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queryTables/queryTable6.xml" ContentType="application/vnd.openxmlformats-officedocument.spreadsheetml.queryTable+xml"/>
  <Override PartName="/xl/tables/table8.xml" ContentType="application/vnd.openxmlformats-officedocument.spreadsheetml.table+xml"/>
  <Override PartName="/xl/queryTables/queryTable7.xml" ContentType="application/vnd.openxmlformats-officedocument.spreadsheetml.queryTable+xml"/>
  <Override PartName="/xl/tables/table9.xml" ContentType="application/vnd.openxmlformats-officedocument.spreadsheetml.table+xml"/>
  <Override PartName="/xl/queryTables/queryTable8.xml" ContentType="application/vnd.openxmlformats-officedocument.spreadsheetml.queryTable+xml"/>
  <Override PartName="/xl/tables/table10.xml" ContentType="application/vnd.openxmlformats-officedocument.spreadsheetml.table+xml"/>
  <Override PartName="/xl/queryTables/queryTable9.xml" ContentType="application/vnd.openxmlformats-officedocument.spreadsheetml.queryTable+xml"/>
  <Override PartName="/xl/tables/table11.xml" ContentType="application/vnd.openxmlformats-officedocument.spreadsheetml.table+xml"/>
  <Override PartName="/xl/queryTables/queryTable10.xml" ContentType="application/vnd.openxmlformats-officedocument.spreadsheetml.queryTable+xml"/>
  <Override PartName="/xl/tables/table12.xml" ContentType="application/vnd.openxmlformats-officedocument.spreadsheetml.table+xml"/>
  <Override PartName="/xl/queryTables/queryTable11.xml" ContentType="application/vnd.openxmlformats-officedocument.spreadsheetml.queryTable+xml"/>
  <Override PartName="/xl/tables/table13.xml" ContentType="application/vnd.openxmlformats-officedocument.spreadsheetml.table+xml"/>
  <Override PartName="/xl/queryTables/queryTable12.xml" ContentType="application/vnd.openxmlformats-officedocument.spreadsheetml.queryTable+xml"/>
  <Override PartName="/xl/tables/table14.xml" ContentType="application/vnd.openxmlformats-officedocument.spreadsheetml.table+xml"/>
  <Override PartName="/xl/queryTables/queryTable13.xml" ContentType="application/vnd.openxmlformats-officedocument.spreadsheetml.queryTable+xml"/>
  <Override PartName="/xl/tables/table15.xml" ContentType="application/vnd.openxmlformats-officedocument.spreadsheetml.table+xml"/>
  <Override PartName="/xl/queryTables/queryTable14.xml" ContentType="application/vnd.openxmlformats-officedocument.spreadsheetml.queryTable+xml"/>
  <Override PartName="/xl/tables/table16.xml" ContentType="application/vnd.openxmlformats-officedocument.spreadsheetml.table+xml"/>
  <Override PartName="/xl/queryTables/queryTable15.xml" ContentType="application/vnd.openxmlformats-officedocument.spreadsheetml.queryTable+xml"/>
  <Override PartName="/xl/tables/table17.xml" ContentType="application/vnd.openxmlformats-officedocument.spreadsheetml.table+xml"/>
  <Override PartName="/xl/queryTables/queryTable16.xml" ContentType="application/vnd.openxmlformats-officedocument.spreadsheetml.queryTable+xml"/>
  <Override PartName="/xl/tables/table18.xml" ContentType="application/vnd.openxmlformats-officedocument.spreadsheetml.table+xml"/>
  <Override PartName="/xl/queryTables/queryTable17.xml" ContentType="application/vnd.openxmlformats-officedocument.spreadsheetml.queryTable+xml"/>
  <Override PartName="/xl/tables/table19.xml" ContentType="application/vnd.openxmlformats-officedocument.spreadsheetml.table+xml"/>
  <Override PartName="/xl/queryTables/queryTable18.xml" ContentType="application/vnd.openxmlformats-officedocument.spreadsheetml.queryTable+xml"/>
  <Override PartName="/xl/tables/table20.xml" ContentType="application/vnd.openxmlformats-officedocument.spreadsheetml.table+xml"/>
  <Override PartName="/xl/queryTables/queryTable19.xml" ContentType="application/vnd.openxmlformats-officedocument.spreadsheetml.queryTable+xml"/>
  <Override PartName="/xl/tables/table21.xml" ContentType="application/vnd.openxmlformats-officedocument.spreadsheetml.table+xml"/>
  <Override PartName="/xl/queryTables/queryTable20.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https://prommaacth-my.sharepoint.com/personal/taweerak_t_promma_ac_th/Documents/PB/ppt วิทย์โลก/"/>
    </mc:Choice>
  </mc:AlternateContent>
  <xr:revisionPtr revIDLastSave="1442" documentId="8_{3BCA5542-B5F6-4491-9047-F5D3BA7F2C1B}" xr6:coauthVersionLast="47" xr6:coauthVersionMax="47" xr10:uidLastSave="{B78E3E5F-B145-4F4B-865E-4F78EF44DCBB}"/>
  <bookViews>
    <workbookView xWindow="-120" yWindow="-120" windowWidth="38640" windowHeight="21120" xr2:uid="{46A8DF53-5B47-4BF5-B876-A006C631EF94}"/>
  </bookViews>
  <sheets>
    <sheet name="SUMMARY" sheetId="1" r:id="rId1"/>
    <sheet name="Quiz 5" sheetId="23" r:id="rId2"/>
    <sheet name="ท้ายบท 5" sheetId="22" r:id="rId3"/>
    <sheet name="แบบฝึก 52" sheetId="21" r:id="rId4"/>
    <sheet name="แบบฝึก 51" sheetId="20" r:id="rId5"/>
    <sheet name="Quiz 4" sheetId="19" r:id="rId6"/>
    <sheet name="ท้ายบท 4" sheetId="18" r:id="rId7"/>
    <sheet name="แบบฝึก 41" sheetId="17" r:id="rId8"/>
    <sheet name="กิจกรรม 11" sheetId="2" r:id="rId9"/>
    <sheet name="แบบฝึก 11 (2)" sheetId="5" r:id="rId10"/>
    <sheet name="แบบฝึก 11" sheetId="4" r:id="rId11"/>
    <sheet name="แบบฝึก 12" sheetId="6" r:id="rId12"/>
    <sheet name="ท้ายบท 1" sheetId="7" r:id="rId13"/>
    <sheet name="แบบฝึก 21" sheetId="8" r:id="rId14"/>
    <sheet name="แบบฝึก 22" sheetId="9" r:id="rId15"/>
    <sheet name="ท้ายบท 2" sheetId="10" r:id="rId16"/>
    <sheet name="แบบฝึก 31" sheetId="11" r:id="rId17"/>
    <sheet name="ท้ายบท 3" sheetId="12" r:id="rId18"/>
    <sheet name="Quiz 1" sheetId="13" r:id="rId19"/>
    <sheet name="Quiz 2" sheetId="14" r:id="rId20"/>
    <sheet name="Quiz 3" sheetId="15" r:id="rId21"/>
    <sheet name="Sheet1" sheetId="16" r:id="rId22"/>
  </sheets>
  <definedNames>
    <definedName name="ExternalData_1" localSheetId="18" hidden="1">'Quiz 1'!$A$1:$AU$489</definedName>
    <definedName name="ExternalData_1" localSheetId="19" hidden="1">'Quiz 2'!$A$1:$AU$440</definedName>
    <definedName name="ExternalData_1" localSheetId="20" hidden="1">'Quiz 3'!$A$1:$AL$392</definedName>
    <definedName name="ExternalData_1" localSheetId="5" hidden="1">'Quiz 4'!$A$1:$AU$485</definedName>
    <definedName name="ExternalData_1" localSheetId="1" hidden="1">'Quiz 5'!$A$1:$AU$472</definedName>
    <definedName name="ExternalData_1" localSheetId="8" hidden="1">'กิจกรรม 11'!$A$1:$T$522</definedName>
    <definedName name="ExternalData_1" localSheetId="12" hidden="1">'ท้ายบท 1'!$A$1:$CQ$463</definedName>
    <definedName name="ExternalData_1" localSheetId="15" hidden="1">'ท้ายบท 2'!$A$1:$CH$412</definedName>
    <definedName name="ExternalData_1" localSheetId="17" hidden="1">'ท้ายบท 3'!$A$1:$BS$438</definedName>
    <definedName name="ExternalData_1" localSheetId="6" hidden="1">'ท้ายบท 4'!$A$1:$BM$377</definedName>
    <definedName name="ExternalData_1" localSheetId="10" hidden="1">'แบบฝึก 11'!$A$1:$R$643</definedName>
    <definedName name="ExternalData_1" localSheetId="11" hidden="1">'แบบฝึก 12'!$A$1:$T$493</definedName>
    <definedName name="ExternalData_1" localSheetId="13" hidden="1">'แบบฝึก 21'!$A$1:$T$457</definedName>
    <definedName name="ExternalData_1" localSheetId="14" hidden="1">'แบบฝึก 22'!$A$1:$T$404</definedName>
    <definedName name="ExternalData_1" localSheetId="16" hidden="1">'แบบฝึก 31'!$A$1:$Z$448</definedName>
    <definedName name="ExternalData_1" localSheetId="7" hidden="1">'แบบฝึก 41'!$A$1:$V$406</definedName>
    <definedName name="ExternalData_1" localSheetId="4" hidden="1">'แบบฝึก 51'!$A$1:$BA$471</definedName>
    <definedName name="ExternalData_1" localSheetId="3" hidden="1">'แบบฝึก 52'!$A$1:$AU$452</definedName>
    <definedName name="ExternalData_2" localSheetId="2" hidden="1">'ท้ายบท 5'!$A$1:$CW$426</definedName>
    <definedName name="ExternalData_2" localSheetId="9" hidden="1">'แบบฝึก 11 (2)'!$A$1:$S$1013</definedName>
    <definedName name="Slicer_กลางภาค__20">#N/A</definedName>
  </definedNames>
  <calcPr calcId="191028"/>
  <pivotCaches>
    <pivotCache cacheId="5" r:id="rId23"/>
  </pivotCaches>
  <extLst>
    <ext xmlns:x14="http://schemas.microsoft.com/office/spreadsheetml/2009/9/main" uri="{BBE1A952-AA13-448e-AADC-164F8A28A991}">
      <x14:slicerCaches>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S3" i="1" l="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2" i="1"/>
  <c r="AS163" i="1"/>
  <c r="AS164" i="1"/>
  <c r="AS165"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2" i="1"/>
  <c r="AS193" i="1"/>
  <c r="AS194" i="1"/>
  <c r="AS195" i="1"/>
  <c r="AS196" i="1"/>
  <c r="AS197" i="1"/>
  <c r="AS198" i="1"/>
  <c r="AS199" i="1"/>
  <c r="AS200" i="1"/>
  <c r="AS202" i="1"/>
  <c r="AS203" i="1"/>
  <c r="AS204" i="1"/>
  <c r="AS205" i="1"/>
  <c r="AS207" i="1"/>
  <c r="AS208" i="1"/>
  <c r="AS209" i="1"/>
  <c r="AS210" i="1"/>
  <c r="AS211" i="1"/>
  <c r="AS212" i="1"/>
  <c r="AS213" i="1"/>
  <c r="AS214" i="1"/>
  <c r="AS215" i="1"/>
  <c r="AS216" i="1"/>
  <c r="AS217" i="1"/>
  <c r="AS218" i="1"/>
  <c r="AS220" i="1"/>
  <c r="AS221" i="1"/>
  <c r="AS222" i="1"/>
  <c r="AS223" i="1"/>
  <c r="AS225" i="1"/>
  <c r="AS226" i="1"/>
  <c r="AS228" i="1"/>
  <c r="AS229" i="1"/>
  <c r="AS230" i="1"/>
  <c r="AS231" i="1"/>
  <c r="AS232" i="1"/>
  <c r="AS233" i="1"/>
  <c r="AS234" i="1"/>
  <c r="AS235" i="1"/>
  <c r="AS236" i="1"/>
  <c r="AS237" i="1"/>
  <c r="AS238" i="1"/>
  <c r="AS239" i="1"/>
  <c r="AS240" i="1"/>
  <c r="AS241" i="1"/>
  <c r="AS242" i="1"/>
  <c r="AS244" i="1"/>
  <c r="AS245" i="1"/>
  <c r="AS246" i="1"/>
  <c r="AS248" i="1"/>
  <c r="AS249" i="1"/>
  <c r="AS250" i="1"/>
  <c r="AS251" i="1"/>
  <c r="AS252" i="1"/>
  <c r="AS253" i="1"/>
  <c r="AS254" i="1"/>
  <c r="AS256" i="1"/>
  <c r="AS257" i="1"/>
  <c r="AS258" i="1"/>
  <c r="AS259" i="1"/>
  <c r="AS260" i="1"/>
  <c r="AS261" i="1"/>
  <c r="AS262" i="1"/>
  <c r="AS263" i="1"/>
  <c r="AS264" i="1"/>
  <c r="AS265" i="1"/>
  <c r="AS266" i="1"/>
  <c r="AS267" i="1"/>
  <c r="AS268" i="1"/>
  <c r="AS269" i="1"/>
  <c r="AS270" i="1"/>
  <c r="AS271" i="1"/>
  <c r="AS272" i="1"/>
  <c r="AS274" i="1"/>
  <c r="AS275" i="1"/>
  <c r="AS276" i="1"/>
  <c r="AS277" i="1"/>
  <c r="AS278" i="1"/>
  <c r="AS279" i="1"/>
  <c r="AS280" i="1"/>
  <c r="AS281" i="1"/>
  <c r="AS284" i="1"/>
  <c r="AS285" i="1"/>
  <c r="AS286" i="1"/>
  <c r="AS287" i="1"/>
  <c r="AS288" i="1"/>
  <c r="AS289" i="1"/>
  <c r="AS290" i="1"/>
  <c r="AS292" i="1"/>
  <c r="AS293" i="1"/>
  <c r="AS294" i="1"/>
  <c r="AS295" i="1"/>
  <c r="AS296" i="1"/>
  <c r="AS297" i="1"/>
  <c r="AS298" i="1"/>
  <c r="AS299" i="1"/>
  <c r="AS300" i="1"/>
  <c r="AS302" i="1"/>
  <c r="AS303" i="1"/>
  <c r="AS304" i="1"/>
  <c r="AS305" i="1"/>
  <c r="AS306" i="1"/>
  <c r="AS308" i="1"/>
  <c r="AS309" i="1"/>
  <c r="AS310" i="1"/>
  <c r="AS311" i="1"/>
  <c r="AS312" i="1"/>
  <c r="AS313" i="1"/>
  <c r="AS314" i="1"/>
  <c r="AS315" i="1"/>
  <c r="AS316" i="1"/>
  <c r="AS317" i="1"/>
  <c r="AS318" i="1"/>
  <c r="AS319" i="1"/>
  <c r="AS321"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60" i="1"/>
  <c r="AS361" i="1"/>
  <c r="AS362" i="1"/>
  <c r="AS363" i="1"/>
  <c r="AS364" i="1"/>
  <c r="AS365" i="1"/>
  <c r="AS366" i="1"/>
  <c r="AS367" i="1"/>
  <c r="AS368" i="1"/>
  <c r="AS369"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7" i="1"/>
  <c r="AS418"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7" i="1"/>
  <c r="AS448" i="1"/>
  <c r="AS449" i="1"/>
  <c r="AS450" i="1"/>
  <c r="AS451" i="1"/>
  <c r="AS452" i="1"/>
  <c r="AS454" i="1"/>
  <c r="AS455" i="1"/>
  <c r="AS456" i="1"/>
  <c r="AS459" i="1"/>
  <c r="AS460" i="1"/>
  <c r="AS461" i="1"/>
  <c r="AS462" i="1"/>
  <c r="AS463" i="1"/>
  <c r="AS464" i="1"/>
  <c r="AS466" i="1"/>
  <c r="AS468" i="1"/>
  <c r="AS470" i="1"/>
  <c r="AS471" i="1"/>
  <c r="AS473" i="1"/>
  <c r="AS475" i="1"/>
  <c r="AS476" i="1"/>
  <c r="AS477" i="1"/>
  <c r="AS479" i="1"/>
  <c r="AS481" i="1"/>
  <c r="AS482" i="1"/>
  <c r="AS485" i="1"/>
  <c r="AS486" i="1"/>
  <c r="AS487" i="1"/>
  <c r="AS488" i="1"/>
  <c r="AS489" i="1"/>
  <c r="AS490" i="1"/>
  <c r="AS491" i="1"/>
  <c r="AS492" i="1"/>
  <c r="AS494" i="1"/>
  <c r="AS495" i="1"/>
  <c r="AS500" i="1"/>
  <c r="AS501" i="1"/>
  <c r="AS505" i="1"/>
  <c r="AS506" i="1"/>
  <c r="AS507" i="1"/>
  <c r="AS508" i="1"/>
  <c r="AS509" i="1"/>
  <c r="AS510" i="1"/>
  <c r="AS512" i="1"/>
  <c r="AS514" i="1"/>
  <c r="AS515" i="1"/>
  <c r="AS516" i="1"/>
  <c r="AS518" i="1"/>
  <c r="AS519" i="1"/>
  <c r="AS520" i="1"/>
  <c r="AS521" i="1"/>
  <c r="AS522" i="1"/>
  <c r="AS523" i="1"/>
  <c r="AS526" i="1"/>
  <c r="AS527" i="1"/>
  <c r="AS528" i="1"/>
  <c r="AS529" i="1"/>
  <c r="AS530" i="1"/>
  <c r="AS531" i="1"/>
  <c r="AS532" i="1"/>
  <c r="AS533" i="1"/>
  <c r="AS534" i="1"/>
  <c r="AS537" i="1"/>
  <c r="AS538" i="1"/>
  <c r="AS539" i="1"/>
  <c r="AS2" i="1"/>
  <c r="AK2" i="1"/>
  <c r="AK3" i="1"/>
  <c r="AK4" i="1"/>
  <c r="AQ2" i="1"/>
  <c r="AQ3" i="1"/>
  <c r="AQ4" i="1"/>
  <c r="AQ5" i="1"/>
  <c r="AQ6" i="1"/>
  <c r="AQ7" i="1"/>
  <c r="AQ8" i="1"/>
  <c r="AQ9" i="1"/>
  <c r="AQ10" i="1"/>
  <c r="AQ11" i="1"/>
  <c r="AQ12" i="1"/>
  <c r="AQ13" i="1"/>
  <c r="AQ14" i="1"/>
  <c r="AQ15" i="1"/>
  <c r="AQ16" i="1"/>
  <c r="AQ17" i="1"/>
  <c r="AQ18" i="1"/>
  <c r="AQ19" i="1"/>
  <c r="AQ20" i="1"/>
  <c r="AQ21" i="1"/>
  <c r="AQ22" i="1"/>
  <c r="AQ23" i="1"/>
  <c r="AQ24" i="1"/>
  <c r="AQ25" i="1"/>
  <c r="AQ26" i="1"/>
  <c r="AQ27" i="1"/>
  <c r="AQ28" i="1"/>
  <c r="AQ29" i="1"/>
  <c r="AQ30" i="1"/>
  <c r="AQ31" i="1"/>
  <c r="AQ32" i="1"/>
  <c r="AQ33" i="1"/>
  <c r="AQ34" i="1"/>
  <c r="AQ35" i="1"/>
  <c r="AQ36" i="1"/>
  <c r="AQ37" i="1"/>
  <c r="AQ38" i="1"/>
  <c r="AQ39" i="1"/>
  <c r="AQ40" i="1"/>
  <c r="AQ41" i="1"/>
  <c r="AQ42" i="1"/>
  <c r="AQ43" i="1"/>
  <c r="AQ44" i="1"/>
  <c r="AQ45" i="1"/>
  <c r="AQ46" i="1"/>
  <c r="AQ47" i="1"/>
  <c r="AQ48" i="1"/>
  <c r="AQ49" i="1"/>
  <c r="AQ50" i="1"/>
  <c r="AQ51" i="1"/>
  <c r="AQ52" i="1"/>
  <c r="AQ53" i="1"/>
  <c r="AQ54" i="1"/>
  <c r="AQ55" i="1"/>
  <c r="AQ56" i="1"/>
  <c r="AQ57" i="1"/>
  <c r="AQ58" i="1"/>
  <c r="AQ59" i="1"/>
  <c r="AQ60" i="1"/>
  <c r="AQ61" i="1"/>
  <c r="AQ62" i="1"/>
  <c r="AQ63" i="1"/>
  <c r="AQ64" i="1"/>
  <c r="AQ65" i="1"/>
  <c r="AQ66" i="1"/>
  <c r="AQ67" i="1"/>
  <c r="AQ68" i="1"/>
  <c r="AQ69" i="1"/>
  <c r="AQ70" i="1"/>
  <c r="AQ71" i="1"/>
  <c r="AQ72" i="1"/>
  <c r="AQ73" i="1"/>
  <c r="AQ74" i="1"/>
  <c r="AQ75" i="1"/>
  <c r="AQ76" i="1"/>
  <c r="AQ77" i="1"/>
  <c r="AQ78" i="1"/>
  <c r="AQ79" i="1"/>
  <c r="AQ80" i="1"/>
  <c r="AQ81" i="1"/>
  <c r="AQ82" i="1"/>
  <c r="AQ83" i="1"/>
  <c r="AQ84" i="1"/>
  <c r="AQ85" i="1"/>
  <c r="AQ86" i="1"/>
  <c r="AQ87" i="1"/>
  <c r="AQ88" i="1"/>
  <c r="AQ89" i="1"/>
  <c r="AQ90" i="1"/>
  <c r="AQ91" i="1"/>
  <c r="AQ92" i="1"/>
  <c r="AQ93" i="1"/>
  <c r="AQ94"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AQ167" i="1"/>
  <c r="AQ168" i="1"/>
  <c r="AQ169" i="1"/>
  <c r="AQ170" i="1"/>
  <c r="AQ171" i="1"/>
  <c r="AQ172" i="1"/>
  <c r="AQ173" i="1"/>
  <c r="AQ174" i="1"/>
  <c r="AQ175" i="1"/>
  <c r="AQ176" i="1"/>
  <c r="AQ177" i="1"/>
  <c r="AQ178" i="1"/>
  <c r="AQ179" i="1"/>
  <c r="AQ180" i="1"/>
  <c r="AQ181" i="1"/>
  <c r="AQ182" i="1"/>
  <c r="AQ183" i="1"/>
  <c r="AQ184" i="1"/>
  <c r="AQ185" i="1"/>
  <c r="AQ186" i="1"/>
  <c r="AQ187" i="1"/>
  <c r="AQ188" i="1"/>
  <c r="AQ189" i="1"/>
  <c r="AQ190" i="1"/>
  <c r="AQ191" i="1"/>
  <c r="AQ192" i="1"/>
  <c r="AQ193" i="1"/>
  <c r="AQ194" i="1"/>
  <c r="AQ195" i="1"/>
  <c r="AQ196" i="1"/>
  <c r="AQ197" i="1"/>
  <c r="AQ198" i="1"/>
  <c r="AQ199" i="1"/>
  <c r="AQ200" i="1"/>
  <c r="AQ201" i="1"/>
  <c r="AQ202" i="1"/>
  <c r="AQ203" i="1"/>
  <c r="AQ204" i="1"/>
  <c r="AQ205" i="1"/>
  <c r="AQ206" i="1"/>
  <c r="AQ207" i="1"/>
  <c r="AQ208" i="1"/>
  <c r="AQ209" i="1"/>
  <c r="AQ210" i="1"/>
  <c r="AQ211" i="1"/>
  <c r="AQ212" i="1"/>
  <c r="AQ213" i="1"/>
  <c r="AQ214" i="1"/>
  <c r="AQ215" i="1"/>
  <c r="AQ216" i="1"/>
  <c r="AQ217" i="1"/>
  <c r="AQ218" i="1"/>
  <c r="AQ219" i="1"/>
  <c r="AQ220" i="1"/>
  <c r="AQ221" i="1"/>
  <c r="AQ222" i="1"/>
  <c r="AQ223" i="1"/>
  <c r="AQ224" i="1"/>
  <c r="AQ225" i="1"/>
  <c r="AQ226" i="1"/>
  <c r="AQ227" i="1"/>
  <c r="AQ228" i="1"/>
  <c r="AQ229" i="1"/>
  <c r="AQ230" i="1"/>
  <c r="AQ231" i="1"/>
  <c r="AQ232" i="1"/>
  <c r="AQ233" i="1"/>
  <c r="AQ234" i="1"/>
  <c r="AQ235" i="1"/>
  <c r="AQ236" i="1"/>
  <c r="AQ237" i="1"/>
  <c r="AQ238" i="1"/>
  <c r="AQ239" i="1"/>
  <c r="AQ240" i="1"/>
  <c r="AQ241" i="1"/>
  <c r="AQ242" i="1"/>
  <c r="AQ243" i="1"/>
  <c r="AQ244" i="1"/>
  <c r="AQ245" i="1"/>
  <c r="AQ246" i="1"/>
  <c r="AQ247" i="1"/>
  <c r="AQ248" i="1"/>
  <c r="AQ249" i="1"/>
  <c r="AQ250" i="1"/>
  <c r="AQ251" i="1"/>
  <c r="AQ252" i="1"/>
  <c r="AQ253" i="1"/>
  <c r="AQ254" i="1"/>
  <c r="AQ255" i="1"/>
  <c r="AQ256" i="1"/>
  <c r="AQ257" i="1"/>
  <c r="AQ258" i="1"/>
  <c r="AQ259" i="1"/>
  <c r="AQ260" i="1"/>
  <c r="AQ261" i="1"/>
  <c r="AQ262" i="1"/>
  <c r="AQ263" i="1"/>
  <c r="AQ264" i="1"/>
  <c r="AQ265" i="1"/>
  <c r="AQ266" i="1"/>
  <c r="AQ267" i="1"/>
  <c r="AQ268" i="1"/>
  <c r="AQ269" i="1"/>
  <c r="AQ270" i="1"/>
  <c r="AQ271" i="1"/>
  <c r="AQ272" i="1"/>
  <c r="AQ273" i="1"/>
  <c r="AQ274" i="1"/>
  <c r="AQ275" i="1"/>
  <c r="AQ276" i="1"/>
  <c r="AQ277" i="1"/>
  <c r="AQ278" i="1"/>
  <c r="AQ279" i="1"/>
  <c r="AQ280" i="1"/>
  <c r="AQ281" i="1"/>
  <c r="AQ282" i="1"/>
  <c r="AQ283" i="1"/>
  <c r="AQ284" i="1"/>
  <c r="AQ285" i="1"/>
  <c r="AQ286" i="1"/>
  <c r="AQ287" i="1"/>
  <c r="AQ288" i="1"/>
  <c r="AQ289" i="1"/>
  <c r="AQ290" i="1"/>
  <c r="AQ291" i="1"/>
  <c r="AQ292" i="1"/>
  <c r="AQ293" i="1"/>
  <c r="AQ294" i="1"/>
  <c r="AQ295" i="1"/>
  <c r="AQ296" i="1"/>
  <c r="AQ297" i="1"/>
  <c r="AQ298" i="1"/>
  <c r="AQ299" i="1"/>
  <c r="AQ300" i="1"/>
  <c r="AQ301" i="1"/>
  <c r="AQ302" i="1"/>
  <c r="AQ303" i="1"/>
  <c r="AQ304" i="1"/>
  <c r="AQ305" i="1"/>
  <c r="AQ306" i="1"/>
  <c r="AQ307" i="1"/>
  <c r="AQ308" i="1"/>
  <c r="AQ309" i="1"/>
  <c r="AQ310" i="1"/>
  <c r="AQ311" i="1"/>
  <c r="AQ312" i="1"/>
  <c r="AQ313" i="1"/>
  <c r="AQ314" i="1"/>
  <c r="AQ315" i="1"/>
  <c r="AQ316" i="1"/>
  <c r="AQ317" i="1"/>
  <c r="AQ318" i="1"/>
  <c r="AQ319" i="1"/>
  <c r="AQ320" i="1"/>
  <c r="AQ321" i="1"/>
  <c r="AQ322" i="1"/>
  <c r="AQ323" i="1"/>
  <c r="AQ324" i="1"/>
  <c r="AQ325" i="1"/>
  <c r="AQ326" i="1"/>
  <c r="AQ327" i="1"/>
  <c r="AQ328" i="1"/>
  <c r="AQ329" i="1"/>
  <c r="AQ330" i="1"/>
  <c r="AQ331" i="1"/>
  <c r="AQ332" i="1"/>
  <c r="AQ333" i="1"/>
  <c r="AQ334" i="1"/>
  <c r="AQ335" i="1"/>
  <c r="AQ336" i="1"/>
  <c r="AQ337" i="1"/>
  <c r="AQ338" i="1"/>
  <c r="AQ339" i="1"/>
  <c r="AQ340" i="1"/>
  <c r="AQ341" i="1"/>
  <c r="AQ342" i="1"/>
  <c r="AQ343" i="1"/>
  <c r="AQ344" i="1"/>
  <c r="AQ345" i="1"/>
  <c r="AQ346" i="1"/>
  <c r="AQ347" i="1"/>
  <c r="AQ348" i="1"/>
  <c r="AQ349" i="1"/>
  <c r="AQ350" i="1"/>
  <c r="AQ351" i="1"/>
  <c r="AQ352" i="1"/>
  <c r="AQ353" i="1"/>
  <c r="AQ354" i="1"/>
  <c r="AQ355" i="1"/>
  <c r="AQ356" i="1"/>
  <c r="AQ357" i="1"/>
  <c r="AQ358" i="1"/>
  <c r="AQ359" i="1"/>
  <c r="AQ360" i="1"/>
  <c r="AQ361" i="1"/>
  <c r="AQ362" i="1"/>
  <c r="AQ363" i="1"/>
  <c r="AQ364" i="1"/>
  <c r="AQ365" i="1"/>
  <c r="AQ366" i="1"/>
  <c r="AQ367" i="1"/>
  <c r="AQ368" i="1"/>
  <c r="AQ369" i="1"/>
  <c r="AQ370" i="1"/>
  <c r="AQ371" i="1"/>
  <c r="AQ372" i="1"/>
  <c r="AQ373" i="1"/>
  <c r="AQ374" i="1"/>
  <c r="AQ375" i="1"/>
  <c r="AQ376" i="1"/>
  <c r="AQ377" i="1"/>
  <c r="AQ378" i="1"/>
  <c r="AQ379" i="1"/>
  <c r="AQ380" i="1"/>
  <c r="AQ381" i="1"/>
  <c r="AQ382" i="1"/>
  <c r="AQ383" i="1"/>
  <c r="AQ384" i="1"/>
  <c r="AQ385" i="1"/>
  <c r="AQ386" i="1"/>
  <c r="AQ387" i="1"/>
  <c r="AQ388" i="1"/>
  <c r="AQ389" i="1"/>
  <c r="AQ390" i="1"/>
  <c r="AQ391" i="1"/>
  <c r="AQ392" i="1"/>
  <c r="AQ393" i="1"/>
  <c r="AQ394" i="1"/>
  <c r="AQ395" i="1"/>
  <c r="AQ396" i="1"/>
  <c r="AQ397" i="1"/>
  <c r="AQ398" i="1"/>
  <c r="AQ399" i="1"/>
  <c r="AQ400" i="1"/>
  <c r="AQ401" i="1"/>
  <c r="AQ402" i="1"/>
  <c r="AQ403" i="1"/>
  <c r="AQ404" i="1"/>
  <c r="AQ405" i="1"/>
  <c r="AQ406" i="1"/>
  <c r="AQ407" i="1"/>
  <c r="AQ408" i="1"/>
  <c r="AQ409" i="1"/>
  <c r="AQ410" i="1"/>
  <c r="AQ411" i="1"/>
  <c r="AQ412" i="1"/>
  <c r="AQ413" i="1"/>
  <c r="AQ414" i="1"/>
  <c r="AQ415" i="1"/>
  <c r="AQ416" i="1"/>
  <c r="AQ417" i="1"/>
  <c r="AQ418" i="1"/>
  <c r="AQ419" i="1"/>
  <c r="AQ420" i="1"/>
  <c r="AQ421" i="1"/>
  <c r="AQ422" i="1"/>
  <c r="AQ423" i="1"/>
  <c r="AQ424" i="1"/>
  <c r="AQ425" i="1"/>
  <c r="AQ426" i="1"/>
  <c r="AQ427" i="1"/>
  <c r="AQ428" i="1"/>
  <c r="AQ429" i="1"/>
  <c r="AQ430" i="1"/>
  <c r="AQ431" i="1"/>
  <c r="AQ432" i="1"/>
  <c r="AQ433" i="1"/>
  <c r="AQ434" i="1"/>
  <c r="AQ435" i="1"/>
  <c r="AQ436" i="1"/>
  <c r="AQ437" i="1"/>
  <c r="AQ438" i="1"/>
  <c r="AQ439" i="1"/>
  <c r="AQ440" i="1"/>
  <c r="AQ441" i="1"/>
  <c r="AQ442" i="1"/>
  <c r="AQ443" i="1"/>
  <c r="AQ444" i="1"/>
  <c r="AQ445" i="1"/>
  <c r="AQ446" i="1"/>
  <c r="AQ447" i="1"/>
  <c r="AQ448" i="1"/>
  <c r="AQ449" i="1"/>
  <c r="AQ450" i="1"/>
  <c r="AQ451" i="1"/>
  <c r="AQ452" i="1"/>
  <c r="AQ453" i="1"/>
  <c r="AQ454" i="1"/>
  <c r="AQ455" i="1"/>
  <c r="AQ456" i="1"/>
  <c r="AQ457" i="1"/>
  <c r="AQ458" i="1"/>
  <c r="AQ459" i="1"/>
  <c r="AQ460" i="1"/>
  <c r="AQ461" i="1"/>
  <c r="AQ462" i="1"/>
  <c r="AQ463" i="1"/>
  <c r="AQ464" i="1"/>
  <c r="AQ465" i="1"/>
  <c r="AQ466" i="1"/>
  <c r="AQ467" i="1"/>
  <c r="AQ468" i="1"/>
  <c r="AQ469" i="1"/>
  <c r="AQ470" i="1"/>
  <c r="AQ471" i="1"/>
  <c r="AQ472" i="1"/>
  <c r="AQ473" i="1"/>
  <c r="AQ474" i="1"/>
  <c r="AQ475" i="1"/>
  <c r="AQ476" i="1"/>
  <c r="AQ477" i="1"/>
  <c r="AQ478" i="1"/>
  <c r="AQ479" i="1"/>
  <c r="AQ480" i="1"/>
  <c r="AQ481" i="1"/>
  <c r="AQ482" i="1"/>
  <c r="AQ483" i="1"/>
  <c r="AQ484" i="1"/>
  <c r="AQ485" i="1"/>
  <c r="AQ486" i="1"/>
  <c r="AQ487" i="1"/>
  <c r="AQ488" i="1"/>
  <c r="AQ489" i="1"/>
  <c r="AQ490" i="1"/>
  <c r="AQ491" i="1"/>
  <c r="AQ492" i="1"/>
  <c r="AQ493" i="1"/>
  <c r="AQ494" i="1"/>
  <c r="AQ495" i="1"/>
  <c r="AQ496" i="1"/>
  <c r="AQ497" i="1"/>
  <c r="AQ498" i="1"/>
  <c r="AQ499" i="1"/>
  <c r="AQ500" i="1"/>
  <c r="AQ501" i="1"/>
  <c r="AQ502" i="1"/>
  <c r="AQ503" i="1"/>
  <c r="AQ504" i="1"/>
  <c r="AQ505" i="1"/>
  <c r="AQ506" i="1"/>
  <c r="AQ507" i="1"/>
  <c r="AQ508" i="1"/>
  <c r="AQ509" i="1"/>
  <c r="AQ510" i="1"/>
  <c r="AQ511" i="1"/>
  <c r="AQ512" i="1"/>
  <c r="AQ513" i="1"/>
  <c r="AQ514" i="1"/>
  <c r="AQ515" i="1"/>
  <c r="AQ516" i="1"/>
  <c r="AQ517" i="1"/>
  <c r="AQ518" i="1"/>
  <c r="AQ519" i="1"/>
  <c r="AQ520" i="1"/>
  <c r="AQ521" i="1"/>
  <c r="AQ522" i="1"/>
  <c r="AQ523" i="1"/>
  <c r="AQ524" i="1"/>
  <c r="AQ525" i="1"/>
  <c r="AQ526" i="1"/>
  <c r="AQ527" i="1"/>
  <c r="AQ528" i="1"/>
  <c r="AQ529" i="1"/>
  <c r="AQ530" i="1"/>
  <c r="AQ531" i="1"/>
  <c r="AQ532" i="1"/>
  <c r="AQ533" i="1"/>
  <c r="AQ534" i="1"/>
  <c r="AQ535" i="1"/>
  <c r="AQ536" i="1"/>
  <c r="AQ537" i="1"/>
  <c r="AQ538" i="1"/>
  <c r="AQ539" i="1"/>
  <c r="AM2" i="1"/>
  <c r="AP2" i="1"/>
  <c r="AP3" i="1"/>
  <c r="AP4" i="1"/>
  <c r="AP5" i="1"/>
  <c r="AP6" i="1"/>
  <c r="AP7" i="1"/>
  <c r="AP8" i="1"/>
  <c r="AP9" i="1"/>
  <c r="AP10" i="1"/>
  <c r="AP11" i="1"/>
  <c r="AP12" i="1"/>
  <c r="AP13" i="1"/>
  <c r="AP14" i="1"/>
  <c r="AP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1" i="1"/>
  <c r="AP52" i="1"/>
  <c r="AP53" i="1"/>
  <c r="AP54" i="1"/>
  <c r="AP55" i="1"/>
  <c r="AP56" i="1"/>
  <c r="AP57"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198" i="1"/>
  <c r="AP199" i="1"/>
  <c r="AP200" i="1"/>
  <c r="AP201" i="1"/>
  <c r="AP202" i="1"/>
  <c r="AP203" i="1"/>
  <c r="AP204" i="1"/>
  <c r="AP205" i="1"/>
  <c r="AP206" i="1"/>
  <c r="AP207" i="1"/>
  <c r="AP208" i="1"/>
  <c r="AP209" i="1"/>
  <c r="AP210" i="1"/>
  <c r="AP211" i="1"/>
  <c r="AP212" i="1"/>
  <c r="AP213" i="1"/>
  <c r="AP214" i="1"/>
  <c r="AP215" i="1"/>
  <c r="AP216" i="1"/>
  <c r="AP217" i="1"/>
  <c r="AP218" i="1"/>
  <c r="AP219" i="1"/>
  <c r="AP220" i="1"/>
  <c r="AP221" i="1"/>
  <c r="AP222" i="1"/>
  <c r="AP223" i="1"/>
  <c r="AP224" i="1"/>
  <c r="AP225" i="1"/>
  <c r="AP226" i="1"/>
  <c r="AP227" i="1"/>
  <c r="AP228" i="1"/>
  <c r="AP229" i="1"/>
  <c r="AP230" i="1"/>
  <c r="AP231" i="1"/>
  <c r="AP232" i="1"/>
  <c r="AP233" i="1"/>
  <c r="AP234" i="1"/>
  <c r="AP235" i="1"/>
  <c r="AP236" i="1"/>
  <c r="AP237" i="1"/>
  <c r="AP238" i="1"/>
  <c r="AP239" i="1"/>
  <c r="AP240" i="1"/>
  <c r="AP241" i="1"/>
  <c r="AP242" i="1"/>
  <c r="AP243" i="1"/>
  <c r="AP244" i="1"/>
  <c r="AP245" i="1"/>
  <c r="AP246" i="1"/>
  <c r="AP247" i="1"/>
  <c r="AP248" i="1"/>
  <c r="AP249" i="1"/>
  <c r="AP250" i="1"/>
  <c r="AP251" i="1"/>
  <c r="AP252" i="1"/>
  <c r="AP253" i="1"/>
  <c r="AP254" i="1"/>
  <c r="AP255" i="1"/>
  <c r="AP256" i="1"/>
  <c r="AP257" i="1"/>
  <c r="AP258" i="1"/>
  <c r="AP259" i="1"/>
  <c r="AP260" i="1"/>
  <c r="AP261" i="1"/>
  <c r="AP262" i="1"/>
  <c r="AP263" i="1"/>
  <c r="AP264" i="1"/>
  <c r="AP265" i="1"/>
  <c r="AP266" i="1"/>
  <c r="AP267" i="1"/>
  <c r="AP268" i="1"/>
  <c r="AP269" i="1"/>
  <c r="AP270" i="1"/>
  <c r="AP271" i="1"/>
  <c r="AP272" i="1"/>
  <c r="AP273" i="1"/>
  <c r="AP274" i="1"/>
  <c r="AP275" i="1"/>
  <c r="AP276" i="1"/>
  <c r="AP277" i="1"/>
  <c r="AP278" i="1"/>
  <c r="AP279" i="1"/>
  <c r="AP280" i="1"/>
  <c r="AP281" i="1"/>
  <c r="AP282" i="1"/>
  <c r="AP283" i="1"/>
  <c r="AP284" i="1"/>
  <c r="AP285" i="1"/>
  <c r="AP286" i="1"/>
  <c r="AP287" i="1"/>
  <c r="AP288" i="1"/>
  <c r="AP289" i="1"/>
  <c r="AP290" i="1"/>
  <c r="AP291" i="1"/>
  <c r="AP292" i="1"/>
  <c r="AP293" i="1"/>
  <c r="AP294" i="1"/>
  <c r="AP295" i="1"/>
  <c r="AP296" i="1"/>
  <c r="AP297" i="1"/>
  <c r="AP298" i="1"/>
  <c r="AP299" i="1"/>
  <c r="AP300" i="1"/>
  <c r="AP301" i="1"/>
  <c r="AP302" i="1"/>
  <c r="AP303" i="1"/>
  <c r="AP304" i="1"/>
  <c r="AP305" i="1"/>
  <c r="AP306" i="1"/>
  <c r="AP307" i="1"/>
  <c r="AP308" i="1"/>
  <c r="AP309" i="1"/>
  <c r="AP310" i="1"/>
  <c r="AP311" i="1"/>
  <c r="AP312" i="1"/>
  <c r="AP313" i="1"/>
  <c r="AP314" i="1"/>
  <c r="AP315" i="1"/>
  <c r="AP316" i="1"/>
  <c r="AP317" i="1"/>
  <c r="AP318" i="1"/>
  <c r="AP319" i="1"/>
  <c r="AP320" i="1"/>
  <c r="AP321" i="1"/>
  <c r="AP322" i="1"/>
  <c r="AP323" i="1"/>
  <c r="AP324" i="1"/>
  <c r="AP325" i="1"/>
  <c r="AP326" i="1"/>
  <c r="AP327" i="1"/>
  <c r="AP328" i="1"/>
  <c r="AP329" i="1"/>
  <c r="AP330" i="1"/>
  <c r="AP331" i="1"/>
  <c r="AP332" i="1"/>
  <c r="AP333" i="1"/>
  <c r="AP334" i="1"/>
  <c r="AP335" i="1"/>
  <c r="AP336" i="1"/>
  <c r="AP337" i="1"/>
  <c r="AP338" i="1"/>
  <c r="AP339" i="1"/>
  <c r="AP340" i="1"/>
  <c r="AP341" i="1"/>
  <c r="AP342" i="1"/>
  <c r="AP343" i="1"/>
  <c r="AP344" i="1"/>
  <c r="AP345" i="1"/>
  <c r="AP346" i="1"/>
  <c r="AP347" i="1"/>
  <c r="AP348" i="1"/>
  <c r="AP349" i="1"/>
  <c r="AP350" i="1"/>
  <c r="AP351" i="1"/>
  <c r="AP352" i="1"/>
  <c r="AP353" i="1"/>
  <c r="AP354" i="1"/>
  <c r="AP355" i="1"/>
  <c r="AP356" i="1"/>
  <c r="AP357" i="1"/>
  <c r="AP358" i="1"/>
  <c r="AP359" i="1"/>
  <c r="AP360" i="1"/>
  <c r="AP361" i="1"/>
  <c r="AP362" i="1"/>
  <c r="AP363" i="1"/>
  <c r="AP364" i="1"/>
  <c r="AP365" i="1"/>
  <c r="AP366" i="1"/>
  <c r="AP367" i="1"/>
  <c r="AP368" i="1"/>
  <c r="AP369" i="1"/>
  <c r="AP370" i="1"/>
  <c r="AP371" i="1"/>
  <c r="AP372" i="1"/>
  <c r="AP373" i="1"/>
  <c r="AP374" i="1"/>
  <c r="AP375" i="1"/>
  <c r="AP376" i="1"/>
  <c r="AP377" i="1"/>
  <c r="AP378" i="1"/>
  <c r="AP379" i="1"/>
  <c r="AP380" i="1"/>
  <c r="AP381" i="1"/>
  <c r="AP382" i="1"/>
  <c r="AP383" i="1"/>
  <c r="AP384" i="1"/>
  <c r="AP385" i="1"/>
  <c r="AP386" i="1"/>
  <c r="AP387" i="1"/>
  <c r="AP388" i="1"/>
  <c r="AP389" i="1"/>
  <c r="AP390" i="1"/>
  <c r="AP391" i="1"/>
  <c r="AP392" i="1"/>
  <c r="AP393" i="1"/>
  <c r="AP394" i="1"/>
  <c r="AP395" i="1"/>
  <c r="AP396" i="1"/>
  <c r="AP397" i="1"/>
  <c r="AP398" i="1"/>
  <c r="AP399" i="1"/>
  <c r="AP400" i="1"/>
  <c r="AP401" i="1"/>
  <c r="AP402" i="1"/>
  <c r="AP403" i="1"/>
  <c r="AP404" i="1"/>
  <c r="AP405" i="1"/>
  <c r="AP406" i="1"/>
  <c r="AP407" i="1"/>
  <c r="AP408" i="1"/>
  <c r="AP409" i="1"/>
  <c r="AP410" i="1"/>
  <c r="AP411" i="1"/>
  <c r="AP412" i="1"/>
  <c r="AP413" i="1"/>
  <c r="AP414" i="1"/>
  <c r="AP415" i="1"/>
  <c r="AP416" i="1"/>
  <c r="AP417" i="1"/>
  <c r="AP418" i="1"/>
  <c r="AP419" i="1"/>
  <c r="AP420" i="1"/>
  <c r="AP421" i="1"/>
  <c r="AP422" i="1"/>
  <c r="AP423" i="1"/>
  <c r="AP424" i="1"/>
  <c r="AP425" i="1"/>
  <c r="AP426" i="1"/>
  <c r="AP427" i="1"/>
  <c r="AP428" i="1"/>
  <c r="AP429" i="1"/>
  <c r="AP430" i="1"/>
  <c r="AP431" i="1"/>
  <c r="AP432" i="1"/>
  <c r="AP433" i="1"/>
  <c r="AP434" i="1"/>
  <c r="AP435" i="1"/>
  <c r="AP436" i="1"/>
  <c r="AP437" i="1"/>
  <c r="AP438" i="1"/>
  <c r="AP439" i="1"/>
  <c r="AP440" i="1"/>
  <c r="AP441" i="1"/>
  <c r="AP442" i="1"/>
  <c r="AP443" i="1"/>
  <c r="AP444" i="1"/>
  <c r="AP445" i="1"/>
  <c r="AP446" i="1"/>
  <c r="AP447" i="1"/>
  <c r="AP448" i="1"/>
  <c r="AP449" i="1"/>
  <c r="AP450" i="1"/>
  <c r="AP451" i="1"/>
  <c r="AP452" i="1"/>
  <c r="AP453" i="1"/>
  <c r="AP454" i="1"/>
  <c r="AP455" i="1"/>
  <c r="AP456" i="1"/>
  <c r="AP457" i="1"/>
  <c r="AP458" i="1"/>
  <c r="AP459" i="1"/>
  <c r="AP460" i="1"/>
  <c r="AP461" i="1"/>
  <c r="AP462" i="1"/>
  <c r="AP463" i="1"/>
  <c r="AP464" i="1"/>
  <c r="AP465" i="1"/>
  <c r="AP466" i="1"/>
  <c r="AP467" i="1"/>
  <c r="AP468" i="1"/>
  <c r="AP469" i="1"/>
  <c r="AP470" i="1"/>
  <c r="AP471" i="1"/>
  <c r="AP472" i="1"/>
  <c r="AP473" i="1"/>
  <c r="AP474" i="1"/>
  <c r="AP475" i="1"/>
  <c r="AP476" i="1"/>
  <c r="AP477" i="1"/>
  <c r="AP478" i="1"/>
  <c r="AP479" i="1"/>
  <c r="AP480" i="1"/>
  <c r="AP481" i="1"/>
  <c r="AP482" i="1"/>
  <c r="AP483" i="1"/>
  <c r="AP484" i="1"/>
  <c r="AP485" i="1"/>
  <c r="AP486" i="1"/>
  <c r="AP487" i="1"/>
  <c r="AP488" i="1"/>
  <c r="AP489" i="1"/>
  <c r="AP490" i="1"/>
  <c r="AP491" i="1"/>
  <c r="AP492" i="1"/>
  <c r="AP493" i="1"/>
  <c r="AP494" i="1"/>
  <c r="AP495" i="1"/>
  <c r="AP496" i="1"/>
  <c r="AP497" i="1"/>
  <c r="AP498" i="1"/>
  <c r="AP499" i="1"/>
  <c r="AP500" i="1"/>
  <c r="AP501" i="1"/>
  <c r="AP502" i="1"/>
  <c r="AP503" i="1"/>
  <c r="AP504" i="1"/>
  <c r="AP505" i="1"/>
  <c r="AP506" i="1"/>
  <c r="AP507" i="1"/>
  <c r="AP508" i="1"/>
  <c r="AP509" i="1"/>
  <c r="AP510" i="1"/>
  <c r="AP511" i="1"/>
  <c r="AP512" i="1"/>
  <c r="AP513" i="1"/>
  <c r="AP514" i="1"/>
  <c r="AP515" i="1"/>
  <c r="AP516" i="1"/>
  <c r="AP517" i="1"/>
  <c r="AP518" i="1"/>
  <c r="AP519" i="1"/>
  <c r="AP520" i="1"/>
  <c r="AP521" i="1"/>
  <c r="AP522" i="1"/>
  <c r="AP523" i="1"/>
  <c r="AP524" i="1"/>
  <c r="AP525" i="1"/>
  <c r="AP526" i="1"/>
  <c r="AP527" i="1"/>
  <c r="AP528" i="1"/>
  <c r="AP529" i="1"/>
  <c r="AP530" i="1"/>
  <c r="AP531" i="1"/>
  <c r="AP532" i="1"/>
  <c r="AP533" i="1"/>
  <c r="AP534" i="1"/>
  <c r="AP535" i="1"/>
  <c r="AP536" i="1"/>
  <c r="AP537" i="1"/>
  <c r="AP538" i="1"/>
  <c r="AP539" i="1"/>
  <c r="AF2" i="1"/>
  <c r="AL2" i="1"/>
  <c r="AO2" i="1"/>
  <c r="AO3" i="1"/>
  <c r="AO4" i="1"/>
  <c r="AO5" i="1"/>
  <c r="AO6" i="1"/>
  <c r="AO7" i="1"/>
  <c r="AO8" i="1"/>
  <c r="AO9" i="1"/>
  <c r="AO10" i="1"/>
  <c r="AO11" i="1"/>
  <c r="AO12" i="1"/>
  <c r="AO13" i="1"/>
  <c r="AO14" i="1"/>
  <c r="AO15" i="1"/>
  <c r="AO16" i="1"/>
  <c r="AO17" i="1"/>
  <c r="AO18" i="1"/>
  <c r="AO19" i="1"/>
  <c r="AO20" i="1"/>
  <c r="AO21" i="1"/>
  <c r="AO22" i="1"/>
  <c r="AO23" i="1"/>
  <c r="AO24" i="1"/>
  <c r="AO25" i="1"/>
  <c r="AO26" i="1"/>
  <c r="AO27" i="1"/>
  <c r="AO28" i="1"/>
  <c r="AO29" i="1"/>
  <c r="AO30" i="1"/>
  <c r="AO31" i="1"/>
  <c r="AO32" i="1"/>
  <c r="AO33" i="1"/>
  <c r="AO34" i="1"/>
  <c r="AO35" i="1"/>
  <c r="AO36" i="1"/>
  <c r="AO37" i="1"/>
  <c r="AO38" i="1"/>
  <c r="AO39" i="1"/>
  <c r="AO40" i="1"/>
  <c r="AO41" i="1"/>
  <c r="AO42" i="1"/>
  <c r="AO43" i="1"/>
  <c r="AO44" i="1"/>
  <c r="AO45" i="1"/>
  <c r="AO46" i="1"/>
  <c r="AO47" i="1"/>
  <c r="AO48" i="1"/>
  <c r="AO49" i="1"/>
  <c r="AO50" i="1"/>
  <c r="AO51" i="1"/>
  <c r="AO52" i="1"/>
  <c r="AO53" i="1"/>
  <c r="AO54" i="1"/>
  <c r="AO55" i="1"/>
  <c r="AO56" i="1"/>
  <c r="AO57"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AO136" i="1"/>
  <c r="AO137" i="1"/>
  <c r="AO138" i="1"/>
  <c r="AO139"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198" i="1"/>
  <c r="AO199" i="1"/>
  <c r="AO200" i="1"/>
  <c r="AO201" i="1"/>
  <c r="AO202" i="1"/>
  <c r="AO203" i="1"/>
  <c r="AO204" i="1"/>
  <c r="AO205" i="1"/>
  <c r="AO206" i="1"/>
  <c r="AO207" i="1"/>
  <c r="AO208" i="1"/>
  <c r="AO209" i="1"/>
  <c r="AO210" i="1"/>
  <c r="AO211" i="1"/>
  <c r="AO212" i="1"/>
  <c r="AO213" i="1"/>
  <c r="AO214" i="1"/>
  <c r="AO215" i="1"/>
  <c r="AO216" i="1"/>
  <c r="AO217" i="1"/>
  <c r="AO218" i="1"/>
  <c r="AO219" i="1"/>
  <c r="AO220" i="1"/>
  <c r="AO221" i="1"/>
  <c r="AO222" i="1"/>
  <c r="AO223" i="1"/>
  <c r="AO224" i="1"/>
  <c r="AO225" i="1"/>
  <c r="AO226" i="1"/>
  <c r="AO227" i="1"/>
  <c r="AO228" i="1"/>
  <c r="AO229" i="1"/>
  <c r="AO230" i="1"/>
  <c r="AO231" i="1"/>
  <c r="AO232" i="1"/>
  <c r="AO233" i="1"/>
  <c r="AO234" i="1"/>
  <c r="AO235" i="1"/>
  <c r="AO236" i="1"/>
  <c r="AO237" i="1"/>
  <c r="AO238" i="1"/>
  <c r="AO239" i="1"/>
  <c r="AO240" i="1"/>
  <c r="AO241" i="1"/>
  <c r="AO242" i="1"/>
  <c r="AO243" i="1"/>
  <c r="AO244" i="1"/>
  <c r="AO245" i="1"/>
  <c r="AO246" i="1"/>
  <c r="AO247" i="1"/>
  <c r="AO248" i="1"/>
  <c r="AO249" i="1"/>
  <c r="AO250" i="1"/>
  <c r="AO251" i="1"/>
  <c r="AO252" i="1"/>
  <c r="AO253" i="1"/>
  <c r="AO254" i="1"/>
  <c r="AO255" i="1"/>
  <c r="AO256" i="1"/>
  <c r="AO257" i="1"/>
  <c r="AO258" i="1"/>
  <c r="AO259" i="1"/>
  <c r="AO260" i="1"/>
  <c r="AO261" i="1"/>
  <c r="AO262" i="1"/>
  <c r="AO263" i="1"/>
  <c r="AO264" i="1"/>
  <c r="AO265" i="1"/>
  <c r="AO266" i="1"/>
  <c r="AO267" i="1"/>
  <c r="AO268" i="1"/>
  <c r="AO269" i="1"/>
  <c r="AO270" i="1"/>
  <c r="AO271" i="1"/>
  <c r="AO272" i="1"/>
  <c r="AO273" i="1"/>
  <c r="AO274" i="1"/>
  <c r="AO275" i="1"/>
  <c r="AO276" i="1"/>
  <c r="AO277" i="1"/>
  <c r="AO278" i="1"/>
  <c r="AO279" i="1"/>
  <c r="AO280" i="1"/>
  <c r="AO281" i="1"/>
  <c r="AO282" i="1"/>
  <c r="AO283" i="1"/>
  <c r="AO284" i="1"/>
  <c r="AO285" i="1"/>
  <c r="AO286" i="1"/>
  <c r="AO287" i="1"/>
  <c r="AO288" i="1"/>
  <c r="AO289" i="1"/>
  <c r="AO290" i="1"/>
  <c r="AO291" i="1"/>
  <c r="AO292" i="1"/>
  <c r="AO293" i="1"/>
  <c r="AO294" i="1"/>
  <c r="AO295" i="1"/>
  <c r="AO296" i="1"/>
  <c r="AO297" i="1"/>
  <c r="AO298" i="1"/>
  <c r="AO299" i="1"/>
  <c r="AO300" i="1"/>
  <c r="AO301" i="1"/>
  <c r="AO302" i="1"/>
  <c r="AO303" i="1"/>
  <c r="AO304" i="1"/>
  <c r="AO305" i="1"/>
  <c r="AO306" i="1"/>
  <c r="AO307" i="1"/>
  <c r="AO308" i="1"/>
  <c r="AO309" i="1"/>
  <c r="AO310" i="1"/>
  <c r="AO311" i="1"/>
  <c r="AO312" i="1"/>
  <c r="AO313" i="1"/>
  <c r="AO314" i="1"/>
  <c r="AO315" i="1"/>
  <c r="AO316" i="1"/>
  <c r="AO317" i="1"/>
  <c r="AO318" i="1"/>
  <c r="AO319" i="1"/>
  <c r="AO320" i="1"/>
  <c r="AO321" i="1"/>
  <c r="AO322" i="1"/>
  <c r="AO323" i="1"/>
  <c r="AO324" i="1"/>
  <c r="AO325" i="1"/>
  <c r="AO326" i="1"/>
  <c r="AO327" i="1"/>
  <c r="AO328" i="1"/>
  <c r="AO329" i="1"/>
  <c r="AO330" i="1"/>
  <c r="AO331" i="1"/>
  <c r="AO332" i="1"/>
  <c r="AO333" i="1"/>
  <c r="AO334" i="1"/>
  <c r="AO335" i="1"/>
  <c r="AO336" i="1"/>
  <c r="AO337" i="1"/>
  <c r="AO338" i="1"/>
  <c r="AO339" i="1"/>
  <c r="AO340" i="1"/>
  <c r="AO341" i="1"/>
  <c r="AO342" i="1"/>
  <c r="AO343" i="1"/>
  <c r="AO344" i="1"/>
  <c r="AO345" i="1"/>
  <c r="AO346" i="1"/>
  <c r="AO347" i="1"/>
  <c r="AO348" i="1"/>
  <c r="AO349" i="1"/>
  <c r="AO350" i="1"/>
  <c r="AO351" i="1"/>
  <c r="AO352" i="1"/>
  <c r="AO353" i="1"/>
  <c r="AO354" i="1"/>
  <c r="AO355" i="1"/>
  <c r="AO356" i="1"/>
  <c r="AO357" i="1"/>
  <c r="AO358" i="1"/>
  <c r="AO359" i="1"/>
  <c r="AO360" i="1"/>
  <c r="AO361" i="1"/>
  <c r="AO362" i="1"/>
  <c r="AO363" i="1"/>
  <c r="AO364" i="1"/>
  <c r="AO365" i="1"/>
  <c r="AO366" i="1"/>
  <c r="AO367" i="1"/>
  <c r="AO368" i="1"/>
  <c r="AO369" i="1"/>
  <c r="AO370" i="1"/>
  <c r="AO371" i="1"/>
  <c r="AO372" i="1"/>
  <c r="AO373" i="1"/>
  <c r="AO374" i="1"/>
  <c r="AO375" i="1"/>
  <c r="AO376" i="1"/>
  <c r="AO377" i="1"/>
  <c r="AO378" i="1"/>
  <c r="AO379" i="1"/>
  <c r="AO380" i="1"/>
  <c r="AO381" i="1"/>
  <c r="AO382" i="1"/>
  <c r="AO383" i="1"/>
  <c r="AO384" i="1"/>
  <c r="AO385" i="1"/>
  <c r="AO386" i="1"/>
  <c r="AO387" i="1"/>
  <c r="AO388" i="1"/>
  <c r="AO389" i="1"/>
  <c r="AO390" i="1"/>
  <c r="AO391" i="1"/>
  <c r="AO392" i="1"/>
  <c r="AO393" i="1"/>
  <c r="AO394" i="1"/>
  <c r="AO395" i="1"/>
  <c r="AO396" i="1"/>
  <c r="AO397" i="1"/>
  <c r="AO398" i="1"/>
  <c r="AO399" i="1"/>
  <c r="AO400" i="1"/>
  <c r="AO401" i="1"/>
  <c r="AO402" i="1"/>
  <c r="AO403" i="1"/>
  <c r="AO404" i="1"/>
  <c r="AO405" i="1"/>
  <c r="AO406" i="1"/>
  <c r="AO407" i="1"/>
  <c r="AO408" i="1"/>
  <c r="AO409" i="1"/>
  <c r="AO410" i="1"/>
  <c r="AO411" i="1"/>
  <c r="AO412" i="1"/>
  <c r="AO413" i="1"/>
  <c r="AO414" i="1"/>
  <c r="AO415" i="1"/>
  <c r="AO416" i="1"/>
  <c r="AO417" i="1"/>
  <c r="AO418" i="1"/>
  <c r="AO419" i="1"/>
  <c r="AO420" i="1"/>
  <c r="AO421" i="1"/>
  <c r="AO422" i="1"/>
  <c r="AO423" i="1"/>
  <c r="AO424" i="1"/>
  <c r="AO425" i="1"/>
  <c r="AO426" i="1"/>
  <c r="AO427" i="1"/>
  <c r="AO428" i="1"/>
  <c r="AO429" i="1"/>
  <c r="AO430" i="1"/>
  <c r="AO431" i="1"/>
  <c r="AO432" i="1"/>
  <c r="AO433" i="1"/>
  <c r="AO434" i="1"/>
  <c r="AO435" i="1"/>
  <c r="AO436" i="1"/>
  <c r="AO437" i="1"/>
  <c r="AO438" i="1"/>
  <c r="AO439" i="1"/>
  <c r="AO440" i="1"/>
  <c r="AO441" i="1"/>
  <c r="AO442" i="1"/>
  <c r="AO443" i="1"/>
  <c r="AO444" i="1"/>
  <c r="AO445" i="1"/>
  <c r="AO446" i="1"/>
  <c r="AO447" i="1"/>
  <c r="AO448" i="1"/>
  <c r="AO449" i="1"/>
  <c r="AO450" i="1"/>
  <c r="AO451" i="1"/>
  <c r="AO452" i="1"/>
  <c r="AO453" i="1"/>
  <c r="AO454" i="1"/>
  <c r="AO455" i="1"/>
  <c r="AO456" i="1"/>
  <c r="AO457" i="1"/>
  <c r="AO458" i="1"/>
  <c r="AO459" i="1"/>
  <c r="AO460" i="1"/>
  <c r="AO461" i="1"/>
  <c r="AO462" i="1"/>
  <c r="AO463" i="1"/>
  <c r="AO464" i="1"/>
  <c r="AO465" i="1"/>
  <c r="AO466" i="1"/>
  <c r="AO467" i="1"/>
  <c r="AO468" i="1"/>
  <c r="AO469" i="1"/>
  <c r="AO470" i="1"/>
  <c r="AO471" i="1"/>
  <c r="AO472" i="1"/>
  <c r="AO473" i="1"/>
  <c r="AO474" i="1"/>
  <c r="AO475" i="1"/>
  <c r="AO476" i="1"/>
  <c r="AO477" i="1"/>
  <c r="AO478" i="1"/>
  <c r="AO479" i="1"/>
  <c r="AO480" i="1"/>
  <c r="AO481" i="1"/>
  <c r="AO482" i="1"/>
  <c r="AO483" i="1"/>
  <c r="AO484" i="1"/>
  <c r="AO485" i="1"/>
  <c r="AO486" i="1"/>
  <c r="AO487" i="1"/>
  <c r="AO488" i="1"/>
  <c r="AO489" i="1"/>
  <c r="AO490" i="1"/>
  <c r="AO491" i="1"/>
  <c r="AO492" i="1"/>
  <c r="AO493" i="1"/>
  <c r="AO494" i="1"/>
  <c r="AO495" i="1"/>
  <c r="AO496" i="1"/>
  <c r="AO497" i="1"/>
  <c r="AO498" i="1"/>
  <c r="AO499" i="1"/>
  <c r="AO500" i="1"/>
  <c r="AO501" i="1"/>
  <c r="AO502" i="1"/>
  <c r="AO503" i="1"/>
  <c r="AO504" i="1"/>
  <c r="AO505" i="1"/>
  <c r="AO506" i="1"/>
  <c r="AO507" i="1"/>
  <c r="AO508" i="1"/>
  <c r="AO509" i="1"/>
  <c r="AO510" i="1"/>
  <c r="AO511" i="1"/>
  <c r="AO512" i="1"/>
  <c r="AO513" i="1"/>
  <c r="AO514" i="1"/>
  <c r="AO515" i="1"/>
  <c r="AO516" i="1"/>
  <c r="AO517" i="1"/>
  <c r="AO518" i="1"/>
  <c r="AO519" i="1"/>
  <c r="AO520" i="1"/>
  <c r="AO521" i="1"/>
  <c r="AO522" i="1"/>
  <c r="AO523" i="1"/>
  <c r="AO524" i="1"/>
  <c r="AO525" i="1"/>
  <c r="AO526" i="1"/>
  <c r="AO527" i="1"/>
  <c r="AO528" i="1"/>
  <c r="AO529" i="1"/>
  <c r="AO530" i="1"/>
  <c r="AO531" i="1"/>
  <c r="AO532" i="1"/>
  <c r="AO533" i="1"/>
  <c r="AO534" i="1"/>
  <c r="AO535" i="1"/>
  <c r="AO536" i="1"/>
  <c r="AO537" i="1"/>
  <c r="AO538" i="1"/>
  <c r="AO539" i="1"/>
  <c r="AN2" i="1"/>
  <c r="P2" i="1" s="1"/>
  <c r="AN3" i="1"/>
  <c r="AN4" i="1"/>
  <c r="AN5" i="1"/>
  <c r="AN6" i="1"/>
  <c r="AN7" i="1"/>
  <c r="P7" i="1" s="1"/>
  <c r="AN8" i="1"/>
  <c r="P8" i="1" s="1"/>
  <c r="AN9" i="1"/>
  <c r="AN10" i="1"/>
  <c r="AN11" i="1"/>
  <c r="AN12" i="1"/>
  <c r="AN13" i="1"/>
  <c r="AN14" i="1"/>
  <c r="P14" i="1" s="1"/>
  <c r="AN15" i="1"/>
  <c r="AN16" i="1"/>
  <c r="AN17" i="1"/>
  <c r="AN18" i="1"/>
  <c r="AN19" i="1"/>
  <c r="P19" i="1" s="1"/>
  <c r="AN20" i="1"/>
  <c r="P20" i="1" s="1"/>
  <c r="AN21" i="1"/>
  <c r="AN22" i="1"/>
  <c r="AN23" i="1"/>
  <c r="AN24" i="1"/>
  <c r="AN25" i="1"/>
  <c r="AN26" i="1"/>
  <c r="P26" i="1" s="1"/>
  <c r="AN27" i="1"/>
  <c r="AN28" i="1"/>
  <c r="AN29" i="1"/>
  <c r="AN30" i="1"/>
  <c r="AN31" i="1"/>
  <c r="P31" i="1" s="1"/>
  <c r="AN32" i="1"/>
  <c r="P32" i="1" s="1"/>
  <c r="AN33" i="1"/>
  <c r="AN34" i="1"/>
  <c r="AN35" i="1"/>
  <c r="AN36" i="1"/>
  <c r="AN37" i="1"/>
  <c r="AN38" i="1"/>
  <c r="P38" i="1" s="1"/>
  <c r="AN39" i="1"/>
  <c r="AN40" i="1"/>
  <c r="AN41" i="1"/>
  <c r="AN42" i="1"/>
  <c r="AN43" i="1"/>
  <c r="P43" i="1" s="1"/>
  <c r="AN44" i="1"/>
  <c r="P44" i="1" s="1"/>
  <c r="AN45" i="1"/>
  <c r="AN46" i="1"/>
  <c r="AN47" i="1"/>
  <c r="AN48" i="1"/>
  <c r="AN49" i="1"/>
  <c r="AN50" i="1"/>
  <c r="P50" i="1" s="1"/>
  <c r="AN51" i="1"/>
  <c r="AN52" i="1"/>
  <c r="AN53" i="1"/>
  <c r="AN54" i="1"/>
  <c r="AN55" i="1"/>
  <c r="P55" i="1" s="1"/>
  <c r="AN56" i="1"/>
  <c r="P56" i="1" s="1"/>
  <c r="AN57" i="1"/>
  <c r="AN58" i="1"/>
  <c r="AN59" i="1"/>
  <c r="AN60" i="1"/>
  <c r="AN61" i="1"/>
  <c r="AN62" i="1"/>
  <c r="P62" i="1" s="1"/>
  <c r="AN63" i="1"/>
  <c r="AN64" i="1"/>
  <c r="AN65" i="1"/>
  <c r="AN66" i="1"/>
  <c r="AN67" i="1"/>
  <c r="P67" i="1" s="1"/>
  <c r="AN68" i="1"/>
  <c r="P68" i="1" s="1"/>
  <c r="AN69" i="1"/>
  <c r="AN70" i="1"/>
  <c r="AN71" i="1"/>
  <c r="AN72" i="1"/>
  <c r="AN73" i="1"/>
  <c r="AN74" i="1"/>
  <c r="P74" i="1" s="1"/>
  <c r="AN75" i="1"/>
  <c r="AN76" i="1"/>
  <c r="AN77" i="1"/>
  <c r="AN78" i="1"/>
  <c r="AN79" i="1"/>
  <c r="P79" i="1" s="1"/>
  <c r="AN80" i="1"/>
  <c r="AN81" i="1"/>
  <c r="AN82" i="1"/>
  <c r="AN83" i="1"/>
  <c r="AN84" i="1"/>
  <c r="AN85" i="1"/>
  <c r="AN86" i="1"/>
  <c r="P86" i="1" s="1"/>
  <c r="AN87" i="1"/>
  <c r="AN88" i="1"/>
  <c r="AN89" i="1"/>
  <c r="AN90" i="1"/>
  <c r="AN91" i="1"/>
  <c r="P91" i="1" s="1"/>
  <c r="AN92" i="1"/>
  <c r="AN93" i="1"/>
  <c r="AN94" i="1"/>
  <c r="AN95" i="1"/>
  <c r="AN96" i="1"/>
  <c r="AN97" i="1"/>
  <c r="AN98" i="1"/>
  <c r="P98" i="1" s="1"/>
  <c r="AN99" i="1"/>
  <c r="AN100" i="1"/>
  <c r="AN101" i="1"/>
  <c r="AN102" i="1"/>
  <c r="AN103" i="1"/>
  <c r="P103" i="1" s="1"/>
  <c r="AN104" i="1"/>
  <c r="AN105" i="1"/>
  <c r="AN106" i="1"/>
  <c r="AN107" i="1"/>
  <c r="AN108" i="1"/>
  <c r="AN109" i="1"/>
  <c r="AN110" i="1"/>
  <c r="P110" i="1" s="1"/>
  <c r="AN111" i="1"/>
  <c r="AN112" i="1"/>
  <c r="AN113" i="1"/>
  <c r="AN114" i="1"/>
  <c r="AN115" i="1"/>
  <c r="P115" i="1" s="1"/>
  <c r="AN116" i="1"/>
  <c r="AN117" i="1"/>
  <c r="AN118" i="1"/>
  <c r="AN119" i="1"/>
  <c r="AN120" i="1"/>
  <c r="AN121" i="1"/>
  <c r="AN122" i="1"/>
  <c r="P122" i="1" s="1"/>
  <c r="AN123" i="1"/>
  <c r="AN124" i="1"/>
  <c r="AN125" i="1"/>
  <c r="AN126" i="1"/>
  <c r="AN127" i="1"/>
  <c r="P127" i="1" s="1"/>
  <c r="AN128" i="1"/>
  <c r="AN129" i="1"/>
  <c r="AN130" i="1"/>
  <c r="AN131" i="1"/>
  <c r="AN132" i="1"/>
  <c r="AN133" i="1"/>
  <c r="AN134" i="1"/>
  <c r="P134" i="1" s="1"/>
  <c r="AN135" i="1"/>
  <c r="AN136" i="1"/>
  <c r="AN137" i="1"/>
  <c r="AN138" i="1"/>
  <c r="AN139" i="1"/>
  <c r="P139" i="1" s="1"/>
  <c r="AN140" i="1"/>
  <c r="AN141" i="1"/>
  <c r="AN142" i="1"/>
  <c r="AN143" i="1"/>
  <c r="AN144" i="1"/>
  <c r="AN145" i="1"/>
  <c r="AN146" i="1"/>
  <c r="P146" i="1" s="1"/>
  <c r="AN147" i="1"/>
  <c r="AN148" i="1"/>
  <c r="AN149" i="1"/>
  <c r="AN150" i="1"/>
  <c r="AN151" i="1"/>
  <c r="P151" i="1" s="1"/>
  <c r="AN152" i="1"/>
  <c r="AN153" i="1"/>
  <c r="AN154" i="1"/>
  <c r="AN155" i="1"/>
  <c r="AN156" i="1"/>
  <c r="AN157" i="1"/>
  <c r="AN158" i="1"/>
  <c r="P158" i="1" s="1"/>
  <c r="AN159" i="1"/>
  <c r="AN160" i="1"/>
  <c r="AN161" i="1"/>
  <c r="AN162" i="1"/>
  <c r="AN163" i="1"/>
  <c r="P163" i="1" s="1"/>
  <c r="AN164" i="1"/>
  <c r="AN165" i="1"/>
  <c r="AN166" i="1"/>
  <c r="AN167" i="1"/>
  <c r="AN168" i="1"/>
  <c r="AN169" i="1"/>
  <c r="AN170" i="1"/>
  <c r="P170" i="1" s="1"/>
  <c r="AN171" i="1"/>
  <c r="AN172" i="1"/>
  <c r="AN173" i="1"/>
  <c r="AN174" i="1"/>
  <c r="AN175" i="1"/>
  <c r="AN176" i="1"/>
  <c r="AN177" i="1"/>
  <c r="AN178" i="1"/>
  <c r="AN179" i="1"/>
  <c r="AN180" i="1"/>
  <c r="AN181" i="1"/>
  <c r="AN182" i="1"/>
  <c r="P182" i="1" s="1"/>
  <c r="AN183" i="1"/>
  <c r="AN184" i="1"/>
  <c r="AN185" i="1"/>
  <c r="AN186" i="1"/>
  <c r="AN187" i="1"/>
  <c r="P187" i="1" s="1"/>
  <c r="AN188" i="1"/>
  <c r="AN189" i="1"/>
  <c r="AN190" i="1"/>
  <c r="AN191" i="1"/>
  <c r="AN192" i="1"/>
  <c r="AN193" i="1"/>
  <c r="AN194" i="1"/>
  <c r="P194" i="1" s="1"/>
  <c r="AN195" i="1"/>
  <c r="AN196" i="1"/>
  <c r="AN197" i="1"/>
  <c r="AN198" i="1"/>
  <c r="AN199" i="1"/>
  <c r="P199" i="1" s="1"/>
  <c r="AN200" i="1"/>
  <c r="AN201" i="1"/>
  <c r="AN202" i="1"/>
  <c r="AN203" i="1"/>
  <c r="AN204" i="1"/>
  <c r="AN205" i="1"/>
  <c r="AN206" i="1"/>
  <c r="P206" i="1" s="1"/>
  <c r="AN207" i="1"/>
  <c r="AN208" i="1"/>
  <c r="AN209" i="1"/>
  <c r="AN210" i="1"/>
  <c r="AN211" i="1"/>
  <c r="P211" i="1" s="1"/>
  <c r="AN212" i="1"/>
  <c r="AN213" i="1"/>
  <c r="AN214" i="1"/>
  <c r="AN215" i="1"/>
  <c r="AN216" i="1"/>
  <c r="AN217" i="1"/>
  <c r="AN218" i="1"/>
  <c r="P218" i="1" s="1"/>
  <c r="AN219" i="1"/>
  <c r="AN220" i="1"/>
  <c r="AN221" i="1"/>
  <c r="AN222" i="1"/>
  <c r="AN223" i="1"/>
  <c r="P223" i="1" s="1"/>
  <c r="AN224" i="1"/>
  <c r="AN225" i="1"/>
  <c r="AN226" i="1"/>
  <c r="AN227" i="1"/>
  <c r="AN228" i="1"/>
  <c r="AN229" i="1"/>
  <c r="AN230" i="1"/>
  <c r="P230" i="1" s="1"/>
  <c r="AN231" i="1"/>
  <c r="AN232" i="1"/>
  <c r="AN233" i="1"/>
  <c r="AN234" i="1"/>
  <c r="AN235" i="1"/>
  <c r="P235" i="1" s="1"/>
  <c r="AN236" i="1"/>
  <c r="AN237" i="1"/>
  <c r="AN238" i="1"/>
  <c r="AN239" i="1"/>
  <c r="AN240" i="1"/>
  <c r="AN241" i="1"/>
  <c r="AN242" i="1"/>
  <c r="P242" i="1" s="1"/>
  <c r="AN243" i="1"/>
  <c r="AN244" i="1"/>
  <c r="AN245" i="1"/>
  <c r="AN246" i="1"/>
  <c r="AN247" i="1"/>
  <c r="AN248" i="1"/>
  <c r="AN249" i="1"/>
  <c r="AN250" i="1"/>
  <c r="AN251" i="1"/>
  <c r="AN252" i="1"/>
  <c r="AN253" i="1"/>
  <c r="AN254" i="1"/>
  <c r="P254" i="1" s="1"/>
  <c r="AN255" i="1"/>
  <c r="AN256" i="1"/>
  <c r="AN257" i="1"/>
  <c r="AN258" i="1"/>
  <c r="AN259" i="1"/>
  <c r="AN260" i="1"/>
  <c r="AN261" i="1"/>
  <c r="AN262" i="1"/>
  <c r="AN263" i="1"/>
  <c r="AN264" i="1"/>
  <c r="AN265" i="1"/>
  <c r="AN266" i="1"/>
  <c r="P266" i="1" s="1"/>
  <c r="AN267" i="1"/>
  <c r="AN268" i="1"/>
  <c r="AN269" i="1"/>
  <c r="AN270" i="1"/>
  <c r="AN271" i="1"/>
  <c r="AN272" i="1"/>
  <c r="AN273" i="1"/>
  <c r="AN274" i="1"/>
  <c r="AN275" i="1"/>
  <c r="AN276" i="1"/>
  <c r="AN277" i="1"/>
  <c r="AN278" i="1"/>
  <c r="P278" i="1" s="1"/>
  <c r="AN279" i="1"/>
  <c r="AN280" i="1"/>
  <c r="AN281" i="1"/>
  <c r="AN282" i="1"/>
  <c r="AN283" i="1"/>
  <c r="AN284" i="1"/>
  <c r="AN285" i="1"/>
  <c r="AN286" i="1"/>
  <c r="AN287" i="1"/>
  <c r="AN288" i="1"/>
  <c r="AN289" i="1"/>
  <c r="AN290" i="1"/>
  <c r="P290" i="1" s="1"/>
  <c r="AN291" i="1"/>
  <c r="AN292" i="1"/>
  <c r="AN293" i="1"/>
  <c r="AN294" i="1"/>
  <c r="AN295" i="1"/>
  <c r="AN296" i="1"/>
  <c r="AN297" i="1"/>
  <c r="AN298" i="1"/>
  <c r="AN299" i="1"/>
  <c r="AN300" i="1"/>
  <c r="AN301" i="1"/>
  <c r="AN302" i="1"/>
  <c r="P302" i="1" s="1"/>
  <c r="AN303" i="1"/>
  <c r="AN304" i="1"/>
  <c r="AN305" i="1"/>
  <c r="AN306" i="1"/>
  <c r="AN307" i="1"/>
  <c r="AN308" i="1"/>
  <c r="AN309" i="1"/>
  <c r="AN310" i="1"/>
  <c r="AN311" i="1"/>
  <c r="AN312" i="1"/>
  <c r="AN313" i="1"/>
  <c r="AN314" i="1"/>
  <c r="P314" i="1" s="1"/>
  <c r="AN315" i="1"/>
  <c r="AN316" i="1"/>
  <c r="AN317" i="1"/>
  <c r="AN318" i="1"/>
  <c r="AN319" i="1"/>
  <c r="AN320" i="1"/>
  <c r="AN321" i="1"/>
  <c r="AN322" i="1"/>
  <c r="AN323" i="1"/>
  <c r="AN324" i="1"/>
  <c r="AN325" i="1"/>
  <c r="AN326" i="1"/>
  <c r="P326" i="1" s="1"/>
  <c r="AN327" i="1"/>
  <c r="AN328" i="1"/>
  <c r="AN329" i="1"/>
  <c r="AN330" i="1"/>
  <c r="AN331" i="1"/>
  <c r="AN332" i="1"/>
  <c r="AN333" i="1"/>
  <c r="AN334" i="1"/>
  <c r="AN335" i="1"/>
  <c r="AN336" i="1"/>
  <c r="AN337" i="1"/>
  <c r="AN338" i="1"/>
  <c r="P338" i="1" s="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M3" i="1"/>
  <c r="AM4" i="1"/>
  <c r="AM5" i="1"/>
  <c r="AM6" i="1"/>
  <c r="AM7" i="1"/>
  <c r="AM8" i="1"/>
  <c r="AM9" i="1"/>
  <c r="AM10" i="1"/>
  <c r="AM11" i="1"/>
  <c r="AM12" i="1"/>
  <c r="AM13" i="1"/>
  <c r="AM14" i="1"/>
  <c r="AM15" i="1"/>
  <c r="AM16" i="1"/>
  <c r="AM17" i="1"/>
  <c r="AM18" i="1"/>
  <c r="AM19" i="1"/>
  <c r="AM20" i="1"/>
  <c r="AM21" i="1"/>
  <c r="AM22" i="1"/>
  <c r="AM23" i="1"/>
  <c r="AM24" i="1"/>
  <c r="AM25" i="1"/>
  <c r="AM26" i="1"/>
  <c r="AM27" i="1"/>
  <c r="AM28" i="1"/>
  <c r="AM29" i="1"/>
  <c r="AM30" i="1"/>
  <c r="AM31" i="1"/>
  <c r="AM32" i="1"/>
  <c r="AM33" i="1"/>
  <c r="AM34" i="1"/>
  <c r="AM35" i="1"/>
  <c r="AM36" i="1"/>
  <c r="AM37" i="1"/>
  <c r="AM38" i="1"/>
  <c r="AM39" i="1"/>
  <c r="AM40" i="1"/>
  <c r="AM41" i="1"/>
  <c r="AM42" i="1"/>
  <c r="AM43" i="1"/>
  <c r="AM44" i="1"/>
  <c r="AM45" i="1"/>
  <c r="AM46" i="1"/>
  <c r="AM47" i="1"/>
  <c r="AM48" i="1"/>
  <c r="AM49" i="1"/>
  <c r="AM50" i="1"/>
  <c r="AM51" i="1"/>
  <c r="AM52" i="1"/>
  <c r="AM53" i="1"/>
  <c r="AM54" i="1"/>
  <c r="AM55" i="1"/>
  <c r="AM56" i="1"/>
  <c r="AM57" i="1"/>
  <c r="AM58" i="1"/>
  <c r="AM59" i="1"/>
  <c r="AM60" i="1"/>
  <c r="AM61" i="1"/>
  <c r="AM62" i="1"/>
  <c r="AM63" i="1"/>
  <c r="AM64" i="1"/>
  <c r="AM65" i="1"/>
  <c r="AM66" i="1"/>
  <c r="AM67" i="1"/>
  <c r="AM68" i="1"/>
  <c r="AM69" i="1"/>
  <c r="AM70" i="1"/>
  <c r="AM71" i="1"/>
  <c r="AM72" i="1"/>
  <c r="AM73" i="1"/>
  <c r="AM74" i="1"/>
  <c r="AM75" i="1"/>
  <c r="AM76" i="1"/>
  <c r="AM77" i="1"/>
  <c r="AM78" i="1"/>
  <c r="AM79" i="1"/>
  <c r="AM80" i="1"/>
  <c r="AM81" i="1"/>
  <c r="AM82" i="1"/>
  <c r="AM83" i="1"/>
  <c r="AM84" i="1"/>
  <c r="AM85" i="1"/>
  <c r="AM86" i="1"/>
  <c r="AM87" i="1"/>
  <c r="AM88" i="1"/>
  <c r="AM89" i="1"/>
  <c r="AM90" i="1"/>
  <c r="AM91" i="1"/>
  <c r="AM92" i="1"/>
  <c r="AM93" i="1"/>
  <c r="AM94" i="1"/>
  <c r="AM95" i="1"/>
  <c r="AM96" i="1"/>
  <c r="AM97" i="1"/>
  <c r="AM98" i="1"/>
  <c r="AM99" i="1"/>
  <c r="AM100" i="1"/>
  <c r="AM101" i="1"/>
  <c r="AM102" i="1"/>
  <c r="AM103" i="1"/>
  <c r="AM104" i="1"/>
  <c r="AM105" i="1"/>
  <c r="AM106" i="1"/>
  <c r="AM107" i="1"/>
  <c r="AM108" i="1"/>
  <c r="AM109" i="1"/>
  <c r="AM110" i="1"/>
  <c r="AM111" i="1"/>
  <c r="AM112" i="1"/>
  <c r="AM113" i="1"/>
  <c r="AM114" i="1"/>
  <c r="AM115" i="1"/>
  <c r="AM116" i="1"/>
  <c r="AM117" i="1"/>
  <c r="AM118" i="1"/>
  <c r="AM119" i="1"/>
  <c r="AM120" i="1"/>
  <c r="AM121" i="1"/>
  <c r="AM122" i="1"/>
  <c r="AM123" i="1"/>
  <c r="AM124" i="1"/>
  <c r="AM125" i="1"/>
  <c r="AM126" i="1"/>
  <c r="AM127" i="1"/>
  <c r="AM128" i="1"/>
  <c r="AM129" i="1"/>
  <c r="AM130" i="1"/>
  <c r="AM131" i="1"/>
  <c r="AM132" i="1"/>
  <c r="AM133" i="1"/>
  <c r="AM134" i="1"/>
  <c r="AM135" i="1"/>
  <c r="AM136" i="1"/>
  <c r="AM137" i="1"/>
  <c r="AM138" i="1"/>
  <c r="AM139" i="1"/>
  <c r="AM140" i="1"/>
  <c r="AM141" i="1"/>
  <c r="AM142" i="1"/>
  <c r="AM143" i="1"/>
  <c r="AM144" i="1"/>
  <c r="AM145" i="1"/>
  <c r="AM146" i="1"/>
  <c r="AM147" i="1"/>
  <c r="AM148" i="1"/>
  <c r="AM149" i="1"/>
  <c r="AM150" i="1"/>
  <c r="AM151" i="1"/>
  <c r="AM152" i="1"/>
  <c r="AM153" i="1"/>
  <c r="AM154" i="1"/>
  <c r="AM155" i="1"/>
  <c r="AM156" i="1"/>
  <c r="AM157" i="1"/>
  <c r="AM158" i="1"/>
  <c r="AM159" i="1"/>
  <c r="AM160" i="1"/>
  <c r="AM161" i="1"/>
  <c r="AM162" i="1"/>
  <c r="AM163" i="1"/>
  <c r="AM164" i="1"/>
  <c r="AM165" i="1"/>
  <c r="AM166" i="1"/>
  <c r="AM167" i="1"/>
  <c r="AM168" i="1"/>
  <c r="AM169" i="1"/>
  <c r="AM170" i="1"/>
  <c r="AM171" i="1"/>
  <c r="AM172" i="1"/>
  <c r="AM173" i="1"/>
  <c r="AM174" i="1"/>
  <c r="AM175" i="1"/>
  <c r="AM176" i="1"/>
  <c r="AM177" i="1"/>
  <c r="AM178" i="1"/>
  <c r="AM179" i="1"/>
  <c r="AM180" i="1"/>
  <c r="AM181" i="1"/>
  <c r="AM182" i="1"/>
  <c r="AM183" i="1"/>
  <c r="AM184" i="1"/>
  <c r="AM185" i="1"/>
  <c r="AM186" i="1"/>
  <c r="AM187" i="1"/>
  <c r="AM188" i="1"/>
  <c r="AM189" i="1"/>
  <c r="AM190" i="1"/>
  <c r="AM191" i="1"/>
  <c r="AM192" i="1"/>
  <c r="AM193" i="1"/>
  <c r="AM194" i="1"/>
  <c r="AM195" i="1"/>
  <c r="AM196" i="1"/>
  <c r="AM197" i="1"/>
  <c r="AM198" i="1"/>
  <c r="AM199" i="1"/>
  <c r="AM200" i="1"/>
  <c r="AM201" i="1"/>
  <c r="AM202" i="1"/>
  <c r="AM203" i="1"/>
  <c r="AM204" i="1"/>
  <c r="AM205" i="1"/>
  <c r="AM206" i="1"/>
  <c r="AM207" i="1"/>
  <c r="AM208" i="1"/>
  <c r="AM209" i="1"/>
  <c r="AM210" i="1"/>
  <c r="AM211" i="1"/>
  <c r="AM212" i="1"/>
  <c r="AM213" i="1"/>
  <c r="AM214" i="1"/>
  <c r="AM215" i="1"/>
  <c r="AM216" i="1"/>
  <c r="AM217" i="1"/>
  <c r="AM218" i="1"/>
  <c r="AM219" i="1"/>
  <c r="AM220" i="1"/>
  <c r="AM221" i="1"/>
  <c r="AM222" i="1"/>
  <c r="AM223" i="1"/>
  <c r="AM224" i="1"/>
  <c r="AM225" i="1"/>
  <c r="AM226" i="1"/>
  <c r="AM227" i="1"/>
  <c r="AM228" i="1"/>
  <c r="AM229" i="1"/>
  <c r="AM230" i="1"/>
  <c r="AM231" i="1"/>
  <c r="AM232" i="1"/>
  <c r="AM233" i="1"/>
  <c r="AM234" i="1"/>
  <c r="AM235" i="1"/>
  <c r="AM236" i="1"/>
  <c r="AM237" i="1"/>
  <c r="AM238" i="1"/>
  <c r="AM239" i="1"/>
  <c r="AM240" i="1"/>
  <c r="AM241" i="1"/>
  <c r="AM242" i="1"/>
  <c r="AM243" i="1"/>
  <c r="AM244" i="1"/>
  <c r="AM245" i="1"/>
  <c r="AM246" i="1"/>
  <c r="AM247" i="1"/>
  <c r="AM248" i="1"/>
  <c r="AM249" i="1"/>
  <c r="AM250" i="1"/>
  <c r="AM251" i="1"/>
  <c r="AM252" i="1"/>
  <c r="AM253" i="1"/>
  <c r="AM254" i="1"/>
  <c r="AM255" i="1"/>
  <c r="AM256" i="1"/>
  <c r="AM257" i="1"/>
  <c r="AM258" i="1"/>
  <c r="AM259" i="1"/>
  <c r="AM260" i="1"/>
  <c r="AM261" i="1"/>
  <c r="AM262" i="1"/>
  <c r="AM263" i="1"/>
  <c r="AM264" i="1"/>
  <c r="AM265" i="1"/>
  <c r="AM266" i="1"/>
  <c r="AM267" i="1"/>
  <c r="AM268" i="1"/>
  <c r="AM269" i="1"/>
  <c r="AM270" i="1"/>
  <c r="AM271" i="1"/>
  <c r="AM272" i="1"/>
  <c r="AM273" i="1"/>
  <c r="AM274" i="1"/>
  <c r="AM275" i="1"/>
  <c r="AM276" i="1"/>
  <c r="AM277" i="1"/>
  <c r="AM278" i="1"/>
  <c r="AM279" i="1"/>
  <c r="AM280" i="1"/>
  <c r="AM281" i="1"/>
  <c r="AM282" i="1"/>
  <c r="AM283" i="1"/>
  <c r="AM284" i="1"/>
  <c r="AM285" i="1"/>
  <c r="AM286" i="1"/>
  <c r="AM287" i="1"/>
  <c r="AM288" i="1"/>
  <c r="AM289" i="1"/>
  <c r="AM290" i="1"/>
  <c r="AM291" i="1"/>
  <c r="AM292" i="1"/>
  <c r="AM293" i="1"/>
  <c r="AM294" i="1"/>
  <c r="AM295" i="1"/>
  <c r="AM296" i="1"/>
  <c r="AM297" i="1"/>
  <c r="AM298" i="1"/>
  <c r="AM299" i="1"/>
  <c r="AM300" i="1"/>
  <c r="AM301" i="1"/>
  <c r="AM302" i="1"/>
  <c r="AM303" i="1"/>
  <c r="AM304" i="1"/>
  <c r="AM305" i="1"/>
  <c r="AM306" i="1"/>
  <c r="AM307" i="1"/>
  <c r="AM308" i="1"/>
  <c r="AM309" i="1"/>
  <c r="AM310" i="1"/>
  <c r="AM311" i="1"/>
  <c r="AM312" i="1"/>
  <c r="AM313" i="1"/>
  <c r="AM314" i="1"/>
  <c r="AM315" i="1"/>
  <c r="AM316" i="1"/>
  <c r="AM317" i="1"/>
  <c r="AM318" i="1"/>
  <c r="AM319" i="1"/>
  <c r="AM320" i="1"/>
  <c r="AM321" i="1"/>
  <c r="AM322" i="1"/>
  <c r="AM323" i="1"/>
  <c r="AM324" i="1"/>
  <c r="AM325" i="1"/>
  <c r="AM326" i="1"/>
  <c r="AM327" i="1"/>
  <c r="AM328" i="1"/>
  <c r="AM329" i="1"/>
  <c r="AM330" i="1"/>
  <c r="AM331" i="1"/>
  <c r="AM332" i="1"/>
  <c r="AM333" i="1"/>
  <c r="AM334" i="1"/>
  <c r="AM335" i="1"/>
  <c r="AM336" i="1"/>
  <c r="AM337" i="1"/>
  <c r="AM338" i="1"/>
  <c r="AM339" i="1"/>
  <c r="AM340" i="1"/>
  <c r="AM341" i="1"/>
  <c r="AM342" i="1"/>
  <c r="AM343" i="1"/>
  <c r="AM344" i="1"/>
  <c r="AM345" i="1"/>
  <c r="AM346" i="1"/>
  <c r="AM347" i="1"/>
  <c r="AM348" i="1"/>
  <c r="AM349" i="1"/>
  <c r="AM350" i="1"/>
  <c r="AM351" i="1"/>
  <c r="AM352" i="1"/>
  <c r="AM353" i="1"/>
  <c r="AM354" i="1"/>
  <c r="AM355" i="1"/>
  <c r="AM356" i="1"/>
  <c r="AM357" i="1"/>
  <c r="AM358" i="1"/>
  <c r="AM359" i="1"/>
  <c r="AM360" i="1"/>
  <c r="AM361" i="1"/>
  <c r="AM362" i="1"/>
  <c r="AM363" i="1"/>
  <c r="AM364" i="1"/>
  <c r="AM365" i="1"/>
  <c r="AM366" i="1"/>
  <c r="AM367" i="1"/>
  <c r="AM368" i="1"/>
  <c r="AM369" i="1"/>
  <c r="AM370" i="1"/>
  <c r="AM371" i="1"/>
  <c r="AM372" i="1"/>
  <c r="AM373" i="1"/>
  <c r="AM374" i="1"/>
  <c r="AM375" i="1"/>
  <c r="AM376" i="1"/>
  <c r="AM377" i="1"/>
  <c r="AM378" i="1"/>
  <c r="AM379" i="1"/>
  <c r="AM380" i="1"/>
  <c r="AM381" i="1"/>
  <c r="AM382" i="1"/>
  <c r="AM383" i="1"/>
  <c r="AM384" i="1"/>
  <c r="AM385" i="1"/>
  <c r="AM386" i="1"/>
  <c r="AM387" i="1"/>
  <c r="AM388" i="1"/>
  <c r="AM389" i="1"/>
  <c r="AM390" i="1"/>
  <c r="AM391" i="1"/>
  <c r="AM392" i="1"/>
  <c r="AM393" i="1"/>
  <c r="AM394" i="1"/>
  <c r="AM395" i="1"/>
  <c r="AM396" i="1"/>
  <c r="AM397" i="1"/>
  <c r="AM398" i="1"/>
  <c r="AM399" i="1"/>
  <c r="AM400" i="1"/>
  <c r="AM401" i="1"/>
  <c r="AM402" i="1"/>
  <c r="AM403" i="1"/>
  <c r="AM404" i="1"/>
  <c r="AM405" i="1"/>
  <c r="AM406" i="1"/>
  <c r="AM407" i="1"/>
  <c r="AM408" i="1"/>
  <c r="AM409" i="1"/>
  <c r="AM410" i="1"/>
  <c r="AM411" i="1"/>
  <c r="AM412" i="1"/>
  <c r="AM413" i="1"/>
  <c r="AM414" i="1"/>
  <c r="AM415" i="1"/>
  <c r="AM416" i="1"/>
  <c r="AM417" i="1"/>
  <c r="AM418" i="1"/>
  <c r="AM419" i="1"/>
  <c r="AM420" i="1"/>
  <c r="AM421" i="1"/>
  <c r="AM422" i="1"/>
  <c r="AM423" i="1"/>
  <c r="AM424" i="1"/>
  <c r="AM425" i="1"/>
  <c r="AM426" i="1"/>
  <c r="AM427" i="1"/>
  <c r="AM428" i="1"/>
  <c r="AM429" i="1"/>
  <c r="AM430" i="1"/>
  <c r="AM431" i="1"/>
  <c r="AM432" i="1"/>
  <c r="AM433" i="1"/>
  <c r="AM434" i="1"/>
  <c r="AM435" i="1"/>
  <c r="AM436" i="1"/>
  <c r="AM437" i="1"/>
  <c r="AM438" i="1"/>
  <c r="AM439" i="1"/>
  <c r="AM440" i="1"/>
  <c r="AM441" i="1"/>
  <c r="AM442" i="1"/>
  <c r="AM443" i="1"/>
  <c r="AM444" i="1"/>
  <c r="AM445" i="1"/>
  <c r="AM446" i="1"/>
  <c r="AM447" i="1"/>
  <c r="AM448" i="1"/>
  <c r="AM449" i="1"/>
  <c r="AM450" i="1"/>
  <c r="AM451" i="1"/>
  <c r="AM452" i="1"/>
  <c r="AM453" i="1"/>
  <c r="AM454" i="1"/>
  <c r="AM455" i="1"/>
  <c r="AM456" i="1"/>
  <c r="AM457" i="1"/>
  <c r="AM458" i="1"/>
  <c r="AM459" i="1"/>
  <c r="AM460" i="1"/>
  <c r="AM461" i="1"/>
  <c r="AM462" i="1"/>
  <c r="AM463" i="1"/>
  <c r="AM464" i="1"/>
  <c r="AM465" i="1"/>
  <c r="AM466" i="1"/>
  <c r="AM467" i="1"/>
  <c r="AM468" i="1"/>
  <c r="AM469" i="1"/>
  <c r="AM470" i="1"/>
  <c r="AM471" i="1"/>
  <c r="AM472" i="1"/>
  <c r="AM473" i="1"/>
  <c r="AM474" i="1"/>
  <c r="AM475" i="1"/>
  <c r="AM476" i="1"/>
  <c r="AM477" i="1"/>
  <c r="AM478" i="1"/>
  <c r="AM479" i="1"/>
  <c r="AM480" i="1"/>
  <c r="AM481" i="1"/>
  <c r="AM482" i="1"/>
  <c r="AM483" i="1"/>
  <c r="AM484" i="1"/>
  <c r="AM485" i="1"/>
  <c r="AM486" i="1"/>
  <c r="AM487" i="1"/>
  <c r="AM488" i="1"/>
  <c r="AM489" i="1"/>
  <c r="AM490" i="1"/>
  <c r="AM491" i="1"/>
  <c r="AM492" i="1"/>
  <c r="AM493" i="1"/>
  <c r="AM494" i="1"/>
  <c r="AM495" i="1"/>
  <c r="AM496" i="1"/>
  <c r="AM497" i="1"/>
  <c r="AM498" i="1"/>
  <c r="AM499" i="1"/>
  <c r="AM500" i="1"/>
  <c r="AM501" i="1"/>
  <c r="AM502" i="1"/>
  <c r="AM503" i="1"/>
  <c r="AM504" i="1"/>
  <c r="AM505" i="1"/>
  <c r="AM506" i="1"/>
  <c r="AM507" i="1"/>
  <c r="AM508" i="1"/>
  <c r="AM509" i="1"/>
  <c r="AM510" i="1"/>
  <c r="AM511" i="1"/>
  <c r="AM512" i="1"/>
  <c r="AM513" i="1"/>
  <c r="AM514" i="1"/>
  <c r="AM515" i="1"/>
  <c r="AM516" i="1"/>
  <c r="AM517" i="1"/>
  <c r="AM518" i="1"/>
  <c r="AM519" i="1"/>
  <c r="AM520" i="1"/>
  <c r="AM521" i="1"/>
  <c r="AM522" i="1"/>
  <c r="AM523" i="1"/>
  <c r="AM524" i="1"/>
  <c r="AM525" i="1"/>
  <c r="AM526" i="1"/>
  <c r="AM527" i="1"/>
  <c r="AM528" i="1"/>
  <c r="AM529" i="1"/>
  <c r="AM530" i="1"/>
  <c r="AM531" i="1"/>
  <c r="AM532" i="1"/>
  <c r="AM533" i="1"/>
  <c r="AM534" i="1"/>
  <c r="AM535" i="1"/>
  <c r="AM536" i="1"/>
  <c r="AM537" i="1"/>
  <c r="AM538" i="1"/>
  <c r="AM539" i="1"/>
  <c r="AG2" i="1"/>
  <c r="AL3" i="1"/>
  <c r="AL4" i="1"/>
  <c r="AL5" i="1"/>
  <c r="AL6" i="1"/>
  <c r="AL7" i="1"/>
  <c r="AL8" i="1"/>
  <c r="AL9" i="1"/>
  <c r="AL10" i="1"/>
  <c r="AL11" i="1"/>
  <c r="AL12" i="1"/>
  <c r="AL13" i="1"/>
  <c r="AL14" i="1"/>
  <c r="AL15" i="1"/>
  <c r="AL16" i="1"/>
  <c r="AL17" i="1"/>
  <c r="AL18" i="1"/>
  <c r="AL19" i="1"/>
  <c r="AL20" i="1"/>
  <c r="AL21" i="1"/>
  <c r="AL22" i="1"/>
  <c r="AL23" i="1"/>
  <c r="AL24" i="1"/>
  <c r="AL25" i="1"/>
  <c r="AL26" i="1"/>
  <c r="AL27" i="1"/>
  <c r="AL28" i="1"/>
  <c r="AL29" i="1"/>
  <c r="AL30" i="1"/>
  <c r="AL31" i="1"/>
  <c r="AL32" i="1"/>
  <c r="AL33" i="1"/>
  <c r="AL34" i="1"/>
  <c r="AL35" i="1"/>
  <c r="AL36" i="1"/>
  <c r="AL37" i="1"/>
  <c r="AL38" i="1"/>
  <c r="AL39" i="1"/>
  <c r="AL40" i="1"/>
  <c r="AL41" i="1"/>
  <c r="AL42" i="1"/>
  <c r="AL43" i="1"/>
  <c r="AL44" i="1"/>
  <c r="AL45" i="1"/>
  <c r="AL46" i="1"/>
  <c r="AL47" i="1"/>
  <c r="AL48" i="1"/>
  <c r="AL49" i="1"/>
  <c r="AL50" i="1"/>
  <c r="AL51" i="1"/>
  <c r="AL52" i="1"/>
  <c r="AL53" i="1"/>
  <c r="AL54" i="1"/>
  <c r="AL55" i="1"/>
  <c r="AL56" i="1"/>
  <c r="AL57" i="1"/>
  <c r="AL58" i="1"/>
  <c r="AL59" i="1"/>
  <c r="AL60" i="1"/>
  <c r="AL61" i="1"/>
  <c r="AL62" i="1"/>
  <c r="AL63" i="1"/>
  <c r="AL64" i="1"/>
  <c r="AL65" i="1"/>
  <c r="AL66" i="1"/>
  <c r="AL67" i="1"/>
  <c r="AL68" i="1"/>
  <c r="AL69" i="1"/>
  <c r="AL70" i="1"/>
  <c r="AL71" i="1"/>
  <c r="AL72" i="1"/>
  <c r="AL73" i="1"/>
  <c r="AL74" i="1"/>
  <c r="AL75" i="1"/>
  <c r="AL76" i="1"/>
  <c r="AL77" i="1"/>
  <c r="AL78" i="1"/>
  <c r="AL79" i="1"/>
  <c r="AL80" i="1"/>
  <c r="AL81" i="1"/>
  <c r="AL82" i="1"/>
  <c r="AL83" i="1"/>
  <c r="AL84" i="1"/>
  <c r="AL85" i="1"/>
  <c r="AL86" i="1"/>
  <c r="AL87" i="1"/>
  <c r="AL88" i="1"/>
  <c r="AL89" i="1"/>
  <c r="AL90" i="1"/>
  <c r="AL91" i="1"/>
  <c r="AL92" i="1"/>
  <c r="AL93" i="1"/>
  <c r="AL94" i="1"/>
  <c r="AL95" i="1"/>
  <c r="AL96" i="1"/>
  <c r="AL97" i="1"/>
  <c r="AL98" i="1"/>
  <c r="AL99" i="1"/>
  <c r="AL100" i="1"/>
  <c r="AL101" i="1"/>
  <c r="AL102" i="1"/>
  <c r="AL103" i="1"/>
  <c r="AL104" i="1"/>
  <c r="AL105" i="1"/>
  <c r="AL106" i="1"/>
  <c r="AL107" i="1"/>
  <c r="AL108" i="1"/>
  <c r="AL109" i="1"/>
  <c r="AL110" i="1"/>
  <c r="AL111" i="1"/>
  <c r="AL112" i="1"/>
  <c r="AL113" i="1"/>
  <c r="AL114" i="1"/>
  <c r="AL115" i="1"/>
  <c r="AL116" i="1"/>
  <c r="AL117" i="1"/>
  <c r="AL118" i="1"/>
  <c r="AL119" i="1"/>
  <c r="AL120" i="1"/>
  <c r="AL121" i="1"/>
  <c r="AL122" i="1"/>
  <c r="AL123" i="1"/>
  <c r="AL124" i="1"/>
  <c r="AL125" i="1"/>
  <c r="AL126" i="1"/>
  <c r="AL127" i="1"/>
  <c r="AL128" i="1"/>
  <c r="AL129" i="1"/>
  <c r="AL130" i="1"/>
  <c r="AL131" i="1"/>
  <c r="AL132" i="1"/>
  <c r="AL133" i="1"/>
  <c r="AL134" i="1"/>
  <c r="AL135" i="1"/>
  <c r="AL136" i="1"/>
  <c r="AL137" i="1"/>
  <c r="AL138" i="1"/>
  <c r="AL139" i="1"/>
  <c r="AL140" i="1"/>
  <c r="AL141" i="1"/>
  <c r="AL142" i="1"/>
  <c r="AL143" i="1"/>
  <c r="AL144" i="1"/>
  <c r="AL145" i="1"/>
  <c r="AL146" i="1"/>
  <c r="AL147" i="1"/>
  <c r="AL148" i="1"/>
  <c r="AL149" i="1"/>
  <c r="AL150" i="1"/>
  <c r="AL151" i="1"/>
  <c r="AL152" i="1"/>
  <c r="AL153" i="1"/>
  <c r="AL154" i="1"/>
  <c r="AL155" i="1"/>
  <c r="AL156" i="1"/>
  <c r="AL157" i="1"/>
  <c r="AL158" i="1"/>
  <c r="AL159" i="1"/>
  <c r="AL160" i="1"/>
  <c r="AL161" i="1"/>
  <c r="AL162" i="1"/>
  <c r="AL163" i="1"/>
  <c r="AL164" i="1"/>
  <c r="AL165" i="1"/>
  <c r="AL166" i="1"/>
  <c r="AL167" i="1"/>
  <c r="AL168" i="1"/>
  <c r="AL169" i="1"/>
  <c r="AL170" i="1"/>
  <c r="AL171" i="1"/>
  <c r="AL172" i="1"/>
  <c r="AL173" i="1"/>
  <c r="AL174" i="1"/>
  <c r="AL175" i="1"/>
  <c r="AL176" i="1"/>
  <c r="AL177" i="1"/>
  <c r="AL178" i="1"/>
  <c r="AL179" i="1"/>
  <c r="AL180" i="1"/>
  <c r="AL181" i="1"/>
  <c r="AL182" i="1"/>
  <c r="AL183" i="1"/>
  <c r="AL184" i="1"/>
  <c r="AL185" i="1"/>
  <c r="AL186" i="1"/>
  <c r="AL187" i="1"/>
  <c r="AL188" i="1"/>
  <c r="AL189" i="1"/>
  <c r="AL190" i="1"/>
  <c r="AL191" i="1"/>
  <c r="AL192" i="1"/>
  <c r="AL193" i="1"/>
  <c r="AL194" i="1"/>
  <c r="AL195" i="1"/>
  <c r="AL196" i="1"/>
  <c r="AL197" i="1"/>
  <c r="AL198" i="1"/>
  <c r="AL199" i="1"/>
  <c r="AL200" i="1"/>
  <c r="AL201" i="1"/>
  <c r="AL202" i="1"/>
  <c r="AL203" i="1"/>
  <c r="AL204" i="1"/>
  <c r="AL205" i="1"/>
  <c r="AL206" i="1"/>
  <c r="AL207" i="1"/>
  <c r="AL208" i="1"/>
  <c r="AL209" i="1"/>
  <c r="AL210" i="1"/>
  <c r="AL211" i="1"/>
  <c r="AL212" i="1"/>
  <c r="AL213" i="1"/>
  <c r="AL214" i="1"/>
  <c r="AL215" i="1"/>
  <c r="AL216" i="1"/>
  <c r="AL217" i="1"/>
  <c r="AL218" i="1"/>
  <c r="AL219" i="1"/>
  <c r="AL220" i="1"/>
  <c r="AL221" i="1"/>
  <c r="AL222" i="1"/>
  <c r="AL223" i="1"/>
  <c r="AL224" i="1"/>
  <c r="AL225" i="1"/>
  <c r="AL226" i="1"/>
  <c r="AL227" i="1"/>
  <c r="AL228" i="1"/>
  <c r="AL229" i="1"/>
  <c r="AL230" i="1"/>
  <c r="AL231" i="1"/>
  <c r="AL232" i="1"/>
  <c r="AL233" i="1"/>
  <c r="AL234" i="1"/>
  <c r="AL235" i="1"/>
  <c r="AL236" i="1"/>
  <c r="AL237" i="1"/>
  <c r="AL238" i="1"/>
  <c r="AL239" i="1"/>
  <c r="AL240" i="1"/>
  <c r="AL241" i="1"/>
  <c r="AL242" i="1"/>
  <c r="AL243" i="1"/>
  <c r="AL244" i="1"/>
  <c r="AL245" i="1"/>
  <c r="AL246" i="1"/>
  <c r="AL247" i="1"/>
  <c r="AL248" i="1"/>
  <c r="AL249" i="1"/>
  <c r="AL250" i="1"/>
  <c r="AL251" i="1"/>
  <c r="AL252" i="1"/>
  <c r="AL253" i="1"/>
  <c r="AL254" i="1"/>
  <c r="AL255" i="1"/>
  <c r="AL256" i="1"/>
  <c r="AL257" i="1"/>
  <c r="AL258" i="1"/>
  <c r="AL259" i="1"/>
  <c r="AL260" i="1"/>
  <c r="AL261" i="1"/>
  <c r="AL262" i="1"/>
  <c r="AL263" i="1"/>
  <c r="AL264" i="1"/>
  <c r="AL265" i="1"/>
  <c r="AL266" i="1"/>
  <c r="AL267" i="1"/>
  <c r="AL268" i="1"/>
  <c r="AL269" i="1"/>
  <c r="AL270" i="1"/>
  <c r="AL271" i="1"/>
  <c r="AL272" i="1"/>
  <c r="AL273" i="1"/>
  <c r="AL274" i="1"/>
  <c r="AL275" i="1"/>
  <c r="AL276" i="1"/>
  <c r="AL277" i="1"/>
  <c r="AL278" i="1"/>
  <c r="AL279" i="1"/>
  <c r="AL280" i="1"/>
  <c r="AL281" i="1"/>
  <c r="AL282" i="1"/>
  <c r="AL283" i="1"/>
  <c r="AL284" i="1"/>
  <c r="AL285" i="1"/>
  <c r="AL286" i="1"/>
  <c r="AL287" i="1"/>
  <c r="AL288" i="1"/>
  <c r="AL289" i="1"/>
  <c r="AL290" i="1"/>
  <c r="AL291" i="1"/>
  <c r="AL292" i="1"/>
  <c r="AL293" i="1"/>
  <c r="AL294" i="1"/>
  <c r="AL295" i="1"/>
  <c r="AL296" i="1"/>
  <c r="AL297" i="1"/>
  <c r="AL298" i="1"/>
  <c r="AL299" i="1"/>
  <c r="AL300" i="1"/>
  <c r="AL301" i="1"/>
  <c r="AL302" i="1"/>
  <c r="AL303" i="1"/>
  <c r="AL304" i="1"/>
  <c r="AL305" i="1"/>
  <c r="AL306" i="1"/>
  <c r="AL307" i="1"/>
  <c r="AL308" i="1"/>
  <c r="AL309" i="1"/>
  <c r="AL310" i="1"/>
  <c r="AL311" i="1"/>
  <c r="AL312" i="1"/>
  <c r="AL313" i="1"/>
  <c r="AL314" i="1"/>
  <c r="AL315" i="1"/>
  <c r="AL316" i="1"/>
  <c r="AL317" i="1"/>
  <c r="AL318" i="1"/>
  <c r="AL319" i="1"/>
  <c r="AL320" i="1"/>
  <c r="AL321" i="1"/>
  <c r="AL322" i="1"/>
  <c r="AL323" i="1"/>
  <c r="AL324" i="1"/>
  <c r="AL325" i="1"/>
  <c r="AL326" i="1"/>
  <c r="AL327" i="1"/>
  <c r="AL328" i="1"/>
  <c r="AL329" i="1"/>
  <c r="AL330" i="1"/>
  <c r="AL331" i="1"/>
  <c r="AL332" i="1"/>
  <c r="AL333" i="1"/>
  <c r="AL334" i="1"/>
  <c r="AL335" i="1"/>
  <c r="AL336" i="1"/>
  <c r="AL337" i="1"/>
  <c r="AL338" i="1"/>
  <c r="AL339" i="1"/>
  <c r="AL340" i="1"/>
  <c r="AL341" i="1"/>
  <c r="AL342" i="1"/>
  <c r="AL343" i="1"/>
  <c r="AL344" i="1"/>
  <c r="AL345" i="1"/>
  <c r="AL346" i="1"/>
  <c r="AL347" i="1"/>
  <c r="AL348" i="1"/>
  <c r="AL349" i="1"/>
  <c r="AL350" i="1"/>
  <c r="AL351" i="1"/>
  <c r="AL352" i="1"/>
  <c r="AL353" i="1"/>
  <c r="AL354" i="1"/>
  <c r="AL355" i="1"/>
  <c r="AL356" i="1"/>
  <c r="AL357" i="1"/>
  <c r="AL358" i="1"/>
  <c r="AL359" i="1"/>
  <c r="AL360" i="1"/>
  <c r="AL361" i="1"/>
  <c r="AL362" i="1"/>
  <c r="AL363" i="1"/>
  <c r="AL364" i="1"/>
  <c r="AL365" i="1"/>
  <c r="AL366" i="1"/>
  <c r="AL367" i="1"/>
  <c r="AL368" i="1"/>
  <c r="AL369" i="1"/>
  <c r="AL370" i="1"/>
  <c r="AL371" i="1"/>
  <c r="AL372" i="1"/>
  <c r="AL373" i="1"/>
  <c r="AL374" i="1"/>
  <c r="AL375" i="1"/>
  <c r="AL376" i="1"/>
  <c r="AL377" i="1"/>
  <c r="AL378" i="1"/>
  <c r="AL379" i="1"/>
  <c r="AL380" i="1"/>
  <c r="AL381" i="1"/>
  <c r="AL382" i="1"/>
  <c r="AL383" i="1"/>
  <c r="AL384" i="1"/>
  <c r="AL385" i="1"/>
  <c r="AL386" i="1"/>
  <c r="AL387" i="1"/>
  <c r="AL388" i="1"/>
  <c r="AL389" i="1"/>
  <c r="AL390" i="1"/>
  <c r="AL391" i="1"/>
  <c r="AL392" i="1"/>
  <c r="AL393" i="1"/>
  <c r="AL394" i="1"/>
  <c r="AL395" i="1"/>
  <c r="AL396" i="1"/>
  <c r="AL397" i="1"/>
  <c r="AL398" i="1"/>
  <c r="AL399" i="1"/>
  <c r="AL400" i="1"/>
  <c r="AL401" i="1"/>
  <c r="AL402" i="1"/>
  <c r="AL403" i="1"/>
  <c r="AL404" i="1"/>
  <c r="AL405" i="1"/>
  <c r="AL406" i="1"/>
  <c r="AL407" i="1"/>
  <c r="AL408" i="1"/>
  <c r="AL409" i="1"/>
  <c r="AL410" i="1"/>
  <c r="AL411" i="1"/>
  <c r="AL412" i="1"/>
  <c r="AL413" i="1"/>
  <c r="AL414" i="1"/>
  <c r="AL415" i="1"/>
  <c r="AL416" i="1"/>
  <c r="AL417" i="1"/>
  <c r="AL418" i="1"/>
  <c r="AL419" i="1"/>
  <c r="AL420" i="1"/>
  <c r="AL421" i="1"/>
  <c r="AL422" i="1"/>
  <c r="AL423" i="1"/>
  <c r="AL424" i="1"/>
  <c r="AL425" i="1"/>
  <c r="AL426" i="1"/>
  <c r="AL427" i="1"/>
  <c r="AL428" i="1"/>
  <c r="AL429" i="1"/>
  <c r="AL430" i="1"/>
  <c r="AL431" i="1"/>
  <c r="AL432" i="1"/>
  <c r="AL433" i="1"/>
  <c r="AL434" i="1"/>
  <c r="AL435" i="1"/>
  <c r="AL436" i="1"/>
  <c r="AL437" i="1"/>
  <c r="AL438" i="1"/>
  <c r="AL439" i="1"/>
  <c r="AL440" i="1"/>
  <c r="AL441" i="1"/>
  <c r="AL442" i="1"/>
  <c r="AL443" i="1"/>
  <c r="AL444" i="1"/>
  <c r="AL445" i="1"/>
  <c r="AL446" i="1"/>
  <c r="AL447" i="1"/>
  <c r="AL448" i="1"/>
  <c r="AL449" i="1"/>
  <c r="AL450" i="1"/>
  <c r="AL451" i="1"/>
  <c r="AL452" i="1"/>
  <c r="AL453" i="1"/>
  <c r="AL454" i="1"/>
  <c r="AL455" i="1"/>
  <c r="AL456" i="1"/>
  <c r="AL457" i="1"/>
  <c r="AL458" i="1"/>
  <c r="AL459" i="1"/>
  <c r="AL460" i="1"/>
  <c r="AL461" i="1"/>
  <c r="AL462" i="1"/>
  <c r="AL463" i="1"/>
  <c r="AL464" i="1"/>
  <c r="AL465" i="1"/>
  <c r="AL466" i="1"/>
  <c r="AL467" i="1"/>
  <c r="AL468" i="1"/>
  <c r="AL469" i="1"/>
  <c r="AL470" i="1"/>
  <c r="AL471" i="1"/>
  <c r="AL472" i="1"/>
  <c r="AL473" i="1"/>
  <c r="AL474" i="1"/>
  <c r="AL475" i="1"/>
  <c r="AL476" i="1"/>
  <c r="AL477" i="1"/>
  <c r="AL478" i="1"/>
  <c r="AL479" i="1"/>
  <c r="AL480" i="1"/>
  <c r="AL481" i="1"/>
  <c r="AL482" i="1"/>
  <c r="AL483" i="1"/>
  <c r="AL484" i="1"/>
  <c r="AL485" i="1"/>
  <c r="AL486" i="1"/>
  <c r="AL487" i="1"/>
  <c r="AL488" i="1"/>
  <c r="AL489" i="1"/>
  <c r="AL490" i="1"/>
  <c r="AL491" i="1"/>
  <c r="AL492" i="1"/>
  <c r="AL493" i="1"/>
  <c r="AL494" i="1"/>
  <c r="AL495" i="1"/>
  <c r="AL496" i="1"/>
  <c r="AL497" i="1"/>
  <c r="AL498" i="1"/>
  <c r="AL499" i="1"/>
  <c r="AL500" i="1"/>
  <c r="AL501" i="1"/>
  <c r="AL502" i="1"/>
  <c r="AL503" i="1"/>
  <c r="AL504" i="1"/>
  <c r="AL505" i="1"/>
  <c r="AL506" i="1"/>
  <c r="AL507" i="1"/>
  <c r="AL508" i="1"/>
  <c r="AL509" i="1"/>
  <c r="AL510" i="1"/>
  <c r="AL511" i="1"/>
  <c r="AL512" i="1"/>
  <c r="AL513" i="1"/>
  <c r="AL514" i="1"/>
  <c r="AL515" i="1"/>
  <c r="AL516" i="1"/>
  <c r="AL517" i="1"/>
  <c r="AL518" i="1"/>
  <c r="AL519" i="1"/>
  <c r="AL520" i="1"/>
  <c r="AL521" i="1"/>
  <c r="AL522" i="1"/>
  <c r="AL523" i="1"/>
  <c r="AL524" i="1"/>
  <c r="AL525" i="1"/>
  <c r="AL526" i="1"/>
  <c r="AL527" i="1"/>
  <c r="AL528" i="1"/>
  <c r="AL529" i="1"/>
  <c r="AL530" i="1"/>
  <c r="AL531" i="1"/>
  <c r="AL532" i="1"/>
  <c r="AL533" i="1"/>
  <c r="AL534" i="1"/>
  <c r="AL535" i="1"/>
  <c r="AL536" i="1"/>
  <c r="AL537" i="1"/>
  <c r="AL538" i="1"/>
  <c r="AL539" i="1"/>
  <c r="AK5" i="1"/>
  <c r="AK6" i="1"/>
  <c r="AK7" i="1"/>
  <c r="AK8" i="1"/>
  <c r="AK9" i="1"/>
  <c r="AK10" i="1"/>
  <c r="AK11" i="1"/>
  <c r="AK12" i="1"/>
  <c r="AK13" i="1"/>
  <c r="AK14" i="1"/>
  <c r="AK15" i="1"/>
  <c r="AK16" i="1"/>
  <c r="AK17" i="1"/>
  <c r="AK18" i="1"/>
  <c r="AK19" i="1"/>
  <c r="AK20" i="1"/>
  <c r="AK21" i="1"/>
  <c r="AK22" i="1"/>
  <c r="AK23" i="1"/>
  <c r="AK24" i="1"/>
  <c r="AK25" i="1"/>
  <c r="AK26" i="1"/>
  <c r="AK27" i="1"/>
  <c r="AK28" i="1"/>
  <c r="AK29" i="1"/>
  <c r="AK30" i="1"/>
  <c r="AK31" i="1"/>
  <c r="AK32" i="1"/>
  <c r="AK33" i="1"/>
  <c r="AK34" i="1"/>
  <c r="AK35" i="1"/>
  <c r="AK36" i="1"/>
  <c r="AK37" i="1"/>
  <c r="AK38" i="1"/>
  <c r="AK39" i="1"/>
  <c r="AK40" i="1"/>
  <c r="AK41" i="1"/>
  <c r="AK42" i="1"/>
  <c r="AK43" i="1"/>
  <c r="AK44" i="1"/>
  <c r="AK45" i="1"/>
  <c r="AK46" i="1"/>
  <c r="AK47" i="1"/>
  <c r="AK48" i="1"/>
  <c r="AK49" i="1"/>
  <c r="AK50" i="1"/>
  <c r="AK51" i="1"/>
  <c r="AK52" i="1"/>
  <c r="AK53" i="1"/>
  <c r="AK54" i="1"/>
  <c r="AK55" i="1"/>
  <c r="AK56" i="1"/>
  <c r="AK57" i="1"/>
  <c r="AK58" i="1"/>
  <c r="AK59" i="1"/>
  <c r="AK60" i="1"/>
  <c r="AK61" i="1"/>
  <c r="AK62" i="1"/>
  <c r="AK63" i="1"/>
  <c r="AK64" i="1"/>
  <c r="AK65" i="1"/>
  <c r="AK66" i="1"/>
  <c r="AK67" i="1"/>
  <c r="AK68" i="1"/>
  <c r="AK69" i="1"/>
  <c r="AK70" i="1"/>
  <c r="AK71" i="1"/>
  <c r="AK72" i="1"/>
  <c r="AK73" i="1"/>
  <c r="AK74" i="1"/>
  <c r="AK75" i="1"/>
  <c r="AK76" i="1"/>
  <c r="AK77" i="1"/>
  <c r="AK78" i="1"/>
  <c r="AK79" i="1"/>
  <c r="AK80" i="1"/>
  <c r="AK81" i="1"/>
  <c r="AK82" i="1"/>
  <c r="AK83" i="1"/>
  <c r="AK84" i="1"/>
  <c r="AK85" i="1"/>
  <c r="AK86" i="1"/>
  <c r="AK87" i="1"/>
  <c r="AK88" i="1"/>
  <c r="AK89" i="1"/>
  <c r="AK90" i="1"/>
  <c r="AK91" i="1"/>
  <c r="AK92" i="1"/>
  <c r="AK93" i="1"/>
  <c r="AK94" i="1"/>
  <c r="AK95" i="1"/>
  <c r="AK96" i="1"/>
  <c r="AK97" i="1"/>
  <c r="AK98" i="1"/>
  <c r="AK99" i="1"/>
  <c r="AK100" i="1"/>
  <c r="AK101" i="1"/>
  <c r="AK102" i="1"/>
  <c r="AK103" i="1"/>
  <c r="AK104" i="1"/>
  <c r="AK105" i="1"/>
  <c r="AK106" i="1"/>
  <c r="N106" i="1" s="1"/>
  <c r="AK107" i="1"/>
  <c r="AK108" i="1"/>
  <c r="AK109" i="1"/>
  <c r="AK110" i="1"/>
  <c r="AK111" i="1"/>
  <c r="AK112" i="1"/>
  <c r="AK113" i="1"/>
  <c r="AK114" i="1"/>
  <c r="AK115" i="1"/>
  <c r="AK116" i="1"/>
  <c r="AK117" i="1"/>
  <c r="AK118" i="1"/>
  <c r="AK119" i="1"/>
  <c r="AK120" i="1"/>
  <c r="AK121" i="1"/>
  <c r="AK122" i="1"/>
  <c r="AK123" i="1"/>
  <c r="AK124" i="1"/>
  <c r="AK125" i="1"/>
  <c r="AK126" i="1"/>
  <c r="AK127" i="1"/>
  <c r="AK128" i="1"/>
  <c r="AK129" i="1"/>
  <c r="AK130" i="1"/>
  <c r="AK131" i="1"/>
  <c r="AK132" i="1"/>
  <c r="AK133" i="1"/>
  <c r="AK134" i="1"/>
  <c r="AK135" i="1"/>
  <c r="AK136" i="1"/>
  <c r="AK137" i="1"/>
  <c r="AK138" i="1"/>
  <c r="AK139" i="1"/>
  <c r="AK140" i="1"/>
  <c r="AK141" i="1"/>
  <c r="AK142" i="1"/>
  <c r="AK143" i="1"/>
  <c r="AK144" i="1"/>
  <c r="AK145" i="1"/>
  <c r="AK146" i="1"/>
  <c r="AK147" i="1"/>
  <c r="AK148" i="1"/>
  <c r="AK149" i="1"/>
  <c r="AK150" i="1"/>
  <c r="AK151" i="1"/>
  <c r="AK152" i="1"/>
  <c r="AK153" i="1"/>
  <c r="AK154" i="1"/>
  <c r="AK155" i="1"/>
  <c r="AK156" i="1"/>
  <c r="AK157" i="1"/>
  <c r="AK158" i="1"/>
  <c r="AK159" i="1"/>
  <c r="AK160" i="1"/>
  <c r="AK161" i="1"/>
  <c r="AK162" i="1"/>
  <c r="AK163" i="1"/>
  <c r="AK164" i="1"/>
  <c r="AK165" i="1"/>
  <c r="AK166" i="1"/>
  <c r="AK167" i="1"/>
  <c r="AK168" i="1"/>
  <c r="AK169" i="1"/>
  <c r="AK170" i="1"/>
  <c r="AK171" i="1"/>
  <c r="AK172" i="1"/>
  <c r="AK173" i="1"/>
  <c r="AK174" i="1"/>
  <c r="AK175" i="1"/>
  <c r="AK176" i="1"/>
  <c r="AK177" i="1"/>
  <c r="AK178" i="1"/>
  <c r="AK179" i="1"/>
  <c r="AK180" i="1"/>
  <c r="AK181" i="1"/>
  <c r="AK182" i="1"/>
  <c r="AK183" i="1"/>
  <c r="AK184" i="1"/>
  <c r="AK185" i="1"/>
  <c r="AK186" i="1"/>
  <c r="AK187" i="1"/>
  <c r="AK188" i="1"/>
  <c r="AK189" i="1"/>
  <c r="AK190" i="1"/>
  <c r="AK191" i="1"/>
  <c r="AK192" i="1"/>
  <c r="AK193" i="1"/>
  <c r="AK194" i="1"/>
  <c r="AK195" i="1"/>
  <c r="AK196" i="1"/>
  <c r="AK197" i="1"/>
  <c r="AK198" i="1"/>
  <c r="AK199" i="1"/>
  <c r="AK200" i="1"/>
  <c r="AK201" i="1"/>
  <c r="AK202" i="1"/>
  <c r="AK203" i="1"/>
  <c r="AK204" i="1"/>
  <c r="AK205" i="1"/>
  <c r="AK206" i="1"/>
  <c r="AK207" i="1"/>
  <c r="AK208" i="1"/>
  <c r="AK209" i="1"/>
  <c r="AK210" i="1"/>
  <c r="AK211" i="1"/>
  <c r="AK212" i="1"/>
  <c r="AK213" i="1"/>
  <c r="AK214" i="1"/>
  <c r="AK215" i="1"/>
  <c r="AK216" i="1"/>
  <c r="AK217" i="1"/>
  <c r="AK218" i="1"/>
  <c r="AK219" i="1"/>
  <c r="AK220" i="1"/>
  <c r="AK221" i="1"/>
  <c r="AK222" i="1"/>
  <c r="AK223" i="1"/>
  <c r="AK224" i="1"/>
  <c r="AK225" i="1"/>
  <c r="AK226" i="1"/>
  <c r="AK227" i="1"/>
  <c r="AK228" i="1"/>
  <c r="AK229" i="1"/>
  <c r="AK230" i="1"/>
  <c r="AK231" i="1"/>
  <c r="AK232" i="1"/>
  <c r="AK233" i="1"/>
  <c r="AK234" i="1"/>
  <c r="AK235" i="1"/>
  <c r="AK236" i="1"/>
  <c r="AK237" i="1"/>
  <c r="AK238" i="1"/>
  <c r="AK239" i="1"/>
  <c r="AK240" i="1"/>
  <c r="AK241" i="1"/>
  <c r="AK242" i="1"/>
  <c r="AK243" i="1"/>
  <c r="AK244" i="1"/>
  <c r="AK245" i="1"/>
  <c r="AK246" i="1"/>
  <c r="AK247" i="1"/>
  <c r="AK248" i="1"/>
  <c r="AK249" i="1"/>
  <c r="AK250" i="1"/>
  <c r="AK251" i="1"/>
  <c r="AK252" i="1"/>
  <c r="AK253" i="1"/>
  <c r="AK254" i="1"/>
  <c r="AK255" i="1"/>
  <c r="AK256" i="1"/>
  <c r="AK257" i="1"/>
  <c r="AK258" i="1"/>
  <c r="AK259" i="1"/>
  <c r="AK260" i="1"/>
  <c r="AK261" i="1"/>
  <c r="AK262" i="1"/>
  <c r="AK263" i="1"/>
  <c r="AK264" i="1"/>
  <c r="AK265" i="1"/>
  <c r="AK266" i="1"/>
  <c r="AK267" i="1"/>
  <c r="AK268" i="1"/>
  <c r="AK269" i="1"/>
  <c r="AK270" i="1"/>
  <c r="AK271" i="1"/>
  <c r="AK272" i="1"/>
  <c r="AK273" i="1"/>
  <c r="AK274" i="1"/>
  <c r="AK275" i="1"/>
  <c r="AK276" i="1"/>
  <c r="AK277" i="1"/>
  <c r="AK278" i="1"/>
  <c r="AK279" i="1"/>
  <c r="AK280" i="1"/>
  <c r="AK281" i="1"/>
  <c r="AK282" i="1"/>
  <c r="AK283" i="1"/>
  <c r="AK284" i="1"/>
  <c r="AK285" i="1"/>
  <c r="AK286" i="1"/>
  <c r="AK287" i="1"/>
  <c r="AK288" i="1"/>
  <c r="AK289" i="1"/>
  <c r="AK290" i="1"/>
  <c r="AK291" i="1"/>
  <c r="AK292" i="1"/>
  <c r="AK293" i="1"/>
  <c r="AK294" i="1"/>
  <c r="AK295" i="1"/>
  <c r="AK296" i="1"/>
  <c r="AK297" i="1"/>
  <c r="AK298" i="1"/>
  <c r="AK299" i="1"/>
  <c r="AK300" i="1"/>
  <c r="AK301" i="1"/>
  <c r="AK302" i="1"/>
  <c r="AK303" i="1"/>
  <c r="AK304" i="1"/>
  <c r="AK305" i="1"/>
  <c r="AK306" i="1"/>
  <c r="AK307" i="1"/>
  <c r="AK308" i="1"/>
  <c r="AK309" i="1"/>
  <c r="AK310" i="1"/>
  <c r="AK311" i="1"/>
  <c r="AK312" i="1"/>
  <c r="AK313" i="1"/>
  <c r="AK314" i="1"/>
  <c r="AK315" i="1"/>
  <c r="AK316" i="1"/>
  <c r="AK317" i="1"/>
  <c r="AK318" i="1"/>
  <c r="AK319" i="1"/>
  <c r="AK320" i="1"/>
  <c r="AK321" i="1"/>
  <c r="AK322" i="1"/>
  <c r="AK323" i="1"/>
  <c r="AK324" i="1"/>
  <c r="AK325" i="1"/>
  <c r="AK326" i="1"/>
  <c r="AK327" i="1"/>
  <c r="AK328" i="1"/>
  <c r="AK329" i="1"/>
  <c r="AK330" i="1"/>
  <c r="AK331" i="1"/>
  <c r="AK332" i="1"/>
  <c r="AK333" i="1"/>
  <c r="AK334" i="1"/>
  <c r="AK335" i="1"/>
  <c r="AK336" i="1"/>
  <c r="AK337" i="1"/>
  <c r="AK338" i="1"/>
  <c r="AK339" i="1"/>
  <c r="AK340" i="1"/>
  <c r="AK341" i="1"/>
  <c r="AK342" i="1"/>
  <c r="AK343" i="1"/>
  <c r="AK344" i="1"/>
  <c r="AK345" i="1"/>
  <c r="AK346" i="1"/>
  <c r="AK347" i="1"/>
  <c r="AK348" i="1"/>
  <c r="AK349" i="1"/>
  <c r="AK350" i="1"/>
  <c r="AK351" i="1"/>
  <c r="AK352" i="1"/>
  <c r="AK353" i="1"/>
  <c r="AK354" i="1"/>
  <c r="AK355" i="1"/>
  <c r="AK356" i="1"/>
  <c r="AK357" i="1"/>
  <c r="AK358" i="1"/>
  <c r="AK359" i="1"/>
  <c r="AK360" i="1"/>
  <c r="AK361" i="1"/>
  <c r="AK362" i="1"/>
  <c r="AK363" i="1"/>
  <c r="AK364" i="1"/>
  <c r="AK365" i="1"/>
  <c r="AK366" i="1"/>
  <c r="AK367" i="1"/>
  <c r="AK368" i="1"/>
  <c r="AK369" i="1"/>
  <c r="AK370" i="1"/>
  <c r="AK371" i="1"/>
  <c r="AK372" i="1"/>
  <c r="AK373" i="1"/>
  <c r="AK374" i="1"/>
  <c r="AK375" i="1"/>
  <c r="AK376" i="1"/>
  <c r="AK377" i="1"/>
  <c r="AK378" i="1"/>
  <c r="AK379" i="1"/>
  <c r="AK380" i="1"/>
  <c r="AK381" i="1"/>
  <c r="AK382" i="1"/>
  <c r="AK383" i="1"/>
  <c r="AK384" i="1"/>
  <c r="AK385" i="1"/>
  <c r="AK386" i="1"/>
  <c r="AK387" i="1"/>
  <c r="AK388" i="1"/>
  <c r="AK389" i="1"/>
  <c r="AK390" i="1"/>
  <c r="AK391" i="1"/>
  <c r="AK392" i="1"/>
  <c r="AK393" i="1"/>
  <c r="AK394" i="1"/>
  <c r="AK395" i="1"/>
  <c r="AK396" i="1"/>
  <c r="AK397" i="1"/>
  <c r="AK398" i="1"/>
  <c r="AK399" i="1"/>
  <c r="AK400" i="1"/>
  <c r="AK401" i="1"/>
  <c r="AK402" i="1"/>
  <c r="AK403" i="1"/>
  <c r="AK404" i="1"/>
  <c r="AK405" i="1"/>
  <c r="AK406" i="1"/>
  <c r="AK407" i="1"/>
  <c r="AK408" i="1"/>
  <c r="AK409" i="1"/>
  <c r="AK410" i="1"/>
  <c r="AK411" i="1"/>
  <c r="AK412" i="1"/>
  <c r="AK413" i="1"/>
  <c r="AK414" i="1"/>
  <c r="AK415" i="1"/>
  <c r="AK416" i="1"/>
  <c r="AK417" i="1"/>
  <c r="AK418" i="1"/>
  <c r="AK419" i="1"/>
  <c r="AK420" i="1"/>
  <c r="AK421" i="1"/>
  <c r="AK422" i="1"/>
  <c r="AK423" i="1"/>
  <c r="AK424" i="1"/>
  <c r="AK425" i="1"/>
  <c r="AK426" i="1"/>
  <c r="AK427" i="1"/>
  <c r="AK428" i="1"/>
  <c r="AK429" i="1"/>
  <c r="AK430" i="1"/>
  <c r="AK431" i="1"/>
  <c r="AK432" i="1"/>
  <c r="AK433" i="1"/>
  <c r="AK434" i="1"/>
  <c r="AK435" i="1"/>
  <c r="AK436" i="1"/>
  <c r="AK437" i="1"/>
  <c r="AK438" i="1"/>
  <c r="AK439" i="1"/>
  <c r="AK440" i="1"/>
  <c r="AK441" i="1"/>
  <c r="AK442" i="1"/>
  <c r="AK443" i="1"/>
  <c r="AK444" i="1"/>
  <c r="AK445" i="1"/>
  <c r="AK446" i="1"/>
  <c r="AK447" i="1"/>
  <c r="AK448" i="1"/>
  <c r="AK449" i="1"/>
  <c r="AK450" i="1"/>
  <c r="AK451" i="1"/>
  <c r="AK452" i="1"/>
  <c r="AK453" i="1"/>
  <c r="AK454" i="1"/>
  <c r="AK455" i="1"/>
  <c r="AK456" i="1"/>
  <c r="AK457" i="1"/>
  <c r="AK458" i="1"/>
  <c r="AK459" i="1"/>
  <c r="AK460" i="1"/>
  <c r="AK461" i="1"/>
  <c r="AK462" i="1"/>
  <c r="AK463" i="1"/>
  <c r="AK464" i="1"/>
  <c r="AK465" i="1"/>
  <c r="AK466" i="1"/>
  <c r="AK467" i="1"/>
  <c r="AK468" i="1"/>
  <c r="AK469" i="1"/>
  <c r="AK470" i="1"/>
  <c r="AK471" i="1"/>
  <c r="AK472" i="1"/>
  <c r="AK473" i="1"/>
  <c r="AK474" i="1"/>
  <c r="AK475" i="1"/>
  <c r="AK476" i="1"/>
  <c r="AK477" i="1"/>
  <c r="AK478" i="1"/>
  <c r="AK479" i="1"/>
  <c r="AK480" i="1"/>
  <c r="AK481" i="1"/>
  <c r="AK482" i="1"/>
  <c r="AK483" i="1"/>
  <c r="AK484" i="1"/>
  <c r="AK485" i="1"/>
  <c r="AK486" i="1"/>
  <c r="AK487" i="1"/>
  <c r="AK488" i="1"/>
  <c r="AK489" i="1"/>
  <c r="AK490" i="1"/>
  <c r="AK491" i="1"/>
  <c r="AK492" i="1"/>
  <c r="AK493" i="1"/>
  <c r="AK494" i="1"/>
  <c r="AK495" i="1"/>
  <c r="AK496" i="1"/>
  <c r="AK497" i="1"/>
  <c r="AK498" i="1"/>
  <c r="AK499" i="1"/>
  <c r="AK500" i="1"/>
  <c r="AK501" i="1"/>
  <c r="AK502" i="1"/>
  <c r="AK503" i="1"/>
  <c r="AK504" i="1"/>
  <c r="AK505" i="1"/>
  <c r="AK506" i="1"/>
  <c r="AK507" i="1"/>
  <c r="AK508" i="1"/>
  <c r="AK509" i="1"/>
  <c r="AK510" i="1"/>
  <c r="AK511" i="1"/>
  <c r="AK512" i="1"/>
  <c r="AK513" i="1"/>
  <c r="AK514" i="1"/>
  <c r="AK515" i="1"/>
  <c r="AK516" i="1"/>
  <c r="AK517" i="1"/>
  <c r="AK518" i="1"/>
  <c r="AK519" i="1"/>
  <c r="AK520" i="1"/>
  <c r="AK521" i="1"/>
  <c r="AK522" i="1"/>
  <c r="AK523" i="1"/>
  <c r="AK524" i="1"/>
  <c r="AK525" i="1"/>
  <c r="AK526" i="1"/>
  <c r="AK527" i="1"/>
  <c r="AK528" i="1"/>
  <c r="AK529" i="1"/>
  <c r="AK530" i="1"/>
  <c r="AK531" i="1"/>
  <c r="AK532" i="1"/>
  <c r="AK533" i="1"/>
  <c r="AK534" i="1"/>
  <c r="AK535" i="1"/>
  <c r="AK536" i="1"/>
  <c r="AK537" i="1"/>
  <c r="AK538" i="1"/>
  <c r="AK539" i="1"/>
  <c r="AE2" i="1"/>
  <c r="M297" i="1"/>
  <c r="AJ2" i="1"/>
  <c r="AJ3" i="1"/>
  <c r="AJ4" i="1"/>
  <c r="AJ5" i="1"/>
  <c r="AJ6" i="1"/>
  <c r="M6" i="1" s="1"/>
  <c r="AJ7" i="1"/>
  <c r="AJ8" i="1"/>
  <c r="AJ9" i="1"/>
  <c r="AJ10" i="1"/>
  <c r="AJ11" i="1"/>
  <c r="AJ12" i="1"/>
  <c r="M12" i="1" s="1"/>
  <c r="AJ13" i="1"/>
  <c r="M13" i="1" s="1"/>
  <c r="AJ14" i="1"/>
  <c r="AJ15" i="1"/>
  <c r="M15" i="1" s="1"/>
  <c r="AJ16" i="1"/>
  <c r="M16" i="1" s="1"/>
  <c r="AJ17" i="1"/>
  <c r="M17" i="1" s="1"/>
  <c r="AJ18" i="1"/>
  <c r="AJ19" i="1"/>
  <c r="AJ20" i="1"/>
  <c r="AJ21" i="1"/>
  <c r="AJ22" i="1"/>
  <c r="AJ23" i="1"/>
  <c r="AJ24" i="1"/>
  <c r="M24" i="1" s="1"/>
  <c r="AJ25" i="1"/>
  <c r="M25" i="1" s="1"/>
  <c r="AJ26" i="1"/>
  <c r="AJ27" i="1"/>
  <c r="AJ28" i="1"/>
  <c r="M28" i="1" s="1"/>
  <c r="AJ29" i="1"/>
  <c r="AJ30" i="1"/>
  <c r="AJ31" i="1"/>
  <c r="AJ32" i="1"/>
  <c r="AJ33" i="1"/>
  <c r="AJ34" i="1"/>
  <c r="M34" i="1" s="1"/>
  <c r="AJ35" i="1"/>
  <c r="M35" i="1" s="1"/>
  <c r="AJ36" i="1"/>
  <c r="M36" i="1" s="1"/>
  <c r="AJ37" i="1"/>
  <c r="AJ38" i="1"/>
  <c r="AJ39" i="1"/>
  <c r="AJ40" i="1"/>
  <c r="AJ41" i="1"/>
  <c r="AJ42" i="1"/>
  <c r="AJ43" i="1"/>
  <c r="AJ44" i="1"/>
  <c r="AJ45" i="1"/>
  <c r="AJ46" i="1"/>
  <c r="M46" i="1" s="1"/>
  <c r="AJ47" i="1"/>
  <c r="M47" i="1" s="1"/>
  <c r="AJ48" i="1"/>
  <c r="M48" i="1" s="1"/>
  <c r="AJ49" i="1"/>
  <c r="AJ50" i="1"/>
  <c r="AJ51" i="1"/>
  <c r="AJ52" i="1"/>
  <c r="AJ53" i="1"/>
  <c r="AJ54" i="1"/>
  <c r="AJ55" i="1"/>
  <c r="AJ56" i="1"/>
  <c r="AJ57" i="1"/>
  <c r="AJ58" i="1"/>
  <c r="AJ59" i="1"/>
  <c r="AJ60" i="1"/>
  <c r="AJ61" i="1"/>
  <c r="AJ62" i="1"/>
  <c r="AJ63" i="1"/>
  <c r="AJ64" i="1"/>
  <c r="AJ65" i="1"/>
  <c r="AJ66" i="1"/>
  <c r="AJ67" i="1"/>
  <c r="AJ68" i="1"/>
  <c r="M68" i="1" s="1"/>
  <c r="AJ69" i="1"/>
  <c r="AJ70" i="1"/>
  <c r="AJ71" i="1"/>
  <c r="M71" i="1" s="1"/>
  <c r="AJ72" i="1"/>
  <c r="M72" i="1" s="1"/>
  <c r="AJ73" i="1"/>
  <c r="M73" i="1" s="1"/>
  <c r="AJ74" i="1"/>
  <c r="AJ75" i="1"/>
  <c r="AJ76" i="1"/>
  <c r="AJ77" i="1"/>
  <c r="AJ78" i="1"/>
  <c r="AJ79" i="1"/>
  <c r="AJ80" i="1"/>
  <c r="AJ81" i="1"/>
  <c r="AJ82" i="1"/>
  <c r="AJ83" i="1"/>
  <c r="AJ84" i="1"/>
  <c r="AJ85" i="1"/>
  <c r="M85" i="1" s="1"/>
  <c r="AJ86" i="1"/>
  <c r="AJ87" i="1"/>
  <c r="M87" i="1" s="1"/>
  <c r="AJ88" i="1"/>
  <c r="M88" i="1" s="1"/>
  <c r="AJ89" i="1"/>
  <c r="M89" i="1" s="1"/>
  <c r="AJ90" i="1"/>
  <c r="M90" i="1" s="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M140" i="1" s="1"/>
  <c r="AJ141" i="1"/>
  <c r="AJ142" i="1"/>
  <c r="AJ143" i="1"/>
  <c r="M143" i="1" s="1"/>
  <c r="AJ144" i="1"/>
  <c r="AJ145" i="1"/>
  <c r="AJ146" i="1"/>
  <c r="AJ147" i="1"/>
  <c r="AJ148" i="1"/>
  <c r="AJ149" i="1"/>
  <c r="M149" i="1" s="1"/>
  <c r="AJ150" i="1"/>
  <c r="AJ151" i="1"/>
  <c r="AJ152" i="1"/>
  <c r="AJ153" i="1"/>
  <c r="M153" i="1" s="1"/>
  <c r="AJ154" i="1"/>
  <c r="AJ155" i="1"/>
  <c r="AJ156" i="1"/>
  <c r="AJ157" i="1"/>
  <c r="AJ158" i="1"/>
  <c r="AJ159" i="1"/>
  <c r="AJ160" i="1"/>
  <c r="M160" i="1" s="1"/>
  <c r="AJ161" i="1"/>
  <c r="AJ162" i="1"/>
  <c r="M162" i="1" s="1"/>
  <c r="AJ163" i="1"/>
  <c r="M163" i="1" s="1"/>
  <c r="AJ164" i="1"/>
  <c r="M164" i="1" s="1"/>
  <c r="AJ165" i="1"/>
  <c r="AJ166" i="1"/>
  <c r="AJ167" i="1"/>
  <c r="M167" i="1" s="1"/>
  <c r="AJ168" i="1"/>
  <c r="M168" i="1" s="1"/>
  <c r="AJ169" i="1"/>
  <c r="AJ170" i="1"/>
  <c r="AJ171" i="1"/>
  <c r="M171" i="1" s="1"/>
  <c r="AJ172" i="1"/>
  <c r="M172" i="1" s="1"/>
  <c r="AJ173" i="1"/>
  <c r="AJ174" i="1"/>
  <c r="AJ175" i="1"/>
  <c r="M175" i="1" s="1"/>
  <c r="AJ176" i="1"/>
  <c r="M176" i="1" s="1"/>
  <c r="AJ177" i="1"/>
  <c r="M177" i="1" s="1"/>
  <c r="AJ178" i="1"/>
  <c r="AJ179" i="1"/>
  <c r="AJ180" i="1"/>
  <c r="AJ181" i="1"/>
  <c r="AJ182" i="1"/>
  <c r="AJ183" i="1"/>
  <c r="AJ184" i="1"/>
  <c r="AJ185" i="1"/>
  <c r="AJ186" i="1"/>
  <c r="AJ187" i="1"/>
  <c r="AJ188" i="1"/>
  <c r="M188" i="1" s="1"/>
  <c r="AJ189" i="1"/>
  <c r="AJ190" i="1"/>
  <c r="AJ191" i="1"/>
  <c r="M191" i="1" s="1"/>
  <c r="AS191" i="1" s="1"/>
  <c r="AJ192" i="1"/>
  <c r="AJ193" i="1"/>
  <c r="AJ194" i="1"/>
  <c r="AJ195" i="1"/>
  <c r="AJ196" i="1"/>
  <c r="M196" i="1" s="1"/>
  <c r="AJ197" i="1"/>
  <c r="M197" i="1" s="1"/>
  <c r="AJ198" i="1"/>
  <c r="M198" i="1" s="1"/>
  <c r="AJ199" i="1"/>
  <c r="AJ200" i="1"/>
  <c r="M200" i="1" s="1"/>
  <c r="AJ201" i="1"/>
  <c r="AJ202" i="1"/>
  <c r="AJ203" i="1"/>
  <c r="M203" i="1" s="1"/>
  <c r="AJ204" i="1"/>
  <c r="AJ205" i="1"/>
  <c r="AJ206" i="1"/>
  <c r="AJ207" i="1"/>
  <c r="M207" i="1" s="1"/>
  <c r="AJ208" i="1"/>
  <c r="M208" i="1" s="1"/>
  <c r="AJ209" i="1"/>
  <c r="AJ210" i="1"/>
  <c r="AJ211" i="1"/>
  <c r="M211" i="1" s="1"/>
  <c r="AJ212" i="1"/>
  <c r="AJ213" i="1"/>
  <c r="AJ214" i="1"/>
  <c r="AJ215" i="1"/>
  <c r="M215" i="1" s="1"/>
  <c r="AJ216" i="1"/>
  <c r="AJ217" i="1"/>
  <c r="AJ218" i="1"/>
  <c r="AJ219" i="1"/>
  <c r="AJ220" i="1"/>
  <c r="AJ221" i="1"/>
  <c r="AJ222" i="1"/>
  <c r="AJ223" i="1"/>
  <c r="M223" i="1" s="1"/>
  <c r="AJ224" i="1"/>
  <c r="AJ225" i="1"/>
  <c r="M225" i="1" s="1"/>
  <c r="AJ226" i="1"/>
  <c r="AJ227" i="1"/>
  <c r="AJ228" i="1"/>
  <c r="AJ229" i="1"/>
  <c r="AJ230" i="1"/>
  <c r="AJ231" i="1"/>
  <c r="AJ232" i="1"/>
  <c r="M232" i="1" s="1"/>
  <c r="AJ233" i="1"/>
  <c r="M233" i="1" s="1"/>
  <c r="AJ234" i="1"/>
  <c r="M234" i="1" s="1"/>
  <c r="AJ235" i="1"/>
  <c r="M235" i="1" s="1"/>
  <c r="AJ236" i="1"/>
  <c r="M236" i="1" s="1"/>
  <c r="AJ237" i="1"/>
  <c r="AJ238" i="1"/>
  <c r="M238" i="1" s="1"/>
  <c r="AJ239" i="1"/>
  <c r="M239" i="1" s="1"/>
  <c r="AJ240" i="1"/>
  <c r="M240" i="1" s="1"/>
  <c r="AJ241" i="1"/>
  <c r="AJ242" i="1"/>
  <c r="AJ243" i="1"/>
  <c r="AJ244" i="1"/>
  <c r="AJ245" i="1"/>
  <c r="AJ246" i="1"/>
  <c r="AJ247" i="1"/>
  <c r="AJ248" i="1"/>
  <c r="M248" i="1" s="1"/>
  <c r="AJ249" i="1"/>
  <c r="AJ250" i="1"/>
  <c r="AJ251" i="1"/>
  <c r="M251" i="1" s="1"/>
  <c r="AJ252" i="1"/>
  <c r="AJ253" i="1"/>
  <c r="AJ254" i="1"/>
  <c r="AJ255" i="1"/>
  <c r="M255" i="1" s="1"/>
  <c r="AS255" i="1" s="1"/>
  <c r="AJ256" i="1"/>
  <c r="M256" i="1" s="1"/>
  <c r="AJ257" i="1"/>
  <c r="M257" i="1" s="1"/>
  <c r="AJ258" i="1"/>
  <c r="AJ259" i="1"/>
  <c r="AJ260" i="1"/>
  <c r="AJ261" i="1"/>
  <c r="AJ262" i="1"/>
  <c r="AJ263" i="1"/>
  <c r="AJ264" i="1"/>
  <c r="AJ265" i="1"/>
  <c r="AJ266" i="1"/>
  <c r="AJ267" i="1"/>
  <c r="AJ268" i="1"/>
  <c r="AJ269" i="1"/>
  <c r="AJ270" i="1"/>
  <c r="AJ271" i="1"/>
  <c r="M271" i="1" s="1"/>
  <c r="AJ272" i="1"/>
  <c r="AJ273" i="1"/>
  <c r="AJ274" i="1"/>
  <c r="AJ275" i="1"/>
  <c r="M275" i="1" s="1"/>
  <c r="AJ276" i="1"/>
  <c r="AJ277" i="1"/>
  <c r="AJ278" i="1"/>
  <c r="AJ279" i="1"/>
  <c r="AJ280" i="1"/>
  <c r="AJ281" i="1"/>
  <c r="M281" i="1" s="1"/>
  <c r="AJ282" i="1"/>
  <c r="AJ283" i="1"/>
  <c r="AJ284" i="1"/>
  <c r="AJ285" i="1"/>
  <c r="AJ286" i="1"/>
  <c r="M286" i="1" s="1"/>
  <c r="AJ287" i="1"/>
  <c r="M287" i="1" s="1"/>
  <c r="AJ288" i="1"/>
  <c r="AJ289" i="1"/>
  <c r="AJ290" i="1"/>
  <c r="AJ291" i="1"/>
  <c r="AJ292" i="1"/>
  <c r="AJ293" i="1"/>
  <c r="AJ294" i="1"/>
  <c r="AJ295" i="1"/>
  <c r="AJ296" i="1"/>
  <c r="M296" i="1" s="1"/>
  <c r="AJ297" i="1"/>
  <c r="AJ298" i="1"/>
  <c r="AJ299" i="1"/>
  <c r="M299" i="1" s="1"/>
  <c r="AJ300" i="1"/>
  <c r="M300" i="1" s="1"/>
  <c r="AJ301" i="1"/>
  <c r="AJ302" i="1"/>
  <c r="AJ303" i="1"/>
  <c r="AJ304" i="1"/>
  <c r="AJ305" i="1"/>
  <c r="AJ306" i="1"/>
  <c r="AJ307" i="1"/>
  <c r="AJ308" i="1"/>
  <c r="AJ309" i="1"/>
  <c r="AJ310" i="1"/>
  <c r="AJ311" i="1"/>
  <c r="AJ312" i="1"/>
  <c r="M312" i="1" s="1"/>
  <c r="AJ313" i="1"/>
  <c r="AJ314" i="1"/>
  <c r="AJ315" i="1"/>
  <c r="AJ316" i="1"/>
  <c r="M316" i="1" s="1"/>
  <c r="AJ317" i="1"/>
  <c r="AJ318" i="1"/>
  <c r="AJ319" i="1"/>
  <c r="AJ320" i="1"/>
  <c r="AJ321" i="1"/>
  <c r="AJ322" i="1"/>
  <c r="AJ323" i="1"/>
  <c r="AJ324" i="1"/>
  <c r="AJ325" i="1"/>
  <c r="AJ326" i="1"/>
  <c r="AJ327" i="1"/>
  <c r="AJ328" i="1"/>
  <c r="AJ329" i="1"/>
  <c r="AJ330" i="1"/>
  <c r="AJ331" i="1"/>
  <c r="M331" i="1" s="1"/>
  <c r="AJ332" i="1"/>
  <c r="M332" i="1" s="1"/>
  <c r="AJ333" i="1"/>
  <c r="AJ334" i="1"/>
  <c r="AJ335" i="1"/>
  <c r="M335" i="1" s="1"/>
  <c r="AJ336" i="1"/>
  <c r="M336" i="1" s="1"/>
  <c r="AJ337" i="1"/>
  <c r="AJ338" i="1"/>
  <c r="AJ339" i="1"/>
  <c r="AJ340" i="1"/>
  <c r="AJ341" i="1"/>
  <c r="AJ342" i="1"/>
  <c r="AJ343" i="1"/>
  <c r="AJ344" i="1"/>
  <c r="M344" i="1" s="1"/>
  <c r="AJ345" i="1"/>
  <c r="AJ346" i="1"/>
  <c r="AJ347" i="1"/>
  <c r="M347" i="1" s="1"/>
  <c r="AJ348" i="1"/>
  <c r="M348" i="1" s="1"/>
  <c r="AJ349" i="1"/>
  <c r="M349" i="1" s="1"/>
  <c r="AJ350" i="1"/>
  <c r="AJ351" i="1"/>
  <c r="AJ352" i="1"/>
  <c r="AJ353" i="1"/>
  <c r="AJ354" i="1"/>
  <c r="AJ355" i="1"/>
  <c r="AJ356" i="1"/>
  <c r="M356" i="1" s="1"/>
  <c r="AJ357" i="1"/>
  <c r="AJ358" i="1"/>
  <c r="AJ359" i="1"/>
  <c r="AJ360" i="1"/>
  <c r="AJ361" i="1"/>
  <c r="AJ362" i="1"/>
  <c r="AJ363" i="1"/>
  <c r="AJ364" i="1"/>
  <c r="AJ365" i="1"/>
  <c r="AJ366" i="1"/>
  <c r="AJ367" i="1"/>
  <c r="AJ368" i="1"/>
  <c r="AJ369" i="1"/>
  <c r="AJ370" i="1"/>
  <c r="AJ371" i="1"/>
  <c r="AJ372" i="1"/>
  <c r="M372" i="1" s="1"/>
  <c r="AJ373" i="1"/>
  <c r="AJ374" i="1"/>
  <c r="AJ375" i="1"/>
  <c r="AJ376" i="1"/>
  <c r="AJ377" i="1"/>
  <c r="AJ378" i="1"/>
  <c r="AJ379" i="1"/>
  <c r="AJ380" i="1"/>
  <c r="M380" i="1" s="1"/>
  <c r="AJ381" i="1"/>
  <c r="M381" i="1" s="1"/>
  <c r="AJ382" i="1"/>
  <c r="M382" i="1" s="1"/>
  <c r="AJ383" i="1"/>
  <c r="AJ384" i="1"/>
  <c r="AJ385" i="1"/>
  <c r="AJ386" i="1"/>
  <c r="AJ387" i="1"/>
  <c r="AJ388" i="1"/>
  <c r="AJ389" i="1"/>
  <c r="AJ390" i="1"/>
  <c r="M390" i="1" s="1"/>
  <c r="AJ391" i="1"/>
  <c r="M391" i="1" s="1"/>
  <c r="AJ392" i="1"/>
  <c r="AJ393" i="1"/>
  <c r="AJ394" i="1"/>
  <c r="AJ395" i="1"/>
  <c r="AJ396" i="1"/>
  <c r="M396" i="1" s="1"/>
  <c r="AJ397" i="1"/>
  <c r="M397" i="1" s="1"/>
  <c r="AJ398" i="1"/>
  <c r="AJ399" i="1"/>
  <c r="AJ400" i="1"/>
  <c r="AJ401" i="1"/>
  <c r="AJ402" i="1"/>
  <c r="M402" i="1" s="1"/>
  <c r="AJ403" i="1"/>
  <c r="AJ404" i="1"/>
  <c r="AJ405" i="1"/>
  <c r="AJ406" i="1"/>
  <c r="M406" i="1" s="1"/>
  <c r="AJ407" i="1"/>
  <c r="AJ408" i="1"/>
  <c r="M408" i="1" s="1"/>
  <c r="AJ409" i="1"/>
  <c r="AJ410" i="1"/>
  <c r="AJ411" i="1"/>
  <c r="AJ412" i="1"/>
  <c r="AJ413" i="1"/>
  <c r="M413" i="1" s="1"/>
  <c r="AJ414" i="1"/>
  <c r="M414" i="1" s="1"/>
  <c r="AJ415" i="1"/>
  <c r="M415" i="1" s="1"/>
  <c r="AJ416" i="1"/>
  <c r="M416" i="1" s="1"/>
  <c r="AS416" i="1" s="1"/>
  <c r="AJ417" i="1"/>
  <c r="AJ418" i="1"/>
  <c r="AJ419" i="1"/>
  <c r="M419" i="1" s="1"/>
  <c r="AS419" i="1" s="1"/>
  <c r="AJ420" i="1"/>
  <c r="AJ421" i="1"/>
  <c r="AJ422" i="1"/>
  <c r="AJ423" i="1"/>
  <c r="AJ424" i="1"/>
  <c r="AJ425" i="1"/>
  <c r="AJ426" i="1"/>
  <c r="M426" i="1" s="1"/>
  <c r="AJ427" i="1"/>
  <c r="M427" i="1" s="1"/>
  <c r="AJ428" i="1"/>
  <c r="AJ429" i="1"/>
  <c r="AJ430" i="1"/>
  <c r="AJ431" i="1"/>
  <c r="AJ432" i="1"/>
  <c r="M432" i="1" s="1"/>
  <c r="AJ433" i="1"/>
  <c r="AJ434" i="1"/>
  <c r="AJ435" i="1"/>
  <c r="AJ436" i="1"/>
  <c r="AJ437" i="1"/>
  <c r="M437" i="1" s="1"/>
  <c r="AJ438" i="1"/>
  <c r="AJ439" i="1"/>
  <c r="M439" i="1" s="1"/>
  <c r="AJ440" i="1"/>
  <c r="AJ441" i="1"/>
  <c r="AJ442" i="1"/>
  <c r="AJ443" i="1"/>
  <c r="AJ444" i="1"/>
  <c r="AJ445" i="1"/>
  <c r="AJ446" i="1"/>
  <c r="AJ447" i="1"/>
  <c r="AJ448" i="1"/>
  <c r="AJ449" i="1"/>
  <c r="M449" i="1" s="1"/>
  <c r="AJ450" i="1"/>
  <c r="AJ451" i="1"/>
  <c r="M451" i="1" s="1"/>
  <c r="AJ452" i="1"/>
  <c r="M452" i="1" s="1"/>
  <c r="AJ453" i="1"/>
  <c r="AJ454" i="1"/>
  <c r="AJ455" i="1"/>
  <c r="AJ456" i="1"/>
  <c r="M456" i="1" s="1"/>
  <c r="AJ457" i="1"/>
  <c r="M457" i="1" s="1"/>
  <c r="AS457" i="1" s="1"/>
  <c r="AJ458" i="1"/>
  <c r="AJ459" i="1"/>
  <c r="AJ460" i="1"/>
  <c r="AJ461" i="1"/>
  <c r="AJ462" i="1"/>
  <c r="AJ463" i="1"/>
  <c r="AJ464" i="1"/>
  <c r="AJ465" i="1"/>
  <c r="AJ466" i="1"/>
  <c r="AJ467" i="1"/>
  <c r="AJ468" i="1"/>
  <c r="AJ469" i="1"/>
  <c r="AJ470" i="1"/>
  <c r="AJ471" i="1"/>
  <c r="M471" i="1" s="1"/>
  <c r="AJ472" i="1"/>
  <c r="M472" i="1" s="1"/>
  <c r="AS472" i="1" s="1"/>
  <c r="AJ473" i="1"/>
  <c r="AJ474" i="1"/>
  <c r="AJ475" i="1"/>
  <c r="AJ476" i="1"/>
  <c r="AJ477" i="1"/>
  <c r="AJ478" i="1"/>
  <c r="AJ479" i="1"/>
  <c r="AJ480" i="1"/>
  <c r="AJ481" i="1"/>
  <c r="AJ482" i="1"/>
  <c r="AJ483" i="1"/>
  <c r="AJ484" i="1"/>
  <c r="M484" i="1" s="1"/>
  <c r="AS484" i="1" s="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M515" i="1" s="1"/>
  <c r="AJ516" i="1"/>
  <c r="M516" i="1" s="1"/>
  <c r="AJ517" i="1"/>
  <c r="M517" i="1" s="1"/>
  <c r="AS517" i="1" s="1"/>
  <c r="AJ518" i="1"/>
  <c r="AJ519" i="1"/>
  <c r="AJ520" i="1"/>
  <c r="AJ521" i="1"/>
  <c r="AJ522" i="1"/>
  <c r="AJ523" i="1"/>
  <c r="AJ524" i="1"/>
  <c r="AJ525" i="1"/>
  <c r="AJ526" i="1"/>
  <c r="AJ527" i="1"/>
  <c r="AJ528" i="1"/>
  <c r="AJ529" i="1"/>
  <c r="AJ530" i="1"/>
  <c r="AJ531" i="1"/>
  <c r="AJ532" i="1"/>
  <c r="AJ533" i="1"/>
  <c r="AJ534" i="1"/>
  <c r="AJ535" i="1"/>
  <c r="AJ536" i="1"/>
  <c r="AJ537" i="1"/>
  <c r="AJ538" i="1"/>
  <c r="AJ539" i="1"/>
  <c r="M530" i="1"/>
  <c r="M458" i="1"/>
  <c r="AS458" i="1" s="1"/>
  <c r="M422" i="1"/>
  <c r="M410" i="1"/>
  <c r="M379" i="1"/>
  <c r="M272" i="1"/>
  <c r="M266" i="1"/>
  <c r="M246" i="1"/>
  <c r="M206" i="1"/>
  <c r="AS206" i="1" s="1"/>
  <c r="M146" i="1"/>
  <c r="M110" i="1"/>
  <c r="M14" i="1"/>
  <c r="M247" i="1"/>
  <c r="AS247" i="1" s="1"/>
  <c r="M514" i="1"/>
  <c r="V539" i="1"/>
  <c r="W539" i="1"/>
  <c r="X539" i="1"/>
  <c r="Y539" i="1"/>
  <c r="Z539" i="1"/>
  <c r="AA539" i="1"/>
  <c r="AB539" i="1"/>
  <c r="AC539" i="1"/>
  <c r="AD539" i="1"/>
  <c r="AE539" i="1"/>
  <c r="AF539" i="1"/>
  <c r="AG539" i="1"/>
  <c r="M224" i="1"/>
  <c r="AS224" i="1" s="1"/>
  <c r="M267" i="1"/>
  <c r="M269" i="1"/>
  <c r="N261" i="1" l="1"/>
  <c r="N249" i="1"/>
  <c r="N237" i="1"/>
  <c r="N225" i="1"/>
  <c r="N213" i="1"/>
  <c r="N201" i="1"/>
  <c r="N189" i="1"/>
  <c r="N177" i="1"/>
  <c r="N165" i="1"/>
  <c r="N153" i="1"/>
  <c r="N141" i="1"/>
  <c r="N129" i="1"/>
  <c r="N117" i="1"/>
  <c r="N105" i="1"/>
  <c r="N93" i="1"/>
  <c r="N81" i="1"/>
  <c r="N69" i="1"/>
  <c r="N57" i="1"/>
  <c r="N45" i="1"/>
  <c r="N33" i="1"/>
  <c r="N21" i="1"/>
  <c r="N9" i="1"/>
  <c r="N273" i="1"/>
  <c r="P283" i="1"/>
  <c r="P259" i="1"/>
  <c r="P271" i="1"/>
  <c r="P247" i="1"/>
  <c r="P531" i="1"/>
  <c r="P519" i="1"/>
  <c r="P507" i="1"/>
  <c r="P495" i="1"/>
  <c r="P471" i="1"/>
  <c r="P459" i="1"/>
  <c r="P447" i="1"/>
  <c r="P435" i="1"/>
  <c r="P423" i="1"/>
  <c r="P411" i="1"/>
  <c r="P399" i="1"/>
  <c r="P387" i="1"/>
  <c r="P375" i="1"/>
  <c r="P363" i="1"/>
  <c r="P351" i="1"/>
  <c r="P339" i="1"/>
  <c r="P327" i="1"/>
  <c r="P315" i="1"/>
  <c r="P303" i="1"/>
  <c r="P291" i="1"/>
  <c r="P279" i="1"/>
  <c r="P267" i="1"/>
  <c r="P255" i="1"/>
  <c r="P243" i="1"/>
  <c r="P231" i="1"/>
  <c r="P219" i="1"/>
  <c r="P207" i="1"/>
  <c r="P195" i="1"/>
  <c r="P183" i="1"/>
  <c r="P171" i="1"/>
  <c r="P159" i="1"/>
  <c r="P147" i="1"/>
  <c r="P135" i="1"/>
  <c r="P123" i="1"/>
  <c r="P111" i="1"/>
  <c r="P99" i="1"/>
  <c r="P87" i="1"/>
  <c r="P75" i="1"/>
  <c r="P63" i="1"/>
  <c r="P51" i="1"/>
  <c r="P39" i="1"/>
  <c r="P27" i="1"/>
  <c r="P15" i="1"/>
  <c r="P3" i="1"/>
  <c r="P410" i="1"/>
  <c r="P398" i="1"/>
  <c r="P386" i="1"/>
  <c r="P374" i="1"/>
  <c r="P362" i="1"/>
  <c r="P350" i="1"/>
  <c r="P483" i="1"/>
  <c r="P434" i="1"/>
  <c r="P422" i="1"/>
  <c r="K2" i="1"/>
  <c r="N441" i="1"/>
  <c r="N405" i="1"/>
  <c r="N357" i="1"/>
  <c r="N297" i="1"/>
  <c r="N285" i="1"/>
  <c r="N429" i="1"/>
  <c r="N393" i="1"/>
  <c r="N369" i="1"/>
  <c r="N321" i="1"/>
  <c r="N465" i="1"/>
  <c r="N453" i="1"/>
  <c r="N417" i="1"/>
  <c r="N381" i="1"/>
  <c r="N345" i="1"/>
  <c r="N333" i="1"/>
  <c r="N309" i="1"/>
  <c r="P482" i="1"/>
  <c r="P470" i="1"/>
  <c r="P458" i="1"/>
  <c r="P446" i="1"/>
  <c r="P409" i="1"/>
  <c r="P373" i="1"/>
  <c r="P349" i="1"/>
  <c r="P325" i="1"/>
  <c r="P289" i="1"/>
  <c r="P265" i="1"/>
  <c r="P241" i="1"/>
  <c r="P229" i="1"/>
  <c r="P217" i="1"/>
  <c r="P193" i="1"/>
  <c r="P181" i="1"/>
  <c r="P169" i="1"/>
  <c r="P157" i="1"/>
  <c r="P145" i="1"/>
  <c r="P133" i="1"/>
  <c r="P121" i="1"/>
  <c r="P109" i="1"/>
  <c r="P97" i="1"/>
  <c r="P85" i="1"/>
  <c r="P73" i="1"/>
  <c r="P61" i="1"/>
  <c r="P49" i="1"/>
  <c r="P37" i="1"/>
  <c r="P25" i="1"/>
  <c r="P13" i="1"/>
  <c r="P385" i="1"/>
  <c r="P361" i="1"/>
  <c r="P337" i="1"/>
  <c r="P313" i="1"/>
  <c r="P277" i="1"/>
  <c r="P253" i="1"/>
  <c r="P205" i="1"/>
  <c r="P301" i="1"/>
  <c r="P397" i="1"/>
  <c r="P24" i="1"/>
  <c r="P36" i="1"/>
  <c r="P60" i="1"/>
  <c r="P72" i="1"/>
  <c r="P48" i="1"/>
  <c r="N503" i="1"/>
  <c r="N491" i="1"/>
  <c r="N455" i="1"/>
  <c r="N407" i="1"/>
  <c r="N371" i="1"/>
  <c r="N335" i="1"/>
  <c r="N299" i="1"/>
  <c r="N263" i="1"/>
  <c r="N215" i="1"/>
  <c r="N191" i="1"/>
  <c r="N155" i="1"/>
  <c r="N119" i="1"/>
  <c r="N83" i="1"/>
  <c r="N71" i="1"/>
  <c r="N47" i="1"/>
  <c r="N23" i="1"/>
  <c r="N479" i="1"/>
  <c r="N431" i="1"/>
  <c r="N383" i="1"/>
  <c r="N323" i="1"/>
  <c r="N287" i="1"/>
  <c r="N251" i="1"/>
  <c r="N203" i="1"/>
  <c r="N167" i="1"/>
  <c r="N143" i="1"/>
  <c r="N107" i="1"/>
  <c r="N95" i="1"/>
  <c r="N59" i="1"/>
  <c r="N35" i="1"/>
  <c r="N11" i="1"/>
  <c r="N46" i="1"/>
  <c r="N22" i="1"/>
  <c r="N10" i="1"/>
  <c r="N467" i="1"/>
  <c r="N443" i="1"/>
  <c r="N395" i="1"/>
  <c r="N347" i="1"/>
  <c r="N311" i="1"/>
  <c r="N227" i="1"/>
  <c r="N179" i="1"/>
  <c r="N131" i="1"/>
  <c r="N442" i="1"/>
  <c r="N406" i="1"/>
  <c r="N370" i="1"/>
  <c r="N346" i="1"/>
  <c r="N334" i="1"/>
  <c r="N310" i="1"/>
  <c r="N274" i="1"/>
  <c r="N238" i="1"/>
  <c r="N214" i="1"/>
  <c r="N166" i="1"/>
  <c r="N130" i="1"/>
  <c r="N94" i="1"/>
  <c r="N82" i="1"/>
  <c r="N70" i="1"/>
  <c r="N34" i="1"/>
  <c r="N430" i="1"/>
  <c r="N394" i="1"/>
  <c r="N322" i="1"/>
  <c r="N286" i="1"/>
  <c r="N250" i="1"/>
  <c r="N202" i="1"/>
  <c r="N154" i="1"/>
  <c r="N58" i="1"/>
  <c r="N419" i="1"/>
  <c r="N359" i="1"/>
  <c r="N275" i="1"/>
  <c r="N239" i="1"/>
  <c r="N454" i="1"/>
  <c r="N418" i="1"/>
  <c r="N382" i="1"/>
  <c r="N358" i="1"/>
  <c r="N298" i="1"/>
  <c r="N262" i="1"/>
  <c r="N226" i="1"/>
  <c r="N190" i="1"/>
  <c r="N178" i="1"/>
  <c r="N142" i="1"/>
  <c r="N118" i="1"/>
  <c r="P377" i="1"/>
  <c r="P365" i="1"/>
  <c r="P353" i="1"/>
  <c r="P341" i="1"/>
  <c r="P329" i="1"/>
  <c r="P317" i="1"/>
  <c r="P305" i="1"/>
  <c r="P293" i="1"/>
  <c r="P281" i="1"/>
  <c r="P269" i="1"/>
  <c r="P257" i="1"/>
  <c r="P245" i="1"/>
  <c r="P233" i="1"/>
  <c r="P221" i="1"/>
  <c r="P209" i="1"/>
  <c r="P197" i="1"/>
  <c r="P185" i="1"/>
  <c r="P173" i="1"/>
  <c r="P161" i="1"/>
  <c r="P149" i="1"/>
  <c r="P137" i="1"/>
  <c r="P125" i="1"/>
  <c r="P113" i="1"/>
  <c r="P101" i="1"/>
  <c r="P89" i="1"/>
  <c r="P77" i="1"/>
  <c r="P65" i="1"/>
  <c r="P53" i="1"/>
  <c r="P41" i="1"/>
  <c r="P29" i="1"/>
  <c r="P17" i="1"/>
  <c r="P5" i="1"/>
  <c r="P412" i="1"/>
  <c r="P400" i="1"/>
  <c r="P388" i="1"/>
  <c r="P376" i="1"/>
  <c r="P364" i="1"/>
  <c r="P352" i="1"/>
  <c r="P340" i="1"/>
  <c r="P328" i="1"/>
  <c r="P316" i="1"/>
  <c r="P304" i="1"/>
  <c r="P292" i="1"/>
  <c r="P280" i="1"/>
  <c r="P268" i="1"/>
  <c r="P256" i="1"/>
  <c r="P244" i="1"/>
  <c r="P232" i="1"/>
  <c r="P220" i="1"/>
  <c r="P208" i="1"/>
  <c r="P196" i="1"/>
  <c r="P184" i="1"/>
  <c r="P172" i="1"/>
  <c r="P160" i="1"/>
  <c r="P148" i="1"/>
  <c r="P136" i="1"/>
  <c r="P124" i="1"/>
  <c r="P112" i="1"/>
  <c r="P100" i="1"/>
  <c r="P88" i="1"/>
  <c r="P76" i="1"/>
  <c r="P64" i="1"/>
  <c r="P52" i="1"/>
  <c r="P40" i="1"/>
  <c r="P28" i="1"/>
  <c r="P16" i="1"/>
  <c r="P4" i="1"/>
  <c r="N504" i="1"/>
  <c r="N492" i="1"/>
  <c r="N480" i="1"/>
  <c r="N468" i="1"/>
  <c r="N456" i="1"/>
  <c r="N444" i="1"/>
  <c r="N432" i="1"/>
  <c r="N420" i="1"/>
  <c r="N408" i="1"/>
  <c r="N396" i="1"/>
  <c r="N384" i="1"/>
  <c r="N372" i="1"/>
  <c r="N360" i="1"/>
  <c r="N348" i="1"/>
  <c r="N336" i="1"/>
  <c r="N324" i="1"/>
  <c r="N312" i="1"/>
  <c r="N300" i="1"/>
  <c r="N288" i="1"/>
  <c r="N276" i="1"/>
  <c r="N264" i="1"/>
  <c r="N252" i="1"/>
  <c r="N240" i="1"/>
  <c r="N228" i="1"/>
  <c r="N216" i="1"/>
  <c r="N204" i="1"/>
  <c r="N192" i="1"/>
  <c r="N180" i="1"/>
  <c r="N168" i="1"/>
  <c r="N156" i="1"/>
  <c r="N144" i="1"/>
  <c r="N132" i="1"/>
  <c r="N120" i="1"/>
  <c r="N108" i="1"/>
  <c r="N96" i="1"/>
  <c r="N84" i="1"/>
  <c r="N72" i="1"/>
  <c r="N60" i="1"/>
  <c r="N48" i="1"/>
  <c r="N36" i="1"/>
  <c r="N24" i="1"/>
  <c r="N12" i="1"/>
  <c r="N392" i="1"/>
  <c r="N356" i="1"/>
  <c r="N308" i="1"/>
  <c r="N260" i="1"/>
  <c r="N212" i="1"/>
  <c r="N164" i="1"/>
  <c r="N128" i="1"/>
  <c r="N104" i="1"/>
  <c r="N44" i="1"/>
  <c r="Q44" i="1" s="1"/>
  <c r="N416" i="1"/>
  <c r="N368" i="1"/>
  <c r="N320" i="1"/>
  <c r="N272" i="1"/>
  <c r="N224" i="1"/>
  <c r="N200" i="1"/>
  <c r="N152" i="1"/>
  <c r="N140" i="1"/>
  <c r="N116" i="1"/>
  <c r="N92" i="1"/>
  <c r="N56" i="1"/>
  <c r="Q56" i="1" s="1"/>
  <c r="N32" i="1"/>
  <c r="Q32" i="1" s="1"/>
  <c r="N20" i="1"/>
  <c r="Q20" i="1" s="1"/>
  <c r="N8" i="1"/>
  <c r="Q8" i="1" s="1"/>
  <c r="N404" i="1"/>
  <c r="N344" i="1"/>
  <c r="N296" i="1"/>
  <c r="N248" i="1"/>
  <c r="N188" i="1"/>
  <c r="N68" i="1"/>
  <c r="Q68" i="1" s="1"/>
  <c r="N428" i="1"/>
  <c r="N380" i="1"/>
  <c r="N332" i="1"/>
  <c r="N284" i="1"/>
  <c r="N236" i="1"/>
  <c r="N176" i="1"/>
  <c r="N80" i="1"/>
  <c r="N123" i="1"/>
  <c r="Q123" i="1" s="1"/>
  <c r="N111" i="1"/>
  <c r="Q111" i="1" s="1"/>
  <c r="N87" i="1"/>
  <c r="Q87" i="1" s="1"/>
  <c r="N51" i="1"/>
  <c r="N39" i="1"/>
  <c r="N15" i="1"/>
  <c r="Q15" i="1" s="1"/>
  <c r="N99" i="1"/>
  <c r="N75" i="1"/>
  <c r="Q75" i="1" s="1"/>
  <c r="N27" i="1"/>
  <c r="N63" i="1"/>
  <c r="Q63" i="1" s="1"/>
  <c r="P330" i="1"/>
  <c r="P306" i="1"/>
  <c r="P270" i="1"/>
  <c r="P246" i="1"/>
  <c r="P222" i="1"/>
  <c r="P198" i="1"/>
  <c r="P174" i="1"/>
  <c r="P138" i="1"/>
  <c r="P114" i="1"/>
  <c r="P90" i="1"/>
  <c r="P66" i="1"/>
  <c r="P18" i="1"/>
  <c r="P318" i="1"/>
  <c r="P294" i="1"/>
  <c r="P282" i="1"/>
  <c r="P258" i="1"/>
  <c r="P234" i="1"/>
  <c r="P210" i="1"/>
  <c r="P186" i="1"/>
  <c r="P162" i="1"/>
  <c r="P150" i="1"/>
  <c r="P126" i="1"/>
  <c r="P102" i="1"/>
  <c r="P78" i="1"/>
  <c r="P54" i="1"/>
  <c r="P42" i="1"/>
  <c r="P30" i="1"/>
  <c r="P6" i="1"/>
  <c r="P389" i="1"/>
  <c r="P449" i="1"/>
  <c r="P437" i="1"/>
  <c r="P425" i="1"/>
  <c r="P413" i="1"/>
  <c r="P401" i="1"/>
  <c r="P494" i="1"/>
  <c r="P496" i="1"/>
  <c r="P484" i="1"/>
  <c r="P472" i="1"/>
  <c r="P460" i="1"/>
  <c r="P448" i="1"/>
  <c r="P436" i="1"/>
  <c r="P424" i="1"/>
  <c r="N426" i="1"/>
  <c r="N414" i="1"/>
  <c r="N402" i="1"/>
  <c r="N390" i="1"/>
  <c r="N378" i="1"/>
  <c r="N366" i="1"/>
  <c r="N354" i="1"/>
  <c r="N342" i="1"/>
  <c r="N330" i="1"/>
  <c r="N318" i="1"/>
  <c r="N306" i="1"/>
  <c r="N294" i="1"/>
  <c r="N282" i="1"/>
  <c r="N270" i="1"/>
  <c r="N258" i="1"/>
  <c r="N246" i="1"/>
  <c r="N234" i="1"/>
  <c r="N222" i="1"/>
  <c r="N210" i="1"/>
  <c r="N198" i="1"/>
  <c r="N186" i="1"/>
  <c r="N174" i="1"/>
  <c r="N162" i="1"/>
  <c r="N150" i="1"/>
  <c r="N138" i="1"/>
  <c r="N126" i="1"/>
  <c r="N114" i="1"/>
  <c r="N102" i="1"/>
  <c r="N90" i="1"/>
  <c r="N78" i="1"/>
  <c r="Q78" i="1" s="1"/>
  <c r="N66" i="1"/>
  <c r="N54" i="1"/>
  <c r="N42" i="1"/>
  <c r="N30" i="1"/>
  <c r="N18" i="1"/>
  <c r="N6" i="1"/>
  <c r="N529" i="1"/>
  <c r="N481" i="1"/>
  <c r="N433" i="1"/>
  <c r="N385" i="1"/>
  <c r="N337" i="1"/>
  <c r="N493" i="1"/>
  <c r="N445" i="1"/>
  <c r="N397" i="1"/>
  <c r="N349" i="1"/>
  <c r="N538" i="1"/>
  <c r="N526" i="1"/>
  <c r="N514" i="1"/>
  <c r="N502" i="1"/>
  <c r="N490" i="1"/>
  <c r="N478" i="1"/>
  <c r="N466" i="1"/>
  <c r="N505" i="1"/>
  <c r="N457" i="1"/>
  <c r="N409" i="1"/>
  <c r="N373" i="1"/>
  <c r="N325" i="1"/>
  <c r="N313" i="1"/>
  <c r="N301" i="1"/>
  <c r="N289" i="1"/>
  <c r="N277" i="1"/>
  <c r="N265" i="1"/>
  <c r="N253" i="1"/>
  <c r="N241" i="1"/>
  <c r="Q241" i="1" s="1"/>
  <c r="N229" i="1"/>
  <c r="Q229" i="1" s="1"/>
  <c r="N217" i="1"/>
  <c r="Q217" i="1" s="1"/>
  <c r="N205" i="1"/>
  <c r="N193" i="1"/>
  <c r="N181" i="1"/>
  <c r="N169" i="1"/>
  <c r="N157" i="1"/>
  <c r="N145" i="1"/>
  <c r="N133" i="1"/>
  <c r="N121" i="1"/>
  <c r="N109" i="1"/>
  <c r="N97" i="1"/>
  <c r="N85" i="1"/>
  <c r="N73" i="1"/>
  <c r="N61" i="1"/>
  <c r="N49" i="1"/>
  <c r="N37" i="1"/>
  <c r="N25" i="1"/>
  <c r="N13" i="1"/>
  <c r="N517" i="1"/>
  <c r="N469" i="1"/>
  <c r="N421" i="1"/>
  <c r="N361" i="1"/>
  <c r="N400" i="1"/>
  <c r="P518" i="1"/>
  <c r="P506" i="1"/>
  <c r="P475" i="1"/>
  <c r="P463" i="1"/>
  <c r="P415" i="1"/>
  <c r="P379" i="1"/>
  <c r="P355" i="1"/>
  <c r="P319" i="1"/>
  <c r="P307" i="1"/>
  <c r="P499" i="1"/>
  <c r="P439" i="1"/>
  <c r="P403" i="1"/>
  <c r="P367" i="1"/>
  <c r="P331" i="1"/>
  <c r="P295" i="1"/>
  <c r="P175" i="1"/>
  <c r="P451" i="1"/>
  <c r="P487" i="1"/>
  <c r="P427" i="1"/>
  <c r="P391" i="1"/>
  <c r="P343" i="1"/>
  <c r="N539" i="1"/>
  <c r="N527" i="1"/>
  <c r="N515" i="1"/>
  <c r="N525" i="1"/>
  <c r="N501" i="1"/>
  <c r="N477" i="1"/>
  <c r="N536" i="1"/>
  <c r="N524" i="1"/>
  <c r="N512" i="1"/>
  <c r="N500" i="1"/>
  <c r="N488" i="1"/>
  <c r="N476" i="1"/>
  <c r="N464" i="1"/>
  <c r="N452" i="1"/>
  <c r="N440" i="1"/>
  <c r="N537" i="1"/>
  <c r="N513" i="1"/>
  <c r="N489" i="1"/>
  <c r="N534" i="1"/>
  <c r="N498" i="1"/>
  <c r="N474" i="1"/>
  <c r="N462" i="1"/>
  <c r="N438" i="1"/>
  <c r="N510" i="1"/>
  <c r="N522" i="1"/>
  <c r="N486" i="1"/>
  <c r="N450" i="1"/>
  <c r="N519" i="1"/>
  <c r="Q519" i="1" s="1"/>
  <c r="N495" i="1"/>
  <c r="N471" i="1"/>
  <c r="N447" i="1"/>
  <c r="N423" i="1"/>
  <c r="N399" i="1"/>
  <c r="Q399" i="1" s="1"/>
  <c r="N375" i="1"/>
  <c r="Q375" i="1" s="1"/>
  <c r="N351" i="1"/>
  <c r="Q351" i="1" s="1"/>
  <c r="N327" i="1"/>
  <c r="N303" i="1"/>
  <c r="Q303" i="1" s="1"/>
  <c r="N279" i="1"/>
  <c r="N255" i="1"/>
  <c r="Q255" i="1" s="1"/>
  <c r="N195" i="1"/>
  <c r="N531" i="1"/>
  <c r="Q531" i="1" s="1"/>
  <c r="N507" i="1"/>
  <c r="Q507" i="1" s="1"/>
  <c r="N483" i="1"/>
  <c r="Q483" i="1" s="1"/>
  <c r="N459" i="1"/>
  <c r="N435" i="1"/>
  <c r="N411" i="1"/>
  <c r="Q411" i="1" s="1"/>
  <c r="N387" i="1"/>
  <c r="N363" i="1"/>
  <c r="Q363" i="1" s="1"/>
  <c r="N339" i="1"/>
  <c r="N315" i="1"/>
  <c r="N291" i="1"/>
  <c r="N267" i="1"/>
  <c r="Q267" i="1" s="1"/>
  <c r="N243" i="1"/>
  <c r="N231" i="1"/>
  <c r="Q231" i="1" s="1"/>
  <c r="N219" i="1"/>
  <c r="Q219" i="1" s="1"/>
  <c r="N207" i="1"/>
  <c r="Q207" i="1" s="1"/>
  <c r="N183" i="1"/>
  <c r="N171" i="1"/>
  <c r="N159" i="1"/>
  <c r="N147" i="1"/>
  <c r="N135" i="1"/>
  <c r="N254" i="1"/>
  <c r="Q254" i="1" s="1"/>
  <c r="N242" i="1"/>
  <c r="Q242" i="1" s="1"/>
  <c r="N230" i="1"/>
  <c r="Q230" i="1" s="1"/>
  <c r="N218" i="1"/>
  <c r="Q218" i="1" s="1"/>
  <c r="N206" i="1"/>
  <c r="Q206" i="1" s="1"/>
  <c r="N194" i="1"/>
  <c r="Q194" i="1" s="1"/>
  <c r="N528" i="1"/>
  <c r="N516" i="1"/>
  <c r="N2" i="1"/>
  <c r="Q2" i="1" s="1"/>
  <c r="P464" i="1"/>
  <c r="P476" i="1"/>
  <c r="P416" i="1"/>
  <c r="P368" i="1"/>
  <c r="P332" i="1"/>
  <c r="P284" i="1"/>
  <c r="P236" i="1"/>
  <c r="P188" i="1"/>
  <c r="P152" i="1"/>
  <c r="P104" i="1"/>
  <c r="P80" i="1"/>
  <c r="P512" i="1"/>
  <c r="P452" i="1"/>
  <c r="P392" i="1"/>
  <c r="P356" i="1"/>
  <c r="P296" i="1"/>
  <c r="P248" i="1"/>
  <c r="P200" i="1"/>
  <c r="P140" i="1"/>
  <c r="P500" i="1"/>
  <c r="P428" i="1"/>
  <c r="P380" i="1"/>
  <c r="P320" i="1"/>
  <c r="P272" i="1"/>
  <c r="P212" i="1"/>
  <c r="P164" i="1"/>
  <c r="P116" i="1"/>
  <c r="P92" i="1"/>
  <c r="Q92" i="1" s="1"/>
  <c r="P488" i="1"/>
  <c r="P440" i="1"/>
  <c r="P404" i="1"/>
  <c r="P344" i="1"/>
  <c r="P308" i="1"/>
  <c r="P260" i="1"/>
  <c r="P224" i="1"/>
  <c r="P176" i="1"/>
  <c r="P128" i="1"/>
  <c r="P508" i="1"/>
  <c r="P239" i="1"/>
  <c r="P227" i="1"/>
  <c r="Q227" i="1" s="1"/>
  <c r="P215" i="1"/>
  <c r="P203" i="1"/>
  <c r="P191" i="1"/>
  <c r="P179" i="1"/>
  <c r="P167" i="1"/>
  <c r="P155" i="1"/>
  <c r="P143" i="1"/>
  <c r="P131" i="1"/>
  <c r="P119" i="1"/>
  <c r="P107" i="1"/>
  <c r="P95" i="1"/>
  <c r="P83" i="1"/>
  <c r="P71" i="1"/>
  <c r="P59" i="1"/>
  <c r="P47" i="1"/>
  <c r="P35" i="1"/>
  <c r="P23" i="1"/>
  <c r="P11" i="1"/>
  <c r="P10" i="1"/>
  <c r="P511" i="1"/>
  <c r="P533" i="1"/>
  <c r="P521" i="1"/>
  <c r="P509" i="1"/>
  <c r="P497" i="1"/>
  <c r="P485" i="1"/>
  <c r="P473" i="1"/>
  <c r="P461" i="1"/>
  <c r="P334" i="1"/>
  <c r="P166" i="1"/>
  <c r="P382" i="1"/>
  <c r="P322" i="1"/>
  <c r="P274" i="1"/>
  <c r="P226" i="1"/>
  <c r="P154" i="1"/>
  <c r="P94" i="1"/>
  <c r="P46" i="1"/>
  <c r="P370" i="1"/>
  <c r="P310" i="1"/>
  <c r="P262" i="1"/>
  <c r="P202" i="1"/>
  <c r="P130" i="1"/>
  <c r="P82" i="1"/>
  <c r="P22" i="1"/>
  <c r="P358" i="1"/>
  <c r="P298" i="1"/>
  <c r="P250" i="1"/>
  <c r="P214" i="1"/>
  <c r="Q214" i="1" s="1"/>
  <c r="P178" i="1"/>
  <c r="P118" i="1"/>
  <c r="P58" i="1"/>
  <c r="P535" i="1"/>
  <c r="P523" i="1"/>
  <c r="P346" i="1"/>
  <c r="P286" i="1"/>
  <c r="P238" i="1"/>
  <c r="P190" i="1"/>
  <c r="P142" i="1"/>
  <c r="P106" i="1"/>
  <c r="Q106" i="1" s="1"/>
  <c r="P70" i="1"/>
  <c r="P34" i="1"/>
  <c r="P530" i="1"/>
  <c r="P467" i="1"/>
  <c r="P455" i="1"/>
  <c r="P443" i="1"/>
  <c r="P431" i="1"/>
  <c r="P419" i="1"/>
  <c r="P407" i="1"/>
  <c r="P395" i="1"/>
  <c r="P383" i="1"/>
  <c r="P371" i="1"/>
  <c r="P359" i="1"/>
  <c r="P347" i="1"/>
  <c r="P335" i="1"/>
  <c r="P323" i="1"/>
  <c r="P311" i="1"/>
  <c r="P299" i="1"/>
  <c r="P287" i="1"/>
  <c r="P275" i="1"/>
  <c r="P263" i="1"/>
  <c r="P251" i="1"/>
  <c r="P442" i="1"/>
  <c r="P418" i="1"/>
  <c r="P406" i="1"/>
  <c r="P522" i="1"/>
  <c r="P510" i="1"/>
  <c r="P498" i="1"/>
  <c r="P486" i="1"/>
  <c r="P474" i="1"/>
  <c r="P462" i="1"/>
  <c r="P450" i="1"/>
  <c r="P438" i="1"/>
  <c r="P426" i="1"/>
  <c r="P414" i="1"/>
  <c r="P402" i="1"/>
  <c r="P390" i="1"/>
  <c r="P378" i="1"/>
  <c r="P366" i="1"/>
  <c r="P354" i="1"/>
  <c r="P342" i="1"/>
  <c r="P430" i="1"/>
  <c r="P394" i="1"/>
  <c r="P529" i="1"/>
  <c r="P517" i="1"/>
  <c r="P505" i="1"/>
  <c r="P493" i="1"/>
  <c r="P481" i="1"/>
  <c r="P469" i="1"/>
  <c r="P457" i="1"/>
  <c r="P445" i="1"/>
  <c r="P433" i="1"/>
  <c r="P421" i="1"/>
  <c r="P524" i="1"/>
  <c r="P534" i="1"/>
  <c r="P503" i="1"/>
  <c r="P527" i="1"/>
  <c r="P479" i="1"/>
  <c r="P538" i="1"/>
  <c r="P514" i="1"/>
  <c r="P490" i="1"/>
  <c r="P454" i="1"/>
  <c r="P539" i="1"/>
  <c r="P515" i="1"/>
  <c r="P491" i="1"/>
  <c r="P526" i="1"/>
  <c r="P502" i="1"/>
  <c r="P478" i="1"/>
  <c r="P466" i="1"/>
  <c r="P537" i="1"/>
  <c r="P177" i="1"/>
  <c r="Q177" i="1" s="1"/>
  <c r="P165" i="1"/>
  <c r="Q165" i="1" s="1"/>
  <c r="P153" i="1"/>
  <c r="Q153" i="1" s="1"/>
  <c r="P141" i="1"/>
  <c r="Q141" i="1" s="1"/>
  <c r="P129" i="1"/>
  <c r="Q129" i="1" s="1"/>
  <c r="P117" i="1"/>
  <c r="Q117" i="1" s="1"/>
  <c r="P105" i="1"/>
  <c r="Q105" i="1" s="1"/>
  <c r="P93" i="1"/>
  <c r="Q93" i="1" s="1"/>
  <c r="P81" i="1"/>
  <c r="Q81" i="1" s="1"/>
  <c r="P69" i="1"/>
  <c r="Q69" i="1" s="1"/>
  <c r="P57" i="1"/>
  <c r="Q57" i="1" s="1"/>
  <c r="P45" i="1"/>
  <c r="Q45" i="1" s="1"/>
  <c r="P33" i="1"/>
  <c r="Q33" i="1" s="1"/>
  <c r="P21" i="1"/>
  <c r="Q21" i="1" s="1"/>
  <c r="P9" i="1"/>
  <c r="Q9" i="1" s="1"/>
  <c r="P536" i="1"/>
  <c r="P532" i="1"/>
  <c r="P520" i="1"/>
  <c r="P528" i="1"/>
  <c r="P516" i="1"/>
  <c r="P504" i="1"/>
  <c r="P492" i="1"/>
  <c r="P480" i="1"/>
  <c r="P468" i="1"/>
  <c r="P456" i="1"/>
  <c r="P444" i="1"/>
  <c r="P432" i="1"/>
  <c r="P420" i="1"/>
  <c r="P408" i="1"/>
  <c r="P396" i="1"/>
  <c r="P384" i="1"/>
  <c r="P372" i="1"/>
  <c r="P360" i="1"/>
  <c r="P348" i="1"/>
  <c r="P336" i="1"/>
  <c r="P324" i="1"/>
  <c r="P312" i="1"/>
  <c r="P300" i="1"/>
  <c r="P288" i="1"/>
  <c r="P276" i="1"/>
  <c r="P264" i="1"/>
  <c r="P252" i="1"/>
  <c r="P240" i="1"/>
  <c r="P228" i="1"/>
  <c r="P216" i="1"/>
  <c r="P204" i="1"/>
  <c r="P192" i="1"/>
  <c r="P180" i="1"/>
  <c r="P168" i="1"/>
  <c r="P156" i="1"/>
  <c r="P144" i="1"/>
  <c r="P132" i="1"/>
  <c r="P120" i="1"/>
  <c r="P108" i="1"/>
  <c r="P96" i="1"/>
  <c r="P84" i="1"/>
  <c r="N499" i="1"/>
  <c r="N463" i="1"/>
  <c r="N391" i="1"/>
  <c r="N343" i="1"/>
  <c r="N331" i="1"/>
  <c r="N247" i="1"/>
  <c r="N175" i="1"/>
  <c r="N151" i="1"/>
  <c r="Q151" i="1" s="1"/>
  <c r="N139" i="1"/>
  <c r="Q139" i="1" s="1"/>
  <c r="N127" i="1"/>
  <c r="Q127" i="1" s="1"/>
  <c r="N115" i="1"/>
  <c r="Q115" i="1" s="1"/>
  <c r="N103" i="1"/>
  <c r="Q103" i="1" s="1"/>
  <c r="N91" i="1"/>
  <c r="Q91" i="1" s="1"/>
  <c r="N79" i="1"/>
  <c r="Q79" i="1" s="1"/>
  <c r="N67" i="1"/>
  <c r="Q67" i="1" s="1"/>
  <c r="N55" i="1"/>
  <c r="Q55" i="1" s="1"/>
  <c r="N43" i="1"/>
  <c r="Q43" i="1" s="1"/>
  <c r="N31" i="1"/>
  <c r="Q31" i="1" s="1"/>
  <c r="N19" i="1"/>
  <c r="Q19" i="1" s="1"/>
  <c r="N7" i="1"/>
  <c r="Q7" i="1" s="1"/>
  <c r="P525" i="1"/>
  <c r="P513" i="1"/>
  <c r="N523" i="1"/>
  <c r="N427" i="1"/>
  <c r="N367" i="1"/>
  <c r="N307" i="1"/>
  <c r="N223" i="1"/>
  <c r="Q223" i="1" s="1"/>
  <c r="N535" i="1"/>
  <c r="N439" i="1"/>
  <c r="N295" i="1"/>
  <c r="N235" i="1"/>
  <c r="Q235" i="1" s="1"/>
  <c r="N187" i="1"/>
  <c r="Q187" i="1" s="1"/>
  <c r="N521" i="1"/>
  <c r="N461" i="1"/>
  <c r="N425" i="1"/>
  <c r="N413" i="1"/>
  <c r="N401" i="1"/>
  <c r="N389" i="1"/>
  <c r="N377" i="1"/>
  <c r="N365" i="1"/>
  <c r="N353" i="1"/>
  <c r="N341" i="1"/>
  <c r="N329" i="1"/>
  <c r="N317" i="1"/>
  <c r="N305" i="1"/>
  <c r="N293" i="1"/>
  <c r="N281" i="1"/>
  <c r="N269" i="1"/>
  <c r="N257" i="1"/>
  <c r="N245" i="1"/>
  <c r="N233" i="1"/>
  <c r="N221" i="1"/>
  <c r="N209" i="1"/>
  <c r="N197" i="1"/>
  <c r="N185" i="1"/>
  <c r="N173" i="1"/>
  <c r="N161" i="1"/>
  <c r="N149" i="1"/>
  <c r="N137" i="1"/>
  <c r="N125" i="1"/>
  <c r="N113" i="1"/>
  <c r="N101" i="1"/>
  <c r="N89" i="1"/>
  <c r="N77" i="1"/>
  <c r="N65" i="1"/>
  <c r="N53" i="1"/>
  <c r="N41" i="1"/>
  <c r="N29" i="1"/>
  <c r="N17" i="1"/>
  <c r="N5" i="1"/>
  <c r="N451" i="1"/>
  <c r="N379" i="1"/>
  <c r="N283" i="1"/>
  <c r="N211" i="1"/>
  <c r="Q211" i="1" s="1"/>
  <c r="N497" i="1"/>
  <c r="N437" i="1"/>
  <c r="N520" i="1"/>
  <c r="N472" i="1"/>
  <c r="N460" i="1"/>
  <c r="N436" i="1"/>
  <c r="N412" i="1"/>
  <c r="N388" i="1"/>
  <c r="N376" i="1"/>
  <c r="N364" i="1"/>
  <c r="Q364" i="1" s="1"/>
  <c r="N352" i="1"/>
  <c r="N340" i="1"/>
  <c r="Q340" i="1" s="1"/>
  <c r="N328" i="1"/>
  <c r="N316" i="1"/>
  <c r="N304" i="1"/>
  <c r="N292" i="1"/>
  <c r="N280" i="1"/>
  <c r="N268" i="1"/>
  <c r="N256" i="1"/>
  <c r="N244" i="1"/>
  <c r="N232" i="1"/>
  <c r="N220" i="1"/>
  <c r="Q220" i="1" s="1"/>
  <c r="N208" i="1"/>
  <c r="N196" i="1"/>
  <c r="Q196" i="1" s="1"/>
  <c r="N184" i="1"/>
  <c r="N172" i="1"/>
  <c r="N160" i="1"/>
  <c r="N148" i="1"/>
  <c r="N136" i="1"/>
  <c r="N124" i="1"/>
  <c r="N112" i="1"/>
  <c r="N100" i="1"/>
  <c r="N88" i="1"/>
  <c r="N76" i="1"/>
  <c r="Q76" i="1" s="1"/>
  <c r="N64" i="1"/>
  <c r="N52" i="1"/>
  <c r="Q52" i="1" s="1"/>
  <c r="N40" i="1"/>
  <c r="N28" i="1"/>
  <c r="N16" i="1"/>
  <c r="N511" i="1"/>
  <c r="N475" i="1"/>
  <c r="N403" i="1"/>
  <c r="N319" i="1"/>
  <c r="N259" i="1"/>
  <c r="Q259" i="1" s="1"/>
  <c r="N163" i="1"/>
  <c r="Q163" i="1" s="1"/>
  <c r="N533" i="1"/>
  <c r="N509" i="1"/>
  <c r="N485" i="1"/>
  <c r="N496" i="1"/>
  <c r="N487" i="1"/>
  <c r="N415" i="1"/>
  <c r="N355" i="1"/>
  <c r="N271" i="1"/>
  <c r="Q271" i="1" s="1"/>
  <c r="N199" i="1"/>
  <c r="Q199" i="1" s="1"/>
  <c r="N473" i="1"/>
  <c r="N449" i="1"/>
  <c r="N532" i="1"/>
  <c r="N508" i="1"/>
  <c r="N484" i="1"/>
  <c r="N448" i="1"/>
  <c r="N424" i="1"/>
  <c r="N530" i="1"/>
  <c r="N518" i="1"/>
  <c r="N506" i="1"/>
  <c r="N494" i="1"/>
  <c r="N482" i="1"/>
  <c r="N470" i="1"/>
  <c r="N458" i="1"/>
  <c r="N446" i="1"/>
  <c r="N434" i="1"/>
  <c r="N422" i="1"/>
  <c r="Q422" i="1" s="1"/>
  <c r="N410" i="1"/>
  <c r="N398" i="1"/>
  <c r="Q398" i="1" s="1"/>
  <c r="N386" i="1"/>
  <c r="Q386" i="1" s="1"/>
  <c r="N374" i="1"/>
  <c r="N362" i="1"/>
  <c r="Q362" i="1" s="1"/>
  <c r="N350" i="1"/>
  <c r="Q350" i="1" s="1"/>
  <c r="N338" i="1"/>
  <c r="Q338" i="1" s="1"/>
  <c r="N326" i="1"/>
  <c r="Q326" i="1" s="1"/>
  <c r="N314" i="1"/>
  <c r="Q314" i="1" s="1"/>
  <c r="N302" i="1"/>
  <c r="Q302" i="1" s="1"/>
  <c r="N290" i="1"/>
  <c r="Q290" i="1" s="1"/>
  <c r="N278" i="1"/>
  <c r="Q278" i="1" s="1"/>
  <c r="N266" i="1"/>
  <c r="Q266" i="1" s="1"/>
  <c r="N182" i="1"/>
  <c r="Q182" i="1" s="1"/>
  <c r="N170" i="1"/>
  <c r="Q170" i="1" s="1"/>
  <c r="N158" i="1"/>
  <c r="Q158" i="1" s="1"/>
  <c r="N146" i="1"/>
  <c r="Q146" i="1" s="1"/>
  <c r="N134" i="1"/>
  <c r="Q134" i="1" s="1"/>
  <c r="N122" i="1"/>
  <c r="Q122" i="1" s="1"/>
  <c r="N110" i="1"/>
  <c r="Q110" i="1" s="1"/>
  <c r="N98" i="1"/>
  <c r="Q98" i="1" s="1"/>
  <c r="N86" i="1"/>
  <c r="Q86" i="1" s="1"/>
  <c r="N74" i="1"/>
  <c r="Q74" i="1" s="1"/>
  <c r="N62" i="1"/>
  <c r="Q62" i="1" s="1"/>
  <c r="N50" i="1"/>
  <c r="Q50" i="1" s="1"/>
  <c r="N38" i="1"/>
  <c r="Q38" i="1" s="1"/>
  <c r="N26" i="1"/>
  <c r="Q26" i="1" s="1"/>
  <c r="N14" i="1"/>
  <c r="Q14" i="1" s="1"/>
  <c r="P501" i="1"/>
  <c r="P489" i="1"/>
  <c r="P477" i="1"/>
  <c r="P465" i="1"/>
  <c r="P453" i="1"/>
  <c r="P441" i="1"/>
  <c r="P429" i="1"/>
  <c r="Q429" i="1" s="1"/>
  <c r="P417" i="1"/>
  <c r="P405" i="1"/>
  <c r="P393" i="1"/>
  <c r="P381" i="1"/>
  <c r="P369" i="1"/>
  <c r="P357" i="1"/>
  <c r="P345" i="1"/>
  <c r="P333" i="1"/>
  <c r="P321" i="1"/>
  <c r="P309" i="1"/>
  <c r="Q309" i="1" s="1"/>
  <c r="P297" i="1"/>
  <c r="P285" i="1"/>
  <c r="P273" i="1"/>
  <c r="P261" i="1"/>
  <c r="Q261" i="1" s="1"/>
  <c r="P249" i="1"/>
  <c r="Q249" i="1" s="1"/>
  <c r="P237" i="1"/>
  <c r="P225" i="1"/>
  <c r="Q225" i="1" s="1"/>
  <c r="P213" i="1"/>
  <c r="Q213" i="1" s="1"/>
  <c r="P201" i="1"/>
  <c r="Q201" i="1" s="1"/>
  <c r="P189" i="1"/>
  <c r="Q189" i="1" s="1"/>
  <c r="N4" i="1"/>
  <c r="N3" i="1"/>
  <c r="P12" i="1"/>
  <c r="M227" i="1"/>
  <c r="AS227" i="1" s="1"/>
  <c r="M503" i="1"/>
  <c r="AS503" i="1" s="1"/>
  <c r="M502" i="1"/>
  <c r="AS502" i="1" s="1"/>
  <c r="M500" i="1"/>
  <c r="M438" i="1"/>
  <c r="M377" i="1"/>
  <c r="M174" i="1"/>
  <c r="M376" i="1"/>
  <c r="M317" i="1"/>
  <c r="M30" i="1"/>
  <c r="M295" i="1"/>
  <c r="M155" i="1"/>
  <c r="M152" i="1"/>
  <c r="M199" i="1"/>
  <c r="M494" i="1"/>
  <c r="M482" i="1"/>
  <c r="M282" i="1"/>
  <c r="AS282" i="1" s="1"/>
  <c r="M375" i="1"/>
  <c r="M173" i="1"/>
  <c r="M254" i="1"/>
  <c r="M161" i="1"/>
  <c r="AS161" i="1" s="1"/>
  <c r="M218" i="1"/>
  <c r="M150" i="1"/>
  <c r="M364" i="1"/>
  <c r="M268" i="1"/>
  <c r="M134" i="1"/>
  <c r="M483" i="1"/>
  <c r="AS483" i="1" s="1"/>
  <c r="M221" i="1"/>
  <c r="M75" i="1"/>
  <c r="M86" i="1"/>
  <c r="M220" i="1"/>
  <c r="M50" i="1"/>
  <c r="M280" i="1"/>
  <c r="M279" i="1"/>
  <c r="M187" i="1"/>
  <c r="M29" i="1"/>
  <c r="M183" i="1"/>
  <c r="M518" i="1"/>
  <c r="M182" i="1"/>
  <c r="M362" i="1"/>
  <c r="M291" i="1"/>
  <c r="AS291" i="1" s="1"/>
  <c r="M434" i="1"/>
  <c r="M245" i="1"/>
  <c r="M366" i="1"/>
  <c r="M496" i="1"/>
  <c r="AS496" i="1" s="1"/>
  <c r="M401" i="1"/>
  <c r="M243" i="1"/>
  <c r="AS243" i="1" s="1"/>
  <c r="M186" i="1"/>
  <c r="M147" i="1"/>
  <c r="M4" i="1"/>
  <c r="M290" i="1"/>
  <c r="M398" i="1"/>
  <c r="M363" i="1"/>
  <c r="M446" i="1"/>
  <c r="AS446" i="1" s="1"/>
  <c r="M244" i="1"/>
  <c r="M159" i="1"/>
  <c r="M74" i="1"/>
  <c r="M5" i="1"/>
  <c r="M209" i="1"/>
  <c r="M365" i="1"/>
  <c r="M195" i="1"/>
  <c r="M350" i="1"/>
  <c r="M326" i="1"/>
  <c r="M148" i="1"/>
  <c r="M302" i="1"/>
  <c r="M485" i="1"/>
  <c r="M389" i="1"/>
  <c r="M294" i="1"/>
  <c r="M231" i="1"/>
  <c r="M185" i="1"/>
  <c r="M3" i="1"/>
  <c r="M278" i="1"/>
  <c r="M158" i="1"/>
  <c r="M470" i="1"/>
  <c r="M122" i="1"/>
  <c r="M292" i="1"/>
  <c r="M219" i="1"/>
  <c r="AS219" i="1" s="1"/>
  <c r="M425" i="1"/>
  <c r="M27" i="1"/>
  <c r="M26" i="1"/>
  <c r="M386" i="1"/>
  <c r="M293" i="1"/>
  <c r="M184" i="1"/>
  <c r="M367" i="1"/>
  <c r="M392" i="1"/>
  <c r="M444" i="1"/>
  <c r="M263" i="1"/>
  <c r="M320" i="1"/>
  <c r="AS320" i="1" s="1"/>
  <c r="M284" i="1"/>
  <c r="M259" i="1"/>
  <c r="M403" i="1"/>
  <c r="M212" i="1"/>
  <c r="M440" i="1"/>
  <c r="M319" i="1"/>
  <c r="M32" i="1"/>
  <c r="M430" i="1"/>
  <c r="M445" i="1"/>
  <c r="M405" i="1"/>
  <c r="M428" i="1"/>
  <c r="M361" i="1"/>
  <c r="M442" i="1"/>
  <c r="M260" i="1"/>
  <c r="M404" i="1"/>
  <c r="M384" i="1"/>
  <c r="M179" i="1"/>
  <c r="M283" i="1"/>
  <c r="AS283" i="1" s="1"/>
  <c r="M151" i="1"/>
  <c r="M210" i="1"/>
  <c r="M258" i="1"/>
  <c r="M469" i="1"/>
  <c r="AS469" i="1" s="1"/>
  <c r="M346" i="1"/>
  <c r="M334" i="1"/>
  <c r="M393" i="1"/>
  <c r="M345" i="1"/>
  <c r="M273" i="1"/>
  <c r="AS273" i="1" s="1"/>
  <c r="M237" i="1"/>
  <c r="M201" i="1"/>
  <c r="AS201" i="1" s="1"/>
  <c r="M420" i="1"/>
  <c r="M261" i="1"/>
  <c r="M96" i="1"/>
  <c r="M418" i="1"/>
  <c r="M417" i="1"/>
  <c r="M142" i="1"/>
  <c r="M539" i="1"/>
  <c r="M394" i="1"/>
  <c r="M429" i="1"/>
  <c r="M249" i="1"/>
  <c r="M213" i="1"/>
  <c r="M333" i="1"/>
  <c r="M454" i="1"/>
  <c r="M190" i="1"/>
  <c r="M453" i="1"/>
  <c r="AS453" i="1" s="1"/>
  <c r="M69" i="1"/>
  <c r="M141" i="1"/>
  <c r="M49" i="1"/>
  <c r="M285" i="1"/>
  <c r="M165" i="1"/>
  <c r="M33" i="1"/>
  <c r="M501" i="1"/>
  <c r="M189" i="1"/>
  <c r="M441" i="1"/>
  <c r="M486" i="1"/>
  <c r="M378" i="1"/>
  <c r="M222" i="1"/>
  <c r="M450" i="1"/>
  <c r="M318" i="1"/>
  <c r="M18" i="1"/>
  <c r="M270" i="1"/>
  <c r="M374" i="1"/>
  <c r="M230" i="1"/>
  <c r="M506" i="1"/>
  <c r="M338" i="1"/>
  <c r="M194" i="1"/>
  <c r="M492" i="1"/>
  <c r="M84" i="1"/>
  <c r="M288" i="1"/>
  <c r="M144" i="1"/>
  <c r="M504" i="1"/>
  <c r="AS504" i="1" s="1"/>
  <c r="M60" i="1"/>
  <c r="M204" i="1"/>
  <c r="M264" i="1"/>
  <c r="M192" i="1"/>
  <c r="M120" i="1"/>
  <c r="M528" i="1"/>
  <c r="M228" i="1"/>
  <c r="M156" i="1"/>
  <c r="M324" i="1"/>
  <c r="M252" i="1"/>
  <c r="M180" i="1"/>
  <c r="M108" i="1"/>
  <c r="M360" i="1"/>
  <c r="M216" i="1"/>
  <c r="M276" i="1"/>
  <c r="M132" i="1"/>
  <c r="M480" i="1"/>
  <c r="AS480" i="1" s="1"/>
  <c r="M468" i="1"/>
  <c r="M314" i="1"/>
  <c r="M242" i="1"/>
  <c r="M170" i="1"/>
  <c r="M98" i="1"/>
  <c r="J539" i="1"/>
  <c r="K539" i="1"/>
  <c r="I539" i="1"/>
  <c r="M62" i="1"/>
  <c r="M38" i="1"/>
  <c r="M2" i="1"/>
  <c r="M529" i="1"/>
  <c r="M505" i="1"/>
  <c r="M493" i="1"/>
  <c r="AS493" i="1" s="1"/>
  <c r="M481" i="1"/>
  <c r="M433" i="1"/>
  <c r="M421" i="1"/>
  <c r="M409" i="1"/>
  <c r="M385" i="1"/>
  <c r="M373" i="1"/>
  <c r="M337" i="1"/>
  <c r="M325" i="1"/>
  <c r="M313" i="1"/>
  <c r="M301" i="1"/>
  <c r="AS301" i="1" s="1"/>
  <c r="M289" i="1"/>
  <c r="M277" i="1"/>
  <c r="M265" i="1"/>
  <c r="M253" i="1"/>
  <c r="M241" i="1"/>
  <c r="M229" i="1"/>
  <c r="M217" i="1"/>
  <c r="M205" i="1"/>
  <c r="M193" i="1"/>
  <c r="M181" i="1"/>
  <c r="M169" i="1"/>
  <c r="M157" i="1"/>
  <c r="M145" i="1"/>
  <c r="M133" i="1"/>
  <c r="M121" i="1"/>
  <c r="M109" i="1"/>
  <c r="M97" i="1"/>
  <c r="M61" i="1"/>
  <c r="M37" i="1"/>
  <c r="M527" i="1"/>
  <c r="M491" i="1"/>
  <c r="M479" i="1"/>
  <c r="M467" i="1"/>
  <c r="AS467" i="1" s="1"/>
  <c r="M455" i="1"/>
  <c r="M443" i="1"/>
  <c r="M431" i="1"/>
  <c r="M407" i="1"/>
  <c r="M395" i="1"/>
  <c r="M383" i="1"/>
  <c r="M371" i="1"/>
  <c r="M359" i="1"/>
  <c r="AS359" i="1" s="1"/>
  <c r="M323" i="1"/>
  <c r="M311" i="1"/>
  <c r="M131" i="1"/>
  <c r="M119" i="1"/>
  <c r="M107" i="1"/>
  <c r="M95" i="1"/>
  <c r="M83" i="1"/>
  <c r="M59" i="1"/>
  <c r="M23" i="1"/>
  <c r="M11" i="1"/>
  <c r="M538" i="1"/>
  <c r="M526" i="1"/>
  <c r="M490" i="1"/>
  <c r="M478" i="1"/>
  <c r="AS478" i="1" s="1"/>
  <c r="M466" i="1"/>
  <c r="M370" i="1"/>
  <c r="AS370" i="1" s="1"/>
  <c r="M358" i="1"/>
  <c r="M322" i="1"/>
  <c r="AS322" i="1" s="1"/>
  <c r="M310" i="1"/>
  <c r="M298" i="1"/>
  <c r="M274" i="1"/>
  <c r="M262" i="1"/>
  <c r="M250" i="1"/>
  <c r="M226" i="1"/>
  <c r="M214" i="1"/>
  <c r="M202" i="1"/>
  <c r="M178" i="1"/>
  <c r="M166" i="1"/>
  <c r="AS166" i="1" s="1"/>
  <c r="M154" i="1"/>
  <c r="M130" i="1"/>
  <c r="M118" i="1"/>
  <c r="M106" i="1"/>
  <c r="M94" i="1"/>
  <c r="M82" i="1"/>
  <c r="M70" i="1"/>
  <c r="M58" i="1"/>
  <c r="M22" i="1"/>
  <c r="M10" i="1"/>
  <c r="M537" i="1"/>
  <c r="M525" i="1"/>
  <c r="AS525" i="1" s="1"/>
  <c r="M513" i="1"/>
  <c r="AS513" i="1" s="1"/>
  <c r="M489" i="1"/>
  <c r="M477" i="1"/>
  <c r="M465" i="1"/>
  <c r="AS465" i="1" s="1"/>
  <c r="M369" i="1"/>
  <c r="M357" i="1"/>
  <c r="M321" i="1"/>
  <c r="M309" i="1"/>
  <c r="M129" i="1"/>
  <c r="M117" i="1"/>
  <c r="M105" i="1"/>
  <c r="M93" i="1"/>
  <c r="M81" i="1"/>
  <c r="M57" i="1"/>
  <c r="M45" i="1"/>
  <c r="M21" i="1"/>
  <c r="M9" i="1"/>
  <c r="M536" i="1"/>
  <c r="AS536" i="1" s="1"/>
  <c r="M524" i="1"/>
  <c r="AS524" i="1" s="1"/>
  <c r="M512" i="1"/>
  <c r="M488" i="1"/>
  <c r="M476" i="1"/>
  <c r="M464" i="1"/>
  <c r="M368" i="1"/>
  <c r="M308" i="1"/>
  <c r="M128" i="1"/>
  <c r="M116" i="1"/>
  <c r="M104" i="1"/>
  <c r="M92" i="1"/>
  <c r="M80" i="1"/>
  <c r="M56" i="1"/>
  <c r="M44" i="1"/>
  <c r="M20" i="1"/>
  <c r="M8" i="1"/>
  <c r="M535" i="1"/>
  <c r="AS535" i="1" s="1"/>
  <c r="M523" i="1"/>
  <c r="M511" i="1"/>
  <c r="AS511" i="1" s="1"/>
  <c r="M499" i="1"/>
  <c r="AS499" i="1" s="1"/>
  <c r="M487" i="1"/>
  <c r="M475" i="1"/>
  <c r="M463" i="1"/>
  <c r="M355" i="1"/>
  <c r="M343" i="1"/>
  <c r="M307" i="1"/>
  <c r="AS307" i="1" s="1"/>
  <c r="M139" i="1"/>
  <c r="M127" i="1"/>
  <c r="M115" i="1"/>
  <c r="M103" i="1"/>
  <c r="M91" i="1"/>
  <c r="M79" i="1"/>
  <c r="M67" i="1"/>
  <c r="M55" i="1"/>
  <c r="M43" i="1"/>
  <c r="M31" i="1"/>
  <c r="M19" i="1"/>
  <c r="M7" i="1"/>
  <c r="M534" i="1"/>
  <c r="M522" i="1"/>
  <c r="M510" i="1"/>
  <c r="M498" i="1"/>
  <c r="AS498" i="1" s="1"/>
  <c r="M474" i="1"/>
  <c r="AS474" i="1" s="1"/>
  <c r="M462" i="1"/>
  <c r="M354" i="1"/>
  <c r="M342" i="1"/>
  <c r="M330" i="1"/>
  <c r="M306" i="1"/>
  <c r="M138" i="1"/>
  <c r="M126" i="1"/>
  <c r="M114" i="1"/>
  <c r="M102" i="1"/>
  <c r="M78" i="1"/>
  <c r="M66" i="1"/>
  <c r="M54" i="1"/>
  <c r="M42" i="1"/>
  <c r="M533" i="1"/>
  <c r="M521" i="1"/>
  <c r="M509" i="1"/>
  <c r="M497" i="1"/>
  <c r="AS497" i="1" s="1"/>
  <c r="M473" i="1"/>
  <c r="M461" i="1"/>
  <c r="M353" i="1"/>
  <c r="M341" i="1"/>
  <c r="M329" i="1"/>
  <c r="M305" i="1"/>
  <c r="M137" i="1"/>
  <c r="M125" i="1"/>
  <c r="M113" i="1"/>
  <c r="M101" i="1"/>
  <c r="M77" i="1"/>
  <c r="M65" i="1"/>
  <c r="M53" i="1"/>
  <c r="M41" i="1"/>
  <c r="M532" i="1"/>
  <c r="M520" i="1"/>
  <c r="M508" i="1"/>
  <c r="M460" i="1"/>
  <c r="M448" i="1"/>
  <c r="M436" i="1"/>
  <c r="M424" i="1"/>
  <c r="M412" i="1"/>
  <c r="M400" i="1"/>
  <c r="M388" i="1"/>
  <c r="M352" i="1"/>
  <c r="M340" i="1"/>
  <c r="M328" i="1"/>
  <c r="M304" i="1"/>
  <c r="M136" i="1"/>
  <c r="M124" i="1"/>
  <c r="M112" i="1"/>
  <c r="M100" i="1"/>
  <c r="M76" i="1"/>
  <c r="M64" i="1"/>
  <c r="M52" i="1"/>
  <c r="M40" i="1"/>
  <c r="M531" i="1"/>
  <c r="M519" i="1"/>
  <c r="M507" i="1"/>
  <c r="M495" i="1"/>
  <c r="M459" i="1"/>
  <c r="M447" i="1"/>
  <c r="M435" i="1"/>
  <c r="M423" i="1"/>
  <c r="M411" i="1"/>
  <c r="M399" i="1"/>
  <c r="M387" i="1"/>
  <c r="M351" i="1"/>
  <c r="M339" i="1"/>
  <c r="M327" i="1"/>
  <c r="M315" i="1"/>
  <c r="M303" i="1"/>
  <c r="M135" i="1"/>
  <c r="M123" i="1"/>
  <c r="M111" i="1"/>
  <c r="M99" i="1"/>
  <c r="M63" i="1"/>
  <c r="M51" i="1"/>
  <c r="M39" i="1"/>
  <c r="Q247" i="1" l="1"/>
  <c r="Q237" i="1"/>
  <c r="Q273" i="1"/>
  <c r="Q327" i="1"/>
  <c r="Q39" i="1"/>
  <c r="Q183" i="1"/>
  <c r="Q471" i="1"/>
  <c r="Q109" i="1"/>
  <c r="Q333" i="1"/>
  <c r="Q279" i="1"/>
  <c r="Q135" i="1"/>
  <c r="Q357" i="1"/>
  <c r="Q410" i="1"/>
  <c r="Q423" i="1"/>
  <c r="Q283" i="1"/>
  <c r="Q339" i="1"/>
  <c r="Q51" i="1"/>
  <c r="Q434" i="1"/>
  <c r="Q495" i="1"/>
  <c r="Q195" i="1"/>
  <c r="Q447" i="1"/>
  <c r="Q147" i="1"/>
  <c r="Q159" i="1"/>
  <c r="Q435" i="1"/>
  <c r="Q3" i="1"/>
  <c r="Q291" i="1"/>
  <c r="Q315" i="1"/>
  <c r="Q171" i="1"/>
  <c r="Q459" i="1"/>
  <c r="Q27" i="1"/>
  <c r="Q243" i="1"/>
  <c r="Q99" i="1"/>
  <c r="Q374" i="1"/>
  <c r="Q387" i="1"/>
  <c r="Q148" i="1"/>
  <c r="Q292" i="1"/>
  <c r="Q107" i="1"/>
  <c r="Q289" i="1"/>
  <c r="Q381" i="1"/>
  <c r="Q313" i="1"/>
  <c r="Q84" i="1"/>
  <c r="Q228" i="1"/>
  <c r="Q372" i="1"/>
  <c r="Q202" i="1"/>
  <c r="Q441" i="1"/>
  <c r="Q425" i="1"/>
  <c r="Q491" i="1"/>
  <c r="Q311" i="1"/>
  <c r="Q262" i="1"/>
  <c r="Q4" i="1"/>
  <c r="Q17" i="1"/>
  <c r="Q161" i="1"/>
  <c r="Q305" i="1"/>
  <c r="Q71" i="1"/>
  <c r="Q114" i="1"/>
  <c r="Q345" i="1"/>
  <c r="Q136" i="1"/>
  <c r="Q280" i="1"/>
  <c r="Q154" i="1"/>
  <c r="Q95" i="1"/>
  <c r="Q265" i="1"/>
  <c r="Q226" i="1"/>
  <c r="Q405" i="1"/>
  <c r="Q216" i="1"/>
  <c r="Q360" i="1"/>
  <c r="Q504" i="1"/>
  <c r="Q5" i="1"/>
  <c r="Q149" i="1"/>
  <c r="Q293" i="1"/>
  <c r="Q97" i="1"/>
  <c r="Q414" i="1"/>
  <c r="Q285" i="1"/>
  <c r="Q297" i="1"/>
  <c r="Q448" i="1"/>
  <c r="Q85" i="1"/>
  <c r="Q470" i="1"/>
  <c r="Q46" i="1"/>
  <c r="Q61" i="1"/>
  <c r="Q359" i="1"/>
  <c r="Q371" i="1"/>
  <c r="Q482" i="1"/>
  <c r="Q369" i="1"/>
  <c r="Q164" i="1"/>
  <c r="Q393" i="1"/>
  <c r="Q89" i="1"/>
  <c r="Q233" i="1"/>
  <c r="Q377" i="1"/>
  <c r="Q263" i="1"/>
  <c r="Q22" i="1"/>
  <c r="Q37" i="1"/>
  <c r="Q181" i="1"/>
  <c r="Q24" i="1"/>
  <c r="Q12" i="1"/>
  <c r="Q458" i="1"/>
  <c r="Q323" i="1"/>
  <c r="Q370" i="1"/>
  <c r="Q34" i="1"/>
  <c r="Q156" i="1"/>
  <c r="Q300" i="1"/>
  <c r="Q444" i="1"/>
  <c r="Q239" i="1"/>
  <c r="Q133" i="1"/>
  <c r="Q13" i="1"/>
  <c r="Q157" i="1"/>
  <c r="Q394" i="1"/>
  <c r="Q334" i="1"/>
  <c r="Q446" i="1"/>
  <c r="Q349" i="1"/>
  <c r="Q453" i="1"/>
  <c r="Q48" i="1"/>
  <c r="Q361" i="1"/>
  <c r="Q212" i="1"/>
  <c r="Q503" i="1"/>
  <c r="Q529" i="1"/>
  <c r="Q145" i="1"/>
  <c r="Q443" i="1"/>
  <c r="Q467" i="1"/>
  <c r="Q310" i="1"/>
  <c r="Q325" i="1"/>
  <c r="Q465" i="1"/>
  <c r="Q373" i="1"/>
  <c r="Q384" i="1"/>
  <c r="Q321" i="1"/>
  <c r="Q29" i="1"/>
  <c r="Q173" i="1"/>
  <c r="Q317" i="1"/>
  <c r="Q132" i="1"/>
  <c r="Q276" i="1"/>
  <c r="Q420" i="1"/>
  <c r="Q347" i="1"/>
  <c r="Q191" i="1"/>
  <c r="Q140" i="1"/>
  <c r="Q409" i="1"/>
  <c r="Q417" i="1"/>
  <c r="Q96" i="1"/>
  <c r="Q250" i="1"/>
  <c r="Q337" i="1"/>
  <c r="Q16" i="1"/>
  <c r="Q160" i="1"/>
  <c r="Q304" i="1"/>
  <c r="Q65" i="1"/>
  <c r="Q209" i="1"/>
  <c r="Q353" i="1"/>
  <c r="Q298" i="1"/>
  <c r="Q83" i="1"/>
  <c r="Q296" i="1"/>
  <c r="Q385" i="1"/>
  <c r="Q60" i="1"/>
  <c r="Q418" i="1"/>
  <c r="Q343" i="1"/>
  <c r="Q251" i="1"/>
  <c r="Q72" i="1"/>
  <c r="Q143" i="1"/>
  <c r="Q240" i="1"/>
  <c r="Q238" i="1"/>
  <c r="Q121" i="1"/>
  <c r="Q192" i="1"/>
  <c r="Q204" i="1"/>
  <c r="Q348" i="1"/>
  <c r="Q492" i="1"/>
  <c r="Q480" i="1"/>
  <c r="Q277" i="1"/>
  <c r="Q413" i="1"/>
  <c r="Q166" i="1"/>
  <c r="Q336" i="1"/>
  <c r="Q455" i="1"/>
  <c r="Q47" i="1"/>
  <c r="Q190" i="1"/>
  <c r="Q253" i="1"/>
  <c r="Q125" i="1"/>
  <c r="Q269" i="1"/>
  <c r="Q407" i="1"/>
  <c r="Q137" i="1"/>
  <c r="Q281" i="1"/>
  <c r="Q419" i="1"/>
  <c r="Q400" i="1"/>
  <c r="Q130" i="1"/>
  <c r="Q131" i="1"/>
  <c r="Q112" i="1"/>
  <c r="Q256" i="1"/>
  <c r="Q412" i="1"/>
  <c r="Q124" i="1"/>
  <c r="Q268" i="1"/>
  <c r="Q58" i="1"/>
  <c r="Q23" i="1"/>
  <c r="Q35" i="1"/>
  <c r="Q179" i="1"/>
  <c r="Q178" i="1"/>
  <c r="Q205" i="1"/>
  <c r="Q479" i="1"/>
  <c r="Q94" i="1"/>
  <c r="Q59" i="1"/>
  <c r="Q73" i="1"/>
  <c r="Q301" i="1"/>
  <c r="Q49" i="1"/>
  <c r="Q193" i="1"/>
  <c r="Q397" i="1"/>
  <c r="Q36" i="1"/>
  <c r="Q25" i="1"/>
  <c r="Q169" i="1"/>
  <c r="Q113" i="1"/>
  <c r="Q257" i="1"/>
  <c r="Q442" i="1"/>
  <c r="Q383" i="1"/>
  <c r="Q142" i="1"/>
  <c r="Q88" i="1"/>
  <c r="Q232" i="1"/>
  <c r="Q376" i="1"/>
  <c r="Q70" i="1"/>
  <c r="Q100" i="1"/>
  <c r="Q244" i="1"/>
  <c r="Q388" i="1"/>
  <c r="Q275" i="1"/>
  <c r="Q82" i="1"/>
  <c r="Q431" i="1"/>
  <c r="Q406" i="1"/>
  <c r="Q299" i="1"/>
  <c r="Q11" i="1"/>
  <c r="Q245" i="1"/>
  <c r="Q312" i="1"/>
  <c r="Q456" i="1"/>
  <c r="Q101" i="1"/>
  <c r="Q168" i="1"/>
  <c r="Q180" i="1"/>
  <c r="Q324" i="1"/>
  <c r="Q468" i="1"/>
  <c r="Q335" i="1"/>
  <c r="Q118" i="1"/>
  <c r="Q224" i="1"/>
  <c r="Q172" i="1"/>
  <c r="Q424" i="1"/>
  <c r="Q167" i="1"/>
  <c r="Q428" i="1"/>
  <c r="Q152" i="1"/>
  <c r="Q270" i="1"/>
  <c r="Q316" i="1"/>
  <c r="Q28" i="1"/>
  <c r="Q395" i="1"/>
  <c r="Q358" i="1"/>
  <c r="Q274" i="1"/>
  <c r="Q332" i="1"/>
  <c r="Q449" i="1"/>
  <c r="Q108" i="1"/>
  <c r="Q252" i="1"/>
  <c r="Q396" i="1"/>
  <c r="Q286" i="1"/>
  <c r="Q116" i="1"/>
  <c r="Q356" i="1"/>
  <c r="Q41" i="1"/>
  <c r="Q185" i="1"/>
  <c r="Q329" i="1"/>
  <c r="Q119" i="1"/>
  <c r="Q40" i="1"/>
  <c r="Q184" i="1"/>
  <c r="Q328" i="1"/>
  <c r="Q155" i="1"/>
  <c r="Q260" i="1"/>
  <c r="Q389" i="1"/>
  <c r="Q308" i="1"/>
  <c r="Q344" i="1"/>
  <c r="Q188" i="1"/>
  <c r="Q203" i="1"/>
  <c r="Q200" i="1"/>
  <c r="Q222" i="1"/>
  <c r="Q322" i="1"/>
  <c r="Q248" i="1"/>
  <c r="Q319" i="1"/>
  <c r="Q120" i="1"/>
  <c r="Q264" i="1"/>
  <c r="Q408" i="1"/>
  <c r="Q382" i="1"/>
  <c r="Q436" i="1"/>
  <c r="Q53" i="1"/>
  <c r="Q197" i="1"/>
  <c r="Q341" i="1"/>
  <c r="Q64" i="1"/>
  <c r="Q208" i="1"/>
  <c r="Q352" i="1"/>
  <c r="Q481" i="1"/>
  <c r="Q215" i="1"/>
  <c r="Q454" i="1"/>
  <c r="Q287" i="1"/>
  <c r="Q346" i="1"/>
  <c r="Q460" i="1"/>
  <c r="Q144" i="1"/>
  <c r="Q288" i="1"/>
  <c r="Q432" i="1"/>
  <c r="Q490" i="1"/>
  <c r="Q430" i="1"/>
  <c r="Q421" i="1"/>
  <c r="Q392" i="1"/>
  <c r="Q77" i="1"/>
  <c r="Q221" i="1"/>
  <c r="Q365" i="1"/>
  <c r="Q10" i="1"/>
  <c r="Q272" i="1"/>
  <c r="Q128" i="1"/>
  <c r="Q380" i="1"/>
  <c r="Q90" i="1"/>
  <c r="Q234" i="1"/>
  <c r="Q198" i="1"/>
  <c r="Q210" i="1"/>
  <c r="Q104" i="1"/>
  <c r="Q246" i="1"/>
  <c r="Q258" i="1"/>
  <c r="Q6" i="1"/>
  <c r="Q138" i="1"/>
  <c r="Q416" i="1"/>
  <c r="Q236" i="1"/>
  <c r="Q368" i="1"/>
  <c r="Q54" i="1"/>
  <c r="Q284" i="1"/>
  <c r="Q484" i="1"/>
  <c r="Q176" i="1"/>
  <c r="Q320" i="1"/>
  <c r="Q80" i="1"/>
  <c r="Q162" i="1"/>
  <c r="Q404" i="1"/>
  <c r="Q475" i="1"/>
  <c r="Q472" i="1"/>
  <c r="Q295" i="1"/>
  <c r="Q342" i="1"/>
  <c r="Q294" i="1"/>
  <c r="Q354" i="1"/>
  <c r="Q306" i="1"/>
  <c r="Q445" i="1"/>
  <c r="Q318" i="1"/>
  <c r="Q42" i="1"/>
  <c r="Q330" i="1"/>
  <c r="Q150" i="1"/>
  <c r="Q433" i="1"/>
  <c r="Q437" i="1"/>
  <c r="Q30" i="1"/>
  <c r="Q478" i="1"/>
  <c r="Q402" i="1"/>
  <c r="Q282" i="1"/>
  <c r="Q366" i="1"/>
  <c r="Q466" i="1"/>
  <c r="Q401" i="1"/>
  <c r="Q506" i="1"/>
  <c r="Q496" i="1"/>
  <c r="Q457" i="1"/>
  <c r="Q469" i="1"/>
  <c r="Q18" i="1"/>
  <c r="Q502" i="1"/>
  <c r="Q174" i="1"/>
  <c r="Q493" i="1"/>
  <c r="Q186" i="1"/>
  <c r="Q426" i="1"/>
  <c r="Q494" i="1"/>
  <c r="Q102" i="1"/>
  <c r="Q126" i="1"/>
  <c r="Q66" i="1"/>
  <c r="Q518" i="1"/>
  <c r="Q378" i="1"/>
  <c r="Q505" i="1"/>
  <c r="Q403" i="1"/>
  <c r="Q390" i="1"/>
  <c r="Q538" i="1"/>
  <c r="Q539" i="1"/>
  <c r="Q517" i="1"/>
  <c r="Q514" i="1"/>
  <c r="Q355" i="1"/>
  <c r="Q522" i="1"/>
  <c r="Q463" i="1"/>
  <c r="Q526" i="1"/>
  <c r="Q379" i="1"/>
  <c r="Q525" i="1"/>
  <c r="Q175" i="1"/>
  <c r="Q487" i="1"/>
  <c r="Q537" i="1"/>
  <c r="Q307" i="1"/>
  <c r="Q391" i="1"/>
  <c r="Q427" i="1"/>
  <c r="Q462" i="1"/>
  <c r="Q331" i="1"/>
  <c r="Q510" i="1"/>
  <c r="Q367" i="1"/>
  <c r="Q439" i="1"/>
  <c r="Q499" i="1"/>
  <c r="Q451" i="1"/>
  <c r="Q515" i="1"/>
  <c r="Q440" i="1"/>
  <c r="Q415" i="1"/>
  <c r="Q450" i="1"/>
  <c r="Q476" i="1"/>
  <c r="Q464" i="1"/>
  <c r="Q500" i="1"/>
  <c r="Q513" i="1"/>
  <c r="Q534" i="1"/>
  <c r="Q536" i="1"/>
  <c r="Q498" i="1"/>
  <c r="Q528" i="1"/>
  <c r="Q477" i="1"/>
  <c r="Q489" i="1"/>
  <c r="Q524" i="1"/>
  <c r="Q461" i="1"/>
  <c r="Q521" i="1"/>
  <c r="Q501" i="1"/>
  <c r="Q530" i="1"/>
  <c r="Q516" i="1"/>
  <c r="Q474" i="1"/>
  <c r="Q512" i="1"/>
  <c r="Q535" i="1"/>
  <c r="Q452" i="1"/>
  <c r="Q509" i="1"/>
  <c r="Q527" i="1"/>
  <c r="Q508" i="1"/>
  <c r="Q486" i="1"/>
  <c r="Q438" i="1"/>
  <c r="Q488" i="1"/>
  <c r="Q497" i="1"/>
  <c r="Q473" i="1"/>
  <c r="Q485" i="1"/>
  <c r="Q511" i="1"/>
  <c r="Q533" i="1"/>
  <c r="Q523" i="1"/>
  <c r="Q520" i="1"/>
  <c r="Q532" i="1"/>
  <c r="BS6" i="1"/>
  <c r="BT6" i="1"/>
  <c r="BS14" i="1"/>
  <c r="BT14" i="1"/>
  <c r="BS10" i="1"/>
  <c r="BT10" i="1"/>
  <c r="BS2" i="1"/>
  <c r="BT2" i="1"/>
  <c r="BS7" i="1"/>
  <c r="BT7" i="1"/>
  <c r="BS15" i="1"/>
  <c r="BT15" i="1"/>
  <c r="BS11" i="1"/>
  <c r="BT11" i="1"/>
  <c r="BS8" i="1"/>
  <c r="BT8" i="1"/>
  <c r="BS4" i="1"/>
  <c r="BT4" i="1"/>
  <c r="BS9" i="1"/>
  <c r="BT9" i="1"/>
  <c r="BS12" i="1"/>
  <c r="BT12" i="1"/>
  <c r="BS3" i="1"/>
  <c r="BT3" i="1"/>
  <c r="BT5" i="1"/>
  <c r="BS5" i="1"/>
  <c r="BT13" i="1"/>
  <c r="BS13" i="1"/>
  <c r="L539" i="1"/>
  <c r="AG3" i="1"/>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D2" i="1"/>
  <c r="AD3" i="1"/>
  <c r="AD4" i="1"/>
  <c r="AD5"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Z2"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AF3" i="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C2"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B2" i="1"/>
  <c r="AB3" i="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A2" i="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Y2"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R539" i="1" l="1"/>
  <c r="T539" i="1" s="1"/>
  <c r="U539" i="1" s="1"/>
  <c r="K6" i="1"/>
  <c r="J96" i="1"/>
  <c r="J12" i="1"/>
  <c r="J36" i="1"/>
  <c r="J24" i="1"/>
  <c r="J84" i="1"/>
  <c r="J72" i="1"/>
  <c r="J60" i="1"/>
  <c r="J48" i="1"/>
  <c r="K364" i="1"/>
  <c r="K304" i="1"/>
  <c r="K268" i="1"/>
  <c r="K220" i="1"/>
  <c r="K196" i="1"/>
  <c r="K148" i="1"/>
  <c r="K112" i="1"/>
  <c r="K76" i="1"/>
  <c r="K52" i="1"/>
  <c r="K28" i="1"/>
  <c r="K340" i="1"/>
  <c r="K292" i="1"/>
  <c r="K256" i="1"/>
  <c r="K208" i="1"/>
  <c r="K184" i="1"/>
  <c r="K160" i="1"/>
  <c r="K124" i="1"/>
  <c r="K88" i="1"/>
  <c r="K64" i="1"/>
  <c r="K16" i="1"/>
  <c r="K352" i="1"/>
  <c r="K316" i="1"/>
  <c r="K280" i="1"/>
  <c r="K232" i="1"/>
  <c r="K172" i="1"/>
  <c r="K136" i="1"/>
  <c r="K100" i="1"/>
  <c r="K40" i="1"/>
  <c r="K4" i="1"/>
  <c r="K376" i="1"/>
  <c r="K328" i="1"/>
  <c r="K244" i="1"/>
  <c r="K435" i="1"/>
  <c r="K411" i="1"/>
  <c r="K387" i="1"/>
  <c r="K363" i="1"/>
  <c r="K327" i="1"/>
  <c r="K303" i="1"/>
  <c r="K279" i="1"/>
  <c r="K255" i="1"/>
  <c r="K195" i="1"/>
  <c r="K447" i="1"/>
  <c r="K423" i="1"/>
  <c r="K399" i="1"/>
  <c r="K375" i="1"/>
  <c r="K351" i="1"/>
  <c r="K339" i="1"/>
  <c r="K315" i="1"/>
  <c r="K291" i="1"/>
  <c r="K267" i="1"/>
  <c r="K243" i="1"/>
  <c r="K231" i="1"/>
  <c r="K219" i="1"/>
  <c r="K207" i="1"/>
  <c r="K183" i="1"/>
  <c r="K171" i="1"/>
  <c r="K159" i="1"/>
  <c r="K147" i="1"/>
  <c r="K135" i="1"/>
  <c r="K123" i="1"/>
  <c r="K111" i="1"/>
  <c r="K99" i="1"/>
  <c r="K87" i="1"/>
  <c r="K75" i="1"/>
  <c r="K63" i="1"/>
  <c r="K51" i="1"/>
  <c r="K39" i="1"/>
  <c r="K27" i="1"/>
  <c r="K15" i="1"/>
  <c r="K3" i="1"/>
  <c r="J108" i="1"/>
  <c r="K472" i="1"/>
  <c r="K448" i="1"/>
  <c r="K424" i="1"/>
  <c r="K412" i="1"/>
  <c r="K388" i="1"/>
  <c r="K460" i="1"/>
  <c r="K436" i="1"/>
  <c r="K400" i="1"/>
  <c r="BT16" i="1"/>
  <c r="BS16" i="1"/>
  <c r="K158" i="1"/>
  <c r="K146" i="1"/>
  <c r="K134" i="1"/>
  <c r="K122" i="1"/>
  <c r="K110" i="1"/>
  <c r="K98" i="1"/>
  <c r="K86" i="1"/>
  <c r="K74" i="1"/>
  <c r="K62" i="1"/>
  <c r="K50" i="1"/>
  <c r="K38" i="1"/>
  <c r="K26" i="1"/>
  <c r="K14" i="1"/>
  <c r="K386" i="1"/>
  <c r="K374" i="1"/>
  <c r="K362" i="1"/>
  <c r="K350" i="1"/>
  <c r="K338" i="1"/>
  <c r="K326" i="1"/>
  <c r="K314" i="1"/>
  <c r="K302" i="1"/>
  <c r="K290" i="1"/>
  <c r="K278" i="1"/>
  <c r="K266" i="1"/>
  <c r="K254" i="1"/>
  <c r="K242" i="1"/>
  <c r="K230" i="1"/>
  <c r="K218" i="1"/>
  <c r="K206" i="1"/>
  <c r="K194" i="1"/>
  <c r="K182" i="1"/>
  <c r="K170" i="1"/>
  <c r="J120" i="1"/>
  <c r="I2" i="1"/>
  <c r="J264" i="1"/>
  <c r="J252" i="1"/>
  <c r="J240" i="1"/>
  <c r="J228" i="1"/>
  <c r="J216" i="1"/>
  <c r="J204" i="1"/>
  <c r="J192" i="1"/>
  <c r="J180" i="1"/>
  <c r="J168" i="1"/>
  <c r="J156" i="1"/>
  <c r="J144" i="1"/>
  <c r="J132" i="1"/>
  <c r="K519" i="1"/>
  <c r="K471" i="1"/>
  <c r="K507" i="1"/>
  <c r="K459" i="1"/>
  <c r="K483" i="1"/>
  <c r="K495" i="1"/>
  <c r="K532" i="1"/>
  <c r="K520" i="1"/>
  <c r="K496" i="1"/>
  <c r="K508" i="1"/>
  <c r="K484" i="1"/>
  <c r="K530" i="1"/>
  <c r="K518" i="1"/>
  <c r="K506" i="1"/>
  <c r="K494" i="1"/>
  <c r="K482" i="1"/>
  <c r="K470" i="1"/>
  <c r="K458" i="1"/>
  <c r="K446" i="1"/>
  <c r="K434" i="1"/>
  <c r="K422" i="1"/>
  <c r="K410" i="1"/>
  <c r="K398" i="1"/>
  <c r="K457" i="1"/>
  <c r="K445" i="1"/>
  <c r="K433" i="1"/>
  <c r="K421" i="1"/>
  <c r="K409" i="1"/>
  <c r="K397" i="1"/>
  <c r="K385" i="1"/>
  <c r="K373" i="1"/>
  <c r="K361" i="1"/>
  <c r="K349" i="1"/>
  <c r="K337" i="1"/>
  <c r="K325" i="1"/>
  <c r="K313" i="1"/>
  <c r="K301" i="1"/>
  <c r="K289" i="1"/>
  <c r="K277" i="1"/>
  <c r="K265" i="1"/>
  <c r="K253" i="1"/>
  <c r="K241" i="1"/>
  <c r="K229" i="1"/>
  <c r="K217" i="1"/>
  <c r="K205" i="1"/>
  <c r="K193" i="1"/>
  <c r="K181" i="1"/>
  <c r="K169" i="1"/>
  <c r="K157" i="1"/>
  <c r="K145" i="1"/>
  <c r="K133" i="1"/>
  <c r="K121" i="1"/>
  <c r="K109" i="1"/>
  <c r="K97" i="1"/>
  <c r="K85" i="1"/>
  <c r="K73" i="1"/>
  <c r="K61" i="1"/>
  <c r="K49" i="1"/>
  <c r="K37" i="1"/>
  <c r="K25" i="1"/>
  <c r="K13" i="1"/>
  <c r="J113" i="1"/>
  <c r="J101" i="1"/>
  <c r="J89" i="1"/>
  <c r="J77" i="1"/>
  <c r="J65" i="1"/>
  <c r="J53" i="1"/>
  <c r="J41" i="1"/>
  <c r="J29" i="1"/>
  <c r="J17" i="1"/>
  <c r="J5" i="1"/>
  <c r="K476" i="1"/>
  <c r="K464" i="1"/>
  <c r="K452" i="1"/>
  <c r="K440" i="1"/>
  <c r="K428" i="1"/>
  <c r="K416" i="1"/>
  <c r="K404" i="1"/>
  <c r="K392" i="1"/>
  <c r="K380" i="1"/>
  <c r="K368" i="1"/>
  <c r="K356" i="1"/>
  <c r="K344" i="1"/>
  <c r="K332" i="1"/>
  <c r="K320" i="1"/>
  <c r="K308" i="1"/>
  <c r="K296" i="1"/>
  <c r="K284" i="1"/>
  <c r="K272" i="1"/>
  <c r="K260" i="1"/>
  <c r="K248" i="1"/>
  <c r="K236" i="1"/>
  <c r="K224" i="1"/>
  <c r="K212" i="1"/>
  <c r="K200" i="1"/>
  <c r="K188" i="1"/>
  <c r="K176" i="1"/>
  <c r="K164" i="1"/>
  <c r="K152" i="1"/>
  <c r="K140" i="1"/>
  <c r="K128" i="1"/>
  <c r="K116" i="1"/>
  <c r="K104" i="1"/>
  <c r="K92" i="1"/>
  <c r="K80" i="1"/>
  <c r="K68" i="1"/>
  <c r="K56" i="1"/>
  <c r="K44" i="1"/>
  <c r="K32" i="1"/>
  <c r="K20" i="1"/>
  <c r="K8" i="1"/>
  <c r="K531" i="1"/>
  <c r="K529" i="1"/>
  <c r="K517" i="1"/>
  <c r="K505" i="1"/>
  <c r="K493" i="1"/>
  <c r="K481" i="1"/>
  <c r="K469" i="1"/>
  <c r="K512" i="1"/>
  <c r="K488" i="1"/>
  <c r="K536" i="1"/>
  <c r="K500" i="1"/>
  <c r="K524" i="1"/>
  <c r="J497" i="1"/>
  <c r="J473" i="1"/>
  <c r="J449" i="1"/>
  <c r="J425" i="1"/>
  <c r="J389" i="1"/>
  <c r="J365" i="1"/>
  <c r="J341" i="1"/>
  <c r="J317" i="1"/>
  <c r="J293" i="1"/>
  <c r="J269" i="1"/>
  <c r="J233" i="1"/>
  <c r="J209" i="1"/>
  <c r="J185" i="1"/>
  <c r="J161" i="1"/>
  <c r="J125" i="1"/>
  <c r="J533" i="1"/>
  <c r="J521" i="1"/>
  <c r="J509" i="1"/>
  <c r="J485" i="1"/>
  <c r="J461" i="1"/>
  <c r="J437" i="1"/>
  <c r="J413" i="1"/>
  <c r="J401" i="1"/>
  <c r="J377" i="1"/>
  <c r="J353" i="1"/>
  <c r="J329" i="1"/>
  <c r="J305" i="1"/>
  <c r="J281" i="1"/>
  <c r="J257" i="1"/>
  <c r="J245" i="1"/>
  <c r="J221" i="1"/>
  <c r="J197" i="1"/>
  <c r="J173" i="1"/>
  <c r="J149" i="1"/>
  <c r="J137" i="1"/>
  <c r="J310" i="1"/>
  <c r="J298" i="1"/>
  <c r="J286" i="1"/>
  <c r="J274" i="1"/>
  <c r="J262" i="1"/>
  <c r="J250" i="1"/>
  <c r="J238" i="1"/>
  <c r="J226" i="1"/>
  <c r="J214" i="1"/>
  <c r="J202" i="1"/>
  <c r="J190" i="1"/>
  <c r="J178" i="1"/>
  <c r="J166" i="1"/>
  <c r="J154" i="1"/>
  <c r="J142" i="1"/>
  <c r="J130" i="1"/>
  <c r="J118" i="1"/>
  <c r="J106" i="1"/>
  <c r="J94" i="1"/>
  <c r="J82" i="1"/>
  <c r="J70" i="1"/>
  <c r="J58" i="1"/>
  <c r="J46" i="1"/>
  <c r="J34" i="1"/>
  <c r="J22" i="1"/>
  <c r="J10" i="1"/>
  <c r="I310" i="1"/>
  <c r="J538" i="1"/>
  <c r="J526" i="1"/>
  <c r="J514" i="1"/>
  <c r="J502" i="1"/>
  <c r="J490" i="1"/>
  <c r="J478" i="1"/>
  <c r="J466" i="1"/>
  <c r="J454" i="1"/>
  <c r="J442" i="1"/>
  <c r="J430" i="1"/>
  <c r="J418" i="1"/>
  <c r="J406" i="1"/>
  <c r="J394" i="1"/>
  <c r="J382" i="1"/>
  <c r="J370" i="1"/>
  <c r="J358" i="1"/>
  <c r="J346" i="1"/>
  <c r="J334" i="1"/>
  <c r="J322" i="1"/>
  <c r="K534" i="1"/>
  <c r="K522" i="1"/>
  <c r="K510" i="1"/>
  <c r="K498" i="1"/>
  <c r="K486" i="1"/>
  <c r="K474" i="1"/>
  <c r="K462" i="1"/>
  <c r="K450" i="1"/>
  <c r="K438" i="1"/>
  <c r="K426" i="1"/>
  <c r="K414" i="1"/>
  <c r="K402" i="1"/>
  <c r="K390" i="1"/>
  <c r="K378" i="1"/>
  <c r="K366" i="1"/>
  <c r="K354" i="1"/>
  <c r="K342" i="1"/>
  <c r="K330" i="1"/>
  <c r="K318" i="1"/>
  <c r="K306" i="1"/>
  <c r="K294" i="1"/>
  <c r="K282" i="1"/>
  <c r="K270" i="1"/>
  <c r="K258" i="1"/>
  <c r="K246" i="1"/>
  <c r="K234" i="1"/>
  <c r="K222" i="1"/>
  <c r="K210" i="1"/>
  <c r="K198" i="1"/>
  <c r="K186" i="1"/>
  <c r="K174" i="1"/>
  <c r="K162" i="1"/>
  <c r="K150" i="1"/>
  <c r="K138" i="1"/>
  <c r="K126" i="1"/>
  <c r="K114" i="1"/>
  <c r="K102" i="1"/>
  <c r="K90" i="1"/>
  <c r="K78" i="1"/>
  <c r="K66" i="1"/>
  <c r="K54" i="1"/>
  <c r="K42" i="1"/>
  <c r="K30" i="1"/>
  <c r="K18" i="1"/>
  <c r="K535" i="1"/>
  <c r="K523" i="1"/>
  <c r="K511" i="1"/>
  <c r="K499" i="1"/>
  <c r="K487" i="1"/>
  <c r="K475" i="1"/>
  <c r="K463" i="1"/>
  <c r="K451" i="1"/>
  <c r="K439" i="1"/>
  <c r="K427" i="1"/>
  <c r="K415" i="1"/>
  <c r="K403" i="1"/>
  <c r="K391" i="1"/>
  <c r="K379" i="1"/>
  <c r="K367" i="1"/>
  <c r="K355" i="1"/>
  <c r="K343" i="1"/>
  <c r="K331" i="1"/>
  <c r="K319" i="1"/>
  <c r="K307" i="1"/>
  <c r="K295" i="1"/>
  <c r="K283" i="1"/>
  <c r="K271" i="1"/>
  <c r="K259" i="1"/>
  <c r="K247" i="1"/>
  <c r="K235" i="1"/>
  <c r="K223" i="1"/>
  <c r="K211" i="1"/>
  <c r="K199" i="1"/>
  <c r="K187" i="1"/>
  <c r="K175" i="1"/>
  <c r="K163" i="1"/>
  <c r="K151" i="1"/>
  <c r="K139" i="1"/>
  <c r="K127" i="1"/>
  <c r="K115" i="1"/>
  <c r="K103" i="1"/>
  <c r="K91" i="1"/>
  <c r="K79" i="1"/>
  <c r="K67" i="1"/>
  <c r="K55" i="1"/>
  <c r="K43" i="1"/>
  <c r="K31" i="1"/>
  <c r="K19" i="1"/>
  <c r="K7" i="1"/>
  <c r="J528" i="1"/>
  <c r="J516" i="1"/>
  <c r="J504" i="1"/>
  <c r="J492" i="1"/>
  <c r="J480" i="1"/>
  <c r="J468" i="1"/>
  <c r="J456" i="1"/>
  <c r="J444" i="1"/>
  <c r="J432" i="1"/>
  <c r="J420" i="1"/>
  <c r="J408" i="1"/>
  <c r="J396" i="1"/>
  <c r="J384" i="1"/>
  <c r="J372" i="1"/>
  <c r="J360" i="1"/>
  <c r="J348" i="1"/>
  <c r="J336" i="1"/>
  <c r="J324" i="1"/>
  <c r="J312" i="1"/>
  <c r="J300" i="1"/>
  <c r="J288" i="1"/>
  <c r="J276" i="1"/>
  <c r="I490" i="1"/>
  <c r="I322" i="1"/>
  <c r="I238" i="1"/>
  <c r="I166" i="1"/>
  <c r="I130" i="1"/>
  <c r="I58" i="1"/>
  <c r="I538" i="1"/>
  <c r="I442" i="1"/>
  <c r="I418" i="1"/>
  <c r="I394" i="1"/>
  <c r="I382" i="1"/>
  <c r="I358" i="1"/>
  <c r="I346" i="1"/>
  <c r="I250" i="1"/>
  <c r="I154" i="1"/>
  <c r="I106" i="1"/>
  <c r="I22" i="1"/>
  <c r="I454" i="1"/>
  <c r="I334" i="1"/>
  <c r="I226" i="1"/>
  <c r="I142" i="1"/>
  <c r="I82" i="1"/>
  <c r="I34" i="1"/>
  <c r="I514" i="1"/>
  <c r="I430" i="1"/>
  <c r="I370" i="1"/>
  <c r="I274" i="1"/>
  <c r="I190" i="1"/>
  <c r="I70" i="1"/>
  <c r="I262" i="1"/>
  <c r="I178" i="1"/>
  <c r="I118" i="1"/>
  <c r="I10" i="1"/>
  <c r="I502" i="1"/>
  <c r="I466" i="1"/>
  <c r="I406" i="1"/>
  <c r="I286" i="1"/>
  <c r="I202" i="1"/>
  <c r="I94" i="1"/>
  <c r="I46" i="1"/>
  <c r="I171" i="1"/>
  <c r="I159" i="1"/>
  <c r="I147" i="1"/>
  <c r="I135" i="1"/>
  <c r="I123" i="1"/>
  <c r="I111" i="1"/>
  <c r="I99" i="1"/>
  <c r="I87" i="1"/>
  <c r="I75" i="1"/>
  <c r="I63" i="1"/>
  <c r="I51" i="1"/>
  <c r="I39" i="1"/>
  <c r="I27" i="1"/>
  <c r="I15" i="1"/>
  <c r="I3" i="1"/>
  <c r="I526" i="1"/>
  <c r="I478" i="1"/>
  <c r="I298" i="1"/>
  <c r="I214" i="1"/>
  <c r="I163" i="1"/>
  <c r="J535" i="1"/>
  <c r="J523" i="1"/>
  <c r="J511" i="1"/>
  <c r="J499" i="1"/>
  <c r="J487" i="1"/>
  <c r="I531" i="1"/>
  <c r="J531" i="1"/>
  <c r="J519" i="1"/>
  <c r="J507" i="1"/>
  <c r="J495" i="1"/>
  <c r="J483" i="1"/>
  <c r="J471" i="1"/>
  <c r="J459" i="1"/>
  <c r="J447" i="1"/>
  <c r="J435" i="1"/>
  <c r="J423" i="1"/>
  <c r="J411" i="1"/>
  <c r="J399" i="1"/>
  <c r="J475" i="1"/>
  <c r="J463" i="1"/>
  <c r="J451" i="1"/>
  <c r="J439" i="1"/>
  <c r="J427" i="1"/>
  <c r="J415" i="1"/>
  <c r="J403" i="1"/>
  <c r="J391" i="1"/>
  <c r="J379" i="1"/>
  <c r="J367" i="1"/>
  <c r="J355" i="1"/>
  <c r="J343" i="1"/>
  <c r="J331" i="1"/>
  <c r="J319" i="1"/>
  <c r="J307" i="1"/>
  <c r="J295" i="1"/>
  <c r="J283" i="1"/>
  <c r="J271" i="1"/>
  <c r="J259" i="1"/>
  <c r="J247" i="1"/>
  <c r="J235" i="1"/>
  <c r="J223" i="1"/>
  <c r="J211" i="1"/>
  <c r="J199" i="1"/>
  <c r="J187" i="1"/>
  <c r="J175" i="1"/>
  <c r="J163" i="1"/>
  <c r="J151" i="1"/>
  <c r="J139" i="1"/>
  <c r="J127" i="1"/>
  <c r="J115" i="1"/>
  <c r="J103" i="1"/>
  <c r="J91" i="1"/>
  <c r="J79" i="1"/>
  <c r="J67" i="1"/>
  <c r="J55" i="1"/>
  <c r="J43" i="1"/>
  <c r="J31" i="1"/>
  <c r="J19" i="1"/>
  <c r="J7" i="1"/>
  <c r="K538" i="1"/>
  <c r="K526" i="1"/>
  <c r="K514" i="1"/>
  <c r="K502" i="1"/>
  <c r="K490" i="1"/>
  <c r="K478" i="1"/>
  <c r="K466" i="1"/>
  <c r="K454" i="1"/>
  <c r="K442" i="1"/>
  <c r="K430" i="1"/>
  <c r="K418" i="1"/>
  <c r="K406" i="1"/>
  <c r="K394" i="1"/>
  <c r="K382" i="1"/>
  <c r="K370" i="1"/>
  <c r="K358" i="1"/>
  <c r="K346" i="1"/>
  <c r="K334" i="1"/>
  <c r="K322" i="1"/>
  <c r="K310" i="1"/>
  <c r="K298" i="1"/>
  <c r="K286" i="1"/>
  <c r="K274" i="1"/>
  <c r="K262" i="1"/>
  <c r="K250" i="1"/>
  <c r="K238" i="1"/>
  <c r="K226" i="1"/>
  <c r="K214" i="1"/>
  <c r="K202" i="1"/>
  <c r="K190" i="1"/>
  <c r="K178" i="1"/>
  <c r="K166" i="1"/>
  <c r="K154" i="1"/>
  <c r="K142" i="1"/>
  <c r="K130" i="1"/>
  <c r="K118" i="1"/>
  <c r="K106" i="1"/>
  <c r="K94" i="1"/>
  <c r="K82" i="1"/>
  <c r="K70" i="1"/>
  <c r="K58" i="1"/>
  <c r="K46" i="1"/>
  <c r="K34" i="1"/>
  <c r="K22" i="1"/>
  <c r="K10" i="1"/>
  <c r="K537" i="1"/>
  <c r="K525" i="1"/>
  <c r="K513" i="1"/>
  <c r="K501" i="1"/>
  <c r="K489" i="1"/>
  <c r="K477" i="1"/>
  <c r="K465" i="1"/>
  <c r="K453" i="1"/>
  <c r="K441" i="1"/>
  <c r="K429" i="1"/>
  <c r="K417" i="1"/>
  <c r="K405" i="1"/>
  <c r="K393" i="1"/>
  <c r="K381" i="1"/>
  <c r="K369" i="1"/>
  <c r="K357" i="1"/>
  <c r="K345" i="1"/>
  <c r="K333" i="1"/>
  <c r="K321" i="1"/>
  <c r="K309" i="1"/>
  <c r="K297" i="1"/>
  <c r="K285" i="1"/>
  <c r="K273" i="1"/>
  <c r="K261" i="1"/>
  <c r="K249" i="1"/>
  <c r="K237" i="1"/>
  <c r="K225" i="1"/>
  <c r="K213" i="1"/>
  <c r="K201" i="1"/>
  <c r="K189" i="1"/>
  <c r="K177" i="1"/>
  <c r="K165" i="1"/>
  <c r="K153" i="1"/>
  <c r="K141" i="1"/>
  <c r="K129" i="1"/>
  <c r="K117" i="1"/>
  <c r="K105" i="1"/>
  <c r="K93" i="1"/>
  <c r="K81" i="1"/>
  <c r="K69" i="1"/>
  <c r="K57" i="1"/>
  <c r="K45" i="1"/>
  <c r="K33" i="1"/>
  <c r="K21" i="1"/>
  <c r="K9" i="1"/>
  <c r="J388" i="1"/>
  <c r="J376" i="1"/>
  <c r="J364" i="1"/>
  <c r="J352" i="1"/>
  <c r="J340" i="1"/>
  <c r="J328" i="1"/>
  <c r="J316" i="1"/>
  <c r="J304" i="1"/>
  <c r="J292" i="1"/>
  <c r="J280" i="1"/>
  <c r="J268" i="1"/>
  <c r="J256" i="1"/>
  <c r="J244" i="1"/>
  <c r="J232" i="1"/>
  <c r="J220" i="1"/>
  <c r="J208" i="1"/>
  <c r="J196" i="1"/>
  <c r="J184" i="1"/>
  <c r="J172" i="1"/>
  <c r="J160" i="1"/>
  <c r="J148" i="1"/>
  <c r="J136" i="1"/>
  <c r="J124" i="1"/>
  <c r="J112" i="1"/>
  <c r="J100" i="1"/>
  <c r="J88" i="1"/>
  <c r="J76" i="1"/>
  <c r="J64" i="1"/>
  <c r="J52" i="1"/>
  <c r="J40" i="1"/>
  <c r="J28" i="1"/>
  <c r="J16" i="1"/>
  <c r="J4" i="1"/>
  <c r="J387" i="1"/>
  <c r="J375" i="1"/>
  <c r="J363" i="1"/>
  <c r="J351" i="1"/>
  <c r="J339" i="1"/>
  <c r="J327" i="1"/>
  <c r="J315" i="1"/>
  <c r="J303" i="1"/>
  <c r="J291" i="1"/>
  <c r="J279" i="1"/>
  <c r="J267" i="1"/>
  <c r="J255" i="1"/>
  <c r="J243" i="1"/>
  <c r="J231" i="1"/>
  <c r="J219" i="1"/>
  <c r="J207" i="1"/>
  <c r="J195" i="1"/>
  <c r="J183" i="1"/>
  <c r="J171" i="1"/>
  <c r="J159" i="1"/>
  <c r="J147" i="1"/>
  <c r="J135" i="1"/>
  <c r="J123" i="1"/>
  <c r="J111" i="1"/>
  <c r="J99" i="1"/>
  <c r="J87" i="1"/>
  <c r="J75" i="1"/>
  <c r="J63" i="1"/>
  <c r="J51" i="1"/>
  <c r="J39" i="1"/>
  <c r="J27" i="1"/>
  <c r="J15" i="1"/>
  <c r="J3" i="1"/>
  <c r="K533" i="1"/>
  <c r="K521" i="1"/>
  <c r="K509" i="1"/>
  <c r="K497" i="1"/>
  <c r="K485" i="1"/>
  <c r="K473" i="1"/>
  <c r="K461" i="1"/>
  <c r="K449" i="1"/>
  <c r="K437" i="1"/>
  <c r="K425" i="1"/>
  <c r="K413" i="1"/>
  <c r="K401" i="1"/>
  <c r="K389" i="1"/>
  <c r="K377" i="1"/>
  <c r="K365" i="1"/>
  <c r="K353" i="1"/>
  <c r="K341" i="1"/>
  <c r="K329" i="1"/>
  <c r="K317" i="1"/>
  <c r="K305" i="1"/>
  <c r="K293" i="1"/>
  <c r="K281" i="1"/>
  <c r="K269" i="1"/>
  <c r="K257" i="1"/>
  <c r="K245" i="1"/>
  <c r="K233" i="1"/>
  <c r="K221" i="1"/>
  <c r="K209" i="1"/>
  <c r="K197" i="1"/>
  <c r="K185" i="1"/>
  <c r="K173" i="1"/>
  <c r="K161" i="1"/>
  <c r="K149" i="1"/>
  <c r="K137" i="1"/>
  <c r="K125" i="1"/>
  <c r="K113" i="1"/>
  <c r="K101" i="1"/>
  <c r="K89" i="1"/>
  <c r="K77" i="1"/>
  <c r="K65" i="1"/>
  <c r="K53" i="1"/>
  <c r="K41" i="1"/>
  <c r="K29" i="1"/>
  <c r="K17" i="1"/>
  <c r="K5" i="1"/>
  <c r="J536" i="1"/>
  <c r="J524" i="1"/>
  <c r="J512" i="1"/>
  <c r="J500" i="1"/>
  <c r="J488" i="1"/>
  <c r="J476" i="1"/>
  <c r="J464" i="1"/>
  <c r="J452" i="1"/>
  <c r="J440" i="1"/>
  <c r="J428" i="1"/>
  <c r="J416" i="1"/>
  <c r="J404" i="1"/>
  <c r="J392" i="1"/>
  <c r="J380" i="1"/>
  <c r="J368" i="1"/>
  <c r="J356" i="1"/>
  <c r="J344" i="1"/>
  <c r="J332" i="1"/>
  <c r="J320" i="1"/>
  <c r="J308" i="1"/>
  <c r="J296" i="1"/>
  <c r="J284" i="1"/>
  <c r="J272" i="1"/>
  <c r="J260" i="1"/>
  <c r="J248" i="1"/>
  <c r="J236" i="1"/>
  <c r="J224" i="1"/>
  <c r="J212" i="1"/>
  <c r="J200" i="1"/>
  <c r="J188" i="1"/>
  <c r="J176" i="1"/>
  <c r="J164" i="1"/>
  <c r="J152" i="1"/>
  <c r="J140" i="1"/>
  <c r="J128" i="1"/>
  <c r="J116" i="1"/>
  <c r="J104" i="1"/>
  <c r="J92" i="1"/>
  <c r="J80" i="1"/>
  <c r="J68" i="1"/>
  <c r="J56" i="1"/>
  <c r="J44" i="1"/>
  <c r="J32" i="1"/>
  <c r="J20" i="1"/>
  <c r="J8" i="1"/>
  <c r="K527" i="1"/>
  <c r="K515" i="1"/>
  <c r="K503" i="1"/>
  <c r="K491" i="1"/>
  <c r="K479" i="1"/>
  <c r="K467" i="1"/>
  <c r="K455" i="1"/>
  <c r="K443" i="1"/>
  <c r="K431" i="1"/>
  <c r="K419" i="1"/>
  <c r="K407" i="1"/>
  <c r="K395" i="1"/>
  <c r="K383" i="1"/>
  <c r="K371" i="1"/>
  <c r="K359" i="1"/>
  <c r="K347" i="1"/>
  <c r="K335" i="1"/>
  <c r="K323" i="1"/>
  <c r="K311" i="1"/>
  <c r="K299" i="1"/>
  <c r="K287" i="1"/>
  <c r="K275" i="1"/>
  <c r="K263" i="1"/>
  <c r="K251" i="1"/>
  <c r="K239" i="1"/>
  <c r="K227" i="1"/>
  <c r="K215" i="1"/>
  <c r="K203" i="1"/>
  <c r="K191" i="1"/>
  <c r="K179" i="1"/>
  <c r="K167" i="1"/>
  <c r="K155" i="1"/>
  <c r="K143" i="1"/>
  <c r="K131" i="1"/>
  <c r="K119" i="1"/>
  <c r="K107" i="1"/>
  <c r="K95" i="1"/>
  <c r="K83" i="1"/>
  <c r="K71" i="1"/>
  <c r="K59" i="1"/>
  <c r="K47" i="1"/>
  <c r="K35" i="1"/>
  <c r="K23" i="1"/>
  <c r="K11" i="1"/>
  <c r="J537" i="1"/>
  <c r="J525" i="1"/>
  <c r="J513" i="1"/>
  <c r="J501" i="1"/>
  <c r="J489" i="1"/>
  <c r="J477" i="1"/>
  <c r="J465" i="1"/>
  <c r="J453" i="1"/>
  <c r="J441" i="1"/>
  <c r="J429" i="1"/>
  <c r="J417" i="1"/>
  <c r="J405" i="1"/>
  <c r="J393" i="1"/>
  <c r="J381" i="1"/>
  <c r="J369" i="1"/>
  <c r="J357" i="1"/>
  <c r="J345" i="1"/>
  <c r="J333" i="1"/>
  <c r="J321" i="1"/>
  <c r="J309" i="1"/>
  <c r="J297" i="1"/>
  <c r="J285" i="1"/>
  <c r="J273" i="1"/>
  <c r="J261" i="1"/>
  <c r="J249" i="1"/>
  <c r="J237" i="1"/>
  <c r="J225" i="1"/>
  <c r="J213" i="1"/>
  <c r="J201" i="1"/>
  <c r="J189" i="1"/>
  <c r="J177" i="1"/>
  <c r="J165" i="1"/>
  <c r="K528" i="1"/>
  <c r="K516" i="1"/>
  <c r="K504" i="1"/>
  <c r="K492" i="1"/>
  <c r="K480" i="1"/>
  <c r="K468" i="1"/>
  <c r="K456" i="1"/>
  <c r="K444" i="1"/>
  <c r="K432" i="1"/>
  <c r="K420" i="1"/>
  <c r="K408" i="1"/>
  <c r="K396" i="1"/>
  <c r="K384" i="1"/>
  <c r="K372" i="1"/>
  <c r="K360" i="1"/>
  <c r="K348" i="1"/>
  <c r="K336" i="1"/>
  <c r="K324" i="1"/>
  <c r="K312" i="1"/>
  <c r="K300" i="1"/>
  <c r="K288" i="1"/>
  <c r="K276" i="1"/>
  <c r="K264" i="1"/>
  <c r="K252" i="1"/>
  <c r="K240" i="1"/>
  <c r="K228" i="1"/>
  <c r="K216" i="1"/>
  <c r="K204" i="1"/>
  <c r="K192" i="1"/>
  <c r="K180" i="1"/>
  <c r="K168" i="1"/>
  <c r="K156" i="1"/>
  <c r="K144" i="1"/>
  <c r="K132" i="1"/>
  <c r="K120" i="1"/>
  <c r="K108" i="1"/>
  <c r="K96" i="1"/>
  <c r="K84" i="1"/>
  <c r="K72" i="1"/>
  <c r="K60" i="1"/>
  <c r="K48" i="1"/>
  <c r="K36" i="1"/>
  <c r="K24" i="1"/>
  <c r="K12" i="1"/>
  <c r="J534" i="1"/>
  <c r="J522" i="1"/>
  <c r="J510" i="1"/>
  <c r="J498" i="1"/>
  <c r="J486" i="1"/>
  <c r="I496" i="1"/>
  <c r="I484" i="1"/>
  <c r="I460" i="1"/>
  <c r="I448" i="1"/>
  <c r="I436" i="1"/>
  <c r="I424" i="1"/>
  <c r="I412" i="1"/>
  <c r="I400" i="1"/>
  <c r="I388" i="1"/>
  <c r="I376" i="1"/>
  <c r="I364" i="1"/>
  <c r="I352" i="1"/>
  <c r="I340" i="1"/>
  <c r="I328" i="1"/>
  <c r="I316" i="1"/>
  <c r="I304" i="1"/>
  <c r="I292" i="1"/>
  <c r="I280" i="1"/>
  <c r="I268" i="1"/>
  <c r="I256" i="1"/>
  <c r="I244" i="1"/>
  <c r="I232" i="1"/>
  <c r="I220" i="1"/>
  <c r="I208" i="1"/>
  <c r="I196" i="1"/>
  <c r="I172" i="1"/>
  <c r="I160" i="1"/>
  <c r="I148" i="1"/>
  <c r="I136" i="1"/>
  <c r="I124" i="1"/>
  <c r="I112" i="1"/>
  <c r="I100" i="1"/>
  <c r="I88" i="1"/>
  <c r="I76" i="1"/>
  <c r="I64" i="1"/>
  <c r="I52" i="1"/>
  <c r="I40" i="1"/>
  <c r="I28" i="1"/>
  <c r="I16" i="1"/>
  <c r="I4" i="1"/>
  <c r="J153" i="1"/>
  <c r="J141" i="1"/>
  <c r="J129" i="1"/>
  <c r="J117" i="1"/>
  <c r="J105" i="1"/>
  <c r="J93" i="1"/>
  <c r="J81" i="1"/>
  <c r="J69" i="1"/>
  <c r="J57" i="1"/>
  <c r="J45" i="1"/>
  <c r="J33" i="1"/>
  <c r="J21" i="1"/>
  <c r="J9" i="1"/>
  <c r="J474" i="1"/>
  <c r="J462" i="1"/>
  <c r="J450" i="1"/>
  <c r="J438" i="1"/>
  <c r="J426" i="1"/>
  <c r="J414" i="1"/>
  <c r="J402" i="1"/>
  <c r="J390" i="1"/>
  <c r="J378" i="1"/>
  <c r="J366" i="1"/>
  <c r="J354" i="1"/>
  <c r="J342" i="1"/>
  <c r="J330" i="1"/>
  <c r="J318" i="1"/>
  <c r="J306" i="1"/>
  <c r="J294" i="1"/>
  <c r="J282" i="1"/>
  <c r="J270" i="1"/>
  <c r="J258" i="1"/>
  <c r="J246" i="1"/>
  <c r="J234" i="1"/>
  <c r="J222" i="1"/>
  <c r="J210" i="1"/>
  <c r="J198" i="1"/>
  <c r="J186" i="1"/>
  <c r="J174" i="1"/>
  <c r="J162" i="1"/>
  <c r="J150" i="1"/>
  <c r="J138" i="1"/>
  <c r="J126" i="1"/>
  <c r="J114" i="1"/>
  <c r="J102" i="1"/>
  <c r="J90" i="1"/>
  <c r="J78" i="1"/>
  <c r="J66" i="1"/>
  <c r="J54" i="1"/>
  <c r="J42" i="1"/>
  <c r="J30" i="1"/>
  <c r="J18" i="1"/>
  <c r="J6" i="1"/>
  <c r="J532" i="1"/>
  <c r="J520" i="1"/>
  <c r="J508" i="1"/>
  <c r="J496" i="1"/>
  <c r="J484" i="1"/>
  <c r="J472" i="1"/>
  <c r="J460" i="1"/>
  <c r="J448" i="1"/>
  <c r="J436" i="1"/>
  <c r="J424" i="1"/>
  <c r="J412" i="1"/>
  <c r="J400" i="1"/>
  <c r="I513" i="1"/>
  <c r="I489" i="1"/>
  <c r="I453" i="1"/>
  <c r="I369" i="1"/>
  <c r="I321" i="1"/>
  <c r="I273" i="1"/>
  <c r="I225" i="1"/>
  <c r="I189" i="1"/>
  <c r="I153" i="1"/>
  <c r="I129" i="1"/>
  <c r="I93" i="1"/>
  <c r="I57" i="1"/>
  <c r="I33" i="1"/>
  <c r="I524" i="1"/>
  <c r="I500" i="1"/>
  <c r="I476" i="1"/>
  <c r="I452" i="1"/>
  <c r="I535" i="1"/>
  <c r="I523" i="1"/>
  <c r="I511" i="1"/>
  <c r="I499" i="1"/>
  <c r="I487" i="1"/>
  <c r="I475" i="1"/>
  <c r="I463" i="1"/>
  <c r="I451" i="1"/>
  <c r="I439" i="1"/>
  <c r="I427" i="1"/>
  <c r="I415" i="1"/>
  <c r="I403" i="1"/>
  <c r="I391" i="1"/>
  <c r="I379" i="1"/>
  <c r="I367" i="1"/>
  <c r="I355" i="1"/>
  <c r="I343" i="1"/>
  <c r="I331" i="1"/>
  <c r="I319" i="1"/>
  <c r="I307" i="1"/>
  <c r="I283" i="1"/>
  <c r="I271" i="1"/>
  <c r="I259" i="1"/>
  <c r="I247" i="1"/>
  <c r="I235" i="1"/>
  <c r="I223" i="1"/>
  <c r="I211" i="1"/>
  <c r="I525" i="1"/>
  <c r="I429" i="1"/>
  <c r="I393" i="1"/>
  <c r="I333" i="1"/>
  <c r="I285" i="1"/>
  <c r="I237" i="1"/>
  <c r="I201" i="1"/>
  <c r="I165" i="1"/>
  <c r="I141" i="1"/>
  <c r="I105" i="1"/>
  <c r="I69" i="1"/>
  <c r="I21" i="1"/>
  <c r="I534" i="1"/>
  <c r="I522" i="1"/>
  <c r="I510" i="1"/>
  <c r="I498" i="1"/>
  <c r="I486" i="1"/>
  <c r="I474" i="1"/>
  <c r="I462" i="1"/>
  <c r="I450" i="1"/>
  <c r="I438" i="1"/>
  <c r="I426" i="1"/>
  <c r="I414" i="1"/>
  <c r="I402" i="1"/>
  <c r="I390" i="1"/>
  <c r="I378" i="1"/>
  <c r="I366" i="1"/>
  <c r="I354" i="1"/>
  <c r="I342" i="1"/>
  <c r="I330" i="1"/>
  <c r="I318" i="1"/>
  <c r="I306" i="1"/>
  <c r="I294" i="1"/>
  <c r="I282" i="1"/>
  <c r="I270" i="1"/>
  <c r="I258" i="1"/>
  <c r="I246" i="1"/>
  <c r="I234" i="1"/>
  <c r="I222" i="1"/>
  <c r="I210" i="1"/>
  <c r="I198" i="1"/>
  <c r="I186" i="1"/>
  <c r="I174" i="1"/>
  <c r="I162" i="1"/>
  <c r="I150" i="1"/>
  <c r="I138" i="1"/>
  <c r="I126" i="1"/>
  <c r="I114" i="1"/>
  <c r="I102" i="1"/>
  <c r="I90" i="1"/>
  <c r="I78" i="1"/>
  <c r="I66" i="1"/>
  <c r="I54" i="1"/>
  <c r="I42" i="1"/>
  <c r="I30" i="1"/>
  <c r="I18" i="1"/>
  <c r="I6" i="1"/>
  <c r="I518" i="1"/>
  <c r="I506" i="1"/>
  <c r="I494" i="1"/>
  <c r="I482" i="1"/>
  <c r="I470" i="1"/>
  <c r="I458" i="1"/>
  <c r="I446" i="1"/>
  <c r="I434" i="1"/>
  <c r="I422" i="1"/>
  <c r="I410" i="1"/>
  <c r="I398" i="1"/>
  <c r="I386" i="1"/>
  <c r="I374" i="1"/>
  <c r="I362" i="1"/>
  <c r="I350" i="1"/>
  <c r="I338" i="1"/>
  <c r="I326" i="1"/>
  <c r="I314" i="1"/>
  <c r="I302" i="1"/>
  <c r="I290" i="1"/>
  <c r="I278" i="1"/>
  <c r="I266" i="1"/>
  <c r="I254" i="1"/>
  <c r="I242" i="1"/>
  <c r="I230" i="1"/>
  <c r="I218" i="1"/>
  <c r="I206" i="1"/>
  <c r="I194" i="1"/>
  <c r="I182" i="1"/>
  <c r="I170" i="1"/>
  <c r="I158" i="1"/>
  <c r="I146" i="1"/>
  <c r="I134" i="1"/>
  <c r="I122" i="1"/>
  <c r="I110" i="1"/>
  <c r="I98" i="1"/>
  <c r="I86" i="1"/>
  <c r="I74" i="1"/>
  <c r="I62" i="1"/>
  <c r="I50" i="1"/>
  <c r="I38" i="1"/>
  <c r="I26" i="1"/>
  <c r="I14" i="1"/>
  <c r="J530" i="1"/>
  <c r="J518" i="1"/>
  <c r="J506" i="1"/>
  <c r="J494" i="1"/>
  <c r="J482" i="1"/>
  <c r="J470" i="1"/>
  <c r="J458" i="1"/>
  <c r="J446" i="1"/>
  <c r="J434" i="1"/>
  <c r="J422" i="1"/>
  <c r="J2" i="1"/>
  <c r="I530" i="1"/>
  <c r="J529" i="1"/>
  <c r="J517" i="1"/>
  <c r="J505" i="1"/>
  <c r="J493" i="1"/>
  <c r="J481" i="1"/>
  <c r="J469" i="1"/>
  <c r="J457" i="1"/>
  <c r="J445" i="1"/>
  <c r="J433" i="1"/>
  <c r="J421" i="1"/>
  <c r="J409" i="1"/>
  <c r="J397" i="1"/>
  <c r="J385" i="1"/>
  <c r="J373" i="1"/>
  <c r="J361" i="1"/>
  <c r="J349" i="1"/>
  <c r="J337" i="1"/>
  <c r="J325" i="1"/>
  <c r="J313" i="1"/>
  <c r="I528" i="1"/>
  <c r="I516" i="1"/>
  <c r="I504" i="1"/>
  <c r="I492" i="1"/>
  <c r="I480" i="1"/>
  <c r="I468" i="1"/>
  <c r="I456" i="1"/>
  <c r="I444" i="1"/>
  <c r="I432" i="1"/>
  <c r="I420" i="1"/>
  <c r="I408" i="1"/>
  <c r="I396" i="1"/>
  <c r="I384" i="1"/>
  <c r="I372" i="1"/>
  <c r="I360" i="1"/>
  <c r="I348" i="1"/>
  <c r="I336" i="1"/>
  <c r="I324" i="1"/>
  <c r="I312" i="1"/>
  <c r="I300" i="1"/>
  <c r="I288" i="1"/>
  <c r="I276" i="1"/>
  <c r="I264" i="1"/>
  <c r="I252" i="1"/>
  <c r="I240" i="1"/>
  <c r="I228" i="1"/>
  <c r="I216" i="1"/>
  <c r="I204" i="1"/>
  <c r="I192" i="1"/>
  <c r="I180" i="1"/>
  <c r="I168" i="1"/>
  <c r="I156" i="1"/>
  <c r="I144" i="1"/>
  <c r="I132" i="1"/>
  <c r="I120" i="1"/>
  <c r="I108" i="1"/>
  <c r="I96" i="1"/>
  <c r="I84" i="1"/>
  <c r="I72" i="1"/>
  <c r="I60" i="1"/>
  <c r="I48" i="1"/>
  <c r="I36" i="1"/>
  <c r="I24" i="1"/>
  <c r="I12" i="1"/>
  <c r="I503" i="1"/>
  <c r="I491" i="1"/>
  <c r="I479" i="1"/>
  <c r="I467" i="1"/>
  <c r="I455" i="1"/>
  <c r="I443" i="1"/>
  <c r="I431" i="1"/>
  <c r="I419" i="1"/>
  <c r="I407" i="1"/>
  <c r="I395" i="1"/>
  <c r="I383" i="1"/>
  <c r="I371" i="1"/>
  <c r="I359" i="1"/>
  <c r="I347" i="1"/>
  <c r="I335" i="1"/>
  <c r="I323" i="1"/>
  <c r="I311" i="1"/>
  <c r="I299" i="1"/>
  <c r="I179" i="1"/>
  <c r="I167" i="1"/>
  <c r="I155" i="1"/>
  <c r="I143" i="1"/>
  <c r="I131" i="1"/>
  <c r="I119" i="1"/>
  <c r="I107" i="1"/>
  <c r="I95" i="1"/>
  <c r="I83" i="1"/>
  <c r="I71" i="1"/>
  <c r="I59" i="1"/>
  <c r="I47" i="1"/>
  <c r="I35" i="1"/>
  <c r="I23" i="1"/>
  <c r="I11" i="1"/>
  <c r="J527" i="1"/>
  <c r="J515" i="1"/>
  <c r="J503" i="1"/>
  <c r="J491" i="1"/>
  <c r="J479" i="1"/>
  <c r="J467" i="1"/>
  <c r="J455" i="1"/>
  <c r="J443" i="1"/>
  <c r="J431" i="1"/>
  <c r="J419" i="1"/>
  <c r="J407" i="1"/>
  <c r="J395" i="1"/>
  <c r="J383" i="1"/>
  <c r="J371" i="1"/>
  <c r="J359" i="1"/>
  <c r="J347" i="1"/>
  <c r="J335" i="1"/>
  <c r="J323" i="1"/>
  <c r="J311" i="1"/>
  <c r="J299" i="1"/>
  <c r="J287" i="1"/>
  <c r="J275" i="1"/>
  <c r="J263" i="1"/>
  <c r="J251" i="1"/>
  <c r="J239" i="1"/>
  <c r="J227" i="1"/>
  <c r="J215" i="1"/>
  <c r="J203" i="1"/>
  <c r="J191" i="1"/>
  <c r="J179" i="1"/>
  <c r="J167" i="1"/>
  <c r="J155" i="1"/>
  <c r="J143" i="1"/>
  <c r="J131" i="1"/>
  <c r="J119" i="1"/>
  <c r="J107" i="1"/>
  <c r="J95" i="1"/>
  <c r="J83" i="1"/>
  <c r="J71" i="1"/>
  <c r="J59" i="1"/>
  <c r="I515" i="1"/>
  <c r="I527" i="1"/>
  <c r="I537" i="1"/>
  <c r="I465" i="1"/>
  <c r="I405" i="1"/>
  <c r="I309" i="1"/>
  <c r="I249" i="1"/>
  <c r="I501" i="1"/>
  <c r="I477" i="1"/>
  <c r="I441" i="1"/>
  <c r="I417" i="1"/>
  <c r="I381" i="1"/>
  <c r="I357" i="1"/>
  <c r="I345" i="1"/>
  <c r="I297" i="1"/>
  <c r="I261" i="1"/>
  <c r="I213" i="1"/>
  <c r="I177" i="1"/>
  <c r="I117" i="1"/>
  <c r="I81" i="1"/>
  <c r="I45" i="1"/>
  <c r="I9" i="1"/>
  <c r="I536" i="1"/>
  <c r="I512" i="1"/>
  <c r="I488" i="1"/>
  <c r="I464" i="1"/>
  <c r="I440" i="1"/>
  <c r="I428" i="1"/>
  <c r="I416" i="1"/>
  <c r="I404" i="1"/>
  <c r="I392" i="1"/>
  <c r="I380" i="1"/>
  <c r="I368" i="1"/>
  <c r="I356" i="1"/>
  <c r="I344" i="1"/>
  <c r="I332" i="1"/>
  <c r="I320" i="1"/>
  <c r="I308" i="1"/>
  <c r="I296" i="1"/>
  <c r="I284" i="1"/>
  <c r="I272" i="1"/>
  <c r="I260" i="1"/>
  <c r="I248" i="1"/>
  <c r="I236" i="1"/>
  <c r="I224" i="1"/>
  <c r="I212" i="1"/>
  <c r="I200" i="1"/>
  <c r="I188" i="1"/>
  <c r="I176" i="1"/>
  <c r="I164" i="1"/>
  <c r="I152" i="1"/>
  <c r="I140" i="1"/>
  <c r="I128" i="1"/>
  <c r="I116" i="1"/>
  <c r="I104" i="1"/>
  <c r="I92" i="1"/>
  <c r="I80" i="1"/>
  <c r="I68" i="1"/>
  <c r="I56" i="1"/>
  <c r="I44" i="1"/>
  <c r="I32" i="1"/>
  <c r="I20" i="1"/>
  <c r="I8" i="1"/>
  <c r="J410" i="1"/>
  <c r="J398" i="1"/>
  <c r="J386" i="1"/>
  <c r="J374" i="1"/>
  <c r="J362" i="1"/>
  <c r="J350" i="1"/>
  <c r="J338" i="1"/>
  <c r="J326" i="1"/>
  <c r="J314" i="1"/>
  <c r="J302" i="1"/>
  <c r="J290" i="1"/>
  <c r="J278" i="1"/>
  <c r="J266" i="1"/>
  <c r="J254" i="1"/>
  <c r="J242" i="1"/>
  <c r="J230" i="1"/>
  <c r="J218" i="1"/>
  <c r="J206" i="1"/>
  <c r="J194" i="1"/>
  <c r="J182" i="1"/>
  <c r="J170" i="1"/>
  <c r="J158" i="1"/>
  <c r="J146" i="1"/>
  <c r="J134" i="1"/>
  <c r="J122" i="1"/>
  <c r="J110" i="1"/>
  <c r="J98" i="1"/>
  <c r="J86" i="1"/>
  <c r="J74" i="1"/>
  <c r="J62" i="1"/>
  <c r="J50" i="1"/>
  <c r="J38" i="1"/>
  <c r="J26" i="1"/>
  <c r="J14" i="1"/>
  <c r="J301" i="1"/>
  <c r="J289" i="1"/>
  <c r="J277" i="1"/>
  <c r="J265" i="1"/>
  <c r="J253" i="1"/>
  <c r="J241" i="1"/>
  <c r="J229" i="1"/>
  <c r="J217" i="1"/>
  <c r="J205" i="1"/>
  <c r="J193" i="1"/>
  <c r="J181" i="1"/>
  <c r="J169" i="1"/>
  <c r="J157" i="1"/>
  <c r="J145" i="1"/>
  <c r="J133" i="1"/>
  <c r="J121" i="1"/>
  <c r="J109" i="1"/>
  <c r="J97" i="1"/>
  <c r="J85" i="1"/>
  <c r="J73" i="1"/>
  <c r="J61" i="1"/>
  <c r="J49" i="1"/>
  <c r="J37" i="1"/>
  <c r="J25" i="1"/>
  <c r="J13" i="1"/>
  <c r="J47" i="1"/>
  <c r="J35" i="1"/>
  <c r="J23" i="1"/>
  <c r="J11" i="1"/>
  <c r="I175" i="1"/>
  <c r="I151" i="1"/>
  <c r="I127" i="1"/>
  <c r="I115" i="1"/>
  <c r="I79" i="1"/>
  <c r="I67" i="1"/>
  <c r="I31" i="1"/>
  <c r="I7" i="1"/>
  <c r="I187" i="1"/>
  <c r="I139" i="1"/>
  <c r="I103" i="1"/>
  <c r="I91" i="1"/>
  <c r="I55" i="1"/>
  <c r="I43" i="1"/>
  <c r="I19" i="1"/>
  <c r="I533" i="1"/>
  <c r="I521" i="1"/>
  <c r="I509" i="1"/>
  <c r="I497" i="1"/>
  <c r="I485" i="1"/>
  <c r="I473" i="1"/>
  <c r="I461" i="1"/>
  <c r="I449" i="1"/>
  <c r="I437" i="1"/>
  <c r="I425" i="1"/>
  <c r="I413" i="1"/>
  <c r="I401" i="1"/>
  <c r="I389" i="1"/>
  <c r="I377" i="1"/>
  <c r="I365" i="1"/>
  <c r="I353" i="1"/>
  <c r="I341" i="1"/>
  <c r="I329" i="1"/>
  <c r="I317" i="1"/>
  <c r="I305" i="1"/>
  <c r="I293" i="1"/>
  <c r="I281" i="1"/>
  <c r="I269" i="1"/>
  <c r="I257" i="1"/>
  <c r="I245" i="1"/>
  <c r="I233" i="1"/>
  <c r="I221" i="1"/>
  <c r="I209" i="1"/>
  <c r="I197" i="1"/>
  <c r="I185" i="1"/>
  <c r="I173" i="1"/>
  <c r="I161" i="1"/>
  <c r="I149" i="1"/>
  <c r="I137" i="1"/>
  <c r="I125" i="1"/>
  <c r="I113" i="1"/>
  <c r="I101" i="1"/>
  <c r="I89" i="1"/>
  <c r="I77" i="1"/>
  <c r="I65" i="1"/>
  <c r="I53" i="1"/>
  <c r="I41" i="1"/>
  <c r="I29" i="1"/>
  <c r="I17" i="1"/>
  <c r="I5" i="1"/>
  <c r="I199" i="1"/>
  <c r="I184" i="1"/>
  <c r="I519" i="1"/>
  <c r="I507" i="1"/>
  <c r="I495" i="1"/>
  <c r="I483" i="1"/>
  <c r="I471" i="1"/>
  <c r="I459" i="1"/>
  <c r="I447" i="1"/>
  <c r="I435" i="1"/>
  <c r="I423" i="1"/>
  <c r="I411" i="1"/>
  <c r="I399" i="1"/>
  <c r="I387" i="1"/>
  <c r="I375" i="1"/>
  <c r="I363" i="1"/>
  <c r="I351" i="1"/>
  <c r="I339" i="1"/>
  <c r="I327" i="1"/>
  <c r="I315" i="1"/>
  <c r="I303" i="1"/>
  <c r="I291" i="1"/>
  <c r="I279" i="1"/>
  <c r="I267" i="1"/>
  <c r="I255" i="1"/>
  <c r="I243" i="1"/>
  <c r="I231" i="1"/>
  <c r="I219" i="1"/>
  <c r="I207" i="1"/>
  <c r="I195" i="1"/>
  <c r="I183" i="1"/>
  <c r="I508" i="1"/>
  <c r="I529" i="1"/>
  <c r="I505" i="1"/>
  <c r="I493" i="1"/>
  <c r="I469" i="1"/>
  <c r="I445" i="1"/>
  <c r="I433" i="1"/>
  <c r="I373" i="1"/>
  <c r="I361" i="1"/>
  <c r="I349" i="1"/>
  <c r="I325" i="1"/>
  <c r="I301" i="1"/>
  <c r="I277" i="1"/>
  <c r="I265" i="1"/>
  <c r="I253" i="1"/>
  <c r="I241" i="1"/>
  <c r="I229" i="1"/>
  <c r="I217" i="1"/>
  <c r="I205" i="1"/>
  <c r="I193" i="1"/>
  <c r="I181" i="1"/>
  <c r="I169" i="1"/>
  <c r="I157" i="1"/>
  <c r="I145" i="1"/>
  <c r="I133" i="1"/>
  <c r="I121" i="1"/>
  <c r="I109" i="1"/>
  <c r="I97" i="1"/>
  <c r="I85" i="1"/>
  <c r="I73" i="1"/>
  <c r="I61" i="1"/>
  <c r="I49" i="1"/>
  <c r="I37" i="1"/>
  <c r="I25" i="1"/>
  <c r="I13" i="1"/>
  <c r="I532" i="1"/>
  <c r="I517" i="1"/>
  <c r="I481" i="1"/>
  <c r="I457" i="1"/>
  <c r="I421" i="1"/>
  <c r="I409" i="1"/>
  <c r="I397" i="1"/>
  <c r="I385" i="1"/>
  <c r="I337" i="1"/>
  <c r="I313" i="1"/>
  <c r="I289" i="1"/>
  <c r="I295" i="1"/>
  <c r="I520" i="1"/>
  <c r="I472" i="1"/>
  <c r="I287" i="1"/>
  <c r="I275" i="1"/>
  <c r="I263" i="1"/>
  <c r="I251" i="1"/>
  <c r="I239" i="1"/>
  <c r="I227" i="1"/>
  <c r="I215" i="1"/>
  <c r="I203" i="1"/>
  <c r="I191" i="1"/>
  <c r="L423" i="1" l="1"/>
  <c r="R423" i="1" s="1"/>
  <c r="T423" i="1" s="1"/>
  <c r="U423" i="1" s="1"/>
  <c r="L231" i="1"/>
  <c r="R231" i="1" s="1"/>
  <c r="T231" i="1" s="1"/>
  <c r="U231" i="1" s="1"/>
  <c r="L375" i="1"/>
  <c r="R375" i="1" s="1"/>
  <c r="T375" i="1" s="1"/>
  <c r="U375" i="1" s="1"/>
  <c r="L53" i="1"/>
  <c r="R53" i="1" s="1"/>
  <c r="T53" i="1" s="1"/>
  <c r="U53" i="1" s="1"/>
  <c r="L32" i="1"/>
  <c r="R32" i="1" s="1"/>
  <c r="T32" i="1" s="1"/>
  <c r="U32" i="1" s="1"/>
  <c r="L176" i="1"/>
  <c r="R176" i="1" s="1"/>
  <c r="T176" i="1" s="1"/>
  <c r="U176" i="1" s="1"/>
  <c r="L320" i="1"/>
  <c r="R320" i="1" s="1"/>
  <c r="T320" i="1" s="1"/>
  <c r="U320" i="1" s="1"/>
  <c r="L20" i="1"/>
  <c r="R20" i="1" s="1"/>
  <c r="T20" i="1" s="1"/>
  <c r="U20" i="1" s="1"/>
  <c r="L164" i="1"/>
  <c r="R164" i="1" s="1"/>
  <c r="T164" i="1" s="1"/>
  <c r="U164" i="1" s="1"/>
  <c r="L308" i="1"/>
  <c r="R308" i="1" s="1"/>
  <c r="T308" i="1" s="1"/>
  <c r="U308" i="1" s="1"/>
  <c r="L44" i="1"/>
  <c r="R44" i="1" s="1"/>
  <c r="T44" i="1" s="1"/>
  <c r="U44" i="1" s="1"/>
  <c r="L188" i="1"/>
  <c r="R188" i="1" s="1"/>
  <c r="T188" i="1" s="1"/>
  <c r="U188" i="1" s="1"/>
  <c r="L332" i="1"/>
  <c r="R332" i="1" s="1"/>
  <c r="T332" i="1" s="1"/>
  <c r="U332" i="1" s="1"/>
  <c r="L140" i="1"/>
  <c r="R140" i="1" s="1"/>
  <c r="T140" i="1" s="1"/>
  <c r="U140" i="1" s="1"/>
  <c r="L428" i="1"/>
  <c r="R428" i="1" s="1"/>
  <c r="T428" i="1" s="1"/>
  <c r="U428" i="1" s="1"/>
  <c r="L284" i="1"/>
  <c r="R284" i="1" s="1"/>
  <c r="T284" i="1" s="1"/>
  <c r="U284" i="1" s="1"/>
  <c r="L305" i="1"/>
  <c r="R305" i="1" s="1"/>
  <c r="T305" i="1" s="1"/>
  <c r="U305" i="1" s="1"/>
  <c r="L449" i="1"/>
  <c r="R449" i="1" s="1"/>
  <c r="T449" i="1" s="1"/>
  <c r="U449" i="1" s="1"/>
  <c r="L195" i="1"/>
  <c r="R195" i="1" s="1"/>
  <c r="T195" i="1" s="1"/>
  <c r="U195" i="1" s="1"/>
  <c r="L339" i="1"/>
  <c r="R339" i="1" s="1"/>
  <c r="T339" i="1" s="1"/>
  <c r="U339" i="1" s="1"/>
  <c r="L104" i="1"/>
  <c r="R104" i="1" s="1"/>
  <c r="T104" i="1" s="1"/>
  <c r="U104" i="1" s="1"/>
  <c r="L248" i="1"/>
  <c r="R248" i="1" s="1"/>
  <c r="T248" i="1" s="1"/>
  <c r="U248" i="1" s="1"/>
  <c r="L404" i="1"/>
  <c r="R404" i="1" s="1"/>
  <c r="T404" i="1" s="1"/>
  <c r="U404" i="1" s="1"/>
  <c r="L392" i="1"/>
  <c r="R392" i="1" s="1"/>
  <c r="T392" i="1" s="1"/>
  <c r="U392" i="1" s="1"/>
  <c r="L484" i="1"/>
  <c r="R484" i="1" s="1"/>
  <c r="T484" i="1" s="1"/>
  <c r="U484" i="1" s="1"/>
  <c r="L260" i="1"/>
  <c r="R260" i="1" s="1"/>
  <c r="T260" i="1" s="1"/>
  <c r="U260" i="1" s="1"/>
  <c r="L116" i="1"/>
  <c r="R116" i="1" s="1"/>
  <c r="T116" i="1" s="1"/>
  <c r="U116" i="1" s="1"/>
  <c r="L17" i="1"/>
  <c r="R17" i="1" s="1"/>
  <c r="T17" i="1" s="1"/>
  <c r="U17" i="1" s="1"/>
  <c r="L535" i="1"/>
  <c r="R535" i="1" s="1"/>
  <c r="T535" i="1" s="1"/>
  <c r="U535" i="1" s="1"/>
  <c r="L459" i="1"/>
  <c r="R459" i="1" s="1"/>
  <c r="T459" i="1" s="1"/>
  <c r="U459" i="1" s="1"/>
  <c r="L4" i="1"/>
  <c r="R4" i="1" s="1"/>
  <c r="T4" i="1" s="1"/>
  <c r="U4" i="1" s="1"/>
  <c r="L148" i="1"/>
  <c r="R148" i="1" s="1"/>
  <c r="T148" i="1" s="1"/>
  <c r="U148" i="1" s="1"/>
  <c r="L476" i="1"/>
  <c r="R476" i="1" s="1"/>
  <c r="T476" i="1" s="1"/>
  <c r="U476" i="1" s="1"/>
  <c r="L307" i="1"/>
  <c r="R307" i="1" s="1"/>
  <c r="T307" i="1" s="1"/>
  <c r="U307" i="1" s="1"/>
  <c r="L451" i="1"/>
  <c r="R451" i="1" s="1"/>
  <c r="T451" i="1" s="1"/>
  <c r="U451" i="1" s="1"/>
  <c r="L418" i="1"/>
  <c r="R418" i="1" s="1"/>
  <c r="T418" i="1" s="1"/>
  <c r="U418" i="1" s="1"/>
  <c r="L255" i="1"/>
  <c r="R255" i="1" s="1"/>
  <c r="T255" i="1" s="1"/>
  <c r="U255" i="1" s="1"/>
  <c r="L161" i="1"/>
  <c r="R161" i="1" s="1"/>
  <c r="T161" i="1" s="1"/>
  <c r="U161" i="1" s="1"/>
  <c r="L128" i="1"/>
  <c r="R128" i="1" s="1"/>
  <c r="T128" i="1" s="1"/>
  <c r="U128" i="1" s="1"/>
  <c r="L272" i="1"/>
  <c r="R272" i="1" s="1"/>
  <c r="T272" i="1" s="1"/>
  <c r="U272" i="1" s="1"/>
  <c r="L416" i="1"/>
  <c r="R416" i="1" s="1"/>
  <c r="T416" i="1" s="1"/>
  <c r="U416" i="1" s="1"/>
  <c r="L447" i="1"/>
  <c r="R447" i="1" s="1"/>
  <c r="T447" i="1" s="1"/>
  <c r="U447" i="1" s="1"/>
  <c r="L292" i="1"/>
  <c r="R292" i="1" s="1"/>
  <c r="T292" i="1" s="1"/>
  <c r="U292" i="1" s="1"/>
  <c r="L75" i="1"/>
  <c r="R75" i="1" s="1"/>
  <c r="T75" i="1" s="1"/>
  <c r="U75" i="1" s="1"/>
  <c r="L249" i="1"/>
  <c r="R249" i="1" s="1"/>
  <c r="T249" i="1" s="1"/>
  <c r="U249" i="1" s="1"/>
  <c r="L66" i="1"/>
  <c r="R66" i="1" s="1"/>
  <c r="T66" i="1" s="1"/>
  <c r="U66" i="1" s="1"/>
  <c r="L210" i="1"/>
  <c r="R210" i="1" s="1"/>
  <c r="T210" i="1" s="1"/>
  <c r="U210" i="1" s="1"/>
  <c r="L354" i="1"/>
  <c r="R354" i="1" s="1"/>
  <c r="T354" i="1" s="1"/>
  <c r="U354" i="1" s="1"/>
  <c r="L286" i="1"/>
  <c r="R286" i="1" s="1"/>
  <c r="T286" i="1" s="1"/>
  <c r="U286" i="1" s="1"/>
  <c r="L48" i="1"/>
  <c r="R48" i="1" s="1"/>
  <c r="T48" i="1" s="1"/>
  <c r="U48" i="1" s="1"/>
  <c r="L192" i="1"/>
  <c r="R192" i="1" s="1"/>
  <c r="T192" i="1" s="1"/>
  <c r="U192" i="1" s="1"/>
  <c r="L88" i="1"/>
  <c r="R88" i="1" s="1"/>
  <c r="T88" i="1" s="1"/>
  <c r="U88" i="1" s="1"/>
  <c r="L412" i="1"/>
  <c r="R412" i="1" s="1"/>
  <c r="T412" i="1" s="1"/>
  <c r="U412" i="1" s="1"/>
  <c r="L262" i="1"/>
  <c r="R262" i="1" s="1"/>
  <c r="T262" i="1" s="1"/>
  <c r="U262" i="1" s="1"/>
  <c r="L232" i="1"/>
  <c r="R232" i="1" s="1"/>
  <c r="T232" i="1" s="1"/>
  <c r="U232" i="1" s="1"/>
  <c r="L376" i="1"/>
  <c r="R376" i="1" s="1"/>
  <c r="T376" i="1" s="1"/>
  <c r="U376" i="1" s="1"/>
  <c r="L15" i="1"/>
  <c r="R15" i="1" s="1"/>
  <c r="T15" i="1" s="1"/>
  <c r="U15" i="1" s="1"/>
  <c r="L159" i="1"/>
  <c r="R159" i="1" s="1"/>
  <c r="T159" i="1" s="1"/>
  <c r="U159" i="1" s="1"/>
  <c r="L29" i="1"/>
  <c r="R29" i="1" s="1"/>
  <c r="T29" i="1" s="1"/>
  <c r="U29" i="1" s="1"/>
  <c r="L173" i="1"/>
  <c r="R173" i="1" s="1"/>
  <c r="T173" i="1" s="1"/>
  <c r="U173" i="1" s="1"/>
  <c r="L317" i="1"/>
  <c r="R317" i="1" s="1"/>
  <c r="T317" i="1" s="1"/>
  <c r="U317" i="1" s="1"/>
  <c r="L461" i="1"/>
  <c r="R461" i="1" s="1"/>
  <c r="T461" i="1" s="1"/>
  <c r="U461" i="1" s="1"/>
  <c r="L197" i="1"/>
  <c r="R197" i="1" s="1"/>
  <c r="T197" i="1" s="1"/>
  <c r="U197" i="1" s="1"/>
  <c r="L351" i="1"/>
  <c r="R351" i="1" s="1"/>
  <c r="T351" i="1" s="1"/>
  <c r="U351" i="1" s="1"/>
  <c r="L244" i="1"/>
  <c r="R244" i="1" s="1"/>
  <c r="T244" i="1" s="1"/>
  <c r="U244" i="1" s="1"/>
  <c r="L388" i="1"/>
  <c r="R388" i="1" s="1"/>
  <c r="T388" i="1" s="1"/>
  <c r="U388" i="1" s="1"/>
  <c r="L27" i="1"/>
  <c r="R27" i="1" s="1"/>
  <c r="T27" i="1" s="1"/>
  <c r="U27" i="1" s="1"/>
  <c r="L171" i="1"/>
  <c r="R171" i="1" s="1"/>
  <c r="T171" i="1" s="1"/>
  <c r="U171" i="1" s="1"/>
  <c r="L115" i="1"/>
  <c r="R115" i="1" s="1"/>
  <c r="T115" i="1" s="1"/>
  <c r="U115" i="1" s="1"/>
  <c r="L207" i="1"/>
  <c r="R207" i="1" s="1"/>
  <c r="T207" i="1" s="1"/>
  <c r="U207" i="1" s="1"/>
  <c r="L42" i="1"/>
  <c r="R42" i="1" s="1"/>
  <c r="T42" i="1" s="1"/>
  <c r="U42" i="1" s="1"/>
  <c r="L186" i="1"/>
  <c r="R186" i="1" s="1"/>
  <c r="T186" i="1" s="1"/>
  <c r="U186" i="1" s="1"/>
  <c r="L330" i="1"/>
  <c r="R330" i="1" s="1"/>
  <c r="T330" i="1" s="1"/>
  <c r="U330" i="1" s="1"/>
  <c r="L474" i="1"/>
  <c r="R474" i="1" s="1"/>
  <c r="T474" i="1" s="1"/>
  <c r="U474" i="1" s="1"/>
  <c r="L92" i="1"/>
  <c r="R92" i="1" s="1"/>
  <c r="T92" i="1" s="1"/>
  <c r="U92" i="1" s="1"/>
  <c r="L236" i="1"/>
  <c r="R236" i="1" s="1"/>
  <c r="T236" i="1" s="1"/>
  <c r="U236" i="1" s="1"/>
  <c r="L380" i="1"/>
  <c r="R380" i="1" s="1"/>
  <c r="T380" i="1" s="1"/>
  <c r="U380" i="1" s="1"/>
  <c r="L391" i="1"/>
  <c r="R391" i="1" s="1"/>
  <c r="T391" i="1" s="1"/>
  <c r="U391" i="1" s="1"/>
  <c r="L433" i="1"/>
  <c r="R433" i="1" s="1"/>
  <c r="T433" i="1" s="1"/>
  <c r="U433" i="1" s="1"/>
  <c r="L399" i="1"/>
  <c r="R399" i="1" s="1"/>
  <c r="T399" i="1" s="1"/>
  <c r="U399" i="1" s="1"/>
  <c r="L5" i="1"/>
  <c r="R5" i="1" s="1"/>
  <c r="T5" i="1" s="1"/>
  <c r="U5" i="1" s="1"/>
  <c r="L293" i="1"/>
  <c r="R293" i="1" s="1"/>
  <c r="T293" i="1" s="1"/>
  <c r="U293" i="1" s="1"/>
  <c r="L437" i="1"/>
  <c r="R437" i="1" s="1"/>
  <c r="T437" i="1" s="1"/>
  <c r="U437" i="1" s="1"/>
  <c r="L91" i="1"/>
  <c r="R91" i="1" s="1"/>
  <c r="T91" i="1" s="1"/>
  <c r="U91" i="1" s="1"/>
  <c r="L117" i="1"/>
  <c r="R117" i="1" s="1"/>
  <c r="T117" i="1" s="1"/>
  <c r="U117" i="1" s="1"/>
  <c r="L341" i="1"/>
  <c r="R341" i="1" s="1"/>
  <c r="T341" i="1" s="1"/>
  <c r="U341" i="1" s="1"/>
  <c r="L485" i="1"/>
  <c r="R485" i="1" s="1"/>
  <c r="T485" i="1" s="1"/>
  <c r="U485" i="1" s="1"/>
  <c r="L379" i="1"/>
  <c r="R379" i="1" s="1"/>
  <c r="T379" i="1" s="1"/>
  <c r="U379" i="1" s="1"/>
  <c r="L523" i="1"/>
  <c r="R523" i="1" s="1"/>
  <c r="T523" i="1" s="1"/>
  <c r="U523" i="1" s="1"/>
  <c r="L346" i="1"/>
  <c r="R346" i="1" s="1"/>
  <c r="T346" i="1" s="1"/>
  <c r="U346" i="1" s="1"/>
  <c r="L490" i="1"/>
  <c r="R490" i="1" s="1"/>
  <c r="T490" i="1" s="1"/>
  <c r="U490" i="1" s="1"/>
  <c r="L235" i="1"/>
  <c r="R235" i="1" s="1"/>
  <c r="T235" i="1" s="1"/>
  <c r="U235" i="1" s="1"/>
  <c r="L183" i="1"/>
  <c r="R183" i="1" s="1"/>
  <c r="T183" i="1" s="1"/>
  <c r="U183" i="1" s="1"/>
  <c r="L327" i="1"/>
  <c r="R327" i="1" s="1"/>
  <c r="T327" i="1" s="1"/>
  <c r="U327" i="1" s="1"/>
  <c r="L220" i="1"/>
  <c r="R220" i="1" s="1"/>
  <c r="T220" i="1" s="1"/>
  <c r="U220" i="1" s="1"/>
  <c r="L364" i="1"/>
  <c r="R364" i="1" s="1"/>
  <c r="T364" i="1" s="1"/>
  <c r="U364" i="1" s="1"/>
  <c r="L3" i="1"/>
  <c r="R3" i="1" s="1"/>
  <c r="T3" i="1" s="1"/>
  <c r="U3" i="1" s="1"/>
  <c r="L147" i="1"/>
  <c r="R147" i="1" s="1"/>
  <c r="T147" i="1" s="1"/>
  <c r="U147" i="1" s="1"/>
  <c r="L336" i="1"/>
  <c r="R336" i="1" s="1"/>
  <c r="T336" i="1" s="1"/>
  <c r="U336" i="1" s="1"/>
  <c r="L480" i="1"/>
  <c r="R480" i="1" s="1"/>
  <c r="T480" i="1" s="1"/>
  <c r="U480" i="1" s="1"/>
  <c r="L76" i="1"/>
  <c r="R76" i="1" s="1"/>
  <c r="T76" i="1" s="1"/>
  <c r="U76" i="1" s="1"/>
  <c r="L149" i="1"/>
  <c r="R149" i="1" s="1"/>
  <c r="T149" i="1" s="1"/>
  <c r="U149" i="1" s="1"/>
  <c r="L417" i="1"/>
  <c r="R417" i="1" s="1"/>
  <c r="T417" i="1" s="1"/>
  <c r="U417" i="1" s="1"/>
  <c r="L45" i="1"/>
  <c r="R45" i="1" s="1"/>
  <c r="T45" i="1" s="1"/>
  <c r="U45" i="1" s="1"/>
  <c r="L72" i="1"/>
  <c r="R72" i="1" s="1"/>
  <c r="T72" i="1" s="1"/>
  <c r="U72" i="1" s="1"/>
  <c r="L216" i="1"/>
  <c r="R216" i="1" s="1"/>
  <c r="T216" i="1" s="1"/>
  <c r="U216" i="1" s="1"/>
  <c r="L360" i="1"/>
  <c r="R360" i="1" s="1"/>
  <c r="T360" i="1" s="1"/>
  <c r="U360" i="1" s="1"/>
  <c r="L504" i="1"/>
  <c r="R504" i="1" s="1"/>
  <c r="T504" i="1" s="1"/>
  <c r="U504" i="1" s="1"/>
  <c r="L430" i="1"/>
  <c r="R430" i="1" s="1"/>
  <c r="T430" i="1" s="1"/>
  <c r="U430" i="1" s="1"/>
  <c r="L310" i="1"/>
  <c r="R310" i="1" s="1"/>
  <c r="T310" i="1" s="1"/>
  <c r="U310" i="1" s="1"/>
  <c r="L280" i="1"/>
  <c r="R280" i="1" s="1"/>
  <c r="T280" i="1" s="1"/>
  <c r="U280" i="1" s="1"/>
  <c r="L136" i="1"/>
  <c r="R136" i="1" s="1"/>
  <c r="T136" i="1" s="1"/>
  <c r="U136" i="1" s="1"/>
  <c r="L52" i="1"/>
  <c r="R52" i="1" s="1"/>
  <c r="T52" i="1" s="1"/>
  <c r="U52" i="1" s="1"/>
  <c r="L127" i="1"/>
  <c r="R127" i="1" s="1"/>
  <c r="T127" i="1" s="1"/>
  <c r="U127" i="1" s="1"/>
  <c r="L201" i="1"/>
  <c r="R201" i="1" s="1"/>
  <c r="T201" i="1" s="1"/>
  <c r="U201" i="1" s="1"/>
  <c r="L406" i="1"/>
  <c r="R406" i="1" s="1"/>
  <c r="T406" i="1" s="1"/>
  <c r="U406" i="1" s="1"/>
  <c r="L154" i="1"/>
  <c r="R154" i="1" s="1"/>
  <c r="T154" i="1" s="1"/>
  <c r="U154" i="1" s="1"/>
  <c r="L315" i="1"/>
  <c r="R315" i="1" s="1"/>
  <c r="T315" i="1" s="1"/>
  <c r="U315" i="1" s="1"/>
  <c r="L215" i="1"/>
  <c r="R215" i="1" s="1"/>
  <c r="T215" i="1" s="1"/>
  <c r="U215" i="1" s="1"/>
  <c r="L124" i="1"/>
  <c r="R124" i="1" s="1"/>
  <c r="T124" i="1" s="1"/>
  <c r="U124" i="1" s="1"/>
  <c r="L208" i="1"/>
  <c r="R208" i="1" s="1"/>
  <c r="T208" i="1" s="1"/>
  <c r="U208" i="1" s="1"/>
  <c r="L352" i="1"/>
  <c r="R352" i="1" s="1"/>
  <c r="T352" i="1" s="1"/>
  <c r="U352" i="1" s="1"/>
  <c r="L28" i="1"/>
  <c r="R28" i="1" s="1"/>
  <c r="T28" i="1" s="1"/>
  <c r="U28" i="1" s="1"/>
  <c r="L172" i="1"/>
  <c r="R172" i="1" s="1"/>
  <c r="T172" i="1" s="1"/>
  <c r="U172" i="1" s="1"/>
  <c r="L477" i="1"/>
  <c r="R477" i="1" s="1"/>
  <c r="T477" i="1" s="1"/>
  <c r="U477" i="1" s="1"/>
  <c r="L64" i="1"/>
  <c r="R64" i="1" s="1"/>
  <c r="T64" i="1" s="1"/>
  <c r="U64" i="1" s="1"/>
  <c r="L328" i="1"/>
  <c r="R328" i="1" s="1"/>
  <c r="T328" i="1" s="1"/>
  <c r="U328" i="1" s="1"/>
  <c r="L118" i="1"/>
  <c r="R118" i="1" s="1"/>
  <c r="T118" i="1" s="1"/>
  <c r="U118" i="1" s="1"/>
  <c r="L274" i="1"/>
  <c r="R274" i="1" s="1"/>
  <c r="T274" i="1" s="1"/>
  <c r="U274" i="1" s="1"/>
  <c r="L268" i="1"/>
  <c r="R268" i="1" s="1"/>
  <c r="T268" i="1" s="1"/>
  <c r="U268" i="1" s="1"/>
  <c r="L51" i="1"/>
  <c r="R51" i="1" s="1"/>
  <c r="T51" i="1" s="1"/>
  <c r="U51" i="1" s="1"/>
  <c r="L393" i="1"/>
  <c r="R393" i="1" s="1"/>
  <c r="T393" i="1" s="1"/>
  <c r="U393" i="1" s="1"/>
  <c r="L511" i="1"/>
  <c r="R511" i="1" s="1"/>
  <c r="T511" i="1" s="1"/>
  <c r="U511" i="1" s="1"/>
  <c r="L94" i="1"/>
  <c r="R94" i="1" s="1"/>
  <c r="T94" i="1" s="1"/>
  <c r="U94" i="1" s="1"/>
  <c r="L238" i="1"/>
  <c r="R238" i="1" s="1"/>
  <c r="T238" i="1" s="1"/>
  <c r="U238" i="1" s="1"/>
  <c r="L81" i="1"/>
  <c r="R81" i="1" s="1"/>
  <c r="T81" i="1" s="1"/>
  <c r="U81" i="1" s="1"/>
  <c r="L513" i="1"/>
  <c r="R513" i="1" s="1"/>
  <c r="T513" i="1" s="1"/>
  <c r="U513" i="1" s="1"/>
  <c r="L340" i="1"/>
  <c r="R340" i="1" s="1"/>
  <c r="T340" i="1" s="1"/>
  <c r="U340" i="1" s="1"/>
  <c r="L483" i="1"/>
  <c r="R483" i="1" s="1"/>
  <c r="T483" i="1" s="1"/>
  <c r="U483" i="1" s="1"/>
  <c r="L283" i="1"/>
  <c r="R283" i="1" s="1"/>
  <c r="T283" i="1" s="1"/>
  <c r="U283" i="1" s="1"/>
  <c r="L19" i="1"/>
  <c r="R19" i="1" s="1"/>
  <c r="T19" i="1" s="1"/>
  <c r="U19" i="1" s="1"/>
  <c r="L331" i="1"/>
  <c r="R331" i="1" s="1"/>
  <c r="T331" i="1" s="1"/>
  <c r="U331" i="1" s="1"/>
  <c r="L475" i="1"/>
  <c r="R475" i="1" s="1"/>
  <c r="T475" i="1" s="1"/>
  <c r="U475" i="1" s="1"/>
  <c r="L486" i="1"/>
  <c r="R486" i="1" s="1"/>
  <c r="T486" i="1" s="1"/>
  <c r="U486" i="1" s="1"/>
  <c r="L43" i="1"/>
  <c r="R43" i="1" s="1"/>
  <c r="T43" i="1" s="1"/>
  <c r="U43" i="1" s="1"/>
  <c r="L90" i="1"/>
  <c r="R90" i="1" s="1"/>
  <c r="T90" i="1" s="1"/>
  <c r="U90" i="1" s="1"/>
  <c r="L234" i="1"/>
  <c r="R234" i="1" s="1"/>
  <c r="T234" i="1" s="1"/>
  <c r="U234" i="1" s="1"/>
  <c r="L378" i="1"/>
  <c r="R378" i="1" s="1"/>
  <c r="T378" i="1" s="1"/>
  <c r="U378" i="1" s="1"/>
  <c r="L96" i="1"/>
  <c r="R96" i="1" s="1"/>
  <c r="T96" i="1" s="1"/>
  <c r="U96" i="1" s="1"/>
  <c r="L240" i="1"/>
  <c r="R240" i="1" s="1"/>
  <c r="T240" i="1" s="1"/>
  <c r="U240" i="1" s="1"/>
  <c r="L384" i="1"/>
  <c r="R384" i="1" s="1"/>
  <c r="T384" i="1" s="1"/>
  <c r="U384" i="1" s="1"/>
  <c r="L528" i="1"/>
  <c r="R528" i="1" s="1"/>
  <c r="T528" i="1" s="1"/>
  <c r="U528" i="1" s="1"/>
  <c r="L139" i="1"/>
  <c r="R139" i="1" s="1"/>
  <c r="T139" i="1" s="1"/>
  <c r="U139" i="1" s="1"/>
  <c r="L279" i="1"/>
  <c r="R279" i="1" s="1"/>
  <c r="T279" i="1" s="1"/>
  <c r="U279" i="1" s="1"/>
  <c r="L187" i="1"/>
  <c r="R187" i="1" s="1"/>
  <c r="T187" i="1" s="1"/>
  <c r="U187" i="1" s="1"/>
  <c r="L501" i="1"/>
  <c r="R501" i="1" s="1"/>
  <c r="T501" i="1" s="1"/>
  <c r="U501" i="1" s="1"/>
  <c r="L427" i="1"/>
  <c r="R427" i="1" s="1"/>
  <c r="T427" i="1" s="1"/>
  <c r="U427" i="1" s="1"/>
  <c r="L269" i="1"/>
  <c r="R269" i="1" s="1"/>
  <c r="T269" i="1" s="1"/>
  <c r="U269" i="1" s="1"/>
  <c r="L413" i="1"/>
  <c r="R413" i="1" s="1"/>
  <c r="T413" i="1" s="1"/>
  <c r="U413" i="1" s="1"/>
  <c r="L125" i="1"/>
  <c r="R125" i="1" s="1"/>
  <c r="T125" i="1" s="1"/>
  <c r="U125" i="1" s="1"/>
  <c r="L135" i="1"/>
  <c r="R135" i="1" s="1"/>
  <c r="T135" i="1" s="1"/>
  <c r="U135" i="1" s="1"/>
  <c r="L333" i="1"/>
  <c r="R333" i="1" s="1"/>
  <c r="T333" i="1" s="1"/>
  <c r="U333" i="1" s="1"/>
  <c r="L319" i="1"/>
  <c r="R319" i="1" s="1"/>
  <c r="T319" i="1" s="1"/>
  <c r="U319" i="1" s="1"/>
  <c r="L463" i="1"/>
  <c r="R463" i="1" s="1"/>
  <c r="T463" i="1" s="1"/>
  <c r="U463" i="1" s="1"/>
  <c r="L213" i="1"/>
  <c r="R213" i="1" s="1"/>
  <c r="T213" i="1" s="1"/>
  <c r="U213" i="1" s="1"/>
  <c r="L522" i="1"/>
  <c r="R522" i="1" s="1"/>
  <c r="T522" i="1" s="1"/>
  <c r="U522" i="1" s="1"/>
  <c r="L129" i="1"/>
  <c r="R129" i="1" s="1"/>
  <c r="T129" i="1" s="1"/>
  <c r="U129" i="1" s="1"/>
  <c r="L100" i="1"/>
  <c r="R100" i="1" s="1"/>
  <c r="T100" i="1" s="1"/>
  <c r="U100" i="1" s="1"/>
  <c r="L442" i="1"/>
  <c r="R442" i="1" s="1"/>
  <c r="T442" i="1" s="1"/>
  <c r="U442" i="1" s="1"/>
  <c r="L424" i="1"/>
  <c r="R424" i="1" s="1"/>
  <c r="T424" i="1" s="1"/>
  <c r="U424" i="1" s="1"/>
  <c r="L537" i="1"/>
  <c r="R537" i="1" s="1"/>
  <c r="T537" i="1" s="1"/>
  <c r="U537" i="1" s="1"/>
  <c r="L357" i="1"/>
  <c r="R357" i="1" s="1"/>
  <c r="T357" i="1" s="1"/>
  <c r="U357" i="1" s="1"/>
  <c r="L132" i="1"/>
  <c r="R132" i="1" s="1"/>
  <c r="T132" i="1" s="1"/>
  <c r="U132" i="1" s="1"/>
  <c r="L273" i="1"/>
  <c r="R273" i="1" s="1"/>
  <c r="T273" i="1" s="1"/>
  <c r="U273" i="1" s="1"/>
  <c r="L445" i="1"/>
  <c r="R445" i="1" s="1"/>
  <c r="T445" i="1" s="1"/>
  <c r="U445" i="1" s="1"/>
  <c r="L137" i="1"/>
  <c r="R137" i="1" s="1"/>
  <c r="T137" i="1" s="1"/>
  <c r="U137" i="1" s="1"/>
  <c r="L281" i="1"/>
  <c r="R281" i="1" s="1"/>
  <c r="T281" i="1" s="1"/>
  <c r="U281" i="1" s="1"/>
  <c r="L425" i="1"/>
  <c r="R425" i="1" s="1"/>
  <c r="T425" i="1" s="1"/>
  <c r="U425" i="1" s="1"/>
  <c r="L175" i="1"/>
  <c r="R175" i="1" s="1"/>
  <c r="T175" i="1" s="1"/>
  <c r="U175" i="1" s="1"/>
  <c r="L141" i="1"/>
  <c r="R141" i="1" s="1"/>
  <c r="T141" i="1" s="1"/>
  <c r="U141" i="1" s="1"/>
  <c r="L403" i="1"/>
  <c r="R403" i="1" s="1"/>
  <c r="T403" i="1" s="1"/>
  <c r="U403" i="1" s="1"/>
  <c r="L316" i="1"/>
  <c r="R316" i="1" s="1"/>
  <c r="T316" i="1" s="1"/>
  <c r="U316" i="1" s="1"/>
  <c r="L70" i="1"/>
  <c r="R70" i="1" s="1"/>
  <c r="T70" i="1" s="1"/>
  <c r="U70" i="1" s="1"/>
  <c r="L411" i="1"/>
  <c r="R411" i="1" s="1"/>
  <c r="T411" i="1" s="1"/>
  <c r="U411" i="1" s="1"/>
  <c r="L536" i="1"/>
  <c r="R536" i="1" s="1"/>
  <c r="T536" i="1" s="1"/>
  <c r="U536" i="1" s="1"/>
  <c r="L259" i="1"/>
  <c r="R259" i="1" s="1"/>
  <c r="T259" i="1" s="1"/>
  <c r="U259" i="1" s="1"/>
  <c r="L68" i="1"/>
  <c r="R68" i="1" s="1"/>
  <c r="T68" i="1" s="1"/>
  <c r="U68" i="1" s="1"/>
  <c r="L212" i="1"/>
  <c r="R212" i="1" s="1"/>
  <c r="T212" i="1" s="1"/>
  <c r="U212" i="1" s="1"/>
  <c r="L356" i="1"/>
  <c r="R356" i="1" s="1"/>
  <c r="T356" i="1" s="1"/>
  <c r="U356" i="1" s="1"/>
  <c r="L24" i="1"/>
  <c r="R24" i="1" s="1"/>
  <c r="T24" i="1" s="1"/>
  <c r="U24" i="1" s="1"/>
  <c r="L168" i="1"/>
  <c r="R168" i="1" s="1"/>
  <c r="T168" i="1" s="1"/>
  <c r="U168" i="1" s="1"/>
  <c r="L312" i="1"/>
  <c r="R312" i="1" s="1"/>
  <c r="T312" i="1" s="1"/>
  <c r="U312" i="1" s="1"/>
  <c r="L456" i="1"/>
  <c r="R456" i="1" s="1"/>
  <c r="T456" i="1" s="1"/>
  <c r="U456" i="1" s="1"/>
  <c r="L30" i="1"/>
  <c r="R30" i="1" s="1"/>
  <c r="T30" i="1" s="1"/>
  <c r="U30" i="1" s="1"/>
  <c r="L174" i="1"/>
  <c r="R174" i="1" s="1"/>
  <c r="T174" i="1" s="1"/>
  <c r="U174" i="1" s="1"/>
  <c r="L318" i="1"/>
  <c r="R318" i="1" s="1"/>
  <c r="T318" i="1" s="1"/>
  <c r="U318" i="1" s="1"/>
  <c r="L462" i="1"/>
  <c r="R462" i="1" s="1"/>
  <c r="T462" i="1" s="1"/>
  <c r="U462" i="1" s="1"/>
  <c r="L500" i="1"/>
  <c r="R500" i="1" s="1"/>
  <c r="T500" i="1" s="1"/>
  <c r="U500" i="1" s="1"/>
  <c r="L196" i="1"/>
  <c r="R196" i="1" s="1"/>
  <c r="T196" i="1" s="1"/>
  <c r="U196" i="1" s="1"/>
  <c r="L496" i="1"/>
  <c r="R496" i="1" s="1"/>
  <c r="T496" i="1" s="1"/>
  <c r="U496" i="1" s="1"/>
  <c r="L123" i="1"/>
  <c r="R123" i="1" s="1"/>
  <c r="T123" i="1" s="1"/>
  <c r="U123" i="1" s="1"/>
  <c r="L304" i="1"/>
  <c r="R304" i="1" s="1"/>
  <c r="T304" i="1" s="1"/>
  <c r="U304" i="1" s="1"/>
  <c r="L526" i="1"/>
  <c r="R526" i="1" s="1"/>
  <c r="T526" i="1" s="1"/>
  <c r="U526" i="1" s="1"/>
  <c r="L507" i="1"/>
  <c r="R507" i="1" s="1"/>
  <c r="T507" i="1" s="1"/>
  <c r="U507" i="1" s="1"/>
  <c r="L489" i="1"/>
  <c r="R489" i="1" s="1"/>
  <c r="T489" i="1" s="1"/>
  <c r="U489" i="1" s="1"/>
  <c r="L538" i="1"/>
  <c r="R538" i="1" s="1"/>
  <c r="T538" i="1" s="1"/>
  <c r="U538" i="1" s="1"/>
  <c r="L510" i="1"/>
  <c r="R510" i="1" s="1"/>
  <c r="T510" i="1" s="1"/>
  <c r="U510" i="1" s="1"/>
  <c r="L93" i="1"/>
  <c r="R93" i="1" s="1"/>
  <c r="T93" i="1" s="1"/>
  <c r="U93" i="1" s="1"/>
  <c r="L400" i="1"/>
  <c r="R400" i="1" s="1"/>
  <c r="T400" i="1" s="1"/>
  <c r="U400" i="1" s="1"/>
  <c r="L142" i="1"/>
  <c r="R142" i="1" s="1"/>
  <c r="T142" i="1" s="1"/>
  <c r="U142" i="1" s="1"/>
  <c r="L227" i="1"/>
  <c r="R227" i="1" s="1"/>
  <c r="T227" i="1" s="1"/>
  <c r="U227" i="1" s="1"/>
  <c r="L10" i="1"/>
  <c r="R10" i="1" s="1"/>
  <c r="T10" i="1" s="1"/>
  <c r="U10" i="1" s="1"/>
  <c r="L373" i="1"/>
  <c r="R373" i="1" s="1"/>
  <c r="T373" i="1" s="1"/>
  <c r="U373" i="1" s="1"/>
  <c r="L61" i="1"/>
  <c r="R61" i="1" s="1"/>
  <c r="T61" i="1" s="1"/>
  <c r="U61" i="1" s="1"/>
  <c r="L355" i="1"/>
  <c r="R355" i="1" s="1"/>
  <c r="T355" i="1" s="1"/>
  <c r="U355" i="1" s="1"/>
  <c r="L211" i="1"/>
  <c r="R211" i="1" s="1"/>
  <c r="T211" i="1" s="1"/>
  <c r="U211" i="1" s="1"/>
  <c r="L178" i="1"/>
  <c r="R178" i="1" s="1"/>
  <c r="T178" i="1" s="1"/>
  <c r="U178" i="1" s="1"/>
  <c r="L267" i="1"/>
  <c r="R267" i="1" s="1"/>
  <c r="T267" i="1" s="1"/>
  <c r="U267" i="1" s="1"/>
  <c r="L303" i="1"/>
  <c r="R303" i="1" s="1"/>
  <c r="T303" i="1" s="1"/>
  <c r="U303" i="1" s="1"/>
  <c r="L345" i="1"/>
  <c r="R345" i="1" s="1"/>
  <c r="T345" i="1" s="1"/>
  <c r="U345" i="1" s="1"/>
  <c r="L448" i="1"/>
  <c r="R448" i="1" s="1"/>
  <c r="T448" i="1" s="1"/>
  <c r="U448" i="1" s="1"/>
  <c r="L334" i="1"/>
  <c r="R334" i="1" s="1"/>
  <c r="T334" i="1" s="1"/>
  <c r="U334" i="1" s="1"/>
  <c r="L478" i="1"/>
  <c r="R478" i="1" s="1"/>
  <c r="T478" i="1" s="1"/>
  <c r="U478" i="1" s="1"/>
  <c r="L276" i="1"/>
  <c r="R276" i="1" s="1"/>
  <c r="T276" i="1" s="1"/>
  <c r="U276" i="1" s="1"/>
  <c r="L87" i="1"/>
  <c r="R87" i="1" s="1"/>
  <c r="T87" i="1" s="1"/>
  <c r="U87" i="1" s="1"/>
  <c r="L58" i="1"/>
  <c r="R58" i="1" s="1"/>
  <c r="T58" i="1" s="1"/>
  <c r="U58" i="1" s="1"/>
  <c r="L287" i="1"/>
  <c r="R287" i="1" s="1"/>
  <c r="T287" i="1" s="1"/>
  <c r="U287" i="1" s="1"/>
  <c r="L517" i="1"/>
  <c r="R517" i="1" s="1"/>
  <c r="T517" i="1" s="1"/>
  <c r="U517" i="1" s="1"/>
  <c r="L515" i="1"/>
  <c r="R515" i="1" s="1"/>
  <c r="T515" i="1" s="1"/>
  <c r="U515" i="1" s="1"/>
  <c r="L471" i="1"/>
  <c r="R471" i="1" s="1"/>
  <c r="T471" i="1" s="1"/>
  <c r="U471" i="1" s="1"/>
  <c r="L31" i="1"/>
  <c r="R31" i="1" s="1"/>
  <c r="T31" i="1" s="1"/>
  <c r="U31" i="1" s="1"/>
  <c r="L144" i="1"/>
  <c r="R144" i="1" s="1"/>
  <c r="T144" i="1" s="1"/>
  <c r="U144" i="1" s="1"/>
  <c r="L288" i="1"/>
  <c r="R288" i="1" s="1"/>
  <c r="T288" i="1" s="1"/>
  <c r="U288" i="1" s="1"/>
  <c r="L432" i="1"/>
  <c r="R432" i="1" s="1"/>
  <c r="T432" i="1" s="1"/>
  <c r="U432" i="1" s="1"/>
  <c r="L452" i="1"/>
  <c r="R452" i="1" s="1"/>
  <c r="T452" i="1" s="1"/>
  <c r="U452" i="1" s="1"/>
  <c r="L16" i="1"/>
  <c r="R16" i="1" s="1"/>
  <c r="T16" i="1" s="1"/>
  <c r="U16" i="1" s="1"/>
  <c r="L160" i="1"/>
  <c r="R160" i="1" s="1"/>
  <c r="T160" i="1" s="1"/>
  <c r="U160" i="1" s="1"/>
  <c r="L358" i="1"/>
  <c r="R358" i="1" s="1"/>
  <c r="T358" i="1" s="1"/>
  <c r="U358" i="1" s="1"/>
  <c r="L205" i="1"/>
  <c r="R205" i="1" s="1"/>
  <c r="T205" i="1" s="1"/>
  <c r="U205" i="1" s="1"/>
  <c r="L488" i="1"/>
  <c r="R488" i="1" s="1"/>
  <c r="T488" i="1" s="1"/>
  <c r="U488" i="1" s="1"/>
  <c r="L420" i="1"/>
  <c r="R420" i="1" s="1"/>
  <c r="T420" i="1" s="1"/>
  <c r="U420" i="1" s="1"/>
  <c r="L67" i="1"/>
  <c r="R67" i="1" s="1"/>
  <c r="T67" i="1" s="1"/>
  <c r="U67" i="1" s="1"/>
  <c r="L56" i="1"/>
  <c r="R56" i="1" s="1"/>
  <c r="T56" i="1" s="1"/>
  <c r="U56" i="1" s="1"/>
  <c r="L200" i="1"/>
  <c r="R200" i="1" s="1"/>
  <c r="T200" i="1" s="1"/>
  <c r="U200" i="1" s="1"/>
  <c r="L344" i="1"/>
  <c r="R344" i="1" s="1"/>
  <c r="T344" i="1" s="1"/>
  <c r="U344" i="1" s="1"/>
  <c r="L12" i="1"/>
  <c r="R12" i="1" s="1"/>
  <c r="T12" i="1" s="1"/>
  <c r="U12" i="1" s="1"/>
  <c r="L156" i="1"/>
  <c r="R156" i="1" s="1"/>
  <c r="T156" i="1" s="1"/>
  <c r="U156" i="1" s="1"/>
  <c r="L415" i="1"/>
  <c r="R415" i="1" s="1"/>
  <c r="T415" i="1" s="1"/>
  <c r="U415" i="1" s="1"/>
  <c r="L226" i="1"/>
  <c r="R226" i="1" s="1"/>
  <c r="T226" i="1" s="1"/>
  <c r="U226" i="1" s="1"/>
  <c r="L514" i="1"/>
  <c r="R514" i="1" s="1"/>
  <c r="T514" i="1" s="1"/>
  <c r="U514" i="1" s="1"/>
  <c r="L113" i="1"/>
  <c r="R113" i="1" s="1"/>
  <c r="T113" i="1" s="1"/>
  <c r="U113" i="1" s="1"/>
  <c r="L257" i="1"/>
  <c r="R257" i="1" s="1"/>
  <c r="T257" i="1" s="1"/>
  <c r="U257" i="1" s="1"/>
  <c r="L401" i="1"/>
  <c r="R401" i="1" s="1"/>
  <c r="T401" i="1" s="1"/>
  <c r="U401" i="1" s="1"/>
  <c r="L300" i="1"/>
  <c r="R300" i="1" s="1"/>
  <c r="T300" i="1" s="1"/>
  <c r="U300" i="1" s="1"/>
  <c r="L444" i="1"/>
  <c r="R444" i="1" s="1"/>
  <c r="T444" i="1" s="1"/>
  <c r="U444" i="1" s="1"/>
  <c r="L111" i="1"/>
  <c r="R111" i="1" s="1"/>
  <c r="T111" i="1" s="1"/>
  <c r="U111" i="1" s="1"/>
  <c r="L82" i="1"/>
  <c r="R82" i="1" s="1"/>
  <c r="T82" i="1" s="1"/>
  <c r="U82" i="1" s="1"/>
  <c r="L184" i="1"/>
  <c r="R184" i="1" s="1"/>
  <c r="T184" i="1" s="1"/>
  <c r="U184" i="1" s="1"/>
  <c r="L151" i="1"/>
  <c r="R151" i="1" s="1"/>
  <c r="T151" i="1" s="1"/>
  <c r="U151" i="1" s="1"/>
  <c r="L40" i="1"/>
  <c r="R40" i="1" s="1"/>
  <c r="T40" i="1" s="1"/>
  <c r="U40" i="1" s="1"/>
  <c r="L199" i="1"/>
  <c r="R199" i="1" s="1"/>
  <c r="T199" i="1" s="1"/>
  <c r="U199" i="1" s="1"/>
  <c r="L55" i="1"/>
  <c r="R55" i="1" s="1"/>
  <c r="T55" i="1" s="1"/>
  <c r="U55" i="1" s="1"/>
  <c r="L80" i="1"/>
  <c r="R80" i="1" s="1"/>
  <c r="T80" i="1" s="1"/>
  <c r="U80" i="1" s="1"/>
  <c r="L224" i="1"/>
  <c r="R224" i="1" s="1"/>
  <c r="T224" i="1" s="1"/>
  <c r="U224" i="1" s="1"/>
  <c r="L368" i="1"/>
  <c r="R368" i="1" s="1"/>
  <c r="T368" i="1" s="1"/>
  <c r="U368" i="1" s="1"/>
  <c r="L439" i="1"/>
  <c r="R439" i="1" s="1"/>
  <c r="T439" i="1" s="1"/>
  <c r="U439" i="1" s="1"/>
  <c r="L394" i="1"/>
  <c r="R394" i="1" s="1"/>
  <c r="T394" i="1" s="1"/>
  <c r="U394" i="1" s="1"/>
  <c r="L498" i="1"/>
  <c r="R498" i="1" s="1"/>
  <c r="T498" i="1" s="1"/>
  <c r="U498" i="1" s="1"/>
  <c r="L291" i="1"/>
  <c r="R291" i="1" s="1"/>
  <c r="T291" i="1" s="1"/>
  <c r="U291" i="1" s="1"/>
  <c r="L309" i="1"/>
  <c r="R309" i="1" s="1"/>
  <c r="T309" i="1" s="1"/>
  <c r="U309" i="1" s="1"/>
  <c r="L343" i="1"/>
  <c r="R343" i="1" s="1"/>
  <c r="T343" i="1" s="1"/>
  <c r="U343" i="1" s="1"/>
  <c r="L487" i="1"/>
  <c r="R487" i="1" s="1"/>
  <c r="T487" i="1" s="1"/>
  <c r="U487" i="1" s="1"/>
  <c r="L298" i="1"/>
  <c r="R298" i="1" s="1"/>
  <c r="T298" i="1" s="1"/>
  <c r="U298" i="1" s="1"/>
  <c r="L7" i="1"/>
  <c r="R7" i="1" s="1"/>
  <c r="T7" i="1" s="1"/>
  <c r="U7" i="1" s="1"/>
  <c r="L534" i="1"/>
  <c r="R534" i="1" s="1"/>
  <c r="T534" i="1" s="1"/>
  <c r="U534" i="1" s="1"/>
  <c r="L454" i="1"/>
  <c r="R454" i="1" s="1"/>
  <c r="T454" i="1" s="1"/>
  <c r="U454" i="1" s="1"/>
  <c r="L436" i="1"/>
  <c r="R436" i="1" s="1"/>
  <c r="T436" i="1" s="1"/>
  <c r="U436" i="1" s="1"/>
  <c r="L112" i="1"/>
  <c r="R112" i="1" s="1"/>
  <c r="T112" i="1" s="1"/>
  <c r="U112" i="1" s="1"/>
  <c r="L256" i="1"/>
  <c r="R256" i="1" s="1"/>
  <c r="T256" i="1" s="1"/>
  <c r="U256" i="1" s="1"/>
  <c r="L166" i="1"/>
  <c r="R166" i="1" s="1"/>
  <c r="T166" i="1" s="1"/>
  <c r="U166" i="1" s="1"/>
  <c r="L295" i="1"/>
  <c r="R295" i="1" s="1"/>
  <c r="T295" i="1" s="1"/>
  <c r="U295" i="1" s="1"/>
  <c r="L495" i="1"/>
  <c r="R495" i="1" s="1"/>
  <c r="T495" i="1" s="1"/>
  <c r="U495" i="1" s="1"/>
  <c r="L512" i="1"/>
  <c r="R512" i="1" s="1"/>
  <c r="T512" i="1" s="1"/>
  <c r="U512" i="1" s="1"/>
  <c r="L502" i="1"/>
  <c r="R502" i="1" s="1"/>
  <c r="T502" i="1" s="1"/>
  <c r="U502" i="1" s="1"/>
  <c r="L361" i="1"/>
  <c r="R361" i="1" s="1"/>
  <c r="T361" i="1" s="1"/>
  <c r="U361" i="1" s="1"/>
  <c r="L247" i="1"/>
  <c r="R247" i="1" s="1"/>
  <c r="T247" i="1" s="1"/>
  <c r="U247" i="1" s="1"/>
  <c r="L202" i="1"/>
  <c r="R202" i="1" s="1"/>
  <c r="T202" i="1" s="1"/>
  <c r="U202" i="1" s="1"/>
  <c r="L243" i="1"/>
  <c r="R243" i="1" s="1"/>
  <c r="T243" i="1" s="1"/>
  <c r="U243" i="1" s="1"/>
  <c r="L387" i="1"/>
  <c r="R387" i="1" s="1"/>
  <c r="T387" i="1" s="1"/>
  <c r="U387" i="1" s="1"/>
  <c r="L271" i="1"/>
  <c r="R271" i="1" s="1"/>
  <c r="T271" i="1" s="1"/>
  <c r="U271" i="1" s="1"/>
  <c r="L370" i="1"/>
  <c r="R370" i="1" s="1"/>
  <c r="T370" i="1" s="1"/>
  <c r="U370" i="1" s="1"/>
  <c r="L285" i="1"/>
  <c r="R285" i="1" s="1"/>
  <c r="T285" i="1" s="1"/>
  <c r="U285" i="1" s="1"/>
  <c r="L106" i="1"/>
  <c r="R106" i="1" s="1"/>
  <c r="T106" i="1" s="1"/>
  <c r="U106" i="1" s="1"/>
  <c r="L250" i="1"/>
  <c r="R250" i="1" s="1"/>
  <c r="T250" i="1" s="1"/>
  <c r="U250" i="1" s="1"/>
  <c r="L103" i="1"/>
  <c r="R103" i="1" s="1"/>
  <c r="T103" i="1" s="1"/>
  <c r="U103" i="1" s="1"/>
  <c r="L57" i="1"/>
  <c r="R57" i="1" s="1"/>
  <c r="T57" i="1" s="1"/>
  <c r="U57" i="1" s="1"/>
  <c r="L505" i="1"/>
  <c r="R505" i="1" s="1"/>
  <c r="T505" i="1" s="1"/>
  <c r="U505" i="1" s="1"/>
  <c r="L435" i="1"/>
  <c r="R435" i="1" s="1"/>
  <c r="T435" i="1" s="1"/>
  <c r="U435" i="1" s="1"/>
  <c r="L177" i="1"/>
  <c r="R177" i="1" s="1"/>
  <c r="T177" i="1" s="1"/>
  <c r="U177" i="1" s="1"/>
  <c r="L130" i="1"/>
  <c r="R130" i="1" s="1"/>
  <c r="T130" i="1" s="1"/>
  <c r="U130" i="1" s="1"/>
  <c r="L34" i="1"/>
  <c r="R34" i="1" s="1"/>
  <c r="T34" i="1" s="1"/>
  <c r="U34" i="1" s="1"/>
  <c r="L382" i="1"/>
  <c r="R382" i="1" s="1"/>
  <c r="T382" i="1" s="1"/>
  <c r="U382" i="1" s="1"/>
  <c r="L84" i="1"/>
  <c r="R84" i="1" s="1"/>
  <c r="T84" i="1" s="1"/>
  <c r="U84" i="1" s="1"/>
  <c r="L228" i="1"/>
  <c r="R228" i="1" s="1"/>
  <c r="T228" i="1" s="1"/>
  <c r="U228" i="1" s="1"/>
  <c r="L372" i="1"/>
  <c r="R372" i="1" s="1"/>
  <c r="T372" i="1" s="1"/>
  <c r="U372" i="1" s="1"/>
  <c r="L516" i="1"/>
  <c r="R516" i="1" s="1"/>
  <c r="T516" i="1" s="1"/>
  <c r="U516" i="1" s="1"/>
  <c r="L429" i="1"/>
  <c r="R429" i="1" s="1"/>
  <c r="T429" i="1" s="1"/>
  <c r="U429" i="1" s="1"/>
  <c r="L465" i="1"/>
  <c r="R465" i="1" s="1"/>
  <c r="T465" i="1" s="1"/>
  <c r="U465" i="1" s="1"/>
  <c r="L102" i="1"/>
  <c r="R102" i="1" s="1"/>
  <c r="T102" i="1" s="1"/>
  <c r="U102" i="1" s="1"/>
  <c r="L246" i="1"/>
  <c r="R246" i="1" s="1"/>
  <c r="T246" i="1" s="1"/>
  <c r="U246" i="1" s="1"/>
  <c r="L390" i="1"/>
  <c r="R390" i="1" s="1"/>
  <c r="T390" i="1" s="1"/>
  <c r="U390" i="1" s="1"/>
  <c r="L499" i="1"/>
  <c r="R499" i="1" s="1"/>
  <c r="T499" i="1" s="1"/>
  <c r="U499" i="1" s="1"/>
  <c r="L39" i="1"/>
  <c r="R39" i="1" s="1"/>
  <c r="T39" i="1" s="1"/>
  <c r="U39" i="1" s="1"/>
  <c r="L65" i="1"/>
  <c r="R65" i="1" s="1"/>
  <c r="T65" i="1" s="1"/>
  <c r="U65" i="1" s="1"/>
  <c r="L209" i="1"/>
  <c r="R209" i="1" s="1"/>
  <c r="T209" i="1" s="1"/>
  <c r="U209" i="1" s="1"/>
  <c r="L353" i="1"/>
  <c r="R353" i="1" s="1"/>
  <c r="T353" i="1" s="1"/>
  <c r="U353" i="1" s="1"/>
  <c r="L497" i="1"/>
  <c r="R497" i="1" s="1"/>
  <c r="T497" i="1" s="1"/>
  <c r="U497" i="1" s="1"/>
  <c r="L21" i="1"/>
  <c r="R21" i="1" s="1"/>
  <c r="T21" i="1" s="1"/>
  <c r="U21" i="1" s="1"/>
  <c r="L22" i="1"/>
  <c r="R22" i="1" s="1"/>
  <c r="T22" i="1" s="1"/>
  <c r="U22" i="1" s="1"/>
  <c r="L464" i="1"/>
  <c r="R464" i="1" s="1"/>
  <c r="T464" i="1" s="1"/>
  <c r="U464" i="1" s="1"/>
  <c r="L63" i="1"/>
  <c r="R63" i="1" s="1"/>
  <c r="T63" i="1" s="1"/>
  <c r="U63" i="1" s="1"/>
  <c r="L322" i="1"/>
  <c r="R322" i="1" s="1"/>
  <c r="T322" i="1" s="1"/>
  <c r="U322" i="1" s="1"/>
  <c r="L531" i="1"/>
  <c r="R531" i="1" s="1"/>
  <c r="T531" i="1" s="1"/>
  <c r="U531" i="1" s="1"/>
  <c r="L46" i="1"/>
  <c r="R46" i="1" s="1"/>
  <c r="T46" i="1" s="1"/>
  <c r="U46" i="1" s="1"/>
  <c r="L190" i="1"/>
  <c r="R190" i="1" s="1"/>
  <c r="T190" i="1" s="1"/>
  <c r="U190" i="1" s="1"/>
  <c r="L223" i="1"/>
  <c r="R223" i="1" s="1"/>
  <c r="T223" i="1" s="1"/>
  <c r="U223" i="1" s="1"/>
  <c r="L466" i="1"/>
  <c r="R466" i="1" s="1"/>
  <c r="T466" i="1" s="1"/>
  <c r="U466" i="1" s="1"/>
  <c r="L381" i="1"/>
  <c r="R381" i="1" s="1"/>
  <c r="T381" i="1" s="1"/>
  <c r="U381" i="1" s="1"/>
  <c r="L41" i="1"/>
  <c r="R41" i="1" s="1"/>
  <c r="T41" i="1" s="1"/>
  <c r="U41" i="1" s="1"/>
  <c r="L185" i="1"/>
  <c r="R185" i="1" s="1"/>
  <c r="T185" i="1" s="1"/>
  <c r="U185" i="1" s="1"/>
  <c r="L329" i="1"/>
  <c r="R329" i="1" s="1"/>
  <c r="T329" i="1" s="1"/>
  <c r="U329" i="1" s="1"/>
  <c r="L473" i="1"/>
  <c r="R473" i="1" s="1"/>
  <c r="T473" i="1" s="1"/>
  <c r="U473" i="1" s="1"/>
  <c r="L99" i="1"/>
  <c r="R99" i="1" s="1"/>
  <c r="T99" i="1" s="1"/>
  <c r="U99" i="1" s="1"/>
  <c r="L214" i="1"/>
  <c r="R214" i="1" s="1"/>
  <c r="T214" i="1" s="1"/>
  <c r="U214" i="1" s="1"/>
  <c r="L9" i="1"/>
  <c r="R9" i="1" s="1"/>
  <c r="T9" i="1" s="1"/>
  <c r="U9" i="1" s="1"/>
  <c r="L441" i="1"/>
  <c r="R441" i="1" s="1"/>
  <c r="T441" i="1" s="1"/>
  <c r="U441" i="1" s="1"/>
  <c r="L36" i="1"/>
  <c r="R36" i="1" s="1"/>
  <c r="T36" i="1" s="1"/>
  <c r="U36" i="1" s="1"/>
  <c r="L180" i="1"/>
  <c r="R180" i="1" s="1"/>
  <c r="T180" i="1" s="1"/>
  <c r="U180" i="1" s="1"/>
  <c r="L324" i="1"/>
  <c r="R324" i="1" s="1"/>
  <c r="T324" i="1" s="1"/>
  <c r="U324" i="1" s="1"/>
  <c r="L468" i="1"/>
  <c r="R468" i="1" s="1"/>
  <c r="T468" i="1" s="1"/>
  <c r="U468" i="1" s="1"/>
  <c r="L237" i="1"/>
  <c r="R237" i="1" s="1"/>
  <c r="T237" i="1" s="1"/>
  <c r="U237" i="1" s="1"/>
  <c r="L54" i="1"/>
  <c r="R54" i="1" s="1"/>
  <c r="T54" i="1" s="1"/>
  <c r="U54" i="1" s="1"/>
  <c r="L198" i="1"/>
  <c r="R198" i="1" s="1"/>
  <c r="T198" i="1" s="1"/>
  <c r="U198" i="1" s="1"/>
  <c r="L342" i="1"/>
  <c r="R342" i="1" s="1"/>
  <c r="T342" i="1" s="1"/>
  <c r="U342" i="1" s="1"/>
  <c r="L79" i="1"/>
  <c r="R79" i="1" s="1"/>
  <c r="T79" i="1" s="1"/>
  <c r="U79" i="1" s="1"/>
  <c r="L219" i="1"/>
  <c r="R219" i="1" s="1"/>
  <c r="T219" i="1" s="1"/>
  <c r="U219" i="1" s="1"/>
  <c r="L363" i="1"/>
  <c r="R363" i="1" s="1"/>
  <c r="T363" i="1" s="1"/>
  <c r="U363" i="1" s="1"/>
  <c r="L337" i="1"/>
  <c r="R337" i="1" s="1"/>
  <c r="T337" i="1" s="1"/>
  <c r="U337" i="1" s="1"/>
  <c r="L519" i="1"/>
  <c r="R519" i="1" s="1"/>
  <c r="T519" i="1" s="1"/>
  <c r="U519" i="1" s="1"/>
  <c r="L525" i="1"/>
  <c r="R525" i="1" s="1"/>
  <c r="T525" i="1" s="1"/>
  <c r="U525" i="1" s="1"/>
  <c r="L153" i="1"/>
  <c r="R153" i="1" s="1"/>
  <c r="T153" i="1" s="1"/>
  <c r="U153" i="1" s="1"/>
  <c r="L8" i="1"/>
  <c r="R8" i="1" s="1"/>
  <c r="T8" i="1" s="1"/>
  <c r="U8" i="1" s="1"/>
  <c r="L152" i="1"/>
  <c r="R152" i="1" s="1"/>
  <c r="T152" i="1" s="1"/>
  <c r="U152" i="1" s="1"/>
  <c r="L296" i="1"/>
  <c r="R296" i="1" s="1"/>
  <c r="T296" i="1" s="1"/>
  <c r="U296" i="1" s="1"/>
  <c r="L440" i="1"/>
  <c r="R440" i="1" s="1"/>
  <c r="T440" i="1" s="1"/>
  <c r="U440" i="1" s="1"/>
  <c r="L297" i="1"/>
  <c r="R297" i="1" s="1"/>
  <c r="T297" i="1" s="1"/>
  <c r="U297" i="1" s="1"/>
  <c r="L367" i="1"/>
  <c r="R367" i="1" s="1"/>
  <c r="T367" i="1" s="1"/>
  <c r="U367" i="1" s="1"/>
  <c r="L397" i="1"/>
  <c r="R397" i="1" s="1"/>
  <c r="T397" i="1" s="1"/>
  <c r="U397" i="1" s="1"/>
  <c r="L108" i="1"/>
  <c r="R108" i="1" s="1"/>
  <c r="T108" i="1" s="1"/>
  <c r="U108" i="1" s="1"/>
  <c r="L252" i="1"/>
  <c r="R252" i="1" s="1"/>
  <c r="T252" i="1" s="1"/>
  <c r="U252" i="1" s="1"/>
  <c r="L396" i="1"/>
  <c r="R396" i="1" s="1"/>
  <c r="T396" i="1" s="1"/>
  <c r="U396" i="1" s="1"/>
  <c r="L114" i="1"/>
  <c r="R114" i="1" s="1"/>
  <c r="T114" i="1" s="1"/>
  <c r="U114" i="1" s="1"/>
  <c r="L258" i="1"/>
  <c r="R258" i="1" s="1"/>
  <c r="T258" i="1" s="1"/>
  <c r="U258" i="1" s="1"/>
  <c r="L402" i="1"/>
  <c r="R402" i="1" s="1"/>
  <c r="T402" i="1" s="1"/>
  <c r="U402" i="1" s="1"/>
  <c r="L189" i="1"/>
  <c r="R189" i="1" s="1"/>
  <c r="T189" i="1" s="1"/>
  <c r="U189" i="1" s="1"/>
  <c r="L251" i="1"/>
  <c r="R251" i="1" s="1"/>
  <c r="T251" i="1" s="1"/>
  <c r="U251" i="1" s="1"/>
  <c r="L409" i="1"/>
  <c r="R409" i="1" s="1"/>
  <c r="T409" i="1" s="1"/>
  <c r="U409" i="1" s="1"/>
  <c r="L85" i="1"/>
  <c r="R85" i="1" s="1"/>
  <c r="T85" i="1" s="1"/>
  <c r="U85" i="1" s="1"/>
  <c r="L229" i="1"/>
  <c r="R229" i="1" s="1"/>
  <c r="T229" i="1" s="1"/>
  <c r="U229" i="1" s="1"/>
  <c r="L120" i="1"/>
  <c r="R120" i="1" s="1"/>
  <c r="T120" i="1" s="1"/>
  <c r="U120" i="1" s="1"/>
  <c r="L264" i="1"/>
  <c r="R264" i="1" s="1"/>
  <c r="T264" i="1" s="1"/>
  <c r="U264" i="1" s="1"/>
  <c r="L408" i="1"/>
  <c r="R408" i="1" s="1"/>
  <c r="T408" i="1" s="1"/>
  <c r="U408" i="1" s="1"/>
  <c r="L126" i="1"/>
  <c r="R126" i="1" s="1"/>
  <c r="T126" i="1" s="1"/>
  <c r="U126" i="1" s="1"/>
  <c r="L270" i="1"/>
  <c r="R270" i="1" s="1"/>
  <c r="T270" i="1" s="1"/>
  <c r="U270" i="1" s="1"/>
  <c r="L414" i="1"/>
  <c r="R414" i="1" s="1"/>
  <c r="T414" i="1" s="1"/>
  <c r="U414" i="1" s="1"/>
  <c r="L69" i="1"/>
  <c r="R69" i="1" s="1"/>
  <c r="T69" i="1" s="1"/>
  <c r="U69" i="1" s="1"/>
  <c r="L225" i="1"/>
  <c r="R225" i="1" s="1"/>
  <c r="T225" i="1" s="1"/>
  <c r="U225" i="1" s="1"/>
  <c r="L138" i="1"/>
  <c r="R138" i="1" s="1"/>
  <c r="T138" i="1" s="1"/>
  <c r="U138" i="1" s="1"/>
  <c r="L282" i="1"/>
  <c r="R282" i="1" s="1"/>
  <c r="T282" i="1" s="1"/>
  <c r="U282" i="1" s="1"/>
  <c r="L426" i="1"/>
  <c r="R426" i="1" s="1"/>
  <c r="T426" i="1" s="1"/>
  <c r="U426" i="1" s="1"/>
  <c r="L105" i="1"/>
  <c r="R105" i="1" s="1"/>
  <c r="T105" i="1" s="1"/>
  <c r="U105" i="1" s="1"/>
  <c r="L421" i="1"/>
  <c r="R421" i="1" s="1"/>
  <c r="T421" i="1" s="1"/>
  <c r="U421" i="1" s="1"/>
  <c r="L275" i="1"/>
  <c r="R275" i="1" s="1"/>
  <c r="T275" i="1" s="1"/>
  <c r="U275" i="1" s="1"/>
  <c r="L6" i="1"/>
  <c r="R6" i="1" s="1"/>
  <c r="T6" i="1" s="1"/>
  <c r="U6" i="1" s="1"/>
  <c r="L150" i="1"/>
  <c r="R150" i="1" s="1"/>
  <c r="T150" i="1" s="1"/>
  <c r="U150" i="1" s="1"/>
  <c r="L294" i="1"/>
  <c r="R294" i="1" s="1"/>
  <c r="T294" i="1" s="1"/>
  <c r="U294" i="1" s="1"/>
  <c r="L438" i="1"/>
  <c r="R438" i="1" s="1"/>
  <c r="T438" i="1" s="1"/>
  <c r="U438" i="1" s="1"/>
  <c r="L321" i="1"/>
  <c r="R321" i="1" s="1"/>
  <c r="T321" i="1" s="1"/>
  <c r="U321" i="1" s="1"/>
  <c r="L18" i="1"/>
  <c r="R18" i="1" s="1"/>
  <c r="T18" i="1" s="1"/>
  <c r="U18" i="1" s="1"/>
  <c r="L162" i="1"/>
  <c r="R162" i="1" s="1"/>
  <c r="T162" i="1" s="1"/>
  <c r="U162" i="1" s="1"/>
  <c r="L306" i="1"/>
  <c r="R306" i="1" s="1"/>
  <c r="T306" i="1" s="1"/>
  <c r="U306" i="1" s="1"/>
  <c r="L450" i="1"/>
  <c r="R450" i="1" s="1"/>
  <c r="T450" i="1" s="1"/>
  <c r="U450" i="1" s="1"/>
  <c r="L165" i="1"/>
  <c r="R165" i="1" s="1"/>
  <c r="T165" i="1" s="1"/>
  <c r="U165" i="1" s="1"/>
  <c r="L369" i="1"/>
  <c r="R369" i="1" s="1"/>
  <c r="T369" i="1" s="1"/>
  <c r="U369" i="1" s="1"/>
  <c r="L263" i="1"/>
  <c r="R263" i="1" s="1"/>
  <c r="T263" i="1" s="1"/>
  <c r="U263" i="1" s="1"/>
  <c r="L453" i="1"/>
  <c r="R453" i="1" s="1"/>
  <c r="T453" i="1" s="1"/>
  <c r="U453" i="1" s="1"/>
  <c r="L524" i="1"/>
  <c r="R524" i="1" s="1"/>
  <c r="T524" i="1" s="1"/>
  <c r="U524" i="1" s="1"/>
  <c r="L163" i="1"/>
  <c r="R163" i="1" s="1"/>
  <c r="T163" i="1" s="1"/>
  <c r="U163" i="1" s="1"/>
  <c r="L83" i="1"/>
  <c r="R83" i="1" s="1"/>
  <c r="T83" i="1" s="1"/>
  <c r="U83" i="1" s="1"/>
  <c r="L506" i="1"/>
  <c r="R506" i="1" s="1"/>
  <c r="T506" i="1" s="1"/>
  <c r="U506" i="1" s="1"/>
  <c r="L460" i="1"/>
  <c r="R460" i="1" s="1"/>
  <c r="T460" i="1" s="1"/>
  <c r="U460" i="1" s="1"/>
  <c r="L143" i="1"/>
  <c r="R143" i="1" s="1"/>
  <c r="T143" i="1" s="1"/>
  <c r="U143" i="1" s="1"/>
  <c r="L395" i="1"/>
  <c r="R395" i="1" s="1"/>
  <c r="T395" i="1" s="1"/>
  <c r="U395" i="1" s="1"/>
  <c r="L422" i="1"/>
  <c r="R422" i="1" s="1"/>
  <c r="T422" i="1" s="1"/>
  <c r="U422" i="1" s="1"/>
  <c r="L33" i="1"/>
  <c r="R33" i="1" s="1"/>
  <c r="T33" i="1" s="1"/>
  <c r="U33" i="1" s="1"/>
  <c r="L239" i="1"/>
  <c r="R239" i="1" s="1"/>
  <c r="T239" i="1" s="1"/>
  <c r="U239" i="1" s="1"/>
  <c r="L73" i="1"/>
  <c r="R73" i="1" s="1"/>
  <c r="T73" i="1" s="1"/>
  <c r="U73" i="1" s="1"/>
  <c r="L217" i="1"/>
  <c r="R217" i="1" s="1"/>
  <c r="T217" i="1" s="1"/>
  <c r="U217" i="1" s="1"/>
  <c r="L60" i="1"/>
  <c r="R60" i="1" s="1"/>
  <c r="T60" i="1" s="1"/>
  <c r="U60" i="1" s="1"/>
  <c r="L204" i="1"/>
  <c r="R204" i="1" s="1"/>
  <c r="T204" i="1" s="1"/>
  <c r="U204" i="1" s="1"/>
  <c r="L348" i="1"/>
  <c r="R348" i="1" s="1"/>
  <c r="T348" i="1" s="1"/>
  <c r="U348" i="1" s="1"/>
  <c r="L492" i="1"/>
  <c r="R492" i="1" s="1"/>
  <c r="T492" i="1" s="1"/>
  <c r="U492" i="1" s="1"/>
  <c r="L431" i="1"/>
  <c r="R431" i="1" s="1"/>
  <c r="T431" i="1" s="1"/>
  <c r="U431" i="1" s="1"/>
  <c r="L78" i="1"/>
  <c r="R78" i="1" s="1"/>
  <c r="T78" i="1" s="1"/>
  <c r="U78" i="1" s="1"/>
  <c r="L222" i="1"/>
  <c r="R222" i="1" s="1"/>
  <c r="T222" i="1" s="1"/>
  <c r="U222" i="1" s="1"/>
  <c r="L366" i="1"/>
  <c r="R366" i="1" s="1"/>
  <c r="T366" i="1" s="1"/>
  <c r="U366" i="1" s="1"/>
  <c r="L405" i="1"/>
  <c r="R405" i="1" s="1"/>
  <c r="T405" i="1" s="1"/>
  <c r="U405" i="1" s="1"/>
  <c r="L385" i="1"/>
  <c r="R385" i="1" s="1"/>
  <c r="T385" i="1" s="1"/>
  <c r="U385" i="1" s="1"/>
  <c r="L261" i="1"/>
  <c r="R261" i="1" s="1"/>
  <c r="T261" i="1" s="1"/>
  <c r="U261" i="1" s="1"/>
  <c r="L472" i="1"/>
  <c r="R472" i="1" s="1"/>
  <c r="T472" i="1" s="1"/>
  <c r="U472" i="1" s="1"/>
  <c r="L527" i="1"/>
  <c r="R527" i="1" s="1"/>
  <c r="T527" i="1" s="1"/>
  <c r="U527" i="1" s="1"/>
  <c r="L335" i="1"/>
  <c r="R335" i="1" s="1"/>
  <c r="T335" i="1" s="1"/>
  <c r="U335" i="1" s="1"/>
  <c r="L479" i="1"/>
  <c r="R479" i="1" s="1"/>
  <c r="T479" i="1" s="1"/>
  <c r="U479" i="1" s="1"/>
  <c r="L74" i="1"/>
  <c r="R74" i="1" s="1"/>
  <c r="T74" i="1" s="1"/>
  <c r="U74" i="1" s="1"/>
  <c r="L218" i="1"/>
  <c r="R218" i="1" s="1"/>
  <c r="T218" i="1" s="1"/>
  <c r="U218" i="1" s="1"/>
  <c r="L362" i="1"/>
  <c r="R362" i="1" s="1"/>
  <c r="T362" i="1" s="1"/>
  <c r="U362" i="1" s="1"/>
  <c r="L107" i="1"/>
  <c r="R107" i="1" s="1"/>
  <c r="T107" i="1" s="1"/>
  <c r="U107" i="1" s="1"/>
  <c r="L359" i="1"/>
  <c r="R359" i="1" s="1"/>
  <c r="T359" i="1" s="1"/>
  <c r="U359" i="1" s="1"/>
  <c r="L503" i="1"/>
  <c r="R503" i="1" s="1"/>
  <c r="T503" i="1" s="1"/>
  <c r="U503" i="1" s="1"/>
  <c r="L98" i="1"/>
  <c r="R98" i="1" s="1"/>
  <c r="T98" i="1" s="1"/>
  <c r="U98" i="1" s="1"/>
  <c r="L242" i="1"/>
  <c r="R242" i="1" s="1"/>
  <c r="T242" i="1" s="1"/>
  <c r="U242" i="1" s="1"/>
  <c r="L386" i="1"/>
  <c r="R386" i="1" s="1"/>
  <c r="T386" i="1" s="1"/>
  <c r="U386" i="1" s="1"/>
  <c r="L119" i="1"/>
  <c r="R119" i="1" s="1"/>
  <c r="T119" i="1" s="1"/>
  <c r="U119" i="1" s="1"/>
  <c r="L110" i="1"/>
  <c r="R110" i="1" s="1"/>
  <c r="T110" i="1" s="1"/>
  <c r="U110" i="1" s="1"/>
  <c r="L254" i="1"/>
  <c r="R254" i="1" s="1"/>
  <c r="T254" i="1" s="1"/>
  <c r="U254" i="1" s="1"/>
  <c r="L398" i="1"/>
  <c r="R398" i="1" s="1"/>
  <c r="T398" i="1" s="1"/>
  <c r="U398" i="1" s="1"/>
  <c r="L529" i="1"/>
  <c r="R529" i="1" s="1"/>
  <c r="T529" i="1" s="1"/>
  <c r="U529" i="1" s="1"/>
  <c r="L71" i="1"/>
  <c r="R71" i="1" s="1"/>
  <c r="T71" i="1" s="1"/>
  <c r="U71" i="1" s="1"/>
  <c r="L323" i="1"/>
  <c r="R323" i="1" s="1"/>
  <c r="T323" i="1" s="1"/>
  <c r="U323" i="1" s="1"/>
  <c r="L467" i="1"/>
  <c r="R467" i="1" s="1"/>
  <c r="T467" i="1" s="1"/>
  <c r="U467" i="1" s="1"/>
  <c r="L62" i="1"/>
  <c r="R62" i="1" s="1"/>
  <c r="T62" i="1" s="1"/>
  <c r="U62" i="1" s="1"/>
  <c r="L206" i="1"/>
  <c r="R206" i="1" s="1"/>
  <c r="T206" i="1" s="1"/>
  <c r="U206" i="1" s="1"/>
  <c r="L350" i="1"/>
  <c r="R350" i="1" s="1"/>
  <c r="T350" i="1" s="1"/>
  <c r="U350" i="1" s="1"/>
  <c r="L95" i="1"/>
  <c r="R95" i="1" s="1"/>
  <c r="T95" i="1" s="1"/>
  <c r="U95" i="1" s="1"/>
  <c r="L347" i="1"/>
  <c r="R347" i="1" s="1"/>
  <c r="T347" i="1" s="1"/>
  <c r="U347" i="1" s="1"/>
  <c r="L491" i="1"/>
  <c r="R491" i="1" s="1"/>
  <c r="T491" i="1" s="1"/>
  <c r="U491" i="1" s="1"/>
  <c r="L86" i="1"/>
  <c r="R86" i="1" s="1"/>
  <c r="T86" i="1" s="1"/>
  <c r="U86" i="1" s="1"/>
  <c r="L230" i="1"/>
  <c r="R230" i="1" s="1"/>
  <c r="T230" i="1" s="1"/>
  <c r="U230" i="1" s="1"/>
  <c r="L374" i="1"/>
  <c r="R374" i="1" s="1"/>
  <c r="T374" i="1" s="1"/>
  <c r="U374" i="1" s="1"/>
  <c r="L518" i="1"/>
  <c r="R518" i="1" s="1"/>
  <c r="T518" i="1" s="1"/>
  <c r="U518" i="1" s="1"/>
  <c r="L203" i="1"/>
  <c r="R203" i="1" s="1"/>
  <c r="T203" i="1" s="1"/>
  <c r="U203" i="1" s="1"/>
  <c r="L37" i="1"/>
  <c r="R37" i="1" s="1"/>
  <c r="T37" i="1" s="1"/>
  <c r="U37" i="1" s="1"/>
  <c r="L181" i="1"/>
  <c r="R181" i="1" s="1"/>
  <c r="T181" i="1" s="1"/>
  <c r="U181" i="1" s="1"/>
  <c r="L131" i="1"/>
  <c r="R131" i="1" s="1"/>
  <c r="T131" i="1" s="1"/>
  <c r="U131" i="1" s="1"/>
  <c r="L383" i="1"/>
  <c r="R383" i="1" s="1"/>
  <c r="T383" i="1" s="1"/>
  <c r="U383" i="1" s="1"/>
  <c r="L193" i="1"/>
  <c r="R193" i="1" s="1"/>
  <c r="T193" i="1" s="1"/>
  <c r="U193" i="1" s="1"/>
  <c r="L49" i="1"/>
  <c r="R49" i="1" s="1"/>
  <c r="T49" i="1" s="1"/>
  <c r="U49" i="1" s="1"/>
  <c r="L419" i="1"/>
  <c r="R419" i="1" s="1"/>
  <c r="T419" i="1" s="1"/>
  <c r="U419" i="1" s="1"/>
  <c r="L494" i="1"/>
  <c r="R494" i="1" s="1"/>
  <c r="T494" i="1" s="1"/>
  <c r="U494" i="1" s="1"/>
  <c r="L371" i="1"/>
  <c r="R371" i="1" s="1"/>
  <c r="T371" i="1" s="1"/>
  <c r="U371" i="1" s="1"/>
  <c r="L122" i="1"/>
  <c r="R122" i="1" s="1"/>
  <c r="T122" i="1" s="1"/>
  <c r="U122" i="1" s="1"/>
  <c r="L266" i="1"/>
  <c r="R266" i="1" s="1"/>
  <c r="T266" i="1" s="1"/>
  <c r="U266" i="1" s="1"/>
  <c r="L410" i="1"/>
  <c r="R410" i="1" s="1"/>
  <c r="T410" i="1" s="1"/>
  <c r="U410" i="1" s="1"/>
  <c r="L457" i="1"/>
  <c r="R457" i="1" s="1"/>
  <c r="T457" i="1" s="1"/>
  <c r="U457" i="1" s="1"/>
  <c r="L134" i="1"/>
  <c r="R134" i="1" s="1"/>
  <c r="T134" i="1" s="1"/>
  <c r="U134" i="1" s="1"/>
  <c r="L278" i="1"/>
  <c r="R278" i="1" s="1"/>
  <c r="T278" i="1" s="1"/>
  <c r="U278" i="1" s="1"/>
  <c r="L469" i="1"/>
  <c r="R469" i="1" s="1"/>
  <c r="T469" i="1" s="1"/>
  <c r="U469" i="1" s="1"/>
  <c r="L97" i="1"/>
  <c r="R97" i="1" s="1"/>
  <c r="T97" i="1" s="1"/>
  <c r="U97" i="1" s="1"/>
  <c r="L11" i="1"/>
  <c r="R11" i="1" s="1"/>
  <c r="T11" i="1" s="1"/>
  <c r="U11" i="1" s="1"/>
  <c r="L155" i="1"/>
  <c r="R155" i="1" s="1"/>
  <c r="T155" i="1" s="1"/>
  <c r="U155" i="1" s="1"/>
  <c r="L407" i="1"/>
  <c r="R407" i="1" s="1"/>
  <c r="T407" i="1" s="1"/>
  <c r="U407" i="1" s="1"/>
  <c r="L530" i="1"/>
  <c r="R530" i="1" s="1"/>
  <c r="T530" i="1" s="1"/>
  <c r="U530" i="1" s="1"/>
  <c r="L2" i="1"/>
  <c r="R2" i="1" s="1"/>
  <c r="T2" i="1" s="1"/>
  <c r="U2" i="1" s="1"/>
  <c r="L146" i="1"/>
  <c r="R146" i="1" s="1"/>
  <c r="T146" i="1" s="1"/>
  <c r="U146" i="1" s="1"/>
  <c r="L290" i="1"/>
  <c r="R290" i="1" s="1"/>
  <c r="T290" i="1" s="1"/>
  <c r="U290" i="1" s="1"/>
  <c r="L434" i="1"/>
  <c r="R434" i="1" s="1"/>
  <c r="T434" i="1" s="1"/>
  <c r="U434" i="1" s="1"/>
  <c r="L493" i="1"/>
  <c r="R493" i="1" s="1"/>
  <c r="T493" i="1" s="1"/>
  <c r="U493" i="1" s="1"/>
  <c r="L109" i="1"/>
  <c r="R109" i="1" s="1"/>
  <c r="T109" i="1" s="1"/>
  <c r="U109" i="1" s="1"/>
  <c r="L481" i="1"/>
  <c r="R481" i="1" s="1"/>
  <c r="T481" i="1" s="1"/>
  <c r="U481" i="1" s="1"/>
  <c r="L121" i="1"/>
  <c r="R121" i="1" s="1"/>
  <c r="T121" i="1" s="1"/>
  <c r="U121" i="1" s="1"/>
  <c r="L508" i="1"/>
  <c r="R508" i="1" s="1"/>
  <c r="T508" i="1" s="1"/>
  <c r="U508" i="1" s="1"/>
  <c r="L520" i="1"/>
  <c r="R520" i="1" s="1"/>
  <c r="T520" i="1" s="1"/>
  <c r="U520" i="1" s="1"/>
  <c r="L301" i="1"/>
  <c r="R301" i="1" s="1"/>
  <c r="T301" i="1" s="1"/>
  <c r="U301" i="1" s="1"/>
  <c r="L23" i="1"/>
  <c r="R23" i="1" s="1"/>
  <c r="T23" i="1" s="1"/>
  <c r="U23" i="1" s="1"/>
  <c r="L167" i="1"/>
  <c r="R167" i="1" s="1"/>
  <c r="T167" i="1" s="1"/>
  <c r="U167" i="1" s="1"/>
  <c r="L14" i="1"/>
  <c r="R14" i="1" s="1"/>
  <c r="T14" i="1" s="1"/>
  <c r="U14" i="1" s="1"/>
  <c r="L158" i="1"/>
  <c r="R158" i="1" s="1"/>
  <c r="T158" i="1" s="1"/>
  <c r="U158" i="1" s="1"/>
  <c r="L302" i="1"/>
  <c r="R302" i="1" s="1"/>
  <c r="T302" i="1" s="1"/>
  <c r="U302" i="1" s="1"/>
  <c r="L446" i="1"/>
  <c r="R446" i="1" s="1"/>
  <c r="T446" i="1" s="1"/>
  <c r="U446" i="1" s="1"/>
  <c r="L241" i="1"/>
  <c r="R241" i="1" s="1"/>
  <c r="T241" i="1" s="1"/>
  <c r="U241" i="1" s="1"/>
  <c r="L265" i="1"/>
  <c r="R265" i="1" s="1"/>
  <c r="T265" i="1" s="1"/>
  <c r="U265" i="1" s="1"/>
  <c r="L133" i="1"/>
  <c r="R133" i="1" s="1"/>
  <c r="T133" i="1" s="1"/>
  <c r="U133" i="1" s="1"/>
  <c r="L145" i="1"/>
  <c r="R145" i="1" s="1"/>
  <c r="T145" i="1" s="1"/>
  <c r="U145" i="1" s="1"/>
  <c r="L157" i="1"/>
  <c r="R157" i="1" s="1"/>
  <c r="T157" i="1" s="1"/>
  <c r="U157" i="1" s="1"/>
  <c r="L77" i="1"/>
  <c r="R77" i="1" s="1"/>
  <c r="T77" i="1" s="1"/>
  <c r="U77" i="1" s="1"/>
  <c r="L221" i="1"/>
  <c r="R221" i="1" s="1"/>
  <c r="T221" i="1" s="1"/>
  <c r="U221" i="1" s="1"/>
  <c r="L365" i="1"/>
  <c r="R365" i="1" s="1"/>
  <c r="T365" i="1" s="1"/>
  <c r="U365" i="1" s="1"/>
  <c r="L509" i="1"/>
  <c r="R509" i="1" s="1"/>
  <c r="T509" i="1" s="1"/>
  <c r="U509" i="1" s="1"/>
  <c r="L35" i="1"/>
  <c r="R35" i="1" s="1"/>
  <c r="T35" i="1" s="1"/>
  <c r="U35" i="1" s="1"/>
  <c r="L179" i="1"/>
  <c r="R179" i="1" s="1"/>
  <c r="T179" i="1" s="1"/>
  <c r="U179" i="1" s="1"/>
  <c r="L26" i="1"/>
  <c r="R26" i="1" s="1"/>
  <c r="T26" i="1" s="1"/>
  <c r="U26" i="1" s="1"/>
  <c r="L170" i="1"/>
  <c r="R170" i="1" s="1"/>
  <c r="T170" i="1" s="1"/>
  <c r="U170" i="1" s="1"/>
  <c r="L314" i="1"/>
  <c r="R314" i="1" s="1"/>
  <c r="T314" i="1" s="1"/>
  <c r="U314" i="1" s="1"/>
  <c r="L458" i="1"/>
  <c r="R458" i="1" s="1"/>
  <c r="T458" i="1" s="1"/>
  <c r="U458" i="1" s="1"/>
  <c r="L253" i="1"/>
  <c r="R253" i="1" s="1"/>
  <c r="T253" i="1" s="1"/>
  <c r="U253" i="1" s="1"/>
  <c r="L277" i="1"/>
  <c r="R277" i="1" s="1"/>
  <c r="T277" i="1" s="1"/>
  <c r="U277" i="1" s="1"/>
  <c r="L532" i="1"/>
  <c r="R532" i="1" s="1"/>
  <c r="T532" i="1" s="1"/>
  <c r="U532" i="1" s="1"/>
  <c r="L13" i="1"/>
  <c r="R13" i="1" s="1"/>
  <c r="T13" i="1" s="1"/>
  <c r="U13" i="1" s="1"/>
  <c r="L325" i="1"/>
  <c r="R325" i="1" s="1"/>
  <c r="T325" i="1" s="1"/>
  <c r="U325" i="1" s="1"/>
  <c r="L191" i="1"/>
  <c r="R191" i="1" s="1"/>
  <c r="T191" i="1" s="1"/>
  <c r="U191" i="1" s="1"/>
  <c r="L289" i="1"/>
  <c r="R289" i="1" s="1"/>
  <c r="T289" i="1" s="1"/>
  <c r="U289" i="1" s="1"/>
  <c r="L25" i="1"/>
  <c r="R25" i="1" s="1"/>
  <c r="T25" i="1" s="1"/>
  <c r="U25" i="1" s="1"/>
  <c r="L169" i="1"/>
  <c r="R169" i="1" s="1"/>
  <c r="T169" i="1" s="1"/>
  <c r="U169" i="1" s="1"/>
  <c r="L349" i="1"/>
  <c r="R349" i="1" s="1"/>
  <c r="T349" i="1" s="1"/>
  <c r="U349" i="1" s="1"/>
  <c r="L89" i="1"/>
  <c r="R89" i="1" s="1"/>
  <c r="T89" i="1" s="1"/>
  <c r="U89" i="1" s="1"/>
  <c r="L233" i="1"/>
  <c r="R233" i="1" s="1"/>
  <c r="T233" i="1" s="1"/>
  <c r="U233" i="1" s="1"/>
  <c r="L377" i="1"/>
  <c r="R377" i="1" s="1"/>
  <c r="T377" i="1" s="1"/>
  <c r="U377" i="1" s="1"/>
  <c r="L521" i="1"/>
  <c r="R521" i="1" s="1"/>
  <c r="T521" i="1" s="1"/>
  <c r="U521" i="1" s="1"/>
  <c r="L47" i="1"/>
  <c r="R47" i="1" s="1"/>
  <c r="T47" i="1" s="1"/>
  <c r="U47" i="1" s="1"/>
  <c r="L299" i="1"/>
  <c r="R299" i="1" s="1"/>
  <c r="T299" i="1" s="1"/>
  <c r="U299" i="1" s="1"/>
  <c r="L443" i="1"/>
  <c r="R443" i="1" s="1"/>
  <c r="T443" i="1" s="1"/>
  <c r="U443" i="1" s="1"/>
  <c r="L38" i="1"/>
  <c r="R38" i="1" s="1"/>
  <c r="T38" i="1" s="1"/>
  <c r="U38" i="1" s="1"/>
  <c r="L182" i="1"/>
  <c r="R182" i="1" s="1"/>
  <c r="T182" i="1" s="1"/>
  <c r="U182" i="1" s="1"/>
  <c r="L326" i="1"/>
  <c r="R326" i="1" s="1"/>
  <c r="T326" i="1" s="1"/>
  <c r="U326" i="1" s="1"/>
  <c r="L470" i="1"/>
  <c r="R470" i="1" s="1"/>
  <c r="T470" i="1" s="1"/>
  <c r="U470" i="1" s="1"/>
  <c r="L313" i="1"/>
  <c r="R313" i="1" s="1"/>
  <c r="T313" i="1" s="1"/>
  <c r="U313" i="1" s="1"/>
  <c r="L101" i="1"/>
  <c r="R101" i="1" s="1"/>
  <c r="T101" i="1" s="1"/>
  <c r="U101" i="1" s="1"/>
  <c r="L245" i="1"/>
  <c r="R245" i="1" s="1"/>
  <c r="T245" i="1" s="1"/>
  <c r="U245" i="1" s="1"/>
  <c r="L389" i="1"/>
  <c r="R389" i="1" s="1"/>
  <c r="T389" i="1" s="1"/>
  <c r="U389" i="1" s="1"/>
  <c r="L533" i="1"/>
  <c r="R533" i="1" s="1"/>
  <c r="T533" i="1" s="1"/>
  <c r="U533" i="1" s="1"/>
  <c r="L59" i="1"/>
  <c r="R59" i="1" s="1"/>
  <c r="T59" i="1" s="1"/>
  <c r="U59" i="1" s="1"/>
  <c r="L311" i="1"/>
  <c r="R311" i="1" s="1"/>
  <c r="T311" i="1" s="1"/>
  <c r="U311" i="1" s="1"/>
  <c r="L455" i="1"/>
  <c r="R455" i="1" s="1"/>
  <c r="T455" i="1" s="1"/>
  <c r="U455" i="1" s="1"/>
  <c r="L50" i="1"/>
  <c r="R50" i="1" s="1"/>
  <c r="T50" i="1" s="1"/>
  <c r="U50" i="1" s="1"/>
  <c r="L194" i="1"/>
  <c r="R194" i="1" s="1"/>
  <c r="T194" i="1" s="1"/>
  <c r="U194" i="1" s="1"/>
  <c r="L338" i="1"/>
  <c r="R338" i="1" s="1"/>
  <c r="T338" i="1" s="1"/>
  <c r="U338" i="1" s="1"/>
  <c r="L482" i="1"/>
  <c r="R482" i="1" s="1"/>
  <c r="T482" i="1" s="1"/>
  <c r="U482"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6498E20-6BDD-473B-B12B-DDB8B1582BA8}" keepAlive="1" name="Query - Quiz 1" description="Connection to the 'Quiz 1' query in the workbook." type="5" refreshedVersion="8" background="1" saveData="1">
    <dbPr connection="Provider=Microsoft.Mashup.OleDb.1;Data Source=$Workbook$;Location=&quot;Quiz 1&quot;;Extended Properties=&quot;&quot;" command="SELECT * FROM [Quiz 1]"/>
  </connection>
  <connection id="2" xr16:uid="{882C2E0E-54A9-47CB-8B5F-2F26AE8A0C4D}" keepAlive="1" name="Query - Quiz 2" description="Connection to the 'Quiz 2' query in the workbook." type="5" refreshedVersion="8" background="1" saveData="1">
    <dbPr connection="Provider=Microsoft.Mashup.OleDb.1;Data Source=$Workbook$;Location=&quot;Quiz 2&quot;;Extended Properties=&quot;&quot;" command="SELECT * FROM [Quiz 2]"/>
  </connection>
  <connection id="3" xr16:uid="{030B84EE-B315-4F1B-88EA-3093D7576827}" keepAlive="1" name="Query - Quiz 3" description="Connection to the 'Quiz 3' query in the workbook." type="5" refreshedVersion="8" background="1" saveData="1">
    <dbPr connection="Provider=Microsoft.Mashup.OleDb.1;Data Source=$Workbook$;Location=&quot;Quiz 3&quot;;Extended Properties=&quot;&quot;" command="SELECT * FROM [Quiz 3]"/>
  </connection>
  <connection id="4" xr16:uid="{1949D7DB-C324-4E26-A931-60BE63894F36}" keepAlive="1" name="Query - Quiz 4" description="Connection to the 'Quiz 4' query in the workbook." type="5" refreshedVersion="8" background="1" saveData="1">
    <dbPr connection="Provider=Microsoft.Mashup.OleDb.1;Data Source=$Workbook$;Location=&quot;Quiz 4&quot;;Extended Properties=&quot;&quot;" command="SELECT * FROM [Quiz 4]"/>
  </connection>
  <connection id="5" xr16:uid="{E8767E68-3B4B-4819-8323-7668074DA6DC}" keepAlive="1" name="Query - Quiz 5" description="Connection to the 'Quiz 5' query in the workbook." type="5" refreshedVersion="8" background="1" saveData="1">
    <dbPr connection="Provider=Microsoft.Mashup.OleDb.1;Data Source=$Workbook$;Location=&quot;Quiz 5&quot;;Extended Properties=&quot;&quot;" command="SELECT * FROM [Quiz 5]"/>
  </connection>
  <connection id="6" xr16:uid="{19E31464-5801-4107-A8DD-C70664DF5BB4}" keepAlive="1" name="Query - กิจกรรม 11" description="Connection to the 'กิจกรรม 11' query in the workbook." type="5" refreshedVersion="8" background="1" saveData="1">
    <dbPr connection="Provider=Microsoft.Mashup.OleDb.1;Data Source=$Workbook$;Location=&quot;กิจกรรม 11&quot;;Extended Properties=&quot;&quot;" command="SELECT * FROM [กิจกรรม 11]"/>
  </connection>
  <connection id="7" xr16:uid="{67016695-2444-40D2-B88E-2DF7D90BD6E5}" keepAlive="1" name="Query - ท้ายบท 1" description="Connection to the 'ท้ายบท 1' query in the workbook." type="5" refreshedVersion="8" background="1" saveData="1">
    <dbPr connection="Provider=Microsoft.Mashup.OleDb.1;Data Source=$Workbook$;Location=&quot;ท้ายบท 1&quot;;Extended Properties=&quot;&quot;" command="SELECT * FROM [ท้ายบท 1]"/>
  </connection>
  <connection id="8" xr16:uid="{F20437B8-3AB0-49E2-8CA3-606C7FC0E9D2}" keepAlive="1" name="Query - ท้ายบท 2" description="Connection to the 'ท้ายบท 2' query in the workbook." type="5" refreshedVersion="8" background="1" saveData="1">
    <dbPr connection="Provider=Microsoft.Mashup.OleDb.1;Data Source=$Workbook$;Location=&quot;ท้ายบท 2&quot;;Extended Properties=&quot;&quot;" command="SELECT * FROM [ท้ายบท 2]"/>
  </connection>
  <connection id="9" xr16:uid="{EEBB50E8-23F7-4BB0-A3E0-6E313E8DD66E}" keepAlive="1" name="Query - ท้ายบท 3" description="Connection to the 'ท้ายบท 3' query in the workbook." type="5" refreshedVersion="8" background="1" saveData="1">
    <dbPr connection="Provider=Microsoft.Mashup.OleDb.1;Data Source=$Workbook$;Location=&quot;ท้ายบท 3&quot;;Extended Properties=&quot;&quot;" command="SELECT * FROM [ท้ายบท 3]"/>
  </connection>
  <connection id="10" xr16:uid="{1633FC25-112F-4904-928D-484E104DF049}" keepAlive="1" name="Query - ท้ายบท 4" description="Connection to the 'ท้ายบท 4' query in the workbook." type="5" refreshedVersion="8" background="1" saveData="1">
    <dbPr connection="Provider=Microsoft.Mashup.OleDb.1;Data Source=$Workbook$;Location=&quot;ท้ายบท 4&quot;;Extended Properties=&quot;&quot;" command="SELECT * FROM [ท้ายบท 4]"/>
  </connection>
  <connection id="11" xr16:uid="{9ACA9142-1363-42BA-8A2B-07496EBB7F00}" keepAlive="1" name="Query - ท้ายบท 5" description="Connection to the 'ท้ายบท 5' query in the workbook." type="5" refreshedVersion="8" background="1" saveData="1">
    <dbPr connection="Provider=Microsoft.Mashup.OleDb.1;Data Source=$Workbook$;Location=&quot;ท้ายบท 5&quot;;Extended Properties=&quot;&quot;" command="SELECT * FROM [ท้ายบท 5]"/>
  </connection>
  <connection id="12" xr16:uid="{3740F3BC-3C32-44A9-A6AF-F14CF49B0812}" keepAlive="1" name="Query - แบบฝึก 11 old" description="Connection to the 'แบบฝึก 11 old' query in the workbook." type="5" refreshedVersion="8" background="1" saveData="1">
    <dbPr connection="Provider=Microsoft.Mashup.OleDb.1;Data Source=$Workbook$;Location=&quot;แบบฝึก 11 old&quot;;Extended Properties=&quot;&quot;" command="SELECT * FROM [แบบฝึก 11 old]"/>
  </connection>
  <connection id="13" xr16:uid="{E74299E3-5B62-41FC-8ADD-90EF5D3C1DA5}" keepAlive="1" name="Query - แบบฝึก 11(1)" description="Connection to the 'แบบฝึก 11' query in the workbook." type="5" refreshedVersion="8" background="1" saveData="1">
    <dbPr connection="Provider=Microsoft.Mashup.OleDb.1;Data Source=$Workbook$;Location=&quot;แบบฝึก 11&quot;;Extended Properties=&quot;&quot;" command="SELECT * FROM [แบบฝึก 11]"/>
  </connection>
  <connection id="14" xr16:uid="{22E78039-9EAB-493F-9C9E-71C979A0DC3B}" keepAlive="1" name="Query - แบบฝึก 12" description="Connection to the 'แบบฝึก 12' query in the workbook." type="5" refreshedVersion="8" background="1" saveData="1">
    <dbPr connection="Provider=Microsoft.Mashup.OleDb.1;Data Source=$Workbook$;Location=&quot;แบบฝึก 12&quot;;Extended Properties=&quot;&quot;" command="SELECT * FROM [แบบฝึก 12]"/>
  </connection>
  <connection id="15" xr16:uid="{36B3D63E-CD49-4A99-9790-41DC45F721E2}" keepAlive="1" name="Query - แบบฝึก 21" description="Connection to the 'แบบฝึก 21' query in the workbook." type="5" refreshedVersion="8" background="1" saveData="1">
    <dbPr connection="Provider=Microsoft.Mashup.OleDb.1;Data Source=$Workbook$;Location=&quot;แบบฝึก 21&quot;;Extended Properties=&quot;&quot;" command="SELECT * FROM [แบบฝึก 21]"/>
  </connection>
  <connection id="16" xr16:uid="{386DAF4E-BF52-4FBE-A581-D87D8284AB91}" keepAlive="1" name="Query - แบบฝึก 22" description="Connection to the 'แบบฝึก 22' query in the workbook." type="5" refreshedVersion="8" background="1" saveData="1">
    <dbPr connection="Provider=Microsoft.Mashup.OleDb.1;Data Source=$Workbook$;Location=&quot;แบบฝึก 22&quot;;Extended Properties=&quot;&quot;" command="SELECT * FROM [แบบฝึก 22]"/>
  </connection>
  <connection id="17" xr16:uid="{3389C381-9A46-45FB-9EAF-2B66911F0411}" keepAlive="1" name="Query - แบบฝึก 31" description="Connection to the 'แบบฝึก 31' query in the workbook." type="5" refreshedVersion="8" background="1" saveData="1">
    <dbPr connection="Provider=Microsoft.Mashup.OleDb.1;Data Source=$Workbook$;Location=&quot;แบบฝึก 31&quot;;Extended Properties=&quot;&quot;" command="SELECT * FROM [แบบฝึก 31]"/>
  </connection>
  <connection id="18" xr16:uid="{E7C153F9-47EC-4DCD-BCD6-BE235D3616E7}" keepAlive="1" name="Query - แบบฝึก 41" description="Connection to the 'แบบฝึก 41' query in the workbook." type="5" refreshedVersion="8" background="1" saveData="1">
    <dbPr connection="Provider=Microsoft.Mashup.OleDb.1;Data Source=$Workbook$;Location=&quot;แบบฝึก 41&quot;;Extended Properties=&quot;&quot;" command="SELECT * FROM [แบบฝึก 41]"/>
  </connection>
  <connection id="19" xr16:uid="{7D74346E-3555-44D9-873A-8229910E0020}" keepAlive="1" name="Query - แบบฝึก 51" description="Connection to the 'แบบฝึก 51' query in the workbook." type="5" refreshedVersion="8" background="1" saveData="1">
    <dbPr connection="Provider=Microsoft.Mashup.OleDb.1;Data Source=$Workbook$;Location=&quot;แบบฝึก 51&quot;;Extended Properties=&quot;&quot;" command="SELECT * FROM [แบบฝึก 51]"/>
  </connection>
  <connection id="20" xr16:uid="{0203B645-6729-429E-B79E-DB786EA28E0C}" keepAlive="1" name="Query - แบบฝึก 52" description="Connection to the 'แบบฝึก 52' query in the workbook." type="5" refreshedVersion="8" background="1" saveData="1">
    <dbPr connection="Provider=Microsoft.Mashup.OleDb.1;Data Source=$Workbook$;Location=&quot;แบบฝึก 52&quot;;Extended Properties=&quot;&quot;" command="SELECT * FROM [แบบฝึก 52]"/>
  </connection>
</connections>
</file>

<file path=xl/sharedStrings.xml><?xml version="1.0" encoding="utf-8"?>
<sst xmlns="http://schemas.openxmlformats.org/spreadsheetml/2006/main" count="166142" uniqueCount="49315">
  <si>
    <t>Id</t>
  </si>
  <si>
    <t>Start time</t>
  </si>
  <si>
    <t>Completion time</t>
  </si>
  <si>
    <t>Email</t>
  </si>
  <si>
    <t>Name</t>
  </si>
  <si>
    <t>ชื่อ - สกุล</t>
  </si>
  <si>
    <t>ชั้น</t>
  </si>
  <si>
    <t>เลขที่</t>
  </si>
  <si>
    <t>สิ่งที่พบ ช่วงเวลา 10¯⁴³ ถึง 10¯³² วินาที และ
อุณหภูมิ 10³² ถึง 10²⁷ K</t>
  </si>
  <si>
    <t>สิ่งที่พบ ช่วงเวลา 10¯³² ถึง 10¯⁶ วินาที และ
อุณหภูมิ 10²⁷ ถึง 10¹³ K</t>
  </si>
  <si>
    <t>สิ่งที่พบ ช่วงเวลา 10¯⁶ วินาที ถึง 3 นาที และ
อุณหภูมิ 10¹³ ถึง 10⁹ K</t>
  </si>
  <si>
    <t>สิ่งที่พบ ช่วงเวลา 3 วินาที ถึง 300,000 ปี และ
อุณหภูมิ 10⁹ ถึง 5,000 K</t>
  </si>
  <si>
    <t>สิ่งที่พบ ช่วงเวลา 300,000 ปี ถึง 1,000 ล้านปี และ
อุณหภูมิ 5,000 ถึง 100 K</t>
  </si>
  <si>
    <t>สิ่งที่พบ ช่วงเวลา 1,000 ถึง 13,800 ล้านปี และ
อุณหภูมิ 100 ถึง 2.73 K</t>
  </si>
  <si>
    <t>สรุปผลการทำกิจกรรมให้สอดคล้องกับจุดประสงค์ของกิจกรรม</t>
  </si>
  <si>
    <t>โปรตอน และนิวตรอนเกิดขึ้นในช่วงเวลาใด และเกิดจากอนุภาคใดบ้าง</t>
  </si>
  <si>
    <t>นิวเคลียสของไฮโดรเจนและนิวเคลียสของฮีเลียมเกิดพร้อมกันหรือไม่ อย่างไร</t>
  </si>
  <si>
    <t xml:space="preserve">อะตอมของไฮโดรเจนและฮีเลียมเกิดขึ้นในช่วงเวลาใด
</t>
  </si>
  <si>
    <t xml:space="preserve">นักเรียนคิดว่ากาแล็กซีเกิดจากธาตุใดเป็นองค์ประกอบหลัก
</t>
  </si>
  <si>
    <t>นอกจากการเปลี่ยนแปลงของสสารแล้ว เอกภพมีการเปลี่ยนแปลงอะไรอีกบ้าง
และเปลี่ยนแปลงอย่างไร</t>
  </si>
  <si>
    <t>44002@promma.ac.th</t>
  </si>
  <si>
    <t>นภนต์ บุญรอด</t>
  </si>
  <si>
    <t>4/11</t>
  </si>
  <si>
    <t>โพซิตรอน;อะตอมของไฮโดรเจน;โฟตอน;กาแล็กซี;</t>
  </si>
  <si>
    <t>ควาร์ก;โพซิตรอน;นิวตรอน;อะตอมของไฮโดรเจน;</t>
  </si>
  <si>
    <t>แอนติควาร์ก;โพซิตรอน;โปรตอนหรือนิวเคลียสของไฮโดรเจน;อะตอมของไฮโดรเจน;</t>
  </si>
  <si>
    <t>อิเล็กตรอน;นิวทริโน;แอนตินิวทริโน;อะตอมของฮีเลียม;</t>
  </si>
  <si>
    <t>แอนติควาร์ก;โพซิตรอน;นิวทริโน;นิวเคลียสของฮีเลียม;</t>
  </si>
  <si>
    <t>โฟตอน;อิเล็กตรอน;นิวทริโน;กาแล็กซี;อะตอมของไฮโดรเจน;</t>
  </si>
  <si>
    <t>วิวัฒนาการของเอกภพตามทฤษฎีบิกเเบง</t>
  </si>
  <si>
    <t>มูลฐาน</t>
  </si>
  <si>
    <t>ไม่ ไม่รู้</t>
  </si>
  <si>
    <t>3333</t>
  </si>
  <si>
    <t>ไม่รุ้</t>
  </si>
  <si>
    <t>เอกมูล</t>
  </si>
  <si>
    <t>41953@promma.ac.th</t>
  </si>
  <si>
    <t>อภิรัก รุ่งโรจน์</t>
  </si>
  <si>
    <t>ควาร์ก;โฟตอน;แอนตินิวทริโน;นิวตรอน;โปรตอนหรือนิวเคลียสของไฮโดรเจน;นิวเคลียสของฮีเลียม;อะตอมของไฮโดรเจน;อะตอมของฮีเลียม;กาแล็กซี;นิวทริโน;โพซิตรอน;แอนติควาร์ก;</t>
  </si>
  <si>
    <t>แอนติควาร์ก;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</si>
  <si>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</si>
  <si>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ฮีเลียม;กาแล็กซี;อะตอมของไฮโดรเจน;</t>
  </si>
  <si>
    <t>การกำเนิดและวิวัฒนาการของเอกภพ</t>
  </si>
  <si>
    <t>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</si>
  <si>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ใช่ เกิดขึ้นพร้อมกัน</t>
  </si>
  <si>
    <t>. หลังเกิดบิกแบง 300,000 ปี</t>
  </si>
  <si>
    <t xml:space="preserve">ธาตุไฮโดรเจน และธาตุฮีเลียม
</t>
  </si>
  <si>
    <t>นอกจากการเปลี่ยนแปลงของสสารแล้วเอกภพมีการเปลี่ยนแปลงอะไรอีกบ้างและเปลี่ยนแปลงอย่างไร 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 ณ ช่วงเวลาหนึ่ง</t>
  </si>
  <si>
    <t>42221@promma.ac.th</t>
  </si>
  <si>
    <t>ธราเทพ ขำทวี</t>
  </si>
  <si>
    <t>นายธราเทพ ขำทวี</t>
  </si>
  <si>
    <t>ควาร์ก;แอนติควาร์ก;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</si>
  <si>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โปรตอนหรือนิวเคลียสของไฮโดรเจน;อะตอมของไฮโดรเจน;นิวเคลียสของฮีเลียม;อะตอมของฮีเลียม;กาแล็กซี;</t>
  </si>
  <si>
    <t>การกำการกำเนิดและวิวัฒนาการของเอกภพตามทฤษฎีบิกแบง</t>
  </si>
  <si>
    <t xml:space="preserve"> ใช่ เกิดขึ้นพร้อมกัน</t>
  </si>
  <si>
    <t>หลังเกิดบิกแบง 300,000 ปี</t>
  </si>
  <si>
    <t>ธาตุไฮโดรเจน และธาตุฮีเลียม</t>
  </si>
  <si>
    <t>41938@promma.ac.th</t>
  </si>
  <si>
    <t>ธนพร พราหมณ์คล้ำ</t>
  </si>
  <si>
    <t>กาแล็กซี;ควาร์ก;โฟตอน;นิวตรอน;</t>
  </si>
  <si>
    <t>ควาร์ก;นิวทริโน;นิวตรอน;โปรตอนหรือนิวเคลียสของไฮโดรเจน;กาแล็กซี;</t>
  </si>
  <si>
    <t>โพซิตรอน;อิเล็กตรอน;โปรตอนหรือนิวเคลียสของไฮโดรเจน;โฟตอน;นิวตรอน;แอนตินิวทริโน;</t>
  </si>
  <si>
    <t>แอนติควาร์ก;ควาร์ก;โพซิตรอน;นิวเคลียสของฮีเลียม;อะตอมของฮีเลียม;กาแล็กซี;</t>
  </si>
  <si>
    <t>นิวทริโน;</t>
  </si>
  <si>
    <t>ควาร์ก;นิวตรอน;</t>
  </si>
  <si>
    <t>อวกาศ</t>
  </si>
  <si>
    <t>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</si>
  <si>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นอกจากการเปลี่ยนแปลงของสสารแล้วเอกภพมีการเปลี่ยนแปลงอะไรอีกบ้าง</t>
  </si>
  <si>
    <t>44009@promma.ac.th</t>
  </si>
  <si>
    <t>สิรภพ ประทุมเทือง</t>
  </si>
  <si>
    <t>ควาร์ก;โพซิตรอน;แอนติควาร์ก;นิวทริโน;แอนตินิวทริโน;</t>
  </si>
  <si>
    <t>โฟตอน;แอนตินิวทริโน;นิวทริโน;โพซิตรอน;อิเล็กตรอน;แอนติควาร์ก;ควาร์ก;</t>
  </si>
  <si>
    <t>ควาร์ก;แอนติควาร์ก;โพซิตรอน;อิเล็กตรอน;นิวทริโน;แอนตินิวทริโน;โฟตอน;นิวตรอน;โปรตอนหรือนิวเคลียสของไฮโดรเจน;</t>
  </si>
  <si>
    <t>อิเล็กตรอน;นิวทริโน;นิวตรอน;โปรตอนหรือนิวเคลียสของไฮโดรเจน;นิวเคลียสของฮีเลียม;</t>
  </si>
  <si>
    <t>โฟตอน;อะตอมของไฮโดรเจน;อะตอมของฮีเลียม;นิวทริโน;แอนตินิวทริโน;</t>
  </si>
  <si>
    <t>โฟตอน;กาแล็กซี;นิวทริโน;</t>
  </si>
  <si>
    <t>วิทยาศาสตร์โลกและอวกาศ</t>
  </si>
  <si>
    <t xml:space="preserve">เอกภพมีการเปลี่ยนแปลงอุณหภูมิและขนาดโดยอุณหภูมิของเอกภพจะลดลงและขนาดของเอกภพขยายใหญ่ขึ้น </t>
  </si>
  <si>
    <t>44000@promma.ac.th</t>
  </si>
  <si>
    <t>เจริญสุข ประสงค์ทัน</t>
  </si>
  <si>
    <t>ควาร์ก;แอนติควาร์ก;โพซิตรอน;นิวทริโน;</t>
  </si>
  <si>
    <t>โฟตอน;อิเล็กตรอน;แอนติควาร์ก;ควาร์ก;โพซิตรอน;นิวทริโน;แอนตินิวทริโน;</t>
  </si>
  <si>
    <t>อะตอมของฮีเลียม;อะตอมของไฮโดรเจน;นิวเคลียสของฮีเลียม;โปรตอนหรือนิวเคลียสของไฮโดรเจน;โฟตอน;</t>
  </si>
  <si>
    <t>โฟตอน;อะตอมของฮีเลียม;อะตอมของไฮโดรเจน;นิวเคลียสของฮีเลียม;</t>
  </si>
  <si>
    <t>กาแล็กซี;ควาร์ก;โพซิตรอน;</t>
  </si>
  <si>
    <t>กาแล็กซี;ควาร์ก;แอนติควาร์ก;โพซิตรอน;นิวทริโน;</t>
  </si>
  <si>
    <t>พรีเทสฝึกก่อนเรียนรู้</t>
  </si>
  <si>
    <t xml:space="preserve">10ยกกําลังลบ6ถึงช่วง3นาที </t>
  </si>
  <si>
    <t>ไม่ได้</t>
  </si>
  <si>
    <t>3นาทีถึง300,000ปี</t>
  </si>
  <si>
    <t>กาเเล็กเกิดจากกลุ่มแก๊สซึ่งยึดเหนี่ยวด้วยแรงโน้มถ่วงแยกเป็นกลุ่ม ๆ แต่ละกลุ่มก่อกำเนิดเป็นดาวฤกษ์จำนวนมาก</t>
  </si>
  <si>
    <t xml:space="preserve">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 </t>
  </si>
  <si>
    <t>42099@promma.ac.th</t>
  </si>
  <si>
    <t>ณัทพงษ์ ตู้ประดับ</t>
  </si>
  <si>
    <t>ควาร์ก;แอนติควาร์ก;อิเล็กตรอน;โพซิตรอน;นิวทริโน;แอนตินิวทริโน;โฟตอน;นิวตรอน;นิวเคลียสของฮีเลียม;โปรตอนหรือนิวเคลียสของไฮโดรเจน;อะตอมของไฮโดรเจน;อะตอมของฮีเลียม;กาแล็กซี;</t>
  </si>
  <si>
    <t xml:space="preserve"> เกิดขึ้นพร้อมกัน</t>
  </si>
  <si>
    <t>44014@promma.ac.th</t>
  </si>
  <si>
    <t>กมลวรรณ กุสลางกูรวัฒน์</t>
  </si>
  <si>
    <t>นางสาว กมลวรรณ กุสลางกูรวัฒน์</t>
  </si>
  <si>
    <t>แอนตินิวทริโน;โปรตอนหรือนิวเคลียสของไฮโดรเจน;อะตอมของไฮโดรเจน;อะตอมของฮีเลียม;กาแล็กซี;ควาร์ก;แอนติควาร์ก;โพซิตรอน;นิวทริโน;โฟตอน;นิวตรอน;นิวเคลียสของฮีเลียม;</t>
  </si>
  <si>
    <t>ควาร์ก;แอนติควาร์ก;โฟตอน;นิวตรอน;อิเล็กตรอน;โพซิตรอน;นิวทริโน;แอนตินิวทริโน;โปรตอนหรือนิวเคลียสของไฮโดรเจน;นิวเคลียสของฮีเลียม;อะตอมของไฮโดรเจน;อะตอมของฮีเลียม;กาแล็กซี;</t>
  </si>
  <si>
    <t>นิวทริโน;โพซิตรอน;ควาร์ก;แอนติควาร์ก;อิเล็กตรอ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</si>
  <si>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นิวเคลียสของฮีเลียม;โปรตอนหรือนิวเคลียสของไฮโดรเจน;ควาร์ก;แอนติควาร์ก;อิเล็กตรอน;โพซิตรอน;นิวทริโน;นิวตรอน;โฟตอน;แอนตินิวทริโน;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</si>
  <si>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ไฮโดรเจน;กาแล็กซี;อะตอมของฮีเลียม;</t>
  </si>
  <si>
    <t>แอนติควาร์ก;โพซิตรอน;ควาร์ก;อิเล็กตรอน;นิวทริโน;แอนตินิวทริโน;โฟตอน;นิวตรอน;โปรตอนหรือนิวเคลียสของไฮโดรเจน;นิวเคลียสของฮีเลียม;กาแล็กซี;อะตอมของฮีเลียม;อะตอมของไฮโดรเจน;</t>
  </si>
  <si>
    <t>การกำเนิดและการกำเนิดและ วิวัฒนาการของเอกภพตามทฤษฎีบิกแบง</t>
  </si>
  <si>
    <t>เกิดขึ้นพร้อมกัน</t>
  </si>
  <si>
    <t>เกิดขึ้นหลังจากการเกิดบิกแบงประมาณ 300,000 ปี</t>
  </si>
  <si>
    <t>ไฮโดรเจนและฮีเลียม</t>
  </si>
  <si>
    <t>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 ณ ช่วงเวลาหนึ่ง</t>
  </si>
  <si>
    <t>44020@promma.ac.th</t>
  </si>
  <si>
    <t>ภารวีย์ ยั่งยืน</t>
  </si>
  <si>
    <t>ควาร์ก;แอนติควาร์ก;โพซิตรอน;นิวทริโน;แอนตินิวทริโน;โฟตอน;</t>
  </si>
  <si>
    <t>นิวทริโน;แอนตินิวทริโน;โฟตอน;โปรตอนหรือนิวเคลียสของไฮโดรเจน;อะตอมของฮีเลียม;อะตอมของไฮโดรเจน;</t>
  </si>
  <si>
    <t>นิวทริโน;ควาร์ก;แอนติควาร์ก;อิเล็กตรอน;นิวเคลียสของฮีเลียม;อะตอมของไฮโดรเจน;</t>
  </si>
  <si>
    <t>โพซิตรอน;นิวตรอน;อิเล็กตรอน;ควาร์ก;แอนตินิวทริโน;กาแล็กซี;</t>
  </si>
  <si>
    <t>ควาร์ก;โพซิตรอน;นิวตรอน;โปรตอนหรือนิวเคลียสของไฮโดรเจน;กาแล็กซี;อะตอมของฮีเลียม;นิวเคลียสของฮีเลียม;อะตอมของไฮโดรเจน;โฟตอน;</t>
  </si>
  <si>
    <t>แอนติควาร์ก;อิเล็กตรอน;โพซิตรอน;โปรตอนหรือนิวเคลียสของไฮโดรเจน;อะตอมของไฮโดรเจน;นิวเคลียสของฮีเลียม;</t>
  </si>
  <si>
    <t>การกำเนิดและวิวัฒนาการของเอกภพตามทฤษฎีบิกแบง</t>
  </si>
  <si>
    <t>ใช่เกิดขึ้นพร้อมกัน</t>
  </si>
  <si>
    <t xml:space="preserve">หลังเกิดบิกแบง 300,000 ปี </t>
  </si>
  <si>
    <t xml:space="preserve"> ธาตุไฮโดรเจน และธาตุฮีเลียม</t>
  </si>
  <si>
    <t>นอกจากการเปลี่ยนแปลงของสสารแล้วเอกภพมีการเปลี่ยนแปลงอะไรอีกบ้างและเปลี่ยนแปลงอย่างไร เอกภพมีการเปลี่ยนแปลง</t>
  </si>
  <si>
    <t>44005@promma.ac.th</t>
  </si>
  <si>
    <t>มัฌธุรษ ศรีวลีรัตน์</t>
  </si>
  <si>
    <t>มัฌธุรษ  ศรีวลีรัตน์</t>
  </si>
  <si>
    <t>โพซิตรอน;แอนตินิวทริโน;โฟตอน;อะตอมของไฮโดรเจน;อะตอมของฮีเลียม;กาแล็กซี;</t>
  </si>
  <si>
    <t>ควาร์ก;แอนติควาร์ก;โพซิตรอน;นิวทริโน;โปรตอนหรือนิวเคลียสของไฮโดรเจน;อะตอมของไฮโดรเจน;กาแล็กซี;</t>
  </si>
  <si>
    <t>ควาร์ก;อิเล็กตรอน;นิวทริโน;แอนตินิวทริโน;โปรตอนหรือนิวเคลียสของไฮโดรเจน;นิวเคลียสของฮีเลียม;อะตอมของไฮโดรเจน;กาแล็กซี;</t>
  </si>
  <si>
    <t>ควาร์ก;โพซิตรอน;นิวเคลียสของฮีเลียม;นิวตรอน;โฟตอน;โปรตอนหรือนิวเคลียสของไฮโดรเจน;กาแล็กซี;</t>
  </si>
  <si>
    <t>แอนติควาร์ก;อิเล็กตรอน;โพซิตรอน;นิวทริโน;โปรตอนหรือนิวเคลียสของไฮโดรเจน;นิวเคลียสของฮีเลียม;อะตอมของฮีเลียม;</t>
  </si>
  <si>
    <t>ควาร์ก;โพซิตรอน;อิเล็กตรอน;โปรตอนหรือนิวเคลียสของไฮโดรเจน;อะตอมของไฮโดรเจน;อะตอมของฮีเลียม;โฟตอน;นิวตรอน;</t>
  </si>
  <si>
    <t>ควาร์ก อิเล็กตรอน  นิวทีโน  โฟตอน</t>
  </si>
  <si>
    <t>ใช่ เกิดพร้อมกัน</t>
  </si>
  <si>
    <t>หลังเกิดบิกแบง300,000ปี</t>
  </si>
  <si>
    <t>ธาตุไฮโดรเจน นิวเคลียส</t>
  </si>
  <si>
    <t>44004@promma.ac.th</t>
  </si>
  <si>
    <t>ภูริวัจน์ ธนิตศิริธนกรณ์</t>
  </si>
  <si>
    <t>นายภูริวัจน์ ธนิคศิริธนกรณ์</t>
  </si>
  <si>
    <t>แอนติควาร์ก;ควาร์ก;นิวทริโน;โพซิตรอน;แอนตินิวทริโน;</t>
  </si>
  <si>
    <t>ควาร์ก;แอนติควาร์ก;โพซิตรอน;อิเล็กตรอน;นิวทริโน;แอนตินิวทริโน;</t>
  </si>
  <si>
    <t>แอนติควาร์ก;ควาร์ก;อิเล็กตรอน;โพซิตรอน;นิวทริโน;แอนตินิวทริโน;โฟตอน;นิวตรอน;โปรตอนหรือนิวเคลียสของไฮโดรเจน;นิวเคลียสของฮีเลียม;</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</si>
  <si>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t>
  </si>
  <si>
    <t>ควาร์ก;นิวทริโน;แอนตินิวทริโน;อะตอมของฮีเลียม;</t>
  </si>
  <si>
    <t>ควาร์ก;นิวทริโน;อะตอมของฮีเลียม;</t>
  </si>
  <si>
    <t>การเปลี่ยนแปลงพลังงาน สสาร</t>
  </si>
  <si>
    <t>10-43 -10-32วินาที</t>
  </si>
  <si>
    <t>ไม่เพราะนิวเคลียสเกิดก่อน1,000ล้านปี</t>
  </si>
  <si>
    <t>300,000ปีถึง1,000ล้านปี</t>
  </si>
  <si>
    <t>อุณหภูมิลดลง</t>
  </si>
  <si>
    <t>44006@promma.ac.th</t>
  </si>
  <si>
    <t>วสวัตติ์ พ่วงทอง</t>
  </si>
  <si>
    <t>ควาร์ก;แอนติควาร์ก;แอนตินิวทริโน;นิวทริโน;โพซิตรอน;</t>
  </si>
  <si>
    <t>ควาร์ก;แอนติควาร์ก;อิเล็กตรอน;โพซิตรอน;นิวทริโน;แอนตินิวทริโน;โฟตอน;</t>
  </si>
  <si>
    <t>อิเล็กตรอน;โพซิตรอน;นิวทริโน;แอนตินิวทริโน;โฟตอน;นิวตรอน;โปรตอนหรือนิวเคลียสของไฮโดรเจน;</t>
  </si>
  <si>
    <t>อิเล็กตรอน;นิวทริโน;โฟตอน;นิวตรอน;โปรตอนหรือนิวเคลียสของไฮโดรเจน;นิวเคลียสของฮีเลียม;</t>
  </si>
  <si>
    <t>นิวทริโน;โฟตอน;อะตอมของฮีเลียม;อะตอมของไฮโดรเจน;</t>
  </si>
  <si>
    <t>โฟตอน;นิวทริโน;กาแล็กซี;</t>
  </si>
  <si>
    <t>ตามหนังสือ</t>
  </si>
  <si>
    <t>3นาทีหลังจากบิกแบง</t>
  </si>
  <si>
    <t>ไม่เกิดพล้อมกัน แต่มีการเกิดช่วงเวลาแตกต่างกัน</t>
  </si>
  <si>
    <t>ยุคการจับตัวของอะตอม หรือ 380000ปีหลังจากบิกแบง</t>
  </si>
  <si>
    <t>ไฮโดรเจน 75%</t>
  </si>
  <si>
    <t>การขยายตัวของเอกภพ การเปลี่ยนแปลงของอุณหภูมิ</t>
  </si>
  <si>
    <t>44021@promma.ac.th</t>
  </si>
  <si>
    <t>รัตติกาล หนูผึ้ง</t>
  </si>
  <si>
    <t>ควาร์ก;โพซิตรอน;แอนตินิวทริโน;</t>
  </si>
  <si>
    <t>อิเล็กตรอน;โฟตอน;นิวทริโน;ควาร์ก;แอนตินิวทริโน;</t>
  </si>
  <si>
    <t>นิวตรอน;นิวทริโน;แอนตินิวทริโน;โฟตอน;</t>
  </si>
  <si>
    <t>นิวเคลียสของฮีเลียม;โฟตอน;แอนตินิวทริโน;นิวตรอน;</t>
  </si>
  <si>
    <t>อะตอมของฮีเลียม;โฟตอน;นิวทริโน;แอนตินิวทริโน;</t>
  </si>
  <si>
    <t>กาแล็กซี;โฟตอน;นิวทริโน;</t>
  </si>
  <si>
    <t>แต่มีการขยายตัวและเปลี่ยนแปลงคุณสมบัติต่างๆ ไปตามกาลเวลา"</t>
  </si>
  <si>
    <t>10-6</t>
  </si>
  <si>
    <t>นิวเคลียสของไฮโดรเจนนิวเคลียสของฮีเลียมไม่ได้เกิดพร้อมกัน แต่เกิดขึ้นในช่วงเวลาใกล้เคียง</t>
  </si>
  <si>
    <t>370,000-380,000</t>
  </si>
  <si>
    <t>ไฮโดรเจน</t>
  </si>
  <si>
    <t>การลดลงของอุณหภูมิ</t>
  </si>
  <si>
    <t>44015@promma.ac.th</t>
  </si>
  <si>
    <t>จิรประภา คำโพธิ์</t>
  </si>
  <si>
    <t>ควาร์ก;แอนติควาร์ก;โพซิตรอน;อิเล็กตรอน;นิวทริโน;นิวตรอน;แอนตินิวทริโน;โฟตอน;โปรตอนหรือนิวเคลียสของไฮโดรเจน;นิวเคลียสของฮีเลียม;อะตอมของไฮโดรเจน;อะตอมของฮีเลียม;กาแล็กซี;</t>
  </si>
  <si>
    <t>ควาร์ก;โพซิตรอน;แอนติควาร์ก;อิเล็ก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</si>
  <si>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42120@promma.ac.th</t>
  </si>
  <si>
    <t>ธนัญชนก ลีกอก</t>
  </si>
  <si>
    <t>นางสาว ธนัญชนก ลีกอก</t>
  </si>
  <si>
    <t>ควาร์ก;แอนติควาร์ก;อิเล็กตรอน;แอนตินิวทริโน;นิวทริโน;โพซิตรอน;</t>
  </si>
  <si>
    <t>โพซิตรอน;แอนติควาร์ก;อิเล็กตรอน;นิวทริโน;นิวตรอน;</t>
  </si>
  <si>
    <t>กาแล็กซี;อะตอมของไฮโดรเจน;โปรตอนหรือนิวเคลียสของไฮโดรเจน;นิวเคลียสของฮีเลียม;นิวตรอน;โฟตอน;แอนตินิวทริโน;นิวทริโน;</t>
  </si>
  <si>
    <t>โฟตอน;แอนตินิวทริโน;แอนติควาร์ก;อิเล็กตรอน;โพซิตรอน;นิวทริโน;นิวตรอน;โปรตอนหรือนิวเคลียสของไฮโดรเจน;นิวเคลียสของฮีเลียม;อะตอมของไฮโดรเจน;</t>
  </si>
  <si>
    <t>โปรตอนหรือนิวเคลียสของไฮโดรเจน;นิวเคลียสของฮีเลียม;อะตอมของฮีเลียม;นิวตรอน;แอนตินิวทริโน;แอนติควาร์ก;โพซิตรอน;</t>
  </si>
  <si>
    <t>กำเนิดและวิวัฒนาการของเอกภพ</t>
  </si>
  <si>
    <t>หลังเกิดบิกแบง 10-6 วินาที อุณหภูมิของเอกภพลดลงเป็นสิบล้านล้านเคลวิน</t>
  </si>
  <si>
    <t>ใช่เกิดพร้อมกัน</t>
  </si>
  <si>
    <t xml:space="preserve">
หลังเกิดบิกแบง 300,000 ปี</t>
  </si>
  <si>
    <t xml:space="preserve"> เอกภพมีการเปลี่ยนแปลงอุณหภูมิและขนาดโดยอุณหภูมิของเอกภพจะลดลง</t>
  </si>
  <si>
    <t>44012@promma.ac.th</t>
  </si>
  <si>
    <t>สุวินัย เขม้นหมาย</t>
  </si>
  <si>
    <t>ควาร์ก;โพซิตรอน;นิวทริโน;แอนติควาร์ก;แอนตินิวทริโน;</t>
  </si>
  <si>
    <t>ควาร์ก;แอนติควาร์ก;โฟตอน;โพซิตรอน;อิเล็กตรอน;นิวทริโน;แอนตินิวทริโน;</t>
  </si>
  <si>
    <t>นิวตรอน;แอนตินิวทริโน;อิเล็กตรอน;โปรตอนหรือนิวเคลียสของไฮโดรเจน;โฟตอน;นิวทริโน;โพซิตรอน;</t>
  </si>
  <si>
    <t>อิเล็กตรอน;นิวทริโน;นิวเคลียสของฮีเลียม;โฟตอน;นิวตรอน;โปรตอนหรือนิวเคลียสของไฮโดรเจน;</t>
  </si>
  <si>
    <t>อะตอมของฮีเลียม;อะตอมของไฮโดรเจน;โฟตอน;นิวทริโน;</t>
  </si>
  <si>
    <t>เพื่ออธิบายการเปลี่ยนเป็นลงระหว่างสสาร ขนาดเเละอุณหภูมิในช่วงเวลาต่างๆ ตามวิวัฒนาการของเอกภพ เเละการกำเนิดสสารต่างใน ทฤษฎีบิกเเบก</t>
  </si>
  <si>
    <t>เกิดขึ้นใกล้เคียงกัน เกิดหลังจากบิ๊กเเบก3-20นาทีโดยประมาณ</t>
  </si>
  <si>
    <t>ประมาณหลังเกิดบิกแบง 300,000 ปี</t>
  </si>
  <si>
    <t>ไฮโดรเจน ฮีเลียม เเละธาตุหนักิีกจำนวนนิดหน่อย</t>
  </si>
  <si>
    <t>มีการเปลี่ยนเเปลงของขนาดเปลี่ยนเเปลงไปตามระยะช่วงเวลา</t>
  </si>
  <si>
    <t>44022@promma.ac.th</t>
  </si>
  <si>
    <t>สุพิชชา พูนเพิ่ม</t>
  </si>
  <si>
    <t>ด.ญ.สุพิชชา พูนเพิ่ม</t>
  </si>
  <si>
    <t>ควาร์ก;แอนติควาร์ก;โพซิตรอน;</t>
  </si>
  <si>
    <t>ควาร์ก;แอนติควาร์ก;นิวทริโน;โพซิตรอน;แอนตินิวทริโน;</t>
  </si>
  <si>
    <t>อิเล็กตรอน;โฟตอน;โปรตอนหรือนิวเคลียสของไฮโดรเจน;โพซิตรอน;นิวตรอน;</t>
  </si>
  <si>
    <t>อะตอมของฮีเลียม;อิเล็กตรอน;นิวทริโน;โฟตอน;นิวตรอน;</t>
  </si>
  <si>
    <t>อะตอมของฮีเลียม;นิวเคลียสของฮีเลียม;นิวทริโน;โฟตอน;</t>
  </si>
  <si>
    <t>นิวทริโน;โฟตอน;</t>
  </si>
  <si>
    <t>-</t>
  </si>
  <si>
    <t xml:space="preserve">หลังเกิดบิกแบง 10-6 วินาที  เกิดจากการรวมตัวของ "ควาร์ก" </t>
  </si>
  <si>
    <t xml:space="preserve">นิวเคลียสของไฮโดรเจนและนิวเคลียสของฮีเลียมไม่ได้เกิดขึ้นพร้อมกัน แต่เกิดขึ้นในช่วงเวลาใกล้เคียงกันภายในไม่กี่นาทีแรกหลังบิกแบง </t>
  </si>
  <si>
    <t xml:space="preserve">เกิดขึ้นในช่วงเวลาประมาณ 370,000–380,000 ปีหลังบิกแบง </t>
  </si>
  <si>
    <t>การขยายตัวของเอกภพ เอกภพมีการขยายตัวอย่างต่อเนื่อง ทำให้กาแล็กซีต่าง ๆ เคลื่อนที่ห่างออกจากกัน</t>
  </si>
  <si>
    <t>42181@promma.ac.th</t>
  </si>
  <si>
    <t>นีมา สมบัติทวีพูน</t>
  </si>
  <si>
    <t>ควาร์ก;แอนติควาร์ก;โพซิตรอน;แอนตินิวทริโน;โฟตอน;นิวทริโน;</t>
  </si>
  <si>
    <t>ควาร์ก;แอนติควาร์ก;อิเล็กตรอน;โพซิตรอน;นิวทริโน;แอนตินิวทริโน;โฟตอน;นิวตรอน;</t>
  </si>
  <si>
    <t>นิวตรอน;อะตอมของไฮโดรเจน;นิวเคลียสของฮีเลียม;โฟตอน;นิวทริโน;แอนตินิวทริโน;โพซิตรอน;</t>
  </si>
  <si>
    <t>อะตอมของฮีเลียม;อะตอมของไฮโดรเจน;นิวเคลียสของฮีเลียม;โปรตอนหรือนิวเคลียสของไฮโดรเจน;นิวตรอน;</t>
  </si>
  <si>
    <t>นิวตรอน;โปรตอนหรือนิวเคลียสของไฮโดรเจน;นิวเคลียสของฮีเลียม;อะตอมของไฮโดรเจน;อะตอมของฮีเลียม;</t>
  </si>
  <si>
    <t>มุ่งเน้นการเรียนรู้จอง อนุภาคภาคบิ๊กแบงที่ก่อนเริ่มอุณหภูมิสูงแล้วไปต่ำ โดยแต่ละสะสารที่แบ่งออกตามอุณหภูมิหรือเวลา</t>
  </si>
  <si>
    <t>โปรตอน และ นิวตรอน เกิดขึ้นในช่วงเวลา 10⁻⁶ วินาที หลังการเกิดบิกแบง
พวกมันเกิดจากการเย็นตัวลงของเอกภพ ซึ่งทำให้พลังงานสูงมากพอที่จะเปลี่ยนเป็นอนุภาคมีมวล โดยเฉพาะโปรตอนและนิวตรอนที่เกิดจาก ควาร์ก รวมตัวกันด้วยแรงนิวเคลียร์อย่างเข้</t>
  </si>
  <si>
    <t>นิวเคลียสของไฮโดรเจนและฮีเลียมเกิดในช่วงเวลาต่างกันตามอุณหภูมิและสภาพแวดล้อมของเอกภพในแต่ละช่วง.</t>
  </si>
  <si>
    <t>อะตอมและไฮโดรเจนและฮีเรี่ยมก่อตัวประมาณ300000ปี</t>
  </si>
  <si>
    <t>อะตอมของไฮโดรเจน และ ฮีเลียม เกิดขึ้นประมาณ 300,000 ปีหลังบิกแบง เมื่อเอกภพเย็นลงพอที่จะให้ โปรตอน (ส่วนกลางของอะตอม) และ อิเล็กตรอน (ส่วนที่มีประจุลบ) รวมตัวกันกลายเป็น อะตอม ได้ ในช่วงเวลานี้ เอกภพเริ่มโปร่งใส และแสงสามารถเคลื่อนที่ได้ ซึ่งเป็นจุดเริ่มต้นของ รังสีไมโครเวฟพื้นหลัง ที่เราสามารถสังเกตได้ในปัจจุบัน.</t>
  </si>
  <si>
    <t>สะสารมารวมตัวกันและอุณหภูมิลดลง</t>
  </si>
  <si>
    <t>42018@promma.ac.th</t>
  </si>
  <si>
    <t>โชติวัต อินพาลำ</t>
  </si>
  <si>
    <t>นายโชติวัต อินพาลำ</t>
  </si>
  <si>
    <t>ควาร์ก;แอนติควาร์ก;อิเล็กตรอน;โพซิตรอน;นิวทริโน;แอนตินิวทริโน;</t>
  </si>
  <si>
    <t>นิวตรอน;แอนตินิวทริโน;นิวทริโน;อิเล็กตรอน;ควาร์ก;อะตอมของฮีเลียม;</t>
  </si>
  <si>
    <t>โพซิตรอน;โฟตอน;แอนติควาร์ก;นิวเคลียสของฮีเลียม;</t>
  </si>
  <si>
    <t>กาแล็กซี่</t>
  </si>
  <si>
    <t>จรวด</t>
  </si>
  <si>
    <t>อุณหภูมิ</t>
  </si>
  <si>
    <t>โพตอน</t>
  </si>
  <si>
    <t>นิวทริโน</t>
  </si>
  <si>
    <t>42182@promma.ac.th</t>
  </si>
  <si>
    <t>ปัณณวิชญ์ ศรีศิริรุ่งโรจน์</t>
  </si>
  <si>
    <t>ควาร์ก;แอนติควาร์ก;อิเล็กตรอน;โพซิตรอน;</t>
  </si>
  <si>
    <t>นิวตรอน;โปรตอนหรือนิวเคลียสของไฮโดรเจน;อะตอมของไฮโดรเจน;นิวเคลียสของฮีเลียม;อะตอมของฮีเลียม;</t>
  </si>
  <si>
    <t>การเปลี่ยนแปลงของเอกภพตามช่วงเวลา ทั้งด้านสสาร อุณหภูมิ และการเกิดธาตุต่าง ๆ ตั้งแต่หลังบิกแบงจนถึงการเกิดกาแล็กซี</t>
  </si>
  <si>
    <t>โปรตอน และ นิวตรอน เกิดขึ้นในช่วงเวลา 10⁻⁶ วินาที หลังการเกิดบิกแบง
พวกมันเกิดจากการเย็นตัวลงของเอกภพ ซึ่งทำให้พลังงานสูงมากพอที่จะเปลี่ยนเป็นอนุภาคมีมวล โดยเฉพาะโปรตอนและนิวตรอนที่เกิดจาก ควาร์ก รวมตัวกันด้วยแรงนิวเคลียร์</t>
  </si>
  <si>
    <t>ทั้งสองเกิดขึ้นในช่วงเวลาใกล้เคียงกันมาก แต่ไม่พร้อมกันเป๊ะ โดยเป็นผลจากการรวมตัวของโปรตอนและนิวตรอนภายใต้อุณหภูมิและพลังงานที่เหมาะสมในช่วงต้นของเอกภพ</t>
  </si>
  <si>
    <t xml:space="preserve">
อะตอมของไฮโดรเจนและฮีเลียมเริ่มก่อตัวขึ้นประมาณ 300,000 ปี</t>
  </si>
  <si>
    <t>แก๊สในเอกภพยุคแรกประกอบด้วย ไฮโดรเจนและฮีเลียมเป็นหลัก โดยมีไฮโดรเจนเป็นองค์ประกอบหลักที่สุด เนื่องจากเป็นธาตุแรกที่เกิดขึ้นและมีมากที่สุดในจักรวาล ส่วนฮีเลียมเป็นรองลงมา</t>
  </si>
  <si>
    <t>สสารมารวมตัวกันอุณภูมิลดลง</t>
  </si>
  <si>
    <t>42103@promma.ac.th</t>
  </si>
  <si>
    <t>ปภพ พุ่มเจริญ</t>
  </si>
  <si>
    <t>ควาร์ก;แอนติควาร์ก;โพซิตรอน;นิวทริโน;แอนตินิวทริโน;โฟตอน;นิวตรอน;</t>
  </si>
  <si>
    <t>ควาร์ก;แอนติควาร์ก;อิเล็กตรอน;โพซิตรอน;แอนตินิวทริโน;โฟตอน;</t>
  </si>
  <si>
    <t>ควาร์ก;แอนติควาร์ก;อิเล็กตรอน;โพซิตรอน;นิวทริโน;แอนตินิวทริโน;อะตอมของฮีเลียม;อะตอมของไฮโดรเจน;</t>
  </si>
  <si>
    <t>แอนติควาร์ก;อิเล็กตรอน;ควาร์ก;นิวทริโน;แอนตินิวทริโน;โพซิตรอน;โฟตอน;นิวตรอน;</t>
  </si>
  <si>
    <t>แอนตินิวทริโน;นิวทริโน;โพซิตรอน;อิเล็กตรอน;แอนติควาร์ก;ควาร์ก;โปรตอนหรือนิวเคลียสของไฮโดรเจน;นิวตรอน;</t>
  </si>
  <si>
    <t>กาเเล็คซี่</t>
  </si>
  <si>
    <t>อุณภูมิลดลง</t>
  </si>
  <si>
    <t>44007@promma.ac.th</t>
  </si>
  <si>
    <t>วิศลย์ พรหมสวัสดิ์</t>
  </si>
  <si>
    <t>นายวิศลย์ พรหมสวัสดิ์</t>
  </si>
  <si>
    <t>แอนติควาร์ก;ควาร์ก;แอนตินิวทริโน;นิวทริโน;โพซิตรอน;</t>
  </si>
  <si>
    <t>โฟตอน;ควาร์ก;แอนติควาร์ก;อิเล็กตรอน;โพซิตรอน;นิวทริโน;แอนตินิวทริโน;</t>
  </si>
  <si>
    <t>โปรตอนหรือนิวเคลียสของไฮโดรเจน;นิวตรอน;โฟตอน;นิวทริโน;แอนตินิวทริโน;</t>
  </si>
  <si>
    <t>นิวตรอน;โฟตอน;นิวทริโน;แอนตินิวทริโน;โปรตอนหรือนิวเคลียสของไฮโดรเจน;</t>
  </si>
  <si>
    <t>อะตอมของฮีเลียม;อะตอมของไฮโดรเจน;โฟตอน;นิวทริโน;แอนตินิวทริโน;</t>
  </si>
  <si>
    <t>เมื่อเวลาผ่านไปสสารจะรวมตัวเป็น กาเเล็คซี่</t>
  </si>
  <si>
    <t>ควาร์ก ประจุ + เเละ -
เเอนติควาร์ก ประจุ+เเละ-
นิวทริโน
เเอนตินิวทริโน</t>
  </si>
  <si>
    <t>คนละช่วง
นิวเคลียสของฮีเลี่ยม เกิดช่วง 3นาที ถึง 300000 ปี
นิวเคลียสของไฮโดรเจน เกิดช่วง 10^-6 วินาที ถึง 3 นาที</t>
  </si>
  <si>
    <t>300000 ปี ถึง 1000 ล้านปี</t>
  </si>
  <si>
    <t>อะตอมของไฮโดรเจน,อะตอมของฮีเลียม เเละ โฟตอน</t>
  </si>
  <si>
    <t>อุณหภูมิ ลดลง</t>
  </si>
  <si>
    <t>42106@promma.ac.th</t>
  </si>
  <si>
    <t>พิทักษ์พงศ์ ทองเกต</t>
  </si>
  <si>
    <t>นายพิทักษ์พงศ์ ทองเกต</t>
  </si>
  <si>
    <t>นิวทริโน;โพซิตรอน;แอนตินิวทริโน;ควาร์ก;</t>
  </si>
  <si>
    <t>โฟตอน;นิวทริโน;โพซิตรอน;แอนตินิวทริโน;ควาร์ก;</t>
  </si>
  <si>
    <t>แอนติควาร์ก;อิเล็กตรอน;นิวตรอน;โปรตอนหรือนิวเคลียสของไฮโดรเจน;นิวทริโน;</t>
  </si>
  <si>
    <t>นิวตรอน;โปรตอนหรือนิวเคลียสของไฮโดรเจน;นิวเคลียสของฮีเลียม;อิเล็กตรอน;นิวทริโน;โฟตอน;</t>
  </si>
  <si>
    <t>อะตอมของฮีเลียม;อะตอมของไฮโดรเจน;นิวทริโน;โฟตอน;</t>
  </si>
  <si>
    <t>เอกภพมีการเปลี่ยนแปลงระหว่างวิวัฒนาการ ซึ่งเกิดสสารต่างๆ ทำให้เกิดกาแลกซี</t>
  </si>
  <si>
    <t>เกิดขึ้นในช่วงเวลา 10ยกกำลัง-6 นาทีหลังจากบิกแบง เกิดจากอนุภาคควาร์ก เมื่ออุณหภูมิลดลงเหลือ 10ยกกำลัง13 เคลวิน ทำให้ควาร์กรวมตัวกันเป็นโปรตอน และ นิวตอน</t>
  </si>
  <si>
    <t>แตกต่างกัน เพราะ อุณหภูมิและเวลาแตกต่างกัน</t>
  </si>
  <si>
    <t>300,000ปี+</t>
  </si>
  <si>
    <t>ธาตุไฮโดนเจนและธาตุฮิเลียม</t>
  </si>
  <si>
    <t>มีรูปร่างสสารที่เปลี่ยนแปลง</t>
  </si>
  <si>
    <t>44010@promma.ac.th</t>
  </si>
  <si>
    <t>สุเมธ บัวเงิน</t>
  </si>
  <si>
    <t>นาย สุเมธ บัวเงิน</t>
  </si>
  <si>
    <t>นิวทริโน;โพซิตรอน;แอนตินิวทริโน;</t>
  </si>
  <si>
    <t>โฟตอน;นิวทริโน;นิวตรอน;แอนตินิวทริโน;แอนติควาร์ก;</t>
  </si>
  <si>
    <t>โปรตอนหรือนิวเคลียสของไฮโดรเจน;นิวตรอน;โฟตอน;แอนตินิวทริโน;นิวทริโน;</t>
  </si>
  <si>
    <t>นิวเคลียสของฮีเลียม;โฟตอน;นิวทริโน;แอนตินิวทริโน;นิวตรอน;โปรตอนหรือนิวเคลียสของไฮโดรเจน;</t>
  </si>
  <si>
    <t>กาแล็กซี;นิวทริโน;โฟตอน;</t>
  </si>
  <si>
    <t>ทำให้รู้ช่วงเวลาการเกิดของเอกภพและอุณภูมิของเอกภพ</t>
  </si>
  <si>
    <t>เวลา 10-⁶วินาที,3นาที,300,000ปี
อุณภูมิ 10¹³,10⁹,5000</t>
  </si>
  <si>
    <t>3นาทีถึง1,000ล้านปี</t>
  </si>
  <si>
    <t>สะสารมืด</t>
  </si>
  <si>
    <t xml:space="preserve">อุณหภูมิ รูปร่าง </t>
  </si>
  <si>
    <t>44001@promma.ac.th</t>
  </si>
  <si>
    <t>นพพร เรืองทิพย์</t>
  </si>
  <si>
    <t>นายนพพร เรืองทิพย์</t>
  </si>
  <si>
    <t>แอนตินิวทริโน;นิวทริโน;</t>
  </si>
  <si>
    <t>นิวตรอน;โพซิตรอน;โฟตอน;อิเล็กตรอน;</t>
  </si>
  <si>
    <t>นิวเคลียสของฮีเลียม;โพซิตรอน;โฟตอน;อิเล็กตรอน;โปรตอนหรือนิวเคลียสของไฮโดรเจน;</t>
  </si>
  <si>
    <t>อะตอมของฮีเลียม;โฟตอน;โพซิตรอน;อะตอมของไฮโดรเจน;</t>
  </si>
  <si>
    <t>เวลาของโลก</t>
  </si>
  <si>
    <t>เกิดจากปฏิกิริยานิวเคลียร์โดยการรวมตัวกันของนิวเคลียสของธาตุเบา เช่น ธาตุไฮโดรเจน และธาตุฮีเลียม</t>
  </si>
  <si>
    <t xml:space="preserve">หลังเกิดบิกแบงเพียง 300,000 ปี </t>
  </si>
  <si>
    <t>เนบิวลา</t>
  </si>
  <si>
    <t>มีขนาดใหญ่ขึ้น</t>
  </si>
  <si>
    <t>42049@promma.ac.th</t>
  </si>
  <si>
    <t>เนติรัตน์ จันทร์กระจ่าง</t>
  </si>
  <si>
    <t>น.ส.เนติรัตน์</t>
  </si>
  <si>
    <t>แอนตินิวทริโน;โฟตอน;ควาร์ก;แอนติควาร์ก;นิวทริโน;โพซิตรอน;</t>
  </si>
  <si>
    <t>อิเล็กตรอน;แอนติควาร์ก;ควาร์ก;โพซิตรอน;นิวทริโน;</t>
  </si>
  <si>
    <t>โปรตอนหรือนิวเคลียสของไฮโดรเจน;นิวตรอน;อิเล็กตรอน;โพซิตรอน;นิวทริโน;โฟตอน;</t>
  </si>
  <si>
    <t>นิวตรอน;นิวเคลียสของฮีเลียม;ควาร์ก;นิวทริโน;อิเล็กตรอน;</t>
  </si>
  <si>
    <t>อะตอมของฮีเลียม;อะตอมของไฮโดรเจน;ควาร์ก;นิวทริโน;แอนตินิวทริโน;</t>
  </si>
  <si>
    <t>กาแล็กซี;นิวทริโน;ควาร์ก;</t>
  </si>
  <si>
    <t>วิวัฒนาการเอกภพจะมีการเปลี่ยนแปลงงทั้งสสาร อุณหภูมิ ขนาดโดยอุณหภูมิของเอกภพลดลง ขนาดของเอกภพจะเพิ่มขึ้นจะเกิดสารต่างๆในเอกภพ</t>
  </si>
  <si>
    <t>ตั้งแต่10กำลัง-6ไปถึง300,000ปี</t>
  </si>
  <si>
    <t>ไม่พร้อมกัน</t>
  </si>
  <si>
    <t>300,00ปีถึง1,000ปี</t>
  </si>
  <si>
    <t>ไฮโดเจน,ฮีเลียม</t>
  </si>
  <si>
    <t>42021@promma.ac.th</t>
  </si>
  <si>
    <t>ทินกฤต คล้ายทิพย์</t>
  </si>
  <si>
    <t>ควาร์ก;แอนติควาร์ก;โพซิตรอน;นิวทริโน;แอนตินิวทริโน;</t>
  </si>
  <si>
    <t>นิวทริโน;แอนตินิวทริโน;โฟตอน;นิวตรอน;โปรตอนหรือนิวเคลียสของไฮโดรเจน;</t>
  </si>
  <si>
    <t>นิวทริโน;แอนตินิวทริโน;โฟตอน;นิวตรอน;โปรตอนหรือนิวเคลียสของไฮโดรเจน;นิวเคลียสของฮีเลียม;</t>
  </si>
  <si>
    <t>แอนตินิวทริโน;นิวทริโน;โฟตอน;โปรตอนหรือนิวเคลียสของไฮโดรเจน;อะตอมของไฮโดรเจน;</t>
  </si>
  <si>
    <t>โฟตอน;นิวตรอน;กาแล็กซี;</t>
  </si>
  <si>
    <t>สสารจะเปลี่ยนไปตามเวลาและอุณภูมิ</t>
  </si>
  <si>
    <t>3นาทีถึง300,000ปีในอุณภูมิ10กำลัง13ถึง5,000</t>
  </si>
  <si>
    <t>ไม่พร้อมกันนิวเคลียสขอฃไฮโดรเจนเกิดอุณภูมิ10กำลัง13ถึง5,000เคลวินและเวลา10กำลังลบ6ถึฃ300,000ปี</t>
  </si>
  <si>
    <t>10กำลังลบ6ถึง1,000ล้านปี</t>
  </si>
  <si>
    <t>ไฮโดรเจน ฮีเลียม</t>
  </si>
  <si>
    <t>ขยายใหญ่ขึ้นตลอดเวลา</t>
  </si>
  <si>
    <t>44017@promma.ac.th</t>
  </si>
  <si>
    <t>นรินดา สุยะลังกา</t>
  </si>
  <si>
    <t>นิวทริโน;แอนตินิวทริโน;โพซิตรอน;ควาร์ก;แอนติควาร์ก;</t>
  </si>
  <si>
    <t>โฟตอน;ควาร์ก;นิวทริโน;อิเล็กตรอน;โพซิตรอน;แอนติควาร์ก;</t>
  </si>
  <si>
    <t>นิวตรอน;โปรตอนหรือนิวเคลียสของไฮโดรเจน;นิวทริโน;โพซิตรอน;แอนตินิวทริโน;โฟตอน;อิเล็กตรอน;</t>
  </si>
  <si>
    <t>นิวเคลียสของฮีเลียม;โปรตอนหรือนิวเคลียสของไฮโดรเจน;นิวตรอน;โฟตอน;แอนตินิวทริโน;นิวทริโน;</t>
  </si>
  <si>
    <t>วิวัฒนาการเอกภพจะมีการเปลี่ยนแปลงสสาร อุณหภูมิ  ขนาดเอกภพจะเพิ่ม จะเกิดสสารต่างๆในเอกภพ สสารในเอกภพจะรวมตัวกันเป็นกาเเล็กซี</t>
  </si>
  <si>
    <t xml:space="preserve">10-6 วินาที อุณหภูมิของเอกภพลดลงเป็นสิบล้านล้านเคลวิน </t>
  </si>
  <si>
    <t xml:space="preserve">พร้อมกัน </t>
  </si>
  <si>
    <t>ไฮโดรเจน และธาตุฮีเลียม</t>
  </si>
  <si>
    <t xml:space="preserve">มีการเปลี่ยนแปลงอุณหภูมิและขนาดโดยอุณหภูมิของเอกภพจะลดลงและขนาดของเอกภพขยายใหญ่ขึ้น </t>
  </si>
  <si>
    <t>44013@promma.ac.th</t>
  </si>
  <si>
    <t>กมลภรณ์ บุญจันทร์</t>
  </si>
  <si>
    <t>นิวทริโน;โพซิตรอน;ควาร์ก;แอนติควาร์ก;แอนตินิวทริโน;</t>
  </si>
  <si>
    <t>แอนตินิวทริโน;นิวทริโน;โพซิตรอน;อิเล็กตรอน;แอนติควาร์ก;ควาร์ก;โฟตอน;</t>
  </si>
  <si>
    <t>นิวทริโน;แอนตินิวทริโน;โฟตอน;นิวตรอน;อิเล็กตรอน;โพซิตรอน;โปรตอนหรือนิวเคลียสของไฮโดรเจน;</t>
  </si>
  <si>
    <t>นิวตรอน;โปรตอนหรือนิวเคลียสของไฮโดรเจน;โฟตอน;นิวทริโน;อิเล็กตรอน;นิวเคลียสของฮีเลียม;</t>
  </si>
  <si>
    <t>การเกิดบิกแบงในเวลาที่เพิ่มขึ้นเรื่อยๆ</t>
  </si>
  <si>
    <t>10-4 ถึง 3 นาที เกิดจากอนุภาคควาร์กประจุ- และควาร์กประจุ +</t>
  </si>
  <si>
    <t>ไม่พร้อมกัน นิวเคลียสของไฮโดรเจนเกิดช่วง10-6 - 3นาที นิวเคลียสของฮีเลียมเกิดทีหลังช่วง3นาที -300,000ปี</t>
  </si>
  <si>
    <t>ไม่รู้ววว หนูตอบมั่วหมดเลย</t>
  </si>
  <si>
    <t>อะตอมของฮีเลียม</t>
  </si>
  <si>
    <t>42031@promma.ac.th</t>
  </si>
  <si>
    <t>วชิรวิทย์ ไวยพงษ์ศรี</t>
  </si>
  <si>
    <t>นายวชิรวิทย์  ไวยพงษ์ศรี</t>
  </si>
  <si>
    <t>ควาร์ก;โฟตอน;นิวตรอน;โปรตอนหรือนิวเคลียสของไฮโดรเจน;แอนติควาร์ก;</t>
  </si>
  <si>
    <t>นิวเคลียสของฮีเลียม;ควาร์ก;แอนติควาร์ก;โฟตอน;นิวตรอน;โปรตอนหรือนิวเคลียสของไฮโดรเจน;</t>
  </si>
  <si>
    <t>อะตอมของฮีเลียม;อะตอมของไฮโดรเจน;โฟตอน;ควาร์ก;</t>
  </si>
  <si>
    <t>กาแล็กซี;โฟตอน;ควาร์ก;</t>
  </si>
  <si>
    <t>ทำให้รู้การกำเนิดและวิวัฒนาการของเอกภพตามทฤษฎีบิกแบง</t>
  </si>
  <si>
    <t>300,000ปี - 1,000ล้านปี</t>
  </si>
  <si>
    <t>ธาตุไฮโดรเจนและธาตุฮีเลียม</t>
  </si>
  <si>
    <t>41943@promma.ac.th</t>
  </si>
  <si>
    <t>ปุณยวีร์ กิ่งทอง</t>
  </si>
  <si>
    <t>นายปุณยวีร์  กิ่งทอง</t>
  </si>
  <si>
    <t>ควาร์ก;แอนติควาร์ก;นิวทริโน;แอนตินิวทริโน;</t>
  </si>
  <si>
    <t>อิเล็กตรอน;นิวทริโน;แอนตินิวทริโน;โฟตอน;นิวตรอน;โปรตอนหรือนิวเคลียสของไฮโดรเจน;นิวเคลียสของฮีเลียม;</t>
  </si>
  <si>
    <t>นิวเคลียสของฮีเลียม;โฟตอน;นิวทริโน;แอนติควาร์ก;</t>
  </si>
  <si>
    <t>อะตอมของฮีเลียม;อะตอมของไฮโดรเจน;นิวเคลียสของฮีเลียม;โฟตอน;แอนตินิวทริโน;นิวทริโน;</t>
  </si>
  <si>
    <t>นิวทริโน;โฟตอน;กาแล็กซี;</t>
  </si>
  <si>
    <t>ในช่วงก่อน10กำลังลบ6วินาทีหลังบิกเเบงมีสสารเกิดขึ้นในรูปของอนุภาคมูลฐานเมื่ออนุภาคมูลฐานเเละปฏิอนุภาค หรือ ปฏิยานุภาค ของอนุภาคมูลฐานประเภทเดียวกันเกิดการรวมตัวกัน จะเกิดกระบวนการประลัย ทำให้อนุภาคเเละปฏิอนุภาคกลายเป็นพลังงานซึ่งอยู่ในรูปโฟตอนของคลื่นเเม่เหล็กไฟฟ้า</t>
  </si>
  <si>
    <t>44016@promma.ac.th</t>
  </si>
  <si>
    <t>ธนธมน ศรีเจริญชัช</t>
  </si>
  <si>
    <t>น.ส.ธนธมน ศรีเจริญชัช</t>
  </si>
  <si>
    <t>แอนติควาร์ก;ควาร์ก;นิวทริโน;แอนตินิวทริโน;โพซิตรอน;</t>
  </si>
  <si>
    <t>โฟตอน;โพซิตรอน;นิวทริโน;แอนติควาร์ก;แอนตินิวทริโน;อิเล็กตรอน;</t>
  </si>
  <si>
    <t>โพซิตรอน;นิวตรอน;โปรตอนหรือนิวเคลียสของไฮโดรเจน;อิเล็กตรอน;แอนตินิวทริโน;นิวทริโน;โฟตอน;</t>
  </si>
  <si>
    <t>นิวเคลียสของฮีเลียม;โฟตอน;นิวตรอน;นิวทริโน;อิเล็กตรอน;</t>
  </si>
  <si>
    <t>อะตอมของไฮโดรเจน;อะตอมของฮีเลียม;โฟตอน;นิวทริโน;</t>
  </si>
  <si>
    <t>เอกภพกำเนิดและวิวัฒนาการเกิดจากขนาดที่เล็ก และมีมวลมาก เวลาเกิดเริ่มจากวินาทีไปจนถึงล้านปี</t>
  </si>
  <si>
    <t>0.6วินาที-3นาที  เกิดจาก โฟตอน อิเล็กตรอน แอนตินิวทริโน นิวทริโน โพซิตรอน</t>
  </si>
  <si>
    <t>เกิดพร้อมดันใกล้เคียงดัน</t>
  </si>
  <si>
    <t>300,00ปี-1,000ล้านปี</t>
  </si>
  <si>
    <t>โฟตรอน นิวทริโน</t>
  </si>
  <si>
    <t>โครงสร้าง พลังงาน อุณหภูมิ</t>
  </si>
  <si>
    <t>44018@promma.ac.th</t>
  </si>
  <si>
    <t>พราวพิชชา นุชอ่อง</t>
  </si>
  <si>
    <t>นส. พราวพิชชา นุชอ่อง</t>
  </si>
  <si>
    <t>แอนตินิวทริโน;นิวทริโน;โพซิตรอน;ควาร์ก;</t>
  </si>
  <si>
    <t>โฟตอน;ควาร์ก;แอนติควาร์ก;นิวทริโน;แอนตินิวทริโน;</t>
  </si>
  <si>
    <t>โฟตอน;นิวเคลียสของฮีเลียม;นิวทริโน;แอนตินิวทริโน;</t>
  </si>
  <si>
    <t>เป็นแผนภูมิการกำเนิดเอกภพ ซึ่งเกิดจากอุณหภูมิสูงไปยังอุณหภูมิต่ำ สสารจะเปลี่ยนไปตามอุณหภูมิ จะใหญ่ขึ้น และได้เห็นวิวัฒนาการของเอกภพบิกแบง</t>
  </si>
  <si>
    <t>10-6 ควาร์ก</t>
  </si>
  <si>
    <t xml:space="preserve">เกิดพร้อมกัน ใกล้เคียงกัน </t>
  </si>
  <si>
    <t>300,000 ปี ถึง 1000 ล้านปี</t>
  </si>
  <si>
    <t>ธาตุไฮโดรเจน</t>
  </si>
  <si>
    <t>โครงสร้าง พลังงงาน อุณหภูมิ</t>
  </si>
  <si>
    <t>44011@promma.ac.th</t>
  </si>
  <si>
    <t>สุวภัทร ภูมิประเทศ</t>
  </si>
  <si>
    <t>นายสุวภัทร ภูมิประเทศ</t>
  </si>
  <si>
    <t>โฟตอน;แอนติควาร์ก;ควาร์ก;โพซิตรอน;นิวทริโน;อิเล็กตรอน;แอนตินิวทริโน;</t>
  </si>
  <si>
    <t>แอนติควาร์ก;อิเล็กตรอน;โพซิตรอน;นิวทริโน;แอนตินิวทริโน;โฟตอน;นิวตรอน;โปรตอนหรือนิวเคลียสของไฮโดรเจน;</t>
  </si>
  <si>
    <t>อะตอมของฮีเลียม;นิวเคลียสของฮีเลียม;นิวตรอน;โปรตอนหรือนิวเคลียสของไฮโดรเจน;โฟตอน;อิเล็กตรอน;นิวทริโน;</t>
  </si>
  <si>
    <t>นิวเคลียสของฮีเลียม;โฟตอน;อะตอมของไฮโดรเจน;นิวทริโน;</t>
  </si>
  <si>
    <t>จุดกำเนิดของบิกแบงมีขนาดเล็กและอุณหภูมิสูง เมื่อเปลี่ยนแปลงไปขนาดจะใหญ่ขึ้นและอุณหภูมิจะลดลง</t>
  </si>
  <si>
    <t>เวลา 10กำลัง-6 - 300000ปี
อุณหภูมิ 10กำลัง13 - 5000 เคลวิน</t>
  </si>
  <si>
    <t>เวลา 3นาที -1000ล้านปี
อุณหภูมิ 10กำลัง9 - 10กำลัง2</t>
  </si>
  <si>
    <t>โฟตอน นิวทริโน</t>
  </si>
  <si>
    <t>อุณหภูมิ และ ขนาด</t>
  </si>
  <si>
    <t>44019@promma.ac.th</t>
  </si>
  <si>
    <t>พิมพ์ธิดา เมืองขวัญใจ</t>
  </si>
  <si>
    <t>นส.พิมพ์ธิดา เมืองขวัญใจ</t>
  </si>
  <si>
    <t>แอนติควาร์ก;แอนตินิวทริโน;นิวทริโน;โพซิตรอน;ควาร์ก;</t>
  </si>
  <si>
    <t>แอนติควาร์ก;ควาร์ก;อิเล็กตรอน;โพซิตรอน;โฟตอน;นิวทริโน;แอนตินิวทริโน;</t>
  </si>
  <si>
    <t>นิวตรอน;โปรตอนหรือนิวเคลียสของไฮโดรเจน;โฟตอน;แอนตินิวทริโน;นิวทริโน;โพซิตรอน;อิเล็กตรอน;</t>
  </si>
  <si>
    <t>โฟตอน;อิเล็กตรอน;นิวทริโน;นิวตรอน;โปรตอนหรือนิวเคลียสของไฮโดรเจน;อะตอมของฮีเลียม;นิวเคลียสของฮีเลียม;</t>
  </si>
  <si>
    <t>จะมีการเปลี่ยนแปลงของสสารและอุณหภูมิ
ถ้ามารวมตัวกันชนิดของสสารจะเพิ่มขึ้น</t>
  </si>
  <si>
    <t>จะมีเวลาตั้ง10ยกกำลัง-6</t>
  </si>
  <si>
    <t>ตั้งแต่300,000ปีถึง1,000ล้านปี</t>
  </si>
  <si>
    <t>ตั้งแต่3นาทีถึง300,000ปี</t>
  </si>
  <si>
    <t>ไฮโดรเจนกับฮีเลียม</t>
  </si>
  <si>
    <t>อุณภูมิ</t>
  </si>
  <si>
    <t>42025@promma.ac.th</t>
  </si>
  <si>
    <t>ธนาภัทร ภิงคารวัฒน์</t>
  </si>
  <si>
    <t>นายธนาภัทร ภิงคารวัฒน์</t>
  </si>
  <si>
    <t>ควาร์ก;แอนติควาร์ก;โฟตอน;นิวตรอน;โปรตอนหรือนิวเคลียสของไฮโดรเจน;</t>
  </si>
  <si>
    <t>ควาร์ก;แอนติควาร์ก;โฟตอน;นิวตรอน;โปรตอนหรือนิวเคลียสของไฮโดรเจน;นิวเคลียสของฮีเลียม;</t>
  </si>
  <si>
    <t>ควาร์ก;โฟตอน;กาแล็กซี;</t>
  </si>
  <si>
    <t xml:space="preserve">ช่วงเวลา 10¯⁶ </t>
  </si>
  <si>
    <t>ไม่ได้เกิดพร้อมกัน แต่เกิดในช่วงเวลาที่ต่างกันในเอกภพ</t>
  </si>
  <si>
    <t>300000 ปี</t>
  </si>
  <si>
    <t>ไฮโดรเจน  ฮีเลียม</t>
  </si>
  <si>
    <t>การเปลี่ยนแปลงของโครงสร้าง การขยายตัว อุณหภูมิ
พลังงานมืด</t>
  </si>
  <si>
    <t>41939@promma.ac.th</t>
  </si>
  <si>
    <t>ธนวัชร์ เจริญมีมงคล</t>
  </si>
  <si>
    <t>แอนติควาร์ก;นิวทริโน;โฟตอน;นิวเคลียสของฮีเลียม;</t>
  </si>
  <si>
    <t>นิวทริโน;แอนตินิวทริโน;โฟตอน;นิวเคลียสของฮีเลียม;อะตอมของไฮโดรเจน;อะตอมของฮีเลียม;</t>
  </si>
  <si>
    <t>44008@promma.ac.th</t>
  </si>
  <si>
    <t>ศุภณัฐ พันธุ</t>
  </si>
  <si>
    <t>นิวทริโน;โฟตอน;อะตอมของไฮโดรเจน;อะตอมของฮีเลียม;</t>
  </si>
  <si>
    <t>กิจกรรมนี้ช่วยให้เราเข้าใจการเปลี่ยนแปลงของสสาร พลังงาน ขนาด และอุณหภูมิของเอกภพในแต่ละช่วงเวลา หลังจากบิกแบง จนถึงการเกิดอะตอม โดย:
ในช่วงแรกเอกภพมีอุณหภูมิสูงมากและสสารประกอบด้วยอนุภาคเบื้องต้น เช่น ควาร์กและโฟตอน
ต่อมาโปรตอนและนิวตรอนเริ่มรวมตัวกันเป็นนิวเคลียสของไฮโดรเจนและฮีเลียม
เมื่อเอกภพเย็นลงจนถึงประมาณ 300,000 ปี หลังบิกแบง อะตอมของไฮโดรเจนและฮีเลียมเกิดขึ้น และเอกภพเริ่มโปร่งใสทำให้โฟตอนเดินทางได้
กิจกรรมนี้ช่วยให้เราเข้าใจวิวัฒนาการของเอกภพและการเกิดสสารที่เราสามารถสังเกตได้ในปัจจุบัน.</t>
  </si>
  <si>
    <t>10^-6 วินาที เกิดจากอนุภาค ควาร์ก</t>
  </si>
  <si>
    <t>เกิดพร้อมกัน</t>
  </si>
  <si>
    <t>300,000 ปี</t>
  </si>
  <si>
    <t>อุณหภูมิลดลง ขนาดของเอกภพใหญ่ขึ้น</t>
  </si>
  <si>
    <t>41952@promma.ac.th</t>
  </si>
  <si>
    <t>อนุพงษ์ คลังทรัพย์</t>
  </si>
  <si>
    <t>แอนติควาร์ก;นิวทริโน;แอนตินิวทริโน;ควาร์ก;</t>
  </si>
  <si>
    <t>ควาร์ก;แอนติควาร์ก;นิวทริโน;โฟตอน;โพซิตรอน;แอนตินิวทริโน;อิเล็กตรอน;</t>
  </si>
  <si>
    <t>นิวเคลียสของฮีเลียม;โปรตอนหรือนิวเคลียสของไฮโดรเจน;นิวตรอน;อิเล็กตรอน;แอนตินิวทริโน;นิวทริโน;โฟตอน;</t>
  </si>
  <si>
    <t>นิวเคลียสของฮีเลียม;นิวทริโน;โฟตอน;แอนติควาร์ก;</t>
  </si>
  <si>
    <t>อะตอมของฮีเลียม;โฟตอน;นิวเคลียสของฮีเลียม;อะตอมของไฮโดรเจน;แอนตินิวทริโน;นิวทริโน;</t>
  </si>
  <si>
    <t>ในช่วงก่อน10-วินาทีหลังบิกเเบงมีสสารเกินขึ้นในรูปของอนุภาคมูลฐาน เมื่ออนุภาคมูลฐานเเล้สปฏิอนุภาคหรือปฏิยานุภาค ของอนุภาคมูลฐานประเภทเดียวกันเกิดการรวมตัวกัน จะเกิดกระบวนการประลัย ทำให้ทั้งอนุภาคเเละปฏิอนุภาคกลายเป็นพลังงานซึ่งอยู่ในรูปโฟตอนของคลื่นเเม่เหล็กไฟฟ้า</t>
  </si>
  <si>
    <t>หลังเกิดบิกแบง 300,000ปี</t>
  </si>
  <si>
    <t xml:space="preserve">นอกจากการเปลี่ยนแปลงของสสารแล้วเอกภพมีการเปลี่ยนแปลงอะไรอีกบ้างและเปลี่ยนแปลงอย่างไร 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 </t>
  </si>
  <si>
    <t>42184@promma.ac.th</t>
  </si>
  <si>
    <t>เป็นหนึ่ง สินธุ์แดง</t>
  </si>
  <si>
    <t>นายเป็นหนึ่ง สินธุ์แดง</t>
  </si>
  <si>
    <t>4/10</t>
  </si>
  <si>
    <t>โพซิตรอน;แอนติควาร์ก;ควาร์ก;นิวทริโน;แอนตินิวทริโน;</t>
  </si>
  <si>
    <t>โฟตอน;แอนติควาร์ก;ควาร์ก;อิเล็กตรอน;โพซิตรอน;นิวทริโน;แอนตินิวทริโน;</t>
  </si>
  <si>
    <t>โปรตอนหรือนิวเคลียสของไฮโดรเจน;นิวตรอน;โฟตอน;อิเล็กตรอน;โพซิตรอน;นิวทริโน;แอนตินิวทริโน;</t>
  </si>
  <si>
    <t>นิวเคลียสของฮีเลียม;นิวตรอน;โปรตอนหรือนิวเคลียสของไฮโดรเจน;โฟตอน;อิเล็กตรอน;นิวทริโน;</t>
  </si>
  <si>
    <t>การสังเกต และศึกษาการเปลี่ยนแปลงของเอกภพ</t>
  </si>
  <si>
    <t>10ยกกำลัง-6 วินาที เกิดจากควาร์กรวมตัวกัน</t>
  </si>
  <si>
    <t>ไม่พร้อมกัน นิวเคลียสของฮีเลียมเกิดหลังนิวเคลียสของไฮโดรเจน3นาที</t>
  </si>
  <si>
    <t>43989@promma.ac.th</t>
  </si>
  <si>
    <t>เขมภัคค์ สังขโยค</t>
  </si>
  <si>
    <t>นิวทริโน;ควาร์ก;แอนติควาร์ก;โพซิตรอน;แอนตินิวทริโน;</t>
  </si>
  <si>
    <t>โฟตอน;ควาร์ก;อิเล็กตรอน;แอนติควาร์ก;โพซิตรอน;นิวทริโน;แอนตินิวทริโน;</t>
  </si>
  <si>
    <t>โพซิตรอน;นิวทริโน;อิเล็กตรอน;แอนตินิวทริโน;นิวตรอน;โปรตอนหรือนิวเคลียสของไฮโดรเจน;โฟตอน;</t>
  </si>
  <si>
    <t>นิวเคลียสของฮีเลียม;อิเล็กตรอน;นิวตรอน;โฟตอน;นิวทริโน;โปรตอนหรือนิวเคลียสของไฮโดรเจน;</t>
  </si>
  <si>
    <t>โฟตอน;นิวทริโน;อะตอมของฮีเลียม;อะตอมของไฮโดรเจน;</t>
  </si>
  <si>
    <t>การสังเกต และการเปลี่ยนแปลงของเอกภพ</t>
  </si>
  <si>
    <t>10กำลัง-6 เกิดจากควาร์กรวมตัวกันเป็นโปรตอนหรือนิวเคลียร์ขอไฮโดรเจนและนิวตรอน</t>
  </si>
  <si>
    <t>ไม่พร้อมกัน นิวเคลียร์ของฮีเลียมเกิดหลังนิวเคลียร์ของไฮโดรเจน3นาที</t>
  </si>
  <si>
    <t>42072@promma.ac.th</t>
  </si>
  <si>
    <t>วสุ พุ่มสะกา</t>
  </si>
  <si>
    <t>นายวสุ พุ่มสะกา</t>
  </si>
  <si>
    <t>แอนติควาร์ก;นิวทริโน;ควาร์ก;แอนตินิวทริโน;โพซิตรอน;</t>
  </si>
  <si>
    <t>ควาร์ก;โฟตอน;อิเล็กตรอน;แอนติควาร์ก;โพซิตรอน;นิวทริโน;แอนตินิวทริโน;</t>
  </si>
  <si>
    <t>นิวตรอน;โปรตอนหรือนิวเคลียสของไฮโดรเจน;นิวทริโน;โพซิตรอน;โฟตอน;แอนตินิวทริโน;อิเล็กตรอน;</t>
  </si>
  <si>
    <t>โฟตอน;นิวตรอน;โปรตอนหรือนิวเคลียสของไฮโดรเจน;นิวเคลียสของฮีเลียม;นิวทริโน;อิเล็กตรอน;</t>
  </si>
  <si>
    <t>มีการเปลี่ยนแปลงทั้งสสาร อุณหภูมิ และขนาด โดยอุณหภูมิของเอกภพลดลง ขนาดของเอกภพจะเพิ่มขึ้น เกิดสสารต่างๆ ต่อจากนั้นสสาสในเอกภพจะรวมตัวกันจนเกิดเป็นกาแล็กซี</t>
  </si>
  <si>
    <t>10 กำลัง -6 ถึง 3 นาที
เกิดจากควาร์กรวมตัวกัน</t>
  </si>
  <si>
    <t>ไม่ เพราะนิวเคลียสของฮีเลียมเกิดหลังจากนิวเคลียสของไฮโดรเจน 3 นาที</t>
  </si>
  <si>
    <t>300,000 ปี ถึง 1,000ล้านปี</t>
  </si>
  <si>
    <t>41949@promma.ac.th</t>
  </si>
  <si>
    <t>ศังขธร ปักษาสวย</t>
  </si>
  <si>
    <t>ควาร์ก;แอนติควาร์ก;อิเล็กตรอน;โพซิตรอน;โฟตอน;นิวทริโน;แอนตินิวทริโน;</t>
  </si>
  <si>
    <t>โพซิตรอน;นิวทริโน;อิเล็กตรอน;แอนตินิวทริโน;โฟตอน;นิวตรอน;โปรตอนหรือนิวเคลียสของไฮโดรเจน;</t>
  </si>
  <si>
    <t>นิวเคลียสของฮีเลียม;โฟตอน;อิเล็กตรอน;นิวตรอน;นิวทริโน;โปรตอนหรือนิวเคลียสของไฮโดรเจน;</t>
  </si>
  <si>
    <t>อะตอมของไฮโดรเจน;อะตอมของฮีเลียม;นิวทริโน;อิเล็กตรอน;</t>
  </si>
  <si>
    <t>มีการเปลี่ยนแปลงของเอกภพ</t>
  </si>
  <si>
    <t>สิบกำลังลบหก เกิดจากควาร์รวมตัวกันเป็นโปรตอนหรือนิวเครียสขอไฮโดรเจน</t>
  </si>
  <si>
    <t>ไม่พร้อมเำราะนิวเครียสขอฮีเลียม เกิดหลังนิวเครียสของฮีเลียม 3นาที</t>
  </si>
  <si>
    <t>300000ปีถึง1000ล้านปี</t>
  </si>
  <si>
    <t>ไฮโดเจียนกับฮีเลียม</t>
  </si>
  <si>
    <t>43990@promma.ac.th</t>
  </si>
  <si>
    <t>ปั้นรัก จงเจริญ</t>
  </si>
  <si>
    <t>โฟตอน;นิวทริโน;อะตอมของไฮโดรเจน;อะตอมของฮีเลียม;</t>
  </si>
  <si>
    <t>วิวัฒนาการของเอกภพสะท้อนให้เห็นถึงการเปลี่ยนแปลงจากภาวะที่ร้อนและหนาแน่นมาก สู่สภาพที่เย็นลง ขยายตัว และก่อกำเนิดสสารและโครงสร้างขนาดใหญ่ของจักรวาลอย่างเป็นลำดับขั้น โดยมีการเปลี่ยนแปลงของพลังงานเป็นมวลและสสารอย่างต่อเนื่องตามกฎฟิสิกส์ของจักรวาล.</t>
  </si>
  <si>
    <t>10ยกกำลังลบ6วินาที                                       โปรตอน = 2 อัพควาร์ก + 1 ดาวน์ควาร์ก
	นิวตรอน = 1 อัพควาร์ก + 2 ดาวน์ควาร์ก</t>
  </si>
  <si>
    <t>ไม่นิวเคียสของไฮโดเจนเกิดก่อนนิวเคลียสของฮีเลียม</t>
  </si>
  <si>
    <t>ระหว่าง300000ปี-1000ล้านปี</t>
  </si>
  <si>
    <t>Hไฮโดรเจน</t>
  </si>
  <si>
    <t>อุณหภูมิ ขนาด โครงสร้างและพลังงาน</t>
  </si>
  <si>
    <t>42131@promma.ac.th</t>
  </si>
  <si>
    <t>มัลลิกา ธิมาศ</t>
  </si>
  <si>
    <t>นิวทริโน;แอนติควาร์ก;โพซิตรอน;แอนตินิวทริโน;ควาร์ก;</t>
  </si>
  <si>
    <t>นิวตรอน;โปรตอนหรือนิวเคลียสของไฮโดรเจน;โฟตอน;นิวทริโน;โพซิตรอน;อิเล็กตรอน;แอนตินิวทริโน;</t>
  </si>
  <si>
    <t>นิวเคลียสของฮีเลียม;โฟตอน;อิเล็กตรอน;นิวทริโน;โปรตอนหรือนิวเคลียสของไฮโดรเจน;นิวตรอน;</t>
  </si>
  <si>
    <t>อะตอมของไฮโดรเจน;อะตอมของฮีเลียม;โฟตอน;นิวทริโน;แอนตินิวทริโน;</t>
  </si>
  <si>
    <t>เอกภาพมีการเปลี่ยนเเปลง สสารและอุณหภูมิลดลง</t>
  </si>
  <si>
    <t>10-6 นาที ถึง300,000 ปี เกิดจาก ควาร์ก</t>
  </si>
  <si>
    <t xml:space="preserve">เกิดพร้อมกัน  </t>
  </si>
  <si>
    <t>300,000ปี ถึง 1,000ล้านปี</t>
  </si>
  <si>
    <t>อุณหภูมิลดลง เวลามากขึ้น</t>
  </si>
  <si>
    <t>42260@promma.ac.th</t>
  </si>
  <si>
    <t>ชินภพ หยิมการุณ</t>
  </si>
  <si>
    <t>แอนติควาร์ก;นิวทริโน;โพซิตรอน;ควาร์ก;แอนตินิวทริโน;</t>
  </si>
  <si>
    <t>โฟตอน;อิเล็กตรอน;นิวทริโน;นิวตรอน;โปรตอนหรือนิวเคลียสของไฮโดรเจน;นิวเคลียสของฮีเลียม;</t>
  </si>
  <si>
    <t xml:space="preserve">
เอกภพเริ่มจากการระเบิดครั้งใหญ่ มีพลังงานสูง อุณหภูมิสูง จากนั้นขยายตัว ขนาดเพิ่มขึ้น อุณหภูมิลดลง พลังงานเปลี่ยนเป็นสสาร เกิดอะตอม ดวงดาว และกาแล็กซีตามลำดับวิวัฒนาการ
</t>
  </si>
  <si>
    <t>เกิดขึ้นในช่วงเวลา10^-6ถึง3นาที
โดยเกิดจาก ควากประจุบวกและควากประจุลบ</t>
  </si>
  <si>
    <t>การขยายตัวของเอกภพ โดยเอกภพมีการขยายตัวอย่างต่อเนื่องนับตั้งแต่เหตุการณ์ บิ๊กแบง ตั้งแต่เมื่อ 13.8พันล้านปีก่อน</t>
  </si>
  <si>
    <t>42254@promma.ac.th</t>
  </si>
  <si>
    <t>สุพิชชา เฉ่งปี่</t>
  </si>
  <si>
    <t>นิวทริโน;แอนติควาร์ก;ควาร์ก;โพซิตรอน;แอนตินิวทริโน;</t>
  </si>
  <si>
    <t>นิวทริโน;โฟตอน;ควาร์ก;แอนติควาร์ก;อิเล็กตรอน;แอนตินิวทริโน;โพซิตรอน;</t>
  </si>
  <si>
    <t>โปรตอนหรือนิวเคลียสของไฮโดรเจน;นิวตรอน;โฟตอน;อิเล็กตรอน;นิวทริโน;โพซิตรอน;แอนตินิวทริโน;</t>
  </si>
  <si>
    <t>นิวเคลียสของฮีเลียม;โปรตอนหรือนิวเคลียสของไฮโดรเจน;นิวตรอน;นิวทริโน;โฟตอน;อิเล็กตรอน;</t>
  </si>
  <si>
    <t>อะตอมของไฮโดรเจน;อะตอมของฮีเลียม;นิวทริโน;โฟตอน;</t>
  </si>
  <si>
    <t>การเปลี่ยนแปลงงระหว่างสสารและอุณหภูมิในช่วงเวลาต่างๆ</t>
  </si>
  <si>
    <t>10-6 ถึง 300000ปี เกิดจากอนุภาคควาร์ก</t>
  </si>
  <si>
    <t>300000ถึง1000ล้านปี</t>
  </si>
  <si>
    <t>อุณหภูมิลดลงเวลามากขึ้น</t>
  </si>
  <si>
    <t>42125@promma.ac.th</t>
  </si>
  <si>
    <t>ปุณยวีร์ สดุดี</t>
  </si>
  <si>
    <t>แอนติควาร์ก;ควาร์ก;อิเล็กตรอน;โพซิตรอน;นิวทริโน;แอนตินิวทริโน;โฟตอน;</t>
  </si>
  <si>
    <t>อิเล็กตรอน;โพซิตรอน;นิวทริโน;แอนตินิวทริโน;นิวตรอน;โฟตอน;โปรตอนหรือนิวเคลียสของไฮโดรเจน;</t>
  </si>
  <si>
    <t>อิเล็กตรอน;นิวทริโน;โฟตอน;นิวเคลียสของฮีเลียม;</t>
  </si>
  <si>
    <t>สสารกับอุณภูมิลดลง</t>
  </si>
  <si>
    <t>10-6 ถึง 300000 ปี เกิดจากควาร์ก</t>
  </si>
  <si>
    <t>300,000 ปี ถึง 1,000 ล้านปี</t>
  </si>
  <si>
    <t>เวลามากขึ้นอุณหภูมิลดลง</t>
  </si>
  <si>
    <t>42104@promma.ac.th</t>
  </si>
  <si>
    <t>ปัณณธร หนูแท้</t>
  </si>
  <si>
    <t>แอนติควาร์ก;นิวทริโน;ควาร์ก;โพซิตรอน;แอนตินิวทริโน;</t>
  </si>
  <si>
    <t>โพซิตรอน;อิเล็กตรอน;นิวทริโน;แอนตินิวทริโน;โฟตอน;นิวตรอน;โปรตอนหรือนิวเคลียสของไฮโดรเจน;</t>
  </si>
  <si>
    <t>โฟตอน;นิวทริโน;อิเล็กตรอน;นิวตรอน;โปรตอนหรือนิวเคลียสของไฮโดรเจน;นิวเคลียสของฮีเลียม;</t>
  </si>
  <si>
    <t>เอกภพใช่ช่วงก่อน 10¯⁶วินาทีหลังบิกแบงมีสสารเกิดขึ้นในรูปของอนุภาคมูลฐาน</t>
  </si>
  <si>
    <t>10กำลัง6ถึง 13,800ล้านปี 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</si>
  <si>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ไม่พร้อมกัน นิวเคลียสของไฮโดรเจนเกิดขึ้นก่อน</t>
  </si>
  <si>
    <t>300,000ปีถึง 1,000ล้านปี</t>
  </si>
  <si>
    <t>42244@promma.ac.th</t>
  </si>
  <si>
    <t>ปภาดา จันเกิด</t>
  </si>
  <si>
    <t>ควาร์ก;นิวทริโน;โฟตอน;โพซิตรอน;แอนติควาร์ก;อิเล็กตรอน;แอนตินิวทริโน;</t>
  </si>
  <si>
    <t>นิวตรอน;โปรตอนหรือนิวเคลียสของไฮโดรเจน;โฟตอน;อิเล็กตรอน;แอนตินิวทริโน;นิวทริโน;โพซิตรอน;</t>
  </si>
  <si>
    <t>นิวเคลียสของฮีเลียม;นิวทริโน;โฟตอน;อิเล็กตรอน;นิวตรอน;โปรตอนหรือนิวเคลียสของไฮโดรเจน;</t>
  </si>
  <si>
    <t>อะตอมของฮีเลียม;โฟตอน;อะตอมของไฮโดรเจน;นิวทริโน;</t>
  </si>
  <si>
    <t>การเปลี่ยนแปลงระหว่างสสารและอุณหภูมิตามช่วงเวลา</t>
  </si>
  <si>
    <t>10⁻⁶ ถึง300000 เกิดจากอนุภาคควาร์ก</t>
  </si>
  <si>
    <t>41983@promma.ac.th</t>
  </si>
  <si>
    <t>นพรัตน์ ช่อทิพฤกษ์</t>
  </si>
  <si>
    <t>แอนตินิวทริโน;นิวทริโน;โพซิตรอน;แอนติควาร์ก;ควาร์ก;</t>
  </si>
  <si>
    <t>โฟตอน;แอนตินิวทริโน;นิวทริโน;โพซิตรอน;โปรตอนหรือนิวเคลียสของไฮโดรเจน;นิวตรอน;อิเล็กตรอน;</t>
  </si>
  <si>
    <t>เอกภพในช่วงก่อน10¯⁶ วินาทีหลังบิกแบงมีสสารเกิดขึ้นในรูปของอนุภาคมูลฐาน</t>
  </si>
  <si>
    <t>หลังเกิดบิกแบง 10-6 วินาที และเกิดจากควาร์กเกิดการรวมตัวกัน กลายเป็นโปรตอนและนิวตรอน​</t>
  </si>
  <si>
    <t>ไม่เพราะเกิดคนละช่วงเวลา</t>
  </si>
  <si>
    <t>300,000ปี-1,000ล้าน</t>
  </si>
  <si>
    <t>42142@promma.ac.th</t>
  </si>
  <si>
    <t>นวมินทร์ รณรงค์ฤทธิ์</t>
  </si>
  <si>
    <t>นายนวมินทร์ รณรงค์ฤทธิ์</t>
  </si>
  <si>
    <t>นิวตรอน;โฟตอน;โพซิตรอน;นิวทริโน;อิเล็กตรอน;โปรตอนหรือนิวเคลียสของไฮโดรเจน;แอนตินิวทริโน;</t>
  </si>
  <si>
    <t>เอกภพเริ่มจากการระเบิดครั้งใหญ่ มีพลังงานสูง อุณหภูมิสูง จากนั้นขยายตัว ขนาดเพิ่มขึ้น อุณหภูมิลดลง พลังงานเปลี่ยนเป็นสสาร เกิดอะตอม ดวงดาว และกาแล็กซีตามลำดับวิวัฒนาการ</t>
  </si>
  <si>
    <t>เกิดในช่วง 10 ยกกำลัง -6 วินาที ถึง 3 นาที เกิดจากอนุภาค ควาร์กประจุบวก + เเละควาร์กประจุ -</t>
  </si>
  <si>
    <t>ไม่พร้อมกัน โดยนิวเคลียสของไฮโดนเจนจะเกิดก่อน</t>
  </si>
  <si>
    <t>ไฮโดรเจนเเละฮีเลียม</t>
  </si>
  <si>
    <t>1.การขยายตัวของเอกภพ เมื่อเวลาผ่านไปเอกภพมีขนาดใหญ่ขึ้นเรื่อยๆ
2.การพัฒนาของโครงสร้างที่มีขนาดใหญ่ เช่น การเกิดกาเเลกซี
3.การเย็นตัวลงของเอกภพ เมื่อขยายตัว อุณหภูมิก็ลดลง</t>
  </si>
  <si>
    <t>41991@promma.ac.th</t>
  </si>
  <si>
    <t>มิรุทธ์ หมวกเหล็ก</t>
  </si>
  <si>
    <t>นายมิรุทธ์ หมวกเหล็ก</t>
  </si>
  <si>
    <t>นิวทริโน;แอนตินิวทริโน;แอนติควาร์ก;ควาร์ก;โพซิตรอน;</t>
  </si>
  <si>
    <t>นิวทริโน;โฟตอน;โปรตอนหรือนิวเคลียสของไฮโดรเจน;นิวตรอน;โพซิตรอน;อิเล็กตรอน;แอนตินิวทริโน;</t>
  </si>
  <si>
    <t>นิวเคลียสของฮีเลียม;อิเล็กตรอน;นิวทริโน;นิวตรอน;โปรตอนหรือนิวเคลียสของไฮโดรเจน;โฟตอน;</t>
  </si>
  <si>
    <t>ในแต่ละช่วงเวลาและอุณหภูมิมีการรวมตัวของสสารเกิดขึ้นและกลายเป็นสสารใหม่ๆจนเกิดเป็นกาแล็กซี</t>
  </si>
  <si>
    <t>10–³วินาทีกับ3นาที เกิดจากควาร์กประจุ +⅔ และ ควาร์กประจุ - ⅓</t>
  </si>
  <si>
    <t>ไม่พร้อมเพราะมันเกิดในคนละช่วงเวลา</t>
  </si>
  <si>
    <t>อุณหภูมิโดยมีอุณหภูมิที่ลดลง</t>
  </si>
  <si>
    <t>43992@promma.ac.th</t>
  </si>
  <si>
    <t>มงคลชัย สุริโย</t>
  </si>
  <si>
    <t>นิวทริโน;โฟตอน;นิวตรอน;โปรตอนหรือนิวเคลียสของไฮโดรเจน;โพซิตรอน;อิเล็กตรอน;แอนตินิวทริโน;</t>
  </si>
  <si>
    <t>อิเล็กตรอน;นิวทริโน;นิวเคลียสของฮีเลียม;นิวตรอน;โปรตอนหรือนิวเคลียสของไฮโดรเจน;โฟตอน;</t>
  </si>
  <si>
    <t>ในแต่ละช่วงเวลาจะมีสสารใหม่ๆเกิดขึ้น</t>
  </si>
  <si>
    <t>10¯⁶ ควาร์กประจุ- 1/3</t>
  </si>
  <si>
    <t>ไม่ เพราะเกิดในช่วงเวลาที่ต่างกัน</t>
  </si>
  <si>
    <t>เอกภพมีการเปลี่ยนแปลงอุณหภูมิและขนาดโดยอุณหภูมิของเอกภพจะลดลงและขนาดของเอกภพขยายใหญ่ขึ้น</t>
  </si>
  <si>
    <t>43988@promma.ac.th</t>
  </si>
  <si>
    <t>เกริกรัชฎ์ โชคสุชาติ</t>
  </si>
  <si>
    <t>ควาร์ก;แอนติควาร์ก;อิเล็กตรอน;โฟตอน;แอนตินิวทริโน;นิวทริโน;โพซิตรอน;</t>
  </si>
  <si>
    <t>โฟตอน;โปรตอนหรือนิวเคลียสของไฮโดรเจน;แอนตินิวทริโน;นิวตรอน;โพซิตรอน;นิวทริโน;อิเล็กตรอน;</t>
  </si>
  <si>
    <t>นิวเคลียสของฮีเลียม;นิวตรอน;โปรตอนหรือนิวเคลียสของไฮโดรเจน;โฟตอน;นิวทริโน;อิเล็กตรอน;</t>
  </si>
  <si>
    <t>กิจกรรมนี้ช่วยให้ผู้เรียนเข้าใจภาพรวมของวิวัฒนาการเอกภพในเชิงฟิสิกส์ ตั้งแต่เริ่มต้นจนถึงปัจจุบันผ่านการเปลี่ยนแปลงในด้านพลังงาน สสาร ขนาด และอุณหภูมิอย่างเป็นระบบ</t>
  </si>
  <si>
    <t>เกิดขึ้นในช่วงเวลา 10ยกกำลังลบ6วินาที 
โดยมีอนุภาค ควาร์กประจุบวกและควาร์กประจุลบ</t>
  </si>
  <si>
    <t>ไม่พร้อมกัน เพราะ ไฮโดรเจนเกิดก่อนฮีเลียม</t>
  </si>
  <si>
    <t>เกิดขึ้นในเวลา300000ปี ถึง1000ล้านปี</t>
  </si>
  <si>
    <t>ธาตุหลักที่เป็นองค์ประกอบของกาแล็กซีคือ ไฮโดรเจน เนื่องจากเป็นธาตุที่มีอยู่มากที่สุดและเป็นต้นกำเนิดของกระบวนการสร้างดาวต่าง ๆ ภายในกาแล็กซี</t>
  </si>
  <si>
    <t>นอกจากสสารแล้ว เอกภพยังมีการเปลี่ยนแปลงในด้าน พลังงาน (ลดลง), ขนาด (ขยายตัวขึ้น) และ อุณหภูมิ (ลดลง) อย่างต่อเนื่องตามกาลเวลา ซึ่งเป็นส่วนหนึ่งของวิวัฒนาการของเอกภพนับตั้งแต่เกิดบิ๊กแบงจนถึงปัจจุบัน</t>
  </si>
  <si>
    <t>42013@promma.ac.th</t>
  </si>
  <si>
    <t>อนัญพร ทิพย์ทิม</t>
  </si>
  <si>
    <t>โฟตอน;ควาร์ก;แอนติควาร์ก;โพซิตรอน;แอนตินิวทริโน;นิวทริโน;อิเล็กตรอน;</t>
  </si>
  <si>
    <t>ผลสรุปพบว่าจะเห็นโดยรวมอุณหภูมิของเอกภพนั้นลดลง ส่วนขนาดของเอกภพจะเพิ่มขึ้น เกิดสสารต่างๆจากนั้นสสารในเอกภพนั้นจะรวมตัวกันจนเกิดเป็นกาแล็กซีและสมาชิกต่างๆในปัจจุบัน</t>
  </si>
  <si>
    <t>ช่วงเวลา 10¯⁶ วินาที ถึง 3 นาที และเกิดจากอนุภาคมูลฐาน</t>
  </si>
  <si>
    <t>ไม่พร้อมกัน โดยนิวเคลียสของไฮโดรเจนจะเกิดขึ้นก่อนในช่วงเวลา 10¯⁶ วินาที ถึง 3 นาที ก่อนที่นิวเคลียสของฮีเลียมจะเกิดขึ้นในช่วงเวลา 3 นาที ถึง 300,000 ปี</t>
  </si>
  <si>
    <t>ช่วงเวลา 300,000 ปี ถึง 1,000 ล้านปี</t>
  </si>
  <si>
    <t>อุณหภูมิและขนาด เปลี่ยนแปลงโดยอุณหภูมิของเอกภพจะลดลง ส่วนขนาดของเอกภพจะเพิ่มขึ้น</t>
  </si>
  <si>
    <t>42193@promma.ac.th</t>
  </si>
  <si>
    <t>อิศราวัฒน์ จันทร์สงค์</t>
  </si>
  <si>
    <t>นายอิศราวัฒน์ จันทร์สงค์</t>
  </si>
  <si>
    <t>แอนติควาร์ก;นิวทริโน;โพซิตรอน;แอนตินิวทริโน;ควาร์ก;</t>
  </si>
  <si>
    <t>เอกภพมีการเปลี่ยนแปลงทั้งสสาร อุณหภูมิ และขนาด</t>
  </si>
  <si>
    <t>เกิดในช่วงเวลา 10^-6 เป็นต้นไป เกิดจากแอนติควาร์กประจุ+^2/3 และควาร์กประจุ-^1/3</t>
  </si>
  <si>
    <t>ไม่พร้อมกัน โดย นิวเคลียสของไฮโดรเจนเกิดก่อน</t>
  </si>
  <si>
    <t>300,000 ปีถึง 1,000 ล้านปี</t>
  </si>
  <si>
    <t xml:space="preserve">
การเปลี่ยนแปลงของเอกภพนอกจากสสาร ได้แก
1. การขยายตัวของเอกภพ – เอกภพขยายตัวเร็วขึ้นเรื่อย ๆ
2. การก่อตัวของโครงสร้างใหญ่ – เช่น ดาราจักรและกระจุกดาราจักร
3. การเปลี่ยนแปลงของรังสีพื้นหลัง – เย็นลงตามเวลา
4. วิวัฒนาการของดาวและธาตุ – ธาตุหนักเพิ่มขึ้นจากการระเบิดของดาว
5. อุณหภูมิของเอกภพลดลง – ทำให้เกิดอะตอม ดาว และกาแลคซี
</t>
  </si>
  <si>
    <t>42281@promma.ac.th</t>
  </si>
  <si>
    <t>เปมิกา ลำใยงาม</t>
  </si>
  <si>
    <t>น.ส.เปมิกา ลำใยงาม</t>
  </si>
  <si>
    <t>แอนติควาร์ก;โพซิตรอน;ควาร์ก;นิวทริโน;แอนตินิวทริโน;</t>
  </si>
  <si>
    <t>แอนติควาร์ก;อิเล็กตรอน;โพซิตรอน;นิวทริโน;แอนตินิวทริโน;โฟตอน;นิวตรอน;</t>
  </si>
  <si>
    <t>อิเล็กตรอน;นิวทริโน;โฟตอน;นิวตรอน;นิวเคลียสของฮีเลียม;โปรตอนหรือนิวเคลียสของไฮโดรเจน;</t>
  </si>
  <si>
    <t>ในระหว่างวิวัฒนาการเอกภพจะมีการเปลี่ยนแปลงทั้งสสาร อุณหภูมิ และขนาดโดยอุณหภูมิของเอกภพลดลง ขนาดของเอกภาพจะเพิ่มขึ้น เกิดสสารต่างๆในเอกภพ ต่อจากนั้นสสารในเอกภพจะรวมตัวกันจนเกิดเป็นกาแล็กซี และสมาชิกต่างๆ ภายในกาแล็กซีปัจจุบัน</t>
  </si>
  <si>
    <t>10¯⁶ วินาที ถึง 3 นาที</t>
  </si>
  <si>
    <t>โปรตอนหรือนิวเคลียสของไฮโดรเจน</t>
  </si>
  <si>
    <t>อุณหภูมิและขนาด โดยอุณหภูมิของเอกภพลดลงขนาดของเอกภาพจะเพิ่มขึ้น จนเกิดสสารต่างๆในเอกภพ</t>
  </si>
  <si>
    <t>43991@promma.ac.th</t>
  </si>
  <si>
    <t>พีรพัฒน์ ภุมชาติ</t>
  </si>
  <si>
    <t>นิวทริโน;แอนตินิวทริโน;ควาร์ก;โพซิตรอน;</t>
  </si>
  <si>
    <t>ควาร์ก;แอนติควาร์ก;โพซิตรอน;อิเล็กตรอน;นิวทริโน;แอนตินิวทริโน;โฟตอน;</t>
  </si>
  <si>
    <t>นิวตรอน;โฟตอน;นิวทริโน;อิเล็กตรอน;โพซิตรอน;</t>
  </si>
  <si>
    <t>นิวเคลียสของฮีเลียม;โฟตอน;นิวทริโน;อิเล็กตรอน;</t>
  </si>
  <si>
    <t>เอกภพมีการเปลี่ยนเเปลงเเละขยายตัวอยู่ตลอด</t>
  </si>
  <si>
    <t>10^-6 - 3 นาที ในอุณหภูมิ 10^13 - 10^9</t>
  </si>
  <si>
    <t>ใช่ เกิดในช่วงเวลา  3 นาที ถึง 300,000 ปี
ในอุณหภูมิ 10^9 ถึง 5,000</t>
  </si>
  <si>
    <t xml:space="preserve">ควาร์กประจุ-1/3 เเละ ควาร์กประจุ+2/3
เเละเเอนตินิวทริโน
</t>
  </si>
  <si>
    <t>มีการรวมตัวกันจากเเรงเเม่เหล็กไฟฟ้าทำให้เกิดบอกเเบง</t>
  </si>
  <si>
    <t>41925@promma.ac.th</t>
  </si>
  <si>
    <t>พรรณปพร โพธิ์ทอง</t>
  </si>
  <si>
    <t>นางสาวพรรณปพร โพธิ์ทอง</t>
  </si>
  <si>
    <t>ควาร์ก;แอนติควาร์ก;นิวทริโน;แอนตินิวทริโน;โพซิตรอน;</t>
  </si>
  <si>
    <t>แอนติควาร์ก;โฟตอน;อิเล็กตรอน;ควาร์ก;โพซิตรอน;นิวทริโน;แอนตินิวทริโน;</t>
  </si>
  <si>
    <t>นิวทริโน;โพซิตรอน;แอนตินิวทริโน;อิเล็กตรอน;โฟตอน;นิวตรอน;โปรตอนหรือนิวเคลียสของไฮโดรเจน;</t>
  </si>
  <si>
    <t>นิวทริโน;อิเล็กตรอน;โฟตอน;นิวตรอน;โปรตอนหรือนิวเคลียสของไฮโดรเจน;นิวเคลียสของฮีเลียม;</t>
  </si>
  <si>
    <t>เอกภพมีการการเปลี่ยนแปลงระหว่างสสาร ขนาดและอุณหภูมิในช่วงเวลาต่างๆ ตามวิวัฒนาการ</t>
  </si>
  <si>
    <t>10^-6 ถึง 3 นาที เกิดจาก ควาร์กประจุ -1/3 และ 
ควาร์กประจุ 2/3</t>
  </si>
  <si>
    <t>เกิดพร้อมกันโดย เพราะนิวตรอนกับโปรตอนรวมเข้าหากัน</t>
  </si>
  <si>
    <t>อะตอมของฮีเลียมและอะตอมของไฮโดรเจน</t>
  </si>
  <si>
    <t>ในระหว่างวิวัฒนาการเอกภพจะมีการเปลี่ยนแปลงทั้งสสาร อุณหภูมิและขนาดโดยอุณหภูมิของเอกภพลดลง ขนาดของเอกภพจะเพิ่มขึ้นเกิดสสารต่างๆในเอกภพต่อจากนั้นสสารในเอกภพจะรวมตัวกันเป็นกาแล็กซี</t>
  </si>
  <si>
    <t>42033@promma.ac.th</t>
  </si>
  <si>
    <t>ศักดิ์สิทธิ์ ภู่เทียนกิจเจริญ</t>
  </si>
  <si>
    <t>นายศักดิ์สิทธิ์ ภู่เทียนกิจเจริญ</t>
  </si>
  <si>
    <t>ควาร์ก;โฟตอน;แอนติควาร์ก;อิเล็กตรอน;โพซิตรอน;นิวทริโน;แอนตินิวทริโน;</t>
  </si>
  <si>
    <t>นิวตรอน;โปรตอนหรือนิวเคลียสของไฮโดรเจน;อิเล็กตรอน;นิวทริโน;โพซิตรอน;แอนตินิวทริโน;โฟตอน;</t>
  </si>
  <si>
    <t>โปรตอนหรือนิวเคลียสของไฮโดรเจน;นิวตรอน;นิวเคลียสของฮีเลียม;นิวทริโน;อิเล็กตรอน;โฟตอน;</t>
  </si>
  <si>
    <t>ได้รู้เกี่ยวกับการเปลี่ยนแปลงระหว่างสสาร ขนาดและอุณหภูมิในช่วงเวลาต่างๆตามวิวัฒนาการของเอกภพ</t>
  </si>
  <si>
    <t>10^-6 ถึง 3นาที ควาร์กประจุ-⅓รวมกับ
 ควาร์กประจุ+⅔</t>
  </si>
  <si>
    <t>เกิดพร้อมกัน เพราะนิวตรอนรวมเข้ากับโปรตอน</t>
  </si>
  <si>
    <t>อะตอมของฮีเลียมรวมเข้ากับอะตอมของไฮโดรเจน</t>
  </si>
  <si>
    <t xml:space="preserve">อุณหภูมิและขนาดโดยอุณหภูมิของเอกภพลดลง ขนาดของเอกภพจะเพิ่มขึ้น เกิดสสารต่างๆในเอกภพต่อจากนั้นสสารในเอกภพจะรวมตัวกันจนเกิดเป็นกาแล็กซี </t>
  </si>
  <si>
    <t>42085@promma.ac.th</t>
  </si>
  <si>
    <t>ธิรดา ศรีทอง</t>
  </si>
  <si>
    <t>ควาร์ก;แอนติควาร์ก;แอนตินิวทริโน;โพซิตรอน;นิวทริโน;</t>
  </si>
  <si>
    <t>โฟตอน;นิวตรอน;โปรตอนหรือนิวเคลียสของไฮโดรเจน;แอนตินิวทริโน;นิวทริโน;โพซิตรอน;อิเล็กตรอน;</t>
  </si>
  <si>
    <t>เมื่อเวลาผ่านไปเอกภพจะมีการเปลี่ยนแปลงสสารการเปลี่ยนแปลงอุณหภูมิ และขนาด อุณหภูมิจัลดลวและขนาดจะเพิ่มขึ้นซึ่งสสารในเอกภพจะรวมตัวกันเป็นกาแลคซี</t>
  </si>
  <si>
    <t>เกิดเมื่อเวลา10-6เป็นต้นไป เกิดจากอนุภาคแอนติควาร์ก -^2/3 และอนุภาคแอนติควาร์ก+^1/3</t>
  </si>
  <si>
    <t>ไม่พร้อมกันโดยนิวเคลียสของไฮโดนเจนเกิดก่อนนิเคลียสของฮีเลียมเล็กน้อย</t>
  </si>
  <si>
    <t>เปลี่ยนแปลงอุณหภูมิอุณหภูมิจะลดลง และเปลี่ยนแปลงขนาด ขนาดนเพิ่มขึ้น และสสารรวมกันเป็นกาแลคซี</t>
  </si>
  <si>
    <t>43996@promma.ac.th</t>
  </si>
  <si>
    <t>พิชญากรณ์ คงกระเรียน</t>
  </si>
  <si>
    <t>นางสาว พิชญากรณ์ คงกระเรียน</t>
  </si>
  <si>
    <t>นิวตรอน;โปรตอนหรือนิวเคลียสของไฮโดรเจน;นิวเคลียสของฮีเลียม;โฟตอน;นิวทริโน;อิเล็กตรอน;โพซิตรอน;</t>
  </si>
  <si>
    <t>โฟตอน;อิเล็กตรอน;นิวทริโน;นิวตรอน;นิวเคลียสของฮีเลียม;โปรตอนหรือนิวเคลียสของไฮโดรเจน;อะตอมของไฮโดรเจน;อะตอมของฮีเลียม;</t>
  </si>
  <si>
    <t>กาแล็กซี;นิวทริโน;โฟตอน;อะตอมของฮีเลียม;อะตอมของไฮโดรเจน;</t>
  </si>
  <si>
    <t>รู้การกำเนิดและวิวัฒนาการของเอกภพ</t>
  </si>
  <si>
    <t xml:space="preserve">    -6
10         ถึง      3นาที
มีอนุภาค นิวตรอน โปรตอนหรือนิวเคลียสของไฮโดรเจน
โฟตอน นิวทริโน แอนตินิวทริโน โพซิตรอน อิเล็กตรอน</t>
  </si>
  <si>
    <t>พร้อมกัน</t>
  </si>
  <si>
    <t>เกิดขึ้นตั้งแต่300,000ปี-1,000ล้านปี</t>
  </si>
  <si>
    <t>ไฮโดรเจนและธาตุฮีเลียมรวมตัวกันด้วยแรงโน้มถ่วงเกิดเป็นเนบิวลานุ่นแรกที่จะก่อเป็นดาวฤกษ์และกาแล็กซีรุ่นแรก</t>
  </si>
  <si>
    <t>ขนาด และอุณหภูมิในช่วงเวลาต่างๆตามวิวัฒนาการของเอกภพ</t>
  </si>
  <si>
    <t>41964@promma.ac.th</t>
  </si>
  <si>
    <t>พัชรมัย สีอิน</t>
  </si>
  <si>
    <t>นิวทริโน;โพซิตรอน;ควาร์ก;แอนตินิวทริโน;แอนติควาร์ก;</t>
  </si>
  <si>
    <t>ควาร์ก;แอนติควาร์ก;โพซิตรอน;นิวทริโน;อิเล็กตรอน;โฟตอน;แอนตินิวทริโน;</t>
  </si>
  <si>
    <t>โปรตอนหรือนิวเคลียสของไฮโดรเจน;นิวตรอน;อิเล็กตรอน;นิวทริโน;โฟตอน;โพซิตรอน;แอนตินิวทริโน;</t>
  </si>
  <si>
    <t>นิวเคลียสของฮีเลียม;โฟตอน;นิวตรอน;นิวทริโน;อิเล็กตรอน;โปรตอนหรือนิวเคลียสของไฮโดรเจน;</t>
  </si>
  <si>
    <t>รู้การกำเนิดและวิวัฒนาการของการเกิดเอกภพและการเปลี่ยนแปลงสสารพลังงานในช่วงเวลา</t>
  </si>
  <si>
    <t xml:space="preserve">              -6
เวลา 10.      เกิดจากนิวทริโน แอนตินิวทริโน โฟตอน โพซิตรอน  อิเล็กตรอน       </t>
  </si>
  <si>
    <t>300,000ปี- 1,000ล้านปี</t>
  </si>
  <si>
    <t>ไฮโดรเจนและธาตุฮีเลียม</t>
  </si>
  <si>
    <t>มีการเปลี่ยนแปลงอุณหภูมิและขนาดของอุณหภูมิจะลด ขนาดจะเปลี่ยนแปลงไปตามวิวัฒนาการ</t>
  </si>
  <si>
    <t>42048@promma.ac.th</t>
  </si>
  <si>
    <t>นภสร อินพาลำ</t>
  </si>
  <si>
    <t>นางสาว นภสร อินพาลำ</t>
  </si>
  <si>
    <t>แอนติควาร์ก;ควาร์ก;โพซิตรอน;นิวทริโน;แอนตินิวทริโน;</t>
  </si>
  <si>
    <t>อธิบายการเปลี่ยนแปลงระหว่างสสาร ขนาดและอุณหภูมิในช่วงเวลาต่างๆ ตามวิวัฒนาการ</t>
  </si>
  <si>
    <t>10^-6 ถึง3นาที เกิดจากควาร์กประจุ -1/3 และคววร์กประจุ 2/3</t>
  </si>
  <si>
    <t>เกิดพร้อมกันโดย เพราะนิวตรอนกับโปรตอน รวมเข้าหากัน</t>
  </si>
  <si>
    <t>300,000 ปี - 1,000 ล้านปี</t>
  </si>
  <si>
    <t>ระหว่างวิวัเอกภพมีการเปลี่ยนแปลงทั้งสสารอุณหภูมิ และขนาดโดยอุณหภูมิของเอกภพลดลง ขนาดของเอกภพจะมีขนาดเพิ่มขึ้น เกิดสสารต่างๆ ในเอกภพ ต่อจากนั้นสสารในเอกภพจะรวมตัวกันจนเกิดเป็นกาแล็กซี่</t>
  </si>
  <si>
    <t>42229@promma.ac.th</t>
  </si>
  <si>
    <t>วรวิทย์ ศรีเกตุ</t>
  </si>
  <si>
    <t>ควาร์ก;แอนติควาร์ก;อิเล็กตรอน;</t>
  </si>
  <si>
    <t>โพซิตรอน;นิวทริโน;อิเล็กตรอน;แอนตินิวทริโน;</t>
  </si>
  <si>
    <t>อิเล็กตรอน;นิวตรอน;โฟตอน;</t>
  </si>
  <si>
    <t>อะตอมของไฮโดรเจน;อะตอมของฮีเลียม;โฟตอน;นิวทริโน;กาแล็กซี;</t>
  </si>
  <si>
    <t>การเปลี่ยนแปลงระหว่างสสารขนาดและอุณหภูมิในช่วงเวลาต่างๆ</t>
  </si>
  <si>
    <t xml:space="preserve">           -6
เวลา 10 เกิดอนุภาค ไฟตอน อิเล็กตรอน โพชิตรอน  
นิวทริโน แอนตินิวทริโน</t>
  </si>
  <si>
    <t>เกิดขิ้นพร้อมกัน</t>
  </si>
  <si>
    <t>300,000ปี-1,000ล้านปี</t>
  </si>
  <si>
    <t>กาแล็กซีเกิดจากธาตุไฮโดรเจนและฮีเลียมเป็นองค์ประกอบหลัก เพราะเป็นธาตุพื้นฐานที่เกิดขึ้นหลังบิ๊กแบง และเป็นวัตถุดิบหลักในการก่อตัวของดาวฤกษ์และกาแล็กซี</t>
  </si>
  <si>
    <t>มีการเปลี่ยนแปลงของอุณหภูมิและขนาด</t>
  </si>
  <si>
    <t>43998@promma.ac.th</t>
  </si>
  <si>
    <t>อชิรญาณ์ รักมาบมิตร</t>
  </si>
  <si>
    <t>อิเล็กตรอน;โพซิตรอน;นิวทริโน;นิวตรอน;โปรตอนหรือนิวเคลียสของไฮโดรเจน;นิวเคลียสของฮีเลียม;โฟตอน;</t>
  </si>
  <si>
    <t>เอกภพในช้วงก่อน10กำลัง-6วินาทีหลังบิกแบงมีสสารเกิดขึ้นในรูปอนุภาคมูลฐานเมื่ออนุภาคมูลฐานและปฏินุภาคของอนุภาคมูลฐานประเภทเดียวกันเกิดการรวมตัวกันจะเกิดกระบวนการประลัย</t>
  </si>
  <si>
    <t xml:space="preserve">10กำลัง13ถึง10กำลัง2
เกิดจากแอนติควาร์กประจุ+^2/3และควาร์ก-^1/3
</t>
  </si>
  <si>
    <t>ไม่พร้อมกันเพราะนิสเคลียสของไฮโดรเจนเกิดก่อน</t>
  </si>
  <si>
    <t>5000ถึง10กำลัง2</t>
  </si>
  <si>
    <t>43995@promma.ac.th</t>
  </si>
  <si>
    <t>พิชชานันท์ ชูกลิ่น</t>
  </si>
  <si>
    <t>ควาร์ก;แอนติควาร์ก;อิเล็กตรอน;โฟตอน;นิวทริโน;แอนตินิวทริโน;โพซิตรอน;</t>
  </si>
  <si>
    <t>อิเล็กตรอน;โพซิตรอน;นิวทริโน;แอนตินิวทริโน;นิวตรอน;โปรตอนหรือนิวเคลียสของไฮโดรเจน;</t>
  </si>
  <si>
    <t>โฟตอน;นิวทริโน;อะตอมของไฮโดรเจน;อะตอมของฮีเลียม;แอนตินิวทริโน;</t>
  </si>
  <si>
    <t>การเปลี่ยนแปลงระหว่างสสาร ขนาดและอุณหภูมิในช่วงเวลาต่างๆ</t>
  </si>
  <si>
    <t>10^-6ถึง3นาทีเกิดจากควาร์กประจุ-1/3และควาร์กประจุ2/3</t>
  </si>
  <si>
    <t>เกิดพร้อมกันโดย เพราะนิวตรอนกับโปรตรอน รวมเข้าหากัน</t>
  </si>
  <si>
    <t>ระหว่างวิวัฒนาการเอกภพจะมีการเปลี่ยนแปลงทั้งสสารต่างๆในเอกภพ ต่อจากนั้นสสารในเอกภพจะรวมตัวกันจนเกิดเป็นกาแลคซี</t>
  </si>
  <si>
    <t>42005@promma.ac.th</t>
  </si>
  <si>
    <t>ปลื้มกมล เนตรทิพย์</t>
  </si>
  <si>
    <t>นิวทริโน;ควาร์ก;แอนติควาร์ก;โพซิตรอน;อิเล็กตรอน;แอนตินิวทริโน;โฟตอน;</t>
  </si>
  <si>
    <t>โฟตอน;แอนตินิวทริโน;นิวทริโน;โพซิตรอน;อิเล็กตรอน;นิวตรอน;โปรตอนหรือนิวเคลียสของไฮโดรเจน;</t>
  </si>
  <si>
    <t>นิวทริโน;อิเล็กตรอน;นิวเคลียสของฮีเลียม;โฟตอน;นิวตรอน;โปรตอนหรือนิวเคลียสของไฮโดรเจน;</t>
  </si>
  <si>
    <t>รู้การกำเนิดและวิวัฒนาการของเอกภพตามทฤษฎีบิกแบงและได้รู้องค์ประกอบหลัก</t>
  </si>
  <si>
    <t xml:space="preserve">
           -6
เวลา 10
เกิดจากอนุภาค โฟตอน  อิเล็กตรอน นิวทริโน  แอนตินิวทริโน</t>
  </si>
  <si>
    <t xml:space="preserve">เกิดขึ้นพร้อมกัน </t>
  </si>
  <si>
    <t>300,000ปี ถึง 1000ล้านปี</t>
  </si>
  <si>
    <t>ธาตุไฮโดรเจน และฮีเลียม</t>
  </si>
  <si>
    <t>มีการเปลี่ยนแปลงทางอุณหภูมิ</t>
  </si>
  <si>
    <t>41972@promma.ac.th</t>
  </si>
  <si>
    <t>ศิริมลฑา ขำทวี</t>
  </si>
  <si>
    <t>ควาร์ก;โฟตอน;โพซิตรอน;แอนติควาร์ก;อิเล็กตรอน;นิวทริโน;แอนตินิวทริโน;</t>
  </si>
  <si>
    <t>นิวตรอน;โปรตอนหรือนิวเคลียสของไฮโดรเจน;โฟตอน;อิเล็กตรอน;โพซิตรอน;นิวทริโน;แอนตินิวทริโน;</t>
  </si>
  <si>
    <t>โฟตอน;อิเล็กตรอน;นิวตรอน;โปรตอนหรือนิวเคลียสของไฮโดรเจน;นิวเคลียสของฮีเลียม;นิวทริโน;</t>
  </si>
  <si>
    <t>โฟตอน;อะตอมของไฮโดรเจน;นิวทริโน;อะตอมของฮีเลียม;</t>
  </si>
  <si>
    <t>รู้การกำเนิดเเละวิวัฒนาการของเอกภพเเละการเปลี่ยนเเปลงสสารเเละพลังงานในช่วงเวลาต่างๆ</t>
  </si>
  <si>
    <t xml:space="preserve">          -6
เวลา10 เกิดอนุภาค ไฟตอน อิเล็กตรอน โพซิตรอน นิวทริโน  เเอนตินิวทริโน 
</t>
  </si>
  <si>
    <t xml:space="preserve">เกิดขึ้นพร้อมกัน  </t>
  </si>
  <si>
    <t>ไฮโดนเจนเเละธาตุฮีเลียม</t>
  </si>
  <si>
    <t>มีการเปลี่ยนเเปลงของอุณหภูมิเเละขนาด</t>
  </si>
  <si>
    <t>42023@promma.ac.th</t>
  </si>
  <si>
    <t>ธนภูมิ โตพงษ์</t>
  </si>
  <si>
    <t>แอนติควาร์ก;ควาร์ก;โพซิตรอน;นิวทริโน;อิเล็กตรอน;โฟตอน;แอนตินิวทริโน;</t>
  </si>
  <si>
    <t>โปรตอนหรือนิวเคลียสของไฮโดรเจน;นิวตรอน;อิเล็กตรอน;นิวทริโน;แอนตินิวทริโน;โฟตอน;โพซิตรอน;</t>
  </si>
  <si>
    <t>นิวเคลียสของฮีเลียม;นิวทริโน;อิเล็กตรอน;โฟตอน;นิวตรอน;</t>
  </si>
  <si>
    <t>แสดงถึงการกำเนิดและวิวัฒนาการของเอกภาพ และการเปลี่ยนแปลงสสารและพลังงานในช่วงเวลาต่างๆ</t>
  </si>
  <si>
    <t xml:space="preserve">             -6
 เวลา 10     วินาที  ถึง 3นาที เกิดจาก ไฟตอน อิเล็กตรอน โพซิตรอน นิวทริโอ แอนตินิวทริโอ</t>
  </si>
  <si>
    <t>มีการเปลี่ยนแปลงของอุณหภูมิ และขนาด</t>
  </si>
  <si>
    <t>42203@promma.ac.th</t>
  </si>
  <si>
    <t>นฤชล เมืองโคตร</t>
  </si>
  <si>
    <t>น.ส.นฤชล เมืองโคตร</t>
  </si>
  <si>
    <t>นิวทริโน;แอนติควาร์ก;ควาร์ก;โฟตอน;อิเล็กตรอน;โพซิตรอน;แอนตินิวทริโน;</t>
  </si>
  <si>
    <t>นิวตรอน;โฟตอน;โพซิตรอน;อิเล็กตรอน;แอนตินิวทริโน;นิวทริโน;โปรตอนหรือนิวเคลียสของไฮโดรเจน;</t>
  </si>
  <si>
    <t>นิวตรอน;โฟตอน;นิวทริโน;นิวเคลียสของฮีเลียม;โปรตอนหรือนิวเคลียสของไฮโดรเจน;อิเล็กตรอน;</t>
  </si>
  <si>
    <t>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เกิดสสารต่างๆในเอกภพ</t>
  </si>
  <si>
    <t>พลังบิกแบง10-6วินาที เกิดจากควาร์ก</t>
  </si>
  <si>
    <t>พร้อมกัน เพราะ อยู่ในช่วงเวลาเดียวกัน</t>
  </si>
  <si>
    <t>3นาที ถึง 1,000ล้านปี</t>
  </si>
  <si>
    <t>ธาตุไฮโดรเจน และ ธาตุฮีเลียม</t>
  </si>
  <si>
    <t>อุณหภูมิของเอกภพลดลง ขนาดของเอกภพเพิ่มขึ้น</t>
  </si>
  <si>
    <t>43999@promma.ac.th</t>
  </si>
  <si>
    <t>อักษราภัค จวนอึ๊ง</t>
  </si>
  <si>
    <t>น.ส.อักษราภัค จวนอึ๊ง</t>
  </si>
  <si>
    <t>พร้อมกัน เพราะอยู่ในช่วงเวลาเดียวกัน</t>
  </si>
  <si>
    <t>3 นาทีถึง 1000 ล้านปี</t>
  </si>
  <si>
    <t>ธาตุไฮไดรเจน และธาตุฮีเลียม</t>
  </si>
  <si>
    <t>อุณหภูมิของเอกภพลดลง ขนาดของเอกภพจะเพิ่มขึ้น</t>
  </si>
  <si>
    <t>43997@promma.ac.th</t>
  </si>
  <si>
    <t>ศิรัญญา สว่างจิตต์</t>
  </si>
  <si>
    <t xml:space="preserve">ศิรัญญา สว่างจิตต์
</t>
  </si>
  <si>
    <t>โฟตอน;นิวตรอน;โพซิตรอน;นิวทริโน;อิเล็กตรอน;แอนตินิวทริโน;โปรตอนหรือนิวเคลียสของไฮโดรเจน;</t>
  </si>
  <si>
    <t>โฟตอน;อิเล็กตรอน;นิวตรอน;นิวเคลียสของฮีเลียม;โปรตอนหรือนิวเคลียสของไฮโดรเจน;นิวทริโน;โพซิตรอน;</t>
  </si>
  <si>
    <t>นิวทริโน;อะตอมของไฮโดรเจน;อะตอมของฮีเลียม;โฟตอน;</t>
  </si>
  <si>
    <t>เอกภพในช่วงก่อน10ยกกำลัง-6วินาทีหลังบิกแบงมีสสารเกิดขึ้นในรูปของอนุภาคมูลฐาน เมื่ออนุภาคมูลฐานและปฏิอนุภาคหรือปฏิยานุภาคของอนุภาคมูลฐานประเภทเดียวกันเกิดการรวมตัวกันจะเกิดกระบวนการประลัย</t>
  </si>
  <si>
    <t>10^-6ถึง3นาที เกิดจากแอนติควากร์กประจุ+^2/3และควาร์กประจุ-^1/3</t>
  </si>
  <si>
    <t>ไม่โดย นิวเคลียสของไฮโดเจตเกิดก่อน</t>
  </si>
  <si>
    <t>การเปลี่ยนแปลงของเอกภพนอกจากสสาร ได้แก
1. การขยายตัวของเอกภพ - เอกภพขยายตัวเร็วขึ้นเรื่อยๆ
2. การก่อตัวของโครงสร้างใหญ่ - เช่น ดาราจักรและกระจุกดาราจักร
3. การเปลี่ยนแปลงของรังสีพื้นหลัง - เย็นลงตามเวลา
4. วิวัฒนาการของดาวและธาตุ - ธาตุหนักเพิ่มขึ้นจากการระเบิดของดาว
5. อุณหภูมิของเอกภพลดลง - ทำให้เกิดอะตอม ดาว และกาแล็กซี</t>
  </si>
  <si>
    <t>42213@promma.ac.th</t>
  </si>
  <si>
    <t>อาทิตยา กองเพชร</t>
  </si>
  <si>
    <t>นส.อาทิตยา กองเพชร</t>
  </si>
  <si>
    <t>โฟตอน;อิเล็กตรอน;โพซิตรอน;นิวทริโน;แอนตินิวทริโน;นิวตรอน;โปรตอนหรือนิวเคลียสของไฮโดรเจน;</t>
  </si>
  <si>
    <t>โฟตอน;นิวทริโน;นิวตรอน;โปรตอนหรือนิวเคลียสของไฮโดรเจน;นิวเคลียสของฮีเลียม;อิเล็กตรอน;</t>
  </si>
  <si>
    <t>เอกภพในช่วงก่อนสิบยกกำลังลบหกวินาทีหลังบิกแบงมีสสารเกิดขึ้นในรูปของ อนุภาคมูลฐาน เมื่ออนุภาคมูลฐานและ ปฏิอนุภาค หรือ ปฏิยานุภาค ของอนุภาคมูลฐานประเภทเดียวกันเกิดการรวมตัวกัน จะเกิดกระบวนการประลัย</t>
  </si>
  <si>
    <t>สิบยกกำลังลบหกถึงสามนาที เกิดจากแอนติควาร์กประจุ+^2/3และควาร์กประจุ-^1/3</t>
  </si>
  <si>
    <t>ไม่ โดย นิสเคลียสของไฮโดรเจนเกิดก่อน</t>
  </si>
  <si>
    <t>การเปลี่ยนแปลงของเอกภพนอกจากสสาร ได้แก่
1.การขยายตัวของเอกภพ - เอกภพขยายตัวเร็วขึ้นเรื่อยๆ
2.การก่อตัวของโครงสร้างใหญ่ เช่น ดาราจักรและกระจุกดาราจักร
3.การเปลี่ยนแปลงของรังสีพื้นหลัง - ธาตุหนักเพิ่มขึ้นจากการระเบิดของดาว
4.อุณหภูมิของเอกภพลดลง - ทำใหัเกิดอะตอม และกาแลกซี</t>
  </si>
  <si>
    <t>41935@promma.ac.th</t>
  </si>
  <si>
    <t>ญาณวุฒิ อ่อนละมูล</t>
  </si>
  <si>
    <t>ควาร์ก;แอนติควาร์ก;โพซิตรอน;แอนตินิวทริโน;นิวทริโน;</t>
  </si>
  <si>
    <t>โฟตอน;ควาร์ก;แอนติควาร์ก;นิวทริโน;แอนตินิวทริโน;อิเล็กตรอน;โพซิตรอน;</t>
  </si>
  <si>
    <t>โฟตอน;นิวทริโน;แอนตินิวทริโน;นิวตรอน;โปรตอนหรือนิวเคลียสของไฮโดรเจน;</t>
  </si>
  <si>
    <t>วิวัฒนาการเอกภพจะมีการเปลี่ยนแปลงงทั้งสสาร อุณหภูมิและะขนาดโดยอุณหภูมิของเอกภพลดลงขนาดของเอกภพจะเพิ่มขึ้นเกิดสสารต่างๆในเอกภพ</t>
  </si>
  <si>
    <t>หลังบิกแบง10-6วินาที เกิดจากควาร์ก</t>
  </si>
  <si>
    <t>นิวเคลียสของไฮโดรเจนเกิดก่อน นิวเคลียสของฮีเลียม</t>
  </si>
  <si>
    <t>ในช่วงเวลา 300,000 ปีถึง1,000ล้านปี</t>
  </si>
  <si>
    <t>ธาตุไฮโดรเจนกับฮีเลียม</t>
  </si>
  <si>
    <t>อุณหภูมิของเอกภพลดลงขนาดของเอกภพจะเพิ่มขึ้น</t>
  </si>
  <si>
    <t>43993@promma.ac.th</t>
  </si>
  <si>
    <t>เจตสุภา รังศิริลักษณ์</t>
  </si>
  <si>
    <t>โพซิตรอน;นิวทริโน;แอนติควาร์ก;ควาร์ก;แอนตินิวทริโน;</t>
  </si>
  <si>
    <t>โฟตอน;นิวทริโน;ควาร์ก;แอนติควาร์ก;อิเล็กตรอน;แอนตินิวทริโน;โพซิตรอน;</t>
  </si>
  <si>
    <t>โฟตอน;โพซิตรอน;นิวทริโน;แอนตินิวทริโน;นิวตรอน;โปรตอนหรือนิวเคลียสของไฮโดรเจน;อิเล็กตรอน;</t>
  </si>
  <si>
    <t>นิวทริโน;โฟตอน;อิเล็กตรอน;โปรตอนหรือนิวเคลียสของไฮโดรเจน;นิวตรอน;นิวเคลียสของฮีเลียม;</t>
  </si>
  <si>
    <t>อะตอมของฮีเลียม;นิวทริโน;อะตอมของไฮโดรเจน;โฟตอน;</t>
  </si>
  <si>
    <t xml:space="preserve">-เอกภพมีการเปลี่ยนแปลง ไม่ว่าจะเป็นสสาร อุณหภูมิ และขนาด ตั้งแต่เริ่มแรกจนวิวัฒนาการเป็นกาแล็กซี 
-การเกิดกาแล็กซี เกิดจากธาตุนิวทรีโนเป็นองค์ประกอบหลัก </t>
  </si>
  <si>
    <t>10^-6ถึงสามนาทีจากควาร์กประจุ-1/3และควาร์กประจุ2/3</t>
  </si>
  <si>
    <t>ไม่พร้อมกัน เพราะ นิวเคลียสของไฮโดรเจนเกิดก่อนนิวเคลียสของไฮโดรเจน ที่เวลา สิบกำลังลบหกวินาที ถึง สามนาที แต่ในเวลาสามนาทีถึงสามแสนปี ทั้งคู่เกิดพร้อมกัน</t>
  </si>
  <si>
    <t xml:space="preserve">เกิดในช่วง 300,000ปี ถึง 1,000ล้านปี </t>
  </si>
  <si>
    <t>นิวทรีโน</t>
  </si>
  <si>
    <t xml:space="preserve">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จะรวมตัวกันจะเกิดเป็นกาแล็กซี </t>
  </si>
  <si>
    <t>42194@promma.ac.th</t>
  </si>
  <si>
    <t>กนกวรรณ อุบลบาล</t>
  </si>
  <si>
    <t>นศ.กนกวรรณ อุบลบาล</t>
  </si>
  <si>
    <t>ควาร์ก;โพซิตรอน;แอนติควาร์ก;แอนตินิวทริโน;นิวทริโน;</t>
  </si>
  <si>
    <t>ควาร์ก;แอนติควาร์ก;อิเล็กตรอน;โพซิตรอน;นิวทริโน;โฟตอน;แอนตินิวทริโน;</t>
  </si>
  <si>
    <t>นิวทริโน;โฟตอน;นิวตรอน;นิวเคลียสของฮีเลียม;โปรตอนหรือนิวเคลียสของไฮโดรเจน;อิเล็กตรอน;</t>
  </si>
  <si>
    <t>เอกภพและสสารมีการเปลี่ยนแปลง หลังวินาทีบิกแบง การรวมตัวของสสาร</t>
  </si>
  <si>
    <t>เกิดเมื่อเวลา10-6เป็นต้นไป เกิดจากอนุภาคแอนติ ควาร์ก -^2/3 และอนุภาคแอนติควาร์ก+^1/3</t>
  </si>
  <si>
    <t>ไม่พร้อมกันโดยไฮโดรเจนเกิดก่อนนิวเคลียสขิงฮีเลียมเล็กน้อย</t>
  </si>
  <si>
    <t>300,000ถึง1,000ล้านปี</t>
  </si>
  <si>
    <t>เปลี่ยนแปลงอุณหภูมิลดลง ขนาดเพิ่มขึ้น และสสารรวมกันเป็นกาแล็คซี่</t>
  </si>
  <si>
    <t>43905@promma.ac.th</t>
  </si>
  <si>
    <t>อภิชญา เอี่ยมศิริวงศ์</t>
  </si>
  <si>
    <t>น.ส.อภิชญา เอี่ยมศิริวงศ์</t>
  </si>
  <si>
    <t>4/2</t>
  </si>
  <si>
    <t>ระหว่างการวิวัฒนาของเอกภพมีการเปลี่ยนแปลง โดยอุณหภูมิของเอกภพลดลง ขนาดจะเพิ่มขึ้น สสารในเอกภพจะรวมตัวกันจนเกิดเป็นกาแล็กซี</t>
  </si>
  <si>
    <t>10^-6 วินาที ถึง 3 นาที เกิดจาก ควาร์กและแอนติควาร์ก</t>
  </si>
  <si>
    <t>ไม่พร้อมกัน นิวเคลียสของไฮโดรเจนจะเกิดก่อน ในช่วงเวลา 10^-6 วินาที ถึง 3 นาที และนิวเคลียสของฮีเลียมจะเกิดในช่วงเวลา 3 นาที ถึง 300,000 ปี</t>
  </si>
  <si>
    <t>อะตอมของไฮโดรเจนและอะตอมของฮีเลียม</t>
  </si>
  <si>
    <t>ขนาด เมื่ออุณหภูมิของเอกภพลดลงจะทำให้ขนาดเอกภพขยายขึ้น</t>
  </si>
  <si>
    <t>42160@promma.ac.th</t>
  </si>
  <si>
    <t>พรปวีณ์ มุ่งเอื้อมกลาง</t>
  </si>
  <si>
    <t>โฟตอน;นิวตรอน;โปรตอนหรือนิวเคลียสของไฮโดรเจน;นิวเคลียสของฮีเลียม;แอนตินิวทริโน;นิวทริโน;</t>
  </si>
  <si>
    <t>จากการทำกิจกรรมพบว่าการวิวิฒนาการของเอกภพมีการเปลี่ยนแปลงสสาร ขนาด และอุณหภูมิในช่วงเวลาต่างๆ โดยเมื่ออุณหภูมิลดลงจะมีสสารใหม่ๆเกิดขึ้นตามช่วงเวลาและอุณนหภูมิ</t>
  </si>
  <si>
    <t>10กำลัง-6วินาทีถึง3นาที เกิดจากอนุภาคโปรตอนและนิวตรอน</t>
  </si>
  <si>
    <t>เกิดขึ้นพร้อมกันโดยจะเกิดในช่วงเวลา3นาทีถึง300,000ปีตามวิวัฒนาการของเอกภพ</t>
  </si>
  <si>
    <t>มีการเปลี่ยนแปลงของขนาด โดยจะเปลี่ยนแปลงจากอุณหภูมิและเวลา</t>
  </si>
  <si>
    <t>42265@promma.ac.th</t>
  </si>
  <si>
    <t>ธีรภัทร โชคลาภ</t>
  </si>
  <si>
    <t>ควาร์ก;แอนติควาร์ก;นิวทริโน;แอนตินิวทริโน;โฟตอน;นิวตรอน;โปรตอนหรือนิวเคลียสของไฮโดรเจน;นิวเคลียสของฮีเลียม;โพซิตรอน;อะตอมของไฮโดรเจน;อะตอมของฮีเลียม;กาแล็กซี;</t>
  </si>
  <si>
    <t>โฟตอน;นิวทริโน;แอนตินิวทริโน;อิเล็กตรอน;โพซิตรอน;นิวตรอน;โปรตอนหรือนิวเคลียสของไฮโดรเจน;นิวเคลียสของฮีเลียม;</t>
  </si>
  <si>
    <t>จากกิจกรรมพบว่าวิวัฒนาการเปลี่ยนแปลงสสารและขนาดโดย อุณหภูมิของเอกภพลดลงแต่ขนาดของเอกภพเพิ่มขึ้น เมื่อเวลาผ่านไปสสารจะรวมตัวกันกันเกิดเป็นกาแล็กซีและสมาชิกต่างๆภายในกาแล็กซี</t>
  </si>
  <si>
    <t>ช่วงเวลา 10^-6 ถึง 3 นาที เกิดจากอนุภาค ควาร์กประจุ -⅓ และ ควาร์กประจุ +⅔</t>
  </si>
  <si>
    <t>ไม่พร้อมกัน นิวเคลียสของไฮโดรเจนเกิดก่อน</t>
  </si>
  <si>
    <t>อะตอมของฮีเลียม อะตอมไฮโดรเจน</t>
  </si>
  <si>
    <t>อุณหภูมิของเอกภพลดลง</t>
  </si>
  <si>
    <t>42268@promma.ac.th</t>
  </si>
  <si>
    <t>ปุณยวิชญ์ แพนพา</t>
  </si>
  <si>
    <t>ในแต่ละช่วงเวลาของการกำเนิดเอกภพจะมีการเปลี่ยนแปลงของอุณหภูมิ สสาร และขนาด จนเกิดการรวมตัวกันเป็นกาแล็คซี่</t>
  </si>
  <si>
    <t>ช่วง 10^-6วินาทีถึง300000ปี</t>
  </si>
  <si>
    <t>ไม่เกิดขึ้นพร้อมกัน ต่างกันที่ช่วง3นาทีถึง 300000ปี
นิวเคลียสของไฮโดรเจนจะเกิด ส่วนนิสเคลียสของไฮโดรเจนจะเกิดช่วง 300000-1000ล้านปี</t>
  </si>
  <si>
    <t>ช่วง 300000ถึง 1000ล้านปี</t>
  </si>
  <si>
    <t>ขนาดและอุณหภูมิ</t>
  </si>
  <si>
    <t>43902@promma.ac.th</t>
  </si>
  <si>
    <t>เตชิน ทานา</t>
  </si>
  <si>
    <t>แอนตินิวทริโน;แอนติควาร์ก;โพซิตรอน;นิวทริโน;ควาร์ก;</t>
  </si>
  <si>
    <t>นิวตรอน;นิวทริโน;โพซิตรอน;โฟตอน;อิเล็กตรอน;แอนตินิวทริโน;โปรตอนหรือนิวเคลียสของไฮโดรเจน;</t>
  </si>
  <si>
    <t>นิวเคลียสของฮีเลียม;นิวตรอน;โปรตอนหรือนิวเคลียสของไฮโดรเจน;นิวทริโน;อิเล็กตรอน;โฟตอน;</t>
  </si>
  <si>
    <t>อนุภาคต่างๆเริ่มตับตัวกันและใหญ่ขึ้นเรื่อยๆตามช่วงเวลา</t>
  </si>
  <si>
    <t>ช่วงเวลา10^-6 เกิดจาก ควาร์กประจุ-1/3กับควาร์กประจุ+2/3</t>
  </si>
  <si>
    <t>300,000ปี</t>
  </si>
  <si>
    <t>อะตอมของฮีเลียมกับอะตอมของไฮโดรเจน</t>
  </si>
  <si>
    <t>อุณหภูมิลดลงเรื่อยๆ</t>
  </si>
  <si>
    <t>42083@promma.ac.th</t>
  </si>
  <si>
    <t>ธารธรรมญา ศรีเมือง</t>
  </si>
  <si>
    <t>แอนติควาร์ก;แอนตินิวทริโน;โพซิตรอน;นิวทริโน;ควาร์ก;</t>
  </si>
  <si>
    <t>โฟตอน;ควาร์ก;แอนติควาร์ก;อิเล็กตรอน;แอนตินิวทริโน;โพซิตรอน;นิวทริโน;</t>
  </si>
  <si>
    <t>นิวตรอน;นิวทริโน;แอนตินิวทริโน;โฟตอน;อิเล็กตรอน;โปรตอนหรือนิวเคลียสของไฮโดรเจน;โพซิตรอน;</t>
  </si>
  <si>
    <t>ระหว่างวิวัฒนาการเอกภพจะมีการเปลี่ยนแปลงสสารและขนาดโดยอุณหภูมิของเอกภพลดลงขนาดของเอกภพจะเพิ่มขึ้น เกิดสสารต่างๆในเอกภพต่อจากนั้นสสารในเอกภพจะรวมกันจนเกิดเป็นกาแล็กซี</t>
  </si>
  <si>
    <t>10^-6 ถึง 300,000ปี เกิดจากควากร์ประจุ -1/3 และควาร์กประจุ +2/3</t>
  </si>
  <si>
    <t>ไม่ นิวเคลียสของไฮโดรเจนเกิดในตอน 10^-6 วินาทีแต่นิวเคลีสของฮีเลียมเกิดในตอน 3 นาที</t>
  </si>
  <si>
    <t>ฮีเลียมและไฮโดรเจน</t>
  </si>
  <si>
    <t>43904@promma.ac.th</t>
  </si>
  <si>
    <t>ปภังกร ฟักทองพรรณ</t>
  </si>
  <si>
    <t>นายปภังกร ฟักทองพรรณ</t>
  </si>
  <si>
    <t>แอนติควาร์ก;ควาร์ก;นิวทริโน;แอนตินิวทริโน;โพซิตรอน;อิเล็กตรอน;โฟตอน;</t>
  </si>
  <si>
    <t>นิวทริโน;อิเล็กตรอน;โฟตอน;โพซิตรอน;นิวตรอน;โปรตอนหรือนิวเคลียสของไฮโดรเจน;แอนตินิวทริโน;</t>
  </si>
  <si>
    <t>โฟตอน;อะตอมของไฮโดรเจน;อะตอมของฮีเลียม;นิวทริโน;</t>
  </si>
  <si>
    <t>สสารและอนุภาคต่างๆจับตัวและใหญ่ขึ้นตามเวลา</t>
  </si>
  <si>
    <t>เกิดในช่วงเวลา 10ยกกำลัง-6 วินาที ถึง 300,000ปี เดิอจากอนุภาค ควาร์กประจุ -1/3 และ ควาร์กประจุ + 2/3</t>
  </si>
  <si>
    <t>ไม่เหมือนกันโดย อะตอมของไฮโดรเจนเกิดก่อนฮีเลียม</t>
  </si>
  <si>
    <t>300000ปี ถึง 1000ล้านปี</t>
  </si>
  <si>
    <t>42060@promma.ac.th</t>
  </si>
  <si>
    <t>กิตติภพ เชื้อเพชร</t>
  </si>
  <si>
    <t>อุณหภูมิที่ลดลงตามเวลาที่เพิ่มขึ้น อนุภาคต่างๆจะเริ่มจับตัวกัน กลายเป็นสสารที่มีขนาดใหญ่ขึ้น</t>
  </si>
  <si>
    <t>ช่วง10กำลัง-6 วินาที เกิดการอนุภาคควาร์ก+1/3 และ ควาร์ก+2/3</t>
  </si>
  <si>
    <t>ไม่พร้อมกัน โดยนิวเคลียสของไฮโดรเจน(10^-6 วินาที) เกิดก่อนนิวเคลียสของฮีเลียม(3นาที)</t>
  </si>
  <si>
    <t>ช่วง 300,000ปี-1,000 ล้านปี</t>
  </si>
  <si>
    <t>การเปลี่ยนแปลงของอุณหภูมิมีการเปลี่ยนแปลงโดยลดลงเรื่อยๆ ตามเวลาที่มากขึ้น</t>
  </si>
  <si>
    <t>42063@promma.ac.th</t>
  </si>
  <si>
    <t>ธนวรรธน์ นวมนิ่ม</t>
  </si>
  <si>
    <t>อนุภาคจับตัวกันและใหญ่ขึ้นเรื่อยๆตามช่วงเวลา</t>
  </si>
  <si>
    <t>เกิดในช่วงเวลา10^-6วินาที-300,000ปีเกิดจากควาร์กสีเหลืองและแดง</t>
  </si>
  <si>
    <t>ไม่พร้อมกัน โดยนิวเคลียสของไฮโดรเจนเกิดก่อน</t>
  </si>
  <si>
    <t>300,000-1,000ล้านปี</t>
  </si>
  <si>
    <t xml:space="preserve">อุณหภูมิลงลงเรื่อยๆ </t>
  </si>
  <si>
    <t>42205@promma.ac.th</t>
  </si>
  <si>
    <t>ปพิชญา เลิศอาวาส</t>
  </si>
  <si>
    <t>ควาร์ก;แอนติควาร์ก;โพซิตรอน;อิเล็กตรอน;แอนตินิวทริโน;นิวทริโน;โฟตอน;</t>
  </si>
  <si>
    <t>เอกภพจะมีการเปลี่ยนเเปลงสสาร อุณหภูมิเอกภพจะลดลง ขนาดเอกภพจะเพิ่มขึ้นทำให้เกิดสารต่างๆแล้วรวมตัวกันจนเกิดเป็นกาเเล็กซีเเละสมาชิกต่างๆในกาเเล็กซี</t>
  </si>
  <si>
    <t>ช่วงเวลา10^-6วินาที-300,000ปีอุณหภูมิ10^13-5000เคลวิน เกิดจากอนุภาค ควาร์กประจุ-1/3เเละควาร์กประจุ+2/3</t>
  </si>
  <si>
    <t>ไม่โดยนิวเคลียสของไฮโดรเจนเกิดก่อนแล้วรวมกันตัวกันเป็นนิวเคลียสของฮีเลียม</t>
  </si>
  <si>
    <t>ช่วง300,000ปี-1,000ล้านปีอุณหภูมิ5000-10^2เคลวิน</t>
  </si>
  <si>
    <t>อะตอมของไฮโดรเจนกับอะตอมของฮีเลียม</t>
  </si>
  <si>
    <t>อุณหภูมิลดลงเเละขนาดของเอกภพเพิ่มขึ้น</t>
  </si>
  <si>
    <t>42092@promma.ac.th</t>
  </si>
  <si>
    <t>มนัสดา ร่ายเรือง</t>
  </si>
  <si>
    <t>อิเล็กตรอน;นิวทริโน;แอนตินิวทริโน;โฟตอน;นิวตรอน;โปรตอนหรือนิวเคลียสของไฮโดรเจน;โพซิตรอน;</t>
  </si>
  <si>
    <t>ระหว่างวิวัฒนาการเอกภพจะมีการเปลี่ยนแปลงสสาร และขนาดโดยอุณหภูมิของเอกภพลดลงขนาดของเอกภพจะเพิ่มขึ้น เกิดสสารต่างๆในเอกภพต่อจากนั้นสสารในเอกภพจะรวมกันจนเกิดเป็นกาแล็กซี</t>
  </si>
  <si>
    <t>10^-6 ถึง 300000 ปี เกิดจาก ควาร์กประจุ -1/3 กับ ควาร์กประจุ +2/3</t>
  </si>
  <si>
    <t>ไม่พร้อมกัน เพราะ นิวเคลียสของไฮโดรเจนเกิดเวลา 10^-6 แต่นิวเคลียสของฮีเลียมเกิดเวลา 3นาที</t>
  </si>
  <si>
    <t>ฮีเลียม กับ ไฮโดรเจน</t>
  </si>
  <si>
    <t>ขนาด อุณหภูมิ</t>
  </si>
  <si>
    <t>42086@promma.ac.th</t>
  </si>
  <si>
    <t>นภัสวรรณ กวีกิจวิศิษฎ์</t>
  </si>
  <si>
    <t>นิวทริโน;ควาร์ก;โฟตอน;แอนติควาร์ก;แอนตินิวทริโน;อิเล็กตรอน;โพซิตรอน;</t>
  </si>
  <si>
    <t>แอนตินิวทริโน;นิวตรอน;โฟตอน;นิวทริโน;อิเล็กตรอน;โพซิตรอน;โปรตอนหรือนิวเคลียสของไฮโดรเจน;</t>
  </si>
  <si>
    <t>อุณหภูมิของเอกภพลดลง ขนาดของเอกภพจะเพิ่มขึ้น ต่อจากนั้นสสารในเอกภพจะรวมตัวกันจนเกิดเปนกาแล็กซี</t>
  </si>
  <si>
    <t>10^-6 ถึง 300,000 เกิดจาก ควาร์กประจุ -1/3 กับ ควาร์กประจุ -2/3</t>
  </si>
  <si>
    <t>ไม่พร้อมกัน เพราะ นิวเคลียสของไฮโดรเจนเกิดเวลา10^-6 แต่ นิวเคลียสของฮีเลียมเกิดเวลา 3นาที</t>
  </si>
  <si>
    <t>42287@promma.ac.th</t>
  </si>
  <si>
    <t>ศศิชา จันทร์แสง</t>
  </si>
  <si>
    <t>ควาร์ก;แอนติควาร์ก;โฟตอน;อิเล็กตรอน;โพซิตรอน;นิวทริโน;แอนตินิวทริโน;</t>
  </si>
  <si>
    <t>การวิวัฒนาการหลังของการเกิดบิกแบงจะมีสสารต่าง ๆ เกิดขึ้นในระหว่างวิวัฒนาการจะมีการเปลี่ยนแปลง สสาร อุณหภูมิ และขนาด ถ้าอุณหภูมิของเอกภพลดลง ขนาดเอกภพจะเพิ่มขึ้น เกิดสสารต่าง ๆ หลังจากนั้นสสารในเอกภพจะรวมตัวจนเกิดเป็นกาแล็กซี</t>
  </si>
  <si>
    <t>10^-6 วินาที ถึง 300,000 ปี เกิดจาก ควาร์ก</t>
  </si>
  <si>
    <t>ไม่พร้อมกัน เพราะ นิวเคลียสของไฮโดรเจนเกิดช่วง 10^-6 วินาที ถึง 300,000 ปี นิวเคลียสฮีเลียมเกิดช่วง 3 นาที ถึง 300,000 ปี</t>
  </si>
  <si>
    <t>ไฮโดรเจน และ ฮีเลียม</t>
  </si>
  <si>
    <t>อุณหภูมิ จะลดลง และ ขนาด จะเพิ่มขึ้น</t>
  </si>
  <si>
    <t>41899@promma.ac.th</t>
  </si>
  <si>
    <t>ณฐชนนท์ ผาสุข</t>
  </si>
  <si>
    <t>นิวทริโน;โปรตอนหรือนิวเคลียสของไฮโดรเจน;นิวตรอน;โฟตอน;แอนตินิวทริโน;โพซิตรอน;อิเล็กตรอน;</t>
  </si>
  <si>
    <t>นิวตรอน;นิวทริโน;อิเล็กตรอน;โฟตอน;โปรตอนหรือนิวเคลียสของไฮโดรเจน;นิวเคลียสของฮีเลียม;</t>
  </si>
  <si>
    <t>เอกภพมีการเปลี่ยนแปลงเรื่อยๆเมื่อเวลาผ่านไปสังเกตุได้จากการที่เอกภพมีอุณหภูมิและอนุภาคที่แตกต่างกันในแต่ละช่วงเวลาโดยหลังจากเกิดบิกแบงอุณหภูมิจะสูงมากและค่อยๆลดลง เอกภพมีขนาดใหญ่ขึ้น สสารมีการแตกกระจายและจะรวมตัวกันจนเกิดเป็นกาแล็กซี</t>
  </si>
  <si>
    <t>เกิดตั้งแต่ 10^-6 วินาที เกิดจากควาร์กทั้งประจุลบและบวก</t>
  </si>
  <si>
    <t>เกิดไม่พร้อมกันโดย นิวเคลียสของไฮโดรเจนจะเกิดก่อนนิวเคลียสของฮีเลียม</t>
  </si>
  <si>
    <t>เริ่มในช่วง 300,000 ปี ไปถึง 1,000 ล้านปี</t>
  </si>
  <si>
    <t>ฮีเลียมและไฮโดรเจนเป็นหลัก</t>
  </si>
  <si>
    <t>ขนาดและอุณหภูมิ
อุณหภูมิ-ลดลงเรื่อยๆ
ขนาด-เพิ่มขึ้นเรื่อยๆ</t>
  </si>
  <si>
    <t>41915@promma.ac.th</t>
  </si>
  <si>
    <t>สวัชกร ดวงเดือน</t>
  </si>
  <si>
    <t>นายสวัชกร ดวงเดือน</t>
  </si>
  <si>
    <t>อิเล็กตรอน;นิวทริโน;โฟตอน;นิวตรอน;โปรตอนหรือนิวเคลียสของไฮโดรเจน;โพซิตรอน;</t>
  </si>
  <si>
    <t>นิวเคลียสของฮีเลียม;อิเล็กตรอน;นิวทริโน;โฟตอน;นิวตรอน;โปรตอนหรือนิวเคลียสของไฮโดรเจน;</t>
  </si>
  <si>
    <t>ทำให้พบว่า ในระหว่างวิวัฒนาการเอกภพจะมีการเปลี่ยนแปลง สสาร อุณหภูมิ และขนาด ที่ต่างกันตามช่วงเวลา</t>
  </si>
  <si>
    <t>เกิดช่วงเวลา 10 กำลังเกิดช่วงเวลา 10 กำลัง -6 วินาทีถึง 300,000 เกิดจากอนุภาคกว่าควาร์ก</t>
  </si>
  <si>
    <t>ไม่พร้อมกัน โดยนิวเคลียสของไฮโดรเจนจะเกิดก่อนนิวเคลียสของฮีเลียม</t>
  </si>
  <si>
    <t>ช่วงเวลา 300,000 ปีถึง 1,000,000,000 ปี</t>
  </si>
  <si>
    <t>ไฮโดนเจนและฮีเลียม</t>
  </si>
  <si>
    <t xml:space="preserve">มีการเปลี่ยนแปลงด้านอุณหภูมิโดยอุณหภูมิจะลดต่ำลงเรื่อยเรื่อยและขนาดของเอกภพจะเพิ่มขึ้นเรื่อยเรื่อย </t>
  </si>
  <si>
    <t>42067@promma.ac.th</t>
  </si>
  <si>
    <t>ปัณณวิชญ์ ปรีเปรม</t>
  </si>
  <si>
    <t>ปัณณวิชญ์  ปรีเปรม</t>
  </si>
  <si>
    <t>อิเล็กตรอน;นิวทริโน;นิวตรอน;โฟตอน;โปรตอนหรือนิวเคลียสของไฮโดรเจน;นิวเคลียสของฮีเลียม;</t>
  </si>
  <si>
    <t>นิวทริโน;แอนตินิวทริโน;อะตอมของไฮโดรเจน;อะตอมของฮีเลียม;</t>
  </si>
  <si>
    <t>อนุภาครวมตัวกันและใหญ่ขึ้นเมื่อเวลาผ่านไป</t>
  </si>
  <si>
    <t>เกิดในช่วงเวลา10^-6 วินาที-300,000ปี
เกิดจากควาร์กสีแดง 2 สีเหลือง 1</t>
  </si>
  <si>
    <t>นิวเคลียสของไฮโดรเจนเกิดก่อน</t>
  </si>
  <si>
    <t>300,000ปี-1,000,000ล้านปี</t>
  </si>
  <si>
    <t>42292@promma.ac.th</t>
  </si>
  <si>
    <t>สิริวิมล รสจันทร์</t>
  </si>
  <si>
    <t>อิเล็กตรอน;โพซิตรอน;นิวทริโน;แอนตินิวทริโน;นิวตรอน;โปรตอนหรือนิวเคลียสของไฮโดรเจน;โฟตอน;</t>
  </si>
  <si>
    <t>นิวทริโน;นิวตรอน;โปรตอนหรือนิวเคลียสของไฮโดรเจน;นิวเคลียสของฮีเลียม;อิเล็กตรอน;โฟตอน;</t>
  </si>
  <si>
    <t>แต่ละช่วงของเอกภพมีสสารที่เพิ่มมากขึ้นและหายไปตามกาลเวลาต่างกัน</t>
  </si>
  <si>
    <t>10^-6 ถึง 300,000 ปี เกิดจากควาร์กประจุ -1/3 และ ควาร์กประจุ +2/3</t>
  </si>
  <si>
    <t>ไม่พร้อมกัน เพราะว่า นิวตรอนรวมกับนิวเคลียสของไฮโดรเจนทำให้เกิดนิวเคลียสของฮีเลียม เพราะฉะนั้นนิวเคลียสของไฮโดรเจนจึงเกิดก่อน</t>
  </si>
  <si>
    <t>อุณหภูมิ เพราะน้อยลงเรื่องๆ</t>
  </si>
  <si>
    <t>42257@promma.ac.th</t>
  </si>
  <si>
    <t>กรภณ สินสวัสดิ์</t>
  </si>
  <si>
    <t>กรภณ  สินสวัสดิ์</t>
  </si>
  <si>
    <t>นิวเคลียสของฮีเลียม;นิวทริโน;อิเล็กตรอน;โปรตอนหรือนิวเคลียสของไฮโดรเจน;โฟตอน;นิวตรอน;</t>
  </si>
  <si>
    <t>แต่ละช่วงของการเกิดและอุณหภูมิของเอกภพมีสสารที่ต่างกัน</t>
  </si>
  <si>
    <t>10กำลังลบ6วินาที - 3นาที
ควาร์กประจุ-1/3และควาร์กประจุ+2/3</t>
  </si>
  <si>
    <t>ไม่พร้อมเพราะนิวตรอมรวมกับนิวเคลียสของไฮโดรเจนจะเกิดนิวเคลียสของฮีเลียม</t>
  </si>
  <si>
    <t>อุณหภูมิน้อยลงเรื่อยๆ</t>
  </si>
  <si>
    <t>41910@promma.ac.th</t>
  </si>
  <si>
    <t>ภัทรภณ บุญประเสริฐ</t>
  </si>
  <si>
    <t>นายภัทรภณ บุญประเสริฐ</t>
  </si>
  <si>
    <t>โฟตอน;นิวตรอน;อิเล็กตรอน;นิวทริโน;โปรตอนหรือนิวเคลียสของไฮโดรเจน;</t>
  </si>
  <si>
    <t>โฟตอน;อิเล็กตรอน;นิวตรอน;นิวเคลียสของฮีเลียม;โปรตอนหรือนิวเคลียสของไฮโดรเจน;นิวทริโน;</t>
  </si>
  <si>
    <t>เอกภพมีการเปลี่ยนแปลงของขนาด สสาร อุณหภูมิ ในช่วงเวลาต่างๆของการวิวัฒนาการของเอกภพ</t>
  </si>
  <si>
    <t>3 นาทีหลังบิกแบง
ควาร์ก</t>
  </si>
  <si>
    <t>ไม่เพราะนิวเคลียสของไฮโดรเจนเกิดช่วงก่อน3นาทีหลังบิกแบง แต่นิวเคลียสของฮีเลียมเกิดช่วงหลัง 3 นาทีหลังยิกแบง</t>
  </si>
  <si>
    <t>ขนาดที่เพิ่มขึ้นและอุณหภูมิที่ลดลง</t>
  </si>
  <si>
    <t>42190@promma.ac.th</t>
  </si>
  <si>
    <t>อัษฎกร ตาละลักษมณ์</t>
  </si>
  <si>
    <t>นายอัษฎกร ตาละลักษมณ์</t>
  </si>
  <si>
    <t>โพซิตรอน;นิวทริโน;โฟตอน;แอนตินิวทริโน;แอนติควาร์ก;ควาร์ก;อิเล็กตรอน;</t>
  </si>
  <si>
    <t>แอนตินิวทริโน;นิวทริโน;โพซิตรอน;อิเล็กตรอน;โฟตอน;นิวตรอน;โปรตอนหรือนิวเคลียสของไฮโดรเจน;</t>
  </si>
  <si>
    <t>โฟตอน;อะตอมของไฮโดรเจน;นิวเคลียสของฮีเลียม;อะตอมของฮีเลียม;นิวทริโน;</t>
  </si>
  <si>
    <t>การกำเนิดและวิวัฒนาการของเอกภพ มีการกิดสสารที่ต่างกันไปในเเต่ละช่วง</t>
  </si>
  <si>
    <t>สิบกำลัง ลบหก วินาที ถึง 3นาที ประกอบด้วย ควากประจุลบ กับควากประจุบวก</t>
  </si>
  <si>
    <t>ไม่ได้เกิดพร้อมกันเพราะเกิดคนละช่วงเวลา</t>
  </si>
  <si>
    <t>นิวทริโน่</t>
  </si>
  <si>
    <t>อุณหภูมิลดลงเรื่อยๆๆ</t>
  </si>
  <si>
    <t>42084@promma.ac.th</t>
  </si>
  <si>
    <t>ธิดารัตน์ งามสม</t>
  </si>
  <si>
    <t xml:space="preserve">ธิดารัตน์ งามสม </t>
  </si>
  <si>
    <t>ควาร์ก;แอนตินิวทริโน;นิวทริโน;โพซิตรอน;แอนติควาร์ก;</t>
  </si>
  <si>
    <t>ควาร์ก;อิเล็กตรอน;โพซิตรอน;แอนติควาร์ก;นิวทริโน;โฟตอน;แอนตินิวทริโน;</t>
  </si>
  <si>
    <t>นิวตรอน;นิวทริโน;แอนตินิวทริโน;โฟตอน;อิเล็กตรอน;โพซิตรอน;โปรตอนหรือนิวเคลียสของไฮโดรเจน;</t>
  </si>
  <si>
    <t>นิวเคลียสของฮีเลียม;นิวทริโน;โฟตอน;อิเล็กตรอน;โปรตอนหรือนิวเคลียสของไฮโดรเจน;นิวตรอน;</t>
  </si>
  <si>
    <t>อะตอมของฮีเลียม;อิเล็กตรอน;โฟตอน;นิวทริโน;อะตอมของไฮโดรเจน;</t>
  </si>
  <si>
    <t>เอกภพเริ่มต้นจากจุดเล็กๆ จากนั้นเกิดการขยายตัวอย่างรวดเร็วทำให้อุณหภูมิสสารต่างๆ วิวัฒนาการต่อเรื่องมาเรื่อยไปจนถึงปัจจุบัน</t>
  </si>
  <si>
    <t>10^-6
เกิดจากควาร์กประจุ-1/3 บวกควาร์กประจุ+2/3</t>
  </si>
  <si>
    <t>ไม่เพราะนิวเคลียสของไฮโดรเจนเกิดก่อน</t>
  </si>
  <si>
    <t>ไฮโดรเจน และฮีเลียม</t>
  </si>
  <si>
    <t>42078@promma.ac.th</t>
  </si>
  <si>
    <t>ณพัชญา พนาลัย</t>
  </si>
  <si>
    <t>ควาร์ก;แอนติควาร์ก;โพซิตรอน;นิวทริโน;แอนตินิวทริโน</t>
  </si>
  <si>
    <t>แอนติควาร์ก;ควาร์ก;อิเล็กตรอน;โพซิตรอน;นิวทริโน;แอนตินิวทริโน;โฟตอน</t>
  </si>
  <si>
    <t>โฟตอน;โพซิตรอน;นิวทริโน;นิวตรอน;อิเล็กตรอน;แอนตินิวทริโน;โปรตอนหรือนิวเคลียสของไฮโดรเจน</t>
  </si>
  <si>
    <t>นิวเคลียสของฮีเลียม;นิวทริโน;อิเล็กตรอน;โฟตอน;นิวตรอน;โปรตอนหรือนิวเคลียสของไฮโดรเจน</t>
  </si>
  <si>
    <t>อะตอมของฮีเลียม;โฟตอน;อิเล็กตรอน;อะตอมของไฮโดรเจน;นิวทริโน</t>
  </si>
  <si>
    <t>โฟตอน;นิวทริโน;กาแล็กซี</t>
  </si>
  <si>
    <t>จุดเริ่มจากบิกแบงมีอุณหภูมิสูงมวลมากความหนาแน่นสูงจึงขยายตัวรวดเร็วและวิวัฒนาการต่อเนื่องจนเป็นเอกภพเป็นที่ยอมรับในปัจจุบัน</t>
  </si>
  <si>
    <t>ช่วงเวลา10ยกกำลังลบ6
เกิดจากควาร์กประจุลบ1/3
และควาร์กประจุบวก2/3</t>
  </si>
  <si>
    <t>ไม่พร้อมกันเพราะนิวเคลียสของไฮโดรเจนเกิดก่อน</t>
  </si>
  <si>
    <t>อะตอมของธาตุไฮโดรเจนและธาตุฮีเลียม</t>
  </si>
  <si>
    <t>42094@promma.ac.th</t>
  </si>
  <si>
    <t>ศุภาพิชญ์ พูลพิพัฒน์</t>
  </si>
  <si>
    <t>น.ส.ศุภาพิชญ์ พูลพิพัฒน์</t>
  </si>
  <si>
    <t>แอนติควาร์ก;โพซิตรอน;แอนตินิวทริโน;นิวทริโน;ควาร์ก</t>
  </si>
  <si>
    <t>แอนติควาร์ก;โฟตอน;แอนตินิวทริโน;นิวทริโน;โพซิตรอน;อิเล็กตรอน;ควาร์ก</t>
  </si>
  <si>
    <t>นิวทริโน;แอนตินิวทริโน;โฟตอน;นิวตรอน;อิเล็กตรอน;โพซิตรอน;โปรตอนหรือนิวเคลียสของไฮโดรเจน</t>
  </si>
  <si>
    <t>นิวเคลียสของฮีเลียม;โปรตอนหรือนิวเคลียสของไฮโดรเจน;อิเล็กตรอน;โฟตอน;นิวทริโน;นิวตรอน</t>
  </si>
  <si>
    <t>อะตอมของไฮโดรเจน;อะตอมของฮีเลียม;โฟตอน;นิวทริโน;อิเล็กตรอน</t>
  </si>
  <si>
    <t>กาแล็กซี;นิวทริโน;โฟตอน</t>
  </si>
  <si>
    <t>เอกภพเริ่มจากจุดเล็กๆ จากนั้นเกิดการขยายตัวอย่างรวดเร็วทำให้อุณหภูลดลง สสารต่างๆ จึงอยู่ในรูปอนุภาคและปฏิอนุภาคและมีวิวัฒนาการต่อเนื่องตนเป็นเอกภพในปัจจุบัน</t>
  </si>
  <si>
    <t>10^-6 เกิดจากควาร์กประจุ-1/3 และ ควาร์กประจุ+2/3</t>
  </si>
  <si>
    <t>ไม่พร้อมกันเพราะ นิวเคลียสของไฮโดรเจนเกิดก่อน</t>
  </si>
  <si>
    <t>300000 ปีถึง1000ล้านปี</t>
  </si>
  <si>
    <t>42076@promma.ac.th</t>
  </si>
  <si>
    <t>กนิษฐา ปัจจุโส</t>
  </si>
  <si>
    <t>แอนตินิวทริโน;แอนติควาร์ก;ควาร์ก;โพซิตรอน;นิวทริโน</t>
  </si>
  <si>
    <t>โฟตอน;ควาร์ก;แอนติควาร์ก;อิเล็กตรอน;โพซิตรอน;นิวทริโน;แอนตินิวทริโน</t>
  </si>
  <si>
    <t>นิวตรอน;นิวทริโน;แอนตินิวทริโน;โฟตอน;อิเล็กตรอน;โพซิตรอน;โปรตอนหรือนิวเคลียสของไฮโดรเจน</t>
  </si>
  <si>
    <t>นิวเคลียสของฮีเลียม;นิวทริโน;โฟตอน;อิเล็กตรอน;นิวตรอน;โปรตอนหรือนิวเคลียสของไฮโดรเจน</t>
  </si>
  <si>
    <t>อะตอมของไฮโดรเจน;อะตอมของฮีเลียม;อิเล็กตรอน;นิวทริโน;โฟตอน</t>
  </si>
  <si>
    <t>เอกภพเริ่มต้นจากจุดเล็กๆที่เรียกว่าบิกแบง ซึ่งขณะนั้นเอกภพมีอุณหภูมิสูงมาก ขนาดเล็กและมีมวลมหาศาลจึงมีความหนาแน่นสูงมาก จากนั้นเอกภพเกิดการขยายตัวอย่างรวดเร็วทำให้อุณลดลง สสารต่างๆจึงอยู่ในรูปอนุภาคและปฏิอนุภาคและมีวิวัฒนาการต่อเนื่องจนเป็นเอกภพในปัจจุบัน</t>
  </si>
  <si>
    <t>10^-6 วินาที เกิดจากควาร์กกับแอนติควาร์ก</t>
  </si>
  <si>
    <t>ไม่ได้เกิดพร้อมกัน เพราะ นิวเคลียสของไฮโดรเจนเกิดก่อน</t>
  </si>
  <si>
    <t>อะตอมของธาตุไฮโดรเจนและฮีเลียม</t>
  </si>
  <si>
    <t xml:space="preserve">อุณหภูมิลดลง </t>
  </si>
  <si>
    <t>42243@promma.ac.th</t>
  </si>
  <si>
    <t>ปณาลี ภิรมย์รอด</t>
  </si>
  <si>
    <t>แอนติควาร์ก;โพซิตรอน;นิวทริโน;แอนตินิวทริโน;ควาร์ก</t>
  </si>
  <si>
    <t>นิวตรอน;โฟตอน;อิเล็กตรอน;โพซิตรอน;นิวทริโน;แอนตินิวทริโน;โปรตอนหรือนิวเคลียสของไฮโดรเจน</t>
  </si>
  <si>
    <t>โฟตอน;อิเล็กตรอน;นิวทริโน;นิวตรอน;นิวเคลียสของฮีเลียม;โปรตอนหรือนิวเคลียสของไฮโดรเจน</t>
  </si>
  <si>
    <t>โฟตอน;อิเล็กตรอน;นิวทริโน;อะตอมของฮีเลียม;อะตอมของไฮโดรเจน</t>
  </si>
  <si>
    <t>ช่วงเวลาที่ใกล้บิกแบงจะมีควาร์กประจุ แอนติควาร์กมากละค่อยๆลดลงจนไม่มีตามลำดับ และทำให้อนุภาคประปฏิอนุภาคกลายเป็นโฟตอนในรูป คลื่นแม่เหล็กไฟฟ้า และเอกภพมีการเปลี่ยนแปลงทั้ง สสาร อุณหภูมิ และขนาดที่เพิ่มขึ้นและสสารจะรวมตัวในเอกภพจนเป็นกาแล็กซี</t>
  </si>
  <si>
    <t>10^-6/3นาที/300,000ปี/1,000ล้านปี/13,800ล้านปี</t>
  </si>
  <si>
    <t>ไม่พร้อมกันดูจากช่วงเวลา10^-6เป็นต้นไป</t>
  </si>
  <si>
    <t>อุณหภูมิ ขนาดเพิ่มขึ้น</t>
  </si>
  <si>
    <t>42280@promma.ac.th</t>
  </si>
  <si>
    <t>ปิยพัทร รักมิตร</t>
  </si>
  <si>
    <t>ควาร์ก;แอนติควาร์ก;อิเล็กตรอน;โพซิตรอน;นิวทริโน;แอนตินิวทริโน;โฟตอน</t>
  </si>
  <si>
    <t>อิเล็กตรอน;โพซิตรอน;นิวทริโน;แอนตินิวทริโน;โฟตอน;นิวตรอน;โปรตอนหรือนิวเคลียสของไฮโดรเจน</t>
  </si>
  <si>
    <t>อิเล็กตรอน;นิวทริโน;โฟตอน;นิวตรอน;โปรตอนหรือนิวเคลียสของไฮโดรเจน;นิวเคลียสของฮีเลียม</t>
  </si>
  <si>
    <t>นิวทริโน;โฟตอน;อะตอมของไฮโดรเจน;อะตอมของฮีเลียม</t>
  </si>
  <si>
    <t>นิวทริโน;โฟตอน;กาแล็กซี</t>
  </si>
  <si>
    <t>การกำเนิดและวิวัฒนาการของเอกภพตามทฤษฎีบิกแบงทำให้พบว่าในระหว่างการวิวัฒนาการจะมีการเปลี่ยนแปลงทั้งสสาร อุณหภูมิและขนาดโดยอุณหภูมิของเอกภพจะลดลงขนาดเพิ่มขึ้นหลังจากนั้นสสารจะรวมตัวกันจนกลายเป็นกาแล็กซี่</t>
  </si>
  <si>
    <t>เกิดในช่วงเวลา10^-6 วินาที ถึง 300,000 ปี เกิดจากอนุภาคควาร์ก</t>
  </si>
  <si>
    <t>เกิดไม่พร้อมกัน นิวเคลียสของไฮโดรเจนจะเกิดก่อน(หลัง10^-6 วินาที) และนิวเคลียสของฮีเลียมจะเกิดในช่วงเวลาต่อมา(หลัง 3นาที)</t>
  </si>
  <si>
    <t>300,000ปี ถึง1,000ล้านปี</t>
  </si>
  <si>
    <t>มีการเปลี่ยนแปลงคืออุณหภูมิและขนาดโดยจะมีอุณหภูมิลดลงและขนาดเพิ่มขึ้น</t>
  </si>
  <si>
    <t>42259@promma.ac.th</t>
  </si>
  <si>
    <t>ชินปกรณ์ กาญจนภูษิต</t>
  </si>
  <si>
    <t>แอนตินิวทริโน;นิวทริโน;แอนติควาร์ก;โพซิตรอน;ควาร์ก</t>
  </si>
  <si>
    <t>นิวทริโน;โฟตอน;นิวตรอน;โปรตอนหรือนิวเคลียสของไฮโดรเจน</t>
  </si>
  <si>
    <t>โฟตอน;นิวทริโน;นิวตรอน;นิวเคลียสของฮีเลียม;อิเล็กตรอน;โปรตอนหรือนิวเคลียสของไฮโดรเจน</t>
  </si>
  <si>
    <t>โฟตอน;อะตอมของฮีเลียม;อะตอมของไฮโดรเจน;นิวทริโน</t>
  </si>
  <si>
    <t>จากกิจกรรม พบว่า ในแต่ละช่วงเวลาของเอกภพมีการเปลี่ยนแปลงในหลายๆอย่าง ทำให้รู้ว่าเอกภพมีการเปลี่ยนแปลง</t>
  </si>
  <si>
    <t>10ยกกำลัง-6 ถึง 300,000ปี เกิดจาก ควาร์กประจุ
-1/3 ควาร์กประจุ +2/3</t>
  </si>
  <si>
    <t xml:space="preserve">เกิดพร้อมกัน เนื่องจากนิวเคลียสของไฮโดรเจน และนิวเคลียสของฮีเลียมเกิดช่วง3นาที ถึง 300,000ปี </t>
  </si>
  <si>
    <t>เกิดจากไฮโดรเจนกับฮีเลียม</t>
  </si>
  <si>
    <t>เปลี่ยนแปลงทั้งขนาดและอุณหภูมิที่เพิ่มขึ้น</t>
  </si>
  <si>
    <t>42075@promma.ac.th</t>
  </si>
  <si>
    <t>สุภโชค ทรัพย์บัว</t>
  </si>
  <si>
    <t>แอนติควาร์ก;นิวทริโน;โพซิตรอน;แอนตินิวทริโน;ควาร์ก</t>
  </si>
  <si>
    <t>ควาร์ก;แอนติควาร์ก;แอนตินิวทริโน;นิวทริโน;โพซิตรอน;อิเล็กตรอน;โฟตอน</t>
  </si>
  <si>
    <t>โปรตอนหรือนิวเคลียสของไฮโดรเจน;โฟตอน;นิวทริโน;นิวตรอน</t>
  </si>
  <si>
    <t>นิวเคลียสของฮีเลียม;โฟตอน;นิวทริโน;นิวตรอน;อิเล็กตรอน;โปรตอนหรือนิวเคลียสของไฮโดรเจน</t>
  </si>
  <si>
    <t>อะตอมของฮีเลียม;โฟตอน;นิวทริโน;อะตอมของไฮโดรเจน</t>
  </si>
  <si>
    <t xml:space="preserve">จากกิจกรรมทำให้พบว่าในแต่ละช่วงเวลาของเอกภพมีการเปลี่ยนแปลงในหลายๆอย่างทั้งพลังงาน สสาร ขนาด อุณหภูมิ ทำให้รู้ว่าเอกภพนั้นมีการเปลี่ยนแปลงไปตามวิวัฒนาการของเอกภพตามทฤษฎีบิกแบง </t>
  </si>
  <si>
    <t>10^-6 ถึง 300,000 ปี ควาร์กประจุ -1/3 ควาร์กประจุ +2/3</t>
  </si>
  <si>
    <t>เกิดพร้อมกัน  เกิดช่วง 3 นาที - 300,000 ปี</t>
  </si>
  <si>
    <t>เปลี่ยนแปลงทั้งขนาดและอุณหภูมิ ขนาดใหญ่ขึ้นและอุณหภูมิที่เพิ่มขึ้น</t>
  </si>
  <si>
    <t>43903@promma.ac.th</t>
  </si>
  <si>
    <t>นิติรัฐยุทธนันท์ ชวนจันทร์</t>
  </si>
  <si>
    <t>ควาร์ก;โพซิตรอน;นิวทริโน;แอนตินิวทริโน</t>
  </si>
  <si>
    <t>โฟตอน;นิวทริโน;อะตอมของไฮโดรเจน;อะตอมของฮีเลียม</t>
  </si>
  <si>
    <t>จากกิจกรรมพบว่า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เกิดสสารในเอกภพ ต่อจากนั้นสสารในเอกภพจะรวมตัวกันจนเกิดเป็นกาแล็กซี และสมาชิกต่างๆ ภายในกาแล็กซีในปัจจุบัน</t>
  </si>
  <si>
    <t>เกิดขึ้นในช่วงเวลา 10^-6 และเกิดจาก ควาร์กประจุ -1/3 และ +2/3</t>
  </si>
  <si>
    <t>ไม่พร้อมกัน เพราะ นิวเคลียสของไฮโดรเจนเกิดขึ้นในช่วงเวลา 10^-6 ถึง 3นาที แต่นิวเคลียสของฮีเลียมเกิดขึ้นในช่วงเวลา 3 นาที ถึง 300000ปี</t>
  </si>
  <si>
    <t>ของไฮโดรเจนและฮีเลียมเกิดขึ้นในช่วงเวลา 300000ปี ถึง 1000ล้านปี</t>
  </si>
  <si>
    <t>ควาร์ก</t>
  </si>
  <si>
    <t>ขนาด รูปร่าง</t>
  </si>
  <si>
    <t>41927@promma.ac.th</t>
  </si>
  <si>
    <t>พิชญ์พธู สุกสี</t>
  </si>
  <si>
    <t>ควาร์ก;แอนติควาร์ก;อิเล็กตรอน;โพซิตรอน;นิวทริโน;แอนตินิวทริโน</t>
  </si>
  <si>
    <t>อิเล็กตรอน;โพซิตรอน;นิวทริโน;โฟตอน;นิวตรอน;โปรตอนหรือนิวเคลียสของไฮโดรเจน</t>
  </si>
  <si>
    <t>จากกิจกรรมพบว่าในระหว่างวิวัฒนาการเอกภพจะมีการเปลี่ยนแปลงทั้งสสารอุณหภูมิและขนาดโดยอุณหภูมิของเอกภพลดลงขนาดของเอกภพจะเพิ่มขึ้นเกิดสสารต่างๆในเอกภพต่อจากนั้นสสารในเอกภพจะรวมตัวกันจนเกิดเป็น Galaxy และสมาชิกต่างๆภายใน Galaxyในปัจจุบัน</t>
  </si>
  <si>
    <t>10^-6วินาที - 300,000ปี เกิดจากควาร์กประจุ-1/3,+2/3</t>
  </si>
  <si>
    <t>ไม่นิวเคลียสของไฮโดรเจนเกิดในช่วง300,000ปี-1,000ล้านปีเเต่นิวเคลียสของฮีเลียมเกิดในช่วง3นาที-300,000ปี</t>
  </si>
  <si>
    <t xml:space="preserve"> อุณหภูมิลดต่ำลงเรื่อยๆเเละขนาดมากขึ้นเรื่อยๆ</t>
  </si>
  <si>
    <t>42091@promma.ac.th</t>
  </si>
  <si>
    <t>ภัทรดา มหัทธนานุภาพ</t>
  </si>
  <si>
    <t>ควาร์ก;แอนตินิวทริโน;นิวทริโน;แอนติควาร์ก;โฟตอน;โพซิตรอน;อิเล็กตรอน</t>
  </si>
  <si>
    <t>นิวตรอน;นิวทริโน;อิเล็กตรอน;โฟตอน;โปรตอนหรือนิวเคลียสของไฮโดรเจน</t>
  </si>
  <si>
    <t>นิวเคลียสของฮีเลียม;อิเล็กตรอน;นิวทริโน;นิวตรอน;โปรตอนหรือนิวเคลียสของไฮโดรเจน;โฟตอน</t>
  </si>
  <si>
    <t>อะตอมของไฮโดรเจน;อะตอมของฮีเลียม;โฟตอน;นิวทริโน</t>
  </si>
  <si>
    <t>ในช่วงวิวัฒนาการ เอกภพมีสสารเกิดขึ้นในรูปของอนุมูลฐาน เมื่อเอกภพขยายตัวอุณหภูมิลดลง อนุภาคมูลฐานรวมตัวกันจนเกิดเป็นอะตอมของธาตุไฮโดรเจนและฮีเลียมซึ่งเป็นธาตุตั้งต้นที่ทำให้เกิดกาแล็กซี</t>
  </si>
  <si>
    <t>เกิดช่วง10กำลัง-6 ถึง 3นาที และ 3นาที ถึง 300,000ปี เกิดจากอนุภาคแอนติควาร์กและควาร์ก</t>
  </si>
  <si>
    <t>เกิดไม่พร้อมกัน โดยนิวเคลียสของไฮโดรเจนเกิดช่วง10กำลัง-6วินาทีและนิวเคลียสของฮีเลียมเกิดช่วง3นาที</t>
  </si>
  <si>
    <t>300,000ปีหลังบิกแบง</t>
  </si>
  <si>
    <t>มีการขยายตัวของเอกภพและไมโครเวฟพื้นหลังจากอวกาศ</t>
  </si>
  <si>
    <t>42140@promma.ac.th</t>
  </si>
  <si>
    <t>ธนภูมิ เหลืองดี</t>
  </si>
  <si>
    <t>นายธนภูมิ เหลืองดี</t>
  </si>
  <si>
    <t>นิวทริโน;โพซิตรอน;แอนตินิวทริโน;แอนติควาร์ก;ควาร์ก</t>
  </si>
  <si>
    <t>โฟตอน;แอนตินิวทริโน;นิวทริโน;โพซิตรอน;แอนติควาร์ก;ควาร์ก;อิเล็กตรอน</t>
  </si>
  <si>
    <t>นิวตรอน;โปรตอนหรือนิวเคลียสของไฮโดรเจน;โฟตอน;แอนตินิวทริโน;อิเล็กตรอน;นิวทริโน;โพซิตรอน</t>
  </si>
  <si>
    <t>นิวตรอน;โปรตอนหรือนิวเคลียสของไฮโดรเจน;โฟตอน;อิเล็กตรอน;นิวทริโน;นิวเคลียสของฮีเลียม</t>
  </si>
  <si>
    <t>อะตอมของฮีเลียม;อะตอมของไฮโดรเจน;โฟตอน;นิวทริโน</t>
  </si>
  <si>
    <t>กาแล็กซี;โฟตอน;นิวทริโน</t>
  </si>
  <si>
    <t>โดยอุณหภูมิของเอกภพลดลงขนาดจะเพิ่มขึ้น เกิดสสารต่างๆ ต่อจากนั้นสสารจะรวมเป็นกาแล็กซี่</t>
  </si>
  <si>
    <t>10^-6ถึง3แสนปี ควาร์กประจุ-1/3ควาร์กประจุ+2/3</t>
  </si>
  <si>
    <t>เกิดพร้อมกันในช่วงสามแสนปีถึงพันล้านปี</t>
  </si>
  <si>
    <t>สามแสนปีถึงพันล้านปี</t>
  </si>
  <si>
    <t>เปลี่ยนแปลงขนาดและอุณหภูมิ โดยอุณหภูมิลดลง ขนาดเพิ่มขึ้น</t>
  </si>
  <si>
    <t>42266@promma.ac.th</t>
  </si>
  <si>
    <t>นนทภัทร แจ่มจำรัส</t>
  </si>
  <si>
    <t>โฟตอน;ควาร์ก;แอนตินิวทริโน;นิวทริโน;โพซิตรอน;อิเล็กตรอน;แอนติควาร์ก</t>
  </si>
  <si>
    <t>แอนติควาร์ก;นิวทริโน;โฟตอน;นิวตรอน;โปรตอนหรือนิวเคลียสของไฮโดรเจน</t>
  </si>
  <si>
    <t>โฟตอน;อิเล็กตรอน;นิวทริโน;นิวเคลียสของฮีเลียม;นิวตรอน;โปรตอนหรือนิวเคลียสของไฮโดรเจน</t>
  </si>
  <si>
    <t>จากกิจกรรมจึงทำให้รับรู้ว่าช่วงเวลาของเอกภพมีการเปลี่ยนแปลงในหลายๆอย่างทั้งพลังงาน สสาร ขนาด อุณหภูมิ</t>
  </si>
  <si>
    <t>10^-6 ถึง 300000 ปี ควาร์กประจุ -1/3 ควาร์กประจุ +2/3</t>
  </si>
  <si>
    <t>เกิดพร้อมกัน เกิดช่วง 3 นาที- 300000 ปี</t>
  </si>
  <si>
    <t>ไฮโดรเจน กัน ฮีเลี่ยม</t>
  </si>
  <si>
    <t>เปลี่ยนแปลงทั้งขนาดและอุณหภูมิ ขนาดใหญ่ขึ้น และ อุณหภูมิที่มากขึ้น</t>
  </si>
  <si>
    <t>42217@promma.ac.th</t>
  </si>
  <si>
    <t>ชยากร เพิ่มทรัพย์</t>
  </si>
  <si>
    <t>โพซิตรอน;แอนติควาร์ก;แอนตินิวทริโน;นิวทริโน;ควาร์ก</t>
  </si>
  <si>
    <t>ควาร์ก;แอนติควาร์ก;อิเล็กตรอน;นิวทริโน;แอนตินิวทริโน;โฟตอน;นิวตรอน;โพซิตรอน;โปรตอนหรือนิวเคลียสของไฮโดรเจน</t>
  </si>
  <si>
    <t>อิเล็กตรอน;นิวทริโน;โฟตอน;นิวตรอน;นิวเคลียสของฮีเลียม;โปรตอนหรือนิวเคลียสของไฮโดรเจน</t>
  </si>
  <si>
    <t>นิวทริโน;อะตอมของไฮโดรเจน;โฟตอน;อะตอมของฮีเลียม</t>
  </si>
  <si>
    <t>จากกิจกรรมทำให้จึงทำให้รู้ว่าช่วงเวลาและอุณหภูมิมีการเปลี่ยนแปลงที่แตกต่างกัน</t>
  </si>
  <si>
    <t>10ยกกำลัง-6 ถึง 300,000ปี ควาร์กประจุ-1/3
ควาร์กประจุ+2/3</t>
  </si>
  <si>
    <t>เกิดพร้อมกัน เกิดช่วง3นาที ถึง300,000ปี</t>
  </si>
  <si>
    <t>ไฮโดนเจน กับฮีเลี่ยม</t>
  </si>
  <si>
    <t>เปลี่ยนแปลงทั้งขนาด และ อุณหภูมิ ขนาดใหญ่ขึ้น และอุณหภูมิมากขึ้น</t>
  </si>
  <si>
    <t>42170@promma.ac.th</t>
  </si>
  <si>
    <t>สรชา พัฒนาภากรณ์</t>
  </si>
  <si>
    <t>ควาร์ก;แอนตินิวทริโน;แอนติควาร์ก;โพซิตรอน;นิวทริโน</t>
  </si>
  <si>
    <t>โปรตอนหรือนิวเคลียสของไฮโดรเจน;นิวตรอน;โฟตอน;นิวทริโน;โพซิตรอน;แอนตินิวทริโน;อิเล็กตรอน</t>
  </si>
  <si>
    <t>นิวตรอน;โปรตอนหรือนิวเคลียสของไฮโดรเจน;นิวเคลียสของฮีเลียม;โฟตอน;นิวทริโน;อิเล็กตรอน</t>
  </si>
  <si>
    <t>อะตอมของไฮโดรเจน;อะตอมของฮีเลียม;นิวทริโน;โฟตอน</t>
  </si>
  <si>
    <t>ในช่วงวิวัฒนาการ เอกภพมีสสารเกิดขึ้นในรูปของอนุภาคมูลฐาน เมื่อเอกภพขยายตัว อุณหภูมิลดลง อนุภาคมูลฐานรวมตัวกันจนเกิดเป็นอะตอมของธาตุไฮโดรเจนและฮีเลียม ซึ่งเป็นธาตุตั้งต้นที่ทำให้เกิดกาแล็กซี</t>
  </si>
  <si>
    <t>10ยกกัลง13เกิดจากควาร์กรวมตัวกัน</t>
  </si>
  <si>
    <t>ไม่ เพราะ นิวเคลียสของไฮโดรเจน เกิดก่อน</t>
  </si>
  <si>
    <t>ประมาณ300000ปีหลังบิกแบง</t>
  </si>
  <si>
    <t xml:space="preserve">ธาตุฮีเลียม </t>
  </si>
  <si>
    <t>การขยายตัวของเอกภพ</t>
  </si>
  <si>
    <t>42282@promma.ac.th</t>
  </si>
  <si>
    <t>พัศธนัญญา รัตนานุพงศ์</t>
  </si>
  <si>
    <t>วิวัฒนาการเอกภพมีการเปลี่ยนแปลงสสาร อุณหภูมิ ขนาด</t>
  </si>
  <si>
    <t>10^-6 วินาที - 3นาที เกิดจากควาร์กประจุ-1/3 และ ควาร์กประจุ +2/3</t>
  </si>
  <si>
    <t>ไม่เพราะ นิวเคลียสของไฮโดรเจนเกิดช่วง 10^-6 วินาที - 3นาที แต่นิวเคลียสของฮีเลียมเกิดช่วง 3 นาที - 300,000ปี</t>
  </si>
  <si>
    <t>อุณหภูมิลดลง ขนาดเอกภพมากขึ้น</t>
  </si>
  <si>
    <t>42146@promma.ac.th</t>
  </si>
  <si>
    <t>พัชรวิทย์ วัฒนะเลิศเมธา</t>
  </si>
  <si>
    <t>4/1</t>
  </si>
  <si>
    <t>อิเล็กตรอน;โพซิตรอน;นิวทริโน;แอนตินิวทริโน;โฟตอน;โปรตอนหรือนิวเคลียสของไฮโดรเจน;นิวตรอน</t>
  </si>
  <si>
    <t>ในระหว่างการวิวัฒนาการของเอกภพมีการเปลี่ยนแปลงโดย อุณหภูมิจะลดลงเรื่อยๆ แต่ขนาดจะเพิ่มขึ้น และสสารก็เกิดขึ้นมา</t>
  </si>
  <si>
    <t>ช่วงตั้งแต่ 10กำลัง-6 วินาที ถึง 3 นาที และ 3นาที ถึง 300000ปี เกิดจากอนุภาคควาร์กประจุ - และควาร์กประจุ +</t>
  </si>
  <si>
    <t>ไม่ โดย นิวเคลียสของไฮโดรเจนเกิดขึ้นตั้งแต่ช่วง 10 กำลัง -6 วินาที ถึง 3นาที ส่วนนิวเคลียสของฮีเลียม เกิดขึ้นช่วง 3นาที ถึง 300000ปี</t>
  </si>
  <si>
    <t>ช่วง 300000ปี ถึง 1000 ล้านปี</t>
  </si>
  <si>
    <t>อุณหภูมิลดลง และ ขนาดเพิ่มขึ้น</t>
  </si>
  <si>
    <t>42169@promma.ac.th</t>
  </si>
  <si>
    <t>วริษฐา คล้ายทรง</t>
  </si>
  <si>
    <t>น.ส.วริษฐา คล้ายทรง</t>
  </si>
  <si>
    <t>แอนติควาร์ก;โพซิตรอน;นิวทริโน;ควาร์ก;แอนตินิวทริโน</t>
  </si>
  <si>
    <t>แอนติควาร์ก;ควาร์ก;อิเล็กตรอน;โพซิตรอน;นิวทริโน;โฟตอน;แอนตินิวทริโน</t>
  </si>
  <si>
    <t>โพซิตรอน;อิเล็กตรอน;โฟตอน;นิวตรอน;นิวทริโน</t>
  </si>
  <si>
    <t>อะตอมของไฮโดรเจน;อะตอมของฮีเลียม;โฟตอน;นิวทริโน;โปรตอนหรือนิวเคลียสของไฮโดรเจน</t>
  </si>
  <si>
    <t>เมื่ออุณหภูมิของเอกภพลดลงและเวลาตามวิวัฒนาการเอกภพเพิ่มขึ้นจะมีการเปลี่ยนแปลงพลังงานมากขึ้น สสารขนาดเล็กจะรวมกันจนมีขนาดใหญ่ขึ้น</t>
  </si>
  <si>
    <t>ช่วง10-6 วินาที ถึง 300,000ปี จากควาร์กประจุ -1/3 และ ควาร์กประจุ +2/3</t>
  </si>
  <si>
    <t>300,000ปี - 1พันล้านปี</t>
  </si>
  <si>
    <t>การเปลี่ยนแปลงอุณภูมิและเวลาของเอกภพ โดยเมื่อสสารรวมตัวกันมากขึ้นจะมีอุณหภูมิลดลงและเอกภพมีระยะเวลาที่ยาวนานขึ้น</t>
  </si>
  <si>
    <t>42155@promma.ac.th</t>
  </si>
  <si>
    <t>ชนัญชิดา อยู่เย็น</t>
  </si>
  <si>
    <t>น.ส.ชนัญชิดา อยู่เย็น</t>
  </si>
  <si>
    <t>โพซิตรอน;อิเล็กตรอน;นิวทริโน;แอนตินิวทริโน;โฟตอน;นิวตรอน;โปรตอนหรือนิวเคลียสของไฮโดรเจน</t>
  </si>
  <si>
    <t>อิเล็กตรอน;โฟตอน;นิวทริโน;นิวตรอน;โปรตอนหรือนิวเคลียสของไฮโดรเจน;นิวเคลียสของฮีเลียม</t>
  </si>
  <si>
    <t>ยิ่งเวลาเพิ่มขึ้นและอุณหภูมิที่ลดลงหลังจากเกิดบิกแบงจะมีการเปลี่ยนแปลงของสสารต่างๆเป็นกาแล็กซีและขนาดของเอกภพที่ใหญ่ขึ้น</t>
  </si>
  <si>
    <t>เกิดในช่วงเวลา10^-6วิถึง3นาที และเกิดจาก ควาร์กประจุ -1/3กับ +2/3</t>
  </si>
  <si>
    <t>ไม่พร้อมกันเนื่องจากนิวเครียสของไฮโดรเจนเกิดก่อน</t>
  </si>
  <si>
    <t>มีการเปลี่ยนแปลงของขนาดที่ใหญ่ขึ้นตามการเวลาที่เพิ่มขึ้น</t>
  </si>
  <si>
    <t>42144@promma.ac.th</t>
  </si>
  <si>
    <t>ปริทัศน์ เกียรติเดชาวิทย์</t>
  </si>
  <si>
    <t>ควาร์ก;โพซิตรอน;แอนติควาร์ก;นิวทริโน;แอนตินิวทริโน</t>
  </si>
  <si>
    <t>ควาร์ก;แอนติควาร์ก;โพซิตรอน;อิเล็กตรอน;โฟตอน;นิวทริโน;แอนตินิวทริโน</t>
  </si>
  <si>
    <t>นิวตรอน;โปรตอนหรือนิวเคลียสของไฮโดรเจน;นิวทริโน;โพซิตรอน;อิเล็กตรอน;โฟตอน;แอนตินิวทริโน</t>
  </si>
  <si>
    <t>นิวเคลียสของฮีเลียม;นิวตรอน;โฟตอน;อิเล็กตรอน;นิวทริโน</t>
  </si>
  <si>
    <t>อะตอมของฮีเลียม;อะตอมของไฮโดรเจน;โฟตอน;อิเล็กตรอน;นิวทริโน</t>
  </si>
  <si>
    <t>ทำให้จำชื่อตัวเเปรได้บ้าง มีการพูดออกมา เลก็กน้อย</t>
  </si>
  <si>
    <t>10^-6 เเละเกิดจาดควาร์กประจุ+เเละประจุ-</t>
  </si>
  <si>
    <t>ไม่พร้อมกัน โดยที่นิวเคลียสของไฮโดรเจนเกิดก่อน</t>
  </si>
  <si>
    <t>300000ปี</t>
  </si>
  <si>
    <t>มีอุณหภูมิลดลง เเละมีการขนาดเพิ่มขึ้น</t>
  </si>
  <si>
    <t>42150@promma.ac.th</t>
  </si>
  <si>
    <t>วริศ วัชรภูมิพิทักษ์</t>
  </si>
  <si>
    <t>นายวริศ วัชรภูมิพิทักษ์</t>
  </si>
  <si>
    <t>โพซิตรอน;นิวทริโน;แอนตินิวทริโน;แอนติควาร์ก;ควาร์ก</t>
  </si>
  <si>
    <t>ควาร์ก;โฟตอน;อิเล็กตรอน;นิวทริโน;โพซิตรอน;แอนตินิวทริโน;แอนติควาร์ก</t>
  </si>
  <si>
    <t>อิเล็กตรอน;โฟตอน;นิวทริโน;โพซิตรอน;แอนตินิวทริโน;โปรตอนหรือนิวเคลียสของไฮโดรเจน;นิวตรอน</t>
  </si>
  <si>
    <t>นิวเคลียสของฮีเลียม;อิเล็กตรอน;นิวทริโน;โฟตอน;นิวตรอน</t>
  </si>
  <si>
    <t>อะตอมของฮีเลียม;อะตอมของไฮโดรเจน;นิวทริโน;โฟตอน</t>
  </si>
  <si>
    <t>จากกิจกรรมพบว่า 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 และสมาชิกต่าง ๆ ภายในกาแล็กซีในปัจจุบัน</t>
  </si>
  <si>
    <t>10^-6 วินาที เกิดจากควาร์กประจุบวกและประจุลบ</t>
  </si>
  <si>
    <t>ขนาดใหญ่ขึ้นและอุณหภูมิลดลง</t>
  </si>
  <si>
    <t>42071@promma.ac.th</t>
  </si>
  <si>
    <t>รัฐศาสตร์ มุ่งหมาย</t>
  </si>
  <si>
    <t>แอนติควาร์ก;ควาร์ก;โพซิตรอน;นิวทริโน;แอนตินิวทริโน</t>
  </si>
  <si>
    <t>นิวทริโน;โฟตอน;นิวตรอน;โปรตอนหรือนิวเคลียสของไฮโดรเจน;นิวเคลียสของฮีเลียม;อิเล็กตรอน</t>
  </si>
  <si>
    <t>300000ปี-1000ล้านปี</t>
  </si>
  <si>
    <t xml:space="preserve"> การลดลงของอุณหภูมิ เอกภพเริ่มต้นร้อนจัดมาก จากนั้นอุณหภูมิลดลงเรื่อย ๆ ตามการขยายตัว ทำให้สสารรวมตัวเป็นอะตอมและโครงสร้างใหญ่ขึ้น</t>
  </si>
  <si>
    <t>42264@promma.ac.th</t>
  </si>
  <si>
    <t>ธนพล ยวงย้อย</t>
  </si>
  <si>
    <t>นายธนพล ยวงย้อย</t>
  </si>
  <si>
    <t>แอนติควาร์ก;โฟตอน;ควาร์ก;อิเล็กตรอน;นิวทริโน;โพซิตรอน;แอนตินิวทริโน</t>
  </si>
  <si>
    <t>นิวตรอน;โพซิตรอน;นิวทริโน;โฟตอน;อิเล็กตรอน;แอนตินิวทริโน;โปรตอนหรือนิวเคลียสของไฮโดรเจน</t>
  </si>
  <si>
    <t>นิวเคลียสของฮีเลียม;โฟตอน;อิเล็กตรอน;นิวทริโน;นิวตรอน</t>
  </si>
  <si>
    <t>จากกิจกรรมพบว่าในระหว่างวิวัฒนาการเอกภพจะมีการเปลี่ยนแปลงทั้งสสาร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 และสมาชิกต่าง ๆ ภายในกาแล็กซีในปัจจุบัน</t>
  </si>
  <si>
    <t xml:space="preserve">10^-6วินาที
เกิดจากควากประจุบวกและควากประจุลบ
</t>
  </si>
  <si>
    <t>นิวเครียสไฮโดรเจนเกิดก่อน</t>
  </si>
  <si>
    <t xml:space="preserve">
ไฮโดรเจนและฮีเลียม</t>
  </si>
  <si>
    <t>มีขนาดใหญ่ขึ้นและอุณหภูมิลดลง</t>
  </si>
  <si>
    <t>42064@promma.ac.th</t>
  </si>
  <si>
    <t>ธรรมปพน ทองนิ่ม</t>
  </si>
  <si>
    <t>นายธรรมปพน ทองนิ่ม</t>
  </si>
  <si>
    <t>โฟตอน;โปรตอนหรือนิวเคลียสของไฮโดรเจน;นิวตรอน;อิเล็กตรอน;โพซิตรอน;นิวทริโน;แอนตินิวทริโน</t>
  </si>
  <si>
    <t>โฟตอน;นิวทริโน;อิเล็กตรอน;นิวตรอน;โปรตอนหรือนิวเคลียสของไฮโดรเจน;นิวเคลียสของฮีเลียม</t>
  </si>
  <si>
    <t>โฟตอน;นิวทริโน;อะตอมของฮีเลียม;อะตอมของไฮโดรเจน</t>
  </si>
  <si>
    <t>พอยิ่งเวลาผ่านไป อนุภาคต่างๆมีการเปลี่ยนแปลง บางชนิดหายไป บางชนิดสร้างขึ้นมาใหม่ จนกลายเป็นสิ่งใหม่</t>
  </si>
  <si>
    <t>10กำลัง-6ถึง300000ปี เกิดจากอนุภาคควาร์กประจุ-1/3กับควาร์ก+2/3</t>
  </si>
  <si>
    <t>ไม่ เพราะนิวเคลียสของไฮโดรเจนเกิดที่ช่วงเวลา 10 ยกกำลัง -6 วินาทีส่วนนิวเคลียสของฮีเลียมเกิดที่ช่วงเวลา 3 นาที เพราะฉะนั้นนิวเคลียสของไฮโดรเจนจะเกิดก่อนนิวเคลียสของฮีเลียม</t>
  </si>
  <si>
    <t>อะตอมของไฮโดรเจนและฮีเลียมเกิดในช่วงเวลา 300,000 ปีถึง 1,000 ล้านปี</t>
  </si>
  <si>
    <t>เกิดจากธาตุฮีเลียมและไฮโดรเจน</t>
  </si>
  <si>
    <t>ขนาดของอนุภาคมีขนาดใหญ่ขึ้น และมีการรวมตัวของอนุภาคทำให้เกิดสิ่งต่างๆขึ้นมา และอุณหภูมิลดลง</t>
  </si>
  <si>
    <t>43899@promma.ac.th</t>
  </si>
  <si>
    <t>จิณณพัตก์ พรอนันต์รัตน์</t>
  </si>
  <si>
    <t>ควาร์ก;นิวทริโน;แอนติควาร์ก;โพซิตรอน;แอนตินิวทริโน</t>
  </si>
  <si>
    <t>ควาร์ก;แอนติควาร์ก;โฟตอน;อิเล็กตรอน;โพซิตรอน;นิวทริโน;แอนตินิวทริโน</t>
  </si>
  <si>
    <t>อิเล็กตรอน;โพซิตรอน;นิวทริโน;แอนตินิวทริโน;นิวตรอน;โฟตอน;โปรตอนหรือนิวเคลียสของไฮโดรเจน</t>
  </si>
  <si>
    <t>อะตอมของฮีเลียม;นิวทริโน;โฟตอน;อะตอมของไฮโดรเจน</t>
  </si>
  <si>
    <t>ได้เรียนรู้ในการว่าการเปลี่ยนแปลงของเอกภพในแต่ละช่วงเวลาต่างกันอย่างไร</t>
  </si>
  <si>
    <t xml:space="preserve">10^-6 วินาที เกิดจากอนุภาค เกิดจากควาร์กประจุ -1/3 และ +2/3 </t>
  </si>
  <si>
    <t>ไม่, นิวเคลียสไฮโดรเจน (10^-6) เกิดก่อนฮีเลียม (3 นาที)</t>
  </si>
  <si>
    <t>อะตอมไฮโดรเจนและ ฮีเลียม - 300,000 ปี ถึง 1,000 ล้านปี</t>
  </si>
  <si>
    <t>ธาตุฮีเลียมและไฮโดรเจน</t>
  </si>
  <si>
    <t>ขนาดของเอกภพใหญ่ขึ้น, อุณหภูมิลดลง</t>
  </si>
  <si>
    <t>42066@promma.ac.th</t>
  </si>
  <si>
    <t>ปภินวิช แหวนทองคำ</t>
  </si>
  <si>
    <t>อิเล็กตรอน;นิวทริโน;นิวตรอน;โฟตอน;โปรตอนหรือนิวเคลียสของไฮโดรเจน;นิวเคลียสของฮีเลียม</t>
  </si>
  <si>
    <t>โฟตอน;นิวทริโน;นิวเคลียสของฮีเลียม;อะตอมของฮีเลียม</t>
  </si>
  <si>
    <t>นิวทริโน;กาแล็กซี;นิวตรอน</t>
  </si>
  <si>
    <t xml:space="preserve">พบว่าระหว่างสิวัฒนาการจะมีการเปลี่ยนแปลงทั้งสสาร อุณหภูมิและขนาด โดยอุณหภูมิจะลดลง ขนาดจะใหญ่ขึ้น เกิดสสารต่างๆในเอกภพ จากนั้นสสารจะรวมกันจนเป็นกาแล็กซี </t>
  </si>
  <si>
    <t>ช่วงเวลา10กำลัง-6วินาทีถึง300,000ปี เกิดจากเกิดจาก
ควาร์กประจุ-⅓ และควาร์กประจุ-⅔</t>
  </si>
  <si>
    <t>ไม่ เนื่องจากนิวเคลียสของไฮโดรเจนเกิดในช่วง10กำลัง-6วอนาทีส่วนของฮีเลียมเกอดช่วง3นาที</t>
  </si>
  <si>
    <t>พร้อมกันในช่วง300,000ปีถึง1,000ล้านปี</t>
  </si>
  <si>
    <t>อุณหภูมิลดลง ขนาดใหญ่ขึ้น การรวมตัวของอนุภาค</t>
  </si>
  <si>
    <t>42081@promma.ac.th</t>
  </si>
  <si>
    <t>ตลาวี ทองสุข</t>
  </si>
  <si>
    <t>น.ส.ตลาวี  ทองสุข</t>
  </si>
  <si>
    <t>ควาร์ก;นิวตรอน;แอนติควาร์ก;โพซิตรอน;นิวทริโน;แอนตินิวทริโน</t>
  </si>
  <si>
    <t>โฟตอน;นิวทริโน;แอนตินิวทริโน;นิวตรอน;โปรตอนหรือนิวเคลียสของไฮโดรเจน;นิวเคลียสของฮีเลียม</t>
  </si>
  <si>
    <t>อะตอมของฮีเลียม;อะตอมของไฮโดรเจน;โปรตอนหรือนิวเคลียสของไฮโดรเจน;โฟตอน;นิวทริโน</t>
  </si>
  <si>
    <t>เอกภพเริ่มต้นจากบิกแบงขณะนั้นเอกภพมีอุณหภูมิสูงมากมีขนาดเล็กและมีมวลมหาศาลจึงมีความหนาแน่นสูงจากนั้นเอกภพเกิดการขยายตัวขึ้นอย่างรวดเร็วทำให้อุณหภูมิลดลงสสารต่างจึงอยู่ในรูปอนุภาคและปฏิอนุภาคและมีการวิวัฒนาการอย่างต่อเนื่องจนมาเป็นเอกภพในปัจจุบัน</t>
  </si>
  <si>
    <t>10กำลัง-6วินาทีถึง3นาทีเกิดจากควาร์กประจุลบประจุบวกรวมกัน</t>
  </si>
  <si>
    <t>ไม่พร้อมกันนิวเคลียสของไฮโดรเจนเกิดก่อนนิวเคลียสของฮีเลียม</t>
  </si>
  <si>
    <t>300,000ปีถึง1,000ปี</t>
  </si>
  <si>
    <t>ควาร์กประจุลบควาร์กประจุบวก</t>
  </si>
  <si>
    <t>อุณหภูมิลดลงจากเดิม</t>
  </si>
  <si>
    <t>42168@promma.ac.th</t>
  </si>
  <si>
    <t>วรวรรณ แสงศรีจันทร์</t>
  </si>
  <si>
    <t>น.ส. วรวรรณ แสงศรีจันทร์</t>
  </si>
  <si>
    <t>แอนติควาร์ก;ควาร์ก;นิวทริโน;แอนตินิวทริโน;โพซิตรอน</t>
  </si>
  <si>
    <t>โฟตอน;อิเล็กตรอน;นิวทริโน;นิวตรอน;โปรตอนหรือนิวเคลียสของไฮโดรเจน;นิวเคลียสของฮีเลียม</t>
  </si>
  <si>
    <t>ทำให้ทราบถึงการวิวัฒนาการของเอกภพในแต่ละช่วงโดยเป็นระยะปีที่กว้าง และทำให้ทราบถึงธาตุต้นกำเนิด</t>
  </si>
  <si>
    <t>เกิดขึ้นในช่วง 10 ยกกำลัง -6 วินาที ถึง 3 นาที โดยเกิดจากการรวมตัวกันของควาร์กประจุต่างๆ</t>
  </si>
  <si>
    <t>ไม่พร้อมกัน เนื่องจากนิวเคลียสของไฮโดรเจนเกิดในช่วง 10 ยกกำลัง -6 วินาที ถึง 3 นาที และนิวเคลียสของฮีเลียมเกิดในช่วง 3 นาที ถึง 300,000 ปี</t>
  </si>
  <si>
    <t xml:space="preserve">เกิดในช่วง 300,000 ปี ถึง 1,000 ล้านปี </t>
  </si>
  <si>
    <t>มีการเปลี่ยนแปลงของดาว เพราะดาวมีอายุขัยของตัวมันเอง ขนาดของดาวมักสอดคล้องกับช่วงอายุ และจะดับไปในช่วงเวลาหนึ่ง นับเป็นการเปลี่ยนแปลงของเอกภพ</t>
  </si>
  <si>
    <t>42162@promma.ac.th</t>
  </si>
  <si>
    <t>พิชญาภัคร สมิทธิวิโรจน์</t>
  </si>
  <si>
    <t xml:space="preserve">พิชญาภัคร สมิทธิวิโรจน์
</t>
  </si>
  <si>
    <t>ควาร์ก;แอนติควาร์ก;แอนตินิวทริโน;โพซิตรอน;นิวทริโน</t>
  </si>
  <si>
    <t>ควาร์ก;แอนติควาร์ก;อิเล็กตรอน;โพซิตรอน;โฟตอน;แอนตินิวทริโน;นิวทริโน</t>
  </si>
  <si>
    <t>โฟตอน;นิวทริโน;อิเล็กตรอน;โปรตอนหรือนิวเคลียสของไฮโดรเจน;นิวตรอน;นิวเคลียสของฮีเลียม</t>
  </si>
  <si>
    <t>เอกภพเริ่มต้นจากจุดเล็กๆเรียกว่าบิกแบงซึ่งมีอุณหภูมิสูงมาก ขนาดเล็กและมีมวลมหาศาลจึงมีความหนาแน่นสูงมากจากนั้นเอกภพเกิดการขยายตัวอย่างรวดเร็วทำให้อุณหภูมิลดลง สสารต่างๆจึงอยู่ในรูปอนุภาคและปฏิอนุภาคและมีวิวัฒนาการต่อเนื่องจนเป็นเอกภพในปัจจุบัน</t>
  </si>
  <si>
    <t>10กำลัง-6วินาที ถึง 3นาที เกิดจากควาร์กรวมตัวกัน</t>
  </si>
  <si>
    <t xml:space="preserve">ไม่พร้อมกัน นิวเคลียสไฮโดรเจนเกิดมาก่อนและ นิวเคลียสฮีเลียม เกิดตอนช่วงเวลา 300,000ปีถึง1,000ล้านปี </t>
  </si>
  <si>
    <t>อุณหภูมิในภายหลังจะลดลง</t>
  </si>
  <si>
    <t>42151@promma.ac.th</t>
  </si>
  <si>
    <t>ศิรสิทธิ์ สินแดง</t>
  </si>
  <si>
    <t>ศิรสิทธิ์  สินแดง</t>
  </si>
  <si>
    <t>โฟตอน;นิวทริโน;อิเล็กตรอน;นิวเคลียสของฮีเลียม;นิวตรอน;โปรตอนหรือนิวเคลียสของไฮโดรเจน</t>
  </si>
  <si>
    <t>อะตอมของฮีเลียม;อะตอมของไฮโดรเจน;โฟตอน;นิวทริโน;นิวตรอน;โปรตอนหรือนิวเคลียสของไฮโดรเจน</t>
  </si>
  <si>
    <t>โฟตอน;กาแล็กซี;นิวทริโน</t>
  </si>
  <si>
    <t>โดยเมื่อเวลาผ่านไปอุณหภูมิลดลง ขนาดเอกภพจะขยายเพิ่มขึ้น เกิดสสารต่างๆในเอกภพ จากนั้นสสารรวมกันเป็นกาแล็กซี ภายในกาแล็กซีก็จะเปลี่ยนแปลงไปเรื่อยๆตามเวลาที่ผ่านไป</t>
  </si>
  <si>
    <t>10^-6วินาที ถึง1000ล้านปี เกิดจากควาร์กกับแอนติควาก์ร</t>
  </si>
  <si>
    <t>ไม่พร้อมกันโดยนิวเคลียสของฮีเลียมเกิดก่อน</t>
  </si>
  <si>
    <t>การขยายตัวของเอกภพโดยขยายตัวออกไปเรื่อยๆ</t>
  </si>
  <si>
    <t>42172@promma.ac.th</t>
  </si>
  <si>
    <t>อนัญพร ทรงทอง</t>
  </si>
  <si>
    <t>แอนติควาร์ก;นิวทริโน;ควาร์ก;โพซิตรอน;แอนตินิวทริโน</t>
  </si>
  <si>
    <t>ควาร์ก;แอนติควาร์ก;โฟตอน;โพซิตรอน;อิเล็กตรอน;นิวทริโน;แอนตินิวทริโน</t>
  </si>
  <si>
    <t>แอนตินิวทริโน;อิเล็กตรอน;โฟตอน;โปรตอนหรือนิวเคลียสของไฮโดรเจน;นิวตรอน;นิวทริโน;โพซิตรอน</t>
  </si>
  <si>
    <t>โปรตอนหรือนิวเคลียสของไฮโดรเจน;นิวตรอน;โฟตอน;นิวทริโน;อิเล็กตรอน;นิวเคลียสของฮีเลียม</t>
  </si>
  <si>
    <t>โฟตอน;อะตอมของไฮโดรเจน;อะตอมของฮีเลียม;นิวทริโน</t>
  </si>
  <si>
    <t>จากกิจกรรมพบว่า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 ภายในกาแล็กซีในปัจจุบัน</t>
  </si>
  <si>
    <t>โปรตอนและนิวตรอนเกิดขึ้นในช่วงเวลาประมาณ 10-⁶ วินาที หลังการเกิดบิกแบง
โปรตอนประกอบด้วย อัพควาร์ก 2 อนุภาค และ ดาวน์ควาร์ก 1 อนุภาค
นิวตรอนประกอบด้วย อัพควาร์ก 1 อนุภาค และ ดาวน์ควาร์ก 2 อนุภาค</t>
  </si>
  <si>
    <t>เวลาเดียวกัน  ในช่วงเวลาหลังเกิดบิกแบง 10-⁶ วินาที</t>
  </si>
  <si>
    <t>หลังเกิดบิกแบง 300000 ปี</t>
  </si>
  <si>
    <t>ระยะห่างระหว่างกาแลคซีต่างๆ</t>
  </si>
  <si>
    <t>42258@promma.ac.th</t>
  </si>
  <si>
    <t>กำชัย กำไลเเก้ว</t>
  </si>
  <si>
    <t>ด.ช. กำชัย กำไลเเก้ว</t>
  </si>
  <si>
    <t>แอนติควาร์ก;นิวทริโน;โพซิตรอน;ควาร์ก;แอนตินิวทริโน</t>
  </si>
  <si>
    <t>โพซิตรอน;นิวทริโน;โฟตอน;อิเล็กตรอน;แอนตินิวทริโน;นิวตรอน;โปรตอนหรือนิวเคลียสของไฮโดรเจน</t>
  </si>
  <si>
    <t xml:space="preserve">จากกิจกรรมพบว่าภายในระหว่างวิวัฒนาการเอกภพจะมีการเปลี่ยนแปลงทั้งสสารอุณหภูมิ และขนาดโดยอุณหภูมิของเอกภพ ลดลงขนาดของเอกภพจะเพิ่มขึ้นโดยเกิดสสารต่างๆในเอกภพต่อจากนั้นสสารในเอกภพจะรวมตัวกันจนเกิดเป็นกาแล็กซี่และสมาชิกต่างๆภายใน Galaxy ในปัจจุบัน </t>
  </si>
  <si>
    <t>10กำลัง-6 ถึง 3นาที ควาร์กประจุบวกเเละลบ</t>
  </si>
  <si>
    <t>300000-1000ล้านปี</t>
  </si>
  <si>
    <t>โฟตอน</t>
  </si>
  <si>
    <t>อุณหภูมิ เมื่อเอกภพใหญ่ขึ้นอุณหภูมิจะลดลง</t>
  </si>
  <si>
    <t>42069@promma.ac.th</t>
  </si>
  <si>
    <t>เพชรพิทักษ์ สุขประเสริฐ</t>
  </si>
  <si>
    <t>นิวทริโน;โพซิตรอน;แอนติควาร์ก;ควาร์ก;แอนตินิวทริโน</t>
  </si>
  <si>
    <t>แอนติควาร์ก;อิเล็กตรอน;ควาร์ก;โพซิตรอน;นิวทริโน;โฟตอน;แอนตินิวทริโน</t>
  </si>
  <si>
    <t>นิวตรอน;โฟตอน;นิวทริโน;แอนตินิวทริโน;โพซิตรอน;อิเล็กตรอน;โปรตอนหรือนิวเคลียสของไฮโดรเจน</t>
  </si>
  <si>
    <t>นิวเคลียสของฮีเลียม;อะตอมของไฮโดรเจน;โฟตอน;นิวทริโน;อิเล็กตรอน;นิวตรอน;โปรตอนหรือนิวเคลียสของไฮโดรเจน;แอนตินิวทริโน</t>
  </si>
  <si>
    <t>ทุกช่วงจะมีนิวทริโนและยิ่งเวลาผ่านนานตัวสสารจะมีขนาดที่ใหญ่ขึ้น</t>
  </si>
  <si>
    <t>10^-6วินาที ถึง300,000ปี เกิดจากควาร์กประจุ-1/3 ควาร์กประจุ+2/3</t>
  </si>
  <si>
    <t>ไม่เกิดพร้อมกัน นิวเคลียสไฮโดรเจนเกิดตั้งแต่10^-6วินาที ส่วนนิวเคลียสฮีเลียมเกิดตั้งแต่3นาที</t>
  </si>
  <si>
    <t>เกิดในช่วง300,000ปี</t>
  </si>
  <si>
    <t>การขยายตัว</t>
  </si>
  <si>
    <t>42070@promma.ac.th</t>
  </si>
  <si>
    <t>ภูปกรณ์ ใสแย้ม</t>
  </si>
  <si>
    <t>นายภูปกรณ์  ใสแย้ม</t>
  </si>
  <si>
    <t>ควาร์ก;นิวทริโน;โพซิตรอน;แอนตินิวทริโน;แอนติควาร์ก</t>
  </si>
  <si>
    <t>นิวทริโน;โฟตอน;ควาร์ก;โพซิตรอน;แอนติควาร์ก;อิเล็กตรอน</t>
  </si>
  <si>
    <t>นิวตรอน;โฟตอน;โพซิตรอน;อิเล็กตรอน;นิวทริโน</t>
  </si>
  <si>
    <t>นิวเคลียสของฮีเลียม;โฟตอน;นิวทริโน;อิเล็กตรอน;นิวตรอน</t>
  </si>
  <si>
    <t>นิวทริโน;กาแล็กซี;โฟตอน</t>
  </si>
  <si>
    <t>ไม่เพราะนิวเคลียสของไฮโดรเจนมีพลังที่น้อยกว่าเลยเกิดขึ้นมาก่อน</t>
  </si>
  <si>
    <t>43900@promma.ac.th</t>
  </si>
  <si>
    <t>ณิชา อยู่สวัสดิ์</t>
  </si>
  <si>
    <t xml:space="preserve">ณิชา อยู่สวัสดิ์ </t>
  </si>
  <si>
    <t>โฟตอน;นิวตรอน;โปรตอนหรือนิวเคลียสของไฮโดรเจน;อิเล็กตรอน;โพซิตรอน;นิวทริโน;แอนตินิวทริโน</t>
  </si>
  <si>
    <t>นิวเคลียสของฮีเลียม;โปรตอนหรือนิวเคลียสของไฮโดรเจน;นิวตรอน;โฟตอน;นิวทริโน;อิเล็กตรอน</t>
  </si>
  <si>
    <t>วิวัฒนาการของเอกภพจะมีการเปลี่ยนแปลงของอุณหภูมิ สสาร ขนาด โดยอุณหภูมิจะลดลง ขนาดใหญ่ขึ้น มีการรวมตัวของสสารตั้งต้นเป็นสสารใหม่เช่น การเกิดอะตอมไฮโดรเจนและฮีเลียม</t>
  </si>
  <si>
    <t>ช่วงเวลา10ยกกำลัง-6 -3นาที และเกิดจากการรวมตัวของคาร์ก</t>
  </si>
  <si>
    <t>ไม่โดยนิวเคลียสของไฮโดรเจนเกิดช่วง10ยกกำลัง-6ถึง3นาทีส่วนนิวเคลียสของฮีเลียมเกิดช่วง3นาทีถึง300,00ปี</t>
  </si>
  <si>
    <t>ช่วงเวลา300,000ปีถึง1,000ล้านปี</t>
  </si>
  <si>
    <t>เปลี่ยนแปลงอุณหภูมิโดยยิ่งวิวัฒนาการนานอุณหภูมิจะลดลงไปเรื่อยๆและยังเปลี่ยนแปลงขนาดยิ่งระยะเวลานานขนาดจะยิ่งเพิ่มขึ้น</t>
  </si>
  <si>
    <t>41906@promma.ac.th</t>
  </si>
  <si>
    <t>นันทิวรรธน์ ปิ่นทอง</t>
  </si>
  <si>
    <t>แอนติควาร์ก;แอนตินิวทริโน;ควาร์ก;โพซิตรอน;นิวทริโน</t>
  </si>
  <si>
    <t>แอนติควาร์ก;ควาร์ก;โฟตอน;นิวทริโน;อิเล็กตรอน;โพซิตรอน;แอนตินิวทริโน</t>
  </si>
  <si>
    <t>นิวตรอน;โปรตอนหรือนิวเคลียสของไฮโดรเจน;โฟตอน;นิวทริโน;อิเล็กตรอน;แอนตินิวทริโน</t>
  </si>
  <si>
    <t>นิวเคลียสของฮีเลียม;นิวตรอน;โปรตอนหรือนิวเคลียสของไฮโดรเจน;นิวทริโน;โฟตอน;อิเล็กตรอน</t>
  </si>
  <si>
    <t>นิวทริโน;โฟตอน;อะตอมของฮีเลียม;อะตอมของไฮโดรเจน</t>
  </si>
  <si>
    <t xml:space="preserve">เอกภพเริ่มจากบิ๊กแบง มีพลังงานสูง ขนาดเล็ก อุณหภูมิร้อนจัด จากนั้นขยายตัวอย่างรวดเร็ว พลังงานบางส่วนแปรเป็นสสารพื้นฐานและนิวเคลียสของอะตอม
เมื่ออุณหภูมิลดลง อะตอมจึงก่อตัว แสงเริ่มเดินทางได้ เกิดดาวและกาแล็กซีจากแรงโน้มถ่วง
ปัจจุบันเอกภพยังคงขยายตัว
</t>
  </si>
  <si>
    <t>ช่วง 10^-6 ถึง 3 นาที
เกิดจากอนุภาค ควาร์กประจุ -1/3 และ ควาร์กประจุ +2/3</t>
  </si>
  <si>
    <t>ไม่ นิวเคลียสของไฮโดรเจนเกิดก่อน</t>
  </si>
  <si>
    <t>อุณภูมิลดลง ขนาดใหญ่ขึ้น และพลังงานเปลี่ยนแปลง</t>
  </si>
  <si>
    <t>42283@promma.ac.th</t>
  </si>
  <si>
    <t>พิชชารีย์ นาคพสุสิริ</t>
  </si>
  <si>
    <t>แอนติควาร์ก;ควาร์ก;โพซิตรอน;อิเล็กตรอน;โฟตอน;แอนตินิวทริโน;นิวทริโน</t>
  </si>
  <si>
    <t>นิวทริโน;อิเล็กตรอน;โฟตอน;นิวเคลียสของฮีเลียม;นิวตรอน;โปรตอนหรือนิวเคลียสของไฮโดรเจน</t>
  </si>
  <si>
    <t>อะตอมของไฮโดรเจน;นิวทริโน;โฟตอน;อะตอมของฮีเลียม</t>
  </si>
  <si>
    <t>ระหว่างวิวัฒนาการเอกภพมีการเปลี่ยนแปลงทั้งสสาร อุณหภูมิ ขนาด โดยอุณหภูมิของเอกภพลดลง ขนาดของเอกภพจะเพิ่มขึ้น เกิดสสารต่างๆในเอกภพ สสารในเอกภพจะรวมตัวกันจนเกิดเป็นกาแล็กซี และสมาชิกต่างๆภายในกาแล็กซีในปัจจุบัน</t>
  </si>
  <si>
    <t>เกิดในช่วงเวลา 10^-6 วินาที ขึ้นไป เกิดจากควาร์กประจุลบ และควาร์กประจุบวก</t>
  </si>
  <si>
    <t>เกิดขึ้นไม่พร้อมกัน เนื่องจากนิวเคลียสของไฮโดรเจนและนิวตรอนมารวมกัน จึงจะเกิดนิวเคลียสของฮีเลียม</t>
  </si>
  <si>
    <t>ช่วงเวลา 300000 ปี ถึง1000ล้านปี</t>
  </si>
  <si>
    <t>อุณหภูมิลดลง เวลาเพิ่มขึ้น ขนาดของเอกภพเพิ่มขึ้น</t>
  </si>
  <si>
    <t>42247@promma.ac.th</t>
  </si>
  <si>
    <t>พัดชา อุดมลักษณานนท์</t>
  </si>
  <si>
    <t>นางสาวพัดชา อุดมลักษณานนท์</t>
  </si>
  <si>
    <t>ควาร์ก;โฟตอน;แอนตินิวทริโน;โพซิตรอน;นิวทริโน;แอนติควาร์ก;อิเล็กตรอน</t>
  </si>
  <si>
    <t>โฟตอน;นิวตรอน;โปรตอนหรือนิวเคลียสของไฮโดรเจน;โพซิตรอน;อิเล็กตรอน;นิวทริโน;แอนตินิวทริโน</t>
  </si>
  <si>
    <t>เมื่อเวลาผ่านไปในเอกภพ ทั้งสสาร อุณหภูมิ และขนาดโดยอุณหภูมิของเอกภพลดลง ส่วนขนาดของเอกภพก็จะเพิ่มขึ้น มีเกิดสสารในเอกภพเมื่อเวลาผ่านไป จนรวมตัวเป็นกาแล็กซี</t>
  </si>
  <si>
    <t>เกิดในช่วงเวลา 10^-6วินาทีเกิดจากควาร์กประจุ- และควาร์กประจุ+</t>
  </si>
  <si>
    <t>เกิดขึ้นไม่พร้อมกัน นิวเคลียสของไฮโดรเจนและนิวตรอนจะรวมกันเพื่อเกิดเป็นนิวเคลียสของฮีเลียม</t>
  </si>
  <si>
    <t>เกิดขึ้นช่วง300,000ปี ถึง1,000ล้านปี</t>
  </si>
  <si>
    <t>อะตอมของฮีเลียม อะตอมของไฮโดรเจน</t>
  </si>
  <si>
    <t>41928@promma.ac.th</t>
  </si>
  <si>
    <t>ยิ่งทิพย์ สมบัติทวีพูน</t>
  </si>
  <si>
    <t>นิวทริโน;แอนตินิวทริโน;ควาร์ก;แอนติควาร์ก;โพซิตรอน</t>
  </si>
  <si>
    <t>โฟตอน;ควาร์ก;แอนตินิวทริโน;แอนติควาร์ก;นิวทริโน;อิเล็กตรอน;โพซิตรอน</t>
  </si>
  <si>
    <t>โฟตอน;นิวตรอน;โปรตอนหรือนิวเคลียสของไฮโดรเจน;อิเล็กตรอน;นิวทริโน;โพซิตรอน;แอนตินิวทริโน</t>
  </si>
  <si>
    <t>นิวเคลียสของฮีเลียม;นิวตรอน;โฟตอน;อิเล็กตรอน;นิวทริโน;โปรตอนหรือนิวเคลียสของไฮโดรเจน</t>
  </si>
  <si>
    <t>จากกิจกรรมพบว่า ในระหว่างวิวัฒนาการของเอกภพจะมีการเปลี่ยนแปลงทั้งสสาร อุณหภูมิ และขนาด
โดยอุณหภูมิของเอกภพลดลง ขนาดของเอกภพจะเพิ่มขึ้น มีการเกิดสสารต่างๆในเอกภพ ต่อจากนั้นสสารในเอกภพจะรวมตัวกันจนเกิดเป็นกาแล็กซี และสมาชิกต่างๆภายในกาแล็กซีในปัจจุบัน</t>
  </si>
  <si>
    <t>โปรตอนและนิวตรอนเกิดในช่วงเวลาประมาณ 10^6 วินาทีหลังจากการเกิดบิ้กแบง โดยโปรตอนเกิดจากอนุภาค อัพควาร์ก 2 อนุภาค และ ดาวน์ควาร์ก 1 อนุภาค ส่วนนิวตรอนเกิดจากอนุภาค อัพควาร์ก 1 อนุภาค และ ดาวน์ควาร์ก 2 อนุภาค</t>
  </si>
  <si>
    <t>ไม่พร้อมกันเพราะนิวเคลียสของฮีเลียมเกิดขึ้นที่เวลา 3 นาทีถึง 300,000 ปี ส่วนนิวเคลียสของไฮโดรเจนเกิดขึ้นที่เวลา 10^-6 ถึง 3 นาที</t>
  </si>
  <si>
    <t>ประมาณ 300,000 ปีถึง 1,000 ล้านปี</t>
  </si>
  <si>
    <t xml:space="preserve">มีขนาดและเวลาเพิ่มขึ้น อุณหภูมิลดลง </t>
  </si>
  <si>
    <t>42068@promma.ac.th</t>
  </si>
  <si>
    <t>พรณภัทร์ ตั้งธนากาล</t>
  </si>
  <si>
    <t>พรณภัทร์ ตั้งปธนกาล</t>
  </si>
  <si>
    <t>ควาร์ก;แอนติควาร์ก;อิเล็กตรอน;โพซิตรอน;นิวทริโน;แอนตินิวทริโน;โฟตอน;นิวตรอน;โปรตอนหรือนิวเคลียสของไฮโดรเจน</t>
  </si>
  <si>
    <t>ควาร์ก;แอนติควาร์ก;อิเล็กตรอน;โพซิตรอน;นิวทริโน;แอนตินิวทริโน;โฟตอน;นิวตรอน;นิวเคลียสของฮีเลียม;โปรตอนหรือนิวเคลียสของไฮโดรเจน</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</si>
  <si>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ฮีเลียม;อะตอมของไฮโดรเจน</t>
  </si>
  <si>
    <t>ควาร์ก;แอนติควาร์ก;อิเล็กตรอน;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</si>
  <si>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พลังงานในระบบของเอกภพคงเดิมเสมอเเตกต่างกันเเค่รูปร่างของพลังงานเเละรูปเเบบการจัดเรียงตัวรูปร่างเเละขนาดของมัน</t>
  </si>
  <si>
    <t>โปรตอนเกินจากควาร์กประจุบวก 2/3 สองตัว ควาร์กประจุลบ 1/3 หนึ่งตัว
นิวตรอนเกิดจาก ควาร์กประจุบวก 2/3 หนึ่งตัว
ควาร์กประจุลบ 1/3 สองตัว</t>
  </si>
  <si>
    <t>300000ปี ถึง 1000 ล้านปี</t>
  </si>
  <si>
    <t xml:space="preserve">Hydrogen </t>
  </si>
  <si>
    <t>ขนาดใหญ่ขึ้นเเละความไม่เป็นระเบียบ entropy มากขึ้น</t>
  </si>
  <si>
    <t>43901@promma.ac.th</t>
  </si>
  <si>
    <t>ภัทรภรณ์ โกมล</t>
  </si>
  <si>
    <t>โฟตอน;โพซิตรอน;อิเล็กตรอน;นิวตรอน;โปรตอนหรือนิวเคลียสของไฮโดรเจน;แอนตินิวทริโน;นิวทริโน</t>
  </si>
  <si>
    <t>นิวเคลียสของฮีเลียม;นิวทริโน;อิเล็กตรอน;นิวตรอน;โปรตอนหรือนิวเคลียสของไฮโดรเจน;โฟตอน</t>
  </si>
  <si>
    <t>ตั้งแต่อดีตจนถึงปัจจุบันเอกภพมีการเปลี่ยนแปลงตามช่วงเวลาโดยพบว่ามีอุณหภูมิลดลง และขนาดของเอกภพเพิ่มขึ้นเกิดสสารเพิ่มขึ้นในเอกภพ สสารในเอกภพรวมตัวกันเป็นกาแล็กซี และสสารอื่นๆ</t>
  </si>
  <si>
    <t>10ยกกำชับ-6วินาที-3นาที และเกิดจากควาร์กรวมตัวกัน</t>
  </si>
  <si>
    <t>ไม่พร้อมกันโดยนิวเคลียสของไฮโดรเจน(ควาร์กรวมตัวกัน)จะเกิดก่อนนิวเคลียสของฮีเลียม(โปรตอน นิวตรอนรวมกัน)</t>
  </si>
  <si>
    <t>300000 ปีหลังเกิดบิกแบง</t>
  </si>
  <si>
    <t>ฮีเลียม ไฮโดรเจน</t>
  </si>
  <si>
    <t>อุณหภูของเอกภพลดลงโดยตอนแรกเอกภพมีอุณหภูมิสูงเกิดการขยายตัวอย่างรวดเร็วทำให้อุณหภูมิลดลง</t>
  </si>
  <si>
    <t>42284@promma.ac.th</t>
  </si>
  <si>
    <t>รุ่งฤดี จันทร์งาม</t>
  </si>
  <si>
    <t>น.ส.รุ่งฤดี จันทร์งาม</t>
  </si>
  <si>
    <t>ควาร์ก;นิวทริโน;โพซิตรอน;แอนติควาร์ก;แอนตินิวทริโน</t>
  </si>
  <si>
    <t>นิวเคลียสของฮีเลียม;นิวทริโน;อิเล็กตรอน;แอนตินิวทริโน;โฟตอน;โปรตอนหรือนิวเคลียสของไฮโดรเจน</t>
  </si>
  <si>
    <t>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t>
  </si>
  <si>
    <t>โปรตอนและนิวตรอนเกิดขึ้นประมาณ 10⁻6 วินาทีเกิดจาก ควาร์ก และแอนตินิวโทร</t>
  </si>
  <si>
    <t>ไม่พร้อมกัน เพราะ นิวเคลียสของไฮโดรเจนเกิดก่อนของฮีเลียม</t>
  </si>
  <si>
    <t xml:space="preserve">อะตอมของไฮโดรเจนและฮีเลียมเกิดขึ้นในช่วง ยุครีคอมบิเนชัน ประมาณ 300,000 
</t>
  </si>
  <si>
    <t>อะตอมของฮีเลียม และไฮโดรเจน</t>
  </si>
  <si>
    <t>เปลี่ยนแปลงอุณหภูมิลดลง เอกภพกว้างขึ้น</t>
  </si>
  <si>
    <t>42167@promma.ac.th</t>
  </si>
  <si>
    <t>วรณัชชา ดลลชานนท์</t>
  </si>
  <si>
    <t>น.ส.วรณัชชา ดลลชานนท์</t>
  </si>
  <si>
    <t>แอนตินิวทริโน;โพซิตรอน;ควาร์ก;แอนติควาร์ก;นิวทริโน</t>
  </si>
  <si>
    <t>โพซิตรอน;นิวทริโน;อิเล็กตรอน;แอนตินิวทริโน;โฟตอน;นิวตรอน;โปรตอนหรือนิวเคลียสของไฮโดรเจน</t>
  </si>
  <si>
    <t>โฟตอน;อะตอมของไฮโดรเจน;นิวทริโน;อะตอมของฮีเลียม</t>
  </si>
  <si>
    <t>ในระหว่างวิวัฒนาการเอกภพจะมีการเปลี่ยนแปลงสสารต่างๆ โดยเอกภพจะมีขนาดใหญ่ขึ้นและมีการรวมตัวของสสารจนเกิดเป็นกาแล็กซีต่างๆขึ้น</t>
  </si>
  <si>
    <t>เกิดขึ้นตั้งแต่ 10ยกกำลัง-6 วินาที ถึง 300,000 ปี โดยอนุภาคเกิดขึ้นจากประจุต่างๆมารวมกัน</t>
  </si>
  <si>
    <t>ไม่พร้อมกัน เพราะนิวเคลียสไฮโดรเจนเกิดตั้งแต่10ยกกำลัง-6 แต่นิวเคลียสฮีเลียมเกิด3นาที</t>
  </si>
  <si>
    <t>ช่ววเวลา 300,000ปี - 1,000ล้านปี</t>
  </si>
  <si>
    <t>อุณหภูมิมีการลดลง และเอกภพมีขนาดใหญ่ขึ้น ดาวมีการเปลี่ยนแปลงเพราะอาจจะมีการระเบิดดาวขึ้นทำให้เหลือดาวเล็กๆลงหรืออาจจะมีการเกิดดาวดวงใหม่ๆเพิ่มขึ้น</t>
  </si>
  <si>
    <t>42145@promma.ac.th</t>
  </si>
  <si>
    <t>พงศธร อินเทวา</t>
  </si>
  <si>
    <t>นายพงศธร อินเทวา</t>
  </si>
  <si>
    <t>ควาร์ก;แอนติควาร์ก;อิเล็กตรอน;โพซิตรอน;นิวทริโน;โฟตอน;แอนตินิวทริโน</t>
  </si>
  <si>
    <t>อิเล็กตรอน;นิวทริโน;แอนตินิวทริโน;โฟตอน;นิวตรอน;โปรตอนหรือนิวเคลียสของไฮโดรเจน</t>
  </si>
  <si>
    <t>เมื่อเกิดบิ๊กเเบง เเละเกิดเป็นพลังงานความร้อนสูง เเล้วจะเกิดเป็นประจุหรืออะตอมต่างๆ โดยเมื่อผ่านเวลาไปเรื่อยๆ จะมีอุณหภูมิเย็นลงเรื่อย จะกลายเป็นเอกภพในปัจจุบันนี้ ที่มีกาเเล็กซี่ เเละ ดวงดาวต่างๆ</t>
  </si>
  <si>
    <t>0.000001 วินาที ถึง 3 นาที เกิดจากอนุภาค ควร์ากประจุ -1/3 เเละ ควร์ากประจุ 2/3</t>
  </si>
  <si>
    <t>ไม่พร้อมกัน เพราะ นิวเคลียสของไฮโดรเจนเกิดตั้งเเต่ 0.000001 วินาที ถึง 3 นาที เเละ นิวเคลียสของฮีเลียมเกิดตั้งเเต่ 3 นาที ถึง 300,000 ปี</t>
  </si>
  <si>
    <t>เกิดตั้งเเต่ 300,000 ปี ถึง 1,000 ล้านปี</t>
  </si>
  <si>
    <t>โปรตอน อิเล็กตรอน โฟตอน ควาร์ก</t>
  </si>
  <si>
    <t>มีอุณหภูมิลดลงเรื่อยๆ มีการขยายตัวเพิ่มขึ้น</t>
  </si>
  <si>
    <t>44063@promma.ac.th</t>
  </si>
  <si>
    <t>เตชินท์ มั่งมี</t>
  </si>
  <si>
    <t>4/13</t>
  </si>
  <si>
    <t>นิวทริโน;ควาร์ก;แอนติควาร์ก;โพซิตรอน;แอนตินิวทริโน</t>
  </si>
  <si>
    <t>ควาร์ก;แอนติควาร์ก;อิเล็กตรอน;โพซิตรอน;นิวทริโน;โฟตอน</t>
  </si>
  <si>
    <t>นิวทริโน;อิเล็กตรอน;โฟตอน;นิวตรอน;โปรตอนหรือนิวเคลียสของไฮโดรเจน;นิวเคลียสของฮีเลียม</t>
  </si>
  <si>
    <t>นิวทริโน;อิเล็กตรอน;โฟตอน;อะตอมของไฮโดรเจน;อะตอมของฮีเลียม</t>
  </si>
  <si>
    <t xml:space="preserve">เอกภพเริ่มจากจุดเล็กและร้อนมาก
พลังงานเปลี่ยนเป็นสสาร
สสารรวมตัวกันกลายเป็นดาวและกาแล็กซี่
เอกภพยังคงขยายตัวและเย็นลงอย่างต่อเนื่อง
</t>
  </si>
  <si>
    <t>10-6 วินาที-3นาที</t>
  </si>
  <si>
    <t>ก๊าซไฮโดรเจน</t>
  </si>
  <si>
    <t>รูปร่าง</t>
  </si>
  <si>
    <t>42089@promma.ac.th</t>
  </si>
  <si>
    <t>พิราวรรณ์ โรจน์รวี</t>
  </si>
  <si>
    <t>ควาร์ก;โพซิตรอน;นิวทริโน;โฟตอน;โปรตอนหรือนิวเคลียสของไฮโดรเจน;นิวตรอน</t>
  </si>
  <si>
    <t>อะตอมของฮีเลียม;โปรตอนหรือนิวเคลียสของไฮโดรเจน;นิวตรอน;นิวทริโน;อิเล็กตรอน;โฟตอน</t>
  </si>
  <si>
    <t>เอกภพเปลื่ยนแปลงไปตามกาลเวลา</t>
  </si>
  <si>
    <t>10-6 วินาที ถึง 300000ปี ควาร์กเกิดการรวมตัวกันของควาร์ก กลายเป็นโปรตอนและนิวตรอน</t>
  </si>
  <si>
    <t>หลังเกิด300000ปี</t>
  </si>
  <si>
    <t>42215@promma.ac.th</t>
  </si>
  <si>
    <t>กฤตภัทร เครือแขก</t>
  </si>
  <si>
    <t>นิวทริโน;แอนติควาร์ก;โพซิตรอน;แอนตินิวทริโน;ควาร์ก</t>
  </si>
  <si>
    <t>ควาร์ก;แอนติควาร์ก;แอนตินิวทริโน;โพซิตรอน;อิเล็กตรอน;นิวทริโน;โฟตอน</t>
  </si>
  <si>
    <t>นิวตรอน;โพซิตรอน;นิวทริโน;อิเล็กตรอน;แอนตินิวทริโน;โฟตอน</t>
  </si>
  <si>
    <t>นิวเคลียสของฮีเลียม;โพซิตรอน;โฟตอน;นิวทริโน;อิเล็กตรอน</t>
  </si>
  <si>
    <t>อะตอมของฮีเลียม;โฟตอน;นิวทริโน;แอนตินิวทริโน</t>
  </si>
  <si>
    <t>เมื่อเวลาผ่านไปบางอย่างก็เกิดบางอย่างก็หายไป</t>
  </si>
  <si>
    <t>10¯⁶ วินาที ถึง 3 นาที เกิดจากควาร์กประจุบวกและควาร์กประจุลบ</t>
  </si>
  <si>
    <t>เกิดไม่พร้อมกัน นิวเคลียสของไฮโดรเจนเกิดก่อนนิวเคลียสของฮีเลียม</t>
  </si>
  <si>
    <t>นิวโทรโน</t>
  </si>
  <si>
    <t>อุณหภูมิ และ ขนาด อุณหภูมิลดลงขนาดของเอกภาพจะเพิ่มขึ้น</t>
  </si>
  <si>
    <t>42114@promma.ac.th</t>
  </si>
  <si>
    <t>สุกฤษ วัดสว่าง</t>
  </si>
  <si>
    <t>แอนติควาร์ก;ควาร์ก;โพซิตรอน</t>
  </si>
  <si>
    <t>นิวทริโน;ควาร์ก;แอนติควาร์ก;อิเล็กตรอน</t>
  </si>
  <si>
    <t>นิวทริโน;อิเล็กตรอน;แอนตินิวทริโน;แอนติควาร์ก;ควาร์ก</t>
  </si>
  <si>
    <t>ควาร์ก;แอนตินิวทริโน;โฟตอน;โปรตอนหรือนิวเคลียสของไฮโดรเจน</t>
  </si>
  <si>
    <t>ควาร์ก;แอนติควาร์ก;แอนตินิวทริโน;นิวทริโน;อะตอมของฮีเลียม</t>
  </si>
  <si>
    <t>อะตอมของฮีเลียม;อะตอมของไฮโดรเจน;นิวเคลียสของฮีเลียม;โปรตอนหรือนิวเคลียสของไฮโดรเจน;แอนตินิวทริโน</t>
  </si>
  <si>
    <t>ช่วยให้รู้ว่ามีจุดไรบ้าง</t>
  </si>
  <si>
    <t>10วิ3นาที300000ปี 1000ล้านปี</t>
  </si>
  <si>
    <t>1วินาทีถึง20นาทีแรก</t>
  </si>
  <si>
    <t>ธาตุไฮโดรเจนและฮีเลียม</t>
  </si>
  <si>
    <t>การขยายตัวแบบเอกภพกำลังขยายตัวอย่างต่อเนื่อง หมายความว่าระยะห่างระหว่างกาแล็กซีต่าง ๆ เพิ่มขึ้นตลอดเวลา</t>
  </si>
  <si>
    <t>41901@promma.ac.th</t>
  </si>
  <si>
    <t>ณัฐชนน ผาตินุวัติ</t>
  </si>
  <si>
    <t>แอนตินิวทริโน;ควาร์ก;โพซิตรอน;นิวทริโน;แอนติควาร์ก</t>
  </si>
  <si>
    <t>นิวตรอน;โฟตอน;โปรตอนหรือนิวเคลียสของไฮโดรเจน;แอนตินิวทริโน;นิวทริโน</t>
  </si>
  <si>
    <t>โปรตอนหรือนิวเคลียสของไฮโดรเจน;นิวเคลียสของฮีเลียม;นิวตรอน;โฟตอน;แอนตินิวทริโน;นิวทริโน</t>
  </si>
  <si>
    <t>ได้รู้วิวัฒนาการของเอกภพ</t>
  </si>
  <si>
    <t>10-6 - 3 นาที เกิดจากควาร์กประจึลบกับควาร์กประจุบวกรวมกัน</t>
  </si>
  <si>
    <t>ไม่พร้อมกัน นิวเคลียสของไฮโดรเจนเกิดก่อนนิวเคลียสของฮีเลียม</t>
  </si>
  <si>
    <t>นิวเคลียสของไฮโดรเจนเกิดในช่วง 10-6 - 3นาที
นิวเคลียสของฮีเลียม เกิดในช่วง 3นาที - 300,000ปี</t>
  </si>
  <si>
    <t>มีการขยายตัวขึ้น</t>
  </si>
  <si>
    <t>41897@promma.ac.th</t>
  </si>
  <si>
    <t>กิตติศักดิ์ บุญทัง</t>
  </si>
  <si>
    <t>แอนตินิวทริโน;นิวทริโน;โพซิตรอน;ควาร์ก;แอนติควาร์ก</t>
  </si>
  <si>
    <t>โฟตอน;ควาร์ก;แอนติควาร์ก;นิวทริโน;แอนตินิวทริโน;โพซิตรอน;อิเล็กตรอน</t>
  </si>
  <si>
    <t>นิวทริโน;นิวตรอน;โปรตอนหรือนิวเคลียสของไฮโดรเจน;โฟตอน;แอนตินิวทริโน</t>
  </si>
  <si>
    <t>นิวเคลียสของฮีเลียม;นิวทริโน;โฟตอน;แอนตินิวทริโน;นิวตรอน;โปรตอนหรือนิวเคลียสของไฮโดรเจน</t>
  </si>
  <si>
    <t>ได้รู้วิวัฒนาการเอกภพ</t>
  </si>
  <si>
    <t>10-6 ถึง 3นาที เกิดจากควาร์กรวมตัวกัน</t>
  </si>
  <si>
    <t>ไฮโดรเจน 10-6วินาที ถึง 3นาที
ฮีเลียม 3นาที ถึง 300000ปี</t>
  </si>
  <si>
    <t>ไฮโดรเจน กับ ฮีเลียม</t>
  </si>
  <si>
    <t>ขยายตัวขึ้น</t>
  </si>
  <si>
    <t>41908@promma.ac.th</t>
  </si>
  <si>
    <t>ปารมี โซวสุวรรณ</t>
  </si>
  <si>
    <t>ควาร์ก;โพซิตรอน;นิวทริโน;แอนตินิวทริโน;แอนติควาร์ก</t>
  </si>
  <si>
    <t>ควาร์ก;อิเล็กตรอน;โพซิตรอน;นิวทริโน;แอนตินิวทริโน;โฟตอน;แอนติควาร์ก</t>
  </si>
  <si>
    <t>นิวทริโน;โฟตอน;นิวตรอน;แอนตินิวทริโน;โปรตอนหรือนิวเคลียสของไฮโดรเจน</t>
  </si>
  <si>
    <t>นิวทริโน;นิวเคลียสของฮีเลียม;โฟตอน;แอนตินิวทริโน;นิวตรอน;โปรตอนหรือนิวเคลียสของไฮโดรเจน</t>
  </si>
  <si>
    <t>อะตอมของไฮโดรเจน;อะตอมของฮีเลียม;โฟตอน;นิวตรอน</t>
  </si>
  <si>
    <t>ได้การสร้างเอกพบ</t>
  </si>
  <si>
    <t xml:space="preserve">โปรตอนและนิวตรอนเกิดหลังบิกแบงประมาณ 10⁻⁶ วินาที จากการรวมตัวของ ควาร์ก ครับ โปรตอนมี อัพ 2 ดาวน์ 1 ส่วนนิวตรอนมี อัพ 1 ดาวน์ 2
</t>
  </si>
  <si>
    <t xml:space="preserve">  โปรตอน/นิวตรอน: เกิดหลังบิกแบง 10⁻⁶ วินาที จาก ควาร์ก (โปรตอน: อัพ 2 ดาวน์ 1, นิวตรอน: อัพ 1 ดาวน์ 2)
  นิวเคลียส H/He: เกิดพร้อมกัน หลังบิกแบง 10⁻⁶ วินาที จากโปรตอนและนิวตรอนรวมตัวกัน
</t>
  </si>
  <si>
    <t xml:space="preserve">  โปรตอน/นิวตรอน: หลังบิกแบง 10⁻⁶ วินาที จาก ควาร์ก
  นิวเคลียส H/He: พร้อมกัน หลังบิกแบง 10⁻⁶ วินาที จากโปรตอน/นิวตรอนรวมตัว
  อะตอม H/He: หลังบิกแบง 3 แสนปี จากนิวเคลียสและอิเล็กตรอนรวมตัว
</t>
  </si>
  <si>
    <t xml:space="preserve"> * โปรตอน/นิวตรอน: เกิดจาก ควาร์ก หลังบิกแบง เสี้ยววินาที
 * นิวเคลียส H/He: เกิดพร้อมกัน หลังบิกแบง เสี้ยววินาที
 * อะตอม H/He: เกิดจากนิวเคลียส+อิเล็กตรอน หลังบิกแบง หลายแสนปี
 * กาแล็กซี: หลักๆ คือ ไฮโดรเจน
</t>
  </si>
  <si>
    <t xml:space="preserve"> * ขนาด: ขยายตัว เร่งขึ้น
 * อุณหภูมิ: ลดลง
 * ความหนาแน่น: ลดลง
 * โครงสร้าง: ก่อตัว เป็นดาว/กาแล็กซี
 * องค์ประกอบ: ธาตุเบา -&gt; ธาตุ หลากหลายขึ้น
</t>
  </si>
  <si>
    <t>41995@promma.ac.th</t>
  </si>
  <si>
    <t>อชิระ พิมพ์งาม</t>
  </si>
  <si>
    <t>นายอชิระ พิมพ์งาม</t>
  </si>
  <si>
    <t>โพซิตรอน;แอนติควาร์ก;ควาร์ก;แอนตินิวทริโน</t>
  </si>
  <si>
    <t>ควาร์ก;โฟตอน;แอนติควาร์ก;อิเล็กตรอน;นิวทริโน</t>
  </si>
  <si>
    <t>นิวตรอน;โปรตอนหรือนิวเคลียสของไฮโดรเจน;โพซิตรอน;นิวทริโน;แอนติควาร์ก</t>
  </si>
  <si>
    <t>แอนติควาร์ก;โพซิตรอน;นิวทริโน;นิวตรอน;นิวเคลียสของฮีเลียม;อะตอมของไฮโดรเจน</t>
  </si>
  <si>
    <t>อิเล็กตรอน;นิวทริโน;นิวตรอน;นิวเคลียสของฮีเลียม;อะตอมของฮีเลียม;โฟตอน;โปรตอนหรือนิวเคลียสของไฮโดรเจน</t>
  </si>
  <si>
    <t>ควาร์ก;โพซิตรอน;อิเล็กตรอน;นิวตรอน;นิวเคลียสของฮีเลียม;อะตอมของฮีเลียม</t>
  </si>
  <si>
    <t>ไม่ได้ไรเลย</t>
  </si>
  <si>
    <t>ช่องที่4</t>
  </si>
  <si>
    <t>ช่องที่6</t>
  </si>
  <si>
    <t>ควาร์กประจุก</t>
  </si>
  <si>
    <t>41959@promma.ac.th</t>
  </si>
  <si>
    <t>ชนิชา แย้มผ่อง</t>
  </si>
  <si>
    <t>ควาร์ก;โพซิตรอน;นิวทริโน;แอนตินิวทริโน;แอนติควาร์ก;อิเล็กตรอน</t>
  </si>
  <si>
    <t>ควาร์ก;แอนติควาร์ก;อิเล็กตรอน;โฟตอน;นิวทริโน;แอนตินิวทริโน;นิวตรอน;โปรตอนหรือนิวเคลียสของไฮโดรเจน</t>
  </si>
  <si>
    <t>แอนตินิวทริโน;นิวทริโน;โฟตอน;นิวตรอน;โปรตอนหรือนิวเคลียสของไฮโดรเจน;นิวเคลียสของฮีเลียม</t>
  </si>
  <si>
    <t>เพื่อให้เห็นถึงความเปลี่ยนแปลงของการวิวัฒนาการของเอกภพ</t>
  </si>
  <si>
    <t>10^-6 ถึง 300,000 ปี</t>
  </si>
  <si>
    <t>โฟตอน ควาร์ก แอนติควาร์ก อิเล็กตรอน โพซิตรอน นิวทริโน แอนตินิวทริโน นิวตรอน โปรตรอน นิวเคลียสของฮีเลียม อะตอมของฮีเลียม</t>
  </si>
  <si>
    <t>มีการเปลี่ยนแปลงของอนุภาค เปลี่ยนแปลงด้วยการรวมตัวกันของสสาร</t>
  </si>
  <si>
    <t>42228@promma.ac.th</t>
  </si>
  <si>
    <t>ภูมิพัฒน์ ศิลปสธรรม</t>
  </si>
  <si>
    <t>แอนตินิวทริโน;นิวทริโน;โพซิตรอน</t>
  </si>
  <si>
    <t>นิวทริโน;นิวตรอน;โปรตอนหรือนิวเคลียสของไฮโดรเจน;นิวเคลียสของฮีเลียม;โพซิตรอน</t>
  </si>
  <si>
    <t>ควาร์ก;แอนติควาร์ก;โพซิตรอน;อิเล็ก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</si>
  <si>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อะตอมของฮีเลียม;อะตอมของไฮโดรเจน;นิวเคลียสของฮีเลียม;โฟตอน;อิเล็กตรอน;นิวทริโน;นิวตรอน</t>
  </si>
  <si>
    <t>นิวเคลียสของฮีเลียม;นิวทริโน;โฟตอน</t>
  </si>
  <si>
    <t>ช่วยให้สามารถระบุจุดของประเภทดวงดาวได้👽😏</t>
  </si>
  <si>
    <t>เวลา 10วิ 3นาที 30000ปี 1000ล้านปี</t>
  </si>
  <si>
    <t>เกิดขึ้นพร้อมกัน นิวเคลียสของไฮโดรเจน (โปรตอน) ก่อตัวขึ้นในช่วง 1 วินาทีแรก ถึง 3 นาที หลังบิกแบง
นิวเคลียสของฮีเลียม ก่อตัวขึ้นในช่วง 3 นาที ถึง 20 นาที หลังบิกแบง</t>
  </si>
  <si>
    <t>นิวเคลียส1วินาที-20นาที อะตอม 30000ปี</t>
  </si>
  <si>
    <t>ขยากตัว เย็นตัว รวมตัว</t>
  </si>
  <si>
    <t>42044@promma.ac.th</t>
  </si>
  <si>
    <t>ณิฌากรณ์ ทรัพย์มา</t>
  </si>
  <si>
    <t>นางสาวณิฌากรณ์ ทรัพย์มา</t>
  </si>
  <si>
    <t>แอนติควาร์ก;นิวทริโน;ควาร์ก;โพซิตรอน</t>
  </si>
  <si>
    <t>โฟตอน;นิวเคลียสของฮีเลียม;อิเล็กตรอน;โพซิตรอน;ควาร์ก</t>
  </si>
  <si>
    <t>นิวทริโน;โฟตอน;อะตอมของฮีเลียม</t>
  </si>
  <si>
    <t>ทฤษฎีปรากฏการณ์ที่เรียกว่าบิกแบง ทฤษฎีนี้เกิดจากการสังเกตว่ากาแล็กซีต่างๆ เคลื่อนตัวออกห่างจากกาแล็กซีทางช้างเผือกหรือที่ตั้งของโลกอยู่ทุกขณะ โดยเคลื่อนที่ไปทุกทิศทุกทางด้วยความเร็วราวกับแรงดันของระเบิดที่สร้างเอกภพขึ้นมามีผลต่อกาแล็กซีเหล่านั้นอยู่</t>
  </si>
  <si>
    <t>หลังเกิดบิกแบง 10-6 วินาที อุณหภูมิของเอกภพลดลงเป็นสิบล้านล้านเคลวิน ควาร์กเกิดการรวมตัวกัน กลายเป็นโปรตอนและนิวตรอน​</t>
  </si>
  <si>
    <t>ใช่พร้อมกัน</t>
  </si>
  <si>
    <t xml:space="preserve"> 300,000 ปี</t>
  </si>
  <si>
    <t xml:space="preserve">อุณหภูมิและขนาดเล็กลง
</t>
  </si>
  <si>
    <t>44066@promma.ac.th</t>
  </si>
  <si>
    <t>กิตติยา มีสติ</t>
  </si>
  <si>
    <t>โฟตอน;ควาร์ก;โพซิตรอน;แอนตินิวทริโน;นิวทริโน;แอนติควาร์ก</t>
  </si>
  <si>
    <t>ควาร์ก;โฟตอน;แอนติควาร์ก;โพซิตรอน;แอนตินิวทริโน;นิวทริโน</t>
  </si>
  <si>
    <t>นิวตรอน;ควาร์ก;แอนติควาร์ก;โพซิตรอน;นิวทริโน;โฟตอน</t>
  </si>
  <si>
    <t>นิวเคลียสของฮีเลียม;โฟตอน;นิวทริโน;แอนติควาร์ก;นิวตรอน</t>
  </si>
  <si>
    <t>การวิเคราะห์อธิบายการกำเนิด และการเปลี่ยนแปลงพลังงาน ขนาด สสาร อุณหภูมิของเอกภพหลังเกิดบิกแบงในช่วงเวลาต่างๆ</t>
  </si>
  <si>
    <t>10^-4 วินาที ถึง 3นาที</t>
  </si>
  <si>
    <t>ไม่พร้อมกัน เพราะ สสาร และการเกิดที่แตกต่างกัน</t>
  </si>
  <si>
    <t xml:space="preserve">ธาตุไฮโดรเจนและธาตุฮีเลียม </t>
  </si>
  <si>
    <t>เปลี่ยนแปลงด้าน พลังงาน ขนาด อุณหภูมิ</t>
  </si>
  <si>
    <t>44071@promma.ac.th</t>
  </si>
  <si>
    <t>ลักษิกา สว่างยิ่ง</t>
  </si>
  <si>
    <t>นิวตรอน;โพซิตรอน;แอนติควาร์ก;ควาร์ก;แอนตินิวทริโน;นิวทริโน</t>
  </si>
  <si>
    <t>โฟตอน;ควาร์ก;แอนติควาร์ก;นิวทริโน;แอนตินิวทริโน</t>
  </si>
  <si>
    <t>โปรตอนหรือนิวเคลียสของไฮโดรเจน;นิวทริโน;โฟตอน;แอนติควาร์ก</t>
  </si>
  <si>
    <t>โปรตอนหรือนิวเคลียสของไฮโดรเจน;นิวตรอน;โฟตอน;นิวทริโน;แอนติควาร์ก;นิวเคลียสของฮีเลียม</t>
  </si>
  <si>
    <t>โฟตอน;อะตอมของฮีเลียม;อะตอมของไฮโดรเจน;แอนตินิวทริโน</t>
  </si>
  <si>
    <t>หลังจากเกิดบิกแบง 10-6วินาที</t>
  </si>
  <si>
    <t>หลังจากเกิดบิกแบง300,000ปี</t>
  </si>
  <si>
    <t>ธาตุไนโดรเจนและฮีเลียม</t>
  </si>
  <si>
    <t>ขนาดใหญ่ขึ้นและหยุดการขยายตัว</t>
  </si>
  <si>
    <t>42222@promma.ac.th</t>
  </si>
  <si>
    <t>ธัญกร ส่งแสง</t>
  </si>
  <si>
    <t>นายธัญกร ส่งแสง</t>
  </si>
  <si>
    <t>ควาร์ก;แอนติควาร์ก;โพซิตรอน;อิเล็กตรอน;นิวทริโน;โฟตอน</t>
  </si>
  <si>
    <t>นิวตรอน;โปรตอนหรือนิวเคลียสของไฮโดรเจน;นิวทริโน;โฟตอน;อิเล็กตรอน;โพซิตรอน;ควาร์ก;แอนติควาร์ก</t>
  </si>
  <si>
    <t>อะตอมของไฮโดรเจน;นิวทริโน;โฟตอน;นิวเคลียสของฮีเลียม;แอนตินิวทริโน</t>
  </si>
  <si>
    <t>สามารถอธิบายการเปลี่ยนแปลงพลังงาน สสาร ขนาด อุณหภูมิของเอกภพ ในช่วงเวลาต่าง ๆ ตามวิวัฒนาการของเอกภพได้</t>
  </si>
  <si>
    <t>เกิดประมาณ  วินาที หลังบิกแบง
เกิดจากการรวมตัวของควาร์ก</t>
  </si>
  <si>
    <t>นิวเคลียสของไฮโดรเจนและฮีเลียม
ไม่เกิดขึ้นพร้อมกัน แต่เกิด ใกล้เคียงกัน ในช่วงที่เรียกว่า Big Bang Nucleosynthesis ซึ่งเกิดประมาณ 3 – 20 นาที หลังจากบิกแบง</t>
  </si>
  <si>
    <t>ไฮโดนเจน ฮีเลียม และธาตุหนักอื่นๆ</t>
  </si>
  <si>
    <t>นอกจากสสารเอกภพมีการเปลี่ยนแปลงทั้งในด้าน
ขยายตัว
เย็นตัว
วิวัฒนาการของรังสี
การก่อตัวโครงสร้างใหญ่
การเปลี่ยนแปลงแรงพื้นฐาน
ซึ่งทั้งหมดนี้ทำให้เอกภพเปลี่ยนจากสภาพเริ่มต้นร้อนและหนาแน่นสุดขั้ว ไปสู่เอกภพที่เราเห็นในปัจจุบัน</t>
  </si>
  <si>
    <t>41916@promma.ac.th</t>
  </si>
  <si>
    <t>สิรภัทร นาคบุบผา</t>
  </si>
  <si>
    <t>สิรภัทร​ นาคบุปผา</t>
  </si>
  <si>
    <t>ควาร์ก;แอนติควาร์ก;โฟตอน;โพซิตรอน;นิวทริโน;แอนตินิวทริโน</t>
  </si>
  <si>
    <t>นิวตรอน;โฟตอน;นิวทริโน;แอนตินิวทริโน</t>
  </si>
  <si>
    <t>โฟตอน;นิวตรอน;นิวเคลียสของฮีเลียม;นิวทริโน;แอนตินิวทริโน</t>
  </si>
  <si>
    <t>นิวทริโน;แอนตินิวทริโน;กาแล็กซี</t>
  </si>
  <si>
    <t>ได้รู้ว​ิ​วัฒานาการของเอกภพ</t>
  </si>
  <si>
    <t>10-6ถึง3นาทีถึง300,000ปี​ 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</si>
  <si>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เกิดขึ้นพร้อมกัน​ 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t>
  </si>
  <si>
    <t>ธาตุไฮโดรเจนเเละฮีเลียม</t>
  </si>
  <si>
    <t>44064@promma.ac.th</t>
  </si>
  <si>
    <t>นัฐพร แสงประเสริฐ</t>
  </si>
  <si>
    <t>โฟตอน;แอนตินิวทริโน;นิวตรอน;โปรตอนหรือนิวเคลียสของไฮโดรเจน;นิวทริโน</t>
  </si>
  <si>
    <t>แอนตินิวทริโน;โฟตอน;นิวตรอน;โปรตอนหรือนิวเคลียสของไฮโดรเจน;นิวเคลียสของฮีเลียม;นิวทริโน</t>
  </si>
  <si>
    <t>ได้รับรู้วิวัฒนาการของเอกภพ</t>
  </si>
  <si>
    <t>10-6-3 นาที</t>
  </si>
  <si>
    <t>ไม่พร้อมกัน เพราะ ในภาพนิวเคลียสไฮโดรเจนเกิดก่อนนิวเคลียสของฮีเลียม</t>
  </si>
  <si>
    <t>อะตอมของไฮโดรเจนและฮีเลียม เกิดในช่วงเวลา 300แสนปีถึง1พันล้านปี</t>
  </si>
  <si>
    <t>เอกภพมีการขยายตัวขึ้น</t>
  </si>
  <si>
    <t>44073@promma.ac.th</t>
  </si>
  <si>
    <t>อธิชา เจริญกิตติอนันต์</t>
  </si>
  <si>
    <t>แอนติควาร์ก;โพซิตรอน;แอนตินิวทริโน;ควาร์ก</t>
  </si>
  <si>
    <t>นิวทริโน;ควาร์ก;แอนติควาร์ก;อิเล็กตรอน;โฟตอน;แอนตินิวทริโน</t>
  </si>
  <si>
    <t>นิวตรอน;โฟตอน;โปรตอนหรือนิวเคลียสของไฮโดรเจน;นิวทริโน;แอนตินิวทริโน</t>
  </si>
  <si>
    <t>นิวเคลียสของฮีเลียม;นิวตรอน;โฟตอน;นิวทริโน;แอนติควาร์ก;แอนตินิวทริโน</t>
  </si>
  <si>
    <t>กาแล็กซี;นิวเคลียสของฮีเลียม;อะตอมของไฮโดรเจน;โฟตอน;นิวทริโน;แอนตินิวทริโน</t>
  </si>
  <si>
    <t>เเยกสสารในแต่ละเคลวิน ว่าสสารในแต่ละะเคลวินมีอะไรบ้าง</t>
  </si>
  <si>
    <t xml:space="preserve">ช่วง เวลา10-6 วินาที 3นาที 300000ปี
เกิดจากอนุภาคเคลวิน1013 109 5000 </t>
  </si>
  <si>
    <t>ไม่เพราะ นิวเครียสไฮโดรเจน เกิดช่วงเวลา 10 วินาทีส่วนนิวเคลียสฮีเรียมเกิด 3นาทีถึง300000ปี</t>
  </si>
  <si>
    <t>100ล้านปี</t>
  </si>
  <si>
    <t>2.73</t>
  </si>
  <si>
    <t>แต่ละะเวลาแต่ละอุณหภูมิจะแตกต่างงกันไปอนุภาคจะยังคงเหลืออยู่บางส่วน</t>
  </si>
  <si>
    <t>42121@promma.ac.th</t>
  </si>
  <si>
    <t>ธนัญญา พลายงาม</t>
  </si>
  <si>
    <t>ควาร์ก;นิวทริโน;แอนตินิวทริโน;แอนติควาร์ก;โพซิตรอน</t>
  </si>
  <si>
    <t>โฟตอน;ควาร์ก;แอนติควาร์ก</t>
  </si>
  <si>
    <t>นิวตรอน;แอนตินิวทริโน;อิเล็กตรอน;นิวเคลียสของฮีเลียม;โฟตอน;นิวทริโน;โปรตอนหรือนิวเคลียสของไฮโดรเจน</t>
  </si>
  <si>
    <t>นิวตรอน;อะตอมของฮีเลียม;ควาร์ก;แอนติควาร์ก;อิเล็กตรอน;นิวทริโน;โพซิตรอน</t>
  </si>
  <si>
    <t>อะตอมของฮีเลียม;อะตอมของไฮโดรเจน;นิวทริโน;โพซิตรอน</t>
  </si>
  <si>
    <t>โฟตอน;นิวทริโน;โพซิตรอน;กาแล็กซี</t>
  </si>
  <si>
    <t>เอกภพได้เปลี่ยนแปลงทั้งสสารและขนาด</t>
  </si>
  <si>
    <t>10^-6ถึง3นาที และ10^13ถึง10^9</t>
  </si>
  <si>
    <t>ไม่เกิดขึ้นพร้อมกัน เพราะ สสารกับตัวฮีเลียมไม่พร้อมกัน</t>
  </si>
  <si>
    <t>5000^ถึง10^2 และ300,000ปีถึง1,000ล้านปี</t>
  </si>
  <si>
    <t>เปลี่ยนแปลงพลังงานและอุณหภูมิ</t>
  </si>
  <si>
    <t>41947@promma.ac.th</t>
  </si>
  <si>
    <t>ภูริเดช รำออ</t>
  </si>
  <si>
    <t>ควาร์ก;แอนติควาร์ก;นิวทริโน;โพซิตรอน</t>
  </si>
  <si>
    <t>โฟตอน;ควาร์ก;แอนติควาร์ก;อิเล็กตรอน;โพซิตรอน;นิวทริโน</t>
  </si>
  <si>
    <t>อิเล็กตรอน;โพซิตรอน;นิวตรอน;โฟตอน</t>
  </si>
  <si>
    <t>โฟตอน;นิวเคลียสของฮีเลียม;อิเล็กตรอน;นิวทริโน;นิวตรอน</t>
  </si>
  <si>
    <t>จำลองการศึกษาการขยายตัวของเอกภพ</t>
  </si>
  <si>
    <t>ไม่ เพราะนิวเคลียสของไฮโดรเจนเกิดก่อน</t>
  </si>
  <si>
    <t>เอกภพมีการเปลี่ยนแปลงอุณหภูมิและขนาดโดยอุณหภูมิของเอกภพจะลดลงและขนาดของเอกภพขยายใหญ่ขึ้น </t>
  </si>
  <si>
    <t>42057@promma.ac.th</t>
  </si>
  <si>
    <t>สุนันทา ทับพึง</t>
  </si>
  <si>
    <t>ควาร์ก;นิวทริโน;โพซิตรอน;แอนติควาร์ก</t>
  </si>
  <si>
    <t>ควาร์ก;แอนติควาร์ก;โฟตอน;โพซิตรอน;นิวทริโน;แอนตินิวทริโน;อิเล็กตรอน</t>
  </si>
  <si>
    <t>โฟตอน;อิเล็กตรอน;นิวทริโน;แอนตินิวทริโน;นิวตรอน;โปรตอนหรือนิวเคลียสของไฮโดรเจน</t>
  </si>
  <si>
    <t>ควาร์ก;อิเล็กตรอน;โพซิตรอน;โฟตอน;นิวเคลียสของฮีเลียม</t>
  </si>
  <si>
    <t>อะตอมของฮีเลียม;โฟตอน;นิวทริโน</t>
  </si>
  <si>
    <t>ทฤษฎีปรากฏการณ์ที่เรียกว่าบิกแบง (Big Bang) ทฤษฎีนี้เกิดจากการสังเกตว่ากาแล็กซีต่างๆ เคลื่อนตัวออกห่างจากกาแล็กซีทางช้างเผือกหรือที่ตั้งของโลกอยู่ทุกขณะ โดยเคลื่อนที่ไปทุกทิศทุกทางด้วยความเร็วราวกับแรงดันของระเบิดที่สร้างเอกภพขึ้นมามีผลต่อกาแล็กซีเหล่านั้นอยู่</t>
  </si>
  <si>
    <t>อุณหภูมิเเละขนาด</t>
  </si>
  <si>
    <t>42001@promma.ac.th</t>
  </si>
  <si>
    <t>เฌอฟ้า เติมศักดิ์</t>
  </si>
  <si>
    <t>นส.เฌอฟ้า เติมศักดิ์</t>
  </si>
  <si>
    <t>แอนติควาร์ก;ควาร์ก;นิวทริโน;โพซิตรอน;แอนตินิวทริโน</t>
  </si>
  <si>
    <t>ควาร์ก;แอนติควาร์ก;นิวทริโน;โฟตอน;อิเล็กตรอน;โพซิตรอน;แอนตินิวทริโน</t>
  </si>
  <si>
    <t>นิวทริโน;อิเล็กตรอน;โฟตอน;นิวตรอน;โปรตอนหรือนิวเคลียสของไฮโดรเจน;แอนตินิวทริโน;โพซิตรอน</t>
  </si>
  <si>
    <t>นิวเคลียสของฮีเลียม;นิวตรอน;โฟตอน;นิวทริโน;อิเล็กตรอน</t>
  </si>
  <si>
    <t>อะตอมของฮีเลียม;อะตอมของไฮโดรเจน;โฟตอน;นิวตรอน</t>
  </si>
  <si>
    <t>สังเกตุวิวัฒนาการการของเอกภพจะมีการเปลี่ยนแปลงทั้งสสาร อุณหภูมิ และขนาด โดยอุณหภูมิของเอกภพลดลง ขนาดของเอกภพจะเพิ่มขึ้นเกิดสสสารต่าง ๆ ในภาพ</t>
  </si>
  <si>
    <t>10-⁶ วินาที - 3นาที และเกิดจากอนุภาพควาร์กประจุ -⅓,ควาร์กประจุ +⅔,แอนติควาร์กประจุ +⅓,แอนติควาร์กประจุ -⅔</t>
  </si>
  <si>
    <t>ไม่พร้อม เพราะนิวเคลียสของไฮโดรเจนเกิดก่อนนิวเคลียสของฮีเลียม</t>
  </si>
  <si>
    <t>สสาร อุณหภูมิ และขนาด</t>
  </si>
  <si>
    <t>41950@promma.ac.th</t>
  </si>
  <si>
    <t>ศุภวิชญ์ อั้นทอง</t>
  </si>
  <si>
    <t>ศุภวิชญ์  อั้นทอง</t>
  </si>
  <si>
    <t>โฟตอน;อิเล็กตรอน;โพซิตรอน;นิวตรอน;แอนตินิวทริโน;แอนติควาร์ก;นิวทริโน;ควาร์ก</t>
  </si>
  <si>
    <t>นิวทริโน;โฟตอน;นิวตรอน;โปรตอนหรือนิวเคลียสของไฮโดรเจน;นิวเคลียสของฮีเลียม;อะตอมของฮีเลียม</t>
  </si>
  <si>
    <t>โฟตอน;นิวเคลียสของฮีเลียม;แอนตินิวทริโน;นิวทริโน;นิวตรอน;โปรตอนหรือนิวเคลียสของไฮโดรเจน</t>
  </si>
  <si>
    <t>โฟตอน;แอนตินิวทริโน;นิวทริโน;อะตอมของไฮโดรเจน;อะตอมของฮีเลียม;โปรตอนหรือนิวเคลียสของไฮโดรเจน</t>
  </si>
  <si>
    <t>การจำลองการศึกษาการขยายตัวของเอกภพ</t>
  </si>
  <si>
    <t>หลังเกิดบิกแบง 10-⁶ วินาที อุณหภูมิของเอกภพลดลงเป็นสิบล้านล้านเคลวิน ทำให้ควาร์กเกิดการรวมตัวกัน กลายเป็นโปรตอนและนิวตรอน</t>
  </si>
  <si>
    <t>41986@promma.ac.th</t>
  </si>
  <si>
    <t>พชรพล ร้อยแก้ว</t>
  </si>
  <si>
    <t>โฟตอน;นิวตรอน;โปรตอนหรือนิวเคลียสของไฮโดรเจน;นิวทริโน;แอนตินิวทริโน</t>
  </si>
  <si>
    <t>โฟตอน;นิวเคลียสของฮีเลียม;นิวตรอน;โปรตอนหรือนิวเคลียสของไฮโดรเจน;นิวทริโน;แอนตินิวทริโน</t>
  </si>
  <si>
    <t>โฟตอน;อะตอมของไฮโดรเจน;อะตอมของฮีเลียม;นิวทริโน;แอนตินิวทริโน</t>
  </si>
  <si>
    <t>จากกิจกรรมพบว่า ในระหว่างวิวัฒนาการเอกภพจะมีการเปลี่ยนแปลงทั้งสสาร อุณหภูมิ และขนาด โดยอุณหภูมิของเอกภพจะลดลง ขนาดของเอกภพจะเพิ่มขึ้น เกิดสสารต่าง ๆ ในเอกภพ ต่อจากนั้นสสารในเอกภพ จะรวมตัวกันจนเกิดเป็นกาแล็กซี และสมาชิกต่าง ๆ ภายในกาแล็กซีในปัจจุบัน</t>
  </si>
  <si>
    <t>เกิดขึ้นในช่วงเวลา 10-⁶ วินาที ถึง 3 นาที และเกิดจากอนุภาค ควาร์กประจุ - ⅓ และ ควาร์กประจุ +⅔</t>
  </si>
  <si>
    <t>ไม่พร้อมกัน เพราะ นิวเคลียสของฮีเลียม เริ่มเกิดหลังจาก นิวเคลียสของไฮโดรเจน 3 นาที</t>
  </si>
  <si>
    <t>ช่วงเวลา 300,000 ปีถึง 1,000 ล้านปี</t>
  </si>
  <si>
    <t>นอกจากสสารแล้วยังมีอุณหภูมิ และขนาด เปลี่ยนแปลงโดย อุณหภูมิจะลดลงและขนาดจะเพิ่มขึ้น</t>
  </si>
  <si>
    <t>44069@promma.ac.th</t>
  </si>
  <si>
    <t>ปุณยาภา กลิ่นขำ</t>
  </si>
  <si>
    <t>น.ส.ปุณยาภา กลิ่นขำ</t>
  </si>
  <si>
    <t>ควาร์ก;แอนตินิวทริโน;โพซิตรอน</t>
  </si>
  <si>
    <t>ควาร์ก;แอนติควาร์ก;อิเล็กตรอน;โพซิตรอน;โฟตอน</t>
  </si>
  <si>
    <t>ควาร์ก;แอนติควาร์ก;นิวตรอน;โฟตอน;โพซิตรอน</t>
  </si>
  <si>
    <t>โฟตอน;อิเล็กตรอน;นิวเคลียสของฮีเลียม</t>
  </si>
  <si>
    <t>วิเคราะห์การเกิดแต่ละอย่างในจักรวาลในแต่ละเวลาและแต่ละอุณหภูมิ</t>
  </si>
  <si>
    <t>10^-6 วินาที เกิดจากอนุภาคควาร์กประจุ-1/3 ควาร์กประจุ+2/3 โฟตอนอิเล็กตรอน แอนตินิวทริโอ</t>
  </si>
  <si>
    <t>ไม่ เพราะแต่ละนิวเคลียสมีเวลาเกิดไม่เท่ากัน</t>
  </si>
  <si>
    <t>H He</t>
  </si>
  <si>
    <t>เปลี่ยนแปลงขอบเขตของจักรวาลให้ขยายมากขึ้น</t>
  </si>
  <si>
    <t>44068@promma.ac.th</t>
  </si>
  <si>
    <t>ธีรนาฎ วะโลหะ</t>
  </si>
  <si>
    <t>น.ส.ธีรนาฎ วะโลหะ</t>
  </si>
  <si>
    <t>แอนตินิวทริโน;โพซิตรอน;นิวทริโน;แอนติควาร์ก;ควาร์ก</t>
  </si>
  <si>
    <t>โปรตอนหรือนิวเคลียสของไฮโดรเจน;นิวตรอน;โฟตอน;นิวทริโน;แอนตินิวทริโน;อิเล็กตรอน</t>
  </si>
  <si>
    <t>นิวเคลียสของฮีเลียม;โปรตอนหรือนิวเคลียสของไฮโดรเจน;นิวตรอน;โฟตอน;แอนตินิวทริโน;นิวทริโน</t>
  </si>
  <si>
    <t>นิวทริโน;อิเล็กตรอน;โฟตอน;อะตอมของฮีเลียม;อะตอมของไฮโดรเจน</t>
  </si>
  <si>
    <t>เอกภพได้เปลี่ยนแปลงทั้งอนุภาคและขนาด</t>
  </si>
  <si>
    <t>ช่วงอุณหภูมิ10^13ถึง1^9เวลา1^-3วินาทีถึง3นาทีและอุณหภูมิ10^9ถึง5,000kเวลา3นาทีถึง300,000ปี</t>
  </si>
  <si>
    <t>เกิดไม่พร้อมเพราะสสารและฮีเลียมเกิดไม่พร้อมกัน</t>
  </si>
  <si>
    <t>อุณหภูมิ10^9ถึง5,000kเวลา3นาทีถึง300,000ปี</t>
  </si>
  <si>
    <t>44061@promma.ac.th</t>
  </si>
  <si>
    <t>ณัฐพล พากเพียร</t>
  </si>
  <si>
    <t>นาย ณัฐพล พากเพียร</t>
  </si>
  <si>
    <t>ควาร์ก;แอนตินิวทริโน;นิวทริโน;โพซิตรอน</t>
  </si>
  <si>
    <t>โฟตอน;อิเล็กตรอน;ควาร์ก;แอนตินิวทริโน;นิวทริโน</t>
  </si>
  <si>
    <t>แอนตินิวทริโน;นิวทริโน;นิวตรอน;โปรตอนหรือนิวเคลียสของไฮโดรเจน;โฟตอน</t>
  </si>
  <si>
    <t>นิวเคลียสของฮีเลียม;นิวทริโน;แอนตินิวทริโน;โฟตอน;นิวตรอน;โปรตอนหรือนิวเคลียสของไฮโดรเจน</t>
  </si>
  <si>
    <t>วิเคราะห์ว่าการเกิดในแต่ละช่วงเวลา เกิด อะไรบ้าง และมีอะไรหายไปบ้าง</t>
  </si>
  <si>
    <t>เกินในช่วงเลวา 10⁶วินนาที/ไม่มีเครื่องหมายลบ/ ถึง 3นาที เกิดจากนิวทริโน กับควากประจุ⅔</t>
  </si>
  <si>
    <t>ไม่ เพราสะสารเกิดกันคนละเวลา</t>
  </si>
  <si>
    <t>เกินช่วงเวลา 10³² เราะมีการเกิดต่อๆกัน</t>
  </si>
  <si>
    <t>เปลี่ยนแปลงของเขตโดยการขยายไปเรื่อยๆ</t>
  </si>
  <si>
    <t>44067@promma.ac.th</t>
  </si>
  <si>
    <t>ณัฐนิช อินทร์พรหม</t>
  </si>
  <si>
    <t>แอนติควาร์ก;ควาร์ก;โพซิตรอน;นิวตรอน;แอนตินิวทริโน;นิวทริโน</t>
  </si>
  <si>
    <t>ควาร์ก;โฟตอน;นิวตรอน;แอนตินิวทริโน;นิวทริโน;โพซิตรอน;อิเล็กตรอน;แอนติควาร์ก</t>
  </si>
  <si>
    <t>นิวตรอน;นิวทริโน;โฟตอน;อิเล็กตรอน;โพซิตรอน;แอนตินิวทริโน;โปรตอนหรือนิวเคลียสของไฮโดรเจน</t>
  </si>
  <si>
    <t>นิวเคลียสของฮีเลียม;โฟตอน;นิวทริโน;อิเล็กตรอน;โปรตอนหรือนิวเคลียสของไฮโดรเจน;นิวตรอน</t>
  </si>
  <si>
    <t>อะตอมของไฮโดรเจน;โฟตอน;นิวทริโน;อะตอมของฮีเลียม</t>
  </si>
  <si>
    <t xml:space="preserve">เพื่ออธิบายว่า การเปลี่ยนแปลงของเอกภพทั้งสสาร อุณหภูมิ และขนาด </t>
  </si>
  <si>
    <t>เกิดขึ้นในช่วงเวลา 10^-6 วินาที ถึง 3 นาที และเกิดจาก ควากประจุ -1/3 กับ ควากประจุ +2/3</t>
  </si>
  <si>
    <t>ไม่ เพราะนิวเคลียสของฮีเลียมเกิดจากการรวมตัวกันของนิวเคลียสของไฮโดรเจนหรือโปรตอน กับ นิวตรอน ในอัตราส่วนที่เท่ากันและอุณหภูมิที่ลดลงของเอกภพด้วย (หนูเดานะ-) :Dอิอิ</t>
  </si>
  <si>
    <t>มีการเปลี่ยนแปลงทั้งขนาดและอุณหภูมิด้วย
- ขนาดนั้นมีขนาดเพิ่มขึ้นเรื่อยๆ 
- อุณหภูมิมีอุณหภูมิที่ลดลง เมื่อเทียบกับหลังระเบิดแรกๆจนปัจจุบันนี้</t>
  </si>
  <si>
    <t>42237@promma.ac.th</t>
  </si>
  <si>
    <t>กุลภัสสรณ์ สุขลาภวณิชย์</t>
  </si>
  <si>
    <t>ควาร์ก;แอนติควาร์ก;แอนตินิวทริโน;นิวตรอน</t>
  </si>
  <si>
    <t>ควาร์ก;แอนติควาร์ก;นิวทริโน;โพซิตรอน;โฟตอน;อิเล็กตรอน;แอนตินิวทริโน</t>
  </si>
  <si>
    <t>นิวเคลียสของฮีเลียม;โฟตอน;นิวตรอน;อิเล็กตรอน;นิวทริโน;โปรตอนหรือนิวเคลียสของไฮโดรเจน</t>
  </si>
  <si>
    <t>อะตอมของไฮโดรเจน;อะตอมของฮีเลียม;โฟตอน;นิวทริโน;แอนตินิวทริโน</t>
  </si>
  <si>
    <t>ใช้การสังเกตุเพื่อมองหาสิ่งที่แตกต่างกัน</t>
  </si>
  <si>
    <t xml:space="preserve">นิวตรอนเกิดในอุณหภูมิที่10ยกกำลัง13ถึง10ยกกำลัง9 10ยกกำลัง-6ถึง3นาที
</t>
  </si>
  <si>
    <t>นิวเคลียสของไฮโดรเจนเกิดก่อนนิวเคลียสของฮีเลียมเล็กน้อย หลังจากบิกแบงเพียงไม่กี่วินาที โปรตอน (นิวเคลียสของไฮโดรเจน) ก็เริ่มก่อตัวขึ้นก่อน จากนั้นอีกไม่กี่นาทีจึงเริ่มเกิดกระบวนการนิวเคลียร์ฟิวชันรวมโปรตอนและนิวตรอนเป็นนิวเคลียสของฮีเลียม.</t>
  </si>
  <si>
    <t>อะตอมของไฮโดรเจนและฮีเลียมเกิดขึ้นหลังจากการระเบิดใหญ่ (Big Bang) ในช่วงเวลาประมาณ 3 นาทีหลังจากเหตุการณ์นั้น ในช่วงเวลานี้ อุณหภูมิและความดันสูงมาก ทำให้โปรตอน (นิวเคลียสของไฮโดรเจน) และนิวตรอนรวมตัวกันเป็นนิวเคลียสของไฮโดรเจนและฮีเลียม รวมถึงธาตุเบื้องต้นอื่นๆ ก่อนที่อุณหภูมิจะลดลงและอิเล็กตรอนสามารถจับตัวกับนิวเคลียส形成อะตอมในภายหลัง.</t>
  </si>
  <si>
    <t xml:space="preserve">ไฮโดรเจน และ ฮีเลียม โดยไฮโดรเจนเป็นธาตุที่มีปริมาณมากที่สุดในกาแล็กซี และเป็นส่วนประกอบหลักในการก่อตัวของดาวใหม่ </t>
  </si>
  <si>
    <t>นอกจากการเปลี่ยนแปลงของสสารแล้ว เอกภพยังมีการเปลี่ยนแปลงในด้าน พลังงาน (ขยายตัวทำให้พลังงานกระจายและอุณหภูมิลดลง) และ โครงสร้าง (สสารรวมตัวเป็นกาแล็กซีและดาว และมีการเคลื่อนที่ตามแรงโน้มถ่วง).</t>
  </si>
  <si>
    <t>42040@promma.ac.th</t>
  </si>
  <si>
    <t>ชินรพีพรรณ ศรีประเสริฐ</t>
  </si>
  <si>
    <t>โพซิตรอน;ควาร์ก;แอนติควาร์ก;นิวตรอน</t>
  </si>
  <si>
    <t>ควาร์ก;แอนตินิวทริโน;นิวทริโน;โพซิตรอน;โฟตอน</t>
  </si>
  <si>
    <t>โปรตอนหรือนิวเคลียสของไฮโดรเจน;นิวตรอน;โฟตอน;แอนตินิวทริโน;นิวทริโน;ควาร์ก</t>
  </si>
  <si>
    <t>นิวเคลียสของฮีเลียม;โปรตอนหรือนิวเคลียสของไฮโดรเจน;นิวตรอน;โฟตอน;นิวทริโน;แอนตินิวทริโน</t>
  </si>
  <si>
    <t>นิวเคลียสของฮีเลียม;อะตอมของไฮโดรเจน;โปรตอนหรือนิวเคลียสของไฮโดรเจน;โฟตอน;นิวทริโน;แอนตินิวทริโน</t>
  </si>
  <si>
    <t>รู้จุดกำเนิดต่อสิ่งต่างๆ รวมทั้งวิวัฒนาการเเละจุดจบที่อาจเกิดขึ้นในอนาคต นักเรียนคิดว่าเอกภพกำเนิดมาได้อย่างไรเเละมีความสัมพันธ์กับโลกอย่างไร</t>
  </si>
  <si>
    <t>นิวตรอนเกิดในอุณหภูมิที่10ยกกำลัว13ถึง10ยกกำลัง9 10ยกกำลัง-6ถึง3นาที</t>
  </si>
  <si>
    <t>นิวเคลียสของไฮโดรเจนเกิดก่อนนิวเคลียสของฮีเลียมเล็กน้อย หลังจากบิกแบงเพียงไม่กี่วินาที โปรตอน (นิวเคลียสของไฮโดรเจน) ก็เริ่มก่อตัวขึ้นก่อน จากนั้นอีกไม่กี่นาทีจึงเริ่มเกิดกระบวนการนิวเคลียร์ฟิวชันรวมโปรตอนและนิวตรอนเป็นนิวเคลียสของฮีเลียม</t>
  </si>
  <si>
    <t>ไฮโดรเจน และ ฮีเลียม โดยไฮโดรเจนเป็นธาตุที่มีปริมาณมากที่สุดในกาแล็กซี และเป็นส่วนประกอบหลักในการก่อตัวของดาวใหม่</t>
  </si>
  <si>
    <t>41926@promma.ac.th</t>
  </si>
  <si>
    <t>พรรณภัทร เอกรัตนโชติ</t>
  </si>
  <si>
    <t>น.ศ.พรรณภัทร เอกรัตนโชติ</t>
  </si>
  <si>
    <t>ควาร์ก;แอนตินิวทริโน;โพซิตรอน;แอนติควาร์ก;นิวทริโน</t>
  </si>
  <si>
    <t>แอนติควาร์ก;ควาร์ก;โฟตอน;โพซิตรอน;นิวทริโน;แอนตินิวทริโน;อิเล็กตรอน</t>
  </si>
  <si>
    <t>แอนตินิวทริโน;นิวทริโน;โปรตอนหรือนิวเคลียสของไฮโดรเจน;นิวตรอน;โฟตอน;อิเล็กตรอน</t>
  </si>
  <si>
    <t>แอนตินิวทริโน;นิวทริโน;นิวตรอน;โปรตอนหรือนิวเคลียสของไฮโดรเจน;นิวเคลียสของฮีเลียม;โฟตอน;อิเล็กตรอน</t>
  </si>
  <si>
    <t>ในช่วงเวลาแรกเอกภพมีอุณหภูมิสูงมาก มีสสารขนาดเล็กและมีมวลมหาศาล เมื่อเวลาผ่านไปเอกภพขยายตัวรวดเร็ว อุณหภูมิลดลง สสารต่างๆจะมาอยู่ในรูปอนุภาคและปฏิอนุภาคและต่อเนื่องเป็นเอกภพในปัจจุบัน</t>
  </si>
  <si>
    <t>10-6วินาทีถึง3นาที เกิดจากควาร์กประจุ1/3และ2/3</t>
  </si>
  <si>
    <t>ไม่พร้อมกัน เกิดขึ้นคนละช่วงเวลา</t>
  </si>
  <si>
    <t>อุณหภูมิลดลง เอกภพมีการขยายตัว</t>
  </si>
  <si>
    <t>44062@promma.ac.th</t>
  </si>
  <si>
    <t>ตรอง วงศ์ธาราทิพย์</t>
  </si>
  <si>
    <t>โฟตอน;แอนติควาร์ก;ควาร์ก;อิเล็กตรอน;โพซิตรอน;นิวทริโน;แอนตินิวทริโน</t>
  </si>
  <si>
    <t>วัตถุในจักรวาล</t>
  </si>
  <si>
    <t>Big bang, He H</t>
  </si>
  <si>
    <t>พร้อม</t>
  </si>
  <si>
    <t>Big bang</t>
  </si>
  <si>
    <t>He</t>
  </si>
  <si>
    <t>ขนาด</t>
  </si>
  <si>
    <t>42100@promma.ac.th</t>
  </si>
  <si>
    <t>ธนวัฒน์ สุรวุฒิธรรม</t>
  </si>
  <si>
    <t>นาย ธนวัฒน์ สุรวุฒิธรรม</t>
  </si>
  <si>
    <t>ควาร์ก;แอนติควาร์ก;แอนตินิวทริโน;นิวตรอน;โพซิตรอน;นิวทริโน</t>
  </si>
  <si>
    <t>ควาร์ก;โฟตอน;แอนติควาร์ก;นิวทริโน;โพซิตรอน;แอนตินิวทริโน</t>
  </si>
  <si>
    <t>นิวตรอน;โฟตอน;อิเล็กตรอน;โพซิตรอน;นิวทริโน</t>
  </si>
  <si>
    <t>โฟตอน;นิวทริโน;อิเล็กตรอน;นิวเคลียสของฮีเลียม;นิวตรอน</t>
  </si>
  <si>
    <t>อะตอมของฮีเลียม;อะตอมของไฮโดรเจน;โฟตอน;นิวตรอน;นิวทริโน</t>
  </si>
  <si>
    <t>ในระหว่างวิวัฒนาการเอกภพมีการเปลี่ยนเเปลงทั้งสารเเละอุณหภูมิ เเละขนาด ทำเกิดสารต่างๆ</t>
  </si>
  <si>
    <t>อุณหภูมิที่ 10ยกกำลัง13 ถึง 10ยกกำลัง9
เวลา 10 นาทียกกำลัง -6 ถึง 3 นาที</t>
  </si>
  <si>
    <t xml:space="preserve">นิวเคลียสของไฮโดรเจนเกิดก่อนนิวเคลียสของฮีเลียมเล็กน้อย หลังจากบิกแบงเพียงไม่กี่วินาที โปรตอน (นิวเคลียสของไฮโดรเจน) ก็เริ่มก่อตัวขึ้นก่อน จากนั้นอีกไม่กี่นาทีจึงเริ่มเกิดกระบวนการนิวเคลียร์ฟิวชันรวมโปรตอนและนิวตรอนเป็นนิวเคลียสของฮีเลียม.
</t>
  </si>
  <si>
    <t>อุณหภูมิ 5000 ถึง 10ยกกำลัง 2
เวลา 300000 ปี ถึง 1000ล้าน ปี</t>
  </si>
  <si>
    <t xml:space="preserve">กาแล็กซีเกิดจาก ไฮโดรเจน เป็นหลัก เพราะเป็นธาตุแรกและมากที่สุดหลังบิกแบง.
</t>
  </si>
  <si>
    <t xml:space="preserve">นอกจากสสาร เอกภพยังมีการเปลี่ยนแปลงด้าน ขนาด คือ ขยายตัว ออกไปเรื่อย ๆ ตั้งแต่หลังบิกแบงจนถึงปัจจุบัน.
</t>
  </si>
  <si>
    <t>44065@promma.ac.th</t>
  </si>
  <si>
    <t>หัสนัย ภูมิประเทศ</t>
  </si>
  <si>
    <t>นาย หัสนัย ภูมิประเทศ</t>
  </si>
  <si>
    <t>นิวตรอน;นิวทริโน;โพซิตรอน;แอนติควาร์ก;แอนตินิวทริโน;ควาร์ก</t>
  </si>
  <si>
    <t>นิวทริโน;ควาร์ก;แอนตินิวทริโน;โฟตอน;แอนติควาร์ก;โพซิตรอน</t>
  </si>
  <si>
    <t>นิวตรอน;โปรตอนหรือนิวเคลียสของไฮโดรเจน;นิวทริโน;แอนตินิวทริโน;โฟตอน</t>
  </si>
  <si>
    <t>นิวทริโน;แอนตินิวทริโน;โปรตอนหรือนิวเคลียสของไฮโดรเจน;นิวตรอน;โฟตอน;นิวเคลียสของฮีเลียม</t>
  </si>
  <si>
    <t>โฟตอน;กาแล็กซี;นิวตรอน</t>
  </si>
  <si>
    <t>ใช้การวิเคราะห์และสังเกตเพื่อมองในอวกาศ</t>
  </si>
  <si>
    <t>อุณหภูมิที่10ยกกำลัง13ถึง10ยกกำลัง9เวลา10นาทียกกำลัง-6ถึง3นาที</t>
  </si>
  <si>
    <t>อุณหภูมิ5000ถึง10ยกกำลัง2เวลา300000ปีถึง1000ล้านปี</t>
  </si>
  <si>
    <t>กาแล็กซีเกิดจาก ไฮโดรเจน เป็นหลัก เพราะเป็นธาตุแรกและมากที่สุดหลังบิกแบง.</t>
  </si>
  <si>
    <t>นอกจากสสาร เอกภพยังมีการเปลี่ยนแปลงด้าน ขนาด คือ ขยายตัว ออกไปเรื่อย ๆ ตั้งแต่หลังบิกแบงจนถึงปัจจุบัน.</t>
  </si>
  <si>
    <t>42251@promma.ac.th</t>
  </si>
  <si>
    <t>ลภัสรดา ภู่คำ</t>
  </si>
  <si>
    <t>โพซิตรอน;แอนตินิวทริโน;โฟตอน;นิวตรอน;โปรตอนหรือนิวเคลียสของไฮโดรเจน</t>
  </si>
  <si>
    <t>โฟตอน;นิวตรอน;โปรตอนหรือนิวเคลียสของไฮโดรเจน;นิวเคลียสของฮีเลียม;นิวทริโน;อิเล็กตรอน</t>
  </si>
  <si>
    <t>อะตอมของฮีเลียม;อะตอมของไฮโดรเจน;โฟตอน;แอนตินิวทริโน;นิวทริโน</t>
  </si>
  <si>
    <t>เอกภพจะมีการเปลี่ยนแปลงทั้งสสาร อุณหภูมิ และขนาด</t>
  </si>
  <si>
    <t>เกิดในช่วงเวลา 10¯⁶ วินาที ถึง 3 นาที  เกิดจาก      ควาร์กประจุ+ และควาร์กประจุ-</t>
  </si>
  <si>
    <t>เกิดไม่พร้อมกันเพราะไฮโดรเจนต้องไปรวมกับอีกอย่างไปเป็นฮีเลียม</t>
  </si>
  <si>
    <t>อะตอมของไฮโดรเจนและฮีเลียมเกิดขึ้นประมาณ 380,000 ปีหลังบิกแบง ในช่วงที่เรียกว่า ยุครีคอมบิเนชัน เมื่อจักรวาลเย็นลงพอให้นิวเคลียสดึงอิเล็กตรอนเข้ามาได้ กลายเป็นอะตอมที่เสถียร</t>
  </si>
  <si>
    <t>เกิดจากธาตุไฮโดรเจนเป็นองค์ประกอบหลัก
เพราะไฮโดรเจนเป็นธาตุแรกและมีมากที่สุดในจักรวาล ใช้เป็นเชื้อเพลิงในการกำเนิดดาวฤกษ์และโค</t>
  </si>
  <si>
    <t>อุณหภูมิลดลง เอกภพใหญ่ขึ้น เวลามากขึ้น</t>
  </si>
  <si>
    <t>44070@promma.ac.th</t>
  </si>
  <si>
    <t>พิมนภัส ใจหลัก</t>
  </si>
  <si>
    <t>น.ส.พิมนภัส  ใจหลัก</t>
  </si>
  <si>
    <t>ควาร์ก;นิวทริโน;โฟตอน;โพซิตรอน;แอนตินิวทริโน;แอนติควาร์ก;อิเล็กตรอน</t>
  </si>
  <si>
    <t>โฟตอน;นิวทริโน;โพซิตรอน;อิเล็กตรอน;แอนตินิวทริโน;อะตอมของไฮโดรเจน;นิวตรอน</t>
  </si>
  <si>
    <t>โฟตอน;นิวทริโน;อิเล็กตรอน;อะตอมของฮีเลียม;อะตอมของไฮโดรเจน</t>
  </si>
  <si>
    <t>จากกิจกรรมที่1.1สรุปได้ว่าในช่วงก่อน10^-6วินาทีหลังจากเกิดบิกแบงจะมีสสารเกิดขึ้นในรูปของ“อนุภาคมูลฐาน” เมื่ออนุภาคมูลฐานและ“ปฏิอนุภาค”ของอนุภาคมูลฐานประเภทเดียวกันรวมตัวกัน จะเกิด“กระบวนการประลัย” ส่งผลให้อนุภาคและปฏินุภาคกลายเป็นพลังงานในรูปโฟตอนของคลื่นแม่เหล็กไฟฟ้า และเมื่ออุณหภูมิของเอกภพลดลง(≈10^13k)จะทำให้ควาร์กรวมกันเป็นโปรตอนหรือนิวเคลียสของไฮโดรเจน และนิวตรอน หลังจากบิกแบง≈3นาที อุณหภูมิของเอกภพจะลดลงเหลือ≈1,000ล้านk และจะเริ่มเกิดนิวเคลียสของธาตุฮีเลียม ซึ่งเกิดจากการรวมกันของโปรตอน และนิวตรอน</t>
  </si>
  <si>
    <t>เกิดขึ้นในช่วง10^-6 ถึง3นาที เกิดจากควาร์กประจุบวกและประจุลบ</t>
  </si>
  <si>
    <t>ไม่พร้อมกัน นิวเคลียสของไฮโดรเจนเกิดขึ้นในช่วง10^-6ถึง3นาทีแต่นิวเคลียสของฮีเลียมเกิดขึ้นในช่วง3นาทีถึง300,000ปี</t>
  </si>
  <si>
    <t>อะตอมของไฮโดรเจนและ อะตอมของฮีเลียม เกิดขึ้น300,000ล้านปีถึง1,000ล้านปีฃ</t>
  </si>
  <si>
    <t>อุณหภูมิและขนาด</t>
  </si>
  <si>
    <t>44072@promma.ac.th</t>
  </si>
  <si>
    <t>สุพัตรา สายนิยม</t>
  </si>
  <si>
    <t>โพซิตรอน;นิวทริโน;อิเล็กตรอน;แอนตินิวทริโน;โฟตอน;นิวตรอน;โปรตอนหรือนิวเคลียสของไฮโดรเจน;นิวเคลียสของฮีเลียม;อะตอมของไฮโดรเจน;อะตอมของฮีเลียม</t>
  </si>
  <si>
    <t>โปรตอนหรือนิวเคลียสของไฮโดรเจน;นิวเคลียสของฮีเลียม;อะตอมของไฮโดรเจน;อะตอมของฮีเลียม</t>
  </si>
  <si>
    <t>เปลี่ยนแปลงของพลังงาน สสาร ขนาด และอุณหภูมิของเอกภพในแต่ละช่วงเวลา ตั้งแต่เริ่มเกิดบิ๊กแบงจนถึงปัจจุบัน โ</t>
  </si>
  <si>
    <t>กิดขึ้นประมาณ 1 ไมโครวินาที (10⁻⁶ วินาที) หลังบิกแบง
ประกอบด้วย ควาร์ก (up และ down) ที่รวมตัวกันโดย กลูออน</t>
  </si>
  <si>
    <t>ประมาณ 3-20นาทีหลังจากบิกแบง</t>
  </si>
  <si>
    <t>43978@promma.ac.th</t>
  </si>
  <si>
    <t>สิริณัฎฐ์ บุญเกตุ</t>
  </si>
  <si>
    <t>นาย สิริณัฎฐ์ บุญเกตุ</t>
  </si>
  <si>
    <t>4/9</t>
  </si>
  <si>
    <t>ควาร์ก;แอนติควาร์ก;นิวทริโน;แอนตินิวทริโน;โพซิตรอน</t>
  </si>
  <si>
    <t>อิเล็กตรอน;นิวทริโน;แอนตินิวทริโน;โฟตอน;นิวตรอน;โปรตอนหรือนิวเคลียสของไฮโดรเจน;นิวเคลียสของฮีเลียม</t>
  </si>
  <si>
    <t>โฟตอน;นิวทริโน;แอนตินิวทริโน;นิวตรอน;โปรตอนหรือนิวเคลียสของไฮโดรเจน;นิวเคลียสของฮีเลียม;อะตอมของไฮโดรเจน;อะตอมของฮีเลียม</t>
  </si>
  <si>
    <t>ในระยะเวลาแต่ละช่วงจะทำให้เกิดหลายๆสิ่งที่เกิดการรวมกันของสิ่งเล็กๆรวมกันเป็นสิ่งใหญ่</t>
  </si>
  <si>
    <t>ช่วง10‐⁶วินาทีขึ้นไป</t>
  </si>
  <si>
    <t>ไม่เพราะไฮโดเจนเกิดก่อนฮีเลียม</t>
  </si>
  <si>
    <t>ตั้งแต่3นาทีถึง1000ล้านปี</t>
  </si>
  <si>
    <t>ไฮโดเจน</t>
  </si>
  <si>
    <t>อุณหภูมิมีการลดลงไปเรื่อยๆตาามเวลา</t>
  </si>
  <si>
    <t>41924@promma.ac.th</t>
  </si>
  <si>
    <t>ไปรยา เฟื่องนภากิจ</t>
  </si>
  <si>
    <t>น.ส.ไปรยา เฟื่องนภากิจ</t>
  </si>
  <si>
    <t>ควาร์ก;แอนติควาร์ก;นิวทริโน;โพซิตรอน;แอนตินิวทริโน</t>
  </si>
  <si>
    <t>โฟตอน;แอนตินิวทริโน;นิวทริโน;โพซิตรอน;อิเล็กตรอน;แอนติควาร์ก;ควาร์ก</t>
  </si>
  <si>
    <t>โฟตอน;นิวตรอน;นิวทริโน;แอนตินิวทริโน;อิเล็กตรอน;โปรตอนหรือนิวเคลียสของไฮโดรเจน;โพซิตรอน</t>
  </si>
  <si>
    <t>10 กำลัง -32 วิ เกิดอนุภาคมูลฐานและปฏิยานุภาค
10 กำลัง -6 วิ เกิดอนุภาคโปรตอนและอนุภาคนิวตรอน จากการรวมกันของควาร์ก
3 นาที เกิดนิวเคลียสของฮีเลียม ( โปรตอนรวมกับนิวตรอน )
300,000 ปี เกิดอะตอมไฮโดรเจน , อะตอมฮีเลียม
1,000 ล้านปี เกิดเนบิวลา ดาวฤกษ์ กาแล็กซี
13,800 ล้านปี คือเอกภพในปัจจุบัน</t>
  </si>
  <si>
    <t>ช่วง 10 กำลัง -6 วินาทีหลังเกิดบิกแบง เกิดจากควาร์กประจุรวมกัน</t>
  </si>
  <si>
    <t>ไม่ได้เกิดพร้อมกัน แต่เกิดลำดับต่างกัน</t>
  </si>
  <si>
    <t>43986@promma.ac.th</t>
  </si>
  <si>
    <t>วรินทร์รตา อิ่มฤทธา</t>
  </si>
  <si>
    <t>นางสาววรินทร์รตา อิ่มฤทธา</t>
  </si>
  <si>
    <t>แอนตินิวทริโน;นิวทริโน;โพซิตรอน;แอนติควาร์ก;ควาร์ก</t>
  </si>
  <si>
    <t>ได้รู้เกี่ยวกับการวิวัฒนาการของเอกภพ</t>
  </si>
  <si>
    <t xml:space="preserve">เกิดจากการรวมตัวของควาร์ก </t>
  </si>
  <si>
    <t>ไม่ได้เกิดขึ้นพร้อมกัน แต่เกิดในลำดับที่ต่างกันในช่วงเวลาเริ่มต้นของจักรวาล</t>
  </si>
  <si>
    <t>41962@promma.ac.th</t>
  </si>
  <si>
    <t>นันทิชา เสียงล้ำ</t>
  </si>
  <si>
    <t>แอนติควาร์ก;นิวทริโน;ควาร์ก;แอนตินิวทริโน;โพซิตรอน</t>
  </si>
  <si>
    <t>ควาร์ก;นิวทริโน;แอนตินิวทริโน;โฟตอน;แอนติควาร์ก;โพซิตรอน;อิเล็กตรอน</t>
  </si>
  <si>
    <t>โพซิตรอน;แอนตินิวทริโน;นิวทริโน;นิวตรอน;โปรตอนหรือนิวเคลียสของไฮโดรเจน;อิเล็กตรอน</t>
  </si>
  <si>
    <t>นิวตรอน;โฟตอน;อิเล็กตรอน;นิวทริโน;แอนตินิวทริโน;โปรตอนหรือนิวเคลียสของไฮโดรเจน;นิวเคลียสของฮีเลียม</t>
  </si>
  <si>
    <t>ก่อนเกิดมีขนาดเล็กอุณหภูมิสูง ต่อมาจะขนาดใหญ่ขึ้นอุณหภูมิลดลง ต่อมาก็เกิดแกแล็กซี่</t>
  </si>
  <si>
    <t>เกิดในช่วงเวลา 10 วินาที ถ้า 3 นาที เกิดจากอนุภาค ควาร์กกับแอนติควาร์กมารวมตัวกัน</t>
  </si>
  <si>
    <t>ไม่พร้อมกัน นิวเคลียสของไฮโดรเจนเกิดตอนเวลา 10 วินาที ถึง 3 นาที แต่นิวเคลียสของฮีเลียมเกิดตอนเวลา 3 นาที ถึง 300,000 ปี</t>
  </si>
  <si>
    <t>เกิดในช่วงเวลา 300,000 ปี ถึง 1,000 ล้านปี</t>
  </si>
  <si>
    <t>เปลี่ยนแปลงขนาดและอุณหภูมิ</t>
  </si>
  <si>
    <t>41933@promma.ac.th</t>
  </si>
  <si>
    <t>ชัยสิทธิ์ เรืองน้อย</t>
  </si>
  <si>
    <t>นายชัยสิทธิ์ เรืองน้อย</t>
  </si>
  <si>
    <t>แอนตินิวทริโน;นิวทริโน;ควาร์ก;แอนติควาร์ก;โฟตอน;โพซิตรอน;อิเล็กตรอน</t>
  </si>
  <si>
    <t>โพซิตรอน;นิวตรอน;โฟตอน;แอนตินิวทริโน;โปรตอนหรือนิวเคลียสของไฮโดรเจน;นิวทริโน;อิเล็กตรอน</t>
  </si>
  <si>
    <t>โฟตอน;นิวตรอน;อิเล็กตรอน;นิวเคลียสของฮีเลียม;โปรตอนหรือนิวเคลียสของไฮโดรเจน;นิวทริโน</t>
  </si>
  <si>
    <t>อะตอมของไฮโดรเจน;โฟตอน;นิวทริโน;นิวเคลียสของฮีเลียม</t>
  </si>
  <si>
    <t>วินาทีหลังบิกแบง เกิดอนุภาคมูลฐานและปฏิยานุภาค มีกระบวนการประลัย หลังบิกแบง 10 กำลังลบ 6 เกิดอนุภาคโปรตอนและอนุภาคนิวตรอนจากการรวมตัวของควาร์ก 3 นาทีหลังบิกแบงเกิดนิวเคลียสของธาตุฮีเลียม หลังบิกแบง300000ปี เกิดอะตอมไฮโดรเจนและอะตอมฮีเลียม 1000ล้านปีหลังบิกแบง เกิดเนบิวลารุ่นแรก ดาวฤกษ์และกาแล็กซี่</t>
  </si>
  <si>
    <t>10กล-6ถึง3นาที ควาร์กกับแอนติคกวาร์</t>
  </si>
  <si>
    <t>ไม่พร้อมกัน เพราะเกิดแก๊สฮีเลียมก่อนเกิดแก๊สไฮโดเจน</t>
  </si>
  <si>
    <t>300,000ปีถึง1000ล้านปี</t>
  </si>
  <si>
    <t>นิวเคลียสของฮีเลียมกับนิวเคลียสของไฮโดรเจน</t>
  </si>
  <si>
    <t>อุณหภูมิสูง ทำเอกภพมีขนาดเล็กลง 
อุณหภูมิต่ำ ทำให้เอกภพมีขนาดใหญ่ขึ้น</t>
  </si>
  <si>
    <t>43981@promma.ac.th</t>
  </si>
  <si>
    <t>กัญญาวีร์ ทวีศักดิ์</t>
  </si>
  <si>
    <t>นางสาวกัญญาวีร์ ทวีศักดิ์</t>
  </si>
  <si>
    <t>ควาร์ก;โฟตอน;แอนติควาร์ก;อิเล็กตรอน;นิวทริโน;โพซิตรอน;แอนตินิวทริโน</t>
  </si>
  <si>
    <t>นิวตรอน;โฟตอน;แอนตินิวทริโน;อิเล็กตรอน;โพซิตรอน;นิวทริโน;โปรตอนหรือนิวเคลียสของไฮโดรเจน</t>
  </si>
  <si>
    <t>นิวเคลียสของฮีเลียม;นิวตรอน;โปรตอนหรือนิวเคลียสของไฮโดรเจน;โฟตอน;นิวทริโน;อิเล็กตรอน</t>
  </si>
  <si>
    <t>หลังบิกแบง 10 กำลังลบ 6 เกิดจากอนุภาคโปรตอนและนิวตรอน จากการรวมตัวองควาร์ก</t>
  </si>
  <si>
    <t>ไม่พร้อมกัน นิวเคลียสของฮีเลียมเกิดก่อนไฮโดรเจน</t>
  </si>
  <si>
    <t>หลังบิกแบง 300,000 ปี</t>
  </si>
  <si>
    <t>อะตอมของไฮโดรเจนและฮีเลียม</t>
  </si>
  <si>
    <t>อุณหภูมิและขนาด อุณหภูมิที่ลดลง เอกภพจะมีขนาดใหญ่ขึ้น</t>
  </si>
  <si>
    <t>41971@promma.ac.th</t>
  </si>
  <si>
    <t>ศริญญา สุขวงษ์</t>
  </si>
  <si>
    <t>โพซิตรอน;ควาร์ก;แอนติควาร์ก;นิวทริโน;แอนตินิวทริโน</t>
  </si>
  <si>
    <t>โปรตอนหรือนิวเคลียสของไฮโดรเจน;นิวตรอน;นิวเคลียสของฮีเลียม;นิวทริโน;อิเล็กตรอน;โฟตอน</t>
  </si>
  <si>
    <t>ก่อนเกิดจะมีขนาดเล็กหลังจากนั้นจะมีอุณภูมิสูงขึ้นเริ่มมีอนุภาคต่างๆ</t>
  </si>
  <si>
    <t>หลังเกิดบิกแบง 10กำลังลบ6 เกิดจากอนุภาคโปรตรอนและนิวตรอนเกิดจากการรวมตัวของควาร์ก</t>
  </si>
  <si>
    <t>ไม่พร้อมกันเพราะนิวเคลียสฮีเลียมเกิดก่อนนิวเคลียสไฮโดรเจน</t>
  </si>
  <si>
    <t>หลังบิกแบง 300,000ปี</t>
  </si>
  <si>
    <t>เกิดจากอะตอมของธาตุในโตรเจนและฮีลเลียม</t>
  </si>
  <si>
    <t>อุณหภูมิสูงขึ้นเอกภพมีขนาดเล็กลง</t>
  </si>
  <si>
    <t>42163@promma.ac.th</t>
  </si>
  <si>
    <t>พิชามญชุ์ ขันติวีรวัฒน์</t>
  </si>
  <si>
    <t>นางสาว พิชามญชุ์ ขันติวีรวัฒน์</t>
  </si>
  <si>
    <t>4/4</t>
  </si>
  <si>
    <t>โฟตอน;ควาร์ก;อิเล็กตรอน;แอนติควาร์ก;โพซิตรอน;นิวทริโน;แอนตินิวทริโน</t>
  </si>
  <si>
    <t>โฟตอน;นิวตรอน;โปรตอนหรือนิวเคลียสของไฮโดรเจน;โพซิตรอน;นิวทริโน;แอนตินิวทริโน;อิเล็กตรอน</t>
  </si>
  <si>
    <t>อิเล็กตรอน;โพซิตรอน;นิวทริโน;แอนตินิวทริโน;โฟตอน;นิวตรอน;โปรตอนหรือนิวเคลียสของไฮโดรเจน;นิวเคลียสของฮีเลียม</t>
  </si>
  <si>
    <t>นิวทริโน;อะตอมของฮีเลียม;อะตอมของไฮโดรเจน;โฟตอน</t>
  </si>
  <si>
    <t>ถ้าอุณหภูมิในเอกภพลดลง ขนาดเอกภพจะเพิ่มขึ้น จะเกิดสสารต่างๆ จากนั้นสสารในเอกภพจะรวมกันจนเกิดเป็นกาแล็กซีในที่สุด</t>
  </si>
  <si>
    <t>เกิดในช่วงเวลา 10^-6 วินาที ถึง 300,000 ปี และเกิดจาก ควาร์กประจุ-⅓ และ ควาร์กประจุก +⅔</t>
  </si>
  <si>
    <t>ไม่พร้อมกัน เนื่องจากนิวเครียสของไฮโรเจนเริ่มเกิดก่อนในช่วง 10^-6 วินาที แต่นิวเครียสของฮีเลียมเกิดในช่วง 3 นาที</t>
  </si>
  <si>
    <t xml:space="preserve">อะตอมของไฮโดรเจน และฮีเลียม เกิดในช่วง 300,000 ปี </t>
  </si>
  <si>
    <t>43927@promma.ac.th</t>
  </si>
  <si>
    <t>พิชญา สอนพันธุ์</t>
  </si>
  <si>
    <t>แอนติควาร์ก;นิวทริโน;แอนตินิวทริโน;โพซิตรอน;ควาร์ก</t>
  </si>
  <si>
    <t>ควาร์ก;แอนติควาร์ก;โฟตอน;อิเล็กตรอน;นิวทริโน;แอนตินิวทริโน;โพซิตรอน</t>
  </si>
  <si>
    <t>โปรตอนหรือนิวเคลียสของไฮโดรเจน;โฟตอน;อิเล็กตรอน;โพซิตรอน;นิวทริโน;แอนตินิวทริโน;นิวตรอน</t>
  </si>
  <si>
    <t>นิวเคลียสของฮีเลียม;โฟตอน;โปรตอนหรือนิวเคลียสของไฮโดรเจน;นิวตรอน;นิวทริโน;อิเล็กตรอน</t>
  </si>
  <si>
    <t>เพื่อเรียนรู้การเปลี่ยนแปลงระหว่างสสาร ขนาดและอุณหภูมิในช่วงเวลาต่างๆตามวิวัฒนาการของเอกภพ</t>
  </si>
  <si>
    <t>เกิดในช่วง10^-6วินาที ถึง 3นาทีและเกิดจากควาร์ก</t>
  </si>
  <si>
    <t>300,000ปี-ถึง1,000ล้านปี</t>
  </si>
  <si>
    <t>ไฮโดนเจน และ ฮีเลียม</t>
  </si>
  <si>
    <t>มีการวิวัฒนาการของอุณหภูมิและขนาดของดวงดาวต่างๆ โดยที่อุณหภูมิของเอกภพลดลง ขนาดของเอกภพจะเพิ่มขึ้น</t>
  </si>
  <si>
    <t>43928@promma.ac.th</t>
  </si>
  <si>
    <t>โศภิษฐา กรกุม</t>
  </si>
  <si>
    <t>ไม่พร้อมกัน เพราะนิวเคลียสของไฮโดรเจนเจนเกิดก่อนนิวเคลียสของฮีเลียม</t>
  </si>
  <si>
    <t>อะตอมของไฮโดรเจนเกิดช่วงเวลาที่10ยกกำลังลบ6ถึง300,000ปี ส่วน อะตอมของฮีเลียมเกิดช่วงเวลาที่3นาทีถึง300,000ปี</t>
  </si>
  <si>
    <t>อุณหภูมิและขนาด โดยอุณหภูมิของเอกภพจะลดลง ขนาดของเอกภพจะเพิ่มขึ้น เกิดสสารต่างๆในเอกภพ</t>
  </si>
  <si>
    <t>42263@promma.ac.th</t>
  </si>
  <si>
    <t>ธนกฤต นวลมาตร</t>
  </si>
  <si>
    <t>ควาร์ก;โฟตอน;แอนติควาร์ก;อิเล็กตรอน;โพซิตรอน;นิวทริโน;แอนตินิวทริโน</t>
  </si>
  <si>
    <t>โฟตอน;อิเล็กตรอน;โพซิตรอน;นิวทริโน;นิวตรอน;แอนตินิวทริโน;โปรตอนหรือนิวเคลียสของไฮโดรเจน</t>
  </si>
  <si>
    <t>ในะระหว่างวิวัฒนาการเอกภพจะมีการเปลี่ยนแปลงทั้งสสาร อุณหภูมิ และขนาด โดยอุณหภูมิของเอพภพลดลง ขนาดจองเอกภพจะเพิ่มขึ้น เกิดสสารต่างๆในเอกภพ</t>
  </si>
  <si>
    <t>10^-6 วินาที ถึง 300,000 ปี
อนุภาคมูลฐาน</t>
  </si>
  <si>
    <t>ไม่ เพราะ นิวเคลียสของไฮโดรเจนเกิดขึ้นก่อน ส่วนนิวเคลียสของฮีเลียมเกิดหลังจากนั้น</t>
  </si>
  <si>
    <t>อุณหภูมิและขนาด โดยอุณภูมิของเอกภพลดลง ขนาดของเอกจะเพิ่มขึ้น</t>
  </si>
  <si>
    <t>41931@promma.ac.th</t>
  </si>
  <si>
    <t>อรณัชชา มงคล</t>
  </si>
  <si>
    <t>แอนติควาร์ก;ควาร์ก;แอนตินิวทริโน</t>
  </si>
  <si>
    <t>โฟตอน;นิวทริโน;แอนตินิวทริโน;โพซิตรอน;ควาร์ก;แอนติควาร์ก;อิเล็กตรอน</t>
  </si>
  <si>
    <t>โปรตอนหรือนิวเคลียสของไฮโดรเจน;นิวตรอน;อิเล็กตรอน;โพซิตรอน;โฟตอน</t>
  </si>
  <si>
    <t>นิวเคลียสของฮีเลียม;นิวทริโน;โฟตอน;นิวตรอน;โปรตอนหรือนิวเคลียสของไฮโดรเจน;อิเล็กตรอน</t>
  </si>
  <si>
    <t>อะตอมของไฮโดรเจน;นิวทริโน;โฟตอน</t>
  </si>
  <si>
    <t>ในระหว่างวิวัฒนาการเอกภพจะมีการเปลี่ยนแปลงทั้งสสาร อุณหภูมิ และขนาดโดยอุณหภูมิของเอกภพลดลง ขนาดเอกภพเพิ่มขึ้น เกิดสสารต่างๆในเอกภพ ต่อจากนั้นสสารในเอกภพจะเริ่มรวมกันจนเกิดเป็นกาแล็กซี และสมาชิกต่างๆภายในกาแลกซีในปัจจุบัน</t>
  </si>
  <si>
    <t>10กำลัง-6วินาทีถึง3นาที เกิดจากอนุภาคควาร์กประจุ-1/3 ควาร์กประจุ+2/3</t>
  </si>
  <si>
    <t>ไม่พร้อมกันเนื่องจากนิวเคลียสของไฮโดรเจนเกิดช่วง10กำลัง-6วินาทีถึง3นาที แต่นิวเคลียสของฮีเลียมเกิดช่วง3นาทีถึง300,000ปี</t>
  </si>
  <si>
    <t>เกิดในช่วง300,000ปีถึง1,000ล้านปี</t>
  </si>
  <si>
    <t>อะตอมของฮีเลียมกับอะตอมไฮโดรเจน</t>
  </si>
  <si>
    <t>เปลี่ยนแปลงอุณหภูมิและขนาด โดยที่อุณหภูมิของเอกภพลดลง ขนาดของเอกภพจะเพิ่มขึ้น</t>
  </si>
  <si>
    <t>42079@promma.ac.th</t>
  </si>
  <si>
    <t>ณัฏฐณิชา อมรเรืองวาณิชย์</t>
  </si>
  <si>
    <t>แอนติควาร์ก;แอนตินิวทริโน;นิวทริโน;โพซิตรอน;ควาร์ก</t>
  </si>
  <si>
    <t>ควาร์ก;แอนติควาร์ก;โฟตอน;แอนตินิวทริโน;นิวทริโน;โพซิตรอน;อิเล็กตรอน</t>
  </si>
  <si>
    <t>นิวตรอน;โฟตอน;แอนตินิวทริโน;นิวทริโน;โพซิตรอน;อิเล็กตรอน</t>
  </si>
  <si>
    <t>นิวเคลียสของฮีเลียม;นิวตรอน;นิวทริโน;โฟตอน;อิเล็กตรอน</t>
  </si>
  <si>
    <t>ในระหว่างวิวัฒนาการเอกภพจะมีการเปลี่ยนแปลงทั้งสสาร อุณหภูมิ และขนาด โดยอุณหภูมิของเอกภพลดลง ขนาดของเอกภพเพิ่มขึ้น</t>
  </si>
  <si>
    <t>10^-6 วินาที ถึง 300,000ปี อนุภาคมูลฐาน</t>
  </si>
  <si>
    <t>ไม่ เพราะ นิวเคลียสของไฮโดรเจนเกิดในช่วง 10^-6วินาที ถึง300,000ปี แต่ นิวเคลียสของฮีเลียม เกิดในช่วง3นาที ถึง 300,000ปี</t>
  </si>
  <si>
    <t>เกิดในช่วง 300,000ปี ถึง 1,000ล้านปี</t>
  </si>
  <si>
    <t>เปลี่ยนแปลงอุณหภูมิ และขนาด โดยอุณหภูมิของเอกภพลดลง ขนาดของเอกภพจะเพิ่มขึ้น</t>
  </si>
  <si>
    <t>42290@promma.ac.th</t>
  </si>
  <si>
    <t>สรัญรัตน์ หมั่นกิจ</t>
  </si>
  <si>
    <t>ควาร์ก;แอนติควาร์ก;นิวทริโน;โฟตอน;โพซิตรอน;อิเล็กตรอน;แอนตินิวทริโน</t>
  </si>
  <si>
    <t>นิวตรอน;นิวทริโน;โฟตอน;แอนตินิวทริโน;โพซิตรอน;อิเล็กตรอน;โปรตอนหรือนิวเคลียสของไฮโดรเจน</t>
  </si>
  <si>
    <t>เอกภพมีการเปลี่ยนแปลงทั้งสสาร อุณหภูมิ ขนาด โดยอุณหภูมิของเอกภพจะลดลง ขนาดเอกภพเพิ่มขึ้น  เกิดสสารในเอกภพ ต่อจากนั้นสสารจะรวมตัวจนเป็นกาแล็กซี่และสมาชิกต่างๆภายในกาแล็กซี</t>
  </si>
  <si>
    <t>10^-6 วินาที-300,000 ปี
อนุภาคมูลฐาน</t>
  </si>
  <si>
    <t xml:space="preserve">นิวเคลียสไฮโดรเจนเกิดช่วง  10^-6 วินาที-300,000 ปี
ส่วนนิวเคลียสของฮีเลียมเกิมช่วง 3นาที - 300,000 ปี
</t>
  </si>
  <si>
    <t>ช่วง 300,000 ปี - 1,000 ล้านปี</t>
  </si>
  <si>
    <t>อุณหภูมิลดลงและขนาดเพิ่มขึ้น</t>
  </si>
  <si>
    <t>42200@promma.ac.th</t>
  </si>
  <si>
    <t>ณัฏฐ์ชยา บุญมี</t>
  </si>
  <si>
    <t>ด.ญ.ณัฏฐ์ชยา บุญมี</t>
  </si>
  <si>
    <t>นิวทริโน;แอนตินิวทริโน;ควาร์ก;โพซิตรอน;แอนติควาร์ก</t>
  </si>
  <si>
    <t>โฟตอน;แอนติควาร์ก;นิวทริโน;ควาร์ก;อิเล็กตรอน;โพซิตรอน;แอนตินิวทริโน</t>
  </si>
  <si>
    <t>อิเล็กตรอน;นิวตรอน;โปรตอนหรือนิวเคลียสของไฮโดรเจน;โพซิตรอน;โฟตอน;นิวทริโน</t>
  </si>
  <si>
    <t>นิวเคลียสของฮีเลียม;นิวตรอน;อิเล็กตรอน;นิวทริโน;โฟตอน;โปรตอนหรือนิวเคลียสของไฮโดรเจน</t>
  </si>
  <si>
    <t xml:space="preserve">เรียนรู้เกี่ยวกับการกำเนิดและวิวัฒนาการของเอกภพจากทฤษฎีบิกแบง </t>
  </si>
  <si>
    <t>ในช่วง10ยกกำลัง-6วินาทีหลังบิกแบงมีสสารเกิดขึ้นในรูปของอนุภาคมูลฐาน</t>
  </si>
  <si>
    <t>ไม่พร้อมกันเพราะฮีเลียมเกิดก่อน</t>
  </si>
  <si>
    <t>ฮีเลียมเกิดเมื่อ3นาที ไฮโดรเจนเกิดเมื่อ 300,000ปี</t>
  </si>
  <si>
    <t>ขนาดของเอกภพจะเพิ่มขึ้น</t>
  </si>
  <si>
    <t>42274@promma.ac.th</t>
  </si>
  <si>
    <t>คณัสนันท์ สถานสุข</t>
  </si>
  <si>
    <t>แอนติควาร์ก;แอนตินิวทริโน;นิวทริโน;โฟตอน;ควาร์ก;โพซิตรอน;อิเล็กตรอน</t>
  </si>
  <si>
    <t>โพซิตรอน;นิวตรอน;โปรตอนหรือนิวเคลียสของไฮโดรเจน;โฟตอน;อิเล็กตรอน;แอนตินิวทริโน;นิวทริโน</t>
  </si>
  <si>
    <t>นิวตรอน;นิวทริโน;อิเล็กตรอน;โปรตอนหรือนิวเคลียสของไฮโดรเจน;นิวเคลียสของฮีเลียม;โฟตอน</t>
  </si>
  <si>
    <t>จากกิจกรรมสรุปได้ว่าในระหว่างวิวัฒนาการเอกภพจะมีการเปลี่ยนแปลงทั้งสสาร อุณหภูมิ และขนาด
โดยอุณหภูมิลดลงขนาดของเอกภพเพิ่มขึ้นเกิดสสารต่างๆในเอกภพสารต่างๆรวมกันเป็นกาแล็กซีและอื่นๆ</t>
  </si>
  <si>
    <t>10^-6 วินาที - 300,000 ปี
อนุภาคมูลฐาน</t>
  </si>
  <si>
    <t>นิวเคลียสไฮโดรเจนเกิดช่วง 
10^-6 วินาที - 300,000 ปี
ส่วนนิวเคลียสของฮีเลียมเกิดช่วง 
3 นาที - 300,000 ปี</t>
  </si>
  <si>
    <t>เปลี่ยนแปลงขนาดและอุณหภูมิโดยขนาดของเอกภพจะเพิ่มขึ้นและอุณหภูมิของเอกภาพจะลดลง</t>
  </si>
  <si>
    <t>42238@promma.ac.th</t>
  </si>
  <si>
    <t>ครองขวัญ ปิ่นแก้ว</t>
  </si>
  <si>
    <t>นิวทริโน;ควาร์ก;แอนตินิวทริโน;โพซิตรอน;แอนติควาร์ก</t>
  </si>
  <si>
    <t>แอนติควาร์ก;โฟตอน;อิเล็กตรอน;โพซิตรอน;นิวทริโน;แอนตินิวทริโน;ควาร์ก</t>
  </si>
  <si>
    <t>อิเล็กตรอน;นิวทริโน;โพซิตรอน;โฟตอน;นิวตรอน;โปรตอนหรือนิวเคลียสของไฮโดรเจน</t>
  </si>
  <si>
    <t>นิวเคลียสของฮีเลียม;โปรตอนหรือนิวเคลียสของไฮโดรเจน;อิเล็กตรอน;นิวทริโน;โฟตอน;นิวตรอน</t>
  </si>
  <si>
    <t xml:space="preserve">เรียนรู้การกำเนิดและะการวิวัฒนาการของเอกภพตามทฤษฎีบิกเเบง </t>
  </si>
  <si>
    <t>ในช่วง10ยกกำลังลบหลังบิกเเบงมีสสารเกิดขึ้นในรูปของอนุภาคมูลฐาน</t>
  </si>
  <si>
    <t>ไม่พร้อมกัน เพราะฮีเลียมเกิดก่อน</t>
  </si>
  <si>
    <t>ฮีเลียมเกิดเมื่อ 3 นาที ไฮโดเจนเกิดเมื่อ 300000 ปี</t>
  </si>
  <si>
    <t>ไฮโดเจน และ ฮีเลียม</t>
  </si>
  <si>
    <t>42211@promma.ac.th</t>
  </si>
  <si>
    <t>รุจรวี กุศลสุข</t>
  </si>
  <si>
    <t>น.ส รุจรวี กุศลสุข</t>
  </si>
  <si>
    <t>โฟตอน;นิวตรอน;อิเล็กตรอน;นิวทริโน;นิวเคลียสของฮีเลียม</t>
  </si>
  <si>
    <t>แอนตินิวทริโน;โฟตอน;นิวทริโน;อะตอมของไฮโดรเจน;อะตอมของฮีเลียม</t>
  </si>
  <si>
    <t>ระหว่างวิวัฒนาการเอกภพจะมีการเปลี่ยนแปลงทั้งสสาร อุณหภูมิและขนาด โดยอุณหภูมิของเอกภพลดลง ขนาดของเอกภพจะเพิ่มขึ้น และเกิดสสารต่างๆในเอกภพ จากนั้นสสารในเอกภพจะรวมตัวกันจนเกิดเป็นกาแล็กซี</t>
  </si>
  <si>
    <t xml:space="preserve">เกิดขึ้นหลังบิกแบง 10‐⁶ </t>
  </si>
  <si>
    <t>300,000ปี-1000ล้านปี</t>
  </si>
  <si>
    <t>41936@promma.ac.th</t>
  </si>
  <si>
    <t>ณปภัช ไชยเสริฐ</t>
  </si>
  <si>
    <t>โฟตอน;อิเล็กตรอน;โพซิตรอน;นิวทริโน;แอนตินิวทริโน;โปรตอนหรือนิวเคลียสของไฮโดรเจน;นิวตรอน</t>
  </si>
  <si>
    <t>มีการเพิ่มการเปลี่ยนแปลงทั้งสสาร อุณหภูมิ และขนาด อุณหภูมิลดลง ขนาดมากขึ้น</t>
  </si>
  <si>
    <t>เกิดตอนช่วง 10 กำลัง -6 ถึง 3 นาที เกิดจากอนุภาคควาร์ก</t>
  </si>
  <si>
    <t>อุณหภูมิลดลง ขนาดมากขึ้น</t>
  </si>
  <si>
    <t>42042@promma.ac.th</t>
  </si>
  <si>
    <t>ณภาภัช หอศิวาลัย</t>
  </si>
  <si>
    <t>โฟตอน;อะตอมของฮีเลียม;นิวทริโน;อะตอมของไฮโดรเจน</t>
  </si>
  <si>
    <t>เมื่อเวลามากขึ้น และอุณหภูมิน้อยลง แล้วก็จะมีบางอย่างลดลงไป และมีสิ่งที่เพิ่มใหม่ขึ้นมา จนสุดท้ายในเวลา 1000 ล้านปี - 13800 ล้านปี ก็เหลือแค่สามอย่าง</t>
  </si>
  <si>
    <t>เกิดในช่วง 10-6 วินาที - 3 นาที เกิดจากอนุภาคควาร์ก ทั้งประจุลบและบวก</t>
  </si>
  <si>
    <t>ไม่พร้อมกัน นิวเคลียสขอบไฮโดรเจนเกิดในตอน 10-6 วินาที ถึง 3 นาที นิวเคลียสฮีเลียมเกิดตอน 3 นาที ถึง 300000 ปี</t>
  </si>
  <si>
    <t>ควาร์กทั้งประจุบวกและลบ แอนตควาร์กทั้งประจุบวกและลบ อิเล็กตรอน โพซิตรอน นิวทริโบ แอนตินิวทริโน</t>
  </si>
  <si>
    <t>เปลี่ยนแปลง คือ เวลา  อุณหภูมิ สี</t>
  </si>
  <si>
    <t>43921@promma.ac.th</t>
  </si>
  <si>
    <t>วีระกิตติ์ สินทวีธนาชัย</t>
  </si>
  <si>
    <t>นายวีระกิตติ์ สินทวีธนาชัย</t>
  </si>
  <si>
    <t>แอนติควาร์ก;โพซิตรอน;แอนตินิวทริโน;ควาร์ก;นิวทริโน</t>
  </si>
  <si>
    <t>โฟตอน;แอนตินิวทริโน;ควาร์ก;แอนติควาร์ก;อิเล็กตรอน;โพซิตรอน;นิวทริโน</t>
  </si>
  <si>
    <t>โฟตอน;อิเล็กตรอน;โพซิตรอน;นิวทริโน;แอนตินิวทริโน;นิวตรอน;โปรตอนหรือนิวเคลียสของไฮโดรเจน</t>
  </si>
  <si>
    <t>นิวเคลียสของฮีเลียม;นิวตรอน;โฟตอน;นิวทริโน;อิเล็กตรอน;แอนตินิวทริโน;โปรตอนหรือนิวเคลียสของไฮโดรเจน</t>
  </si>
  <si>
    <t>มีการเปลี่ยนแปลงของสสารเมื่อเวลาผ่านไปและอุณหภูมิที่ลดลง</t>
  </si>
  <si>
    <t>10^-6 วินาที ถึง 1000 ล้านปี</t>
  </si>
  <si>
    <t>ไม่ เพราะ ช่วงเวลาที่เกิดแตกต่างกัน</t>
  </si>
  <si>
    <t>อุณหภูมิ เปลี่ยนแปลงไปเพราะมีดาวฤกษ์เกิดขึ้น</t>
  </si>
  <si>
    <t>43924@promma.ac.th</t>
  </si>
  <si>
    <t>ณิชกานต์ จอมสูง</t>
  </si>
  <si>
    <t>โปรตอนหรือนิวเคลียสของไฮโดรเจน;โฟตอน;นิวตรอน;โพซิตรอน;นิวทริโน;อิเล็กตรอน;แอนตินิวทริโน</t>
  </si>
  <si>
    <t>เอกภพมีการเปลี่ยนแปลงไปซึ่งเมื่อเวลามากขึ้นอุณหภูมิจะลดลงโดยแต่ละอุณหภูมิจะเกิดสสารที่แตกต่างกัน จากนั้นสสารจะรวมตัวกันเกิดเป็นกาแล็กซี</t>
  </si>
  <si>
    <t>ช่วง10ยกกำลัง-6 ถึง3นาที เกิดจากควาร์กประจุ-1/3 และ ควาร์กประจุ+2/3</t>
  </si>
  <si>
    <t>อะตอมของฮีเลียม และ อะตอมของไฮโดรเจน</t>
  </si>
  <si>
    <t>เปลี่ยนแปลงอุณหภูมิโดยเมื่อเวลาเพิ่มขึ้นอุณหภูมิจะลดลง</t>
  </si>
  <si>
    <t>42090@promma.ac.th</t>
  </si>
  <si>
    <t>ไพรินทร์ พันธ์เพิ่ม</t>
  </si>
  <si>
    <t>โฟตอน;อะตอมของไฮโดรเจน;นิวทริโน;แอนตินิวทริโน;อะตอมของฮีเลียม</t>
  </si>
  <si>
    <t>ในระหว่างวิวัฒนาการเอกภพจะมีการเปลี่ยนแปลงทั้งสสาร อุณหภูมิ และขนาด โดยอุณหภูมิของเอกภพลดลงขนาดของเอกภพจะเพิ่มขึ้น เกิดสสารต่างๆในเอกภพ ต่อจากนั้นสสารในเอกภพจะรวมตัวกันจนเกิดเป็นกาแล็กซี และสมาชิกต่างๆภายในกาแล็กซีในปัจจุบัน</t>
  </si>
  <si>
    <t>เมื่ออุณหภูมิของเอกภพลดลงเหลือ10กำลัง13 หลังจากนั้น3นาทีหลังบิกแบงอุณหภูมิเอกภพลดลงเหลือประมาณ1000ล้านเคลวิน</t>
  </si>
  <si>
    <t>300,000ปี ถึง 1,000 ล้านปี</t>
  </si>
  <si>
    <t>43919@promma.ac.th</t>
  </si>
  <si>
    <t>นพรุจ สุขสบาย</t>
  </si>
  <si>
    <t>ด.ช.นพรุจ สุขสบาย</t>
  </si>
  <si>
    <t>ควาร์ก;โพซิตรอน;นิวทริโน;อิเล็กตรอน;แอนตินิวทริโน;โฟตอน;นิวตรอน;โปรตอนหรือนิวเคลียสของไฮโดรเจน</t>
  </si>
  <si>
    <t>อิเล็กตรอน;นิวทริโน;โฟตอน;นิวตรอน;นิวเคลียสของฮีเลียม</t>
  </si>
  <si>
    <t>ในระหว่างการวิวัฒนาการเอกภพจะมีการเปลี่ยนเเปลงทั้งสสาร อุณหภูมิ เเละขนาดของเอกภพจะเพิ่มขึ้นเเต่อุณหภูมิจะลดลงเเละเกิดสารใหม่ๆขึ้นมา</t>
  </si>
  <si>
    <t>ช่วงเวลา 10ยกกำลัง -6วินาที ถึง 1000ล้านปี
เกิดจากอนุภาค โปรตรอน เกิดจากอนุภาคควาร์กประจุ-
นิวตรอนเกิดจาก ควาร์กประจุบวก</t>
  </si>
  <si>
    <t>ไม่พร้อมกันเพราะจะเกิดการรวมตัวของควาร์กประจุ+เเละลบก่อนทำให้เกิดไม่พร้อมกัน</t>
  </si>
  <si>
    <t>ช่วงเวลา300,000ปี ถึง 1000ล้านปี</t>
  </si>
  <si>
    <t>ธาตุฮีเลียม</t>
  </si>
  <si>
    <t>อุณหภูมิหลังจากการเกิดลดลง</t>
  </si>
  <si>
    <t>41917@promma.ac.th</t>
  </si>
  <si>
    <t>สุวิจักขณ์ หลวงชะอำ</t>
  </si>
  <si>
    <t>แอนติควาร์ก;โพซิตรอน;ควาร์ก;นิวทริโน;แอนตินิวทริโน</t>
  </si>
  <si>
    <t>นิวตรอน;แอนตินิวทริโน;อิเล็กตรอน;โพซิตรอน;นิวทริโน;โฟตอน;โปรตอนหรือนิวเคลียสของไฮโดรเจน</t>
  </si>
  <si>
    <t>โฟตอน;นิวทริโน;นิวตรอน;อิเล็กตรอน;โปรตอนหรือนิวเคลียสของไฮโดรเจน;นิวเคลียสของฮีเลียม</t>
  </si>
  <si>
    <t>ระหว่างวิวัฒนาการเอกภพจะมีการเปลี่ยนแปลงทั้งสสาร อุณหภูมิ และขนาด ไปตามกาลเวลา โดยอุณหภูมิของเอกภพจะเพิ่มขึ้น เกิดสสารต่างๆในเอกภพ ต่อจากนั้นสสารในเอกภพจะรวมตัวกันเป็นกาเเล็กซีเเละสมาชิกต่างๆ ภายในกาเเล็กซีปัจจุบัน</t>
  </si>
  <si>
    <t>10^-6วินาที ถึง 300000 ปี เกิดจาก ควาร์กประจุ -1/3 และควาร์กประจุ +2/3</t>
  </si>
  <si>
    <t>ไม่พร้อมกัน เพราะ  นิวเคลียสของไฮโดรเจนเกิดตั้งเเต่ช่วง 10^-6 วินาที เเต่นิวเคลียสของฮีเลียม เกิดตั้งเเต่ 3นาที</t>
  </si>
  <si>
    <t>เกิดขึ้นช่วง300,000 ปี ถึง 1,000ล้านปี</t>
  </si>
  <si>
    <t>อุณหภูมิของเอกภพลดลง ขนาดเอกภพเพิ่มขึ้น เกิดสสารต่างๆในเอกภพ</t>
  </si>
  <si>
    <t>41909@promma.ac.th</t>
  </si>
  <si>
    <t>ภพธนภณ ปิ่นแก้ว</t>
  </si>
  <si>
    <t>โฟตอน;แอนติควาร์ก;ควาร์ก;แอนตินิวทริโน;อิเล็กตรอน;โพซิตรอน;นิวทริโน</t>
  </si>
  <si>
    <t>นิวตรอน;โปรตอนหรือนิวเคลียสของไฮโดรเจน;นิวทริโน;โพซิตรอน;โฟตอน;แอนตินิวทริโน;อิเล็กตรอน</t>
  </si>
  <si>
    <t>นิวเคลียสของฮีเลียม;โปรตอนหรือนิวเคลียสของไฮโดรเจน;นิวตรอน;นิวทริโน;อิเล็กตรอน;โฟตอน</t>
  </si>
  <si>
    <t>นิวทริโน;อะตอมของไฮโดรเจน;โฟตอน</t>
  </si>
  <si>
    <t>พบว่า ในระหว่างวิวัฒนาการการเอกภพจะมีการเปลี่ยนแปลงทั้งสสาร อุณหภูมิ และขนาด โดยอุณหภูมิของเอกภพลดลง ขนาดของเอกภพจะเพิ่มขึ้น เกิดสสารต่างๆในเอกภพ ต่อจากนั้นสสารในเอกภพจะรวมตัวกันจนเกิดเป็นกาแล็กซี่ และสมาชิกต่างๆภายในแกแล็กซี่ในปัจจุบัน</t>
  </si>
  <si>
    <t>10^-6 ถึง 300000 ปี เกิดจาก ควาร์กประจุ -1/3 และควาร์กประจุ + 2/3</t>
  </si>
  <si>
    <t>ไม่พร้อมกัน เพราะ เกิดตอน 10^-6 ถึง 3นาที แต่นิวเคลียสของฮีเลียม เกิดตอน 3 นาที ถึง 300000 ปี</t>
  </si>
  <si>
    <t>ช่วงเวลา 300000 ปี ถึง 1000 ล้านปี</t>
  </si>
  <si>
    <t>อะตอมฮีเลียม</t>
  </si>
  <si>
    <t>เปลี่ยน อุณหภูมิและขนาด อุณหภูมิของเอกภพลดลง และขนาดของเอกภพเพิ่มขึ้น</t>
  </si>
  <si>
    <t>43922@promma.ac.th</t>
  </si>
  <si>
    <t>อัครพล ไม่ล่าใคร</t>
  </si>
  <si>
    <t>โฟตอน;แอนติควาร์ก;ควาร์ก;อิเล็กตรอน;แอนตินิวทริโน;นิวทริโน;โพซิตรอน</t>
  </si>
  <si>
    <t>โปรตอนหรือนิวเคลียสของไฮโดรเจน;นิวตรอน;โฟตอน;อิเล็กตรอน;โพซิตรอน;นิวทริโน;แอนตินิวทริโน</t>
  </si>
  <si>
    <t>นิวทริโน;อิเล็กตรอน;อะตอมของไฮโดรเจน;โฟตอน;อะตอมของฮีเลียม</t>
  </si>
  <si>
    <t>ในระหว่างวิวัฒนาการเอกภพจะมีการเปลี่ยนแปลงทา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ในระหว่างวิวัฒนาการเอกภพจะมีการเปลี่ยนแปลงทั้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ในปัจจุบันซึ่งนักวิทยาศาสตร์จะอธิบายการกำหนดและวิวัฒนาการของเอกภพได้ไว้ดังนี้​</t>
  </si>
  <si>
    <t>โปรตรอนเกิดในช่วง ~10^-32 -10^-6 วินาที
นิวตรอนเกิดในช่วง ~10^-6 วินาที -3 นาที
เกิดจากนิวเคลียส</t>
  </si>
  <si>
    <t>นิวเคลียสของไฮโดรเจน และฮีเลียมดึงอิเล็กตรอนเข้ามาอยู่ในวงโคจร และเกิดเป็นอะตอมไฮโดรเจน และฮีเลียม
ภายในกาแล็กซีมีธาตุไฮโดรเจน และฮีเลียมเป็นสสารเบื้องต้น​</t>
  </si>
  <si>
    <t>~300000 ปี - 1000 ล้านปี</t>
  </si>
  <si>
    <t>เอกภพกำเนิดและวิวัฒนาการจากบริเวณที่มีขนาดเล็กการเปลี่ยนพลังงานเป็นสสารเกิดขึ้นในรูปอนุภาค และปฏิอนุภาคชนิดต่างๆ เมื่อเวลาผ่านไปเอกภพมีขนาดใหญ่ขึ้น</t>
  </si>
  <si>
    <t>43923@promma.ac.th</t>
  </si>
  <si>
    <t>ณัฐธยาน์ มลคล้ำ</t>
  </si>
  <si>
    <t>ควาร์ก;โฟตอน;อิเล็กตรอน;นิวทริโน;โพซิตรอน;แอนติควาร์ก;แอนตินิวทริโน</t>
  </si>
  <si>
    <t>อิเล็กตรอน;แอนตินิวทริโน;โพซิตรอน;นิวทริโน;โปรตอนหรือนิวเคลียสของไฮโดรเจน;นิวตรอน;โฟตอน</t>
  </si>
  <si>
    <t>โฟตอน;นิวเคลียสของฮีเลียม;นิวตรอน;โปรตอนหรือนิวเคลียสของไฮโดรเจน;นิวทริโน;อิเล็กตรอน</t>
  </si>
  <si>
    <t>เอกภพมีการเปลี่ยนแปลงทั้งสสาร อุณหภูมิ และขนาดโดย อุณหภูมิของเอกภพจะลดลง ขนาดของเอกภพจะเพิ่มขึ้น เกิดสสารต่างๆในเอกภพ ต่อจากนั้นสสารในเอกภพจะรวมตัวกันจนเป็นกาแล็กซี และสมาชิกต่างๆภายในกาแล็กซีในปัจจุบัน</t>
  </si>
  <si>
    <t>ช่วง10ยกกำลังลบ6 ถึง3นาที และทำให้ควาร์กรวมตัวกันเป็นโปรตอนและนิวตรอน</t>
  </si>
  <si>
    <t>ไม่พร้อมกัน เพราะนิวเคลียสของไฮโดรเจนเกิดตอนช่วงเวลาที่ 10ยกกำลังลบ6 - 3นาที แต่นิวเคลียสของฮีเลียมเกิดตอนช่วงเวลาที่ 300,000ปี - 1,000ล้านปี</t>
  </si>
  <si>
    <t>ช่วงเวลาประมาณที่ 300,000 ปีหลังบิกแบง</t>
  </si>
  <si>
    <t>อุณหภูมิและเวลา โดยที่ยิ่งขนาดเล็กลง อุณหภูมิก็จะสูงขึ้น เวลาก็จะไวขึ้น</t>
  </si>
  <si>
    <t>42218@promma.ac.th</t>
  </si>
  <si>
    <t>ธนดล นามปักษา</t>
  </si>
  <si>
    <t>นิวทริโน;แอนติควาร์ก;ควาร์ก;โพซิตรอน;แอนตินิวทริโน</t>
  </si>
  <si>
    <t>โฟตอน;นิวทริโน;แอนติควาร์ก;ควาร์ก;อิเล็กตรอน;โพซิตรอน</t>
  </si>
  <si>
    <t>โฟตอน;อิเล็กตรอน;โปรตอนหรือนิวเคลียสของไฮโดรเจน;นิวตรอน;โพซิตรอน;แอนตินิวทริโน;นิวทริโน</t>
  </si>
  <si>
    <t>นิวตรอน;โปรตอนหรือนิวเคลียสของไฮโดรเจน;โฟตอน;นิวเคลียสของฮีเลียม;นิวทริโน;อิเล็กตรอน</t>
  </si>
  <si>
    <t>โฟตอน;อะตอมของไฮโดรเจน;อะตอมของฮีเลียม;นิวทริโน;อิเล็กตรอน</t>
  </si>
  <si>
    <t>ทำให้รู้ว่าในตั้งแต่ช่วงเวลาแรกของบิ๊กแบงจนถึงปัจจุบัน เอกภพของเรามีการเปลี่ยนแปลงตลอดเวลา ทำให้เกิด
กาแล็คซี่ ระบบสุริยะ ดาวฤกษ์ ดาวเคราะห์</t>
  </si>
  <si>
    <t>เกิดในช่วง 10กำลัง-6วินาที ถึง 3 นาที  และเกิดจาก 
ควาร์กประจุ -1/3 กับ ควาร์กประจุ+2/3</t>
  </si>
  <si>
    <t>ไม่พร้อมกัน เพราะ นิวเคลียสของไฮโดรเจนเกิดในช่วง 
10กำลัง-6 วินาที ถึง 3 นาที ขณะที่ นิวเคลียสของฮีเลียม 
เกิดในช่วง 3 นาที ถึง 300,000 ปี และนิวเคลียสของฮีเลียมเกิดจาก นิวตรอนกับนิวเคลียสไฮโดรเจนรวมตัวกัน</t>
  </si>
  <si>
    <t>เปลี่ยนแปลงอุณหภูมิ ขนาดเอกภพ เปลี่ยนแปลงโดย อุณหภูมิของเอกภพลดลงและขนาดของเอกภพกำลังขยายออกไปเรื่อยๆ</t>
  </si>
  <si>
    <t>42002@promma.ac.th</t>
  </si>
  <si>
    <t>ณัฏฐณิชา มงคลธนตระกูล</t>
  </si>
  <si>
    <t>น.ส.ณัฏฐณิชา มงคลธนตระกูล</t>
  </si>
  <si>
    <t>จากการทำกิจกรรมพบว่าในระหว่างวิวัฒนาการเอกภพจะมีการเปลี่ยนแปลงทั้งสสาร อุณหภูมิ และขนาด โดยอุณหภูมิของเอกภพลดลง แต่ขนาดของเอกภพจะเพิ่มขึ้น และเกิดสสารต่างๆในเอกภพ  ต่อจากนั้นสสารก็จะรวมตัวกันจนเป็นกาแล็กซี และสมาชิกต่างๆภายในกาแล็กซีในปัจจุบัน</t>
  </si>
  <si>
    <t>10^-6 วินาที ถึง 300,000 ปี และเกิดจากอนุภาคควาร์กประจุ - 1/3 กับควาร์กประจุ + 2/3</t>
  </si>
  <si>
    <t>ไม่พร้อมกัน เพราะนิวเคลียสของไฮโดรเจนเกิดก่อน</t>
  </si>
  <si>
    <t>มีการเปลี่ยนแปลงอุณหภูมิและขนาด โดยอุณหภูมิของเอกภพจะลดลง แต่ขนาดของเอกภพจะเพิ่มขึ้น</t>
  </si>
  <si>
    <t>41930@promma.ac.th</t>
  </si>
  <si>
    <t>วิสุทธิพร ถาวรวิสิทธิ์</t>
  </si>
  <si>
    <t>จากกิจกรรมสรุปได้ว่าระหว่างวิวัฒนาการเอกภพมีการเปลี่ยนแปลงทั้งสสาร อุณหภูมิ และขนาด โดยเมื่ออุณหภูมิของเอกภพลด ขนาดเอกภพจะเพิ่ม เกิดสสารต่างๆจากนั้นสสารจะรวมตัวกันจนเกิดเป็นกาแล็กซีและสมาชิกต่างๆในกาแล็กซี</t>
  </si>
  <si>
    <t>10^-6 วินาทีถึง300,000ปี เกิดจาก ควาร์กประจุ - 1/3 และ ควาร์กประจุ + 2/3</t>
  </si>
  <si>
    <t>ไม่ เพราะนิวเคลียสของไฮโดรเจนเกิดตั้งแต่ในช่วงเวลา 10^-6 วินาที</t>
  </si>
  <si>
    <t>เกิดในช่วง 300,000ปีถึง1,000ล้านปี</t>
  </si>
  <si>
    <t>มีการเปลี่ยนแปลงของอุณหภูมิโดยอุณภูมิลดลงและขนาดของเอกภพที่เพิ่มขึ้น</t>
  </si>
  <si>
    <t>41929@promma.ac.th</t>
  </si>
  <si>
    <t>วัลลภา แนบถนอม</t>
  </si>
  <si>
    <t>นิวตรอน;อิเล็กตรอน;โพซิตรอน;นิวทริโน;แอนตินิวทริโน;โฟตอน;โปรตอนหรือนิวเคลียสของไฮโดรเจน</t>
  </si>
  <si>
    <t>นิวทริโน;อะตอมของไฮโดรเจน;อะตอมของฮีเลียม;โฟตอน</t>
  </si>
  <si>
    <t>จากกิจกรรมพบว่าระหว่างวิวัฒนาการเอกภพจะมีการเปลี่ยนแปลง สสาร อุณหภูมิ ขนาดอุณหภูมิของเอกภพลดลง และขนาดของเอกภพจะเพิ่มขึ้นซึ่ง ต่อจากนั้นสสารในเอกภพจะรวมตัวจนเกิดเป็นกาแล็กซี</t>
  </si>
  <si>
    <t>10^-6 วินาที ถึง 300,000ปี เกิดจาก ควาร์กประจุ -1/3 และ ควาร์กประจุ +2/3</t>
  </si>
  <si>
    <t>เกิดไม่พร้อมกัน นิวเคลียสของไฮโดรเจนเกิดตอน 10^-6ถึง3นาที แต่นิวเคลียสของฮีเลียมเกิดตอน3นาที ถึง 300,000ปี</t>
  </si>
  <si>
    <t>ช่วง 300,00ปี ถึง 1,000ล้านปี</t>
  </si>
  <si>
    <t>มีการเปลี่ยนแปลงอุณหภูมิ และขนาด โดยอุณหภูมิของเอกภพลดลง ขนาดของเอกภพเพิ่มขึ้น เกิดสสารต่างๆในเอกภพ</t>
  </si>
  <si>
    <t>42261@promma.ac.th</t>
  </si>
  <si>
    <t>ณัฐทพนธ์ ทองสุข</t>
  </si>
  <si>
    <t>โพซิตรอน;โฟตอน;อิเล็กตรอน;นิวทริโน;แอนติควาร์ก;ควาร์ก;แอนตินิวทริโน</t>
  </si>
  <si>
    <t>นิวตรอน;โปรตอนหรือนิวเคลียสของไฮโดรเจน;โฟตอน;นิวทริโน;อิเล็กตรอน;แอนตินิวทริโน;โพซิตรอน</t>
  </si>
  <si>
    <t>โปรตอนหรือนิวเคลียสของไฮโดรเจน;นิวเคลียสของฮีเลียม;นิวตรอน;โฟตอน;นิวทริโน;อิเล็กตรอน</t>
  </si>
  <si>
    <t>ในแต่ละช่วงเวลาจะมีสะสารและจำนวนแตกต่างกัน</t>
  </si>
  <si>
    <t>เกิดขึ้นในช่วงเวลา10-⁶วินาทีถึง300,000ปี และเกิดจากควาร์กประจุ-⅓กับควาร์กประจุ+⅔</t>
  </si>
  <si>
    <t>ไม่พร้อมกันเนื่องจากนิวเคลียสของฮีเลียมเกิดในช่วงเวลา10-⁶วินาที ถึง 3นาที แต่นิวเคลียสของฮีเลียม เกิดในช่วงเวลา3นาที ถึง 300,000 ปี</t>
  </si>
  <si>
    <t>เกิดจาก ไฮโดรเจน และ อีเลียม</t>
  </si>
  <si>
    <t>อุณหภูมิมีการเปลี่ยนแปลง ขนาดเอกภพมีการเปลี่ยนแปลงต่อจากนั้นสสารในเอกภพจะรวมตัวกันจนเกิดกาแล็กซี</t>
  </si>
  <si>
    <t>41922@promma.ac.th</t>
  </si>
  <si>
    <t>นิชาภา สุวรรณวงศ์</t>
  </si>
  <si>
    <t>ควาร์ก;แอนตินิวทริโน;นิวทริโน;แอนติควาร์ก</t>
  </si>
  <si>
    <t>แอนติควาร์ก;โฟตอน;อิเล็กตรอน;นิวทริโน;แอนตินิวทริโน;ควาร์ก</t>
  </si>
  <si>
    <t>โปรตอนหรือนิวเคลียสของไฮโดรเจน;นิวตรอน;แอนติควาร์ก;นิวทริโน;แอนตินิวทริโน;โฟตอน</t>
  </si>
  <si>
    <t>อิเล็กตรอน;นิวเคลียสของฮีเลียม;โฟตอน;นิวทริโน</t>
  </si>
  <si>
    <t xml:space="preserve">ความแตกต่างของสสารในแต่ละช่วงเวลา ตามวิวัฒนาการของเอกภพ
</t>
  </si>
  <si>
    <t>10 กำลัง -6 วินาที</t>
  </si>
  <si>
    <t>ไม่พร้อมกัน  เพราะ เกิดนิวเคลียสของฮีเลียมเกิดก่อน</t>
  </si>
  <si>
    <t>เอกภพเริ่มมีแสง</t>
  </si>
  <si>
    <t>42093@promma.ac.th</t>
  </si>
  <si>
    <t>ศิศิรา จันทร์ภักดี</t>
  </si>
  <si>
    <t>ควาร์ก;แอนติควาร์ก;นิวทริโน;แอนตินิวทริโน</t>
  </si>
  <si>
    <t>ควาร์ก;แอนติควาร์ก;อิเล็กตรอน;นิวทริโน;แอนตินิวทริโน;โฟตอน</t>
  </si>
  <si>
    <t>แอนติควาร์ก;นิวทริโน;แอนตินิวทริโน;โฟตอน;นิวตรอน;โปรตอนหรือนิวเคลียสของไฮโดรเจน</t>
  </si>
  <si>
    <t>อิเล็กตรอน;นิวทริโน;โฟตอน;นิวเคลียสของฮีเลียม</t>
  </si>
  <si>
    <t>ในระหว่างวิวัฒนาการเอกภพจะมีการเปลี่ยนแปลงทา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ในระหว่างวิวัฒนาการเอกภพจะมีการเปลี่ยนแปลงทั้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ในปัจจุบันซึ่งนักวิทยาศาสตร์จะอธิบายการกำหนดและวิวัฒนาการของเอกภพได้ไว้ดังนี้</t>
  </si>
  <si>
    <t>ไม่พร้อมกัน เพราะมันเกิดคนละช่วงเวลา</t>
  </si>
  <si>
    <t>300000ปีถึงพันล้านปี</t>
  </si>
  <si>
    <t>เอกภพกำเนิดและวิวัฒนาการจากบริเวณที่มีขนาดเล็ก มีการเปลี่ยนพลังงานเป็นสสารเกิดขึ้นในรูปอนุภาค และปฏิอนุภาคชนิดต่างๆเมื่อเวลาผ่านไปเอกภพมีขนาดใหญ่ขึ้น</t>
  </si>
  <si>
    <t>42019@promma.ac.th</t>
  </si>
  <si>
    <t>ณัฐพงษ์ ช่อเงิน</t>
  </si>
  <si>
    <t>นิวทริโน;แอนติควาร์ก;ควาร์ก;แอนตินิวทริโน;โพซิตรอน</t>
  </si>
  <si>
    <t>โพซิตรอน;โฟตอน;แอนติควาร์ก;อิเล็กตรอน;ควาร์ก;นิวทริโน;แอนตินิวทริโน</t>
  </si>
  <si>
    <t>นิวตรอน;โปรตอนหรือนิวเคลียสของไฮโดรเจน;นิวทริโน;โพซิตรอน;อิเล็กตรอน;แอนตินิวทริโน</t>
  </si>
  <si>
    <t>นิวเคลียสของฮีเลียม;นิวทริโน;นิวตรอน;โปรตอนหรือนิวเคลียสของไฮโดรเจน</t>
  </si>
  <si>
    <t>เกิดในช่วงเวลา10–⁶วินาทีถึง300,000ปี
เกินจาดควาร์กประจุ+ ⅔ และ 
ควาร์กประจุ–⅓</t>
  </si>
  <si>
    <t>ไม่พร้อมกันเพราะคนละช่วงเวลา</t>
  </si>
  <si>
    <t>เกิดกาแล็คซี่ เกิดไฮโดรเจนและฮีเลียม</t>
  </si>
  <si>
    <t>42073@promma.ac.th</t>
  </si>
  <si>
    <t>วสุพล บุญจันทร์</t>
  </si>
  <si>
    <t>นายวสุพล บุญจันทร์</t>
  </si>
  <si>
    <t>โพซิตรอน;โฟตอน;แอนติควาร์ก;นิวทริโน;อิเล็กตรอน;แอนตินิวทริโน;ควาร์ก</t>
  </si>
  <si>
    <t>นิวตรอน;โปรตอนหรือนิวเคลียสของไฮโดรเจน;โฟตอน;นิวทริโน;แอนตินิวทริโน;โพซิตรอน</t>
  </si>
  <si>
    <t>โปรตอนหรือนิวเคลียสของไฮโดรเจน;นิวตรอน;นิวเคลียสของฮีเลียม;นิวทริโน;โฟตอน;อิเล็กตรอน</t>
  </si>
  <si>
    <t>เกิดในช่วง10-⁶วินาทีถึง 300,000ปีและเกิดจากควาร์กประจุบวก⅔และควาร์กประจุลบ⅓</t>
  </si>
  <si>
    <t>ไม่พร้อมกันเพราะเกิดกันคนละช่วงเวลา</t>
  </si>
  <si>
    <t xml:space="preserve">เกิดในช่วงเวลา300,000ปี </t>
  </si>
  <si>
    <t xml:space="preserve">เกิดกาแล็กซีมาจากอะตอมไฮโดรเจนและอะตอมฮีเลียม </t>
  </si>
  <si>
    <t>43929@promma.ac.th</t>
  </si>
  <si>
    <t>อภิญญา สมุทรผ่อง</t>
  </si>
  <si>
    <t>นางสาว อภิญญา สมุทรผ่อง</t>
  </si>
  <si>
    <t>แอนติควาร์ก;ควาร์ก;โฟตอน;อิเล็กตรอน;โพซิตรอน;นิวทริโน;แอนตินิวทริโน</t>
  </si>
  <si>
    <t>โฟตอน;แอนตินิวทริโน;นิวทริโน;นิวตรอน;โปรตอนหรือนิวเคลียสของไฮโดรเจน;อิเล็กตรอน;โพซิตรอน</t>
  </si>
  <si>
    <t>โฟตอน;อิเล็กตรอน;นิวตรอน;นิวทริโน;แอนตินิวทริโน;โปรตอนหรือนิวเคลียสของไฮโดรเจน;นิวเคลียสของฮีเลียม</t>
  </si>
  <si>
    <t>ในระหว่างวิวัฒนาการเอกภพจะมีการเปลี่ยนแปลงทา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ในระหว่างวิวัฒนาการเอกภพจะมีการเปลี่ยนแปลงทั้งภาคสารอุณหภูมิและขนาดโดยอุณหภูมิของเอกภพลดลงขนาดของเอกภพจะเพิ่มขึ้นสสารต่างๆในเอกภพต่อจากนั้นสสารในเอกภพจะรวมตัวกันจนเกิด Galaxy และสมาชิกต่างๆภายใน Galaxy ในปัจจุบันซึ่งนักวิทยาศาสตร์จะอธิบายการกำหนดและวิวัฒนาการของเอกภพ</t>
  </si>
  <si>
    <t>10กำลัง(-6) ถึง 300,000 ปี และเกิดในอนุภาคนิวเคลียส</t>
  </si>
  <si>
    <t>ไม่พร้อมกัน เพราะการรวมตัวของนิวเคลียสของไฮโดรเจนเกิดในอนุหภูมิที่มากกว่า</t>
  </si>
  <si>
    <t>กาแล็กซีเกิดจากไฮโดรเจนเป็นองค์ประกอบหลัก รองลงมาคือฮีเลียม และธาตุอื่น ๆ ที่เกิดจากการระเบิดของดาวฤกษ์</t>
  </si>
  <si>
    <t>นอกจากการเปลี่ยนแปลงของสสารแล้ว เอกภพยังเปลี่ยนแปลงในด้านการขยายตัว อุณหภูมิที่ลดลง การเกิดดาวและกาแล็กซี และการกระจายพลังงานและแรง ซึ่งทั้งหมดนี้ทำให้เอกภพมีวิวัฒนาการตลอดเวลา</t>
  </si>
  <si>
    <t>42210@promma.ac.th</t>
  </si>
  <si>
    <t>พุทธรักษา อารีย์</t>
  </si>
  <si>
    <t>แอนติควาร์ก;นิวทริโน;แอนตินิวทริโน;โฟตอน;โปรตอนหรือนิวเคลียสของไฮโดรเจน;นิวตรอน</t>
  </si>
  <si>
    <t xml:space="preserve">10กำลัง-6วินาที 3นาที  </t>
  </si>
  <si>
    <t>ไม่พร้อมกัน เพราะ มันเกิดกันคนละช่วงเวลา</t>
  </si>
  <si>
    <t>300,000ปี ถึง1000ล้านปี</t>
  </si>
  <si>
    <t>เอกภพกำเนิดและวิวัฒนาการจากพระบริเวณที่มีขนาดเล็กมีการเปลี่ยนแปลงพลังงานเป็นสสารเกิดขึ้นในรูปอนุภาคและปฏิอนุภาคชนิดต่างๆเมื่อเวลาผ่านไปเอกภพมีขนาดใหญ่ขึ้น</t>
  </si>
  <si>
    <t>43925@promma.ac.th</t>
  </si>
  <si>
    <t>ปวริศา สุกสี</t>
  </si>
  <si>
    <t>น.ส.ปวริศา สุกสี</t>
  </si>
  <si>
    <t>10 กำลัง -6 วินาที  3นาที</t>
  </si>
  <si>
    <t>300,000 ปี 1000ล้านปี</t>
  </si>
  <si>
    <t>เอกภพกำเนิดและวิวัฒนาการจากบริเวณที่มีขนาดเล็กมีการเปลี่ยนพลังงานเป็นสสารเกิดขึ้นในรูปอนุภาคและปฎิอนุภาคชนิดต่างๆเมื่อเวลาผ่านไปเอกภพมีขนาดใหญ่ขึ้น</t>
  </si>
  <si>
    <t>43920@promma.ac.th</t>
  </si>
  <si>
    <t>ปภาวิน แซ่ลิ้ม</t>
  </si>
  <si>
    <t>นิวทริโน;แอนตินิวทริโน;โฟตอน;นิวตรอน;โปรตอนหรือนิวเคลียสของไฮโดรเจน;อิเล็กตรอน;โพซิตรอน</t>
  </si>
  <si>
    <t>ช่วงเวลา 10ยกกำลัง(-6) ถึง 300,000 ปี และ เกิดจากนิวเคลียส</t>
  </si>
  <si>
    <t xml:space="preserve">ไม่พร้อมกัน </t>
  </si>
  <si>
    <t>ธาตุ ไฮโดรเจน และ ฮีเลียม</t>
  </si>
  <si>
    <t>43926@promma.ac.th</t>
  </si>
  <si>
    <t>พรสวรรค์ ปานทอง</t>
  </si>
  <si>
    <t>นางสาว พรสวรรค์ ปานทอง</t>
  </si>
  <si>
    <t>ควาร์ก;แอนติควาร์ก;นิวทริโน;อิเล็กตรอน;โพซิตรอน;แอนตินิวทริโน;โฟตอน</t>
  </si>
  <si>
    <t>นิวตรอน;โปรตอนหรือนิวเคลียสของไฮโดรเจน;โพซิตรอน;อิเล็กตรอน;โฟตอน;แอนตินิวทริโน;นิวทริโน</t>
  </si>
  <si>
    <t>นิวเคลียสของฮีเลียม;อิเล็กตรอน;นิวทริโน;แอนตินิวทริโน;โฟตอน;นิวตรอน;โปรตอนหรือนิวเคลียสของไฮโดรเจน</t>
  </si>
  <si>
    <t>อะตอมของไฮโดรเจน;โฟตอน;อะตอมของฮีเลียม;นิวทริโน</t>
  </si>
  <si>
    <t>มีการเปลี่ยนแปลงทั้งสสารอุณหภูมิและขนาด เมื่ออุณหภูมิของเอกภพลดลงเอกภพจะเพิ่มขึ้น เกิดสสารต่างๆในเอกภพ รวมตัวกันเป็นกาแล็กซีและสมาชิกต่างๆภายในกาแล็กซี</t>
  </si>
  <si>
    <t>10กำลัง(-6)ถึง300,000ปี และเกิดในอนุภาคนิวเคลียส</t>
  </si>
  <si>
    <t>ไม่พร้อม เพราะอะตอมของไฮโดรเจนต้องรวมตัวกันกับอิเล็กตรอนแต่ใช้เวลานานมากกว่าเพื่อให้เกิดอะตอมของไฮโดรเจน</t>
  </si>
  <si>
    <t>ด้านการขยายตัวของเอกภพเพิ่มขึ้น อุณหภูมิของเอกภพลดลง สสารจะรวมตัวจนเกิดเป็นกาแล็กซีและสมาชิกต่างๆในกาแล็กซี่</t>
  </si>
  <si>
    <t>43918@promma.ac.th</t>
  </si>
  <si>
    <t>กิตติพศ พรายเเสง</t>
  </si>
  <si>
    <t>โฟตอน;นิวทริโน;นิวตรอน;แอนตินิวทริโน;โพซิตรอน;โปรตอนหรือนิวเคลียสของไฮโดรเจน;อิเล็กตรอน</t>
  </si>
  <si>
    <t>โฟตอน;นิวทริโน;แอนตินิวทริโน;นิวตรอน;โปรตอนหรือนิวเคลียสของไฮโดรเจน;นิวเคลียสของฮีเลียม;อิเล็กตรอน</t>
  </si>
  <si>
    <t>ในระหว่างวิวัฒนาการเอกภพจะมีการเปลี่ยนแปลงทั้งสสารอุณหภูมิและขนาดโดยอุณหภูมิของเอกภพลดลงขนาดของเอกภพจะเพิ่มขึ้นเกิดสสารต่างๆในเอกภพต่อจากนั้นสสารในเอกภพจะรวมตัวกันจนเกิด Galaxy และสมาชิกต่างๆภายใน Galaxy ในปัจจุบันซึ่งนักวิทยาศาสตร์ได้อธิบายการกำหนดในระหว่างวิวัฒนาการเอกภพจะมีการเปลี่ยนแปลงทั้งสสารอุณหภูมิและขนาดโดยอุณหภูมิของเอกภพลดลงขนาดของเอกภพจะเพิ่มขึ้นเกิดสสารต่างๆในเอกภพต่อจากนั้นสสารในเอกภพจะรวมตัวกันจนเกิดเป็น Galaxy และสมาชิกต่างๆภายใน Galaxy ในปัจจุบันซึ่งนักวิทยาศาสตร์ได้อธิบายการกำหนดและวิวัฒนาการของเอกภพ</t>
  </si>
  <si>
    <t>10กำลัง(-6)ถึง300,000ปีและเกิดในอนุภาคนิวเคลียส</t>
  </si>
  <si>
    <t>ไม่พร้อม มีผลอันเนื่องมาจากนิวเคลียสของไฮโดรเจนเกิดในอุณหภูมิที่มากกว่า</t>
  </si>
  <si>
    <t>44035@promma.ac.th</t>
  </si>
  <si>
    <t>พัชรพล เพียรเพชร</t>
  </si>
  <si>
    <t>นาย พัชรพล เพียรเพชร</t>
  </si>
  <si>
    <t>4/12</t>
  </si>
  <si>
    <t>ควาร์ก;โพซิตรอน;นิวทริโน;แอนตินิวทริโน;โฟตอน;นิวตรอน;โปรตอนหรือนิวเคลียสของไฮโดรเจน;อะตอมของไฮโดรเจน</t>
  </si>
  <si>
    <t>นิวเคลียสของฮีเลียม;โฟตอน;อิเล็กตรอน;นิวทริโน</t>
  </si>
  <si>
    <t>อะตอมของไฮโดรเจน;นิวเคลียสของฮีเลียม;นิวทริโน;โฟตอน</t>
  </si>
  <si>
    <t>เมื่อเวลาผ่านไปทำให้อุณหภูมิเอกภพลดลงทำให้เกิดการร่วมตัวกันทำให้สสารรวมตัวกันทำให้สสารใหญ่ขึ้น</t>
  </si>
  <si>
    <t xml:space="preserve">10^-6 วินาที - 3 นาที </t>
  </si>
  <si>
    <t>ไม่พร้อม เพราะนิวเคลียไฮโดรเจนเกิดก่อน</t>
  </si>
  <si>
    <t>ฮีเลียมกับไฮโดรเจน</t>
  </si>
  <si>
    <t>อณุภูมิตำ่ลง</t>
  </si>
  <si>
    <t>44057@promma.ac.th</t>
  </si>
  <si>
    <t>อรพรรณ ม่วงปราง</t>
  </si>
  <si>
    <t>ด.ญ.อรพรรณ ม่วงปราง</t>
  </si>
  <si>
    <t>แอนติควาร์ก;นิวทริโน;ควาร์ก;แอนตินิวทริโน</t>
  </si>
  <si>
    <t>โฟตอน;โพซิตรอน</t>
  </si>
  <si>
    <t>โพซิตรอน;โฟตอน;อิเล็กตรอน;แอนตินิวทริโน;นิวทริโน;นิวตรอน;โปรตอนหรือนิวเคลียสของไฮโดรเจน</t>
  </si>
  <si>
    <t>นิวเคลียสของฮีเลียม;อิเล็กตรอน;นิวทริโน;โฟตอน;นิวตรอน;โปรตอนหรือนิวเคลียสของไฮโดรเจน</t>
  </si>
  <si>
    <t>นิวทริโน;โฟตอน;นิวเคลียสของฮีเลียม;อะตอมของไฮโดรเจน</t>
  </si>
  <si>
    <t>เมื่อเวลาผ่านไปอุณหภูมิต่ำลงสสารรวมกันจะใหญ่ขึ้น</t>
  </si>
  <si>
    <t>10^-6ถึง3นาที</t>
  </si>
  <si>
    <t>ไม่พร้อมเพราะนิวเคลียสของไฮโดรเจนมาเกิดก่อน</t>
  </si>
  <si>
    <t>ทำให้อุณหภูมิต่ำลง</t>
  </si>
  <si>
    <t>44040@promma.ac.th</t>
  </si>
  <si>
    <t>ศุภวิชญ์ รักเกาะ</t>
  </si>
  <si>
    <t>แอนตินิวทริโน;นิวทริโน;แอนติควาร์ก;ควาร์ก</t>
  </si>
  <si>
    <t>โฟตอน;นิวตรอน;โปรตอนหรือนิวเคลียสของไฮโดรเจน;แอนตินิวทริโน;อิเล็กตรอน;โพซิตรอน;นิวทริโน</t>
  </si>
  <si>
    <t>นิวเคลียสของฮีเลียม;โฟตอน;นิวทริโน;อิเล็กตรอน;นิวตรอน;โปรตอนหรือนิวเคลียสของไฮโดรเจน;อะตอมของฮีเลียม</t>
  </si>
  <si>
    <t>อะตอมของไฮโดรเจน;นิวเคลียสของฮีเลียม;โฟตอน;นิวทริโน</t>
  </si>
  <si>
    <t>รวมตัวกัน ตอนอุณหภูมิเย็นทำให้สสารรวมตัวทำให้สสารใหญ่ขึ้น</t>
  </si>
  <si>
    <t>10^-6วินาที ถึง 3นาที</t>
  </si>
  <si>
    <t>ไม่พร้อม นิวเคลียร์ของไฮโดรเจน</t>
  </si>
  <si>
    <t>300000ถึง 1000ล้านปี</t>
  </si>
  <si>
    <t>อุณหภูมิต่ำลง</t>
  </si>
  <si>
    <t>44056@promma.ac.th</t>
  </si>
  <si>
    <t>ศุธาศิณี กองแก้ว</t>
  </si>
  <si>
    <t>นางสาวศุธาศิณี กองแก้ว</t>
  </si>
  <si>
    <t>ควาร์ก;นิวทริโน;แอนตินิวทริโน;แอนติควาร์ก</t>
  </si>
  <si>
    <t>ควาร์ก;โฟตอน;อิเล็กตรอน;นิวทริโน;แอนติควาร์ก;โพซิตรอน</t>
  </si>
  <si>
    <t>โฟตอน;แอนตินิวทริโน;นิวตรอน;โปรตอนหรือนิวเคลียสของไฮโดรเจน;อิเล็กตรอน;โพซิตรอน;นิวทริโน</t>
  </si>
  <si>
    <t>อะตอมของฮีเลียม;โฟตอน;อิเล็กตรอน;นิวตรอน;โปรตอนหรือนิวเคลียสของไฮโดรเจน;นิวทริโน</t>
  </si>
  <si>
    <t>เมื่อเวลาผ่านไป อุณหภูมิของเอกภพจะต่ำลง เมื่ออุณหภูมต่ำลงจะทำให้สสารรวมตัวกัน จนกลายเป็นกาแล็คซี่</t>
  </si>
  <si>
    <t>10^-6 ถึง 3 นาที</t>
  </si>
  <si>
    <t>ไม่พร้อมกัน เพราะ นิวเคลียสของไฮโดรเจนเกิดก่อน</t>
  </si>
  <si>
    <t>300,000 ถึง 1,000 ล้านปี</t>
  </si>
  <si>
    <t>ฮีเลียมHe กับ ไฮโดรเจนH</t>
  </si>
  <si>
    <t>44045@promma.ac.th</t>
  </si>
  <si>
    <t>ณัฏฐณิชา ศักดิ์ณรงค์ชัย</t>
  </si>
  <si>
    <t>นิวทริโน;แอนตินิวทริโน;ควาร์ก;แอนติควาร์ก</t>
  </si>
  <si>
    <t>เมื่อเวลสผ่านไปเอกภพอุณหภูมิต่ำลงทำให้สสารใหญ่ขึ้น</t>
  </si>
  <si>
    <t>10กำลังลบ6-3นาที</t>
  </si>
  <si>
    <t>ไม่พร้อม เพราะว่านิวเคลียสของไฮโดรเจนเกิดก่อน</t>
  </si>
  <si>
    <t>44054@promma.ac.th</t>
  </si>
  <si>
    <t>พิรดาภร ไทยแขก</t>
  </si>
  <si>
    <t>ควาร์ก;นิวทริโน;แอนตินิวทริโน;นิวตรอน</t>
  </si>
  <si>
    <t>ควาร์ก;แอนติควาร์ก;โพซิตรอน</t>
  </si>
  <si>
    <t>อิเล็กตรอน;โพซิตรอน;โฟตอน;นิวทริโน;แอนตินิวทริโน;นิวตรอน</t>
  </si>
  <si>
    <t>นิวเคลียสของฮีเลียม;โฟตอน;อิเล็กตรอน;โพซิตรอน</t>
  </si>
  <si>
    <t>นิวทริโน;โฟตอน;โปรตอนหรือนิวเคลียสของไฮโดรเจน;อะตอมของฮีเลียม</t>
  </si>
  <si>
    <t>เมื่อเวลาผ่านไปเอกภพ อุณหภูมิจะตํ่าลง ทำให้สสารรวมกันและใหญ่ขึ้น</t>
  </si>
  <si>
    <t>10-⁶ ถึง 3 นาที</t>
  </si>
  <si>
    <t>ไม่พร้อมเพราะนิวเคลียร์ของไฮโดรเจนเกิดก่อน</t>
  </si>
  <si>
    <t>อุณหภูมิตํ่าลง</t>
  </si>
  <si>
    <t>44059@promma.ac.th</t>
  </si>
  <si>
    <t>อัมพิกา สุขประเสริฐ</t>
  </si>
  <si>
    <t>นิวทริโน;นิวตรอน;แอนตินิวทริโน</t>
  </si>
  <si>
    <t>โพซิตรอน;นิวตรอน;โฟตอน;อิเล็กตรอน;แอนตินิวทริโน;นิวทริโน;โปรตอนหรือนิวเคลียสของไฮโดรเจน</t>
  </si>
  <si>
    <t>นิวเคลียสของฮีเลียม;โฟตอน;อิเล็กตรอน</t>
  </si>
  <si>
    <t>โฟตอน;อะตอมของฮีเลียม;อะตอมของไฮโดรเจน</t>
  </si>
  <si>
    <t>โฟตอน;โปรตอนหรือนิวเคลียสของไฮโดรเจน</t>
  </si>
  <si>
    <t>อะตอมของฮีเลียม;นิวทริโน;โฟตอน;โปรตอนหรือนิวเคลียสของไฮโดรเจน</t>
  </si>
  <si>
    <t>เมื่อเวลาผ่านไป อุณหภูมิจะตํ่าลงทำให้สะสารรวมตัวกัน</t>
  </si>
  <si>
    <t>10กำลังลบ6วินาที ถึง3นาที</t>
  </si>
  <si>
    <t xml:space="preserve">นิวเครียสของไฮโดรเจนเกิดก่อน </t>
  </si>
  <si>
    <t>3แสนถึง1000ล้านปี</t>
  </si>
  <si>
    <t>44032@promma.ac.th</t>
  </si>
  <si>
    <t>ธนยศ บัวศรี</t>
  </si>
  <si>
    <t>ธนศ บัวศรี</t>
  </si>
  <si>
    <t>ควาร์ก;แอนตินิวทริโน;แอนติควาร์ก;นิวทริโน</t>
  </si>
  <si>
    <t>โฟตอน;ควาร์ก;อิเล็กตรอน;โพซิตรอน;แอนตินิวทริโน</t>
  </si>
  <si>
    <t>แอนตินิวทริโน;นิวตรอน;โปรตอนหรือนิวเคลียสของไฮโดรเจน;โฟตอน;ควาร์ก</t>
  </si>
  <si>
    <t>นิวเคลียสของฮีเลียม;โฟตอน;อิเล็กตรอน;นิวทริโน;โพซิตรอน</t>
  </si>
  <si>
    <t>อะตอมของไฮโดรเจน;อะตอมของฮีเลียม;โฟตอน</t>
  </si>
  <si>
    <t>เมื่อเวลาผ่านไปอุณหภูมต่ำลงทำให้เอกภพร่วมตัวกัน</t>
  </si>
  <si>
    <t>10^6-3นาที</t>
  </si>
  <si>
    <t>ฮีเลียม-ไฮโตรเจน</t>
  </si>
  <si>
    <t>อุณหภูมิจะเริ่มต่ำลง</t>
  </si>
  <si>
    <t>44023@promma.ac.th</t>
  </si>
  <si>
    <t>กนกกร เนียมสิน</t>
  </si>
  <si>
    <t>แอนติควาร์ก;ควาร์ก;นิวทริโน;แอนตินิวทริโน</t>
  </si>
  <si>
    <t>นิวเคลียสของฮีเลียม;โฟตอน;อิเล็กตรอน;นิวทริโน;นิวตรอน;โปรตอนหรือนิวเคลียสของไฮโดรเจน</t>
  </si>
  <si>
    <t>นิวเคลียสของฮีเลียม;อะตอมของไฮโดรเจน;นิวทริโน;โฟตอน</t>
  </si>
  <si>
    <t>เมื่อเวลาผ่านไป อุณหภูมิของเอกภพจะต่ำลงทำให้สสาร รวมตัวกัน ทำให้สสารใหญ่ขึ้นเป็นกาแล็คซี่</t>
  </si>
  <si>
    <t>ไม่พร้อม เพราะนิวเคลียสของไฮโดรเจนเกิดก่อน</t>
  </si>
  <si>
    <t>300000 ถึง 1000ล้านปี</t>
  </si>
  <si>
    <t>H และ He</t>
  </si>
  <si>
    <t>อุณภูมิต่ำลง</t>
  </si>
  <si>
    <t>44049@promma.ac.th</t>
  </si>
  <si>
    <t>นัทธมน ชิณแสน</t>
  </si>
  <si>
    <t xml:space="preserve">นางสาว นัทธมน ชิณแสน </t>
  </si>
  <si>
    <t>ควาร์ก;แอนติควาร์ก;แอนตินิวทริโน;โฟตอน</t>
  </si>
  <si>
    <t>สนุก</t>
  </si>
  <si>
    <t xml:space="preserve">10^-6ถึง3นาที </t>
  </si>
  <si>
    <t>ไม่พร้อมเพราะนิวเคลียสไฮโดรเจนเกิดก่อน</t>
  </si>
  <si>
    <t>300,000 ถึง 1,000ล้านปี</t>
  </si>
  <si>
    <t xml:space="preserve">ฮีเลียม กับ ไฮโดรเจน </t>
  </si>
  <si>
    <t>44043@promma.ac.th</t>
  </si>
  <si>
    <t>ญาณาธิป จิระวาณิชกุล</t>
  </si>
  <si>
    <t>น.ส.ญาณาธิป จิระวาณิชกุล</t>
  </si>
  <si>
    <t>โฟตอน;โพซิตรอน;ควาร์ก;แอนติควาร์ก;อิเล็กตรอน;นิวทริโน</t>
  </si>
  <si>
    <t>โพซิตรอน;โฟตอน;อิเล็กตรอน;แอนตินิวทริโน;นิวตรอน;โปรตอนหรือนิวเคลียสของไฮโดรเจน;นิวทริโน</t>
  </si>
  <si>
    <t>สะสารเกิดการรวมตัวกันตอนเอกภพอุณหภูมิต่ำลงทำให้ขนาดสะสารใหญ่ขึ้น</t>
  </si>
  <si>
    <t>10^-6-3นาที</t>
  </si>
  <si>
    <t>ไม่พร้อม เพราะนิวเครียสของไฮโดรเจนเกิดก่อน</t>
  </si>
  <si>
    <t xml:space="preserve">H และ He </t>
  </si>
  <si>
    <t>44039@promma.ac.th</t>
  </si>
  <si>
    <t>ศักดิ์อนันต์ คำพญา</t>
  </si>
  <si>
    <t>นาย ศักดิ์อนันต์ คำพญา</t>
  </si>
  <si>
    <t>นิวทริโน;แอนติควาร์ก;ควาร์ก;แอนตินิวทริโน</t>
  </si>
  <si>
    <t>สะสารเกิดการรวมตอนเอกภพอุณหภูมิต่ำลงทำให้ขนาดของสะสารใหญ่ขึ้น</t>
  </si>
  <si>
    <t xml:space="preserve">10^-6 ถึง 3นาที   </t>
  </si>
  <si>
    <t>44042@promma.ac.th</t>
  </si>
  <si>
    <t>ชนากานต์ บุญรอด</t>
  </si>
  <si>
    <t>น.ส ชนากานต์ บุญรอด</t>
  </si>
  <si>
    <t>ควาร์ก;แอนติควาร์ก;แอนตินิวทริโน;นิวทริโน</t>
  </si>
  <si>
    <t>อิเล็กตรอน;โพซิตรอน;นิวทริโน;แอนตินิวทริโน;โปรตอนหรือนิวเคลียสของไฮโดรเจน;นิวตรอน;โฟตอน</t>
  </si>
  <si>
    <t>เมื่อเวลาผ่านไปอุณหภูมิต่ำลงสสารหรือเอกภพใหญ่ขึ้น</t>
  </si>
  <si>
    <t>ช่วงที่10กำลัง-6ถึง3นาที</t>
  </si>
  <si>
    <t>300,000ถึง1000ล้านปี</t>
  </si>
  <si>
    <t>อุณหลดลง</t>
  </si>
  <si>
    <t>44047@promma.ac.th</t>
  </si>
  <si>
    <t>ณัฐพร สีสะอาด</t>
  </si>
  <si>
    <t>นางสาว ณัฐพร  สีสะอาด</t>
  </si>
  <si>
    <t>นิวตรอน;โปรตอนหรือนิวเคลียสของไฮโดรเจน;อิเล็กตรอน;โพซิตรอน;นิวทริโน;แอนตินิวทริโน;โฟตอน</t>
  </si>
  <si>
    <t>นิวเคลียสของฮีเลียม;อิเล็กตรอน;นิวตรอน;นิวทริโน;โฟตอน;โปรตอนหรือนิวเคลียสของไฮโดรเจน</t>
  </si>
  <si>
    <t>รุ้ลึกถึงจักวาน</t>
  </si>
  <si>
    <t>ไม่พร้อมเพราะนิวเคลียสของไฮโดรเจนเกิดก่อน</t>
  </si>
  <si>
    <t>44038@promma.ac.th</t>
  </si>
  <si>
    <t>ภูวดล เถาพันธุ์</t>
  </si>
  <si>
    <t>นายภูวดล เถาพันธุ์</t>
  </si>
  <si>
    <t>ควาร์ก;แอนตินิวทริโน;แอนติควาร์ก;อิเล็กตรอน;โฟตอน;โพซิตรอน;นิวทริโน</t>
  </si>
  <si>
    <t>นิวตรอน;โฟตอน;โพซิตรอน;นิวทริโน;อิเล็กตรอน</t>
  </si>
  <si>
    <t>นิวเคลียสของฮีเลียม;โฟตอน;โพซิตรอน;อิเล็กตรอน;นิวทริโน</t>
  </si>
  <si>
    <t>เมื่อเวลาผ่านไปอุณหภูมิจะต่ำลง สสารหรือเอกภพจะใหญ่ขึ้น</t>
  </si>
  <si>
    <t>นิวเคลียสของไฮโดรเจนเกิดก่อนนิวเคลียสของฮีเลียม</t>
  </si>
  <si>
    <t>44037@promma.ac.th</t>
  </si>
  <si>
    <t>ภัทรพล ทองอยู่</t>
  </si>
  <si>
    <t>โพซิตรอน;โฟตอน;ควาร์ก;แอนติควาร์ก;อิเล็กตรอน</t>
  </si>
  <si>
    <t>โฟตอน;นิวตรอน;อิเล็กตรอน;โพซิตรอน;นิวทริโน;แอนตินิวทริโน</t>
  </si>
  <si>
    <t>นิวทริโน;โฟตอน;นิวตรอน;อิเล็กตรอน;โปรตอนหรือนิวเคลียสของไฮโดรเจน;นิวเคลียสของฮีเลียม</t>
  </si>
  <si>
    <t>ไม่พร้อมเพราะนิวเคลียร์ของไฮโดเจนเกิดก่อน</t>
  </si>
  <si>
    <t>300,000ถึง1พันล้านปี</t>
  </si>
  <si>
    <t>44036@promma.ac.th</t>
  </si>
  <si>
    <t>พัชรพล ศรีรุ่งเรือง</t>
  </si>
  <si>
    <t>นาย พัชรพล ศรีรุ่งเรือง</t>
  </si>
  <si>
    <t>โฟตอน;นิวตรอน;โพซิตรอน;อิเล็กตรอน;นิวทริโน</t>
  </si>
  <si>
    <t>โพซิตรอน;นิวทริโน;โฟตอน;อิเล็กตรอน;นิวเคลียสของฮีเลียม</t>
  </si>
  <si>
    <t>โฟตอน;นิวทริโน;อะตอมของไฮโดรเจน;นิวเคลียสของฮีเลียม;อะตอมของฮีเลียม</t>
  </si>
  <si>
    <t>ช่วงที่10กำลัง-6 ถึง3นาที</t>
  </si>
  <si>
    <t>นิวเคลียสของไฮโดรเจนเกิดก่อนนิวเคลียร์ของฮีเลียม</t>
  </si>
  <si>
    <t>300000ถึง1000000ปี</t>
  </si>
  <si>
    <t>HE H</t>
  </si>
  <si>
    <t>44041@promma.ac.th</t>
  </si>
  <si>
    <t>อติชาติ บุญชูศรี</t>
  </si>
  <si>
    <t>นาย อติชาติ บุญชูศรี</t>
  </si>
  <si>
    <t>นิวทริโน;โพซิตรอน;ควาร์ก;แอนติควาร์ก;แอนตินิวทริโน</t>
  </si>
  <si>
    <t>ควาร์ก;แอนติควาร์ก;นิวทริโน;แอนตินิวทริโน;โฟตอน;นิวตรอน;โปรตอนหรือนิวเคลียสของไฮโดรเจน;อะตอมของไฮโดรเจน</t>
  </si>
  <si>
    <t>นิวทริโน;นิวเคลียสของฮีเลียม;นิวตรอน;โฟตอน;แอนติควาร์ก;โปรตอนหรือนิวเคลียสของไฮโดรเจน</t>
  </si>
  <si>
    <t>เมื่อถึงจุดที่อุณหภูมิลดลงสสารจะเริ่มรวมตัวกันทำให้เกิดกาแล็กซี่</t>
  </si>
  <si>
    <t>ไม่เข้ากัน  ไฮโดรเจน เกิดก่อน</t>
  </si>
  <si>
    <t>3000,00 ปี ถึง 1,000ล้าน ปี</t>
  </si>
  <si>
    <t>ไฮโดรเจน และ ฮีเลี่ยม</t>
  </si>
  <si>
    <t>อณหภูมิต่ำลง</t>
  </si>
  <si>
    <t>42277@promma.ac.th</t>
  </si>
  <si>
    <t>ธนภรณ์ โพธิ์คล้าย</t>
  </si>
  <si>
    <t>น.ส.ธนภรณ์ โพธิ์คล้าย</t>
  </si>
  <si>
    <t>นิวตรอน;โปรตอนหรือนิวเคลียสของไฮโดรเจน;อิเล็กตรอน;โพซิตรอน;นิวทริโน;โฟตอน;แอนตินิวทริโน</t>
  </si>
  <si>
    <t>เอกภพช่วงหลังบิกแบงมีสสารในรูปอนุภาคมูลฐาน เมื่ออนุภาคมูลฐานรวมตัวกันจะเกิดกระบวนการประลัย ทำให้เกิดพลังงานในรูปโฟตอนของคลื่นแม่เหล็กไฟฟ้า เเต่เอกภพมีอนุภาคมากกว่าปฏิอนุภาคจึงเหลืออนุภาคมูลฐาน เมื่ออุณหภูมิลดลงควาร์กรวมกันเป็นโปรตอนหรือนิวเคลียสของไฮโดรเจนและนิวตรอน หลังจากนั้นอุณหภูมิลดเหลือ 1000ล้านK เกิดนิวเคลียสของธาตุฮีเลียม จากการรวมตัวของโปรตอนเเละนิวตรอน</t>
  </si>
  <si>
    <t>10‐⁶ วินาที - 3 นาที เกิดจากการรวมตัวของอนุภาคควาร์กประจุ</t>
  </si>
  <si>
    <t>ไม่พร้อมกัน เนื่องจาก นิวเคลียสของไฮโดรเจนเกิดช่วงเวลา 10‐⁶วินาที ซึ่งเกิดก่อนนิวเคลียสของฮีเลียมในช่วงเวลา 3 นาทีถึง300,000 ปี</t>
  </si>
  <si>
    <t>อะตอมของไฮโดรเจนเเละอะตอมของฮีเลียม</t>
  </si>
  <si>
    <t>การเปลี่ยนแปลงอุณหภูมิ โดยอุณหภูมิลดลง</t>
  </si>
  <si>
    <t>42022@promma.ac.th</t>
  </si>
  <si>
    <t>ธชาธร ชัยมงคลเลิศ</t>
  </si>
  <si>
    <t>ควาร์ก;โพซิตรอน;แอนติควาร์ก;แอนตินิวทริโน;นิวทริโน</t>
  </si>
  <si>
    <t>อิเล็กตรอน;โพซิตรอน;นิวทริโน;โปรตอนหรือนิวเคลียสของไฮโดรเจน;นิวตรอน;โฟตอน;แอนตินิวทริโน</t>
  </si>
  <si>
    <t>ได้รู้จุดต้นกำเนิดกาเเล็คซี่</t>
  </si>
  <si>
    <t>ตั้งเเต่10^-43วินาทีไปถึง300,000ปี</t>
  </si>
  <si>
    <t>การขยายตัว การเย็นตัวลง การก่อตัวของโครงสร้าง และการพัฒนาของพลังงานมืด</t>
  </si>
  <si>
    <t>42136@promma.ac.th</t>
  </si>
  <si>
    <t>อธิชา เก้าลิ้ม</t>
  </si>
  <si>
    <t>ควาร์ก;แอนติควาร์ก;อิเล็กตรอน;โฟตอน;โพซิตรอน;นิวทริโน;แอนตินิวทริโน</t>
  </si>
  <si>
    <t>นิวตรอน;โพซิตรอน;นิวทริโน;อิเล็กตรอน;แอนตินิวทริโน;โฟตอน;โปรตอนหรือนิวเคลียสของไฮโดรเจน</t>
  </si>
  <si>
    <t>นิวเคลียสของฮีเลียม;นิวตรอน;โปรตอนหรือนิวเคลียสของไฮโดรเจน;โฟตอน;อิเล็กตรอน;นิวทริโน</t>
  </si>
  <si>
    <t>โดยอุณหภูมิของเอกภพลดลง ขนาดของเอกภพจะเพิ่มขึ้น เกิดสสารต่างๆในเอกภพ ต่อจากนั้นสสารในเอกภพจะรวมตัวกันจนเกิดเป็นกาแล็กซี่และสมาชิกต่างๆภายในกาแล็กซีในปัจจุบัน</t>
  </si>
  <si>
    <t xml:space="preserve">1) โปรตอนและนิวตรอนเกิดขึ้นในช่วงเวลา 10^-6วินาที ถึง 3นาที และ ช่วงเวลา 3นาที ถึง 300,000ปี 
2) ทั้งโปรตอนและนิวตรอนเกิดจากอนุภาค ควาร์กอัพ(up quark) และ ควาร์กดาวน์(down quark) โดยโปรตอนจะประกอบด้วยควาร์ก 2up + 1down (up+up+down) และนิวตรอนจะประกอบด้วยควาร์ก 1up + 2down (up+down+down) </t>
  </si>
  <si>
    <t>ไม่ได้เกิดพร้อมกัน โดยจะสังเกตได้จากรูปภาพการกำเนิดและวิวัฒนาการของเอกภพและทฤษฎีบิกแบง ซึ่งสังเกตได้ว่า นิวเคลียสของไฮโดรเจน(โปรตอน)จะเกิดก่อนในช่วงเวลา 10^-6วินาที ถึง 3นาที (เกิดก่อนหลังบิกแบงไม่นาน) แต่ นิวเคลียสของฮีเลียมนั้นเกิดทีหลังคือในช่วงเวลา 3นาที ถึง 300,000ปี จากการรวมตัวของโปรตอนและนิวตรอน สรุปแล้ว ทั้งนิวเคลียสของไฮโดรเจนและนิวเคลียสของฮีเลียมเกิดในช่วงไม่กี่นาทีแรกหลังจากบิกแบงแต่ไม่ได้มาพร้อมกัน</t>
  </si>
  <si>
    <t>อะตอมของไฮโดรเจน และ อะตอมของฮีเลียม เกิดขึ้นในช่วงเวลา 300,000ปี ถึง 1,000ล้านปี</t>
  </si>
  <si>
    <t>คิดว่ากาแล็กซี่เกิดจาก ธาตุไฮโดรเจน เป็นองค์ประกอบหลัก เพราะ ธาตุไฮโดรเจนเป็นธาตุที่มีมากที่สุดในจักรวาล (จากการสืบค้นข้อมูลจากเว็บไซต์ https://www.science.org.nz) แล้วก็เป็นเชื้อเพลิงในการกำเนิดดาวต่างๆที่รวมกันเป็นกาแล็กซี่ค่ะ</t>
  </si>
  <si>
    <t>นอกจากการเปลี่ยนแปลงของสสารแล้ว จะมีอุณหภูมิของเอกภพที่เย็นลงเรื่อยๆหลังจากเกิดบิกแบง ขนาดของเอกภาพที่ขยายตัวเพิ่มขึ้น และโครงสร้างจากอนุภาคเล็กๆ รวมๆกันกลายเป็นดาวและกลุ่มดาวรวมตัวกันอีกจนเกิดเป็นกาแล็กซี่ ซึ่งมีความซับซ้อนขึ้น</t>
  </si>
  <si>
    <t>42124@promma.ac.th</t>
  </si>
  <si>
    <t>ปุญญิสา เปี่ยมโชคอนันต์</t>
  </si>
  <si>
    <t>นางสาวปุญญิสา เปี่ยมโชคอนันต์</t>
  </si>
  <si>
    <t>แอนตินิวทริโน;อิเล็กตรอน;ควาร์ก;แอนติควาร์ก;โพซิตรอน;นิวทริโน;โฟตอน</t>
  </si>
  <si>
    <t>ในระหว่างวิวัฒนาการเอกภพจะมีการเปลี่ยนแปลงทั้งสสาร อุณหภูมิ และขนาดโดยอุณภูมิของเอกภพจะลดลง ขนาดเอกภพจะเพิ่มขึ้น เกิดสสารต่างๆในเอกภพ จากนั้นจะรวมกันเป็นกาแล็กซี</t>
  </si>
  <si>
    <t>เกิดในช่วงเวลา 10^-6วินาทีถึง3นาทีกับช่วงเวลา3นาทีถึง300,000ปี และเกิดจากอนุภาคควาร์กอัพ และควาร์กดาวน์ โดยโปรตรอนจะประกอบไปด้วย 2up+1down และนิวตรอนประกอบด้วย 1up+2down</t>
  </si>
  <si>
    <t xml:space="preserve">ไม่ได้เกิดพร้อมกัน เพราะนิวเคลียสของไฮโดนเจนจะเกิดก่อนในช่วง10^-6วินาทีถึง3นาที แต่นิวเคลียสของฮีเลียมเกิดทีหลังก็คือในเวลาช่วง3นาทีถึง300,000ปี </t>
  </si>
  <si>
    <t>เกิดในช่วงเวลาที่300,000ปีถึง1,000ล้านปี</t>
  </si>
  <si>
    <t>ธาตุไฮโดรเจนเพราะมีจำนวนมากในเอกภพอีกทั้งยังเป็นเชื้อเพลิงที่ให้กำเนิดดาวต่างๆเป็นกาแล็กซี่อีกด้วย</t>
  </si>
  <si>
    <t>มีการเปลี่ยนแปลงอุณหภูมิ(เย็นลง)หลังจากเกิดบิกแบง และมีโครงสร้างที่จากอนุภาคเล็กมารวมตัวกันทำให้เกิดดาวและกลุ่มดาวต่างๆ(จนกลายเป็นกาแล็กซี่เกิดขึ้น)</t>
  </si>
  <si>
    <t>42253@promma.ac.th</t>
  </si>
  <si>
    <t>สุชานันท์ จันต๊ะเรือง</t>
  </si>
  <si>
    <t>ควาร์ก;แอนตินิวทริโน;นิวทริโน;แอนติควาร์ก;โพซิตรอน</t>
  </si>
  <si>
    <t>โฟตอน;ควาร์ก;อิเล็กตรอน;นิวทริโน;โพซิตรอน;แอนติควาร์ก;แอนตินิวทริโน</t>
  </si>
  <si>
    <t>อิเล็กตรอน;โฟตอน;นิวทริโน;นิวตรอน;แอนตินิวทริโน;โพซิตรอน</t>
  </si>
  <si>
    <t>นิวตรอน;นิวเคลียสของฮีเลียม;นิวทริโน;โฟตอน;อิเล็กตรอน</t>
  </si>
  <si>
    <t>อธิบายการเปลี่ยนแปลงระหว่างสสาร ขนาดและอุณหภูมิในช่วงเวลาต่างๆ ตามวิวัฒนาการของเอกภาพ</t>
  </si>
  <si>
    <t>ก่อน10กำลังลบ6วินาที เกิดจากอนุภาคมูลฐานและปฏิอนุภาค หรือ ปฏิยานุภาค</t>
  </si>
  <si>
    <t>เกิดไม่พร้อมกัน โปรตอน (นิวเคลียสของไฮโดรเจน) เกิดก่อน นิวเคลียสของฮีเลียมเกิดภายหลังในช่วงประมาณ 3 นาทีหลังบิกแบง โดยมีการรวมตัวของโปรตอนและนิวตรอน</t>
  </si>
  <si>
    <t>300,000 ปีหลังบิกแบง</t>
  </si>
  <si>
    <t xml:space="preserve">อุณหภูมิของเอกภพเปลี่ยนแปลง เอกภพเริ่มต้นจากสภาพร้อนจัดและหนาแน่นมากเมื่อเอกภพขยายตัว อุณหภูมิก็ลดลงอย่างต่อเนื่อง ก่อให้เกิดเป็น ดาวฤกษ์  กาแล็กซี่รุ่นแรก
</t>
  </si>
  <si>
    <t>44029@promma.ac.th</t>
  </si>
  <si>
    <t>ชิษณุพงษ์ สุขสมบัติ</t>
  </si>
  <si>
    <t>นายชิษณุพงษ์ สุขสมบัติ</t>
  </si>
  <si>
    <t>โฟตอน;นิวทริโน;แอนตินิวทริโน;นิวตรอน</t>
  </si>
  <si>
    <t>อะตอมของฮีเลียม;โปรตอนหรือนิวเคลียสของไฮโดรเจน;นิวตรอน;นิวทริโน;โฟตอน</t>
  </si>
  <si>
    <t>ทำให้อุณต่ำลง</t>
  </si>
  <si>
    <t>41982@promma.ac.th</t>
  </si>
  <si>
    <t>ธีณภัทรสรณ์ แจ่มนาม</t>
  </si>
  <si>
    <t>นายธีณภัทรสรณ์ แจ่มนาม</t>
  </si>
  <si>
    <t>ควาร์ก;แอนติควาร์ก;โพซิตรอน;นิวทริโน;แอนตินิวทริโน;โฟตอน;อิเล็กตรอน</t>
  </si>
  <si>
    <t>โฟตอน;นิวตรอน;โปรตอนหรือนิวเคลียสของไฮโดรเจน;แอนตินิวทริโน;นิวทริโน;โพซิตรอน;อิเล็กตรอน</t>
  </si>
  <si>
    <t>นิวทริโน;อิเล็กตรอน;โฟตอน;นิวตรอน;นิวเคลียสของฮีเลียม</t>
  </si>
  <si>
    <t>ก่อนเกิดจะมีขนาดเล็กอุณหภูมิสูงค่อยๆใหญ่ขึ้นและอุณหภูมิต่ำลง</t>
  </si>
  <si>
    <t>10–⁶  3นาที เกิดจากอนุภาค ควาร์ก</t>
  </si>
  <si>
    <t>เกิดขึ้นในช่วงเวลา 300,000 ปี</t>
  </si>
  <si>
    <t>43987@promma.ac.th</t>
  </si>
  <si>
    <t>อภิญญา คงประเสริฐ</t>
  </si>
  <si>
    <t>นางสาวอภิญญา คงประเสริฐ</t>
  </si>
  <si>
    <t>ควาร์ก;โพซิตรอน;แอนตินิวทริโน;แอนติควาร์ก;นิวทริโน</t>
  </si>
  <si>
    <t>ควาร์ก;แอนติควาร์ก;อิเล็กตรอน;นิวทริโน;โพซิตรอน;แอนตินิวทริโน;โฟตอน</t>
  </si>
  <si>
    <t>นิวตรอน;โปรตอนหรือนิวเคลียสของไฮโดรเจน;นิวทริโน;แอนตินิวทริโน;อิเล็กตรอน</t>
  </si>
  <si>
    <t>ตอนแรกเกิดมีอุณหภูมิที่สูฃมากเมื่อระยะเวลาผ่านไปจะมีอุณหภูมิลดลงตาใหารเวลา</t>
  </si>
  <si>
    <t xml:space="preserve">ช่วงเวลา 10^-6 ถึง300,000ปี </t>
  </si>
  <si>
    <t>พร้อมกันในช่วงเวลา 300,000</t>
  </si>
  <si>
    <t>300,000ปี ถึง 1,000ล้านปีๆ</t>
  </si>
  <si>
    <t>ฮีเลียม และไฮโดรเจน</t>
  </si>
  <si>
    <t>อุณหภูมิที่ตำ่ลงและขนาดของเอกภพใหญ่ขึ้น</t>
  </si>
  <si>
    <t>42201@promma.ac.th</t>
  </si>
  <si>
    <t>ธมนวรรณ จิตรเอื้อ</t>
  </si>
  <si>
    <t>น.ส.ธมนวรรณ จิตรเอื้อ</t>
  </si>
  <si>
    <t>โฟตอน;อิเล็กตรอน;แอนตินิวทริโน;นิวตรอน;โพซิตรอน;นิวทริโน;โปรตอนหรือนิวเคลียสของไฮโดรเจน</t>
  </si>
  <si>
    <t>การเกิดเอกภพมีการเปลี่ยนแปลงทั้งสสาร อุณหภูมิและขนาด ถ้าอุณหภูมิลดลง ขนาดของเอกภพก็จะเพิ่มขึ้น เกิดสสารต่างๆต่อจากนั้นสสารจะรวมตัวกันเป็นกาแล็กซี่</t>
  </si>
  <si>
    <t>หลังเกิดบิกแบง10-6วินาที เกิดจากการรวมตัวกันของควาร์ก</t>
  </si>
  <si>
    <t>พร้อมกัน เกิดจากนิวเคลียสของไฮโดรเจนและฮีเลียมดึงอิเล็กตรอนเข้ามา</t>
  </si>
  <si>
    <t>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โดยขนาดของเอกภพมีขนาดใหญ่ขึ้นและหยุดการขยายตัวช่วงเวลาหนึ่ง</t>
  </si>
  <si>
    <t>43982@promma.ac.th</t>
  </si>
  <si>
    <t>กุลนิดา กันล้อม</t>
  </si>
  <si>
    <t>น.ส.กุลนิดา กันล้อม</t>
  </si>
  <si>
    <t>อิเล็กตรอน;นิวทริโน;แอนตินิวทริโน;โฟตอน;นิวตรอน;โปรตอนหรือนิวเคลียสของไฮโดรเจน;โพซิตรอน</t>
  </si>
  <si>
    <t>นิวตรอน;โปรตอนหรือนิวเคลียสของไฮโดรเจน;นิวเคลียสของฮีเลียม;อิเล็กตรอน;นิวทริโน;โฟตอน</t>
  </si>
  <si>
    <t>แบ่งแยกการกำเนิดและวิวัฒนาการของเอกภพ ว่าในแต่ละช่วงมีอะไรเกิดขึ้นบ้าง ในช่วงแรกมีสสารเกิดขึ้นแล้วเริ่มวิวัฒนาการรวมตัวเป็นกาแลคซี่</t>
  </si>
  <si>
    <t xml:space="preserve">เกิดขึ้นประมาณ1 วินาทีถึง 3 วินาที หลังการเกิดบิกแบงโปรตอนและนิวตรอนเกิดจากอนุภาค ควาร์กอัพ(up quark) และ ควาร์กดาวน์(down quark) โดยโปรตอนจะประกอบด้วยควาร์ก 2up + 1down และนิวตรอนจะประกอบด้วยควาร์ก 1up + 2down </t>
  </si>
  <si>
    <t>ไม่เกิดพร้อมกัน แต่เกิด ใกล้เคียงกัน ในช่วงเวลาเดียวกันของเอกภพช่วงต้น(ประมาณ 3–20 นาทีหลังบิกแบง)
1.นิวเคลียสของไฮโดรเจน เกิดก่อน เพราะเป็นเพียง โปรตอนเดี่ยว เกิดขึ้นตั้งแต่ 10⁻⁶ วินาที
2. นิวเคลียสของฮีเลียม ต้องการ ทั้งโปรตอนและนิวตรอน มารวมกันเกิดขึ้นช้ากว่าเล็กน้อย(3-4 นาที)</t>
  </si>
  <si>
    <t>14.
คิดว่ากาแล็กซี่เกิดจาก ธาตุไฮโดรเจน เป็นองค์ประกอบหลัก เพราะ ธาตุไฮโดรเจนเป็นธาตุที่มีมากที่สุดในจักรวาลแล้วก็เป็นเชื้อเพลิงในการกำเนิดดาวต่างๆ</t>
  </si>
  <si>
    <t>อุณหภูมิของเอกภพที่เย็นลงเรื่อยๆหลังจากเกิดบิกแบง ขนาดของเอกภาพที่ขยายตัวเพิ่มขึ้น และโครงสร้างจากอนุภาคเล็กๆ รวมๆกันกลายเป็นดาวและกลุ่มดาวรวมตัวกันอีกจนเกิดเป็นกาแล็กซี่</t>
  </si>
  <si>
    <t>42241@promma.ac.th</t>
  </si>
  <si>
    <t>ธิดารัตน์ คำรวย</t>
  </si>
  <si>
    <t>โพซิตรอน;นิวทริโน;ควาร์ก;แอนติควาร์ก;แอนตินิวทริโน</t>
  </si>
  <si>
    <t>โฟตอน;อิเล็กตรอน;นิวทริโน;นิวตรอน;โพซิตรอน;แอนตินิวทริโน;โปรตอนหรือนิวเคลียสของไฮโดรเจน</t>
  </si>
  <si>
    <t>นิวตรอน;นิวเคลียสของฮีเลียม;โปรตอนหรือนิวเคลียสของไฮโดรเจน;อิเล็กตรอน;นิวทริโน</t>
  </si>
  <si>
    <t>นิวทริโน;แอนตินิวทริโน;อะตอมของฮีเลียม;นิวเคลียสของฮีเลียม;อะตอมของไฮโดรเจน</t>
  </si>
  <si>
    <t>อุณภูมิเริ่มลดลงและมีอนุภาคต่างๆเพิ่มและที่เคยมีก็ลดลง</t>
  </si>
  <si>
    <t xml:space="preserve">โปรตอนและนิวตรอนเกิดขึ้นหลังบิกแบงประมาณหนึ่งในล้านวินาที
เกิดจากการรวมตัวของควาร์ก (up และ down) ภายใต้แรงยึดเหนี่ยวจากกลูออน
</t>
  </si>
  <si>
    <t>นิวเคลียสไฮโดรเจนเกิดก่อน นิวเคลียสฮีเลียมเกิดทีหลังช่วง 3 นาทีหลังบิกแบง</t>
  </si>
  <si>
    <t>อะตอมของไฮโดรเจนและฮีเลียมเกิดขึ้นประมาณ 380,000 ปีหลังบิกแบง ในช่วงการเกิดรีคอมบิเนชัน</t>
  </si>
  <si>
    <t xml:space="preserve"> ไฮโดรเจน เป็นองค์ประกอบหลัก เพราะเป็นธาตุแรกและมีมากที่สุดในเอกภพ</t>
  </si>
  <si>
    <t>มีการเปลี่ยนแปลงของ อุณหภูมิ และ การขยายตัว โดยเอกภพเย็นลงและขยายตัวใหญ่ขึ้นอย่างต่อเนื่อง</t>
  </si>
  <si>
    <t>43980@promma.ac.th</t>
  </si>
  <si>
    <t>อาชชวิน หงษ์ษา</t>
  </si>
  <si>
    <t>โพซิตรอน;แอนตินิวทริโน;นิวทริโน;แอนติควาร์ก;ควาร์ก</t>
  </si>
  <si>
    <t>โฟตอน;อิเล็กตรอน;โพซิตรอน;นิวทริโน;แอนติควาร์ก;ควาร์ก;แอนตินิวทริโน</t>
  </si>
  <si>
    <t>นิวตรอน;นิวทริโน;แอนตินิวทริโน;โฟตอน;อิเล็กตรอน;โปรตอนหรือนิวเคลียสของไฮโดรเจน</t>
  </si>
  <si>
    <t>จากกิจกรรมพบว่าในระหว่างวิวัฒนาการเอกภพจะมีการเปลี่ยนแปลงของสสาร อุณหภูมิของเอกภพจะลดลงและขนาดของเอกภพใหญ่ขึ้น</t>
  </si>
  <si>
    <t>10^-6ถึง3นาทีเกิดจากอนุภาค up,down</t>
  </si>
  <si>
    <t>ไม่ได้เกิดพร้อมกันในบิกแบง แต่เกิดหลังจากนั้นไม่นาน นิวเคลียสของฮีเลียมเกิดก่อนและเร็วกว่านิวเคลียสของไฮโดรเจน</t>
  </si>
  <si>
    <t>เปลี่ยนอุณหภูมิและขนาดของเอกภพ</t>
  </si>
  <si>
    <t>42065@promma.ac.th</t>
  </si>
  <si>
    <t>นราวิชญ์ แก้วชิงดวง</t>
  </si>
  <si>
    <t>นายนิพิฏฐ์ แก้วชิงดวง</t>
  </si>
  <si>
    <t>โฟตอน;นิวตรอน;อิเล็กตรอน;แอนตินิวทริโน;นิวทริโน;โพซิตรอน;โปรตอนหรือนิวเคลียสของไฮโดรเจน</t>
  </si>
  <si>
    <t>นิวเคลียสของฮีเลียม;โปรตอนหรือนิวเคลียสของไฮโดรเจน;นิวตรอน;โฟตอน;แอนตินิวทริโน;อิเล็กตรอน;นิวทริโน</t>
  </si>
  <si>
    <t>โฟตอน;อะตอมของไฮโดรเจน;อะตอมของฮีเลียม;แอนตินิวทริโน;นิวทริโน;โปรตอนหรือนิวเคลียสของไฮโดรเจน;นิวตรอน</t>
  </si>
  <si>
    <t>กาแล็กซี;นิวทริโน;โฟตอน;โพซิตรอน</t>
  </si>
  <si>
    <t>ก่อนเกิดเอกภพนั้น เอกภพของเรามีขนาดเล็กและมีอุณหภูมิสูง หลังจากบิ๊กแบงทำให้เอกภพมีขนาดใหญ่ขึ้น แต่มีอุณหภูมิลดลง</t>
  </si>
  <si>
    <t>ระหว่าง 10^-6 วินาที ถึง 3 นาที มี โฟตอน อิเล็กตรอน 
นิวทริโน แอนตินิวทริโน โปรตอนหรือนิวเคลียสของไฮโดรเจน และนิวตรอน</t>
  </si>
  <si>
    <t>ไม่ เพราะนิวเคลียสของไฮโดรเจนเกิดขึ้นเมื่ออุณหภูมิลดลงเหลือ 10^13 เคลวิน แต่นิวเคลียสของฮีเลียมเกิดขึ้นหลัง 3 นาทีจากการระเบิดบิ๊กแบง และอุณหภูมิลดลงเหลือ 10^9 เคลวิน</t>
  </si>
  <si>
    <t>10^-6 วินาที ถึง 3 นาที</t>
  </si>
  <si>
    <t>ดาวฤกษ์ เนบิวลา สสารระหว่างดาว</t>
  </si>
  <si>
    <t>การเปลี่ยนแปลงอุณหภูมิในเอกภพ ปัจจุบันเอกภพมีอุณหภูมิอยู่ที่ 2.7 เคลวิน ลดลงมาตั้งแต่กำเนิดเอกภพ</t>
  </si>
  <si>
    <t>41951@promma.ac.th</t>
  </si>
  <si>
    <t>ศุภสิน วงษ์วรรณ์</t>
  </si>
  <si>
    <t>แอนติควาร์ก;โพซิตรอน;แอนตินิวทริโน;โฟตอน;นิวทริโน</t>
  </si>
  <si>
    <t>แอนติควาร์ก;โพซิตรอน;แอนตินิวทริโน;นิวทริโน;โฟตอน;นิวตรอน</t>
  </si>
  <si>
    <t>แอนติควาร์ก;โพซิตรอน;นิวตรอน;นิวทริโน;โฟตอน;แอนตินิวทริโน</t>
  </si>
  <si>
    <t>นิวตรอน;โฟตอน;นิวทริโน;นิวเคลียสของฮีเลียม;แอนติควาร์ก</t>
  </si>
  <si>
    <t>อธิบายการเปลี่ยนแปลงพลังงาน สสาร ขนาด อุณหภูมิของเอกภพ ในช่วงเวลาต่าง ๆ ตามวิวัฒนาการของเอกภพ</t>
  </si>
  <si>
    <t>10 วินาที-6 ถึง 3 นาที เกิดจากอนุภาคของควาร์ก</t>
  </si>
  <si>
    <t>3 นาที</t>
  </si>
  <si>
    <t>ธาตุไฮโดรเจน ธาตุฮีเลียม</t>
  </si>
  <si>
    <t>มีการเปลี่ยนแปลงอุณหภูมิ และขนาด โดยถ้าอุณหภูมิของเอกภพลดลง ขนาดของเอกภพจะใหญ่ขึ้น</t>
  </si>
  <si>
    <t>44048@promma.ac.th</t>
  </si>
  <si>
    <t>ถิรพร โลดทนงค์</t>
  </si>
  <si>
    <t>โฟตอน;แอนติควาร์ก;นิวทริโน;โพซิตรอน;ควาร์ก;อิเล็กตรอน;แอนตินิวทริโน</t>
  </si>
  <si>
    <t>โฟตอน;นิวทริโน;นิวตรอน;โพซิตรอน;โปรตอนหรือนิวเคลียสของไฮโดรเจน;แอนตินิวทริโน</t>
  </si>
  <si>
    <t>นิวเคลียสของฮีเลียม;นิวตรอน;แอนตินิวทริโน;นิวทริโน;โฟตอน;โปรตอนหรือนิวเคลียสของไฮโดรเจน</t>
  </si>
  <si>
    <t>อะตอมของไฮโดรเจน;อะตอมของฮีเลียม;โพซิตรอน;นิวทริโน;โฟตอน</t>
  </si>
  <si>
    <t>ช่วงที่10กำลัง-6 ถึง 3นาที</t>
  </si>
  <si>
    <t>นิวเครียสของไฮโดรเจนเกิดก่อนเกิดก่อนนิวเครียสของฮีเลียม</t>
  </si>
  <si>
    <t>ช่วงเวลา300,000 ถึง 1,000ล้านปี</t>
  </si>
  <si>
    <t>44058@promma.ac.th</t>
  </si>
  <si>
    <t>อรวรรณ สุวรรณรินทร์</t>
  </si>
  <si>
    <t>นิวทริโน;แอนตินิวทริโน;แอนติควาร์ก;ควาร์ก;โพซิตรอน</t>
  </si>
  <si>
    <t>นิวตรอน;โฟตอน;แอนตินิวทริโน;โพซิตรอน;นิวทริโน;โปรตอนหรือนิวเคลียสของไฮโดรเจน</t>
  </si>
  <si>
    <t>นิวเคลียสของฮีเลียม;แอนตินิวทริโน;นิวทริโน;โฟตอน;นิวตรอน;โปรตอนหรือนิวเคลียสของไฮโดรเจน</t>
  </si>
  <si>
    <t>อะตอมของไฮโดรเจน;อะตอมของฮีเลียม;โฟตอน;โพซิตรอน;นิวทริโน</t>
  </si>
  <si>
    <t>ช่วงเวลา300,000ปี-1,000ล้านปี</t>
  </si>
  <si>
    <t>42126@promma.ac.th</t>
  </si>
  <si>
    <t>เปมิกา พหุพันธ์</t>
  </si>
  <si>
    <t>4/5</t>
  </si>
  <si>
    <t>แอนตินิวทริโน;กาแล็กซี;อะตอมของฮีเลียม;อะตอมของไฮโดรเจน;นิวเคลียสของฮีเลียม;โปรตอนหรือนิวเคลียสของไฮโดรเจน;นิวตรอน;โฟตอน;นิวทริโน;โพซิตรอน;แอนติควาร์ก;ควาร์ก</t>
  </si>
  <si>
    <t>กาแล็กซี;อะตอมของฮีเลียม;อะตอมของไฮโดรเจน;นิวเคลียสของฮีเลียม;โปรตอนหรือนิวเคลียสของไฮโดรเจน;นิวตรอน;โฟตอน;แอนตินิวทริโน;นิวทริโน;อิเล็กตรอน;โพซิตรอน;แอนติควาร์ก;ควาร์ก</t>
  </si>
  <si>
    <t>อิเล็กตรอน;อะตอมของไฮโดรเจน;กาแล็กซี;อะตอมของฮีเลียม;นิวเคลียสของฮีเลียม;โปรตอนหรือนิวเคลียสของไฮโดรเจน;นิวตรอน;โฟตอน;แอนตินิวทริโน;นิวทริโน;โพซิตรอน;แอนติควาร์ก;ควาร์ก</t>
  </si>
  <si>
    <t>ควาร์ก;แอนติควาร์ก;อิเล็กตรอน;นิวทริโน;โพซิตรอน;แอนตินิวทริโน;โฟตอน;โปรตอนหรือนิวเคลียสของไฮโดรเจน;นิวตรอน;นิวเคลียสของฮีเลียม;อะตอมของไฮโดรเจน;อะตอมของฮีเลียม;กาแล็กซี</t>
  </si>
  <si>
    <t>ดาราศาสตร์</t>
  </si>
  <si>
    <t>1</t>
  </si>
  <si>
    <t>42117@promma.ac.th</t>
  </si>
  <si>
    <t>จิราพัชร ก๊วยศิริกุล</t>
  </si>
  <si>
    <t>แอนติควาร์ก;อะตอมของไฮโดรเจน;นิวทริโน;ควาร์ก;โพซิตรอน;แอนตินิวทริโน;โฟตอน;นิวตรอน;โปรตอนหรือนิวเคลียสของไฮโดรเจน;นิวเคลียสของฮีเลียม;อะตอมของฮีเลียม;กาแล็กซี</t>
  </si>
  <si>
    <t>แอนตินิวทริโน;โพซิตรอน;ควาร์ก;แอนติควาร์ก;อิเล็กตรอน;นิวทริโน;โฟตอน;นิวตรอน;โปรตอนหรือนิวเคลียสของไฮโดรเจน;นิวเคลียสของฮีเลียม;อะตอมของฮีเลียม;อะตอมของไฮโดรเจน;กาแล็กซี</t>
  </si>
  <si>
    <t>ควาร์ก;แอนติควาร์ก;อิเล็กตรอน;โพซิตรอน;นิวทริโน;แอนตินิวทริโน;นิวตรอน;โฟตอน;โปรตอนหรือนิวเคลียสของไฮโดรเจน;นิวเคลียสของฮีเลียม;อะตอมของไฮโดรเจน;อะตอมของฮีเลียม;กาแล็กซี</t>
  </si>
  <si>
    <t>43934@promma.ac.th</t>
  </si>
  <si>
    <t>วีรชิต ศรีนาค</t>
  </si>
  <si>
    <t>นายวีรชิต ศรีนาค</t>
  </si>
  <si>
    <t>โพซิตรอน;โฟตอน;นิวทริโน;แอนตินิวทริโน;แอนติควาร์ก;ควาร์ก;นิวเคลียสของฮีเลียม;โปรตอนหรือนิวเคลียสของไฮโดรเจน</t>
  </si>
  <si>
    <t>อิเล็กตรอน;โฟตอน;นิวทริโน;โพซิตรอน;โปรตอนหรือนิวเคลียสของไฮโดรเจน;นิวตรอน;แอนติควาร์ก</t>
  </si>
  <si>
    <t>แอนติควาร์ก;โพซิตรอน;ควาร์ก;โฟตอน;โปรตอนหรือนิวเคลียสของไฮโดรเจน;แอนตินิวทริโน;นิวทริโน;อะตอมของไฮโดรเจน;กาแล็กซี</t>
  </si>
  <si>
    <t>ควาร์ก;แอนติควาร์ก;อิเล็กตรอน;โพซิตรอน;โฟตอน;นิวตรอน;โปรตอนหรือนิวเคลียสของไฮโดรเจน;อะตอมของฮีเลียม;กาแล็กซี</t>
  </si>
  <si>
    <t>แอนติควาร์ก;แอนตินิวทริโน;นิวตรอน;โฟตอน;โพซิตรอน;อิเล็กตรอน;ควาร์ก</t>
  </si>
  <si>
    <t>ควาร์ก;อิเล็กตรอน;แอนติควาร์ก;โฟตอน;แอนตินิวทริโน;นิวทริโน;โพซิตรอน;อะตอมของฮีเลียม;กาแล็กซี</t>
  </si>
  <si>
    <t>10วินาที นิวตรอน</t>
  </si>
  <si>
    <t>ไม่</t>
  </si>
  <si>
    <t>20วินาที</t>
  </si>
  <si>
    <t>สสาร</t>
  </si>
  <si>
    <t>42186@promma.ac.th</t>
  </si>
  <si>
    <t>วงศธรณ์ มั่นการ</t>
  </si>
  <si>
    <t>นาย วงศธรณ์  มั่นการ</t>
  </si>
  <si>
    <t>แอนติควาร์ก;นิวทริโน;นิวเคลียสของฮีเลียม</t>
  </si>
  <si>
    <t>โพซิตรอน;แอนติควาร์ก;อิเล็กตรอน;ควาร์ก;นิวเคลียสของฮีเลียม</t>
  </si>
  <si>
    <t>นิวตรอน;โพซิตรอน;โฟตอน</t>
  </si>
  <si>
    <t>โพซิตรอน;อะตอมของไฮโดรเจน;นิวตรอน</t>
  </si>
  <si>
    <t>อะตอมของฮีเลียม;อะตอมของไฮโดรเจน;โฟตอน;โพซิตรอน</t>
  </si>
  <si>
    <t>กาแล็กซี;นิวเคลียสของฮีเลียม;โพซิตรอน;อะตอมของฮีเลียม</t>
  </si>
  <si>
    <t>เป็นการให้ระบุของสสารต่างๆในอวกาศให้ถูกต้อง</t>
  </si>
  <si>
    <t xml:space="preserve">     -6
10</t>
  </si>
  <si>
    <t>10ยกกำลัง-6</t>
  </si>
  <si>
    <t>เปลี่ยนการกระจายตัวของสิ่งอื่นๆให้ขยาย
โดยทำให้สิ่งอื่นๆขยายขึ้น</t>
  </si>
  <si>
    <t>42214@promma.ac.th</t>
  </si>
  <si>
    <t>อาทิตยา แก้วผนึก</t>
  </si>
  <si>
    <t>โฟตอน;ควาร์ก;แอนติควาร์ก;อิเล็กตรอน</t>
  </si>
  <si>
    <t>โปรตอนหรือนิวเคลียสของไฮโดรเจน;นิวทริโน;นิวตรอน;โฟตอน;แอนติควาร์ก</t>
  </si>
  <si>
    <t>นิวเคลียสของฮีเลียม;ควาร์ก</t>
  </si>
  <si>
    <t>อะตอมของฮีเลียม;โปรตอนหรือนิวเคลียสของไฮโดรเจน;นิวตรอน;แอนตินิวทริโน;ควาร์ก;แอนติควาร์ก</t>
  </si>
  <si>
    <t>แอนตินิวทริโน;โพซิตรอน;ควาร์ก;แอนติควาร์ก;อิเล็กตรอน</t>
  </si>
  <si>
    <t>10วิ</t>
  </si>
  <si>
    <t>ไม่ได้เกิดพร้อมกัน แต่เกิดตามลำดับหลังจากการเกิดบิกแบง</t>
  </si>
  <si>
    <t>3นาที</t>
  </si>
  <si>
    <t>เอกภพมีการเปลี่ยนแปลงหลายอย่าง เช่น การขยายตัว, อุณหภูมิที่ลดลง, และการก่อตัวของโครงสร้าง</t>
  </si>
  <si>
    <t>41984@promma.ac.th</t>
  </si>
  <si>
    <t>ปกป้อง เทศยิ้ม</t>
  </si>
  <si>
    <t>แอนติควาร์ก;ควาร์ก</t>
  </si>
  <si>
    <t>โฟตอน;นิวตรอน;แอนตินิวทริโน;นิวทริโน;โพซิตรอน;โปรตอนหรือนิวเคลียสของไฮโดรเจน</t>
  </si>
  <si>
    <t>นิวเคลียสของฮีเลียม;โปรตอนหรือนิวเคลียสของไฮโดรเจน;นิวตรอน;โฟตอน;อะตอมของไฮโดรเจน</t>
  </si>
  <si>
    <t>อะตอมของฮีเลียม;อะตอมของไฮโดรเจน;นิวเคลียสของฮีเลียม;โปรตอนหรือนิวเคลียสของไฮโดรเจน;โฟตอน;นิวตรอน</t>
  </si>
  <si>
    <t>ไม่รู้ครับ</t>
  </si>
  <si>
    <t>10-43 10-32</t>
  </si>
  <si>
    <t>300000ปี - 1000ล้านปี</t>
  </si>
  <si>
    <t>กระเพาะปลา</t>
  </si>
  <si>
    <t>มาสไรเดอร์</t>
  </si>
  <si>
    <t>42230@promma.ac.th</t>
  </si>
  <si>
    <t>วีรภัทร วุฒิสาร</t>
  </si>
  <si>
    <t>แอนตินิวทริโน</t>
  </si>
  <si>
    <t>อิเล็กตรอน</t>
  </si>
  <si>
    <t>นิวตรอน</t>
  </si>
  <si>
    <t>โพซิตรอน;นิวเคลียสของฮีเลียม</t>
  </si>
  <si>
    <t>ไม่รู้</t>
  </si>
  <si>
    <t>ตอนเช้า</t>
  </si>
  <si>
    <t>เวลาเย็นๆ</t>
  </si>
  <si>
    <t>ธาตุดิน</t>
  </si>
  <si>
    <t>ไม่บอก</t>
  </si>
  <si>
    <t>43940@promma.ac.th</t>
  </si>
  <si>
    <t>แอมีเลีย รินรตา เชีย</t>
  </si>
  <si>
    <t>น.ส.แอมีเลีย รินรตา เชีย</t>
  </si>
  <si>
    <t>นิวทริโน;แอนติควาร์ก;แอนตินิวทริโน;ควาร์ก;โพซิตรอน</t>
  </si>
  <si>
    <t>นิวทริโน;อิเล็กตรอน;แอนติควาร์ก;โพซิตรอน;โฟตอน;ควาร์ก;โปรตอนหรือนิวเคลียสของไฮโดรเจน;นิวตรอน</t>
  </si>
  <si>
    <t>อะตอมของไฮโดรเจน;อะตอมของฮีเลียม;โฟตอน;แอนติควาร์ก;ควาร์ก;โปรตอนหรือนิวเคลียสของไฮโดรเจน</t>
  </si>
  <si>
    <t>อะตอมของฮีเลียม;โฟตอน;ควาร์ก;โปรตอนหรือนิวเคลียสของไฮโดรเจน</t>
  </si>
  <si>
    <t>สรุปได้ว่า เอกภพเริ่มจาก Big Bang → ขยายตัว → พลังงานกลายเป็นสสาร → อุณหภูมิลดลง → เกิดดาวและกาแล็กซี</t>
  </si>
  <si>
    <t>โปรตอนและนิวตรอนเกิดขึ้นในช่วงเวลาประมาณ 10⁻⁶ วินาทีหลังบิกแบง จากการรวมตัวของควาร์ก</t>
  </si>
  <si>
    <t>ไม่พร้อมกันเพราะ ไฮโดรเจนเกิดก่อน ส่วนฮีเลียมเกิดประมาณ 3 นาทีหลังบิกแบง</t>
  </si>
  <si>
    <t>นิวเคลียสของไฮโดรเจนและฮีเลียม: เกิดขึ้น ~3 นาทีหลังบิกแบง และอะตอมของไฮโดรเจนและฮีเลียม (รวมอิเล็กตรอน): เกิดขึ้น ~380,000 ปีหลังบิกแบง</t>
  </si>
  <si>
    <t>เอกภพมีการเปลี่ยนแปลง อุณหภูมิ ขนาด และความหนาแน่นที่ลดลงอย่างต่อเนื่อง</t>
  </si>
  <si>
    <t>42050@promma.ac.th</t>
  </si>
  <si>
    <t>ปรียาภรณ์ วงหาริมาตย์</t>
  </si>
  <si>
    <t>ควาร์ก;แอนติควาร์ก;โฟตอน;แอนตินิวทริโน;โพซิตรอน;นิวทริโน;อิเล็กตรอน</t>
  </si>
  <si>
    <t>ควาร์ก;แอนติควาร์ก;อิเล็กตรอน;โพซิตรอน;นิวทริโน;โฟตอน;นิวตรอน;โปรตอนหรือนิวเคลียสของไฮโดรเจน</t>
  </si>
  <si>
    <t>ควาร์ก;แอนติควาร์ก;โฟตอน;โปรตอนหรือนิวเคลียสของไฮโดรเจน;อะตอมของไฮโดรเจน;อะตอมของฮีเลียม</t>
  </si>
  <si>
    <t>ควาร์ก;โฟตอน;โปรตอนหรือนิวเคลียสของไฮโดรเจน;อะตอมของฮีเลียม</t>
  </si>
  <si>
    <t>เอกภพเริ่มจาก Big Bang → ขยายตัว → พลังงานกลายเป็นสสาร → อุณหภูมิลดลง → เกิดดาวและกาแล็กซี</t>
  </si>
  <si>
    <t>โปรตอนและนิวตรอนเกิดขึ้นประมาณ 10⁻⁶ วินาทีหลังบิกแบง จากการรวมตัวของควาร์ก</t>
  </si>
  <si>
    <t>ไม่เกิดพร้อมกันเพราะไฮโดรเจนเกิดก่อน ส่วนฮีเลียมเกิดประมาณ 3 นาทีหลังบิกแบง</t>
  </si>
  <si>
    <t>อะตอมของไฮโดรเจนและฮีเลียมเกิดขึ้นประมาณ 300,000 ปีหลังบิกแบง เมื่อลำแสงไม่ถูกรบกวนจากอนุภาค</t>
  </si>
  <si>
    <t>เอกภพมีการเปลี่ยนแปลง อุณหภูมิ ขนาด (ขยายตัว) และ ความหนาแน่น (ลดลง) อย่างต่อเนื่อง</t>
  </si>
  <si>
    <t>42108@promma.ac.th</t>
  </si>
  <si>
    <t>ภัทรพัฒน์ คำมูล</t>
  </si>
  <si>
    <t>นายภัทรพัฒน์ คำมูล</t>
  </si>
  <si>
    <t>แอนติควาร์ก;ควาร์ก;นิวทริโน;โพซิตรอน;แอนตินิวทริโน;อิเล็กตรอน;โฟตอน</t>
  </si>
  <si>
    <t>นิวเคลียสของฮีเลียม;นิวตรอน;โฟตอน;นิวทริโน;แอนตินิวทริโน</t>
  </si>
  <si>
    <t>1. เอกภพเกิดจากบิกแบง (Big Bang)
เอกภพเริ่มต้นจากจุดเล็กๆ ที่มีความหนาแน่นและอุณหภูมิสูงมาก เมื่อประมาณ 13.8 พันล้านปีก่อน
หลังจากบิกแบง เอกภพเริ่มขยายตัวอย่างรวดเร็ว
2. การก่อตัวของสสารและธาตุต่างๆ
หลังจากการขยายตัว สสารพื้นฐาน เช่น อิเล็กตรอน โปรตอน และนิวตรอน ก่อตัวขึ้น
ต่อมาเกิดการรวมตัวเป็นอะตอมของไฮโดรเจนและฮีเลียม
3. การก่อตัวของดวงดาวและกาแล็กซี
อะตอมรวมตัวกันเป็นกลุ่มก๊าซขนาดใหญ่
กลุ่มก๊าซเหล่านี้ก่อตัวเป็นดาวฤกษ์ ระบบสุริยะ และกาแล็กซี</t>
  </si>
  <si>
    <t xml:space="preserve">โปรตอนและนิวตรอนเกิดขึ้นหลังจากบิกแบงประมาณ 10-⁶วินาที
เกิดจากการรวมตัวของควาร์ก ซึ่งเป็นอนุภาคพื้นฐานที่รวมตัวกันด้วยแรงนิวเคลียร์อย่างเข้ม
</t>
  </si>
  <si>
    <t>ไม่ได้เกิดพร้อมกัน
นิวเคลียสของไฮโดรเจน (ซึ่งเป็นเพียงโปรตอน) เกิดขึ้นก่อน
นิวเคลียสของฮีเลียมเกิดขึ้นภายหลัง จากการรวมตัวของโปรตอนและนิวตรอนในกระบวนการนิวเคลียร์ฟิวชันช่วงประมาณ 3-4 นาทีหลังบิกแบง</t>
  </si>
  <si>
    <t>อะตอมของไฮโดรเจนและฮีเลียมเกิดขึ้นประมาณ 300,000 ปีหลังบิกแบง
เป็นช่วงที่เอกภพเย็นพอให้อิเล็กตรอนรวมตัวกับนิวเคลียสได้ (เรียกว่าช่วง recombination)</t>
  </si>
  <si>
    <t xml:space="preserve">ธาตุไฮโดรเจนเป็นองค์ประกอบหลักของกาแล็กซี
รองลงมาคือธาตุฮีเลียม ซึ่งรวมกันเป็นมวลก๊าซที่ก่อให้เกิดดาวฤกษ์และโครงสร้างของกาแล็กซี
</t>
  </si>
  <si>
    <t>เอกภพมีการเปลี่ยนแปลงด้านขนาด คือ ขยายตัวอยู่ตลอดเวลา
ความหนาแน่นและอุณหภูมิของเอกภพก็ลดลงเรื่อยๆ ตามการขยายตัว
โครงสร้างของเอกภพมีวิวัฒนาการ เช่น การรวมตัวของสสารกลายเป็นดาว กาแล็กซี และกระจุกกาแล็กซี</t>
  </si>
  <si>
    <t>42262@promma.ac.th</t>
  </si>
  <si>
    <t>ณัท เชาวนะ มูลนาม</t>
  </si>
  <si>
    <t>อิเล็กตรอน;นิวทริโน;โปรตอนหรือนิวเคลียสของไฮโดรเจน;นิวเคลียสของฮีเลียม;อะตอมของฮีเลียม;อะตอมของไฮโดรเจน;โฟตอน;นิวตรอน</t>
  </si>
  <si>
    <t>เพื่อศึกษาต้นกำเนิด และอนุภาคตั้งต้นของเอกภพจนถึงปัจจุบัน</t>
  </si>
  <si>
    <t>10^-6 วินาที จนถึง 3 นาทีหลังบิกแบง โดยเกิดจาก ควาร์กประจุ +, - และ ปอนติควาร์กประจุ +,-</t>
  </si>
  <si>
    <t>เกิดคนละช่วงเวลาและอุณหภูมิที่ต่างกัน โดยนิวเคลียสของไฮโดรเจน เกิดช่วง 10^-6 วินาที ถึง 3 นาที ที่อุณหภูมิ 10^13 ถึง 10^9 องศาเคลวิน แต่ นิวเคลียสของฮีเลียม เกิดเมื่อ 3 นาที ถึง 300,000 ปี ที่ 10^9 ถึง 5000 องศาเคลวิน</t>
  </si>
  <si>
    <t>เกิดการขยายตัวเรื่อยๆแทบจะทุกวินาทีอย่างไร้ที่สิ้นสุด</t>
  </si>
  <si>
    <t>42246@promma.ac.th</t>
  </si>
  <si>
    <t>ปุณยนุช นาคนคร</t>
  </si>
  <si>
    <t>โปรตอนหรือนิวเคลียสของไฮโดรเจน;นิวเคลียสของฮีเลียม;อิเล็กตรอน;โพซิตรอน;นิวทริโน;แอนตินิวทริโน</t>
  </si>
  <si>
    <t>นิวเคลียสของฮีเลียม;อิเล็กตรอน;โฟตอน;นิวทริโน;โปรตอนหรือนิวเคลียสของไฮโดรเจน</t>
  </si>
  <si>
    <t>อะตอมของฮีเลียม;อะตอมของไฮโดรเจน;นิวทริโน;โฟตอน;แอนตินิวทริโน</t>
  </si>
  <si>
    <t>กาแล็กซี;นิวทริโน;โพซิตรอน</t>
  </si>
  <si>
    <t>ในเวลาที่ต่างกันจะเกิดปฏิยาอนุภาคต่างกัน</t>
  </si>
  <si>
    <t>10ยกกำลัง-6วินาที
3นาที
300‚000ปีๆ</t>
  </si>
  <si>
    <t>ไม่พร้อมเพราะอยู่คนละช่วงเวลา</t>
  </si>
  <si>
    <t>300‚000ปีถึง1‚000ล้านปี</t>
  </si>
  <si>
    <t>โฟตอน
นิวทริโน</t>
  </si>
  <si>
    <t>เปลื่ยนรูปร่างและอุณหภูมิ</t>
  </si>
  <si>
    <t>43935@promma.ac.th</t>
  </si>
  <si>
    <t>กัลยารัตน์ ความเพียร</t>
  </si>
  <si>
    <t>นิวทริโน;แอนติควาร์ก;โพซิตรอน;ควาร์ก;แอนตินิวทริโน</t>
  </si>
  <si>
    <t>แอนติควาร์ก;ควาร์ก;แอนตินิวทริโน;โฟตอน;นิวทริโน;อิเล็กตรอน;โพซิตรอน</t>
  </si>
  <si>
    <t>นิวตรอน;โปรตอนหรือนิวเคลียสของไฮโดรเจน;โพซิตรอน;นิวทริโน;แอนตินิวทริโน;อิเล็กตรอน;โฟตอน</t>
  </si>
  <si>
    <t>นิวเคลียสของฮีเลียม;นิวทริโน;โฟตอน;อิเล็กตรอน;นิวตรอน</t>
  </si>
  <si>
    <t>การเปลี่ยนแปลงพลังงาน สสาร ขนาด อุณหภูมิของเอกภพ ในช่วงเวลาต่าง ๆ</t>
  </si>
  <si>
    <t>10กำลัง-6ถึง300,000ปี</t>
  </si>
  <si>
    <t>ไม่พร้อม นิวเคลียสของไฮโดรเจนเกิดก่อน</t>
  </si>
  <si>
    <t>300,000ปีถึงหนึ่งพันล้านปี</t>
  </si>
  <si>
    <t>42132@promma.ac.th</t>
  </si>
  <si>
    <t>เมธปรียา มาลาสมรส</t>
  </si>
  <si>
    <t>โฟตอน;ควาร์ก;แอนติควาร์ก;โพซิตรอน;นิวทริโน;นิวตรอน;โปรตอนหรือนิวเคลียสของไฮโดรเจน;แอนตินิวทริโน</t>
  </si>
  <si>
    <t>โปรตอนหรือนิวเคลียสของไฮโดรเจน;โฟตอน;นิวทริโน;นิวตรอน;โพซิตรอน;อิเล็กตรอน;แอนตินิวทริโน</t>
  </si>
  <si>
    <t>นิวเคลียสของฮีเลียม;อิเล็กตรอน;โฟตอน;โปรตอนหรือนิวเคลียสของไฮโดรเจน;นิวตรอน;นิวทริโน</t>
  </si>
  <si>
    <t>การเปลี่ยนแปลงพลังงาน สสาร ขนาด อุณหภูมิของเอกภพ ในช่วงเวลาต่างๆ</t>
  </si>
  <si>
    <t>10กำลัง-6 ถึง 300,000 ปี</t>
  </si>
  <si>
    <t>300,000ปี-1,000 ล้านปี</t>
  </si>
  <si>
    <t>โฟตอน และ นิวทริโน</t>
  </si>
  <si>
    <t>เปลี่ยนแปลงอุณหภูมิ</t>
  </si>
  <si>
    <t>42095@promma.ac.th</t>
  </si>
  <si>
    <t>ไกรวิชญ์ กิติยะ</t>
  </si>
  <si>
    <t>นายไกรวิชญ์ กิติยะ</t>
  </si>
  <si>
    <t>นิวทริโน;อิเล็กตรอน;แอนตินิวทริโน;โปรตอนหรือนิวเคลียสของไฮโดรเจน;นิวตรอน;โฟตอน</t>
  </si>
  <si>
    <t>นิวเคลียสของฮีเลียม;โฟตอน;นิวทริโน;แอนตินิวทริโน</t>
  </si>
  <si>
    <t>อะตอมของไฮโดรเจน;นิวทริโน;อะตอมของฮีเลียม;โฟตอน</t>
  </si>
  <si>
    <t>1.  เอกภพเกิดจากบิกแบง (Big Bang)
เอกภพเริ่มต้นจากจุดเล็กๆ ที่มีความหนาแน่นและอุณหภูมิสูงมาก เมื่อประมาณ 13.8 พันล้านปีก่อน
หลังจากบิกแบง เอกภพเริ่มขยายตัวอย่างรวดเร็ว
2.  การก่อตัวของสสารและธาตุต่างๆ
หลังจากการขยายตัว สสารพื้นฐาน เช่น อิเล็กตรอน โปรตอน และนิวตรอน ก่อตัวขึ้น
ต่อมาเกิดการรวมตัวเป็นอะตอมของไฮโดรเจนและฮีเลียม
3.  การก่อตัวของดวงดาวและกาแล็กซี
อะตอมรวมตัวกันเป็นกลุ่มก๊าซขนาดใหญ่
กลุ่มก๊าซเหล่านี้ก่อตัวเป็นดาวฤกษ์ ระบบสุริยะ และกาแล็กซี</t>
  </si>
  <si>
    <t>โปรตอนและนิวตรอนเกิดขึ้นประมาณ 10^{-6} วินาทีหลังจากเกิดบิกแบง
เกิดจากการรวมตัวของ ควาร์ก (ควาร์กอัพและควาร์กดาวน์) โดย
	•	โปรตอนประกอบด้วยควาร์กอัพ 2 ตัว และควาร์กดาวน์ 1 ตัว
	•	นิวตรอนประกอบด้วยควาร์กอัพ 1 ตัว และควาร์กดาวน์ 2 ตัว</t>
  </si>
  <si>
    <t xml:space="preserve">นิวเคลียสของไฮโดรเจน (โปรตอน) และนิวเคลียสของฮีเลียม ไม่เกิดพร้อมกัน
	•	นิวเคลียสของไฮโดรเจนเกิดก่อน เป็นเพียงโปรตอนเดี่ยว
	•	นิวเคลียสของฮีเลียม (He-4) เกิดภายหลังเมื่ออุณหภูมิลดลงพอที่จะให้โปรตอนและนิวตรอนรวมตัวเป็นนิวเคลียสของฮีเลียมได้
ช่วงเวลาที่เกิดคือประมาณ 3 นาทีหลังบิกแบง (ในยุคนิวคลีโอซินเทซิส)
</t>
  </si>
  <si>
    <t xml:space="preserve">อะตอมของไฮโดรเจนและฮีเลียมเกิดขึ้นเมื่อเอกภพเย็นลงพอให้อิเล็กตรอนรวมตัวกับนิวเคลียส
เกิดในช่วงเวลาประมาณ 300,000 ปีหลังบิกแบง ในช่วงที่เรียกว่า ยุครีคอมบิเนชัน (Recombination Epoch)
ช่วงนี้ทำให้เอกภพโปร่งใสต่อแสง และเกิดการปล่อยคลื่นไมโครเวฟพื้นหลังของเอกภพ (CMB)
</t>
  </si>
  <si>
    <t>ธาตุไฮโดรเจนเป็นองค์ประกอบหลักของกาแล็กซี
รองลงมาคือธาตุฮีเลียม ซึ่งรวมกันเป็นมวลก๊าซที่ก่อให้เกิดดาวฤกษ์และโครงสร้างของกาแล็กซี</t>
  </si>
  <si>
    <t>เอกภพมีการเปลี่ยนแปลงด้านขนาด คือ ขยายตัวอยู่ตลอดเวลา
ความหนาแน่นและอุณหภูมิของเอกภพก็ลดลงเรื่อยๆ ตามการขยายตัว
โครงสร้างของเอกภพมีวิวัฒนาการ เช่น การรวมตัวของสสารกลายเป็นดาว กาแล็กซี และกระจุกกาแล็กซี</t>
  </si>
  <si>
    <t>42173@promma.ac.th</t>
  </si>
  <si>
    <t>กาญจน์กีรติ อรรถจันทร์</t>
  </si>
  <si>
    <t>แอนติควาร์ก;อิเล็กตรอน;โพซิตรอน;นิวทริโน;แอนตินิวทริโน;ควาร์ก;โฟตอน</t>
  </si>
  <si>
    <t>นิวเคลียสของฮีเลียม;โฟตอน;นิวทริโน;โพซิตรอน;นิวตรอน;โปรตอนหรือนิวเคลียสของไฮโดรเจน;อิเล็กตรอน</t>
  </si>
  <si>
    <t>อะตอมของฮีเลียม;อะตอมของไฮโดรเจน;โฟตอน;นิวทริโน;แอนตินิวทริโน</t>
  </si>
  <si>
    <t>อธิบายต้นกำเนิด และการเปลี่ยนแปลงพลังงาน สสารขนาด อุณหภูมิเอกภพ หลังเกิดบิกแบงในช่วงเวลาต่างๆ</t>
  </si>
  <si>
    <t>เกิดจากหลังการเกิดบิกแบง เกิดจากควาร์ก</t>
  </si>
  <si>
    <t>ไม่พร้อมกันแตาเกิดเวลาใกล้ๆกัน  นิวเคลียสของไฮโดรเจนเกิดก่อน</t>
  </si>
  <si>
    <t>หลัง30000ปี</t>
  </si>
  <si>
    <t>ขยายตัวขึ้นเรื่อยๆ</t>
  </si>
  <si>
    <t>41932@promma.ac.th</t>
  </si>
  <si>
    <t>อลีเซีย แสงมณี</t>
  </si>
  <si>
    <t>แอนติควาร์ก;ควาร์ก;โพซิตรอน;นิวทริโน</t>
  </si>
  <si>
    <t>ควาร์ก;แอนติควาร์ก;โฟตอน;นิวทริโน;อิเล็กตรอน;โพซิตรอน;แอนตินิวทริโน</t>
  </si>
  <si>
    <t>อิเล็กตรอน;โพซิตรอน;นิวทริโน;โฟตอน;โปรตอนหรือนิวเคลียสของไฮโดรเจน</t>
  </si>
  <si>
    <t>โฟตอน;อิเล็กตรอน;โพซิตรอน;นิวทริโน;โปรตอนหรือนิวเคลียสของไฮโดรเจน;นิวเคลียสของฮีเลียม</t>
  </si>
  <si>
    <t>โฟตอน;อะตอมของไฮโดรเจน;อะตอมของฮีเลียม;นิวเคลียสของฮีเลียม</t>
  </si>
  <si>
    <t>เอกภพจะมีการเปลี่ยน สสาร อุณหภูมิ ขนาด เมื่ออุณหภูมิลดจะแปรผกผันกับขนาดคือขนาดจะเพิ่มขึ้น สสารมีการรวมตัวจนเกิดเป็น สมาชิกต่างๆตามกราฟลำดับเวลาวิวัฒนาการของเอกภพ</t>
  </si>
  <si>
    <t xml:space="preserve">ช่วงเวลา 3 นาที ถึง 300,000ปี  </t>
  </si>
  <si>
    <t>ไม่นิวเคลียสของไฮโดรเจนเกิดก่อนที่ เวลา 10กำลัง-6 ถึง 3 นาที</t>
  </si>
  <si>
    <t>อะตอมไฮโดรเจน เกิด เวลา 10 กำลัง -6 ถึง สามนาที    อะตอมฮีเลียมเกิดเวลา 300,000ปี ถึง 1000 ล้านปี</t>
  </si>
  <si>
    <t>ฮีเลียม</t>
  </si>
  <si>
    <t>ขนาด และ อุณหภูมิ ซึ่งจะแปรผกผันกัน ถ้าอุณหภูมิลด ขนาดจะเพิ่ม ถ้า อุณหภูมิเพิ่มขนาดจะลด</t>
  </si>
  <si>
    <t>41965@promma.ac.th</t>
  </si>
  <si>
    <t>พัทธ์ธีรา นาคสวัสดิ์</t>
  </si>
  <si>
    <t>นางสาวพัทธ์ธีรา นาคสวัสดิ์</t>
  </si>
  <si>
    <t>ทฤษฎีบิกแบงเป็นทฤษฎีที่อธิบายกำเนิดทฤษฎีบิกแบงเป็นทฤษฎีที่อธิบายกำเนิดและวิวัฒนาการของเอกภพที่ยอมรับในปัจจุบันโดยมีหลักฐานสำคัญที่สนับสนุนคือการขยายตัวของเอกภพและไมโครเวฟพื้นหลังจากอวกาศ ในในช่วงวัฒนาการเอกภพมีสสารเกิดขึ้นในยุคของอนุภาคมูลฐานเมื่อเอกภพขยายตัวอุณหภูมิลดลงอนุภาคมูลฐานรวมตัวกันจนเกิดเป็นอะตอมของธาตุไฮโดรเจนและฮีเลียมซึ่งเป็นทาสตั้งต้นที่กำในในช่วงวัฒนาการเอกภพมีสสารเกิดขึ้นในยุคของอนุภาคมูลฐานเมื่อเอกภพขยายตัวอุณหภูมิลดลงอนุภาคมูลฐานรวมตัวกันจนเกิดเป็นอะตอมของธาตุไฮโดรเจนและฮีเลียมซึ่งเป็นทาสตั้งต้นที่ทำให้เกิดกาแล็กซีประกอบด้วยดาวฤกษ์จำนวนมาก เนบิวลาและสสารระหว่างดาวซึ่งอยู่รวมกันด้วยแรงโน้มถ่วงกาแล็กซีมีรูปทรงและขนาดแตกต่างกันโดยกาแล็กซี ทางช้างเผือกมีรูปทรงเป็นกังหันมีคานมีโครงสร้างสามส่วนคือนิวเคลียสจานและฮาโล ทางช้างเผือกเป็นส่วนหนึ่งของกาแล็กซีทางช้างเผือก สังเกตเห็นเป็นแถบฝ้าขาวพาดผ่านท้องฟ้าเป็นทางยาว ซึ่งเกิดจากแสงของดาวฤกษ์จำนวนมากที่รวมกันอยู่ในบรเวณใจกลางและในแนวระนาบของจานกาแล็กซีทางช้างเผือก</t>
  </si>
  <si>
    <t>เกิดพร้อมกัน เพราะ นิวเคลียสของไฮโดรเจนและนิวเคลียสของฮีเลียมเกิดไม่พร้อมกัน โดยนิวเคลียสของไฮโดรเจน เกิดก่อนนิวเคลียสของอีเลียม โดยช่วงที่นิวเคลียสของไฮโดรเจนอุณหภูมิของเอกภพสูงกว่าช่วงที่นิวเคลียสของฮีเลียม</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</si>
  <si>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t>
  </si>
  <si>
    <t>41997@promma.ac.th</t>
  </si>
  <si>
    <t>กัญญาวัชร รื่นอารมย์</t>
  </si>
  <si>
    <t>โปรตอนหรือนิวเคลียสของไฮโดรเจน;อิเล็กตรอน;โพซิตรอน;นิวทริโน;แอนตินิวทริโน;โฟตอน;นิวตรอน</t>
  </si>
  <si>
    <t xml:space="preserve">ทฤษฎีบิกแบงอธิบายกำเนิดเอกภพจากการขยายตัว โดยมีหลักฐานคือการขยายตัวของเอกภพและไมโครเวฟพื้นหลัง เริ่มจากอนุภาคมูลฐานรวมตัวเป็นไฮโดรเจนและฮีเลียม ซึ่งเป็นต้นกำเนิดของกาแล็กซี กาแล็กซีรวมดาวฤกษ์ เนบิวลา และสสารด้วยแรงโน้มถ่วง มีรูปทรงหลากหลาย เช่น กาแล็กซีทางช้างเผือกเป็นกังหันมีคาน มี 3 ส่วนคือ นิวเคลียส จาน และฮาโล
</t>
  </si>
  <si>
    <t>10วินาทีถึง300000ปี</t>
  </si>
  <si>
    <t>ไม่พร้อมกัน แต่เกิดในช่วงเวลาใกล้กัน</t>
  </si>
  <si>
    <t>หลังเอกภพขยายตัว</t>
  </si>
  <si>
    <t>สสาร อุณหภูมิ ขนาด</t>
  </si>
  <si>
    <t>41977@promma.ac.th</t>
  </si>
  <si>
    <t>จักรพันธ์ แตงรอด</t>
  </si>
  <si>
    <t>นายจักรพันธ์ แตงรอด</t>
  </si>
  <si>
    <t>ควาร์ก;นิวทริโน;แอนติควาร์ก;อิเล็กตรอน;โฟตอน;โพซิตรอน;แอนตินิวทริโน</t>
  </si>
  <si>
    <t>โปรตอนหรือนิวเคลียสของไฮโดรเจน;นิวตรอน;นิวเคลียสของฮีเลียม;นิวทริโน;โฟตอน;แอนตินิวทริโน</t>
  </si>
  <si>
    <t>อะตอมของฮีเลียม;อะตอมของไฮโดรเจน;นิวทริโน;แอนตินิวทริโน;โฟตอน</t>
  </si>
  <si>
    <t>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เกิดสสารต่างๆ ในเอกภพ ต่อจากนั้นสสารในเอกภพจะรวมตัวกันจนเกิดเป็นกาแล็หซี</t>
  </si>
  <si>
    <t>10‐43 10-32 10-6 เกิดจากอนุภาคมูลฐาน</t>
  </si>
  <si>
    <t>เกิดพร้อมกัน เพราะอยู่ช่วงเวลาเดียวกัน</t>
  </si>
  <si>
    <t>โปรตอน นิวตรอน</t>
  </si>
  <si>
    <t>มีการเพิ่มขึ้นของสสารเพราะมีขนาดใหญ่ขึ้น</t>
  </si>
  <si>
    <t>42007@promma.ac.th</t>
  </si>
  <si>
    <t>ภัทรภร พรหมเรือง</t>
  </si>
  <si>
    <t>ควาร์ก;นิวทริโน;อิเล็กตรอน;แอนติควาร์ก;โพซิตรอน;แอนตินิวทริโน;โฟตอน</t>
  </si>
  <si>
    <t>ทฤษฎีบิกแบงอธิบายกำเนิดเอกภพจากการขยายตัว โดยมีหลักฐานคือการขยายตัวของเอกภพและไมโครเวฟพื้นหลัง เริ่มจากอนุภาคมูลฐานรวมตัวเป็นไฮโดรเจนและฮีเลียม ซึ่งเป็นต้นกำเนิดของกาแล็กซี กาแล็กซีรวมดาวฤกษ์ เนบิวลา และสสารด้วยแรงโน้มถ่วง มีรูปทรงหลากหลาย เช่น กาแล็กซีทางช้างเผือกเป็นกังหันมีคาน มี 3 ส่วนคือ นิวเคลียส จาน และฮาโล</t>
  </si>
  <si>
    <t>10วินาที ถึง 300,000ปี</t>
  </si>
  <si>
    <t>ไม่พร้อมกัน นิวเคลียสของไฮโดนเจสเกิดก่อน</t>
  </si>
  <si>
    <t>300,00ปี ถึง 1,000ล้านปี</t>
  </si>
  <si>
    <t>สสาร อุณหภูมิ ชนาด</t>
  </si>
  <si>
    <t>41937@promma.ac.th</t>
  </si>
  <si>
    <t>ธนกร ทองสุข</t>
  </si>
  <si>
    <t>กาแล็กซี;นิวตรอน;โฟตอน</t>
  </si>
  <si>
    <t>เอกภพจะมีการเปลี่ยนแปลงทั้งสสาร อุณหภูมิ และขนาดโดยอุณหภูมิของเอกภพลดลง ขนาดของเอกภพจะเพิ่มขึ้น เกิดสสารต่างๆในเอกภพ ต่อจากนั้นสสารในเอกภพจะรวมตัวกันจนเกิดเป็นกาแล็กซี</t>
  </si>
  <si>
    <t>เกิดในช่วง 10ยกกำลัง-6 ถึง 300,000ปี
เกิดจากอนุภาคมูลฐาน</t>
  </si>
  <si>
    <t xml:space="preserve">ไม่ เพราะ  นิวเคลียสของไฮโดรเจนเกิดก่อน
</t>
  </si>
  <si>
    <t>42288@promma.ac.th</t>
  </si>
  <si>
    <t>โชติกา บัวเกิด</t>
  </si>
  <si>
    <t>โฟตอน;นิวตรอน;โปรตอนหรือนิวเคลียสของไฮโดรเจน;โพซิตรอน;นิวทริโน;อิเล็กตรอน;แอนตินิวทริโน</t>
  </si>
  <si>
    <t>นิวทริโน;นิวตรอน;โปรตอนหรือนิวเคลียสของไฮโดรเจน;อิเล็กตรอน</t>
  </si>
  <si>
    <t>อิเล็กตรอน;นิวทริโน;โฟตอน;อะตอมของไฮโดรเจน;อะตอมของฮีเลียม</t>
  </si>
  <si>
    <t>เพื่อระบุสสารหรือพลังงานที่พบในเเต่ละช่วงเวลาของวิวัฒนาการ</t>
  </si>
  <si>
    <t>กลังบิดเบงประมาณ10กำลังลบ6เกิดจากเเอนติควาก</t>
  </si>
  <si>
    <t>เกิดไม่พร้อมกัน</t>
  </si>
  <si>
    <t>เกิดช่วง3แสนปีถึง1พันล้านปี</t>
  </si>
  <si>
    <t>42204@promma.ac.th</t>
  </si>
  <si>
    <t>ปณิดา คมปาน</t>
  </si>
  <si>
    <t>นางสาวปณิดา คมปาน</t>
  </si>
  <si>
    <t>โปรตอนหรือนิวเคลียสของไฮโดรเจน;ควาร์ก;แอนติควาร์ก;โฟตอน;แอนตินิวทริโน;โพซิตรอน;อิเล็กตรอน;นิวทริโน</t>
  </si>
  <si>
    <t>นิวเคลียสของฮีเลียม;โฟตอน;นิวตรอน;อิเล็กตรอน;นิวทริโน</t>
  </si>
  <si>
    <t>เพื่อระบุสสาร หรือพลังงานที่พบในแต่ละช่วงเวลาของวิวัฒนาการ</t>
  </si>
  <si>
    <t>10–⁶ อนุภาคแอนติควาร์กประจุ</t>
  </si>
  <si>
    <t xml:space="preserve">เกิดไม่พร้อมกัน </t>
  </si>
  <si>
    <t>41992@promma.ac.th</t>
  </si>
  <si>
    <t>วรวิช ประกอบผล</t>
  </si>
  <si>
    <t>นิวทริโน;โฟตอน;อะตอมของไฮโดรเจน;กาแล็กซี</t>
  </si>
  <si>
    <t>สสารพวกควาร์ก และ อีเล็กตรอน จะเจอตั้งแต่ เกิด บิกแบง ส่วน โฟตรอน นิวตรอน ฮีเลียม และนิวเคลียส จะเจอตั้งแต่ 10^-6 วินาทีขึ้นไป และ กาแล็คซี่ 1000 ล้านปี+</t>
  </si>
  <si>
    <t>10^-6 ถึง 3 นาที เกิดจาก โพชิตรอน</t>
  </si>
  <si>
    <t>เกิดพร้อมกัน เกิด จากการรวมของอีเล็กตรอน</t>
  </si>
  <si>
    <t>300000 ปี ถึง 1000 ล้นปี</t>
  </si>
  <si>
    <t>ควาร์ก และ แอนติดควาร์ก</t>
  </si>
  <si>
    <t>การรามของ แกนบน กับ แกนล่าง</t>
  </si>
  <si>
    <t>43936@promma.ac.th</t>
  </si>
  <si>
    <t>กิตติยา คันธรักษ์</t>
  </si>
  <si>
    <t>น.ส.กิตติยา คันธรักษ์</t>
  </si>
  <si>
    <t>ควาร์ก;โฟตอน;แอนติควาร์ก;แอนตินิวทริโน;โพซิตรอน;นิวทริโน;อิเล็กตรอน</t>
  </si>
  <si>
    <t>นิวทริโน;นิวตรอน;อิเล็กตรอน;แอนตินิวทริโน;โพซิตรอน;โฟตอน;โปรตอนหรือนิวเคลียสของไฮโดรเจน</t>
  </si>
  <si>
    <t>นิวตรอน;นิวเคลียสของฮีเลียม;อิเล็กตรอน;นิวทริโน;โฟตอน;โปรตอนหรือนิวเคลียสของไฮโดรเจน</t>
  </si>
  <si>
    <t>แต่ละช่วงเวาลามีการค้นพบบางตัวที่เหมือนกัน มีการเพิ่มขึ้น และลดลง แตกต่างกันในแต่ละช่วง</t>
  </si>
  <si>
    <t xml:space="preserve">เกิดขึ้นในช่วงเวลา 10^-6 ถึง 300,000 ปี เกิดจาก แอนติควาร์ก ควาร์ก </t>
  </si>
  <si>
    <t>3 นาที ถึง 1000 ล้านปี</t>
  </si>
  <si>
    <t>อะตอมของฮีเลียม กับ อะตอมของไฮโดรเจน</t>
  </si>
  <si>
    <t>อนุภาคมีการรวมตัวกันจนเกิดเป็นกาแลคซี่</t>
  </si>
  <si>
    <t>นิวทริโน;โพซิตรอน;แอนติควาร์ก;แอนตินิวทริโน</t>
  </si>
  <si>
    <t>แอนติควาร์ก;ควาร์ก;นิวทริโน;อิเล็กตรอน;โพซิตรอน;แอนตินิวทริโน</t>
  </si>
  <si>
    <t>การเปลี่ยนเเปลงเอกภพ</t>
  </si>
  <si>
    <t>10¯⁶ วินาที ถึง 3 นาที  3 วินาที ถึง 300,000 ปี 
เกิดจาก ควาร์กประจุ- ควาร์กประจุ+</t>
  </si>
  <si>
    <t>พร้อมกัน ในช่วงเวลาเดียวกัน</t>
  </si>
  <si>
    <t xml:space="preserve">นิวทริโน </t>
  </si>
  <si>
    <t>อุณหภูมิลดลง ขนาดจะเพิ่มขึ้น</t>
  </si>
  <si>
    <t>42255@promma.ac.th</t>
  </si>
  <si>
    <t>อรปรียา บุญศักดิ์</t>
  </si>
  <si>
    <t>โปรตอนหรือนิวเคลียสของไฮโดรเจน;นิวตรอน;โฟตอน;โพซิตรอน;นิวทริโน;แอนตินิวทริโน;อิเล็กตรอน</t>
  </si>
  <si>
    <t>นิวทริโนจะอยู่ในทุกช่วงเวลาของเอกภพ</t>
  </si>
  <si>
    <t>3นาที-300000ปี เกิดจากควาร์กประจุ-1/3เเะลควาร์กประจุ+2/3</t>
  </si>
  <si>
    <t>5000-1000</t>
  </si>
  <si>
    <t>โฟตอนกับนิวทริโอ</t>
  </si>
  <si>
    <t>ขนาดเเละเวลา</t>
  </si>
  <si>
    <t>อิเล็กตรอน;นิวทริโน;โฟตอน;อะตอมของฮีเลียม;อะตอมของไฮโดรเจน</t>
  </si>
  <si>
    <t>การเปลี่ยนแปลงของเอกภพตามเวลา</t>
  </si>
  <si>
    <t>ควาร์กประจู-1/3 กับ ควาร์กประจุ+2/3 ช่วงเวลา10ยกกำลัง-6ถึง3นาที และ 3นาทีถึง300,000ปี</t>
  </si>
  <si>
    <t>พร้อมกัน ในช่วงเวลา 3นาทีถึง300,000ปี</t>
  </si>
  <si>
    <t>อุณหภูมิ จาก10ยกกำลัง32 เป็น 2.73</t>
  </si>
  <si>
    <t>42014@promma.ac.th</t>
  </si>
  <si>
    <t>อภิสรา เทียนภู่</t>
  </si>
  <si>
    <t>นิวทริโน;แอนตินิวทริโน;โพซิตรอน;แอนติควาร์ก;ควาร์ก</t>
  </si>
  <si>
    <t>นิวทริโน;โฟตอน;นิวเคลียสของฮีเลียม;อะตอมของฮีเลียม</t>
  </si>
  <si>
    <t>แต่ละช่วงเวลามีการแตกต่างกันไป ตอนเริ่มมีขนาดเล็กอุณหภูมิสูง หลังๆเริ่มมีขนาดใหญ่อุณหภูมิลดลง</t>
  </si>
  <si>
    <t>ช่วงเวลา 10-⁶ ถึง300,000ปี 
เกิดจากควาร์</t>
  </si>
  <si>
    <t>13,800ล้านปี</t>
  </si>
  <si>
    <t>อะตอมไฮโดรเจนกับอะตอมของฮีเลียม</t>
  </si>
  <si>
    <t>อนุภาครวมตัวกัน จนกลายมาเป็นกาแล็กซี</t>
  </si>
  <si>
    <t>43937@promma.ac.th</t>
  </si>
  <si>
    <t>ณัฐณิชา พันธ์ฟัก</t>
  </si>
  <si>
    <t>นางสาว ณัฐณิชา พันธ์ฟัก</t>
  </si>
  <si>
    <t>เมื่อเวลาเยอะขึ้นสสารลดน้อยลงเรื่อยๆจนเกิดการบิกแบง</t>
  </si>
  <si>
    <t>เกิดจากควาร์กประจุลบและประจุบวกในปริมาณต่างกันในช่วงเวลา10กำลังลบ6ถึง3นาที</t>
  </si>
  <si>
    <t>ไม่ นิวเคลียสของฮีเลียมเกิดก่อนไฮโดรเจน</t>
  </si>
  <si>
    <t>3นาที -300000ปี</t>
  </si>
  <si>
    <t>มีดารเปลี่ยนแปลงจำนวนและอุณหภูมิ</t>
  </si>
  <si>
    <t>42216@promma.ac.th</t>
  </si>
  <si>
    <t>กิตติภัทท์ ม่วงงาม</t>
  </si>
  <si>
    <t>ควาร์ก;แอนติควาร์ก;โพซิตรอน;นิวทริโน;แอนตินิวทริโน;โฟตอน</t>
  </si>
  <si>
    <t>อิเล็กตรอน;โฟตอน;นิวตรอน;อะตอมของไฮโดรเจน</t>
  </si>
  <si>
    <t>กิจกรรม:
เพื่อให้นักเรียนสามารถ อธิบายการเปลี่ยนแปลงของพลังงาน สสาร ขนาด และอุณหภูมิของเอกภพ ในช่วงเวลาต่าง ๆ ได้อย่างเข้าใจ ตามลำดับวิวัฒนาการของเอกภพหลังบิกแบง.</t>
  </si>
  <si>
    <t xml:space="preserve"> ขณะเกิดบิกแบง เกิดสสารขึ้นในรูปของอนุภาคมูลฐานคือ ควาร์ก (quark) อิเล็กตรอน (electron) นิวทริโน (neutrino) และโฟตอน (photon) 2. 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t>
  </si>
  <si>
    <t xml:space="preserve">นิวเคลียสของไฮโดรเจนและฮีเลียมไม่ได้เกิดพร้อมกัน แต่เกิดในช่วงเวลาที่ต่างกันในจักรวาลในช่วงแรกหลังจากการระเบิดครั้งใหญ่ (Big Bang) นิวเคลียสของไฮโดรเจนเกิดก่อนในช่วงเวลาหลังจากการระเบิดครั้งใหญ่ประมาณ 380,000 ปี. ส่วนนิวเคลียสของฮีเลียมถูกสร้างขึ้นตามมาภายหลัง. </t>
  </si>
  <si>
    <t>หลังเกิดบิกแบง 3 นาที อุณหภูมิของเอกภพลดลงเป็นร้อยล้านเคลวิน ทำให้โปรตอนและนิวตรอน เกิดการรวมตัวเป็นนิวเคลียสของฮีเลียม 5. 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t>
  </si>
  <si>
    <t>ปัจจุบันนักดาราศาสตร์เชื่อว่า เอกภพประกอบด้วยกาแล็กซีถึงหนึ่งแสนล้านกาแล็กซี โดยกาแล็กซีแมกเจนแลนใหญ่ อยู่ใกล้กาแล็กซีทางช้างเผือกของเรามากที่สุด ด้วยระยะทางที่แสงใช้เวลาในการเดินทางถึง 170,000 ปี โดยธาตุที่เป็นองค์ประกอบหลักของกาแล็กซีคือ ธาตุไฮโดรเจน และธาตุฮีเลียม</t>
  </si>
  <si>
    <t xml:space="preserve">นอกจากการเปลี่ยนแปลงของสสาร (เช่น อนุภาคต่างๆ ที่รวมตัวกันเป็นอะตอม, โมเลกุล, และวัตถุต่างๆ) แล้ว เอกภพมีการเปลี่ยนแปลงอื่นๆ อีกมากมาย เช่น การขยายตัวของเอกภพ, อุณหภูมิที่ลดลง, และการเปลี่ยนแปลงทางโครงสร้างของเอกภพ. </t>
  </si>
  <si>
    <t>42196@promma.ac.th</t>
  </si>
  <si>
    <t>กวิสรา สังข์ทอง</t>
  </si>
  <si>
    <t>ควาร์ก;แอนติควาร์ก;โฟตอน;นิวทริโน;โพซิตรอน;อิเล็กตรอน;แอนตินิวทริโน</t>
  </si>
  <si>
    <t>อิเล็กตรอน;โพซิตรอน;นิวทริโน;นิวตรอน;โฟตอน;แอนตินิวทริโน;โปรตอนหรือนิวเคลียสของไฮโดรเจน</t>
  </si>
  <si>
    <t>เอกภพเริ่มต้นจากภาวะอุณหภูมิสูงมาก และมีขนาดเล็กมาก หลังจากบิกแบง เอกภพขยายตัวอย่างรวดเร็วและอุณหภูมิลดลงเรื่อย ๆ เกิดการรวมตัวกันของอนุภาคพื้นฐาน ต่อมาอะตอมรวมตัวกันเป็นดาวฤกษ์และกาแล็กซี ปัจจุบันเอกภพมีอุณหภูมิเฉลี่ยประมาณ 2.73 เคลวิน และยังคงขยายตัวอย่างต่อเนื่อง</t>
  </si>
  <si>
    <t>โปรตอนและนิวตรอนเกิดขึ้นประมาณ 10*-6 วินาทีหลังบิกแบง จากการรวมตัวของควาร์ก</t>
  </si>
  <si>
    <t>ไม่เกิดพร้อมกัน นิวเคลียสของไฮโดรเจนเกิดก่อน เพราะเป็นโปรตอนเดียว ส่วนฮีเลียมเกิดทีหลังจากการรวมตัวของโปรตอนและนิวตรอน</t>
  </si>
  <si>
    <t>ประมาณ 300,000 ปีหลังบิกแบง เมื่อเอกภพเย็นลงจนอนุภาคสามารถรวมกันเป็นอะตอมได้</t>
  </si>
  <si>
    <t>ธาตุไฮโดรเจนเป็นองค์ประกอบหลักของกาแล็กซี</t>
  </si>
  <si>
    <t>เอกภพมีการขยายตัวและอุณหภูมิลดลงอย่างต่อเนื่อง ทำให้เกิดการรวมตัวของอนุภาคและการก่อตัวของดาราจักร</t>
  </si>
  <si>
    <t>43931@promma.ac.th</t>
  </si>
  <si>
    <t>ธรรมาภรณ์ ชัยรูป</t>
  </si>
  <si>
    <t>นายธรรมาภรณ์ ชัยรูป</t>
  </si>
  <si>
    <t>ควาร์ก;แอนติควาร์ก;โพซิตรอน;อิเล็กตรอน;นิวทริโน;แอนตินิวทริโน;โฟตอน</t>
  </si>
  <si>
    <t>10¹³-10⁹</t>
  </si>
  <si>
    <t>5,000-10²</t>
  </si>
  <si>
    <t>การเปลี่ยนแปลงของอุณหภูมิแบบค่อยๆเย็นลง</t>
  </si>
  <si>
    <t>42024@promma.ac.th</t>
  </si>
  <si>
    <t>ธนากร ทรัพย์มา</t>
  </si>
  <si>
    <t>อิเล็กตรอน;โปรตอนหรือนิวเคลียสของไฮโดรเจน;นิวตรอน;โฟตอน;แอนตินิวทริโน;นิวทริโน;โพซิตรอน</t>
  </si>
  <si>
    <t>อิเล็กตรอน;นิวทริโน;โฟตอน;นิวเคลียสของฮีเลียม;นิวตรอน;โปรตอนหรือนิวเคลียสของไฮโดรเจน</t>
  </si>
  <si>
    <t>อิเล็กตรอน;โฟตอน;นิวตรอน;อะตอมของไฮโดรเจน;อะตอมของฮีเลียม</t>
  </si>
  <si>
    <t>สรุปผลกิจกรรม (แบบย่อ):
จากการศึกษาวิวัฒนาการของเอกภพ พบว่าในช่วงแรกสุด (10⁻⁴³–10⁻³² วินาที) เอกภพมีขนาดเล็กมาก อุณหภูมิสูงถึง 10³² เคลวิน เต็มไปด้วยพลังงานบริสุทธิ์ ก่อนจะเริ่มเย็นลงและเกิดอนุภาคมูลฐาน เช่น ควาร์ก แอนติควาร์ก โฟตอน และนิวทริโน ต่อมาเมื่ออุณหภูมิลดลง สสารเริ่มรวมตัวกันเป็นโปรตอน นิวตรอน นิวเคลียส อะตอม และสุดท้ายเป็นกาแล็กซี
จุดประสงค์ของกิจกรรม:
เพื่อให้นักเรียนสามารถ อธิบายการเปลี่ยนแปลงของพลังงาน สสาร ขนาด และอุณหภูมิของเอกภพ ในช่วงเวลาต่าง ๆ ได้อย่างเข้าใจ ตามลำดับวิวัฒนาการของเอกภพหลังบิกแบง.</t>
  </si>
  <si>
    <t>หลังเกิดบิกแบง 10-6 วินาที อุณหภูมิของเอกภพลดลงเป็นสิบล้านล้านเคล</t>
  </si>
  <si>
    <t>เกิดพร้อมกัน เพราะ นิวเคลียสของไฮ โดรเจนและนิวเคลียสของฮีเลียมเกิดไม่พร้อมกัน</t>
  </si>
  <si>
    <t>หลังเกิดบิกแบง 300,000 ปี อุณหภูมิของเอกภพลดลงเหลือ 10,000 เคลวิน นิวเคลียสของไฮโดรเจนและฮีเลียมดึงอิเล็กตรอนเข้ามาในวงโคจร</t>
  </si>
  <si>
    <t>เอกภพมีการเปลี่ยนแปลงอุณหภูมิและขนาดโดยขยายใหญ่ขึ้น เอกภพมีการเปลี่ยนแปลงขนาด โดยขนาดของเอกภพมีขนาดใหญ่ขึ้นและหยุดการขยายตัว ณ ช่วงเวลาหนึ่ง</t>
  </si>
  <si>
    <t>43938@promma.ac.th</t>
  </si>
  <si>
    <t>หฤทชนัน วรรณาวงษ์</t>
  </si>
  <si>
    <t>น.ส.หฤทชนัน วรรณาวงษ์</t>
  </si>
  <si>
    <t>นิวทริโน;ควาร์ก;แอนตินิวทริโน;แอนติควาร์ก;อิเล็กตรอน;โพซิตรอน;โฟตอน</t>
  </si>
  <si>
    <t>อิเล็กตรอน;นิวทริโน;โฟตอน;โพซิตรอน;แอนตินิวทริโน;นิวตรอน;โปรตอนหรือนิวเคลียสของไฮโดรเจน</t>
  </si>
  <si>
    <t>อิเล็กตรอน;โฟตอน;นิวตรอน;อะตอมของฮีเลียม;นิวทริโน</t>
  </si>
  <si>
    <t>จากการทดลองพบว่า ในเเต่ละช่วงเวลามี ขนาดเเละอุณหภูมิต่างกัน โดยอุณหภูมิสุดท้ายคือ 2.73 เคลวิน ในช่วงเวลา13,800 ล้านปี</t>
  </si>
  <si>
    <t>เกิดในช่วงเวลา 10‐⁶ ถึง 300,000 ปี</t>
  </si>
  <si>
    <t>ไม่พร้อม</t>
  </si>
  <si>
    <t>เกิดในช่วงเวลา 300,000-1,000ล้านปี</t>
  </si>
  <si>
    <t>อิเล็กตรอน นิวทริโร โฟตอน</t>
  </si>
  <si>
    <t>43939@promma.ac.th</t>
  </si>
  <si>
    <t>อัญชิสา ศรีเพชร</t>
  </si>
  <si>
    <t>นางสาวอัญชิสา ศรีเพชร</t>
  </si>
  <si>
    <t>นิวเคลียสของฮีเลียม;โปรตอนหรือนิวเคลียสของไฮโดรเจน;นิวตรอน;โฟตอน;อิเล็กตรอน;นิวทริโน</t>
  </si>
  <si>
    <t>อะตอมของไฮโดรเจน;อะตอมของฮีเลียม;โฟตอน;นิวตรอน;อิเล็กตรอน</t>
  </si>
  <si>
    <t>จากการทดลองพบว่าในช่วงเวลาต่างๆและอุณหภูมิมีสสารในแต่ละช่วงเวลาแตกต่างกันโดยมีจำนวนมากและน้อยสลับกันไป และในช่วงเวลาสุดท้าย 13,800 ล้านปีมีอุณหภูมิ 2.73 เคลวิน</t>
  </si>
  <si>
    <t>ไม่พร้อมโดยมีช่วงเวลาที่แตกต่างกัน</t>
  </si>
  <si>
    <t>เกิดในช่วงเวลา 300,000 ถึง 1,000 ล้านปี</t>
  </si>
  <si>
    <t>โฟตอน , นิวทริโน , อิเล็กตรอน</t>
  </si>
  <si>
    <t>อุณหภูมิ โดยแต่ละช่วงเวลามีอุณหภูมิที่แตกต่างกัน</t>
  </si>
  <si>
    <t>43933@promma.ac.th</t>
  </si>
  <si>
    <t>โรจน์ศักดิ์ สัมพันธ์</t>
  </si>
  <si>
    <t>นายโรจน์ศักดิ์ สัมพันธ์</t>
  </si>
  <si>
    <t>โพซิตรอน;แอนตินิวทริโน;นิวทริโน;โฟตอน;แอนติควาร์ก</t>
  </si>
  <si>
    <t>นิวตรอน;โปรตอนหรือนิวเคลียสของไฮโดรเจน;นิวทริโน;โพซิตรอน;อิเล็กตรอน;แอนตินิวทริโน;โฟตอน</t>
  </si>
  <si>
    <t>กำเนิดและวิฒนาการ ตามอุณหภูมิและเวลา</t>
  </si>
  <si>
    <t>10ยก13 10ยก9</t>
  </si>
  <si>
    <t>42034@promma.ac.th</t>
  </si>
  <si>
    <t>ศิรวัฒม์ เจ็กภู่</t>
  </si>
  <si>
    <t>นายศิรวัฒม์ เจ็กภู่</t>
  </si>
  <si>
    <t>การเปลี่ยนแปลงของ พลังงาน, สสาร, ขนาด, และ อุณหภูมิของเอกภพ ตามช่วงเวลาต่าง ๆ สามารถอธิบายตาม วิวัฒนาการของเอกภพ ได้เป็นลำดับ</t>
  </si>
  <si>
    <t>โปรตอน และ นิวตรอน เกิดขึ้นในช่วงที่เรียกว่า ยุคฮาดรอน (Hadron Era) ซึ่งเกิดขึ้นประมาณ 10⁻⁶ วินาที หลังจากบิกแบง จนถึงประมาณ 1 วินาทีแรก ของเอกภพ</t>
  </si>
  <si>
    <t xml:space="preserve">นิวเคลียสของไฮโดรเจน และ นิวเคลียสของฮีเลียม ไม่ได้เกิดขึ้นพร้อมกัน แต่เกิดขึ้นใกล้เคียงกันภายในช่วงเวลาเดียวกันในช่วง ยุคนิวคลีโอซินเธซิส (Big Bang Nucleosynthesis) ซึ่งเกิดขึ้นประมาณ 3–20 นาที หลังจากบิกแบง
</t>
  </si>
  <si>
    <t>อะตอมของไฮโดรเจนและฮีเลียม เกิดขึ้นในช่วงเวลาเดียวกันคือช่วงที่เรียกว่า ยุครีคอมบิเนชัน (Recombination Era) ซึ่งเกิดขึ้นประมาณ 380,000 ปีหลังจากบิกแบง</t>
  </si>
  <si>
    <t>กาแล็กซีเกิดจากธาตุที่เป็นองค์ประกอบหลักคือ “ไฮโดรเจน” รองลงมาคือ “ฮีเลียม</t>
  </si>
  <si>
    <t>นอกจากการเปลี่ยนแปลงของ สสาร แล้ว เอกภพยังมีการเปลี่ยนแปลงในด้านสำคัญอื่น ๆ อีกหลายประการ</t>
  </si>
  <si>
    <t>43932@promma.ac.th</t>
  </si>
  <si>
    <t>รังสยาม พรมเชย</t>
  </si>
  <si>
    <t>นายรังสยาม พรมเชย</t>
  </si>
  <si>
    <t>นิวทริโน;นิวตรอน;โฟตอน;แอนตินิวทริโน;โปรตอนหรือนิวเคลียสของไฮโดรเจน;อิเล็กตรอน</t>
  </si>
  <si>
    <t>ในกราฟได้อธิบายเกี่ยวกับบิกเเบง เเละมีการบอกอุณหภูมิเคลวิน เเละเวลา ปัจจุบันอนุหภูมิอยู่ที่2.73 เวลา13800 ล้านปี</t>
  </si>
  <si>
    <t>ตั้งเเต่10ยกกำลัง13จนถึง10ยกกำลัง9</t>
  </si>
  <si>
    <t>ไม่เพราะนิวเคลียสของไฮโดรเจนเกิดขึ้นก่อน</t>
  </si>
  <si>
    <t>5000ถึง10ยกกำลัง2</t>
  </si>
  <si>
    <t>ขนาดเเละอุณหภูมิเเปรผกผัน</t>
  </si>
  <si>
    <t>41898@promma.ac.th</t>
  </si>
  <si>
    <t>กีรติ วรรณเลิศ</t>
  </si>
  <si>
    <t>นายกีรติ วรรณเลิศ</t>
  </si>
  <si>
    <t>โฟตอน;นิวตรอน;โปรตอนหรือนิวเคลียสของไฮโดรเจน;นิวทริโน;แอนตินิวทริโน;โพซิตรอน</t>
  </si>
  <si>
    <t>โปรตอนหรือนิวเคลียสของไฮโดรเจน;นิวตรอน;นิวเคลียสของฮีเลียม;โฟตอน;นิวทริโน;อิเล็กตรอน;แอนตินิวทริโน</t>
  </si>
  <si>
    <t>เอกภพมีอายุ 13800 ล้านปี มีการขยายตัวและเปลี่ยนแปลงอนุภาคตามการเวลา</t>
  </si>
  <si>
    <t xml:space="preserve">ช่วง 10^-6 วินาที - 3 นาที เกิดจากควาร์กประจุ + 1/3 และควาร์กประจุ + 2/3 </t>
  </si>
  <si>
    <t>ไม่พร้อมกัน นิวเคลียสของไฮโดรเจนเกิดเมื่อ 10^-6 วินาที - 3 นาที แต่นิวเคลียสของฮีเลียมเกิดเมื่อ 3 นาที - 300000 ปี</t>
  </si>
  <si>
    <t>เกิดช่วง 300000 ปี - 1000ล้าน ปี</t>
  </si>
  <si>
    <t>43930@promma.ac.th</t>
  </si>
  <si>
    <t>ชิติพัทธ์ ไทยเทศ</t>
  </si>
  <si>
    <t>นายชิติพัทธ์ ไทยเทศ</t>
  </si>
  <si>
    <t>ควาร์ก;แอนติควาร์ก;แอนตินิวทริโน;นิวทริโน;โพซิตรอน</t>
  </si>
  <si>
    <t>ควาร์ก;นิวทริโน;โฟตอน;แอนตินิวทริโน;แอนติควาร์ก;โพซิตรอน;อิเล็กตรอน</t>
  </si>
  <si>
    <t>โฟตอน;นิวตรอน;นิวทริโน;แอนตินิวทริโน</t>
  </si>
  <si>
    <t>โฟตอน;แอนตินิวทริโน;นิวเคลียสของฮีเลียม;นิวทริโน</t>
  </si>
  <si>
    <t>เอกภพเมีอายุ13800ล้านปี มีอุณหภูมิ2.73เควิน ขยายตัวเเละเปลี่ยนแปลงอนุภาค</t>
  </si>
  <si>
    <t>10^-6ถึง3นาที ควาร์กและโพซิตรอน</t>
  </si>
  <si>
    <t>42032@promma.ac.th</t>
  </si>
  <si>
    <t>วรปรัชญ์ จันทะทัง</t>
  </si>
  <si>
    <t>นาย วรปรัชญ์ จันทะทัง</t>
  </si>
  <si>
    <t>แอนตินิวทริโน;ควาร์ก;แอนติควาร์ก;โพซิตรอน;นิวทริโน</t>
  </si>
  <si>
    <t>ควาร์ก;แอนติควาร์ก;โฟตอน;โพซิตรอน;แอนตินิวทริโน;อิเล็กตรอน;นิวทริโน</t>
  </si>
  <si>
    <t>โฟตอน;นิวตรอน;โปรตอนหรือนิวเคลียสของไฮโดรเจน;แอนติควาร์ก;นิวทริโน</t>
  </si>
  <si>
    <t>นิวตรอน;นิวทริโน;นิวเคลียสของฮีเลียม;โฟตอน;แอนติควาร์ก;โปรตอนหรือนิวเคลียสของไฮโดรเจน</t>
  </si>
  <si>
    <t>ได้รู้องค์ประกอบของกาแล็กซี่ว่ากำเนิดมาได้อย่างไรตอนได้มีอะไรเป็นส่วนประกอบ</t>
  </si>
  <si>
    <t>เกิดจากอนุภาคควาร์กประจุ -1/3 กับ +2/3 เกิดในช่วงเวลาตั้งแต่10กำลัง-6วินาทีจนถึง3แสนปี</t>
  </si>
  <si>
    <t>นิวเครียสของฮีเลียมเกิดก่อน</t>
  </si>
  <si>
    <t>เกิดในช่วงเวลา3แสนปีถึง1พันล้านปี</t>
  </si>
  <si>
    <t>การขยายตัวของเอกภพ เอกภพกำลังขยายตัวอยู่เรื่อยๆ</t>
  </si>
  <si>
    <t>42226@promma.ac.th</t>
  </si>
  <si>
    <t>พีรพัฒน์ แจ่มจำรัส</t>
  </si>
  <si>
    <t>แอนตินิวทริโน;นิวทริโน;แอนติควาร์ก;ควาร์ก;โพซิตรอน</t>
  </si>
  <si>
    <t>โฟตอน;ควาร์ก;นิวทริโน;แอนติควาร์ก;อิเล็กตรอน;โพซิตรอน;แอนตินิวทริโน</t>
  </si>
  <si>
    <t>นิวตรอน;โปรตอนหรือนิวเคลียสของไฮโดรเจน;โฟตอน;นิวทริโน;โพซิตรอน;แอนตินิวทริโน;อิเล็กตรอน</t>
  </si>
  <si>
    <t>ได้ค้นพบเวลาการเกิดสสารต่างๆและได้รู้อุณหภูมิของการเกิดด้วย</t>
  </si>
  <si>
    <t xml:space="preserve">ช่วงเวลาเกิด:10⁻⁶วินาทีหลังบิกแบง
เกิดจาก: ควาร์กอัพและควาร์กดาวน์ </t>
  </si>
  <si>
    <t>ไม่ได้เกิดพร้อมกัน ไฮโดรเจนเกิดง่ายกว่า จึงเกิดก่อน
ฮีเลียมต้องใช้หลายอนุภาครวมกันจึงเกิดตามมาที่หลัง</t>
  </si>
  <si>
    <t>กาแล็กซีเกิดจากธาตุไฮโดรเจนเป็นองค์ประกอบหลัก</t>
  </si>
  <si>
    <t>1. การขยายตัวของเอกภพ
2. อุณหภูมิลดลง
3. การเปลี่ยนแปลงของพลังงาน</t>
  </si>
  <si>
    <t>43976@promma.ac.th</t>
  </si>
  <si>
    <t>บัญชา สุขอุทัย</t>
  </si>
  <si>
    <t>นาย บัญชา สุขอุทัย</t>
  </si>
  <si>
    <t>อิเล็กตรอน;นิวทริโน;โฟตอน;โปรตอนหรือนิวเคลียสของไฮโดรเจน;นิวตรอน;นิวเคลียสของฮีเลียม</t>
  </si>
  <si>
    <t xml:space="preserve">หลังจากเกิดบิ๊กแบงช่วงแรกเอกภพมีอุณหภูมิและพลังงานสูงมาก ต่อมาเอกภพค่อยๆ ขยายตัว อุณหภูมิลดลง ทำให้อนุภาคเริ่มรวมตัวเป็นโปรตอน นิวตรอน อะตอม และเกิดดาว กาแล็กซี </t>
  </si>
  <si>
    <t>10กำลัง-6 วินาที เกิดจาก โปรตรอนควาร์กup2down1 และ นิวตรอนควาร์กup1down2</t>
  </si>
  <si>
    <t>ไม่เกิดพร้อมกัน เพราะ ไฮโดรเจนมีโปรตรอนเดียว
ฮีเลียม 2โปรตรอนและ2นิวตรอน ไฮโดรเจนเลยเกิดก่อน</t>
  </si>
  <si>
    <t>300,000-1,000,000ปี</t>
  </si>
  <si>
    <t>ขนาด:ขยายตัวขึ้นเรื่อยๆ
อุณหภูมิ:ค่อยๆลดลงตามเวลา
พลังงาน:กระจายออกไปเยอะเลยทำให้หนาแน่นลดลง
โครงสร้าง:จากอนุภาคเล้กๆ กลายเป็นอะตอม ดาว กาแล็กซี</t>
  </si>
  <si>
    <t>42113@promma.ac.th</t>
  </si>
  <si>
    <t>ศุภณัฐ นุตรักษ์</t>
  </si>
  <si>
    <t>โฟตอน;นิวเคลียสของฮีเลียม;นิวตรอน;โปรตอนหรือนิวเคลียสของไฮโดรเจน;อิเล็กตรอน;นิวทริโน</t>
  </si>
  <si>
    <t>เพื่อให้เข้าใจการเปลี่ยนแปลงของเอกภพตั้งแต่เริ่มต้นจนถึงปัจจุบันในด้านพลังงาน สสาร ขนาด และอุณหภูมิ</t>
  </si>
  <si>
    <t>ไม่พร้อมกัน นิวเคลียสของไฮโดรเจน (โปรตอน) เกิดก่อน ตั้งแต่ประมาณ 1 ไมโครวินาที หลัง Big Bang
นิวเคลียสของฮีเลียม เกิดภายหลัง ในช่วงประมาณ 3 หลัง Big Bang</t>
  </si>
  <si>
    <t>300,000 หลังบิกแบง</t>
  </si>
  <si>
    <t>ธาตุไฮโดรเจน เป็นองค์ประกอบหลักของกาแล็กซี</t>
  </si>
  <si>
    <t>ขนาด (ขยายตัว)อุณหภูมิ (เย็นลง)พลังงาน (แปลงเป็นสสาร และมีพลังงานมืดเพิ่มขึ้น)</t>
  </si>
  <si>
    <t>42046@promma.ac.th</t>
  </si>
  <si>
    <t>ธัญญภัสร์ เสือนาค</t>
  </si>
  <si>
    <t>นส.ธัญญภัสร์ เสือนาค</t>
  </si>
  <si>
    <t>โฟตอน;นิวตรอน;โปรตอนหรือนิวเคลียสของไฮโดรเจน;นิวเคลียสของฮีเลียม;อิเล็กตรอน;นิวทริโน</t>
  </si>
  <si>
    <t>อะตอมของฮีเลียม;อะตอมของไฮโดรเจน;โพซิตรอน;นิวทริโน</t>
  </si>
  <si>
    <t>รู้ธาตุ จุดกำเนิดเอกภพและสสารต่างๆที่กว่าจะรวมตัวกันเป็นกาแล็กซี่</t>
  </si>
  <si>
    <t>10  กำลัง-6 ถึง 3 นาที 
เกิดจาก ควาร์ก , แอนติควาร์ก</t>
  </si>
  <si>
    <t>ไม่พร้อมกัน นิวเคลียสของไฮโดเจนเกิดก่อน</t>
  </si>
  <si>
    <t>เกิดเมื่อ 300,000 ปี - 1,000 ล้านปี เหมือนกันทั้งคู่</t>
  </si>
  <si>
    <t>เปลี่ยนแปลงทางอุณหภูมิ สภาพแวดล้อมเอกภพ</t>
  </si>
  <si>
    <t>43984@promma.ac.th</t>
  </si>
  <si>
    <t>ณิชนันทน์ ชัยศรี</t>
  </si>
  <si>
    <t>ควาร์ก;นิวทริโน;แอนตินิวทริโน;โฟตอน;แอนติควาร์ก</t>
  </si>
  <si>
    <t>นิวตรอน;นิวทริโน;แอนตินิวทริโน;โฟตอน;โปรตอนหรือนิวเคลียสของไฮโดรเจน</t>
  </si>
  <si>
    <t>นิวเคลียสของฮีเลียม;นิวตรอน;นิวทริโน;โฟตอน</t>
  </si>
  <si>
    <t>ก่อนเกิดมีขนาดเล็กอุณหภูมิสูง เริ่มมีอนุภาคใหญ่เกิดขึ้น</t>
  </si>
  <si>
    <t>ช่วง10^-6 ถึง 300000ปี เกิดจากอนุภาคควาร์กและแอนติควาร์ก</t>
  </si>
  <si>
    <t>ไม่พร้อมกันเพราะ นิวเคลียสของไฮโดรเจนมีอยู่ตั้งแต่ช่วงแรก และนิวเคลียสของฮีเลียมเกิดขึ้นตามมา</t>
  </si>
  <si>
    <t>อะตอมไฮโดรเจรเกิดช่วง300000ปี-1000ล้านปีและฮีเลียมเกิดช่วง300000ปี-1000ล้านปีเหมือนกัน</t>
  </si>
  <si>
    <t>ขนาด, อุณหภูมิ, อายุ</t>
  </si>
  <si>
    <t>43983@promma.ac.th</t>
  </si>
  <si>
    <t>ขวัญเนตร พรมรักษ์</t>
  </si>
  <si>
    <t>น.ส ขวัญเนตร พรมรักษ์</t>
  </si>
  <si>
    <t>ควาร์ก;แอนติควาร์ก;โพซิตรอน;นิวทริโน;อิเล็กตรอน;แอนตินิวทริโน;โฟตอน</t>
  </si>
  <si>
    <t>โฟตอน;อิเล็กตรอน;นิวทริโน;โปรตอนหรือนิวเคลียสของไฮโดรเจน;นิวตรอน;นิวเคลียสของฮีเลียม</t>
  </si>
  <si>
    <t>ในช่วงเวลาต่างมีการเปลี่ยนอุณหภูมิและมีการรวมตัวกันของอนุภาค</t>
  </si>
  <si>
    <t>เกิดในช่วงเวลา 10กำลัง-6วินาที ถึง 3นาที และเกิดจากอนุภาคควาร์กและแอนติควาร์ก</t>
  </si>
  <si>
    <t>ไม่ นิวเคลียสของไฮโดรเจนมีการเกิดขึ้นก่อนนิวเคลียสของฮีเลียม</t>
  </si>
  <si>
    <t>42235@promma.ac.th</t>
  </si>
  <si>
    <t>เอกรินทร์ หมวกผึ้ง</t>
  </si>
  <si>
    <t>นายเอกรินทร์ หมวกผึ้ง</t>
  </si>
  <si>
    <t>อิเล็กตรอน;โฟตอน;นิวตรอน;โปรตอนหรือนิวเคลียสของไฮโดรเจน</t>
  </si>
  <si>
    <t>นิวทริโน;แอนตินิวทริโน;โฟตอน;นิวตรอน;โปรตอนหรือนิวเคลียสของไฮโดรเจน;อะตอมของไฮโดรเจน</t>
  </si>
  <si>
    <t>โฟตอน;นิวทริโน;แอนตินิวทริโน;อะตอมของไฮโดรเจน;อะตอมของฮีเลียม</t>
  </si>
  <si>
    <t>ระยะเวลามีผลต่อการเปลี่ยนแปลง</t>
  </si>
  <si>
    <t>10^-6 เกิดจากการรวมตัวของควาร์ก</t>
  </si>
  <si>
    <t>ไม่ได้เกิดพร้อมกัน ไฮโดรเจนเกิดง่ายกว่า จึงเกิดก่อน
ฮีเลียมต้องใช้หลายอนุภาครวมกัน จึงเกิดตามมา</t>
  </si>
  <si>
    <t>ธาตุไฮโดรเจนเป็นองค์ประกอบหลัก</t>
  </si>
  <si>
    <t>การขยายตัวของเอกภพ อุณหภูมิลดลง การเปลี่ยนแปลงของพลังงาน</t>
  </si>
  <si>
    <t>43911@promma.ac.th</t>
  </si>
  <si>
    <t>กนกกาญจน์ วงษ์กรณ์</t>
  </si>
  <si>
    <t>น.ส.กนกกาญจน์ วงษ์กรณ์</t>
  </si>
  <si>
    <t>4/3</t>
  </si>
  <si>
    <t>นิวตรอน;อิเล็กตรอน;โปรตอนหรือนิวเคลียสของไฮโดรเจน;โฟตอน;นิวทริโน;โพซิตรอน</t>
  </si>
  <si>
    <t>การเปลี่ยนแปลงระหว่างสสารและพลังงานในช่วงเวลาต่างๆ ตามวิวัฒนาการของเอกภพ</t>
  </si>
  <si>
    <t>สิบยกกำลังลบหกถึงสามนาที</t>
  </si>
  <si>
    <t>ไม่พร้อมกัน นิวเคลียสของฮีเลียมเกิดก่อนในช่วงเวลาตั้งแต่สามนาทีถึงสามแสนปี ส่วนนิวเคลียสของไฮโดรเจนเกิดในช่วงเวลาตั้งแต่สามแสนปีถึงหนึ่งพันล้านปี</t>
  </si>
  <si>
    <t>สามแสนปีถึงหนึ่งพันล้านปี</t>
  </si>
  <si>
    <t>ฮีเลียมกับไฮโดนเจน</t>
  </si>
  <si>
    <t>ขนาดของเอกภพมีการใหญ่ขึ้น มีการเกิดกาแล็กซี่</t>
  </si>
  <si>
    <t>41993@promma.ac.th</t>
  </si>
  <si>
    <t>ศุภกฤฒ สำราญรัตน์</t>
  </si>
  <si>
    <t>ศุภกฤฒ สำราญัตน์</t>
  </si>
  <si>
    <t>ควาร์ก;แอนติควาร์ก;โฟตอน;นิวทริโน;แอนตินิวทริโน;โพซิตรอน</t>
  </si>
  <si>
    <t>ควาร์ก;โฟตอน;นิวตรอน;แอนติควาร์ก</t>
  </si>
  <si>
    <t>นิวเคลียสของฮีเลียม;แอนติควาร์ก;ควาร์ก;โฟตอน;นิวตรอน</t>
  </si>
  <si>
    <t>โพซิตรอน;โฟตอน;อะตอมของฮีเลียม;อะตอมของไฮโดรเจน</t>
  </si>
  <si>
    <t>โฟตอน;โพซิตรอน;กาแล็กซี</t>
  </si>
  <si>
    <t>ให้ความรู้เกี่ยวกับทฤษฐีบิกเเบง</t>
  </si>
  <si>
    <t>ช่วง10-6 ถึง300000ปี
ที่อุณหภูมิ10 13 ถึง5000 เคลวิน</t>
  </si>
  <si>
    <t>พร้อมกันที่ช่วงเวลา3นาทีถึง300000ปี</t>
  </si>
  <si>
    <t>พร้อมกันที่ช่วงเวลา300000ถึง1000ล้านปี</t>
  </si>
  <si>
    <t>ตำเเหน่งของดวงดาว
เพราะดวงดาวเกิดการเคลื่อนที่</t>
  </si>
  <si>
    <t>42270@promma.ac.th</t>
  </si>
  <si>
    <t>ภาณุวัชร ศุภลักษณ์เลิศกุล</t>
  </si>
  <si>
    <t>นิวตรอน;โฟตอน;โปรตอนหรือนิวเคลียสของไฮโดรเจน;แอนตินิวทริโน;นิวทริโน;โพซิตรอน;อิเล็กตรอน</t>
  </si>
  <si>
    <t>นิวเคลียสของฮีเลียม;โปรตอนหรือนิวเคลียสของไฮโดรเจน;นิวตรอน;โฟตอน;แอนตินิวทริโน;นิวทริโน;อิเล็กตรอน</t>
  </si>
  <si>
    <t>สสารต่างๆที่เกิดขึ้นในเอกภพจะค่อยๆรวมตัวกันเป็นกาเเล็กซี่</t>
  </si>
  <si>
    <t>เกิดขึ้นตั้งเเต่ช่วงเวลา10กำลัง-6ถึงช่วง300,000ปี
เกิดจากอนุภาค ควาร์กประจุบวกและะควาร์กประจุลบมารวมตัวกัน</t>
  </si>
  <si>
    <t>เกิดพร้อมกัน เนื่องจากนิวเคลียสของไฮโดรเจนเกิดจากการรวมตัวของควาร์กต่างประจุกัน และนิวเคลียสของฮีเรียมเกิดจากการรวมตัวของนิวเคลียสของไฮโดรเจน</t>
  </si>
  <si>
    <t>ช่วง300,000ปีถึง1,000ล้านปี</t>
  </si>
  <si>
    <t>โฟตอนเเละควาร์ก</t>
  </si>
  <si>
    <t>อุณหภูมิของเอกภพเปลี่ยนแปลง</t>
  </si>
  <si>
    <t>43908@promma.ac.th</t>
  </si>
  <si>
    <t>ธนาธิป นวลสุวรรณ</t>
  </si>
  <si>
    <t>นายธนาธิป นวลสุวรรณ</t>
  </si>
  <si>
    <t>แอนติควาร์ก;ควาร์ก;โพซิตรอน;อิเล็กตรอน;นิวทริโน;แอนตินิวทริโน;โฟตอน</t>
  </si>
  <si>
    <t>อิเล็กตรอน;นิวตรอน;โปรตอนหรือนิวเคลียสของไฮโดรเจน;นิวทริโน;แอนตินิวทริโน;โฟตอน;นิวเคลียสของฮีเลียม</t>
  </si>
  <si>
    <t>นิวเคลียสของฮีเลียม;โปรตอนหรือนิวเคลียสของไฮโดรเจน;อิเล็กตรอน;นิวทริโน;โฟตอน</t>
  </si>
  <si>
    <t>กาแล็กซี;อะตอมของไฮโดรเจน;อะตอมของฮีเลียม;โฟตอน</t>
  </si>
  <si>
    <t>เอกภพเปลี่ยนแปลงจากพลังงานสูง สสารพื้นฐานสู่การเย็นตัวก่อตัวเป็นอะตอมกาแล็กซีและดาวฤกษ์</t>
  </si>
  <si>
    <t>10⁻⁶ วินาที หลังการเกิดบิกแบง
อนุภาคที่ก่อให้เกิดโปรตอนและนิวตรอนคือควาร์ก</t>
  </si>
  <si>
    <t>ไฮโดรเจนเกิดก่อน เพราะโปรตอนเกิดจากควาร์กเร็วกว่าการรวมตัวเป็นฮีเลียมจากโปรตอนและนิวตรอน</t>
  </si>
  <si>
    <t>380,000 ปี หลังการเกิดบิกแบง</t>
  </si>
  <si>
    <t>สสารมืด
ไฮโดรเจน
ฮีเลียม
ธาตุที่สร้างขึ้นในดาวฤกษ์</t>
  </si>
  <si>
    <t>ขนาด: ขยายตัว ตลอดเวลา
อุณหภูมิ: ลดลง อย่างต่อเนื่อง
พลังงาน: ลดลง ความหนาแน่นพลังงานลดลง
โครงสร้าง: จากเรียบเนียนสู่การก่อตัวของ กาแล็กซีและกระจุกกาแล็กซี</t>
  </si>
  <si>
    <t>42185@promma.ac.th</t>
  </si>
  <si>
    <t>ยศกร พุ่มจิต</t>
  </si>
  <si>
    <t>อิเล็กตรอน;นิวทริโน;นิวตรอน;โฟตอน;นิวเคลียสของฮีเลียม</t>
  </si>
  <si>
    <t>นิวทริโน;แอนตินิวทริโน;โฟตอน;อะตอมของไฮโดรเจน;อะตอมของฮีเลียม</t>
  </si>
  <si>
    <t>ให้สังเกตว่ามีอะไรในเอกภพบ้าง</t>
  </si>
  <si>
    <t>10^-6วินาที ถึง 300,000 ปี ควาร์ประจุ-1/3 ควาร์กประจุ+2/3</t>
  </si>
  <si>
    <t>ไม่ เพราะอยู่คนละเวลา</t>
  </si>
  <si>
    <t xml:space="preserve">อุณหภูมิ ขนาด </t>
  </si>
  <si>
    <t>42180@promma.ac.th</t>
  </si>
  <si>
    <t>ธัญ วงศ์รัตนธรรม</t>
  </si>
  <si>
    <t>โพซิตรอน;นิวทริโน;ควาร์ก;แอนตินิวทริโน;แอนติควาร์ก</t>
  </si>
  <si>
    <t>อิเล็กตรอน;โพซิตรอน;ควาร์ก;แอนติควาร์ก;นิวทริโน;โฟตอน;แอนตินิวทริโน</t>
  </si>
  <si>
    <t>อิเล็กตรอน;โพซิตรอน;นิวทริโน;แอนตินิวทริโน;นิวตรอน;โฟตอน</t>
  </si>
  <si>
    <t>นิวเคลียสของฮีเลียม;นิวทริโน;อิเล็กตรอน;นิวตรอน;โฟตอน</t>
  </si>
  <si>
    <t>ให้รู้ว่าในระยะเวลาของการกำเนิดเเละวิวัฒนาการเอกภพมีอะไรอยู่บ้าง</t>
  </si>
  <si>
    <t>10กำลังลบ6วินาทีถึง3นาทีเกิดจากอนุภาคควาร์กรวมตัวกัน</t>
  </si>
  <si>
    <t>ไม่เกิดเพราะนิวเคลียสของฮีเลียมเกิดหลังจานิวเคลียสของไฮโดรเจน3นาที</t>
  </si>
  <si>
    <t>300,000 ปีหลังบิ๊กเเบง</t>
  </si>
  <si>
    <t>อะตอมของธาตุไฮโดรเจนเเละฮีเลียม</t>
  </si>
  <si>
    <t>มีการขยายตัวอยู่ตลอดเวลาเเละมีการเกิดใหม่เเละระเบิดของดวงดาวอยู่เสมอ</t>
  </si>
  <si>
    <t>42053@promma.ac.th</t>
  </si>
  <si>
    <t>รดาบุญ บุญเต็ม</t>
  </si>
  <si>
    <t>นส.รดาบุญ บุญเต็ม</t>
  </si>
  <si>
    <t>แอนติควาร์ก;แอนตินิวทริโน;นิวทริโน;ควาร์ก;โพซิตรอน</t>
  </si>
  <si>
    <t>การเปลี่ยนแปลงของพลังงาน สสาร ขนาด อุณหภูมิของเอกภพ ในช่วงเวลาต่างๆตามวิวัฒนาการของเอกภพ เช่นช่วงเวลา 10-43 —10-32 ไม่มีกาแล็กซี่ เหมือน 1000ล้านปี-13800ล้านปี</t>
  </si>
  <si>
    <t>10กำลัง-6ถึง300000ปี เกิดจากควาร์กรวมตัวกัน</t>
  </si>
  <si>
    <t>เกิดพร้อมกันได้เพราะจะทำให้เกิดกาแล็กซี่</t>
  </si>
  <si>
    <t>42175@promma.ac.th</t>
  </si>
  <si>
    <t>ชวกร ปัตพี</t>
  </si>
  <si>
    <t>นิวตรอน;โปรตอนหรือนิวเคลียสของไฮโดรเจน;โฟตอน;โพซิตรอน</t>
  </si>
  <si>
    <t>นิวทริโน;นิวเคลียสของฮีเลียม;นิวตรอน;โปรตอนหรือนิวเคลียสของไฮโดรเจน;โฟตอน</t>
  </si>
  <si>
    <t>ในระหว่างวิวัฒนาการเอกภพจะมีการเปลี่ยนแปลงทั้งสสาร อุณหภูมิและขนาด โดยอุณหภูมิของเอกภพลดลง ขนาดของเอกภพจะเพิ่มขึ้น เกิดสสารต่างๆในเอกภพ ต่อจากนั้นสสารจะรวมตัวกันจนเกิดเป็นกาแล็กซี่</t>
  </si>
  <si>
    <t>เกิดในช่วง10^-6วินาที เกิดจาก ควาร์กประจุ-1/3และ+2/3</t>
  </si>
  <si>
    <t>ไม่พร้อมกัน นิวเคลียสของไฮโดเจนเกิดที่เวลา10^-6วินาที
แต่นิวเคลียสของฮีเลียมเกิดที่3นาที</t>
  </si>
  <si>
    <t>อุณหภูมิ และขนาด
อุณหภูมิลดลง ขนาดจะเพิ่มขึ้น</t>
  </si>
  <si>
    <t>42061@promma.ac.th</t>
  </si>
  <si>
    <t>ณชพัฒน์ หิรัญกุล</t>
  </si>
  <si>
    <t>โพซิตรอน;ควาร์ก;นิวทริโน;แอนติควาร์ก</t>
  </si>
  <si>
    <t>แอนติควาร์ก;ควาร์ก;โฟตอน;นิวทริโน;โพซิตรอน;อิเล็กตรอน;แอนตินิวทริโน</t>
  </si>
  <si>
    <t>อิเล็กตรอน;โพซิตรอน;นิวตรอน;โฟตอน;นิวทริโน</t>
  </si>
  <si>
    <t>นิวเคลียสของฮีเลียม;อิเล็กตรอน;นิวทริโน;นิวตรอน;แอนตินิวทริโน;โฟตอน</t>
  </si>
  <si>
    <t>ทำให้รู้ว่าหลังจากเกิดบิ๊กเเบงในเเต่ละเวลาเเละอุณหภูมิมีสสารเเละอะไรพลังงานเกิดขึ้นบ้าง</t>
  </si>
  <si>
    <t>สิบกำลังลบหกวินาทีถึงสามเเสนปี
เกิดจากควาร์กประจุลบเศษหนึ่งส่วนสาม
กับควาร์กประจุบวกเศษสองส่วนสาม</t>
  </si>
  <si>
    <t>ไม่เพราะนิวเคลียสของไฮโดรเจนเกิดตั้งเเต่สิบยกกำลังลบหกวินาทีเเต่นิวเคลียสของฮีเลียมเกิดตอนสามนาที</t>
  </si>
  <si>
    <t>ฮีเลียมเเละไฮโดรเจน</t>
  </si>
  <si>
    <t>41958@promma.ac.th</t>
  </si>
  <si>
    <t>จรรยาภรณ์ ดอกรัก</t>
  </si>
  <si>
    <t>ควาร์ก;โพซิตรอน;แอนตินิวทริโน;แอนติควาร์ก</t>
  </si>
  <si>
    <t>ควาร์ก;โฟตอน;แอนติควาร์ก;โพซิตรอน;อิเล็กตรอน;นิวทริโน;แอนตินิวทริโน</t>
  </si>
  <si>
    <t>นิวตรอน;โฟตอน;นิวทริโน;โพซิตรอน;อิเล็กตรอน;แอนตินิวทริโน</t>
  </si>
  <si>
    <t>การเปลี่ยนแปลงของสสารและพลังงานในช่วงเวลาต่างๆมีการเปลี่ยนแปลงอุณหภูมิและขนาดของเอกภพ</t>
  </si>
  <si>
    <t>10-⁶วินาทีถึง3นาที เกิดจากควาร์กประจุ-1/3และควาร์กประจุ+2/3รวมกัน</t>
  </si>
  <si>
    <t>ไม่พร้อมกัน เพราะฮีเลียมเกิดก่อนไฮโดรเจน</t>
  </si>
  <si>
    <t>ฮีเลียมเกิดใน3นาที ไฮโดรเจนเกินใน300000ปี</t>
  </si>
  <si>
    <t>41907@promma.ac.th</t>
  </si>
  <si>
    <t>ปัณณวัฒน์ เดชสำราญ</t>
  </si>
  <si>
    <t>นิวตรอน;โปรตอนหรือนิวเคลียสของไฮโดรเจน;โฟตอน;แอนตินิวทริโน;นิวทริโน;อิเล็กตรอน;โพซิตรอน</t>
  </si>
  <si>
    <t>โฟตอน;นิวเคลียสของฮีเลียม;นิวทริโน;อิเล็กตรอน;นิวตรอน;โปรตอนหรือนิวเคลียสของไฮโดรเจน</t>
  </si>
  <si>
    <t>ผลจากการทำกิจกรรม คือ ยิ่งเวลาผ่านไปเท่าไหร่ สสารและอุณหภูมิเปลี่ยนไปอย่างไรบ้าง</t>
  </si>
  <si>
    <t>เกิดขึ้นช่วง 10ยกกำลัง-6วินาที ถึง 3นาที
เกิดจากควาร์กประจุ +สองส่วนสาม และควาร์กประจุ -หนึ่งส่วนสาม</t>
  </si>
  <si>
    <t>คิดว่า อะตอมของไฮโดรเจน และ อะตอมของฮีเลียม</t>
  </si>
  <si>
    <t>เปลี่ยนแปลงอุณหภูมิ 
ตอนแรกอุณหภูมิจะสูงมากและลดลงไปตามเวลา</t>
  </si>
  <si>
    <t>โฟตอน;โปรตอนหรือนิวเคลียสของไฮโดรเจน;นิวตรอน;อิเล็กตรอน;นิวเคลียสของฮีเลียม</t>
  </si>
  <si>
    <t>เมื่อเวลาผ่านไปสสารจะรวมกันให้ใหญ่ขึ้นไปจนกลายเป็นเอกภพ</t>
  </si>
  <si>
    <t>10^-6 วินาที ถึง 3 นาที เกิดขึ้นจากควาร์ก</t>
  </si>
  <si>
    <t>ใช่ เพราะ เกิดในช่วงเวลาเดียว</t>
  </si>
  <si>
    <t>ดาวที่เกิดขึ้นมา กับดาวที่หมดอายุไข</t>
  </si>
  <si>
    <t>43915@promma.ac.th</t>
  </si>
  <si>
    <t>เพียงกมล ทองปรีชา</t>
  </si>
  <si>
    <t>นิวทริโน;แอนตินิวทริโน;โฟตอน;โปรตอนหรือนิวเคลียสของไฮโดรเจน;อะตอมของไฮโดรเจน;อะตอมของฮีเลียม</t>
  </si>
  <si>
    <t>จากกิจกรรมทำให้ได้ทราบว่าระหว่างวิวัฒนาการเอกภพจะมีการเปลี่ยนทั้งสสาร อุณหภูมิและขนาด และมีการเกิดสารใหม่ ต่อจากนั้นสสารรวมตัวกันจนเกิดเป็นกาแล็กซีและสมาชิกต่างๆในกาแล็กซี่</t>
  </si>
  <si>
    <t>10กำลัง-6 - 3นาที
เกิดจากอนุภาค ควาร์กประจุ-,+</t>
  </si>
  <si>
    <t>ไม่พร้อม เพราะว่าโปรตอนเกิดก่อน</t>
  </si>
  <si>
    <t>3นาที-1,000ล้านปี</t>
  </si>
  <si>
    <t>อะตอมของฮีเลียม,อะตอมของไฮโดรเจน</t>
  </si>
  <si>
    <t>41918@promma.ac.th</t>
  </si>
  <si>
    <t>กนกลักษณ์ ลิขสิทธิพันธุ์</t>
  </si>
  <si>
    <t>โพซิตรอน;นิวทริโน;แอนตินิวทริโน;ควาร์ก;แอนติควาร์ก</t>
  </si>
  <si>
    <t>ควาร์ก;อิเล็กตรอน;โพซิตรอน;นิวทริโน;แอนติควาร์ก;แอนตินิวทริโน;โฟตอน</t>
  </si>
  <si>
    <t>เอกภพมีการเปลี่ยนแปลงและเพิ่มพลังงานโดยการรวมตัวกันของอนุภาคเมื่อเวลาผ่านไปเอกภพมีอุนหภูมิที่ลดลงจนก่อให้เกิดเป็นดาวฤกษ์และกาแล็กซี่รุ่นแรกที่วิวัฒนาการต่อมาจนถึงปัจจุบัน</t>
  </si>
  <si>
    <t>เกิดขึ้นในช่วงเวลา10กำลัง-6ถึง3นาทีโดยเกิดจากอนุภาคควาร์กรวมตัวกัน</t>
  </si>
  <si>
    <t>เกิดไม่พร้อมกันโดยนิวเคสียสฮีเลียมเกิดก่อน</t>
  </si>
  <si>
    <t>ช่วงเวลา300,000ปีถึง1000ล้านปี</t>
  </si>
  <si>
    <t>เปลี่ยนแปลงอุณหภูมิโดยมีอุณหภูมิที่ลดลง</t>
  </si>
  <si>
    <t>43912@promma.ac.th</t>
  </si>
  <si>
    <t>ชนิกานต์ บุญเลี่ยม</t>
  </si>
  <si>
    <t>น.ส.ชนิกานต์ บุญเลี่ยม</t>
  </si>
  <si>
    <t>ควาร์ก;แอนติควาร์ก;โฟตอน;โพซิตรอน;อิเล็กตรอน;นิวทริโน</t>
  </si>
  <si>
    <t>โพซิตรอน;นิวทริโน;อิเล็กตรอน;โฟตอน;นิวตรอน;โปรตอนหรือนิวเคลียสของไฮโดรเจน</t>
  </si>
  <si>
    <t>ให้เข้าใจลำดับการกำเนิดและวิวัฒนาการของเอกภพตามทฤษฎีบิกแบง</t>
  </si>
  <si>
    <t>ช่วง 10ยกกำลัง -6 วิ – 3นาที หลังบิกแบง, เกิดจากการรวมตัวกันของควาร์กและแอนติควาร์ก</t>
  </si>
  <si>
    <t>ไม่พร้อมกันเพราะ นิวเคลียสของฮีเลียมเกิดจากการรวมตัวของนิวเคลียสของไฮโดรเจน</t>
  </si>
  <si>
    <t>300,000 - 1ล้านปี</t>
  </si>
  <si>
    <t>อุณหภูมิโดยจะลดลงไปเรื่อยๆตามกาลเวลา</t>
  </si>
  <si>
    <t>42082@promma.ac.th</t>
  </si>
  <si>
    <t>ทิพกัญญา ศรีถม</t>
  </si>
  <si>
    <t>น.ส.ทิพกัญญา ศรีถม</t>
  </si>
  <si>
    <t>วิวัฒนาการเอกภพมีการเปลี่ยนแปลงสสาร อุณหภูมิ และขนาด ซึ่งเมื่ออุณหภูมิลดลง ขนาดจะเพิ่มขึ้น เกิดสสารต่าง ๆ แล้วรวมตัวกันเป็นกาแล็กซี และสมาชิกต่าง ๆ ภายในกาแล็กซี</t>
  </si>
  <si>
    <t>10^-6วินาที-3นาที และ 3นาที-300,000ปี เกิดจากอนุภาคควาร์กประจุต่าง ๆ มารวมกัน</t>
  </si>
  <si>
    <t>ไม่เพราะต้องเกิดนิวตรอนและโปรตอนก่อน จึงจะรวมกันเป็นนิวเคลียสของฮีเลียม</t>
  </si>
  <si>
    <t>เปลี่ยนขนาด เมื่ออุณหภูมิลดลง ขนาดของเอกภพจะเพิ่มขึ้น</t>
  </si>
  <si>
    <t>42028@promma.ac.th</t>
  </si>
  <si>
    <t>ภาคภูมิ หลำเพชร</t>
  </si>
  <si>
    <t>นายภาคภูมิ หลำเพชร</t>
  </si>
  <si>
    <t>อิเล็กตรอน;ควาร์ก;นิวทริโน;โพซิตรอน;แอนติควาร์ก;โฟตอน</t>
  </si>
  <si>
    <t>นิวตรอน;โปรตอนหรือนิวเคลียสของไฮโดรเจน;โฟตอน;โพซิตรอน;อิเล็กตรอน;แอนตินิวทริโน</t>
  </si>
  <si>
    <t>อะตอมของไฮโดรเจน;นิวตรอน;โฟตอน;นิวทริโน;อิเล็กตรอน</t>
  </si>
  <si>
    <t>อะตอมของฮีเลียม;อะตอมของไฮโดรเจน;นิวทริโน;แอนตินิวทริโน</t>
  </si>
  <si>
    <t>ได้รู้มีไรอยู่ในการเปลี่ยนแปลงบ้าง</t>
  </si>
  <si>
    <t>10กำลังลบ6วินาทีถึง3นาทีเกิดจากอนุภาคสวากรวมตัวกัน</t>
  </si>
  <si>
    <t>ไม่พร้อมกันเกิดหลัง3นาที</t>
  </si>
  <si>
    <t>เกิดหลัง300000ปีหลังบิ๊กแบง</t>
  </si>
  <si>
    <t>อะตอมไฮโดรเจนฮีเลียม</t>
  </si>
  <si>
    <t>มีการขยายตัวและมีการระเบิดของดาวฤกที่หมดอายุขัย</t>
  </si>
  <si>
    <t>42269@promma.ac.th</t>
  </si>
  <si>
    <t>พชรพล เปาริก</t>
  </si>
  <si>
    <t>โพซิตรอน;นิวทริโน;แอนตินิวทริโน;อิเล็กตรอน;โฟตอน;นิวตรอน;โปรตอนหรือนิวเคลียสของไฮโดรเจน</t>
  </si>
  <si>
    <t>อิเล็กตรอน;นิวทริโน;นิวตรอน;โปรตอนหรือนิวเคลียสของไฮโดรเจน;นิวเคลียสของฮีเลียม;โฟตอน</t>
  </si>
  <si>
    <t>เพื่อเรียนรู้เกี่ยวกับปรากฏการณ์ บิกแบง</t>
  </si>
  <si>
    <t>เกิดในช่วงเวลา 10กำลัง-6 ถึงช่วงเวลา 300,000 ปี เกิดจากอนุภาคของควาร์กจับตัวกัน</t>
  </si>
  <si>
    <t>พร้อมกัน โดยควาร์กรวมตัวกันเป็นโปรตอน และโปรตอนรวมตัวกันเป็นนิวเคลียสของฮีเลียม</t>
  </si>
  <si>
    <t>อะตอมของฮีเลียมรวมกับอะตอมของไฮโดรเจน</t>
  </si>
  <si>
    <t>อุณหภูมิเปลี่ยน ลดลงเหลือประมาณ 100 เคลวิน</t>
  </si>
  <si>
    <t>42059@promma.ac.th</t>
  </si>
  <si>
    <t>ก้องภพ จันทร์นิล</t>
  </si>
  <si>
    <t>โปรตอนหรือนิวเคลียสของไฮโดรเจน;นิวตรอน;นิวทริโน;แอนตินิวทริโน;โฟตอน;โพซิตรอน;อิเล็กตรอน</t>
  </si>
  <si>
    <t>วิวัฒนาการของเอกภพ มีการเปลี่ยนแปลงทั้งสสาร อุณหภูมิ และขนาด โดยอุณหภูมิของเอกภพลดลง ขนาดของเอกภพจะเพิ่มขึ้นและเกิดสารต่างๆ</t>
  </si>
  <si>
    <t>10**-6 วิ ถึง 3 นาที ที่อุณหภุมิ 10**3 ถึง 10**9
เกิดจาก ควาร์กประจุลบ กับ ควาร์กประจุบวก</t>
  </si>
  <si>
    <t>นิวเคลียสของไอโดรเจนเกิดก่อนนิวเคลียสของไฮโดรเจน โดนที่นิวเคลียสของไฮโดรเจนเกิดจากการรวมกันของ อิเล็กตรอนกับโปรตอน</t>
  </si>
  <si>
    <t>ขนาดและอุณหภูมิ อุณหภูมิลด ขนาดใหญ่ขึ้น</t>
  </si>
  <si>
    <t>42195@promma.ac.th</t>
  </si>
  <si>
    <t>กนกอร คงทอง</t>
  </si>
  <si>
    <t>โฟตอน;อิเล็กตรอน;โพซิตรอน;นิวทริโน;นิวตรอน;โปรตอนหรือนิวเคลียสของไฮโดรเจน;นิวเคลียสของฮีเลียม</t>
  </si>
  <si>
    <t>ให้สำรวจสะสารในเอกภพโดยใช้ทฤษฎีบิกแบง</t>
  </si>
  <si>
    <t>ในช่วงเวลา10^-6ถึง3นาที เกิดจาก ควาร์กประจุ-1/3และ ควาร์กประจุ+2/3</t>
  </si>
  <si>
    <t>ไม่พร้อมกันเพราะเกิดหลัง3นาที</t>
  </si>
  <si>
    <t>อะตอมของธาตุไฮโดรเจนและธาตุฮีเลียมรวมตัวกัน</t>
  </si>
  <si>
    <t>42209@promma.ac.th</t>
  </si>
  <si>
    <t>พิมพ์วลัญช์ พันธุ์พำนัก</t>
  </si>
  <si>
    <t>น.ส.พิมพ์วลัญช์ พันธุ์พำนัก</t>
  </si>
  <si>
    <t>โปรตอนหรือนิวเคลียสของไฮโดรเจน;นิวตรอน;โฟตอน;แอนตินิวทริโน;นิวทริโน;โพซิตรอน;อิเล็กตรอน</t>
  </si>
  <si>
    <t>ในระหว่างวิวัฒนาการเอกภพจะมีการเปลี่ยนแปลงทั้งสสาร อุญหภูมิและขนาดโดยอุณหภูมิของเอกภพจะลดลงขนาดเอกภพจะเพิ่มขึ้น เกิดสสารต่างๆในเอกภพต่อจากนั้นสสารในเอกภพจะรวมตัวกันจนเกิดเป็นกาแล็กซี</t>
  </si>
  <si>
    <t>10^-6 วินาที ถึง 300,000 ปี เกิดจากอนุภาคควาร์ก</t>
  </si>
  <si>
    <t>ไม่ นิวเคลียสของไฮโดรเจนจะเกิดก่อนและมารวมตัวกับนิวตรอนจึงกลายเป็นนิวเคลียสของฮีเลียม</t>
  </si>
  <si>
    <t>อะตอมของธาตุไฮโดรเจนและธาตุฮีเลียมรวมกัน</t>
  </si>
  <si>
    <t>อุญหภูมิลดลงและขนาดจะมากขึ้น</t>
  </si>
  <si>
    <t>42245@promma.ac.th</t>
  </si>
  <si>
    <t>ปริยากร ล้วนเล็ก</t>
  </si>
  <si>
    <t>โพซิตรอน;แอนติควาร์ก;แอนตินิวทริโน;ควาร์ก;นิวทริโน</t>
  </si>
  <si>
    <t>ควาร์ก;แอนติควาร์ก;นิวทริโน;อิเล็กตรอน;โพซิตรอน;โฟตอน;แอนตินิวทริโน</t>
  </si>
  <si>
    <t>โปรตอนหรือนิวเคลียสของไฮโดรเจน;นิวตรอน;นิวทริโน;โพซิตรอน;อิเล็กตรอน;โฟตอน;แอนตินิวทริโน</t>
  </si>
  <si>
    <t>อะตอมของฮีเลียม;โฟตอน;นิวทริโน;อิเล็กตรอน;นิวตรอน;โปรตอนหรือนิวเคลียสของไฮโดรเจน;นิวเคลียสของฮีเลียม</t>
  </si>
  <si>
    <t>อุณหภูมิเอกภพลดลง ขนาดของเอกภพจะเพิ่มขึ้น สสารจะรวมตัวกันจนเกิดกาแล็กซี</t>
  </si>
  <si>
    <t>ช่วง 10^-6 ถึง 3 นาที เกิดจากควาร์กประขุรวมต่างๆมารวมตัวกัน</t>
  </si>
  <si>
    <t>ไม่พร้อม นิวเคลียสของไฮโดรเจน เกิดในช่วง 10^-6 ถึง 3 นาที และ นิวเคลียสของฮีเลียมเกิดในช่วง 3 นาทีถึง 300000 ปี</t>
  </si>
  <si>
    <t>300000 ปีถึง 1000 ล้านปี</t>
  </si>
  <si>
    <t>เปลี่ยนแปลงอุณหภูมิ ขนาด</t>
  </si>
  <si>
    <t>43907@promma.ac.th</t>
  </si>
  <si>
    <t>ณัฐนันท์ สุวรรณรักษา</t>
  </si>
  <si>
    <t>นายณัฐนันท์ สุวรรณรักษา</t>
  </si>
  <si>
    <t>นิวทริโน;แอนติควาร์ก;ควาร์ก;โฟตอน;อิเล็กตรอน;แอนตินิวทริโน;โพซิตรอน</t>
  </si>
  <si>
    <t>โปรตอนหรือนิวเคลียสของไฮโดรเจน;นิวตรอน;แอนตินิวทริโน;อิเล็กตรอน;นิวทริโน;โฟตอน</t>
  </si>
  <si>
    <t>โปรตอนหรือนิวเคลียสของไฮโดรเจน;นิวตรอน;นิวเคลียสของฮีเลียม;นิวทริโน;อิเล็กตรอน;โพซิตรอน;โฟตอน</t>
  </si>
  <si>
    <t>ในเอกภพมีการเปลี่ยนแปลงของสสารตามอุณหภูมิและช่วงเวลา</t>
  </si>
  <si>
    <t>10ยกกำลัง-6 ถึง 3นาที</t>
  </si>
  <si>
    <t>ไม่พร้อมกัน เพราะ เกิดตัวแรกในคนละช่วงเวลา</t>
  </si>
  <si>
    <t>300,000 ปี -1,000 ล้านปี</t>
  </si>
  <si>
    <t>อุณหภูมิ  มีการเปลี่ยนอุณหภูมิอยู่ตลอดเวลา</t>
  </si>
  <si>
    <t>42080@promma.ac.th</t>
  </si>
  <si>
    <t>ณัฐนรี อมรจุติ</t>
  </si>
  <si>
    <t>ในการวิวัฒนาการของเอกภพ จะมีการเปลี่ยนแปลงของสสาร อุณหภูมิ และขนาด โดยอุณหภูมิลด เอกภพจะเพิ่มขึ้น เกิดสสาร ในเอกภพและรวมตัวกันเป็นกาแล๊กซี่</t>
  </si>
  <si>
    <t>ช่วงเวลา 10^-6 ถึง 300,000 ปี เกิด ควาร์ก อิเล็กตรอน นิวทริโน โพซิตรอน แอนตินิวทริโน โฟตอน นิวตรอน และโปรตรอน</t>
  </si>
  <si>
    <t>ไม่ นิวเครียสของไฮโดรเจนเริ่มเกิด เริ่มเกิด 10^-6 วินาที แต่นิวเครียสของฮีเลียม เริ่มเกิด 3 นาที</t>
  </si>
  <si>
    <t>เกิดในช่วง 300,000 ปี ถึง 1,000ล้านปี</t>
  </si>
  <si>
    <t>ไฮโดรเจรกับฮีเลียม</t>
  </si>
  <si>
    <t>อุณหภูมิ ต่ำขึ้น 
ขนาด เพิ่มมาขึ้น</t>
  </si>
  <si>
    <t>43910@promma.ac.th</t>
  </si>
  <si>
    <t>อนุชิต วงศ์พุทธะ</t>
  </si>
  <si>
    <t>นาย อนุชิต วงศ์พุทธะ</t>
  </si>
  <si>
    <t>โพซิตรอน;นิวทริโน;แอนตินิวทริโน;โฟตอน;นิวตรอน;โปรตอนหรือนิวเคลียสของไฮโดรเจน</t>
  </si>
  <si>
    <t>นิวทริโน;อิเล็กตรอน;โฟตอน;โปรตอนหรือนิวเคลียสของไฮโดรเจน;นิวเคลียสของฮีเลียม;นิวตรอน</t>
  </si>
  <si>
    <t>เอกภพในช่วงก่อน10-⁶วินาที มีสสารเกิดในรูปอนุภาคมูลฐานเช่น ควาร์ก อิเล็กตรอน นิวทริโน เมื่อรวมกับ ปฏิอนุภาคเช่น โพซิตรอน แอนติควาร์ก ที่เป็นประเภทเดียวกันจะเกิดกระบวนการประลัยเมื่ออุณหภูมิลดลงเหลือ10¹³เคลวิน ทำให้ควาร์กรวมตัวกันเป็นโปรตอนหรือนิวเคลียสของไฮโดเจนและนิวตรอนหลังจากนั้นที่เวลา3นาที เมื่ออุณหภูมิเหลือ1,000เคลวิรเกิดนิวเคลียสของธาตุฮีเลียมเกิดจากการรวมกันกันของโปรตอนและนิวตรอนต่อมาที่เวลา300,000ปีอุณภูมิลดลงเหลือ5,000เคลวิน อิเล็กตรอนพลังงานจลน์ลดลงทำให้นิวเคลียสของไฮโดเจนและฮีเลียมดึงอิเล็กตรอนรวมกันเป็นอะตอมของไฮโดรเจนและฮีเลียมสุดท้าย1,000ล้านปีหลังบิกแบงอุณภูพเหลือ100เคลวินอะตอมของไฮโดรเจนและฮีเลียมรวมกันเพราะแรงโน้มถ่วงเป็นเนบิวลาร์กำเนิดดาวฤกษ์และกาแล็กซี</t>
  </si>
  <si>
    <t>10-⁶วินาที - 3นาที เกิดจาก ควาร์ก</t>
  </si>
  <si>
    <t>ไม่ นิวเคลียสของไฮโดเจนเกิดก่อน</t>
  </si>
  <si>
    <t>300,000ปี-1,000ปี</t>
  </si>
  <si>
    <t>อนุภาคมูลฐาน</t>
  </si>
  <si>
    <t>อุณหภูมิลดลงหลังบิกแบง</t>
  </si>
  <si>
    <t>43909@promma.ac.th</t>
  </si>
  <si>
    <t>ปภาวิน ทันใจ</t>
  </si>
  <si>
    <t>นิวทริโน;แอนตินิวทริโน;แอนติควาร์ก;โพซิตรอน;ควาร์ก</t>
  </si>
  <si>
    <t>โฟตอน;นิวทริโน;แอนตินิวทริโน;ควาร์ก;อิเล็กตรอน;แอนติควาร์ก;โพซิตรอน</t>
  </si>
  <si>
    <t>นิวตรอน;โปรตอนหรือนิวเคลียสของไฮโดรเจน;โฟตอน;อิเล็กตรอน;โพซิตรอน;นิวทริโน</t>
  </si>
  <si>
    <t>โฟตอน;นิวเคลียสของฮีเลียม;อิเล็กตรอน;นิวทริโน;นิวตรอน;โปรตอนหรือนิวเคลียสของไฮโดรเจน</t>
  </si>
  <si>
    <t>ทำให้รู้ว่าตอนบิกแบงเปลี่ยนพลังงานสูงเป็นพลังงานต่ำว่ามีอะไรบ้าง</t>
  </si>
  <si>
    <t>โปรตอนและนิวตรอนเกิดในช่วง10^-6 วินาที ถึง 3 นาทีและเกิดจากควาร์ประจุ บวก,ลบ</t>
  </si>
  <si>
    <t>ไม่พร้อมกันเพราะนิวเคลียสของไฮรโดรเจนเกิดก่อน</t>
  </si>
  <si>
    <t>นิวทรีโน,แอนตินิวทรีโน,ควาร์,แอนติควาร์,โพซิตรอน</t>
  </si>
  <si>
    <t>อูณหภูมิลดลง,ขยายตัวใหญ่ขึ้น,การเปลียนแปลงของอนุภาค,พลังงานลดลง</t>
  </si>
  <si>
    <t>43916@promma.ac.th</t>
  </si>
  <si>
    <t>ภัทรธิดา เกียรติสี่สกุล</t>
  </si>
  <si>
    <t>เอกภพในช่วงก่อน 10-⁶ วินาทีหลังบิกแบงมีสสารเกิดขึ้นในรูปอนุภาคมูลฐานเมื่อรวมกับปฏิอนุภาคจะเกิด กระบวนการประลัย ทำให้อนุภาคอยู่ในรูปโฟตอนคลื่นแม่เหล็กไฟฟ้า เมื่อุณหภูมิลดลงเหลือ 10¹³เคลวิน ทำให้ควาร์กรวมตัวกันเป้นโปรตอนหรือนิวตรอนของไฮโดรเจนและนิวตรอน หลังจากนั้น 3นาที อุณหภูมิลดลงเหลือ1000ล้านเคลวิน จะเริ่มมีนิวเคลียสของธาตุฮีเลียม ต่อมาเวลา300,000ปีหลังบิกแบง อุณหภูมิลดลง5000เคลวิน มีการเกิดขึ้นของอะตอนโฮโดรเจนและอะตอมฮีเลียม สุดท้ายเวลาประามณ1000ล้านปีหลังบิกแบง อุณหภูมิลดลง 100เคลวิน อะตอมธาตุโฮโดรเจนและธาตุฮีเลียมรวมตัวกันทำให้เกิดกาแล็กซีรุ่นแรก</t>
  </si>
  <si>
    <t>เกิดจากควาร์กรวมตัวกัน</t>
  </si>
  <si>
    <t>ไม่ นิวเคลียสของไฮโดนเจนเกิดก่อนจากนั้นอุณหภูมิลดลง1000ล้านเคลวินจึงเกิดนิวเคลียสไฮโดรเจน</t>
  </si>
  <si>
    <t>10¹³</t>
  </si>
  <si>
    <t>อะจอมของธาตุไฮโดรเจนและธาตุฮีเลียม</t>
  </si>
  <si>
    <t>มรการเปลี่ยนแปลกอุณหภูมิจาก 10³² ถึง2.73</t>
  </si>
  <si>
    <t>ควาร์ก;โพซิตรอน;อิเล็กตรอน;แอนติควาร์ก;นิวทริโน;แอนตินิวทริโน;โฟตอน</t>
  </si>
  <si>
    <t>โฟตอน;นิวทริโน;อิเล็กตรอน;นิวตรอน;โปรตอนหรือนิวเคลียสของไฮโดรเจน;อะตอมของฮีเลียม</t>
  </si>
  <si>
    <t>เรียนรู้การกำเนิดของเอกภาพหลังบิกแบง</t>
  </si>
  <si>
    <t>ช่วง 10ยกกำลัง -6 –3นาที เกิดจากควาร์กกับแอนติควาร์ก</t>
  </si>
  <si>
    <t>ไม่เพราะ นิวเคลียสของฮีเลียมเกิดจากนิวเคลียสของไฮโดรเจนหลายๆอัน</t>
  </si>
  <si>
    <t>300,000 – 1ล้านปี</t>
  </si>
  <si>
    <t>อุณหภูมิเปลี่ยนโดยอุณหภูมิของเอกภพลดลง</t>
  </si>
  <si>
    <t>42279@promma.ac.th</t>
  </si>
  <si>
    <t>ปภาวรินทร์ มุดาอุเส็น</t>
  </si>
  <si>
    <t>น.ส.ปภาวรินทร์ มุดาอุเส็น</t>
  </si>
  <si>
    <t>ควาร์ก;แอนติควาร์ก;โฟตอน;นิวทริโน;แอนตินิวทริโน;โพซิตรอน;อิเล็กตรอน</t>
  </si>
  <si>
    <t>อิเล็กตรอน;โพซิตรอน;โฟตอน;นิวตรอน;โปรตอนหรือนิวเคลียสของไฮโดรเจน;นิวทริโน;แอนตินิวทริโน</t>
  </si>
  <si>
    <t>นิวเคลียสของฮีเลียม;นิวตรอน;โปรตอนหรือนิวเคลียสของไฮโดรเจน;อิเล็กตรอน;นิวทริโน;โฟตอน</t>
  </si>
  <si>
    <t>เพื่อให้ได้ทำความเข้าใจเกี่ยวกับการกำเนิดและวิวัฒนาการของเอกภพตามทฤษฎีบิกแบง ว่ามีการเปลี่ยนแปลงสสารและพลังงานอย่างไร มีสสารและพลังงานอะไรบ้าง</t>
  </si>
  <si>
    <t>เกิดในช่วง 10¹³วินาที</t>
  </si>
  <si>
    <t>ไม่ นิวเคลียสของไฮโดรเจนเกิดช่วง10-⁶วินาที
นิวเคลียสของฮีเลียมเกิดช่วง 3นาที</t>
  </si>
  <si>
    <t>เกิดในช่วง3แสนปีหลังบิกแบง</t>
  </si>
  <si>
    <t>อุณหภูมิลดลงเมื่ออายุของบิกแบงเพิ่มขึ้น</t>
  </si>
  <si>
    <t>43914@promma.ac.th</t>
  </si>
  <si>
    <t>เพชรลดา อินเนียร</t>
  </si>
  <si>
    <t>น.ส.เพชรลดา อินเนียร</t>
  </si>
  <si>
    <t>นิวทริโน;โฟตอน;แอนตินิวทริโน;อะตอมของไฮโดรเจน;อะตอมของฮีเลียม</t>
  </si>
  <si>
    <t>วิวัฒนาการของเอกภพมีการเปลี่ยนแปลงต่างๆเกิดขึ้น สสารจะรวมตัวกันเป็นกาแล็กซี</t>
  </si>
  <si>
    <t>10^-6-10^3 เกิดจากควาร์กรวมตัวกัน</t>
  </si>
  <si>
    <t>ไม่ เพราะ นิวเคลียสของฮีเลียมเกิดหลังจากนิวเคลียสของไฮโดรเจนเกิด 3นาที</t>
  </si>
  <si>
    <t>300,000 ปี-1000 ล้านปี</t>
  </si>
  <si>
    <t>อนุภาคเปลี่ยนแปลง</t>
  </si>
  <si>
    <t>42276@promma.ac.th</t>
  </si>
  <si>
    <t>ทิพปภา นิลห้อย</t>
  </si>
  <si>
    <t>อิเล็กตรอน;โพซิตรอน;แอนติควาร์ก;นิวทริโน;โฟตอน;แอนตินิวทริโน;ควาร์ก</t>
  </si>
  <si>
    <t>นิวทริโน;แอนตินิวทริโน;อิเล็กตรอน;นิวตรอน;โปรตอนหรือนิวเคลียสของไฮโดรเจน;โฟตอน;โพซิตรอน</t>
  </si>
  <si>
    <t>นิวเคลียสของฮีเลียม;นิวทริโน;อิเล็กตรอน;นิวตรอน;โปรตอนหรือนิวเคลียสของไฮโดรเจน</t>
  </si>
  <si>
    <t>เมื่ออุณหภูมิลดลงเเละเวลาเพิ่มขึ้นเรื่อยๆมีการเปลี่ยนแปลงงอย่างมากมีการลดลงของพลังงานต่างๆ</t>
  </si>
  <si>
    <t>10^-6ถึง 3นาที เกิดจากโพซิตรอน นิวทริโน อิเล็กตรอน
โฟตอน นิวตรอน  โปรตรอนและนิวเคลียสของไฮโดรเจน</t>
  </si>
  <si>
    <t>พร้อมกัน เมื่อเวลา 3นาที ถึง300000ปีมีการเกิดที่พร้อมกันของนิวเคลียสของไฮโดรเจน และนิวเคลียสของฮีเลียม เวลาค่อยๆเพิ่มขึ้เรื่อยๆ</t>
  </si>
  <si>
    <t>300000ปี-1000ปี</t>
  </si>
  <si>
    <t>ธาตุ อะตอมไฮโดรเจน กับอะตอมของฮีเลียม</t>
  </si>
  <si>
    <t>เปลี่ยนด้านอุณหภูมิ ด้านขนาดเปลี่ยน อนุภาคลดลง</t>
  </si>
  <si>
    <t>43913@promma.ac.th</t>
  </si>
  <si>
    <t>ณัฐพิมล วลัยรัตน์</t>
  </si>
  <si>
    <t>ควาร์ก;โฟตอน;โพซิตรอน;อิเล็กตรอน;แอนติควาร์ก;นิวทริโน;แอนตินิวทริโน</t>
  </si>
  <si>
    <t xml:space="preserve">วิวัฒนาการเอกภพจะมีการเปลี่ยนแปลงทั้งสสาร อุณหภูมิของเอกภพลดลง และขนาดจะเพิ่มขึ้น ต่อจากนั้นสสารที่เกิดการเปลี่ยนแปลงก็จะรวมตัวกันกลายเป็นกาแล็กซี่ </t>
  </si>
  <si>
    <t>10‐³²วินาทีถึง10‐⁶วินาที เกิดจากควาร์กรวมตัวกัน</t>
  </si>
  <si>
    <t>ไม่ เพราะควาร์กรวมตัวเป็นนิวเคลียสของไฮโดรเจนแล้วหลังจากนั้น3นาทีโปรตอนและนิวตรอนรวมตัวกลายเป็นนิวเคลียสของฮีเลียม</t>
  </si>
  <si>
    <t>อะตอมของไฮโดรเจนและอะตอมของฮีเลียมรวมตัวกันด้วยแรงโน้มถ่วง</t>
  </si>
  <si>
    <t>อุณหภูมิเปลี่ยนแปลงจาก10³²ถึง2.73เคลวิน</t>
  </si>
  <si>
    <t>42286@promma.ac.th</t>
  </si>
  <si>
    <t>วรรณรัตน์ โสตะทวิ</t>
  </si>
  <si>
    <t>อิเล็กตรอน;นิวทริโน;นิวตรอน;โปรตอนหรือนิวเคลียสของไฮโดรเจน;นิวเคลียสของฮีเลียม</t>
  </si>
  <si>
    <t>เมื่อช่วงเวลาและอุณหภูมิมีการเปลี่ยนแปลงเอกภพก็จะมีการเปลี่ยนแปลงขององค์ประกอบ</t>
  </si>
  <si>
    <t>เกิดในช่วงเวลา 10^-6 - 3 นาที เกิดจากควาร์กและแอนติควาร์ก</t>
  </si>
  <si>
    <t>พร้อมกัน เพราะเป็นธาตุแรกเริ่มในเอกภพ</t>
  </si>
  <si>
    <t>300,000 ปี - 1,000ล้านปีแสง</t>
  </si>
  <si>
    <t>อะตอมไฮโดรเจนกับอะตอมฮีเลียม</t>
  </si>
  <si>
    <t>เปลี่ยนแปลงขนาด โดยจะมีขนาดที่ใหญ่ขึ้นในแต่ละช่วง
เปลี่ยนแปลงอุณหภูมิ โดยอุณหภูมิจะลดลง</t>
  </si>
  <si>
    <t>42003@promma.ac.th</t>
  </si>
  <si>
    <t>ทัศพร ขำสวัสดิ์</t>
  </si>
  <si>
    <t>ทัศพร  ขำสวัสดิ์</t>
  </si>
  <si>
    <t>แอนตินิวทริโน;แอนติควาร์ก;นิวทริโน;โพซิตรอน;ควาร์ก</t>
  </si>
  <si>
    <t>โฟตอน;แอนติควาร์ก;โพซิตรอน;นิวทริโน;แอนตินิวทริโน;ควาร์ก;อิเล็กตรอน</t>
  </si>
  <si>
    <t>ในช่วงเวลาต่างๆมีการเปลี่ยนอุณหภูมิและมีการรวมตัวกันของอนุภาค</t>
  </si>
  <si>
    <t>เกิดช่วง 3นาที  300,000ปี และ 1,000ล้านปีเกิดจากอนุภาคควาร์กและแอนติควาร์ก</t>
  </si>
  <si>
    <t>43985@promma.ac.th</t>
  </si>
  <si>
    <t>พรณิภา สินเพราะ</t>
  </si>
  <si>
    <t>น.ส พรณิภา สินเพราะ</t>
  </si>
  <si>
    <t>โฟตอน;ควาร์ก;นิวทริโน;แอนตินิวทริโน;แอนติควาร์ก</t>
  </si>
  <si>
    <t>นิวตรอน;โปรตอนหรือนิวเคลียสของไฮโดรเจน;โฟตอน;นิวทริโน;แอนตินิวทริโน</t>
  </si>
  <si>
    <t>นิวเคลียสของฮีเลียม;นิวทริโน;แอนตินิวทริโน</t>
  </si>
  <si>
    <t>อะตอมของฮีเลียม;แอนตินิวทริโน;นิวทริโน;โฟตอน</t>
  </si>
  <si>
    <t>ให้รู้ที่มาและสสารที่มีช่วงแรงๆจนถึงปัจจุบัน</t>
  </si>
  <si>
    <t>10^13-10^9</t>
  </si>
  <si>
    <t>5000-10</t>
  </si>
  <si>
    <t>ควารประจุลบและบวก</t>
  </si>
  <si>
    <t>อุณหภูมิค่อยๆเย็นลง</t>
  </si>
  <si>
    <t>42225@promma.ac.th</t>
  </si>
  <si>
    <t>พงศธร ปานพันธุ์</t>
  </si>
  <si>
    <t>นาย พงศธร ปานพันธุ์</t>
  </si>
  <si>
    <t>4/8</t>
  </si>
  <si>
    <t>ควาร์ก;แอนติควาร์ก;อิเล็กตรอน</t>
  </si>
  <si>
    <t>โปรตอนหรือนิวเคลียสของไฮโดรเจน;นิวตรอน;โพซิตรอน;แอนติควาร์ก;กาแล็กซี</t>
  </si>
  <si>
    <t>นิวเคลียสของฮีเลียม;โปรตอนหรือนิวเคลียสของไฮโดรเจน;นิวตรอน;โพซิตรอน;แอนติควาร์ก;กาแล็กซี</t>
  </si>
  <si>
    <t>อะตอมของฮีเลียม;นิวตรอน;นิวเคลียสของฮีเลียม;โปรตอนหรือนิวเคลียสของไฮโดรเจน;โพซิตรอน</t>
  </si>
  <si>
    <t>นิวทริโน;โพซิตรอน;กาแล็กซี</t>
  </si>
  <si>
    <t>ได้ความรู้และนำไปปรับใช้เกี่ยวกับเรื่องวิทย์โลก</t>
  </si>
  <si>
    <t>42037@promma.ac.th</t>
  </si>
  <si>
    <t>อุกฤษฏ์ อรุณรัตน์</t>
  </si>
  <si>
    <t>ควาร์ก;แอนติควาร์ก;นิวทริโน;โพซิตรอน;แอนตินิวทริโน;โฟตอน</t>
  </si>
  <si>
    <t>ควาร์ก;แอนติควาร์ก;อิเล็กตรอน;นิวทริโน;แอนตินิวทริโน;โพซิตรอน;โฟตอน</t>
  </si>
  <si>
    <t>เพื่อดูจุดกำเนิดของจักวาลว่ามีอะไรบ้าง</t>
  </si>
  <si>
    <t>10^-6วิถึง3นาที เกิดจากควากประจุ+เเละควาก- โดยนิวตรอนควาก+1ตัวควากลบ2ตัว โปรตอนควาก+2ตัว ควาก-1ตัว</t>
  </si>
  <si>
    <t>เกิดขึ้นไม่พร้อมกันเพราะนิวเครียสไฮโดรเจนเกิดมาก่อนอะตอมฮีเลียม</t>
  </si>
  <si>
    <t>ความร้อนได้น้อยลงไปเรื่อยๆ</t>
  </si>
  <si>
    <t>41988@promma.ac.th</t>
  </si>
  <si>
    <t>ภัทรพล กฤษติชัย</t>
  </si>
  <si>
    <t>นาย ภัทรพล กฤษติชัย</t>
  </si>
  <si>
    <t>ควาร์ก;อิเล็กตรอน;โพซิตรอน;โฟตอน;นิวทริโน;แอนตินิวทริโน</t>
  </si>
  <si>
    <t>นิวทริโน;แอนตินิวทริโน;อิเล็กตรอน;โพซิตรอน;นิวตรอน;โปรตอนหรือนิวเคลียสของไฮโดรเจน;โฟตอน</t>
  </si>
  <si>
    <t>นิวทริโน;โฟตอน;อะตอมของไฮโดรเจน;นิวเคลียสของฮีเลียม</t>
  </si>
  <si>
    <t>กิจกรรมนี้ ทำให้เราได้ทราบว่าการเกิดเอกภพนั้นเกิดได้อย่างไร และได้ทราบว่าในแต่ละช่วงเวลานั่นมีองค์ประกอบอะไรบ้าง</t>
  </si>
  <si>
    <t>เกินขึ้นในช่วงเวลา 10-⁶ ถึง 3 นาที เกิดจากควาร์ก และแอนติควาร์ก</t>
  </si>
  <si>
    <t xml:space="preserve">เกิดไม่พร้อมกัน โดยโปรตอนหรือนิวเคลียสของไฮโดรเจนเกิดก่อนนิวเคลียสของฮีเลียม </t>
  </si>
  <si>
    <t>ช่วง 10-⁶ จนถึง 1,000 ล้านปี</t>
  </si>
  <si>
    <t>อะตอมของฮีเลียม และอะตอมของไฮโดรเจน</t>
  </si>
  <si>
    <t>มีการสร้างเอกภพขึ้น และมีหลายเอกภพ</t>
  </si>
  <si>
    <t>42056@promma.ac.th</t>
  </si>
  <si>
    <t>ศศิภาส์ พงศ์บุณย์ดี</t>
  </si>
  <si>
    <t>น.ส. ศศิภาส์ พงศ์บุณย์ดี</t>
  </si>
  <si>
    <t>ควาร์ก;แอนติควาร์ก;โฟตอน;โพซิตรอน;นิวทริโน;อิเล็กตรอน</t>
  </si>
  <si>
    <t>นิวตรอน;โปรตอนหรือนิวเคลียสของไฮโดรเจน;โฟตอน;แอนตินิวทริโน;นิวทริโน;โพซิตรอน;อิเล็กตรอน</t>
  </si>
  <si>
    <t>นิวเคลียสของฮีเลียม;โฟตอน;นิวทริโน;แอนตินิวทริโน;นิวตรอน;โปรตอนหรือนิวเคลียสของไฮโดรเจน;อิเล็กตรอน</t>
  </si>
  <si>
    <t>3 วินาที ถึง 300,000 ปี และ
อุณหภูมิ 10⁹ ถึง 5,000 K
เกิดจากอนุภาคของ ควาร์กประจุ - 1/3 
และ ควาร์กประจุ + 2/3
นิวตรอน - ควาร์กประจุ - 1/3 2อัน ควาร์กประจุ - 2/3 1อัน
โปรตรอน - ควาร์กประจุ - 1/3 1อัน ควาร์กประจุ +2/3 2อัน</t>
  </si>
  <si>
    <t>ไม่ เพราะ นิวเคลียสของฮีเลียมเกิดในช่วง 3นาที ถึง 300,000ปี อุณหภูมิ 10(9) K ถึง 5,000 K
นิวเคลียสของไฮโดรเจนเกิดในช่วง 10(-6) วินาที ถึง 300,000 ปี อุณหภูมิ 10(13) K ถึง 5,000 K</t>
  </si>
  <si>
    <t>อะตอมของไฮโดรเจนเกิดในช่วง 300,000ปี ถึง 1,000ล้านปี อุณหภูมิ 5,000 K ถึง 10(2) K
ฮีเลียมเกิดในช่วง 3นาที ถึง 300,000ปี
 อุณหภูมิ 10(9) K ถึง 5,000 K</t>
  </si>
  <si>
    <t>บิกแบงที่ระเบิดและกระจายออกมาเป็นอนุภาคต่างๆรวมๆกันเป็นกาแล็กซี่ น่าจะโฟตอนกับนิวทริโน</t>
  </si>
  <si>
    <t>บิงอบงกระจายอนุภาคต่างๆออกมาและรวมๆตัวกันเป็นกาแล็กซี่</t>
  </si>
  <si>
    <t>42252@promma.ac.th</t>
  </si>
  <si>
    <t>สิรภัทร แก้วจินดา</t>
  </si>
  <si>
    <t>โฟตอน;อิเล็กตรอน;นิวทริโน;แอนตินิวทริโน;นิวตรอน;โพซิตรอน</t>
  </si>
  <si>
    <t>เอกภพมีการเปลี่ยนแปลงทั้งสสาร อุณหภูมิจะลดลง ขนาดของเอกภพจะเพิ่มขึ้นเกิดสสารต่างๆ เอกภพจะรวมตัวกันจนเกิดเป็นกาแล็กซี</t>
  </si>
  <si>
    <t>เกิดในช่วงเวลา10กำลัง-6ถึงช่วงเวลา3ที โดยมีอนุภาคอิเล็กตรอน โฟตอน นิวทริโน และแอรตินิวทริโน</t>
  </si>
  <si>
    <t>ไม่พร้อมกัน นิวเคลียสของไฮโดรเจนหรือโปรตอนเกิดก่อน
นิวเคลียสของฮีเลียม เกิดตามมาในไม่กี่นาที</t>
  </si>
  <si>
    <t>เกิดในช่วงเวลา300,000ปีถึว1,000ล้านปี</t>
  </si>
  <si>
    <t xml:space="preserve">ไฮโดรเจน </t>
  </si>
  <si>
    <t>การขยายตัว อุณหภูมิที่ลดลง โครงสร้าง</t>
  </si>
  <si>
    <t>42112@promma.ac.th</t>
  </si>
  <si>
    <t>วีรภัทร เรืองหยอย</t>
  </si>
  <si>
    <t>นิวทริโน;อิเล็กตรอน;นิวตรอน;โปรตอนหรือนิวเคลียสของไฮโดรเจน;โฟตอน;แอนตินิวทริโน;โพซิตรอน</t>
  </si>
  <si>
    <t>ดูแผนภาพแสดงการกําเนิดและวิวัฒนาการของเอกภพตามทฤษฎีบิกแบง</t>
  </si>
  <si>
    <t>เกิดช่วง 10ยกกําลังลบ6 ถึง 3นาที เกิดจาก ควาร์ก -1/3 และ ควาร์ก +2/3</t>
  </si>
  <si>
    <t>ไม่เพราะ นิวเคลียสของไฮโดรเจนเกิดช่วง 10^-6 ถึง 3นาที และนิวเคลียสของฮีเลียม เกิดช่วง 3นาที ถึง 300000ปี ฉนั้น นิวเคลียสของไฮโดรเจน เกิดก่อน นิวเคลียสของฮีเลียม</t>
  </si>
  <si>
    <t>3นาทีถึง 300,000ปี</t>
  </si>
  <si>
    <t>ความร้อนที่ลดลง</t>
  </si>
  <si>
    <t>42017@promma.ac.th</t>
  </si>
  <si>
    <t>กรวิชญ์ ธารา</t>
  </si>
  <si>
    <t>นิวตรอน;แอนตินิวทริโน;โฟตอน;โปรตอนหรือนิวเคลียสของไฮโดรเจน</t>
  </si>
  <si>
    <t>นิวเคลียสของฮีเลียม;โฟตอน;นิวตรอน;โปรตอนหรือนิวเคลียสของไฮโดรเจน;นิวทริโน;แอนตินิวทริโน</t>
  </si>
  <si>
    <t>ได้ดูแผนภาพแสดงกำเนิดและวิวัฒนาการของเอกภพตามทฤษฎีบิกแบง</t>
  </si>
  <si>
    <t>10^6 ถึง 3นาที เกิดจากอนุภาค ควาร์กประจุ-1/3 ควาร์กประจุ+2/3</t>
  </si>
  <si>
    <t>ไม่เพราะนิวเคลียสไฮโดรเจนเกิดก่อน</t>
  </si>
  <si>
    <t>3นาที ถึง 300000ปี</t>
  </si>
  <si>
    <t>ความร้อน เปลี่ยนแปลงความร้อนลดลง</t>
  </si>
  <si>
    <t>42199@promma.ac.th</t>
  </si>
  <si>
    <t>ชนิดาภา ศรีอำนวย</t>
  </si>
  <si>
    <t>ควาร์ก;แอนติควาร์ก;โฟตอน;อิเล็กตรอน;แอนตินิวทริโน;นิวทริโน;โพซิตรอน</t>
  </si>
  <si>
    <t>โปรตอนหรือนิวเคลียสของไฮโดรเจน;นิวทริโน;แอนตินิวทริโน;โฟตอน;อิเล็กตรอน;โพซิตรอน;นิวตรอน</t>
  </si>
  <si>
    <t>โปรตอนหรือนิวเคลียสของไฮโดรเจน;นิวตรอน;นิวเคลียสของฮีเลียม;โฟตอน;อิเล็กตรอน;นิวทริโน</t>
  </si>
  <si>
    <t>นิวทริโน;แอนตินิวทริโน;โฟตอน;อะตอมของฮีเลียม;อะตอมของไฮโดรเจน</t>
  </si>
  <si>
    <t>ได้รู้จักเกี่ยวกับเอกพบ</t>
  </si>
  <si>
    <t>หลังเกิดบิกแบง  อุณหภูมิของเอกภพลดลงเป็นสิบล้านล้านเคลวิน ทำให้ควาร์กเกิดการรวมตัวกัน กลายเป็นโปรตอนและนิวตรอน​</t>
  </si>
  <si>
    <t>เกิดไม่พร้อมกัน นิวเคลียสไฮโดเจนเกิดก่อนนิวเคลียสฮีเลียม  เพราะว่าอุณหภูมิเอกพบขอนิวเคลียสไฮโดเจนสูงกว่านิวเคลียสของฮีเลียม</t>
  </si>
  <si>
    <t>หลังเกิดบิ้กแบง 300,000ปี</t>
  </si>
  <si>
    <t>อุณหภูมิ และ ขนาดของเอกภพ</t>
  </si>
  <si>
    <t>42101@promma.ac.th</t>
  </si>
  <si>
    <t>ธีรเดช สดใส</t>
  </si>
  <si>
    <t>โฟตอน;นิวทริโน;ควาร์ก;แอนติควาร์ก;โพซิตรอน;แอนตินิวทริโน;อิเล็กตรอน</t>
  </si>
  <si>
    <t>นิวทริโน;อิเล็กตรอน;โพซิตรอน;โฟตอน;นิวตรอน;โปรตอนหรือนิวเคลียสของไฮโดรเจน</t>
  </si>
  <si>
    <t>โฟตอน;นิวทริโน;อิเล็กตรอน;อะตอมของไฮโดรเจน;อะตอมของฮีเลียม</t>
  </si>
  <si>
    <t>ทำให้รู้เรื่องราวของเอกภพ</t>
  </si>
  <si>
    <t>10^-6ถึง3นาที เกิดจากควาร์กประจุ+2/3กับควาร์กประจุ-1/3</t>
  </si>
  <si>
    <t>ไม่นิวเคลียสของฮีเลียมเกิดก่อนช่วง3นาทีถึง300,000ปี</t>
  </si>
  <si>
    <t>300,000ปีถึง1,000,000ปี</t>
  </si>
  <si>
    <t>มีการเปลี่ยนแปลงใหญ่ขึ้นเรื่อยๆ</t>
  </si>
  <si>
    <t>43966@promma.ac.th</t>
  </si>
  <si>
    <t>ปฏิภาณ ฉายแสง</t>
  </si>
  <si>
    <t>นานปฏิภาณ ฉายเเสง</t>
  </si>
  <si>
    <t>นิวทริโน;อิเล็กตรอน;แอนตินิวทริโน;โฟตอน;นิวตรอน;โปรตอนหรือนิวเคลียสของไฮโดรเจน;นิวเคลียสของฮีเลียม</t>
  </si>
  <si>
    <t>นิวทริโน;โฟตอน;อะตอมของฮีเลียม;นิวเคลียสของฮีเลียม</t>
  </si>
  <si>
    <t>ช่วงเวลาของเอกภพ</t>
  </si>
  <si>
    <t>10^-6ถึง300000ปี</t>
  </si>
  <si>
    <t>นิวเคลียสบอฮีเลียมเกิดก่อน</t>
  </si>
  <si>
    <t>อะตอมของไฮโดรเจนเกินในช่วงเวลา300000ปีถึง1000ล้านปีฮีเลียมเกินใสช่วงเวลา3นาทีถึง300000ปี</t>
  </si>
  <si>
    <t>42030@promma.ac.th</t>
  </si>
  <si>
    <t>ลัญฉกร จันทร</t>
  </si>
  <si>
    <t>ควาร์ก;นิวทริโน;โพซิตรอน;แอนติควาร์ก;โฟตอน</t>
  </si>
  <si>
    <t>โพซิตรอน;นิวตรอน;โฟตอน;อิเล็กตรอน;โปรตอนหรือนิวเคลียสของไฮโดรเจน;แอนตินิวทริโน</t>
  </si>
  <si>
    <t>โฟตอน;นิวตรอน;นิวทริโน;นิวเคลียสของฮีเลียม;แอนตินิวทริโน;อิเล็กตรอน;โปรตอนหรือนิวเคลียสของไฮโดรเจน</t>
  </si>
  <si>
    <t>อะตอมของไฮโดรเจน;นิวเคลียสของฮีเลียม;โฟตอน</t>
  </si>
  <si>
    <t xml:space="preserve">10^-6 - 300000ปี </t>
  </si>
  <si>
    <t>ธาตุไฮโดรเจนและธาตฮีเลียม</t>
  </si>
  <si>
    <t>42234@promma.ac.th</t>
  </si>
  <si>
    <t>สรุจ แจ่มใส</t>
  </si>
  <si>
    <t>นายสรุจ แจ่มใส</t>
  </si>
  <si>
    <t>แอนตินิวทริโน;ควาร์ก;แอนติควาร์ก;นิวทริโน;โพซิตรอน;อิเล็กตรอน;โฟตอน</t>
  </si>
  <si>
    <t>โฟตอน;นิวทริโน;แอนตินิวทริโน;โพซิตรอน;นิวตรอน;โปรตอนหรือนิวเคลียสของไฮโดรเจน;อิเล็กตรอน</t>
  </si>
  <si>
    <t>โฟตอน;อิเล็กตรอน;นิวทริโน;อะตอมของไฮโดรเจน;อะตอมของฮีเลียม</t>
  </si>
  <si>
    <t>จากกิจกรรมพบว่า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t>
  </si>
  <si>
    <t>10-6 วินาที ถึง 300,000ปี</t>
  </si>
  <si>
    <t>ไม่ นิวเคลียสของไฮโดรเจนเกินก่อน</t>
  </si>
  <si>
    <t>อะตอมของไฮโดรเจนและฮีเลียมเกิดขึ้นตั้งแต่เวลา300,000ปี</t>
  </si>
  <si>
    <t>ไฮโดรเจน กับฮีเลียม</t>
  </si>
  <si>
    <t>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 โดยขนาดของเอกภพมีขนาดใหญ่ขึ้น</t>
  </si>
  <si>
    <t>42208@promma.ac.th</t>
  </si>
  <si>
    <t>พิชญาภา เทียมทัด</t>
  </si>
  <si>
    <t>น.ส.พิชญาภา เทียมทัด</t>
  </si>
  <si>
    <t>นิวทริโน;แอนติควาร์ก;แอนตินิวทริโน;โพซิตรอน;ควาร์ก</t>
  </si>
  <si>
    <t>โฟตอน;ควาร์ก;แอนติควาร์ก;อิเล็กตรอน;แอนตินิวทริโน;นิวทริโน;โพซิตรอน</t>
  </si>
  <si>
    <t>อะตอมของฮีเลียม;นิวทริโน;แอนตินิวทริโน;โฟตอน;อะตอมของไฮโดรเจน</t>
  </si>
  <si>
    <t>จุดประสงค์คือให้ได้รู้ได้ศึกษาเกี่ยวกับเอกภพ</t>
  </si>
  <si>
    <t>หลังเกิดบิกแบง 10-6 วินาที อุณหภูมิของเอกภพลดลงสิบล้านล้านเคลวิน ทำให้ควาร์กเกิดการรวมกัน กลายเป็นโปรตอนและนิวตรอน</t>
  </si>
  <si>
    <t>เกิดไม่พร้อมกัน นิวเคลียสของไฮโดรเจนเกิดก่อนนิวเคียสของฮีเลียม เพราะว่าอุณหภูมิเอกภพของนิวเคลียสไฮโดรเจนสูงกว่านิวเคลียสของฮีเลียม</t>
  </si>
  <si>
    <t>ธาตุไฮโดนเจน ธาตุฮีเลียม</t>
  </si>
  <si>
    <t>เอกภพมีการเปลี่ยนแปลงอุณหภูมิและขนาดโดยอุณหภูมิของเอกภพลดลงและขนาดของเอกภพใหญ่ขึ้นและหยุดขยายตัวช่วงเวลาหนึ่ง</t>
  </si>
  <si>
    <t>43974@promma.ac.th</t>
  </si>
  <si>
    <t>วิรากานต์ แก้วฉวี</t>
  </si>
  <si>
    <t>ด.ญ.วิรากานต์ แก้วฉวี</t>
  </si>
  <si>
    <t>โพซิตรอน;นิวทริโน;แอนติควาร์ก;ควาร์ก;แอนตินิวทริโน</t>
  </si>
  <si>
    <t>โพซิตรอน;นิวทริโน;อิเล็กตรอน;แอนตินิวทริโน;โปรตอนหรือนิวเคลียสของไฮโดรเจน;นิวตรอน;โฟตอน</t>
  </si>
  <si>
    <t>แอนตินิวทริโน;อิเล็กตรอน;นิวเคลียสของฮีเลียม;นิวตรอน;โปรตอนหรือนิวเคลียสของไฮโดรเจน;โฟตอน;นิวทริโน</t>
  </si>
  <si>
    <t>โพซิตรอน;นิวทริโน;โฟตอน;กาแล็กซี</t>
  </si>
  <si>
    <t>อธิบายสสารต่างๆในเอกภพในแต่ละช่วงเวลา</t>
  </si>
  <si>
    <t xml:space="preserve">10^-6 - 3 นาที
</t>
  </si>
  <si>
    <t>พร้อมกันเพราะอยู่ในช่วงเวลาเดียวกันและอุณหภูมิใกล้กัน</t>
  </si>
  <si>
    <t>300,000ปี - 1000 ล้านปี</t>
  </si>
  <si>
    <t>ขนาดที่ใหญ่ขึ้น อุณหภูมิที่ต่ำลง</t>
  </si>
  <si>
    <t>42177@promma.ac.th</t>
  </si>
  <si>
    <t>ณัฐวัฒน์ คชกฤษ</t>
  </si>
  <si>
    <t>ณัฐวัฒน์  คชกฤษ</t>
  </si>
  <si>
    <t>แอนติควาร์ก;ควาร์ก;อิเล็กตรอน;โพซิตรอน;โฟตอน;แอนตินิวทริโน;นิวทริโน</t>
  </si>
  <si>
    <t>นิวตรอน;โปรตอนหรือนิวเคลียสของไฮโดรเจน;โฟตอน;อิเล็กตรอน;โพซิตรอน;นิวทริโน;แอนตินิวทริโน</t>
  </si>
  <si>
    <t>นิวเคลียสของฮีเลียม;โปรตอนหรือนิวเคลียสของไฮโดรเจน;โฟตอน;แอนติควาร์ก;อิเล็กตรอน;นิวทริโน;แอนตินิวทริโน;นิวตรอน</t>
  </si>
  <si>
    <t>โพซิตรอน;นิวทริโน;กาแล็กซี;โฟตอน</t>
  </si>
  <si>
    <t>ได้ความรู้แต่ภาพไม่ชัดดดด</t>
  </si>
  <si>
    <t>10^-6-3 นาที</t>
  </si>
  <si>
    <t>พร้อมกันเพราะอยู่ในช่วงเวลาเดี่ยวกันและอุณหภูมิใกล้กัน</t>
  </si>
  <si>
    <t>300,000ปี - 1000ล้านปี</t>
  </si>
  <si>
    <t>ขนาดที่ใหญ่อุณหภูมิที่ต่ำลง</t>
  </si>
  <si>
    <t>42275@promma.ac.th</t>
  </si>
  <si>
    <t>ชนัญธิดา เทศสาลี</t>
  </si>
  <si>
    <t>น.ส.ชนัญธิดา  เทศสาลี</t>
  </si>
  <si>
    <t>แอนติควาร์ก;ควาร์ก;แอนตินิวทริโน;อิเล็กตรอน;โฟตอน;นิวทริโน;โพซิตรอน</t>
  </si>
  <si>
    <t>นิวตรอน;นิวเคลียสของฮีเลียม;โปรตอนหรือนิวเคลียสของไฮโดรเจน;นิวทริโน;โฟตอน;อิเล็กตรอน</t>
  </si>
  <si>
    <t>จากการทำกิจกรรมพบว่าในวิวัฒนาการของเอกภพจะเกิดการเปลี่ยนแปลงทั้งสสาร อุณหภูมิ และขนาด โดยเมื่ออุณหภูมิลดลงขนาดของเอกภพจะใหญ่ขึ้น และสสารในเอกภพจะเกิดการรวมตัวกันจนเกิดเป็นกาแลกซี</t>
  </si>
  <si>
    <t>เกิดขึ้นในช่วงเวลาสิบยกกำลังลบหกวินาทีถึงสามแสนปี และจะเกิดจากการรวมตัวกันของควาร์กจนกลายเป็นโปรตอนและนิวตอน</t>
  </si>
  <si>
    <t>เกิดไม่พร้อมกัน เนื่องจากนิวเคลียสของไฮโดรเจนเกิดก่อนนิวเคลียสของฮีเลียม เพราะว่าอุณหภูมิเอกภพของนิวเคลียสไฮโดรเจนสูงกว่านิวเคลียสของฮีเลียม</t>
  </si>
  <si>
    <t>เกิดในช่วงเวลาสามแสนปีถึงหนึ่งพันล้านปี</t>
  </si>
  <si>
    <t>เอกภพมีการเปลี่ยนแปลงอุณหภูมิ โดยเมื่ออุณหภูมิลดลง ขนาดของเอกภพจะเพิ่มขึ้น และเกิดสสารต่างๆในเอกภพ</t>
  </si>
  <si>
    <t>42240@promma.ac.th</t>
  </si>
  <si>
    <t>ณัฐสินี มีสุข</t>
  </si>
  <si>
    <t>น.ส.ณัฐสินี มีสุข</t>
  </si>
  <si>
    <t>เอกภพมีการเปลี่ยนแปลงอย่างต่อเนื่อง ทั้งสาร อุณหภูมิ และขนาด อุณหภูมิของเอกภพลดลงขนาดเอกภพจะเพิ่มขึ้น ละมีการเกิดสสารต่างๆในเอกภพ จากนั้นสสารรวมตัวกันจนเกิดกาแล็กซี</t>
  </si>
  <si>
    <t>เกิดในช่วง10⁻⁶ เกิดจากการรวมตัวของอนุภาคควาร์ก</t>
  </si>
  <si>
    <t>เกิดพร้อมกันในช่วงเวลา3นาที - 300,000ปี</t>
  </si>
  <si>
    <t>300,000ปี - 1000ปี</t>
  </si>
  <si>
    <t>41970@promma.ac.th</t>
  </si>
  <si>
    <t>ลลิตา ขำพวง</t>
  </si>
  <si>
    <t>นิวทริโน;โฟตอน;แอนตินิวทริโน;อิเล็กตรอน;แอนติควาร์ก;ควาร์ก;โพซิตรอน</t>
  </si>
  <si>
    <t>อิเล็กตรอน;โพซิตรอน;นิวทริโน;แอนตินิวทริโน;โฟตอน;นิวตรอน</t>
  </si>
  <si>
    <t>อุณหภูมิของเอกภพจะลดลง ขนาดของเอกภพจะเพิ่มขึ้นเกิดสสารต่างๆในเอกภพ ต่อจากนั้นสสารในเอกภพจะรวมตัวกันเกิดเป็นกาแล็กซี</t>
  </si>
  <si>
    <t>เกิดขึ้นในช่วงเวลา 10กำลัง-6 ถึง 3นาที และเกิดอนุภาคนิวเคลียสของฮีเลียม</t>
  </si>
  <si>
    <t>อุณหภูมิ และขนาด โดยอุณหภูมิของเอกภพลดลง ขนาดของเอกภพจะเพิ่มขึ้น</t>
  </si>
  <si>
    <t>42000@promma.ac.th</t>
  </si>
  <si>
    <t>ชาลิสา อินชื่นใจ</t>
  </si>
  <si>
    <t>นางสาวชาลิสา อินชื่นใจ</t>
  </si>
  <si>
    <t>นิวทริโน;โพซิตรอน;แอนติควาร์ก;ควาร์ก</t>
  </si>
  <si>
    <t>แอนตินิวทริโน;โฟตอน;นิวทริโน;โพซิตรอน;อิเล็กตรอน;แอนติควาร์ก;ควาร์ก</t>
  </si>
  <si>
    <t>นิวตรอน;โพซิตรอน;โฟตอน;อิเล็กตรอน;แอนตินิวทริโน;นิวทริโน</t>
  </si>
  <si>
    <t>นิวเคลียสของฮีเลียม;โปรตอนหรือนิวเคลียสของไฮโดรเจน;นิวตรอน;นิวทริโน;โฟตอน;อิเล็กตรอน</t>
  </si>
  <si>
    <t>อะตอมของไฮโดรเจน;โฟตอน;นิวทริโน;แอนตินิวทริโน;อะตอมของฮีเลียม</t>
  </si>
  <si>
    <t>อุณหภูมิของเอกภพจะลดลง ขนาดของเอกภพจะเพิ่มขึ้นเกิดสสารต่างๆในเอกภพต่อจากนั้นสสารในเอกภพจะรวมตัวกันเป็นกาแล็กซี่</t>
  </si>
  <si>
    <t>10ยกกำลัง-6ถึง3นาที และเกิดอนุภาคนิวเคลียสของฮีเลียม</t>
  </si>
  <si>
    <t>ไม่ เพราะนิวเคลียสของไฮโดรเจนเกิดก่อนนิวเคลียสของฮีเลียม</t>
  </si>
  <si>
    <t>ช่วง300,000ปี ถึง 1,000ล้านปี</t>
  </si>
  <si>
    <t>อุณหภูมิ และขนาดโดยอุณหภูมิของเอกภพลดลงขนาดของเอกภพจะเพิ่มขึ้น</t>
  </si>
  <si>
    <t>43975@promma.ac.th</t>
  </si>
  <si>
    <t>อภิษฐา ศรีจันทร์</t>
  </si>
  <si>
    <t>น.ส.อภิษฐา ศรีจันทร์</t>
  </si>
  <si>
    <t>แอนติควาร์ก;นิวทริโน;แอนตินิวทริโน;ควาร์ก</t>
  </si>
  <si>
    <t>โพซิตรอน;อิเล็กตรอน;นิวทริโน;แอนตินิวทริโน;นิวตรอน;โปรตอนหรือนิวเคลียสของไฮโดรเจน;โฟตอน</t>
  </si>
  <si>
    <t>นิวทริโน;โฟตอน;อิเล็กตรอน;นิวตรอน;โปรตอนหรือนิวเคลียสของไฮโดรเจน;นิวเคลียสของฮีเลียม</t>
  </si>
  <si>
    <t>ทำให้รู้ว่าจุดเริ่มมีอะไรบ้างแล้ว หลายวินาทีต่อมาได้เกิดอะไรเพิ่มบ้าง หลายนาทีต่อได้เพิ่มอะไรขึ้นแล้วอะไรหายไปบ้าง แล้ว300,000ปี หรือ1,000ล้านปี และปัจจุบันได้มีการเปลี่ยนแปลงอะไรไปบ้าง</t>
  </si>
  <si>
    <t xml:space="preserve"> 10ยกกำลัง13 ถึง 10 ยกกำลัง9 และ10ยกกำลัง-6 วินาที ถึง 3นาที ได้เกิดโปตอนและนิวตรอน
องค์ประกอบของควาร์ก</t>
  </si>
  <si>
    <t>นิวเคลียสของไฮโดรเจนเกิดก่อนเล็กน้อย และ ฮีเลียมเกิดตามมาในช่วงเวลาใกล้กัน ภายในไม่กี่นาทีหลังจากบิกแบง ทั้งคู่</t>
  </si>
  <si>
    <t>เกิดขึ้นประมาณ 380,000 ปีหลังบิกแบง</t>
  </si>
  <si>
    <t xml:space="preserve">ทุกตัวเป็นองค์ประกอบหลัก ควาร์กประจุ แอนติควาร์กประจุ </t>
  </si>
  <si>
    <t>ขยายตัว เย็นลง โปร่งแสงขึ้น ก่อตัวเป็นโครงสร้าง</t>
  </si>
  <si>
    <t>42043@promma.ac.th</t>
  </si>
  <si>
    <t>ณัชทิชา สายันต์</t>
  </si>
  <si>
    <t>อิเล็กตรอน;นิวทริโน;โพซิตรอน;แอนตินิวทริโน;โฟตอน;นิวตรอน</t>
  </si>
  <si>
    <t>อุณหภูมิของเอกภพจะลดลง ขนาดของเอกภพจะเพิ่มขึ้นเกิดสสารต่างๆในเอกภพ ต่อจากนั้นสสารในเอกภพจะรวมตัวกันเกิดเป็นกาแล๋กซี</t>
  </si>
  <si>
    <t>10ยกกำลัง-6ถึง3นาที และเกิดจากนิวเคลียสของฮีเลียม</t>
  </si>
  <si>
    <t>อุณหภูมิ และขนาดโดยอุณหภูมิของเอกภพลดลง ขนาดของเอกภพจะเพิ่มขึ้น</t>
  </si>
  <si>
    <t>42010@promma.ac.th</t>
  </si>
  <si>
    <t>ลภาภัทร ลอยทอง</t>
  </si>
  <si>
    <t>น.ส.ลภาภัทร ลอยทอง</t>
  </si>
  <si>
    <t>นิวทริโน;ควาร์ก;แอนติควาร์ก;โพซิตรอน</t>
  </si>
  <si>
    <t>นิวทริโน;อิเล็กตรอน;โพซิตรอน;แอนตินิวทริโน;โฟตอน;นิวตรอน</t>
  </si>
  <si>
    <t>อุณหภูมิของเอกภพจะลดลง ขนาดของเอกภพจะเพิ่มขึ้นเกิดสสารต่างๆในเอกภพต่อจากนั้นสสารในเอกภพจะรวมตัวกันเกิดเป็นกาแล็กซี</t>
  </si>
  <si>
    <t>10ยกกำลังลบ6ถึง3นาที และเกิดจากนิวเครียสของฮีเลียม</t>
  </si>
  <si>
    <t>ไม่ เพราะนิวเครียสของไฮโดรเจนเกิดก่อนนิวเครียสของฮีเลียม</t>
  </si>
  <si>
    <t>อุณหภูมิและขนาดโดยอุณหภูมิของเอกภพลดชง ขนาดขิงเอกภพจะเพิ่มขึ้น</t>
  </si>
  <si>
    <t>43969@promma.ac.th</t>
  </si>
  <si>
    <t>กวิสรา มายืนยง</t>
  </si>
  <si>
    <t>ควาร์ก;โฟตอน;แอนติควาร์ก;อิเล็กตรอน;แอนตินิวทริโน;โพซิตรอน;นิวทริโน</t>
  </si>
  <si>
    <t>โปรตอนหรือนิวเคลียสของไฮโดรเจน;อิเล็กตรอน;โฟตอน;โพซิตรอน;นิวทริโน;แอนตินิวทริโน;นิวตรอน</t>
  </si>
  <si>
    <t>จากกิจกรรมพบว่าในระหว่างวิวัฒนาการเอกภพจะมีการเปลี่ยนเเปลงสารทั้งสสารต่างๆในเอกภพ</t>
  </si>
  <si>
    <t>10^-6 วินาที ถึง 300,000 ปี โปรตอนเกิดจากอนุภาคควาร์กประจุ+2/3 2จุด รวมกับ ควาร์กประจุ-1/3 1จุด เเละ นิวตรอนเกิดจากประจุ ควาร์กประจุ-1/3 2จุด รวมกับ ควาร์กประจุ+2/3 1จุด</t>
  </si>
  <si>
    <t>ไม่ เพราะว่านิวเคลียสของไฮโดรเจนเกิดก่อนในช่วงเวลา 10^-6 ถึง 300,000 ปี เเต่นิวเคลียสของฮีเลียมเกิดในช่วงเวลา 3นาทีถึง300,000ปี ซึ่งเกิดทีหลังนิวเคลียสไฮโดรเจน</t>
  </si>
  <si>
    <t xml:space="preserve">300,000ปี ถึง 1,000ล้านปี </t>
  </si>
  <si>
    <t>เปลี่ยนเเปลงอุณหภูมิ ขยายขอบเขต เเละเปลี่ยนรูปเเบบไปเรื่อยๆจนกลายเป็นกาเเล็กซี่ อยู่ด้วยกันเยอะๆเเละกลายเป็นเอกภพ</t>
  </si>
  <si>
    <t>42191@promma.ac.th</t>
  </si>
  <si>
    <t>อาทิตย์ ศรีทอง</t>
  </si>
  <si>
    <t>นิวทริโน;แอนตินิวทริโน;โพซิตรอน;ควาร์ก;แอนติควาร์ก</t>
  </si>
  <si>
    <t>โฟตอน;โพซิตรอน;อิเล็กตรอน;ควาร์ก;นิวทริโน;แอนตินิวทริโน;แอนติควาร์ก</t>
  </si>
  <si>
    <t>โฟตอน;นิวทริโน;แอนตินิวทริโน;อิเล็กตรอน;โพซิตรอน;นิวตรอน;โปรตอนหรือนิวเคลียสของไฮโดรเจน</t>
  </si>
  <si>
    <t>อิเล็กตรอน;โฟตอน;นิวทริโน;นิวเคลียสของฮีเลียม</t>
  </si>
  <si>
    <t xml:space="preserve">สรุปผลกิจกรรมจากการทดลองนี้ได้ว่า เมื่ออวกาศเกิดการขยายตัวขึ้นอนุภาคต่างๆในอวกาศเมื่อผ่านไปนานๆแล้วจะมีการหายไปและมีการสร้างอนุภาคใหม่ๆมาทดแทนที่หายไป และสสารที่หายไปบางส่วนก็กลับมารวมตัวกันเป็นกาแล็คซี </t>
  </si>
  <si>
    <t xml:space="preserve">10^-6 - 300,000ปี เกิดจากอนุภาคควาร์กประจุลบ และ ควาร์กประจุบวกรวมกัน </t>
  </si>
  <si>
    <t xml:space="preserve">ไม่เกิดพร้อมกัน เพราะ นิวเคลียสของไฮโดรเจนเกิดในช่วง 10^-6 และภายหลังจึงเกิดมาในช่วง 3นาที - 300,000 ปี </t>
  </si>
  <si>
    <t xml:space="preserve">300,000 ปี - 1,000ล้านปี </t>
  </si>
  <si>
    <t>มีการเปลี่ยนแปลงโดยการขยายขอบเขตของเอกภพออกไปไกลมากๆและมีการปรับเปลี่ยนรูปร่างตามสภาวะของอวกาศและรวมถึงปรับเปลี่ยน อุณหภูมิของเอกภพให้ลดลง และมีการเปลี่ยนรูปของสสารมากมายจนกลายเป็น กาแล็คซี ที่หลากหลาย</t>
  </si>
  <si>
    <t>43971@promma.ac.th</t>
  </si>
  <si>
    <t>โชติกา ไชยสาส์น</t>
  </si>
  <si>
    <t>โฟตอน;แอนติควาร์ก;อิเล็กตรอน;โพซิตรอน;นิวทริโน;ควาร์ก;แอนตินิวทริโน</t>
  </si>
  <si>
    <t>นิวตรอน;โปรตอนหรือนิวเคลียสของไฮโดรเจน;อิเล็กตรอน;โพซิตรอน;แอนตินิวทริโน;นิวทริโน;โฟตอน</t>
  </si>
  <si>
    <t>นิวเคลียสของฮีเลียม;นิวตรอน;นิวทริโน;อิเล็กตรอน;โฟตอน</t>
  </si>
  <si>
    <t>สรุปผลจากการทำกิจกรรมนี้ได้ว่า เมื่ออวกาศได้มีขนาดใหญ่ขึ้น มีอุณหภูมิน้อยลงในช่วงเวลาต่างๆ  จะเกิดสสารต่างๆเพิ่มขึ้นมามากขึ้นตามวิวัฒนาการของเอกภพ</t>
  </si>
  <si>
    <t>เกิดในช่วงเวลา 10 ^ -6 วินาที - 3 นาที และเกิดจากอนุภาคควาร์กประจุบวกร่วมตัวกัน</t>
  </si>
  <si>
    <t>ไม่พร้อมกัน เนื่องจาก นิวเคลียสไฮโดรเจน เกิดช่วง 10^-6 วินาทีถึง 3นาที ซึ่งเกิดก่อนนิวเคลียสของฮีเลียม</t>
  </si>
  <si>
    <t>นิวเคลียสของฮีเลียมกับอะตอมของฮีเลียม</t>
  </si>
  <si>
    <t>เปลี่ยนแปลงขอบเขตอวกาศ ที่มีการกว้างใหญ่ขึ้นเรื่อยๆ
และมีการเปลี่ยนแปลงรูปร่างตามสภาวะบนเอกภพ และมีการปรับเปลี่ยนอุณหภูมิตามกาลเวลา</t>
  </si>
  <si>
    <t>43970@promma.ac.th</t>
  </si>
  <si>
    <t>ชิดชนก รักอักษร</t>
  </si>
  <si>
    <t>ควาร์ก;แอนติควาร์ก;โพซิตรอน;แอนตินิวทริโน;นิวทริโน</t>
  </si>
  <si>
    <t>ควาร์ก;อิเล็กตรอน;โพซิตรอน;แอนติควาร์ก;นิวทริโน;แอนตินิวทริโน;โฟตอน</t>
  </si>
  <si>
    <t>โฟตอน;นิวตรอน;โปรตอนหรือนิวเคลียสของไฮโดรเจน;นิวทริโน;อิเล็กตรอน;นิวเคลียสของฮีเลียม</t>
  </si>
  <si>
    <t>ช่วง 10-⁴³ ถึง 10-³² จะมีควาร์ก ช่วง 10-³² ขึ้นไป จะเริ่มมีโฟตอน ช่วง 10-⁶ ถึง 300,000 ปี จะมีนิวตรอนกับโปรตอน ช่วง 3 นาที ถึง 300,000 ปี จะมีนิวเคลียสของฮีเลียม ช่วง 300,000 ปี ถึง 1,000 ล้านปี จะมีอะตอมของฮีเลียมและอะตอมของไฮโดรเจน และช่วง 1,000 ล้านปี ถึง 13,800 ล้านปี จะมีกาแล็กซี</t>
  </si>
  <si>
    <t>10-⁶ ถึง 300,000 ปี เกิดจาก ควาร์กประจุ -⅓ กับ +⅔</t>
  </si>
  <si>
    <t>ไม่ เพราะ นิวเคลียสของไฮโดรเจนเกิดขึ้นหลังจากนิวเคลียสของฮีเลียม</t>
  </si>
  <si>
    <t>องค์ประกอบต่างๆเริ่มน้อยลง</t>
  </si>
  <si>
    <t>41923@promma.ac.th</t>
  </si>
  <si>
    <t>เปี่ยมสุข ศรัทธาธรรม</t>
  </si>
  <si>
    <t>นางสาวเปี่ยมสุข ศรัทธาธรรม</t>
  </si>
  <si>
    <t>แอนตินิวทริโน;นิวทริโน;โพซิตรอน;โฟตอน;นิวตรอน;โปรตอนหรือนิวเคลียสของไฮโดรเจน;อิเล็กตรอน</t>
  </si>
  <si>
    <t>อิเล็กตรอน;โฟตอน;นิวทริโน;นิวตรอน;นิวเคลียสของฮีเลียม;โปรตอนหรือนิวเคลียสของไฮโดรเจน</t>
  </si>
  <si>
    <t>ยิ่งผ่านมานานมากขึ้น อุณหภูมิยิ่งลดลงและสสารยิ่งรวมตัวกันใหหญ่ขึ้น</t>
  </si>
  <si>
    <t>อุณหภูมิ 10^13  เกิดจากควาร์กประจุบวกกับลบรวมกัน</t>
  </si>
  <si>
    <t>ไม่พร้อมกัน เนื่องจากนิวเคลียสของไฮโดรเจนเกิดก่อนนิวเคียสของฮีเลียม</t>
  </si>
  <si>
    <t>อุณหภูมิ 10^2</t>
  </si>
  <si>
    <t>อุณหภูมิลดลงเรื่อยๆ มีการเพิ่มขนาดของสสารใหญ่ขึ้น</t>
  </si>
  <si>
    <t>41961@promma.ac.th</t>
  </si>
  <si>
    <t>ทิพรดา ม่วงทอง</t>
  </si>
  <si>
    <t xml:space="preserve"> ทิพรดา ม่วงทอง</t>
  </si>
  <si>
    <t>โพซิตรอน;แอนตินิวทริโน;นิวทริโน;อิเล็กตรอน;โฟตอน;แอนติควาร์ก;ควาร์ก</t>
  </si>
  <si>
    <t>นิวตรอน;โปรตอนหรือนิวเคลียสของไฮโดรเจน;โฟตอน;แอนตินิวทริโน;โพซิตรอน;อิเล็กตรอน;นิวทริโน</t>
  </si>
  <si>
    <t>นิวเคลียสของฮีเลียม;โปรตอนหรือนิวเคลียสของไฮโดรเจน;นิวทริโน;โฟตอน;อิเล็กตรอน;นิวตรอน</t>
  </si>
  <si>
    <t>ยิ่งผ่านมานานมากขึ้นอุณหภูมิยิ่งลดลง,สสารยิ่งรวมตัวกันใหญ่ขึ้น</t>
  </si>
  <si>
    <t>10^13เกิดจากควาร์กประจุบวกกับลบรวมกัน</t>
  </si>
  <si>
    <t>ไม่พร้อมกัน นิวเคียสของไฮโดรเจนเกิดก่อน</t>
  </si>
  <si>
    <t>อุณหภูมิเปลี่ยนแปลงและเอกภพมีขนาดใหญ่ขึ้น</t>
  </si>
  <si>
    <t>41905@promma.ac.th</t>
  </si>
  <si>
    <t>เตชินท์ เจริญรักษ์</t>
  </si>
  <si>
    <t>แอนติควาร์ก;ควาร์ก;แอนตินิวทริโน;นิวทริโน;โพซิตรอน</t>
  </si>
  <si>
    <t>อิเล็กตรอน;โพซิตรอน;นิวทริโน;นิวตรอน;โปรตอนหรือนิวเคลียสของไฮโดรเจน;นิวเคลียสของฮีเลียม;โฟตอน</t>
  </si>
  <si>
    <t xml:space="preserve">กิจกรรมนี้ช่วยให้นักเรียนเข้าใจว่าเอกภพมีการเปลี่ยนแปลงอยู่ตลอดเวลา ทั้งในด้านพลังงาน สสาร ขนาด และอุณหภูมิ โดยมีความสัมพันธ์กันตามลำดับของวิวัฒนาการของเอกภพตั้งแต่เริ่มต้นจนถึงปัจจุบัน </t>
  </si>
  <si>
    <t>เกิดขึ้นตอนเวลา 10กำลังลบ6 ถึง 3นาที เกิดจาก ควาร์ก แอนติควาร์ก โพซิตรอน</t>
  </si>
  <si>
    <t>นิวเคลียสของไฮโดรเจนและฮีเลียม ไม่เกิดพร้อมกัน
นิวเคลียสของไฮโดรเจน (โปรตอน) เกิดขึ้นก่อน ภายในไม่กี่วินาทีหลังบิกแบง
นิวเคลียสของฮีเลียมเกิดขึ้นภายหลัง 3นาที ถึง 300000 ปี</t>
  </si>
  <si>
    <t>เวลา อุณหภูมิ</t>
  </si>
  <si>
    <t>41980@promma.ac.th</t>
  </si>
  <si>
    <t>ณราชัย สว่างทอง</t>
  </si>
  <si>
    <t>นาย ณราชัย สว่างทอง</t>
  </si>
  <si>
    <t>อิเล็กตรอน;โพซิตรอน;นิวทริโน;นิวตรอน;โปรตอนหรือนิวเคลียสของไฮโดรเจน;โฟตอน</t>
  </si>
  <si>
    <t>นิวเคลียสของฮีเลียม;นิวตรอน;โปรตอนหรือนิวเคลียสของไฮโดรเจน;อิเล็กตรอน;โฟตอน;นิวทริโน</t>
  </si>
  <si>
    <t>ได้ศึกษาเกี่ยวกับเอกพบ</t>
  </si>
  <si>
    <t>10กำลังลบ6วิถึง3นาที</t>
  </si>
  <si>
    <t>โฟตอนและะนิวทริโน</t>
  </si>
  <si>
    <t>การเปลี่ยนแปลงในเรื่องของ อุณหภูมิและขนาด โดยอุณหภูมิของเอกภพจะลดลงและขนาดของเอกภพจะขยายใหญ่ขึ้น</t>
  </si>
  <si>
    <t>43964@promma.ac.th</t>
  </si>
  <si>
    <t>ญาณศรณ์ ศรีจันทร์</t>
  </si>
  <si>
    <t>โพซิตรอน;นิวทริโน;แอนตินิวทริโน;โฟตอน;อิเล็กตรอน;แอนติควาร์ก;ควาร์ก</t>
  </si>
  <si>
    <t>นิวตรอน;โฟตอน;โพซิตรอน;อิเล็กตรอน;นิวทริโน;แอนตินิวทริโน;โปรตอนหรือนิวเคลียสของไฮโดรเจน</t>
  </si>
  <si>
    <t>โฟตอน;โพซิตรอน;นิวเคลียสของฮีเลียม;นิวตรอน;โปรตอนหรือนิวเคลียสของไฮโดรเจน;อิเล็กตรอน;นิวทริโน</t>
  </si>
  <si>
    <t>เป็นการฝึกสังเกตุภาพของวิวัฒนาการเอกภพตามทฤษฎีบิกเเบง</t>
  </si>
  <si>
    <t>10ยกกำลัง13 ถึง 5000ปี
และ10ยกกำลัง-4 ถึง 300000ปี</t>
  </si>
  <si>
    <t>พร้อมกัน
เกิด10ยกกำลัง9 ถึง 5000ปี
และ3นาทีถึง300000ปี</t>
  </si>
  <si>
    <t>เกิด5000ปี ถึง 10ยกกำลัง2
เเละ300000ปี ถึง 1000ล้านปี</t>
  </si>
  <si>
    <t>การเปลี่ยนแปลงในเรื่องของ อุณหภูมิและขนาด</t>
  </si>
  <si>
    <t>41911@promma.ac.th</t>
  </si>
  <si>
    <t>ภูริณัฐ เพิ่มสิน</t>
  </si>
  <si>
    <t>โฟตอน;แอนติควาร์ก;อิเล็กตรอน;โพซิตรอน;แอนตินิวทริโน;นิวทริโน</t>
  </si>
  <si>
    <t>อิเล็กตรอน;โพซิตรอน;นิวทริโน;โฟตอน;นิวตรอน;โปรตอนหรือนิวเคลียสของไฮโดรเจน;นิวเคลียสของฮีเลียม</t>
  </si>
  <si>
    <t>กิจกรรมนี้ช่วยให้นักเรียนเข้าใจว่าเอกภพมีการเปลี่ยนแปลงอยู่ตลอดเวลา ทั้งในด้านพลังงาน สสาร ขนาด และอุณหภูมิ โดยมีความสัมพันธ์กันตามลำดับของวิวัฒนาการของเอกภพตั้งแต่เริ่มต้นจนถึงปัจจุบัน</t>
  </si>
  <si>
    <t>ช่วง10กำลังลบ6ถึง3นาที เกิดจาก ควาร์ก แอนติควาร์ก โพชิตรอน</t>
  </si>
  <si>
    <t>300000ปีถึง1พันล้านปี</t>
  </si>
  <si>
    <t>43972@promma.ac.th</t>
  </si>
  <si>
    <t>ณิชกานต์ พุ่มนุช</t>
  </si>
  <si>
    <t>ยิ่งเอกภพผ่านมานานเท่าใดอุณหภูมิยิ่งลดลงและเมื่อเวลาผ่านไปนานเท่าไหร่สสารในเอกภพยิ่งรวมตัวกันใหญ่ขึ้น</t>
  </si>
  <si>
    <t>10^-6 จากการรวมตัวของควาร์ก</t>
  </si>
  <si>
    <t>ไม่พร้อมกัน เนื่องจาก นิวเคลียสของไฮโดรเจนเกิดก่อนนิวเคลียสของฮีเลียม</t>
  </si>
  <si>
    <t>300000ปีหลังบิกแบง</t>
  </si>
  <si>
    <t>อุณหภูมิลดลงและเอกภพมีขนาดใหญ่ขึ้น</t>
  </si>
  <si>
    <t>43965@promma.ac.th</t>
  </si>
  <si>
    <t>ฐิตพัฒน์ ปุ้ยธนาวัฒน์</t>
  </si>
  <si>
    <t>นาย ฐิตพัฒน์ ปุ้ยธนาวัฒน์</t>
  </si>
  <si>
    <t>โฟตอน;นิวเคลียสของฮีเลียม;โปรตอนหรือนิวเคลียสของไฮโดรเจน;นิวทริโน;อิเล็กตรอน;โพซิตรอน;นิวตรอน</t>
  </si>
  <si>
    <t>เป็นการฝึกการสังเกตุตามทฤษฏีเอกภพเเละบิ๊กเเบง</t>
  </si>
  <si>
    <t>10ยกกำลังลบ6วินาที ถึง 3นาที เกิดจากควาร์กประจุบวก 2 และประจุลบ 1</t>
  </si>
  <si>
    <t>ไม่พร้อมกัน เพราะนิวเคลียสไฮโดรเจนเกิดในช่วง 10ยกกำลังลบ6วินาทีถึง3นาที แต่นิวเคลียสของฮีเลียมเกิดในช่วง 3นาที ถึง 300,000ปี ซึ่งนิวเคลียสไฮโดรเจนเกิดมาก่อนนิวเคลียสฮีเลียม</t>
  </si>
  <si>
    <t>เปลี่ยนเเปลงเรื่อง อุณหภูมิเเละขนาด</t>
  </si>
  <si>
    <t>42135@promma.ac.th</t>
  </si>
  <si>
    <t>สิริยากร หอมชะเอม</t>
  </si>
  <si>
    <t>น.ส.สิริยากร หอมชะเอม</t>
  </si>
  <si>
    <t>เอกมีการเปลี่ยนแปลงทั้งสสาร อุณหภูมิและขนาดโดยอุณหภูมิของเอกภพลดลงและขนาดของเอกภพเพิ่มขึ้นจนเกิดสสารต่างๆและสสารได้รวมกันกลายเป็นกาแล็กซี</t>
  </si>
  <si>
    <t xml:space="preserve">10กำลัง-6 วินาที ถึง 300,000 ปีและอุณหภูมิ 10กำลัง3ถึง 5000เคลวิน
</t>
  </si>
  <si>
    <t>ไม่พร้อมกัน เพราะนิวเคลียสของฮีเลียมเกิดขึ้นตอน3นาทีถึง300,000ปี นิวเคลียสของไฮโดรเจนเกิดขึ้นตอน10กำลัง-6</t>
  </si>
  <si>
    <t>ส่วนใหญ่เป็นไฮโดรเจนเพราะเป็นธาตุเบาและมีเยอะที่สุด</t>
  </si>
  <si>
    <t>เอกภพขยายตัวและเย็นลงตลอดเวลาตอนแรกเล็กและร้อนมากแต่ตอนนี้ใหญ่ขึ้นและเย็นลงจนเหลือแค่ประมาณ2.7เคลวิน</t>
  </si>
  <si>
    <t>43968@promma.ac.th</t>
  </si>
  <si>
    <t>อรินทร ม่วงอุมิงค์</t>
  </si>
  <si>
    <t>ควาร์ก;แอนติควาร์ก;อิเล็กตรอน;นิวทริโน;โพซิตรอน;นิวตรอน;แอนตินิวทริโน</t>
  </si>
  <si>
    <t>นิวทริโน;นิวเคลียสของฮีเลียม;โปรตอนหรือนิวเคลียสของไฮโดรเจน;นิวตรอน;โฟตอน;อิเล็กตรอน</t>
  </si>
  <si>
    <t>นิวทริโน;อะตอมของฮีเลียม;โฟตอน;อะตอมของไฮโดรเจน</t>
  </si>
  <si>
    <t>ช่วยเข้าใจภาพรวมของวิวัฒนาการของเอกภพ และเห็นความสัมพันธ์ของปัจจัยต่าง ๆ ที่ส่งผลต่อโครงสร้างของจักรวาลในปัจจุบัน</t>
  </si>
  <si>
    <t>10กำลังลบ6วินาที ถึง 3นาที เกิดจากควาร์กประจุบวก 2 และประจุลบ 1</t>
  </si>
  <si>
    <t>ไม่พร้อมกัน เพราะนิวเคลียสไฮโดรเจนเกิดในช่วง 10กำลังลบ6วินาทีถึง3นาที แต่นิวเคลียสของฮีเลียมเกิดในช่วง 3นาที ถึง 300,000ปี ซึ่งนิวเคลียสไฮโดรเจนเกิดมาก่อนนิวเคลียสฮีเลียม</t>
  </si>
  <si>
    <t>เปลี่ยนอุณหภูมิลดลง และขนาดใหญ่ขึ้น</t>
  </si>
  <si>
    <t>42123@promma.ac.th</t>
  </si>
  <si>
    <t>ปทิตตา บุญแท้</t>
  </si>
  <si>
    <t>นิวตรอน;โปรตอนหรือนิวเคลียสของไฮโดรเจน;อิเล็กตรอน;โพซิตรอน;โฟตอน;นิวทริโน</t>
  </si>
  <si>
    <t>นิวเคลียสของฮีเลียม;โฟตอน;นิวทริโน;อิเล็กตรอน</t>
  </si>
  <si>
    <t>เอกภพตะมีการเปลี่ยนแปลงทั้งสสาร อุณหภูมิ และขนาดโดยอุณหภูมิของเอกภพลดลง ขนาดของเอกภพจะเพิ่มขึ้น เกิดสสารต่างๆ จากนั้นสสารจะรวมตัวกันจนเกิดเป็นกาแล็กซี</t>
  </si>
  <si>
    <t>เกิดในช่วงเวลา10ยกกำลังลบ6วินาทีถึง300,000ปี</t>
  </si>
  <si>
    <t>ไม่พร้อมกัน เพราะ นิวเคลียสของไฮโดรเจนเกิดช่วงเวลาที่ 10ยกกำลังลบ6ถึง3นาที แต่นิวเคลียสของฮีเลียมเกิดขึ้นช่วงเวลาที่3นาทีถึง300,000ปี</t>
  </si>
  <si>
    <t>ส่วนใหญ่เป็นไฮโดรเจน เพราะเป็นธาตุเบาและมีเยอะที่สุดในเอกภพ</t>
  </si>
  <si>
    <t xml:space="preserve">เอกภพขยายตัว และเย็นลงตลอดเวลา ตอนแรกเล็กและร้อนมาก แต่ตอนนี้ใหญ่ขึ้นเรื่อยๆ และเย็นลงจนเหลือแค่ประมาณ2.7 เคลวิน
</t>
  </si>
  <si>
    <t>42129@promma.ac.th</t>
  </si>
  <si>
    <t>ภูษณิศา อิ่มสมบัติ</t>
  </si>
  <si>
    <t>โฟตอน;ควาร์ก;อิเล็กตรอน;โพซิตรอน;นิวทริโน;แอนตินิวทริโน;แอนติควาร์ก</t>
  </si>
  <si>
    <t>โปรตอนหรือนิวเคลียสของไฮโดรเจน;นิวตรอน;แอนตินิวทริโน;นิวทริโน;อิเล็กตรอน;โฟตอน;โพซิตรอน</t>
  </si>
  <si>
    <t>อุณหภูมิของเอกภพลดลง ขนาดเอกภพเพิ่มขึ้น เกิดสสารต่างๆ ในเอกภพสสารรวมตัวจนเกิดเป็นกาแล็กซี</t>
  </si>
  <si>
    <t xml:space="preserve">10ยกกำลัง-6วินาทีถึง300,000ปี </t>
  </si>
  <si>
    <t xml:space="preserve">ไม่พร้อมกันเพราะ นิวเคลียสของฮีเลียมเกิดขึ้นตอน3นาทีถึง300,000ปี นิวเคลียของไฮโดรเจนเกิดขึ้นตอน10กำลัง-6ถึง3นาที
</t>
  </si>
  <si>
    <t>ส่วนใหญ่เป็นไฮโดรเจน เพราะ เป็นธาตุเบาและมีเยอะที่สุด</t>
  </si>
  <si>
    <t>เอกภพขยายตัว และเย็นลดลงตลอดเวลา ตอนแรกเล็กและร้อนมากแต่ใหญ่ขึ้นและเย็นลงจนเหลือแค่ประมาณ2.7เคลวิน</t>
  </si>
  <si>
    <t>43973@promma.ac.th</t>
  </si>
  <si>
    <t>พัชรพร แซ่จัง</t>
  </si>
  <si>
    <t>น.ส.พัชรพร เเซ่จัง</t>
  </si>
  <si>
    <t>นิวทริโน;ควาร์ก;โพซิตรอน;แอนตินิวทริโน</t>
  </si>
  <si>
    <t>เอกภพมีการกำเนิดและวิวัฒนาการมาอย่างต่อเนื่อง โดยเริ่มจากจุดเริ่มต้นที่มีอุณหภูมิและความหนาแน่นสูงมาก จากนั้นเอกภพได้ขยายตัว อุณหภูมิลดลง และเกิดการก่อตัวของสสารต่าง ๆ ซึ่งในเวลาต่อมา สสารพวกนี้รวมตัวกันเป็นกาแล็กซี ดาวฤกษ์ และวัตถุอื่น ๆ จนกลายเป็นเอกภพในรูปแบบที่เห็นในทุกวันนี้</t>
  </si>
  <si>
    <t xml:space="preserve">	1.	ช่วงต้น (10⁻³ - 10⁻⁶ วินาที)
เอกภพมีพลังงานสูงมาก → เกิดควาร์ก
	2.	เมื่อเอกภพเย็นลง (~10⁻⁶ วินาที)
ควาร์กจับกันเป็นฮาดรอน → เกิดเป็น โปรตอน และ นิวตรอน
	3.	โปรตอนและนิวตรอน จะเป็นองค์ประกอบหลักของนิวเคลียสของอะตอมในภายหลัง (โดยเฉพาะในช่วง “ยุคสังเคราะห์นิวเคลียส” ที่ประมาณ 3 นาทีหลังบิ๊กแบง)
</t>
  </si>
  <si>
    <t>ไม่เกิดพร้อมกัน ไฮโดรเจนเกิดก่อน เพราะมันมีแค่นิวตรอนกับโปรตอนแค่ตัวเดียว ส่วนฮีเลียมซับซ้อนกว่า ต้องใช้หลายอนุภาคมารวมกัน เลยเกิดทีหลังเล็ก</t>
  </si>
  <si>
    <t>เกิดขึ้นตอนเอกภพอายุประมาณ 380,000 ปี ตอนนั้นเอกภพเย็นพอที่อิเล็กตรอนจะจับกับนิวเคลียสได้ เกิดเป็นอะตอมจริงๆ</t>
  </si>
  <si>
    <t>ส่วนใหญ่เป็น ไฮโดรเจน เพราะเป็นธาตุเบาและมีเยอะที่สุดในเอกภพ</t>
  </si>
  <si>
    <t>เอกภพ ขยายตัว และ เย็นลง ตลอดเวลา ตอนแรกเล็กและร้อนมาก แต่ตอนนี้ใหญ่ขึ้นเรื่อยๆ และเย็นลงจนเหลือแค่ประมาณ 2.7 เคลวิน</t>
  </si>
  <si>
    <t>43967@promma.ac.th</t>
  </si>
  <si>
    <t>พีรพัฒน์ พรหมมิ</t>
  </si>
  <si>
    <t>เป็นการฝึกสังเกตของวิวัฒนาการเอกภพตามทฤษฎีบิกเเบง</t>
  </si>
  <si>
    <t>10ยกกำลัง 13 ถึง 5000ปี และ10ยกกำลัง-4 ถึง 300000ปี</t>
  </si>
  <si>
    <t>เกิดพร้อมกัน
เกิด 10ยกกำลัง 9 ถึง 5000ปี
และ 3นาที ถึง300000ปี</t>
  </si>
  <si>
    <t>เกิด5000ปี ถึง 10ยกกำลัง2 และ300000ปี ถึง 1000ล้านปี</t>
  </si>
  <si>
    <t>เปลี่ยนเเปลงเรื่อง เวลา อุณหภูมิ เเละ ขนาด</t>
  </si>
  <si>
    <t>42157@promma.ac.th</t>
  </si>
  <si>
    <t>ณัฐชานันท์ หยกสุริยันต์</t>
  </si>
  <si>
    <t>น.ส.ณัฐชานันท์ หยกสุริยันต์</t>
  </si>
  <si>
    <t>แอนติควาร์ก;แอนตินิวทริโน;นิวทริโน;ควาร์ก</t>
  </si>
  <si>
    <t>นิวทริโน;แอนตินิวทริโน;โฟตอน;โพซิตรอน;อิเล็กตรอน;นิวตรอน;โปรตอนหรือนิวเคลียสของไฮโดรเจน</t>
  </si>
  <si>
    <t>นิวทริโน;อิเล็กตรอน;โปรตอนหรือนิวเคลียสของไฮโดรเจน;นิวตรอน;โฟตอน;นิวเคลียสของฮีเลียม</t>
  </si>
  <si>
    <t>อะตอมของฮีเลียม;อะตอมของไฮโดรเจน;นิวทริโน;อิเล็กตรอน;โฟตอน</t>
  </si>
  <si>
    <t xml:space="preserve">เอกภพมีการเปลี่ยนแปลง อุณหภูมิของเอกภพลดลง ขนาดเอกภพเพิ่มขึ้น เกิดสสารต่างๆและสสารนั้นก็รวมตัวกัน จนเกิดกาแลกซี และสิ่งต่างๆในกาแลกซี
</t>
  </si>
  <si>
    <t>ช่วงเวลา 10^-43 วินาที ถึง 3 นาทีแรกหลังบิกแบง เกิดจาก ควาร์ก</t>
  </si>
  <si>
    <t>ไม่พร้อมกัน นิวเคลียสของไฮโดรเจนเกิดตั้งแต่เอกภพอุณหภูมิลดลงประมาณ10¹³เคลวิน
ส่วนนิวเคลียสของฮีเลียม เกิดจากนิวตรอน+โปรตรอน</t>
  </si>
  <si>
    <t>300000 ล้านปี ถึง 1000 ล้านปี</t>
  </si>
  <si>
    <t xml:space="preserve"> ไฮโดรเจน ฮีเลียม</t>
  </si>
  <si>
    <t>ขยายตัว อย่างรวดเร็ว และอุณหภูมิลดลง</t>
  </si>
  <si>
    <t>41919@promma.ac.th</t>
  </si>
  <si>
    <t>ณัฐพัชร์ ภัทรชัยยาคุปต์</t>
  </si>
  <si>
    <t>ณัฐพัชร์  ภัทรชัยยาคุปต์</t>
  </si>
  <si>
    <t>โฟตอน;โพซิตรอน;อิเล็กตรอน;นิวตรอน;แอนตินิวทริโน;นิวทริโน</t>
  </si>
  <si>
    <t>สรุปได้ว่าช่วงก่อนสิบกำลังลบหกเกิดสสารรูปของอนุภาคมูลฐานเมื่อรวมตัวกับปฏิอนุภาคของประเภทเดียวกันจะเกิดกระบวนการประลัย
เวลาประมาณ3นาทีอุณหภูมเอกภพลดเหลือหนึ่งพันล้านเคลวินจะเกิดนิวเคลียสของธาตุฮีเลียม
เวลาประมาณสามแสนปี อุณหภูมิเอกภพลดเหลือประมาณห้าพันเคลวินนิวเคลียสไฮโดรเจนและนิวเคลียสฮีเลียมดึงอิเล็กตรอนมาด้วยคลื่นแม่เหล็กไฟฟ้าเกิดอะตอมไฮโดรเจนและอะตอมฮีเลียม
เวลาประมาณพันล้านปีอุณหภูมิเอกภพลดเหลือประมาณร้อยเคลวินอะตอมไฮโดรเจนและอะตอมฮีเลียมรวมตัวด้วยแรงโน้มถ่วงเกิดเนบิวลาที่ก่อกำเนิดกาแล็กซีและดาวฤกษ์</t>
  </si>
  <si>
    <t>ตั้งแต่เวลาสิบกำลังลบหกถึงก่อนสามแสนปีเกิดจากควาร์กประจุลบหนึ่งส่วนสามและบวกสองส่วนสาม</t>
  </si>
  <si>
    <t>มีช่วงที่เกิดพร้อมกันและมีช่วงที่นิวเคลียสของไฮโดรเจนเกิดก่อน</t>
  </si>
  <si>
    <t>ช่วงสามแสนปีถึงพันล้านปี</t>
  </si>
  <si>
    <t>41990@promma.ac.th</t>
  </si>
  <si>
    <t>ภูเบศ จันทร์ผ่อง</t>
  </si>
  <si>
    <t>นาย ภูเบศ  จันทร์ผ่อง</t>
  </si>
  <si>
    <t>ควาร์ก;แอนติควาร์ก;โพซิตรอน;นิวทริโน</t>
  </si>
  <si>
    <t>โฟตอน;แอนตินิวทริโน;นิวทริโน;นิวตรอน;โปรตอนหรือนิวเคลียสของไฮโดรเจน;นิวเคลียสของฮีเลียม</t>
  </si>
  <si>
    <t>โฟตอน;แอนตินิวทริโน;อะตอมของไฮโดรเจน;อะตอมของฮีเลียม</t>
  </si>
  <si>
    <t>จักรวาลมีการรามตัวกันของอนุภาคและมีการเปลี่ยนแปลงระหว่างสสารต่างๆ</t>
  </si>
  <si>
    <t>ไม่ โดยที่โปรตอนนั้นเกิดก่อน</t>
  </si>
  <si>
    <t xml:space="preserve">300,000 ปี ถึง 1,000ล้านปี </t>
  </si>
  <si>
    <t>ควาร์ก และ แอนติควาร์ก</t>
  </si>
  <si>
    <t>มีการรวมตัวของสสารและเปลี่ยนรูปร่าง</t>
  </si>
  <si>
    <t>42011@promma.ac.th</t>
  </si>
  <si>
    <t>วรัชญา ยิ้มละมัย</t>
  </si>
  <si>
    <t xml:space="preserve"> ช่วยให้เข้าใจถึงวิวัฒนาการของเอกภพ อธิบายความสัมพันธ์ระหว่างพลังงาน สสาร ขนาด และอุณหภูมิในแต่ละช่วงเวลาได้</t>
  </si>
  <si>
    <t>เกิดในช่วงเวลา3นาทีหลังจากเกิดบิ๊กแบง เกิดจากการรวมตัวของควาร์ก</t>
  </si>
  <si>
    <t>ช่วงประมาณ 300,000ปีต่อมา</t>
  </si>
  <si>
    <t>อะตอมของไฮโดรเจน และ อะตอมของฮีเลียม</t>
  </si>
  <si>
    <t>อุณหภูมิและขนาด โดยอุณหภูมิของเอกภพจะลดลงและขนาดของเอกภพจะขยายใหญ่ขึ้น</t>
  </si>
  <si>
    <t>42058@promma.ac.th</t>
  </si>
  <si>
    <t>สุภัสสร ใจเด็ด</t>
  </si>
  <si>
    <t>อิเล็กตรอน;นิวทริโน;โพซิตรอน;แอนตินิวทริโน;โฟตอน;นิวตรอน;โปรตอนหรือนิวเคลียสของไฮโดรเจน</t>
  </si>
  <si>
    <t>ช่วยให้เข้าใจถึงวิวัฒนาการของเอกภพ อธิบายความสัมพันธ์ระหว่างพลังงาน สสาร ขนาด อุณหภูมิในแต่ละช่วงเวลา</t>
  </si>
  <si>
    <t>เกิดในช่วงเวลา3นาทีหลังเกิดบิ๊กแบง เกิดจากการรวมตัวของควาร์ก</t>
  </si>
  <si>
    <t>ช่วงประมาณ 300000ปีต่อมา</t>
  </si>
  <si>
    <t>อะตอมของไฮโดรเจน และอะตอมของฮีเลียม</t>
  </si>
  <si>
    <t>อุณหภูมิและขนาดโดยอุณหภูมิของเอกภพลดลงและขนาดของเอกภพจะขยายใหญ่ขึ้น</t>
  </si>
  <si>
    <t>42130@promma.ac.th</t>
  </si>
  <si>
    <t>มณฐกาญจน์ กล่ำทอง</t>
  </si>
  <si>
    <t>ช่วยให้เข้าใจถึงวิวัฒนาการของเอกภพ อธิบายความสัมพันธ์ระหว่างพลังงาน สสาร ขนาด และอุณหภูมิในแต่ละข่วงเวลา</t>
  </si>
  <si>
    <t>ช่วงประมาณ300,000ปีต่อมา</t>
  </si>
  <si>
    <t>42102@promma.ac.th</t>
  </si>
  <si>
    <t>บูรพา จิตตวิสุทธิกุล</t>
  </si>
  <si>
    <t>นายบูรพา จิตควิสุทธิดุล</t>
  </si>
  <si>
    <t>ช่วยให้เข้าใจถึงวิวัฒนาการของเอกภพ อธิบายความสัมพันธ์ระหว่างพลังงาน สสาร ขนาด และอุณหภูมิในแต่ละช่วงเวลา</t>
  </si>
  <si>
    <t>เกิดในช่วงเวลา3นาทีหลังจากเกิดบิ๊กแบง เกิดจาการรวมตัวของควาร์ก</t>
  </si>
  <si>
    <t>41946@promma.ac.th</t>
  </si>
  <si>
    <t>ภาวัต นามทิพย์</t>
  </si>
  <si>
    <t>อิเล็กตรอน;โพซิตรอน;นิวทริโน;แอนตินิวทริโน;นิวตรอน;โปรตอนหรือนิวเคลียสของไฮโดรเจน</t>
  </si>
  <si>
    <t>โฟตอน;นิวทริโน;แอนตินิวทริโน;โปรตอนหรือนิวเคลียสของไฮโดรเจน;นิวตรอน;นิวเคลียสของฮีเลียม</t>
  </si>
  <si>
    <t>ก่อรเกิดมีอุณหภูมิขนามเล็กพอระเบิดอุณหภูมิใหญ่ขึ้น</t>
  </si>
  <si>
    <t>42231@promma.ac.th</t>
  </si>
  <si>
    <t>วีร์วลิต รอดภัย</t>
  </si>
  <si>
    <t>นายวีร์วลิต รอดภัย</t>
  </si>
  <si>
    <t>4/6</t>
  </si>
  <si>
    <t>นิวทริโน;โฟตอน;นิวเคลียสของฮีเลียม;อิเล็กตรอน;นิวตรอน</t>
  </si>
  <si>
    <t>วิวัฒนาการเอกภพ</t>
  </si>
  <si>
    <t>ช่วงเวลาประมาณ 10^-6 ถึง 1 วินาทีหลังเหตุการณ์บิกแบง โดยเกิดจากการรวมตัวกันของควาร์กและกลูออนในยุคที่เรียกว่ายุคฮาดรอน</t>
  </si>
  <si>
    <t>ไม่ได้เกิดขึ้นพร้อมกันในทุกสถานการณ์ แต่จะเกิดขึ้นได้ในปฏิกิริยานิวเคลียร์ฟิวชัน</t>
  </si>
  <si>
    <t>หลังการระเบิดครั้งใหญ่ (Big Bang) ประมาณ 300,000 ปีต่อมา</t>
  </si>
  <si>
    <t>การขยายตัวของเอกภพ การเปลี่ยนแปลงของอุณหภูมิ และการก่อตัวของโครงสร้างต่างๆ เช่น ดวงดาวและกาแล็กซี</t>
  </si>
  <si>
    <t>41985@promma.ac.th</t>
  </si>
  <si>
    <t>พงศ์ธยศ คูณทวี</t>
  </si>
  <si>
    <t>พงศ์ธยศ  คูณทวี</t>
  </si>
  <si>
    <t>ควาร์ก;นิวทริโน;แอนติควาร์ก</t>
  </si>
  <si>
    <t>นิวตรอน;โปรตอนหรือนิวเคลียสของไฮโดรเจน;โพซิตรอน;โฟตอน;แอนตินิวทริโน;แอนติควาร์ก</t>
  </si>
  <si>
    <t>นิวเคลียสของฮีเลียม;อะตอมของไฮโดรเจน;โฟตอน;โพซิตรอน;นิวตรอน</t>
  </si>
  <si>
    <t>อะตอมของฮีเลียม;อะตอมของไฮโดรเจน;นิวเคลียสของฮีเลียม;โฟตอน;นิวตรอน;โพซิตรอน</t>
  </si>
  <si>
    <t xml:space="preserve">หลังการระเบิดครั้งใหญ่ (Big Bang) ประมาณ 300,000 ปีต่อมา. </t>
  </si>
  <si>
    <t xml:space="preserve"> ไฮโดรเจนและฮีเลียม</t>
  </si>
  <si>
    <t>การขยายตัวของเอกภพ การเปลี่ยนแปลงของอุณหภูมิ และการก่อตัวของโครงสร้างต่างๆ เช่น ดวงดาวและกาแล็กซี.</t>
  </si>
  <si>
    <t>43950@promma.ac.th</t>
  </si>
  <si>
    <t>วณิชยา อินทร์รุ่ง</t>
  </si>
  <si>
    <t>แอนติควาร์ก;นิวทริโน;ควาร์ก</t>
  </si>
  <si>
    <t>โฟตอน;ควาร์ก;แอนติควาร์ก;อิเล็กตรอน;นิวทริโน</t>
  </si>
  <si>
    <t>นิวตรอน;อิเล็กตรอน;แอนตินิวทริโน;โฟตอน;นิวทริโน;โพซิตรอน;แอนติควาร์ก</t>
  </si>
  <si>
    <t>ทำให้เกิดการสังเกตและช่วยในการจำองค์ประกอบต่างๆในเอกภพเป็นภาพ</t>
  </si>
  <si>
    <t>เกิดขึ้นในช่วงเวลา10^-6ถึง300000ปีเกิดจากอนุภาคควาร์ก</t>
  </si>
  <si>
    <t>เกิดขึ้นพร้อมกันในช่วงเวลา3นาทีถง300000ปี</t>
  </si>
  <si>
    <t>3นาทีถึง1000ปี</t>
  </si>
  <si>
    <t>ฮีเลียมและะไฮโดรเจน</t>
  </si>
  <si>
    <t>อุณหภูมิ เวลา</t>
  </si>
  <si>
    <t>43948@promma.ac.th</t>
  </si>
  <si>
    <t>พิมภัสส์ กุลแก้ว</t>
  </si>
  <si>
    <t>ควาร์ก;แอนติควาร์ก;อิเล็กตรอน;โพซิตรอน;โฟตอน;นิวทริโน;แอนตินิวทริโน</t>
  </si>
  <si>
    <t>เพื่ออธิบายการเปลี่ยนแปลงอุณหภูมิและเวลาเปนช่วงๆว่ามีอะไรเพิ่มบ้างในเอกภพ</t>
  </si>
  <si>
    <t>ช่วงเวลาวินาที10ยกกำลังลบหกถึง300000 ปี</t>
  </si>
  <si>
    <t>ไม่พร้อมกันนิวเคลียสของไฮโดรเจนเกิดก่อน</t>
  </si>
  <si>
    <t>การเปลี่ยนแปลงวงจรดาวฤกษ์</t>
  </si>
  <si>
    <t>42133@promma.ac.th</t>
  </si>
  <si>
    <t>ยลธิดา วันเต็ม</t>
  </si>
  <si>
    <t>น.ส.ยลธิดา วันเต็ม</t>
  </si>
  <si>
    <t>นิวทริโน;โพซิตรอน;ควาร์ก;แอนติควาร์ก;โฟตอน;อิเล็กตรอน;แอนตินิวทริโน</t>
  </si>
  <si>
    <t>โปรตอนหรือนิวเคลียสของไฮโดรเจน;นิวตรอน;อิเล็กตรอน;โพซิตรอน;นิวทริโน;แอนตินิวทริโน;โฟตอน</t>
  </si>
  <si>
    <t>นิวเคลียสของฮีเลียม;โฟตอน;นิวทริโน;อิเล็กตรอน;โพซิตรอน</t>
  </si>
  <si>
    <t xml:space="preserve">ได้รู้ว่าสัญลักษณ์ต่างๆมีชื่อว่าอย่างไรบ้างในวินาทีหรือนาทีนั้น </t>
  </si>
  <si>
    <t xml:space="preserve">10-6วินาที ถึง 3นาที        3นาที ถึง 300,000ปี </t>
  </si>
  <si>
    <t>เกิดขึ้นพร้อมกัน ในเวลาที่ 3นาที ถึง 300,000ปี</t>
  </si>
  <si>
    <t>นิวทรีโนและโฟตอน</t>
  </si>
  <si>
    <t>การขยายตัวของเอกภพ วิวัฒนาการ</t>
  </si>
  <si>
    <t>42096@promma.ac.th</t>
  </si>
  <si>
    <t>ชานนท์ คงทวี</t>
  </si>
  <si>
    <t>นายชานนท์ คงทวี</t>
  </si>
  <si>
    <t>นิวทริโน;แอนตินิวทริโน;ควาร์ก</t>
  </si>
  <si>
    <t>แอนตินิวทริโน;นิวทริโน;ควาร์ก;แอนติควาร์ก</t>
  </si>
  <si>
    <t>แอนติควาร์ก;นิวทริโน;ควาร์ก;นิวตรอน;โปรตอนหรือนิวเคลียสของไฮโดรเจน;โฟตอน</t>
  </si>
  <si>
    <t>นิวเคลียสของฮีเลียม;โฟตอน;โพซิตรอน;นิวตรอน;แอนตินิวทริโน</t>
  </si>
  <si>
    <t>ได้รู้การกำเนิดและวิวัฒนาการของเอกภาพตามทฤษฎีบิ๊กแบง</t>
  </si>
  <si>
    <t>42219@promma.ac.th</t>
  </si>
  <si>
    <t>ธนภัทร เจิมสุวรรณ</t>
  </si>
  <si>
    <t>นายธนภัทร เจิมสุวรรณ</t>
  </si>
  <si>
    <t>โฟตอน;แอนตินิวทริโน;นิวทริโน;ควาร์ก;แอนติควาร์ก;โพซิตรอน</t>
  </si>
  <si>
    <t>แอนติควาร์ก;อิเล็กตรอน;โพซิตรอน;ควาร์ก;นิวทริโน;แอนตินิวทริโน;โฟตอน</t>
  </si>
  <si>
    <t>ควาร์ก;อิเล็กตรอน;โพซิตรอน;นิวทริโน;แอนตินิวทริโน;โฟตอน;นิวตรอน;โปรตอนหรือนิวเคลียสของไฮโดรเจน</t>
  </si>
  <si>
    <t>อะตอมของฮีเลียม;โปรตอนหรือนิวเคลียสของไฮโดรเจน;นิวตรอน;นิวทริโน;โฟตอน;อิเล็กตรอน</t>
  </si>
  <si>
    <t>ควาร์ก;อะตอมของฮีเลียม;อะตอมของไฮโดรเจน;โฟตอน;นิวทริโน</t>
  </si>
  <si>
    <t>วิวัฒนาการของเอกภพ</t>
  </si>
  <si>
    <t>ช่วงเวลาประมาณ 10^-6 ถึง 1 วินาทีหลังเหตุการณ์บิกแบง โดยเกิดจากการรวมตัวกันของควาร์กและกลูออนในยุคที่เรียกว่ายุคฮาดรอน.</t>
  </si>
  <si>
    <t>43946@promma.ac.th</t>
  </si>
  <si>
    <t>ธัญญาเรศ แหยมน้อย</t>
  </si>
  <si>
    <t>โฟตอน;ควาร์ก;แอนติควาร์ก;อิเล็กตรอน;โพซิตรอน;นิวทริโน;แอนตินิวทริโน;นิวตรอน;โปรตอนหรือนิวเคลียสของไฮโดรเจน</t>
  </si>
  <si>
    <t>สรุปวิวัฒนาการของเอกภพ มีจำนวนลดลงเรื่อยๆ และเพิ่มสิ่งใหม่ๆมากขึ้น</t>
  </si>
  <si>
    <t>เกิดขึ้นในช่วง 10ยกกำลัง-6 จนถึง 300000ปี</t>
  </si>
  <si>
    <t>เกิดไม่พร้อมกัน นิวเคลียสของไฮโดรเจนเกิดขึ้นก่อน</t>
  </si>
  <si>
    <t>เกิดในช่วง300000ปีจนถึง1000ล้านปี</t>
  </si>
  <si>
    <t xml:space="preserve">เปลี่ยนแปลงอุุณหภูมิและขนาด โดยอุณหภูมิของเอกภพลดลง ขนาดของเอกภพเพิ่มขึ้น </t>
  </si>
  <si>
    <t>43942@promma.ac.th</t>
  </si>
  <si>
    <t>ณัฐพล เสมเถื่อน</t>
  </si>
  <si>
    <t>นาย ณัฐพล เสมเถื่อน</t>
  </si>
  <si>
    <t>แอนติควาร์ก;โฟตอน;ควาร์ก;โพซิตรอน;นิวทริโน;แอนตินิวทริโน</t>
  </si>
  <si>
    <t>นิวทริโน;นิวตรอน;โปรตอนหรือนิวเคลียสของไฮโดรเจน;แอนตินิวทริโน;โฟตอน</t>
  </si>
  <si>
    <t>อะตอมของไฮโดรเจน;อะตอมของฮีเลียม;โฟตอน;แอนติควาร์ก;นิวทริโน</t>
  </si>
  <si>
    <t>เอกภพขยายตัวขึ้นไปเรื่อยๆตามกาลเวลา</t>
  </si>
  <si>
    <t>เกิดขึ้นในช่วงเวลา10-6วินาที และ3นาที เกิดจากนิวตรอนเกิดจากควาร์ก-1/3 2อนุภาค และควาร์ก +2/3 1อนุภาค และโปรตอนเกิดจากควาร์กประจุ+2/3 2อนุภาคและควาร์กประจุ -1/3 1อนุภาค</t>
  </si>
  <si>
    <t>พร้อมกัน นิวเคลียสไฮโดเจนเเละนิวเคลียสของฮีเลียมเกิดพร้อมกันเเละหายไปพร้อมกัน</t>
  </si>
  <si>
    <t>นิวทริโนเเละโฟตอน</t>
  </si>
  <si>
    <t>ขยายตัวมากขึ้น ตามกาลเวลา</t>
  </si>
  <si>
    <t>43944@promma.ac.th</t>
  </si>
  <si>
    <t>รณกฤต สันติวิกรานนท์</t>
  </si>
  <si>
    <t>ตอนเริ่มแรกเอกภพเกิดการบิกแบงมีแค่พลังงานต่อมาเกิดการขยายขึ้นมีสสารมีอุณภูมิและขนาดโดยอุณภูมิของเอกภพลดลง ขนาดเอกภพจะเพิ่มขึ้นต่อจากนั้นสสารจะรวมตัวกันจนเกิดเป็นกาแล็คซี่</t>
  </si>
  <si>
    <t xml:space="preserve">10^-6 ถึง3นาที  
3นาที ถึง 300,000ปี
</t>
  </si>
  <si>
    <t>อุณหภูมิมากขึ้นขนาดของเอกภพมีขนาดมากขึ้น</t>
  </si>
  <si>
    <t>42197@promma.ac.th</t>
  </si>
  <si>
    <t>จิดาภา บุญนำ</t>
  </si>
  <si>
    <t>น.ส.จิดาภา บุญนำ</t>
  </si>
  <si>
    <t>นิวเคลียสของฮีเลียม;นิวทริโน;โปรตอนหรือนิวเคลียสของไฮโดรเจน;นิวตรอน;โฟตอน;อิเล็กตรอน</t>
  </si>
  <si>
    <t>จุดต้นยังไม่เเพร่จึงทำให้ไม่มีอะไรเกิดขึ้น เเต่ถัดๆไปจะมีสิ่งต่างๆเพิ่มขึ้นมา</t>
  </si>
  <si>
    <t>10-⁶ - 3นาที
3นาที - 300,000ปี</t>
  </si>
  <si>
    <t>ใช่ เพราะ10-⁶ - 3นาที
3นาที - 300,000ปี มีครบทุกช่วงเวลา</t>
  </si>
  <si>
    <t>300k-1000mปี</t>
  </si>
  <si>
    <t>ฮีเลียมเเละไฮโดเจน</t>
  </si>
  <si>
    <t>มีอุณหภูมิที่เปลี่ยนเเปลงไป</t>
  </si>
  <si>
    <t>41902@promma.ac.th</t>
  </si>
  <si>
    <t>ธนโชติ บริรักษ์</t>
  </si>
  <si>
    <t>ธนโชติ  บริรักษ์</t>
  </si>
  <si>
    <t xml:space="preserve">สรุปได้ว่า ในเอกภพนั้นมีการขยายตัวตลอดเวลาซึ่งส่งผลต่อการสร้างสสาร ดาวฤกษ์ ดาวเคราะห์ และ ดาวแคระต่างๆ ซึ่งทำให้เราได้รู้ว่าเอกภพนั้นมีความสำคัญต่อการเกิด galaxy </t>
  </si>
  <si>
    <t>10 กำลัง -  6 ถึง 300k ปี</t>
  </si>
  <si>
    <t>นิวเคลียสของไฮโดรเจน (โปรตอน) เกิดก่อน
นิวเคลียสของฮีเลียม เกิดภายหลัง โดยอาศัยโปรตอนและนิวตรอนที่มีอยู่ก่อนหน้า
ทั้งสองเกิดขึ้นในช่วงไม่กี่นาทีแรกของเอกภพ แต่ไม่พร้อมกัน</t>
  </si>
  <si>
    <t>อะตอมของไฮโดรเจนและฮีเลียมเกิดขึ้นเมื่อเอกภพมีอายุ ~380,000 ปี</t>
  </si>
  <si>
    <t>ผมคิดว่า กาแล็กซีเกิดขึ้นจาก ก๊าซไฮโดรเจนและฮีเลียมเป็นหลัก ซึ่งรวมตัวกันด้วยแรงโน้มถ่วง กลายเป็นเมฆก๊าซยักษ์ที่ในที่สุดก่อให้เกิดดาวฤกษ์ กระจุกดาว และโครงสร้างของกาแล็กซี</t>
  </si>
  <si>
    <t>เอกภพก็ยังมีการเปลี่ยนแปลงอย่างต่อเนื่องในหลายแง่มุม ได้แก่:
ขยายตัว
เย็นตัวลง
เปลี่ยนแปลงทางเคมี
ก่อรูปโครงสร้างใหญ่
พัฒนาด้านแสงและพลังงาน</t>
  </si>
  <si>
    <t>42026@promma.ac.th</t>
  </si>
  <si>
    <t>ประพัฒน์ แย้มจ่าเมือง</t>
  </si>
  <si>
    <t>นายประพัฒน์ แย้มจ่าเมือง</t>
  </si>
  <si>
    <t>นิวทริโน;แอนติควาร์ก;แอนตินิวทริโน</t>
  </si>
  <si>
    <t>แอนติควาร์ก;โฟตอน;โพซิตรอน;แอนตินิวทริโน</t>
  </si>
  <si>
    <t>นิวตรอน;โปรตอนหรือนิวเคลียสของไฮโดรเจน;แอนตินิวทริโน;อิเล็กตรอน;โฟตอน;นิวทริโน;โพซิตรอน</t>
  </si>
  <si>
    <t>นิวเคลียสของฮีเลียม;นิวทริโน;อิเล็กตรอน;โฟตอน</t>
  </si>
  <si>
    <t>ช่วงเวลา300,000ถึง1,000ล้านปี มีอะตอมฮีเลียมเกิดขึ้นและมีอะตอมของไฮโดรเจน เกิดขึ้นมา</t>
  </si>
  <si>
    <t>ในช่วงเวลาประมาณ 10^-6 ถึง 1 วินาทีหลังเหตุการณ์บิกแบง โดยเกิดจากการรวมตัวกันของควาร์กและกลูออนในยุคที่เรียกว่ายุคฮาดรอน</t>
  </si>
  <si>
    <t>3นาทีถึง3,000,000ปี</t>
  </si>
  <si>
    <t>42035@promma.ac.th</t>
  </si>
  <si>
    <t>ศิริพัฒน์ นามชุ่ม</t>
  </si>
  <si>
    <t>โฟตอน;อิเล็กตรอน;นิวทริโน;โพซิตรอน;นิวตรอน;โปรตอนหรือนิวเคลียสของไฮโดรเจน</t>
  </si>
  <si>
    <t>นิวทริโน;อิเล็กตรอน;นิวเคลียสของฮีเลียม;โฟตอน;นิวตรอน</t>
  </si>
  <si>
    <t>ช่วงเวลา300,000ปีถึง1,000ล้านปีมี อะตอมของฮิเลียม อะตอมของไฮโดรเจน นิวทริโน โฟตอน</t>
  </si>
  <si>
    <t>นิวตรอนเกิดดช่วง10–⁶ถึง3นาที 3นาทีถึง300,000ปี 
โปรตรอนเกิดช่วง 10–⁶ถึง3นาที 3นาทีถึง300,000ปี</t>
  </si>
  <si>
    <t>อะตอมของไฮโดรเจนเกิดช่วง 300,000ปีถึง1,000ล้านปี
ฮีเลียมเกิดช่วง3นาทีถึง300,000ปี</t>
  </si>
  <si>
    <t>42267@promma.ac.th</t>
  </si>
  <si>
    <t>ปกป้อง ลิ้มเจริญ</t>
  </si>
  <si>
    <t>แอนตินิวทริโน;แอนติควาร์ก;นิวทริโน;โพซิตรอน;ควาร์ก;โปรตอนหรือนิวเคลียสของไฮโดรเจน;นิวตรอน;โฟตอน</t>
  </si>
  <si>
    <t>นิวทริโน;ควาร์ก;แอนติควาร์ก;โพซิตรอน;แอนตินิวทริโน;โฟตอน</t>
  </si>
  <si>
    <t>นิวทริโน;แอนตินิวทริโน;โฟตอน;นิวตรอน;โปรตอนหรือนิวเคลียสของไฮโดรเจน</t>
  </si>
  <si>
    <t>นิวทริโน;แอนตินิวทริโน;โฟตอน;นิวเคลียสของฮีเลียม</t>
  </si>
  <si>
    <t>แอนติควาร์ก;นิวทริโน;โฟตอน;อะตอมของไฮโดรเจน</t>
  </si>
  <si>
    <t>เอกภพขยายตัวขึ้นตามกาลเวลา</t>
  </si>
  <si>
    <t>ไม่พร้อมกันไฮโดรเจนเกิดก่อนและฮีเลียมเกิดทีหลัง</t>
  </si>
  <si>
    <t>เกิดในช่วงเวลา300000-1000ล้านปี</t>
  </si>
  <si>
    <t>นิวทริโน และโฟตอน</t>
  </si>
  <si>
    <t>เปลี่ยนแปลงทางด้านขนาดของเอกภพมีควาทใหญ่มากขึ้น</t>
  </si>
  <si>
    <t>43945@promma.ac.th</t>
  </si>
  <si>
    <t>ศุภากร อ่วมรอด</t>
  </si>
  <si>
    <t>ควาร์ก;โพซิตรอน;นิวทริโน;แอนติควาร์ก;แอนตินิวทริโน</t>
  </si>
  <si>
    <t>โปรตอนหรือนิวเคลียสของไฮโดรเจน;แอนตินิวทริโน;นิวทริโน;อิเล็กตรอน;นิวตรอน;โพซิตรอน;โฟตอน</t>
  </si>
  <si>
    <t>นิวทริโน;อิเล็กตรอน;นิวตรอน;โปรตอนหรือนิวเคลียสของไฮโดรเจน;นิวเคลียสของฮีเลียม;โฟตอน</t>
  </si>
  <si>
    <t xml:space="preserve">ผลของการทำกิจกรรมเพื่อต้องการให้ทราบว่าในแต่ละช่วงเวลาของเอกภพนั่นมีสสารใดเกิดขึ้นบ้างโดยเอกภพนั้นมีการขยายตัวขึ้นจากจุดเล็กๆและแผ่ขยายออกไป
</t>
  </si>
  <si>
    <t>เกิดขึ้นในช่วง10^-6ถึง300,000ปีโปรตอนเกิดจากควาร์กประจุ+2/3จำนวน2ตัวรวมกับควาร์กประจุ-1/3จำนวน1ตัวมารวมกันและนิวตรอนเกิดจากควาร์กประจุ-1/3จำนวน2ตัวมารวมกับควาร์กประจุ+2/3จำนวน1ตัว</t>
  </si>
  <si>
    <t>เกิดพร้อมกันเพราะมีการรวมตัวกันของรวมตัวกันของโปรตอนและนิวตรอนของแต่ละส่วนโดยแต่ละอันมีอนุภาคนิวตรอนและโปรตอนมีจำนวนที่ไม่เท่ากันนทำให้เกิดการต่างกันของธาตุ</t>
  </si>
  <si>
    <t>300,000ถึง1ล้านปี</t>
  </si>
  <si>
    <t>มีการเปลี่ยนแปลงอุณหภูมิเพราะในช่วงที่มีการระเบิดและแผ่กระจาดขึ้นครั้งแรกทำให้ช่วงแรกมีอุณหภูมิที่สูงแต่เมื่อเวลาผ่านไปอุณหภูมิของเอกภพก็เริ่มมีการเย็นตัวลง</t>
  </si>
  <si>
    <t>42236@promma.ac.th</t>
  </si>
  <si>
    <t>กมลวรรณ ทับล้อม</t>
  </si>
  <si>
    <t>กมลวรร ทับล้อม</t>
  </si>
  <si>
    <t>ควาร์ก;โฟตอน;โพซิตรอน;แอนติควาร์ก;อิเล็กตรอน;นิวทริโน;แอนตินิวทริโน</t>
  </si>
  <si>
    <t>นิวตรอน;โปรตอนหรือนิวเคลียสของไฮโดรเจน;แอนตินิวทริโน;นิวทริโน;โพซิตรอน;อิเล็กตรอน;โฟตอน</t>
  </si>
  <si>
    <t>นิวตรอน;โปรตอนหรือนิวเคลียสของไฮโดรเจน;นิวเคลียสของฮีเลียม;นิวทริโน;อิเล็กตรอน;โฟตอน</t>
  </si>
  <si>
    <t>อะตอมของไฮโดรเจน;โฟตอน;อิเล็กตรอน;นิวทริโน;อะตอมของฮีเลียม</t>
  </si>
  <si>
    <t>ระหว่างวิวัฒนาการเอกภพจะมีการเปลี่ยนแปลงทั้งสสาร อุณหภูมิ และขนาดโดยอุณหภูมิของเอกภพจะลดลง ขนาดของเอกภพจะเพิ่มขึ้น</t>
  </si>
  <si>
    <t>เกิดในช่วง10ยกกำลัง-6วินาที ถึง 300,000ปี และ เกิดจากอนุภาคควาร์รวมตัวกัน</t>
  </si>
  <si>
    <t>เกิดไม่พร้อมกัน เพราะ นิวเคลียสของฮีเลียมจะเกิดก่อน</t>
  </si>
  <si>
    <t>เกิดในช่วง300,000ปี ถึง 1,000ล้านปี</t>
  </si>
  <si>
    <t>อะตอมของไฮโดรเจนและธาตุฮีเลียม</t>
  </si>
  <si>
    <t>เปลี่ยนแปลงอุณหภูมิ และขนาด โดยอุณหภูมิของเอกภพจะลดลง ขนาดของเอกภพจะเพิ่มขึ้น เกิดสสารต่างๆในเอกภพ</t>
  </si>
  <si>
    <t>42174@promma.ac.th</t>
  </si>
  <si>
    <t>กิตติคุณ หะดี</t>
  </si>
  <si>
    <t>เอกพบขยายตัว</t>
  </si>
  <si>
    <t>ไม่พร้อมกันนิวเคลียสไฮโดรเจนเกิดก่อนและนิวเคลียสของฮีเลียมเกิดหลัง</t>
  </si>
  <si>
    <t>เกิดช่วงเวลา 300,000 ถึง 1000ล้านปี</t>
  </si>
  <si>
    <t>นิวชิโนและโฟตอน</t>
  </si>
  <si>
    <t>เปลี่ยนแปลงด้านขนาดเอกภพมีขนาดใหญ่มากขึ้น</t>
  </si>
  <si>
    <t>41955@promma.ac.th</t>
  </si>
  <si>
    <t>กษิรา แสงล้ำ</t>
  </si>
  <si>
    <t>โพซิตรอน;แอนตินิวทริโน;นิวทริโน;อิเล็กตรอน;ควาร์ก;นิวตรอน;โปรตอนหรือนิวเคลียสของไฮโดรเจน;โฟตอน</t>
  </si>
  <si>
    <t>ในระหว่างวิฒนาการเอกภพจะมีการเปลี่ยนแปลงตามกาลเวลา</t>
  </si>
  <si>
    <t>ช่วง10‐⁶ หลังบิกแบง อุณหภูมิประมาณ 10¹³ ล้านเคลวิน เกิดจากไฮโดรเจน</t>
  </si>
  <si>
    <t>ไม่ นิวเคลียสของไฮโดรเจนเกิดช่วง 10‐⁶ s หลังบิกแบง อุณหภูมิ 10¹³
นิวเคลียสของฮีเลียมเกิดช่วง ประมาณ3minหลังบิกแบง อุณหภูมิประมาณ 1,000ล้านเคลวิน</t>
  </si>
  <si>
    <t>30,000ปีหลังบิกแบง</t>
  </si>
  <si>
    <t>มีขนาดใหญ่ขึ้น และองค์ประกอบก็ใหญ่ขึ้นตาม</t>
  </si>
  <si>
    <t>41978@promma.ac.th</t>
  </si>
  <si>
    <t>ชุติพนธ์ ช่ออบเชย</t>
  </si>
  <si>
    <t>ควาร์ก;โฟตอน;นิวทริโน;อิเล็กตรอน;แอนติควาร์ก;แอนตินิวทริโน;โพซิตรอน</t>
  </si>
  <si>
    <t>โฟตอน;อิเล็กตรอน;นิวตรอน;นิวทริโน;โพซิตรอน;โปรตอนหรือนิวเคลียสของไฮโดรเจน</t>
  </si>
  <si>
    <t>โฟตอน;นิวทริโน;นิวเคลียสของฮีเลียม;โปรตอนหรือนิวเคลียสของไฮโดรเจน;นิวตรอน;อิเล็กตรอน</t>
  </si>
  <si>
    <t>สรุป นิวทริโนอยู่ทุกช่วงเวลา นิวตรอนและโปรตอนเริ่มมีตั้งแต่ 10 ลบกำลังหก ถึง 3 นาทีและค่อยรวมตัวตอน 3นาที ถึง 300,000ปี เป็นอะตอมจองไฮโดรเจน นิวเคลียสจองฮีเลียม และอะตอมของฮีเลียม จน 1,000ล้านปีก็กลายเป็น Galaxy จนถึง 13,800ล้านปี</t>
  </si>
  <si>
    <t>เกิดตอน 10กำลังลบ6 ถึง 3นาที เกิดจาก ควาร์กและแอนติควาร์ก รวมตัวกัน</t>
  </si>
  <si>
    <t>ไม่พร้อมกัน เพราะนิวเคลียสของไฮโดรเจนเกิดตอน 10 กำลังลบ 6 แต่นิวเคลียสจองฮีเลียม เกิดตอน 3 นาที 300,000 ปี</t>
  </si>
  <si>
    <t>อะตอมของไฮโดรเจนเกิดจากโปรตอนและอิเล็กตอนรวมตัวกัน ส่วนอะตอมของฮีเลียม เกิดจาก อะตอมของไฮโดรเจนรวมตัวกัน</t>
  </si>
  <si>
    <t>เกิดจากอะตอมไฮโดรเจนและอะตอมฮีเลียมเป็นส่วนใหญ่</t>
  </si>
  <si>
    <t>ขยายตัว ก่อรูป</t>
  </si>
  <si>
    <t>41966@promma.ac.th</t>
  </si>
  <si>
    <t>พิชชานันท์ ตราชูนิต</t>
  </si>
  <si>
    <t>โฟตอน;ควาร์ก;แอนติควาร์ก;โพซิตรอน;นิวทริโน;แอนตินิวทริโน;อิเล็กตรอน</t>
  </si>
  <si>
    <t>แอนติควาร์ก;อิเล็กตรอน;โพซิตรอน;นิวทริโน;แอนตินิวทริโน;นิวตรอน;โปรตอนหรือนิวเคลียสของไฮโดรเจน</t>
  </si>
  <si>
    <t>นิวตรอน;โปรตอนหรือนิวเคลียสของไฮโดรเจน;นิวทริโน;อิเล็กตรอน;โฟตอน;นิวเคลียสของฮีเลียม</t>
  </si>
  <si>
    <t>อะตอมของฮีเลียม;อะตอมของไฮโดรเจน;โฟตอน;แอนตินิวทริโน</t>
  </si>
  <si>
    <t>อุณหภูมิของเอกภพลดลง ขนาดของเอกภพเพิ่มขึ้น หลังจากนั้นสสารในเอกภพจะรวมตัวกันจนเกิดเป็นกาแล็กซี่และสมาชิกต่างๆ</t>
  </si>
  <si>
    <t>10ยกกำลัง-6วินาที ถึง 3 นาที เกิดจากควาร์กและแอนติควาร์ก</t>
  </si>
  <si>
    <t>ไม่ เพราะ อะตอมของไฮโดนเจนเกิดก่อนนิวเคลียสของฮีเลียม ซึ่งนิวเคลียสของไฮโดนเจนเกิดตอน 10ยกกำลัง-6 ถึง 3 นาที</t>
  </si>
  <si>
    <t>อิเล็กตนอนและนิวทริโอ</t>
  </si>
  <si>
    <t>อุณหภูมิ ขนาด</t>
  </si>
  <si>
    <t>42289@promma.ac.th</t>
  </si>
  <si>
    <t>สมิตานัน มุขศรี</t>
  </si>
  <si>
    <t>อุณหภูมิของเอกภพลดลง ขนาดของเอกภพเพิ่มขึ้น ต่อจากนั้นเกิดสสารในเอกภพจะรวมตัวกันจนเกิดเป็นกาแล็กซี และสมาชิกต่าง</t>
  </si>
  <si>
    <t>10ยกกำลัง-6วินาที - 3นาที เกิดจากควาร์กและแอนติควาร์ก</t>
  </si>
  <si>
    <t>ไม่ เพราะนิวเคลียสของไฮโดรเจนเกิดก่อนนิวเคลียสของฮีเลียม ซึ่งนิวเคลียสของไฮโดรเจนเกิดตอน 10ยกกำลัง-6 ถึง 3 นาที</t>
  </si>
  <si>
    <t>อิเล็กตรอนและนิวทริโน</t>
  </si>
  <si>
    <t>41998@promma.ac.th</t>
  </si>
  <si>
    <t>กานต์พิชชา ใจเด็ด</t>
  </si>
  <si>
    <t>การกำเนิดแลัการเปลี่ยนแปลงพลังงาน สสาร ขนาด อุณหภูมิของเอกภพเกิดบิกแบงในช่วงเวลาต่างๆ ตามวิวัฒนาการของเอกภพ</t>
  </si>
  <si>
    <t>โปรตอนและนิวตรอนเกิดขึ้นประมาณ 10ยกกำลัง-6 วินาทีหลังจากเกิดบิกแบง โดยเกิดจากการรวมตัวของควาร์ก  เมื่อเอกภพเย็นลง ควาร์กจึงรวมตัวกันเป็นโปรตอนและนิวตรอนได้</t>
  </si>
  <si>
    <t>ไม่ นิวเคลียสของไฮโดรเจน เกิดขึ้นก่อนนิวเคลียสของฮีเลียม โดยนิวเคลียสของฮีเลียมเกิดขึ้นในช่วงประมาณ 3 นาทีหลังจากบิกแบง นิวเคลียสของฮีเลียมจึงเกิดภายหลังจากที่มีนิวเคลียสของไฮโดรเจนแล้ว</t>
  </si>
  <si>
    <t>อะตอมของไฮโดรเจนและฮีเลียมเริ่มก่อตัวขึ้นประมาณ 300,000 ปีหลังจากบิกแบง</t>
  </si>
  <si>
    <t xml:space="preserve">        1.	การขยายตัวของเอกภพ
เอกภพยังคงขยายตัวอย่างต่อเนื่องตั้งแต่หลังบิกแบง
	2.	การเย็นตัวลงของเอกภพ
เมื่อเอกภพขยายตัว อุณหภูมิโดยรวมก็ลดลงเรื่อย ๆ
	3.	การก่อตัวของโครงสร้างจักรวาล
จากพลังงานและอนุภาคเริ่มต้น ได้เกิดเป็นดาวฤกษ์ กาแล็กซี และโครงสร้างขนาดใหญ่
	4.	การเปลี่ยนแปลงของพลังงานเป็นสสาร และในทางกลับกัน
เอกภพ พลังงานเปลี่ยนเป็นอนุภาคมูลฐาน</t>
  </si>
  <si>
    <t>42187@promma.ac.th</t>
  </si>
  <si>
    <t>วิปัสสก อมดวง</t>
  </si>
  <si>
    <t>นาย วิปัสสก อมดวง</t>
  </si>
  <si>
    <t>โพซิตรอน;แอนติควาร์ก;ควาร์ก;แอนตินิวทริโน;นิวทริโน</t>
  </si>
  <si>
    <t>นิวทริโน;แอนตินิวทริโน;โฟตอน;ควาร์ก;แอนติควาร์ก</t>
  </si>
  <si>
    <t>นิวทริโน;แอนตินิวทริโน;โฟตอน;นิวตรอน;โปรตอนหรือนิวเคลียสของไฮโดรเจน;นิวเคลียสของฮีเลียม</t>
  </si>
  <si>
    <t>เอกภพขยายตัวเรื่อยๆตามเวลา</t>
  </si>
  <si>
    <t>เกิดตั้งแต่10`⁶ ถึง 300,000 ปี หรือ 10¹³ ถึง 5000 K
และเกิดจากอนุภาคควาร์กประจุ -⅓ และควาร์กประจุ +⅔ รวมกัน</t>
  </si>
  <si>
    <t>เกิดพร้อมกัน นิวเคลียสไฮโดเจนและนิวเคลียสของฮิเลียมเกิดพร้อมดันและหายพร้อมกัน</t>
  </si>
  <si>
    <t>300,000 ถึง 1,000,000,000 ปี</t>
  </si>
  <si>
    <t>เอกภพขยายตัวมากขึ้นตามการเวลา</t>
  </si>
  <si>
    <t>43949@promma.ac.th</t>
  </si>
  <si>
    <t>รสสุคนธ์​ มูลลัง</t>
  </si>
  <si>
    <t>น.ส. รสสุคนธ์ มูลลัง</t>
  </si>
  <si>
    <t>โฟตอน;นิวทริโน;โพซิตรอน;ควาร์ก;แอนติควาร์ก;อิเล็กตรอน;แอนตินิวทริโน</t>
  </si>
  <si>
    <t>ในแต่ละช่วงเวลาวิวัฒนาการของเอกภพจะมีการเปลี่ยนแปลงทั้งสสาร อุณหภูมิ และขนาด ขนาดเอกภพจะเพิ่มขึ้น</t>
  </si>
  <si>
    <t>เมื่ออุณหภูมิของเอกภพลดลงเหลือประมาณ 10 ยกกำลังเมื่ออุณหภูมิของเอกภพลดลงเหลือประมาณ 10 ยกกำลัง 13 เคลวิน ควาร์กรวมตัว</t>
  </si>
  <si>
    <t>อะตอมของธาตุไฮโดรเจนและธาตุฮีเลียมรวมตัวกันด้วยแรงโน้มถ่วง</t>
  </si>
  <si>
    <t>อุณหภูมิและขนาดใหญ่ขึ้น</t>
  </si>
  <si>
    <t>42008@promma.ac.th</t>
  </si>
  <si>
    <t>ภัทรวดี ยินชัย</t>
  </si>
  <si>
    <t>แอนติควาร์ก;นิวทริโน;ควาร์ก;โฟตอน;โพซิตรอน;อิเล็กตรอน</t>
  </si>
  <si>
    <t>นิวตรอน;โปรตอนหรือนิวเคลียสของไฮโดรเจน;อิเล็กตรอน;แอนตินิวทริโน;โพซิตรอน;นิวทริโน;โฟตอน</t>
  </si>
  <si>
    <t>มีการเปลี่ยนแปลงทั้งสสาร อุณหภูมิของเอกภพลดลง ขนาดเอกภพเพิ่มขึ้นเกิดสสารต่างๆรวมตัวกันจนเกิดกาแล็กซี่</t>
  </si>
  <si>
    <t>10กำลัง-6วินาที ถึง
300000ปี เกิดจากอนุภาคควาร์กประจุ-1/3และประจุ+2/3</t>
  </si>
  <si>
    <t>เกิดพร้อมกันในช่วงเวลา3นาที-300000ปีอุณหภูมิ10กำลัง9-5000เคลวิน</t>
  </si>
  <si>
    <t>สสารรวมตัวกัน</t>
  </si>
  <si>
    <t>เอกภพรวมตัวกันเกิดเป็นกาแล็กซี่</t>
  </si>
  <si>
    <t>42051@promma.ac.th</t>
  </si>
  <si>
    <t>ปาณรวิน ผาดี</t>
  </si>
  <si>
    <t>โฟตอน;แอนติควาร์ก;อิเล็กตรอน;โพซิตรอน;นิวทริโน;แอนตินิวทริโน;ควาร์ก</t>
  </si>
  <si>
    <t>การกำเนิดและเปลี่ยนแปลงพลังงาน สสาร ขนาด อุณหภูมิของเอกภพหลังเกิดบิกแบงในช่วงเวลาต่างๆตามวิวัฒนาการของเอกภพ</t>
  </si>
  <si>
    <t>หลังการระเบิดครั้งใหญ่  ประมาณ 300,000 ปีต่อมา</t>
  </si>
  <si>
    <t>42038@promma.ac.th</t>
  </si>
  <si>
    <t>กุลณณิช อ้อยทอง</t>
  </si>
  <si>
    <t>นิวตรอน;นิวทริโน;อิเล็กตรอน;โฟตอน;แอนตินิวทริโน;โพซิตรอน;โปรตอนหรือนิวเคลียสของไฮโดรเจน</t>
  </si>
  <si>
    <t>การกำเนิดและเปลี่ยนแปลงพลังงาน สสาร ขนาด อุณหภูมิของเอกภพหลัดเกิดบิกแบงในช่วงเวลาต่างๆตามวิวัฒนาการของเอกภพ</t>
  </si>
  <si>
    <t>เกิดขึ้นช่วงเวลาประมาณ10ยกกำลัง-6 เกิดอนุภาคจากการรวมตัวของควาร์ก</t>
  </si>
  <si>
    <t>ไม่ได้เกิดขึ้นพร้อมกันในทุกสถานการณ์แต่จะเกิดขึ้นได้ในปฏิกิริยานิวเคลียร์ฟิวชั่น</t>
  </si>
  <si>
    <t>อะตอมของไฮโดรเจนและฮีเลียมเกิดขึ้นในช่วง ~380,000 ปีหลังจากบิกแบง</t>
  </si>
  <si>
    <t xml:space="preserve">กาแล็กซีประกอบด้วยไฮโดรเจนและฮีเลียมเป็นหลัก </t>
  </si>
  <si>
    <t>การขยายตัวของเอกภพ การเปลี่ยนแปลงของอุณหภูมิและการก่อตัวของโครงสร้างต่างๆ</t>
  </si>
  <si>
    <t>42248@promma.ac.th</t>
  </si>
  <si>
    <t>แพรวา สินฉลอง</t>
  </si>
  <si>
    <t>โฟตอน;ควาร์ก;แอนติควาร์ก;โพซิตรอน;แอนตินิวทริโน;นิวทริโน;อิเล็กตรอน</t>
  </si>
  <si>
    <t>นิวตรอน;นิวทริโน;แอนตินิวทริโน;โปรตอนหรือนิวเคลียสของไฮโดรเจน;โฟตอน</t>
  </si>
  <si>
    <t>นิวเคลียสของฮีเลียม;นิวตรอน;โปรตอนหรือนิวเคลียสของไฮโดรเจน;โฟตอน</t>
  </si>
  <si>
    <t>นิวทริโน;อะตอมของฮีเลียม;โฟตอน</t>
  </si>
  <si>
    <t xml:space="preserve">ทำให้ได้ทราบเกี่ยวกับระยะเวลาและอุณหภูมิต่างๆของการกำเนิดและวิวัฒนาการของเอกภพตามทฤษฎีบิกแบง
เช่น ช่วงก่อน10กำลัง-6วินาทีหลังบิกแบงมีสสารเกิดขึ้น เมื่อมีการรวมตัวจะเกิดกระบวนการประลัย เป็นต้น
</t>
  </si>
  <si>
    <t>เกิดช่วง10กำลัง-6 ถึง 300,000ปี เกิดจาก ควาร์กรวมตัวกัน นิวเคลียสธาตุฮีเลียม</t>
  </si>
  <si>
    <t>พร้อมกัน โดยดึงอิเล็กตรอน</t>
  </si>
  <si>
    <t>อุณหภูมิ เวลา เปลี่ยนแปลงตามกระบวนการต่างๆ</t>
  </si>
  <si>
    <t>42118@promma.ac.th</t>
  </si>
  <si>
    <t>ซาร่า ลอนดอน</t>
  </si>
  <si>
    <t>การเปลี่ยนพลังงานสสารขนาด อุณหภูมิขิงเอกภพหลังเกิดการบิกเเบงในช่วงเวลาต่างๆ</t>
  </si>
  <si>
    <t>10ยกกำลัง-6ถึง300000ปี เกิดอนุภาคจากการรวมตัวของควาร์ก</t>
  </si>
  <si>
    <t>ไม่ได้เกิดขึ้นพร้อมกันในสถานการณ์เเต่จะเกิดขึ้นได้ในปฎิกริยานิวเคลียร์ฟิวชั่น</t>
  </si>
  <si>
    <t>หลังการระเบิดครั้งใหญ่ ประมาณ300000ปีต่อมา</t>
  </si>
  <si>
    <t>เอกภพเปลี่ยนแปลงงโดยขยายตัวใหญ่ขึ้นและอุณหภูมิลดลง</t>
  </si>
  <si>
    <t>42127@promma.ac.th</t>
  </si>
  <si>
    <t>พรลภัส บัวเรือง</t>
  </si>
  <si>
    <t>นิวทริโน;แอนตินิวทริโน;แอนติควาร์ก;อิเล็กตรอน;โพซิตรอน;โฟตอน;ควาร์ก</t>
  </si>
  <si>
    <t>นิวทริโน;โฟตอน;นิวตรอน;อิเล็กตรอน;แอนตินิวทริโน;โพซิตรอน;โปรตอนหรือนิวเคลียสของไฮโดรเจน</t>
  </si>
  <si>
    <t>นิวทริโน;อิเล็กตรอน;นิวเคลียสของฮีเลียม;โฟตอน;นิวตรอน;โปรตอนหรือนิวเคลียสของไฮโดรเจน</t>
  </si>
  <si>
    <t>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 ภายในกาแล็กซีในปัจจุบัน</t>
  </si>
  <si>
    <t xml:space="preserve"> 10⁻⁶  เกิดจาก การรวมตัวของควาร์ก</t>
  </si>
  <si>
    <t>นิวเคลียสของไฮโดรเจนเกิดก่อน หลังบิ๊กแบงเพียงไม่กี่ไมโครวินาที ส่วนนิวเคลียสของฮีเลียมเกิดทีหลังประมาณ 3–20 นาที หลังเอกภพเย็นตัวลงพอสำหรับการรวมตัวของโปรตอนและนิวตรอน</t>
  </si>
  <si>
    <t>กาแล็กซีเกิดจากธาตุไฮโดรเจน</t>
  </si>
  <si>
    <t>เอกภพเปลี่ยนแปลงโดยขยายตัวใหญ่ขึ้นและอุณหภูมิลดลง</t>
  </si>
  <si>
    <t>43947@promma.ac.th</t>
  </si>
  <si>
    <t>พัทธนันท์ อินทร์ปรุง</t>
  </si>
  <si>
    <t>นิวตรอน;โฟตอน;แอนติควาร์ก;โพซิตรอน;อิเล็กตรอน;แอนตินิวทริโน;นิวทริโน;โปรตอนหรือนิวเคลียสของไฮโดรเจน</t>
  </si>
  <si>
    <t>โฟตอน;นิวตรอน;โปรตอนหรือนิวเคลียสของไฮโดรเจน;อิเล็กตรอน;นิวทริโน;นิวเคลียสของฮีเลียม</t>
  </si>
  <si>
    <t>การเปลี่ยนแปลงของเอกภพขึ้นอยู่ตามช่วงเวลาและอุณหภูมิที่แตกต่างกันไป เอกภพมีการขยายในแต่ละปี</t>
  </si>
  <si>
    <t>ในช่วงเวลา10^-6วินาทีไปจนถึง300,000ปี</t>
  </si>
  <si>
    <t>เกิดขึ้นไม่พร้อมกัน โดยนิวเคลียสของไฮโดรเจนเกิดขึ้นก่อนและอีเลียมมาทีหลัง</t>
  </si>
  <si>
    <t>300,000ปี ไปถึง 1,000ล้านปี</t>
  </si>
  <si>
    <t>สิ่งต่างๆในเอกภพรวมตัวกัน</t>
  </si>
  <si>
    <t>อุณหภูมิที่เปลี่ยนแปลงไปตามเวลา</t>
  </si>
  <si>
    <t>43951@promma.ac.th</t>
  </si>
  <si>
    <t>ศิริรัตน์ ชื่นกมล</t>
  </si>
  <si>
    <t>น.ส.ศิริรัตน์ ชื่นกมล</t>
  </si>
  <si>
    <t>ควาร์ก;แอนติควาร์ก;อิเล็กตรอน;โฟตอน;แอนตินิวทริโน;นิวทริโน;โพซิตรอน</t>
  </si>
  <si>
    <t>นิวตรอน;นิวทริโน;อิเล็กตรอน;โฟตอน;โปรตอนหรือนิวเคลียสของไฮโดรเจน;แอนตินิวทริโน</t>
  </si>
  <si>
    <t>โฟตอน;นิวตรอน;นิวเคลียสของฮีเลียม;อิเล็กตรอน;นิวทริโน;โปรตอนหรือนิวเคลียสของไฮโดรเจน</t>
  </si>
  <si>
    <t>การเปลี่ยนแปลงของเอกภพขึ้นอยู่ตามช่วงเวลา</t>
  </si>
  <si>
    <t>ในช่วงเวลา10^-6ถึง300,000ปี</t>
  </si>
  <si>
    <t>เกิดขึ้นไม่พร้อมกัน โดนนิวเคลียร์ของไฮโดรเจนเกิดขึ้นก่อนแล้วฮีเลียมเกิดทีหลัง</t>
  </si>
  <si>
    <t>สิ่งต่างๆในเอกภพมารวมตัวกัน</t>
  </si>
  <si>
    <t>43943@promma.ac.th</t>
  </si>
  <si>
    <t>พอเพียง ฤทธิแผลง</t>
  </si>
  <si>
    <t>นายพอเพียง ฤทธิแผลง</t>
  </si>
  <si>
    <t>อิเล็กตรอน;นิวทริโน;โพซิตรอน;แอนตินิวทริโน;นิวตรอน;โปรตอนหรือนิวเคลียสของไฮโดรเจน;นิวเคลียสของฮีเลียม</t>
  </si>
  <si>
    <t>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 ภายในกาแล็กซีในปัจจุบัน ซึ่งนักวิทยาศาสตร์ได้อธิบายการกำเนิดและวิวัฒนาการของเอกภพ</t>
  </si>
  <si>
    <t>เกิดขึ้นในช่วง10^-6โปรตอนเกิดจากควาร์ก ประจุ+2/3จำนวน2ตัวรวมกับควาร์ก ประจุ-1/3จำนวน1 ตัวมารวมกันและนิวตรอน เกิดจากควาร์กประจุ-1/3จำนวน2ตัวมารวมกับค วาร์กประจุ+2/3จำนวน 1 ตัว</t>
  </si>
  <si>
    <t xml:space="preserve">ไม่ได้เกิดขึ้นพร้อมกันเพราะนิวเคลียสของไฮโดรเจนและฮีเลียมไม่ได้เกิดขึ้นพร้อมกัน แต่เกิดขึ้นในช่วงเวลาที่ต่างกันหลังจากเกิดบิกแบง. นิวเคลียสของไฮโดรเจน (โปรตอน) เกิดขึ้นก่อนหลังบิกแบงเพียง 10-6 วินาที จากการที่ควาร์กรวมตัวกันเป็นโปรตอน. ส่วนนิวเคลียสของฮีเลียมเกิดหลังบิกแบง 3 นาที เมื่ออุณหภูมิเอกภพลดลงจนโปรตอนและนิวตรอนสามารถรวมตัวกันได้. </t>
  </si>
  <si>
    <t>300,000ถึง 1000 ล้านปี</t>
  </si>
  <si>
    <t>เอกภพมีการเปลี่ยนแปลงอุณหภูมิและขนาดโดยอุณหภูมิของเอกภพจะลดลงและขนาดของเอกภพขยายใหญ่ขึ้น เอกภพมีการเปลี่ยนแปลงขนาด</t>
  </si>
  <si>
    <t>42256@promma.ac.th</t>
  </si>
  <si>
    <t>อุไรวรรณ สุขสวัสดิ์</t>
  </si>
  <si>
    <t>โฟตอน;แอนติควาร์ก;อิเล็กตรอน;แอนตินิวทริโน;นิวตรอน;โปรตอนหรือนิวเคลียสของไฮโดรเจน;นิวทริโน;โพซิตรอน</t>
  </si>
  <si>
    <t>การเปลี่ยนแปลงพลังงาน สสาร ขนาด อุณหภูมิ ของเอกภพ ในช่วงเวลาต่างๆ  มีการเปลี่ยนแปลงตลอด เมื่ออนุภาคมูลฐาน และปฏิยานุภาค ประเภทเดียวกันรวมกัน จะเกิดกระบวนการประลัย ทำให้กลายเป็นพลังงาน</t>
  </si>
  <si>
    <t>โปรตอนและนิวตรอนเกิดขึ้นในช่วงเวลาหลังจาก บิกแบง (Big Bang) ประมาณ 10^-6  จนถึง 300,000</t>
  </si>
  <si>
    <t xml:space="preserve">
นิวเคลียสของไฮโดรเจนเกิดก่อน เพราะเป็นเพียงโปรตอนเดี่ยว ๆ ที่มีเสถียรภาพ ส่วนฮีเลียมเกิดขึ้นภายหลังเมื่อจักรวาลเย็นพอให้เกิดปฏิกิริยานิวเคลียร์ฟิวชันได้ ดังนั้นแม้จะเกิดในช่วงต้นของจักรวาลเหมือนกัน แต่ไม่ใช่ "พร้อมกัน" โดยตรง
</t>
  </si>
  <si>
    <t xml:space="preserve">กาแล็กซีเกิดจากองค์ประกอบหลักคือ ก๊าซไฮโดรเจน และ ฮีเลียม ซึ่งเป็นธาตุเบาที่เกิดขึ้นตั้งแต่หลังบิ๊กแบง ส่วน ธาตุหนัก (เช่น คาร์บอน ออกซิเจน เหล็ก) มีปริมาณน้อย และเกิดขึ้นภายหลังจากการระเบิดของดาวฤกษ์รุ่นแรก ๆ ในกาแล็กซี
</t>
  </si>
  <si>
    <t>นอกจากการเปลี่ยนแปลงของสสารแล้ว เอกภพยังมีการเปลี่ยนแปลงหลัก ๆ ดังนี้:
1. การขยายตัวของเอกภพ – เอกภพขยายตัวต่อเนื่อง ทำให้กาแล็กซีห่างออกจากกัน
2. การเย็นตัวของเอกภพ – อุณหภูมิลดลงเรื่อย ๆ ตั้งแต่หลังบิ๊กแบง
3. การเกิดโครงสร้างใหญ่ – ก๊าซรวมตัวกันเป็นดาว กาแล็กซี และกลุ่มกาแล็กซีในเวลาต่อมา</t>
  </si>
  <si>
    <t>41941@promma.ac.th</t>
  </si>
  <si>
    <t>นพพร ศรีจินดา</t>
  </si>
  <si>
    <t>นายนพพร ศรีจินดา</t>
  </si>
  <si>
    <t>นิวตรอน;โปรตอนหรือนิวเคลียสของไฮโดรเจน;นิวทริโน;แอนตินิวทริโน;โฟตอน;อิเล็กตรอน;โพซิตรอน</t>
  </si>
  <si>
    <t>เอกภพเกิดจากเหตุการณ์บิกแบง และมีการขยายตัวอย่างต่อเนื่อง
สสารในเอกภพมีการเปลี่ยนแปลงจากพลังงาน → อนุภาค → นิวเคลียส → อะตอม → ดาว → กาแล็กซี
ธาตุหลักที่เป็นองค์ประกอบของกาแล็กซีคือไฮโดรเจน
นอกจากนี้ เอกภพยังมีการเปลี่ยนแปลงด้านขนาด (ขยายตัว), อุณหภูมิ (เย็นลง), และโครงสร้าง (ก่อตัวเป็นระบบต่าง ๆ)</t>
  </si>
  <si>
    <t>โปรตอน (proton) และนิวตรอน (neutron) เกิดขึ้นในช่วงเวลาหลังจาก บิกแบง (Big Bang) ประมาณ 1 ไมโครวินาทีถึง 1 วินาทีแรก ซึ่งเป็นช่วงที่เรียกว่า ยุคนิวคลีโอซินเทซิสเริ่มต้น (primordial nucleosynthesis)อนุภาคที่ก่อให้เกิดโปรตอนและนิวตรอน
โปรตอนและนิวตรอนเป็น ฮาดรอนชนิดแบรีออน (baryons) ซึ่งประกอบด้วย:
ควาร์ก (quarks) 3 ตัว
โปรตอน: ประกอบด้วย 2 ควาร์กอัพ (up) + 1 ควาร์กดาวน์ (down)
นิวตรอน: ประกอบด้วย 1 ควาร์กอัพ (up) + 2 ควาร์กดาวน์ (down)</t>
  </si>
  <si>
    <t>นิวเคลียสของไฮโดรเจนและนิวเคลียสของฮีเลียมไม่ได้เกิดขึ้นพร้อมกัน แต่เกิดในลำดับที่ต่อเนื่องกันภายใต้กระบวนการที่เรียกว่า บิกแบงนิวคลีโอซินเธซิส (Big Bang Nucleosynthesis) ซึ่งเกิดขึ้นในช่วงไม่กี่นาทีแรกหลังจากเกิดบิกแบง (Big Bang) เมื่อประมาณ 13.8 พันล้านปีก่อน</t>
  </si>
  <si>
    <t>อะตอมของไฮโดรเจนและฮีเลียม (หมายถึงอะตอมที่มีนิวเคลียสและอิเล็กตรอนรวมตัวกันอย่างสมบูรณ์) ไม่ได้เกิดขึ้นทันทีหลังจากที่นิวเคลียสของพวกมันก่อตัว แต่เกิดขึ้นในช่วงเวลาที่เรียกว่า ยุครีคอมบิเนชัน (Recombina</t>
  </si>
  <si>
    <t>กาแล็กซีเกิดจากธาตุที่เป็นองค์ประกอบหลักคือ ‘ไฮโดรเจน’ เพราะเป็นธาตุแรกที่เกิดขึ้นหลังบิกแบง และเป็นองค์ประกอบหลักของดาวฤกษ์ ซึ่งรวมตัวกันเป็นกาแล็กซี”</t>
  </si>
  <si>
    <t>เอกภพมีการเปลี่ยนแปลงหลายด้าน ได้แก่
ขนาด (ขยายตัว)
อุณหภูมิ (เย็นลง)
โครงสร้าง (เกิดกาแล็กซีและดาวต่าง ๆ)</t>
  </si>
  <si>
    <t>43954@promma.ac.th</t>
  </si>
  <si>
    <t>ธีรภัทร เครื่องทิพย์</t>
  </si>
  <si>
    <t>4/7</t>
  </si>
  <si>
    <t>นิวทริโน;แอนติควาร์ก;ควาร์ก</t>
  </si>
  <si>
    <t>โปรตอนหรือนิวเคลียสของไฮโดรเจน;แอนติควาร์ก;อิเล็กตรอน;โพซิตรอน;นิวทริโน;แอนตินิวทริโน;ควาร์ก;โฟตอน</t>
  </si>
  <si>
    <t>นิวเคลียสของฮีเลียม;นิวตรอน;โปรตอนหรือนิวเคลียสของไฮโดรเจน;แอนตินิวทริโน;โฟตอน</t>
  </si>
  <si>
    <t>นิวเคลียสของฮีเลียม;นิวทริโน;โฟตอน;แอนตินิวทริโน</t>
  </si>
  <si>
    <t>อะตอมของไฮโดรเจน;อะตอมของฮีเลียม;นิวทริโน;โฟตอน;นิวตรอน</t>
  </si>
  <si>
    <t>เอกภพมีการเปลี่ยนแปลวทั้งสสารทั้งอุณหภุมิ</t>
  </si>
  <si>
    <t>10ยกกำลังลบ6ถึง3นาที</t>
  </si>
  <si>
    <t>ไม่พร้อมกัน เวลา</t>
  </si>
  <si>
    <t>อะตอม ฮีเลียม</t>
  </si>
  <si>
    <t>เปลี่ยนขนาดและอุณหภูมิ</t>
  </si>
  <si>
    <t>41942@promma.ac.th</t>
  </si>
  <si>
    <t>ปุญญพัฒน์ สระเเก้ว</t>
  </si>
  <si>
    <t>ควาร์ก;แอนติควาร์ก;โฟตอน;นิวตรอน;นิวทริโน</t>
  </si>
  <si>
    <t>โฟตอน;นิวเคลียสของฮีเลียม;นิวทริโน;แอนตินิวทริโน</t>
  </si>
  <si>
    <t>อะตอมของฮีเลียม;โฟตอน;แอนตินิวทริโน;นิวทริโน</t>
  </si>
  <si>
    <t>ในเเต่ละเวลาก็จะกำเนิดธาตุต่างๆมาเเละหายไป</t>
  </si>
  <si>
    <t>ไม่พร้อมกันดูจากเวลา</t>
  </si>
  <si>
    <t>ควาร์กประจุ</t>
  </si>
  <si>
    <t>43963@promma.ac.th</t>
  </si>
  <si>
    <t>สุพิชญา คำรักษ์</t>
  </si>
  <si>
    <t>น.ส.สุพิชญา คำรักษ์</t>
  </si>
  <si>
    <t>วิวัฒนาการของเอกภพมีการเปลี่ยนแปลงตามช่วงเวลาแต่ละช่วงเพื่อพัฒนาเป็นกาแล็กซึ</t>
  </si>
  <si>
    <t xml:space="preserve">10ยกกำลัง-6 จนถึงช่วง 300,000 ปี โปรตอนเกิดจากควาร์กประจุบวก-1/3 และควาร์กประจุ+2/3 </t>
  </si>
  <si>
    <t>เกิดพร้อมกันในช่วง3นาทีถึง300,000ปี นิวเคลียสของไฮโดรเจนเลยหายไป</t>
  </si>
  <si>
    <t>300,00ปีถึง1,000ล้านปี</t>
  </si>
  <si>
    <t>อุณหภูมิ และขนาดของเอกภพ</t>
  </si>
  <si>
    <t>43960@promma.ac.th</t>
  </si>
  <si>
    <t>นัทธมน จันทร์เจ้า</t>
  </si>
  <si>
    <t>น.ส.นัทธมน จันทร์เจ้า</t>
  </si>
  <si>
    <t>อิเล็กตรอน;นิวทริโน;แอนตินิวทริโน;โพซิตรอน;โปรตอนหรือนิวเคลียสของไฮโดรเจน;นิวตรอน;โฟตอน</t>
  </si>
  <si>
    <t>นิวทริโน;อิเล็กตรอน;โฟตอน;โปรตอนหรือนิวเคลียสของไฮโดรเจน;นิวตรอน;นิวเคลียสของฮีเลียม</t>
  </si>
  <si>
    <t>ให้ดูว่าเเต่ละช่วงเวลาในเอกภพที่ขนาดไป มีอะไอยุ่ในนั้นบ้าง ได้สังเกตุสิ่งต่างๆ</t>
  </si>
  <si>
    <t>10 ยกกำลัง -6 จนถึงช่วง 300,000 ปี
โปรตอนเเละนิวตรอน เกิดจากอนุภาคควาร์กประจุ(+) เเละควาร์ก(-)</t>
  </si>
  <si>
    <t>เกิดพร้อมกันในช่วง 3นาที ถึง300,000ปี นิวเครียสของไฮโดรเจนจึงหายไป</t>
  </si>
  <si>
    <t>ในช่วง 300,000ปี ถึง 1,000ล้านปี</t>
  </si>
  <si>
    <t>เปลี่ยนเเปลงทั้งอุณหภูมิ เเละขนาดของเอกภพ</t>
  </si>
  <si>
    <t>41945@promma.ac.th</t>
  </si>
  <si>
    <t>พลภัทร เลือดแดง</t>
  </si>
  <si>
    <t>นายพลภัทร  เลือดแดง</t>
  </si>
  <si>
    <t>อิเล็กตรอน;นิวทริโน;โฟตอน;นิวตรอน;โปรตอนหรือนิวเคลียสของไฮโดรเจน;โพซิตรอน;แอนตินิวทริโน</t>
  </si>
  <si>
    <t>อะตอมของฮีเลียม;นิวทริโน;อิเล็กตรอน;นิวตรอน;โปรตอนหรือนิวเคลียสของไฮโดรเจน;โฟตอน</t>
  </si>
  <si>
    <t>อะตอมของไฮโดรเจน;อะตอมของฮีเลียม;อิเล็กตรอน;โฟตอน;นิวทริโน</t>
  </si>
  <si>
    <t>เมื่ออายุของเอกภพเพิ่มขึ้นสสารบางชนิดจะรวมตัวกัน  อุณหภูมิก็ลดลง และะเอกภพมีขนาดใหญ่ขึ้น</t>
  </si>
  <si>
    <t>สิบยกกำลังลบหกวินาที ถึง  หนึ่งพันล้านปี</t>
  </si>
  <si>
    <t>ไม่เพราะนิวเครียสของฮีเลี่ยมเกิดขึ้น เกิดในช่วงเวลา 300000 ปี - 1000 ล้านปี แต่ นิวเครียสของไฮโดรเจน เกิดขึ้นในช่วง สิบยกกำลังลบหก วินาที ถึง 300000 ปี</t>
  </si>
  <si>
    <t>เกิดในช่วงเวลา 300000 ปี - 1000 ล้านปี</t>
  </si>
  <si>
    <t>อุณหภมูิ ลดลง  ขนาดใหญ่ขึ้น</t>
  </si>
  <si>
    <t>43956@promma.ac.th</t>
  </si>
  <si>
    <t>อนุชิต เพิ่มทรัพย์</t>
  </si>
  <si>
    <t>นายอนุชิต เพิ่มทรัพย์</t>
  </si>
  <si>
    <t>โปรตอนหรือนิวเคลียสของไฮโดรเจน;นิวตรอน;โฟตอน;นิวทริโน;อิเล็กตรอน</t>
  </si>
  <si>
    <t>นิวทริโน;โฟตอน;อิเล็กตรอน;โปรตอนหรือนิวเคลียสของไฮโดรเจน;นิวตรอน;นิวเคลียสของฮีเลียม</t>
  </si>
  <si>
    <t>ช่วงเวลา10กำลังลบ43ถึง10กำลังลบ32 เกิดสสารเริ่มต้นหลายอย่าง ช่วงเวลา10กำลังลบ32 ถึง 10กำลังลบ6 เกิดสสารใหม่ขึ้น ช่วง10กำลังลบ6 ถึง 3นาที เกิดการรวมตัวของควาร์กประจุลบและบวกกลายเป็นโปรตรอน นิวตรอน ช่วง3นาที ถึง300,00ปี เกิดการรวมตัวของโปรตรอนและนิวตรอนกลายเป็นนิวเคลียสของฮีเลียม ช่วง300,000ปี ถึง1,000ล้านปี ได้เกิดการรวมตัวกันจนเป็นอะตอมของฮีเลียมและหลัง1,000ล้านปีถึง13,800ปี ได้เกิดกาแล็กซี่ขึ้น</t>
  </si>
  <si>
    <t>10กำลังลบ6 ถึง 3นาที เกิดจากควาร์กประจุ-⅓และควาร์กประจุ+⅔</t>
  </si>
  <si>
    <t>มีขนาดกว้างใหญ่ขึ้น และอุณหภูมิลดลง</t>
  </si>
  <si>
    <t>42009@promma.ac.th</t>
  </si>
  <si>
    <t>ภัทรวดี แสงเงิน</t>
  </si>
  <si>
    <t>ควาร์ก;แอนติควาร์ก;โพซิตรอน;แอนตินิวทริโน</t>
  </si>
  <si>
    <t>ระหว่างการวิวัฒนาการเอกภพจะมีการเปลี่ยนแปลงทั้งสสาร อุณหภูมิ และขนาด โดยอุณหภูมิของเอกภพลดลง ขนาดของเอกภพจะเพิ่มขึ้น และสมาชิกต่างๆภายในกาแล็กซีและสมาชิกต่างๆภายในกาแล็กซีในปัจจุบัน</t>
  </si>
  <si>
    <t>เกิดขึ้นในช่วงเวลา สิบยกกำลังลบ6 ไปจนถึงช่วง 300,00 ปี และเกิดจากอนุภาคควาร์ก</t>
  </si>
  <si>
    <t>41957@promma.ac.th</t>
  </si>
  <si>
    <t>คุณัญญา มิ่งเชื้อ</t>
  </si>
  <si>
    <t>นิวตรอน;โปรตอนหรือนิวเคลียสของไฮโดรเจน;โพซิตรอน;นิวทริโน;แอนตินิวทริโน;โฟตอน</t>
  </si>
  <si>
    <t>การขยายตัวของเอกภพ การเปลี่ยนแปลงอุณหภูมิ และการก่อตัวของโครงสร้างต่างๆ การเปลี่ยนแปลงธาตุต่างๆตามกาลเวลา</t>
  </si>
  <si>
    <t>10กำลัง-6 วินาที ถึง 3นาที เกิดจากการรวมตัวของควาร์ก</t>
  </si>
  <si>
    <t>ไม่ เพราะ นิวเคลียสของไฮโดรเจน หรือโปรตอน เกิดในช่วง 10 กำลัง-6 วินาที ถึง 3 นาที แต่นิวเคลียสของฮีเลียม เกิดในช่วง 3 นาที ถึง 300,000 ปี</t>
  </si>
  <si>
    <t>เกิดในช่วง 300,000 ปี ถึง 1,000 ล้านปี</t>
  </si>
  <si>
    <t>การขยายตัวของเอกภพ การเปลี่ยนแปลงอุณหภูมิ และการก่อตัวของโครงสร้างต่างๆ</t>
  </si>
  <si>
    <t>42111@promma.ac.th</t>
  </si>
  <si>
    <t>วริทธิ์ธร สามศรีทอง</t>
  </si>
  <si>
    <t>นิวทริโน;อิเล็กตรอน;นิวตรอน;โปรตอนหรือนิวเคลียสของไฮโดรเจน;นิวเคลียสของฮีเลียม</t>
  </si>
  <si>
    <t>มีการเปลี่ยนแปลงสสารและอุณหภูมิตามช่วงเวลาการกำเนิดและวิวัฒนาการของเอกภพตามทฤษฎีบิกแบง</t>
  </si>
  <si>
    <t>ควาร์กประจุ+⅔และควาร์กประจุ-⅓</t>
  </si>
  <si>
    <t>เกิดพร้อมกัน เพราะอยู่ในช่วงเวลา3นาทีถึง300,000ปี</t>
  </si>
  <si>
    <t>ควาร์ก แอนติดควาร์ก นิวทริโน แอนตินิทริโน
อิเล็กตรอน โพซิตรอน</t>
  </si>
  <si>
    <t>อุณหภูมิ เพราะยิ่งมีอายุมากอุณหภูมิยิ่งน้อยลงตามอายุ</t>
  </si>
  <si>
    <t>43958@promma.ac.th</t>
  </si>
  <si>
    <t>ทัชชภร นิลเรือง</t>
  </si>
  <si>
    <t>นางสาวทัชชภร นิลเรือง</t>
  </si>
  <si>
    <t>แอนติควาร์ก;ควาร์ก;โฟตอน;อิเล็กตรอน;แอนตินิวทริโน;นิวทริโน;โพซิตรอน</t>
  </si>
  <si>
    <t>แอนตินิวทริโน;โปรตอนหรือนิวเคลียสของไฮโดรเจน;นิวตรอน;นิวทริโน;โฟตอน</t>
  </si>
  <si>
    <t>มีนิวทริโนอยู่ทุกช่วงเวลา</t>
  </si>
  <si>
    <t>เวลา 10**-6 จนถึง 300,000 ปี และเกิดจากควาร์ก</t>
  </si>
  <si>
    <t>300,000-1,0000ล้าน ปี</t>
  </si>
  <si>
    <t>อุณหภูมิลดลง ขนาดใหญ่ขึ้น</t>
  </si>
  <si>
    <t>41987@promma.ac.th</t>
  </si>
  <si>
    <t>พัสกร บุญสนอง</t>
  </si>
  <si>
    <t>นิวตรอน;โฟตอน;โพซิตรอน;นิวทริโน</t>
  </si>
  <si>
    <t>นิวเคลียสของฮีเลียม;โฟตอน;นิวทริโน;นิวตรอน</t>
  </si>
  <si>
    <t>สสารทุกสสารจะเกิดการวิวัฒนาการขึ้นและอุณหภูมิจะลดลงไปเรื่อยๆ</t>
  </si>
  <si>
    <t>ช่วง10กำลัง-6วินาทีถึง300000ปี</t>
  </si>
  <si>
    <t>เกิดขึ้นพร้อมกันด้วยการนำนิวเคลียสของฮีเลียมและอิเล็กตรอนมาผสมกัน</t>
  </si>
  <si>
    <t>41967@promma.ac.th</t>
  </si>
  <si>
    <t>พิมชญา แสงกระจ่าง</t>
  </si>
  <si>
    <t>นางสาวพิมชญา แสงกระจ่าง</t>
  </si>
  <si>
    <t>โฟตอน;แอนติควาร์ก;โพซิตรอน;นิวทริโน;แอนตินิวทริโน;ควาร์ก</t>
  </si>
  <si>
    <t>นิวทริโน;แอนตินิวทริโน;ควาร์ก;แอนติควาร์ก;โฟตอน;อิเล็กตรอน;โพซิตรอน</t>
  </si>
  <si>
    <t>นิวตรอน;โฟตอน;โพซิตรอน;อิเล็กตรอน;โปรตอนหรือนิวเคลียสของไฮโดรเจน;นิวทริโน;แอนตินิวทริโน</t>
  </si>
  <si>
    <t>นิวทริโน;โฟตอน</t>
  </si>
  <si>
    <t>อธิบายการเปลี่ยนแปลงระหว่างสสาร ขนาดและอุณหภูมิในช่วงเวลาต่างๆตามวิวัฒนาการของเอกภพ</t>
  </si>
  <si>
    <t>ช่วงเวลา10ยกกำลัง-6 ถึง 3นาที เกิดจากอนุภาคมูลฐานและปฏิอนุภาค</t>
  </si>
  <si>
    <t>ช่วงเวลา1,000ล้านปี-13,800ล้านปี</t>
  </si>
  <si>
    <t>เอกภพจะมีขนาดใหญ่ขึ้น อุณหภูมิลดลง</t>
  </si>
  <si>
    <t>43952@promma.ac.th</t>
  </si>
  <si>
    <t>ณัฐกรณ์ กาญจนเกตุ</t>
  </si>
  <si>
    <t>นาย ณัฐกรณ์ กาญจนเกตุ</t>
  </si>
  <si>
    <t>โพซิตรอน;แอนตินิวทริโน;นิวตรอน;โปรตอนหรือนิวเคลียสของไฮโดรเจน;นิวทริโน;โฟตอน</t>
  </si>
  <si>
    <t>นิวตรอน;นิวเคลียสของฮีเลียม;โฟตอน;นิวทริโน;แอนตินิวทริโน;โปรตอนหรือนิวเคลียสของไฮโดรเจน</t>
  </si>
  <si>
    <t>เมื่อเวลาผ่านไปนานขึ้นขนาดของสสารจะมีความใหญ่ขึ้นเรื่อยๆตามช่วงเวลา</t>
  </si>
  <si>
    <t>หลังเกิดบิกแบง 10-6 วินาที</t>
  </si>
  <si>
    <t>ไม่ เพราะนิวเคลียสของไฮโดรเจนเกิดขึ้นตอน3นาที-300,000ปี และ นิวเคลียสของฮีเรียมเกิดขึ้นตอน300,000ปี-1,000ล้านปี</t>
  </si>
  <si>
    <t>เปลี่ยนแปลงอุณหภูมิและอากาศ</t>
  </si>
  <si>
    <t>42198@promma.ac.th</t>
  </si>
  <si>
    <t>ชนัญชิดา มาลากรรณ์</t>
  </si>
  <si>
    <t>แอนติควาร์ก;ควาร์ก;โฟตอน;แอนตินิวทริโน;นิวทริโน</t>
  </si>
  <si>
    <t>โพซิตรอน;นิวทริโน;แอนตินิวทริโน;โฟตอน;ควาร์ก;อิเล็กตรอน</t>
  </si>
  <si>
    <t>นิวตรอน;โปรตอนหรือนิวเคลียสของไฮโดรเจน;โพซิตรอน;อิเล็กตรอน;แอนตินิวทริโน;นิวทริโน;โฟตอน</t>
  </si>
  <si>
    <t>นิวตรอน;โปรตอนหรือนิวเคลียสของไฮโดรเจน;นิวเคลียสของฮีเลียม;อิเล็กตรอน;โฟตอน;นิวทริโน</t>
  </si>
  <si>
    <t>เป่าลูกโป่ง บิกแบง</t>
  </si>
  <si>
    <t>ช่วง 10-⁶ - 3 นาที</t>
  </si>
  <si>
    <t>น่าจะไม่พร้อมกัน ลักษณะ แตกต่าง</t>
  </si>
  <si>
    <t>ช่วง 1000 ล้านปี</t>
  </si>
  <si>
    <t>คิดว่าเกิดจาก นิวทริโน เพราะมีตั้งแต่ช่วงแรก จนถึงช่วงปัจจุบัน</t>
  </si>
  <si>
    <t>อุณหภูมิ รูปร่าง</t>
  </si>
  <si>
    <t>42239@promma.ac.th</t>
  </si>
  <si>
    <t>ณัฐชยา คงประเสริฐ</t>
  </si>
  <si>
    <t>โฟตอน;แอนตินิวทริโน;นิวทริโน;โพซิตรอน;อิเล็กตรอน;นิวตรอน;โปรตอนหรือนิวเคลียสของไฮโดรเจน</t>
  </si>
  <si>
    <t>•	เริ่มต้น (บิ๊กแบง):
เอกภพเล็กจิ๋ว พลังงานสูงมาก อุณหภูมิร้อนสุดขีด ยังไม่มีสสาร
	•	ช่วงขยายตัว (Inflation):
เอกภพขยายตัวเร็ว พลังงานเริ่มเปลี่ยนเป็นอนุภาคพื้นฐาน
	•	ช่วงสร้างนิวเคลียส (~3 นาที):
เกิดโปรตอน นิวตรอน รวมตัวเป็นนิวเคลียส
อุณหภูมิลดลงเหลือพันล้านเคลวิน
	•	ช่วงเกิดอะตอม (~380,000 ปี):
โปรตอน + อิเล็กตรอน = อะตอม แสงเริ่มเดินทางได้ (เกิด CMB)
เอกภพขยายขึ้นและเย็นลงเหลือ ~3,000 เคลวิน
	•	ช่วงรวมตัวเป็นดวงดาวและกาแล็กซี:
สสารรวมตัวเป็นโครงสร้างใหญ่ พลังงานจากแสงดาวเพิ่มขึ้น
	•	ยุคปัจจุบัน (~13.8 พันล้านปี):
เอกภพกว้างใหญ่ อุณหภูมิเหลือ ~2.7 เคลวิน
พลังงานส่วนใหญ่เป็น “พลังงานมืด” ที่ทำให้เอกภพขยายเร็วขึ้น</t>
  </si>
  <si>
    <t xml:space="preserve">10⁻กำลังลบ6วินาทีหลังบิ๊กแบง ควาร์ก </t>
  </si>
  <si>
    <t>3นาที ใกล้เคียงกัน นิวเคลียสของไฮโดรเจน (โปรตอนเดี่ยว):
	•	จริง ๆ แล้วเกิดขึ้น ตั้งแต่ช่วงที่โปรตอนถือกำเนิด (~10⁻⁶ วินาทีหลังบิ๊กแบง) แล้ว
	•	โปรตอนก็คือนิวเคลียสของไฮโดรเจนธรรมดาอยู่แล้ว (ไม่มีนิวตรอนเลย)
	•	นิวเคลียสของฮีเลียม (He-4):
	•	ต้องใช้ 2 โปรตอน + 2 นิวตรอน มารวมตัวกัน
	•	จะเกิดขึ้นได้ก็ต่อเมื่อเอกภพเย็นพอ (~100 ล้านเคลวิน) จึงเกิดได้ในช่วง 3 – 20 นาทีหลังบิ๊กแบง
	•	เป็นช่วงที่นิวตรอนเริ่มไม่สลายตัวแล้วสามารถรวมเข้ากับโปรตอน</t>
  </si>
  <si>
    <t xml:space="preserve">ก๊าซและฝุ่นในเอกภพยุคแรก ๆ </t>
  </si>
  <si>
    <t>1.	อุณหภูมิ — ลดลงเรื่อย ๆ จากร้อนสุด
2.	ขนาด — ขยายตัวตลอดเวลา และเร็วขึ้นเพราะพลังงานมืด
3.	พลังงาน — เปลี่ยนจากรังสี → สสาร → พลังงานมืด</t>
  </si>
  <si>
    <t>42188@promma.ac.th</t>
  </si>
  <si>
    <t>อโณทัย เชื้อดลสุข</t>
  </si>
  <si>
    <t>โปรตอนหรือนิวเคลียสของไฮโดรเจน;นิวตรอน;โฟตอน;โพซิตรอน;นิวทริโน;อิเล็กตรอน;แอนตินิวทริโน</t>
  </si>
  <si>
    <t>นิวเคลียสของฮีเลียม;นิวทริโน;ควาร์ก;อิเล็กตรอน;นิวตรอน</t>
  </si>
  <si>
    <t>ควาร์ก;นิวทริโน;อิเล็กตรอน;อะตอมของฮีเลียม;นิวเคลียสของฮีเลียม</t>
  </si>
  <si>
    <t>ควาร์ก;นิวทริโน;กาแล็กซี</t>
  </si>
  <si>
    <t>เกิดสสารต่างๆในเอกภพ สสารในเอกภพรวมตัวกันเกินเป็นกาเเล็กซี</t>
  </si>
  <si>
    <t>สิบยกกำลังลบหกถึง3นาที</t>
  </si>
  <si>
    <t>พร้อมกัน สามเเสนปีถึงหนึ่งพันล้านปี</t>
  </si>
  <si>
    <t>สามแสนนปีถึงหนึ่งพันปี</t>
  </si>
  <si>
    <t>มีการเปลี่ยนเเปลง อุณหภูมิของเอกภพลดลงเหลือประมาณ100เคลวิน</t>
  </si>
  <si>
    <t>41999@promma.ac.th</t>
  </si>
  <si>
    <t>จิรวดี นาคะสิทธิ์</t>
  </si>
  <si>
    <t>นางสาวจิรวดี  นาคะสิทธิ์</t>
  </si>
  <si>
    <t>แอนติควาร์ก</t>
  </si>
  <si>
    <t>นิวเคลียสของฮีเลียม</t>
  </si>
  <si>
    <t>อะตอมของฮีเลียม;นิวเคลียสของฮีเลียม</t>
  </si>
  <si>
    <t>กาแล็กซี</t>
  </si>
  <si>
    <t>-ช่วงเวลา 10กำลัง -43 จนถึง10กำลัง -32วินาทีเกิดควาร์ก 
-ช่วงเวลา 10กำลัง -32 ถึง 10กำลัง -6 เกิดแอนติควาร์ก 
-ช่วงเวลา 10กำลัง -6 ถึง 3 นาที เกิดนิวตรอน
-ช่วงเวลา 3 นาทีถึง 3แสนปี เกิด นิวเครียสของฮีเลียม
- 3 แสนปี ถึง 1 พันล้านปี เกิดอะตอมของฮีเลียม
-1 พันล้านปี ุคง 13,800ล้านปีเกิดเป็นกาแล็กซี</t>
  </si>
  <si>
    <t>10 กำลัง-6 วินาที เกิดจากการรวมตัวกันของอะตอมโปรตรอน และนิวตรอน</t>
  </si>
  <si>
    <t>เกิดพร้อมกัน โดยนิวเคลียสของไฮโดรเจนและฮีเลียมดึงอิเล็กตรอนมาอยู่ด้วยกันด้วยแรงแม่เหล็กไฟฟ้า</t>
  </si>
  <si>
    <t>มีการเปลี่ยนแปลงอีกเป็นการเปลี่ยนแปลงขนาด โดยเมื่ออุณหภูมิเพิ่มขึ้น ขนาดจะลดลง</t>
  </si>
  <si>
    <t>42176@promma.ac.th</t>
  </si>
  <si>
    <t>ณัฐชนน เสริมบุญ</t>
  </si>
  <si>
    <t>ควาร์ก;โฟตอน;แอนตินิวทริโน;โพซิตรอน;นิวทริโน;อิเล็กตรอน;แอนติควาร์ก</t>
  </si>
  <si>
    <t>นิวทริโน;นิวตรอน;โฟตอน;แอนตินิวทริโน</t>
  </si>
  <si>
    <t>นิวทริโน;แอนตินิวทริโน;โฟตอน;นิวตรอน;นิวเคลียสของฮีเลียม</t>
  </si>
  <si>
    <t>เอกภพมีการเปลี่ยนแปลงทั้งพลังงาน สสาร ขนาด และอุณหภูมิอย่างต่อเนื่อง ตั้งแต่ช่วงเริ่มต้นที่มีอุณหภูมิสูงและสสารพื้นฐาน จนเอกภพเย็นลง สสารรวมตัวเป็นอะตอม ดาวฤกษ์ และกาแล็กซี ขนาดเอกภพขยายตัวอย่างต่อเนื่อง กิจกรรมนี้ช่วยให้เข้าใจภาพรวมของการกำเนิดและวิวัฒนาการของเอกภพได้ชัดเจน</t>
  </si>
  <si>
    <t>เกิดขึ้นประมาณ 10⁻⁶ วินาทีหลังบิกแบง จากการรวมตัวของ ควาร์ก ผ่านแรงนิวเคลียร์อย่างเข้ม เมื่อเอกภพเย็นลง</t>
  </si>
  <si>
    <t>นิวเคลียสของไฮโดรเจนเกิดก่อน เพราะคือโปรตอนเดี่ยว ส่วน นิวเคลียสของฮีเลียมเกิดทีหลัง เมื่อโปรตอนและนิวตรอนรวมตัวกันในช่วงประมาณ 3 นาทีหลังบิกแบง</t>
  </si>
  <si>
    <t>อะตอมของไฮโดรเจนและฮีเลียม เกิดขึ้นประมาณ 380,000 ปีหลังบิกแบง เมื่อเอกภพเย็นลงพอให้อิเล็กตรอนจับกับนิวเคลียสได้</t>
  </si>
  <si>
    <t>43962@promma.ac.th</t>
  </si>
  <si>
    <t>วิลาสินี ใจทน</t>
  </si>
  <si>
    <t>นางสาววิลาสินี ใจทน</t>
  </si>
  <si>
    <t>ควาร์ก;แอนตินิวทริโน;แอนติควาร์ก;นิวทริโน;โพซิตรอน</t>
  </si>
  <si>
    <t>เริ่มต้น (บิ๊กแบง):
เอกภพเล็กจิ๋ว พลังงานสูงมาก อุณหภูมิร้อนสุดขีด ยังไม่มีสสาร
	•	ช่วงขยายตัว (Inflation):
เอกภพขยายตัวเร็ว พลังงานเริ่มเปลี่ยนเป็นอนุภาคพื้นฐาน
	•	ช่วงสร้างนิวเคลียส (~3 นาที):
เกิดโปรตอน นิวตรอน รวมตัวเป็นนิวเคลียส
อุณหภูมิลดลงเหลือพันล้านเคลวิน
	•	ช่วงเกิดอะตอม (~380,000 ปี):
โปรตอน + อิเล็กตรอน = อะตอม แสงเริ่มเดินทางได้ (เกิด CMB)
เอกภพขยายขึ้นและเย็นลงเหลือ ~3,000 เคลวิน
	•	ช่วงรวมตัวเป็นดวงดาวและกาแล็กซี:
สสารรวมตัวเป็นโครงสร้างใหญ่ พลังงานจากแสงดาวเพิ่มขึ้น
	•	ยุคปัจจุบัน (~13.8 พันล้านปี):
เอกภพกว้างใหญ่ อุณหภูมิเหลือ ~2.7 เคลวิน
พลังงานส่วนใหญ่เป็น “พลังงานมืด” ที่ทำให้เอกภพขยายเร็วขึ้น</t>
  </si>
  <si>
    <t>ในช่วงเวลาประมาณ 10ยกกำลัง -6 ถึง 1 วินาที  ยุคฮาดรอน</t>
  </si>
  <si>
    <t>ประมาณ 300,000 ปีต่อมา.</t>
  </si>
  <si>
    <t>1.อุณหภูมิ — ลดลงเรื่อย ๆ จากร้อนสุด → เหลือ ~2.7 เคลวิน
2.ขนาด — ขยายตัวตลอดเวลา และเร็วขึ้นเพราะพลังงานมืด
3.พลังงาน — เปลี่ยนจากรังสี → สสาร → พลังงานมืด</t>
  </si>
  <si>
    <t>42052@promma.ac.th</t>
  </si>
  <si>
    <t>พิมชนก พุ่มจันทร์</t>
  </si>
  <si>
    <t>ควาร์ก;นิวทริโน;แอนติควาร์ก;โพซิตรอน</t>
  </si>
  <si>
    <t>โฟตอน;โพซิตรอน;อิเล็กตรอน;แอนติควาร์ก;ควาร์ก;นิวทริโน;แอนตินิวทริโน</t>
  </si>
  <si>
    <t>โปรตอนและนิวตรอนเริ่มก่อตัวขึ้นประมาณ 3 นาที หลังจากเกิดบิกแบง โดยเกิดจากการรวมตัวกันของควาร์ก (quarks) ซึ่งเป็นอนุภาคมูลฐานที่อยู่ในช่วงพลังงานสูงในระยะแรกของเอกภพ</t>
  </si>
  <si>
    <t>นิวเคลียสของไฮโดรเจนและฮีเลียม ไม่ได้เกิดพร้อมกัน โดยนิวเคลียสของไฮโดรเจน (โปรตอนเดี่ยว) มีอยู่ตั้งแต่เริ่มต้นทันทีที่โปรตอนเกิดขึ้น ส่วน นิวเคลียสของฮีเลียม เกิดขึ้นภายหลังเล็กน้อยเมื่อเอกภพเย็นลงพอที่จะให้โปรตอนและนิวตรอนรวมตัวกันเป็นนิวเคลียสของฮีเลียมได้ (ประมาณ 3–20 นาทีหลังบิกแบง)</t>
  </si>
  <si>
    <t>อะตอมของไฮโดรเจนและฮีเลียมเกิดขึ้นประมาณ 3เเสนปีหลังจากเกิดบิกแบง ในช่วงที่อุณหภูมิของเอกภพเย็นลงพอที่อิเล็กตรอนจะรวมตัวกับนิวเคลียสได้ เกิดเป็นอะตอมที่เป็นกลางทางไฟฟ้า</t>
  </si>
  <si>
    <t>กาแล็กซีเกิดจากธาตุ ไฮโดรเจนและฮีเลียม เป็นองค์ประกอบหลัก ซึ่งเป็นธาตุเบื้องต้นที่เกิดขึ้นจากบิกแบง และเป็นแหล่งเชื้อเพลิงในการกำเนิดดาวฤกษ์ภายในกาแล็กซี</t>
  </si>
  <si>
    <t>นอกจากการเปลี่ยนแปลงของสสารแล้ว เอกภพยังมีการ ขยายตัว อย่างต่อเนื่อง ซึ่งหมายความว่าระยะห่างระหว่างกาแล็กซีเพิ่มมากขึ้นเรื่อย ๆ และยังมีการ เย็นตัวลง ของอุณหภูมิของเอกภพเรื่อย ๆ ตั้งแต่เกิดบิกแบงจนถึงปัจจุบัน</t>
  </si>
  <si>
    <t>41996@promma.ac.th</t>
  </si>
  <si>
    <t>อภิรัชฏ์ สัพโส</t>
  </si>
  <si>
    <t>นายอภิรัชฏ์ สัพโส</t>
  </si>
  <si>
    <t>แอนติควาร์ก;ควาร์ก;โพซิตรอน;แอนตินิวทริโน;นิวทริโน</t>
  </si>
  <si>
    <t>สสารรวมตัวกัน เมื่ออายุมากขึ้น ขนาดใหญ่ขึ้น อุณหภูมิลดลง</t>
  </si>
  <si>
    <t>โปรตอนและนิวตรอน เกิดขึ้นประมาณ 10⁻⁶ วินาทีหลังบิ๊กแบง
เกิดจากการรวมตัวของ ควาร์กอัพ และ ควาร์กดาวน์
เมื่อเอกภพเย็นลงพอ ควาร์กจึงรวมตัวเป็นฮัดรอน ได้แก่ โปรตอนและนิวตรอน</t>
  </si>
  <si>
    <t>นิวเคลียสของไฮโดรเจน และ นิวเคลียสของฮีเลียม
ไม่เกิดพร้อมกัน แต่เกิดในช่วงเวลาใกล้เคียงกัน</t>
  </si>
  <si>
    <t>เกิดช่วง: ~380,000 ปีหลังบิ๊กแบง</t>
  </si>
  <si>
    <t>กาแล็กซีมีองค์ประกอบหลักคือ ธาตุไฮโดรเจน ซึ่งเป็นธาตุพื้นฐานที่มีมากที่สุดในเอกภพช่วงแรกเริ่ม</t>
  </si>
  <si>
    <t>เอกภพมีการเปลี่ยนแปลงด้าน พลังงาน, อุณหภูมิ, ขนาด และ โครงสร้าง
โดยทั้งหมดนี้สัมพันธ์กันผ่านกระบวนการวิวัฒนาการหลังบิ๊กแบง</t>
  </si>
  <si>
    <t>42027@promma.ac.th</t>
  </si>
  <si>
    <t>โปรดเกล้า สนพลาย</t>
  </si>
  <si>
    <t>โฟตอน;อิเล็กตรอน;โปรตอนหรือนิวเคลียสของไฮโดรเจน;นิวตรอน;นิวทริโน;โพซิตรอน;แอนตินิวทริโน</t>
  </si>
  <si>
    <t>อิเล็กตรอน;โฟตอน;นิวทริโน;แอนตินิวทริโน;นิวเคลียสของฮีเลียม;นิวตรอน</t>
  </si>
  <si>
    <t>สสารรวมตัวกัน  เมื่ออายุมากขึ้น ขนาดใหญ่ขึ้น อุณหภูมิลดลง</t>
  </si>
  <si>
    <t>42039@promma.ac.th</t>
  </si>
  <si>
    <t>จิตราภรณ์ ปลั่งขำ</t>
  </si>
  <si>
    <t>นิวตรอน;แอนตินิวทริโน;นิวทริโน;โฟตอน</t>
  </si>
  <si>
    <t>ช่วงเวลา 10 ยกกำลัง -43 วินาที อุณหภูมิ = 10 ยกกำลัง 32
ช่วงเวลา 10 ยกกำลัง -32 วินาที อุณหภูมิ = 10 ยกกำลัง27
 ช่วงเวลา 10 ยกกำลัง -6 วินาที อุณหภูมิ = 10 ยกกำลัง 13
ช่วงเวลา 3 นาที อุณหภูมิ = 10 ยกกำลัง 9
ช่วงเวลา300,000 ปี อุณหภูมิ = 5000
ช่วงเวลา1,000 ล้านปี อุณหภูมิ = 10 ยกกำลัง 2
ช่วงเวลา13,800 ล้านปี อุณหภูมิ = 2.73</t>
  </si>
  <si>
    <t>โปรตอนและนิวตรอนเกิดขึ้นในช่วง ~10⁻⁶ วินาทีหลังบิกแบง
เกิดจากการรวมตัวของ ควาร์ก ผ่านแรงนิวเคลียร์เข้ม
โปรตอน = uud | นิวตรอน = udd</t>
  </si>
  <si>
    <t>นิวเคลียสของไฮโดรเจน (โปรตอน) มีอยู่ก่อนแล้ว (ตั้งแต่ ~10⁻⁶ วินาทีหลังบิกแบง)
นิวเคลียสของฮีเลียม (⁴He) เกิดขึ้น ภายหลัง (ช่วง ~3–20 นาทีหลังบิกแบง) โดยการรวมตัวของโปรตอนและนิวตรอน
ดังนั้น จึงไม่เกิด “พร้อมกัน” แต่เกิดในลำดับที่ใกล้เคียงกันในช่วงต้นของจักรวาล</t>
  </si>
  <si>
    <t>อะตอมของไฮโดรเจนและฮีเลียมเกิดขึ้นประมาณ 300,000 ปี หลังจากเกิดบิกแบง ในช่วงที่อุณหภูมิของเอกภพเย็นลงพอที่อิเล็กตรอนจะรวมตัวกับนิวเคลียสได้ เกิดเป็นอะตอมที่เป็นกลางทางไฟฟ้า</t>
  </si>
  <si>
    <t>ธาตุไฮโดรเจน คือธาตุหลักที่เป็นองค์ประกอบพื้นฐานของกาแล็กซี
เพราะมันเป็นวัตถุดิบตั้งต้นของดาวฤกษ์ ซึ่งเป็นองค์ประกอบหลักของกาแล็ก</t>
  </si>
  <si>
    <t>เอกภพมีการเปลี่ยนแปลง เช่น การขยายตัว การเย็นตัวลง และการเกิดโครงสร้างอย่างดาวและกาแล็กซี รวมถึงการเปลี่ยนแปลงของพลังงานมืดที่เร่งการขยายตัวของเอกภพ.</t>
  </si>
  <si>
    <t>43955@promma.ac.th</t>
  </si>
  <si>
    <t>นิติรัตน์ สุกสี</t>
  </si>
  <si>
    <t>นาย นิติรัตน์ สุกสี</t>
  </si>
  <si>
    <t>นิวทริโน;แอนติควาร์ก;แอนตินิวทริโน;โพซิตรอน</t>
  </si>
  <si>
    <t>โฟตอน;แอนติควาร์ก;อิเล็กตรอน;โพซิตรอน;นิวทริโน;แอนตินิวทริโน</t>
  </si>
  <si>
    <t>นิวตรอน;อะตอมของฮีเลียม;อะตอมของไฮโดรเจน;นิวทริโน;อิเล็กตรอน;นิวเคลียสของฮีเลียม;โฟตอน</t>
  </si>
  <si>
    <t>นิวทริโน;แอนตินิวทริโน;อะตอมของไฮโดรเจน;อะตอมของฮีเลียม;โฟตอน</t>
  </si>
  <si>
    <t>ยิ่งช่วงเวลาเพิ่มขึ้นจะมีสสารใหม่เกิดขึ้นแล้วมีขนาดใหญ่ขึ้น อุณหภูมิจะเพิ่มขึ้นตามช่วงเวลา</t>
  </si>
  <si>
    <t>10ยกกำลัง-43ถึง300000ปี
เกิดจากควาร์กประจุ ลบกับควาร์กประจุ บวก มารวมตัวกัน</t>
  </si>
  <si>
    <t>ไม่ เพราะนิวเคลียร์ของฮีเลียมเกิดจากนิวเคลียสของไฮโดรเจนกับนิวตรอนมารวมตัวกัน นิวตรอนกับนิวเคลียสของไฮโดรเจนต้องเกิดก่อน</t>
  </si>
  <si>
    <t>300000 ปี ถึง 1000 ปี</t>
  </si>
  <si>
    <t>42098@promma.ac.th</t>
  </si>
  <si>
    <t>ณัทคุณ ขวัญทอง</t>
  </si>
  <si>
    <t>นาย ณัทคุณ ขวัญทอง</t>
  </si>
  <si>
    <t>โฟตอน;แอนติควาร์ก;ควาร์ก;นิวทริโน;โพซิตรอน;แอนตินิวทริโน;อิเล็กตรอน</t>
  </si>
  <si>
    <t>แอนตินิวทริโน;นิวทริโน;โฟตอน;นิวตรอน;โปรตอนหรือนิวเคลียสของไฮโดรเจน;อิเล็กตรอน;โพซิตรอน</t>
  </si>
  <si>
    <t>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 และสมาชิกต่าง ๆ ภายในกาแล็กซีในปัจจุบัน</t>
  </si>
  <si>
    <t>อุณหภูมิ 10ยกกำลัง13 ถึง 10ยกกำลัง9 เเละ เวลา 10ยกกำลัง-6 ถึง 3นาที 
เกิดจากควาร์กประจุ - 1ส่วน3 กับ ควาร์กประจุ + 2ส่วน3 ร่วมตัวกัน</t>
  </si>
  <si>
    <t>ไม่เพราะ นิวเคลียสของไอโดรเจน เกิดใน อุณหภูมิ 10ยกกำลัง13 ถึง 10ยกกำลัง9 เเละ เวลา 10ยกกำลัง-6 ถึง 3นาที ส่วน นิวเคลียสของฮีเลียม เกิดใน อุณหภูมิ 10ยกกำลัง9 ถึง 5000</t>
  </si>
  <si>
    <t>อะตอมของไอโดรเจน เเละอะตอมของฮีเลียม เกิดใน อุณหภูมิ 5000 ถึง 10ยกกำลัง เเละ เวลา 300,000ปี ถึง 1,000ล้านปี</t>
  </si>
  <si>
    <t>42036@promma.ac.th</t>
  </si>
  <si>
    <t>ศุภกร เดชเพชร</t>
  </si>
  <si>
    <t>นิวตรอน;ควาร์ก;แอนติควาร์ก;อิเล็กตรอน;โพซิตรอน;นิวทริโน;แอนตินิวทริโน;โฟตอน;โปรตอนหรือนิวเคลียสของไฮโดรเจน</t>
  </si>
  <si>
    <t>นิวเคลียสของฮีเลียม;โฟตอน;แอนติควาร์ก;อิเล็กตรอน;นิวทริโน;นิวตรอน;โปรตอนหรือนิวเคลียสของไฮโดรเจน</t>
  </si>
  <si>
    <t>กิจกรรมนี้ช่วยให้เข้าใจการเปลี่ยนแปลงของเอกภพตามช่วงเวลา ได้แก่ พลังงานและอุณหภูมิลดลงเมื่อเอกภพขยายตัว สสารเริ่มก่อตัวเป็นอะตอม ดาว และกาแล็กซี ขนาดของเอกภพเพิ่มขึ้นอย่างต่อเนื่องวิวัฒนาการของเอกภพ</t>
  </si>
  <si>
    <t>10ยกกําลัง13ถึง5000</t>
  </si>
  <si>
    <t>เกิดขึ้น38000หลังจากนั้น</t>
  </si>
  <si>
    <t>ไฮโดเจนเป็นธาตุหลัก</t>
  </si>
  <si>
    <t>42273@promma.ac.th</t>
  </si>
  <si>
    <t>กันต์วรินทร์ นวมสุข</t>
  </si>
  <si>
    <t>ในช่วงเวลา 10^(-43) ถึง 10^(-32) มีสสารขนาดเล็ก และอุณหภูมิ 10^32 ถึง 10^27 เคลวิน ในช่วงเวลา 10^(-6) ถึง 3 นาที มีการเปลี่ยนแปลงโดยเกิดสสารขนาดเล็กใหม่ และมีโปรตรอน นิวตรอนเกิดขึ้น ในเวลา 3 นาทีถึง 300,000 ปี จะมีสสารน้อยลง แต่มีขนาดใหญ่ขึ้น และใน 300,000 ปี จนถึง ปัจจบัน ( 13,800 ล้านปี ) สสารมีน้อยลงเรื่อยๆ และเป็นขนาดใหญ่ขึ้น โดยจะมีอะตอมของไฮโดรเจนและอะตอมของฮีเลียม ในตอน 300,000 ปี และ 1,000 ล้านปี และหลังจากนั้นถึงปัจจุบัน มีสสารน้อยลงและมีเป็นกาแล็กซีขนาดใหญ่</t>
  </si>
  <si>
    <t xml:space="preserve">10^(-6) ถึง 300,000 ปี เกิดจากควาร์ก </t>
  </si>
  <si>
    <t>นิวเคลียสของไฮโดรเจนเกิดก่อน คือเกิดในตอน 10^(-6) ถึง 3 นาที</t>
  </si>
  <si>
    <t xml:space="preserve">นอกจากขนาดและชนิดสสาร ยังมีการเปลี่ยนแปลงของ อุณหภูมิที่ลดลง </t>
  </si>
  <si>
    <t>42128@promma.ac.th</t>
  </si>
  <si>
    <t>พัชรพร เทพอยู่</t>
  </si>
  <si>
    <t>อิเล็กตรอน;นิวทริโน;โฟตอน;อะตอมของไฮโดรเจน</t>
  </si>
  <si>
    <t>สสารรวมตัวกัน เมื่ออายุมากขึ้น ขนาดใหญ่ขึ้น อุณหภูมิน้อยลง</t>
  </si>
  <si>
    <t>10ยกกำลังลบ6 วินาที ถึง 3 นาที เกิดจากควาร์กประจุบวกและควาร์กประจุลบ</t>
  </si>
  <si>
    <t>42119@promma.ac.th</t>
  </si>
  <si>
    <t>ณัฐชา บุญเพ็ง</t>
  </si>
  <si>
    <t>นางสาว ณัฐชา บุญเพ็ง</t>
  </si>
  <si>
    <t>โพซิตรอน;แอนติควาร์ก;นิวทริโน;แอนตินิวทริโน;ควาร์ก</t>
  </si>
  <si>
    <t>โฟตอน;อิเล็กตรอน;โพซิตรอน;นิวทริโน;โปรตอนหรือนิวเคลียสของไฮโดรเจน</t>
  </si>
  <si>
    <t>นิวทริโน;โฟตอน;อิเล็กตรอน;อะตอมของไฮโดรเจน</t>
  </si>
  <si>
    <t>สสารรวมตัวกันเมื่ออายุมากขึ้น ขนาดใหญ่ขึ้น อุณหภูมิน้อยลง</t>
  </si>
  <si>
    <t>41979@promma.ac.th</t>
  </si>
  <si>
    <t>ฐิติวัฒน์ ขำทวี</t>
  </si>
  <si>
    <t>เกิดการเปลี่ยนแปลงทั้งสสาร อุณหภูมิ และขนาดโดยอุณหภูมิของเอกภพลดลง ขนาดของเอกภพจะเพิ่มขึ้น เกิดสสารต่างๆในเอกภพจะรวมตัวกันจนเกิดเป็นกาแล็กซี</t>
  </si>
  <si>
    <t>เกิดช่วง สิบยกกำลังลบหกวินาที ถึงสามนาที เกิดจากควาร์กรวมตัวกันเป็นโปรตอน</t>
  </si>
  <si>
    <t>ไม่ ควาร์กรวมตัวกันเป็นโปรตอนกับนิวเคลียส</t>
  </si>
  <si>
    <t>อุณหภูมิของเอกภพ</t>
  </si>
  <si>
    <t>42134@promma.ac.th</t>
  </si>
  <si>
    <t>ศศินิภา จันทร์ถาวร</t>
  </si>
  <si>
    <t>ด.ญ.ศศินิภา จันทร์ถาวร</t>
  </si>
  <si>
    <t>โฟตอน;อิเล็กตรอน;นิวทริโน;แอนตินิวทริโน;นิวตรอน;โปรตอนหรือนิวเคลียสของไฮโดรเจน;นิวเคลียสของฮีเลียม</t>
  </si>
  <si>
    <t>กาแล็กซี;โพซิตรอน;โฟตอน</t>
  </si>
  <si>
    <t xml:space="preserve">สรุปผล: จุดประสงค์กิจกรรม
หัวข้อ: อธิบายการเปลี่ยนแปลงของพลังงาน สสาร ขนาด และอุณหภูมิของเอกภพในช่วงเวลาต่าง ๆ ตามวิวัฒนาการของเอกภพ
---
จุดประสงค์ของกิจกรรมนี้ คือให้นักเรียนสามารถ
1. เข้าใจและอธิบาย การเปลี่ยนแปลงของเอกภพตั้งแต่เริ่มเกิด (Big Bang) จนถึงปัจจุบัน
2. อธิบายการเปลี่ยนแปลงของพลังงาน – จากพลังงานบริสุทธิ์ในช่วงแรก สู่พลังงานในรูปแบบต่าง ๆ เช่น แสง ความร้อน และพลังงานมืด
3. อธิบายการเปลี่ยนแปลงของสสาร – จากอนุภาคพื้นฐานรวมตัวกันเป็นอะตอม จนเกิดดวงดาวและกาแล็กซี
4. อธิบายการเปลี่ยนแปลงของขนาดเอกภพ – จากจุดเล็ก ๆ ที่ขยายตัวอย่างรวดเร็ว (inflation) สู่เอกภพที่กว้างใหญ่ในปัจจุบัน
5. อธิบายการเปลี่ยนแปลงของอุณหภูมิ – จากอุณหภูมิสูงมากในช่วงแรก ค่อย ๆ ลดลงเมื่อเอกภพขยายตัว
กิจกรรมนี้มุ่งหวังให้นักเรียนเห็นภาพรวมของ วิวัฒนาการของเอกภพ และเข้าใจความสัมพันธ์ของพลังงาน สสาร ขนาด และอุณหภูมิในช่วงเวลาต่าง ๆ ของจักรวาลได้อย่างชัดเจนและมีเหตุผล.
</t>
  </si>
  <si>
    <t xml:space="preserve">โปรตอนและนิวตรอนเกิดขึ้นในยุคฮาดรอน (~ 10ยกกำลัง-6 วินาทีหลังบิ๊กแบง)
เกิดจากควาร์ก ที่รวมตัวกันเป็นฮาดรอน โดยมีกลูออนเป็นตัวเชื่อม
</t>
  </si>
  <si>
    <t>นิวเคลียสของไฮโดรเจนและนิวเคลียสของฮีเลียม ไม่ ได้เกิดขึ้นพร้อมกัน แต่เกิดในช่วงเวลาใกล้เคียงกันในยุคเดียวกันที่เรียกว่า “ยุคนิวคลีโอซินเธซิส (Big Bang Nucleosynthesis)” ประมาณ 3–20 นาทีหลังบิ๊กแบง</t>
  </si>
  <si>
    <t xml:space="preserve">อะตอมของไฮโดรเจนและฮีเลียม เกิดขึ้นประมาณ 380,000 ปีหลังบิ๊กแบง
ในช่วงนี้เอกภพเย็นพอที่ อิเล็กตรอนจะรวมตัวกับนิวเคลียส เกิดเป็นอะตอม
เรียกว่า ยุครีคอมบิเนชัน (Recombination Era)
หมายเหตุ: ก่อนหน้านั้น อะตอมยังเกิดไม่ได้เพราะอิเล็กตรอนถูกพลังงานสูงทำให้ไม่สามารถจับกับนิวเคลียสได้.
</t>
  </si>
  <si>
    <t xml:space="preserve">กาแล็กซีเกิดจากธาตุไฮโดรเจนเป็นองค์ประกอบหลัก
</t>
  </si>
  <si>
    <t>1. พลังงาน: เปลี่ยนรูปจากพลังงานล้วน เป็นสสาร แสง ความร้อน และพลังงานมืด
2. ขนาด: ขยายตัวอย่างต่อเนื่อง (เอกภพใหญ่ขึ้นเรื่อย ๆ)
3. อุณหภูมิ: ค่อย ๆ ลดลงเมื่อเอกภพขยายตัว
4. โครงสร้าง: จากความว่างเปล่า ค่อย ๆ ก่อรูปเป็นดาว กาแล็กซี และโครงสร้างใหญ่ของเอกภพ</t>
  </si>
  <si>
    <t>42271@promma.ac.th</t>
  </si>
  <si>
    <t>สรวิชญ์ สุนทร</t>
  </si>
  <si>
    <t>ควาร์ก;โฟตอน;แอนติควาร์ก;โพซิตรอน;อิเล็กตรอน;แอนตินิวทริโน;นิวทริโน</t>
  </si>
  <si>
    <t>แอนตินิวทริโน;นิวทริโน;นิวตรอน;โพซิตรอน;อิเล็กตรอน;โฟตอน;โปรตอนหรือนิวเคลียสของไฮโดรเจน</t>
  </si>
  <si>
    <t>อิเล็กตรอน;โฟตอน;นิวตรอน;นิวเคลียสของฮีเลียม;นิวทริโน;โปรตอนหรือนิวเคลียสของไฮโดรเจน</t>
  </si>
  <si>
    <t>มีการเปลี่ยนเเปลงทั้งพลังงานเเละสสาร
อุณหภูมิของเอกภพลดลง
ขนาดของเอกภพจะเพิ่มขึ้น
จากนั้นสสารในเอกภพรวมกันเป็นเเล็กซี่</t>
  </si>
  <si>
    <t>ช่วง 10กำลัง13 กับ 10กำลัง9 เคลวิน
เวลา 10กำลังลบ 6  3 วินาที
อนุภาค ควากร์ประจุ บวก
ควากรณ์ประจุ ลบ</t>
  </si>
  <si>
    <t>ไม่ นิวเคลียสฮีเลียมเกิดก่อน  
นิวเคลียสไฮโดรเจนเกิดหลัง</t>
  </si>
  <si>
    <t>ของไฮโดรเจน เกิดช่วง 300000ปี ถึง 1000ล้านปี
ของฮีเลียม เกิดช่วง3นาที ถึง 300000ปี</t>
  </si>
  <si>
    <t xml:space="preserve">
ไฮโดรเจน</t>
  </si>
  <si>
    <t>อุณหภูมิลดลง
เวลาใช้มากขึ้น
ขนาดใหญ่ขึ้น</t>
  </si>
  <si>
    <t>42207@promma.ac.th</t>
  </si>
  <si>
    <t>ปราชญ์สวรรค์ ณะกองดี</t>
  </si>
  <si>
    <t>น.ส.ปราชญ์สวรรค์ ณะกองดี</t>
  </si>
  <si>
    <t>โฟตอน;ควาร์ก;แอนติควาร์ก;โพซิตรอน;อิเล็กตรอน</t>
  </si>
  <si>
    <t>นิวตรอน;โปรตอนหรือนิวเคลียสของไฮโดรเจน;โฟตอน;นิวทริโน;อิเล็กตรอน;นิวเคลียสของฮีเลียม</t>
  </si>
  <si>
    <t>จะมีสสารหรือพลังงานแต่ละช่วงเวลาจะมีจำนวนลดลง</t>
  </si>
  <si>
    <t>เกิดขึ้นในช่วง 10ยกกำลัง-6 วินาที ถึง 3 นาที และ 3 นาที ถึง 300,000 ปี เกิดจากควาร์กประจุ-1/3 และ ควาร์กประจุ+2/3</t>
  </si>
  <si>
    <t>พร้อมกัน ในช่วง 3นาที ถึง 300,000 ปี</t>
  </si>
  <si>
    <t>43961@promma.ac.th</t>
  </si>
  <si>
    <t>ปวีณ์นุช ตันสกุล</t>
  </si>
  <si>
    <t>อนุภาคจากบิกแบงเกิดการรวมตัวกันเมื่อเวลาผ่านไปกลายเป็นกาแล็กซีในช่วงเวลา1000ล้านปีถึง13,800ล้านปีโดยในช่วงเวลานี้อุณหภูมิลดลงเหลือ2.73เคลวิน</t>
  </si>
  <si>
    <t>10กำลังลบหกวินาทีถึง300,000ปี เกิดจากควาร์กที่รวมตัวกัน</t>
  </si>
  <si>
    <t>พร้อมกันในช่วง3นาทีถึง300,000ปี</t>
  </si>
  <si>
    <t>43959@promma.ac.th</t>
  </si>
  <si>
    <t>ธิดากานต์ ทิมเมฆ</t>
  </si>
  <si>
    <t>ธิดากานต์  ทิมเมฆ</t>
  </si>
  <si>
    <t>ควาร์ก;แอนติควาร์ก;อิเล็กตรอน;โฟตอน;นิวทริโน;แอนตินิวทริโน;โพซิตรอน</t>
  </si>
  <si>
    <t>โฟตอน;โปรตอนหรือนิวเคลียสของไฮโดรเจน;นิวตรอน;แอนตินิวทริโน;นิวทริโน;อิเล็กตรอน;โพซิตรอน</t>
  </si>
  <si>
    <t>สอดคล้องกับกิจกรรม เพราะ เวลา 10ลบกำลัง43 ถึง 10ลบกำลัง32 เกิดแอนติดควาร์กประจุ บวกเศษ1ส่วน3 และลบเศษ2ส่วน3 ควาร์กประจุ บวกเศษ2ส่วน3 และลบเศษ1ส่วน3 อิเล็กตรอน โพซิตรอน นิวทริโอ แอนตินิวทริโน เวลา 10ลบกำลัง32 ถึง 10ลบกำลัง6 เหมือนกัน แค่ไม่มี นิวตรอน โปรตอนหรือนิวเคลียสของไฮโดรเจน อะตอมของไฮโดรเจน นิวเคลียสของฮีเลียม อะตอมของฮีเลียม โปตอน และกาแล็กซี เวลา 10ลบกำลัง6 ถึง 3นาที เหมือนกันกับ 10ลบกำลัง42 ถึง 10ลบกำลัง32 แค่ไม่มีแทนติควาร์ก และควาร์ก แต่เพิ่มนิวตรอน และโปรตอนหรือนิวเคลียสของไฮโดรเจน เวลา 3นาที ถึง 300,000ปี มีโปตอน อิเล็กตรอน นิวทริโน นิวตรอน โปรตอนหรือนิวเคลียสของไฮโดรเจน และนิวเคลียสของฮีเลียม เวลา300,000ปี ถึง 1,000ล้านปี มีเพิ่มแค่อะตอมของไฮโดรเจน อะตอมของฮีเลียม เวลา 1,000ล้านปี ถึง 13,800ล้านปี มีแค่นิวทริโน โปตอน และกาแล็กซี</t>
  </si>
  <si>
    <t>ช่วงเวลา 10ลบกำลัง6 หลังเกิดเหตุการณ์บิกแบง โดยเกิดจากการรวมตัวกันของควาร์ก</t>
  </si>
  <si>
    <t>ไม่ได้เกิดพร้อมกัน แต่เกิดขึ้นได้ในปฏิกิริยานิวเคลียร์ฟิวชัน</t>
  </si>
  <si>
    <t>หลังการเกิดระเบิดครั้งใหญ่ของบิกแบง ณ เวลา 300,000ปี</t>
  </si>
  <si>
    <t>การขยายตัวของเอกภพ การเปลี่ยนแปลงของอุณหภูมิ และการก่อตัวของโครงสร้างต่างๆ</t>
  </si>
  <si>
    <t>42223@promma.ac.th</t>
  </si>
  <si>
    <t>นราธิป จันทร์หล้า</t>
  </si>
  <si>
    <t>นาย นราธิป จันทร์หล้า</t>
  </si>
  <si>
    <t>นิวทริโน;ควาร์ก;แอนติควาร์ก;แอนตินิวทริโน;โพซิตรอน</t>
  </si>
  <si>
    <t>ควาร์ก;แอนติควาร์ก;โฟตอน;โพซิตรอน;แอนตินิวทริโน;นิวทริโน;อิเล็กตรอน</t>
  </si>
  <si>
    <t xml:space="preserve">ช่วงเวลาสิบยกกำลังลบสี่สิบสามถึงสิบกำลังลบสามสิบสองวินาทีเกิดเเอนติควาร์กประจุ-⅔,นิวทริโน,โพซิตรอน,ควาร์กประจุ+⅔,เเอนติควาร์กประจุ+⅓,เเอนตินิวทริโน
ช่วงเวลาสิบยกกำลังลบสามสิบสองถึงสิบกำลังลบหกวินาทีเกิดโฟตอน,ควาร์ปกระจุ+⅔,ควากประจุ-⅓เเอนติควาร์กประจุ+⅓,เเอนติควาร์กประจุ-⅔,อิเล็กตรอน,เเอนตินิวทริโน,นิวทิโน,โพซิตตรอน
ช่วงเวลาสิบยกกำลังลบหกถึงสามนาทีเกิดโฟตอน,อิเล็กตรอน,เเอนตินิวทริโน,โซ่ตรวน,นิวตรอน,นิวตรอน,โปรตอนหรือนิวเคลียสของไฮโดรเจน
ช่วงเวลาสามนาทีถึงสามเเสนปีเกิดโฟตอน,นิวทริโน,อเล็กตรอน,นิวตรอน,โปรตอน,นิวเคลียสของฮีเลียมช่วงเวลาสามเเสนปีถึงหนึ่งพันล้านปีเกิดโฟตอน,นิวตรอน,โปรตรอนหรือนิวเคลียสของไฮโดรเจน,อะตอมของฮีเลียม
ช่วงเวลาหนึ่งพันล้านปีถึงหนึ่งหมื่นสามพันเเปดร้อยล้านปีเกิดโฟตอน,นิวตรอน,กาเเลกซี่
</t>
  </si>
  <si>
    <t>ช่วงสิบกำลังลบ6ถึงสามนาทีเกิดจาดควาร์กประจุบวกรวมกับควาร์กประจุลบ</t>
  </si>
  <si>
    <t>สามเเสนปีถึงหนึ่งพันล้านปี</t>
  </si>
  <si>
    <t>ไฮโดนเจน</t>
  </si>
  <si>
    <t>43957@promma.ac.th</t>
  </si>
  <si>
    <t>ชนิศา แสงหิ่งห้อย</t>
  </si>
  <si>
    <t>น.ส.ชนิศา แสงหิ่งห้อย</t>
  </si>
  <si>
    <t>ช่วงเวลา10กำลัง-43 ถึง 10กำลัง-6 วินาที บิกแบงมีสสารเกิดขึ้นในรูป อนุภาคมูลฐาน เมื่ออนุภาคมูลฐาน และปฏิอนุภาค เกิดรวมตัวกัน จะเกิดกระบวนการประลัย ทำให้อนุภาคและปฏิอนุภาคกลายเป็นพลังงานในรูป “โฟตอน” ของคลื่นแม่เหล็กไฟฟ้า แต่เนื่องจากเอกภพมีอนุภาคมากกว่าปฏิอนุภาค เอกภพจึงเหลือเฉพาะอนุภาคมูลฐาน เมื่ออุณหภูมิลดเหลือ 10กำลัง13 K ทำให้รวมตัวกันเป็นโปรตอนหรือนิวเคลียสของไฮโดรเจน และนิวตรอน หลังจากเวลา3นาที บิกแบงอุณหภูมิเอกภพลดลงเหลือ ประมา1,000 K จะเริ่มเกิดนิวเคลียสของธาตุฮีเลียม เกิดจากการรวมตัวของโปรตอนและนิวตรอน 300,000 หลังบิกแบง ลดอีกเหลือประมาณ 5,000 K อิเล็กตรอนมีพลังงานจลน์ลดลง นิวเคลียสของไฮโดรเจนและนิวเคลียสของฮีเลียมดึงอิเล็กตรอน เข้ามาอยู่รวมกัน เกิดเป็นอะตอมไฮโดรเจนและอะตอมฮีเลียม สุดท้ายเวลาประมาณ 1,000 หลังบิกแบง อุณหภูมิเอกภพลดลงเหลือประมาณ100 K อะตอมของธาตุไฮโดรเจนและธาตุฮีเลียมรวมตัวกัน เกิดเป็นเนบิวลา ที่จะเป็นดาวฤกษ์และกาแล็กซีรุ่นแรก</t>
  </si>
  <si>
    <t xml:space="preserve"> อุณหภูมิของเอกภพลดลง 10กำลัง13 K ทำให้ควาร์กรวมตัวเป็นโปรตอนและนิวตรอน</t>
  </si>
  <si>
    <t>ไม่พร้อม เพราะ นิวเคลียสของไฮโดรเจน เกิดเมื่ออุณหภูมิ10กำละง13 แต่ นิวเคลียสของฮีเลียมเกิดจากการรวมตัวของโปรตอนและนิวตรอนเมื่อ อุณหภูมิประมาณ1,000ล้านK</t>
  </si>
  <si>
    <t>นิวทริโนกับ แอนตินิวทริโน</t>
  </si>
  <si>
    <t>ขนาดใหญ่เพิ่มมากขึ้น ก่อกำเนิดเป็นดาวฤกษ์ซึ่งจะวิวัฒนาการต่อเป็นกาแล็กซี</t>
  </si>
  <si>
    <t>42232@promma.ac.th</t>
  </si>
  <si>
    <t>ศิวพันธ์ อยู่เจริญ</t>
  </si>
  <si>
    <t>นิวตรอน;โปรตอนหรือนิวเคลียสของไฮโดรเจน;โฟตอน;นิวทริโน;โพซิตรอน</t>
  </si>
  <si>
    <t>นิวเคลียสของฮีเลียม;นิวทริโน;โฟตอน;นิวตรอน</t>
  </si>
  <si>
    <t xml:space="preserve">เอกภพเริ่มต้นจากบิกแบงที่มีพลังงานสูงมาก อุณหภูมิร้อนจัด และขนาดเล็กมาก ต่อมาเอกภพขยายตัวอย่างรวดเร็วในช่วงเงินเฟ้อ ทำให้อุณหภูมิลดลง พลังงานบางส่วนเปลี่ยนเป็นอนุภาคมูลฐาน
เมื่อเอกภพเย็นลง โปรตอนและนิวตรอนเริ่มรวมตัวเป็นนิวเคลียส ต่อจากนั้นประมาณสามแสนแปดหมื่นปี อะตอมเริ่มก่อตัว แสงจึงเดินทางได้อย่างอิสระ
ในช่วงยุคมืด เอกภพยังขยายตัวต่อ อุณหภูมิลดลงเรื่อย ๆ จนเริ่มเกิดดวงดาวและกาแล็กซี พลังงานแสงเริ่มส่องสว่างอีกครั้ง
ในปัจจุบัน เอกภพยังคงขยายตัวและเย็นลง พลังงานมืดเริ่มมีบทบาทสำคัญ ทำให้เอกภพขยายตัวเร็วขึ้น
</t>
  </si>
  <si>
    <t>โปรตอนและนิวตรอนเริ่มก่อตัวเมื่อเวลาผ่านไปประมาณ 10 กำลัง -6 ถึง 300000 ปี</t>
  </si>
  <si>
    <t>อยู่ในช่วงเวลาเดียวกันของยุคเดียวกัน แต่ไม่ได้เกิด “พร้อมกัน” แบบทันทีในขณะเดียวกัน เพราะไฮโดรเจนเกิดง่ายและเร็วกว่า ส่วนฮีเลียมต้องรอเงื่อนไขที่เหมาะสมก่อน</t>
  </si>
  <si>
    <t>ประมาณ 300,000 ปี หลังจากบิกแบง</t>
  </si>
  <si>
    <t>ไฮโดรเจนและฮีเลียมเป็นธาตุที่สำคัญในการรวมตัวและก่อตัวเป็นดาวฤกษ์และกาแล็กซีในภายหลัง</t>
  </si>
  <si>
    <t>นอกจากการเปลี่ยนแปลงของสสารแล้ว เอกภพยังมีการเปลี่ยนแปลงขนาดโดยขยายตัวอย่างต่อเนื่อง อุณหภูมิของเอกภพที่เริ่มต้นสูงมากค่อยๆ เย็นลง และโครงสร้างในเอกภพก็เปลี่ยนแปลงจากสสารกระจายตัวมาเป็นการรวมตัวเป็นกาแล็กซี ดาวฤกษ์ และระบบต่าง ๆ รวมถึงพลังงานในเอกภพที่เปลี่ยนแปลงไป</t>
  </si>
  <si>
    <t>42250@promma.ac.th</t>
  </si>
  <si>
    <t>ภาสินี เชิดฉาย</t>
  </si>
  <si>
    <t>แต่ละช่วงสสารได้มีขนาดและจำนวนแตกต่างกันเพิ่มละลดเปลี่ยนไปตามช่วงเวลาและอุณหภูมิ</t>
  </si>
  <si>
    <t>โปรตอนและนิวตรอนเกิดในช่วงเวลา10(-6)วินาทีถึง3นาที เกิดจากควาร์กประจุบวกกับลบ</t>
  </si>
  <si>
    <t>ไม่พร้อมไฮโดรเจนเกิดช่วงเวลา10(-6)วินาทีถึง3นาที ส่วนฮีเลียมเกิดช่วงเวลา3นาทีถึง300,000ปี</t>
  </si>
  <si>
    <t>42206@promma.ac.th</t>
  </si>
  <si>
    <t>ปภาวรินทร์ภรณ์ กลิ่นพ่วง</t>
  </si>
  <si>
    <t>ด.ญ.ปภาวรินทร์ภรณ์ กลิ่นพ่วง</t>
  </si>
  <si>
    <t>นิวทริโน;แอนตินิวทริโน;นิวตรอน;โปรตอนหรือนิวเคลียสของไฮโดรเจน;โฟตอน</t>
  </si>
  <si>
    <t>โฟตอน;นิวทริโน;นิวตรอน;โปรตอนหรือนิวเคลียสของไฮโดรเจน;อะตอมของไฮโดรเจน</t>
  </si>
  <si>
    <t>วิวัฒนาการแต่ละช่วงของเอกภพมีสิ่งที่อยู่ในแต่ละเอกภพแตกต่างกันออกไปและเอกภพจะขยายขึ้นไปเลยๆ</t>
  </si>
  <si>
    <t>10-⁶–300,000ปี</t>
  </si>
  <si>
    <t>ไฮโดเจนและฮับเลียม</t>
  </si>
  <si>
    <t>การขยายตัว การเย็นลง และการเปลี่ยนแปลงของโครงสร้างทางเรขาคณิต</t>
  </si>
  <si>
    <t>42212@promma.ac.th</t>
  </si>
  <si>
    <t>อภิชญา แซ่ฉั่ว</t>
  </si>
  <si>
    <t>ควาร์ก;โฟตอน;โพซิตรอน;นิวทริโน;แอนติควาร์ก;อิเล็กตรอน;แอนตินิวทริโน;นิวตรอน</t>
  </si>
  <si>
    <t>โฟตอน;นิวตรอน;นิวเคลียสของฮีเลียม;นิวทริโน;แอนตินิวทริโน;โปรตอนหรือนิวเคลียสของไฮโดรเจน</t>
  </si>
  <si>
    <t>นิวทริโน;แอนตินิวทริโน;โฟตอน;นิวตรอน;โปรตอนหรือนิวเคลียสของไฮโดรเจน;นิวเคลียสของฮีเลียม;อะตอมของฮีเลียม;อะตอมของไฮโดรเจน</t>
  </si>
  <si>
    <t>โฟตอน;นิวทริโน;กาแล็กซี;อะตอมของฮีเลียม;อะตอมของไฮโดรเจน</t>
  </si>
  <si>
    <t xml:space="preserve">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 และสมาชิกต่าง ๆ ภายในกาแล็กซีในปัจจุบัน </t>
  </si>
  <si>
    <t>300,000 ปี  คาวร์ก</t>
  </si>
  <si>
    <t>ไม่ได้เกิดพร้อมกันในเวลาเดียวกับที่เอกภพเกิด (บิกแบง) แต่เกิดในช่วงเวลาที่ต่างกัน</t>
  </si>
  <si>
    <t>1000 ล้านปี</t>
  </si>
  <si>
    <t>ไฮโดเจนและฮีเลียม</t>
  </si>
  <si>
    <t>44088@promma.ac.th</t>
  </si>
  <si>
    <t>วรเมธ เย็นใส</t>
  </si>
  <si>
    <t>แอนตินิวทริโน;นิวทริโน;ควาร์ก;โพซิตรอน;แอนติควาร์ก</t>
  </si>
  <si>
    <t>นิวทริโน;แอนติควาร์ก;โฟตอน</t>
  </si>
  <si>
    <t xml:space="preserve">	1.	เริ่มต้น (เวลาประมาณ 10⁻⁴³ วินาที)
	•	เอกภพอยู่ในสถานะพลังงานสูงมาก (อุณหภูมิสูงสุด)
	•	ยังไม่มีอนุภาคพื้นฐานเกิดขึ้น
	2.	ยุคพองตัว (Inflation) — 10⁻³² วินาที
	•	เอกภพขยายตัวอย่างรวดเร็ว (ขยายตัวแบบทวีคูณ)
	•	อุณหภูมิเริ่มลดลง
	3.	ยุคแรกเริ่ม — 10⁻⁶ วินาที
	•	เกิดอนุภาคพื้นฐาน เช่น ควาร์ก และแอนติควาร์ก
	•	ต่อมาอนุภาคเหล่านี้รวมตัวกันเป็นโปรตอนและนิวตรอน
	4.	ยุคสร้างนิวเคลียส (3 นาที)
	•	โปรตอนและนิวตรอนรวมกันเป็นนิวเคลียสของธาตุเบา เช่น ไฮโดรเจนและฮีเลียม
	5.	ยุคปล่อยโฟตอน (ประมาณ 300,000 ปี)
	•	อิเล็กตรอนรวมตัวกับนิวเคลียส เกิดเป็นอะตอม
	•	แสงเดินทางได้อย่างเสรี (เกิดฉากหลังไมโครเวฟของจักรวาล - Cosmic Microwave Background)
	6.	ยุคก่อตัวของดวงดาวและกาแล็กซี (1,000 ล้านปีขึ้นไป)
	•	แรงโน้มถ่วงทำให้เกิดการรวมตัวของมวลสาร
	•	กำเนิดดาวฤกษ์และกาแล็กซี
	7.	เอกภพปัจจุบัน (ประมาณ 13,800 ล้านปี)
	•	เอกภพยังคงขยายตัว
	•	ดาราจักรกระจัดกระจายไปตามกาลเวลา</t>
  </si>
  <si>
    <t xml:space="preserve">ะมาณ 10⁻⁶ วินาทีหลังจาก Big Bang
	•	ช่วงนี้เรียกว่า ยุคฮัดดรอน (Hadron Epoch)
</t>
  </si>
  <si>
    <t xml:space="preserve">	•	เริ่มประมาณ 1 วินาทีหลังจาก Big Bang
	•	จบลงภายใน ประมาณ 3–20 นาทีแรก
</t>
  </si>
  <si>
    <t xml:space="preserve">	•	ประมาณ 300,000 ปีหลังจาก Big Bang
	•	 อุณหภูมิของเอกภพลดลงเหลือประมาณ 3,000 เคลวิน</t>
  </si>
  <si>
    <t xml:space="preserve">ไฮโดรเจนเป็นธาตุแรกที่เกิดขึ้นในเอกภพ
	•	เกิดขึ้นจาก Big Bang Nucleosynthesis
	•	คิดเป็นประมาณ 75% ของมวลทั้งหมดของสสารปรกติ (baryonic matter) ในเอกภพ
	2.	เป็นเชื้อเพลิงหลักในการกำเนิดดาวฤกษ์
	•	ก๊าซไฮโดรเจนในเอกภพเริ่มรวมตัวกันภายใต้แรงโน้มถ่วง
	•	ทำให้เกิด “เมฆก๊าซ” → ดาวฤกษ์ → ระบบดาว → กาแล็กซี
	3.	ฮีเลียมก็มี แต่เป็นส่วนน้อยกว่า
	•	ฮีเลียมเกิดร่วมกับไฮโดรเจน แต่มีเพียงประมาณ 24% ของมวลทั้งหมดเท่านั้น
	•	มีบทบาทรองในการกำเนิดดาว
</t>
  </si>
  <si>
    <t xml:space="preserve"> การเปลี่ยนแปลงของขนาด: เอกภพขยายตัว
	•	เอกภพขยายตัวมาตั้งแต่ Big Bang และยังคงขยายตัวอยู่จนถึงปัจจุบัน
	•	ยิ่งนานไป กาแล็กซียิ่งเคลื่อนห่างออกจากกัน
	•	การขยายตัวไม่ได้หมายถึงกาแล็กซี “เคลื่อนที่” ผ่านอวกาศ แต่เป็นอวกาศเองที่กำลังขยาย</t>
  </si>
  <si>
    <t>43977@promma.ac.th</t>
  </si>
  <si>
    <t>รพีภัทร เขียวมะนี</t>
  </si>
  <si>
    <t>ควาร์ก;แอนติควาร์ก;โพซิตรอน;นิวทริโน;แอนตินิวทริโน;โฟตอน;อิเล็กตรอน;นิวตรอน;โปรตอนหรือนิวเคลียสของไฮโดรเจน</t>
  </si>
  <si>
    <t>อิเล็กตรอน;นิวทริโน;โพซิตรอน;แอนตินิวทริโน;โฟตอน;นิวตรอน;โปรตอนหรือนิวเคลียสของไฮโดรเจน;นิวเคลียสของฮีเลียม</t>
  </si>
  <si>
    <t>อิเล็กตรอน;นิวทริโน;แอนตินิวทริโน;โฟตอน;โปรตอนหรือนิวเคลียสของไฮโดรเจน;นิวเคลียสของฮีเลียม;อะตอมของไฮโดรเจน;อะตอมของฮีเลียม</t>
  </si>
  <si>
    <t>กิจกรรมนี้ช่วยให้เข้าใจว่าเอกภพมีวิวัฒนาการเป็นลำดับจากพลังงานบริสุทธิ์ → อนุภาค → อะตอม → โครงสร้างใหญ่ เช่น กาแล็กซี ตามลำดับเวลาและอุณหภูมิที่ลดลง.</t>
  </si>
  <si>
    <t>โปรตอนและนิวตรอนเกิดขึ้น: ในช่วงเวลาประมาณ 10⁻⁶ วินาทีหลัง Big Banh
เกิดจาก: การรวมตัวของ ควาร์ก 3 ตัว ผ่านแรงนิวเคลียร์เข้ม</t>
  </si>
  <si>
    <t>พร้อมกันเพราะโปรตอน (นิวเคลียสของไฮโดรเจน) เกิดขึ้นตั้งแต่ช่วงแรกที่ควาร์กรวมตัวในยุคฮาดรอน</t>
  </si>
  <si>
    <t>อะตอมของไฮโดรเจนและฮีเลียมเกิดขึ้นพร้อมกันในช่วงเวลาประมาณ 380,000 ปีหลัง Big Bang เมื่อเอกภพเย็นพอที่จะให้เกิดการรวมตัวของอิเล็กตรอนและนิวเคลียสครับ</t>
  </si>
  <si>
    <t>ไฮโดรเจนเป็นธาตุที่มีปริมาณมากที่สุดในเอกภพประมาณ 75% ของมวลสารทั้งหมด
ในกาแล็กซี ส่วนใหญ่จะประกอบด้วยก๊าซไฮโดรเจนในรูปแบบของแก๊สไอออน ไอเย็น หรือแก๊สกลางที่เป็นสื่อสำหรับการก่อตัวของดาวฤกษ์</t>
  </si>
  <si>
    <t>เอกภพมีการเปลี่ยนแปลง พลังงาน จากพลังงานสูงกลายเป็นสสารและพลังงานมืด, ขยายตัวเพิ่มขึ้น, เย็นลงอย่างต่อเนื่อง และโครงสร้างสสารที่ซับซ้อนขึ้นตามลำดับเวลา ซึ่งทั้งหมดนี้สัมพันธ์กันและกำหนดวิวัฒนาการของเอกภพที่เราเห็นในปัจจุบันครับ</t>
  </si>
  <si>
    <t>แอนติควาร์ก;โพซิตรอน;นิวทริโน;แอนตินิวทริโน</t>
  </si>
  <si>
    <t>ควาร์ก;แอนติควาร์ก;โฟตอน;โพซิตรอน;นิวทริโน;อิเล็กตรอน;แอนตินิวทริโน</t>
  </si>
  <si>
    <t>นิวตรอน;โปรตอนหรือนิวเคลียสของไฮโดรเจน;นิวทริโน;อิเล็กตรอน;โฟตอน;โพซิตรอน</t>
  </si>
  <si>
    <t>พบว่า ในระหว่างวิวัฒนาการเอกภพจะมีการเปลี่ยนแปลงทั้งสสาร อุณหภูมิ และขนาด โดยอุณหภูมิของเอกภพลดลง ขนาดของเอกภพจะเพิ่มขึ้น เกิดสสารต่าง ๆ ในเอกภพ ต่อจากนั้นสสาร ในเอกภพจะรวมตัวกันจนเกิดเป็นกาแล็กซี และสมาชิกต่าง ๆ</t>
  </si>
  <si>
    <t>หลังจากเกิดบิกแบง (Big Bang) ประมาณ 10-6 วินาที (หนึ่งในล้านวินาที) จนถึง 1 วินาที</t>
  </si>
  <si>
    <t>ไม่ได้เกิดขึ้นพร้อมกัน</t>
  </si>
  <si>
    <t>หลังจากการระเบิดครั้งใหญ่</t>
  </si>
  <si>
    <t>ไฮโดรเจน (Hydrogen) และ ฮีเลียม (Helium)</t>
  </si>
  <si>
    <t>การเปลี่ยนแปลงอุณหภูมิและขนาด โดยอุณหภูมิของเอกภพจะลดลงและขนาดของเอกภพจะขยายใหญ่ขึ้น</t>
  </si>
  <si>
    <t>ในเอกภพช่วงแรกก่อน 10^-⁴³ วินาทีเอกภพมีอุณหภูมิสูงกว่า 10^32เคลวิน ขณะนั้นยังไม่มีอนุภาคใด ๆ เกิดขึ้น หลังจากบิกแบง 10^-⁴³ - 10^-³² วินาที อุณหภูมิของเอกภพลดลงเหลือ 10³² - 10²⁷ เคลวิน เกิดอนุภาคมูลฐาน คือ ควาร์ก อิเล็กตรอน นิวทริโนและปฏิอนุภาค หลังจากบิกแบง 10-³² - 10-⁶ วินาทีอุณหภูมิของเอกภพลดลงเหลือ10²⁷ – 10¹³ เคลวิน เกิดโฟตอนจากการรวมตัวกันของอนุภาคและปฎิอนุภาคหลังจากบิกแบง 10^-⁶ วินาที - 3 นาทีอุณหภูมิของเอกภพลดลงเหลือ 10¹³ – 10⁹เคลวิน เกิดโปรตอนและนิวตรอนจากการรวมตัวกันของควาร์ก หลังจากบิกแบง 3 นาที - 300,000 ปี อุณหภูมิของเอกภพลดลงเหลือ 10^9 - 5,000 เคลวิน เกิดเป็นนิวเคลียสของธาตุฮีเลียม ซึ่งเกิดจากการรวมตัวกันของโปรตอน และนิวตรอน หลังจากบิกแบง300,000 ปี - 1,000 ล้านปีอุณหภูมิของเอกภพลดลงเหลือ 5,000 - 100 เคลวิน เกิดเป็นอะตอมไฮโดรเจนและอะตอมฮีเลียม จากการที่นิวเคลียสของไฮโดรเจนและนิวเคลียสของฮีเลียมดึงอิเล็กตรอนเข้ามา และหลังจากบิกแบง 1,000 ล้านปี - 13,800 ล้านปีอุณหภูมิของเอกภพลดลงเหลือ100 - 2.73 เคลวิน เกิดเป็นเนบิวลารุ่นแรกที่จะกำเนิดเป็นกาแล็กซีรุ่นแรก</t>
  </si>
  <si>
    <t>เกิดช่วงประมาณ 3 นาที - 300,000 ปี เกิดจากการรวมตัวกันของควาร์ก</t>
  </si>
  <si>
    <t>ไม่พร้อม นิวเคลียสของไฮโดรเจนหรือโปรตอนเกิดก่อน เมื่อโปรตอนรวมตัวกับนิวตรอนจึงได้นิวเคลียสของฮีเลียม</t>
  </si>
  <si>
    <t>เปลี่ยนแปลงอุณหภูมิและขนาด โดยอุณหภูมิของเอกภพจะลดลง และขนาดของเอกภพจะขยายใหญ่ขึ้น</t>
  </si>
  <si>
    <t>ควาร์ก;โฟตอน;แอนติควาร์ก;โพซิตรอน</t>
  </si>
  <si>
    <t>อิเล็กตรอน;แอนติควาร์ก;โพซิตรอน;โฟตอน;ควาร์ก</t>
  </si>
  <si>
    <t>เอกภพเริ่มจากพลังงานและอุณหภูมิสูงมาก ขนาดเล็กมาก จากนั้นขยายตัวและเย็นตัวลงเรื่อยๆ สสารเปลี่ยนจากพลังงานเป็นอนุภาคและรวมตัวเป็นอะตอม กลายเป็นดาวและกาแล็กซีในที่สุด</t>
  </si>
  <si>
    <t>โปรตอนและนิวตรอนเกิดจากควาร์กในช่วงเวลาประมาณ 10⁻⁶ วินาที หลังบิกแบง</t>
  </si>
  <si>
    <t>ไฮโดรเจนเกิดก่อนในรูปโปรตอน จากนั้นโปรตอนและนิวตรอนรวมกันเป็นนิวเคลียสของฮีเลียมในเวลาต่อมา ช่วงบิกแบงแรกเริ่ม</t>
  </si>
  <si>
    <t xml:space="preserve">อะตอมของไฮโดรเจนและฮีเลียมเกิดขึ้นประมาณ 300,000 ปี หลังบิกแบง ในยุคฟื้นฟู เมื่อเอกภพเย็นพอให้อิเล็กตรอนจับกับนิวเคลียสได้
</t>
  </si>
  <si>
    <t xml:space="preserve">เอกภพมีการขยายตัวและเย็นตัวลงอย่างต่อเนื่อง พลังงานลดลงและเปลี่ยนเป็นสสาร รวมถึงวิวัฒนาการของโครงสร้างจากสสารกระจายเป็นดาวและกาแล็กซีใหญ่ขึ้นเรื่อยๆ
</t>
  </si>
  <si>
    <t>ควาร์ก;แอนติควาร์ก</t>
  </si>
  <si>
    <t>แอนติควาร์ก;อิเล็กตรอน;โพซิตรอน</t>
  </si>
  <si>
    <t>โพซิตรอน;แอนตินิวทริโน;นิวทริโน;โฟตอน</t>
  </si>
  <si>
    <t>โฟตอน;นิวตรอน;โปรตอนหรือนิวเคลียสของไฮโดรเจน</t>
  </si>
  <si>
    <t>นิวเคลียสของฮีเลียม;โปรตอนหรือนิวเคลียสของไฮโดรเจน;อะตอมของไฮโดรเจน</t>
  </si>
  <si>
    <t>เรียรรุ้</t>
  </si>
  <si>
    <t>สิบ-4วินาที ถึง 3นาที</t>
  </si>
  <si>
    <t xml:space="preserve">นิวเคลียสของไฮโดรเจนเกิดก่อน เพราะเป็นเพียงโปรตอนเดี่ยว ๆ
	•	🕒 นิวเคลียสของฮีเลียมเกิดทีหลัง จากการรวมตัวของโปรตอนและนิวตรอน ภายหลังที่เอกภพเย็นลงระดับหนึ่ง
</t>
  </si>
  <si>
    <t>นิวเคลียสของไฮโดรเจนและฮีเลียม: เกิดขึ้นในช่วง 3 นาทีแรก หลังบิกแบง
	•	อะตอมของไฮโดรเจนและฮีเลียม (มีอิเล็กตรอนรวมตัวด้วย): เกิดขึ้นเมื่อเอกภพมีอายุประมาณ 380,000 ปี</t>
  </si>
  <si>
    <t>กาแล็กซีเกิดจากธาตุไฮโดรเจนและฮีเลียมเป็นหลัก เพราะเป็นธาตุที่มีมากที่สุดตั้งแต่เริ่มต้นของเอกภพ และเป็นธาตุสำคัญในการเกิดดาวฤกษ์และสสารต่าง ๆ ในกาแล็กซี.</t>
  </si>
  <si>
    <t>เอกภพมีการเปลี่ยนแปลงทั้งด้าน
	•	ขนาด (ขยายตัว),
	•	อุณหภูมิ (เย็นลง),
	•	องค์ประกอบ (พลังงานมืดมากขึ้น),
	•	โครงสร้าง (กาแล็กซี ดาว ฯลฯ ก่อตัวขึ้นและเปลี่ยนแปลง),
	•	และพฤติกรรมทางฟิสิกส์ (เช่น กฎบางอย่างมีผลต่างกันในแต่ละยุคของเอกภพ)</t>
  </si>
  <si>
    <t>น.ส. พัทธนันท์ อินทร์ปรุง</t>
  </si>
  <si>
    <t>ควาร์ก;โฟตอน;แอนติควาร์ก;แอนตินิวทริโน;นิวทริโน;โพซิตรอน;อิเล็กตรอน</t>
  </si>
  <si>
    <t>นิวตรอน;โปรตอนหรือนิวเคลียสของไฮโดรเจน;โฟตอน;แอนตินิวทริโน;นิวทริโน</t>
  </si>
  <si>
    <t>นิวเคลียสของฮีเลียม;โฟตอน;นิวทริโน;แอนตินิวทริโน;โปรตอนหรือนิวเคลียสของไฮโดรเจน;นิวตรอน</t>
  </si>
  <si>
    <t>เอกภพมีการขยายขนาดอยู่เรื่อยๆและอุณหภูมิลดลง เกิดสสารต่างๆในเอกภพและสสารรวมตัวกันจนเกิดเป็นกาแล็กซีณ ณ ปัจจุบัน</t>
  </si>
  <si>
    <t>เกิดหลังบิกแบงช่วงเวลา10^-6 เกิดขึ้นจากการรวมตัวของอนุภาคที่เล็กกว่าที่เรียกว่า” ควาร์ก “</t>
  </si>
  <si>
    <t>เกิดขึ้นไม่พร้อมกัน นิวเคลียสของไฮโดเจนเกิดขึ้นก่อนในช่วงเวลาที่เอกภพมีอุณหภูมิสูงมากกว่าและนิวเคลียสฮีเลียมจึงเกิดตามมาทีหลัง</t>
  </si>
  <si>
    <t>เกิดขึ้นพร้อมกันช่วงเวลา300,000ปี</t>
  </si>
  <si>
    <t>Galaxy เกิดจากการรวมตัวของกลุ่มก๊าซและฝุ่น คาดว่าส่วนใหญ่มีธาตุไฮโดรเจนและฮีเลียม เป็นองค์ประกอบหลัก</t>
  </si>
  <si>
    <t>เกิดการเปลี่ยนแปลงอุณหภูมิ โดยลดลงเรื่อยๆและเอกภพมีการขยายตัวเสมอ</t>
  </si>
  <si>
    <t>43941@promma.ac.th</t>
  </si>
  <si>
    <t>กฤษกร ทองไทย</t>
  </si>
  <si>
    <t>อะตอมของไฮโดรเจน;อะตอมของฮีเลียม;นิวตรอน;กาแล็กซี;อิเล็กตรอน;ควาร์ก;แอนติควาร์ก</t>
  </si>
  <si>
    <t>ควาร์ก;อิเล็กตรอน;นิวทริโน;แอนตินิวทริโน</t>
  </si>
  <si>
    <t>กาแล็กซี;อะตอมของฮีเลียม;อะตอมของไฮโดรเจน;ควาร์ก;โพซิตรอน;นิวทริโน;โฟตอน</t>
  </si>
  <si>
    <t>ผลการทำกิจกรรมแสดงให้เห็นว่าเอกภพเริ่มต้นจากการมีขนาดเล็กมาก ร้อนจัด และมีความหนาแน่นสูง จากนั้นเอกภพได้ขยายตัวออกอย่างรวดเร็ว ทำให้พลังงานและสสารกระจายตัวออกไป อุณหภูมิลดลง ก่อให้เกิดอนุภาคมูลฐาน อะตอม ดาวฤกษ์ และกาแล็กซีในเวลาต่อมา การเปลี่ยนแปลงเหล่านี้เป็นไปตามลำดับขั้นของวิวัฒนาการเอกภพ โดยมีการเปลี่ยนแปลงทั้งพลังงาน สสาร ขนาด และอุณหภูมิอย่างต่อเนื่องตลอดช่วงเวลาที่ผ่านมา</t>
  </si>
  <si>
    <t>10 -6 ถึง 3นาที</t>
  </si>
  <si>
    <t>ไม่ได้เกิดขึ้นพน้อมกัน</t>
  </si>
  <si>
    <t>42220@promma.ac.th</t>
  </si>
  <si>
    <t>ธนากร กายเพชร</t>
  </si>
  <si>
    <t>นายธนากร กายเพชร</t>
  </si>
  <si>
    <t>4/14</t>
  </si>
  <si>
    <t>โฟตอน;ควาร์ก;แอนติควาร์ก;โพซิตรอน;นิวทริโน;อิเล็กตรอน;แอนตินิวทริโน</t>
  </si>
  <si>
    <t>โปรตอนหรือนิวเคลียสของไฮโดรเจน;โฟตอน;นิวทริโน;แอนตินิวทริโน;นิวตรอน;อิเล็กตรอน</t>
  </si>
  <si>
    <t>โฟตอน;นิวทริโน;โปรตอนหรือนิวเคลียสของไฮโดรเจน;นิวเคลียสของฮีเลียม;นิวตรอน;อิเล็กตรอน</t>
  </si>
  <si>
    <t>โฟตอน;นิวทริโน;อะตอมของฮีเลียม;อะตอมของไฮโดรเจน;นิวเคลียสของฮีเลียม</t>
  </si>
  <si>
    <t>10ยกกำลัง-32วินาที เกิดอนุภาคมูลฐานและปฏิยานุภาค
10ยกกำลัง-6วินาที เกิดโฟตอน
3นาที-300000ปีเกิดโปรตรอนและนิวตรอน
300000ปี-1000ล้านปี เกิดอะตอมของไฮโดนเจนและอะตอมของฮีเลียม
1000ล้านปี-13800ล้านปี เกิดกาแล็คซี่</t>
  </si>
  <si>
    <t>10ยกกำลัง-6 - 3นาที เกิดจากควาร์กประจุ+ และประจุ-</t>
  </si>
  <si>
    <t>มีการขยายตัวต่อเนื่อง</t>
  </si>
  <si>
    <t>41921@promma.ac.th</t>
  </si>
  <si>
    <t>นันท์นภัส เพชรมาลัยกุล</t>
  </si>
  <si>
    <t>แอนติควาร์ก;โพซิตรอน;ควาร์ก;แอนตินิวทริโน;นิวทริโน</t>
  </si>
  <si>
    <t>โฟตอน;ควาร์ก;อิเล็กตรอน;แอนติควาร์ก;นิวทริโน;โพซิตรอน;แอนตินิวทริโน</t>
  </si>
  <si>
    <t>โปรตอนหรือนิวเคลียสของไฮโดรเจน;นิวตรอน;โฟตอน;นิวทริโน;โพซิตรอน;อิเล็กตรอน;แอนตินิวทริโน</t>
  </si>
  <si>
    <t>นิวตรอน;นิวทริโน;โฟตอน;นิวเคลียสของฮีเลียม;โปรตอนหรือนิวเคลียสของไฮโดรเจน</t>
  </si>
  <si>
    <t>ในระหว่างวิวัฒนาการของเอกภพมีการเปลี่ยนแปลง สสาร อุณหภูมิ ขนาดและเกิดสสารต่างๆจากนั้นสสารจะรวมตัวกันจนเกิดเป็นกาแล็กซี</t>
  </si>
  <si>
    <t>ช่วงหลังเกิดบิกแบง10-6วินาทีเกิดจากควาร์กรวมตัวกัน</t>
  </si>
  <si>
    <t>ไม่พร้อมกันนิวเคลีนสของไฮโดรเจนเกิดก่อน
นิวเคลียสขิงฮีเลียมเกิดหลังการเกิดบิกแบง3นาที</t>
  </si>
  <si>
    <t>30,000-1,000ล้านปีหลังเกิดบอกแบง</t>
  </si>
  <si>
    <t>44082@promma.ac.th</t>
  </si>
  <si>
    <t>ธนัญชนก เย็นกลม</t>
  </si>
  <si>
    <t>แอนตินิวทริโน;แอนติควาร์ก;โพซิตรอน;นิวทริโน;ควาร์ก</t>
  </si>
  <si>
    <t>ควาร์ก;แอนติควาร์ก;อิเล็กตรอน;แอนตินิวทริโน;นิวทริโน;โพซิตรอน;โฟตอน</t>
  </si>
  <si>
    <t>อิเล็กตรอน;โพซิตรอน;โฟตอน;นิวตรอน;โปรตอนหรือนิวเคลียสของไฮโดรเจน</t>
  </si>
  <si>
    <t>อิเล็กตรอน;โพซิตรอน;โฟตอน;นิวตรอน;โปรตอนหรือนิวเคลียสของไฮโดรเจน;นิวเคลียสของฮีเลียม</t>
  </si>
  <si>
    <t>โฟตอน;โพซิตรอน;อะตอมของไฮโดรเจน;อะตอมของฮีเลียม</t>
  </si>
  <si>
    <t>พบว่าในระหว่างวิวัฒนาการเอกภพจะมีการเปลี่ยนแปลงทั้งสสาร อุณหภูมิ และขนาดโดยอุณหภูมิของเอกภพลดลง ขนาดของเอกภพจะเพิ่มขึ้น เกิดสสารต่าง ๆ ในเอกภพ ต่อจากนั้นสสารในเอกภพจะรวมตัวกันจนเกิดเป็นกาแล็กซี</t>
  </si>
  <si>
    <t>10-6 วินาที หลังบิกแบง
เกิดอนุภาคโปรตอนและอนุภาคนิวตรอน</t>
  </si>
  <si>
    <t>ไม่ได้เกิดพร้อมกัน นิวเคลียสของไฮโดรเจน เกิดขึ้นก่อนในช่วงแรกๆ ของเอกภพ ในขณะที่นิวเคลียสของฮีเลียม เกิดขึ้นหลังจากนั้นเล็กน้อย เมื่ออุณหภูมิของเอกภพเย็นลงพอที่จะให้โปรตอนและนิวตรอนรวมตัวกันได้</t>
  </si>
  <si>
    <t xml:space="preserve">300,000 ปีหลังจากการเกิดบิกแบง </t>
  </si>
  <si>
    <t>การขยายตัว, การเปลี่ยนแปลงอุณหภูมิ, และการเปลี่ยนแปลงโครงสร้างของเอกภพ</t>
  </si>
  <si>
    <t>44087@promma.ac.th</t>
  </si>
  <si>
    <t>อลิสา บัวทอง</t>
  </si>
  <si>
    <t>นิวทริโน;ควาร์ก;โพซิตรอน;แอนติควาร์ก;แอนตินิวทริโน</t>
  </si>
  <si>
    <t>โฟตอน;ควาร์ก;แอนติควาร์ก;แอนตินิวทริโน;นิวทริโน;โพซิตรอน;อิเล็กตรอน</t>
  </si>
  <si>
    <t>โปรตอนหรือนิวเคลียสของไฮโดรเจน;นิวตรอน;โฟตอน;แอนติควาร์ก;นิวทริโน</t>
  </si>
  <si>
    <t>โพซิตรอน;นิวเคลียสของฮีเลียม;นิวตรอน;โปรตอนหรือนิวเคลียสของไฮโดรเจน;นิวทริโน</t>
  </si>
  <si>
    <t xml:space="preserve">ช่วงเวลา 10-43 ถึง 10-32 วินาที และอุณหภูมิ 1032 ถึง 1027 K  คือ ควาร์ก แอนติควาร์ก นิวทริโน แอนตินิวทริโน โพซิตรอน
ช่วงเวลา 10-32 ถึง 10-6 วินาทีและอุณหภูมิ 1027 ถึง 1013 K คือ ควาร์ก โฟตอน แอนตินิวทริโน นิวทริโน อิเล็กตรอน โพซิตรอน แอนจอควาร์ก
ช่วงเวลา 10 วินาที ถึง 3 นาทีและอุณหภูมิ 1013 ถึง 10° K คือ แอนติควาร์ก โปรตอนหรือนิวเคลียสของไฮโดรเจน โฟตอน นิวทริโน นิวตรอน 
ช่วงเวลา 3 วินาที ถึง 300,000 ปี และ
อุณหภูมิ 109 ถึง 5,000 K คือ โพซิตรอน นิวทริโน นิวตรอน โปรตอนหรือนิวเคลียสของไฮโดรเจน 
ช่วงเวลา 300,000 ปี ถึง 1,000 ล้านปี และ อุณหภูมิ 5,000 ถึง 100 K คือ นิวทริโน โฟตอน โปรตอนหรือนิวเคลียสของไฮโดรเจน อะตอมของฮีเลียม 
ช่วงเวลา 1,000 ถึง 13,800ล้านปี และอุณหภูมิ 100 ถึง 2.73 K คือ นิวทริโน โฟตอน กาแล็กซี </t>
  </si>
  <si>
    <t>เกิดขึ้นในช่วงเวลาประมาณ 1 วินาทีหลังบิ๊กแบง โดยเกิดจากการรวมตัวกันของอนุภาคที่เล็กกว่าคือ ควาร์กและกลูออน</t>
  </si>
  <si>
    <t>ไม่ได้เกิดขึ้นพร้อมกัน เพราะ นิวเคลียสของไฮโดรเจนเกิดขึ้นก่อนในช่วงแรกๆของเอกภพนิวเคลียสของฮีเลียมเกิดขึ้นหลังจากนั้นเล็กน้อย</t>
  </si>
  <si>
    <t>ช่วงประมาณ380,000 ปีหลังจากการเกิดบิ๊กแบง</t>
  </si>
  <si>
    <t>เกิดจากการรวมตัวกันของ ก๊าซและฝุ่นแต่มีไฮโดรเจน เป็นองค์ประกอบหลักและธาตุต่างๆ</t>
  </si>
  <si>
    <t>การเปลี่ยนแปลงอุณหภูมิ หลังจากเกิดบิ๊กแบง อุณหภูมิของเอกภพลดลงอย่างต่อเนื่อง เมื่อแรกเกิดเอกภพอุณหภูมิสูงมาก ต่อมาเอกภพจึงเย็นลง</t>
  </si>
  <si>
    <t>41960@promma.ac.th</t>
  </si>
  <si>
    <t>โชติกา นิลทะสิน</t>
  </si>
  <si>
    <t>นางสาวโชติกา นิลทะสิน</t>
  </si>
  <si>
    <t>จากกิจกรรมเรื่องวิวัฒนาการของเอกภพ ทำให้เข้าใจถึงการเปลี่ยนแปลงของเอกภพตั้งแต่เริ่มต้นจนถึงปัจจุบัน โดยในช่วงแรกเริ่มหลังการเกิดบิ๊กแบง เอกภพมีขนาดเล็กมาก อุณหภูมิและพลังงานสูง ต่อมาเอกภพขยายตัวอย่างรวดเร็ว ส่งผลให้พลังงานและอุณหภูมิลดลง สสารจึงเริ่มรวมตัวกันเป็นอะตอม ดวงดาว และกาแล็กซีในเวลาต่อมา นอกจากนี้ยังพบว่าเอกภพมีขนาดใหญ่ขึ้นเรื่อย ๆ อย่างต่อเนื่อง แสดงให้เห็นถึงการเปลี่ยนแปลงทั้งพลังงาน สสาร ขนาด และอุณหภูมิตามลำดับเวลาอย่างชัดเจน</t>
  </si>
  <si>
    <t>โปรตอนและนิวตรอนเกิดขึ้นหลังการระเบิดของบิ๊กแบงประมาณ 10 ลบ6 วินาที  โดยเกิดจากการรวมตัวกันของควาร์ก</t>
  </si>
  <si>
    <t xml:space="preserve">ไม่ได้เกิดพร้อมกัน นิวเคลียสของไฮโดรเจนเกิดขึ้นก่อน ส่วนนิวเคลียสของฮีเลียม เกิดขึ้นหลังจากนั้นเล็กน้อย เมื่ออุณหภูมิของเอกภพเย็นลงพอที่จะให้โปรตอนและนิวตรอนรวมตัวกันได้ </t>
  </si>
  <si>
    <t>ช่วง 300,000ปี หลังจากการระเบิดของบิ๊กแบง</t>
  </si>
  <si>
    <t>เกิดจากธาตุ ไฮโดรเจน และ ฮีเลียม เป็นองค์ประกอบหลัก</t>
  </si>
  <si>
    <t>ยังมีการเปลี่ยนแปลงในเรื่องของ
 • การขยายตัวของเอกภพ เอกภพมีการขยายตัวอย่างต่อเนื่องตั้งแต่เกิดบิ๊กแบง เป็นทฤษฎีที่อธิบายถึงจุดกำเนิดของเอกภพ โดยการขยายตัวนี้ส่งผลให้ระยะห่างระหว่างดาราจักรและวัตถุต่างๆในเอกภพเพิ่มขึ้นเรื่อยๆ
• การเปลี่ยนแปลงอุณหภูมิ หลังจากเกิดบิ๊กแบง อุณหภูมิของเอกภพลดลงอย่างต่อเนื่อง แรกเกิดเอกภพมีอุณหภูมิสูงมาก จนอนุภาคต่างๆไม่สามารถรวมตัวกันได้ ต่อมาเมื่อเอกภพเย็นลง อนุภาคต่างๆ จึงเริ่มรวมตัวกันเป็นอะตอมและโครงสร้างอื่นๆ</t>
  </si>
  <si>
    <t>41904@promma.ac.th</t>
  </si>
  <si>
    <t>ธีรวัชร พงษ์รอด</t>
  </si>
  <si>
    <t>ธีรภัทร พงษ์รอด</t>
  </si>
  <si>
    <t>ควาร์ก;แอนตินิวทริโน</t>
  </si>
  <si>
    <t>กาแล็กซี;อะตอมของฮีเลียม</t>
  </si>
  <si>
    <t>อิเล็กตรอน;โฟตอน</t>
  </si>
  <si>
    <t>แอนติควาร์ก;แอนตินิวทริโน</t>
  </si>
  <si>
    <t>โปรตอนหรือนิวเคลียสของไฮโดรเจน;อะตอมของไฮโดรเจน;กาแล็กซี</t>
  </si>
  <si>
    <t>ทดสอบความรู้</t>
  </si>
  <si>
    <t>ช่วงเวลาประมาณ 1 วินาทีหลังจากการเกิดบิกแบง\โดยเกิดจากการรวมตัวของควาร์กที่มีอยู่ก่อนแล้ว</t>
  </si>
  <si>
    <t>หลังจากบิกแบงประมาณ 300,000 ปี</t>
  </si>
  <si>
    <t>การขยายตัว, การเปลี่ยนแปลงอุณหภูมิ, และการเปลี่ยนแปลงโครงสร้างของเอกภ</t>
  </si>
  <si>
    <t>44033@promma.ac.th</t>
  </si>
  <si>
    <t>ธัญพิสิษฐ์ พวงทอง</t>
  </si>
  <si>
    <t>ควาร์ก;แอนติควาร์ก;อิเล็กตรอน;โพซิตรอน;โปรตอนหรือนิวเคลียสของไฮโดรเจน;นิวตรอน;โฟตอน;แอนตินิวทริโน;นิวทริโน</t>
  </si>
  <si>
    <t>อิเล็กตรอน;นิวทริโน;แอนตินิวทริโน;นิวเคลียสของฮีเลียม;โปรตอนหรือนิวเคลียสของไฮโดรเจน;โฟตอน</t>
  </si>
  <si>
    <t>โฟตอน;อะตอมของไฮโดรเจน;กาแล็กซี;อะตอมของฮีเลียม</t>
  </si>
  <si>
    <t>เอกภพเริ่มจากเล็ก ร้อน และมีแต่ของจิ๋วๆ แล้วก็ค่อยๆ ใหญ่ขึ้น เย็นลง และสร้างของใหญ่ๆ อย่างอะตอมกับกาแล็กซีขึ้นมานั่นเอง</t>
  </si>
  <si>
    <t>โปรตอนและนิวตรอนเกิดขึ้นในช่วงเวลาประมาณ 10⁻³² ถึง 10⁻⁶ วินาที ครับ และเกิดจากการรวมตัวกันของ ควาร์ก และ แอนติควาร์ก ที่มีอยู่ในช่วงเวลาก่อนหน้านั้น</t>
  </si>
  <si>
    <t>นิวเคลียสของไฮโดรเจน (โปรตอน) เกิดขึ้นก่อนหรือในช่วงต้นของช่วงเวลา 10⁻³² ถึง 10⁻⁶ วินาที และยังคงมีอยู่ต่อเนื่อง ส่วนนิวเคลียสของฮีเลียมจะเริ่มก่อตัวขึ้นในช่วงเวลา 10⁻⁶ วินาที ถึง 3 นาที โดยเกิดจากการรวมตัวกันของโปรตอนและนิวตรอน ดังนั้นจึงไม่ได้เกิดพร้อมกันทีเดียว แต่โปรตอนเกิดก่อนและเป็นส่วนหนึ่งของการสร้างนิวเคลียสฮีเลียมในเวลาต่อมา</t>
  </si>
  <si>
    <t>อะตอมของไฮโดรเจนและฮีเลียมเกิดขึ้นในช่วงเวลา 300,000 ปี ถึง 1,000 ล้านปี ครับ</t>
  </si>
  <si>
    <t>กาแล็กซีเกิดจากธาตุ ไฮโดรเจน และ ฮีเลียม เป็นองค์ประกอบหลักครับ เนื่องจากเป็นธาตุที่เกิดขึ้นมาแล้วและเป็นวัตถุดิบตั้งต้นในการก่อตัวของดาวฤกษ์และโครงสร้างขนาดใหญ่ต่างๆ</t>
  </si>
  <si>
    <t>นอกจากการเปลี่ยนแปลงของสสารแล้ว เอกภพยังมีการเปลี่ยนแปลงที่สำคัญอีก 2 อย่างคือ:
อุณหภูมิ: อุณหภูมิของเอกภพ ลดลงอย่างต่อเนื่อง จากที่ร้อนจัดในช่วงแรก (10³² K) จนเย็นลงมากในปัจจุบัน (2.73 K)
ขนาด: เอกภพมีการ ขยายตัวออกอย่างต่อเนื่อง ทำให้ขนาดของเอกภพใหญ่ขึ้นเรื่อยๆ ตลอดเวลา</t>
  </si>
  <si>
    <t>44024@promma.ac.th</t>
  </si>
  <si>
    <t>กฤติธี สุขสอาด</t>
  </si>
  <si>
    <t>นายกฤติธีสุขสอาด</t>
  </si>
  <si>
    <t>ควาร์ก;แอนติควาร์ก;นิวทริโน;โฟตอน;โพซิตรอน</t>
  </si>
  <si>
    <t>อิเล็กตรอน;แอนตินิวทริโน;โฟตอน;นิวตรอน;นิวเคลียสของฮีเลียม</t>
  </si>
  <si>
    <t>ควาร์ก;อิเล็กตรอน;แอนติควาร์ก;โพซิตรอน;นิวทริโน;แอนตินิวทริโน;โฟตอน;นิวตรอน</t>
  </si>
  <si>
    <t>ควาร์ก;โพซิตรอน;นิวตรอน</t>
  </si>
  <si>
    <t>ควาร์ก;อิเล็กตรอน;โพซิตรอน;นิวทริโน</t>
  </si>
  <si>
    <t>ควาร์ก;โฟตอน;นิวตรอน</t>
  </si>
  <si>
    <t>การเกิดโปรตอนและเวลาในการเคลื่อนที่ของอนุภาค</t>
  </si>
  <si>
    <t>40000-50000 ปี</t>
  </si>
  <si>
    <t>ไม่ได้เกิดขึ้นพร้อมกัน นิวเคลียสของไฮโดรเจน (โปรตอน) เกิดขึ้นก่อนในช่วงแรกๆ ของเอกภพ หรือที่เรียกว่ายุคของการเกิดบิกแบง ในขณะที่นิวเคลียสของฮีเลียม (โปรตอนและนิวตรอนรวมกัน) เกิดขึ้นหลังจากนั้นเล็กน้อย</t>
  </si>
  <si>
    <t>อะตอมของไฮโดรเจนและฮีเลียมเกิดขึ้นหลังจากบิกแบงประมาณ 300,000 ปี. ในช่วงเวลานั้น อุณหภูมิของเอกภพลดลงเหลือประมาณ 10,000 เคลวิน ทำให้โปรตอนและนิวตรอนสามารถรวมตัวกับอิเล็กตรอนเพื่อสร้างเป็นอะตอมของไฮโดรเจนและฮีเลียม</t>
  </si>
  <si>
    <t>กาแล็กซีส่วนใหญ่ประกอบด้วยธาตุไฮโดรเจนและฮีเลียมเป็นหลัก โดยไฮโดรเจนเป็นธาตุที่พบมากที่สุดในเอกภพ นอกจากนี้ ยังมีธาตุอื่นๆ</t>
  </si>
  <si>
    <t>การขยายตัว, การลดลงของอุณหภูมิ, การรวมตัวของอนุภาคเป็นอะตอม, การเกิดโครงสร้างขนาดใหญ่ เช่น กาแล็กซี, และการเปลี่ยนแปลงของพลังงานมืด</t>
  </si>
  <si>
    <t>44083@promma.ac.th</t>
  </si>
  <si>
    <t>ธันยชนก เย็นกลม</t>
  </si>
  <si>
    <t>น.ส. ธันยชนก เย็นกลม</t>
  </si>
  <si>
    <t>แอนติควาร์ก;นิวทริโน;แอนตินิวทริโน;ควาร์ก;โพซิตรอน</t>
  </si>
  <si>
    <t>แอนตินิวทริโน;โพซิตรอน;อิเล็กตรอน;นิวทริโน;ควาร์ก;แอนติควาร์ก;โฟตอน</t>
  </si>
  <si>
    <t>พลังงาน : เริ่มต้นสูงมาก แล้วแปรเป็นสสาร แสง และความร้อน
สสาร : ค่อย ๆ เกิดขึ้น และรวมตัวเป็นสิ่งต่าง ๆ
ขนาด : ขยายตัวตลอดเวลา
อุณหภูมิ : ลดลงอย่างต่อเนื่องตั้งแต่เริ่มจนถึงปัจจุบัน</t>
  </si>
  <si>
    <t>10 ยกกำลัง -6 เกิดจากอนุภาค ควาร์ก โปรตอน นิวตรอน</t>
  </si>
  <si>
    <t>ไม่เกิดขึ้นพร้อมกัน เพราะโปรตอนเกิดขึ้นก่อนโปรตอนและนิวตรอนรวมกันเนื่องจากความแตกต่างของอุณหภูมิในเอกภพในช่วงเวลาต่างๆ</t>
  </si>
  <si>
    <t>มีการเปลี่ยนแปลงคือ การขยายตัว,การลดลงของอุณหภูมิ,การรวมตัวของอนุภาคเป็นอะตอม,การเกิดโครงสร้างขนาดใหญ่ เช่น กาแล็กซี และการเปลี่ยนแปลงของพลังงานมืด</t>
  </si>
  <si>
    <t>41981@promma.ac.th</t>
  </si>
  <si>
    <t>ธนวรรธน์ บุญนิมิตร</t>
  </si>
  <si>
    <t>นาย ธนวรรธน์ บุญนิมิตร</t>
  </si>
  <si>
    <t>โฟตอน;แอนตินิวทริโน;อิเล็กตรอน;ควาร์ก;โพซิตรอน;นิวทริโน;แอนติควาร์ก</t>
  </si>
  <si>
    <t>โฟตอน;นิวตรอน;อะตอมของไฮโดรเจน;อะตอมของฮีเลียม</t>
  </si>
  <si>
    <t>เอกภพเริ่มต้นจากพลังงานบริสุทธิ์ที่ร้อนมากและเล็กมากจากนั้นจึงขยายตัวอย่างรวดเร็วแล้ฝเย็นลงอนุภาคก่อตัวเป็น ไฮโดรเจน ฮีเลียม ซึ่งทำให้เอกภพโปร่งแสงแรงโน้มถ่วงเริ่มสร้าง ดาวฤกษ์และกาแล็กซี โดยมีพลังงานมืด ทำให้การขยายตัวยังคงดำเนินต่อไป</t>
  </si>
  <si>
    <t>10‐⁶ วินาที - 3นาที ,  10¹³-10⁹ เคลวิน  เกิดจากอนุภาคควาร์ก</t>
  </si>
  <si>
    <t>นิวเคลียสของไฮโดรเจน (โปรตอน) และฮีเลียม ไม่ได้เกิดขึ้นพร้อม กัน หลังบิกแบง ไฮโดรเจนเริ่มก่อตัวก่อนในไม่กี่นาทีแรก จากนั้น ฮีเลียมจึงก่อตัวขึ้นตามมาจากการรวมตัวของไฮโดรเจนและนิวตรอน</t>
  </si>
  <si>
    <t>อะตอมของไฮโดรเจนและฮีเลียมส่วนใหญ่ก่อตัวขึ้นประมาณ 380,000 ปีหลังบิ๊กแบง เมื่อจักรวาลเย็นตัวลงมากพอที่นิวเคลียสจะจับอิเล็กตรอนได้</t>
  </si>
  <si>
    <t>ประกอบด้วย ไฮโดรเจน และ ฮีเลียม เป็นองค์ ประกอบหลัก</t>
  </si>
  <si>
    <t>นอกจากการเปลี่ยนแปลงของสสารแล้ว เอกภพยังมีการเปลี่ยนแปลงที่สำคัญอื่นๆ เช่น:
 การขยายตัว: เอกภพกำลังขยายตัวอย่างต่อเนื่องและเร่งขึ้น
 การก่อกำเนิดโครงสร้าง: แรงโน้มถ่วงดึงดูดสสารให้รวมตัวเป็นดาวฤกษ์ กาแล็กซี และโครงสร้างขนาดใหญ่ต่างๆ
 อุณหภูมิและความหนาแน่น: เมื่อเอกภพขยายตัว อุณหภูมิและความหนาแน่นก็ลดลง</t>
  </si>
  <si>
    <t>42012@promma.ac.th</t>
  </si>
  <si>
    <t>สุทัตตา พุ่มพร</t>
  </si>
  <si>
    <t>น.ส.สุทัตตา พุ่มพร</t>
  </si>
  <si>
    <t>โปรตอนหรือนิวเคลียสของไฮโดรเจน;นิวตรอน;โฟตอน;นิวทริโน;แอนตินิวทริโน</t>
  </si>
  <si>
    <t>โปรตอนหรือนิวเคลียสของไฮโดรเจน;นิวตรอน;อิเล็กตรอน;โฟตอน;นิวทริโน;แอนตินิวทริโน</t>
  </si>
  <si>
    <t>อิเล็กตรอน;โฟตอน;นิวทริโน;แอนตินิวทริโน;อะตอมของไฮโดรเจน</t>
  </si>
  <si>
    <t>โฟตอน;นิวทริโน;แอนตินิวทริโน;โปรตอนหรือนิวเคลียสของไฮโดรเจน;อิเล็กตรอน;นิวตรอน;กาแล็กซี</t>
  </si>
  <si>
    <t>การเปลี่ยนแปลงของเอกภพตามวิวัฒนาการมีแสดงให้เห็นถึงกระบวนการที่ซับซ้อนและต่อเนื่อง ตั้งแต่การเกิดของพลังงานและสถานในยุคแรก ไปจนถึงการก่อตัวของโครงสร้างขนาดใหญ่ในเอกภพปัจจุบัน</t>
  </si>
  <si>
    <t>โปรตอนและนิวตรอนเกิดขึ้นในช่วงเวลาประมาณ  วินาทีหลังจากเกิดบิ๊กแบง และเกิดจากการรวมตัวของควาร์ก 3 ตัว คือ ควาร์กอัพและควาร์กดาวน์</t>
  </si>
  <si>
    <t>นิวเคลียสของไฮโดรเจนและนิวเคลียสของฮีเลียมไม่ได้เกิดพร้อมกัน นิวเคลียสของไฮโดรเจนเกิดก่อน โดยเป็นโปรตอนเดี่ยว ๆ ในช่วงแรกของเอกภพ จากนั้นนิวเคลียสของฮีเลียมจึงเกิดจากการรวมตัวของโปรตอนและนิวตรอนในกระบวนการ *การสังเคราะห์นิวเคลียส*</t>
  </si>
  <si>
    <t>อะตอมของไฮโดรเจนและฮีเลียมเกิดขึ้นในช่วงเวลาประมาณ *380,000 ปีหลังบิกแบง* ในช่วงเวลานี้ เอกภพมีอุณหภูมิลดลงมากพอที่ *อิเล็กตรอนจะรวมตัวกับนิวเคลียสของไฮโดรเจนและฮีเลียม* เพื่อสร้างอะตอมที่เป็นกลาง ทำให้โฟตอนสามารถเคลื่อนที่ได้อย่างอิสระโดยไม่ถูกกระเจิงโดยอิเล็กตรอน และกลายเป็น *รังสีไมโครเวฟพื้นหลัง* ที่เราตรวจวัดได้ในปัจจุบัน</t>
  </si>
  <si>
    <t xml:space="preserve">กาแล็กซีส่วนใหญ่ประกอบด้วย *ไฮโดรเจน* และ *ฮีเลียม* เป็นธาตุหลัก โดยไฮโดรเจนเป็นธาตุที่มีมากที่สุดในเอกภพ และเป็นองค์ประกอบหลักของดาวฤกษ์และก๊าซในกาแล็กซี </t>
  </si>
  <si>
    <t>การขยายตัวของเอกภพ
การเปลี่ยนแปลงของอุณหภูมิ
การเปลี่ยนแปลงของพลังงาน</t>
  </si>
  <si>
    <t>42004@promma.ac.th</t>
  </si>
  <si>
    <t>นับพร เหรียญศิริเกียรติ</t>
  </si>
  <si>
    <t>ควาร์ก;แอนติควาร์ก;โพซิตรอน;นิวทริโน;แอนตินิวทริโน;โฟตอน;นิวตรอน;โปรตอนหรือนิวเคลียสของไฮโดรเจน;นิวเคลียสของฮีเลียม;อะตอมของไฮโดรเจน;อะตอมของฮีเลียม;กาแล็กซี</t>
  </si>
  <si>
    <t>ควาร์ก;แอนติควาร์ก;อิเล็กตรอน;โพซิตรอน;นิวทริโน;แอนตินิวทริโน;โฟตอน;นิวตรอน;นิวเคลียสของฮีเลียม;โปรตอนหรือนิวเคลียสของไฮโดรเจน;อะตอมของไฮโดรเจน;อะตอมของฮีเลียม;กาแล็กซี</t>
  </si>
  <si>
    <t>การขยายตัวของจักวาล</t>
  </si>
  <si>
    <t>10^-4 ถึง 1ล้านปี</t>
  </si>
  <si>
    <t>นิวเคลียสของไฮโดรเจนเกิดก่อน โดยเกิดขึ้นประมาณ 1 วินาทีหลังบิกแบง ส่วนฮีเลียมเกิดประมาณ 3–4 นาทีหลังบิกแบง ดังนั้นจึงไม่ได้เกิดพร้อมกัน แต่เกิดในช่วงใกล้เคียงกันช่วงต้นของเอกภพ.</t>
  </si>
  <si>
    <t xml:space="preserve">อะตอมของไฮโดรเจนและฮีเลียม เกิดขึ้นประมาณ 380,000 ปีหลังบิกแบง
	</t>
  </si>
  <si>
    <t>ไฮโดรเจน เป็นธาตุแรกที่เกิดขึ้นหลังบิกแบง และเป็นธาตุที่มีมากที่สุดในเอกภพ</t>
  </si>
  <si>
    <t>มีการขยายตัว</t>
  </si>
  <si>
    <t>42192@promma.ac.th</t>
  </si>
  <si>
    <t>อิทธิพันธ์ ปรีชาชัยพานิช</t>
  </si>
  <si>
    <t>นายอิทธิพันธ์ ปรีชาชัยพานิช</t>
  </si>
  <si>
    <t>อะตอมของไฮโดรเจน;อะตอมของฮีเลียม;นิวเคลียสของฮีเลียม;โฟตอน;แอนตินิวทริโน;นิวทริโน</t>
  </si>
  <si>
    <t>ก่อนเกิดมีขนาดเล็กอุณหภูมิสูง พอใหญ่ขึ้นมีอุณหภูมิต่ำลง</t>
  </si>
  <si>
    <t>10⁶</t>
  </si>
  <si>
    <t>การสังเคราะห์นิวเคลียสบิกแบง (Big Bang Nucleosynthesis): ประมาณ 3 นาทีแรกหลังบิกแบง เอกภพมีอุณหภูมิและความหนาแน่นสูงมากพอที่โปรตอนและนิวตรอนจะรวมตัวกันเป็นนิวเคลียสของธาตุเบาได้ ในช่วงเวลานี้ นิวเคลียสของไฮโดรเจน (โปรตอน) และนิวเคลียสของฮีเลียมได้ก่อตัวขึ้นเป็นหลัก แต่ยังคงอยู่ในสภาวะไอออน (Ionized) เนื่องจากอุณหภูมิที่สูงมากทำให้อิเล็กตรอนยังไม่สามารถยึดติดกับนิวเคลียสได้
 การรวมตัวกันอีกครั้ง (Recombination): ประมาณ 380,000 ปีหลังบิกแบง เอกภพได้ขยายตัวและเย็นลงจนอุณหภูมิลดลงเหลือประมาณ 3,000 เคลวิน ซึ่งเป็นอุณหภูมิที่ต่ำพอที่นิวเคลียสของไฮโดรเจนและฮีเลียมจะสามารถดึงอิเล็กตรอนมาโคจรได้ ทำให้เกิดเป็นอะตอมที่เป็นกลางทางไฟฟ้า (Neutral atoms) และนี่คือช่วงเวลาที่อะตอมไฮโดรเจนและฮีเลียมในรูปแบบที่เรารู้จักได้เกิดขึ้นอย่างสมบูรณ์</t>
  </si>
  <si>
    <t>มีการเปลี่ยนแปลงด้านอุณหภูมิและขนาด โดยอุณหภูมิของเอกภพลดลง และขนาดของเอกภพขยายใหญ่ขึ้นเรื่อยๆ</t>
  </si>
  <si>
    <t>42087@promma.ac.th</t>
  </si>
  <si>
    <t>นันทัชพร พันลำภักดิ์</t>
  </si>
  <si>
    <t>นิวทริโน;นิวตรอน;อะตอมของไฮโดรเจน;โฟตอน;อะตอมของฮีเลียม</t>
  </si>
  <si>
    <t>นิวทริโน;โฟตอน;กาแล็กซี;อะตอมของไฮโดรเจน;อะตอมของฮีเลียม</t>
  </si>
  <si>
    <t>เอกภพเกิดจากบิกแบงเมื่อประมาณ 13.8 พันล้านปีก่อน เริ่มจากจุดเล็ก อุณหภูมิสูง และมีแต่พลังงาน พลังงานค่อย ๆ แปรสภาพเป็นอนุภาค แล้วรวมตัวเป็นอะตอม เมื่อเอกภพเย็นลง แสงเดินทางได้ เกิดรังสีไมโครเวฟพื้นหลัง จากนั้นสสารรวมตัวเป็นดาวและกาแล็กซี เอกภพยังขยายตัวและเย็นลงอย่างต่อเนื่อง จนถึงปัจจุบันที่มีอุณหภูมิประมาณ 2.7 เคลวิน</t>
  </si>
  <si>
    <t>เกิดเวลา10-6 -3นาที เดิดจากควาร์กกับแอนตี้ควาร์ก</t>
  </si>
  <si>
    <t>ไม่พร้อมกัน นิวเคลียสของไฮโดรเจน เกิดตอน10-6 -3นาทีซึ่งเกิดก่อนนิวเคลียสของฮีเลียม</t>
  </si>
  <si>
    <t xml:space="preserve">นอกจากสสาร เอกภพยังเปลี่ยนแปลงขนาดที่ขยายตัวอย่างรวดเร็ว อุณหภูมิที่ลดลงจากร้อนจัดจนเย็นลง และองค์ประกอบพลังงานที่เปลี่ยนจากรังสีเป็นสสาร แล้วกลายเป็นพลังงานมืดในปัจจุบัน ทั้งหมดนี้ทำให้เอกภพวิวัฒนาการตลอดเวลาไม่หยุดนิ่ง.
</t>
  </si>
  <si>
    <t>42097@promma.ac.th</t>
  </si>
  <si>
    <t>ณัฐพงศ์ บริบูรณ์</t>
  </si>
  <si>
    <t>นายณัฐพงศ์ บริบูรณ์</t>
  </si>
  <si>
    <t>ควาร์ก;แอนติควาร์ก;โพซิตรอน;โฟตอน;แอนตินิวทริโน;นิวทริโน</t>
  </si>
  <si>
    <t>อิเล็กตรอน;นิวทริโน;แอนตินิวทริโน;โฟตอน;อะตอมของฮีเลียม;อะตอมของไฮโดรเจน</t>
  </si>
  <si>
    <t>อะตอมของไฮโดรเจน;อะตอมของฮีเลียม;กาแล็กซี</t>
  </si>
  <si>
    <t>จากการศึกษา เราพบว่าเอกภพเริ่มต้นจากจุดที่มีขนาดเล็กมาก มีพลังงานและอุณหภูมิสูงอย่างมหาศาล จากนั้นได้เกิดการขยายตัวอย่างต่อเนื่อง ทำให้อุณหภูมิและพลังงานโดยรวมลดลงตามลำดับ
การเปลี่ยนแปลงพลังงานและสสาร: พลังงานมหาศาลในยุคแรกเริ่มได้เปลี่ยนรูปเป็นอนุภาคมูลฐานต่างๆ (ควาร์ก, อิเล็กตรอน) และเมื่ออุณหภูมิลดลง อนุภาคเหล่านี้ก็รวมตัวกันเป็นสสารที่ซับซ้อนขึ้น เช่น โปรตอน นิวตรอน และนิวเคลียสของธาตุเบาอย่างไฮโดรเจนและฮีเลียม
การเปลี่ยนแปลงขนาดและอุณหภูมิ: เมื่อเวลาผ่านไป เอกภพได้ขยายตัวใหญ่ขึ้นอย่างต่อเนื่อง ส่งผลให้อุณหภูมิภายในลดลงเรื่อยๆ จนเมื่ออุณหภูมิเย็นพอ (ประมาณ 5,000 เคลวิน) อิเล็กตรอนก็สามารถรวมกับนิวเคลียสกลายเป็นอะตอม ทำให้เอกภพเปลี่ยนจากสถานะพลาสมาเป็นอะตอมที่เป็นกลาง ซึ่งเป็นจุดเริ่มต้นของการก่อตัวของโครงสร้างขนาดใหญ่ในเวลาต่อมา
การก่อกำเนิดโครงสร้าง: แรงโน้มถ่วงเริ่มมีบทบาทสำคัญในการดึงดูดอะตอมเหล่านี้มารวมตัวกันเป็นกลุ่มก๊าซขนาดใหญ่ จนก่อตัวเป็นดาวฤกษ์และกาแล็กซีต่างๆ ขึ้นในที่สุด ทำให้เอกภพมีลักษณะอย่างที่เราเห็นในปัจจุบัน</t>
  </si>
  <si>
    <t>โปรตอนและนิวตรอนเกิดขึ้นในช่วงเวลาประมาณ 10 
−6
  วินาทีหลังบิกแบง ซึ่งเป็นยุคที่เรียกว่า "ยุคแฮดรอน" (Hadron Epoch)
อนุภาคทั้งสองเกิดจากการรวมตัวกันของ ควาร์ก (quarks) โดยมีรายละเอียดดังนี้:
โปรตอน ประกอบด้วยควาร์กชนิด "อัพ" (up quark) 2 ตัว และควาร์กชนิด "ดาวน์" (down quark) 1 ตัว
นิวตรอน ประกอบด้วยควาร์กชนิด "อัพ" (up quark) 1 ตัว และควาร์กชนิด "ดาวน์" (down quark) 2 ตัว</t>
  </si>
  <si>
    <t>นิวเคลียสทั้งสองไม่ได้เกิดขึ้นพร้อมกันครับ
นิวเคลียสของไฮโดรเจน (ซึ่งก็คือโปรตอน) เกิดขึ้นก่อนในช่วงประมาณ 10 
−6
  วินาทีหลังบิกแบง จากการรวมตัวกันของควาร์ก
นิวเคลียสของฮีเลียม เกิดขึ้นภายหลังในช่วง 3-20 นาทีหลังบิกแบง เมื่อเอกภพเย็นลงจนโปรตอนและนิวตรอนสามารถรวมตัวกันได้</t>
  </si>
  <si>
    <t>อะตอมของไฮโดรเจนและฮีเลียมเกิดขึ้นในช่วงเวลาประมาณ 380,000 ปีหลังบิกแบง ซึ่งเป็นยุคที่เรียกว่า "ยุคของการรวมตัวกัน" (Recombination Epoch) เมื่ออุณหภูมิของเอกภพเย็นลงพอที่อิเล็กตรอนจะสามารถโคจรรอบนิวเคลียสได้</t>
  </si>
  <si>
    <t>กาแล็กซีเกิดจากธาตุหลักคือ ไฮโดรเจน และ ฮีเลียม ครับ เนื่องจากธาตุทั้งสองนี้เป็นธาตุที่เกิดขึ้นในปริมาณมากที่สุดในช่วงแรกของเอกภพ และเป็นองค์ประกอบหลักของก๊าซและดาวฤกษ์</t>
  </si>
  <si>
    <t>นอกจากการเปลี่ยนแปลงของสสารแล้ว เอกภพมีการเปลี่ยนแปลงที่สำคัญอีกหลายอย่าง ดังนี้:
ขนาด: เอกภพมีการขยายตัวอย่างต่อเนื่องจากจุดเล็กๆ จนมีขนาดใหญ่ขึ้นในปัจจุบัน
อุณหภูมิ: อุณหภูมิของเอกภพลดลงอย่างต่อเนื่องจากการขยายตัว จากที่ร้อนจัดในตอนแรกจนเหลือเพียงประมาณ 2.73 เคลวินในปัจจุบัน
พลังงาน: พลังงานความร้อนในยุคแรกเริ่มเปลี่ยนรูปไปเป็นสสารและพลังงานมืด ซึ่งส่งผลต่อการขยายตัวของเอกภพในปัจจุบัน</t>
  </si>
  <si>
    <t>43979@promma.ac.th</t>
  </si>
  <si>
    <t>อรรถชัย เนียมหุ่น</t>
  </si>
  <si>
    <t>นาย อรรถชัย เนียมหุ่น</t>
  </si>
  <si>
    <t>โพซิตรอน;ควาร์ก;แอนติควาร์ก;อิเล็กตรอน;โฟตอน;นิวทริโน;แอนตินิวทริโน</t>
  </si>
  <si>
    <t>โปรตอนหรือนิวเคลียสของไฮโดรเจน;นิวตรอน;นิวทริโน;แอนตินิวทริโน;โฟตอน</t>
  </si>
  <si>
    <t>นิวเคลียสของฮีเลียม;นิวตรอน;โปรตอนหรือนิวเคลียสของไฮโดรเจน;โฟตอน;นิวทริโน;แอนตินิวทริโน;โพซิตรอน</t>
  </si>
  <si>
    <t>อะตอมของฮีเลียม;อะตอมของไฮโดรเจน;แอนตินิวทริโน;นิวทริโน;โฟตอน</t>
  </si>
  <si>
    <t>ช่วงเรื่องต้นบิ๊กแบง อุณหาภูมิจะสูงมากๆ ซึ่งตอนนั้นจะยังไม่มีสสาร แต่พอผ่านไปไม่กี่วินาทีต่อมา พลังงานจะกลายเป็นสสาร เริ่มมีอนุภาคเล็กๆขนาดของมันจะเริ่มใหญ่ขึ้นเรื่อยๆ 3 แสนปีแรกพลังงานจะเริ่มกลายเป็นอะตอมและเกิดอะตอมไฮโตรเจน อุณหภูมิจะอยู่ที่ประมาณ 3,000K ช่วง 400ล้านปี ก๊าสจะรวมตัวเป็นดาวอุณหภูมิจะเย็นตัวลง</t>
  </si>
  <si>
    <t>10^-6 ตอนนั้นจะมีอุณหภูมิสูงมากจนควาร์กเกิดการรวมตัวกันจนเกิดเป็นโปรตรอนและอิเล็กตรอน</t>
  </si>
  <si>
    <t>นิวเคลียสของไฮโดรเจนและนิวเคลียสของฮีเลียมเกิดไม่พร้อมกัน โดยนิวเคลียสของไฮโดรเจน เกิดก่อนนิวเคลียสของฮีเลียม โดยช่วงที่นิวเคลียสของไฮโดรเจนอุณหภูมิของเอกภพสูงกว่าช่วง ที่นิวเคลียสของฮีเลียม</t>
  </si>
  <si>
    <t>300,000 ปีหลังเกิดบิ๊กแบง</t>
  </si>
  <si>
    <t>อุณหภูมิ ขนาด พลังงาน</t>
  </si>
  <si>
    <t>ชื่อ-นามสกุล</t>
  </si>
  <si>
    <t>ห้อง</t>
  </si>
  <si>
    <t>หลักฐานใดบ้างที่ทำให้ทฤษฎีบิกแบงเป็นที่ยอมรับในปัจจุบัน</t>
  </si>
  <si>
    <t>ธาตุที่เกิดขึ้นในเอกภพเป็นธาตุแรกคือธาตุใดบ้าง และเกิดขึ้นในช่วงเวลาใดหลังจากบิกแบง</t>
  </si>
  <si>
    <t>จากข้อมูลแถบสเปกตรัมของกาแล็กซีที่ตรวจวัดได้ กาแล็กซีใดอยู่ห่างจากผู้สังเกตบนโลก
มากที่สุด เพราะเหตุใด</t>
  </si>
  <si>
    <t>การเลื่อนทางแดงของกาแล็กซีเกิดขึ้นได้อย่างไร</t>
  </si>
  <si>
    <t>ถ้ากาแล็กซีเคลื่อนที่เข้า หาผู้สังเกตจะเกิดการเลื่อนทางแดงหรือไม่ และแถบสเปกตรัมที่วัดได้จะมีการเปลี่ยนแปลงอย่างไร</t>
  </si>
  <si>
    <t>การศึกษาการเลื่อนทางแดงของกาแล็กซีเป็นข้อมูลสนับสนุนทฤษฎีบิกแบงได้อย่างไร</t>
  </si>
  <si>
    <t>รังสีไมโครเวฟพื้นหลังแตกต่างจากรังสีไมโครเวฟที่เกิดขึ้นในปัจจุบันอย่างไร</t>
  </si>
  <si>
    <t>รังสีไมโครเวฟพื้นหลังเกิดขึ้นในช่วงเวลาใด และเอกภพในขณะนั้นมีลักษณะเป็นอย่างไร</t>
  </si>
  <si>
    <t>จากกราฟที่กำหนดให้ สามารถสรุปความสัมพันธ์ของข้อมูลได้อย่างไร</t>
  </si>
  <si>
    <t>ถ้ากาแล็กซีอยู่ห่างจากผู้สังเกตมากกว่า 700 เมกะพาร์เซก ค่าของความเร็วในการเคลื่อนที่ถอยห่างออกจากผู้สังเกตจะเป็นอย่างไร</t>
  </si>
  <si>
    <t>ถ้ากาแล็กซีเคลื่อนที่เขา้ หาผสูั้งเกตจะเกิดการเลื่อนทางแดงหรือไม ่ และแถบสเปกตรัมที่วัดได้จะมีการเปลี่ยนแปลงอย่างไร</t>
  </si>
  <si>
    <t xml:space="preserve">หลักฐานแสงแรกของเอกภพ </t>
  </si>
  <si>
    <t>ไฮโดรเจน ฮิเลียม</t>
  </si>
  <si>
    <t>สีแดง เพราะ อยู่ห่างสุด</t>
  </si>
  <si>
    <t>ปรากฏการณ์ดอปเปลอร์</t>
  </si>
  <si>
    <t>จะเลื่อนมาทางสีม่วง</t>
  </si>
  <si>
    <t>แสดงให้เห็นว่าเอกภพกำลังขยายตัว</t>
  </si>
  <si>
    <t>ปัจจุบันคือ คลื่นวิทยุ แต่ไม่มีในทุกที่
แต่ในอดีตนั้นมีคลื่นอยู่ในทุกที่</t>
  </si>
  <si>
    <t>ที่เกิดขึ้นราว 380,000 ปีหลังบิ๊กแบ๊ง อุณหภูมิของจักรวาลลดลงจนอิเล็กตรอนสามารถจับกับนิวเคลียสของอะตอมได้ ทำให้เกิดอะตอมที่เป็นกลาง (อะตอมไฮโดรเจนและฮีเลียม) และทำให้จักรวาลโปร่งใสขึ้น</t>
  </si>
  <si>
    <t>ยิ่งความเร็วการเคลื่อนที่ถอยห่างมากเท่าไหร่ระยะทางระหว่างผู้สังเกตก็จะมากขึ้นเรื่อยๆ</t>
  </si>
  <si>
    <t>มากกว่า 49,000 km/s</t>
  </si>
  <si>
    <t>หลักฐานแสงแรก</t>
  </si>
  <si>
    <t>สีแดงเพราะสีแดงไกลสุด</t>
  </si>
  <si>
    <t>ปรากฎการดอปเปลอร์</t>
  </si>
  <si>
    <t>จะเลื่อนมาแสงสีม่วง</t>
  </si>
  <si>
    <t>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</si>
  <si>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รังสีไมโครเวฟพิ้นหลังเกิดในการระเบิดบิ๊กแบงเป็นแสงแรกมีความถี่ต่ำรังสีไมโครเวฟปัจจุมันสร้างขาดมนุษย์มีความถี่สูงกว่า</t>
  </si>
  <si>
    <t>เกิดขึ้นราว380000ปีเอกภพเกิดการระเบิด</t>
  </si>
  <si>
    <t>ยิ่งระยะห่างอยู่ไกลความเร็วการเคลื่อนที่จะมากขึ้น</t>
  </si>
  <si>
    <t>แสงจากกาแล็กซีที่อยู่ห่างไกลมีลักษณะแดงเลื่อน</t>
  </si>
  <si>
    <t>ไนโตรเจน ฮีเลียม 3-20นาที</t>
  </si>
  <si>
    <t>สีแดง</t>
  </si>
  <si>
    <t>ออกห่างจากโลก</t>
  </si>
  <si>
    <t>การเลื่อนทางแดงของกาแล็กซีแสดงว่ากาแล็กซีกำลังถอยห่างจากกัน ซึ่งหมายความว่าจักรวาลกำลังขยายตัว สนับสนุนแนวคิดว่าจักรวาลเคยเริ่มต้นจากจุดเดียวตามทฤษฎีบิกแบง.</t>
  </si>
  <si>
    <t>สนับสนุนว่าจักรวาลกำลังขยายตัว</t>
  </si>
  <si>
    <t>พื้นหลังเป็นรังสีโบราณจากการกำเนิดจักรวาล ส่วนรังสีไมโครเวฟทั่วไปเป็นพลังงานที่มนุษย์สร้างขึ้นในปัจจุบัน</t>
  </si>
  <si>
    <t>ความสัมพันธ์เชิงเส้นตรง</t>
  </si>
  <si>
    <t>น.ส.ชนิกานต์ บุญเลียม</t>
  </si>
  <si>
    <t>การขยายตัวของเอกภพและไมโครเวฟ</t>
  </si>
  <si>
    <t>A</t>
  </si>
  <si>
    <t>การเปลี่ยนแปลงของความยาวคลื่นที่เกิดขึ้น</t>
  </si>
  <si>
    <t>สามารณดูจากเลื่อนทางแดงได้ โดยแถบสเปกตรัมที่วัดได้จะถี่ขึ้นถ้ากาแล็กซีเข้าใกล้</t>
  </si>
  <si>
    <t>การเลื่อนทางแดงของกาแล็กซีเป็นหลักฐานทางสังเกตที่ชี้ว่าเอกภพกำลังขยายตัว</t>
  </si>
  <si>
    <t>รังสีไมโครเวฟพื้นหลัง เป็นรังสีโบราณที่มีต้นกำเนิดจากเอกภพยุคต้นหลังบิกแบง และกระจายทั่วจักรวาล ในขณะที่ รังสีไมโครเวฟทั่วไปในปัจจุบัน เป็นคลื่นที่เกิดจากแหล่งเฉพาะและมีพลังงานสูงกว่า ใช้ในเทคโนโลยี</t>
  </si>
  <si>
    <t xml:space="preserve">380,000 ปีหลังจากบิกแบง,เย็นลงพอให้เกิดอะตอมไฮโดรเจน, โปร่งใส, โฟตอนเริ่มเดินทางได้อิสระ
</t>
  </si>
  <si>
    <t>แสดงกาแล็กซีแต่ละแห่งที่ถูกวัดระยะทางและความเร็ว</t>
  </si>
  <si>
    <t>น้อยกว่า 49,000 km/s</t>
  </si>
  <si>
    <t>1.การเเผ่รังสีไมโครเวฟพื้นหลังของจักรวาน
2.การขยายตัวของเอกภพ
3.องค์ประกอบของธาตุเบา
4.โครงสร้างขนาดใหญ่ของเอกภพ
5.การสังเกตซูเปอร์โนวา</t>
  </si>
  <si>
    <t>ฮีเลียมเเละไฮโดรเจนเกิดตอน300000ปี</t>
  </si>
  <si>
    <t>เป็นสีเเดง</t>
  </si>
  <si>
    <t>การเลื่อนทางแดง เกิดขึ้นจากการขยายตัวของจักรวาลที่ทำให้กาแล็กซีที่เคลื่อนห่างออกไปจากเรามีแสงที่ถูกยืดขยาย ความยาวคลื่นของแสงยาวขึ้น</t>
  </si>
  <si>
    <t xml:space="preserve">ถ้ากาแล็กซีเคลื่อนที่เข้าหาเรา → เกิดการเลื่อนทางน้ำเงิน
แถบสเปกตรัมจะเลื่อนไปทางความยาวคลื่นที่สั้นลง (ทางซ้ายของสเปกตรัม)
</t>
  </si>
  <si>
    <t>การเลื่อนทางแดงบอกเราว่าจักรวาลกำลังขยายตัว
การขยายตัวนี้สอดคล้องกับแนวคิดของทฤษฎีบิกแบง ซึ่งระบุว่าเอกภพเริ่มจากจุดกำเนิดที่มีพลังงานและความหนาแน่นสูง
ยิ่งพบ redshift มากในกาแล็กซีที่ไกลมาก แสดงว่าเอกภพเคยอยู่ในสถานะที่เล็กและร้อนยิ่งกว่าปัจจุบัน นั่นคือภาพของเอกภพยุคต้นหลังบิกแบง</t>
  </si>
  <si>
    <t>รังสีไมโครเวฟพื้นหลัง เป็น พลังงานหลงเหลือจากบิกแบง ที่แผ่ออกมาจากทุกทิศทางของจักรวาลและมีลักษณะเฉพาะที่แตกต่างจาก ไมโครเวฟทั่วไปในชีวิตประจำวัน ทั้งในเรื่องแหล่งกำเนิด ความถี่ และความสำคัญทางวิทยาศาสตร์</t>
  </si>
  <si>
    <t>เวลาที่เกิดประมาณ 380,000 ปีหลังบิกแบง
อุณหภูมิขณะนั้นประมาณ 3,000 K
เหตุการณ์สำคัญ
อะตอมของไฮโดรเจนเริ่มก่อตัว → โฟตอนเริ่มเคลื่อนที่ได้อย่างเสรี
ลักษณะเอกภพโปร่งแสงครั้งแรก, เริ่มมีแสงสว่างเดินทางได้, เย็นลงมากพอให้สสารเริ่มก่อตัว</t>
  </si>
  <si>
    <t>ถ้าความเร็วในการเคลื่อนที่ถอยห่างเพิ่มระยะทางระหว่างผู้สังเกตกับกาเเล็กซีก็จะเพิ่มตาม</t>
  </si>
  <si>
    <t>กฏของฮับเบิล-เลอแมทร์และไมโครเวฟพื้นหลังจากอวกาศ</t>
  </si>
  <si>
    <t>ไฮโดรเจนและฮีเลียม เกิดขึ้นในช่วง3แสนปีหลังบิกแบง</t>
  </si>
  <si>
    <t>A เพราะ มีแสงสีเหลือง</t>
  </si>
  <si>
    <t>เมื่อกาแล็กซี่เคลื่อนตัวออกห่างจากผู้สังเกต</t>
  </si>
  <si>
    <t>ไม่ จะเกิดการการเลื่อนไปทางฟ้า</t>
  </si>
  <si>
    <t>จักรวาลขยายตัวโดยมีจุดกำเนิดมาจากการระเบิดของบิกแบง</t>
  </si>
  <si>
    <t>เป็นคลื่นแม่เหล็กไฟฟ้าที่เหลืออยู่จากการขยายตัวของเอกภพตามทฤษฎีบิกแบง</t>
  </si>
  <si>
    <t>3แสนปีหลังจากการระเบิดของบิกแบง</t>
  </si>
  <si>
    <t>ความเร็วในการเคลื่อนที่ของกาแล็กซีออกจากผู้สังเกตแปรผันตรงกับระยะทางระหว่างกาแล็กซีกับผู้สังเกต</t>
  </si>
  <si>
    <t>พบรังสีไมโครเวฟพื้นหลัง กฎฮับเบิล ดอปเปลอร์ สมมติฐานIsotropic Homogeneous</t>
  </si>
  <si>
    <t>ไฮโดรเจน ฮีเลียม เกิดช่วง300,000ปีหลังบิกแบง</t>
  </si>
  <si>
    <t>A เพราะ ความยาวคลื่นมากที่สุด</t>
  </si>
  <si>
    <t>แหล่งกำเนิดเเสงออกจากผู้สังเกต แสงความถี่ต่ำลง เห็นแสงเลื่อนไปทางสเปกตรัมสีแดง</t>
  </si>
  <si>
    <t>ไม่ แสงความถี่สูงขึ้น เห็นแสงเลื่อนไปทางสเปกตรัมสีน้ำเงิน</t>
  </si>
  <si>
    <t>การเลื่อนทางแดงของกาแล็กซีเป็นตัวบอกว่าเอกภพกำลังขยายตัว ซึ่งตรงกับที่บิกแบงบอกว่าเอกภพเกิดการระเบิด แล้วจะขนาดใหญ่ขึ้นเรื่อยๆ</t>
  </si>
  <si>
    <t>รังสีไมโครเวฟพื้นหลังมีความถี่สูงมากๆกว่ารังสีไมโครเวฟที่เกิดขึ้นในปัจจุบัน</t>
  </si>
  <si>
    <t>380,000ปีหลังจากการระเบิดใหญ่ที่เป็นจุดกำเนิดของเอกภพ</t>
  </si>
  <si>
    <t>ยิ่งกาแล็กซีอยู่ห่างจากผู้สังเกตมาก ความเร็วในการเคลื่อนที่ออกห่างจากผู้สังเกตจะยิ่งมีค่ามาก</t>
  </si>
  <si>
    <t>การขยายตัวของเอกภพและไมโครเวฟพื้นหลังจากอวกาศ</t>
  </si>
  <si>
    <t>ธาตุไฮโดรเจนและฮีเลียม เกิดขึ้นในช่วงเวลาสิบยกกำลังลบสามสิบสองหลังจากบิกแบง</t>
  </si>
  <si>
    <t>สเปกตรัม A เพราะมีความยาวคลื่นมากที่สุด</t>
  </si>
  <si>
    <t>เกิดขึ้นเมื่อการแผ่รังสีคลื่นแม่เหล็กไฟฟ้า (โดยมากเป็นแสงที่ตามองเห็น) มีการเปล่งแสงหรือสะท้อนกับวัตถุ แล้วเกิดปรากฏการณ์ด็อพเพลอร์ ทำให้สเปกตรัมของคลื่นเลื่อนตัวไปในทางฝั่งสีแดงของสเปกตรัมแม่เหล็กไฟฟ้า (ซึ่งมีพลังงานน้อยกว่า)</t>
  </si>
  <si>
    <t>ไม่เกิด สเปกตรัมที่วัดได้จะมีการเปลี่ยนแปลงเป็นสีน้ำเงิน</t>
  </si>
  <si>
    <t>บ่งชี้ว่าเอกภพกำลังขยายตัว</t>
  </si>
  <si>
    <t>รังสีไมโครเวฟพื้นหลังมาจากช่วงต้นของเอกภพและมีอุณหภูมิคงที่ต่ำมาก ต่างจากรังสีไมโครเวฟในปัจจุบันที่เกิดจากแหล่งกำเนิดทางเทคโนโลยี</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</si>
  <si>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</si>
  <si>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กาแล็กซียิ่งอยู่ห่างจากผู้สังเกตมากเท่าไร ความเร็วในการเคลื่อนที่หนีออกจากผู้สังเกตก็มากขึ้นเท่านั้น</t>
  </si>
  <si>
    <t xml:space="preserve"> ด.ญ.ภัทรธิดา เกียรติสีสกุล</t>
  </si>
  <si>
    <t>ไมโครเวฟพื้นหลังจากอวกาศ</t>
  </si>
  <si>
    <t>A เพราะเมื่อยู่ไกลกาแล็กซีมากที่สุดจะเริ่มมีสีแดงเพิ่มมากขึ้น</t>
  </si>
  <si>
    <t>เกิดจาการขยายตัวของเอกภพ</t>
  </si>
  <si>
    <t>ถ้าเลื่อนตัวเข้าหาผู้สังเกตจะเกิดการเลื่อนทางน้ำเงิน</t>
  </si>
  <si>
    <t>เพราะกาแบ็กซีที่อยู่ไกลจะมีสีแดงมากกว่า ซึ้งบอกว่าเอกภพขยายตัว</t>
  </si>
  <si>
    <t>รังสีไมโครในปัจจุบันถูกสร้างขึ้นจากอุปกรณ์ทางเทคโนโลยี</t>
  </si>
  <si>
    <t>ประมาณ380,000หลังบิกแบง</t>
  </si>
  <si>
    <t>ก</t>
  </si>
  <si>
    <t>นิวเคลียสของไฮโดรเจนและฮีเลียม เกิดหลังบิกแบง 1,000 ล้านปี</t>
  </si>
  <si>
    <t>A เพราะเลื่อนไปทางแดง</t>
  </si>
  <si>
    <t>เกิดจากการแผ่รังสีคลื่นแม่เหล็กไฟฟ้ามีการสะท้อนกับวัตถุแล้วเกิดปรากฏการณ์ด็อพเพลอร์</t>
  </si>
  <si>
    <t>ไม่ จะเลื่อนไปทางน้ำเงิน</t>
  </si>
  <si>
    <t>บอกให้รู้ว่าเอกภพกำลังขยายตัว</t>
  </si>
  <si>
    <t>รังสีไมโครเวฟพื้นหลังคือ สภาพปัจจุบันของเอกภพ
รังสีไมโครเวฟที่เกิดในปัจจุบันคือ คลื่นวิทยุ</t>
  </si>
  <si>
    <t>เกิดในช่วง 380,000 ปีหลังบิกแบง  เอกภพยังขยายอยู่อย่างต่อเนื่อง</t>
  </si>
  <si>
    <t>ยิ่งกาแล็กซีเริ่มห่างจากผู้สังเกตความเร็วในการถอยห่างยิ่งมากขึ้น</t>
  </si>
  <si>
    <t>หลักฐานที่ได้จาก อาร์โนและะรอเบิร์ตได้ขึ้นไปติดจานแต่กับพนคลื่นรบกวนซึ่งคือพลังงานที่เหลือจากบิกเเบงในรูปไมโครเวฟพื้นหลังซึ่งสอดคล้องกับการเเผ่รังสีของวัตถุดำ</t>
  </si>
  <si>
    <t>เอกภพขยายตัว</t>
  </si>
  <si>
    <t>ไม่เกิด แถบบสเปกตรัมจะ ความยาวลดลง</t>
  </si>
  <si>
    <t>สนับสนุนจากการที่ การเลื่อนทางแดงขยายตัวขอเอกภพซึ่งสอดคล้องกับทฤษฎีบิกแบงคือเมื่อเกิดการระเบิดของบิกเเบงทำให้เกิดการขยายตัว</t>
  </si>
  <si>
    <t>รังสีไมโครเวฟพื้นหลังจะเป็นคลื่นแม่เหล็ก ที่เหลือเหลืออยู่จากการขยายตัวของเอกภพตามทฤษฎีบิกแบงแต่รังสีไมไโครเวฟคือคลื่นความถี่วิทยุชนิดหนึ่ง</t>
  </si>
  <si>
    <t>ในช่วงเวลา 13800ล้านปีก่อน เป้นรังสีแม่เหล็กไฟฟ้ากระจายไปทั่วจักรวาล</t>
  </si>
  <si>
    <t xml:space="preserve"> ระยะทางระหว่างผู้สังเกตกับกาแล็กซียิ่งมาก ความเร็วที่กาแล็กซีเคลื่อนที่ออกห่างยิ่งสูงขึ้น มีความสัมพันธ์แบบบเเปรผันตรง </t>
  </si>
  <si>
    <t>ไฮโดรเจนและฮีเลียม ในช่วงเวลา300000ปี-1000ล้านปีหลังจากบิกแบง</t>
  </si>
  <si>
    <t>Aเพราะ เส้นx ยาวที่สุดจะอยู่ห่างที่สุด</t>
  </si>
  <si>
    <t>เกิดขึ้นเมื่อแหล่งกำเนิดคลื่นที่กำหนดและผู้สังเหตเคลื่อนที่สัมพันธ์กัน</t>
  </si>
  <si>
    <t>หาก กาแล็กซีเคลื่อนที่เข้าหาผู้สังเกต จะ ไม่เกิดการเลื่อนทางแดง แต่จะเกิดสิ่งที่ตรงกันข้าม แถบเสปกตรัมจะเลื่อนไปทางน้ำเงินความยาวคลื่นลดลง</t>
  </si>
  <si>
    <t>กาเเล็กซีส่วนใหญ่ปรากฏว่ามีการเปลี่ยนทิศเป็นสีแดง ซึ่งแปลว่ากาเเล็กซีกำบังเคลื่อนตัวออกจากเราและจักรวาลกำลังขยายตัว</t>
  </si>
  <si>
    <t>รังสีไมโครเวฟพื้นหลังเป็นหลักฐานสำคัญของทฤษฎีบิกแบง ให้ข้อมูลเกี่ยวกับอายุ, องค์ประกอบ และวิวัฒนาการของเอกภพ  รังสีไมโครเวฟปัจจุบัน ใช้ในเทคโนโลยีและการสื่อสาร เช่น Wi-Fi, โทรศัพท์มือถือ, อุปกรณ์ครัว</t>
  </si>
  <si>
    <t>ในช่วงเวลาประมาณ 300,000 ปีหลังจากบิกแบง ลักษณะโปร่งใสและเย็นลง</t>
  </si>
  <si>
    <t>กาแล็กซี่ยิ่งอยู่ห่างจากผู้สังเกตมากเท่าไหร่ความเร็วในการเคลื่อนที่หนีออกจากผู้สังเกตมากขึ้นเท่านั้น</t>
  </si>
  <si>
    <t>ปภาวิน ทัยใจ</t>
  </si>
  <si>
    <t>ทฤษฎีฮับเบิล</t>
  </si>
  <si>
    <t>ไฮโดรเจน,ฮีเลียม</t>
  </si>
  <si>
    <t>B เพราะมีกาแล็กซี่อยู่ประมาณ600-700</t>
  </si>
  <si>
    <t>เอกภพยายตัว</t>
  </si>
  <si>
    <t>ไม่ และมีการเปลียนแปลงสเปกตรัมต่ำมากขึ้น</t>
  </si>
  <si>
    <t>ทำให้รู้ว่าบิกแบงมีการขยายตัวตลอดเวลา</t>
  </si>
  <si>
    <t>อุณหภูมิของเอกภพมีการลดลง</t>
  </si>
  <si>
    <t>13.8ล้านปี และมีสีแดง</t>
  </si>
  <si>
    <t>ความเร็วการถ่อยห่างกับระยะทางของผู้สังเกตุ</t>
  </si>
  <si>
    <t>กฎของฮับเบิล-เลอแมทร์และไมโครเวฟพื้นหลังจากอวกาศ</t>
  </si>
  <si>
    <t>ธาตุไฮโดรเจนและฮีเลียม เกิดในช่วง 300,000ปี - 1,000ล้านปีหลังเกิดบิกแบง</t>
  </si>
  <si>
    <t>Aเพราะมีความยาวคลื่นมากที่สุด</t>
  </si>
  <si>
    <t>เกิดขึ้นเมื่อดาวฤกษ์ขยับออกห่างจากเรา</t>
  </si>
  <si>
    <t>ไม่เกิดการเลื่อนสีแดงและแถบสีเริ่มเปลี่ยนเป็นสีน้ำเงิน</t>
  </si>
  <si>
    <t>สนับสนุนว่าเอกภพมีการขยายตัว</t>
  </si>
  <si>
    <t>รังสีไมโครเวฟพื้นหลัวคือ คลื่นแม่เหล็กไฟฟ้า เเละรังสีไมโครเวฟปัจจุบันเป็นคลื่นวิทยุ</t>
  </si>
  <si>
    <t>ช่วง300,000 ปี และเอกภพเริ่มมีแสงเกิดขึ้น</t>
  </si>
  <si>
    <t>ถ้าระยะทางน้อยความเร็วในการเคลื่อนที่ออกห่างก็จะน้อยแต่ถ้าระยะทางมากความเร็วมนการเคลื่อนที่ออกห่างก็จะมากยิ่งขึ้น</t>
  </si>
  <si>
    <t>การขยายตัวของจักรวาล</t>
  </si>
  <si>
    <t>สีเเดงเพราะยิ่งไกลความยาวคลื่นยิ่งยาวยิ่งเป็นสีเเดง</t>
  </si>
  <si>
    <t>การเคลื่อนตัวของสเปกตรัมของวัตถุท้องฟ้า</t>
  </si>
  <si>
    <t>ไม่เเละสเปกตรัมที่วัดได้จะถูกเลื่อนไปทางด้านคลื่นสั้น</t>
  </si>
  <si>
    <t>เเสดงให้เห็นว่าจักรวาลขยายตัว</t>
  </si>
  <si>
    <t>รังสีไมโครเวฟพื้นหลังเกิด 380,000 ปี หลังจากบิ๊กเเบง
รังสีในปัจจุบันเกิดจากอุปกรณ์มี่มนุษย์สร้างขึ้น</t>
  </si>
  <si>
    <t>เกิดขึ้น 380,000 หลังบิ๊กเเบงเป็นเอกภพที่เต็มไปด้วยก๊าซไฮโดรเจนที่เป็นกลาง
ยังไม่มีดาวหรือกาแล็กซี ถือเป็นช่วงเริ่มต้นของยุคมืด</t>
  </si>
  <si>
    <t>ยิ่งความเร็วการเคลื่อนที่ถอยห่างยิ่งสูงระยะระหว่างผู้สังเกตกับกาเเล็กซีก็ยิ่งมาก</t>
  </si>
  <si>
    <t>ไฮโดรเจนและฮีเลียม เกิดในช่วงเวลา 300,000-1,000 ล้านปีหลังจากบิกแบง</t>
  </si>
  <si>
    <t>B เพราะ การเลื่อนทางแดงของกาแล็กซีมีความยาวมากที่สุด</t>
  </si>
  <si>
    <t>เกิดจากการขยายตัวของเอกภพซึ่งจะทำให้กาแล็กซีที่อยู่ไกลจะเคลื่อนที่ห่างไปอีกในทุกทิศทาง</t>
  </si>
  <si>
    <t>ไม่ แถบสเปกตรัมจะมีการเลื่อนมาทางน้ำเงิน ความยาวคลื่นจะลดลง</t>
  </si>
  <si>
    <t>หลังจากการระเบิดของบิกแบงกาแล็กซีที่อยู่ใกล้โลกจะมีสีน้ำเงินเมื่อเวลาผ่านไปถ้ามาสังเกตุกาแล็กซีอันเดิมเปลี่ยนเป็นสีแดงแสดงว่ากาแล็กซีนั้นได้ห่างออกไปจากโลกมากจนเปลี่ยนเป็นสีแดง</t>
  </si>
  <si>
    <t>รังสีไมโครเวฟพื้นหลังจะมีความถี่สูงกว่ารังสีไมโครเวฟในปัจจุบัน</t>
  </si>
  <si>
    <t>300,000 ปีหลังจากการระเบิดของบิกแบง เอกภพโปร่งแสงและมีคลื่นแม่เหล็กไฟฟ้าคงเหลือในอวกาศต่อมาเมื่ออุณหภูมิของเอกภพลดลงคลื่นแม่เหล็กไฟฟ้าที่เหลืออยู่จากการขยายตัวของเอกภพจะอยู่ในช่วงคลื่นไมโครเวฟ</t>
  </si>
  <si>
    <t>กาแล็กซีที่อยู่ไกลเคลื่อนที่ออกไปจากผู้สังเกตุด้วยความเร็วที่มากกว่ากาแล็กซีที่อยู่ใกล้</t>
  </si>
  <si>
    <t>การขยายตัวของเอกภพ , คลื่นไมโครเวฟพื้นหลัง , องค์ประกอบของธาตุ , การเปลี่ยนแปลงของแสง</t>
  </si>
  <si>
    <t>เกิดธาตุ ไฮโดรเจนและฮีเลียม เกิดในช่วงหลังเกิดบิกแบง 300,000 ปี</t>
  </si>
  <si>
    <t>แสงอยู่ห่างไกลจากกาแล็กซี มีความยาวคลื่นเพิ่มขึ้น เมื่อเดินทางมายังโลก ทำให้แสงเลื่อนไปทางสีแดงของสเปกตรัม</t>
  </si>
  <si>
    <t>เกิดการเลื่อนไปทางสีน้ำเงินเพราะคลื่นแสงถูกบีบให้ถี่ขึ้น</t>
  </si>
  <si>
    <t>กาแล็กซีส่วนใหญ่เลื่อนในสเปกตรัมไปทางสีแดง แสดงว่าเอกภพกำลังเคลื่อนที่ออกจากเรา หรือ กำลังขยายตัว</t>
  </si>
  <si>
    <t>รังสีไมโครเวฟพื้นหลังเกิดขึ้นหลังบิกแบง เป็นแสงแรกที่ออกมา หลังจากเอกภพเย็นลง 
รังสีไมโครเวฟในปัจจุบันเกิดขึ้นจากเครื่องมือเครื่องใช้ทั่วไป เช่น เตาไมโครเวฟ เรดาร์ สื่อสารไร้สาย</t>
  </si>
  <si>
    <t>เกิดขึ้น 300,000 ปีหลังบิกแบง ตอนที่เอกภพกำลังเย็นลง เอกภพ และเข้าสู่การเปลี่ยนสถานะเป็นโปร่งใส</t>
  </si>
  <si>
    <t>ยิ่งความเร็วสูงขึ้น การเห็นของผู้สังเกตจะน้อยลง</t>
  </si>
  <si>
    <t>การขยายตัวของเอกภพ และไมโครเวฟพื้นหลังจากอวกาศ</t>
  </si>
  <si>
    <t>ไฮโดรเจนและฮีเลียม เกิดหลังเกิดบิกแบง 300000 ปี</t>
  </si>
  <si>
    <t>D เพราะ ถูกเลื่อนไปทางความยาวคลื่นที่มากที่สุด แสดงว่าอยู่ห่งโลกมากสุด</t>
  </si>
  <si>
    <t>แหล่งกำเนิดแสงเคลื่อนที่ห่างออกไปจากผู้สังเกต</t>
  </si>
  <si>
    <t>ไม่เกิดการเลื่อนทางแดงแต่จะเกิดการเลื่อนทางน้ำเงิน แถบสเปกตรัมเลื่อนไปทางความยาวคลื่นที่สั้นลง</t>
  </si>
  <si>
    <t>การเลื่อนทางแดงของกาแล็กซีแสดงว่ากาแล็กซี่กำลังเคลื่อนห่างออกจากกัน ซื่องคือเอกภพกำลังขยายตัว</t>
  </si>
  <si>
    <t>รังสีไมโครเวฟพื้นหลัง เป็นรังสีที่หลงเหลือจากการกำเนิดเอกภพ
รังสีไมโครเวฟปัจจุบัน เป็นรังสีที่เกิดจากแหล่งกำเนิดต่างไในเอกภพปัจจุบัน</t>
  </si>
  <si>
    <t>รังสีไมโครเวฟพื้นหลังเกิดขึ้นในช่วง ประมาณ 380,000 ปีหลังบิกแบง เอกภพมีลักษณะโปร่งแสง และมีคลื่นแม่เหล็กไฟฟ้า</t>
  </si>
  <si>
    <t>ความเร็วในการเคลื่อนที่ของกาแล็กซีออกจากผู้สังเกตแปรผันตรงกับระยะทางระหว่างกาแลกซีกับผู้สังเกต</t>
  </si>
  <si>
    <t>ทฤษฎี ฮับเบิล กับ คลื่นไมโครเวฟ</t>
  </si>
  <si>
    <t>ไฮโดรเจน ประมาณ 10**-6 ว</t>
  </si>
  <si>
    <t>A เพราะ ความยาวคลื่น ยาว ทำให้เห็นกาแล๊กซี่ออก สี เหลืองแดง ทั้งๆ ที่ไม่ควรจะเป็น</t>
  </si>
  <si>
    <t>การเลื่อนทางแดงของกาแล็กซีเกิดจากการที่เอกภพมีการขยายตัว ทำให้แสงจากกาแล็กซีที่อยู่ไกลถูกยืดออก ความยาวคลื่นของแสงจึงเพิ่มขึ้นและเปลี่ยนไปทางสีแดงในสเปกตรัม</t>
  </si>
  <si>
    <t>ถ้ากาแล็กซีเคลื่อนที่เข้าหาผู้สังเกต จะไม่เกิดการเลื่อนทางแดง แต่จะเกิดการเลื่อนทางน้ำเงิน (Blueshift) แทน แถบสเปกตรัมที่วัดได้จะเลื่อนมาทางด้านความยาวคลื่นสั้นหรือทางสีน้ำเงิน</t>
  </si>
  <si>
    <t>การศึกษาการเลื่อนทางแดงของกาแล็กซีพบว่า กาแล็กซีส่วนใหญ่กำลังเคลื่อนที่ออกห่างจากโลก ซึ่งแสดงว่าเอกภพกำลังขยายตัว ข้อมูลนี้จึงสนับสนุนทฤษฎีบิกแบงที่กล่าวว่าเอกภพเริ่มต้นจากจุดกำเนิดเดียวและขยายตัวออกมาตลอดเวลา</t>
  </si>
  <si>
    <t>รังสีไมโครเวฟพื้นหลังเป็นรังสีที่หลงเหลือจากช่วงเอกภพเริ่มต้นหลังเกิดบิกแบง มีความสม่ำเสมอและกระจายทั่วทั้งเอกภพ ในขณะที่รังสีไมโครเวฟในปัจจุบันเกิดจากแหล่งต่าง ๆ เช่น ดาวเทียม โทรศัพท์มือถือ และไมโครเวฟ ซึ่งมีความเข้มและทิศทางเฉพาะ</t>
  </si>
  <si>
    <t>รังสีไมโครเวฟพื้นหลังเกิดขึ้นประมาณ 380,000 ปีหลังจากบิกแบง</t>
  </si>
  <si>
    <t>ความเร็วในการเคลื่อนที่ถอยห่างของกาแล็กซีมีความสัมพันธ์โดยตรงกับระยะทาง กล่าวคือ ยิ่งกาแล็กซีอยู่ไกลออกไป ความเร็วในการเคลื่อนที่ถอยห่างก็ยิ่งมาก ซึ่งเป็นไปตาม กฎของฮับเบิล</t>
  </si>
  <si>
    <t>การขยายตัวของเอกภพ รังสีไมโครเวฟพื้นหลังเอกภพ
องค์ประกอบของธาตุเบาในเอกภพ เป้นต้น</t>
  </si>
  <si>
    <t>A เพราะว่าความยาวของคลื่นมากที่สุด</t>
  </si>
  <si>
    <t>อาจเป็นแรงเฉื่อยที่เกิดจากการระเบิดในอดีต</t>
  </si>
  <si>
    <t>ไม่เปิดการเลื่อนทางแดง เพราะแสงความถี่จะสูงขึ้น เรียกว่าการเลื่อนทางน้ำเงิน</t>
  </si>
  <si>
    <t>เพราะว่า สีของกาแล็กซี่ส่วนใหญ่มีลักษณะ การเลื่อนทางแดงคาดว่ากาแล็กซี่กำลังเคลื่อนออกห่างจากโลก อาจเป็นเพราะแรงเฉื่อยที่เกิดในอดีต</t>
  </si>
  <si>
    <t>อุณหภูมิเปลี่ยน และการกระจายทั่วทั้งเอกภพต่างจากไมโครเวฟปัจจุบัน</t>
  </si>
  <si>
    <t>ประมาณ 380,000ปีหลังบิกแบง
มีลักษณะโปร่งใสขึ้นเป้นครั้งแรกและมีการกระจายตัวของพลังงานอย่างสม่ำเสมอ</t>
  </si>
  <si>
    <t>ยิ่งกาแล็กซี่อยู่ห่างจากผู้สังเกตมาก ความเร้วในการเคลื่อนที่ออกห่างจะมาก</t>
  </si>
  <si>
    <t>การขยายตัวของเอกภพ   พื้นหลังรังสีไมโครเวฟของจักรวาล   องค์ประกอบของธาตุในเอกภพ</t>
  </si>
  <si>
    <t>ธาตุไฮโดรเจน และ ฮีเลียม เกิดประมาณ 3 นาทีแรกหลังบิกแบง</t>
  </si>
  <si>
    <t>เกิดขึ้นเมื่อแสงจากกาแล็กซีถูกยืดออกระหว่างเดินทางมายังผู้สังเกตบนโลก โดยส่วนใหญ่เกิดจากการขยายตัวของอวกาศ</t>
  </si>
  <si>
    <t>กาแล็กซีเคลื่อนที่เข้าหาผู้สังเกตจะไม่เกิด การเลื่อนทางแดง แต่จะเกิด การเลื่อนทางน้ำเงิน แทน</t>
  </si>
  <si>
    <t>การเลื่อนทางแดงของกาแล็กซีบ่งชี้ว่าเอกภพกำลังขยายตัว ซึ่งสนับสนุนแนวคิดหลักของทฤษฎีบิกแบงที่ว่าเอกภพมีจุดเริ่มต้นและกำลังขยายตัวจากจุดนั้นเรื่อยมา</t>
  </si>
  <si>
    <t>รังสีไมโครเวฟพื้นหลังเป็นแสงที่เก่าแก่ที่สุดในเอกภพ เกิดขึ้นจากการขยายตัวของเอกภพหลังบิกแบง ส่วนไมโครเวฟปัจจุบันเป็นคลื่นที่มนุษย์สร้างขึ้นเพื่อใช้งานในเทคโนโลยี</t>
  </si>
  <si>
    <t>ประมาณ 380,000 ปีหลังจากบิกแบง</t>
  </si>
  <si>
    <t>ระยะทางของกาแล็กซียิ่งมาก ความเร็วในการถอยห่างจากผู้สังเกตยิ่งมาก และ การขายตัวของเอกภพ</t>
  </si>
  <si>
    <t>นายนวมินทร์ รณรงค์ทธิ์</t>
  </si>
  <si>
    <t>1.การขยายตัวของเอกภพ
2.รังสีไมโครเวฟพื้นหลังเอกภพ
3.การสังเกตุจากกล้องโทรทรรศ์สมัยใหม่</t>
  </si>
  <si>
    <t>ธาตุ Hydrogen พบในช่วง 10^-6 วินาที ถึง 3 นาที</t>
  </si>
  <si>
    <t>D เพราะ ค่าสเปคตรัมเลื่อนไปในทางสีเเดงมากกว่า</t>
  </si>
  <si>
    <t>กาเเลกซีถูกยืดออกไป ทำให้ค่าความถี่เปลี่ยนไปในทางสีเเดง</t>
  </si>
  <si>
    <t>ไม่ เพราะ การเข้ามาใกล้จะทำให้เกิดการเคลื่อนไปในทางสีน้ำเงิน</t>
  </si>
  <si>
    <t>จากการศึกษาพบว่า กาเเลกซีมีกรขยายออกไปเรื่อยๆ จึงสนับสนุนทฤษฎีที่บอกว่า มีการเกิดบิ๊งเเบงในอดีต</t>
  </si>
  <si>
    <t>รังสีพื้นหลังเกิดจากเอกภพหลังจากมีการเกิดของอะตอมเมื่อ 380,000 ปีหลังบิ๊กเเบง ส่วนที่เกิดในปัจจุบันเกิดจากเเหล่งเทียม เช่น ไมโครเวฟ</t>
  </si>
  <si>
    <t>380,000 หลังบิ๊กเเบง เอกภพเพิ่งเริ่มมีการเกิดของอะตอม</t>
  </si>
  <si>
    <t>ความเร็วของกาแล็กซีที่เคลื่อนที่ออกห่าง มีความสัมพันธ์เป็นเส้นตรงกับระยะทาง</t>
  </si>
  <si>
    <t>การขยายตัวของจักรวาล, รังสีไมโครเวฟพื้นหลังของจักรวาล (CMB) และองค์ประกอบของธาตุเบื้องต้น</t>
  </si>
  <si>
    <t>ไฮโดรเจน ฮีเลียม ลิเทียม ธาตุเหล่านี้เกิดขึ้นในช่วงที่เรียกว่า “บิกแบงนิวคลีโอซินเธซิส” (Big Bang Nucleosynthesis) ซึ่งเกิดขึ้นประมาณ:
	•	10 วินาทีถึง 20 นาทีหลังจากบิกแบง</t>
  </si>
  <si>
    <t>A เพราะใกล้สีแดงมากที่สุด</t>
  </si>
  <si>
    <t>เกิดจากการที่กาแล็กซีกำลังเคลื่อนที่ออกห่างจากโลก ทำให้ความยาวคลื่นของแสงที่ส่งมาถึงโลกยืดยาวออกไปไปทางด้านคลื่นสีแดงในสเปกตรัม</t>
  </si>
  <si>
    <t>จะไม่เกิดการเลื่อนทางแดง แต่จะเกิดการ เลื่อนทางน้ำเงินแทน แถบสเปกตรัมที่วัดได้จะ เลื่อนไปทางด้านคลื่นสั้นหรือทางสีน้ำเงิน ของสเปกตรัม เพราะกาแล็กซีเคลื่อนที่เข้ามาใกล้ผู้สังเกต</t>
  </si>
  <si>
    <t>การเลื่อนทางแดงของกาแล็กซี่ ทำให้เห็นว่ากาแล็กซีกำลังเคลื่อนที่ห่างออกจากโลกในทุกทิศทาง แสดงว่าเอกภพกำลังขยายตัว</t>
  </si>
  <si>
    <t>รังสีไมโครเวฟพื้นหลังของเอกภพ (CMB)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เครื่องใช้ไฟฟ้าและวัตถุท้องฟ้า และไม่มีข้อมูลเกี่ยวกับต้นกำเนิดเอกภพ</t>
  </si>
  <si>
    <t>CMB เกิดขึ้นเมื่อ 380,000 ปีหลังบิกแบง ตอนที่เอกภพเย็นพอให้เกิดอะตอม ทำให้โฟตอนเดินทางได้อย่างอิสระ เอกภพในตอนนั้นเป็นแก๊สร้อนที่เริ่มโปร่งแสงและกระจายตัวอย่างสม่ำเส</t>
  </si>
  <si>
    <t>ยิ่งกาแล็กซีอยู่ห่างจากผู้สังเกตมากเท่าใด ความเร็วในการถอยห่างจะยิ่งมากขึ้นตามไปด้วย
ซึ่งแสดงถึงความสัมพันธ์แบบ แปรผันตรง ระหว่างความเร็วกับระยะทาง</t>
  </si>
  <si>
    <t>ทฤษฎีบิ๊กแบง
1.การขยายตัวของเอกภพ
2.การแผ่กระจายของรังสีไมโครเวฟ</t>
  </si>
  <si>
    <t>ไฮโดรเจนในช่วงเวลา10^-6ถึง3นาที</t>
  </si>
  <si>
    <t>กาแล็กซี่Aเพราะแถบสีอยู่ไปทางแดง ยิ่งกาแล็กซี่อยู่ห่างจากศูนย์กลางที่วัดยิ่งมีสีแดง</t>
  </si>
  <si>
    <t>คลื่นแสงจากกาแล็กซี่ถูกยืดออกไป ให้ไกลจากจุดศูนย์กลางที่วัด</t>
  </si>
  <si>
    <t>จะไม่เกิดการเลื่อนทางแดงแต่จะเกิดการเลื่อนไปทางสีน้ำเงิน และแถบสเปรกตรัมที่วัดได้จะมีการเลื่อนไปทางน้ำเงิน</t>
  </si>
  <si>
    <t>สนับสนุนได้ว่าเอกภพเคยมีสภาพพลังงานหนาแน่นสูงในอดีตและลดน้อยลงในปัจจุบัน ก็คือในอดีตเคยมีการเกิดบิ๊กแบงเกิดขึ้น</t>
  </si>
  <si>
    <t>รังสีไมโครเวฟพื้นหลังเกิดขึ้นเมื่อ380000ปีหลังจากบิ๊กแบงส่วนรังสีไมโครเวฟปกติเกิดจากมนุษย์สร้างขึ้นหรือจากธรรมชาติเช่นดาวฤกษ์หรือกาแล็กซี่</t>
  </si>
  <si>
    <t>เกิดขึ้น380000หลังจากบิ๊กแบง และเอกภพในขณะนั้นมีลักษณะเฝที่มีความหนาแน่นและอุณหภูมิสูง</t>
  </si>
  <si>
    <t>ยิ่งกาแล็กซี่อยู่ไกลความเร็วในการถอยห่างยิ่งมาก</t>
  </si>
  <si>
    <t>การพบธาตุเบา เช่น ไฮโดรเจน ฮีเลียม และลิเทียม ในสัดส่วนที่ตรงกับการคำนวณของทฤษฎี</t>
  </si>
  <si>
    <t>ธาตุแรกที่เกิดขึ้นคือ ไฮโดรเจน , ฮีเลียม  และลิเทียม เกิดขึ้นในช่วงเวลาไม่กี่นาทีแรกหลังจากบิกแบง ประมาณ 3–20 นาที</t>
  </si>
  <si>
    <t>ข้อ A เพราะใกล้สีแดง</t>
  </si>
  <si>
    <t xml:space="preserve">เกิดจากการที่กาแล็กซีกำลังเคลื่อนที่ออกห่างจากโลก ทำให้ความยาวคลื่นของแสงที่ส่งมาถึงโลกยืดยาวออกไปไปทางด้านคลื่นสีแดงในสเปกตรัม </t>
  </si>
  <si>
    <t xml:space="preserve">จะไม่เกิดการเลื่อนทางแดง แต่จะเกิดการ เลื่อนทางน้ำเงินแทน แถบสเปกตรัมที่วัดได้จะ เลื่อนไปทางด้านคลื่นสั้นหรือทางสีน้ำเงิน ของสเปกตรัม เพราะกาแล็กซีเคลื่อนที่เข้ามาใกล้ผู้สังเกต </t>
  </si>
  <si>
    <t xml:space="preserve">การเลื่อนทางแดงของกาแล็กซี่ ทำให้เห็นว่ากาแล็กซีกำลังเคลื่อนที่ห่างออกจากโลกในทุกทิศทาง แสดงว่าเอกภพกำลังขยายตัว </t>
  </si>
  <si>
    <t>รังสีไมโครเวฟพื้นหลังของเอกภพ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เครื่องใช้ไฟฟ้าและวัตถุท้องฟ้า และไม่มีข้อมูลเกี่ยวกับต้นกำเนิดเอกภพ</t>
  </si>
  <si>
    <t>เกิดขึ้นประมาณ 380,000 ปีหลังจากบิกแบง เอกภพในตอนนั้นจึงกลายเป็น โปร่งใส ต่อการแผ่รังสี และแสงที่ปล่อยออกมาในเวลานั้นก็คือรังสีไมโครเวฟพื้นหลังที่เราสามารถตรวจจับได้ในปัจจุบัน</t>
  </si>
  <si>
    <t>นางสาว พรรณปพร โพธิ์ทอง</t>
  </si>
  <si>
    <t>การขยายตัวของเอกภพ และ ไมโครเวฟพื้นหลังจากอวกาศ</t>
  </si>
  <si>
    <t>ความเร็วในการเคลื่อนที่ของกาแล็กซีออกจากผู้สังเกต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ที่มากกว่ากาแล็กซีที่อยู่ใกล้</t>
  </si>
  <si>
    <t xml:space="preserve">การขยายตัวของจักรวาล, รังสีไมโครเวฟพื้นหลังของจักรวาล (CMB), และสัดส่วนของธาตุเบื้องต้น. </t>
  </si>
  <si>
    <t>A เพราะใกล้แดง</t>
  </si>
  <si>
    <t>เนื่องจากกาแล็กซีส่วนใหญ่กำลังเคลื่อนที่หนีห่างจากเรา</t>
  </si>
  <si>
    <t>ถ้ากาแล็กซีเคลื่อนที่เข้ามาใกล้ผู้สังเกตการณ์ จะเกิดการเลื่อนทางน้ำเงิน (Blueshift) ซึ่งสเปกตรัมที่วัดได้จะมีการเลื่อนไปทางความยาวคลื่นที่สั้นลง (สีน้ำเงิน) มากกว่าสเปกตรัมเดิม</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</si>
  <si>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</si>
  <si>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รังสีไมโครเวฟที่มาจากจักรวาลยุคเริ่มต้น ในขณะที่ รังสีไมโครเวฟทั่วไปในปัจจุบันมีต้นกำเนิดจากแหล่งพลังงานต่าง ๆ ทั้งจากธรรมชาติและมนุษย์ โดยมีคุณสมบัติและบทบาทที่แตกต่างกันอย่างชัดเจน.</t>
  </si>
  <si>
    <t xml:space="preserve">เกิดขึ้นประมาณ 380,000 ปีหลังจากการระเบิดใหญ่ (Big Bang). </t>
  </si>
  <si>
    <t>การขยายตัวของจักรวาล การสังเกตกาแล็กซีที่อยู่ห่างไกลพบว่าเคลื่อนที่ห่างออกจากเราด้วยความเร็วที่แปรผันตามระยะห่าง</t>
  </si>
  <si>
    <t>ธาตุแรกที่เกิดขึ้นหลังจากบิกแบง ได้แก่ ไฮโดรเจน (H), ฮีเลียม (He), และลิเทียม (Li)
เกิดขึ้นในช่วงเวลาประมาณ 3 นาทีแรกหลังจากบิกแบง (เรียกว่ากระบวนการนิวคลีโอซินเทซิสในยุคบิกแบง)</t>
  </si>
  <si>
    <t xml:space="preserve">กาแล็กซีที่อยู่ห่างจากผู้สังเกตบนโลกมากที่สุดคือ กาแล็กซี D
เหตุผล: เพราะเส้นสเปกตรัมของกาแล็กซี D ถูกเลื่อนไปทาง ความยาวคลื่นที่มากขึ้น (redshift) มากที่สุด แสดงว่ากำลังเคลื่อนที่ออกห่างจากโลกด้วยความเร็วสูงที่สุด ซึ่งบ่งชี้ว่ามันอยู่ไกลที่สุดตามกฎของฮับเบิล
</t>
  </si>
  <si>
    <t>การเลื่อนทางแดง (Redshift) ของกาแล็กซีเกิดขึ้นเมื่อกาแล็กซีเคลื่อนที่ออกห่างจากโลก ทำให้ความยาวคลื่นของแสงที่ปล่อยออกมายืดออก ส่งผลให้แสงมีความยาวคลื่นมากขึ้น (ไปทางสีแดง) ปรากฏในสเปกตรัมของแสงที่ตรวจวัดได้</t>
  </si>
  <si>
    <t>หากกาแล็กซีเคลื่อนที่เข้าหาผู้สังเกต จะไม่เกิดการเลื่อนทางแดง แต่จะเกิด การเลื่อนทางน้ำเงิน (Blueshift)
แถบสเปกตรัมที่วัดได้จะเปลี่ยนโดยเลื่อนไปทาง ความยาวคลื่นที่สั้นลง (ทางซ้าย) แสดงว่ากาแล็กซีเข้ามาใกล้</t>
  </si>
  <si>
    <t xml:space="preserve">การศึกษาการเลื่อนทางแดงแสดงให้เห็นว่ากาแล็กซีส่วนใหญ่กำลังเคลื่อนที่ออกห่างจากโลก ซึ่งหมายความว่าเอกภพกำลังขยายตัว นี่เป็นหลักฐานสำคัญที่สนับสนุนทฤษฎีบิกแบง ซึ่งเสนอว่าเอกภพเริ่มต้นจากจุดเล็ก ๆ ที่มีความหนาแน่นและอุณหภูมิสูง แล้วขยายตัวออกมาจนกลายเป็นเอกภพในปัจจุบัน
</t>
  </si>
  <si>
    <t>รังสีไมโครเวฟพื้นหลังเป็น “หลักฐานจากอดีตของเอกภพ” ส่วน รังสีไมโครเวฟในปัจจุบันเป็นผลจากกระบวนการต่าง ๆ ที่เกิดขึ้นในยุคปัจจุบัน เช่น เทคโนโลยีหรือการแผ่รังสีของวัตถุอวกาศ</t>
  </si>
  <si>
    <t>เกิดขึ้นราว 380,000 ปีหลังจากการระเบิดใหญ่ที่เป็นจุดกำเนิดของเอกภพ</t>
  </si>
  <si>
    <t>รังสีไมโครเวฟพื้นหลัง (CMB) เกิดขึ้นประมาณ 380,000 ปีหลังจากเกิดบิกแบง
ในขณะนั้น เอกภพเริ่มเย็นตัวลงพอสมควร ทำให้ โปรตอนและอิเล็กตรอนรวมตัวกันเป็นอะตอมไฮโดรเจน ทำให้แสงสามารถเดินทางได้อย่างเสรี
รังสีที่ปล่อยออกมาในช่วงเวลานั้นจึงสามารถแพร่กระจายไปทั่วเอกภพ และยังคงหลงเหลืออยู่จนถึงปัจจุบันในรูปแบบของรังสีไมโครเวฟพื้นหลัง ซึ่งมีลักษณะเป็น รังสีที่มีความสม่ำเสมอมาก และมีอุณหภูมิประมาณ 2.7 เคลวิน</t>
  </si>
  <si>
    <t>การขยายตัวของเอกภพ รังสีไมโครเวฟพื้นหลังของจักรวาล
องค์ประกอบทางเคมีของเอกภพ การเคลื่อนที่ของกาแล็กซี</t>
  </si>
  <si>
    <t>ไฮโดรเจน, ฮีเลียม, และลิเทียม
ช่วงเวลาที่เกิด: ประมาณ 10 วินาที – 20 นาที หลังจากบิกแบง</t>
  </si>
  <si>
    <t>A เพราะออกห่างจากจุดสังเกตมากที่สุด</t>
  </si>
  <si>
    <t>คอสมิก = เอกภพขยายตัว
โดปเปลอร์ = วัตถุเคลื่อนที่ออกจากเรา
แรงโน้มถ่วง = แสงหลุดออกจากแรงโน้มถ่วงมาก</t>
  </si>
  <si>
    <t xml:space="preserve">ไม่
กาแล็กซีเคลื่อนเข้าใกล้ → เลื่อนทางน้ำเงิน
แถบสเปกตรัมเลื่อนไปทาง ซ้าย (ความยาวคลื่นลดลง)
ตรงข้ามกับการเลื่อนทางแดงที่เกิดเมื่อวัตถุเคลื่อนออกห่าง
</t>
  </si>
  <si>
    <t>การเลื่อนทางแดงของกาแล็กซีแสดงว่ากาแล็กซีเคลื่อนที่ออกจากเรา และยิ่งไกลมากก็ยิ่งเคลื่อนที่เร็วขึ้น ซึ่งบ่งชี้ว่าจักรวาลกำลังขยายตัว ซึ่งสนับสนุนทฤษฎีบิกแบงที่ว่าเอกภพเริ่มจากการระเบิดและขยายตัวมาตลอดเวลา.</t>
  </si>
  <si>
    <t xml:space="preserve">รังสีไมโครเวฟพื้นหลัง (CMB):
เกิดจากบิกแบงเมื่อ ~380,000 ปีหลังเอกภพเริ่มต้น กระจายทั่วจักรวาล อุณหภูมิต่ำ (~2.7 K) ใช้ศึกษาเอกภพ
รังสีไมโครเวฟปัจจุบัน:
มนุษย์สร้างขึ้น ใช้ในเทคโนโลยี เช่น เตาไมโครเวฟ และการสื่อสาร มีพลังงานสูงและจำกัดพื้นที่
ต่างกันที่ แหล่งกำเนิด, การกระจาย, พลังงาน และวัตถุประสงค์การใช้งาน
</t>
  </si>
  <si>
    <t>รังสีไมโครเวฟพื้นหลังเกิดขึ้น: ~380,000 ปีหลังบิกแบง
เอกภพขณะนั้น: เริ่มเย็นลง, โปร่งใส, แสงเริ่มเดินทางได้อย่างเสรี</t>
  </si>
  <si>
    <t>ความเร็วของ galaxy ที่เคลื่อนที่ออกห่างมีความสัมพันธ์เป็นเส้นตรงกับระยะทาง</t>
  </si>
  <si>
    <t>1.	เอกภพกำลังขยายตัว
 พบว่าแสงจากกาแล็กซีส่วนใหญ่มี แดงเลื่อน (Redshift)
 แสดงว่าเอกภพกำลังขยายตัว → เคยเริ่มจากจุดเล็กมาก
	2.	รังสีไมโครเวฟพื้นหลังจักรวาล (CMB)
 รังสีตกค้างจากช่วงเอกภพยุคต้น
 เป็นหลักฐานว่าครั้งหนึ่งเอกภพร้อนและหนาแน่นมาก
	3.	องค์ประกอบของธาตุเบา
สัดส่วนของ ไฮโดรเจน ฮีเลียม ลิเธียม ในเอกภพ
 ตรงกับที่ทฤษฎีบิกแบงคำนวณไว้
	4.	โครงสร้างขนาดใหญ่ของเอกภพ
 การกระจายตัวของกาแล็กซีในปัจจุบัน
สอดคล้องกับแบบจำลองที่เริ่มจากบิกแบง
	5.	ทฤษฎีสัมพัทธภาพทั่วไปของไอน์สไตน์
รองรับแนวคิดเอกภพที่กำลังขยายตัว
 เป็นพื้นฐานทางคณิตศาสตร์ของทฤษฎีบิกแบง</t>
  </si>
  <si>
    <t>ธาตุแรกที่เกิดขึ้น ไฮโดรเจน , ฮีเลียม , ลิเทียม
เกิดขึ้นในช่วงเวลาประมาณ 3-20นาทีหลังจากเกิดบิกแบง</t>
  </si>
  <si>
    <t xml:space="preserve">กาแล็กซี A อยู่ห่างจากโลกมากที่สุด
เพราะแถบสเปกตรัมของมัน เลื่อนทางแดงมากที่สุด
แสดงว่ากำลังเคลื่อนที่ออกห่างจากโลกด้วยความเร็วสูงที่สุด
</t>
  </si>
  <si>
    <t xml:space="preserve">การเลื่อนทางแดงของกาแล็กซีเกิดจากการที่เอกภพกำลังขยายตัว ทำให้แสงจากกาแล็กซีถูกยืดออกในขณะที่เดินทางมายังโลก → ความยาวคลื่นเพิ่ม → แสงเลื่อนทางแดง
</t>
  </si>
  <si>
    <t>ไม่เกิดเพราะว่าจะเกิดการเลื่อนทางสีน้ำเงิน
แถบสเปกตรัมจะ เลื่อนไปทางความยาวคลื่นสั้นลง → ทางสีน้ำเงิน</t>
  </si>
  <si>
    <t xml:space="preserve">Redshift = เอกภพขยายตัว → สนับสนุนว่าครั้งหนึ่งเอกภพเริ่มจากจุดเล็กมาก → ตรงกับทฤษฎีบิกแบง
</t>
  </si>
  <si>
    <t xml:space="preserve">CMB เป็นรังสีจากยุคต้นของเอกภพ ไม่ได้เกิดจากวัตถุปัจจุบัน และมีอยู่ทั่วเอกภพ
</t>
  </si>
  <si>
    <t>รังสีไมโครเวฟพื้นหลังเกิดขึ้นเมื่อประมาณ 380,000 ปีหลังบิกแบง และ  ขณะนั้นเอกภพเย็นลงพอให้เกิดอะตอม → แสงเริ่มเดินทางได้อย่างเสรี เอกภพเริ่มเปลี่ยนจากทึบแสงเป็นโปร่งใส</t>
  </si>
  <si>
    <t xml:space="preserve">ความเร็วในการเคลื่อนที่ของกาแล็กซีสัมพันธ์โดยตรงกับระยะทางจากผู้สังเกตบนโลก
กล่าวคือ ผู้สังเกตแปรผันตรงกับระยะทางระหว่างกาแล็กซีกับผู้สังเกต หรือมีความหมายว่า กาแล็กซีที่อยู่ไกลเคลื่อนที่ออกไปจากผู้สังเกตด้วยความเร็วที่มากกว่ากาแล็กซีที่อยู่ใกล้ และเรียกความสัมพันธ์นี้ว่า กฏฮับเบิล-เลอแมทร์
</t>
  </si>
  <si>
    <t>การขยายตังของจักรวาล,รัสสีไมโครเวฟพื้นหลังของจักรวาล</t>
  </si>
  <si>
    <t>ไฮโดรเจน,ฮีเลียม 1000ล้านปี</t>
  </si>
  <si>
    <t>A เพราะ ว่ามามีคลื่นถี่ที่สุด คลื่นจะถี่สูงขึ้นหรือลดลงเมื่อเคลื่อนที่เขาหาผู้สังเกต</t>
  </si>
  <si>
    <t>เนื่องจากการขยายตัวของอวกาศและปรากฎการณ์ดอปเปอลร์</t>
  </si>
  <si>
    <t>ไม่ เพราะ แถบสะเปกตรัมจะเลื่อนไปทางสีน้ำเงินตะไม่เลื่อนไปทางสีแดง</t>
  </si>
  <si>
    <t>แสดงให้เห็นว่ากาแล็กซีทั้งหมดกำลังเคลื่อนที่ออกจากกัน และเอกภพกำลังขยายตัว</t>
  </si>
  <si>
    <t>ไม่แตกต่าง เพราะรังสีไมโครเวฟมีอายุเท่ากัน</t>
  </si>
  <si>
    <t>ในช่วง380000ของบิกแบง มีความร้อนหนาแน่นสูงเต็มไปด้วยประจุไฟฟ้า</t>
  </si>
  <si>
    <t>ความสัมพันธ์ระหว่างความเราในการเคลื่อนที่ของกาแล็กซีออกจากผู้สังเกตกับระยะทางของกาแล็กซีกับผู้สังเกต</t>
  </si>
  <si>
    <t>การขยายตัวของจักรวาล,รังสีไมโครเวฟพื้นหลังจักรวาล</t>
  </si>
  <si>
    <t>ไฮโดรเจน,ฮีเลียม 1,000ล้านปี</t>
  </si>
  <si>
    <t>A เพราะว่ามีคลื่นถี่ที่สุด คลื่นจะถี่สูงขึ้นหรือลดลงเมื่อเคลื่อนที่เข้าหาผู้สังเกต</t>
  </si>
  <si>
    <t>เนื่องจากการขยายตัวของอวกาศและปรากฏการณ์ดอปเปลอร์</t>
  </si>
  <si>
    <t>ไม่เพราะ แถบสเปกตรัมจะเลื่อยไปทางสีน้ำเงินและไม่เลื่อนไปทางสีแดง</t>
  </si>
  <si>
    <t>ไม่แตกต่างกันเพราะรังสีไมโครเวฟมีอายุเท่ากัน</t>
  </si>
  <si>
    <t>ในช่วง380,000ปีของบิงแบง มีความร้อนหนาแน่นสูงเต็มไปด้วยประจุไฟฟ้า</t>
  </si>
  <si>
    <t>กราฟความสัมพันธ์ระหว่างความเร็วในการเคลื่อนที่ของกาแล็กซีออกจากผู้สัฃเกตกับระยะทางของกาแล็กซีกับผู้สังเกต</t>
  </si>
  <si>
    <t>การขยายตัวของจักรวาล, รังสีไมโครเวฟพื้นหลังของจักรวาล</t>
  </si>
  <si>
    <t>ไฮโดรเจน,ฮีเลียมในช่วง1000ล้านปี</t>
  </si>
  <si>
    <t>A เพราะมีคลื่นถี่ที่สุด คลื่นจะถี่สูงขึ้นหรือสั้นลงเมื่อเคลื่อนที่เข้าหาผู้สังเกต</t>
  </si>
  <si>
    <t>ไม่เพราะไม่เลื่อนไปทางแดงแต่จะเลื่อนไปทางน้ำเงิน</t>
  </si>
  <si>
    <t>แสดงให้เห็นว่าจักรวาลกำลังขยายตัวอย่างต่อเนื่อง</t>
  </si>
  <si>
    <t>ไม่แตกต่างเพราะรังสีไมโครเวฟมีอายุเท่ากัน</t>
  </si>
  <si>
    <t>เกิดขึ้นประมาณ 380,000 ปีหลังจากการเกิดBig Bang ลักษณะมีความร้อนและหนาแน่นสูงมาก และเต็มไปด้วยอนุภาคประจุไฟฟ้า</t>
  </si>
  <si>
    <t>ความสัมพันธ์ระหว่างความเร็วในการเคลื่อนที่ของกาแล็กซีออกจากผู้สังเกตกับระยะทางของกาแล็กซีกับผู้สังเกต</t>
  </si>
  <si>
    <t>-Hubble’s law การขยายตัวของของเอกภพ
-CMB รังสีไมโครเวฟพื้นหลังของจักรวาล</t>
  </si>
  <si>
    <t>ไฮโดรเจน , ฮีเลียม หลังเกิดบิกแบง1,000 ล้านปี</t>
  </si>
  <si>
    <t xml:space="preserve">A เพราะมีคลื่นถี่ที่สุด คลื่นจะมีความถี่สูงขึ้นหรือสั้นลงเมื่อเคลื่อนที่เข้าหาผู้สังเกต </t>
  </si>
  <si>
    <t>การเคลื่อนตัว ของสเปกตรัมของวัตถุท้องฟ้าไปทางความยาวคลื่นที่ยาวขึ้น สีแดงเป็นผลมาจาก ปรากฏการณ์ดอปเปลอร์ คือการเปลี่ยนแปลงของความยาวคลื่นที่เกิดขึ้นเมื่อแหล่งกำเนิดคลื่นที่กำหนด</t>
  </si>
  <si>
    <t>จะไม่เกิดการเลื่อนทางแดง (redshift) แต่จะเกิดการเลื่อนทางน้ำเงิน (blueshift)</t>
  </si>
  <si>
    <t>เพราะแสดงให้เห็นว่าเอกภพกำลังขยายตัว</t>
  </si>
  <si>
    <t xml:space="preserve">รังสีไมโครเวฟพื้นหลังของเอกภพ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เครื่องใช้ไฟฟ้าและวัตถุท้องฟ้า และไม่มีข้อมูลเกี่ยวกับต้นกำเนิดเอกภพ </t>
  </si>
  <si>
    <t>ประมาณ 380,000 ปีหลังบิ๊กแบง ในช่วงเวลานั้น เอกภพมีอุณหภูมิสูงและหนาแน่นมาก มีการกระจายของอนุภาคจำนวนมาก รวมถึงอิเล็กตรอนและโปรตอน เอกภาพในตอนนั้นจึงกลายเป็น โปร่งแสง  และแสงที่ปล่อยออกมาในเวลานั้นก็คือรังสีไมโครเวฟพื้นหลังที่เราสามารถตรวจจับได้ในปัจจุบัน</t>
  </si>
  <si>
    <t>การขยายตัวของจักรวาลและสัดส่วนของธาตุ</t>
  </si>
  <si>
    <t>ไฮโดรเจน 300000 ปีหลังบิ๊กแบง</t>
  </si>
  <si>
    <t>A เพราะความยาวของคลื่นมาก</t>
  </si>
  <si>
    <t>เกิดขึ้นจากการขยายตัวของจักรวาลและเป็นผลจากการเคลื่อนที่ของกาแล็กซีออกจากกัน</t>
  </si>
  <si>
    <t>ไม่เกิดและแถบสเปกตรัมที่วัดได้จะมีความยาวที่สั้นลง</t>
  </si>
  <si>
    <t>รังสีไมโครเวฟพื้นหลังมนุษย์ไม่ได้เป็นคนสร้างขึ้น</t>
  </si>
  <si>
    <t>เกิดขึ้นประมาณ 300,000 ปีหลังจากบิกแบง</t>
  </si>
  <si>
    <t>ความเร็วของกาแล็กซีเคลื่อนที่ออกห่างมีความสัมพันธ์เป็นเส้นตรงกับระยะทาง</t>
  </si>
  <si>
    <t>องค์ประกอบของธาตุเบื้องต้น
รังสีไมโครเวฟพื้นหลังของจักรวาล (CMB)
การขยายตัวของจักรวาล (Hubble's Law)</t>
  </si>
  <si>
    <t>เกิดการขยายตัวของเอกภพ</t>
  </si>
  <si>
    <t>ไม่เกิด และแถบสเปกตรัมที่วัดได้จะมีความยาวที่สั้นลงมีความถี่ที่มากขึ้น</t>
  </si>
  <si>
    <t>จะพบว่าเมื่อก่อนเอกภพมีการถูกบีบอัดและระเบิดออกมาซึ่งตรงกับทฤษฎีบิกแบง</t>
  </si>
  <si>
    <t xml:space="preserve">รังสีไมโครเวฟพื้นหลังมนุษย์ไม่ได้เป็นคน
สร้างขึ้น มีแหล่งกำเนิดคือบิกแบง มีอุณหภูมิเท่ากันทุกคลื่น </t>
  </si>
  <si>
    <t>กราฟที่ได้มีลักษณะเป็นเส้นตรงจึงสรุปว่า ความเร็วในการเคลื่อนที่ของกาแล็กซีออกจาก ผู้สังเกตแปรผันตรงกับระยะทางระหว่างกาแล็กซีกับ ผู้สังเกต หรือมีความหมายว่ากาแล็กซีที่อยู่ไกลเคลื่อนที่ ออกไปจากผู้สังเกตด้วยความเร็วที่มากกว่ากาแล็กซีที่อยู่ ใกล้ และเรียกความสัมพันธ์นี้ว่า กฏฮับเบิล-เลอแมทร์ (Hubble-Lemaitre's law) ซึ่งความสัมพันธ์ระหว่าง ความเร็วในการเคลื่อนที่ของกาแล็กซีออกจากผู้สังเกตกับ ระยะทางระหว่างกาแล็กซีกับผู้สังเกต</t>
  </si>
  <si>
    <t>การขยายตัวของเอกภพ และไมโครเวฟฟื้นหลังจากอากาศ</t>
  </si>
  <si>
    <t xml:space="preserve">ไฮโดรเจน ฮีเลียม </t>
  </si>
  <si>
    <t xml:space="preserve">สีแดงA เพราะอยู่ใกล้สีแดง
</t>
  </si>
  <si>
    <t>การมีอยู่ของรังสีไมโครเวฟและการขยายตัวของจักรวาล</t>
  </si>
  <si>
    <t>H ในช่วง10ยกกำลังลบ6ถึง3นาที</t>
  </si>
  <si>
    <t>DแถบสีดำในDเลื่อนไปทางขวามากสุดเมื่อเทียบกับLaboratory</t>
  </si>
  <si>
    <t>เคลื่อนที่ออกห่างไปทำให้ความยาวคลื่นยาวขึ้นสีจึงเปลี่ยน</t>
  </si>
  <si>
    <t>ไม่เกิดจะมีการเลื่อนไปทางสีน้ำเงินแทน</t>
  </si>
  <si>
    <t>คลื่นรังสีไมโครเวฟที่อายุเท่ากันทุกอัน</t>
  </si>
  <si>
    <t>แบบพื้นหลังเกิดจากBig Bangแต่ปัจจุบันมาจากเกิดจากเทคโนโลยี</t>
  </si>
  <si>
    <t>380000ปีหลังBig Bang</t>
  </si>
  <si>
    <t>ความเร็วของกาแล็กซี่ที่เคลื่อนที่ออกห่างมีความสัมพันธ์เป็นเส้นตรงกับระยะทาง</t>
  </si>
  <si>
    <t>1.การขยายตัวของจักรวาลกาแล็กซี Hubble's Law)  กำลังเคลื่อนที่ออกจากกัน
2. รังสีไมโครเวฟพื้นหลังของจักรวาล (CMB) รังสีที่หลงเหลือจากการระเบิดครั้งแรก</t>
  </si>
  <si>
    <t>ไฮโดรเจน เกิดขึ้นช่วง1000ล้านปี</t>
  </si>
  <si>
    <t>A เพราะอยู่ใกล้สีแดง</t>
  </si>
  <si>
    <t>เกิดขึ้นจากการที่แสงจากกาแล็กซีที่อยู่ห่างไกลเคลื่อนที่มายังโลกนั้นมีความยาวคลื่นเพิ่มขึ้น ทำให้แสงเปลี่ยนไปทางด้านสีแดงของสเปกตรัม</t>
  </si>
  <si>
    <t>นส.พิชญากรณ์ คงกระเรียน</t>
  </si>
  <si>
    <t>การขยายตัวของจักรวาล, รังสีไมโครเวฟพื้นหลังของจักรวาล (CMB), และองค์ประกอบทางเคมีของธาตุในจักรวาล</t>
  </si>
  <si>
    <t>ไฮโดรเจนเกิดขึ้นช่วงพันล้านปี</t>
  </si>
  <si>
    <t>Aเพราะอยู่ใกล้สีแดง</t>
  </si>
  <si>
    <t>เนื่องจากการขยายตัวของเอกภพซึ่งทำให้ความยาวของคลื่นแสงที่มาจากกาแล็กซีที่อยู่ไกลๆยืดออกไปทางสีแดง</t>
  </si>
  <si>
    <t>ถ้ากาแล็กซีเคลื่อนที่เข้าหาผู้สังเกต จะ ไม่เกิดการเลื่อนทางแดงแต่จะเกิดการเลื่อนทางน้ำเงินโดยที่แถบสเปกตรัมจะ เลื่อนไปทางความยาวคลื่นสั้นลง</t>
  </si>
  <si>
    <t>เพราะบ่งชี้ว่าเอกภพกำลังขยายตัว</t>
  </si>
  <si>
    <t>รังสีไมโครเวฟพื้นหลัง 
 -เกิดจากจักรวาลยุคแรกหลังบิกแบง
-กระจายทั่วจักรวาล
-อุณหภูมิต่ำ (~2.7 K)
-สำคัญต่อการศึกษาจักรวาล
รังสีไมโครเวฟปัจจุบัน
-เกิดจากอุปกรณ์หรือแหล่งธรรมชาติปัจจุบัน
 มีเฉพาะที่
– พลังงานสูงกว่า
– ใช้ในชีวิตประจำวัน เช่น เตาไมโครเวฟ, Wi-Fi</t>
  </si>
  <si>
    <t>น.ส.พัชรมัย สีอิน</t>
  </si>
  <si>
    <t>การขยายตัวของจักรวาลรังสีไมโครเวฟพื้นหลังของจักรวาล(CMB)และมีองค์ประกอบของธาตุเบื้องต้น</t>
  </si>
  <si>
    <t xml:space="preserve">การเลื่อนไปทางแดง การเคลื่อนตัว ของสเปกตรัมของวัตถุท้องฟ้าไปทางความยาวคลื่นที่ยาวขึ้น (สีแดง)  </t>
  </si>
  <si>
    <t>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t>
  </si>
  <si>
    <t>เกิดขึ้นราว 380,000 ปีหลังจากการระเบิดใหญ่ที่เป็นจุดกำเนิดของเอกภพ ทั่วทุกพื้นที่</t>
  </si>
  <si>
    <t xml:space="preserve">การขยายตัวของจักรวาล, รังสีไมโครเวฟพื้นหลังของจักรวาล (CMB) และองค์ประกอบของธาตุเบื้องต้น. </t>
  </si>
  <si>
    <t>ไฮโดรเจน เกิดขึ้นช่วง 1000ล้านปี</t>
  </si>
  <si>
    <t>Aเพราะอยู่ใกล้สีเเดง</t>
  </si>
  <si>
    <t>เนื่องจากการขยายตัวของเอกภพ ซึ่งทำให้ความยาวคลื่นของแสงที่มาจากกาแล็กซีที่อยู่ไกลๆ ยืดออกไปทางสีแดง</t>
  </si>
  <si>
    <t>แสดงให้เห็นว่ากาแล็กซีส่วนใหญ่กำลังเคลื่อนตัวออกจากกัน และเอกภพกำลังขยายตัว</t>
  </si>
  <si>
    <t>เกิดขึ้นประมาณ 380,000 ปีหลังจากการระเบิดครั้งใหญ่ (Big Bang) ที่เป็นจุดเริ่มต้นของเอกภพ</t>
  </si>
  <si>
    <t>1.การขยายตัวของจักรวาล (Hubble's Law) – กาแล็กซีกำลังเคลื่อนที่ออกจากกัน
2. รังสีไมโครเวฟพื้นหลังของจักรวาล (CMB) – รังสีที่หลงเหลือจากการระเบิดครั้งแรก
3. องค์ประกอบของธาตุเบื้องต้น – สัดส่วนของไฮโดรเจนและฮีเลียมที่สอดคล้องกับการทำนายทางทฤษฎี</t>
  </si>
  <si>
    <t>ไฮโดรเจน 
1000ล้านปี</t>
  </si>
  <si>
    <t>เป็นผลมาจาก ปรากฏการณ์ดอปเปลอร์ คือการเปลี่ยนแปลงของความยาวคลื่นที่เกิดขึ้นเมื่อแหล่งกำเนิดคลื่นที่กำหนด (เช่น คลื่น แสง หรือ คลื่นวิทยุ ) และผู้สังเกต เคลื่อนที่ สัมพันธ์กัน</t>
  </si>
  <si>
    <t xml:space="preserve">ทฤษฎีนี้ได้รับการยอมรับมากขึ้น 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t>
  </si>
  <si>
    <t xml:space="preserve">หลังเกิดบิกแบง 1,000 ล้านปี ภายในกาแล็กซีมีธาตุไฮโดรเจน และฮีเลียมเป็นสสารเบื้องต้น ซึ่งก่อกำเนิดเป็นดาวฤกษ์รุ่นแรกๆ </t>
  </si>
  <si>
    <t>A เพราะว่ามีคลื่นถี่มากที่สุด คลื่นจะมีความถี่สูงขึ้น หรือความยาวคลื่นสั้นลงเมื่อเคลื่อนที่เข้าหาผู้สังเกต และคลื่นจะมีความถี่ต่ำลงหรือความยาวคลื่นเพิ่มขึ้นเมื่อเคลื่อนที่ออกจากผู้สังเกต</t>
  </si>
  <si>
    <t>เป็นผลมาจากปรากฏการณ์ดอปเปลอร์คือการเปลี่ยนแปลงของความยาวคลื่นที่เกิดขึ้นเมื่อแหล่งกำเนิดคลื่นที่กำหนด เช่น คลื่น แสงหรือคลื่นวิทยุ และผู้สังเกตเคลื่อนที่สัมพันธ์กัน</t>
  </si>
  <si>
    <t>จะไม่เกิดการเลื่อนทางแดง แต่จะเกิดการเลื่อนทางน้ำเงิน</t>
  </si>
  <si>
    <t xml:space="preserve">ไม่แตกต่างเพราะมีอายุเท่ากัน </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</si>
  <si>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t>
  </si>
  <si>
    <t>ความสัมพันธ์ระหว่างความเร็วในการเคลื่อนที่ของกาแล็กซี่ออกจากผู้สังเกตกับระยะทางของกาแล็กซีกับผู้สังเกต</t>
  </si>
  <si>
    <t>43994@promma.ac.th</t>
  </si>
  <si>
    <t>บัณฑิตา จุฬาไรนนท์</t>
  </si>
  <si>
    <t>การขยายตัวของเอกภาพและไมโครเวฟพื้นหลังจากอวกาศ</t>
  </si>
  <si>
    <t>ไฮโดรเจน ฮีเลียม เกิดขึ้น3-20 นาที</t>
  </si>
  <si>
    <t>A เพราะอยู่ใกล้แถบสีแดง</t>
  </si>
  <si>
    <t>เพราะการเลื่อนทางแดงของกาแล็กซีบ่งชี้ว่ากาแล็กซีกำลังเคลื่อนที่ห่างออกจากโลกในทุกทิศทาง แสดงว่าเอกภพกำลังขยายตัว ซึ่งเป็นหลักฐานสำคัญที่ สนับสนุนทฤษฎีบิกแบง ที่ระบุว่าเอกภพเริ่มต้นจากการระเบิดใหญ่และยังคงขยายตัวต่อเนื่อง</t>
  </si>
  <si>
    <t>ยิ่งกาแล็กซีอยู่ห่างจากผู้สังเกตมากเท่าใด ความเร็วในการถอยห่างจะยิ่งมากขึ้นตามไปด้วย
ซึ่งแสดงถึงความสัมพันธ์แบบ แปรผันตรง ระหว่างความเร็วกับระยะทาง เรียกว่า กฎของฮับเ</t>
  </si>
  <si>
    <t>ถ้ากาแล็กซีอยู่ห่างจากผู้สังเกตมากกว่า 700 เมกะพาร์เซก
ค่าความเร็วในการเคลื่อนที่ถอยห่างจะมากกว่า 49,000 กิโลเมตรต่อวินาที</t>
  </si>
  <si>
    <t>A เพราะยิ่งแหล่งกำเนิดแสงอยุ่ห่างจากผู้สังเกตมากเท่าไหร่ความถี่ก็จะถูกยึดออกไปทำให้เห็นแดง</t>
  </si>
  <si>
    <t>เมื่อเอกภพขยายตัว</t>
  </si>
  <si>
    <t>ไม่เกิดการเลื่อนทางแดงและแถบสเปกตรัมจะเป็นสีฟ้า</t>
  </si>
  <si>
    <t>หลังจากที่เอกภพเกิดการระเบิดก็มีการขยายตัวเรื่อยมา</t>
  </si>
  <si>
    <t>รังสีไมโครเวฟพื้นหลังมีอายุมากกว่าและต้นกำเนิดมาจากแสงแรกสุดของเอกภพส่วนในปัจจุบันผลิตโดยมนุษย์</t>
  </si>
  <si>
    <t>380,000ปีหลังบิ้กแบงและในช่วงนั้นเอกภพเย็นตัวลง</t>
  </si>
  <si>
    <t>กาแล็กซีที่อยู่ไกลเคลื่อนที่ออกไปจากผู้สังเกตด้วยความเร็วที่มากกว่ากาแล็กซีที่อยู่ใกล้และเรียกความสัมพันธ์นี้ว่า กฎฮับเบิล-เลอแมทร์</t>
  </si>
  <si>
    <t>คือ การขยายตัวของเอกภพ เเละไมโครเวฟพื้นหลังจากอวกาศ</t>
  </si>
  <si>
    <t>A เพราะ ยิ่งเเหล่งกำเนิดเเสงอยุ่ห่างจากผู้สังเกตเท่าไหร่ความถี่ก็จะถูกยึดออกไปทำให้เห็นเป็นสีเเดง</t>
  </si>
  <si>
    <t>เกิดจากปรากฏการณ์ด็อพเพลอร์เกิดขึ้นเมื่อแหล่งกำเนิดแสงเคลื่อนที่ห่างออกไปจากผู้สังเกต</t>
  </si>
  <si>
    <t>ไม่ เพราะไม่เกิดการเลื่อนทางเเดงเเละเเถบสเปกตรัมจะเป็นสีฟ้า</t>
  </si>
  <si>
    <t>หลังจากที่เอกภพมีการระเบิดก็มีการขยายตัวเรื่อยมา</t>
  </si>
  <si>
    <t>เกิดขึ้นราว 380,000 ปีหลังจากการระเบิดใหญ่ที่เป็นจุดกำเนิดของเอกภพ เเละเอกภพเย็นตัวลง</t>
  </si>
  <si>
    <t>กาเเล็กซีที่อยู่ไกลเคลื่อนที่ออกไปจากผู้สังเกตด้วยความเร็วที่มากกว่ากาเเบ็กซีที่อยุ่ใกล้</t>
  </si>
  <si>
    <t>A เพราะยิ่งแหล่งกำเนิดแสงอยุ่ห่างจากผู้สังเกตมากเท่าไร ความถี่ก็จะถูกยืดออกไปทำให้เห็นเป็นสีแดง</t>
  </si>
  <si>
    <t>เป็นแรงงเฉื่อยที่เกิดจากการระเบิดในอดีค</t>
  </si>
  <si>
    <t>ไม่เกิดการเลื่อนทางแดงงและะแถบบสเปกตรัมเป็นสีฟ้า</t>
  </si>
  <si>
    <t>ทุกสิ่งในเอกภพจะถูกบีบอัดอยู่ที่จุดๆเดียว และการระเบิดที่เกิดขึ้นอย่างรวดเร็วเรียกว่าบิ๊กแบง</t>
  </si>
  <si>
    <t>380000ปีหลังบิ๊กแบบงและะในช่วงเวลานั้นเอกภพเย็นตัวลง</t>
  </si>
  <si>
    <t>กาเเล็กซี่ที่อยู่ไหลเคลื่อนที่ออกไปจากผู้สังเกตุด้วยความเร็วที่มากกว่ากาเเล็กซี่ที่อยู่ใกล้</t>
  </si>
  <si>
    <t>การขยายตัวของเอกภพและไมโครเวฟพื้นหลังอากาศ</t>
  </si>
  <si>
    <t>Aเพราะยิ่งแหล่งกำเนิดแสงอยุ่ห่างจากผู้สังเกตมากเท่าไร ความถี่ก็จะถูกยืดออกไปทำให้เห็นเป็นสีแดง</t>
  </si>
  <si>
    <t>เป็นเเรงเฉื่อยที่เกิดจากการระเบิดในอดีต</t>
  </si>
  <si>
    <t>ไม่เกิดการเลื่อนทางเเดงเเละเเถบสเปกตรัมจะเป็นสีฟ้า</t>
  </si>
  <si>
    <t>ทุกสรรพสิ่งในเอกภพจะถูกบีบอัดอยู่ที่จุดๆเดียว และการระเบิดที่เกิดขึ้นอย่างรวดเร็ว</t>
  </si>
  <si>
    <t>รังสีไมโครเวฟพื้นหลังทีอายุมากกว่าเเละต้นกำเนิดมาจากเเสงเเรกสุดของเอกภพส่วนในปัจจุบันผลิตโดยมนุษย์</t>
  </si>
  <si>
    <t>380,000ปีหลังบิ๊กเเบงเเละในช่วงเวลานั้นเอกภพเย็นตัวลง</t>
  </si>
  <si>
    <t>1.หลักฐานการขยายตัวในเอกภพ
2.หลักฐานรังสีไมโครเวฟพื้นหลังจากอวากาศ</t>
  </si>
  <si>
    <t>กาแล็กซี A เพราะมีความยาวคลื่นมากกว่ากาแล็กซี่อื่น เนื่องจากความยาวคลื่นมากก็จะมีระยะห่างมาก</t>
  </si>
  <si>
    <t>เกิดจากปรากฏการณ์ที่แสงจากกาแล็กซีถูกยืดออกไปยังความยาวคลื่นที่ยาวขึ้น (หรือสีแดงมากขึ้น) เมื่อมันเดินทางผ่านอวกาศมายังโลกของเรา</t>
  </si>
  <si>
    <t>ไม่เกิดเลื่อนทางแดง และทำให้แถบสเปกตรัมของแสงเลื่อนเข้าหาช่วงความยาวคลื่นที่สั้นกว่า จนเกิดเป็นเลื่อนทางน้ำเงิน</t>
  </si>
  <si>
    <t>สนับสนุนทฤษฎีบิกแบงได้ก็ คือ แสดงให้เห็นว่าเอกภพกำลังขยายตัว นักดาราศาสตร์พบว่ากาแล็กซียิ่งอยู่ไกลก็ยิ่งเลื่อนทางแดงมากขึ้น ซึ่งสอดคล้องกับกฎของฮับเบิลแนวคิดที่ว่าเอกภพเคยมีขนาดเล็กและหนาแน่นมากก่อนจะขยายตัว และนอกจากนี้ยังมีรังสีไมโครเวฟพื้นหลังของเอกภพ  ซึ่งเป็นเศษซากของพลังงานจากช่วงเริ่มต้นหลังบิกแบง ยืนยันว่าเอกภพเกิดจากการระเบิดครั้งใหญ่</t>
  </si>
  <si>
    <t>แตกต่างกันก็ คือ รังสีไมโครเวฟพื้นหลัง  เป็นรังสีที่หลงเหลือจากยุคเริ่มต้นของเอกภพหลังบิกแบง ต่างจากรังสีไมโครเวฟในปัจจุบันที่มนุษย์สร้างขึ้นเพื่อใช้ในเทคโนโลยี เช่น การสื่อสารและการให้ความร้อน อุณหภูมิของ รังสีไมโครเวฟพื้นหลังต่ำมาก (2.73 เคลวิน) และกระจายทั่วเอกภพ ส่วนรังสีไมโครเวฟทั่วไปมีพลังงานสูงกว่าและใช้ในชีวิตประจำวัน</t>
  </si>
  <si>
    <t xml:space="preserve">รังสีไมโครเวฟเกิดขึ้น 380,000 ปี หลังบิกแบง และเอกภพขณะนั้นมีอัณหภูมิเย็นลงจนโปรตอนและอิเล็กตรอนรวมกันเป็นอะตอมไฮโดรเจน ทำให้อวกาศเปลี่ยนจากทึบแสงเป็นโปร่งแสง </t>
  </si>
  <si>
    <t>สรุปได้ว่า ความเร็วในการเคลื่อนที่ของกาแล็กซีออกจากผู้สังเกตแปรผันตรงกับระยะทางระหว่างกาแล็กซีกับผู้สังเกต หรือมีความหมายว่ากาแล็กซีที่อยู่ไกลเคลื่นทีทออกไปจากผู้สังเกตด้วยความเร็วที่มากกว่ากาแล็กซีที่อยู่ใกล้</t>
  </si>
  <si>
    <t>การกำเนิดและการวิวัฒนาการของจักรวาล รวมถึงการขยายตัวของจักรวาล สสารรวมตัวกันจนเกิดเป็นกาแล็คซี่ การเกิดธาตุต่างๆ</t>
  </si>
  <si>
    <t>อะตอมและไฮโดรเจน ช่วง300,000ปี</t>
  </si>
  <si>
    <t>A เพราะแถบสีน้ำเงินอยู่ใกล้และแถบสีแดงอยู่ไกล</t>
  </si>
  <si>
    <t>จะไม่เกิด แต่จะเกิดการเลื่อนทางน้ำเงินแทน แถบสเปกตรัมที่วัดได้จะ เลื่อนไปทางด้านคลื่นสั้นหรือทางสีน้ำเงินของสเปกตรัม เพราะกาแล็กซีเคลื่อนที่เข้ามาใกล้ผู้สังเกต</t>
  </si>
  <si>
    <t>การเปลี่ยนแปลงของความยาวคลื่นที่เกิดขึ้นเมื่อแหล่งกำเนิดคลื่นที่กำหนดและผู้สังเกต เคลื่อนที่ สัมพันธ์กัน</t>
  </si>
  <si>
    <t>ต่างกันที่แหล่งกำเนิดการกระจายพลังงานและวัตถุประสงค์การใช้งาน</t>
  </si>
  <si>
    <t>300,000ปีแสงบิกแบง มีแสงแรก และเอกภพมีการขยายตัว</t>
  </si>
  <si>
    <t>การขยายตัวของเอกภพ และไมเครเวฟพื้นหลังอวกาศ</t>
  </si>
  <si>
    <t>Aเพราะเลือนไปทางสีแดง</t>
  </si>
  <si>
    <t>เกิดจากการเปลี่ยนแปลงของความยาวคลื่น และมีความสัมพันธ์กับผู้สังเกตกับการเคลื่อนที่ที่สัมพันธ์กัน</t>
  </si>
  <si>
    <t>จะไม่เกิดการเลื่อนทางแดงเพราะจะเกิดการเลื่อนทางน้ำเงิน แถบสเปคตรัมที่วัดได้จะเป็นสีน้ำเงินเพราะมาใกล้ผู้สังเกต</t>
  </si>
  <si>
    <t>ต่างกันที่แหล่งกำเนิด การกระจายพลังงาน และวัตถุประสงค์การใช้งาน</t>
  </si>
  <si>
    <t>เกิดในช่วง300,000หลังบิกแบงมีแสงแรกแล้วขยาดตัวจนความยาวคบื่นของแสงยืดเป็นคลื่นไมโครเวฟ</t>
  </si>
  <si>
    <t>กาแล็กซีที่อยู่ไกลเคลื่อนที่ออกไปจากผู้สังเกตด้วยความเร็วที่มากกว่ากาแล็กซีที่อยู่ใกล้</t>
  </si>
  <si>
    <t>ไฮโดรเจน ฮีเลียม และเกิดขึ้นหลังเกิดบิกแบง 1,000 ล้านปี</t>
  </si>
  <si>
    <t>A เพราะอยู่ใกล้สีเเดง</t>
  </si>
  <si>
    <t xml:space="preserve">เลื่อนทางแดงจากการเคลื่อนที่
เลื่อนทางแดงจากการขยายตัวของเอกภพ 
</t>
  </si>
  <si>
    <t>ถ้ากาแล็กซีเคลื่อนที่เข้าใกล้ผู้สังเกต จะเกิด “การเลื่อนทางน้ำเงิน” (Blueshift)
และแถบสเปกตรัมจะ เลื่อนมาทางซ้าย หรือ ความยาวคลื่นลดลง</t>
  </si>
  <si>
    <t>ไฮโดรเจนและฮีเลียม และเกิดขึ้นหลังเกิดบิกแบง 1000 ล้านปี</t>
  </si>
  <si>
    <t xml:space="preserve">- เกิดจากการเคลื่อนที่
- เกิดจากการขยายตัวของเอกภพ
</t>
  </si>
  <si>
    <t>ถ้ากาแล็กซีเคลื่อนที่เข้าใกล้ผู้สังเกตจะเกิด "การเลื่อนทางสีน้ำเงิน" (Blueshift) และแถบสเปกตรัมจะเลื่อนมาทางซ้ายหรือความยาวคลื่นจะลดลง</t>
  </si>
  <si>
    <t>การเลื่อนทางแดงของกาแล็กซี ทำให้เห็นว่ากาแล็กซีกำลังเคลื่อนที่ห่างออกจากโลกในทุกทิศทาง แสดงว่าเอกภพกำลังขยายตัว</t>
  </si>
  <si>
    <t>รังสีไมโครเวฟพื้นหลังของเอกภพ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 วัตถุท้องฟ้า และไม่มีข้อมูลเกี่ยวกับต้นกำเนิดของเอกภพ</t>
  </si>
  <si>
    <t>เกิดขึ้นประมาณ 380,000 ล้านปีหลังจากบิกแบง เอกภพในตอนนั้นจึงกลายเป็นโปร่งใส และแสงที่ปล่อยออกมาในเวลานั้นก็คือรังสีไมโครเวฟพื้นหลังที่เราสามารถตรวจจับได้ในปัจจุบัน</t>
  </si>
  <si>
    <t>การขยายตัวของเอกภพ ไมโครเวฟพื้นหลังจากอวกาศ</t>
  </si>
  <si>
    <t>ไฮโดรเจน ฮีเลียม หลังเกิดบิกแบง 1000 ล้านปี</t>
  </si>
  <si>
    <t>A เพราะความยาวคลื่นมากที่สุด</t>
  </si>
  <si>
    <t>เกิดจากปรากฏการณ์ดอปเปลอร์ คือแหล่งกำเนิดแสงออกจากผู้สังเกต ความถี่จะต่ำลง เห็นแสงเลื่อนไปทางสเปกตรัมสีแดง</t>
  </si>
  <si>
    <t>ไม่เป็น แถบสเปกตรัมจะเลื่อนไปทางสีน้ำเงิน</t>
  </si>
  <si>
    <t>บิกแบงคือการที่เกิดการระเบิด เอกภพกำลังขยายตัว ซึ่งตรงกับการเลื่อนทางแดงของกาแล็กซี</t>
  </si>
  <si>
    <t>รังสีไมโครเวฟพื้นหลังมีความถี่สูงมากกว่ารังสีไมโครเวฟในปัจจุบัน</t>
  </si>
  <si>
    <t>เกิดในช่วง 300000 หลังเกิดบิกแบง เอกภพระเบิดทำให้สสารกระจายตัว</t>
  </si>
  <si>
    <t>ยิ่งกาแล็กซีอยู่ห่างจากผู้สังเกตมาก ความเร็วที่เคลื่อนที่ออกจากผู้สังเกตจะยิ่งมีค่ามาก</t>
  </si>
  <si>
    <t>เอกภพใหญ่ขึ้น</t>
  </si>
  <si>
    <t>ธาตุไฮโดรเจนเกิดช่วงสิบกำลังลบหกถึงสามนาที</t>
  </si>
  <si>
    <t>Dเพราะคลื่นมีความถี่มากที่สุด</t>
  </si>
  <si>
    <t>แหล่งกำเนิดแสงเคลื่อนที่ห่างออกไป</t>
  </si>
  <si>
    <t>ไม่ แถบสปกตรัมไปทางที่ความยาวคลื่นสั้น</t>
  </si>
  <si>
    <t>เพราะจะเห็นได้ว่าเอกภพใหญ่ขึ้น</t>
  </si>
  <si>
    <t>รังสีไมโครเวฟพื้นหลังมาจากบิ๊กแบงมีความเฉพาะเจาะจง รังสีไมโครเวฟที่เกิดขึ้นในปัจจุบันมาจากผลการกระทำของมนุษย์มีความหบากหลาย</t>
  </si>
  <si>
    <t>เกิดขึ้นช่วงประมาณ 380,000 ปี มีอุณหภูมิสูง โปร่งใส หลังจากนั้นเอกภพเริ่มขยายตัว</t>
  </si>
  <si>
    <t>ยิ่งระยะห่างมากความเร็วการเคลื่อนที่ออกห่างยิ่งมาก</t>
  </si>
  <si>
    <t xml:space="preserve">การขยายตัวของจักรวาล (Hubble's Law) – กาแล็กซีกำลังเคลื่อนที่ออกจากกัน
รังสีไมโครเวฟพื้นหลังของจักรวาล (CMB) – รังสีที่หลงเหลือจากการระเบิดครั้งแรก
องค์ประกอบของธาตุเบื้องต้น – สัดส่วนของไฮโดรเจนและฮีเลียมที่สอดคล้องกับการทำนายทางทฤษฎี
</t>
  </si>
  <si>
    <t>กาแล็กซี D อยู่ห่างจากผู้สังเกตบนโลกมากที่สุด เพราะมีการเลื่อนทางแดงมากที่สุด แสดงว่ามันเคลื่อนที่ออกจากโลกด้วยความเร็วมากที่สุด</t>
  </si>
  <si>
    <t>เกิดจากการเคลื่อนตัว ของสเปกตรัมของวัตถุท้องฟ้าไปทางความยาวคลื่นที่ยาวขึ้น (สีแดง) เป็นผลมาจาก ปรากฏการณ์ดอปเปลอร์ คือการเปลี่ยนแปลงของความยาวคลื่นที่เกิดขึ้นเมื่อแหล่งกำเนิดคลื่นที่กำหนด</t>
  </si>
  <si>
    <t xml:space="preserve">กาแล็กซีที่เคลื่อนที่เข้าหาผู้สังเกตจะเกิด “การเลื่อนทางน้ำเงิน” และเส้นสเปกตรัมจะเลื่อนไปทางด้านซ้าย </t>
  </si>
  <si>
    <t>การเลื่อนไปทางแดงของสเปกตรัม (Redshift)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</si>
  <si>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1.เเหล่งกำเนิด 2.คุณสมบัติของคลื่น 3.การกระจาย 4 .ความสำคัญทางวิทยาศาสตร์</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</si>
  <si>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</si>
  <si>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ถ้ากาแล็กซี่อยู่ห่างจากผู้สังเกตน้อย ค่าความเร็วในการเคลื่อนที่ถอยห่างออกจากผู้สังเกตก็จะน้อย ถ้าห่างจากผู้สังเกตมาก ค่าความเร็วก็จะเพิ่มขึ้นมากเรื่อยๆ</t>
  </si>
  <si>
    <t>คลื่นไมโครเวฟพื้นหลังจากอวกาศ</t>
  </si>
  <si>
    <t>ธาตุไฮโดรเจนและฮีเลียมเกิดช่วงเวลาหลังเกิดบิแบง1,000ล้านปี</t>
  </si>
  <si>
    <t>กาแล็กซี่B เพราะมีระยะความยาวคลื่นที่ห่าง</t>
  </si>
  <si>
    <t>เกิดจากการขยายตัวของจักรวาลและส่งผลให้แสงเคลื่อนที่ออกจากผู้สังเกต</t>
  </si>
  <si>
    <t>ไม่เกิดการเลื่อนทางแดงแต่จะมีการเปลี่ยนแปลงความถี่ที่สูงขึ้น</t>
  </si>
  <si>
    <t>การเลื่อนทางแดงเป็นการขยายตัวของจักรแสดงว่าเอกภพกำลังขยายตัวหลังจากเกิดการระเบิดบิกแบง ตามทฤษฎีบิกแบง</t>
  </si>
  <si>
    <t>รังสีไมโครเวฟพื้นหลังคือเอกภพมีคลื่นแม่เหล็กไฟฟ้าที่กระจายรอบเอกภพมีความถี่ที่สูงกว่ารังสีไมโครเวฟที่เป็นเครื่องใช้ไฟฟ้าหลายเท่า</t>
  </si>
  <si>
    <t>เกิดช่วง380,000ปีหลังการระเบิดบิกแบง เอกภพมีอุณหภูมิที่ลดลงแต่ก็ยังมีความร้อนอยู่</t>
  </si>
  <si>
    <t>กราฟความสัมพันธ์ระหว่างความเร็วในการเคลื่อนที่ถอยห่างกับระยะทางระหว่างผู้สังเกตกับกาแล็กซี่</t>
  </si>
  <si>
    <t>ไฮโดรเจน และฮีเลียม เกิดในช่วง 1000ล้านปีหลังบิกแบง</t>
  </si>
  <si>
    <t>สีแดง เพราะ สีแดงหมายความกาแล็กซีกำลังเคลื่อนที่ออกจากเรา และสีแดงมีความยาวคลื่นมากที่สุด</t>
  </si>
  <si>
    <t>เกิดจากการขยายตัวของเอกภพ</t>
  </si>
  <si>
    <t>ไม่ เพราะแถบสเปกตรัมที่วัดจะเป็นสีน้ำเงิน</t>
  </si>
  <si>
    <t>เพราะการเลื่อนทางแดงพิสูจน์ว่าเอกภพเกิดการขยายตัว ซึ่งแปลว่าเอกภพมีการเปลี่ยยแปลงขนาดเกิดขึ้น</t>
  </si>
  <si>
    <t>รังสีไมโครเวฟพื้นหลังคือคลื่นแม่เหล็กไฟฟ้าที่หลงเหลืออยู่จากการขยายตัวของเอกภพ ส่วนรังสีไมโครเวฟ คือเกิดขึ้นที่โลก</t>
  </si>
  <si>
    <t>เกิดในช่วง 300000 ปี หลังบิกแบงซึ่งเอกภพในขณะนั้น มีอุณหภูมิ 5000 K</t>
  </si>
  <si>
    <t>Isotropic , Homogeneous , Doppler Effect</t>
  </si>
  <si>
    <t>ไฮโดรเจน กับ ฮีเลียม เกิดหลังบิกแบง300,000ล้านปี</t>
  </si>
  <si>
    <t>A เพราะ ตามปรากฎการณ์ดอปเปลอร์ ระยะห่างของโลกกับกาแลกซี่เคลื่อนที่ออกจากกันจะเป็นไปตาม Red shift</t>
  </si>
  <si>
    <t>เคลื่อนที่ออก</t>
  </si>
  <si>
    <t>ไม่ใช่สีแดงเพราะ ถ้าเคลื่อนที่เข้าหาจะมองเห้นเป็นสีฟ้าและแถบสเปกตรัมที่วัดได้จะเปลี่ยนแปลงโดยเพิ่มความถี่ทำให้อยู่บริเวณสีฟ้า</t>
  </si>
  <si>
    <t>สนับสนุนการระเบิดของบิกแบงเพราะมีการกระจายตัวออก</t>
  </si>
  <si>
    <t>รังสีไมโครเวฟพื้นหลังเกิดจากการลงเหลือหลังการเกิดบิกแบงส่วนรังสีไมโครเวฟในปัจจุบันมนุษย์สร้างขึ้น</t>
  </si>
  <si>
    <t>เกิดช่วงหลังการระเบิดของบิกแบง</t>
  </si>
  <si>
    <t>ระยะห่างระหว่างผู้สังเกตกับกาแล็กซียิ่งมากความเร็วก็จะยิ่งเพิ่มขึ้นเรื่อยๆ</t>
  </si>
  <si>
    <t xml:space="preserve">Isotropic Homogeneous </t>
  </si>
  <si>
    <t>อะตอมไฮโดรเจน และอะตอมฮีเลียม</t>
  </si>
  <si>
    <t>กาแล็คซี่เคลื่อนออกจากผู้สังเกตขึ้นเรื่อยๆ</t>
  </si>
  <si>
    <t>ไม่ เพราะจะเคลื่อนทางฟ้า</t>
  </si>
  <si>
    <t>ปรากฏการณ์ดอปเปเลอร์</t>
  </si>
  <si>
    <t>รังสีไมโครเวฟพื้นหลังเกิดจากการหลงเหลือหลังเกิดบิกแบงแต่ปัจจุบันมนุษย์สร้างขึ้น</t>
  </si>
  <si>
    <t>รังสีไมโครเวฟพื้นหลังเกิดขึ้นประมาณ 380,000 ปีหลังจากบิ๊กแบง ในช่วงนั้น เอกภพเย็นลงและอะตอมแรกเริ่มก่อตัวขึ้น ทำให้โฟตอนสามารถเดินทางได้อย่างอิสระ และรังสีไมโครเวฟพื้นหลังที่เราตรวจจับได้ในปัจจุบันคือโฟตอนที่หลงเหลือมาจากยุคแห่งการรวมตัวนี้</t>
  </si>
  <si>
    <t>เอกภพขยายตัวออก</t>
  </si>
  <si>
    <t>ด.ญ.ธารธรรมญา ศรีเมือง</t>
  </si>
  <si>
    <t xml:space="preserve">ทฤษฎี doppler effect และ กฎของฮับเบิล </t>
  </si>
  <si>
    <t>A เพราะมันคือ red shift ที่แสดงออกถึงการเคลื่อนที่ออกจากตัวเรา</t>
  </si>
  <si>
    <t>เกิดขึ้นจากกาแล็กซีเคลื่อนออกจากผู้สังเกต</t>
  </si>
  <si>
    <t>ไม่ แถบสเปรกตรัมที่วัดได้ จะเป็นมาทางฝั่งสีม่วง</t>
  </si>
  <si>
    <t>การเลื่อนทางแดงหมายถึงการเคลื่อนที่ออกจากตัวผู้สังเกต หมายความว่า หากสเปรกตัมไปทางสีแดง คือการที่เอกภพขยายตัว กาแล็กซีจึงเคลื่อนออกไปด้วย</t>
  </si>
  <si>
    <t>รังสีไมโครเวฟพื้นหลังคือเกิดจากการที่อะตอมเกิดแสงแรก ซึ่งเกิดหลังจากบิ๊กแบงจะทำให้เกิดรังสีไมโครเวฟพื้นหลัง แต่รังสีไมโครเวฟในปัจจุบัน ออกมาจากวัตถุต่างๆซึ่งมีพลังสูงกว่า CMB</t>
  </si>
  <si>
    <t>หลังจากเกิดเหตการบิ๊กแบง เอกภพในขณะนั้นจะขยายตัว</t>
  </si>
  <si>
    <t>ยิ่งระยะห่างระหว่างผู้สังเกตเพิ่มขึ้น ความเร็วในการเคลื่อนที่ออกจากตัวผู้ังเกตุจะยิ่งเพิ่มขึ้น</t>
  </si>
  <si>
    <t>ทฤษฎีของฮับเบิล</t>
  </si>
  <si>
    <t>ฮีเลียม กับไฮโดรเจน เกิดขึ้น300,000ปีหลังบิงแบง</t>
  </si>
  <si>
    <t>Aเพราะมีความยาวยาวคลื่นมากกาแลกซี่จะเคลื่อนออกจากผู้สังเกตมาก</t>
  </si>
  <si>
    <t>ความยาวคลื่นมาก ความถี่ต่ำ กาแลกกซี่เคลื่อนออกจากผู้สังเกต</t>
  </si>
  <si>
    <t>ไม่ จะเกิดทางเลื่อนน้ำเงินเพราะความยาวคลื่นสั้น ความถี่จะมาก แถบสเปกตรัมจะสั้น</t>
  </si>
  <si>
    <t>การระเบิดของบิงแบงทำให้เอกภพขยายตัว วัตถุที่ลอยออกไปจะเป็นสีแดง</t>
  </si>
  <si>
    <t>แตกต่างกันเพราะรังสีไมโครเวฟพื้นหลังเกิดขึ้นหลังเกิดบิงแบง แต่รังสีไมโครเวฟในปัจจุบันเกิดขึ้นเมื่อไหร่ก็ได้เพราะมนุษย์สร้างขึ้น</t>
  </si>
  <si>
    <t>300,000ปีหลังบิงแบง เอกภพในตอนนั้นมีอะตอมของโฮโดรเจนและฮีเลียม</t>
  </si>
  <si>
    <t>ยิ่งกาเเลกซี่อยู่ห่างจากผู้สังเกตมากความเร็วในการเคลื่อนที่ออกห่าองก้จะยิ่งมาก</t>
  </si>
  <si>
    <t>ฮีเลียมกับไฮโดรเจน 300,000ปีหลังบิกแบง</t>
  </si>
  <si>
    <t>Aเพราะมีความยาวคลื่นที่มากกาแลคซี่จะเคลื่อนที่ออกจากผู้สังเกตบนโลกมาก</t>
  </si>
  <si>
    <t>ความยาวคลื่นมากความถี่ต่ำกาแลคซี่เคลื่อนออกจากผู้สังเกต</t>
  </si>
  <si>
    <t>ไม่ จะเกิดการเลื่อนทางน้ำเงินแถบสเปกตรัมจะสั้น</t>
  </si>
  <si>
    <t>ต่างกันเพราะว่ารังสีไมโครเวฟในปจบ.เกิดขึ้นเมื่อไหร่ก็ได้เพราะมนุษย์สร้างแต่รังสีไมโครเวฟพื้นหลังเกิดขึ้นหลังบิกแบง</t>
  </si>
  <si>
    <t>เกิดช่วง300,000ปีหลังบิกแบงระเบิดและเอกภพในตอนนั้นมีอะตอมของไฮโดรเจนและฮีเลียม</t>
  </si>
  <si>
    <t>ยิ่งกาแลคซีอยู่ห่างจากผู้สังเกตมากความเร็วในการเคลื่อนที่ออกห่างก็จะยิ่งมาก</t>
  </si>
  <si>
    <t>ไฮโดรเจนกับฮีเลียม เกิดขึ้นเมื่อ 300,000ปีหลังบิกแบง</t>
  </si>
  <si>
    <t>A เพราะ A ความยาวคลื่นมาก ความถี่จะต่ำลง จะเห็นเป็น red shift เพราะเคลื่อนที่ออกห่างจากผู้สังเกต</t>
  </si>
  <si>
    <t>ความยาวคลื่นมาก ความถี่ต่ำ กาแล้กซีเคลื่อนออกจากผู้สังเกต</t>
  </si>
  <si>
    <t>ไม่ จะเกิดการเลื่อนทางน้ำเงิน เพราะ ความยาวคลื่นสั้น ความถี่จะมาก แถบสเปกตรัมจะสั้น</t>
  </si>
  <si>
    <t>การระเบิดของบิกแบงทำให้เอกภพขยายตัว วัตถุที่ลอยออกไปจะเห็นเป็นสีแดง</t>
  </si>
  <si>
    <t>แตกต่างกัน เพราะรังสีไมโครเวฟพื้นหลังเกิดขึ้นหลังเกิดบิกแบง ส่วนรังสีไมโครเวฟที่เกิดขึ้นในปัจจุบันเกิดขึ้นตอนไหนก็ได้และเพราะมนุษย์สร้าง</t>
  </si>
  <si>
    <t>300,000ปีหลังบิกแบงซึ่งเอกภพในตอนนั้นมีอะตอมของไฮโครเจนและฮีเลียม</t>
  </si>
  <si>
    <t xml:space="preserve">ยิ่งกาแล็กซีอยู่ห่างจากผู้สังเกตมากความเร็วในการเคลื่อนที่ออกห่างก็จะจะยิ่งมาก
</t>
  </si>
  <si>
    <t>กฎของฮับเบิล โดยฮับเบิลอธิบายว่า กาแล็กซี่ที่สังเกตได้มีลักษณะเป็นสีแดงซึ่งมีความถี่คลื่นต่ำ แสดงให้เห็นว่าเอกภพมีการเคลื่อนออกห่างจากโลก จากปรากฏการณ์ Doppler effect</t>
  </si>
  <si>
    <t>อะคอมของธาตุไฮโดรเจนและฮีเลียมซึ่งเกิดในช่วง 300,000 ปีหลังบิกแบง</t>
  </si>
  <si>
    <t>กาแล็กซี่ A เพราะแสงเลื่อนไปใกล้สเปกตรัมแดงมากที่สุดซึ่งแสดงให้เห็นว่า คลื่นมีความถี่ต่ำจึงมีระยะทางห่างมากกว่าตามปรากฏการณ์ Doppler effect</t>
  </si>
  <si>
    <t>การที่กาแล็กซี่เคลื่อนที่ออกจากผู้สังเกตุทำให้คลื่นความถี่ต่ำ ทำให้เลื่อนไปทางสเปกตรัมสีแดง</t>
  </si>
  <si>
    <t>ไม่ แต่จะไปทางสีน้ำเงินแทน คลื่นความถี่ที่วัดได้ก็จะสูงขึ้น</t>
  </si>
  <si>
    <t>แสดงให้เห็นว่าเอกภพมีการขยายตัว</t>
  </si>
  <si>
    <t>รังสีไมโครเวพพื้นหลังเป็นพลังงานที่เหลืออยู่จากบิกแบง</t>
  </si>
  <si>
    <t>เกิดหลังบิกแบงและเอกภพในขณะนั้นมีการขยายตัวเรื่อยๆ</t>
  </si>
  <si>
    <t>เมื่อกาแล็กซี่อยู่ห่างจากผู้สังเกตมาก กาแล็กซี่ก็จะเคลื่อนที่ด้วยความเร็วที่มากขึ้น</t>
  </si>
  <si>
    <t>Isotopes Homogeneous Doppler effect</t>
  </si>
  <si>
    <t>A เพราะตามกฎของดอปเลอร์ ยิ่งอยู่ห่างความยาวคลื่นยิ่งมาก</t>
  </si>
  <si>
    <t>เกิดจากเอกภพเคลื่อนที่ออกจากผู้สังเกตุ</t>
  </si>
  <si>
    <t>ไม่ใช่เลื่อนทางแดงแต่เป็นการเลื่อนทางฟ้า
และเปกตรัมจะอยู่ในช่วงสีและมีความยาวคลื่นมาก</t>
  </si>
  <si>
    <t>การที่บิกแบงระเบิดและขยายตัวออก</t>
  </si>
  <si>
    <t>รังสีไมโครเวฟพื้นหลัง หลงเหลือจากการระเบิดของบิกแบง คลื่นไมโครเวฟในปัจจุบันมนุษย์สร้างขึ้น</t>
  </si>
  <si>
    <t>รังสีไมโครเวฟพื้นหลังเกิดช่วงหลังการระเบิดของบิกแบง ความหนาแน่นของพลังงานลดลง อุณหภูมิลดลง
อะตอมไฮโดรเจนและฮีเลียมเริ่มก่อตัว</t>
  </si>
  <si>
    <t>ระยะห่างระหว่างผู้สังเกตุและกาแล็กซีมาก ความเร็วการเคลื่อนที่ออกห่างมาก</t>
  </si>
  <si>
    <t>ทฤษฎีดอปเปลอร์  ฮับเบิล</t>
  </si>
  <si>
    <t>แหล่งกำเนิดแสงออกจากผู้สังเกต</t>
  </si>
  <si>
    <t>ไม่ แถบสเปรกตรัมเปลี่ยนเป็นสีฟ้า</t>
  </si>
  <si>
    <t>การเลื่อนทางแดงคือการที่เสปกตรัมเลื่อนไปทางสีแดงแปลว่าเอกภพขยายตัว</t>
  </si>
  <si>
    <t>รังสีไมโครเวฟพื้นหลังคือรังสีที่เหลือจากบิ้กแบง ส่วนรังสีไมโครเวฟคือรังสีที่ถูกปล่อยออกมาจากวัตถุต่างๆ</t>
  </si>
  <si>
    <t xml:space="preserve">เกิดขึ้นประมาณ 380000 ปีหลังบิ้กแบง ช่วงเวลานี้เอกภพเย็นลงพอที่อิเล็กตรอนจะรวมตัวกับโปรตอนและสร้างอะตอมไฮโดรเจนทำให้เอกภพโปร่งใส </t>
  </si>
  <si>
    <t>ระยะห่างระหว่างผู้สังเกตเพิ่มขึ้นความเร็วในการเคลื่อนที่ถอยห่างก็มากขึ้น</t>
  </si>
  <si>
    <t>การขยายตัวของจักรวาล (Hubble's Law)
รังสีไมโครเวฟ
ไฮโดรเจนและฮีเลียม</t>
  </si>
  <si>
    <t>ไฮโดรเจน , ฮีเลียม</t>
  </si>
  <si>
    <t>กาแล็กซีออกห่างไปเรื่อยๆ</t>
  </si>
  <si>
    <t>ไม่ เะราะ แถบเสปคตรัมจะเลื่อนเป็นสีฟ้า</t>
  </si>
  <si>
    <t>ปัจจุบันเหลือจากบิ้กแบง ส่วนพื้นหลังปล่อยออกมาจากวัตถุ</t>
  </si>
  <si>
    <t>380,000ปีหลักบิกแบง อิเล็กตรอนจะรวมตัวกับโปรตอนและสร้างอะตอทไฮโดรเจนทำให้เอกภพโปร่งใส</t>
  </si>
  <si>
    <t>ยิ่งห่าง ยิ่งเร็วมากขึ้น</t>
  </si>
  <si>
    <t>ทฤษฎี ฮับเบิล</t>
  </si>
  <si>
    <t>ไฮโดรเจนและฮีเลียม เกิดช่วง 300,000 ปี หลังบิกแบง</t>
  </si>
  <si>
    <t>A เพราะA มีความยาวคลื่นที่มาก กาแลกซีจะเคลื่อนออกจากผู้สังเกตบนโลกมาก</t>
  </si>
  <si>
    <t>ความยาวคลื่นมาก ความถี่ต่ำ กาแลกซีเคลื่อนออกห่างจากผู้สังเกต</t>
  </si>
  <si>
    <t>ไม่เพนาะ จะเกิดการเคลื่อนทางน้ำเงิน แถบสเปกตรัมจะสั้น</t>
  </si>
  <si>
    <t>เอกภพมีการขยายตัวขึ้นจริงเหมือนการเลื่อนทางแดงที่กาแล็กซีขยายตัวและออกห่างผู้สังเกต</t>
  </si>
  <si>
    <t>รังสีไมโครเวฟพื้นหลังเกิดหลังจากการระเบิดของบิกแบง รังสีไมโครเวฟในปัจจุบันมนุษย์สร้างขึ้นและเกิดเมื่อไหร่ก็ได้</t>
  </si>
  <si>
    <t>ช่วง300,000ปีหลังบิกแบงเอกภพมีอะตอมของไฮโดรเจนและฮีเลียมแล้ว</t>
  </si>
  <si>
    <t>ระยะห่างระหว่างผู้สังเกตกับกาแล็กซีน้อยความเร็วในการเคลื่อนที่ถอยห่างของกาแล็กซีก็จะน้อย
ระยะห่างระหว่างผู้สังเกตกับกาแล็กซีมากความเร็วในการเคลื่อนที่ถอยห่างของกาแล็กซีก็จะมาก</t>
  </si>
  <si>
    <t>Isotropic homogeneous Dopler effect hubble E.P. พบรังสีไมโครเวฟพื้นหลัง</t>
  </si>
  <si>
    <t>ไฮโดรเจน 1000ล้านปี</t>
  </si>
  <si>
    <t>A เพราะมีความยาวคลื่นมาก</t>
  </si>
  <si>
    <t>กาแล็กซีออกห่างจากโลกอาจะเป็นแรงเฉื่อยที่เกิดจากการระเบิด</t>
  </si>
  <si>
    <t>ไม่เพราะจะเกิดblue shift เเละความถี่สูงขึ้นเเละเห็นเเสงสเปกตรัมสีน้ำเงิน</t>
  </si>
  <si>
    <t>กาเเล็กซีขยายตัว</t>
  </si>
  <si>
    <t>รังสีไมโครเวฟพื้นหลังการลงเหลือจากหลังเกิดบิกแบงรังสีไมโครเวฟในปัจจุบันคือคลื่นวิทยุ</t>
  </si>
  <si>
    <t>380,00ปีหลังบิกเเบงขณะนั้นเอกภพเย็นลงพอที่จะสร้างอะตอมเเสงเริ่มเดินทางเอกภพเปลี่ยนจากทึบเเสงเป็นโปร่งเเสง</t>
  </si>
  <si>
    <t>ยิ่งกาเเล็กซีอยู่ห่างจากผู้สังเกตมากความเร็วในการเคลื่อนที่ห่างออกจากผู้สังเกตจะยิ่งมีค่ามาก</t>
  </si>
  <si>
    <t>กราขยายตัวของเอกภพและไมโครเวฟพื้นหลังจากอวกาศ</t>
  </si>
  <si>
    <t>ไฮโดรเจน ฮีเลียม 
เกิด300,000 ปีหลังจากบิกแบง</t>
  </si>
  <si>
    <t>Aเพราะสเปกตรัมเป็นไปทางสีแดง</t>
  </si>
  <si>
    <t>กาแล็กซี่เคลื่อนออกห่างจากผู้สังเกต</t>
  </si>
  <si>
    <t>ไม่ 
สเปกตรัมจะเปลี่ยนเป็นสีม่วง</t>
  </si>
  <si>
    <t>ทำให้ทราบเอกภพมีการเคลื่อนที่</t>
  </si>
  <si>
    <t>รังสีไมโครเวฟพื้นหลังมีพลังมากกว่ารังสีไมโครเวฟในยุคปัจจุบัน</t>
  </si>
  <si>
    <t>ช่วง300,000ปีหลังจากบิกแบง
เอกภพเกิดอะตอมไฮโดรเจนและอะตอมฮีเลียมขึ้น</t>
  </si>
  <si>
    <t>ยิ่งกาแล็กซี่ห่างจากผู้สังเกตมากขึ้นความเร็วยิ่งเพิ่มขึ้น</t>
  </si>
  <si>
    <t>นาย ธีรภัทร โชคลาภ</t>
  </si>
  <si>
    <t>ปรากฏการณ์ดอปเปลอร์ ภาพถ่ายของฮับเบิล</t>
  </si>
  <si>
    <t>ไฮโดรเจนในช่วง 10^-6วินาที</t>
  </si>
  <si>
    <t>A เพราะยิ่งอยู่ไกลความถี่จะสูงขึ้น</t>
  </si>
  <si>
    <t>เป็นแรงเฉื่อยจากการระเบิดในอดีต</t>
  </si>
  <si>
    <t>ไม่เกิดเพราะหากเข้าหาผู้สังเกตจะเกิดการเลื่อนทางฟ้า</t>
  </si>
  <si>
    <t>เพราะการเลื่อนทางแดงคือการออกห่างจากโลกคาดการณ์ได้ว่าเป็นแรงเฉื่อยจากการระเบิดครั้งใหญ่ในอดีต</t>
  </si>
  <si>
    <t>เป็นรังสีที่เย็นและสม่ำเสมอทั่วเอกภพเกิดขึ้นหลังเกิดบิกแบงแต่ในปัจจุบันสามารถเกิดขึ้นเมื่อใดก็ได้</t>
  </si>
  <si>
    <t>300,000ปีหลังบิกแบง ขณะนั้นอุณหภูมิของเอกภพลดลงจนอิเล้กตรอนสามารถไปจับกับอนุภาคอื่นได้เกิดเป็นอะตอม</t>
  </si>
  <si>
    <t>ยิ่งอยู่ห่างจากโลกความเร็วจะมากขึ้น</t>
  </si>
  <si>
    <t xml:space="preserve">1. การเลื่อนทางแดงของกาแล็กซี่
2. รังสีไมโครเวฟพื้นหลังของเอกภพ
 3. สัดส่วนของธาตุเบาในเอกภพ </t>
  </si>
  <si>
    <t>เกิดธาตุมีไฮโดรเจน , ฮีเลียม 
เกิดขึ้นหลังจากเกิดบิกแบง</t>
  </si>
  <si>
    <t>A
แถบสเปกตรัมของมัน เลื่อนไปทางแดงมากที่สุด</t>
  </si>
  <si>
    <t>เกิดจาก การขยายตัวของเอกภพ ทำให้ความยาวคลื่นของแสงที่เดินทางมายังโลกยืดออก ส่งผลให้แถบสเปกตรัมเลื่อนมาทางด้าน สีแดง</t>
  </si>
  <si>
    <t>ไม่เกิดการเลื่อนทางแดง แต่จะเกิด การเลื่อนทางน้ำเงิน</t>
  </si>
  <si>
    <t>ซึ่งเป็นหลักฐานสำคัญที่สนับสนุนแนวคิดว่า เอกภพเริ่มต้นจากจุดกำเนิดจุดหนึ่งแล้วขยายตัวออกมา ตามทฤษฎี</t>
  </si>
  <si>
    <t>รังสีไมโครเวฟปัจจุบันมักมาจาก แหล่งที่เกิดใหม่</t>
  </si>
  <si>
    <t>เอกภพในตอนนั้นมีลักษณะเป็น ก๊าซร้อนที่เริ่มโปร่งใสต่อรั</t>
  </si>
  <si>
    <t>ระยะทางของกาแล็กซีจากผู้สังเกตมีความสัมพันธ์โดยตรงกับความเร็วในการถอยห่าง นั่นคือ กาแล็กซียิ่งอยู่ไกล ความเร็วในการถอยห่างยิ่งมา</t>
  </si>
  <si>
    <t>การที่จักรวาลขยายตัว(อธิบายได้โดยdoppler effect) และปริมาณรังสีไมโครเวฟที่(คาดว่า)หลงเหลือจากบิกแบง</t>
  </si>
  <si>
    <t>กาแล็กซี A</t>
  </si>
  <si>
    <t>อธิบายได้โดยdoppler effect กล่าวคือ กาแล็กซีเคลื่อนที่ออกห่างจากผู้สังเกต ความยาวคลื่นมากขึ้น สีที่สังเกตเห็นได้จึงค่อนไปทางแดงมากขึ้น</t>
  </si>
  <si>
    <t>ไม่ กลับกัน จะเลื่อนไปทางสีม่วง เนื่องจากแถบสเปกตรัมที่วัดได้ค่อนไปทางม่วง</t>
  </si>
  <si>
    <t>กาแล็กซีเคลื่อนที่ออกห่างจากผู้สังเกต เกิดจากแรงเฉื่อยที่เกิดจากบิกแบง</t>
  </si>
  <si>
    <t>กระจายอย่างสม่ำเสมอทั่วเอกภพ ต่างจากรังสีไมโครเวฟปัจจุบันที่จะขึ้นอยู่กับแหล่งกำเนิด
มีความถี่และอุณหภูมิต่ำมากเมื่อเทียบกับปัจจุบัน (ใกล้เคียงกับศูนย์องศาสัมบูรณ์ )</t>
  </si>
  <si>
    <t>เกิดขึ้นประมาณ 380,000 ปีหลังจากบิกแบง
ขณะนั้นเอกภพมีลักษณะเป็น พลาสมาร้อน ที่เริ่มเย็นตัวลงจนอะตอมเกิดขึ้นได้</t>
  </si>
  <si>
    <t>ระยะห่างระหว่างผู้สังเกตกับกาแล็กซีมากเท่าไร ความเร็วในการเคลื่อนที่ถอยห่างก็ยิ่งมากตาม</t>
  </si>
  <si>
    <t>ปรากฎการ์ณดอปเปเลอร์
พบรังสีไมโครเวฟพื้นหลังจากอวกาศที่หลงเหลือมาหลังจากเกิดบิกแบง</t>
  </si>
  <si>
    <t>ไฮโดรเจน  ฮีเลียม เกิดหลัง 3 นาที</t>
  </si>
  <si>
    <t>แดง เพราะ เมื่อกาแล็กซีเคลื่อนที่ห่างออกจากเรา แสงจากมันจะถูกยืดออก  ความยาวคลื่นมากขึ้น เลื่อนไปทาง แดง ของสเปกตรัม</t>
  </si>
  <si>
    <t>เกิดขึ้นจากการที่เอกภพขยายตัว แสงจะถูกยืดตามการขยายของเอกภพ</t>
  </si>
  <si>
    <t>ไม่ แถบสเปกตรัมที่วัดได้จะเป็นสีน้ำเงิน</t>
  </si>
  <si>
    <t>เป็นการสนับสนุนว่าอวกาศมีการขยายตัวอย่างต่อเนื่อง เพราะเรดชิฟท์ เป็นการแสดงว่าเอกภพขยายตัวเรื่อยๆ</t>
  </si>
  <si>
    <t>ต่างกันตรง รังสีไมโครเวฟพื้นหลังเกิดช่วงต้นของเอกภพ กระจายอยู่ทั่วอวกาศ แต่รังสีไมโครเวฟปัจจุบันมนุษย์สร้างขึ้น หรือ เรดาร์ สร้างขึ้น</t>
  </si>
  <si>
    <t>เกิดเมื่อ300,000ปีหลังบิกแบง เอกภพมีอุณหภูมิลดลงเหลือประมาณ 5,000 เคลวิน มีลักษณะ เริ่มเกิดอะตอมไฮโดรเจนและฮีเลียม</t>
  </si>
  <si>
    <t>ยิ่งระยะห่างมากความเร็วที่ถอยห่างก็จะมากตาม</t>
  </si>
  <si>
    <t>การขยายตัวของเอกภพ ค้นพบไมโครเวฟ ปริมาณธาตุต่างๆในจักรวาล</t>
  </si>
  <si>
    <t>Hydrogen Helium เกิดหลังบิกแบง 3นาที</t>
  </si>
  <si>
    <t>เเดงเพราะเมื่อgalaxyเคลื่อนที่ห่างออกจากเราเเสงจากมันก้จะถุกยืดออก ความยาวคลื่นมากขึ้น เลื่อนไปทางเเดงของสเปกตรัม</t>
  </si>
  <si>
    <t>เกิดจากเอกภพกำลังขยายตัว</t>
  </si>
  <si>
    <t>ไม่เเต่จะเป็นสีน้ำเงิน</t>
  </si>
  <si>
    <t>ต่างกันตรง รังสีไมโครเวฟพื้นหลังเกิดช่วงต้นของเอกภพกระจายอยุ่ทั่วอวกาศ เเต่รังสีไมโครเวฟมนุษย์สร้างขึ้น</t>
  </si>
  <si>
    <t>300,000ปีหลังจากบิกแบงเริ่มเกิดอะตอม ไฮโดรเจน และ ฮีเลียม</t>
  </si>
  <si>
    <t>ยิ่งระยะห่างมากความเร็วที่ถอยห่างก้จะมากตาม</t>
  </si>
  <si>
    <t>นาย อัษฎกร ตาละลักษมณ์</t>
  </si>
  <si>
    <t>การขยายตัวของจักรวาลมีรังสีไมโครเวฟที่พื้นหลังของจักรวาล และองค์ประกอบของธาตุ</t>
  </si>
  <si>
    <t>เกิดอะตอมของไฮโดรเจน และ อะตอมของฮีเลียม</t>
  </si>
  <si>
    <t>การเคลื่อนที่ของสเปกตรัมออกห่างจากผู้สังเกต</t>
  </si>
  <si>
    <t>ไม่เพราะถ้าเคลื่อนที่เข้าหาผู้สังเกตจะเลื่อนไปเเถบสีฟ้า</t>
  </si>
  <si>
    <t>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t>
  </si>
  <si>
    <t>แตกต่างกันเพราะไมโครเวฟพื้นหลังเกิดจากการหลงเหลือของบิ้กแบงแต่่ปัจจุบันเกิดจากมนุษย์</t>
  </si>
  <si>
    <t>รังสีไมโครเวฟพื้นหลังเกิดหลังบิ้กแบงเอกภพในช่วงนั้นมีลักษณะมีคลื่นไมโครเวฟพื้นหลังอยู่ทั่วไปและมีอย่างเกือบสม่ำเสมอ</t>
  </si>
  <si>
    <t>เอกภพมีการขยายตัวออก</t>
  </si>
  <si>
    <t>จะพบคลื่นโครเวฟหลงเหลือหลังการเกิดบิกแบง</t>
  </si>
  <si>
    <t>ไฮโดรเจน เกิดหลังบิกแบง1,000ล้านปี</t>
  </si>
  <si>
    <t>A เพราะมีความยาวคลื่นมากที่สุด</t>
  </si>
  <si>
    <t>แหล่งกำเนิดแสงอยู่ห่างขึ้นเรื่อยๆ</t>
  </si>
  <si>
    <t>ไม่เกิด แถบสเปกตรัมมีแสงความถี่สูงขึ้น และเห็นแสงสเปกตรัมสีน้ำเงิน</t>
  </si>
  <si>
    <t>ได้รู้ว่ากาแล็กซีมีการขยายตัว</t>
  </si>
  <si>
    <t>รังสีไมโครเวฟพื้นหลังหลงเหลือจากการหลงเหลือของบิกแบง ไมโครเวฟที่เกิดในปัจจุบันมนุษย์สร้างและเป็นคลื่นวิทยุที่มีความถี่สูง</t>
  </si>
  <si>
    <t>380,000ปีหลังการเกิดบิกแบง เอกภพมีลักษณะเย็นลงมาก</t>
  </si>
  <si>
    <t>ยิ่งกาแล็กซี่อยู่ห่างจากผู้สังเกตมาก ความเร็วในการเคลื่อนที่ออกห่างจากผู้สังเกตจะยิ่งมีค่ามาก</t>
  </si>
  <si>
    <t xml:space="preserve">1.สมมุติฐานที่ใช้ในการศึกษาเอกภพ
  -Isotropic มีลักษณะโดยรวมเหมือนกัน
  -Homogeneous มีลักษณะเป็นเนื้อเดียวเมื่อมองในภาพรวม
2.ปรากฏการณ์ดอปเปลอร์
3.เอ็ดวิน โพเวล ฮับเบิล ถ่ายภาพสเปกตรัมของกาแล็กซีในเอกภพสีของกาแล็กซีส่วนใหญ่มีลักษณะการเลื่อนทางแดง </t>
  </si>
  <si>
    <t>ไฮโดรเจนและฮีเลียม เกิดตอน300,000ปีหลังบิกแบง</t>
  </si>
  <si>
    <t>กาแล็กซี่Aอยู่ห่างผู้สังเกตมากสุดเพราะยิ่งกาแล็กซี่อยู่ห่างผู้สังเกตมาก ความเร็วในการเคลื่อนที่ออกห่างจากผู้สังเกตจะยิ่งมีค่ามาก</t>
  </si>
  <si>
    <t>กาแล็กซีกำลังเคลื่อนที่ออกห่างจากโลก</t>
  </si>
  <si>
    <t>ไม่เกิดการเลื่อนทางแดง แถบเสปกตรัมที่วัดได้ความถี่จะสูงขึ้น</t>
  </si>
  <si>
    <t>เป็นข้อมูลที่สนับสนุนทฤษฎีบิกแบงได้เพราะกาแล็กซีกำลังเคลื่อนออกห่างจากโลก</t>
  </si>
  <si>
    <t>รังสีไมโครเวฟพื้นหลังเป็นรังสีที่อุณหภูมิต่ำกว่ารังสีไมโครเวฟที่ผลิตขึ้นมาใช้งานในปัจจุบัน</t>
  </si>
  <si>
    <t>เกิดขึ้นราว 380,000 ปีหลังบิกแบง ทั่วทุกพื้นที่ของเอกภพมีคลื่นไมโครเวฟพื้นหลังอยู่ทั่วไปและมีอย่างเกือบสม่ำเสมอในทุกทิศทาง</t>
  </si>
  <si>
    <t>การขยายตัวของเอกภพ การแผ่รังสีไมโครเวฟพื้นหลังจักรวาล องค์ประกอบของธาตุเบื้องต้น โครงสร้างขนาดใหญ่ของเอกภพและการเปลี่ยนแปลงของอุณหภูมิเอกภพตามเวลา</t>
  </si>
  <si>
    <t>ธาตุไฮโดรเจนกับฮีเลียม เกิดในช่วง10ยกกำลัง-6วินาที ถึง 300,000ปี</t>
  </si>
  <si>
    <t>A เพราะ สเปกตรัมของA เลื่อนไปทางขวามากสุด</t>
  </si>
  <si>
    <t>เกิดจากแหล่งกำเนิดแสง ออกจาก ผู้สักเกต แสงความถี่ ต่ำลง เห็นแสงเลื่อนไปทางสเปกตรัมสีแดง เรียกว่า การเลื่อนทางแดง</t>
  </si>
  <si>
    <t>ไม่เกิดการเลื่อนทางแดง แต่จะเห็นแสงเลื่อนไปทางสเปกตรัมสีน้ำเงิน</t>
  </si>
  <si>
    <t xml:space="preserve">เป็นปรากฏการณ์ของดอปเปเลอร์ เป็นหลักฐานที่สนับสนุนทฤษฎีบิกแบงเกี่ยวกับการเลื่อนทางน้ำเงินและแดง </t>
  </si>
  <si>
    <t>รังสีไมโครเวฟพื้นหลังมาจากจักรวาลยุคแรก ส่วนรังสีไมโครเวฟทั่วไปมาจากอุปกรณ์ในปัจจุบัน</t>
  </si>
  <si>
    <t>เกิดขึ้นประมาณ 380,000 ปีหลังจากบิกแบง
ขณะนั้นเอกภพเย็นพอที่อะตอมจะก่อตัวได้ และแสงจึงเริ่มแผ่ออกมาได้อย่างเสรีเป็นครั้งแรกในจักรวาล</t>
  </si>
  <si>
    <t>ระยะทางของกาแล็คซี่จากผู้สังเกตมีความสัมพันธ์
โดยตรงกับความเร็วในการถอยห่าง คือ กาแล็กซี่ยิ่งอยู่ไกล ความเร็วยิ่งมากขึ้น</t>
  </si>
  <si>
    <t>พบรังสีไมโครเวฟพื้นหลังจากอวกาศที่หลงเหลือมาหลังจากบิกแบง</t>
  </si>
  <si>
    <t>ไฮโดรเจน ช่วง1000ล้านปี</t>
  </si>
  <si>
    <t>A เพราะมีความถี่มาก</t>
  </si>
  <si>
    <t>แหล่งกำเนิดแสงออกจากผู้สังเกตุแสงความถี่ต่ำลงเป็นสเปกตรัมสีแดง</t>
  </si>
  <si>
    <t>ไม่แถบสเปกตรัมจะมีความถี่สูงขึ้นและเห็นทางเลื่อนสีน้ำเงิน</t>
  </si>
  <si>
    <t>กาแลกซี่ขยายตัว</t>
  </si>
  <si>
    <t>คลื่นไมโครเวฟพื้นหลังเกิดจากการเกิดของบิกแบงส่วนคลื่นไมโครเวฟในปัจจุบันเกิดขึ้นจากมนุษย์สร้าง</t>
  </si>
  <si>
    <t>เกิดขึ้น ในช่วงเวลาประมาณ 380,000 ปีหลังจาก การระเบิดครั้งใหญ่ (Big Bang) หรือเมื่อ เอกภพมีอายุได้ประมาณ 380,000 ปี ใน ช่วงเวลานั้นเอกภพเย็นลงมาก</t>
  </si>
  <si>
    <t>กาแลกซีห่างจากผู้สังเกตมากความเร็วในการเคลื่อนที่ออกห่างจากผู้สังเกตจะยิ่งมีค่ามาก</t>
  </si>
  <si>
    <t>ธาตุไฮโดรเจนกับฮีเลียม เกิดช่วง300,000ปีหลังบิกแบง</t>
  </si>
  <si>
    <t>กาแล็คซี่Aเพราะมีความยาวคลื่นที่ยาวขึ้น ทำให้ความถี่นั้นต่ำลง จึงเลื่อนเข้าหาแถบสีแดง</t>
  </si>
  <si>
    <t>เกิดขึ้นเมื่อกาเเล็คซี่เคลื่อนที่ออกจากตัวผู้สังเกต</t>
  </si>
  <si>
    <t>จะไม่เกิดการเลื่อนทางแดงแต่จะเกิดการเลื่อนทางน้ำเงินแทนเนื่องจากเมื่อกาแล็คซี่เคลื่อนที่เข้าหาตัวผู้สังเกตมากความยาวคลื่นจะสั้นลงทำให้มีความถี่ที่มากขึ้น</t>
  </si>
  <si>
    <t>สนับสนุนว่าเอกภพนั้นมีการขยายตัว</t>
  </si>
  <si>
    <t>รังสีไมโครเวฟพื้นหลังคือสภาพปัจจุบันของเอกภพที่มีคลื่นแม่เหล็กไฟฟ้าแพร่กระจายอยู่ในเอกภพ แต่รังสีไมโครเวฟเป็นคลื่นวิทยุที่มีความถี่สูงไปจนถึงต่ำตามสิ่งที่เราต้องการใช้งาน</t>
  </si>
  <si>
    <t>300,000ปีหลังบิกแบง เอกภพในขณะนั้นเริ่มโปร่งใสและมีการปล่อยคลื่นไมโครเวฟพื้นหลังจากอวกาศที่หลงเหลือจากการเกิดบิกแบง</t>
  </si>
  <si>
    <t>เมื่อกาแล็คซี่อยู่ห่างจากตัวผู้สังเกตมากขึ้น ความเร็วในการเคลื่อนที่ออกจากตัวผู้สังเกตก็จะมากขึ้นเช่นกัน</t>
  </si>
  <si>
    <t xml:space="preserve">1.การขยายตัวของเอกภพ
2.รังสีไมโครเวฟพื้นหลัง
3.องค์ประกอบของธาตุเบื้องต้น
4.ปรากฏการณ์ดอปเปเลอร์
</t>
  </si>
  <si>
    <t>ไฮโดรเจน ฮีเลียม เกิด1วินาทีหลังบิกแบง</t>
  </si>
  <si>
    <t>A เพราะเส้นสเปรกตัมของAเลื่อนไปทางสีแดงมากที่สุด</t>
  </si>
  <si>
    <t xml:space="preserve">เกิดจาก การขยายตัวของเอกภพ </t>
  </si>
  <si>
    <t>การเลื่อนทางแดงของกาแล็กซี่แสดงว่าเอกภพกำลังขยายตัว ซึ่งสนับสนุนแนวคิดว่าเอกภพเคยอยู่ในสถานะที่หนาแน่นและร้อนมากในอดีต และคือจุดเริ่มต้นของทฤษฎีบิกแบง</t>
  </si>
  <si>
    <t>รังสีไมโครเวฟพื้นหลังจากอวกาศที่หลงเหลือจากการเกิดบิกแบงส่วนรังสีไมโครเวฟในปัจจุบันเกิดจากมนุษย์สร้าง</t>
  </si>
  <si>
    <t>เกิดจาการเกิดบิกแบง เอกภพเย็นลง</t>
  </si>
  <si>
    <t>สมมติฐานที่ใช้ในการศึกษาเอกภพ,ปรากฏการณ์ดอปเปเลอร์,กฏของฮับเบิล</t>
  </si>
  <si>
    <t>ไฮโดรเจนกับฮีเลียม เกิดในช่วง 10^-6 ถึง 300,000 ปี</t>
  </si>
  <si>
    <t>เกิดจากแหล่งกำเนิดแสง ออกจาก ผู้สังเกต แสงความถี่ ต่ำลง เห็นแสงเลื่อนไปทางสเปกตรัมสีแดง เรียกว่า การเลื่อนทางแดง</t>
  </si>
  <si>
    <t>เป็นปรากฏการณ์ของดอปเปเลอร์ซึ่งเป็นหลักฐานที่สนับสนุนทฤษฎีบิกแบง เกี่ยวกับการเลื่อนทางน้ำเงินและเลื่อนทางแดง</t>
  </si>
  <si>
    <t>รังสีไมโครเวฟพื้นหลังจากอวกาศที่หลงเหลือจากการเกิดบิกแบง ส่วนรังสีไมโครเวฟในปัจจุบันเกิดจากมนุษย์สร้าง</t>
  </si>
  <si>
    <t>เกิดหลังจากการเกิดบิกแบง เอกภพเย็นลง</t>
  </si>
  <si>
    <t>นายนนทภัทร แจ่มจำรัส</t>
  </si>
  <si>
    <t xml:space="preserve">1.การขยายตัวของเอกภพ
2.การแผ่รังสีไมโครเวฟพื้นหลังของจักรวาล
3.องค์ประกอบของธาตุเบื้องต้นในเอกภพ
4.โครงสร้างขนาดใหญ่ของเอกภพ
5. ทฤษฎีสัมพัทธภาพทั่วไปของไอน์สไตน์
</t>
  </si>
  <si>
    <t>ไฮโดรเจนกับฮีเลียม เกิดในช่วงเวลา 10^-6 ถึง 300000 ปี</t>
  </si>
  <si>
    <t>Aเพราะมันเลื่อนไปทางสีแดงมากสุด</t>
  </si>
  <si>
    <t>เกิดจากแหล่งกำเนิดแสง ออกตาก ผู้สังเกต แสงความถี่ ตำ่ลง เห็นแสงเลื่อน ไปทางสเปกตรัมสีแดง เรียกว่า การเลื่อนทางแดง</t>
  </si>
  <si>
    <t>ไม่เกิดการเลื่อนทางแดง แต่จะเห็นแสงเลื่อนไปทางสเปกตรัมสีนำ้เงิน</t>
  </si>
  <si>
    <t>เป็นปรากฎการณ์ของดอปเปเลอร์ซึ่งเป็นหลักฐานที่สนับสนุนทฤษฎีบิกแบงเกี่ยวกับการเลื่อนทางนำ้เงินและแดง</t>
  </si>
  <si>
    <t>ทฤษฎีDoppler effectและการถ่ายภาพกาแล็กซีของเอ็ดวิน โพเวล ฮับเบิลและไมโครเวฟพื้นหลังจากอวกาศ</t>
  </si>
  <si>
    <t>ธาตุไฮโดรเจนและเกิดขึ้นในช่วงเวลา10^-6วินาที</t>
  </si>
  <si>
    <t>ไม่เกิดและแถบสเปกตรัมที่วัดได้จะมีการขยับมาทางฝั่งสีนํ้าเงิน</t>
  </si>
  <si>
    <t>เพราะคาดว่ากำลังมีการเคลื่อนที่ออกจากโลกอาจเป็นแรงเฉื่อยมาจากการระเบิดของบิกแบง</t>
  </si>
  <si>
    <t>รังสีไมโครเวฟพื้นหลังเกิดหลังจากการบิกแบงระเบิดแต่รังสีไมโครเวฟในปัจจุบันเกิดเมื่อไหร่ก็ได้</t>
  </si>
  <si>
    <t>เกิดขึ้นในช่วงเวลา380,000ปีในช่วงที่เอกภพเย็นลง</t>
  </si>
  <si>
    <t>ความเร็วในการเคลื่อนที่ของกาแล็กซีออกจากผู้สังเกตแปรผันตรงกับระยะทางระหว่างกาแล็กซีกับผู้สังเกต(ยิ่งอยู่ไกลยิ่งเคลื่อนที่เร็วมากกว่ากาแล็กซีที่อยู่ใกล้)เรียกความสัมพันธ์นี้ว่ากฏฮับเบิล-เลอร์แมทร์</t>
  </si>
  <si>
    <t>42047@promma.ac.th</t>
  </si>
  <si>
    <t>ธิญาดา แป้นแหลม</t>
  </si>
  <si>
    <t>การขยายตัวของเอกภพ จากภาพถ่ายสเปกตรัมสีของกาแลกซี่ส่วนใหญ่เป็นการเลื่อนทางแดง กฎฮับเบิล</t>
  </si>
  <si>
    <t>A เส้นดูดในสเปกตรัม เลื่อนไปทางขวาไกลสุดจากตำแหน่งเดิมในแถวกาแลกซี่</t>
  </si>
  <si>
    <t>เกิดขึ้นจากกาแลกซี่ออกห่างจากโลก</t>
  </si>
  <si>
    <t>ไม่ แถบสเปกตรัมจะมีความถี่สูงขึ้นและเห็นทางเลือกสีน้ำเงิน</t>
  </si>
  <si>
    <t>เพราะคาดว่าการเลื่อนทางแดงจะเกิดขึ้นเมื่อกาแลกซี่ออกห่างจากโลก จึงสนับสนุนทฤษฎีบิ๊กแบงได้ว่าเอกภพกำลังขยายตัว</t>
  </si>
  <si>
    <t>รังสีไมโครเวฟยุคแรกเกิดจากบิ๊กแบง ยุคหลังเกิดจากมนุษย์สร้าง</t>
  </si>
  <si>
    <t>รังสีไมโครเวฟเกิดในช่วงเวลาที่เอกภพเย็นลง 380,000 ปี</t>
  </si>
  <si>
    <t>ยิ่งกาแลกซี่อยู่ห่างจากผู้สังเกตมาก ความเร็วในการเคลื่อนที่ออกห่างจากผู้สังเกตจะยิ่งมีค่ามาก</t>
  </si>
  <si>
    <t>Hubble และ คลื่นไมโครเวฟในอวกาศ</t>
  </si>
  <si>
    <t>ไฮโดรเจน หลังจาก 10^-6 วินาที</t>
  </si>
  <si>
    <t>A เพราะ ฝั่งสีแดงมีความถี่ต่ำมันขยายไกลขึ้น</t>
  </si>
  <si>
    <t>ไม่เกิด และแถบสเปกตรัมจะเลื่อนมาฝั่งสีน้ำเงิน</t>
  </si>
  <si>
    <t>เพราะ คาดว่ามีการขยายตัวของแรงเฉื่อยที่เกิดหลังจากการระเบิดบิกแบง</t>
  </si>
  <si>
    <t>รังสีไมโครเวฟพื้นหลังเกิดจากหลังจากการบิกแบงระเบิดแต่รังสีไมโครเวฟปัจจุบันจะเกิดขึ้นเมื่อไหร่ก็ได้เพราะมนุษย์สร้าง</t>
  </si>
  <si>
    <t>เกิดขึ้นในช่วงเวลาที่เอกภพเย็นลง 380,000 ปี</t>
  </si>
  <si>
    <t>หลักฐาน เกี่ยวกับ การขยายตัวของเอกภพ และ ไมโครเวฟพื้นหลังจากอวกาศ</t>
  </si>
  <si>
    <t>ไฮโดรเจน เกิดช่วง300000ปีหลังบิกแบง</t>
  </si>
  <si>
    <t>เกิดจากเอกภพขยายตัว</t>
  </si>
  <si>
    <t>ไม่เกิดการเลื่อนทางแดง และแถบสเปกตรัมจะสั้นลงและเคลื่อนไปยังช่วงน้ำเงิน</t>
  </si>
  <si>
    <t>ยิ่งอยู่ไกลมาก การเลื่อนทางแดงยิ่งมาก ทำให้รู้ว่าเอกภพมีการขยายตัว ซึ่งจะเป็นข้อมูลนการสนับสนุนทฤษฎีบิกแบง</t>
  </si>
  <si>
    <t>ต่างกัน โดย รังสีไมโครเวฟพื้นหลังเกิดช่วงต้นของเอกภพกระจายอยู่ทั่วอวกาศ แต่รังสีไมโครเวฟมนุษย์สร้างขึ้น</t>
  </si>
  <si>
    <t>300000 หลังบิกแบง ลักษณะโปร่งแสงและมีคลื่นแม่เหล็กไฟฟ้า</t>
  </si>
  <si>
    <t>ระยะห่างระหว่างผู้สังเกตกับกาแล็กซี แปรผันตรง กับความเร็วในการเคลื่อนที่ถอยห่างของกาแล็กซี</t>
  </si>
  <si>
    <t>43906@promma.ac.th</t>
  </si>
  <si>
    <t>จิระพจน์ ลีลารังสี</t>
  </si>
  <si>
    <t>พบรังสีไมโครเวฟพื้นหลังจากอวกาศที่หลงมาหลังจากบิ๊กแบง</t>
  </si>
  <si>
    <t>H</t>
  </si>
  <si>
    <t>A เส้นดูดกลืนในสเปกตรัม เลื่อนไปทางขวาไกลที่สุดจากตำแหน่งเดิมในแถว Laboratory</t>
  </si>
  <si>
    <t>เกิดจากกาแล็กซี่ออกห่างจากโลก</t>
  </si>
  <si>
    <t>ไม่แถบสเปกตรัมจะมีความถี่สูงขึ้นและเห็นทางเลือกสีน้ำเงิน</t>
  </si>
  <si>
    <t>การเลื่อนทางแดงของกาแล็กซี คือหลักฐานเชิงสังเกตที่ชัดเจนว่า เอกภพกำลังขยายตัว
และการขยายตัวนี้ชี้ให้เห็นว่า เอกภพต้องมีจุดเริ่มต้น  สนับสนุนทฤษฎีบิ๊กแบง</t>
  </si>
  <si>
    <t>คลื่นไมโครเวฟพื้นหลังเกิดจากการเกิดของบิ๊กแบงส่วนคลื่นไมโครเวฟในปัจจุบันเกิดขึ้นจากมนุษย์สร้าง</t>
  </si>
  <si>
    <t>รังสีไมโครเวฟพื้นหลังเกิดขึ้นประมาณ 380,000 ปีหลังบิ๊กแบง ในช่วงที่เอกภพเย็นลงพอให้แสงเดินทางได้อย่างเสรี และยังไม่มีดาวหรือกาแล็กซี มีเพียงก๊าซไฮโดรเจนกระจายอยู่ทั่วไป</t>
  </si>
  <si>
    <t>กาแล็กซีที่อยู่ไกลจากผู้สังเกตมาก จะเคลื่อนที่ออกห่างด้วยความเร็วมากขึ้น</t>
  </si>
  <si>
    <t>ทฤษฎี hubble และ คลื่นพื้นหลังmicrowave และ การขยายตัวของเอกภพ</t>
  </si>
  <si>
    <t>ไฮโดรเจน เกิดขึ้นในช่วง หลังจาก 10^-6 วินาที หลังจากบิกแบง</t>
  </si>
  <si>
    <t>A เพราะส่าเป็นกาแล็กซีที่มีred shift มากสุด ทำให้ระยะห่างยิ่งมากตามไปด้วย</t>
  </si>
  <si>
    <t>เกิดขึ้นได้จากการที่กาแล็กซี่นั้นกำลังห่างออกไปจากจุดของผู้สังเกต ทำให้เกิด doppler effect ที่คลื่นจะมีระยะห่างมากขึ้นทำให้เกิดเห็นเป็นสีแดง</t>
  </si>
  <si>
    <t>ไม่เกิด แต่จะเกิดเป็นblue shift และแถบสเปกตรัมจะเป็นสีฟ้า เนื่องจากความยาวคลื่นสั้นลง</t>
  </si>
  <si>
    <t>เพราะ ทำให้รู้ว่ากาแล็กซีนั้นมีการเคลื่อนที่ออกจากกัน ซึ่งสนับสนุนบิกแบงที่เกิดจากการระเบิดและเคลื่อนที่ออกจากกัน</t>
  </si>
  <si>
    <t>รังสีmicrowave พื้นหลังจะเกิดจากรอยการระเบิดของบิกแบง ส่วนที่เกิดขึ้นในปัจจุบันนั้นไม่ใช่เกิดจากบิกแบง</t>
  </si>
  <si>
    <t>เกิดขึ้นในช่วง300000ปีหลังจากเกินบิกแบง และเป็นลักษณะ เอกภพโปร่งแสงและมีคลื่นแม่เหล็กไฟฟ้าเหลืออยู่จากการขยายตัวของเอกภพ</t>
  </si>
  <si>
    <t>ยิ่งดาวห่างจากผู้สังเกตมากเท่าไหร่ความเร็วการเคลื่อนที่ยิ่งมากขึ้น</t>
  </si>
  <si>
    <t xml:space="preserve">การขยายตัวเองเอกภพ และไมโครเวฟพื้นฐานหลังจากอวกาศ ฮับเบิลได้สังเกตการเคลื่อนที่ของกาแลกซี พร้อมวัดระยะห่างของกาแลกซีต่างๆ </t>
  </si>
  <si>
    <t>ไฮโดรเจน เกิดในช่วงเวลา10^-6วินาที</t>
  </si>
  <si>
    <t>A เพราะ red shift เกิดจากการเคลื่อนที่ที่แล้วค่อยๆขยายตัว แต่ที่ยังอยู่ห่างไกลจากผู้สังเกต</t>
  </si>
  <si>
    <t>ได้จากที่กาแลกซีขยายตัวที่ยังห่างไกลจากผู้สังเกต</t>
  </si>
  <si>
    <t>เกิดเพราะตอนนั้นยังขยายตัวที่อยู่ห่างไกล แถบสเปกตรัมที่วัดจะค่อยๆเปลี่ยนเป็นสีน้ำเงินเมื่อใกล้ขึ้น</t>
  </si>
  <si>
    <t>รังสีพื้นหลังเกิดหลังจากบิงแบง แต่ในปัจจุบัน สามารถเกิดจากมนุษย์สร้างขึ้นได้</t>
  </si>
  <si>
    <t>ในช่วง380,000ปี ในช่วงเวลาที่เอกภพเย็นลง</t>
  </si>
  <si>
    <t>ความเร็วของกาแลกซีแปรผันตรงกับระยะทางกาแลกซี ผู้สังเกตยิ่งไกลยิ่งเร็ว</t>
  </si>
  <si>
    <t>การขยายตัวของเอกภพ
ดารแผ่รังสีไมโครเวฟพื้นหลังของจักรวาล
ปรากฏการณ์ดอปเปลอร์</t>
  </si>
  <si>
    <t>ไฮโดรเจน และฮีเลียม 3-4 นาทีหลังบิกแบง</t>
  </si>
  <si>
    <t>A เพราะ สเปรกตัมของAเลื่อนไปทางสีแดงมากที่สุด</t>
  </si>
  <si>
    <t>เกิดจาก การขยายตัวของเอกภพ ทำมห้ความคลื่นของแสงที่เดินทางมาโลกยืดออก ส่งผลให้แถบสเปรกตัมมาทางสีแดง</t>
  </si>
  <si>
    <t>ไม่มีการเกิดการเลื่อนทางแดง แต่เกิด การเลื่อนทางน้ำเงิน</t>
  </si>
  <si>
    <t>การเลื่อนทางแดงคือการที่แสงเลื่อนออกทำให้ให้ผู้สังเกตเห็นความยาวคลื่นมากขึ้นคล้ายปรากฏการณ์ดอปเปลอร์(การขยายตัวของเอกภพ) และสอดคล้องกับกฎของฮับเบิล</t>
  </si>
  <si>
    <t>รังสีไมโครเวฟพื้นหลังจากอวากาศที่หลงเหลือจากการเกิดบิกแบง ส่วนรังสีปัไมโครเวฟปัจจุบันเกิดจากมนุษย์สร้าง</t>
  </si>
  <si>
    <t>รังสีไมโครเวฟพื้นหลังเกิดขึ้นประมาณ 380,000 ปีหลังจากบิ๊กแบง  เอกภพเย็นลงและอะตอมเริ่มก่อตัวขึ้น โฟตอนเดินทางได้อย่างอิสระ</t>
  </si>
  <si>
    <t>ระยะทางของกาแล็กซี่จากผู้สังเกตมีความสัมพันธ์โดยตรงกับความเร็วในการถอยห่าง คือกาแล็กซี่ยิ่งอยู่ไกล ความเร็วในการถอยห่างยิ่งมาก</t>
  </si>
  <si>
    <t>ควาร์ก แอนติควาร์ก อิเล็กตรอน โพซิตรอน นิวทริโน แอนตินิวทริโน เกิดขึ้นในช่วงเวลา 10^-43 วินาที หลังบิกแบง</t>
  </si>
  <si>
    <t>A เพราะความยาวของคลื่นมากที่สุด</t>
  </si>
  <si>
    <t>แหล่งกำเนิดแสงออกจากผู้สังเกต แสงความถี่ต่ำลง</t>
  </si>
  <si>
    <t xml:space="preserve">ไม่ ความยาวคลื่นสั้น </t>
  </si>
  <si>
    <t>ทำให้เห็นว่าเอกภพกำลังขยายตัว</t>
  </si>
  <si>
    <t>ไมโครเวฟพื้นหลังเกิดจากบิกแบง และไมโครเวฟปัจจุบันเป็นรังสีที่มนุษย์สร้าง</t>
  </si>
  <si>
    <t>380000 ปี อยู่ในสภาพที่เป็นของผสมของอนุภาคและปฏิอนุภาค</t>
  </si>
  <si>
    <t xml:space="preserve"> การพบรังสีไมโครเวฟพื้นหลังของจักรวาล</t>
  </si>
  <si>
    <t>Aเพราะมีใกล้สีแดงสุด</t>
  </si>
  <si>
    <t>เกิดขึ้นจากการขยายตัวของเอกภพ ทำให้กาแล็กซีที่อยู่ไกลออกไปเคลื่อนที่หนีเราออกไปด้วยความเร็วที่สูงขึ้น และแสงที่มาถึงเรามีความยาวคลื่นที่ยาวขึ้น</t>
  </si>
  <si>
    <t>ไม่เกิดและแถบสเปกตรัมที่เกิดจะเป็นสีนำ้เงิน</t>
  </si>
  <si>
    <t>การเลื่อนทางแดงบ่งบอกว่ากาแล็กซีเหล่านี้กำลังเคลื่อนที่ออกจากเราอย่างรวดเร็ว แปลว่าเอกภพขยายตัว</t>
  </si>
  <si>
    <t>ต่างกันโดยรังสีไมโครเวฟในปัจจุบันเป็นรังสีวิทยุที่มีความยาวคลื่นสั้นมากแต่รังวีไมโครเวฟพื้นหลังเป็นรังสีที่เกิดจากร่องรอยของอนุภาคโฟตอนในอดีตที่เกิดจากบิกแบง</t>
  </si>
  <si>
    <t>เกิดขึ้นประมาณ 380,000 ปีหลังจากการเกิดบิงแบง</t>
  </si>
  <si>
    <t>ความเร็วและระยะทางแปรผันตรงกัน</t>
  </si>
  <si>
    <t>นายศิรสิทธิ์  สินแดง</t>
  </si>
  <si>
    <t>กฎของฮับเบิล-เลอแมทร์ และการเปลี่ยนแปลงต่างๆในกาแล็กซี และไมโครเวฟพื้นหลังอวกาศ</t>
  </si>
  <si>
    <t>ควาร์ก แอนติควาร์ก อิเล็กตรอน โพซิตรอน แอนตินิวทริโน เกิดช่วง10^-43 ถึง 10^-32 วินาที</t>
  </si>
  <si>
    <t>A เพราะยิ่งใกล้สีแดงยิ่งอยู่ไกล</t>
  </si>
  <si>
    <t>เกิดขึ้นจากปรากฏการณ์ที่แสงจากกาแล็กซีที่อยู่ห่างออกไปถูกเลื่อนให้มีความยาวคลื่นมากขึ้น</t>
  </si>
  <si>
    <t>ไม่ เมื่อวัตถุเคลื่อนที่ เข้าหา ผู้สังเกต ความถี่ของคลื่นแสงจะ สูงขึ้น
ความยาวคลื่นจะ สั้นลง → คลื่นแสงถูกอัดให้ถี่ขึ้น → เปลี่ยนไปทาง สีน้ำเงิน ของสเปกตรัม</t>
  </si>
  <si>
    <t>กาแล็กซีส่วนใหญ่เดินทางออกจากโลก เอกภพกำลังขยายตัวอย่างไม่มีที่สิ้นสุด กฎของฮับเบิล-เลอแมทร์</t>
  </si>
  <si>
    <t>CMB เป็นรังสีไมโครเวฟโบราณที่มาจากต้นกำเนิดของเอกภพ ส่วนไมโครเวฟทั่วไปเป็นคลื่นแม่เหล็กไฟฟ้าที่มนุษย์สร้างขึ้นในปัจจุบันเพื่อการใช้งานต่าง ๆ</t>
  </si>
  <si>
    <t>หลังบิกแบงประมาณ300,000ปี ขณะนั้นมีอะตอมของฮีเลียม ของไฮโดรเจน โฟตอน นิวทริโน</t>
  </si>
  <si>
    <t>ความเร็วในการเคลื่อนที่ออกจากผู้สังเกตแปรผันตรงกับระยะระหว่างกาแล็กซีกับผู้สังเกต</t>
  </si>
  <si>
    <t>Red shift Blue shift</t>
  </si>
  <si>
    <t>เกิดจากบิกแบงทำให้กาแล็กซีเกิดการขยายตัว</t>
  </si>
  <si>
    <t>ไม่จะเกิดBlue shift แถบสเป็กตรัมจะมีความยาวคลื่นสั้นลง</t>
  </si>
  <si>
    <t>ถ้าเกิดบิกแบงกาแล็กซีจะต้องเกิดการขยายตัว และred shift เกิดจากการที่ความยาวคลื่นเพิ่มขึ้นเพราะกาแล็กซีกำลังเคลื่อนที่ออกจากเรา</t>
  </si>
  <si>
    <t>รังสีไมโครเวฟพื้นหลังมีความถี่สูงกว่ารังสีไมโครเวฟในปัจจุบัน</t>
  </si>
  <si>
    <t>ตั้งแต่13,800ปีหลังบิกแบง มีลักษณะร้อนจัด ทึบแสง เป็นเนื้อเดียวกัน</t>
  </si>
  <si>
    <t>ยิ่งระยะห่างระหว่าผู้สังเกตุกับกาแล็กซีมาก ความเร็วในการถอยห่างก็ยิ่งมากขึ้น</t>
  </si>
  <si>
    <t>ด.ช.ธนพล ยวงย้อย</t>
  </si>
  <si>
    <t>การขยายตัวของจักรวาลและ รังสีไมโครเวฟพื้นหลังของเอกภพ</t>
  </si>
  <si>
    <t xml:space="preserve">ไฮโดรเจน 10^-6 ถึง3นาที
</t>
  </si>
  <si>
    <t>กาแล็กเคลื่อนที่ออกจากผู้สังเกต</t>
  </si>
  <si>
    <t>ไม่แถบสเปกตรัมจะกลายเป็นสีม่วง</t>
  </si>
  <si>
    <t>สนับสนุนทฤษฎีบิกแบงเพราะว่า Galaxy ขยายตัว</t>
  </si>
  <si>
    <t>คืนไมโครเวฟพื้นหลังเป็นร่องรอยการกำเนิดจักรวาล</t>
  </si>
  <si>
    <t>รังสีไมโครเวฟพื้นหลังเกิดเมื่อ 380,000 ปีหลังบิกแบง ขณะนั้นเอกภพร้อนและเริ่มโปร่งใสต่อแสง</t>
  </si>
  <si>
    <t>ความสัมพันธ์ระหว่างความเร็วในการเคลื่อนที่ของ Galaxy ออกจากผู้สังเกตกับระยะทางระหว่าง Galaxy กับผู้สังเกต
สรุปเขียนเป็นสมการ v=HoD</t>
  </si>
  <si>
    <t xml:space="preserve">การแผ่รังสีไมโครเวฟพื้นหลัง การขยายตัวของจักรวาล
</t>
  </si>
  <si>
    <t>Hydrogen 10^-6-3นาที</t>
  </si>
  <si>
    <t>A เพราะความยาวคลื่นยาวสุด</t>
  </si>
  <si>
    <t>Galaxy เคลื่อนตัวห่างออกไป</t>
  </si>
  <si>
    <t>ไม่ แถบสเปกตรัมจะกลายเป็นม่วง</t>
  </si>
  <si>
    <t>เพราะแปลว่าจักรวาลกำลังขยายตัว</t>
  </si>
  <si>
    <t>คลื่นไมโครเวฟพื้นหลังเป็นร่องรอยจากการกําเนิดจักรวาล</t>
  </si>
  <si>
    <t>รังสีไมโครเวฟพื้นหลังเกิดเมื่อ 380,000 ปีหลังบิกแบง ขณะนั้นเอกภพร้อนและเริ่มโปร่งใสต่อแสง.</t>
  </si>
  <si>
    <t>ความสัมพันธ์ระหว่างความเร็วในการเคลื่อนที่ของ Galaxy ออกจากผู้สังเกตกับระยะทางระหว่าง Galaxy กับผู้สังเกตเขียนเป็นสมการดังนี้ V=HoD</t>
  </si>
  <si>
    <t>ปรากฏการณ์ดอปเปลอร์ และ รังสีไมโครเวฟ</t>
  </si>
  <si>
    <t>ไฮโดรเจน 300,000 ปีหลังจากบิ๊กแบง</t>
  </si>
  <si>
    <t>A เพราะกำลังเคลื่อนที่ห่างออกไป สเปกตรัมจะเลื่อนไปทางสีแดง</t>
  </si>
  <si>
    <t>เกิดขึ้นจากการขยายตัวของเอกภพ ทำให้กาแล็กซีเคลื่อนที่ห่างจากกัน และแสงที่มาจากกาแล็กซีเหล่านั้นจะถูกยืดออก ทำให้ความยาวคลื่นของแสงเพิ่มขึ้นและเปลี่ยนไปทางสีแดง</t>
  </si>
  <si>
    <t>ไม่เลื่อนไปทางสีแดง แต่เลื่อนไปทางน้ำเงิน ความถี่ของแถบสเปกตรัมสูงขึ้น</t>
  </si>
  <si>
    <t>สนับสนุนเคยมีการระเบิดเกิดขึ้นเพราะกาเล็กซีออกห่างจากผู้สังเกตุการขยายตัวออก</t>
  </si>
  <si>
    <t>แตกต่างกันที่ความถี่และการกำเนิดคลื่นแม่เหล็กไฟฟ้ารังสีไมโครเวฟพื้นหลังความถี่สูงกว่าอุปกรณ์รอบตัวเราถึง 10 ถึง 200 เท่า</t>
  </si>
  <si>
    <t>เกิดขึ้นเมื่อเอกภพเย็นตัวลงเพียงพอที่จะทำให้อะตอมที่เป็นกลางสามารถก่อตัวขึ้นได้ ประมาณ 380,000 ปีหลังบิ๊กแบง</t>
  </si>
  <si>
    <t>ยิ่งกาเล็กซีอยู่ห่างจากผู้สังเกตมากความเร็วในการเคลื่อนที่ออกห่างจากผู้สังเกตจะยิ่งมีค่ามาก</t>
  </si>
  <si>
    <t>น.ส.พัดชา อุดมลักษณานนท์</t>
  </si>
  <si>
    <t>ควาร์กประจุ+/- แอนติควาร์กประจุ+/- อิเล็กตรอน โพซิตรอน นิวทริโน แอนตินิงทริโน</t>
  </si>
  <si>
    <t>A เพราะเกิดredshiftมากที่สุด ทำให้เห็นว่าอยุ่ห่างจากโลกมากที่สุด</t>
  </si>
  <si>
    <t>เกิดจากกาแล็กซีเลื่อนออกไป ทำให้แสงเลื่อนไปทางสีแดง</t>
  </si>
  <si>
    <t>ไม่เกิดเลื่อนเข้าหาสีแดง แต่จะเป็นสีน้ำเงินแทน เลื่อนไปทางซ้าย(คลื่นสั้นลง)</t>
  </si>
  <si>
    <t>กาแล็กซีเลื่อนจากเรา แสดงว่าเอกภพกำลังขยายตัว สอดคล้องกับทฤษฎีบิกแบง</t>
  </si>
  <si>
    <t>รังสีไมโครเวฟพื้นหลังมาจากเอกภพยุคแรก ส่วนไมโครเวฟทั่วไปมนุษย์สร้างขึ้น</t>
  </si>
  <si>
    <t>เกิดเมื่อเอกภพอายุ 380,000 ปี ตอนนั้นเอกภพเย็นลงและโปร่งใสจนโฟตอนเดินทางได้</t>
  </si>
  <si>
    <t>ระยะทางยิ่งมาก กาแล็กซียิ่งเคลื่อนที่เร็ว แสดงว่าเอกภพกำลังขยายตัว</t>
  </si>
  <si>
    <t xml:space="preserve">1.การแผ่ของเอกภพ ฮับเบิลกาแล็กซีที่อยู่ไกลออกไปมีลักษณะแดงเลื่อน
2.การแผ่รังสีไมโครเวฟพื้นหลังของจักรวาล
</t>
  </si>
  <si>
    <t>ไฮโดรเจน เวลา 10^-6 ถึง 3 นาที</t>
  </si>
  <si>
    <t>A กาแล็กซี่ใหญ่มีการเลื่อนแดง มีความยาวคลื่นมาก แสดงว่าอยู่ห่างออกไปมาก</t>
  </si>
  <si>
    <t>-Redshift จากการเกิดการขยายตัวของเอกภพ
-Doppler Redshift เกิดจากกาแล็กซีเคลื่อนที่ออกห่างจากผู้สังเกตุ</t>
  </si>
  <si>
    <t>เกิด Blueshift ความยาวคลื่นสั้นลง</t>
  </si>
  <si>
    <t>สามารถบอกได้ว่ามีการเริ่มต้นของจักรวาลจากการขยายตัวของเอกภพ</t>
  </si>
  <si>
    <t>CMB คือรังสีไมโครเวฟที่เกิดขึ้นจากยุคแรกของเอกภพ และกระจายอยู่ทั่วเอกภพอย่างสม่ำเสมอ มีอุณหภูมิต่ำมากและเป็น "แสงแรก" ที่เรามองเห็นจากบิกแบง
ส่วน รังสีไมโครเวฟทั่วไป เป็นพลังงานในช่วงความยาวคลื่นใกล้กัน แต่เกิดจากแหล่งกำเนิดปัจจุบัน เช่น เทคโนโลยีและวัตถุธรรมชาติ</t>
  </si>
  <si>
    <t>รังสีไมโครเวฟพื้นหลังเกิดขึ้นเมื่อเอกภพมีอายุประมาณ 380,000 ปี ขณะนั้นเอกภพเย็นพอให้เกิดอะตอมไฮโดรเจน และเอกภพกลายเป็นโปร่งใสต่อแสง โฟตอนในช่วงเวลานั้นจึงเริ่มเดินทางอย่างเสรี และยังคงอยู่จนถึงปัจจุบันในรูปของรังสีไมโครเวฟพื้นหลัง</t>
  </si>
  <si>
    <t>ระยะห่างของผู้สังเกตกับกาแล็กซีมากขึ้นความเร็วในการเคลื่อนที่ถอยห่างมากขึ้น</t>
  </si>
  <si>
    <t>การขยายตัวของจักรวาล เพราะ พบว่า เเสงของ galaxy ส่วนใหญ่เลื่อนมาทางแดงของสเปกตรัมเเสง
แผ่รังสีไมโครเวฟพื้นหลังของจักรวาล เป็นพลังงานแสงที่หลงเหลืออยู่หลังเกิดบิกเเบง</t>
  </si>
  <si>
    <t>ไฮโดรเจน เกิดในช่วง 10^-6 วินาที ถึง 3 นาที</t>
  </si>
  <si>
    <t xml:space="preserve">A เพราะ มีเเสงของ galaxy A ถูกยืดออกไปมากที่สุด จึงมีระยะห่างมากที่สุด </t>
  </si>
  <si>
    <t>การขยายตัวของจักรวาล เพราะ เเสงของ galaxy ส่วนใหญ่เลื่อนมาทางแดงของสเปกตรัมเเสง</t>
  </si>
  <si>
    <t>ไม่ ถ้ากาแล็กซีเคลื่อนที่เข้าหาผู้สังเกต จะเป็นเเถบสีม่วง</t>
  </si>
  <si>
    <t>สนับสนุนว่าจักรวาลมีการขยายตัว เเสงจึงเลื่อนออกไป</t>
  </si>
  <si>
    <t>รังสีไมโครเวฟพื้นหลัง เป็นรังสีที่หลงเหลืออยู่ของจักรวาล 
รังสีไมโครเวฟที่เกิดขึ้นในปัจจุบัน เป็นรังสีที่เกิดจากเครื่องมือหรืออุปกรณ์ที่มนุษย์สร้างขึ้น</t>
  </si>
  <si>
    <t>เกิดขึ้นเมื่อจักรวาลมีอายุประมาณ 380,000 ปี หลังจากเกิด บิกแบง เอกภพ เต็มไปด้วยไฮโดรเจนเป็นหลัก ยังไม่มีดาวหรือกาแล็กซี</t>
  </si>
  <si>
    <t>ความสัมพันธ์ระหว่างความเร็วในการเคลื่อนที่ของ galaxy ออกจากผู้สังเกตกับระยะทางระหว่าง 
 galaxy กับผู้สังเกต เขียนเป็นสมการ ได้ว่า 
v = H₀D</t>
  </si>
  <si>
    <t>หลักฐานที่สนับสนุนบิกแบง
คือปรากฏการณ์ดอปเปลอร์ ที่มีการเคลื่อนที่ออกไปด้วยปรากฏการณ์ red shift 
และหลักฐานภาพที่มีการปล่อยรังสีไมโครเวฟทั่วเอกภพ</t>
  </si>
  <si>
    <t xml:space="preserve"> ไฮโดรเจน ช่วง 300,000 ปีหลังจากบิกแบง</t>
  </si>
  <si>
    <t>A เพราะเลื่อนไปทางสเปกตรัมสีแดง เป็นการเคลื่อนที่ออกจากผู้สังเกต</t>
  </si>
  <si>
    <t>เกิดขึ้นเมื่อแหล่งกำเนิดแสงเคลื่อนที่ห่างออกไปจากผู้สังเกต</t>
  </si>
  <si>
    <t>ไม่เกิด จะเกิดการเลื่อนทางน้ำเงิน และแถบสเปกตรัมที่ได้จะมีเลื่อนไปทางสีน้ำเงิน ความถี่เพิ่มขึ้น</t>
  </si>
  <si>
    <t>สนับสนุนว่าเคยมีการระเบิดเกิดขึ้น เพราะกาแล็กซีออกห่างจากผู้สังเกต มีการขยายตัวออก</t>
  </si>
  <si>
    <t>แตกต่างกันที่ความถี่และการกำเนิดคลื่นแม่เหล็กไฟฟ้า รังสีไมโครเวฟพื้นหลังความถี่สูงกว่าอุปกรณ์รอบตัวเราถึง 10 - 200 เท่า</t>
  </si>
  <si>
    <t>เกิดขึ้นราว 380,000 ปีหลังจากบิกแบง
มีลักษณะแบบทั่วทุกพื้นที่ของเอกภพมีคลื่นไมโครเวฟพื้นหลังอยู่ทั่วไปและมีเกือบสม่ำเสมอทุกทิศทาง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t>
  </si>
  <si>
    <t>การขยายของเอกภพ ,คลื่นรังสีไมโครเวฟ</t>
  </si>
  <si>
    <t>D เพราะสเปกตรัมเลื่อนไปทางแดงมากที่สุด</t>
  </si>
  <si>
    <t>เกิดปรากฏการดอปเปอร์</t>
  </si>
  <si>
    <t xml:space="preserve">จะไม่เกิดทางแดง </t>
  </si>
  <si>
    <t>สอดคล้องกับแนวคิดของบิกแบงเรื่องการขยายตัวของเอกภพ</t>
  </si>
  <si>
    <t>แหล่งกำเนิด การแผ่รังสีออก</t>
  </si>
  <si>
    <t>เกิดขึ้นหลังเอกภพมีอายุ380,000 หลังบิกแบง 
มีลักษณะ มีสสารและรังสีแน่นหนาและมีอุณหภูมิที่สูง</t>
  </si>
  <si>
    <t>ยิ่งกาแล็กซี่อยู่ห่างจากโลกมากเท่าใด ความเร็วเคลื่อนที่ยิ่งมากขึ้น</t>
  </si>
  <si>
    <t>น.ส. รุ่งฤดี จันทร์งาม</t>
  </si>
  <si>
    <t xml:space="preserve"> ธาตุไฮโดรเจนและฮีเลียม ช่วง300,000 ปี</t>
  </si>
  <si>
    <t>กาแล็กซี A เพราะ จาการเคลื่อนที่ของกาแล็กซี A ตาม กฏ ฮับ เลอแมทร์</t>
  </si>
  <si>
    <t>เกิดจากเมื่อกาแล็กซี่เคลื่อนที่ออกจากผู้สังเกตในระยะที่ไกลมากๆ</t>
  </si>
  <si>
    <t>ไม่เกิด เปลี่ยนแปลงโดยแถบสเปกตรัมจะเคลื่อนไปทางสีน้ำเงิน</t>
  </si>
  <si>
    <t>เป็นการบอกว่าเกิดขยายของเอกภพ</t>
  </si>
  <si>
    <t>รังสีไมโครเวฟพื้นหลังทำให้อุณหภูมิต่ำลงแต่รังสีไมโครเวฟที่เกิดขึ้นทำให้อุณหภูมิสูงขึ้น</t>
  </si>
  <si>
    <t>เกิดในเวลาประมาณ 300,000 ปีหลังบิกแบง ในช่วงนั้นเริ่มมี อะตอมฮีเลียมและไฮโดรเจน</t>
  </si>
  <si>
    <t>กาแล็กซีที่อยู่ไกลเคลื่อนที่ ออกไปจากผู้สังเกตด้วยความเร็วที่มากกว่ากาแล็กซีที่อยู่ ใกล้</t>
  </si>
  <si>
    <t>เกิดธาตุไฮโดรเจนและฮีเลียม และเกิดขึ้นหลังจาดเกิดบิกแบง300,000ปี</t>
  </si>
  <si>
    <t>กาแลกซี A เพราะว่าการเคลื่อนที่ของกาแล็กซี่ A ออกจาผู้สังเกต มีความหมายว่ายิ่งเคลื่อนที่เร็ว ยิ่งอยู่ห่างจากผู้สังเกต ตามกฏฮับเบิล-เลอแมทร์</t>
  </si>
  <si>
    <t>เกิดจากการที่กาแล็กซีที่สังเกตุเคลื่อนที่ห่างออกไปเพราะเอกภพมีการขยายตัว</t>
  </si>
  <si>
    <t>ไม่เกิดแต่เกิดblue shift และแถบสเปกตรัมจะสั้นลง</t>
  </si>
  <si>
    <t>การเลื่อนไปทางแดงของกาแล็กซีเป็นหลักฐานที่สนับสนุนทฤษฎีบิกแบง โดยแสดงให้เห็นว่าเอกภพกำลังขยายตัวออกไป ซึ่งสอดคล้องกับการคาดการณ์ของทฤษฎีบิกแบงว่าเอกภพเริ่มต้นจากการระเบิดครั้งใหญ่และขยายตัวอย่างต่อเนื่อง</t>
  </si>
  <si>
    <t>รังสีไมโครเวฟพื้นหลังมีมีอุณหภูมิสูงกว่ารังสีไมโครเวฟในปัจจุบัน</t>
  </si>
  <si>
    <t>ช่วง 300,000 ปี เอภพในเวลานั้นมีอุณหภูมิลดลง ทำให้นิวเคลียสของไฮโดรเจนและฮีเลียมดึงอิเลกตรอนเข้ามาด้วยแรงไฟฟ้าทำให้เกิดอะตอมไฮโดรเจนแะฮีเลียม</t>
  </si>
  <si>
    <t>กราฟที่ได้มีลักษณะเป็นเส้นตรง จึงสรุปว่าความเร็วในการเคลื่อนที่ของกาแล็กซีออกจากผู้สังเกต หรือกาแล็กซีที่อยู่ไกลเคลื่อนที่ออกไปจากผู้สังเกตด้วยความเร็วที่มากกว่ากาแล็กซีที่อยู่ใกล้ เราเรียกความสัมพันธ์นี้ว่า กฏฮับเบิล-เลอแมทร์</t>
  </si>
  <si>
    <t>นิวเคลียสของไฮโดรเจนและอะตอมของฮีเลียม ช่วงเวลา 300,000</t>
  </si>
  <si>
    <t>B  เพราะ แถบสเปกตรัมเลื่อนไปทางแดงมากที่สุด หมายความว่ากาแล็ตซีนั่นจะอยู่ห่างไกลเรามากที่สุด</t>
  </si>
  <si>
    <t>เกิดจากการที่เอกภพขยายตัวทำให้กาแล็กซีที่อยุ่ใกล้โลกและมองเห็นเป้นสีน้ำเงินอยู่ห่างไหลออกไปจนเห็นเป็นสีแดง</t>
  </si>
  <si>
    <t>ไม่ แถบสเปกตรีมจะเลื่อนมาทางสีน้ำเงิน</t>
  </si>
  <si>
    <t>ก่อนที่เอกภพจะขยายตัวเมื่อสังเกตุที่กาแล็กซีที่ใกล้โลกจะเห็นเป็นสีน้ำเงินแต่เมื่อมาสังเกตุที่กาแล็กซีจุดเดิมจะเห็นกาแล็กซีเปลี่ยนเป็นสีแดงเพราะระยะทางได้ห่างออกไปทำให้เห็นเป็นสีแดงและมีคลื่นความถี่สูงมากขึ้น</t>
  </si>
  <si>
    <t>รังสีไมโครเวฟพื้นหลังมีคสามถี่สูงกว่ารังสีไมโครเวฟในปัจจุบัน</t>
  </si>
  <si>
    <t>ราว 380,000 ปี หลังจากการระเบิดใหญ่ที่เป็นจุดกำเนิดของเอกภพ ในขณะนั้นเอกภพเป็นซุปของอนุภาคและโฟตอนที่มีความร้อนและหนาแน่นมาก</t>
  </si>
  <si>
    <t>น.ส ศิรัญญา สว่างจิตต์</t>
  </si>
  <si>
    <t>B เพราะ แถบสเปกตรัมเลื่อนไปทางแดงมากที่สุด หมายความว่ากาแล็ตชีนั่นจะอยู่ห่างไกลเรามากที่สุด</t>
  </si>
  <si>
    <t>เกิดจากการที่เอกภพขยายตัวทำให้กาแล็กชีที่อยู่ใกล้โลกและมองเห็นเป็นสีน้ำเงินอยู่ห่างไหลออกไปจนเห็นเป็นสีแดง</t>
  </si>
  <si>
    <t>ก่อนที่เอกภพจะขยายตัวเมื่อสังเกตุที่กาแล็กดีที่ใกล้โลกจะเห็นเป็นสีน้ำเงินแต่เมื่อมาสังเกตุที่กาแล็กชีจุดเดิมจะเห็น ก่อนที่เอกภพจะขยายตัวเมื่อสังเกตุที่กาแล็กดีที่ใกล้โลกจะเห็นเป็นสีน้ำเงินแต่เมื่อมาสังเกตุที่กาแล็กชีจุดเดิมจะเห็น</t>
  </si>
  <si>
    <t>ราว 380,000 ปี หลังจากการระเบิดใหญ่ที่เป็นจุดกำเนิดของเอกภพ ในขณะนั้นเอกภพเป็นซุปซองอนุภาคและโฟม ตอนที่มีความร้อนและหนาแน่นมาก</t>
  </si>
  <si>
    <t>ความเร็วในการเคลื่อนที่ของกาแล็กช็ออกจากผู้สังเกตแปรผันตรงกับระยะทางระหว่างกาแล็กชี้สังเกต หรือมีความหมายว่ากาแล็กซีที่อยู่ไกลเคลื่อนที่ออกไปจากผู้สังเกตด้วยความเร็วที่มากกว่ากาแล็กซีที่อยใกล้</t>
  </si>
  <si>
    <t>การขยายของเอกภพและไมโครเวฟพื้นหลังจากอวกาศ</t>
  </si>
  <si>
    <t>หลังจากนั้นที่เวลาประมาณ 3นาทีหลังบิดแบงอุณหภูมิของเอกภพลดลงเหลือประมาณ1,000ล้านเคลวินจะเริ่มเกิดนิวเคลียสของธาตุฮีเลียม</t>
  </si>
  <si>
    <t>ถ้ากาแล็กซี่Dอยู่ห่างจากผู้สังเกตบนโลกมากที่สุดเพราะมีการเลื่อนไปทางแดงมากที่สุด</t>
  </si>
  <si>
    <t>การขยายตัวของเอกภาพแชะไมโครเวฟพื้นหลังจากอวกาศ</t>
  </si>
  <si>
    <t xml:space="preserve">ไฮโดรเจน, ฮีเลียม, และ ลิเทียม เกิดขึ้นในช่วง 3–20 นาทีหลังบิกแบง </t>
  </si>
  <si>
    <t>กาแล็กซี D เพราะมีการเลื่อนทางแดงมากที่สุด</t>
  </si>
  <si>
    <t>เกิดจากกาแล็กซีเคลื่อนที่ห่างจากโลก</t>
  </si>
  <si>
    <t>ไม่เกิด จะเลื่อนทางน้ำเงิน แถบสเปกตรัมเลื่อนไปทางซ้าย</t>
  </si>
  <si>
    <t>เพราะการเลื่อนทางแดงแสดงว่ากาแล็กซีกำลังถอยห่าง แสดงว่าเอกภพกำลังขยายตัว ซึ่งสนับสนุนทฤษฎีบิกแบงที่ว่าเอกภพเริ่มจากจุดเล็กแล้วขยายออกเรื่อย ๆ</t>
  </si>
  <si>
    <t>รังสีไมโครเวฟพื้นหลังมาจากบิกแบง ส่วนของปัจจุบันเกิดจากแหล่งกำเนิดเฉพาะในเอกภพ</t>
  </si>
  <si>
    <t>เกิดขึ้นประมาณ 380,000 ปีหลังบิกแบง ตอนนั้นเอกภพร้อน หนาแน่น และเริ่มโปร่งใสจนแสงเดินทางได้</t>
  </si>
  <si>
    <t>ยิ่งอยู่ห่างออกไป ความเร็วในการเคลื่อนที่ยิ่งมาก</t>
  </si>
  <si>
    <t xml:space="preserve">ค้นพบรังสีไมโครเวฟพื้นหลังของจักรวาล </t>
  </si>
  <si>
    <t>เกิดขึ้นจากการที่กาแล็กซีเคลื่อนที่ขยายออก ทำให้ความยาวคลื่นของแสงที่มาจากกาแล็กซีนั้นถูกยืดออกและเลื่อนไปทางปลายสีแดงของสเปกตรัม</t>
  </si>
  <si>
    <t>จะไม่เกิดการเลื่อนไปทางแดง แต่จะเลื่อนไปทางน้ำเงินแทน</t>
  </si>
  <si>
    <t>แสดงให้เห็นว่ากาแล็กซีที่อยู่ห่างไกลเคลื่อนตัวออกจากเราด้วยความเร็วที่เพิ่มขึ้นตามระยะทาง</t>
  </si>
  <si>
    <t>รังสีไมโครเวฟพื้นหลัง เป็นรังสีจากยุคแรกของจักรวาล ใช้ศึกษาเอกภพในอดีต
ส่วน รังสีไมโครเวฟทั่วไปในปัจจุบัน เป็นพลังงานจากแหล่งกำเนิดหลากหลาย ไม่เกี่ยวข้องกับบิกแบงหรือวิวัฒนาการของจักรวาล</t>
  </si>
  <si>
    <t xml:space="preserve">เกิดขึ้นราว 380,000 ปีหลังจากการระเบิดใหญ่
เอกภพยังร้อน และ หนาแน่นมาก
</t>
  </si>
  <si>
    <t>ยิ่งระยะทางห่างมากขึ้น ความเร็วจะยิ่งเพิ่มขึ้น</t>
  </si>
  <si>
    <t>ประมาณ3นาทีหลังเกิดบิกแบง เกิดนิวเครียสของธาตุฮีเลียม รวมตัวกันของ โปรตอนและนิวตรอน</t>
  </si>
  <si>
    <t>กาแล็กซีD อยู่ห่างจากผู้สังเกตบนโลกมากที่สุดเพราะมีการเลื่อนทางแดงมากที่สุด</t>
  </si>
  <si>
    <t xml:space="preserve">การขยายตัวของจักรวาล, การค้นพบรังสีไมโครเวฟ </t>
  </si>
  <si>
    <t>ไฮโดรเจน และฮีเลียม หลังเกิดบิกแบง 300,000ปี</t>
  </si>
  <si>
    <t>กาแล็กซี D อยู่ห่างจากผู้สังเกตบนโลกมากที่สุด เพราะมีการเลื่อนไปทางแดงมากที่สุด</t>
  </si>
  <si>
    <t>กาแล็กซีกำลังเคลื่อนที่ห่างออกจากโลกในทุกทิศทาง แสดงว่าเอกภพกำลังขยายตัว</t>
  </si>
  <si>
    <t>รังสีไมโครเวฟพื้นหลังของเอกภพ คือรังสีที่หลงเหลือจากบิกแบง มีอุณหภูมิต่ำและกระจายเท่ากัน รังสีไมโครเวฟทั่วไปในปัจจุบัน เกิดจากแหล่งกำเนิดภายในจักรวาลยุคใหม่ ไม่มีข้อมูลเกี่ยวกับต้นกำเนิดเอกภพ</t>
  </si>
  <si>
    <t xml:space="preserve"> 380,000 ปีหลังจากบิกแบง เอกภพในตอนนั้นจึงกลายเป็น โปร่งใส ต่อการแผ่รังสี </t>
  </si>
  <si>
    <t>นายบูรพา จิตตวิสุทธิกุล</t>
  </si>
  <si>
    <t>การขยายตัวของเอดภพและไมโครเวฟพื้นหลังจากอวกาศ</t>
  </si>
  <si>
    <t>ไฮโดรเจน และ ฮีเลียม หลังเกิดบิ๊กแบง300,000ปี</t>
  </si>
  <si>
    <t>กาแล๊กซี D เพราะมีการเลื่อนทางแดงมากที่สุด</t>
  </si>
  <si>
    <t>ไฮโดรเจน ฮีเลียม ลิเทียม</t>
  </si>
  <si>
    <t>กาแล็กซีเคลื่อนที่ห่างจากโลก</t>
  </si>
  <si>
    <t>ไม่เกิด เลื่อนไปทางนํ้าเงิน สเปกตรัมจะเลื่อนไปทางซ้าย</t>
  </si>
  <si>
    <t>การเลื่อนทางแดงของกาแล็กซีแสดงว่ากาแล็กซีกำลังเคลื่อนที่ออกห่างจากเรา ซึ่งหมายความว่าจักรวาลกำลังขยายตัว สนับสนุนแนวคิดว่าจักรวาลเคยเริ่มต้นจากจุดเดียวตามทฤษฎีบิกแบง</t>
  </si>
  <si>
    <t>รังสีไมโครเวฟพื้นหลัง เกิดจากจักรวาลยุคเริ่มต้นหลังบิกแบง กระจายทั่วจักรวาล รังสีไมโครเวฟในปัจจุบัน เกิดจากเครื่องมือหรือปรากฏการณ์ต่าง ๆ เช่น ไมโครเวฟหรือเรดาร์ ใช้ในชีวิตประจำวันและไม่กระจายสม่ำเสมอ.</t>
  </si>
  <si>
    <t>รังสีไมโครเวฟพื้นหลังเกิดขึ้นเมื่อประมาณ 380,000 ปีหลังบิกแบง ขณะนั้นเอกภพเย็นลงและโปร่งใส แสงจึงเริ่มเดินทางได้อย่างเสรี</t>
  </si>
  <si>
    <t>ยิ่งอยู่ห่างระทาง ยิ่งมีการเคลื่อนที่ได้เร็วขึ้น</t>
  </si>
  <si>
    <t>42179@promma.ac.th</t>
  </si>
  <si>
    <t>ธนคุณ โกศลนิรัติวงษ์</t>
  </si>
  <si>
    <t>ธนคุณโกศลนิรัติวงษ์</t>
  </si>
  <si>
    <t xml:space="preserve">การขยายตัวของจักรวาล, การค้นพบรังสีไมโครเวฟพื้นหลังของจักรวาล (CMB) และการปรากฏของธาตุเบื้องต้นในสัดส่วนที่สอดคล้องกับการคำนวณทางทฤษฎี. </t>
  </si>
  <si>
    <t>กาแล็กซี A มีการเลื่อนทางแดงมากที่สุด ซึ่งบ่งชี้ว่ากาแล็กซีนี้กำลังเคลื่อนที่ถอยห่างจากผู้สังเกตด้วยความเร็วที่สูงที่สุด และด้วยเหตนี้เองจึงเป็นกาแล็กซีที่อยู่ห่างจากผู้สังเกตบนโลกมากที่สุด</t>
  </si>
  <si>
    <t>เนื่องจากกาแล็กซีเหล่านี้กำลังเคลื่อนที่ออกห่างจากเรา โดยแสงที่มาจากกาแล็กซีที่กำลังเคลื่อนที่ออกห่างจะถูก "ยืดออก" หรือมีความยาวคลื่นยาวขึ้น ทำให้แสงนั้นดูเหมือนจะเลื่อนไปทางปลายสีแดงของสเปกตรัม</t>
  </si>
  <si>
    <t>แสงที่ได้รับจากกาแล็กซีจะเลื่อนไปทางสีน้ำเงิน (blue shift) แทนที่จะเลื่อนไปทางสีแดง (red shift) การเลื่อนไปทางสีน้ำเงินทำให้ความยาวคลื่นแสงสั้นลงและเพิ่มความถี่ของแสง</t>
  </si>
  <si>
    <t xml:space="preserve">มันแสดงให้เห็นว่ากาแล็กซีที่อยู่ไกลกำลังเคลื่อนตัวออกจากเรา ด้วยความเร็วที่สูงขึ้นเมื่อกาแล็กซีอยู่ไกลมากขึ้น </t>
  </si>
  <si>
    <t xml:space="preserve">ไมโครเวฟ ที่เรารู้จักกันในสิ่งของรอบตัว  มันคือ "คลื่นวิทยุ"คลื่นในย่านไมโครเวฟ
เราก็ใช้กันทุกวัน  เช่น  มือถือ  Wi-Fi  เตาไมโครเวฟ  หูฟัง Bluetooth
remote ประตูบ้าน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t>
  </si>
  <si>
    <t>เกิดขึ้นประมาณ 380,000 ปีหลังจากการระเบิดใหญ่ (Big Bang)</t>
  </si>
  <si>
    <t>กราฟนี้แสดงให้เห็นว่า ความเร็วในการเคลื่อนที่ถอยห่างของกาแล็กซีแปรผันตรงกับระยะทางของกาแล็กซี ซึ่งเป็นหลักฐานสำคัญที่สนับสนุนทฤษฎีการขยายตัวของเอกภพ</t>
  </si>
  <si>
    <t xml:space="preserve">ทฤษฎีบิกแบงได้รับการยอมรับในปัจจุบันเพราะมีหลักฐานมากมายที่สนับสนุน เช่น การขยายตัวของเอกภพ (หลักฐานจากเรดชิฟต์ของแสงและกฏของฮับเบิล) การค้นพบรังสีพื้นหลังของเอกภพ (CMB) ซึ่งเป็นรังสีที่หลงเหลือจากการระเบิดครั้งแรก และสัดส่วนของธาตุเบื้องต้น (ธาตุไฮโดรเจนและฮีเลียม) ที่สอดคล้องกับทฤษฎี </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</si>
  <si>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6. หลังเกิดบิกแบง 1,000 ล้านปี ภายในกาแล็กซีมีธาตุไฮโดรเจน และฮีเลียมเป็นสสารเบื้องต้น ซึ่งก่อกำเนิดเป็นดาวฤกษ์รุ่นแรกๆ</t>
  </si>
  <si>
    <t>การเลื่อนไปทางแดง การเคลื่อนตัว ของสเปกตรัมของวัตถุท้องฟ้าไปทางความยาวคลื่นที่ยาวขึ้น (สีแดง) เป็นผลมาจาก ปรากฏการณ์ดอปเปลอร์ คือการเปลี่ยนแปลงของความยาวคลื่นที่เกิดขึ้นเมื่อแหล่งกำเนิดคลื่นที่กำหนด (เช่น คลื่น แสง หรือ คลื่นวิทยุ ) และผู้สังเกต เคลื่อนที่ สัมพันธ์กัน</t>
  </si>
  <si>
    <t>ไม่เกิดการเลื่อนทางแดง แต่จะเกิด การเลื่อนทางน้ำเงิน และแถบสเปกตรัมจะเลื่อนไปทางความยาวคลื่นที่สั้นลง</t>
  </si>
  <si>
    <t>การค้นพบและการศึกษาการเลื่อนทางแดงของกาแล็กซีได้ให้หลักฐานเชิงประจักษ์ที่แข็งแกร่ง ซึ่งสนับสนุนแนวคิดหลักของทฤษฎีบิกแบงเกี่ยวกับการขยายตัวของเอกภพจากสถานะเริ่มต้นที่ร้อนและหนาแน่น</t>
  </si>
  <si>
    <t>รังสีไมโครเวฟพื้นหลังเป็นเหมือน "ฟอสซิล" ของเอกภพในยุคแรกเริ่ม ในขณะที่รังสีไมโครเวฟในปัจจุบันเกิดจากปรากฏการณ์ที่เกิดขึ้นในเอกภพที่วิวัฒนาการมา</t>
  </si>
  <si>
    <t>รังสีไมโครเวฟพื้นหลังเกิดขึ้นในช่วง ประมาณ 380,000 ปีหลังบิกแบง และเอกภพในขณะนั้นมีลักษณะ โปร่งใส อุณหภูมิประมาณ 3,000 เคลวิน หนาแน่นน้อยลง และเกือบเป็นเนื้อเดียวกัน</t>
  </si>
  <si>
    <t>รังสีไมโครเวฟพื้นหลังของจักรวาลรังสีที่หลงเหลือจากการระเบิดครั้งแรก</t>
  </si>
  <si>
    <t>กาแล็กซี D อยู่ห่างจากผู้สังเกตบนุโลกมากที่สุด
เพราะมีการเลื่อนไปทางแดงมากที่สุด</t>
  </si>
  <si>
    <t>การขยายตัวของจักรวาล - กาแล็กซีกำลังเคลื่อนที่ออกจากกัน
รังสีไมโครเวฟพื้นหลังของจักรวาล – รังสีที่หลงเหลือจากการระเบิดครั้งแรก
องค์ประกอบของธาตุเบื้องต้น – สัดส่วนของไฮโดรเจนและฮีเลียมที่สอดคล้องกับการทำนายทางทฤษฎี</t>
  </si>
  <si>
    <t>ไฮโดรเจน และอีเลียม</t>
  </si>
  <si>
    <t>กาแล็กซี A  เพราะแถบสเปกตรัมของมันเลื่อนไปทางความยาวคลื่นที่มากขึ้นมากที่สุด มี red shift สูงที่สุด</t>
  </si>
  <si>
    <t>การขยายตัวของเอกภพ เพราะจะทำให้แสงจากกาแล็กซีที่อยู่ไกลถูกยืดออกขณะเดินทางมายังโลก ทำให้เรามองเห็นแสงเลื่อนไปทางสีแดงในสเปกตรัม</t>
  </si>
  <si>
    <t>ไม่เกิดการเลื่อนทางแดง แต่จะเกิดการเลื่อนทางน้ำเงิน</t>
  </si>
  <si>
    <t>เอกภพกำลังขยายตัว ซึ่งสนับสนุนแนวคิดว่าเอกภพเคยเริ่มจากการระเบิดครั้งใหญ่หรือ “บิกแบง” และขยายตัวมาจนถึงปัจจุบัน</t>
  </si>
  <si>
    <t>รังสีที่หลงเหลือจากบิกแบง ที่แผ่ออกมาตั้งแต่เอกภพยุคแรก และยังคงอยู่จนถึงปัจจุบัน เป็นเหมือน “แสงแรก” ของเอกภพ
รังสีไมโครเวฟปัจจุบัน เป็นคลื่นแม่เหล็กไฟฟ้าที่มนุษย์สร้างขึ้น เพื่อใช้ประโยชน์ในเทคโนโลยีต่าง ๆ</t>
  </si>
  <si>
    <t>เกิดขึ้นเมื่อ ~380,000 ปีหลังบิกแบง ตอนที่เอกภพเย็นพอให้แสงหลุดรอดออกมาได้
เอกภพตอนนั้นเปลี่ยนจาก “ทึบแสง” เป็น “โปร่งใส”
รังสีนี้ยังคงอยู่ทั่วเอกภพ และเป็น “แสงแรกของจักรวาล” ที่เรายังตรวจจับได้จนถึงทุกวันนี้</t>
  </si>
  <si>
    <t>เอกภพกำลัง ขยายตัว
กาแล็กซีส่วนใหญ่กำลังเคลื่อนที่ออกจากกัน
สนับสนุนแนวคิดของ ทฤษฎีบิกแบง ซึ่งระบุว่าเอกภพมีจุดเริ่มต้น และกำลังขยายออกไปอย่างต่อเนื่อง</t>
  </si>
  <si>
    <t>การขยายตัวของเอกภพและไมโครเวฟพื้นหลังจากอวกาศ
ปรากฏการ Doppler effect</t>
  </si>
  <si>
    <t>ธาตุฮีเลียม 3นาที</t>
  </si>
  <si>
    <t>กาแล็กซี D อยู่ห่างจากผู้สังเกตบน โลกมากที่สุดเพราะมีการเลื่อนไปทางแดงมากที่สุด</t>
  </si>
  <si>
    <t>แหล่งกำเนิดแสง ออกจาก ผู้สังเกต แสงความถี่ตำ่ลงเห็นแใงเลื่อนไปทางเสปกตรัมสีแดง</t>
  </si>
  <si>
    <t>ไม่ หากกาแล็กซี เคลื่อนที่เข้าหา ผู้สังเกต จะเกิด การเลื่อนทางน้ำเงิน (Blueshift)
แถบสเปกตรัมจะ เลื่อนไปทางความยาวคลื่นสั้นลง (เลื่อนไปทางด้านซ้ายของกราฟสเปกตรัม)</t>
  </si>
  <si>
    <t>รังสีไมโครเวฟพื้นหลังของเอกภพ คือรังสีที่หลงเหลือจากบิกแบง มีอุณหภูมิต่ำและกระจายอย่างสม่ำเสมอทั่วเอกภพ ต่างจาก รังสีไมโครเวฟทั่วไปในปัจจุบัน ซึ่งเกิดจากแหล่งกำเนิดภายในจักรวาลยุคใหม่ เช่น เครื่องใช้ไฟฟ้าและวัตถุท้องฟ้า</t>
  </si>
  <si>
    <t>นิวทริโน , โพซิตรอน , ควาร์กประจุ -1/3 , ความประจุ +2/3 , แอนติควาร์กประจุ +1/3 , แอนติควาร์กประจุ -2/3 , อิเล็กตรอน , แอนตินิวทริโน เกิดช่วงเวลา 10 กำลัง -43 ถึง 10 กำลัง -32</t>
  </si>
  <si>
    <t>กาแล็กซี่ A เมื่อแหล่งกำเนิดแสงห่างออกไป ความถี่จะต่ำ ทำให้แสงเลื่อนไปทางสเปกตรัมสีแดงและไล่มา กาแล็กซี่ A อยู่สีเหลืองซึ่งใกล้สีแดงมากที่สุด</t>
  </si>
  <si>
    <t>เมื่อแหล่งกำเนิดแสงห่างออกไป ความถี่จะต่ำ ทำให้แสงเลื่อนไปทางสเปกตรัมสีแดง</t>
  </si>
  <si>
    <t>ไม่ จะเกิดทางเลื่อนทางน้ำเงินแทน เพราะแหล่งกำเนิดแสงเข้าหา ทำให้ความถี่สูงจะเห็นแสงเลื่อนไปทางสเปกตรัมสีน้ำเงิน</t>
  </si>
  <si>
    <t>มีความสัมพันธ์ระหว่างระยะทางกับความเร็วในการถอยห่าง (Hubble’s Law) แสดงว่ากาแล็กซี่ทุกแห่งกำลัง ถอยห่างจากกัน เอกภพกำลัง ขยายตัว</t>
  </si>
  <si>
    <t>รังสีไมโครเวฟพื้นหลังเกิดจากทั่วทุกทิศของเอกภพ เป็นรังสีฉากหลังของเอกภพทั้งจักรวาล แต่รังสีไมโครเวฟในปัจจุบันมาจากแหล่งเฉพาะจุด ซึ่งมีทิศทางและจุดกำเนิดเฉพาะ</t>
  </si>
  <si>
    <t>เกิดขึ้นเมื่อเอกภพมีอุณหภูมิลดลงเหลือประมาณ 5000 เคลวิน เอกภพโปร่งแสงและมีคลื่นแม่เหล็กไฟฟ้าคงเหลือในอวกาศ</t>
  </si>
  <si>
    <t>จากกราฟเป็นการแสดงกฎของฮับเบิล สรุปได้ว่า ยิ่งกาแล็กซี่อยู่ห่างจากผู้สังเกต ความเร็วในการเคลื่อนที่ออกห่างจากผู้สังเกตจะมีค่ามาก</t>
  </si>
  <si>
    <t>น.ส.พรณิภา สินเพราะ</t>
  </si>
  <si>
    <t>เปรียบเทียบกับขนมปังและเสียงของรถพยาบาล</t>
  </si>
  <si>
    <t>แอนติควาร์กแอนตินิวทริโนอิเล็กตรอนโพซิตรอนควาร์กเกิดเมื่อ10^32</t>
  </si>
  <si>
    <t>เกิดจากความเฉี่อยทำให้เราห่างจากกาเเล็กซี่</t>
  </si>
  <si>
    <t>ความเฉี่อยทำให้โลกเราอยู่ในทางแดง</t>
  </si>
  <si>
    <t>ไม่เกิด สเปกตรัมวัดได้จะค่อยๆเป็นสีน้ำเงิน</t>
  </si>
  <si>
    <t>แสดงใ้เห็นว่าเอกภพกำลังขยายตัว</t>
  </si>
  <si>
    <t>เนื่องจากมีแหล่งกำเนิดแตกต่างกัน</t>
  </si>
  <si>
    <t>พ.ศ.2508 อยู่ในเอกภพเมื่อ13800ล้านปี</t>
  </si>
  <si>
    <t>ไฮโดรเจน (Hydrogen) และเกิดขึ้นประมาณ3นาทีหลังยิกแบง</t>
  </si>
  <si>
    <t>กาแล็กซีA เพราะยิ่งแถบสเปกตรัมเลื่อนไปทางแดงมาก แสดงว่ากาแล็กซีนั้นเคลื่อนที่ออกจากโลกด้วยความเร็วสูง และอยู่ไกลมาก</t>
  </si>
  <si>
    <t>ผลของการขยายตัวของเอกภพ ทำให้ความยาวคลื่นของแสงจากกาแล็กซีถูกยืดออก</t>
  </si>
  <si>
    <t>จะ ไม่เกิดการเลื่อนทางแดง แต่จะเกิด การเลื่อนทางน้ำเงิน (Blueshift)</t>
  </si>
  <si>
    <t>แสดงว่าเอกภพกำลังขยายตัว ซึ่งเป็นข้อเสนอหลักของทฤษฎีบิกแบง</t>
  </si>
  <si>
    <t>รังสีไมโครเวฟพื้นหลังมีแหล่งกำเนิดจากช่วงเริ่มต้นของเอกภพมีความสม่ำเสมอทั่วเอกภพ ต่างจากรังสีไมโครเวฟทั่วไปในปัจจุบันที่เกิดจากเทคโนโลยีหรือแหล่งอื่นในจักรวาล</t>
  </si>
  <si>
    <t xml:space="preserve">380,000 ปีหลังบิกแบงเอกภพในขณะนั้นเย็นลงพอที่อะตอมจะรวมตัวกันได้ แสงจึงเดินทางได้อย่างอิสระ
</t>
  </si>
  <si>
    <t>ความเร็วในการเคลื่อนที่ของกาแล็กซีเพิ่มขึ้นตามระยะทางจากผู้สังเกตบนโลก</t>
  </si>
  <si>
    <t>การขยายตัวของเอกภพ รังสีไมโครเวฟพื้นหลังจากอวกาศ องค์ประกอบของธาตุเบื้องต้น</t>
  </si>
  <si>
    <t>หลังจากเกิดบิกแบง 300,000 ปี เกิดธาตุฮีเลียมและไฮโดรเจน</t>
  </si>
  <si>
    <t>B เพราะแถบสเปกตรัมเลื่อนไปทางแดงมากที่สุดหมายความว่ากาแล็กซี่นั่นจะอยู่ห่างไกลจากเรามากที่สุด</t>
  </si>
  <si>
    <t>เกิดจากการที่เอกภพขยายตัวทำให้กาแล็กซี่ที่เคยอยู่ใกล้โลกและมองเห็นเป็นสีน้ำเงินอยู่ห่างไกลออกไปจนเห็นเป็นสีแดง</t>
  </si>
  <si>
    <t>ไม่ แถบสเปกตรัมจะเลื่อนมาทางสีน้ำเงิน</t>
  </si>
  <si>
    <t>ก่อนที่เอกภพจะขยายตัวเมื่อสังเกตที่กาแล็กซี่ที่ใกล้โลกจะเห็นเป็นสีน้ำเงินแต่เมื่อมาสังเกตที่กาแล็กซี่จุดเดิมจะเห็นกาแล็กซี่เปลี่ยนเป็นสีแดงเพราะระยะทางได้ห่างออกไปทำให้เห็นเป็นสีแดงและมีคลื่นความถี่สูงมากขึ้น</t>
  </si>
  <si>
    <t>หลังจากบิกแบงระเบิด 300,000 ปี เอกภพในขณะนั้นมีคลื่นไมโครเวฟอยู่ทั่วทุกทิศทาง</t>
  </si>
  <si>
    <t>ความเร็วในการเคลื่อนที่ของกาแล็กซี่ออกจากผู้สังเกตแปรผันตรงกับระยะทางระหว่างกาแล็กซี่กับผู้สังเกต</t>
  </si>
  <si>
    <t>1.พบรังสีไมโครเวฟพื้นหลังจากอวกาศ
2.กฎฮับเบิล
3.ปรากฏการณ์ดอปเปลอร์</t>
  </si>
  <si>
    <t>เกิดอะตอมไฮโดรเจน และอะตอมฮีเลียม เกิดในช่วงเวลา300,000ปีหลังบิกแบง</t>
  </si>
  <si>
    <t>แหล่งกำเนิดแสงออกจากผู้สังเกต แสงความถี่ต่ำลง เห็นแสงเลื่อนไปทางสเปกตรัมสีแดง</t>
  </si>
  <si>
    <t>ไม่เกิดการเลื่อนทางแดง และแถบสเปกตรัมที่วัดจะทำให้เกิดสเปกตรัมของแสงที่วัดได้เคลื่อนไปที่สีฟ้า</t>
  </si>
  <si>
    <t>กาแล็กซีกำลังเคลื่อนที่ออกห่างจากโลก เพราะเป็นแรงเฉื่อยที่เกิดจากการระเบิดของบิกแบงในอดีต</t>
  </si>
  <si>
    <t>รังสีไมโครเวฟที่เกิดหลังบิกแบง มีอุณหภูมิต่ำและกระจายทั่วจักรวาล ส่วนรังสีไมโครเวฟปัจจุบันมาจากแหล่งเทียม</t>
  </si>
  <si>
    <t>รังสีไมโครเวฟพื้นหลังเกิดขึ้นเมื่อประมาณ 300,000 ปีหลังจากเกิดบิกแบง เอกภพในตอนนั้นมีลักษณะเป็น ก๊าซไฮโดรเจนและฮีเลียมร้อนจางๆ ที่กระจายตัวอย่างสม่ำเสมอ</t>
  </si>
  <si>
    <t>ยิ่งกาแล็กซีอยู่ห่างจากผู้สังเกตมาก ความเร็วการเคลื่อนที่ที่ออกห่างจากผู้สังเกตจะยิ่งมาก</t>
  </si>
  <si>
    <t>นายรพีภัทร เขียวมะนี</t>
  </si>
  <si>
    <t>การแผ่รังสีไมโครเวฟพื้นหลังของจักรวาล การขยายตัวของเอกภพโดยการเลื่อนแดง การกระจายตัวของธาตุไฮโดรเจน</t>
  </si>
  <si>
    <t>กาแล็กซี่ a เพราะยิ่งสเปกตรัมเป็นสีแดงหรืออยู่ในฝั่งสีแดงคือกาแล็กซี่กำลังเคลื่อนตัวออกเพราะแรงเฉื่อย</t>
  </si>
  <si>
    <t>เกิดจากแรงเฉื่อยของบิดแบง</t>
  </si>
  <si>
    <t xml:space="preserve">ไม่เกิด และแถบสเปกตรัมที่วัดได้จะเปลี่ยนไปทางด้านซ้าย หรือค่าความยาวคลื่นจะ สั้นลง
</t>
  </si>
  <si>
    <t xml:space="preserve"> ข้อมูลนี้สนับสนุนทฤษฎีบิกแบงที่กล่าวว่าเอกภพเริ่มต้นจากจุดเล็ก ๆ แล้วขยายตัวออกมาตลอดเวลา</t>
  </si>
  <si>
    <t>รังสีไมโครเวฟพื้นหลังคือรังสีที่เกิดขึ้นจากช่วงหลังบิกแบงประมาณ 380,000 ปี ซึ่งกระจายอยู่ทั่วเอกภพและมีอุณหภูมิคงที่มาก (ประมาณ 2.7 เคลวิน) ส่วนรังสีไมโครเวฟในปัจจุบันมักเกิดจากแหล่งที่มนุษย์สร้างขึ้น เช่น เตาไมโครเวฟหรืออุปกรณ์สื่อสาร และไม่ได้กระจายตัวทั่วเอกภพ</t>
  </si>
  <si>
    <t>เกิดขึ้นประมาณ 380,000 ปีหลังบิกแบง ตอนนั้นเอกภพเย็นพอที่อะตอมจะเกิดขึ้นได้ และเปลี่ยนจากทึบแสงเป็นโปร่งใส ทำให้แสงเดินทางได้อย่างอิสระ</t>
  </si>
  <si>
    <t>จากกราฟพบว่า ความเร็วในการเคลื่อนที่ของกาแล็กซีมีความสัมพันธ์โดยตรงกับระยะทาง กล่าวคือ ยิ่งกาแล็กซีอยู่ไกล ความเร็วในการถอยห่างยิ่งมาก ซึ่งสอดคล้องกับกฎของฮับเบิล</t>
  </si>
  <si>
    <t>สีแดง เพราะ เมื่อนำข้อมูลเขียนกราฟความเร็วในการเคลื่อนที่ของกาแล็กซี่ออกจากผู้สังเกตุแปรผันตรงกับระยะทางระหว่างกาแล็กซี่กับผู้สังเกตุ</t>
  </si>
  <si>
    <t>เกิดขึ้นจากการที่กาแล็กซีเคลื่อนตัวออกห่างจากเรา ทำให้ความยาวคลื่นของแสงที่เรารับรู้จากกาแล็กซีนั้นเปลี่ยนไปในทิศทางสีแดงของสเปกตรัม</t>
  </si>
  <si>
    <t>ไม่ใช่เพราะแถบสเปกตัมจะมีสีน้ำเงิน และสเปกจะมีความถี่ที่สูงขึ้น</t>
  </si>
  <si>
    <t>อาร์โน เพนเซียส และรอเบริ์ต วิลสันได้ตรวจพบไมโครเวฟจากอวกาศเป็นครั้งแรกด้วยความบังเอิญขณะทดสอบเครื่องรับสัญญาณของกล้องโทรทรรศน์ช่วงคลื่นวิทยุ</t>
  </si>
  <si>
    <t>คลื่นไมโครเวฟเป็นคลื่นที่มีความถี่มากหลายระดับ
ส่วนคลื่นไมโครเวฟพื้นหลัง เป็นคลื่นแม่เหล็กไฟฟ้าในเอกภพ</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</si>
  <si>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รังสีไมโครเวฟพื้นหลังแต่ละบริเวณมีความแตกต่างกันเพียงเล็กน้อย</t>
  </si>
  <si>
    <t>ความเร็วมีความแปรผันตรงกับระยะห่างระหว่างผู้สังเกตุกาแล็กซี</t>
  </si>
  <si>
    <t>การขยายตัวของจักรวาลและรังสีไมโครเวฟพื้นหลัง</t>
  </si>
  <si>
    <t>Aเพราะเข้าใกล้สเปกตรัมสีแดงมากที่สุด หมายความว่าอยู่ไกลมากที่สุด</t>
  </si>
  <si>
    <t>การขยายตัวของจักรวาลและการเคลื่อนที่ของกาแล็กซี</t>
  </si>
  <si>
    <t>จะเปลี่ยนแปลงเป็นสีน้ำเงิน</t>
  </si>
  <si>
    <t>มันจะแสดงให้เห็นว่าจักรวาลกำลังเคลื่อนที่ออกจากกันและเอกภพก็มีขนาดใหญ่ขึ้นเรื่อยๆ</t>
  </si>
  <si>
    <t>รังสีไมโครเวฟจะมีความถี่สูงมากระดับหลาย GHz
รังสีไมโครเวฟพื้นหลังจะมีอุณหภูมิที่ต่ำเกิดขึ้นหลังจากการเกิดบิกแบงประมาณ380,000ปี</t>
  </si>
  <si>
    <t>เกิดขึ้นหลังจากเกิดบิกแบงประมาณ380,000ปีซึ่งช่วงนั้นอุณหภูมิของจักรวาลอยู่ที่ประมาณ 3,000 องศาเคลวิน</t>
  </si>
  <si>
    <t>ความเร็วในการเคลื่อนที่กับผู้สังเกตแปรผันตรงกับระยะทางระหว่างกาแล็กซีกับผู้สังเกต</t>
  </si>
  <si>
    <t>ไฮโดรเจน ฮิเลียม ลิเทียม เบริลเลียม เกิดในช่วงเวลา 3 นาที ถึง 20 นาที</t>
  </si>
  <si>
    <t>สีแดง เพราะ เมื่อนำข้อมมาเขียนกราฟพบว่า ความเร็วในการเคลื่อนที่ของกาแล็กซีออกจากผู้สังเกตุแปรผันตรงกับระยะทางระหว่างกาแล็กซีกับผู้สังเกตดังรูป</t>
  </si>
  <si>
    <t>เกิดจากกำเนิดแสงออกจากผู้สังเกตแสดงความถี่ต่ำลง เห็นแสงเลื่อนไปทางสเปกตรัมสีแดง</t>
  </si>
  <si>
    <t>ไม่เกิดการเลื่อนทางแดง จะเกิดการเลื่อนทางน้ำเงิน แถบสเปกตรัมที่วัดได้จะเลื่อนไปทางด้านความยาวคลื่นที่สั้นลง (ด้านซ้ายของสเปกตรัม)</t>
  </si>
  <si>
    <t>ค้นพบว่าเอกภพขยายตัวเมื่อย้อนกลับ เป็นหลักฐานว่ากาแล็กซีถอยห่างจากกัน เอกภพกำลังขยายตัว
เมื่อย้อนกลับ</t>
  </si>
  <si>
    <t xml:space="preserve">รังสีไมโครเวฟพื้นหลังเกิดขึ้นจากยุคแรกหลังบิกแบง รังสีไมโครเวฟที่เกิดขึ้นในปัจจุบันเกิดจากกิจกรรมเฉพาะในบริเวณท้องฟ้าและโลก </t>
  </si>
  <si>
    <t>เกิดในช่วงเวลา 380,000 ปี เอกภพเริ่มเย็นลง มีรังสีไมโครเวฟพื้นหลังแผ่อยู่บริเวณต่าง ๆ</t>
  </si>
  <si>
    <t>ความเร็วมีความแปรผันต้องกลับระยะห่างระหว่างผู้สังเกตกาแล็กซี</t>
  </si>
  <si>
    <t>แอนติควาร์กประจุ + แอนติควาร์กประจุ -  โพซิตรอน นิวทริโน ควาร์กประจุ  + ควาร์กประจุ - 
อิเล็กตรอน แอนตินิวทริโน เกิดขึ้นหลักจากช่วงเวลา 10กำลังลบ43</t>
  </si>
  <si>
    <t>การเปลี่ยนแปลงของความยาวคลื่นที่เกิดขึ้นเมื่อแหล่งกำเนิดคลื่นที่กำหนด</t>
  </si>
  <si>
    <t>ไม่เกิดการเลื่อนทางแดงจะเกิดการเลื่อนทางน้ำเงินแถบสเปกตรัมที่วัดได้เลื่อนไปทางด้านความยาวคลื่นที่สั้นลงด้านซ้ายของสเปกตรัม</t>
  </si>
  <si>
    <t>การเลื่อนทางแดงบ่งชี้ว่าเอกภพกำลังอยู่จุดที่ขยายตัว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</si>
  <si>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จากเกิดขึ้นจากยุคแรกหลังบิกแบงรังสีไมโครเวฟที่เกิดขึ้นในปัจจุบันเกิดจากกิจกรรมเฉพาะบริเวณท้องฟ้าและโลก</t>
  </si>
  <si>
    <t xml:space="preserve">สเปกตรัมแม่เหล็กไฟฟ้า จักรวาล ที่ขยายตัวเย็นลงนับตั้งแต่การระเบิดครั้ง ดั้งเดิม นี้ รังสี พื้นหลังจึงอยู่ในช่วง ไมโครเวฟ </t>
  </si>
  <si>
    <t>กาแล็กซีที่อยู่ไกลเคลื่อนที่ออกไปจากผู้สังเกตและความเร็วที่มากกว่ากาแล็กซีที่อยู่ใกล้ ความสัมพันธ์นี้เรียกว่า กฏฮับเบิล-เลแมทร์</t>
  </si>
  <si>
    <t>นางสาวธนภรณ์ โพธิ์คล้าย</t>
  </si>
  <si>
    <t xml:space="preserve">1) ปรากฏการณ์ดอปเปลอร์ (Dopper Effects)
2) กฎฮับเบิล
</t>
  </si>
  <si>
    <t>อะตอมไฮโดรเจนและอะตอมฮีเลียม เกิดช่วง 3 นาที หลังบิกแบง</t>
  </si>
  <si>
    <t>B เพราะ แถบสเปกตรัมเลื่อนไปทางเเดงมากที่สุด</t>
  </si>
  <si>
    <t>เอกภพขยายตัวทำให้กาแล็กซีที่เคยอยู่ใกล้โลกและมองเห็นเป็นสีน้ำเงินอยู่ห่างไกลออกไปจึงมองเห็นเป็นสีแดง</t>
  </si>
  <si>
    <t>ไม่เกิดการเลื่อนทางแดง แถบสเปกตรัมจะเห็นแสงเลื่อนไปทางสเปกตรัมสีน้ำเงิน</t>
  </si>
  <si>
    <t>ก่อนที่เอกภพขยายตัวเมื่อสังเกตกาเเล็กซีจะเห็นเป็นสีน้ำเงินแต่เมื่อสังเกตที่กาเเล็กซีจุดเดิมจะเห็นกาแล็กซีเป็นสีแดง เพราะ ระยะทางห่างออกไปทำให้เห็นสีแดงเเละมีความถี่ต่ำลง</t>
  </si>
  <si>
    <t>หลังบิกแบงระเบิด300,000 ปี เอกภพขณะนั้นมีคลื่นไมโครเวฟทุกทิศทาง</t>
  </si>
  <si>
    <t>ความเร็วในการเคลื่อนที่ออกจากผู้สังเกตแปรผันตรงกับระยะทางระหว่างกาแล็กซีกับผู้สังเกต คือ กาแล็กซีที่อยู่ไกลเคลื่อนที่ออกไปจากผู้สังเกตด้วยความเร็วมากกว่ากาแล็กซีที่อยู่ใกล้</t>
  </si>
  <si>
    <t>การขยายตัวของจักรวาล, รังสีไมโครเวฟพื้นหลังของจักรวาล, และปริมาณธาตุเบื้องต้นในจักรวาล</t>
  </si>
  <si>
    <t>ไฮโดรเจน และฮีเลียม 3นาทีหลีงจากบิกแบง</t>
  </si>
  <si>
    <t>aเพราะเข้าใกล้สเปกตรัมสีแดงมากที่สุด</t>
  </si>
  <si>
    <t>แหล่งกำเนิดแสงออกจากผู้สังเกตแสงความถี่ต่ำเห็นแสงเคลื่อนไปทางสเปกตรัมสีแดง เรียกว่าเคลื่อนทางสีแดง</t>
  </si>
  <si>
    <t>ไม่ ถ้าเข้าหาผู้สังเกตแสงความถี่สูงขึ้นเห็นแสงสเปกตรัมสีน้ำเงินเรียกว่า การเคลื่อนทางน้ำเงิน</t>
  </si>
  <si>
    <t>การเลื่อนไปทางแดงแสดงให้เห็นว่ากาแล็กซีที่อยู่ห่างไกลกำลังเคลื่อนที่ออกจากกัน</t>
  </si>
  <si>
    <t>รังสีไมโครเวฟพื้นหลังจะเป็นคลื่นแม่เหล็กไฟฟ้าที่เหลืออยู่จากการขยายตัวของเอกภพ</t>
  </si>
  <si>
    <t>ถ้าระยะทางระหว่างผู้สังเกตกับกาแล็กซีใกล้ ความเร็วการเคลื่อนที่ถอยห่างจะช้า แต่ถ้าออกห่างไปความเร็วจะเร็วขึ้น</t>
  </si>
  <si>
    <t>การขยายตัวของจักรวาล
องค์ประกอบของธาตุ
โครงสร้างขนาด
การเปลี่ยนแปลงของอุณหภูมิ</t>
  </si>
  <si>
    <t>ไฮโดรเจน/ฮีเลียม/ลิเทียม
เกิดขึ้น 3-20 นาที หลังการระเบิดบิกแบง</t>
  </si>
  <si>
    <t>กาแล็กซี A แหล่งกำเนิดแสงออกจากผู้สังเกต แสงความถี่ตํ่าลง</t>
  </si>
  <si>
    <t>แหล่งกำเนิดแสงออกจากผู้สังเกต แสดงความถี่ตํ่าลง เห็นแสงเลื่อนไปทางสเปกตรัมสีแดง</t>
  </si>
  <si>
    <t>ไม่ จะเกิด การเลื่อนทางนํ้าเงิน 
แถบสเปกตรัมจะเลื่อนไปทางซ้าย</t>
  </si>
  <si>
    <t>ฮับเบิล ถ่ายภาพสเปกตรัมของกาแล็กซีในเอกภพ
สีของกาแล็กซีส่วนใหญ่จะมีลักษณะ การเลื่อนทางแดง คาดว่ากาแล็กซีกำลังเคลื่อนที่ออกห่างจากโลก อาจเป็นแรงเฉื่อยที่เกิดจากการระเบิดในอดีต</t>
  </si>
  <si>
    <t>แหล่งกำเนิด
ความถี่และอุณหภูมิ
การกระจายตัว</t>
  </si>
  <si>
    <t>เกิดขึ้นในช่วงเวลาประมาณ 380,000 ปีหลังการเกิดบิกแบง
เอกภพโปร่งแสงเป็นครั้งแรก แสงเริ่มเดินทางได้อย่างอิสระ</t>
  </si>
  <si>
    <t>กาแล็กซี่เปลี่ยนเป็นสีแดง ทำให้เห็นว่ากำลังเคลื่อนที่ออกจากเรา</t>
  </si>
  <si>
    <t>ไฮโดรเจน ลิเทียม ฮีเลียม 3-20นาทีหลังบิกแบง</t>
  </si>
  <si>
    <t>A เพราะอยู่ใกล้สีแดงมากที่สุด</t>
  </si>
  <si>
    <t>จะไม่เกิดการเลื่อนทางแดง แทบสเปกตรัมจะเลื่อนไปทางซ้าย</t>
  </si>
  <si>
    <t>กาแล็กซี่เลื่อนทางแดง เคลื่อนที่ออกห่าง เอกภพที่ขยายตัว</t>
  </si>
  <si>
    <t>ที่มาและความสมำ่เสมอลักษณะทางสเปกตรัม</t>
  </si>
  <si>
    <t>380000ปีหลังจากบิกแบง 13.8ล้านปีก่อน ร้อนไม่มีดาวหรือกาแล็กซี่มีเพียงก๊าซไฮโดรเจน</t>
  </si>
  <si>
    <t>ความเร็วกับระยะทางแปรผันตรงกัน</t>
  </si>
  <si>
    <t>การขยายตัวของจักรวาล, รังสีไมโครเวฟ</t>
  </si>
  <si>
    <t>นิวเคลียสของไฮโดรเจน และฮีเลียม</t>
  </si>
  <si>
    <t>เห็นประมาณช่วงสีส้ม600</t>
  </si>
  <si>
    <t>เกิดขึ้นจากการขยายตัวของเอกภพและปรากฏการณ์ดอปเปลอร์</t>
  </si>
  <si>
    <t xml:space="preserve">จะไม่เกิดการเลื่อนทางแดง แต่จะเกิดการเลื่อนทางฟ้า แทน แถบสเปกตรัมที่วัดได้จะมีการเปลี่ยนแปลง โดยความยาวคลื่นของแสงที่วัดได้จะสั้นลง หรือมีสีฟ้ามากขึ้น </t>
  </si>
  <si>
    <t>เอกภพกำลังขยายตัวอย่างต่อเนื่อง</t>
  </si>
  <si>
    <t xml:space="preserve">
รังสีไมโครเวฟพื้นหลัง คือ รังสีจากจักรวาลยุคแรก มีพลังงานต่ำ กระจายทั่วเอกภพ
ไมโครเวฟปัจจุบัน คือ รังสีจากแหล่งเทียม พลังงานสูง ใช้ในชีวิตประจำวัน
</t>
  </si>
  <si>
    <t xml:space="preserve"> เกิดขึ้นเมื่อ 380,000 ปีหลังจากการระเบิดใหญ่ คือบิ๊กเเบง</t>
  </si>
  <si>
    <t>การขยายตัวของเอกภพจะยืดไปจนกว่ามันจะหยึดของตัวมันเองเกิดจากเเรงเฉื่อยหลังจากบิ๊กเเบง</t>
  </si>
  <si>
    <t>นักดาราศาสตร์ เอ็ดวิน ฮับเบิล รังสีไมโครเวฟพื้นหลังของจักรวาล องค์ประกอบของธาตุเบาในเอกภพ โครงสร้างขนาดใหญ่ของเอกภพ การยืนยันจากทฤษฎีสัมพัทธภาพทั่วไปของไอน์สไตน์</t>
  </si>
  <si>
    <t>ไฮโดรเจน ฮีเลียม ควาร์ก แอนติควาร์ก นิวทริโน แอนตินิวทริโน</t>
  </si>
  <si>
    <t>A เพราะ แหล่งกำเนิดแสงออกจากผู้สังเกตแสงความถี่ต่ำลงเห็นแสงเลื่อนไปทางสเปกตรัมสีแดง</t>
  </si>
  <si>
    <t>แหล่งกำเนิดแสงออกจากผู้สังเกตแสงความถี่ต่ำลงเห็นแสงเลื่อนไปทางสเปกตรัมสีแดง เรียกว่าการเลื่อนทางแดง</t>
  </si>
  <si>
    <t>แหล่งกำเนิดแหล่งกำเนิดแสงเข้าหาผู้สังเกตความถี่สูงขึ้นเห็นแสงเลื่อนไปทางสเปกตรัมสีน้ำเงินเรียกว่าการเลื่อนทางน้ำเงิน</t>
  </si>
  <si>
    <t xml:space="preserve">การเลื่อนทางแดง เป็นหลักฐานเชิงสังเกตที่ยืนยันว่าเอกภพกำลังขยายตัว ซึ่ง สอดคล้องโดยตรงกับสิ่งที่ทฤษฎีบิกแบงคาดการณ์ไว้ </t>
  </si>
  <si>
    <t>รังสีไมโครเวฟพื้นหลัง เป็นพลังงานที่เก่าแก่ที่สุดในเอกภพ มีต้นกำเนิดจากบิกแบงและกระจายทั่วจักรวาลอย่างสม่ำเสมอ  และ รังสีไมโครเวฟในปัจจุบัน เป็นคลื่นแม่เหล็กไฟฟ้าที่มนุษย์สร้างขึ้นเพื่อใช้ในเทคโนโลยี โดยมีต้นกำเนิดจากอุปกรณ์ต่าง ๆ</t>
  </si>
  <si>
    <t>เกิดขึ้นในช่วงเวลาประมาณ 380,000 ปีหลังจากบิกแบง</t>
  </si>
  <si>
    <t>กาแล็กซี่ที่อยู่ไกลเคลื่อนที่ใกล้ และเรียกความสัมพันธ์นี้ว่ากฎฮับเบิล-เลอแมทร์</t>
  </si>
  <si>
    <t>1. เอ็ดวินฮับเบิล ; สังเกตุการเคลื่อนที่ของกาแล็กซีต่าง ๆ พร้อมวัดระยะห่างของกาแล็กซี พบว่าความเร็วในการเคลื่อนที่ของกาแล็กซีออกจากผู้สังเกตแปรผันตรงกับระยะทาง
2. การขยายตัวของเอกภพ , ไมโครเวฟพื้นหลังจากอวกาศ
3. ปรากฏการณ์ดอปเปลอร์</t>
  </si>
  <si>
    <t xml:space="preserve">ควาร์กประจุ +,-
แอนติควาร์กประจุ +,-
อิเล็กตรอน
โพซิตรอน
</t>
  </si>
  <si>
    <t xml:space="preserve">กาแล็กซี A เพราะ แหล่งกำเนิดแสงออกจากผู้สังเกต และแสงเกิดความถี่ต่ำลง </t>
  </si>
  <si>
    <t>ความถี่ของแสงต่ำลง</t>
  </si>
  <si>
    <t>ไม่เกิดการเลื่อนทางสีแดง แถบสเปกตรัมที่วัดได้จะเกิดการเลื่อนไปทางสีน้ำเงินแทน</t>
  </si>
  <si>
    <t>สีของกาแล็กซีส่วนใหญ่มีลักษณะการเลื่อนทางแดง เลยคาดว่ากาแล็กซีกำลังเคลื่อนตัวออกห่าง และยิ่งกาแล็กซีอยู่ห่างมาก ความเร็วในการเคลื่อนที่ออกห่างจะยิ่งมาก</t>
  </si>
  <si>
    <t>รังสีไมโครเวฟพื้นหลัง เกิดจาก อวกาศที่หลงเหลือหลังเกิดบิงแบง
รังสีไมโครเวฟในปัจจุบัน มีความถี่มากกว่า</t>
  </si>
  <si>
    <t>เกิดขึ้นประมาณ 380,000 ปีหลังจากการระเบิดใหญ่ มีลักษณะร้อนและหนาแน่นมาก แต่ก็เย็นลงจนสามารถให้แสงเดินทางได้อย่างอิสระ</t>
  </si>
  <si>
    <t>กาแล็กซีที่อยู่ไกลเคลื่อนที่ออกห่างจากผู้สังเกตด้วยความเร็วที่มากกว่ากาแล็กซีที่อยู่ใกล้</t>
  </si>
  <si>
    <t>น.ส.ทัศพร ขำสวัสดิ์</t>
  </si>
  <si>
    <t>การขยายตัวของจักรวาล  การพบรังสีพื้นหลังของจักรวาล และสัดส่วนของธาตุ</t>
  </si>
  <si>
    <t>กาแล็กซีA เพราะแหล่งกำเนิดแสงออกจากผู้สังเกตและแสงเกิดความถี่ต่ำลง</t>
  </si>
  <si>
    <t>เกิดขึ้นจากการขยายตัวของจักรวาลและปรากฏการณ์ดอปเปลอร์</t>
  </si>
  <si>
    <t>ไม่เกิดสเปกตรัมเพราะแหล่งกำเนิดแสงเข้าหาผู้สังเกตแสงความถี่สูงขึ้นเห็นแสงเลื่อนไปทางสเปกตรัมสีน้ำเงินเรียกว่าการเลื่อนทางน้ำเงิน</t>
  </si>
  <si>
    <t>รังสีไมโครเวฟปัจจุบันมีความถี่มากกว่า</t>
  </si>
  <si>
    <t>พบรังสีไมโครเวฟพื้นหลังอวกาศหลังจากการเกิดบิกแบง การขยายตัวของจักรวาล และสัดส่วนของธาตุ</t>
  </si>
  <si>
    <t>ไฮโดรเจน และ ฮีเลียม เกิดขึ้นช่วง300,000ปีถึง1,000ล้านปี</t>
  </si>
  <si>
    <t>กาแล็คซี่a เพราะแหล่งกำเนิดแสงออกจากผู้สังเกตและแสงเกิดความถี่ต่ำลง</t>
  </si>
  <si>
    <t>ไม่และจะเห็นแสงเลื่อนไปทางสเปกตรัมสีน้ำเงิน</t>
  </si>
  <si>
    <t>ปัจจุบันมีความถี่มากกว่า</t>
  </si>
  <si>
    <t>กาแล็คซี่ที่อยู่ไกลเคลื่อนที่ออกห่างจากผู้สังเกตด้วยความเร็วที่มากกว่ากาแล็คซี่ที่อยู่ใกล้</t>
  </si>
  <si>
    <t>คลื่นไมโคเวฟจากนอกโลก การขยายตัวของเอกภพ(ดูจากสีการเลื่อน)</t>
  </si>
  <si>
    <t>ไฮโดเจน เกิดช่วงหลังจากเกิดบิกแบง 1,000 ล้านปี</t>
  </si>
  <si>
    <t>A เพราะ ถ้าแทบสเปกตรัมอยู่ใกล้สีน้ำเงินแสดงว่ากาแล็กซีกำลังหดตัว</t>
  </si>
  <si>
    <t>แหล่งกำเนิดแสงออกจากผู้สังเกต แสงความถี่ต่ำลง เห็นแสงเลื่อนไปตามทางสเปกตรัมสีแดง</t>
  </si>
  <si>
    <t>ไม่เห็นเป็นสีแดงเพราะถ้าเข้าหาจะกลายเป็นสีน้ำเงิน เพราะสีแดงแสดงว่ากาเล็กซีกำลังออกห่าง แต่สีน้ำเงินคือ กาแล็กซีกำลังเข้าหา</t>
  </si>
  <si>
    <t>เพราะ โดยการเลื่อนทางแดงแสดงให้เห็นว่ากาแล็กซีที่อยู่ห่างไกลจากเราเคลื่อนที่ออกไปเร็วกว่ากาแล็กซีที่อยู่ใกล้กว่า ซึ่งบ่งบอกว่าจักรวาลกำลังขยายตัว</t>
  </si>
  <si>
    <t xml:space="preserve">เวลาที่เกิด ลักษณะ </t>
  </si>
  <si>
    <t>เกิดช่วง 380,000 ปีหลังจากเกิดบิกแบง อุณหภูมิประมาณ 3,000 เคลวิน และแสง</t>
  </si>
  <si>
    <t>ยิ่งระยะห่างเยอะความเร็วจะเยอะตาม</t>
  </si>
  <si>
    <t>เพราะมีหลักฐานจากการสังเกตการณ์ทางดาราศาสตร์สนับสนุนเช่นการขยายตัวของเอกภพ และไมโครเวฟพื้นหลังอวกาศ</t>
  </si>
  <si>
    <t>ควาร์กรวมตัวกันโปรตอนหลังจาก3นาที จะเริ่มเกินนิวเคลียสของธาตุฮีเลียม</t>
  </si>
  <si>
    <t>เมื่อแหล่งกำเนิดแสงเคลื่อนที่ห่างออกไปจากผู้สังเกต</t>
  </si>
  <si>
    <t>ไม่เกิดการเลื่อนทางแดงเนื่องจากไม่ตรวจพบค่าสเปกตรัมที่วัดได้</t>
  </si>
  <si>
    <t>เป็นเพราะทำให้ฮับเบิลค้นพบการขยายตัวของเอกภพ</t>
  </si>
  <si>
    <t>รังสีไมโครเวฟเกิดขึ้นในเอกภพยุคแรกเกิดขึ้นในจักรวาล ซึ่งในปัจจุบันหลงเหลือเพียงแค่รังสีไมโครเวฟพื้นหลังที่อยู่ทั่วไปและสม่ำเสมอทุกทิศทาง</t>
  </si>
  <si>
    <t>ประมาณ 3แสน8หมื่นปี และทุกพื้นที่ในเอกภพ มีคลื่นไมโครเวฟพื้นหลังอยู่ทั่วไปแชะสม่ำเสมอในทุกทิศทาง</t>
  </si>
  <si>
    <t>เมื่อมีระยะห่างจากผู้สังเกตุกับกาแล็คซี่มากขึ้นจะทำให้ความเร็วในการเคลือนที่ถอยห่างมากขึ้น</t>
  </si>
  <si>
    <t>ฮีเลียมเเละไฮโดเจนหลังจากเกิดบิกเเบง 300,000ปี</t>
  </si>
  <si>
    <t>B เพราะแถบสเปกตรัมใกล้สีเเดงมากที่สุด</t>
  </si>
  <si>
    <t>เกิดจากการที่เอกภพขยายตัวทำให้กาเเล็กซีที่เคยอยู่ใกล้โลกและมองเห็นเป็นสีน้ำเงินอยู่ห่างออกไปจนเห็นเป็นสีเเดง</t>
  </si>
  <si>
    <t>ไม่ เเถปสเปกตรัมจะเลื่อนมาทางสีน้ำเงิน</t>
  </si>
  <si>
    <t>ยิ่งกาเเล็กซีอยู่หางจากผู้สังเกตุมากความเร็วในการเคลื่อนที่ออกห่างจากผู้สังเกตจะยิ่งมีค่ามาก</t>
  </si>
  <si>
    <t>มีความถี่มากกว่า</t>
  </si>
  <si>
    <t>300,000ปี มีคลื่นไมโคเวฟทุกทิศทาง</t>
  </si>
  <si>
    <t>ความเร็วในการเคลื่อนที่ของกาแล็กซีออกจากผู้สังเกตแปรผันตรงกับระยะทางระหว่างกาแล็กซีกับ
ผู้สังเกต หรือมีความหมายว่ากาแล็กซีที่อยู่กลเคลื่อนที่ออกไปจากผู้สังเกตด้วยความเร็วที่มากกว่ากาแล็กซีที่อยู่ใกล้ และเรียกความสัมพันธ์นี้ว่า กฎรับเบิล-เลอแมทร์</t>
  </si>
  <si>
    <t>นายนราวิชญ์ แก้วชิงดวง</t>
  </si>
  <si>
    <t>การค้นพบคลื่นไมโครเวฟในอวกาศ กฎของฮับเบิล และ Doppler effect</t>
  </si>
  <si>
    <t>อะตอมของไฮโดรเจนและฮีเลียม เกิดช่วง 3 แสนปีหลังบิกแบง</t>
  </si>
  <si>
    <t>เกิดจากการเคลื่อนที่ของกาแล็กซี เคลื่อนตัวออกห่างจากผู้สังเกต ทำให้แสงจากกาแล็กซีมีความถี่ต่ำลง สเปคตรัมของแสงจึงเลื่อนไปตรงสเปคตรัมสีแดง</t>
  </si>
  <si>
    <t>ไม่ เพราะหากกาแล็กซีเคลื่อนที่เข้าหาผู้สังเกต จะทำให้สเปคตรัมของแสงเคลื่อนไปที่สเปคตรัมสีฟ้า</t>
  </si>
  <si>
    <t>แสดงให้เห็นว่า จักรวาลมีการขยายตัวขึ้น</t>
  </si>
  <si>
    <t>รังสีไมโครเวฟพื้นหลัง เกิดจากจักรวาลยุคแรกหลังบิกแบง
รังสีไมโครเวฟปัจจุบัน เกิดจากสิ่งที่มนุษย์สร้างขึ้น</t>
  </si>
  <si>
    <t>เกิดขึ้นหลังจากบิกแบง 3 แสนปี เอกภพ เอกภพมีความร้อนและความหนาแน่นสูง</t>
  </si>
  <si>
    <t>ความสัมพันธ์ระหว่างความเร็วในการเคลื่อนที่ของกาแล็กซีออกจากผู้สังเกต กับระยะทางระหว่างกาแล็กซีกับผู้สังเกต v = HoD</t>
  </si>
  <si>
    <t>ไมโครเวฟพื้นหลังอวกาศ,การขยายตัวของเอกภพ</t>
  </si>
  <si>
    <t>A เพราะเข้าใกล้สเปกตรัมสีแดงมากที่สุด หมายความว่าอยู่ไกลที่สุดเคลื่อนที่ออกห่างเร็วที่สุด</t>
  </si>
  <si>
    <t>เมื่อกาแล็กซีอยู่ไกลจากผู้สังเกตุ สเปกตรัมจะเลื่อนไปทางแดง</t>
  </si>
  <si>
    <t xml:space="preserve">ไม่ถ้าเข้าหาจะเปลี่ยนแปลงเป็นเข้าหาแถบสเปกตรัมสีน้ำเงิน </t>
  </si>
  <si>
    <t>แหล่งกำเนิดออกจากผู้สังเกตุ แสงความถี่ต่ำลง เห็นแสงเลื่อนไปทางสเปกตรัมสีแดงเรียกว่า การเลื่อนทางแดง</t>
  </si>
  <si>
    <t xml:space="preserve">เป็นรังสีประเภทเดียวกัน แต่ที่มาและลักษณะไม่เหมือนกัน เพราะรังสีไมโครเวฟพื้นหลังเกิดจากรังสีที่เหลือจากบิ๊กแบงแผ่กระจายทั่วจักรวาล แต่ รังสีไมโครเวฟเกิดจากคลื่นแม่เหล็กไฟฟ้า </t>
  </si>
  <si>
    <t>เกิดขึ้นหลังจากเกิดบิ๊กแบง380k ปี เอกภพในตอนนั้นทึบแสงและมีอุณหภูมิอยู่ที่3k องศาเคลวิน</t>
  </si>
  <si>
    <t>กาแล็กซีที่อยู่ไกลเคลื่อนที่ออกจากผู้สังเกตุได้ไวกว่ากาแล็กซีที่อยู่ใกล้</t>
  </si>
  <si>
    <t>H , He , Li 
เวลา ; ประมาณ 3-20 นาทีหลังบิกแบง</t>
  </si>
  <si>
    <t xml:space="preserve"> D อยู่ห่างจากโลกมากที่สุด เพราะแถบสเปกตรัมของมันมีการเลื่อนทางแดงมากที่สุด
แสดงถึงความเร็วในการถอยห่างที่มากที่สุด ตามหลักของการขยายตัวของเอกภพ</t>
  </si>
  <si>
    <t>เมื่อแหล่งกำเนิดแสงห่างออกไปจากผู้สังเกตุ</t>
  </si>
  <si>
    <t>ไม่ แถบสเปกตรัมที่วัดได้จะไม่เป็นสีแดง</t>
  </si>
  <si>
    <t>เป็นหลักฐานที่แสดงว่าเอกภพกำลังขยายตัว</t>
  </si>
  <si>
    <t>รังสีไมโครเวฟที่เกิดขึ้นหลังจาก เอกภพยุคแรกและมีทั่วทิศทางในจักรวาล รังสีไมโครเวฟปัจจุบันเป็นรังสีที่เกิดขึ้นในยุคนี้ โดยมนุษย์</t>
  </si>
  <si>
    <t xml:space="preserve">เกิดขึ้นช่วง 380,000 ปี เอกภพมีอุณหภูมิประมาณ 5,000 เคลวิน มีอะตอมก่อตัว โปร่งแสง มีคลื่นแม่เหล็กไฟฟ้า </t>
  </si>
  <si>
    <t>การขยายตัวเอกภพไม่สิ้นสุด ยิ่งห่างไกล การเคลื่อนที่ถอยห่างก็มากขึ้น</t>
  </si>
  <si>
    <t>การขยายตัวของเอกภพ,รังสีไมโครเวฟพื้นหลังของจักรวาล</t>
  </si>
  <si>
    <t>D อยู่ห่างจากโลกมาที่สุด เพราะแถบสเปกตรัม
ของมันมีการเลื่อนทางแดงมากที่สุดแสดงถึงความเร็วในการถอยห่างที่มากที่สุด ตามหลักของการขยายตัวของเอกภพ</t>
  </si>
  <si>
    <t xml:space="preserve">เลื่อนทางแดงจากการขยายตัวของเอกภพ </t>
  </si>
  <si>
    <t>ไม่เกิดการเลื่อนทางเเดงและแถบสเปกตรัมเนื่องจากเอกภพหยุดการขยายตัวทำให้แถบสีไม่เป็นสีแดง</t>
  </si>
  <si>
    <t>สรุปได้ว่าเอกภพยังเกิดการขยายตัวอยู่เรื่อยๆหลังจากเกิดบิกแบง</t>
  </si>
  <si>
    <t>รังสีไมโครเวฟที่เกิดขึ้นจาก เอกภพยุคแรก และมีอยู่ทั่วทุกทิศทางในจักรวาล รังสีไมโครเวฟปัจจุบัน เป็นรังสีที่เกิดขึ้นใน ยุคปัจจุบันโดยมนุษย์</t>
  </si>
  <si>
    <t>เกิดขึ้นในช่วงเวลาประมาณ 380,000 ปี ขณะนั้นเอกภพเย็นตัวพอให้อะตอมก่อตัว แสงจึงหลุดพ้นออกมา</t>
  </si>
  <si>
    <t>การขยายตัวของเอกภพยังไม่สิ้นสุดและยิ่งห่างไกลเท่าไรการเคลื่อนที่ถอยห่างก็ยิ่งมาขึ้นตาม</t>
  </si>
  <si>
    <t>1.การขยายตัวของจักรวาล ใช้หลัก กฎของฮับเบิล
2.รังสีไมโครเวฟพื้นหลังของจักรวาล
3.สัดส่วนของธาตุเบาในเอกภพ
4.โครงสร้างขนาดใหญ่ของจักรวาล
5. การเลื่อนคลื่นความถี่ไปทางแดง (Redshift)</t>
  </si>
  <si>
    <t>ธาตุแรกที่เกิดขึ้นในเอกภพหลังจากบิกแบง เรียกว่า “ธาตุเบา” ซึ่งเกิดขึ้นในช่วงที่เรียกว่า การสังเคราะห์นิวเคลียสหลังบิกแบง เกิดขึ้นประมาณ 3-20 นาที
ได้แก่ 1. ไฮโดรเจน-1 (¹H) คือ โปรตอนเดี่ยว 
2. ฮีเลียม-4 (⁴He) ประกอบด้วย 2 โปรตอนและ 2 นิวตรอน
3. ดิวเทอเรียม (²H) เป็นไอโซโทปของไฮโดรเจน มี 1 โปรตอน และ 1 นิวตรอน
4. ฮีเลียม-3 (³He) มี 2 โปรตอน และ 1 นิวตรอน
5. ลิเทียม-7 (⁷Li) ธาตุหนักที่สุดที่สามารถเกิดได้จากการสังเคราะห์หลังบิกแบง</t>
  </si>
  <si>
    <t>A อยู่ห่างจากผู้สังเกตบนโลกมากที่สุด เพราะเส้นสเปกตรัมของกาแล็กซี A มีการเลื่อนไปทางแดงมากที่สุด</t>
  </si>
  <si>
    <t>การเลื่อนทางแดงของกาแล็กซี (Redshift) เป็นปรากฏการณ์ที่แสงจากกาแล็กซีหรือวัตถุท้องฟ้าถูกเลื่อนไปยังความยาวคลื่นที่ ยาวขึ้น หรือ ค่าความถี่ต่ำลง เกิดจากการขยายตัวของเอกภพ</t>
  </si>
  <si>
    <t>ไม่เกิดทางเลื่อนทางแดง กาแล็กซี่เคลื่อนที่เข้าหาผู้สังเกต แสงความถี่ สูงขึ้น เห็นแสงเลื่อนไปทางสเปกตรัมสีน้ำเงิน เรียกว่า การเลื่อนทางน้ำเงิน</t>
  </si>
  <si>
    <t>ถ่ายภาพสเปกตรัมของกาแล็กซี่ในเอกภพ สีของกาแล็กซี่ส่วนใหญ่มีลักษณะ การเลื่อนทางสีแดง คาดว่ากาแล็กซี่กำลังเคลื่อนที่ออกห่างจากโลก อาจเป็นแรงเฉื่อยจากการระเบิดในอดีต</t>
  </si>
  <si>
    <t>รังสีไมโครเวฟพื้นหลัง = แสงเรืองของเอกภพในวัยเด็ก
ไมโครเวฟในปัจจุบัน = คลื่นที่มนุษย์ผลิตขึ้นในชีวิตประจำวัน</t>
  </si>
  <si>
    <t>รังสีไมโครเวฟพื้นหลัง เกิดขึ้นในช่วงเวลาหลังจากบิกแบง มีลักษณะจากดาวเทียม คล้ายจุดสีฟ้าสีแดง</t>
  </si>
  <si>
    <t>นางสาวอธิชา เก้าลิ้ม</t>
  </si>
  <si>
    <t xml:space="preserve">1)สมมติฐานที่ใช้ในการศึกษาเอกภพ
-Isotropic มีลักษณะโดยรวมเหมือนกัน
-Homogeneous มีลักษณะเป็นเนื้อเดียวเมื่อมองเห็น
2)ปรากฎการณ์ดอปเปลอร์ (Doppler Effect) 
-เมื่อแหล่งกำเนิดคลื่นเคลื่อนที่เทียบกับผู้สังเกต ผู้สังเกตจะได้รับคลื่นที่มีความถี่แตกต่างจากที่แหล่งกำเนิดแผ่ออกมา
-แหล่งกำเนิดแสงออกจากผู้สังเกต แสงความถี่ต่ำลง เห็นแสงเลื่อนไปทางสเปกตรัมสีแดงเรียกว่า การเลื่อนทางแดง(Red Shift)
-แหล่งกำเนิดแสงเข้าหาผู้สังเกต แสงความถี่สูงขึ้น เห็นแสงเลื่อนไปทางสเปกตรัมสีน้ำเงินเรียกว่า การเลื่อนทางน้ำเงิน(Blue Shift) 
3)เอ็ดวิน โพเวล ฮับเบิล (Hubble E.P.)-ถ่ายภาพสเปกตรัมของกาแล็กซี่ในเอกภพ สีของกาแลกซี่ส่วนใหญ่มีลักษณะ การเลื่อนทางแดง คาดว่ากาแล็กซี่กำลังเคลื่อนที่ออกห่างจากโลก อาจเป็นแรงเฉื่อยที่เกิดจากการระเบิดในอดีต (กฎฮับเบิล:ยิ่งกาแล็กซี่อยู่ห่างจากตาผู้สังเกตมาก ความเร็วในการเคลื่อนที่ออกห่างจากผู้สังเกตจะยิ่งมีค่ามาก
4)พบรังสีไมโครเวฟพื้นหลังจากอวกาศที่หลงเหลือมาหลังจากเกิดบิกแบง
</t>
  </si>
  <si>
    <t>เกิดธาตุ ควาร์ก อิเล็กตรอน นิวตริโน แอนติควาร์ก โพซิตรอน แอนตินิวทริโน เกิดขึ้นหลังจากการพองตัว (10^-32วินาทีหลังบิกแบง)</t>
  </si>
  <si>
    <t>A เพราะอยู่ใกล้สเปกตรัมสีแดงมากที่สุด(แหล่งกำเนิดแสงออกจากผู้สังเกต ความถี่ต่ำลง จึงเห็นเป็นสเแกตรัมสีแดง)</t>
  </si>
  <si>
    <t xml:space="preserve">แหล่งกำเนิดแสง ออกจาก ผู้สังเกต แสงความถี่ ต่ำลง เห็นแสงเลื่อนไปทางสเปกตรัมสีแดง เรียกว่า การเลื่อนทางแดง(Red Shift) </t>
  </si>
  <si>
    <t xml:space="preserve">ไม่ เพราะ แหล่งกำเนิด เข้าหา ผู้สังเกต แสงความถี่ สูงขึ้น จะเห็นแสงเลื่อนไปทาง"สเปกตรัมสีน้ำเงิน" เรียกว่า การเลื่อนทางน้ำเงิน(Blue Shift) </t>
  </si>
  <si>
    <t>ภาพถ่ายสเปกตรัมของกาแล็กซี่ในเอกภพ สีของกาแล็กซี่ส่วนใหญ่จะมีลักษณะการเลื่อนทางแดง คาดว่า กาแล็กซี่ี่กำลังเคลื่อนที่ออกห่างจากโ อาจเป็นแรงเฉื่อยที่เกิดจากการระเบิดในอดีต</t>
  </si>
  <si>
    <t>รังสีไมโครเวฟพื้นหลัง คือ “เสียงสะท้อนจากจุดเริ่มต้นของจักรวาล”
ส่วนรังสีไมโครเวฟในชีวิตประจำวันคือ “เครื่องมือที่มนุษย์สร้างขึ้นเพื่อใช้ประโยชน์”</t>
  </si>
  <si>
    <t>รังสีไมโครเวฟพื้นหลัง เกิดขึ้นในช่วงหลังจากบิกแบง มีลักษณะดาวเทียมคล้ายจุกฟ้าสีแดง</t>
  </si>
  <si>
    <t>ยิ่งกาแล็กซี่อยู่ห่างจากผู้สังเกตมากความเร็วในการเคลื่อนที่ออกห่างจากผู้สังเกตจะยิ่งมีค่ามาก</t>
  </si>
  <si>
    <t>นส.ปุญญิสา เปี่ยมโชคอนันต์</t>
  </si>
  <si>
    <t>สมมติฐานที่ใช้ในการศึกษาเอกภพ
-Isotropic มีลักษณะโดยรวมเหมือนกัน
-Homogeneous มีลักษณะเป็นเนื้อเดียวกเมื่อมองในภาพรวม
-ปรากฏการณ์ดอปเปลอร์ (Doppler Effect) -&gt;เมื่อแหล่งกำเนิดคลื่นเคลื่อนที่เทียบกับผู้สังเกต ผู้สังเกตจะได้รับคลื่นที่มีความถี่แตกต่างจากที่แหล่งกำเนิดแผ่ออกมา
-เอ็ดวิน โพเวล ฮับเบิล(Hubble E.P.) -&gt;การเคลื่อนที่ทางแดง คาดว่ากาแล็กซีกำลังเคลื่อนที่ ออกห่าง จากโลก
-กฎฮับเบิล -&gt;ยิ่งกาแล็กซีอยู่ห่างจากผู้สังเกตมากทความเร็วในการเคลื่อนที่ออกห่างจากผู้สังเกตจะยิ่งมีค่ามาก
-พบรังสีไมโครเวฟพื้นหลัง</t>
  </si>
  <si>
    <t>ควาร์ก อิเล็กตรอน นิวทริโน แอนตอควาร์ก โพซิตรอน แอนตินิวทริโน (เกิดหลังการพองตัว[post-inflation])</t>
  </si>
  <si>
    <t>กาแล็กซี Aเพราะอยู่ใกล้กับสีแดงมากที่สุด(เลื่อนไปทางสีแดงมากที่สุด)</t>
  </si>
  <si>
    <t>แหล่งกำเนิดแสงออกจากผู้สังเกต แสดงความถี่ต่ำลง เห็นแสงเลื่อนไปทางสเปกตรัมสีแดง เรียกว่า การเลื่อนทางแดง(red shift)</t>
  </si>
  <si>
    <t>ไม่เกิด เพราะแหล่งกำเนิดแสง เข้าหา ผู้สังเกต แสดงความถี่ สูงขึ้น เห็นแสงเลื่อนไปทางสเปกตรัมสำนำ้เงิน เรียกว่า การเลื่อนทางน้ำเงิน</t>
  </si>
  <si>
    <t>ถ่ายภาพสเปกตรัมของกาแล็กซีในเอกภพ สีของกาแล็กซีส่วนใหญ่มีลักษณะ การเลื่อนทางแดง คาดว่ากาแล็กซีกำลังเคลื่อนที่ออกห่างจากโลก อาจเป็นแรงเฉื่อยที่เกิดจากการระเบิดในอดีต</t>
  </si>
  <si>
    <t>รังสีไมโครเวฟพื้นหล้ง -&gt;เสียงสะท้อนจากตุเริ่มต้นของจักรวาล
รังสีไมโครเวฟที่เกิดขึ้นในปัจจุบัน -&gt;เป็นรังสีที่มนุษย์สร้างขึ้นเพื่อใช้ในการใช้ชีวิต</t>
  </si>
  <si>
    <t>รังสีไวโครเวฟพื้นหลังเกิดขึ้นในช่วงหลังจากบิกแบง มีลักษณะดาวเทียมคล้ายจุดฟ้าสีแดง</t>
  </si>
  <si>
    <t>Aเพราะเป็นสีเหลืองพลังงานจะน้อยกว่าสีอื่น</t>
  </si>
  <si>
    <t>กาแล็กซี่ขยายตัวออกห่าง</t>
  </si>
  <si>
    <t>ไม่เกิด เป็นสีแดง</t>
  </si>
  <si>
    <t>เอกภพขยายตัวและมีคลื่นไมโครเวฟ</t>
  </si>
  <si>
    <t>คลื่นแม่เหล็กไฟฟ้าในปัจจุบันที่เหลือจากการขยายเอกภพลดลง</t>
  </si>
  <si>
    <t>เกิดขึ้นในช่วยบิ๊กแบง เอกภพมีสสารเกิดขึ้นในอนุภาคมูลฐาน</t>
  </si>
  <si>
    <t>กาแล็กซี่กำลังเคลื่อนี่ถอยห่างอยู่เรื่อยๆ</t>
  </si>
  <si>
    <t>Red shift การขยายตัวของเอกภพ</t>
  </si>
  <si>
    <t>A เพราะเป็นสีเหลืองพลังงานน้อยกว่ากาแล็กซีอื่น</t>
  </si>
  <si>
    <t>กาแล็กซีขยายตัว</t>
  </si>
  <si>
    <t>เอกภพขยายตัวและไมโครเวฟพื้นหลังจากอวกาศ</t>
  </si>
  <si>
    <t>เกิดรังสีไมโครเวฟหลังจากบิกแบง เอกภพในขณะนั้นเกิดเป็นสสารเกิดขึ้นในรูปของอนุภาคมูลฐาน</t>
  </si>
  <si>
    <t>กาแล็กซีเคลื่อนที่ถอยห่างขึ้นเรื่อยๆ</t>
  </si>
  <si>
    <t>การขยายตัวของเอกภพ  red shift</t>
  </si>
  <si>
    <t>ควาร์ก แอนติควาร์ก อิเล็กตรอน แอนตินิวทริโน นิวทริโน โพซิตรอน</t>
  </si>
  <si>
    <t>A เนื่องจากแถบสเปคตรัมเลื่อนไปทางสีแดงซึ่งหมายความว่าอยู่ใกล้จากผู้สังกต</t>
  </si>
  <si>
    <t>มีการเปลี่ยนแปลงความยาวคลื่น</t>
  </si>
  <si>
    <t>ไม่ได้ ถ้าเลื่อนเข้าหาผู้สังเกตแถบจะเลื่อนไปทางสเปกตรัมน้ำเงิน</t>
  </si>
  <si>
    <t>สลับสนุนได้ว่าเมื่อเกิดการระเบิดกาแล็กซีก็กระจายตัวออกไปห่างจากจุดศูนย์กลางซึ่งทำให้ถ้าเราอยุ่ตรงศูนย์กลางเราจะเห็นสเปคตรัมของกาแล็กซีอยูที่แถบสีแดง</t>
  </si>
  <si>
    <t>แตกต่างจากปัจจุบันโดยที่การแผ่รังสีมีอุณหภูมิที่ลดลงจากเมื่อก่อน</t>
  </si>
  <si>
    <t>380,000ล้านปีหลังจากบิกแบง เอกภพขณะนั้นเย็นลง</t>
  </si>
  <si>
    <t>กาแล็กซีที่อยู่ไกลเคลื่อนที่ออกไปจากผู้สังเกตด้วยความเร็วที่มากกว่ากาแล็กซีที่อยู่ใกล้ เรียกความสัมพันธ์นี้ว่า กฏฮับเบิล-เลอแมทร์</t>
  </si>
  <si>
    <t>นายธนดล นามปักษา</t>
  </si>
  <si>
    <t>การขยายตัวของเอกภพ และ ไมโครเวฟพื้นหลังจากอวกาศ
(Cosmic Microwave Background: CMB)</t>
  </si>
  <si>
    <t>ไฮโดรเจนกับฮีเลียม เกิดช่วง 300,000 ปี ถึง 1,000 ล้านปี</t>
  </si>
  <si>
    <t xml:space="preserve">กาแล็กซี่ A เพราะสเปกตรัมของกาแล็กซี่ A อยู่ในช่วง
สีเหลืองตามทฤษฎี Red shift </t>
  </si>
  <si>
    <t>เอกภพขยายออกทำให้กาแล็กซี่เคลื่อนที่ออกห่างไป</t>
  </si>
  <si>
    <t>ไม่ เพราะแถบสเปกตรัมที่วัดได้จะเป็นสีน้ำเงินตามทฤษฎี
Blue shift</t>
  </si>
  <si>
    <t>เพราะสนับสนุนด้านการขยายตัวของเอกภพ</t>
  </si>
  <si>
    <t>รังสีไมโครเวฟพื้นหลังเกิดจากปล่อยพลังงานออกของ
อะตอมไฮโดรเจนกับอะตอมฮีเลียมซึ่งแตกต่างจากรังสีไมโครเวฟปัจจุบัน</t>
  </si>
  <si>
    <t>ช่วง 300,000 ปีและเอกภพมีลักษณะเริ่มมีการรวมตัวของ
อะตอมไฮโดรเจนกับฮีเลียมทำให้เริ่มเกิดดาวฤกษ์</t>
  </si>
  <si>
    <t>กาแล็กซี่ที่อยู่ไกลจะเคลื่อนที่ออกไปจากผู้สังเกตด้วยความเร็วที่มากกว่ากาแล็กซี่ที่อยู่ใกล้</t>
  </si>
  <si>
    <t>ไฮโดรเจนและฮีเลียม เกินในช่วง 300,000 ปี ถึง 1,000 ล้านปี</t>
  </si>
  <si>
    <t>A เพราะสเปกตรัมของกาแล็กซี่ A ในช่วงสีเหลืองตอมทฤษฎี red shift</t>
  </si>
  <si>
    <t>เอกภพขยายตัวทำให้กาแล็กซีเคลื่อนออกห่างไป</t>
  </si>
  <si>
    <t>ไม่ เพราะสเปกตรัมที่วัดได้จะเป็นสีนำ้เงินตอมทฤษฎี Blue shift</t>
  </si>
  <si>
    <t>เพราะสนับสนุนด้านการขยายตัว</t>
  </si>
  <si>
    <t>ไมโครเวฟพื้นหลังเกิดจากปล่อยพลังงานออกของอะตอมไฮโดรเจนกับอะตอมฮีเลียมซึ่งแตกต่างจากรังสีไมโครเวฟในปัจจุบัน</t>
  </si>
  <si>
    <t>ช่วง 300,000ปีและเอกภพมีลักษณะเริ่มมีการรวมตัวของอะตอมไฮโดรเจนกับอะตอมฮีเลียมทำให้เกิดดาวฤกษ์</t>
  </si>
  <si>
    <t>สรุปว่าความเร็วในการเคลื่อนที่ของกาแล็กซีออกจากผู้สังเกตออกไปจากผู้สังเกตด้วยความเร็วมากกว่ากาแล็กซีที่อยู่</t>
  </si>
  <si>
    <t>44034@promma.ac.th</t>
  </si>
  <si>
    <t>ปวรุตม์ ปราโมทย์</t>
  </si>
  <si>
    <t xml:space="preserve">
1. การขยายตัวของจักรวาล (Expanding Universe)
ค้นพบโดย เอ็ดวิน ฮับเบิล (Edwin Hubble) ในปี ค.ศ. 1929
พบว่ากาแล็กซีต่าง ๆ กำลังเคลื่อนที่ออกห่างจากเรา และความเร็วที่ถอยห่างนั้นสัมพันธ์กับระยะทาง (Hubble's Law)
เป็นหลักฐานว่าจักรวาลไม่ได้หยุดนิ่ง แต่กำลังขยายตัวออกไปจากจุดเริ่มต้น
2. รังสีไมโครเวฟพื้นหลังของจักรวาล (Cosmic Microwave Background Radiation – CMB)
ค้นพบโดย Arno Penzias และ Robert Wilson ในปี 1965
เป็นรังสีความร้อนที่เหลือจากระยะเริ่มแรกของจักรวาล ซึ่งกระจายอยู่ทั่วทุกทิศทาง
ตรงกับการคาดการณ์ของทฤษฎีบิกแบงว่าหลังจากเกิดบิกแบง จักรวาลเคยอยู่ในสภาวะร้อนจัด แล้วค่อย ๆ เย็นลง
3. องค์ประกอบของธาตุเบา (Primordial Nucleosynthesis)
ทฤษฎีบิกแบงสามารถอธิบายอัตราส่วนของธาตุเบา เช่น ไฮโดรเจน (H), ฮีเลียม (He), และลิเทียม (Li) ที่พบในจักรวาลได้แม่นยำ
การคำนวณตามทฤษฎีบิกแบงตรงกับการสังเกตจากกล้องโทรทรรศน์และสเปกตรัมของดาราจักรต่าง ๆ
4. โครงสร้างขนาดใหญ่ของจักรวาล (Large-Scale Structure of the Universe)
การกระจายตัวของกาแล็กซีและกระจุกกาแล็กซีในจักรวาลปัจจุบันสามารถจำลองได้จากการเติบโตของคลื่นความหนาแน่นเล็ก ๆ ในช่วงเริ่มต้นของจักรวาลตามแบบจำลองบิกแบง
5. การเลื่อนแดงของคลื่นแม่เหล็กไฟฟ้า (Redshift)
สนับสนุนการขยายตัวของจักรวาล และชี้ว่ากาแล็กซีที่อยู่ไกลออกไปเคลื่อนที่เร็วขึ้น เป็นผลมาจากจุดเริ่มต้นร่วมกัน (บิกแบง)
</t>
  </si>
  <si>
    <t xml:space="preserve">
1. ไฮโดรเจน-1 (โปรตอนไม่มีนิวตรอน)
เกิดขึ้นแทบจะทันทีหลังจากเอกภพเย็นลงพอหลังจากผ่านช่วงแรก (ไม่กี่วินาที)
เป็นองค์ประกอบหลักของเอกภพ (ประมาณ 75% ของมวล)
2. ฮีเลียม-4 (He-4)
เกิดขึ้นมากที่สุดรองจากไฮโดรเจน (ประมาณ 25% ของมวล)
เกิดจากการรวมกันของโปรตอนและนิวตรอน 2 ตัวต่อชนิด
3. ดิวเทอเรียม (D หรือ ไฮโดรเจน-2)
เป็นไอโซโทปของไฮโดรเจนที่มีโปรตอน 1 กับนิวตรอน 1
เป็นขั้นตอนกลางในการสร้างฮีเลียม-3 และฮีเลียม-4
4. ฮีเลียม-3 (He-3)
เป็นไอโซโทปของฮีเลียม มีโปรตอน 2 นิวตรอน 1
มีปริมาณน้อย
5. ลิเทียม-7 (Li-7)
เกิดขึ้นน้อยมาก แต่ยังอยู่ในปริมาณที่สามารถตรวจวัดได้
สรุปช่วงเวลา:
0 ถึง 1 วินาที: โปรตอนและนิวตรอนเริ่มแยกตัวจากพลังงาน
1 ถึง 3 นาที: นิวตรอนเริ่มรวมกับโปรตอน (ดิวเทอเรียมเริ่มเกิด)
3 ถึง 20 นาที: เกิดการสังเคราะห์นิวเคลียสอย่างรวดเร็ว สร้างฮีเลียม-4, ดิวเทอเรียม, ฮีเลียม-3, และลิเทียม-7
หลังจากนั้น จักรวาลเย็นลงเกินกว่าที่จะเกิดการสังเคราะห์นิวเคลียสเพิ่มเติมได้อีก
ธาตุหนัก (เช่น คาร์บอน, ออกซิเจน, เหล็ก ฯลฯ) ยังไม่สามารถเกิดได้ในช่วงนี้ ต้องอาศัยการหลอมภายในดาวฤกษ์ในยุคต่อมา
</t>
  </si>
  <si>
    <t>กาแล็กซี A อยู่ห่างจากผู้สังเกตบนโลกมากที่สุด เพราะเส้นสเปกตรัมถูกเลื่อนไปทาง แดง (redshift) มากที่สุด แสดงว่ากำลังเคลื่อนที่ออกจากโลกด้วยความเร็วสูง ซึ่งตามกฎของฮับเบิลหมายถึงอยู่ห่างจากโลกมากที่สุด</t>
  </si>
  <si>
    <t xml:space="preserve">การเลื่อนทางแดงของกาแล็กซีเกิดจาก การขยายตัวของเอกภพ ทำให้แสงจากกาแล็กซีที่กำลังเคลื่อนที่ออกห่างจากโลกมีความยาวคลื่นเพิ่มขึ้น จึงปรากฏว่าเส้นสเปกตรัมของแสงเลื่อนไปทางด้านสีแดง
</t>
  </si>
  <si>
    <t>ถ้ากาแล็กซี เคลื่อนที่เข้าหาผู้สังเกต จะ ไม่เกิดการเลื่อนทางแดง แต่จะเกิดสิ่งที่เรียกว่า “การเลื่อนทางน้ำเงิน” (Blueshift) แทน
การเปลี่ยนแปลงของแถบสเปกตรัม:
เส้นดูดกลืน (Absorption lines) หรือแถบสเปกตรัมจะ เลื่อนเข้าหาทางความยาวคลื่นสั้นลง หรือ ทางสีฟ้า/น้ำเงินของสเปกตรัม
แสดงว่าคลื่นแสงถูกบีบอัด ทำให้ความยาวคลื่นลดลง (ความถี่เพิ่มขึ้น)</t>
  </si>
  <si>
    <t>1. แสดงว่าเอกภพกำลังขยายตัว
เมื่อสังเกตแถบสเปกตรัมของกาแล็กซีส่วนใหญ่ จะพบว่าเกิด การเลื่อนทางแดง (Redshift) ซึ่งหมายความว่ากาแล็กซีกำลัง เคลื่อนที่ออกห่างจากโลก
สิ่งนี้สอดคล้องกับ กฎของฮับเบิล ที่กล่าวว่า กาแล็กซียิ่งอยู่ไกล ยิ่งเคลื่อนที่ออกห่างเร็ว
2. สนับสนุนแนวคิดเอกภพมีจุดเริ่มต้น
ถ้าเอกภพกำลังขยายตัวในปัจจุบัน แสดงว่าในอดีตเอกภพต้อง เคยรวมตัวกันอยู่ในจุดเล็ก ๆ จุดหนึ่ง
นี่คือหลักการพื้นฐานของ ทฤษฎีบิกแบง (Big Bang Theory) ที่เสนอว่าเอกภพเริ่มต้นจากการระเบิดหรือขยายตัวครั้งใหญ่เมื่อประมาณ 13.8 พันล้านปีก่อน</t>
  </si>
  <si>
    <t>1. แหล่งกำเนิด
CMB: เกิดขึ้นในช่วงประมาณ 380,000 ปีหลังจากบิกแบง เมื่อเอกภพเย็นลงพอให้โปรตอนและอิเล็กตรอนรวมตัวเป็นอะตอมไฮโดรเจน แสงจึงสามารถเดินทางได้อย่างอิสระครั้งแรก
ไมโครเวฟปัจจุบัน: มักเกิดจาก แหล่งประดิษฐ์โดยมนุษย์ เช่น เตาไมโครเวฟ, ระบบสื่อสาร, เรดาร์ ฯลฯ
---
2. อุณหภูมิ
CMB: มีอุณหภูมิเฉลี่ยประมาณ 2.725 เคลวิน (ต่ำมาก ใกล้ศูนย์สัมบูรณ์)
ไมโครเวฟทั่วไป: มีพลังงานสูงกว่า และอุณหภูมิไม่คงที่ขึ้นกับแหล่งกำเนิด3. ความสม่ำเสมอและการกระจาย
CMB: กระจายอยู่ ทั่วทั้งเอกภพ อย่างสม่ำเสมอในทุกทิศทาง เป็นหลักฐานว่าเอกภพมีจุดกำเนิดเดียว
ไมโครเวฟทั่วไป: กระจายเป็นจุด ๆ หรือทิศทางเฉพาะจากแหล่งที่สร้างขึ้น
---
4. ความสำคัญทางจักรวาลวิทยา
CMB: เป็นหลักฐานสำคัญของทฤษฎีบิกแบง ช่วยให้นักวิทยาศาสตร์เข้าใจโครงสร้างและวิวัฒนาการของเอกภพ
ไมโครเวฟทั่วไป: มีประโยชน์ในชีวิตประจำวัน แต่ไม่มีความหมายทางจักรวาลวิทยา</t>
  </si>
  <si>
    <t xml:space="preserve">1. อุณหภูมิลดลง
เอกภพเย็นลงจนมีอุณหภูมิประมาณ 3,000 เคลวิน
ก่อนหน้านี้ เอกภพร้อนและหนาแน่นมาก โฟตอนจึงชนกับอิเล็กตรอนและโปรตอนตลอดเวลา (เหมือนหมอกหนาทึบ)
2. อะตอมแรกเริ่มก่อตัว
เมื่อเย็นพอ อิเล็กตรอนและโปรตอนรวมตัวกันเป็นอะตอมไฮโดรเจน
แสง (โฟตอน) สามารถเดินทางได้อย่างอิสระเป็นครั้งแรก
3. เอกภพเริ่มโปร่งแสง
โฟตอนที่เคยถูกดูดกลืนและกระเจิงไปมา กลายเป็นแสงที่เดินทางผ่านเอกภพได้อย่างเสรีแสงนั้นคือรังสีไมโครเวฟพื้นหลังที่เราตรวจจับได้ในปัจจุบัน
</t>
  </si>
  <si>
    <t xml:space="preserve">จากกราฟแสดงความสัมพันธ์ระหว่างระยะทางของกาแล็กซีกับความเร็วที่เคลื่อนออกจากผู้สังเกต พบว่ามีความสัมพันธ์แบบเส้นตรง กล่าวคือ กาแล็กซียิ่งอยู่ไกล ความเร็วในการถอยห่างจะยิ่งมาก ซึ่งสนับสนุน กฎของฮับเบิล (Hubble’s Law) ที่ระบุว่า
v = H₀ × d
โดยที่
v คือ ความเร็วในการถอยห่าง
H₀ คือ ค่าคงที่ฮับเบิล
d คือ ระยะทางของกาแล็กซีจากผู้สังเกต
</t>
  </si>
  <si>
    <t>A เพราะ ถ้ากาแล็กซีเคลื่อนที่ห่างออกไป สเปกตรัมจะเลื่อนไปทางสีแดง</t>
  </si>
  <si>
    <t>ไม่ และจะเลื่อนทางน้ำเงิน</t>
  </si>
  <si>
    <t>ทุกสิ่งในเอกภพจะถูกอัดอยู่ที่จุด ๆ เดียว และการระเบิดที่เกิดขึ้นอย่างรวดเร็วเรียกว่า บิกแบง</t>
  </si>
  <si>
    <t>มีอุณหภูมิต่ำ</t>
  </si>
  <si>
    <t xml:space="preserve"> 380,000 ปีหลังจากการระเบิดใหญ่ที่เป็นจุดกำเนิดของเอกภพ</t>
  </si>
  <si>
    <t>ยิ่งกาแล็กซีอยู่ไกล ความเร็วในการเคลื่อนที่ถอยห่างก็จะเร็วขึ้น</t>
  </si>
  <si>
    <t>44050@promma.ac.th</t>
  </si>
  <si>
    <t>ปัณฑารีย์ สุขสกุล</t>
  </si>
  <si>
    <t>การวัดระยะทาง ของดวงดาวและ Gala</t>
  </si>
  <si>
    <t>เกิดขึ้นจากการขยายตัวของเอกภพ ทำให้ความยาวคลื่นของแสงที่มาจากกาแล็กซีที่อยู่ห่างไกลเลื่อนไปทางสีแดงมากขึ้น</t>
  </si>
  <si>
    <t>การเลื่อนของสเปกตรัมไปทางแดง</t>
  </si>
  <si>
    <t>เพราะมันแสดงให้เห็นว่าเอกภพกำลังขยายตัว</t>
  </si>
  <si>
    <t>สภาพปัจจุบันของเอกภาพ ที่มีคลื่นแม่เหล็กไฟฟ้า</t>
  </si>
  <si>
    <t xml:space="preserve">เกิดขึ้นประมาณ 380,000 ปีหลังจากการระเบิดใหญ่ </t>
  </si>
  <si>
    <t>สำพันระหว่างผู้สังเกตกับ Galaxy</t>
  </si>
  <si>
    <t>น.ส.อภิญญา สมุทรผ่อง</t>
  </si>
  <si>
    <t>การขยายตัวของจักรวาล, รังสีไมโครเวฟพื้นหลังของจักรวาล (CMB) และสัดส่วนขององค์ประกอบเบื้องต้นของธาตุ</t>
  </si>
  <si>
    <t xml:space="preserve">ไฮโดรเจน ฮีเลียม
</t>
  </si>
  <si>
    <t>กาเเล้กซี่a เพราะยิ่งสีโทนร้อนยิ่งห่างจากโลก</t>
  </si>
  <si>
    <t>เกิดขึ้นจากการที่กาแล็กซีเหล่านี้เคลื่อนตัวออกห่างจากเรา</t>
  </si>
  <si>
    <t>ไม่ เพราะเป็น การเลื่อนแดงเกิดจากการเคลื่อนตัวออกจากตัวผู้สังเกตุจึงทำให้เกิดเป็นเลื่อนทางแดง
แต่การเคลื่อนเข้าหาผู้สังเกตุจะเป็นการเลื่อนทางน้ำเงิน</t>
  </si>
  <si>
    <t>เพราะ ทำให้เกิดการขยายตัวของเอกภพ</t>
  </si>
  <si>
    <t>รังสีไมโครเวฟพื้นหลังเป็นรังสีที่มีอายุมากกว่ารังสีไมโครเวฟที่เกิดขึ้นในปัจจุบันเพราะว่าเป็นพลังงานที่เหลือจากบิกแบง</t>
  </si>
  <si>
    <t xml:space="preserve">เกิดในว่างเวลาหลังบิ๊กแบง
</t>
  </si>
  <si>
    <t>ความสัมพันธ์ระหว่างความเร็วในการเคลื่อนที่ของกาแล็กซี่ออกจากผู้สังเกตกับระยะทางระหว่างกาแล็กซีกับผู้สังเกต</t>
  </si>
  <si>
    <t>การขยายตัวของเอกภพและไมโครเวฟพื้นหลังอวกาศ
ปรากฎการณ์ดอปเปลอร์</t>
  </si>
  <si>
    <t>ไฮโดรเจน และ ฮีเลียม เกิดในช่วงเวลา 300,000ปี ถึง 1,000 ล้านปี</t>
  </si>
  <si>
    <t>สีแดง เพราะมีความยาวคลื่นมากที่สุด</t>
  </si>
  <si>
    <t>เกิดจากการที่แสงจากกาแล็กซีที่อยู่ห่างไกลถูกยืดออกไปจนมีความยาวคลื่นมากขึ้น</t>
  </si>
  <si>
    <t>ไม่ และแถบสเปกตรัมมีการเปลี่ยนแปลงโดยจะเปลี่ยนเป็นสีน้ำเงิน โดยมีความถี่มากขึ้นแต่ความยาวคลื่นลดลง</t>
  </si>
  <si>
    <t>เป็นการยืนยันว่าเอกภพมีกำลังขยายตัวขึ้นโดยสังเกตจากการที่เราเห็นgalaxyที่ห่างไกลเป็นสีแดง</t>
  </si>
  <si>
    <t>แตกต่างโดยรังสีไมโครเวฟพื้นหลังเกิดจากเอกภพในช่วงหลังเกิดบิกแบงแต่รังสีไมโครเวฟปัจจุบันเกิดจากอุปกรณ์ไฟฟ้า</t>
  </si>
  <si>
    <t>เกิดในช่วง 300,000 ปี และมีอะตอมของไฮโดรเจนและอะตอมของฮีเลัยมเกิดขึ้น</t>
  </si>
  <si>
    <t>สรุปได้ว่าความเร็วในการเคลื่อนที่ของกาแล็กซีออกจากผู้สังเกตแปรผันตรงกับระยะทางระหว่างกาแล็กซีกับผู้สังเกต</t>
  </si>
  <si>
    <t>หลักฐานที่นำมาสนับสนุนทฤษฎีบิกแบงที่สำคัญคือการขยายตัวของเอกภพและไมโครเวฟพื้นหลังจากอวกาศ</t>
  </si>
  <si>
    <t>ไฮโดรเจนและฮีเลียมเกิดในช่วง 300,000ปีถึง 1,000 ล้านปี</t>
  </si>
  <si>
    <t>สีแดงเพราะความยาวคลื่นมากสุด</t>
  </si>
  <si>
    <t>เกิดจากการที่แสงจากกาเล็กซี่ที่อยู่ห่างไกลถูกยึดออกไปจนมีความยาวคลื่นมากขึ้น</t>
  </si>
  <si>
    <t>ไม่และแถบเสปกตรัมมีการเปลี่ยนแปลงโดยจะเปลี่ยนเป็นสีน้ำเงิน โดยมีความถี่มากขึ้นแต่ความยาวคลื่นลดลง</t>
  </si>
  <si>
    <t>เป็นการยืนยันว่าเอกภพมีการขยายตัวขึ้นโดยสังเกตจากการที่เราเห็นกาแลกซี่ที่ห่างไกลเป็นสีแดง</t>
  </si>
  <si>
    <t>แตกต่างโดยรังสีไมโครเวฟพื้นหลังเกิดจากเอกภพในช่วงหลังเกิดบิกแบงแต่รังสีไมโครเงฟปัจจุบันเกิดจากอุปกรณ์ไฟฟ้า</t>
  </si>
  <si>
    <t>เกิดในช่วง300,00ปีและมีอะตอมของไฮโดนเจนและอะตแมของฮีเลียมเกิดขึ้น</t>
  </si>
  <si>
    <t>สรุปความได้ว่าความเร็วในการเคลื่อนที่ของกาเล็กซี่ผู้สังเกต หรือหมาควาทว่ากสเล็กซี่อยู่ไกลเคลื่อนที่ออกไปจากผู้สังเกตด้วยคงามเร็วที่มากกว่ากาเล็กซี่ที่อยู่ใกล้</t>
  </si>
  <si>
    <t>การขยายตัวของเอกภพ และไมโครเวฟพื้นหลัง</t>
  </si>
  <si>
    <t>อะตอมของไฮโดรเจนและอะตอมของฮีเลียม เกิดในช่วงเวลา 300,000 ปี ถึง 1,000 ล้านปี</t>
  </si>
  <si>
    <t>สีแดง เพราะมีความถี่น้อยที่สุด และมีความยาวคลื่นมากที่สุด</t>
  </si>
  <si>
    <t>เกิดขึ้นจากการที่แสงจากกาแล็กซีที่อยู่ห่างไกลถูกยืดออกไปจนมีความยาวคลื่นมากขึ้น</t>
  </si>
  <si>
    <t>ไม่ และแถบสเปกตรัมมีการเปลี่ยนแปลงโดยจะเปลี่ยนเป็นสีน้ำเงินโดยมีความถี่มากขึ้นแต่ความยาวคลื่นสั้นลง</t>
  </si>
  <si>
    <t>เพราะเป็นการยืนยันว่าเอกภพมีการขยายตัวขึ้น โดยสังเกตจากการที่เห็นกาแล็กซีที่ห่างไกลเป็นสีแดง</t>
  </si>
  <si>
    <t>แตกต่างโดยรังสีไมโครเวฟพื้นหลังเกิดจากเอกภพในช่วงหลังเกิดบิกแบง แต่รังสีไมโครเวฟปัจจุบันเกิดจากอุปกรณ์ไฟฟ้า</t>
  </si>
  <si>
    <t>เริ่มต้นจาก 300,000 ปีหลังเกิดบิกแบง และเอกภพในขณะนั้นมีอะตอมของไฮโดนเจนและอะตอมของฮีเลียมเกิดขึ้น</t>
  </si>
  <si>
    <t>ความเร็วในการเคลื่อนที่ของกาแล็กซีออกจากตัวเราแปรผันตรงกับระยะทางระหว่างกาแล็กซีกับตัวเรา หรือมีความหมายว่ากาแล็กซีที่อยู่ไกลเคลื่อนที่ออกไปจากตัวเราด้วยความเร็วที่มากกว่ากาแล็กซีที่อยู่ใกล้</t>
  </si>
  <si>
    <t>คลื่นไมโครเวฟที่ยังเหลือจากการขยายตัวของเอกภพ</t>
  </si>
  <si>
    <t>ไฮโดรเจน ฮีเลียม เกิดใน300,000ปีหลังบิกแบง</t>
  </si>
  <si>
    <t>D</t>
  </si>
  <si>
    <t>เพราะเอกภพเคลื่อนตัวออก ทำให้ความยาวคลื่นเปลี่ยนไปและแสดงเป็นสีแดง</t>
  </si>
  <si>
    <t>ไม่เกิดการเลื่อนทางแดงแต่จะเป็นการเกิดทางเลื่อนสีน้ำเงิน เสปกตรัมที่วัดได้คือสีน้ำเงิน</t>
  </si>
  <si>
    <t>เพระาทำให้เกิดการขยายตัวของเอกภพซึ่งทฤษฏีบิกแบงก็มีการขยายตัวเช่นกัน</t>
  </si>
  <si>
    <t>รังสีไมโครเวฟพื้นหลัง เป็นรังสีที่มีอายุมากกว่ารังสีไมโครเวฟที่เกิดขึ้นในปัจจุบันเพราะเป็นพลังงานที่เหลือจากบิกแบง</t>
  </si>
  <si>
    <t>เกิดขึ้นในช่วงเอกภพมีอุณหภูมิลดลงเหลือประมาณ5,000เคลวิน  เอกภพมีลักษณะโปร่งแสงและมีคลื่นแม่เหล็กไฟฟ้าคงเหลือในอวกาศ</t>
  </si>
  <si>
    <t>ความสัมพันธ์ระหว่างความเร็วในการเคลื่อนที่ของกาแล็กซีออกจากผู้สังเกตกับระยะทางระหว่างกาแล็กซีกับผู้สังเกต</t>
  </si>
  <si>
    <t>44030@promma.ac.th</t>
  </si>
  <si>
    <t>ฐิรวิทย์ หอมเย็น</t>
  </si>
  <si>
    <t>นายฐิรวิทย์  หอมเย็น</t>
  </si>
  <si>
    <t>ไฮโดรเจน
ฮีเลียม
ดิวเทอเรียม
ลิเทียม</t>
  </si>
  <si>
    <t>A เพราะอยู่ฟ่างจากผู้สังเกต</t>
  </si>
  <si>
    <t>การเลื่อนทางแดงของเอกภพ</t>
  </si>
  <si>
    <t>แสงจะเลื่อนไปทางสีน้ำเงิน</t>
  </si>
  <si>
    <t>การเลื่อนทางแดงของกาแล็คซี่</t>
  </si>
  <si>
    <t>เกิดขึ้นในช่วงประมาณ380,000ปี</t>
  </si>
  <si>
    <t>อุณหภูมิลดลง
อะตอมแรกก่อตัว
เอกภพเริ่มโปร่งแสง</t>
  </si>
  <si>
    <t>44052@promma.ac.th</t>
  </si>
  <si>
    <t>พรนภา บ่อทอง</t>
  </si>
  <si>
    <t>การแผ่รังสีไมโครเวฟพื้นหลังจักรวาล 
การขยายตัวของจักรวาลที่ถูกค้นพบโดย 
การกระจายตัวของธาตุต่าง ๆ เช่น ไฮโดรเจนและฮีเลียมที่สอดคล้องกับแบบจำลองบิกแบง
การสังเกตการณ์ด้วยกล้องโทรทรรศน์ที่แสดงให้เห็นว่ากาแล็กซีกำลังเคลื่อนห่างออกจากกัน</t>
  </si>
  <si>
    <t xml:space="preserve">ธาตุแรกที่เกิดขึ้นคือ ไฮโดรเจน 
ธาตุเหล่านี้เกิดขึ้นในช่วงประมาณ 3 นาทีหลังจากเกิดบิกแบง ซึ่งเป็นช่วงที่เรียกว่า </t>
  </si>
  <si>
    <t>กาแล็กซี D อยู่ห่างจากผู้สังเกตบนโลกมากที่สุด
เพราะแถบเส้นดูดกลืนในสเปกตรัมของกาแล็กซี D มีการเลื่อนไปทางด้านความยาวคลื่นที่มากขึ้น (ทางด้านแดง) มากที่สุด</t>
  </si>
  <si>
    <t>เกิดขึ้นจากการที่กาแล็กซีกำลังเคลื่อนที่ออกห่างจากผู้สังเกตบนโลก ส่งผลให้ความยาวคลื่นของแสงจากกาแล็กซีเพิ่มขึ้น</t>
  </si>
  <si>
    <t>จะไม่เกิดการเลื่อนทางแดง แต่จะเกิด การเลื่อนทางน้ำเงิน  แทน เพราะกาแล็กซีกำลังเคลื่อนที่เข้าหาผู้สังเกต</t>
  </si>
  <si>
    <t>การเลื่อนทางแดงของกาแล็กซีแสดงให้เห็นว่ากาแล็กซีกำลังเคลื่อนที่ห่างออกจากโลก ซึ่งหมายความว่าเอกภพกำลังขยายตัว</t>
  </si>
  <si>
    <t>เป็นรังสีที่หลงเหลือจากช่วงต้นของเอกภพ หลังจากเกิดบิกแบงและเป็นหลักฐานของการเริ่มต้นของเอกภพ ในปัจจุบันมีแหล่งกำเนิดที่จำเพาะ เช่น จากเครื่องใช้ไฟฟ้า ดาวฤกษ์ หรือกาแล็กซี</t>
  </si>
  <si>
    <t>เกิดขึ้นประมาณ 380,000 ปีหลังจากบิกแบง
ในช่วงเวลาดังกล่าว เอกภพมีอุณหภูมิประมาณ 3,000 เคลวิน และมีความหนาแน่นสูงพอที่โปรตอนและอิเล็กตรอนจะรวมตัวกันเป็นอะตอมของไฮโดรเจน ทำให้โฟตอนสามารถเคลื่อนที่ได้อย่างเสรี</t>
  </si>
  <si>
    <t>จากกราฟแสดงความสัมพันธ์ระหว่างระยะทางของกาแล็กซี (แกนนอน) กับความเร็วในการถอยห่าง (แกนตั้ง) แสดงให้เห็นว่า ยิ่งกาแล็กซีอยู่ไกลจากผู้สังเกตมากเท่าใด ความเร็วในการถอยห่างก็ยิ่งมากขึ้น</t>
  </si>
  <si>
    <t>ด.ช.ธนกฤต นวลมาตร</t>
  </si>
  <si>
    <t>ฮีเรียมและไฮโดรเจน เกิดหลังจาก13,000ล้านปี</t>
  </si>
  <si>
    <t>Aเพราะมีความยาวของคลื่นมากที่สุดและสเปกตรัมเลื่อนไปทางสีแดงมากที่สุด</t>
  </si>
  <si>
    <t>แหล่งกำเนิดแสงผู้สังเกตแสงความถี่ต่ำลงเห็นแสงเลื่อนไปทางสเปกตรัมสีแดง</t>
  </si>
  <si>
    <t>ไม่เกิด เพราะความถี่ของแสงสูงขึ้น</t>
  </si>
  <si>
    <t>การเลื่อนทางแดงของกาแล็กซีแสดงให้เห็นว่าเอกภพกำลังขยายตัว ซึ่งสนับสนุนแนวคิดของทฤษฎีบิกแบง</t>
  </si>
  <si>
    <t>แตกต่างกันโดยรังสีไมโครเวฟพื้นหลังเกิดจากเอกภพอุณหภูมิลดลงเหลือ 5,000 เคลวิน ส่วนรังสีไมโครเวฟบนโลกเกิดจากแหล่งกำเนิดทางเทียม</t>
  </si>
  <si>
    <t xml:space="preserve">เกิดขึ้นประมาณ 380,000 ปีหลังจากบิกแบงมีลักษณะเป็น ทะเลของไฮโดรเจนเป็นส่วนใหญ่และยังไม่มีดาวหรือกาแล็กซี เต็มไปด้วยรังสีที่มีอุณหภูมิประมาณ 3,000 เคลวิน
</t>
  </si>
  <si>
    <t>ความเร็วในการเคลื่อนที่ของกาแล็กซีออกจากผู้สังเกตกับระยะทางระหว่างกาแล็กซีกับผู้สังเกต</t>
  </si>
  <si>
    <t>การขยายตัวของเอกภพ และ ไมโครพื้นหลังอวกาศ</t>
  </si>
  <si>
    <t>ไฮโดรเจน และ ฮีเลียม ในช่วงเวลา 300,000 ปี</t>
  </si>
  <si>
    <t>สีแดง เพราะความยาวคลื่นยาวสุดและความถี่น้อยสุด</t>
  </si>
  <si>
    <t>เกิดเพราะแหล่งกำเนิดของเคลื่อนที่ห่างจากผู้สังเกตแล้วคลื่นจะมีความยาวคลื่นยาวขึ้น และความถี่น้อยลง</t>
  </si>
  <si>
    <t>ไม่ และแถบสเปกตรัมมีการเปลี่ยนแปลงเป็นสีนำ้เงินโดยมีความถี่มากขึ้นแต่ความยาวคลื่นลดลง</t>
  </si>
  <si>
    <t>เพราะเป็นการยืนยันว่าเอกภพมีการขยายตัวขึ้นโดยที่กาแล็กซี่อื่นๆที่ห่างไกลอยู่ในเปกตรัมสีแดงและไม่เลื่อนเป็นสีนำ้เงิน</t>
  </si>
  <si>
    <t>รังสีไมโครเวฟพื้นหลังเป็นคลื่นแม่เหล็กไฟฟ้าที่คงเหลือในอวกาศหลังจากการขยายของเอกภพ และเมื่ออุณหภูมิของเอกภพลดลงคลื่นแม่เหล็กดังกล่าวจะเป็นคลื่นไมโครเวฟ</t>
  </si>
  <si>
    <t>เกิดในช่วง 300,000 ปี มีอุณหภูมิ 5000 เคลวิน โดยในขณะนั้นเกิดอะตอมของ ไฮโดรเจนและฮีเลียม</t>
  </si>
  <si>
    <t>ความเร็วในการเคลื่อนที่ขอกาแล็กซี่ออกจากผู้สังเกตแปรผันตรงกับระยะทางระหว่างกาแล็กซี่กับผู้สังเกต</t>
  </si>
  <si>
    <t xml:space="preserve">การขยายตัวของเอกภพ และ ไมโครเวฟพื้นหลังจากอวกาศ </t>
  </si>
  <si>
    <t>ฮีเลียมเเละไฮโดรเจน ช่วง300,000ปีถึง1,000ล้านปี</t>
  </si>
  <si>
    <t>เเดงเพราะเพราะความยาวคลื่นยาวเเต่ความถี่น้อยตามหลักการเลื่อนทางเเดง</t>
  </si>
  <si>
    <t>เกิดขึ้นเพราะเเหล่งกำเนิดเเสงเคลื่อนที่ออกจากผู้สังเกตทำให้คลื่นมีความถี่น้อยลงมีความยาวมากขึ้นจนอยู่ในสเปกตรัมสีเเดง</t>
  </si>
  <si>
    <t>ไม่ เเละเเถบสเปกตรัมจะเป็นสีน้ำเงิน ความถี่มากขึ้นความยาวน้อยลง</t>
  </si>
  <si>
    <t>ได้เพราะสังเกตจากกาเเล็กซีอื่นๆที่ห่างไกลอยู่ในสเปกตรัมสีเเดงเเละไม่เลื่อนเป็นน้ำเงิน</t>
  </si>
  <si>
    <t>รังสีไมโครเวฟพื้นหลังเป็นคลื่นเเม่เหล็กไฟฟ้าที่คงเหลือในอวกาศจากการขยายตัวของเอกภพ เมื่ออุณหภูมิของเอกภพลดลงคลื่นดังกล่าวจะอยู่ในช่วงคลื่นไมโครเวฟ</t>
  </si>
  <si>
    <t>เกิดในช่วง300,000ปี มีอุณหภูมิ5,000เคลวิน เกิดอะตอมไฮโดรเจนเเละอะตอมฮีเลียม</t>
  </si>
  <si>
    <t>ความเร็วในการเคลื่อนที่ของกาเเล็กซีออกจากผู้สังเกตแปรผันตรงกับระยะทางระหว่างกาเเล็กซีกับผู้สังเกต</t>
  </si>
  <si>
    <t>นางสาวณัฏฐณิชา อมรเรืองงาณิชย์</t>
  </si>
  <si>
    <t>เกิดอะตอมไฮโดรเจนกับฮีเลียม ในช่วงเวลา300,000ปี</t>
  </si>
  <si>
    <t>A เพราะความคลื่นยาวมากที่สุดและสเปกตรัมเคลื่อนไปทางสีแดงมากสุด</t>
  </si>
  <si>
    <t>ไม่เกิด และแสงความถี่สูงขึ้น แสงเลื่อนไปทางสเปกตรัมสีน้ำเงิน</t>
  </si>
  <si>
    <t>แสดงให้เห็นว่าเอหภพกำลังขยายตัวซึ่งสนับสนุนแนวคิดของทฤษฎีบิกแบง</t>
  </si>
  <si>
    <t xml:space="preserve"> ช่วงที่มีการระเบิด ทั้วทุกพื้นที่ของเอกภพมีคลื่นไมโครเวฟพื้นหลังอยู่ทั่วไป</t>
  </si>
  <si>
    <t>1.จักรวาลขยายตัว – พบว่าดาวต่าง ๆ เคลื่อนห่างออกจากกัน แปลว่าจักรวาลเคยรวมกันอยู่แล้วขยายออก
2.คลื่นไมโครเวฟพื้นหลัง – เป็นพลังงานที่หลงเหลือจากจักรวาลตอนเริ่มต้น เหมือนร่องรอยของบิกแบง
3.การกระจายของธาตุเบา – ปริมาณไฮโดรเจนกับฮีเลียมตรงกับที่นักวิทยาศาสตร์คำนวณไว้จากตอนจักรวาลเกิดใหม่ ๆ</t>
  </si>
  <si>
    <t>หลังบิกแบงประมาณ 3-20 นาที ธาตุแรก ๆ ที่เกิดขึ้นคือไฮโดรเจน ฮีเลียม และลิเธียม เพราะตอนนั้นจักรวาลยังร้อนมาก พอเย็นลงก็เริ่มรวมตัวกันเป็นธาตุเบา ๆ เหล่านี้ก่อนเลย</t>
  </si>
  <si>
    <t xml:space="preserve"> คำตอบคือ: D
เพราะแถบสเปกตรัมของกาแล็กซี D มีการเลื่อนไปทางแดง มากที่สุด แปลว่ามันกำลังเคลื่อนที่ห่างจากโลกมากที่สุด ตามหลัก Doppler Effect</t>
  </si>
  <si>
    <t>การเลื่อนทางแดงเกิดเพราะกาแล็กซีกำลังเคลื่อนที่ห่างจากโลก ทำให้แสงที่ส่งมามีความยาวคลื่นมากขึ้นหรือยืดออก จึงเห็นแสงเลื่อนไปทางสีแดงในสเปกตรัม</t>
  </si>
  <si>
    <t>ถ้ากาแล็กซีเคลื่อนเข้าหาเรา จะเกิดการเลื่อนทางน้ำเงิน ไม่ใช่เลื่อนทางแดง แถบสเปกตรัมจะขยับไปทางซ้าย คือไปทางแสงสีฟ้าหรือสีน้ำเงิน เพราะคลื่นมันสั้นลง</t>
  </si>
  <si>
    <t>การเลื่อนทางแดงของกาแล็กซีแสดงว่ากาแล็กซีกำลังเคลื่อนห่างจากโลก แปลว่าจักรวาลกำลังขยายตัว ซึ่งตรงกับทฤษฎีบิกแบงที่บอกว่าจักรวาลเริ่มจากจุดเดียวแล้วขยายออก</t>
  </si>
  <si>
    <t>รังสีไมโครเวฟพื้นหลังมาจากจักรวาลยุคแรก แต่รังสีไมโครเวฟปัจจุบันมาจากเครื่องใช้ไฟฟ้าหรือเทคโนโลยีของมนุษย์</t>
  </si>
  <si>
    <t xml:space="preserve">รังสีไมโครเวฟพื้นหลังเกิดขึ้นหลังจากบิกแบงประมาณ 380,000 ปี ตอนนั้นเอกภพยังร้อนและหนาแน่น แต่เริ่มเย็นพอที่อะตอมจะรวมตัวกันได้ แสงจึงเดินทางได้อย่างอิสระ และกลายเป็นรังสีไมโครเวฟที่เราตรวจพบได้ในปัจจุบัน
</t>
  </si>
  <si>
    <t>ความเร็วในการเคลื่อนที่ของกาแล็กซีมีความสัมพันธ์โดยตรงกับระยะทางจากผู้สังเกต
คือ ยิ่งกาแล็กซีอยู่ไกล ความเร็วที่มันถอยห่างออกจากเรายิ่งมาก ซึ่งเป็นหลักฐานของกฎของฮับเบิล และสนับสนุนว่าจักรวาลกำลังขยายตัวอยู่ตามทฤษฎีบิกแบงนั่นเอง.</t>
  </si>
  <si>
    <t xml:space="preserve">คำตอบคือ D
เพราะแถบสเปกตรัมของกาแล็กซี D มีการเลื่อนไปทางแดง มากที่สุด แปลว่ามันกำลังเคลื่อนที่ห่างจากโลกมากที่สุด ตามหลัก Doppler Effect
</t>
  </si>
  <si>
    <t xml:space="preserve">ถ้ากาแล็กซีเคลื่อนเข้าหาเรา จะเกิดการเลื่อนทางน้ำเงิน ไม่ใช่เลื่อนทางแดง แถบสเปกตรัมจะขยับไปทางซ้าย คือไปทางแสงสีฟ้าหรือสีน้ำเงิน เพราะคลื่นมันสั้นลง
</t>
  </si>
  <si>
    <t>รังสีไมโครเวฟพื้นหลังเกิดขึ้นหลังจากบิกแบงประมาณ 380,000 ปี ตอนนั้นเอกภพยังร้อนและหนาแน่น แต่เริ่มเย็นพอที่อะตอมจะรวมตัวกันได้ แสงจึงเดินทางได้อย่างอิสระ และกลายเป็นรังสีไมโครเวฟที่เราตรวจพบได้ในปัจจุบัน</t>
  </si>
  <si>
    <t>ความเร็วในการเคลื่อนที่ของกาแล็กซีมีความสัมพันธ์โดยตรงกับระยะทางจากผู้สังเกต
คือ ยิ่งกาแล็กซีอยู่ไกล ความเร็วที่มันถอยห่างออกจากเรายิ่งมาก ซึ่งเป็นหลักฐานของกฎของฮับเบิล และสนับสนุนว่าจักรวาลกำลังขยายตัวอยู่ตามทฤษฎีบิกแบงนั่นเอง</t>
  </si>
  <si>
    <t xml:space="preserve">หลักฐานที่นำมาสนับสนุนทฤษฎีบิกแบงที่สำคัญ คือ การขยายตัวของเอกภพ และไมโครเวฟพื้นหลังจากอวกาศ (Cosmic Microwave Background: CMB) </t>
  </si>
  <si>
    <t>ไฮโดรเจน และ ฮีเลียม เกิดขึ้นในสามแสนปีหลังเกิดบิกแบง</t>
  </si>
  <si>
    <t>D เนื่องจากแสดงการเลื่อนสเปกตรัมไปทางสีแดงมากที่สุดทำให้ กาแลกซี D อยู่ห่างจากผู้สังเกตบนโลกมากที่สุด</t>
  </si>
  <si>
    <t>เกิดขึ้นได้เพราะแหล่งกำเนิดแสงเคลื่อนที่ห่างออกไปจากผู้สังเกต</t>
  </si>
  <si>
    <t>ไม่เกิดการเลื่อนแดง แถบสเปกตรัมจะมีการเลื่อนไปทางน้ำเงิน</t>
  </si>
  <si>
    <t>ทุกสรรพสิ่งในเอกภพจะถูกบีบอัดอยู่ที่จุดเดียว และการระเบิดที่เกิดขึ้นในจุดๆนี้คือบิกแบง</t>
  </si>
  <si>
    <t>รังสีไมโครเวฟพื้นหลัง จะเป็นรังสีที่มีอายุมากกว่ารังสีไมโครเวฟที่เกิดขึ้นในตอนนี้เพราะเป็นพลังงานที่เหลือจากบิกแบง</t>
  </si>
  <si>
    <t>เกิดขึ้นในช่วงเอกภพมีอุณหภูมิลดลงเหลือประมาณ5,000เคลวิน เอกภพมีลักษณะโปร่งแสงและมีคลื่นแม่เหล็กไฟฟ้าคงเหลือในอวกาศ</t>
  </si>
  <si>
    <t>ความสัมพันธ์ระหว่างความเร็ว ในการเคลื่อนที่ของกาแล็กซีออกจากผู้สังเกตกับระยะทางระหว่างกาแล็กซีกับผู้สังเกต</t>
  </si>
  <si>
    <t>44031@promma.ac.th</t>
  </si>
  <si>
    <t>ณัฐนันท์ จิรพันธุ์</t>
  </si>
  <si>
    <t>555</t>
  </si>
  <si>
    <t>เนื่องจากกาแล็กซีเหล่านั้นกำลังเคลื่อนที่หนีห่างจากเรา</t>
  </si>
  <si>
    <t>จะไม่เกิดการเลื่อนทางแดง แต่จะเกิดการเลื่อนไปทางสีน้ำเงิน (blueshift) แถบสเปกตรัมที่วัดได้จะเลื่อนไปทางความถี่ที่สูงขึ้น</t>
  </si>
  <si>
    <t>แสดงให้เห็นว่ากาแล็กซีส่วนใหญ่กำลังเคลื่อนตัวออกจากกันและเอกภพกำลังขยายตัวอย่างต่อเนื่อง</t>
  </si>
  <si>
    <t xml:space="preserve">รังสีไมโครเวฟพื้นหลังเป็นมรดกทางจักรวาลที่เก่าแก่แลัเอกภพ ในขณะที่รังสีไมโครเวฟในปัจจุบันเป็นผลผลิตจากเทคโนโลยีของมนุษย์เพื่อการใช้งานในชีวิตประจำวัน
</t>
  </si>
  <si>
    <t>เกิดขึ้นประมาณ 380,000 ปีหลังจากการระเบิดใหญ่</t>
  </si>
  <si>
    <t>ยืดตัวหดตัว</t>
  </si>
  <si>
    <t>การขยายตัวของจักรวาล,รังสีไมโครเวฟพื้นหลังของจักรวาล(CMB)และสัดส่วนขององค์ประกอบเบื้องต้นของธาตุ</t>
  </si>
  <si>
    <t>กาแล็กซี่A เพราะยิ่งโทนร้อนยิ่งอยู่ห่างจากโลก</t>
  </si>
  <si>
    <t>เกิดจากเอกภพขยายออกห่างจากโลก</t>
  </si>
  <si>
    <t>ไม่ เพราะการเกิดเลื่อนทางแดงเกิดจากการขยายตัวออกจากผู้สังเกต</t>
  </si>
  <si>
    <t>เพราะทำให้เพราะทำให้เกิดการขยายตัวของเอกภพ</t>
  </si>
  <si>
    <t>รังสีไมโครเวฟพื้นหลังเป็นรังสีที่มีอายุมากกว่ารังสีไมโครเวฟที่เกิดขึ้นในปัจจุบันเพราะว่าเป็นพลังงานที่เหลือจากบิ๊กแบง</t>
  </si>
  <si>
    <t>เกิดในเวลาหลังบิกแบง</t>
  </si>
  <si>
    <t>ความสัมพันธ์ระหว่างความเร็วในการเคลื่อนที่ของกาแล็กซี่ออกจากผู้สังเกตกับระยะทางระหว่างกาแล็กซี่กับผู้สังเกต</t>
  </si>
  <si>
    <t>การขยายตัวของเอกภพ , ไมโครเวฟฟื้นหลังจากอวกาศ</t>
  </si>
  <si>
    <t>ไฮโดรเจน,ฮีเลียม ซึ่งเกิดเวลาประมาณ3นาทีหลังบิกแบง</t>
  </si>
  <si>
    <t>A เพราะอยู่ใกล้แถบแดงแสดงว่ากำลังเคลื่อนที่</t>
  </si>
  <si>
    <t>ไม่ เพราะจะเคลื่อนที่ไปทางแถบสีน้ำเงินแทน</t>
  </si>
  <si>
    <t xml:space="preserve">แสดงให้เห็นว่าเอกภพกำลังขยายตัว ยิ่งเลื่อนไปทางแถบสีแดงค่าก็จะยิ่งมีค่าสูงขึ้น
</t>
  </si>
  <si>
    <t>รังสีไมโครเวฟพื้นเป็นรังสีที่เกิดจากการบิกแบงมีความถี่สม่ำเสมอต่างจากรังสีไมโครเวฟธรรมดาที่ไม่มีความสม่ำเสมอ</t>
  </si>
  <si>
    <t>เกิดขึ้นประมาณ380,000ปีหลังจากบิกแบง ทั่วเอกภพเต็มไปด้วยรังสีไมโครเวฟพื้น</t>
  </si>
  <si>
    <t>เมื่อระยะห่างมากขึ้นความเร็วมากขึ้น</t>
  </si>
  <si>
    <t>การขยายตัวของเอกภพและไมโครพื้นหลังจากอวกาศ</t>
  </si>
  <si>
    <t>ฮีเลียมและไฮโดรเจนในช่วงเวลา13,000 ล้านปี</t>
  </si>
  <si>
    <t>Aเพราะมีความยาวคลื่นมากที่สุดและสเปกตัมเลื่อนไปทางสีแดงมากที่สุด</t>
  </si>
  <si>
    <t>เกิดขึ้นได้เพราะการขยายตัวของจักรวาลซึ่งทำให้ความยาวคลื่นของแสงที่มาจากกาแล็กซีที่อยู่ไกลออกไปถูกยืดออกกลายเป็นสีแดงมาขึ้น</t>
  </si>
  <si>
    <t>ไม่เกิดการเลื่อนทางแดงและสเปกตัมที่วัดได้จะมีการเลื่อนทางน้ำเงินและความยาวคลื่นสั้น</t>
  </si>
  <si>
    <t>ได้โดยการเคลื่อนที่ห่างออกจากกันของกาแล็กซีต่างๆแสดงถึงการขยายตัวของเอกภพซึ่งเป็นหลักฐานสนับสนุนบิกแบง</t>
  </si>
  <si>
    <t>รังสีไมโครเวฟพื้นหลังเป็นรังสีที่อ่อนมากและเป็นเหมือนภาพวาดของจักรวาลตอนเริ่มก่อตัวแต่รังสีไมโครเวฟบนโลกมีความเข้มข้นมากกว่าและมีความหลากหลายในแหล่งกำเนิดรังสีไมโครเวฟ</t>
  </si>
  <si>
    <t>เกิดขึ้นช่วง 380,000 ปีหลังบิกแบงขณะนั้นเอกภพมีความร้อนและหนาแน่นมาก</t>
  </si>
  <si>
    <t>การฟเป็นเส้นตรงจึงสรุปได้ว่าความเร็วในการเคลื่อนที่ของกาแล็กซีออกจากผู้สังเกตแปรผันตรงกับระยะทางระหว่างกาแล็กซีกับผู้สังเกต</t>
  </si>
  <si>
    <t>ไฮโดรเจนและฮีเลียม เกิดหลังจากการเกิดบิกแบง300,000ปี</t>
  </si>
  <si>
    <t>กาเเล็คซีA  เพราะคลื่นมีความถี่ต่ำและมีความยาวคลื่นมาก</t>
  </si>
  <si>
    <t>เกิดจากการเลื่อนตัวของสเปกตรัมของวัตถุท้องฟ้าไปทางความยาวคลื่นที่ยาวขึ้นเป็นผลมาจากการดปอเปลอร์</t>
  </si>
  <si>
    <t>เพราะทำให้เกิดการขยายตัวของเอกภพ</t>
  </si>
  <si>
    <t>รังสีไมโครเวฟพื้นหลังเป็นรังสีที่มีอายุมากกว่ารังสีไมโครเวฟที่เกิดขึ้นในปัจจุบันเพราะเป็นพลังงานที่เหลือจากบิกแบง</t>
  </si>
  <si>
    <t>เกิดขึ้นในช่วงเอกภพมีอุณหภูมิลดลงเหลือประมาณ5,000เคลวิน เอกภพมีลักษณะโปรงแสงงและะมีคลื่นแม่เหล็กกไฟฟ้าคงเหลือในอวกาศ</t>
  </si>
  <si>
    <t>ความสัมพันธ์ระหว่างความเร็วในการเคลื่อนที่ของ Galaxy ออกจากผู้สังเกตกับระยะระหว่าง Galaxy กับผู้สังเกต</t>
  </si>
  <si>
    <t>44044@promma.ac.th</t>
  </si>
  <si>
    <t>ณดาภัช แสงพระเวส</t>
  </si>
  <si>
    <t>กาแล็กซี่ที่มีแถบสเปกตรัมเลื่อนไปทางแดง</t>
  </si>
  <si>
    <t>ห่างออกจากตัวเรา</t>
  </si>
  <si>
    <t>การเลื่อนทางแดงของกาแล็กซี่ส่วนใหญ่เกิดจากการขยายตัวของจักวาร</t>
  </si>
  <si>
    <t>เป็นหลักฐานที่บ่งชี้ว่าจักรวาลไม่ได้หยุดนิ่งแต่กำลังขยายตัว</t>
  </si>
  <si>
    <t>ตอนแรกมันไม่ได้เกิดมาเป็นรังสีไมโครเวฟเลยมันถูกยืดออกเพราะเอกภพขยายจนเหลือแค่ไมโครเวฟ</t>
  </si>
  <si>
    <t xml:space="preserve">รังสี ไมโครเวฟพื้นหลังเกิดขึ้นเมื่อเอกภพมีอายุ 380,000 ปี
</t>
  </si>
  <si>
    <t>ยิ่งห่างความเร็วยิ่งมาก</t>
  </si>
  <si>
    <t>การขยายตัวของจักรวาล การค้นพบรังสีไมโครเวฟพื้นหลังของจักรวาล และสัดส่วนของธาตุเบื้องต้นที่พบในเอกภพ</t>
  </si>
  <si>
    <t>ไฮโดรเจน เกินขั้นเมื่อ3เเสนปีถึง1พันร้านปี</t>
  </si>
  <si>
    <t>Aครับ</t>
  </si>
  <si>
    <t>การเลื่อนไปทางแดง การเคลื่อนตัว ของสเปกตรัมของวัตถุท้องฟ้าไปทางความยาวคลื่นที่ยาวขึ้น</t>
  </si>
  <si>
    <t>เปลี่ยนแปลงไปทางสีนํ้าเงิน</t>
  </si>
  <si>
    <t>ตอนเเรกมันไม่ได้เกิดมาเป้นรังสีไมโคเวฟเลยมันถูกยืดออกเพราะเอกกระพบขยายจนเหลือเเค่ไมโครเวฟ</t>
  </si>
  <si>
    <t>เกิดขึ้นเมื่อ380000ปี</t>
  </si>
  <si>
    <t>ยิ่ง Galaxy อยู่ห่างความเร็วจะมาก</t>
  </si>
  <si>
    <t>44025@promma.ac.th</t>
  </si>
  <si>
    <t>กานต์ชนิต รอดน้อย</t>
  </si>
  <si>
    <t>การขยายตัวของจักรวาล, รังสีไมโครเวฟพื้นหลังของจักรวาล (CMB), และสัดส่วนของธาตุเบื้องต้นในจักรวาล</t>
  </si>
  <si>
    <t>A เพราะว่าสีแดงสื่อถึงว่าอยู่ห่างไกลจากตัวเรา</t>
  </si>
  <si>
    <t>เนื่องจากกาแล็กซีส่วนใหญ่กำลังเคลื่อนที่หนีออกจากเรา</t>
  </si>
  <si>
    <t>เปลี่ยนแปลงไปทางสีน้ำเงิน</t>
  </si>
  <si>
    <t>เพราะมันบ่งชี้ว่าเอกภพกำลังขยายตัว</t>
  </si>
  <si>
    <t>รังสีไมโครเวฟพื้นหลังแตกต่างจากรังสีไมโครเวฟทั่วไปเกิดขึ้นในปัจจุบันอย่างสัมพันธ์ในหลายด้าน</t>
  </si>
  <si>
    <t>ยิ่ง Galaxy อยู่ห่างความเร็วจะมากขึ้น</t>
  </si>
  <si>
    <t>44046@promma.ac.th</t>
  </si>
  <si>
    <t>ณัฐฐวรรณ์ ท้วมทรัพย์</t>
  </si>
  <si>
    <t>ไฮโดรเจน-ฮีเลียม</t>
  </si>
  <si>
    <t>Aเพราะว่าสีแดงสื่ถึงว่าอยู่ห่างไกลจากตัวเรา</t>
  </si>
  <si>
    <t>ไม่มีการเปลี่ยนแปลงเป็นการเลื่อนสีน้ำเงินแทน</t>
  </si>
  <si>
    <t>กาแล็กซี่ทุกดวงกำละงเคลื่อนที่ออกจากกันและเอกภพขยายขึ้น</t>
  </si>
  <si>
    <t>รังสีไมโครเวฟพื้นหลังแตกต่างจากรังสีไมโครเวฟทั่วไปเกิดขึ้นในปัจจุบันยังสั่งทันได้หลายด้าน</t>
  </si>
  <si>
    <t xml:space="preserve">
เกิดขึ้นประมาณ 300,008 มินปีหลังจากการระเบิดใหญ่บิ๊กแบง</t>
  </si>
  <si>
    <t xml:space="preserve">1. การขยายตัวของจักรวาล
2. การตรวจพบรังสีไมโครเวฟพื้นหลังของจักรวาล 
3. สัดส่วนของธาตุเบื้องต้นในเอกภพ. </t>
  </si>
  <si>
    <t>ไฮโดรเจน และฮีเลียม ซึ่งเกิดประมาณ3นาทีหลังจากเกิดบิกแบง</t>
  </si>
  <si>
    <t>A เพราะ อยู่ใกล้เส้นแดงว่ากำลังเคลื่อนที่ออกห่างจากโลก</t>
  </si>
  <si>
    <t>ไม่เพราะจะเกิดการเคลื่อนที่ทางน้ำเงินแทน</t>
  </si>
  <si>
    <t>การเคลื่อนที่ทางแดงเป็นเหมือนกันที่เอกภพขยายตัวเพราะ Galaxy ห่างจากผู้สังเกตซึ่งเหมือนบิกแบงที่ว่าอุณหภูมิของเอกภพลดลงขนาดเอกภพจะเพิ่มขึ้น</t>
  </si>
  <si>
    <t>รังสีไมโครเวฟพื้นหลังคือรังสีจากการเกิดบิกแบงซึ่งมีความสม่ำเสมอรังสีไมโครเวฟพื้นหลังคือรังสีจากการเกิดบิกแบงซึ่งมีความสม่ำเสมอทุกทางต่างจากรังสีไมโครเวฟที่เกิดในปัจจุบันเช่นโทรศัพท์ไมโครเวฟอุ่นอาหารเพราะไม่สม่ำเสมอ</t>
  </si>
  <si>
    <t>เกิดขึ้นหลังจากบิกแบง380,000ปีทำให้รังสีกระจายอยู่ทั่วทุกพื้นที่ที่สม่ำเสมอ</t>
  </si>
  <si>
    <t>เมื่อกาแล็กซีเคลื่อนที่ห่างมากขึ้น ความเร็วในการเคลื่อนที่ก็จะมากตามด้วย</t>
  </si>
  <si>
    <t>44053@promma.ac.th</t>
  </si>
  <si>
    <t>พิมมณี ตั้งธรรม</t>
  </si>
  <si>
    <t>นางสาวพิมมณี ตั้งธรรม</t>
  </si>
  <si>
    <t>เลื่อนห่างออกจากเรา</t>
  </si>
  <si>
    <t>การเลื่อนทางแดงงของกาเเล็กซี่สวนใหญ่เกิดจากการขยายตัวขอกจักวาล</t>
  </si>
  <si>
    <t>เป็นหลักฐานที่บ่งชี้ว่าจักวารไม่ได้หยุดนิ่งแต่กำลังขยายตัว</t>
  </si>
  <si>
    <t>ตอนแรกมันไม่ได้เกิดขึ้นมาเป็นรังสีไมโครเวฟเลยถูกยื่นออกมาเพราะเอกภพขยายจนเหลือแค่ไมโครเวฟ</t>
  </si>
  <si>
    <t xml:space="preserve">รังสีไมโครเวฟพื้นหลังเกิดเมื่อเอกภพมีอายุ 380,000 ปี
</t>
  </si>
  <si>
    <t xml:space="preserve">ยิ่งห่างความเร็วยิ่งมาก
</t>
  </si>
  <si>
    <t>1.การขยายตัวของจักรวาล
2. รังสีไมโครเวฟพื้นหลังของจักรวาล</t>
  </si>
  <si>
    <t xml:space="preserve">กาแล็กซีที่มีแถบสเปกตรัมเลื่อนไปทางแดง </t>
  </si>
  <si>
    <t>เลื่อนตัวห่างจากเรา</t>
  </si>
  <si>
    <t xml:space="preserve">การเลื่อนทางแดงของกาแล็กซีส่วนใหญ่เกิดจากการที่จักรวาลขยายตัว </t>
  </si>
  <si>
    <t xml:space="preserve">เป็นหลักฐานที่บ่งชี้ว่า จักรวาลไม่ได้หยุดนิ่ง แต่กำลังขยายตัว </t>
  </si>
  <si>
    <t>ตอนแรกมันไม่ได้เกิดขึ้นมาเป็นรังสีไมโครเวฟเลยถูกยืดออกเพราะเอกภพขยายจนเหลือแค่ไมโครเวฟ</t>
  </si>
  <si>
    <t>รังสีไมโครเวฟพื้นหลังเกิดขึ้นเมื่อเอกภพมีอายุ 380,000 ปี</t>
  </si>
  <si>
    <t>ไฮโดรเจน ฮีเลียม ซึ่งเกิดประมาณ3นาทีหลังจากบิกแบง</t>
  </si>
  <si>
    <t>A เพราะอยู่ใกล้เส้นแดงแสดงว่ากำลังเคลื่อนที่ออกห่างจากโลก</t>
  </si>
  <si>
    <t>ไม่เพราะจะเกิดการเคลื่อนทางน้ำเงินแทน</t>
  </si>
  <si>
    <t>การเคลื่อนทางแดงเป็นเหมือนการที่เอกภพขยายตัวเพราะกาแล็คซี่ห่างจากผู้สังเกต ซึ่งเหมือนบิกแบงที่ว่า อุณหภูมิของเอกภพลด ขนาดเอกภพจะเพิ่มขึ้น</t>
  </si>
  <si>
    <t>รังสีไมโครเวฟพื้นคือรังสีจากการเกิดบิกบงซึ่งมีความสม่ำเสมอทุกทางต่างจากรังสีไมโครเวฟที่เกิดในปจบ.เช่นโทรศัพท์ ไมโครเวฟอุ่นอาหาร เพราะไม่สม่ำเสมอ</t>
  </si>
  <si>
    <t>เกิดขึ้นหลังจากบิกแบง380,000ปี ทำให้รังสีกระจายอยู่ทั่วทุกพื้นที่อย่างสม่ำเสมอ</t>
  </si>
  <si>
    <t>เมื่องกาแล็คซี่เคลื่อนที่ห่างมากขึ้น ความเร็วในการเคลื่อนที่ก็จะมากตามด้วย</t>
  </si>
  <si>
    <t>44026@promma.ac.th</t>
  </si>
  <si>
    <t>จิรภัทร กรสวัสดิ์</t>
  </si>
  <si>
    <t>รังสีไมโครเวฟ</t>
  </si>
  <si>
    <t>B</t>
  </si>
  <si>
    <t xml:space="preserve">การขยายตัวเเละเคลื่อนตัวของกาเเล็กซี่ </t>
  </si>
  <si>
    <t>จะไม่เลื่อนทางเเดงเเต่จะเลื่อนทางน้ำเงินเเทนสเปกตรัที่วัดได้จะสั้นลง</t>
  </si>
  <si>
    <t>เหมือนการรวมตัวกันเเละระเบิดออกทำให้เกิดการขยายตัว</t>
  </si>
  <si>
    <t>คุณสมบัติต่างกัน รังสีไมโครเวฟพื้นหลัวมีความถี่มากกว่าเมื่อเอกภพใหญ่ขึ้นรังสีต่ำลงจนเหลือรังสีไมโครเวฟธรรมดา</t>
  </si>
  <si>
    <t>ช่วง380,000ปีหลังจากการระเบิด ทั่วเอกภพมีคลื่นไมโครเวฟ</t>
  </si>
  <si>
    <t>ยิ่งกาเเล็กซี่อยู่ห่างความเร็วจะมากขึ้นตาม</t>
  </si>
  <si>
    <t>ครอบขวัญ ปิ่นเเก้ว</t>
  </si>
  <si>
    <t>ไฮโดรเจน ฮีเลียม เกิดใน 300,000 ปีหลังบิกเเบง</t>
  </si>
  <si>
    <t>A เพราะทฤษฎี red shift</t>
  </si>
  <si>
    <t>เพราะเอกภพเคลื่อนตัวออก ทำให้ความยาวคลื่นเปลี่ยนไปและแสดงเป็นสีเเดง</t>
  </si>
  <si>
    <t>ไม่เกิดการเลื่อนทางแดงแต่จะเป็นการเกิดทางเลือกสีน้ำเงินสเปกตรัมที่วัดได้คือสีน้ำเงิน</t>
  </si>
  <si>
    <t>เพราะทำให้เกิดการขยายตัวของเอกภพซึ่งทฤษฎีบิกแบงก็มีการขยายตัวเช่นกัน</t>
  </si>
  <si>
    <t>รังสีไมโครเวฟพื้นหลัง เป็นรังสีที่มีอายุมากกว่ารังสีไมโครเวฟที่เกิดขึ้นในปัจจุบันเพราะมีพลังงานที่เหลือจากบิ๊กแบง</t>
  </si>
  <si>
    <t>เกิดขึ้นในช่วงเอกภพมีอุณหภูมิลดลงเหลือประมาณ 5000 เคลวิน เอกภพมีลักษณะโปร่งแสงและมีคลื่นแม่เหล็กไฟฟ้าคงเหลือในอวกาศ</t>
  </si>
  <si>
    <t>ความสัมพันธ์ระหว่างความเร็วในการเคลื่อนที่ของ Galaxy ออกจากผู้สังเกตกับระยะทางระหว่าง Galaxy กับผู้สังเกต</t>
  </si>
  <si>
    <t>การขยายตัวของจักรวาลรังสีพื้นที่หลังของจักวาลและปริมาณธาตุต่างๆในจักรวาล</t>
  </si>
  <si>
    <t>เคลื่อนที่หนีห่างจากโลก</t>
  </si>
  <si>
    <t>ไม่ มีการเปลี่ยนเป้นการเลื่อนสีน้ำเงินแทน</t>
  </si>
  <si>
    <t>กาแล็คซี่ทุกดวงกำลังเคลื่อนที่ออกจากกันและเอกภพขยายขึ้น</t>
  </si>
  <si>
    <t>แหล่งกำเนิด
ลักษณะของสเปกตรัมและอุณหภูมิ</t>
  </si>
  <si>
    <t>การขยายตัวของเอกภพและไมโครเวฟพื้นหลัง</t>
  </si>
  <si>
    <t>A เพราะแหล่งกำเนิดแสงอยู่ไกล</t>
  </si>
  <si>
    <t>ไม่  มีการเปลื่ยนเป็นการเลื่อนสีน้ำเงินเเทน</t>
  </si>
  <si>
    <t>กาแล็กซี่ทุกดวงเคลื่อนที่ออกจากกันและเอกภพขยายตัวขึ้น</t>
  </si>
  <si>
    <t>รังสีไมโครเวฟพื้นหลังเมื่อก่อนมีความถี่ที่มากกว่าแต่ในปัจจุบันนั้นเอกภพมีการขยายตัวขึ้นจึงทำให้ความถี่ต่ำลงเลยเป็นรังสีไมโครเวฟธรรมดา</t>
  </si>
  <si>
    <t>กาแล็กซี่ที่อยู่ไกลเคลื่อนที่ออกไปจากผู้สังเกตด้วยความเร็วที่มากกว่ากาแล็คซี่ที่อยู่ใกล้ เรียกความสัมพันธ์นี้ว่ากฏฮับเบิล-เลอเเมทร์</t>
  </si>
  <si>
    <t>เคลื่อนไมโครเวฟที่ยังเหลือจากการขยายตัวของเอกภพ</t>
  </si>
  <si>
    <t>ไฮโดรเจนและฮีเลียม เกิดใน300,000ปีหลังบิกแบง</t>
  </si>
  <si>
    <t>A เพราะเป็นไปตามทฤษฎี red shift</t>
  </si>
  <si>
    <t>เพราะเอกภพเคลื่อนตัวออกทำให้ความยาวคลื่นเปลี่ยนไปและแสดงเป็นสีแดง</t>
  </si>
  <si>
    <t>ไม่เกิดการเลื่อนทางแดงแต่จะเป็นเกิดทางเลื่อนสีน้ำเงิน สเปกตรัมที่วัดได้คือสีน้ำเงิน</t>
  </si>
  <si>
    <t>รังสีไมโครเวฟพื้นหลังเป็นรังสีที่มีอายุมากกว่ารังสีไมโครเวฟที่เกิดขึ้นในปัจจุบันเพราะเป็นพลังงานที่เหลือจากบิ๊กแบง</t>
  </si>
  <si>
    <t>นางสาว อัมพิกา สุขประเสริฐ</t>
  </si>
  <si>
    <t xml:space="preserve">การขยายตัวของเอกภาพ
รังสีไมโครเวฟพื้นหลังของเอกภพ
องค์ประกอบของธาตุในเอกภาพ
โโครงสร้างขนาดใหญ่ของเอกภพ
การเลื่อนของทางแดง
</t>
  </si>
  <si>
    <t>Aเพราะแหล่งกำเนิดเเสงอยู่ไกล</t>
  </si>
  <si>
    <t>เคลี่อนที่เปลี่ยนจากโลก</t>
  </si>
  <si>
    <t>ไม่เพราะมีการเปลี่ยนแปลงเป้นสีนํ้าเงินแทน</t>
  </si>
  <si>
    <t>กาแล็คซี่ทุกดวงออกจากกันเพราะเอกภาพขยายตัว</t>
  </si>
  <si>
    <t>รังสีไมโครเวฟขึ้นหลังเมื่อก่อนมีความถี่เยอะ แต่เอกภพขายตัว คลื่นความถี่ต่ำลง เลยทำให้เป็นคลื่นไมโครเวฟปกติ</t>
  </si>
  <si>
    <t>เกิดขึ้นราว380000ปีหลังจากระเบิดเป็นจุใหญ่</t>
  </si>
  <si>
    <t>galaxy ที่อยู่ไกลเคลื่อนออกจากผู้สังเกตได้ด้วยความเร็วมากกว่ากาแล็กซีที่อยู่ในใกล้ความสัมพันธ์นี้เรียกว่ากฎฮัมเบลและเลอร์แมทร์</t>
  </si>
  <si>
    <t>44028@promma.ac.th</t>
  </si>
  <si>
    <t>เจตะสิก บุตรเล็ก</t>
  </si>
  <si>
    <t>1 การขยายตัวของเอกภพ
2 รังสีไมโครเวฟพื้นหลังของเอกภพ
3องค์ประกอบของธาตุเบา</t>
  </si>
  <si>
    <t>ไฮโดรเจน ดิวเทอเรียม ฮีเลียม ลิเทียม</t>
  </si>
  <si>
    <t>การขยายตัวของเอกภพ
การเลื่อนทางแดงแบบโดปเปลอร์
การเลื่อนทางแดงจากแรงโน้มถ่วง</t>
  </si>
  <si>
    <t>คือปรากฏการณ์ที่ ความยาวคลื่นของแสงสั้นลง (เลื่อนไปทางสีน้ำเงินในสเปกตรัม)
	•	เกิดขึ้นเมื่อแหล่งกำเนิดแสงเคลื่อนที่เข้าหาผู้สังเกต</t>
  </si>
  <si>
    <t>หากไม่มีการเลื่อนทางแดงเช่นนี้ ทฤษฎีบิกแบงจะขาดหลักฐานที่สำคัญที่สุดข้อหนึ่งในการอธิบายต้นกำเนิดของเอกภพ และแบบจำลองอื่น (เช่น เอกภพคงที่) จะมีน้ำหนักมากขึ้นแทน</t>
  </si>
  <si>
    <t xml:space="preserve">แหล่งกำเนิด
ลักษณะของสเปกตรัมและอุณหภูมิ
</t>
  </si>
  <si>
    <t>เกิดขึ้นในช่วงเวลาที่เรียกว่า “ยุคการแยกตัวของแสง” หรือ “recombination era” ซึ่งเกิดขึ้นประมาณ 380,000 ปีหลังจากบิกแบง</t>
  </si>
  <si>
    <t>กาแล็กซี่ที่อยู่ไกลเคลื่อนที่ออกไปจากผู้สังเกตได้ความเร็วมากกว่ากาแล็กซี่ที่อยู่ใกล้เรียกความสัสมพันธ์นี้ว่า กฎฮัมเบิล-เลอร์แมทร์</t>
  </si>
  <si>
    <t xml:space="preserve">นัทธมน ชิณแสน </t>
  </si>
  <si>
    <t xml:space="preserve">ไฮโดรเจน เกิดในช่วงเวลาที่เอกภพเย็นลง </t>
  </si>
  <si>
    <t>เคลื่อนที่หนีห่างจากไกล</t>
  </si>
  <si>
    <t>ไม่ มีการเปลี่ยนแปลงการเลื่อนสีน้ำเงินแทน</t>
  </si>
  <si>
    <t>กาแล็กซี่ทุกดวงกำเคลื่อนที่ออกจากกันและเอกภพขยายขึ้น</t>
  </si>
  <si>
    <t>มาจากจักรวาลยุคแรก แต่รังสีไมโครเวฟมาจากเครื่องใช้ไฟฟ้า หรือเทคโนโลยีของมนุษย์</t>
  </si>
  <si>
    <t>รังสีไมโครเวฟพื้นหลังแซงละข้างจากบิ๊กแบงประมาณ 380,000 ปี ตอนนั้นเอกภพยังร้อนและหนาแน่นแต่เริ่มเย็นพอทีอะตอมจำนวนตอนนั้นในเอกภพยังร้อนและหนาแน่นแต่เริ่มเย็นพอทีอะตอมจะรวมตัวกันได้ใส่จึงเดินทางได้อย่างอิสระและ กลายเป็นรังสีไมโครเวฟที่เราตรวจพบได้ในปัจจุบัน</t>
  </si>
  <si>
    <t>ความเร็วของการเคลื่อนที่ของ Galaxy ความสัมพันธ์โดยตรงกับระยะทางแซงสั่งเกดยิ่ง Galaxy อยู่ใกล้ความเร็วที่มันถอยห่างออกจากเรายิ่งมากเป็นหลักฐานของกฎ ฮับเบิล และสนับสนุนขยายตัวหยุดตามทฤษฎีบิ๊กแบงนั่นเอง</t>
  </si>
  <si>
    <t>ไฮโดรเจนฮีเลียมซึ่งประมาณ 3 นาทีหลังจาก บิกเเบง</t>
  </si>
  <si>
    <t>Aเพราะอยู่ใกล้เส้นแดงแสดงว่ากำลังเคลื่อนที่ออกจากห่างจากโลก</t>
  </si>
  <si>
    <t>การเคลื่อนทางแดงเป็นเหมือนการที่เอกภพขยายตัวเพราะกาแล็กซีห่างจากผู้สังเกตซึ่งเหมือนบิกเเบง ที่ว่าอุณหภูมิของเอกภพลดลงขนาดเอกภพจะเพิ่มขึ้น</t>
  </si>
  <si>
    <t>รังสีไมโครเวฟพื้นคือรังสีจากการเกิดบิกแบงซึ่งมีความสม่ำเสมอทุกทางต่างจากรังสีไมโครเวฟที่เกิดในปัจจุบันเช่นโทรศัพท์ไมโครเวฟอุ่นอาหารเพราะไม่สม่ำเสมอ</t>
  </si>
  <si>
    <t>เกิดขึ้นหลังจากบิกแบง 380000 ปี ทำให้รังสีกระจายอยู่ทั่วพื้นที่อย่างสม่ำเสมอ</t>
  </si>
  <si>
    <t>เมื่อกาแล็กซี่เคลื่อนที่ถามมากขึ้นความเร็วในการเคลื่อนที่ก็จะมากด้วย</t>
  </si>
  <si>
    <t>การขยายตัวจองจักรวาลรังสีพื้นที่หลังของจักวาลและปริมาณธาตุต่างๆในจักรวาล</t>
  </si>
  <si>
    <t xml:space="preserve">เคลื่อนที่หนีห่างจากโลก </t>
  </si>
  <si>
    <t>ไม่ มีการเปลี่ยนแปลงเป็นการเลื่อนสีน้ำเงินแทน</t>
  </si>
  <si>
    <t>แหล่งกำเนิดลักษณะของสเปกตรัมและอุณหภูมิ</t>
  </si>
  <si>
    <t>พิรดาพร ไทยแขก</t>
  </si>
  <si>
    <t xml:space="preserve">เอกภพกำลังขยายตัวและพบรังสีไมโครเวฟพื้นหลัง (CMB)
</t>
  </si>
  <si>
    <t xml:space="preserve">ไฮโดรเจน, ฮีเลียม, ลิเทียม — ประมาณ 3–20 นาทีหลังบิกแบง
</t>
  </si>
  <si>
    <t>Aเพราะแหล่งกำเนิดแสงอยู่ไกล</t>
  </si>
  <si>
    <t>ไม่มีการเปลี่ยนเป็นการเลื่อนสีนํ้าเงินแทน</t>
  </si>
  <si>
    <t>กาแล็คซี่ทุกดวงกำลังเคลื่อนที่ออกจากกันและเอกภาพขยายขึ้น</t>
  </si>
  <si>
    <t>รังสีไมโครเวฟขึ้นหลังเมื่อก่อนมีความถี่เยอะ แต่เอก ภพขยายตัว คลื่นความถี่ต่ำลงทำให้เกิดค่าไมโครเวฟ เป็นปกติ</t>
  </si>
  <si>
    <t>เกิดขึ้นราว 380,000 ปีหลังจากการระเบิดใหญ่เป็นจุดกำเนิดของเอกภพ</t>
  </si>
  <si>
    <t>กาแล็กซี่ที่อยู่ไกลเคลื่อนที่ออกไปจากผู้ สังเกตได้ความเร็วมากกว่ากาแล็กซี่ที่อยู่ ใกล้เรียกความสัมพันธ์นี้ว่า กฎฮัมเบิล-เลือร์แมทร์</t>
  </si>
  <si>
    <t>การขยายตัวของจักรวาล,รังสีไมโครเวฟ,องค์ประกอบของธาตุ</t>
  </si>
  <si>
    <t>อิเล็กตรอน และ นิวทริโน เกิดหลังบิกแบง1,000ล้านปี</t>
  </si>
  <si>
    <t>A เพราะยิ่งห่างจากผู้สังเกตุมาก จะเป็นการเลื่อนทางแดง</t>
  </si>
  <si>
    <t>เกิดจากกาแล็กซี่เคลื่อนตัวออกจากผู้สังเกตุ</t>
  </si>
  <si>
    <t>ไม่ เปลี่ยนแปลงไปทางสีน้ำเงิน หรือเรียกว่า การเลื่อนทางน้ำเงิน</t>
  </si>
  <si>
    <t>แสดงให้เห็นว่ากาแล็กซีส่วนใหญ่กำลังเคลื่อนที่ออกจากเรา</t>
  </si>
  <si>
    <t xml:space="preserve">รังสีไมโคเวฟพื้นหลังตอนแรกมีความถี่มากกว่านี่ แต่เอกภพถูกยืดเลยกลายเป็นรังสีไมโครเวฟปกติ </t>
  </si>
  <si>
    <t>รังสีไมโครเวฟพื้นหลังเกิดขึ้นประมาณ380,000ปีหลังบิ้กแบง</t>
  </si>
  <si>
    <t>กราฟแสดงความสัมพันธ์เชิงเส้นตรงโดยตรงระหว่างระยะทางของกาแล็กซีกับความเร็วที่กาแล็กซีเคลื่อนที่ห่างออกไป ยิ่งกาแล็กซีอยู่ไกลเท่าไร ก็จะเคลื่อนที่ออกไปเร็วขึ้นเท่านั้น</t>
  </si>
  <si>
    <t>การค้นพบการขยายตัวของเอกภพเเละไมโครเวฟพื้นหลังจากอากาศ</t>
  </si>
  <si>
    <t>อิเล็กตรอน นิวทริโน</t>
  </si>
  <si>
    <t>A เพราะว่าสีเเดงสื่อถึงว่าอยู่ห่างไกล</t>
  </si>
  <si>
    <t>การเลื่อนทางเเดง ของกาเเล็กซีส่วนใหญ่เกิดจากการขยายตัวของเอกภพ</t>
  </si>
  <si>
    <t>ถ้ากาเเล็กซีเคลื่อนที่เข้าหาสังเกตการณ์ จะไม่เกิดการเคลื่อนทางเเดง เเต่จะเกิดการเครลื่อนทางน้ำเงินเเืน</t>
  </si>
  <si>
    <t>เเสดงถึงการขยายตัวของเอกภพ</t>
  </si>
  <si>
    <t>รังสีไมโครเวฟพื้นหลังทีความถี่มากกว่านี้</t>
  </si>
  <si>
    <t>รังสีไมโครเวฟพื้นหลังเกิดขึ้นประมาณ 380000ปีหลังบิกเเบง</t>
  </si>
  <si>
    <t>การค้นพบการขยายตัวของเอกภพและไมโครเวฟพื้นหลังจากอวกาศ</t>
  </si>
  <si>
    <t>อิเล็กตรอนและนิวทริโน เกิดหลังบิ๊กแบง 1000ล้านปี</t>
  </si>
  <si>
    <t>A เพราะว่าสีแดงสื่อถึงความห่างไกลจากตัวเรา</t>
  </si>
  <si>
    <t>เกิดจากการขยายตัวของเอกภาพ</t>
  </si>
  <si>
    <t>ไม่ใช่ และการเคลื่อนที่จะเป็นสีจะเป็นสีน้ำเงิน</t>
  </si>
  <si>
    <t>แสดงถึงการขยายตัวของเอกภาพ</t>
  </si>
  <si>
    <t>รังสีไมโครเวฟพื้นหลังทีความถี่มากกว่านี้พอยืดตัวจึงกลายเป็นรังสีไมโครเวฟทั่วไป</t>
  </si>
  <si>
    <t>รังสีไมโครเวฟพื้นหลังเกิดขึ้นประมาณ  380000ปีหลังบิกแบง</t>
  </si>
  <si>
    <t>กราฟแสดงความสัมพันธ์เชิงเส้นตรงโดยตรงระหว่างระยะทางของกาแล็กซีกับความเร็วที่กาแล็กซีเคลื่อนที่ห่างออกไป ยิ่งกาแล็กซีอยู่ไกลเท่าไร ก็จะเคลื่อนที่ออกไปเร็วขึ้นเท่านั้นทา</t>
  </si>
  <si>
    <t>การค้นพบการขยายตัวของเอกภาพและะไมโคเวฟพื้นหลังจากอวากาศ</t>
  </si>
  <si>
    <t>อิกเล็กตรอน นิวทริโน</t>
  </si>
  <si>
    <t>A เพราะว่าสีแดงงสื่อถึงว่าอยู่ห่างไกลจากตัวเรา</t>
  </si>
  <si>
    <t>การเคลื่อนทางแดง ขอกาเเล็กส่วนใหญ่เกิดจากการขยายตัวของเอกภาพ</t>
  </si>
  <si>
    <t>ถ้ากาเเล็กซีเคลื่อนที่เข้าหาสังเกตการณ์ จะไม่เกิดการเคลื่อนทางแดงแต่จะเกิดการเคลื่อนทางนำ้เงินเเทน</t>
  </si>
  <si>
    <t>แสดงงถึงการขยายตัวของเอกภาพ</t>
  </si>
  <si>
    <t>รังสีไมโคเวฟพื้นหลังทีความถี่มากกว่านี้พอยืดตัวจึงกลายเป็นรังสีไมโคเวฟทั่วไป</t>
  </si>
  <si>
    <t>รังสีไมโคเวฟพื้นหลังเกิดขึ้นประมาณ 380,000ปีหลังบิกแบง</t>
  </si>
  <si>
    <t>เกิดขึ้นจากการที่กาแล็กซีเคลื่อนที่ห่างออกไปจากเรา</t>
  </si>
  <si>
    <t>ไม่ มีการเปลี่ยนเป็นการเลื่อนสีน้ำเงินแทน</t>
  </si>
  <si>
    <t>กาแล็คซี่ทุกดวงเคลื่อนที่ออกจากกันและเอกภพขยายตัวขึ้น</t>
  </si>
  <si>
    <t>รังสีไมโครเวฟพื้นหลังมีความ ถี่มากกว่านี้และเอกภพเกิดการขยายตัวขึ้นทำให้ความถี่ต่ำลงเป็นรังสีไมโครเวฟธรรมดา</t>
  </si>
  <si>
    <t>เกิดขึ้นราว380000ปีหลังจากการระเบิดใหญ่เป็นจุดกำเนิดของเอกภพ</t>
  </si>
  <si>
    <t>กาแล็คซี่ที่อยู่ไกลเคลื่อนที่ออกไปจากผู้สังเกตด้วยความเร็วที่มากกว่า กาแล็คซี่ที่อยู่ใกล้ เรียกว่าความสัมพันธ์กฏฮับเบิลเลอแมทร์</t>
  </si>
  <si>
    <t>ไม่ มีการเปลี่ยนเป็นการเลื่อนสีน้ำเงิน</t>
  </si>
  <si>
    <t>กาแล็กซี่ทุกดวงกำลังเคลื่อนที่ออกจากกันและเอกภพขยายขึ้น</t>
  </si>
  <si>
    <t>รังสีไมโครเวฟพื้นหลังมีความถี่มากกว่านี้และเอกภพมีการขยายตัวทำให้ความถี่ต่ำลง</t>
  </si>
  <si>
    <t>เกิดขึ้นราว380,000ปีหลังจากการระเบิดใหญ่เป็นจุดกำเนิดของเอกภพ</t>
  </si>
  <si>
    <t>กาแล็กซี่ที่อยู่ไกลเคลื่อนที่ออกไปจากผู้สังเกตด้วยความเร็วที่มากกว่ากาแล็กซี่ที่อยู่ใกล้ เรียกความสัมพันธ์นี้ว่ากฏฮับเบิล-เลอแมทร์</t>
  </si>
  <si>
    <t xml:space="preserve">1 องค์ประกอบของธาตุเบื้องต้นในเอกภพ
2 รังสีไมโครเวฟพื้นหลังของจักรวาล
3 การขยายตัวของเอกภพ โดยประกฏการณ์เลื่อนทางแดง
</t>
  </si>
  <si>
    <t>1ไฮโดเจน เกิดช่วง 300,000ปี ถึง1,000ล้านปี</t>
  </si>
  <si>
    <t>Aเพราะยิ่งห่างจากผู้สังเกตุมาก จะเป็นกานเลื่อนทางแดง</t>
  </si>
  <si>
    <t>ไม่เปลียนแปลฃไปทางสีน้ำเงิน หรือเรียกว่า การเลื่อนทางน้ำเงิน</t>
  </si>
  <si>
    <t>แสดงว่าให้เห็นว่ากาแล็กซี่ส่วนใหญ่กำลังเคลื่อนที่ออกจากเรา เอกภพขยายตัว</t>
  </si>
  <si>
    <t>รังสีไมโครเวฟพื้นหลังตอนแรกมีความถี่มากกว่านี้ แต่เอกภพถูกยืดเลยกลายเป็นสีไมโครเวฟปกติ</t>
  </si>
  <si>
    <t>เกิดขึ้นราว380,000ปีหลังจากการระเบิดใหญ่ที่เป็นจุดกำเนิดของเอกภพ</t>
  </si>
  <si>
    <t>กาแล็กซี่อยู่ไกลเคลื่อนที่ออกไปได้ความเร็วมากกว่ากาเเล็กซี่ที่อยู่ใกล้เรียกว่า กฏฮัมเบิล-เลอร์แมทร์</t>
  </si>
  <si>
    <t>น.ส.อรวรรณ สุวรรณรินทร์</t>
  </si>
  <si>
    <t>รังสีไมโครเวฟขึ้นหลังเมื่อก่อนมีความถี่เยอะ แต่เอกภพขยายตัว คลื่นความถี่ต่ำลงทำให้เกิดค่าไมโครเวฟเป็นปกติ</t>
  </si>
  <si>
    <t>กาแล็กซี่ที่อยู่ไกลเคลื่อนที่ออกไปจากผู้สังเกตได้ความเร็วมากกว่ากาแล็กซี่ที่อยู่ใกล้เรียกความสัมพันธ์นี้ว่า กฎฮัมเบิล-เลอร์แมทร์</t>
  </si>
  <si>
    <t>1.การขยายตัวของเอกภพ โดยประกฏการณ์เลื่อนทางแดง
2.การค้นพบรังสีพื้นหลังของจักรวาล
3.สัดส่วนของธาตุเบื้องต้น</t>
  </si>
  <si>
    <t>ไฮโดรเจน เกิดตอนช่วง 300,000 ปี ถึง 1,000 ล้าน ปี</t>
  </si>
  <si>
    <t>A เป็นปรากฏการณ์เลื่อนทางแดง เพราะ แห่งกำเนิดแสงอยู่ห่างออกไป</t>
  </si>
  <si>
    <t>เกิดจากแหล่งกำเนิดแสงอยู่ห่างจากผู้สังเกต</t>
  </si>
  <si>
    <t>ไม่เกิด เพราะ มันจะเกิดเป็นการเลื่อนทางน้ำเงินแทน</t>
  </si>
  <si>
    <t>การที่เอกภพขยายตัวทำให้กาแลคซี่ออกห่างจากเรา</t>
  </si>
  <si>
    <t>รังสีไมโครเวฟพื้นหลังมีความถี่มากกว่านี้และเอกภพเกิดการขยายตัวทำให้ความถี่ต่ำลง</t>
  </si>
  <si>
    <t>ยิ่งกาแลคซี่อยู่ห่างยิ่งเคลื่อนที่เร็ว</t>
  </si>
  <si>
    <t>น.ส.ศุธาศิณี กองแก้ว</t>
  </si>
  <si>
    <t>เกิดการค้นพบ การขยายตัวของเอกภพและไมโครเวฟพื้นหลังจากอวกาศ</t>
  </si>
  <si>
    <t>A เพราะว่า สีแดงสื่อถึงความห่างไกล</t>
  </si>
  <si>
    <t>การเลื่อนทางแดง ของกาแล็กซีส่วนใหญ่เกิดจาก การขยายตัวของเอกภพ</t>
  </si>
  <si>
    <t>ถ้ากาแล็กซีเคลื่อนที่เข้าหาสังเกตการณ์ จะไม่เกิดการเลื่อนทางแดง แต่จะเกิดการเลื่อนทางน้ำเงินแทน</t>
  </si>
  <si>
    <t>แสดงถึงการขยายตัวของเอกภพ</t>
  </si>
  <si>
    <t>รังสีไมโครเวฟพื้นหลัง แตกต่างจากรังสีไมโครเวฟทั่วไปที่เกิดขึ้นในปัจจุบัน เพราะรังสีไมโครเวฟพื้นหลังมีความถี่ แล้วเกิดความยืดหยุ่น จนกลายมาเป็นรังสีไมโครเวฟปัจจุบัน</t>
  </si>
  <si>
    <t>รังสีไมโครเวฟพื้นหลังเกิดขึ้นประมาณ 380,000 ปีหลังบิกแบง</t>
  </si>
  <si>
    <t>น.ส. ญาณาธิป จิระวาณิชกุล</t>
  </si>
  <si>
    <t>เกิดการค้นพบ การขยายตัวของเอกภพและไมโครเวฟ</t>
  </si>
  <si>
    <t>อีเล็กตรอนกับนิวทริโน เกิดหลังบิกแบง 1พันล้านปี</t>
  </si>
  <si>
    <t>A เพราะว่า สีแดงสื่อถึงความห่างไกลจากตัวเรา</t>
  </si>
  <si>
    <t xml:space="preserve">เกิดจากการขยายตัวของเอกภพ
</t>
  </si>
  <si>
    <t xml:space="preserve">ถ้ากาแลคซี่เคลื่อนที่เข้าหาสังเกตการณ์ จะไม่เกิดการเลื่อนทางแดง แต่จะเกิดการเลื่อนทางน้ำเงินแทน </t>
  </si>
  <si>
    <t>รังสีไมโครเวฟพื้นหลังแตกต่างจากรังสีไมโครเวฟทั่วไปที่เกิดขึ้นในปัจจุบันเพราะรังสีไมโครเวฟพื้นหลังมีความถี่แล้วเกิดความยืดหยุ่นจนกลายมาเป็นรังสีไมโครเวฟในปัจจุบัน</t>
  </si>
  <si>
    <t>รังสีไมโครเวฟพื้นหลังเกิดขึ้นประมาณ 380,000 ปีหลังบิ๊กแบง</t>
  </si>
  <si>
    <t>กราฟแสดงความสัมพันธ์เชิงเส้นตรงโดยตรงระหว่างระยะทางของ Galaxy กับความเร็วที่ Galaxy เคลื่อนที่ห่างออกไปยิ่ง Galaxy อยู่ไกลเท่าไหร่ก็จะเคลื่อนที่ออกไปเร็วเท่านั้น</t>
  </si>
  <si>
    <t>เคลื่อนที่หนีหาางจากโลก</t>
  </si>
  <si>
    <t>ไม่ มีการเปลี่ยนเป็นการเลื่อนที่มีน้ำเงิน</t>
  </si>
  <si>
    <t>รังสีไมโครเวฟพื้นหลังเมื่อก่อนมีความถี่ที่มากกว่าแต่ในปัจจุบันนั้นเอพภพมีการขยายตัวจึงทำให้ความถี่ต่ำลงเลยเป็นรังสีไมโครเวฟธรรมดา</t>
  </si>
  <si>
    <t>เกิดขึ้นราว380,000ปีหลังจากการระเบอดใหญ่ที่เป็นจุดกำเนิดของเอกภพ</t>
  </si>
  <si>
    <t>กาแล็กซี่ที่อยู่ไกลเคลื่อนที่ออกไปจากผู้สังเกตด้วยความเร็วที่มากกว่ากาเเล็คซี่ที่อยู่ไกล้ เรียกความสัมพันธ์นี้ว่สกฏฮับเบิ้ล-เลอเทอแมทร์</t>
  </si>
  <si>
    <t>42105@promma.ac.th</t>
  </si>
  <si>
    <t>พรหมพงษ์ ภู่​แก้ว​</t>
  </si>
  <si>
    <t>นายพรหมพงษ์ ภู่เเก้ว</t>
  </si>
  <si>
    <t>รังสีไมโครเวฟย้อนกลับ</t>
  </si>
  <si>
    <t>การขยายของเอกภพเละไมโครเวฟพื้นหลัง</t>
  </si>
  <si>
    <t>Aเพราะเเล่งกำเนิดเเสงอยู่ไกล</t>
  </si>
  <si>
    <t>ไม่ มีการเปลื่ยนเป็นการเลื่อนสีน้ำเงินเเทน</t>
  </si>
  <si>
    <t>กาเเล็กซี่ทุกดวงเคลื่อนที่ออกจากกัน</t>
  </si>
  <si>
    <t>รังสีไมโครเวฟพื้นหลังเมื่อก่อนมีความถี่เยอะ เเต่เค้า คลื่นความถี่ต่ำลงทำให้เกิดค่าไมโครเวฟเป็นปกติ</t>
  </si>
  <si>
    <t>ขึ้นประมาณ 380,000 ปีหลังจากการระเบิดใหญ่ (Big Bang)</t>
  </si>
  <si>
    <t>กาเเล็กซี่ที่อยู่ไกลเคลื่อนที่ออกไปจากผู้สังเกตได้ความเร็วมากกว่ากาเเล็กซี่ที่อยู่ใกล้เรียกความสัมพันธ์นี้ว่า กฎฮัมเบิล-เลอร์เเมทร์</t>
  </si>
  <si>
    <t>ฮีเลียมและไฮโดรเจน เกิดในช่วงเวลาหลังจากเกิดบิดแบง 13,000 ล้านปี</t>
  </si>
  <si>
    <t>A เพราะความยาวคลื่นมีความยาวมากที่สุด และสเปกตรัมจะเลื่อนทางสีแดงมากที่สุด</t>
  </si>
  <si>
    <t>เกิดจากการขยายตัวของจักวาล ทำให้ความยาวคลื่นของแสงถูกยืด จนกลายเป็นสีแดง</t>
  </si>
  <si>
    <t>ไม่เกิดการเลื่อนทางแดง และแถบสเปกตรัมจะเลื่อนทางน้ำเงิน และมีความยาวคลื่นสั้น</t>
  </si>
  <si>
    <t>เอกภพมีการเปลี่ยนแปลงทั้งขนาดอุณหภูมิและขนาด โดยการเคลื่อนที่ห่างออกจากกันของกาแล็กซีต่างๆ แสดงถึงการขยายตัวของเอกภพ</t>
  </si>
  <si>
    <t>รังสีไมโครเวฟในปัจจุบัน มีความเข้มข้นมากกว่า และมีความหลากหลายในแหล่งกำเนิดมากกว่า</t>
  </si>
  <si>
    <t>เมื่อเอกภพอายุประมาณ 380,000 ล้านปี และเอกภพยยังร้อนและหนาแน่นมาก</t>
  </si>
  <si>
    <t>การขยายของจักรวาล
รังสีไมโครเวฟพื้นหลังของจักรวาล
องค์ประกอบของธาตุ</t>
  </si>
  <si>
    <t>A เพราะว่าสีแดงสื่อถึงความห่างไกล</t>
  </si>
  <si>
    <t>การเลื่อนทางแดง ของกาแล็กซีส่วนใหญ่เกิดจากการขยายตัวของเอกภพ</t>
  </si>
  <si>
    <t>ถ้ากาแล็กซีเคลื่อนที่เข้าหาสังเกตการณ์จะไม่เกิดการเลื่อนทางแดง แต่งงจะเกิดการเลื่อนทางน้ำเงินแทน</t>
  </si>
  <si>
    <t>เพราะว่ารังสีไมโครเวฟพื้นหลังมีความถี่มากกว่า</t>
  </si>
  <si>
    <t>หลังจากการระเบิดใหญ่ที่เป็นจุดกำเนิดของเอกภพ</t>
  </si>
  <si>
    <t xml:space="preserve"> สังเกตได้จากกราฟ ถ้ากาแล็กซีอยู่ห่างออกไปมากกว่า 700 เมกะพาร์เซก ความเร็วในการเคลื่อนที่ถอยห่างของมันจะยังคงเพิ่มขึ้นอย่างต่อเนื่อง โดยการประมาณค่าจากเส้นกราฟสีแดง (ซึ่งแสดงถึงกฎของฮับเบิล) ความเร็วจะ มากกว่า 40,000 กิโลเมตรต่อวินาที ค่าที่แน่นอนจะขึ้นอยู่กับความชันของเส้นกราฟ (ค่าคงที่ฮับเบิล) แต่จะสูงกว่าความเร็วที่สังเกตได้สำหรับกาแล็กซีที่ระยะ 700 เมกะพาร์เซกอย่างแน่นอน
</t>
  </si>
  <si>
    <t>เพราะเอกภพเคลื่อนตัวออก ทำให้ความยาวเคลื่อนเปลี่ยนไปและแสดงเป็นสีแดง</t>
  </si>
  <si>
    <t>เพราะทำให้เกิดการขยายตัวของเอกภพ ซึ่งทฤษฎีบิกแบงก็มีการขยายตัวเช่นกัน</t>
  </si>
  <si>
    <t>เกิดขึ้นในช่วงเอกภพมีอุณหภูมิลดลงเหลือประมาณ5,000เคลวิน เอกภพมีลักษณะโปร่งแสงและมีคลื่นแม่เหล็กไฟฟ้าคงเหลือในอากาศ</t>
  </si>
  <si>
    <t>คสพ.ระหว่างความเร็วในการเคลื่อนที่ของกาแล็กซีออกจากผู้สังเกตกับระยะทางระหว่างกาแล็กซีกับผู้สังเกต</t>
  </si>
  <si>
    <t>น.ส.รุจรวี กุศลสุข</t>
  </si>
  <si>
    <t>เพราะเอกภพเคลื่อนตัวเองออกทำให้ความยาวคลื่นเปลี่ยนไปและแสดงเป็นสีแดง</t>
  </si>
  <si>
    <t>เกิดขึ้นในช่วงเอกภพมีอุณหภูมิมีอุณหภูมิลดลงเหลือประมาณ5000เคลวิน เอกภพมีลักษณะโปร่งแสงและมีคลื่นแม่เหล็กไฟฟ้าคงเหลือในอวกาศ</t>
  </si>
  <si>
    <t>A  เพราะแถบสเปกตรัมเลื่อนไปทางแดงมากที่สุด</t>
  </si>
  <si>
    <t>การแผ่รังสีคลื่นแม่เหล็กไฟฟ้ามีการเปล่งแสงหรือสะท้อนกับวัตถุ แล้วเกิดปรากฏการณ์ด็อพเพลอร์ทำให้สเปกตรัมของคลื่นเลื่อนตัวไปในทางฝั่งสีแดงของสเปกตรัมแม่เหล็กไฟฟ้า</t>
  </si>
  <si>
    <t>ไม่ เพราะ สเปกตรัมที่วัดได้จะมีความยาวคลื่นสั้นลง และจะเลื่อนไปทางสีน้ำเงินของสเปกตรัม</t>
  </si>
  <si>
    <t>บ่งบอกว่าเอกภพกำลังขยายตัว</t>
  </si>
  <si>
    <t>รังสีไมโครเวฟพื้นหลังเป็น "เสียงสะท้อน" จากการระเบิดครั้งใหญ่ที่ก่อกำเนิดเอกภพ ส่วนรังสีไมโครเวฟในปัจจุบันเป็นคลื่นที่มนุษย์สร้างขึ้นเพื่อการใช้งานเฉพาะอย่าง</t>
  </si>
  <si>
    <t xml:space="preserve">ช่วง 300000 ปี เอกภพกำลังอยู่ในช่วงเปลี่ยนผ่านที่สำคัญจากสถานะพลาสมาที่ร้อนและทึบแสงไปสู่เอกภพที่โปร่งใส ซึ่งนำไปสู่การก่อกำเนิดของรังสีไมโครเวฟพื้นหลัง
</t>
  </si>
  <si>
    <t xml:space="preserve">ความสัมพันธ์ระหว่างระยะทางถึงกาแล็กซี กับความเร็วในการถอยห่าง
</t>
  </si>
  <si>
    <t>นางสาว ปวริศา สุกสี</t>
  </si>
  <si>
    <t>ไฮโดรเจนฮีเลียมซึ่งประมาณ 3 นาทีหลังจาก บกเเบง</t>
  </si>
  <si>
    <t>ไฮโดรเจน ฮีเลียม เกิดใน300,000 ปี หลังบิกแบง</t>
  </si>
  <si>
    <t>ไม่เกิดการเลื่อนทางแดงแต่จะเป็นการเกิดทางเลื่อนสีน้ำเงิน สเปกตรัมที่วัดได้คือสีน้ำเงิน</t>
  </si>
  <si>
    <t>เพราะทำให้เกิดการขยายตัวของเอกภพซึ่งทฤษฏีบิกแบงก็มีการขยายตัวเช่นกัน</t>
  </si>
  <si>
    <t>รังสีไมโครเวฟพื้นหลัง เป็นรังสีที่มีอายุมากกว่ารังสีไมโครเวฟที่เกิดขึ้นในปัจจุบัน เพราะเป็นพลังงานที่เหลือจากบิกแบง</t>
  </si>
  <si>
    <t>เกิดขึ้นในช่วงเอกภพมีอุณหภูมิลดลงเหลือประมาณ 5,000 เคลวิน เอกภพมีลักษณะ โปร่งแสงและมีคลื่นแม่เหล็กไฟฟ้าคงเหลือในอวกาศ</t>
  </si>
  <si>
    <t>การขยายตัวของเอกภพ รังสีไมโครเวฟพื้นหลังของจักรวาล องค์ประกอบของธาตุเบา โครงสร้างขนาดใหญ่ของเอกภพ และการเปลี่ยนแปลงของเอกภพเมื่อเวลาผ่านไป</t>
  </si>
  <si>
    <t>ธาตุไฮโดรเจนและฮีเลียม เกิดที่ช่วงเวลา3นาทีถึง1000ล้านปี</t>
  </si>
  <si>
    <t>A เพราะ คลื่นเลื่อนไปทางแดงเยอะสุด</t>
  </si>
  <si>
    <t xml:space="preserve">การเลื่อนทางแดงของกาแล็กซีเกิดจากการที่แสงเดินทางผ่านอวกาศที่กำลังขยายตัว ทำให้ความยาวคลื่นเพิ่มขึ้น </t>
  </si>
  <si>
    <t>จะเลื่อนทางนํ้าเงินแทน และแถบสเปกตรัมจะเลื่อนไปทางคลื่นสั้น</t>
  </si>
  <si>
    <t>การเลื่อนทางแดงของกาแล็กซี แสดงว่าเอกภพกำลัง ขยายตัว สอดคล้องกับ ทฤษฎีบิกแบง ที่ระบุว่าเอกภพเกิดจากจุดเล็กและร้อนมาก แล้วขยายตัวออกมาเรื่อย ๆ</t>
  </si>
  <si>
    <t xml:space="preserve">
แหล่งกำเนิด 
รังสีไมโครเวฟพื้นหลัง จากเอกภพยุคแรกหลังบิกแบง	
รังสีไมโครเวฟปัจจุบัน จากเครื่องใช้ไฟฟ้า ดาวเทียม ฯลฯ
ความสม่ำเสมอ      
รังสีไมโครเวฟพื้นหลัง สูงมากทั่วจักรวาล	
รังสีไมโครเวฟปัจจุบัน ไม่สม่ำเสมอ
อุณหภูมิ	
รังสีไมโครเวฟพื้นหลัง ประมาณ2.7 K	
รังสีไมโครเวฟปัจจุบัน สูงกว่ามาก
ความสำคัญ	
รังสีไมโครเวฟพื้นหลัง หลักฐานของบิกแบง	
รังสีไมโครเวฟปัจจุบัน ใช้ในเทคโนโลยี</t>
  </si>
  <si>
    <t>รังสีไมโครเวฟเกิดในช่วงเวลาประมาณ 380,000 ปี หลังบิกแบง และเอกภพในช่วงเวลานั้นมีอุณหภูมิประมาณ3,000 เคลวินได้เริ่มเกิดอะตอมของไฮโดรเจนและฮีเลียม</t>
  </si>
  <si>
    <t>ความเร็วในการเคลื่อนที่ของกาแล็กซีออกจากผู้สังเกต แปรผันตรง กับระยะทางระหว่างกาแล็กซีกับผู้สังเกต</t>
  </si>
  <si>
    <t>การขยายตัวของเอกภพและไมโครพื้นหลังอวกาศ</t>
  </si>
  <si>
    <t>ไฮโดรเจนและฮีเลียมในช่วงเวลา300,000ปี</t>
  </si>
  <si>
    <t>เกิดเพราะแหล่งกำเนิดของเคลื่อนที่ห่างจากผู้สังเกตแล้วคลื่นจะมีความยาวคลื่ยยาวขึ้นและความถี่น้อยลง</t>
  </si>
  <si>
    <t>ไม่ และแถบสเปกตรัมมีการเปลี่ยนแปลงเป็นน้ำเงินโดยมีความถี่มากขึ้นแต่ความยาวคลื่นลดลง</t>
  </si>
  <si>
    <t>เพราะเป็นการยืนยันว่าเอกภพมีการขยายตัวขึ้นโดยที่กาแล็กซี่อื่นๆที่ห่างไกลอยู่ในสเปกตรัมสีแดงและไม่เลื่อนเป็นสีน้ำเงิน</t>
  </si>
  <si>
    <t>รังสีไมโครเวฟพื้นหลังเป็นคลื่นแม่เหล็กไฟฟ้าที่คงเหลือในอวกาศหลังจากการขยายของเอกภพและเมื่ออุณหภูมิของเอกภพลดลงคลื่นแม่เหล็กดังกล่าวจะเป็นคลื่นไมโครเวฟ</t>
  </si>
  <si>
    <t>เกิดในช่วง300,000ปี มีอุณหภูมิ5,000เคลวิน โดยในขณะนั้นเกิดอะตอมของไฮโดรเจนและฮีเลียม</t>
  </si>
  <si>
    <t>หลักฐานของฮับเบิล</t>
  </si>
  <si>
    <t xml:space="preserve">คาว์ก,นิวทริโอ,อิเล็กตรอน, 
ช่วง 10กำลัง-43 ถึง 10กำลัง-32 วินาที
</t>
  </si>
  <si>
    <t>a เพราะว่าความยาวคลื่นมาก ความถี่ต่ำเกิดเป็นการเลื่อนทางแดง</t>
  </si>
  <si>
    <t>ไม่เกิด เพราะว่ากาแล็กซี่เคลื่อนที่เข้าหาผู้สังเกต ความถี่จะสูงขึ้นจะเกิดเป็นการเลื่อนทางน้ำเงิน</t>
  </si>
  <si>
    <t>เมื่อเกิดบิกแบงทำให้เอกภพขยายตัว ทำให้วัตถุลอยออกไปจากผู้สังเกตและเกิดความถี่ต่ำซึ่งทำให้เกิดการเลื่อนทางแดง</t>
  </si>
  <si>
    <t>รังสีไมโครเวฟพื้นหลังเกิดขึ้นหลังเกิดบิกแบง
ส่วนรังสีไมโครเวฟในปัจจุบันเกิดได้ตลอดเวลา</t>
  </si>
  <si>
    <t>300,000 ปีหลังบิกแบง 
ขณะนั้นเอกภพมีอตอมของไฮโดรเจนและฮีเลียม</t>
  </si>
  <si>
    <t>ยิ่งกาแล็กซี่อยู่ห่างจากผู้สังเกตมาก ความเร็วในการออกห่างจะยิ่งมาก</t>
  </si>
  <si>
    <t>การขยายตัวของเอกภพและไมโครเวฟพื้นหลังอวกาศ</t>
  </si>
  <si>
    <t>ฮีเลียมและไฮโดรเจน เกิดขึ้นในช่วงหนึ่งพันสามล้านปีหลังบิกแบง</t>
  </si>
  <si>
    <t>เกิดจากการขยายตัวของเอกภพทำให้ความยาวถูกเลื่อนออกจนเกิดเป็นสีแดง</t>
  </si>
  <si>
    <t>ไม่เกิดการเลื่อนทางแดง และสเปรกตรัมที่วัดได้จะเป็นสีน้ำเงิน</t>
  </si>
  <si>
    <t>ทฤษฎีบิกแบง เอกภพมีการเปลี่ยนแปลงทั้งขนาดและอุณหภูมิโดยการเคลื่อนห่างออกจากกันของกาแลกซี่ต่าง ๆ แสดงถึงการขยายของเอกภพ ซึ่งเป็นหลักฐานที่สนับสนุนการเปลี่ยนแปลงขนาดของเอกภพตามทฤษฎีของบิกแบง</t>
  </si>
  <si>
    <t>รังสีไมโครเวฟในปัจจุบันมีความเข้มข้นมากกว่า มีแหล่งกำเนิดหลากหลายมากกว่า</t>
  </si>
  <si>
    <t>เกิดหลังทฤษฎีบิกแบงหมื่นล้านปี เอกภพจะเย็นลงและเริ่มมีการก่อตัวของโครงสร้างขนาดใหญ่ อย่างเช่น กาแลกซี่</t>
  </si>
  <si>
    <t>ความเร็วในการเคลื่อนที่ของกาแล็กซี่ออกจากผู้สังเกตแปรผันตรงกับระยะทางระหว่างกาแล็คซี่กับผู้สังเกต</t>
  </si>
  <si>
    <t>ฮีเลียมและไฮโดรเจน เกิดขึ้นช่วงเวลา1300 ล้านปีหลังจากบิกแบง</t>
  </si>
  <si>
    <t>เกิดขึ้นจากการขยายตัวของเอกภพ ทำให้ความยาวคลื่นถูกยื่นออกจนกลายเป็นสีแดง</t>
  </si>
  <si>
    <t>ไม่เกิดการเลื่อนทางแดง  และสเปกตรัมที่วัดได้จะเปลี่ยนเป็นสีน้ำเงิน</t>
  </si>
  <si>
    <t>ทฤษฎีบิกแบง เอกภพมีการเปลี่ยนแปลงทั้งขนาดและอุณหภูมิ โดยการเคลื่อนที่ห่างออกจากกันของกาแล็กซีต่างๆ แสดงถึงการขยายของเอกภพ ซึ่งเป็นหลักฐานที่สนับสนุนการเปลี่ยนแปลงขนาดของเอกภพตามทฤษฎีบิกแบง</t>
  </si>
  <si>
    <t>รังสีไมโครเวฟในปัจจุบันมีความเข้มข้นมากกว่า มีความหลากหลายทางแหล่งกำเนิดมากกว่า</t>
  </si>
  <si>
    <t>เกิดหลังทฤษฎีบิกแบงประมาณหมื่นล้านปี และเอกภพในขณะนั้นจะเย็นลงเริ่มมีการก่อตัวของโครงสร้างขนาดใหญ่ เช่นกาแล็กซี</t>
  </si>
  <si>
    <t>น.ส. พิชญาภัคร สมิทธิวิโรจน์</t>
  </si>
  <si>
    <t>1.การขยายตัวของเอกภพ
2.ไมโครเวฟพื้นหลังจากอวกาศ</t>
  </si>
  <si>
    <t>ธาตุไฮโดรเจนกับฮีเลียม เกิดช่วง1,000ล้านปีหลังบิกแบง</t>
  </si>
  <si>
    <t>A เพราะ เส้นสเปกตรัมของAมีความยาวคลื่นที่มากขึ้นแสดงว่าใช้ความเร็วมาก ดังนั้นกาแล็กซีAจึงอยู่ห่างจากผู้สังเกตบนโลกมากสุด ตามกฎฮับเบิล</t>
  </si>
  <si>
    <t>ไม่เกิด แถบที่ได้จะเลื่อนไปทางความยาวคลื่นที่สั้นลง</t>
  </si>
  <si>
    <t>เป็นการแสดงการขยายตัวของเอกภพ</t>
  </si>
  <si>
    <t>รังสีไมโครเวฟพื้นหลังเกิดจากช่วงต้นของเอกภพหลังบิกแบง กระจายอยู่ทั่วเอกภพ และมีพลังงานต่ำมาก ส่วนรังสีไมโครเวฟในปัจจุบันจะเกิดจากแหล่งกำเนิดต่างๆ</t>
  </si>
  <si>
    <t>เกิดช่วง13,800ล้านปีที่แล้ว เอกภพมีความหนาแน่นมากและร้อนมาก และเต็มไปด้วยอนุภาคต่างๆ</t>
  </si>
  <si>
    <t>นางสาวณิชา อยู่สวัสดิ์</t>
  </si>
  <si>
    <t>เกิดขึ้นได้โดยวัตถุเคลื่อนที่ห่างจากเราทำให้ความยาวคลื่นถูกยืดออกจึงปรากฏเป็นredshift</t>
  </si>
  <si>
    <t>ไม่และแถบสเปกตรัมที่วัดได้จะมีความยาวคลื่นน้อยลง</t>
  </si>
  <si>
    <t>การเลื่อนทางแดง(redshift)คือเคลื่อนที่ของกาแล็กซีที่เคลื่อนที่ออกไปเรื่อยๆแสดงให้เห็นถึงการขยายตัวของเอกภพ</t>
  </si>
  <si>
    <t>รังสีไมโครเวฟพื้นหลังจะมีแหล่งกำเนิดจากจักรวาลยุคแรกหลังบิกแบงไมโครเวฟในปัจจุบันกำเนิดจากอุปกรณ์ที่มนุษย์สร้างอุณหภูมิของไมโครเวฟในปัจจุบันยังสูงกว่าอีกด้วย</t>
  </si>
  <si>
    <t>300,000ปีหลังบิกแบงเอกภพในขณะนั้นมีอุณหภูมิประมาณ5,000เคลวินและโปร่งใสต่อแสงรวมถึงมีการขยายตัว</t>
  </si>
  <si>
    <t>ความเร็วในการเคลื่อนที่ถอยห่างแปรผันตรงกับระยะทางระหว่างผู้สังเกตกับกาแล็กซี</t>
  </si>
  <si>
    <t>ธาตุฮีเลียมและธาตุไฮโดรเจน เกิดในช่วงเวลา 10-⁴²</t>
  </si>
  <si>
    <t>A เพราะความยาวคลื่นมาก</t>
  </si>
  <si>
    <t>เกิดจากการขยายตัวของเอกภพ ทำให้ความยาวคลื่นของแสงจากกาแล็กซีที่อยู่ห่างไกลถูกยืดออกไปทางปลายสีแดงของสเปกตรัม</t>
  </si>
  <si>
    <t>ไม่เกิดทางเลื่อนแดง และแถบสเปกตรัมที่วัดได้มีฟ้า</t>
  </si>
  <si>
    <t>การที่เอกภพขยายตัวอาจหมายถึงว่าเคยมีการระเบิดเกิดขึ้น</t>
  </si>
  <si>
    <t>รังสีไมโครเวฟพื้นหลัง คือรังสีจากบิกแบงที่แผ่คลุมจักรวาลทั้งหมด
รังสีไมโครเวฟ คือคลื่นแม่เหล็กไฟฟ้าที่สร้างขึ้นเพื่อใช้ประโยชน์ในชีวิตประจำวัน</t>
  </si>
  <si>
    <t>รังสีไมโครเวฟพื้นหลังเกิดขึ้นเมื่อเอกภพมีอุณหภูมิลดลงเหลือประมาณ 5,000 เคลวิน ในขณะนั้นเอกภพมีลักษณะโปร่งแสงและมีคลื่นแม่เหล็กไฟฟ้าเหลือในอวกาศ</t>
  </si>
  <si>
    <t>กาแล็คซี่ที่อยู่ไกลเคลื่อนที่ออกจากผู้สังเกตด้วยความเร็วที่มากกว่ากาแล็คซี่ที่อยู่ใกล้</t>
  </si>
  <si>
    <t>การศึกษาการขยายตัวของเอกภพของฮับเบิล
อุณหภูมิพื้นหลังอวกาศ</t>
  </si>
  <si>
    <t>ไฮโดนเจนและฮีเลียม เกิด3นาทีหลังบิกเเบง</t>
  </si>
  <si>
    <t>Aสเปกตรัมเลื่อนไปทางสีแดงมากแสดงว่าอยู่ห่างจากโลกมาก</t>
  </si>
  <si>
    <t>กาเเล็กซี่ถอยห่างจากผู้สังเกตบนโลก</t>
  </si>
  <si>
    <t>ไม่เกิดแถบสเปกตรัมที่วัดได้จะเป็นสีน้ำเงิน</t>
  </si>
  <si>
    <t>แสดงให้เห็นว่ากาแล็คซี่มีการขยายตัว</t>
  </si>
  <si>
    <t xml:space="preserve">รังสีไมโครเวฟพื้นหลังเกิดจากแสงแรกหลังจากบิกเเบง
</t>
  </si>
  <si>
    <t>ประมาณ300,000ปีหลังบิกเเบง
ลักษณะโปร่งแสงแสงสามารถเดินทางได้อิสระ</t>
  </si>
  <si>
    <t>ยิ่งระยะห่างระหว่างผู้สังเกตมากความ้ร็วในการเคลื่อนที่ถอยห่างก็จะมากขึ้นด้วย</t>
  </si>
  <si>
    <t>ถ้าไปทางแดงมากที่สุดจะอยู่ห่างจากโลกมาที่สุด เพราะกำลังเคลื่อนที่ออกห่างจากโลกเรื่อยๆ</t>
  </si>
  <si>
    <t>กาแล้กซีกำลังเคลื่อนที่ออกห่างจากผู้สังเกตบนโลกเมื่อแสงกาแล้กซีเดินทางมายังโลกความยาวคลื่นแสงจะยืดยาวออกทำให้สเปกตรัมที่ตรวจวัดได้เลื่อนไปสีแดง</t>
  </si>
  <si>
    <t>ไม่แต่จะเกิดเป็นเลื่อนทางน้ำเงินแทน</t>
  </si>
  <si>
    <t>แสงจากกาแล้กซีส่วนใหญ่มีการเลื่อนทางแดงแสดงว่ากาแล้กซีพวกนั้นกำลังเคลื่อนที่ห่างจากโลกและยิ่งกาแล้กซีไกลมาเท่าไหร่การเลื่อนทางแดงก็จะมากเท่สนั้น</t>
  </si>
  <si>
    <t xml:space="preserve">ในอดีตเอกภพมีอุณหภูมิสูงมากทำให้รังสีที่ปล่อยออกมามีความถี่สูงและร้อนแต่ในปัจุบัน เอกภพขยายตัวทำให้อุณหภูมิลดลงมากรังสีตึงเย็นและมีความถี่ต่ำกว่า
</t>
  </si>
  <si>
    <t xml:space="preserve">380,000ปีหลังบิ้กแบงตอนนั้นเอกภพร้อนและหนาแน่นมาก </t>
  </si>
  <si>
    <t>ความเร็วในการถอยห่างของกาแล็กซีเพิ่มขึ้นตามระยะทางจากผู้สังเกต</t>
  </si>
  <si>
    <t>การขยายตัวของเอกภพและรังสีไมโครเวฟพื้นหลังจากอวกาศ</t>
  </si>
  <si>
    <t>ไฮโดรเจนและฮีเลียม เกิดขึ้นช่วง300,000ปีหลังบิ๊กแบง</t>
  </si>
  <si>
    <t>กาแล็กซี A เพราะมีการเลื่อนทางแดงมากที่สุด</t>
  </si>
  <si>
    <t>ไม่เกิดการเลื่อนทางแดง แถบสเปกตรัมที่วัดได้จะมีการเลื่อนทางน้ำเงิน</t>
  </si>
  <si>
    <t>แสดงให้เห็นว่าเอกภพมีการขยายตัวขึ้นจริง</t>
  </si>
  <si>
    <t>รังสีไมโครเวฟพื้นหลังมีสม่ำเสมอทั่วเอกภพ แตกต่างจากรังสีไมโครเวฟในปัจจุบันที่จะแตกต่างกันตามแหล่งกำเนิด</t>
  </si>
  <si>
    <t>เกิดขึ้นช่วง300,000ปีหลังจากบิ๊กแบง เอกภพขณะนั้นมีอุณหภูมิประมาณ5000เคลวิน</t>
  </si>
  <si>
    <t>ยิ่งระยะห่างของผู้สังเกตกับกาแล็กซีมาก ความเร็วในการเคลื่อนที่ถอยห่างก็จะมากตามไปด้วย</t>
  </si>
  <si>
    <t>การขยายตัวของเอกภพ (Hubble's Law), รังสีไมโครเวฟพื้นหลังของจักรวาล (CMB), และสัดส่วนของธาตุเบื้องต้น (ธาตุไฮโดรเจนและฮีเลียม</t>
  </si>
  <si>
    <t>ความไวของเเสง</t>
  </si>
  <si>
    <t>เเสง</t>
  </si>
  <si>
    <t>ระเบิด</t>
  </si>
  <si>
    <t>สูงขึ้น</t>
  </si>
  <si>
    <t>ควาก ไฮโดรเจน</t>
  </si>
  <si>
    <t>ความเร็วของและระยะทาง</t>
  </si>
  <si>
    <t>ความห่างของกาแล็กซี่</t>
  </si>
  <si>
    <t>คลื่นความถี่</t>
  </si>
  <si>
    <t>มีความถี่</t>
  </si>
  <si>
    <t>ไมโครเวฟที่มีความถี่ยืด</t>
  </si>
  <si>
    <t>ตอนบิ๊กแบงระเบิด</t>
  </si>
  <si>
    <t>มีความเร็วที่มากขึ้นเรื่อยๆ</t>
  </si>
  <si>
    <t>ไฮโจรเจน เกิดจาก3-4นาทีหลังเกิดจากบิ้กเเบงค์</t>
  </si>
  <si>
    <t>Aเพราะว่า เป็นปรากฏการณ์เลี่อนทางเเเดง</t>
  </si>
  <si>
    <t>การเลื่อนทางแดงของกาแล็กซีเกิดขึ้นเนื่องจากปรากฏการณ์ดอปเปลอร์ (Doppler Effect) เมื่อกาแล็กซีเคลื่อนที่ออกจากผู้สังเกตการณ์บนโลก แสงที่มาจากกาแล็กซีจะถูกยืดออกและเปลี่ยนไปทางสีแดงของสเปกตรัมแสง เนื่องจากความเร็วในการเคลื่อนที่ของกาแล็กซีทำให้ระยะห่างระหว่างคลื่นแสงเพิ่มขึ้น ส่งผลให้แสงที่สังเกตได้มีความยาวคลื่นยาวขึ้นและปรากฏเป็นสีแดง
การเลื่อนทางแดงนี้เป็นหลักฐานที่บ่งชี้ว่ากาแล็กซีนั้นกำลังเคลื่อนที่ออกจากเรา และยังใช้ในการศึกษาการขยายตัวของจักรวาลด้วย</t>
  </si>
  <si>
    <t>ความยาวคลี่นจะลดลง</t>
  </si>
  <si>
    <t>เเหล่งกําเนิด</t>
  </si>
  <si>
    <t>วัดความเร็ว เเละก้ ระยะทาง   กราฟเเต่ละกราฟ ความเร็วกับระยะจะไม่เหมือนกัน</t>
  </si>
  <si>
    <t>A เพราะว่ามีความถี่น้อยสุด</t>
  </si>
  <si>
    <t>ไม่เพราะสีแดงความที่เริ่มต่ำถ้าเข้ามาหาผู้สังเกตต้องไปทางแถบฟ้าที่มีคลื่นมากกว่า</t>
  </si>
  <si>
    <t>เนื่องจากการเลื่อนตัวขยายออกจากเอกภพ</t>
  </si>
  <si>
    <t>รังสีไมโครเวฟพื้นหลัง (CMB) คือ “แสงหลงเหลือจากบิกแบง” ซึ่งมีลักษณะสม่ำเสมอ
รังสีไมโครเวฟในปัจจุบัน มาจากแหล่งกำเนิดภายในเอกภพที่เกิดขึ้นในภายหลัง</t>
  </si>
  <si>
    <t>รังสีไมโครเวฟพื้นหลัง เกิดขึ้นเมื่อเอกภพเย็นลงพอ  ที่แสงสามารถเดินทางได้อย่างอิสระเป็นครั้งแรก เอกภพในตอนนั้นเปลี่ยนจากพลาสมาเรืองแสง</t>
  </si>
  <si>
    <t>ยิ่งไกลยิ่งเร็ว</t>
  </si>
  <si>
    <t>นายทินกฤต คล้ายทิพย์</t>
  </si>
  <si>
    <t>รังสีไมโครเวฟ ควาร์ก</t>
  </si>
  <si>
    <t>ความถี่ที่ต่ำลง</t>
  </si>
  <si>
    <t>ไม่เพราะความถี่จะสูงขึ้นและไปทางแถบฟ้า</t>
  </si>
  <si>
    <t>เป็นเพราะแสดงให้เห็นว่าจัดรวาลขยายตัวขึ้น</t>
  </si>
  <si>
    <t>เพราะรังสีไมโครเวฟพื้นหลังเกิดจากการเกิดบิกแบงและกำลังห่างกันมากขึ้นเรื่อยๆ</t>
  </si>
  <si>
    <t>ตั้งแล้ว่เกอดบิ๊กแบงเป็นลักษณธทึ่มีความร้อนสูง</t>
  </si>
  <si>
    <t>ระยะทางยิ่งสั้นความเร็วยิ่งน้อยหากเกิดในสิ่งตรงข้ามผลก็จะเป็นในสิ่งตรงข้ามเช่นกัน</t>
  </si>
  <si>
    <t>ปัณณวิชญ์ สรรศิริรุ่งโรจน์</t>
  </si>
  <si>
    <t>1.การขยายตัวของจักรวาล (Hubble's Law) – กาแล็กซีกำลังเคลื่อนที่ออกจากกัน
2.รังสีไมโครเวฟพื้นหลังของจักรวาล (CMB) – รังสีที่หลงเหลือจากการระเบิดครั้งแรก
3.องค์ประกอบของธาตุเบื้องต้น – สัดส่วนของไฮโดรเจนและฮีเลียมที่สอดคล้องกับการทำนายทางทฤษฎี</t>
  </si>
  <si>
    <t>กาแล็กซี D เพราะแถบสเปกตรัมมีการเลื่อนไปทางแดงมากที่สุด แสดงว่ากาแล็กซีกำลังเคลื่อนที่ออกจากโลกด้วยความเร็วสูงสุด จึงอยู่ห่างจากผู้สังเกตบนโลกมากที่สุด</t>
  </si>
  <si>
    <t>เกิดขึ้นจากการขยายตัวของอวกาศ ทำให้ความยาวคลื่นของแสงจากกาแล็กซีที่อยู่ไกลออกไปถูกยืดออก</t>
  </si>
  <si>
    <t>ถ้ากาแล็กซีเคลื่อนที่เข้าหาผู้สังเกต จะเกิดการ เลื่อนทางน้ำเงิน  และ แถบสเปกตรัมจะเลื่อนไปทางด้านซ้าย (ความยาวคลื่นสั้นลง) ของสเปกตรัมที่วัดได้</t>
  </si>
  <si>
    <t xml:space="preserve">การเลื่อนทางแดงของกาแล็กซีแสดงว่าเอกภพกำลังขยายตัว ซึ่งสนับสนุนแนวคิดในทฤษฎีบิกแบงที่กล่าวว่าเอกภพเริ่มต้นจากจุดเล็กมากและได้ขยายตัวออกไปเรื่อย ๆ จนถึงปัจจุบัน
</t>
  </si>
  <si>
    <t>รังสีไมโครเวฟพื้นหลังเกิดจากบิกแบง มีลักษณะสม่ำเสมอทั่วเอกภพและเป็นหลักฐานของการกำเนิดเอกภพ ขณะที่รังสีไมโครเวฟปัจจุบันเกิดจากแหล่งกำเนิดทั่วไปทั้งจากธรรมชาติและมนุษย์</t>
  </si>
  <si>
    <t xml:space="preserve">รังสีไมโครเวฟพื้นหลังเกิดขึ้นเมื่อประมาณ 380,000 ปีหลังบิกแบง ขณะนั้นเอกภพมีลักษณะ ร้อน หนาแน่น และเริ่มเย็นพอให้แสงเดินทางได้อย่างอิสระ.
</t>
  </si>
  <si>
    <t xml:space="preserve">หลักฐานที่ทำให้ทฤษฎีบิกแบงเป็นที่ยอมรับ:
1. เอกภพกำลังขยายตัว (redshift)
2. รังสีไมโครเวฟพื้นหลัง (CMB)
3. ปริมาณธาตุเบา (H, He, Li) ตรงกับที่ทำนาย
4. โครงสร้างเอกภพสอดคล้องกับแบบจำลอง
5. พบคลื่นความโน้มถ่วง (สนับสนุนเพิ่มเติม)
</t>
  </si>
  <si>
    <t>การเลื่อนทางแดงของกาแล็กซี เกิดจาก การขยายตัวของเอกภพ ทำให้แสงจากกาแล็กซีที่อยู่ไกลถูกยืดออก ความยาวคลื่นเพิ่มขึ้น จึงเลื่อนไปทางสีแดงของสเปกตรัม ยิ่งไกล แสงยิ่งเลื่อนมาก.</t>
  </si>
  <si>
    <t>ถ้ากาแล็กซี เคลื่อนที่เข้าใกล้ผู้สังเกต จะไม่เกิด การเลื่อนทางแดง แต่จะเกิด การเลื่อนทางน้ำเงิน (Blueshift) แทน
ผลที่เกิดกับแถบสเปกตรัม:
แถบสเปกตรัมจะ เลื่อนไปทางความยาวคลื่นสั้นลง (ทางน้ำเงิน)
แสดงว่ากาแล็กซีกำลังเคลื่อนที่เข้าหาเรา
สรุป:
ถ้ากาแล็กซีเคลื่อนเข้าหา จะเกิด การเลื่อนทางน้ำเงิน และแถบสเปกตรัมจะเลื่อนไปทาง ความยาวคลื่นสั้นลง.</t>
  </si>
  <si>
    <t>การเลื่อนทางแดงของกาแล็กซีแสดงว่าเอกภพกำลังขยายตัว ซึ่งสอดคล้องกับทฤษฎีบิกแบงที่ว่าเอกภพเริ่มจากการระเบิดและขยายตัวมาตลอด.</t>
  </si>
  <si>
    <t>รังสีไมโครเวฟพื้นหลัง (CMB) คือแสงจากเอกภพยุคแรกที่กระจายทั่วจักรวาลและอุณหภูมิต่ำ ส่วนรังสีไมโครเวฟปัจจุบันมาจากแหล่งเฉพาะและไม่กระจายทั่ว.</t>
  </si>
  <si>
    <t>รังสีไมโครเวฟพื้นหลังเกิดขึ้นประมาณ 380,000 ปีหลังบิกแบง เมื่อเอกภพเย็นลงและโปร่งใสขึ้น.</t>
  </si>
  <si>
    <t>-การขยายตัวของจักรวาล -รังสีไมโครเวฟพื้นหลังของจักรวาล -องค์ประกอบของธาตุเบื้องต้น -การสังเกตโครงสร้างและวิวัฒนาการของกาแล็กซีในอดีตที่แตกต่างจากปัจจุบัน</t>
  </si>
  <si>
    <t xml:space="preserve">ไฮโดรเจนและฮีเลียม ซึ่งเป็นธาตุพื้นฐานที่เกิดจากการรวมตัวของโปรตอนและนิวตรอนในช่วงเวลาประมาณไม่กี่นาทีหลังบิกแบง (ประมาณ 1 วินาทีถึงไม่กี่นาที) </t>
  </si>
  <si>
    <t>กาแล็กซี A กาแล็กซีที่มีแถบสเปกตรัมเลื่อนไปทางแดงมากที่สุด คือกาแล็กซีที่อยู่ไกลจากโลกมากที่สุด</t>
  </si>
  <si>
    <t>เกิดขึ้นเมื่อแสงจากกาแล็กซี่ที่กำลังเคลื่อนที่ห่างออกไปจากผู้สังเกต (เช่น โลก) มีความยาวคลื่นเพิ่มขึ้นหรือ "ยืดออก" ไปทางสีแดงในสเปกตรัมแม่เหล็กไฟฟ้า</t>
  </si>
  <si>
    <t>ไม่เกิดการเลื่อนทางแดง แต่จะเกิด การเลื่อนทางน้ำเงิน (Blueshift) แทน แถบสเปกตรัมจะเลื่อนไปทางความยาวคลื่นสั้น (สีน้ำเงิน)</t>
  </si>
  <si>
    <t>การเลื่อนทางแดงของกาแล็กซีแสดงให้เห็นว่าเอกภพกำลังขยายตัว ซึ่งเป็นหลักฐานสำคัญที่สนับสนุนทฤษฎีบิกแบง</t>
  </si>
  <si>
    <t>รังสีไมโครเวฟพื้นหลังเป็นรังสีโบราณที่หลงเหลือจากบิกแบง มีคุณสมบัติแตกต่างจากรังสีไมโครเวฟที่มนุษย์สร้างขึ้นในปัจจุบันทั้งในด้านแหล่งกำเนิด ความสม่ำเสมอ ความเข้ม และความสำคัญทางวิทยาศาสตร์</t>
  </si>
  <si>
    <t xml:space="preserve">เกิดขึ้นเมื่อประมาณ 380,000 ปี เอกภพมีลักษณะเป็นพลาสม่าร้อนและหนาแน่นสูงมาก มีอุณหภูมิสูงจนคลื่นแม่เหล็กไฟฟ้าอยู่ในช่วงรังสีแกมม่าและรังสีเอกซ์ที่มีความถี่สูงและพลังงานมาก </t>
  </si>
  <si>
    <t>ความเร็วในการเคลื่อนที่ถอยห่างของกาแล็กซีมีความสัมพันธ์เป็นสัดส่วนโดยตรงกับระยะทางระหว่างผู้สังเกตกับกาแล็กซี กล่าวคือ ยิ่งกาแล็กซีอยู่ไกลออกไป ความเร็วในการถอยห่างก็จะยิ่งมากขึ้น ซึ่งแสดงถึงความสัมพันธ์แบบเส้นตรงตามกฎของฮับเบิล</t>
  </si>
  <si>
    <t xml:space="preserve">การเลื่อนทางแดงของกาแล็กซี, รังสีไมโครเวฟพื้นหลังของจักรวาล (CMB) และสัดส่วนของธาตุเบื้องต้นในจักรวาล. 
</t>
  </si>
  <si>
    <t>หลังเกิดบิกแบง 300,000 ปี อุณหภูมิของเอกภพลดลงเหลือ 10,000 เคลวิน นิวเคลียสของไฮโดรเจน และฮีเลียม</t>
  </si>
  <si>
    <t>กาแล็กซี A ห่างจากโลกมากที่สุด เนื่องจากมีการเลื่อนของเส้นสเปกตรัมไปทางแดง (Redshift) มากที่สุด.</t>
  </si>
  <si>
    <t>เนื่องจากการขยายตัวของจักรวาลและปรากฏการณ์ดอปเปลอร์</t>
  </si>
  <si>
    <t xml:space="preserve">ในสเปกตรัมที่วัดได้ แถบสเปกตรัมจะเลื่อนไปทางความถี่ที่สูงขึ้น (ความยาวคลื่นที่สั้นลง). </t>
  </si>
  <si>
    <t>รังสีไมโครเวฟพื้นหลังมาจากจักรวาลยุคแรก มีอุณหภูมิต่ำและกระจายทั่วเอกภพ ส่วนรังสีไมโครเวฟปัจจุบันมาจากอุปกรณ์มนุษย์ ใช้สื่อสารหรือให้ความร้อน.</t>
  </si>
  <si>
    <t>จักรวาลกำลังขยายตัว และ กาแล็กซีที่อยู่ไกลออกไปจะถอยห่างด้วยความเร็วสูงขึ้น ตามกฎของฮับเบิล</t>
  </si>
  <si>
    <t>การขยายตัวของจักรวาล, การค้นพบไมโครเวฟพื้นหลังของจักรวาล (CMB), และสัดส่วนของธาตุเบื้องต้นที่สอดคล้องกับการทำนายทางทฤษฎี</t>
  </si>
  <si>
    <t>แถบสเปกตรัมที่วัดได้จะแสดงให้เห็นความถี่ของแสงเพิ่มขึ้น และความยาวคลื่นลดลง</t>
  </si>
  <si>
    <t>การเลื่อนทางแดงของกาแล็กซี (redshift) เป็นหลักฐานที่สำคัญที่สนับสนุนทฤษฎีบิ๊กแบง เนื่องจากบ่งชี้ว่าเอกภพกำลังขยายตัว. หลักฐานนี้ช่วยยืนยันทฤษฎีที่ว่าเอกภพเริ่มต้นจากจุดเดียวแล้วขยายตัวอย่างรวดเร็ว</t>
  </si>
  <si>
    <t>รังสีไมโครเวฟพื้นหลังมาจากจักรวาลยุคแรก มีอุณหภูมิต่ำและกระจายทั่วเอกภพ ส่วนรังสีไมโครเวฟปัจจุบันมาจากอุปกรณ์มนุษย์ ใช้สื่อสารหรือให้ความร้อน</t>
  </si>
  <si>
    <t xml:space="preserve">จักรวาลกำลังขยายตัว และ กาแล็กซีที่อยู่ไกลออกไปจะถอยห่างด้วยความเร็วสูงขึ้น ตามกฎของฮับเบิล
</t>
  </si>
  <si>
    <t>นส. พิมพ์ธิดา เมืองขวัญใจ</t>
  </si>
  <si>
    <t>การขยายตัวของเอกภพและไมโครเวฟพื้นหลังจากอวกาษ</t>
  </si>
  <si>
    <t>A เพราะว่า ประกฎการณ์เลื่อนทางแดง</t>
  </si>
  <si>
    <t>ไม่เกิดเลื่อนทางแดงแต่จะเกิดเลื่อนทางสีน้ำเงิน</t>
  </si>
  <si>
    <t>ทุกสรรพสิ่งในเอกภพจะถูกบีบอัดอยู่ที่จุดๆเดียว และการระเบิดที่เกิดขึ้นอย่างรวดเร็วในจุดๆนี้คือ บิกแบง</t>
  </si>
  <si>
    <t>ไมโครเวฟ ที่เรารู้จักกันในสิ่งของรอบตัว  มันคือ ”คลื่นวิทยุ“ 
คลื่นไมโครเวฟพื้นหลัง
มันคือ ”สภาพปัจจุบัน“ ของเอกภพ ที่มีคลื่นแม่เหล็กไฟฟ้า</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</si>
  <si>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t>
  </si>
  <si>
    <t>การขยายตัวของเอกภพ, รังสีไมโครเวฟพื้นหลังของจักรวาล (CMB) และสัดส่วนของธาตุเบื้องต้นในเอกภพ</t>
  </si>
  <si>
    <t>ไฮโดรเจน และฮีเลียม 300000ปีหลังบิกแบง</t>
  </si>
  <si>
    <t>A เพราะไปไกล</t>
  </si>
  <si>
    <t>เกิดขึ้นจากการขยายตัวของเอกภพ (cosmological expansion) และจากการเคลื่อนที่ของกาแล็กซีเอง (Doppler effect)</t>
  </si>
  <si>
    <t xml:space="preserve">ถ้ากาแล็กซีเคลื่อนที่เข้าหาผู้สังเกต จะเกิดการเลื่อนไปทางสีน้ำเงิน (blueshift) ไม่ใช่การเลื่อนไปทางสีแดง (redshift) แถบสเปกตรัมที่วัดได้จะมีการเปลี่ยนแปลง โดยความยาวคลื่นของแสงจะลดลง และความถี่ของแสงจะเพิ่มขึ้น ทำให้แถบสเปกตรัมเลื่อนไปทางด้านสีน้ำเงินของสเปกตรัม 
</t>
  </si>
  <si>
    <t xml:space="preserve">เป็นหลักฐานที่สำคัญที่สนับสนุนทฤษฎีบิ๊กแบง เนื่องจากบ่งชี้ว่าเอกภพกำลังขยายตัว. หลักฐานนี้ช่วยยืนยันทฤษฎีที่ว่าเอกภพเริ่มต้นจากจุดเดียวแล้วขยายตัวอย่างรวดเร็ว. </t>
  </si>
  <si>
    <t>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ไมโครเวฟพื้นหลัง  อันนี้อธิบายยาวหน่อยนะครับ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t>
  </si>
  <si>
    <t>รังสีไมโครเวฟพื้นหลัง (Cosmic Microwave Background: CMB) เกิดขึ้นประมาณ 380,000 ปีหลังจากการระเบิดใหญ่ (Big Bang)</t>
  </si>
  <si>
    <t xml:space="preserve">นิวเคลียสของไฮโดรเจน และฮีเลียมดึงอิเล็กตรอนเข้ามาอยู่ในวงโคจร และเกิดเป็นอะตอมไฮโดรเจน และฮีเลียม  หลังเกิดบิกแบง 1,000 ล้านปี </t>
  </si>
  <si>
    <t>Aเพราะ มันเลื่อนทางแดงหรือออกห่างจากตัวเรา</t>
  </si>
  <si>
    <t>การที่ผู้สังเกตหรืออุปกรณ์ตรวจจับได้รับรังสีคลื่นแม่เหล็กไฟฟ้าที่มีความยาวคลื่นเพิ่มขึ้นเมื่อเทียบกับแหล่งกำเนิด การที่ความยาวคลื่นเพิ่มขึ้นสัมพันธ์กับการที่ความถี่คลื่นแม่เหล็กไฟฟ้าลดลง ดังนั้นในทางตรงกันข้าม</t>
  </si>
  <si>
    <t>ไม่เกิด</t>
  </si>
  <si>
    <t>ยิ่งใกล้ยิ่งเร็ว</t>
  </si>
  <si>
    <t xml:space="preserve">นส. พราวพิชชา นุชอ่อง </t>
  </si>
  <si>
    <t>การขยายตัวของจักรวาล
รังสีไมโครเวฟพื้นหลังของจักรวาล (CMB) 
องค์ประกอบของธาตุเบื้องต้น</t>
  </si>
  <si>
    <t>ไฮโดรเจน ฮีเลียม หลังเกิดบิกแบง 300,000 ปี</t>
  </si>
  <si>
    <t>A เพราะเป็นปรากฏการเลื่อนทางแดง</t>
  </si>
  <si>
    <t xml:space="preserve">เกิดขึ้นเมื่อแหล่งกำเนิดแสงเคลื่อนที่ห่างออกไปจากผู้สังเกต </t>
  </si>
  <si>
    <t>ไม่เกิดการเลื่อนทางแดง แต่จะเกิดสิ่งที่ตรงข้ามกันคือ การเลื่อนทางน้ำเงิน</t>
  </si>
  <si>
    <t xml:space="preserve">ทุกสรรพสิ่งในเอกภพจะถูกบีบอัดอยู่ที่จุดๆเดียว และการระเบิดที่เกิดขึ้นอย่างรวดเร็วในจุดๆนี้คือ บิกแบง </t>
  </si>
  <si>
    <t>ไมโครเวฟ ที่เรารู้จักกันในสิ่งของรอบตัว  มันคือ "คลื่นวิทยุ" 
คลื่นไมโครเวฟพื้นหลัง
มันคือ "สภาพปัจจุบัน" ของเอกภพ ที่มีคลื่นแม่เหล็กไฟฟ้า</t>
  </si>
  <si>
    <t>ไฮโดรเจน และฮีเลียม หลังเกิดบิกแบง 300,000 ปี</t>
  </si>
  <si>
    <t>Aเพราะ เป็นปรากฎการณ์เลื่อนทางเเดง</t>
  </si>
  <si>
    <t xml:space="preserve">เกิดขึ้นจากแสงที่ปล่อยออกมาจากกาแล็กซีที่อยู่ห่างไกลถูกยืดคลื่นออก ทำให้มีความยาวคลื่นมากขึ้นเมื่อเดินทางมายังโลก ส่งผลให้แสงนั้นดูเหมือน “เลื่อน” ไปทางสีแดงในสเปกตรัม </t>
  </si>
  <si>
    <t>ทุกสรรพสิ่งในเอกภพจะถูกบีบอัดอยู่ที่จุดๆเดียว และการระเบิดที่เกิดขึ้นอย่างรวดเร็วในจุดๆนี้คือ “บิ๊กแบง”</t>
  </si>
  <si>
    <t>นางสาวนรินดา สุยะลังกา</t>
  </si>
  <si>
    <t xml:space="preserve">หลักฐานจากการขยายตัวของจักรวาล รังสีไมโครเวฟพื้นหลังของจักรวาล และสัดส่วนของธาตุเบื้องต้น </t>
  </si>
  <si>
    <t xml:space="preserve">ไฮโดรเจน ช่วงเวลา 300,000 ปี </t>
  </si>
  <si>
    <t>A เพราะเป็นปรากฎการณ์เลื่อนทางแดง</t>
  </si>
  <si>
    <t>ไมโครเวฟ   มันคือ ”คลื่นวิทยุ“ 
คลื่นไมโครเวฟพื้นหลัง
มันคือ ”สภาพปัจจุบัน“ ของเอกภพ ที่มีคลื่นแม่เหล็กไฟฟ้า</t>
  </si>
  <si>
    <t>การขยายตัวของเอกภพ (Hubble's Law)
 การค้นพบรังสีไมโครเวฟพื้นหลังของเอกภพ (CMB)
 สัดส่วนของธาตุเบาในเอกภพ (Big Bang</t>
  </si>
  <si>
    <t>ธาตุแรก: ไฮโดรเจนและฮีเลียม (และลิเทียมในปริมาณเล็กน้อย)
 ช่วงเวลา: ประมาณ 3 นาทีหลังบิกแบง</t>
  </si>
  <si>
    <t>กาแล็กซี่A เพราะเป็นปรากฏการเลื่อนทางแดง</t>
  </si>
  <si>
    <t xml:space="preserve">การเลื่อนทางแดงของกาแล็กซี เกิดจากการที่เอกภพกำลังขยายตัว ทำให้คลื่นแสงที่เดินทางผ่านอวกาศถูกยืดออก ส่งผลให้ความยาวคลื่นของแสงเพิ่มขึ้นและเลื่อนไปทางสีแดงของสเปกตรัม </t>
  </si>
  <si>
    <t>การเลื่อนทางแดงหรือไม่: ไม่ใช่ จะเกิดการเลื่อนทางน้ำเงิน 
 การเปลี่ยนแปลงแถบสเปกตรัม: แถบสเปกตรัมจะเลื่อนไปทางความยาวคลื่นที่สั้นลง (ไปทางสีน้ำเงิน)</t>
  </si>
  <si>
    <t xml:space="preserve">การเลื่อนทางแดงของกาแล็กซีแสดงว่ากาแล็กซีกำลังเคลื่อนที่ออกห่างจากเรา และกาแล็กซีที่อยู่ไกลออกไปจะเคลื่อนที่ออกไปเร็วขึ้น </t>
  </si>
  <si>
    <t>ไมโครเวฟ ที่เรารู้จักกันในสิ่งของรอบตัว มันคือ "
คลีนวิทยุ"
คลื่นไมโครเวฟพื้นหลัง
มันคือ "สภาพปัจจุบัน" ของเอกภพ ที่มี
คลื่นแม่เหล็กไฟฟ้า</t>
  </si>
  <si>
    <t>ช่วงเวลา: ประมาณ 380,000 ปีหลังบิกแบง
  ลักษณะเอกภพ: เอกภพเย็นลงพอที่อิเล็กตรอนจะรวมตัวกับโปรตอนเกิดเป็นอะตอมที่เป็นกลาง ทำให้เอกภพโปร่งใสขึ้น แสงสามารถเดินทางได้</t>
  </si>
  <si>
    <t>ความสัมพันธ์เชิงเส้นตรงระหว่างความเร็วในการเคลื่อนที่ออกห่างของกาแล็กซีกับระยะห่างจากผู้สังเกต กล่าวคือ กาแล็กซีที่อยู่ห่างออกไปมากเท่าไหร่ ก็จะเคลื่อนที่ออกห่างจากเราด้วยความเร็วที่มากขึ้นเท่านั้น</t>
  </si>
  <si>
    <t>การขยายตัวของเอกภพ รังสีไมโครเวฟหลังเอกภพ</t>
  </si>
  <si>
    <t>ไฮโดรเจน ฮีเลียม ลิเทียม ดิวเทอเรียม เกิดหลัง1วินาทีหลังบิกแบง</t>
  </si>
  <si>
    <t>A เพราะอยู่แถบสีเหลือง</t>
  </si>
  <si>
    <t>การขายตัวของเอกภพ</t>
  </si>
  <si>
    <t>ความถี่สูงขึ้น พลังงานสูงขึ้น</t>
  </si>
  <si>
    <t>บ่งชี้ถึงการขยายตัวของเอกภพ</t>
  </si>
  <si>
    <t>แตกต่างรังสีไมโครเวฟที่ใช้ในปัจจุบันเช่น เตาไมโครเวฟ หรือสัญญาwifi</t>
  </si>
  <si>
    <t>เกิดในช่วงเวลา 375,000ถึง380,000 มีลักษณะร้อนและหนาแน่น</t>
  </si>
  <si>
    <t>กาแลกซี่ที่อยู่ใกล้มีความถี่มากกว่าอยู่ไกล</t>
  </si>
  <si>
    <t>นายสุวินัย เขม้นหมาย</t>
  </si>
  <si>
    <t>1. การขยายตัวเอกภพ เพราะในการวิวัฒนาการของเอกภพตามทฤษฎีบิกแบง เอกภพมีการเปลี่ยนเเปลงทั้งขนาดเเละอุณหภูมิโดยการเคลื่อนที่ห่างออกจากกันของกาเเลกซี่ต่างๆ เเสดงถึงการขยายตัวของเอกภพ
2.ไมโคร้วฟพื้นหลังจากอวกาศ เพราะนักวิทยาศาสตร์ตั้งสมมติฐานว่าถ้าเอกภพเริ่มต้นจากบิกเเบง เมื่อประมาณกว่าหมื่นกว่าล้านปีมาเเล้ว ปัจจุบันเอกภพควรจะมีคลื่นเเม่เหล็กไฟฟ้าเหลืออยู่ เเละเนื่องจากการขยายตัวของเอกภพ อุณหภูมิพื้นหลังโดยเฉลี่ยของเอกภพ ควรจะลดลงจนมีอุณหภูมิสอดคล้องกับการเเผ่รังสีที่เหลืออยู่ในนั้น
3.การขยายตัวของจักรวาล (Expansion of the Universe) ซึ่งเป็นหลักฐานสำคัญที่สนับสนุนทฤษฎีบิ๊กแบง. ความเร็วที่กาแล็กซีเคลื่อนที่ออกจากกันจะยิ่งสูงขึ้นเมื่อระยะทางระหว่างกาแล็กซีเพิ่มขึ้น.</t>
  </si>
  <si>
    <t xml:space="preserve">ไฮโดรเจน เเละ ฮีเลียม หลังเกิดบิกแบง 300,000 ปี อุณหภูมิของเอกภพลดลงเหลือ 10,000 เคลวิน </t>
  </si>
  <si>
    <t>A เพราะว่า มีการเคลื่อนตัวห่างจากโลกของกาเเลกซี่มากกว่า อันอื่นๆ
เเะความเร็วที่ต่างกันจึงทำให้Aเป็นจุดที่ห่างจากโลกมากที่สุด</t>
  </si>
  <si>
    <t>เกิดขึ้นเนื่องจากกาแล็กซีเหล่านั้นกำลังเคลื่อนที่หนีห่างจากเรา การเคลื่อนที่นี้ทำให้ความยาวคลื่นของแสงที่ปล่อยออกมาจากกาแล็กซีถูกยืดออกหรือเลื่อนไปทางสีแดงของสเปกตรัม. ปรากฏการณ์นี้คล้ายกับปรากฏการณ์ดอปเปลอร์ (Doppler effect) ที่เกิดขึ้นกับคลื่นเสียง</t>
  </si>
  <si>
    <t xml:space="preserve">380,000 ปีหลังจากเกิดบิกแบง ควรมีลักษณะขอฝเอกภพอยู่ในสภาพที่ร้อนจัดและหนาแน่นมาก คล้ายกับ "ซุปอนุภาค" ที่ประกอบด้วยพลาสมาของอนุภาคต่างๆ </t>
  </si>
  <si>
    <t>ยิ่งมีความห่างของระยะมากขึ้นจะทำให้ความเร็วมากขึ้นตามไปด้วย</t>
  </si>
  <si>
    <t>การขยายตัวของเอกภพ รังสีไมโคเวฟพื้นหลังของจักรวาลและสัดส่วนจองธาต์เบื่องต้น</t>
  </si>
  <si>
    <t>ไฮโดรเจนและ ฮีเลียมอยู่ในช่วง30,0000ปี</t>
  </si>
  <si>
    <t>กาแล็กซีที่ตรวจวัดได้ และอยู่ห่างจากโลกมากที่สุดที่ทราบกันในปัจจุบัน คือ กาแล็กซี JADES-GS-z14-0</t>
  </si>
  <si>
    <t>การเลื่อนไปทางแดง การเคลื่อนตัว ของสเปกตรัมของวัตถุท้องฟ้าไปทางความยาวคลื่นที่ยาวขึ้น (สีแดง) เป็นผลมาจาก ปรากฏการณ์ดอปเปลอร์ คือการเปลี่ยนแปลงของความยาวคลื่นที่เกิดขึ้นเมื่อแหล่งกำเนิดคลื่นที่กำหนด</t>
  </si>
  <si>
    <t>แถบสเปกตรัมที่วัดได้จะเลื่อนไปทางความยาวคลื่นสั้นลง (หรือความถี่สูงขึ้น)</t>
  </si>
  <si>
    <t>เนื่องจากบ่งชี้ว่าเอกภพกำลังขยายตัว</t>
  </si>
  <si>
    <t>ต่างจากรังสีไมโครเวฟทั่วไปในหลายด้านหลักๆ คือ แหล่งกำเนิดและลักษณะ.</t>
  </si>
  <si>
    <t>การขยายตัวของจักรวาล (กาแล็กซีเคลื่อนที่ห่างจากกัน) รังสีไมโครเวฟพื้นหลังของจักรวาล (CMB) ซึ่งเป็นรังสีที่เหลือจากบิ๊กแบง และองค์ประกอบของธาตุเบื้องต้น (สัดส่วนของไฮโดรเจนและฮีเลียมในจักรวาล)</t>
  </si>
  <si>
    <t>ไฮโดรเจนและฮีเลียมและ ลิเธียม</t>
  </si>
  <si>
    <t>A เพราะเป็นปรากฏการณ์เลื่อนทางแดง</t>
  </si>
  <si>
    <t>เกิดขึ้นจากการที่กาแล็กซีเคลื่อนตัวออกห่างจากเรา ทำให้ความยาวคลื่นของแสงที่รับจากกาแล็กซีนั้นถูกยืดออกไปทางสีแดงของสเปกตรัม</t>
  </si>
  <si>
    <t>เส้นสเปกตรัมจะเลื่อนไปทางความยาวคลื่นสั้นลง (ไปทางสีน้ำเงิน) และความถี่ของแสงจะเพิ่มขึ้น</t>
  </si>
  <si>
    <t>การเลื่อนทางแดงของกาแล็กซีแสดงว่ากาแล็กซีกำลังเคลื่อนที่ออกจากโลก ซึ่งบ่งบอกว่าจักรวาลกำลังขยายตัว เป็นหลักฐานสำคัญที่สนับสนุนทฤษฎีบิกแบงว่าจักรวาลมีจุดกำเนิดและกำลังขยายออก</t>
  </si>
  <si>
    <t>เกิดขึ้นประมาณ 380,000 ปีหลังจากการระเบิดใหญ่ Big Bang</t>
  </si>
  <si>
    <t>นางสาว จิรประภา คำโพธิ์</t>
  </si>
  <si>
    <t>ไฮโดรเจน และฮีเลียม ช่วงเวลา300,000 ปี</t>
  </si>
  <si>
    <t>รังสีไมโครเวฟพื้นหลัง</t>
  </si>
  <si>
    <t>ไฮโดรเจนและฮีเลียม หลังเกิดบิกแบง300,000ปี</t>
  </si>
  <si>
    <t xml:space="preserve">การเลื่อนไปทางแดง การเคลื่อนตัว ของสเปกตรัมของวัตถุท้องฟ้าไปทางความยาวคลื่นที่ยาวขึ้น </t>
  </si>
  <si>
    <t>ไม่ เพราะจะเห็นเป็นสีน้ำเงินเกิดปรากฏการณ์เลื่อนทางน้ำเงิน</t>
  </si>
  <si>
    <t>เพราะเอกภพกำลังขยายตัว</t>
  </si>
  <si>
    <t>รังสีไมโครเวฟพื้นหลัง เกิดจากบิกแบง เป็นรังสีแรกเริ่มของเอกภพ
รังสีไมโครเวฟปัจจุบัน มาจากแหล่งต่างๆ เช่น เตาไมโครเวฟ ดาวเทียม</t>
  </si>
  <si>
    <t xml:space="preserve">เกิดขึ้นประมาณ 380,000 ปีหลังจากบิกแบง
เอกภพยังร้อนและหนาแน่นมาก </t>
  </si>
  <si>
    <t>เมื่อความเร็วในการเคลื่อนที่ถอยห่างเพิ่มขึ้นเรื่อยๆ ทำให้ระยะทางจากผู้สังเกตนั้นไกลมากขึ้น</t>
  </si>
  <si>
    <t>รังสีคลื่นไมโครเวฟพื้นหลังจากอวกาศ โดยการที่จักรวาลขยายตัวด้วยความเร็วสูงทำให้คลื่นถูกยืดจนเป็นคลื่นไมโครเวฟพื้นหลังอวกาศ 
นอกจากนี้ด้วยการขยายตัวทำให้อุณหภูมิลดลง สงสารจึงอยู่ในรูปเเบบปัจจุบัน</t>
  </si>
  <si>
    <t>อะตอมของไฮโดรเจน
อะตอมของฮีเลียม
ช่วงเวลา 300000 ปี ถึง 1000ล้านปี</t>
  </si>
  <si>
    <t>กาเเล็กซี่ A</t>
  </si>
  <si>
    <t>กาเเล็กซีอยู่ห่างจากเรามากเเละมีความถี่ต่ำ</t>
  </si>
  <si>
    <t>ไม่เกิด เเถบสเปกตรัที่วัดได้จะเป็นเลื่อนทางฟ้า</t>
  </si>
  <si>
    <t>เพราะกาเเล็กซีถูกยืดออกเป็นผลจากการขยายของจักรวาล</t>
  </si>
  <si>
    <t>ต่างกันเพราะรังสีไมโครเวฟที่เกิดขึ้นปัจจุบันเป็นอย่างงั้นอยู่เเล้ว เเต่รังสีไมโครเวฟพื้นหลัง เคยมีความถี่สูงมากก่อนที่จะมีความถี่เท่านี้</t>
  </si>
  <si>
    <t>380000 ปี เเละตอนนั้นเริ่มเกิดอะตอมของ ฮีเลียมเเละไฮโดรเจน</t>
  </si>
  <si>
    <t>ยิ่งระยะทางไกลมาก ความเร็วของกาเเล็กซีจะมากตาม</t>
  </si>
  <si>
    <t>1. การขยายตัวของเอกภพ (Redshift)
2. รังสีไมโครเวฟพื้นหลัง (CMB)
3. สัดส่วนของธาตุเบา (Nucleosynthesis)
4. โครงสร้างของเอกภพ (Galactic structure)
5. กฎเทอร์โมไดนามิกส์</t>
  </si>
  <si>
    <t>1. ไฮโดรเจน (Hydrogen)2. ฮีเลียม (Helium)3. ลิเทียม (Lithium)</t>
  </si>
  <si>
    <t>การเลื่อนทางแดงของกาแล็กซีเกิดจากความยาวคลื่นของแสงที่ถูกยืดออกเมื่อกาแล็กซีถอยห่างจากเรา หรือเนื้อที่ของเอกภพขยายตัว
เป็นหลักฐานสำคัญที่บ่งชี้ว่า เอกภพไม่ได้หยุดนิ่ง แต่กำลังขยายตัวอยู่ตลอดเวลา</t>
  </si>
  <si>
    <t>ถ้ากาแล็กซีเคลื่อนที่เข้าใกล้ผู้สังเกต จะไม่เกิดการเลื่อนทางแดง แต่จะเกิดการเลื่อนทางน้ำเงิน (Blueshift)
และ แถบสเปกตรัมจะเลื่อนไปทางความยาวคลื่นสั้นลง (ด้านน้ำเงิน)</t>
  </si>
  <si>
    <t>การเลื่อนทางแดงของกาแล็กซีแสดงให้เห็นว่าเอกภพกำลังขยายตัว ซึ่งเป็นหลักฐานสำคัญที่สนับสนุนทฤษฎีบิกแบงว่าเอกภพมีจุดกำเนิดและวิวัฒนาการมาเรื่อย ๆ จนถึงปัจจุบัน</t>
  </si>
  <si>
    <t>เกิดจากจักรวาลในยุคแรกเริ่ม (~380,000 ปีหลังบิกแบง) เมื่ออะตอมเริ่มก่อตัวและแสงสามารถเดินทางได้อย่างอิสระ
เป็น “แสงเรืองของจักรวาลยุคแรก” ที่ยังคงอยู่จนถึงปัจจุบัน
ไมโครเวฟปัจจุบัน:
เกิดจากแหล่งกำเนิดต่างๆ ในจักรวาลหรือที่มนุษย์สร้างขึ้น เช่น เตาไมโครเวฟ ดาวฤกษ์ แหล่งกำเนิดรังสีในกาแล็กซี หรือเครื่องมืออิเล็กทรอนิกส์ต่างๆ</t>
  </si>
  <si>
    <t>ประมาณ 380,000 ปีหลังจากเอกภพเริ่มต้น ลักษณะก่อนหน้านั้น เอกภพร้อนและหนาแน่นมากจนเต็มไปด้วยพลาสมา (อนุภาคประจุ เช่น อิเล็กตรอนกับโปรตอนยังไม่จับตัวกัน)</t>
  </si>
  <si>
    <t>กาแล็คซี่ที่อยู่ใกล้จะเร็วกว่าที่อยู่ใกล้</t>
  </si>
  <si>
    <t>การขยายตัวของเอกภพ และไมโครเวฟพื้รหลังอวกาศ</t>
  </si>
  <si>
    <t>ควาร์กประจุและแอนติควาร์กประจุ เกิดในช่วง 10ยกกำลัง32วินาทีแรก</t>
  </si>
  <si>
    <t>A เพราะ เกิดปรากฏการณ์เลื่อนทางแดง</t>
  </si>
  <si>
    <t>เนื่องจากกาแล็กซี่กำลังเคลื่อนออกห่าง ทำให้คลื่นขยายจึงทำให้แสงมีสีแดงมากขึ้น</t>
  </si>
  <si>
    <t>ไม่ เพราะ คลื่นจะเคลื่อนที่ทางสีน้ำเงิน-ม่วงแทน ทำให้ความยาวคลื่นลดลง</t>
  </si>
  <si>
    <t>รังสีไมโครเวฟปัจจุบัน จะอยู่คงที่กว่าไมโครเวฟพื้นหลังที่ขยายตัวไปเรื่อย</t>
  </si>
  <si>
    <t>เกิดขึ้นประมาณ380,000ปี ยังมีลักษณะที่ร้อนและหนา</t>
  </si>
  <si>
    <t>กาแล็กซี่ที่อยู่ไกล จะเร็วกว่ากาแล็กซี่ที่อยู่ใกล้</t>
  </si>
  <si>
    <t>ทฤษฎีบิกแบง</t>
  </si>
  <si>
    <t>การที่กาแล็กซีเคลื่อนที่หนีออกจากผู้สังเกต</t>
  </si>
  <si>
    <t>จะเกิดการเลื่อนไปทางสีฟ้าแทนที่จะเป็นเลื่อนทางแดง</t>
  </si>
  <si>
    <t>ต่างจากรังสีไมโครเวฟทั่วไปในหลายด้านหลักๆ คือ แหล่งกำเนิดและลักษณะ</t>
  </si>
  <si>
    <t>ที่เกิดขึ้นราว 380,000 ปีหลังจากการระเบิดใหญ่</t>
  </si>
  <si>
    <t>การขยายตัวของจักรวาล, รังสีไมโครเวฟพื้นหลังของจักรวาล (CMB), และองค์ประกอบของธาตุเบื้องต้นของจักรวาล</t>
  </si>
  <si>
    <t>จะไม่เกิดการเลื่อนทางแดง (Redshift) แต่จะเกิดการเลื่อนทางสีน้ำเงิน (Blueshift) แทน สเปกตรัมที่วัดได้จะมีการเปลี่ยนแปลงโดยเส้นสเปกตรัมจะเลื่อนไปทางสีน้ำเงิน ทำให้ความยาวคลื่นลดลงและเพิ่มความถี่ของแสง</t>
  </si>
  <si>
    <t>รังสีไมโครเวฟพื้นหลังคือ "สัญญาณจากจักรวาลในอดีต" ที่บ่งบอกต้นกำเนิดของจักรวาล ขณะที่รังสีไมโครเวฟปัจจุบันเป็นคลื่นแม่เหล็กไฟฟ้าที่เกิดขึ้นในยุคใหม่จากทั้งธรรมชาติและมนุษย์ และมีบทบาทที่แตกต่างกันอย่างชัดเจน</t>
  </si>
  <si>
    <t>ขึ้นจากการขยายตัวของเอกภพ (cosmological expansion) และจากการเคลื่อนที่ของกาแล็กซีเอง (Doppler effect).</t>
  </si>
  <si>
    <t xml:space="preserve">ความยาวคลื่นของแสงจะลดลง และความถี่ของแสงจะเพิ่มขึ้น </t>
  </si>
  <si>
    <t>รังสี CMB เกิดขึ้นเมื่อจักรวาลมีอายุน้อยกว่า 100 ปี และมีอุณหภูมิประมาณ 380,000 เค ขณะนั้นเป็นรังสีวัตถุดำที่อุณหภูมิประมาณ 3,000 เค ปัจจุบันรังสีเดียวกันนี้มีอุณหภูมิของวัตถุดำประมาณ 2.725 เค</t>
  </si>
  <si>
    <t>ยิ่งไกลยิ่งเร้ว</t>
  </si>
  <si>
    <t>นาย มัฌธุรษ  ศรีวลีรัตน์</t>
  </si>
  <si>
    <t>การขยายตัวของจักรวาล, รังสีไมโครเวฟพื้นหลังของจักรวาล (CMB), และองค์ประกอบของธาตุเบื้องต้น (สัดส่วนของไฮโดรเจนและฮีเลียม</t>
  </si>
  <si>
    <t xml:space="preserve">การเลื่อนทางแดงของกาแล็กซี (Galactic Redshift) เกิดขึ้นจากปรากฏการณ์ดอปเปลอร์ (Doppler Effect) ที่คลื่นแสงถูกยืดออกเมื่อแหล่งกำเนิดแสงเคลื่อนที่ออกจากผู้สังเกตการณ์ ในกรณีของกาแล็กซี หมายความว่ากาแล็กซีกำลังเคลื่อนที่ออกห่างจากโลก ทำให้คลื่นแสงที่เดินทางมาถึงโลกมีความยาวคลื่นที่ยาวขึ้น </t>
  </si>
  <si>
    <t>ถ้ากาแล็กซีเคลื่อนที่ เข้ามาหา ผู้สังเกตการณ์ จะ ไม่ เกิดการเลื่อนทางแดง แต่จะเกิดปรากฏการณ์ที่เรียกว่า การเลื่อนทางน้ำเงิน (Blueshift) แทน ซึ่งหมายความว่าคลื่นแสงถูกบีบอัดทำให้มีความยาวคลื่นสั้นลง (เลื่อนไปทางปลายสีน้ำเงินของสเปกตรัม)</t>
  </si>
  <si>
    <t>การขยายตัวของเอกภพ: การที่กาแล็กซีส่วนใหญ่แสดงการเลื่อนทางแดง (และยิ่งไกลออกไปยิ่งมี Redshift มาก) ชี้ให้เห็นว่ากาแล็กซีเหล่านี้กำลังเคลื่อนที่ออกห่างจากเราและจากกันและกัน ซึ่งเป็นไปตามแนวคิดของเอกภพที่กำลังขยายตัว (Expanding Universe)</t>
  </si>
  <si>
    <t xml:space="preserve">การขยายตัวของจักรวาล, การค้นพบไมโครเวฟพื้นหลังของจักรวาล (CMB), และสัดส่วนของธาตุเบื้องต้นที่สอดคล้องกับการทำนายทางทฤษฎี. </t>
  </si>
  <si>
    <t>การขยายตัวของอวกาศ ทำให้แสงจากกาแล็กซีที่อยู่ไกลออกไปถูก "ยืดออก" หรือมีความยาวคลื่นยาวขึ้น</t>
  </si>
  <si>
    <t xml:space="preserve">ผู้สังเกต จะไม่เกิดการเลื่อนทางแดง (Redshift) แต่จะเกิดการเลื่อนทางสีน้ำเงิน (Blueshift) แทน สเปกตรัมที่วัดได้จะมีการเปลี่ยนแปลงโดยเส้นสเปกตรัมจะเลื่อนไปทางสีน้ำเงิน ทำให้ความยาวคลื่นลดลงและเพิ่มความถี่ของแสง. </t>
  </si>
  <si>
    <t>ทฤษฎีบิ๊กแบง เนื่องจากบ่งชี้ว่าเอกภพกำลังขยายตัว.</t>
  </si>
  <si>
    <t>รังสีไมโครเวฟพื้นหลังคือ “สัญญาณจากจักรวาลในอดีต” ที่บ่งบอกต้นกำเนิดของจักรวาล ขณะที่รังสีไมโครเวฟปัจจุบันเป็นคลื่นแม่เหล็กไฟฟ้าที่เกิดขึ้นในยุคใหม่จากทั้งธรรมชาติและมนุษย์ และมีบทบาทที่แตกต่างกันอย่างชัดเจน</t>
  </si>
  <si>
    <t>เกิดขึ้นประมาณ 380,000 ปีหลังจากการระเบิดใหญ่ (Big Bang).</t>
  </si>
  <si>
    <t>อาการขยายตัวของเอกภพ</t>
  </si>
  <si>
    <t>คว์ากประจุแอนติควาร์กประจุ</t>
  </si>
  <si>
    <t xml:space="preserve">A
</t>
  </si>
  <si>
    <t>เกิดจากการขยายตัวของจักรวาล ทำให้ความยาวคลื่นของแสงจากกาแล็กซีที่อยู่ห่างไกลถูกยืดออกไปทางสีแดง</t>
  </si>
  <si>
    <t xml:space="preserve">ไม่เกิดการเลื่อนทางแดง (Redshift) แต่จะเกิดการเลื่อนทางสีน้ำเงิน (Blueshift) แทน สเปกตรัมที่วัดได้จะมีการเปลี่ยนแปลงโดยเส้นสเปกตรัมจะเลื่อนไปทางสีน้ำเงิน ทำให้ความยาวคลื่นลดลงและเพิ่มความถี่ของแสง. </t>
  </si>
  <si>
    <t>ความยาวคลื่นของแสงจะลดลง และความถี่ของแสงจะเพิ่มขึ้น</t>
  </si>
  <si>
    <t>เกิดขึ้นประมาณ380,000ปียังร้อนและหนา</t>
  </si>
  <si>
    <t>กาแล็กซี่ที่ยู่ไกลจะเร็วกว่ากาแล็กซี่ที่อยู่ใกล้</t>
  </si>
  <si>
    <t xml:space="preserve">การขยายตัวของเอกภพ (Expansion of the Universe) รังสีไมโครเวฟพื้นหลังของจักรวาล (Cosmic Microwave Background - CMB) และองค์ประกอบของธาตุเบื้องต้น. </t>
  </si>
  <si>
    <t>Aเพราะเป็นปรากฎการณ์เลื่อนทางแดง</t>
  </si>
  <si>
    <t xml:space="preserve">กาแล็กซีที่เคลื่อนที่เข้าหาผู้สังเกตจะ ไม่เกิด redshift แต่จะเกิด blueshift แถบสเปกตรัมที่วัดได้จะเลื่อนไปทาง ความยาวคลื่นสั้นลง หรือ ด้านสีน้ำเงินของสเปกตรัม.
</t>
  </si>
  <si>
    <t>การเลื่อนทางแดงของกาแล็กซีแสดงว่าเอกภพกำลังขยายตัว ซึ่งสนับสนุนแนวคิดในทฤษฎีบิกแบงที่กล่าวว่าเอกภพเริ่มต้นจากจุดเล็กมากและได้ขยายตัวออกไปเรื่อย ๆ จนถึงปัจจุบัน</t>
  </si>
  <si>
    <t>ประมาณ380,000ปี</t>
  </si>
  <si>
    <t xml:space="preserve">1.การขยายตัวของเอกภพ
2.ไมโครเวฟพื้นหลังจากอวกาศ
3.กาแล็กซีและกาแล็กซีทางช้างเผือก
</t>
  </si>
  <si>
    <t>ฮีเลียม
นิวตรอน
โปรตอนนิวเคลียสของไฮโดรเจน
เกิด 300,000ปีหลังเกิดบิดแบง</t>
  </si>
  <si>
    <t>กาแล็กซี่ที่เราสังเกตเห็นถอยห่างจากกาแล็กซีที่เราอยู่</t>
  </si>
  <si>
    <t>ไม่เกิดขึ้น สเปกตรัมที่วัดจะมีความถี่มาก</t>
  </si>
  <si>
    <t>หลักการ Doppler Effect สำหรับแสง
การสังเกตการณ์ของเอ็ดวิน ฮับเบิล</t>
  </si>
  <si>
    <t>แตกต่างกันรังสีไมโครเวฟพื้นหลังเอกภพขยายจึงทำให้ความถี่แตกต่างจากรังสีไมโครเวฟในปัจจุบัน</t>
  </si>
  <si>
    <t>380,000 ปี 
มีลักษณะร้อนจัดและหนาแน่นมาก
เป็นพลาสมา
ทึบแสง</t>
  </si>
  <si>
    <t>กาเเล็กซีที่อยู่ไกล จะยิ่งมีความเร็วมากกว่ากาเเล็กซีที่อยู่ใกล้</t>
  </si>
  <si>
    <t>44003@promma.ac.th</t>
  </si>
  <si>
    <t>ภัทรพล พลทับ</t>
  </si>
  <si>
    <t>รังสีไมโครเวฟพื้นหลังอวกาศ เพราะเกิดจากการขยายตัวจักรวาลทำให้รังสีกลายเป็นรังสีไมโครเวฟพื้นหลังอวกาศ</t>
  </si>
  <si>
    <t>อะตอมของฮีเลียม
อะตอมของไฮโดรเจน
เกิดช่วงจักรวาลอายุ 300000 ปี ถึงช่วง 1000 พันล้านปี</t>
  </si>
  <si>
    <t>กาเเล็กซี A เพราะความถี่ต่ำสุด เเละ เป็นการเลื่อนทางเเดง</t>
  </si>
  <si>
    <t>เกิดจากการที่กาเเล็กซีออกจากผู้สังเกตเเละอยู่ไกลมากเเละความถี่ต่ำ</t>
  </si>
  <si>
    <t>ไม่เกิด เเละเกิดเลื่อนทางฟ้า เเละเเถบสเปกตรัมที่วัดได้ความถี่สูง</t>
  </si>
  <si>
    <t>การเลื่อนทางเเดงเกิดจากการยืดของกาเเล็กซีอันเนื่องมาจากการขยายตัวของจักรวาลตามทฤษฎีบิกเเบง</t>
  </si>
  <si>
    <t>ต่างกันตรงที่คลื่นรังสีไมโครเวฟพื้นหลังเคยมีความถี่มากมาก่อนที่จะถูกจักรวาลยืดทำให้ความถี่ต่ำ
เเต่คลื่นไมโครเวฟปัจจุบันมีความถี่เเบบนี้อยู่</t>
  </si>
  <si>
    <t>380000 ปี เเละจักรวาลเริ่มมีอะตอมของฮีเลียม
                                               อะตอมของไฮโดรเจน</t>
  </si>
  <si>
    <t>กาเเล็กซีที่อยู่ไกลความเร็วจะมากกว่ากาเเล็กซีที่อยู่ใกล้</t>
  </si>
  <si>
    <t>นางสาวชนัญชิดา อยู่เย็น</t>
  </si>
  <si>
    <t>ธาตุไฮโดรเจนและธาตุฮีเลียม เกิดในช่วง1,000ล้านปีหลังบิกแบง</t>
  </si>
  <si>
    <t>A เพราะมีการเลื่อนไปทางสเปกตัมสีแดงมากที่สุด</t>
  </si>
  <si>
    <t>แสงจากกาแล็กซีเคลื่อนที่ออกจากโลกทำให้ความยาวคลื่นแสงเลื่อนไปทางสเปกตัมสีแดง</t>
  </si>
  <si>
    <t>ไม่เกิดและแถบสเปกตัมจะเลื่อนไปทางปลายสีน้ำเงิน</t>
  </si>
  <si>
    <t>เรื่องการขยายตัวของเอกภพคือการสังเกตของเอ็ดวิน ฮับเบิลและได้ข้อสรุปว่า ความเร็วในการเคลื่อนที่ของกาแล็กซีออกจากผู้สังเกตแปรผันตรงกับระยะทางระหว่างผู้สังเกตกับกาแล็กซี</t>
  </si>
  <si>
    <t>รังสีไมโครเวฟพื้นหลังเกิดจากเอกภพมีอุณหภูมิลดลงอิเล็กตรอนอิสระถูกดึงทำให้เอกภพโปร่งแสงและมีคลื่นแม่เหล็กไฟฟ้าเหลืออยู่
ส่วนคลื่นไมโครเวฟปัจจุบันเกิดจากการกระทำของคน</t>
  </si>
  <si>
    <t>เกิดในช่วงที่เอกภพมีอุณหภูมิลดลงเหลือ5000เคลวิน และเอกภพตอนนั้นมีลักษณะโปร่งใสและมีคลื่นม่เหล็กไฟฟ้าเหลืออยู่</t>
  </si>
  <si>
    <t>ความเร็วในการเคลื่อนที่ของกาแล็กซีออกจากผู้สังเกตแปรผันตรงกับระยะทางระหว่างผู้สังเกตกับกาแล็กซี</t>
  </si>
  <si>
    <t>ตลาวี  ทองสุข</t>
  </si>
  <si>
    <t>A เพราะกาแล็กซีที่อยู่ไกลเคลื่อนที่ออกไปจากผู้สังเกตจะเคลื่อนที่เข้าหาสีแดง</t>
  </si>
  <si>
    <t>จะไม่เกิดการเลื่อนทางแดงและสเปกตรัมจะเลื่อนไปทางสีน้ำเงิน</t>
  </si>
  <si>
    <t>การเลื่อนทางแดงแปลว่ากาแล็กซีกำลังขยายตัวซึ่งทฤษฎีบิกแบงเสนอว่าจักรวาลเริ่มต้นจากจุดเล็กๆแล้วขยายตัวออกมา</t>
  </si>
  <si>
    <t>ต้นกำเนิดแตกต่างกันโดยรังสีไมโครเวฟพื้นหลังเกิดหลังจากบิกแบง(จักรวาลยุคต้น)แต่รังสีไมโครเวฟในปัจจุบันเกิดจากมนุษย์หรือธรรมชาติ</t>
  </si>
  <si>
    <t>ช่วง380,000ปีหลังจากบิกแบง เอกภพขณะนั้นโปรตอนกับอิเล็กตรอนรวมตัวกันเป็นอะตอมของไฮโดรเจน</t>
  </si>
  <si>
    <t>ความเร็วในการเคลื่อนที่ออกห่างของกาแล็กซีแปรผันตรงกับระยะทางจากผู้สังเกต</t>
  </si>
  <si>
    <t>ภูปกรณ์  ใสแย้ม</t>
  </si>
  <si>
    <t>เอกภพกำลังขยายตัว (กาแล็กซีถอยห่างออกไป)
มีรังสีไมโครเวฟหลงเหลือจากบิกแบง
เจอธาตุเบาอย่างไฮโดรเจนกับฮีเลียมมาก</t>
  </si>
  <si>
    <t>กาแล็กซี A อยู่ห่างจากผู้สังเกตมากที่สุด เพราะแถบสเปกตรัมของมันเลื่อนไปทาง "แดง" มากที่สุด แสดงว่ามันกำลังเคลื่อนที่ห่างจากเราเร็วที่สุด</t>
  </si>
  <si>
    <t>เกิดจากกาแล็กซีกำลังเคลื่อนที่ห่างออกไปจากผู้สังเกต ทำให้ความยาวคลื่นของแสงที่ส่งมาเพิ่มขึ้น (เลื่อนไปทางสีแดง)</t>
  </si>
  <si>
    <t>จะไม่เกิดการเลื่อนทางแดง แต่จะเกิด การเลื่อนทางน้ำเงิน แถบสเปกตรัมจะเลื่อนไปทางด้านความยาวคลื่นที่สั้นลง (ไปทางสีน้ำเงิน)</t>
  </si>
  <si>
    <t>การเลื่อนทางแดงแสดงว่ากาแล็กซีกำลังเคลื่อนห่างจากเรา ซึ่งสนับสนุนทฤษฎีบิกแบงที่ว่าเอกภพกำลังขยายตัวจากการระเบิดใหญ่</t>
  </si>
  <si>
    <t>รังสีไมโครเวฟพื้นหลังเป็นพลังงานหลงเหลือจากบิกแบง มีอายุเก่าแก่มาก ต่างจากรังสีไมโครเวฟในปัจจุบันที่เกิดจากเทคโนโลยี</t>
  </si>
  <si>
    <t>เกิดขึ้นประมาณ 380,000 ปีหลังจากบิกแบง ตอนนั้นเอกภพเริ่มเย็นลงพอให้แสงเดินทางได้ เอกภพจึงเริ่มโปร่งแสง</t>
  </si>
  <si>
    <t>ยิ่งไกล ความเร็วยิ่งมาก</t>
  </si>
  <si>
    <t>เอกภพกำลังขยายตัว(กาแล็กซีถอยห่างออกไป)
มีรังสีไมโครเวฟหลงเหลือจากบิกแบง
เจอธาตุเบา ไฮโดรเจนกับฮีเลียมมาก</t>
  </si>
  <si>
    <t>กาแล็กซี A อยู่ห่างจากผู้สังเกตมากที่สุด เพราะแถบสเปกตรัมของมันเลื่อนไปทาง "แดง" มากที่สุด
แสดงว่ามันกำลังเคลื่อนที่ห่างจากเราเร็วที่สุด</t>
  </si>
  <si>
    <t>เกิดจากกาแล็กชีกำลังเคลื่อนที่ห่างออกไปจากผู้สังเกต ทำให้ความยาวคลื่นของแสงที่ส่งมาเพิ่มขึ้น
(เลื่อนไปทางสีแดง)</t>
  </si>
  <si>
    <t>จะไม่เกิดการเลื่อนทางแดง แต่จะเกิด การเลื่อนทางน้ำเงิน แถบสเปกตรัมจะเลื่อนไปทางด้าน
ความยาวคลื่นที่สั้นลง (ไปทางสีน้ำเงิน)</t>
  </si>
  <si>
    <t>การเลื่อนทางแดงแสดงว่ากาแล็กซีกำลังเคลื่อนห่างจากเรา ซึ่งสนับสนุนทฤษฎีบิกแบงที่ว่าเอกภพ
กำลังขยายตัวจากการระเบิดใหญ่</t>
  </si>
  <si>
    <t>รังสีไมโครเวฟพื้นหลังเป็นพลังงานหลงเหลือจากบิกแบง มีอายุเก่าแก่มาก ต่างจากรังสีไม่โครเวฟ
ในปัจจุบันที่เกิดจากเทคโนโลยี</t>
  </si>
  <si>
    <t>เกิดขึ้นประมาณ 380,000 ปีหลังจากบิกแบง ตอนนั้นเอกภพเริ่มเย็นลงพอให้แสงเดินทางได้ เอกภพ
จึงเริ่มโปร่งแสง</t>
  </si>
  <si>
    <t>ยิ่งไกล ยิ่งเร็ว</t>
  </si>
  <si>
    <t>การขยายตัวของเอกภพ และ รังสีไมโครเวฟพื้นหลัง</t>
  </si>
  <si>
    <t>ธาตุแรกที่เกิดขึ้นหลังบิกแบงคือ ไฮโดรเจน , ฮีเลียม</t>
  </si>
  <si>
    <t>กาแล็กซีที่มี redshift มากที่สุด คือกาแล็กซีที่อยู่ ห่างจากผู้สังเกตบนโลกมากที่สุด</t>
  </si>
  <si>
    <t>การขยายตัวของเอกภพ ทำให้ความยาวคลื่นของแสงจากกาแล็กซีถูกยืดออกขณะเดินทางมายังโลก</t>
  </si>
  <si>
    <t>จะเกิด การเลื่อนทางน้ำเงิน / blueshift</t>
  </si>
  <si>
    <t>แสดงว่ากาแล็กซีกำลังเคลื่อนที่ห่างออกจากกัน ซึ่งแสดงว่าเอกภพกำลังขยายตัว</t>
  </si>
  <si>
    <t>รังสีไมโครเวฟพื้นหลังเกิดจากช่วงต้นของเอกภพหลังบิกแบงและกระจายอยู่ทั่วเอกภพอย่างสม่ำเสมอ ขณะที่รังสีไมโครเวฟในปัจจุบันเกิดจากแหล่งเฉพาะ เช่น เตาไมโครเวฟ และไม่กระจายทั่วเอกภพ</t>
  </si>
  <si>
    <t>รังสีไมโครเวฟพื้นหลังเกิดขึ้นประมาณ 380,000 ปีหลังบิกแบง มีลักษณะเป็น ก๊าซร้อนที่เริ่มโปร่งใสและกระจายตัวอย่างสม่ำเสมอ</t>
  </si>
  <si>
    <t>เมื่อระยะห่างขึ้นจากผู้สังเกต. ความเร็วในวัตถุนั้นก็เพิ่มขึ้น</t>
  </si>
  <si>
    <t>น.ส.พิราวรรณ์ โรจน์รวี</t>
  </si>
  <si>
    <t>การขยายตัวของเอกภพ พื้นหลังเป็นครื่นไมโคเวฟ</t>
  </si>
  <si>
    <t>ไฮโดเจน 3แสนปีหลังบิกแบง</t>
  </si>
  <si>
    <t>กาแล็กถอยออกจากผู้สังเกต ทำให้คลื่นแสงขยายตัว ถี่น้อยลง</t>
  </si>
  <si>
    <t>ความถี่จะเพิ่มขึ้นทำให้เกิดการเคลื่อนที่ทางน้ำเงิน</t>
  </si>
  <si>
    <t>เอกภพกำลังขยายตัว เพราะแรงระเบิดของบิ้กแบง</t>
  </si>
  <si>
    <t>คลื่นความถี่ที่ขยายตัวจนเป็นคลื่อไมโคเงฟ แต่คลื่นไมโคเวฟเกิดมาเป็นคลื่นไมโคเวฟเลย</t>
  </si>
  <si>
    <t>3แสนปี มีอะตอมของไฮโดเจน และฮีเลียม</t>
  </si>
  <si>
    <t>ยิ่งระยะห่างของผู้สังเกตกับกาแล็กซี่ความเร็วในการถอยห่างก็จะยิ่งมาก</t>
  </si>
  <si>
    <t>1.การขยายตัวของเอกภพ
2.คลื่นไมโครเวฟพื้นหลัง</t>
  </si>
  <si>
    <t>ไฮโดรเจนและเกิดช่วง3แสนปีหลังบิกแบง</t>
  </si>
  <si>
    <t>เกิดจากกาแล็กซี่เคลื่อนที่ออกห่างจากผู้สังเกต ส่งผลให้คลื่นความถี่ต่ำ</t>
  </si>
  <si>
    <t>ไม่เพราะเกิดทางเลื่อนทางน้ำเงิน แถบเสปกตรัมจะเคลื่อนที่ไปทางสีน้ำเงิน ทำให้ความถี่เพิ่มสูงขึ้น</t>
  </si>
  <si>
    <t>การเลื่อนทางแดงของกาแล็กซีที่อยู่ห่างออกไปไกลเรื่อยๆ บ่งชี้ว่าเอกภพกำลังขยายตัวเนื่องจากการระเบิดของบิกแบง</t>
  </si>
  <si>
    <t>รังสีไมโครเวฟพื้นหลังเกิดจากคลื่นที่มีความถี่สูงแต่ต่อมาเอกภพขยายตัวทำให้คลื่นที่มีความถี่สูงค่อยๆลดลงต่ำลงจนเป็นรังสีไมโครเวฟพื้นหลัง ส่วนรังสีไมโครเวฟในปัจจุบันคือเกิดขึ้นมาก็มีความถี่เท่านี้เลย</t>
  </si>
  <si>
    <t>ช่วง3แสนปีหลังจากบิกแบง มีอะตอมของไฮโดนเจนและฮีเลียม</t>
  </si>
  <si>
    <t>ยิ่งระยะห่างระหว่างผู้สังเกตกับกาแล็กซีเพิ่มขึ้น ความเร็วของการเคลื่อนที่ถอยห่างก็เพิ่มขึ้น</t>
  </si>
  <si>
    <t>44060@promma.ac.th</t>
  </si>
  <si>
    <t>กฤษฎิ์ ทับรอด</t>
  </si>
  <si>
    <t>คลื่นไมโครเวฟพื้นหลัง</t>
  </si>
  <si>
    <t>โปรตอน</t>
  </si>
  <si>
    <t>กาแล็คซี่A เพราะปรากฏการณ์เลื่อนทางแดง</t>
  </si>
  <si>
    <t>กาแล็คซี่ห่างออกไปจากผู้สังเกตทำให้คลื่นแสงมีความถี่ต่ำลง กลายเป็นปรากฏการณ์เลื่อนทางแดง</t>
  </si>
  <si>
    <t>ไม่ แถบสเปกตรัมความถี่จะเพิ่มขึ้นทำให้เกิดปรากฏการณ์เลื่อนทางน้ำเงิน</t>
  </si>
  <si>
    <t>เพราะกาแล็คซี่ที่ห่างจากผู้สังเกตจากปรากฏการณ์เลื่อนทางแดงห่างเพราะกาแล็คซี่ขยายตัวตามเอกภพ</t>
  </si>
  <si>
    <t>ตอนแรกคลื่นมีความถี่สูงเพราะโปรตอนชนกันเรื่อยๆแต่พอมีโปรตอนหลุดได้ก็ขยายตัวออกไปเรื่อยๆจนคลื่นกลายเป็นคลื่นไมโครเวฟพื้นหลังต่างกันที่ไมโครเวฟบนโลกเกิดมาอยู่สี่เหลี่ยมไมโครเวฟเลยมีคลื่นที่คงที่</t>
  </si>
  <si>
    <t>300,000ปี ขณะนั้นเต็มไปด้วยอะตอมของฮีเลียม อะตอมของไฮโดรเจน และอื่นๆ</t>
  </si>
  <si>
    <t>ยิ่งระยะเมกะพาร์เซกไกล ความเร็วในการเคลื่อนที่จะยิ่งไว</t>
  </si>
  <si>
    <t>อะตอมไฮโดรเจน เกิดขึ้นช่วง300,000ปีหลังบิกแบง</t>
  </si>
  <si>
    <t>กาแล็กซี่A เพราะเป็นปรากฏการณ์เลื่อนทางแดง</t>
  </si>
  <si>
    <t>เกิดจากกาแล็กซี่กำลังเคลื่อนที่ออกจากผู้สังเกต คลื่นเเสงยืด ทำให้มีความถี่น้อยลงจึงเกิดการเลื่อนทางแดง</t>
  </si>
  <si>
    <t>ไม่เกิด ถ้าเลื่อนเข้าความถี่จะสูง ทำให้เกิดการเลื่อนทางนำ้เงิน</t>
  </si>
  <si>
    <t>การเลื่อนทางแดง มีการเคลื่อนที่ออกซึ่งทฤษฎีบิกแบงเอกภพก็ขยายตัว เพราะเกิดการระเบิดบิกแบง</t>
  </si>
  <si>
    <t>รังสีไมโครเวฟพื้นหลังเกิดจากคลื่นที่มีความถี่สูงแล้วค่อยๆกลายเปนคลื่นไมโครเวฟ เพราะเอกภพขยายตัวแต่ไมโครเวฟเป็นปกติอยู่แล้ว</t>
  </si>
  <si>
    <t>ช่วง300,000ปีหลังจากบิกแบงและเอกภพมีอะตอมของไฮโดรเจนและฮีเลียมเกิดขึ้น</t>
  </si>
  <si>
    <t>ยิ่งระยะทางระหว่างผู้สังเกตกับกาแล็กซี่มากขึ้น ความเร็วในการเคลื่อนที่ถอยห่างก็จะมากขึ้น</t>
  </si>
  <si>
    <t>เอกพบขยายตัวเเละคลื่นพื้นหลังไมโครเวฟ</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</si>
  <si>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6. หลังเกิดบิกแบง 1,000 ล้านปี ภายในกาแล็กซีมีธาตุไฮโดรเจน และฮีเลียมเป็นสสารเบื้องต้น ซึ่งก่อกำเนิดเป็นดาวฤกษ์รุ่นแรก</t>
  </si>
  <si>
    <t>a เพราะการเลื่อนทางเเดง</t>
  </si>
  <si>
    <t>กาเเล็คซี่มันเคลื่อนที่ออกไปทำให้คลื่นเเสงมีความถี่น้อยลงจนก่อให้เกิด การเลื่อนทางเเดง</t>
  </si>
  <si>
    <t>ไม่ ถ้าเลื่อนเข้าหาเราจะเกิดเป็นเลื่อนทางน้ำเงินเเทน</t>
  </si>
  <si>
    <t>กาเเล็คซี่เลื่อนออกไปจากเราเรื่อยๆ</t>
  </si>
  <si>
    <t>เอกพบมันขยายตัวเลยทำให้เหลือเเค่ไมโครเวฟ</t>
  </si>
  <si>
    <t>3 เเสนปีหลังจาก บิ๊กเเบง</t>
  </si>
  <si>
    <t>ระยะยิ่งไกลความเร็วในการถอยห่างยิ่งมาก</t>
  </si>
  <si>
    <t>การขยายตัวของเอกภพ การพบรังสีไมโครเวฟพื้นหลังของจักรวาล</t>
  </si>
  <si>
    <t>ไฮโดนเจนเกิดในช่วงหลังบิกแบง 300,000ปี</t>
  </si>
  <si>
    <t>Aเพราะเปนปรากฎการเลื่อนผ่านทางแดง</t>
  </si>
  <si>
    <t>เกิดขึ้นจากการที่กาแล็กซีเคลื่อนตัวออกห่างจากเรา ทำให้คลื่นแสงที่เปล่งออกมาถูก "ยืดออก" หรือมีคลื่นความยาวที่ยาวขึ้น</t>
  </si>
  <si>
    <t>ไม่  ถ้าเคลื่อนหาเราคลื่นจะสูง และจะเกิดการเลื่อนทางน้ำเงิน</t>
  </si>
  <si>
    <t>การเลื่อนไปทางแดงหมายความว่า ดาแลคซี่เหล่านี้กำลังเคลื่อนตัวออกจากเรา และเอกภพกำลังขยายตัว</t>
  </si>
  <si>
    <t>รังสีไมโครเวฟเปนคลื่นที่มีความถี่สุงต่อมาค่อยๆเปนคลื่นไมโครเวฟเพราะมันขยายตัว</t>
  </si>
  <si>
    <t>เกิดขึ้นประมาณ380,000ปีหลังจาะระเบิดบิกแบง</t>
  </si>
  <si>
    <t>ระยะทางระหว่างผุ้สังเกตกับกาแลคซี่ยิ่งไกลความเรวในการถอยห่างยิ่งเรว</t>
  </si>
  <si>
    <t>เอกภพขยายตัว คลื่นไมโครเวฟพื้นหลัง</t>
  </si>
  <si>
    <t>H เกิดขึ้น300,000ปีหลังจากบิกแบง</t>
  </si>
  <si>
    <t>กาแล็กซี่ A เนื่องจากเลื่อนทางแดง</t>
  </si>
  <si>
    <t>กาแล็กซี่ที่ผู้สังเกตการณ์สังเกตอยู่ห่างออกไป คลื่นความถี่จองแสงจึงลดน้อยลง</t>
  </si>
  <si>
    <t>ไม่ เนื่องจาก เลื่อนเข้าหาจะมีความถี่สูง และแถบสเปกตรัมที่วัดได้จะเป็นการเลื่อนทางน้ำเงิน</t>
  </si>
  <si>
    <t>เนื่องจากกาแล็กซี่ขยับออกห่างเรื่อยๆจากเอกภพขยายตัวของการระเบิดของบิกแบง</t>
  </si>
  <si>
    <t>รังสีไมโครเวฟพื้นหลังมีความถี่ที่สูงจากนั้นเวลาผ่านไปรังสีไมโครเวฟพื้นหลังจึงกลายเป็นรังสีไมโครเวฟที่เกิดขึ้นในปัจจุบัน</t>
  </si>
  <si>
    <t>300,00ปี เอกภพเวลานั้นมีอะตอมของฮีเลียมเกิดขึ้น</t>
  </si>
  <si>
    <t>ยิ่งระยะห่างผู้สังเกตกับกาแล็กซี่มาก ความเร็วในการเคลื่อนที่ถอยห่างก็มากเช่นกัน</t>
  </si>
  <si>
    <t>เอกภพขยายตัว และคลื่นพื้นหลัง</t>
  </si>
  <si>
    <t>ไฮโดรเจน เกิดขึ้นตอน10-⁴³</t>
  </si>
  <si>
    <t>กาแล็กซีออกหางจากเรา คลื่นแสงเลยยืดแล้วความถี่ก็ต่ำลง</t>
  </si>
  <si>
    <t>ไม่ ถ้าเลื่อนเข้าหาความถี่จะเพิ่มขึ้น ทำให้เกิดเลื่อนทางน้ำเงิน</t>
  </si>
  <si>
    <t>เอกภพขยายตัว กาแล็กซีเลยเลื่อนออกไปเรื่อยๆจึงเกิดการเลื่อนทางแดง</t>
  </si>
  <si>
    <t>ไมโครเวฟพื้นหลังขยายไปเรื่อยๆ ส่วนไมโครเวฟปัจจุบันเกิดมาก็เป็นไมโครเวฟเลย</t>
  </si>
  <si>
    <t>300,000ปี มีอตอมไฮโดรเจนกับฮีเลี่ยมเกิดขึ้น</t>
  </si>
  <si>
    <t>ยิ่งระยะห่าง ความเร็วการเคลื่อนที่ถอยห่างยิ่งมาก</t>
  </si>
  <si>
    <t>1.เอกภพขยายตัว
2.พื้นหลังคลื่นไมโครเวฟ</t>
  </si>
  <si>
    <t>อะตอมของไฮโดรเจน นิวเคลียสของฮีเลี่ยม ในช่วงเวลา3แสนปี</t>
  </si>
  <si>
    <t>A เพราะเป็นการเลื่อนทันแดง</t>
  </si>
  <si>
    <t>กาเเล็กซีที่เราสังเกตุออกห่างจากเราจึงเกิดปรากฏการเลื่อนณ์เลื่อนทางแดน</t>
  </si>
  <si>
    <t>เกิดจากสเปกตั้มเลื่อนเข้าหาเราทำให้เกิดความถี่มากขึ้นจึงเกิดปรากฏการณ์เลื่อนทางน้ำเงิน</t>
  </si>
  <si>
    <t>การเลื่อนทางแดงเกิดจากกาแล็กซีขยับออกจากเราเรื่อยๆเพราะเอกภพขยายตัวเพราะเกิดการระเบิดบิกแบง</t>
  </si>
  <si>
    <t>เพราะตอนแรกคลื่นไม่โครเวฟพื้นหลังมีความถี่สูงแต่พอกาแล็กซี่ขยายตัวก้ทำให้ความถี่ต่ำจนเหลือกลายเป็นคลื่นไมโครเวฟแต่คลื่นไมโครเวฟเป็นตัวมันเองอยู่แล้ว</t>
  </si>
  <si>
    <t>300000ปี เอกภพเวลานั้นมีอะตอมของฮีเลียมเกิดขึ้น</t>
  </si>
  <si>
    <t>ยิ่งระยะมีค่ามากความเร็วในการเคลื่อนที่ ที่ห่างจากผู้สังเกตึก้ยิ่งมาก</t>
  </si>
  <si>
    <t>การขยายตัวของเอกภพ 
การพบรังสีไมโครเวฟพื้นหลังของจักรวาล</t>
  </si>
  <si>
    <t>ไฮโดรเจน เกิดขึ้นในช่วงหลังเกิดบิกแบง 300,000 ปี</t>
  </si>
  <si>
    <t>A เพราะ สีมันเลื่อนไปทางเเดง</t>
  </si>
  <si>
    <t>ถ้ากาแล็กซีเคลื่อนที่เข้าหาผู้สังเกต แสงที่วัดได้จากกาแล็กซีจะเลื่อนไปทางสีน้ำเงิน ไม่ใช่เลื่อนไปทางเเดง</t>
  </si>
  <si>
    <t>การเลื่อนไปทางแดงหมายความว่า กาแล็กซีเหล่านี้กำลังเคลื่อนตัวออกจากเรา และเอกภพกำลังขยายตัว</t>
  </si>
  <si>
    <t>รังสีไมโครเวฟเป็นคลื่นที่มีความถี่สูงต่อมาค่อยๆกลายเป็นคลื่นไมโครเวฟเพราะมันขยายตัว</t>
  </si>
  <si>
    <t>เกิดขึ้นประมาณ 380,000 ปีหลังจากการระเบิดบิกเเบง</t>
  </si>
  <si>
    <t>ระยะทางระหว่างผู้สังเกตกับกาเเล็กซี่ที่ยิ่งไกลความเร็วในการห่างยิ่งเร็ว</t>
  </si>
  <si>
    <t>ไฮโดรเจน 300,000ปี ก่อนบิกแบง</t>
  </si>
  <si>
    <t>กาแลคซี่A อยู่ไกลสุด</t>
  </si>
  <si>
    <t>เลื่อนไกล ออกจากผู้สังเกตุจนความถี่น้อยลง</t>
  </si>
  <si>
    <t>ไม่ จะเกิดการเลื่อนทางน้ำเงิน</t>
  </si>
  <si>
    <t>กาแลคซี่ขยายออกไป</t>
  </si>
  <si>
    <t>แหล่งกำเนิด อุณหภูมิ บทบาททางจักรวาลวิทยา</t>
  </si>
  <si>
    <t>380,000ปี หลังจากบิกแบง</t>
  </si>
  <si>
    <t>41973@promma.ac.th</t>
  </si>
  <si>
    <t>อริสา พราหมณ์แก้ว</t>
  </si>
  <si>
    <t>เอกภพขยายตัว
คลื่นไมโครเวฟพื้นหลัง</t>
  </si>
  <si>
    <t>ไฮโดรเจน เกินในช่วง 300,000 ปีหลังบิ๊กแบง</t>
  </si>
  <si>
    <t>กาแล็กซีที่เราสังเกตุออกห่างจากเรา แล้วคลื่นแสงยืด แล้วความถี่ต่ำลง</t>
  </si>
  <si>
    <t>ไม่ จะเกิดทางเลื่อนทางน้ำเงิน</t>
  </si>
  <si>
    <t>เอกภพกำลังขยายเพราะกำลังหนีการระเบิดของบิ๊กแบง</t>
  </si>
  <si>
    <t>ไมโครเวฟพื้นหลังขยายไปเรื่อยๆ แต่ไมโครเวฟปัจจุบันเกิดมาก็เป็นไมโครเวฟเลย</t>
  </si>
  <si>
    <t>300,000 ปี มีอตอมของไฮโดรเจนกับฮีเลียม</t>
  </si>
  <si>
    <t>ยิ่งระยะห่างระทางผู้สังเกตุกาแล็กซีมาก ความเร็วในการถอยห่างยิ่งมาก</t>
  </si>
  <si>
    <t>เอกภพขยายตัว และคลื่นไมโครเวฟพื้นหลัง</t>
  </si>
  <si>
    <t>A เพราเลื่อนไปทางแดงมากสุด</t>
  </si>
  <si>
    <t>การแลกซี่ที่สังเกตอยู่ห่างจากผู้สังเกต แล้วคลื่นแสงยืดทำให้เห็นการเลื่อนทางแดง</t>
  </si>
  <si>
    <t>ไม่ เพราะแถบสเปกตรัมจะเลื่อนทางน้ำเงิน</t>
  </si>
  <si>
    <t>เพราะการเลื่อนทางแดงคือการที่เอกภพขยายตัวเนื่องจากแรงระเบิดของบิกแบง</t>
  </si>
  <si>
    <t>เพราะไมโครเวฟปัจจุบันเกิดมาเป็นไมโครเวฟเลย</t>
  </si>
  <si>
    <t>ช่วง380000ปีหลังบิกแบง</t>
  </si>
  <si>
    <t>ยิ่งระยะห่างของกาแลกซี่กับผู้สังเกตมาก ความเร็วในการถอยห่างยิ่งมาก</t>
  </si>
  <si>
    <t>1. เอกภพขยายตัว
2.คลื่นไมโครเวฟพื้นหลัง</t>
  </si>
  <si>
    <t>1.ไฮโดรเจน ตอน 300000 ปี</t>
  </si>
  <si>
    <t>A เพราะเป็นปรากฏการณ์เลื่อนทางเเดง</t>
  </si>
  <si>
    <t>กาเเล็คซี่เลื่อนออกห่างจากเราทำให้ความถี่ต่ำลง</t>
  </si>
  <si>
    <t>เกิดจากสเปกตั้มเลื่อนเจ้าหาเราทำให้ความถี่มากขึ้นจึงเกิดปรากฏการณ์ทางเลื่อนน้ำเงิน</t>
  </si>
  <si>
    <t>กาเเล็ตคซี่ขยับออกจากเราเพราะเอกภพขยายตัว</t>
  </si>
  <si>
    <t xml:space="preserve">ต่างกันเพราะ เอกภพขยายตัวทำให้ความถี่ต่ำไปเรื่อยๆจนเหลือเเค่รังสีไมโครเวฟ </t>
  </si>
  <si>
    <t>300000 ปี เอกภพเวลานั้นมีอะตอมของฮีเลียมเกิดขึ้น</t>
  </si>
  <si>
    <t>ระยะทางยิ่งไกลความเร็วในการถอยห่างยิ่งเร็วขึ้น</t>
  </si>
  <si>
    <t>นางสาว ลักษิกา สว่างยิ่ง</t>
  </si>
  <si>
    <t>1เอกภพขยายตัว
2คลื่นไมโครเวฟพื้นหลัง</t>
  </si>
  <si>
    <t>ไฮโครเจน300000ปีหลังบิ้กแบง</t>
  </si>
  <si>
    <t>Aคลื่นทางแดง</t>
  </si>
  <si>
    <t>เกิดจากการที่กาแล็กซีเคลื่อนที่ออกห่างจากผู้สังเกต ทำให้ความยาวคลื่นของแสงเพิ่มขึ้น ส่งผลให้แสงที่ได้รับมีลักษณะเอนเอียงไปทางสีแดง</t>
  </si>
  <si>
    <t>จะไม่เกิดการเลื่อนทางแดง แต่จะเกิดการเลื่อนทางน้ำเงินแทน ซึ่งทำให้แถบสเปกตรัมเคลื่อนไปทางความยาวคลื่นที่สั้นลง</t>
  </si>
  <si>
    <t>เพราะการเลื่อนทางแดงแสดงว่ากาแล็กซีกำลังเคลื่อนที่ออกจากกัน ซึ่งสนับสนุนแนวคิดว่าจักรวาลกำลังขยายตัว เป็นหลักฐานสำคัญของทฤษฎีบิกแบงที่กล่าวว่าจักรวาลเกิดจากการระเบิดใหญ่และขยายตัวเรื่อยมา</t>
  </si>
  <si>
    <t>รังสีขยายตัวเลยเกิดเป็นคลื่นไมโครเวฟ</t>
  </si>
  <si>
    <t xml:space="preserve">รังสีไมโครเวฟพื้นหลังเกิดขึ้นประมาณ 380,000 ปีหลังจากบิกแบง เมื่อจักรวาลเย็นตัวลงพอที่อะตอมจะเริ่มก่อตัวได้ แสงจึงสามารถเดินทางได้อย่างอิสระ เอกภาพของรังสีในช่วงเวลานั้นมีลักษณะสม่ำเสมอมาก แสดงถึงการกระจายพลังงานอย่างเท่าเทียมในทุกทิศทาง
</t>
  </si>
  <si>
    <t>ระยะทางกับความเร็วแปรมันตรงกะนยิ่งห่างควาทเร็วถอยห่างยิ่งมาก</t>
  </si>
  <si>
    <t>ไฮโดรเจน เริ่มเกิดขึ้นเวลา3แสนปี</t>
  </si>
  <si>
    <t>กาแล็กซีA</t>
  </si>
  <si>
    <t>กาแล็กซี่ที่เราสังเกตดูออกห่างจากเราทำให้คลื่นมีความถี่น้อยลง</t>
  </si>
  <si>
    <t>ไม่จะเกิดทางเลื่อนทางน้ำเงิน</t>
  </si>
  <si>
    <t>กาแล็กซี่จะขยับขยายออกไปเพราะเกิดการระเบิด</t>
  </si>
  <si>
    <t>แหล่งกำเนิดอุณหภูมิบทบาทจักรวาลวิทยา</t>
  </si>
  <si>
    <t>ช่วง300000ปี</t>
  </si>
  <si>
    <t>ยิ่งระยะทางหว่างผู้สังเกตกับกาแล็กซียิ่งไกลความเร็วในการถอยห่างยิ่งมาก</t>
  </si>
  <si>
    <t>1.เอกภพขยายตัว
2.คลื่นไมโครเวฟพื้นหลัง</t>
  </si>
  <si>
    <t>ไฮโดรเจน 300,000ปีหลังบิ้กเเบง</t>
  </si>
  <si>
    <t>Aเลื่อนทางเเดง</t>
  </si>
  <si>
    <t>เกิดจากกาแล็กซีเคลื่อนที่ออกห่าง ทำให้ความยาวคลื่นยืดออก</t>
  </si>
  <si>
    <t>เกิดการเลื่อนทางแดง แถบสเปกตรัมจะย้ายไปทางคลื่นยาวขึ้น</t>
  </si>
  <si>
    <t>แสดงว่ากาแล็กซีกำลังเคลื่อนออกห่าง สนับสนุนทฤษฎีบิกแบงที่ว่าเอกภพกำลังขยายตัว</t>
  </si>
  <si>
    <t>รังสีไมโครเวฟพื้นหลังในปัจจุบันเย็นลงและสม่ำเสมอมากกว่าช่วงเริ่มแรก</t>
  </si>
  <si>
    <t>เกิดขึ้นหลังบิกแบงไม่นาน มีลักษณะเป็นรังสีอ่อน สม่ำเสมอทั่วทั้งเอกภพ</t>
  </si>
  <si>
    <t>ระยะทางกับความเร็วแปรผันตรงกัน ยิ่งห่าง ความเร็วถอยห่างยิ่งมาก</t>
  </si>
  <si>
    <t>น.ส.ลภัสรดา ภู่คำ</t>
  </si>
  <si>
    <t>1.เอกภพขยายตัว
2.พื้นหลังไมโครเวฟ</t>
  </si>
  <si>
    <t>ไฮโดรเจน เกิดช่วง 300,000 ปีหลังบิกแบง</t>
  </si>
  <si>
    <t>Aเพราะเลื่อนไปทางสีแดง</t>
  </si>
  <si>
    <t>กาแล็กซีเคลื่อนตัวออกจากผู้สังเกตส่งผลให้คลื่อนความถี่ต่ำ</t>
  </si>
  <si>
    <t>ไม่เพราะ เลื่อนไปทางสีน้ำเงินทำให้ความถี่เพิ่มสูงขึ้น</t>
  </si>
  <si>
    <t>การเคลื่อนที่ทางแดงของกาแล็กซีที่อยู่ห่างออกไปไกลเรื่อยๆบ่งบอกว่าเอกภพกำลังขยายตัวขึ้นเนื่องจากการระเบิดของบิกแบง</t>
  </si>
  <si>
    <t>รังสีไมโครเวฟพื้นหลังเกิดจากคลื่นที่มีความถี่สูงแต่ต่อมาเอกภพขยายตัวทำให้รังสีไมโครเวฟพื้นหลังเกิดจากคลื่นที่มีความถี่สูงแต่ต่อมาเอกภพขยายตัวทำให้คลื่นที่มีความถี่สูงค่อยๆลดลง</t>
  </si>
  <si>
    <t>ช่วง3แสนปีหลังจากบิกแบงมีอะตอมของไฮโดรเจนและฮีเลียม</t>
  </si>
  <si>
    <t>ยิ่งระยะห่างระหว่างผู้สังเกตุกับกาแล็กซี เพิ่มขึ้นความเร็วของการเคลื่อนที่ถอยห่างก็เพิ่มขึ้น</t>
  </si>
  <si>
    <t xml:space="preserve">1.การขยายตัวของเอกภพ
2.พื้นหลังไมโครเวฟ
</t>
  </si>
  <si>
    <t>A เป็นปรากฏการณ์เลื่อนทางแดง</t>
  </si>
  <si>
    <t>กาแลคซี่ที่เราสังเกตุออกห่างจากเรา คลื่นแสงยืดตัวต่ำเลยเกิดปรากฏการณ์เลื่อนทางแดง</t>
  </si>
  <si>
    <t>ไม่ ถ้าเลื่อนเข้าหาเราความถี่จะสูงขึ้น จะทำให้เกิดเลื่อนทางน้ำเงิน</t>
  </si>
  <si>
    <t>เลื่อนทางแดงเกิดจากการที่กาแลคซี่ขยับออกจากเรามากขึ้น ที่ขยับเรื่อยๆเพราะเกิดจากการระเบิด</t>
  </si>
  <si>
    <t xml:space="preserve">
CMB (รังสีไมโครเวฟพื้นหลัง):
เกิดขึ้นประมาณ 380,000 ปีหลังบิกแบง เมื่อจักรวาลเย็นพอให้โปรตอนและอิเล็กตรอนรวมตัวเป็นอะตอมไฮโดรเจน ทำให้โฟตอนสามารถเดินทางอย่างอิสระเป็นครั้งแรก (เรียกว่า "การปลดปล่อยโฟตอน" หรือ decoupling)
แสงนั้นถูกยืดออกตามการขยายของเอกภพ กลายเป็น คลื่นไมโครเวฟที่เราตรวจจับได้ในปัจจุบัน
รังสีไมโครเวฟทั่วไปในปัจจุบัน:
มาจากแหล่งต่าง ๆ เช่น โทรศัพท์มือถือ ไมโครเวฟ ดาวเทียม หรือแม้แต่กาแล็กซีที่เปล่งคลื่นไมโครเวฟตามธรรมชาติ</t>
  </si>
  <si>
    <t>380,000ปีหลังบิกแบง มีไฮรโดเจนและฮีเลียม</t>
  </si>
  <si>
    <t>ยิ่งระยะห่างระหว่างผู้สังเกตุกับกาแลคซีมาก ความเร็วในการเคลื่อนที่ถอยห่างจะมากตาม</t>
  </si>
  <si>
    <t>นาวสาวณิฌากรณ์ ทรัพย์มา</t>
  </si>
  <si>
    <t>ไฮโดรเจน ช่วง300,000ปี หลังบิกแบง</t>
  </si>
  <si>
    <t>Aเพราะสีเลื่อนไปทางแดงคืออยู่ไกล ปรากฏการณ์เลื่อนทางแดง</t>
  </si>
  <si>
    <t>เกิดจากกาแล็คซี่เคลื่อนที่ห่างออกไปจากผู้สังเกตทำให้คลื่นแสงมีความถี่น้อยลง</t>
  </si>
  <si>
    <t>ไม่ แถบสเปกตรัมจะเคลื่อนที่หาเราเป็นเลื่อนทางน้ำเงิน ความถี่เพิ่ม</t>
  </si>
  <si>
    <t xml:space="preserve">กาแล็คซี่ขยับขยายออกไป ออกไปเรื่อยๆก็จะเร็ว 
ผลจากเอกภพขยายตัวมาจากการระเบิด </t>
  </si>
  <si>
    <t>ความถี่คลื่นน้อย</t>
  </si>
  <si>
    <t>380,000หลังบิกแบง มีอะตอมไฮโดรเจนและฮีเลียมเกิดขึ้นแล้ว</t>
  </si>
  <si>
    <t>ระหว่างความเร็วกับผู้สังเกตยิ่งห่างมากความเร็วในการเคลื่อนที่ถอยห่างยิ่งมาก</t>
  </si>
  <si>
    <t>นส.ธีรนาฎ วะโลหะ</t>
  </si>
  <si>
    <t>เอเพราะเกิดปรากฎการเลื่อนไปทางแดง</t>
  </si>
  <si>
    <t>กาแล็กซีที่เราสังเกตออกห่างจากเราทำให้คลื่นแสงออกห่างจากเราทำให้ความถี่ต่ำคือปรากฎการเลื่อนทางแดง</t>
  </si>
  <si>
    <t>ไม่เพราะถ้าเลื่อนเข้าหาตัวเองจะมีความถี่สูงซึ่งเป็นปรากฎการเลื่อนทางน้ำเงิน</t>
  </si>
  <si>
    <t>เลื่อนทางแดงเกิดจากกาแล็กซีออกห่างจากเราเนื่องจากเอกภพขยายตัวหรือการระเบิดที่เรียกว่าบิกแบง</t>
  </si>
  <si>
    <t>เพราะคลื่นมีความถี่สูงแต่หลังจากเกิดปรากฎการบิงแบงทำให้เอกภพขยายทำให้ความถี่ต่ำลงจนกลายเป็นคลื่นไมโครเวฟ</t>
  </si>
  <si>
    <t>ช่วง380,000ปีทำให้อะตอม ฮีเลียม เกิดขึ้นแล้ว</t>
  </si>
  <si>
    <t>ยิ่งระยะห่างระหว่างผู้สังเกตและกาแล็กซียิ่งไกลมากขึ้นความเร็วในการถอยห่างยิ่งเร็วมากขึ้น</t>
  </si>
  <si>
    <t>การขยายตัวของจักรวาลกาแล็กซีกำลังเคลื่อนที่ออกจากกัน
รังสีไมโครเวฟพื้นหลังของจักรวาลรังสีที่หลงเหลือจากการระเบิดครั้งแรก
องค์ประกอบของธาตุเบื้องต้นสัดส่วนของไฮโดรเจนและฮีเลียมที่สอดคล้องกับการทำนายทางทฤษฎี</t>
  </si>
  <si>
    <t>ไม่ เพราะความถี่จะเพิ่มขึ้นทำให้เกิดการเลื่อนทางน้ำเงิน</t>
  </si>
  <si>
    <t>การเลื่อนไปทางแดงหมายความว่า กาแล็กซีเหล่านี้กำลังเคลื่อนตัวออกจากเรา และเอกภพกำลังขายตัว</t>
  </si>
  <si>
    <t xml:space="preserve">รังสีไมโครเวฟ เป้นคลื่นที่มีความถี่สูง ต่อมาค่อยๆกลายเป็นคลื่นไมโครเวฟ เพราะมันขยายตัว </t>
  </si>
  <si>
    <t>เกิดขึ้นประมาณ 380,000 ปีหลังจากการระเบิดบิกแบง</t>
  </si>
  <si>
    <t>ระยะทางระหว่างผู้สังเกตกับกาแล็กซียิ่งไกล ความเร็วในการห่าง ยิ่งเร็ว</t>
  </si>
  <si>
    <t>เอกภพขยายตัว คลื่นพื้นหลังไมโครเวฟ</t>
  </si>
  <si>
    <t>ไฮโดรเจน 300,000ปี - 1,000ล้านปี</t>
  </si>
  <si>
    <t>เลื่อนทางแดง</t>
  </si>
  <si>
    <t>กาแล็คซี่ออกห่างจากเราแล้วความถี่ต่ำลง</t>
  </si>
  <si>
    <t>กาแล็คซี่เลื่อนเข้าหาเราแล้วความถี่เพิ่มขึ้น</t>
  </si>
  <si>
    <t>เอกภพกำลังขยายตัวเพราะแรงระเบิดจากบิกแบง</t>
  </si>
  <si>
    <t>ตอนแรกเป็นคบื่นที่มีความถี่สูงแล้วต่อมาเอกภพขยายตัวทำให้ความถี่เหลือแค่ไมโครเวฟ</t>
  </si>
  <si>
    <t>380,000 ปีหลังจากบิกแบง และมีอะตอมของฮีเลียมและไฮโดรเจน</t>
  </si>
  <si>
    <t>ระยะทางระหว่างผู้สังเกตุการณ์กับกาแล็คซี่ยิ่งมากความเร็วถอยห่างยิ่งมาก</t>
  </si>
  <si>
    <t>เอกภพขยายตัว 
คลื่นไมโครเวฟพื้นหลัง</t>
  </si>
  <si>
    <t>ไฮโดรเจน เกิดในช่วง300,000ปีหลังบิ๊กแบง</t>
  </si>
  <si>
    <t>กาแล็คซี่ที่สังเกตออกห่างจากเรา แล้วคลื่นแสงยืดออกจากเราเลยทำให้กาแล็คซี่ห่างออกไป</t>
  </si>
  <si>
    <t>ไม่เกิด และจะเกิดการเลื่อนทางน้ำเงิน</t>
  </si>
  <si>
    <t>เลื่อนทางแดงเกิดจากกาแล็คซี่เลื่อนออกไปเรื่อยๆ เนื่องจากเอกภพขยายตัวเพราะเกิดการระเบิดที่เรียกว่าบิ๊กแบง</t>
  </si>
  <si>
    <t>รังสีไมโครเวฟพื้นหลังเป็นคลื่นที่มีความถี่สูงแต่ต่อมาก็ขยายออกไปเลยเรื่อยๆ
แต่ไมโครเวฟปัจจุบันคือเกิดมาก็เป็นคลื่นไมโครเวฟเลย</t>
  </si>
  <si>
    <t>ช่วง380,000ปีหลังจากบิ๊กแบง และมีอะตอมของอะตอมและไฮโดรเจนเกิดขึ้น</t>
  </si>
  <si>
    <t>ยิ่งห่างมากความเร็วก็ยิ่งมาก</t>
  </si>
  <si>
    <t>เอกภพขยายตัวพื้นหลัง</t>
  </si>
  <si>
    <t>3แสนปีหลังเกิดจากบิ๊กแบง</t>
  </si>
  <si>
    <t>ไม่ และแถบสเปกตรัมที่วัดได้จะมีการเปลี่ยนแปลงเป็นการเลื่อนทางน้ำเงิน</t>
  </si>
  <si>
    <t>การเคลื่อนทางทองแดงเกิดจากกาแล็กซี่ที่ออกห่างจากเรามากขึ้น</t>
  </si>
  <si>
    <t>เอกภพขยายตัวกับคลื่นไมโครเวฟด้านหลัง</t>
  </si>
  <si>
    <t>A เพราะเกิดความถี่น้อยลง</t>
  </si>
  <si>
    <t>กาแล็กซีเริ่มเลื่อนออกจากผู้สังเกต ความถี่จึงเริ่มน้อยลง</t>
  </si>
  <si>
    <t>กาแล็กซีเริ่มเข้าหา ผู้สังเกตมากขึ้นทำให้ความถี่มากขึ้น ก็เลยเปลี่ยนจากการเกิดเลื่อนทางแดง มาเป็นการเลื่อนทางน้ำเงิน</t>
  </si>
  <si>
    <t>เลื่อนทางแดง เกิดจากกาแล็กซีที่ออกห่างจากเรามากขึ้น</t>
  </si>
  <si>
    <t xml:space="preserve">แตกต่าง เพราะ ความถี่ที่เกิดขึ้นถี่กว่า </t>
  </si>
  <si>
    <t>ช่วง 380,000 ปี ทำให้อะตอม ฮีเลียม เกิดขึ้นแล้ว</t>
  </si>
  <si>
    <t>ยิ่งระยะทางของสังเกตมีค่ามาก ความห่างก็จะยิ่งห่างมากขึ้น ยิ่งไกลความเร็วในการถอยห่างยิ่งไกล</t>
  </si>
  <si>
    <t>เอกภพขยายตัว​ , คลื่นไมโครเวฟพื้นหลัง</t>
  </si>
  <si>
    <t>ไฮโดรเจนเเละฮีเลียม​ ตอน​ 300,000​ ปี</t>
  </si>
  <si>
    <t>A​ เพราะหัวลูกศรไปทางเเดงมากที่สุด</t>
  </si>
  <si>
    <t>กาเเล็กซีที่เราเห็นออกห่างจากเรา​  ทำให้คลื่นเเสง</t>
  </si>
  <si>
    <t>ไม่​ เเต่จะเกิดทางน้ำเงินเเทน</t>
  </si>
  <si>
    <t>เเตกต่างกันเพราะความถี่ที่เกิดขึ้นต่างกัน</t>
  </si>
  <si>
    <t>380,000​ ปี​ เอกภพช่วงนั้นมีอะตอมของไฮโดรเจนเกิดขึ้นเเล้ว​ เอกภพเย็นตัวลง</t>
  </si>
  <si>
    <t>ยิ่งระยะห่างจากกาเเล็กซีกับผู้สังเกต​มากเท่าไหร่​ ความเร็ว​ในการเคลื่อนที่ถอยห่างก็จะมากขึ้น</t>
  </si>
  <si>
    <t>-หลักฐานคลื่นไมโครเวฟพื้นหลังที่ตกค้างจากบิกแบง</t>
  </si>
  <si>
    <t>นิวเคลียสของไฮโดรเจน ฮีเลียม เกิดในช่วงเวลา 300,000 ปีหลังจากการระเบิด</t>
  </si>
  <si>
    <t>A เพราะเป็นปรากฏการณ์เลิ่อนทางแดง</t>
  </si>
  <si>
    <t>เกิดจากกาแลคซีที่เราสังเกตอยู่ ถอยห่างออกไปจากผู้สังเกต แล้วทำให้คลื่นแสงยืด ความถี่ต่ำลง</t>
  </si>
  <si>
    <t>ไม่ และแถบสเปกตรัมจะเลื่อนไปทางสีน้ำเงิน เรียกว่าการเลื่อนทางน้ำเงิน</t>
  </si>
  <si>
    <t>กาแลคซีขยับออกจากเราเรื่อยๆ เนื่องจากเอกภพขยายตัวเพราะ เกิดการระเบิดที่เรียกว่าบิกแบง</t>
  </si>
  <si>
    <t>แตกต่างตรงที่รังสีไมโครเวฟพื้นหลังตั้งแต่ต้นไม่ได้เกิดเป็นรังสีไมโครเวฟ แต่รังสีไมโครเวฟในปัจจุบันเกิดขึ้นมาก็เป็นรังสีไมโครเวฟเลย</t>
  </si>
  <si>
    <t>300,000 ปี และเอกภพในช่วงนั้นมีลักษณะเย็นตัวลงมากๆแล้ว</t>
  </si>
  <si>
    <t>ยิ่งระยะห่างระหว่างผู้สังเกตกับกาแล็คซีอยู่ไกลมากขึ้น ความเร็วในการถอยห่างยิ่งเร็วมากขึ้น</t>
  </si>
  <si>
    <t>นายภูริเดช รำออ</t>
  </si>
  <si>
    <t>ไฮโดรเจน และเกิดขึ้น300,000ปีหลังบิกแบง</t>
  </si>
  <si>
    <t>กาแลคซีA เพราะอยู่ไกลสุด</t>
  </si>
  <si>
    <t>กาแลคซีที่สังเกตุออกห่างจากเราทำให้ความถี่น้อยลง จึงทำให้เกิด</t>
  </si>
  <si>
    <t>ไม่ และแถบสเปกตรัมจะเกิดการเลื่อนทางสีน้ำเงิน</t>
  </si>
  <si>
    <t>ที่เราสังเกตุการเลื่อนทางแดนเกิดจากเอกภพขยายตัวเพราะเกิดการระเบิดบิกแบง</t>
  </si>
  <si>
    <t>มากกว่า</t>
  </si>
  <si>
    <t>380,000แหลังจากการเกิดบิกแบง</t>
  </si>
  <si>
    <t>ยิ่งระยะห่างมากความเร็วในการถอยห่างยิ่งมาก</t>
  </si>
  <si>
    <t>1.เอกภพขยายตัว 2.พบรังสีคลื่นไมโครเวฟพื้นหลังของจักรวาล</t>
  </si>
  <si>
    <t>ไฮโดนเจนและเกิดขึ้นหลัง300,000ปีหลังบิกแบง</t>
  </si>
  <si>
    <t>A เพราะ เกิดปรากฎการเลื่อนทางแดง</t>
  </si>
  <si>
    <t>กาแล็กซีที่เราสังเกตุอยู่กำลังห่างจากผู้สังเกตุอยู่ทำให้ความถี่น้อยลง จึงทำให้เกิดปรากฏการณ์เลื่อนทางแดง</t>
  </si>
  <si>
    <t>จะไม่เกิดการเลื่อนทางแดง แต่จะเกิดการเลื่อนทางสีน้ำเงินแทน</t>
  </si>
  <si>
    <t>เกิดจากกาแล็กซีระเบิดขยับออกจากเราเรื่อยๆ
เอกภพขยายตัวเกิดจากการระเบิดเรียกว่าบิกแบง</t>
  </si>
  <si>
    <t>เพราะความถี่มากแต่หลังจากเกิดปรากฎการบิกแบงทำให้เอกภพขยายตัวทำให้ความถี่ลดลฃจนเป็นคลื่นไมโครเวฟ</t>
  </si>
  <si>
    <t>380,000ปีหลังจากเกิดบิกแบง</t>
  </si>
  <si>
    <t>คลื่นไมโครเวฟพื้นหลังที่ขยายตัวไปพร้อมกับกาแล็กซี</t>
  </si>
  <si>
    <t>ไฮโดรเจน และฮีเลียม และในช่วงเวลา300,000ปี</t>
  </si>
  <si>
    <t>A อยู่ห่างมากที่สุด เพราะความถี่แถบสเปกตรัมของกาแล็กซีน้อยลง</t>
  </si>
  <si>
    <t>กาแล็กซีเริ่มเลื่อนออกจากผู้สังเกตบนโลก ทำให้ความถี่น้อยลง</t>
  </si>
  <si>
    <t>ไม่ และแถบสเปกตรัมที่วัดได้จะมีการเปลี่ยนแปลงเป็นการเลื่อนทางนำ้เงิน</t>
  </si>
  <si>
    <t>การเลื่อนทางแดงของอาแล็กซี เกิดจากกาแล็กซีออกห่างจากผู้สังเกตบนโลกมากขึ้น ที่วัดจากรังสีไมโครเวฟพื้นหลังที่ขยายขึ้นตาม</t>
  </si>
  <si>
    <t>ในปัจจุบัน รังสีไมโครเวฟพื้นหลัง มีขนาดเท่าคลื่นไมโครเวฟ จากเมื่อก่อนที่มีขนาดความถี่สูงมาก</t>
  </si>
  <si>
    <t>ในช่วง 380,000ปี ทำให้อะตอมฮีเลียมเกิดขึ้น</t>
  </si>
  <si>
    <t>มีความสัมพันธ์ว่า ระยะทางระหว่างผู้สังเกตกับกาแล็กซี มีค่ามาก ความเร็วในการการเคลื่อนที่ถอยหลัง มีค่ามากไปด้วย</t>
  </si>
  <si>
    <t>สัดส่วนของธาตุเบื้องต้น</t>
  </si>
  <si>
    <t>ไฮโดรเจน เกิดในช่วงเวลาที่เอกภพเย็นตัวลง</t>
  </si>
  <si>
    <t>Laboratory เพราะเนื่องจากการขยายตัวของเอกภพ ซึ่งทำให้ระยะทางระหว่างกาแล็กซีกับเราเพิ่มขึ้นเรื่อยๆ ตามกฎของฮับเบิล</t>
  </si>
  <si>
    <t>กิดขึ้นจากการที่กาแล็กซีเหล่านั้นกำลังเคลื่อนที่ออกห่างจากเรา</t>
  </si>
  <si>
    <t>จะไม่เกิดการเลื่อนทางแดง แต่จะเกิดการเลื่อนทางสีน้ำเงิน แถบสเปกตรัมที่วัดได้จะมีการเปลี่ยนแปลง โดยเส้นสเปกตรัมจะเลื่อนไปทางสีน้ำเงินของความยาวคลื่นปกติเล็กน้อย</t>
  </si>
  <si>
    <t>กาแล็กซีเหล่านี้กำลังเคลื่อนตัวออกจากเรา และเอกภพกำลังขยายตัว</t>
  </si>
  <si>
    <t xml:space="preserve">แตกต่างกัน รังสีไมโครเวฟในปัจจุบัน เป็นรังสีที่เหลือจาก บิ๊กแบง </t>
  </si>
  <si>
    <t>380,000 ปีหลังจากการระเบิดใหญ่ของเอกภพ
มีลักษณะเป็นเมฆ</t>
  </si>
  <si>
    <t>ถ้ากาแล็กซีอยู่ในระยะห่างไกล ความเร็วการเคลื่อนที่ที่ถอยห่างของกาแล็กซีจะเพิ่มขึ้นตามระยะห่างที่เพิ่มขึ้น</t>
  </si>
  <si>
    <t>ไม่เเน่นอน</t>
  </si>
  <si>
    <t>ควาร์ก เมื่อ 10ยกกำลัง-32</t>
  </si>
  <si>
    <t>กาเเล็กซี A
เพราะยิ่งมีความยาวคลื่นมากยิ่งอยู่ห่างมาก</t>
  </si>
  <si>
    <t>เกิดจากปรากฏการณ์ด็อพเพลอร์</t>
  </si>
  <si>
    <t>เกิด จะเลื่อนไปทางน้ำเงินมากขึ้น</t>
  </si>
  <si>
    <t>ทฤษฎีบิกเเบงคือการพองตัว
เเสดงว่าการเลื่อนทางเเดงจะเพิ่มขึ้น</t>
  </si>
  <si>
    <t>รังสีไมโครเวฟพื้นหลังเกิดจากการเเผ่รังสีของจักรวาลในยุคเริ่มเเรก
เเต่รังสีไมโครเวฟในปัจจุบันเกิดจากการสร้างของมนุษย์</t>
  </si>
  <si>
    <t>ประมาณ 380,000 ปีหลังบิกเเบง
มีอุณหภูมิลดลง
เริ่มเกิดอะตอมของไฮโดรเจน</t>
  </si>
  <si>
    <t>ยิ่งระยะทางระหว่างผู้สังเกตกับกาเเล็กซีมาก
ความเร็วในการเคลื่อนที่ถอยห่างก็ยิ่งมาก</t>
  </si>
  <si>
    <t xml:space="preserve">การคำนวณจากทฤษฎีให้สัดส่วนของธาตุเบา (ไฮโดรเจน, ฮีเลียม, ลิเทียม) ตรงกับที่ตรวจพบและโครงสร้างขนาดใหญ่ของเอกภพ:
การกระจายตัวของกาแล็กซีและกระจุกกาแล็กซีสอดคล้องกับการขยายตัวที่เริ่มจากจุดเดียว
</t>
  </si>
  <si>
    <t xml:space="preserve">ธาตุแรกที่เกิดขึ้น: ไฮโดรเจน (H), ฮีเลียม (He), และลิเทียม (Li)
ช่วงเวลาที่เกิด: ประมาณ 3–20 นาที หลังจากเกิดบิกแบง
</t>
  </si>
  <si>
    <t>กาแล็กซี A เนื่องจาก ไกล=แสงเดินทางนาน=ความยาวคลื่นมาก</t>
  </si>
  <si>
    <t>เกิดจาก เอฟเฟกต์ดอปเพลอร์และ การขยายตัวของเอกภพ</t>
  </si>
  <si>
    <t>คือ กาแล็กซีกำลังเคลื่อนที่ออกห่างจากกันทั้งหมด =เอกภพกำลังขยายตัว</t>
  </si>
  <si>
    <t>รังสีไมโครเวฟพื้นหลัง (CMB): เป็นพลังงานที่เหลือจากบิกแบง มีอุณหภูมิประมาณ 2.7 K และกระจายทั่วเอกภพอย่างสม่ำเสมอ
รังสีไมโครเวฟทั่วไปในปัจจุบัน: เกิดจากแหล่งต่าง ๆ เช่น ดาวเทียม, อุปกรณ์อิเล็กทรอนิกส์, และดาราจักร คือ ไม่ได้มาจากบิกแบง และมีลักษณะแตกต่างกัน</t>
  </si>
  <si>
    <t>เกิดขึ้นประมาณ 380,000 ปีหลังจากบิกแบง
ในช่วงนั้น เอกภพเย็นพอที่โปรตอนกับอิเล็กตรอนรวมตัวเป็นอะตอมได้ ทำให้ แสงเริ่มเดินทางได้อย่างอิสระ และเกิดรังสี CMB</t>
  </si>
  <si>
    <t>เอกภพมีการขยายตัวอย่างรวดเร็ว</t>
  </si>
  <si>
    <t xml:space="preserve">นาย กำชัย กำไลเเก้ว </t>
  </si>
  <si>
    <t>เอกภพกำลังขยายตัว Galaxy ถอยห่างออกไป มีรังสีไมโครเวฟลงเรือจาก bigbang เจอธาตุเบาอย่างไฮโดรเจนกับฮีเลียมมาก</t>
  </si>
  <si>
    <t>Galaxy A อยู่ห่างจากผู้สังเกตมากที่สุดเพราะแถบสเปกตรัมของมันเลื่อนไปทางแดงมากที่สุด แสดงว่ามันกำลังเคลื่อนที่ห่างจากเราเร็วที่สุด</t>
  </si>
  <si>
    <t>เกิดจาก Galaxy กำลังเคลื่อนที่ห่างออกไปจากผู้สังเกตทำให้ความยาวคลื่นของแสงที่ส่งมาเพิ่มขึ้นเลื่อนไปทางสีแดง</t>
  </si>
  <si>
    <t>จะไม่เกิดการเลื่อนทางแดงแต่จะเกิดการเลื่อนทางน้ำเงินแถบสเปกตรัมจะเลื่อนไปทางด้านความยาวคลื่นที่สั้นลง</t>
  </si>
  <si>
    <t>การเลื่อนทางแดงแสดงว่า Galaxy กำลังเคลื่อนห่างจากเรา ซึ่งสนับสนุนทฤษฎีบิกแบงค์ที่ว่าเอกภพกำลังขยายตัวจากการระเบิด</t>
  </si>
  <si>
    <t>รังสีไมโครเวฟพื้นหลังเป็นพลังงานหลงเหลือจาก bigbang มีอายุเก่าแก่มากต่างจากรังสีไมโครเวฟในปัจจุบันที่เกิดจากเทคโนโลยี</t>
  </si>
  <si>
    <t>เกิดขึ้นประมาณ 380,000 ปีหลังจาก bigbang ตอนนั้นเอกภพเริ่มเย็นลงเพราะให้แสงเดินทางได้เอกภพจึงเริ่มโปร่งแสง</t>
  </si>
  <si>
    <t>ยิ่งไกลยิ่งมีความเร็วมาก</t>
  </si>
  <si>
    <t>ไมโครเวฟพื้นหลัง กฏของฮับเบิล</t>
  </si>
  <si>
    <t>เห็นสีออกไปทางสเปกตัมสีแดงความถี่ต่ำลง</t>
  </si>
  <si>
    <t>ไม่เลื่อนเพราะ ความถี่จะสูงขึ้นไปทางสีน้ำเงิน</t>
  </si>
  <si>
    <t>ทำให้เห็นว่าเอกภพขยายตัว ซึ่งตรงกับการที่บิกแบงระเบิดและขยายตัวเรื่อยๆ</t>
  </si>
  <si>
    <t>พื้นหลังมีความสูงมากกว่าไมโครเวฟปกติ</t>
  </si>
  <si>
    <t>300,000ปีหลังบิกแบง โปร่งแสงและมีคลื่นแม่เหล็กไฟฟ้าเหลืออยู่ในอวกาศ</t>
  </si>
  <si>
    <t>ยิ่งกาแลกซี่อยู่ห่างจากผู้สังเกตมาก ความเร็วในการเคลื่อนที่ออกจากผู้สังเกตการณ์ยิ่งมีค่ามาก</t>
  </si>
  <si>
    <t>การที่แสงจากกาแล็กซีถูกรบกวนหรือยืดออกระหว่างการเดินทางมายังโลก</t>
  </si>
  <si>
    <t>ไม่ เลื่อนไปทางซ้ายความยาวคลื่นลดลง</t>
  </si>
  <si>
    <t>เพราะแสดงให้เห็นว่า เอกภพกำลังขยายตัว ซึ่งเป็นแนวคิดพื้นฐานของทฤษฎีนี้</t>
  </si>
  <si>
    <t>แหล่งกำเนิดและความถี่ต่างกัน</t>
  </si>
  <si>
    <t>380,000 ปีหลังจากเหตุการณ์บิกแบง/เอกภพโปร่งใสต่อแสง</t>
  </si>
  <si>
    <t>ความเร็วในการเคลื่อนที่ถอยห่างระยะทางระหว่างผู้สังเกตกับกาแล็กซี่จะมากขึ้น เป็นแปรผันตรง</t>
  </si>
  <si>
    <t>สุนันทา</t>
  </si>
  <si>
    <t>การขยายตัวของจักรวาล (การที่กาแล็กซีเคลื่อนตัวออกจากกัน), รังสีไมโครเวฟพื้นหลังของจักรวาล (CMB) ซึ่งเป็นรังสีที่เหลือจากการระเบิดครั้งใหญ่, และองค์ประกอบของธาตุเบื้องต้น (สัดส่วนของไฮโดรเจนและฮีเลียมที่สอดคล้องกับการทำนายทางทฤษฎี)</t>
  </si>
  <si>
    <t>A เลื่อนทางเเดง</t>
  </si>
  <si>
    <t>กาแล็กซีส่วนใหญ่กำลังเคลื่อนที่หนีห่างจากเรา</t>
  </si>
  <si>
    <t>แถบสเปกตรัมที่วัดได้จะเลื่อนไปทางสีฟ้า หรือมีค่าความยาวคลื่นสั้นลง</t>
  </si>
  <si>
    <t>เนื่องจากแสดงให้เห็นว่าเอกภพกำลังขยายตัว</t>
  </si>
  <si>
    <t>รังสีไมโครเวฟพื้นหลังจักรวาล (CMB) แตกต่างจากรังสีไมโครเวฟที่เกิดขึ้นในปัจจุบันอย่างมากในหลายด้าน เช่น อุณหภูมิ ความเข้ม และที่มาของรังสี</t>
  </si>
  <si>
    <t>ระยะทางมากเลื่อนทางเเดง ระยะทางน้อยเลื่อนทางน้ำเงิน</t>
  </si>
  <si>
    <t>42455@promma.ac.th</t>
  </si>
  <si>
    <t>พรแผ่นดิน สหัสสพาศน์</t>
  </si>
  <si>
    <t>นางสาวพรแผ่นดิน สหัสสพาศน์</t>
  </si>
  <si>
    <t>รังสีไมโครเวฟพื้นหลังจากอวกาศที่หลงเหลือมาหลังจากเกิดบิกแบง ปรากฏการณ์ดอปเปลอร์ ภาพถ่ายสเปกตรัมของกาแล็กซี่</t>
  </si>
  <si>
    <t>ไฮโดรเจนเกิดขึ้นหลังจากเกิดบิกแบง~3นาที</t>
  </si>
  <si>
    <t>A เพราะมีขนาดความยาวคลื่นที่มากที่สุด</t>
  </si>
  <si>
    <t>เกิดขึ้นจากการขยายตัวของจักรวาล</t>
  </si>
  <si>
    <t>ไม่เกิดการเลื่อนทางแดงและสเปกตรัมที่วัดได้อาจเกิดการเปลี่ยนแปลงขึ้นอยู่กับระยะทางที่กาแล็กซีเคลื่อนเข้าหาเรา</t>
  </si>
  <si>
    <t>เนื่องจากมันแสดงให้เห็นว่าเอกภพกำลังขยายตัวซึ่งเป็นหนึ่งในหลักการพื้นฐานของทฤษฎีบิกแบง</t>
  </si>
  <si>
    <t>แหล่งกำเนิดต่างกันเนื่องจากรังสีไมโครเวฟพื้นหลังเกิดจากบิกแบง</t>
  </si>
  <si>
    <t>300000ปีและมีลักษณะเป็นไฮโดรเจนเป็นกลางในกาแล็กซี</t>
  </si>
  <si>
    <t>ความเร็วในการเคลื่อนที่ถอยห่างและระยะทางระหว่างผู้สังเกตกับกาแล็กซีมีความสัมพันธ์แบบแปรผันตรง</t>
  </si>
  <si>
    <t>การขยายตัวของจักรวาล, การค้นพบรังสีไมโครเวฟพื้นหลังของจักรวาล, และองค์ประกอบของธาตุเบื้องต้นที่สอดคล้องกับการทำนายของทฤษฎี</t>
  </si>
  <si>
    <t>CเเละD</t>
  </si>
  <si>
    <t>เกิดขึ้นจากการขยายตัวของเอกภพ ซึ่งส่งผลให้ความยาวคลื่นของแสงที่เดินทางจากกาแล็กซีที่อยู่ห่างไกลออกไปยืดออก ทำให้แสงนั้นดูเหมือนเลื่อนไปทางสีแดงมากขึ้น</t>
  </si>
  <si>
    <t>จะเลื่อนไปทางด้านความถี่สูงขึ้น หรือ ความยาวคลื่นสั้นลง</t>
  </si>
  <si>
    <t>การเลื่อนทางแดงบ่งชี้ว่ากาแล็กซีต่างๆ กำลังเคลื่อนที่ห่างออกจากกัน ซึ่งสอดคล้องกับแนวคิดที่ว่าเอกภพกำลังขยายตัว และหากย้อนเวลากลับไป อดีตของเอกภพจะย้อนกลับไปสู่จุดเริ่มต้นที่มีความหนาแน่นและร้อนจัด</t>
  </si>
  <si>
    <t>รังสีไมโครเวฟพื้นหลังเป็นเหมือนภาพถ่ายของจักรวาลในยุคแรกเริ่มที่แผ่รังสีออกมาหลังจากบิ๊กแบง (Big Bang) ในขณะที่รังสีไมโครเวฟที่เกิดขึ้นในปัจจุบันเป็นรังสีที่เกิดจากอุปกรณ์อิเล็กทรอนิกส์หรือปรากฏการณ์ทางธรรมชาติอื่นๆ เช่น ดวงอาทิตย์ หรือวัตถุที่มีอุณหภูมิสูง</t>
  </si>
  <si>
    <t>เกิดขึ้นเมื่อประมาณ 380,000 ปีหลังจากบิกเเบง เอกภพยังอยู่ในสภาพที่ร้อนและหนาแน่นมาก ทำให้แสงไม่สามารถเดินทางได้อย่างอิสระ</t>
  </si>
  <si>
    <t>กาเเล็คซี่ห่างกับผู้สังเกตุมาก</t>
  </si>
  <si>
    <t>41994@promma.ac.th</t>
  </si>
  <si>
    <t>สถาพร นิลภานนท์</t>
  </si>
  <si>
    <t>ธาตุแรกที่เกิดขึ้นคือ ไฮโดรเจน (H), ฮีเลียม (He) และในปริมาณเล็กน้อยคือ ลิเทียม (Li)
เกิดขึ้นหลังจากบิกแบงประมาณ 3–20 นาที (ช่วงที่เรียกว่า นิวคลีโอสังเคราะห์ดั้งเดิม – Primordial nucleosynthesis)</t>
  </si>
  <si>
    <t>Aเพราะค่าคลื่นเยอะสุด</t>
  </si>
  <si>
    <t>เนื่องจากกาแล็กซีเหล่านี้กำลังเคลื่อนตัวห่างออกไปจากเรา</t>
  </si>
  <si>
    <t>ไม่เกิดและแถบสเปกตรัมของแสงจากกาแล็กซีจะถูกเลื่อนไปทาง ความยาวคลื่นที่สั้นลง หรือ พลังงานสูงขึ้น</t>
  </si>
  <si>
    <t>แสดงให้เห็นว่าจักรวาลกำลังขยายตัว</t>
  </si>
  <si>
    <t>ห้าที่บทบาทและที่มาต่างกัน</t>
  </si>
  <si>
    <t>380,000 ปีหลังจากเกิดบิกแบง</t>
  </si>
  <si>
    <t>จะสามารถสรุปได้ว่า ยิ่งกาแล็กซีอยู่ห่างไกล ความเร็วที่ถอยห่างก็ยิ่งมาก (ตาม กฎของฮับเบิล</t>
  </si>
  <si>
    <t xml:space="preserve">การขยายตัวของเอกภพ:
การสังเกตพบว่ากาแล็กซีส่วนใหญ่กำลังเคลื่อนที่ออกจากกัน โดยกาแล็กซีที่อยู่ไกลออกไปจะเคลื่อนที่ออกไปเร็วกว่า ซึ่งสอดคล้องกับแนวคิดที่ว่าเอกภพกำลังขยายตัวตามกฎของฮับเบิล
2. รังสีไมโครเวฟพื้นหลังของจักรวาล (Cosmic Microwave Background - CMB):
เป็นรังสีที่เหลืออยู่จากการระเบิดบิกแบง ซึ่งสามารถตรวจจับได้ในรูปของรังสีไมโครเวฟระดับต่ำที่มีอุณหภูมิ 2.725 K
3. องค์ประกอบของธาตุเบา:
สัดส่วนของธาตุเบา เช่น ไฮโดรเจนและฮีเลียมในเอกภพ สอดคล้องกับแบบจำลองที่ว่าเอกภพเริ่มต้นในสภาวะที่ร้อนและหนาแน่น </t>
  </si>
  <si>
    <t xml:space="preserve">ไฮโดรเจนและฮีเลียม </t>
  </si>
  <si>
    <t>เนื่องจากกาแล็กซี D มีการเลื่อนทางแดงมากที่สุด จึงแสดงว่ากาแล็กซี D กำลังเคลื่อนที่ห่างจากโลกด้วยความเร็วที่สูงที่สุด และอยู่ห่างจากผู้สังเกตบนโลกมากที่สุดนั่นเอง</t>
  </si>
  <si>
    <t xml:space="preserve">การเลื่อนทางแดงของกาแล็กซีส่วนใหญ่ที่เราสังเกตเห็นเป็นหลักฐานสำคัญของการขยายตัวของจักรวาล </t>
  </si>
  <si>
    <t>เนื่องจากคลื่นแสงที่มาจากกาแล็กซีที่เคลื่อนที่เข้าหาผู้สังเกตจะถูกบีบอัด ทำให้ความยาวคลื่นสั้นลงและความถี่สูงขึ้น ซึ่งสอดคล้องกับสเปกตรัมของแสงสีน้ำเงิน</t>
  </si>
  <si>
    <t>การขยายตัวของเอกภพ:
การเลื่อนทางแดงของแสงจากกาแล็กซีที่อยู่ห่างไกลบ่งชี้ว่ากาแล็กซีเหล่านั้นกำลังเคลื่อนที่ห่างออกไปจากเรา ซึ่งเป็นหลักฐานโดยตรงที่แสดงให้เห็นว่าเอกภพกำลังขยายตัวอยู่ตลอดเวลา
การย้อนรอยสู่จุดเริ่มต้น:
หากเอกภพกำลังขยายตัวอยู่ในปัจจุบัน การย้อนเวลากลับไปในอดีตจะพบว่าเอกภพต้องมีขนาดเล็กลงเรื่อยๆ จนกระทั่งรวมตัวกันอยู่ที่จุดเริ่มต้นเดียว ซึ่งเป็นแนวคิดพื้นฐานของทฤษฎีบิกแบงที่ระบุว่าเอกภพถือกำเนิดจากการระเบิดครั้งใหญ่จากจุดที่หนาแน่นและร้อนจัด</t>
  </si>
  <si>
    <t xml:space="preserve">CMB:
เป็นหลักฐานสำคัญที่สนับสนุนทฤษฎีบิ๊กแบง และช่วยให้นักวิทยาศาสตร์เข้าใจวิวัฒนาการของจักรวาลยุคแรกเริ่ม 
รังสีไมโครเวฟในปัจจุบัน:
ถูกนำมาใช้ประโยชน์ในหลากหลายด้าน เช่น การสื่อสารไร้สาย การทำอาหาร และการแพทย์ </t>
  </si>
  <si>
    <t xml:space="preserve">เกิดขึ้นเมื่อเอกภพมีอายุประมาณ 380,000 ปีหลังจากการเกิดบิ๊กแบง </t>
  </si>
  <si>
    <t>กราฟแสดงให้เห็นว่าความเร็วในการเคลื่อนที่ถอยห่างของกาแล็กซีเป็นสัดส่วนโดยตรงกับระยะทางระหว่างผู้สังเกตกับกาแล็กซี นั่นคือ ยิ่งกาแล็กซีอยู่ห่างออกไปมากเท่าไหร่ ความเร็วในการเคลื่อนที่ถอยห่างของกาแล็กซีก็ยิ่งมากขึ้นเท่านั้น ซึ่งเป็นไปตามกฎของฮับเบิล.</t>
  </si>
  <si>
    <t>การขยายตัวของเอกภพ
	•	รังสีไมโครเวฟพื้นหลัง
	•	สัดส่วนของธาตุเบา
	•	ปรากฏการณ์เรดชิฟต์
	•	แบบจำลองเชิงฟิสิกส์ที่สอดคล้องกับการสังเกตทั้งหมด</t>
  </si>
  <si>
    <t>ธาตุแรกที่เกิดขึ้นหลังบิกแบง คือ ไฮโดรเจน (H), ฮีเลียม (He), และลิเทียม (Li)
โดยเกิดขึ้นในช่วง ประมาณ 3 - 20 นาทีหลังจากเกิดบิกแบง ผ่านกระบวนการ Big Bang Nucleosynthesis</t>
  </si>
  <si>
    <t>กาแล็กซี A อยู่ห่างจากผู้สังเกตมากที่สุด
เพราะแถบสเปกตรัมของแสงเลื่อนไปทางแดง (Redshift) มากที่สุด
แสดงว่ามีการเพิ่มของความยาวคลื่นมากที่สุด ซึ่งหมายถึงกาแล็กซีกำลังเคลื่อนที่ถอยห่างด้วยความเร็วมาก → อยู่ไกลมาก</t>
  </si>
  <si>
    <t>การเลื่อนทางแดงของกาแล็กซีเกิดจาก แสงที่เดินทางมาจากวัตถุซึ่งกำลังเคลื่อนออกห่าง หรือ เอกภพที่กำลังขยายตัว ทำให้ความยาวคลื่นของแสง เพิ่มขึ้น → แถบสเปกตรัมจึง เลื่อนไปทางแดง</t>
  </si>
  <si>
    <t xml:space="preserve">ถ้ากาแล็กซีเคลื่อนที่เข้าใกล้ผู้สังเกต → จะเกิด การเลื่อนทางน้ำเงิน
และ แถบสเปกตรัมจะเลื่อนไปทางด้านความยาวคลื่นสั้น (ฟ้า/น้ำเงิน)
</t>
  </si>
  <si>
    <t>การเลื่อนทางแดงของแสงจากกาแล็กซีบ่งชี้ว่า กาแล็กซีกำลังเคลื่อนที่ถอยห่าง → แสดงว่าเอกภพกำลังขยายตัว → ซึ่ง สนับสนุนแนวคิดของทฤษฎีบิกแบง ว่าเอกภพเริ่มต้นจากการระเบิดใหญ่ และขยายตัวเรื่อยมา</t>
  </si>
  <si>
    <t>:
	•	CMB คือ รังสีโบราณ จากจักรวาลยุคเริ่มต้น มีพลังงานต่ำและกระจายทั่วเอกภพ
	•	รังสีไมโครเวฟทั่วไป เป็น รังสีที่มนุษย์สร้างขึ้นหรือเกิดจากปรากฏการณ์ปัจจุบัน มีพลังงานสูงกว่ามาก</t>
  </si>
  <si>
    <t xml:space="preserve">โฟตอนที่หลุดออกมาในตอนนั้น → คือ “รังสีไมโครเวฟพื้นหลัง” (CMB)
	•	เดินทางผ่านเอกภพมาจนถึงเราทุกวันนี้
	•	เดิมเป็น แสงในย่านอินฟราเรด, แต่พอเอกภพขยายตัว → คลื่นยืดยาวขึ้นกลายเป็น ไมโครเวฟ
</t>
  </si>
  <si>
    <t>ความเร็วในการเคลื่อนที่ถอยห่างของกาแล็กซีมีความสัมพันธ์โดยตรงกับระยะทาง
หรือ
ยิ่งกาแล็กซีอยู่ไกล ความเร็วในการเคลื่อนที่ถอยห่างยิ่งมาก
→ สอดคล้องกับ กฎของฮับเบิล (Hubble’s Law)</t>
  </si>
  <si>
    <t>การค้นพบรังสีพื้นหลังของจักรวาล และสัดส่วนของธาตุเบาในจักรวาล</t>
  </si>
  <si>
    <t>A เพราะมีการเลื่อนทางแดงแสดงว่ากาแล็คซี่กำลังออกห่างจากโลก</t>
  </si>
  <si>
    <t>เกิดขึ้นเมื่อแสงจากกาแล็กซีที่อยู่ห่างไกลถูกยืดออก ทำให้ความยาวคลื่นของแสงนั้นยาวขึ้น และเลื่อนไปทางด้านสีแดงของสเปกตรัม</t>
  </si>
  <si>
    <t>แถบสเปกตรัมที่วัดได้จะมีการเปลี่ยนแปลงโดยเส้นสเปกตรัมจะเลื่อนไปทางด้านความยาวคลื่นสั้น</t>
  </si>
  <si>
    <t>เพราะการเลื่อนทางแดงบ่งชี้ว่าเอกภพกำลังขยายตัว และเมื่อย้อนเวลากลับไปในอดีต เอกภพจะเล็กลงจนถึงจุดเริ่มต้นที่เรียกว่าบิกแบง</t>
  </si>
  <si>
    <t>รังสีไมโครเวฟพื้นหลังเป็นคลื่นแม่เหล็กไฟฟ้าที่แผ่กระจายทั่วเอกภพ ซึ่งเป็นหลักฐานจากการระเบิดครั้งใหญ่และมีอุณหภูมิประมาณ 2.725 เคลวิน ในขณะที่รังสีไมโครเวฟที่เกิดขึ้นในปัจจุบันเป็นคลื่นแม่เหล็กไฟฟ้าที่มนุษย์สร้างขึ้นเพื่อใช้ประโยชน์ต่างๆ เช่น การสื่อสารและการทำอาหาร</t>
  </si>
  <si>
    <t>เกิดขึ้นเมื่อประมาณ 380,000 ปีหลังจากการระเบิดใหญ่</t>
  </si>
  <si>
    <t>เส้นตรงสีแดง:
แสดงถึงความสัมพันธ์เชิงเส้นตรงตามกฎของฮับเบิล โดยความชันของเส้นนี้คือค่าคงที่ฮับเบิล</t>
  </si>
  <si>
    <t>การเลื่อนทางแดงของกาแล็กซี</t>
  </si>
  <si>
    <t>ไฮโดรเจน ฮีเลียม 300000ปีหลังบิกแบง</t>
  </si>
  <si>
    <t>A เพราะมีการเลื่อนทางแดงแสดงว่ากาแล็กซีกำลังออกห่างจากโลก</t>
  </si>
  <si>
    <t>กาแล็กซีเลื่อนออกห่างจากโลก</t>
  </si>
  <si>
    <t>ไม่ แต่เกิดการเลื่อนทางน้ำเงินเส้นสเปกตรัมเลื่อนไปทางสีน้ำเงิน</t>
  </si>
  <si>
    <t>เอกภพเคยรวมกันที่จุดเล็กๆหนาแน่น และร้อนมาก จากนั้นระเบิดและขยายตัว การเลื่อนทางแดงจึงสนับสนุนทฤษฎีบิกแบง เพราะ กาแล็กซีกำลังเลื่อนออกห่างจากโลก</t>
  </si>
  <si>
    <t>รังสีไมโครเวฟพื้นกลัง เป็นคลื่นโบราณจากจุดกำเนิดเอกภพ แต่รังสีไมโครเวฟเกิดจากแหล่งกำเนิดในปัจจุบัน</t>
  </si>
  <si>
    <t>ยิ่งอยู่ห่างก็จะมีความเร็วในการเคลื่อนที่ถอยห่างมากขึ้น</t>
  </si>
  <si>
    <t>นายปริทัศน์ เดียรติเดชาวิทย์</t>
  </si>
  <si>
    <t>1. การขยายตัวของเอกภพ
2.การแผ่รังสีไมโครเวฟพื้นหลังของเอกภพ</t>
  </si>
  <si>
    <t>A เพราะ เส้นสเปรกตรัมยาวสุด</t>
  </si>
  <si>
    <t>เกิดขึ้นจากการขยายตัวของเอกภพ ซึ่งส่งผลให้ความยาวคลื่นของแสงที่เดินทางจากกาแล็กซีเหล่านั้นยืดออก เมื่อแสงเดินทางผ่านอวกาศที่กำลังขยายตัว ความยาวคลื่นของแสงจะถูกยืดออก ทำให้แสงมีลักษณะออกไปทางสีแดงมากขึ้น</t>
  </si>
  <si>
    <t xml:space="preserve">แถบสเปกตรัมที่วัดได้จะมีการเปลี่ยนแปลงโดยเส้นสเปกตรัมจะเลื่อนไปทางด้านความยาวคลื่นสั้น (สีน้ำเงิน). </t>
  </si>
  <si>
    <t>เพราะการเลื่อนทางแดงบ่งชี้ว่าเอกภพกำลังขยายตัว และเมื่อย้อนเวลากลับไปในอดีต เอกภพจะหดเล็กลงจนถึงจุดเริ่มต้นที่เรียกว่าบิกเเบง</t>
  </si>
  <si>
    <t xml:space="preserve">รังสีไมโครเวฟพื้นหลังเป็นคลื่นแม่เหล็กไฟฟ้าที่แผ่กระจายทั่วเอกภพ ซึ่งเป็นหลักฐานจากการระเบิดครั้งใหญ่ (Big Bang) และมีอุณหภูมิประมาณ 2.725 เคลวิน ในขณะที่รังสีไมโครเวฟที่เกิดขึ้นในปัจจุบันเป็นคลื่นแม่เหล็กไฟฟ้าที่มนุษย์สร้างขึ้นเพื่อใช้ประโยชน์ต่างๆ เช่น การสื่อสารและการทำอาหาร </t>
  </si>
  <si>
    <t>จักรวาลยังร้อนและหนาแน่นมากจนแสงไม่สามารถเดินทางได้อย่างอิสระ</t>
  </si>
  <si>
    <t>ยิ่งระยะห่างมาก ยิ่งเคลื่อนที่ได้เร็ว</t>
  </si>
  <si>
    <t>การขยายตัวของเอกภพตามกฎของฮับเบิล
การพบรังสีไมโครเวฟพื้นหลัง</t>
  </si>
  <si>
    <t>ไฮโดรเจน เกิด3นาทีหลังบิกแบง</t>
  </si>
  <si>
    <t>กาแล็กซีA เพราะมีการเลื่อนทางแดงมากที่สุด</t>
  </si>
  <si>
    <t>การที่กาแล็กซีเคลื่อนที่ออกห่างจากผู้สังเกตทำให้สเปกตรัมของแสงถูกเลื่อนไปทางแดง</t>
  </si>
  <si>
    <t>จะมีการเลื่อนทางน้ำเงินแทน สเปกตรัมมีความถี่สูง</t>
  </si>
  <si>
    <t>เพราะทำให้รู้ว่าเอกภพขยายตัวอยู่</t>
  </si>
  <si>
    <t>ต้นกำเนิดต่างกันเพราะเป็นช่วงที่อุณหภูมิเย็นพอให้อนุภาคจับตัวกันเป็นอะตอม</t>
  </si>
  <si>
    <t>ประมาณ300000ปีหลังบิกแบง เอกภพยังคงร้อนและ
กำลังกำเนิดอะตอมของไฮโดรเจนและอะตอมของฮีเลียม</t>
  </si>
  <si>
    <t>ยิ่งกาแล็กซีอยุ่ไกลความเร็วถ่อยห่างก็จะมากขึ้น</t>
  </si>
  <si>
    <t>หลักฐานที่ทำให้ ทฤษฎีบิกแบง (Big Bang Theory) เป็นที่ยอมรับอย่างกว้างขวางในปัจจุบัน มีหลายประการ โดยแต่ละหลักฐานล้วนมาจากการสังเกตและทดลองที่ยืนยันกันได้ดังนี้:
⸻
🌌 1. การขยายตัวของเอกภพ (Expanding Universe)
	•	ในปี 1929 เอ็ดวิน ฮับเบิล (Edwin Hubble) พบว่าแสงจากกาแล็กซีส่วนใหญ่มีลักษณะ Redshift หรือแถบสเปกตรืมของแสงเบนไปทางด้านคลื่นยาว
	•	แสดงว่า กาแล็กซีเหล่านั้นกำลังเคลื่อนที่ออกห่างจากโลก → เอกภพกำลังขยายตัว
	•	ถ้าย้อนกลับไปในอดีต ทุกสิ่งต้องเคยรวมกันอยู่ในจุดเดียว
⸻
🌌 2. รังสีไมโครเวฟพื้นหลังของเอกภพ (Cosmic Microwave Background Radiation: CMB)
	•	ค้นพบโดย Arno Penzias และ Robert Wilson ในปี 1965 โดยบังเอิญ
	•	เป็นรังสีความร้อนตกค้างจากช่วงเวลาหลังบิกแบงราว 380,000 ปี
	•	มีอุณหภูมิประมาณ 2.7 เคลวินทั่วทุกทิศทาง → สอดคล้องกับการทำนายของทฤษฎีบิกแบง
⸻
🌌 3. องค์ประกอบของธาตุเบาในเอกภพยุคแรก (Abundance of Light Elements)
	•	ทฤษฎีบิกแบงทำนายว่าในช่วงแรก ๆ จะเกิดธาตุเบา ได้แก่:
	•	ไฮโดรเจน (H)
	•	ฮีเลียม (He)
	•	เล็กน้อยของลิเทียม (Li) และดิวทีเรียม (D)
	•	การวัดจากดาราจักรดั้งเดิมยืนยันอัตราส่วนธาตุเหล่านี้สอดคล้องกับทฤษฎี
⸻
🌌 4. โครงสร้างขนาดใหญ่ของเอกภพ (Large-scale Structure of the Universe)
	•	การกระจายตัวของกาแล็กซีทั่วเอกภพเกิดจากการรวมตัวของสสารหลังจากบิกแบง
	•	แบบแผนเหล่านี้ (clusters, voids, filaments) ตรงกับการจำลองด้วยคอมพิวเตอร์จากทฤษฎีบิกแบง
⸻
🌌 5. การตรวจสอบจากแบบจำลองคอมพิวเตอร์ (Simulations and Models)
	•	แบบจำลองจักรวาลจากทฤษฎีบิกแบงสามารถอธิบายวิวัฒนาการของเอกภพได้ตั้งแต่แรกเริ่มจนถึงปัจจุบัน
	•	การเปรียบเทียบกับการสังเกตจริง เช่น โครงสร้างกาแล็กซี, CMB, และอัตราการขยายตัว ยืนยันความถูกต้อง</t>
  </si>
  <si>
    <t>ธาตุแรกที่เกิดขึ้นในเอกภพหลังจากบิกแบง คือ ธาตุเบา ที่เกิดจากกระบวนการที่เรียกว่า นิวคลีโอซินเธซิสยุคเริ่มต้น (Big Bang Nucleosynthesis – BBN) ซึ่งเกิดขึ้นในช่วงเวลา ประมาณ 3-20 นาทีหลังจากบิกแบง เท่านั้น โดยอุณหภูมิยังสูงมากพอให้โปรตอนและนิวตรอนรวมตัวกันเป็นนิวเคลียสได้
⸻
🧪 ธาตุแรกที่เกิดขึ้น:
	1.	ไฮโดรเจน (Hydrogen)
	•	ในรูปแบบของโปรตอน (¹H) ซึ่งเป็นอนุภาคเบาที่สุด
	•	เกิดขึ้นทันทีหลังจากควาร์กและกลูออนรวมตัวเป็นโปรตอน (~1 วินาทีหลังบิกแบง)
	2.	ดิวทีเรียม (Deuterium หรือ ²H)
	•	ไฮโดรเจนที่มี 1 โปรตอน + 1 นิวตรอน
	•	เกิดขึ้น ~2-3 นาทีหลังบิกแบง เมื่ออุณหภูมิลดลงพอให้ยึดนิวตรอนได้
	3.	ฮีเลียม-3 (³He)
	•	มี 2 โปรตอน + 1 นิวตรอน
	4.	ฮีเลียม-4 (⁴He)
	•	มี 2 โปรตอน + 2 นิวตรอน
	•	เป็นธาตุที่เสถียรที่สุดที่เกิดขึ้นได้ในยุคนั้น และมีสัดส่วนสูงถึง ~25% ของมวลทั้งหมดของเอกภพ
	5.	ลิเทียม-7 (⁷Li)
	•	เกิดในปริมาณเล็กน้อย
⸻
🕒 ช่วงเวลาที่เกิด:
	•	หลังบิกแบง ~1 วินาที: อนุภาคมูลฐาน (โปรตอน/นิวตรอน) เริ่มคงตัว
	•	~3-20 นาทีหลังบิกแบง: อุณหภูมิของเอกภพอยู่ในระดับที่นิวเคลียสของธาตุสามารถก่อตัวได้ (ไม่ร้อนเกินไป)
	•	หลังจาก ~20 นาที: เอกภพเย็นเกินไปจนกระบวนการนิวคลีโอซินเธซิสหยุดลง</t>
  </si>
  <si>
    <t>ตอบ A
เพราะแถบสเปกตรัมของกาแล็กซี A เลื่อนไปทางด้านความยาวคลื่นมากที่สุด (ไปทางสีแดง) เมื่อเทียบกับแถบสเปกตรัมจากห้องปฏิบัติการ ซึ่งแสดงว่าเกิด red shift มากที่สุด หมายถึงกาแล็กซีกำลังเคลื่อนที่ออกจากโลกด้วยความเร็วสูง และจึงอยู่ห่างจากผู้สังเกตบนโลกมากที่สุด.</t>
  </si>
  <si>
    <t>การเลื่อนทางแดงของกาแล็กซี (Redshift) เกิดขึ้นได้จาก การที่แสงจากกาแล็กซีเคลื่อนที่ออกห่างจากผู้สังเกต (เช่น โลก) ทำให้ ความยาวคลื่นของแสงยืดยาวขึ้น และแถบสเปกตรัมของแสงที่ปล่อยออกมา เบนไปทางสีแดง (ซึ่งเป็นคลื่นยาวสุดในช่วงแสงที่ตามองเห็นได้)
⸻
🔍 สาเหตุของการเลื่อนทางแดงของกาแล็กซี:
1. การเลื่อนทางแดงแบบคอสมิก (Cosmological Redshift) ✅ (เป็นกรณีหลักในบิกแบง)
	•	เกิดจาก เอกภพกำลังขยายตัว
	•	พื้นที่ของอวกาศเองขยายออก → ความยาวคลื่นของแสงที่เดินทางในอวกาศก็ยืดยาวขึ้น
	•	ยิ่งกาแล็กซีอยู่ไกล แสงเดินทางนาน ความยาวคลื่นก็ยิ่งถูกยืดมาก → เลื่อนแดงมาก
	•	เป็นหลักฐานสำคัญของ ทฤษฎีบิกแบง
2. การเลื่อนทางแดงแบบโดปเปลอร์ (Doppler Redshift)
	•	หากวัตถุ (เช่น กาแล็กซี) เคลื่อนที่ออกจากเรา ความถี่ของแสงจะลดลง → คลื่นยาวขึ้น
	•	คล้ายเสียงรถหวอที่เบาลงเมื่อเคลื่อนห่าง
	•	ใช้ในกรณีวัตถุที่เคลื่อนที่ในระดับท้องถิ่น เช่น ดาวในกาแล็กซีเดียวกัน
3. การเลื่อนทางแดงจากแรงโน้มถ่วง (Gravitational Redshift)
	•	แสงที่หนีออกจากบริเวณที่มีแรงโน้มถ่วงสูง เช่น ใกล้หลุมดำ จะสูญเสียพลังงาน → ความยาวคลื่นยาวขึ้น
	•	ไม่ใช่สาเหตุหลักของ redshift ของกาแล็กซีไกล ๆ แต่มีบทบาทในการศึกษาดาราศาสตร์เชิงลึก</t>
  </si>
  <si>
    <t>การเลื่อนทางน้ำเงิน (Blueshift)
⸻
🔍 เกิดขึ้นได้อย่างไร:
	•	เมื่อวัตถุ เช่น กาแล็กซี เคลื่อนที่ เข้าใกล้ ผู้สังเกต → คลื่นแสงที่ปล่อยออกมาจะถูกบีบให้ สั้นลง
	•	ผลคือ ความยาวคลื่นของแสงลดลง → แถบสเปกตรัมจะ เลื่อนไปทางสีน้ำเงิน (ซึ่งอยู่ในด้านคลื่นสั้นของแสงที่ตามองเห็น)
⸻
📈 แถบสเปกตรัมที่วัดได้จะเปลี่ยนแปลงอย่างไร:
	•	แถบเส้นดูดกลืนหรือแถบปล่อย (Absorption/Emission lines) จะ เลื่อนมาทางด้านสีน้ำเงิน
	•	เช่น สมมติธาตุหนึ่งมีเส้นดูดกลืนอยู่ที่ 656.3 nm (เช่น H-alpha ของไฮโดรเจน) ถ้ากาแล็กซีนั้นเคลื่อนที่เข้าหา เส้นนี้อาจถูกตรวจพบที่ 655 หรือ 654 nm แทน
	•	การเลื่อนนี้สามารถคำนวณความเร็วของกาแล็กซีได้ด้วย
⸻
🧪 ตัวอย่างที่พบจริง:
	•	กาแล็กซีแอนโดรเมดา (Andromeda Galaxy) ซึ่งอยู่ใกล้ทางช้างเผือก กำลังเคลื่อนที่เข้าหาเรา → สเปกตรัมของมันแสดง การเลื่อนทางน้ำเงิน</t>
  </si>
  <si>
    <t xml:space="preserve">การศึกษาการเลื่อนทางแดงของกาแล็กซีเป็น หลักฐานสำคัญ ที่สนับสนุน ทฤษฎีบิกแบง (Big Bang Theory) เพราะมันแสดงให้เห็นว่า…
⸻
🟥 1. เอกภพกำลังขยายตัว
	•	นักดาราศาสตร์ เอ็ดวิน ฮับเบิล (Edwin Hubble) พบว่า:
👉 ยิ่งกาแล็กซีอยู่ไกลจากโลก แถบสเปกตรัมของแสงจากกาแล็กซีเหล่านั้นยิ่ง เลื่อนไปทางแดง (Redshift) มากขึ้น
	•	หมายความว่า กาแล็กซีกำลังเคลื่อนที่ออกห่างจากเรา และไม่ใช่เฉพาะแค่กาแล็กซีบางแห่ง แต่ ทุกทิศทาง → บ่งชี้ว่าเอกภพโดยรวมกำลังขยายตัว
⸻
🌌 2. ขยายย้อนกลับ = ต้องมีจุดเริ่มต้น
	•	ถ้าเอกภพกำลังขยาย → เมื่อย้อนเวลากลับไป อวกาศทั้งหมดจะ หดตัวลง จนไปถึงจุดหนึ่งที่ เล็กมาก ร้อนมาก และหนาแน่นมาก
	•	จุดนั้นคือสิ่งที่เรียกว่า “บิกแบง” หรือจุดเริ่มต้นของเอกภพ
⸻
📈 3. สนับสนุนสมการและแบบจำลองจักรวาลวิทยา
	•	การวัดการเลื่อนทางแดงของกาแล็กซีช่วยให้สามารถคำนวณ:
	•	ความเร็วของกาแล็กซีแต่ละแห่ง
	•	ความสัมพันธ์ระหว่างความเร็วและระยะทาง (กฎของฮับเบิล: v = H₀ × d)
	•	ค่าคงที่ฮับเบิล (Hubble constant) ซึ่งใช้ในการหาค่าอายุของเอกภพ
</t>
  </si>
  <si>
    <t>รังสีไมโครเวฟพื้นหลังคือ พลังงานแสงที่เหลืออยู่จากการระเบิดครั้งใหญ่ (บิกแบง) เมื่อเอกภพเพิ่งเริ่มต้น และมันยังคงอยู่ทั่วทั้งเอกภพจนถึงปัจจุบัน
ส่วนรังสีไมโครเวฟทั่วไปที่เกิดขึ้นในปัจจุบัน เช่น จาก เตาไมโครเวฟหรือคลื่นสื่อสาร นั้น เป็นรังสีที่มนุษย์สร้างขึ้น และมีต้นกำเนิดเฉพาะที่</t>
  </si>
  <si>
    <t xml:space="preserve">รังสีไมโครเวฟพื้นหลังเกิดขึ้นเมื่อเอกภพมีอายุประมาณ 380,000 ปีหลังจากบิกแบง
ตอนนั้นเอกภพเริ่ม เย็นลงพอ จนอะตอมของไฮโดรเจนเริ่มก่อตัวได้ → แสงจึงเริ่ม เดินทางได้อย่างอิสระ
เอกภพในตอนนั้นมีลักษณะเป็น ก๊าซร้อนบาง ๆ ที่กระจายทั่วอวกาศ
</t>
  </si>
  <si>
    <t>เมื่อระยะทางของกาแล็กซีจากผู้สังเกตเพิ่มขึ้น ความเร็วที่กาแล็กซีถอยห่างก็เพิ่มขึ้นด้วย
แสดงว่ามีความสัมพันธ์เป็นเส้นตรง ซึ่งสนับสนุนกฎของฮับเบิล และเป็นหลักฐานว่าเอกภพกำลังขยายตัว</t>
  </si>
  <si>
    <t>การสังเกตของเฮ็ดวิน ฮัมเบิลโดยกาแล็กซีที่อยู่ไกลเคลื่อนที่ออกจากผู้สังเกตด้วยความเร็วที่มากกว่ากาแล็กซีที่อยู่ใกล้</t>
  </si>
  <si>
    <t>ไฮโดรเจนและฮีเลียม เกิดหลังจากบิกแบง300000 ปี</t>
  </si>
  <si>
    <t>กาแล็กซี A เพราะ มีการเลื่อนสเปกตรัมไปทางแดงมากที่</t>
  </si>
  <si>
    <t>การเลื่อนทางน้ำเงินแทน เพราะความยาวคลื่นของแสงจะสั้นลง</t>
  </si>
  <si>
    <t>การเลื่อนทางแดงชี้ว่ากาแล็กซีส่วนใหญ่กำลังเคลื่อนที่ออกห่างจากโล</t>
  </si>
  <si>
    <t>รังสีไมโครเวฟพื้นหลังเป็นพลังงานแสงแรกที่หลงเหลือจากการระเบิดบิกแบง ส่วนรังสีไมโครเวฟในปัจจุบัน เป็นคลื่นแม่เหล็กไฟฟ้าช่วงไมโครเวฟเหมือนกัน แต่ ไม่มีความเกี่ยวข้องกับต้นกำเนิดของเอ</t>
  </si>
  <si>
    <t>เกิดขึ้นเมื่อเอกภพมีอายุประมาณ380000 ปีหลังจากการระเบิดบิกแบง โดยมี โปรตอน, นิวตรอน, อิเล็กตรอน, โฟตอน วิ่งชนกันตลอดเวลา</t>
  </si>
  <si>
    <t>กาแล็กซีถอยห่างจากโลกในอัตราส่วนตรงกับระยะทาง</t>
  </si>
  <si>
    <t>นายอนุชิต วงศ์พุทธะ</t>
  </si>
  <si>
    <t>การขยายตัวของเอกภพ (กฎของฮับเบิล), การค้นพบรังสีไมโครเวฟพื้นหลังของจักรวาล</t>
  </si>
  <si>
    <t>A เพราะยางที่สุด</t>
  </si>
  <si>
    <t>ความยาวคลื่นของแสงจะสั้นลง</t>
  </si>
  <si>
    <t>การเลื่อนทางแดงแสดงให้เห็นว่าเอกภพกำลังขยายตัว</t>
  </si>
  <si>
    <t>แหล่งกำเนิดความถีและพลังงาน</t>
  </si>
  <si>
    <t>เกิดขึ้นเมื่อประมาณ 380,000 ปีหลังจากการBig Bang</t>
  </si>
  <si>
    <t>ยิ่งกาแล็กซีอยู่ไกล ความเร็วที่มันถอยห่างออกไปจะมาก</t>
  </si>
  <si>
    <t>รังสีไมโครเวฟพื้นหลังจักรวาล(CMB)และการขยายตัวของเอกภพ</t>
  </si>
  <si>
    <t>ควาร์ก อิเล็กตรอน นิวทริโน โฟตอน ขณะเกิดบิกแบง</t>
  </si>
  <si>
    <t>กาแล็กซีB เพราะมีการเลื่อนไปทางแดงมากกว่าหมายความว่ากาแล็กซีมีการเคลื่อนที่ออกห่างจากผู้สังเกต</t>
  </si>
  <si>
    <t>เกิดจากปรากฏการณ์ดอปเปลอร์คือ การเปลี่ยนแปลงความยาวคลื่นที่เกิดขึ้นเมื่อแหล่งกำเนิดคลื่นที่</t>
  </si>
  <si>
    <t>ไม่ แถบสเปคตรัมที่วัดได้จะเกิดการเบื่อนทางน้ำเงิน</t>
  </si>
  <si>
    <t>ทำให้รู้ว่าเอกภพเกิดการขยายตัว</t>
  </si>
  <si>
    <t>รังสีไมโครเวฟพื้นหลังเป็นคลื่นแม่เหล็กไฟฟ้าที่หลงเหลือจากการเกิดบิกแบง</t>
  </si>
  <si>
    <t>เกิดขึ้นเมื่อเอกภพมีอายุประมาณ 380,000 ปี หลังจากบิกแบงในช่วงเวลานั้น เอกภพร้อนและมีความหนาแน่นสูงมาก</t>
  </si>
  <si>
    <t>ความเร็วในการเคลื่อนที่แปรผันตรงกับระยะทางระหว่างผู้สังเกตกับกาแล็กซี</t>
  </si>
  <si>
    <t>การขยายตัวของเอกภพตามกฎรับเบิล
V = H0D
การพบรังสีไมโครเวฟพื้นหลังจากอวกาศและการสังเกตสัดส่วนของธาตุเบาในจักรวาล</t>
  </si>
  <si>
    <t xml:space="preserve">ไฮโดรเจน และ ฮีเลียม โดยไฮโดรเจนเกิดขึ้นในช่วงเวลาประมาณ 1 วินาทีแรกหลังบิกแบง ส่วนฮีเลียมเกิดขึ้นในช่วงเวลาประมาณ 3 นาทีหลังบิกแบง </t>
  </si>
  <si>
    <t>กาแล็กซี D อยู่ห่างจากผู้สังเกตบนโลกมากที่สุด
เพราะเส้นสเปกตรัมของมันมีการเลื่อนไปทางแดง มากที่สุด</t>
  </si>
  <si>
    <t>เกิดขึ้นจากการขยายตัวของเอกภพ</t>
  </si>
  <si>
    <t>แถบสเปกตรัมที่วัดได้จะมีการเปลี่ยนแปลงโดยเส้นสเปกตรัมจะเลื่อนไปทางด้านสีน้ำเงิน</t>
  </si>
  <si>
    <t xml:space="preserve">การเลื่อนทางแดงของแสงจากกาแล็กซีที่อยู่ไกลออกไปบ่งชี้ว่าเอกภพกำลังขยายตัว ซึ่งสอดคล้องกับแนวคิดว่าเอกภพเคยมีขนาดเล็กกว่าในอดีตมาก และมีจุดเริ่มต้นจากการระเบิดครั้งใหญ่ </t>
  </si>
  <si>
    <t>แหล่งกำเนิด ต้นกำเนิดของ CMB คือการแผ่รังสีหลังจากการระเบิดครั้งใหญ่ ในขณะที่ไมโครเวฟที่เราใช้ในชีวิตประจำวัน เช่น เตาไมโครเวฟ เป็นเทคโนโลยีที่สร้างขึ้นเพื่อวัตถุประสงค์ต่างๆ</t>
  </si>
  <si>
    <t>เกิดขึ้นเมื่อเอกภพมีอายุประมาณ 380,000 ปี หลังจากการระเบิดครั้งใหญ่  ในช่วงเวลานั้น เอกภพยังร้อนและมีความหนาแน่นสูงมาก</t>
  </si>
  <si>
    <t>เมื่อระยะทางจากโลกของกาแล็กซีเพิ่มขึ้น ความเร็วในการถอยห่างของกาแล็กซีก็เพิ่มขึ้นตามไปด้วย</t>
  </si>
  <si>
    <t>การขยายตัวของเอกภพ การค้นพบรังสีไมโครเวฟพื้นหลัง และ องค์ประกอบของธาตุเบาในเอกภพ เช่น ไฮโดรเจนและฮีเลียม</t>
  </si>
  <si>
    <t>ธาตุแรกที่เกิดขึ้นหลังจากการระเบิดของบิกแบงคือ ไฮโดรเจน และ ฮีเลียม เกิดขึ้นช่วงประมาณ3นาทีหลังการระเบิดของบิกแบง อุณหภูมิและความหนาแน่นของเอกภพเหมาะสมทำให้โปรตอนและนิวตรอนรวมตัวกันเป็นนิวเคลียสของธาตุเบา ก่อนที่เอกภพจะเย็นตัวลงและธาตุหนักอื่น ๆ จะเกิดขึ้นภายหลัง</t>
  </si>
  <si>
    <t>กาแล็กซี D เพราะเส้นสเปกตรัมเลื่อนไปทางแดงมากที่สุด แสดงว่ากำลังเคลื่อนที่ออกจากโลกด้วยความเร็วสูงสุด จึงอยู่ห่างจากโลกมากที่สุด</t>
  </si>
  <si>
    <t>การเลื่อนทางแดงของกาแล็กซีเกิดจากการที่เอกภพกำลังขยายตัว ทำให้แสงจากกาแล็กซีที่เคลื่อนที่ออกจากผู้สังเกต ถูกยืดความยาวคลื่น ทำให้ความถี่ของแสงลดลงและเลื่อนไปทางสีแดง</t>
  </si>
  <si>
    <t>ถ้ากาแล็กซีเคลื่อนที่เข้าหาผู้สังเกต จะไม่เกิดการเลื่อนทางแดง แต่จะเกิดการเลื่อนทางน้ำเงิน คือแถบสเปกตรัมจะ เลื่อนไปทางความยาวคลื่นที่สั้นลง หรือ เลื่อนไปทางสีน้ำเงิน เนื่องจากคลื่นแสงถูกบีบเข้าหากัน ทำให้ความถี่เพิ่มขึ้น</t>
  </si>
  <si>
    <t>การศึกษาการเลื่อนทางแดงของกาแล็กซีแสดงให้เห็นว่ากาแล็กซีกำลังเคลื่อนที่ห่างออกห่างจากโลก เป็นหลักฐานว่าเอกภพกำลังขยายตัว ซึ่งสอดคล้องกับแนวคิดที่ว่าเอกภพเริ่มต้นจากจุดที่มีความหนาแน่นและอุณหภูมิสูงมาก แล้วเกิดการขยายตัวอย่างรวดเร็ว</t>
  </si>
  <si>
    <t>รังสีไมโครเวฟพื้นหลังเป็นรังสีจากการระเบิดของบิกแบงที่ยังคงหลงเหลืออยู่ทั่วเอกภพ มีพลังงานต่ำมากและเกิดจากธรรมชาติ ส่วนรังสีไมโครเวฟที่พบในปัจจุบันมักเกิดจากฝีมือมนุษย์ เช่นเตาไมโครเวฟหรืออุปกรณ์สื่อสาร มีพลังงานสูงกว่า</t>
  </si>
  <si>
    <t>รังสีไมโครเวฟพื้นหลังเกิดขึ้นประมาณ 300,000 ปีหลังจากการเกิดบิกแบง เป็นช่วงที่อุณหภูมิของเอกภพลดลงจนอะตอมสามารถก่อตัวได้ ทำให้แสงสามารถเคลื่อนที่ได้อย่างอิสระ เอกภพจึงเริ่มโปร่งใส และรังสีไมโครเวฟพื้นหลังก็เริ่มแพร่กระจายไปทั่วเอกภพ</t>
  </si>
  <si>
    <t>สรุปได้ว่า ความเร็วในการเคลื่อนที่ถอยห่างของกาแล็กซีแปรผันตรงกับระยะทางระหว่างผู้สังเกตกับกาแล็กซี</t>
  </si>
  <si>
    <t xml:space="preserve">- *การขยายตัวของเอกภพ*: เอ็ดวิน ฮับเบิล ค้นพบว่ากาแล็กซีเคลื่อนที่ไกลออกไปด้วยความเร็วที่เพิ่มขึ้นตามระยะห่าง ซึ่งบ่งชี้ว่าเอกภพกำลังขยายตัว 
- *อุณหภูมิพื้นหลังอวกาศ*: อาร์โน อัลลัน เพนเซียส และโรเบิร์ต วูดโรว์ วิลสัน ค้นพบคลื่นไมโครเวฟพื้นหลังจากอวกาศโดยบังเอิญ </t>
  </si>
  <si>
    <t>ธาตุแรกที่เกิดขึ้นในเอกภพคือ *ไฮโดรเจน* และ *ฮีเลียม* โดยเกิดขึ้นในช่วงเวลา *ประมาณ 3-4 นาทีแรกหลังบิกแบง* ในช่วงที่เรียกว่า *"การสังเคราะห์นิวเคลียส" (Nucleosynthesis)* ซึ่งเป็นช่วงเวลาที่โปรตอนและนิวตรอนรวมตัวกันเพื่อสร้างนิวเคลียสของธาตุเหล่านี้ขึ้นเป็นครั้งแรกในเอกภพ</t>
  </si>
  <si>
    <t>กาแล็กซี่ A</t>
  </si>
  <si>
    <t>การเลื่อนทางแดงของกาแล็กซีเกิดขึ้นเนื่องจาก "ปรากฏการณ์ดอปเปลอร"* เมื่อกาแล็กซีเคลื่อนที่ห่างออกไปจากผู้สังเกต แสงที่ปล่อยออกมาจะมีความยาวคลื่นยาวขึ้น ทำให้แสงเลื่อนไปทางสีแดงของสเปกตรัม ซึ่งบ่งชี้ว่ากาแล็กซีนั้นกำลังเคลื่อนที่ห่างออกไปจากเรา</t>
  </si>
  <si>
    <t>ถ้ากาแล็กซีเคลื่อนที่เข้าหาผู้สังเกต จะไม่เกิดการเลื่อนทางแดง แต่จะเกิด *การเลื่อนทางน้ำเงิน (Blueshift)* แทน แถบสเปกตรัมที่วัดได้จะเลื่อนไปทาง *สีน้ำเงิน* เนื่องจากความยาวคลื่นของแสงลดลงเมื่อแหล่งกำเนิดแสงเคลื่อนที่เข้าหาผู้สังเกต</t>
  </si>
  <si>
    <t>การศึกษาการเลื่อนทางแดงของกาแล็กซีบ่งชี้ว่า *กาแล็กซีส่วนใหญ่กำลังเคลื่อนที่ห่างออกไปจากเรา* ซึ่งสอดคล้องกับแนวคิดที่ว่า *เอกภพกำลังขยายตัว* ตามทฤษฎีบิกแบง การขยายตัวนี้เป็นหลักฐานสำคัญที่สนับสนุนทฤษฎีบิกแบง ซึ่งอธิบายว่าเอกภพเริ่มต้นจากจุดที่มีความหนาแน่นสูงและขยายตัวอย่างรวดเร็วตั้งแต่นั้นเป็นต้นมา</t>
  </si>
  <si>
    <t>รังสีไมโครเวฟพื้นหลัง แตกต่างจากรังสีไมโครเวฟที่เกิดขึ้นในปัจจุบันตรงที่ *รังสีไมโครเวฟพื้นหลังเป็นรังสีที่หลงเหลือมาจากยุคแรกของเอกภพ* หลังจากบิกแบงประมาณ 380,000 ปี ในขณะที่รังสีไมโครเวฟที่เกิดขึ้นในปัจจุบันเกิดจากแหล่งกำเนิดต่าง ๆ เช่น การสื่อสารหรืออุปกรณ์อิเล็กทรอนิกส์ รังสีไมโครเวฟพื้นหลังมีลักษณะเป็น *การแผ่รังสีของวัตถุดำ* ที่มีอุณหภูมิประมาณ 2.73 เคลวิน และมีการกระจายอย่างสม่ำเสมอในทุกทิศทางของเอกภพ ทำให้มันเป็นหลักฐานสำคัญที่สนับสนุนทฤษฎีบิกแบง ในขณะที่รังสีไมโครเวฟที่เกิดขึ้นในปัจจุบันมีแหล่งกำเนิดและคุณสมบัติที่หลากหลายตามการใช้งานหรือวัตถุที่สร้างมันขึ้นมา</t>
  </si>
  <si>
    <t>รังสีไมโครเวฟพื้นหลังเกิดขึ้นในช่วงเวลาประมาณ *380,000 ปีหลังบิกแบง* ในช่วงเวลานั้น เอกภพมีอุณหภูมิลดลงมากพอที่ *อิเล็กตรอนและโปรตอนรวมตัวกันเป็นอะตอมของไฮโดรเจน* ทำให้โฟตอนสามารถเคลื่อนที่ได้อย่างอิสระโดยไม่ถูกกระเจิงโดยอิเล็กตรอน รังสีไมโครเวฟพื้นหลังนี้คือแสงที่หลงเหลือมาจากช่วงเวลานั้น และยังคงแผ่กระจายอยู่ในเอกภพจนถึงปัจจุบัน</t>
  </si>
  <si>
    <t>ยิ่งมีความเร็วเคลื่อนที่มาก ยิ่งอยู่ห่างกับระยะทางระหว่างผู้สังเกตุกับกาแล็กซี่มาก</t>
  </si>
  <si>
    <t>การค้นพบรังสีไมโครเวฟ
การเลื่อนทางแดงของกาแล็กซี</t>
  </si>
  <si>
    <t>ไฮโดรเจน ฮีเลียม ลิเทียม เกิดประมาณ3นาทีหลังจากเกิดบิกแบง</t>
  </si>
  <si>
    <t>D เพราะอยู่ห่างจากสีแดงมากสุด</t>
  </si>
  <si>
    <t>การเลื่อนทางแดงของกาแล็กของการขยายตัวของเอกภพ</t>
  </si>
  <si>
    <t>ไม่เกิด สเปกตรัมที่วัดได้จะมีการเลื่อนไปทางด้านพลังงานสูงขึ้น หรือมีความยาวคลื่นสั้นลง</t>
  </si>
  <si>
    <t>เพราะกฏของฮับเบิลแสดงให้เห็นว่าเอกภพกำลังขยายตัวออกห่างจากเราแสดงว่าเอกภพก็ใหญ่ขึ้นเรื่อยๆ</t>
  </si>
  <si>
    <t>รังสีไมโครเวฟพื้นหลังมีความสม่ำเสมอทั่วเอกภพ และมีอุณหภูมิต่ำ ส่วนรังสีไมโครเวฟปกติเกิดจากการแผ่รังสีจากดาวฤกษ์ หรือสิ่งที่มนุษย์สร้างขึ้น</t>
  </si>
  <si>
    <t>ประมาณ 380,000 ปีหลังบิกแบง
เอกภพเริ่มเย็นลงจนแสงเดินทางได้</t>
  </si>
  <si>
    <t>กาแล็กซีที่อยู่ห่างออกไปจะเคลื่อนที่ถอยห่างจากผู้สังเกตด้วยความเร็วที่สูงขึ้น</t>
  </si>
  <si>
    <t>การขยายตัวของเอกภพ: การสังเกตพบว่ากาแล็กซีส่วนใหญ่ กำลังเคลื่อนที่ออกห่างจากเรา ซึ่งชี้ให้เห็นว่าเอกภพกำลัง ขยายตัว
การค้นพบรังสีไมโครเวฟพื้นหลังของจักรวาล (CMB):คือแสงที่หลงเหลือจากยุคแรกเริ่มของเอกภพ ซึ่งเป็นหลักฐาน โดยตรงของการเกิดบิกแบง</t>
  </si>
  <si>
    <t>ควาร์ก, อิเล็กตรอน, นิวทริโน, โฟตอน: เกิดขึ้นภายใน วินาทีแรก หลังบิกแบง
 โปรตอน และ นิวตรอน: เกิดขึ้นประมาณ 10^-6 วินาที หลังบิกแบง
  นิวเคลียสของไฮโดรเจนและฮีเลียม: เกิดขึ้นประมาณ 3 นาที หลังบิกแบง
  อะตอมไฮโดรเจนและฮีเลียม (ธาตุแรก): เกิดขึ้นประมาณ 300,000 ปี หลังบิกแบง</t>
  </si>
  <si>
    <t>จากข้อมูลแถบสเปกตรัมในภาพ กาแล็กซี D อยู่ห่างจากผู้สังเกตบนโลกมากที่สุด
เพราะ แถบสเปกตรัมของกาแล็กซี D มีการเลื่อนไปทางแดงมากที่สุดเมื่อเทียบกับกาแล็กซีอื่นๆ (B และ C) ซึ่งหมายความว่ากาแล็กซี D กำลังเคลื่อนที่ออกห่างจากเราด้วยความเร็วสูงสุด และตามกฎของฮับเบิล (Hubble's Law) ยิ่งกาแล็กซีเคลื่อนที่ออกห่างจากเราด้วยความเร็วสูงเท่าใด ก็ยิ่งอยู่ไกลออกไปเท่านั้นเนื่องจากการขยายตัวของเอกภพ</t>
  </si>
  <si>
    <t>การเลื่อนทางแดงเกิดจากการที่กาแล็กซีเคลื่อนที่ห่างจาก ผู้สังเกต ทำให้แสงยืดออกไป</t>
  </si>
  <si>
    <t>ไม่เกิดการเคลื่อนทางแดง แต่จะเกิด การเคลื่อนทาง น้ำเงิน (blueshift) แถบสเปกตรัมจะ เลื่อนไปทางสีน้ำเงิน</t>
  </si>
  <si>
    <t>แสดงว่าเอกภพกำลังขยายตัว ซึ่งสอดคล้องกับทฤษฎี บิ๊กแบง</t>
  </si>
  <si>
    <t>เป็นรังสีที่หลงเหลือจากบิ๊กแบง มีอุณหภูมิต่ำและ สม่ำเสมอทั่วเอกภพ ไม่เหมือนไมโครเวฟที่ผลิตโดยมนุษย์</t>
  </si>
  <si>
    <t>เกิดขึ้นประมาณ 380,000 ปีหลังบิ๊กแบง เอกภพตอน นี้เย็นลงและขยายตัวอย่างต่อเนื่อง</t>
  </si>
  <si>
    <t>ความสัมพันธ์ระหว่างระยะทางและอัตราเร็วของ กาแล็กซีเป็นเส้นตรง ซึ่งเรียกว่ากฎของฮับเบิล แสดงว่ากาแล็กซีที่ อยู่ไกลออกไป จะเคลื่อนที่ออกห่างจากเราด้วยความเร็วที่สูงขึ้น</t>
  </si>
  <si>
    <t>ไฮโดรเจนและฮีเลียม เกิดขึ้นในช่วง 3 นาทีแรกหลังบิกแบง</t>
  </si>
  <si>
    <t xml:space="preserve"> D อยู่ห่างจากผู้สังเกตบนโลกมากที่สุดเพราะเส้นสเปกตรัมเลื่อนไปทางแดงมากที่สุด</t>
  </si>
  <si>
    <t>เมื่อแสงจากกาแล็กซีที่อยู่ไกลออกไปมีความยาวคลื่นที่ยาวขึ้นทำให้ปรากฏเป็นสีแดงมากขึ้น</t>
  </si>
  <si>
    <t>แถบสเปกตรัมที่วัดได้จะเลื่อนไปทางความถี่สูงกว่า</t>
  </si>
  <si>
    <t>แหล่งกำเนิดเพราะรังสีไมโครเวฟพื้นหลังเป็นรังสีที่หลงเหลือมาจากการแผ่รังสีของเอกภพยุคต้นแต่รังสีไมโครเวฟปัจจุบันมาจากมนุษย์สร้างขึ้น</t>
  </si>
  <si>
    <t>ประมาณ 380,000 ปีหลังจากการระเบิดใหญ่</t>
  </si>
  <si>
    <t>ยิ่งกาแล็กซีอยู่ไกลจากผู้สังเกตจะวัดได้ว่ามีความเร็วในการถอยห่างมากขึ้น</t>
  </si>
  <si>
    <t>การขยายตัวของเอกภพ,รังสีไมโครเวฟพื้นหลังของจักรวาล,และสัดส่วนของธาตุเบาในจักรวาล</t>
  </si>
  <si>
    <t>ไฮโดรเจนและฮีเลียม เกิดขึ้นในช่วงเวลาประมาณ 3 นาที หลังจากการระเบิดครั้งใหญ่</t>
  </si>
  <si>
    <t>กาแล็กซี A อยู่ห่างจากผู้สังเกตบนโลกมากที่สุด
เพราะมีการเลื่อนของแถบสเปกตรัมไปทางแดงมากที่สุด</t>
  </si>
  <si>
    <t>เกิดขึ้นเมื่อแสงจากกาแล็กซีที่อยู่ไกลออกไปถูกยืดออก ทำให้ความยาวคลื่นของแสงเพิ่มขึ้น และเลื่อนไปทางปลายสเปกตรัมสีแดง</t>
  </si>
  <si>
    <t>จะไม่เกิดการเลื่อนทางแดง และแถบสเปกตรัมที่วัดได้จะมีการเลื่อนไปทางด้านความถี่ที่สูงขึ้น(สีน้ำเงิน)</t>
  </si>
  <si>
    <t>โดยแสดงให้เห็นว่าเอกภพกำลังขยายตัว ซึ่งสอดคล้องกับทฤษฎีที่ว่าเอกภพเริ่มต้นจากการระเบิดครั้งใหญ่</t>
  </si>
  <si>
    <t>รังสีไมโครเวฟพื้นหลังคือ "เสียงสะท้อน" ของบิกแบง ที่บอกเล่าเรื่องราวของเอกภพเมื่อหลายพันล้านปีก่อน ส่วนรังสีไมโครเวฟในปัจจุบันเป็นคลื่นที่มนุษย์สร้างขึ้นหรือเกิดขึ้นเองตามธรรมชาติ</t>
  </si>
  <si>
    <t>รังสีไมโครเวฟพื้นหลังเกิดขึ้นเมื่อ ประมาณ 380,000 ปีหลังจากการระเบิดใหญ่
เอกภพมีลักษณะ ร้อนและหนาแน่นมาก ทึบแสง ไม่มีโครงสร้าง อุณหภูมิประมาณ 3,000 เคลวิน</t>
  </si>
  <si>
    <t>กราฟนี้แสดงให้เห็นว่า จักรวาลกำลังขยายตัว เพราะกาแล็กซียิ่งอยู่ไกลจากเรา ก็ยิ่งเคลื่อนที่ออกไปด้วยความเร็วสูงขึ้นเป็นหลักฐานสำคัญที่สนับสนุน ทฤษฎีบิกแบง ว่าจักรวาลมีจุดกำเนิดและกำลังขยายตัวอย่างต่อเนื่อง</t>
  </si>
  <si>
    <t>การขยายตัวของเอกภพ การค้นพบรังสีไมโครเวฟพื้นหลังของเอกภพ</t>
  </si>
  <si>
    <t xml:space="preserve">h he </t>
  </si>
  <si>
    <t>ปรากฏการณ์ Redshift. การเลื่อนนี้มากขึ้นจาก A ไป D. ตามกฎของฮับเบิล, Redshift ที่มากขึ้นบ่งชี้ว่ากาแล็กซีนั้นอยู่ห่างจากผู้สังเกตมากขึ้นด้วยความเร็วที่สูงขึ้น
จึงตอบ d</t>
  </si>
  <si>
    <t xml:space="preserve"> เกิดขึ้นเมื่อแหล่งกำเนิดแสงเคลื่อนที่ออกห่างจากผู้สังเกต ทำให้คลื่นแสงถูกยืดออก มีความยาวคลื่นมากขึ้น และเลื่อนไปทางสีแดงของสเปกตรัม</t>
  </si>
  <si>
    <t>แถบสเปกตรัมที่วัดได้จะ เลื่อนไปทางด้านความยาวคลื่นที่สั้นลง ไปทางสีน้ำเงิน</t>
  </si>
  <si>
    <t>การขยายตัวของเอกภพเองก็ทำให้แสงจากกาแล็กซีที่อยู่ไกลๆredshift</t>
  </si>
  <si>
    <t>รังสีไมโครเวฟพื้นหลังคือแสงโบราณที่เหลืออยู่จากการกำเนิดเอกภพเป็นร่องรอยความร้อนแรกเริ่มของบิ๊กแบง
รังสีไมโครเวฟในปัจจุบัน คือคลื่นวิทยุที่มนุษย์สร้างขึ้น เช่น จากเตาไมโครเวฟ โทรศัพท์มือถื</t>
  </si>
  <si>
    <t>13.8 พันล้านปีก่อน</t>
  </si>
  <si>
    <t>ยิ่งกาแล็กซีอยู่ไกลออกไปเท่าไหร่ มันก็จะเคลื่อนที่ถอยห่างจากเราด้วยความเร็วที่มากขึ้นเท่านั้น.</t>
  </si>
  <si>
    <t>ไฮโดรเจน  ฮีเลียม เกิดช่วง 3–20 นาทีหลังจากบิกแบง</t>
  </si>
  <si>
    <t>A เพราะเลื่อนทางแดงมากที่สุด</t>
  </si>
  <si>
    <t>จะไม่เกิดการเลื่อนทางแดง แถบสเปกตรัมมีความยาวคลื่นที่สั้นลง</t>
  </si>
  <si>
    <t>เอกภพกำลังขยายตัว สอดคล้องกับแนวคิดของทฤษฎีบิกแบงที่ระบุว่าเอกภพเริ่มจากสภาวะที่หนาแน่นและร้อนมาก แล้วจึง ขยายตัวออกอย่างต่อเนื่อง</t>
  </si>
  <si>
    <t xml:space="preserve">รังสีไมโครเวฟพื้นหลัง คือ รังสีที่สม่ำเสมอทั่วทุกทิศทาง รังสีไมโครเวฟในปัจจุบัน มักเกิดจากแหล่งอื่น ๆ เช่น ดาวเทียม </t>
  </si>
  <si>
    <t>เกิดขึ้นประมาณ 380,000 ปีหลังจากบิกแบง ขณะนั้นเอกภพเย็นลงจน อะตอมสามารถเกิดขึ้นได้</t>
  </si>
  <si>
    <t>ยิ่งกาแล็กซีอยู่ห่างจากผู้สังเกตมาก ความเร็วในการเคลื่อนที่ถอยห่างก็ยิ่งมากขึ้น</t>
  </si>
  <si>
    <t>นาย กฤตภัทร เครือแขก</t>
  </si>
  <si>
    <t>หลักฐานที่ทำให้ทฤษฎีบิกแบงเป็นที่ยอมรับ ได้แก่ การค้นพบว่าดาราจักรถูกผลักออกจากกัน (เอกภพกำลังขยายตัว), การตรวจพบรังสีไมโครเวฟพื้นหลังที่หลงเหลือจากการระเบิดครั้งใหญ่, สัดส่วนของธาตุเบาอย่างไฮโดรเจนและฮีเลียมที่ตรงกับการคาดการณ์ และโครงสร้างของเอกภพที่สอดคล้องกับแบบจำลองของทฤษฎีบิกแบง.</t>
  </si>
  <si>
    <t>ไฮโดรเจน ฮีเลียม ลิเธียม  3นาทีแรก</t>
  </si>
  <si>
    <t>A เพราะเป็นเลื่อนไปถางสีแดง</t>
  </si>
  <si>
    <t>เอกภพกำลังขยายตัว</t>
  </si>
  <si>
    <t>ไม่เกิด  เพราะแถบสเปกตรัมจะเลื่อนเข้ามาทางน้ำเงินเรียกว่าการเลื่อนทางน้ำเงิน</t>
  </si>
  <si>
    <t>การศึกษาการเลื่อนทางแดงของกาแล็กซีสนับสนุนทฤษฎีบิกแบง เพราะแสดงให้เห็นว่า กาแล็กซีกำลังเคลื่อนห่างออกจากกัน ซึ่งหมายความว่าเอกภพกำลังขยายตัวอยู่ — ตรงกับสิ่งที่ทฤษฎีบิกแบงทำนายไว้ว่า เอกภพเริ่มต้นจากจุดเล็กมากและขยายตัวออกไปเรื่อย ๆ นั่นเอง.</t>
  </si>
  <si>
    <t>รังสีไมโครเวฟพื้นหลังเกิดจากบิกแบง กระจายทั่วเอกภพอย่างสม่ำเสมอและมีอุณหภูมิต่ำ (~2.7 K) ส่วนรังสีไมโครเวฟปัจจุบันเกิดจากแหล่งเทียม เช่น เตาไมโครเวฟ มีพลังงานสูงและไม่เกี่ยวกับจักรวาลวิทยา.</t>
  </si>
  <si>
    <t>รังสีไมโครเวฟพื้นหลังเกิดขึ้นเมื่อ ประมาณ 380,000 ปีหลังบิกแบง
ขณะนั้นเอกภพเริ่ม เย็นลงพอ ที่อะตอมจะก่อตัวได้ แสงจึงเริ่ม เดินทางได้อย่างอิสระ ทำให้เอกภพใส ไม่ทึบแสงเหมือนก่อนหน้า และรังสีนั้นยังคงอยู่จนถึงปัจจุบันในรูปของคลื่นไมโครเวฟ.</t>
  </si>
  <si>
    <t>ระยะทางระหว่างผู้สังเกต ความเร็วในการเคลื่อนที่ถอยหลังก็ยิ่งมาก</t>
  </si>
  <si>
    <t>หลักฐานสำคัญที่สนับสนุนทฤษฎีบิกแบงได้แก่:
การขยายตัวของเอกภพ: การสังเกตการณ์พบว่ากาแล็กซีส่วนใหญ่กำลังเคลื่อนที่ห่างออกจากเรา และยิ่งกาแล็กซีอยู่ไกลเท่าไร ก็จะยิ่งเคลื่อนที่เร็วขึ้นเท่านั้น ซึ่งยืนยันว่าเอกภพกำลังขยายตัว
การแผ่รังสีไมโครเวฟพื้นหลังของเอกภพ (CMB): เป็นรังสีที่หลงเหลือจากความร้อนในยุคแรกเริ่มของเอกภพ ซึ่งแผ่กระจายอยู่ทั่วทุกทิศทาง
ปริมาณธาตุเบาในเอกภพ: อัตราส่วนของไฮโดรเจน ฮีเลียม และลิเทียมที่ตรวจพบในเอกภพ สอดคล้องกับการพยากรณ์ตามทฤษฎีบิกแบง</t>
  </si>
  <si>
    <t>ธาตุแรกที่เกิดขึ้นในเอกภพคือ ไฮโดรเจน และ ฮีเลียม (รวมถึงลิเทียมปริมาณเล็กน้อย) ซึ่งเกิดขึ้นในช่วงเวลาประมาณ 3 ถึง 20 นาที หลังบิกแบง ในยุคที่เรียกว่า "ยุคสังเคราะห์นิวเคลียส" (Nucleosynthesis)</t>
  </si>
  <si>
    <t>จากภาพที่กำหนดให้ กาแล็กซีที่อยู่ห่างจากผู้สังเกตบนโลกมากที่สุดคือ กาแล็กซี D ครับ
เหตุผล: แถบสเปกตรัมของกาแล็กซี D มีการเลื่อนไปทางสีแดง (redshift) มากที่สุดเมื่อเทียบกับแถบสเปกตรัมของห้องปฏิบัติการ ตามหลักการของกฎของฮับเบิล (Hubble's Law) ยิ่งกาแล็กซีอยู่ไกลออกไปเท่าใด การเลื่อนทางแดงก็จะยิ่งมีค่ามากขึ้นเท่านั้น แสดงว่ากาแล็กซี D กำลังเคลื่อนที่ถอยห่างจากเราด้วยความเร็วสูงที่สุดและอยู่ไกลที่สุดครับ</t>
  </si>
  <si>
    <t>การเลื่อนทางแดงเกิดขึ้นจากการที่เอกภพกำลังขยายตัว ทำให้คลื่นแสงที่เดินทางมาจากกาแล็กซีถูกยืดออกในระหว่างการเดินทาง ส่งผลให้ความยาวคลื่นเพิ่มขึ้นและเลื่อนไปทางปลายสเปกตรัมสีแดงเมื่อมาถึงผู้สังเกต</t>
  </si>
  <si>
    <t>ถ้ากาแล็กซีเคลื่อนที่เข้าหาผู้สังเกต จะไม่เกิดการเลื่อนทางแดง แต่จะเกิด การเลื่อนทางน้ำเงิน (blueshift) ครับ
แถบสเปกตรัมที่วัดได้จะมีการเปลี่ยนแปลงโดยเลื่อนไปทางปลายสเปกตรัมสีน้ำเงิน เนื่องจากคลื่นแสงถูกบีบอัดให้มีความยาวคลื่นสั้นลง</t>
  </si>
  <si>
    <t>การศึกษาการเลื่อนทางแดงแสดงให้เห็นว่ากาแล็กซีส่วนใหญ่กำลังเคลื่อนที่ห่างจากเรา ซึ่งเป็นหลักฐานโดยตรงว่าเอกภพกำลังขยายตัว การขยายตัวนี้เป็นข้อบ่งชี้สำคัญว่าเอกภพในอดีตเคยมีขนาดเล็กกว่าและมีความหนาแน่นสูงกว่า ซึ่งสอดคล้องกับแนวคิดของทฤษฎีบิกแบง</t>
  </si>
  <si>
    <t>รังสีไมโครเวฟพื้นหลัง เป็นรังสีโบราณที่เหลือจากความร้อนในยุคเริ่มต้นของเอกภพ มีความสม่ำเสมอและแผ่กระจายอยู่ทั่วทั้งจักรวาล
รังสีไมโครเวฟที่เกิดขึ้นในปัจจุบัน เป็นรังสีที่เกิดจากแหล่งกำเนิดเฉพาะเจาะจง เช่น เตาไมโครเวฟ โทรศัพท์มือถือ หรือวัตถุทางดาราศาสตร์บางอย่าง และไม่ได้แผ่กระจายอย่างสม่ำเสมอทั่วเอกภพ</t>
  </si>
  <si>
    <t>รังสีไมโครเวฟพื้นหลังเกิดขึ้นในช่วงเวลาประมาณ 380,000 ปี หลังบิกแบง
ในขณะนั้น เอกภพมีลักษณะที่อุณหภูมิลดลงจนเหลือประมาณ 3,000 เคลวิน ทำให้โปรตอนและนิวเคลียสสามารถรวมตัวกับอิเล็กตรอนเป็นอะตอมที่เป็นกลางได้ และเอกภพก็เปลี่ยนจากสภาพที่ทึบแสง (เป็นพลาสมา) กลายเป็นโปร่งใส ทำให้แสงสามารถเดินทางได้อย่างอิสระ</t>
  </si>
  <si>
    <t>จากกราฟที่กำหนดให้ ซึ่งแสดงความสัมพันธ์ระหว่างความเร็วในการเคลื่อนที่ถอยห่างของกาแล็กซีกับระยะห่างจากผู้สังเกต สามารถสรุปความสัมพันธ์ได้ดังนี้:
ความเร็วในการเคลื่อนที่ถอยห่างของกาแล็กซีแปรผันตรงกับระยะห่างของกาแล็กซีนั้นจากผู้สังเกต
กล่าวคือ ยิ่งกาแล็กซีอยู่ห่างจากเรามากเท่าใด ก็จะยิ่งเคลื่อนที่ถอยห่างออกไปเร็วขึ้นเท่านั้น ความสัมพันธ์นี้เป็นที่รู้จักในชื่อ กฎของฮับเบิล (Hubble's Law) ซึ่งเป็นหลักฐานสำคัญที่ชี้ว่าเอกภพกำลังขยายตัว</t>
  </si>
  <si>
    <t>41304@promma.ac.th</t>
  </si>
  <si>
    <t>ปัญญิณทรีย์ เอี่ยมสะอาด</t>
  </si>
  <si>
    <t>ปัญญิณทรีย์</t>
  </si>
  <si>
    <t>กระบวนการประลัย</t>
  </si>
  <si>
    <t>อะตอมไฮโดรเจนเเละอะตอมฮีเลียม​ ประมาณ1000ล้านปี</t>
  </si>
  <si>
    <t>Aเพราะสเปกตรัมใกล้สีเเดง</t>
  </si>
  <si>
    <t>อุณหภูมิเปลี่ยนเเปลง</t>
  </si>
  <si>
    <t>เอกภพมีอุณหภูมิเพิ่มขึ้น</t>
  </si>
  <si>
    <t>เกิดขึ้นเพราะบิกเเบง</t>
  </si>
  <si>
    <t>1000ล้านปี</t>
  </si>
  <si>
    <t>200</t>
  </si>
  <si>
    <t>ไม่​ สเปกตรัมจะเปลี่ยนเป็นสีฟ้า</t>
  </si>
  <si>
    <t>41302@promma.ac.th</t>
  </si>
  <si>
    <t>ปกรณ์เกียรติ ปิ่นแก้ว</t>
  </si>
  <si>
    <t>นายปกรณ์เกียรติ ปิ่นแก้ว</t>
  </si>
  <si>
    <t>รังสีไมโครเวฟพื้นหลังจักรวาล</t>
  </si>
  <si>
    <t>อะตอมไฮโดรเจนและฮีเลียม เกิดหลังบิกแบง 1000 ล้านปี</t>
  </si>
  <si>
    <t>D เพราะความถี่ต่ำสุด</t>
  </si>
  <si>
    <t>เกิดจากความยาวคลื่นของแสงถูกยืดออกไปพร้อมกับพื้นที่ว่างตลอด ระยะทางที่แสงเดินทางมา</t>
  </si>
  <si>
    <t>รังสีไมโครเวฟที่เกิดขึ้นในปัจจุบัน คือ คลื่นวิทยุ รังสีไมโครเวฟพื้นหลังเกิดขึ้นหลังบิกแบงและให้ความร้อนในอวกาศ</t>
  </si>
  <si>
    <t>380000 ปี หลังเกิดบิกแบง</t>
  </si>
  <si>
    <t>ระยะทางระหว่างผู้สังเกตกับกาแล็กซียิ่งมาก ความเร็วในการเคลื่อนที่ถอยห่างยิ่งมาก</t>
  </si>
  <si>
    <t>เกิด แถบสเปกตรัมมากขึ้น</t>
  </si>
  <si>
    <t>41608@promma.ac.th</t>
  </si>
  <si>
    <t>ญานิสา บุญมาก</t>
  </si>
  <si>
    <t>น.ส.ญานิสา บุญมาก</t>
  </si>
  <si>
    <t>การขยายตัวของเอกภพซึ่งอธิบายด้วยกฎฮับเบิล</t>
  </si>
  <si>
    <t>เส้นaไหนห่างมาก กาแล็คซีจะอยู่ห่าง เพราะแลมป์ดาห่าง กาแล็คซีจะยิ่งอยู่ห่าวตามเส้นแลมป์ตา</t>
  </si>
  <si>
    <t xml:space="preserve">จากความยาวคลื่นของแสงถูกยืดออกไปพร้อมกับพื้นที่ว่างตลอด ระยะทางที่แสงเดินทางมา </t>
  </si>
  <si>
    <t>หากเราพิจารนาเอกภพโดยให้เวลาย้อนกลับไปนานพอทุกสรรพสิ่งในเอกภพจะถุกบีบอัดอยู่ที่จุดๆเดียวและการระเบิดที่เกิดขึ้นอย่างรวดเร้วในจุดๆนี่คือ บิกแบง</t>
  </si>
  <si>
    <t>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</si>
  <si>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เกิดขึ้นราว 380,000ปีหลัฝ จากการระเบิดใหย่ที่เป้นจุดกำเนิดของเอกภพ</t>
  </si>
  <si>
    <t>ความเร้วในการเคบื่อนที่ถอยห่างมากขึ้นในระยะทางระหว่างผู้สังเกตกับกาแลคซีก้จะมากขึ้น</t>
  </si>
  <si>
    <t xml:space="preserve">สเปกตรัมของกาแลคซีจะแลคซีจะเลื่อนไปทางแดงมากกว่า
</t>
  </si>
  <si>
    <t>41650@promma.ac.th</t>
  </si>
  <si>
    <t>ณัฏฐณิชา สิทธิชัย</t>
  </si>
  <si>
    <t xml:space="preserve">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t>
  </si>
  <si>
    <t>เส้นAไหนห่างมาก กาแล็กซีจะอยู่ห่าง เพราะแลมบ์ดาห่าง กาแล็กซีจะยิ่งอยูาห่าวตามเส้นแลมบ์ดา</t>
  </si>
  <si>
    <t xml:space="preserve">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t>
  </si>
  <si>
    <t xml:space="preserve">เกิดขึ้นราว 380,000 ปีหลังจากการระเบิดใหญ่ที่เป็นจุดกำเนิดของเอกภพ </t>
  </si>
  <si>
    <t>ความเร็วในการเคลื่อนที่ถอยห่างมากขึ้นระยะทางระหว่างผู้สังเกตกับกาแล็กซีก็จะมากขึ้น</t>
  </si>
  <si>
    <t>สเปกตรัมของกาแล็กซีจะเลื่อนไปทางแดงมากกว่า</t>
  </si>
  <si>
    <t>43509@promma.ac.th</t>
  </si>
  <si>
    <t>นัฐวัฒน์ นาเวชวนิชกุล</t>
  </si>
  <si>
    <t>นาย.นัฐวัฒน์ นาเวชวนิชกุล</t>
  </si>
  <si>
    <t>การขยายตัวของเอกภพ ไมโครเวฟพื้นหลัง จากอวกาศ</t>
  </si>
  <si>
    <t>ควาร์ก แอนติควาร์ก อิเล็กตรอน โพซิตรอน นิ วทริโน แอนตรีนิวทริโน เกิดในช่วง 10^-13- 10^-32</t>
  </si>
  <si>
    <t>ส้นAไหนห่างมาก กาแล็กซีจะอยู่ห่าง เพราะแลมบ์ดาห่าง กาแล็กซีจะยิ่งอยูาห่าวตามเส้นแลมบ์ดา
12.ความเร็วในการเคลื่อนที่ถอยห่างมากขึ้นระยะทางระหว่างผู้สังเกตกับกาแล็กซีก็จะมากขึ่ย</t>
  </si>
  <si>
    <t>เกิดจากความยาวคลื่นแสงถูกยึดออกไปพร้อม พื้นที่ว่างตลอดระยะทางที่แสงเดินทางมา</t>
  </si>
  <si>
    <t>หากเราพิจารนาเอกภพโดยให้เวลาย้อนกลับ ไปนานพอทุกสรรพสิ่งในเอกภพจะถูกบีบอัด อยู่ที่จุดๆเดียวและการระเบิดที่เกิดขึ้นอย่าง รวดเร็วในจุดๆนี่คือ บิกแบง</t>
  </si>
  <si>
    <t>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</si>
  <si>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เกิดขึ้นราว 380,000ปีหลัฝ จากการระเบิดใหย่ ที่เป็นจุดกำเนิดของเอกภพ</t>
  </si>
  <si>
    <t>ความเร้วในการเคบื่อนที่ถอยห่างมากขึ้นใน ระยะทางระหว่างผู้สังเกตกับกาแลคซีก้จะมาก ขึ้น</t>
  </si>
  <si>
    <t>สเปกตรัมของกาแลคซีจะแลคซีจะเลื่อนไป ทางแดงมากกว่า</t>
  </si>
  <si>
    <t>43508@promma.ac.th</t>
  </si>
  <si>
    <t>ธีรพล เศรษฐ์ธนานุรักษ์</t>
  </si>
  <si>
    <t>ไฮไดเจน</t>
  </si>
  <si>
    <t xml:space="preserve">
6.เส้นAไหนห่างมาก กาแล็กซีจะอยู่ห่าง เพราะแลมบ์ดาห่าง กาแล็กซีจะยิ่งอยูาห่าวตามเส้นแลมบ์ดา
</t>
  </si>
  <si>
    <t xml:space="preserve">เกิดจากความยาวคลื่นของแสงถูกยืดออกไปพร้อมกับพื้นที่ว่างตลอด ระยะทางที่แสงเดินทางมา
</t>
  </si>
  <si>
    <t>หากเราพิจารณาเอกภพโดยให้เวลาย้อนกลับไปนานพอ ทุกสรรพสิ่งในเอกภพจะถูกบีบอัดอยู่ที่จุดๆเดียว เเละการระเบิดที่เกิดขึ้นอย่างรวดเร็ว เรียกว่า บิ๊กเเบง</t>
  </si>
  <si>
    <t>10.มันคือ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</si>
  <si>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เกิดขึ้นราวๆ 380,000 ปีหลังจากการระเบิดใหญ่ที่เป็นตุดกำเนิดของเอกภพ</t>
  </si>
  <si>
    <t>ความเร็วในการเคลื่อนที่ถอยห่างมากขึ้นระยะทางระหว่างผู้สังเกตกับกาแล็กซีก็จะมากขึ่ย</t>
  </si>
  <si>
    <t>เสปกตรัมของกาเเลคซีจะเลื่อนไปทางเเดงมากกว่า</t>
  </si>
  <si>
    <t>41450@promma.ac.th</t>
  </si>
  <si>
    <t>ณันชาภัคร บุญมีโชติ</t>
  </si>
  <si>
    <t>น.ส. ณันชาภัคร บุญมีโชติ</t>
  </si>
  <si>
    <t>ดารขยายตัวของเอกภพซึ่งอธิบายด้วยกฎฮับเบิล</t>
  </si>
  <si>
    <t>เกิดจากความยาวของคลื่นเเสงยืดออกพร้อมกับพื้นที่ว่างตลอดระยะทาวที่เเสงเดินทางมา</t>
  </si>
  <si>
    <t>หากเราพิจารณาเอกภพโดยให้เวลาย้อนกลับไปนานพอ ทุกสรรพสิ่งในเอกภพจะถูกบีบอัดอยู่ที่จุดๆเดียว เเละการระเบิดที่เกิดขึ้นอย่างรวดเร็วในจุดๆนี่คือ บิ๊กเเบง</t>
  </si>
  <si>
    <t>เกิดขึ้นราวๆ 380,000 ปีหลังจากการระเบิดใหญ่ที่เป็นจุดกำเนิดของเอกภพ</t>
  </si>
  <si>
    <t>สเปกตรัมของกาแล็กซีจะเลื่อนไปทางเเดงมากกว่า</t>
  </si>
  <si>
    <t>43513@promma.ac.th</t>
  </si>
  <si>
    <t>จุฑามาศ เจี้ยมดี</t>
  </si>
  <si>
    <t xml:space="preserve">วิท
6.เส้นAไหนห่างมาก กาแล็กซีจะอยู่ห่าง เพราะแลมบ์ดาห่าง กาแล็กซีจะยิ่งอยูาห่าวตามเส้นแลมบ์ดา
</t>
  </si>
  <si>
    <t>จากความยาวคลื่นของแสงถูกยึดออกไปพร้อมกับพื้นที่ว่างตลอด ระยะทางของแสงเดินทางมา</t>
  </si>
  <si>
    <t>หากเราพิจารณาเอกภพโดยให้เวลาย้อนกลับไปนานพอทุกสรรพสิ่งในเอกภพจะบีบอัดอยู่ที่จุดๆเดียวและการระเบิดที่เกิดขึ้นอย่างรวดเร็วในจุดๆนี่คือ บิกแบง</t>
  </si>
  <si>
    <t>สเปกตรัมของกาแลคซีจะแคลซีจะเลื่อนไปทางแดงมากกว่า</t>
  </si>
  <si>
    <t>43511@promma.ac.th</t>
  </si>
  <si>
    <t>คนัสนันช์ เร่งกำเหนิด</t>
  </si>
  <si>
    <t>รังสีไมโครเวฟพื้นหลังจักรวาล
ดวงอาทิตย์ถือว่าเป็นดาวฤกษ์ที่ยังมีอายุน้อย หากเทียบกับอายุเอกภพ</t>
  </si>
  <si>
    <t>ไฮโดรเจน 
300,000ปี</t>
  </si>
  <si>
    <t>กาแล็กซี A เพราะยิ่งเข้าใกล้ก็จะทำให้ห่างกาแล็กซีมาก</t>
  </si>
  <si>
    <t>เกิดจากความยาวคลื่นของแสงถูกยืดออกไปพร้อมกับพื้นที่ว่างตลอด</t>
  </si>
  <si>
    <t>รังสีไมโครเวฟพื้นหลังเป็นคลื่นแม่เหล็กไฟฟ้ารูปแบบหนึ่งที่แผ่อยู่ในเอกภพ ส่วน รังสีไมโครเวฟเป็นรังสีแม่เหล็กไฟฟ้าเช่นเดียวกับคลื่นวิทยุ</t>
  </si>
  <si>
    <t>380,000</t>
  </si>
  <si>
    <t>เมื่อความเร็วในพื้นที่ห่างมากขึ้ย ระยะทางกับผู้สังเกตกับกาแล็กซีมากขึ้นทั้งสองแปรผันตรงกัน</t>
  </si>
  <si>
    <t>ไม่เข้าหาทางแดงแต่ว่าแทบจะเปลี่ยนทางน้ำเงิน</t>
  </si>
  <si>
    <t>41368@promma.ac.th</t>
  </si>
  <si>
    <t>ปัณฑิตา มิตรกุล</t>
  </si>
  <si>
    <t>นางสาว ปัณฑิตา มิตรกุล</t>
  </si>
  <si>
    <t xml:space="preserve">ไมโครเวฟพื้นหลัง
การขยายตัวของเอกภพ
</t>
  </si>
  <si>
    <t>ธาตุที่เกิดธาตุเเรกคือ ไฮโดรเจน เกินในช่วงเวลา10-43</t>
  </si>
  <si>
    <t>A เพราะยิ่งเข้าใกล้ก็จะทำให้ยิ่งห่างกาเเบ็กซีมากขึ้น</t>
  </si>
  <si>
    <t>การขยายตัวของเองกภพ</t>
  </si>
  <si>
    <t>อุณความร้อนที่ลดลง</t>
  </si>
  <si>
    <t>เกิดขึ้นในช่วงเวลาการระเบิดของบิกเเบงในเอกภพมีลักษณะจะเป็น กาเเล็กซี</t>
  </si>
  <si>
    <t>เมื่อความเร็วในพื้นที่ห่างมากขึ้นระยะทางกับผู้สังเกตกับกาเเล็กซีมากขึ้นทั้งสองเเปรผันตรงกัน</t>
  </si>
  <si>
    <t>ไม่เคลื่อนทางเเดง เเถบสเปกตรัมจะเคลื่อนไปทางสีน้ำเงิน</t>
  </si>
  <si>
    <t>41425@promma.ac.th</t>
  </si>
  <si>
    <t>คณิน สาวสวรรค์</t>
  </si>
  <si>
    <t>การขยายตัวของเอกภพ และ ไมโครเวฟหลังจากอวกาศ</t>
  </si>
  <si>
    <t>ควาร์ก แอนติควาร์ก อิเล็กตรอน โพซิตอน นิวทริโน แอนตินิวทริโน เกิดในช่วง 10</t>
  </si>
  <si>
    <t>เส้น a ไหนห่างมาก กาแล็คซี่จะอยู่ห่าง เพราะแลมป์ดาห่าง กาแล็คซี่จะยิ่งอยู่ห่างเส้น แลมป์ดา</t>
  </si>
  <si>
    <t>หากพิจารณาเอกภพโดยให้เวลาย้อนกลับไปนานพอทุกสรรพสิ่งในเอกภพจะถูกบีบอัดอยู่ที่จุดๆเดียวและระเบิดขึ้นอย่างรวดเร็ว เรียกว่า บิกแบง</t>
  </si>
  <si>
    <t>รังสีไมโครเวฟปัจจุบันคือ คลื่นวิทยุ
รังสีไมโครเวฟพื้นหลังคือ เอกภพและคลื่นแม่เหล็กไฟฟ้า</t>
  </si>
  <si>
    <t>เกิดขึ้นหลังช่วงเวลา บิกแบง และเอกภพจะมีอุณหภูมิลดลง</t>
  </si>
  <si>
    <t>ยิ่งระยะทางห่างกับเรามาก ความเร็วก็จะยิ่งมาก</t>
  </si>
  <si>
    <t>สเปคตรัมของกาแล็คซี่จะเลื่อนไปทางแดงมากกว่า</t>
  </si>
  <si>
    <t>41331@promma.ac.th</t>
  </si>
  <si>
    <t>ลภัสรดา อารยาภิชาติ</t>
  </si>
  <si>
    <t>น.ส.ลภัสรดา อารยาภิชาติ</t>
  </si>
  <si>
    <t>การขยายตัวของเอกภพและไมโครเวฟพื้นหลังจากอวกาศ(CMB:Cosmic Microwave Background)</t>
  </si>
  <si>
    <t>ควาร์ก,แอนติควาร์ก,อิเล็กตรอน,โพซิตรอน,นิวทริโน,แอนตินิวทริโน เกิดขึ้นหลังจากที่บิกแบงระเบิด(10^-43 ถึง 10^-32)</t>
  </si>
  <si>
    <t>กาแล็กซี่A เพราะมีความถี่ตํ่าทำให้เกิดความยาวคลื่นที่ยาวขึ้นและทำให้ไกลจากโลกมากขึ้น</t>
  </si>
  <si>
    <t>ความยาวของคลื่นแสงถูกยืดออกไปทำให้เกิดพื้นที่ว่างตลอดระยะทางที่แสงเดินทางมา</t>
  </si>
  <si>
    <t>ทำให้ทฤษฎีการขยายตัวของเอกภพน่าเชื่อถือมากขึ้น เพราะการเลื่อนทางแดงจะไปไกลมากขึ้น</t>
  </si>
  <si>
    <t>ไมโครเวฟพื้นหลังคือสภาพปัจจุบันของเอกภพที่มีคลื่นแม่เหล็กไฟฟ้าแพร่กระจายอยู่ทุกแห่งหนในเอกภพ และ รังสีไมโครเวฟปัจจุบันเป็นคลื่นวิทยุที่มีความถี่สูงมาก จนมีความยาวคลื่นสั้นมาก</t>
  </si>
  <si>
    <t>เกิดขึ้นเมื่อเอกภพมีอุณหภูมิลดลงเหลือประมาณ5,000เคลวิน เอกภพในตอนนั้นจะทำให้อิเล็กตรอนเคลื่อนที่ช้าลง และนิวเคลียสของไฮโดรเจนและฮีเลียมดึงอิเล็กตรอนมา เกิดเป็นอะตอมไฮโดรเจนและอะตอมฮีเลียม</t>
  </si>
  <si>
    <t>ความเร็วในการเคลื่อนที่ถอยห่างมากขึ้นเท่าไหร่ ระยะทางระหว่างผู้สังเกตกับกาแล็กซีจะไกลมากขึ้น</t>
  </si>
  <si>
    <t>ไม่เกิด และแถบสเปกตรัมจะเลื่อนเข้าหาสีม่วง</t>
  </si>
  <si>
    <t>41659@promma.ac.th</t>
  </si>
  <si>
    <t>ปาณิศา ขนอม</t>
  </si>
  <si>
    <t>นางสาวปาณิศา ขนอม</t>
  </si>
  <si>
    <t xml:space="preserve">การขยายตัวของเอกภพ และไมโครเวฟพื้นหลังอวกาศ(Cosmic Microwave Background: CMB) </t>
  </si>
  <si>
    <t>ควาร์ก แอนติควาร์ก อิเล็กตรอน โพซิตรอน นิวทริโน แอนตินิวทริโน</t>
  </si>
  <si>
    <t>A เพราะมีความถี่ต่ำ เกิดการเลื่อนทางแดง และมีระยะห่างมากกว่า</t>
  </si>
  <si>
    <t>เกิดการความยาวของคลื่นเเสงถูกยืดออกไปพร้อมที่ว่างที่มากขึ้น และระยะทางแสงนานขึ้น</t>
  </si>
  <si>
    <t>การขยายตัวของเอกภพคือการเลื่อนทางแดง การเลื่อนทางแดงทำให้เอกภพขยายขึ้นเรื่อยๆ</t>
  </si>
  <si>
    <t>รังสีไมโครเวฟพื้นหลังคือสภาพปัจจุบันของของเอกภพที่มีคลื่นวิทยุแพร่กระจายอยู่ทุกแห่ง 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</si>
  <si>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เกิดขึ้นในช่วงที่เอกภพมีอุณหภูมิลดลงประมาณ5,000เคลวิน เอกภพในขณะนั้นมีลักษณะโปร่งแสงและมีคลื่นแม่เหล็กไฟฟ้าคงเหลือในอวกาศ</t>
  </si>
  <si>
    <t>ถ้าความเร็วในการเคลื่อนที่มากเท่าไหร่ระยะทางระหว่างผู้สังเกตุกับกาแล็กซีก็จะมากเท่านั้น</t>
  </si>
  <si>
    <t>จะไม่เกิดการเลื่อนทางแดง แถบสเปกตรัมจะเลื่อนเข้าหาสีน้ำเงิน</t>
  </si>
  <si>
    <t>41695@promma.ac.th</t>
  </si>
  <si>
    <t>เปรมยุตา ลำใยงาม</t>
  </si>
  <si>
    <t>นางสาวเปรมยุตา ลำใยงาม</t>
  </si>
  <si>
    <t>การขยายตัวของเอกภพ และไมโครเวฟพื้นหลังจากอวกาศ ( Cosmic Microwave Background )</t>
  </si>
  <si>
    <t>ควาร์ก แอนติควาร์ก อิเล็กตรอน โพซิตรอน
นิวทริโน แอนตินิวทริโน เกิดในช่วง 10^-43 ถึง10^-32 หลังจากบิงแบง</t>
  </si>
  <si>
    <t>A เนื่องจากมีความถี่ต่ำทำให้เกิดการเลื่อนทางแดง ซึ่งจะทำให้ไกลจากผู้สังเกตมากที่สุด</t>
  </si>
  <si>
    <t xml:space="preserve">เกิดจากความยาวคลื่นของแสงถูกยืดออกไปพร้อมกับพื้นที่ว่างตลอดระยะทางที่แสงเดินทางมา </t>
  </si>
  <si>
    <t>รังสีไมโครเวฟพื้นหลังคือสภาพปัจจุบันของเอกภพแพร่กระจายอยู่ทุกแห่งหนในเอกภพเป็นร่องรอยที่เหลือของอนุภาคโปรตรอนในตอนที่เกิดการบิกแบงเกิดเป็นคลื่นที่ปรากฎในทั่วทุกแห่งมีความถี่สูง ส่วนไมโครเวฟที่เกิดขึ้นปัจจุบันคือรังสีทั่วไปในบูลธูท ไมโครเวฟเครื่องใช้</t>
  </si>
  <si>
    <t>ขึ้นราว 380,000 ปีหลังจากการระเบิดใหญ่ที่เป็นจุดกำเนิดของเอกภพ</t>
  </si>
  <si>
    <t>ถ้าความเร็วในการเคลื่อนที่มากเท่าไหร่ ระยะทางระหว่างผู้สังเกตกับกาแล็กซีก็จะมากขึ้นตาม</t>
  </si>
  <si>
    <t>ไม่เกิด มีการเปลี่ยนคือแถบสเปกตรัมจะเลื่อนเข้าหาสีน้ำเงิน</t>
  </si>
  <si>
    <t>41657@promma.ac.th</t>
  </si>
  <si>
    <t>นดา ครึกครื้น</t>
  </si>
  <si>
    <t>รังสีไมโครเวฟพื้นหลังจักวาล
ดวงอาทิตย์ถือว่าเป็นดาวฤกษ์ที่ยังมีอายุน้อย
หากเทียบกับอายุเอกภาพ</t>
  </si>
  <si>
    <t>ไฮโอเจน
300,000ปี</t>
  </si>
  <si>
    <t>กาแล็กซีAเพร่ะยิ่งเข้าใกล้ก็จะทำให้ห่าง
กาแล็กซีมาก</t>
  </si>
  <si>
    <t>เกิดจากความยาวคลื่นของแสงถูกยึดออกไปพร้อมกับพื้นที่ว่างตลอด</t>
  </si>
  <si>
    <t>เอกภาพขยายตัว</t>
  </si>
  <si>
    <t>รังสีไม่โครเวฟพื้นหลังเป็นคลื่นแม่เหล็กไฟฟ้า
รูปแบบหนึ่งที่แผ่อยู่ในเอกภพ ส่วน รังสี
ไมโครเวฟเป็นรังสีแม่เหล็กไฟฟ้าเช่นเดียวกับคลื่นวิทยุ</t>
  </si>
  <si>
    <t>เมื่อความเร็วในพื้นที่ห่างมากขึ้น ระยะทางกับ
ผู้สร้างเกตกับกาแล็กซีมากขึ้นทั้งสองแปรผันตรงกัน</t>
  </si>
  <si>
    <t>43500@promma.ac.th</t>
  </si>
  <si>
    <t>ภูธเนศ สืบสุข</t>
  </si>
  <si>
    <t>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 2.73 เคลวิน</t>
  </si>
  <si>
    <t>ไฮโดรเจน ฮิเลี่ยม</t>
  </si>
  <si>
    <t>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t>
  </si>
  <si>
    <t>คลื่นแม่เหล็กไฟฟ้าที่เหลือจากการขยายตัวของเอกภพในช่วงคลื่นไมโครเวฟซึ่งตรงกับการแผ่รังสีของวัตถุดำที่อุณหภูมิประมาณ2.73 เคลวิน</t>
  </si>
  <si>
    <t>เกินขี้นราว380,000หลังจากการระเบิดใหญ่ที่เป็นจุดกำเนิดของเอกภพ</t>
  </si>
  <si>
    <t>ไม่ เพราะแถบสเปกตรัมจะเกิดการเลื่อนทางน้ำเงิน ข้อ</t>
  </si>
  <si>
    <t>43502@promma.ac.th</t>
  </si>
  <si>
    <t>อดิศักดิ์ หอมรักษ์</t>
  </si>
  <si>
    <t>อดิศ หอมรักษผื</t>
  </si>
  <si>
    <t xml:space="preserve">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 2.73 เคลวิน </t>
  </si>
  <si>
    <t>ธาตุแรกที่เกิดขึ้นคือไฮโดรเจนกับฮีเลียมเกิดตอน1,000ล้านปี</t>
  </si>
  <si>
    <t>Aเพราะพลังงานน้อยกว่าอันอื่น</t>
  </si>
  <si>
    <t>คลื่นไมโครเวฟในอดีตเกิดจากรังสีของดวงดาวที่แผ่ออกมาส่วนในปัจุบันคือการสั่นเพื่อให้คลื่นความร้อน</t>
  </si>
  <si>
    <t>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 การศึกษาขนาดและความเข้มของระลอกรังสีพื้นหลังช่วยให้ทราบว่าเอกภพมีต้นกำเนิดเป็นอย่างไร</t>
  </si>
  <si>
    <t>สรุปความสัมพันธ์ของความเร่งกับระยะทางยิ่งระยะห่างมากความเร้วยิ่งมาก</t>
  </si>
  <si>
    <t>กาแล็กจะเลื่อนไปทางแถบสีน้ำเงินเพราะพลังงานและความถี่มากขึ้น</t>
  </si>
  <si>
    <t>43501@promma.ac.th</t>
  </si>
  <si>
    <t>วายุ จันทร์อยู่</t>
  </si>
  <si>
    <t>นาย วายุ จันทร์อยู่</t>
  </si>
  <si>
    <t>ภาพถ่าย</t>
  </si>
  <si>
    <t>A เพราะเป็นการเลื่อนทางแดง</t>
  </si>
  <si>
    <t xml:space="preserve">คลื่นแม่เหล็กไฟฟ้าที่เหลือจากการขยายตัวของเอกภพในช่วงคลื่นไมโครเวฟซึ่งตรงกับการแผ่รังสีของวัตถุดำที่อุณหภูมิประมาณ2.73 เคลวิน </t>
  </si>
  <si>
    <t xml:space="preserve">ไม่ เพราะแถบสเปกตรัมจะเกิดการเลื่อนทางน้ำเงิน </t>
  </si>
  <si>
    <t>43497@promma.ac.th</t>
  </si>
  <si>
    <t>ปภังกร ธนวัฒน์สกุล</t>
  </si>
  <si>
    <t xml:space="preserve">ไฮโดรเจน หลังเกิดบิกแบง300,000ปี </t>
  </si>
  <si>
    <t xml:space="preserve">A เพราะเป็นการเลื่อนทางแดง </t>
  </si>
  <si>
    <t>เป็นความสัมพันธ์ระหว่างความเร็วกันระยะห่าง ถ้าระยะห่างน้อยความเร็วก็จะน้อยถ้าระยะห่างมากความเร็วก็จะมาก</t>
  </si>
  <si>
    <t>43492@promma.ac.th</t>
  </si>
  <si>
    <t>กิตติพงศ์ เทพบุตร</t>
  </si>
  <si>
    <t>ไฮโดรเจน หลังเกิดบิกเเบง  300000 ปี</t>
  </si>
  <si>
    <t>Aเพราะเป็นการ เลื่อนทางเเดง</t>
  </si>
  <si>
    <t>43493@promma.ac.th</t>
  </si>
  <si>
    <t>ณภัทร สอยไม้</t>
  </si>
  <si>
    <t>ไฮโดเจน หลังเกิดบอกแบง300,000ปี</t>
  </si>
  <si>
    <t>Aเพราะเป็นการเลื่อนทางแดง</t>
  </si>
  <si>
    <t xml:space="preserve">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
</t>
  </si>
  <si>
    <t>คลื่อแม่เหล็กไฟฟ้าที่เหลือจากการขยายตัวของเอกภพในช่วงคลื่นไมโครเวฟซึ่งตรงกับการแผ่รังสีของวัตถุดำมี่อุณหภูมิประมาณ 2.73 เคลวิน</t>
  </si>
  <si>
    <t>ไม่ เพราะแถบสเปกตรัมเลื่อนไปทางน้ำเงิน</t>
  </si>
  <si>
    <t>41597@promma.ac.th</t>
  </si>
  <si>
    <t>สิรธีร์ วรคันท์</t>
  </si>
  <si>
    <t>43503@promma.ac.th</t>
  </si>
  <si>
    <t>ชนากานต์ เอี่ยมสมัย</t>
  </si>
  <si>
    <t>เป็นความสัมพันธ์ระหว่างความเร็วกับระยะทาง</t>
  </si>
  <si>
    <t>41618@promma.ac.th</t>
  </si>
  <si>
    <t>ศิวพร จอกทอง</t>
  </si>
  <si>
    <t xml:space="preserve">มีวิวัฒนาการต่อเนื่องจนเกิดเป็นกาแล็กซี เนบิวลา ดาวฤกษ์ ระบบสุริยะ โลก ดวงจันทร์ มนุษย์ และสิ่งมีชีวิตต่างๆ ทฤษฎีนี้ได้รับการยอมรับมากขึ้น 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เป็นต้น
</t>
  </si>
  <si>
    <t>Aเะราะเลื่อนทางแดง</t>
  </si>
  <si>
    <t>เป็นความสัมพันธ์ของความเร็วกับระยะทาง</t>
  </si>
  <si>
    <t>41352@promma.ac.th</t>
  </si>
  <si>
    <t>สิรภพ อ่วมเนตร</t>
  </si>
  <si>
    <t>นาย สิรภพ อ่วมเนตร</t>
  </si>
  <si>
    <t>ไฮโดรเจน หลังเกิดบิกแบง300,000ปี</t>
  </si>
  <si>
    <t>ไม่ เพราะแถบสเปกตรัมจะเลื่อนไปทางน้ำเงิน</t>
  </si>
  <si>
    <t>41583@promma.ac.th</t>
  </si>
  <si>
    <t>กฤษณะ สิงห์โต</t>
  </si>
  <si>
    <t>ไฮโดรเจน และฮีเลียม เกิดเมื่อหลังเกิดบิกแบง 1,000 ล้านปี</t>
  </si>
  <si>
    <t>กราฟสรุปความสัมพันธ์ของความเร็วและระยะทาง</t>
  </si>
  <si>
    <t>41354@promma.ac.th</t>
  </si>
  <si>
    <t>อัครวินท์ กลั่นเกล้า</t>
  </si>
  <si>
    <t>ไฮโดรเจน หลังเกิดบิกเเบง300,000ปี</t>
  </si>
  <si>
    <t>Aเพราะเป็นการเลื่อนทางเเดง</t>
  </si>
  <si>
    <t>ไม่ เพราะเเถบสเปกตรัมจะเลื่อนไปทางน้ำเงิน</t>
  </si>
  <si>
    <t>41394@promma.ac.th</t>
  </si>
  <si>
    <t>มนต์ฑล เมืองรอด</t>
  </si>
  <si>
    <t>ไฮโดรเจน พลังเกิดบิกแบง300,000ปี</t>
  </si>
  <si>
    <t>เป็นความสัมพันธุ์ระหว่างความเร็วระยะทาง</t>
  </si>
  <si>
    <t>ไม่ เพราะแถบเสปกตรัมจะเลื่อนไปทางนํ้าเงิน</t>
  </si>
  <si>
    <t>41337@promma.ac.th</t>
  </si>
  <si>
    <t>ณรงฤทธิ์ ศรีสว่าง</t>
  </si>
  <si>
    <t>ไฮโดรเจน หลังเกิดบิดแบง300,000ปี</t>
  </si>
  <si>
    <t>ไม่ เพราะแถบสเปกตรัมจะเกิดการเลื่อนทางน้ำเงิน</t>
  </si>
  <si>
    <t>41349@promma.ac.th</t>
  </si>
  <si>
    <t>ศรัณย์ แย้มประเสริฐ</t>
  </si>
  <si>
    <t>ไฮโดรเจน หลังเกิดบิกแบง300000ปี</t>
  </si>
  <si>
    <t xml:space="preserve">Aเพราะเป็นการเลื่อนทางแดง
</t>
  </si>
  <si>
    <t>41335@promma.ac.th</t>
  </si>
  <si>
    <t>ชุติพงศ์ เทียนสุวรรณ์</t>
  </si>
  <si>
    <t>41388@promma.ac.th</t>
  </si>
  <si>
    <t>ธราเทพ ช้างพลาย</t>
  </si>
  <si>
    <t>ไฮโดรเจนหลังเกิดบิกเเบง300,000ปี</t>
  </si>
  <si>
    <t>เอเพราะเป็นการเลื่อนทางแดง</t>
  </si>
  <si>
    <t>คลื่นแม่เหล็กไฟฟ้าที่เหลือจากการขยายตัวของเอกภพในช่วงคลื่นไมโครเวฟซึ่งตรงกับการแผ่รังสีของวัตถุดำที่อุณหภูมิประมาณ2.73 เคลวิน ข้อ10</t>
  </si>
  <si>
    <t>43499@promma.ac.th</t>
  </si>
  <si>
    <t>พชรพล เสมาใหญ่</t>
  </si>
  <si>
    <t>นายพชรพล เสมาใหญ่</t>
  </si>
  <si>
    <t>41405@promma.ac.th</t>
  </si>
  <si>
    <t>ชุติกานต์ สนสด</t>
  </si>
  <si>
    <t>ด.ญ.ชุติกานต์ สนสด</t>
  </si>
  <si>
    <t>การขยายตัวของเอกภพอธิบายด้วยกฎฮับเบิลใช้ความสัมพันธ์ระหว่างความเร็วและระยะทางของกาแล็กซีที่เคลื่อนที่ห่างออกจากโลก และ การค้นพบไมโครเวฟพื้นหลังที่กระจายตัวอย่างสม่ำเสมอทุกทิศทางและสอดคล้องกับอุณหภูมิเฉลี่ยของอวกาศ</t>
  </si>
  <si>
    <t xml:space="preserve">ธาตุไฮโดรเจน เกิดหลังเกิด บิกแบง 300แสนปี </t>
  </si>
  <si>
    <t xml:space="preserve">A เพราะ เป็นการเลื่อนทางแดง </t>
  </si>
  <si>
    <t>เกิดขึ้นจากความยาวคลื่น ของแสงถูกยืดออกไปพร้อมกันกับพื้นที่ว่างตลอดระยะทางที่แสงเดินทางมา</t>
  </si>
  <si>
    <t>นักดาราศาสตร์ได้ทำการสำรวจการเลื่อนแดงของกาแล็กซีที่อยู่ห่างไกลพบว่า กาแล็กซีกำลังเคลื่อนที่ออกห่างไกลจากโลกทุกทิศทาง จึงสันนิษฐานว่า เอกภพกำลังขยายตัวออกทุกทิศทาง คล้ายการเป่าลูกโป่งที่พื้นผิวมีลายจุด</t>
  </si>
  <si>
    <t xml:space="preserve">เกิดขึ้นราว 380แสนปีหลังจากการระเบิดใหญ่ที่เป็นจุดกำเนิดของเอกภพ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ระลอกของรังสีพื้นหลังนี้เกิดจากความยุ่งเหยิงที่เกิดขึ้นในช่วงแรกของการกำเนิดเอกภพ </t>
  </si>
  <si>
    <t>ความสัมพันธ์ระหว่างความเร็วกันระยะห่าง
ถ้าระยะห่างน้อยความเร็วก็จะน้อย
ถ้าระยะห่างมากความเร็วก็จะมาก</t>
  </si>
  <si>
    <t xml:space="preserve">ไม่ เพราะ แถบสเปกตรัมจะเกิดการเลื่อนทางน้ำเงิน </t>
  </si>
  <si>
    <t>41390@promma.ac.th</t>
  </si>
  <si>
    <t>บุญยวัฒน์ ครื้นจิตร</t>
  </si>
  <si>
    <t>43495@promma.ac.th</t>
  </si>
  <si>
    <t>เทิดเกียรติ อ่วมอ้อ</t>
  </si>
  <si>
    <t>นายเทิดเกียรติ อ่วมอ้อ</t>
  </si>
  <si>
    <t>40883@promma.ac.th</t>
  </si>
  <si>
    <t>กฤษฎิ์ธนา วงค์ตาผา</t>
  </si>
  <si>
    <t>นายกฤษฎิ์ธนา วงค์ตาผา</t>
  </si>
  <si>
    <t>43505@promma.ac.th</t>
  </si>
  <si>
    <t>ทรรศยา ปุ่มเพชร</t>
  </si>
  <si>
    <t>A เพราะเป็นการเลื่อนทางแดง6</t>
  </si>
  <si>
    <t>43506@promma.ac.th</t>
  </si>
  <si>
    <t>พิชญาภา รุ่งเรือง</t>
  </si>
  <si>
    <t xml:space="preserve">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 การศึกษาขนาดและความเข้มของระลอกรังสีพื้นหลังช่วยให้ทราบว่าเอกภพมีต้นกำเนิดเป็นอย่างไร </t>
  </si>
  <si>
    <t>41660@promma.ac.th</t>
  </si>
  <si>
    <t>พีรดา ยอดเยี่ยม</t>
  </si>
  <si>
    <t>พีนดา ยอดเยี่ยม</t>
  </si>
  <si>
    <t>43494@promma.ac.th</t>
  </si>
  <si>
    <t>ณัฐกิจ ประกอบผล</t>
  </si>
  <si>
    <t>นายณัฐกิจ ประกอบผล</t>
  </si>
  <si>
    <t>เกิดจากความยาวคลื่นของแสงถูกยืดออกไปพร้อมกับพื้นที่ว่างตลอด ระยะทางที่แสงเดินทางมา7</t>
  </si>
  <si>
    <t>41662@promma.ac.th</t>
  </si>
  <si>
    <t>รฐา มีภิปราย</t>
  </si>
  <si>
    <t>43498@promma.ac.th</t>
  </si>
  <si>
    <t>ปุญญพัฒน์ รักยิ่ง</t>
  </si>
  <si>
    <t>41350@promma.ac.th</t>
  </si>
  <si>
    <t>สิทธินนท์ ชูเชิด</t>
  </si>
  <si>
    <t>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คล้ายการเป่าลูกโป่งที่พื้นผิวมีลายจุดข้</t>
  </si>
  <si>
    <t>boonyaporn.kha@promma.ac.th</t>
  </si>
  <si>
    <t>boonyaporn khamsin</t>
  </si>
  <si>
    <t>นฤเดช  พุกาด</t>
  </si>
  <si>
    <t>ไฮโดรเจนหลังเกิดบิกเเบง300000ปี</t>
  </si>
  <si>
    <t>เอเพราะเป็นการเลื่อนทางเเดง</t>
  </si>
  <si>
    <t>เกดิจากความยาวของคลื่นขอวแสงถูกยืดออกไปพร้อมกับพื้นที่ว่างตลอดระยะทางที่แสงเดินทางมา</t>
  </si>
  <si>
    <t>นักดาราศาสตร์ทำการสำรวจการเลื่อนแดงของกาเเล็กซีที่อยู่ห่างไกลพบว่า กาแบฌกซีกำบัวเครื่อนที่ออกห่างจากโลก ทิศทุกๆ ทิศทางจึงสันนิษฐานว่าเอกภพกำลังขยายตัสออกทุกๆทิศทางคล้ายการเป่าบูกโป่ง</t>
  </si>
  <si>
    <t>คบื่นแม่เหล็กไฟฟ้าเหลือจากการขยายตัวของเอกภพในช่วงคลื่นไมโครเวฟซึ่งตรงกับการแผ่รังสีขิงวัตถุดำที่อุณหภูมิประมาณ2.73เคลวิน</t>
  </si>
  <si>
    <t>เอกภพที่เกิดขึ้นราว380000ปีหลังจากการระเบิดที่เป็นจุดกำเนิดขอวเอกภพ</t>
  </si>
  <si>
    <t>เป็นความสัมพันธ์รหวั่งความเร็วกับระยะห่างถ้าระยะห่างน้อยความเร็วน้อยถ้าห่างมากความเร็วมาก</t>
  </si>
  <si>
    <t>41532@promma.ac.th</t>
  </si>
  <si>
    <t>บุษบา เจริญศักดิ์</t>
  </si>
  <si>
    <t>41421@promma.ac.th</t>
  </si>
  <si>
    <t>อภิชา ศรีรานิล</t>
  </si>
  <si>
    <t>นางสาวอภิชา  ศรีรานิล</t>
  </si>
  <si>
    <t>41636@promma.ac.th</t>
  </si>
  <si>
    <t>พชรพล ทิมจิตร</t>
  </si>
  <si>
    <t>41516@promma.ac.th</t>
  </si>
  <si>
    <t>วีรภัทร คำศรีไพล</t>
  </si>
  <si>
    <t>นายวีรภัทร คำศรีไพล</t>
  </si>
  <si>
    <t>41635@promma.ac.th</t>
  </si>
  <si>
    <t>พชรกฤต คิดอยู่</t>
  </si>
  <si>
    <t>นายพชรกฤต คิดอยู่</t>
  </si>
  <si>
    <t>ควาร์ก แอนติควาร์ก อิเล็กตรอน โพซิตรอน นิวทริโน และ แอนตินิวทริโน</t>
  </si>
  <si>
    <t>A เพราะความยาวคลื่นยาวที่สุด</t>
  </si>
  <si>
    <t>สภาพปัจจุบัยของเอกภพที่มีคลื่นแท่เล็กไฟฟ้าแพร่กระจายอยู่ทุกแห่งหนในเอกภพคลื่นวิทยุเลห่านี้เป็นร่องรอยของอนุภาค Photons ในอดีตคือเมื่อ Photons “ชุดแรกสุด” เกิดจาก บิ๊กแบง</t>
  </si>
  <si>
    <t>เกิดขึ้น 380,000 ปี หลังจากการระเบิด และ มีคลื่นไมโครเวฟพื้นหลังอยู่ทั่วไปและทุกทิศทาง</t>
  </si>
  <si>
    <t>ยิ่งระยะทางระหว่างผู้สังเกตกับกาแล็กซีห่างกันมากเท่าไหร่ ความเร็วในการเคลื่อนที่ถอยห่างก็ยิ่งเพิ่มขึ้น</t>
  </si>
  <si>
    <t xml:space="preserve">ไม่ แถบสเปกตรัมที่วัดได้จะไปทางแดงเล็กน้อย </t>
  </si>
  <si>
    <t>41326@promma.ac.th</t>
  </si>
  <si>
    <t>พีรยา อุดมลักษณานนท์</t>
  </si>
  <si>
    <t>ควาร์ก แอนติควาร์ก อิเล็กตรอน โพซิตรอน นิวทริโน แอนตรีนิวทริโน เกิดในช่วง 10^-13-10^-32</t>
  </si>
  <si>
    <t>เส้นaไหนห่างมาก กาแล็กซีจะอยู่ห่าง เพราะ แลมป์ดาห่างกาแล็กซี่จะยิ่งอยู่ห่างตามเส้นแลมป์ตา</t>
  </si>
  <si>
    <t>จากความยาวคลื่นของแสงถูกยืดออกไปพร้อมกับพื้นที่ว่างตลอดระยะทางที่แสงเดินทางมา</t>
  </si>
  <si>
    <t>รังสีไมโครเวฟ ที่เรารู้จักกันในสิ่งของรอบตัวคือคลื่นวิทยุส่วนรังสีไมโครเวฟพื้นหลังคือคือ สภาพปัจจุบันของเอกภพที่มีคลื่นแม่เหล็กไฟฟ้าแพร่กระจายอยู่ทุกแห่งหนในเอกภพ</t>
  </si>
  <si>
    <t>ความเร็วในการเคลื่อนที่ถอยห่างมากขึ้นในระยะทางระหว่างผู้สังเกตกับกาแลคซีก็จะมากขึ้น</t>
  </si>
  <si>
    <t>สเปกตรัมของกาแล็กซีจะแลคซีจะเลื่อนไปทางแดงมากกว่า</t>
  </si>
  <si>
    <t>41307@promma.ac.th</t>
  </si>
  <si>
    <t>ภูมิระพี เวสสุกรรม</t>
  </si>
  <si>
    <t>ควาร์ก เเอนติควาร์ก อิเล็กตรอน โพซิตรอน นิวทริโน เเอนตรีนิวทริโน เกิดในช่วง 10 -13  ถึง  10 -32</t>
  </si>
  <si>
    <t>A เพราะว่าคลื่นความถี่ไกล</t>
  </si>
  <si>
    <t>เกิดจากความยาวคลื่นเเสงถูกยืดออกไปพร้อมพื้นที่ว่างตลอดระยะทางที่เเสงเดินทางมือ</t>
  </si>
  <si>
    <t>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คล้ายการเป่าลูกโป่งที่มีจุด โดยเปรียบเทียบว่า ถ้าลูกโป่งคือเอกภพ และจุดบนผิวลูกโป่งคือกาแล็กซี เมื่อเราเป่าลูกโป่ง จุดแต่ละจุดบนผิวลูกโป่งจะมีระยะทางห่างจากกันมากขึ้น</t>
  </si>
  <si>
    <t xml:space="preserve">ไมโครเวฟที่เรารู้จักกันในสิ่งของรอบตัว  มันคือ คลื่นวิทยุ
แต่เป็นคลื่นวิทยุที่มีความถี่สูงมา จนมีความยาวคลื่นสั้นมาก เป็นที่มาของคำเรียก Micro
คลื่นไมโครเวฟพื้นหลังแพร่กระจายอยู่ทุกแห่งหนในเอกภพ 
อนุภาค Photons ในอดีต  คือเกิดจาก Big bang  </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</si>
  <si>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t>
  </si>
  <si>
    <t>ยิ่งอยุ่ห่าง ค่าความเร็วในการเคลื่อนที่ถอยห่างจะเพิ่มมากขึ้น</t>
  </si>
  <si>
    <t>กาแลกซี่กำลังเคลื่อนที่เข้าหากัน สเปกตรัมจะเลื่อนไปทางสีน้ำเงิน</t>
  </si>
  <si>
    <t>41306@promma.ac.th</t>
  </si>
  <si>
    <t>ภูเบศ ป้านศรี</t>
  </si>
  <si>
    <t>มีรังสีไมโครเวฟพื้นหลังจักรวาล</t>
  </si>
  <si>
    <t>ฮีเลียม กับ ไฮโดรเจน 300000 ปีหลังจากบิ๊กแบง</t>
  </si>
  <si>
    <t>เกิดจากความยาวคลื่นของแสงถูกยืดออกไปพร้อมกับพื้นที่ว่างตลอดระยะทางที่แสงเดินทาง</t>
  </si>
  <si>
    <t>การเลื่อนไปทางแดงของสเปกตรัม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</si>
  <si>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ไมโครเวฟที่เรารู้จักกันในสิ่งของรอบตัว มันคือ คลื่นวิทยุแต่เป็นคลื่นวิทยุที่มีถี่ความสูงมา จนมีความยาวคลื่นสั้นมาก เป็นที่มาของคำเรียก Micro 
คลื่นไมโครเวฟพื้นหลังแพร่กระจายอยู่ทุกแห่งหนในเอกภพ อนุภาค Photon ในอดีต คือเกิดจาก Big Bang</t>
  </si>
  <si>
    <t>คลื่นไมโครเวฟพื้นหลังของอวกาศ เป็นแสงเรืองค้างของแสงในเอกภพที่เกิดขึ้นราว 380,000 ปีหลังจากการระเบิดครั้งใหญ่ที่เป็นจุดกำเนิดของเอกภพ ทั่วทุกพื้นที่ของเอกภพมีคลื่นไมโครเวฟพื้นหลังอยู่ทั่วไปและมีอย่างเกือบสม่ำเสมอในทุกทิศทาง</t>
  </si>
  <si>
    <t>ยิ่งอยู่ห่าง ค่าความเร็วในการเคลื่อนที่ถอยห่างจะเพิ่มมากขึ้น</t>
  </si>
  <si>
    <t>41303@promma.ac.th</t>
  </si>
  <si>
    <t>ปภาเทพ หริ่งระรี่</t>
  </si>
  <si>
    <t>นายปภาเทพ หริ่งระรี่</t>
  </si>
  <si>
    <t>ควาร์ก แอนคิควาร์ก อิเล็กตรอน โพซิตรอน   นิวทริโน แอนตรีนิวทริโน
เกิดในช่วง 10-13 ถึง 10 -32</t>
  </si>
  <si>
    <t>เกิดจากความยาวคลื่นแสงถูกยึดออกไปพร้อมพื้นที่ว่างตลอดระยะทางที่แสงเดินทางมือ</t>
  </si>
  <si>
    <t>การเลื่อนแดงของกาแล็กซีทีอยู่ห่างไกลพบว่า กาแล็กซีกำลังเคลื่อนที่ ออกห่างไกลจากโลกทุกๆ ทิศทาง จึงสันนิษฐานว่า เอกภพกำลังขยาย
ตัวออกทุกทิศทาง คล้ายการเป่าลูกโป่งที่มีจุด โดยเปรียบเทียบว่า ถ้า
ลูกโป่งคือเอกภพ และจุดบนผิวลูกโป่งคือกาแล็กซี เมื่อเราเปาลูกโป่ง
จุดแต่ละจุดบนผิวลูกโป่งจะมีระยะทางห่างจากกันมากขึ้น</t>
  </si>
  <si>
    <t>ไมโครเวฟที่เรารู้จักกันในสิ่งของรอบตัว มันคือ คลื่นวิทยุ
แต่เป็นคลื่นวิทยุ มีความถี่สูงมา จนมีความยาวคลื่นสั้นมาก เป็นที่มา
ของค่าเรียก Micro
คลื่นไมโครเวฟพื้นหลังแพร่กระจายอยู่ทุกแห่งหนในเอกภพ
อนุภาค Photons ในอดีต คือเกิดจาก Big bang</t>
  </si>
  <si>
    <t>คลื่นไมโครเวฟพื้นหลังของอวกาศ เป็นแสงเรืองค้างของแสงในเอกภพ
ที่เกิดขึ้นราว 380,000 ปีหลังจากการระเบิดใหญ่ที่เป็นจุดกำเนิดของ
เอกภพ ทั่วทุกพื้นที่ของเอกภพมีคลื่นไมโครเวฟพื้นหลังอยู่ทั่วไปและมี
อย่างเกือบสม่ำเสมอในทุกทิศทาง</t>
  </si>
  <si>
    <t>43512@promma.ac.th</t>
  </si>
  <si>
    <t>จิณณพัต คงน้อย</t>
  </si>
  <si>
    <t>น.ส.จิณณพัต คงน้อย</t>
  </si>
  <si>
    <t>กาแล็กซี รังสีไมโครเวฟ ดวงอาทิตย์ ดาวฤกษ์</t>
  </si>
  <si>
    <t>ไฮโดรเจนและฮีเลียม เกิดหลังจากบิกแบง 300,000 ปี</t>
  </si>
  <si>
    <t>A เพราะเข้าใกล้แถบแดงจะห่างกาแล็กซีมาก</t>
  </si>
  <si>
    <t>ความยาวคลื่นแสงยืดออกทำให้มีความถี่ต่ำ</t>
  </si>
  <si>
    <t>เป็นการบอกว่าเอกภพขยายตัว</t>
  </si>
  <si>
    <t>รังสีไมโคเวฟพื้นหลังเป็นรังสีแม่เหล็กไฟฟ้าในเอกภพ รังสีไมโครเวฟในปัจจุบันเป็นรังสีเเม่เหล็กไฟฟ้าเหมือนรังสีวิทยุ</t>
  </si>
  <si>
    <t>380,000 ปี ทุกพื้นที่ของเอกภพมีคลื่นไมโครเวฟพื้นหลัง</t>
  </si>
  <si>
    <t>ความเร็วห่างกันมากขึ้น ระยะทางผู้สังเกตกับกาแล็กซีมากขึ้น ทั้งสองแปรผันกัน</t>
  </si>
  <si>
    <t>ไม่เข้าหาแถบแดงเปลี่ยนไปทางแถบน้ำเงิน</t>
  </si>
  <si>
    <t>41409@promma.ac.th</t>
  </si>
  <si>
    <t>ธันย์ชนก น้อยกระสัน</t>
  </si>
  <si>
    <t xml:space="preserve">การขยายตัวของเอกภพ </t>
  </si>
  <si>
    <t>นิวเคลียสของไฮโดรเจนและฮีเลียม , เกิดในช่วงหลังเกิดบิกเเบง1,000ล้านปี</t>
  </si>
  <si>
    <t xml:space="preserve">A เพราะการเลื่อนทางแดงของสเปกตรัม
</t>
  </si>
  <si>
    <t>เกิดจากความยาวคลื่นของเเสงถูกยืดออกไปพร้อมกับพื้นที่ว่าง ตลอดระยะทางที่เเสงเดินทาง</t>
  </si>
  <si>
    <t>การเลื่อนทางแดงของกาแล็กซีแปรผันตามระยะทางระหว่างโลก</t>
  </si>
  <si>
    <t>รังสีมีอุณหภูมิที่เย็นลง ต่างจากตอนระเบิดครั้งเเรก</t>
  </si>
  <si>
    <t xml:space="preserve">เป็นภาพของจักรวาลในช่วงเวลาเพียง380,000ปีหลังจากระเบิด </t>
  </si>
  <si>
    <t>การเลื่อนทาของกาแล็กซีแปรผันตามระยะทางระหว่างโลก</t>
  </si>
  <si>
    <t>ไม่ ,ยืดออก</t>
  </si>
  <si>
    <t>43510@promma.ac.th</t>
  </si>
  <si>
    <t>ปิยะพงษ์ แสงงาม</t>
  </si>
  <si>
    <t>นาย ปิยะพงษ์ แสนงาม</t>
  </si>
  <si>
    <t>นอกจากการขยายตัวของกาแล็กซี ก็มีการค้นพบรังสีไมโครเวฟพื้นหลัง ที่เกิดหลังการระเบิดของบิกแบง</t>
  </si>
  <si>
    <t>ไฮโดรเจน และ เกิดขึ้นประมาณ 300,00 ปีหลังบิกแบง</t>
  </si>
  <si>
    <t>A เพราะนิ่งเข้าใกล้ก็ยิ่งห่างจากกาแล็กซี่มาก</t>
  </si>
  <si>
    <t>เกิดจากความยาวคลื่นของแสงถูกยืดออกไป</t>
  </si>
  <si>
    <t>รังสีไมโครเวฟพื้นหลังเป็นคลื่นพลังงานที่อยู่ในเอกภพ ส่วนรังสีไมโครเวฟเป็นคลื่นชนิดเดียวกันกับคลื่นวิทยุ</t>
  </si>
  <si>
    <t>เมื่อความเร็วในพื้นที่ห่างกัน ระยะทางผู้สังเกตุ กับ กาแล็คซี่จะมากขึ้นเทื่อทั้งสองแปรผันตรงกัน</t>
  </si>
  <si>
    <t>ไม่เข้าไปหาทางแดง แต่แทบจะเปลี่ยนไปทางน้ำเงิน</t>
  </si>
  <si>
    <t>41406@promma.ac.th</t>
  </si>
  <si>
    <t>ณภัทร เพชรอรุณ</t>
  </si>
  <si>
    <t>นางสาวณ​ภัทร​ เพชร​อรุณ​</t>
  </si>
  <si>
    <t>-ปรากฏ​การณ์คอปเปลอร์
Isotoropic โดยรวมเหมือนกัน
Homogeneous เป็นเนื้อเดียวกันเมื่อมองในภาพรวม
- เอ็ดวิน​ โพเวล​ ฮับเบิล
- รังสีไมโครเวฟพื้นหลัง</t>
  </si>
  <si>
    <t>อะตอม​ เกิดช่วง 300,000​ ปี</t>
  </si>
  <si>
    <t>เกิดจากความยาวเคลื่อนของแสงถูกยืดออกไป</t>
  </si>
  <si>
    <t>เพราะการเลื่อนทางแดงกำลังชีนำว่าเอกภพกำลังขยายตัว</t>
  </si>
  <si>
    <t>เพราะรังสีไมโครเวฟพื้นหลังไม่สามารถ​เวฟของได้เหมือนรังสีไมโครเวฟปัจจุบัน​ รังสีไมโครเวฟพื้นหลังเกิดมาหลังจากทฤษฎี​บิกแบง</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</si>
  <si>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t>
  </si>
  <si>
    <t>เมื่อความเร็วในการเคลื่อนที่ถอยห่างมากขึ้นระยะทางระหว่างผู้สังเกตและกาแล็กซีก็จะมากขึ้น</t>
  </si>
  <si>
    <t>- ไม่
- เกิดการเปลี่ยนแปลงทำให้เป็นการเลื่อนทางสีน้ำเงิน</t>
  </si>
  <si>
    <t>41639@promma.ac.th</t>
  </si>
  <si>
    <t>พุฒิปรีชา เนาวรัตน์วัฒนา</t>
  </si>
  <si>
    <t>1.การเลื่อนไปทางแดงของสเปคตรัมกาแล็กซี
2. รังสีไมโครพื้นหลัง
3. ธาตุต่างๆในเอกภพ
4. การมองเห็นย้อนกลับไปยังอดีต</t>
  </si>
  <si>
    <t>อะติม300000ล้านปี</t>
  </si>
  <si>
    <t>A เพราะอยุ่ไกล้สีแดง สีแดงเป้นสีที่มีความยาวคลื่นที่ยาวกว่าสีอื่นๆ</t>
  </si>
  <si>
    <t>เกิดจากการขยายตัวจากเอกภพและความถี่ของแสง</t>
  </si>
  <si>
    <t>ทฤษฎีเรื่องเอกภพขยายตัวตลอดเวลา</t>
  </si>
  <si>
    <t>แตกต่างเพราะไมโครเวฟที่เราใช้คือไมโครเวฟอาหารส่วนไมโครเวฟพื้นหลังอวกาศใช้ถ่ายเทอากาศออกไปข้านอก</t>
  </si>
  <si>
    <t xml:space="preserve">300,000 ปีหลังจากเกิดบิ๊กแบง เกิดจากการรวมตัวของสสารต่างๆและมีลมภูมิที่ลดลง
</t>
  </si>
  <si>
    <t xml:space="preserve">
เมื่อความเร็วในการเคลื่อนที่ถอยห่างมากขึ้นระยะทางระหว่างผู้สังเกตกับ Galaxy ก็จะมากขึ้นทั้งสองแปลผันตรงกัน</t>
  </si>
  <si>
    <t>ไม่เพราะจะเห็นเป็นสีน้ำเงินเพราะยิ่งใกล้ความถี่ยิ่งมากและเป็นไปตามหลักฮับเบิล</t>
  </si>
  <si>
    <t>41414@promma.ac.th</t>
  </si>
  <si>
    <t>พรรณราย ฐิติเวโรจน์</t>
  </si>
  <si>
    <t>น.ส.พรรณราย ฐิติเวโรจน์</t>
  </si>
  <si>
    <t>-Isotropic Homogeneous
-ปรากฎการณ์ดอปเปลอร์</t>
  </si>
  <si>
    <t>อะตอม เกิดช่วง 300,000 ปี</t>
  </si>
  <si>
    <t>A เพราะอยู่ใกล้สีแดง จากกฎฮับเบิลที่กล่าวว่ายิ่งกาแล็กซีอยู่ไกลสีของมันยิ่งค่อยๆเป็นสีแดง</t>
  </si>
  <si>
    <t>กาแล็กซีอยู่ห่างจากผู้สังเกตมากขึ้น
ตามกฎฮับเบิล</t>
  </si>
  <si>
    <t>เพราะทฤษดีบิกแบงได้กล่าวไว้ว่าจักรวาลค่อยๆขยายใหญ่ขึ้นจนทำให้กาแล็กซีค่อยๆออกห่างกัน</t>
  </si>
  <si>
    <t>แตกต่างเพราะ รังสีไมโครเวฟในปัจจุบันคือรังสีแม่เหล็กไฟฟ้าเช่นเดียวกับคลื่นวิทยุ 
ส่วนรังสีไมโครเวฟพื้นหลังคือสิ่งที่หลงเหลือจากบิกแบงในอวกาศ</t>
  </si>
  <si>
    <t>เกิดขึ้นราว 380,000 ปีหลังจากบิกแบง และเอกภพในตอนนั้นมีลักษณะในทั่วทุกพื้นที่ของเอกภพมีคลื่นไมโครเวฟพื้นหลังอยู่ทั่วไป</t>
  </si>
  <si>
    <t>เมื่อความเร็วในการเคลื่อนที่ถอยห่างมากขึ้น ระยะทางระหว่างผู้สังเกตกับกาแล็กซีก็ห่างมากขึ้น ทั้งสองจะแปรผันตรงกัน</t>
  </si>
  <si>
    <t>ไม่ เปลี่ยนแปลงไปเป็นสีน้ำเงินขึ่นเรื่อยๆ</t>
  </si>
  <si>
    <t>43443@promma.ac.th</t>
  </si>
  <si>
    <t>กานต์ธิดา จันทร์กลัด</t>
  </si>
  <si>
    <t xml:space="preserve">แถบa เพราะยิ่งระยะทางจากแหล่งกำเนิดแสงออกห่างจากผู้สังเกตจะเลื่อนไปทางแถบสีแดง
</t>
  </si>
  <si>
    <t>เกิดจากความยาวแสงที่ถูกยืดออกไป</t>
  </si>
  <si>
    <t>แหล่งกำเนิดแสงออกจากผู้สังเกตแสงความถี่ต่ำลง เห็นแสงเลื่อนไปทางสเปคตรัมสีแดง</t>
  </si>
  <si>
    <t>รังสีไมโครเวฟปัจจุบัน มีความถี่สูงมากระดับหลาย GHz  จนมีความยาวคลื่นสั้นมาก เราก็ใช้กันทุกวัน  เช่น  มือถือ  Wi-Fi  เตาไมโครเวฟ  หูฟัง Bluetooth
รังสีไมโครเวฟพื้นหลัง คือ ”สภาพปัจจุบัน“ ของเอกภพ  ที่มีคลื่นแม่เหล็กไฟฟ้า แพร่กระจายอยู่ทุกแห่งหนในเอกภพ</t>
  </si>
  <si>
    <t>เกิดขึ้นราว380,000ปี</t>
  </si>
  <si>
    <t xml:space="preserve">ความเร็วในการเคลื่อนที่ของกาแล็กซีออกจากผู้สังเกตแปรผันตรงกับระยะทางระหว่างกาแล็กซีกับผู้สังเกตหรือมีความหมายว่ากาแล็กซีที่อยู่ไกลเคลื่อนที่ออกไปจากผู้สังเกต </t>
  </si>
  <si>
    <t>ไม่ เพระาว่าจะเกิดการเลื่อนทางน้ำเงิน แสงจะมีความถี่สูงขึ้น</t>
  </si>
  <si>
    <t>43439@promma.ac.th</t>
  </si>
  <si>
    <t>ชานน เวชสิทธิ์</t>
  </si>
  <si>
    <t>รังสีไมโครเวฟพื้นหลัง , coppler effect , การเลื่อนไปทางแดงของสเปกตรัมกาแล็กซี , กฎฮับเบิ้ล</t>
  </si>
  <si>
    <t>ควาร์กประจุ-+ เเอนติควาร์กกระจุ-+ อิเล็กตรอน โพซิตรอน นิวทริโน และะเเอนตินิวทริโน ในช่วงเวลา10^-43 วินาที</t>
  </si>
  <si>
    <t>แถบa เพราะยิ่งระยะทางจากแหล่งกำเนิดแสงออกห่างจากผู้สังเกตจะเลื่อนไปทางแถบสีแดง</t>
  </si>
  <si>
    <t>รังสีไมโครเวฟปัจจุบัน มีความถี่สูงมากระดับหลาย GHz  จนมีความยาวคลื่นสั้นมาก เราก็ใช้กันทุกวัน  เช่น  มือถือ  Wi-Fi  เตาไมโครเวฟ  หูฟัง Bluetooth
รังสีไมโครเวฟพื้นหลัง คือ "สภาพปัจจุบัน" ของเอกภพ  ที่มีคลื่นแม่เหล็กไฟฟ้า แพร่กระจายอยู่ทุกแห่งหนในเอกภพ</t>
  </si>
  <si>
    <t>ไม่ จะเกิดการเลื่อนทางน้ำเงิน แสงมีความถี่สูงขึ้น</t>
  </si>
  <si>
    <t>41622@promma.ac.th</t>
  </si>
  <si>
    <t>อภิชญา หล้าสุดตา</t>
  </si>
  <si>
    <t>น.ส.อภิชญา หล้าสุดตา</t>
  </si>
  <si>
    <t>ปรากฏการณ์ดอปเปลอร์ ไมโคตรเวฟพื้นหลัง</t>
  </si>
  <si>
    <t>ควาร์ก แอนติควาร์ก อิเล็กตรอน โพซิตรอน นิวทริโน แอนตินิวทริโน เกิดในช่วงเวลา10ยกกำลังลบ43 วินาที</t>
  </si>
  <si>
    <t>รังสีไมโครเวฟปัจจุบัน มีความถี่สูงมากระดับจนมีความยาวคลื่นสั้นมาก รังสีไมโครเวฟพื้นหลัง คือ สภาพปัจจุบัน ของเอกภพ  ที่มีคลื่นแม่เหล็กไฟฟ้า แพร่กระจายอยู่ทุกในเอกภพ</t>
  </si>
  <si>
    <t>เกิดขึ้นราว 380,000 ปีหลังจากทฤษฎีบิกแบง</t>
  </si>
  <si>
    <t>ความเร็วในการเคลื่อนที่ของกาแล็กซีออกจากผู้สังเกตตรงกับระยะทางระหว่างกาแล็กซีกับผู้สังเกตมีความหมายว่ากาแล็กซีที่อยู่ไกลเคลื่อนที่ออกไปจากผู้สังเกต</t>
  </si>
  <si>
    <t>ไม่ แสงมีความถี่สูงขึ้นแถบสเปกตรัมจะมีสีฟ้า</t>
  </si>
  <si>
    <t>41647@promma.ac.th</t>
  </si>
  <si>
    <t>กมลวรรณ นาเมือง</t>
  </si>
  <si>
    <t>1.เอ็ดวิน ฮับเบิ้ลค้นพบว่ามีดาวเคราะห์ที่มี2สีคืแ สีแดง และ ฟ้า เขาได้ทำการสังเกตุและพบว่าเอกภพขยายตัวตลอดเวลาและถ้าเป็นสีแดงดาวเคราะห์มีการเคลื่อนที่ออกไป สีน้ำเงินคือดาวเคราะห์ที่อยู่ใกล้โลก
2.ค้นพบคลื่นไมโครเวฟพื้นหลังจากอวกาศ</t>
  </si>
  <si>
    <t>อะตอม</t>
  </si>
  <si>
    <t>A เพราะ ถ้าแหล่งกำเนิดแสงออกห่างจากผู้สั่งเกต แสดงความถี่ต่ำลงและเห็นแสงไปทางสีแดง</t>
  </si>
  <si>
    <t>เกิดจากการที่เอกภพขยายตัวมากขึ้นและมีการเคลื่อนที่ออกห่างจากดาวโลก</t>
  </si>
  <si>
    <t>เป็นได้เพราะ เอกภพมีการขยายตัวทำให้เกิดคลื่นความถี่ต่ำและออกห่างขึ้นไปเรื่อยๆ
 จึงทำให้เห็นเป็นสีแดง</t>
  </si>
  <si>
    <t>รังสีไมโครเวฟในช่วงแรกมีอุณหภูมิสูงกว่าของรังสีไมโครเวฟในปัจจุบันและรังสีไมโครเวฟในปัจจุบันมีอุณหภูมิต่ำลงเรื่อยๆ</t>
  </si>
  <si>
    <t>รังสีไมโครเวฟพื้นหลังเกิดขึ้นเมื่อ300,000ปีและเอกภพมีกำลังจะเกิดการรวมตัวของอะตอมของฮีเลียมและอะตอมของไฮโดรเจนรวมตัวกันเป็นกาแล็กซี่และส่งให้อุณหภูมิต่ำลง</t>
  </si>
  <si>
    <t>เมื่อมีความถี่ต่ำระยะทางระหว่างผู้สังเกตกับกาแล็กซี่ห่างกันมากขึ้น</t>
  </si>
  <si>
    <t>สามารถเกิดขึ้นได้ถ้ามีการขยายตัวของเอกภพและแถบสเปกตรัมมีการเปลี่ยนแปลงได้เช่นกัน</t>
  </si>
  <si>
    <t>43445@promma.ac.th</t>
  </si>
  <si>
    <t>ณิชาภัทร สืบพราหมณ์</t>
  </si>
  <si>
    <t>การขยายตัวของเอกภพและๆไมโครเวฟพื้นหลังจากอวกาศ</t>
  </si>
  <si>
    <t>A  แหล่งกำเนิดแสง ออกจากผู้สังเกต แสงความถี่ต่ำลงจะเห็นแสงเลื่อนไปทางสปกตรัมสีแดง</t>
  </si>
  <si>
    <t>ทำให้นักวิทยาศาสตร์เริ่มคิดว่าเกี่ยวข้องกับทฤษฎีบิกแบงเลยมีการหาคำตอบ</t>
  </si>
  <si>
    <t>แตกต่าง เพราะ รังสีไมโครเวฟในปัจจุบันคือรังสีแม่เหล็กไฟฟ้าเช่นเดียวกับคลื่นวิทยุส่วนรังสีไมโครเวฟพื้นหลังคือสิ่งที่หลงเหลือจากบิกแบงในอวกาศ</t>
  </si>
  <si>
    <t>เมื่อมีความถี่ต่ำระยะทางระหว่างผู้สังเกตุกับกาแล็กซีจะห่างกันมากขึ้น</t>
  </si>
  <si>
    <t>ทางสีแดงเคลื่อนที่เข้าหาผู้สังเกตคลื่นจะมีความถี่ต่ำลงหรือความยาวคลื่นเพิ่มขึ้นเมื่อเคลื่อนที่ออกจากผู้สังเกต</t>
  </si>
  <si>
    <t>43449@promma.ac.th</t>
  </si>
  <si>
    <t>วริศรา รักดี</t>
  </si>
  <si>
    <t>น.ส.วริศรา รักดี</t>
  </si>
  <si>
    <t>ทำใก้นักวิทยาศาสตร์เริ่มคิดว่าเกี่ยวข้องกับทฤษฎีบิกแบงเลยมีการหาคำตอบ</t>
  </si>
  <si>
    <t>41604@promma.ac.th</t>
  </si>
  <si>
    <t>กุลกานต์ ทัศน์แก้ว</t>
  </si>
  <si>
    <t>กุลกาน ทัศน์แก้ว</t>
  </si>
  <si>
    <t>การขยายตัวของเอกภพ ปรากฏการณ์ดอปเปอร์ และไมโครเวฟพื้นหลังจากอวกาศ</t>
  </si>
  <si>
    <t>ควาร์กประจุ แอนติควาร์ก อิเล็กตรอน โพซิตรอน นิวทริโน แอนตินิวทริโน เกิดขึ้นในช่วงเวลา 10-43</t>
  </si>
  <si>
    <t xml:space="preserve">เกิดจากความยาวคลื่นของแสงถูกยืดออกไปพร้อมกับพื้นที่ว่างตลอด ระยะทางที่แสงเดินทางมา </t>
  </si>
  <si>
    <t xml:space="preserve">เกิดขึ้นราว 380,000 ปีหลังจากการระเบิดใหญ่ที่เป็นจุดกำเนิดของเอกภพ และในขณนั้น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</si>
  <si>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ความเร็วในการเคลื่อนที่ของกาแล็กซีออกจากผู้สังเกตแปรผันตรงกับระยะทางระหว่างกาแล็กซีกับผู้สังเกตหรือมีความหมายว่ากาแล็กซีที่อยู่ไกลเคลื่อนที่ออกไปจากผู้สังเกต</t>
  </si>
  <si>
    <t>43448@promma.ac.th</t>
  </si>
  <si>
    <t>ฤทัยงาม โพธิ์งาม</t>
  </si>
  <si>
    <t>นางสาว ฤทัยงาม  โพธิ์งาม</t>
  </si>
  <si>
    <t>เพราะพบคลื่นรังสีไมโครเวฟพื้นหลัง หลังจากเกิดเหตุการบิกแบง และเป็นเพราะปรากฏกา
รณ์ดอปเปลอร์ ทฤษฎีblue shift red shift</t>
  </si>
  <si>
    <t>อะตอมหลังเกิดบิกแบง 1,000ล้าน ปีภายใน กาแลกซี มีธาตุไฮโดรเจนและฮีเลียมเป็นสสาร</t>
  </si>
  <si>
    <t>Aเพราะใกล้สีแดงมากที่สุด</t>
  </si>
  <si>
    <t>เอกภพเกิดการขยายตัวออกไปห่างเรื่อยๆจากผู้สังเกต เมื่อแสงความถี่ต่ำลงจะทำให้ เห็นแสงเลื่อนไปทางสเปคตรัมสีแดง</t>
  </si>
  <si>
    <t>หากเราพิจารณาเอกภพโดยให้เวลาย้อนกลับไปนานพอทุกสรรพสิ่งในเอกภพจะถูกบีบอัดอยู่ที่จุดเดียวกันและการระเบิดที่เกิดระยะรวดเร็วในจุดจุดนี้คือบิกแบง</t>
  </si>
  <si>
    <t>ฟังสิไมโครเวฟพื้นหลังเป็นรังสีที่มาจากอวกาศที่หลงเหลือมาจากการเกิดบิกแบง</t>
  </si>
  <si>
    <t>เมื่อความเร็วในการเคลื่อนที่ถอยห่าง มากขึ้นระยะทางระหว่างผู้สังเกตกับ กาแลกซี่ ก็จะมากขึ้นทั้งสองแปรผันตรงกัน</t>
  </si>
  <si>
    <t>สติ๊กตรัมของ กาแลกซี จะเลื่อนไปทางแดงวัดระยะห่างของ กาแลกซี โดยการถ่ายภาพสเปกตรัมของ กาแลกซี</t>
  </si>
  <si>
    <t>43451@promma.ac.th</t>
  </si>
  <si>
    <t>สราลี ไทรน้อย</t>
  </si>
  <si>
    <t>นางสาว สราลี ไทรน้อย</t>
  </si>
  <si>
    <t>A เพราะสีแดงเยอะ</t>
  </si>
  <si>
    <t>เอกภพเกิดการขยายตัว จึงทำให้ แสงเลื่อนไปทางสเปคตรัมสีแดง</t>
  </si>
  <si>
    <t>หากเราพิจารณาเอกภพ โดยให้เวลาย้อนกลับไปนานพอ ทุกสรรพสิ่งในเอกภพจะถูกบีบอัด
อยู่ที่จุดๆเดียว และการระเบิดที่เกิดขึ้นอย่างรวดเร็วในจุดๆนี้คือ บิ๊กแบง</t>
  </si>
  <si>
    <t>รังสีไมโครเวฟพื้นหลังเป็นรังสีที่มาจากอวกาศที่หลงเหลือมาจากการเกิดบิกแบง</t>
  </si>
  <si>
    <t xml:space="preserve">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t>
  </si>
  <si>
    <t xml:space="preserve">เพื่อความเร็วในการเคลื่อนที่ถอยห่างมากขึ้นระยะทางระหว่างผู้สังเกตกับ Galaxy ก็จะมากขึ้นทั้งสองแปรผันตรงกัน
</t>
  </si>
  <si>
    <t>เข้ามาหาผู้สังเกตการจะเป็นการเลื่อนทางน้ำเงิน</t>
  </si>
  <si>
    <t>41587@promma.ac.th</t>
  </si>
  <si>
    <t>ฉัตรป้อง มีพลัง</t>
  </si>
  <si>
    <t>นาย ฉัตรป้อง มีพลัง</t>
  </si>
  <si>
    <t xml:space="preserve">การสังเกตของ เอ็ดวิน โพเวล ฮัมเบิล เเละสรุปกราฟ สังเกตโดยปรากฎการณ์ Doppler effect </t>
  </si>
  <si>
    <t>อะตอมของไฮโดรเจน,ฮีเรียม</t>
  </si>
  <si>
    <t>A เพราะ สีเเดงความถี่ของเเสงต่ำ จะเห็นเป็นสีเเดง เเละเเสดงว่ากาเเล็กซี่นั้นอยู่ไกล</t>
  </si>
  <si>
    <t>เกิดจากการขยายตัวจากเอกภพ เเละความถี่ของเเสง</t>
  </si>
  <si>
    <t>แตกต่างเพราะ รังสีไมโครเวฟในปัจจุบันคือ
รังสีแม่เหล็กไฟฟ้า เช่นเดียวกับคลื่นวิทยุ
ส่วนรังสีไมโครเวฟพื้นหลังคือสิ่งที่หลงเหลือ
จากเกิดบิกแบงที่หลงเหลือมาถึงปัจจุบันในอวกาศ</t>
  </si>
  <si>
    <t>300,000ปีหลังการเกิดบิกเเบง เกิดจากการรวมตัวของสสารต่างๆเเละมีอุณหภูมิที่ลดลง</t>
  </si>
  <si>
    <t>เมื่อมีความถี่ต่ำเเละระยะห่างของผู้สังเกต มีค่าคงที่ 
เเละระยะห่างจะมากขึ้น</t>
  </si>
  <si>
    <t>ไม่ จะเห็นเป็นสีน้ำเงินเพราะยิ่งไกล้ความถี่ยิ่งมากเเละเป็นไปตามหลักฮับเบิล</t>
  </si>
  <si>
    <t>41655@promma.ac.th</t>
  </si>
  <si>
    <t>ธนัญฌา พูทอง</t>
  </si>
  <si>
    <t>1.การสังเกตุกลุ่มดาวของเอ็ดวิน โพเวลฮัมเบิล ว่ามีสีแดงและฟ้า ทำให้เขาสรุปว่าเอกภพมีการขยายตัวนั้นคือ ดอปเปลอร์ ยิ่งอยู่ไกลความเร็วและความถี่ความมาก</t>
  </si>
  <si>
    <t>อะตอมของไฮโดรเจน,ฮีเลียม</t>
  </si>
  <si>
    <t>เกิดจากการขยายตัวเอกภพและความถี่ของแสง</t>
  </si>
  <si>
    <t>เป็นได้เพราะเอกภพมีการขยายตัวตลอดเวลาทำให้เกิดคลื่นความถี่ต่ำทำกาแล็กซีเคลื่อนที่ห่างออกไป</t>
  </si>
  <si>
    <t>รังสีไมโครเวฟพื้นหลังในช่วงแรกมีอุณหภูมิสูงกว่ารังสีไมโครเวฟในปัจจุบันและในปัจจุบันก็จะมีอุณหภูมิที่ต่ำลงเรื่อยๆจากการขยายตัวของเอกภพ</t>
  </si>
  <si>
    <t>เกิดขึ้นเมื่อ300,000ปีในช่วงนั้นเอกภพกำลังเกิดการรวมตัวของอะตอมของไฮโดรเจนและฮีเลียมในขณะนั้นก็มีอุณหภูมิที่ต่ำลงเรื่อยๆ</t>
  </si>
  <si>
    <t>สามารถเกิดขึ้นได้ถ้าหากมีการขยายตัวของเอกภพทำให้แถบสีสเปกตรัมมีการเปลี่ยนแปลงได้</t>
  </si>
  <si>
    <t>41522@promma.ac.th</t>
  </si>
  <si>
    <t>กรัญญา กอเจริญ</t>
  </si>
  <si>
    <t>น.ส.กรัญญา กอเจริญ</t>
  </si>
  <si>
    <t>1.การเลื่อนไปทางแดงของสเปกตรัมกาแล็กซี 2.รังสีไมโครเวฟพื้นหลัง
3.ธาตุต่างๆในเอกภพ
4.การมองเห็นย้อนกลับไปยังอดีต</t>
  </si>
  <si>
    <t>อะตอม หลังเกิดบิกแบง 1,000 ล้านปี ภายในกาแล็กซีมีธาตุไฮโดรเจน และฮีเลียมเป็นสสาร</t>
  </si>
  <si>
    <t>เพราะเอกภพเกิดการขยายตัวออกไปห่างเรื่อยๆจากผู้สังเกต เมื่อแสงความถี่ต่ำลง จะทำให้เห็นแสงเลื่อนไปทางสเปกตรัมสีแดง</t>
  </si>
  <si>
    <t>หากเราพิจรณาเอกภพ โดยให้เวลาย้อนกลับไปนานพอ ทุกสรรพสิ่งในเอกภพจะถูกบีบอัดอยู่ที่จุดเดียวกัน และการระเบิดที่เกิดขึ้นอย่างรวดเร็วในจุดๆนี้คือ บิกแบง</t>
  </si>
  <si>
    <t>เกิดขึ้นราว 380,000ปี หลังจากการระเบิดใหญ่ที่เป็นจุดกำเนิดของเอกภพ ทั่วทุกพื้นที่ของเอกภพมีคลื่นไมโครเวฟพื้นหลังอยู่ทั่วไปและมี
อย่างเกือบสม่ำเสมอในทุกทิศทาง</t>
  </si>
  <si>
    <t>ไม่เพราะถ้ายิ่งใกล้จะยิ่งเป็นสีน้ำเงิน</t>
  </si>
  <si>
    <t>43450@promma.ac.th</t>
  </si>
  <si>
    <t>ศรัณย์พร วีระวงศ์</t>
  </si>
  <si>
    <t>ปรากฎการณ์ดอปเปลอร์ กฎฮับเบิล</t>
  </si>
  <si>
    <t>ธาตุไฮโดรเจนและฮีเลียมเป็นสสาร หลังเกิดบิกแบง1,000ปี ภายในกาแล็กซี่</t>
  </si>
  <si>
    <t>เอกภพเกิดการขยายตัวจากผู้สังเกต แหล่งกำเนิดแสงออกจากแสดงความถี่ตํ่าลงเห็นแสงเลื่อนไปทางสเปกตรัมสีแดง</t>
  </si>
  <si>
    <t>เอกภพ โดยให้เวลาย้อนกลับไปนานพอ ทุกสรรพสิ่งในเอกภพจะถูกบีบอัดอยู่ที่จุดเดียวกัน และการระเบิดที่เกิดขึ้นอย่างรวดเร็วในจุดๆนี้คือ บิกแบง</t>
  </si>
  <si>
    <t>จากอวกาศที่หลงเหลือมาหลังจากเกิดบิกแบง</t>
  </si>
  <si>
    <t>เอกภพที่เกิดขึ้นราว 380,000 ปีหลังจากการระเบิดใหญ่ที่เป็นจุดกำเนิดของเอกภพ</t>
  </si>
  <si>
    <t>สเปกตรัมของกาแล็กซีจะเลื่อนไปทางแดงวัดระยะห่างของกาแล็กซี โดยการถ่ายภาพสเปกตรัมของกาแล็กซี</t>
  </si>
  <si>
    <t>43446@promma.ac.th</t>
  </si>
  <si>
    <t>ภัทรวดี จันทร์กระจ่าง</t>
  </si>
  <si>
    <t xml:space="preserve">ไฮโดรเจน และฮีเลียมหลังเกิดบิกแบง 300,000 ปี </t>
  </si>
  <si>
    <t>ตอบA เพราะอยู่ใกล้สีแดง จากกฏฮับเบิลบอกว่ายิ่งออกห่างจากโลกมากก็ยิ่งค่อยๆเป็นสีแดง</t>
  </si>
  <si>
    <t>แหล่งกำเนิดแสงออกจากผู้สังเกต แสงความถี่ต่ำลงและเห็นแสงเลื่อนไปทางสเปกตรัมสีแดง</t>
  </si>
  <si>
    <t>แตกต่างเพราะ รังสีไมโครเวฟในปัจจุบันคือ
รังสีแม่เหล็กไฟฟ้าเช่นเดียวกับคลื่นวิทยุ
ส่วนรังสีไมโครเวฟพื้นหลังคือสิ่งที่หลงเหลือ
จากบิกแบงในอวกาศ</t>
  </si>
  <si>
    <t>เกิดขึ้นราว 300,000 ปี ทั่วทุกพื้นที่ของเอกภพมีคลื่นไมโครเวฟพื้นหลังอยู่ทั่วไปและมีอย่างเกือบสม่ำเสมอในทุกทิศทาง</t>
  </si>
  <si>
    <t>เมื่อความเร็วในการเคลื่อนที่ถอยห่างมากขึ้น
มากขั้น ระยะห่างระหว่างผู้สังเกตกับกาแล็กซีจะถอยห่างมากขึ้นทั้งสองจะแปรผันตรงกัน</t>
  </si>
  <si>
    <t>ไม่ได้สีแดง และเปลี่ยนแปลงไปทางสีน้ำเงินเรื่อยๆ</t>
  </si>
  <si>
    <t>43447@promma.ac.th</t>
  </si>
  <si>
    <t>ภัทรวดี สีตา</t>
  </si>
  <si>
    <t>น.ส.ภัทรวดี สีตา</t>
  </si>
  <si>
    <t>-Isotropic Homogeneous
-ปรากฏการณ์ดอปเปลอร์</t>
  </si>
  <si>
    <t>ไฮโตรเจนและฮีเลี่ยมหลังจากเกิดบิกแบง
300,000ปี</t>
  </si>
  <si>
    <t>เพราะอยู่ใกล้สีแดง จากกฎฮับเบิลที่กล่าวว่า
ยิ่งกาแล็กซีอยู่ไกล สีของมันยิ่งค่อยๆเป็นสีแดง</t>
  </si>
  <si>
    <t>เนิดแสง ออกจาก ผู้สังเกต แสงความถี่ต่ำลงเห็นแสงเลื่อนไปทางสปกตรัมสีแดง</t>
  </si>
  <si>
    <t>เพราะทฤษดีบิกแบง
ได้กล่าวไว้ว่าจักรวาล ค่อยๆขยายใหญ่ขึ้นจนทำให้กาแล็กซีค่อยๆ
ออกห่างกัน</t>
  </si>
  <si>
    <t>เกิดขึ้นราว 380,000 ปีหลังจากการระเบิดใหญ่ที่เป็นจุดกำเนิดของเอกภพ เอกภพมีคลื่นไมโครเวฟพื้นหลังอยู่ทั่วไปและมีอย่างเกือบสม่ำเสมอในทุกทิศทาง</t>
  </si>
  <si>
    <t>ไม่ เปลี่ยนแปลงไปเป็นสีน้ำเงินชื่นเรื่อยๆ</t>
  </si>
  <si>
    <t>41367@promma.ac.th</t>
  </si>
  <si>
    <t>บัณฑิตา นามปักษา</t>
  </si>
  <si>
    <t>เพราะพบคลื่นรังสีไมโครเวฟพื้นหลัง หลังจากเกิดเหตุการบิกแบง และเป็นเพราะปรากฎการณ์ดอปเปลอร์ ทฤษฎีblue shift red shift</t>
  </si>
  <si>
    <t>ไฮโดนเจรและฮีเลียม หลังจากเกิดเหตุการณ์บิกแบง 1,000ล้านปี</t>
  </si>
  <si>
    <t>กาแล็กซี่A เพราะกาแล็กซี่เริ่มเป็นสีแดง หรือเกิดเหตุการณ์red shift</t>
  </si>
  <si>
    <t xml:space="preserve">เพราะเอกภพเกิดการขยายตัวออกไปห่างเรื่อยๆจากผู้สังเกต เมื่อแสงความถี่ต่ำลง จะทำให้เห็นแสงเลื่อนไปทางสเปกตรัมสีแดง </t>
  </si>
  <si>
    <t>จากการสำรวจการเคลื่อนที่ของกาแล็กซี่ที่อยู่ห่างไกล พบว่ากาแล็กซี่กำลังขยายตัวออกไปไกลเรื่อยๆทุกทิศทาง และเมื่อสังเกตดูเอกภพ จะพบว่าเมื่อเอกภพขยายตัวหรือออกห่างจากโลกไปเรื่อยๆ เอกภพจะเริ่มมีสีที่แดงขึ้น ทำให่เกิดทฤษฎีการเลื่อนทางแดงและการเลื่อนทางน้ำเงินของกาแล็กซีเกิดขึ้น</t>
  </si>
  <si>
    <t xml:space="preserve">รังสีไมโครเวฟในปัจจุบันคือคลื่นวิทยุ เป็นคลื่นที่มีความถี่หลายระดับหลายGHz และมีคลื่นความยาวถี่สั้นมาก ส่วนคลื่นไมโครเวฟพื้นหลัง ก็คือสภาพปัจจุบันของเอกภพ ที่มีคลื่นแม่เหล็กไฟฟ้าจากอวกาศที่หลงเหลือหลังจากเกิดบิกแบง และแพร่กระจายอยู่ในทุกที่ในเอกภพ </t>
  </si>
  <si>
    <t xml:space="preserve">เกิดขึ้นราว380,000ปี หลังจากการระเบิดใหญ่ที่เป็นจุดกำเนิดของเอกภพ และเอกภพใสขณะนั้นมีลักษณะ </t>
  </si>
  <si>
    <t>ไม่เป็นการเลื่อนทางแดง แต่จะเป็นการเลื่อนเข้าหาทางน้ำเงิน(blue shift) เพราะกาแล็กซี่เคลื่อนเข้ามาหาผู้สังเกตการ</t>
  </si>
  <si>
    <t>41361@promma.ac.th</t>
  </si>
  <si>
    <t>ณภัทร ป้อมสิงห์</t>
  </si>
  <si>
    <t>นางสาวณภัทร ป้อมสิงห์</t>
  </si>
  <si>
    <t>พบคลื่นรังสีไมโครเวฟพื้นหลัง หลังจากเกิดปรากฏการณ์บิกแบงและเป็นเพราะปรากฏการณ์ดอปเปลอร์ ทฤษฎี blue shift red shift</t>
  </si>
  <si>
    <t>อะตอมของไฮโดรเจน ฮีเลียมหลังเกิดบิ้กแบง1,000ล้านปี</t>
  </si>
  <si>
    <t>กาแล็กซี aเพราะเริ่มเป็นสีแดงหรือเกิดเหตุการณ์ red shift</t>
  </si>
  <si>
    <t>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</si>
  <si>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 xml:space="preserve">เกิดขึ้นราว380,000ปี หลังจากการระเบิดใหญ่ที่เป็นจุดกำเนิดของเอกภพ </t>
  </si>
  <si>
    <t>เมื่อความเร็วในการเคลื่อนที่ถอยห่างมากขึ้นระยะทางระหว่างผู้สังเกตกับกาแล็กซีห่างมากขึ้น ทั้งสองจะแปรผันตรงกัน</t>
  </si>
  <si>
    <t>ไม่ เพราะ เเหล่งกำเนิดเเสง เข้าหา ผู้สังเกตุ
ความถี่ สูงขึ้น ดังนั้นจะเห็นเเสงเคลื่อนที่ไปทางสเปกตรัมสีน้ำเงิน</t>
  </si>
  <si>
    <t>41645@promma.ac.th</t>
  </si>
  <si>
    <t>อภิวัฒน์ พรายมี</t>
  </si>
  <si>
    <t>นาย​ อภิวัฒน์​ พรายมี</t>
  </si>
  <si>
    <t>อะตอมของไฮโดรเจน​ เเละ​ ฮีเลียม 300,000 ล้านปี</t>
  </si>
  <si>
    <t>A​ เพราะอยู่ใกล้สีเเดงตามกฎฮัมเบิล ยิ่งห่างจากโลกมากขึ้นก็จะยิ่งเเดงมากขึ้น</t>
  </si>
  <si>
    <t>การขยายตัวของกาเเล็คซี่</t>
  </si>
  <si>
    <t>หากเราพิจารณาเอกภพโดยให้เวลาย้อนกลับไปนานพอทุกสรรพสิ่งในเอกภพจะถูกบีบอัดอยู่ที่จุดจุดเดียวและการระเบิดที่เกิดขึ้นอย่างรวดเร็วในจุดจุดนี้คือ Bigbang</t>
  </si>
  <si>
    <t>ไมโครเวฟที่เรารู้จักกันในสิ่งรอบตัวมันคือคลื่นวิทยุ
ไมโครเวฟพื้นหลังมันคือสภาพปัจจุบันของเอกภพที่มีคลื่นแม่เหล็กไฟฟ้าแพร่กระจายอยู่ทุกแห่งหนในเอกภพคลื่นวิทยุเหล่านี้เป็นร่องรอยของอนุภาคโปรตอนในอดีต</t>
  </si>
  <si>
    <t>380,000 ปีหลังจากระเบิด</t>
  </si>
  <si>
    <t>เมื่อความเร็วในการเคลื่อนที่ถอยห่างมากขึ้นระยะทางระหว่างผู้สังเกตกับกาเเลคซี่ก็จะมากขึ้นทั้งสองแปรผันตรงข้าม</t>
  </si>
  <si>
    <t>ไม่เพราะถ้ายิ่งใกล้จะมีสีน้ำเงิน</t>
  </si>
  <si>
    <t>41520@promma.ac.th</t>
  </si>
  <si>
    <t>อธิพันธุ์ ศิริพันธุ์</t>
  </si>
  <si>
    <t>1. การเลื่อนไปทางแดงของสเปกตรัมกาแล็กซี
2.รังสีไมโครเวฟพื้นหลัง
3.ธาตุต่างๆในเอกภพ
4.การมองเห็นย้อนกลับไปยังอดีต</t>
  </si>
  <si>
    <t>อะตอม 300,000ล้านปี</t>
  </si>
  <si>
    <t xml:space="preserve">A เพราะ อยู่ใกล้สีแดงตามกฏของความถี่แสง เพราะสีแดงเป็นสีที่มีความยาวคลื่นมากกว่าสีอื่น </t>
  </si>
  <si>
    <t>ความยาวคลื่นของแสงถูกยืดออกไปพร้อมกับพื้นที่ว่างตลอด ระยะทางที่แสงเดินทางมา</t>
  </si>
  <si>
    <t>ทฤษฎีเอกภพขยายตัวตลอดเวลา</t>
  </si>
  <si>
    <t>แตกต่างเพราะ ไมโครเวฟที่เราใช้คือใช้เวฟอาหาร ส่วน ไมโครเวฟพื้นหลังอวกาศใช้ถ่ายเทอากาศออกข้างนอก</t>
  </si>
  <si>
    <t>เกิดขึ้น 380,000 ปีหลังจากการระเบิดบิกแบง</t>
  </si>
  <si>
    <t xml:space="preserve">เมื่อความเร็วในการเคลื่อนที่ถอยห่างมากขึ้นระยะทางระหว่างผู้สังเกตกับ Galaxy ก็จะมากขึ้นทั้งสองแปรผันตรงกัน
</t>
  </si>
  <si>
    <t>ไม่เพราะยิ่งใกล้จะเป็นสีน้ำเงิน</t>
  </si>
  <si>
    <t>43444@promma.ac.th</t>
  </si>
  <si>
    <t>ณัฐพร เทียมเทศ</t>
  </si>
  <si>
    <t xml:space="preserve">สมมติฐานที่ใช้ในการศึกษาเอกภพ
ปรากฎการณ์ดอปเปอร์
กฏฮัมเบิล
การขยายตัวของเอกภพ
อุณหภูมิพื้นหลังอวกาศ
</t>
  </si>
  <si>
    <t xml:space="preserve">ควาร์กประจุ
เเอนติควาร์กประจุ
อิเล็กตรอน
โพซิตรอน
นิวทริโน
เเอนตินิวทริโน
</t>
  </si>
  <si>
    <t>A เพราะ ระยะทางจากแหล่งกำเนิดแสงออกห่างจากผู้สังเกตจะเลื่อนไปทางแถบสีแดง</t>
  </si>
  <si>
    <t>เพราะเเหล่งกำเนิดแสงออกจากผู้สังเกต แสงมีความถี่ต่ำลง</t>
  </si>
  <si>
    <t>รังสีไมโครเวฟปัจจุบัน มีความถี่สูงมากระดับหลาย GHz  จนมีความยาวคลื่นสั้นมาก เราใช้กันทุกวัน เช่น มือถือ  Wi-Fi  เตาไมโครเวฟ  หูฟัง Bluetooth
รังสีไมโครเวฟพื้นหลัง คือ ”สภาพปัจจุบัน“ ของเอกภพ  ที่มีคลื่นแม่เหล็กไฟฟ้า แพร่กระจายอยู่ทุกแห่งในเอกภพ</t>
  </si>
  <si>
    <t>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t>
  </si>
  <si>
    <t>ไม่ จะเกิดการเคลื่อนทางน้ำเงิน เพราะความถี่สูงขึ้น</t>
  </si>
  <si>
    <t>41427@promma.ac.th</t>
  </si>
  <si>
    <t>ณัฐนนท์ หอมนาน</t>
  </si>
  <si>
    <t>นายณัฐนนท์ หอมนาน</t>
  </si>
  <si>
    <t>กาแล็กซีทรงกังหัน M51. Credit: NSO1. การเลื่อนไปทางแดงของสเปกตรัมกาแล็กซี ...
รังสีไมโครเวฟพื้นหลังจักรวาล Credit: NASA/WMAP Team2. รังสีไมโครเวฟพื้นหลัง ...
ดวงอาทิตย์ถือว่าเป็นดาวฤกษ์ที่ยังมีอายุน้อย หากเทียบกับอายุเอกภพ Credit: NASA3. ธาตุต่างๆในเอกภพ ...
Credit: NASA/ESA4. การมองเห็นย้อนกลับไปยังอดีต</t>
  </si>
  <si>
    <t>ไฮโดรเจน และฮีเลียมหลังเกิดบิกแบง 1,000 ล้านปี ภายในกาแล็กซีมีธาตุไฮโดรเจน และฮีเลียมเป็นสสารเบื้องต้น ซึ่งก่อกำเนิดเป็นดาวฤกษ์รุ่นแรกๆ</t>
  </si>
  <si>
    <t>A เพราะเคลื่อนที่ไปทางสีเเดงมากที่สุด</t>
  </si>
  <si>
    <t>เเหล่งกำเนิด ออกจาก ผู้สังเกตุเเสงความถี่ ตําลงเห็นเเสงเคลื่อน ไปทางสเปกตรัมสีเเดง</t>
  </si>
  <si>
    <t>รังสีไมโครเวฟปัจจุบันเป็นคลื่นวิทยุที่มีความถี่สูงมาก รังสีไมโครเวฟพื้นหลังคือสภาพปัจจุบันของเอกภพที่มีคลื่นเเม่เหล็กไฟฟ้าเเพร่กระจายอยู่ทุกเเห่งหนในเอกภพ</t>
  </si>
  <si>
    <t>เกิดขึ้นราว 380,000 ปีหลังจากการระเบิดใหญ่ที่เป็นจุดกำเนิดของเอกภพคลื่นไมโครเวฟพื้นหลังของอวกาศ เป็นแสงเรืองค้างของแสงในเอกภพ</t>
  </si>
  <si>
    <t>เมื่อความเร็วในการเคลื่อนที่ถอยห่างมากขึ้นระยะทางระหว่างผู้สังเกตกับ Galaxy ก็จะมากขึ้นทั้งสองแปรผันตรงกัน</t>
  </si>
  <si>
    <t>ไม่ เพราะ เเหล่งกำเนิดเเสง เข้าหา ผู้สังเกตุความถี่ สูงขึ้น ดังนั้นจะเห็นเเสงเคลื่อนไปทางสเปกตรัมสีน้ามเงิน</t>
  </si>
  <si>
    <t>41461@promma.ac.th</t>
  </si>
  <si>
    <t>สุนิดา สนับแน่น</t>
  </si>
  <si>
    <t>น.ส.สุนิดา สนับเเน่น</t>
  </si>
  <si>
    <t xml:space="preserve">พบรังสีไมโครเวฟพื้นหลัง หลังจากเกิดเหตุการณ์บิกเเบง และเพราะเป็นปรากฎการณ์ดอปเปอร์ ทฤษฎีblue shift red shift </t>
  </si>
  <si>
    <t>อะตอม ไฮโดรเจน และฮีเลียม</t>
  </si>
  <si>
    <t xml:space="preserve">กาเเล็กซี่A เพราะกาแล็กซี่เริ่มเป็นสีแดง หรือเกิดเหตุการณ์red shift </t>
  </si>
  <si>
    <t>เเหล่งกำเนแสงออกจากผู้สังเกต แสงความถี่ต่ำลง เห็นแสงเลื่อนไปทางสเปกตรัมรับสีแดง</t>
  </si>
  <si>
    <t>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</si>
  <si>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รังสีไมโครเวฟปัจจุบัน มีความถี่สูงมากระดับหลาย GHz  จนมีความยาวคลื่นสั้นมาก เราก็ใช้กันทุกวัน เช่น  มือถือ  Wi-Fi 
รังสีไมโครเวฟพื้นหลัง คือ ”สภาพปัจจุบัน“ ของเอกภพ  ที่มีคลื่นแม่เหล็กไฟฟ้า แพร่กระจายอยู่ทุกแห่งหนในเอกภพ</t>
  </si>
  <si>
    <t>เกิดขึ้นราว380,000ปี หลังจากการระเบิดใหญ่ที่เป็นจุดกำเนิดของเอกภพ</t>
  </si>
  <si>
    <t>41627@promma.ac.th</t>
  </si>
  <si>
    <t>กรภัทร์ เย็นเปรม</t>
  </si>
  <si>
    <t>นายกรภัทร์ เย็นเปรม</t>
  </si>
  <si>
    <t xml:space="preserve">การขนยายตัวของเอกภพ และไมโครเวฟพื้นหลังจากอวกาศ </t>
  </si>
  <si>
    <t>อะตอมเกิดขึ้นหลังบิ๊กแบง 300,000ปี</t>
  </si>
  <si>
    <t>A เพราะ อยู่ใกล้สีแดง ตามกฎ ฮัมเบิลยิ่งห่างจากโลกมากขึ้นก็จะยิ่งแดงมากขึ้น</t>
  </si>
  <si>
    <t>การขยายตัวของกาแล็กซี่</t>
  </si>
  <si>
    <t>หากเราพิจารณาเอกภพโดยให้เวลาย้อนหลังไปนานพอ ทุกสิ่งในเอกภพจะถูกบีบอัดอยู่ที่จุดๆเดียว และการระเบิดเกิดขึ้นในจุดเดียวอย่างรวดเร็ว ในจุดๆเดียว บิ๊กแบง</t>
  </si>
  <si>
    <t>แตกต่างเพราะไมโครเวฟที่เราใช้คือใช้เวฟอาหาร</t>
  </si>
  <si>
    <t>380,000 ปีหลังเกิดบิกแบง</t>
  </si>
  <si>
    <t>เมื่อความเร็วในการเคลื่อนที่ถอยห่างมากขึ้นระยะทางระหว่างผู้สังเกตกับกาแล็กซีก็จะมากขึ้นทั้งสองแปรผันตรงกัน</t>
  </si>
  <si>
    <t>ไม่เพราะถ้ายิ่งใกล้จะเป็นสีน้ำเงิน</t>
  </si>
  <si>
    <t>41643@promma.ac.th</t>
  </si>
  <si>
    <t>ศรัณยพงศ์ อินทร์พรหม</t>
  </si>
  <si>
    <t>อะตอมเกิดขึ้นหลังบิกแบง300000ปี</t>
  </si>
  <si>
    <t>A  เพราะ อยุ่ใกล้สีแดง ตามกฎ ฮัมเบิลยิ่งห่างจากโลกมากขึ้นก้จะยิ่งแดงมากขึ้น</t>
  </si>
  <si>
    <t>การขยายตัวของกาแล็กซี</t>
  </si>
  <si>
    <t>หากเราพิจารณาเอกภพ โดยให้เวลาย้อนกลับ ไปนานพอ ทุกสรรพสิ่งในเอกภพจะถูกบีบอัด อยู่ที่จุดๆเดียว และการระเบิดที่เกิดขึ้นอย่าง รวดเร็วในจุดๆนี้คือ บิ๊กแบง</t>
  </si>
  <si>
    <t>แตกต่างเพราะ ไมโครเวฟที่เราใช้คือใช้เวฟ อาหาร ส่วน ไมโครเวฟพื้นหลังอวกาศใช้ ถ่ายเทอากาศออกข้างนอก</t>
  </si>
  <si>
    <t>380000ปีหลังจากระเบิดบิกแบง</t>
  </si>
  <si>
    <t>เมื่อความเร็วในการเคลื่อนที่ถอยห่างมากขึ้นระยะทางระหว่างผู้สังเกตุกับกาแล็กซี่ก้จะมากขึ้นทั้งสองแปรผันตรงกัน</t>
  </si>
  <si>
    <t>ไม่เพราะถ้ายิ่งใกล้จะยิ่งเป็นสีนํ้าเงิน</t>
  </si>
  <si>
    <t>43440@promma.ac.th</t>
  </si>
  <si>
    <t>วุฒิพร น้อยสำราญ</t>
  </si>
  <si>
    <t>วุฒิพร  น้อยสำราญ</t>
  </si>
  <si>
    <t>การเลื่อนไปทางแดงของสเปกตรัมกาแล็กซี
การเลื่อนไปทางแดงของสเปกตรัม (Redshift)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</si>
  <si>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 xml:space="preserve">หลังเกิดบิกแบง 1,000 ล้านปี ภายในกาแล็กซีธาตุ  ไฮโดรเจน
</t>
  </si>
  <si>
    <t>A เพราะเคลื่อนที่ไปทางสีแดงงมากที่สุด</t>
  </si>
  <si>
    <t>เเหล่งกำเนิดออกจาก ผู้สังเกตแสงงความถี่ต่ำลงเห็นแสงงเคลื่อน ไปทางสเปกตรัมสีเเดง</t>
  </si>
  <si>
    <t>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 โดยเปรียบเทียบว่า ถ้าลูกโป่งคือเอกภพ และจุดบนผิวลูกโป่งคือกาแล็กซี เมื่อเราเป่าลูกโป่ง จุดแต่ละจุดบนผิวลูกโป่งจะมีระยะทางห่างจากกันมากขึ้น ดังนั้นหากเราทราบอัตราการแยกตัวของกาแล็กซี เราก็สามารถคำนวณกลับ หาเวลาเริ่มต้นที่กาแล็กซีทั้งหลายเคยเป็นหนึ่งเดียวกันได้ เราเรียกทฤษฎีนี้ว่า “บิกแบง” (Big Bang) โดยมีสมมติฐานว่า นี่คือจุดเริ่มต้นของเอกภพและกาลเวลา จุดที่เวลาของเอกภพ T = 0, สสารและพลังงานคือหนึ่งเดียว เรียกว่า “ซิงกูลาริตี้” (Singularity) คลิก เพื่อดูภาพเคลื่อนไหว
กำหนดให้ T0 = เวลาเริ่มต้น กาแล็กซีทั้งหลายเคยเป็นหนึ่งเดียวกัน</t>
  </si>
  <si>
    <t>รังสีไมโครเวฟพื้นหลังของเอกภพ (อังกฤษ: cosmic microwave background; CMB หรือ CMBR) เป็นคลื่นแม่เหล็กไฟฟ้ารูปแบบหนึ่งที่แผ่อยู่ในเอกภพ[1] กล่าวให้เข้าใจง่าย เมื่อเรามองดูท้องฟ้าด้วยกล้องโทรทรรศน์วิทยุ ห้วงอวกาศระหว่างดาวและดาราจักรต่าง ๆ จะไม่เป็นสีดำ แต่กลับมีการเรืองแสงน้อย ๆ อยู่ที่เกือบจะเป็นไปในทิศทางเดียวกัน โดยเส้นเรืองแสงนั้นไม่ได้มาจากดาวฤกษ์หรือดาราจักรใด ๆ เลย</t>
  </si>
  <si>
    <t>เมื่อความเร็วในการเคลื่อนที่ถอยห่างมากขึ้นระยะทางระหว่างผู้สังเกตกับGalaxy ก็จะมากขึ้นทั้งสองแปรผันนตรงกัน</t>
  </si>
  <si>
    <t>ไม่ เพราะ แหล่งงกำเนิดแสงงเข้าหา ผู้สังเกตุ ความถี่ สูงขึ้น ดังนั้นจะเห็นแสงงเคลื่อนไปทางสเปกตรัมสีน้ำเงิน</t>
  </si>
  <si>
    <t>41454@promma.ac.th</t>
  </si>
  <si>
    <t>ปิ่นอนงค์ วงศ์ทองดี</t>
  </si>
  <si>
    <t>ไฮโดรเจนและฮีเลียม 1,000ล้านปีหลังบิกแบง</t>
  </si>
  <si>
    <t>Aเพราะเคลื่อนที่ไปทางสีแดงมากที่สุด</t>
  </si>
  <si>
    <t>แหล่งกำเนิดแสงออกจากผู้สังเกตแสดงความถี่ต่ำลงเห็นแสงเลื่อนไปทางสเปกตรัมสีแดง</t>
  </si>
  <si>
    <t>รังสีไมโครเวฟปัจจุบันเป็นคลื่นวิทยุที่มีความถี่สูงมาก รังสีไมโครเวฟพื้นหลังคือสภาพปัจจุบันของเอกภพที่มีคลื่นแม่เหล็กไฟฟ้าแพร่กระจายอยู่ทุกแห่งหนในเอกภพ</t>
  </si>
  <si>
    <t>เมื่อความเร็วในการเคลื่อนที่ถอยห่างมากขึ้นระยะทางระหว่างผู้สังเกตกับกาแลกซี่ห่างมากขึ้น ทั้งสองจะแปรผันตรงกัน</t>
  </si>
  <si>
    <t>ไม่  แสงความถี่สูงขึ้นเห็นแสงเคลื่อนไปทางสเปกตรัมสีน้ำเงินเรียกว่าการเลื่อนทางน้ำเงิน</t>
  </si>
  <si>
    <t>43441@promma.ac.th</t>
  </si>
  <si>
    <t>อภิสิทธิ์ พวงสั้น</t>
  </si>
  <si>
    <t>นายอภิสิทธิ์  พวงสั้น</t>
  </si>
  <si>
    <t>เเหล่งกำเนิด ออกจาก ผู้สังเกตุเเสงความถี่
ลงเห็นเเสงเคลื่อน ไปทางสเปกตรัมสีเเดง</t>
  </si>
  <si>
    <t>เมื่อความเร็วในการเคลื่อนที่ถอยห่างมากขึ้น
ระยะทางระหว่างผู้สังเกตกับ Galaxy ก็จะมาก
ชั้นทั้งสองเเปรผันตรงกัน</t>
  </si>
  <si>
    <t>41462@promma.ac.th</t>
  </si>
  <si>
    <t>สุภัชชา พุฒศิริ</t>
  </si>
  <si>
    <t>น.ส.สุภัชชา พุฒศิริ</t>
  </si>
  <si>
    <t>ธาตุไฮโดรเจนและฮีเลียมหลังเกิดบิกแบง300,000ปี</t>
  </si>
  <si>
    <t>A เพราะเคลื่อนที่ไปทางสีแดงมากที่สุด</t>
  </si>
  <si>
    <t>แหล่งกำเนิด ออกจาก ผู้สังเกตแสงความถี่ ต่ำลง เห็นแสงเคลื่อนไปทางสเปกตรัมสีแดง</t>
  </si>
  <si>
    <t>ไม่ เพราะ แหล่งกำเนิดแสง เข้าหา ผู้สังเกตความถี่ สูงขึ้น ดังนั้นจะเห็นแสงเคลื่อนไปทางสเปกตรัมสีน้ำเงิน</t>
  </si>
  <si>
    <t>43442@promma.ac.th</t>
  </si>
  <si>
    <t>กมลสิริ คล้ายจันทร์พงค์</t>
  </si>
  <si>
    <t>ด.ญ กมลสิริ  คล้ายจันทร์พงค์</t>
  </si>
  <si>
    <t xml:space="preserve">การสังเกตกลุ่มดาวของเอชวินโฮเวลคัมเบิ้ล ว่ามีสีแดงและสีฟ้าทำให้เขาสรุปว่าเอกภพมีการขยายตัวและมีครื่นความถี่ที่เร็วมาก
</t>
  </si>
  <si>
    <t>A แหล่งกำเนิดแสงออกจากผู้สังเกตแสงความถี่ต่ำลงจะเห็นแสงเลื่อนไปทางสเปกตรัมสีแดง</t>
  </si>
  <si>
    <t>เกิดจากการขยายตัวของเอกภพและความถี่ของแสง</t>
  </si>
  <si>
    <t xml:space="preserve">เป็นไปได้ของ เพราะเอกภพนั้นมีการขยายตัวตลอดเวลาทำให้เกิดขึ้นความถี่ที่ต่ำทำให้ Galaxy เคลื่อนที่ห่างไป
</t>
  </si>
  <si>
    <t>รังสีไมโครเวฟพื้นหลังช่วงแรกมีอุณหภูมิสูงกว่ารังสีไมโครเวฟในปัจจุบัน และในปัจจุบันก็จะมีอุณหภูมิที่ต่ำ ลงมาเรื่อยเรื่อยจากการขยายตัวของเอกภพ</t>
  </si>
  <si>
    <t>เกิดเกิดขึ้นเมื่อ 300,000 ปีในช่วงนั้นเอกภพกำลังเกิดการลงตัวของอะตอมของไฮโดรเจนและฮีเลียมในขณะนั้นอยู่อุณหภูมิที่ต่ำลงเรื่อยเรื่อย</t>
  </si>
  <si>
    <t>เมื่อมีความถี่ต่ำระยะทางระหว่างผู้สังเกตุกับ Galaxy จะห่างกันมากขึ้น</t>
  </si>
  <si>
    <t>สามารถเกิดขึ้นได้ถ้าหากมีการขยายตัวของเอกภพทำให้สามารถเกิดขึ้นได้ถ้าหากมีการขยายตัวของเอกภพทำให้แถบสี่เบรกตั้มการเปลี่ยนแปลงได้</t>
  </si>
  <si>
    <t>41428@promma.ac.th</t>
  </si>
  <si>
    <t>ณัฐพล พลายแก้ว</t>
  </si>
  <si>
    <t>ณัฐพล พลายเเก้ว</t>
  </si>
  <si>
    <t>พบรังสีไมโครเวฟพื้นหลัง หลังจากเกิดเหตุกา รณ์บิกแบง และเพราะเป็นปรากฏการณ์ดอป เปอร์ ทฤษฎีblue shift red shift</t>
  </si>
  <si>
    <t>ธาตุที่เกิดขึ้นในเอกภพเป็นธาตุแรกคือ ธาตุใดบ้าง และเกิดขึ้นในช่วงเวลาใด หลังจากบิก</t>
  </si>
  <si>
    <t>กาแล็กซี่A เพราะกาแล็กซี่เริ่มเป็นสีแดง หรือ เกิดเหตุการณ์red shift</t>
  </si>
  <si>
    <t>แหล่งกำเนแสงออกจากผู้สังเกต แสงความถี่ ต่ำลง เห็นแสงเลื่อนไปทางสเปกตรัมรับสีแดง</t>
  </si>
  <si>
    <t>พอ ทุกสรรพสิ่งในเอกภพจะถูกบีบอัดอยู่ที่จุดๆ เดียว และการระเบิดที่เกิดขึ้นอย่างรวดเร็วใน จุดๆนี้คือ บิกแบง</t>
  </si>
  <si>
    <t>รังสีไมโครเวฟปัจจุบันเป็นคลื่นวิทยุที่มีความถี่ สูงมาก รังสีไมโครเวฟพื้นหลังคือสภาพ ปัจจุบันของเอกภพที่มีคลื่นแม่เหล็กไฟฟ้าแพร่ กระจายอยู่ทุกแห่งหนในเอกภพ</t>
  </si>
  <si>
    <t>เกิดขึ้นราว 380,000 ปีหลังจากการระเบิด ใหญ่ที่เป็นจุดกำเนิดของเอกภพคลื่น ไมโครเวฟพื้นหลังของอวกาศ เป็นแสงเรือง ค้างของแสงในเอกภพ</t>
  </si>
  <si>
    <t>เมื่อความเร็วในการเคลื่อนที่ถอยห่างมากขึ้น ระยะทางระหว่างผู้สังเกตกับ Galaxy ก็จะมาก ขึ้นทั้งสองแปรผันตรงกัน</t>
  </si>
  <si>
    <t>ไม่ เพราะ แหล่งกำเนิดแสง เข้าหา ผู้สังเกตุ ความถี่ สูงขึ้น ดังนั้นจะเห็นแสงเคลื่อนที่ไปทาง สเปกตรัมสีน้ำเงิน</t>
  </si>
  <si>
    <t>41353@promma.ac.th</t>
  </si>
  <si>
    <t>อัครชัย อารีย์ทรัพย์</t>
  </si>
  <si>
    <t>นายอัครชัย อารีย์ทรัพย์</t>
  </si>
  <si>
    <t>การขยายตัวของเอกกภพ คลื่นไมโครเวฟพื้นหลังจากอวกาศ</t>
  </si>
  <si>
    <t>ควาร์กประจุบวก⅓/ลบ⅔ อิเล็กตรอน แอนติควาร์กประจุบวก⅓/ลบ⅔ โพซิตรอน นิวทริโน แอนตินิวทริโน และเกิดในช่วงเวลา 10-43 วินาที</t>
  </si>
  <si>
    <t>A เพราะแสงที่ส่องมาหาตัวผู้สังเกตมีความถี่ที่ต่ำกว่าอันอื่น หรือเลื่อนที่ไปทางสีแดงมากกว่าอันอื่น</t>
  </si>
  <si>
    <t>ได้จากการที่แหล่งกำเนิดแสงเลื่อนที่ออกห่างจากผู้สังเกต ทำให้แสดงความถี่ที่ต่ำลง</t>
  </si>
  <si>
    <t>เพราะการเลื่อนทางแดงของกาดเล็กซี่เป็นการเคลื่อนที่ออกจากตัวผู้สังเกตจึงทำให้นักวิทยาศาสตร์สันนิษฐานว่าเอกภพกำลังขยายตัวออกทุกทิศทาง</t>
  </si>
  <si>
    <t>คลื่นไมโครเวฟที่เกิดขึ้นในปัจจุบันจะมีความถี่ที่สูงมากในระดับหลาย GHz แต่รังสีไมโครเวฟพื้นหลังจะมีความถี่ที่สูงกว่าคลื่นไมโครเวฟที่เกิดขึ้นในปัจจุบันอยู่ 10-200 เท่า</t>
  </si>
  <si>
    <t>ในช่วงเวลา 380000ปี และเอกภพในขณะนั้นมีการเย็นตัวลง และเกิดอะตอมสภาพที่เป็นกลางขึ้นมา</t>
  </si>
  <si>
    <t>กาแล็คซี่ส่วนมากมีระยะห่างจากผู้สังเกตประมาณ 100-200 เมกะพาร์เซก และมีความเร็วที่น้อย(การเลื่อนทางน้ำเงิน) และที่เหลือก็จะกระจายตัวออกห่างไปในความเร็วและระยะทางที่มากตามลำดับ(การเลื่อนทางเเดง)</t>
  </si>
  <si>
    <t>ไม่ เพราะการเคลื่อนที่เข้าหาจะเป็นการเลื่อนทางน้ำเงิน จึงทำให้สเปกตรัมที่วัดได้จะเป็นความถี่ที่สูง</t>
  </si>
  <si>
    <t>41613@promma.ac.th</t>
  </si>
  <si>
    <t>พรชนก จิตรผดุงวณิชย์</t>
  </si>
  <si>
    <t>น.ส. พรชนก จิตรผดุงวณิชย์</t>
  </si>
  <si>
    <t>การขยายตัวของเอกภพและรังสีไมโครเวฟพื้นหลัง</t>
  </si>
  <si>
    <t>อะตอมของไฮโดรเจน และ ฮีเลียม</t>
  </si>
  <si>
    <t>A เพราะ เส้นลูกศรยาวมากที่สุด กาแล็กซีจะอยู่ห่างจากผู้สังเกตมากที่สุด</t>
  </si>
  <si>
    <t>การขยายตัวของเอกภพ และ การเคลื่นที่ออกห่างจากดาวโลก</t>
  </si>
  <si>
    <t>เป็นไปได้ เพราะ เอกภพมีการขยายตัวทำให้เกิดคลื่นความถี่ต่ำ และห่างออกไปเรื่อยๆจึงทำให้เห็นเป็นสีแดง</t>
  </si>
  <si>
    <t>รังสีไมโครเวฟ คือคลื่นวิทยุ ส่วนรังสีไมโครเวฟพื้นหลัง คือสภาพปัจจุบันของเอกภพ ที่มีคลื่นแม่เหล็กไฟฟ้ากระจายอยู่ในเอกภพ</t>
  </si>
  <si>
    <t>รังสีไมโครเวฟพื้นหลังเกิดขึ้นเมื่อ300,000ปี
และเอกภพมีกำลังจะเกิดการรวมตัวของ
อะตอมของฮีเลียมและอะตอมของไฮ โดรเจน
รวมตัวกันเป็นกาแล็กซี่และส่งให้อุณหภูมิต่ำลง</t>
  </si>
  <si>
    <t>ถ้าระยะทางถอยห่างไปมากขึ้น ความเร็วในการเคลื่อนที่จะถอยห่างขึ้นเรื่อยๆ</t>
  </si>
  <si>
    <t>ไม่ เพราะ ถ้าอยู่ใกล้ผู้สังเกตจะเป็นสีน้ำเงิน ถ้าอยู่ไกล จะเป็นสีแดง</t>
  </si>
  <si>
    <t>41651@promma.ac.th</t>
  </si>
  <si>
    <t>ณัฐณิชา เกิดรอด</t>
  </si>
  <si>
    <t>ด.ญ.ณัฐณิชา เกิดรอด</t>
  </si>
  <si>
    <t>อะตอมของไฮโดรเจน และฮีเลียม</t>
  </si>
  <si>
    <t>Aเพราะเส้นลูกศรยาวมากกาเเล็กซี่จะอยู่ห่างจากผู้สังเกตมาก</t>
  </si>
  <si>
    <t>การขยายตัวของเอกภพและการเคลื่อนที่ออกห่างจากดาวโลก</t>
  </si>
  <si>
    <t>เพราะเอกภพมีการขยายตัวทำให้เกิดคลื่นความถี่ต่ำและออกห่างไปเรื่อยๆทำให้เกิดสีแดง</t>
  </si>
  <si>
    <t>รัวสีไมโครเวฟคือคลื่นวิทยุ แต่รังสีไมโครเวฟพื้นหลังคือสภาพปัจจุบันของเอกภพที่มีคลื่นแม่เหล็กไฟฟ้ากระจายอยุ่ในเอกภพ</t>
  </si>
  <si>
    <t>รังสีไมโครเวฟพื้นหลังเกิดขึ้นเมื่อ300,000ปี และเอกภพมีกำลังจะเกิดการรวมตัวของ อะตอมของฮีเลียมและอะตอมของไฮ โดรเจน รวมตัวกันเป็นกาแล็กซี่และส่งให้อุณหภูมิต่ำลง</t>
  </si>
  <si>
    <t>ถ้าระยะทางระหว่างผู้สังเกตไกลความเร็วในการเคลื่อนที่ก็จะถอยห่างมากขึ้น</t>
  </si>
  <si>
    <t>ไม่เพราะยิ่งใกล้ผู้สังเกตจะเป็นสีน้ำเงินถ้าไกลเป็นสีแดง</t>
  </si>
  <si>
    <t>41389@promma.ac.th</t>
  </si>
  <si>
    <t>นวพรรษ บรรจงรัตน์</t>
  </si>
  <si>
    <t>นาย นวพรรษ บรรจงรัตน์</t>
  </si>
  <si>
    <t>1. การขยายตัวของเอกภพ 2. อุณหภูมิพื้นหลังอวกาศ</t>
  </si>
  <si>
    <t>ไฮโดรเจน และฮีเลียมดึงอิเล็กตรอนเข้ามาอยู่ในวงโคจร และเกิดเป็นอะตอมไฮโดรเจน และฮีเลียม  หลังเกิดบิกแบง 1,000 ล้านปี</t>
  </si>
  <si>
    <t>สีแดง เพราะสีแดงจะออกห่างจากผู้สังเกต</t>
  </si>
  <si>
    <t>ไม่เพราะ แหล่งกำเนิดแสง เข้าหาผู้สังเกตุ
ความถี่สูงขึ้น ดังนั้นจะเห็นแสงเคลื่อนที่ไปทาง
สเปกตรัมสีน้ำเงิน</t>
  </si>
  <si>
    <t>พิจารณาเอกภพโดยให้เวลาย้อนกลับไปนาน
พอ ทุกสรรพสิ่งในเอกุภพจะถูกบีบอัดอยู่ที่จุดๆ
เดียว และการระเบิดที่เกิดขึ้นอย่างรวดเร็วใน
จุดๆนี้คือ บิกแบง</t>
  </si>
  <si>
    <t>รังสีไมโครเวฟปัจจุบันเป็นคลื่นวิทยุที่มีความถี่
สูงมาก รังสีไมโครเวฟพื้นหลังคือสภาพ
ปัจจุบันของเอกภพที่มีคลื่นแม่เหล็กไฟฟ้าแพร่
กระจายอยู่ทุกแห่งหนในเอกภพ</t>
  </si>
  <si>
    <t>เกิดขึ้นราว 380,000 ปีหลังจากการระเบิด
ใหญ่ที่เป็นจุดกำเนิดของเอกภพคลื่น
ไมโครเวฟพื้นหลังของอวกาศ เป็นแสงเรือง
ค้างของแสงในเอกภพ</t>
  </si>
  <si>
    <t>เมื่อความเร็วในการเคลื่อนที่ถอยห่างมากขึ้น
ระยะทางระหว่างผู้สังเกตกับ Galaxy ก็จะมาก
ขึ้นทั้งสองแปรผันตรงกัน</t>
  </si>
  <si>
    <t>41392@promma.ac.th</t>
  </si>
  <si>
    <t>พีรกานต์ พราหมณ์พรม</t>
  </si>
  <si>
    <t>นายพีรกานต์ พราหมณ์พรม</t>
  </si>
  <si>
    <t xml:space="preserve">1. การขยายตัวของเอกภพ 2. อุณหภูมิพื้นหลังอวกาศ </t>
  </si>
  <si>
    <t>การเลื่อนทางแดงของกระจุกกาแล็กซีที่อยู่ห่างไกล แปรผันตามระยะทางระหว่างโลกถึงกระจุกกาแล็กซี</t>
  </si>
  <si>
    <t>ต่างกัน ไมโครเวฟที่เรารู้จัก
ไมโครเวฟ ที่เรารู้จักกันในสิ่งของรอบตัว  มันคือ "คลื่นวิทยุ" นั่นเองครับ
แต่เป็นคลื่นวิทยุที่มีความถี่สูงมากระดับหลาย GHz  คลื่นไมโครเวฟพื้นหลังมันคือ "สภาพปัจจุบัน" ของเอกภพ  ที่มีคลื่นแม่เหล็กไฟฟ้าแพร่กระจายอยู่ทุกแห่งหนในเอกภพ  คลื่นวิทยุเหล่านี้เป็นร่องรอยของ</t>
  </si>
  <si>
    <t>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</si>
  <si>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เมื่อความเร็วในการเคลื่อนที่ถอยห่างมากขึ้น
ระยะทางระหว่างผู้สังเกตกับ Galaxy ก็จะมาก
ขึ้นทั้งสองแปรผันตรง</t>
  </si>
  <si>
    <t>ไม่ สเปกตรัมจะเปลี่ยนเป็นสีน้ำเงินแทนสีแดง</t>
  </si>
  <si>
    <t>41384@promma.ac.th</t>
  </si>
  <si>
    <t>ทัดภูมิ คล้ายคลึง</t>
  </si>
  <si>
    <t>ไฮโดรเจน ฮีเลียม หลังเกิดบิกแบง300,000ปี</t>
  </si>
  <si>
    <t>ต่างกัน ไมโครเวฟที่เรารู้จัก
ไมโครเวฟ ที่เรารู้จักกันในสิ่งของรอบตัว  มันคือ "คลื่นวิทยุ" นั่นเองครับ
แต่เป็นคลื่นวิทยุที่มีความถี่สูงมากระดับหลาย GHz  คลื่นไมโครเวฟพื้นหลังมันคือ "สภาพปัจจุบัน" ของเอกภพ  ที่มีคลื่นแม่เหล็กไฟฟ้าแพร่กระจายอยู่ทุกแห่งหนในเอกภพ  คลื่นวิทยุเหล่านี้เป็นร่องรอย</t>
  </si>
  <si>
    <t>43452@promma.ac.th</t>
  </si>
  <si>
    <t>อุดมลักษณ์ เสาว์สิงห์</t>
  </si>
  <si>
    <t xml:space="preserve">อุดมลักษณ์ เสาว์สิงห์ </t>
  </si>
  <si>
    <t>การสังเกตกลุ่มดาวของเอสวินโฮเวลคัมเบิ้ลว่ามีสีแดงและสีฟ้าทำให้เขาสรุปว่าเอกภพมีการขยายตัวและมีคลื่นความถี่ความถี่ที่เร็วมาก</t>
  </si>
  <si>
    <t>A แหล่งกำเนิด แหล่งกำเนิดแสงออกจากผู้สังเกตแสงความถี่ต่ำลงจะเห็นแสงเลื่อนไปทางสเปกตรัมสีแดง</t>
  </si>
  <si>
    <t>เป็นไปได้เพราะเอกภพนั้นมีการขยายตัวตลอดเวลาทำให้เกิดขึ้นความถี่ที่ต่ำทำให้ Galaxy เคลื่อนที่ห่างไป</t>
  </si>
  <si>
    <t>รังสีไมโครเวฟพื้นหลังในช่วงแรกมีอุณหภูมิสูงกว่ารังสีไมโครเวฟในปัจจุบันและในปัจจุบันก็จะมีอุณหภูมิที่ต่ำลงเรื่อยเรื่อยจากการขยายตัวของเอกภพ</t>
  </si>
  <si>
    <t>เกิดขึ้นเมื่อ 300,000 ปีในช่วงนั้นเอกภพกำลังเกิดการลงตัวของอะตอมของของไฮโดรเจนและฮีเลียมในขณะนั้นมีอุณหภูมิที่ต่ำลงเรื่อย</t>
  </si>
  <si>
    <t>เมื่อมีความถี่ต่ำเมื่อมีความถี่ต่ำระยะทางระหว่างผู้สังเกตกับ Galaxy จะห่างกันมากขึ้น</t>
  </si>
  <si>
    <t>สามารถเกิดขึ้นได้ถ้าหากมีการขยายตัวของเอกภพทำให้แถบสี่สเปกตรัมการเปลี่ยนแปลงได้</t>
  </si>
  <si>
    <t>41557@promma.ac.th</t>
  </si>
  <si>
    <t>ศิรเสกข์ ตราชูวณิช</t>
  </si>
  <si>
    <t>ด.ช.ศิรเสกข์ ตราชูวณิช</t>
  </si>
  <si>
    <t>การขยายตัวของเอกภพและคลื่นไมโครเวฟพื้นหลัง</t>
  </si>
  <si>
    <t>ไฮโดรเจนและฮีเลียม เกิดในช่วงเวลา3แสนปีหลังเกิดบิ๊กแบง</t>
  </si>
  <si>
    <t>A เพราะมีความยาวคลื่นมากที่สุด ซึ่งใกล้กับred shift</t>
  </si>
  <si>
    <t>เกิดจากความยาวคลื่นของแสงถูกยืดออกไปพร้อมกับพื้นที่ว่างตลอดระยะทางที่แสงเดินทางมา</t>
  </si>
  <si>
    <t>ความยาวคลื่นของรังสีไมโครเวฟพื้นหลังจะมากกว่ารังสีไมโครเวฟ</t>
  </si>
  <si>
    <t>เกิดในช่วงเวลา3แสนปีหลังเกิดบิ๊กแบง และเอกภพขณะนั้นจะมีอุณหภูมิลดลงเหลือประมาณ5000เคลวิน</t>
  </si>
  <si>
    <t>ระยะทางระหว่างผู้สังเกตกับกาแล็กซีแปรผันตรงกับความเร็วในการเคลื่อนที่ถอยห่าง</t>
  </si>
  <si>
    <t>ไม่ และแถบสีสเปกตรัมจะเข้าใกล้สีฟ้ามากกว่าสีแดง</t>
  </si>
  <si>
    <t>41548@promma.ac.th</t>
  </si>
  <si>
    <t>กิตติพงศ์ มาลาลักษมี</t>
  </si>
  <si>
    <t>การขยายตัวของเอกภพ เเละ ไมโครเวฟพื้นหลังจากอวกาศ</t>
  </si>
  <si>
    <t>ไฮโดรเจนเเละฮีเลียม 300000ปีหลังบิกเเบง</t>
  </si>
  <si>
    <t>A เพราะ มีความยาวคลื่นมากที่สุด</t>
  </si>
  <si>
    <t>เกิดจากความยาวคลื่นของเเสงถูกยืดออกไปพร้อมกับพื้นที่ว่างตลอดระยะทางที่เเสงเดินทางมา</t>
  </si>
  <si>
    <t>ความยาวคลื่นรังสีไมโครเวฟพื้นหลังมากกว่ารังสีไมโครเวฟที่เกิดขึ้นในปัจจุบัน</t>
  </si>
  <si>
    <t>ช่วง300000ปีหลังเกิดบิกเเบงรังสีไมโครเวฟพื้นหลังเกิดขึ้นเมื่อเอกภพมีอุณหภูมิลดลงเหลือประมาณ5000เคลวิน</t>
  </si>
  <si>
    <t>ระยะทางระหว่างผู้สังเกตกับกาเเล็คซีเเปรผันตรงกับความเร็วในการเคลื่อนที่ถอยห่าง</t>
  </si>
  <si>
    <t>ไม่ เเละ เเถบสเปกตรัมที่วัดได้จะเข้าใกล้สีฟ้ามากกว่าสีเเดง</t>
  </si>
  <si>
    <t>43382@promma.ac.th</t>
  </si>
  <si>
    <t>ณัฐดนัย ศรีเล็ก</t>
  </si>
  <si>
    <t xml:space="preserve">คลื่นรังสีพื้นหลัง ดรอปเลอร์เอฟเฟกต์
บลูชิฟท์ เรดชิฟท์ </t>
  </si>
  <si>
    <t>ไฮโดรเจน ฮีเลียม เกิดในช่วง 300,000  ปีหลังเกิดบิ๊กแบง</t>
  </si>
  <si>
    <t>A เพราะมีคลื่นเรดชิฟท์มาก สื่อถึงระยะทางที่ไกลมากและคลื่นที่ออกห่างด้วยความเร็วสูง</t>
  </si>
  <si>
    <t>กาแล็คซี่เคลื่อนที่ออกจากผู้สังเกตุทำให้คลื่นที่กาแล็คซี่ส่งมาหาผู้สังเกตุเกิดการขยายตัวจนความยาวคลื่นมากขึ้นทำให้โทนสีเปลี่ยนเป็นสีแดง</t>
  </si>
  <si>
    <t>ทำให้รู้ว่าเอกภพมีการขยายตัวจากการที่
กาแล็คซี่ที่อยู่ไกลเป็นเรดชิฟท์แทบทั้งหมด
ทำให้รู้ว่ากาแล็กซี่เหล่านั้นเคลื่อนที่ออกจากกัน หลังการบิ๊กแบง</t>
  </si>
  <si>
    <t>เดิมคลื่นเหล่านั้นเป็นพลังงานความยาวคลื่นสูงแบบอินฟราเรด จนเอกภพขยายตัวขึ้นทำให้ความยาวคลื่นมากขึ้นจนกลายเป็นคลื่นไมโครเวฟที่มีความถี่สูงกว่า(160.2GHz)และความยาวคลื่น(1.9mm)น้อยกว่ารังสีในปัจจุบัน</t>
  </si>
  <si>
    <t>300,000 ปีหลังบิ๊กแบงและเกิดในช่วงที่มีการเกิดอะตอมไฮโดรเจนและฮีเลียม ปล่อยพลังงานมาเป็นคลื่นในอวกาศ ยังไม่เกิด
กาแล็คซี่</t>
  </si>
  <si>
    <t>ยิ่งระยะทางระหว่างผู้สังเดตุกับกาแล็คซี่มีมาก ความเร็วการคลื่นที่ถอยห่างก็จะมากขึ้นด้วย</t>
  </si>
  <si>
    <t>ไม่ จะเกิดบลูชิฟท์จากการที่แถบสเปคตรัมของคลื่นขยับมาทางสีน้ำเงิน เพราะความยาวคลื่นน้อยลง</t>
  </si>
  <si>
    <t>41561@promma.ac.th</t>
  </si>
  <si>
    <t>อิงครัต เพชรประดิษฐ์</t>
  </si>
  <si>
    <t>คลื่นไมโครเวฟพื้นหลังอวกาศ(CMB)</t>
  </si>
  <si>
    <t>ไฮโดรเจนและฮีเลียม เกิดหลังจาก300000ปีหลังบิกแบง</t>
  </si>
  <si>
    <t>A เพราะ เพราะมีความยาวคลื่นมากที่สุด</t>
  </si>
  <si>
    <t>แสดงว่าเอกภพขยายตัวอยู่</t>
  </si>
  <si>
    <t>CMB มีความถี่สูงกว่าคลื่นไมโครเวฟปัจจุบันมาก</t>
  </si>
  <si>
    <t>ช่วง300000ปี ขณะนั้นเกิด H และ He อุณหภูมิ 5000เคลวิน</t>
  </si>
  <si>
    <t>ความเร็วในการเคลื่อนที่บองกาแลกซีออกจากผู้สังเกต แปรผันตรงกับระยะทางระหว่างกาแลกซี่และผู้สังเกต</t>
  </si>
  <si>
    <t>ไม่ แถบที่วัดได้ จะมีความยาวยาวคลื่นน้อยลงความถี่เพิ่มขึ้น</t>
  </si>
  <si>
    <t>41562@promma.ac.th</t>
  </si>
  <si>
    <t>จิดาภา เกียรติเดชาวิทย์</t>
  </si>
  <si>
    <t>- การขายตัวของเอกภพ
- พบคลื่นไมโครเวฟพื้นหลังจากอวกาศ</t>
  </si>
  <si>
    <t>ช่วง 300,000 ปีถึง 1,000 ล้านปี เกิดไฮโดรเจนกับฮีเลียม</t>
  </si>
  <si>
    <t>A มีความยาวคลื่นยาวที่สุด</t>
  </si>
  <si>
    <t>การเลื่อนทางแดงของกาแล็กซี แปลว่า กาแลกซี่อยู่ไกลกับเรามากขึ้น ดังนั้นสามารถสรุปได้ว่าเอกภพออกไปมากกว่าเดิม</t>
  </si>
  <si>
    <t>รังสีไมโครเวฟพื้นหลังไม่ได้เกิดมาแล้วเป็นรังสีไมโครเวฟเลย ในขณะที่รังสีไมโครเวฟในปัจจุบันเกิดมาแล้วเป็นรังสีไมโครเวฟเลย</t>
  </si>
  <si>
    <t>- เกิดขึ้นราว 300,000 ปีหลังจากการระเบิด 
- มีการเกิดอะตอมของไฮโดรเจนและฮีเลียม</t>
  </si>
  <si>
    <t>ความเร็วในการเคลื่อนที่ของกาแลกซี่ออกจาดผู้สังเกตแปลผันตรงกับระยทางระหว่างกาแลกซี่กับผู้สังเกต</t>
  </si>
  <si>
    <t>ไม่ แถบสเปกตรัมเลื่อนไปทางน้ำเงิน</t>
  </si>
  <si>
    <t>41558@promma.ac.th</t>
  </si>
  <si>
    <t>สรกฤช ดวงสิน</t>
  </si>
  <si>
    <t>อิเล็กตรอน แอนติควาร์ก โพซิตรอน นิวทริโน
เกิดในช่วง 10^-43วินาที ถึง 10^-32 วินาที</t>
  </si>
  <si>
    <t>แสงจากกาแล็คซี่ถูกยืดออกทำให้เกิดเป็นสีแดงเล็กน้อย</t>
  </si>
  <si>
    <t>การที่เกิดทางแดงแสดงว่ากาแล็คซี่กำลังเคลื่อนตัวออกซึ่งทำให้รู้ว่าเอกภพกำลังขยายตัว</t>
  </si>
  <si>
    <t>คลื่นไมโครเวฟที่เราสร้างในปัจจุบันคือคลื่นวิทยุแต่ไมโครเวฟพื้นหลังคือร่องรอยของPhotonจากBigbang</t>
  </si>
  <si>
    <t>เกิดขึ้นราว 380000ปีหลังจากการเกิดบิกแบง</t>
  </si>
  <si>
    <t>ความเร็วของกาแล็กซีแปรผันตรงกับระยะทาง</t>
  </si>
  <si>
    <t>ไม่ แถบที่วัดได้ จะมีความยาวคลื่นน้อยลงความถี่เพิ่มขึ้น</t>
  </si>
  <si>
    <t>41566@promma.ac.th</t>
  </si>
  <si>
    <t>นภัสนันท์ ดุรงค์ธรรม</t>
  </si>
  <si>
    <t>การขยายตัวของเอกภพ คลื่นไมโครเวฟพื้นหลังจากอวกาศ</t>
  </si>
  <si>
    <t>ไฮโดรเจนและฮีเลียม 300,000-1,000ล้านปี</t>
  </si>
  <si>
    <t>A เพราะ มีความยาวคลื่นยาวที่สุด</t>
  </si>
  <si>
    <t>ทฤษฎีบิกแบงบอกว่ากาแล็คซี่เกิดการขยาย จากการศึกษาการเลื่อนทางแดงพบว่า กาแล็คซี่ที่เกิดการเคลื่อนที่จะเลื่อนไปทางแดงมากขึ้น</t>
  </si>
  <si>
    <t>รังสีไมโครเวฟพื้นหลังไม่ได้เกิดมาเป็นรังสีไมโครเวฟเลย แต่รังสีไมโครเวฟในปัจจุบันเกิดมาเป็นรังสีไมโครเวฟเลย</t>
  </si>
  <si>
    <t>300,000ปี หลังการระเบิด
เกิดอะตอมของไฮโดรเจนกับอะตอมของฮีเลียม</t>
  </si>
  <si>
    <t>ความเร็วการเคลื่อนที่ของกาแล็กซีแปรผันตรงกับระยะทางระหว่างกาแล็กซี่กับผู้สังเกต</t>
  </si>
  <si>
    <t>ไม่เกิด แถบสเปกตรัมเลื่อนไปทางสีน้ำเงิน</t>
  </si>
  <si>
    <t>41560@promma.ac.th</t>
  </si>
  <si>
    <t>สุเมธ อิศราธิกูล</t>
  </si>
  <si>
    <t>ด.ช.สุเมธ อิศราธิกูล</t>
  </si>
  <si>
    <t>ไมโครเวฟพื้นหลังอวกาศและการขยายตัวของเอกภพ</t>
  </si>
  <si>
    <t>ฮีเลียมและไฮโดรเจนเกิดในช่วง3แสนปีหลังบิ๊กแบง</t>
  </si>
  <si>
    <t xml:space="preserve">นักดาราศาสตร์ทำการสำรวจการเลื่อนแดงของกาแล็กซีที่อยู่ห่างไกลพบว่า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 คล้ายการเป่าลูกโป่งที่พื้นผิวมีลายจุด โดยเปรียบเทียบว่า ถ้าลูกโป่งคือเอกภพ และจุดบนผิวลูกโป่งคือกาแล็กซี เมื่อเราเป่าลูกโป่ง จุดแต่ละจุดบนผิวลูกโป่งจะมีระยะทางห่างจากกันมากขึ้น ดังนั้นหากเราทราบอัตราการแยกตัวของกาแล็กซี เราก็สามารถคำนวณกลับ หาเวลาเริ่มต้นที่กาแล็กซีทั้งหลายเคยเป็นหนึ่งเดียวกันได้ เราเรียกทฤษฎีนี้ว่า “บิกแบง” </t>
  </si>
  <si>
    <t>รังสีไมโครเวฟพื้นหลังมีรังสีสูงกว่ารังสีไมโครเวฟปัจจุบัน</t>
  </si>
  <si>
    <t>ที่เกิดขึ้นราว 380,000 ปีหลังจากการระเบิดใหญ่ที่เป็นจุดกำเนิดของเอกภพ</t>
  </si>
  <si>
    <t>แปรผันตรงกัน</t>
  </si>
  <si>
    <t>แถบไปทาง red shift จะทำให้ไกลขึ้นแต่ในโจทย์บอกให้ใกล้ขึ้นสเปกตรัมที่วัดควรมาทาง blue shift</t>
  </si>
  <si>
    <t>43381@promma.ac.th</t>
  </si>
  <si>
    <t>กันต์พงษ์ โรจน์บวรวิทยา</t>
  </si>
  <si>
    <t>การเคลื่อนที่ออกของกาเเล็กซีต่างๆดูจากความยาวคลื่น</t>
  </si>
  <si>
    <t>ไฮโดรเจน ฮีเลียม เกิดในช่วง300000ปีหลังบิกเเบง</t>
  </si>
  <si>
    <t>เอกภพเกิดการขยายออกมากขึ้น</t>
  </si>
  <si>
    <t>การเลื่อนทางเเดงคือการถอยออกห่างของกาเเล็กซีเเละมันสัมพันธ์กับบิกแบงเพราะบิกแบงคือการระเบิดเเล้วจะขยายออกไปเรื่อยๆ</t>
  </si>
  <si>
    <t>เเตกต่างรังสีไมโครเวฟพื้นหลังยังมีคลื่นเเม่เเหล็กไฟฟ้าเเละอุณหภูมิต่างกัน</t>
  </si>
  <si>
    <t>300,000ปี เเละเอกภพมีอุณหภูมิลดลงเหลือ5000เคลวิน</t>
  </si>
  <si>
    <t>ความเร็วในการเคลื่อนที่ถอยห่างเเปรผันตรงกับระยะห่างหว่างผู้สังเกตเเละกาเเล็กซี</t>
  </si>
  <si>
    <t>ไม่ เเละมีความเปลี่ยนเเปลงเพราะกาเเล็กซีเข้าหาเราความยาวคลื่นจะวั้นลงเเถบสเปกตรัมไม่คงที่</t>
  </si>
  <si>
    <t>43383@promma.ac.th</t>
  </si>
  <si>
    <t>อธิษฐาน แก้วอินทร์</t>
  </si>
  <si>
    <t>อิเล็กตรอน แอนติควาร์ก โพซิตรอน นิวทริโน
เกิดในชาวง 10^-43 วินาที ถึง 10^-32วินาที</t>
  </si>
  <si>
    <t>แสงจากกาแลคซี่ถูกยืดออกทำให้เกิดเป็นสีแดงเล็กน้อย</t>
  </si>
  <si>
    <t>การที่เกิดทางแดงแสดงว่ากาแลคซี่กำลังเคลื่อนตัวออกซึ่งทำให้รู้ว่าเอกภพกำลังขยายตัว</t>
  </si>
  <si>
    <t>คลื่นไมโครเวฟที่เราสร้างในปัจจุบันนั้นคือคลื่นวิทยุแต่ไมโครเวฟพื้นหลังคือร่องรอยของphotonจากbigbang</t>
  </si>
  <si>
    <t>ความเร็วของกาแลคซี่แปรผันตรงกับระยะทาง</t>
  </si>
  <si>
    <t>ไม่ แถบที่วัดได้จะมีความยาวคลื่นน้อยลงความถี่เพิ่มขึ้น</t>
  </si>
  <si>
    <t>41573@promma.ac.th</t>
  </si>
  <si>
    <t>ปุญญิศา สินธ์สวัสดิ์</t>
  </si>
  <si>
    <t>ไฮโดรเจนและฮีเลียม หลังจาก 300,000 ปีหลังบิกแบง</t>
  </si>
  <si>
    <t xml:space="preserve">A เพราะมีความยาวคลื่นมากที่สุด </t>
  </si>
  <si>
    <t>แหล่งกำเนิดแสงออกจากผู้สังเกต แสงความถี่ต่ำลงเห็นแสงเคลื่อนไปทางสเปกตรัมสีแดง</t>
  </si>
  <si>
    <t>การที่เกิดทางแดงแสดงว่าเอกภพขยายตัวอยู่</t>
  </si>
  <si>
    <t>รังสีไมโครเวฟพื้นหลังที่เหลือเกิดจากการขยายตัวของเอกภพ รังสีไมโครเวฟที่เราสร้างในปัจจุบันนั้นคือคลื่นวิทยุ</t>
  </si>
  <si>
    <t>ช่วง 300,000 ปี ขณะนั้นมีไฮโดรเจน ฮีเลียม อุณหภูมิ 5,000 เคลวิน</t>
  </si>
  <si>
    <t>ไม่ แถบที่วัดได้ จะมีความยาวคลื่นน้อยลงและความถี่เพิ่มขึ้น</t>
  </si>
  <si>
    <t>41467@promma.ac.th</t>
  </si>
  <si>
    <t>ชญานน อิ่มคล้าย</t>
  </si>
  <si>
    <t>นายชญานน อิ่มคล้าย</t>
  </si>
  <si>
    <t>1.คลื่นไมโครเวฟพื้นหลังอวกาศ ( CMB )</t>
  </si>
  <si>
    <t>ธาตุ ไฮโดรเจน และ ธาตุ ฮีเลียม เกิดในช่วง 300,000 ปี หลังระเบิดบิ๊กแบง</t>
  </si>
  <si>
    <t>เอกภพมีการขยายตัวอยู่</t>
  </si>
  <si>
    <t>ความถี่ของรังสีไมโครเวฟพื้นหลัง ( CMB ) มากกว่าความถี่ของรังสีไมโครเวฟปัจจุบัน</t>
  </si>
  <si>
    <t>ในช่วงเวลา 300,000 ปี ขณะนั้นมี ไฮโดรเจน ฮีเลียม เกิดขึ้น และมีอุณหภูมิ 5,000 เคลวิน</t>
  </si>
  <si>
    <t>ไม่ ความยาวคลื่นจะน้อยลงและความถี่จะเพิ่มขึ้น</t>
  </si>
  <si>
    <t>41554@promma.ac.th</t>
  </si>
  <si>
    <t>ธีรภัทร ไพรอร่าม</t>
  </si>
  <si>
    <t>นายธีรภัทร ไพรอร่าม</t>
  </si>
  <si>
    <t>รังสีไมโครเวฟพื้นหลัง และ การขยายตัวของเอกภพ และ หลักฐานด้าน red shift &amp; blue shift</t>
  </si>
  <si>
    <t>ไฮโดรเจน และ ฮีเลียม เกิดในช่วง 300000 ปีหลังบิกแบง</t>
  </si>
  <si>
    <t>A เพราะมีความยาวคลื่น 0-580 โดยประมาณ ซึ่งมีความยาวคลื่นสูงที่สุด (Red shift)</t>
  </si>
  <si>
    <t xml:space="preserve">เป็นปรากฏการณ์ที่เกิดจากการที่ สเปกตรัมการดูดกลืนแสงเลื่อนไปทางความยาวคลื่นยาวขึ้น </t>
  </si>
  <si>
    <t>การเลื่อนไปทางแดงของสเปกตรัม (Redshift)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</si>
  <si>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รังสีไมโครเวฟพื้นหลัง เกิดจากรังสีอินฟราเรดก่อน แล้วเมื่อเอกภพขยายตัว อินฟราเรดจึงขยายตัวตาม กลายเป็นรังสีไมโครเวฟ</t>
  </si>
  <si>
    <t>ประมาณ 10000 ล้านปีที่แล้ว และเอกภพในขณะนั้นกำลังเกิดการขยายตัว</t>
  </si>
  <si>
    <t>ระยะทางระหว่างผู้สังเกตกับกาแล็กซี แปรผันตรงกับ ความเร็วในการเคลื่อนที่ถอยห่าง</t>
  </si>
  <si>
    <t>ไม่ เพราะ red shift จะเกิดขึ้นเมื่อมีการเคลื่อนที่ออกจากผู้สังเกต  และแถบสเปกตรัมที่วัดได้จะมีการเกิด blue shift เพราะ กาแล็กซีเคลื่อนที่เข้าหาผู้สังเกต</t>
  </si>
  <si>
    <t>41569@promma.ac.th</t>
  </si>
  <si>
    <t>ปวริศา ขันติกิจ</t>
  </si>
  <si>
    <t>การขยายตัวของเอกภพ และไมโครเวฟพื้นหลังอวกาศ</t>
  </si>
  <si>
    <t>H He เกิดขึ้นช่วง 300,000 ปี - 1000 ล้านปี</t>
  </si>
  <si>
    <t>การเลื่อนทางแดงเป็นการบอกว่ากาแล็กซีอยู่ไกลเรามากขึ้น บอกได้ว่าเอกภพขยายออกไปมากกว่าเดิม</t>
  </si>
  <si>
    <t>รังสีไมโครเวฟเกิดมาจากรังสีอื่นๆ เมื่อเอกภพขยายตัว จึงเปลี่ยนมาเป็นรังสีไมโครเวฟ แต่รังสีไมโครเวฟในปัจจุบันเกิดมาเป็นรังสีไมโครเวฟเลย</t>
  </si>
  <si>
    <t>300,000 ปีหลังการระเบิด มีการเกิดอะตอมของไฮโดรเจน และอะตอมของฮีเลียม</t>
  </si>
  <si>
    <t>41577@promma.ac.th</t>
  </si>
  <si>
    <t>ลักษิกา ดิดสุ่ม</t>
  </si>
  <si>
    <t>อะตอมของไฮโดรเจน และฮีเลียม ช่วง 300,000 ปี ถึง 1,000 ล้านปี</t>
  </si>
  <si>
    <t>รังสีไมโครเวฟพื้นหลังเกิดมาจากรังสีอื่น ๆ เมื่อเอกภพขยายตัวจึงเปลี่ยนมาเป็นรังสีไมโครเวฟ แต่รังสีไมโครเวฟในปัจจุบันเกิดมาเป็นรังสีไมโครเวฟเลย</t>
  </si>
  <si>
    <t>300,000 ปี หลังการระเบิด มีการเกิดอะตอมของไฮโดรเจน และอะตอมของฮีเลียม</t>
  </si>
  <si>
    <t>41301@promma.ac.th</t>
  </si>
  <si>
    <t>ทินภัทร สว่างจิตต์</t>
  </si>
  <si>
    <t>การขยายตัวของเอกภพ เเละไมโครเวฟหลังจากอวกาศ</t>
  </si>
  <si>
    <t>ไฮโดรเจนและฮีเลียม ช่วง300,000ปีหลังบิกแบง</t>
  </si>
  <si>
    <t>A เพราะความยาวคลื่นมากสุด</t>
  </si>
  <si>
    <t>เอกภพถูกขยายออก</t>
  </si>
  <si>
    <t>เพราะในทฤษฎีบิกแบง เอกภพจะเปลี่ยนไป ซึ่งการเคลี่อนที่ห่างออกจากกันของกาอล็คซี่ทำให้เป็นหลักฐานสนับสนุน</t>
  </si>
  <si>
    <t>รังสีไมโครเวฟพื่นหลังคือคลื่นที่มีอยู่ทั่วไปในเอกภพ รังสีไมโครเวฟในปัจจุบันจะมีความถี่มากกว่า</t>
  </si>
  <si>
    <t>ช่วง300,000ปีหลังบิกแบง เกิดธาตุปรกในเอกภพ</t>
  </si>
  <si>
    <t>ความเร็วเคลื่อนที่ถอยห่าง แปรผันตามระยะทาง</t>
  </si>
  <si>
    <t>ไม่เกิด และมีการเปลี่ยนแปลงสเปคตรัมจะเปลี่ยนไป</t>
  </si>
  <si>
    <t>41497@promma.ac.th</t>
  </si>
  <si>
    <t>ลัลล์ลลิล สุขศรี</t>
  </si>
  <si>
    <t xml:space="preserve">ไฮโดนเจน และฮีเลียม เกิดช่วง300,000ปีหลังจากบิกแบง </t>
  </si>
  <si>
    <t>กาแล็กซีเคลื่อนที่ถอยห่างออกจากผู้สังเกตุ</t>
  </si>
  <si>
    <t>การเลื่อนทางเเดงบ่งชี้ว่าเอกภพกำลังขยายตัว</t>
  </si>
  <si>
    <t>รังสีไมโครเวฟพื้นหลังไม่ได้เกิดมาเป็นรังสีไมโครเวฟตั้งแต่แรกแต่รัฃสีไมโครเวฟปัจจุบันเกิดมาเป็นรังสีไมโครเวฟเลย</t>
  </si>
  <si>
    <t>ประมาณ300,000ปีหลังจากบิกแบงเมื่อเอกภพอุณหภูมิเย็นลงทั่วทุกพื้นที่ของเอกภพมีคลื่นไมโครเวฟพื้นหลังอยู่ทั้วไป</t>
  </si>
  <si>
    <t>ความเร็วในการเคลื่อนที่ออกจากผู้สังเกตแปรผันตรงกับระยะทางระหว่างกาเเล็กซีกับผู้สังเกตุ</t>
  </si>
  <si>
    <t>ไม่เกิด เกิดการเคลื่อนที่ทางน้ำเงิน แถบสเปกตรัมที่วัดได้จะมีความยาวคลื่นลดลง</t>
  </si>
  <si>
    <t>41482@promma.ac.th</t>
  </si>
  <si>
    <t>กีรติกานต์ พรรณรักษ์</t>
  </si>
  <si>
    <t>การขยายตัวของเอกภพ
ไมโครเวฟพื้นหลังจากอวกาศ</t>
  </si>
  <si>
    <t>ไฮโดรเจนและฮีเลียม เกิดหลังบิกแบง300,000ปี</t>
  </si>
  <si>
    <t>A เพราะกาแล็กซีAมีความยาวคลื่นมากที่สุด</t>
  </si>
  <si>
    <t>เกิดจากการที่กาแล็กซีเลื่อนออกจากผู้สังเกต</t>
  </si>
  <si>
    <t>การศึกษาการเลื่อนทางแดงบ่งบอกว่าเอกภพกำลังขยายตัว</t>
  </si>
  <si>
    <t>รังสีของไมโครเวฟพื้นหลังไม่ได้เกิดมาเป็นไมโครเวฟเลย แต่รังสีไมโครเวฟในปัจจุบันนั้นเกิดขึ้นมาเป็นไมโครเวฟเลย</t>
  </si>
  <si>
    <t>ช่วง300,000ปีหลังบิกแบง เอกภพมีอุณหภูมิลดลงเหลือ5,000เคลวิน</t>
  </si>
  <si>
    <t>ไม่เกิดการเลื่อนทางแดง แต่เกิดการเลื่อนทางน้ำเงิน แถวสเปกตรัมที่วัดได้จะมีความยาวคลื่นลดลง</t>
  </si>
  <si>
    <t>41555@promma.ac.th</t>
  </si>
  <si>
    <t>นรภัทร หมื่นภักดี</t>
  </si>
  <si>
    <t>ไมโครเวฟพื้นหลังอวกาศเเละการขยายตัวของเอกภพ</t>
  </si>
  <si>
    <t>ฮีเลียมเเละไฮโดรเจนที่เกิดขึ้นหลังบินเเบง30000ปี</t>
  </si>
  <si>
    <t>Aเพราะความยาวคลื่นมากสุดเเละเลื่อนไปทางred shift</t>
  </si>
  <si>
    <t>เอกภพกำลังขยายตัวออกทุกทิศทางดังนั้นหากเราทราบอัตราการแยกตัวของกาแล็กซี เราก็สามารถคำนวณกลับ หาเวลาเริ่มต้นที่กาแล็กซีทั้งหลายเคยเป็นหนึ่งเดียวกันได้</t>
  </si>
  <si>
    <t>รังสีไมโครเวฟพื้นหลังคือ รังสีที่ยังหลงเหลือหลังการเกิดบิกเเบง เอกภพขยายตัวจึงทำให้คลื่นขยายทำให้มีความยาวคลื่นประมาณรังสีไมโครเวฟ</t>
  </si>
  <si>
    <t>เกิดช่วงหมื่นล้านปีที่เเล้วเเละลักษณะเอกภพกำลังมีการขยายตัว</t>
  </si>
  <si>
    <t>เเปรพันตรง</t>
  </si>
  <si>
    <t xml:space="preserve">ไม่ เเละเเถบไปทาง red shiftจะทำให้ไกลขึ้น
เเต่ในโจทย์บอกใกล้ขึ้นเพราะฉะนั้นสเปกตรัมที่วัดควรมาทางblue shift
</t>
  </si>
  <si>
    <t>41579@promma.ac.th</t>
  </si>
  <si>
    <t>ศวิตา อุปนันไชย</t>
  </si>
  <si>
    <t>-การขยายตัวของเอกภพ
-ไมโครเวฟพื้นหลังอวกาศ</t>
  </si>
  <si>
    <t>ไฮโดรเจน และฮีเลียม เกิดขึ้นช่วง 300,000 ปปี หลังบิกแบง</t>
  </si>
  <si>
    <t>การขยายตัวของเอกภพทำให้กาแล็กซี่ไกลออกไป ความยาวคลื่นที่ปล่อยออกมาจึงยาวมากขึ้น จะทำให้เห็นสีกาแล็กซี่เปลี่ยนไป เช่นจากสีน้ำเงิน กลายเป็นสีแดง เรียกว่า การเลื่อนทางแดงของกาแล็กซี่</t>
  </si>
  <si>
    <t>ทำให้รู้ว่าเมื่อเวลาผ่านไปกาแล็กซี่มีการเคลื่อนที่ไกลออกไป แสดงว่ามีการขยายของเอกภพ ซึ่งตรงกับทฤษฎีบิกแบง</t>
  </si>
  <si>
    <t>รังสีไมโครเวฟพื้นหลัง คือคลื่นแม่เหล็กไฟฟ้าที่เหลืออยู่จากการขยายตัวของเอกภพ โดยตอนแรกจะมีความยาวคลื่นสั้น ความถี่มาก จนยาวขึ้นและมีความถี่เท่ากับ รังสีไมโครเวฟ</t>
  </si>
  <si>
    <t>300,000 ปี หลังบิกแบง มีการเกิดอะตอมของฮีเลียม และไฮโดรเจน</t>
  </si>
  <si>
    <t>ความเร็วในการเคลื่อนที่ออกห่างจากกาแล็กซี่ยิ่งมาก จะทำให้การเปลี่ยนแปลงระยะทางจะมากขึ้นด้วย</t>
  </si>
  <si>
    <t>ไม่เกิดการเลื่อนทางแดง แต่จะเกิดการเลื่อนทางน้ำเงิน สเปกตรัมที่วัดได้จะน้อยลง</t>
  </si>
  <si>
    <t>41571@promma.ac.th</t>
  </si>
  <si>
    <t>ปัณณพร เพทัย</t>
  </si>
  <si>
    <t>ไฮโดรเจน และฮีเลียม เกิดขึ้นในช่วงเวลา 300,000 ปี หลังจากบิกแบง</t>
  </si>
  <si>
    <t>A มีความยาวคลื่นมากที่สุด</t>
  </si>
  <si>
    <t>การขยายตัวของเอกภพทำให้กาแล็กซีไกลออกไป ความยาวคลื่นที่ปล่อยออกมาจึงยาวมากขี้น จะทำให้เห็นสีกาแล็กซีเปลี่ยนไป เรียกว่า การเลื่อนทางแดงของกาแล็กซี</t>
  </si>
  <si>
    <t>ทำให้รู้ว่าเมื่อเวลาผ่านไปกาแล็กซีมีการ
เคลื่อนที่ออกไป แสดงว่ามีการขยายของเอกภพ ซึ่งตรงกับทฤษฎีบิกแบง</t>
  </si>
  <si>
    <t>รังสีไมโครเวฟพื้นหลัง คือ คลื่นแม่เหล็กไฟฟ้าที่เหลืออยู่จากการขยายตัวของเอกภพ โดยตอนแรกมีความยาวคลื่นสั้น จนยาวขึ้นและมี
ความถี่เท่ากับ รังสีไมโครเวฟ</t>
  </si>
  <si>
    <t>300,000 ปี หลังจากบิกแบง มีการเกิดอะตอมของฮีเลียมและไฮโดรเจน</t>
  </si>
  <si>
    <t>ความเร็วในการเคลื่อนที่ของกาแล็กซีออกจากผู้สังเกตยิ่งมาก จะทำให้การเปลี่ยนแปลงระยะทางมากขึ้นด้วย</t>
  </si>
  <si>
    <t xml:space="preserve">ไม่เกิดการเลื่อนทางแดง แต่จะเกิดการเลื่อนทางน้ำเงิน สเปกตรัมที่วัดได้จะน้อยลง </t>
  </si>
  <si>
    <t>41567@promma.ac.th</t>
  </si>
  <si>
    <t>นันท์นภัส วงษ์วาน</t>
  </si>
  <si>
    <t>ไฮโดรเจนและฮีเลียม เกิดในช่วง 300,000 - พันล้านปี</t>
  </si>
  <si>
    <t>กาแล็กซี A เพราะมีความยาวคลื่นมากที่สุด</t>
  </si>
  <si>
    <t>จากการสำรวจการเลื่อนทางแดง พบว่ากาแล็กซีกำลังเคลื่อนที่ไกลออกจากเรามากขึ้น บอกได้ว่าเอกภพกำลังขยายตัวออกทุกทิศทาง</t>
  </si>
  <si>
    <t>รังสีไมโครเวฟพื้นหลังเกิดมาจากรังสีอื่นๆ เมื่อเอกภพขยายตัว จึงเปลี่ยนมาเป็นรังสีไมโครเวฟ แต่รังสีไม่โครเวฟในปัจจุบันเกิดมาเป็นรังสีไมโครเวฟเลย</t>
  </si>
  <si>
    <t>300,000ปีหลังการระเบิด มีการเกิดอะตอมของไฮโดรเจนและอะตอมของฮีเลียม</t>
  </si>
  <si>
    <t>ไม่ แถบสเปกตรัมจะเลื่อนไปทางน้ำเงิน</t>
  </si>
  <si>
    <t>41564@promma.ac.th</t>
  </si>
  <si>
    <t>จิราพัชร ทับสี</t>
  </si>
  <si>
    <t>การขยายตัวของเอกภพ , ไมโครเวฟพื้นหลังจากอวกาศ</t>
  </si>
  <si>
    <t>ไฮโดรเจน และฮีเลียม เกิดขึ้นในช่วง 300,000 ปีหลังจากบิกแบง</t>
  </si>
  <si>
    <t>A เพราะ สังเกตุจากความยาวคลื่น มีความยาวคลื่นมากสุด และความถี่ต่ำ</t>
  </si>
  <si>
    <t>แหล่งกำเนิดแสงออกจากผู้สังเกต แสงความถี่ต่ำลง และเห็นแสงเคลื่อนไปทางสเปกตรัมสีแดง</t>
  </si>
  <si>
    <t>การที่เกิดทางแดงแสดงว่าเอกภพมีการขยายตัว</t>
  </si>
  <si>
    <t>รังสีไมโครเวฟพื้นหลังที่เหลือเกิดจากการขยายตัวของเอกภพ รังสีไมโครเวฟที่เราสร้างในปัจจุบันนั้นคือ คลื่นวิทยุ และรังสีไมโครเวฟพื้นหลังมีความถี่สูงกว่า</t>
  </si>
  <si>
    <t>ช่วง 300,00 ปี ขณะนี้นมีไฮโดรเจน ฮีเลียม อุณหภูมิ 5,000 เคลวิน</t>
  </si>
  <si>
    <t>ความเร็วในการเคลื่อนที่ของกาแล็กซีออกจากผู้สังเกตแปรผันตรงกับระยะทางระหว่างกาแล็คซีกับผู้สังเกต</t>
  </si>
  <si>
    <t>ไม่เกิด และสเปกตรัมที่วัดได้จะมีความยาวคลื่นน้อยลง ความถี่สูงขึ้น</t>
  </si>
  <si>
    <t>41704@promma.ac.th</t>
  </si>
  <si>
    <t>สุพัสราภรณ์ ทางทอง</t>
  </si>
  <si>
    <t>การขยายตัวของเอกภพและการพบรังสีไมโครเวฟพื้นหลังที่หลงเหลือมาจากหลังเกิดบิกแบง</t>
  </si>
  <si>
    <t>ไฮโดรเจนและฮีเลียม เกิดตอน1,000 ล้านปีหลังบิกแบง</t>
  </si>
  <si>
    <t>A เพราะ แถบสเปรกตัมเป็นสีเหลือง จากที่ว่าหากกาแล็กซีอยู่ไกลจะเป็นแถบสีแดง ปละความยาวคลื่นมาก ความถี่น้อย แสดงถึงความห่างของกาแล็กซีและผู้สังเกต</t>
  </si>
  <si>
    <t>เอกภพมีการขยายตัว จากจากการทดลองแบบจำลองคือ เป่าลูกโป่งให้มีขนาดและปริมาตรเพิ่มขึ้น จะสังเกตเห็นกาแล็กซีจำลองและกาแล็กซีอ้างอิงเคลื่อนที่ออกจากกัน และการพบรังสีไมโครเวฟพื้นหลังที่หลงเหลือมาจากหลังเกิดบิกแบง</t>
  </si>
  <si>
    <t>รังสีไมโครเวฟพท้นหลังเป็นรังสีที่มีอายุประมาณ18,000ล้านปี เกิดมาจากอวกาศที่หลงเหลือมาจากบิกแบง มีอุณหภูมิเฉลี่ยประมาณ 2.73 เควิล แต่รังสีในปัจจุบันเป็นคลื่นวิทยุที่มีความถี่สูงมากระดับหลาย GHz  จนมีความยาวคลื่นสั้นมาก</t>
  </si>
  <si>
    <t>เกิดขึ้นเมื่อเอกภพมีอุณหภูมิลดลงเหลือประมาณ 5,000 เคลวิน เอกภพมีลักษณะโปร่งแสงและมีคบื่นแม่เหล็กไฟฟ้าคงเหลือในอวกาศ</t>
  </si>
  <si>
    <t>ยิ่งระยะห่างระหว่างกาแล็กซีกับผู้สังเกตมากขึ้น ความเร็วในการเคลื่อนที่ของกาแล็กซีก็จะมาขึ้นเช่นกัน ทำให้ได้ว่า กาแล็กซีที่อยู่ไกลเคลื่อนที่ออกไปจากผู้สังเกตด้วยความเร็วที่มากกว่ากาแล็กซีที่อยู่ใกล้</t>
  </si>
  <si>
    <t xml:space="preserve">ไม่ได้เป็นสีแดง แถบสเปรกตรัมมีการเปลี่ยนแปลงคือ แถบสเปรกตรัมจะเป็นสีน้ำเงิน คลื่นความถี่มากขึ้น </t>
  </si>
  <si>
    <t>41485@promma.ac.th</t>
  </si>
  <si>
    <t>ชญาดา วงค์รอด</t>
  </si>
  <si>
    <t>ปรากฏการณ์ดรอปเปลอร์ และ ไมโครเวฟพื้นหลังอวกาศ</t>
  </si>
  <si>
    <t>ธาตุไฮโดรเจนและฮีเลียม โดยฮีเลียมเกิดในช่วง 1,000 ล้านปีหลังบิกแบง</t>
  </si>
  <si>
    <t>กาแล็กซี A เพราะเป็นแถบสเปกตรัมที่ใกล้สีแดงที่สุด ซึ่งแสดงถึงแหล่งกำเนิดแสงออกห่างจากผู้สังเกตแสดงความถี่ต่ำ หรือความยาวคลื่นมาก</t>
  </si>
  <si>
    <t xml:space="preserve">แหล่งกำเนิดแสงออกจากผู้สังเกต แสดงความถี่ต่ำ เห็นแสงเคลื่อนที่ไปทางสเปกตรัมสีแดง </t>
  </si>
  <si>
    <t>การเคลื่อนทางแดงเกิดจากแหล่งกำเนิดแสงออกจากผู้สังเกต หรือมีการขยายออก ทำให้สอดคล้องว่า ภาพถ่ายกาแล็กซีที่เราเห็นเป็นสีแดงส่วนใหญ่ซึ่งทำให้เห็นถึงการขยายตัวของเอกภพสอดคล้องกัน</t>
  </si>
  <si>
    <t>รังสีไมโครเวฟพื้นหลังเป็นรังสีที่มีอายุประมาณ18,000ล้านปี เกิดมาจากอวกาศที่หลงเหลือมาจากบิกแบงอุณหภูมิเฉลี่ย 2.73 เควิล แต่รังสีในปัจจุบันเป็นคลื่นวิทยุที่มีความถี่สูงมากระดับหลาย GHz  จนมีความยาวคลื่นสั้นมาก</t>
  </si>
  <si>
    <t>เกิดขึ้นเมื่อเอกภพมีอุณหภูมิลดลงเหลือ 5,000 เคลวิน ในช่วงเวลา 300,000 ปีหลังบิกแบง ทำให้อิเล็กตรอนเคลื่อนที่ช้าลง ถูกนิวเคลียสของไฮโดรเจนและฮีเลียมดึงมาให้อยู่รวมกันเป็นอะตอมไฮโดรเจนและฮีเลียม ทำให้เอกภพโปร่งแสง และมีคลื่นแม่เหล็กไฟฟ้าคงเหลือในอวกาศ</t>
  </si>
  <si>
    <t>ลักษณะกราฟเป็นเส้นตรง สรุปได้ว่าความเร็วในการเคลื่อนที่ของกาแล็กซีออกจากผู้สังเกตแปรผันตรงกับระยะทางระหว่างกาแล็กซีกับผู้สังเกต</t>
  </si>
  <si>
    <t>ไม่เกิดการเคลื่อนที่ทางแดง และแถบสเปกตรัมที่วัดได้จะมีความยาวคลื่นสั้นหรือความถี่มาก แสดงแถบสีใกล้สีน้ำเงินมากกว่าสีแดง</t>
  </si>
  <si>
    <t>41580@promma.ac.th</t>
  </si>
  <si>
    <t>ศิสุนัญ พระนิมิตร</t>
  </si>
  <si>
    <t>การขยายตัวของเอกภพ และ ไมโครเวฟขึ้นหลังอวกาศ</t>
  </si>
  <si>
    <t>ฮีเลียม และ ไฮโดรเจน ในช่วงเวลา 1,000 ล้านปี</t>
  </si>
  <si>
    <t>กาแล็กซี A เพราะ ความยาวคลื่นมาก และแถบสเปรกตรัมอยู่ใกล้สีแดง</t>
  </si>
  <si>
    <t>เกิดจากเอกภพขยายตัว แล้วกาแล็กซีเคลื่อนที่ออกห่างจากผู้สังเกต</t>
  </si>
  <si>
    <t xml:space="preserve">การเคลื่อนที่ทางแดงเกิดจากแหล่งกำเนิดแสงออกจากผู้สังเกต หรือมีการขยายออก ทำให้สอดคล้องว่า ภาพถ่ายกาแล็กซีส่วนใหญ่เป็นสีแดงเพราะ ทำให้เห็นการขยายตัวของเอกภพ </t>
  </si>
  <si>
    <t>รังสีไมโครเวฟเป็นรังสีที่มีอายุประมาณ18,000ล้านปี เกิดมาจากอวกาศที่หลงเหลือมาจากบิกแบง แต่รังสีในปัจจุบันเป็นคลื่นวิทยุที่มีความถี่สูงมาก</t>
  </si>
  <si>
    <t>ไม่ได้เป็นสีแดง แถบสเปรกตรัมที่วัดได้จะเป็นสีน้ำเงิน โดยจะมีความถี่มากขึ้น</t>
  </si>
  <si>
    <t>41688@promma.ac.th</t>
  </si>
  <si>
    <t>ณัชชา ศุกระศร</t>
  </si>
  <si>
    <t>ฮีเลียม และไฮโดรเจน ช่วงเวลา300,000ปี ถึง 1,000ล้านปี</t>
  </si>
  <si>
    <t>กาแล็กซี A เพราะ ความยาวคลื่นมากและแถบสเปกตรัมอยู่ใกล้สีแดง</t>
  </si>
  <si>
    <t>การเคลื่อนทางแดงเกิดจากแหล่งกำเนิดแสงออกจากผู้สังเกต หรือมีการขยายออก ทำให้สอดคล้องว่า ภาพถ่ายกาแล็กซีที่เราเห็นเป็นสีแดงส่วนใหญ่ซึ่งทำให้เห็นถึงการขยายตัวของเอกภพ</t>
  </si>
  <si>
    <t>รังสีไมโครเวฟพื้นหลังที่เหลือเกิดจากการขยายตัวของเอกภพ รังสีไมโครเวฟที่เราสร้างในปัจจุบันนั้นคือคลื่นวัตถุ</t>
  </si>
  <si>
    <t>ช่วง 300,000ปี ขณะนั้นมีไฮโดรเจน ฮีเลียม อุณหภูมิ 5,000 เคลวิน</t>
  </si>
  <si>
    <t>ไม่ได้เป็นสีแดง แถบสเปกตรัมจะเป็นสีน้ำเงิน โดยจะมีความถี่มากขึ้น</t>
  </si>
  <si>
    <t>41705@promma.ac.th</t>
  </si>
  <si>
    <t>เสาวลักษณ์ ดังสท้าน</t>
  </si>
  <si>
    <t>การขยายตัวของเอกภพ และไมโครเวฟหลังจากอวกาศ</t>
  </si>
  <si>
    <t>ฮีเลียม และไฮโดรเจน ช่วง 300,00 ปีถึง 1,000 ล้านปี</t>
  </si>
  <si>
    <t>A เพราะมีความยาวคลื่นมาก และแถบสเปกตรัมอยู่ใกล้สีแดง</t>
  </si>
  <si>
    <t>การเคลื่อนที่ทางแดงเกิดจากแหล่งกำเนิดแสงออกจากผู้สังเกต หรือมีการขยายออก ทำให้สอดคล้องว่า ภาพถ่ายกาแล็กซีที่เราเห็นเป็นสีแดงส่วนใหญ่ซึ่งทำให้เห็นถึงการขยายตัวของเอกภพ</t>
  </si>
  <si>
    <t>รังสีไมโครเวฟเป็นรังสีที่มีอายุประมาณ 18,000 ล้านปี เกิดมาจากอวกาศที่หลงเหลือจากการขยายตัวของเอกภพ ส่วนรังสีไมโครเวฟในปัจจุบันเป็นคลื่นวิทยุ</t>
  </si>
  <si>
    <t>ช่วง 300,000 ปี ขณะนั้นมีไฮโดรเจน ฮีเลียมอุณหภูมิ 5,000 เคลวิน</t>
  </si>
  <si>
    <t>ความเร็วในการเคลื่อนที่ของกาแล็กซีออกจากผู้สังเกตแปรผันตรงกับระยะทางระหว่างกาแล็กซีกับผู้สังเกต หรือหมายความว่ากาแล็กซีทที่อยู่ไกลเคลื่อนที่ออกไปจากผู้สังเกตมากกว่ากาแล็กซีที่อยู่ใกล้</t>
  </si>
  <si>
    <t>41581@promma.ac.th</t>
  </si>
  <si>
    <t>ออมสิน มีสุข</t>
  </si>
  <si>
    <t>ออมสิน  มีสุข</t>
  </si>
  <si>
    <t>การขยายตัวของเอกภพและไมโครเวฟเคลื่อนหลังอวกาศ</t>
  </si>
  <si>
    <t>ฮีเลียม ไฮโดรเจน 1พันล้านปีหลังบิกแบง</t>
  </si>
  <si>
    <t>A เพราะ ความยาวคลื่นมาก และสเปกตัมอยู่ใกล้สีแดง</t>
  </si>
  <si>
    <t>การเลื่อนไปทางแดงของกาแล็กซีที่อยู่ไกล แสดงว่า เอกภพกำลังขยายตัว เมื่อนานมาแล้ว เอกภพจะถูกอัดบีบเป็นจุดเดียว และเกิดการระเบิดอย่างรวดเร็ว เรียกว่า บิกแบง</t>
  </si>
  <si>
    <t>รังสีไมโครเวฟเป็นรังสีที่มีอายุประมาณ18,000ล้านปี เกิดมาจากอวกาศที่หลงเหลือมาจากบิกแบง มีอุณหภูมิเฉลี่ยประมาณ 2.73 เควิล แต่รังสีในปัจจุบันเป็นคลื่นวิทยุที่มีความถี่สูงมากระดับหลาย GHz  จนมีความยาวคลื่นสั้นมาก</t>
  </si>
  <si>
    <t>กาแล็กที่อยู่ไกลจะมีคาวมเร็วมากกว่ากาแล็กซีที่อยู่ใกล้</t>
  </si>
  <si>
    <t>ไม่ได้เป็นสีแดง แถบสเปรกตรัมมีการเปลี่ยนแปลง แถบวเปรกตรัมจะเป็นสีน้ำเงิน คลื่นความถี่มากขึ้น</t>
  </si>
  <si>
    <t>43388@promma.ac.th</t>
  </si>
  <si>
    <t>วรวิช กนกรัตนนุกูล</t>
  </si>
  <si>
    <t>cosmic microwave back ground</t>
  </si>
  <si>
    <t>Hydrogen Helium
ช่วง 3แสนปี ถึง 1,000 ล้านปีกาแลคซี Aเพรา</t>
  </si>
  <si>
    <t>กาแลคซี A เพราะเคลื่อนที่ออกไปในระดับ red shift</t>
  </si>
  <si>
    <t>กาแลคซีเคลื่อนที่ออกไปและคลื่นถูกยืดออก</t>
  </si>
  <si>
    <t>กาแลคซีเคลื่อนที่ออกไกลเรื่อยๆ จึงสันนิษฐานได้ว่าเกิดจากจุดเล็กๆจุดหนึ่ง</t>
  </si>
  <si>
    <t>รังสีไมโครเวฟพื้นหลังเป็นคลื่นแม่เหล้กไฟฟ้าที่แผ่อยู่ในเอกภพ ส่วนรังสีไมโครเวฟเป็นคลื่นแม่เหล็กไฟฟ้าชนิกความยาวคลื่นต่ำ</t>
  </si>
  <si>
    <t>ราว 380,000 ปีหลังจากบิ้กแบง เอกภพเริ่มมีอะตอมของไฮโดรเจนและฮีเลียมเกิดขึ้น</t>
  </si>
  <si>
    <t>กาแลคซีที่อยู่ไกลเคลื่อนที่ออกไปด้วยความเร็วมากกว่ากาแลคซีที่อยู่ใกล้</t>
  </si>
  <si>
    <t xml:space="preserve">ไม่ และแถบเคลื่อนที่ทางฟ้าจะมีความถี่มากขึ้น
</t>
  </si>
  <si>
    <t>41310@promma.ac.th</t>
  </si>
  <si>
    <t>ยศกร สีสวย</t>
  </si>
  <si>
    <t>นายยศกร สีสวย</t>
  </si>
  <si>
    <t>การขยายตัวของเอกภพและไมคโครเวฟพื้นหลังจากอวกาศ</t>
  </si>
  <si>
    <t>ไฮโดรเจนและฮีเลี่ยม ช่วง300,000-1,000พันล้านปี</t>
  </si>
  <si>
    <t>กาแล็คซี่ A เพราะความยาวคลื่นมากที่สุด</t>
  </si>
  <si>
    <t>กาแล็คซี่มีการเคลื่อนที่ออกห่างมากขึ้นทำให้ความเร็วเคลื่อนที่มากขึ้นและมีความยาวคลื่นมากขึ้น</t>
  </si>
  <si>
    <t>รังสีไมโครเวฟในปัจจุบันเมื่อเกิดมาแล้วจะกลายเป็นรังสีนั้นเลย แต่รังสีไมโครเวฟพื้นหลัง เกิดจากการที่เอกภพยืดคลื่นนั้นออก</t>
  </si>
  <si>
    <t>380,000ปีหลังบิ้กแบง เริ่มมีไฮโดรเจนและฮีเลี่ยม</t>
  </si>
  <si>
    <t>สรุปว่าความเร็วในการเคลื่อนที่ของกาแล็คซีออกจากผู้สังเกตแปรผันตรงกับระยะทางระหว่างกาแล็คซีกับผู้สังเกต</t>
  </si>
  <si>
    <t>ไม่เกิด สเปกตรัมจะมีความถี่มากขึ้นและความยาวคลื่นสั้นลง</t>
  </si>
  <si>
    <t>43386@promma.ac.th</t>
  </si>
  <si>
    <t>ปภังกร ทัศนานุตริยกุล</t>
  </si>
  <si>
    <t>นาย ปภังกร ทัศนานุตริยกุล</t>
  </si>
  <si>
    <t>การขยายตัวของเอกภพ และ รังสีพื้นหลัง</t>
  </si>
  <si>
    <t>ไฮโดรเจนและฮีเลียมเกิดในช่วง300,000ปีหลังบิกแบง</t>
  </si>
  <si>
    <t>A เพราะมีตวามยาวคลื่นมากที่สุด</t>
  </si>
  <si>
    <t>ได้จากกาแลคซี่เคลื่อนที่ออกห่างจากดาวโลก</t>
  </si>
  <si>
    <t>เราสามารถคำนวณกลับเพื่อหาจุดที่กาแลคซี่เคยเปนหนึ่งเดียวกันได้</t>
  </si>
  <si>
    <t>การเกิดของรังสีไมโครเวฟพื้นหลังเกิดจากการโดนยืดโดยเอกภพแต่รังสีที่เกิดขึ้นในปัจจุบันเกิดมาแล้วเป็นรังสีไมโครเวฟเลย</t>
  </si>
  <si>
    <t>เกิดตั้งแต่การระเบิดของบิ้กแบง ในขณะนั้นเอกภพ</t>
  </si>
  <si>
    <t>ยิ่งระยะห่างมากขึ้นความเร็วที่เคลื่อนที่ถอยห่างก้มากขึ้นด้วย</t>
  </si>
  <si>
    <t>ไม่ และแถบสเปกตรัมจะวัดได้เป็นสีน้ำเงินแทน</t>
  </si>
  <si>
    <t>43384@promma.ac.th</t>
  </si>
  <si>
    <t>ธนยศ สีดอกบวบ</t>
  </si>
  <si>
    <t>นายธนยศ สีดอกบวบ</t>
  </si>
  <si>
    <t xml:space="preserve">Cosmic microwave background </t>
  </si>
  <si>
    <t>Hydrogen 3เเสนถึง 1000ล้านปี</t>
  </si>
  <si>
    <t>A เพราะมีความยาวคลื่นมากสุด</t>
  </si>
  <si>
    <t>กาเเล็กซีออกห่างมากขึ้น ความเร็วเพิ่มขึ้น</t>
  </si>
  <si>
    <t>บ่งชี้ว่าเอกภพขยายตัว</t>
  </si>
  <si>
    <t>การเกิดไม่เหมือน รังสีไมโครในปัจจุบันเกิดขึ้นได้เเต่รังสีไมโครในอดีตเกิดเอกภพยืดตัว</t>
  </si>
  <si>
    <t>ช่วง 380000 หลังจากบอกแบบเริ่มี H,He</t>
  </si>
  <si>
    <t>ความเร็วในการเคลื่อนที่ของกาเเล็กซีออดห่างจากผู้สังเกตุเเปรผันตรงกับระยะทางระหว่างกาเเร็กซีกับผู้สังเกต</t>
  </si>
  <si>
    <t>ไม่ใช่เเถบสเป็กตรัมมีความถี่มากขึ้น</t>
  </si>
  <si>
    <t>43389@promma.ac.th</t>
  </si>
  <si>
    <t>ศุภวัฒน์ มีแสง</t>
  </si>
  <si>
    <t>ศุภวัฒน์ มีเเสง</t>
  </si>
  <si>
    <t xml:space="preserve">การพบเจอ cosmic microwave background </t>
  </si>
  <si>
    <t>ไฮโดรเจน กับ ฮีเลียม ช่วง 300000 ปี ถึง 1000 ล้านปี</t>
  </si>
  <si>
    <t>กาแล็กซีออกห่างมากขึ้นทำให้มีความเร็วมากขึ้นและะทำให้ความยาวคลื่นมากขึ้น</t>
  </si>
  <si>
    <t>การเกิดไม่เหมือน รังสีไมโครเวฟในปัจจุบันเกิดขึ้นได้แต่รังสีไมโครเวฟในอตีดเกิดจากเกิดเอกภพยืดตัว</t>
  </si>
  <si>
    <t>ช่วง 380000 หลังจากบิกเเบง เริ่มมีไฮโดรเจนกับฮีเลียม</t>
  </si>
  <si>
    <t>สรุปได้ว่าความเร็วในการคลื่นที่ของกาแล็กซีออกจากผู้สังเกตแปลรผันตรงกับระยะทางระหว่างกาแล็กซีกับผู้สังเกต กาแล็กซีที่อยู่ไกลเคลื่อนที่ออกไปจากผู้สังเกตด้วยความเร็วที่มากกว่ากาแล็กซีที่อยู่ใกล้</t>
  </si>
  <si>
    <t>ไม่ใช่แถบสเป็คตัมจะมีความถี่มากขึ้น</t>
  </si>
  <si>
    <t>41556@promma.ac.th</t>
  </si>
  <si>
    <t>ภัทรพล อยู่สบาย</t>
  </si>
  <si>
    <t>ไฮโดนเจนกับฮีเลียม</t>
  </si>
  <si>
    <t>ไมโครเวฟพื้นหลังอวกาศคือคลื่นแม่เหล็กไฟฟ้าที่เหลืออยู่จากการขยายตัวของเอกภพตามทฤษฎีบิกแบง</t>
  </si>
  <si>
    <t>สรุปได้ว่าความเร็วในการเคลื่อนที่ของกาแลคซี่ออกจากผู้สังเกตดูแปรฝันตรงกับระยะทางระหว่างการแลคซี่กับผู้สังเกตุ</t>
  </si>
  <si>
    <t>ไม่เกิดการเลื่อนทางแดง แถบสเป็ตตรัสมีความถี่มากขึ้น</t>
  </si>
  <si>
    <t>43387@promma.ac.th</t>
  </si>
  <si>
    <t>พัชรพล กันธิยา</t>
  </si>
  <si>
    <t>นาย พัชรพล กันธิยา</t>
  </si>
  <si>
    <t xml:space="preserve">การพบ The cosmic microwave background </t>
  </si>
  <si>
    <t>ไฮโดรเจน และ ฮีเลียม ช่วง 300,000 ถึง 1,000ล้านปี</t>
  </si>
  <si>
    <t>กาแล็กซี่A เพราะเคลื่อนที่ไปอยู่ในระดับ Red shift</t>
  </si>
  <si>
    <t>ยิ่งกาแล็กซี่เคลื่อนที่ไกลออกไปความเร็วยิ่งมากทำให้ความยาวคลื่นมากกว่าเดิม</t>
  </si>
  <si>
    <t>จากการเคลื่อนที่ทางแดงทำให้รู้ว่าเอกภพกำลังขยายขึ้น ซึ่งถ้าย้อนไปเรื่อยจากเห็นว่าเอกภพจะลดขนาดจากปัจจุบันจนเป็นจุดเล็กๆก่อนเกิดบิ็กแบง</t>
  </si>
  <si>
    <t>รังสีไมโครเวฟพื้นหลังเป็นรังสีที่มาจากเอกภพและจะถูกยืดออกจนเป็นไม่โครเวฟ</t>
  </si>
  <si>
    <t>ช่วง300,000ปี เอกภพเริ่มมีอะตอม</t>
  </si>
  <si>
    <t>กาแล็กซี่ที่อยู่ไกลเคลื่อนที่ออกไปด้วยความเร็วมากกว่ากาแล็กซี่ที่อยู่ใกล้</t>
  </si>
  <si>
    <t>ไม่เกิดการเคลื่อนที่ทางแดง และ แถบที่วัดได้จะเคลื่อนที่ทางฟ้าแทนทำให้คลื่นมีความถี่มากขึ้น</t>
  </si>
  <si>
    <t>41675@promma.ac.th</t>
  </si>
  <si>
    <t>ณัฐณภัทร์ เศรษฐาชนสิทธิ์</t>
  </si>
  <si>
    <t>นาย ณัฐณภัทร์ เศรษฐาชนสิทธิ์</t>
  </si>
  <si>
    <t>ทฤษฎีรังสีไมโครเวฟพื้นหลัง</t>
  </si>
  <si>
    <t>ไฮโดรเจน และฮีเลียม
หลังเกิดบิกแบง 300,000 ปี</t>
  </si>
  <si>
    <t>A เพราะอยู่ในred shift</t>
  </si>
  <si>
    <t>เกิดจากคลื่นที่ถูกเอกภพยืดออกไปพร้อมกับพื้นที่ว่างตลอดระยะทางที่เดินทางมา</t>
  </si>
  <si>
    <t>เกิดจากการเคลื่อนที่ทางแดงทำให้รู้ว่าเอกภพกำลังขยายขึ้นซึ่งถ้าย้อนไปจะเห็นว่าเอกภพจะลดขนาดลงจากปัจจุบันจนกลายเแ็นจนเล็กก่อนเกิดบิ๊กแบงขึ้น</t>
  </si>
  <si>
    <t>สังสีไมโครเวฟในปัจจุบันเกิดมาก็สามารถเป็นรังสีไมโครเวฟเลยแต่รังสีไมโครเวฟพื้นหลังตอนเกิดมาเป็นคลื่นแดงแต่ถูกเอกภพยืดจนกลายเป็นรังสีไมโครเวฟ</t>
  </si>
  <si>
    <t>เกิดขึ้นหลังจากเกิดบิ๊กแบง380000ปี</t>
  </si>
  <si>
    <t>กาแล็กซี่อยู่ไกลเคลื่อนที่ออกไปด้วยความเร็วที่มากกว่ากาแล็กซี่ที่อยู่ใกล้</t>
  </si>
  <si>
    <t>ไม่เพราะจะวัดได้ในโซนblue shift เพราะเข้ามาใกล้และความถี่สูง</t>
  </si>
  <si>
    <t>41322@promma.ac.th</t>
  </si>
  <si>
    <t>นิชาภา คงทน</t>
  </si>
  <si>
    <t>ไฮโดรเจนกับฮีเลียม เกิดขึ้นใน 10-6วินาที และ 3 นาที</t>
  </si>
  <si>
    <t>A เพราะ ความยาวคลื่นมากตามกฎฮับเบิล และมี red shift สูง</t>
  </si>
  <si>
    <t xml:space="preserve">กาแล็กซีจำนวนมาก กำลังเคลื่อนที่ห่างออกไปจากกันและกัน การสังเกตจากโลกซึ่งเป็นส่วนหนึ่งของกาแล็กซี พบว่ากาแล็กซีอื่นๆ กำลังเคลื่อนห่างออกไปจากเรา และยิ่งเคลื่อนที่ห่างออกไป ก็ยิ่งมีความเร็วเพิ่มขึ้น </t>
  </si>
  <si>
    <t>รังสีไมโครเวฟพื้นหลังคือคลื่นแม่เหล็กไฟฟ้าส่วนรังสีไมโครเวฟคือคลื่นวิทยุ</t>
  </si>
  <si>
    <t xml:space="preserve">เกิดขึ้นราว 380,000 ปีหลังจากการระเบิดใหญ่ที่เป็นจุดกำเนิดของเอกภพ และเอกภพมีลักษณะเย็นตัวลงพอที่จะเกิดอะตอมปกติในสภาพไม่มีประจุ (เป็นกลางทางไฟฟ้า) </t>
  </si>
  <si>
    <t>ยิ่งกาแล็กซีอยู่ไกลจะวัดความยาวคลื่นได้มากกว่า ในทางกลับกันกาแล็กซีที่อยู่ใกล้จะวัดยาวคลื่นได้น้อยกว่า</t>
  </si>
  <si>
    <t>จะเกิด blue shift แถบสเปกตรัมจะขยับใกล้สีน้ำเงิน</t>
  </si>
  <si>
    <t>41323@promma.ac.th</t>
  </si>
  <si>
    <t>พิชชาพร แก้วมีมาก</t>
  </si>
  <si>
    <t>มีหลักฐานที่มาสนับสนุนคือการขยายตัวของเอกภพและไมโครเวฟพื้นหลังจากอวกาศ</t>
  </si>
  <si>
    <t>นิวเคลียสของไฮโดรเจน เกิดขึ้นช่วง10-6วินาที ถึง 3นาที หลังบิ๊กแบง</t>
  </si>
  <si>
    <t>Aเพราะความยาวยาวคลื่นมากตามกฎฮับเบิล</t>
  </si>
  <si>
    <t>การเลื่อนไปทางแดงของสเปกตรัมของกาแล็กซีที่อยู่ห่างไกลบ่งชี้ว่าเอกภพกำลังขยายตัว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t>
  </si>
  <si>
    <t>ไมโครเวฟปัจจุบันเป็นคลื่นวิทยุ ส่วนคบื่นไมโครเวฟพื้นหลังอยู่ในเอกภพปัจจุบัน เป็นคลื่นแม่เหล็กไฟฟ้า</t>
  </si>
  <si>
    <t>เกิดขึ้น380000ปีหลังจากการระเบิดใหญ่ที่เป็นจุดกำเนิดของเอกภพและเอกภพมีลักษณะเย็นตัวลง</t>
  </si>
  <si>
    <t>ความเร็วในการเคลื่อนที่ของกาแล็กซี่ออกจสกผู้สังเกตแปรผันตรงกับระยะทางระหว่างกาแล็กซีกับผู้สังเกตหรือหมายความว่ากาแล็กซี่ที่อยู่ไกลเคลื่อนที่ออกไปด้วยความเร็วมากกว่า</t>
  </si>
  <si>
    <t>เกิดblue shift แถบสเปกตรัมจะขยับเข้าใกล้สีน้ำเงิน</t>
  </si>
  <si>
    <t>41547@promma.ac.th</t>
  </si>
  <si>
    <t>กันตพัฒน์ บุญยง</t>
  </si>
  <si>
    <t>นิวเคลียสของไฮโดรเจน เกิดขึ้นช่วง10-6วินาที
ถึง 3นาที หลังบิ๊กแบง</t>
  </si>
  <si>
    <t>เกิดจากความยาวคลื่นของแสงถูกยึดออกไป
พร้อมกับพื้นที่ว่างตลอด ระยะทางที่แสงเดิน
ทางมา</t>
  </si>
  <si>
    <t>การเลื่อนไปทางแดงของสเปกตรัมของกาแล็กซีที่อยู่ห่างไกลบ่งชี้ว่าเอกภพกำลังขยาย
ตัว หากเราพิจารณาเอกภพโดยให้เวลาย้อนกลับไปนานพอ ทุกสรรพสิ่งในเอกภพจะถูกบีบ อัดอยู่ที่จุดๆเดียว และการระเบิดที่เกิดขึ้นอย่างรวดเร็วในจุดๆนี้คือบิ๊กแบง</t>
  </si>
  <si>
    <t>เป็นคลื่นแม่เหล็กไฟฟ้าที่มีความยาวคลื่นอยู่ใน ช่วงคลื่นไมโครเวฟเหมือนกัน แต่มี
ความยาวคลื่นหรือความถี่ต่างกัน</t>
  </si>
  <si>
    <t>เกิดขึ้น380000ปีหลังจากการระเบิดใหญ่ที่เป็น
จุดกำเนิ</t>
  </si>
  <si>
    <t>ความเร็วในการเคลื่อนที่ของกาแล็กชี่ออกจสก ผู้สังเกตแปรผันตรงกับระยะทางระหว่างกาแล็กซีกับผู้สังเกตหรือหมายความว่ากาแล็ก ซี่ที่อยู่ไกลเคลื่อนที่ออกไปด้วยความเร็ว
มากกว่า</t>
  </si>
  <si>
    <t>เกิดblue shift แถบสเปกตรัมจะขยับเข้าใกล้
สีน้ำเงิน</t>
  </si>
  <si>
    <t>41308@promma.ac.th</t>
  </si>
  <si>
    <t>ภูริณัฏฐ์ เนียมแสง</t>
  </si>
  <si>
    <t xml:space="preserve">A เพราะความยาวขึ้นมากสุด
</t>
  </si>
  <si>
    <t>การเลื่อนทางแดงของกาแล็กซีเกิดจากความยาวคลื่นของแสงถูกยืดออกไปพร้อมกับพื้นที่ว่างตลอด ระยะทางที่แสงเดินทางมา</t>
  </si>
  <si>
    <t>รังสีไมโครเวฟในปัจจุบันเมื่อเกิดแล้ววจะเป็นรังสีนั้นเลยแต่่ไม่โครเวฟพื้นหลังเกิดจากการที่เอกภาพยืดขยายรังสี</t>
  </si>
  <si>
    <t>300000ปี มีไฮโดรเจนกับฮีเรียม</t>
  </si>
  <si>
    <t>คสามเร็วในการเคลื่อนที่ของกาแล็กซี่ออกจากผู้สังเกตแปลผันตรงกับระยะทางระหว่างกาเเล็กซี่กับผู้สังเกต</t>
  </si>
  <si>
    <t>สีฟ้า ทำให้ความยาวคลื่นน้อยลงความถี่มากขึ้น</t>
  </si>
  <si>
    <t>41470@promma.ac.th</t>
  </si>
  <si>
    <t>ธิติพงศ์ หนูกลัด</t>
  </si>
  <si>
    <t>นายธิติพงศ์ หนูกลัด</t>
  </si>
  <si>
    <t>การขยายตัวของเอกภพและCMB</t>
  </si>
  <si>
    <t>ธาตุไฮโดรเจนและธาตุฮีเลียมเกิดขึ้นประมาณ300,000ปีหลังบิกแบง</t>
  </si>
  <si>
    <t>Aเพราะว่ามีความยาวคลื่นเพิ่มขึ้นและความถี่ลดลง</t>
  </si>
  <si>
    <t>ความเร็วในการเคลื่อนที่ของกาแล็กซีออกจากผู้สังเกตแปรผัน</t>
  </si>
  <si>
    <t>ระยะห่างระหว่างกาแล็กซีและการขยายตัวของเอกภพ</t>
  </si>
  <si>
    <t>เป็นคลื่นแม่เหล็กไฟฟ้าที่มีความยาวคลื่นอยู่ในช่วงคลื่นไมโครเวฟเหมือนกันแต่มีความยาวคลื่นหรือความถี่ต่างกัน</t>
  </si>
  <si>
    <t>เกิดขึ้นช่วงปีพ.ศ.2532เอกภพในขณะนั้นมีอุณหภูมิลดลงเหลือประมาณ5,000เคลวิน</t>
  </si>
  <si>
    <t>ไม่เพราะจะเลื่อนไปทางสีฟ้า</t>
  </si>
  <si>
    <t>41559@promma.ac.th</t>
  </si>
  <si>
    <t>สุภกร ม้วนสุธา</t>
  </si>
  <si>
    <t>1. การขยายตัวของเอกภพ
2. ไมโครเวฟพื้นหลังอวกาศ</t>
  </si>
  <si>
    <t>ไฮโดรเจนกับฮีเลียม เกิดขึ้น300000ปีหลังบิกเเบง</t>
  </si>
  <si>
    <t>ไมโครเวฟพื้นหลังอวกาศคือคลื่นเเม่เหล็กไฟฟ้าที่เหลืออยู่จากการขยายตัวของเอกภพตามทฤษฎีบิกเเบง</t>
  </si>
  <si>
    <t>เกิดขึ้น 300000ปี เอกภพขณะนั้นมีเพียงไฮโดรเจนกับฮีเลียม</t>
  </si>
  <si>
    <t>ไม่เกิดการเลื่อนทางเเดง เเถบสเปกตรัมมีความถี่มากขึ้น</t>
  </si>
  <si>
    <t>43385@promma.ac.th</t>
  </si>
  <si>
    <t>ธีรเดษณ์ เกลาชู</t>
  </si>
  <si>
    <t>นาย ธีรเดษณ์ เกลาชู</t>
  </si>
  <si>
    <t>ควาร์ก แอนติควาร์ก อิเล็กตรอน โพซิตรอน นิวทริโน และแอนตินิวทริโน</t>
  </si>
  <si>
    <t>A เพราะยิ่งอยู่ไกลคลื่นต่ำ พลังงานต่ำ ความถี่ต่ำ กาแล็กซีAเลยเกิดRed shiftมากที่สุด</t>
  </si>
  <si>
    <t>เอกภพขยายตัว ทำให้กาแล็กซีออกห่างไกลขึ้นจึงเกิดRed shift</t>
  </si>
  <si>
    <t>เพราะเกี่ยวกับRed shiftและBlue shift ที่ทำให้เอกภพขยายตัวตลอดเวลา และหากย้อนกลับไปเอกภพจะกลับมารวมกันในจุดๆเดียว</t>
  </si>
  <si>
    <t>เวลาที่เกิด อุณหภูมิและสสารประกอบ จึงมีคลื่นแม่เหล็กไฟฟ้าที่จากการขยายตัวของเอกภพอยู่ด้วย</t>
  </si>
  <si>
    <t>พ.ศ.2521 และเอกภพมีลักษณะที่ประกอยด้วยกาแล็กซีจำนวนมาก</t>
  </si>
  <si>
    <t>หากกาแล็กซีอยู่ห่างจากผู้สังเกตมาก จะเห็นว่ามันเคลื่อนที่เร็วมาก</t>
  </si>
  <si>
    <t>ไม่เพราะยิ่งเข้าใกล้ ความถี่จะสูงขึ้นทำให้เกิดBlue shift และแถบสเปกตรัมจะเป็นทางสีฟ้า-น้ำเงินมากขึ้น</t>
  </si>
  <si>
    <t>41491@promma.ac.th</t>
  </si>
  <si>
    <t>พิชชาภา คุณาชล</t>
  </si>
  <si>
    <t xml:space="preserve">รังสีไมโครเวฟพื้นหลัง , redshift </t>
  </si>
  <si>
    <t xml:space="preserve">ไฮโดรเจน ฮีเลียม เกิดภายหลัง 1,000 ล้านปี </t>
  </si>
  <si>
    <t xml:space="preserve">A เพราะ ตามกฎฮับเบิล A ที่อยู่
ห่างมากความยาวคลื่นมาก </t>
  </si>
  <si>
    <t>ความยาวคลื่นของแสงถูกยืดออกไปพร้อมกับพื้นที่ว่างตลอดระยะทางที่แสงเดินทางมา แหล่งกำเนิดเคลื่อนตัวออกจากผู้สังเกต</t>
  </si>
  <si>
    <t>ถ้าเราพิจารณาเอกภพโดยให้เวลาย้อนกลับไปนานพอ ทุกสิ่งในเอกภพจะถูกบีบอัดอยู่ที่จุดๆเดียว และการระเบิดที่เกิดขึ้นอย่างรวดเร็วในจุดๆนี้</t>
  </si>
  <si>
    <t>ต่างกันที่ช่วงความถี่ รังสีไมโครเวฟพื้นหลังมีคลื่นความถี่อยู่ในช่วง 50 GHz - 1 THz  ความถี่สูงกว่าอุปกรณ์รอบตัวเราถึง 10 - 200 เท่า</t>
  </si>
  <si>
    <t>ช่วง 380,000 ปี หลังการเกิดระเบิดใหญ่ที่เป็นจุดกำเนิดของเอกภพ ลักษณะเป็นกลุ่มกาแลกซี่กระจายตัวอยู่ทุกทิศอย่างสม่ำเสมอ</t>
  </si>
  <si>
    <t>ความเร็วในการเคลื่อนที่ของกาแลกซี่ออกจากผู้สังเกตแปรผันตรงกับระยะทางระหว่างกาแลกซี่กับผู้สังเกต</t>
  </si>
  <si>
    <t>ไม่ เพราะ สเปกตรัมจะเปลี่ยนไปทาง blueshift</t>
  </si>
  <si>
    <t>41471@promma.ac.th</t>
  </si>
  <si>
    <t>ธีรวัฒน์ ราชวัตร</t>
  </si>
  <si>
    <t>นายธีรวัฒน์ ราชวัตร</t>
  </si>
  <si>
    <t>H,He 300000ปีหลังบิกแบง</t>
  </si>
  <si>
    <t>A เพราะ มีความยาวคลื่นเพิ่มขึ้นมีความถี่ลดลง</t>
  </si>
  <si>
    <t>เกิดจากความยาวของแสงถูกยืดออกไปพร้อมกับพื้นที่ว่างตลอดระยะทางที่แสงเดินทางมา</t>
  </si>
  <si>
    <t>ระยะทางระหว่างกาแล็คซี่และการขยายตัวของเอกภพ</t>
  </si>
  <si>
    <t>เป็นคลื่นแม่เหล็กไฟฟ้าที่มีความยาวคลื่นอยู่ในช่วงคลื่นไมโครเวฟเหมือนกัน แต่มีความยาวคลื่นหรือความถี่ต่างกัน</t>
  </si>
  <si>
    <t>เกิดขึ้นช่วงปีพ.ศ.2532เอกภพในขณะนั้นมี อุณหภูมิลดลงเหลือประมาณ5000เคลวิน</t>
  </si>
  <si>
    <t>ไม่เกิดเพราะมีความยาวคลื่นลดลงและมีความถี่เพิ่มขึ้น</t>
  </si>
  <si>
    <t>41498@promma.ac.th</t>
  </si>
  <si>
    <t>วัลย์วลี เสงี่ยมพักตร์</t>
  </si>
  <si>
    <t>A เพราะแถบสเปกตรัมอยู่ไกลสุด</t>
  </si>
  <si>
    <t>ระยะทางระหว่างกาแล็คซี่และการขยายตัว
ของเอกภพ</t>
  </si>
  <si>
    <t>เป็นคลื่นแม่เหล็กไฟฟ้าที่มีความยาวคลื่นอยู่ใน ช่วงคลื่นไมโครเวฟเหมือนกัน แต่มีความยาวคลื่นหรือความถี่ต่างกัน</t>
  </si>
  <si>
    <t>เกิดขึ้นราว 380,000 ปีหลังจากการระเบิดใหญ่ที่เป็นจุดกำเนิดของเอกภพ </t>
  </si>
  <si>
    <t>ความเร็วในการเคลื่อนที่ของกาแล็กซี่ออกจาก ผู้สงเกตแปรผันตรงกับระยะทางระหว่าง กาแล็กซีกับผู้สังเกตหรือหมายความว่ากาแล็ก ซี่ที่อยู่ไกลเคลื่อนที่ออกไปด้วยความเร็ว มากกว่า</t>
  </si>
  <si>
    <t>ไม่เกิดเพราะมีความยาวคลี่นลดลงและมี ความถี่เพิมขึ้น</t>
  </si>
  <si>
    <t>41671@promma.ac.th</t>
  </si>
  <si>
    <t>กิตติกร ดำรงศักดิ์</t>
  </si>
  <si>
    <t>การเกิดขึ้นของรังสีไมโครเวฟพื้นหลัง</t>
  </si>
  <si>
    <t>นิวเคลียสของไฮโดรเจน และ ฮีเลียมดึงอิเล็กตรอนเข้ามาอยู่ในวงโคจรและเกิดเป็นอะตอมไฮโดรเจน และฮีเลียม</t>
  </si>
  <si>
    <t>กาแล็กซี A เพราะมีแถบสเปกตรัมไกลที่สุด</t>
  </si>
  <si>
    <t>เกิดจากความยาวคลื่นของแสงที่ยืดไปพร้อมด้วยพื้นที่ว่างตลอดระยะทางที่แสงเดินทางมา</t>
  </si>
  <si>
    <t>หากพิจารณาเอกภพโดยให้เวลาย้อนกลับไปนานพอทุกสรรพสิ่งในเอกภพจะถูกอัดในจุดเดียวและระเบิดเป็นบิกแบง</t>
  </si>
  <si>
    <t>ไมโครเวฟที่เราใช้คือคลื่นวิทยุ  ส่วนไมโครเวฟพื้นหลังอากาศใช้ถ่ายเทอากาศออกข้างนอก</t>
  </si>
  <si>
    <t>เกิดขึ้นราวๆ380,000ปีหลังจากการระเบิดครั้งใหญ่</t>
  </si>
  <si>
    <t>กาแล็กซีที่อยู่ไกลเคลื่อนที่ออกจากผู้สังเกตุด้วยความเร็วที่มากกว่ากาแล็กซีที่อยู่ใกล้</t>
  </si>
  <si>
    <t>มีการเลื่อนไปทางน้ำเงินและแถบสเปกตรัมจะเข้าใกล้ทางน้ำเงินเรื่อยๆ</t>
  </si>
  <si>
    <t>41333@promma.ac.th</t>
  </si>
  <si>
    <t>อภิชญา พานเพชร</t>
  </si>
  <si>
    <t>อภิขญา พานเพชร</t>
  </si>
  <si>
    <t xml:space="preserve">รังสีไมโครเวฟพื้นหลังที่หลงเหลือหลังการเกิด ,redshift </t>
  </si>
  <si>
    <t>ไฮโดรเจนและฮีเลียมเกิดภายหลัง1,000ล้านปี</t>
  </si>
  <si>
    <t>A เพราะมีความยาวคลื่นมากตามกฎฮัมเบิลกาแล็กซีที่อยู่ไกลมากความยาวคลื่นจะมาก</t>
  </si>
  <si>
    <t>แหล่งกำเนิดแสงเคลื่อนที่ออกจากผู้สังเกต</t>
  </si>
  <si>
    <t>เพราะจากredshiftแปลว่าแหล่งกำเนิดคลื่นเคลื่อนที่ออกหมายความว่าเอกภพมีการขยายตัวหรือเกิดการระเบิดบิ๊กแบง</t>
  </si>
  <si>
    <t>แตกต่างกัน รังสีไมโครเวฟพื้นหลังมีความถี่ อยู่ในช่วง 50 GHz - 1 THz  ความถี่สูงกว่ารังสีไมโครเวฟรอบตัวเราถึง 10 - 200 เท่า</t>
  </si>
  <si>
    <t>ราวๆ380,000ปี</t>
  </si>
  <si>
    <t>ความเร็วในการเคลื่อนที่ของกาแล็กซีออกจากผู้สังเกตแปรผันตรงกับระยะทางระหว่างกาแล็กซีและผู้สังเกตหรือหมายความว่ากาแล็กซียิ่งอยู่ไกลเคลื่อนที่ออกจากผู้สังเกตด้วยความเร็วที่มากกว่า</t>
  </si>
  <si>
    <t>ไม่ สเปกตรัมจะเปลี่ยนไปทางน้ำเงิน</t>
  </si>
  <si>
    <t>41546@promma.ac.th</t>
  </si>
  <si>
    <t>กฤษฎา โพธิ์เอี่ยม</t>
  </si>
  <si>
    <t>กกรขยายตัวของเอกภพซึ่งสามารกอธิบายด้วยกฎฮับเบิลโดยใช้ความสัมพันธ์ระหว่างความเร็ว</t>
  </si>
  <si>
    <t>นิวเคลียสของไฮโดรเจน และฮีเลียมดึงอิเล็กตรอนเข้ามาอยู่ในวงโคจร และเกิดเป็นอะตอมไฮโดรเจน และฮีเลียม </t>
  </si>
  <si>
    <t>กาเเล็กซี่Aเพราะมเเถบสเปกตรัมไกลที่สุด</t>
  </si>
  <si>
    <t>เกิดจากความยาวคลื่นของแสงถูกยืดออกไปพร้อมกับพื้นที่ว่างตลอด ระยะทางที่แสงเดินทางมา </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</si>
  <si>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t>
  </si>
  <si>
    <t>รังสีไมโครเวฟในปัจจุบันเกิดมาเป็ล่นไมโครเวฟเลยเเต่รังสเกดมาจากเเสงเเดงเกดการยืดตัวเเละกลฯรังสไมโคเวฟพื้นหลัง</t>
  </si>
  <si>
    <t>กาเเล็กซี่ที่อยู่ไกลเคลื่อนที่ออกจากผู้ที่สังเกตด้วยความเรวที่มากกว่ากาเเล็กซี่ที่อย๋ใกล้</t>
  </si>
  <si>
    <t>มีมีการเลื่อนไปทางน้ำเงินเเละเเถบสเปกตรัมจะเข้าใกล้ทางน้ำเงินเรื่อยๆ</t>
  </si>
  <si>
    <t>41476@promma.ac.th</t>
  </si>
  <si>
    <t>พัทธดนย์ สุวลักษณ์</t>
  </si>
  <si>
    <t>การขยายตัวของเอกภพเเละไมโครเวฟพื้นหลังอวกาศ</t>
  </si>
  <si>
    <t>ควาร์กประจุ -+
แอนติควาร์กประจุ -+
แอนตินิวทรีโน
นิวทรีโน
อิเล็กตรอน
โพซิตรอน
เกิดขึ้นระหว่าง10ยกกำลัง-43ถึง10ยกกำลัง-32</t>
  </si>
  <si>
    <t>A เพราะ เเถบสเปคตรัมอยู่ไกลสุด</t>
  </si>
  <si>
    <t>ความยาวคลื่นของเเสงถูกยืดออกไปพร้อมกับพื้นที่ว่างตลอดระยะทางที่เเสงเดินทางมา</t>
  </si>
  <si>
    <t>ระยะทางระหว่างกาเเล็คซี่เเละการขยายตัวของเอกภพ</t>
  </si>
  <si>
    <t>รังสีไมโครเวฟในปัจจุบันเกิดมาเป็นไมโครเวฟเลยเเต่รังสีเกิดจากเเสงเเดดเกิดจากการยืดตัวเเละกลายเป็นรังสีไมโครเวฟพื้นหลัง</t>
  </si>
  <si>
    <t>เกิดขึ้นราว 380000 ปีหลังจากการระเบิดที่เป็นจุดกำเนิดเอกภพ</t>
  </si>
  <si>
    <t>กาเเล็คซี่อยู่ไกลเคลื่อนที่ออกจากผุ้สังเกตด้วยความเร็วที่มากกว่ากาเเล็คซี่ที่อยู่ใกล้</t>
  </si>
  <si>
    <t>เปลี่ยน เเถบสเปคตรัมจะไกลขึ้น</t>
  </si>
  <si>
    <t>41473@promma.ac.th</t>
  </si>
  <si>
    <t>ปัณณธร สระทองจุติ</t>
  </si>
  <si>
    <t>ไฮโดรเจน และฮีเลียม หลังเกิดบิกแบง 300,000 ปี อุณหภูมิของเอกภพลดลงเหลือ 10,000 เคลวิน</t>
  </si>
  <si>
    <t>A เพราะว่า แถบสเปกตรัมอยู่ไกลสุด</t>
  </si>
  <si>
    <t>รังสีไมโครเวฟในปัจจุบันเกิดมาเป็นไมโครเวฟเลยแต่รังสีสเกดมาจากแสงแดกเกิดการยืดตัวและกลายเป็นรังสีไมโครเวฟพื้นหลัง</t>
  </si>
  <si>
    <t>เกิดขึ้นราว 380000 ปีหลังจากการระเบิดใหญ่ที่เป็นจุดกำเนิดของเอกภพ</t>
  </si>
  <si>
    <t>กาแล็กซี่ที่อยู่ไกลเคลื่อนที่ออกจากผู้ที่สังเกตด้วยความเร็วที่มากกว่ากาแล็กซี่ที่อยู่ใกล้</t>
  </si>
  <si>
    <t>มีการเลื่อนไปทางน้ำเงินและแถบสเปกตรัมตะเข้าใกล้ทางน้ำเงินเรื่อยๆ</t>
  </si>
  <si>
    <t>41478@promma.ac.th</t>
  </si>
  <si>
    <t>อัยการ สุกขี</t>
  </si>
  <si>
    <t>การขยายตัวของเอกภพและไมโครเวฟฟื้นหลังจากอวกาศ</t>
  </si>
  <si>
    <t>ควาร์กประจุ -,+ แอนติควาร์กประจุ -,+ อิเล็กตรอน โพซิตอน นิวทริโน และแอนตินิวทริโน</t>
  </si>
  <si>
    <t>A เพราะมีความถี่ลดลงและมีความยาวคลื่นเพิ่มขึ้น</t>
  </si>
  <si>
    <t>ความยาวคลื่นของแสงถูกยืดออกไปพร้อมกับพื้นที่ว่างตลอดระยะทางที่แสงเดินทางมา</t>
  </si>
  <si>
    <t>ระยะทางระหว่างกาแล็กซีและการขยายตัวของเอกภพ</t>
  </si>
  <si>
    <t>รังสีไมโครเวฟปัจจุบันเกิดเป็นไมโครเวฟเลย แต่รังสีสเกดมาจากแสงแรกเกิดการยืดตัวและกลายเป็นรังสีไมโครเวฟพื้นหลัง</t>
  </si>
  <si>
    <t>เกิดขึ้นราว 380000 ปีหลังการระเบิดใหญ่ที่เป็นจุดกำเนิดของเอกภพ</t>
  </si>
  <si>
    <t>ความเร็วในการเคลื่อนที่ของกาแล็กซีออกจากผู้สังเกตแปรผันตรงกับระยะทางระหว่างกาแล็กซีกับผู้สังเกต หมายความว่ากาแล็กซีที่อยู่ไกลเคลื่อนที่ออกไปจากผู้สังเกตด้ยความเร็วที่มากกว่ากาแล็กซีที่อยู่ใกล้</t>
  </si>
  <si>
    <t>เกิดการเลื่อนทางแดง และแถบสเปกตรัมมีการเปลี่ยนแปลง โดยจะมีความถี่เพิ่มขึ้นและความยาวคลื่นลดลง</t>
  </si>
  <si>
    <t>41692@promma.ac.th</t>
  </si>
  <si>
    <t>นิชาภา แก้วมณี</t>
  </si>
  <si>
    <t>นางสาวนิชาภา แก้วมณี</t>
  </si>
  <si>
    <t>ไฮโดรเจนกับฮีเลียม 300,000 ปีหลังบิกแบง ก่อนดาวฤกษ์ดวงแรกสลายตัว</t>
  </si>
  <si>
    <t>A เพราะ มีสเปกตรัมของคลื่นอยู่ใน red shift แสดงว่าอยู่ไกลที่สุด</t>
  </si>
  <si>
    <t>เอกภพมีการขยายตัว ทำให้กาแล็กซีมีระยะทางที่ไกลขึ้น คลื่นที่ได้จะมีความยาวคลื่นลดน้อยลง ทำให้เลื่อนทางแดง</t>
  </si>
  <si>
    <t>เป็นหลักฐานว่าเอกภพมีการขยายตัว</t>
  </si>
  <si>
    <t>รังสีไมโครเวฟที่เกิดในปัจจุบัน เป็นคลื่นวิทยุมีความถี่สูง ทำให้ความยาวคลื่นสั้น ส่วนรังสี ไมโครเวฟพื้นหลัง เป็นคลื่นแม่เหล็กไฟฟ้า</t>
  </si>
  <si>
    <t>เกิดขึ้นช่วงที่เอกภพมีอุณภูมิเหลือ ประมาณ 5,000 เคลวิน หรือในช่วง 300,000 ปี ทำให้เอกภพมีลักษณะโปร่งแสง</t>
  </si>
  <si>
    <t>เกิด แถบสเปกตรัมที่วัดได้คลื่นจะอยู่ใน red shift</t>
  </si>
  <si>
    <t>41653@promma.ac.th</t>
  </si>
  <si>
    <t>ณิชชา ปฐมนุพงษ์</t>
  </si>
  <si>
    <t>น.ส.ณิชชา ปฐมนุพงษ์</t>
  </si>
  <si>
    <t>การขยายตัวของเอกภพและไมโครเวฟขึ้นหลังจากอวกาศ</t>
  </si>
  <si>
    <t>ไฮโดรเจนกับฮีเลียม 300,000ปีหลังบิกแบงก่อนดาวฤกษ์ดวงแรกสลายตัว</t>
  </si>
  <si>
    <t>ความยาวของคลื่นแสงถูกยืดออก</t>
  </si>
  <si>
    <t>เกิดช่วงเอกภพอุณหภูมิเหลือประมาณ5,000 เคลวิน หรือในช่วง 300,000ปี ทำให้เอกภพมีลักษณะโปร่งแสง</t>
  </si>
  <si>
    <t>เมื่อความเร็วในการเคลื่อนที่ถอยห่างมากขึ้นระยะทางรหว่างผู้สังเกตกับกาแล็กซีมากขึ้น ทั้งสองแปรผันตรงกัน</t>
  </si>
  <si>
    <t>41563@promma.ac.th</t>
  </si>
  <si>
    <t>จิรสิตา อรุณโรจน์</t>
  </si>
  <si>
    <t>ธาตุไฮโดรเจนและธาตุฮีเลียม เกิดขึ้นช่วง 300,000 ปี - 1,000 ล้านปี</t>
  </si>
  <si>
    <t xml:space="preserve">A เพราะ ความยาวคลื่นมากตามกฎฮับเบิล มีความเป็น Red shift สูง </t>
  </si>
  <si>
    <t>เกิดจากการเคลื่อนที่ของแหล่งกำเนิดคลื่นที่เคลื่อนที่ออกไปไกลขึ้น ทำให้ระยะทางและความยาวคลื่นเพิ่มขึ้น</t>
  </si>
  <si>
    <t>เอกภพมีการขยายตัวตลอดเวลาทำให้กาแล็กซีที่อยู่ในเอกภพมีการเคลื่อนที่ตามการขยายตัวของเอกภพ</t>
  </si>
  <si>
    <t>แตกต่างเนื่องจากรังสีไมโครเวฟพื้นหลังมีความถี่มากกว่ารังสีไมโครเวฟที่เกิดขึ้นในปัจจุบัน 50-100 เท่า</t>
  </si>
  <si>
    <t>เกิดขึ้นราว 380,000 ปีหลังจากการระเบิดใหญ่ที่เป็นจุดกำเนิดของเอกภพ เอกภพในขณะนั้นมีลักษณะเล็กกว่าปัจจุบัน</t>
  </si>
  <si>
    <t>ในช่วงความเร็วการเคลื่อนที่ถอยห่างประมาณ 6,000 - 16,000 กิโลเมตรต่อวินาที ระยะทางในการเคลื่อนที่มีความถี่มากอยู่ในช่วงประมาณ140 - 300 เมกะพาร์เซก</t>
  </si>
  <si>
    <t>ไม่เกิด และแถบสเปกตรัมที่วัดได้จะเปลี่ยนแปลงไปทาง Blue shift</t>
  </si>
  <si>
    <t>41524@promma.ac.th</t>
  </si>
  <si>
    <t>จิตภัทร กล่ำสี</t>
  </si>
  <si>
    <t>น.ส.จิตภัทร   กล่ำสี</t>
  </si>
  <si>
    <t>ไฮโดรเจน และ ฮีเลียม เกิดในช่วง300,000ปีหลังจากบิกแบง</t>
  </si>
  <si>
    <t>กาแล็กซีA เพราะเส้นแลมบ์ดา(λ)ยาวมาก กาแล็กซีจะอยู่ห่างมาก</t>
  </si>
  <si>
    <t xml:space="preserve">เกิดจากความยาวคลื่นของแสงถูกยืดออกไปพร้อมกับพื้นที่ว่างตลอด ระยะทางที่แสงเดินทางมา ทำให้อาจพบการเคลื่อนที่ถอยห่างของกาแล็กซีที่อยู่ไกลออกไป ซึ่งมีความเร็ว มากกว่าความเร็วแสงได้ </t>
  </si>
  <si>
    <t>รังสีไมโครเวฟที่เกิดในปัจจุบัน เป็นคลื่นวิทยุมี ความถี่สูง ทำให้ความยาวคลื่นสั้น ส่วนรังสี ไมโครเวฟพื้นหลัง เป็นคลื่นแม่เหล็กไฟฟ้า</t>
  </si>
  <si>
    <t>เกิดขึ้นในช่วง300,000ปีหลังจากบิกแบง และเอกภพในขณะนั้นมีอุณหภูมิลดลงเหลือประมาณ5,000เควิน</t>
  </si>
  <si>
    <t>เมื่อความเร็วในการเคลื่อนที่ถ่อยห่างมากขึ้น ระยะทางระหว่างผู้สังเกตกับกาแล็กซีก็จะมากขึ้น ทั้งสองแปรผันตรงกัน</t>
  </si>
  <si>
    <t>ไม่เกิดทางแดง เนื่องจากกาแล็กซีเคลื่อนที่เข้าหาผู้สังเกต และจะเกิดทางสีน้ำเงิน</t>
  </si>
  <si>
    <t>41683@promma.ac.th</t>
  </si>
  <si>
    <t>เกวลิน ดุษฎีกุลวิวัฒน์</t>
  </si>
  <si>
    <t>ธาตุไฮโดรเจนและฮีเลียม เกิดในช่วงเวลาประมาณ 300,000 ปีหลังบิกแบง</t>
  </si>
  <si>
    <t>กาแล็กซี A เพราะมีความเร็วในการเคลื่อนที่ที่สูงกว่ากาแล็กซีทั้งหมด ทำให้ระยะทางที่เคลื่อนที่ได้มากที่สุด</t>
  </si>
  <si>
    <t>เกิดจากการเคลื่อนที่ของกาแล็กซีที่เคลื่อนที่ไปไกลขึ้นทำให้ความยาวคลื่นของแสงยืดออกไปไกล และทำให้เปลี่ยนสีไปเป็นสีแดงเนื่องจากสเปคตรัมของแสงมากขึ้น</t>
  </si>
  <si>
    <t>กาแล็กซี่เกิดการเคลื่อนที่ออกไปไกลขึ้น ด้วยความเร็วที่เพิ่มขึ้นตามระยะทางที่เพิ่มขึ้น ทำให้เกิดการขยายตัวของเอกภพ และหากย้อนไปก่อนเกิดบิกแบงทุกสิ่งในเอกภพจะอยู่ใกล้ชิดกันกว่านี้และหลังการเกิดบิกแบงจะเห็นได้ว่าเอกภพขยายตัวมากขึ้นทำให้เกิดการเลื่อนทางแดง</t>
  </si>
  <si>
    <t>รังสีไมโครเวฟพื้นหลังมีความถี่มากกว่ารังสีไมโครเวฟที่ใช้ในปัจจุบัน</t>
  </si>
  <si>
    <t>เกิดขึ้นราว 380,000 ปีหลังจากการระเบิดใหญ่ที่เป็นจุดกำเนิดของเอกภพ และเอกภพในขณะนั้นมีขนาดที่ขยายตัวขึ้นเรื่อยๆ เเต่ยังคงเล็กกว่าปัจจุบัน เเละมีอุณหภูมิลดลงจนทำให้คลื่นเเม่เหล็กไฟฟ้าในอวกาศจะอยู่ในช่วงคลื่นไม่โครเวฟ</t>
  </si>
  <si>
    <t>เมื่อระยะทางระหว่างผู้สังเกตกับกาเเล็กซีมากขึ้นเรื่อยๆ จะทำให้กาแล็กซี่เคลื่อนที่ถอยห่างออกไปด้วยความเร็วที่มากขึ้นตามระยะทางที่เพิ่มขึ้น และเริ่มเร็วขึ้นจนเห็นได้ชัดตั้งเเต่ระยะห่าง 300 เมกะพาร์เซท</t>
  </si>
  <si>
    <t>ไม่เกิดการเลื่อนทางแดง เเละเปลี่ยนแปลงโดยทำให้กาเเล็กซีมีคลื่นความถี่มากขึ้นและเปลี่ยนสีไปเป็นสีน้ำเงินจาก Blue shift</t>
  </si>
  <si>
    <t>41538@promma.ac.th</t>
  </si>
  <si>
    <t>ปุณฑริกา จันทรวิเชียร</t>
  </si>
  <si>
    <t>น.ส.ปุณฑริกา จันทรวิเชียร</t>
  </si>
  <si>
    <t>ไฮโดรเจน และ ฮีเลียม เกิดขึ้นช่วงหลัง 300,000 ปี หลังจากบิกแบง</t>
  </si>
  <si>
    <t>A เพราะเส้นแลมด้ายาวมาก ทำให้กาแล็กซีก็จะอยู่ห่างมาก</t>
  </si>
  <si>
    <t>ความยาวของคลื่นแสงถูกยืดออกไปในพื้นที่ว่าง</t>
  </si>
  <si>
    <t xml:space="preserve">เป็นหลักฐานว่าเอกภพมีการขยายตัว </t>
  </si>
  <si>
    <t>รังสีไมโครเวฟที่เกิดในปัจจุบัน เป็นคลื่นวิทยุมีความถี่สูง ทำให้ความยาวคลื่นสั้น ส่วนรังสีไมโครเวฟพื้นหลัง เป็นคลื่นแม่เหล็กไฟฟ้า</t>
  </si>
  <si>
    <t>เกิดช่วงเอกภพลดอุณหภูมิเหลือประมาณ 5,000 เคลวิน หรือในช่วง300,000ปี ทำให้ เอกภพมีลักษณะโปร่งแสง</t>
  </si>
  <si>
    <t>ยิ่งระยะทางระหว่างผู้สังเกตุกับกาแล็กซีเพิ่มขึ้นจะส่งผลให้ความเร็วในการเคลื่อนที่ถอยห่างเร็วขึ้นนั่นเอง</t>
  </si>
  <si>
    <t xml:space="preserve">ไม่เกิดทางแดงเนื่องจากกาแล็กซีเคลื่อนที่เข้าหาผู้สังเกต จะเกิดทางน้ำเงิน </t>
  </si>
  <si>
    <t>41481@promma.ac.th</t>
  </si>
  <si>
    <t>กีรติ เจริญทรัพย์</t>
  </si>
  <si>
    <t>ไฮโดรเจนและฮีเลียม เกิดขึ้นช่วง 3 แสนปี-1 พันล้านปี</t>
  </si>
  <si>
    <t>A เพราะ ความยาวคลื่นมากตามกฏฮับเบิล มีความเป็น Red shift สูง</t>
  </si>
  <si>
    <t>เกิดจากการคลื่นที่ของแหล่งกำเนิดคลื่นระยะทางและความยาวคลื่นเพิ่มขึ้น</t>
  </si>
  <si>
    <t>เอกภพมีการขยายตัวอยู่ตลอดเวลา ทำให้กาแล็กซีที่อยู่ในเอกภพมีการเคลื่อนที่ตามการขยายตัวของเอกภพ</t>
  </si>
  <si>
    <t>รังสีไมโครเวฟพื้นหลังมีความถี่มากกว่ารังสีในไมโครเวฟในปัจจุบัน</t>
  </si>
  <si>
    <t>เกิดขึ้น3แสนปีจากการระเบิดครั้งใหญ่ เอกภพในขณะนั้นมีลักษณะเล็กกว่าปัจจุบัน</t>
  </si>
  <si>
    <t>ในช่วงความเร็วการเคลื่อนที่ถอยห่างประมาณ6พัน - 1หมื่น6พัน กิโลเมตรต่อวินาที ระยะทางในการเคลื่อนที่มีความถี่มาก อยู่ในช่วงประมาณ 140-300 เมกะพาร์เซก</t>
  </si>
  <si>
    <t>ไม่เกิด เกิดสเปกตรัมที่มีการเปลี่ยนแปลงไปทางBlue Shift</t>
  </si>
  <si>
    <t>41701@promma.ac.th</t>
  </si>
  <si>
    <t>วงศ์วรัณ ศรีบุญลอย</t>
  </si>
  <si>
    <t>น.ส.วงศ์วรัณ ศรีบุญลอย</t>
  </si>
  <si>
    <t>ไฮโดรเจนและฮีเลียม เกิดขึ้นช่วง 300,000-1,000 ล้านปีหลังบิกแบง</t>
  </si>
  <si>
    <t>A เพราะ ความยาวคลื่นมีมากตามกฎ
ฮับเบิล มีความเป็น Red shift สูง</t>
  </si>
  <si>
    <t>เกิดจากการเคลื่อนของแหล่งกำเนิดคลื่นที่เคลื่อนที่ออกไปไกลขึ้น ทำให้ระยะทางที่ทางยาวคลื่นเพิ่มขึ้น</t>
  </si>
  <si>
    <t>แตกต่าง รังสีพื้นหลังมีความถี่มากกว่ารังสีไมโครเวฟที่เกิดขึ้นในปัจจุบัน 50-100 เท่า</t>
  </si>
  <si>
    <t>ในช่วงความเร็วการเคลื่อนที่ถอยห่างประมาณ 6,000-16,000 กิโลเมตรต่อวินาที ระยะทางในการเคลื่อนที่มีความถี่มากอยู่ในช่วงประมาณ 140-300 เมกะพาร์เซก</t>
  </si>
  <si>
    <t>ไม่เกิด และแถบสเปกตรัมที่วัดได้ตะเปลี่ยนแปลงไปทาง Blue shift</t>
  </si>
  <si>
    <t>41686@promma.ac.th</t>
  </si>
  <si>
    <t>ญาดา อุดมสุด</t>
  </si>
  <si>
    <t>ธาตุไฮโดรเจนและธาตุฮีเลียมและเกิดขึ้นในช่วงเวลา1,000ล้านปีหลังบิกแบง</t>
  </si>
  <si>
    <t>A เพราะความคลื่นมากตามกฎฮัมเบิล มีความเป็น Red shift สูง</t>
  </si>
  <si>
    <t>เกิดจากการเคลื่อนที่ของแหล่งกำเนิดคลื่นให้เคลื่อนที่ออกไปไกลขึ้น.</t>
  </si>
  <si>
    <t>เอกภพมีการขยายตัวตลอดเวลาทำให้กาแล็กซีที่อยู่ในเอกภพมีการเคลื่อนที่ตามการ
ขยายตัวของเอกภพ</t>
  </si>
  <si>
    <t>แตกต่างเนื่องจากรังสีไมโครเวฟพื้นหลังมี
ความถี่มากกว่ารังสีไมโครเวฟที่เกิดขึ้นใน ปัจจุบัน 50-100 เท่า</t>
  </si>
  <si>
    <t>เกิดขึ้นราว 380,000 ปีหลังจากการระเบิดใหญ่ที่เป็นจุดกำเนิดของเอกภพในขณะนั้นมีลักษณะเล็กกว่าปัจจุบัน</t>
  </si>
  <si>
    <t>ในช่วงความเร็วการเคลื่อนที่ถอยห่างประมาณ
6,000 - 16,000 กิโลเมตรต่อวินาที ระยะทางในการเคลื่อนที่มีความถี่มากอยู่ในช่วงประมาณ140 - 300 เมกะพาร์เซก</t>
  </si>
  <si>
    <t>ไม่เกิด และแถบสเปกตรัมที่วัดได้จะเปลี่ยนแปลงไปทาง Blue Shift</t>
  </si>
  <si>
    <t>41578@promma.ac.th</t>
  </si>
  <si>
    <t>วนิดา ขลิบสี</t>
  </si>
  <si>
    <t>น.ส.วนิดา ขลิบสี</t>
  </si>
  <si>
    <t>ธาตุไฮโดรเจนและฮีเลียม เกิดขึ้นช่วง 300,000 ปี ถึง 1,000 ล้านปี</t>
  </si>
  <si>
    <t>A เพราะ ความยาวคลื่นมากตามกฎฮับเบิล มีความเป็น Red Shift สูง</t>
  </si>
  <si>
    <t>เอกภพมีการขยายตัวตลอดเวลา ทำให้กาแล็กซีที่อยู่ในเอกภพ มีการเคลื่อนที่ตามการขยายตัวของเอกภพ</t>
  </si>
  <si>
    <t>รังสีไมโครเวฟพื้นหลังมีความถี่มากกว่ารังสีไมโครเวฟปัจจุบัน 50-100 เท่า</t>
  </si>
  <si>
    <t>เกิดขึ้นราว 380,000 ปีหลังจากการระเบิดครั้งใหญ่ที่เป็นจุดกำเนิดของเอกภพ เอกภพในขณะนั้นมีลักษณะเล็กกว่าปัจจุบัน</t>
  </si>
  <si>
    <t>ในช่วงความเร็วการเคลื่อนที่ถอยห่างประมาณ 6,000 ถึง 16,000 กิโลเมตรต่อวินาที ระยะทางในการเคลื่อนที่มีความถี่มากอยู่ในช่วงประมาณ 140-300 เมกะพาร์เซก</t>
  </si>
  <si>
    <t>41698@promma.ac.th</t>
  </si>
  <si>
    <t>มณิทฐ์สรา ทองเทศ</t>
  </si>
  <si>
    <t>การขยายตัวของเอกภพเเละไมโครเวฟพื้นหลังจากอวกาศ</t>
  </si>
  <si>
    <t>ไฮโดรเจน เเละฮีเลียม เกิดขึ้นช่วง300,000ปีถึง1,000ล้านปี</t>
  </si>
  <si>
    <t>A เพราะ ควรมยาวคลื่นมีมากตามกฏ ฮับเบิล มีความเป็น rad shift สูง</t>
  </si>
  <si>
    <t>เกิดจากการเคลื่อนที่ของเเหล่งกำเนิดคลื่นที่เคลื่อนที่ออกไปไกลขึ้น ทำให้ระยะทางเเละความยาวคลื่นเพิ่มขึ้น</t>
  </si>
  <si>
    <t>เอกภพมีการขยายตัวตลอดเวลาทำให้กาแลกซี่ที่อยู่ในเอกภพมีการเคลื่อนที่ตามการขยายตัวของเอกภพ</t>
  </si>
  <si>
    <t>เเตกต่างเนื่องจากรังสีไมโครเวฟพื้นหลังมีความถี่มากกว่ารังสีไมโครเวฟในปัจจุบัน50-100เท่า</t>
  </si>
  <si>
    <t>เกิดขึ้นราว 380,000 ปีหลังจากการระเบิดใหญ่ที่เป็นจุดกำเนิดของเอกภพ เเละเอกภพในขณะนั้นมีลักษณะเล็กกว่าปัจจุบัน</t>
  </si>
  <si>
    <t>ในช่วงความเร็วการเคลื่อนที่ถอยห่างประมาณ
6,000 - 16,000 กิโลเมตรต่อวินาที ระยะทางในการเคลื่อนที่มีความถี่มากอยู่ในช่วงประมาณ 140 - 300 เมกะพาร์เซก</t>
  </si>
  <si>
    <t>ไม่เกิด เเละสเปกตรัมที่วัดได้จะเปลี่ยนเเปลงไปทาง blue shift</t>
  </si>
  <si>
    <t>41475@promma.ac.th</t>
  </si>
  <si>
    <t>ปุณณวิช วัดสว่าง</t>
  </si>
  <si>
    <t>ไฮโดรเจนและฮีเลียม 3นาทีถึง300000ปี</t>
  </si>
  <si>
    <t>Aเพราะเคลื่อนเข้าใกล้สีแดงมากที่สุดเป็นการเคลื่อนที่ทางแดง</t>
  </si>
  <si>
    <t>แหล่งกำเนิดแสงออกจากผู้สังเกตแสงความถี่ต่ำลง</t>
  </si>
  <si>
    <t>การเคลื่อนที่ทางแดงจะเคลื่อนตัวออกไปเรื่อยๆจากผู้สังเกตทำให้รู้ว่าเอกภพขยายตัวอยู่</t>
  </si>
  <si>
    <t>รังสีไมโครพื้นหลังมีอยู่ทุกที่ทั่วอวกาศ รังสีไมโครเวฟเป็นคลื่นวิทยุ</t>
  </si>
  <si>
    <t>300000ปี มีไฮโดรเจนและฮีเลียมเกิดขึ้น</t>
  </si>
  <si>
    <t>ยิ่งอยู่ห่างความเร็วในการเคลื่อนที่ก็จะมากขึ้น</t>
  </si>
  <si>
    <t>ไม่จะเป็นเคลื่อนทางน้ำเงิน สเปกตรัมจะเข้าใกล้สีน้ำเงินมากขึ้น</t>
  </si>
  <si>
    <t>43392@promma.ac.th</t>
  </si>
  <si>
    <t>ปวีณอร ศรีแก้ว</t>
  </si>
  <si>
    <t>การเลื่อนไปทางแดงของสเปกตรัมกาแล็กซี
รังสีไมโครเวฟพื้นหลัง
ธาตุต่างๆในเอกภพ</t>
  </si>
  <si>
    <t>การเลื่อนไปทางแดงของสเปกตรัมของกาแล็กซีที่อยู่ห่างไกลทำให้รู้ว่าเอกภพกำลังขยายตัว</t>
  </si>
  <si>
    <t>รังสีไมโครเวฟพื้นหลังเป็นความร้อนที่หลงเหลือจากบิกแบง</t>
  </si>
  <si>
    <t>380,000 ปีหลังจากการระเบิดใหญ่ที่เป็นจุดกำเนิดของเอกภพ เอกภพจะเย็นตัวลงพอที่จะเกิดอะตอมปกติในสภาพไม่มีประจุ</t>
  </si>
  <si>
    <t>ระยะทางแปรผันตรงกับความเร็วในการเคลื่อนที่ถอยห่าง</t>
  </si>
  <si>
    <t>ไม่เกิด 
เมื่อกาแล็กซีที่อยู่ห่างไกลกว่าเคลื่อนหนีออกไปด้วยอัตราเร็วที่มากกว่า สเปกตรัมของกาแล็กซีจะเลื่อนไปทางแดงมากกว่าด้วย</t>
  </si>
  <si>
    <t>41517@promma.ac.th</t>
  </si>
  <si>
    <t>ศิรสิทธิ์ ทองเขียว</t>
  </si>
  <si>
    <t>เอ็ดวิน ฮับเบิล เป็นนักดาราศาสตร์ชาวอเมริกันค้นพบว่า กาแล็กซีเคลื่อนที่ไกลออกไปด้วยความเร็วที่เพิ่มขึ้นตามระยะห่าง กาแล็กซีที่ยิ่งอยู่ไกล จะยิ่งเคลื่อนที่ห่างออกไปเร็วกว่ากาแล็กซีที่อยู่ใกล้ นั่นคือ เอกภพกำลังขยายตัว ทำให้นักดาราศาสตร์สามารถคำนวณอายุของเอกภพได้</t>
  </si>
  <si>
    <t>อิเล็กตรอน เเอนตินิวทริโน โพซิตรอน เเอนติควาร์กประจุลบ เเอนติควาร์กประจุบวก ควาร์กประจุลบ ควาร์กประจุบวก นิวทริโน เกิดขึ้นในช่วง 10^43วินาที</t>
  </si>
  <si>
    <t>A เพราะเส้นใดยิ่งยาวระยะทางก็จะยิ่งห่าง</t>
  </si>
  <si>
    <t>การศึกษาการเลื่อนทางแดง เป็นการศึกษาที่พบว่าแสงที่มาจากกาแล็กซี่มีการเปลี่ยนแปลงงไปทางคลื่นสีแดง เป็นการสนับสนุนทฤษฎีบิ๊กแบ่ง
 เพราะ เป็นหลักฐานว่าเอกภพกำลังขยายตัว</t>
  </si>
  <si>
    <t>คลื่นไมโครเวฟพื้นหลัง มันคือ "สภาพปัจจุบัน" ของเอกภพ  ที่มีคลื่นแม่เหล็กไฟฟ้า แพร่กระจายอยู่ทุกแห่งหนในเอกภพ ส่วนไมโครเวฟที่เรารู้จักกันในสิ่งของรอบตัว  มันคือคลื่นวิทยุทั่วไปที่มีความสูงมากน้อยหลายระดับ ghz</t>
  </si>
  <si>
    <t>เกิดขึ้นราว 380,000 ปีหลังจากการระเบิดใหญ่ที่เป็นจุดกำเนิดของเอกภพ และมี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</si>
  <si>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เมื่อความเร็วในการเคลื่อนที่ถอยห่างมากขึ้น ระยะทางระหว่างผู้สังเกตกับกาแล็กซีก็จะมากขึ้น ทั้งสองเเปรผันตรงกัน</t>
  </si>
  <si>
    <t>ไม่ใช่ เพราะเป็นการเคลื่อนที่ทางนํ้าเงิน สเปกตรัมใกล้สีนน้าเงินมากขึ้น</t>
  </si>
  <si>
    <t>41507@promma.ac.th</t>
  </si>
  <si>
    <t>ธนัช ออลสัน</t>
  </si>
  <si>
    <t>นาย ธนัช ออลสัน</t>
  </si>
  <si>
    <t>การขยายตัวของเอกภพและไม่โครเวฟพื้นหลัง</t>
  </si>
  <si>
    <t>กาแลกซี่ A เพราะถ้าเส้นใดยาวมากจะห่างมาก</t>
  </si>
  <si>
    <t>รังสีไมโครเวฟพื้นหลังมาจากทุกทิศทางและทุกเวลามาจากไกลมากจับทิศทางไม่ได้
เเต่รังสีไมโครเวฟปัจจุบันมาจากแหล่งงกำเนิดที่เราสามารถทราบได้</t>
  </si>
  <si>
    <t>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t>
  </si>
  <si>
    <t>เมื่อความเร็วการเคลื่อนที่ถอยห่างมากขึ้น ระยะทางระหว่างผู้สังเกตุการกับกาเเลกซี่ก็จะมากขึ้น
ทั้ง2แปรผันตรงกัน</t>
  </si>
  <si>
    <t>ไม่ใช่ เป็นการเคลื่อนที่ทางน้ำเงิน สเปตรัมใกล้สีน้ำเงินมากขึ้น</t>
  </si>
  <si>
    <t>41317@promma.ac.th</t>
  </si>
  <si>
    <t>ฐิติกาญจน์ เทียนพัด</t>
  </si>
  <si>
    <t>น.ส.ฐิติกาญจน์ เทียนพัด</t>
  </si>
  <si>
    <t>1.การเลื่อนสเปกตัมกาแล็คซี
2.รังสีไมโครเวฟพื้นหลัง
3.ธาตุต่างๆ ในเอกภพ
4.ปรากฏการณ์ดอปเปลอร์</t>
  </si>
  <si>
    <t>ไฮโดรเจนและฮีเลียม หลังเกิดบิกแบง 300,000 ปี ถึง 1,000 ปี</t>
  </si>
  <si>
    <t>กาแล็กซี A เพราะเคลื่อนที่ไปทางแดงไกลที่สุดจากอันอื่น แปลว่ายืดห่างออกไปใกล้จากผู้สังเกตมากที่สุด</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</si>
  <si>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</si>
  <si>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รังสีไมโครเวฟพื้นหลังมาจากทุกทิศทางและทุกเวลามาจากไกลมากจับ ทิศทางไม่ได้
แต่รังสีไมโครเวฟปัจจุบันมาจากแหล่งงกำเนิดที่เราสามารถทราบได้</t>
  </si>
  <si>
    <t>ในปี พ.ศ.2508 เมื่อเอกภพอุณหภูมิลดลงเหลือประมาณ 5,000 เคลวิน</t>
  </si>
  <si>
    <t>ความเร็วในการเคลื่อนที่ของกาแล็กซีออกจาก
ผู้สังเกตแปรผันตรงกับระยะทางระหว่างกาแล็กซีกับผู้สังเกต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ที่มากกว่ากาแล็กซีที่อยู่ใกล้ เรียกว่า กฎฮับเบิล-เลอแมทร์ (Hubble-Lemaitre's law)</t>
  </si>
  <si>
    <t>41678@promma.ac.th</t>
  </si>
  <si>
    <t>นนทพัทธ์ สงวนสุด</t>
  </si>
  <si>
    <t>1.การเลื่อนไปทางแดงของสเปกตัมกาแล็คซี
2.รังสีไมโครเวฟพื้นหลัง
3.ธาตุต่างๆ ในเอกภพ
4.ปรากฏการณ์ดอปเปลอร์</t>
  </si>
  <si>
    <t>ฮีเลียม หลังเกิดบิกแบง 3 นาที
ไฮโดรเจน หลังจากบิกแบง 300,000 ปี</t>
  </si>
  <si>
    <t>กาแล็กซี A เพราะเคลื่อนที่ไปทางแดงไกลที่สุดจากอันอื่น แปลว่ายืดห่างออกไปใกล้จากผู้สังเกต</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</si>
  <si>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</si>
  <si>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ไมโครเวฟ ที่เรารู้จักกันในสิ่งของรอบตัว  มันคือ "คลื่นวิทยุ" แต่เป็นคลื่นวิทยุที่มีความถี่สูงมากระดับหลาย GHz  จนมีความยาวคลื่นสั้นมาก
ไมโครเวฟพื้นหลังมันคือ "สภาพปัจจุบัน" ของเอกภพ  ที่มีคลื่นแม่เหล็กไฟฟ้า (คลื่นวิทยุ)
แพร่กระจายอยู่ทุกแห่งหนในเอกภพ</t>
  </si>
  <si>
    <t>ความเร็วในการเคลื่อนที่ของกาแล็กซีออกจากผู้สังเกต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ที่มากกว่ากาแล็กซีที่อยู่ใกล้ เรียกว่า กฎฮับเบิล-เลอแมทร์ (Hubble-Lemaitre‘s law)</t>
  </si>
  <si>
    <t>41673@promma.ac.th</t>
  </si>
  <si>
    <t>ชนาธิป มุ่งดี</t>
  </si>
  <si>
    <t>นายชนาธิป มุ่งดี</t>
  </si>
  <si>
    <t>การขยายตัวของเอกภพ และไมโครเวฟหลังอวกาศ</t>
  </si>
  <si>
    <t>ไฮโดรเจน และฮีเลียม หลังเกิดบิกแบง 1,000 ล้านปี</t>
  </si>
  <si>
    <t>กาแล็กซี A เพราะการเคลื่อนที่ ของทางแดงของกาแล็กซีมากซึ่งจะอยู่ห่างจากผู้สังเกตมากขึ้น</t>
  </si>
  <si>
    <t>หากพิจารณาเอกภพโดยให้เวลาย้อนกลับไปนานพอ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</si>
  <si>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 คือ สภาพปัจจุบันของเอกภพที่มีคลื่นแม่เหล็กไฟฟ้า แพร่กระจายอยู่ทุกแห่งหนในเอกภพ</t>
  </si>
  <si>
    <t>ยิ่งระยะทางระหว่างผู้สังเกตกับกาแล็กซีมาก ความเร็วในการถอยห่างก็จะมากขึ้น</t>
  </si>
  <si>
    <t>ทางแดงของกาแล็กซีมากซึ่งจะอยู่ห่างจากผู้สังเกตมากขึ้น ทางแดงของกาแล็กซีน้อยซึ่งจะอยู่ห่างจากผู้สังเกตน้อยลง</t>
  </si>
  <si>
    <t>41672@promma.ac.th</t>
  </si>
  <si>
    <t>คณากร ทองสิน</t>
  </si>
  <si>
    <t>ไฮโดรเจน และฮีเลียม หลังเกิดบิกแบง 1000ล้านปี</t>
  </si>
  <si>
    <t>เกิดขึ้นราว 380,000 ปีหลังจากการระเบิดใหญ่ที่เป็นจุดกำเนิดของเอกภพ และพื้นที่ของเอกภพมีคลื่นไมโครเวฟพื้นหลังอยู่ทั่วไปและมีอย่างเกือบสม่ำเสมอในทุกทิศทาง</t>
  </si>
  <si>
    <t>ยิ่งระยะทางระหว่างผู้สังเกตกับกาแล็กซีห่างมากขึ้น ความเร็วในการเคลื่อนที่ถอยห่างก็มากขึ้นเช่นกัน โดยเพิ่มขึ้นในอัตราคงที่</t>
  </si>
  <si>
    <t>ไม่เกิดและแถบสเปกตรัมจะเคลื่อนที่ไปทางสีน้ำเงิน</t>
  </si>
  <si>
    <t>41319@promma.ac.th</t>
  </si>
  <si>
    <t>ทอฝัน หนังสือ</t>
  </si>
  <si>
    <t>การขยายตัวของเอกภพ
กาแล็กซีจำนวนมาก กำลังเคลื่อนที่ห่างออกไปจากกันและกัน การสังเกตจากโลกซึ่งเป็นส่วนหนึ่งของกาแล็กซี พบว่ากาแล็กซีอื่นๆ กำลังเคลื่อนห่างออกไปจากเรา และยิ่งเคลื่อนที่ห่างออกไป ก็ยิ่งมีความเร็วเพิ่มขึ้น 
,อุณหภูมิพื้นหลังอวกาศ</t>
  </si>
  <si>
    <t>ไฮโดรเจน และฮีเลียม 300,000 ปี</t>
  </si>
  <si>
    <t>กาเเลกซีA เพราะมีการเลื่อนทางเเดงมากที่สุด</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</si>
  <si>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</si>
  <si>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รังสีไมโครเวฟพื้นหลังมาจากทุกทิศทาง มาจากไกลมากจับทิศทางไม่ได้ เเต่รังสีไมโครเวฟในปัจจุบันมาจากเเหล่งกําเนิดที่เราสามารถทราบได้</t>
  </si>
  <si>
    <t>เกิดขึ้นราว 380,000 ปีหลังจากการระเบิดใหญ่ที่เป็นจุดกำเนิดของเอกภพ 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</si>
  <si>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ความเร็วในการเคลื่อนที่ของกาแล็กซีออกจาก ผู้สังเกตแปรผันตรงกับระยะทางระหว่างกาแล็กซี กับผู้สังเกต หรือมีความหมายว่ากาแล็กซีที่อยู่ใกล เคลื่อนที่ออกไปจากผู้สังเกตด้วยความเร็วที่มากกว่า กาแล็กซีที่อยู่ใกล้ เรียกว่า กฏฮับเบิล-เลอแมทร์ (Hubble-Lemaitre's law) ซึ่งความสัมพันธ์ระหว่าง ความเร็วในการเคลื่อนที่ออกจากผู้สังเกตกับ ระยะทางระหว่างกาแล็กซีกับผู้สังเกต</t>
  </si>
  <si>
    <t>จะไม่เกิดการเลื่อนทางเเดง เเต่จะเป็นการเกิดการเลื่อนทางนํ้าเงินเนื่องจากกาเเลกซีเข้าหาผู้สังเกต</t>
  </si>
  <si>
    <t>41616@promma.ac.th</t>
  </si>
  <si>
    <t>วิรัลพัชร รักษาชล</t>
  </si>
  <si>
    <t>1. การขยายตัวของเอกภพ
2. ไมโครเวฟพื้นหลังจากอวกาศ</t>
  </si>
  <si>
    <t>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</si>
  <si>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รังสีไมโครเวฟพื้นหลังมันคือ "สภาพปัจจุบัน" ของเอกภพ  ที่มีคลื่นแม่เหล็กไฟฟ้า 
แพร่กระจายอยู่ทุกแห่งหนในเอกภพมาจากทุกทิศทาง มาจากไกลมากจับทิศทางไม่ได้  แต่ รังสีไมโครเวฟ ที่เรารู้จักกันในสิ่งของรอบตัว  มันคือ "คลื่นวิทยุ" มาจากแหล่งกำเนิดที่เราสามารถทราบได้</t>
  </si>
  <si>
    <t xml:space="preserve">กราฟที่ได้มีลักษณะเป็นเส้นตรง จึงสรปุได้ว่า 
ความเร็วในการเคลื่อนที่ของกาแล็กซีออกจากผู้สังเกตแปรผันตรงกับระยะทางระหว่างกาแล็กซีกับผู้สังเกต </t>
  </si>
  <si>
    <t>จะไม่เกิดการเลื่อนทางแดง แต่จะเป็นการเกิดการเลื่อนทางน้ำเงิน เนื่องจากกาแล็กซีเข้าหาผู้สังเกต</t>
  </si>
  <si>
    <t>41472@promma.ac.th</t>
  </si>
  <si>
    <t>นราวิชญ์ นิ่มละออง</t>
  </si>
  <si>
    <t>นายนราวิชญ์ นิ่มละออง</t>
  </si>
  <si>
    <t>1)การเคลื่อนที่ไปทางแดงของสเปกตรัมกาแล็กซี  บ่งชี้ว่าเอกภพกำลังขยายตัว หากเราพิจารณาเอกภพโดยให้เวลาย้อนกลับไปนานพอ ทุกสรรพสิ่ง ในเอกภพจะถูกบีบอัดอยู่ที่จุดๆเดียว และการระเบิดที่เกิดขึ้น อย่างรวดเร็วในจุดนี้คือ บิ๊กแบง
2)รังสีไมโครเวฟพื้นหลัง เอกภพในช่วงแรกๆจะร้อนมาก พอเอกภพจะขยายตัว ความร้อนนี้จะเหลือเพียง“ แสงเรือง ” ที่มีอยู่ทั่วเอกภพ ทฤษฎีบิ๊กแบงไม่เพียงแต่จะทำนายถึงแสงเรืองดังกล่าวเท่านั้น แต่กล่าวว่า แสงเรือง นี้ควรเป็นรังสีอินฟราเรด ซึ่งเป็นส่วนหนึ่งของสเปคตรัมคลื่นแม่เหล็กไฟฟ้า 
3)ธาตุต่างๆในเอกภพ เกิดขึ้นในช่วงที่เอกภพขยายตัวและเย็นตัวลง ทฤษฎีบิ๊กแบงทำนายว่าธาตุต่างๆควรจะถูกสังเคราะห์ขึ่นในช่วงที่เอกภพมีอายุน้อย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ยังมีอีกทฤษฎีคือทฤษฎีสถานะคงที่ กล่าวว่าเอกภพตะไม่เปลี่ยนแปลงมากนักเวลาผ่านไป</t>
  </si>
  <si>
    <t xml:space="preserve">ไฮโดรเจน และฮีเลียม ช่วงเวลาหลังบิ๊กแบง 300,000 ปี </t>
  </si>
  <si>
    <t>กาแล็กซี A เพราะการเคลื่อนที่ ของทางแดงของกาเเล็กซี A มากซึ่งจะอยู่ห่างจากผู้สังเกตุมากขึ้น</t>
  </si>
  <si>
    <t>เกิดจากความยาวคลื่นของแสงถูกยืดออกไปพร้อม กับพื้นที่ว่างตลอด ระยะทางที่แสงเดินทางมา</t>
  </si>
  <si>
    <t>บงชี้ว่าเอกภพกำลังขยายตัว</t>
  </si>
  <si>
    <t>รังสีไมโครเวฟพื้นหลังคือสภาพปัจจุบันของเอกภพที่มีคลื่นรังสีแม่เหล็กไฟฟ้าแพร่กระจายอยู่ทุกแห่ง ในเอกภพรังสีไมโครเวฟคือคลื่นวิทยุ</t>
  </si>
  <si>
    <t>เกิดขึ้นในช่วง 380,000 ปี หลังจากเกิดบิ๊กแบง ลักษณะเป็นคลื่นแม่เหล็กไฟฟ้า ในรูปแบบหนึ่งที่แผ่อยู่ในเอกภพ</t>
  </si>
  <si>
    <t>ยิ่งระยะทางระหว่างผู้สังเกตกับกาแล็กซีห่างกันมากขึ้น ความเร็วในการเคลื่อนที่ถอยห่างก็มากขึ้นเช่นกันโดยเพิ่มขึ้นในอัตราคงที่</t>
  </si>
  <si>
    <t>ไม่เกิด และแถบสเปคตรัมจะเคลื่อนที่ไปทางสีน้ำเงิน</t>
  </si>
  <si>
    <t>41451@promma.ac.th</t>
  </si>
  <si>
    <t>ณิญา เพียรสนอง</t>
  </si>
  <si>
    <t>น.ส.ณิญา เพียรสนอง</t>
  </si>
  <si>
    <t xml:space="preserve">1.การขยายตัวของเอกภพ ซึ่งอธิบายด้วยกฎฮับเบิล โดยใช้ความสัมพันธ์ระหว่างความเร็วและระยะทางของกาแล็กซีที่เคลื่อนที่ห่างออกจากโลก
2.การค้นพบไมโครเวฟพื้นหลังที่กระจายตัวอย่างสม่ำเสมอทุกทิศทางและสอดคล้องกับอุณหภูมิเฉลี่ยของอวกาศ มีค่าประมาณ 2.73 เคลวิน
</t>
  </si>
  <si>
    <t>ธาตุที่เกิดขึ้นในเอกภพเป็นธาตุแรก มีอะตอมไฮโดรเจน และ ฮีเลียม และเกิดขึ้นในช่วงเวลาหลังเกิดบิกแบง 300,000 ปี</t>
  </si>
  <si>
    <t>กาแล็กซี A อยู่ห่างจากผู้สังเกตบนโลกมากที่สุด เพราะมีการเลื่อนทางแดงมากที่สุด</t>
  </si>
  <si>
    <t>จะเกิดขึ้นได้เมื่อ แหล่งกำเนิดแสง ออกจากผู้สังเกต แสงความถี่ ต่ำลง เห็นแสงเลื่อนไปทางสเปกตรัมสีแดง</t>
  </si>
  <si>
    <t>การเลื่อนไปทางแดงของสเปกตรัมของกาแล็กซีที่อยู่ห่างไกลบ่งชี้ว่าเอกภพกำลังขยายตัว หากเราพิจารณาเอกภพโดยให้เวลาย้อนกลับไปนานพอ ทุกสรรพสิ่งในเอกภพ จะถูกบีบอัดอยู่ที่จุดๆเดียว และการระเบิดที่เกิดขึ้นในจุดๆนี้คือ บิกแบง</t>
  </si>
  <si>
    <t>แตกต่าง โดยรังสีไมโครเวฟพื้นหลังมันคือ สภาพปัจจุบันของเอกภพ ที่มีคลื่นแม่เหล็กไฟฟ้าแพร่กระจายอยู่ทุกแห่งหนในเอกภพมาจากทุกทิศทาง มาจากไกลมากจับทิศทางไม่ได้ แต่รังสีไมโครเวฟ ที่เรารู้จักกันในสิ่งของรอบตัว มันคือคลื่นวิทยุ มาจากแหล่งกำเนิดที่เราสามารถทราบได้</t>
  </si>
  <si>
    <t>เกิดขึ้นราว 380,000 ปีหลังจากการะระเบิดครั้งใหญ่ที่เป็นจุดกำเนิดของเอกภพ</t>
  </si>
  <si>
    <t>กราฟที่ได้มีลักษณะเป็นเส้นตรงจึงสรุปได้ว่าความเร็วในการเคลื่อนที่ของกาแล็กซีออกจากผู้สังเกต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ที่มากกว่ากาแล็กซีที่อยู่ใกล้</t>
  </si>
  <si>
    <t>จะไม่เกิดการเลื่อนทางแดง แต่จะเป็นการเกิดการเลื่อนทางน้ำเงิน และแถบสเปกตรัมที่วัดได้จะเป็นการเลื่อนไปทางน้ำเงิน หรือเคลื่อนเข้าหาผู้สังเกต</t>
  </si>
  <si>
    <t>41570@promma.ac.th</t>
  </si>
  <si>
    <t>ปัญญาดา อุ่นศิริพงษ์</t>
  </si>
  <si>
    <t>การเลื่อนไปทางแดงของสเปกตรัมกาแล็กซี และรังสีไมโครเวฟพื้นหลัง</t>
  </si>
  <si>
    <t>กาแลกซี A เพราะมีการเลื่อนทางแดงมากที่สุด</t>
  </si>
  <si>
    <t>แหล่งกำเนิดแสงออกจาก ผู้สังเกต แสงความถี่ต่ำลง เห็นแสงเลื่อนไปทางสเปกตรัมสีแดง</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</si>
  <si>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</si>
  <si>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รังสีไมโครเวฟพื้นหลังมาจากทุกทิศทาง มาจากไกลมากจับทิศทางไม่ได้ แต่รังสีไมโครเวฟในปัจจุบันมาจากแหล่งกำเนิดที่เราสามารถทราบได้</t>
  </si>
  <si>
    <t>380,000 ปีหลังจากบิกแบง ทุกพื้นที่ของเอกภพมีคลื่นไมโครเวฟพื้นหลังอยู่ทั่วและมีเกือบสม่ำเสมอในทุกทิศทาง</t>
  </si>
  <si>
    <t>เมื่อความเร็วหารเคลื่อนที่ถอยห่างมากขึ้น ระยะทางระหว่างผู้สังเกตการกับกาแลกซีก็จะมากขึ้น ทั้ง 2 แปรผันตรงกัน</t>
  </si>
  <si>
    <t>ไม่เลื่อนทางสีแดง แถบสเปรกตัมที่วัดได้จะมีการเลื่อนทางน้ำเงิน เนื่องจากกาแลกซีเข้าหาผู้สังเกต</t>
  </si>
  <si>
    <t>41534@promma.ac.th</t>
  </si>
  <si>
    <t>ปริยากร คมปาน</t>
  </si>
  <si>
    <t>น.ส.ปริยากร คมปาน</t>
  </si>
  <si>
    <t>1.การขยายตัวของเอกภพ
2.การค้นพบคลื่นไมโครเวฟพื้นหลังที่กระจายตัวอย่ทงสม่ำเสมอทุกทิศ</t>
  </si>
  <si>
    <t>ควาร์กประจุ-1/3,ควาร์กประจุ+2/3,แอนติควาร์กประจุ+1/3,แอนติควาร์กประจุ-2/3,อิเล็กตรอน,โพซิตรอน,นิวทริโน,แอนตินิวทริโน</t>
  </si>
  <si>
    <t>Aเพราะยิ่งไกลยิ่งยาวระยะทางยิ่งห่าง</t>
  </si>
  <si>
    <t>แหล่งกำเนิดแสงออกจากผู้สังเกต แสงความถี่ต่ำลงเห็นแสงเลื่อนไปทางสเปกตรัมสีแดง</t>
  </si>
  <si>
    <t>การเลื่อนทางแดงคือการที่กาแล็กซีออกจากโลกทุกทิศทางจึงสันนิษฐานได้ว่าเอกภพกำลังขยายตัวออกทุกทิศทาง</t>
  </si>
  <si>
    <t>รังสีไมโครเวฟพื้นหลังมาจากทุกทิศทางและทุกเวลามาจากที่ไกลมากจับทิศทางไม่ไก้แต่รังสีไมโครเวฟปัจจุบันมาจากแหล่งกำเนิดที่เราสามารถทราบได้</t>
  </si>
  <si>
    <t>เกิดขึ้นเมื่อเอกภพมีอุณหภูมิลดลงเหลือประมาณ5000เคลวินทำให้อิเล็กตรอนที่เคยอยู่อย่างอิสระจะเคลื่อนที่ช้าลงฟจึงถูกนิวเคลียสของไฮโดรเจนและฮีเลียมดึงให้มามาอยู่รวมกันเกิดเป็นอะตอมไฮโครเจนและอะตอมฮีเลียม ทำให้เอกภพโปร่งแสงและมีคลื่นแม่เหล็กไฟฟ้าคงเหลือในอวกาศ</t>
  </si>
  <si>
    <t>เมื่อความเร็วการเคลื่อนที่ถอยห่างมากขึ้นระยะทางระหว่างผู้สังเกตการณ์กับกาแล็กซีก็จะมากขึ้นทั้งสองแปรผันตรงกัน</t>
  </si>
  <si>
    <t>ไม่เกิด แสงเคลื่อนไปทางแถบสเปกตรัมสีน้ำเงิน</t>
  </si>
  <si>
    <t>41543@promma.ac.th</t>
  </si>
  <si>
    <t>สุพิชญา อินพรม</t>
  </si>
  <si>
    <t>น.ส.สุพิชญา อินพรม</t>
  </si>
  <si>
    <t>การขยายตัวของเอกภพและการค้นพบคลื่นไมโครเวฟพื้นหลังที่กระจายตัวอย่างสม่ำเสอมทุกทิศ</t>
  </si>
  <si>
    <t>ควาร์กประจุ-1/3 ควาร์กประจุ+2/3 แอนติควาร์กประจุ+1/3 แอนติควาร์กแระจุ-2/3 อิเล็กตรอน โพซิตรอน นิวทริโน แอนตินิวทริโน เกิดขึ้นในช่วง10^-43</t>
  </si>
  <si>
    <t>กาแล็กซีAเพราะมีความยาวคลื่นมากที่สุด</t>
  </si>
  <si>
    <t>แหล่งกำเนิดแสงออกจากปู้สังเกตุ แสงความถี่ต่ำลงเห็นแสงเลื่อนไปทางสเปกตรัมสีแดง</t>
  </si>
  <si>
    <t>การเคลื่อนที่ทางแดงคือการที่กาแล็กซีเคลื่อนที่ออกจากโลกทุกทิศทางจึงสันนิษฐานได้ว่าเอกภพกำลังขยายออกทุกทิศทาง</t>
  </si>
  <si>
    <t>รังสีไมโครพื้นหลังมาจากทุกทิศทางและทุกเวลามาจากที่ไกลมากจับทิศทางไม่ได้แต่รังสีไมโครเวฟปัจจุบันมาจากแหล่งกำเนิดที่เราสามารถทราบได้</t>
  </si>
  <si>
    <t>เมื่อความเร็วการเคลื่อนที่ถอยห่างมากขึ้นระยะทางระหว่างผู้สังเกตุการกับกาแล็กซีก็จะมากขึ้นทั้งสองแปรผันตรงกัน</t>
  </si>
  <si>
    <t>ไม่เกิด แสงเคลื่อนที่ไปทางสเปกตรัมแถบสีน้ำเงิน</t>
  </si>
  <si>
    <t>41699@promma.ac.th</t>
  </si>
  <si>
    <t>รวิพร คำหริ่ง</t>
  </si>
  <si>
    <t>1.การเลื่อนไปทางแดงของสเปกตัมกาแล็คซี 
2.รังสีไมโครเวฟพื้นหลัง
3.ธาตุต่างๆในเอกภพ
4.ปรากฎการณ์ดอปเปลอร์</t>
  </si>
  <si>
    <t>ธาตุไฮโดรเจนและฮีเลียม เกิดขึ้นในช่วงเวลาหลังเกิดบิกแบง 300,000 ปีและหลังเกิดบิกแบง 1,000ล้านปี</t>
  </si>
  <si>
    <t>กาแล็คซี A เพราะการเลื่อนของทางแดงของกาแล็คซี A มากซึ่งจะอยู่ห่างจากผู้สังเกตุมาก</t>
  </si>
  <si>
    <t>เกิดเมื่อการแผ่รังสีของแม่เหล็กไฟฟ้ามีการเปล่งแสงสะท้อนกับวัตถุแล้วเกิดปรากฎการณ์ดอปเปลอร์ทำให้สเปกตัมเคลื่อนตัวไปทางไปทางฝั่งที่แดง</t>
  </si>
  <si>
    <t>บงชี้ว่าเอกภพกำลังขยายตัว หากเราพิจารณาเอกภพโดยย้อนเวลากลับไปนานพอ ทุกอย่างในเอกภพจะถูกบีบอัดอยู่ที่จุดๆเดียวกัน และเกิดการระเบิดอย่างรวดเร็วเรียกว่า บิกแบง</t>
  </si>
  <si>
    <t>รังสีไมโครเวฟพื้นหลังคือ สภาพปัจจุบันของเอกภพที่มีคลื่นแม่เหล็กไฟฟ้าแพร่กระจายอยู่ทุกแห่งในเอกภพ
รังสีไมโครเวฟคือ คลื่นวิทยุ</t>
  </si>
  <si>
    <t>เกิดในช่วงเวลา 380,000 ปีหลังจากการเกิดบิกแบง
ลักษณะเป็นแสงเรืองค้างของแสงในเอกภพ</t>
  </si>
  <si>
    <t>ยิ่งระยะทางระหว่างผู้สังเกตุกับกาแลคซีห่างกันมากขึ้น ความเร็วในการเคลื่อนที่ถอยห่างก็มากขึ้นเช่นกันโดยเพิ่มขึ้นในอัตราคงที่</t>
  </si>
  <si>
    <t>ไม่เกิด และแถบสเปกตรัมที่วัดได้จะเลื่อนไปทางสีน้ำเงิน</t>
  </si>
  <si>
    <t>41700@promma.ac.th</t>
  </si>
  <si>
    <t>ร้อยตะวัน เกิดหนู</t>
  </si>
  <si>
    <t xml:space="preserve">1.รังสีไมโครเวฟพื้นหลัง
2.ปรากฎการณ์ดอปเปลอร์
3.ธาตุต่างๆในเอกภพ
</t>
  </si>
  <si>
    <t>ธาตุHและHe เกิดขึ้นในช่วงเวลาหลังเกิดบิกแบง 300,000ปีและหลังเกิดบิกแบง1,000ล้านปี</t>
  </si>
  <si>
    <t>Aเพราะการเลื่อนของทางแดงของกาแล็กซีAมากสุด</t>
  </si>
  <si>
    <t>แหล่งกำเนิดแสงออกจากผู้สังเกต แสงความถี่ต่ำลงเห็นแสงเลื่อนไปทางสเปรกตรัมสีแดง</t>
  </si>
  <si>
    <t>หากเราพิจารณาเอกภพโดยเวลาย้อนกลับไปนานมากพอ ทุกสรรพสิ่งในเอกภพจะถูกบีบอัดอยู่ที่จุดๆเดียวและการระเบิดที่เกิดขึ้นอย่างรวดเร็วในจุดๆนี้ คือบิกแบง</t>
  </si>
  <si>
    <t>รังสีไมโครเวฟพื้นหลัง คือ สภาพปัจจุบันของเอกภพที่มีคลื่นแม่เหล็กไฟฟ้าแพร่กระจายอยู่ทุกแห่งในเอกภพรังสีไมโครเวฟคือ คลื่นวิทยุ</t>
  </si>
  <si>
    <t>เกิดในช่วง380,000ปีหลังการเกิดบิกแบงลักษณะเป็นเเสงเรืองค้างของแสงในเอกภพ</t>
  </si>
  <si>
    <t>ไม่เกิด และแถบเสปรกตรัมที่วัดได้จะเลื่อนไปทางสีน้ำเงิน</t>
  </si>
  <si>
    <t>41528@promma.ac.th</t>
  </si>
  <si>
    <t>ธนพร รานไพร</t>
  </si>
  <si>
    <t>ธนพร  รานไพร</t>
  </si>
  <si>
    <t>การขยายตัวของเอกภพ
การพบคลื่นไมโครเวฟพื้นหลังที่กระจายตัวอย่างสม่ำเสมอ</t>
  </si>
  <si>
    <t>ควาร์กประจุ-1/3 ควาร์กประจุ+2/3 นิวทริโน อิเล็กตรอน แอนติควาร์ก+1/3 แอนติควาร์ก-2/3  โพซิตรอน แอนตินิวทริโน เกิดในช่วง10^-43ถึง10^-32</t>
  </si>
  <si>
    <t>กาแล็กซีA เพราะความยาวคลื่นยิ่งยาวระยะทางก็ยิ่งห่าง</t>
  </si>
  <si>
    <t>แหล่งกำเนิดแสงออกจากผู้สังเกต แสงความถี่ต่ำลง เห็นทางแสงเลื่อนไปทางสเปกตรัมสีแดง</t>
  </si>
  <si>
    <t>การเลื่อนทางแดงคือการที่กาแลกซีเคลื่อนที่ออกจากโลกทุกๆทิศทางจึงสันนิษฐานได้ว่าเอกภพกำลังขยายตัวออกทุกทิศทาง</t>
  </si>
  <si>
    <t>รังสีไมโครเวฟพื้นหลังมาจากทุกทิศทางและทุกเวลามาจากไกลมากจับทิศทางไม่ได้ แต่รังสีไมโครเวฟปัจจุบันมาจากแหล่งกำเนิดที่เราสามารถสร้างได้</t>
  </si>
  <si>
    <t>เกิดขึ้นในช่วงที่เอกภพมีอุณหภูมิลดลงเหลือ5,000เคลวิน ทำให้อิเล็กตรอนที่เคยอยู่อย่างอิสระจะเคลื่อนที่ช้าลงจนถูกนิวเครียาของไฮโดรเจนและฮีเลียมดึงมาอยู่รวมกันเกิดเป็นอะตอมของไฮโดรเจนและอะตอมของฮีเลียมทำให้เอกภพโปร่งแสงและมีคลื่นแม่เหล็กไฟฟ้าคงเหลือในอวกาศ</t>
  </si>
  <si>
    <t>เมื่อความเร็วการเคลื่อนที่ถอยห่างมากขึ้น ระยะทางระหว่างผู้สังเกตการกับกาแล็กซีก็จะมากขึ้นทั้งสองแปรผันตรงกัน</t>
  </si>
  <si>
    <t>ไม่เกิดการเลื่อนทางแดง แถบเคลื่อนที่เข้าไปทางแถบสีน้ำเงิน</t>
  </si>
  <si>
    <t>43394@promma.ac.th</t>
  </si>
  <si>
    <t>ปานวาด อำพนันต์</t>
  </si>
  <si>
    <t>การเลื่อนไปทางแดงของสเปกตรัมกาแล็กซี รังสีไมโครเวฟพื้นหลังจักรวาล ดวงอาทิตย์ การมองเห็นย้อนกลับไปยังอดีต</t>
  </si>
  <si>
    <t>กาแล็กซี A เพราะการเคลื่อนที่ของทางแดงของกาแล็กซี A มากซึ่งจะอยู่ห่างจากผู้สังเกตุมากขึ้น</t>
  </si>
  <si>
    <t>หากพิจารณาเอกภพโดยใช้เวลาย้อนกลับไปนานพอ ทุกสรรพสิ่งในเอกภพจะถูกบีบอัดอยู่ที่จุดๆเดียวกัน และการระเบิดที่เกิดขึ้นอย่างรวดเร็วในจุดๆนี้คือ บิ๊กแบง</t>
  </si>
  <si>
    <t>รังสีไมโครเวฟพื่้นหลังคือสภาพปัจจุบันของเอกภพที่มีคลื่นรังสีแม่เหล็กไฟฟ้าแพร่กระจายอยู่ทุกแห่ง ในเอกภพรังสีไมโครเวฟคือคลื่นวิทยุ</t>
  </si>
  <si>
    <t>ยิ่งระยะทางระหว่างผู้สังเกตกับกาแลตซีห่างกัน มากขึ้น ความเร็วในการเคลื่อนที่ถอยห่างก็มากขึ้นเช่นกันโดยเพิ่มขึ้นในอัตราคงที่</t>
  </si>
  <si>
    <t>41689@promma.ac.th</t>
  </si>
  <si>
    <t>ทักษอร ทาบทอง</t>
  </si>
  <si>
    <t>1.กาแล็กซีทรงกังหัน
2.รังสีไมโครเวฟพื้นหลัง
3.ปรากฎการณ์ดอปเปลอร์</t>
  </si>
  <si>
    <t>ธาตุไฮโดรเจนและธาตุฮีเลียม เกิดช่วง300,00ปีหลังเกิดบิ๊กแบง ถึง 1,000ล้านปี</t>
  </si>
  <si>
    <t>กาแล็คซีA เพราะเห็นแสงเลื่อนไปทาง
สเปกตรัมสีแดงและเลื่อนออกจากผู้สังเกต</t>
  </si>
  <si>
    <t>ชี้ว่าเอกภพกำลังขยายตัว หากพิจารณาเอกภพโดยย้อนเวลากลับไปนานพอ ทุกอย่างในเอกภพจะถูกบีบอัดอยู่ที่จุดๆเดียวกันและเกิดการระเบิดอย่างรวดเร็วเรียก บิ๊กแบง</t>
  </si>
  <si>
    <t>รังสีไมโครเวฟพื้นหลังจะเป็นคือ สภาพปัจจุบันของเอกภพที่มีคลื่นแม่เหล็กไฟฟ้าแพร่กระจายอยู่ทุกแห่งในเอกภพ รังสีไมโครเวฟคือ คลื่นวอทยุ</t>
  </si>
  <si>
    <t>เกิดในช่วง380,000ปี หลังจากการเกิดบิกเเบง ลักษณะเป็นคลื่นแม่เหล็กไฟฟ้ารูปแบบหนึ่งที่แผ่อยู่ในเอกภพ</t>
  </si>
  <si>
    <t>ยิ่งระยะทางระหว่าง ผู้คนสังเกตกับกาแ
ล็กซีห่างกันมากขึ้นความเร็วในการเคลื่อนที่ถอยห่างก็มากขึ้นเช่นกันโดยเพิ่มขึ้นในอัตราคงที่</t>
  </si>
  <si>
    <t>ไม่เกิด และแถบสเปรกตรัมที่วัดได้จะเลื่อนไปทางสีน้ำเงิน</t>
  </si>
  <si>
    <t>41694@promma.ac.th</t>
  </si>
  <si>
    <t>ปันนา ขันทองคำ</t>
  </si>
  <si>
    <t>1 )การเคลื่อนที่ไปทางแดงของสเปกตรัม
กาแล็กชี บ่งชี้ว่าเอกภพกำลังขยายตัว หากเรา
พิจารณาเอกภพโดยให้เวลาย้อนกลับไปนาน
พอ ทุกสรรพสิ่ง ในเอกภพจะถูกูบีบอัดอยู่ที่
จุดๆเดียว และการระเบิดที่เกิดขึ้น อย่างรวดเร็ว
ในจุดนี้คือ บิ๊กแบง
2)รั้งสีไม่ โครเวฟพื้นหลัง เอกภพในช่วงแรกๆ.
จะร้อนมาก พอเอกภพจะขยายตัว ความร้อนนี้
จะเหลือเพียง" แสงเรือง " ที่มีอยู่ทั่วเอกภพ
ทฤษฎีบิ๊กแบงไม่เพียงแต่จะทำนายถึงแสงเรือง
ดังกล่วเท่านั้น แต่กล่าวว่า แสงเรือง นี้ควร
เป็นรังสีอินฟราเรด ซึ่งเป็นส่วนหนึ่งของสเปคต
รัมคลื่นแม่เหล็กไฟฟ้า
3)ธาตุต่างๆในเอกภพ เกิดขึ้นในช่วงที่เอกภพ
ขยายตัวและเย็นตัวลง ทฤษฎีบิ๊กแบงทำนายว่า
ธาตุต่างๆควรจะถูกสังเคราะห์ขึ้นในช่วงที่
เอกภพมีอายุน้อย และได้กลายมาเป็นกาแล๊กซี
ที่อยู่ห่างไกล และดาวฤกษ์อายุมากที่เราเห็นกัน
4)การมองเห็นย้อนกลับไปในอดีต ยังมีอีก
ทฤษฎีคือทฤษฎีสถานะคงที่ กล่าวว่าเอกภพตะ
ไม่เปลี่ยนแปลงมากนักเวลาผ่านไป</t>
  </si>
  <si>
    <t>ไฮโดนเจนและฮีเลียท ช่วงเวลาหลังบิกแบง
300,000 ปี</t>
  </si>
  <si>
    <t>กาแล็กซี A เพราะการเคลื่อนที่ ของทางแดงของกาแล็กซี A มาก ซึ่งจะอยู่ห่างจากผู้สังเกตุมากขึ้น</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</si>
  <si>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</si>
  <si>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รังสีไมโครเวฟพื้นหลังมาจากทุกทิศทางและทุกเวลามาจากไกลมากจับทิษทางไม่ได้</t>
  </si>
  <si>
    <t>เกิดหลังบิกแบง 380,000 ปี ลักษณะเป็นคลื่นแม่เหล็กไฟฟ้า ในรูปแบบหนึ่งที่แผ่อยู่ในเอกภพ</t>
  </si>
  <si>
    <t>ยิ่งระยะทางระหว่างผู้สังเกตุกับกับกาแล็กซีห่างกันมากขึ้น ควาทเร็วในการเคลื่อนที่ถอยห่างก็มากขึ้นเช่นกันโดยเพิ่มขึ้นในอัตราคงที่</t>
  </si>
  <si>
    <t>ไม่ใช่การเคลื่อนที่ทางน้ำเงิน สเปกตรัมใกล้สีน้ำเงินมากขึ้น</t>
  </si>
  <si>
    <t>41477@promma.ac.th</t>
  </si>
  <si>
    <t>มกรกิตติ รัตนสิงห์</t>
  </si>
  <si>
    <t>นายมกรกิตติ รัตนสิงห์</t>
  </si>
  <si>
    <t>1)การเคลื่อนที่ไปทางแดงของสเปกตรัม
กาแล็กซี บ่งชี้ว่าเอกภพกําลังขยายตัว หากเรา พิจารณาเอกภพโดยให้เวลาย้อนกลับไปนาน พอ ทุกสรรพสิ่ง ในเอกภพจะถูกบีบอัดอยู่ที่ จุดๆเดียว และการระเบิดที่เกิดขึ้น อย่างรวดเร็ว ในจุดนี้คือ บิ๊กแบง
2)รังสีไมโครเวฟพื้นหลัง เอกภพในช่วงแรกๆ จะร้อนมาก พอเอกภพจะขยายตัว ความร้อนนี้ จะเหลือเพียง“ แสงเรือง ” ที่มีอยู่ทั่วเอกภพ ทฤษฎีบิ๊กแบงูไม่เพียงแต่จะทํานายถึงแสงเรือง ดังกล่าวเท่านั้น แต่กล่าวว่า แสงเรือง นี่ควร เป็นรังสีอินฟราเรด ซึ่งเป็นส่วนหนึ่งของสเปคต รัมคลื่นแม่เหล็กไฟฟ้า
3)ธาตุต่างๆ ในเอกภพ เกิดขึ้นในช่วงที่เอกภพ ขยายตัวและเย็นตัวลง ทฤษฎีบิ๊กแบงทํานายว่า ธาตุต่างๆควรจะถูกสังเคราะห์ขึ้นในช่วงที่
เอกภพมีอายุน้อย และได้กลายมาเป็นกาแล็กซี ที่อยู่ห่างไกล และดาวฤกษ์อายุมากที่เราเห็นกัน
4)การมองเห็นย้อนกลับไปในอดีต ยังมีอีก ทฤษฎีคือทฤษฎีสถานะคงที่ กล่าวว่าเอกภพตะ ไม่เปลี่ยนแปลงมากนักเวลาผ่านไป</t>
  </si>
  <si>
    <t>A เพราะ เส้นอยู่ห่าง หมายความว่าการเลื่อนทางแดงของวัตถุมาก ซึ่งอยู่ห่างจากผู้สังเกตุมาก</t>
  </si>
  <si>
    <t>เกิดจากความยาวคลื่นของแสงถูกยืดออกไป พร้อม กับพื้นที่ว่างตลอด ระยะทางที่แสงเดิน
ทางมา</t>
  </si>
  <si>
    <t>รังสีไมโครเวฟพื้นหลังคือสภาพปัจจุบันของ เอกภพที่มีคลื่นรังสีแม่เหล็กไฟฟ้าแพร่กระจาย
อยู่ทุกแห่ง ในเอกภพรังสีไมโครเวฟคือ คลื่นวิทยุ</t>
  </si>
  <si>
    <t>เกิดขึ้นในช่วง 380,000 ปี หลังจากเกิดบิ๊กแบง ลักษณะเป็นคลื่นแม่เหล็กไฟฟ้า ในรูปแบบหนึ่ง ที่แผ่อยู่ในเอกภพ</t>
  </si>
  <si>
    <t>ยิ่งระยะทางระหว่างผู้สังเกตกับกาแล็กซีห่างกัน มากขึ้น ความเร็วในการเคลื่อนที่ถอยห่างก็ มากขึ้นเช่นกันโดยเพิ่มขึ้นในอัตราคงที่</t>
  </si>
  <si>
    <t>ไม่เกิดและแถบเสปคตรัมจะเคลื่อนที่ไปทางสีน้ำเงิน</t>
  </si>
  <si>
    <t>41682@promma.ac.th</t>
  </si>
  <si>
    <t>กานต์ณิชา เสนีวงศ์ ณ อยุธยา</t>
  </si>
  <si>
    <t>ธาตุฮีเลียมเกิดในช่วงเวลาประมาณ 3 นาทีหลังบิกแบงอุณหภูมิของเอกภพลดลงเหลือประมาณ 1,000 ล้านเคลวิน</t>
  </si>
  <si>
    <t>Galaxy Aเพราะการเคลื่อนที่ของทางแดงของ Galaxy Aมากซึ่งจะอยู่ห่างจากผู้สังเกตมากขึ้น</t>
  </si>
  <si>
    <t>หากเราพิจารณาเอกภพโดยให้เวลาย้อนกลับไปนานพอทุกสรรพสิ่งในเอกภพจะถูกบีบอัดอยู่ที่จุดจุดเดียวและการระเบิดที่เกิดขึ้นอย่างรวดเร็วในจุดจุดนี้คือบิกแบง</t>
  </si>
  <si>
    <t>สีไมโครเวฟพื้นหลังมาจากทุกทิศทางและทุกเวลามาจาก ไกลมากจับทิศทางไม่ได้แต่รังสีไมโครเวฟปัจจุบันมาจากแหล่งกำเนิดที่เราสามารถทราบได้</t>
  </si>
  <si>
    <t>เกิดขึ้นเมื่อเอกภพมีอุณหภูมิลดลงเหลือประมาณ 5,000 เคลวิน เอกภพในขณะนั้นมีลักษณะโปร่งแสงและมีคลื่นแม่เหล็กไฟฟ้าคงเหลือในอวกาศ</t>
  </si>
  <si>
    <t>สรุปว่าความเร็วในการเคลื่อนที่ของกาแล็กซีออกจากผู้สังเกตแปรผันตรงกับระยะทางระหว่างกาแล็กซีกับผู้สังเกต</t>
  </si>
  <si>
    <t>41690@promma.ac.th</t>
  </si>
  <si>
    <t>ทักษอร ไทยแขก</t>
  </si>
  <si>
    <t xml:space="preserve">1 )การเคลื่อนที่ไปทางแดงของสเปกตรัมกาแล็กซี่ 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 อย่างรวดเร็วในจุดนี้คือ บิ๊กแบง
2)รังสีไมโครเวฟพื้นหลัง เอกภพในช่วงแรกๆ จะร้อนมาก พอเอกภพจะขยายตัว ความร้อนนี้จะเหลือเพียง" แสงเรือง " ที่มีอยู่ทั่วเอกภพทฤษฎีบิ๊กแบงไม่เพียงแต่จะทำนายถึงแสงเรืองดังกล่ำวเท่านั้น แต่กล่าวว่า แสงเรือง นี้ควรเป็นรังสีอินฟราเรด ซึ่งเป็นส่วนหนึ่งของสเปคตรัมคลื่นแม่เหล็กไฟฟ้า
3)ธาตุต่างๆ ในเอกภพ เกิดขึ้นในช่วงที่เอกภพขยายตัวและเย็นตัวลง ทฤษฎีบิ๊กแบงทำนายว่า
ธาตุต่างๆควรจะถูกสังเคราะห์ขึ้นในช่วงที่เอกภพมีอายุน้อย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ยังมีอีกทฤษฎีคือทฤษฎีสถานะคงที่ กล่าวว่าเอกภพตะไม่เปลี่ยนแปลงมากนักเวลาผ่านไป
</t>
  </si>
  <si>
    <t>ไฮโดรเจน และฮีเลียม ช่วงเวลาหลังบิ๊กแบง 300,000 ปี</t>
  </si>
  <si>
    <t>กาแล็กซี A เพราะการเคลื่อนที่ ของทางแดงขอ
งกาแล็กชี A มากซึ่งจะอยู่ห่างจากผู้สังเกตุมาก
ขึ้น</t>
  </si>
  <si>
    <t>เกิดจากความยาวคลื่นของแสงถูกยืดออกไป
พร้อม กับพื้นที่ว่างตลอด ระยะทางที่แสงเดิน
ทางมา</t>
  </si>
  <si>
    <t>หากเราพิจารณาเอกภพโดยให้เวลาย้อนกลับไปนานพอทุกสรรพสิ่งในเอกภพจะถูกบีบอัดอยู่ที่จุดจุดเดียวและการระเบิดที่เกิดขึ้นอย่างรวดเร็วในจุดจุดนี้คือบิ๊กแบง</t>
  </si>
  <si>
    <t>รังสีไมโครเวฟ พื้นหลังมาจากทุกทิศทางและทุกเวลามาจากไกลมากจับทิศทางไม่ได้แต่ รังสีไมโครเวฟปัจจุบันมาจากแหล่งกำเนิดที่เราสามารถทราบได้</t>
  </si>
  <si>
    <t>เกิดขึ้นในช่วง 380,000 ปี หลังจากเกิดบิ๊กแบง
ลักษณะเป็นคลื่นแม่เหล็กไฟฟ้า ในรูปแบบหนึ่ง
ที่แผ่อยู่ในเอกภพ</t>
  </si>
  <si>
    <t>ยิ่งระยะทางระหว่างผู้สังเกตกับกาแล็กซีห่างกัน
มากขึ้น ความเร็วในการเคลื่อนที่ถอยห่างก็
มากขึ้นเช่นกันโดยเพิ่มขึ้นในอัตราคงที่</t>
  </si>
  <si>
    <t>ไม่เกิด และแถบสเปคตรัมจะเคลื่อนที่ไปทาง
สีน้ำเงิน</t>
  </si>
  <si>
    <t>43393@promma.ac.th</t>
  </si>
  <si>
    <t>ปานตะวัน ผิวผ่อง</t>
  </si>
  <si>
    <t>1.รังสีไมโครเวฟพื้นหลัง
2.การเลื่อนไปทางแดงของสเปกตรัมกาแล็กซี
3.ธาตุต่างๆในเอกภพ
4.การมองเห็นย้อนกลับไปยังอดีต</t>
  </si>
  <si>
    <t>หลังเกิดบิกแบง 300,000 ปี นิวเคลียสของไฮโดรเจนและฮีเลียมดึงอิเล็กตรอนเข้ามาอยู่ในวงโคจรเกิดเป็นอะตอมของไฮโดรเจน</t>
  </si>
  <si>
    <t>กาแล็กซี่ A เพราะการเคลื่อนที่ของทางแดงของกาแล็กซี่ A มากซึ่งจะอยู่ห่างจากผู้สังเกตมากขึ้น</t>
  </si>
  <si>
    <t>รังสีไมโครเวฟพื้นหลังคือสภาพปัจจุบันของเอกภพที่มีคลื่นแม่เหล็กไฟฟ้าแพร่กระจายอยู่ทุกแห่งในเอกภพ รังสีไมโครเวฟคือคลื่นวิทยุ</t>
  </si>
  <si>
    <t>เกิดขึ้นราว 380,000 ปีหลังจากเกิดบิ๊กแบง ลักษณะเป็นคลื่นแม่เหล็กไฟฟ้า ในรูปแบบหนึ่งที่แผ่อยู่ในเอกภพ</t>
  </si>
  <si>
    <t>ยิ่งระยะทางระหว่างผู้สังเกตกับกาแล็กซี่ห่างกันมากขึ้น ความเร็วในการเคลื่อนที่ถอยห่างก็มากขึ้นเช่นกันโดยเพิ่มขึ้นอัตราคงที่</t>
  </si>
  <si>
    <t>ไม่เกิด และแถบสเปคตรัมจะเคลื่อนที่ไปทางสีนำ้เงิน</t>
  </si>
  <si>
    <t>41496@promma.ac.th</t>
  </si>
  <si>
    <t>รวิธิดา อ่วมเนตร</t>
  </si>
  <si>
    <t>1)การเคลื่อนที่ไปทางแดงของสเปกตรัมกาแล็กซี บ่งชี้ว่าเอกภพกำลังขยายตัว เเละพิจารณาเอกภพโดยให้เวลาย้อนกลับไปนาน
พอ ทุกสรรพสิ่ง ในเอกภพจะถูกบีบอัดอยู่ที่
ในจุดๆเดียว บิ๊กแบงระเบิดที่เกิดขึ้น อย่างรวดเร็ว
2)รังสีไมโครเวฟพื้นหลัง เอกภพในช่วงแรกๆจะร้อนมาก พอเอกภพจะขยายตัว ความร้อนนี้จะเหลือเพียง" แสงเรือง " ที่มีอยู่ทั่วเอกภพทฤษฎีบิ๊กแบงไม่เพียงแต่จะทำนายถึงแสงเรือง แต่กล่าวว่า แสงเรือง นี้ควรเป็นรังสีอินฟราเรด ซึ่งเป็นส่วนหนึ่งของสเปคต รัมคลื่นแม่เหล็กไฟฟ้า
3)ธาตุต่างๆ ในเอกภพ เกิดขึ้น ในช่วงที่เอกภพขยายตัวและเย็นตัวลง ทฤษฎีบิ๊กแบงทำนายว่า
ธาตุต่างๆควรจะถูกสังเคราะห์ขึ้น ในช่วงที่เอกภพมีอายุน้อย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ยังมีอีกทฤษฎีคือทฤษฎีสถานะคงที่ กล่าวว่าเอกภพจะ
ไม่เปลี่ยนแปลงมากนักเวลาผ่านไป</t>
  </si>
  <si>
    <t>ไฮโดรเจน ฮีเลียม ช่วงหลังเกิดบิ๊กเเบง 300000 ปี</t>
  </si>
  <si>
    <t>กาแล็กซี A เพราะการเคลื่อนที่ ของทางแดงของกาแล็กซี A มากซึ่งจะอยู่ห่างจากผู้สังเกตมากขึ้น</t>
  </si>
  <si>
    <t>เกิดจากความยาวคลื่นของแสงถูกยึดออกไป
พร้อมกับพื้นที่ว่างตลอด เเละ ระยะทางที่แสงเดิน
ทางมา</t>
  </si>
  <si>
    <t>รังสีไมโครเวฟพื้นหลัง คือสภาพปัจจุบันของเอกภพที่มีคลื่นรังสีแม่เหล็กไฟฟ้าแพร่กระจายอยู่ทุกแห่งในเอกภพ รังสีไมโครเวฟคือ
คลื่นวิทยุ</t>
  </si>
  <si>
    <t>เกิดขึ้นในช่วง 380,000 ปี หลังจากเกิดบิ๊กแบง ลักษณะเป็นคลื่นแม่เหล็กไฟฟ้า ในรูปแบบหนึ่ง ที่แผ่อยู่ ในเอกภพ</t>
  </si>
  <si>
    <t>ยิ่งระยะทางระหว่างผู้สังเกตกับกาแล็กซีห่างกันมากขึ้น ความเร็วในการเคลื่อนที่ถอยห่างก็มากขึ้นเช่นกัน โดยเพิ่มขึ้น ในอัตราคงที่</t>
  </si>
  <si>
    <t>41456@promma.ac.th</t>
  </si>
  <si>
    <t>พรไพลิน วงค์วิรัตน์</t>
  </si>
  <si>
    <t>การขยายตัวของเอกภพไมโครเวฟพื้นหลังจากอวกาศ</t>
  </si>
  <si>
    <t>ควาร์ก แอติคควาร์ก อิเล็กตรอน โพซิตตรอน นิวทริโน เกิดในช่วง10^-13-10^-32</t>
  </si>
  <si>
    <t>เส้นaไหนห่างมาก กาแล็คซีจะอยู่ห่าง เพราะแลมป์ดาห่าง กาแล็คซีจะยิ่งอยู่ห่าวตามเส้น
แลมป์ตา</t>
  </si>
  <si>
    <t>เกิดจากความยาวคลื่นแสงถูกยืดออกไปพร้อมพื้นที่ว่างตลอดระยะทางที่แสงเดินทางมา</t>
  </si>
  <si>
    <t>หากเราพิจารณาเอกภพโดยให้เวลาย้อนกลับไปนานพอทุกสรรพสิ่ง ในเอกภพจะถูกบีบอัดอยู่ในจุดจุดเดียวและการระเบิดที่เกิดขึ้นอย่างรวดเร็วในจุดจุดนั้นคือบิกแบง</t>
  </si>
  <si>
    <t>สภาพปัจจุบันของเอกภพที่มีคลื่นแม่เหล็กไฟฟ้า(คลื่นวิทยุ)แพร่กระจายอยู่ทุกแห่งหนในเอกภพคือหิวเหล่านี้เป็นร่องรอยของอนุภาคโปรตรในอดีต คือเมื่อโปรตอนชุดแรกสุดเกิดบิ๊กแบง</t>
  </si>
  <si>
    <t>เกิดขึ้นราว 380,000ปีหลัฟ จากการระเบิดใหย่ที่เป้นจุดกำเนิดของเอกภพ</t>
  </si>
  <si>
    <t>สเปคตรัมของการของกาแลคซีจะเลื่อนไปทางแดงมากกว่า</t>
  </si>
  <si>
    <t>41412@promma.ac.th</t>
  </si>
  <si>
    <t>ปพิชญา มาฆะลักษณ์</t>
  </si>
  <si>
    <t xml:space="preserve">ปพิชญา มาฆะลักษณ์ </t>
  </si>
  <si>
    <t>สภาพปัจจุบัน” ของเอกภพ ที่มี
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</si>
  <si>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ความเร็วในการเคบื่อนที่ถอยห่างมากขึ้นในระยะทางระหว่างผู้สังเกตกับกาแลคซีก้จะมากขึ้น</t>
  </si>
  <si>
    <t>43397@promma.ac.th</t>
  </si>
  <si>
    <t>พีรภัทร์ แสงอรุณ</t>
  </si>
  <si>
    <t>นายพีรภัทร์ แสงอรุณ</t>
  </si>
  <si>
    <t>ธาตุฮีเลียม เกิดตอน3นาทีหลังจากบิกแบง</t>
  </si>
  <si>
    <t>เกิดจากกาแล็คซี่ขยับเข้าใกล้ผู้สังเกตทำให้มีความถี่สูงขึ้น</t>
  </si>
  <si>
    <t>การขยายตัวของเอกภพ ถ้าเอกภพขยายจะเกิดการเลื่อนทางแดง</t>
  </si>
  <si>
    <t>ความถี่ของคลื่นรังสีไมโครเวฟพื้นหลังจะสูงกว่ารังสีไมโครเวฟปัจจุบัน และเราไม่ทราบว่ารังสีไมโครเวฟพื้นหลังมาจากทิศทางใด</t>
  </si>
  <si>
    <t>เกิดในช่วงเวลา 300,000 ปีหลังจากบิกแบง เอกภะในขณะนั้นมีอุณหภูมิประมาณ 5,000 เคลวิน ในเอกภพตอนนั้นมี อะตอมของฮีเลียม อะตอมของไฮโดรเจน โฟตอน และนิวทริโน</t>
  </si>
  <si>
    <t>ยิ่งระยะห่างมากความเร็วมาก ยิ่งระยะห่างน้อยความเร็วก็จะน้อย</t>
  </si>
  <si>
    <t>ไม่เกิดการเลื่อนทางแดง แถบสเปกตรัมที่วันได้จะเป็นสีฟ้า</t>
  </si>
  <si>
    <t>41299@promma.ac.th</t>
  </si>
  <si>
    <t>จักรภัทร โพธิ์ทอง</t>
  </si>
  <si>
    <t>นาย จักรภัทร โพธิ์ทอง</t>
  </si>
  <si>
    <t>ไฮโดรเจนและฮีเลียม หลังบิกแบง 300,000 ปี</t>
  </si>
  <si>
    <t>A เพราะว่าความยาวการเลื่อนทางแดงยาวที่สุด</t>
  </si>
  <si>
    <t>เอกภพเกิดการขยายตัวไปเรื่อยๆ</t>
  </si>
  <si>
    <t xml:space="preserve">
รังสีไมโครเวฟพื้นหลังจะมีการกระจายอยู่มาก แต่เสนไมโครเวฟที่เกิดขึ้นในปัจจุบันจะเกิดจากเรดาร์</t>
  </si>
  <si>
    <t>เกิดขึ้นราว 380,000 ปีหลังจากการระเบิด ทั่วทุกพื้นที่ของเอกภพมีคลื่นไมโครเวฟพื้นหลังอยู่ทั่วไปและมีอย่างเกือบสม่ำเสมอในทุกทิศทาง</t>
  </si>
  <si>
    <t>ความเร็วในการเคลื่อนที่ของกาแล็กซี่ออกจากตู้สังเกตแปรผันตรงกับระยะทางระหว่างกาแล็กซี่กับผู้สังเกต</t>
  </si>
  <si>
    <t>ไม่ จะเห็นแสงเลื่อนไปทางเสปกตรัมสีน้ำเงิน</t>
  </si>
  <si>
    <t>41338@promma.ac.th</t>
  </si>
  <si>
    <t>ณัฏฐกิตติ์ ศรีถม</t>
  </si>
  <si>
    <t>นายณัฏฐกิตติ์ ศรีถม</t>
  </si>
  <si>
    <t>กาแล็กซีทรงกังหัน การเลื่อนไปทางแดงของสเปกตรัมกาแล็กซี 
รังสีไมโครเวฟพื้นหลังจักรวาล 2. รังสีไมโครเวฟพื้นหลัง 
ดวงอาทิตย์ถือว่าเป็นดาวฤกษ์ที่ยังมีอายุน้อย หากเทียบกับอายุเอกภพ3. ธาตุต่างๆในเอกภพ 
4. การมองเห็นย้อนกลับไปยังอดีต</t>
  </si>
  <si>
    <t>A เพราะการเลื่อนทางแดงของวัตถุมาก ซึ่งจะอยู่ห่างจากผู้สังเกตมาก</t>
  </si>
  <si>
    <t>รังสีไมโครเวฟพื้นหลังมาจากแหล่งที่ไม่ใช่เครื่องไมโครเวฟเอง เช่น อุปกรณ์อิเล็กทรอนิกส์ต่าง ๆ หรือการแพร่กระจายจากสัญญาณโทรศัพท์เคลื่อนที่ ซึ่งอาจมีผลกระทบต่ออุปกรณ์อื่น ๆ ในบริเวณใกล้เคียงได้ เช่น การกระตุ้นกระแสไฟฟ้าในอุปกรณ์ การสะสมพลังงานที่ไม่ต้องการ หรือเกิดปัญหาในการส่งสัญญาณข้อมูล ซึ่งควรระมัดระวังในการใช้งานและการจัดเก็บเครื่องไมโครเวฟอย่างเหมาะสมเสมอ เพื่อป้องกันอันตรายและปัญหาที่อาจเกิดขึ้นได้ ในขณะเดียวกัน รังสีไมโครเวฟที่เกิดโดยตรงจากเครื่องไมโครเวฟมีความแรงและอาจเป็นอันตรายต่อสุขภาพในระยะยาว จึงควรระมัดระวังในการใช้งานและการป้องกันตัวอย่างมาก</t>
  </si>
  <si>
    <t>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</si>
  <si>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ยิ่งความเร็วในการคลื่อนที่ถ่อยห่างมากขึ้น ระยะทางระหว่างผู้สังเกตกับกาแล็กซี่ก็จะมากขึ้น ทั้งสองแปรผันตรงกัน</t>
  </si>
  <si>
    <t>เกิดดารเปลี่ยนแปลง เพราะเมื่อกาแล็กซีเคลื่อนที่ไปเข้าใกล้ผู้สังเกต ความยาวของคลื่นแสงที่เป็นส่วนใหญ่ (หรือสีแดง) จะมีแนวโน้มที่จะเพิ่มขึ้น ซึ่งเป็นผลมาจากอิเล็กทรอนเคลื่อนที่เพิ่มขึ้นเมื่อกาแล็กซีเคลื่อนที่มาใกล้ ทำให้คลื่นแสงที่ส่งออกมีความยาวเพิ่มขึ้นตามด้วย</t>
  </si>
  <si>
    <t>41347@promma.ac.th</t>
  </si>
  <si>
    <t>รณวีร์ ผุดผาด</t>
  </si>
  <si>
    <t>นายรณวีร์ ผุดผาด</t>
  </si>
  <si>
    <t>ทฤษฎีของ เอ็ดวิน ฮับเบิล ว่าด้วยการที่กาแล็กซี่ยิ่งไกลความเร็วยิ่งมาก
และะการตรวจพบคลื่นไมโครเวฟในเอกภพโดย อาร์โน เพนเซียส และ
รอเบิร์ต วิลสัน</t>
  </si>
  <si>
    <t>ไฮโดรเจนและฮีเลียมเกิดขึ้นหลังจากการอุบัติของบิกเเบงผ่านไป 3 แสนปี</t>
  </si>
  <si>
    <t>A เพราะสเปกตรัมของแสงอยู่ในช่วงสีเหลืองถึงแดงงซึ่งหมายถึงกาแล็กซี่นั้นอยู่ห่างออกไปมาก</t>
  </si>
  <si>
    <t>ความยาวของคลื่นแสงที่ถูกยืดออกไปพร้อมกับพื้นที่ว่าง</t>
  </si>
  <si>
    <t>เพราะทำให้สามารถบอกได้ว่าเอกภพมีการขยายตัวอยู่ตลอดซึ่งดูได้
จากการที่การตรวจวัดสเปกตรัมแล้ววพบว่าบางกาแล็กซี่มีสีออกเป็นโทนเหลืองถึงแดง</t>
  </si>
  <si>
    <t>เพราะรังสีไมโครเวฟพื้นหลังจะลอยตัวแบบบกระจัดกระจายไปทั่วทุกที่แบบอิสระโดยไม่เหมือนกับคลื่นไมโครเวฟในปัจจุบัน เพราะในปัจจุบันถูกนำมาใช้งานในการสะท้อนเพื่อหาสิ่งของ</t>
  </si>
  <si>
    <t>เกิดขึ้นหลังจากการอุบัติของบิกเเบงราว 3เเสน8หมื่นปี 
โดยมีลักษณะเป็นคลื่นแม่เหล็กไฟฟ้าชนิดหนึ่งร่องลอยไปมา</t>
  </si>
  <si>
    <t>ในช่วงระยะห่างที่ไกลยิ่งขึ้นความเร็วของการเคลื่อนที่ของกาเเล็กซี่ก็จะเพิ่มขึ้น</t>
  </si>
  <si>
    <t>เกิดโดยสเปกตรัมของกาแล็กซี่จะเลื่อนมาทางสีเขียวมากขึ้น</t>
  </si>
  <si>
    <t>41374@promma.ac.th</t>
  </si>
  <si>
    <t>วรรณณิศา จันทรปรุง</t>
  </si>
  <si>
    <t>ธาตุอะตอมของไฮโดรเจนและธาตุอะตอมของฮีเลียม เกิดเมื่อ300,000-1,000ล้านปี</t>
  </si>
  <si>
    <t>กาแล็กซีA เพราะแหล่งกำเนิดแสงออกห่างจากผู้สังเกตมากที่สุด</t>
  </si>
  <si>
    <t>รังสีไมโครเวฟพื้นหลังจะมีการกระจายตัวอยู่มากส่วนรังสีของปัจจุบันเกิดขึ้นจากเรดาร์</t>
  </si>
  <si>
    <t>เกิดขึ้นหลังจากการเกิดบิกแบง เอกภพมีการขยายตัวขึ้นและมีแม่เหล็กไฟฟ้าเหลืออยู่ในอวกาศ</t>
  </si>
  <si>
    <t>41377@promma.ac.th</t>
  </si>
  <si>
    <t>โสภารัตน์ จันทรจิตร</t>
  </si>
  <si>
    <t>อะตอมไฮโดรเจนและอะตอมฮีเลียม ช่วงเวลา300,000ปีถึง1,000ล้านปี</t>
  </si>
  <si>
    <t>เป็นการขยายตัวของเอกภพ กาแล็กซีจำลองและกาแล็กซีอ้างอิงจะเคลื่อนที่ออกจากกันในทิศทางแปรผันตรง</t>
  </si>
  <si>
    <t>เป็นการเปรียบเทียบการขยายตัวของเอกภพ</t>
  </si>
  <si>
    <t>รังสีไมโครเวฟพื้นหลังจะกระจายอยู่ทั่วและมีปริมาณมาก แต่ในปัจจุบันจะมาจากเรดาร์หรือเตาไมโครเวฟ</t>
  </si>
  <si>
    <t>เกิดหลังจากบิกแบง(พลังงานเหลือจากบิกแบง)พบครั้งแรกในปีพ.ศ.2508 เอกภพขยายตัวขึ้นเรื่อยๆ</t>
  </si>
  <si>
    <t>ถ้าระยะทางไกลขึ้นความเร็วในการเคลื่อนที่ก็จะมากขึ้น</t>
  </si>
  <si>
    <t>ไม่ จะเข้าหาผู้สังเกตเห็นแสงเลื่อนไปทางสเป็กตรัมสีน้ำเงิน</t>
  </si>
  <si>
    <t>41513@promma.ac.th</t>
  </si>
  <si>
    <t>ภูมิพัฒน์ กาญจน์บริรักษ์</t>
  </si>
  <si>
    <t>ภูมิทัศน์เมือง กาญจน์บริรักษ์</t>
  </si>
  <si>
    <t>แอนติควาร์กประจุ -⅔ แอนติควาร์กประจุ+⅔
แอนตินิวทริโน อิเล็กตรอน โซ่ตรวน 
ควาร์กประจุ+⅔ ควาร์กประจุ-⅓
เกิดเรื่อง 10-⁴³–10-³² หลังเกิดบิกแบง</t>
  </si>
  <si>
    <t>แสดงให้เห็นถึงการเคลื่อนที่ออกห่างจากโลกในทุกทิศทางทำมห้เห็นว่าเอกภพกำลังขยายตัว</t>
  </si>
  <si>
    <t>รังสีไมโครเวฟในปัจจุบันเป็คลื่นวิทยุส่วนรังสีไมโครเวฟพื้นหลังเป็นคลื่นแม่เหล็กไฟฟ้ารูปแบบหนึ่งที่แผ่ในเอกภพ</t>
  </si>
  <si>
    <t> 380,000 ปีหลังเกิดบิกแบงที่ทำให้เกิดเอกภพ
เอกภพจะเย็นตัวลงพอที่จะเกิดอะตอมปกติในสภาพไม่มีประจุ</t>
  </si>
  <si>
    <t>ยิ่งระยะทางมาก ความเร็วยิ่งมาก</t>
  </si>
  <si>
    <t>เกิด สเปกตรัมจะเลื่อนไปทางสีน้ำเงิน</t>
  </si>
  <si>
    <t>41494@promma.ac.th</t>
  </si>
  <si>
    <t>ภิญญดา แย้มปลื้ม</t>
  </si>
  <si>
    <t>A เพราะมีเส้นความยาวของคลื่นมากที่สุด</t>
  </si>
  <si>
    <t>รังสีไมโครเวฟในปัจจุบันที่เรารู้จักกันคือคลื่นวิทยุแต่มีความสูงมาก จนความยาวคลื่นสั้นมากเช่นมือถือไมโครเวฟไมโครเวฟพื้นหลังคืนคลื่นแม่เหล็กที่กระจายอยู่ทุกที่ในเอกภพ</t>
  </si>
  <si>
    <t>380,000 ปี หลังจากเกิดการระเบิดใหญ่ที่เป็นกำเนิดของเอกภพโดยทุกพื้นที่ในเอกภพมีคลื่นไมโครเวฟพื้นหลังอยู่ทั่วไป</t>
  </si>
  <si>
    <t>ยิ่งระยะทางระหว่างผู้สังเกตและ ความเร็วในการเคลื่อนที่ถอยห่างเพิ่มขึ้นก็ยิ่งมีจำนวน ความเร็วในการเคลื่อนที่ถอยห่างเพิ่มขึ้นก็ยิ่งมีจำนวน Galaxy จำนวนน้อยลงแต่มีขนาดที่ใหญ่ขึ้นเช่นกัน</t>
  </si>
  <si>
    <t>จะไม่เกิดการเลื่อนของทางแดง สเปกตรัมจะเคลื่อนที่ไปทางสีน้ำเงิน</t>
  </si>
  <si>
    <t>43395@promma.ac.th</t>
  </si>
  <si>
    <t>ธนพร นามทิพย์</t>
  </si>
  <si>
    <t>นายธนพร นามทิพย์</t>
  </si>
  <si>
    <t>หลักฐานที่บอกว่าความเร็วการเคลื่อนที่ของกาแล็กซีออกจากผู้สังเกตแปรผันตรงกับระยะทางระหว่างกาแล็คซี่กับผู้สังเกต การพบว่าอุณหภูมิพื้นหลังเอกภพมีค่าประมาณ5เคลวิน การตรวจพลคลื่นไมโครเวฟโดยบังเอิญ</t>
  </si>
  <si>
    <t>ธาตุไฮโดรเจนและฮีเลียม จากการเย็นตัวของบิกแบงที่เกิดขึ้นในช่วงเวลาหลังเกิดบิกแบง300,000ปี</t>
  </si>
  <si>
    <t>กาแล็คซี่A เพราะมีความยาวคลื่นสูงที่สุดจากความเร็วในการเคลื่อนที่ของกาแล็คซี่ออกจากผู้สังเกต</t>
  </si>
  <si>
    <t>เกิดจากความยาวคลื่นแสงถูกยืดออกไปพร้อมๆพื้นที่ว่างตลอดระยะทางที่แสงเดินทางมา</t>
  </si>
  <si>
    <t>การเลื่อนทางแดงของกาแล็กซีคือการที่กาแล็กซีกำลังเคลื่อนที่ออกไป สนับสนุนทฤษฎีบิกแบงว่ากำลังขยายตัวออกไปเรื่อยๆ</t>
  </si>
  <si>
    <t>คลื่นไมโครเวฟปัจจุบันคือคลื่นวิทยุที่อยู่รอบๆตัวเรา ส่วนคลื่นไมโครเวฟพื้นหลังคือคลื่นวิทยุที่เป็นสภาพปัจจุบันมีอยู่ทุกหนแห่งในเอกภพ</t>
  </si>
  <si>
    <t>เกิดขึ้นประมาณ 380,000 ปีหลังจากการเกิดบิกแบง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</si>
  <si>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ไม่เห็น และแถบสเปกตรัมจะเป็นสีน้ำเงิน</t>
  </si>
  <si>
    <t>41489@promma.ac.th</t>
  </si>
  <si>
    <t>เตมิสา ศรีสุวรรณ</t>
  </si>
  <si>
    <t>นางสาวเตมิสา ศรีสุวรรณ</t>
  </si>
  <si>
    <t>นิวเคลียสของไฮโดรเจนและฮีเลียม</t>
  </si>
  <si>
    <t>กาแล็กซีAเพราะ ความยาวของคลื่นความถี่ไปทางสเปกตรัมสีแดงมากกว่า</t>
  </si>
  <si>
    <t>เกิดจากความยาวของคลื่นแสงถูกยืดออกไปพร้อมกับพื้นที่ว่างตลอด ระยะทางที่แสงเดินทางมา</t>
  </si>
  <si>
    <t>พิจารณาเอกภพโดยให้เวลาย้อนกลับไปนานพอ ทุกสื่งในเอกภพจะถูกบีบอัดอยู่ที่จุดๆเดียวและการระเบิดที่เกิดขึ้นอย่างรวดเร็วในจุดๆนี้คือ บิกแบง</t>
  </si>
  <si>
    <t>รังสีไมโครเวฟพื้นหลังคือสภาพปัจจุบันของเอกภพ  ที่มีคลื่นแม่เหล็กไฟฟ้าแพร่กระจายอยู่ทุกแห่งในเอกภพคลื่นวิทยุเหล่านี้เป็นร่องรอยของอนุภาคโปตรอนในอดีตคือเมื่อโปตรอนชุดแรกสุดเกิดจาก Big bang  
ส่วนรังสีไมโครเวฟ คือคลื่นวิทยุแต่เป็นคลื่นวิทยุที่มีความถี่สูงมากระดับหลาย</t>
  </si>
  <si>
    <t>เกิดขึ้นราว300,000ปีหลังจากการระเบิดใหญ่ที่เป็นจุดกำเนิดของเอกภพ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</si>
  <si>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ความเร็วในการเคลื่อนที่ของกาแล็กซีออกจากผูสังเกตแปรผันตรงกับระยะทางระหว่างกาแล็กซีกับผู้สังเกตคือกาแล็กซีที่ยู่ไกลเคลื่อนที่ออกไปจากผู้สังเกตด้วยความเร็วที่มากกว่ากาแล็กซีที่ยู่ใกล้</t>
  </si>
  <si>
    <t>ไม่เพราะว่า แหล่งกำเนิดแสงจะเข้าหาผู้สังเกต แสงที่มีความถี่สูงขึ้น แสงจะต้องเลื่อนไปทางสเปกตรัมสีน้ำเงิน</t>
  </si>
  <si>
    <t>41502@promma.ac.th</t>
  </si>
  <si>
    <t>ชนาธิป สายันประเสริฐ</t>
  </si>
  <si>
    <t>นาย ชนาธิป สายันประเสริฐ</t>
  </si>
  <si>
    <t>แหล่งกำเนิดแสงออกจากผู้สังเกต แสงความถี่ต่ำลง เห็นแสงเลื่อนลงไปทางสเปมตรัมสีแดง</t>
  </si>
  <si>
    <t>แสดงให้เห็นถึงการเคลื่อนที่ออกห่างไกลจากโลกทุกทิศทาง ทำให้เห็นว่าเอกภพกำลังขยายตัว</t>
  </si>
  <si>
    <t>รังสีไมโครเวฟในปัจจุบันเป็นคลื่นวิทยุ
ส่วนรังสีไมโครเวฟพื้นหลังเป็นคลื่นแม่เหล็กไฟฟ้ารูปแบบหนึ่งที่แผ่อยู่ในเอกภพ</t>
  </si>
  <si>
    <t>380,000ปีหลังกาาเกิดบิกแบงที่ทำให้เกิดเอกภพ เอกภพจะเย็นตัวลงพอที่จะเกิดอะตอมปกติในสภาพไม่มีประจุ</t>
  </si>
  <si>
    <t>กาแล็กซี่ที่อยู่ไกลเคลื่อนที่ออกไปจากผู้สังเกตด้วยความเร็วที่มากกว่ากาแล็กซี่ที่อยู่ใกล้</t>
  </si>
  <si>
    <t>เกิดสเปกตรัมเคลื่อนที่ไปทางสีน้ำเงิน</t>
  </si>
  <si>
    <t>41490@promma.ac.th</t>
  </si>
  <si>
    <t>ปุณลลิ อินทรัตน์</t>
  </si>
  <si>
    <t>น.ส.ปุณลลิ อินทรัตน์</t>
  </si>
  <si>
    <t>การขยายตัวของเอกภพ &amp; ไมโครเวฟพื้นหลังจากอวกาศ</t>
  </si>
  <si>
    <t>โปรตอนหรือนิวเคลียสของไฮโดรเจน &amp; นิวตรอน เกิดช่วง10–⁶</t>
  </si>
  <si>
    <t>Aเพราะแถบสเปกตรัมเลื่อนไปทางสีแดง</t>
  </si>
  <si>
    <t>กาแล็คซี่ที่อยู่ไกลเคลื่อนที่ออกไปจากผู้สังเกตด้วยความเร็วที่มากกว่ากาแล็คซี่ที่อยู่ใกล้</t>
  </si>
  <si>
    <t>การศึกษาการเลื่อนทางแดงของกาแล็กซีทำให้รู้ว่าเอกภพนั้นกำลังขยายตัว</t>
  </si>
  <si>
    <t>รังสีไมโครเวฟพื้นหลังกระจายอยู่ทั่วเอกภพแต่รังสีไมโครเวฟปัจจุบันมาจากเรด้า</t>
  </si>
  <si>
    <t>รังสีไมโครเวฟพบเมื่อพ.ศ.2508 ในช่วงนั้นเอกภพก็ขยายตัวต่อไปเรื่อยๆ</t>
  </si>
  <si>
    <t>ยิ่งระยะทางระหว่างกาแล็คซี่กับผู้สังเกตุไกลกันมากความเร็วในการเคลื่อนที่ก็ยิ่งมาก</t>
  </si>
  <si>
    <t>จะไม่เกิดการเลื่อนทางแดง แถบสเปกตรัมจะเลื่อนเข้าหาทางสีน้ำเงิน</t>
  </si>
  <si>
    <t>41468@promma.ac.th</t>
  </si>
  <si>
    <t>ชยพล เจริญสิน</t>
  </si>
  <si>
    <t>Aเพราะมีเส้นความยาวของคลื่นมากที่สุด</t>
  </si>
  <si>
    <t>รังสีไมโครเวฟในปัจจุบันที่เรารู้จักคือคลื่นวิทยุแต่มีความถี่สูงมากจนความยาว คลื่นสั้นมากเช่นมือถือไมโครเวฟไมโครเวฟพื้นหลังคือคลื่นแม่เหล็กที่กระจายอยู่ทุกที่ในเอกภพ</t>
  </si>
  <si>
    <t>ยิ่งระยะทาง ระหว่างผู้สังเกตและความเร็วในการเคลื่อนที่ถอยห่างเพิ่ม ขึ้นก็ยิ่งมีจำนวน ขึ้นก็ยิ่งมีจำนวน Galaxy จำนวนน้อยลงแต่มีขนาดที่ใหญ่ขึ้นเช่นกัน</t>
  </si>
  <si>
    <t>จะไม่เกิดการเลื่อนทางแดง สเปคตรัมจะเคลื่อนที่ไปทางสีน้ำเงิน</t>
  </si>
  <si>
    <t>41702@promma.ac.th</t>
  </si>
  <si>
    <t>ศุภานัน ลีชูวงศ์</t>
  </si>
  <si>
    <t>น.ส.ศุภานัน ลีชูวงศ์</t>
  </si>
  <si>
    <t>มีหลักฐานจากการสังเกตการณ์ทางดาราศาสตร์สนับสนุน(การขยายตัวของเอกภพและไมโครเวฟพื้นหลังจากอวกาศ</t>
  </si>
  <si>
    <t>แหล่งกำเนิดแสงออกจากผู้สังเกตแสงความถี่ต่ำลงเห็นแสงเลื่อนไปทางสเปกตรัมสีแดง</t>
  </si>
  <si>
    <t>ความถี่ของคลื่นรังสีไมโครเวฟพื้นหลังจะสูงกว่ารังสีไมโครเวฟปัจจุบัน และเราไม่ทราบว่ารัวสีไมโครเวฟพื้นหลังมาจากทิศทางใด</t>
  </si>
  <si>
    <t>เกิดในช่วงเวลา300,000ปีหลังจากบิกแบงเอกภพในขณะนั้นมีอุณหภูมิประมาณ5,000เคลวินในเอกภพตอนนั้นมีอะตอมฮีเลียม ไฮโดรเจน โฟตอน นิวทรีโน</t>
  </si>
  <si>
    <t>ยิ่งระยะทางไกล ความเร็วก็ยิ่งสูง ถ้าระยะทางน้อยความเร็วจะน้อยตามระยะทาง</t>
  </si>
  <si>
    <t>ไม่เพราะการเลื่อนทางสีน้ำเงินแสงจะเลื่อนไปทางสเปกตรัมสีน้ำเงิน</t>
  </si>
  <si>
    <t>43398@promma.ac.th</t>
  </si>
  <si>
    <t>อัครเดช หงษ์ทอง</t>
  </si>
  <si>
    <t>นาย อัครเดช หงษ์ทอง</t>
  </si>
  <si>
    <t>ไฮโดรเจนและฮิเลียม หลังจากการเกิดบิ๊กแบง 300,000 ปี</t>
  </si>
  <si>
    <t>Aเพราะ ความยาวของคลื่นเคลื่อนไปไกลที่สุดในกราฟ</t>
  </si>
  <si>
    <t>แหล่งกำเนิดแหล่งกำเนิดแสงออกจากผู้สังเกตแสงความถี่ต่ำลงเห็นแสงเลื่อนไปทางสเปคตรัมสีแดงเรียกว่า การเลื่อนทางเดิน</t>
  </si>
  <si>
    <t>รังสีไมโครเวฟพื้นหลังจะมีการกระจายตัวอยู่มากแต่รังสีไมโครเวฟที่เกิดขึ้นในปัจจุบันจะมีการเกิดจากเรดาร์</t>
  </si>
  <si>
    <t xml:space="preserve">ในช่วงเวลา 300,000 ปีหลังจากบิ๊กแบกเอกภพในขณะนั้นมีอุณหภูมิประมาณ 5000 เควินในเอกภพตอนนั้นมี อะตอมฮีเลียมไฮโดรเจน โฟนตรอน นิวทริตรอน </t>
  </si>
  <si>
    <t>ยิ่งระยะทางไกลความเร็วก็จะยิ่งสูงขึ้นถ้าระยะทางใกล้ความเร็วก็จะน้อยลงตามระยะทาง</t>
  </si>
  <si>
    <t>แหล่งกำเนิดแสงเข้าหาผู้สังเกต</t>
  </si>
  <si>
    <t>41691@promma.ac.th</t>
  </si>
  <si>
    <t>ธีรนาฏ พราหมณ์น้อย</t>
  </si>
  <si>
    <t>ด.ญ.ธีรนาฏ พราหมณ์น้อย</t>
  </si>
  <si>
    <t>ไฮโดรเจนและฮีเลียม  หลังจากเกิดบิกแบง300000ปี</t>
  </si>
  <si>
    <t>A เพราะมีความยาวคลื่นยาวที่สุด</t>
  </si>
  <si>
    <t>แหล่งกำเนิดปสงออกจาก ผู้สังเกตุ แสงความถี่ตำลง</t>
  </si>
  <si>
    <t>เกิดในช่วงเวลา300,000 ปีหลังจากบิกแบงเอกภพในขณะนั้นมีอุณหภูมิประมาณ5,000เคลวิน ในเอกภำตอนน้นมีอะตอมมีฮีเลียม ไฮโดรเจน โฟตอน นิวทรีโน</t>
  </si>
  <si>
    <t>ยิ่งระยะทางไกล ความเร็วก็ยิ่งสูง ถ้าระยะทางใกล้ ความเร็วก็จะน้อยตามระยะทาง</t>
  </si>
  <si>
    <t>ไม่ เพราะการเลื่อนทางน้ำเงิน แสงจะเลื่อนไปทางสแปกตรัมสีน้ำเงิน</t>
  </si>
  <si>
    <t>41339@promma.ac.th</t>
  </si>
  <si>
    <t>ตฤณ ภิรมย์รอด</t>
  </si>
  <si>
    <t>การขยายตัวของเอกภพโดยความสัมพันธ์ระหว่างระยะทางและะความเร็วในการเคลื่อนที่ การตรวจพบไมโครเวฟพื้นหลัง</t>
  </si>
  <si>
    <t xml:space="preserve">A เพราะ แหล่งกำเนิดแสง ออกจาก ผู้สังเกต แสงความถี่ ต่ำลงเห็นแสงเลื่อนไปทาง
สปกตรัมสีแดง </t>
  </si>
  <si>
    <t xml:space="preserve">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</si>
  <si>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รังสีไมโครเวฟพื้นหลังมาจากแหล่งที่ไม่ใช่เครื่องไมโครเวฟเอง เช่น อุปกรณ์อิเล็กทรอนิกส์ต่าง ๆ หรือการแพร่กระจายจากสัญญาณโทรศัพท์เคลื่อนที่ ซึ่งอาจมีผลกระทบต่ออุปกรณ์อื่น ๆ ในบริเวณไกล้เคียงได้ เช่น การกระตุ้นกระแสไฟฟ้าในอุปกรณ์ การสะสมพลังงานที่ไม่ต้องการ หรือเกิดปัญหาในการส่งสัญญาณข้อมูล ซึ่งควรระมัดระวังในการใช้งานและการจัดเก็บเครื่องไมโครเวฟอย่างเหมาะสมเสมอ เพื่อ
ป้องกรงที่เกิดโดยตรงจากเอลองไม่ไมรเฟมีความรงและอางเป็น
อันตรายต่อสุขภาพในระยะยาว จึงควรระมัดระวังในการใช้งานและการป้องกันตัวอย่างมาก</t>
  </si>
  <si>
    <t>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 ต่างกันเพียงเล็กน้อย</t>
  </si>
  <si>
    <t>กราฟที่ได้มีลักษณะเป็นเส้นตรงจึงสรุปว่า
ความเร็วในการเคลื่อนที่ของกาแล็กซีออกจาก
ผู้สังเกตแปรผันตรงกับระยะทางระหว่างกาแล็กซีกับผู้สังเกต หรือมีความหมายว่ากาแล็กซีที่อยู่ไกล
เคลื่อนที่ออกไปจากผู้สังเกตด้วยความเร็วที่
มากกว่า
กาแล็กซีที่อยู่ใกล้ เรียกว่า กฎฮับเบิล-เลอแมทร์ (Hubble-Lemaitre's law) ซึ่งความสัมพันธ์ระหว่างความเร็วในการเคลื่อนที่ออกจากผู้สังเกตกับระยะทางระหว่างกาแล็กซีกับผู้สังเกต</t>
  </si>
  <si>
    <t>เกิดดารเปลี่ยนแปลง เพราะเมื่อกาแล็กซีเคลื่อนที่ไปเข้าใกล้ผู้สังเกตความยาวของคลื่นแสงที่เป็นส่วนใหญ่ (หรือสีแดง) จะมีแนวโน้มที่จะเพิ่มขึ้น ซึ่งเป็นผลมาจากอิเล็กทรอนเคลื่อนที่เพิ่มขึ้นเมื่อกาแล็กซีเคลื่อนที่มาใกล้ ทำให้คลื่นแสงที่ส่งออกมีความยาวเพิ่มขึ้นตามด้วย</t>
  </si>
  <si>
    <t>41503@promma.ac.th</t>
  </si>
  <si>
    <t>ชลันธร วรรณะ</t>
  </si>
  <si>
    <t>ช​ลัน​ธร วรรณะ​</t>
  </si>
  <si>
    <t>หลักฐานสำคัญที่สนับสนุนทฤษฎีบิกแบงคือการขยายตัวของเอกภพซึ่งอธิบายด้วย
"กฎฮับเบิล" โดยใช้ความสัมพันธ์ระหว่างความเร็วและระยะทางของกาแล็กซีที่เคลื่อนที่ห่างออกจากโลก</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</si>
  <si>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หลังเกิดบิกแบง 1,000 ล้านปี ภายในกาแล็กซีมีธาตุไฮโดรเจน และฮีเลียม</t>
  </si>
  <si>
    <t>A​ เพราะมีความยาวคลื่น​มากที่สุด</t>
  </si>
  <si>
    <t>แสดงให้เห็นถึงการเคลื่อนที่ออกห่างไกลจากโลกทุกทิศทางทำให้เห็นว่าเอกภพกำลังขยายตัว</t>
  </si>
  <si>
    <t>รังสีไมโครเวฟปัจจุบันเป็นจำพวกคลื่นวิทยุส่วนรังสีไมโครเวฟพื้นหลังเป็นคลื่นแม่เหล็กไฟฟ้ารูปแบบหนึ่งที่แผ่อยู่ในเอกภพ</t>
  </si>
  <si>
    <t>ลักษณะ​เป็นแสงเรืองค้างของแสงในเอกภพที่เกิดขึ้นราว 380,000 ปีหลังจากการระเบิดใหญ่ที่เป็นจุดกำเนิดของเอกภพ</t>
  </si>
  <si>
    <t>เป็นความสัมพันธ์ระหว่าง ความเร็วในการเคลื่อนที่ออกจากผู้สังเกตกับ ระยะทางระหว่างกาแล็กซีกับผู้สังเกต​ โดยกาเล็กซี่ที่อยู่ไกลกว่าเคลื่อนที่ออกไปจากผู้สังเกตุด้วยความเร็วที่มากกว่ากาแล็กซี​่ที่อยู่ใกล้กว่า</t>
  </si>
  <si>
    <t>จะเกิดการเลือนรางทางน้ำเงินและแสงความถี่สูงขึ้นเห็นแสงเลื่อนไปทางสเปกตรัมสีน้ำเงิน</t>
  </si>
  <si>
    <t>41685@promma.ac.th</t>
  </si>
  <si>
    <t>ฉัตรชนก ขุนสุข</t>
  </si>
  <si>
    <t>น.ส.ฉัตรชนก ขุนสุข</t>
  </si>
  <si>
    <t>ไฮโดรเจนและฮีเลียมโดยเกิดหลังเกิดบิกแบง 300,000 ปี</t>
  </si>
  <si>
    <t>A เพราะว่าความยาวของคลื่นเคลื่อนไปทางสเปกตรัมสีแดงมากที่สุด</t>
  </si>
  <si>
    <t>แหล่งกำเนิดแสงออกจากผู้สังเกต แสงความถี่ต่ำลง เห็นแสงเลื่อนไปทางสเปกครีมสีแดงเรียกว่า การเลื่อนทางแดง</t>
  </si>
  <si>
    <t>รังสีไมโครเวฟพื้นหลังจะมีการกระจายตัวอยู่มากแต่รังสีไมโครเวฟที่เกิดขึ้นในปัจจุบันจะเกิดจากเรดาร์</t>
  </si>
  <si>
    <t>เกิดขึ้นในปีพ.ศ.2508 ได้ตรวจพบไมโครเวฟและทำให้รู้ว่าเอกภพขณะนั้นมีการขยายตัว</t>
  </si>
  <si>
    <t>ถ้าระยะทางที่สังเกตมากความเร็วในการเคลื่อนที่ถอยห่างก็จะมากส่วนถ้าระยะทางที่สังเกตน้อยความเร็วในการเคลื่อนที่ก็จะน้อย ระยะทางกับความเร็วแปรผันตรงกัน</t>
  </si>
  <si>
    <t>ไม่ เพราะว่าแหล่งกำเนิดแสงเข้าหาผู้สังเกตใกล้ขึ้นทำให้ความถีสูงขึ้นเราก็จะเห็นแสงเลื่อนไปทางสเปกตรัมสีน้ำเงิน</t>
  </si>
  <si>
    <t>41648@promma.ac.th</t>
  </si>
  <si>
    <t>กัญญาภัค เทียมทอง</t>
  </si>
  <si>
    <t>น.ส.กัญญาภัค เทียมทอง</t>
  </si>
  <si>
    <t xml:space="preserve">นิวเคลียสของไฮโดรเจน และฮีเลียม 300,000 ปี </t>
  </si>
  <si>
    <t>Aเพราะแหล่งกำเนิดแสงออกห่างจากผู้สังเกตแสดงความถี่ต่ำลงแสงเลื่อนไปทางสเปกตรัมสีแดง</t>
  </si>
  <si>
    <t>แหล่งกำเนิดแสงออกห่างจากผู้สังเกตแสดงความถี่ต่ำลงแสงเลื่อนไปทางสเปกตรัมสีแดง</t>
  </si>
  <si>
    <t>การเลื่อนไปทางแดงของสเปกตรัมของกาแล็กซีที่อยู่ห่างไกลบ่งชี้ว่าเอกภพกำลังขยายตัว</t>
  </si>
  <si>
    <t>ไมโครเวฟในปัจจุบันคือคลื่นวิทยุที่มีความถี่สูงมากระดับหลาย GHz  จนมีความยาวคลื่นสั้นมากแต่คลื่นไมโครเวฟพื้นหลังมันคือ "สภาพปัจจุบัน" ของเอกภพ  ที่มีคลื่นแม่เหล็กไฟฟ้า (คลื่นวิทยุ)แพร่กระจายอยู่ทุกแห่งหนในเอกภพ</t>
  </si>
  <si>
    <t>เกิดขึ้นราว 300,000 ปีหลังจากการระเบิดใหญ่ที่เป็นจุดกำเนิดของเอกภพ มีอุณหภูมิประมาณ5000เคลวิน ในเอกภพตอนนั้นมีอะตอมของฮีเลียม ไฮโดรเจน โฟตอน นิวทริโน</t>
  </si>
  <si>
    <t>กราฟที่ได้เป็นเส้นตรงจึงสรุปได้ว่าความเร็วในการเคลื่อนที่ของกาแล็กซีออกจากผู้สังเกตแปรผันตรงกับระยะทางระหว่างกาแล็กซีกับผู้สังเกตตาม Hubble-Lemaitre’s law</t>
  </si>
  <si>
    <t>ไม่และสเปกตรัมที่วัดได้จะแสดงความถี่ที่สูงขึ้นและเห็นแสงเลื่อนไปทางสเปกตรัมสีน้ำเงิน</t>
  </si>
  <si>
    <t>41487@promma.ac.th</t>
  </si>
  <si>
    <t>ณัฐกฤตา แย้มศรี</t>
  </si>
  <si>
    <t>น.ส.ณัฐกฤตา เเย้มศรี</t>
  </si>
  <si>
    <t>1.การเลื่อนไปทางแดงของสเปรกตรัมกาแล็กซี 2.รังสีไมโครเวฟพื้นหลัง 3.ธาตุต่างๆในเอกภพ 4.การมองเห็นย้อนกลับไปยังอดีต</t>
  </si>
  <si>
    <t>Aเพราะว่า กาแล็กซีกำลังเคลื่อนที่ห่างออกไป สเปรกตัมจะเลื่อนไปทางสีแดง</t>
  </si>
  <si>
    <t>การเคลื่อนที่ไปทา
สีแดงงของกาเเล็กซีบอกได้ว่าเอกภพกำลังขยายตัว หากเราคิดย้อนไปก้จะพบว่าทุกสิ่งในเอกภพถูกบีบอัดอยูาจุดๆเดียวเเละการระเลิดที่เกิดขึ้นอย่างรวดเร็วในจุดๆนี้คือ บิกเเบง</t>
  </si>
  <si>
    <t xml:space="preserve">รังสีไมโครเวฟในปัจจุบันที่เรารู้จักคือ คลื่นวิทยุแต่่มีความถี่สูงมากจนความยาวคลื่นสั้นมาก เช่น มือถือ ไมโครเวฟ ไมโครเวฟพื้นหลังคือคลื่นแม่เหล็กกที่กระจายอยู่ทุกที่ในเอกภพ
</t>
  </si>
  <si>
    <t>เกิดขึ้นราว 380,000 ปีหลังจากการระเบิดใหญ่ที่เป็นจุดกำเนิดของเอกภพ โดยทุกพื้นที่ในไชเอกภพมีคลื่นไมโครเวฟพื้นหลังอยู่ทั่วไป</t>
  </si>
  <si>
    <t>ยิ่งระยะทางระหว่างผู้สังเกตุและะความเร็วในการเคลื่อนที่ถอยห่างเพิ่มขึ้นก็ยิ่งมีจำนวนกาเเล็กซีจำนวนน้อยลงแต่มีขนาดที่ใหญ่ขึ้นเช่นกัน</t>
  </si>
  <si>
    <t>ไม่ สเปรกตัมที่วัดได้จะมีการเคลื่อนไปทางสีฟ้ามากขึ้น</t>
  </si>
  <si>
    <t>41465@promma.ac.th</t>
  </si>
  <si>
    <t>อัยยนันท์ เรืองรูจี</t>
  </si>
  <si>
    <t>นางสาวอัยย​นันท์​ เรืองรูจี</t>
  </si>
  <si>
    <t>การขยายตัวของเอกภพ และไมโครเวฟพื้นหลังจากอวกาศ​</t>
  </si>
  <si>
    <t>นิวเคลียสของไฮโดรเจนและฮีเลียม 300,000ปี</t>
  </si>
  <si>
    <t>A เพราะว่า ความยาวคลื่นเลื่อนไปทางสเปกตรัมสีแดงมากที่สุด</t>
  </si>
  <si>
    <t>แหล่งกำเนิดแสงออกจากผู้สังเกต แสงความถี่ต่ำลง และเห็นแสงเลื่อนไปทางสเปกตรัมสีแดง</t>
  </si>
  <si>
    <t>การเลื่อนทางแดงของกาแล็กซี เป็นข้อมูลสนับสนุนทฤษฎี​บิกแบงเรื่องการขยายตัวของเอกภพ</t>
  </si>
  <si>
    <t>รังสีไมโครเวฟพื้นหลังจะกระจายอยู่ทั่วๆเอกภพ เนื่องจากหาจุดกำเนิดไม่เจอ แต่รังสีไมโครเวฟในปัจจุบัน เรารู้จุดกำเนิดของคลื่น</t>
  </si>
  <si>
    <t>เกิดขึ้น 380,000ปี หลังการระเบิดใหญ่ที่เป็นจุดกำเนิดของเอกภพ และเอกภพในขณะนั้นมีรังสีไมโครเวฟพื้นหลังกระจายอยู่ทั่ว</t>
  </si>
  <si>
    <t>ความเร็วในการเคลื่อนที่ของกาแล็กซีออกจากผู้สังเกตแปรผันตรงกับระยะทางระหว่างกาแลคซีกับผู้สังเกต หรือมีความหมายว่ากาแล็กซีที่อยู่ไกลเคลื่อนที่ออกไปจากผู้สังเกตด้วยความเร็วที่มากกว่ากาแล็กซีที่อยู่ใกล้</t>
  </si>
  <si>
    <t>ไม่ และจะเห็นแสงเลื่อนไปทางสเปกตรัมสีน้ำเงิน</t>
  </si>
  <si>
    <t>41480@promma.ac.th</t>
  </si>
  <si>
    <t>กานต์พิชชา กอวัฒนาวรานนท์</t>
  </si>
  <si>
    <t>กานต์พืชชา กอวัฒนาวรานนท์</t>
  </si>
  <si>
    <t>ธาตุฮีเลียมและธาตุฟไฮโดรเจน</t>
  </si>
  <si>
    <t>การที่แหล่งกำเนิดแสงออกจากผู้สังเกต แสงความถี่ต่ำลง เห็นแสงเคลื่อนไปตามสเปกตรัมสีแดง</t>
  </si>
  <si>
    <t>การเคลื่อนที่ทางแดงแสดงให้เห็นว่าเอกภพกำลังขยายตัว</t>
  </si>
  <si>
    <t>รังสีไมโครเวฟพื้นหลังจะมีการกระจายตัว แต่รังสีไมโครเวฟที่เกิดขึ้นในปัจจุบันจะเกิดจากเรดาร์</t>
  </si>
  <si>
    <t>ช่วง 380,000 ปีหลังจากการระเบิดใหญ่ที่เป็นจุดกำเนิดของเอกภพ</t>
  </si>
  <si>
    <t>ถ้าระยะทางที่สังเกตมาก ความเร็วในการเคลื่อนที่ถอยห่างก็จะมาก ถ้าระยะทางที่สังเกตน้อยความเร็วในการเคลื่อนที่ก็จะน้อย ระยะทางกับความเร็วแปรผันตรงกัน</t>
  </si>
  <si>
    <t>ไม่เกิด และแถบเสปตรัมจะเคลื่อนไปทางสีน้ำเงิน</t>
  </si>
  <si>
    <t>41499@promma.ac.th</t>
  </si>
  <si>
    <t>สิตาภัทร พูลสวัสดิ์</t>
  </si>
  <si>
    <t>อะตอมของธาตุไฮโดรเจน และ ฮีเลียม หลังบิกแบง 300,000 ปี</t>
  </si>
  <si>
    <t>แหล่งกำเนิดแสงออกจากผู้สังเกต แสดงความถี่ต่ำลง เห็นแสงเลื่อนไปทางสเปกตรัมสีแดง</t>
  </si>
  <si>
    <t>การเลื่อนไปทางแดงของสเปกตรัม ของกาแล็กซีที่อยู่ห่างไกลบอกได้ว่าเอกภพกำลังขยายตัว และไปไกลยิ่งขึ้น</t>
  </si>
  <si>
    <t>รังสีไมโครเวฟจะมีการกระจายตัว แต่รังสีไมโครเวฟในปัจจุบันจะเกิดจากเรดาห์</t>
  </si>
  <si>
    <t>ช่วง 380,000 ปี หลังจากการเกิดระเบิดครั้งใหญ่ที่เป็นจุดกำเนิดของเอกภพ</t>
  </si>
  <si>
    <t>ถ้าระยะทางที่สังเกตมากความเร็วในการเคลื่อนที่ถอยห่างก็จะมากส่วนถ้าระยะทางที่สังเกตน้อยความเร็วในการเคลื่อนที่ก็จะน้อย</t>
  </si>
  <si>
    <t>ไม่เกิดและสเปกตรัมจะเคลื่อนไปทางน้ำเงิน</t>
  </si>
  <si>
    <t>41486@promma.ac.th</t>
  </si>
  <si>
    <t>ฐิตาภรณ์ หอมฟุ้ง</t>
  </si>
  <si>
    <t>หลังเกิกบิกแบง 3000000 เกิดนิวเคลียสของไฮโดรเจนและฮีเลียม</t>
  </si>
  <si>
    <t xml:space="preserve">A เพราะ ความยาวคลื่นมากที่สุด แสงความถี่ต่ำลง </t>
  </si>
  <si>
    <t>แหล่งกำเนิดแสงออกจากผู้สังเกต แสงความถี่ ต่ำลง เห็นแสงเลื่อนไปทางสเปกตรัมสีแดง</t>
  </si>
  <si>
    <t>ความถี่ของคลื่นรังสีไมโครเวฟพื้นหลังจะสูงกว่ารังสีไมโครเวฟปัจจุบันและเราไม่ทราบว่ารังสีไมโครเวฟพื้นหลังมาจากทิศใด</t>
  </si>
  <si>
    <t>เกิดในช่วงเวลา300,000ปีหละงจากบิกแบงเอกภพในขณะนั้นมีอุณหภูมิประมาณ5000เคลวินในเอกภพตอนนั้นมีอะตอมมีฮีเลียม ไฮโดรเจน โฟตอน นิวทรีโน</t>
  </si>
  <si>
    <t>ไม่ เพราะ ถ้าเคลื่อนเข้าหาผู้สังเกต เห็นแสงเลื่อนไปทางสเปกตรัมน้ำเงิน</t>
  </si>
  <si>
    <t>43399@promma.ac.th</t>
  </si>
  <si>
    <t>กัญสพัฒน์ ชายทอง</t>
  </si>
  <si>
    <t>น.ส.กัญสพัฒน์ ชายทอง</t>
  </si>
  <si>
    <t>ฮีเลี่ยมและไฮโดรเจน</t>
  </si>
  <si>
    <t>A เพราะแหล่งกำเนิดแสงออกจากผู้สังเกต</t>
  </si>
  <si>
    <t>รังสีไมโครเวฟเกิดจากการกระจายตัวอยู่ รังสีไมโครเวฟในปัจจุบันเกิดจากเรดาร์</t>
  </si>
  <si>
    <t>300,000ปี อุณหภูมิต่ำลงมีนิวตรอน โปรตรอน และนิวเคลียสของฮีเลี่ยม</t>
  </si>
  <si>
    <t>ความเร็วในการเคลื่อนที่ออกไปจากผู้สังเกตด้วยความเร็วที่มากกว่ากาแล็กซีที่อยู่ไกล้</t>
  </si>
  <si>
    <t>ไม่ แถบสเปกตรัมจะเป็นสีน้ำเงิน</t>
  </si>
  <si>
    <t>41493@promma.ac.th</t>
  </si>
  <si>
    <t>ภัทราพร ปานเจริญ</t>
  </si>
  <si>
    <t>อะตอมของธาตุไฮโดรเจน และ ฮีเลียม หลังบิกแบง 300,000</t>
  </si>
  <si>
    <t>ตอบ A เพราะว่ากาเเล็กซีกำลังเคลื่อนที่ห่างออกไป สเปกตรัมจะเลื่อนไปทางสีแดง</t>
  </si>
  <si>
    <t>การที่แหล่งกำเนิดแสงออกจากผู้สังเกต แสงความถี่ต่ำลงเห็นแสงเลื่อนไปทางสเปคตรัมสีแดง</t>
  </si>
  <si>
    <t>การเลื่อนไปทางแดงสเปคตรัม ของกาแล็กซีที่อยู่ห่างไกลบอกได้ว่าเอกภพกำลังขยายตัว และไปไกลขึ้น</t>
  </si>
  <si>
    <t>รังสีไมโครเวฟพื้นหลังจะมีการกระจายตัว แต่รังสีไมโครเวฟที่เกิดขึ้นในปัจจุบันจะมาจากเรดาร์</t>
  </si>
  <si>
    <t>จะไม่เกิดการเลื่อนทางแดง สเปคตรัมจะเคลื่อนไปทางสีน้ำเงิน</t>
  </si>
  <si>
    <t>41606@promma.ac.th</t>
  </si>
  <si>
    <t>คณิศร แซ่เอี้ยว</t>
  </si>
  <si>
    <t>น.ส.คณิศร  เเซ่เอี้ยว</t>
  </si>
  <si>
    <t>ไนโตรเจนเเละฮีเลียม</t>
  </si>
  <si>
    <t>A เพราะ ว่า Galaxy  กำลังเคลื่อนที่ห่างออกไปสเปกตรัมจะเคลื่อนที่ไปทางสีแดง</t>
  </si>
  <si>
    <t>แหล่งงกำเนิดเเสง ออกจาก ผู้สังเกต แสงความถี่ ต่ำลง เห็นแสงเลื่อนไปทางสเปกตรัมสีเเดง</t>
  </si>
  <si>
    <t>รังสีไมโครเวฟพื้นหลังจะมีการกระจายตัวแต่รังสีไมโครเวฟที่เกิดขึ้นในปัจจุบันจะมาจากเรดาร์ ส่งเลยไหมไปส่งขอบคุณมาก</t>
  </si>
  <si>
    <t>เกิดขึ้นราว 380,000 ปีหลังจากการระเบิดใหญ่ที่เป็นจุดกำเนิดของเอกภพ 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</si>
  <si>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มากกว่าความเร็วในการเคลื่อนที่ถอยห่างก็จะมากส่วนถ้าระยะทางที่สังเกตน้อยกว่าความเร็วในการเคลื่อนที่ก็จะน้อยระยะทางกับความเร็วแปรผันตรงกัน</t>
  </si>
  <si>
    <t>ไม่ เพราะ เเสงจะเลื่อนไปทางเสปกตรัมสีน้ำเงิน เรียกว่าการเลื่อนทางน้ำเงิน</t>
  </si>
  <si>
    <t>41416@promma.ac.th</t>
  </si>
  <si>
    <t>มณริดา จันชูกลิ่น</t>
  </si>
  <si>
    <t>นางสาวมณริดา จันชูกลิ่น</t>
  </si>
  <si>
    <t>ธาตุไฮโดรเจนและฮีเลียม เกิดช่วง300,000ปี หลังบิกแบง</t>
  </si>
  <si>
    <t>ตอบAเพราะมีเส้นความยาวมากที่สุด</t>
  </si>
  <si>
    <t>เกิดขึ้นจากแหล่งกำเนิดแสงออกจากผู้สังเกตแสงความถี่ต่ำลงเห็นแสงเลื่อนไปทางสเปกตรัมสีแดงเรียกว่าการเลื่อนทางแดง</t>
  </si>
  <si>
    <t>รังสีไมโครเวฟพื้นหลังจะมีการกระจายตัวแต่รังสีไมโครเวฟที่เกิดจากเรดาร์</t>
  </si>
  <si>
    <t>เกิดขึ้นราว380,000 ปีหลังจากการระเบิดดใหญ่ที่เป็นจุดกำเนิดของเอกภพ 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</si>
  <si>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ว่าความเร็วในการเคลื่อนที่ถอยห่างก็จะมากส่วนถ้าระยะทางที่สังเกตุความเร็วน้อยความเร็วในการเคลื่อนที่ก็จะน้อย</t>
  </si>
  <si>
    <t>จะไม่เกิดการเลื่อนทางลงสเปคตรัมจะเคลื่อนไปทางสีน้ำเงิน</t>
  </si>
  <si>
    <t>41404@promma.ac.th</t>
  </si>
  <si>
    <t>จุฑามาส เอมจุ้ย</t>
  </si>
  <si>
    <t>นางสาวจุฑามาส เอมจุ้ย</t>
  </si>
  <si>
    <t>1.การขยายตัวของเอกภพ
2.ไมโครเวฟพื้นหนังจากอวกาศ</t>
  </si>
  <si>
    <t>ตอน A เพราะมีเส้นความยาวคลื่นมากที่สุด</t>
  </si>
  <si>
    <t>การที่แหล่งกำเนิดแสง ออกจากผู้สังเกตแสดงความถี่ต่ำลงเห็นแสงเลื่อนไปทางสเปกตรัมสีแดง</t>
  </si>
  <si>
    <t>รังสีไมโครเวฟพื้นหลังจะมีการกระจายตัวแต่รังสีไมโครเวฟที่เกิดขึ้นในปัจจุบันจะเกิดจากเรดาร์</t>
  </si>
  <si>
    <t>ช่วง380,000ปีหลังจากเกิดการระเบิดครั้งใหญ่ที่เป็นจุดกำเนิดของเอกภพ</t>
  </si>
  <si>
    <t>ถ้าระยะทางที่สังเกตมากความเร็วในการเคลื่อนที่ถอยห่างก็จะมากส่วนถ้าระยะทางที่สังเกตุความเร็วน้อยความเร็วในการเคลื่อนที่ก็จะน้อย</t>
  </si>
  <si>
    <t>41602@promma.ac.th</t>
  </si>
  <si>
    <t>กฤชณัท เจริญเร็ว</t>
  </si>
  <si>
    <t>ไนโตรเจนและฮีเลียม</t>
  </si>
  <si>
    <t>A เพราะ ว่า Galaxy กำลังเคลื่อนที่ห่างออกไปสเปกตรัมจะเคลื่อนที่ไป ทางสีแดง</t>
  </si>
  <si>
    <t>แหล่งกำเนิดแสง ออกจาก ผู้สังเกต แสงความถี่ ต่ำลง เห็นแสงเลื่อนไป ทางสเปกตรัมสีแดง</t>
  </si>
  <si>
    <t>รังสีไมโครเวฟพื้นหลังจะมีการกระจายตัวแต่รังสีไมโครเวฟที่เกิดขึ้นใน ปัจจุบันจะมาจากเรดาร์ ส่งเลยไหมไปส่งขอบคุณมาก</t>
  </si>
  <si>
    <t>เกิดขึ้นราว 380,000 ปีหลังจากการระเบิดใหญ่ที่เป็นจุดกำเนิดของ เอกภพ เอกภพมีคลื่นไมโครเวฟพื้นหลังอยู่ทั่วไปและมีอย่างเกือบ สม่ำเสมอในทุกทิศทาง รังสีพื้นหลังแต่ละบริเวณมีความแตกต่างกันเพียง เล็กน้อย</t>
  </si>
  <si>
    <t>ถ้าระยะทางที่สังเกตมากกว่าความเร็วในการเคลื่อนที่ถอยห่างก็จะมาก ส่วนถ้าระยะทางที่สังเกตน้อยกว่าความเร็วในการเคลื่อนที่ก็จะน้อยระยะ ทางกับความเร็วแปรผันตรงกัน</t>
  </si>
  <si>
    <t>ไม่ เพราะ แสงจะเลื่อนไปทางเสปกตรัมสีน้ำเงิน เรียกว่าการเลื่อนทาง น้ำเงิน</t>
  </si>
  <si>
    <t>41656@promma.ac.th</t>
  </si>
  <si>
    <t>ธิกาญรัตน์ นกวอน</t>
  </si>
  <si>
    <t>การขยายตัวของเอกภพและไมโคเวฟพื้นหลังจากอวกาศ</t>
  </si>
  <si>
    <t>Aเพราะว่า Galax กำลังเคลื่อนที่ห่างออกไปสเปกตรัมจะเคลื่อนออกไปทางสีแดง</t>
  </si>
  <si>
    <t>แหล่งกำเนิดแสงออกจากผู้สังเกตแสงความถี่ตำ่ลงเห็นแสงเลื่อนไปทางสเปกตรัมสีแดง</t>
  </si>
  <si>
    <t>บ่งบอกว่าเอกภาพขยายตัว</t>
  </si>
  <si>
    <t>คังมีไมโครเวฟพื้นหลังจะมีการกระจายตัวแต่รังสีไมโครเวฟที่เกิดขึ้นในปัจจุบันจะมาจากเรดาห์</t>
  </si>
  <si>
    <t>เกิดราว380,000ปีหลังจาการระเบิดใหญ่เป็นจุดกำเนิดของเอกภพมีคลื่นไมโครเวฟพื้นหลังอยู่ทั่วไปและมีอย่างเกือบสมกาเสมอในทุกทิศทางรังสีพื้นหลังแต่ละบริเวณมีความแตกต่างกันเพียงเล็กน้อย</t>
  </si>
  <si>
    <t>ถ้าระยะทางที่สังเกตุมากกว่าความเร็วในการเคลื่อนที่ถอยห่างก็จะมากส่วนถ้าระยะทางที่สังเกตุน้อยความเร็วในการเคลื่อนที่มากกว่า</t>
  </si>
  <si>
    <t>ไม่ เพราะแสงจะเลื่อนไปทางสเปกตรัมสีนำ้เงิน</t>
  </si>
  <si>
    <t>41402@promma.ac.th</t>
  </si>
  <si>
    <t>ขวัญข้าว โฉมฉาย</t>
  </si>
  <si>
    <t>Aเพราะ กาแลกซี่กำลังเคลื่อนที่ห่างออกไปสเปกตรัมจะเคลื่อนที่ไปทางสีแดง</t>
  </si>
  <si>
    <t>แหล่งกำเนิดแสง ออกจากผู้สังเกต แสงความถี่ต่ำลง เห็นแสงเลื่อนไปทางสเปกตรัมสีแดง</t>
  </si>
  <si>
    <t>บอกว่าเอกภพกำลังขยายตัว</t>
  </si>
  <si>
    <t xml:space="preserve">รังสีไมโครเวฟพื้นหลังจะมีการกระจายตัวแต่รังสีไมโครเวฟที่เกิดขึ้นใน ปัจจุบันจะมาจากเรดาร์
</t>
  </si>
  <si>
    <t>เกิดขึ้นราว 380.000 ปีหลังจากการระเบิดใหญ่ที่เป็นจุดกำเนิดของเอกภพ 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</si>
  <si>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ถ้าระยะทางที่สังเกตมากกว่าความเร็ว ในการเคลื่อนที่ถอยุห่างก็จะมาก ส่วนถ้าระยะทางที่สังเกตน้อยกว่าความเร็วในการเคลื่อนที่ก็จะน้อยระยะทางกับความเร็วแปรผันตรงกัน</t>
  </si>
  <si>
    <t>ไม่เพราะ แสงจะเลื่อนไปทางสเปกตรัมสีน้ำเงิน เรียกว่าการเลื่อนทางน้ำเงิน</t>
  </si>
  <si>
    <t>41365@promma.ac.th</t>
  </si>
  <si>
    <t>ธนัญญา พุ่มจิตร</t>
  </si>
  <si>
    <t>A เพราะว่า Galaxy กำลังเคลื่อนที่ห่างออกไปสเปกตรัมเคลื่อนที่ไปทางสีแดง</t>
  </si>
  <si>
    <t>แหล่งกำเนิดแสง ออกจาก ผู้สังเกต แสงความถี่ตำ่ลง เห็นแสงเลื่อนไปทางสเปกตรัมที่แดง</t>
  </si>
  <si>
    <t xml:space="preserve">บ่งบอกว่าเอกภพกำลังขยายตัว </t>
  </si>
  <si>
    <t>รังสีไมโคเวฟพื้นหลังจะมีการกระจายตัวแต่รังสีไมโครเวฟที่เกิดขึ้นในปัจจุบันจะมาจากเรดาร์</t>
  </si>
  <si>
    <t>ถ้าระยะทางที่สังเกตมากกว่าความเร็วในการเคลื่อนที่ถอยห่างก็จะมากถ้าระยะทางที่สังเกตน้อยกว่าความเร็วในการเคลื่อนที่ก็จะน้อยระยะทางกับความเร็วแปรผันตรงกัน</t>
  </si>
  <si>
    <t>ไม่ เพราะ แสงจะเลื่อนไปทางสเปกตรัมสีน้ำเงิน เรียกว่าการเลื่อนทางน้ำเงิน</t>
  </si>
  <si>
    <t>41398@promma.ac.th</t>
  </si>
  <si>
    <t>อชิระ คำหอม</t>
  </si>
  <si>
    <t>ไนโตรเจน และฮีเลียม</t>
  </si>
  <si>
    <t>A  เพราะ Galaxy กำลังเคลื่อนที่ห่างออกไป สเปกตรัมจะเคลื่อนที่ไปทางสีแดง</t>
  </si>
  <si>
    <t>บอกว่าเอกภาพกำลังขยายตัว</t>
  </si>
  <si>
    <t>รังสีไมโครเวฟพื้นหลังจะมีการกระจายตัวแต่รังสีไมโครเวฟที่เกิดขึ้นในปัจจุบันจะมาจากเรดาร์</t>
  </si>
  <si>
    <t>เกิดขึ้น 380,000 ปีหลังจากการระเบิดใหญ่ที่เป็นจุดกำเนิดของเอกภพเอกภพมีคลื่นไมโครเวฟ  พื้นหลังอยู่ทั่วไปและมีเกือบสม่ำเสมอ</t>
  </si>
  <si>
    <t>ถ้าระยะทางที่สังเกตมากกว่าความเร็วในการเคลื่อนที่ถอยห่างก็จะมากส่วนได้ระยะทางสังเกตน้อยกว่าความเร็วในการเคลื่อนที่ก็จะน้อยระยะทางเท่ากับความเร็วแปรผันตรงกัน</t>
  </si>
  <si>
    <t>ไม่เพราะแสงจะเลื่อนไปทางสเปกตรัมสีน้ำเงินเรียกว่าการเลื่อนทางน้ำเงิน</t>
  </si>
  <si>
    <t>41514@promma.ac.th</t>
  </si>
  <si>
    <t>รัตตัญญู แหลมทอง</t>
  </si>
  <si>
    <t>การขยายตัวของเอกภพและคลื่นไมโครเวฟพื้นหลังจากอวกาศ</t>
  </si>
  <si>
    <t>A เพราะ galaxyกําลังเคลื่อนที่ห่างออกไปจาก spectrumที่ไปทางสีแดง</t>
  </si>
  <si>
    <t>แหล่งกําเนิดแสงออกจากผู้สังเกตุแสงความถี่ตํ่าลงเห็นแสงเลื่อนไปทาง spectrumสีแดง</t>
  </si>
  <si>
    <t>บ่งบอกว่าเอกภพกําลังขยายตัว</t>
  </si>
  <si>
    <t>รังสีไมโครเวฟพื้นหลังจะมีการกระจายตัวรังสีไมโครเวฟที่เกิดขึ้นปัจจุบันมาจากเรดาร์</t>
  </si>
  <si>
    <t>เกิดราว 380,000 ปีหลังการระเบิดใหญ่เป็นจุดกำเนิดเอกภพเอกภพมีครื่นไมโครเวฟพื้นหลังอยู่ทั่วไปและมีอย่างสม่ำเสมอในทุกทิศทุกทางรัศมีพื้นหลังบริเวณมีความแตกต่างกันเพียงเล็กน้อย</t>
  </si>
  <si>
    <t>ถ้าระยะทางที่สังเกตมากกว่าความเร็วในการเคลื่อนที่ถอยห่างก็จะมากส่วนถ้าระยะที่สังเกตุน้อยกว่าความเร็วการเคลื่อนที่ก็จะน้อยตามระยะทางที่แปรผันตรง</t>
  </si>
  <si>
    <t>ไม่เพราะแสงจะจะเลื่อนไปทางspectrum สีนํ้าเงินเรียกว่าเลื่อนทางนํ้าเงิน</t>
  </si>
  <si>
    <t>41399@promma.ac.th</t>
  </si>
  <si>
    <t>กัญญ์ณพัชร สังข์ลาโพธิ์</t>
  </si>
  <si>
    <t>อุณหภูมิพื้นหลังอวกาศ การขยายตัวของเอกภพ</t>
  </si>
  <si>
    <t>ยิ่งไกลออกไปจะยิ่งแดง</t>
  </si>
  <si>
    <t>แตกต่างเพราะมาจากทุกทิศทางและทุกเวลา</t>
  </si>
  <si>
    <t>เกิดขึ้นราว 380,000 ปีหลังจากการระเบิดใหญ่ที่เป็นจุดกำเนิดของเอกภพ เอกภพจะเย็นตัวลงพอที่จะเกิดอะตอมปกติในสภาพไม่มีประจุ</t>
  </si>
  <si>
    <t>ยิ่งระยะระหว่างผู้สังเกตกับกาแล็กซียิ่งไกลกันความเร็วในการเคลื่อนที่ก็จะยิ่งเร็วขึ้น</t>
  </si>
  <si>
    <t xml:space="preserve">ไม่ </t>
  </si>
  <si>
    <t>41437@promma.ac.th</t>
  </si>
  <si>
    <t>วรพันธ์ ตันสกุล</t>
  </si>
  <si>
    <t>A เพราะว่า Galaxy กำลังกำลังเคลื่อนที่ห่างออกไป สเปคตรัมจะเคลื่อนที่ไปทางสีแดง</t>
  </si>
  <si>
    <t>เกิดขึ้นจาก Galaxy กำลังขยายตัว</t>
  </si>
  <si>
    <t>กาแล็กซีเกือบทั้งหมดเคลื่อนที่หนีห่างออกจากเรา หมายความว่าแสงจากกาแล็กซีเหล่านี้จะถูก “ยืดออก” และปรากฏว่าเปลี่ยนสีออกไปทางสีแดงเล็กน้อย ทฤษฎีบิ๊กแบงจึงมีความเป็นไปได้</t>
  </si>
  <si>
    <t xml:space="preserve">แตกต่างกัน รังสี ไมโครเวฟพื้นหลังจะอยู่ใน Galaxy </t>
  </si>
  <si>
    <t xml:space="preserve">เกิดขึ้นราว 380,000 ปี หลังจากการระเบิดใหญ่ที่เป็นจุดกำเนิดของ เอกภพ เอกภพมีคลื่นไมโครเวฟอยู่พื้นหลัง อยู่ทั่วไป และมีอย่างเกือบสม่ำ และมีอย่างเกือบสม่ำเสมอทุกทิศทาง รังสีพื้นหลังแต่ละบริเวณ มีความแตกต่างกันเพียงเล็กน้อย
</t>
  </si>
  <si>
    <t xml:space="preserve">ถ้าระยะทางที่สังเกตมากกว่าความเร็ว ในการเคลื่อนที่ถอยห่างก็จะมาก ส่วนถ้าระยะทางที่สังเกตน้อยกว่าความเร็ว ในการเคลื่อนที่ก็จะน้อยระยะทาง กับความเร็วแปรผันตรงกัน
</t>
  </si>
  <si>
    <t xml:space="preserve">ไม่เพราะ ถ้าเคลื่อนที่ไปทางสีแดงจะเป็นการขยายตัวของ Galaxy
</t>
  </si>
  <si>
    <t>43431@promma.ac.th</t>
  </si>
  <si>
    <t>กีรัตยา บุญหนา</t>
  </si>
  <si>
    <t xml:space="preserve">นางสาวกีรัตยา บุญหนา </t>
  </si>
  <si>
    <t xml:space="preserve">ตรวจพบรังสีไมโครเวฟพื้นหลังจักวาล.
</t>
  </si>
  <si>
    <t>ไฮโดรเจน , ฮีเลียม เกิดในช่วงเวลา 10 กำลัง-43 วินาที.</t>
  </si>
  <si>
    <t>กาแล็กซี D มีค่าความยาวคลื่นน้อยกว่าความยาวคลื่นของกาแล็คซีอื่นๆเพราะเมื่อแสงเคลื่อนที่ห่างมากๆการวัดคลื่นจะมีความยาวที่ต่ำ.</t>
  </si>
  <si>
    <t>ความยาวคลื่นแสงถูกยืดขยายออกไปเรื่อยๆ.</t>
  </si>
  <si>
    <t>การเลื่อนทางแดงจะเกิดตอนที่แหล่งกำเนิดแสงเคลื่อนที่ออกไปห่างจากผู้สังเกตและสอดคล้องกับกับทฤษฎีบิกแบงเพราะจะมีการขยายพื้นที่ของเอกภพอยู่จนถึงปัจจุบัน.</t>
  </si>
  <si>
    <t>รังสีไมโครเวฟพื้นหลังเกิดจากร่องรอยของการระเบิกบิกเเบงและมีการเคลื่อนที่ไปในทิศทางต่างๆส่วนไมโครเวฟทีเกิดในปัจจุบันคือคลื่นความถี่ของวิทยุ.</t>
  </si>
  <si>
    <t>380,000 ปี หลังจากระเบิดบิกแบง ขณะนั้นเอกภพยังไม่ได้มีการะเบิดบิกแบงและยังไม่ได้เกิดสสารต่างๆ.</t>
  </si>
  <si>
    <t>ในช่วงระยะทาง100-300 เมกะพาร์เซก ความเร็วในการเคลื่อนที่จะมีการเคลื่อนตั้งแต่10,000-18,000 k/s จนในช่วงระยะ400-700 เมกะพาร์เซก ความเร็วในการเคลื่อนที่จะอยู่ระยะ19,000-40,000k/s.</t>
  </si>
  <si>
    <t>ไม่เกิดการเลื่อนทางแดง แถบสเปกตรัมที่วัดจะมีความยาวคลื่นที่ยาวลดลงเพราะกาเเล็คซีไม่ได้เคลื่อนออกไปแต่เคลื่อนเข้าหาทำให้ความยาวคลื่นลดลง.</t>
  </si>
  <si>
    <t>43433@promma.ac.th</t>
  </si>
  <si>
    <t>จันทัปปภา สุทธิคีรี</t>
  </si>
  <si>
    <t>ขยายตัวของเอกภพ อุณหภูมิพื้นหลัง หรือคลื่นไมโครเวฟที่ยังหลงเหลืออยู่</t>
  </si>
  <si>
    <t>ไฮโดรเจน และฮีเลียม เกิดหลังจากเกิดบิกแบง 300,000 ปี</t>
  </si>
  <si>
    <t>กาแล็กซีA เพราะwavelengthยาวกว่ากาแล็กซีอื่น และอยู่ห่างกันมาก</t>
  </si>
  <si>
    <t>การขยายตัวของเอกภพและไมโครเวฟหลังจากอวากาศ</t>
  </si>
  <si>
    <t>มีการการขยายตัวมากกว่า</t>
  </si>
  <si>
    <t>ในปี พ.ศ. 2532 เอกภพขยายตัว</t>
  </si>
  <si>
    <t>เมื่อความเร็วในการเคลื่อนที่ถอยห่างมากขึ้น ระยะทางระหว่างผู้สังเกตกับกาแลกซีก็เพิ่มมากขึ้น</t>
  </si>
  <si>
    <t>การเครื่อนที่ของกาแล็กซีจะแปรผันตรงกับระยะทาง</t>
  </si>
  <si>
    <t>43432@promma.ac.th</t>
  </si>
  <si>
    <t>ษิรภัทรษร สีเขียว</t>
  </si>
  <si>
    <t>นางสาวษิรภัทรษร สีเขียว</t>
  </si>
  <si>
    <t>-กาแล็กซีทรงกังหัน M51
-รังสีไมโครเวฟพื้นหลังจักรวาล</t>
  </si>
  <si>
    <t>A เพราะ ความถี่มากที่สุด</t>
  </si>
  <si>
    <t>การเลื่อนแดงของกาแล็กซีที่อยู่ห่างไกลพบว่า กาแล็กซีกำลังเคลื่อนที่ออกห่างไกลจากโลกทุกๆ ทิศทาง จึงสันนิษฐานว่า เอกภพกำลังขยายตัวออกทุกทิศทาง</t>
  </si>
  <si>
    <t>ความยาวคลื่น</t>
  </si>
  <si>
    <t>ยิ่งระยะทางมากความเร็วก็จะมากตาม</t>
  </si>
  <si>
    <t>ไม่ ปรากฏว่าจะความถี่ตํ่าลง ความยาวคลื่นเพิ่มขึ้น</t>
  </si>
  <si>
    <t>41359@promma.ac.th</t>
  </si>
  <si>
    <t>ญาดาฐิตา ศรีสิงหฬ</t>
  </si>
  <si>
    <t>น.ส.ญาดาฐิตา ศรีสิงหฬ</t>
  </si>
  <si>
    <t>1.การขยายของจักรวาล
2.รังสีไมโครเวฟพื้นหลังจักรวาล</t>
  </si>
  <si>
    <t>ไฮโดรเจนและฮีเลียม เกิดช่วงหลังเกิดบิกแบง 300,000 ปี</t>
  </si>
  <si>
    <t>A เพราะขยายไปได้ไกลแล้ว</t>
  </si>
  <si>
    <t>เกิดจากความยาวคลื่นของแสงถูกยืดออกไปพร้อมกับพื้นที่ว่างตลอด ระยะทางที่แสงเดินทางมา ทำให้อาจพบการเคลื่อนที่ถอยห่างของกาแล็กซีที่อยู่ไกลออกไป ซึ่งมีความเร็ว มากกว่าความเร็วแสง</t>
  </si>
  <si>
    <t>การเลื่อนไปทางแดงของสเปกตรัม ของกาแล็กซีที่อยู่ห่างไกลบ่งชี้ว่าเอกภพกำลังขยายตัว</t>
  </si>
  <si>
    <t>รังสีไมโครเวฟพื้นหลังคือสภาพปัจจุบันของเอกภพ  ที่มีคลื่นแม่เหล็กไฟฟ้า รังสีไมโครเวฟปัจจุบันคือรังสีคลื่นวิทยุ</t>
  </si>
  <si>
    <t>เป็นแสงเรืองค้างของแสงในเอกภพที่เกิดขึ้นราว 380,000 ปีหลังจากการระเบิดใหญ่ที่เป็นจุดกำเนิดของเอกภพ</t>
  </si>
  <si>
    <t>ความเร็วในการเคลื่อนที่ของกาแล็กซีกับผู้สังเกตแปนผันตรงกับระยะทางระหว่างกาแล็กซีกับผู้สังเกต</t>
  </si>
  <si>
    <t>ไม่เกิด แถบสเปคตรัมจะเกิดการเคลื่อนที่ไปทางสีน้ำเงิน</t>
  </si>
  <si>
    <t>41582@promma.ac.th</t>
  </si>
  <si>
    <t>กรกฤต ผ่องภักต์</t>
  </si>
  <si>
    <t>นายกรกฤต  ผ่องภักต์</t>
  </si>
  <si>
    <t>ฮโดรเจน และฮีเลียม 
หลังเกิดบิกเเบง300000ปี</t>
  </si>
  <si>
    <t>A เพราะว่ากาแล็กซีกำลังเคลื่อนที่ห่างออกไป สเปกตรัมจะเลื่อนไปทางสีแดง</t>
  </si>
  <si>
    <t>เเหล่งกําเนิดเเสง ออกจาก ผู้สังเกต เเสงความถี่ ต่ำลง เห็นเเสงเลื่อนไปทางสเปกตรัมสีเเดง</t>
  </si>
  <si>
    <t>เเตกต่างเพราะไมโครเวฟที่เราใช้คือใช้เวฟอาหารส่วนรังสีไมโคเวฟพื้นหลังอวกาศใช้ถ่ายเทอากาศออกข้างนอก</t>
  </si>
  <si>
    <t>กราฟความสัมพันธ์ระหว่างความเร็วในการเคลื่อนที่ของกาเเล็กซีออกจากผู้สังเกตกับระยะทางขแงกาเเล็กซีกับผู้สังเกตุ</t>
  </si>
  <si>
    <t>เมื่อกาแล็กซีเคลื่อนที่เข้าสู่เกตจะไม่เกิดการเลื่อนทางแดง เพราะการเคลื่อนที่ของกาแล็กซีไม่มีผลต่อความยาวของคลื่นแสงที่เป็นแดง แต่อาจเกิดการเปลี่ยนแปลงในแถบสเปกตรัม และการเปลี่ยนแปลงนี้จะสามารถนำไปสู่การตรวจวัดความเคลื่อนไหวของกาแล็กซีได้ เช่น การเปลี่ยนแปลงในแสงที่ส่งออกหรือในความถี่ของการกระจายแสง ซึ่งสามารถนำมาใช้ในการวิเคราะห์และสร้างประโยชน์ได้ต่างๆ ตามที่ต้องการ</t>
  </si>
  <si>
    <t>41431@promma.ac.th</t>
  </si>
  <si>
    <t>ปุณณสิน วิสมกา</t>
  </si>
  <si>
    <t>Aเพราะ กำลังห่างออกไปสเปกตรัมจะเคลื่อนที่ไปทางสีแดง</t>
  </si>
  <si>
    <t>แหล่งกำเนิดแสง ออกจากผู้สังเกต แสงความถี่ต่ำลง เห็นแสงเคลื่อนไปทางสเปกตรัมสีแดง</t>
  </si>
  <si>
    <t>รังสีไมโครเวฟพื้นหลังจะมีการกระจายตัว แต่รังสีไมโครเวฟที่เกิดขึ้น ปัจจุบันจะทาจากเรด้าร์</t>
  </si>
  <si>
    <t>เกิดขึ้นราว380.000 ปี หลังจากการระเบิดใหญ่ที่เป้นจุดกำเนิดใหญ่ของเอกภพ เอกภพมีคลื่นไมโครเวฟพื้นหลังอยุ่ทั่วไปและมีอย่างเกือบสม่ำเสมอในทุกทิศทาง รังสีพื้นหลังแต่ละบริเวณแต่ลละบริเวณห่างกันเพียงเล็กน้อย</t>
  </si>
  <si>
    <t>ถ้าระยะทางที่สังเกตมากกว่าความเร็ว ในการเคลื่อนที่ถอยุห่างก็จะมาก ส่วนถ้าระยะทางที่สังเกตน้อยกว่าความเร็วในการเคลื่อนที่ก้จะน้อยระยะทางกับความเร็วแปรผันตรงกัน</t>
  </si>
  <si>
    <t>ไม่เพราะ แสงจะเคลื่อนไปทางสเปรกตรัมสีน้ำเงิน</t>
  </si>
  <si>
    <t>41626@promma.ac.th</t>
  </si>
  <si>
    <t>กรฤทธิ ผ่องภักต์</t>
  </si>
  <si>
    <t>นายกรฤทธิ ผ่องภักต์</t>
  </si>
  <si>
    <t>การขยายตัวของเอกภพ เเละไมโครเวฟพื้นหลังจากอวกาศ</t>
  </si>
  <si>
    <t>เเหล่งกำเนิดเเสงออกจากผู้สังเกตเเสงความถี่
ตํ่าลงเห็นเเสงเลื่อนไปทางสเปกตรัมสีเเดง</t>
  </si>
  <si>
    <t>เเตกต่าง เพราะไมโครเวฟที่เราใช้คือใช้ทำอาหารส่วนรังสีไมโครเวฟพี้นหลังของอากาศใช้ถ่ายเทอากาศออกข้างนอก</t>
  </si>
  <si>
    <t>43430@promma.ac.th</t>
  </si>
  <si>
    <t>ณัฐฐชา คัดชา</t>
  </si>
  <si>
    <t>น.ส ณัฐฐชา คัดชา</t>
  </si>
  <si>
    <t>1.การเลื่อนไปทางแดงของสเปกตรัมกาแล็ตซี
2.รังสีไมโครเวฟพื้นหลัง</t>
  </si>
  <si>
    <t>ไฮโดรเจนและฮีเลียม หลังเกิดบิกแบง 1,000ล้านปี</t>
  </si>
  <si>
    <t>กาแล็กซีA เพราะ เส้นใดยาวมาก กาแล็กซีจะอยู่ห่างมาก</t>
  </si>
  <si>
    <t>การศึกษาการเลื่อนทางแดง(redshift) เป็นการศึกษาที่พบว่าแสงที่มาจากกาแล็กซีมีการเปลี่ยนแปลงไปทางคลื่นสีแดง เป็นการสนับสนุน ทฤษฎีบิกแบง เพราะเป็นหลักฐานว่าเอกภพกำลังขยายตัว</t>
  </si>
  <si>
    <t>เพราะเป็นรังสีที่มาจากทุกทิศทางและตลอดเวลา</t>
  </si>
  <si>
    <t>เมื่อความเร็วในการเคลื่อนที่ถอยห่างมากขึ้น ระยะทางระหว่าง ผู้สังเกตกับกาแล๊กซี่ก็จะมากขึ้นทั้งสองแปรผันตรงกัน</t>
  </si>
  <si>
    <t xml:space="preserve">ไม่เป็นแถบสีแดง </t>
  </si>
  <si>
    <t>41449@promma.ac.th</t>
  </si>
  <si>
    <t>ณัฐพร ตั้งเจริญสุข</t>
  </si>
  <si>
    <t>น.ส.ณัฐพร ตั้งเจริญสุข</t>
  </si>
  <si>
    <t>การขยายตัวของเอกภพ  คลื่นไมโครเวฟ</t>
  </si>
  <si>
    <t>ไฮโดรเจนและฮีเลียม เกิดขึ้นหลังเกิดบิกแบง 300,000ปี</t>
  </si>
  <si>
    <t>กาแล็กซี A เพราะ การเลื่อนของทางแดงมากซึ่งจะอยู่ห่างจากผู้สังเกตุมาก</t>
  </si>
  <si>
    <t>เมื่อกาแล็กซีที่อยู่ห่างไกลกว่าเคลื่อนหนีออกไปด้วยอัตราเร็วที่มากกว่า ดังนั้น สเปกตรัมของกาแล็กซีจะเลื่อนไปทางแดง</t>
  </si>
  <si>
    <t>การศึกษาการเลื่อนทางแดงเป็นการศึกษาที่พบว่าแสงที่มาจากกาแล็คซี่มีการเปลี่ยนแปลงไปทางคลื่นสีแดง เป็นการสนับสนุนทฤษฎีบิกแบง เพราะเป็นหลักฐานว่าเอกภพกำลังขยายตัว</t>
  </si>
  <si>
    <t>คลื่นไมโครเวฟพื้นหลัง มันคือ "สภาพปัจจุบัน" ของเอกภพ  ที่มีคลื่นแม่เหล็กไฟฟ้า (คลื่นวิทยุ)
แพร่กระจายอยู่ทุกแห่งหนในเอกภพ  คลื่นวิทยุเหล่านี้เป็นร่องรอยของอนุภาค Photons รังสีไมโคเวฟ ส่วน  ไมโครเวฟ ที่เรารู้จักกันในสิ่งของรอบตัว  มันคือ "คลื่นวิทยุ" แต่เป็นคลื่นวิทยุที่มีความถี่สูงมากระดับหลาย GHz  จนมีความยาวคลื่นสั้นมาก</t>
  </si>
  <si>
    <t>เกิดขึ้นราว 380,000 ปีหลังจากการระเบิดใหญ่ที่เป็นจุดกำเนิดของเอกภพ   และเอกภพในขณะนั้น ทั่วทุกพื้นที่ของเอกภพมีคลื่นไมโครเวฟพื้นหลังอยู่ทั่วไปและมีอย่างเกือบสม่ำเสมอในทุกทิศทาง</t>
  </si>
  <si>
    <t>เมื่อความเร็วในการเคลื่อนที่ถอยห่างมากขึ้นระยะทางระหว่างผู้สังเกตกับกาแล็กซี่ก็จะมากขึ้นทั้ง2 แปรผันตรงกัน</t>
  </si>
  <si>
    <t>เกิด แถบสเปกตรัมจะเกิดการเคลื่อนที่โดยการเห็นแสงเลื่อนไปทางสเปกตรัมสีน้ำเงิน</t>
  </si>
  <si>
    <t>41601@promma.ac.th</t>
  </si>
  <si>
    <t>อิณทัช สืบสาย</t>
  </si>
  <si>
    <t>การขย่ยตัวของเอกภพเเละไมโครเวฟพื้นหลังจากอวกาศ</t>
  </si>
  <si>
    <t>Aเพราะกาเเลกซี่กำลังเคลื่อนที่ห่างออกไปสเปกตรัมจะเคลื่อนที่ไปทางสีเเดง</t>
  </si>
  <si>
    <t>แหล่งกำเนิดแสงออกจากผู้สังเกตแสงความถี่ต่ำลงเห็นแสงเคลื่อนไปทางสเปกตรัมสีแดง</t>
  </si>
  <si>
    <t>รังสีไมโครเวฟพื้นหลังจะมีการกระจายตัว แต่รังสีไมโครเวฟที่เกิดขึ้นใน ปัจจุบันจะมาจากเรดาร์</t>
  </si>
  <si>
    <t>เกิดขึ้นราว 380.000 ปีหลังจากการระเบิดใหญ่ที่เป็นจุดกำเนิดของเอกภพ เอกภพมีคลื่น
ไมโครเวฟพื้นหลังอยู่ทั่วไปและมือย่างเกือบสม่ำเสมอในทุกทิศทาง รังสีพื้นหลังแต่ละ
บริเวณมีความแตกต่างกันเพียงเล็กน้อย</t>
  </si>
  <si>
    <t>ถ้าระยะทางที่สังเกตมากกว่าความเร็ว ในการเคลื่อนที่ถอยุห่างก็จะมาก ส่วนถ้าระยะทางที่สังเกตน้อยกว่าความเร็วในการเคลื่อนที่ก็จะ
น้อยระยะทางกับความเร็วแปรผันตรงกัน</t>
  </si>
  <si>
    <t>ไม่เพราะ แสงจะเลื่อนไปทางสเปกตรัมสีน้ำเงินเรียกว่าการเลื่อนทางน้ำเงิน</t>
  </si>
  <si>
    <t>43437@promma.ac.th</t>
  </si>
  <si>
    <t>ลักษิกา สังข์ทอง</t>
  </si>
  <si>
    <t>น.ส.ลักษิกา สังข์ทอง</t>
  </si>
  <si>
    <t>1.การขยายตัวของเอกภพ 2.คลื่นไมโครเวฟ</t>
  </si>
  <si>
    <t>ไฮโดรเจน และฮีเลียม 
หลังเกิดบิกแบง 300,000 ปี</t>
  </si>
  <si>
    <t>กาแล็กซี่A เพราะลูกศรที่อยู่บนเส้นสเปกตรัมเส้นใดยาวมาก กาแล็กซีจะอยู่ห่างมาก</t>
  </si>
  <si>
    <t>การศึกษาการเลื่อนทางแดง(redshift)เป็นการศึกษาที่พบว่าแสงที่มาจากกาแล็กซีมีการเปลี่ยนแปลงไปทางคลื่นสีแดง เป็นการสนับสนุน ทฤษฎีบิกแบง เพราะเป็นหลักฐานว่าเอกภพกำลังขยายตัว</t>
  </si>
  <si>
    <t>เมื่อความเร็วในการเคลื่อนที่ถอยห่างมากขึ้น ระยะทางระหว่างผู้สังเกตกับกาแล็กซีก็จะมากขึ้น</t>
  </si>
  <si>
    <t>ไม่มีการเปลี่ยนแปลง</t>
  </si>
  <si>
    <t>41407@promma.ac.th</t>
  </si>
  <si>
    <t>ณิชชา พรตศาสตร์</t>
  </si>
  <si>
    <t>ณิชชา ดรตศาสตร์</t>
  </si>
  <si>
    <t>A เพราะว่า  Galaxy กำลังเคลื่อนที่ห่างออกไปสเปคตรัมจะเคลื่อนที่ไปทางสีแดง</t>
  </si>
  <si>
    <t>แหล่งกำเนิดแสง ออกจากผู้สังเกตแสดงความถี่ต่ำลงเห็นแสงเลื่อนไปทางสเปคตรัมสีแดง</t>
  </si>
  <si>
    <t>บ่งบอกว่า เอกภพกำลังขยายตัว</t>
  </si>
  <si>
    <t>รังสีไมโครเวฟพื้นหลังจะมีการกระจายตัวแต่รังสีไมโครเวฟที่เกิดขึ้นในปัจจุบันจะมีมาจากเรดาร์</t>
  </si>
  <si>
    <t>เกิดขึ้นราว 380,000 ปีหลังจากระเบิดใหญ่ที่เป็นจุดกำเนิดของเอกภพเอกภพมีคลื่นไมโครเวฟพื้นหลังอยู่ทั่วไปและมีอย่างเกือบสม่ำเสมอในทุกทิศทางรังสีพื้นหลังแต่ละบริเวณมีความแตกต่างกันเพียงเล็กน้อย</t>
  </si>
  <si>
    <t>ไม่ เพราะแสงจะเลื่อนไปทางสเปกตรัมสีน้ำเงิน เรียกว่าการเคลื่อนที่ทางน้ำเงิน</t>
  </si>
  <si>
    <t>41588@promma.ac.th</t>
  </si>
  <si>
    <t>ชัยวัฒน์ จันทร์นาค</t>
  </si>
  <si>
    <t>การขยายตัวของเอกภพและไมโครเวฟจากอวกาศ</t>
  </si>
  <si>
    <t>A เพราะ กาแล็กซีเคลื่อนที่ห่างออกไปสเปกตรัมจะเคลื่อนที่ไปยังทางแดง</t>
  </si>
  <si>
    <t>แหล่งกำเนิดแสง ออกจากผู้สังเกต  เห็นเเสงเลื่อนไปทางสเปกตรัมสีแดง</t>
  </si>
  <si>
    <t>รังสีไมโครเวฟพื้นหลังจะมีการกระจายตัวเเค่รังสีไมโครเวฟที่เกิดขึ้นใน ปัจจุบันจะมาจากเรดาร์</t>
  </si>
  <si>
    <t>เกิดขึ้นราว380,000ปีีหลังจากการระเบิดใหญ่ที่เป็นจุดกำเนิดของเอกภพ เอกภพมีคลื่นไมโครเวฟพื้นหลังอยู่ทั่วไปและมีเกือบสม่ำเสมอในทุกทิศทาง รังสีพื้นหลังแต่ละบริเวณมีความแตกต่างกันเพียงเล็กน้อย</t>
  </si>
  <si>
    <t>ไม่ ไม่เพราะเเสงจะเลื่อนไปทางสเปกตรัมเรียกว่าการเลื่อนทางน้ำเงิน</t>
  </si>
  <si>
    <t>43428@promma.ac.th</t>
  </si>
  <si>
    <t>ธมลวรรณ กลมเกลี้ยง</t>
  </si>
  <si>
    <t>น.ส.ธมลวรรณ กลมเกลี้ยง</t>
  </si>
  <si>
    <t>1.การขยายตัวของเอกภพ
2.ไมโครเวฟพื้นหลังอกาศ</t>
  </si>
  <si>
    <t>ไฮโดรเจนและฮีเลียม เกิดหลังจากบิ๊กแบง300,000ปี</t>
  </si>
  <si>
    <t>Dเพราะความถี่ของคลื่นน้อยทำให้รู้ว่ากาแล็กซี่นี้อยู่ไกลจากผู้สังเกตบนโลก</t>
  </si>
  <si>
    <t xml:space="preserve">แหล่งกำเนิดแสงออกจากผู้สังเกตแสดงความถี่ต่ำลงทำให้ผู้สังเกตเห็นแสงเคลื่อนไปทางสเปกตรัมสีแดง </t>
  </si>
  <si>
    <t>เพื่อพิจารณาเอกภพโดยให้เวลาย้อนไป ทุกสรรพสิ่งในเอกภพจะถูกบีบอัดอยู่ที่จุดๆเดียว และการระเบิดที่เกิดขึ้นอย่างรวดเร็วในจุดๆนี้คือ “บิ๊กแบง”</t>
  </si>
  <si>
    <t>รังสีไมโครเวฟมันคือ "คลื่นวิทยุ" เป็นคลื่นวิทยุที่มีความถี่สูงมากและมีความยาวคลื่นสั้นมาก ส่วนรังสีไมโครเวฟพื้นหลังมันคือ "สภาพปัจจุบัน" ของเอกภพ  ที่มีคลื่นแม่เหล็กไฟฟ้า (คลื่นวิทยุ)
แพร่กระจายอยู่ทุกแห่งหนในเอกภพ</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</si>
  <si>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</si>
  <si>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ระยะทางน้อยความเร็วในการเคลื่อนที่ก็จะน้อยตาม</t>
  </si>
  <si>
    <t>ไม่เกิดสีแดง แถบสเปกตรัมมีคลื่นแสงความถี่สูงขึ้นแสงเลี่ยนไปทางสเปกตรัมสีน้ำเงิน</t>
  </si>
  <si>
    <t>41393@promma.ac.th</t>
  </si>
  <si>
    <t>ภูมิ มณีเพชร์</t>
  </si>
  <si>
    <t>1. การเลื่อนไปทางแดงของสเปกตรัมกาแล็กซี
2. รังสีไมโครเวฟพื้นหลัง
3. ธาตุต่างๆในเอกภพ
ESA
4. การมองเห็นย้อนกลับไปยังอดีต</t>
  </si>
  <si>
    <t>C</t>
  </si>
  <si>
    <t>ไมโครเวฟที่เรารู้จัก
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เป็นที่มาของคำเรียก Microwave ครับ   คลื่นในย่านไมโครเวฟ
เราก็ใช้กันทุกวัน  เช่น  มือถือ  Wi-Fi
ไมโครเวฟพื้นหลัง  อันนี้อธิบายยาวหน่อยนะครับ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t>
  </si>
  <si>
    <t>ความเร็วในการเคลื่อนที่ถอยห่างต่อระยะทางระหว่างผู้สังเกตกับกาเเล็กซี ยิ่งระยะทางมากขึ้น ความเร็วก็มากขึ้นด้วย</t>
  </si>
  <si>
    <t>เปลี่ยน โดยแสงงจะเริ่มเพี้ยนไปทางน้ำเงิน</t>
  </si>
  <si>
    <t>41638@promma.ac.th</t>
  </si>
  <si>
    <t>พาทิศ น้อยสอาด</t>
  </si>
  <si>
    <t>นายพาทิศ น้อยสอาด</t>
  </si>
  <si>
    <t xml:space="preserve">การขยายตัวของเอกภพ เเละไมโครเวฟพื้นหลังจากอวกาศ
</t>
  </si>
  <si>
    <t>ไฮโดรเจน และฮีเลียม 
หลังเกิดบิกเเบง 300,000 ปี</t>
  </si>
  <si>
    <t xml:space="preserve">A เพราะว่ากาแล็กซีกำลังเคลื่อนที่ห่างออกไป สเปกตรัมจะเลื่อนไปทางสีแดง
</t>
  </si>
  <si>
    <t>การเลื่อนไปทางแดงของสเปกตรัมของกาแล็กซีที่อยู่ห่างไกลบ่งชี้ว่าเอกภพกำลังขยายตัว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t>
  </si>
  <si>
    <t xml:space="preserve">เเตกต่าง เพราะไมโครเวฟที่เราใช้คือใช้ทำอาหารส่วนรังสีไมโครเวฟพี้นหลังของอากาศใช้ถ่ายเทอากาศออกข้างนอก
</t>
  </si>
  <si>
    <t xml:space="preserve">กราฟความสัมพันธ์ระหว่างความเร็วในการเคลื่อนที่ของกาเเล็กซีออกจากผู้สังเกตกับระยะทางของกาเเล็กซีกับผู้สังเกต
</t>
  </si>
  <si>
    <t>43438@promma.ac.th</t>
  </si>
  <si>
    <t>ธวัลรัตน์ จิตต์การุณย์</t>
  </si>
  <si>
    <t>การขยายตัวของเอกภพ
อุณหภูมิพื้นหลังอวกาศ</t>
  </si>
  <si>
    <t>ฮีเลียมและไฮโดรเจน ช่วงหลัง300,000 ปี</t>
  </si>
  <si>
    <t>การศึกษาการเลื่อนทางแดง เป็นการที่พบว่าแสงที่มาจากกาแล็กซีมีการเปลี่ยนแปลงไปทางคลื่นสีแดง เป็นการสนับสนุน ทฤษฎีบิกแบง เพราะเป็นหลักฐานว่า เอกภพกำลังขยายตัว</t>
  </si>
  <si>
    <t>เมื่อความเร็วของการเคลื่อนที่ถอยห่างมากขึ้นระยะทางระหว่าง ผู้สังเกตกับกาแล็กซี่ก็จะมากขึ้นทั้งสองแปรผันตรงกัน</t>
  </si>
  <si>
    <t>เกิด</t>
  </si>
  <si>
    <t>43427@promma.ac.th</t>
  </si>
  <si>
    <t>ธีรพล เต็มประสงค์</t>
  </si>
  <si>
    <t>การเลื่นไปทางแดงงของเปกตรัมกาแล็กซี รังสีไมโครเวฟพื้นหลัง ธาตุต่างๆในเอกภพ</t>
  </si>
  <si>
    <t>Aเพราะ กาแลกกซี่กำลังเคลื่อนที่ห่างออกไปสเปกตรัมจะเคลื่อนที่ไปทางสีแดง</t>
  </si>
  <si>
    <t>แหล่งงกำเนิดแสง ออกจากผู้สังเกต แสงงความถี่ต่ำลง เห็นแสงงเลื่อนไปทางสเปกตรัมสีเเดง</t>
  </si>
  <si>
    <t>รังสีไมโครเวฟพื้นหลังจะมีการกระจายตัวแต่รังสีไมโครเวฟที่เกิดขึ้นใน ปัจจุบันจะมาจากเรดาร์</t>
  </si>
  <si>
    <t>เกิดราว 380,000 ปีหลังจากการระเบิดใหญ่ที่เป็นจุดกำเนิดของเอกภพ เอกภพมีคลื่นไมโครเวฟพื้นหลังอยู่ทั่วไปและะมีอย่างเกือบสม่ำเสมอในทุกทิศทาง รังสีพื้นหลังแต่ละบริเวณมีความแตกต่างกันเพียงเล็กน้อย</t>
  </si>
  <si>
    <t>ถ้ารพยะทางที่สังเกตมากกว่าความเร็ว ในการเคลื่อนที่ถอยุห่างก็จะมาก ส่วนถ้าระยะทางที่สังเกตน้อยกว่าความเร็วในการเคลื่อนที่ก็จะน้อยระยะทางกับความเร็วเเปรผันตรงกัน</t>
  </si>
  <si>
    <t>ไม่เพราะ แสงงจะเลื่อนไปทางสเปกตรัมสีน้ำเงินเรียกว่าการเลื่อนทางน้ำเงิน</t>
  </si>
  <si>
    <t>41327@promma.ac.th</t>
  </si>
  <si>
    <t>ภัทรภร ทองขาว</t>
  </si>
  <si>
    <t>รังสีไมโครเวฟพื้นหลังจักรวาล การขยายตัวของเอกภพ</t>
  </si>
  <si>
    <t>หลังเกิดบิกแบง 300,000 ปี ไฮโดรเจน และฮีเลียม</t>
  </si>
  <si>
    <t>A เดินทางออกห่างจากผู้สังเกต แสดงความถี่ที่ตํ่าลง เห็นแสงเลื่อนไปทางสเปกตรัมสีแดง</t>
  </si>
  <si>
    <t>ไมโครเวฟคือคลื่นวิทยุ เป็นคลื่นวิทยุที่มีความถี่สูงมากระดับหลาย GHz  จนมีความยาวคลื่นสั้นมาก ถูกส่งออกมาจากเรดาร์ รังสีไมโครเวฟพื้นหลังมีการกระจายตัว มีคลื่นแม่เหล็กไฟฟ้าแพร่กระจายอยู่ทุกแห่งในเอกภพ  คลื่นวิทยุเหล่านี้เป็นร่องรอยของอนุภาคโฟตอนในอดีต จน 380,000 ปี ต่อมาหลังบิ๊กแบง เมื่อเอกภพเย็นตัวลงมากแล้วโฟตอนจึงสามารถหลุดออกมาได้และเมื่อเวลาผ่านไปนานจนถึงปัจจุบันโฟตอนชุดนั้นได้วิ่งออกไปตามการขยายตัวของเอกภพ  จนเกิดทางเลื่อนสีแดงเหลือความยาวคลื่นประมาณ 1 มิลลิเมตรความถี่ของคลื่นวิทยุ CMB ที่ทางดาราศาสตร์รับได้จะมีค่าสูงมาก</t>
  </si>
  <si>
    <t>ราว 380,000 ปีหลังจากการระเบิดใหญ่ที่เป็นจุดกำเนิดของเอกภพ เป็นแสงเรืองค้างของแสงในเอกภพ</t>
  </si>
  <si>
    <t>ถ้าระยะทางมากกว่าความเร็วในการเคลื่อนที่ถอยห่างก็จะมาก ถ้าระยะทางที่สังเกตน้อยกว่าความเร็วในการเคลื่อนที่ก็จะน้อย ระยะทางกับความเร็วแปรผันตรงกัน</t>
  </si>
  <si>
    <t>ไม่เกิดการเลื่อนทางสีแดง แถบสเปกตรัมจะเห็นแสงเลื่อนไปทางสีนํ้าเงิน แสดงให้เห็นความถี่ที่สูงขึ้น</t>
  </si>
  <si>
    <t>43436@promma.ac.th</t>
  </si>
  <si>
    <t>สตรีรัตน์ พรมพันธุ์</t>
  </si>
  <si>
    <t>A เพราะว่า Galaxy กำลังเคลื่อนที่ห่างออกไปสเปกตรัมจะเคลื่อนที่ไปทางสีแดง</t>
  </si>
  <si>
    <t>แหล่งกำเนิดแสง ออกจาก ผู้สังเกต แสงความถี่ ต่ำลง เห็นแสงเลื่อนไปทางสเปกตรัมสีแดง</t>
  </si>
  <si>
    <t>รังสีไมโครเวฟพื้นหลังจะมีการกระจายตัวแต่รังสีไมโครเวฟที่เกิดขึ้นในปัจจุบันมาจากเรดาร์</t>
  </si>
  <si>
    <t>ไม่ เพราะแสงจะเลื่อนไปทางสเปกตรัมสีน้ำเงิน เรียกว่าเลื่อนทางน้ำเงิน</t>
  </si>
  <si>
    <t>41455@promma.ac.th</t>
  </si>
  <si>
    <t>พรนิชา จันทร์แก้ว</t>
  </si>
  <si>
    <t>น.ส. พรนิชา จันทรแก้ว</t>
  </si>
  <si>
    <t>ไฮโดรเจนและฮีเลียม หลังจากเกิดบิกแบงประมาณ300,000</t>
  </si>
  <si>
    <t>กาแล็กซีA เนื่องจากสเปกตรัมของกาแล็กซีมีการเลื่อนไปทางแดงมากที่สุด</t>
  </si>
  <si>
    <t>เกิดจากความยาวคลื่นของแสงถูกยืดออกไปพร้อมกับพื้นที่ว่างตลอดระยะทางที่แสงเดินทางมา เนื่องจากเอกภพมีการขยายตัวอยู่ตลอดเวลา ทำให้กาแล็กซีเคลื่อนที่ถอยห่างออกจากผู้สังเกตบนโลก</t>
  </si>
  <si>
    <t>เอกภพมีการเปลี่ยนแปลงทั้งขนาดและอุณหภูมิโดยการเคลื่อนที่ห่างออกจากกันของกาแล็กซีต่างๆแสดงการขยายตัวของเอกภพซึ่งเป็นหลักฐานที่สนับสนุนการเปลี่ยนแปลงขนาดของเอกภพตามทฤษฎีบิกแบง</t>
  </si>
  <si>
    <t>ต่างกันตรงที่ว่าไมโครเวฟที่เรารู้จักกันในสิ่งของรอบตัวคือคลื่นวิทยุแต่เป็นคลื่นวิทยุที่มีความถี่สูงมากระดับหลาย GHz จนมีความยาวคลื่นสั้นมากส่วนรังสีไมโครเวฟพื้นหลัง คือสภาพปัจจุบันของเอกภพ ที่มีคลื่นแม่เหล็กไฟฟ้า(คลื่นวิทยุ)
แพร่กระจายอยู่ทุกแห่งหนในเอกภพ</t>
  </si>
  <si>
    <t>เกิดขึ้นราว 380,000 ปีหลังจากการระเบิดใหญ่ที่เป็นจุดกำเนิดของเอกภพ เอกภพมีคลื่นไมโครเวฟพื้นหลังอยู่ทั่วไปรังสีพื้นหลังแต่ละบริเวณแตกต่างกันเล็กน้อย</t>
  </si>
  <si>
    <t>อัตราเร็วในการเคลื่อนที่ถอยห่างของกาแล็กซีแปรผันตรงกับระยะทางผู้สังเกตกับกาแล็กซี</t>
  </si>
  <si>
    <t>ถ้ากาแล็กซีเคลื่อนที่เข้าหาผู้สังเกตจะไม่เกิดการเปลี่ยนแปลง แถบสเปกตรัมที่วัดได้จะเลื่อนไปทางนํ้าเงิน หรือเรียกว่าการเลื่อนทางนํ้าเงิน</t>
  </si>
  <si>
    <t>41529@promma.ac.th</t>
  </si>
  <si>
    <t>ธนัญชนก บัวบังใบ</t>
  </si>
  <si>
    <t>ไฮโดรเจน เเละฮีเลียม</t>
  </si>
  <si>
    <t>A เพราะ กาเเล็กซี่กำลังเคลื่อนที่ห่างออกไปสเปกตรัมจะเคลื่อนที่ไปทางสีเเดง</t>
  </si>
  <si>
    <t>หากเราพิจารณาเอกภพโดยให้เวลาย้อนกับไปนานพอ ทุกสรรพสิ่งในเอกภพจะถูกบีบอัดอยู่ที่จุดๆเดียว เเละการระเบิดที่เกิดขึ้นอย่างรวดเร็วในจุดๆนี้คือ บิ๊กแบง</t>
  </si>
  <si>
    <t xml:space="preserve">
รังสีไมโครเวฟพื้นหลังจะมีการกระจายตัวเเต่รังสีไมโครเวฟที่เกิดขึ้นในปัจจุบันจะมาจากเรดาร์</t>
  </si>
  <si>
    <t>เกิดขึ้นราว 380,000 ปีหลังจากการระเบิดใหญ่ที่เป็นจุดกำเนิด</t>
  </si>
  <si>
    <t>ความเร็วในการเคลื่อนที่ถอยห่างต่อระยะทางระหว่างผู้สังเกตกับกาเเล็กซี ยิ่งระยะทางมากขึ้น  ความเร็วก็มากขึ้นด้วย</t>
  </si>
  <si>
    <t>ไม่เพราะ เเสงจะเคลื่อนที่ไปทางเสปกตรัมสีน้ำเงิน เรียกว่าการเลื่อนทางน้ำเงิน</t>
  </si>
  <si>
    <t>43434@promma.ac.th</t>
  </si>
  <si>
    <t>กนกรัตน์ กราดกลิ่น</t>
  </si>
  <si>
    <t>Aเพราะกาแล็กซีกำลังเคลื่อนที่ห่างออกไปสเปกตรัมจะเคลื่อนที่ไปทางสีแดง</t>
  </si>
  <si>
    <t>หากเราจะพิจารณาเอกภพโดยให้เวลาย้อนไปนานพอ ทุกสรรพสิ่งในเอกภพจะถูกบีบอัดอยู่ที่จุดๆเดียว และการระเบิดเกิดขึ้นอย่างรวดเร็ว</t>
  </si>
  <si>
    <t>ความเร็วในการเคลื่อนที่ถอยห่างต่อระยะทางระหว่างผู้สังเกตกับกาแล็กซี ยิ่งระยะทางมากขึ้น ความเร็วมากขึ้นด้วย</t>
  </si>
  <si>
    <t>41531@promma.ac.th</t>
  </si>
  <si>
    <t>นันท์นภัส โตทรัพย์</t>
  </si>
  <si>
    <t>การขยายตัวของเอกภพและไมโครเวฟพื้นหลัง
จากอวกาศ</t>
  </si>
  <si>
    <t>Aเพราะ กาแลกซี่กำลังเคลื่อนที่ห่างออกไป
สเปกตรัมจะเคลื่อนที่ไปทางสีแดงพี่</t>
  </si>
  <si>
    <t>เกิดจากความยาวคลื่นของแสงถูกยืดออกไปพร้อมกับพื้นที่ว่างตลอด
ระยะทางที่แสงเดินทางมา</t>
  </si>
  <si>
    <t>หากเราพิจารณาเอกภพุโดยให้เวลาย้อนกลับไปนานพอ ทุกสรรพสิ่งใน
เอกภพจะถูกบีบอัดอยู่ที่จุดๆเดียว และการระเบิดที่เกิดขึ้นอย่างรวดเร็ว
ในจุดๆนี้คือ "บิ๊กแบง"</t>
  </si>
  <si>
    <t>รังสีไมโครเวฟพื้นหลังจะมีการกระจายตัวแต่
รังสีไมโครเวฟที่เกิดขึ้นใน ปัจจุบันจะมาจาก
เรดาร์</t>
  </si>
  <si>
    <t>ความเร็วในการเคลื่อนที่ถอยห่างต่อระยะทางระหว่างผู้สังเกตกับกาแล็ก
ชี ยิ่งระยะทางมากขึ้น ความเร็วก็มากขึ้นด้วย</t>
  </si>
  <si>
    <t>ไม่ เพราะ แสงจะเลื่อนไปทางเสปกตรัมสีน้ำเงิน เรียกว่าการเลื่อนทาง
น้ำเงิน</t>
  </si>
  <si>
    <t>43429@promma.ac.th</t>
  </si>
  <si>
    <t>จุฑาทิพย์ นิธิศักดิ์พรกุล</t>
  </si>
  <si>
    <t>A เพราะ กาแล็กซีกำลังเคลื่อนที่ห่างออกไป สเปกตรัมจะเคลื่อนที่ไปทางสีแดง</t>
  </si>
  <si>
    <t>หากเราพิจารณาเอกภพโดยให้เวลาย้อนกลับไปนานพอ ทุกสรรพสิ่งในเอกภพจะถูกบีบอัดอยู่ที่จุดๆเดียวและการระเบิดที่เกิดขึ้นอย่างรวดเร็วคือ “ บิ๊กแบง ”</t>
  </si>
  <si>
    <t>เกิดขึ้นราว 380,000 ปี หลังจากการระเบิดใหญ่ที่เป็นจุดกำเนิดของเอกภพ</t>
  </si>
  <si>
    <t>ความเร็วในการเคลื่อนที่ถอยห่างต่อระยะทางระหว่างผู้สังเกตกับ กาแล็กซี ยิ่งระยะทางมากขึ้น ความเร็วก็มากขึ้นด้วย</t>
  </si>
  <si>
    <t>ไม่ เพราะแสงจะเลื่อนไปทางสเปกตรัมสีน้ำเงิน</t>
  </si>
  <si>
    <t>41628@promma.ac.th</t>
  </si>
  <si>
    <t>จิรพนธ์ พงษ์เกตุกรณ์</t>
  </si>
  <si>
    <t>การขยายตัวของเอกภพและคลื่นไมโครเวฟหลังจากอวกาศ</t>
  </si>
  <si>
    <t>แอนติควาร์ก ควาร์ก อิเล็กตรอน นิวทริโน โพซิตรอน เกิดในช่วง 10 ยกกำลัง-32 วินาทีหลังบิ๊กแบง</t>
  </si>
  <si>
    <t>กาแล็กซี่ A เพราะ ถ้ากาแล็กซี่กำลังเคลื่อนที่ห่างออกไป สเปกตรัมจะเลื่อนไปทางสีแดง</t>
  </si>
  <si>
    <t>การเลื่อนทางแดงของกาแล็กซี่บ่งบอกว่าเอกภพกำลังขยายตัวเมื่อพิจารณาย้อนไปทุกสิ่งจะถูกบีบอัดในจุดเดียวและเกิดการระเบิดอย่างรวดเร็ว คือ“บิ๊กแบง”</t>
  </si>
  <si>
    <t>รังสีไมโครเวฟพื้นหลังต่างจากรังสีไมโครเวฟในปัจจุบันโดย รังสีไมโครเวฟพื้นหลังจะมาเป็นคลื่นรอบทุกทิศทางและมีความถี่สูง</t>
  </si>
  <si>
    <t>เกิดขึ้นเมื่ออุณหภูมิของเอกภพลดลงเหลือประมาณ 5,000 เคลวิน ซึ่งเอกภพในขณะนั้นมีอิเล็กตรอนที่เคลื่อนที่อย่างอิสระเคลื่อนที่ช้าลงจึงถูกนิวเคลียสของไฮโดรเจนและฮีเลียมดึงมารวมกันจนกลายเป็นอะตอมไฮโดรเจนและอะตอมฮีเลียม ทำให้เอกภพโปร่งแสงและมีคลื่นแม่เหล็กไฟฟ้าคงเหลือในอวกาศ</t>
  </si>
  <si>
    <t>ยิ่งระยะทางระหว่างผู้สังเกตกับกาแล็กซี่ห่างกันมากเท่าใด ความเร็วในกาาเคลื่อนที่ถอยห่างก็จะยิ่งเร็วขึ้น</t>
  </si>
  <si>
    <t>ไม่เกิดเพราะหากกาแล็กซี่กำลังเคลื่อนที่เข้าหากันสเปกตรัมจะแสดงเลื่อนไปทางสีน้ำเงิน</t>
  </si>
  <si>
    <t>41457@promma.ac.th</t>
  </si>
  <si>
    <t>พิชญธิดา ใยมณี</t>
  </si>
  <si>
    <t>กาแล็กซีA เพราะ เส้นใดยาวมากกาแล็กซีจะอยู่ห่างมาก</t>
  </si>
  <si>
    <t>การศึกษาการเลื่อนทางแดง(redshift) เป็นการ ศึกษาที่พบว่าแสงที่มาจากกาแล็กซีมีการ เปลี่ยนแปลงไปทางคลื่นสีแดง เป็นการ สนับสนุน ทฤษฎีบิกแบง เพราะเป็นหลักฐานว่า เอกภพกำลังขยายตัว</t>
  </si>
  <si>
    <t>ไม่เปลี่ยนแปลง</t>
  </si>
  <si>
    <t>41443@promma.ac.th</t>
  </si>
  <si>
    <t>กมลพรรณ สอาดนัก</t>
  </si>
  <si>
    <t>รังสีไมโครเวฟ การขยายของเอกภพ</t>
  </si>
  <si>
    <t>ไฮโดรเจน ฮีเลียม 300,000ปีหลังเกิดบิกแบง</t>
  </si>
  <si>
    <t>Aเพราะ การเลื่อนของทางแดงของวัตถุมากซึ่งจะอยู่ห่างจากผู้สังเกตมาก</t>
  </si>
  <si>
    <t xml:space="preserve">
การศึกษาการเลื่อนทางแดง (redshift) เป็นการศึกษา ที่พบว่าแสงที่มาจากกาแล็กซี
มีการเปลี่ยนแปลงไปทางคลื่น
สีแดง เป็นการสนับสนุนทฤษ
บิ๊กแบง เพราะเป็นหลักร้าน
ว่าเอกภพกำลังขยาบตัว
</t>
  </si>
  <si>
    <t xml:space="preserve">คลื่นไมโครเวฟพื้นหลังมันคือ "สภาพปัจจุบัน" ของเอกภพ  ที่มีคลื่นแม่เหล็กไฟฟ้า (คลื่นวิทยุ)
แพร่กระจายอยู่ทุกแห่งหนในเอกภพ ไมโครเวฟ ที่เรารู้จักกันในสิ่งของรอบตัว  มันคือ "คลื่นวิทยุ"
แต่เป็นคลื่นวิทยุที่มีความถี่สูงมากระดับหลาย GHz  </t>
  </si>
  <si>
    <t>เมื่อความเร็วในการเคลื่อนที่ถอยห่างมากขึ้นระยะทางระหว่างผู้สังเกตกับกาแล็กซีก็ห่างมากขึ้น ทั้งสองจะแปรผันตรงกัน</t>
  </si>
  <si>
    <t>เกิด แหล่งกำลังเกิดแสงเข้าหาผู้สังเกตแสงความที่สู้งขึ้นเห็นแสงเลื่อนไปทางสเปกตรัมสีน้ำเงิน</t>
  </si>
  <si>
    <t>41666@promma.ac.th</t>
  </si>
  <si>
    <t>สิริพัชสร สินประเสริฐกุล</t>
  </si>
  <si>
    <t>นางสาวสิริพัชสร สินประเสริฐกุล</t>
  </si>
  <si>
    <t>กฎฮัมเบิล และ การค้นพบไมโครเวฟพื้นหลัง</t>
  </si>
  <si>
    <t>ธาตุไฮโดรเจน เกิดช่วง300,000ปี</t>
  </si>
  <si>
    <t>A ห่างจากผู้สังเกตบนโลก มากที่สุด เนื่องจากมีความถี่ และพลังงานต่ำ</t>
  </si>
  <si>
    <t>เมื่อกาแล็กซี่ขยายตัวออกไปเคลื่อนที่ห่างจากผู้สังเกต จึงทำให้พลังงานต่ำลง ความถี่จึงต่ำตาม</t>
  </si>
  <si>
    <t>ทำให้ทราบว่าเอกภพมีการขยายตัวทำให้รู้ว่ากาแลกซีออกห่างจากผู้สังเกตมากขึ้น</t>
  </si>
  <si>
    <t>รังสีไมโครเวฟพื้นหลังจะมีการคลายพลังงานออกมาทำให้มีความแตกต่างกว่าไมโครเวฟที่เกิดขึ้นในปัจจุบัน</t>
  </si>
  <si>
    <t xml:space="preserve">380,000 ปีหลังจากการระเบิดบิกแบงที่เป็นจุดกำเนิดของเอกภพ ทำให้เกิดไฮโดรเจนและฮีเลียมตามมาแล้วปล่อยพลังงานออกมาทำให้เอกภพขยายตัวและอุณหภูมิเอกภพลดลง </t>
  </si>
  <si>
    <t>ยิ่งกาแล็กซีมีความห่างจากผู้สังเกตมาก ความเร็วในการเคลื่อนที่ก็จะมากตาม</t>
  </si>
  <si>
    <t>ไม่เกิด เพราะถ้ากาแล็กซี เคลื่อนที่เข้าหาผู้สังเกต จะมีพลังงานที่สูงมากขึ้น ความถี่จะถี่มากตาม สเปกตรัมที่วัดได้จะเคลื่อนที่ไปทางสีน้ำเงิน หรือเรียกว่า เลื่อนทางน้ำเงิน</t>
  </si>
  <si>
    <t>41418@promma.ac.th</t>
  </si>
  <si>
    <t>ศรัณพร คำใส</t>
  </si>
  <si>
    <t>Aเพราะเกิดการเลื่อนทางแดง</t>
  </si>
  <si>
    <t>เพราะกาแล็กซีออกห่างจากผู้สังเกตมากขึ้น</t>
  </si>
  <si>
    <t>เป็นการบอกว่าทำให้เอกภพมีการขยายตัวและเกิดบิกแบงทำให้รู้ว่ากาแล็กซีออกห่างจากผู้สักเกตมากขึ้น</t>
  </si>
  <si>
    <t>ความถี่ของเอกภพมีค่าความถี่สูงกว่าปัจจุบัน</t>
  </si>
  <si>
    <t>380,000หมื่นปีหลังเกิดบิกแบงเอกภพช่วงนั้นมีความร้อนสูงละเกิดอะตอมของฮีเลียมและอะตอมของไฮโดรเจน</t>
  </si>
  <si>
    <t>ถ้าผู้สังเกตอยู่ห่างจุดมากความเร็วก็จะมาก</t>
  </si>
  <si>
    <t>ไม่ และจะเกิดการเลื่อนที่ไปทางนำ้เงิน</t>
  </si>
  <si>
    <t>41586@promma.ac.th</t>
  </si>
  <si>
    <t>กิตตินันท์ สุขอร่าม</t>
  </si>
  <si>
    <t>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 2.73 เคลวิน</t>
  </si>
  <si>
    <t>หลังเกิดบิกแบง 300,000 ปี อุณหภูมิของเอกภพลดลงเหลือ 10,000 เคลวิน นิวเคลียสของไฮโดรเจน</t>
  </si>
  <si>
    <t>A เพราะ ระยะทางและความเร็วอยู่ไกลกว่ากาแล็กซี่อื่นๆ</t>
  </si>
  <si>
    <t>เกิดจากการยืดตัวของความถี่ที่อยู่ไกลขึ้น</t>
  </si>
  <si>
    <t>เอกภพมีการขยายตัวทำให้กาแล็กซี่แยกตัวห่างออกผู้สังเกตุ</t>
  </si>
  <si>
    <t>คลื่นไมโครเวฟในปัจจุบันมีควาถี่สั้นมากๆสว่นไมโครเวฟพื้นหลังมีช่วงความถี่ที่สูงกว่า</t>
  </si>
  <si>
    <t>380,000ปีหลังจากบิกแบง ลักษณะเอกภพมีโฟรตอน,นิวตริโน,อะตอมของฮีเลียมและไฮโดรเจนเกิดขึ้น</t>
  </si>
  <si>
    <t>ยิ่งกาแล็กซี่มีความห่างจากผู้สังเกตมากความเร็วในการเคลื่อนที่จะมาก</t>
  </si>
  <si>
    <t>ไม่เกิด จะเกิดการเลื่องทางน้ำเงินและความถี่ของกาแล็กซี่มากขึ้น</t>
  </si>
  <si>
    <t>41395@promma.ac.th</t>
  </si>
  <si>
    <t>รชต จอมทรักษ์</t>
  </si>
  <si>
    <t>การขยายตัวของเอกภพ และอุณหภูมิที่ค่อยลดลงเรื่อยๆ</t>
  </si>
  <si>
    <t>ธาตุไฮโดนเจน ช่วง 300,000ปี ถึง 1,000ล้านปี</t>
  </si>
  <si>
    <t>กาแล็กซี A เพราะเกิดการเลื่อนทางแดง</t>
  </si>
  <si>
    <t>กาแล็กซีออกห่างจากผู้สังเกตบนโลกเรื่อยๆ</t>
  </si>
  <si>
    <t>สนับสนุนเพราะการขยายตัวไปสอดคล้องกับการเลื่อนทางแดง</t>
  </si>
  <si>
    <t>ช่วงความถี่</t>
  </si>
  <si>
    <t>380,000ปี หลังจาก Big Bang และเอกภพในช่วงนั้นมีโฟรตอน,อะตอมของฮีเลียม,อะตอมของไฮโดนเจน,นิวทริโน</t>
  </si>
  <si>
    <t>ยิ่งกาแล็กซีมีความห่างจากผู้สังเกตมากความเร็วในการเคลื่อนที่ก็จะมากตาม</t>
  </si>
  <si>
    <t>ไม่เกิด และมีการเลื่อนไปทางน้ำเงิน</t>
  </si>
  <si>
    <t>41430@promma.ac.th</t>
  </si>
  <si>
    <t>ปกป้อง กลิ่นพิกุล</t>
  </si>
  <si>
    <t>นายปกป้อง กลิ่นพิกุล</t>
  </si>
  <si>
    <t>1. การเลื่อนไปทางแดงของสเปกตรัมกาแล็กซี
2.รังสีไมโครเวฟพื้นหลัง
3.ธาตุต่างๆในเอกภพ
4.การมองเห็นอดีตย้อนหลัง</t>
  </si>
  <si>
    <t>ไฮโดรเจน  หลังบิกแบง 300,000ปี</t>
  </si>
  <si>
    <t>กาแล็กซี A เพราะการเลื่อนทางแดงของกาแล็กซี A มาก ซึ่งอยู่ห่างจากผู้สังเกตมากขึ้น</t>
  </si>
  <si>
    <t>เกิดจากความยาวของคลื่นของแสงถูกยืดออกไปพร้อม กับพื้นที่ว่างตลอด ระยะทางที่แสงเดินทางมา</t>
  </si>
  <si>
    <t>บอกว่า เอกภพกำลังขยายตัว</t>
  </si>
  <si>
    <t>รังสีไมโครเวฟพื้นหลังคือสภาพปัจจุบันของเอกภพที่มีคลื่นรังสีแม่เหล็กไฟฟ้าแพร่กระจายอยู่ทุกแห่ง ในเอกภพ รังสีไมโครเวฟคือ คลื่นวิทยุ</t>
  </si>
  <si>
    <t>เกิดขึ้นในช่วง 380,000 ปี หลังจากเกิดบิกแบงลักษณะเป็นคลื่นแม่เหล็กไฟฟ้า รูปแบบหนึ่ง
ที่แผ่ในเอกภพ</t>
  </si>
  <si>
    <t>ยิ่งระยะห่างจากผู้สังเกต มากความเร็วก็จะมากตาม</t>
  </si>
  <si>
    <t>ไม่เกิด และแถบสเปกตรัม เลื่อนไปทางน้ำเงิน</t>
  </si>
  <si>
    <t>43520@promma.ac.th</t>
  </si>
  <si>
    <t>สุชานันท์ ชูนุ้ย</t>
  </si>
  <si>
    <t>ควาร์กประจุ,แอนติควาร์ก,อิเล็กตรอน,โพซิตรอน,นิวทริโน,แอนตินิวทริโน</t>
  </si>
  <si>
    <t>A เพราะว่าเป็นการเลื่อนทางแดง</t>
  </si>
  <si>
    <t>เอกภพมีการขยายตัวทำให้กาแลกซีออกห่างจากผู้สังเกต</t>
  </si>
  <si>
    <t xml:space="preserve">คลื่นไมโครเวฟพื้นหลังเป็นคลื่นที่มีความถี่สูงกว่าไมโครเวฟเป็นคลื่นที่สั้นมากๆๆ </t>
  </si>
  <si>
    <t>3800000 ปี อะตอมของฮีเลียม อะตอมของไฮโดรเจน เกิดขึ้น</t>
  </si>
  <si>
    <t>ถ้าผู้สังเกตอยู่ห่างจากจุดมาก ความเร็วก็จะมากขึ้น</t>
  </si>
  <si>
    <t>สเปกตรัมจะเปลี่ยนแปลงของสีเคลื่อนที่ทางแดงไปทางน้ำเงิน</t>
  </si>
  <si>
    <t>41315@promma.ac.th</t>
  </si>
  <si>
    <t>เจด้า มาริษา อัลเลน</t>
  </si>
  <si>
    <t>ไฮโดรเจน, 300,000 ปี</t>
  </si>
  <si>
    <t>ควาร์กประจ 1/3,2/3 เเอนตี้ควาร์กประจุ 1/3,2/3 อิเล็กทรอน โพสิครอน นิวทริโน เเอนตินิวทริโน</t>
  </si>
  <si>
    <t>A เพราะการเลื่อนทางเเดง</t>
  </si>
  <si>
    <t>เพราะกาเเลกซีห่างจากผุ้สังเกตมากขึ้น</t>
  </si>
  <si>
    <t>การระเบิดบิกเเบงทำให้เอกภพขยายตัวทำให้เกิดการเลื่อนทางเเดง</t>
  </si>
  <si>
    <t>ในอดีตคลื่นมีมากปัจตุบันคลื่นลดลงไปเยอะมากๆๆๆ</t>
  </si>
  <si>
    <t>380,000ปี เกิดโฟตอนขึ้นเเผ่ตัวขึ้นเกิดการเลื่อนทางเเดงเหลือคลื่นที่เเล็กลง มีลักษณะร้อนเเละเกิด อะตอมของ ฮีเลียมเเละในโตรเจน</t>
  </si>
  <si>
    <t>ถ้าผู้สังเกตห่างจากมากมันจะเพิ่มขึ้น</t>
  </si>
  <si>
    <t>ไม่เพราะถ้าเคลื่อนที่เข้าหาเราจะเลื่อนทางสีนำ้เงิน</t>
  </si>
  <si>
    <t>41679@promma.ac.th</t>
  </si>
  <si>
    <t>ปุณ ปุณณาภิรมย์</t>
  </si>
  <si>
    <t>ไฮโดรเจน เกิดในช่วงอุณหภูมิ10^13เวลา10^-6</t>
  </si>
  <si>
    <t>Aเพราะมีความถี่ต่ำทำให้เกิดทางเลื่อนแดง ทำให้มันไกลจากผู้สังเกตการมากที่สุด</t>
  </si>
  <si>
    <t>การเลื่อนทางแดงของสเปกตรัมในกาแล็กซี่ที่อยู่ห่างออกไปซึ่งสอดคล้องกับการที่เอกภพขยายตัวออกไป หากเราลองย้อนไปในเวลาที่ทุกสรรพสิ่งในเอกภพถูกบีบอัดเข้าหากันและเกิดการระเบิดอย่างรวดเร็วในจุดนั้นคือบิกแบง</t>
  </si>
  <si>
    <t>รังสีไมโครเวฟพื้นหลังคือร่องรอยของอนุภาคโปรตรอนที่เกิดจากการบิงแบงและมีความถี่สูงกว่ารังสีไมโครเวฟทั่วๆไป ส่วนรังสีไมโครเวฟที่เกิดขึ้นคือรังสีทั่วๆไป</t>
  </si>
  <si>
    <t>ประมาณ380,000ปีหลังจากเกิดบิกแบง</t>
  </si>
  <si>
    <t>ยิ่งมีระยะทางใกล้ยิ่งช้า ส่วนถ้ายิ่งไกลยิ่งเร็ว</t>
  </si>
  <si>
    <t>ไม่เพราะความถี่มันมีเพิ่มขึ้นและสเปกตรัมจะเปลี่ยนเป็นสีน้ำเงิน</t>
  </si>
  <si>
    <t>41589@promma.ac.th</t>
  </si>
  <si>
    <t>ณชัย เจริญเร็ว</t>
  </si>
  <si>
    <t>1. การเลื่อนไปทางแดงของสเปกตรัมกาแล็กซี
2. รังสีไมโครเวฟพื้นหลัง
3. ธาตุต่างๆในเอกภพ
4. การมองเห็นย้อนกลับไปยังอดีต</t>
  </si>
  <si>
    <t>ไฮโดรเจนและฮีเลียม หลังเกิดบิกแบง 300,000ปี</t>
  </si>
  <si>
    <t>กาแล็กซีA เพราะการเคลื่อนที่ของทางแดงของกาแล็กซีA มาก ซึ่งอยู่ห่างจากผู้สังเกตมากขึ้น</t>
  </si>
  <si>
    <t>รังสีไมโครเวฟพื้นหลังคือสภาพปัจจุบันของเอกภพที่มีคลื่นรังสีแม่เหล็กไฟฟ้าแพร่กระจายอยู่ทุกแห่งในเอกภพ รังสีไมโครเวฟคือคลื่นวิทยุ</t>
  </si>
  <si>
    <t>เกิดขึ้นในช่วง 380,000ปี หลังจากเกิดบิกแบง
ลักษณะเป็นคลื่นแม่เหล็กไฟฟ้า รูปแบบหนึ่งที่แผ่ในเอกภพ</t>
  </si>
  <si>
    <t>ยิ่งระยะห่างจากผู้สังเกตมากความเร็วก็จะมากตาม</t>
  </si>
  <si>
    <t>43519@promma.ac.th</t>
  </si>
  <si>
    <t>รุ้งตะวัน ใจเจือธรรม</t>
  </si>
  <si>
    <t>ด.ญ.รุ้งตะวัน ใจเจือธรรม</t>
  </si>
  <si>
    <t>การขยายตัวของเอกภพและไมโครเวฟพื้นหลังขากอวกาศ</t>
  </si>
  <si>
    <t>ไฮโดรเจน ช่วงสามแสนปีถึงพันล้านปี</t>
  </si>
  <si>
    <t>กาแล็คซี่ห่างจากผู้สังเกตมากขึ้น</t>
  </si>
  <si>
    <t>การเลื่อนทางแดงเป็นการสนับสนุนว่าเอกภพมีการขยายตัวเพราะกาแล็คซี่ห่างจากผู้สังเกต</t>
  </si>
  <si>
    <t>ช่วงความถี่ต่างกัน ความถี่รังสีไมโครเวฟพื้นหลังมีความถี่สูงกว่าไมโครเวฟในปัจจุบัน</t>
  </si>
  <si>
    <t>สามแสนแปดหมื่นปี เอกภพมีความร้อนสูงและมีโฟตอนและอะตอมของไฮโดรเจนและอะตอมของฮีเลียม</t>
  </si>
  <si>
    <t>ถ้าระยะทางห่างจากผู้สังเกตมีค่ามากความเร็วในการเคลื่อนที่ก็จะมาก</t>
  </si>
  <si>
    <t>41417@promma.ac.th</t>
  </si>
  <si>
    <t>ลภัสรดา จงอยู่สุข</t>
  </si>
  <si>
    <t>A เพราะ การเลื่อนทางเเดง</t>
  </si>
  <si>
    <t>ความยาวคลื่นของแสงถูกยืดออกพร้อมกับพื้นที่ว่าง ระยะทางของแสง</t>
  </si>
  <si>
    <t>การขยายตัวของเอกภพทำให้กาเเล็กซี่ออกห่างจากผุ้สังเกต</t>
  </si>
  <si>
    <t>คลื่นไมโคเวฟพื้นหลังเป็นคลื่นที่มีความถี่มากๆ ไมโครเวฟเป็นคลื่นที่สั้นมากๆ</t>
  </si>
  <si>
    <t>3800000 ปี  อะตอมของฮีเลียม อตอมของไฮโดรเจน เกิดขึ้น</t>
  </si>
  <si>
    <t>ถ้าผู้สังเกตุอยู่ห่างจากจุดมากจะมีความเร็วมาก</t>
  </si>
  <si>
    <t>สเปตตัมจะเปลี่ยนสีการเลื่อนทางแดงงไปทางน้ำเงิน</t>
  </si>
  <si>
    <t>41525@promma.ac.th</t>
  </si>
  <si>
    <t>จุฑามณี นุ่มสวน</t>
  </si>
  <si>
    <t>กฏฮับเบิล-เลอแมร์ และ ไมโครเวฟพื้นหลังจากอวกาศ</t>
  </si>
  <si>
    <t>ไฮโดรเจนช่วง300,000ปีหละงบิกแบง</t>
  </si>
  <si>
    <t>A เพราะมีความถี่ต่ำทำให้พลังงานต่ำ</t>
  </si>
  <si>
    <t>กาแล็กซีขยายตัวห่างออกไปทำให้ความถี่ต่ำพลังต่ำ</t>
  </si>
  <si>
    <t>การเคลื่อนที่ห่างออกจากกันของกาแล็กซีต่างๆ แสดงถึงการขยายตัวของเอกภพ</t>
  </si>
  <si>
    <t>รังสีไมโคเวฟพื้นหลังจะมีการคลายพลังงานออกมาซึ่งมีค่าสูงกว่ารังสีไมโครเวฟปัจจุบัน</t>
  </si>
  <si>
    <t>380,000ปีหลังจากการระเบิดบิกแบงที่เป็นจุดกำเนิดของเอกภพ ทำให้เกิดไฮโดรเจนและฮีเลียมตามมาแล้วปล่อยพลังงานออกมาทำให้เอกภพขยายตัวและอุณหภูมิเอกภพลดลง</t>
  </si>
  <si>
    <t>ยิ่งกาแล็กซีห่างจากผู้สังเกตมากความเร็วในการเลื่อนที่ก็จะมากตาม</t>
  </si>
  <si>
    <t>ไม่ จะมีการเปลี่ยนแปลงสเปกตรัมเลื่อนไปทางน้ำเงิน</t>
  </si>
  <si>
    <t>41599@promma.ac.th</t>
  </si>
  <si>
    <t>อชิตพล สำเภาทอง</t>
  </si>
  <si>
    <t>การค้นพบไมโครเวฟพื้นหลังที่กระจายตัวอย่างสม่ำเสมอทุกทิศทาง
และการขยายตัวของเอกภพซึ่งอธิบายด้วยกฏของ ฮับเบิล</t>
  </si>
  <si>
    <t>เกิดธาตุ ไฮโดรเจน
เกิดขึ้นในช่วงเวลา 300,000 ปีหลังบิกแบง</t>
  </si>
  <si>
    <t>A เพราะ ระยะทางกับความเร็วอยู่ห่างจากกาแล็กซีอื่นๆมากที่สุด</t>
  </si>
  <si>
    <t>เกิดขึ้นได้จาก ความยาวคลื่นของแสงที่ยืดตัวออกไปไกลมากขึ้น</t>
  </si>
  <si>
    <t>ทำให้เอกภพมีการขยายตัวทำให้กาแล็กซีออกห่างจากผู้สังเกตุ</t>
  </si>
  <si>
    <t>คลิื่นไมโครเวฟปัจจุบันมีความถี่ที่สั้นมาก
แต่คลื่นโมโครเวฟพื้นหลังมีความถี่ที่สูงกว่า
เครื่องไมโครเวฟปัจจุบัน</t>
  </si>
  <si>
    <t>เกิดขึ้นเมื่อเอกภพมีอุณหภูมิลดลงเหลือประมาณ 5,000 เคลวิน ้้้้้้้้้้้้้้้้้้้้้้้้้้้้้้้้้้้้้้้้้้้เอกภพมีการนำ
ไฮโดรเจนและฮีเลียมดึงให้มาอยู่รวมกัน
เกิดเป็นอะตอมไฮโดรเจนและอะตอมฮีเลียม</t>
  </si>
  <si>
    <t>คลื่นความยาวของแสงที่อยู่ใกล้ จะมีความเร็วที่ช้าแต่คลื่นความยาวที่มากจะมีความเร็วและคลื่นความถี่ของแสงมากขึ้น</t>
  </si>
  <si>
    <t>จะเกิดการเลื่อนทางน้ำเงิน เพราะ ยิ่งเข้าใกล้ทำให้คลื่นความถี่จากกาแล็กซีถี่มากขึ้นทำให้เกิดปรากฏการณ์ เลื่อนทางน้ำเงิน</t>
  </si>
  <si>
    <t>41309@promma.ac.th</t>
  </si>
  <si>
    <t>มาวิน แฉ่งฉายา</t>
  </si>
  <si>
    <t>นายมาวิน แฉ่งฉายา</t>
  </si>
  <si>
    <t>เกิดธาตุโฮโดรเจนช่วง 300,000 ปีถึง 1,000 ล้านปี</t>
  </si>
  <si>
    <t>มีการเคลื่อนที่ไปยังสีแดง</t>
  </si>
  <si>
    <t>เอกภพมีการขยายตัวทำให้กาแล็กซี่แยกตัวออกห่างจากผู้สังเกตุ</t>
  </si>
  <si>
    <t>คลื่นไมโครเวฟปัจจุบันมีความถี่สั้นมากๆส่วนไมโครเวฟพื้นหลังมีความถี่สูงกว่า</t>
  </si>
  <si>
    <t>380,000 ปีหลังจากบิ๊กแบง ลักษณะเอกภพมีโฟรตอน, นิวตริโน, อะตอมของฮีเลียมและไฮโดรเจน, นิวทริโน</t>
  </si>
  <si>
    <t>ยิ่งกาแล็กซีมีความห่างจากผู้สังเกตุมากความเร็วในการเคลื่อนที่ก็จะมากตาม</t>
  </si>
  <si>
    <t>ไม่เกิด จะเกิดการเลื่อนทางน้ำเงินและความถี่ของกาแล็กซี่มากขึ้น</t>
  </si>
  <si>
    <t>41300@promma.ac.th</t>
  </si>
  <si>
    <t>ณชกร วิเชียร</t>
  </si>
  <si>
    <t>ธาตุไฮโดรเจน ในช่วงเวลา300000ถึง1000ล้านปี</t>
  </si>
  <si>
    <t>กาแล็กซี A เกิดการเลื่อนทางแดง</t>
  </si>
  <si>
    <t>41403@promma.ac.th</t>
  </si>
  <si>
    <t>จิรชยา เพชรน้อย</t>
  </si>
  <si>
    <t>น.ส.จิรชยา เพชรน้อย</t>
  </si>
  <si>
    <t>เอกภพมีการเปลี่ยนแปลงทั้งขนาดและอุณหภูมิ โดยการเคลื่อนที่ห่างออกจากกันของกาแล็กซีต่างๆ</t>
  </si>
  <si>
    <t>ไฮโดรเจน เกิดช่วง 300,000 ปี</t>
  </si>
  <si>
    <t>เกิดขึ้นเมื่อกาแล็กซีเคลื่อนที่ห่างออกจากเรา โดยปรากฏการณ์ด็อพเพลอร์</t>
  </si>
  <si>
    <t>เอกภพมีการขยายตัวทำให้กาแล็กซีออกห่างจากผู้สังเกต</t>
  </si>
  <si>
    <t>รังสีไมโครเวฟ - ความยาวคลื่นสั้นมากและสร้างขึ้นมา  
รังสีไมโครเวฟพื้นหลัง - ความยาวคลื่นสูง เป็นสภาพปัจจุบันของเอกภพ</t>
  </si>
  <si>
    <t>- 380,000 ปี 
- เอกภพขยายตัว เกิดปรากฏการเลื่อนทางแดง เกิดอะตอมของฮีเลียมและไฮโดรเจนเกิดขึ้น</t>
  </si>
  <si>
    <t>ค่าระยะทางที่อยู่ห่างจากผู้สังเกตมีค่ามากความเร็วในการเคลื่อนที่ก็จะมาก</t>
  </si>
  <si>
    <t>ไม่ ต้องเป็นการเคลื่อนที่ทางน้ำเงิน เพราะ ถ้ากาแล็กซีเคลื่อนที่เข้าหาผู้สังเกต จะเกิดการเลื่อนทางน้ำเงิน แถบสเปกตรัมจะเลื่อนไปทางความยาวคลื่นที่สั้นลง</t>
  </si>
  <si>
    <t>41458@promma.ac.th</t>
  </si>
  <si>
    <t>ภัทรดา มิ่งเมือง</t>
  </si>
  <si>
    <t>น.ส. ภัทรดา มิ่งเมือง</t>
  </si>
  <si>
    <t xml:space="preserve">กฎฮับเบิลและไมโครพื้นหลังจากอวกาศ </t>
  </si>
  <si>
    <t>ไฮโดรเจน และ ฮีเลี่ยม หลังเกิดบิกแบง 300000 ล้านปี</t>
  </si>
  <si>
    <t>A เพราะมีการขยายออกไปมากกว่าผู้สังเกตอื่นๆ</t>
  </si>
  <si>
    <t>เกิดจากความยาวของคลื่นถูกยืดออกไป</t>
  </si>
  <si>
    <t>เป็นการบอกว่าเอกภพมีการขยายตัวจากผู้สังเกต</t>
  </si>
  <si>
    <t>รังสีไมโครเวฟพื้นหลังสูงอยู่ที่ 50 GHz - 1 THz ไมโครเวฟปัจจุบันเป็นคลื่นวิทยุที่มีความถี่สูงมากระดับ 2.4 GHz - 20 GHz  จนมีความยาวคลื่นสั้นมาก</t>
  </si>
  <si>
    <t>เอกภพที่เกิดขึ้นช่วง 380,000 ปีหลังจากการระเบิดใหญ่ที่เป็นจุดกำเนิดของเอกภพทั่วทุกพื้นที่ของเอกภพมีคลื่นไมโครเวฟพื้นหลังอยู่ทั่วไป</t>
  </si>
  <si>
    <t>ยิ่งกาแลกซีมีความห่างจากผู้สังเกตมาก ความเร็วในการเคลื่อนที่ก็จะมากตาม</t>
  </si>
  <si>
    <t>ไม่เกิดทางเลื่อนสีแดง และแถบสเปกตรัมที่วัดได้เมื่อกาแล็กซีที่เข้ามาผู้สังเกตจะเป็นการเลื่อนทางน้ำเงิน</t>
  </si>
  <si>
    <t>41649@promma.ac.th</t>
  </si>
  <si>
    <t>ชนากาญจน์ สุขสมบุญ</t>
  </si>
  <si>
    <t>น.ส.ชนากาญจน์ สุขสมบุญ</t>
  </si>
  <si>
    <t>เพราะกฏฮับเบิล-เลอแมทร์ ซึ่งพบว่าความเร็วในการเคลื่อนที่ของกาแล็กซีที่อยู่ไกลเร็วกว่ากาแล็กซีที่อยู่ใกล้
และเพราะมีรังสีไมโครเวฟพื้นหลังหลงเหลืออยู่</t>
  </si>
  <si>
    <t>ไฮโดรเจน เกิดในช่วง 300,000 ปี</t>
  </si>
  <si>
    <t>ข้อ A. เพราะเป็นการเลื่อนทางแดง</t>
  </si>
  <si>
    <t>กาแล็คซี่กำลังขยายตัว ทำให้ทุกสรรพสิ่งมาบีบอัดในจุดเดียว ทำให้เกิดระเบิดที่เรียกว่า บิกแบง</t>
  </si>
  <si>
    <t>รังสีไมโครเวฟพื้นหลัง มีช่วงความถี่ที่สูงกว่า
ส่วนรังสีไมโครเวฟในปัจจุบันคือการปล่อยคลื่นและมีความถี่สั้นมากๆ</t>
  </si>
  <si>
    <t>ราว 380,000 ปีที่แล้ว เอกภพมีรังสีไมโครเวฟอยู่ทุกทิศทาง</t>
  </si>
  <si>
    <t>ค่าระยะทางที่อยู่ห่างจากผู้สังเกตมีค่ามาก ความเร็วในการเคลื่อนที่ก็จะมาก</t>
  </si>
  <si>
    <t>ไม่ และแถบสเปกตรัมที่วัดได้จะเป็นการเลื่อนทางน้ำเงิน</t>
  </si>
  <si>
    <t>43515@promma.ac.th</t>
  </si>
  <si>
    <t>ฤทธินันท์ ทุมชะ</t>
  </si>
  <si>
    <t>นาย ฤทธินันท์ ทุมชะ</t>
  </si>
  <si>
    <t>ควาร์ก,แอนติคาร์ก,อิเล็กตรอน, โพชิตรอน, นิวทริโน, แอนตินิวทริโน, เกิดขึ้นในช่วงเวลา10^-43 ถึง 10^-32</t>
  </si>
  <si>
    <t>41355@promma.ac.th</t>
  </si>
  <si>
    <t>กัญญ์วาณี ใจกล้า</t>
  </si>
  <si>
    <t>น.ส.กัญญ์วาณี ใจกล้า</t>
  </si>
  <si>
    <t>กฏฮับเบิล-เลอแมทร์
ไมโครเวฟพื้นหลังจากอวกาศ</t>
  </si>
  <si>
    <t xml:space="preserve">ไฮโดรเจน เกิดช่วง300,000ปี
</t>
  </si>
  <si>
    <t>A เพราะอยู่ไกลจากผู้สังเกตมากที่สุดเกิดการเลื่อนทางแดง</t>
  </si>
  <si>
    <t>เกิดขึ้นจากกาแล็กซีออกห่างจากผู้สังเกตไปเรื่อยๆ</t>
  </si>
  <si>
    <t>เอกภพมีการขยายและกาแล็กซีขยายออกห่างจากผู้สังเกต</t>
  </si>
  <si>
    <t>ไมโครเวฟปัจจุบันคือคลื่นวิทยุที่สั้นมากๆแต่รังสีไมโครเวฟพื้นหลังคือมีช่วงความถี่ที่สูงกว่านั้น</t>
  </si>
  <si>
    <t>380,000ปี มีลักษณะมีอุณหภูมิที่ร้อนและมีอะตอมของไฮโดรเจนและฮีเลียม</t>
  </si>
  <si>
    <t>ถ้าระยะห่างที่อยู่ห่างจากผู้สังเกตมากความเร็วก็จะมากตาม</t>
  </si>
  <si>
    <t>ไม่ แถบจะเปลี่ยนเป็นสีน้ำเงินเพราะการที่กาแล็กซีเคลื่อนที่เข้าหาเราจะมีความถี่มากขึ้น</t>
  </si>
  <si>
    <t>43517@promma.ac.th</t>
  </si>
  <si>
    <t>กุลิสรา ไทยสงฆ์</t>
  </si>
  <si>
    <t>กฎฮับเบิลและไมโครเวฟพื้นหลังจากอวกาศ</t>
  </si>
  <si>
    <t>Aห่างจากผู้สังเกตบนโลกเนื่องจากมีความถี่และความตํ่า</t>
  </si>
  <si>
    <t>การเคลื่อนที่ห่างออกจากกันของกาแล็กซีต่างๆแสดงถึงการขยายตัวของเอกภพ</t>
  </si>
  <si>
    <t>รังสีไมโครเวฟพื้นหลังจะมีการคลายพลังงานออกมาทำให้มีความแตกต่างกว่าไมโครเวฟที่เกิดให้ตามทุกวัน</t>
  </si>
  <si>
    <t>380,000ปีหลังจาการระบาดบิกแบงที่เป็นจุดกำเนิดของเอกภพทำให้เกิดไฮโดรเจนและฮีเลียมตามมาแล้วปล่อยพลังงานออกมาทำให้เอกภพขยายตัวและอุณหภูมิเอกภพลดลง</t>
  </si>
  <si>
    <t>ยิ่งกาแลมีความห่างจากผู้สังเกตมากความเร็วในการเคลื่อนที่ก็จะมากตาม</t>
  </si>
  <si>
    <t>ไม่ จะมีการเปลี่ยนแปลงสเปกตรัมเลื่อนไปทางนํ้าเงิน</t>
  </si>
  <si>
    <t>41356@promma.ac.th</t>
  </si>
  <si>
    <t>กานต์สินี อยู่พันธุ์</t>
  </si>
  <si>
    <t>ด.ญ.กานต์สินี อยู่พันธุ์</t>
  </si>
  <si>
    <t>กฏฮับเบิล-เลอเเมทร์
ไมโครเวฟพื้นหลังจากอวกาศ</t>
  </si>
  <si>
    <t xml:space="preserve">ไฮโดรเจน เเละเกิดในช่วง 300,000 ปี
</t>
  </si>
  <si>
    <t>A เพราะอยู่ไกลจากผู้สังเกตบนโลกมากที่สุด
เเละเกิดการเลื่อนทางเเดง</t>
  </si>
  <si>
    <t>เกิดขึ้นจากกาเเล็คซีออกห่างจากผู้สังเกตไปเรื่อยๆ</t>
  </si>
  <si>
    <t>เอกภพมีการขยายตัวเเละกาเเล็คซีขยายออกห่างจากผู้สังเกต</t>
  </si>
  <si>
    <t>ไมโครเวฟปัจจุบันคือการปล่อยคลื่นออกมาเเละมีความถี่สั้นมากๆเเต่รังสีไมโครเวฟพื้นหลังคือการคำนวณการเเผ่รังสีเเละมีความถี่ที่สูงกว่านั้น</t>
  </si>
  <si>
    <t>เกิดขึ้นในช่วงเวลา 380,000 ปี
เอกภพในขณะนั้นมีลักษณะอุณหภูมิที่ร้อนเเละมีอะตอมของไฮโดรเจนเเละฮีเลียมเกิดขึ้น</t>
  </si>
  <si>
    <t>ถ้าระยะทางที่อยู่ห่างจากผู้สังเกตไปยังกาเเล็คซีมีค่ามาก ความเร็วในการเคลื่อนที่ก็จะมีค่ามากด้วย</t>
  </si>
  <si>
    <t>ไม่ เเละเเถบสเปกตรัมจะเปลี่ยนเป็นสีน้ำเงินเพราะการที่กาเเล็คซีเคลื่อนที่เข้าหาเราจะมีความถี่มากขึ้น</t>
  </si>
  <si>
    <t>43404@promma.ac.th</t>
  </si>
  <si>
    <t>กานญาดา ชูพินิจสกุลวงค์</t>
  </si>
  <si>
    <t>น.ส.กานญาดา ชูพินิจสกุลวงค์</t>
  </si>
  <si>
    <t>พบคลื่นไมโครเวฟหลงเหลือในอวกาศ</t>
  </si>
  <si>
    <t>ไฮโดรเจน และฮัเลียม เกิดหลังจากเกิดบอกแบบได้300,000ปี</t>
  </si>
  <si>
    <t>A เพราะการเข้าเขตสีแดงหมายถึงการห่างไปต่างกับข้ออื่นที่เข้าสีฟ้า</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</si>
  <si>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</si>
  <si>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การเคลื่อนที่ของกาแล็กซีสม่ำเสมอและเคลื่อนที่เป็นกราฟเส้นตรง</t>
  </si>
  <si>
    <t>ไม่ สเปคตรัมจะเปลี่ยนแปลงไปทางสีน้ำเงิน</t>
  </si>
  <si>
    <t>43400@promma.ac.th</t>
  </si>
  <si>
    <t>ณชาศิลป์ บัวมณี</t>
  </si>
  <si>
    <t>ณชาศิลป์   บัวมณี</t>
  </si>
  <si>
    <t>การขนยายตัวของเอกภพ ไมโครเวฟพื้นหลังอวกาศ</t>
  </si>
  <si>
    <t>การแผ่รังสีที่เป็นคลื่นแม่เหล็กไฟฟ้าผ่านปริซึม แผ่นเกรตติ้ง หรือสเปกโตรสโคป</t>
  </si>
  <si>
    <t>เพราะอยู่ห่างออกไปเรื่อยๆ แสดงว่าเอกภพยังคงขยายตัวอยู่</t>
  </si>
  <si>
    <t>ความเข้มน้อยลง อันตรายลดลง</t>
  </si>
  <si>
    <t>ระยะทางห่างออกไป</t>
  </si>
  <si>
    <t>เคลื่อนเข้าหาทางน้ำเงิน  สีเปลี่ยนคลื่นถี่ขึ้น</t>
  </si>
  <si>
    <t>41378@promma.ac.th</t>
  </si>
  <si>
    <t>กฤษธีรา จิตรุ่งวิวัฒน์</t>
  </si>
  <si>
    <t>นายกฤษธีรา จิตรุ่งวิวัฒน์</t>
  </si>
  <si>
    <t xml:space="preserve">1. การขยายตัวของเอกภพ
เอ็ดวิน ฮับเบิล (Edwin Hubble) 
2. อุณหภูมิพื้นหลังอวกาศรังสีไมโครเวฟ
</t>
  </si>
  <si>
    <t>D  เพราะว่า มีการเคลื่อนที่ไปหาทางแดงน้อยที่สุด</t>
  </si>
  <si>
    <t>"สภาพปัจจุบัน"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t>
  </si>
  <si>
    <t>ระยะทางระหว่างผู้สังเกตุกับกาแล็กซีแปรผันกับความเร็วในการเคลื่อนที่ถอยห่าง</t>
  </si>
  <si>
    <t>เกิดแต่ทางแดงนั้นจะลดลง</t>
  </si>
  <si>
    <t>41342@promma.ac.th</t>
  </si>
  <si>
    <t>พศวีร์ กลิ่นอุบล</t>
  </si>
  <si>
    <t>ควาร์ก แอนติคาร์ก อิเล็กตรอน โพซิตอน นิวทริโน แอนตินิวทริโน เกิดขึ้นในช่วงเวลา10^-43 ถึง 10^-32</t>
  </si>
  <si>
    <t>ปรากฏการณ์ด็อปเปลอร์
การขยายตัวของเอกภพ</t>
  </si>
  <si>
    <t>43518@promma.ac.th</t>
  </si>
  <si>
    <t>พิมพ์พจี ธีระองค์เจริญ</t>
  </si>
  <si>
    <t>นางสาวพิมพ์พจี ธีระองค์เจริญ</t>
  </si>
  <si>
    <t>เพราะเอกภพมีการขยายตัว</t>
  </si>
  <si>
    <t>โฮโดรเจน เวลาประมาณ13,000ล้านปีหลังจากบิกแบง</t>
  </si>
  <si>
    <t>ข้อaเพราะเป็นการเลื่อนทางแดง</t>
  </si>
  <si>
    <t>เอกภพขยายตัวออกจากผู้สังเกตุ</t>
  </si>
  <si>
    <t>คลื่นมีความถี่ลดลงและเย็นตัวลงละกระตายไปยังที่ต่างๆ</t>
  </si>
  <si>
    <t xml:space="preserve">เกิดในช่วงเวลา ราว 380,000 ปีหลังจากการระเบิดใหญ่ที่เป็นจุดกำเนิดของเอกภพ </t>
  </si>
  <si>
    <t>ถ้าระยะทางจากผู้สังเกตไปยังกาแล็กซีมรค่ามากความเร็วในการเคลื่อนที่ก็จะมีค่ามากด้วย</t>
  </si>
  <si>
    <t>ไม่ เพราะกาแล็กซีเกือบทั้งหมดออกห่างจากเราหมายความว่าแสงจากกาแล็คจะถูกยืดออกไปและปรากฏว่าเปลี่ยนสีออกไปทางสีแดงเล็กน้อย</t>
  </si>
  <si>
    <t>41620@promma.ac.th</t>
  </si>
  <si>
    <t>สุกฤตยา ขำเพชร</t>
  </si>
  <si>
    <t>น.ส.สุกฤตยา ขำเพชร</t>
  </si>
  <si>
    <t>กฏฮับเบิลและการค้นพบคลื่นไมโครเวฟพื้นหลังอวกาศของอาร์โน เพนเซียสและรอเบิร์ต วิลสัน</t>
  </si>
  <si>
    <t>กาแล็กซี่ A เพราะยิ่งค่า z มากหมายความว่าการเลื่อนทางแดงของวัตถุมากซึ่งอยู่ห่างจากผู้สังเกตมาก</t>
  </si>
  <si>
    <t>เอกภพยังคงขยายตัวอยู่</t>
  </si>
  <si>
    <t xml:space="preserve">รังสีไมโครเวฟ คือ คลื่นวิทยุ รังสีไมโครเวฟพื้นหลัง คือ สภาพปัจจุบันของเอกภพที่มีคลื่นแม่เหล็กไฟฟ้า </t>
  </si>
  <si>
    <t>ช่วงที่เอกภพมีอุณหภูมิประมาณ 5,000 เคลวิน
เอกภพมีลักษณะโปร่งแสงและมีคลื่นแม่เหล็กไฟฟ้าคงเหลืออยู่</t>
  </si>
  <si>
    <t>เกิด จะเปลี่ยนจากมากเป็นน้อย</t>
  </si>
  <si>
    <t>41396@promma.ac.th</t>
  </si>
  <si>
    <t>วงศกร ต่วนศิริ</t>
  </si>
  <si>
    <t>การขยายตัวของเอกภพ และ ไมโครเวฟพื้นหลังจากอวกาศ กฎฮับเบิล</t>
  </si>
  <si>
    <t>ไฮโดรเจนและฮีเลียม และเกิดในช่วงหลังเกิดบิกแบง300,000ปี</t>
  </si>
  <si>
    <t>A เพราะว่าแสงเลื่อนไปทางสเปกตรัมสีแดง</t>
  </si>
  <si>
    <t>แหล่งกำเนิดแสงออกจากผู้สังเกตแสงความถี่ต่ำลง เห็นแสงเลื่อนไปทางสเปกตรัมสีแดง</t>
  </si>
  <si>
    <t>การเลื่อนทางแดงทำให้เอกภพขยายตัว เหมือนกันกับ ทฤษฎีบิกแบงที่กล่าวไว้ว่า เอกภพขยายตัวอยู่ตลอดเวลา</t>
  </si>
  <si>
    <t>รังสีไมโครเวฟพื้นหลังมาจากทั่วทุกทาง ส่วนรังสีไมโครเวฟที่เกิดขึ้นในปัจจุบันต้องสร้างขึ้นเอง</t>
  </si>
  <si>
    <t>เกิดหลังจากการเกิดบิกแบง ประมาณ380,000 และเอกภพขณะนั้นมีลักษณะ มีอุณหภูมิประมาณ3000 เคลวิน โปรตอนและอิเล็กตรอน รวมตัวกันกลายเป็นอะตอมและสสารเริ่มกระจายตัวอย่างไม่สม่ำเสมอเล็กน้อย</t>
  </si>
  <si>
    <t>ยิ่งกาแล็กซี่อยู่ห่างจากผู้สังเกตมาก ความเร็วในการเคลื่อนที่ออกห่างก็ยิ่งมาก</t>
  </si>
  <si>
    <t>ไม่เกิดและแสงจะเลื่อนไปทางสเปกตรัมสีน้ำเงิน</t>
  </si>
  <si>
    <t>41373@promma.ac.th</t>
  </si>
  <si>
    <t>ภัทรพรรณ จันทร์นุ่ม</t>
  </si>
  <si>
    <t>นางสาว ภัทรพรรณ จันทร์นุ่ม</t>
  </si>
  <si>
    <t>1) มีหลักฐานว่าเอกภพยังขยายตัวอยู่
2) ค้นพบว่ามีรังสีไมโครเวฟที่ยังหลงเหลือจากปรากฎการณ์บิกแบง</t>
  </si>
  <si>
    <t>ธาตุไฮโดรเจน เกิดหลังบิกแบง 10^-6 วินาที เป็นนิวเคลียส แต่เกิดเป็นธาตุหลังเกิดบิกแบง 300,000 ปี</t>
  </si>
  <si>
    <t>D เพราะการเลื่อนทางแดงมากที่สุด เพราะถ้าการเลื่อนทางแดงมากแสดงว่ามีการขยายตัวมาก</t>
  </si>
  <si>
    <t>เกิดขึ้นจากการขยายตัวของเอกภพ และการเคลื่อนที่ของกาแล็คซี่ที่ขยายห่างออกไป</t>
  </si>
  <si>
    <t>เพราะมีการขยายตัวของเอกภพที่ยังไม่สิ้นสุด ตั้งแต่ปรากฎการณ์บิกแบงจนถึงปัจจุบัน</t>
  </si>
  <si>
    <t>แตกต่างเนื่องจากรังสีไมโครเวฟจากพื้นหลังพบรังสีได้ทุกทิศทางและต่อเนื่องไม่สามารถหาจุดของรังสีได้ แต่ถ้ารังสีไมโครเวฟจากบนโลกจะสามารถหาจุดที่ปล่อยรังสีได้ และไม่กระจาย</t>
  </si>
  <si>
    <t>ประมาณหมื่นล้านปีมาแล้ว เป็นรังสีที่มาจากการระเบิดของปรากฎการณ์บิกแบง และเอกภพขณะนั้นว่างเปล่าแต่มีพลังงานมาก</t>
  </si>
  <si>
    <t>ความเร็วในการเคลื่อนที่แปรผันตรงกับระยะทางระหว่างกาแล็กซี่กับผู้สังเกตุ แปลว่ากาแล็กซี่ที่อยู่ไกลจะเคลื่อนที่เร็วมากกว่ากาแล็คซี่ที่อยู่ใกล้กับผู้สังเกตุ</t>
  </si>
  <si>
    <t>ไม่เพราะจะเป็นการเลื่อนทางน้ำเงิน สเปกตรัมจะเลื่อนหาสีน้ำเงินมาก เพราะเอกภพมีการบีบตัว</t>
  </si>
  <si>
    <t>43407@promma.ac.th</t>
  </si>
  <si>
    <t>นิชา ธรรมเจริญ</t>
  </si>
  <si>
    <t>น.ส.นิชา ธรรมเจริญ</t>
  </si>
  <si>
    <t>1.มีหลักฐานว่าเอกภพยังขยายตัวอยู่
2.มีรังสีไมโครเวฟจากพื้นหลังอวกาศ</t>
  </si>
  <si>
    <t>ไฮโดรเจน และฮีเลียม เกิดขึ้นหลังเกิดบิกแบง 300,000 ปี</t>
  </si>
  <si>
    <t>D เพราะการเลื่อนทางแดงมากที่สุด เพราะถ้าเลื่อนทางแดงมากเเสดงว่ามีดารขยายตัวมาก</t>
  </si>
  <si>
    <t>เกิดขึ้นจากการขยายตัวของเอกภพและการเคลื่อนที่ของกาแล็กซี่ที่ขนายห่างออกไป</t>
  </si>
  <si>
    <t>เพราะมีการขยายตัวของเอกภพที่ยังไม่สิ้นสุดตั้งแต่ปรากฏการณ์การเกิดบิกแบงจนถึงปัจจุบัน</t>
  </si>
  <si>
    <t>ประมาณหมื่นล้านปีมาแล้ว เป็นรังสีที่มาจากการเกิดระเบิดของบิกแบง และเอกภพขณะนั้นว่างเปล่าแต่มีพลังงานมาก</t>
  </si>
  <si>
    <t>สรุปว่า ความเร็วในการเคลื่อนที่ของกาแล็กซีออกจาก ผู้สังเกตแปรผันตรงกับระยะทางระหว่างกาแล็กซี กับผู้สังเกต หรือมีความหมายว่ากาแล็กซีที่อยู่ไกล เคลื่อนที่ออกไปจากผู้สังเกตด้วยความเร็วที่มากกว่า กาแล็กซีที่อยู่ใกล้ เรียกว่า กฏฮับเบิล-เลอแมทร์ (Hubble-Lemaitre's law) ซึ่งความสัมพันธ์ระหว่าง ความเร็วในการเคลื่อนที่ออกจากผู้สังเกตกับ ระยะทางระหว่างกาแล็กซีกับผู้สังเกต</t>
  </si>
  <si>
    <t>ไม่ เพราะเป็นการเลื่อนทางน้ำเงิน  สเปคตรัมจะเลื่อนหาสีน้ำเงินมาก เพราะเอกภพมีการบีบตัว</t>
  </si>
  <si>
    <t>41594@promma.ac.th</t>
  </si>
  <si>
    <t>พรหมภิริยะ ปิ่นคำ</t>
  </si>
  <si>
    <t>พบรังสีไมโครเวฟพื้นหลังอวกาศ
กฏฮับเบิล-เลอเเมทร์
การขยายตัวเอกภพ</t>
  </si>
  <si>
    <t>อะตอมของไฮโดรเจน 300,000 ถึง 1,000ล้านปี</t>
  </si>
  <si>
    <t>A เพราะ เลื่อนไปทางเเดงมากสุด</t>
  </si>
  <si>
    <t>เเหล่งกำเนิดเเสงออกจาก ผู้สังเกต เเสงความถี่ต่ำลง เเสงเลื่อนไปทางสเปกตรัมสีแดง</t>
  </si>
  <si>
    <t>การขยายของเอกภพที่ยังไม่สิ้นสุด</t>
  </si>
  <si>
    <t>รังสีไมโครเวฟพื้นหลังจะมาจากทุกทิศทางเเละต่อเนื่อง</t>
  </si>
  <si>
    <t>เมื่อหมื่นล้านปีที่เเล้ว ว่างเปล่าเเละเกิดพร้อมรังสีไมโครเวฟ</t>
  </si>
  <si>
    <t>ความเร็วการเครื่อนที่กาเเล็คซีออกจากผู้สังเกตเปรผันตรงกับระยะทางระหว่างกาเเล็คซีกับผู้สังเกต</t>
  </si>
  <si>
    <t>ไม่เเละเเถบสเปกตรัมวัดได้จะเลื่อนไปทางสีน้ำเงิน</t>
  </si>
  <si>
    <t>41448@promma.ac.th</t>
  </si>
  <si>
    <t>ณัชชา อ้นดิสถ์</t>
  </si>
  <si>
    <t>น.ส.ณัชชา อ้นดิสถ์</t>
  </si>
  <si>
    <t>การขยายตัวของเอกภพ และ ไมโครเวฟพื้นหลังอวกาศ</t>
  </si>
  <si>
    <t>ธาตุไฮโดรเจนและฮีเลียม เกิดในช่วงเวลาหลังเกิดบิกแบง3แสนปี</t>
  </si>
  <si>
    <t>A เพราะ แสงเลื่อนไปทางสเปกตรัมสีแดงมากที่สุด</t>
  </si>
  <si>
    <t>แหล่งกำเนิดแสงออกจากผู้สังเกตุ</t>
  </si>
  <si>
    <t>การเลื่อนทางแดงเป็นการขยายตัวของเอกภพ ที่ทำให้เกิดบิกแบง</t>
  </si>
  <si>
    <t>รังสีไมโครเวฟพื้นหลัง มาจากทั่วทิศทาง แต่รังสีไมโครเวฟในปัจจุบัน ต้องสร้างขึ้นมา</t>
  </si>
  <si>
    <t>เกิดขึ้นราว 380,000 ปีหลังจากการระเบิดใหญ่ โดยเอกภพขณะนั้นมีลักษณะ มีอุณหภูมิประมาณ 3,000 เคลวิน และโปรตอนและอิเล็กตรอนรวมตัวกันกลายเป็นอะตอม และ สสารเริ่มกระจายตัวอย่างไม่สม่ำเสมอเล็กหน่อย</t>
  </si>
  <si>
    <t>ยิ่งกาแล็กซีออกจากผู้สังเกตมาก ความเร็วในการเคลื่อนที่ออกห่างก็ยิ่งมาก</t>
  </si>
  <si>
    <t>ไม่เกิด เนื่องจากแสงจะเลื่อนไปทางสเปกตรัมสีน้ำเงิน</t>
  </si>
  <si>
    <t>41424@promma.ac.th</t>
  </si>
  <si>
    <t>กวิน ขำเพชร</t>
  </si>
  <si>
    <t>ไฮโดรเจนช่วง 3 แสนปีถึง 1,000 ล้านปี</t>
  </si>
  <si>
    <t>B เพราะว่าแทนสเปกตรัมของมันอยู่ริม สีแดง</t>
  </si>
  <si>
    <t>การขยายตัวของเอกภพทำให้galaxy เลื่อนห่างจากจุดอ้างอิง</t>
  </si>
  <si>
    <t>ได้เพราะการเลื่อนทางแดง ทำให้กาแล็กซี
เคลื่อนตำแหน่ง และรู้ว่าเอกภพขยายตัวซึ่งเป็นผลจาก การระเบิด ของ บิกแบง</t>
  </si>
  <si>
    <t>รังสีไมโครเวฟพื้นหลัง จะไปทุกทิศทุกทาง</t>
  </si>
  <si>
    <t>ในช่วงหลังการระเบิดบิกแบง เอกภพในตอนนั้น มีควาร์กและส่วนประกอบของอะตอม</t>
  </si>
  <si>
    <t>galaxy ที่อยู่ไกลกว่าจุดอ้างอิงจะมีความเร็วมากกว่า galaxy ที่อยู่ใกล้จุดอ้างอิง</t>
  </si>
  <si>
    <t>เกิดการเลื่อนทางแดงแถบสเปกตรัมแถบสเปกตรัมมีการเปลี่ยนแปลงไปทางสีน้ำเงิน</t>
  </si>
  <si>
    <t>41488@promma.ac.th</t>
  </si>
  <si>
    <t>ณัฐวรา แสนสุข</t>
  </si>
  <si>
    <t>1)กฎฮัมเบิล
2)การตรวจพบรังสีไมโครเวฟ</t>
  </si>
  <si>
    <t>ไฮโดรเจน เกิดในช่วงเวลาหลังเกิดบิกแบง300,000ปี</t>
  </si>
  <si>
    <t>กาแลกซี่A เพราะแสงเลื่อนไปทางทางสเปรกตรัมสีแดง เนื่องจากแหล่งกำเนิดแสงออกจากผู้สังเกต</t>
  </si>
  <si>
    <t>แหล่งกำเนิดแสงออกจากผู้สังเกต แสงความถี่ต่ำ</t>
  </si>
  <si>
    <t>การเลื่อนทางแดงเป็นการขยายตัวของเอกภพ ซึ่งสอดคล้องกับทฤษฎีบิกแบงที่เอกภพขยายตัวอยู่ตลอดเวลา</t>
  </si>
  <si>
    <t>รังสีไวโครเวฟพื้นหลัง มาจากทั่วทิศทาง ส่วนรังสีไมโครเวฟในปัจจุบัน มนุษย์ต้องสร้างขึ้นมาเอง</t>
  </si>
  <si>
    <t>เกิดหลังจากการเกิดบิกเเบง และเอกภพในขณะนั้นมีลักษณะ มีอุณหภูมิประมาณ3,000 และโปรตรอนและอิเล็กตรอนรวมตัวกันกลายเป็นอะตอม และ สสารเริ่มกระจายตัวอย่างไม่สม่ำเสมอเล็กน้อย</t>
  </si>
  <si>
    <t>ยิ่งกาแล็คซี่อยู่ห่างผู้สังเกตมาก ความเร็วในการเคลื่อนที่ออกห่างก็ยิ่งมาก</t>
  </si>
  <si>
    <t>ไม่เกิด และเเสงจะเลื่อนไปทางแถบสเปกตรัมสีน้ำเงิน</t>
  </si>
  <si>
    <t>41509@promma.ac.th</t>
  </si>
  <si>
    <t>นิชคุณ แสงรุ่งเรือง</t>
  </si>
  <si>
    <t>นิชคุณ​ แสงรุ่งเรือง</t>
  </si>
  <si>
    <t>1. รังสีไมโครเวฟพื้นหลังจักรวาล
2. การขยายตัวของเอกภพ</t>
  </si>
  <si>
    <t>เป็นหลักฐานว่าเอกภพกำลังขยายตัว</t>
  </si>
  <si>
    <t>รังสีไมโครเวฟในปัจจุบัน มีการกระจายตัวไม่สม่ำเสมอ และมีความถี่และความยาวคลื่นหลากหลายมากขึ้น ขึ้นอยู่กับแหล่งที่กำเนิด เช่น ไมโครเวฟ</t>
  </si>
  <si>
    <t>ยิ่งกาแลกซี่อยู่ห่างจากผู้สังเกตมาก ความเร็วในการเคลื่อนที่ออกห่างก็ยิ่งมาก</t>
  </si>
  <si>
    <t>มีการเปลี่ยนแปลงโดยเลื่อนไปทางสีน้ำเงินมากขึ้น</t>
  </si>
  <si>
    <t>41500@promma.ac.th</t>
  </si>
  <si>
    <t>สุชานาถ นุชนารถ</t>
  </si>
  <si>
    <t>การขยายตัวของเอกภพและไมโครเวฟพื้นหลังจากอวกาศ กฎฮัมเบิล</t>
  </si>
  <si>
    <t>ไฮโดรเจนและฮีเลียมเกิดในช่วงหลังเกิดบิกแบง300000ปี</t>
  </si>
  <si>
    <t>Aเพราะว่า แสงเลื่อนไปทางสเปกตรัมสีแดง เนื่องจากแหล่งกำเนิดแสงออกจากผู้สังเกต</t>
  </si>
  <si>
    <t>แหล่งกำเนิดแสง ออกจากผู้สังเกตแสงความถี่ต่ำลง</t>
  </si>
  <si>
    <t>การเลื่อนทางแดงเป็นการขยายตัวของกาแล็กซี สอดคล้องกับทฤษฎีบิกแบงที่เป็นการขยายตัวของกาแล็กซี</t>
  </si>
  <si>
    <t>รังสีไมโครเวฟพื้นหลังมาจากทั่วทิศทาง แต่รังสีไม่โครเวฟที่เกิดขึ้นในปัจจุบันต้องสร้างขึ้นมาเอง</t>
  </si>
  <si>
    <t>เกิดขึ้นราว 380,000 ปีหลังจากการระเบิดใหญ่ โดยเอกภพขณะนั้นมีลักษณะ มีอุณหภูมิประมาณ 3,000 เคลวิน และโปรตอนและอิเล็กตรอนรวมตัวกันกลายเป็นอะตอม และ สสารเริ่มกระจายตัวอย่างไม่สม่ำเสมอเล็กน้อย</t>
  </si>
  <si>
    <t>ยิ่งกาแล็กซีอยู่ห่างจากผู้สังเกตมากความเร็วในการเคลื่อนที่ออกห่างก็ยื่งมาก</t>
  </si>
  <si>
    <t>41341@promma.ac.th</t>
  </si>
  <si>
    <t>ธนพนธ์ แสงกระจ่าง</t>
  </si>
  <si>
    <t>ธนพนธ์ เเสงกระจ่าง</t>
  </si>
  <si>
    <t>การขยายตัวของเอกภพ 
การเเผ่รังสีไมสีไมโครเวฟ</t>
  </si>
  <si>
    <t>ไฮโดรเจน 3-20นาทีหลังจากบิกเเบง</t>
  </si>
  <si>
    <t>กาแล็กซี D อยู่ห่างจากผู้สังเกตบนโลกมากที่สุด เพราะแถบสเปกตรัมของมันมีการเลื่อนแดงมากที่สุดในบรรดากาแล็กซีทั้งหมดที่แสดงในภาพ</t>
  </si>
  <si>
    <t>การขยายตัวของเอกภพ:เอกภพขยายตัว แสงจากกาแล็กซีถูกยืดออก ทำให้ความยาวคลื่นเพิ่มขึ้น 
2.Doppler Effect เกิดจากการที่กาแล็กซีกำลังเคลื่อนที่ห่างออกจากเรา</t>
  </si>
  <si>
    <t>เพราะเอกภพยังขยายตัวได้ไม่สิ้นสุด</t>
  </si>
  <si>
    <t>รังสีไมโครเวฟพื้นหลังมสจากทุกทิศทางเละต่อเนื่อง</t>
  </si>
  <si>
    <t>เกิดขึ้นจากการปลดปล่อยรังสีที่เหลือจากการระเบิดบิกแบงเมื่อประมาณ 380,000ปี เเละเอกภพโปร่งใสเเละเย็นลง</t>
  </si>
  <si>
    <t>กราฟที่ได้มีลักษณะเป็นเส้นตรงจึงสรุปว่า ความเร็วในการเคลื่อนที่ของกาแล็กซีออกจาก ผู้สังเกต</t>
  </si>
  <si>
    <t>ไม่เเละเเทบสเปกตรัมจะเลื่อนไปสีน้ำเงิน</t>
  </si>
  <si>
    <t>41519@promma.ac.th</t>
  </si>
  <si>
    <t>อดิษฐ์ ดุสรักษ์</t>
  </si>
  <si>
    <t>ไนโตรเจนกับฮีเลียม เกิดขึ้นหลังจากบิกแบง1พันล้านปี</t>
  </si>
  <si>
    <t>B กาแล็กซีจะมีสีแดงๆหากอยู่ไกล</t>
  </si>
  <si>
    <t>สนับสนุนเรื่องการขยายตัวของเอกภพ</t>
  </si>
  <si>
    <t>แตกต่างเพราะไม่โครเวฟที่เราใช้เวฟอาหารส่วนไมโครเวฟพื้นหลังอากาศใช้ถ่ายเทอากาศ</t>
  </si>
  <si>
    <t>ควสมเร็วของการเคลื่อนที่ของกาแล็กซีออกจากผู้สังเกตแปรผันตรงกับระยะทางระหว่างกาแล็กซีกับผู้สังเกต</t>
  </si>
  <si>
    <t>จะเกิดการเลื่อนทางน้ำเงิน แถบสเปกตัมที่ได้จะไปทางซ้าย</t>
  </si>
  <si>
    <t>43408@promma.ac.th</t>
  </si>
  <si>
    <t>เพ็ญพิชชา สินสุข</t>
  </si>
  <si>
    <t>นางสาวเพ็ญพิชชา สินสุข</t>
  </si>
  <si>
    <t>การขยายตัวของเอกภพ อุณหภูมิพื้นหลัง หรือคลื่นไมโครเวฟที่ยังหลงเหลืออยู่</t>
  </si>
  <si>
    <t>ไฮโดรเจน และฮีเลียม ช่วงเวลา หลังเกิดบิกแบง 300,000 ปี</t>
  </si>
  <si>
    <t>กาเเล็กซีA เพราะถ้าค่าzมากการเลื่อนทางแดงของวัตถุมากจะอยู่ห่างผู้สังเกตมาก</t>
  </si>
  <si>
    <t>กาแล็กซีเกิดจากความยาวคลื่นของแสงถูกยืดออกไปพร้อมกับพื้นที่ว่างตลอด ระยะทางที่แสงเดินทางมา</t>
  </si>
  <si>
    <t>รังสีไมโครเวฟปัจจุบันเป็นรังสีคลื่นวิทยุที่มีความถี่สูงแต่รังสีไมโครเวฟพื้นหลังคือสภาพปัจจุบันของเอกภพที่มีคลื่นแม่เหล็กไฟฟ้า (คลื่นวิทยุ)
แพร่กระจายอยู่ทุกแห่งหนในเอกภพ</t>
  </si>
  <si>
    <t>ที่เกิดขึ้นราว 380,000 ปีหลังจากการระเบิดใหญ่ที่เป็นจุดกำเนิดของเอกภพ มีลักษณะเป็นแสงเรืองค้างของแสงงในเอกภพ</t>
  </si>
  <si>
    <t>ความเร็วในการเคลื่อนที่ของกาแล็กซีกับผู้สังเกต</t>
  </si>
  <si>
    <t>เกิด และะเปลี่ยนจากมากเป็นน้อย</t>
  </si>
  <si>
    <t>41665@promma.ac.th</t>
  </si>
  <si>
    <t>สัจจพร รอดภัย</t>
  </si>
  <si>
    <t>น.ส.สัจจพร รอดภัย</t>
  </si>
  <si>
    <t>การขยายตัวของเอกภพ และไมโครเวฟพื้นหลังจากอวกาศ กฏฮับเลิบ เลอแมทร์</t>
  </si>
  <si>
    <t>ไฮโดรเจน ฮีเลียม เกิดประมาณ3แสนปีจากบิงแบง</t>
  </si>
  <si>
    <t>A เพราะ แหล่งกำเนิดแดงออกจากผู้สังเกตแสงความถี่ต่ำลงเห็นแสงเลื่อนไปทางสเปกตรัมสีแดง</t>
  </si>
  <si>
    <t>แหล่งกำเนิดแดงออกจากผู้สังเกตแสงความถี่ต่ำลงเห็นแสงเลื่อไปทางสเปกตรัมสีแดง</t>
  </si>
  <si>
    <t>การเคลื่อนที่ทางแดงของกระจุกกาแล็กซีที่อยู่ห่างไกลแปรผันตามระยะทาง คือถ้ากาแล็กซีอยู่ห่างเมื่อไรทางแดงก็จะแปรผันตาม</t>
  </si>
  <si>
    <t>รังสีไมโครเวฟในปัจจุบันเป็นรังสีที่ช่วยทำให้อาหารสุก</t>
  </si>
  <si>
    <t>3แสน8หมื่นปีจากการระเบิดครัเงใหญ่ที่เป็นจุกกำเนิดของเอกภพ</t>
  </si>
  <si>
    <t>ความเร็วในดารเคลื่อนที่ถอยห่างต่อระยะทางระหว่างผู้สังเกตกับกาแล็กซียิ่งระยะทางมากความเร็วก็จะมากตาม</t>
  </si>
  <si>
    <t>ไม่ สเปกตรัมที่วัดได้จะมีสีน้ำเงิน แสงความถี่สูงขึ้น</t>
  </si>
  <si>
    <t>43401@promma.ac.th</t>
  </si>
  <si>
    <t>ธนพนธ์ เพียรคงชล</t>
  </si>
  <si>
    <t>นาย ธนพนธ์ เพียรคงชล</t>
  </si>
  <si>
    <t>การขยับตัวของเอกภพ ไมโครเวฟพื้นหลังจากอวกาศ</t>
  </si>
  <si>
    <t>ไฮโดรเจนเเละฮีเลียม เกิดขึ้นในเวลา10^-6 ถึง3</t>
  </si>
  <si>
    <t>ตอบa  เพราะมีเส้นลูกศรยาวที่สุด</t>
  </si>
  <si>
    <t>กาเเล็กซี่ขยับออก</t>
  </si>
  <si>
    <t>รังสีไมโครเวฟพื้นหลังมาจากทุกทิศทุกทางเเต่รังสีไมโครเวฟในปัจจุบันมีเเหล่งที่มา</t>
  </si>
  <si>
    <t>300000ปี เเละเอกภพในขณะนั้นมีพลังงานจลของอิเล็กตรอนลดลงทำให้เกิดอะตอมของฮีเลียมเเละไฮโดรเจน</t>
  </si>
  <si>
    <t>ความเร็วของการเคลื่อนที่ของกาเเลกซี่ออกจากผู้สังเกตเเปรผันตรงกับระยะทางระหว่างกาเเลกซี่กับผู้สังเกต</t>
  </si>
  <si>
    <t>ไม่ เเละเห็นสเปกตรัมเป็นสีน้ำงิน</t>
  </si>
  <si>
    <t>41526@promma.ac.th</t>
  </si>
  <si>
    <t>ฉันทิศา เพชรสุก</t>
  </si>
  <si>
    <t>นส.ฉันทิศา เพชรสุก</t>
  </si>
  <si>
    <t>A เพราะแหล่งกำเนิดแดงออกจากผู้สังเกตแสงความถี่ต่ำลงเห็นแสงเลื่อนไปทางสเปกตรัมสีแดง</t>
  </si>
  <si>
    <t>ถ้าเราจะพิจารณาเอกภพ โดยให้เวลาย้อนกลับไปนานพอ ทุกอย่างจะบีบอัดไปอยู่จุดเดียวกัน และมีการระเบิดที่เกิดขึ้นอย่างรวดเร็วในจุดๆนี้ เรียกว่า บิกแบง</t>
  </si>
  <si>
    <t>อุณหภูมิโดยเฉลี่ยของเอกภพลดลงจนมีอุณหภูมิสอดคล้องกับการแผ่รังสีที่เหลืออยู่</t>
  </si>
  <si>
    <t>เกิดขึ้นราว 380,000 ปีหลังจากการระเบิดใหญ่ที่เป็นจุดกำเนิดของเอกภพ  มีลักษณะเป็นคลื่นแม่เหล็กไฟฟ้ารูปแบบหนึ่งที่แผ่อยู่ในเอกภพ</t>
  </si>
  <si>
    <t>ความเร็วในการเคลื่อนที่ถอยห่างต่อระยะทางระหว่างผู้สังเกตกาแล็กซี ยิ่งระยะทางมากขึ้น ความเร็วก็มากขึ้นด้วย</t>
  </si>
  <si>
    <t>43403@promma.ac.th</t>
  </si>
  <si>
    <t>สุวพัชร เพชรประดับ</t>
  </si>
  <si>
    <t>นาย สุวพัชร เพชรประดับ</t>
  </si>
  <si>
    <t>Aเพราะถ้าอยู่ห่างคลื่นแม่เหล็กไฟฟ้าที่แผ่ออกมาจะไปทางแดง</t>
  </si>
  <si>
    <t>การแผ่รังสีของคลื่นแม่เหล็กไฟฟ้า</t>
  </si>
  <si>
    <t>เพราะการเห็นแถบสีแดงคือการเลื่อนที่และการขยายของเอกภพอยู่ตลอดตามทฤษฎีบิกแบง</t>
  </si>
  <si>
    <t>แตกต่างเพราะรังสีไมโครเวฟพื้นหลังเกิดการแผ่รังสีที่มาจากเอกภพยุคเเรกเริ่มไม่ได้เกิดจากดาวฤกษ์หรือดาราจักรใดๆเลย</t>
  </si>
  <si>
    <t>เกิดราว380,000ปีหลังจากการระเบิดใหญ่มีลักษณะเป็นคลื่นแม่เหล็กไฟฟ้าแบบหนึ่งที่แผ่อยู่ในเอกภพ</t>
  </si>
  <si>
    <t>ยิ่งระยะห่างมากเท่าไหร่ความเร็วก็มากขึ้นเช่นกันเพราะมันแปรผันตามกัน</t>
  </si>
  <si>
    <t>ไม่เกิดการเคลื่อนที่ทางแดงแต่จะเกิดการเคลื่อนที่ทางน้ำเงินและความถี่จะสูงขึ้น</t>
  </si>
  <si>
    <t>43410@promma.ac.th</t>
  </si>
  <si>
    <t>หัชชพร พ่วงถ้ำ</t>
  </si>
  <si>
    <t>การขยายตัวของเอกภพตามกฎของฮับเบิล เลอแมทร์ และการที่มีรังสีไมโครเวฟอยู่พื้นหลัง</t>
  </si>
  <si>
    <t>ไฮโดรเจนและฮีเรียม</t>
  </si>
  <si>
    <t>กาแล็คซีA</t>
  </si>
  <si>
    <t>เมื่อแหล่งกำเนิดแสง หรือกาแล็กซีออกห่างจากผูสังเกต และจะมีความถี่ต่ำลง</t>
  </si>
  <si>
    <t>การเลื่อนทางแดงทำให้ทราบว่าว่ากาแล็กซี่เคลื่อนที่ออกจากผู้สังเกตใช้หลักการเดียวกับปรากฏการณ์ดอปเพลอร์</t>
  </si>
  <si>
    <t>ไมโครเวฟที่รู้จักคือไมโครเวฟทั่วไป ซึ่งมันคือคลื่นวิทยุ แต่ไมโครเวฟพื้นหลังเป็นคลื่นแม่เหล็กไฟฟ้า ที่แพร่กระจายอยู่ทั่วเอกภพ</t>
  </si>
  <si>
    <t>เกิดขึ้นราว380,000ปีหลังจากการระเบิดใหญ่ที่เป็นจุดสำหรับเอกภพ</t>
  </si>
  <si>
    <t>เมื่อความเร็วในการเคลื่อนที่ถอยห่างออกมากขึ้นระยะทางระหว่างผู้สังเกตกับกาแล็กซีจะมากขึ้น</t>
  </si>
  <si>
    <t>ไม่เกิดทางแดง แต่จะเกิดทางน้ำเงิน และจะมีความถี่สูง อาจเกิดปรากฏการบิกแบงหรือกาแล็กซียุบตัว</t>
  </si>
  <si>
    <t>41625@promma.ac.th</t>
  </si>
  <si>
    <t>อรวรา อู่อรุณ</t>
  </si>
  <si>
    <t>ไฮโตรเจนและฮีเลียม</t>
  </si>
  <si>
    <t>กาเเล็กซีa เพรายิ่งค่า z มาก หมายความว่าการเลื่อนทางแดงของวัตถุมากซึ่งจะอยู่ห่างผู้สังเกตมาก</t>
  </si>
  <si>
    <t>รังสีไมโครเวฟพื้นหลังจะมาจากทุกทิศทาง และต่อเนื่อง</t>
  </si>
  <si>
    <t>เมื่อหมื่นล้านปีที่แล้ว ว่างเปล่าและเกิดพร้อม รังสีไมโครเวฟ</t>
  </si>
  <si>
    <t>ความเร็วการเครื่อนที่กาแล็คซีออกจากผู้ สังเกตเปรผันตรงกับระยะทางระหว่างกาแล็ค ซีกับผู้สังเกต</t>
  </si>
  <si>
    <t xml:space="preserve">เกิดและแถบสเปกตรัมเลื่อนไปทางสีน้ำเงิน </t>
  </si>
  <si>
    <t>43402@promma.ac.th</t>
  </si>
  <si>
    <t>พุฒิธร กมลเนตร์</t>
  </si>
  <si>
    <t>ไฮโดรเจนและฮีเลียม เกิดขึ้นหลัง 1,000 ล้านปี</t>
  </si>
  <si>
    <t>B เนื่องจากกาแล็กซีจะมีสีออกแดงๆ หากอยู่ไกล</t>
  </si>
  <si>
    <t>จากความยาวคลื่นของแสงถูกยืดออกไปพร้อมกับพื้นที่ว่างตลอด ระยะทางที่แสงเดินทางมา</t>
  </si>
  <si>
    <t>การเลื่อนทางแดง ของกระจุกกาแล็กซีที่อยู่ห่างไกล แปรผัน ตามระยะทางระหว่างโลกถึงกระจุกกาแล็กซี</t>
  </si>
  <si>
    <t>รังสีไมโครเวฟพื้นหลังจะเป็นรังสีที่มาจากทุกทิศทางและเกิดเรื่อยๆ</t>
  </si>
  <si>
    <t>เกิดขึ้นเมื่อประมาณหลังจาก 300,000 ปี และเอกภพในขณะนั้นอิเล็กตรอนมีพลังงานจลน์ลดลง</t>
  </si>
  <si>
    <t>ความเร็วการเคลื่อนที่กาดเล็กซี่ออกจากผู้สังเกตโปรผันตรงกับระยะทางกาแล็กซี่กับผู้สังเกต</t>
  </si>
  <si>
    <t>จะเกิดการเลื่อนทางน้ำเงิน แถบสเปกตรัมที่ได้จะไปทางซ้ายที่เป็นสีน้ำเงิน</t>
  </si>
  <si>
    <t>43405@promma.ac.th</t>
  </si>
  <si>
    <t>ชนิกานต์ เมี้ยนลม้าย</t>
  </si>
  <si>
    <t>น.ส.ชนิกานต์ เมี้ยนลม้าย</t>
  </si>
  <si>
    <t>รังสีไมโครเวฟที่หลงเหลือมาจากบิกแบก</t>
  </si>
  <si>
    <t>ไฮโดเจนและฮีเลียมเกิดหลังจากบิกแบง 300,000ปี</t>
  </si>
  <si>
    <t>กาแล็กซีAเพราะเส้นxเส้นใดยาวมากกาแล็กซีจะอยู่ห่างมาก</t>
  </si>
  <si>
    <t>เกิดจากความยาวของคลื่นแสงถูกยึดออกไปพร้อมกับพื้นที่ว่างตลอดระยะทางที่แสงเดินทางมา</t>
  </si>
  <si>
    <t>รังสีไมโครเวฟพื้นหลังเป็นคลื่นไฟฟ้ารูปแบบหนึ่งแผ่ในเอกภพแต่รังสีไมโครเวฟที่เกิดขึ้นปัจจุบันเป็นคลื่นความถี่วิทยุ</t>
  </si>
  <si>
    <t>เมื่อความเร็วในการเคลื่อนที่ถอยห่างมากขึ้นระยะทางระหว่างผู้สังเกตกับกาแล็กซีก็จะมากขึ้น</t>
  </si>
  <si>
    <t>เกิดเปลี่ยนจากมากไปน้อย</t>
  </si>
  <si>
    <t>41669@promma.ac.th</t>
  </si>
  <si>
    <t>อิทธิญากรณ์ พุ่มลำดวน</t>
  </si>
  <si>
    <t>น.ส.อิทธิญากรณ์ พุ่มลำดวน</t>
  </si>
  <si>
    <t>ธาตุไฮโดรเจนและธาตุฮีเลียม เกิดขึ้นในช่วงเวลาประมาณ 300,000ปีหลังบิกแบง อุณหภูมิของเอกภพลดลงเหลือประมาณ 5,000 เคลวิน</t>
  </si>
  <si>
    <t>การเลื่อนทางแดงของกระจุกกาแล็กซีที่อยู่ห่างไกล แปรผัน ตามระยะทางระหว่างโลกถึงกระจุกกาแล็กซี คือถ้ากาแล็กซียิ่งอยู่ห่างเท่าไหร่การเลื่อนของทางแดงจะห่างยิ่งมากขึ้นเท่านั้น</t>
  </si>
  <si>
    <t>เกิดขึ้นราว 380,000 ปีหลังจากการระเบิดใหญ่ที่เป็นจุดกำเนิดของเอกภพ เอกภพมีลักษณะเป็นที่ว่างอาณาเขตกว้างใหญ่ไพศาลจนไม่สามารถกำหนดขอบเขตได้</t>
  </si>
  <si>
    <t>ความเร็วในการเคลื่อนที่ถอยห่างต่อระยะทางระหว่างผู้สังเกตกับกาแล็กซียิ่งระยะทางมากขึ้น ความเร็วก็จะมากขึ้นด้วย</t>
  </si>
  <si>
    <t>ไม่ สเปกตรัมที่วัดได้จะมีสีน้ำเงิน แสงความถี่จะสูงขึ้น</t>
  </si>
  <si>
    <t>41379@promma.ac.th</t>
  </si>
  <si>
    <t>กลวัชร สุวรรณศรี</t>
  </si>
  <si>
    <t>นายกลวัชร สุวรรณศรี</t>
  </si>
  <si>
    <t>การขยายตัวเอกภพ และไมโครเวฟพื้นหลัง
จากอวกาศ</t>
  </si>
  <si>
    <t>B เนื่องจากกาแล็กซี่จะมีสีแดง เมื่ออยู่ห่างไกล</t>
  </si>
  <si>
    <t>สนับสนุนการขยายตัวของเอกภพ</t>
  </si>
  <si>
    <t>แตกต่าง เพราะไมโครเวฟที่เราใช้คือใช้เวฟอาหาร ส่วนไมโครเวฟพื้นหลังอากาศใช้ถ่ายเทอากาศออกข้างนอก</t>
  </si>
  <si>
    <t>ความเร็วของการเคลื่อนที่ของกาแล็กซี่ออกจากผู้สังเกตแปรผันตรงกับระยะทางระหว่างกาแล็กซี่กับผู้สังเกต</t>
  </si>
  <si>
    <t>จะเกิดจากเลื่อนทางน้ำเงิน แถบสเปกตรัมที่ได้จะไปทางซ้ายที่เป็นสีน้ำเงิน</t>
  </si>
  <si>
    <t>41320@promma.ac.th</t>
  </si>
  <si>
    <t>นภัทร ตุงคัษฐาน</t>
  </si>
  <si>
    <t>นางสาวนภัทร ตุงคัษฐาน</t>
  </si>
  <si>
    <t>การขยายตัวของเอกภพและไมโครเวฟและไมโครเวฟพื้นหลังจากอวกาศ</t>
  </si>
  <si>
    <t>ไฮโดนเจนและฮีเลียม หลังเกิดบิกแบง 300,000 ปี</t>
  </si>
  <si>
    <t>A เพราะแสงเลื่อนไปทางสเปกตรัมสีแดง</t>
  </si>
  <si>
    <t>ได้เพราะ การเเลื่อนทางแดง ทำให้กาแล็กซีเคลื่อนตำแหน่ง และรู้ว่าเอกภพขยายตัวซึ่งเป็นผลจากการระเบิกของบิกแบง</t>
  </si>
  <si>
    <t>ประมาณ 300,000 ปี
ไม่มีอะตอมใดเกิดขึ้น</t>
  </si>
  <si>
    <t>ระยะทางแปรผันไปตามความเร็ว</t>
  </si>
  <si>
    <t>ไม่เกิด แถบสเปกตรัมจะมีการเลื่อนเข้าหาสีน้ำเงิน</t>
  </si>
  <si>
    <t>41369@promma.ac.th</t>
  </si>
  <si>
    <t>ปาณิสรา เสริมทรัพย์</t>
  </si>
  <si>
    <t>นางสาวปาณิสรา เสริมทรัพย์</t>
  </si>
  <si>
    <t>A เพราะการเลื่อนทางแดงของวัตถุมาก จะอยู่ห่างจากผู้สังเกตมาก</t>
  </si>
  <si>
    <t xml:space="preserve">เกิดจากความยาวคลื่นถูกยืดออกไปพร้อมกับพื้นที่ว่าง </t>
  </si>
  <si>
    <t>ได้เพราะการเลื่อนมาทางแดง ทำให้กาแล็กซีเลื่อนตำแหน่งและรู้จากการขยายตัวของเอกภพที่ระเบิดจากบิกแบง</t>
  </si>
  <si>
    <t>ความเร็วในการเคลื่อนที่ของกาแล็กซีออกจากผู้สังเกตแปรผันตรงกับระยะทางระหว่างกาแล็กซีกับผู้สังเกต กาแล็กซีอยู่ไกลความเร็วก็จะมากกว่ากาแล็กซีที่อยู่ใกล้</t>
  </si>
  <si>
    <t>ไม่เกิดการเปลี่ยนแปลง เพราะแถบสเปกตรัมจะเลื่อเข้าหาสีน้ำเงิน</t>
  </si>
  <si>
    <t>41348@promma.ac.th</t>
  </si>
  <si>
    <t>รัชพล ปิติพัฒนะโฆษิต</t>
  </si>
  <si>
    <t>นาย รัชพล ปิติพัฒนะโฆษิต</t>
  </si>
  <si>
    <t>ธาตุฮีเลียม ธาตุไฮโดรเจน</t>
  </si>
  <si>
    <t>A เพราะ การเคลื่อนที่ทางแดง คือ แหล่งกำเนิดแสงออกจากผู้สังเกต</t>
  </si>
  <si>
    <t>แหล่งกำเนิดแสงออกจากผู้สังเกต ความถี่ตำ่ลง เห็นแสงเลื่อนไปทาฃสเปกตรัมสีแดง</t>
  </si>
  <si>
    <t>รังสีไมโครเวฟอวกาศไม่สามารถจับจุดอากาศได้ ไมโครเวฟปัจจุบันสามมารถจับจุดรังสีไมโครเวฟได้</t>
  </si>
  <si>
    <t>เอกภพมีอุณหภูมิลด5000 เควิน</t>
  </si>
  <si>
    <t>ไม่เกิดการเคลื่อนที่ทางแดง ความถี่จะสูงขึ้น</t>
  </si>
  <si>
    <t>41687@promma.ac.th</t>
  </si>
  <si>
    <t>ฐิตารินทร์ บุญมาก</t>
  </si>
  <si>
    <t>ไฮโดรเจนและฮีเลียมช่วง300,000ปีถึง1,000ล้านปี</t>
  </si>
  <si>
    <t>Aเพราะการเคลื่อนที่ทางแดงจะทำให้อยู่ห่างไกลจากผู้สังเกตมาก</t>
  </si>
  <si>
    <t>เกิดจากความยาวคลื่นถูกยืดออกไปพร้อมที่ว่างตลอดระยะทางที่แสงเดินทางมา</t>
  </si>
  <si>
    <t>เพราะการเลื่อนทางแดงทำให้รู้ว่าเอกภพขยายตัวจากการระเบิด</t>
  </si>
  <si>
    <t>รังสีไมโครเวฟในปัจจุบัน มีการกระจายตัวไม่สม่ำเสมอ มีความถี่และความยาวคลื่นหลากหลายขึ้น ขึ้นอยู่กับแหล่งที่กำเนิด</t>
  </si>
  <si>
    <t>เกิดขึ้น 380,000 ปีหลังจากการระเบิดใหญ่ที่เป็นจุดกำเนิดของเอกภพ</t>
  </si>
  <si>
    <t>ความเร็วในการเคลื่อนที่ของกาแล็กซีออกจากผู้สังเกคจะแปรผันตรงกับระยะระหว่างกาแล็กซีและผู้สังเกต</t>
  </si>
  <si>
    <t>ไม่เพราะแถบสเปกตรัมจะเลื่อนหาเข้าสีน้ำเงิน</t>
  </si>
  <si>
    <t>41330@promma.ac.th</t>
  </si>
  <si>
    <t>รัศมิ์ณิชา ล้ออิสระตระกูล</t>
  </si>
  <si>
    <t>น.ส.รัศมิ์ณิชา ล้ออิสระตระกูล</t>
  </si>
  <si>
    <t>ธาตุไฮโดรเจนกับฮีเลียม หลังเกิดบิกเเบง 300,000 ปี</t>
  </si>
  <si>
    <t>เกิดจากความยาวคลื่นของแสงถูกยืดออกไปพร้อมกับพื้นที่ว่างตลอด ระยะทางที่เเสงเดินทางมา</t>
  </si>
  <si>
    <t>ได้เพราะการเลื่อนทางแดง ทำให้การเเล็กซีเคลื่อนตำแหน่งและรู้ว่าเอกภพขยายตัวซึ่งเป็นผลจากการระเบิดของบิกเเบง</t>
  </si>
  <si>
    <t>ความเร็วในการเคลื่อนที่ของกาแล็กซีออกจากผู้สังเกตแปรผันตรงกับระยะทางระหว่างกาแล็กซีกับผู้สังเกตหรือมีความหมายว่ากาแล็กซีที่อยู่ไกลเคลื่อนที่ออกจากผู้สังเกตด้วยความเร็วมากกว่ากาแล็กซีที่อยู่ใกล้</t>
  </si>
  <si>
    <t>ไม่เกิด จะเกิดการเลื่อนทางน้ำเงินเพราะแหล่งกำเนิดแสงเข้าหาผู้สังเกต</t>
  </si>
  <si>
    <t>43406@promma.ac.th</t>
  </si>
  <si>
    <t>ธัญชิดา ทองวิจิตร</t>
  </si>
  <si>
    <t>แหล่งกำเนิดแสงออกจากผู้สังเกตแสงความถี่สูงขึ้น เห็นแสงเลื่อนไปทางสเปกตรัมสีแดง</t>
  </si>
  <si>
    <t>เมื่อความเร็วในการเคลื่อนที่ถอยห่างมากขึ้น ระยะทางระหว่างผู้สังเกตกับกาแล็กซี่ก็จะมากขึ้น</t>
  </si>
  <si>
    <t>ไม่เกิดทางแดง แต่จะเกิดทางน้ำเงินและจะมีความถี่สูง อาจเกิดปรากฏการณ์บิกแบงหรือกาแล็กซียุบตัว</t>
  </si>
  <si>
    <t>41316@promma.ac.th</t>
  </si>
  <si>
    <t>ชนิสรา บำรุงพล</t>
  </si>
  <si>
    <t>นางสาวชนิสรา บำรุงพล</t>
  </si>
  <si>
    <t>การขยายตัวของเอกภพและไมโครเวฟพื้นหลังองกาศ</t>
  </si>
  <si>
    <t>ธาตุไฮโดรเจนและฮีเลียมช่วงเวลาหลังบิกแบง 1000 ล้านปี</t>
  </si>
  <si>
    <t>รังสีไมโครเวฟที่เรารู้จักคือคลื่นวิทยุ แต่รังไมโครเวฟพื้นหลังคือสภาพปัจจุบันของเอกภพ ที่มีคลื่นแม่เหล็กไฟฟ้า (คลื่นวิทยุ) กระจายอยู่ในเอกภพ</t>
  </si>
  <si>
    <t>43409@promma.ac.th</t>
  </si>
  <si>
    <t>ภัทรามาศ สืบสาย</t>
  </si>
  <si>
    <t>NSO
1. การเลื่อนไปทางแดงของสเปกตรัมกาแล็กซี
2. รังสีไมโครเวฟพื้นหลัง
3. ธาตุต่างๆในเอกภพ
4. การมองเห็นย้อนกลับไปยังอดีต</t>
  </si>
  <si>
    <t>ไฮโดรเจน และฮีเลียม หลังเกิดบอกแบง300,000ปี</t>
  </si>
  <si>
    <t>A เพราะ มีค่าความยาวคลื่นมากที่สุด</t>
  </si>
  <si>
    <t>กาแล็กซีเกือบทั้งหมดเคลื่อนที่หนีห่างออกจากเรา หมายความว่าแสงจากกาแล็กซีเหล่านี้จะถูก ยืดออก และปรากฏว่าเปลี่ยนสีออกไปทางสีแดงเล็กน้อย</t>
  </si>
  <si>
    <t>การเลื่อรทางแดงทำให้ทราบว่ากาเล็กซี่เคลื่อนที่ ออกจากผู้สังเกต ใช้หลักการเดียวกับปรากฏการณ์ดอปเพลอร์</t>
  </si>
  <si>
    <t>รังสีไมโครเวฟ ที่เรารู้จักกันในสิ่งของรอบตัว  มันคือ "คลื่นวิทยุ" แต่เป็นคลื่นวิทยุที่มีความถี่สูงมากระดับหลาย GHz  จนมี
รังสีไมโครเวฟพื้นหลังของเอกภพ เป็นคลื่นแม่เหล็กไฟฟ้ารูปแบบหนึ่งที่แผ่อยู่ในเอกภพ[1] กล่าวให้เข้าใจง่าย เมื่อเรามองดูท้องฟ้าด้วยกล้องโทรทรรศน์วิทยุ ห้วงอวกาศระหว่างดาวและดาราจักรต่าง ๆ จะไม่เป็นสีดำ แต่กลับมีการเรืองแสงน้อย ๆ อยู่ที่เกือบจะเป็นไปในทิศทางเดียวกัน โดยเส้นเรืองแสงนั้นไม่ได้มาจากดาวฤกษ์หรือดาราจักรใด ๆ เลย เส้นเรืองแสงนี้จะเข้มที่สุดในย่านคลื่นไมโครเวฟของสเปกตรัมวิทยุ มันจึงได้ชื่อว่า รังสีไมโครเวฟพื้นหลังของจักรวาล</t>
  </si>
  <si>
    <t>41703@promma.ac.th</t>
  </si>
  <si>
    <t>สุพรรษา เจริญทรัพย์</t>
  </si>
  <si>
    <t>นางสาวสุพรรษา เจริญทรัพย์</t>
  </si>
  <si>
    <t>ธาตุไฮโดรเจนและธาตุฮีเลียมที่เกิดขึ้นครั้ง
แรกในเอกภพนั้น เกิดขึ้นเมื่อ 3 นาที หลัง
เกิดบิกแบง ซึ่งเป็นช่วงที่เกิดนิวเคลียส</t>
  </si>
  <si>
    <t>กาแล็กซี่ A เพราะเส้นแลมด้าใดยาวมากกว่าแล็กซี่จะอยู่ห่างมาก</t>
  </si>
  <si>
    <t>หลังจากเกิดบิกแบง นักวิทยาศาสตร์ตรวจพบรังสีไมโครเวฟในเอกภพ</t>
  </si>
  <si>
    <t>รังสีไมโครเวฟ ที่เรารู้จักกันในสิ่งของรอบตัว  มันคือ "คลื่นวิทยุ" 
แต่เป็นคลื่นวิทยุที่มีความถี่สูงมากระดับหลาย GHz  จนมีความยาวคลื่นสั้นมาก
แต่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ความถี่ของคลื่นวิทยุ CMB ที่ทางดาราศาสตร์รับได้  สูงมาก
อยู่ในช่วง 50 GHz - 1 THz  ความถี่สูงกว่าอุปกรณ์รอบตัวเราถึง 10 - 200 เท่า</t>
  </si>
  <si>
    <t>เกิดขึ้นราว 380,000 ปีหลังจากการระเบิดใหญ่ที่เป็นจุดกำเนิดของเอกภพ โปรตรอนและอิเล็กตรอนรวมกันกลายเป็นอะตอมและสสารเริ่มกระจายตัวอย่างไม่สม่ำเสมอกันเล็กน้อย</t>
  </si>
  <si>
    <t>เมื่อความเร็วในการเคลื่อนที่ถอยห่างมากขึ้นระยะทางระหว่างผู้สังเกตกับกาแล็กซี่ก็จะมากขึ้นทั้งสองแปรผันตรงกัน</t>
  </si>
  <si>
    <t>ไม่ เพราะเสปกตรัมที่วัดได้จะมีสีน้ำเงินแสงความถี่จะสูง</t>
  </si>
  <si>
    <t>41415@promma.ac.th</t>
  </si>
  <si>
    <t>แพรววนิด พ่วงลิบ</t>
  </si>
  <si>
    <t>น.ส.แพรววนิด พ่วงลิบ</t>
  </si>
  <si>
    <t>หลังเกิดบิกแบง 300,000 ปี อุณหภูมิของเอกภพลดลงเหลือ 10,000 เคลวิน เกิดธาตุนิวเคลียสของไฮโดรเจน และฮีเลียม</t>
  </si>
  <si>
    <t>A เพราะแหล่งกำเนิดแดงออกจากผู้สังเกตแสงความถี่ ต่ำลงเห็นแสงเลื่อนไปทางสเปกตรัมสีแดง</t>
  </si>
  <si>
    <t>การเลื่อนทางแดงของกระจุกกาแล็กซีที่อยู่ห่างไกล แปรผ้น ตามระยะ
ทางระหว่างโลกถึงกระจุกกาแล็กซี คือถ้ากาแล็กซี่ยิ่งอยู่ห่างเท่าไหร่
การเลื่อนของทางแดงจะห่างยิ่งมากขึ้นเท่านั้น</t>
  </si>
  <si>
    <t>เมื่อความเร็วในการเคลื่อนที่ถอยห่างมากขึ้น ระยะทางระหว่างผู้สังเกตกับกาแล็กซีก็จะมากขึ้นทั้งสองแปรผันตรงกัน</t>
  </si>
  <si>
    <t>ไม่ เพราะสเปกตรัมที่วัดได้จะมีสีน้ำเงินแสงความถี่จะสูง</t>
  </si>
  <si>
    <t>41410@promma.ac.th</t>
  </si>
  <si>
    <t>ธิดารัตน์ ทองแท่ง</t>
  </si>
  <si>
    <t>ธิดารัตน์  ทองเเท่ง</t>
  </si>
  <si>
    <t>การขยายตัวของเอกภาพเเละไมโครเวฟพื้นหลังจากอากาศ</t>
  </si>
  <si>
    <t>A เพราะว่า Galaxy กำลังเคลื่อนที่ห่างออกไปสเปกตรัมจะเคลื่อนที่ไปทางสีเเดง</t>
  </si>
  <si>
    <t>เเหล่งกำเนิดเเสงออกจากผู้สังเกตเเสงความถี่ต่ำลงเห็นเเสงเลื่อนไปทางสเปกตรัมสีเเดง</t>
  </si>
  <si>
    <t xml:space="preserve">รังสีไมโครเวฟพื้นหลังจะมีการกระจายตัวเเต่รังสีไมโครเวฟที่เกิดขึ้นในปัจจุบันจะมาจากเรดาร์ </t>
  </si>
  <si>
    <t>เกิดขึ้นราว 380,000 ปีหลังจากการระเบิดใหญ่ที่เป็นจุดกำเนิดของเอกภพ เอกภพมีคลื่นไมโครเวฟพื้นหลังอยู่ทั่วไปเเละมีอย่างเกือบสม่ำเสมอในทุกทิศทางรังสีพื้นหลังเเต่ละบริเวณมีความเเตกต่างกันเพียงเล็กน้อย</t>
  </si>
  <si>
    <t>ถ้าระยะทางที่สังเกตมากกว่าความเร็วในการเคลื่อนที่ถอยห่างก็จะมากส่วนถ้าระยะทางที่สังเกตุน้อยกว่าความเร็วในการเคลื่อนที่ก็จะน้อยระยะทางกับความเร็วเเปรผันตรงกัน</t>
  </si>
  <si>
    <t>ไม่ เพราะ เเสงจะเลื่อนไปทางสเปกตรัมสีน้ำเงิน เรียกว่าการเลื่อนทางน้ำเงิน</t>
  </si>
  <si>
    <t>41544@promma.ac.th</t>
  </si>
  <si>
    <t>อมรรัตน์ ทองแล</t>
  </si>
  <si>
    <t>น.ส. อมรรัตน์ ทองแล</t>
  </si>
  <si>
    <t>ถ้าเราจะพิจารณาเอกภพ โดยให้เวลาย้อนกลับไปนานพอ ทุกอย่างจะบีบอัดไปอยู่จุดเดียวกัน และมีการระเบิดที่เกิดขึ้นอย่างรวดเร็วในจุดๆนี้เรียกว่า บิกแบง</t>
  </si>
  <si>
    <t>เกิดขึ้นราว 380,000 ปีหลังจากการระเบิดใหญ่ที่เป็นจุดกำเนิดของเอกภพ มีลักษณะเป็นคลื่นแม่เหล็กไฟฟ้ารูปแบบหนึ่งที่แผ่อยู่ในเอกภพ</t>
  </si>
  <si>
    <t>ความเร็วในการเคลื่อนที่ถอยห่างต่อระยะทางระหว่างผู้สังเกตกับกาแล็กซี ยิ่งระยะทางมากขึ้น ความเร็วก็มากขึ้นด้วย</t>
  </si>
  <si>
    <t>41386@promma.ac.th</t>
  </si>
  <si>
    <t>ธนกร พุ่มจันทร์</t>
  </si>
  <si>
    <t>1.การเคลื่อนที่ไปทางแดงของสเปกตรัมกาแลกซี่ บ่งชี้ว่าเอกภพกำลังขยายตัว หากเราพิจารณาเอกภพโดยให้เซลย้อนกลับไปนานพอ ทุกสรรพสิ่งในเอกภพ จะถุกบีบอัดอยู่ในจุดๆเดียว และการระเบิดที่เกิดของนี่ คือบิกแบง</t>
  </si>
  <si>
    <t>ไฮโดรเจน และ ฮีเลียม หลังช่วงเวลาการเกิดบิกแบง 300,000 ปี</t>
  </si>
  <si>
    <t>กาแลกซี่ A เพราะการเคลื่อนที่ทางแดงของกาแลกซี่ A มาก ซึ่งจะอยู่ห่างจากผู้สังเกตมากขึ้น</t>
  </si>
  <si>
    <t>เกิดจากความยาวคลื่นของแสงถูกยืดออกไปพร้อมกับพื้นที่ว่างตลอด ระยะทางที่แสงเดินทางมา ทำให้อาจพบการเคลื่อนที่ถอยห่างของกาแล็กซีที่อยู่ไกลออกไป</t>
  </si>
  <si>
    <t>รังสีไมโครเวฟพื้นหลัง คือ สภาพปัจจัยของเอกภพที่มีคลื่นรังสีแม่เหล็กไฟฟ้า แพร่กระจายอยู่ทุกแห่ง ในเอกภพ รังสีไมโครเวฟคือคลื่นวิทยุ</t>
  </si>
  <si>
    <t>เกิดขึ้นราว 380,000 ปีหลังจากการระเบิดใหญ่ที่เป็นจุดกำเนิดของเอกภพ หรือ บิกแบง</t>
  </si>
  <si>
    <t>ยิ่งระยะทางผู้สังเกตกับกาแล็กซี่ห่างกันมากขึ้น ความเร็วในการเคลื่อนที่ถอยห่าง ก็มากขึ้นเช่นกัน โดยเพิ่มขึ้นในอัตราคงที่</t>
  </si>
  <si>
    <t>ไม่เกิด และ แถบสเปกตรัมจะเคลื่อนที่ไปทางสีน้ำเงิน</t>
  </si>
  <si>
    <t>นายรัชพล ปิติพัฒนะโฆษิต</t>
  </si>
  <si>
    <t>หลัฐานที่ทำให้ทฤษฎีบิกแบงได้รับการยอมรับอย่างกว้างขวางเนื่องจากหลักฐานหลายประการ ได้แก่
- การเคลื่อนที่ของกาแล็กซี: แสงที่เราสังเกตเห็นจากกาแล็กซีถูกยืดออกเมื่อมันถึงเรา ซึ่งบ่งชี้ถึงการขยายตัวของจักรวาล
- คลื่นไมโครเวฟพื้นหลัง: ในอดีตที่ห่างไกล ทั้งจักรวาลมีอุณหภูมิสูงมาก คลื่นไมโครเวฟพื้นหลังที่ถูกค้นพบสะท้อนให้เห็นถึงสถานะนั้น
- การผสมผสานของธาตุ: บางธาตุถูกสร้างขึ้นไม่นานหลังจากบิกแบง เมื่อดูดาราจักรและดวงดาวที่เก่าแก่ ปริมาณของแต่ละธาตุที่พบตรงกับการคาดการณ์ของทฤษฎีบิกแบง</t>
  </si>
  <si>
    <t>กาแล็กซี A เพราะ มีการเกิดลำแสงสีน้ำเงิน</t>
  </si>
  <si>
    <t>ความสัมระหว่างความเร็วในการเคลื่อนที่ของกาแล็กซีออกจากผู้สังเกตกับระยะทางของกาแล็กซีจากผู้สังเกต</t>
  </si>
  <si>
    <t>ไมโครเวฟพื้นหลังเป็นคลื่นแม่เหล็กไฟฟ้าที่หลงเหลืออยู่จากการกำเนิดเอกภพ ไมโครฟปัจจุบันเกิดจากรัสสีวิทยุ</t>
  </si>
  <si>
    <t>ถ้ากาแล็กซีเคลื่อนที่เข้าหาผู้สังเกต  จะไม่เกิดการเลื่อนทางแดง แต่จะเกิดการเลื่อนทางน้ำเงินแทน แถบสเปกตรัมที่วัดได้จะเคลื่อนไปทางด้านความถี่สูงขึ้นหรือสีที่มีพลังงานมากขึ้น ซึ่งเป็นผลของปรากฏการณ์ดอปเพลอร์</t>
  </si>
  <si>
    <t>41652@promma.ac.th</t>
  </si>
  <si>
    <t>ณัฐณิชา ชาญประโคน</t>
  </si>
  <si>
    <t>นางสาวณัฐณิชา ชาญประโคน</t>
  </si>
  <si>
    <t>การขยายตัวของเอกภพซึ่งอธิบายด้วยกฎฮับเบิล และการค้นพบไมโครเวฟพื้นหลังที่กระจายตัวอย่างสม่ำเสมอทุกทิศทาง</t>
  </si>
  <si>
    <t>ไฮโดรเจนและฮีเลียม ช่วง 300000 - 1000ล้านปีหลังบิกแบง</t>
  </si>
  <si>
    <t>A เพราะมีการเลื่อนทางแดงมากซึ่งทำให้อยู่ห่างจากผู้สังเกตมาก</t>
  </si>
  <si>
    <t>จากการศึกษาความเร็วเคลื่อนที่และระยะทางทำให้ทราบว่าเอกภพขยายตัว สอดคล้องกับทฤษฎีบิกแบงที่บอกว่าเอกภพเกิดมาจากจุดเล็กๆที่ระเบิดรุนแรงทำให้ขยายตัวอย่างรวดเร็ว</t>
  </si>
  <si>
    <t>เพราะเป็นรังสีไมโครเวฟที่เกิดจากบิกแบง</t>
  </si>
  <si>
    <t>380,000 ปีหลังจากบิกแบง เอกภพจะเย็นตัวลงพอที่จะเกิดอะตอมที่เป็นกลางทางไฟฟ้า</t>
  </si>
  <si>
    <t>เป็นความสัมพันธุ์แบบแปรผันตรง ยิ่งระยะห่างมากยิ่งถอยออกไปเร็ว</t>
  </si>
  <si>
    <t>ไม่เกิดเพราะเป็นการเลื่อนหาสีน้ำเงิน</t>
  </si>
  <si>
    <t>41429@promma.ac.th</t>
  </si>
  <si>
    <t>ธัชกร เคลือบมงคล</t>
  </si>
  <si>
    <t>นายธัชกร เคลือบมงคล</t>
  </si>
  <si>
    <t>ปรากฏการณ์ดอปเปลอร์ กฎฮับเบิล การขยายตัวของเอกภพ ไมโครเวฟพื้นหลังจากอวกาศ</t>
  </si>
  <si>
    <t>ไฮโดรเจน 300000 ปีหลังบิกแบง</t>
  </si>
  <si>
    <t xml:space="preserve">A เพราะ อยู่ห่างจากผู้สังเกตมากที่สุด </t>
  </si>
  <si>
    <t>เกิดในช่วง 380000ปี หลังจากเกิดบิกแบงลักษณะเป็นคลื่นแม่เหล็กไฟฟ้าในรูปแบบหนึ่งที่แผ่อยู่ในเอกภพ</t>
  </si>
  <si>
    <t>ยิ่งระยะทางระหว่างผู้สังเกตกับกาแล็กซี่ห่างกันมากขึ้น ความเร็วในการเคลื่นที่ถอยห่างก็มากขึ้นเช่นกันโดยขึ้นในอัตราคงที่</t>
  </si>
  <si>
    <t>ไม่เกิด และ แถบสเปคตรัมจะเคลื่อนที่ไปทางสีนํ้าเงิน</t>
  </si>
  <si>
    <t>41483@promma.ac.th</t>
  </si>
  <si>
    <t>กุลปริยา เกื้อสกุล</t>
  </si>
  <si>
    <t>1 )การเคลื่อนที่ไปทางแดงของสเปกตรัมกาแล็กชี บ่งชี้ว่าเอกภพกำลังขยายตัว หากเราพิจารณาเอกภพโดยให้เวลาย้อนกลับไปนานพอ ทุกสรรพสิ่ง ในเอกภพจะถูกูบีบอัดอยู่ที่จุดๆเดียว และการระเบิดที่เกิดขึ้น อย่างรวดเร็วในจุดนี้คือ บิ๊กแบง
2)รั้งสีไม่ โครเวฟพื้นหลัง เอกภพในช่วงแรกๆจะร้อนมาก พอเอกภพจะขยายตัว ความร้อนนี้จะเหลือเพียง" แสงเรือง " ที่มีอยู่ทั่วเอกภพ ทฤษฎีบิ๊กแบงไม่เพียงแต่จะทำนายถึงแสงเรืองดังกล่วเท่านั้น แต่กล่าวว่า แสงเรือง นี้ควรเป็นรังสีอินฟราเรด ซึ่งเป็นส่วนหนึ่งของสเปคตรัมคลื่นแม่เหล็กไฟฟ้า
3)ธาตุต่างๆในเอกภพ เกิดขึ้นในช่วงที่เอกภพขยายตัวและเย็นตัวลง ทฤษฎีบิ๊กแบงทำนายว่า ธาตุต่างๆควรจะถูกสังเคราะห์ขึ้นในช่วงที่
เอกภพมีอายุน้อย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ยังมีอีกทฤษฎีคือทฤษฎีสถานะคงที่ กล่าวว่าเอกภพจะไม่เปลี่ยนแปลงมากนักเวลาผ่านไป</t>
  </si>
  <si>
    <t>ไฮโดรเจน และฮีเลียม ช่วงเวลาหลังบิ๊กแบง300,000 ปี</t>
  </si>
  <si>
    <t>กาแล็กซี A เพราะการเคลื่อนที่ ของทางแดงของกาแล็กชี A มากซึ่งจะอยู่ห่างจากผู้สังเกตุมากขึ้น</t>
  </si>
  <si>
    <t>รังสีไมโครเวฟพื้นหลังคือสภาพปัจจุบันของเอกภพที่มีคลื่นรังสีแม่เหล็กไฟฟ้าแพร่กระจายอยู่ทุกแห่ง ในเอกภพรังสีไมโครเวฟคือ คลื่นวิทยุ</t>
  </si>
  <si>
    <t>เกิดขึ้นในช่วง 380,000 ปี หลังจากเกิดบิ๊กแบงลักษณะเป็นคลื่นแม่เหล็กไฟฟ้า ในรูปแบบหนึ่งที่แผ่อยู่ในเอกภพ</t>
  </si>
  <si>
    <t>41661@promma.ac.th</t>
  </si>
  <si>
    <t>ภาวิดา จิตรตั้งตรง</t>
  </si>
  <si>
    <t>เริ่มเกิในช่วง10กำลัง-43</t>
  </si>
  <si>
    <t xml:space="preserve">Aเพราะเนื่องจากความยาวคลื่นมีความยาวมาก
</t>
  </si>
  <si>
    <t>การขยายตัวของเอกภพคือการเลื่อนทางแดงการเลื่อนทางแดงในเอกภพขยายขึ้นเรื่อยๆ</t>
  </si>
  <si>
    <t>รังสีไมโครเวฟพื้นหลังคือสภาพปัจจุบันของเอกภพที่มีคลื่นวิทยุแพร่กระจายอยู่ทุกแ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</si>
  <si>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คลวินเอกภพในขณะนั้นมีลักษณะโปร่งแสงและคลื่นแม่เหล็กไฟฟ้าคงเหลือในอวกาศ</t>
  </si>
  <si>
    <t>ถ้าความเร็วในเคลื่อนที่มากเท่าไหร่ระยะทางระหว่างผู้สังเกตุกับกาแล็กซีก็จะมากเท่านั้น</t>
  </si>
  <si>
    <t xml:space="preserve">ไม่เพราะแถบสีแดงมีระยะห่างจากสีเหลือง
</t>
  </si>
  <si>
    <t>41623@promma.ac.th</t>
  </si>
  <si>
    <t>อรกัญญา ใหญ่ประเสริฐ</t>
  </si>
  <si>
    <t>ธาตุแรกที่เกิดขึ้นคือ ไฮโดรเจน  10กำลัง9</t>
  </si>
  <si>
    <t>Aเพราะเนื่องจากความยาวคลื่นมีความยาวมาก</t>
  </si>
  <si>
    <t>เกิดจากความยาวคลื่นของถูกยืดออกไปพร้อมกับพื้นที่ว่างตลอดระยะทางที่เเสงเดินทางมา</t>
  </si>
  <si>
    <t>การขยายตัวของเอกภพคือการเลื่อนทางเเดงเลื่อนทางเเดงในเอกภพขยายขึ้นเรื่อยๆ</t>
  </si>
  <si>
    <t>รังสีไมโครเวฟพื้นหลังคือสภาพปัจจุบันของเอกภพที่คลื่นวิทยุเเพร่กระจายอยู่ทุกเเ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</si>
  <si>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คลวินเอกภพในขณะนั้นมีลักษณะโปร่งแสงเเละคลื่นเเม่เหล็กไฟฟ้าคงเหลือในอวกาศ</t>
  </si>
  <si>
    <t>ถ้าความเร็วในคลื่นที่มากเท่าไรระยะหว่างผู้สังเกตุกับกาเเล็กซี่ก็จะมากเท่านั้น</t>
  </si>
  <si>
    <t>ไม่เพราะเเถบสีเเดงมีระยะห่างจากสีเหลือง</t>
  </si>
  <si>
    <t>41535@promma.ac.th</t>
  </si>
  <si>
    <t>ปวีณ์ธิดา สุพล</t>
  </si>
  <si>
    <t>นางสาวปวีณ์ธิดา สุพล</t>
  </si>
  <si>
    <t>สสารในเอกภพรวมตัวกันจนเกิดกาแล็กซี</t>
  </si>
  <si>
    <t>ไฮโดรเจน เกิดหลังบิกแบง 300,000 ปี</t>
  </si>
  <si>
    <t>เกิดจากความยาวคลื่นของแสงถูกยึดออกไปพร้อมกับพื้นที่ว่างตลอดระยะทางที่แสงเดินทางมา</t>
  </si>
  <si>
    <t>ถ้าความเร็วในเคลื่อนที่มากเท่าไหร่ระยะทางระหว่างผู้สังเกตกับกาแล็กซีก็จะมากเท่านั้น</t>
  </si>
  <si>
    <t>ไม่เพราะแสงสีแดงมีระยะห่างจากแสงสีเหลือง</t>
  </si>
  <si>
    <t>1. การขยายตัวของเอกภพ 
2. ไมโครเวฟพื้นหลังในอวกาศ (อุณหภูมิของเอกภพ ลดลงเหลือประมาณ 2.73 เคลวิน)
3. การเลื่อนทางแดงของกาแล็กซี</t>
  </si>
  <si>
    <t>ธาตุไฮโดรเจนและฮีเลียม เกิดขึ้นในช่วงเวลา 3 นาที หลังจากเกิดบิกแบง</t>
  </si>
  <si>
    <t>กาแล็กซี A เพราะ แถบสเปกตรัมของกาแล็กซีมีการเลื่อนไปทางแดงมากที่สุด</t>
  </si>
  <si>
    <t>การศึกษาการเลื่อนทางแดงของกาแล็กซีช่วยสนับสนุนทฤษฎีบิกแบงได้ โดยแสดงให้เห็นว่ากาแล็กซีเหล่านั้นกำลังเคลื่อนที่ออกห่างจากเรา ซึ่งบ่งชี้ว่าจักรวาลกำลังขยายตัวอย่างต่อเนื่อง การเคลื่อนที่ของแสงที่มีการเปลี่ยนไปสู่สเปกตรัมสีแดง (redshift) เป็นหลักฐานที่ชี้ให้เห็นว่าจักรวาลมีจุดเริ่มต้นจากการระเบิดครั้งใหญ่ (Big Bang) และได้ขยายตัวออกมาตั้งแต่นั้น</t>
  </si>
  <si>
    <t>รังสีไมโครเวฟพื้นหลังเป็นรังสีที่เกิดขึ้นจากการขยายตัวของเอกภพ (เกิดขึ้นในช่วงเวลาประมาณ 380,000 ปี หลังจากเกิดบิ๊กแบง) และยังคงตรวจพบได้ทั่วทั้งเอกภพในปัจจุบัน ขณะที่รังสีไมโครเวฟที่เกิดขึ้นในปัจจุบัน เช่น เตาไมโครเวฟ หรือสื่อสารไร้สาย เป็นรังสีที่ถูกสร้างขึ้นและใช้งานในชีวิตประจำวัน ไม่เกี่ยวข้องกับการขยายตัวของเอกภพหรือเหตุการณ์บิ๊กแบง โดยรังสีไมโครเวฟพื้นหลังมีความถี่ประมาณ 160 kHz  แต่รังสีไมโครเวฟในปัจจุบันมีความถี่ 0.3 - 300 GHz</t>
  </si>
  <si>
    <t>เกิดขึ้นในช่วงเวลาประมาณ 380,000 ปี หลังจากการเกิดบิกแบง ในขณะนั้นเอกภพมีอุณหภูมิลดลงเหลือประมาณ 5,000 เคลวิน ทำให้อิเล็กตรอนที่เคยอยู่ห่างกันอิสระเคลื่อนที่ช้าลง ถูกนิวเคลียสของไฮโดรเจนและฮีเลียม ดึงเข้ามาอยู่รวมกันเกิดเป็นอะตอมของไฮโดรเจนและอะตอมของฮีเลียม ทำให้เอกภพโปร่งแสง คลื่นแม่เหล็กไฟฟ้าคงเหลือยู่ในอวกาศ</t>
  </si>
  <si>
    <t>ความเร็วในการเคลื่อนที่ของกาแล็กซีออกจากผู้สังเกตแปรผันตรงกับระยะทางระหว่างกาแล็กซีกับผู้สังเกต หรือมีความหมายว่า กาแล็กซีที่อยู่ไกลเคลื่อนที่ออกไปจากผู้สังเกตด้วยความเร็วที่มากกว่ากาแล็กซีที่อยู่ใกล้</t>
  </si>
  <si>
    <t>ถ้ากาแล็กซีเคลื่อนที่เข้าหาผู้สังเกต จะไม่เกิดการเลื่อนทางแดง แถบสเปกตรัมที่วัดได้จะเลื่อนไปทางน้ำเงิน เรียกว่า การเลื่อนทางน้ำเงิน (blueshift)</t>
  </si>
  <si>
    <t>41343@promma.ac.th</t>
  </si>
  <si>
    <t>พิสิษฐ์ ประสาตร์</t>
  </si>
  <si>
    <t>1)การเคลื่อนที่ไปทางแดงของสเปกตรัม กาแล็กซี บ่งชี้ว่าเอกภพกำลังขยายตัว หากเรา พิจารณาเอกภพโดยให้เวลาย้อนกลับไปนาน พอ ทุกสรรพสิ่ง ในเอกภพจะถูกบีบอัดอยู่ที่ จุดๆเดียว และการระเบิดที่เกิดขึ้น อย่างรวดเร็ว ในจุดนี้คือ บิ๊กแบง
2)รังสีไมโครเวฟพื้นหลัง เอกภพในช่วงแรกๆ จะร้อนมาก พอเอกภพจะขยายตัว ความร้อนนี้ จะเหลือเพียง" แสงเรือง ” ที่มีอยู่ทั่วเอกภพ ทฤษฎีบิ๊กแบงูไม่เพียงแต่จะทำนายถึงแสงเรือง ดังกล่าวเท่านั้น แต่กล่าวว่า แสงเรือง นี้ควร เป็นรังสีอินฟราเรด ซึ่งเป็นส่วนหนึ่งของสเปคต รัมคลื่นแม่เหล็กไฟฟ้า
3)ธาตุต่างๆ ในเอกภพ เกิดขึ้นในช่วงที่เอกภพ ขยายตัวและเย็นตัวลง ทฤษฎีบิ๊กแบงทำนายว่า ธาตุต่างๆควรจะถูกสังเคราะห์ขึ้นในช่วงที่ เอกภพมีอายุน้อย และได้กลายมาเป็นกาแล็กซี ที่อยู่ห่างไกล และดาวฤกษ์อายุมากที่เราเห็นกัน
4)การมองเห็นย้อนกลับไปในอดีต ยังมีอีก ทฤษฎีคือทฤษฎีสถานะคงที่ กล่าวว่าเอกภพตะ ไม่เปลี่ยนแปลงมากนักเวลาผ่านไป</t>
  </si>
  <si>
    <t>กาแล็กซี A เพราะการเคลื่อนที่ ของทางแดงขอ งกาแล็กซี A มากซึ่งจะอยู่ห่างจากผู้สังเกตุมาก ขึ้น</t>
  </si>
  <si>
    <t>เกิดจากความยาวคลื่นของแสงถูกยึดออกไป พร้อม กับพื้นที่ว่างตลอด ระยะทางที่แสงเดิน ทางมา</t>
  </si>
  <si>
    <t>รังสีไมโครเวฟพื้นหลังคือสภาพปัจจุบันของ เอกภพที่มีคลื่นรังสีแม่เหล็กไฟฟ้าแพร่กระจาย อยู่ทุกแห่ง ในเอกภพรังสีไมโครเวฟคือ คลื่นวิทยุ</t>
  </si>
  <si>
    <t>ไม่เกิด และแถบสเปคตรัมจะเคลื่อนที่ไปทาง สีน้ำเงิน</t>
  </si>
  <si>
    <t>41312@promma.ac.th</t>
  </si>
  <si>
    <t>สุวรรณ รัตนใหม่</t>
  </si>
  <si>
    <t>1)การเคลื่อนที่ไปทางแดงของสเปกตรัมกาแล็กซี บ่งชี้ว่าเอกภพกำลังขยายตัว หากเราพิจารณาเอกภพโดยให้เวลาย้อนกลับไปนานพอ ทุกสรรพสิ่ง ในเอกภพจะถูกบีบอัดอยู่ที่จุดๆเดียว และการระเบิดที่เกิดขึ้น อย่างรวดเร็วในจุดนี้คือบิ๊กแบง
2)รังสีไมโครเวฟพื้นหลัง เอกถพในช่วงแรกๆจะร้อนมาก พอเอกภพจะขยายตัว ความร้อนนี้จะเหลือเพียง แสงเรือง ที่มีอยู่ทั่วเอกภพทฤษฏีบิ๊กแบงไม่เพียงแต่จะทำนายถึงแสงเรืองดังกล่าวเท่านั้นแต่กล่าวว่า แสงเรืองนี้ควรเป็นรังสีอินฟราเรด ซึ่งเป็นส่วนหนึ่งของสเปคตัมคลื่นแม่เหล็กไฟฟ้า
3)ธาตูต่างๆในเอกภพ เกิดขึ้นในช่วงที่เอกภพขยายตัวและเย็นตัวลง ทฤษฏีบิ๊กแบงทำนายว่าธาตุต่างๆควรจะถูกสังเคราะห์ขึ้นในช่วงที่เอกถพมีอายุน้อย และได้กลายมาเป็นกาแล็กซีที่อยู่ห่างไกล และดาวฤกษ์อายุมากที่เราเห็นกัน
4)การมองเห็นย้อนกลับไปในอดีต ยังมีอีกทฤษฏีสถานะคงที่ กล่าวว่าเอกภพจะไม่เปลี่ยนแปลงมากนักเวลาผ่านไป</t>
  </si>
  <si>
    <t>ไฮโดรเจนและฮีเลียม ช่วงเวลาหลังบิ๊กแบง300,000ปี</t>
  </si>
  <si>
    <t>กาแล็กซี A เพราะการเคลื่อนที่ ของทางแดงของกาแล็กซี A มากซึ่งจะอยู่ห่างจากผู้สังเกตุมากขึ้น</t>
  </si>
  <si>
    <t>บ่งชี้ว่าเอกภพกำลังขยยายตัว</t>
  </si>
  <si>
    <t>เกิดในช่วง 380,000 ปี หลังจากเกิดบิ๊กแบงลักษณะเป็นคลื่นแม่เหล็กไฟฟ้า ในรูปแบบหนึ่งที่แผ่อยู่ในเอกภพ</t>
  </si>
  <si>
    <t>ยิ่งระยะทางระหว่างผู้สังเกตกับกาแล็กซีห่างกันมากขึ้น ความเร็วในการเคลื่อนที่ถอยห่างก็มากขึ้นเช่นกัน โดยเพิ่มขึ้นในอัตราคงที่</t>
  </si>
  <si>
    <t>ไม่เกิด เพราะแถบสเปคตรัมจะเคลื่อนที่ไปทางสีน้ำเงิน</t>
  </si>
  <si>
    <t>43391@promma.ac.th</t>
  </si>
  <si>
    <t>สิริชัย ฤทธิ์เลิศ</t>
  </si>
  <si>
    <t>รังสีไมโครเวฟที่ยังหลงเหลือ</t>
  </si>
  <si>
    <t>A เนื่องจากอยู่ใกล้แถบแดงหรือก็คืออยู่ห่างจากผู้สังเกตที่สุด</t>
  </si>
  <si>
    <t xml:space="preserve">เกิดจากความยาวคลื่นของแสงถูกยืดออกไปพร้อมกับพื้นที่ว่างตลอด </t>
  </si>
  <si>
    <t>เอกภพมีคลื่นแม่เหล็กไฟฟ้าที่กระจายอยู่ทั่ว</t>
  </si>
  <si>
    <t>380000 ปีหลังบิ๊กแบง มีลักษณะเป็นคลื่นแม่เหล็กไฟฟ้า</t>
  </si>
  <si>
    <t>ยิ่งกาแล็คซี่อยู่ห่างจากผู้สังเกต ความเร็วในการถอยห่างก็จะเร็วมากขึ้น</t>
  </si>
  <si>
    <t>ไม่เกิดและไปทางสีน้ำเงิน</t>
  </si>
  <si>
    <t>41609@promma.ac.th</t>
  </si>
  <si>
    <t>ณัฐชญา ปานสีนุ่น</t>
  </si>
  <si>
    <t>นางสาวณัฐชญา ปานสีนุ่น</t>
  </si>
  <si>
    <t>การขยายตัวของเอกภพ และการค้นพบไมโครเวฟพื้นหลังจากอวกาศ</t>
  </si>
  <si>
    <t>ควาร์ก แอนติควาร์ก อิเล็กตรอน โพซิตรอน นิวทริโน แอนตินิวทริโน เกิดในช่วง 10^-43 ถึง 10^-32 หลังจากบิงแบง</t>
  </si>
  <si>
    <t>กาเเล็กซี a เพราะยิ่งค่า z มาก หมายความว่าการเลื่อนทางแดงของวัตถุมากซึ่งจะอยู่ห่างผู้สังเกตมาก</t>
  </si>
  <si>
    <t xml:space="preserve">เกิดจากความยาวคลื่นของแสงถูกยืดออกไปพร้อมกับพื้นที่ว่างตลอด ระยะทางที่แสงเดินทางมา ทำให้อาจพบการเคลื่อนที่ถอยห่างของกาแล็กซีที่อยู่ไกลออกไป </t>
  </si>
  <si>
    <t>การเลื่อนไปทางแดงของสเปกตรัม (Redshift) ของกาแล็กซีที่อยู่ห่างไกลบ่งชี้ว่าเอกภพกำลัง ขยายตัว หากเราพิจารณาเอกภพโดยให้เวลา ย้อนกลับไปนานพอ ทุกสรรพสิ่งในเอกภพจะ ถูกบีบอัดอยู่ที่จุดๆเดียว และการระเบิดที่เกิด ขึ้นอย่างรวดเร็วในจุดๆนี้คือ "บิ๊กแบง”</t>
  </si>
  <si>
    <t>รังสีไมโครเวฟพื้นหลังคือสภาพปัจจุบันของ เอกภพแพร่กระจายอยู่ทุกแห่งหนในเอกภพ เป็นร่องรอยที่เหลือของอนุภาคโปรตรอนใน ตอนที่เกิดการบิกแบงเกิดเป็นคลื่นที่ปรากฏใน ทั่วทุกแห่งมีความถี่สูง ส่วนไมโครเวฟที่เกิดขึ้น ปัจจุบันคือรังสีทั่วไปในบูลธูท ไมโครเวฟ เครื่องใช้</t>
  </si>
  <si>
    <t>ขึ้นราว 380,000 ปีหลังจากการระเบิดใหญ่ที่ เป็นจุดกำเนิดของเอกภพ</t>
  </si>
  <si>
    <t>ถ้าความเร็วในการเคลื่อนที่มากเท่าไหร่ ระยะ ทางระหว่างผู้สังเกตกับกาแล็กซีก็จะมากขึ้น ตาม</t>
  </si>
  <si>
    <t>ไม่เกิด มีการเปลี่ยนคือแถบสเปกตรัมจะเลื่อน เข้าหาสีน้ำเงิน</t>
  </si>
  <si>
    <t>43462@promma.ac.th</t>
  </si>
  <si>
    <t>พิตติธาร มนตรีภักดี</t>
  </si>
  <si>
    <t xml:space="preserve">การขยายตัวของเอกภพและไมโครเวฟพื้นหลังจากอวกาศ </t>
  </si>
  <si>
    <t>โปรตรอน นิวตรอน 10-6วินาที</t>
  </si>
  <si>
    <t>A เพราะเนื่องจากความยาวคลื่นมีความยาวมาก</t>
  </si>
  <si>
    <t>เกิดจากความยาวคลื่นของแสงถูกยึดออกไปพร้อมกันพื้นที่ว่างตลอดระยะทางที่แสงเดินทางมา</t>
  </si>
  <si>
    <t>การขยายตัวของเอกภพคือการเลื่อนทางแดงการเลื่อนทางเเดงในเอกภพขยายขึ้นเรื่อยๆ</t>
  </si>
  <si>
    <t>รังสีไมโครเวฟพื้นหลังคือสภาพปัจจุบันของเอกภพที่มีครื่นวิทยุแพร่กระจายทุกแห่งส่วนรังสีไมโครเวฟที่เกิดขึ้นในปัจจุบันคือคลื่นวิทยุวิทยุที่มีความถี่สูงมากระดับGHzจนมีความยาวคลื่นสั้นมาก</t>
  </si>
  <si>
    <t>เกิดขึ้นในช่วงที่เอกภพมีอุณหภูมิลดลงประมาณ 5, 000 เควินเอกภพในขณะนั้นมีลักษณะโปร่งแสงและคลื่นแม่เหล็กไฟฟ้าคงเหลือในอวกาศ</t>
  </si>
  <si>
    <t>ความเร็วในการเคลื่อนที่มากเท่าไหร่ระยะทางของผู้สังเกตกับ Galaxy ก็จะมากเท่านั้น</t>
  </si>
  <si>
    <t>เพราะแถบสีแดงแดงมีระยะห่างจากสีเหลือง</t>
  </si>
  <si>
    <t>43464@promma.ac.th</t>
  </si>
  <si>
    <t>ฤดีมาศ บุญเกิด</t>
  </si>
  <si>
    <t>น.ส. ฤดีมาศ บุญเกิด</t>
  </si>
  <si>
    <t>ควาร์กประจุ-1/3,ควาร์กประจุ+2/3,
แอนติควาร์กประจุ+1/3,แอนติควาร์กประจุ-2/3
,อิเล็กตรอน,โพซิตอน,นิวทริโน,แอนตินิวทริโน</t>
  </si>
  <si>
    <t>Laboratory</t>
  </si>
  <si>
    <t>เกิดจากความยาวคลื่นของแสงถูกยืดออกไปพร้อมพื้นที่ว่างตลอด</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</si>
  <si>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</si>
  <si>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รังสีไมโครเวฟพื้นหลังคือ สภาพปัจจุบันของเอกภพที่มีคลื่นแม่เหล็กไฟฟ้า ส่วนคลื่นไมโครเวฟปัจจุบันคือ คลื่นวิทยุ</t>
  </si>
  <si>
    <t>ความเร็วในการเคลื่อนที่ของ กาแล็กซี ออกห่างจากผู้สังเกตแปรผันตรงกับระยะทางระหว่าง กาแล็กซี กับผู้สังเกต</t>
  </si>
  <si>
    <t>ไม่เห็น และแถบสเปกตรัมจะเปลี่ยนเป็นสีน้ำเงิน</t>
  </si>
  <si>
    <t>41298@promma.ac.th</t>
  </si>
  <si>
    <t>กฤติเดช จันทรเกตุ</t>
  </si>
  <si>
    <t>รังสีไมโครเวฟพื้นหลังอวกาศ
การเคลื่อนที่ไปทางแดงของสเปกตรัม</t>
  </si>
  <si>
    <t>ไฮโดรเจน และฮีเลียม ช่วงเวลาหลับบิ๊กแบง300,000ปี</t>
  </si>
  <si>
    <t>Aเพราะแหล่งกำเนิดแสงออกจากผู้สังเกตุ แสงความถี่ ตำ่ลง เห็นแสงเลื่อนไปทางสเปกตรัมสีแดง</t>
  </si>
  <si>
    <t>รังสีไมโครเวฟคือสภาพปัจจุบันของเอกภพที่มีคลื่นแม่เหล็กไฟฟ้าแพร่กระจายอยู่ทุกแห่งหนในเอกภพ 
รังสีไมโครเวฟคือคลื่นวิทยุ มีความยาวคลื่นต่ำ</t>
  </si>
  <si>
    <t>เกิดขึ้นราว 380,000 ปีหลังจากเกิดบิกแบง ลักษณะเป็นคลื่นแม่เหล็กไฟฟ้า ในรูปแบบที่แผ่อยู่ในเอกภพ</t>
  </si>
  <si>
    <t>ระยะทางมากขึ้น ความเร็วในการเคลื่อนที่ของกาแล็กซีที่ออกจากผู้สังเกตุก็มากขึ้น</t>
  </si>
  <si>
    <t>ไม่ แถบสเปกตรัมจะเลื่อนไปทางสเปกตรัมสีน้ำเงิน</t>
  </si>
  <si>
    <t>43396@promma.ac.th</t>
  </si>
  <si>
    <t>ปฏิญญา อินทร์ดวง</t>
  </si>
  <si>
    <t>ไฮโดรเจน เกิดในช่วงระเบิดตัว</t>
  </si>
  <si>
    <t>Aไกล</t>
  </si>
  <si>
    <t>เกิดจากความยาวคลื่นของเเสงที่ถูกยืดออกไปพร้อมกับพื้นที่ว่างตลอด ระยะทางที่เเสงเดินทางมา</t>
  </si>
  <si>
    <t>การยืดตัวของกาเเลคซี่</t>
  </si>
  <si>
    <t>สภาพปัจจุบันเอกภพเเละรังสีวิทยุ</t>
  </si>
  <si>
    <t>380000ปีหลังการระเบิดใหญ่ที่จุดกำเนิดเอกภพ</t>
  </si>
  <si>
    <t>ระยะทางไกลความเร็วยิ่งมาก</t>
  </si>
  <si>
    <t>เกิดเเละเเทบเสปกตรัมมีการหดตัว</t>
  </si>
  <si>
    <t>41676@promma.ac.th</t>
  </si>
  <si>
    <t>ดรัณภพ นนท์นภัส</t>
  </si>
  <si>
    <t>ธัญณรัญชน์ วรินทร์รำไพ</t>
  </si>
  <si>
    <t>1) การเคลื่อนที่ไปทางแดงของสเปกตรัมกาแล็กซี่ บ่งชี้ว่าเอกภพกำลังขยายตัว หากเราพิจารณาเอกภพโดยให้เวลาย้อนกลับไปพอ ทุกสรรพสิ่ง ในเอกภพจะถูกบีบอัดอยู่ที่จุดๆเดียว และการรระเบิดที่เกิดขึ้น อย่างรวดเร็ว ในจุดนี้ คือ บิ๊กแบง
2)รังสีไมโครเวฟพื้นหลัง เอกภพในช่วงแรกๆจะร้อน พอเอกภพขยายตัว ความร้อนจะเหลือเพียงแสงเรือง ที่มีอยู่ทั่วเอกภพ ทฤษฏีบิ๊กแบก ไม่เพียงแต่ทำนาย แต่ยังกล่าวว่า แสงเรืองเป็นรังสีอินฟราเรด ซึ่งเป็นส่วนหนึ่งของสเปกตรัมแม่เหล็กไฟฟ้า
3)ธาตุต่างๆในเอกภพ เกิดขึ้นในช่วงที่เอกภพขยายตัวและเย็นตัวลง ทฤษฏีบิ๊กแบงทำนายว่าธาตุต่างๆควรจะถูกสังเคราะห์ขึ้นในช่วงเวลาที่เอกภพมีอายุน้อย และได้กลายมาเป็นกาแล็กซีที่อยู่ห่างไกล และดาวฤกษ์ที่เราเห็นกัน
4)การมองเห็นย้อนกลับไปในอดีต ยังมีอีกทฤษฏี คือ ทฤษฎีสถานะคงที่ กล่าวว่าเอกภพจะไม่เปลี่ยนแปลงมากนักเมื่อเวลาผ่านไป</t>
  </si>
  <si>
    <t>ไฮโดรเจน และ ฮีเลียม ข่วงเวลากังบิ๊กแบง 300,000 ปี</t>
  </si>
  <si>
    <t>กาแล็กซี่ A เพราะการเคลื่อนที่ทางแดงของกาแล็กซี A มาก ซึ่งจะอยู่ห่างจากผู้สังเกตุมาขึ้น</t>
  </si>
  <si>
    <t>รังสีไมโครเวฟพื้นหลังคือสภาพปัจจุบันของเอกภพที่มีคลื่นรังสีแม่เหล็กไฟฟ้าแพน่กระจายอยู่ทุกแห่ง ในเอกภพรังสีไมโครเวฟคือคลื่นวิทยุ</t>
  </si>
  <si>
    <t>เกิดขึ้นในช่วงเวลา 380,000 ปี หลังจากเกิดบิ๊กแบง ลักษณะเป็นคลื่นแม่เหล็กไฟฟ้า ในรูปแบบหนึ่งที่แผ่อยู่ในเอกภพ</t>
  </si>
  <si>
    <t>ยิ่งระยะทางระหว่างผู้สังเกตุกับกาแล็กซีห่างกันมากขึ้น ความเร็วในการเคลื่อนที่ถอยห่างก็มากขึ้นเช่นกันโดยเพิ่มขึ้นในอัตราคงที่</t>
  </si>
  <si>
    <t>ไม่เกิด และแถบสเปกตรัมจะเคลื่อนที่ไปทางสีน้ำเงิน</t>
  </si>
  <si>
    <t>41680@promma.ac.th</t>
  </si>
  <si>
    <t>วรปรัชญ์ ทองหยาด</t>
  </si>
  <si>
    <t>ข้อพิสูจน์การขยายตัวของเอกภพคือ กาแล็กซีจำนวนมาก กำลังเคลื่อนที่ห่างออกไปจากกันและกัน การสังเกตจากโลกซึ่งเป็นส่วนหนึ่งของกาแล็กซี พบว่ากาแล็กซีอื่นๆ กำลังเคลื่อนห่างออกไปจากเรา และยิ่งเคลื่อนที่ห่างออกไป ก็ยิ่งมีความเร็วเพิ่มขึ้น 
นักวิทยาศาสตร์ใช้สิ่งที่เรียกว่า ปรากฏการณ์ดอปเปลอร์ (Doppler Effect) ในการวัดความเร็วของดาวฤกษ์ดวงหนึ่งของกาแล็กซี โดยหลักการที่ว่า เมื่อวัตถุบนท้องฟ้าเคลื่อนที่ห่างออกไปจากเรา ถ้าแสงของมันยิ่งแดงมากขึ้น ก็แสดงว่ามันยิ่งเคลื่อนที่เร็วขึ้น ในทางกลับกัน ถ้ามันเคลื่อนที่เข้ามาหาเรา แสงของมันจะเป็นสีน้ำเงินการขยายตัวของเอกภพ
เอ็ดวิน ฮับเบิล (Edwin Hubble) นักดาราศาสตร์ชาวอเมริกันค้นพบว่า กาแล็กซีเคลื่อนที่ไกลออกไปด้วยความเร็วที่เพิ่มขึ้นตามระยะห่าง กาแล็กซีที่ยิ่งอยู่ไกล จะยิ่งเคลื่อนที่ห่างออกไปเร็วกว่ากาแล็กซีที่อยู่ใกล้ นั่นคือ เอกภพกำลังขยายตัว ทำให้นักดาราศาสตร์สามารถคำนวณอายุของเอกภพได้. อุณหภูมิพื้นหลังอวกาศ
การค้นพบอุณหภูมิของเอกภพในปัจจุบัน หรืออุณหภูมิพื้นหลัง เป็นการค้นพบโดยบังเอิญจากนักวิทยาศาสตร์ชาวอเมริกา 2 คนคือ อาร์โน อัลลัน เพนเซียส (Arno Allan Penzias) และ โรเบิร์ต วูดโรว์ วิลสัน (Robert Woodrow Wilson) ขณะที่กำลังทดสอบระบบเครื่องรับสัญญาณของกล้องโทรทรรศน์วิทยุ ปรากฏว่ามีสัญญาณรบกวนตลอดเวลา ซึ่งทราบภายหลังว่าเป็นสัญญาณที่เหลืออยู่ในอวกาศ เทียบได้กับพลังงานของการแผ่รังสีของวัตถุดำ ที่มีอุณหภูมิประมาณ 2.73 เคลวิน 
ในขณะเดียวกัน รอเบิร์ต ดิก (Robert H. Dicke) ได้ทำนายว่า ถ้าเอกภพมีจุดกำเนิดมาจากบิกแบง จะต้องพบการแผ่รังสีที่เหลือในอวกาศ จากเอกภพที่มีอุณหภูมิประมาณ 10,000 เคลวิน จากนั้นเมื่อเวลาผ่านไป การแผ่รังสีของเอกภพจะมีความถี่ลดลง เหลือเป็นคลื่นไมโครเวฟ ซึ่งมีการส่งดาวเทียมไปสำรวจ พบว่าในอวกาศ มีคลื่นไมโครเวฟกระจายตัวสม่ำเสมอในทุกทิศทางจากอวกาศ และสอดคล้องกับการแผ่รังสีของวัตถุดำที่อุณหภูมิ 2.73 เคลวิน 
ดังนั้น คลื่นไมโครเวฟพื้นหลังจากอวกาศนี้ก็คือ การแผ่พลังงานที่เหลือหลังบิกแบงประมาณ 300,000 ปี จึงเป็นอีกข้อหนึ่งที่สนับสนุนทฤษฎีบิกแบงได้เป็นอย่างดี</t>
  </si>
  <si>
    <t>ไฮโดรเจนเเละฮีเลียมหลังเกิดบิกแบง 1,000 ล้านปี</t>
  </si>
  <si>
    <t>กาเเล็กซีAเพราะเคลื่อนที่ ของทางเเดงของหาดเล็กซี A มากซึ่งจะอยู่ห่างจากผู้สังเกตุมากขึ้น</t>
  </si>
  <si>
    <t>รังสีไมโครเวฟพื้นหลังคือสภาวะปัจจุบันของเอกภพที่มีคลื่นรังสีเเม่เหล็กไฟฟ้าเเพร่กระจายอยู่ทุกเเห่งในเอกภพรังสีไมโครเวฟคือคลื่นวิทยุ</t>
  </si>
  <si>
    <t>เกิดขึ้นในช่วง380,000ปีหลังจากการเกิดบิ๊กเเบงลักษณะเป็นคลื่นเเม่เหล็กไฟฟ้าในรูปเเบบหนึ่งที่เเผ่อยู่ในเอกภพ</t>
  </si>
  <si>
    <t>ยิ่งระยะทางระหว่างผู้สังเกตกับกาเล็กซีกันมากขึ้นความเร็วในการเคลื่อนที่ถอยห่างก็มากขึ้รเช่นกันโดนเพิ่มขึ้นในอัตราคงที่</t>
  </si>
  <si>
    <t>ไม่เกิด เเละเเบบสเปคตรัมจะเคลื่อนที่ไปทางสีน้ำเงิน</t>
  </si>
  <si>
    <t>43463@promma.ac.th</t>
  </si>
  <si>
    <t>รัตนากร ตรีหัตถ์</t>
  </si>
  <si>
    <t xml:space="preserve">รังสีไมโครเวฟพื้นหลังจะมีการกระจายตัวแต่รังสีไมโครเวฟที่เกิดขึ้นในปัจจุบันมาจากเรตาร์ </t>
  </si>
  <si>
    <t>เกิดขึ้นราว 380,00 ปีหลังจากระเบิดใหญ่ที่เป็นจุดกำเนิดของเอกภพ 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</si>
  <si>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ถ้าระยะทางที่สังเกตมากกว่าความเร็วในการเคลื่อนที่ถอยห่างก็จะมาก ส่วนถ้าระยะทางที่สังเกตน้อยกว่าความเร็วในการเคลื่อนที่ก็จะน้อย ระยะทางกับความเร็วแปรผันตรงกัน</t>
  </si>
  <si>
    <t>ไม่ เพราะแสงจะเลื่อนไปทางสเปกตรัมสีน้ำเงิน เรียกว่าการเลื่อนทางน้ำเงิน</t>
  </si>
  <si>
    <t>41612@promma.ac.th</t>
  </si>
  <si>
    <t>ปนิตา แสงสุข</t>
  </si>
  <si>
    <t xml:space="preserve">ข้อพิสูจน์การขยายตัวของเอกภพคือ กาแล็กซีจำนวนมาก กำลังเคลื่อนที่ห่างออกไปจากกันและกัน การสังเกตจากโลกซึ่งเป็นส่วนหนึ่งของกาแล็กซี พบว่ากาแล็กซีอื่นๆ กำลังเคลื่อนห่างออกไปจากเรา และยิ่งเคลื่อนที่ห่างออกไป ก็ยิ่งมีความเร็วเพิ่มขึ้น </t>
  </si>
  <si>
    <t>D เพราะ มองเห็นกาแล็คซีเป็นสีแดงมากที่สุด</t>
  </si>
  <si>
    <t>มีการขยายตัวของเอกภพมากขึ้น</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</si>
  <si>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t>
  </si>
  <si>
    <t>ยิ่งถอยห่างมากจะยิ่งเห็นภาพเล็กลง</t>
  </si>
  <si>
    <t>ไม่ จะเลื่อนทางเขียว แถบสเปกตรัมที่วัดได้จะเป็น 500</t>
  </si>
  <si>
    <t>41420@promma.ac.th</t>
  </si>
  <si>
    <t>สุธีรา เพ็ชร์สวัสดิ์</t>
  </si>
  <si>
    <t>-รังสีไมโครเวฟพื้นหลัง
-การเลื่อนทางแดงสเปกตรัม</t>
  </si>
  <si>
    <t xml:space="preserve">ไฮโดรเจน และฮีเลียมดึงอิเล็กตรอนเข้ามาอยู่ในวงโคจร และเกิดเป็นอะตอมไฮโดรเจน และฮีเลียม 6. หลังเกิดบิกแบง 1,000 ล้านปี </t>
  </si>
  <si>
    <t>แตกต่าง เพราะไมโครเวฟ ที่เรารู้จักกันในสิ่งของรอบตัว  มันคือ "คลื่นวิทยุ" 
ไมโครเวฟพื้นหลังคลื่นไมโครเวฟพื้นหลัง (Cosmic microwave background : CMB)
มันคือ "สภาพปัจจุบัน" ของเอกภพ  ที่มีคลื่นแม่เหล็กไฟฟ้า (คลื่นวิทยุ)</t>
  </si>
  <si>
    <t>ความเร็วในการเคลื่อนที่ของกาแล็กซีออกจาก ผู้สังเกตแปรผันตรงกับระยะทางระหว่างกาแล็กซีกับผู้สังเกต หรือมีความหมายว่ากาแล็กซีที่อยู่ไกล
เคลื่อนที่ออกไปจากผู้สังเกตด้วยความเร็วที่มากกว่ากาแล็กซีที่อยู่ใกล้ เรียกว่า กฎฮับเบิล-เลอแมทร์ (Hubble-Lemaitre's law) ซึ่งความสัมพันธ์ระหว่างความเร็วในการเคลื่อนที่ออกจากผู้สังเกตกับระยะทางระหว่างกาแล็กซีกับผู้สังเกต</t>
  </si>
  <si>
    <t>ไม่เกิดการเลื่อนทางแดง แถบสเปกตรีมอยู่แถบสีฟ้า</t>
  </si>
  <si>
    <t>43423@promma.ac.th</t>
  </si>
  <si>
    <t>รสริน สุขเกษม</t>
  </si>
  <si>
    <t>นางสาว รสริน สุขเกษม</t>
  </si>
  <si>
    <t>เกิด ควาร์ก เเอนติควาร์ก นิวทริโน เเอนตินิวทริโน อิเล็กตรอนและโพซิตรอน เกิดขึ้นในช่วงเวลา 10^-32</t>
  </si>
  <si>
    <t>กาเเล็กซีA เพราะ มีค่าสเปกตรัมมากที่สุดจึงทำให้อยู่ไกลที่สุด</t>
  </si>
  <si>
    <t>เกิดขึ้นจากกาแล็กซีขยายเเละเคลื่อนที่ไกลออกจากผู้สังเกตบนโลก</t>
  </si>
  <si>
    <t>ทำให้รู้ว่าเอกภพมีการขยายตัวขึ้น</t>
  </si>
  <si>
    <t>รังสีไมโครเวฟพื้นหลังเกิดจาก คลื่นแม่เหล็กกไฟฟ้าที่เหลืออยู่จากการขยายตัวของเอกภพ</t>
  </si>
  <si>
    <t>เกิดในช่วงเริ่มต้นจากยิงแบบงเมื่อประมาณหมื่นล้านปีมาแล้ว เอกภพมีการขยายใหญ่ขึ้น และมีอุณหภูมิพื้นหลังลดลง</t>
  </si>
  <si>
    <t>ความเร็วการเคลื่อนที่ของกาแล็กซีออกจากผู้สังเกตแปรผันนตรงกับระยะทางระหว่างกาแล็กซีกับผู้สังเกต</t>
  </si>
  <si>
    <t>จะไม่เกิดเลื่อนทางแดงแต่จะเปลี่ยนแปลงงโดยสเปกตรัมจะวัดได้เปลี่ยนแปลงงเลื่อนไปทางน้ำเงิน</t>
  </si>
  <si>
    <t>41533@promma.ac.th</t>
  </si>
  <si>
    <t>ปทิตญา โพธิ์คำ</t>
  </si>
  <si>
    <t>ปทิตญา  โพธิ์คำ</t>
  </si>
  <si>
    <t>ธาตุแรกที่เกิดขึ้นคือไฮโดรเจน10กำลัง9</t>
  </si>
  <si>
    <t>Aเนื่องจากความยาวคลื่นมีความยาวมาก</t>
  </si>
  <si>
    <t>เกิดจากความยาวคลื่นของแสงถูกยึดออกไปพร้อมกับพื้นที่ว่างตลอด ระยะทางที่แสงเดินทางมา</t>
  </si>
  <si>
    <t>การขยายตัวของเอกภพคือการเลื่อนทางแดงการเลื่อนทางแดงใน เอกภพขยายขึ้นเรื่อยๆ</t>
  </si>
  <si>
    <t>รังสีไมโครเวฟพื้นหลังคือสภาพปัจจุบันของเอกภพที่มีคลื่นวิทยุแพร่ กระจายอยู่ทุกแห่งส่วนรังสีไมโครเวฟที่เกิดขึ้นในปัจจุบันคือคลื่นวิทยุที่มี ความถี่สูงมากระดับหลายGHzจนมีความยาวคลื่นสั้นมาก</t>
  </si>
  <si>
    <t>เกิดขึ้นในช่วงที่เอกภพมีอุณหภูมิลดลงประมาณ 5,000 เคลวินเอกภพใน ขณะนั้นมีลักษณะโปร่งแสงและคลื่นแม่เหล็กไฟฟ้าคงเหลือในอวกาศ</t>
  </si>
  <si>
    <t>ถ้าความเร็วในเคลื่อนที่มากเท่าไหร่ระยะทางระหว่างผู้สังเกตุกับกาแล็กซี ก็จะมากเท่านั้น</t>
  </si>
  <si>
    <t>ไม่เพราะแถบสีแดงมีระยะห่างจากสีเหลือง</t>
  </si>
  <si>
    <t>43461@promma.ac.th</t>
  </si>
  <si>
    <t>ปฐมพร ยาแก้ว</t>
  </si>
  <si>
    <t xml:space="preserve">กาแล็กซีทรงกังหัน M51. Credit: NSO1. การเลื่อนไปทางแดงของสเปกตรัมกาแล็กซี ...
รังสีไมโครเวฟพื้นหลังจักรวาล Credit: NASA/WMAP Team2. รังสีไมโครเวฟพื้นหลัง ...
ดวงอาทิตย์ถือว่าเป็นดาวฤกษ์ที่ยังมีอายุน้อย หากเทียบกับอายุเอกภพ Credit: NASA3. ธาตุต่างๆในเอกภพ ...
Credit: NASA/ESA4. การมองเห็นย้อนกลับไปยังอดีต
</t>
  </si>
  <si>
    <t xml:space="preserve">ธาตุแรกที่เกิดขึ้นคือ ไฮโดรเจน ซึ่งประกอบขึ้นอย่างเรียบง่ายด้วยโปรตอนและอิเล็คตรอนอย่างละตัว  อุบัติขึ้นเมื่อประมาณ 13,000 ล้านปีมาแล้วตามทฤษฏีบิกแบง </t>
  </si>
  <si>
    <t>A เพราะแสงจากกาแล็กซีห่างไกลมากๆ</t>
  </si>
  <si>
    <t xml:space="preserve">ไม่ค่อยแตกต่าง
รังสีไมโครเวฟพื้นหลัง คือ "สภาพปัจจุบัน" ของเอกภพ  ที่มีคลื่นแม่เหล็กไฟฟ้า (คลื่นวิทยุ)
รังสีไมโครเวฟปัจจุบันก้มี คลื่นความถี่วิทยุชนิดหนึ่งที่มีความถี่อยู่ระหว่าง 0.3GHz - 300GHz </t>
  </si>
  <si>
    <t xml:space="preserve">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</si>
  <si>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เกิดการเลื่อนทางแดงขึ้น
เมื่อกาแล็กซีที่อยู่ห่างไกลกว่าเคลื่อนหนีออกไปด้วยอัตราเร็วที่มากกว่า ดังนั้น สเปกตรัมของกาแล็กซีจะเลื่อนไปทางแดงมากกว่าด้วย</t>
  </si>
  <si>
    <t>43456@promma.ac.th</t>
  </si>
  <si>
    <t>จิดาภา มณีล้วนสกุล</t>
  </si>
  <si>
    <t xml:space="preserve">กาแล็กซีทรงกังหัน, รังสีไมโครเวฟพื้นหลังจักรวาล </t>
  </si>
  <si>
    <t>กาแล็กซี Aเพราะยิ่งค่าzมาก การเลื่อนทางแดงของวัตถุจะมาก ซึ่งจะอยู่ห่างจากผู้สังเกตมาก</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</si>
  <si>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</si>
  <si>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ไมโครเวฟพื้นหลัง-มีคลื่นแม่เหล็กไฟฟ้า (คลื่นวิทยุ) แพร่กระจายอยู่ทุกแห่งหนในเอกภพ
ไมโครเวฟที่เกิดขึ้นปัจจุบัน-เป็นคลื่นวิทยุที่มีความถี่สูงมากระดับหลาย GHz  จนมีความยาวคลื่นสั้นมาก</t>
  </si>
  <si>
    <t>เมื่อความเร็วการเคลื่อนที่ถอยห่างมากขึ้น ระยะทางระหว่างผู้สังเกตกับกาแล็กซีก็จะมากขึ้นทั้งสองแปรผันตรงกัน</t>
  </si>
  <si>
    <t xml:space="preserve">จะเกิดการเลื่อนทางแดงขึ้น
เมื่อกาแล็กซีที่อยู่ห่างไกลกว่าเคลื่อนหนีออกไปด้วยอัตราเร็วที่มากกว่า ดังนั้น สเปกตรัมของกาแล็กซีจะเลื่อนไปทางแดงมากกว่าด้วย </t>
  </si>
  <si>
    <t>43465@promma.ac.th</t>
  </si>
  <si>
    <t>วรกมล เตือนวีระเดช</t>
  </si>
  <si>
    <t>1. การขยายตัวของเอกภพ
2. อุณหภูมิพื้นหลังอวกาศ</t>
  </si>
  <si>
    <t>A เพราะ อยู่ห่างมากที่สุด</t>
  </si>
  <si>
    <t>ไมโครเวฟ ที่เรารู้จักกันในสิ่งของรอบตัว  มันคือ "คลื่นวิทยุ" ไมโครเวฟพื้นหลัง มันคือ "สภาพปัจจุบัน" ของเอกภพ  ที่มีคลื่นแม่เหล็กไฟฟ้า</t>
  </si>
  <si>
    <t>โดยส่วนใหญ่ ความเร็วในการเคลื่อนที่ของกาแล็กซีจำลองที่อยู่ใกล้จะมีความเร็วที่น้อยกว่ากาแล็กซีจำลองที่อยู่ไกล</t>
  </si>
  <si>
    <t>กาแล็กซีเกือบทั้งหมดเคลื่อนที่หนีห่างออกจากเรา หมายความว่าแสงจากกาแล็กซีเหล่านี้จะถูก “ยืดออก” และปรากฏว่าเปลี่ยนสีออกไปทางสีแดงเล็กน้อย สเปกตรัมของกาแล็กซีจะเลื่อนไปทางแดงมากกว่า</t>
  </si>
  <si>
    <t>41646@promma.ac.th</t>
  </si>
  <si>
    <t>กนกรดา เขียวใบทอง</t>
  </si>
  <si>
    <t>การขยายตัวของเอกภพคือการเลื่อนทางแดงในเอกภพขยายขึ้นเรื่อยๆ</t>
  </si>
  <si>
    <t>รังสีไมโครเวฟพื้นหลังคือสภาพปัจจุบันเอกภพที่มีคลื่นวิทยุแพร่กระจายอยู่ทุกแ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</si>
  <si>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ดลวินเอกภพในขณะนั้นลักษณะโปร่งแสงและคลื่นแม่เหล็กไฟฟ้าคงเหลือในอวกาศ</t>
  </si>
  <si>
    <t>ถ้าความเร็วในเคลื่อนที่มากเท่าไหร่ระยะทางระหว่างสังเกตกับกาแล็กซีก็จะมากเท่านั้น</t>
  </si>
  <si>
    <t>ไม่เพราะแถบสีแดงมีระยะห่างจากแถบสีเหลือง</t>
  </si>
  <si>
    <t>43457@promma.ac.th</t>
  </si>
  <si>
    <t>จีรนันท์ สนพลาย</t>
  </si>
  <si>
    <t>นางสาวจีรนันท์ สนพลาย</t>
  </si>
  <si>
    <t>กาแล็กซีทรงกังหัน</t>
  </si>
  <si>
    <t xml:space="preserve">ไฮโดรเจน และฮีเลียม หลังเกิดบิกแบง 1,000 ล้านปี </t>
  </si>
  <si>
    <t>ไมโครเวฟที่เรารู้จักรอบตัวมันคือคลื่นวิทยุไมโครเวฟพื้นหลังมันคือสภาพปัจจุบันของเอกภพที่มีคลื่นแม่เหล็กไฟฟ้า</t>
  </si>
  <si>
    <t>เมื่อความเร็วในการเคลื่อนที่ถอยห่างออกมากขึ้นระยะทางระหว่างผู้สังเกตุกับกาแล็กซีก็จะมากขึ้นทั้งสองแปรผันตรงกัน</t>
  </si>
  <si>
    <t>จะเกิดเลื่อนทางแดงขึ้นเมื่อกาแล็กซีที่อยู่ห่างไกลกว่าและเคลื่อนหนีออกไปด้วยอัตรเร็วที่มากกว่าดังนั้นสเปกตรัมของกาแล็กซีจะเลื่อนไปทางแดงมากกว่าด้วย</t>
  </si>
  <si>
    <t>41370@promma.ac.th</t>
  </si>
  <si>
    <t>ปุญญิศา ทับล้อม</t>
  </si>
  <si>
    <t>น.ส ปุญญิศา ทับล้อม</t>
  </si>
  <si>
    <t>ของไฮโดรเจน และฮีเลียม หลังเกิดบิกแบง 300,000 ปี อุณหภูมิของเอกภพลดลงเหลือ 10,000 เคลวิน</t>
  </si>
  <si>
    <t>กาแล็กซี A  เส้นAเส้นใดยาวมากกาแล็กซีจะอยู่ห่างมาก</t>
  </si>
  <si>
    <t>ไมโครเวฟ ที่เรารู้จักในสิ่งรอบตัวมันคือคลื่นวิทยุ ไมโครเวฟพื้นพื้นหลังมันคือ สภาพปัจจุบัน ของเอกภพ ที่มีคลื่นแม่เหล็กไฟฟ้า</t>
  </si>
  <si>
    <t>เมื่อความเร็วในการเคลื่อนที่ถอยห่างมากขึ้น ระยะทางระหว่างผู้สังเกตุกับกาแล็กซีก็จะมากขึ้นทั้งสองแปรผันตรงกัน</t>
  </si>
  <si>
    <t>41362@promma.ac.th</t>
  </si>
  <si>
    <t>ณัฐกาญจน์ น้อยแท้</t>
  </si>
  <si>
    <t>การขยายตัวของเอกภพและไมโครเวฟ พื้นหลังของอวกาศ</t>
  </si>
  <si>
    <t>Aเพราะ Galaxy กำกำลังเคลื่อนที่ห่างออกไป สเปกตรัมจะเคลื่อนที่ไปทางสีแดง</t>
  </si>
  <si>
    <t>แหล่งกำเนิดแสงออกจากผู้สังเกต แสงความถี่ต่ำ เห็นแสงเลื่อนไปทางสเปกตรัมสีแดง</t>
  </si>
  <si>
    <t>รังสีไมโครเวฟพื้นหลังจะมีการกระจายตัวแต่รังสีไมโครเวฟที่เกิดขึ้นในปัจจุบันจะมาจากเรตาร์</t>
  </si>
  <si>
    <t>ถ้าระยะทางที่สังเกตมากกว่าความเร็วในการเคลื่อนที่ถอยห่างก็จะมากกว่าส่วนถ้าระยะทางที่สังเกตน้อยกว่าความเร็วในการเคลื่อนที่ว่าจะน้อยกว่าทางกับความเร็วแปรผันตรงกัน</t>
  </si>
  <si>
    <t xml:space="preserve">ไม่เพราะแสงจะเลื่อนสเปคตรัมไปหาสีน้ำเงิน เรียกว่าการเลื่อนทางน้ำเงิน 
</t>
  </si>
  <si>
    <t>41459@promma.ac.th</t>
  </si>
  <si>
    <t>ภิญญารัตน์ นันทเวช</t>
  </si>
  <si>
    <t>น.ส.ภิญญารัตน์ นันทเวช</t>
  </si>
  <si>
    <t>อิเล็กตรอน แอนติควาร์ก ควาร์ก</t>
  </si>
  <si>
    <t>A เพราะมีแสงสเปกตรัมเคลื่อนที่ไปได้ไกลที่สุด</t>
  </si>
  <si>
    <t>กาแล็กซีขยายออกจากกันเป็นแสงสีแดง หากเข้าหากันจะเป็นแสงสีฟ้า</t>
  </si>
  <si>
    <t>ทุกสรรพสิ่งในเอกภพจะถูกบีบอัดอยู่ที่จุดๆ เดียวและจะเกิดการระเบิดอย่างรวดเร็ว</t>
  </si>
  <si>
    <t>รังสีไมโครเวฟเป็นคลื่นวิทมี่มีความถี่สูงมากยุ แค่รังสีไมโครเวฟพื้นหลังคลื่นแม่เหล็กไฟฟ้าแพร่กระจายอยู่ทุกแห่งหนในเอกภพ</t>
  </si>
  <si>
    <t>เกิดขึ้นราว 380,000 ปีหลังการระเบิดใหญ่ที่เป็นจุดกำเนิดของเอกภพ เอกภพมีคลื่นไมโครเวฟพื้นหลังอยู่ทั่วไปและมีอย่างเกือบสม่ำเสมอในทุกทิศทาง</t>
  </si>
  <si>
    <t>ความเร็วของการเคลื่อนที่ออกขากผู้สังเกตแปรผันตรงกับระบะทางระหว่างกาแล็กซีกับผู้สังเกต</t>
  </si>
  <si>
    <t>ไม่เกิด  เพราะการเคลื่อนที่ทางแดงคือการที่แหล่งกำเนิดแสงออกจากผู้สังเกต มีมีแสงความถี่ที่ต่ำลง</t>
  </si>
  <si>
    <t>41336@promma.ac.th</t>
  </si>
  <si>
    <t>ณพชรศวร แก้วโกศล</t>
  </si>
  <si>
    <t>ไฮโดรเจน และฮีเลียม
หลังเกิดบิกแบง 1,000 ล้านปี</t>
  </si>
  <si>
    <t>A เพราะความยาวคลื่นมีความยาวมาก</t>
  </si>
  <si>
    <t>รังสีไมโครเวฟพื้นหลังคือสภาพปัจจุบันของเอกภพที่มีคลื่นวิทยุแพร่กระจายอยู่ทุกแห่ง ส่วนรังสีไมโครเวฟที่เกิดขึ้นในปัจจุบัน คือ คลื่นวิทยุที่มีความถี่สูงมาก</t>
  </si>
  <si>
    <t>เกิดนขึ้นในช่วงที่เอกภพมีอุณหภูมิลดลงประมาณ5,000เคลวิน เอกภพใสขณะนั้นมีความโปร่งแสงและคลื่นแม่เหล็กไฟฟ้าคงเหลือในอวกาส</t>
  </si>
  <si>
    <t>ความเร็วใสการเคลื่อนที่มากเท่าไรระยะทางระหว่างผู้สังเกตกับกาแลกซี่ก็จะมากเท่านั้น</t>
  </si>
  <si>
    <t>ไม่ เพราะแถบสีแดงมีระยะห่างจากสีเหลือง</t>
  </si>
  <si>
    <t>41453@promma.ac.th</t>
  </si>
  <si>
    <t>ธีรดา มหโชค</t>
  </si>
  <si>
    <t>การขยายตัวของเอกภพและไมโครเวฟพื้นหลังจากอวกาศห</t>
  </si>
  <si>
    <t>A เพราะแสงสเปกตรัมระยะไกลที่สุด</t>
  </si>
  <si>
    <t>กาแล็คซี่ขยายตัว แหล่งกำเนิดแสงออกจากผู้สังเกต แสงความถี่ ต่ำลง เห็นแสงเลื่อนไปทางสเปกตรัมสีแดง</t>
  </si>
  <si>
    <t>ทุกสรรพสิ่งในเอกภพจะถูกบีบอัดอยู่ที่จุดๆเดียวและเกิดการระเบิดอย่างรวดเร็ว</t>
  </si>
  <si>
    <t>ไมโครเวฟพื้นหลัง คือ "สภาพปัจจุบัน" ของเอกภพ ที่มีคลื่นแม่เหล็กไฟฟ้า
แพร่กระจายอยู่ทุกแห่งหนในเอกภพ  เป็นร่องรอยของ
อนุภาคโปรตรอนในอดีต 
รังสีไมโครเวฟในปัจจุบัน คือ คลื่นวิทยุแต่เป็นคลื่นวิทยุที่มีความถี่สูงมากระดับหลาย GHz  มีความยาวคลื่นสั้นมาก</t>
  </si>
  <si>
    <t>กราฟความสัมพันธ์ระหว่างระหว่างความเร็วในการเคลื่อนที่กับระยะทางของการแล็กซีกับผู้สังเกต</t>
  </si>
  <si>
    <t>ไม่เกิด เพราะ การเลื่อนทางแดงคือการที่แหล่งกำเนิดแสงออกจากผู้สังเกต แสงความถี่ ต่ำลง</t>
  </si>
  <si>
    <t>43460@promma.ac.th</t>
  </si>
  <si>
    <t>ธิชานาถ จุลทอง</t>
  </si>
  <si>
    <t>นางสาวธิชานาถ จุลทอง</t>
  </si>
  <si>
    <t xml:space="preserve">กาแล็กซีทรงกังหัน
รังสีไมโครเวฟพื้นหลังจักรวาล </t>
  </si>
  <si>
    <t>กาแล็กซีA เพราะมีการขยายของเอกภพ</t>
  </si>
  <si>
    <t>ทุกสรรพสิ่งในเอกภพจะถูกบีบอัดอยู่ที่จุดๆเดียว และการระเบิดที่เกิดขึ้นอย่างรวดเร็วในจุดๆนี้</t>
  </si>
  <si>
    <t>ไมโครเวฟพื้นหลังคือ สภาพปัจจุบัน ของเอกภพที่มีคลื่นแม่เหล็กไฟฟ้า แพร่กระจายอยู่ทุกแห่งหนในเอกภพเป็นร่องรอยของอนุภาคโปรตรอนในอดีตรังสีไมโครเวฟในปัจจุบันคือคลื่นวิทยุแต่เป็นคลื่นวิทยุที่มีความถี่สูงมากระดับหลาย GHzมีความยาวคลื่นสั้นมาก</t>
  </si>
  <si>
    <t>ไม่เกิดเพราะ การเลื่อนทางแดงคือการที่แหล่งกำเนิดแสงออกจากผู้สังเกต แสงความถี่ต่ำลง</t>
  </si>
  <si>
    <t>41598@promma.ac.th</t>
  </si>
  <si>
    <t>สุธีกานต์ จงเจริญ</t>
  </si>
  <si>
    <t>การขยายตัวของเอกภาพ
ไมโครเวฟพื้นหลังของอวกาศ</t>
  </si>
  <si>
    <t>กาแล็กซี่ A เพราะเกิดการเลื่อนทางแดง</t>
  </si>
  <si>
    <t>เกิดจากความยาวคลื่นของแสงถูกยึดออกไป พร้อมกับพื้นที่ว่างตลอด ระยะทางที่แสงเดิน ทางมา</t>
  </si>
  <si>
    <t>หากเราพิจารณาเอกภพโดยให้เวลาย้อนกลับ ไปนานพอ ทุกสรรพสิ่งในเอกภพจะถูกบีบอัด อยู่ที่จุดๆเดียว และการระเบิดที่เกิดขึ้นอย่าง รวดเร็วในจุดๆนี้คือ “บิ๊กแบง”</t>
  </si>
  <si>
    <t>มีอุณหภูมิลดลงเรื่อยๆ</t>
  </si>
  <si>
    <t>เกิดขึ้นราว 380,000 ปีหลังจากการระเบิด ใหญ่ที่เป็นจุดกำเนิดของเอกภพ</t>
  </si>
  <si>
    <t>เมื่อความเร็วในการเคลื่อนที่เพิ่มขึ้น ระยะทาง ระหว่างผู้สังเกตกับกาแล็กซีก็จะมากขึ้น ทั้ง สองแปรผัน</t>
  </si>
  <si>
    <t>ไม่เกิดจะเกิดการเลื่อนทางน้ำเงิน และเห็นแสง เลื่อนไปทางสเปกตรัมสีน้ำเงิน</t>
  </si>
  <si>
    <t>41422@promma.ac.th</t>
  </si>
  <si>
    <t>กฤตเมธ วชิรปุรานนท์</t>
  </si>
  <si>
    <t>การขยายตัวของเอกภพ
ไมโครเวฟพื้นหลังของอวกาศ</t>
  </si>
  <si>
    <t>กาแล็กซี่Aเพราะเกิดการเลื่อนทางแดง</t>
  </si>
  <si>
    <t>ไม่เกิดจะเกิดการเลื่อนทางน้ำเงิน และเห็นแสงเลื่อนไปทางสเปกตรัมสีน้ำเงิน</t>
  </si>
  <si>
    <t>43454@promma.ac.th</t>
  </si>
  <si>
    <t>นิธิศ นาคแก้ว</t>
  </si>
  <si>
    <t>Aเพราะเนื่องจากความยาวคลื่นความยาวมาก</t>
  </si>
  <si>
    <t>หารขยายตัวของเอกภพคือการเคลื่อนทางแดงในเอกภพขยายขึ้นเรื่อยๆ</t>
  </si>
  <si>
    <t>รังสีไมโครเวฟพื้นหลังคือสภาพปัจจุของเอกภพที่มีคลื่นวิทยุแพร่กระจายอยู่ทุกแห่งส่วนรังสีไมโครเวฟที่เกิดขึ้นในปัจจุบันคือคลื่นวิทยุที่มีความถี่สูงมากระดับหลายGHzจนมีความยาวคลื่นสั้นมาก</t>
  </si>
  <si>
    <t>41492@promma.ac.th</t>
  </si>
  <si>
    <t>ฟ้าริน วัฒนพงศ์พิทักษ์</t>
  </si>
  <si>
    <t>น.ส.ฟ้าริน วัฒนพงศ์พิทักษ์</t>
  </si>
  <si>
    <t>เพราะการขยายตัวของเอกภพซึ่งอธิบายด้วยกฎของฮับเบิลตรวจพบรังสีไมโครเวฟพื้นหลัง</t>
  </si>
  <si>
    <t>กาแล๊กซี A จุดxใดยาวมากกว่าตรงนั้นจะไกลกว่ามีสเปกตรัมที่มากกว่า</t>
  </si>
  <si>
    <t>ทุกสรรพสิ่งในเอกภพจะถูกบีบอัดอยู่ที่จุดเดียวกันและเกิดการระเบิดขึ้นอย่างรวดเร็วในจุดนั้นๆ</t>
  </si>
  <si>
    <t>ไมโครเวฟพื้นหลังคือ สภาวะปัจจุบัน ของเอกภพที่มีคลื่นแม่เหล็กไฟฟ้า แพร่กระจายอยู่ทุงแห่งในเอกภพเป็นร่องรอยของอนุภาคโปรตอนในอดีตรังสีไมโครเวฟในปัจจุบันคือคลื่นวิทยุแต่เป็นคลื่นวิทยุที่มีความถี่สูงมากระดับหลายGHzมีความยาวคลื่นสั้นมาก</t>
  </si>
  <si>
    <t>เมื่อความเร็วในการเคลื่อนที่ห่างมากขึ้นระยะทางระหว่างผู้สังเกตุกับกาแล๊กซีก็จะมากขึ้น</t>
  </si>
  <si>
    <t>เกิด สเปกตรัมเกิดการเลื่อนกลายเป็นสีน้ำเงิน</t>
  </si>
  <si>
    <t>43453@promma.ac.th</t>
  </si>
  <si>
    <t>นราธิป ชาวบ้านกร่าง</t>
  </si>
  <si>
    <t>นายนราธิป ชาวบ้านกร่าง</t>
  </si>
  <si>
    <t xml:space="preserve">มีอุณหภูมิลดลงเรื่อยๆ </t>
  </si>
  <si>
    <t>เมื่อความเร็วในการเคลื่อนที่เพิ่มขึ้น ระยะทางระหว่างผู้สังเกตกับกาแล็กซีก็จะมากขึ้น ทั้งสองแปรผัน</t>
  </si>
  <si>
    <t>41505@promma.ac.th</t>
  </si>
  <si>
    <t>ณัทภูริต สนิทนิธิศ</t>
  </si>
  <si>
    <t>นายณัทภูริต สนิทนิธิศ</t>
  </si>
  <si>
    <t>ไมโครเวฟพื้นหลังจากอวกาศที่หลงเหลือมาหลังจากบิกแบง</t>
  </si>
  <si>
    <t>ฮีเลียม และ ไฮโดรเจน ช่วง300,00ปีหลังเกิดบิกแบง</t>
  </si>
  <si>
    <t xml:space="preserve">Aเกิดเลื่อนทางแดง
</t>
  </si>
  <si>
    <t>เกิดขึ้นราว 380,000ปีหลังจากการระเบิดใหญ่ที่เป็นจุดกำเนิดของเอกภพ</t>
  </si>
  <si>
    <t>41642@promma.ac.th</t>
  </si>
  <si>
    <t>ศรัณย์ เหยี่ยวประยูร</t>
  </si>
  <si>
    <t>การขยายตัวของเอกภาพ
อุณหภูมิพื้นหลังอวกาศ</t>
  </si>
  <si>
    <t xml:space="preserve">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t>
  </si>
  <si>
    <t>เกิดจากความยาวคลื่นของเเสงถูกยึดออกไปพร้อมกับพื้นที่ว่างตลอดระยะทางที่เเสงเดินทางมา</t>
  </si>
  <si>
    <t>การขยายตัวของเอกภพคือการเลื่อนทางเเดงการเลื่อนทางเเดงในเอกภพขยายขึ้นเรื่อยๆ</t>
  </si>
  <si>
    <t>รังสีไมโครเวฟพื้นหลังคือสภาพปัจจุบันของเอกภพที่มีคลื่นวิทยุเเพร่กระจายอยู่ทุกเเ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</si>
  <si>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เคลวินเอกภพในขณะนั้นมีลักษณะโปร่งเเสงเเละคลื่นเเม่เหล็กไฟฟ้าคงเหลือในอวกาศ</t>
  </si>
  <si>
    <t>ถ้าความเร็วในเคลื่อนที่มากเท่าไหร่ระยะทางระหว่างผู้สังเกตุกับกาเเล็กซีก็จะมากเท่านั้น</t>
  </si>
  <si>
    <t>ไม่เะราะเเถบสีเเดงมีระยะห่างจากสีเหลือง</t>
  </si>
  <si>
    <t>41641@promma.ac.th</t>
  </si>
  <si>
    <t>วิศวัช โพธิ์แก้ว</t>
  </si>
  <si>
    <t>นาย วิศวัช โพธิ์แก้ว</t>
  </si>
  <si>
    <t>1 การเลื่อนทางแดง 
2 คลื่นไมโครเวฟพื้นหลัง</t>
  </si>
  <si>
    <t>ไฮโดรเจนและฮีเลียมเกิดช่วง300,000ปีหลังบิกแบง</t>
  </si>
  <si>
    <t>A เพราะ สเปกตรัมของแสงเกิดการยืดมากที่สุดเนื่องจากเดินทางจากระยะที่ไกลที่สุด</t>
  </si>
  <si>
    <t>ความยาวคลื่นของแสงถูกยืดออกขณะที่เดินทางในพื้นที่ว่าง</t>
  </si>
  <si>
    <t>บ่งบอกว่ากาแล็คซี่กำลังขยายตัว</t>
  </si>
  <si>
    <t>รังสีไมโครเวฟพื้นหลังคือสภาพปัจจุบันของเอกภพที่มีคลื่นไมโครเวฟกระจายอยู่
รังสีไมโครเวฟที่เกิดขึ้นในปัจจุบันคือคลื่นวิทยุที่มนุษย์นำมาใช้ประโยชน์</t>
  </si>
  <si>
    <t>เกิดในช่วงที่อุณหภูมิลดลงเหลือประมาณ5000k°เอกภพในเวลานั้นมีลักษณะโปร่งแสงและมีคลื่นไฟฟ้าในอวกาศ</t>
  </si>
  <si>
    <t>ความเร็วในการเคลื่อนที่ถอยห่างมากระยะห่างระหว่างผู้สังเกตุยิ่งมาก</t>
  </si>
  <si>
    <t>ไม่เกิดการเคลื่อนทางแดงแถบสเปกตรัมจะขยับสู่ทางสีน้ำเงิน</t>
  </si>
  <si>
    <t>41383@promma.ac.th</t>
  </si>
  <si>
    <t>ณัฐภัทร สตางค์ทอง</t>
  </si>
  <si>
    <t>ไฮโดรเจนเกิดขึ้นในช่วง1000ล้านปี</t>
  </si>
  <si>
    <t>A เพราะเกิดการเลื่องทางแดง</t>
  </si>
  <si>
    <t>ทุกสรรพสิ่งในเอกภพจะถูกบีบอัดอยู่ที่จุดๆเดียวแบะการระเบิดที่เกิดขึ้นอย่างรวดเร็วในจุดๆนี้คือ“บิ๊กแบง“ การเคลื่อนทางแดง</t>
  </si>
  <si>
    <t>43459@promma.ac.th</t>
  </si>
  <si>
    <t>ณัฏฐณิชา ล่ำลือ</t>
  </si>
  <si>
    <t>กาแล็กซีทรงกังหัน
รังสีไมโครเวฟพื้นหลังจักรวาล
การขยายตัวของเอกภพ</t>
  </si>
  <si>
    <t>ไฮโดรเจน เกิดขึ้นในช่วง1,000ล้านปี</t>
  </si>
  <si>
    <t>Aเพราะเลื่อนไปทางแถบสีแดง</t>
  </si>
  <si>
    <t>ทุกสรรพสิ่งในเอภภพจะถูกบีบอัดอยู่ที่จุดๆเดียว และการระเบิด ที่เกิดขึ้นอย่างรวดเร็วในจุดๆนี้คือ “บิ๊กแบง” การเคลื่อนทางแดง</t>
  </si>
  <si>
    <t>รังสีไมโครเวฟพื้นหลังแตกต่างจากรังสีไมโครเวฟ</t>
  </si>
  <si>
    <t>ราว380,000ปีหลังจากการระเบิด ใหญ่ที่เป็นจุดกำเนิดของเอกภพ</t>
  </si>
  <si>
    <t>เมื่อความเร็วในการเคลื่อนที่เพิ่มขึ้น ระยะทางระหว่างผู้สังเกตกับกาเล็กซีก็จะมากขึ้นทั้งสองแปรผัน</t>
  </si>
  <si>
    <t>ไม่เกิดจากการเลื่อนทางน้ำเงินและเห็นแสงเลื่อนไปทางสเปกตรัมสีน้ำเงิน</t>
  </si>
  <si>
    <t>43458@promma.ac.th</t>
  </si>
  <si>
    <t>ชมพูนุช พานิชเจริญ</t>
  </si>
  <si>
    <t>Aเพราะเลื่อนไปทางเเทบสีแดง</t>
  </si>
  <si>
    <t>ทุกสรรพสิ่งในเอกภพจะถูกบีบอัดอยู่ที่จุดๆเดียว และการระเบิดที่เกิดขึ้นอย่างรวดเร็วในจุดๆนี้คือ “บิ๊กแบง” การเคลื่อนทางเเดง</t>
  </si>
  <si>
    <t>อุณลดลงเรื่อยๆ</t>
  </si>
  <si>
    <t>เมื่อความเร็วในการเคลื่อนที่เพิ่มขึ้น ระยะทางระหว่างผู้สังเกตกับกาเเล็กซีก็จะมากขึ้นทั้งสองเเปรผัน</t>
  </si>
  <si>
    <t>ไม่เกิดจากการเลื่อนทางน้ำเงินเเละเห็นเเสงเลื่อนไปทางสเปกตรัมสีน้ำเงิน</t>
  </si>
  <si>
    <t>41413@promma.ac.th</t>
  </si>
  <si>
    <t>ปิยาพัชร ปักษิณ</t>
  </si>
  <si>
    <t>ไฮโดรเจนเกิดขึ้นในช่วง1,000ล้านปี</t>
  </si>
  <si>
    <t>Aเพราะเลื่อนไปทางแทบสีแดง</t>
  </si>
  <si>
    <t>ราว380,000ปีหลังจากการระเบิดใหญ่ที่เป็นจุดกำเนิดของเอกภพ</t>
  </si>
  <si>
    <t>เมื่อความเร็วในการเคลื่อนที่เพิ่มขึ้น ระยะทางระหว่างผู้สังเกตกับกาเ
แล็กซีก็จะมากขึ้นทั้งสองแปรผัน</t>
  </si>
  <si>
    <t>ไม่เกิดจากเลื่อนทางน้ำเงินและเห็นแสงเลื่อนไปทางสเปกตรัมสีน้ำเงิน</t>
  </si>
  <si>
    <t>43417@promma.ac.th</t>
  </si>
  <si>
    <t>สมรรถภณ รัศมี</t>
  </si>
  <si>
    <t>-การขยายตัวของเอกภพ
-คลื่นไมโครเวฟ</t>
  </si>
  <si>
    <t>ไฮโดรเจน ฮีเลียม เกิดหลังบิกแบงประมาณ 3นาที</t>
  </si>
  <si>
    <t>กาแล็กซี A เพราะว่าการเลื่อนทางแดงของวัตถุมาก ซึ่งจะอยู่ห่างจากผู้สังเกตมาก</t>
  </si>
  <si>
    <t>-การขยายตัวของเอกภพ
-ความสัมพันธ์ระหว่างระยะทางและความเร็ว
-การแผ่รังสีพื้นหลังของจักรวาล</t>
  </si>
  <si>
    <t>รังสีไมโครเวฟพื้นหลังเกิดจากการแผ่รังสีของเอกภพในช่วงเวลาไม่นานหลังจากบิกแบง ในขณะที่รังสีไมโครเวฟในปัจจุบันส่วนใหญ่เกิดจากแหล่งกำเนิดบนโลก เช่น เตาไมโครเวฟและโทรศัพท์มือถือ</t>
  </si>
  <si>
    <t>รังสีไมโครเวฟพื้นหลังของจักรวาลเกิดขึ้นในช่วงยุคการแยกตัว ประมาณ 380,000 ปีหลังจากบิกแบง ในช่วงเวลานั้นเอกภพมีอุณหภูมิประมาณ 3000 K และประกอบด้วยพลาสมาที่ทึบแสง การรวมตัวของโปรตอนและอิเล็กตรอนเป็นอะตอมของไฮโดรเจนทำให้โฟตอนสามารถเดินทางได้อย่างอิสระเป็นครั้งแรก ทำให้เกิดรังสีไมโครเวฟพื้นหลังซึ่งเป็นร่องรอยสำคัญ</t>
  </si>
  <si>
    <t>กราฟนี้แสดงความสัมพันธ์เชิงเส้นระหว่างความเร็วในการเคลื่อนที่ออกห่างของกาแล็กซีกับระยะทางจากผู้สังเกต ซึ่งบ่งชี้ถึงการขยายตัวของเอกภพ โดยค่าคงที่ฮับเบิลเป็นตัวกำหนดอัตราการขยายตัวนี้</t>
  </si>
  <si>
    <t>เกิดการเลื่อนทางน้ำเงินแทนการเลื่อนทางแดง เนื่องจากแสงจากกาแล็กซียืดหดสั้นลงเมื่อเคลื่อนที่เข้าหาผู้สังเกต</t>
  </si>
  <si>
    <t>43479@promma.ac.th</t>
  </si>
  <si>
    <t>ว่านแก้ว มงคล</t>
  </si>
  <si>
    <t>นางสาวว่านแก้ว มงคล</t>
  </si>
  <si>
    <t>หลังเกิดบิกแบง 300,000 ปี นิวเคลียสของไฮโดรเจน และฮีเลียม</t>
  </si>
  <si>
    <t>แถบ A มากที่สุดเพราะอยู่ห่างจากผู้คน 600 คน</t>
  </si>
  <si>
    <t>รังสีไมโครเวฟพื้นหลัง เป็นสภาพปัจจุปัน คือ คลื่นไมโครเวฟ เป็นคลื่นแม่เหล็กไฟฟ้า
ส่วน รังสีไมโครเวฟ เป็นสิ่งรอบตัว คือคลื่นวิทยุ เป็นคลื่นที่มีความถี่สูงมาก</t>
  </si>
  <si>
    <t xml:space="preserve">เกิดขึ้นราว 380,000 ปี หลังจากการระเบิดใหญ่ที่เป็นจุดกำเนิดของเอกภพ </t>
  </si>
  <si>
    <t>สังเกตระยะทางระหว่างผู้สังเกตกับกาแล็กซี จะเห็นได้ว่า จะมีการห่างทีละ100และมีความเร็วในการเคลื่อถอยทีละ10,000กิโลเมตรต่อวินาที</t>
  </si>
  <si>
    <t>มีการเปลี่ยนแปลง เพราะ ถ้า&lt;แสดงว่ากาแลกซีกำลังเคลื่อนที่เข้าหากันสเปกตรัมจะเลื่อนไปทางสีนำ้เงิน</t>
  </si>
  <si>
    <t>43470@promma.ac.th</t>
  </si>
  <si>
    <t>ชลธิชา ศรีสุข</t>
  </si>
  <si>
    <t>เเถบAมากที่สุด เพราะอยู่ห่างจากผู้คน600คน</t>
  </si>
  <si>
    <t>41419@promma.ac.th</t>
  </si>
  <si>
    <t>สรัลรัตน์ สรรประเสริฐ</t>
  </si>
  <si>
    <t>นางสาวสรัลรัตน์ สรรประเสริฐ</t>
  </si>
  <si>
    <t>-กาแล็กซีทรงกังหัน
-รังสีไมโครเวฟพื้นหลังจักรวาล</t>
  </si>
  <si>
    <t>หลังเกิดบิกแบง300,000ปี ธาตุนิวเครียสของไฮโดรเจนและฮีเลียม</t>
  </si>
  <si>
    <t>แถบAมากที่สุด เพราะอยู่ห่างจากผู้คน600คน</t>
  </si>
  <si>
    <t>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</si>
  <si>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41541@promma.ac.th</t>
  </si>
  <si>
    <t>ภูษณิศา สุวรรณศรี</t>
  </si>
  <si>
    <t>มีการเปลี่ยนแปลง เพราะ ถ้า&lt;แสดงว่ากาแล็กซีกำลังเคลื่อนที่เข้าหากันสเปกตรัมจะเลื่อนไปทางสีนำ้เงิน</t>
  </si>
  <si>
    <t>41371@promma.ac.th</t>
  </si>
  <si>
    <t>พรรณนลิน ชาติรักษา</t>
  </si>
  <si>
    <t>กาแล็คซี่ทรงกังหัน,รังสีไมโครเวฟพื้นหลังจักรวาล</t>
  </si>
  <si>
    <t>หลังจากเกิดบิกแบง300,000ปี ธาตุนิวเคลียสของไฮโดรเจนและฮีเลียม</t>
  </si>
  <si>
    <t>เกิดจากความยาวคลื่นของแสงถูกยืดออกไปพร้อมกับพื้นที่ว่างตลอดระยะที่แสงเดินทางมา</t>
  </si>
  <si>
    <t>หากพิจารณาเอกภพโดยให้เวลาย้อนกลับไปมากพอ ทุกสรรพสิ่งในเอกภพจะถูกบีบอัดอยู่ในจุดๆเดียวและเกิดระเบิดอย่างรวดเร็วจุดๆนี้คือบิกแบง</t>
  </si>
  <si>
    <t>รังสีไมโครเวฟพื้นหลังเป็นสภาพปัจจุบันคือคลื่นไมโครเวฟ เป็นคลื่นแม่เหล็กไฟฟ้า ส่วนรังสีไมโครเวฟเป็นสิ่งรอบตัวเช่นคลื่นวิทยุ เป็นคลื่นที่มีความถี่สูง</t>
  </si>
  <si>
    <t>เกิดขึ้นราวๆ 380,000ปี หลังจากการระเบิดใหญ่ที่เป็นจุดกำเนิดของเอกภพ</t>
  </si>
  <si>
    <t>มีการเปลี่ยนแปลงเพราะถ้า&lt;แสดงว่ากาแล็คซี่กำลังเคลื่อนที่เข้าหากัน สเปกตรัมจะเลื่อนไปทางสีน้ำเงิน</t>
  </si>
  <si>
    <t>43477@promma.ac.th</t>
  </si>
  <si>
    <t>นิตยา ดารา</t>
  </si>
  <si>
    <t>น.ส นิตยา ดารา</t>
  </si>
  <si>
    <t>กาแล็กซีทรงกังหัน,รังสีไมโครเวฟพื้นหลังจักวาร</t>
  </si>
  <si>
    <t>หลังจากเกิดบิกแบง300,000ปี ธาตุนิวเคลียสของไฮโตรเจนและฮีเลียม</t>
  </si>
  <si>
    <t>หากพิจารณาเอกภพโดยให้เวลาย้อนกลับไปนานพอ ทุกสรรพสิ่งในแอกภพจะถูกบีบอัดอยู่ในจุดๆเดียว และการระเบิดอย่างรวดเร็วจุดๆนี้ คือ บิกแบง</t>
  </si>
  <si>
    <t>มีการเปลี่ยนแปลงเพราะถ้า&lt;แสดงว่ากาแล็กซีกำลังเลื่อนที่เข้าหากัน สเปกตรัมจะเลื่อนไปทางสีน้ำเงิน</t>
  </si>
  <si>
    <t>43478@promma.ac.th</t>
  </si>
  <si>
    <t>พิมพ์พิชชา คลังศรีกุลชา</t>
  </si>
  <si>
    <t>น.ส.พิมพ์พิชชา คลังศรีกุลชา</t>
  </si>
  <si>
    <t>กาแลกซี่ทรงกังหัน,รังสีไมโครเวฟฟื้นหลังจักรวาล</t>
  </si>
  <si>
    <t>กาแล็กซี่Aเพราะยิ่งค่ามาก การเลื่อนทางแดงของวัตถุมากซึ่งจะอยุ่ห่างจากผู้สังเกตมาก</t>
  </si>
  <si>
    <t>หากพิจารณาโดยให้เวลาย้อนกลับไปนานพอ ทุกสรรพสิ่งในเอกพบจะถูกบีบอัดอยุ่ในจุดๆเดียว และการระเบิดอย่างรวดเร็วจุดๆนี้คิอ บิกแบง</t>
  </si>
  <si>
    <t>รังสีไมโครเวฟพื้นหลังเป็นสภาพปัจจุบันคือคลื่นไมโครเวฟเป็นคลื่นแม่เหล็กไฟฟ้าส่วนรังสีไมโครเวฟเป็นสิ่งรอบตัวเช่นคลื่นวิทยุเป็นคลื่นที่มีความถี่สูง</t>
  </si>
  <si>
    <t>เกิดขึ้นราวๆ380,000ปีหลังจากการระเบิดใหญ่ที่เป็นจุดกำเนิดของเอกพบ</t>
  </si>
  <si>
    <t>เมื่อความเร็วในการเคลื่อนที่ถอยห่างมากขึ้น ระยะทางผู้สังเกตกับกาแล็กซี่ก็จะมากขึ้นทั้งสองแปรผันตรงกัน</t>
  </si>
  <si>
    <t>มีการเปลี่ยนแปลงเพราะถ้า&lt;แสดงว่ากาแลกซี่กำลังเคลื่อนที่เข้าหากันสเปกตรัมจะเลื่อนไปทางสีน้ำเงิน</t>
  </si>
  <si>
    <t>41313@promma.ac.th</t>
  </si>
  <si>
    <t>กนกพร หมายนำกลาง</t>
  </si>
  <si>
    <t>1) การเคลื่อนที่ไปทางแดงของสเปกตรัมกาแล็กซี บ่งบอกว่าเอกภพมีการขยายตัว
2)รังสีไมโครเวฟพื้นหลัง</t>
  </si>
  <si>
    <t>ไฮโดรเจนและฮีเลียม หลังเกิดบิ๊กแบง300,000ปี</t>
  </si>
  <si>
    <t>A เพราะมีระยะห่างจากแถบสีแดงน้อยที่สุดซึ่งแสดงว่าอยู่ห่างจากผู้สังเกตมาก</t>
  </si>
  <si>
    <t>บอกได้ว่าเอกภพกำลังขยายตัว</t>
  </si>
  <si>
    <t>รังสีไมโครเวฟพื้นหลังคือมีคลื่นรังสีแม่เหล็กแผ่กระจายอยู่ทั่วทุกแห่ง ส่วนไมโครเวฟปัจจุบันเป็นคลื่นวิทยุ</t>
  </si>
  <si>
    <t>เกิดช่วง380,000ปีหลังจากบิ๊กแบง เอกภพมีลักษณะเป็นคลื่นแม่เหล็กไฟฟ้าที่แผ่ในเอกภพในรูปแบบหนึ่ง</t>
  </si>
  <si>
    <t>ยิ่งระยะทางระหว่างผู้สังเกตกับกาแล็กซีห่างกันมาก ความเร็วในการเคลื่อนที่ถอยห่างก็มากขึ้นด้วย</t>
  </si>
  <si>
    <t>41696@promma.ac.th</t>
  </si>
  <si>
    <t>ภัทร์นรินทร์ อภิรักษ์วงษ์</t>
  </si>
  <si>
    <t>น.ส.ภัทร์นรินทร์ อภิรักษ์วงษ์</t>
  </si>
  <si>
    <t>ฮีเลียม และ ไฮโดรเจน ช่วงเวลาหลังบิกแบง300,000ปี</t>
  </si>
  <si>
    <t>A เพราะ การเคลื่อนที่ของทางแดงของกาแล็กซี A มาก ซึ่งจะอยู่ห่างจากผู้สังเกตมากขึ้น</t>
  </si>
  <si>
    <t xml:space="preserve">การเลื่อนไปทางแดงของสเปกตรัมของกาแล็กซีที่อยู่ห่างไกลบ่งชี้ว่าเอกภพกำลังขยายตัว </t>
  </si>
  <si>
    <t>เกิดในช่วง 380,000 ปี หลังจากเกิดบิกแบง ลักษณะเป็นคลื่นแม่เหล็กไฟฟ้า ในรูปแบบหนึ่งที่แผ่อยู่ในเอกภพ</t>
  </si>
  <si>
    <t>41511@promma.ac.th</t>
  </si>
  <si>
    <t>ปุญญพัฒน์ อินทบุตร์</t>
  </si>
  <si>
    <t>การดคลื่อนที่ของเอกภพ และ รังสีไมโครเวฟพื้นหลัง</t>
  </si>
  <si>
    <t>ไนโตรเจน ฮีเลียม</t>
  </si>
  <si>
    <t>A เพราะ กาแล็กซี่กำลังเคลื่อนที่ออกไป สเปกตรัมจะเคลื่อนที่ไปทางสีแดง</t>
  </si>
  <si>
    <t>รังสีไมโครเวฟพื้นหลังมีการกระจายตัวแต่ไมโครเวฟที่เกิดขึ้นในปัจจุบันเกิดจากเรดาร์</t>
  </si>
  <si>
    <t xml:space="preserve">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</si>
  <si>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ถ้าระยะทางสังเกตมากกว่าความเร็วในการเคลื่อนที่ก็จะมากแต่ถ้าระยะทางการสังเกตน้อยความเร็วในการเคลื่อนที่ก็จะน้อยระยะทางกับความเร็วแปรผัน</t>
  </si>
  <si>
    <t>ไม่ เพราะ แสงจะเคลื่อนไปทางสเปกตรัมน้ำเงิน เรียกว่า การเลื่อนทางน้ำเงิน</t>
  </si>
  <si>
    <t>43416@promma.ac.th</t>
  </si>
  <si>
    <t>ศุภกฤษ วุฒิวิริยางค์</t>
  </si>
  <si>
    <t>นายศุภกฤษ วุฒิวิริยางค์</t>
  </si>
  <si>
    <t>การขยายตัวของเอกภพ
กฏฮับเบิล เลอแมทร์
ไมโครเวฟพื้นหลังอวกาศ</t>
  </si>
  <si>
    <t>ธาตุไฮโดรเจน และฮีเลียม เกิดขึ้นในช่วงเวลา 10^-6 วินาที หลังจากบิกแบง</t>
  </si>
  <si>
    <t>Galaxy A เนื่องจากแถบเสปกตรัมเลื่อนไปทางสีแดงมากกว่า Galaxy อื่นๆ</t>
  </si>
  <si>
    <t>การเลื่อนทางแดงของกาแล็กซีเกิดจากความยาวคลื่นของแสงถูกยืดออกไปพร้อมกับพื้นที่ว่าง ตลอดระยะทางที่แสงเดินทางมา</t>
  </si>
  <si>
    <t>ด้วยวิธีการวัดและวิเคราะห์การเปลี่ยนแปลงในความยาวคลื่นของแสงที่ถูกส่งออกโดยอิเล็กตรอนในสภาวะที่ถูกขนส่งไปในสายอักขระโดยใช้เทคนิคทางชีวเคมี</t>
  </si>
  <si>
    <t>รังสีไมโครเวฟพื้นหลังมักมีความแรงกว่าและมีความถี่ต่ำกว่ารังสีไมโครเวฟที่ใช้ในปัจจุบัน</t>
  </si>
  <si>
    <t>รังสีไมโครเวฟพื้นหลังเกิดขึ้นราว 380,000 ปีหลังจากการระเบิดใหญ่ที่เป็นจุดกำเนิดของเอกภพ</t>
  </si>
  <si>
    <t>ความเร็วในการเคลื่อนที่ของกาแล็กซีแปรผันตรงกับระยะทางระหว่างกาแล็กซีกับผู้สังเกต
หรือมีความหมายว่ากาแล็กซีที่อยู่ไกลเคลื่อนที่ออกไปจากผู้สังเกตด้วยความเร็วมากกว่ากาแล็กซีที่อยู่ใกล้</t>
  </si>
  <si>
    <t>เกิดการเลื่อนทางแดง
แถบสเปกตรัมจะเลื่อนไปทางสีน้ำเงิน</t>
  </si>
  <si>
    <t>41321@promma.ac.th</t>
  </si>
  <si>
    <t>นันท์นภัส ลุนราช</t>
  </si>
  <si>
    <t>1)การขยายตัวของเอกภพ
2)การเลื่อนทางน้ำเงิน
3)การเลื่อนทางแดง
4)รังสีไมโครเวฟพื้นหลัง
5)กฎฮับเบิล</t>
  </si>
  <si>
    <t>ไฮโดรเจนและฮีเลียม หลังบิกแบง 300000 ปี</t>
  </si>
  <si>
    <t>กาแล็กซี A เพราะ การเลื่อนทางแดงของกาแล็กซี A มากที่สุด ซึ่งอยู่ห่างจากผู้สังเกตมาก</t>
  </si>
  <si>
    <t>รังสีไมโครเวฟพื้นหลังคือสภาพปัจจุบันของเอกภพที่มีคลื่นรังสีแม่เหล็กไฟฟ้าแพร่กระจายอยู่ทุกแห่ง ในเอกภพรังสีไมโครเวฟคือ
คลื่นวิทยุ</t>
  </si>
  <si>
    <t xml:space="preserve">เกิดขึ้นราว 380,000 ปีหลังจากบิกแบง ทั่วทุกพื้นที่ของเอกภพมีคลื่นไมโครเวฟพื้นหลังอยู่ทั่วไปและมีอย่างเกือบสม่ำเสมอในทุกทิศทาง </t>
  </si>
  <si>
    <t>ยิ่งระยะทางระหว่างผู้สังเกตกับกาแล็กซีมาก จะทำให้ความเร็วในการเคลื่อนที่ถอยห่างมากขึ้นตามไปด้วย</t>
  </si>
  <si>
    <t>ไม่เกิด และแถบสเปกตรัมจะเลื่อนไปทางน้ำเงิน</t>
  </si>
  <si>
    <t>41411@promma.ac.th</t>
  </si>
  <si>
    <t>ปพิชญา เทียมอุทัย</t>
  </si>
  <si>
    <t>ไฮโดนเจนเกิดขึ้นในช่วง1,000ล้านปี</t>
  </si>
  <si>
    <t>ทุกสรรพสิ่งในเอกภพจะถูกบีบอัดอยู่ที่จุดๆเดียวและการระเบิดที่เกิดขึ้นอย่างรวดเร็วในจุดๆนี้คือบิ้กแบง การเคลื่อนทางแดง</t>
  </si>
  <si>
    <t>เมื่อความเร็วในการเคลื่อนที่เพิ่มขึ้น ระยะทางระหว่างผู้สังเกตุกับกาแล็กซี่ก็จะมากขึ้นทั้งสองแปรผัน</t>
  </si>
  <si>
    <t>43412@promma.ac.th</t>
  </si>
  <si>
    <t>จิรทีปต์ ลิ้มเจริญ</t>
  </si>
  <si>
    <t>นายจิรทีปต์ ลิ้มเจริญ</t>
  </si>
  <si>
    <t>การขยายตัวของเอกภพ และคลื่นไมโครเวฟ</t>
  </si>
  <si>
    <t>A เพราะเส้น x ของ a มีความยาวมากที่สุดตามทฤษฎี หากเส้น x ยิ่งยาวมาก กาแล็คซี่จะยิ่งห่างมาก</t>
  </si>
  <si>
    <t>รังสีไมโครเวฟพื้นหลัง คือคลื่นแม่เหล็กที่มีความถี่ส่วนรังสีไมโครเวฟในปัจจุบันคือคลื่นวิทยุที่ใช้ในการทำสิ่งต่างๆทางเทคโนโลยี</t>
  </si>
  <si>
    <t>เมื่อความเร็วในการเคลื่อนที่ถอยห่างมากขึ้นระยะทางระหว่างผู้สังเกตกับ Galaxy ก็มากขึ้นทั้งสองแปรผันตรงกัน</t>
  </si>
  <si>
    <t>ไม่มีการเคลื่อนของสีแดง และแถบสเปกตรัมจะมีขนาดสั้นลง</t>
  </si>
  <si>
    <t>43420@promma.ac.th</t>
  </si>
  <si>
    <t>ฐิตาภา เชิดฉิ่ง</t>
  </si>
  <si>
    <t>การขยายตัวของเอกภพอธิบายด้วยกฎฮับเบิล และหลักฐานอีกอย่างคือรังสีไมโครเวฟพื้นหลัง</t>
  </si>
  <si>
    <t>ไฮโดรเจนและฮีเลียม ช่วง 1000 ล้านปี</t>
  </si>
  <si>
    <t>กาแลกซี a เพราะค่าที่มากทำให้วัตถุต่างๆเคลื่อนที่มากตามไปทำให้อยู่ห่างจากผู้สังเกต</t>
  </si>
  <si>
    <t>การเลื่อนทางแดงของของกาแล็กซีอยู่ห่างไกลทุกสิ่งในเอกภพจะถูกบีบอัดอยู่ที่จุดๆเดียวและการระเบิดที่เกิดขึ้นอย่างรวดเร็วในจุดๆนี้คือบิกแบง</t>
  </si>
  <si>
    <t>รังสีไมโครเวฟพื้นหลังเป็นรังสีความร้อนที่หลงเหลือจากบิกแบง แต่รังสีไมโครเวฟปัจจุบันเป็นรังสีคลื่นวิทยุแต่เป็นคลื่นวิทยุที่มีความถี่สูงมาก</t>
  </si>
  <si>
    <t>เกิดขึ้นราว 380,000 ปีหลังจากการระเบิดใหญ่ที่เป็นจุดกำเนิดของเอกภพทั่วทุกที่เอกภพมีคลื่นไมโครเวฟพื้นหลังอยู่ทั่วไปและมีอย่างเกือบสม่ำเสมอในทุกทิศทาง</t>
  </si>
  <si>
    <t>เมื่อความเร็วในการเคลื่อสที่ถอยห่างมากขึ้นระยะทางระหว่างวัตถุกับผู้สังเกตกับกาแล็กซีจะมากขึ้นทั้ง2จะแปรผันตรงกัน</t>
  </si>
  <si>
    <t>เกิดการเลื่อนมีการเปลี่ยนแปลงโดยหดตัวเข้าหา</t>
  </si>
  <si>
    <t>41590@promma.ac.th</t>
  </si>
  <si>
    <t>ณฐภัทร ปิ่นทอง</t>
  </si>
  <si>
    <t>A เพราะ Galaxy กำลัง Galaxy กำลังเคลื่อนที่ห่างออกไปสเปกตรัมจะเคลื่อนที่ไปทางสีแดง</t>
  </si>
  <si>
    <t>แหล่งกำเนิดแสงแหล่งกำเนิดแสงออกจากผู้สังเกตแสงที่ต่ำลงเห็นแสงเลื่อนไปทางสเปคตรัมสีแดง</t>
  </si>
  <si>
    <t>บอกว่าเอกภพกำลังกำลังขยายตัว</t>
  </si>
  <si>
    <t>รังสีไมโครเวฟพื้นหลังจะมีการกระจายตัวแต่รังสีไมโครเวฟที่เกิดขึ้นปัจจุบันจะมาจากเรดาร์</t>
  </si>
  <si>
    <t>เกิดขึ้นราว 380.000 ปีหลังจากการระเบิดใหญ่ที่เป็นจุดกำเนิดของเอกภพเอกภพมีครื่นไมโครพื้นหลังอยู่ทั่วและมีอย่างเกือบสม่ำเสมอในทุกทิศทางรังสีพื้นหลังแต่ละบริเวณมีความแตกต่างกันเพียงเล็กน้อย</t>
  </si>
  <si>
    <t>ไม่เพราะแสงจะเคลื่อนที่ไปทางสเปกตรัมสีน้ำไม่เพราะแสงจะเคลื่อนที่ไปทางสเปกตรัมสีน้ำเงินเรียกว่าการเคลื่อนทางน้ำเงิน</t>
  </si>
  <si>
    <t>41360@promma.ac.th</t>
  </si>
  <si>
    <t>ณพัฐอร บุญเกิด</t>
  </si>
  <si>
    <t>การขยายตัวของเอกภพและไมโครเวฟพื้นหลังจากอากาศ</t>
  </si>
  <si>
    <t>AเพราะGalaxyกำลังเคลื่อนที่ห่างออกไปสเปกตรัมจะเคลื่อนที่ไปทางสีแดง</t>
  </si>
  <si>
    <t>แหล่งกำเนิดแสงออกจากผู้สังเกต แสงความถี่ ต่ำลงเห็นแสงเปลี่ยนไปทางสเปกตรัมสีแดง</t>
  </si>
  <si>
    <t>รังสีไมโครเวฟพื้นหลังจะมีการกระจายตัวรังสีไมโครเวฟที่เกิดขึ้นในปัจจุบันจะมาจากเรดาร์</t>
  </si>
  <si>
    <t>เกิดขึ้นราว380000ปีหลังจากการระเบิดใหญ่ที่เป็นจุดกำเนิดของเอกภพ 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</si>
  <si>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ถ้าระยะทางที่สังเกตมากกว่าความเร็วในการเคลื่อนที่อยู่ห่างก็จะมากส่วนถ้าระยะทางที่สังเกตน้อยกว่าความเร็วในการเคลื่อนที่ก็จะน้อยระยะห่างกับความเร็วแปลผันตรงกัน</t>
  </si>
  <si>
    <t>41584@promma.ac.th</t>
  </si>
  <si>
    <t>กัมปนาท บุญประกอบ</t>
  </si>
  <si>
    <t>A เพราะ Galaxy กําลังเคลื่อนที่ห่างออกไปสเปกตรัมจะเคลื่อนที่ไปทางสีเเดง</t>
  </si>
  <si>
    <t>แหล่งกําเนิดแสงแหล่งกําเนิดแสงออกจากผู้สังเกตแสงที่ตํ่าลงเห็นแสงเลื่อนไปทางสเปกตรัมสีแดง</t>
  </si>
  <si>
    <t>บอกว่าเอกภพกําลังขยายตัว</t>
  </si>
  <si>
    <t>รังสีไมโครเวฟพื้นหลังจะมีการกระจายตัวแต่รังสีไมโครเวฟที่เกิดขึ้นปัจจุบันมาจากเรดาห์</t>
  </si>
  <si>
    <t>เกิดขึ้น 380,000 ปีหลังจากการระเบิดใหญ่ที่เป็นจุดกําเนิดของเอกภพ เอกภพมีคลื่นไมโครพื้นหลังอยู่ทั่วและมีอย่างเกือบสมํ่าเสมอในทุกทิศทางรังสีพื้นหลังแต่ละบริเวณมีความแตกต่างกันเพียงเล็กน้อย</t>
  </si>
  <si>
    <t>ถ้าระยะทางที่สังเกตมากกว่าความเร็วในการเคลื่อนที่ถอยห่างก็จะมากส่วนถ้าระยะทางที่สังเกตน้อยกว่าความเร็วในการเคลื่อนที่ก็จะน้อย ระยะทางกับความเร็วแปรผันตรงกัน</t>
  </si>
  <si>
    <t>ไม่เพราะแสงจะเคลื่อนที่ไปทางสเปกตรัมสีนํ้าเงินเรียกว่าการเคลื่อนทางนํ้าเงิน</t>
  </si>
  <si>
    <t>41508@promma.ac.th</t>
  </si>
  <si>
    <t>นนทกร เกตุสุริวงค์</t>
  </si>
  <si>
    <t>นาย นนทกร เกตุสุริวงค์</t>
  </si>
  <si>
    <t xml:space="preserve">การขยายตัวของเอกภพ
กฏฮับเบิล
ไมโครเวฟพื้นหลังจากอวกาศ
</t>
  </si>
  <si>
    <t>ธาตุไฮโดรเจนและฮีเลียม หลังเกิด
บิกแบง1,000ล้านปี</t>
  </si>
  <si>
    <t>A เพราะ กาแล็กซีเคลื่อนที่ออกห่างจากโลกทำให้เกิดความยาวคลื่นมาก,ความถี่น้อย</t>
  </si>
  <si>
    <t>การเลื่อนทางแดงของกาแล็กซีเกิดขึ้นเมื่อกาแล็กซีเคลื่อนที่หรือถูกดึงกลับโดยแรงซึ่งทำให้ความยาวคลื่นของแสงที่ส่งออกมีการเปลี่ยนแปลง</t>
  </si>
  <si>
    <t>เนื่องจากเวลาที่แสงผ่านมาต่อกาแล็กซีมีความยาวคลื่นที่เลื่อนไปขยายหรือแพร่ผ่านการเคลื่อนที่ของอวัยวะ ซึ่งเป็นภาพรวมของทฤษฎีบทของสัมพันธ์ของอัลเบอร์ตก</t>
  </si>
  <si>
    <t>รังสีไมโครเวฟพื้นหลังมักจะมีความยาวคลื่นยาวกว่า ความถี่ต่ำกว่า และความเป็นระเบียบแบบเรียงต่อเนื่องน้อยกว่ารังสีไมโครเวฟที่เราใช้ในเทคโนโลยีปัจจุบัน</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</si>
  <si>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</si>
  <si>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กาแล็กซี่ยิ่งเคลื่อนที่ถอยห่างมากเท่าไหร่ ความถี่ก็มากขึ้นตาม</t>
  </si>
  <si>
    <t>เปลี่ยนแปลง เพราะหากเคลื่อนที่เข้าใกล้ จะทำให้ความยาวคลื่นสั้นลงและความถี่เพิ่มขึ้น
เป็นสีฟ้า</t>
  </si>
  <si>
    <t>41614@promma.ac.th</t>
  </si>
  <si>
    <t>มทิรา กรีธาธร</t>
  </si>
  <si>
    <t>ทฤษฎีดรอปเปอร์กับค้นพบรังสีไมโครเวฟ</t>
  </si>
  <si>
    <t>ไฮโดรเจน + ฮีเลียม หลังเกิดบิกเเบง300,000ปี</t>
  </si>
  <si>
    <t>A เพราะความยาวคลื่นที่ตรวจวัดได้อยู่ในช่วง500-600 ซึ่งมากที่สุด</t>
  </si>
  <si>
    <t xml:space="preserve">เหมือนกันแต่มีคลื่นความถี่และะความยาวคลื่นต่างกัน </t>
  </si>
  <si>
    <t>เอกภพมีการขยายตัว เมื่อความเร็วในการเคลื่อนที่มากขึ้นระยะทางระหว่างผู้สังเกตกับกาแล็กซีก็จะมากขึ้น</t>
  </si>
  <si>
    <t xml:space="preserve">ไม่เกิด แต่แถบสเปกตรัมจะวัดได้เป็นสีน้ำเงิน
</t>
  </si>
  <si>
    <t>41605@promma.ac.th</t>
  </si>
  <si>
    <t>เขมิกา วงศ์ทองดี</t>
  </si>
  <si>
    <t>การค้นพบไมโครเวฟพื้นหลังจากอวกาศ</t>
  </si>
  <si>
    <t>ไฮโดรเจน และฮีเลีย</t>
  </si>
  <si>
    <t>A  เพราะความถี่ตํ่าลง</t>
  </si>
  <si>
    <t>คาดว่า galaxy กำลังเคลื่อนที่ออกห่างจากโลกอาจเป็นแรงเฉื่อยที่เกิดจากการระเบิดในอดีต</t>
  </si>
  <si>
    <t>ถ่ายภาพสเปกตรัมของ galaxy ในเอกภพสีของ galaxy ถ่ายภาพสเปกตรัมของ galaxy ในเอกภพสีของ galaxy ส่วนใหญ่มีลักษณะการเคลื่อนทางแดงคาดว่ากาแล็กซีกำลังเคลื่อนที่ออกห่างจากโลกอาจเป็นแรงเฉื่อยที่เกิดจากการระเบิดในอดีต</t>
  </si>
  <si>
    <t>ไมโครเวฟพื้นหลังคือคลื่นไฟฟ้าที่หลงเหลืออยู่ในอวกาศรัศีไมโครเวฟปัจจุบันเป็นรังสีแม่เหล็กไฟฟ้าเช่นเดียวกับคลื่นวิทยุ มีความยาวคลื่นต่ำ</t>
  </si>
  <si>
    <t>เมื่อความเร็วในการเคลื่อนที่ถอยห่างมากขึ้นระยะทางระหว่างผู้สังเกตกับกาแล็กซีจะมากขึ้นทั้งสองแปรผันตรงกัน</t>
  </si>
  <si>
    <t>เกิด จะมีความถี่จะสูง</t>
  </si>
  <si>
    <t>43471@promma.ac.th</t>
  </si>
  <si>
    <t>ชุติกาญจน์ มากอิ่ม</t>
  </si>
  <si>
    <t>ไฮโดรเจน ฮีเลียม 1000 ล้านปี</t>
  </si>
  <si>
    <t xml:space="preserve">D เพราะคลื่นสีแดงมีความยาว 700 เมตร การที่เรามองเห็นกาแล็กซี่เป็นสีแดงหมายถึงกาแล็กซี่อยู่ห่างจากเรามาก </t>
  </si>
  <si>
    <t>เกิดจากความยาวของคลื่นแสงถูกยึดออกไปพร้อมกับพื้นที่ว่างตลอด ระยะทางที่แสงเดินทางมา</t>
  </si>
  <si>
    <t>สำรวจการเลื่อนทางแดงของกาแล็กซี พบว่า กาแล็กซีกำลังเคลื่อนที่ห่างไกลจากโลก จึงสันนิษฐานว่าเอกภพกำลังขยายตัว</t>
  </si>
  <si>
    <t>รังสีไมโครเวฟที่เกิดขึ้นในปัจจุบันคือคลื่นวิทยุที่อยู่รอบตัวเรา หรืออุปกรณ์สื่อสาร ส่วนรังสีไมโครเวฟพื้นหลังเป็น คลื่นวิทยุในย่าน Microwave ที่ปรากฏทุกแห่งหน
ความถี่ของคลื่นวิทยุ CMB ที่ทางดาราศาสตร์รับได้  จะสูงมาก</t>
  </si>
  <si>
    <t>380000ปี หลังจากการระเบิดใหญ่ที่เป็นจุดกำเนิดของเอกภพ  เป็นgalaxy ไร้รูปแบบ</t>
  </si>
  <si>
    <t>ความเร็วในการเคลื่อนที่ยิ่งถอยห่างยิ่งเคลื่อนที่เร็วขึ้น</t>
  </si>
  <si>
    <t>เกิด   แถบสเปกตรัมจะเป็นสีเหลืองหรือสีเขียว แต่ถ้า galaxy ยังเคลื่อนที่เข้าหาผู้สังเกตมากขึ้นจะเป็นสีน้ำเงินหรือสีม่วง</t>
  </si>
  <si>
    <t>41664@promma.ac.th</t>
  </si>
  <si>
    <t>วัชราภา ยาวิชัย</t>
  </si>
  <si>
    <t>น.ส.วัชราภา ยาวิชัย</t>
  </si>
  <si>
    <t>การขยายตัวของเอกภพ ตามกฎฮันเบิล และไมโครเวฟพื้นหลังจากอวกาศ</t>
  </si>
  <si>
    <t>เกิดธาตุไฮโดรเจนและธาตุฮีเลียม ในเวลา 300,000 ปี</t>
  </si>
  <si>
    <t>กาแล็กซี่ A เพราะ แสงออกจากผู้สังเกต แสงจึงความถี่ต่ำลง จึงเห็นแสงไปทางสเปกตรัมแดง</t>
  </si>
  <si>
    <t xml:space="preserve">แหล่งกำเนิดแสงออกจากผู้สังเกต แสงมีความถี่ที่ตำลง </t>
  </si>
  <si>
    <t>เป็นส่วนบ่งชี้ว่าเอกภพกำลังขยายตัว</t>
  </si>
  <si>
    <t>รังสีในโครเวฟพื้นหลังคือสภาพปัจจุบันของเอกภพที่มีคลื่นแม่เหล็กไฟฟ้า(คลื่นวิทยุ)ที่อยู่ในเอกภพหลังจากเกิดบิกแบง ส่วนรังสีไมโครเวฟที่เกิดขึ้นในปัจจุบัน คือ คลื่นวิทยุ แต่เป็นคลื่นที่มีความถี่สูงมาก จนมีความยาวคลื่นสั่นมาก</t>
  </si>
  <si>
    <t>เกิดขึ้นในเอกภพเมื่อมีอุณหภูมิประมาณ 5000 เคลวินหรือประมาณ 300,000 ปี และมีเอกภพโปร่งแสงและมีคลื่นแม่เหล็กไฟฟ้าคงเหลือในอวกาศ</t>
  </si>
  <si>
    <t>กาแล็กซี่ที่อยู่ไกลเคลื่อนที่ออกไปจากผู้สังเกตด้วยความเร็วที่มากกว่า</t>
  </si>
  <si>
    <t>ไม่เกิดเลื่อนทางแดง สเปกตรัมที่วัดได้จะเป็นสีฟ้า น้ำเงิน เรียกว่า เลื่อนทางน้ำเงิน</t>
  </si>
  <si>
    <t>41539@promma.ac.th</t>
  </si>
  <si>
    <t>พรไพลิน อินทร์จันทร์</t>
  </si>
  <si>
    <t>น.ส.พรไพลิน อินทร์จันทร์</t>
  </si>
  <si>
    <t>นิวเคลียสของฮีเลียม และ นิวเคลียสของไฮโดรเจน เกิดขึ้นช่วง 3นาที - 300,000ปี</t>
  </si>
  <si>
    <t>A เพราะมีความยาวคลื่นแสงมาก</t>
  </si>
  <si>
    <t>สนับสนุนได้ว่าเอกภพกำลังขยายตัว</t>
  </si>
  <si>
    <t>เป็นคลื่นแม่เหล็กไฟฟ้ารูปแบบหนึ่งที่แผ่อยู่ในเอกภพ</t>
  </si>
  <si>
    <t>เกิดขึ้นช่วง380,000 ปีหลังจากการบิกแบก</t>
  </si>
  <si>
    <t>ยิ่งกาแล็กซี่อยู่ห่างจากผู้สังเกตมาก ความเร็วในการเคลื่อนที่ออกห่างจากผู้สังเกตุจะยิ่งมีค่ามาก</t>
  </si>
  <si>
    <t>ไม่เกิด เปลี่ยนเป็นสีน้ำเงินม่วง</t>
  </si>
  <si>
    <t>41442@promma.ac.th</t>
  </si>
  <si>
    <t>กชพรรณ อนันจิ๋ว</t>
  </si>
  <si>
    <t>น.ส.กชพรรณ  อนันจิ๋ว</t>
  </si>
  <si>
    <t>ไมโครเวฟพื้นหลังจากอวกาศ
และ กฏฮับเบิล-เลอแมทร์(การขยายตัวของเอกภพ)</t>
  </si>
  <si>
    <t>ไฮโดรเจน และ ฮีเลียม  หลัง 3 นาทีหลังบิกแบง</t>
  </si>
  <si>
    <t>A ความยาวคลื่นมาก</t>
  </si>
  <si>
    <t>สอดคล้องกับการขยายเอกภพ</t>
  </si>
  <si>
    <t xml:space="preserve">ต่างกันที่แหล่งกำเนิด โดย
-รังสีไมโครเวฟพื้นหลังเกิดเมื่อประมาณ380000 หลังบิกแบง 
-รังสีไมโครเวฟในปัจจุบันส่วนใหญ่มาจากแหล่งกำเนิดบนโลก </t>
  </si>
  <si>
    <t>380,000 ปีหลังบิกแบง อุณหภูมิของเอกภพเย็นลงจนโปรตอนและอิเล็กตรอนรวมตัวกันเป็นอะตอมไฮโดรเจนได้</t>
  </si>
  <si>
    <t>สรุปได้ว่า ระยะทางที่อยู่ไกลจะมีค่าความเร็วเคลื่อนที่ถอยห่างมากขึ้น</t>
  </si>
  <si>
    <t xml:space="preserve">ไม่ ความยาวคลื่นของแสงน้อยลง ความถี่เพิ่มขึ้น
</t>
  </si>
  <si>
    <t>43474@promma.ac.th</t>
  </si>
  <si>
    <t>ณิชาภัทร อ่วมทอง</t>
  </si>
  <si>
    <t>นส.ณิชาภัทร อ่วมทอง</t>
  </si>
  <si>
    <t>โปรตอน นิวตอน ฮีเลียม</t>
  </si>
  <si>
    <t>ความยาวคลื่นของแสงถูกยืดออกไปพร้อมกับพื้นที่ว่างตลอด ระยะทางที่แสงเดินทางม</t>
  </si>
  <si>
    <t>โดยให้เวลาย้อนกลับไปนานพอ ทุกสรรพสิ่งในเอกภพจะถูกบีบอัดอยู่ที่จุดๆเดียว และการระเบิดที่เกิดขึ้นอย่างรวดเร็ว</t>
  </si>
  <si>
    <t>ไมโครเวฟพื้นหลังคือ "สภาพปัจจุบัน" ของเอกภพ  ที่มีคลื่นแม่เหล็กไฟฟ้า
ไมโครเวฟปัจจุบันคือ "คลื่นวิทยุ" แต่เป็นคลื่นวิทยุที่มีความถี่สูง</t>
  </si>
  <si>
    <t>เกิดขึ้นราว 380,000 ปีคลื่นไมโครเวฟพื้นหลังอยู่ทั่วไปและมีอย่างเกือบสม่ำเสมอในทุกทิศทาง</t>
  </si>
  <si>
    <t>เเปรผันตรงกันเมื่อความเร็วในการเคลื่อยทีาห่างมากขึ้นระยะทางระหว่างผู้สังเกตมากขึ้น</t>
  </si>
  <si>
    <t>การเปล่งแสงหรือสะท้อนกับวัตถุทำให้สเปกตรัมของคลื่นเลื่อนตัวไปในทางฝั่งสีแดง</t>
  </si>
  <si>
    <t>41484@promma.ac.th</t>
  </si>
  <si>
    <t>ขวัญกมล กำปั่นทอง</t>
  </si>
  <si>
    <t>นางสาวขวัญกมล กำปั่นทอง</t>
  </si>
  <si>
    <t>การขยายตัวของเอกภพที่อธิบายด้วยกฎฮับเบิลโดยใช้ความสัมพันธ์ระหว่างความเร็วและระยะทางของกาแลคซีที่เคลื่อนที่ออกจากโลกและหลักฐานอีกอย่างคือการค้นพบคลื่นไมโครเวฟพื้นหลังที่กระจายตัวอย่างสม่ำเสมอในทุกทิศทางและสอดคล้องกับอุณหภูมิเฉลี่ยของอวกาศ</t>
  </si>
  <si>
    <t>Aมีความยาวคลื่นมากที่สุด</t>
  </si>
  <si>
    <t>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</si>
  <si>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รังสีไมโครเวฟพื้นหลังจะเกิดขึ้นในเอกภพมีเส้นเรืองแสง สามารถมองเห็นด้วยตาเปล่าได้ แต่คลื่นไมโครเวฟที่เกิดขึ้นในปัจจุบันจะไม่มีแสงและไม่สามารถมองเห็นได้</t>
  </si>
  <si>
    <t>เมื่อความเร็วในการเคลื่อนที่ถอยห่างมากขึ้นระยะทางระหว่างผู้สังเกตกับกาแลคซี่จะมากขึ้น ทั้งสองจะแปรผันกัน</t>
  </si>
  <si>
    <t>แสงเข้าหาผู้สังเกตทำให้ความถี่สุดขึ้น สเปกตรัมจึงเคลื่อนที่ไปทางสเปกตรัมสีน้ำเงิน</t>
  </si>
  <si>
    <t>41363@promma.ac.th</t>
  </si>
  <si>
    <t>ณัฐสุดา มะลิแก้ว</t>
  </si>
  <si>
    <t>หลักฐานที่ถ้าเคลื่อนที่เข้ามาใกล้จะมีความถี่สูงแต่ถ้าเคลื่อนที่ออกไปไกลจะมีความถี่ต่ำและมีการพบรังสีไมโครเวฟพื้นหลังอวกาศที่หลงเหลือจากสสารที่เกิดจากการขยายตัวของเอกภพ</t>
  </si>
  <si>
    <t>นิวตรอนและโปรตรอนหรือนิวเคลียสของไฮโดรเจน เกิดขึ้นในช่วง10ยกกำลังลบ6ถึง3นาที</t>
  </si>
  <si>
    <t>กาแล็กซี A เพราะแถบสเปกตรัมที่วัดมีสีเหลืองซึ่งมีระยะห่างจากผู้สังเกตบนโลกมากที่สุด</t>
  </si>
  <si>
    <t>กาแล็กซีเคลื่อนที่ออกห่างจากผู้สังเกตจึงทำให้เแถบสเปกตรัมที่วัดได้สีแดง</t>
  </si>
  <si>
    <t>รังสีไมโครเวฟพื้นหลังคือรังสีที่แผ่รังสีเหลือยู่หลังจากการขยายตัวของเอกภพแต่รังสีไมโครเวฟในปัจจุบันมันคือคลื่นวิทยุ</t>
  </si>
  <si>
    <t>รังสีไมโครเวฟพื้นหลังเกิดขึ้นตอนที่เอกภพมีอุณหภูมิลดลงเหลือ 5,000 เคลวิน  เอกภพช่วงนั้นโปร่งแสงและมีคลื่นแม่เหล็กไฟฟ้าคงเหลือในอวกาศ</t>
  </si>
  <si>
    <t>ความเร็วในการเคลื่อนที่ของกาแล็กซี กาแล็กซีที่อยู่ไกลเคลื่อนที่ออกจากผู้สังเกตด้วยความเร็วที่มากกว่ากาแล็กซีที่อยู่ใกล้</t>
  </si>
  <si>
    <t>ไม่ แถบสเปกตรัมจะวัดได้สีออกโทนเขียวๆฟ้าๆ</t>
  </si>
  <si>
    <t>41479@promma.ac.th</t>
  </si>
  <si>
    <t>กัญฐณณัฐ ทวีสุข</t>
  </si>
  <si>
    <t>ไฮโดรเจนและฮีเลียม เกิดช่วง1,000ปีหลังจากบิกแบง</t>
  </si>
  <si>
    <t>Aมากสุด เส้นลูกศรยาวยิ่งห่าง</t>
  </si>
  <si>
    <t>รังสีไมโครเวฟที่เกิดขึ้นในปัจจุบันคือคลื่นวิทยุมีความถี่สูง มีความยาวคลื่นสั้นมาก เช่น ไมโครเวฟ รังสีไมโครเวฟพื้นหลังคือ สภาพปัจจุบันของเอกภพ ที่มีคลื่นวิทยุอยู่ทุกแห่งหน คลื่นวิทยุเป็นร่องรอยของโปรตอนในอดีต</t>
  </si>
  <si>
    <t>จากอวกาศที่หลงเหลือมาจากเกิดบิกแบง</t>
  </si>
  <si>
    <t>เมือความเร็วเคลื่อนที่ถอยห่างมากขึ้นระยะทางระหว่างผู้สังเกตกับกาแล็กซีก็จะมากขึ้น ทั้งสองแปรผันตรงกัน</t>
  </si>
  <si>
    <t>ไม่เกิดการเลื่อนทางแดง เพราะ เมื่อกาแล็คซี่เคลื่อนเข้าหามันจะยังคงมีสีแดงแต่เนื่องจากมันมีระยะไกลก็ทำให้สเปคตรัมยังเหมือนเดิม</t>
  </si>
  <si>
    <t>43422@promma.ac.th</t>
  </si>
  <si>
    <t>นภสร ทองเฟื่อง</t>
  </si>
  <si>
    <t>นางสาว นภสร ทองเฟื่อง</t>
  </si>
  <si>
    <t>การขยายตัวของเอกภพ กฎฮัมเบิล ไมโครเวฟพื้นหลังจากอวกาศ</t>
  </si>
  <si>
    <t>ธาตุไฮโดรเจนและฮีเลียมหลังเกิดบิกแบง1,000ล้านปี</t>
  </si>
  <si>
    <t>A เพราะ กาแล็คซี่เคลื่อนที่ออกห่างจากโลกทำให้เกิดความยาวคลื่นมาก ความถี่น้อย</t>
  </si>
  <si>
    <t>การเลื่อนทางแดงของกาแล็คซี่เกิดขึ้นเมื่อกาแล็คซี่เคลื่อนที่หรือถูกดึงกลับโดยแรง ซึ่งทำให้มีความยาวคลื่นของแสงที่ส่งออกมีการเปลี่ยนแปลง</t>
  </si>
  <si>
    <t>เนื่องจากเวลาที่แสงผ่านมาต่อกาแล็กซีมี ความยาวคลื่นที่เลื่อนไปขยายหรือแพร่ผ่าน การเคลื่อนที่ของอวัยวะ ซึ่งเป็นภาพรวมของ ทฤษฎีบทของสัมพันธ์ของอัลเบอร์ตก</t>
  </si>
  <si>
    <t>รังสีไมโครเวฟพื้นหลังมักจะมีความยาวคลื่น ยาวกว่า ความถี่ต่ำกว่า และความเป็นระเบียบ แบบเรียงต่อเนื่องน้อยกว่ารังสีไมโครเวฟที่เรา ใช้ในเทคโนโลยีปัจจุบัน</t>
  </si>
  <si>
    <t>เกิดขึ้นราว 380,000 ปีหลังจากการระเบิด ใหญ่ที่เป็นจุดกำเนิดของเอกภพ ทั่วทุกพื้นที่ของเอกภพมีคลื่นไมโครเวฟพื้น หลังอยู่ทั่วไปและมีอย่างเกือบสม่ำเสมอในทุก ทิศทาง รังสีพื้นหลังแต่ละบริเวณมีความแตก ต่างกันเพียงเล็กน้อย</t>
  </si>
  <si>
    <t>เปลี่ยนแปลง เพราะหากเคลื่อนที่เข้าใกล้จะทำให้ความยาวคลื่นสั้นลงและความถี่เพิ่มขึ้นเป็นสีฟ้า</t>
  </si>
  <si>
    <t>41637@promma.ac.th</t>
  </si>
  <si>
    <t>วีรพัฒน์ จุ้ยสำราญ</t>
  </si>
  <si>
    <t>1. การเลื่อนไปทางแดงของสเปกตรัมกาแล็กซี 2. รังสีไมโครเวฟพื้นหลัง 
3. ธาตุต่างๆในเอกภพ 
4. การมองเห็นย้อนกลับไปยังอดีต</t>
  </si>
  <si>
    <t xml:space="preserve">ไฮโดรเจน และฮีเลียม หลังเกิดบิกแบง 300,000 ปี อุณหภูมิของเอกภพลดลงเหลือ 10,000 เคลวิน </t>
  </si>
  <si>
    <t>Aเพราะแถบอยู่ใกล้สีแดงที่สุด</t>
  </si>
  <si>
    <t xml:space="preserve">การเลื่อนทางแดงของกาแล็กซีเกิดจากความยาวคลื่นของแสงถูกยืดออกไปพร้อมกับพื้นที่ว่างตลอด ระยะทางที่แสงเดินทางมา </t>
  </si>
  <si>
    <t>ความถี่ต่างกัน</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</si>
  <si>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t>
  </si>
  <si>
    <t>เพิ่มความเร็วในการเคลื่อนที่ถอยห่างมากขึ้นระยะทางระหว่างผู้สังเกตกับกาแลกซีจะมากขึ้น
ทั้งสองแปรผันตรงกัน</t>
  </si>
  <si>
    <t>ไม่เกิด เพราะยิ่งใกล้แถบจะเลื่อนไปอีกสีนึง</t>
  </si>
  <si>
    <t>41440@promma.ac.th</t>
  </si>
  <si>
    <t>สุธีกานต์ แสวงเวช</t>
  </si>
  <si>
    <t>นายสุธีกานต์ แสวงเวช</t>
  </si>
  <si>
    <t xml:space="preserve">
1. การเลื่อนไปทางแดงของสเปกตรัมกาแล็กซี
2. รังสีไมโครเวฟพื้นหลัง
3. ธาตุต่างๆในเอกภพ
4. การมองเห็นย้อนกลับไปยังอดีต
</t>
  </si>
  <si>
    <t>Aเพราะแถบอยู่ใกล้สีแดงมากสุด</t>
  </si>
  <si>
    <t>เพิ่มความเร็วในการเคลื่อนที่ถอยห่างมากขึ้นระยะทางระหว่างผู้สังเกตุกับกาแลกซีจะมากขึ้นทั้งสองแปรผันตรงกัน</t>
  </si>
  <si>
    <t>ไม่เกิดเพราะยิ่งใกล้แถบจะเลื่อนไปอีกสีนึง</t>
  </si>
  <si>
    <t>43476@promma.ac.th</t>
  </si>
  <si>
    <t>ธีรารัตน์ บุญเกตุ</t>
  </si>
  <si>
    <t>ด.ญ.ธีรารัตน์ บุญเกตุ</t>
  </si>
  <si>
    <t>นิวตรอน เวลา 10ยกกำลัง-6 วินาที</t>
  </si>
  <si>
    <t>Bเพราะ เมื่อกาแล็กซีไกลออกไปสเปกตรัมของกาแล็กซีจะเลื่อนไปทางแดงมากกว่า</t>
  </si>
  <si>
    <t>หากพิจารณาเอกภพโดยให้เวลาย้อนกลับไปนานพอ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</si>
  <si>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รังสีไมโครเวฟพื้นหลังเป็นคลื่นแม่เหล็กไฟฟ้าที่เหลือเหลืออยู่จากการขยายตัวของเอกภพ เมื่ออุณหภูมิของเอกภพลดลงคลื่นแม่เหล็กไฟฟ้าจะอยู่ในช่วงคลื่นไมโครเวฟ</t>
  </si>
  <si>
    <t>380,000 ปีหลังจากการระเบิดบิกแบงและทั่วทุกพื้นที่ของเอกภพมีคลื่นไมโครเวฟพื้นหลังอยู่ทั่วไป</t>
  </si>
  <si>
    <t>เลื่อนและแถบสเปคตรัมที่วัดได้จะเคลื่อนที่ไปทางสีน้ำเงิน</t>
  </si>
  <si>
    <t>41697@promma.ac.th</t>
  </si>
  <si>
    <t>ภูสุดา อ้อยทอง</t>
  </si>
  <si>
    <t>น.ส.ภูสุดา อ้อยทอง</t>
  </si>
  <si>
    <t>มีธาตุไฮโดรเจนและฮีเลียม หลังเกิดบิกแบง 1,000 ล้านปี</t>
  </si>
  <si>
    <t>A เพราะ เคลื่อนที่ไปทางแถบสเปกตรัมสีแดงมากที่สุด</t>
  </si>
  <si>
    <t>การเลื่อนทางแดงคาดว่ากาแล็กซีกำลัง
เคลื่อนที่ออกห่างจากโลกอาจเป็นแรงเฉื่อยที่เกิดจากการระเบิดในอดีต</t>
  </si>
  <si>
    <t>ไมโครเวฟคือ "คลื่นวิทยุ" แต่เป็นคลื่นวิทยุที่มีความถี่สูงมากระดับหลาย GHz  จนมีความยาวคลื่นสั้นมาก
ไมโครเวฟพื้นหลังคือ "สภาพปัจจุบัน" ของเอกภพ ที่มีคลื่นแม่เหล็กไฟฟ้า แพร่กระจายอยู่ทุกแห่งหนในเอกภพ คลื่นวิทยุเหล่านี้เป็นร่องรอยของอนุภาคโปรตอนในอดีต</t>
  </si>
  <si>
    <t>จะไม่เกิดการเลื่อนทางแดง และจะเห็นแสงเลื่อนไปทางสเปกตรัมสีน้ำเงิน</t>
  </si>
  <si>
    <t>41357@promma.ac.th</t>
  </si>
  <si>
    <t>จิตตานันท์ เปี่ยมลาภ</t>
  </si>
  <si>
    <t>ธาตุไฮโดรเจนและฮีเลียม เกิดขึ้น1000ล้านปี</t>
  </si>
  <si>
    <t>A เพราะกาแล็กซีที่อยู่ใกล้จะเป็นสีน้ำเงินหรือฟ้า ถ้าไกลจะเป็นออกสีแดง</t>
  </si>
  <si>
    <t>ความยาวคลื่นของแสงถูกยืดออกไปพร้อมกับพื้นที่ว่างตลอด</t>
  </si>
  <si>
    <t xml:space="preserve">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t>
  </si>
  <si>
    <t>เกิดขค้นราว380000ปีหลังจากการระเบิดใหญ่ที่เป็นจุดกำเนิดของเอกภพ</t>
  </si>
  <si>
    <t>เพิ่มความเร็วในการเคลื่อนที่ถอยห่างมากขึ้นนะยะห่างจากผู้สักเกตกับกาแล็กซีจะมากขึ้นทั้งสองแปรผันตรงกัน</t>
  </si>
  <si>
    <t>เกิด อยู่ใกล้</t>
  </si>
  <si>
    <t>41537@promma.ac.th</t>
  </si>
  <si>
    <t>ปาณิสรา วันไกล</t>
  </si>
  <si>
    <t>นางสาวปาณิสรา วันไกล</t>
  </si>
  <si>
    <t>การขยายตัวของเอกภพและไมโครเวฟหลังจากอวกาศ</t>
  </si>
  <si>
    <t>นิวเคลียสของฮีเลียม  นิวดเคลียสของไฮโดรเจน ช่วงเวลา 3 นาที ถึง 300,000 ปี</t>
  </si>
  <si>
    <t>a เพราะ มีความถี่สูงสุด</t>
  </si>
  <si>
    <t>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t>
  </si>
  <si>
    <t>รังสีไมโครเวฟเป็นคลื่นแม่เหล็กไฟฟ้ารูปแบบหนึ่งที่แผ่อยู่ในเอกภพ</t>
  </si>
  <si>
    <t>ยิ่งกาแล็กซีอยู่ห่างจากผู้สังเกตมากความเร็วในการเคลื่อนที่ออกห่างจากผู้สังเกตจะมีค่ามาก</t>
  </si>
  <si>
    <t>ถ้ามากกว่า แสดงว่ากาแล็กซีกำลังเคลื่อนที่ห่างออกไป สเปกตรัมจะเลื่อนไปทางสีแดง  ถ้า น้อยกว่าแสดงว่ากาแลกซี่กำลังเคลื่อนที่เข้าหากัน สเปกตรัมจะเลื่อนไปทางสีน้ำเงิน</t>
  </si>
  <si>
    <t>43472@promma.ac.th</t>
  </si>
  <si>
    <t>ฐิตาภรณ์ แซ่พู</t>
  </si>
  <si>
    <t>นางสาวฐฺิตาภรณ์ แซ่พู</t>
  </si>
  <si>
    <t xml:space="preserve"> การขยายตัวของเอกภพ อุณหภูมิพื้นหลัง หรือคลื่นไมโครเวฟที่ยังหลงเหลืออยู่</t>
  </si>
  <si>
    <t>ไฮโดรเจน  300000 ปีหลังจากบิกแบง</t>
  </si>
  <si>
    <t>A เพราะแถบใกล้สีแดงที่สุด</t>
  </si>
  <si>
    <t>เป็นการบอกว่ากาแล็กซี่กำลังขยาย ทุกสิ่งในเอกภพจะถูกบีบอัดอยู่ที่จุดๆเดียว และการระเบิดที่เกิดขึ้นอย่างรวดเร็ว</t>
  </si>
  <si>
    <t>มีความถี่ที่ต่างกัน</t>
  </si>
  <si>
    <t>เกิดประมาณ380000 ปีหลังจากเกิดระเบิดใหญ่ขึ้นที่เป็นจุดกำเนิดของเอกภพ ทั่วพื้นที่ของเอกภพมีคลื่นไมโครเวฟพื้นหลังอยู่ทั่วไปและมีเกือบสม่ำเสมอพเ</t>
  </si>
  <si>
    <t>เพิ่มความเร็วในกานเคลื่อนที่ถอยห่างมากขึ้น ระยะทางผู้สังเกตกับกาแล็กซี่จะมากขึ้น ทั้งสองนี้มีความแปรผันตรงกนั</t>
  </si>
  <si>
    <t>ไม่เกิดขึ้น เพราะถ้ากาแล็กซี่เคลื่อนที่เข้ามาจะมีการเลื่อนไปทางน้ำเงิน
สเปกตรัมจะเปลี่ยนไปในสีของน้ำเงินมากขึ้น</t>
  </si>
  <si>
    <t>41314@promma.ac.th</t>
  </si>
  <si>
    <t>กัญญารัตน์ มีวาสนา</t>
  </si>
  <si>
    <t>กัญญารัตน์ มีวาสยา</t>
  </si>
  <si>
    <t>กาแล็กซีทรงกังหัน M51. Credit: NSO1. การเลื่อนไปทางแดงของสเปกตรัมกาแล็กซี 
รังสีไมโครเวฟพื้นหลังจักรวาล Credit: NASA/WMAP Team2. รังสีไมโครเวฟพื้นหลัง 
ดวงอาทิตย์ถือว่าเป็นดาวฤกษ์ที่ยังมีอายุน้อย หากเทียบกับอายุเอกภพ Credit: NASA3. ธาตุต่างๆในเอกภพ 
Credit: NASA/ESA4. การมองเห็นย้อนกลับไปยังอดีต</t>
  </si>
  <si>
    <t>ไฮโดรเจน และฮีเลียม ในช่วงเวลา 1000 ล้านปี</t>
  </si>
  <si>
    <t>A เพราะ กาแล็กซี่นั้นเคลื่อนที่ออกห่างขึ้นเรื่อยๆ</t>
  </si>
  <si>
    <t>รังสีไมโครเวฟพื้นหลังมักจะมีความยาวคลื่นยาวกว่า ความถี่ต่ำกว่าและความเป็นระเบียบแบบเรียงต่อเนื่องน้อยกว่ารังสีไมโครเวฟที่เราใช้ในเทคโนโลยีปัจจุบัน</t>
  </si>
  <si>
    <t>เกิดขึ้นราว 380,000 ปีหลังจากการระเบิดใหญ่ที่เป็นจุดกำเนิดจุดกำเนิดของเอกภพทุกพื้นที่ของเอกภพมีคลื่นไมโครเวฟพื้นหลังอยู่ทั่วไปและมีอย่างเกือบสม่ำเสมอในทุกทิศทาง รังสีพื้นหลังแต่ละบริเวณมีความแตกต่างเพียงเล็กน้อย</t>
  </si>
  <si>
    <t>กาแล็กซี่ยิ่งเคลื่อนที่ถอยห่างมากเท่าไหร่ความถี่ก็ยิ่งมากขึ้นตาม</t>
  </si>
  <si>
    <t>เปลี่ยนแปลงเพราะหากเคลื่อนที่เข้าใกล้จะทำให้ความยาวคลื่นสั้นลงและเกิดความถี่เพิ่มขึ้นเป็นสีฟ้า</t>
  </si>
  <si>
    <t>41506@promma.ac.th</t>
  </si>
  <si>
    <t>ตรัยคุณ อินพันทัง</t>
  </si>
  <si>
    <t>นายตรัยคุณ อินพันทัง</t>
  </si>
  <si>
    <t>ไฮโดรเจนและอีเลียม หลังบิกแบง300,000ปีอุณภูมิของเอกภพลดเหลือ10,000เคลวิน</t>
  </si>
  <si>
    <t>Aเพราะแถบอยู่ใกล้สีแดง</t>
  </si>
  <si>
    <t>หากเราพิจารณาเอกภพ ให้ย้อนเวลากลับไปนานพอ ทุกอย่างในเอกภพจะถูกบีบอัดอยู่จุดๆเดียว และการระเบิดที่เกิดขึ้นอย่างรวดเร็ว จึงเรียกว่า บิกแบง</t>
  </si>
  <si>
    <t>เพิ่มความเร็วในการเคลื่อนที่ถอยห่างมากขึ้นระยะทางระหว่างผู้สังเกตุกับกาแลกซี่จะมากขึ้น</t>
  </si>
  <si>
    <t>ไม่เกิด เพราะยิ่งใกล้แถบจะเลื่อนเป็นอีกสีนึง</t>
  </si>
  <si>
    <t>43411@promma.ac.th</t>
  </si>
  <si>
    <t>จักรกฤษณ์ คำโพธิ์</t>
  </si>
  <si>
    <t xml:space="preserve"> นาย จักรกฤษณ์ คำโพธิ์</t>
  </si>
  <si>
    <t xml:space="preserve">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เป็นต้น
</t>
  </si>
  <si>
    <t>A เพราะ ยิ่งไกลสีจะยิ่งแดงขึ้น</t>
  </si>
  <si>
    <t>เกิดจากความยาวแสงถูกยืดออกไปพร้อมกับพื้นที่ว่างตลอด ระยะทางที่แสงเดินทางมา</t>
  </si>
  <si>
    <t>บงชี้ว่าเอกภพกำลังขยายตัวและตรวจสอบและยืนยันการพบไมโครเวฟพื้นหลังจากอวกาศ</t>
  </si>
  <si>
    <t>คลื่นไมโครเวฟพื้นหลังเป็นคลื่นแม่เหล็กที่แฝงอยู่ในเอกภพ
ส่วนขึ้นไมโครเวฟในปัจจุบันเป็นคลื่นความถี่ชนิดหนึ่งซึ่งสามารถเกิดจากอุปกรณ์อิเล็กทรอนิกส์ได้</t>
  </si>
  <si>
    <t>ราว 380,000 ปีหลังจากการระเบิดใหญ่ที่เป็นจุดกำเนิดของเอกภพ</t>
  </si>
  <si>
    <t xml:space="preserve"> ระยะทางมาก ความเร็วมาก 
ระยะทางน้อย ความเร็วน้อย</t>
  </si>
  <si>
    <t>เกิดการเลื่อนทางแดงและเส้นสเปกตรัมที่วัดได้มีสีเขียวถึงน้ำเงิน</t>
  </si>
  <si>
    <t>43468@promma.ac.th</t>
  </si>
  <si>
    <t>ภควัต มิตรดี</t>
  </si>
  <si>
    <t>นายภควัต มิตรดี</t>
  </si>
  <si>
    <t>1. การเลื่อนไปทางแดงของสเปกตรัมกาแล็กซี
2. รังสีไมโครเวฟพื้นหลัง
3. ธาตุต่างๆ ในเอกภพ
4. การมองเห็นย้อนกลับไปยังอดีต</t>
  </si>
  <si>
    <t>การเลื่อนทางแดงของกาแล็กซีเกิดจาก ความยาวคลื่นของแสงถูกยึดออกไปพร้อมกับ พื้นที่ว่างตลอด ระยะทางที่แสงเดินทางมา</t>
  </si>
  <si>
    <t>หากเราพิจารณาเอกภพ โดยให้เวลาย้อนกลับ ไปนานพอ ทุกสรรพสิ่งในเอกภพจะถูกบีบอัด อยู่ที่จุดๆเดียว และการระเบิดที่เกิดขึ้นอย่าง รวดเร็วในจุดๆนี้คือ “บิ๊กแบง”</t>
  </si>
  <si>
    <t>เกิดขึ้นราว 380,000 ปีหลังจากการระเบิดใหญ่ ที่เป็นจุดกำเนิดของเอกภพ ทั่วทุกพื้นที่ของ เอกภพมีคลื่นไมโครเวฟพื้นหลังอยู่ทั่วไปและมี อย่างเกือบสม่ำเสมอ</t>
  </si>
  <si>
    <t>เพิ่มความเร็วในการเคลื่อนที่ถอยห่างมากขึ้น ระยะทางระหว่างผู้สังเกตกับกาแลกซีจะมากขึ้น ทั้งสองแปรผันตรงกัน</t>
  </si>
  <si>
    <t>41358@promma.ac.th</t>
  </si>
  <si>
    <t>ช่อผกา ยางธิสาร</t>
  </si>
  <si>
    <t>1. การขยายตัวของเอกภพ
2. การค้นพบไมโครเวฟพื้นหลังที่กระจายตัวอย่างสม่ำการค้นพบไมโครเวฟพื้นหลังที่กระจายตัวอย่างสม่ำเสมอทุกทิศทาง</t>
  </si>
  <si>
    <t>เกิดไฮโดรเจนอะตอมแรกของเอกภพเมื่อเอกภพมีอายุได้ประมาณ 300,000 ปี</t>
  </si>
  <si>
    <t>A เพราะมีความยาวขึ้นยาว</t>
  </si>
  <si>
    <t>เกิดจากความยาวคลื่นของแสงถูกยืดออกไปพร้อมกับพื้นที่ล่างตลอดระยะทางที่แสงเดินทางมา</t>
  </si>
  <si>
    <t>ทุกสรรพสิ่งในเอกภพจะถูกบีบอัดอยู่ที่จุดจุดเดียว</t>
  </si>
  <si>
    <t>รังสีไมโครเวฟพื้นหลังคือคลื่นแม่เหล็กที่แพร่กระจายแห่งหนในเอกภพ</t>
  </si>
  <si>
    <t>เกิดขึ้นในช่วง 380,000 ปีหลักจากการระเบิดใหญ่ที่เป็นจุดกำเนิดของเอกภพ เอกภพในขณะนั้นมีรังสีพื้นหลังแต่ละบริเวณมีความแตกต่างกันเพียงเล็กน้อย</t>
  </si>
  <si>
    <t>หากระยะทางระหว่างผู้สังเกตจาก กาแล็กซีมากความเร็วในการเคลื่อนที่ถอยห่างก็จะจะมากตามไปด้วย</t>
  </si>
  <si>
    <t>ไม่เกิดและแถบสเปกตรัมที่วัดได้จะปรากฏสีน้ำน้ำ ปรากฏเป็นสีน้ำเงินขึ้น</t>
  </si>
  <si>
    <t>43469@promma.ac.th</t>
  </si>
  <si>
    <t>ศุภโชค แจ่มแจ้ง</t>
  </si>
  <si>
    <t>A เพราะแถบอยู่ใกล้ที่สุด</t>
  </si>
  <si>
    <t>ความถี่แตกต่างกัน</t>
  </si>
  <si>
    <t>เพิ่มความเร็วการเคลื่อนที่ถอยห่างมากขึ้น</t>
  </si>
  <si>
    <t>ไม่เกิด เพราะยิ่งใกล้แถบจะยิ่งเลื่อนไปอีก</t>
  </si>
  <si>
    <t>41542@promma.ac.th</t>
  </si>
  <si>
    <t>ศศิวิมล กล่อมการ</t>
  </si>
  <si>
    <t>A เพราะสีของสเปคตรัมถ้ายิ่งอยู่ไกลและห่างออกไปเรื่อยๆสีจะยิ่งมีระดับไปทางสีโทนร้อนมากขึ้น</t>
  </si>
  <si>
    <t>เป็นคลื่นแม่เหล็กไฟฟ้าที่เหลืออยู่จากการขยายตัวของเอกภพตามทฤษฏีบิกแบง</t>
  </si>
  <si>
    <t>รังสีไมโครเวฟพื้นหลัง-รังสีนี้เป็นภาพของจักรวาลในช่วงเวลาเพียงประมาณ 380,000 ปีหลังจากการระเบิดใหญ่ ในตอนที่พลังงานและวัสดุเริ่มเปลี่ยนแปลงมาเป็นอนุภาคพื้นฐานและอะตอมแรกๆ
รังไมโครเวฟ-เป็นรังสีแม่เหล็กไฟฟ้าเช่นเดียวกับคลื่นวิทยุ มีความยาวคลื่นต่ำ จึงได้ชื่อว่า “microwave” รังสีไมโครเวฟจะมีผลต่อโมเลกุลของน้ำและของเหลว ทำให้โมเลกุลของน้ำในอาหารเกิดการสั่นสะเทือนและเกิดเป็นพลังงานความร้อน ทำให้อาหารร้อนขึ้นได้ในระยะเวลาอันสั้น</t>
  </si>
  <si>
    <t xml:space="preserve">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t>
  </si>
  <si>
    <t>ยิ่งเส้นของกราฟสูงมากขึ้นค่าขอวความเร็วเคลื่อนที่ถอยห่างและระยะทางระหว่างผู้สังเกตกับกาแล็กซียิ่งมากขึ้นไปเรื่อยๆ</t>
  </si>
  <si>
    <t>เกิดจะทำให้ผู้สังเกตได้รับความถี่เพิ่มสูงขึ้นและแถบสเปคตรัมที่ได้รับจะมีโทนสีเข้มขึ้นเป็นสีโทนเย็น</t>
  </si>
  <si>
    <t>43475@promma.ac.th</t>
  </si>
  <si>
    <t>ธมนวรรณ ไวยรัช</t>
  </si>
  <si>
    <t>รูปถ่าย  การรวมตัว การมองเห็นของกาแล็กซีหรือทางช้างเผือก</t>
  </si>
  <si>
    <t>ควาร์ก  แอนติควาร์ก อิเล็กตรอน โพซิตรอน แอนตินิวทริโน เกิดขึ้นช่วงเวลา 10-⁴³วินาที ถึง 10-⁶</t>
  </si>
  <si>
    <t>B เพราะเน้นไปทางสีแดง (สีแดงคือออกห่างจากตัวผู้สังเกตมาก)</t>
  </si>
  <si>
    <t xml:space="preserve">ของกาแล็กซีที่อยู่ห่างไกลบ่งชี้ว่าเอกภพกำลังขยายตัว </t>
  </si>
  <si>
    <t>จากอุณหภูมิพื้นหลังโดยเฉลี่ยของเอกภพควรจะลดลงจนมีอุณหภูมิสอดคล้องกับการแผ่รังสีที่เหลืออยู่</t>
  </si>
  <si>
    <t>เกิดขึ้นหลังบิกแบงราว 300,000 ปีหลังจากการระเบิดใหญ่ที่เป็นจุดกำเนิดของเอกภพ</t>
  </si>
  <si>
    <t>ความเร็วในการเคลื่อนที่ของกาแล็กซีออกจากผู้สังเกตยิ่งห่างออกไปมากความเร็วยิ่งมาก</t>
  </si>
  <si>
    <t>จะไม่เลื่อนไปทางแดง แต่สเปกตรัมจะเคลื่อนไปทางสีม่วง น้ำเงิน</t>
  </si>
  <si>
    <t>41504@promma.ac.th</t>
  </si>
  <si>
    <t>ฐิติศักดิ์ คงเนียม</t>
  </si>
  <si>
    <t>ฐิติศักดิ์ แท่งทอง</t>
  </si>
  <si>
    <t>Aเพราะความยาวคลื่นมากสุด</t>
  </si>
  <si>
    <t>ไมโครเวฟคือ "คลื่นวิทยุ"
แต่เป็นคลื่นวิทยุที่มีความถี่สูงมากระดับหลาย GHz  จนมีความยาวคลื่นสั้นมาก
เป็นที่มาของคำเรียก Microwaveคลื่นในย่านไมโครเวฟเราก็ใช้กันทุกวัน  เช่น  มือถือ  Wi-Fi  เตาไมโครเวฟ หูฟัง Bluetoothคลื่นไมโครเวฟพื้นหลังคลื่นไมโครเวฟพื้นหลังมันคือ "สภาพปัจจุบัน" ของเอกภพ  ที่มีคลื่นแม่เหล็กไฟฟ้า (คลื่นวิทยุ)แพร่กระจายอยู่ทุกแห่งหนในเอกภพ  คลื่นวิทยุเหล่านี้เป็นร่องรอยของอนุภาค Photons ในอดีตครับ  คือเมื่อ Photons "ชุดแรกสุด" เกิดจาก Big bang พวกมันจะติดแหง่ก และวิ่งวนเวียนด้วยกระบวนการกระเจิงอยู่ใน plasmaที่มันวนเวียน-ติดแหง่ก เพราะหลัง Big bang ใหม่ ๆ อุณหภูมิจะสูงมากและพื้นที่เอกภพในตอนนั้นยังจำกัดขนาดอยู่photons จึงวิ่งวนเวียน</t>
  </si>
  <si>
    <t>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 ระลอกของรังสีพื้นหลังนี้เกิดจากความอลหม่านที่เกิดขึ้นในช่วงแรกของการกำเนิดเอกภพ</t>
  </si>
  <si>
    <t>ความเร็วในการเคลื่อนที่ถอยห่างแปรผันตรงกับระยะทางห่างจากกาแล็กซี</t>
  </si>
  <si>
    <t>เปลี่ยนความถี่คลื่นทำให้สีเปลี่ยนเป็นสีแถบน้ำเงิน</t>
  </si>
  <si>
    <t>41530@promma.ac.th</t>
  </si>
  <si>
    <t>นภสร ดิษฐวงศ์</t>
  </si>
  <si>
    <t>น.ส.นภสร ดิษฐวงศ์</t>
  </si>
  <si>
    <t>Aเพราะ กาแลกซี่กำลังเคลื่อนที่ห่างออกไป
สเปกตรัมจะเคลื่อนที่ไปทางสีแดง</t>
  </si>
  <si>
    <t>แหล่งกำเนิดแสง ออกจากผู้สังเกต แสงความถี่
ต่ำลง เห็นแสงเลื่อนไปทางสเปกตรัมสีแดง</t>
  </si>
  <si>
    <t>ความเร็วในการเคลื่อนที่ถอยห่างต่อระยะทางระหว่างผู้สังเกตกับกาแล็กซียิ่งระยะทางมากขึ้นความเร็วก็มากขึ้น</t>
  </si>
  <si>
    <t xml:space="preserve"> ไม่ เพราะเเสงจะเคลื่อนที่ผ่านทางสเปกตรัมสีน้ำเงิน เรียกว่าการเลื่อนทางน้ำเงิน</t>
  </si>
  <si>
    <t>41630@promma.ac.th</t>
  </si>
  <si>
    <t>ณัฐพัชร์ แท่นมณี</t>
  </si>
  <si>
    <t>นายณัฐพัชร์ แท่นมณี</t>
  </si>
  <si>
    <t>1.การเลื่อนไปทางแดงของสเปกตรัมกาแล็กซี
2. รังสีไมโครเวฟพื้นหลัง
3. ธาตุต่างๆในเอกภพ
4. การมองเห็นย้อนกลับไปในอดีต</t>
  </si>
  <si>
    <t>ไฮโดรเจนและฮีเลียมหลังการเกิดบิกแบง 300,000 ปี อุณหภูมิของเอกภพลดเหลือ 10,000 เคลวิน</t>
  </si>
  <si>
    <t>Aเพราะแทบอยู่ใกล้สีแดงมากที่สุด</t>
  </si>
  <si>
    <t>เกิดจากความยาวคลื่นของแสงถูกยืดออกไป พร้อมเกิดที่ว่างตลอดระยะทางที่แสงเดินทางมา</t>
  </si>
  <si>
    <t>หากเราพิจารณาเอกภพโดยให้ย้อนเวลากลับไปนานพอ ทุกสรรพสิ่งในเอกภพจะถูกบีบอัดในจุดจุดเดียว และการระเบิดที่รวดเร็วในจุดจุดนี้คือ Big Bang</t>
  </si>
  <si>
    <t>เกิดขึ้นเรา 380,000 ปีหลังเกิดการระเบิดครั้งใหญ่ที่เป็นจุดกำเนิดเอกภพ ทั่วทุกพื้นที่ในเอกภพมีคลื่นรังสีไมโครเวฟอยู่พื้นหลังเป็นทั่วไป</t>
  </si>
  <si>
    <t>เพิ่มความเร็วในการเคลื่อนที่ถอยห่างมากขึ้น ระยะทางของผู้สังเกต Galaxy จะมากขึ้นและทั้งสองจะแปรผันตรงกัน</t>
  </si>
  <si>
    <t>ไม่เกิดเพราะยิ่งใกล้แทบจะเลื่อนไปอีกสีหนึ่ง</t>
  </si>
  <si>
    <t>41667@promma.ac.th</t>
  </si>
  <si>
    <t>สุพิชญา เทศเดช</t>
  </si>
  <si>
    <t>น.ส.สุพิชญา เทศเดช</t>
  </si>
  <si>
    <t>ไฮโดรเจน ฮีเลียม 10-⁶ วินาที</t>
  </si>
  <si>
    <t>กาแล็กซี A เพราะ ยิ่งค่า z มาก หมายความว่าการเลื่อนทางแดงของวัตถุมาก ซึ่งจะอยู่ห่างจากผู้สังเกตมาก</t>
  </si>
  <si>
    <t xml:space="preserve">
การศึกษาการเลื่อนทางแดง (redshift) เป็นการศึกษา ที่พบว่าแสงที่มาจากกาแล็กซี
มีการเปลี่ยนแปลงไปทางคลื่นสีแดง เป็นการสนับสนุนทฤษฎีบิกแบง เพราะเป็นหลักฐาน
ว่าเอกภพกำลังขยายตัว</t>
  </si>
  <si>
    <t xml:space="preserve">ไมโครเวฟ 
ที่เรารู้จักกันในสิ่งของรอบตัว  มันคือ "คลื่นวิทยุ" 
คลื่นไมโครเวฟพื้นหลัง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 คือเมื่อ Photons "ชุดแรกสุด" เกิดจาก Big bang  </t>
  </si>
  <si>
    <t xml:space="preserve">เป็นแสงเรืองค้างของแสงในเอกภพที่เกิดขึ้นราว 380,000 ปีหลังจากการระเบิดใหญ่ที่เป็นจุดกำเนิดของเอกภพ </t>
  </si>
  <si>
    <t>เมื่อึวาเร็วในการเคลื่อนที่ถอยห่างมากขึ้น ระยะทางระหว่างผู้สังเกตกับกาแล็กซีก็จะมากขึ้น ทั้งสองแปรผันตรงกัน</t>
  </si>
  <si>
    <t xml:space="preserve">เมื่อกาแล็กซีที่อยู่ห่างไกลกว่าเคลื่อนหนีออกไปด้วยอัตราเร็วที่มากกว่า ดังนั้น สเปกตรัมของกาแล็กซีจะเลื่อนไปทางแดงมากกว่าด้วย </t>
  </si>
  <si>
    <t>41593@promma.ac.th</t>
  </si>
  <si>
    <t>พชร อยู่สุข</t>
  </si>
  <si>
    <t>ปรากฏการดรอปเปอร์
รังสีไมโครเวฟพื้นหลัง</t>
  </si>
  <si>
    <t>ฮีเลียมเเละไฮโดรเจน 300,000 ปีหลังบิกเเบง</t>
  </si>
  <si>
    <t>เกิดขึ้นจากการที่เอกขยายตัว</t>
  </si>
  <si>
    <t>แหล่งกําเนิดแสงออกจากผู้สังเกตเเสงความถี่ต่ำลง เเสดงถึงเอกภพที่ขยายตัวออก</t>
  </si>
  <si>
    <t>รังสีกาเเล็กซีพื้นหลังมาจากอวกาศที่หลงเหลือจากการเกิดบิ๊กเเบง</t>
  </si>
  <si>
    <t>หลังบิกเเบง มีขนาดใหญ่ขึ้น อุณหภูมิดลง</t>
  </si>
  <si>
    <t>ไม่ เเถบสเปกตรัมมีความถี่สูงขึ้นเลื่อนไปทางสีน้ำเงิน</t>
  </si>
  <si>
    <t>41592@promma.ac.th</t>
  </si>
  <si>
    <t>นรภัทร รุ่งโรจน์ทวีศักดิ์</t>
  </si>
  <si>
    <t>พบรังสีไวโครเวฟพื้นหลัง จากอวกาศที่หลงเหลือมาหลังจากเกิดบิกแบง</t>
  </si>
  <si>
    <t>ไฮโดรเจนและฮีเลียมในช่วง 300000 ปีหลังบิกแบง</t>
  </si>
  <si>
    <t>A เพราะแหล่งกำเนิดแสงเลื่อนไปทางสเปกตรัมสีแดง</t>
  </si>
  <si>
    <t>แหล่งกำเนิดแสงออกจากผู้สังเกตุความถี่ต่ำลง</t>
  </si>
  <si>
    <t>ถ่ายภาพของกาแล็กซีในเอกภพสีของกาแล็กซีส่วนใหญ่มีลักษณะ การเลื่อนทางแดงคาดว่ากาแล็กซีกำลังเคลื่อนที่ออกห่างจากโลกอาจเป็นแรงเฉื่อยที่เกิดจากแรงระเบิดในอดีต</t>
  </si>
  <si>
    <t>รังสีไมโครเวฟพื้นหลังคือรังสีที่หลงเหลือมาหลังจากเกิดบิกแบง</t>
  </si>
  <si>
    <t>ยิ่งกาแล็กซีอยู่ห่างจากผู้สังเกตมาก ความเร็วในการเคลื่อนที่ออกห่างจากผู้สังเกตยิ่งมีค่ามาก</t>
  </si>
  <si>
    <t>ไม่เกิดการเลื่อนทางแดง และแถบสเปกตรัมจะเปลี่ยนแปลงเป็นการเลื่อนทางสีน้ำเงิน</t>
  </si>
  <si>
    <t>41376@promma.ac.th</t>
  </si>
  <si>
    <t>ศิรภัสสร ทิมทอง</t>
  </si>
  <si>
    <t>1.การเลื่อนไปทางแดงของสเปกตรัมกาแล็กซี2. รังสีไมโครเวฟพื้นหลัง3. ธาตุต่างๆในเอกภพ4. การมองเห็นย้อนกลับไปยังอดีต</t>
  </si>
  <si>
    <t>ธาตุไฮโดรเจน และฮีเลียม หลังจากเกิดบิกแบง 1,000ล้านปี</t>
  </si>
  <si>
    <t>Aถ้าอยู่ใกล้แสงจะสีน้ำเงินแต่ถ้าอยู่ไกลแสงจะเป็นสีแดง</t>
  </si>
  <si>
    <t>ไมโครเวฟ ที่เรารู้จักกันในสิ่งของรอบตัว  มันคือ "คลื่นวิทยุ" นั่นเองครับ
แต่เป็นคลื่นวิทยุที่มีความถี่สูงมากระดับหลาย GHz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t>
  </si>
  <si>
    <t>เพิ่มความเร็วในการเคลื่อนที่ถอยห่างมากขึ้นระยะทางระหว่างผู้สังเกตกับกาแลกซีจะมากขึ้นทั้งสองแปรผันตรงกัน</t>
  </si>
  <si>
    <t>41663@promma.ac.th</t>
  </si>
  <si>
    <t>วนัชพร บุญอยู่</t>
  </si>
  <si>
    <t>รังสีไมโครเวฟพื้นหลังจักรวาล Credit: NASA/WMAP Team2. รังสีไมโครเวฟพื้นหลัง</t>
  </si>
  <si>
    <t xml:space="preserve">กาแล็กซีทรงกังหัน M51. Credit: NSO1. การเลื่อนไปทางแดงของสเปกตรัมกาแล็กซี </t>
  </si>
  <si>
    <t>การขยายตัวของเอกภพคือการเลื่อนทางในการเลื่อนทางแดงในเอกภพขยายขึ้นเรื่อยๆ</t>
  </si>
  <si>
    <t>รังสีไมโครเวฟพื้นหลังคือสภาพปัจจุบันของเอกภพที่มีคลื่นวิทยุแพร่กระจายอยู่ทุกแห่งส่วนรังสีไมโครเวฟที่เกิดขึ้นในปัจจุบันคือคลื่นวิทยุที่มีความถี่สูงมากระดับหลาย ghz จนมีความยาวคลื่นสั้นมาก</t>
  </si>
  <si>
    <t>เกิดขึ้นในช่วงที่เอกภพมีอุณหภูมิลดลงประมาณ 5,000 เคลวินเอกภพในขณะนั้นมีลักษณะโปร่งแสงและคลื่นแม่เหล็กไฟฟ้าคงเหลือในอวกาศ</t>
  </si>
  <si>
    <t>เรื่องที่เกี่ยวข้องค่ะถ้าความเร็วในเคลื่อนที่มากเท่าไหร่ระยะทางระหว่างผู้สังเกตกับกาแล็กซี่ก็จะมากเท่านั้น</t>
  </si>
  <si>
    <t>43415@promma.ac.th</t>
  </si>
  <si>
    <t>พรพัลลภ คงจุติ</t>
  </si>
  <si>
    <t>Aเพราะ ยิ่งเเดงยิ่งไกล</t>
  </si>
  <si>
    <t>การขยายตัวของกาเเร็กซี่</t>
  </si>
  <si>
    <t>รังสีไมโครเวฟในในชีวิตประจําวันปกติเเต่รังสีไมโครเวฟพื้นหลังใช้วัดความห่างของโลกเเละกาเเล็กซี่</t>
  </si>
  <si>
    <t>ยิ่งระยะทางระหว่างผู้สังเกตุกับกาเเล็กซี่ห่างความเร็วในการเคลื่อนที่ถอยห่างยิ่งเยอะ</t>
  </si>
  <si>
    <t>ไม่ เเถบสเปกตรัมจะมากขึ้น</t>
  </si>
  <si>
    <t>41674@promma.ac.th</t>
  </si>
  <si>
    <t>ณัฐชนน โพธิประเสริฐ</t>
  </si>
  <si>
    <t>ควาร์ก แอนติควาร์ก อิเล็กตรอน โพซิตรอน นิ วทริโน แอนตินิวทริโน เกิดในช่วงเวลา 10ยก กำลัง-43 ถึง 10ยกกำลัง-32</t>
  </si>
  <si>
    <t>A เพราะมีการเลื่อนทางแดงมากที่สุด</t>
  </si>
  <si>
    <t>การเลื่อนไปทางแดงของสเปกตรัม (Redshift) ของกาแล็กซีที่อยู่ห่างไกลบ่งชี้ว่าเอกภพกำลังขยายตัว</t>
  </si>
  <si>
    <t>รังสีไมโครเวฟพื้นหลังมันคือ "สภาพปัจจุบัน" ของเอกภพ  ที่มีคลื่นแม่เหล็กไฟฟ้า (คลื่นวิทยุ)
แพร่กระจายอยู่ทุกแห่งหนในเอกภพ ส่วนรังสีไมโครเวฟปัจจุบันเป็นคลื่นวิทยุที่มีความถี่สูงมากระดับหลาย GHz  จนมีความยาวคลื่นสั้นมาก</t>
  </si>
  <si>
    <t>เกิดขึ้นราว 380,000 ปีหลังจากการระเบิดใหญ่ที่เป็นจุดกำเนิดของเอกภพ เป็นคลื่นแม่เหล็กไฟฟ้ารูปแบบหนึ่งที่แผ่อยู่ในเอกภพ</t>
  </si>
  <si>
    <t>ความเร็วในการเคลื่อนที่ของกาแล็กซีออกจาก ผู้สังเกตแปรผันตรงกับระยะทางระหว่าง กาแล็กซีกับผู้สังเกต</t>
  </si>
  <si>
    <t>ไม่มีการเลื่อนทางแดง แถบสเปกตรัมที่ได้จะมีการเลื่อนทางน้ำเงิน</t>
  </si>
  <si>
    <t>43467@promma.ac.th</t>
  </si>
  <si>
    <t>ธนพร ชาติ</t>
  </si>
  <si>
    <t>41621@promma.ac.th</t>
  </si>
  <si>
    <t>สุธีกานต์ สินเสริฐ</t>
  </si>
  <si>
    <t>น.ส.สุธีกานต์ สินเสริฐ</t>
  </si>
  <si>
    <t>หลักฐานที่นำมาสนับสนุนทฤษฎีบิกแบงที่สำคัญคือ การขยายตัวของเอกภพ และไมโครเวฟพื้นหลังจากอวกาศ</t>
  </si>
  <si>
    <t>ไฮโดรเจน และฮีเลียม  หลังเกิดบิกแบงช่วงเวลา300,000 ปี อุณหภูมิของเอกภพลดลงเหลือ10,000เคลวิน</t>
  </si>
  <si>
    <t>A เพราะแถบอยู่ใกล้สีแดงที่สุด</t>
  </si>
  <si>
    <t>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ทั่วทุกพื้นที่ของเอกภพมีคลื่นไมโครเวฟพื้นหลังอยู่ทั่วไปและมีอย่างสม่ำเสมอ</t>
  </si>
  <si>
    <t>เพิ่มความเร็วในการเคลื่อนที่ถอยห่างมากขึ้นระยะทางระหว่างผู้สังเกตกับกาแล็กซีจะมากขึ้นทั้งสองแปรผันตรงกัน</t>
  </si>
  <si>
    <t>41610@promma.ac.th</t>
  </si>
  <si>
    <t>นิภาพร สืบสุข</t>
  </si>
  <si>
    <t>นางสาว นิภาพร สืบสุข</t>
  </si>
  <si>
    <t>1.การเลื่อนไปทางแดงของสเปกตรัมกาแล็กซี2.รังสีไมโครเวฟพื้นหลัง3.ธาตุต่างๆในเอกภพ4.การมองเห็นย้อนกลับไปยังอดีต</t>
  </si>
  <si>
    <t>B เพราะอยู่ห่างจากจุดสังเกตุ จึงเป็นสีแดง</t>
  </si>
  <si>
    <t>เพราะการแสดงแถบสเปกตรัมกาแล็กซี</t>
  </si>
  <si>
    <t>ทำให้รุ้ว่าบิกแบงมีการห่างออกไป</t>
  </si>
  <si>
    <t>การแผ่รังสี</t>
  </si>
  <si>
    <t>380,000ปีหลังจากระเบิดใหญ่ที่เป็นจุดกำเนิดของเอกภพ</t>
  </si>
  <si>
    <t>ความเร็วเพิ่มขึ้น ระยะทางก็เพิ่มขึ้น</t>
  </si>
  <si>
    <t>จะไม่เป็นสีแดงเพราะแถบสเปกตรัมจะตลื่อนไปทางสีน้ำงิน</t>
  </si>
  <si>
    <t>41624@promma.ac.th</t>
  </si>
  <si>
    <t>อรนิชา เศียรชม</t>
  </si>
  <si>
    <t>1. การเลื่อนไปทางแดงของสเปกตรัมกาแล็กซี
2. รังสีไมโครเวฟพื้นหลัง
3. ธาตุต่างๆ ในเอกภพ
4. การมองเห็นย้อนกลับไปยังอดีต</t>
  </si>
  <si>
    <t xml:space="preserve">ไฮโดรเจน และฮีเลียม หลังเกิดบิกแบง
300,000 ปี อุณหภูมิของเอกภพลดลงเหลือ
10,000 เคลวิน
</t>
  </si>
  <si>
    <t>การเลื่อนทางแดงของกาแล็กซีเกิดจากความยาวคลื่นของแสงถูกยึดออกไปพร้อมกับ พื้นที่ว่างตลอด ระยะทางที่แสงเดินทางมา</t>
  </si>
  <si>
    <t>หากเราพิจารณาเอกภพโดยให้เวลาย้อนกลับ
อยู่ที่จุดเดียว และการระเบิดที่เกิดชั้นอย่าง
รวดเร็วในจุดๆนี้คือ "บิ๊กแบง"</t>
  </si>
  <si>
    <t>เกิดขึ้นราว 380,000 ปีหลังจากการระเบิดใหญ่ที่เป็นจุดกำเนิดของเอกภพ ทั่วทุกพื้นที่ของเอกภพมีคลื่นไมโครเวฟพื้นหลังอยู่ทั่วไปและมี
อย่างเกือบสม่ำเสมอ</t>
  </si>
  <si>
    <t>เพิ่มความเร็วในการเคลื่อนที่ถอยห่างมากขึ้น
ทั้งสองแประวารสึงกตกับกาแลกซีจะมากขึ้น
ทั้งสองแปรผันตรงกัน</t>
  </si>
  <si>
    <t>43480@promma.ac.th</t>
  </si>
  <si>
    <t>ไออุ่น เพชรพิทักษ์</t>
  </si>
  <si>
    <t xml:space="preserve">1.การเลื่อนไปทางแดงของสเปกตรัมกาแล็กซี
2.รังสีไมโครเวฟพื้นหลัง
3.ธาตุต่างๆในเอกภพ
4.การมองเห็นย้อนกลับไปยังอดีต
</t>
  </si>
  <si>
    <t>ไฮโตรเจนและฮีเลียม หลังเกิดบิกแบง 300,000ปี อุณหภูมิของเอกภพลดลงเหลือ10,000เคลวิน</t>
  </si>
  <si>
    <t>การเลื่อนทางแดงของกาแล็กซีเกิดจากความยาวคลื่อนของแสงถูกยึดออกไปกับพื้นที่ว่างตลอด ระยะทางที่แสงเดินผ่านมา</t>
  </si>
  <si>
    <t>หากเราพิจารณาเอกภพโดยให้เวลาย้อนกลับไปนานพอ ทุกสรรพสิ่งในเอกภพจะถูกยึดอยู่ที่จุดๆเดียว และการระเบิดที่ขึ้นอย่างรวดเร็วในจุดๆนี้คือ บิ๊กแบง</t>
  </si>
  <si>
    <t>เกิดขึ้นราว380,000 ปีหลังจากระเบิดใหญ่ที่เป็นจุดกำเนิดของเอกภพ ทั่วทุกพื้นที่ของเอกภพมีคลื่นไมโครเวฟพื้นหลังอยู่ทั่วไปและมีอย่างเกือบสมำ่เสมอ</t>
  </si>
  <si>
    <t>เมื่อความเร็วในการเคลื่อนที่ถอยห่างมากขึ้น ระยะทางระหว่างผู้สังเกตุกับกาแล็กซี่ก็จะมากขึ้นทั้งสองแปรผันตรงกัน</t>
  </si>
  <si>
    <t>ไม่เกิด เพราะยิ่งใกล้จะแถบจะเลื่อนไปอีกสีนึง</t>
  </si>
  <si>
    <t>43473@promma.ac.th</t>
  </si>
  <si>
    <t>ณัฐกฤตา วงศ์สุวรรณ</t>
  </si>
  <si>
    <t>นางสาวณัฐกฤตา วงศ์สุวรรณ</t>
  </si>
  <si>
    <t>A เพราะแถบอยู่ใกล้สีแดง</t>
  </si>
  <si>
    <t xml:space="preserve">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และการระเบิดที่เกิดขึ้นอย่างรวดเร็วในจุดๆนี้คือ“บิ๊กแบง” </t>
  </si>
  <si>
    <t>เพิ่มความเร็วในการเคลื่อนที่ถอยห่างมากขึ้นระยะทางระหว่างผู้สังเกตกับกาแลกซี่จะมากขึ้นทั้งสองแปรผันตรงกัน</t>
  </si>
  <si>
    <t>41521@promma.ac.th</t>
  </si>
  <si>
    <t>อัครชัย พงษ์รอด</t>
  </si>
  <si>
    <t>41681@promma.ac.th</t>
  </si>
  <si>
    <t>วรัญญู พุ่มศรี</t>
  </si>
  <si>
    <t>วรัญญู  พุ่มศรี</t>
  </si>
  <si>
    <t>การเลื่อนไปทางแดงของสเปกตรัมกาแล็กซี</t>
  </si>
  <si>
    <t>กาแล็กซีเกือบทั้งหมดเคลื่อนที่หนีห่างออกจากเรา หมายความว่าแสงจากกาแล็กซีเหล่านี้จะถูก “ยืดออก” และปรากฏว่าเปลี่ยนสีออกไปทางสีแดงเล็กน้อย</t>
  </si>
  <si>
    <t>รังสีไมโคตรเวฟพื้นหลีงคือสภาพปัจจุบันของเอกภพที่มีคน</t>
  </si>
  <si>
    <t>ความสัมพันธ์ระหว่างระยะทางถึงกาแล็กซี กับความเร็วในการถอยห่าง
 เราสามารถหาการเลื่อนทางแดงของวัตถุโดยใช้สูตร   
z     = (λ - λ0) / λ0  = λ / λ0</t>
  </si>
  <si>
    <t>เมื่อกาแล็กซีที่อยู่ห่างไกลกว่าเคลื่อนหนีออกไปด้วยอัตราเร็วที่มากกว่า</t>
  </si>
  <si>
    <t>43455@promma.ac.th</t>
  </si>
  <si>
    <t>กมลชนก แก้วชิงดวง</t>
  </si>
  <si>
    <t>ด.ญ.กมลชนก   แก้วชิงดวง</t>
  </si>
  <si>
    <t xml:space="preserve">หลักฐานรังสีไมโครเวฟพื้นพลังจักรวาล” </t>
  </si>
  <si>
    <t>เกิดจากความยาวคลื่นของแสงถูกยืดออกไปพร้อมกับพื้นที่ว่างตลอดระยะทางที่แสงเดินทาง
มา</t>
  </si>
  <si>
    <t>การขยายตัวของเอกภพคือการเลื่อนทางแดงการเลื่อนทางเดินในเอกภพขยายขึ้นเรื่อยเรื่อย</t>
  </si>
  <si>
    <t>รังสีไมโคพื้นหลังคือสภาพปัจจุบันของเอกภพที่มีคลื่นวิทยุแพร่กระจายอยู่ทุกแห่งส่วนรังสีไมโครเวฟที่เกิดขึ้นในปัจจุบันคือคลื่นวิทยุที่มีความถี่สูงมากระดับหลายGHzจนมีความยาวคลื่นสั้นมาก</t>
  </si>
  <si>
    <t>เกิดขึ้นในช่วงที่เอกภพมีอุณหภูมิลดลงประมาณ5,000แคลวินเอกภพในขณะนั้นมีลักษณะโปร่งแสงและคลื่นแม่เหล็กไฟฟ้าคงเหลือในอวกาศ</t>
  </si>
  <si>
    <t>ถ้าความเร็วใน คลื่นที่มากเท่าไหร่ระยะทางระหว่างผู้สังเกตกับกาแล็กซีก็จะมากเท่านั้น</t>
  </si>
  <si>
    <t>อะตอมไฮโดรเจน และฮีเลียม หลังเกิดบิกแบง 1,000 ล้านปี</t>
  </si>
  <si>
    <t>รังสีไมโครพื้นหลังคือสภาพปัจจุบันของเอกภพที่มีคลื่นวิทยุเเพร่กระจายอยู่ทุกหนเเห่งส่วนรังสีไมโครเวฟที่เกิดขึ้นในปัจจุบันคือคลื่นวิทยุที่มีความถี่สูงมาก</t>
  </si>
  <si>
    <t>เกิดขึ้นในช่วงที่เอกภพมีอุณหภูมิลดลงประมาณ5000พันเควินเอกภพในขณะนั้นมีลักษณะโปร่งเเสงเเละคลื่นเเม่เหล็กไฟฟ้าคงเหลือในอวกาศ</t>
  </si>
  <si>
    <t>ถ้าความเร็วในเคลื่อนที่มากเท่าไหร่ระยะทางหว่างผู้สังเกตุกับกาเเล็กซีก็จะมากกว่าขึ้น</t>
  </si>
  <si>
    <t>ไม่ เพราะเเถบสีเเดงมีระยะห่างจากสีเหลือง</t>
  </si>
  <si>
    <t>การขยายตัวจองเอกภพคือการเลื่อนทางแดงการเคลื่อนทางแดงในเอกภพขยายขึ้นเรื่อยๆ</t>
  </si>
  <si>
    <t>รังสีไมโครเวฟพื้นหลังคือสภาพปัจจุบันของเอกภพที่มีคลื่นวิทยุแพร่กระจายอยู่ทุกแห่งส่วนรังสีไมโครเวฟที่เกิดขึ้นในปัจจุบันคือคลื่นคลื่นวิทยุที่มีความถี่สูงกว่าระดับหลายGH
Zจึงมีความยาวคลื่นสั้นมาก</t>
  </si>
  <si>
    <t>เกิดขึ้นในช่วงที่เอกภพมีอุณหภูมิลดลงปริมาณ 5,000เคลวินเอกภพในขณะนั้นมีลักษณะโปร่งแสงและเคลื่อนไหวคลื่นแม่เหล็กไฟฟ้าคงเหลือในอวกาศ</t>
  </si>
  <si>
    <t>ถ้าความเร็วในเคลื่อนที่มามากเท่าไหร่ระยะทางระหว่างผู้สังเกตุกับกาแล็กซีก็จะมากเท่านั้น</t>
  </si>
  <si>
    <t>41400@promma.ac.th</t>
  </si>
  <si>
    <t>กัญญาภัค นุชเจริญ</t>
  </si>
  <si>
    <t>เป็นทฤษฎีที่อธิบายถึงการระเบิดครั้งใหญ่ ที่ทำให้พลังงานส่วนหนึ่งเปลี่ยนเป็นเนื้อสาร มีวิวัฒนาการต่อเนื่องจนเกิดเป็นกาแล็กซี เนบิวลา ดาวฤกษ์ ระบบสุริยะ โลก ดวงจันทร์ มนุษย์ และสิ่งมีชีวิตต่างๆ ทฤษฎีนี้ได้รับการยอมรับมากขึ้น 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t>
  </si>
  <si>
    <t>เกิดขึ้นในช่วงที่เอกภพมีอุณหภูมิลดลงประมาณ5,000เคลวินเอกภพในขณะนั้นมีลักษณะ โปร่งแสงและคลื่นแม่เหล็กไฟฟ้าคงเหลือในอวกาศ</t>
  </si>
  <si>
    <t>ถ้าความเร็วในคลื่นที่มากเท่าไหร่ระยะทางระหว่างผู้สังเกตุกับกาแล็กซีก็จะมากเท่านั้น</t>
  </si>
  <si>
    <t>41595@promma.ac.th</t>
  </si>
  <si>
    <t>รพีภัทร เพชรประดับ</t>
  </si>
  <si>
    <t>รพีภัทร เพชประดับ</t>
  </si>
  <si>
    <t>การขยายตัวของเอกภพ คลื่นรังสีไมโครเวฟ</t>
  </si>
  <si>
    <t>ไฮโดรเจนประมาณ 300,000 ล้านปี</t>
  </si>
  <si>
    <t>a จากทฤษฎีคลื่นที่ตาสามารถมองเห็น</t>
  </si>
  <si>
    <t>เอกภพมีการขยายตัวอยู่ตลอด</t>
  </si>
  <si>
    <t>ไมโครเวฟพื้นหลัง คือ สภาพปัจจุบัน" ของเอกภพ  ที่มีคลื่นแม่เหล็กไฟฟ้า  ส่วน ไมโครเวฟ คือ คล้ายๆคลื่นวิทยุที่มีความถี่สูงมากระดับหลาย GHz</t>
  </si>
  <si>
    <t>เร็วในการเคลื่อนเคลื่อนที่ถอยห่างมีผลต่อระยะทางระหว่างผู้สังเกตกับ Galaxy</t>
  </si>
  <si>
    <t>ไม่เกิด แถบสเปกตรัมจะเปลี่ยนสี โดยไล่จากสีแดงลงมา คล้ายสายรุ้ง</t>
  </si>
  <si>
    <t>43466@promma.ac.th</t>
  </si>
  <si>
    <t>ต้นน้ำ พรมมา</t>
  </si>
  <si>
    <t>นายต้นน้ำ พรมมา</t>
  </si>
  <si>
    <t>กาแล็กซีทรงกังหัน
รังสีไมโครเวฟพื้นหลังจักรวาล
ดวงอาทิตย์ถือว่าเป็นดาวฤกษ์ที่ยังมีอายุน้อย หากเทียบกับอายุเอกภพ
ธาตุต่างๆในเอกภพ</t>
  </si>
  <si>
    <t>ไฮโดรเจน หลังบิกแบง 300,000ปี อุณหภูมิลดลงเหลือ 10,000 เคลวิน นิวเคลียสของไฮโดรเจนและฮีเลียมดึงอิเล็กตรอนเข้ามาอยู่ในวงโคจร เกิดเป็นอะตอมไฮโดรเจนและฮีเลียมตามลำดับ</t>
  </si>
  <si>
    <t>D เนื่องจากทฤษฎียิ่งอยู่ห่างจะเป็นสีแดง</t>
  </si>
  <si>
    <t xml:space="preserve">แหล่งกำเนิดที่แตกต่างกันช่วงเวลาในการเกิดที่ไม่เท่ากัน ลักษณะที่รังสีไมโครเวฟมีขนาดเล็กกว่า
</t>
  </si>
  <si>
    <t>ยิ่งอยู่ห่างยิ่งมีความเร็วเพิ่มขึ้น</t>
  </si>
  <si>
    <t>ไม่เกิด เนื่องจากการเลื่อนทางแดงวัตถุนั้นต้องออกห่างจากตัวผู้สังเกตุ</t>
  </si>
  <si>
    <t xml:space="preserve">การระเบิดครั้งใหญ่ ที่ทำให้พลังงานส่วนหนึ่งเปลี่ยนเป็นเนื้อสาร มีวิวัฒนาการต่อเนื่องจนเกิดเป็นกาแล็กซี เนบิวลา ดาวฤกษ์ ระบบสุริยะ โลก ดวงจันทร์ มนุษย์ และสิ่งมีชีวิตต่างๆ ทฤษฎีนี้ได้รับการยอมรับมากขึ้น 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t>
  </si>
  <si>
    <t>เกิดขึ้นในช่วงที่เอกภพมีอุณหภูมิลดลงประมาณ5000เคลวินเอกภพใสขณะนั้นมีลักษณะโปร่งแสงและคลื่นแม่เหล็กไฟฟ้าคงเหลือในอวกาศ</t>
  </si>
  <si>
    <t>ถ้าความเร็วในเคลื่อนที่มากเท่าไหร่ระยะทางระหว่างผู้สังเกตกับกาเเล็กซีก็จะมากเท่านั้น</t>
  </si>
  <si>
    <t>41305@promma.ac.th</t>
  </si>
  <si>
    <t>พิสิฐพงศ์ วงศ์เหลือง</t>
  </si>
  <si>
    <t>นายพิสิฐพงศ์ วงศ์เหลือง</t>
  </si>
  <si>
    <t>ควาร์ก , อิเล็กตรอน , นิวทริโน , โพซิตรอน , แอนติควาร์ก , แอนตินิวทริโน</t>
  </si>
  <si>
    <t>A เพราะความยาวคลื่นมากกว่า b,c,d</t>
  </si>
  <si>
    <t>ไมโครเวฟ ที่เรารู้จักกันในสิ่งของรอบตัว  มันคือ "คลื่นวิทยุ"ที่ ใช้กันทุกวัน  เช่น  มือถือ  Wi-Fi  เตาไมโครเวฟส่วนรังสีไมโครเวฟพื้นหลัง มันคือ "สภาพปัจจุบัน" ของเอกภพ  ที่มีคลื่นแม่เหล็กไฟฟ้า (คลื่นวิทยุ)
แพร่กระจายอยู่ทุกแห่งหนในเอกภพ</t>
  </si>
  <si>
    <t>ความเร็วของกาแล็กซี่ที่อยู่ใกล้จะมีความเร็วน้อยกว่ากาแล็กซี่ที่อยู่ไกล</t>
  </si>
  <si>
    <t>ไม่และความถี่ของแสงจะมากขึ้นหรือความยาวคลื่นลดลง แถบสเปกตรัมจะเลื่อนไปทางสีน้ำเงิน</t>
  </si>
  <si>
    <t>41426@promma.ac.th</t>
  </si>
  <si>
    <t>ญาณเดช เกษแก้ว</t>
  </si>
  <si>
    <t>ไฮโดเจรและฮีเลียม</t>
  </si>
  <si>
    <t>Aเพราะเนื่องจากความยาวคลื่นที่มีความยาวมาก</t>
  </si>
  <si>
    <t>รังสีไมโครเวฟพื้นหลังคือสภาพปัจจุบันของเอกภพที่มีคลื่นวิทยุแพร่กระจายอยู่ทุกแห่งส่วนรังสีไมโครเวฟที่เกิดขึ้น ในปัจจุบันคือคลื่นวิทยุที่มีความถีสูงมากระดับหลายGHzจนมีความยาวคลื่นสั้น</t>
  </si>
  <si>
    <t>เกิดขึ้น ในช่วงที่เอกภพมีอุณหภูมิลุดลงประมาณ5,000เคลวินเอกภพพร้อมกับที่ขณะนั้นมีลักษณะโปร่งแสงและคลื่นแม่เหล็กไฟฟ้าคงเหลือ ในอว</t>
  </si>
  <si>
    <t>ถ้าความเร็ว ในเคลื่อนที่มากเท่าไหร่ระยะทางระหว่างผู้สังเกตุกับกาแล็กซีก็จะมากเท่านั้น</t>
  </si>
  <si>
    <t>41633@promma.ac.th</t>
  </si>
  <si>
    <t>เบญจพล บุญรอดน้อย</t>
  </si>
  <si>
    <t>ดิวเทอเรียม เกิดเมื่อหลังเกิดบิกแบง100วินาที</t>
  </si>
  <si>
    <t>Aเพราะความยาวคลื่นมีมาก</t>
  </si>
  <si>
    <t>เกิดจากความยาวคลื่นของแสงยืดออกไปพร้อมกับพื้นที่ว่างตลอดระยะทางที่แสงเดินทางมา</t>
  </si>
  <si>
    <t>รังสีไมโครเวฟพื้นหลังคือสภาพปัจจุบันของเอกภพที่มีคลื่นวิทยุแพร่กระจายอยู่ทุกแห่งส่วนรังสีไมโครเวฟที่เกิดขึ้นในปัจจุบันคือคลื่นวิทยุที่มีความถี่สูงมากจนมีความยาวคลื่นส้้น</t>
  </si>
  <si>
    <t>เกิดขึ้นในช่วงที่เอกภพมีอุณหภูมิลดลงประมาณ5000เคลวินในขณะนั้นเอกภพมีลักษณะโปร่งแสงและคลื่นแม่เหล็กไฟฟ้าคงเหลือในอวกาศ</t>
  </si>
  <si>
    <t>ความเร็วในเคลื่อนที่มากเท่าไหร่ระยะทางระหว่างผู้สังเกตุกับกาแล็กซีก็จะมากขึ้นเท่านั้น</t>
  </si>
  <si>
    <t>41512@promma.ac.th</t>
  </si>
  <si>
    <t>พงศกร จันทรปรุง</t>
  </si>
  <si>
    <t>ไฮโดรเจน 13,000ล้านปี</t>
  </si>
  <si>
    <t>การขยายตัวของเอกภพคือการเลื่อนทางแดงเลื่อนทางแดงในเอกภพขยายขึ้นเรื่อยๆ</t>
  </si>
  <si>
    <t>รังสีไมโครเวฟพื้นหลังคือสภาพปัจจุบันของเอกภพที่มีคลื่นวิทยุแพร่กระจายอยู่ทุกแห่งส่วนรังสีไมโครเวฟที่เกิดขึ้นในปัจจุบันคลื่นวิทยุที่มีความถี่สูงมากระดับหลายGHzจนมีความยาวคลื่นสั้นมาก</t>
  </si>
  <si>
    <t>เกิดขึ้นในอุณหภูมิลดลงประมาณ5,000เคลวินเอกภพในขณะนั้นมีลักษณะโปร่งแสงและคลื่นแม่เหล็กไฟฟ้าคงเหลือในอวกาศ</t>
  </si>
  <si>
    <t>ถ้าความเร็วในเคลื่อนที่มากเท่าไหร่ระยะทางระหว่างผู้สังเกตุกับกาแลกซีก็จะมากเท่านั้น</t>
  </si>
  <si>
    <t>41334@promma.ac.th</t>
  </si>
  <si>
    <t>คุณานนท์ เผือกทอง</t>
  </si>
  <si>
    <t>ไฮโดรเจนเกิดขึ้นในช่วงหนึ่งพันล้านปี</t>
  </si>
  <si>
    <t>ทุกสรรพสิ่งในเอกภพจะถูกบีบอัดอยู่ที่จุดจุดเดียวและการระเบิดที่เกิดขึ้นอย่างรวดเร็วในจุดนี้คือ big bang การเคลื่อนทางแดง</t>
  </si>
  <si>
    <t>ราว380,000 ปีหลังจากการระเบิดใหญ่ที่เป็นจุดกำเนิดของเอกภพ</t>
  </si>
  <si>
    <t>เมื่อความเร็วในการเคลื่อนที่เพิ่มขึ้นระยะทางระหว่างผู้สังเกตกับกาแล็กซี่ก็จะมากขึ้นทั้งสองแปรผัน</t>
  </si>
  <si>
    <t>41385@promma.ac.th</t>
  </si>
  <si>
    <t>ทีฆทัศน์ โมรา</t>
  </si>
  <si>
    <t>ทีฆทัศน์  โมรา</t>
  </si>
  <si>
    <t>เกิดจากความยาวคลื่นของแสงถูกยึดออกไปพร้อมกับพื่นที่ว่างตลอดระยะทางที่แสงเดินทางมา</t>
  </si>
  <si>
    <t>ทุกสรรพสิ่งในเอกภพจะถูกบีบอัดอยุ่ที่จุดๆเดียวแบะการระเบิดที่เกิดขึ้นอย่างรวดเร็วในจุดๆนี้คือบิ๊กแบงการเคลื่อนทางแดง</t>
  </si>
  <si>
    <t>อุณหภูมิลดลงเลื่อยๆ</t>
  </si>
  <si>
    <t>ราว380000ปีหลังจากการระเบิดใหญ่ที่เป้นจุดกำเนิดของเอกภพ</t>
  </si>
  <si>
    <t>เมื่อความเร็วในการเคลื่อนที่เพิ่มระยะทางระหว่างผู้สังเกตกับกาแล็กซี่ก็มากขึ้นทั้งสองแปรผัน</t>
  </si>
  <si>
    <t>41619@promma.ac.th</t>
  </si>
  <si>
    <t>สายรุ้ง ทวีเกตุ</t>
  </si>
  <si>
    <t>ไฮโดรเจน ช่วง 300,000ปี-1,000ล้านปี</t>
  </si>
  <si>
    <t xml:space="preserve">D เพราะอุณหภูมิผิวสูงสุด
</t>
  </si>
  <si>
    <t>รังสีไมโครเวฟพื้นหลังของเอกภพเป็นคลื่นแม่เหล็กไฟฟ้ารูปแบบหนึ่งที่แผ่อยู่ในเอกภพ เมื่อเรามองดูท้องฟ้าด้วยกล้องโทรทรรศน์วิทยุ ห้วงอวกาศระหว่างดาวและดาราจักรต่าง ๆ จะไม่เป็นสีดำ แต่กลับมีการเรืองแสงน้อย ๆ อยู่ที่เกือบจะเป็นไปในทิศทางเดียวกัน โดยเส้นเรืองแสงนั้นไม่ได้มาจากดาวฤกษ์หรือดาราจักรใด ๆ เลย เส้นเรืองแสงนี้จะเข้มที่สุดในย่านคลื่นไมโครเวฟของสเปกตรัมวิทยุ มันจึงได้ชื่อว่า รังสีไมโครเวฟพื้นหลังของจักรวาล</t>
  </si>
  <si>
    <t>คลื่นไมโครเวฟพื้นหลังของอวกาศ เป็นลงฃลงแสงเรืองค้างของแสงในเอกภพที่เกิดขึ้นราว 380,000 ปีหลังจากการระเบิดใหญ่ที่เป็นจุดกำเนิดของเอกภพ ทั่</t>
  </si>
  <si>
    <t>ความเร็วในการเคลื่อนที่ของกาแล็กซีออกจากผู้สังเกตแแรผันตรงกับระยะทางระหว่างกาแล็คซี</t>
  </si>
  <si>
    <t>ไม่เกิดการเปลี่ยนแปลงแถบสเปกตรัมไม่เปลี่ยนแปลง</t>
  </si>
  <si>
    <t>41469@promma.ac.th</t>
  </si>
  <si>
    <t>ตุลกัลป์ แสงล้ำ</t>
  </si>
  <si>
    <t>นายตุลกัลป์ เจริญด้วยพรชัย</t>
  </si>
  <si>
    <t>การพบรังสีไมโครเวฟพื้นหลังกระจายตัวอยู่ในเอกภพ</t>
  </si>
  <si>
    <t>โพซิตรอน ควาร์ก เเอนตินิวทริโน นิวทริโน อิเล็กตรอน เเอนติควาก เวลา10^-43</t>
  </si>
  <si>
    <t>A เพราะมีค่ามากที่สุด</t>
  </si>
  <si>
    <t>การเลื่อนไปทางแดงที่เกิดจากปรากฏการณ์ด็อพเพลอร์เกิดขึ้นเมื่อแหล่งกำเนิดแสงเคลื่อนที่ห่างออกไปจากผู้สังเกต</t>
  </si>
  <si>
    <t>ทำให้รู้ว่าการเเล็กซี่มีการขยายตัว เเละเริ่มห่างขึ้นเรื่อยๆ</t>
  </si>
  <si>
    <t>รังสีไมโครเวฟพื้นหลังเกิดจากการบิ๊กเเบงเเละกระจายตัวอยู่ในอวกาศ รังสีไมโครเวฟเป็นคลื่นเเม่เหล็กไฟฟ้า</t>
  </si>
  <si>
    <t>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t>
  </si>
  <si>
    <t>ความเร็วในการเคลื่อนที่ถอยห่างสัมพันธ์กับระยะทางของผู้สังเกต</t>
  </si>
  <si>
    <t>43425@promma.ac.th</t>
  </si>
  <si>
    <t>ภูริวัฒน์ ถาวงษ์กลาง</t>
  </si>
  <si>
    <t>ภูริวัฒน์ ถาววษ์กลาง</t>
  </si>
  <si>
    <t>แอนติควาก นิวทริโอ อิเล็กตรอน โพซิตตรอน แอนตรินิวทริโอ เวลา 10กำลัง-43ถึง10กำลัง-32</t>
  </si>
  <si>
    <t>Dเพราะมีอุณหภูมิสูงสุด</t>
  </si>
  <si>
    <t>จะเป็นคลื่นความถี่สูงมีความยาวคลื่นมาก</t>
  </si>
  <si>
    <t>ไม่รู้คับ</t>
  </si>
  <si>
    <t>เลื่อนไปทางแดง</t>
  </si>
  <si>
    <t>41332@promma.ac.th</t>
  </si>
  <si>
    <t>สุกฤตา ศิวเมธากุล</t>
  </si>
  <si>
    <t xml:space="preserve">การขยายตัวของเอกภพ และไมโครเวฟพื้นหลังจากอวกาศ
</t>
  </si>
  <si>
    <t>ไฮโดรเจน หลังบิ๊กแบง300,000ล้านปี</t>
  </si>
  <si>
    <t>A เพราะ เส้นสเปกตรัมอยู่ไกลที่สุด</t>
  </si>
  <si>
    <t>มีการเปลี่ยนแปลงโดยเลื่อนไปทางสีนํ้าเงินมากขึ้น</t>
  </si>
  <si>
    <t>43413@promma.ac.th</t>
  </si>
  <si>
    <t>ปฐพี รอดจีรา</t>
  </si>
  <si>
    <t>นายปฐพี  รอดจีรา</t>
  </si>
  <si>
    <t>การขยายตัวของเอกภพ
เอ็ดวิน ฮับเบิล (Edwin Hubble) นักดาราศาสตร์ชาวอเมริกันค้นพบว่า กาแล็กซีเคลื่อนที่ไกลออกไปด้วยความเร็วที่เพิ่มขึ้นตามระยะห่าง กาแล็กซีที่ยิ่งอยู่ไกล จะยิ่งเคลื่อนที่ห่างออกไปเร็วกว่ากาแล็กซีที่อยู่ใกล้ นั่นคือ เอกภพกำลังขยายตัว ทำให้นักดาราศาสตร์สามารถคำนวณอายุของเอกภพได้</t>
  </si>
  <si>
    <t>ไฮโดรเจน และ ฮีเลียม ช่วงเวลา 1000ล้าปี</t>
  </si>
  <si>
    <t>A เพราะเคลื่อนทีีไปทางแดงมาก</t>
  </si>
  <si>
    <t>เกิดจาก เมื่อกาแล็กซีที่อยู่ห่างไกลกว่าเคลื่อนหนีออกไปด้วยอัตราเร็วที่มากกว่า ดังนั้น สเปกตรัมของกาแล็กซีจะเลื่อนไปทางแดงมากกว่า</t>
  </si>
  <si>
    <t xml:space="preserve">ไมโครเวฟ ที่เรารู้จักกันในสิ่งของรอบตัว  มันคือ "คลื่นวิทยุ" นั่นเองครับ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t>
  </si>
  <si>
    <t>ยิ่งห่างไกลจากผู้สังเกตุ ความเน็วก็ยิ่งเพิ่มขึ้น</t>
  </si>
  <si>
    <t>ไม่ แถบสเปรกตรัมวัดควรเปลี่ยนจากแดงเคลื่อนที่หาน้ำเงิน</t>
  </si>
  <si>
    <t>41617@promma.ac.th</t>
  </si>
  <si>
    <t>ศศิชา เนียมสิน</t>
  </si>
  <si>
    <t>การขยายของเอกภพและคลื่นไมโครเวฟ</t>
  </si>
  <si>
    <t>ธาตุไฮโดรเจน  ช่วงเวลา300,000ปีหลังบิกแบง</t>
  </si>
  <si>
    <t>A เพราะเป็นไปตามหลักปรากฏการณ์ดอปเปลอร์ แหล่งกําเนิดแสง ออกห่าง ผู้สังเกต ไปทางสเปกตรัมสีแดง</t>
  </si>
  <si>
    <t>อาจมีผลมาจากแรงเฉื่อยที่เกิดจากการระเบิดในอดีต</t>
  </si>
  <si>
    <t>การศึกษาการเลื่อนทางแดงของกาแล็กซีแสดงให้เห็นว่ากาแล็กซีกำลังเคลื่อนที่ห่างออกจากกัน ซึ่งบ่งบอกว่าจักรวาลกำลังขยายตัว การขยายตัวนี้สนับสนุนทฤษฎีบิกแบงที่ระบุว่าจักรวาลเริ่มต้นจากสภาวะร้อนและหนาแน่นแล้วขยายตัวออกมาเรื่อยๆ</t>
  </si>
  <si>
    <t>รังสีไมโครเวฟพื้นหลัง เป็นรังสีที่เหลือจากบิกแบงและกระจายอย่างสม่ำเสมอทั่วจักรวาล แต่รังสีไมโครเวฟที่เกิดขึ้นในปัจจุบันมักมาจากอุปกรณ์อิเล็กทรอนิกส์หรือการสื่อสารต่างๆ</t>
  </si>
  <si>
    <t>รังสีไมโครเวฟพื้นหลังเกิดขึ้นประมาณ 300,000 ปีหลังจากบิกแบง ในช่วงเวลานั้น เอกภพมีลักษณะเป็นพลาสมาอันร้อนและหนาแน่น เมื่อเอกภพเย็นลงจนอะตอมสามารถก่อตัวได้ รังสีจึงสามารถเดินทางผ่านอวกาศได้อย่างอิสระ กลายเป็นรังสีไมโครเวฟพื้นหลังที่เราสังเกตได้ในปัจจุบัน</t>
  </si>
  <si>
    <t>ยิ่งระยะทางระหว่างผู้สังเกตกับกาแล็กซีมาก ความเร็วในการเคลื่อนที่ถอยห่างก็จะมากขึ้น</t>
  </si>
  <si>
    <t>ถ้ากาแล็กซีเคลื่อนที่เข้าหาผู้สังเกตจะเกิดการเลื่อนทางน้ำเงิน แถบสเปกตรัมที่วัดได้จะมีการเปลี่ยนแปลงไปทางความยาวคลื่นสั้นลงหรือความถี่สูงขึ้น</t>
  </si>
  <si>
    <t>41611@promma.ac.th</t>
  </si>
  <si>
    <t>บุญยสุดา ประสาตร์</t>
  </si>
  <si>
    <t>การขยายตัวของเอกภพตามกฎฮับเบิล การพบรังสีไมโครเวฟพื้นหลังจากอวกาศ</t>
  </si>
  <si>
    <t>กาแล็กซี A เพราะการเคลื่อนที่ของทางแดงของกาแล็กซี A มากซึ่งจะอยู่ห่างจากผู้สังเกตมากขึ้น</t>
  </si>
  <si>
    <t xml:space="preserve">เกิดจากการที่เอกภพกำลังขยายตัว กาแล็กซีที่อยู่ไกลออกไปจะเคลื่อนที่ออกจากกัน ทำให้ความยาวคลื่นของแสงที่แผ่ออกมาถูกยืดออกไปทางแดง </t>
  </si>
  <si>
    <t>เกิดขึ้นในช่วง380,000 ปี หลังจากเกิดบิ๊กแบงลักษณะเป็นคลื่นแม่เหล็กไฟฟ้า ในรูปแบบหนึ่งที่แผ่อยู่ในเอกภพ</t>
  </si>
  <si>
    <t>ไม่เกิดการเลื่อนทางแดงแถบสเปกตรัมที่วัดได้จะมีความยาวคลื่นของแสงจะสั้นลง และย้ายไปทางด้านน้ำเงินของสเปกตรัม</t>
  </si>
  <si>
    <t>41615@promma.ac.th</t>
  </si>
  <si>
    <t>รัตนากร ทิดไชย</t>
  </si>
  <si>
    <t>1.การขยายตัวของเอกภพ 2.การแผ่รังสีไมโครเวฟพื้นหลังของจักวาล 3.การกระจายของธาตุเบา 4.การสังเกตการณ์และการจำลองทางคอมพิวเตอร์ 5.การเปลี่ยนแปลงอุณหภูมิของเอกภพ</t>
  </si>
  <si>
    <t>กาแล็กซี D จึงเป็นกาแล็กซีที่อยู่ห่างจากผู้สังเกตบนโลกมากที่สุด เนื่องจากมีการเลื่อนความถี่แดงมากที่สุดในภาพ</t>
  </si>
  <si>
    <t>การเลื่อนทางแดงนี้สามารถวัดได้โดยการสังเกตการเปลี่ยนแปลงของเส้นสเปกตรัมของแสงจากกาแล็กซี โดยเปรียบเทียบกับเส้นสเปกตรัมมาตรฐานจากธาตุที่เรารู้จัก</t>
  </si>
  <si>
    <t>การศึกษาการเลื่อนทางแดงจึงเป็นหลักฐานที่สำคัญและมีน้ำหนักในการสนับสนุนทฤษฎีบิกแบงและการขยายตัวของเอกภพ</t>
  </si>
  <si>
    <t>รังสีไมโครเวฟพื้นหลังเป็นหลักฐานสำคัญที่ช่วยให้เราทราบถึงการเกิดและวิวัฒนาการของจักรวาล ในขณะที่รังสีไมโครเวฟในปัจจุบันเป็นผลผลิตจากเทคโนโลยีที่เราสร้างขึ้นเพื่อประโยชน์ในชีวิตประจำวัน</t>
  </si>
  <si>
    <t>รังสีไมโครเวฟพื้นหลังเกิดขึ้นเมื่อประมาณ 380,000 ปีหลังจากการเกิดระเบิดใหญ่ ในช่วงที่เอกภพเย็นลงและขยายตัวจนโปร่งใสต่อโฟตอน ซึ่งทำให้โฟตอนสามารถเดินทางอย่างอิสระและกลายเป็นรังสีไมโครเวฟพื้นหลังที่เราสามารถตรวจจับได้ในปัจจุบัน</t>
  </si>
  <si>
    <t>กราฟนี้จึงยืนยันถึงกฎของฮับเบิล ซึ่งกล่าวไว้ว่า ความเร็วในการเคลื่อนที่ของกาแล็กซีจะเพิ่มขึ้นตามระยะทางที่กาแล็กซีอยู่ห่างจากผู้สังเกต</t>
  </si>
  <si>
    <t>ในทางตรงกันข้ามกับการเลื่อนทางแดง การเลื่อนทางน้ำเงินจะบ่งชี้ว่ากาแล็กซีกำลังเคลื่อนที่เข้าหาเรา</t>
  </si>
  <si>
    <t>43418@promma.ac.th</t>
  </si>
  <si>
    <t>สายลม เสริมสุขศิริมัว</t>
  </si>
  <si>
    <t>นายสายลม เสริมสุขศิริมัว</t>
  </si>
  <si>
    <t>ธาตุไฮโดรเจน(H)และเกิดขึ้นเมื่อเอกภพมีอายุได้ประมาณ300,000ปี</t>
  </si>
  <si>
    <t>Aเพราะความยาวคลื่นที่ตรวจวัดได้นั้นอยู่ในช่วงระหว่าง500-600 ดังนั้นสีของกาแล็กซีที่ผู้สังเกตุAเห็นคือ สีเหลือง</t>
  </si>
  <si>
    <t>เกิดขึ้นจากปรากฏการณ์ดอปเปลอร์ เมื่อเอกภพขยายตัวออกจึงทำให้กาแล็กซีขยับไปไกลมากขึ้นความยาวคลื่นจึงขยายจึงทำให้เห็นเป็นสีแดง</t>
  </si>
  <si>
    <t>เพราะเอกภพมีการขยายตัว ทฤษฎีบิกแบงก็เกิดจากจุดเล็กๆขยายตัวกลายเป็นสิ่งต่างๆขนาดใหญ่</t>
  </si>
  <si>
    <t>รังสีไมโครเวฟคือพลังงานที่เกิดจากอิเล็กตรอนเริ่มแรกที่ถูกเอกภพขยายให้ใหญ่ขึ้น ส่วนรังสีทั่วไปเกิดจากเทคโนโลยีต่างๆการแพร่รังสีจากธาตุกัมมันตรังสีต่างๆเกิดจากปฏิกิริยาฟิวชั่น ฟิชชั่น</t>
  </si>
  <si>
    <t>380,000ปีหลังเกิดบิกแบง และตอนที่จักวารเย็นตัวลงพอให้ตะตอมรวมตัวกันเป็นไฮโดรเจน</t>
  </si>
  <si>
    <t>ยิ่งกาแลคซี่อยู่ไกล ความเร็วที่จะออกห่างจากผู้สังเกตุก็มากขึ้นเท่านั้น</t>
  </si>
  <si>
    <t>ไม่เพราะว่าถ้ากาแล็คซี่เข้าไกล้โลกมากขึ้นความถี่ของคลื่นก็จะเพิ่มจึงทำให้เกิดการเลื่อนทางฟ้า ดังนั้นสเปกตรัมที่วัดได้ก็จะมีการเปลี่ยนแปลงตามสีของเคลื่อนเนื่องจากสีฟ้ามีความยาวขึ้นต่ำความยาวคลื่นก็จะลดลง</t>
  </si>
  <si>
    <t>41439@promma.ac.th</t>
  </si>
  <si>
    <t>สิปปกร ยิ่งยง</t>
  </si>
  <si>
    <t>ธาตุต่างๆในเอกภพ รังสีไมโครเวฟพื้นหลัง</t>
  </si>
  <si>
    <t>ธาตุที่เกิดขึ้น ไฮโดรเจนฮีเลียมและลิเธียม ช่วงเวลาหลังบิกแบง ประมาณ 3 นาที</t>
  </si>
  <si>
    <t>A เพราะไกลสุด</t>
  </si>
  <si>
    <t>เกิดจากการที่เอกภพกำลังขยายตัว ทำให้ความยาวคลื่นของแสงยืดออกจนดูเป็นสีแดงมากขึ้น</t>
  </si>
  <si>
    <t>การเลื่อนทางแดงแสดงว่าเอกภพกำลังขยายตัว ซึ่งสนับสนุนแนวคิดว่าเอกภพเริ่มต้นจากการระเบิดใหญ่ในทฤษฎีบิกแบง</t>
  </si>
  <si>
    <t>รังสีไมโครเวฟพื้นหลัง เป็นรังสีจากบิกแบง มีความยาวคลื่นสม่ำเสมอทั่วจักรวาล ส่วน รังสีไมโครเวฟในปัจจุบันมาจากแหล่งต่างๆ บนโลก เช่น เครื่องใช้ไฟฟ้า มีความยาวคลื่นไม่สม่ำเสมอ</t>
  </si>
  <si>
    <t>รังสีไมโครเวฟพื้นหลัง เกิดขึ้นประมาณ 380,000 ปีหลังจากเหตุการณ์บิ๊กแบง เมื่อเอกภพเย็นลงพอที่จะทำให้โปรตอนและอิเล็กตรอนรวมตัวกันเป็นอะตอมได้ เอกภพในขณะนั้นเป็นสถานะของ "สสารพลาสมา" ที่เริ่มโปร่งใสต่อรังสี</t>
  </si>
  <si>
    <t>ยิ่งกาแล็กซีอยู่ไกลจากเรามากเท่าไหร่ มันก็จะเคลื่อนที่ห่างจากเราออกไปเร็วขึ้นเท่านั้น</t>
  </si>
  <si>
    <t>ไม่เกิดการเลื่อนทางแดงแต่จะเกิด การเลื่อนทางน้ำเงิน แถบสเปกตรัมจะเลื่อนไปทางความยาวคลื่นสั้นมากขึ้น</t>
  </si>
  <si>
    <t>41445@promma.ac.th</t>
  </si>
  <si>
    <t>กิตติกานต์ สว่างทอง</t>
  </si>
  <si>
    <t xml:space="preserve">1. การเลื่อนไปทางแดงของสเปกตรัมกาแล็กซี 
2. รังสีไมโครเวฟพื้นหลัง 
3. ธาตุต่างๆในเอกภพ 
4. การมองเห็นย้อนกลับไปยังอดีต
</t>
  </si>
  <si>
    <t xml:space="preserve">1. ขณะเกิดบิกแบง เกิดสสารขึ้นในรูปของอนุภาคมูลฐานคือ ควาร์ก (quark) อิเล็กตรอน (electron) นิวทริโน (neutrino) และโฟตอน (photon)
2. หลังเกิดบิกแบง 10-6 วินาที อุณหภูมิของเอกภพลดลงเป็นสิบล้านล้านเคลวิน ทำให้ควาร์กเกิดการรวมตัวกัน กลายเป็นโปรตอนและนิวตรอน​
3. หลังเกิดบิกแบง 100 วินาที อุณหภูมิของเอกภพลดลงเหลือพันล้านเคลวิน เทียบได้กับอุณหภูมิของดาวฤกษ์ที่ร้อนที่สุด โปรตอน และนิวตรอน รวมกันเป็นนิวเคลียสของดิวเทอเรียม
4. หลังเกิดบิกแบง 3 นาที อุณหภูมิของเอกภพลดลงเป็นร้อยล้านเคลวิน ทำให้โปรตอนและนิวตรอน เกิดการรวมตัวเป็นนิวเคลียสของฮีเลียม
5. 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6. หลังเกิดบิกแบง 1,000 ล้านปี ภายในกาแล็กซีมีธาตุไฮโดรเจน และฮีเลียมเป็นสสารเบื้องต้น ซึ่งก่อกำเนิดเป็นดาวฤกษ์รุ่นแรกๆ </t>
  </si>
  <si>
    <t>ในกรณีที่ความเร็วต่ำ เราไม่ต้องพิจารณาผลของสัมพัทธภาพ และใช้สมการ z = / c พิจารณา ตัวอย่างเช่น กาแล็กซีมีการเลื่อนทางแดง 5% (z = 0.05) หรือบอกได้ว่ากาแล็กซีเคลื่อนที่ห่างออกไปด้วยความเร็ว 5% ของความเร็วแสง ( = 0.05c)
        ******** แต่ในกรณีที่ความเร็วถอยห่างของกาแล็กซี มากกว่า 0.1 เท่าของความเร็วแสง เราต้องใช้สูตร
	เนื่องจากมีเรื่องของทฤษฎีสัมพัทธภาพพิเศษ เวลาจะช้าลงเมื่อวัตถุเข้าใกล้ความเร็วแสง ******
          ทั้งนี้ เราสามารถแสดงให้อยู่ในรูปความสัมพันธ์ของความเร็วเข้าใกล้แสงและการเลื่อนทางแดง ได้</t>
  </si>
  <si>
    <t xml:space="preserve">เกิดจากปรากฏการณ์ด็อพเพลอร์เกิดขึ้นเมื่อแหล่งกำเนิดแสงเคลื่อนที่ห่างออกไปจากผู้สังเกต </t>
  </si>
  <si>
    <t>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พวกมันจะติดแหง่ก และวิ่งวนเวียนด้วยกระบวนการกระเจิงอยู่ใน plasma
ที่มันวนเวียน-ติดแหง่ก เพราะหลัง Big bang ใหม่ ๆ อุณหภูมิจะสูงม๊ากกกกก
และพื้นที่เอกภพในตอนนั้นยังจำกัดขนาดอยู่  photons จึงวิ่งวนเวียน
ชนโน่น นี่ นั่น ตลอดเวลาครับ
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เป็นที่มาของคำเรียก Microwave ครับ   คลื่นในย่านไมโครเวฟ
เราก็ใช้กันทุกวัน  เช่น  มือถือ  Wi-Fi  เตาไมโครเวฟ  หูฟัง Bluetooth
remote ประตูบ้าน .... และมีอีกเยอะ   ความถี่ของคลื่นวิทยุในอุปกรณ์ต่าง ๆ
ขอยกตัวอย่างดังนี้ครับ
- เตาไมโครเวฟ  อุปกรณ์ Bluetooth  2.4 GHz
- อุปกรณ์ Wi-Fi   จานส่งสัญญาณ Microwave  2.4 , 5 GHz
- RADAR  8 - 20 GHz</t>
  </si>
  <si>
    <t xml:space="preserve">  เราสามารถหาการเลื่อนทางแดงของวัตถุได้ว่า           
                    z = (-) /   = / 
                    z = การเลื่อนทางแดง
                   = ความยาวคลื่นของเส้นสเปกตรัมโดยปกติ
                    = ความยาวคลื่นของเส้นสเปกตรัมขณะที่สังเกตวัตถุนั้น
          เนื่องจากอัตราส่วนของ  / เท่ากับ  / c (ความเร็วถอยห่าง / ความเร็วแสง) เราจึงเขียนได้ว่า z =  / c อย่างไรก็ตามสมการนี้ใช้ได้ในกรณีที่ความเร็วถอยห่างของกาแล็กซี น้อยกว่า 0.1 เท่าของความเร็วแสง โดยสรุป สูตรได้ว่า d = zc / H0</t>
  </si>
  <si>
    <t>41466@promma.ac.th</t>
  </si>
  <si>
    <t>คณาธิป มงคลวัย</t>
  </si>
  <si>
    <t>Aเพราะ การเลื่อนทางแดงของกระจุกกาแล็กซีที่อยู่ห่างไกล แปรผันตามระยะทางระหว่างโลกถึงกระจุกกาแล็กซี” นั่นหมายความว่า กาแล็กซียิ่งอยู่ห่างไกลเท่าไร ปรากฏการณ์เลื่อนทางแดงก็ยิ่งมากขึ้นเท่านั้น</t>
  </si>
  <si>
    <t>เกิดเมื่อเเหล่งกำเนิดแสงออกห่างจากผู้สังเกต</t>
  </si>
  <si>
    <t>อ้างอิงจากรังสีพื้นหลังไมโคเวฟถึงสีสเปกตรัมว่าเคยเกิดการระเบิดและขยายตัวออก</t>
  </si>
  <si>
    <t>สีที่เเตกต่างแสดงให้เห็นว่ามีการขยายตัวอย่างต่อเนื่อง</t>
  </si>
  <si>
    <t>เมื่อความเร็วในการเคลื่อนที่ถอยห่างมากขึ้นระยะทางระหว่างผู้สังเกตกับกาเเล็กซีก็จะมากขึ้นซึ่งทั้งสองแปรผันตรงกัน</t>
  </si>
  <si>
    <t>มีและเปลี่ยนสี</t>
  </si>
  <si>
    <t>43481@promma.ac.th</t>
  </si>
  <si>
    <t>โชควิจิตร ประดิษฐ์พงษ์</t>
  </si>
  <si>
    <t>นายโชควิจิตร ประดิษฐ์พงษ์</t>
  </si>
  <si>
    <t>1.กาแล็กซีทรงกังหัน M51. Credit: NSO1. การเลื่อนไปทางแดงของสเปกตรัมกาแล็กซี
2.รังสีไมโครเวฟพื้นหลังจักรวาล Credit: NASA/WMAP Team2. รังสีไมโครเวฟพื้นหลัง
3.ดวงอาทิตย์ถือว่าเป็นดาวฤกษ์ที่ยังมีอายุน้อย หากเทียบกับอายุเอกภพ</t>
  </si>
  <si>
    <t>ไฮโดรเจน โปรตอน อิเล็คตรอน เกิดขึ้นหลังบิกแบงเพียง 10- 6 วินาที อุณหภูมิของเอกภพลดลงเหลือประมาณ 10 13 เคลวิน ทำให้ ควาร์กเกิดการรวมตัวกันเป็นโปรตอน</t>
  </si>
  <si>
    <t>กาแล็กซี A เพราะ ยิ่งค่ามาก หมายความว่าการเลื่อนทางแดงของวัตถุมาก ซึ่งจะอยู่ห่างจากผู้สังเกตมาก</t>
  </si>
  <si>
    <t xml:space="preserve">รังสีไมโครเวฟพื้นหลังเป็นสัญญาณเก่าแก่ที่สุดของเอกภพ เพราะเป็นรังสีความร้อนที่หลงเหลือจากบิกแบง </t>
  </si>
  <si>
    <t>เกิดขึ้นราวๆ 380,000 ปีหลังจากการระเบิดใหญ่ที่เป็นจุดกำเนิดของเอกภพ ทั่วทุกพื้นที่ของเอกภพมีคลื่นไมโครเวฟพื้นหลังอยู่ทั่วไปและมีอย่างเกือบสม่ำเสมอในทุกทิศทาง รังสีพื้นหลังแต่ละบริเวณมีความแตกต่างกันเพียงเล็กน้อย</t>
  </si>
  <si>
    <t>เมื่อความเร็วในการเคลื่อนที่ถอยห่างมากขึ้น ระยะทางระหว่างผู้สังเกตกับกาแล็กซีก็จะมากขึ้น ทั้งสองแปรผันตรงกัน</t>
  </si>
  <si>
    <t>ถ้ากาแล็กซีเคลื่อนที่ห่างออกไปจะปรากฏมีสีแดงขึ้น เรียกว่า กาแล็กซีมีการเขยื้อนไปทางสีแดงหรือ "เรดชิฟต์" แสดงว่ากาแล็กซีกำลังเคลื่อนที่ห่างออกไป สเปกตรัมจะเลื่อนไปทางสีแดง</t>
  </si>
  <si>
    <t>41603@promma.ac.th</t>
  </si>
  <si>
    <t>กัญญ์วรา หริ่งระรี่</t>
  </si>
  <si>
    <t>น.ส.กัญญ์วรา หริ่งระรี่</t>
  </si>
  <si>
    <t>ธาตุไฮโดรเจน ช่วงเวลา300,000ปีหลังบิกแบง</t>
  </si>
  <si>
    <t>A เพราะเป็นไปตามหลักปรากฏการณ์ดอปเปลอร์ แหล่งกำเนิดแสง ออก ห่าง ผู้สังเกต ไปทางสเปกตรัมสีแดง</t>
  </si>
  <si>
    <t>อาจมีผลมาจากแรงเฉื่อยที่เกิดจากการระเบิด ในอดีต</t>
  </si>
  <si>
    <t>การศึกษาการเลื่อนทางแดงของกาแล็กซีแสดงให้เห็นว่ากาแล็กซีกำลังเคลื่อนที่ห่างออกจากกัน ซึ่งบ่งบอกว่าจักรวาลกำลังขยายตัว การขยาย ตัวนี่สนับสนุนทฤษฎีบิกแบงที่ระบุว่าจักรวาลเริ่มต้นจากสภาวะร้อนและหนาแน่นแล้วขยายตัวออกมาเรือยๆ</t>
  </si>
  <si>
    <t>รังสีไมโครเวฟพื้นหลัง เป็นรังสีที่เหลือจากบิกแบงและกระจายอย่างสม่ำเสมอทั่วจักรวาล แต่รังสีไมโครเวฟที่เกิดขึ้น ในปัจจุบันมักมาจาก อุปกรณ์อิเล็กทรอนิกส์หรือการสื่อสารต่างๆ</t>
  </si>
  <si>
    <t>รังสีไมโครเวฟพื้นหลังเกิดขึ้นประมาณ 300,000 ปีหลังจากบิกแบง ใน ช่วงเวลานั้น เอกภพมีลักษณะเป็นพลาสมาอันร้อนและหนาแน่น เมื่อเอกภพเย็นลงจนอะตอมสามารถก่อตัวได้ รังสีจึงสามารถเดินทางผ่านอวกาศได้อย่างอิสระ กลายเป็นรังสีไมโครเวฟพื้นหลังที่เราสังเกตได้ในปัจจุบัน</t>
  </si>
  <si>
    <t>43424@promma.ac.th</t>
  </si>
  <si>
    <t>ไอยวริญ คงสุด</t>
  </si>
  <si>
    <t>นางสาวไอยวริญ คงสุด</t>
  </si>
  <si>
    <t>ธาตุไฮโดรเจน ช่วงเวลา 300,000 ปีหลังบิ๊กแบง</t>
  </si>
  <si>
    <t>A เพราะเป็นไปตามหลักปรากฎการณ์ดอปเปลอร์ แหล่งกำเนิดแสง ออกห่างจากผู้สังเกต ไปทางสเปกตรัมสีแดง</t>
  </si>
  <si>
    <t>การศึกษาการเลื่อนทางแดงของกาแล็กซีแสดงให้เห็นว่ากาแล็กซีกำลังเคลื่อนที่ห่างออกจากกัน ซึ่งบ่งบอกว่าจักรวาลกำลังขยายตัวนี้สนับสนุนทฤษฎีบิกแบงที่ระบุว่าจักรวาลเริ่มต้นจากสภาวะร้อนและหนาแน่นแล้วขยายตัวออกมาเรื่อยๆ</t>
  </si>
  <si>
    <t>รังสีไมโครเวฟพื้นหลัง เป็นรังสีที่เหลือจากบิกแบงและกระจายอย่างสม่ำเสมอทั่วจักรวาล แต่รังสีไมโครเวฟที่เกิดขึ้นปัจจุบันมาจากอุปกรณ์อิเล็กทรอนิกส์หรือการสื่อสารต่างๆ</t>
  </si>
  <si>
    <t>รังสีไมโครเวฟพื้นหลังเกิดขึ้นประมาณ 300,000 ปีหลังจากบอกแบงในช่วงเวลานั้น เอกภพมีลักษณะเป็นพลาสมาอันร้อนและหนาแน่น เมื่อเอกภพเย็นลงจนอะตอมสามารถก่อตัวได้ รังสีจึงสามารถเดินทางผ่านอวกาศได้อย่างอิสระ กลายเป็นรังสีไมโครเวฟพื้นหลังที่เราสังเกตได้ในปัจจุบัน</t>
  </si>
  <si>
    <t>ถ้ากาแล็กซีเคลื่อนที่เข้าหาผู้สังเกตจะเกิดการเลื่อนทางน้ำเงิน แถบสเปกตรัมที่วัดได้จะมีการเปลี่ยนแปลงไปทางความยาวคลื่นสั้นลงหรือความถี่มากขึ้น</t>
  </si>
  <si>
    <t>41607@promma.ac.th</t>
  </si>
  <si>
    <t>ชญาณิช จัตตุพรพงษ์</t>
  </si>
  <si>
    <t>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การค้นพบไมโครเวฟพื้นหลังที่กระจายตัวอย่างสม่ำเสมอทุกทิศทางและสอดคล้องกับอุณหภูมิเฉลี่ยของอวกาศมีค่าประมาณ 2.73 เคลวิน</t>
  </si>
  <si>
    <t>ไฮโดรเจน เกิดหลังจากบิกแบง 300,000ปี</t>
  </si>
  <si>
    <t>A เพราะกาแล็กซีเคลื่อนที่ห่างออกไปจากผู้สังเกต สเปกตรัมจึงเลื่อนไปทางแดง</t>
  </si>
  <si>
    <t>เลื่อนไปทางแดงของสเปกตรัมของกาแล็กซีที่อยู่ห่างไกลบ่งชี้ว่าเอกภพกำลังขยายตัว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</si>
  <si>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ต่างตรงแหล่งกำเนิด รังสีไมโครเวฟที่เกิดขึ้นในปัจจุบันคือคลื่นวิทยุที่มีความถี่สูง ส่วนรังสีไมโครเวฟพื้นหลังมาจาก "บิ๊กแบง"</t>
  </si>
  <si>
    <t>เป็นแสงเรืองค้างของแสงในเอกภพที่เกิดขึ้นราว 380,000 ปีหลังจากการระเบิดใหญ่ที่เป็นจุดกำเนิดของเอกภพ เอกภพในขณะนั้นขณะนั้นมีอุณหภูมิสูงมากที่ 3,000 เคลวิน</t>
  </si>
  <si>
    <t>กาแล็กซีที่อยู่ไกลจะเคลื่อนที่เร็วกว่ากาแล็กซีที่อยู่ใกล้</t>
  </si>
  <si>
    <t>ไม่ ถ้ากาแล็กซีเคลื่อนที่เข้าหาเรา แถบสเปกตรัมจะเลื่อนทางน้ำเงิน</t>
  </si>
  <si>
    <t>41364@promma.ac.th</t>
  </si>
  <si>
    <t>ธชมน ปักษาสวย</t>
  </si>
  <si>
    <t>นางสาวธชมน ปักษาสวย</t>
  </si>
  <si>
    <t>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t>
  </si>
  <si>
    <t>ไฮโดรเจนเกิด หลังบิกแบง 300,000 ปี อุณหภูมิลดลงเหลือ 10,000 เคลวิน นิวเคลียสของไฮโดรเจนและ ฮีเลียมดึงอิเล็กตรอนเข้ามาอยู่ในวงโคจร เกิด เป็นอะตอมไฮโดรเจนและฮีเลียม</t>
  </si>
  <si>
    <t>เมื่อความเร็วในการเคลื่อนที่ถอยห่างมากขึ้นระยะทางระหว่างผู้สังเกตกับกาแล็คซีก็จะมากขึ้นทั้งสองแปรผันตรงกัน</t>
  </si>
  <si>
    <t>คลื่นไมโครเวฟพื้นหลัง คือ "สภาพปัจจุบัน" ของเอกภพ  ที่มีคลื่นแม่เหล็กไฟฟ้า (คลื่นวิทยุ)
แพร่กระจายอยู่ทุกแห่งหนในเอกภพ  คลื่นวิทยุเหล่านี้เป็นร่องรอยของอนุภาค Photons ในอดีต</t>
  </si>
  <si>
    <t>เกิดขึ้นราว 380,000 ปีหลังจากการระเบิดใหญ่ที่เป็นจุดกำเนิดของเอกภพ เอกภพมีลักษณะ เป็นคลื่นแม่เหล็กไฟฟ้ารูปแบบหนึ่งที่แผ่อยู่ในเอกภพ</t>
  </si>
  <si>
    <t>ความเร็วในการเคลื่อนที่ถอยห่างจะมากหรือน้อยขึ้นอยู่กับระยะทางระหว่างผู้สัเกตกับกาแล็กซี</t>
  </si>
  <si>
    <t xml:space="preserve">ถ้าเคลื่อนที่เข้าหาเรา กาแล็กซีจะปรากฏมีสีน้ำเงินขึ้น เรียกว่า เขยื้อนไปทางสีน้ำเงินหรือ "บลูชิฟต์" </t>
  </si>
  <si>
    <t>41432@promma.ac.th</t>
  </si>
  <si>
    <t>พิทาย บานแย้ม</t>
  </si>
  <si>
    <t>พิทาย บานเเย้ม</t>
  </si>
  <si>
    <t>การขยายเอกภพเเละคลื่นไมโครเวฟ</t>
  </si>
  <si>
    <t>Aใช้วิธีประกฎการณ์ทางเเดง คือAมีความยางคลื่นมาก</t>
  </si>
  <si>
    <t>เอกภพเรากำลังขยายทำให้การเลื่อนทางเเดงขยายตาม</t>
  </si>
  <si>
    <t>รังสีไมโครเวฟพื้นหลังคือสภาพของเอกภพเเละรังสีไมโครเวฟคือทฤษฎี</t>
  </si>
  <si>
    <t>กาเเล็ตซีอยู่ใกล้จะช้า กาเเล็กซีไกลจะเร็ว</t>
  </si>
  <si>
    <t>ความถี่คลื่นมาก หยนาเเน่นมาก็ทำให้เป็นทางเคลื่อนทางน้ำเงิน</t>
  </si>
  <si>
    <t>43414@promma.ac.th</t>
  </si>
  <si>
    <t>ปัณณวัฒน์ บัวหลวง</t>
  </si>
  <si>
    <t>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t>
  </si>
  <si>
    <t>พจนานุภาพฉบับบันณิต</t>
  </si>
  <si>
    <t>เพราะอุณหภูมิตาม</t>
  </si>
  <si>
    <t>เกิดขึ้นจากการเลื่อนของดวงอาทิตย์</t>
  </si>
  <si>
    <t>การสนับสนุนทางความรู้</t>
  </si>
  <si>
    <t>เกิดขึ้นจากดวฃอาทิตย์</t>
  </si>
  <si>
    <t>ช่วง100ปีก่อนเกิดจากแสงดวงอาทิตย์</t>
  </si>
  <si>
    <t>จะเกิดช่วงมากที่สุดบริเวณ100-200</t>
  </si>
  <si>
    <t>ดาวโลกและดาวอื่นๆจะออกห่าง</t>
  </si>
  <si>
    <t>41631@promma.ac.th</t>
  </si>
  <si>
    <t>ธนเชษฐ์ สงคราม</t>
  </si>
  <si>
    <t>หลักฐานสำคัญที่สนับสนุนทฤษฎีบิกแบงคือการขยายตัวของเอกภพซึ่งอธิบายด้วยกฎฮับเบิล</t>
  </si>
  <si>
    <t>ไฮโดรเจน ประมาณ13,000ล้านปีก่อน</t>
  </si>
  <si>
    <t>เอเพราะว่าเออยู่ไกลกว่า</t>
  </si>
  <si>
    <t>ไม่แตกต่างเพราะว่า รังสีไมโครเวฟยังไงก็คือรังสีไมโครเวฟ</t>
  </si>
  <si>
    <t>Galaxy เดินทางได้อย่างรวดเร็ว</t>
  </si>
  <si>
    <t>เกิดการเคลื่อนที่และแถบ สเปกตรัมที่วัดจะพุ่งสูงขึ้น</t>
  </si>
  <si>
    <t>43421@promma.ac.th</t>
  </si>
  <si>
    <t>ธีราภรณ์ อ่วมเนตร</t>
  </si>
  <si>
    <t>หลักฐานสำคัญที่สนับสนุนทฤษฎีบิกแบง</t>
  </si>
  <si>
    <t>ไฮโดรเจน ฮีเลียม ลิเทียม เกิดขึ้นในช่วงการสังเคราะห์นิวเคลียสหลังบิกแบง</t>
  </si>
  <si>
    <t>D เพราะสั้นที่สุด</t>
  </si>
  <si>
    <t>รังสีไมโครเวฟพื้นหลังเป็นคลื่นแม่เหล็กไฟฟ้ารูปแบบหนึ่งที่แผ่อยู่ในเอกภพ 
รังสีไมโครเวฟปัตจุบันเป็นคลื่นความถี่วิทยุชนิดหนึ่งที่มีความถี่อยู่ระหว่าง 0.3GHz - 300GHz ส่วนในการใช้งานนั้นส่วนมากนิยมใช้ความถี่ระหว่าง 1GHz - 60GHz เพราะเป็นย่านความถี่ที่สามารถผลิตขึ้นได้ด้วยอุปกรณ์อิเล็กทรอนิกส์</t>
  </si>
  <si>
    <t>20,000</t>
  </si>
  <si>
    <t>43419@promma.ac.th</t>
  </si>
  <si>
    <t>ชญาณทิพย์ พราหมณ์มณีแดง</t>
  </si>
  <si>
    <t>ชญาณทิพย์  พราหมณ์มณีแดง</t>
  </si>
  <si>
    <t>A เพราะเป็นไปตามหลักปรากฏการณ์ดอปเปลอร์ แหล่งกำเนิดแสง ออก ห่าง ผู้สังเกต ไปทางสเปกตรัมสีแตง</t>
  </si>
  <si>
    <t>การศึกษาการเลื่อนทางแดงของกาแล็กซีแสดงให้เห็นว่ากาแล็กซีกำลังเคลื่อนที่ห่างออกจากกัน ซึ่งบุ่งบอกว่าจักรวาลกำลังขยายตัว การขยาย ตัวนี้สนับสนุนทฤษฎีบิกแบงที่ระบุว่าจักรวาลเริ่มต้นจากสภาวะร้อนและหนาแน่นแล้วขยายตัวออกมาเรือยๆ</t>
  </si>
  <si>
    <t>รังสีไมโครเวฟพื้นหลัง เป็นรังสีที่เหลือจากบิกแบงและกระจายอย่างสมำเสมอทั่วจักรวาล แต่รังสีไมโครเวฟที่เกิดขึ้น ในปัจจุบันมักมาจาก อุปกรณ์อิเล็กทรอนิกส์หรือการสื่อสารต่างๆ</t>
  </si>
  <si>
    <t>รังสีไมโครเวฟพื้นหลังเกิดขึ้นประมาณ 300,000 ปีหลังจากบิกแบง ใน ช่วงเวลานั้น เอกภพมีลักษณะเป็นพลาสมาอันร้อนและหนาแน่น เมือเอกภพเย็นลงจนอะตอมสามารถก่อตัวได้รังสีจึงสามารถเดินทางผ่านอวกาศได้อย่างอิสระ กลายเป็นรังสีไมโครเวฟพื้นหลังที่เราสังเกตได้ใน ปัจจุบัน</t>
  </si>
  <si>
    <t>ยิงระยะทางระหว่างผู้สังเกตกับกาแล็กซีมาก ความเร็วในการเคลื่อนที่ถอยห่างก็จะมากขึน</t>
  </si>
  <si>
    <t>41518@promma.ac.th</t>
  </si>
  <si>
    <t>สรวิชญ์ ดอกไม้</t>
  </si>
  <si>
    <t>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t>
  </si>
  <si>
    <t>ธาตุแรกที่เกิดขึ้นในเอกภพหลังจากบิกแบงคือไฮโดรเจน (Hydrogen) และฮีเลียม (Helium) เกิดขึ้นในช่วงประมาณ 3 นาทีหลังจากบิกแบง (Big Bang) โดยประมาณ 75% ของมวลทั้งหมดในเอกภพในขณะนั้นเป็นไฮโดรเจน และ 25% เป็นฮีเลียม</t>
  </si>
  <si>
    <t>กาแล็กซีที่อยู่ห่างจากผู้สังเกตบนโลกมากที่สุดคือกาแล็กซี D เพราะแถบสเปกตรัมของมันมีการเลื่อนไปทางแดง (Redshift) มากที่สุด ซึ่งบ่งชี้ว่ากาแล็กซีกำลังเคลื่อนที่ออกห่างจากโลกด้วยความเร็วสูงสุดตามหลักการของการขยายตัวของเอกภพ (Cosmic Expansion)</t>
  </si>
  <si>
    <t>ความแตกต่างหลักระหว่างรังสีไมโครเวฟพื้นหลังและรังสีไมโครเวฟในปัจจุบันอยู่ที่แหล่งที่มาและความสำคัญทางวิทยาศาสตร์และเทคโนโลยี.</t>
  </si>
  <si>
    <t>ระยะทางของกาแล็กซีที่ห่างจากผู้สังเกตมากขึ้น ความเร็วในการเคลื่อนที่ออกจากผู้สังเกตก็จะยิ่งเพิ่มขึ้น สอดคล้องกับกฎของฮับเบิล (Hubble's Law) ที่ระบุว่าความเร็วที่กาแล็กซีเคลื่อนที่ออกไปนั้นแปรผันตรงกับระยะทางจากผู้สังเกต</t>
  </si>
  <si>
    <t>ถ้ากาแล็กซีเคลื่อนที่เข้าหาผู้สังเกต จะไม่เกิดการเลื่อนไปทางแดง (Redshift) แต่จะเกิดการเลื่อนไปทางน้ำเงิน (Blueshift) แทน ซึ่งหมายความว่าแถบสเปกตรัมจะเลื่อนไปทางความยาวคลื่นสั้นลง เมื่อเทียบกับตำแหน่งเดิมของมัน</t>
  </si>
  <si>
    <t>43507@promma.ac.th</t>
  </si>
  <si>
    <t>ณรงค์ฤทธิ์ พรายยงค์</t>
  </si>
  <si>
    <t>นาน ณรงค์ฤทธิ์ พรายยงค์</t>
  </si>
  <si>
    <t>คลื่นไมโครเวฟพื้นหลัง และการเคลื่อนที่ออกจากกันของกาแล็คซี่ืี่เกิดจากแรงระเบิด</t>
  </si>
  <si>
    <t>ไฮโดรเจน ฮีเลียม ลิเทียม เกิดขึ้นหลังจากบิ๊กแบงประมาณ3นาที ถึง 20นาที</t>
  </si>
  <si>
    <t>กาแล็คซี่A เพราะเลื่อนไปทางแดงมากที่สุด</t>
  </si>
  <si>
    <t>เพราะเป็นการศึกษาการเคลื่อนที่ของกาแล็คซี่ซึ่งเกิดจากแรงระเบิดของบิ๊กแบง</t>
  </si>
  <si>
    <t>ต่างกันที่ต้นกำเนิด อุณหภูมิ พลังงาน และการกระจายตัว</t>
  </si>
  <si>
    <t>เกิดขึ้นในช่วง380,000ปีหลังจากการระเบิด และเอกภพในตอนนั้นกำลังขยายตัวออกเรื่อยๆ ไปพร้อมกับอุณหภูมิที่ลดลงจากการกระจายตัว</t>
  </si>
  <si>
    <t>ยิ่งระยะทางระหว่างผู้สังเกตุกับกาแล็คซี่อยู่ห่างกันเท่าไหร่ ความเร็วในการเคลื่อนที่ก็จะมากขึ้น</t>
  </si>
  <si>
    <t>ไม่เกิด และแถบสเปกตรัมจะเลื่อนไปทางสีน้ำเงิน</t>
  </si>
  <si>
    <t>41464@promma.ac.th</t>
  </si>
  <si>
    <t>อนันตญา แสงจันทร์</t>
  </si>
  <si>
    <t>นางสาว อนันตญา แสงจันทร์</t>
  </si>
  <si>
    <t>การขยายตัวของเอกภพซึ่งอธิบายด้วยกฎฮับเบิล และ การค้นพบไมโครเวฟพื้นหลังที่กระจายตัวอย่างสม่ำเสมอทุกทิศทาง</t>
  </si>
  <si>
    <t>D เพราะการเลื่อนทางแดงมากที่สุด เพราะถ้า เลื่อนทางแดงมากแสดงว่ามีดารขยายตัวมาก</t>
  </si>
  <si>
    <t>เกิดขึ้นจากการขยายตัวของเอกภพและการ เคลื่อนที่ของกาแล็กซี่ที่ขนายห่างออกไป</t>
  </si>
  <si>
    <t>เพราะมีการขยายตัวของเอกภพที่ยังไม่สิ้นสุด ตั้งแต่ปรากฏการณ์การเกิดบิกแบงจนถึง ปัจจุบัน</t>
  </si>
  <si>
    <t>แตกต่างเนื่องจากรังสีไมโครเวฟจากพื้นหลัง พบรังสีได้ทุกทิศทางและต่อเนื่องไม่สามารถ หาจุดของรังสีได้ แต่ถ้ารังสีไมโครเวฟจากบน โลกจะสามารถหาจุดที่ปล่อยรังสีได้ และไม่ กระจาย</t>
  </si>
  <si>
    <t>ประมาณหมื่นล้านปีมาแล้ว เป็นรังสีที่มาจาก การเกิดระเบิดของบิกแบง และเอกภพขณะนั้น ว่างเปล่าแต่มีพลังงานมาก</t>
  </si>
  <si>
    <t>สรุปว่า ความเร็วในการเคลื่อนที่ของกาแล็กซี ออกจาก ผู้สังเกตแปรผันตรงกับระยะทาง ระหว่างกาแล็กซี กับผู้สังเกต หรือมีความ หมายว่ากาแล็กซีที่อยู่ไกล เคลื่อนที่ออกไป จากผู้สังเกตด้วยความเร็วที่มากกว่า กาแล็กซี ที่อยู่ใกล้ เรียกว่า กฏฮับเบิล-เลอแมทร์ (Hubble-Lemaitre's law) ซึ่งความสัมพันธ์ ระหว่าง ความเร็วในการเคลื่อนที่ออกจากผู้ สังเกตกับ ระยะทางระหว่างกาแล็กซีกับผู้ สังเกต</t>
  </si>
  <si>
    <t>ไม่ เพราะเป็นการเลื่อนทางน้ำเงิน สเปคตรัม จะเลื่อนหาสีน้ำเงินมาก เพราะเอกภพมีการบีบ ตัว</t>
  </si>
  <si>
    <t>41441@promma.ac.th</t>
  </si>
  <si>
    <t>เอกภวิษย์ พงษ์พิพัฒน์</t>
  </si>
  <si>
    <t>เอกภพเป็นที่ว่างที่มีอาณาเขตกว้างใหญ่ไพศาล จนไม่สามารถกำหนดขอบเขตได้ ในเอกภพประกอบไปด้วยหลายๆ กลุ่มดาว เรียกว่า กาแล็กซี (Galaxy) ภายในกาแล็กซีประกอบไปด้วยดวงดาวมากมายหลายร้อยล้านดวง ทั้งดาวฤกษ์ ดาวเคราะห์ ดาวหาง ควาร์ก ฝุ่น และกลุ่มเนบิวลา เช่นเดียวกับกลุ่มดาวที่โลกเราอยู่คือ กาแล็กซีทางช้างเผือก (Milky Way)</t>
  </si>
  <si>
    <t xml:space="preserve">   ต้นคริสต์ศตวรรษที่ 20 เอ็ดวิน ฮับเบิล ทำการศึกษาความสัมพันธ์ระยะทางของกระจุกกาแล็กซี
กับการเลื่อนทางแดง (Redshift) แล้วพบว่า “การเลื่อนทางแดงของกระจุกกาแล็กซีที่อยู่ห่างไกล แปรผันตามระยะทางระหว่างโลกถึงกระจุกกาแล็กซี” นั่นหมายความว่า กาแล็กซียิ่งอยู่ห่างไกลเท่าไร ปรากฏการณ์เลื่อนทางแดงก็ยิ่งมากขึ้นเท่านั้น ตัวอย่างในภาพที่ 1 แสดงให้เห็นว่า กระจุกกาแล็กซีเวอร์โก ซึ่งอยู่ห่างจากโลกประมาณ 50 – 70 ล้านปีแสง เคลื่อนที่ออกจากโลกด้วยความเร็ว 1,200 </t>
  </si>
  <si>
    <t xml:space="preserve">ไมโครเวฟที่เรารู้จัก
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เป็นที่มาของคำเรียก Microwave ครับ   คลื่นในย่านไมโครเวฟ
เราก็ใช้กันทุกวัน  เช่น  มือถือ  Wi-Fi  เตาไมโครเวฟ  หูฟัง Bluetooth
remote ประตูบ้าน .... และมีอีกเยอะ   ความถี่ของคลื่นวิทยุในอุปกรณ์ต่าง ๆ
ขอยกตัวอย่างดังนี้ครับ
- เตาไมโครเวฟ  อุปกรณ์ Bluetooth  2.4 GHz
- อุปกรณ์ Wi-Fi   จานส่งสัญญาณ Microwave  2.4 , 5 GHz
- RADAR  8 - 20 GHz
ไมโครเวฟพื้นหลัง  อันนี้อธิบายยาวหน่อยนะครับ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พวกมันจะติดแหง่ก และวิ่งวนเวียนด้วยกระบวนการกระเจิงอยู่ใน plasma 
ที่มันวนเวียน-ติดแหง่ก เพราะหลัง Big bang ใหม่ ๆ อุณหภูมิจะสูงม๊ากกกกก
และพื้นที่เอกภพในตอนนั้นยังจำกัดขนาดอยู่  photons จึงวิ่งวนเวียน
ชนโน่น นี่ นั่น ตลอดเวลาครับ
</t>
  </si>
  <si>
    <t xml:space="preserve">คลื่นไมโครเวฟพื้นหลังของอวกาศ เป็นแสงเรืองค้างของแสงในเอกภพที่เกิดขึ้นราว 380,000 ปีหลังจากการระเบิดใหญ่ที่เป็นจุดกำเนิดของเอกภพ </t>
  </si>
  <si>
    <t xml:space="preserve">กราฟของความสัมพันธ์
กราฟของความสัมพันธ์ r คือเซตของจุดในระนาบx, y โดยที่แต่ละจุดคือสมาชิกของความสัมพันธ์ r นั่นเอง อธิบายให้เข้าใจง่ายคือ เมื่อเราได้เซตของความสัมพันธ์ r ที่มีสมาชิกในเซตคือคู่อันดับแล้ว เราก็นำคู่อันดับแต่ละคู่มาเขียนกราฟนั่นเอง
</t>
  </si>
  <si>
    <t>41423@promma.ac.th</t>
  </si>
  <si>
    <t>กฤติน บำเพ็ญธรรม</t>
  </si>
  <si>
    <t xml:space="preserve">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t>
  </si>
  <si>
    <t>ไฮโดรเจน 13000ล้านปี</t>
  </si>
  <si>
    <t>A เพราะมีความถี่เยอะ</t>
  </si>
  <si>
    <t>ความยาวของคลื่น</t>
  </si>
  <si>
    <t>เกิดขึ้นประมาณ 380,000 ปีหลังจากการระเบิดใหญ่ที่เป็นจุดกำเนิดของเอกภพ</t>
  </si>
  <si>
    <t>ความเร็วในการถอยห่างของกาเเล็คซี่กัยระยะทางที่มนุษย์กับกาเเล็คซี่</t>
  </si>
  <si>
    <t>41344@promma.ac.th</t>
  </si>
  <si>
    <t>พีรวิชญ์ น้อยจำรัส</t>
  </si>
  <si>
    <t>การขยายตัวของจักรวาล
รังสีไมโครเวฟพื้นหลังของจักรวาล</t>
  </si>
  <si>
    <t>.</t>
  </si>
  <si>
    <t>1. **การเลื่อนทางแดงจากการขยายตัวของเอกภพ (Cosmological Redshift):** เกิดจากการขยายตัวของเอกภพ ทำให้ระยะห่างระหว่างกาแล็กซีและผู้สังเกต (เช่น โลก) เพิ่มขึ้น
2. **การเลื่อนทางแดงจากการเคลื่อนที่ (Doppler Redshift):** เกิดจากการเคลื่อนที่ของกาแล็กซีออกห่างจากผู้สังเกต เช่นเดียวกับการเลื่อนทางโดปเปลอร์ของเสียง
3. **การเลื่อนทางแดงจากแรงโน้มถ่วง (Gravitational Redshift):** เกิดจากแสงที่ต้องผ่านบริเวณที่มีแรงโน้มถ่วงสูง เช่น ใกล้หลุมดำ ทำให้ความยาวคลื่นของแสงเพิ่มขึ้น
การเลื่อนทางแดงเป็นหนึ่งในหลักฐานที่สำคัญในการพิสูจน์ว่าเอกภพกำลังขยายตัว</t>
  </si>
  <si>
    <t xml:space="preserve">การศึกษาการเลื่อนทางแดงของกาแล็กซีเป็นหนึ่งในหลักฐานสำคัญที่สนับสนุนทฤษฎีบิกแบง เนื่องจากมันแสดงให้เห็นว่าเอกภพกำลังขยายตัว ซึ่งเป็นหนึ่งในข้อเสนอหลักของทฤษฎีนี้ การขยายตัวของเอกภพสามารถอธิบายได้โดยสังเกตการเลื่อนทางแดงในแสงที่มาจากกาแล็กซีห่างไกล ข้อมูลนี้เชื่อมโยงกับทฤษฎีบิกแบงได้อย่างไร:
</t>
  </si>
  <si>
    <t xml:space="preserve">รังสีไมโครเวฟพื้นหลังของจักรวาล (Cosmic Microwave Background Radiation, CMB) แตกต่างจากรังสีไมโครเวฟที่เกิดขึ้นในปัจจุบันในหลายด้าน ทั้งในแง่ของที่มาและลักษณะทางกายภาพ:
</t>
  </si>
  <si>
    <t>รังสีไมโครเวฟพื้นหลังของจักรวาล (Cosmic Microwave Background, CMB) เป็นรังสีที่เกิดขึ้นจากช่วงเวลาประมาณ 380,000 ปีหลังบิกแบง เมื่อเอกภพเย็นลงพอที่จะทำให้อนุภาคของแสง (โฟตอน) สามารถเคลื่อนที่ได้อย่างอิสระโดยไม่ถูกกักขังจากอนุภาคของสสารที่มีประจุ เช่น โปรตอนและอิเล็กตรอน เหตุการณ์นี้เรียกว่า ยุคแห่งการแยกตัวของแสง (Epoch of Recombination)</t>
  </si>
  <si>
    <t>ยิ่งระยะทางระหว่างผู้สังเกตุกับกาแล็กซี่เพิ่มมากขึ้นเท่าไหร่ความเร็วในการเคลื่อนที่ถอยห่างก็จะยิ่งเพิ่มขึ้น</t>
  </si>
  <si>
    <t xml:space="preserve">ถ้ากาแล็กซีเคลื่อนที่เข้าหาผู้สังเกต จะไม่เกิดการ เลื่อนทางแดง (Redshift) แต่จะเกิดปรากฏการณ์ตรงกันข้าม คือ การเลื่อนทางน้ำเงิน (Blueshift)
</t>
  </si>
  <si>
    <t>43496@promma.ac.th</t>
  </si>
  <si>
    <t>นฤเดช พุกาด</t>
  </si>
  <si>
    <t>หลักฐานสำคัญที่สนับสนุนทฤษฎีบิกแบง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t>
  </si>
  <si>
    <t xml:space="preserve">ดวงดาวที่เราเห็นบนท้องฟ้ามีทั้งที่อยู่ใกล้และไกลจากโลกเรามาก การวัดระยะทางของดาวเคราะห์ที่อยู่ใกล้จะใช้การส่งเรดาร์ซึ่งเป็นคลื่นไมโครเวฟมีความเร็วเท่าแสงไปยังดาวเคราะห์แล้วให้สะท้อนกลับมามีหน่วย เป็นหน่วยดาราศาสตร์(AU) โดยที่ 1AU = 149.6 ล้านกิโลเมตร สำหรับดาวฤกษ์ที่อยู่ไกลมีวิธีการวัดได้หลายวิธี มีหน่วยวัดระยะทางเป็นปีแสง (ly) หรือพาร์เซก (pc ) โดยที่ 1 ly = 9.46 ล้านล้านกิโลเมตร และ 1 pc = 3.26 ปีแสง </t>
  </si>
  <si>
    <t>ไมโครเวฟ ที่เรารู้จักกันในสิ่งของรอบตัว  มันคือ "คลื่นวิทยุ" นั่นเองครับ
แต่เป็นคลื่นวิทยุที่มีความถี่สูงมากระดับหลาย GHz  จนมีความยาวคลื่นสั้นมาก
เป็นที่มาของคำเรียก Microwave ครับ   คลื่นในย่านไมโครเวฟ
เราก็ใช้กันทุกวัน  เช่น  มือถือ  Wi-Fi  เตาไมโครเวฟ  หูฟัง Bluetooth
remote ประตูบ้าน .... และมีอีกเยอะ   ความถี่ของคลื่นวิทยุในอุปกรณ์ต่าง ๆ
ขอยกตัวอย่างดังนี้ครับ
- เตาไมโครเวฟ  อุปกรณ์ Bluetooth  2.4 GHz
- อุปกรณ์ Wi-Fi   จานส่งสัญญาณ Microwave  2.4 , 5 GHz
- RADAR  8 - 20 GHz
ไมโครเวฟพื้นหลัง  อันนี้อธิบายยาวหน่อยนะครับ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พวกมันจะติดแหง่ก และวิ่งวนเวียนด้วยกระบวนการกระเจิงอยู่ใน plasma
ที่มันวนเวียน-ติดแหง่ก เพราะหลัง Big bang ใหม่ ๆ อุณหภูมิจะสูงม๊ากกกกก
และพื้นที่เอกภพในตอนนั้นยังจำกัดขนาดอยู่  photons จึงวิ่งวนเวียน
ชนโน่น นี่ นั่น ตลอดเวลาครับ
จนกระทั่ง 380,000 ปี ต่อมาหลัง Big bang  เมื่อเอกภพเย็นตัวลงมากแล้ว
เหลืออุณหภูมิประมาณ 3,000 Kelvin ..... Photons เหล่านั้นจึงสามารถ "หลุด" ออกมาได้  
และวิ่งเป็นเส้นตรงออกมาตาม spcae time ที่ขยายออกมา
และ ..... เมื่อเวลาผ่านไปนานแสนนานจนถึงปัจจุบัน  photon ชุดนั้น
ได้วิ่งออกไปตามการขยายตัวของเอกภพ</t>
  </si>
  <si>
    <t>400</t>
  </si>
  <si>
    <t>ถ้ากาแล็กซีเคลื่อนที่เขา้ หาสังเกตจะเกิดการเลื่อนทางแดงหรือไม ่ และแถบสเปกตรัมที่วัดได้จะมีการเปลี่ยนแปลง</t>
  </si>
  <si>
    <t>41391@promma.ac.th</t>
  </si>
  <si>
    <t>พรปยุต แซ่โก</t>
  </si>
  <si>
    <t xml:space="preserve">ไฮโดรเจน เกิดขึ้นประมาณ 380,000 ปีหลังจากบิ๊กแบง </t>
  </si>
  <si>
    <t>มากที่สุดคือกาแล็กซี D เนื่องจากแถบสีของสเปกตรัมเลื่อนไปทางด้านขวาของภาพมากที่สุด ซึ่งหมายถึงการเลื่อนสเปกตรัมไปยังความยาวคลื่นที่ยาวขึ้น (หรือไปทางสีแดงในสเปกตรัมแสง) มากที่สุด</t>
  </si>
  <si>
    <t>เกิดจาก การขยายตัวของเอกภพ ซึ่งทำให้ความยาวคลื่นของแสงถูกยืดออก โดยกาแล็กซีที่อยู่ไกลมากจะมีการเลื่อนไปทางแดงสูงขึ้นตามระยะทาง</t>
  </si>
  <si>
    <t>เพราะมันแสดงให้เห็นว่าเอกภพกำลังขยายตัวอย่างต่อเนื่อง ซึ่งเป็นสิ่งที่ทฤษฎีบิกแบงคาดการณ์ไว้ตั้งแต่แรก</t>
  </si>
  <si>
    <t>รังสีไมโครเวฟพื้นหลังจะมีความเข้มต่ำและกระจายอยู่ทั่วทุกที่ในเอกภพ
ส่วน รังสีไมโครเวฟปัจจุบันมักเป็นรังสีที่เกิดจากแหล่งกำเนิดที่มนุษย์สร้างขึ้น มีความเข้มและอุณหภูมิสูงกว่า และถูกใช้ในเทคโนโลยีและการสื่อสารในชีวิตประจำวัน</t>
  </si>
  <si>
    <t>380000ปีหลังการเกิดบิ๊กแบง ซึ่งเป็นช่วงเวลาที่เอกภพเริ่มเย็นลงพอที่จะให้โปรตอนและอิเล็กตรอนรวมตัวเป็นอะตอมได้ ทำให้เอกภพสามารถปล่อยรังสีออกมาได้อย่างอิสระ</t>
  </si>
  <si>
    <t>กาแล็กซีที่อยู่ไกลจากผู้สังเกตจะเคลื่อนที่ถอยห่างด้วยความเร็วที่สูงขึ้น แสดงถึงการขยายตัวของเอกภพ</t>
  </si>
  <si>
    <t xml:space="preserve"> จะเกิดการ เลื่อนไปทางน้ำเงิน แทนการเลื่อนไปทางแดง และแถบสเปกตรัมที่วัดได้จะเลื่อนไปทางช่วงความยาวคลื่นที่สั้นลง</t>
  </si>
  <si>
    <t>41677@promma.ac.th</t>
  </si>
  <si>
    <t>ธีรภัทร ร่ายเรือง</t>
  </si>
  <si>
    <t>การขยายตัวของจักรวาล รังสีพื้นหลังของจักรวาล</t>
  </si>
  <si>
    <t>ไฮโดรเจน ฮีเลียม ลิเทียม เบอเรียม 300000ปีหลังบิกแบง</t>
  </si>
  <si>
    <t>การสังเกตการณ์ในยุคดึกดำบรรพ์ของจักรวาล
การเคลื่อนที่ไปยังช่วงคลื่นที่ยาวขึ้น
เทคโนโลยีการสังเกตการณ์</t>
  </si>
  <si>
    <t>การขยายตัวของจักรวาล: การเลื่อนทางแดงแสดงให้เห็นว่าจักรวาลกำลังขยายตัว
การคำนวณอายุของจักรวาล: ข้อมูลจากการเลื่อนทางแดงช่วยประมาณอายุของจักรวาลซึ่งสอดคล้องกับทฤษฎีบิกแบง
การสร้างแบบจำลอง: ข้อมูลการเลื่อนทางแดงช่วยในการทดสอบและปรับแต่งทฤษฎี
การศึกษาจักรวาลในอดีต: การศึกษาการเลื่อนทางแดงจากกาแล็กซีที่อยู่ไกลช่วยให้เข้าใจสภาพของจักรวาลในช่วงต้น</t>
  </si>
  <si>
    <t>รังสีไมโครเวฟพื้นหลังของจักรวาล (CMB) เป็นรังสีที่เหลือจากบิกแบงและมีลักษณะของความร้อนพื้นฐานที่สม่ำเสมอทั่วจักรวาล
รังสีไมโครเวฟที่เกิดขึ้นในปัจจุบัน มีแหล่งกำเนิดและลักษณะที่แตกต่างออกไปตามการใช้ชีวิตประจำวันและเทคโนโลยี</t>
  </si>
  <si>
    <t xml:space="preserve"> 380,000 ปีหลังจากบิกแบง ซึ่งเป็นช่วงเวลาที่เรียกว่า "ยุคการรวมตัวของอะตอม"</t>
  </si>
  <si>
    <t>ยิ่งความเร็วมากระยะทางจากผู้สังเกตุก็จะมาก</t>
  </si>
  <si>
    <t>การเลื่อนทางฟ้า</t>
  </si>
  <si>
    <t>41438@promma.ac.th</t>
  </si>
  <si>
    <t>สรนันท์ วัฒณะกูล</t>
  </si>
  <si>
    <t>การขยายตัวของจักรวาล – ดาวฤกษ์และกาแล็กซี่เคลื่อนที่ออกจากกัน ซึ่งแสดงว่าจักรวาลกำลังขยายตัว
รังสีความร้อนพื้นหลังของจักรวาล (CMB) – รังสีที่เหลือจากการบิกแบง ยืนยันถึงช่วงเวลาเริ่มต้นของจักรวาล
การเกิดธาตุเบา – การคาดการณ์ธาตุเบา ๆ เช่น ไฮโดรเจนและฮีเลียม ตรงกับสิ่งที่สังเกตได้ในจักรวาล
การกระจายของกาแล็กซี่ – โครงสร้างของกาแล็กซี่และการกระจายของพวกมันสอดคล้องกับการขยายตัวของจักรวาล</t>
  </si>
  <si>
    <t>ไฮโดรเจน ฮีเลียม ลิเธียม</t>
  </si>
  <si>
    <t xml:space="preserve">D </t>
  </si>
  <si>
    <t>การขยายตัวของจักรวาล: แสงจากกาแล็กซีที่ห่างไกลถูกดึงยาวขึ้นเนื่องจากจักรวาลที่ขยายตัว ทำให้ความยาวคลื่นของแสงเพิ่มขึ้น (เลื่อนทางแดง)
ผลกระทบของอวกาศ: การขยายตัวของอวกาศทำให้คลื่นแสงถูกดึงยาวออกไป เมื่อแสงเดินทางผ่านอวกาศที่ขยายตัว</t>
  </si>
  <si>
    <t>การขยายตัวของจักรวาล  ความสัมพันธ์ระหว่างการเลื่อนทางแดงและระยะทาง การทำแผนที่ของจักรวาลในอดีต:</t>
  </si>
  <si>
    <t xml:space="preserve">รังสีไมโครเวฟที่เกิดขึ้นในปัจจุบัน คลื่นวิทยุ
รังสีไมโครเวฟพื้นหลัง ลื่นแม่เหล็กไฟฟ้า </t>
  </si>
  <si>
    <t>รังสีไมโครเวฟพื้นหลังเกิดขึ้นในช่วงเวลาประมาณ 380,000 ปีหลังจากบิกแบง ขณะที่เอกภพเริ่มเย็นลงและกลายเป็นโปร่งใสพอที่จะให้รังสีแผ่ออกมาได้โดยไม่ถูกกระเจิง.</t>
  </si>
  <si>
    <t>กาแล็กซีที่เคลื่อนที่เข้าหาผู้สังเกตจะทำให้แถบสเปกตรัมเลื่อนไปทางด้านคลื่นสั้น (น้ำเงิน) แทนที่จะเป็นคลื่นยาว (แดง)</t>
  </si>
  <si>
    <t>43435@promma.ac.th</t>
  </si>
  <si>
    <t>เนตรชนก บูรณะพิมพ์</t>
  </si>
  <si>
    <t>น.ส.เนตรชนก บูรณะพิมพ์</t>
  </si>
  <si>
    <t>คือการขยายตัวของเอกภพซึ่งอธิบายด้วยกฎฮับเบิลโดยใช้ความสัมพันธ์ระหว่างความเร็วและระยะทางของกาแล็กซีที่เคลื่อนที่ห่างออกจากโลก และหลักฐานอีกประการคือ การค้นพบไมโครเวฟพื้นหลังที่กระจายตัวอย่างสม่ำเสมอทุกทิศทางและสอดคล้องกับอุณหภูมิเฉลี่ยของอวกาศมีค่าประมาณ 2.73 เคลวิน</t>
  </si>
  <si>
    <t>กาแล็กซี่A</t>
  </si>
  <si>
    <t>เมื่อความเร็วในการเคลื่อนที่ถอยห่างมากขึ้น ระยะทางระหว่างผู้สังเกตกับกาแล็กซี่ก็จะมากขึ้น ทั้งสองแปรผันตรงกัน</t>
  </si>
  <si>
    <t>43426@promma.ac.th</t>
  </si>
  <si>
    <t>ธนวิทย์ วันทา</t>
  </si>
  <si>
    <t>การขยายตัวของจักรวาล: การสังเกตการณ์ของเอดวิน ฮับเบิลพบว่ากาแลกซี่ต่างๆ กำลังเคลื่อนที่ออกจากกัน ซึ่งบ่งชี้ว่าจักรวาลกำลังขยายตัว การขยายตัวนี้สามารถย้อนกลับไปได้ว่าเริ่มต้นจากจุดที่มีความหนาแน่นและอุณหภูมิสูงมากในอดีต</t>
  </si>
  <si>
    <t>ในช่วงเวลาไม่กี่นาทีหลังจากบิกแบง (ประมาณ 3 นาที): กระบวนการที่เรียกว่า "นิวเคลียซินเธซิส" (nucleosynthesis) เกิดขึ้น ซึ่งเป็นช่วงเวลาที่โปรตอนและนิวตรอนรวมตัวกันเพื่อสร้างนิวเคลียสของธาตุต่างๆ โดยธาตุที่เกิดขึ้นในช่วงนี้ได้แก่:
ไฮโดรเจน: ประมาณ 75% ของจักรวาลในช่วงแรกประกอบด้วยไฮโดรเจน
ฮีเลียม: ประมาณ 25% ของจักรวาลในช่วงแรกประกอบด้วยฮีเลียม</t>
  </si>
  <si>
    <t>การเลื่อนทางแดง (redshift) ของกาแล็กซีเกิดจากผลของการขยายตัวของจักรวาล ซึ่งเป็นปรากฏการณ์ที่เกิดขึ้นตามทฤษฎีบิกแบง การเลื่อนทางแดงมีลักษณะดังนี้:
การขยายตัวของจักรวาล: เมื่อกาแล็กซีหรือวัตถุในจักรวาลเคลื่อนที่ออกจากเรา การขยายตัวของจักรวาลทำให้ระยะทางระหว่างกาแล็กซีและเรายาวขึ้น ซึ่งเป็นผลมาจากการขยายตัวของพื้นที่ระหว่างกาแล็กซี</t>
  </si>
  <si>
    <t>การศึกษาการเลื่อนทางแดงของกาแล็กซีเป็นข้อมูลที่สำคัญที่สนับสนุนทฤษฎีบิกแบงด้วยเหตุผลดังนี้:
การขยายตัวของจักรวาล: การเลื่อนทางแดงที่สังเกตได้จากกาแล็กซีต่างๆ บ่งชี้ว่ากาแล็กซีเหล่านั้นกำลังเคลื่อนที่ออกจากเรา ซึ่งเป็นหลักฐานที่สนับสนุนแนวคิดว่าจักรวาลกำลังขยายตัว การสังเกตนี้สอดคล้องกับการคาดการณ์ของทฤษฎีบิกแบงที่กล่าวว่าจักรวาลเริ่มต้นจากสถานะที่มีความหนาแน่นและอุณหภูมิสูงมาก และกำลังขยายตัวอย่างต่อเนื่อง</t>
  </si>
  <si>
    <t xml:space="preserve">รังสีไมโครเวฟพื้นหลัง (CMB):
ที่มา: CMB เป็นรังสีที่เกิดจากการปล่อยออกของแสงในช่วงเวลาเริ่มต้นของจักรวาล หลังจากบิกแบง เมื่อประมาณ 380,000 ปีแรก (ยุคที่เรียกว่า "ยุครีคอมบิเนชัน") เมื่อจักรวาลเย็นลงพอที่อิเล็กตรอนและโปรตอนรวมตัวกันสร้างอะตอม และทำให้จักรวาลกลายเป็นโปร่งใสสำหรับแสง
ลักษณะ: CMB เป็นรังสีไมโครเวฟที่มีความสม่ำเสมอและมีอุณหภูมิประมาณ 2.725 เคลวิน (K) ซึ่งเป็นอุณหภูมิที่ต่ำมากเมื่อเปรียบเทียบกับแหล่งกำเนิดแสงทั่วไป รังสีนี้มีลักษณะเป็นการกระจายอย่างสม่ำเสมอทั่วจักรวาล
ความสำคัญ: CMB เป็นหลักฐานที่สำคัญสำหรับทฤษฎีบิกแบง เนื่องจากมันเป็นร่องรอยของการขยายตัวและการเย็นลงของจักรวาลหลังจากบิกแบง
รังสีไมโครเวฟในปัจจุบัน:
ที่มา: รังสีไมโครเวฟที่เกิดขึ้นในปัจจุบันมักมาจากแหล่งต่างๆ เช่น การส่งสัญญาณโทรทัศน์ไมโครเวฟ การสื่อสารผ่านดาวเทียม หรือจากแหล่งทางธรรมชาติอื่นๆ เช่น ดาวฤกษ์หรือกาแล็กซี
ลักษณะ: รังสีไมโครเวฟที่เกิดขึ้นในปัจจุบันมีแหล่งกำเนิดที่หลากหลายและมักจะมีสเปกตรัมที่แตกต่างจาก CMB โดยอาจมีลักษณะคลื่นและพลังงานที่แตกต่างกันไปตามแหล่งที่มา
ความสำคัญ: รังสีไมโครเวฟในปัจจุบันไม่เกี่ยวข้องกับการวิวัฒนาการของจักรวาลในช่วงเริ่มต้น แต่มีความสำคัญในการศึกษาการสื่อสารและเทคโนโลยี
โดยสรุป CMB เป็นรังสีที่สะท้อนถึงสภาพของจักรวาลในช่วงเวลาที่เริ่มต้นหลังบิกแบง ขณะที่รังสีไมโครเวฟในปัจจุบันมาจากแหล่งกำเนิดที่ต่างกันและมีลักษณะที่แตกต่างจาก CMB
</t>
  </si>
  <si>
    <t>รังสีไมโครเวฟพื้นหลัง (Cosmic Microwave Background, CMB) เกิดขึ้นเมื่อประมาณ 380,000 ปีหลังจากเหตุการณ์บิ๊กแบง (Big Bang) ซึ่งเป็นช่วงเวลาที่เอกภพเริ่มเย็นลงพอที่จะทำให้โปรตอนและอิเล็กตรอนรวมตัวกัน形成อะตอมของไฮโดรเจนได้ การสร้างอะตอมเหล่านี้ทำให้เอกภพกลายเป็นโปร่งใสมากขึ้น และรังสีไมโครเวฟที่ถูกปล่อยออกมาก็สามารถเดินทางได้ไกลโดยไม่ถูกกระจัดกระจาย</t>
  </si>
  <si>
    <t>ถ้ากาแล็กซีเคลื่อนที่เข้าหาผู้สังเกตการณ์ จะเกิดปรากฏการณ์ที่เรียกว่า การเลื่อนทางน้ำเงิน (blueshift) ซึ่งตรงกันข้ามกับการเลื่อนทางแดง การเลื่อนทางน้ำเงินเกิดขึ้นเมื่อวัตถุเคลื่อนที่เข้าหาผู้สังเกตการณ์ ทำให้ความยาวคลื่นของแสงที่ปล่อยออกมาจากวัตถุนั้นถูกบีบอัดให้สั้นลง ซึ่งมีผลต่อแถบสเปกตรัมที่เราวัดได้ดังนี้:
การเปลี่ยนแปลงในความยาวคลื่น: ความยาวคลื่นของแสงจะสั้นลง เมื่อกาแล็กซีเคลื่อนที่เข้าหาผู้สังเกตการณ์ ทำให้แถบสเปกตรัมของแสงที่วัดได้ถูกเลื่อนไปทางปลายด้านสีน้ำเงินของสเปกตรัม
การเปลี่ยนแปลงในสเปกตรัม: แถบของสเปกตรัมที่เราวัดได้จากกาแล็กซีจะถูกเลื่อนเข้าใกล้ปลายสีน้ำเงิน (ความยาวคลื่นสั้นกว่า) ซึ่งตรงกันข้ามกับการเลื่อนทางแดงที่ทำให้แถบสเปกตรัมเลื่อนไปทางปลายสีแดง
การเลื่อนทางน้ำเงินเป็นหลักฐานที่บ่งชี้ว่ากาแล็กซีหรือวัตถุที่เราสังเกตมีการเคลื่อนที่เข้าหาผู้สังเกตการณ์ ซึ่งสามารถนำมาใช้ในการศึกษาและวิเคราะห์การเคลื่อนที่ของวัตถุต่างๆ ในจักรวาลได้เช่นเดียวกับการเลื่อนทางแดง
ChatGPT อาจมีข้อผิดพลาด ควรตรวจสอบข้อมูลสำคัญ</t>
  </si>
  <si>
    <t>41474@promma.ac.th</t>
  </si>
  <si>
    <t>ปิยพัทธ์ มหาวีระรัตน์</t>
  </si>
  <si>
    <t>ควาร์กประจุ-,ควาร์กประจุ+,แอนติควาร์กประจุ+,แอนติควาร์กประจุ-,อิเล็กตรอน,โพซิตรอน,นิวทริโน,แอนตินิวทริโน</t>
  </si>
  <si>
    <t>Aเพราะมีความถี่ลดลงและความยาวคลื่นเพิ่มขึ้น</t>
  </si>
  <si>
    <t>รังสีไมโครเวฟที่เกิดขึ้นในปัจจุบันเป็นคลื่นวิทยุที่มีความถี่สูงมากระดับหลาย GHz  จนมีความยาวคลื่นสั้นมากเป็นที่มาของคำเรียกว่าไมโครเวฟส่วนรังสีไมโครเวฟพื้นหลังคือสภาพปัจจุบันของเอกภพที่มีคลื่นแม่เหล็กไฟฟ้าแพร่กระจายอยู่ทุกแห่งหนในเอกภพ</t>
  </si>
  <si>
    <t>ความเร็วการเคลื่อนที่ถอยห่างกับระยะทางระหว่างผู้สังเกตกับกาแล็กซีเพิ่มมากขึ้นและเร็วขึ้นเรื่อยๆ</t>
  </si>
  <si>
    <t>ถ้าเคลื่อนที่เข้าหาเรา กาแล็กซีจะปรากฏมีสีน้ำเงินขึ้น เรียกว่า เขยื้อนไปทางสีน้ำเงินหรือ "บลูชิฟต์" (blueshift)</t>
  </si>
  <si>
    <t>41515@promma.ac.th</t>
  </si>
  <si>
    <t>ลภณ ภู่แก้ว</t>
  </si>
  <si>
    <t>หลังบิกแบง 300,000 ปี อุณหภูมิลดลงเหลือ 10,000 เคลวิน นิวเคลียสของไฮโดรเจนและ ฮีเลียมดึงอิเล็กตรอนเข้ามาอยู่ในวงโคจร เกิด เป็นอะตอมไฮโดรเจนและฮีเลียม</t>
  </si>
  <si>
    <t>คลื่นไมโครเวฟของสเปกตรัมวิทยุ มันจึงได้ชื่อว่า รังสีไมโครเวฟพื้นหลังของจักรวาล ส่วนที่เกี่ยวข้องกับรังสีก็เนื่องมาจากทฤษฎีซึ่งเป็นที่แพร่หลายที่อธิบายว่า การแผ่รังสีนี้เป็นสิ่งหลงเหลือจากเอกภพยุคแรกเริ่ม การตรวจวัดการแผ่รังสีพื้นหลังของจักรวาลอย่างแม่นยำมีความสำคัญมากในการศึกษาจักรวาลวิทยา เพราะแบบจำลองของเอกภพใด ๆ ก็ตามจะต้องสามารถอธิบายการแผ่รังสีที่ตรวจพบนี้ได้ด้วย</t>
  </si>
  <si>
    <t>ถ้ากาแล็กซีเคลื่อนที่ห่างออกไปจะปรากฏมีสีแดงขึ้น เรียกว่า กาแล็กซีมีการเขยื้อนไปทางสีแดงหรือ "เรดชิฟต์" (redshift)</t>
  </si>
  <si>
    <t>43514@promma.ac.th</t>
  </si>
  <si>
    <t>ชยธร ธนาวุฒิ</t>
  </si>
  <si>
    <t>นายชยธร ธนาวุฒิ</t>
  </si>
  <si>
    <t>เพราะมีปรากฏการณ์หลายอย่างที่สอดคล้อง หรือเป็นไปตามทฤษฎีบิกแบง เช่น การขยายตัวของเอกภพ อุณหภูมิพื้นหลัง หรือคลื่นไมโครเวฟที่ยังหลงเหลืออยู่ เป็นต้น</t>
  </si>
  <si>
    <t>A สเปกตรัมถูกยืดออก</t>
  </si>
  <si>
    <t>เกิดขึ้นเมื่อการแผ่รังสีคลื่นแม่เหล็กไฟฟ้า (โดยมากเป็นแสงที่ตามองเห็น) มีการเปล่งแสงหรือสะท้อนกับวัตถุ แล้วเกิดปรากฏการณ์ด็อพเพลอร์ทำให้สเปกตรัมของคลื่นเลื่อนตัวไปในทางฝั่งสีแดงของสเปกตรัมแม่เหล็กไฟฟ้า (ซึ่งมีพลังงานน้อยกว่า) การเลื่อนไปทางแดงจึงหมายถึงการที่ผู้สังเกตหรืออุปกรณ์ตรวจจับได้รับรังสีคลื่นแม่เหล็กไฟฟ้าที่มีความยาวคลื่นเพิ่มขึ้นเมื่อเทียบกับแหล่งกำเนิด</t>
  </si>
  <si>
    <t>ช่วยให้รูว่ากาแลคซีเคลื่อนที่ห่างออกไปหรือเข้าใกล้เรา</t>
  </si>
  <si>
    <t>ระลอกของรังสี</t>
  </si>
  <si>
    <t>เกิดขึ้นราว 380,000 ปีหลังจากการระเบิดใหญ่ที่เป็นจุดกำเนิดของเอกภพ ระลอกของรังสีพื้นหลังนี้เกิดจากความอลหม่านที่เกิดขึ้นในช่วงแรกของการกำเนิดเอกภพ</t>
  </si>
  <si>
    <t>ทำให้เรารู้การเคลื่อนที่ถอยห่าง</t>
  </si>
  <si>
    <t>เสียงสเปกตรัมสูงขึ้น</t>
  </si>
  <si>
    <t>1.การขยายตัวของเอกภพ
2.องค์ประกอบของธาตุเบา (Abundance of Light Elements)
3.การแผ่รังสีไมโครเวฟพื้นหลังของเอกภพ (Cosmic Microwave Background Radiation - CMB):</t>
  </si>
  <si>
    <t>กาแล็กซีที่มีค่าการเลื่อนทางแดงในแถบสเปกตรัมสูงที่สุด คือกาแล็กซีที่อยู่ไกลที่สุดจากผู้สังเกตบนโลก เพราะแสดงว่ามันเคลื่อนที่ออกห่างจากเราด้วยความเร็วสูงมาก และอยู่ในระยะที่แสงใช้เวลาเดินทางนานที่สุด</t>
  </si>
  <si>
    <t>การเลื่อนทางแดงเกิดขึ้นเมื่อแสงจากกาแล็กซีที่กำลังเคลื่อนที่ถอยห่างจากผู้สังเกตถูกยืดออก ทำให้ความยาวคลื่นเพิ่มขึ้นและค่าความถี่ลดลง ส่งผลให้แถบสเปกตรัมของแสงเลื่อนไปทางคลื่นสีแดงของสเปกตรัม เรียกว่า “การเลื่อนทางแดงแบบคลื่นดอปเพลอร์” หรือจากการขยายตัวของเอกภพ (cosmological redshift)</t>
  </si>
  <si>
    <t>เพราะพบว่ากาแล็กซีส่วนใหญ่มีการเลื่อนทางแดง แสดงว่าทุกกาแล็กซีกำลังเคลื่อนที่ถอยห่างจากกันและกัน ซึ่งสอดคล้องกับแนวคิดว่าเอกภพกำลังขยายตัว และจุดเริ่มต้นของการขยายตัวคือเหตุการณ์บิกแบง</t>
  </si>
  <si>
    <t>รังสีไมโครเวฟพื้นหลัง (CMB) มีลักษณะเป็น รังสีที่มีความสม่ำเสมอและมาจากทุกทิศทางในเอกภพ โดยมีอุณหภูมิประมาณ 2.7 เคลวิน ต่างจากรังสีไมโครเวฟทั่วไปที่เกิดจากแหล่งเฉพาะ เช่น เตาไมโครเวฟ หรืออุปกรณ์สื่อสาร และมีความถี่กับรูปแบบเฉพาะจุด</t>
  </si>
  <si>
    <t>รังสีไมโครเวฟพื้นหลังเกิดขึ้นประมาณ 380,000 ปีหลังจากบิกแบง เมื่อเอกภพเย็นพอที่โปรตอนและอิเล็กตรอนจะรวมกันเป็นอะตอม ทำให้แสงเดินทางได้อย่างเสรี เอกภพในขณะนั้นมีลักษณะเป็นพลาสมาที่กำลังเย็นตัวลง และเริ่มโปร่งใสต่อแสง</t>
  </si>
  <si>
    <t>ความเร็วในการเคลื่อนที่ถอยห่างของกาแล็กซีแปรผันตรงกับระยะทางจากผู้สังเกต</t>
  </si>
  <si>
    <t>จะ ไม่เกิดการเลื่อนทางแดง แต่จะเกิด การเลื่อนทางน้ำเงิน (blueshift) แทน คือแถบสเปกตรัมจะเลื่อนไปทางด้านคลื่นสั้นหรือสีน้ำเงิน แสดงว่ากาแล็กซีกำลังเคลื่อนที่เข้ามาใกล้ผู้สังเกต</t>
  </si>
  <si>
    <t>หลักฐาน การขยายตัวของเอกภพ และ หลักฐานคลื่นไมโครเวฟพื้นหลัง</t>
  </si>
  <si>
    <t>H และ He เกิดช่วงคาบที่ 2</t>
  </si>
  <si>
    <t>กาแล็กซี A เพราะเส้นอ้างอิงเส้นที่ 4 ห่างออกที่สุดไปทางการเลื่อนทางแดง</t>
  </si>
  <si>
    <t>การขยายตัวของกาแล็กซีที่เหมือนการเป่าลมเข้าลูกโป่ง ยิ่งขยายตัวยิ่งออกไปทางขวาของสเปกตรัมหรือทางแดงนั่นเอง(บ่งบอกว่าไกลออกไปจากโลก)</t>
  </si>
  <si>
    <t>เห็นได้ว่าเอกภพขยายตัวกาแล็กซีเกิดการห่างตัวออกไปทางการเลื่อนทางแดงซึ่งเป็นทิศที่ไกลจากกัน</t>
  </si>
  <si>
    <t>มีทั้งต่างและไม่ต่าง แตกต่างกันที่คลื่นความถี่และความยาวคลื่น แต่ยังคงเป็นคลื่นแม่เหล็กไฟฟ้าเดียวกัน</t>
  </si>
  <si>
    <t>เกิดขึ้น 300,000 ปีหลัง Big bang ธาตุมากมายเริ่มจับกันจนเหลือส่วนการกระจายตัวน้อยลงแล้ว</t>
  </si>
  <si>
    <t>กราฟนี้แปรผันตรง ยิ่งระยะทางมากความเร็วในการถอยห่างก็มาก</t>
  </si>
  <si>
    <t>เข้าหาผู้สังเกตุต้องเป็นการเลื่อนทางน้ำเงิน (Blue shift ) เพราะ เอกภพขยายตัวกาแล็กซีก็ต้องออกห่างโลกที่อยู่ทางซ้าย ก็คือทางแดง ถ้าเข้าหาโลกก็ต้องเข้ามาใกล้โลกทางซ้ายก็คือ ทางน้ำเงิน</t>
  </si>
  <si>
    <t>1.การขยายตัวของเอกภพ
2.รังสีไมโครเวฟพื้นหลังจักรวาล</t>
  </si>
  <si>
    <t>ไฮโดรเจน ฮีเลียม และลิเทียม</t>
  </si>
  <si>
    <t xml:space="preserve"> A เพราะ อยู่ห่างจากค่าการเลื่อนทางสีน้ำเงินมากที่สุด</t>
  </si>
  <si>
    <t>การเลื่อนทางแดงของกาแล็กซีเป็นหลักฐานว่าเอกภพกำลังขยายตัว
→ สนับสนุนแนวคิดว่าครั้งหนึ่งเอกภพเคยเริ่มต้นจากจุดเดียว
→ ซึ่งสอดคล้องกับทฤษฎีบิกแบง</t>
  </si>
  <si>
    <t>มีทั้งส่วนที่เหมือนและแตกต่างกัน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 160 กิกะเฮิรตซ์ ความยาวคลื่น 2 มิลลิเมตร ในขณะที่คลื่นไมโครเวฟในเตาอบไมโครเวฟมีความถี่ที่ 2.45 กิกะเฮิรตซ์ความยาวคลื่น 12 เซนติเมตร</t>
  </si>
  <si>
    <t>เกิดเมื่อเอกภพอายุ ~380,000 ปี ขณะนั้นเอกภพเริ่มโปร่งใส อุณหภูมิ ~3,000 K และเต็มไปด้วยอะตอมไฮโดรเจนที่เพิ่งก่อตัวใหม่.</t>
  </si>
  <si>
    <t>ถ้าระยะทางน้อยความเร็วในการเคลื่อนที่ออกห่างก้จะน้อย ถ้าระยะทางมากความเร็วในการเคลื่อนที่ออกห่างก้จะมาก</t>
  </si>
  <si>
    <t>ถ้ากาแล็กซีเคลื่อนที่เข้าหาผู้สังเกต จะเกิด การเลื่อนทางน้ำเงิน
และแถบสเปกตรัมจะ เลื่อนไปทางสีน้ำเงินหรือความยาวคลื่นสั้นลง.</t>
  </si>
  <si>
    <t xml:space="preserve">1. การขยายตัวของเอกภพ 
2. รังสีไมโครเวฟพื้นหลังของจักรวาล </t>
  </si>
  <si>
    <t>ธาตุแรกที่เกิดหลังบิกแบงคือ ไฮโดรเจน, ฮีเลียม และลิเทียม
เกิดขึ้นภายใน 3–20 นาที หลังการบิกแบง ขณะเอกภพยังร้อนและหนาแน่นมาก.</t>
  </si>
  <si>
    <t>A เพราะอยู่ห่างที่สุด</t>
  </si>
  <si>
    <t xml:space="preserve">การเลื่อนทางแดงจากการขยายตัวของเอกภพ </t>
  </si>
  <si>
    <t>เหมือนเเละต่าง ไมโครเวฟพื้นหลังจากอวกาศเป็นคลื่นแม่เหล็กไฟฟ้าเช่นเดียวกับไมโครเวฟในเครื่องใช้ไฟฟ้า เเต่มีควาทถี่เเบะความยาวคลื่นเเตกต่างกัน</t>
  </si>
  <si>
    <t>เกิดเมื่อเอกภพอายุ ~380,000 ปี ขณะนั้นเอกภพเริ่มโปร่งใส อุณหภูมิ ~3,000 K และเต็มไปด้วยอะตอมไฮโดรเจนที่เพิ่งก่อตัวใหม่</t>
  </si>
  <si>
    <t>ยิ่งอยู่ห่าง ความเร็วก็จะมาก
ยิ่งอยู่ใกล้ ความเร็วก็จะใกล้</t>
  </si>
  <si>
    <t>ถ้ากาแล็กซีเคลื่อนที่เข้าหาผู้สังเกต จะเกิด การเลื่อนทางน้ำเงิน
และแถบสเปกตรัมจะ เลื่อนไปทางสีน้ำเงินหรือความยาวคลื่นสั้นลง จะหดตัว</t>
  </si>
  <si>
    <t>การขยายตัวของเอกภพ
ไมโครเวฟพื้นหลังอวกาศ</t>
  </si>
  <si>
    <t xml:space="preserve">ไฮโดรเจนและฮีเลียม
ไฮโดนเจนเกิดในช่วง 3วินาทีถึง300,000ปี
ฮีเลียมเกิดในช่วง 300,000ปีถึง1,000ล้านปี
</t>
  </si>
  <si>
    <t>กาแล็กซี B เพราะอยู่ไกลที่สุด</t>
  </si>
  <si>
    <t>เกิดขึ้นจากปรากฏการณ์ที่แสงจากกาแล็กซีที่อยู่ห่างไกลถูกเลื่อนไปทางคลื่นที่ยาวขึ้น หรือมีพลังงานต่ำลง</t>
  </si>
  <si>
    <t>การค้นพบของฮับเบิล</t>
  </si>
  <si>
    <t>รังสีไมโครเวฟพื้นหลังเป็นพลังงานที่หลงเหลือจากการระเบิดบิกแบงเมื่อเอกภพยังร้อนและหนาแน่นมาก ซึ่งมีการกระจายตัวอย่างสม่ำเสมอทั่วทั้งเอกภพ ส่วนรังสีไมโครเวฟที่เกิดขึ้นในปัจจุบันมาจากแหล่งเฉพาะ เช่น ดาวฤกษ์หรือวัตถุทางดาราศาสตร์</t>
  </si>
  <si>
    <t>เกิดในช่วง300,000ปี เอกภพเต็มไปด้วยก๊าซไฮโดรเจนและฮีเลียมที่เพิ่งก่อตัว</t>
  </si>
  <si>
    <t xml:space="preserve">ถ้ามีความเร็วในการเคลื่อนที่ของกาแล็กซีมากขึ้น ระยะก็จะมากขึ้นตาม </t>
  </si>
  <si>
    <t>ไม่เกิด แต่เกิดการเลื่อนทางน้ำเงิน
เนื่องจากกาแล็กซีมีการหดตัว</t>
  </si>
  <si>
    <t>การขยายตัวของจักวาล
รังสีไมโครเวฟพื้นหลังของจักวาล
องค์ประกอบของธาตเบื้องต้น</t>
  </si>
  <si>
    <t>ไฮโดรเจน
ฮีเลียม</t>
  </si>
  <si>
    <t>กาแล็กซีที่มีแถบสเปกตรัมเลื่อนไปทางสีแดงมากที่สุด คือกาแล็กซีที่อยู่ห่างจากผู้สังเกตมากที่สุด</t>
  </si>
  <si>
    <t xml:space="preserve">การเคลื่อนตัว ของสเปกตรัมของวัตถุท้องฟ้าไปทางความยาวคลื่นที่ยาวขึ้น </t>
  </si>
  <si>
    <t>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t>
  </si>
  <si>
    <t>CMB มาจากบิ๊กแบง เป็นรังสีโบราณทั่วจักรวาล ส่วน ไมโครเวฟปัจจุบัน มาจากเทคโนโลยีและธรรมชาติที่เกิดขึ้น</t>
  </si>
  <si>
    <t>แสงนั้นคือรังสีไมโครเวฟพื้นหลังที่ตรวจจับได้ในปัจจุบัน</t>
  </si>
  <si>
    <t>กราฟที่ได้มีลักษณะเป็นเส้นตรงจึงสรุปว่า
ความเร็วในการเคลื่อนที่ของกาแล็กซีออกจาก ผู้สังเกตแปรผันตรงกับระยะทางระหว่างกาแล็กซีกับ ผู้สังเกต</t>
  </si>
  <si>
    <t xml:space="preserve">ไม่เกิดการเลื่อนทางแดง 
เส้นสเปกตรัมทั้งหมดจะเลื่อนเข้าหาด้านคลื่นสั้น </t>
  </si>
  <si>
    <t>ไฮโดรเจนและฮีเลียม
ไฮโดรเจนเกิดในช่วง3วินาทีถึง300,000ปี
ฮีเลียมเกิดในช่วง300,000ถึง1,000ล้านปี</t>
  </si>
  <si>
    <t>กาเเล็กซี B เพราะ อยู่ไกลสุด</t>
  </si>
  <si>
    <t>เกิดขึ้นราว 380,000 ปีหลังจากการระเบิดใหญ่ที่เป็นจุดกำเนิดของเอกภพที่เต็มไปด้วยก๊าซไอฮโดรเจนเเละฮีเลียมที่เพิ่งก่อตัว</t>
  </si>
  <si>
    <t>ถ้ามีความเร็วในการเคลื่อนที่ของกาแลล็กซีมากขึ้นระยะก็จะมากขึ้นตาม</t>
  </si>
  <si>
    <t>ไม่เกิด แต่่เกิดการเคลื่อนทางน้ำเงินเนื่องจากกาเเล็กซีมีการหดตัว</t>
  </si>
  <si>
    <t>การขนยายตัวของเอกภพ และ ไมโครเวฟพื้นหลังอวกาศ</t>
  </si>
  <si>
    <t>B เพราะ อยู่ฝั่งสุดขอบ Red Shift</t>
  </si>
  <si>
    <t>มีทั้งส่วนที่เหมือนและแตกต่างกัน เพราะมีคลื่นแม่เหล็กเหมือนกันแต่มีความถี่ต่างกัน</t>
  </si>
  <si>
    <t>300000 ปีหลังบิ้กแบง</t>
  </si>
  <si>
    <t>มีความสัมพันธ์ไปในทางเดียวกัน</t>
  </si>
  <si>
    <t>สเปกตรัมจะเคลื่อนไปทาง Blue Shift</t>
  </si>
  <si>
    <t>1. การเลื่อนทางแดงของกาแ
2. รังสีไมโครเวฟพื้นหลัง
3. ปริมาณธาตุเบา 
4. โครงสร้างของจักรวาล</t>
  </si>
  <si>
    <t>กาแล็กซี A อยู่ห่างจากผู้สังเกตบนโลกมากที่สุด
เพราะแถบสเปกตรัมเลื่อนไปทางแดงมากที่สุด</t>
  </si>
  <si>
    <t xml:space="preserve">การเลื่อนทางแดงเกิดขึ้นเมื่อแสงจากกาแล็กซีที่อยู่ห่างออกไปเคลื่อนที่ออกจากผู้สังเกต ทำให้ความยาวคลื่นของแสงยืดยาวออกไปทางด้านคลื่นสีแดงในสเปกตรัม </t>
  </si>
  <si>
    <t>เพราะพบว่ากาแล็กซีส่วนใหญ่มีการเลื่อนทางแดง แสดงว่าทุกกาแล็กซีกำลังเคลื่อนที่ถอย ห่างจากกันและกัน ซึ่งสอดคล้องกับแนวคิดว่าเอกภพกำลังขยายตัว และจุดเริ่มต้นของการ
ขยายตัวคือเหตุการณ์บิกแบง</t>
  </si>
  <si>
    <t>รังสีไมโครเวฟพื้นหลัง (CMB) มีลักษณะเป็น
รังสีที่มีความสม่ำเสมอและมาจากทุก ทิศทางในเอกภพ โดยมีอุณหภูมิประมาณ
2.7 เคลวิน ต่างจากรังสีไมโครเวฟทั่วไปที่เกิดจากแหล่งเฉพาะ เช่น เตาไมโครเวฟ หรือ
อุปกรณ์สื่อสาร และมีความถี่กับรูปแบบเฉพาะจุด</t>
  </si>
  <si>
    <t>รังสีไมโครเวฟพื้นหลังเกิดขึ้นประมาณ 380,000 ปีหลังจากบิกแบง เมื่อเอกภพเย็นพอที่โปรตอนและอิเล็กตรอนจะรวมกันเป็นอะตอม ทำให้แสงเดินทางได้อย่างเสรี เอกภพในขณะนั้นมีลักษณะเป็นพลาสมาที่กำลังเย็น ตัวลง และเริ่มโปร่งใสต่อแสง</t>
  </si>
  <si>
    <t>ยิ่งกาแล็กซีอยู่ห่างจากผู้สังเกตมาก ความเร็วในการถอยห่างก็จะมากขึ้น</t>
  </si>
  <si>
    <t>ถ้ากาแล็กซีเคลื่อนที่เข้าหาผู้สังเกต จะไม่เกิดการเลื่อนทางแดง แต่จะเกิด “การเลื่อนทางน้ำเงิน”  แทน โดยแถบสเปกตรัมของแสงที่วัดได้จะขยับเข้าหาด้านคลื่นสั้นหรือด้านสีน้ำเงินของสเปกตรัม</t>
  </si>
  <si>
    <t>การขยายตัวของเอกภพ
อุณหภูมิพื้นหลัง</t>
  </si>
  <si>
    <t>H  ไฮโดรเจน
He ฮีเลียม</t>
  </si>
  <si>
    <t>กาแล็กซี D อยู่ห่างจากผู้สังเกตบนโลกมากที่สุด เพราะเส้นดูดกลืนในสเปกตรัมของกาแล็กซี D ถูกเลื่อนไปทางด้านคลื่นยาว (แดง) มากที่สุด</t>
  </si>
  <si>
    <t>เกิดจากการขยายตัว</t>
  </si>
  <si>
    <t>เอกภพกำลังขยายตัว หากเราพิจารณาเอกภพ โดยให้เวลาย้อนกลับไปนานพอ ทุกสรรพสิ่งในเอกภพจะถูกบีบอัดอยู่ที่จุดๆเดียว และการระเบิดที่เกิดขึ้นอย่างรวดเร็ว</t>
  </si>
  <si>
    <t>มีทั้งเหมือนและแตกต่างกัน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t>
  </si>
  <si>
    <t xml:space="preserve">ความเร็วในการเคลื่อนที่ของกาแล็กซีออกจาก ผู้สังเกตแปรผันตรงกับระยะทางระหว่างกาแล็กซีกับ ผู้สังเกต </t>
  </si>
  <si>
    <t>ไม่เกิดการเคลื่อนทางแดงเส้นสเปกตรัมจะเลื่อนเข้าหาคลื่น</t>
  </si>
  <si>
    <t>หลักฐานที่นำมาสนับสนุนทฤษฎีบิกแบงที่สำคัญ คือ การขยายตัวของเอกภพ และไมโครเวฟพื้นหลังจากอวกาศ</t>
  </si>
  <si>
    <t xml:space="preserve">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 และฮีเลียม
หลังเกิดบิกแบง 1,000 ล้านปี ภายในกาแล็กซีมีธาตุไฮโดรเจน และฮีเลียมเป็นสสารเบื้องต้น ซึ่งก่อกำเนิดเป็นดาวฤกษ์รุ่นแรกๆ </t>
  </si>
  <si>
    <t>กาแล็กซี A อยู่ห่างจากผู้สังเกตบนโลกมากที่สุด
เพราะแถบสเปกตรัมของกาแล็กซี A มีการเลื่อนทางแดงมากที่สุด</t>
  </si>
  <si>
    <t>การเลื่อนไปทางแดงของสเปกตรัม (Redshift) ของกาแล็กซีที่อยู่ห่างไกลบ่งชี้ว่าเอกภพกำลังขยายตัว หากเราพิจารณาเอกภพโดยให้เวลาย้อนกลับไปนานพอ ทุกสรรพสิ่งในเอกภพจะถูกบีบอัดอยู่ที่จุดๆเดียว และการระเบิดที่เกิดขึ้นอย่างรวดเร็วในจุดๆนี้คือ “บิกแบง”</t>
  </si>
  <si>
    <t>มีทั้งส่วนที่เหมือนและแตกต่างกัน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 160 กิกะเฮิรตซ์ ความยาวคลื่น 2 มิลลิเมตร ในขณะที่คลื่นไมโครเวฟในเตาอบไมโครเวฟมีความถี่ที่ 2.45 กิกะเฮิรตซ์ความยาวคลื่น 12 เซนติเมตร</t>
  </si>
  <si>
    <t>ลักษณะกราฟเป็นเส้นตรงแสดงถึงความสัมพันธ์เชิงเส้นระหว่างความเร็วกับระยะทาง ซึ่งใช้เป็นหลักฐานสนับสนุนแนวคิดเรื่องการขยายตัวของเอกภพ</t>
  </si>
  <si>
    <t>หากกาแล็กซีเคลื่อนที่เข้าหาผู้สังเกต แสงที่สังเกตได้จะเกิดการเลื่อนทางน้ำเงิน โดยความยาวคลื่นจะสั้นลง ความถี่เพิ่มขึ้น และเส้นสเปกตรัมจะเลื่อนไปทางด้านสีน้ำเงินของสเปกตรัม การเปลี่ยนแปลงนี้สามารถใช้ในการวัดความเร็วและทิศทางการเคลื่อนที่ของกาแล็กซีได้</t>
  </si>
  <si>
    <t>น.ส. ปรียาภรณ์ วงหาริมาตย์</t>
  </si>
  <si>
    <t>ธาตุแรกที่เกิดขึ้นหลังบิกแบง คือไฮโดรเจน ฮีเลียม ลิเทียม 
จะเกิดขึ้นในช่วงประมาณ 3-20 นาที</t>
  </si>
  <si>
    <t>A เพราะ สเปกตรัมของกาแล็กซี A มีการเลื่อนของเส้นดูดกลืนไปทางสีแดงมากสุด = กำลังเคลื่อนที่ออกจากผู้สังเกตบนโลกเร็วที่สุด เลยอยู่ไกลที่สุด</t>
  </si>
  <si>
    <t xml:space="preserve"> เอกภพกำลังขยายตัว ทำให้แสงจากกาแล็กซีที่เคลื่อนออกห่างถูกยืดความยาวคลื่นให้ยาวขึ้น จึงเห็นเป็นแสงที่เลื่อนไปทางสีแดง</t>
  </si>
  <si>
    <t>การเลื่อนทางแดง= กาแล็กซีกำลังถอยห่างออกไป เหมือนประมาณว่าเอกภพกำลัง ขยายตัว สอดคล้องกับทฤษฎีบิกแบงที่ระบุว่าเอกภพเริ่มจากจุดเล็กแล้วขยายตัวออกมา</t>
  </si>
  <si>
    <t xml:space="preserve">รังสีไมโครเวฟพื้นหลังเกิดจากเอกภพยุคแรก หลังบิกแบงและมีอยู่ทั่วทุกทิศทาง ส่วนรังสีไมโครเวฟปัจจุบันเกิดจาก แหล่งกำเนิด เช่น เตาไมโครเวฟ </t>
  </si>
  <si>
    <t>รังสีไมโครเวฟพื้นหลังเกิดขึ้นประมาณ 380,000ปีหลังบิกแบง
ตอนนั้นเอกภพมีลักษณะเป็นก๊าซร้อนที่เย็นตัวพอให้โปรตอนและอิเล็กตรอนรวมตัวเป็นอะตอมทำให้แสงเดินทางได้อย่างอิสระ</t>
  </si>
  <si>
    <t xml:space="preserve">ระยะทางของกาแล็กซียิ่งมาก ความเร็วที่เคลื่อนที่ออกห่างก็ยิ่งมาก </t>
  </si>
  <si>
    <t>ไม่เกิดการเลื่อนทางแดง แต่จะเกิดการเลื่อนทางน้ำเงิน
แถบสเปกตรัมจะเลื่อนไปทางความยาวคลื่นสั้นลง</t>
  </si>
  <si>
    <t>ทฤษฎีบิกแบง (Big Bang Theory) เป็นแบบจำลองทางจักรวาลวิทยาที่ได้รับการยอมรับอย่างแพร่หลายในปัจจุบันว่าอธิบายจุดกำเนิดและวิวัฒนาการของจักรวาลได้ดีที่สุด โดยมีหลักฐานสำคัญหลายประการที่สนับสนุนทฤษฎี</t>
  </si>
  <si>
    <t>กาแล็กซี D อยู่ห่างจากผู้สังเกตบนโลกมากที่สุด เพราะแถบเส้นสเปกตรัมเลื่อนไปทางแดง ด้านความยาวคลื่นมาก มากที่สุด</t>
  </si>
  <si>
    <t xml:space="preserve">สรุปได้ว่า
ความเร็วในการถอยห่างของกาแล็กซีมีความสัมพันธ์เชิงเส้นตรงกับระยะทาง
กล่าวคือ ยิ่งกาแล็กซีอยู่ไกลออกไป ความเร็วในการถอยห่างจะยิ่งมากขึ้น
ซึ่งแสดงถึงความสัมพันธ์ตาม กฎของฮับเบิล </t>
  </si>
  <si>
    <t>ไม่เกิด แต่เกิดมางน้ำเงินเพราะเนื่องจากกาแล็กซี่มีการหดตัว</t>
  </si>
  <si>
    <t>A เพราะห่างจาก blue ship มากที่สุด</t>
  </si>
  <si>
    <t>เกิดจากการที่แสงจากกาแล็กซีเหล่านั้นถูกเลื่อนความยาวคลื่นไปทางคลื่นที่ยาวขึ้น</t>
  </si>
  <si>
    <t xml:space="preserve">การค้นพบว่าเอกภพกำลังขยายตัว
ความสัมพันธ์ของระยะทางกับความเร็ว
การขยายตัวของเอกภพชี้ย้อนกลับไปยังจุดเริ่มต้น
</t>
  </si>
  <si>
    <t>มีทั้ง2ส่วนที่เหมือนกันและต่างกัน</t>
  </si>
  <si>
    <t>เกิดในช่วงเวลา380,000
อุณหภูมิ: ~3,000 K (ร้อนเท่าดาวฤกษ์สีแดง)
องค์ประกอบหลัก: ไฮโดรเจนและฮีเลียมในสถานะเป็นกลาง
ไม่มีดาวหรือกาแล็กซี ยังไม่เกิดขึ้น
เอกภพมีลักษณะเป็น ทะเลหมอกโปร่งใส และแสงเริ่มเดินทางได้ไกลโดยไม่ถูกกั้น</t>
  </si>
  <si>
    <t>แกน2แกนแปรผันกัน</t>
  </si>
  <si>
    <t>ไม่และจะเกิดการเลื่อนทางน้ำเงิน</t>
  </si>
  <si>
    <t>Aเพราะห่างจากblue ship มากที่สุด</t>
  </si>
  <si>
    <t>ถ้ากาเเลคซี่ทางเเดงความเร็วมาก ก็เคลื่อนที่มาก</t>
  </si>
  <si>
    <t>ตรงกับการเเผ่รังสี</t>
  </si>
  <si>
    <t>มีทั้ง2ส่วนที่เหมือนเเละต่างกันเเต่มีความถี่เเละความยาวคลื่นต่างกัน</t>
  </si>
  <si>
    <t>เกิดในช่วง380000มีลักษณะเป็นทะเลโปร่งใส</t>
  </si>
  <si>
    <t>เเกน2เเกนเเปรผันกัน</t>
  </si>
  <si>
    <t>มีการเปลี่ยนเเปลงเพราะ ถ้าเคลื่อนที่มาเร็วก็จะอยู่ห่างจากผู้สังเกตมากเต่ถ้าความเร็วน้อยก็จาจะอยู่ห่างจากผู้สังเกตุน้อย</t>
  </si>
  <si>
    <t>หลังเกิดบิกแบง 300,000 ปี อุณหภูมิของเอกภพลดลงเหลือ 10,000 เคลวิน นิวเคลียสของไฮโดรเจน และฮีเลียมดึงอิเล็กตรอนเข้ามาอยู่ในวงโคจร และเกิดเป็นอะตอมไฮโดรเจนและฮีเลียม</t>
  </si>
  <si>
    <t>กาแล็กซี D เพราะแถบสเปกตรัมเลื่อนไปทางแดงมากที่สุด แสดงว่ากำลังเคลื่อนที่ออกห่างจากโลกมากที่สุด</t>
  </si>
  <si>
    <t>หลังเกิดบิกแบง 300,000 ปี อุณหภูมิของ
เอกภพลดลงเหลือ 10,000 เคลวิน นิวเคลียส
ของไฮโดรเจน และฮีเลียมดึงอิเล็กตรอนเข้ามา
อยู่ในวงโคจร และเกิดเป็นอะตอมไฮโดรเจน
และฮีเลียม</t>
  </si>
  <si>
    <t>กาแล็กซี D เพราะแถบสเปกตรัมเลื่อนไปทาง
แดงมากที่สุด แสดงว่ากำลังเคลื่อนที่ออกห่าง
จากโลกมากที่สุด</t>
  </si>
  <si>
    <t xml:space="preserve">มีทั้งส่วนที่เหมือนเหมือนและแตกต่าง ไมโครเวฟพื้นหลังจากอวกาศเป็นคลื่อนแม่เหล็กไฟฟ้าเหมือนกับไมโครเวฟในเครื่องใช้ไฟฟ้า แต่มีความถี่และความยาวคลื่นแตกต่างกัน โดยไมโครเวฟพื้นหลังจากอวกาศมีความถี่ที่ 160 กิกะเฮิรตซ์ความยาวคลื่น 2 มิลลิเมตร ในขณะที่คลื่นไมโครเวฟในเตาไมโครเวฟอบไมโครเวฟมีความถี่ที่ 2.45 กิกะเฮิรตซ์ความยาวคลื่น 12 เซนติเมตร
</t>
  </si>
  <si>
    <t>น.ส.พัทธ์ธีรา นาคสวัสดิ์</t>
  </si>
  <si>
    <t>การขยายตัวของจักรวาล (Hubble's Law) – กาแล็กซีกำลังเคลื่อนที่ออกจากกัน
รังสีไมโครเวฟพื้นหลังของจักรวาล (CMB) – รังสีที่หลงเหลือจากการระเบิดครั้งแรก
องค์ประกอบของธาตุเบื้องต้น – สัดส่วนของไฮโดรเจนและฮีเลียมที่สอดคล้องกับการทำนายทางทฤษฎี</t>
  </si>
  <si>
    <t>การเลื่อนทางแดงเกิดขึ้นเมื่อกาแล็กซีเคลื่อนที่ถอยห่างจากผู้สังเกตบนโลก ทำให้แสงที่ปล่อยออกมามีความยาวคลื่นเพิ่มขึ้น หรือเลื่อนไปทางด้านสีแดงของสเปกตรัม (Redshift) เนื่องจากปรากฏการณ์ดอปเปลอร์</t>
  </si>
  <si>
    <t>การเลื่อนทางแดงของกาแล็กซีแสดงว่ากาแล็กซีกำลังเคลื่อนที่ออกห่างจากโลก ซึ่งหมายความว่าเอกภพกำลังขยาย</t>
  </si>
  <si>
    <t>รังสีไมโครเวฟพื้นหลัง (Cosmic Microwave Background Radiation - CMB) เกิดขึ้นประมาณ 380,000 ปีหลังจากบิกแบง ในช่วงที่เอกภพเย็นลงจนโปรตอนและอิเล็กตรอนรวมตัวกันเป็นอะตอม ทำให้โฟตอนสามารถเคลื่อนที่ได้อย่างอิสระเป็นครั้งแรก รังสีนี้จึงเป็นเสมือน “แสงแรก” ของเอกภพ ซึ่งมีลักษณะเกือบสม่ำเสมอแต่มีความไม่สม่ำเสมอเล็กน้อย ในระดับไมโครเคลวิน ซึ่งเป็นหลักฐานสำคัญที่บ่งชี้ถึงโครงสร้างเริ่มต้นของเอกภพ</t>
  </si>
  <si>
    <t>จากกราฟสามารถสรุปได้ว่า ระยะทางระหว่างผู้สังเกตกับกาแล็กซีมีความสัมพันธ์เป็นบวกกับการเลื่อนคลื่นแสงไปทางแดง (redshift) กล่าวคือ ยิ่งกาแล็กซีอยู่ไกลมากเท่าไร ค่าการเลื่อนคลื่นแสงไปทางแดงก็ยิ่งมากขึ้น ซึ่งสอดคล้องกับกฎของฮับเบิล (Hubble’s Law) ที่ระบุว่าเอกภพกำลังขยายตัว โดยความเร็วของกาแล็กซีที่ถอยห่างจากเราเป็นสัดส่วนกับระยะทางจากเรา</t>
  </si>
  <si>
    <t>ถ้ากาแล็กซีเคลื่อนที่เข้าหาผู้สังเกต จะไม่เกิดการเลื่อนทางแดง แต่จะเกิดการเลื่อนทางน้ำเงิน (Blueshift) แทน คือแถบสเปกตรัมจะเลื่อนไปทางด้านคลื่นสั้นหรือความยาวคลื่นลดลง (ทางซ้ายของสเปกตรัม)</t>
  </si>
  <si>
    <t>HกับHe 300,000ปี</t>
  </si>
  <si>
    <t>กาแล็กซี่Aอยุ่ห่างจากผู้สังเมากสุดเพราะสังเกตจากระยะห่างของแถบสเปกตรัม</t>
  </si>
  <si>
    <t>รังสีไมโครเวฟพื้นหลังเกิดจากเอกภพยุคแรก หลังบิกแบงและมีอยู่ทั่วทุกทิศทาง ส่วนรังสีไมโครเวฟปัจจุบันเกิดจาก แหล่งกำเนิด เช่น เตาไมโครเวฟ</t>
  </si>
  <si>
    <t>ไม่เกิด แถบสเปกตรัมจะเปลี่ยนเป็นการเลื่อนทางน้ำเงิน(blueshift)</t>
  </si>
  <si>
    <t>กาแล็กซี D เพราะมีการเลื่อนของเส้นสเปกตรัมไปทางสีแดงมากที่สุด</t>
  </si>
  <si>
    <t>การเลื่อนทางแดงของกาแล็กซีแสดงให้เห็นว่าเอกภพกำลังขยายตัว</t>
  </si>
  <si>
    <t>380,000 ปีหลังจากบิกแบง</t>
  </si>
  <si>
    <t>ยิ่งกาแล็กซีอยู่ห่างจากโลกมากเท่าใด ความเร็วที่มันเคลื่อนที่ออกห่างก็จะยิ่งมากขึ้น ซึ่งแสดงว่าเอกภพกำลังขยาย</t>
  </si>
  <si>
    <t>เคลื่อนที่ ออกห่าง
ความยาวคลื่น เพิ่มขึ้น</t>
  </si>
  <si>
    <t>10 รังสีไมโครเวฟพื้นหลัง (CMB) มีลักษณะเป็น รังสีที่มีความสม่ำเสมอและมาจากทุกทิศทางในเอกภพ โดยมีอุณหภูมิประมาณ 2.7 เคลวิน ต่างจากรังสีไมโครเวฟทั่วไปที่เกิดจากแหล่งเฉพาะ เช่น เตาไมโครเวฟ หรืออุปกรณ์สื่อสาร และมีความถี่กับรูปแบบเฉพาะจุด</t>
  </si>
  <si>
    <t>12.  ยิ่งกาแล็กซีอยู่ห่างจากโลกมากเท่าใด ความเร็วที่มันเคลื่อนที่ออกห่างก็จะยิ่งมากขึ้น ซึ่งแสดงว่าเอกภพกำลังขยาย</t>
  </si>
  <si>
    <t>อาทิตยา แกัวผนึก</t>
  </si>
  <si>
    <t>การขยายตัวของเอกภพกับไมโครเวฟพื้นหลัง</t>
  </si>
  <si>
    <t>ไฮโดรเจน ฮีเลียม เกิดขึ้นในช่วงเวลา ประมาณ 3 ถึง 20 นาทีแรก หลังจากบิกแบง</t>
  </si>
  <si>
    <t xml:space="preserve">  ยิ่งกาแล็กซีอยู่ห่างจากโลกมากเท่าใด ความเร็วที่มันเคลื่อนที่ออกห่างก็จะยิ่งมากขึ้น ซึ่งแสดงว่าเอกภพกำลังขยาย</t>
  </si>
  <si>
    <t>Isotropic มีลักษณะโดยรวมเหมือนกัน
Homogeneous มีลักษณะเนื้อเดียวเมื่อมองภาพรวม</t>
  </si>
  <si>
    <t>ฮีเลียมและไฮโดรเจน หลังเกิดบิกแบง 3นาที</t>
  </si>
  <si>
    <t>กาแล็คซี่ a เพราะเป็นแถบ สเปคตรัมที่ห่างที่สุดใน4 กาแล็คซี่นี้ และกาแล็คซี่aมีความเร็วมากที่สุด</t>
  </si>
  <si>
    <t>แผ่รังสีแม่เหล็กไฟฟ้า (รังศีไมโครเวฟ) เปล่งแสงสะท่อนวัตถุ ทำให้เกิดด็อพเพลอร์ ทำให้สเปคตรัมเคลื่อนที่ไปฝั่ง red shift</t>
  </si>
  <si>
    <t>เพราะกาแล็คซี่จะเคลื่อนที่ออกไปเรื่อยๆ ทำให้สนับสนุนได้ว่า เอกภพขยายตัวตลอดเวลา</t>
  </si>
  <si>
    <t>ทั้งส่วนที่เหมือนและแตกต่างกัน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 160 กิกะเฮิรตซ์ ความยาวคลื่น 2 มิลลิเมตร ในขณะที่คลื่นไมโครเวฟในเตาอบไมโครเวฟมีความถี่ที่ 2.45 กิกะเฮิรตซ์ความยาวคลื่น 12 เซนติเมตร
VERTEX</t>
  </si>
  <si>
    <t>300000ปี หลังบิกแบง</t>
  </si>
  <si>
    <t>ถ้าอยากรู้ความเร็วการเคลื่อนที่ของกาแล็คซี่ ให้ลากระยะห่างผู้สังเกตุกับกาแล็คซี่ เลื่อนไปโดนเส้นตัด</t>
  </si>
  <si>
    <t>ไม่เกิด กะแล็คซี่จะเลื่อนไป blue shift สเปคตรัมก็จะไปทาง สีน้ำเงินม่วว</t>
  </si>
  <si>
    <t>HกับHE ช่วง300,000ปี</t>
  </si>
  <si>
    <t>กาแล็กซี A อยู่ห่างจากผู้สังเกตมากที่สุด เพราะ สังเกตระยะห่างจากแถบสเปกตรัม</t>
  </si>
  <si>
    <t>ความเร็วในระยะการเคลื่อนที่ของกาแล็กซีออกจากผู้สังเกตกับระยะทางของกาแล็กซีกับผู้สังเกต</t>
  </si>
  <si>
    <t>เปลี่ยนแปลง แถบสเปกตรัมจะเลื่อนมาทางสีน้ำเงิน</t>
  </si>
  <si>
    <t>1.การขยายตัวของเอกภพ
2.ไมโครเวฟพื้นหลัง</t>
  </si>
  <si>
    <t>D เพราะแถบสเปกตรัมจองDเลื่อนไปทางแดงมากที่สุด</t>
  </si>
  <si>
    <t>ความเร็วในระยะการเคลื่อนที่ของกาแล็กซี่ออกจากผู้สังเกตุกับระยะทางของกาแล็กซี่กับผู้สังเกตุ</t>
  </si>
  <si>
    <t>เปลี่ยนแปลง แถบสเปกตรัมเลื่อนไปทางน้ำเงิน</t>
  </si>
  <si>
    <t>ในช่วงเวลานี้ อุณหภูมิและความหนาแน่นของเอกภพยังสูงพอที่ปฏิกิริยานิวเคลียร์ฟิวชันจะเกิดขึ้นได้ ส่งผลให้เกิดธาตุเบาดังกล่าว แต่ยังไม่เพียงพอที่จะสร้างธาตุที่หนักกว่าลิเทียมได้</t>
  </si>
  <si>
    <t>การเลื่อนทางแดงเกิดขึ้นเมื่อกาแล็กซีเคลื่อนที่ถอยห่างจากผู้สังเกตบนโลก ทำให้แสงที่ปล่อยออกมามีความยาวคลื่นเพิ่มขึ้น หรือเลื่อนไป ทางด้านสีแดงของสเปกตรัม (Redshift)
เนื่องจากปรากฏการณ์ดอปเปลอร์</t>
  </si>
  <si>
    <t>การเลื่อนทางแดงของกาแล็กซีแสดงว่ากาแล็กซีกำลังเคลื่อนที่ออกห่างจากโลก ซึ่ง
หมายความว่าเอกภพกำลังขยาย</t>
  </si>
  <si>
    <t xml:space="preserve">รังสีไมโครเวฟพื้นหลังเป็นพลังงานที่หลงเหลือจากการระเบิดบิกแบงเมื่อเอกภพยังร้อนและหนาแน่นมาก ซึ่งมีการกระจายตัวอย่าง
สม่ำเสมอทั่วทั้งเอกภพ ส่วนรังสีไมโครเวฟที่เกิดขึ้นในปัจจุบันมาจากแหล่งเฉพาะ </t>
  </si>
  <si>
    <t>รังสีไมโครเวฟพื้นหลัง (Cosmic Microwave Background Radiation - CMB) เกิดขึ้นประมาณ 380,000 ปีหลังจากบิกแบง ในช่วงที่เอกภพเย็นลงจน โปรตอนและอิเล็กตรอนรวม ตัวกันเป็นอะตอม ทำให้โฟตอนสามารถเคลื่อนที่ได้อย่างอิสระเป็นครั้งแรก รังสีนี้จึงเป็นเสมือน "แสงแรก" ของเอกภพ ซึ่งมีลักษณะเกือบสม่ำเสมอแต่มีความไม่สม่ำเสมอเล็กน้อยในระดับไมโครเคลวิน ซึ่งเป็นหลักฐานสำคัญที่
บ่งชี้ถึงโครงสร้างเริ่มต้นของเอกภพ
•</t>
  </si>
  <si>
    <t>จากกราฟสามารถสรุปได้ว่า ระยะทางระหว่างผู้สังเกตกับกาแล็กซีมีความสัมพันธ์เป็นบวกกับการเลื่อนคลื่นแสงไปทางแดง (redshift) กล่าว
คือ ยิ่งกาแล็กซีอยู่ไกลมากเท่าไร ค่าการเลื่อน
คลื่นแสงไปทางแดงก็ยิ่งมากขึ้น ซึ่งสอดคล้อง กับกฎของฮับเบิล (Hubble's Law) ที่ระบุว่าเอกภพกำลังขยายตัว โดยความเร็วของกาแล็กซีที่ถอยห่างจากเราเป็นสัดส่วนกับระยะทางจากเรา</t>
  </si>
  <si>
    <t>ถ้ากาแล็กซีเคลื่อนที่เข้าหาผู้สังเกต จะไม่เกิดการเลื่อนทางแดง แต่จะเกิดการเลื่อนทาง
น้ำเงิน (Blueshift) แทน คือแถบสเปกตรัมจะเลื่อนไปทางด้านคลื่นสั้นหรือความยาวคลื่นลดลง</t>
  </si>
  <si>
    <t>วงศธรณ์  มั่นการ</t>
  </si>
  <si>
    <t>หลักฐานทั้งเชิงสังเกต (การเลื่อนทางแดง, รังสีไมโครเวฟพื้นหลัง) และเชิงทฤษฎี (การคำนวณอัตราส่วนธาตุ, โครงสร้างจักรวาล) ทำให้ ทฤษฎีบิกแบงเป็นแบบจำลองหลัก ที่อธิบายการกำเนิดและพัฒนาการของจักรวาลได้แม่นยำและสอดคล้องกับข้อมูลจำนวนมาก</t>
  </si>
  <si>
    <t>ควาร์ก อิเล็กตรอน นิวทริโน 10กำลังลบ43</t>
  </si>
  <si>
    <t>กาแล็กซี่A เพรามี wavelength มากสุด</t>
  </si>
  <si>
    <t>การเลื่อนทางแดงของกาแล็กซีส่วนใหญ่ เกิดจาก การขยายตัวของจักรวาล (Cosmological Redshift) ซึ่งเป็นหลักฐานสำคัญว่าจักรวาลกำลังขยายตัว และสนับสนุนทฤษฎีบิกแบง</t>
  </si>
  <si>
    <t>การเลื่อนทางแดงของกาแล็กซี คือหลักฐานเชิงสังเกตที่แสดงว่าจักรวาลกำลังขยายตัว ซึ่งเป็นหัวใจของ ทฤษฎีบิกแบง ที่อธิบายว่าเอกภพเริ่มต้นจากเหตุการณ์ระเบิดครั้งใหญ่เมื่อประมาณ 13.8 พันล้านปีก่อน</t>
  </si>
  <si>
    <t>เหมือนไมโครเวฟพื้นหลังจากอวกาศเป็นคลื่นแม่เหล็กไฟฟ้าเช่นเดียวกับไมโครเวฟในเครื่องใช้ไฟฟ้า แต่มีความถี่ต่างกัน โดยไมโครเวฟพื้นหลังมีความถี่ 160กิกะเฮิรตซ์ แต่ ไมโครเวฟในเตาอบมีความถี่ 2.45กิกะเฮิรตซ์ ความยาวคลื่น12เซนติเมตร</t>
  </si>
  <si>
    <t>รังสีไมโครเวฟพื้นหลังเกิดขึ้นเมื่อ ~380,000 ปีหลังบิกแบง
ในขณะนั้นเอกภพเริ่มเย็นพอให้โฟตอนเดินทางได้อย่างเสรี จึงเกิด CMB ขึ้น
เป็น “ภาพแรกของจักรวาล” และเป็นหนึ่งในหลักฐานสำคัญของทฤษฎีบิกแบง</t>
  </si>
  <si>
    <t>กาแล็กซีที่อยู่ห่างออกไปมีความเร็วในการเคลื่อนที่ถอยห่างจากผู้สังเกตมากขึ้น แสดงว่าความเร็วแปรผันตรงกับระยะทาง</t>
  </si>
  <si>
    <t xml:space="preserve">ถ้ากาแล็กซี เคลื่อนที่เข้าหา จะเกิด การเลื่อนทางน้ำเงิน
แถบสเปกตรัมจะเลื่อนไปทางความยาวคลื่นสั้น (ไปทางด้านซ้ายของกราฟ หรือปลายน้ำเงินของสเปกตรัม)
</t>
  </si>
  <si>
    <t>การขยายตัวของเอกภพ และ ไมโครเวฟ พื้นหลังจากอวกาศ</t>
  </si>
  <si>
    <t>หลังเกิดบิกแบง 300,000 ปี อุณหภูมิของ เอกภพลดลงเหลือ 10.000 เคลวิน นิวเคลียส ของไฮโดรเจน และฮีเลียมดึงอิเล็กตรอนเข้ามา อยู่ในวงโคจร และเกิดเป็นอะตอมไฮโดรเจน และฮีเลียม</t>
  </si>
  <si>
    <t>กาแล็กซี D เพราะแถบสเปกตรัมเลื่อนไปทาง แดงมากที่สุด แสดงว่ากำลังเคลื่อนที่ออกห่าง จากโลกมากที่สุด</t>
  </si>
  <si>
    <t>การเลื่อนทางแดงเกิดขึ้นเมื่อกาแล็กซีเคลื่อนที่ ถอยห่างจากผู้สังเกตบนโลก ทำให้แสงที่ปล่อย ออกมามีความยาวคลื่นเพิ่มขึ้น หรือเลื่อนไป ทางด้านสีแดงของสเปกตรัม (Redshift) เนื่องจากปรากฏการณ์ดอปเปลอร์</t>
  </si>
  <si>
    <t>การเลื่อนทางแดงของกาแล็กซีแสดงว่า กาแล็กซีกำลังเคลื่อนที่ออกห่างจากโลก ซึ่ง หมายความว่าเอกภพกำลังขยาย</t>
  </si>
  <si>
    <t>รังสีไมโครเวฟพื้นหลังเป็นพลังงานที่หลงเหลือ จากการระเบิดบิกแบงเมื่อเอกภพยังร้อนและ หนาแน่นมาก ซึ่งมีการกระจายตัวอย่าง สม่ำเสมอทั่วทั้งเอกภพ ส่วนรังสีไมโครเวฟที่ เกิดขึ้นในปัจจุบันมาจากแหล่งเฉพาะ เช่น ดาวฤกษ์หรือวัตถุทางดาราศาสตร์</t>
  </si>
  <si>
    <t>รังสีไมโครเวฟพื้นหลัง (Cosmic Microwave Background Radiation - CMB) เกิดขึ้น ประมาณ 380,000 ปีหลังจากบิกแบง ในช่วงที่ เอกภพเย็นลงจนโปรตอนและอิเล็กตรอนรวม ตัวกันเป็นอะตอม ทำให้โฟตอนสามารถ เคลื่อนที่ได้อย่างอิสระเป็นครั้งแรก รังสีนี้จึงเป็น เสมือน “แสงแรก” ของเอกภพ ซึ่งมีลักษณะ เกือบสม่ำเสมอแต่มีความไม่สม่ำเสมอเล็กน้อย ในระดับไมโครเคลวิน ซึ่งเป็นหลักฐานสำคัญที่ บ่งชี้ถึงโครงสร้างเริ่มต้นของเอกภพ</t>
  </si>
  <si>
    <t>จากกราฟสามารถสรุปได้ว่า ระยะทางระหว่างผู้ สังเกตกับกาแล็กซีมีความสัมพันธ์เป็นบวกกับ การเลื่อนคลื่นแสงไปทางแดง (redshift) กล่าว คือ ยิ่งกาแล็กซีอยู่ไกลมากเท่าไร ค่าการเลื่อน คลื่นแสงไปทางแดงก็ยิ่งมากขึ้น ซึ่งสอดคล้อง กับกฎของฮับเบิล (Hubble's Law) ที่ระบุว่า เอกภพกำลังขยายตัว โดยความเร็วของ กาแล็กซีที่ถอยห่างจากเราเป็นสัดส่วนกับระยะ ทางจากเรา</t>
  </si>
  <si>
    <t>ถ้ากาแล็กซีเคลื่อนที่เข้าหาผู้สังเกต จะไม่เกิด การเลื่อนทางแดง แต่จะเกิดการเลื่อนทาง น้ำเงิน (Blueshift) แทน คือแถบสเปกตรัมจะ เลื่อนไปทางด้านคลื่นสั้นหรือความยาวคลื่นลด ลง (ทางซ้ายของสเปกตรัม)</t>
  </si>
  <si>
    <t>หลักฐานที่นำมาสนับสนุนทฤษฎีบิกแบงที่สำคัญ คือการขยายตัวของเอกภพ และไมโครเวฟพื้นหลังจากอวกาศ</t>
  </si>
  <si>
    <t>ฮีเลียมและไฮโดรเจน เกิดในช่วงเวลา 300,000 - 1,000 ล้านปี</t>
  </si>
  <si>
    <t>กาแล็กซี A เพราะ เป็นแถบสเปกตรัมที่ห่าที่สุดใน 4 กาแล็กซีนี้ และกาแล็กซี A มีความเร็วมากที่สุด</t>
  </si>
  <si>
    <t>แผ่รังสีแม่เหล็กไฟฟ้า (รังสีไมโครเวฟ) เปล่งแสงสะท่อนวัตถุ ทำให้เกิดด็อพเพลอร์ ทำให้สเปกตรัมเคลื่อนที่ไปฝั่ง red shift</t>
  </si>
  <si>
    <t>เพราะกาแล็กซีจะเคลื่อนที่ออกไปเรื่อยๆ ทำให้สนับสนุนได้ว่า เอกภพขยายตัวตลอดเวลา</t>
  </si>
  <si>
    <t>ทั้งส่วนที่เหมือนและแตกต่างกัน ไมโครเวฟพื้นหลังจากอวกาศเป็นคลื่นแม่เหล็กไฟฟ้าเช่น เดียวกับไมโครเวฟในเครื่องใช้ไฟฟ้า แต่มีความถี่และความยาวคลื่นแตกต่างกัน โดย
ไมโครเวฟพื้นหลังจากอวกาศมีความถี่ที่ 160 กิกะเฮิรตซ์ ความยาวคลื่น 2 มิลลิเมตร ในขณะที่คลื่นไมโครเวฟในเตาอบไมโครเวฟมีความถี่ที่ 2.45 กิกะเฮิรตซ์ความยาวคลื่น 12เซนติเมตร VERTEX</t>
  </si>
  <si>
    <t>300,000 ปี หลังบิกแบง</t>
  </si>
  <si>
    <t>ถ้าอยากรู้ความเร็วการเคลื่อนที่ของกาแล็กซีให้ลากระยะห่างผู้สังเกตุกับกาแล็กซี เลื่อนไปโดนเส้นตัด</t>
  </si>
  <si>
    <t>ไม่เกิด กาแล็กซีจะเลื่อนไป blue shift</t>
  </si>
  <si>
    <t>นางสาวหฤทชนัน วรรณาวงษ์</t>
  </si>
  <si>
    <t>ไมโครเวฟพื้นหลังจากอวกาศ เเละ การขยายตัวของเอกภพ</t>
  </si>
  <si>
    <t>H + He
3 นาทีหลังบิกเเบง</t>
  </si>
  <si>
    <t>เลื่อนทางเเดงเอกภพขยายตัว</t>
  </si>
  <si>
    <t>ต้นกำเนิด อุณหภูมิ</t>
  </si>
  <si>
    <t>300,000 ปีหลังบิกเเบง</t>
  </si>
  <si>
    <t>เเปรผันตามกัน</t>
  </si>
  <si>
    <t>เกิดการเลื่อนทางน้ำเงินเเทน</t>
  </si>
  <si>
    <t>ขยายตัวของเอกภพ ไมโครเวฟพื้นหลังจากอวกาศ</t>
  </si>
  <si>
    <t>ไฮโดรเจน+ฮีเลียม เกิดขึ้นหลังจาก 3นาทีบิกแบง</t>
  </si>
  <si>
    <t>A มีความยาวเคลื่อนมากที่สุด</t>
  </si>
  <si>
    <t xml:space="preserve">จาก blue shift- red shift </t>
  </si>
  <si>
    <t>การแพร่รังสี</t>
  </si>
  <si>
    <t>ต้นกำเนิด อุณหภูมิ กระจายตัว</t>
  </si>
  <si>
    <t>เกินในเวลา380000ลักษณะทะเลโปร่งใส</t>
  </si>
  <si>
    <t>แปรผันต่างกัน</t>
  </si>
  <si>
    <t>ถ้าไม่เกิดเลื่อนทางแดง แต่จะเกิดเลื่อนทางน้ำเงินแทน</t>
  </si>
  <si>
    <t>ฮีเลียมกับไฮโดรเจน เกิดในช่วงเวลา 300,000 - 1,000 ล้านปี</t>
  </si>
  <si>
    <t>กาแลคซี A เพราะกาแลคซี A มีค่าความต่างของความยาวคลื่นมากทำให้อยู่ห่างจากผู้สังเกตมาก</t>
  </si>
  <si>
    <t xml:space="preserve"> เอกภพมีการขยายตัว</t>
  </si>
  <si>
    <t>มีความถี่และความยาวคลื่นแตกต่างกัน</t>
  </si>
  <si>
    <t>เกิดช่วงหลังบิกแบง 300,00ปี</t>
  </si>
  <si>
    <t>ระยะทางน้อย ความเร็วน้อย
ระยะทางมาก ความเร็วมาก</t>
  </si>
  <si>
    <t>กาแล็คซี จะเลื่อนไปทางน้ำเงิน สเปคตรัมก็จะไปทางแะบน้ำเงินม่วง แถบสเปกตรัมจะเคลื่อนที่ไปทางด้านคลื่นสั้น</t>
  </si>
  <si>
    <t>โชติกา</t>
  </si>
  <si>
    <t>อะตอมHและอะตอมHeช่วงสามแสนปี-พันล้านปี</t>
  </si>
  <si>
    <t>กาเเลคซีAเพราะกาเเลคซีAมีค่าความต่างของความยาวคลื่นมากทำให้อยู่ห่างจากผู้สังเกตมาก</t>
  </si>
  <si>
    <t>เกิดตอนเอกภพขยายตัว</t>
  </si>
  <si>
    <t>มีความถี่เเละความยาวคลื่นต่างกัน</t>
  </si>
  <si>
    <t>เกิดช่วงหลังบิกแบง300,00ปีขณะนั้นเอกภพมีลักษณะอะตอมเเรกเริ่มก่อตัวและอุณหภูมิลดลงเหลือ3000เคลวิน</t>
  </si>
  <si>
    <t>จะไม่เกิดการเคลื่อนที่ทางเเดงเเต่จะเกิดการเคลื่อนที่ทางน้ำเงินเเทนเเถบสเปกตรัมจะเคลื่อนที่ไปทางด้านคลื่นสั้น</t>
  </si>
  <si>
    <t>การขยายของเอกภพพื้นหลังอุณหภูมิของเอกภพปรากฎการณ์ดอปเปอร์</t>
  </si>
  <si>
    <t>ควาร์ก อิเล็กตรอน นิวทริโน 10-43</t>
  </si>
  <si>
    <t>กาแล็กซี่a เพราะ กาแล็กซี่a มีค่าความต่างของความยาวขึ้นมาทำให้อยู่ห่างจากผู้สังเกตมาก</t>
  </si>
  <si>
    <t>เหมือนไมโครเวฟพื้นหลังจากอวกาศเป็นคลื่นแม่เหล็กไฟฟ้าเช่นเดียวกับไมโครเวฟในเครื่องใช้ไฟฟ้า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โดยไมโครเวฟพื้นหลังจากอวกาศมีความถี่ที่160 กิกะเฮิรตซ์ ความยาวคลื่น 2มิลลิเมตร ในขณะที่คลื่นไมโครเวฟในเตาอบไมโครเวฟมีความถี่ที่ 2.45กิกะเฮิรตซ์ ความยาวคลื่น 12เซนติเมตร</t>
  </si>
  <si>
    <t>หมื่นล้านปี</t>
  </si>
  <si>
    <t>กราฟที่ได้มีลักษณะเป็นเส้นตรงจึงสรุปว่าความเร็วในการเคลื่อนที่ของกาแล็กฅี่ออกจากผู้สังเกตแปรผันตรงกับระยะทางระหว่างกาแล็กซี่กับผู้สังเกต หรือมีความหมายว่ากาแล็กซี่มี่อยู่ใกล้ และเรียกความสัมพันธ์นี้ว่า กฏฮับเบิล เลอแมทร์</t>
  </si>
  <si>
    <t xml:space="preserve">ฮับเบิลสร้างกราฟความสัมพันธ์ ระหว่างระยะทางของกาแล็กซีกับความเร็วในการถอยห่าง ได้สมการกราฟเส้นตรงอย่างในภาพที่ 2 ซึ่งต่อมาถูกเรียกว่า “กฏฮับเบิล” </t>
  </si>
  <si>
    <t>H + He เกิดขึ้นประมาณ 3 นาทีหลังบิกแบง</t>
  </si>
  <si>
    <t>เกิดขึ้นจากปรากฏการณ์ที่แสงจากวัตถุท้องฟ้า</t>
  </si>
  <si>
    <t>แหล่งกำเนิด คุณสมบัติ</t>
  </si>
  <si>
    <t>ประมาณ 1 ล้านปี ทำให้เอกภพโปร่งแสงและมีคลื่นแม่เหล็กไฟฟ้าหลงเหลืออยู่</t>
  </si>
  <si>
    <t>กราฟมีลักษณะแปรผันตามกัน</t>
  </si>
  <si>
    <t>จะ ไม่เกิดการเลื่อนทางแดงแต่จะเกิดการเลื่อนทางน้ำเงินแทน</t>
  </si>
  <si>
    <t xml:space="preserve">การขยายของเอกภพ
อุณหภูมิพื้นหลังของเอกภพ
</t>
  </si>
  <si>
    <t>กาแล็คซี a เพราะ กาแล็คซี a มีค่าความต่างของความยาวขึ้นมากทำให้อยู่ห่างจากผู้สังเกตมาก</t>
  </si>
  <si>
    <t>เอกภพมีการขยายตัว</t>
  </si>
  <si>
    <t>มีความถี่และความยาวคลื่นต่างกัน</t>
  </si>
  <si>
    <t xml:space="preserve">เกิดหลังบิกแบง300‚000ปี
มีโฟตรอน,นิวทริโน,อะตอมของไฮโดรเจน,อะตอมของฮีเลียมช่วงหลังสามแสนปี
</t>
  </si>
  <si>
    <t>จะไม่เกิดการเคลื่อนที่ทางแดงแต่จะเกิดการเคลื่อนที่ทางนำ้เงินแทนแถบสเปกตรัมจะเคลื่อนที่ไปทางคลื่นสั้น</t>
  </si>
  <si>
    <t>น.ส.ปทิตตา บุญแท้</t>
  </si>
  <si>
    <t>1.การขยายตัวของเอกภพ
2.อุณหภูมิพื้นหลัง</t>
  </si>
  <si>
    <t>ฮีเลียม ไฮโดรเจน เกิดช่วง3แสนปีหลังบิกแบง</t>
  </si>
  <si>
    <t>A เพราะมีการเคลื่อนที่ไปใกล้เลื่อนทางแดงที่สุด</t>
  </si>
  <si>
    <t>เกิดจากการที่เอกภพขยายตัว</t>
  </si>
  <si>
    <t>เพราะเป็นการดูได้ว่าเอกภาพขยายตัว</t>
  </si>
  <si>
    <t>แตกต่างกันที่คลื่นความถี่</t>
  </si>
  <si>
    <t>เกิดช่วง3แสนปี หลังบิกแบง เอกภพขณะนั้นมีสนามแม่เหล็กไฟฟ้า</t>
  </si>
  <si>
    <t>ยิ่งกาแล็กซีอยู่ห่างจากผู้สังเกตมาก ความเร็วเคลื่อนที่ออกห่างก็จะมา</t>
  </si>
  <si>
    <t>ไม่เกิด เพราะจะเกิดการเลื่อนทางน้ำเงิน</t>
  </si>
  <si>
    <t>1การขยายตัวของเอกภพ
2มีคลื่นไมโครเวฟ ในอวกาศ</t>
  </si>
  <si>
    <t>ฮีเลี่ยม ไฮโดรเจน</t>
  </si>
  <si>
    <t>A เพราะสเปคตัมไปทางเเดงเยอะกว่าสเปคตัมมืด</t>
  </si>
  <si>
    <t>เกิดขึ้นได้เนื่องจากเอกภพขยายตัว</t>
  </si>
  <si>
    <t>เพราะการเลื่อนทางเเดงทำการบงบอกว่ากาเล็คซีขยายตัว</t>
  </si>
  <si>
    <t>มีหลายส่วนที่คล้ายกันเเต่ที่เเตกต่างคือ ความยาวเเละความถี่ของคลื่นพื้นหลังจะมีความถี่สูงกว่าเเต่ความยาวน้อยกว่า</t>
  </si>
  <si>
    <t>ช่วงเวลา3เเสนปีหลังจากบิกเเบง มีอะตอมของไฮโดรเจนเเละอะตอมของฮีเลียม มีโฟตอน มีนิวทริโน</t>
  </si>
  <si>
    <t>สรุปได้ว่าถ้าความเร็ว V สูง ค่าเมกะพาร์เซก ก็สูงตาม</t>
  </si>
  <si>
    <t>ไม่จะเลื่อนทางน้ำเงิน มีการเปลี่ยนเเปลงทำให้ค่าลดลง</t>
  </si>
  <si>
    <t>นายธีรเดช สดใส</t>
  </si>
  <si>
    <t>การเคลื่นที่ของเอกภพ คลื่นไมโครเวฟพื้นหลังอวกาศ</t>
  </si>
  <si>
    <t>H He ช่วงแรก</t>
  </si>
  <si>
    <t>A เพราะขีดสเปกตรัมมันเลื่อนไปทางค่าเคลื่อนทางแดง</t>
  </si>
  <si>
    <t>เป็นการขยายตัวของเอกภพที่ขยายออกห่าจจากผู้สังเกต</t>
  </si>
  <si>
    <t>มีความถี่และความยาวแตกต่างกัน ไมโครเวฟพื้นหลังอวกาศ มีความถี่ 160 กิกะเฮิรตซ์ ความยาวคลื่น 2 มิลลิเมตร คลื่นไมโครเวฟในเตาอบไมโครเวฟมีความถี่ที่ 2.45 กิกะเฮิรตซ์ ความยาวคลื่น 12 เซนติเมตร</t>
  </si>
  <si>
    <t>300,00ปีหลังบิกแบง เย็นพอให้อะตอมก่อตัวได้ โปร่งใสต่อแสง โฟตอนเดินทางได้อย่างเสรี</t>
  </si>
  <si>
    <t>ผกผันทางตรง</t>
  </si>
  <si>
    <t>ไม่ เคลื่นไปทางค่าเคลื่อนทางน้ำเงินแทน</t>
  </si>
  <si>
    <t>นางสาวสิริยากร หอมชะเอม</t>
  </si>
  <si>
    <t>1.การขยายเอกภพ
2.อุณหภูมิพื้นหลัง</t>
  </si>
  <si>
    <t>ไฮโดรเจนกับฮีเรียม เกิดในช่วง300,000ปี</t>
  </si>
  <si>
    <t>A เพราะมีเพราะมีการเคลื่อนที่ไปใกล้ทางแดงที่สุด</t>
  </si>
  <si>
    <t>เพราะเป็นการดูได้ว่าเอกภพขยายตัว</t>
  </si>
  <si>
    <t>แตกต่างที่คลื่นความถี่</t>
  </si>
  <si>
    <t>เกิดในช่วง300,000ปีแสงหลังบิกแบงหลังเอกภพนั้นมีสนามแม่เหล็ก</t>
  </si>
  <si>
    <t xml:space="preserve">การขยายตัวของจักรวาล, รังสีไมโครเวฟพื้นหลังของจักรวาล (CMB), และองค์ประกอบของธาตุในจักรวาล. </t>
  </si>
  <si>
    <t>คือ JADES-GS-z14-0</t>
  </si>
  <si>
    <t>การเลื่อนทางแดง การของทางขึ้นสีแดงคือการเปลี่ยนแปลงของความยาวคลื่นที่เกิดขึ้น</t>
  </si>
  <si>
    <t>แตกต่างกันจากคลื่นความถี่</t>
  </si>
  <si>
    <t>ยิ่งกาแล็กซีีอยู่ห่างจากผู้สังเกตุมากในความเร็วในการเคลื่อนที่ออกห่างจากผู้สังเกตุและยิ่งมีค่ามาก</t>
  </si>
  <si>
    <t xml:space="preserve">แถบสเปกตรัมที่วัดได้จะถูกเลื่อนไปทางสีน้ำเงิน แสดงให้เห็นว่าความยาวคลื่นลดลง และความถี่ของแสงเพิ่มขึ้น. </t>
  </si>
  <si>
    <t xml:space="preserve">1.การขยายตัวของเอกภพ
2.อุณหภูมิพื้นหลัง
</t>
  </si>
  <si>
    <t>Aเพราะมีการเคลื่อนที่ไปใกล้เลื่อนทางเเดงที่สุด</t>
  </si>
  <si>
    <t>เกิดขึ้นจากการที่กาแล็กซีเคลื่อนที่ออกห่างจากเรา ทำให้แสงที่ปล่อยออกมาจากกาแล็กซีถูกยืดออก ความยาวคลื่นของแสงจึงยาวขึ้นและเปลี่ยนสีไปทางแดง</t>
  </si>
  <si>
    <t>เพรา เป็นการดูได้ว่าเอกภพขยายตัว</t>
  </si>
  <si>
    <t>แตกต่างงกันที่คลื่นความถี่</t>
  </si>
  <si>
    <t>เกิดหลังบิกเเบง</t>
  </si>
  <si>
    <t>ยิ่งกาเเล็คซีอยู่ห่างจากผู้สังเกตุมาก</t>
  </si>
  <si>
    <t>ไม่เกิดเพราจะเกิดการเลื่อนทางน้ำเงิน</t>
  </si>
  <si>
    <t>ไฮโดเจน กับ ฮีเลียม เกิดในช่วง 300,000ปีหลังจากบิกแบง</t>
  </si>
  <si>
    <t>A เพราะ มีการเคลื่อนที่ไปใกล้เลื่อนทางแดงที่สุด</t>
  </si>
  <si>
    <t>เพราะ เป็นการดูได้ว่าเอกภาพขยายตัว</t>
  </si>
  <si>
    <t>เกิดช่วง300,000ปีแสนหลังบิกแบง เอกภพขณะนั้นมีสนามแม่เหล็ก</t>
  </si>
  <si>
    <t>ยิ่งกาแล๊กซีอยู่ห่างจากผู้สังเกตมาก ความเร็วในการเคลื่อนที่ออกห่างจากผู้สังเกตจะยิ่งมีค่ามาก</t>
  </si>
  <si>
    <t>น.ส.ชิดชนก รักอักษร</t>
  </si>
  <si>
    <t>Purple shift เพราะ ไม่สามารถตรวจจับได้</t>
  </si>
  <si>
    <t>แหล่งกำเนิดแสงห่างจากผู้สังเกต ความถี่จะต่ำลง</t>
  </si>
  <si>
    <t>สีกาแล็กซีส่วนใหญ่เป็น Red shift คาดว่ากาแล็กซีกำลังห่างจากโลก อาจเป็นแรงเฉื่อยจากการเกิดบิกแบงในอดีต
Cr. Hubble E.P.</t>
  </si>
  <si>
    <t>ความถี่และความยาวคลื่นต่างกัน</t>
  </si>
  <si>
    <t>300,000 ปี ในตอนที่เอกภพเริ่มมีอะตอมของไฮโดรเจนและอะตอมของฮีเลียม</t>
  </si>
  <si>
    <t>ยิ่งห่าง ความเร็วก็ยิ่งมาก</t>
  </si>
  <si>
    <t>ไม่ แต่จะเกิด Blue shift แทน</t>
  </si>
  <si>
    <t>ณิชกานต์  พุ่มนุช</t>
  </si>
  <si>
    <t>การขยายตัวของเอกภพ
ไมโครเวฟพื้นหลัง</t>
  </si>
  <si>
    <t>ไฮโดรเจน 10*-6วินาที
 ฮีเลียม3วินาที</t>
  </si>
  <si>
    <t>Aเพราะกาเเล็กซีAมีค่าการเลื่อนทางแดงมากที่สุด</t>
  </si>
  <si>
    <t>เอกภพขยายตัวมากขึ้น</t>
  </si>
  <si>
    <t>เนื่องจากรังสีไมโครเวฟพื้นหลังนั้นมีการกระจายไปในทุกทิศทุกทางอย่างสมํ่าเสมอแต่ไมโครเวฟนั้นจะมีเฉพาะจุดบนโลก</t>
  </si>
  <si>
    <t>300000ปีหลังบิกแบง เอกภพในขณะนั้นมีนิวเคลียสของฮีเลียม นิวเคลียสของไฮโดรเจน 
อุณหภูมิลดลง เอกภพขยาย</t>
  </si>
  <si>
    <t>ถ้าความเร็วเพิ่มมากขึ้น ระยะทางระหว่างผู้สังเกตกับกาแล็กซีมากขึ้น</t>
  </si>
  <si>
    <t>จะเกิดการเลื่อนทางนำ้เงินจะเลื่อนเข้าทางสีม่วงมากขึ้น</t>
  </si>
  <si>
    <t>นาย พงศธร  ปานพันธุ์</t>
  </si>
  <si>
    <t>ค้นพบไมโครเวฟพื้นหลังจากอวกาศ</t>
  </si>
  <si>
    <t xml:space="preserve">กาแลกซี่D เพราะแถบสเปกตรัมของกาแล็กซี D มีการเลื่อนไปทางสีแดง (redshift) มากที่สุด ซึ่งบ่งชี้ว่ากาแล็กซีนี้กำลังเคลื่อนที่ออกห่างจากโลกด้วยความเร็วสูงที่สุด และตามหลักการของการขยายตัวของเอกภพ ยิ่งเคลื่อนที่เร็ว ยิ่งอยู่ไกล
</t>
  </si>
  <si>
    <t xml:space="preserve">การเลื่อนทางแดงเกิดขึ้นเมื่อกาแล็กซีเคลื่อนที่ออกห่างจากโลก ทำให้ความยาวคลื่นของแสงที่ส่งมาถึงเรายืดยาวออก (ย้ายไปทางสีแดง)
</t>
  </si>
  <si>
    <t>การศึกษาการเลื่อนทางแดงของกาแล็กซีแสดงว่าเอกภพกำลังขยายตัว ซึ่งสนับสนุนแนวคิดของทฤษฎีบิกแบงที่ว่า เอกภพเริ่มต้นจากการระเบิดครั้งใหญ่และขยายตัวออกไปเรื่อย ๆ</t>
  </si>
  <si>
    <t xml:space="preserve">รังสีไมโครเวฟพื้นหลังเป็นคลื่นไมโครเวฟที่เกิดจากการระเบิดบิกแบง มีพลังงานต่ำมากและคงอยู่ทั่วเอกภพ ขณะที่รังสีไมโครเวฟในปัจจุบันเกิดจากแหล่งที่มนุษย์สร้างขึ้น เช่น อุปกรณ์ไฟฟ้า และมีพลังงานสูงกว่า
</t>
  </si>
  <si>
    <t xml:space="preserve">รังสีไมโครเวฟพื้นหลังเกิดขึ้นประมาณ 380,000 ปีหลังจากบิกแบง ในขณะนั้นเอกภพมีอุณหภูมิลดลงจนแสงสามารถเดินทางได้เป็นอิสระ เอกภพจึงเริ่มโปร่งใส และรังสีนั้นยังคงเดินทางมาถึงเราจนถึงทุกวันนี้
</t>
  </si>
  <si>
    <t xml:space="preserve">ข้อมูลแสดงความสัมพันธ์โดยตรงระหว่างระยะทางกับความเร็วในการถอยห่างของกาแล็กซี ยิ่งอยู่ไกล ความเร็วในการเคลื่อนที่ออกจากผู้สังเกตยิ่งมาก ซึ่งสอดคล้องกับกฎของฮับเบิล (Hubble’s Law)
</t>
  </si>
  <si>
    <t>ถ้ากาแล็กซีเคลื่อนที่เข้าหาผู้สังเกต จะเกิดการเลื่อนทางน้ำเงิน แถบสเปกตรัมที่วัดได้จะเลื่อนไปทางด้านความยาวคลื่นที่สั้นลง (สีน้ำเงิน)</t>
  </si>
  <si>
    <t>วีรภัทร เรืองหยอน</t>
  </si>
  <si>
    <t>การขยายตัวของเอกภพ และ คลื่นไมโครเวฟพื้นหลัง อวกาศ</t>
  </si>
  <si>
    <t>ไฮโดรเจน กับ ฮีเลี่ยม เกิดช่วงเวลา 10^-6 วินาที ถึง 3นาที</t>
  </si>
  <si>
    <t>A เพราะ มีการเลื่อนทางแดง ของแถบ สเปกตรัมมืด ไกลที่สุด</t>
  </si>
  <si>
    <t>มีความคล้ายกันในบางส่วนแต่ มีความถี่ และ ความยาวคลื่น แตกต่างกัน</t>
  </si>
  <si>
    <t>ช่วง300,000ปี หลังเกิดบิ๊กแบง มี นิวทริโน โฟตอน อะตอมฮีเลียม อะตอมไฮโดรเจน</t>
  </si>
  <si>
    <t>กาแล็กซี่ที่อยู่ไกลจากผู้สังเกตมาก จะมีความเร็วที่มากกว่า กาแล็กซีที่อยู่ใกล้ผู้สังเกต</t>
  </si>
  <si>
    <t>ไม่ เป็นการเลื่อนทางนํ้าเงิน มีการเปลี่ยนแปลงลดลง</t>
  </si>
  <si>
    <t>การขยายตัวของอวกาศและไมโครเวฟพื้นหลังอวกาศ</t>
  </si>
  <si>
    <t>Aเพราะกาแล็กซี่มีค่าเลื่อนทางแดงมากที่สุด</t>
  </si>
  <si>
    <t>เนื่องจากรังสีไมโครเวฟพื้นหลังมีการกระจายไปทุกทิศทางอย่างสม่ำเสมอแต่ไมโครเวฟมีเฉพาะจุดบนโลก</t>
  </si>
  <si>
    <t>ประมาณ380,000หลังจากการระเบิดbig bang ในเอกภพตอนนี้ยังร้อนและหนามาก</t>
  </si>
  <si>
    <t>ความเร็วถอยห่างแปรผันตรงกับระยะทางระหว่างผู้สังเกตกับกาแล็กซี</t>
  </si>
  <si>
    <t>จะเกิดการเคลื่อนทางน้ำเงินจะเคลื่อนเข้าทางสีม่วงมากขึ้น</t>
  </si>
  <si>
    <t>2 ข้อ คือ การขยายตัวของเอกภพ และ ไมโครเวฟพื้นหลังจากอวกาศ</t>
  </si>
  <si>
    <t xml:space="preserve"> A เพราะ กาแล็กซี่มีค่าเลื่อนทางแดงมากที่สุด</t>
  </si>
  <si>
    <t xml:space="preserve">จะบ่งชี้ว่าเอกภพขยายตัว </t>
  </si>
  <si>
    <t>เนื่องจากรังสีไมโครเวฟพื้นหลังนั้นมีการกระจายไปทุกทิศทางอย่างสม่ำเสมอแต่ไมโครเวฟมีเฉพาะจุดบนโลก</t>
  </si>
  <si>
    <t>เกิดขึ้นประมาณ 380,000 ปีหลังจากการระเบิดbig bang  ในตอนนั้นเอกภพยังร้อนและหนามาก</t>
  </si>
  <si>
    <t>ความเร็วถอยห่างแปรผันตรงกับระยะทางระหว่างผู้สังเกตกับ Galaxy</t>
  </si>
  <si>
    <t xml:space="preserve">จะเกิดการเคลื่อนทางน้ำเงินจะเคลื่อนเข้าทางสีม่วงมากขึ้น </t>
  </si>
  <si>
    <t>รังสีไมโครเวฟพื้นหลัง
การขยายตัวของอวกวกาศ</t>
  </si>
  <si>
    <t>ไฮโดรเจน และฮีเลียม 300,000ปี</t>
  </si>
  <si>
    <t>A มีสเปกตรัมมืดที่อยู่ใกล้แทบแดงมากที่สุด</t>
  </si>
  <si>
    <t>เกิดขึ้นหลังจากเอกภพขยายตัว</t>
  </si>
  <si>
    <t>กาแล็กซีขยายตัวว</t>
  </si>
  <si>
    <t>แตกต่างจากปัจจุบันคือ ความถี่กับความยาวคลื่น</t>
  </si>
  <si>
    <t>หลัง300,000ปี มีรังสีไมโครเวฟพื้นหลัง</t>
  </si>
  <si>
    <t>ความเร็วในการเคลื่อนที่ของกาแล็กซีออกจากผู้สังเกตุแปรผันตรงกับระยะทางระหว่างกาแล็กซีกับผู้สังเกต กฎฮับเบิล-เลอแมทร์</t>
  </si>
  <si>
    <t>ไม่แต่จะเลื่อนไปทางน้ำเงิน สเปตรัมที่วัดได้จะเลื่อนไปทางคลื่นสั้น</t>
  </si>
  <si>
    <t>หลักฐานแรกคือ การที่เอกภพขยายตัวและไมโครเวฟ พื้นหลังอวกาศ</t>
  </si>
  <si>
    <t>ไฮโดรเจน และ ฮีเลียม และเกิดช่วง 10^-43</t>
  </si>
  <si>
    <t>กาแล็คซี่ A เพราะ มีการเคลื่อนทางแดงมากกว่าและแสงมีความถี่ต่ำลง</t>
  </si>
  <si>
    <t>แหล่งกำเนิดแสง ออกจาก ผู้สังเกตแสงความถี่ ต่ำลง และเห็นแสงเคลื่อนไปทางสเปกตรัมสีแดง</t>
  </si>
  <si>
    <t xml:space="preserve">สนับสนุนได้ว่า การที่เห็นว่ากาแล็คซีมีการขยายตัวไปในทางสเปกตรัมสีแดงจะพบว่ามันมีการเคลื่อนที่ห่างออกไปจากผู้สังเกตจึงทำให้เห็นได้ว่า เอกภพมีการเคลื่อนและขยายตัวอยู่เรื่อยๆ </t>
  </si>
  <si>
    <t>300,000 ปีเป็นต้นไป และในขณะนั้นเอกภพ มีอุณหภูมิลดลงเหลือประมาณ 5000 เคลวิน</t>
  </si>
  <si>
    <t xml:space="preserve">สัมพันธ์กันในด้าน ของ ความเร็วในการเคลื่อนที่ถอยห่างจะสัมพันธ์กับระยะห่างระหว่างผู้สังเกตกับกาแล็คซี่ </t>
  </si>
  <si>
    <t>ไม่เกิดการเลื่อนทางแดง และมีการเปลี่ยนแปลงไปทาง การเลื่อนทางน้ำเงิน</t>
  </si>
  <si>
    <t>พบไมโครเวฟพื้นหลังจากอวกาศ การขยายตัวของเอกภพ</t>
  </si>
  <si>
    <t xml:space="preserve">ไฮโดรเจน และฮีเลียม </t>
  </si>
  <si>
    <t>เนื่องจากการขยายตัวของจักรวาล ซึ่งทำให้ความยาวคลื่นของแสงที่มาจากกาแล็กซีที่ห่างไกลถูกยืดออกไปทางสีแดง</t>
  </si>
  <si>
    <t>รังสีไมโครเวฟพื้นหลังเกิดขึ้นประมาณ 380,000 ปีหลังจากบิกแบง ในขณะนั้นเอกภพมีอุณหภูมิลดลงจนแสงสามารถเดินทางได้เป็นอิสระ เอกภพจึงเริ่มโปร่งใส และรังสีนั้นยังคงเดินทางมาถึงเราจนถึงทุกวันนี้</t>
  </si>
  <si>
    <t>เกิดขึ้นราว 300,000 ปีหลังจากการระเบิดใหญ่ที่เป็นจุดกำเนิดของเอกภพ</t>
  </si>
  <si>
    <t>ข้อมูลแสดงความสัมพันธ์โดยตรงระหว่างระยะทางกับความเร็วในการถอยห่างของกาแล็กซี ยิ่งอยู่ไกล ความเร็วในการเคลื่อนที่ออกจากผู้สังเกตยิ่งมาก ซึ่งสอดคล้องกับกฎของฮับเบิล (Hubble’s Law)</t>
  </si>
  <si>
    <t xml:space="preserve">ไฮโดรเจนกับฮีเลียม </t>
  </si>
  <si>
    <t>กาแล็กซี A อยู่ห่างจากผู้สังเกตบนโลกมากที่สุด เนื่องจากมีการเลื่อนไปทางแดงมากที่สุด</t>
  </si>
  <si>
    <t>กาแล็กซีกำลังเคลื่อนที่ห่างจากเรา</t>
  </si>
  <si>
    <t>รังสีไมโครเวฟพื้นหลังเป็นแสงแรงของเอกภพที่หลงเหลือจากบิกแบง รังสีไมโครเวฟทั่วไปคือคลื่นที่มนุษย์สร้างขึ้นเพื่อใช้งานด้านเทคโนโลยี</t>
  </si>
  <si>
    <t>เกิดขึ้นเมื่อเอกภพมีอายุประมาณ380,000ปีหลังบิกแบง มีลักษณะอนุภาคที่มีพลังงานสูง</t>
  </si>
  <si>
    <t>ความเร็วในการเคลื่อนที่ของกาแล็กซีเพิ่มขึ้นตามระยะทางที่ห่างจากผู้สังเกต</t>
  </si>
  <si>
    <t>จะไม่เกิดการเลื่อนทางแดงจะเกิดการเลื่อนทางน้ำเงิน แถบสเปกตรัมจะเลื่อนไปทางความยาวคลื่นสั้นลง</t>
  </si>
  <si>
    <t>น.สอภิษฐา ศรีจันทร์</t>
  </si>
  <si>
    <t>การขยายตัวของเอกภพและไม้โครเวฟพื้นหลังจากอวกาศ</t>
  </si>
  <si>
    <t>เกิดธาตุไฮโดรเจน ฮีเลียม เกิดขึ้นในช่วง300,000ปีก่อน</t>
  </si>
  <si>
    <t>A เพราะยาวที่สุดแต่เคลื่อนที่ช้าที่สุด</t>
  </si>
  <si>
    <t>คาดว่ากาแล็กซีกำลังเคลื่อนที่ออกห่างจากโลกอาจเป็นที่แรงเฉื่อยที่เกิดจากระเบิด</t>
  </si>
  <si>
    <t>กาแล็กซีส่วนใหญ่กำลังเคลื่อนที่ห่างออกจากเรา  เอกภพขยายตัว สภาวะแน่นและร้อนมาก</t>
  </si>
  <si>
    <t>เริ่มต้นจากบิกแบงเมื่อประมาณกว่าหมื่นล้านปีมาแล้ว ปัจจุบันเอกภพควรจะมีคลื่นแม่เหล็กไฟฟ้ที่เเหลืออยู่ อุณหภูมิของเอกภพลดลงจนตอนนี้เหลืออุณหภูมิ2.73เคลวิน</t>
  </si>
  <si>
    <t>รังสีไมโครเวฟพื้นหลัง  เกิดขึ้น300,000ปีมีอุณหภูมิประมาณ 3,000 เคลวิน สสารส่วนใหญ่เป็นอะตอมของไฮโดรเจนเอกภพเริ่มโปร่งใส แสงเดินทางได้อย่างอิสระ</t>
  </si>
  <si>
    <t>ยิ่งห่างความเร็วก็ยิ่งมาก</t>
  </si>
  <si>
    <t>ถ้ากาแล็กซี เคลื่อนที่เข้า หาผู้สังเกต จะไม่เกิด การเลื่อนทางแดง แต่จะเกิด การเลื่อนทางน้ำเงิน  แถบสเปกตรัมจะ เลื่อนไปทางด้านคลื่นสั้น (สีน้ำเงิน)ความยาวคลื่น ลดลง ความถี่ของแสง เพิ่มขึ้น</t>
  </si>
  <si>
    <t>ด.ญ. กวิสรา มายืนยง</t>
  </si>
  <si>
    <t>H เเละ He 3นาทีหลังจากบิกแบง</t>
  </si>
  <si>
    <t>A เพราะว่า เเหล่งกำเกิดเเสงออกจากผู้สังเกตเเสงความถี่ต่ำลง เห็นเเสงเลื่อนไปทางสเปกตรัมสีเเดง</t>
  </si>
  <si>
    <t>เกิดจากการขยายตัวของเอกภพ และการ
เคลื่อนที่ของกาแลกซี่</t>
  </si>
  <si>
    <t>สนับสนุนได้ว่า การที่เห็นว่ากาแล็คซีมีการ
ขยายตัวไปในทางสเปกตรัมสีแดงจะพบว่ามัน มีการเคลื่อนที่ห่างออกไปจากผู้สังเกตจึงทำให้เห็นได้ว่า เอกภพมีการเคลื่อนและขยายตัวอยู่
เรื่อยๆ</t>
  </si>
  <si>
    <t>มีทั้งส่วนที่เหมือนและแตกต่างกัน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 โดยไมโครเวฟพื้นหลังจากอวกาศมีความถี่ที่ 160 กิกะเอิรตซ์ ความยาวคลื่น 2 มิลลิเมตร ในขณะที่คลื่นไมโครเวฟในเตาอบไมโครเวฟมีความถี่ที่ 2.45 กิกะเฮิรดซ์ความยาวคลื่น 12 เซนติเมตร</t>
  </si>
  <si>
    <t>380,000 หลังเกิดบิกแบง</t>
  </si>
  <si>
    <t>สัมพันธ์กันในด้านความเร็วในการเคลื่อนที่ถอยห่างจะสัมพันธ์กับระยะห่างระหว่างผู้สังเกตกาเเล็กซี</t>
  </si>
  <si>
    <t>เลื่อนไปทางแดงและแถบสเปกตรัมที่มีลักษณะ
เฉพาะของเเต่ละธาตุหรือสารเลื่อนไปทางความยาวคลื่นยาวขึ้นของสเปกตรัม</t>
  </si>
  <si>
    <t>2ข้อ การขยยายตัวของเอกภพ และ ไมโครเวฟพื้นหลังอวกาศ</t>
  </si>
  <si>
    <t>กาแล็กซี A เพราะ ความยาวคลื่นยาวที่สุด</t>
  </si>
  <si>
    <t>สีของกาแล็กซีส่วนใหญ่มีลักษณะการเลื่อนทางแดง คาดว่ากาแล็กซีกำลังเคลื่อนที่ออกห่าวจากโลก เป็นแรงเฉื่อยที่เกิดจากการระเบิดในอดีต</t>
  </si>
  <si>
    <t>รังสีไมโครเวฟอดีตเกิดประมาณ380,000ปีหลังบิกแบง
รังสีไมโครเวฟปัจจุบัน มาจากเครื่องใช้ไฟฟ้า/ระบบดาวเทียม</t>
  </si>
  <si>
    <t>380,000 ปีหลังบิกแบง เอกภพมีอุณหภูมิลดลง</t>
  </si>
  <si>
    <t>กาแล้กซี่ห่างจากผุ้สังเกตมากความถี่จะน้อย ถ้าเข้าใกบ้ความถี่จะมาก</t>
  </si>
  <si>
    <t>ไม่ จะเลื่อนไปทางสีฟ้า เพราะเข้าหาตัวโลกไม่ได้ออกห่าง ความถี่สูงขึ้น</t>
  </si>
  <si>
    <t>การขยายตัวของเอกภพและไมโครเวฟพื้นหลังจากอวกาศรี</t>
  </si>
  <si>
    <t>ไฮโดนเจนและฮีเลียม 10 ^-6</t>
  </si>
  <si>
    <t>สเปกตรัม A เพราะ แหล่งกำเนิดแสงออกจากผู้สังเกตุแสงความถี่ต่ำลง เห็นแสงเลื่อนไปทางสเปกตรัมสีแดง</t>
  </si>
  <si>
    <t>แหล่งกำเนิดแสงออกจากผูสังเกตจะแสดงความถี่ต่ำลงและเห็นแสงที่ยาวขึ้น</t>
  </si>
  <si>
    <t>สนับสนุนได้ว่า กาแล็คซีมีการขยายตัวไปในทางสเปกตรัมสีแดงจะพบว่ามีการที่เคลื่อนที่ห่างออกไปจากผู้สังเกตทำให้เห็นว่าเอกภพเคลื่อนที่ยังไง</t>
  </si>
  <si>
    <t>มีทั้งส่วนที่เหมือนกันและแตกต่าง ไมโครเวฟพื้นหลังจากอวกาศเป็นคลื่นแม่เหล็กไฟฟ้าเช่นเดียวกับไมโครเวฟในเครื่องใช้ไฟฟ้า แต่มีความถี่และความยาวคลื่นแตกต่างกัน</t>
  </si>
  <si>
    <t>หลังบิกแบง300,000 ปี มีนิวเคลียสและอะตอมของฮีเลียม</t>
  </si>
  <si>
    <t>สัมพันธ์ระหว่างความเร็วและระยะทางระหว่างผู้สังเกตกับกาแล็กซี ยิ่งกาแล็กซีอยู่ห่างมาก ความเร็วในการเคลื่อนที่ออกห่าง ยิ่งมีค่ามาก โดยเป็นที่มาของสูตร V=H0D</t>
  </si>
  <si>
    <t>ไม่เกิดการเลื่อนทางแดง มีการเปลี่ยนแปลงไปทางน้ำเงิน</t>
  </si>
  <si>
    <t>การขยายตัวของเอกภพ และ ไมโครเวฟพื้นหลัง</t>
  </si>
  <si>
    <t>ฮีเลียม ไฮโดรเจน 10กำลังลบ43 วินาที ถึง 10กำลังลบ32 วินาทีหลังจากเกิดบิกแบง</t>
  </si>
  <si>
    <t>Aเพราะ ความยาวคลื่นมากที่สุด</t>
  </si>
  <si>
    <t>การเลื่อนทางแดงของกาแล็กซีแสดงว่าเอกภพกำลังขยายตัว ซึ่งสนับสนุนแนวคิดในทฤษฎีบิกแบงว่าเอกภพเคยอยู่ในสภาพหนาแน่นและร้อน ก่อนจะขยายตัวออกมาเป็นเอกภพในปัจจุบัน</t>
  </si>
  <si>
    <t>รังสีไมโครเวฟพื้นหลังเกิดขึ้นเองตามธรรมชาติ แต่รังสีไมโครเวฟในปัจจุบันเกินขึ้นโดยอุปกรณ์ เป็นฝีมือของมนุษย์</t>
  </si>
  <si>
    <t>เกิดในช่วง300,000ปีหลังบิกแบง</t>
  </si>
  <si>
    <t>ระยะทางมาก ความเร็วถอยห่างมาก (แปรผันตรง)</t>
  </si>
  <si>
    <t>ไม่ แถบสเปกตรัมที่วัดได้จะเคลื่อนที่ไปทางนํ้าเงินแทน</t>
  </si>
  <si>
    <t>การขยายตัวของเอกภพ  และสัดส่วนของธาตุเบื้องต้นในเอกภพ และไมโครเวฟพื้นหลังจากอวกาศ</t>
  </si>
  <si>
    <t>ไฮโดเจน  ฮิเลียม  หลังจากเกิดบิ้กแบง</t>
  </si>
  <si>
    <t>A เพราะว่าแหล่งกำเนิดแสงออกจากคู่สังเกตแสดงความถี่ต่ำลงเห็นแสงเลือดไปทางสเปกตรัมสีแดง</t>
  </si>
  <si>
    <t>เกิดขึ้นได้จากการขยายตัวของเอกภพ และการเคลื่อนที่ของกาแล็กซี</t>
  </si>
  <si>
    <t>ได้ว่า เอกภพกำลังขยายตัว</t>
  </si>
  <si>
    <t>ทั้งส่วนที่เหมือนและแตกต่างกัน ไม่โครเวฟ
พื้นหลังจากอวกาศเป็นคลื่นแม่เหล็กไฟฟ้าเช่นเดียวกับไมโครเวฟในเครื่องใช้ไฟฟ้า แต่มี
ความถี่และความยาวคลื่นแตกต่างกัน โดย
ไมโครเวฟพื้นหลังจากอวกาศมีความถี่ที่ 160 กิกะเอิรตซ์ ความยาวคลื่น 2 มิลลิเมตร ในขณะ ที่คลื่นไมโครเวฟในเตาอบไมโครเวฟมีความถี่
ที่ 2.45 กิกะเฮิรดซ์ความยาวคลื่น 12 ซม</t>
  </si>
  <si>
    <t>380,000ปี หลังจากเกิดบิ้กแบง เอกภพเย็นตัวลง จักรวาลเริ่มโปร่งใส และแสงที่หลงเหลือมาจากช่วงเวลาที่ร้อนและหนาแน่นก่อนหน้านี้ จึงเรียกกันว่ารังสีไมโครเวฟพื้นหลังของจักรวาล</t>
  </si>
  <si>
    <t>สัมพันธ์ในด้านความเร่งและการเคลื่อนที่ระยะห่าง ผู้สังเกตกับกาแลกซี
ยิ่งระยะทางจากจุดศูนย์กลางแผ่นดินไหวมาก ความเร็วที่คลื่นเคลื่อนที่จะยิ่งมากขึ้น</t>
  </si>
  <si>
    <t>เลื่อนไปทางแดง และ แถบสเปกตรัมที่มีลักษณะเฉพาะของแต่ละธาตุหรือสารเลื่อนไปทางความยาวคลื่นที่ยาวขึ้นของสเปกตรัม</t>
  </si>
  <si>
    <t>การขยายตัวของเอกภพ เเละไมโครเวฟพื้นหลัง</t>
  </si>
  <si>
    <t>เกิดกาเเล็กซี่กำลังเคลื่อนที่ออกห่างจากโลก</t>
  </si>
  <si>
    <t>การเลื่อนทางแดงแสดงว่าเอกภพกำลังขยายตัว ซึ่งสนับสนุนทฤษฎีบิกแบง</t>
  </si>
  <si>
    <t>รังสีไมโครเวฟพื้นหลังเกิดจากบิงเเบง</t>
  </si>
  <si>
    <t xml:space="preserve">เอกภพร้อนและขยายตัว รังสีจึงแผ่ออกเป็นไมโครเวฟพื้นหลัง
</t>
  </si>
  <si>
    <t>ไม่ เเถบสเปกตรัมที่วัดได้จะเคลื่อนไปทางน้ำเงินเเทน</t>
  </si>
  <si>
    <t>ไฮโดรเจนกับฮีเลียม และเกิดในช่วงเวลาประมาณ 300,000 ปีหลังบิกแบง</t>
  </si>
  <si>
    <t>A เพราะดูจากความยาวคลื่น</t>
  </si>
  <si>
    <t>เกิดจากการขยายตัวของเอกภพ และการเคลื่อนที่ของกาแล็กซี</t>
  </si>
  <si>
    <t>เพราะทำให้เห็นว่าเอกภพกำลังมีการขยายตัว</t>
  </si>
  <si>
    <t>ทั้งส่วนที่เหมือนและแตกต่างกัน ไม่โครเวฟ
พื้นหลังจากอวกาศเป็นคลื่นแม่เหล็กไฟฟ้าเช่นเดียวกับไมโครเวฟในเครื่องใช้ไฟฟ้า แต่มี
ความถี่และความยาวคลื่นแตกต่างกัน โดย
ไมโครเวฟพื้นหลังจากอวกาศมีความถี่ที่ 160 กิกะเอิรตซ์ ความยาวคลื่น 2 มิลลิเมตร ในขณะ ที่คลื่นไมโครเวฟในเตาอบไมโครเวฟมีความถี่ที่ 2.45 กิกะเฮิรดซ์ความยาวคลื่น 12 ซม</t>
  </si>
  <si>
    <t>รังสีไมโครเวฟพื้นหลังจะเกิดขึ้นในช่วง ประมาณ 300,000 ปีหลังของบิกแบง โดยในทั่วทุกพื้นที่ของเอกภพจะมีคลื่นไมโครเวฟพื้นหลังอยู่ทั่วไปอย่างสม่ำเสมอ</t>
  </si>
  <si>
    <t>สัมพันธ์กันในด้านของความเร็ว ในการเคลื่อนที่ถอยห่างจะสัมพันธ์กับระยะห่างระหว่างผู้สังเกตกาแล็กซี</t>
  </si>
  <si>
    <t>เลื่อนไปทางแดง และ แถบสเปกตรัมที่มีลักษณะเฉพาะตัวของแต่ละธาตุหรือสารที่เลื่อนไปทางความยาวคลื่นที่ยาวขึ้นของเสปกตรัม</t>
  </si>
  <si>
    <t>H,He</t>
  </si>
  <si>
    <t>เกิดจากการขยายตัวของเอกภพเป็นผลจากการเคลื่อนที่ของกาแล็คซีที่ห่างไกลจากเรา</t>
  </si>
  <si>
    <t>สนับสนุนได้ว่ากาแล็คซีมีการขยายตัวไปในทางสเปกตรัมสีแดงจะพบว่าการที่เคลื่อนที่ห่างออกไปจากผู้สังเกตทำให้เห็นว่าเอกภพเคลื่อนที่อย่างไร</t>
  </si>
  <si>
    <t>มีทั้งส่วนที่เหมือนและแตกต่าง ไมโครเวฟพื้นหลังจากอวกาศเป็นคลื่นแม่เหล็กไฟฟ้าเช่นเดียวกับไมโครเวฟในเครื่องใช้ไฟฟ้าแต่มีความยาวคลื่นแตกต่างกัน</t>
  </si>
  <si>
    <t>เกิดขึ้นเมื่อเอกภพอุณหภูมิลดลงเหลือประมาณ5000เคลวิน</t>
  </si>
  <si>
    <t>ยิ่งกาแล็คซีอยู่ห่างมากความเร็วในการเคลื่อนที่ออกห่างยิ่งมีค่ามาก โดยเป็นที่มาของสูตร V=H0D</t>
  </si>
  <si>
    <t>ไม่เกิดเลื่อนทางแดงมีการเปลี่ยนแปลงไปทางน้ำเงิน</t>
  </si>
  <si>
    <t>การขยายตัวของเอกภพ เเละ ไมโครเวฟพื้นหลัง</t>
  </si>
  <si>
    <t>ฮีเลียม กับ ไฮโดรเจน เกิด 300,000 ปี หลังบิกเเบง</t>
  </si>
  <si>
    <t>กาเเล็กซี A เพราะว่า ความยาวคลื่นมากสุด</t>
  </si>
  <si>
    <t>ค่าความยาวคลื่นมาก ทำให้เกิดการเลื่อนทางเเดง</t>
  </si>
  <si>
    <t>การที่เลื่อนทางเเดงมาก ทำให้รู้ว่าเอกภพขยายตัว</t>
  </si>
  <si>
    <t>เป็นสิ่งบ่งบอกสภาพปัจจุบันในเอกภพ เป็นคลื่นวิทยุที่มีอยู่ในทุกที่ในเอกภพ</t>
  </si>
  <si>
    <t>300,000 ปีหลังเกิดบิกเเบง เอกภพมีลักษณะกำลังขยายตัว</t>
  </si>
  <si>
    <t>กาเเล็กซีที่อยู่ไกลเคลื่อนที่ออกไปจากผู้สังเกคด้วยความเร็วที่มากกว่ากาเเล็กซีที่อยู่ใกล้</t>
  </si>
  <si>
    <t>จะเกิดเป็นการเลื่อนทางน้ำเงิน สเปกจะมีการเปลี่ยนเเปลงเพราะค่าความยาวคลื่นน้อย</t>
  </si>
  <si>
    <t>นายภัทรพล กฤษติชัย</t>
  </si>
  <si>
    <t>มี 2 หลักฐาน คือ
1. การขยายตัวของเอกภพ
2.ไมโครเวฟพื้นหลังอวกาศ</t>
  </si>
  <si>
    <t>ไฮโดรเจนและฮีเลียม เกิดในช่วง 3 นาทีหลังบิกแบง</t>
  </si>
  <si>
    <t>A เพราะคลื่นอยู่ไกลสุด</t>
  </si>
  <si>
    <t>เนื่องจากการขยายตัวของอวกาศ ทำให้แสงจากกาแล็กซีที่อยู่ไกลออกไปถูก "ยืดออก" หรือมีความยาวคลื่นยาวขึ้น</t>
  </si>
  <si>
    <t>เป็นการบ่งชี้ว่าเอกภพกำลังขยายตัว ซึ่งมันตรงกับทฤษฎีบิกแบง</t>
  </si>
  <si>
    <t>แตกต่างกันมาก โดยรังสีไมโครเวฟที่เราใช้อยู่ทุกวันนี้มันมีความยาวคลื่นและความถี่ต่างจากรังสีไมโครเวฟพื้นหลังเป็น 10  - 100 เท่า</t>
  </si>
  <si>
    <t>เกิดขึ้นในช่วง 300,000 ปีหลังบิกแบง</t>
  </si>
  <si>
    <t>ไม่ เพราะ จะเกิดการเลื่อนไปทางสีน้ำเงิน แถบสเปกตรัมจะเลื่อนไปทางความถี่ที่สูงขึ้น และความยาวคลื่นที่สั้นลง</t>
  </si>
  <si>
    <t xml:space="preserve">การขยายตัวของเอกภพและไมโครเวฟพื้นหลัง
</t>
  </si>
  <si>
    <t>ฮีเลียมและไฮโดรเจน เกิดช่วง 300,000 หลังบิกแบง</t>
  </si>
  <si>
    <t>เกิดกาแล็กซีกำลังเคลื่อนที่ออกห่างจากโลก</t>
  </si>
  <si>
    <t>การเลื่อนทางแดงแสดงว่าเอกภพกำลังขยายตัวซึ่งสนับสนุนทฤษฏีบิกแบง</t>
  </si>
  <si>
    <t>รังสีไมโครเวฟพื้นหลังเกิดจากบิกแบง</t>
  </si>
  <si>
    <t>เอกภพร้อนและขยายตัวรังสีจึงแผ่ออกเป็นโมโครเวฟพื้นหลัง</t>
  </si>
  <si>
    <t>ระยะทางมากความเร็วถอยห่างมาก (แปรผันตรง)</t>
  </si>
  <si>
    <t>ไม่แถบสเปกตรัมที่วัดได้จะเคลื่อนไปทางน้ำเงินแทน</t>
  </si>
  <si>
    <t>ฮีเรียมกับไฮโดรเจน เกิดขึ้นในช่วง10ยกกำลัง-43วินาที ถึง10ยกกำลัง-32วินาที</t>
  </si>
  <si>
    <t>A  เพราะ ความยาวคลื่นยาวที่สุดและเร็วที่สุด</t>
  </si>
  <si>
    <t>รังสีไมโคเวฟพื้นหลังมีความถี่มากกว่ารังสีไมโคเวฟปัจจุบัน</t>
  </si>
  <si>
    <t>ช่วง300,000 ปี และอุณหภูมิของเอกภพลดลง</t>
  </si>
  <si>
    <t>สัมพันธ์กัน ความเร็วในการเคลื่อนที่ถอยห่างสัมพันธ์กับระยะทางระหว่างผู้สังเกตกับกาแลกซี</t>
  </si>
  <si>
    <t>ไม่ แถบสเปคตรัมจะเลื่อนทางน้ำเงิน</t>
  </si>
  <si>
    <t xml:space="preserve">การขยายตัวของเอกภพและไมโครเวฟพื้นหลังจากอวกาศ
</t>
  </si>
  <si>
    <t>ไฮโดรเจน ฮีเลียม 300000ปีหลังเกิดบิกแบง</t>
  </si>
  <si>
    <t>A เพราะว่า แหล่งกำเนิดแสงออกจากผู้สังเกตแสงความถี่ต่ำลง เห็นแสงเลื่อนไปทางสเปกตรัมสีแดง</t>
  </si>
  <si>
    <t>เกิดจากการขยายตัวของเอกภพ และการเคลื่อนที่ของกาแลกซี่</t>
  </si>
  <si>
    <t>380000ปีหลังจากเกิดบิกแบง เอกภพในขณะนั้นทุกพื้นที่ของเอกภพมีคลื่นไมโครเวฟพื้นหลังอยู่ทั่วไปและมีอย่างเกือบสม่ำเสมอในทุกทิศทาง</t>
  </si>
  <si>
    <t>สัมพันธ์กันในด้านความเร็วในการเคลื่อนที่
ถอยห่างจะสัมพันธ์กับระยะห่างระหว่างผู้สังเกตกาแลกซี่</t>
  </si>
  <si>
    <t>เลื่อนไปทางแดงและแถบสเปกตรัมที่มีลักษณะเฉพาะของแต่ละธาตุหรือสารเลื่อนไปทางความยาวคลื่นที่ยาวขึ้นของสเปกตรัม</t>
  </si>
  <si>
    <t>ฮีเลียมกับไฮโดรเจนเกิดช่วง10ยกกำลัง-43ถึง10ยกกำลัง32</t>
  </si>
  <si>
    <t>Aเพราะความยาวคลื่นมากสุดและเร็วสุด</t>
  </si>
  <si>
    <t>รังสีไมโครเวฟพื้นหลังมีความถี่มากกว่ารังสีไมโครเวฟปัจจุบัน</t>
  </si>
  <si>
    <t xml:space="preserve">เกิดขึ้นช่วง 300,000ปี อุณหภูมิของเอกภพลดลง
</t>
  </si>
  <si>
    <t>สัมพันธ์กัน ความเค็มในการเคลื่อนที่ถอยห่างสัมพันธ์กับระยะทางระหว่างผู้สังเกตกับกาแลกซี</t>
  </si>
  <si>
    <t>ไม่ แถบสเปคตรีมจะเลื่อนทางฟ้า</t>
  </si>
  <si>
    <t>ฮีเลียม ไฮโดรเจนเกิดช่วง 10ยกกำลัง-43 ถึง10ยกกำลัง32</t>
  </si>
  <si>
    <t>รังสีไมโครเวฟพื้นหลังมีความถี่มากกว่ารังสีไมโครเวฟปัจจุบ้น</t>
  </si>
  <si>
    <t>เกิดขึ้นช่วง300,000ปี อุณหภูมิของเอกภพลดลง</t>
  </si>
  <si>
    <t>สัมพันธ์กัน ความเค็มในการเคลื่อนที่ถอยห่างสัมพันธ์กับระยะทางระหว่างผู้สังเกตกับกาแล้กซี</t>
  </si>
  <si>
    <t>นางสาว ชาลิสา อินชื่นใจ</t>
  </si>
  <si>
    <t>2ข้อ ไมโครเวฟพื้นหลังจากอวกาศ และการขยายตัวของเอกภพ</t>
  </si>
  <si>
    <t>ฮีเลียม กับ ไฮโดรเจน เกิดขึ้นในช่วง10ยกกำลัง-42 ถึง10ยกกำลัง-32</t>
  </si>
  <si>
    <t>A เพราะความยาวคลื่นยาวสุด และเร็วที่สุด</t>
  </si>
  <si>
    <t>ช่วง3แสนปี และอุณหภูมิของเอกภพลดลง</t>
  </si>
  <si>
    <t>สัมพันธ์กัน ความเร็วในการเคลื่อนที่ถอยห่างสัมพันธ์กับระยะทางระหว่างผู้สังเกตกับกาแล็กซี่</t>
  </si>
  <si>
    <t>ไม่แถบสเปกตรัมจะเลื่อนไปทางน้ำเงิน</t>
  </si>
  <si>
    <t>การขยายตัวของเอกภพ และคลื่นไมโครเวฟพื้นหลัง</t>
  </si>
  <si>
    <t xml:space="preserve">ไฮโดรเจนและฮีเลียม สามแสนปีหลังเกิด BigBang </t>
  </si>
  <si>
    <t>เกิดกาแล็กซี่กำลังเคลื่อนที่ออกห่างไกลโลก</t>
  </si>
  <si>
    <t>เอกภพร้อนและขยายตัว รังสีจึงแผ่ออกเป็นไมโครเวฟพื้นหลัง</t>
  </si>
  <si>
    <t>ระยะทางมาก ความเร็วถ่อยห่างมาก</t>
  </si>
  <si>
    <t>ไม่ แถบสเปคตั้มจะเคลื่อนที่ไปทางน้ำเงินแทน</t>
  </si>
  <si>
    <t>ฮีเลียมกับไฮโดรเจน
เกิดขึ้นในเวลา 300,000 ปีหลังบิกแบง</t>
  </si>
  <si>
    <t>A เพราะว่าความยาวคลื่นมากสุด</t>
  </si>
  <si>
    <t>เกิดกาแล็กซี่กำลังเคลื่อนที่ออกห่างจากโลก</t>
  </si>
  <si>
    <t>การเลื่อนทางแดง แสดงว่าเอกภพกำลังขยายตัว
ซึ่งสนับสนุนทฤษฎีบิกแบง</t>
  </si>
  <si>
    <t>ไม่ แถบสเปกตรัมที่วัดได้จะเคลื่อนไปทางน้ำเงินแทน</t>
  </si>
  <si>
    <t>นายปฏิภาณ ฉายแสง</t>
  </si>
  <si>
    <t>การขยายตัวของเอกภพ, รังสีไมโครเวฟพื้นหลังของจักรวาล</t>
  </si>
  <si>
    <t>Aความยาวเคลื่อนมากสุด</t>
  </si>
  <si>
    <t xml:space="preserve">เกิดขึ้นจากการขยายตัวของเอกภพ และจากการเคลื่อนที่ของกาแล็กซีเอง </t>
  </si>
  <si>
    <t>รักสีไมโครเวฟเกิดจากบิกเเบง</t>
  </si>
  <si>
    <t>เกิดขึ้นประมาณ 380,000 ปีหลังจากBig Bang</t>
  </si>
  <si>
    <t>ความเร็วในการเคลื่อนที่ถอยห่างของกาแล็กซีแปรผันตรงกับระยะห่างจากผู้สังเกต ยิ่งกาแล็กซีอยู่ห่างออกไปมากเท่าไหร่ ความเร็วในการเคลื่อนที่ถอยห่างก็ยิ่งมากขึ้นเท่านั้น</t>
  </si>
  <si>
    <t>ไม่เเถบสเปกตรัมที่วัดได้จะเคลื่อนไปทางน้ำเงินเเทน</t>
  </si>
  <si>
    <t>การกำเนิดเอกภพและไมโครเวฟพื้นหลัง</t>
  </si>
  <si>
    <t>A เพราะมีระห่างของสเปกตรัมมืดเลื่อนไปทางแดงมากที่สุด</t>
  </si>
  <si>
    <t>เกิดขึ้นเมื่อความเร็วของกาแลกซีนั้นเพิ่มขึ้นการเลื่อนทางแดงก็จะเกิดขึ้น</t>
  </si>
  <si>
    <t>เพราะว่าการเลื่อนทางแดงสื่อถึงการขยายตัวของกาแลกซีและการระเบิดบิกแบงนั้นทำให้เกิดการขยายตัวแผ่ไปทำให้การแลกซีและเอกภพเกิดการขยายตัว</t>
  </si>
  <si>
    <t>รังสีไมโครเวฟพื้นหลังจะมีความถี่และความยาวคลื่นที่มากกว่าคลื่นไมโครเวฟที่เกิดขึ้นในปัจจุบัน</t>
  </si>
  <si>
    <t>เกิดขึ้นตั้งแต่300,000ปีหลังจากเกิดบิกแบงในเอกภพตอนนั้นมีการเกิดของอะตอมเกิดขึ้น</t>
  </si>
  <si>
    <t>เมื่อความเร็วเพิ่ทขึ้นระยะห่างของผู้สังเกตกับกาแลกซีก็จะเพิ่มขึ้น</t>
  </si>
  <si>
    <t>ไม่เกิดการเลื่อนทางแดง แต่จะเกิดการเลื่อนทางน้ำเงิน เมื่อกาแลกซีมีการขยับเข้าใกล้ผู้สังเกตแถบการเลื่อนของวเปกตรัมก็จะเข้าหาแถบสีน้ำเงิน</t>
  </si>
  <si>
    <t>การขยายตัวในเอกภพ</t>
  </si>
  <si>
    <t>ธาตุแรกคือ ไฮโดรเจน ลิเทียม ฮีเลียม
และเกิดในช่วงเวลา 3-20นาทีหลังจากเกิดบิกแบง</t>
  </si>
  <si>
    <t>Aเพราะเลื่อนสเปคตรัมไปทางความยาวคลื่นมากสุด</t>
  </si>
  <si>
    <t>เกิดขึ้นจากการที่ ความยาวคลื่นของแสงจากวัตถุในอวกาศยืดยาวขึ้น ขณะเดินทางมายังโลก ทำให้แสงที่เดิมอยู่ในช่วงสีฟ้าหรือสีเขียว เลื่อน ไปทางสีแดงในสเปกตรัม</t>
  </si>
  <si>
    <t>เนื่องจากกาแล็กซีส่วนใหญ่มีการเลื่อนทางแดง แสดงว่ากำลังเคลื่อนที่ออกห่างจากโลก ซึ่งบ่งบอกว่าเอกภพกำลังขยายตัว</t>
  </si>
  <si>
    <t>รังสีไมโครเวฟพื้นหลังเกิดขึ้นตั้งแต่ช่วงแรกของเอกภพหลังจากบิกแบง และมีการกระจายอย่างสม่ำเสมอทั่วทั้งเอกภพ ส่วนรังสีไมโครเวฟในปัจจุบันมักเกิดจากแหล่งกำเนิดเฉพาะ เช่น ดาวเทียม โทรศัพท์ หรืออุปกรณ์อิเล็กทรอนิกส์ และไม่สม่ำเสมอทั่วเอกภพ</t>
  </si>
  <si>
    <t>เกิดขึ้นประมาณ 380,000 ปีหลังจากเกิดบิกแบง</t>
  </si>
  <si>
    <t>ความสัมพันธ์ระหว่างระยะทางของกาแล็กซี (แกนนอน) กับความเร็วในการเคลื่อนที่ออกห่าง (แกนตั้ง) ซึ่งเป็นความสัมพันธ์แบบเส้นตรง</t>
  </si>
  <si>
    <t>ไม่เกิดการเลื่อนทางแดง เส้นสเปคตรีมถูกเลื่อนไปทางซ้าย</t>
  </si>
  <si>
    <t xml:space="preserve"> การขยายตัวของจักรวาล, การค้นพบรังสีไมโครเวฟพื้นหลังของจักรวาล) และสัดส่วนของธาตุแสง (ธาตุไฮโดรเจนและฮีเลียม)</t>
  </si>
  <si>
    <t>A ความยาวคลื่นยาวที่สุด</t>
  </si>
  <si>
    <t>เนื่องจากการขยายตัวของเอกภพ และการเคลื่อนที่ของกาแล็กซีออกจากเรา</t>
  </si>
  <si>
    <t>การเลื่อนทางแดงของกาแล็กซีแสดงว่ากาแล็กซีกำลังเคลื่อนที่ออกจากเรา ซึ่งสนับสนุนแนวคิดว่าจักรวาลกำลังขยายตัว
เป็นหลักฐานสำคัญที่สนับสนุนทฤษฎีบิกแบงว่าเอกภพเคยเริ่มต้นจากจุดเดียวแล้วขยายตัวออกมา</t>
  </si>
  <si>
    <t>รังสีไมโครเวฟพื้นหลัง (Cosmic Microwave Background Radiation - CMB) เกิดขึ้นจากช่วงเริ่มต้นของจักรวาลหลังจากบิกแบงประมาณ 380,000 ปี เป็นพลังงานที่เหลือจากการระเบิดครั้งใหญ่
ส่วนรังสีไมโครเวฟที่เกิดขึ้นในปัจจุบันมาจากแหล่งอื่น เช่น ดาวฤกษ์ ดาวเคราะห์ หรือเทคโนโลยีของมนุษย์ และไม่มีความสม่ำเสมอทั่วจักรวาลเหมือน CMB</t>
  </si>
  <si>
    <t>เกิดขึ้นประมาณ 380,000 ปีหลังจากการระเบิดใหญ่ (บิ๊กแบง)</t>
  </si>
  <si>
    <t>ยิ่งกาแล็กซีอยู่ไกลจากผู้สังเกตมาก ความเร็วในการเคลื่อนที่ออกไปยิ่งมากขึ้น
แสดงถึงความสัมพันธ์เชิงเส้นตรงระหว่าง ระยะทางกับความเร็ว</t>
  </si>
  <si>
    <t>จะไม่เกิดการเลื่อนทางแดง แต่จะเกิด การเลื่อนทางน้ำเงิน (Blueshift) เพราะกาแล็กซีเคลื่อนที่เข้าหาผู้สังเกต (โลก)
แถบสเปกตรัมที่วัดได้จะ เลื่อนไปทางความยาวคลื่นสั้นลง (ไปทางแถบสีน้ำเงิน)</t>
  </si>
  <si>
    <t xml:space="preserve">	•	การขยายตัวของเอกภพ
	•	การค้นพบคลื่นไมโครเวฟพื้นหลังของจักรวาล
	•	การกระจายตัวของธาตุเบา
	•	แบบจำลองทางคณิตศาสตร์และฟิสิกส์ที่สามารถอธิบายการวิวัฒนาการของจักรวาลได้อย่างแม่นยำ</t>
  </si>
  <si>
    <t xml:space="preserve">	•	ธาตุแรกที่เกิดขึ้นในเอกภพ ได้แก่ ไฮโดรเจน (H), ฮีเลียม (He), และปริมาณเล็กน้อยของลิเทียม (Li)
	•	ธาตุเหล่านี้เกิดขึ้นในช่วง ประมาณ 3 นาทีหลังจากบิกแบง ซึ่งเรียกว่า “ยุคนิวคลีโอซินเธซิสแบบบิกแบง (Big Bang Nucleosynthesis)”
</t>
  </si>
  <si>
    <t>ขยายตัวของเอกภพ ซึ่งทำให้แสงจากกาแล็กซีที่อยู่ห่างไกลจะถูกยืดออก</t>
  </si>
  <si>
    <t>เอกภพเคยรวมตัวกันแน่นหนาในอดีต และขยายตัวออกมาจนถึงปัจจุบัน</t>
  </si>
  <si>
    <t>รังสีไมโครเวฟพื้นหลังเป็น พลังงานที่หลงเหลือจากช่วงต้นของเอกภพ หลังจากบิกแบงประมาณ 380,000 ปี
แตกต่างจากรังสีไมโครเวฟทั่วไปในปัจจุบันที่มีแหล่งกำเนิดจากดาวเทียม เรดาร์ หรืออุปกรณ์อิเล็กทรอนิกส์
รังสีพื้นหลังมีความสม่ำเสมอในทุกทิศทาง และมีอุณหภูมิต่ำมาก (~2.7 เคลวิน) ซึ่งเป็นหลักฐานสำคัญของทฤษฎีบิกแบง</t>
  </si>
  <si>
    <t xml:space="preserve">รังสีไมโครเวฟพื้นหลังเกิดขึ้น ประมาณ 380,000 ปีหลังจากบิกแบง
ในขณะนั้น เอกภพเย็นลงพอที่โปรตอนและอิเล็กตรอนจะรวมตัวกันเป็นอะตอม ทำให้โฟตอนสามารถเดินทางได้อย่างอิสระ
เอกภพจึงโปร่งแสง </t>
  </si>
  <si>
    <t xml:space="preserve">ไม่เกิด แถบสเปกตรัมที่วัดได้จะ เลื่อนไปทางความยาวคลื่นที่สั้นลง หรือทางสีฟ้า ซึ่งแสดงว่ากาแล็กซีเคลื่อนที่เข้าใกล้
</t>
  </si>
  <si>
    <t>1.	การแผ่รังสีไมโครเวฟพื้นหลังของจักรวาล (Cosmic Microwave Background Radiation)
	2.	การกระจายตัวของกาแล็กซี (Galactic Redshift – การขยายตัวของเอกภพ)
	3.	การมีอยู่ของธาตุเบา เช่น ไฮโดรเจนและฮีเลียม ที่ตรงกับการพยากรณ์ของทฤษฎีบิกแบง
	4.	แบบจำลองทางคณิตศาสตร์และคอมพิวเตอร์ที่สนับสนุนทฤษฎี</t>
  </si>
  <si>
    <t>ธาตุแรกที่เกิดขึ้น ได้แก่ ไฮโดรเจน (H), ฮีเลียม (He) และลิเทียม (Li)
เกิดขึ้นในช่วงประมาณ 3–20 นาทีหลังจากเกิดบิกแบง ในช่วงที่เรียกว่า “บิกแบงนิวคลีโอซินเทซิส (Big Bang Nucleosynthesis)”</t>
  </si>
  <si>
    <t>A ความยาวคลื่นมากสุด</t>
  </si>
  <si>
    <t>การเลื่อนทางแดงของกาแล็กซีเกิดจากการที่กาแล็กซีกำลังเคลื่อนที่ออกห่างจากผู้สังเกตบนโลก ทำให้ความยาวคลื่นของแสงที่ปล่อยออกมายืดยาวขึ้นและเปลี่ยนไปทางสีแดงในสเปก</t>
  </si>
  <si>
    <t>การเลื่อนทางแดงของกาแล็กซีแสดงให้เห็นว่ากาแล็กซีกำลังเคลื่อนที่ออกห่างจากกัน ซึ่งหมายความว่าเอกภพกำลังขยายตัว เป็นหลักฐานที่สนับสนุนว่าครั้งหนึ่งเอกภพเคยรวมตัวกันอยู่ ณ จุดเดียว แล้วเกิดการระเบิดใหญ่หรือบิกแบง</t>
  </si>
  <si>
    <t>รังสีไมโครเวฟพื้นหลังเกิดจากช่วงต้นของเอกภพ หลังจากบิกแบงประมาณ 380,000 ปี เป็นพลังงานแสงที่เหลือจากช่วงที่เอกภพเริ่มเย็นตัวลงและโปร่งใส จึงเดินทางได้ทั่วเอกภพ ส่วนรังสีไมโครเวฟในปัจจุบันเกิดจากแหล่งกำเนิดใหม่ เช่น ดาวฤกษ์หรือกาแล็กซี และมีความถี่หรือพลังงานที่แต</t>
  </si>
  <si>
    <t xml:space="preserve">รังสีไมโครเวฟพื้นหลังเกิดขึ้นประมาณ 380,000 ปีหลังจากบิกแบง เมื่อเอกภพเย็นพอที่โปรตอนและอิเล็กตรอนรวมตัวเป็นอะตอม ทำให้แสงเดินทางได้อย่างเสรี เอกภพในขณะนั้นมีอุณหภูมิประมาณ 3,000 เคลวิน และเต็มไปด้วยก๊าซร้อนที่กระจายตัวสม่ำเสมอ
</t>
  </si>
  <si>
    <t>จะไม่เกิดการเลื่อนทางแดง แต่จะเกิดการเลื่อนทางน้ำเงิน (Blueshift) แทน เพราะคลื่นแสงถูกบีบให้สั้นลง แถบสเปกตรัมที่วัดได้จะเลื่อนไปทางความยาวคลื่นสั้น หรือไปทางสีฟ้าหรือสีน้ำเ</t>
  </si>
  <si>
    <t xml:space="preserve">การขยายตัวของจักรวาล การค้นพบรังสีไมโครเวฟพื้นหลังของจักรวาล และสัดส่วนของธาตุแสง </t>
  </si>
  <si>
    <t>ธาตุไฮโดรเจนและฮีเลียม หลังเกิดบิกแบง1,000ล้านปี</t>
  </si>
  <si>
    <t>A เพราะมีความยาวคลื่นไกลที่สุด</t>
  </si>
  <si>
    <t>เกิดขึ้นเนื่องจากการขยายตัวของเอกภพ และการเคลื่อนที่ของกาแล็กซีออกจากเรา</t>
  </si>
  <si>
    <t>เพราะบ่งชี้ว่าจักรวาลกำลังขยายตัว.</t>
  </si>
  <si>
    <t xml:space="preserve">แตกต่างจากรังสีไมโครเวฟที่เกิดขึ้นในปัจจุบันอย่างชัดเจนในแง่ แหล่งกำเนิด, ลักษณะการกระจายตัว, และ ความสำคัญทางจักรวาลวิทยา </t>
  </si>
  <si>
    <t>เกิดขึ้นประมาณ 380,000 ปีหลังจากการระเบิดใหญ่ ในช่วงเวลาที่ เกิดขึ้นนั้น จักรวาลมีความหนาแน่นและอุ่นมาก ประกอบด้วยซุปของอนุภาคและโฟตอนที่ขัดขวางแสงไม่ให้เดินทางได้ไกล</t>
  </si>
  <si>
    <t>ความเร็วในการถอยห่างของกาแล็กซีเพิ่มขึ้นตามระยะทาง แสดงถึงความสัมพันธ์เชิงเส้นตามกฎของฮับเบิล</t>
  </si>
  <si>
    <t xml:space="preserve"> ไม่ แถบเสปคตั้มจะมีความยาวลดลง</t>
  </si>
  <si>
    <t>การขยายตัวของจักรวาล (Hubble's Law), การค้นพบรังสีไมโครเวฟพื้นหลังของจักรวาล (Cosmic Microwave Background</t>
  </si>
  <si>
    <t>ไฮโดนเจน
ฮีเลียม
3-20หลังเกิดบิกแบง</t>
  </si>
  <si>
    <t>Aความยาวคลื่อนไกลที่สุด</t>
  </si>
  <si>
    <t>การศึกษาการเลื่อนทางแดงของกาแล็กซีสามารถใช้เป็นหลักฐานสำคัญในการสนับสนุน ทฤษฎีบิกแบง (Big Bang Theory) ได้อย่างชัดเจน เพราะมันแสดงให้เห็นว่าเอกภพกำลัง ขยายตัว ซึ่งเป็นแนวคิดหลักของทฤษฎีบิกแบง</t>
  </si>
  <si>
    <t>รังสีไมโครเวฟพื้นหลัง (Cosmic Microwave Background Radiation - CMB) แตกต่างจากรังสีไมโครเวฟที่เกิดขึ้นในปัจจุบันอย่างมีนัยสำคัญ ทั้งในด้าน แหล่งกำเนิด, ลักษณะทางกายภาพ, และ ความสำคัญทางจักรวาลวิทยา ดังนี้:</t>
  </si>
  <si>
    <t>รังสีไมโครเวฟพื้นหลัง (Cosmic Microwave Background - CMB)
เกิดขึ้นในช่วงเวลาประมาณ 380,000 ปีหลังการเกิดบิกแบง หรือคิดเป็น อายุเอกภพ ~0.003% ของปัจจุบัน (เมื่อเทียบกับอายุเอกภพปัจจุบัน ~13.8 พันล้านปี)</t>
  </si>
  <si>
    <t xml:space="preserve">ถ้ากาแล็กซีเคลื่อนที่เข้า หาผู้สังเกต จะไม่เกิด การเลื่อนทางแดง (redshift) แต่จะเกิด การเลื่อนทางน้ำเงิน (blueshift) แทน
</t>
  </si>
  <si>
    <t>ไฮโดรเจนฮีเลียม</t>
  </si>
  <si>
    <t>ขยายตัว Galaxy จะเคลื่อนตัวออกห่างจากกันมากขึ้นและแสงของ Galaxy จะยาวขึ้นในขณะที่เปลี่ยนเป็นสีแดง</t>
  </si>
  <si>
    <t>เนื่องจากเลสชิพบ่งชี้ว่า Galaxy ส่วนใหญ่กำลังเคลื่อนที่ออกจากเรา</t>
  </si>
  <si>
    <t>หนึ่งแหล่งกำเนิดหนึ่งแหล่งกำเนิดสองสเปกตรัมและอุณหภูมิสามความสม่ำเสมอและการกระจายสี่บทบาททางจักรวาลวิทยา</t>
  </si>
  <si>
    <t>เป็นช่วงเวลาหลังจาก บิ๊กแบงประมาณ 380,000 ปีลักษณะในตอนนั้นโปร่งแสงยังดาว Galaxy มีลักษณะร้อนและหนา</t>
  </si>
  <si>
    <t>ความเร็วในการเคลื่อนที่ถอยห่างมากระยะทางระหว่างผู้สังเกตกับ Galaxy จะมากขึ้นด้วย</t>
  </si>
  <si>
    <t>จะเกิดปรากฏการณ์ที่เรียกว่าบลูชิปทำให้จะเกิดปรากฏการณ์ที่บลูชิปทำให้สเปกตรัมของแสงเลื่อนไปทางสีน้ำเงินซึ่งแสดงว่าความยาวขึ้นสั้นลงและมีความถี่สูงขึ้น</t>
  </si>
  <si>
    <t>การขยายตัวของเอกภพ โครงสร้างของกาแล็กซีและเอกภพ รังสีไมโครเวฟพื้นหลัง</t>
  </si>
  <si>
    <t xml:space="preserve"> ไฮโดรเจน, ฮีเลียม และลิเทียม</t>
  </si>
  <si>
    <t>Aเพราะมีความยาวคลื่นไกลที่สุด</t>
  </si>
  <si>
    <t>การเลื่อนทางแดงของกาแล็กซีแสดงว่าเอกภพกำลังขยายตัว ซึ่งสอดคล้องกับทฤษฎีบิกแบงที่กล่าวว่าเอกภพเริ่มจากการระเบิดครั้งใหญ่แล้วขยายตัวเรื่อยมา</t>
  </si>
  <si>
    <t>รังสีไมโครเวฟพื้นหลังเป็นเศษซากจากการเกิดเอกภพ แต่รังสีไมโครเวฟปัจจุบันเกิดจากแหล่งเทียมในชีวิตประจำวัน</t>
  </si>
  <si>
    <t>เกิดขึ้นเมื่อเอกภพอายุ 380,000 ปี เอกภพเย็นลง (3,000 K) และมีลักษณะ โปร่งใสต่อแสง</t>
  </si>
  <si>
    <t>ความเร็วถอยห่างของกาแล็กซี แปรผันตรงกับระยะทาง ตามกฎของฮับเบิล</t>
  </si>
  <si>
    <t>จะไม่เกิดการเลื่อนทางแดง แต่จะเกิด การเลื่อนทางน้ำเงิน เพราะ เมื่อกาแล็กซีเคลื่อนที่เข้าหาผู้สังเกต ความยาวคลื่นของแสงจะถูกอัดเข้าหากัน ทำให้สั้นลงและเลื่อนไปทางน้ำเงิน</t>
  </si>
  <si>
    <t xml:space="preserve"> การขยายตัวของจักรวาล (Hubble's Law), การค้นพบรังสีไมโครเวฟพื้นหลังของจักรวาล (Cosmic Microwave Background - CMB) และสัดส่วนของธาตุแสง (ธาตุไฮโดรเจนและฮีเลียม)</t>
  </si>
  <si>
    <t>1.ไฮโดรเจน
2.ฮีเลียม 
เกิด 3-20นาทีหลังจากบิกแบง</t>
  </si>
  <si>
    <t>A เพาะความยาวคลื่นไกลสุด</t>
  </si>
  <si>
    <t>1.การค้นพบของฮับเบิล
2.การเลื่อนทางแดงแบบคอสมิก
3.สนับสนุนแนวคิดเอกภพกำลังขยายตัว</t>
  </si>
  <si>
    <t xml:space="preserve">1.รังสีไมโครเวฟพื้นหลัง
เกิดจากเอกภพยุคแรกเมื่อ ~380,000 ปีหลังบิกแบง ขณะอะตอมแรกเริ่มก่อตัวและโฟตอนเริ่มหลุดออกจากพลาสมา 
2.รังสีไมโครเวฟปัจจุบัน
เกิดจากแหล่งมนุษย์สร้าง
</t>
  </si>
  <si>
    <t xml:space="preserve">เกิดขึ้นในช่วงเวลาประมาณ 380,000 ปีหลังจากบิกแบง (หรือประมาณ 13.8 พันล้านปีก่อน) มีลักษณะ เอกภพเป็นเนื้อเดียวกันเกือบสมบูรณ์ (homogeneous) แต่มีความไม่สม่ำเสมอเล็กน้อย (anisotropy) ซึ่งต่อมากลายเป็นเมล็ดของกาแล็กซีและโครงสร้างขนาดใหญ่
</t>
  </si>
  <si>
    <t>ยิ่งกาแล็กซีอยู่ห่างจากผู้สังเกตมากเท่าใด กาแล็กซีนั้นก็จะเคลื่อนที่ถอยห่างเร็วขึ้นเท่านั้น</t>
  </si>
  <si>
    <t>จะไม่เกิดการเลื่อนทางแดง เส้นดูดกลืน หรือ เส้นเปล่งแสงในสเปกตรัมจะถูก เลื่อนเข้าหาความยาวคลื่นสั้นลง</t>
  </si>
  <si>
    <t>ฮีเลียมไฮโดรเจน 300,000ปีหลังจากบิกแบง</t>
  </si>
  <si>
    <t>A เพราะแถบสเปกตรัมอยู่ใกล้ red shift มากที่สุด</t>
  </si>
  <si>
    <t>แตกต่างกันช่วงความยาวคลื่น</t>
  </si>
  <si>
    <t>เกิดขึ้น380,000ปีหลังจากระเบิด และเป็นจุดกำเนิดของเอกภพ</t>
  </si>
  <si>
    <t>ความเร็วถอยห่างแปรผันตรงกับระยะทางระหว่างกาแล็กซีกับผู้สังเกต</t>
  </si>
  <si>
    <t>ไม่ จะเข้าใกล้ blue shift</t>
  </si>
  <si>
    <t>น.ส. รสสคนธ์ มูลลัง</t>
  </si>
  <si>
    <t>การพบรังสีไมโครเวฟพื้นหลัง</t>
  </si>
  <si>
    <t>ไฮโดรเจนและฮีเลียมหลังบิกแบง300,000ปี</t>
  </si>
  <si>
    <t>A เพราะแถบสเปกตรัมใกล้ red shift</t>
  </si>
  <si>
    <t>เพื่อบอกว่ากำลังเกิดการขยายตัวของจักรวาล</t>
  </si>
  <si>
    <t>เกิดขึ้น 380,000 ปีหลังจากระเบิด
เป็นจุดกำเนิดของเอกภพ</t>
  </si>
  <si>
    <t>วิเคราะห์ความสัมพันธ์ระหว่างระยะทางและความเร็วของ Galaxy ระยะกับความเร็วแปรผันตรง เรียกว่ากฎ ฮับเบิล</t>
  </si>
  <si>
    <t>ไม่เกิด เลื่อนเข้าใกล้ blue shift</t>
  </si>
  <si>
    <t>การขยายตัวในเอกภพ เเละไมโครเวฟพื้นหลัง
ในอวกาศ</t>
  </si>
  <si>
    <t>เกิดขึ้นได้จากการยายตัวของกาเเล็กซีกับผู้สังเกตุ</t>
  </si>
  <si>
    <t>การเลื่อนทางเเดง</t>
  </si>
  <si>
    <t xml:space="preserve">
รังสีไมโครเวฟพื้นหลังเป็นพลังงานตกค้างจากการระเบิดบิกแบง มีลักษณะสม่ำเสมอทั่วเอกภพและมีอุณหภูมิต่ำมาก (ประมาณ 2.7 เคลวิน) ในขณะที่รังสีไมโครเวฟในปัจจุบันมักเกิดจากแหล่งกำเนิดเฉพาะ เช่น ดาวฤกษ์หรือวัตถุในอวกาศ และมีความถี่/อุณหภูมิที่หลากหลายกว่า
</t>
  </si>
  <si>
    <t xml:space="preserve">
รังสีไมโครเวฟพื้นหลังเกิดขึ้นประมาณ 380,000 ปีหลังจากบิกแบง ในช่วงเวลานั้นเอกภพเริ่มเย็นตัวลงพอที่อะตอมของไฮโดรเจนจะก่อตัวได้ แสงจึงสามารถเดินทางได้อย่างเสรี เอกภพในเวลานั้นมีลักษณะเป็นพลาสมาที่ค่อย ๆ กลายเป็นก๊าซใสและสม่ำเสมอ
</t>
  </si>
  <si>
    <t>ความเร็วในการเคลื่อนที่ถอยห่างมาก ระยะทางระหว่างผู้สังเกตกับกาเเล็กซีก็จะมากขึ้นยิ่งด้วย</t>
  </si>
  <si>
    <t>เลื่อน เเบบสเปกตรัมจะเลื่อนไปทางสีน้ำเงิน</t>
  </si>
  <si>
    <t>ฮีเลียม ไฮโดรเจน 300,000ปีหลังบิงแบง</t>
  </si>
  <si>
    <t>A เพราะ blue shiftอยุ่ห่างมากที่สุด</t>
  </si>
  <si>
    <t>บ่งบอกว่าจักรวาลกำลังขยายตัว</t>
  </si>
  <si>
    <t>รังสีไมโครเวพในปัจจุบัน คือคลื่นวิทยุแต่เป็นคลื่นที่มีความถี่สูงและความยาวสั้น ส่วนใหญ่อยุ่ในเครื่องใช้ไฟฟาจำพวก ส่งคลื่นวิทยุ
รังสีไมโครเวฟพื้นหลัง คือคลื่นที่เป็รปัจจุบันในเอกภพ กระจายอยู่ทั่วทุกที่</t>
  </si>
  <si>
    <t xml:space="preserve">ขึ้นราว 380,000 ปีหลังจากการระเบิดใหญ่ที่เป็นจุดกำเนิดของเอกภพ </t>
  </si>
  <si>
    <t>ความเร็วในการเคลื่อนที่ออกจากผู้สังเกตแปรผันตรงกับระยะทางระหว่างกาแลคซีกับผู้สังเกต</t>
  </si>
  <si>
    <t>ไม่เกิด แต่จะเกิดการเลื่อนของแถบน้ำเงิน</t>
  </si>
  <si>
    <t>การขยายตัวของจักรวาล การค้นพบรังสีไมโครเวฟพื้นหลังของจักรวาล และสัดส่วนของธาตุแสง</t>
  </si>
  <si>
    <t>ไฮโดรเจน ฮีเลียมเกิดขึ้นในช่วงประมาณ 3–20 นาทีหลังบิกแบง</t>
  </si>
  <si>
    <t>Aเพราะความยาวคลื่นไกลที่สุด</t>
  </si>
  <si>
    <t>เกิดจากแสงที่ถูกยืดออกเมื่อกาแล็กซีเคลื่อนห่างออกไปโดยเฉพาะจากการขยายตัวของเอกภพ</t>
  </si>
  <si>
    <t>ทฤษฎีบิกแบงว่าทุกสิ่งทุกอย่างเคยเริ่มจากจุดเดียวแล้วขยายออกมาตลอดจนถึงปัจจุบัน</t>
  </si>
  <si>
    <t>1.รังสีไมโครเวฟพื้นหลัง
เกิดจากเอกภพยุคแรกเมื่อ ~380,000 ปีหลังบิกแบง ขณะอะตอมแรกเริ่มก่อตัวและโฟตอนเริ่มหลุดออกจากพลาสมา 
2.รังสีไมโครเวฟปัจจุบัน
เกิดจากแหล่งมนุษย์สร้าง</t>
  </si>
  <si>
    <t>เกิดขึ้นในช่วงเวลาประมาณ 380,000 ปีหลังจากบิกแบง (หรือประมาณ 13.8 พันล้านปีก่อน) มีลักษณะ เอกภพเป็นเนื้อเดียวกันเกือบสมบูรณ์ (homogeneous) แต่มีความไม่สม่ำเสมอเล็กน้อย (anisotropy) ซึ่งต่อมากลายเป็นเมล็ดของกาแล็กซีและโครงสร้างขนาดใหญ่</t>
  </si>
  <si>
    <t>ยิ่งกาแล็กซีอยู่ห่างออกไปจากผู้สังเกตมาก ยิ่งเคลื่อนที่ถอยห่างด้วยความเร็วมากขึ้น</t>
  </si>
  <si>
    <t>ไม่ แถบสเปกตรัมจะเลื่อนไปทางซ้าย</t>
  </si>
  <si>
    <t>นายวรเมธ เย็นใส</t>
  </si>
  <si>
    <t>ฮีเลียมเกิดช่วงเวลาหลังจากเกิด3นาที</t>
  </si>
  <si>
    <t xml:space="preserve">Aเพราะว่าแถบสเปกตรัมของ Aเลื่อนไปทางสีแดงมากที่สุด </t>
  </si>
  <si>
    <t>การเลื่อนทางแดงของกาแล็กซีเกิดจาก แสงจากกาแล็กซีถูกยืดออกขณะเดินทางผ่านเอกภพที่กำลังขยายตัว</t>
  </si>
  <si>
    <t xml:space="preserve">การเลื่อนทางแดงของกาแล็กซี เป็นหลักฐานสำคัญที่แสดงว่า
-เอกภพกำลังขยายตัว
-ยิ่งไกลยิ่งเคลื่อนที่เร็ว (ตามกฎของฮับเบิล)
- บ่งชี้ว่าเอกภพเคยอยู่ในสถานะหนาแน่นและเล็กมาก สนับสนุนทฤษฎีบิกแบง
</t>
  </si>
  <si>
    <t>รังสีไมโครเวฟพื้นหลังมาจาก จุดเริ่มต้นของเอกภพ
รังสีไมโครเวฟทั่วไปมาจาก เทคโนโลยีของมนุษย์ในปัจจุบัน</t>
  </si>
  <si>
    <t xml:space="preserve">รังสีไมโครเวฟพื้นหลังเกิดขึ้นเมื่อเอกภพมีอายุประมาณ 380,000 ปี
ในตอนนั้น เอกภพ เย็นลงจนแสงเดินทางได้อย่างอิสระ
แสงนั้นถูกยืดกลายเป็น คลื่นไมโครเวฟ ซึ่งเราตรวจจับได้ในปัจจุบัน
เป็น “ภาพแรกของจักรวาล” และเป็นหลักฐานสำคัญของ ทฤษฎีบิกแบง
</t>
  </si>
  <si>
    <t>สรุปว่า
ความเร็วในการเคลื่อนที่ของกาแล็กซีออกจาก
ผู้สังเกตแปรผันตรงกับระยะทางระหว่างกาแล็กซีกับ ผู้สังเกต หรือมีความหมายว่ากาแล็กซีที่อยู่ไกลเคลื่อนที่ออกไปจากผู้สังเกตด้วยความเร็วที่มากกว่ากาแล็กซีที่อยู่
ใกล้ และเรียกความสัมพันธ์นี้ว่า กฎฮับเบิล-เลอแมทร์</t>
  </si>
  <si>
    <t>หากกาแล็กซีเคลื่อนที่เข้าใกล้ผู้สังเกต
แถบสเปกตรัมจะเลื่อนไปทางซ้าย</t>
  </si>
  <si>
    <t>44089@promma.ac.th</t>
  </si>
  <si>
    <t>ปริยวิศว์ เชยเล็ก</t>
  </si>
  <si>
    <t>นายปริยวิศว์ เชยเล็ก</t>
  </si>
  <si>
    <t>เอกภพกำลังขยายตัว
การมีอยู่ของรังสีไมโครเวฟพื้นหลัง
สัดส่วนธาตุเบาในเอกภพ
โครงสร้างใหญ่ของจักรวาล
ความสามารถในการทำนายผลลัพธ์ของการทดลองและการสังเกตการณ์</t>
  </si>
  <si>
    <t>ธาตุฮีเลียมและธาตุไฮโดเจน ประมาณ10s-20sหลังเกิดบิแบง</t>
  </si>
  <si>
    <t>Aเพราะว่าแถบสเปกตรัมของ Aเลื่อนไปทางสีแดงทากที่สุด</t>
  </si>
  <si>
    <t>การเลื่อนทางแดงของกาแล็กซีเกิดจาก แสงถูกยืด เพราะเอกภพกำลัง ขยายตัว ทำให้ความยาวคลื่นเพิ่มขึ้นและแสงเลื่อนไปทางสีแดง</t>
  </si>
  <si>
    <t>การเลื่อนทางแดงของกาแล็กซีแสดงว่าเอกภพกำลังขยายตัว ซึ่งสนับสนุนทฤษฎีบิกแบงที่ระบุว่าเอกภพเริ่มจากการระเบิดครั้งใหญ่และขยายออกเรื่อย ๆ</t>
  </si>
  <si>
    <t>CMB เป็นรังสีไมโครเวฟโบราณจากบิกแบง กระจายทั่วเอกภพ ต่างจากรังสีไมโครเวฟทั่วไปที่เกิดจากอุปกรณ์ปัจจุบันและมีจุดกำเนิดเฉพาะ</t>
  </si>
  <si>
    <t>รังสีไมโครเวฟ เกิดเมื่อ ~380,000 ปีหลังบิกแบง ตอนที่เอกภพเย็นพอให้อะตอมก่อตัว แสงจึงเริ่มเดินทางได้อิสระเป็นครั้งแรก</t>
  </si>
  <si>
    <t>สรุปว่า
ความเร็วในการเคลื่อนที่ของกาแล็กชีออกจาก ผู้สังเกตแปรผันตรงกับระยะทางระหว่างกาแล็กซีกับ ผู้สังเกต หรือมีความหมายว่ากาแล็กซีที่อยู่ไกลเคลื่อนที่ออกไปจากผู้สังเกต ด้วยความเร็วที่มากกว่ากาแล็กซีที่อยู่ใกล้ และเรียกความสัมพันธ์นี้ว่า กฎฮับเบิล-
เลอแมทร์</t>
  </si>
  <si>
    <t>ไม่แต่จะเกิดทางเลื่อนนำ้เงินแทน แถบสเปกตรัมจะเลื่อนไปทางซ้าย</t>
  </si>
  <si>
    <t>การขยายตัวของเอกภพ / รังสีไมโครเวฟพื้นหลัง / สัดส่วนธาตุเบา / โครงสร้างเอกภพ</t>
  </si>
  <si>
    <t>ไฮโดรเจน ฮิเลียม เวลา 3นาทีหลังจากบิกแบง</t>
  </si>
  <si>
    <t>กาแลคซี่D เพราะมีการเลื่อนทางแดงมากที่สุด</t>
  </si>
  <si>
    <t>เกิดขึ้นได้จากการขยายตัวของเอกภพ</t>
  </si>
  <si>
    <t>การเลื่อนทางแดงแสดงว่าเอกภพกำลังขยายตัว ซึ่งสนับสนุนว่ามีจุดเริ่มต้นตามทฤษฎีบิกแบง</t>
  </si>
  <si>
    <t>รังสีไมโครเวฟพื้นหลัง เกิดจากบิกแบงและกระจายทั่วเอกภพ แต่ รังสีไมโครเวฟปัจจุบัน มาจากแหล่งที่มนุษย์สร้างขึ้นและไม่เกี่ยวกับกำเนิดเอกภพ</t>
  </si>
  <si>
    <t>เกิดขึ้นเมื่อเอกภพมีอายุประมาณ 380,000 ปี หลังบิกแบก และเอกภพเย็นลงพอให้แสงเดินทางได้อย่างอิสระ อะตอมเริ่มก่อตัว</t>
  </si>
  <si>
    <t>ความเร็วในการเคลื่อนที่ของกาแลคซี่ออกจากผู้สังเกตแปรผันตรงกับระยะทางระหว่างกาแลคซี่กับผู้สังเกต</t>
  </si>
  <si>
    <t>เข้าหาการเลื่อนจะไปทางน้ำเงิน แทบสเปกตรัมจะเลื่อนไปทางความยาวคลื่นสั้น</t>
  </si>
  <si>
    <t>ขยายตัวของเอกภพ ,รังสีไมโครเวฟพื้นหลัง ,โครงสร้างเอกภพ</t>
  </si>
  <si>
    <t>ไฮโดรเจน ฮีเลียม เกิดขึ้นในช่วงประมาณ 3 นาทีหลังจากบิกแบง</t>
  </si>
  <si>
    <t>กาแลกซี่ D อยู่จากผู้สังเกตบนโลกมากสุดเพราะสเปกตรัมเลื่อนไปทางแดงมากสุดแสดงว่าเคลื่อนที่ออกห่างจากโลก</t>
  </si>
  <si>
    <t>เกิดจากจักรวาลกำลังขยายตัว กาแล้กซี่จึงเคลื่อนที่ออกห่างเรา</t>
  </si>
  <si>
    <t>เปนข้อมุลสนับสนุนว่าจักรวาลกำลังขยายตัว</t>
  </si>
  <si>
    <t>รังสีไมโครเวฟพื้นหลังแตกต่างจากรังสีไมโครเวฟทั่วไปเพราะเปนพลังงาาหลงเหลือจากบิกแบงและมีอยู่ทั่วจักรวาลอย่างสม่ำเสมอ</t>
  </si>
  <si>
    <t>เกิดในช่วง 380,000 ปีหลังบิกแบง ขณะนั่นเย็นลงจนอะตอมเริ่มก่อตัว แสงเดินทางได้อิสระ</t>
  </si>
  <si>
    <t>ความเร็วมนการเคลื่อนที่ของกาแลกซี่ออกจทกผุ้สังเกตุแปรผันตรงกับระยะทางระหว่างกาแล้กซี่กับผู้สังเกตุ</t>
  </si>
  <si>
    <t>เข้าหาการเลื่อนจะไปทางน้พลำเงิน แทบสเปกตรัมจะเลื่อนไปทางความยาวคลื่นสั้น</t>
  </si>
  <si>
    <t>ไฮโดรเจนและฮีเลียม
เกิดเมื่อ10-20วินาทีหลังจากบิกแบง</t>
  </si>
  <si>
    <t>การขยยายตัวของเอกภพ</t>
  </si>
  <si>
    <t>ยิ่งไกลยิ่งเลื่อนแดงความเร็วเพิ่มตามระยะทางตามกฎของฮัมเบิล</t>
  </si>
  <si>
    <t>รังสีไมโครเวฟทําเกิดในปัจจุบันเกิดจากมนุษย์แต่รังสีไมโครเวฟพื้นหลังเกิดจากแสงแรกของเอกภพ</t>
  </si>
  <si>
    <t>เกิดเมื่อเอกภพมีอายุประมาณ380000ปีหลังจากบิกแบงและในขณะนั้นเอกภพมีอุณหภูมิประมาณ3000เคลวิน</t>
  </si>
  <si>
    <t>ผู้สังเกตแปรผันตรงกับระยะทาง</t>
  </si>
  <si>
    <t>เกิด และความยาวคลื่นน้อย</t>
  </si>
  <si>
    <t>การขยายตัวของเอกภพและค้นพบรังสีไมโครเวฟที่พื้นหลังเอพภพ</t>
  </si>
  <si>
    <t>H และ He เวลาประมาณ 300,000ปี</t>
  </si>
  <si>
    <t>A เลื่อนไปทางสีแดงมากที่สุด</t>
  </si>
  <si>
    <t>เกิดจากการขยายตัวของเอกภพและกาแล็กซี่ค่อยออกห่างตัวเรามากขึ้น</t>
  </si>
  <si>
    <t>ต่างกันที่ความถี่และระยะ</t>
  </si>
  <si>
    <t>300,000++ เอกภพอุณหภูมิสูงขึ้น</t>
  </si>
  <si>
    <t>แกน X แกน Y แปรผันตรงกัน</t>
  </si>
  <si>
    <t>เกิดการเลื่อนไปแถบสีน้ำเงิน และแถบสเปกตรัมก็จะหันไปแถบสีน้ำเงินทำให้เอกภพหดตัว</t>
  </si>
  <si>
    <t>นายรณกฤต สันติวิกรานนท์</t>
  </si>
  <si>
    <t xml:space="preserve">การขยายตัวของจักรวาลการค้นพบรังสีไมโครเวฟพื้นหลังของจักรวาล  และสัดส่วนของธาตุแสง (ธาตุไฮโดรเจนและฮีเลียม). </t>
  </si>
  <si>
    <t>ไฮโดรเจนและฮีเลียม
เกิดขึ้นหลังบิกแบง300,000ปี</t>
  </si>
  <si>
    <t>กาแล็กซี่ A เพราะ ไปทางred shift</t>
  </si>
  <si>
    <t>เกิดจากการขยายตัวของเอกภพ และการเคลื่อนที่ของกาแล็กซีออกจากเรา</t>
  </si>
  <si>
    <t>เพราะมีการค้นพบของฮับเบิล ที่บอกเรื่องแสง การเคลื่อนทางแดง,ทางน้ำเงิน ซึ่งหมานความว่ากาแล็กซีกำลังขยายหรือหดตัวอยู่</t>
  </si>
  <si>
    <t>ต้นกำเนิด ความถี่ และขนาดของรังสีไมโครเวฟ ซึ่งทราบได้โดยการตรวจวัด</t>
  </si>
  <si>
    <t>เกิดขึ้นช่วง300,000ปีหลังบิกแบง มีลักษะเป็นอะตอมของไฮโดรเจน</t>
  </si>
  <si>
    <t xml:space="preserve">แกนXแกนYแปรผันตรงกัน </t>
  </si>
  <si>
    <t>จะไม่เกิดการเลื่อนทางแดง แต่จะเกิดการเลื่อนทางน้ำเงิน แถบสเปกครัมจะเลื่อนไปทางซ้าย(ทางน้ำเงิน)เนื่องจากกาแลกซีเข้่ใกล้ผู้สังเกตมากขึ้น</t>
  </si>
  <si>
    <t>นายวิปัสสก อมดวง</t>
  </si>
  <si>
    <t>การขยายตัวในเอกภพ และ ไมโครเวฟพื้นหลังจากอวกาศ</t>
  </si>
  <si>
    <t>ธาตุ ไฮโดรเจน และ ฮิเลียม</t>
  </si>
  <si>
    <t>เกิดขึ้นจากแสงจากกาแล็กซีที่อยู่ไกลออกไปมีความยาวคลื่นเพิ่มขึ้น</t>
  </si>
  <si>
    <t>กาแล็กซีส่วนใหญ่แสดงการเลื่อนทางแดง</t>
  </si>
  <si>
    <t>รังสีไมโครเวฟพื้นหลังเป็นสำนักงานตกค้างจากการระเบิด Bigbang มีลักษณะสม่ำเสมอเอกภพและมีอุณหภูมิต่ำมากและขณะที่ทั้ง ไมโครเวฟในปัจจุบันมักเกิดจากแหล่งกำเนิดเฉพาะเช่นดาวฤกษ์หรือวัตถุในอวกาศ</t>
  </si>
  <si>
    <t>รังสีไมโครเวฟพื้นหลังเกิดขึ้นประมาณ 380,000 ปี หลังจากบิ๊กแดงในช่วงเวลานั้นเอกภพเริ่มเย็นตัวลงพอที่จะอะตอมของไฮโดรเจนจะก่อตัวได้แสงจึงสามารถเดินทางได้อย่างเสรี</t>
  </si>
  <si>
    <t>ความเร็วในการเคลื่อนที่ถอยห่างมาก ระยะทางระหว่างผู้สังเกตุกับกาแล็กซีก็จะมากขึ้นด้วย</t>
  </si>
  <si>
    <t>จะไม่เกิดทางเลื่อนแดง แต่จะเกิดทางเลื่อนฟ้า เปลี่ยนแปลงไปเป็นแถบดูดกลืน</t>
  </si>
  <si>
    <t>การขยายตัวของเอกภพ,ไมโครเวฟพื้นหลังจากอวกาศ</t>
  </si>
  <si>
    <t>ธาตุฮีเลียมและไฮโดรเจน 300,000ปีหลังบิกแบง</t>
  </si>
  <si>
    <t>A เพราะ ความยาวคลื่นมาก ระยะก็จะห่างมากตามไปด้วย</t>
  </si>
  <si>
    <t>เอกภพเกิดการขยายตัว</t>
  </si>
  <si>
    <t>จากการค้นพบไมโครเวฟพื้นหลังที่แสดงถึงระยะคลื่นแม่เหล็กไฟฟ้าที่จะผันตรงกับระยะทาง เมื่อระยะคลื่นมาก ระยะห่างจะมาก จึงมีการขยายตัวของเอกภพ</t>
  </si>
  <si>
    <t>แตกต่างที่ช่วงความยาวของคลื่นแม่เหล็กไฟฟ้า</t>
  </si>
  <si>
    <t>300,000 ปี หลังบิกแบง มีการเกิดอะตอมของไฮโดรเจนและฮีเลียม</t>
  </si>
  <si>
    <t>ความเร็วถอยห่างและระยะห่างจะผันตรงกัน</t>
  </si>
  <si>
    <t>ไม่เกิด สเปกตรัมจะเลื่อนไปทางblue shift</t>
  </si>
  <si>
    <t>การขยายตัวของเอกภพและค้นพบรังสี ไมโครเวฟที่พื้นหลังเอกภพ</t>
  </si>
  <si>
    <t>ไฮโดรเจน และฮีเลียมเกิดขึ้นในช่วง300,000ปี</t>
  </si>
  <si>
    <t>Aเพราะสเปกตรัมทืบเลื่อนเข้าหาทางแดงมาทำให้ระยะห่างที่เกิดขึ้นกับผู้สังเกตเพิ่มขึ้น</t>
  </si>
  <si>
    <t>เกิดขึ้นเมื่อระยะห่างของกาแล็กซีถอยห่างมากขึ้นทำให้การเลื่อนห่างทางแดงเพิ่มเกิดขึ้น</t>
  </si>
  <si>
    <t>กำเนิดเอกภพ และ ไมโครเวฟพื้นหลัง</t>
  </si>
  <si>
    <t>ความถี่และความยางคลื่นของไมโครเวฟพื้นหลังจะมากกว่า</t>
  </si>
  <si>
    <t>เกิดขึ้นเมื่อ300,000ปี มีการรวมตัวต่างๆทำให้เกิดอะตอมขึ้น</t>
  </si>
  <si>
    <t>เมื่อความเร็วแปรผันเพิ่มขึ้นระยะทางที่จะเกิดขึ้นก็จะเพิ่มขึ้นตามเช่นกัน</t>
  </si>
  <si>
    <t>ไม่เกิดเพราะจะเกิดการเลื่อนทางน้ำเงินสเปกตรัมที่เกิดขึ้นจะเลื่อนไปทางน้ำเงิน</t>
  </si>
  <si>
    <t>นส.กมลวรรณ ทับล้อม</t>
  </si>
  <si>
    <t>1. การขยายตัวของเอกภพ
2. อุณหภูมิพื้นหลัง</t>
  </si>
  <si>
    <t>ธาตุฮีเลียมกับไฮโดรเจน เกิดช่วง 300,000 ปี หลังbigbang</t>
  </si>
  <si>
    <t>A เพราะ ความยาว blue shift มากกว่า</t>
  </si>
  <si>
    <t>จากการค้นพบไมโครเวฟพื้นหลัง ทำให้รู้ว่า ถ้าระยะคลื่นมาก เอกภพจะห่างเรา ถ้าระยะคลื่นน้อย เอกภพจะใกล้เรา</t>
  </si>
  <si>
    <t>ต่างกันช่วงความยาวคลื่น</t>
  </si>
  <si>
    <t>300,000 ปี หลัง bigbang มีการเกิดอะตอมของไฮไดรเจนกับฮีเลียม</t>
  </si>
  <si>
    <t>ความเร็วกับระยะแปรผันตรง ถ้าความเร็วมาก ระยะก็จะมาก ถ้าความเร็วน้อย ระยะก็จะน้อย</t>
  </si>
  <si>
    <t>ไม่เกิด แถบสเปกตรัมจะเลื่อนไปทาง blue shift</t>
  </si>
  <si>
    <t>น.ส.จิดาภา บุยนำ</t>
  </si>
  <si>
    <t>1.การขยายตัวของจักรวาล
2.การค้นพบรังสีไมโครเวฟพื้นหลังของจักรวาล</t>
  </si>
  <si>
    <t xml:space="preserve">ไฮโดรเจนเเละฮีเลียม
ในช่วง300,000ปีถึง1,000ล้านปีหลังจากบิกเเบง
</t>
  </si>
  <si>
    <t xml:space="preserve">กาเเล็กซี่A เพราะสเปกตรัมของกาแล็กซีที่เลื่อนไปทางปลายสีแดงแสดงว่ากาแล็กซีเหล่านั้นกำลังเคลื่อนที่ออกห่างจากเรา </t>
  </si>
  <si>
    <t>บ่งชี้ว่าจักรวาลกำลังขยายตัว</t>
  </si>
  <si>
    <t>ใช่ เพราะความถี่เเละขนาด</t>
  </si>
  <si>
    <t>เป็นแสงที่เก่าแก่ที่สุดที่ถูกปล่อยออกมาจากจักรวาลเมื่อ 380,000 ปีหลังบิ๊กแบง ในขณะนั้น จักรวาลเป็นเหมือนหมอกควันโปร่งใส</t>
  </si>
  <si>
    <t>เเกนxเเกนyเเปรผันตรง</t>
  </si>
  <si>
    <t>ไม่จะเปลี่ยนเเปบงเป็นเเถบน้ำเงิน</t>
  </si>
  <si>
    <t xml:space="preserve">ไฮโดรเจน และ ธาตุฮีเลียม หลังจากการเกิดประมาณ3นาที </t>
  </si>
  <si>
    <t>A ความยาวคลื่นของ a มีความยาวคลื่นมากทำให้มีความเร็วมาก ทำให้อยู่ห่างจากผู้สังเกตมาก</t>
  </si>
  <si>
    <t>เอกภพมีการเปลี่ยนแปลงทั้งขนาดและอุณหภูมิโดยเคลื่อนที่ห่างออกจากกันของกาแล็กซีต่างๆแสดงถึงการขยายตัวของเอกภพซึ่งเป็นหลักฐานที่สนับสนุน</t>
  </si>
  <si>
    <t>CMB เป็นรังสีโบราณจากเอกภพยุคแรก ส่วน ไมโครเวฟในปัจจุบัน มาจากแหล่งเทียมที่มนุษย์สร้างขึ้น ทั้งสองมีความถี่ในย่านเดียวกัน แต่ต่างกันโดยสิ้นเชิงในแหล่งกำเนิด จุดประสงค์ และคุณสมบัติทางกายภาพ</t>
  </si>
  <si>
    <t>ประมาณ 380,000 ปีหลังจากบิกแบง โปรตอนและอิเล็กตรอนรวมตัวเป็นอะตอมไฮโดรเจน เอกภพมีอุณหภูมิประมาณ 3000 k</t>
  </si>
  <si>
    <t xml:space="preserve">แกน x , y แปรผันตรงกัน ถ้าตัวหนึ่งมากอีกตัวก็จะมาก ถ้าน้อยอีกตัวก้จะน้อย </t>
  </si>
  <si>
    <t xml:space="preserve">ไม่เกิด เพราะสเปกตรัมเลื่อนไปทาง blue shift </t>
  </si>
  <si>
    <t>* การขยายตัวของจักรวาล (Hubble's Law):
   * ในปี ค.ศ. 1929 เอ็ดวิน ฮับเบิล (Edwin Hubble) นักดาราศาสตร์ชาวอเมริกันได้สังเกตการณ์พบว่ากาแล็กซีส่วนใหญ่กำลังเคลื่อนที่ออกห่างจากเรา และกาแล็กซีที่อยู่ห่างออกไปมากเท่าใด ก็จะเคลื่อนที่ออกไปเร็วขึ้นเท่านั้น (Redshift)
   * การเคลื่อนที่ออกไปของกาแล็กซีเหล่านี้บ่งชี้ว่าจักรวาลกำลังขยายตัว ซึ่งสอดคล้องกับการคาดการณ์ของทฤษฎีบิกแบงที่ระบุว่าจักรวาลเริ่มต้นจากจุดเล็ก ๆ ที่ร้อนและหนาแน่นมาก และขยายตัวออกไปตั้งแต่นั้นเป็นต้นมา</t>
  </si>
  <si>
    <t>ธาตุที่เกิดขึ้นเป็นธาตุแรกในเอกภพ ได้แก่:
 * ไฮโดรเจน (Hydrogen): เป็นธาตุที่เบาที่สุดและมีอยู่มากที่สุดในเอกภพ โดยส่วนใหญ่จะอยู่ในรูปของโปรตอนเดี่ยว (นิวเคลียสของไฮโดรเจน)
 * ฮีเลียม (Helium): ส่วนใหญ่เป็นฮีเลียม-4 (^4He) ซึ่งประกอบด้วย 2 โปรตอน และ 2 นิวตรอน
 * ลิเทียม (Lithium): โดยเฉพาะอย่างยิ่งลิเทียม-7 (^7Li) และลิเทียม-6 (^6Li) ซึ่งมีปริมาณน้อยกว่ามาก
ช่วงเวลาที่ธาตุเหล่านี้เกิดขึ้น:
 * ประมาณ 1 วินาทีแรก: อุณหภูมิของเอกภพลดลงจนโปรตอนและนิวตรอนสามารถก่อตัวขึ้นได้จากอนุภาคที่เล็กกว่า (ควาร์ก)
 * ประมาณ 2-20 นาทีหลังบิกแบง: นี่คือช่วงเวลาหลักของการสังเคราะห์นิวเคลียสบิกแบง อุณหภูมิและความหนาแน่นของเอกภพลดลงพอที่จะอนุญาตให้โปรตอนและนิวตรอนรวมตัวกันเพื่อสร้างนิวเคลียสของธาตุเบาเหล่านี้ได้ โดยเฉพาะไฮโดรเจนและฮีเลียม และมีลิเทียมจำนวนเล็กน้อย
หลังจากช่วงเวลาประมาณ 20 นาที อุณหภูมิและความหนาแน่นของเอกภพก็ลดลงต่ำเกินไป ทำให้กระบวนการหลอมรวมนิวเคลียสหยุดลง ดังนั้น ธาตุที่หนักกว่า (เช่น คาร์บอน ออกซิเจน เหล็ก ฯลฯ) จึงไม่สามารถเกิดขึ้นได้ในช่วงนี้ ธาตุหนักเหล่านี้จะไปเกิดขึ้นในภายหลังภายในดาวฤกษ์ผ่านกระบวนการหลอมรวมนิวเคลียสของดาวฤกษ์ และถูกปลดปล่อยออกมาสู่เอกภพเมื่อดาวฤกษ์เหล่านั้นสิ้นอายุขัย (เช่น การระเบิดของซูเปอร์โนวา)</t>
  </si>
  <si>
    <t>A เพราะความยาวคลื่นเลื่อนไปทางสีแดงมากที่สุด</t>
  </si>
  <si>
    <t>การเลื่อนทางแดงของกาแล็กซีที่เราสังเกตเห็นนั้น ส่วนใหญ่แล้วเกิดจากการ ขยายตัวของอวกาศ (Cosmological Redshift) ซึ่งเป็นหลักฐานสำคัญที่ชี้ว่าจักรวาลกำลังขยายตัวอยู่ตลอดเวลา และเป็นแนวคิดหลักของทฤษฎีบิกแบง แม้ว่าการเคลื่อนที่ของกาแล็กซีเอง (Doppler Redshift) ก็มีส่วนทำให้เกิดการเลื่อนทางแดงได้เช่นกัน แต่เมื่อพูดถึงกาแล็กซีที่อยู่ห่างไกลมากๆ ผลของการขยายตัวของอวกาศจะมีอิทธิพลเหนือกว่ามาก</t>
  </si>
  <si>
    <t>การศึกษาการเลื่อนทางแดงของกาแล็กซีทำให้เราทราบว่ากาแล็กซีส่วนใหญ่กำลังเคลื่อนที่ถอยห่างจากเรา และยิ่งอยู่ไกลยิ่งเคลื่อนที่เร็วขึ้น ซึ่งเป็นหลักฐานเชิงประจักษ์ของการขยายตัวของเอกภพ และการขยายตัวนี้เองที่เป็นหัวใจสำคัญของทฤษฎีบิกแบงที่อธิบายกำเนิดและวิวัฒนาการของเอกภพของเรา</t>
  </si>
  <si>
    <t>เกิดความถี่และระยะ</t>
  </si>
  <si>
    <t>380,000 ปี และสิ่งที่เกิดขึ้นคือ:
 * เอกภพขยายตัวและเย็นลง: การขยายตัวอย่างต่อเนื่องของเอกภพทำให้อุณหภูมิและความหนาแน่นลดลงอย่างมาก
 * การก่อตัวของอะตอมที่เป็นกลาง: อุณหภูมิได้ลดลงจนถึงประมาณ 3,000 เคลวิน (K) ซึ่งเป็นอุณหภูมิที่เย็นลงมากพอที่อิเล็กตรอนที่มีประจุลบจะสามารถถูกจับโดยโปรตอนที่มีประจุบวกและนิวเคลียสอื่นๆ เพื่อก่อตัวเป็น อะตอมที่เป็นกลาง (Neutral Atoms) ส่วนใหญ่เป็นอะตอมของไฮโดรเจนและฮีเลียม
 * เอกภพโปร่งใสขึ้น (Transparent): เมื่ออิเล็กตรอนถูกรวมเข้าเป็นอะตอมที่เป็นกลางแล้ว โฟตอนที่เคยชนและกระเจิงกับอิเล็กตรอนอย่างต่อเนื่องก็สามารถเคลื่อนที่ได้อย่างอิสระโดยไม่มีอะไรมาขัดขวางอีกต่อไป คล้ายกับหมอกที่จางหายไปจนแสงสามารถส่องทะลุได้</t>
  </si>
  <si>
    <t>แกน Xและ Yแปรผันตรงกัน</t>
  </si>
  <si>
    <t>หากกาแล็กซีเคลื่อนที่ เข้าหา ผู้สังเกต จะ ไม่เกิดการเลื่อนทางแดง แต่จะเกิดปรากฏการณ์ตรงกันข้ามที่เรียกว่า การเลื่อนทางน้ำเงิน (Blueshift)
การเปลี่ยนแปลงของแถบสเปกตรัมที่วัดได้:
เมื่อกาแล็กซีเคลื่อนที่เข้าหาผู้สังเกต คลื่นแสงที่ปล่อยออกมาจากกาแล็กซีจะถูก "บีบ" อัด ทำให้ความยาวคลื่นของแสง สั้นลง และเลื่อนไปทางปลายสีน้ำเงินของสเปกตรัม
ดังนั้น แถบสเปกตรัมที่วัดได้ (เช่น เส้นดูดกลืนแสง หรือเส้นเปล่งแสง) จะ:
 * เลื่อนไปทางความยาวคลื่นที่สั้นลง: คือเลื่อนไปทางด้านซ้ายมือของสเปกตรัมเมื่อดูตามสเกลความยาวคลื่นปกติ
 * เลื่อนไปทางสีน้ำเงิน (Blueshift): นั่นคือ ถ้าปกติเส้นสเปกตรัมอยู่ในช่วงสีเหลือง มันอาจจะเลื่อนไปอยู่ในช่วงสีเขียวหรือสีน้ำเงินมากขึ้น เป็นต้น</t>
  </si>
  <si>
    <t>42109@promma.ac.th</t>
  </si>
  <si>
    <t>ภาวัต เนื้อนิ่มวัฒนา</t>
  </si>
  <si>
    <t>ไฮโดรเจน ฮีเลียม เกิดในช่วง300,000ปีหลังบิกแบง</t>
  </si>
  <si>
    <t>A เพราะเข้าใกล้สเปคตรัมสีแดงมากที่สุด</t>
  </si>
  <si>
    <t>เมื่อระยะห่างของกาแล็กซีมากขึ้นการเลื่อนทางแดงก็จะเกิดขึ้น</t>
  </si>
  <si>
    <t>กำเนิดเอกภพ ไมโครเวฟพื้นหลัง</t>
  </si>
  <si>
    <t>ความถี่คลื่อนและความยาวคลื่นจะมากกว่ารังสีไมโครเวฟที่เกิดขึ้นในปัจจุบัน</t>
  </si>
  <si>
    <t>เกิดขึ้นเมื่อ300,000ปีหลังบิกแบง</t>
  </si>
  <si>
    <t>เมื่อความเร็วถอยห่างเพิ่มขึ้นระยะทางที่เกิดขึ้นก็จะเพิ่มขึ้นเช่นกัน</t>
  </si>
  <si>
    <t>ไม่เกิดการเลื่อนทางแดงเพราะเมื่อระยะห่างของกาแลกซีกับผู้สังเกตใกล้ขึ้นสเปกตรัมจะเลื่อนเข้าหาสีน้ำเงิน</t>
  </si>
  <si>
    <t>2หลักฐาน
1)การขยายตัวของเอกภพ
2)อุณหภูมิพื้นหลัง</t>
  </si>
  <si>
    <t>ไฮโดรเจนและฮีเลียม เป็น2ธาตุแรก</t>
  </si>
  <si>
    <t>A เพราะ ความยาวคลื่นห่างไกลมากสุด</t>
  </si>
  <si>
    <t>ถ้าเอกภพขยายตัวก็จะเกิดการเลื่อนทางแดงและการเคลื่อนที่กาแล็กซีไกลออกจากเรา</t>
  </si>
  <si>
    <t>เพราะการขยายตัวของเอกภพเหมือนกับการเลื่อนทางแดงที่มีความยาวคลื่นมาก</t>
  </si>
  <si>
    <t>ความถี่เคลื่อนที่แตกต่าง</t>
  </si>
  <si>
    <t>เกิดขึ้นในช่วงเวลา300,000ปีหลังบิกแบง เพราะธาตุอะตอมปรากฏขึ้น ณ เวลานั้น เอกภพขณะนั้นประกอบด้วยอะตอม โฟตอน นิวทริโน</t>
  </si>
  <si>
    <t>ระยะทางและความเร็วมีความสัมพันธ์แบบแปรผันตรง</t>
  </si>
  <si>
    <t>ไม่เกิดการเลื่อนทางแดง เพราะเอกภพจะหดตัวเข้าใกล้เราเกิดการเลื่อนทางน้ำเงินแทนและแถบสเปกตรัมจะระยะใกล้เรา</t>
  </si>
  <si>
    <t>น.ส.ศิริรัตน์ ชื่นกม</t>
  </si>
  <si>
    <t>ธาตุไฮโดรเจน ธาตุฮีเลียม หลังจากการเกิดประมาณ3นาที</t>
  </si>
  <si>
    <t>เอกภพมีการเปลี่ยนแปลงทั้งขนาดและอุณหภูมิโดยเคลื่อนที่ห่างออกจากกันของกาแล็กซี่ต่างๆแสดงถึงการขยายตัวเอกภพซึ่งเป็นหลักฐานที่สนับสนุน</t>
  </si>
  <si>
    <t>รังสีไมโครเวฟพื้นหลังเป็นหลังสีโบราณแต่รังสีไมโครเวฟในปัจจุบันมาจากแหล่งเทียมที่มนุษย์สร้างขึ้นทั้งสองมีความถี่ย่านเดียวกันแต่แตกต่างที่จุดประสงค์และสมบัติ</t>
  </si>
  <si>
    <t>ประมาณ380,000 ปี โปรตอนและอิเล็กตรอนรวมกันเป็นอะตอมไฮโดรเจน เอกภพมีอุณหภูมิประมาณ3,000k</t>
  </si>
  <si>
    <t>แกน x y แปรผันตรงกัน ถ้าตัวหนึ่งมากอีกตัวก็จะมาก ถ้าตัวหนึ่งน้อยอีกตัวก็จะน้อย</t>
  </si>
  <si>
    <t>ไม่เกิด เพราะ สเปกตรัมจะเลื่อนไปทาง blue shift</t>
  </si>
  <si>
    <t>น.ส.พิชชานันท์ ตราชูนิต</t>
  </si>
  <si>
    <t>ไฮโดนเจนและฮีเลียมเกิดขึ้นหลังจากบิกแบง1000ล้านปี</t>
  </si>
  <si>
    <t>เป็นผลปรากฏการณ์มาจากโดปเปลอร์ การเคลื่อนที่ของกาแล็กซีออกห่าง แสงออกจากบริเวณที่มีแรงโน้มถ่วงสูง</t>
  </si>
  <si>
    <t>การเลื่อนทางแดงของกาแล็คซีแสดงว่าเอกภพกำลังขยายตัว การขยายตัวนี้สอดคล้องกับแนวคิดที่ว่าเอกภพเริ่มต้นจุดเดียวที่มีพลังงานมหาศาล กาแล็คซีไกล เลื่อนแดงมาก ยืนยันว่าการขยายตัวเป็นจริง</t>
  </si>
  <si>
    <t>รังสีไมโครเวฟพื้นหลังเป็นรังสีโบราณ และรังสีไมโครเวฟในปัจจุบันเป็นพลังงานคลื่นแม่เหล็กไฟฟ้า</t>
  </si>
  <si>
    <t>380000ปีหลังบิกแบง เอกภพขณะนั้นอุณหภูมิ ประมาณ3000K</t>
  </si>
  <si>
    <t>แกนxและแกนyแปลผันตรงกัน ถ้าตัวหนึ่งมากอีกตัวก้จะมาก</t>
  </si>
  <si>
    <t>ไม่ แต่เกิดการเลื่อนที่ไปทางนํ้าเงินแทน</t>
  </si>
  <si>
    <t xml:space="preserve">1.การขยายตัวของจักรวาล (Hubble's Law) – กาแล็กซีกำลังเคลื่อนที่ออกจากกัน
2.รังสีไมโครเวฟพื้นหลังของจักรวาล (CMB) – รังสีที่หลงเหลือจากการระเบิดครั้งแรก
3.องค์ประกอบของธาตุเบื้องต้น – สัดส่วนของไฮโดรเจนและฮีเลียมที่สอดคล้องกับการทำนายทางทฤษฎี
</t>
  </si>
  <si>
    <t xml:space="preserve">        1.ไฮโดรเจน 
	2.	ฮีเลียม
	3.	ลิเทียม 
	4.	เบริลเลียม</t>
  </si>
  <si>
    <t>A เพราะ ความยาวคลื่นมากสุด</t>
  </si>
  <si>
    <t>เอกภพกำลังขยายตัวตั้งแต่บิกแบงานขณะที่แสงเดินทางผ่านอวกาศที่ขยายตัว ความยาวคลื่นของแสงก็ถูก “ยืดออก” ไปด้วย
ยิ่งกาแล็กซีอยู่ไกลออกไป แสงของมันถูกยืดออกมากขึ้น → เลื่อนทางแดงมากขึ้น</t>
  </si>
  <si>
    <t xml:space="preserve">การเลื่อนทางแดงของกาแล็กซี
กาแล็กซีถอยห่างจากเรา
เอกภพกำลังขยายตัว
ยิ่งไกล → ยิ่งเลื่อนแดงมาก
ความเร็วเพิ่มตามระยะทาง
กฎของฮับเบิล
ย้อนกลับเวลา → เอกภพเคยหนาแน่นมาก
จุดเริ่มต้นของเอกภพ
ทฤษฎีบิกแบงาน
</t>
  </si>
  <si>
    <t xml:space="preserve">	CMB คือ รังสีโบราณ ที่เดินทางมาถึงเราจากอดีตอันไกลโพ้นของเอกภพ เป็น “แสงแรก” ที่ถูกปลดปล่อยหลังจากเอกภพโปร่งใส 
รังสีไมโครเวฟทั่วไป คือ คลื่นวิทยุสมัยใหม่ ที่สร้างโดยอุปกรณ์ของมนุษย์เพื่อวัตถุประสงค์ด้านเทคโนโลยี
</t>
  </si>
  <si>
    <t xml:space="preserve">เกิดขึ้นเมื่อเอกภพมีอายุประมาณ 380,000 ปี หลังจากบิกแบง
จากทึบแสง → โปร่งใส, มีอะตอมแรกเริ่มเกิดขึ้น
</t>
  </si>
  <si>
    <t>ผู้สังเกตแปรผันตรงกับระยะทางระหว่างกาแล็กซี</t>
  </si>
  <si>
    <t xml:space="preserve">หากกาแล็กซี เคลื่อนที่เข้าใกล้ → เกิด การเลื่อนทางน้ำเงิน
	•	❌ ไม่ใช่การเลื่อนทางแดง
	•	🔬 แถบสเปกตรัมจะ ขยับไปทางความยาวคลื่นสั้น 
</t>
  </si>
  <si>
    <t>1)การขยายตัวของเอกภพ
2)ไมโครเวฟพื้นหลังอวกาศ</t>
  </si>
  <si>
    <t>ปรากฏการณ์ดอบเพลอร์</t>
  </si>
  <si>
    <t>การเคลื่อนที่ของเอกภพมีการขยายตัวเหมือนกับการเคลื่อนที่ทางแดง</t>
  </si>
  <si>
    <t>ความถี่และขนาด</t>
  </si>
  <si>
    <t>3แสนปีหลังบิกแบง มีธาตุอะตอมนิวเคบียสต่างๆลอยอยู่มาก</t>
  </si>
  <si>
    <t>แกนxและแกนyแปรผันตรงกัน</t>
  </si>
  <si>
    <t>เกิด แถบสเปกตรัมสีแดงจะเคลื่อนที่ห่างออกไป</t>
  </si>
  <si>
    <t>ไฮโดรเจนและฮีเลียม เกิดขึ้นหลังจากบิกแบง 1,000 ล้านปี</t>
  </si>
  <si>
    <t>เป็นผลมาจากปรากฏการณ์ของดอปเปลอร์ การเคลื่อนตัวของสเปกตรัมของวัตถุท้องฟ้าไปทางความยาวคลื่นที่ยาวขึ้น</t>
  </si>
  <si>
    <t>แสดงให้เห็นว่าเอกภพกำลังขยายตัว  แสงที่มาจากกาแล็กซีเหล่านั้นมีคลื่นความยาวที่ยาวกว่าปกติ แสดงว่ากาแล็กซีเหล่านั้นกำลังเคลื่อนที่ออกจากเรา</t>
  </si>
  <si>
    <t>รังสีไมโครเวฟเป็นคลื่นแม่เหล็กไฟฟ้าต่างจากรังสีไมโครเวฟพื้นหลัง</t>
  </si>
  <si>
    <t>380000 ปีหลังบิกแบง เอกภพในขณะนั้นอุณหภูมิประมาณ 3000 k</t>
  </si>
  <si>
    <t>แกน x และ y แปรผันตรงกัน ถ้าตัวหนึ่งมากอีกตัวจะมากตามด้วย</t>
  </si>
  <si>
    <t>ไม่ แต่เกิดการเลื่อนไปทางน้ำเงินแทน</t>
  </si>
  <si>
    <t>ไฮโดรเจน ฮิลเลียม</t>
  </si>
  <si>
    <t>A เพราะ ความยาวของเสปกตรักAมากที่สุดด</t>
  </si>
  <si>
    <t>การเปลี่ยนแปลงของความยาวคลื่น</t>
  </si>
  <si>
    <t>ทฤษฎีบิงแบงเกิดการขยายตัวของเอกภพเหมือนกับการเคลื่อนที่ของทางแดงที่มีความยาวของคลื่นมาก</t>
  </si>
  <si>
    <t>ความถี่คลื่นที่แตกต่างกัน</t>
  </si>
  <si>
    <t>เกิดช่วง300,000ปี-1,000ล้านปีของบิกแบงเพราะมีการเกิดอะตอม</t>
  </si>
  <si>
    <t>ค.เร้วในการเคลื่อนที่แปลผันตรงกับระยะทางการเคลื่อนที่ขอฃระยะทางระหว่างผู้สังเกตกับก่แล็กซี</t>
  </si>
  <si>
    <t>เกิดการเคลื่อที่ทางแดง  แถบเสปกตรัมจะเคลื่อนที่ได้ทางทางสเปกตรัมสีแดง</t>
  </si>
  <si>
    <t>การขยายตัวของจักรวาลการค้นพบรังสีไมโครเวฟพื้นหลังของจักรวาล และสัดส่วนของธาตุแสง</t>
  </si>
  <si>
    <t>ไฮโดรเจนกับฮิเลียม</t>
  </si>
  <si>
    <t>แถบสีแดงเพราะไกลที่สุด</t>
  </si>
  <si>
    <t>เอกภพเริ่มจากจุดเล็ก ๆ ที่มีความหนาแน่นสูงเพียงจุดเดียว ก่อนที่จะระเบิดและขยายตัวจนมีขนาดเหมือนปัจจุบัน</t>
  </si>
  <si>
    <t>แตกต่าง ไมโครเวฟพื้นหลังคือสภาพปัจจุบันไมโครเวฟที่เกิดขึ้นในปัจจุบันคือคลื่นวิทยุ</t>
  </si>
  <si>
    <t>ไม่ สเปกตรัมมีความยาวลดลง</t>
  </si>
  <si>
    <t xml:space="preserve"> การขยายตัวของจักรวาล (Hubble's Law), การค้นพบรังสีไมโครเวฟพื้นหลังของจักรวาล (Cosmic Microwave Background - CMB) และสัดส่วนของธาตุแสง (ธาตุไฮโดรเจนและฮีเลียม</t>
  </si>
  <si>
    <t xml:space="preserve">ไฮโดรเจน (Hydrogen) และ ฮีเลียม (Helium) </t>
  </si>
  <si>
    <t xml:space="preserve">Aเพราะเข้าใกล้red shift </t>
  </si>
  <si>
    <t>ต่างกันที่ความยาวคลื่น</t>
  </si>
  <si>
    <t>เกิดขึ้นประมาณ 380,000 ปีหลังจากการระเบิดใหญ่ (บิ๊กแบง</t>
  </si>
  <si>
    <t>ความเร็วในการเคลื่อนที่ของกาแลล็กซี่ออกกับระยะทางของกาแลกกซี่กับผู้สังเกตเรียกความสัมพันธ์นี้ว่ากฏฮับเบิล-เลอเเมทร์</t>
  </si>
  <si>
    <t>สัมพันธ์กัน</t>
  </si>
  <si>
    <t>ไฮโดรเจนและฮีเลียม300000ล้านปี</t>
  </si>
  <si>
    <t>Aเพราะเลื่อนไปทางสีแดงมากที่สุด</t>
  </si>
  <si>
    <t>เพราะการขยายตัวของเอกภพเหมือนกับการการเลื่อน</t>
  </si>
  <si>
    <t>ความถี่และความยางคลื่นของไมโครเวฟพื้น หลังจะมากกว่า</t>
  </si>
  <si>
    <t>เกิดขึ้นเมื่อ300,000ปี มีการรวมตัวต่างๆทำให้ เกิดอะตอมขึ้น</t>
  </si>
  <si>
    <t>เมื่อความเร็วแปรผันเพิ่มขึ้นระยะทางที่จะเกิด ขึ้นก็จะเพิ่มขึ้นตามเช่นกัน</t>
  </si>
  <si>
    <t>เกิดการเลื่อนไปแถบสีน้ำเงินและแถบสเปกตรัมก็จะหันไปแถบสีน้ำเงินทำให้เอกพจน์หดตัว</t>
  </si>
  <si>
    <t>1. การขยายตัวของเอกภพ (Expansion of the Universe)
2. การมีอยู่ของพื้นหลังไมโครเวฟของจักรวาล (Cosmic Microwave Background Radiation หรือ CMB)
3. องค์ประกอบของธาตุเบาในเอกภพ (Abundance of Light Elements)
4. โครงสร้างขนาดใหญ่ของเอกภพ (Large-Scale Structure of the Universe)
5. แบบจำลองทางคณิตศาสตร์และทฤษฎีสัมพัทธภาพทั่วไป</t>
  </si>
  <si>
    <t xml:space="preserve">ไฮโดรเจน-1
ดิวเทอเรียม
ฮีเลียม-3
ลีเทียม-7
~1 วินาที
โปรตอนและนิวตรอนเสถียรตัว
~3 นาที
ดิวเทอเรียมเริ่มเสถียรและรวมตัวเป็นฮีเลียม
~3–20 นาที
การสังเคราะห์นิวเคลียสดำเนินไปอย่างรวดเร็ว
หลังจาก ~20 นาที
อุณหภูมิลดลงต่ำเกินไปสำหรับการสังเคราะห์นิวเคลียสต่อได้
</t>
  </si>
  <si>
    <t>กาแล็กซี D เพราะมีการเลื่อนของสเปกตรัมไปทางแดง (Redshift) มากที่สุด แสดงว่าอยู่ห่างจากโลกมากที่สุด</t>
  </si>
  <si>
    <t xml:space="preserve">การเลื่อนทางแดงของกาแล็กซีส่วนใหญ่เกิดจาก การขยายตัวของเอกภพ (cosmological redshift) ซึ่งทำให้แสงที่เดินทางมายังโลกมีความยาวคลื่นมากขึ้น แสดงให้เห็นว่ากาแล็กซีกำลังเคลื่อนที่ห่างออกไป
</t>
  </si>
  <si>
    <t>การเลื่อนทางแดงของกาแล็กซีแสดงว่ากาแล็กซีกำลังเคลื่อนที่ห่างออกจากโลก
ยิ่งไกลยิ่งมีการเลื่อนมาก แสดงว่าเอกภพกำลังขยายตัว
ซึ่งสอดคล้องกับแนวคิดของทฤษฎีบิกแบงที่ระบุว่าเอกภพมีจุดกำเนิดและขยายตัวออกมาเรื่อยๆ</t>
  </si>
  <si>
    <t>รังสีไมโครเวฟพื้นหลัง
เกิดจากเอกภพยุคแรก (~380,000 ปีหลังบิกแบง)
กระจายจากทุกทิศทาง มีอุณหภูมิ ~2.73 K
เป็นหลักฐานสำคัญของทฤษฎีบิกแบง
รังสีไมโครเวฟทั่วไปในปัจจุบัน
เกิดจากแหล่งต่าง ๆ เช่น อุปกรณ์ไฟฟ้า ดวงดาว
มีความถี่หลากหลาย ไม่สม่ำเสมอ
ไม่เกี่ยวข้องกับต้นกำเนิดของเอกภพ</t>
  </si>
  <si>
    <t>รังสีไมโครเวฟพื้นหลัง
เกิดขึ้นเมื่อประมาณ 380,000 ปีหลังบิกแบง
ลักษณะของเอกภพในขณะนั้น
	•	อุณหภูมิของเอกภพลดลงประมาณ 3,000 เคลวิน
	•	อิเล็กตรอนรวมตัวกับโปรตอนเป็นอะตอมไฮโดรเจน
	•	แสงเริ่มเดินทางได้อย่างอิสระ → เกิดรังสีไมโครเวฟพื้นหลัง
	•	เอกภพโปร่งใสครั้งแรก และเริ่มเย็นลงเรื่อย ๆ</t>
  </si>
  <si>
    <t>เมื่อระยะทางเพิ่มขึ้น ความเร็วของคลื่นก็จะเพิ่มขึ้นตามไปด้วย</t>
  </si>
  <si>
    <t>ถ้ากาแล็กซีเคลื่อนที่เข้าหาผู้สังเกต จะเกิด การเลื่อนทางน้ำเงิน (Blueshift)
ซึ่งทำให้แถบสเปกตรัมที่วัดได้ เลื่อนไปทางความยาวคลื่นสั้นลง หรือไปทาง สีฟ้า–น้ำเงิน ของสเปกตรัม</t>
  </si>
  <si>
    <t xml:space="preserve">
การขยายตัวของเอกภพ
</t>
  </si>
  <si>
    <t>ไฮโดรเจน ดิวเทอเรียม ฮีเลียม เกิดหลัง Bigbang ประมาณ 1 นาที ถึง 3 นาที</t>
  </si>
  <si>
    <t>กาเเลคซี่ A เพราะมีสีม่วงเยอะ</t>
  </si>
  <si>
    <t>เกิดจากการขยายตัวเอกภพ</t>
  </si>
  <si>
    <t>การศึกษาทางเรื่องแดงของ Galaxy เป็นหลักฐานสำคัญที่สนับสนุนทฤษฎีบิกแบง เนื่องจากมันทำให้เห็นว่าเอกภพกำลังขยายตัวอยู่</t>
  </si>
  <si>
    <t>รังสีไมโครเวฟของจักรวาล เกิดขึ้นเมื่อประมาณ 380,000 ปีก่อน Bigbang</t>
  </si>
  <si>
    <t>รู้ไม่</t>
  </si>
  <si>
    <t>นายวริทธิ์ธร สามศรีทอง</t>
  </si>
  <si>
    <t>การขยายตัวของจักรวาล การค้นพบรังสีไมโครเวฟพื้นหลังของจักรวาล ธาตุไฮโดรเจนและฮีเลียม</t>
  </si>
  <si>
    <t>รังสีไมโครเวฟพื้นหลังเป็นรังสีจากบิกแบง มีพลังงานต่ำมากและสม่ำเสมอ ใช้ศึกษาจักรวาล ต่างจากไมโครเวฟทั่วไปที่มาจากเครื่องมือหรือเทคโนโลยีในชีวิตประจำวัน</t>
  </si>
  <si>
    <t>รังสีไมโครเวฟพื้นหลังเกิดเมื่อ ~380,000 ปีหลังบิกแบง
ตอนนั้นเอกภพเย็นพอให้เกิดอะตอม ทำให้โฟตอนหลุดออกมาเดินทางอิสระ
โฟตอนเหล่านี้คือ “แสงแรก” ของจักรวาล ที่เรายังมองเห็นได้ในรูปแบบไมโครเวฟจนถึงทุกวันนี้</t>
  </si>
  <si>
    <t>ความเร็วมาก ระยะห่างมากขึ้นตามด้วย</t>
  </si>
  <si>
    <t xml:space="preserve">ไม่เกิดการเลื่อนทางแดง และแถบสเปกตรัมที่วัดได้จะมีการเปลี่ยนแปลงโดยที่เส้นสเปกตรัมเลื่อนไปทางสีน้ำเงิน. 
</t>
  </si>
  <si>
    <t>:
	1.	การขยายตัวของเอกภพ – ดาราจักรถูกพบว่ากำลังเคลื่อนที่ห่างออกไป (ฮับเบิล)
	2.	รังสีไมโครเวฟพื้นหลัง (CMB) – รังสีที่หลงเหลือจากช่วงต้นของเอกภพ
	3.	สัดส่วนของธาตุเบา – เช่น ไฮโดรเจนและฮีเลียม สอดคล้องกับที่ทฤษฎีคำนวณไว้
	4.	โครงสร้างของเอกภพ – การกระจายตัวของดาราจักรบ่งชี้ว่าเอกภพขยายตัวจากจุดกำเนิดเดียว</t>
  </si>
  <si>
    <t>ไฮโดรเจน, ฮีเลียม, และ ลิเทียม
	•	เกิดขึ้นในช่วง 3–20 นาที หลังบิกแบง
	•	เรียกว่า ยุคนิวคลีโอสังเคราะห์ของบิกแบง</t>
  </si>
  <si>
    <t>กาแล็กซีเลื่อนทางแดงเพราะ เอกภพขยายตัว ทำให้แสงจากกาแล็กซีถูกยืดออกนั่นเอง.</t>
  </si>
  <si>
    <t>การเลื่อนทางแดงแสดงว่าเอกภพกำลัง ขยายตัว → สนับสนุนว่าเอกภพเคยมีจุดเริ่มต้น คือ ทฤษฎีบิกแบง.</t>
  </si>
  <si>
    <t>:
	•	CMB คือรังสีโบราณจากบิกแบง
	•	ไมโครเวฟปัจจุบัน คือรังสีที่มนุษย์สร้างขึ้นเพื่อใช้งาน
	•	ต่างกันทั้ง แหล่งกำเนิด, พลังงาน, และ ความสำคัญ</t>
  </si>
  <si>
    <t>:
	•	CMB เกิดเมื่อ ~380,000 ปีหลังบิกแบง
	•	ตอนนั้นเอกภพ เย็นลง โปร่งใส และอะตอมเริ่มก่อตัว
	•	แสงในช่วงนั้นกลายเป็นรังสีไมโครเวฟพื้นหลังที่เราตรวจพบได้ทุกทิศทางในปัจจุบัน</t>
  </si>
  <si>
    <t>ความเร็วมากระยะทางระหว่างผู้สังเกตกับกาแล็กซีก้มาก</t>
  </si>
  <si>
    <t>ถ้ากาแล็กซี เคลื่อนเข้าหา → เลื่อนทางน้ำเงิน
	•	แถบสเปกตรัมจะ ขยับไปทางสีน้ำเงิน (ความถี่สูงขึ้น)
	•	ตรงข้ามกับเลื่อนทางแดงที่เกิดเมื่อ เคลื่อนห่างออกไป หรือจาก การขยายตัวของเอกภพ</t>
  </si>
  <si>
    <t>การค้นพบรังสีไมโครเวฟที่เป็นพื้นหลังของจักรวาล และค้นพบธาตุแสง 2 ธาตุ คือไฮโดรเจน และฮีเลียม</t>
  </si>
  <si>
    <t>ธาตุ ไฮโดรเจน และฮีเลียม เกิดในช่วง 1,000ล้านปี หลังบิกแบง</t>
  </si>
  <si>
    <t>จักรวาลกำลังขยายตัว</t>
  </si>
  <si>
    <t>รังสีไมโครเวฟที่เกิดขึ้นในปัจจุบัน เป็นแบบคลื่นวิทยุ และรังสีไมโครเวฟพื้นหลังเป็นแบบคลื่นไฟฟ้า</t>
  </si>
  <si>
    <t>ช่วงเวลาที่เกิดระเบิดครั้งใหญ่ที่เป็นจุดกำเนิดเอกภพ และเอกภพในตอนนี้นเป็นจุดเล็กๆ มีความหนาแน่น และ อุณหภูมิที่สูง</t>
  </si>
  <si>
    <t>เมื่อความเร็วในการเคลื่อนที่มากขึ้น ระยะห่างระหว่างผู้สังเกตกับกาแล็กซีจะมากตามด้วย (แปรผันตรง)</t>
  </si>
  <si>
    <t>ไม่เกิดการเลื่อนทางแดง แถมสเปกตรัมที่วัดได้จะมีความยาวคลื่นลดลง</t>
  </si>
  <si>
    <t>ไมโครรเวฟพื้นหลังจากอวกาศ</t>
  </si>
  <si>
    <t>H และHe
เกิดช่วง300000ปีหลังบิกแบง</t>
  </si>
  <si>
    <t>Aเพราะค่าความยาวคลื่นยาวที่สุด</t>
  </si>
  <si>
    <t>เกิดจากการขยายตัวของเอกภพและดาวเคราะห์ห่างจากผู้สังเกต</t>
  </si>
  <si>
    <t>เป็นการบอกความห่างของดาวเคราะห์</t>
  </si>
  <si>
    <t>อุณหภูมิ และความกว้าง</t>
  </si>
  <si>
    <t>300000ปี
เป็นคลื่นใหญ่</t>
  </si>
  <si>
    <t>ยิ่งระยะน้อยความเร็วก็จะน้อยยิ่งความเร็วมากระยะก็จะมาก</t>
  </si>
  <si>
    <t>ไม่ใช่เพราะการเปลี่ยนแปลงระยะของกาแล็กซีทำให้ไม่เกิดการเลื่อนทางแดง</t>
  </si>
  <si>
    <t>การเลื่อนทางแดงของกาแล็กซี
รังสีไมโครเวฟพื้นหลัง (CMB)
องค์ประกอบของธาตุเบา</t>
  </si>
  <si>
    <t>3นาทีหลังจากเกิดบิ๊กเเบง</t>
  </si>
  <si>
    <t>เวลาที่แสงจากดาวหรือวัตถุในอวกาศเคลื่อนที่ออกห่างจากเรา ทำให้คลื่นแสงยาวขึ้น สีเลยดูเหมือนเลื่อนไปทางแดง</t>
  </si>
  <si>
    <t>เป็นรังสีที่เกิดตั้งเเต่เกิดเอกภพ เเต่ไมโครเวฟปัจจุบันเกิดจากเครื่องใช้ไฟฟ้า</t>
  </si>
  <si>
    <t>380,000 ปี เเละเรียกว่า Recombination</t>
  </si>
  <si>
    <t xml:space="preserve">ความเร็วของกาแล็กซีที่ถอยห่างมี ความสัมพันธ์เป็นเส้นตรงกับระยะทางจากผู้สังเกต ยิ่งอยู่ไกล ความเร็วในการถอยห่างยิ่งมาก ซึ่งสอดคล้องกับกฎของฮับเบิล
</t>
  </si>
  <si>
    <t>ไม่เกิด จะมีการเลื่อนทาง Blue shift เลื่อนไปทางความยาวคลื่นที่สั้นลง</t>
  </si>
  <si>
    <t>น.ส ณัฐชา บุญเพ็ง</t>
  </si>
  <si>
    <t>การขยายตัวของเอกภพ และการเคลื่อนที่ของกาแล็กซีออกจากเรา</t>
  </si>
  <si>
    <t>บงชี้ว่าจักรวาลกำลังขยายตัว</t>
  </si>
  <si>
    <t>รังสีไมโครเวฟพื้นหลัง เศษซากของแสงแรกที่ถูกทำให้เย็นลงซึ่งสามารถเดินทางได้อย่างอิสระทั่วทั้งจักรวาล ซึ่งเป็นรังสีที่อยู่ไกลที่สุดที่กล้องโทรทรรศน์ใดๆ สามารถมองเห็นได้ ถูกปล่อยออกมาไม่นานหลังจากบิ๊กแบง แต่รังสี
ไมโคเวฟ เป็นรังสีแม่เหล็กไฟฟ้าเช่นเดียวกับคลื่นวิทยุ มีความยาวคลื่นต่ำ</t>
  </si>
  <si>
    <t>แปรผันตรงกับระยะทางระหว่างกาแล็กซีกับผู้สังเกต หรือหมายความว่ากาแลล็กซีที่อยู่ไกลเคลื่อนที่ออกไปจากผู้สังเกตด้วยความเร็วมี่มากกว่ากาเเล็กซีที่อยูใกล้</t>
  </si>
  <si>
    <t>ไม่เกิดการเลื่อนทางแดง แต่จะเกิดการเลื่อนทางสีน้ำเงิน แถบสเปกตรัมจะเลื่อนมาทาง ด้านความยาวคลื่นที่สั้นลง</t>
  </si>
  <si>
    <t>การขยายตัวของจักรวาลและการค้นพบรังสีไมโครเวฟพื้นหลังของจักรวาล</t>
  </si>
  <si>
    <t>ธาตุฮีเลียมและไฮโดรเจน เกิดช่วงเวลา 300,000ปีบิกแบง</t>
  </si>
  <si>
    <t>A เพราะ ความยาวของของคลื่นยาวกว่าอันอื่นๆ</t>
  </si>
  <si>
    <t>เมื่ออวกาศขยายตัว กาแล็กซีจะเคลื่อนที่ตัวออกห่างจากมากขึ้นและแสงสเปกตรัมของกาแล็กซีจะยาวขึ้น</t>
  </si>
  <si>
    <t>คือทุกสรรพสิ่งในเอกภพถูกบีบอัดอยู่ที่จุดเดียวทำให้เกิดการระเบิดเกิดขึ้นอย่างรวดเร็ว</t>
  </si>
  <si>
    <t>แตกต่าง เพราะรังสีไมโครเวฟมีอุณหภูมิ2.73เคลวิน สเปกตรัมดำ 
ไมโครเวฟปกติไม่จำเป็นต้องมีสเปกตรัม</t>
  </si>
  <si>
    <t>เกิดช่วงเวลา300,000ปีหลังจากบิกแบงจากการระเบิดที่เป็นจุดกำเนิดของเอกภพ</t>
  </si>
  <si>
    <t>เกิดการเลื่อนทางแดง แถบจากสเปกตรัมที่วัดยิ่งแคบขึ้น</t>
  </si>
  <si>
    <t>1. กาแล็กซีเคลื่อนห่างออกจากกัน → เอกภพกำลังขยายตัว
2. พบรังสีไมโครเวฟพื้นหลัง (CMB) → พลังงานหลงเหลือจากบิกแบง
3. ธาตุเบาเกิดตรงตามที่ทฤษฎีทำนาย → ไฮโดรเจน ฮีเลียม ลิเทียม</t>
  </si>
  <si>
    <t>ธาตุแรก: ไฮโดรเจน, ดิวเทอเรียม, ฮีเลียม-3, ฮีเลียม-4, ลิเทียม-7 ช่วงเวลาที่เกิด: ประมาณ 3–20 นาที หลังบิกแบงกระบวนการ: เรียกว่า Big Bang Nucleosynthesis ธาตุเหล่านี้เป็น "ธาตุเบา" และเป็นพื้นฐานของสสารในเอกภพช่วงแรกเริ่ม</t>
  </si>
  <si>
    <t>กาแล็กซีที่มี แถบสเปกตรัมเลื่อนทางแดง (Redshift) มากที่สุด จะเป็นกาแล็กซีที่อยู่ไกลจากโลกมากที่สุด เพราะแสงที่มาถึงเราได้ถูกยืดความยาวคลื่นมากที่สุดจากการขยายตัวของเอกภพ</t>
  </si>
  <si>
    <t>การเลื่อนทางแดงของกาแล็กซีเกิดจาก เอกภพที่กำลังขยายตัว ทำให้ แสงจากกาแล็กซีถูกยืดออก และมองเห็นเป็นแสงที่มีความยาวคลื่นมากขึ้นหรือ “สีแดง” มากขึ้นในสเปกตรัมแสง</t>
  </si>
  <si>
    <t>การเลื่อนทางแดงของกาแล็กซีแสดงว่าเอกภพกำลังขยายตัวจริง ๆ ซึ่งเป็นหลักฐานสำคัญที่สนับสนุนทฤษฎีบิกแบงว่าเอกภพเกิดจากการระเบิดครั้งใหญ่และขยายตัวมาตลอดเวลา</t>
  </si>
  <si>
    <t>รังสีไมโครเวฟพื้นหลังคือ “แสงสะท้อนจากจุดเริ่มต้นของเอกภพ” ที่กระจายอยู่ทั่วจักรวาลอย่างสม่ำเสมอและเย็นมาก ในขณะที่รังสีไมโครเวฟทั่วไปในปัจจุบันเป็นพลังงานจากแหล่งกำเนิดเฉพาะ และอุณหภูมิสูงกว่ามาก</t>
  </si>
  <si>
    <t>รังสีไมโครเวฟพื้นหลังเกิดขึ้นประมาณ 380,000 ปีหลังบิกแบง ตอนที่เอกภพเย็นลงพอให้อิเล็กตรอนกับโปรตอนรวมตัวเป็นอะตอม ทำให้เอกภพโปร่งใสและแสงสามารถเดินทางได้อย่างอิสระจนถึงปัจจุบัน</t>
  </si>
  <si>
    <t>ยิ่งกาแล็กซี่อยู่ไกล ความเร็วในการห่างออกยิ่งสูง = สนับสนุนเอกภพกำลังขยายตัว</t>
  </si>
  <si>
    <t>ถ้ากาแล็กซีเคลื่อนเข้าหาผู้สังเกต → จะเกิด การเลื่อนทางน้ำเงิน
แถบสเปกตรัมจะ ขยับไปทางความยาวคลื่นที่สั้นลง หรือ ไปทาง “สีน้ำเงิน” ในสเปกตรัม</t>
  </si>
  <si>
    <t xml:space="preserve">ไม่เกิดการเลื่อนทางแดง แต่จะเกิดการเลื่อนทางสีน้ำเงิน แถบสเปกตรัมจะเลื่อนมาทาง ด้านความยาวคลื่นที่สั้นลง </t>
  </si>
  <si>
    <t>ไมโครเวฟพื้นหลังอวกาศ</t>
  </si>
  <si>
    <t>อะตอมของไฮโดรเจน อะตอมของฮีเลียม
เกิดขึ้นในช่วงเวลา 3แสนปีถึง 1พันล้านปี</t>
  </si>
  <si>
    <t>A เพราะมีความยาวมากที่สุด</t>
  </si>
  <si>
    <t>เป็นผลมาจาก ปรากฏการณ์ดอปเปลอร์ คือการเปลี่ยนแปลงของความยาวคลื่นที่เกิดขึ้น เมื่อแหล่งกำเนิดคลื่นที่กำหนด และผู้สังเกต เคลื่อนที่ สัมพันธ์กัน</t>
  </si>
  <si>
    <t>ความเร็วในการเคลื่อนที่ของกาแล็กซีออกจากผู้สังเกตแปรผันตรงกับระยะทางระหว่างกาเเล็กซีกับผู้สั้งเกต หมายความว่ากาแล็กซี่ที่อยู่ไกลเคลื่อนที่ออกไปจากผู้สังเกตด้วยความเร็วที่มากกว่ากาแล็กซีที่อยู่ใกล้</t>
  </si>
  <si>
    <t>จะไม่เกิดการเลื่อนทางแดง แต่จะเกิดการเลื่อนทางฟ้าและสเปกตรัมความยาวลดลง</t>
  </si>
  <si>
    <t>น.ส.ศศินิภา จันทร์ถาวร</t>
  </si>
  <si>
    <t>การค้นพบรังสีไมโครเวฟพื้นหลังของจักรวาล</t>
  </si>
  <si>
    <t>H เจอตอน 10กำลัง-6วินาที -3นาที
He เจอตอน 3นาที - 300,000 ปี</t>
  </si>
  <si>
    <t>ต่างกันเพราะ :
รังสีไมโครเวฟพื้นหลัง คือ รังสีจากบิกแบง มีพลังงานต่ำ กระจายทั่วเอกภพอย่างสม่ำเสมอ
รังสีไมโครเวฟปัจจุบัน มาจาก แหล่งกำเนิดในปัจจุบัน เช่น เตาไมโครเวฟ หรือสัญญาณไร้สาย มีพลังงานสูงกว่าและกระจายเฉพาะที่</t>
  </si>
  <si>
    <t>ขึ้นประมาณ 380,000 ปีหลังจากการระเบิดใหญ่ (บิ๊กแบง)</t>
  </si>
  <si>
    <t>สรุปคือ เป็นความสัมพันธ์แบบแปรผันตามกัน</t>
  </si>
  <si>
    <t>เกิดการเลื่อนทางแดงที่น้อยลงและแถบสเปกตรัมที่วัดได้จะเปลี่ยนแปลงโดยที่แทบจะแคบมากขึ้น</t>
  </si>
  <si>
    <t>การค้นพบการแผ่รังสีไมโครเวฟพื้นหลังของจักรวาลซึ่งเป็นคลื่นความร้อนหลงเหลือจากการระเบิดใหญ่ที่สอดคล้องกับการพยากรณ์ของทฤษฎีบิกแบง</t>
  </si>
  <si>
    <t>ธาตุแรกที่เกิดขึ้นในเอกภพหลังจากบิกแบงคือ ไฮโดรเจน , ฮีเลียมและลิเทียมโดยเกิดขึ้นในช่วงที่เรียกว่า Big Bang Nucleosynthesis ประมาณ 3 ถึง 20 นาที หลังจากบิกแบง</t>
  </si>
  <si>
    <t>เส้นสเปกตรัมของ A เลื่อนไปทางแดงมากที่สุด แสดงว่ากาแล็กซีนี้กำลังเคลื่อนที่ถอยออกไปด้วยความเร็วสูงที่สุดตามกฎของฮับเบิล ซึ่งหมายถึงอยู่ไกลที่สุด</t>
  </si>
  <si>
    <t>ทำให้ความยาวคลื่นเพิ่มขึ้น ส่งผลให้แสงเลื่อนไปทางแดงในสเปกตรัม</t>
  </si>
  <si>
    <t>เอกภพเริ่มต้นจากจุดเดียวแล้วขยายตัวออกไป</t>
  </si>
  <si>
    <t>มีอุณหภูมิต่ำมากและกระจายอย่างสม่ำเสมอทั่วเอกภพ ขณะที่รังสีไมโครเวฟในปัจจุบันมักเกิดจากแหล่งกำเนิดเฉพาะ</t>
  </si>
  <si>
    <t>รังสีไมโครเวฟพื้นหลังเกิดขึ้นประมาณ 380,000 ปีหลังจากบิกแบง มีลักษณะเป็นพลาสมาที่ค่อย ๆ เย็นตัวลงและโปร่งแสง</t>
  </si>
  <si>
    <t>สรุปว่าความเร็วในการเคลื่อนที่ของกาแล็กซีออกจาก ผู้สังเกตแปรผันตรงกับระยะทางระหว่างกาแล็กซีกับ ผู้สังเกต หรือมีความหมายว่ากาแล็กซีที่อยู่ไกลเคลื่อนที่ออกไปจากผู้สังเกตด้วยความเร็วที่มากกว่ากาแล็กซีที่อยู่ใกล้ และเรียกความสัมพันธ์นี้ว่า กฎฮับเบิล-เลอแมทร์</t>
  </si>
  <si>
    <t>แถบสเปกตรัมที่วัดได้จะเลื่อนไปทางซ้ายหรือไปยังความยาวคลื่นที่สั้นลง</t>
  </si>
  <si>
    <t>ไฮโดรเจน ฮีเลียม ช่วงเวลา 300,000 ปี</t>
  </si>
  <si>
    <t>ความเร็วมากขึ้น ห่างมากขึ้น ยาวมากขึ้น ค่าเลื่อนทางแดงก็มากขึ้น</t>
  </si>
  <si>
    <t>เพราะมันให้หลักฐานโดยตรงเกี่ยวกับการขยายตัวของเอกภพ</t>
  </si>
  <si>
    <t>รังสีไมโครเวฟพื้นหลังทีอุณหภูมิ 2.73 K สเปกตรัมดำ
ไมโครเวฟปกติ ไม่จำเป็นต้องมีสเปกตรัม</t>
  </si>
  <si>
    <t>เกิดในช่วง300,000ปีหลังบิกแบง อุณหภูมิเอกภพลดลง5,000 k อิเล็กตรอนพลังงานจลน์ลดลง ทำให้นิวเคลียสไฮโดรเจนและฮีเลียมดึง อิเล็กตรอนเข้ามาอยู่ร่วมกัน</t>
  </si>
  <si>
    <t>กราฟมีลักษณะเส้นตรง กาแล็กซีที่อยู่ไกลเคลื่อนที่ออกไปจากผู้สังเกตด้วยความเร็วที่มากกว่ากาแล็กซีอยู่ใกล้</t>
  </si>
  <si>
    <t>เกิด ค่าสเปกตรัมจะน้อยลง</t>
  </si>
  <si>
    <t>การขยายตัวของจักรวาล การค้นพบรังสีไม่โครเวฟพื้นหลังของจักรวาล และสัดส่วนของธาตุแสง (ธาตุไฮโดรเจนและฮีเลียม)</t>
  </si>
  <si>
    <t>ไฮโดรเจน เกิดขึ้นประมาณ 1-2 นาทีหลังบิกแบง</t>
  </si>
  <si>
    <t>จากการขยายตัวของเอกภพและการเคลื่อนที่ของกาแล็กซีออกจากเรา</t>
  </si>
  <si>
    <t>แตกต่างกัน เพราะมีแหล่งกำเนิด อายุ และบทบาทแต่ละในช่วงแตกต่างกัน</t>
  </si>
  <si>
    <t>380,000ปีหลังจากการเกิดบิกแบง</t>
  </si>
  <si>
    <t>ความสัมพันธ์ระหว่างความเร็วในการเคลื่อนที่ของกาแล็กซีออกจากผู้สังเกตกับระยะทางระหว่างกาแล็กซีกับผู้สังเกต และเรียกความสัมพันธ์นี้ว่า กฏฮับเบิล-เลแมทร์</t>
  </si>
  <si>
    <t>ไม่เกิดการเลื่อนทางแดง แต่จะเกิดการเลื่อนทางน้ำเงินแทน และแถบสเปกตรัมจะเลื่อนไปทางสีน้ำเงิน - ความยาวคลื่นสั้นลง</t>
  </si>
  <si>
    <t>1.	เอกภพกำลังขยายตัว (Redshift)
	2.	การตรวจพบรังสีไมโครเวฟพื้นหลัง (CMB)
	3.	องค์ประกอบของธาตุเบาในเอกภพ
	4.	โครงสร้างขนาดใหญ่ของเอกภพ
	5.	ความสอดคล้องกับกฎฟิสิกส์พลังงานสูง</t>
  </si>
  <si>
    <t>บง ได้แก่:
	•	ไฮโดรเจน-1 (¹H)
	•	ดิวเทอเรียม (²H)
	•	ฮีเลียม-3 (³He)
	•	ฮีเลียม-4 (⁴He)
	•	ลิเทียม-7 (⁷Li)
ทั้งหมดนี้เกิดขึ้นภายในช่วง ไม่เกิน 20 นาที หลังจากการระเบิดบิกแบง ช่วงเวลา (หลังบิกแบง)	เหตุการณ์สำคัญ	ธาตุที่เกิดขึ้น
~1 วินาที	สสารเสถียร (โปรตอน/นิวตรอน) เริ่มปรากฏ	ไฮโดรเจน (¹H)
~10 วินาที – 3 นาที	เริ่มมีการรวมตัวเป็นนิวเคลียสเบา	ดิวเทอเรียม (²H), ฮีเลียม-3 (³He), ฮีเลียม-4 (⁴He)
~10 – 20 นาที	กระบวนการ BBN สิ้นสุดลง	ลิเทียม-7 (⁷Li)</t>
  </si>
  <si>
    <t>กาแล็กซีที่อยู่ห่างจากผู้สังเกตบนโลกมากที่สุด คือกาแล็กซีที่มีเรดชิฟต์มากที่สุด</t>
  </si>
  <si>
    <t>เกิดจากการขยายตัวของเอกภพและดาวเคราะห์จากผู้สังเกต</t>
  </si>
  <si>
    <t>แสดงงให้เห็นว่าเอกภพขยายตัวและเป็นหลักฐานสำคัญที่สนับสนุนทฤษฎีบิกเเบงได้</t>
  </si>
  <si>
    <t>รังสีไมโครเวฟพื้นหลัง (CMB)	ไมโครเวฟทั่วไป (ในปัจจุบัน)
แหล่งกำเนิด	เกิดหลังบิกแบง	เกิดจากเทคโนโลยีหรือธรรมชาติ
อุณหภูมิ	~2.7 K	สูงกว่ามาก (ขึ้นอยู่กับแหล่งกำเนิด)
ความสำคัญ	ศึกษาจักรวาล	การใช้งานทั่วไป
ความยาวคลื่น	~1.9 มม.	หลากหลาย เช่น ~12 ซม.
การกระจาย	สม่ำเสมอทั่วจักรวาล	เฉพาะในพื้นที่จำกัด</t>
  </si>
  <si>
    <t>เกิดขึ้นหลัง380000ปีหลังจากบิกเเบง อุณหภูมิของเอกภพเย็นตัวลง3000เคลวิน</t>
  </si>
  <si>
    <t>ความเร็วในการเคลื่อนที่ของกาเเล็กซีออกจากผู้สังเกตแปรผันตรงกับระยะทางระหว่างกาเเล็กซีที่อยุ่ใกล้เรียกว่าความสัมพันธ์กฏฮับเบิล-เลอเเมทร์</t>
  </si>
  <si>
    <t>ไม่เกิดการเปลี่ยนเเปลง สเปกตรัมจะเกิดความถี่มากขึ้น</t>
  </si>
  <si>
    <t>ไมโครเวฟพื้นหลังของอวกาศ</t>
  </si>
  <si>
    <t>อะตอมของไฮโดรเจนและอะตอมของฮีเลียม
เกิดขึ้นในช่วงเวลา 3แสนปีถึง 1พันล้านปี</t>
  </si>
  <si>
    <t>Aเพราะมีความยาวมากที่สุด</t>
  </si>
  <si>
    <t>เป็นผลมาจาก ปรากฏการณ์ดอปเปลอร์ คือการเปลี่ยนแปลงของความยาวคลื่นที่เกิดขึ้น</t>
  </si>
  <si>
    <t xml:space="preserve">การเลื่อนทางแดงของกาแล็กซี เป็นหลักฐานโดยตรงที่แสดงว่าเอกภพกำลังขยายตัว → สนับสนุนแนวคิดว่ามีจุดเริ่มต้น → สนับสนุนทฤษฎีบิกแบง
</t>
  </si>
  <si>
    <t>CMB คือรังสีโบราณจากบิกแบง
ไมโครเวฟปัจจุบัน คือรังสีที่มนุษย์สร้างขึ้นเพื่อใช้งานต่างกันทั้ง แหล่งกำเนิด, พลังงาน, และ ความสำคัญ</t>
  </si>
  <si>
    <t>ความเร็วในการเคลื่อนที่ของกาเเล็กซีอออกจากผู้สังเกตแปรผันตรงกับระยะทางระหว่างกาเเล็กซีกับผู้สังเกต หรือว่ากาแลล็กซีที่อยู่ไกลเคลื่อนที่ออกจากผู้สังเกตด้วยคว่มเร็ว</t>
  </si>
  <si>
    <t xml:space="preserve">ไม่เกิดการเลื่อนทางแดงแต่จะเกิดสิ่งที่ตรงข้ามกัน เรียกว่า การเลื่อนทางน้ำเงิน </t>
  </si>
  <si>
    <t>ธาตุแรกตอนเกิดมี ไฮโดรเจน (Hydrogen) และ ฮีเลียม (Helium)  เกิดขึ้นหลังบิกแบง  นั่งแต่ 10¹³</t>
  </si>
  <si>
    <t>เพราะAมีความยาวคลื่นมากที่สุดดดดดดดดดดดดดด</t>
  </si>
  <si>
    <t>เนื่องจากการขยายตัวของเอกภพ และการเคลื่อนที่ของกาแล็กซีออกจากเรา  การเลื่อนไปทางแดง การเคลื่อนตัว ของสเปกตรัม</t>
  </si>
  <si>
    <t xml:space="preserve"> รังสีไมโครเวฟพื้นหลังคือซากดึกดำบรรพ์ทางจักรวาลวิทยาที่บอกเล่าเรื่องราวของเอกภพยุคแรกเริ่ม ส่วนรังสีไมโครเวฟที่เราใช้ในปัจจุบันเป็นผลผลิตจากเทคโนโลยีของมนุษย์เพื่ออำนวยความสะดวกในชีวิตประจำวันครับ</t>
  </si>
  <si>
    <t>เกิดขึ้นเมื่อเอกภพมีอายุประมาณ 380,000 ปี หลังจากการเกิดบิกแบง
 ก่อนหน้านี้ เอกภพมีอุณหภูมิและความหนาแน่นสูงมาก จนแสงไม่สามารถเดินทางได้อย่างอิสระ</t>
  </si>
  <si>
    <t>ถ้าความเร็วคลื่นมาก ระยะทางระหว่างผู้สังเกตกับกาแล็กซีก็จะห่างกันมาก แปรผันตรงกัน</t>
  </si>
  <si>
    <t>ไม่ , จะเกิดปรากฏการณ์การเลื่อนทางน้ำเงิน</t>
  </si>
  <si>
    <t>พลภัทร  เลือดแดง</t>
  </si>
  <si>
    <t xml:space="preserve">การขยายตัวของจักรวาล (Hubble's Law), การค้นพบรังสีไมโครเวฟพื้นหลังของจักรวาล (Cosmic Microwave Background - CMB) และสัดส่วนของธาตุแสง (ธาตุไฮโดรเจนและฮีเลียม)
</t>
  </si>
  <si>
    <t>ฮีเลียม และ ไฮโดเจน 300000 ปี - 1000 ล้านปี</t>
  </si>
  <si>
    <t>A. ความยาวคลื่นมากที่สุด</t>
  </si>
  <si>
    <t>ไม่ใช่ ความยาวคลื่นลดลง</t>
  </si>
  <si>
    <t>การขยายตัวของเอกภพ (redshift ของกาแล็กซี)
รังสีไมโครเวฟ</t>
  </si>
  <si>
    <t>ไฮโดรเจน ฮีเลียม ตอน300,000ปี</t>
  </si>
  <si>
    <t>A เพราะว่าความถี่มากสุด</t>
  </si>
  <si>
    <t>ความเร็วในการเคลื่อนที่ของกาแล็กซีออกจาก
ผู้สังเกตแปรผันตรงกับระยะทางระหว่างกาแล็กซีกับ
ผู้สังเกต หรือมีความหมายว่ากาแล็กซีที่อยู่ไกลเคลื่อนที่ออกไปจากผู้สังเกตด้วยความเร็วที่มากกว่ากาแล็กซีที่อยู่ใกล้ และเรียกความสัมพันธ์นี้ว่า กฎฮับเบิล-เลอแมทร์</t>
  </si>
  <si>
    <t>ไม่ จะเป็นการเลื่อนทางนํ้าเงิน ความยาวสั้นลง
ความถี่สูงขึ้น</t>
  </si>
  <si>
    <t>การขยายตัวของจักรวาล (Hubble's Law) – กาแล็กซีกำลังเคลื่อนที่ออกจากกัน
รังสีไมโครเวฟพื้นหลังของจักรวาล (CMB) – รังสีที่หลงเหลือจากการระเบิดครั้งแรก
องค์ประกอบของธาตุเบื้องต้น – สัดส่วนของไฮโดรเจนและฮีเลียมที่สอดคล้องกับการทำนายทางทฤษฎี</t>
  </si>
  <si>
    <t>1.	ไฮโดรเจน-1 (¹H)
	•	โปรตอนเดี่ยว (ไม่มีนิวตรอน)
	•	เป็นธาตุที่เบาที่สุด และ เป็นจำนวนมากที่สุดในเอกภพ
	2.	ไฮโดรเจน-2 (ดิวเทอเรียม – ²H)
	•	มีโปรตอน 1 ตัว + นิวตรอน 1 ตัว
	3.	ฮีเลียม-3 (³He)
	•	โปรตอน 2 ตัว + นิวตรอน 1 ตัว
	4.	ฮีเลียม-4 (⁴He)
	•	โปรตอน 2 ตัว + นิวตรอน 2 ตัว
	•	เป็น ธาตุหนักอันดับสองที่พบมากที่สุด รองจากไฮโดรเจน
	5.	ลิเทียม-7 (⁷Li)
	•	เกิดขึ้นในปริมาณน้อยมาก
ช่วงเวลา: ประมาณ 10 วินาที ถึง 20 นาทีแรก หลังจากบิกแบง</t>
  </si>
  <si>
    <t>Galaxy ดีอยู่ห่างจากผู้สังเกตบนโลกมากที่สุดเพราะมีการเลื่อนของเส้นสเปกตรัมไปทางแดงมากที่สุด</t>
  </si>
  <si>
    <t>1. การเลื่อนทางแดงบ่งชี้ว่ากาแล็กซีกำลังถอยห่าง
	•	เมื่อนักดาราศาสตร์ศึกษาสเปกตรัมของแสงจากกาแล็กซีต่าง ๆ จะพบว่าเส้นสเปกตรัมถูก เลื่อนไปทางความยาวคลื่นที่ยาวขึ้น (คือเลื่อนไปทางแดง)</t>
  </si>
  <si>
    <t xml:space="preserve">1. แหล่งกำเนิด
2.อายุ
3.ความสม่ำเสมอและสเปกตัม
4.บริบททางฟิสิกส์และจักวาลวิทยา
</t>
  </si>
  <si>
    <t>เกิดขึ้นเมื่อเอกภพมีอายุประมาณ 380,000 ปี หลังจากการเกิด บิกแบง คิดเป็นเวลาประมาณ 13.8 พันล้านปีก่อน จากปัจจุบัน</t>
  </si>
  <si>
    <t xml:space="preserve">ยิ่ง Galaxy อยู่ไกลความเร็วในการห่างออกยิ่งสูงสนับสนุนเอกภพกำลังยิ่ง Galaxy อยู่ไกลความเร็วในการห่างออกยิ่งสูงสนับสนุนเอกภพกำลังขยายตัว
</t>
  </si>
  <si>
    <t>ถ้ากาแล็กซี เคลื่อนที่เข้า หา ผู้สังเกต จะไม่เกิด การเลื่อนทางแดง (Redshift) แต่จะเกิดสิ่งที่ตรงกันข้าม เรียกว่า การเลื่อนทางน้ำเงิน</t>
  </si>
  <si>
    <t>หลักฐานทั้งหมดนี้ต่างเสริมซึ่งกันและกันและสนับสนุนว่าจักรวาลมีจุดเริ่มต้น มีวิวัฒนาการ และกำลังขยายตัวอย่างต่อเนื่อง ซึ่งเป็นหัวใจของทฤษฎีบิกแบง</t>
  </si>
  <si>
    <t>ธาตุแรกที่เกิดหลังบิกแบงคือ ไฮโดรเจน (¹H), ดิวเทอเรียม (²H), ฮีเลียม (³He, ⁴He) และ ลิเธียม (⁷Li)
เกิดขึ้นในช่วงเวลา 10 วินาที ถึง 20 นาที หลังจากบิกแบง
ธาตุที่หนักกว่านี้ (เช่น คาร์บอน ออกซิเจน เหล็ก ฯลฯ) ต้องรอจนถึงการเกิดและตายของดาวฤกษ์รุ่นแรก</t>
  </si>
  <si>
    <t>กาแล็กซี D อยู่ห่างจากผู้สังเกตบนโลกมากที่สุด เพราะมีการเลื่อนของเส้นสเปกตรัมไปทางแดงมากที่สุด</t>
  </si>
  <si>
    <t>การเลื่อนทางแดงของกาแล็กซีเกิดจากแสงที่ถูกยืดออกเมื่อกาแล็กซีเคลื่อนที่ห่างจากโลก โดยเฉพาะจากการขยายตัวของเอกภพ ซึ่งเป็นหลักฐานสำคัญว่าเอกภพกำลังขยายตัว</t>
  </si>
  <si>
    <t>การเลื่อนทางแดงของกาแล็กซีบ่งบอกว่าเอกภพกำลังขยายตัว ซึ่งเป็นหนึ่งใน หลักฐานเชิงสังเกตที่สำคัญที่สุด ที่สนับสนุนทฤษฎีบิกแบง</t>
  </si>
  <si>
    <t>รังสีไมโครเวฟพื้นหลัง เป็นแสงจากเอกภพยุคต้นที่ถูกยืดคลื่นจนกลายเป็นไมโครเวฟในปัจจุบัน และเป็น หลักฐานสำคัญของทฤษฎีบิกแบง
ส่วน รังสีไมโครเวฟทั่วไปในปัจจุบัน มีต้นกำเนิดจากวัตถุหรืออุปกรณ์ต่าง ๆ และไม่เกี่ยวข้องกับต้นกำเนิดของเอกภพ</t>
  </si>
  <si>
    <t>รังสีไมโครเวฟพื้นหลังเกิดขึ้นประมาณ 380,000 ปีหลังจากบิกแบง
ขณะนั้นเอกภพเย็นลงพอให้อนุภาครวมตัวกันเป็นอะตอม แสงจึงเดินทางได้อย่างอิสระเป็นครั้งแรก → กลายเป็น “แสงแรก” ของเอกภพ
และแสงนี้ยังคงเดินทางมาถึงเราจนถึงทุกวันนี้ในรูปของ รังสีไมโครเวฟพื้นหลัง</t>
  </si>
  <si>
    <t>ยิ่งกาแล็กซีอยู่ไกล ความเร็วในการห่างออกยิ่งสูง → สนับสนุนเอกภพกำลังขยายตัว</t>
  </si>
  <si>
    <t>ถ้ากาแล็กซีเคลื่อนที่เข้าใกล้ผู้สังเกต จะเกิด การเลื่อนทางน้ำเงิน 
แถบสเปกตรัมจะ เลื่อนไปทางความยาวคลื่นที่สั้นลง ด้านสีน้ำเงินซึ่งแสดงว่ากาแล็กซีนั้นกำลังเข้าใกล้โลก</t>
  </si>
  <si>
    <t>ธาตุไฮโดรเจนเเละฮีเลียม เกิดขึ้นในช่วงเวลา300,000ปีหลังบิกเเบง</t>
  </si>
  <si>
    <t>กาเเล็กซี A เพราะมีความยาวคลื่นมากที่สุด</t>
  </si>
  <si>
    <t>เกิดขึ้นจากที่เอกภพขยายตัวจากเเรงระเบิดบิกเเบง</t>
  </si>
  <si>
    <t>การขยายตัวของเอกภพ ให้รู้ว่าเอกภพยังขยายตัวอยู่</t>
  </si>
  <si>
    <t>รังสีไมโครเวฟพื้นหลังจะเป็นรังสีที่อยุ่ทั่วบิกเเบง เเล้วรังสีไมโครเวฟปัจจุบันจะมีสภาพเป็นคลื่นวิทยุ เเล้วมีความยาวคลื่นที่สั้นมาก</t>
  </si>
  <si>
    <t>300,000ปีหลังบิกเเบง เอกภพร้อนเเละหนาเเน่นมาก</t>
  </si>
  <si>
    <t>ความเร็วกาเเล็กซีที่ห่างออกไปจะมีระยาทางห่างจากผู้สังเกตยิ่งอยุ่ไกลความเร็วยิ่งมากขึ้นสอดคล้องกับทฤษฏีฮับเบิล</t>
  </si>
  <si>
    <t>ไม่ กาเเล็กซีจะเข้าไปทางสีน้ำเงิน เมื่อเข้าหาผู้สังเกตุ เเละสเปกตรัมจะมีการเปลี่ยนเเปลงโดยเอกภพขยายตัวจะเห็นว่ากาเเล็กซีขยายไปขนาดไหนเเละหยุดขยายรึยัง</t>
  </si>
  <si>
    <t>โดยมีมีหลักฐานสำคัญ คือ การขยายตัวของเอกภพ และไมโครเวฟพื้นหลังจากอวกาศ</t>
  </si>
  <si>
    <t>ฮีเลียมและไฮโดรเจน เกิดขึ้นในช่วง 300,000 ปีหลังบิกแบง</t>
  </si>
  <si>
    <t>เอกภาพขยายตัว ทำให้ความยาวคลื่นเพิ่มขึ้นแสดงว่ากาแล็กซีเคลื่อนห่างจากเรา</t>
  </si>
  <si>
    <t>แหล่งกำเนิด อายุและช่วงเวลาการเกิดแตกต่างกัน</t>
  </si>
  <si>
    <t>300,000 ปีหลังบิกแบงที่เป็นจุดกำเนิดของเอกภพ</t>
  </si>
  <si>
    <t>ถ้าความเร็วคลื่นมากระยะทางระหว่างผู้สังเกตุกับกาแล็กซีจะมากแปรผันตรงกัน</t>
  </si>
  <si>
    <t>ไม่ แต่ความยาวคลื่นของสเปกตรัมจะเคลื่อนที่น้อยลง</t>
  </si>
  <si>
    <t>น.ส.จิรวดี   นาคะสิทธิ์</t>
  </si>
  <si>
    <t>ธาตุไฮโดรเจน ฮีเลียม เกิดในช่วงเวลา 3 นาทีหลังบิกแบง</t>
  </si>
  <si>
    <t xml:space="preserve">A เพราะแถบเส้นดูดกลืนของกาแล็กซี A เลื่อนไปทางแดง (ขวา) มากที่สุด เมื่อเทียบกับเส้นใน laboratory แสดงว่า redshift สูงสุด
ตามกฎของฮับเบิล redshift มาก → ความเร็วในการเคลื่อนที่ห่างออกไปสูง → อยู่ไกลมาก
</t>
  </si>
  <si>
    <t xml:space="preserve">แสงจากกาแล็กซีที่อยู่ไกลออกไปมีความยาวคลื่นเพิ่มขึ้น </t>
  </si>
  <si>
    <t>การศึกษาการเลื่อนทางแดงของกาแล็กซีช่วยสนับสนุนทฤษฎีบิกแบง
เพราะมันแสดงให้เห็นว่า เอกภพกำลังขยายตัว ซึ่งเป็นหนึ่งในหลักฐานสำคัญของทฤษฎีบิกแบง</t>
  </si>
  <si>
    <t>รังสีไมโครเวฟพื้นหลังเกิดหลังบิกแบง รังสีไมโครเวฟเกิดในอุปกรณ์ไฟฟ้าทั่วไป</t>
  </si>
  <si>
    <t>เกิดขึ้นเมื่อเอกภพมีอายุประมาณ 380,000 ปี หลังจากการเกิดบิกแบง ขณะนั้นเอกภพกลายเป็นโปร่งใส</t>
  </si>
  <si>
    <t xml:space="preserve">ระยะทางระหว่างผู้สังเกตกับกาแล็กซี มีความสัมพันธ์แบบแปรผันตรงกับ
ความเร็วในการเคลื่อนที่ห่างจากผู้สังเกต
</t>
  </si>
  <si>
    <t xml:space="preserve">ไม่เกิดการเลื่อนทางแดง การเปลี่ยนแปลงของสเปกตรัมโดยเส้นดูดกลืน เลื่อนไปทางแดง (ขวา) → redshift
</t>
  </si>
  <si>
    <t xml:space="preserve">
1.การขยายตัวของเอกภพ
2.รังสีไมโครเวฟพื้นหลัง
</t>
  </si>
  <si>
    <t>ไฮโดรเจนHและฮีเลียมHe เกิดขึ้นในช่วงเวลา 300,000 ปีหลังบิกแบง</t>
  </si>
  <si>
    <t>เกิดจากการระเบิดของเอกภพ</t>
  </si>
  <si>
    <t>300,000ปี ลักษณะตอนนั้นร้อนมากและหนาแน่นมาก</t>
  </si>
  <si>
    <t>รังสีไมโครเวฟพื้นหลังแตกต่างโดยเป็นสิ่งที่เกิดขึ้นเองตามธรรมชาติและอยู่ทั่วจักรวาล ส่วนรังสีไมโครเวฟที่เกิดขึ้นในปัจจุบันนั้นเป็นคลื่นแม่เหล็กไฟฟ้าที่เราสร้างขึ้นเพื่อเทคโนโลยี</t>
  </si>
  <si>
    <t>300,00ปี ลักษณะเอกภพตอนนั้นร้อนมาก และหนาแน่นมาก</t>
  </si>
  <si>
    <t>ความเร็วกาแล็กซีที่ถอยห่างมีความสัมพันเป็นเส้นตรงกับระยะจากผู้สังเกตยิ่งอยู่ไกลความเร็วในการถอยห่างยิ่งมากซึ่งสอดคล้องกับทฤษฎีบิกแบง</t>
  </si>
  <si>
    <t>ไม่ กาแล็กซีจะเข้าไปทางสเปรกตรัมสีน้ำเงินเมื่อเข้าหาผู้สังเกต สเปรกตรัมจะมีการเแลี่ยนแปลงโดยเอกภพขยาย</t>
  </si>
  <si>
    <t>น.ส.ปวีณ์นุช ตันสกุล</t>
  </si>
  <si>
    <t>ฮีเลียมกับไฮโดรเจน เกิดในช่วงเวลา300,000ปี ถึง 1,000ล้านปี</t>
  </si>
  <si>
    <t>การเลื่อนทางแดงของกาแล็กซีเกิดจากแสงถูกยืดออกเพราะเอกภพขยายตัว ทำให้ความยาวคลื่นเพิ่มขึ้น แสดงว่ากาแล็กซีกำลังเคลื่อนที่ห่างจากเรา</t>
  </si>
  <si>
    <t>การเลื่อนทางแดงเป็นหลักฐานว่าจักรวาลกำลังขยายตัว</t>
  </si>
  <si>
    <t>แตกต่างกันเพราะ อายุ แหล่งกำเนิด และช่วงเวลาการเกิดแตกต่างกัน</t>
  </si>
  <si>
    <t>รังสีไมโครเวฟพื้นหลัง เกิดขึ้นในช่วงเวลา300,000 ปีหลังการเกิดบิกแบง -ลักษณะ อะตอมไฮโดรเจนก่อตัว, สภาพสม่ำเสมอเกือบทั่ว แต่มีความไม่สม่ำเสมอเล็กน้อย และแสงเริ่มเดินทางได้อิสระ</t>
  </si>
  <si>
    <t>ถ้าความเร็วคลื่นมากระยะทาวระหว่างผู้สังเกตกับกาแล็กซี่จะมากแปรผันตรงกัน</t>
  </si>
  <si>
    <t>ไม่ และแถบสเปกตรัมจะเกิดการเลื่อนทางนํ้าเงิน แถบสเปกตรัมเลื่อนไปทางซ้าย (คลื่นสั้นลง)</t>
  </si>
  <si>
    <t>A เพราะอยู่ห่างมากที่สุด</t>
  </si>
  <si>
    <t xml:space="preserve">เอกภพเริ่มจากจุดเล็ก ๆ ที่มีความหนาแน่นสูงเพียงจุดเดียว ก่อนที่จะระเบิดและขยายตัวจนมีขนาดเหมือนปัจจุบัน </t>
  </si>
  <si>
    <t>รังสีไมโครเวฟพื้นหลังทีอุณหภูมิ 2.73 K
สเปกตรัมดำ
ไมโครเวฟปกติ ไม่จำเป็นต้องมีสเปกตรัม</t>
  </si>
  <si>
    <t>เกิด ในช่วง300,000ปีหลังบิกแบง อุณหภูมิ
เอกภพลดลง5,000 k อิเล็กตรอนพลังงานจลน์ลดลง ทำให้นิวเคลียสไฮโดรเจนและฮีเลียมดึง
อิเล็กตรอนเข้ามาอยู่ร่วมกัน</t>
  </si>
  <si>
    <t>ความยาวคลื่นแสงจะลดน้อยลง</t>
  </si>
  <si>
    <t>ณัฐชยา  คงประเสริฐ</t>
  </si>
  <si>
    <t xml:space="preserve">ไฮโดรเจน ฮีเลียม และ ลิเทียม เกิดขึ้นในช่วงประมาณ 3 ถึง 20 นาที </t>
  </si>
  <si>
    <t>เพราะมันให้หลักฐานโดยตรงเกี่ยวกับเอกภพ</t>
  </si>
  <si>
    <t>รังสีไมโครเวฟพื้นหลังที่อุณหภูมิ2.73Kสเปกตรัมดำไมโครเวฟปกติไม่จำเป็นต้องมีสเปกตรัม</t>
  </si>
  <si>
    <t>เกิดหลัง300,000ปีหลังบิกแบง อุณหภูมิเอกภพลงลด5,000K อิเล็กตรอนพลังงานจูลน์ลดลงทำให้นิวเคลียสไฮโดเจนและฮีเลียมดึงอิเล็กตรอนเข้ามาอยู่ร่วมกัน</t>
  </si>
  <si>
    <t>ความเร็วในการเคลื่อนที่ของกาแล็คซีออกจากผู้สังเกตแปรผันตรงกับระยะทางระหว่างกาแล็คซีกับผู้สังเกต</t>
  </si>
  <si>
    <t>จะไม่เกิดการเลื่อนทางแดง แถบสเปกตรัมจะเกิดความถี่ของเส้น</t>
  </si>
  <si>
    <t>ปรากฏการณ์ ดอปเพลอร์</t>
  </si>
  <si>
    <t>H He. 300000ปีหลังบิ้กเเบง</t>
  </si>
  <si>
    <t>A เพราะมีความยาวเคลื่อนมากสุด</t>
  </si>
  <si>
    <t>เกิดจากขยายตัวของเอกภพ เเละดาวเคราะห์ห่างจากผู้สังเกตุ</t>
  </si>
  <si>
    <t>รังสีไมโครเวฟพื้นหลังที่อุณหภมิ2.73k
เสปกตรัมดำไมโครเวฟปกติไม่จำเป็น
ตัองมีสเปกตรัม</t>
  </si>
  <si>
    <t>เกิดในช่วง300000ปี หลังบิกเเบงอุณหภูมิลดลง5000kอิเล็กตรอนพลังงานจลย์ลดลงทำให้นิวเคลียสไฮโดรเจนเเละฮีเลียมดึงอิเล็กตรอนเข้ามาอยู่ร่วมกัน</t>
  </si>
  <si>
    <t>ความเร็วในการเคลื่อนที่ของเเก้เล็กซี่กับผู้สังเกตุเเปรผันตรงกับระยะทางระหว่างเเกเล็กซี่กับผู้สังเกตุ</t>
  </si>
  <si>
    <t>ไม่ เกิดการเคลื่อนที่ทางเเดงเเถบเสปกตรัมีความยาวลดลง</t>
  </si>
  <si>
    <t>ปรากฏการณ์ดอปเพลอร์</t>
  </si>
  <si>
    <t>ไฮโดรเจนฮีเลี่ยม ตอน300,000ปี</t>
  </si>
  <si>
    <t>เกิดจากการขยายตัวของเอกภพ และดาวเคราะห์ห่างจากผู้สังเกต</t>
  </si>
  <si>
    <t>บ่งชี้ว่าเอกภพมีการขยายตัว</t>
  </si>
  <si>
    <t>ที่อุณหภูมิ</t>
  </si>
  <si>
    <t>เกิดขึ้นประมาณ 300,000 ปีหลังจากการบิกแบง</t>
  </si>
  <si>
    <t>กาแล็กซี่ที่อยู่ไกลออกไปจากผู้สังเกตด้วยความเร็วที่มากกว่ากาแล็กซีที่อยู่ใกล้</t>
  </si>
  <si>
    <t xml:space="preserve">    นาย นราธิป จันทร์หล้า</t>
  </si>
  <si>
    <t>H,Heตอน300,000ปีหลังบิกเเบง</t>
  </si>
  <si>
    <t>Aเพราะความยาวคลื่นมาก</t>
  </si>
  <si>
    <t>เกิดจากการขยายตัวของเอกภพเเละดาวเคราะห์ห่างจากผู้สังเกตุ</t>
  </si>
  <si>
    <t>เกิดในช่วง300,000ปีหลังบิกเเบงอุณหภูมิเอกภพลดลง5,000Kอิเล็กตรอนพลังงานจลน์ลดลงทำให้นิวเคลียสไฮโดรเจนเเละฮีเลียมดึงอิเล็กตรอนเข้ามาอยู่ร่วมกัน</t>
  </si>
  <si>
    <t>ความเร็วในการเคลื่อนที่ของกาเเล็กซีออกจากผู้สังเกตุเเปรผันตรงกับระยะทางระหว่างกาเเล็กซีกับผู้สังเกต</t>
  </si>
  <si>
    <t>ไม่เกิดการเลื่อนทางเเดงเเถบสเปกตรัมความยาวจะลดลง</t>
  </si>
  <si>
    <t>1.รังสีไมโครเวฟพื้นหลังของจักรวาล
2.การขยายตัวของจักรวาล
3.สัดส่วนของธาตุเบา
4.โครงสร้างขนาดใหญ่ของเอกภพ</t>
  </si>
  <si>
    <t>ไฮโดรเจน ฮีเลียม เกิด3เเสนปีหลังบิกเเบง</t>
  </si>
  <si>
    <t>เกิดจากการระเบิดจากเอกภพ</t>
  </si>
  <si>
    <t>300,000 ปีลักษณะเอกภพตอนนั้นร้อนมากและหนาแน่นมาก</t>
  </si>
  <si>
    <t>รังสีไมโครเวฟ พื้นหลังแตกต่างโดยเป็นสิ่งที่เกิดขึ้นเองตามธรรมชาติและอยู่ทั่วจักรวาลสวนรังสีไมโครเวฟที่เกิดขึ้นในปัจจุบันเป็นคลื่นแม่เหล็กไฟฟ้าที่เราสร้างขึ้นเพื่อเทคโนโลยี</t>
  </si>
  <si>
    <t>ความเร็วของ Galaxy ที่ถอยห่างมีความสัมพันธ์เป็นเส้นตรงกับระยะทางจากผู้สังเกตยิ่งอยู่ไกลความเร็วในการถอยห่างยิ่งมากซึ่งสอดคล้องกับกฎของฮับเบิล</t>
  </si>
  <si>
    <t>ไม่ กาเเล็กซี่จะเข้าไปทางสีน้ำเงิน เมื่อเข้าหาผู้สังเกตุ เเละสเปกตรัม</t>
  </si>
  <si>
    <t xml:space="preserve">ไฮโดรเจน  ฮีเลียม เกิด3เเสนปีหลังบิกเเบง
</t>
  </si>
  <si>
    <t>เกิดการระเบิดจากเอกภพ</t>
  </si>
  <si>
    <t>300,000ปี ลักษณะเอกภพตอนนั้นร้อนมากและหนาแน่นมาก</t>
  </si>
  <si>
    <t>รังสีไมโครเวฟพื้นหลังแตกต่างโดยเป็นสิ่งที่เกิดขึ้นเองตามธรรมชาติและอยู่ทั่วจักรวาลส่วนรังสีไมโครเวฟที่เกิดขึ้นในปัจจุบันนั้นเป็นคลื่นแม่เหล็กไฟฟ้าที่เราสร้างขึ้นเพื่อเทคโนโลยี</t>
  </si>
  <si>
    <t>ไม่ กาเเล็กซี่จะเข้าไปทางสีน้ำเงิน เมื่อเข้าหาผู้สังเกตุ และสเปกจะเปลี่ยนเเปลง</t>
  </si>
  <si>
    <t>น.ส.จิตราภรณ์ ปลั่งขำ</t>
  </si>
  <si>
    <t>การขยายตัวของเอกภพและไมโครเวฟพื้นหลัง หลังจากอวกาศ</t>
  </si>
  <si>
    <t>H ไฮโดรเจน เกิด 300,000 ปี หลังบิกแบง
He ฮีเลียม เกิด 300,000 ปี หลังบิกแบง</t>
  </si>
  <si>
    <t>A ความยาวคลื่นมากที่สุด</t>
  </si>
  <si>
    <t xml:space="preserve">300,000 ปีลักษณะเอกภพตอนนั้นนั้นร้อนมากและหนาแน่นมาก
</t>
  </si>
  <si>
    <t>ตอนนั้นรังสีไมโครเวฟพื้นหลังเกิดขึ้นมาเอง ตามธรรมชาติอยู่ทั่วจักรวาลแต่ปัจจุบัน
รังสีไมโครเวฟพื้นหลังคือคลื่นแม่เหล็กไฟฟ้าที่ มนุษย์สร้างขึ้น</t>
  </si>
  <si>
    <t>300,000 ปีลักษณะเอกภพตอนนั้นนั้นร้อนมากและหนาแน่นมาก</t>
  </si>
  <si>
    <t xml:space="preserve">ไม่ Galaxy จะเข้าไปทางสีน้ำเงินเมื่อหาผู้สังเกตและสเปกตรัมจะมีการเปลี่ยนแปลงโดยเอกภพขยายตัวจะเห็นว่า Galaxy ขยายไปขนาดไหนและหยุดขยายหรือยัง
</t>
  </si>
  <si>
    <t>ไฮโดรเจนและฮีเลียม เกิดในช่วงเวลา 300,000 ปี ถึง 1,000 ล้านปี</t>
  </si>
  <si>
    <t>เพราะให้หลักฐานโดยตรงเกี่ยวกับการขยายตัวของเอกภพ</t>
  </si>
  <si>
    <t xml:space="preserve"> อุณหภูมิที่ลดลง</t>
  </si>
  <si>
    <t>ช่วงเวลา 300,000 ปี เอกภพขยายตัวขึ้น</t>
  </si>
  <si>
    <t>ไม่เกิดการเลื่อนทางแดง ความยาวคลื่นน้อยลง</t>
  </si>
  <si>
    <t>ปรากฏการณ์คอปเพลอร์</t>
  </si>
  <si>
    <t>ไฮโดรเจนและฮีเลียม เกิดในช่วงเวลา300,000ปีถึง1,000ล้านปี</t>
  </si>
  <si>
    <t>อุณหภูมิที่ลดลง</t>
  </si>
  <si>
    <t>ช่วงเวลา300,000ปี เอกภพขยายตัวขึ้น</t>
  </si>
  <si>
    <t>กาแล็กซีที่อยู่ไกลอยู่ห่างจากผู้สังเกตด้วยความเร็วที่มากกว่ากาแล็กซีที่อยู่ใกล้ผู้สังเกต</t>
  </si>
  <si>
    <t>ไม่เกิด เพราะความยาวคลื่นจะลดน้อยลง</t>
  </si>
  <si>
    <t>ทฤษฎีบิกแบงเป็นที่ยอมรับเพราะมีหลักฐานสนับสนุนสำคัญ ได้แก่
	1.	เอกภพกำลังขยายตัว
	2.	มีรังสีไมโครเวฟพื้นหลังจากการระเบิด
	3.	องค์ประกอบของธาตุเบาในเอกภพตรงกับที่ทฤษฎีคาดการณ์</t>
  </si>
  <si>
    <t>ธาตุแรกที่เกิดขึ้นในเอกภพหลังบิกแบงคือ ไฮโดรเจน ฮีเลียม และลิเทียม ซึ่งเกิดขึ้นเมื่อเอกภพมีอายุประมาณ 3 ถึง 20 นาที โดยเกิดจากการรวมตัวของโปรตอนและนิวตรอนเมื่อเอกภพเย็นลงพอ</t>
  </si>
  <si>
    <t>กาแล็กซี D เพราะ
1. การเลื่อนทางแดง
2. กฎของฮับเบิล
3. ความสัมพันธ์</t>
  </si>
  <si>
    <t>การเลื่อนทางแดงของกาแล็กซีเกิดจากการที่แสงจากกาแล็กซีถูกยืดออกขณะเดินทางมายังโลก
ส่วนใหญ่เกิดเพราะเอกภพกำลัง ขยายตัว ทำให้ความยาวคลื่นของแสง เพิ่มขึ้น → เอนไปทาง สีแดง
เรียกปรากฏการณ์นี้ว่า “การเลื่อนทางแดงเชิงจักรวาล” (Cosmological Redshift)</t>
  </si>
  <si>
    <t>การเลื่อนทางแดงของกาแล็กซีเป็นหลักฐานเชิงสังเกตที่ชัดเจนว่าเอกภพกำลังขยายตัว ซึ่งสนับสนุนแนวคิดพื้นฐานของทฤษฎีบิกแบงที่ว่า เอกภพเริ่มต้นจากการระเบิดใหญ่ และขยายตัวต่อเนื่องมาจนถึงปัจจุบัน</t>
  </si>
  <si>
    <t>รังสีไมโครเวฟพื้นหลังเกิดจากเอกภพยุคแรก เป็นหลักฐานว่าบิกแบงเคยเกิดขึ้น
ส่วนรังสีไมโครเวฟที่เราใช้ในปัจจุบัน มาจากเครื่องใช้ไฟฟ้า เช่น เตาไมโครเวฟ หรือ Wi-Fi
ถึงแม้จะเป็นคลื่นประเภทเดียวกัน แต่มี แหล่งกำเนิด วัตถุประสงค์ และพลังงานต่างกันมาก</t>
  </si>
  <si>
    <t>รังสีไมโครเวฟพื้นหลังเกิดขึ้นเมื่อเอกภพมีอายุประมาณ 380,000 ปี
ขณะนั้นเอกภพเย็นพอให้อนุภาครวมตัวเป็นอะตอม → แสงสามารถเดินทางได้อย่างเสรี
แสงนั้นยังเดินทางมาถึงเราในปัจจุบัน เป็นหลักฐานสำคัญของการเกิดบิกแบง</t>
  </si>
  <si>
    <t>กราฟแสดงให้เห็นว่ามีความสัมพันธ์เชิงเส้นตรงระหว่าง "ความเร็วในการเคลื่อนที่ถอยห่าง" (แกน Y) และ "ระยะทางระหว่างผู้สังเกตกับกาแล็กซี" (แกน X)</t>
  </si>
  <si>
    <t>ถ้ากาแล็กซีเคลื่อนที่เข้าหาผู้สังเกต จะ ไม่เกิดการเลื่อนทางแดง แต่จะเกิด การเลื่อนทางน้ำเงิน
แถบสเปกตรัมจะ เลื่อนไปทางสีน้ำเงิน เพราะความยาวคลื่นของแสง สั้นลง</t>
  </si>
  <si>
    <t>ไฮโดรเจนฮีเลียมเกิดใน300,000ปีหลังบิกเเบง</t>
  </si>
  <si>
    <t>เพราะเอกภพเคลื่อนตัวออกทำให้เพราะเอกภพเคลื่อนตัวออกทำให้ความยาวคลื่นเปลี่ยนไปและแสดงเป็นสีแดง</t>
  </si>
  <si>
    <t>เพราะทำให้เพราะทำให้เกิดการขยายตัวของเอกภพซึ่งทฤษฎีบิกแบงก็มีการขยายตัวเช่นกัน</t>
  </si>
  <si>
    <t>เกิดขึ้นในช่วงเอกภพมีอุณหภูมิลดลงเหลือประมาณ 5000 เควินเอกภพมีลักษณะโปร่งแสงและมีครื่นแม่เหล็กไฟฟ้าคงเหลือในอวกาศ</t>
  </si>
  <si>
    <t>ไม่เกิดการเลื่อนทางเดินแต่จะเป็นการเกิดทางเลือกสีน้ำไม่เกิดการเลื่อนทางแดงแต่จะเป็นการเกิดทางเลือกสีน้ำเงินสเปกตรัมที่วัดได้คือสีน้ำเงิน</t>
  </si>
  <si>
    <t>การขยายตัวของเอกภพและะไมโครเวฟพื้นหลังจากอวกาศ</t>
  </si>
  <si>
    <t>ไฮโดรเจนและฮีเลียม 380,000ปีหลังจากบิ้กเเบง</t>
  </si>
  <si>
    <t>กาเเล็กซีเคลื่อนที่ออกจากโลกอาจเป็นแรงงเฉื่อยที่เกิดจากการระเบิดในอดีต</t>
  </si>
  <si>
    <t>เนื่องจากกาแล็กซีส่วนใหญ่ที่เราสังเกตได้มีการเลื่อนทางแดง ซึ่งหมายความว่าแสงจากกาแล็กซีเหล่านั้นถูกยืดออกไปทางความยาวคลื่นที่ยาวกว่า (สีแดง) ซึ่งบ่งชี้ว่ากาแล็กซีกำลังเคลื่อนที่ห่างจากเรา หากย้อนเวลากลับไป การเลื่อนทางแดงนี้แสดงให้เห็นว่าเอกภพกำลังขยายตัว และหากขยายเวลากลับไปอีก ก็จะทำให้เห็นว่าเอกภพเคย</t>
  </si>
  <si>
    <t>มีอุณหภูมิที่ลดลง</t>
  </si>
  <si>
    <t>เกิดขึ้นเมื่อประมาณ 380,000 ปีหลังจากการระเบิดใหญ่ (Big Bang) ซึ่งเป็นช่วงเวลาที่เอกภพเย็นตัวลงมากพอที่อะตอมสามารถก่อตัวขึ้นได้</t>
  </si>
  <si>
    <t>ยิ่งกาแล็กซีอยู่ห่างจากผู้สังเกตมาก ความเร็วในการเคลื่อนที่ออกห่างจากผู้สังเกตจะยิ่งมีค่ามา</t>
  </si>
  <si>
    <t>ไม่ สเปกตรัมที่วัดได้จะเลื่อไปทางสเปกตรัมสีน้ำเงิน</t>
  </si>
  <si>
    <t>หลักฐานที่จะสนับสนุนทฤษฎีบิกแบงคือการขยายตัวของเอกภพ และไมโครเวฟพื้นหลังจากอวกาศ</t>
  </si>
  <si>
    <t>ธาตุไฮโดรเจนและฮีเลียมเกิดขึ้นหลังบิกแบงในช่วง10^-43</t>
  </si>
  <si>
    <t>A เพราะเคลื่อนที่ไปทางแดงมากสุด</t>
  </si>
  <si>
    <t>เกิดขึ้นจากการขยายตัวของเอกภพ ซึ่งทำให้แสงที่เดินทางจากกาแล็กซีเหล่านั้นถูกยืดออก</t>
  </si>
  <si>
    <t xml:space="preserve">กาแล็กซีส่วนใหญ่มีการเลื่อนทางแดง ซึ่งบ่งชี้ว่ากาแล็กซีเหล่านั้นกำลังเคลื่อนที่ห่างออกจากเรา สอดคล้องกับแนวคิดที่ว่าจักรวาลเริ่มต้นจากจุดที่มีความหนาแน่นและร้อนมากและมีการขยายตัวอย่างต่อเนื่อง </t>
  </si>
  <si>
    <t xml:space="preserve">แหล่งกำเนิดที่แตกต่างโดยรังสีไมโครเวฟเกิดหลังบิกแบงแต่ไมโครเวฟปัจจุบันเกิดจากสิ่งที่มนุษย์สร้างขึ้น อุณหภูมิและความสม่ำเสมอของอุณหภูมิโดย ไมโครเวฟปัจจุบันอุณหภูมิสูงกว่ามาก </t>
  </si>
  <si>
    <t>เกิดขึ้นเมื่อประมาณ 380,000 ปีหลังจากการระเบิด ขณะนั้น เอกภพมีลักษณะที่ร้อนและหนาแน่นมาก</t>
  </si>
  <si>
    <t>ความเร็วในการถอยห่างของ Galaxy เพิ่มขึ้นตามระยะที่ผู้สังเกตอยู่ห่างกับ Galaxy</t>
  </si>
  <si>
    <t>ไม่เกิดการเลื่อนทางแดง จะเกิดการเลื่อนทางน้ำเงินแทน แถบสเปคตรัมของแสงจาก Galaxy นั้นเลื่อนไปยังความยาวคลื่นที่สั้นกว่า</t>
  </si>
  <si>
    <t>นายพงศธร ปานพันธุ์</t>
  </si>
  <si>
    <t xml:space="preserve">การขยายตัวของจักรวาล (กฎของฮับเบิล), รังสีไมโครเวฟพื้นหลังของจักรวาล (CMB), และสัดส่วนของธาตุเบาในจักรวาล. </t>
  </si>
  <si>
    <t>D เพราะ อยู่ไกลกว่า</t>
  </si>
  <si>
    <t>เกิดขึ้นจากการขยายตัวของเอกภพ ซึ่งส่งผลให้ความยาวคลื่นของแสงที่เดินทางจากกาแล็กซีที่อยู่ห่างไกลออกไปนั้นยืดออก</t>
  </si>
  <si>
    <t>ไม่มีแสงสว่าง</t>
  </si>
  <si>
    <t>เกิดขึ้นเมื่อจักรวาลมีอายุประมาณ 380,000 ปี หลังจากการระเบิดครั้งใหญ่ (Big Bang) ในช่วงเวลานั้น จักรวาลยังคงร้อนและมีความหนาแน่นสูงมาก จนกระทั่งจักรวาลเย็นลงและขยายตัว อะตอมของไฮโดรเจนและฮีเลียมจึงเริ่มก่อตัวขึ้น ทำให้แสงสามารถเดินทางได้อย่างอิสระ</t>
  </si>
  <si>
    <t>ระยะห่างของแต่ละช่วงไม่เท่ากันขึ้นอยู่กับระยะทาง</t>
  </si>
  <si>
    <t>แถบสเปกตรัมที่วัดได้จะมีการเปลี่ยนแปลงโดยเส้นสเปกตรัมจะเลื่อนไปทางด้านความถี่ที่สูงขึ้น (หรือความยาวคลื่นที่สั้นลง) ซึ่งเป็นลักษณะของแสงสีน้ำเงิน</t>
  </si>
  <si>
    <t>การขยายตัวของจักรวาล (กฎของฮับเบิล), รังสีไมโครเวฟพื้นหลังของจักรวาล</t>
  </si>
  <si>
    <t>ไฮโดรเจน (Hydrogen) และ ฮีเลียม (Helium) 
เกิดขึ้นในช่วงเวลาประมาณ 380,000 ปีหลังบิกแบง</t>
  </si>
  <si>
    <t>A เพราะอยู่ห่างจากผู้ มากที่สุด</t>
  </si>
  <si>
    <t>เกิดขึ้นจากการขยายตัวของเอกภพ ซึ่งส่งผลให้ความยาวคลื่นของแสงที่เดินทางจากกาแล็กซีเหล่านี้ยืดออกและเปลี่ยนเป็นสีแดงมากขึ้น</t>
  </si>
  <si>
    <t>รังสีไมโครเวฟพื้นหลังเกิดขึ้นตั้งแต่เริ่มจักรวาล มีพลังงานต่ำ ใช้ศึกษาทางดาราศาสตร์
ส่วนไมโครเวฟที่เกิดขึ้นในปัจจุบันมนุษย์สร้างขึ้น มีพลังงานสูง ใช้ในชีวิตประจำวัน เช่น อุ่นอาหารหรือสื่อสาร</t>
  </si>
  <si>
    <t>เกิดขึ้นเมื่อประมาณ 380,000 ปีหลังจากการระเบิดครั้งใหญ่ (Big Bang) ซึ่งเป็นช่วงที่เอกภพเย็นตัวลงมากพอที่อนุภาคจะรวมตัวกันเป็นอะตอมได้</t>
  </si>
  <si>
    <t>ลักษณะของเส้นกราฟเป็นเส้นตรง ทิศทางของเส้นกราฟเพิ่มขึ้น</t>
  </si>
  <si>
    <t>แถบสเปกตรัมที่วัดได้จะมีการเลื่อนไปยังความถี่ที่สูงขึ้นหรือความยาวคลื่นที่สั้นลง</t>
  </si>
  <si>
    <t>ไอโดรเจน และ ฮีเลียม</t>
  </si>
  <si>
    <t>กาแล็กซี่A เพราะมีค่าสเปกตรัมไกลจากปู้สังเกตมากที่สุด</t>
  </si>
  <si>
    <t>การขยายตัวของเอกภพ และ ผลจากความเร็วของวัตถุ</t>
  </si>
  <si>
    <t>สอดคล้องกับการขยายตัวของเอกภพ และเอกภพเคยมีจุดกำเนิด</t>
  </si>
  <si>
    <t>รังสีไมโครเวฟพื้นหลังคือรังสีจากจักวาลยุคแรกสุด แต่รังสีไมโครเวฟทั่วไปยังพบได้อยู่</t>
  </si>
  <si>
    <t>380000หลังเกิด บิ้กแบง</t>
  </si>
  <si>
    <t>ความเร็วในการเคลื่อนที่ถอยห่างของกาแล็กซีมีความสัมพันธ์โดยตรงกับระยะทางจากผู้สังเกต</t>
  </si>
  <si>
    <t>ไม่เกิด แต่แถบสเปรกตรัมที่ได้จะเป็นแถบน้ำเงิน</t>
  </si>
  <si>
    <t>นายพงศ์ธยศ  คูณทวี</t>
  </si>
  <si>
    <t xml:space="preserve">การค้นพบรังสีพื้นหลังของจักรวาล และสัดส่วนของธาตุเบาในจักรวาล </t>
  </si>
  <si>
    <t xml:space="preserve">ไฮโดรเจน และ ฮีเลียม </t>
  </si>
  <si>
    <t>เกิดขึ้นจากการขยายตัวของเอกภพ ซึ่งส่งผลให้ความยาวคลื่นของแสงที่เดินทางจากกาแล็กซีเหล่านั้นยืดออก และปรากฏว่ามีการเลื่อนไปทางสีแดงในสเปกตรัมของแสงนั้น</t>
  </si>
  <si>
    <t xml:space="preserve">เนื่องจากปรากฏการณ์นี้บ่งชี้ว่าเอกภพกำลังขยายตัว ซึ่งสอดคล้องกับสิ่งที่ทฤษฎีบิกแบงได้ทำนายไว้. </t>
  </si>
  <si>
    <t>รังสีไมโครเวฟพื้นหลังแตกต่างจากรังสีไมโครเวฟที่เกิดขึ้นในปัจจุบัน เพราะรังสีไมโครเวฟพื้นหลัง (CMB) เกิดขึ้นหลังจากบิกแบงประมาณ 380,000 ปี เมื่อเอกภพเย็นพอที่อะตอมจะรวมตัวกันได้ จึงปล่อยรังสีออกมาอย่างสม่ำเสมอไปทั่วเอกภพ ส่วนรังสีไมโครเวฟในปัจจุบันเกิดจากแหล่งพลังงานต่าง ๆ บนโลกหรือในอวกาศ เช่น ดาวฤกษ์หรือเครื่องมือที่มนุษย์สร้างขึ้น มีความถี่และแหล่งกำเนิดไม่คงที่เหมือน CMB</t>
  </si>
  <si>
    <t>รังสีไมโครเวฟพื้นหลังเกิดขึ้นในช่วงเวลาหลังจากเอกภพเย็นลงจนอะตอมสามารถก่อตัวได้ หรือที่เรียกว่า “ยุคเรืองแสง” (Recombination era) เอกภพในขณะนั้นมีลักษณะเป็นพลาสมาที่เย็นลงและโปร่งแสง ทำให้โฟตอนสามารถเคลื่อนที่ได้อย่างอิสระ รังสีที่ปล่อยออกมาในเวลานั้นจึงกระจายอยู่ทั่วเอกภพ และยังคงสามารถตรวจจับได้ในปัจจุบันในรูปของคลื่นไมโครเวฟที่มีอุณหภูมิประมาณ 2.7 เคลวิน</t>
  </si>
  <si>
    <t>จากกราฟสามารถสรุปได้ว่า ความเร็วในการเคลื่อนที่ของกาแล็กซีมีความสัมพันธ์โดยตรงกับระยะทาง กล่าวคือ ยิ่งกาแล็กซีอยู่ห่างออกไป ความเร็วที่มันเคลื่อนที่ออกจากผู้สังเกตก็ยิ่งสูงขึ้น แสดงถึงการขยายตัวของเอกภพ ซึ่งสอดคล้องกับกฎของฮับเบิล (Hubble's Law)
หากต้องการให้ช่วยสรุปแบบสั้นลงสำหรับใส่ในแบบฟอร์ม ก็บอกได้นะครับ!</t>
  </si>
  <si>
    <t>เกิด การเลื่อนทางน้ำเงิน (blueshift) ไม่ใช่การเลื่อนทางแดง (redshift)</t>
  </si>
  <si>
    <t>กาแล็กซีแรกเกิดขึ้นในช่วงเวลาใด หลังจากเกิดบิกแบง</t>
  </si>
  <si>
    <t>นักวิทยาศาสตร์สันนิษฐานว่า กาแล็กซีกำเนิดขึ้นได้อย่างไร</t>
  </si>
  <si>
    <t>ภายในกาแล็กซีประกอบด้วยสิ่งใดบ้าง</t>
  </si>
  <si>
    <t>ถ้านักเรียนมองกาแล็กซีจากโลกด้วยตาเปล่า นอกจากกาแล็กซีทางช้างเผือกแล้ว นักเรียนสามารถมองเห็นกาแล็กซีใดได้อีกบ้าง</t>
  </si>
  <si>
    <t>กาแล็กซีทางช้างเผือกจัดเป็นกาแล็กซีประเภทใด</t>
  </si>
  <si>
    <t>กาแล็กซีรีประเภท E0 กับกาแล็กซีรีประเภท E7 มีความแตกต่างกันอย่างไร</t>
  </si>
  <si>
    <t>จงอธิบายโครงสร้างของกาแล็กซีทางช้างเผือกตามหมายเลขที่ระบุในภาพ</t>
  </si>
  <si>
    <t>ทางช้างเผือกที่มองเห็นบนท้องฟ้าคือโครงสร้างส่วนใดของกาแล็กซีทางช้างเผือก</t>
  </si>
  <si>
    <t>Column</t>
  </si>
  <si>
    <t>Column1</t>
  </si>
  <si>
    <t>Column2</t>
  </si>
  <si>
    <t>Column3</t>
  </si>
  <si>
    <t>13,800 ล้านปี</t>
  </si>
  <si>
    <t>เกิดจากการรวมตัวของดาวต่างๆ</t>
  </si>
  <si>
    <t>ดาวฤกษ์ ระบบดาว หลุมดำมวลยิ่งยวด สสารมืด รังสีคอสมิค</t>
  </si>
  <si>
    <t>เเอนโดรเมดา
Magellan ใหญ่
Magellan เล็ก</t>
  </si>
  <si>
    <t>หังหันแบบมีคาน</t>
  </si>
  <si>
    <t>รูปร่างที่เเตกต่างกัน</t>
  </si>
  <si>
    <t>1.นิวเคลียส
2.จาน
3.ฮาโล</t>
  </si>
  <si>
    <t>ดุมกาเเลกซี</t>
  </si>
  <si>
    <t>กาแล็กซีรี</t>
  </si>
  <si>
    <t>กาแล็กซีกังหันแบบมีคาน</t>
  </si>
  <si>
    <t>กาแล็กซีกังหันแบบธรรมดา</t>
  </si>
  <si>
    <t>กาแล็กซีแบบไร้รูปร่าง</t>
  </si>
  <si>
    <t>การรวมตัวของดาวฤกษ์</t>
  </si>
  <si>
    <t>มีดุม galaxy ,นิวเคลียส,จาน</t>
  </si>
  <si>
    <t>galaxy man gel land เล็ก galaxy bejael land ใหญ่และ galaxy andromeda</t>
  </si>
  <si>
    <t>มีรูปร่างที่ต่างกัน</t>
  </si>
  <si>
    <t>1 นิวเคลียส 2 จาน 3 ฮาโล</t>
  </si>
  <si>
    <t>จานและดุม galaxy</t>
  </si>
  <si>
    <t>1,000,000,000 ปี</t>
  </si>
  <si>
    <t>จากการรวมตัวกันของกลุ่มแก๊สและฝุ่นต่าง ๆ หลังจากการระเบิดครั้งยิ่งใหญ่ที่เรียกว่า "บิ๊กแบง" (Big Bang)</t>
  </si>
  <si>
    <t>ดาวฤกษ์ กระจุกดาวสสารระหว่างดาว (แก๊สและ ฝุ่นธุลี) เนบิวลา และที่ว่างในอากาศเป็นส่วนใหญ่</t>
  </si>
  <si>
    <t>กาแล็กซีเมฆแมกเจลแลนใหญ่และเมฆแมกเจลแลนเล็ก และกาแล็กซีแอนโดรเมดา</t>
  </si>
  <si>
    <t>E0 คือ มีรูปร่างรีน้อยที่สุด แต่หากเป็นรหัส E7 แสดงว่ามีความรีมากที่สุด</t>
  </si>
  <si>
    <t>1.นิวเครียส 2.จาน 3.ฮาโล</t>
  </si>
  <si>
    <t>จาน ดุมกาแล็กซี</t>
  </si>
  <si>
    <t>1000ล้านปีถึง13800ล้านปี</t>
  </si>
  <si>
    <t>กำเนิดขึ้นจากการกระจายตัวของสสารบิ๊กแบง</t>
  </si>
  <si>
    <t>ประกอบไปด้วย ดาวฤกษ์ ก๊าซ ฝุ่นระหว่างดาว กระจุกดาว ระบบดาวเคราะห์ หลุมดำมวลมหาศาล และสสารมืด</t>
  </si>
  <si>
    <t>อินโดรเมลด่ากับแมกเจลแลน</t>
  </si>
  <si>
    <t>E0มีความเป็นทรงกลมแต่E7เป็นทรงรีที่รีที่สุด</t>
  </si>
  <si>
    <t>1.นิวเคลียส 2.จาส 3.ฮาโล</t>
  </si>
  <si>
    <t>คือส่วนของจาน</t>
  </si>
  <si>
    <t>เกิดในช่วงเวลา 1,000 ล้านปีหลังบิกแบง</t>
  </si>
  <si>
    <t>นักวิทยาศาสตร์เชื่อว่ากาแล็กซีเกิดจากการรวมตัวกันของกลุ่มแก๊สและฝุ่นในอวกาศ</t>
  </si>
  <si>
    <t>กาแล็กซีประกอบด้วยดาวฤกษ์จำนวนมาก เนบิวลาและสสารระหว่างกาแล็กซี</t>
  </si>
  <si>
    <t>กาแล็กซีแอนโดรเมดา , กาแล็กซีแมเจลแลนใหญ่และ กาแล็กซีแมเจลแลนเล็ก</t>
  </si>
  <si>
    <t>แตกต่างกันก็ คือ กาแล็กซีรีประเภท E0 จะมีลักษณะกลม แต่กาแล็กซีรีประเภท E7 จะมีลักษณะรี</t>
  </si>
  <si>
    <t>1.กระดุมกาแล็กซี
2.จาน
3.ฮาโล</t>
  </si>
  <si>
    <t xml:space="preserve">ทางช้างเผือกที่มองเห็นบนท้องฟ้าเป็นส่วนหนึ่งของ แขน Orion ของกาแล็กซีทางช้างเผือก ซึ่งเป็นแขนกังหันภายในดิสก์กาแล็กซีเราเห็นเป็นแถบสว่างเนื่องจากอยู่ภายในดิสก์และมองตามแนวระนาบของมัน
</t>
  </si>
  <si>
    <t xml:space="preserve">กาแล็กซีแรกเริ่มก่อตัวขึ้นหลังจากเกิดบิกแบงประมาณ 1,000 ล้านปี โดยเกิดจากการรวมตัวของกลุ่มแก๊สและฝุ่นต่าง ๆ ที่วิวัฒนาการเป็นกลุ่มดวงดาวและองค์ประกอบอื่น ๆ จนกลายเป็นกาแล็กซี
</t>
  </si>
  <si>
    <t xml:space="preserve">นักวิทยาศาสตร์สันนิษฐานว่า กาแล็กซีกำเนิดจาก กลุ่มแก๊สและฝุ่นดั้งเดิม ที่รวมตัวกันภายใต้ แรงโน้มถ่วง โดยมี สสารมืด เป็นโครงสร้างหลักในการดึงดูดสสาร นอกจากนี้ การชนกันและรวมตัวกันของกาแล็กซีขนาดเล็ก ในยุคแรกเริ่มก็มีบทบาทสำคัญในการสร้างกาแล็กซีขนาดใหญ่ในปัจจุบัน
</t>
  </si>
  <si>
    <t xml:space="preserve">ภายในกาแล็กซีประกอบด้วย ดาวฤกษ์ และ ระบบดาวเคราะห์ จำนวนมหาศาล, แก๊สและฝุ่นระหว่างดาว (สสารระหว่างดาว), กระจุกดาว, หลุมดำ (ทั้งหลุมดำมวลยวดยิ่งและหลุมดำมวลดาวฤกษ์), และที่สำคัญคือ สสารมืด ซึ่งเป็นองค์ประกอบมวลส่วนใหญ่ที่มองไม่เห็น
</t>
  </si>
  <si>
    <t xml:space="preserve">ด้วยตาเปล่าจากโลก สามารถเห็นกาแล็กซีอื่นนอกเหนือจากทางช้างเผือกได้อีก 3 แห่ง คือ
 * กาแล็กซีแอนโดรเมดา
 * กาแล็กซีแมกเจลแลนใหญ่
 * กาแล็กซีแมกเจลแลนเล็ก
</t>
  </si>
  <si>
    <t xml:space="preserve">กาแล็กซีประเภท E0 กับ กาแล็กซีประเภท E7 มีความแตกต่างกันที่ "ความแป้น" หรือ "ความรี" ของรูปร่าง
 * กาแล็กซีประเภท E0: เป็นกาแล็กซีรีที่มีรูปร่างเกือบจะเป็นทรงกลมสมบูรณ์ที่สุด (มีความรีน้อยที่สุด)
 * กาแล็กซีประเภท E7: เป็นกาแล็กซีรีที่มีรูปร่างแป้นมากที่สุด หรือมีความรีสูงที่สุด (เหมือนจานแบนๆ)
</t>
  </si>
  <si>
    <t>1: นิวเคลียสกาแล็กซี / ดุมกาแล็กซี (Galactic Bulge / Nucleus)
 2: แขนกังหัน / แผ่นจานกาแล็กซี (Spiral Arm / Galactic Disk)
 3: ฮาโลกาแล็กซี (Galactic Halo)</t>
  </si>
  <si>
    <t xml:space="preserve">ทางช้างเผือกที่เรามองเห็นบนท้องฟ้าคือ มุมมองด้านข้างของแผ่นจานกาแล็กซี (Galactic Disk) ของกาแล็กซีทางช้างเผือก
</t>
  </si>
  <si>
    <t>ประมาณ1,000ล้านปีหลังจากเกิดบิกแบง</t>
  </si>
  <si>
    <t>อะตอมของธาตุฮีเลียมและธาตุไฮโดรเจนรวมตัวกันด้วยแรงโน้มถ่วงเกิดเป็นเนบิวล่าที่จะก่อให้เกิดดาวฤกษ์และกาแลกซี่</t>
  </si>
  <si>
    <t>ดาวฤกษ์จำนวนมาก เนบิวล่าและสสารระหว่างดาว</t>
  </si>
  <si>
    <t>กาแล็กซี่แมเจลแลนเล็ก,กาแล็กซีแมเจลแลนใหญ่และกาแล็กซีแอนดรอเมดา</t>
  </si>
  <si>
    <t>ต่างกันโดยE0จะมีความรีน้อยที่สุดส่วนE7มีความรีมากที่สุด</t>
  </si>
  <si>
    <t>นิวเคลียส</t>
  </si>
  <si>
    <t>กาแล็กซีรูปเลนส์</t>
  </si>
  <si>
    <t>หลัง1,000ล้านปีหลังบิกแบง</t>
  </si>
  <si>
    <t>หลังจาก บิกแบง (Big Bang) เอกภพเต็มไปด้วยก๊าซร้อน (ส่วนใหญ่เป็นไฮโดรเจนและฮีเลียม)
ความหนาแน่นของก๊าซในเอกภพไม่สม่ำเสมอ มีบริเวณบางส่วนมีมวลมากกว่าที่อื่น
บริเวณที่หนาแน่นกว่าจะเกิดแรงโน้มถ่วงดึงดูดก๊าซรอบข้างเข้ามา ทำให้เกิด "การยุบตัว" (collapse)
นี่คือจุดเริ่มต้นของการก่อตัวเป็น "โครงสร้างแรกเริ่ม"</t>
  </si>
  <si>
    <t>ดาวฤกษ์ เนบิวลา ดาวเคราะห์ หลุมดำ หลุมขาว กระจุกดาว สสารมืด รังสีคอสมิก สนามแม่เหล็ก</t>
  </si>
  <si>
    <t>1. แอนดรอเมดา (Andromeda Galaxy)
2. เมฆแมเจลแลนใหญ่ (Large Magellanic Cloud)
3. เมฆแมเจลแลนเล็ก (Small Magellanic Cloud)</t>
  </si>
  <si>
    <t>กาแล็กซีประเภท E0 มีลักษณะเป็นทรงกลมมากที่สุด ส่วนกาแล็กซีประเภท E7 มีลักษณะเป็นวงรียาวมากที่สุด ความแตกต่างคือ ระดับความรีของรูปทรง โดย E0 กลมที่สุด และ E7 รีที่สุด ในกลุ่มกาแล็กซีทรงรี</t>
  </si>
  <si>
    <t>1)แขนกังหัน 2)แกนกลาง 3)ฮาโล</t>
  </si>
  <si>
    <t>แขนกังหัน</t>
  </si>
  <si>
    <t>1000 ล้านปีหลังบิกเเบง</t>
  </si>
  <si>
    <t xml:space="preserve">เกิดขึ้นจากการรวมตัวของกลุ่มแก๊สและฝุ่นหลังจากเหตุการณ์บิ๊กแบง
</t>
  </si>
  <si>
    <t>ส่วนจาน ที่มีดาวฤกษ์ ฝุ่น และแก๊สจำนวนมาก ส่วนโป่ง ที่เป็นส่วนหนาแน่นที่สุด และส่วนฮาโลมีกระจุกดาวทรงกลมและมีหลุมดำมวลมหาศาลที่ใจกลางกาแล็กซี</t>
  </si>
  <si>
    <t xml:space="preserve">Small,Large Magellanic Cloud 
M31 Andromeda </t>
  </si>
  <si>
    <t>E0 คือ มีรูปร่างรีน้อยที่สุด แต่ E7 แสดงว่ามีความรีมากที่สุด</t>
  </si>
  <si>
    <t>1นิวเคลียส 2ดิส 3เฮโล</t>
  </si>
  <si>
    <t>ขอบของดิสก์กาแล็กซีทางช้างเผือก</t>
  </si>
  <si>
    <t>ช่วง 1,000 ล้านปี</t>
  </si>
  <si>
    <t>เกิดจากสสารในเอกภพรวมตัวกันจนเกิดเป็นกาแล็กซี</t>
  </si>
  <si>
    <t>ดาวฤกษ์ แก๊ส ฝุ่นละออง  ดาวเคราะห์ และวัตถุอื่นๆ</t>
  </si>
  <si>
    <t>กาแล็กซีเมฆแมกเจลแลนใหญ่ และกาแล็กซีเมฆแมกเจลแลนเล็ก </t>
  </si>
  <si>
    <t>E7ยังมีความรีและยังหลงเหลือความเป็นกังหันแต่E0กลายเป็นไม่เหลือความเป็นกังหัน</t>
  </si>
  <si>
    <t>หมายเลข1 นิวเคลียสเป็นจุดศูนย์กลางของกาแล็กซี
หมายเลข2 จานเป็นส่วนที่ระบบสุริยะอยู่
หมายเลข3 ฮาโลเป็นบริเวณรอบ ๆ ส่วนโป่ง โดยเป็นส่วนที่มีดาวฤกษ์รวมตัวเป็นกลุ่ม</t>
  </si>
  <si>
    <t>ส่วนจาน</t>
  </si>
  <si>
    <t>1,000 ล้านปีหลังบิกแบง</t>
  </si>
  <si>
    <t>เกิดจากการรวมตัวของแก๊สและฝุ่นต่างๆ</t>
  </si>
  <si>
    <t>ประกอบด้วยดาวฤกษ์หลายแสนล้านดวง และวัตถุอื่นๆ เช่น เนบิวลาและสสารระหว่างดาว</t>
  </si>
  <si>
    <t>กาแล็กซีแอนดรอเมดา กาแล็กซีแมเจลแลนใหญ่ และกาแล็กซีแมเจลแลนเล็ก</t>
  </si>
  <si>
    <t>กาแล็กซี E0 เป็นวงกลมแบบสมบูรณ์ ดาวฤกษ์ในกาแล็กซีนี้มีอายุมากกว่าดาวฤกษ์ในกาแล็กซี E7
กาแล็กซี  E7 มีลักษณะเป็นวงรี ดาวฤกษ์ในกาแล็กซีนี้มีอายุน้อยกว่าดาวฤกษ์ในกาแล็กซี E0</t>
  </si>
  <si>
    <t>1.นิวเคลียส   2.จาน  3. ฮาโล</t>
  </si>
  <si>
    <t>ที่เรามองเห็นคือส่วนจานของทางช้างเผือก</t>
  </si>
  <si>
    <t>1,000 ล้านปี</t>
  </si>
  <si>
    <t>นักวิทยาศาสตร์เชื่อว่ากาแล็กซีเกิดขึ้นจากการรวมตัวกันของกลุ่มแก๊สและฝุ่นในเอกภพหลังจากการระเบิดครั้งใหญ่ (Big Bang) ประมาณ 1,000 ล้านปี</t>
  </si>
  <si>
    <t>ภายในกาแล็กซีประกอบด้วยดาวฤกษ์ ฝุ่น แก๊ส และมวลสารมืด. กาแล็กซีส่วนใหญ่ยังประกอบด้วยหลุมดำขนาดมหึมาที่ใจกลางของกาแล็กซี</t>
  </si>
  <si>
    <t>กาแล็กซี่แมกเจลแลนใหญ่ กาแล็กซี่แมกเจลแลนเล็ก และ กาแล็กซี่แอนโดรเมดา</t>
  </si>
  <si>
    <t>กาแล็กซีรีประเภท E0 และ E7 แตกต่างกันในเรื่องรูปร่างและขนาดความรีของกาแล็กซี กาแล็กซี E0 มีรูปร่างใกล้เคียงกับทรงกลมมากที่สุด ส่วนกาแล็กซี E7 มีรูปร่างเป็นรีมากที่สุดหรือมีลักษณะแบนยาว</t>
  </si>
  <si>
    <t>1.นิวเคลียส
2.จาน
3.ดาวฤกษ์</t>
  </si>
  <si>
    <t>ดาวฤกษ์</t>
  </si>
  <si>
    <t xml:space="preserve">1,000 ล้านปี
</t>
  </si>
  <si>
    <t>จากการรวมตัวของกลุ่มแก๊สและฝุ่นต่างๆ หลังจากเหตุการณ์บิกแบง</t>
  </si>
  <si>
    <t>ดาวฤกษ์หลายแสนล้านดวง สสารระหว่างดาว แก๊ส ฝุ่น สสารมืด</t>
  </si>
  <si>
    <t>กาแล็กซี่แอนดรอเมดา
กาแล็กซี่แมเจลแลนใหญ่
กาแล็กซี่แมเจลแลนเล็ก</t>
  </si>
  <si>
    <t>แตกต่างกันที่รูปร่างและความรีของโครงสร้าง</t>
  </si>
  <si>
    <t>1.นิวเคลียส บริเวณแก่นหรือส่วนป่องตรงกลางกาแล็กซี่มีดาวฤกษ์หนาแน่นมากที่สุด
2.จาน เป็นบริเวณที่แบนออกเป็นระนาบประกอบไปด้วยฝุ่นและแก๊ส มีแขนเป็นแกลียวรอบแกนกาแล็กซี่
3.เฮโลบริเวณทรงกลมที่ล้อมรอบส่วนจานกาแล็กซี่เป็นบริเวณที่ปราศจากฝุ่นและแก๊สซึ่งพบแต่ดาวฤกษ์อายุมาก</t>
  </si>
  <si>
    <t>ส่วนหนึ่งของจานกาแล็กซี่ทางช้างเผือก</t>
  </si>
  <si>
    <t>เกิดขึ้นจากการรวมตัวของกลุ่มเเก๊สและฝุ่นต่างๆหลังจากเกิดเหตุการบิ๊กแบงประมาณ1000ล้านปี</t>
  </si>
  <si>
    <t>ดาวฤกษ์จำนวนมาก เนบิวลา และ สสารระหว่างดาว</t>
  </si>
  <si>
    <t>กาเเล็กซีเเมเจลแลนใหญ่ และ เเมเจลเเลนเล็ก</t>
  </si>
  <si>
    <t>E0 มีอายุมากสุดเเละเป็นวงกลม E7 มีอายุยังไม่มากเเละรูปร่างเป็นวงรี</t>
  </si>
  <si>
    <t>1. นิวเคลียส
2. ฮาโล
3. จาน</t>
  </si>
  <si>
    <t>มุมมองภายในของแผ่นจานของกาเเล็กซีทางช้างเผือก</t>
  </si>
  <si>
    <t>เกิดหลังบิกแบงประมาณ1000ล้านปี</t>
  </si>
  <si>
    <t>เกิดขึ้นจากการรวมตัวของกลุ่มแก๊สและฝุ่นต่าง ๆ หลังจากเหตุการณ์บิกแบง ประมาณ 1,000 ล้านปี</t>
  </si>
  <si>
    <t>ประกอบด้วยดาวฤกษ์จำนวนมาก เนบิวลา และ สสารระหว่างดาว</t>
  </si>
  <si>
    <t>กาแล็กซีแมเจลแลนใหญ่และเล็ก</t>
  </si>
  <si>
    <t>E0มีอายุมากและมีรูปร่างทรงกลม E7 มีอายุไม่มีและมีรูปร่างรีคล้ายรูปไข่</t>
  </si>
  <si>
    <t>1นิวเคลียส
2จาน
3ฮาโล</t>
  </si>
  <si>
    <t>มุมมองจากภายในของแผ่นจานของกาแล็กซีทางช้างเผือก</t>
  </si>
  <si>
    <t>การรวมตัวของกลุ่มแก๊สและฝุ่นต่างๆหลังจากเกิดบิกแบง</t>
  </si>
  <si>
    <t>ดาวฤกษ์ ฝุ่น แก๊ส เนบิวลา และวัตถุต่างๆ</t>
  </si>
  <si>
    <t>กาแล็กซี่แมกเจลแลนใหญ่ และกาแล็กซี่แมกเจลแลนเล็ก</t>
  </si>
  <si>
    <t>รูปร่างที่ไม่เหมือนกัน</t>
  </si>
  <si>
    <t>1.Dim
2.Bright
3.Dark</t>
  </si>
  <si>
    <t>ภาพของแนวระนาบจานกาแล็กซี</t>
  </si>
  <si>
    <t>ประมาณ1,000ล้านปี</t>
  </si>
  <si>
    <t>เอกภพกำเนิดจากบิกแบง ซึ่ทำให้เกิดสสารต่างๆเมื่อสสารรวมตัวกันเป็นระบบจจะเกิดกาแล็กซี</t>
  </si>
  <si>
    <t>ดาวฤกษ์จำนวนมาก เนบิวลา และสสารระหว่างดาว</t>
  </si>
  <si>
    <t>กาแล็กซีแมเจลแลนใหญ่และกาแล็กซีแมเจลแลนเล็ก</t>
  </si>
  <si>
    <t>E7จะมีความวงรีมากกว่าE0</t>
  </si>
  <si>
    <t>1)ดุมกาแล็กซีและนิวเคลียส
2)จานและระบบสุริยะ
3)ฮาโล</t>
  </si>
  <si>
    <t>จานกาแล็กซีทางช้างเผือก</t>
  </si>
  <si>
    <t>ดาวฤกษ์ กระจุกดาวสสารระหว่างดาว (แก๊สและ ฝุ่นธุลี) เนบิวลา และที่ว่างในอากาศ</t>
  </si>
  <si>
    <t>รูปทรงที่ไม่เหมือนกัน</t>
  </si>
  <si>
    <t>1.ใจกลางกาแช็กซี่
2.แขนกังหัน
3.ฮาโล / พื้นที่รอบนอก</t>
  </si>
  <si>
    <t>ภาพของแนวระนาบจานกาแล็กซี่</t>
  </si>
  <si>
    <t>สสารต่างๆรวมตัวกันเป็นระบบจนเกิดเป็นกาแล็กซี</t>
  </si>
  <si>
    <t>กาแล็กซีแอนดรอเมดา กาแล็กซีแมเจลแลนใหญ่ และกาแล็กซีแมลเจลแลนเล็ก</t>
  </si>
  <si>
    <t>กังหัน</t>
  </si>
  <si>
    <t>E0 เป็นวงกลม E7 เป็นวงรี</t>
  </si>
  <si>
    <t>1.นิวเคลียส 2.จาน 3.ระบบสุริยะ</t>
  </si>
  <si>
    <t>ดุมกาแล็กซี</t>
  </si>
  <si>
    <t>หลังจากเกิดบิ๊กแบงประมาณ 1,000ล้านปี</t>
  </si>
  <si>
    <t>สสารรวมตัวกันจนเกิดเป็นกาแล็กซี่</t>
  </si>
  <si>
    <t>ดาวฤกษ์จำนวนมาก เนบิวลา และสสารระหว่มงดาว</t>
  </si>
  <si>
    <t>กาแล็กซีแมแจลแลนใหญ่
กาแล็กซีแมเจลเล็ก
กาแล็กซีแอนดรอเมดา</t>
  </si>
  <si>
    <t>E0 เป็นวงกลม E7เป็นวงรี</t>
  </si>
  <si>
    <t>1.นิวเคลียส
2.จาน
3.ระบบสุริยะ</t>
  </si>
  <si>
    <t>เกิดจากการรวมตัวของกลุ่มแก็สและฝุ่นต่างๆวิวัฒนาการเป็นกลุ่มดวงดาวหรือกลายเป็นองค์ประกอบอื่นๆ</t>
  </si>
  <si>
    <t>ดาวฤกษ์, สสารระหว่างดาว (แก๊สและฝุ่นธุลี), เนบิวลา, กระจุกดาว, และสสารมืด</t>
  </si>
  <si>
    <t xml:space="preserve">กาแล็กซีแอนโดรเมดา และกลุ่มเมฆแมกเจลแลนใหญ่และเล็ก 
</t>
  </si>
  <si>
    <t>ภาพของแนวระนาบจากกาแล็กซี</t>
  </si>
  <si>
    <t>เกิดจากการรวมตัวของกลุ่มแก๊สและฝุ่นต่างๆวิวัฒนาการเป็นกลุ่มดวงดาวหรือกลายเป็นองค์ประกอบอื่นๆ</t>
  </si>
  <si>
    <t>ดาวฤกษ์สสารระหว่างดาว (แก๊สและฝุ่นธุลี) เนบิวลากระจุกดาว และสสารมืด</t>
  </si>
  <si>
    <t>กาอเล็กซีเเอนโดรเมดา และกลุ่มเมฆแมกเจลแลนใหญ่และเล็ก</t>
  </si>
  <si>
    <t xml:space="preserve">E0 คือมีรูปร่างรีน้อยที่สุดจะหาเป็นรหัส E7 แสดงว่ารูปร่างบ้างรีมากที่สุด </t>
  </si>
  <si>
    <t>1.dim
2.bright
3.dark</t>
  </si>
  <si>
    <t>ภาพของเเนวระนาบจานกาเเล็กซี</t>
  </si>
  <si>
    <t>เกิดในช่วง 1,000 ล้านปี - 13,800 ล้านปี</t>
  </si>
  <si>
    <t>เกิดจากการรวมตัวกันของหมู่ดาวฤกษ์และมีหลุมดำอยู่ใจกลางทำให้เกิดการวนรอบๆจนเป็นกาแล็กซี่ที่มีรูปร่าง</t>
  </si>
  <si>
    <t>ดาวฤกษ์ ดาวเคราะห์ เศษหิน เศษฝุ่น แก๊ส หลุมดำ น้ำ</t>
  </si>
  <si>
    <t xml:space="preserve">M31 Andromeda , Large Magellanic Cloud, 
Small Magellanic Cloud </t>
  </si>
  <si>
    <t>E0 จะเป็นกาแล็กซี่ที่มีอายุมากเพราะดาวฤกษ์ส่วนใหญ่จะรวมตัวกันจนกลม</t>
  </si>
  <si>
    <t>1. นิวเคลียส
2. จาน
3. ฮาโล</t>
  </si>
  <si>
    <t>จานมุมมองแบนราบ</t>
  </si>
  <si>
    <t>1,000 ล้านปี - 13,800 ล้านปี</t>
  </si>
  <si>
    <t>เกิดจากการรวมตัวของหมู่ดาวฤกษ์กับหลุมดำอยู่ใจกลางทำให้เกิดการวนรอบๆจนเป็นกาแล็กซี่</t>
  </si>
  <si>
    <t xml:space="preserve">ดาวฤกษ์ ดาวเคราะห์ เศษหิน เศษฝุ่น แก็ส หลุมดำ </t>
  </si>
  <si>
    <t>M31 Andromeda , Large Magellanic Cloud , Small Magellanic Cloud</t>
  </si>
  <si>
    <t>E0 จะเป็นกาแล็กซีที่มีอายุมากเพราะดาวฤกษ์ส่วนใหญ่จะรวมกันเป็นกลุ่ม</t>
  </si>
  <si>
    <t>1.นิวเคลียส 2.จาน 3.ฮาโล</t>
  </si>
  <si>
    <t>จานมุมมองแบนรอบ</t>
  </si>
  <si>
    <t>1000 - 13800 ล้านปี</t>
  </si>
  <si>
    <t>การรวมตัวของกลุ่มก๊าซและฝุ่นต่างๆหลังการเกิดบิกแบง</t>
  </si>
  <si>
    <t>ดาวฤกษ์
ดาวเคราะห์และระบบสุริยะ
ก๊าซและฝุ่น (เนบิวลา)
หลุมดำ
สสารมืด
รังสีและพลังงานต่าง ๆ</t>
  </si>
  <si>
    <t>กาแล็กซีแอนดรอเมดา กาแล็กซีแมเจลแลนใหญ่ และ กาแล็กซีแมเจลแลนเล็ก</t>
  </si>
  <si>
    <t>E0 มีความเป็นวงกลม
E7 มีความเป็นวงรี</t>
  </si>
  <si>
    <t>1. ใจกลางกาแล็กซี่
2.  แขนกังหัน
3.  ฮาโล / พื้นที่รอบนอก</t>
  </si>
  <si>
    <t>1,000ล้านปีหลังจากบิกแบง</t>
  </si>
  <si>
    <t>เกิดจากการรวมตัวกันของกลุ่มแก๊สและฝุ่นต่างๆ</t>
  </si>
  <si>
    <t>ดาวฤกษ์จำนวนมาก ฝุ่นละออง ดาวเคราะห์</t>
  </si>
  <si>
    <t xml:space="preserve">กาแล็กซีแอนดรอเมดา กาแล็กซีแมเจลแลนใหญ่ กาแล็กซีแมเจลแลนเล็ก </t>
  </si>
  <si>
    <t>E7มีความรีมากกว่าE0</t>
  </si>
  <si>
    <t>1 นิวเคลียส
2 จาน
3 ดุมกาแล็กซี</t>
  </si>
  <si>
    <t>จานของกาแล็กซีทางช้างเผือก</t>
  </si>
  <si>
    <t>13800ล้านปี</t>
  </si>
  <si>
    <t>เกิดขึ้นได้จากการรวมตัวของอะตอมของฮีเลียมและอะตอมของไฮโดรเจน</t>
  </si>
  <si>
    <t xml:space="preserve">1 ระบบสุริยะ 2 นิวเคลียส 3 จาน </t>
  </si>
  <si>
    <t>1 กาเเล็กซีเเมเจลเเลนเล็ก 2กาเเล็กซี่เเมเจลเเลนใหญ่ 3กาเเล็กซีเเอนดรอเมดา</t>
  </si>
  <si>
    <t>E0 อีศูนย์ยังตั้งตรงไม่มีความเอียง เเต่E7เริ่มมีความเอียงและขนาดเล็กลง</t>
  </si>
  <si>
    <t>1นิวเคลียส 2จาน 3ฮาโล</t>
  </si>
  <si>
    <t>จาน</t>
  </si>
  <si>
    <t>เกิดหลังบิกแบงประมาณ 1,000 ล้านปี</t>
  </si>
  <si>
    <t>หลังจากการเกิดบิกแบงทำให้สสารต่างๆมารวมตัวกันเป็นระบบ</t>
  </si>
  <si>
    <t>ดาวฤกษ์จำนวนมาก , เนบิวลา , สสารระหว่างดาว</t>
  </si>
  <si>
    <t>กาแล็กซีแมเจลแลนใหญ่ , กาแล็กซีแมเจลแลนเล็กและกาแล็กซีแอนดรอเมดา</t>
  </si>
  <si>
    <t>E0 มีอายุที่ยาวนานกว่า E7</t>
  </si>
  <si>
    <t>1. นิวเคลียส 2.จาน 3.ฮาโล</t>
  </si>
  <si>
    <t>แถบทางช้างเผือก</t>
  </si>
  <si>
    <t>หลังจากช่วงเวลา 1,000 ล้านปี</t>
  </si>
  <si>
    <t>มาจากการเกิดสสารต่าง เมื่อสสารรวมตัวกันเป็นระบบจะเกิดเป็นกาแล็กซี่</t>
  </si>
  <si>
    <t>กาแล็กซี่แอนดรอเมดา กาแล็กซี่แมเจลแลนใหญ่และกาแล็กซี่แมเจลแลนเล็ก</t>
  </si>
  <si>
    <t>E0 มีอายุมากกว่าและกลมกว่า E7</t>
  </si>
  <si>
    <t>1)นิวเคลียส 2)จาน 3)ฮาโล</t>
  </si>
  <si>
    <t>หลังจากเกิดบิกแบงทำให้สสารต่างๆมารวมตัวกันจนเป็นระบบ จะเกิดกาแล็กซีรุ่นแรกและมีวิวัฒนาการมาจนปัจจุบัน</t>
  </si>
  <si>
    <t>ประกอบด้วยดาวฤกษ์จำนวนมาก เนบิวลา และสสารระหว่างดาว</t>
  </si>
  <si>
    <t>E0 มีอายุมากกว่า E7</t>
  </si>
  <si>
    <t>หลังจากกำเนิดบิกแบงทำให้เกิดสสารต่างๆ เมื่อสสารรวมตัวกันเป็นระบบจะเกิดกาเล็กซี่รุ่นแรก</t>
  </si>
  <si>
    <t>กาเล็กซี่แมเจลแลนใหญ่ กาแล็กซีแอนดรอเมดา และ กาแล็กซี่แมเจลแลนเล็ก</t>
  </si>
  <si>
    <t>E0มีอายุมากกว่าE7</t>
  </si>
  <si>
    <t>ประมาณ 1,000ล้านปีหลังบิกเเบง</t>
  </si>
  <si>
    <t>เกิดจากบิกเเบง ทำให้เกิดสสารต่างๆ เมื่อสสารรวมตัวกันเป็นระบบจะเกิดกาเเล็กซี</t>
  </si>
  <si>
    <t>ประกอบด้วยดาวฤกษ์จำนวนมาก เนบิวลา เเละสสารระหว่างดาว</t>
  </si>
  <si>
    <t>กาเเล็กซีเมเจลเเลนเล็ก กาเเล็กซีเมเจลเเลนใหญ่
กาเเล็กซีเเอนดรอเมดา</t>
  </si>
  <si>
    <t>E0อายุมากกว่า กลมกว่า E7</t>
  </si>
  <si>
    <t>เกิดหลังบิกแบงประมาณ1,000ล้านปี</t>
  </si>
  <si>
    <t>เกิดจากการรวมตัวของกลุ่มแก๊สและฝุ่นต่างๆหลังจากเหตุการณ์บิกแบง ประมาณ1,000ล้านปี</t>
  </si>
  <si>
    <t>E0มีอายุมากและมีรูปร่างทรงกลม E7มีอายุไม่มากและมีรูปร่างรีคล้ายไข่</t>
  </si>
  <si>
    <t>1)นิวเคลียส
2)จาน
3)ฮาโล</t>
  </si>
  <si>
    <t>เกิดขึ้นจากการรวมตัวของกลุ่มแก๊สและฝุ่นต่างๆหลังจากเหตุการณ์บิกแบง ประมาณ1000ล้านปี</t>
  </si>
  <si>
    <t>E0มีอายุมากกว่าและมีรูปร่างทรงกลม
E7 มีอายุน้อยกว่าและมีรูปร่างทรงรี</t>
  </si>
  <si>
    <t>มุมมองจากภายในของแผ่นจานและกาแล็กซีทางช้างเผือก</t>
  </si>
  <si>
    <t>13,800ล้านปีแสง</t>
  </si>
  <si>
    <t>เกิดจากอะตอมของไฮโดรเจนและฮีเลียมรวมตัวกันด้วยแรงโน้มถ่วง</t>
  </si>
  <si>
    <t xml:space="preserve">นิวเคลียส , จาน , ดุมกาแล็กซี่ , ฮาโล </t>
  </si>
  <si>
    <t>กาแล็กซีแมเจลแลนใหญ่ , กาแล็กซีแมเจแลนเล็ก</t>
  </si>
  <si>
    <t>กาแล็กซีประเภทE0 มีลักษณะเป็นทรงกลมกว่ากาแล็กซีประเภทE7</t>
  </si>
  <si>
    <t>1.นิวเคลียส 2.จาน 3.เฮโล</t>
  </si>
  <si>
    <t>ดาวฤกษ์จำนมาก ดาวเคราะห์ ฝุ่นละออง</t>
  </si>
  <si>
    <t>กาแล็กซีแอนดรอเมดา กาแล็กซีแมเจลแลนใหญ่ กาแล็กซีแมเจลแลนเล็ก</t>
  </si>
  <si>
    <t>1.)นิวเคลียส
2.)จาน
3.)ดุมกาแล็กซี</t>
  </si>
  <si>
    <t>นางสาวพรสวรรค์ ปานทอง</t>
  </si>
  <si>
    <t>เกิดหลังประมาณ1,000ล้านปี</t>
  </si>
  <si>
    <t>เกิดจากการรวมตัวของแก็สและฝุ่นต่างๆ</t>
  </si>
  <si>
    <t>ดาวฤกษ์จำนวนมาก เนบิวลา และสสารระหว่างดาว ฝุ่นละออง</t>
  </si>
  <si>
    <t>กาแล็กซีแมเจลแลนใหญ่ และกาแล็กซีแมเจลแลนเล็ก</t>
  </si>
  <si>
    <t>กาแล็กซีe7มีความรีมากกว่าe0</t>
  </si>
  <si>
    <t>1.นิวเคลียส
2.ดุมกาแล็กซี
3.จาน</t>
  </si>
  <si>
    <t>1,000 ล้านปีหลังจากบิกแบง</t>
  </si>
  <si>
    <t>E7 มีความรีมากกว่า E0</t>
  </si>
  <si>
    <t>1. นิวเคลียส
2. จาน
3. ดุมกาแล็กซี</t>
  </si>
  <si>
    <t>หลังเกิดบิกแบงประมาณ 1,000 ล้านปี</t>
  </si>
  <si>
    <t>ดาวฤกษ์จำนวนมาก เนบิวลา และสสารระหว่างดาวอยู่รวมกันด้วยแรงโน้มถ่วง</t>
  </si>
  <si>
    <t>E0 มีรูปร่างรีน้อยที่สุด แต่ E7 มีความรีมากที่สุด</t>
  </si>
  <si>
    <t>1.ดุมกาแล็กซีและนิวเคลียส 2.จาน 3.ฮาโล</t>
  </si>
  <si>
    <t>ดาวฤกษ์จำนวนมากรวมทั้งระบบสุริยะอยู่รวมกันด้วยแรงโน้มถ่วง</t>
  </si>
  <si>
    <t>ประกอบด้วยดาวฤกษ์จำนวนมาก เนบิวลาและสสารระหว่างดาว</t>
  </si>
  <si>
    <t>กาแล็กซีแมเจลแลนใหญ่,กาแล็กซีแมเจนแลนเล็ก,กาแล็กซีแอนดรอเมดา</t>
  </si>
  <si>
    <t>E0รูปร่างเป็นวงรีน้อยที่สุดเกือบจะกลมแต่E7มีรูปร่างวงรีมากที่สุด</t>
  </si>
  <si>
    <t xml:space="preserve">1.ดุมกาแล็กซีและนิวเคลียส
2.จาน
ฮาโล
</t>
  </si>
  <si>
    <t>ส่วนดุมกาแล็กซี</t>
  </si>
  <si>
    <t>1000ล้านปีหลังเกิดบิกแบง</t>
  </si>
  <si>
    <t>ฝุ่นละออง ดาวเคราะห์ ดาวฤกษ์จำนวนมาก</t>
  </si>
  <si>
    <t>E7มีความรีมากกว่าEO</t>
  </si>
  <si>
    <t>น.ส.พิชญาภัคร สมิทธิวิโรจน์</t>
  </si>
  <si>
    <t>ช่วง1,000ล้านปี</t>
  </si>
  <si>
    <t>E0จะเป็นทรงกลม ส่วนE7เป็นทรงรี</t>
  </si>
  <si>
    <t>1.นิวเคลียส อยู่ตรงกลาง เป็นส่วนที่มีดาวฤกษ์หนาแน่นมากที่สุด
2.จาน แบนออกเป็นระนาบประกอบไปด้วยฝุ่นและแก๊ส
3.ฮาโล บริเวณทรงกลมที่ล้อมรอบส่วนจานกาแล็กซีเป็นบริเวณที่ปราศจากฝุ่นแก๊ส พบดาวฤกษ์อายุมาก</t>
  </si>
  <si>
    <t>แถบสว่างคือจานกาแล็กซี ส่วนบริเวณที่เห็นเป็นแถบฝ้าชัดเจนจะเป็นแสงของดาวฤกษ์ที่มาจากใจกลางของนิวเคลียส</t>
  </si>
  <si>
    <t>1000ล้านปี ถึง13800ล้านปี</t>
  </si>
  <si>
    <t>กาแล็กซีกำเนิดจากการรวมตัวกันของก๊าซและฝุ่นในจักรวาลยุคแรก ผ่านแรงโน้มถ่วง และอิทธิพลของสสารมืด จนเกิดเป็นดาวฤกษ์ กลุ่มดาว และในที่สุดรวมตัวเป็นกาแล็กซีอย่างที่เราเห็นในปัจจุบัน</t>
  </si>
  <si>
    <t>ดาวฤกษ์ ระบบดาว กลุ่มดาว เนบิวลา ก๊าซ ฝุ่น สสารมืด และมักมีหลุมดำมวลมหาศาลอยู่ตรงกลาง</t>
  </si>
  <si>
    <t>กาแล็กซีแอนดรอเมดา กับ กาแล็กซีแมเจลแลนใหญ่และเล็ก</t>
  </si>
  <si>
    <t>E0 เป็นกาแล็กซีรีที่ กลมที่สุด
E7 เป็นกาแล็กซีรีที่ รีมากที่สุด</t>
  </si>
  <si>
    <t>แผ่นจานและแขนกังหันของกาแล็กซีทางช้างเผือก</t>
  </si>
  <si>
    <t>หลังบิกแบงเกิดประมาณ1,000ล้านปี</t>
  </si>
  <si>
    <t>เกิดจากอนุภาคมูลฐานรวมตัวกันจนเกิดเป็นอะตอมของธาตุไฮโดรเจน และ ฮีเลียม ซึ่งเป็นธาตุตั้งต้นที่ทำให้เกิดกาแลกซี่</t>
  </si>
  <si>
    <t>กาแล็กซีแมเจลแลนใหญ่ กาแล็กซี่แมเจลแลนเล็ก กาแล็กซีแอนดรอเมดา</t>
  </si>
  <si>
    <t>E0มีความกลม แค่ E7 มีความกลมแบน</t>
  </si>
  <si>
    <t>1. นิวเคลียส
2. 
3. ฮาโล</t>
  </si>
  <si>
    <t xml:space="preserve">จาน </t>
  </si>
  <si>
    <t>ประมาณ1,000ล้านปีหลังเกิดบิกแบง</t>
  </si>
  <si>
    <t>เกิดจากสสารรวมตัวกันเป็นระบบ</t>
  </si>
  <si>
    <t xml:space="preserve">ประกอบด้วยดาวฤกษ์จำนวนมาก เนบิวลาและสสารต่างๆ </t>
  </si>
  <si>
    <t>กาแล็กซีเพื่อนบ้าน ได้แก่ แอนดรอเมดา แมเจลแลนใหญ่ แมเจลแลนเล็ก</t>
  </si>
  <si>
    <t>ประเภท E0 จะเป็นกาแล็กซีทรงรีที่มีรูปร่างเกือบกลม
ส่วน ประเภท E7 จะเป็นกาแล็กซีทรงรีที่มีความเรียวยาวมากที่สุด</t>
  </si>
  <si>
    <t>1.ดุมกาแล็กซี
2.จาน
3.ฮาโล</t>
  </si>
  <si>
    <t>ประมาณ1000ล้านปีหลังเกิดบิกแบง</t>
  </si>
  <si>
    <t>ประกอบด้วยดาวฤกษ์จำนวนมาก เนบิวลา และสสารต่างๆ</t>
  </si>
  <si>
    <t>กาแล็กซี่เพื่อนบ้าน ได้แก่ ซีแอนดรอเมดา แมเจลแลนใหญ่ และแมแจลแลนเล็ก</t>
  </si>
  <si>
    <t>E0 เป็นกาแล็กซีรีที่เกือบกลม
ส่วนประเภท E7 เป็นกาแล็กซีรีที่มีความเรียวยาวมากที่สุด</t>
  </si>
  <si>
    <t>1=ดุมกาแล็กซี่
2=จาน
3=ฮาโล</t>
  </si>
  <si>
    <t>เกิดหลังจากบิกแบงประมาณ1,000ล้านปี</t>
  </si>
  <si>
    <t>สสารต่างๆในเอกภพรวมตัวกัน</t>
  </si>
  <si>
    <t>กาแล็กซีแอนดรอเมดา กาแล็กซีแมเจลแลนใหญ่ กาแล็กซีแอนดรอเมดาเล็ก</t>
  </si>
  <si>
    <t>E0มีความรีน้อยสุด,E7มีความรีมากสุด</t>
  </si>
  <si>
    <t>1นิวเคลียส
2ระบบสุริยะ
3ฮาโล</t>
  </si>
  <si>
    <t>หลังบิกแบงประมาณ 1,000 ล้านปี</t>
  </si>
  <si>
    <t>ประกอบด้วยดาวฤกษ์จำนวนมาก เนบิวลา และสสารระหว่างดาว ซึ่งอยู่รวมกันด้วยแรงโน้มถ่วง</t>
  </si>
  <si>
    <t>กาแล็กซีเพื่อนบ้าน ได้แก่ กาแล็กซีแมเจลแลนใหญ่ กาแล็กซีแมเจลแลนเล็ก และกาแล็กซีแอนดรอเมดา</t>
  </si>
  <si>
    <t>E0 มีรูปร่างทรงกลม E7 มีรูปร่างทรงรี</t>
  </si>
  <si>
    <t>หมายเลข 1 คือนิวเคลียส หมายเลข 2 คือจาน หมายเลข 3 คือฮาโล</t>
  </si>
  <si>
    <t>หลังบิกแบงประมาณ1000ล้านปี</t>
  </si>
  <si>
    <t>ประกอบด้วยดาวฤกษ์จำนวนมาก เนบิลลาและสสารระหว่างดาว ซึ่งอยู่รวมกันด้วยแรงโน้มถ่วง</t>
  </si>
  <si>
    <t>ประกอบด้วยดาวฤกษ์จำนวนมาก เนบิลลาและสสารระหว่างดาว</t>
  </si>
  <si>
    <t>กาแล็กซีแมเจลแลนใหญ่ กาแล็กซีแมเจลแลนเล็ก กาแล็กซีแอนดรอเมดา</t>
  </si>
  <si>
    <t>E0ทรงกลม E7ทรงรี</t>
  </si>
  <si>
    <t>400ล้านปีหลังจากเกิดบิกแบง</t>
  </si>
  <si>
    <t>เชื่อว่ากาแล็คซี่เกิดจากการรวมตัวของฝุ่นและก๊าซ</t>
  </si>
  <si>
    <t>ดาวฤกษ์ ดาวเคราะห์ เนบิวลา หลุมดำ สสารมืด และก๊าซต่างๆ</t>
  </si>
  <si>
    <t>กาแล็คซี่เอนโดรเมดา</t>
  </si>
  <si>
    <t>E0มีรูปร่างกลม ส่วนE7มีรูปร่างที่รี</t>
  </si>
  <si>
    <t>1นิวเคลียส บริเวณแก่นตรงกลาง มีดาวฤกษ์หนาแน่นมากที่สุด 2จาน เป็นบริเวณที่มีลักษณะแบนมีฝุ่น ก๊าซ และมีแขนหมุนเป็นเกลียวรอบแกนกาแล็คซี่ 3เฮโล บริเวณทรงกลมที่ล้อมรอบส่วนจานกาแล็คซี่ ซึ่งปราศจากฝุ่นและก๊าซและจะพบแต่ดาวฤกษ์อายุมาก</t>
  </si>
  <si>
    <t>จานของกาแล็คซี่ทางช้างเผือก</t>
  </si>
  <si>
    <t>ประกอบด้วยดาวฤกษ์จำนวนมาก เนบิวลาและสสารต่างๆ</t>
  </si>
  <si>
    <t>แอนดรอเมดา แมเจลแลนใหญ่ แมเจลแลนเล็ก (กาแล็กซีเพื่อนบ้าน)</t>
  </si>
  <si>
    <t>E0จะเป็นทรงรีที่เกือบกลม ส่วนE7 จะเป็นทรงรีที่มีความเรียวยาวมากที่สุด</t>
  </si>
  <si>
    <t>เกิดจากอะตอมธาตุไฮโดรเจนและฮีเลียมรวมตัวกันด้วยแรงโน้มถ่วง</t>
  </si>
  <si>
    <t>ระบบดาวฤกษ์ ดุมกาแล็กซี นิวเคลียส จาน และ ฮาโล</t>
  </si>
  <si>
    <t>แอนดรอแมดา,แมแจลแลนใหญ่ และ แมแจลแลนเล็ก</t>
  </si>
  <si>
    <t>E0 เป็นกาแล็กซีเลนส์ซึ่งมีอายุมากกว่า E7 ซึ่งเป็นกาแล็กซีทรงรี</t>
  </si>
  <si>
    <t>1.นิวเคลียส/จุดศูนย์กลางกาแล็กซี
2.จาน
3.ฮาโล</t>
  </si>
  <si>
    <t>นิวเคลียส ดุมกาแล็กซี และ จานบางส่วน</t>
  </si>
  <si>
    <t>300-400 ล้านปี หลังจากเกิดบิกแบง</t>
  </si>
  <si>
    <t>กาแล็กซีเกิดจากการรวมตัวของก๊าซและฝุ่นภายใต้แรงโน้มถ่วงในจักรวาลยุคแรก</t>
  </si>
  <si>
    <t>ดาวฤกษ์ กลดาวเคราะห์ ก๊าซ ฝุ่น กระจุกดาว หลุมดำ สสารมืด</t>
  </si>
  <si>
    <t>กาแล็กซีแอนโดรเมดา</t>
  </si>
  <si>
    <t>รูปร่าง ความรี</t>
  </si>
  <si>
    <t>1 แขนกังหัน 2 ศูนย์กลางดาราจักร 3 ฮาโล</t>
  </si>
  <si>
    <t>สสารต่างๆรวมตัวกันเป็นระบบเกิดกาแล็กซี่รุ่นแรกและวิวัฒนาการมาจนกระทั่งปัจจุบัน</t>
  </si>
  <si>
    <t>ดาวฤกษ์จำนวนมาก(นิวเคลียส) เนบิวลา สสารระหว่างดาว</t>
  </si>
  <si>
    <t xml:space="preserve">E0 มีลักษณะเกือบกลม
E7 มีลักษณะรีมาก 
</t>
  </si>
  <si>
    <t>1 นิวเคลียส 2 จานของกาแลกซี 3 ฮาโล</t>
  </si>
  <si>
    <t>ส่วนของแผ่นจานและแขนกังหันของกาแล็กซีทางช้างเผือก</t>
  </si>
  <si>
    <t>300-500 ล้านปี</t>
  </si>
  <si>
    <t>กาแล็กซีเกิดจากดาวฤกษ์หมุนรอบกันจนเกิดกาแล็กซี</t>
  </si>
  <si>
    <t>ดาวฤกษ์หลายแสนล้านดวง วัตถุอื่นๆทั้งเนบิวลา และสสารระหว่างดาว</t>
  </si>
  <si>
    <t xml:space="preserve">Andromeda Galaxy </t>
  </si>
  <si>
    <t>ทั้งคู่เป็นกาแล็กซีรีประเภทวงรี แต่มีความต่างกันที่ความรีของรูปร่างซึ่ง E0 มีความรีที่น้อยกว่า E7</t>
  </si>
  <si>
    <t>1.นิวเคลียส ส่วนป่องตรงกลางมีดาวฤกษ์อยู่หนาแน่นและมีอายุมาก
2.เป็นส่วนจาน ส่วนที่แบนออกเป็นระนาบ มีทั้งดาวฤกษ์เกิดใหม่และวัยกลางๆ เป็นที่ตั้งระบบสุริยะ
3.ฮาโล เป็นบริเวณที่ล้อมรอบกาแล็กซีเป็นทรงกลม</t>
  </si>
  <si>
    <t>หลังจากเกิดบิ๊กแบง</t>
  </si>
  <si>
    <t>ดาวฤกษ์ ฝุ่น แก๊ส ดาวอายุน้อยอุณหภูมิสูง</t>
  </si>
  <si>
    <t>แอนโดรเมดา</t>
  </si>
  <si>
    <t>E0 เป็นทรงเลนส์ E7เป็นทรงรี</t>
  </si>
  <si>
    <t>1คือนิวเคลียส 2คือจาน 3คือฮาโล</t>
  </si>
  <si>
    <t>ดาวฤกษ์ที่อยู่กันอย่างหนาแน่นในทางช้างเผือก</t>
  </si>
  <si>
    <t>E0เป็นทรงเลนส์ E7เป็นทรงรี</t>
  </si>
  <si>
    <t>1-นิวเคลียส 2-จาน 3-ฮาโล</t>
  </si>
  <si>
    <t>1,000ล้านปี-13,800ล้านปี หลังเกิดบิกแบง</t>
  </si>
  <si>
    <t>กำเนิดเมื่อ1000ล้านปีก่อนหลังเกิดบิกแบง ซึ่งเกิดจากการที่สสารต่างๆมารวมตัวกันเป็นระบบ</t>
  </si>
  <si>
    <t>กาแล็กซีแอนดรอเมดา กาแล็กซีเเมเจลแลนใหญ่ และกาแล็กซีแมเจลแลนเล็ก</t>
  </si>
  <si>
    <t>กาแล็กซีซีรีประเภทe0จะมีรูปร่างที่กลมมากที่สุดเมื่อเทียบกับกาแล็กซี่ประเภทซีรีทั้งหมดส่วนกาแล็กซีซีรีประเภทe7จะมีรูปร่างที่เป็นทรงรีที่สุดเมื่อเทียบกับกาแล็กซีประเภทซีรีทั้งหมด</t>
  </si>
  <si>
    <t>เอกภพกำเนิดมาจากบิกเเบงซึ่งทำให้เกิดสสารต่างๆเมื่อสสารรวมตัวกันเป็นระบบจะเกิดกาเเล็กซีรุ่นเเรกเเละมีวิวัฒนาการมาจนกระทั่งปัจจุบัน</t>
  </si>
  <si>
    <t>ดาวฤกษ์จำนวนมาก เนบิวลาเเละสสารระหว่างดาวซึ่งรวมอยู่กันด้วยเเรงโน้มถ่วง</t>
  </si>
  <si>
    <t>กาเเลกซีเเอนดรอเมดา กาเเล็กซีเเมเจลเเลนใหญ่ กาเเล็กซีเเมเจลเเลนเล็ก</t>
  </si>
  <si>
    <t>ระยะเวลาในการเกิดกาเเล็กซี</t>
  </si>
  <si>
    <t>บริเวณใจกลางกาเเล็กซีที่มีดาวฤกษ์จำนวนมากซึ่งอยู่ในทิศทางกลุ่มดาวคนยิงธนู</t>
  </si>
  <si>
    <t>ช่วง1000ล้านปีหลังบิกแบง</t>
  </si>
  <si>
    <t>กำเนิดขึ้นจากการรวมกลุ่มของก๊าสและฝุ่นต่างๆและวิวัฒาการเป็นกาแล็กซี่ หลังจากประมาณ1000ล้านปีของการระเบิดบิกแบง</t>
  </si>
  <si>
    <t>ดาวฤกษ์ กระจุกดาว สสารระหว่วงดาว เนบิวล่า และที่ว่าฃในอากาศ</t>
  </si>
  <si>
    <t xml:space="preserve">กาแล็กซีแมกเจลแลนใหญ่ กาแล็กซีแมกเจลแลนเล็ก และกาแล็กซีแอนโดรเมดา </t>
  </si>
  <si>
    <t>E0 จะมีความวงรีน้อยที่สุด ส่วนE7จะมีความเป็นวงรีมากที่สุด</t>
  </si>
  <si>
    <t>เกิดจากการรวมตัวของกลุ่มแก๊สและฝุ่นภายหลังเหตุการณ์บิ๊กแบง ประมาณ 1,000 ล้านปี</t>
  </si>
  <si>
    <t>ดาวฤกษ์จำนวนหลายแสนดวง</t>
  </si>
  <si>
    <t>กาแล็กซีแมกเจลแลนใหญ่ และ กาแล็กซีแมกเจลแลนเล็ก</t>
  </si>
  <si>
    <t xml:space="preserve">E7 มีลักษณะรีมากกว่า E0 </t>
  </si>
  <si>
    <t>1.นิวเคลียส
2.จาน
3.เฮโล</t>
  </si>
  <si>
    <t>300-500ล้านปี</t>
  </si>
  <si>
    <t>ดาวฤกษ์หลายแสนล้านดวง วัตถุอื่นๆทั้งเนบิวลา และสสารระหว่างดวงดาว</t>
  </si>
  <si>
    <t>Andromeda galaxy</t>
  </si>
  <si>
    <t>ทั้งคู่เป็นกาแล็กซีรีประเภทวงรี แต่มีความต่างกันที่ความรีของรูปร่าง ซึ่งE0มีความรีที่น้อยกว่าE7</t>
  </si>
  <si>
    <t>1.นิวเคลียส ส่วนป่องตรงกลางมีดาวฤกษ์อยุ่หนาแน่นและมีอายุมาก
2.เป็นส่วนจาน ส่วนที่แบนออกเป็นระนาบ มีทั้งดาวฤกษ์เกิดใหม่และวัยกลางเป็นที่ตั้งระบบสุริยะ
3.ฮาโล เป็นบริเวณที่ล้อมรอบกาแล็กซี่เป็นทรงกลม</t>
  </si>
  <si>
    <t>13,800ล้านปีหลังเกิดบิ๊กแบง</t>
  </si>
  <si>
    <t>เกิดจากการรวมตัวการของธาตุไฮโดรเจนและฮีเลียม</t>
  </si>
  <si>
    <t>นิวเคลียส จาน ฮาโล ดุมกาแล็กซี</t>
  </si>
  <si>
    <t>กาแล็กซีแมเจลแลนใหญ๋ กาแล็กซีแมเจลแลนเล็ก กาแล็กซีแอนดรอเมดา</t>
  </si>
  <si>
    <t xml:space="preserve">รูปร่างของกาแล็กซี E7 จะมีความรีมากกว่าและมีวิวัฒนาการน้อยกว่า กาแล็กซี E0 </t>
  </si>
  <si>
    <t>1 นิวเคลียส เป็นส่วนที่มีดาวฤกษ์รวมตัวกันอย่างหนาแน่น
2 จาน เป็นส่วนที่มีดาวฤกษ์กระจายล้อมรอบนิวเคลียส ในลักษณะกังหัน
3 ฮาโล มีลักษณะเป็นทรงกลมขนาดกว้างคลอบคลุมกาแล็กซี</t>
  </si>
  <si>
    <t>การรวมตัวของฝุ่นละกลุ่มแก๊สต่างๆ</t>
  </si>
  <si>
    <t>ดาวฤกษ์จำนวนมาก ฝุ่น ดาวเคราะห์</t>
  </si>
  <si>
    <t>กาแล็กซีแอนดรอมา กาแล็กซีแมเจลแลนใหญ่ กาเล็กซีแมเจลแลนเล็ก</t>
  </si>
  <si>
    <t>E7มีความรีกว่าE0</t>
  </si>
  <si>
    <t>1.นิวเคลียส
2.จาน
3.ดุมกาแล็กซี</t>
  </si>
  <si>
    <t>1000ล้านปีหลังบิกแบง</t>
  </si>
  <si>
    <t>ประกองด้วยดาวฤกษ์จำนวนมาก เนบิวลาและสสารต่างๆ</t>
  </si>
  <si>
    <t>กาแล็กซี่เพื่อนบ้านได้แก่ แอนดรอเมดา แมเจลแลนใหญ่ แมเจลแลนเล็ก</t>
  </si>
  <si>
    <t>ประเภท E0 จะเป็นกาแล็กซี่ทรงรีที่มีรูปร่างเกือบกลมส่วนประเภท E7 จะเป็นกาแล็กซี่ทรงรีที่มีความเรียวยาวมากที่สุด</t>
  </si>
  <si>
    <t>1.ดุมกาแล็กซี่
2.จาน
3.ฮาโล</t>
  </si>
  <si>
    <t>การรวมตัวของดาวฤกษ์มากมายหลายล้านดวงและองค์ประกอบอื่นๆ</t>
  </si>
  <si>
    <t>ดาวฤกษ์ แก๊ส หลุมดำ และอื่นๆ</t>
  </si>
  <si>
    <t>กาแล็กซีแมกเจลแลนใหญ่ กาแล็กซีแมกเจลแลนเล็ก
กาแล็กซีแอนโดรเมดา</t>
  </si>
  <si>
    <t>E0ทรงกลม เกิดหลัง
E7ทรงรี เกิดก่อน</t>
  </si>
  <si>
    <t>1.galaxy center 2.จานส่วนที่แบนออกเป็นระนาบ
3.Halo</t>
  </si>
  <si>
    <t>แขนของกาแล็กซี</t>
  </si>
  <si>
    <t>เกิดจากกลุ่มแก๊สซึ่งยึดเหนี่ยวด้วยแรงโน้มถ่วงแยกเป็นกลุ่มๆแต่ละกลุ่มกำเนิดเป็นดาวฤกษ์จำนวนมาก</t>
  </si>
  <si>
    <t xml:space="preserve">ดาวฤกษ์ กระจุกสสารระหว่างดาว เนบิวลา </t>
  </si>
  <si>
    <t>กาแล็กซีแมกเจลแลนใหญ่
กาแลกซีแมกเจลแลนเล็ก
กาแล็กซีแอนโดรเมดา</t>
  </si>
  <si>
    <t>เกิดจากการรวมตัวของกลุ่มก๊าซขนาดใหญ่ที่ยุบตัวแล้วหมุน</t>
  </si>
  <si>
    <t>ดาวฤกษ์หลายแสนล้านดวง ดาวเคราะห์ เนบิวลา สสารระหว่างดาว</t>
  </si>
  <si>
    <t>แมกเจลแลนใหญ่ แมกเจลเลนเล็ก แอนโครเมดา</t>
  </si>
  <si>
    <t>E0เกิดก่อนE7</t>
  </si>
  <si>
    <t>ประมาณ 1 พันล้านปี</t>
  </si>
  <si>
    <t>การรวมตัวของกลุ่มแก๊สและฝุ่นต่าง ๆ หลังเหตุการณ์บิกแบงประมาณ 1 พันล้านปี</t>
  </si>
  <si>
    <t>ดาวฤกษ์จำนวนมาก กลุ่มดาว เนบิวลา ฝุ่นและแก๊ส รวมถึงที่ว่างในอากาศเป็นส่วนใหญ่</t>
  </si>
  <si>
    <t>กาแล็กซีเมฆแมกเจลแลนใหญ่ และกาแล็กซีเมฆแมกเจลแลนเล็ก นอกจากนี้ ยังมีกาแล็กซีแอนดรอเมดา (Andromeda) ซึ่งสามารถมองเห็นเป็นรอยเปื้อนได้ หากรู้ตำแหน่งที่ต้องมอง</t>
  </si>
  <si>
    <t>ความกลมที่กลมขึ้นเเละความเเก่ที่E0มากกว่าE7</t>
  </si>
  <si>
    <t>จานหรือระนาบ</t>
  </si>
  <si>
    <t>380000</t>
  </si>
  <si>
    <t>ดาว</t>
  </si>
  <si>
    <t>เมบิวด่า ดาวฤกษ์จำนวนมาก กลุ่มดาว เนบิวลา ฝุ่นและแก๊ส รวมถึงที่ว่างในอากาศเป็นส่วนใหญ่</t>
  </si>
  <si>
    <t>กาแล็กซีแอนดรอเมดาและเมฆแมกเจลแลนใหญ่กับเมฆแมกเจลแลนเล็ก</t>
  </si>
  <si>
    <t>7</t>
  </si>
  <si>
    <t>ช่วง1000ล้านปี</t>
  </si>
  <si>
    <t>การรวมตัวของแก๊ส,การรวมตัวของดาวฤกษ์</t>
  </si>
  <si>
    <t xml:space="preserve">ภายในกาแล็กซีประกอบด้วย ดาวฤกษ์ (เป็นพันล้านถึงล้านล้านดวง), แก๊ส (ส่วนใหญ่เป็นไฮโดรเจนและฮีเลียม), ฝุ่น และ สสารมืด เนบิลลา
</t>
  </si>
  <si>
    <t xml:space="preserve">กาแล็กซีแอนโดรเมดา (Andromeda Galaxy) และ เมฆแมเจลแลนใหญ่ (Large Magellanic Cloud) กับ เมฆแมเจลแลนเล็ก </t>
  </si>
  <si>
    <t xml:space="preserve"> E0 มีรูปร่างกลมเกือบสมบูรณ์ (ทรงกลม), E7 มีรูปร่างรีมากที่สุด (ทรงรีแบนมาก)</t>
  </si>
  <si>
    <t xml:space="preserve"> 1: จาน/แขนกังหัน (Spiral Arms/Disk) - บริเวณที่มีดาวฤกษ์อายุน้อย, แก๊ส, ฝุ่น และดาวเกิดใหม่
 2: ใจกลาง/ดุมกาแล็กซี (Bulge/Galactic Center) - บริเวณที่หนาแน่นที่สุดของกาแล็กซี มีดาวฤกษ์เก่าแก่จำนวนมาก และหลุมดำมวลยวดยิ่ง
 3: ฮาโล (Halo) - ส่วนที่ห่อหุ้มกาแล็กซี มีลักษณะเป็นทรงกลมประกอบด้วยกระจุกดาวทรงกลมและสสารมืด</t>
  </si>
  <si>
    <t xml:space="preserve">จาน/แขนกังหัน </t>
  </si>
  <si>
    <t>หลังจากเหตุการณ์บิกแบงประมาณ 1,000 ล้านปี</t>
  </si>
  <si>
    <t xml:space="preserve">เกิดจากการรวมตัวกันของกลุ่มแก๊สและฝุ่นต่าง ๆ วิวัฒนาการเป็นกลุ่มดวงดาว </t>
  </si>
  <si>
    <t>1 นิวเคลียส
2 จาน
3 เฮโล</t>
  </si>
  <si>
    <t xml:space="preserve">"ระนาบจานกาแล็กซี" </t>
  </si>
  <si>
    <t>ช่วง1,000ปีหลังจากการเกิดบิกเเบง</t>
  </si>
  <si>
    <t xml:space="preserve">เกิดเอกภพที่ได้รับการยอมรับในปัจจุบัน นักวิทยาศาสตร์จึงเชื่อว่ากาแล็กซีเกิดขึ้นในช่วงเวลาหลังจากเหตุการณ์บิกแบงประมาณ 1,000 ล้านปี โดยเกิดจากการรวมตัวกันของกลุ่มแก๊สและฝุ่นต่าง ๆ วิวัฒนาการเป็นกลุ่มดวงดาว </t>
  </si>
  <si>
    <t xml:space="preserve">1.นิวเคลียส
2.จาน
3.เฮโล
</t>
  </si>
  <si>
    <t>จานกาแล็กซี่ (Galactic Disk) ของกาแล็กซีทางช้างเผือก (Milky Way) ซึ่งเป็นที่อยู่ของดาวฤกษ์, ฝุ่น, และก๊าซจำนวนมาก</t>
  </si>
  <si>
    <t>ประมาณ1000ล้านปี</t>
  </si>
  <si>
    <t>การรวมตัวกันของแก๊ส</t>
  </si>
  <si>
    <t>ดาวฤกษดาวเคราะห์เนบิวดาแก๊ส</t>
  </si>
  <si>
    <t>กาแล็กซีแอนโดรเมดา (Andromeda Galaxy) และ กาแล็กซีเมฆแมกเจลแลนใหญ่และเมฆแมกเจลแลนเล็ก</t>
  </si>
  <si>
    <t>ยิ่งเลขเยอะ ลียิ่งเลขน้อยยิ่งกลม</t>
  </si>
  <si>
    <t>หาง</t>
  </si>
  <si>
    <t>1000000000 years</t>
  </si>
  <si>
    <t>กาแล็กซี กำเนิดขึ้นจากกระบวนการ การรวมตัวของสสารภายใต้แรงโน้มถ่วง</t>
  </si>
  <si>
    <t xml:space="preserve">เดวิลล่า แก็ส </t>
  </si>
  <si>
    <t>เมฆแมคเจลแลน ใหญ่และเล็ก
แอนโนเมด้า</t>
  </si>
  <si>
    <t>E7เป็นวงลีE0 เป็นวงกลม</t>
  </si>
  <si>
    <t>1 คือ นิวเคลียส 2 ฮาโล 3 จาน(ส่วนประกอบเป็นระนาบ)</t>
  </si>
  <si>
    <t>ดิสก์ของกาแล็กซีทางช้างเผือก</t>
  </si>
  <si>
    <t>เกิดขึ้นประมาณ 1,000 ล้านปี ก่อนเกิดบิกแบง</t>
  </si>
  <si>
    <t>เกิดจากการรวมตัวกันของแก๊สหรือดาวฤกษ์</t>
  </si>
  <si>
    <t>กาแล็กซีแอนดรอเมดา และเมฆแมกเจลแลนใหญ่/เล็ก</t>
  </si>
  <si>
    <t>ประเภท E0 คือกาแล็กซีที่มีรูปร่างใกล้เคียงกับวงกลมมากที่สุด ส่วนกาแล็กซีรีประเภท E7 มีรูปร่างรีมากที่สุด คือมีลักษณะคล้ายรูปไข่หรือรูปยาวรี</t>
  </si>
  <si>
    <t>1,000ล้านปี</t>
  </si>
  <si>
    <t>เกิดจากการรวมตัวกันของกลุ่มแก๊สและฝุ่นต่าง ๆ</t>
  </si>
  <si>
    <t>จาน ฮาโล นิวเคลียส</t>
  </si>
  <si>
    <t>E0 มีอายุมากกว่า เป็นทรงกลมE7มีอายุน้อยกว่าเป็นวงรี</t>
  </si>
  <si>
    <t xml:space="preserve">1.นิวเคลียส
2.จาน
3.ฮาโล
</t>
  </si>
  <si>
    <t>กาแล็กซีแรกเกิดขึ้นประมาณ 1,000 ล้านปีหลังจากการเกิดบิกแบง</t>
  </si>
  <si>
    <t>เกิดจากรวมตัวกันของแก๊สหรือดาวฤกษ์</t>
  </si>
  <si>
    <t>ดาวฤกษ์ ดาวเคราะห์ เนบิวลา แก๊ส</t>
  </si>
  <si>
    <t>กาแล็กซีแมเจลเเลนเล็ก
กาแล็กซีแมเจลเเลนใหญ่</t>
  </si>
  <si>
    <t>ต่างกันรูปทรงE0จะกลม  E7 จะเป็นวงรี</t>
  </si>
  <si>
    <t>ส่วนของจาน</t>
  </si>
  <si>
    <t>ช่วง1000ล้านปีหลังจากเกิดบิกแบง</t>
  </si>
  <si>
    <t>เกิดจากการรวมตัวของดาวฤกษ์</t>
  </si>
  <si>
    <t>ดาวฤกษ์ ดาวเคราะห์ เนบิวลา และแก๊ส</t>
  </si>
  <si>
    <t>เมฆแมกเจลแลนใหญ่และ เมฆแมกเจลแลนเล็ก กาแล็กซีแอนดรอเมดา</t>
  </si>
  <si>
    <t>E0 เกิดขึ้นนานที่สุด กลมที่สุด
E7 เป็นวงรี</t>
  </si>
  <si>
    <t>1,000 ล้านปี หลังจากบิกแบง</t>
  </si>
  <si>
    <t>เกิดขึ้นจากการรวมตัวกันของกลุ่มแก๊สและฝุ่นในเอกภพหลังจากการระเบิดครั้งใหญ่ที่เรียกว่า "บิ๊กแบง</t>
  </si>
  <si>
    <t>ดาวฤกษ์ ดาวเคราะห์ สสารระหว่างดาว เนบิวลา แก๊ส หลุมดำ</t>
  </si>
  <si>
    <t>เมฆแมกเจลแลนใหญ่ และเมฆแมกเจลแลนเล็ก แอนโดเมด้า</t>
  </si>
  <si>
    <t>E0 คือ เป็นวงกลม 
E7 คือ เป็นวงรี
แตกต่างกันที่รูปทรง</t>
  </si>
  <si>
    <t>1. นิวเคลียส ส่วนป้องตรงกลางมีดาวฤกษ์อยู่อย่างแน่น
2. จาน ส่วนที่แบนออกเป็นระบบ
3. ฮาโล บริเวณที่ล้อมรอบกาแล็กซี่เป็นทรงกลม</t>
  </si>
  <si>
    <t>1000 พันล้านปี</t>
  </si>
  <si>
    <t>การรวมตัวของอะตอม</t>
  </si>
  <si>
    <t>ดาวฤกษ์ ดาวเคราะห์ เนบิวลา เเก๊ส หลุมดำ</t>
  </si>
  <si>
    <t>เเอนดรอเมดา เเละกาเเล็กเเมเจลเเลนเล็กเเละใหญ่</t>
  </si>
  <si>
    <t>E0 จะกลม
E7 วงรี
ต่างกันที่รูปทรง</t>
  </si>
  <si>
    <t>ประมาณ 1,000 ล้านปีหลังเกิดจาก bigbang</t>
  </si>
  <si>
    <t>เกิดขึ้นจากกลุ่มแก๊สได้ผลต่างๆที่รวมตัวกันจากเหตุการณ์บิกแบงประมาณ 1,000 ล้านปีจาก</t>
  </si>
  <si>
    <t>ดาวฤกษ์ เนบิวรา ดาวเคราะห์ 
เเก๊ส</t>
  </si>
  <si>
    <t>เอนดรอเมลดา เมฆเเจเลนใหญ่</t>
  </si>
  <si>
    <t>E0เป็นวงกลมส่วน e7 จะเป็นวงรี</t>
  </si>
  <si>
    <t>1 คือนิวเคลียส 2 คือจาน 3 คือฮาโล</t>
  </si>
  <si>
    <t>เกิดขึ้นจากการรวมตัวของกลุ่มแก๊สและฝุ่นหลังเหตุการณ์บิ๊กแบงประมาณ 1,000 ล้านปี</t>
  </si>
  <si>
    <t>กาแล็กซีแอนดรอเมดา และกลุ่มเมฆแมกเจลแลนใหญ่และเล็ก</t>
  </si>
  <si>
    <t>ประเภท E0 คือกาแล็กซีที่มีรูปร่างใกล้เคียงกับวงกลมมากที่สุด ส่วนกาแล็กซีรีประเภท E7 มีรูปร่างรีมากที่สุด</t>
  </si>
  <si>
    <t>เกิดขึ้นประมาณ 1 พันล้านปีหลังจากการเกิดบิ๊กแบง.</t>
  </si>
  <si>
    <t>เกิดจากการรวมตัวของกลุ่มแก๊สและฝุ่นหลังจากเหตุการณ์บิ๊กแบง (Big Bang) ประมาณ 1,000 ล้านปี</t>
  </si>
  <si>
    <t>กาแล็กซีแอนดรอเมดา และกาแล็กซีเมฆแมกเจลแลนใหญ่ กับกาแล็กซีเมฆแมกเจลแลนเล็ก</t>
  </si>
  <si>
    <t xml:space="preserve"> ประเภท E0 คือกาแล็กซีที่มีรูปร่างใกล้เคียงกับวงกลมมากที่สุด ส่วนกาแล็กซีรีประเภท E7 มีรูปร่างรีมากที่สุด คือมีลักษณะคล้ายรูปไข่หรือรูปยาวรี</t>
  </si>
  <si>
    <t>1นิวเคลียส 2 จาน 3 ฮาโล</t>
  </si>
  <si>
    <t>การรวมตัวของแกส</t>
  </si>
  <si>
    <t>สสารมืดรังสีคอสมิกก๊าซและฝุ่นระหว่างดวงดาวหลุมดำมวลมหาศาลกลุ่มดาวและกระจุกดาวดาวเคราะห์และระบบสุริยะเนบิวลาดาวฤกษ์</t>
  </si>
  <si>
    <t>เมฆแมเจลแลนใหญ่และเล็ก กาแล็กซีแอนโดรเมดา</t>
  </si>
  <si>
    <t>E0 กลม E7รี</t>
  </si>
  <si>
    <t>1000ล้านปีหลังจากเกิดบิกแบง</t>
  </si>
  <si>
    <t>เกิดจากการรวมตัวกันของดาวฤกษ์</t>
  </si>
  <si>
    <t>ดาวฤกษ์ ดาวเคราะห์ แก๊ส เนบิวลา หลุมดำ</t>
  </si>
  <si>
    <t>กาแล็กซีเมเจลแลนเล็ก/ใหญ่
แอนโดเมดา</t>
  </si>
  <si>
    <t>E0 เป็นวงกลม
E7 เป็นวงรี</t>
  </si>
  <si>
    <t>1) นิวเคลียส
2) จาน
3) ฮาโล</t>
  </si>
  <si>
    <t>เกิดขึ้นประมาณ 1 พันล้านปี</t>
  </si>
  <si>
    <t>กำเนิดขึ้นจากการรวมตัวกันของกลุ่มแก๊สและฝุ่นหลังจากการระเบิดครั้งใหญ่ (บิ๊กแบง) ประมาณ 1,000 ล้านปีต่อมา</t>
  </si>
  <si>
    <t>กาแล็กซี่แมกเจลแลนใหญ่ และกาแล็กซี่แมกเจลแลนเล็ก แอนโดรมีดา</t>
  </si>
  <si>
    <t>แก๊สและดาวฤกษ์</t>
  </si>
  <si>
    <t>ดาวฤกษ์จำนวนมาก ดาวเคราะห์ สสารละหว่างดาว เนบิวลา</t>
  </si>
  <si>
    <t>แอนโดรเมด้า เมฆเมคแจวเเลนใหญ่ เมฆเมคแจวเเลนเล็ก</t>
  </si>
  <si>
    <t>E0 กลม E7 รี</t>
  </si>
  <si>
    <t>ประมาณ 1 พันล้านปีหลังเกิดบิ๊กแบง</t>
  </si>
  <si>
    <t>เกิดขึ้นจากกลุ่มแก๊สและฝุ่นต่างๆ ที่รวมตัวกันหลังจากเหตุการณ์บิ๊กแบงประมาณ 1 พันล้านปี</t>
  </si>
  <si>
    <t>แอนดรอเมดา เมฆแมเจลแลนใหญ่ และเล็ก</t>
  </si>
  <si>
    <t>E0 จะกลม E7จะเป็นวงรี</t>
  </si>
  <si>
    <t>1.คือนิวเคลียส
2.คือจาน
3.คือฮาโล</t>
  </si>
  <si>
    <t>หลังจากเกิดเหตุการณ์บิกแบง 1000ล้านปี</t>
  </si>
  <si>
    <t>กาแล็กซีเกิดขึ้นจากการรวมตัวกันของก๊าซและฝุ่นในเอกภพยุคแรก</t>
  </si>
  <si>
    <t>ดาวฤกษ์ ระบบดาวเคราะห์ กระจุกดาว ก๊าซและฝุ่น เนบิวลา หลุมดำมวลยิ่งยวด สสารมืด รังสีคอสมิก</t>
  </si>
  <si>
    <t xml:space="preserve">กาแล็กซีแอนโดรเมดา กาแล็กซีแมกเจลแลนใหญ่ กาแล็กซีแมกเจลแลนเล็ก </t>
  </si>
  <si>
    <t>E0จะกลม
E7จะเป็นวงรี</t>
  </si>
  <si>
    <t>หมายเลข 1: แกนกลางกาแล็กซี 
หมายเลข 2: แขนกังหัน 
หมายเลข 3: ฮาโล</t>
  </si>
  <si>
    <t>ส่วนของจานกาแล็กซี</t>
  </si>
  <si>
    <t>290ล้านปีถึง1,000ล้านปี</t>
  </si>
  <si>
    <t>การรวมตัวของแก๊ส รวมกันของดาวฤกษ์</t>
  </si>
  <si>
    <t>ดาวฤกษ์ ดาวเคราะห์ สสารระหว่างดาว ดาวเนบิวลา</t>
  </si>
  <si>
    <t>กาแล็กซี่แอนโดรเมดรา เมฆเจลแลนใหญ่
เมฆเจลแลนเล็ก</t>
  </si>
  <si>
    <t>แตกกัน e0 วงกลม e7วงรี</t>
  </si>
  <si>
    <t>1.เป็นจุดที่ทีความหนาแน่นมากที่สุด 
2.เป็นโครงสร้างรูปเกลียว
3.เป็นพพื้นที่ริส ความหนาแน่นน้อย</t>
  </si>
  <si>
    <t>เราจะมองเห็นดวงดาว แก็ส และฝุ่นมหาศาล</t>
  </si>
  <si>
    <t xml:space="preserve"> 1 พันล้านปี</t>
  </si>
  <si>
    <t>เกิดขึ้นจากการรวมตัวกันของกลุ่มแก๊ส</t>
  </si>
  <si>
    <t xml:space="preserve">ดาวฤกษ์จำนวนมาก กลุ่มดาว เนบิวลา ฝุ่นและแก๊ส </t>
  </si>
  <si>
    <t>กาแล็กซีแอนโดรเมดา และกลุ่มเมฆแมกเจลแลนใหญ่และเล็ก</t>
  </si>
  <si>
    <t>E0จะกลมE7จะเป็นวงรี</t>
  </si>
  <si>
    <t>จานกาแล็กซี</t>
  </si>
  <si>
    <t xml:space="preserve">  ศุภณัฐ พันธุ</t>
  </si>
  <si>
    <t>เกิดขึ้นจากการรวมตัวของกลุ่มแก๊สและฝุ่นต่าง ๆ</t>
  </si>
  <si>
    <t>กาแล็กซีเมฆแมกเจลแลนใหญ่ และกาแล็กซีเมฆแมกเจลแลนเล็ก</t>
  </si>
  <si>
    <t>E0 จะกลม
E7 จะเป็นวงรี
ยิ่งเลขเยอะจะยิ่งรี</t>
  </si>
  <si>
    <t>1. นิวเคลียส ส่วนป่องตรงกลางมีดาวฤกษ์อยู่หนาแน่น
2. จาน ส่วนที่แบนออกเป็นระนาบ
3. ฮาโล บริเวณที่ล้อมรอบกาแล็กซีเป็นทรงกลม</t>
  </si>
  <si>
    <t>ประมาณ 1,000 ล้านปี</t>
  </si>
  <si>
    <t>จากการรวมตัวกันของกลุ่มแก๊สและฝุ่นหลังจากการระเบิดครั้งใหญ่ (บิ๊กแบง) ประมาณ 1,000 ล้านปีต่อมา</t>
  </si>
  <si>
    <t>กาแล็กซีแอนดรอเมดา (Andromeda Galaxy) และกลุ่มเมฆแมกเจลแลนใหญ่และเล็ก (Large and Small Magellanic Clouds)</t>
  </si>
  <si>
    <t>ทางช้างเผือกที่เรามองเห็นบนท้องฟ้าคือ จาน (Disk) ของกาแล็กซีทางช้างเผือกที่เราอาศัยอยู่ โดยเรากำลังมองเห็นส่วนหนึ่งของจานกาแล็กซีจากด้านใน</t>
  </si>
  <si>
    <t>1,000,000,000ปี</t>
  </si>
  <si>
    <t>ช่วงเวลาหลังจากเหตุการณ์บิกแบง</t>
  </si>
  <si>
    <t>เดวิลลา แก๊ส</t>
  </si>
  <si>
    <t>เมฆแม็กเจลแลนใหญ่เมฆแม็กเจลแลนเล็ก แอนโนเมดา</t>
  </si>
  <si>
    <t>E0 วงกลม E7 วงรี</t>
  </si>
  <si>
    <t>1:นิวเคลียส
2:จาน
3:เฮโล</t>
  </si>
  <si>
    <t>ดาวฤกษ์ ดาวเคราะห์</t>
  </si>
  <si>
    <t>E0 เป็นทรงกลม E7 เป็นทรงรี</t>
  </si>
  <si>
    <t>1.นิวเคลียส
2.จาน
3.เอกภพ</t>
  </si>
  <si>
    <t>ดาวเคราะห์</t>
  </si>
  <si>
    <t xml:space="preserve">เกิดขึ้นประมาณ 1,000 ล้านปีหลังจากเหตุการณ์บิ๊กแบง. </t>
  </si>
  <si>
    <t>เกิดขึ้นจากกลุ่มแก๊สและฝุ่นในเอกภพที่รวมตัวกันหลังจากการระเบิดครั้งใหญ่ (บิ๊กแบง) ประมาณ 1,000 ล้านปีหลังจากนั้น</t>
  </si>
  <si>
    <t>จำนวนมาก กลุ่มดาว เนบิวลา ฝุ่นและแก๊ส รวมถึงที่ว่างในอากาศเป็นส่วนใหญ่.</t>
  </si>
  <si>
    <t xml:space="preserve">กาแล็กซีแอนดรอเมดา และเมฆแมกเจลแลนใหญ่และเล็ก </t>
  </si>
  <si>
    <t>ประเภท E0 คือกาแล็กซีที่มีรูปร่างใกล้เคียงกับวงกลมมากที่สุด ส่วนกาแล็กซีรีประเภท E7 มีรูปร่างรีมากที่สุด คือมีลักษณะคล้ายรูปไข่หรือรูปยาวรี.</t>
  </si>
  <si>
    <t xml:space="preserve">1: แขนกังหัน 
2: ดาราจักรแคระ/ดาราจักรบริวาร 
3: จาน (Disk) </t>
  </si>
  <si>
    <t xml:space="preserve">ทางช้างเผือกที่เรามองเห็นบนท้องฟ้าคือ จาน (Disk) ของกาแล็กซีทางช้างเผือกที่เราอาศัยอยู่ โดยเรากำลังมองเห็นส่วนหนึ่งของจานกาแล็กซีจากด้านใน
</t>
  </si>
  <si>
    <t>หนึ่งพันล้านปี</t>
  </si>
  <si>
    <t>ดาวกฤษรวมตัวกัน</t>
  </si>
  <si>
    <t>ดาวกฤษ</t>
  </si>
  <si>
    <t>กาเเล็กซีเเมเจลเเลนเล็กเเละใหญ่ เเละกาเเล็กซีเเอนดรอเมดา</t>
  </si>
  <si>
    <t>ต่างกันที่รูปทรง</t>
  </si>
  <si>
    <t xml:space="preserve">ประมาณ 1,000 ล้านปี </t>
  </si>
  <si>
    <t>เกิดจากการรวมตัวกันของกลุ่มแก๊สและฝุ่นต่าง ๆ วิวัฒนาการเป็นกลุ่มดวงดาว หรือกลายเป็นองค์ประกอบอื่น ๆ</t>
  </si>
  <si>
    <t>1.นิวเครียส 2.ดาราจักรบริวาร 3.จาน</t>
  </si>
  <si>
    <t>ดาวฤกษ์จำนวนมาก กลุ่มดาว เนบิวลา</t>
  </si>
  <si>
    <t>ความแตกต่างระหว่าง E0 และ E7 อยู่ที่รูปร่างและลักษณะการกระจายของดาวฤกษ์ E0 มีรูปร่างใกล้เคียงวงกลมมากกว่า และมีดาวฤกษ์กระจายอย่างสม่ำเสมอมากกว่า ส่วน E7 มีรูปร่างรีมากกว่า และมีดาวฤกษ์กระจายอย่างไม่สม่ำเสมอ</t>
  </si>
  <si>
    <t>1: แขนกังหัน (Spiral Arm) - ส่วนที่ยื่นออกมาคล้ายแขนกังหัน
2: ดาราจักรแคระ/ดาราจักรบริวาร (Dwarf Galaxy/Satellite Galaxy) - ดาราจักรขนาดเล็กที่โคจรรอบดาราจักรขนาดใหญ่
3: จาน (Disk) - ส่วนแบนๆ กว้างๆ ของกาแล็กซีที่ประกอบด้วยดาวฤกษ์ ก๊าซ และฝุ่นส่วนใหญ่</t>
  </si>
  <si>
    <t>1,000ล้านปีหลังจากเกิดบิกเเบง</t>
  </si>
  <si>
    <t>ดาวฤกษ์ ดาวเคราะห์ เนบิวลา</t>
  </si>
  <si>
    <t>ประมาณ 1 พันล้านปีหลังจากการเกิดบิกแบง</t>
  </si>
  <si>
    <t>นักวิทยาศาสตร์เชื่อว่ากาแล็กซีเกิดจากการรวมตัวของกลุ่มแก๊สและฝุ่นภายหลังจากการระเบิดครั้งใหญ่ (Big Bang) ประมาณ 1,000 ล้านปี</t>
  </si>
  <si>
    <t xml:space="preserve">	1.	ดาวฤกษ์ – ดวงดาวที่เปล่งแสง เช่น ดวงอาทิตย์
	2.	ดาวเคราะห์ – โคจรรอบดาวฤกษ์ เช่น โลก
	3.	เนบิวลา – กลุ่มก๊าซและฝุ่น อาจเป็นแหล่งกำเนิดดาว
	4.	กระจุกดาว – กลุ่มดาวที่รวมตัวกัน
	5.	หลุมดำมวลยิ่งยวด – อยู่ที่ศูนย์กลางของกาแล็กซี
	6.	ก๊าซและฝุ่นระหว่างดาว – กระจายอยู่ทั่วไป
	7.	สสารมืด – มองไม่เห็น แต่มีผลต่อแรงโน้มถ่วง
</t>
  </si>
  <si>
    <t>กาแล็กซีแอนโดรเมดา (M31) และกาแล็กซีเมฆแมกเจลแลนใหญ่และเล็ก</t>
  </si>
  <si>
    <t>1. นิวเคลียส (nucleus) บริเวณแก่นหรือส่วนป่อง ตรงกลางกาแล็กซี มีดาวฤกษ์หนาแน่นมากที่สุด
2. จาน (disk) เป็นบริเวณที่ แบนออกเป็นระนาบประกอบไป ด้วยฝุ่นและแก๊ส มีแขนหมุน เป็นเกลียวรอบแกนกาแล็กซี่
3. เฮโล (halo) บริเวณทรงกลม ที่ล้อมรอบส่วนจานกาแล็กซีเป็น บริเวณที่ปราศจากฝุ่นและแก๊ส ซึ่งจะพบแต่ดาวฤกษ์อายุมาก</t>
  </si>
  <si>
    <t>ส่วนของ “แผ่นจาน” (Galactic Disk) ของกาแล็กซีทางช้างเผือก ที่เรามองเห็นจากด้านในของมันเอง</t>
  </si>
  <si>
    <t>โดยเกิดจากการรวมตัวของกลุ่มแก๊สและฝุ่นต่าง ๆ แล้ววิวัฒนาการเป็นกลุ่มดวงดาวหรือองค์ประกอบอื่น ๆ.</t>
  </si>
  <si>
    <t xml:space="preserve">กาแล็กซีแอนดรอเมดา (Andromeda) และเมฆแมกเจลแลนใหญ่ (LMC) กับเมฆแมกเจลแลนเล็ก (SMC). </t>
  </si>
  <si>
    <t>1 นิวเคลียส
2จาน
3ฮาโล</t>
  </si>
  <si>
    <t>กาแล็กซีแรกเกิดขึ้นประมาณ ไม่กี่ร้อยล้านปี หลังจากเกิดบิกแบง (ประมาณ 200–400 ล้านปี) เมื่อสสารเริ่มรวมตัวกันภายใต้แรงโน้มถ่วงจนเกิดดาวฤกษ์และกลุ่มดาวฤกษ์แรก ๆ รวมเป็นกาแล็กซีรุ่นแรก</t>
  </si>
  <si>
    <t>นักวิทยาศาสตร์สันนิษฐานว่า กาแล็กซีเกิดขึ้นจาก การรวมตัวของก๊าซไฮโดรเจนและฮีเลียม ในเอกภพยุคแรก โดยแรงโน้มถ่วงทำให้ก๊าซเหล่านี้รวมตัวกันเป็นกลุ่มก้อนใหญ่ และเมื่อกลุ่มก้อนเหล่านี้มีความหนาแน่นมากพอ ก็เกิดการสร้างดาวฤกษ์และระบบดาว ทำให้เกิดกาแล็กซีขึ้นในที่สุด</t>
  </si>
  <si>
    <t>ภายในกาแล็กซีประกอบด้วยดาวฤกษ์ ระบบดาว ก๊าซ ฝุ่น ดาวเกิดใหม่ มวลสารมืด และช่องว่างระหว่างดาว</t>
  </si>
  <si>
    <t>นอกจากกาแล็กซีทางช้างเผือกแล้ว นักเรียนยังสามารถมองเห็น กาแล็กซีเมฆแมเจลแลนใหญ่และเมฆแมเจลแลนเล็ก ซึ่งเป็นกาแล็กซีบริวารใกล้เคียงด้วยตาเปล่าในท้องฟ้าซีกโลกใต้ครับ</t>
  </si>
  <si>
    <t>E0 = กลมเกือบสมบูรณ์ ส่วน E7 = แบนและรีมากที่สุดในกลุ่มกาแล็กซีรีครับ</t>
  </si>
  <si>
    <t>1.นิสเคลียส 2.ระบบสุริยะ 3.จาน</t>
  </si>
  <si>
    <t>ทางช้างเผือกที่มองเห็นบนท้องฟ้าคือ ส่วนดิสก์ (จาน) ของกาแล็กซีทางช้างเผือก ซึ่งเป็นแถบแสงรวมของดาวฤกษ์ ก๊าซ และฝุ่นที่อยู่ในจานกาแล็กซีครับ</t>
  </si>
  <si>
    <t>เอกภพเกิดจากบิกแบงซึ่งทำให้เกิดสสารต่างๆเมื่อสสารรวมตัวกันเป็นระบบจะเกิดกาแล็กซีรุ่นแรก</t>
  </si>
  <si>
    <t>ดาวฤกษ์หลายแสนล้านดวง เนบิวลา สสารระหว่างดวงดาว</t>
  </si>
  <si>
    <t>กาแล็กซีแมแจลแลนเล็ก กาแล็กซีแมเจลแลนใหญ่ และกาเเล็กซีแอนดรอเมดา</t>
  </si>
  <si>
    <t>E0จะมีความรีน้อยที่สุดแต่E7จะมีความรีมากที่สุด</t>
  </si>
  <si>
    <t>1.นิวเคลียส มีดาวฤกษ์เยอะ และสว่างที่สุด
2.จาน ดาวจะมีอายุเยอะ และโลกก็อยู่ในส่วนนี้
3.ฮาโลอยู่ล้อมรอบกาแล็กซีเป็นทรงกลม</t>
  </si>
  <si>
    <t>เป็นคานของกาแล็กซี</t>
  </si>
  <si>
    <t>กาแล็กซีเกิดขึ้นในช่วงเวลาหลังจากเหตุการณ์บิกแบงประมาณ 1,000 ล้านปี โดยเกิดจากการรวมตัวกันของกลุ่มแก๊ส</t>
  </si>
  <si>
    <t>เกิดจากการรวมตัวกันของกลุ่มแก๊สและฝุ่นต่างๆ หลังจากเหตุการณ์บิ๊กแบง</t>
  </si>
  <si>
    <t>คานของกังหัน</t>
  </si>
  <si>
    <t>200ล้านถึง1000ล้านปีหลังจากบิกแบง</t>
  </si>
  <si>
    <t>การรวมตัวกับกลุ่มแก๊สและฝุ่น</t>
  </si>
  <si>
    <t>แอนโดรเมดากับแมกเจลแลนใหญ่และเล็ก</t>
  </si>
  <si>
    <t>E0กลมที่สุดE7แบนหรือรี</t>
  </si>
  <si>
    <t>1 ส่วนป่องกลาง / คานกลาง
 2 แขนกังหัน
 3 จานกาแล็กซี</t>
  </si>
  <si>
    <t>จานกาแล็กซี่</t>
  </si>
  <si>
    <t>เกิดจากการรวมตัวของกลุ่มควันและแก็สต่างๆหลังจากเกิดบิ๊กแบง</t>
  </si>
  <si>
    <t>ดาวฤกษ์, สสารระหว่างดาว (ก๊าซและฝุ่น), เนบิวลา, และที่ว่างเป็นส่วนใหญ่</t>
  </si>
  <si>
    <t>กาแล็กซีแอนดรอเมดา (Andromeda) และกลุ่มเมฆแมกเจลแลนใหญ่และเล็ก (Large and Small Magellanic Clouds)</t>
  </si>
  <si>
    <t>E0มีรูปร่างกลมสุดแต่E7มีรูปร่างรี</t>
  </si>
  <si>
    <t>1.ศูนย์กลางของกาแล็กซี่
2.ขั้วใต้ของกาแล็กซี่
3.ฮาโล</t>
  </si>
  <si>
    <t>ด้านข้าง</t>
  </si>
  <si>
    <t xml:space="preserve"> 300–500 ล้านปีหลังจากเกิดบิกแบง
</t>
  </si>
  <si>
    <t>นักวิทยาศาสตร์สันนิษฐานว่า กาแล็กซีเกิดขึ้นจากการรวมตัวของสสารในเอกภพยุคแรก หลังจากการระเบิดครั้งใหญ่ (Big Bang)</t>
  </si>
  <si>
    <t>กาแล็กซีแอนดรอมิดา (ซีกโลกเหนือ)
กาแล็กซีแมกเจลแลนใหญ่ (ซีกโลกใต้)
กาแล็กซีแมกเจลแลนเล็ก (ซีกโลกใต้)</t>
  </si>
  <si>
    <t>กาแล็กซีรีประเภท E0 และ E7 เป็นกาแล็กซีที่อยู่ในกลุ่ม กาแล็กซีรี (Elliptical Galaxies) แต่แตกต่างกันในเรื่องของรูปร่าง ซึ่งจัดตามความรี ของลักษณะทรงรี</t>
  </si>
  <si>
    <t>1.นิวเคีลยส
2.ฮาโล
3.โคโรนา</t>
  </si>
  <si>
    <t>ภาพของ “จานกาแล็กซี” (Galactic Disk) ของกาแล็กซีทางช้างเผือก</t>
  </si>
  <si>
    <t>กาแล็กซีเกิดจากการรวมตัวกันของก๊าซและฝุ่นในเอกภพยุคเเรก โดยแรงโน้มถ่วงดึงให้ก่อตัวเป็นดาวและรวมกันเป็นกาแล็กซี</t>
  </si>
  <si>
    <t>ดาวฤกษ์ กระจุกดาวสสารระหว่างดาว(แก๊สและฝุ่นธุลี) เนบิวลา และที่ว่างในอากาศเป็นส่วนใหญ่</t>
  </si>
  <si>
    <t>กาแล็กซี่แมกเจลแลนใหญ่และกาแล็กซี่แมกเจลแลนเล็ก</t>
  </si>
  <si>
    <t>E0 คือมีรูปร่างรีที่สุด แต่หากเป็นรหัส E7 แสดงว่ามีความรีมากที่สุด</t>
  </si>
  <si>
    <t>กาแล็เกิดจากการรวมตัวกันของก๊าซในฝุ่นในเอกภพยุคแรก โดยแรงโน้มถ่วงดึงให้ก่อตัวเป็นดาว และเกิดเป็นกาแล็กซี</t>
  </si>
  <si>
    <t>ดาวฤกษ์ กระจุกดาวสสารระหว่างดาว เนบิวลา และที่ว่างในอากาศเป็นส่วนใหญ่</t>
  </si>
  <si>
    <t>กาแล็กซีแมกเจลเลนใหญ่ และกาแล็กซีแมกเจลเลนเล็ก</t>
  </si>
  <si>
    <t xml:space="preserve">E0 มีรูปร่างรีน้อยที่สุด เท่าหากเป็นE7แสดงว่ามีความร่วมมากที่สุด </t>
  </si>
  <si>
    <t>ประมาณ1พันล้านปี</t>
  </si>
  <si>
    <t>กาอล็แซีเกิดจากการรวมตัวกันของก๊าซและฝุ่นในเอกภพยุคแรกโดยแรงโน้มถ่วงดึงให้ก่อตัวเป็นดาวและรวมเป็นกาแล็คซี</t>
  </si>
  <si>
    <t>ดาวฤกษ์ กระจุกดาวสสารระหว่างดาว (แก๊สและฝุ่นธุลี)เนบิวลา และที่ว่างในอากาศเป็นส่วนใหญ่</t>
  </si>
  <si>
    <t>กาแล็กซีแมกเลนเจลใหญ่ และกาแล็กซีแมกเจลเลนเล็ก</t>
  </si>
  <si>
    <t>E0 มีรูปร่างรีน้อยที่สุด เท่าหากเป็นE7แสดงมีความร่วมมากที่สุด</t>
  </si>
  <si>
    <t>1นิวเคียว2จาน 3ฮาโล</t>
  </si>
  <si>
    <t>กาแล็กซีเกิดจากการรวมตัวของก๊าซและฝุ่นในเอกภพยุคแรก โดยแรงโน้มถ่วงดึงให้ก่อตัวเป็นดาวและรวมกันเป็นกาแล็กซี</t>
  </si>
  <si>
    <t>ดาวฤกษ์ ระบบดาวเคราะห์ ก๊าซและฝุ่น เนบิวลา กระจุกดาว หลุมดำและสสารมืด</t>
  </si>
  <si>
    <t>กาแล๊กซีแอนดรอมิดา</t>
  </si>
  <si>
    <t>E7เป็นวงรีและแบนกว่า</t>
  </si>
  <si>
    <t>1.ดุมกาแล็กซี่
2.แขนกังหัน
3.ฮาโล</t>
  </si>
  <si>
    <t>แผ่นจาน(Disk)ของกาแล็กซีทางช้างเผือก</t>
  </si>
  <si>
    <t>1 พันล้านปีหลังบิกเเบง</t>
  </si>
  <si>
    <t>ซีเกิดจากการรวมตัวกันของกลุ่มแก๊สและฝุ่นต่าง ๆ หลังจากเหตุการณ์บิกแบง  ประมาณ 1 พันล้านปี</t>
  </si>
  <si>
    <t>ดาวฤกษ์, สสารระหว่างดาว (ก๊าซและฝุ่น), เนบิวลา, เเละที่ว่างเป็นส่วนใหญ่,หลุมดำ</t>
  </si>
  <si>
    <t>E7เป็นวงรีเเบนกว่า</t>
  </si>
  <si>
    <t>1ดุมกาเเล็กซี
2 เเขนกางหัน
3ฮาโล</t>
  </si>
  <si>
    <t>เเผ่นจานดิสก์</t>
  </si>
  <si>
    <t xml:space="preserve">กาแล็กซีเกิดขึ้นในช่วงเวลาหลังจากเหตุการณ์บิกแบงประมาณ 1,000 ล้านปี โดยเกิดจากการรวมตัวกันของกลุ่มแก๊สและฝุ่นต่าง ๆ วิวัฒนาการเป็นกลุ่มดวงดาว หรือกลายเป็นองค์ประกอบอื่น ๆ </t>
  </si>
  <si>
    <t>สามารถมองเห็นกาแล็กซีแอนโดรเมดา สามารถมองเห็นแอนโดรเมดา + เมฆแมเจลแลนใหญ่และเล็ก</t>
  </si>
  <si>
    <t>E0 มีลักษณะ กลมเกือบสมบูรณ์ (กลมที่สุดในกลุ่มนี้)
E7 มีลักษณะ รีมากที่สุด (ยืดออกเหมือนไข่หรือวงรี)</t>
  </si>
  <si>
    <t>1: บัลจ์ (Bulge)
2: จานกาแล็กซี (Disk)
3: ฮาโล (Halo)</t>
  </si>
  <si>
    <t>ส่วนของจานกาแล็กซี (Disk) ที่เรามองเห็นจากภายใน เพราะโลกอยู่ในจานของกาแล็กซี จึงมองเห็นเป็นแนวแสงสว่างพาดผ่านท้องฟ้า</t>
  </si>
  <si>
    <t>เกิดจากการรวมตัวกันของกลุ่มแก๊สและฝุ่นต่าง ๆ หลังจากเหตุการณ์บิกแบง ประมาณ 1 พันล้านปี</t>
  </si>
  <si>
    <t>แตกต่างเพราะE0มีลักษณะกลมแต่E7มีลักษณะรี</t>
  </si>
  <si>
    <t>ส่วนของแผ่นจานของกาแล็กซี</t>
  </si>
  <si>
    <t>ประมาณ 1000 ล้านปี</t>
  </si>
  <si>
    <t>เกิดเอกภพที่ได้รับการยอมรับในปัจจุบัน นักวิทยาศาสตร์จึงเชื่อว่ากาแล็กซีเกิดขึ้นในช่วงเวลาหลังจากเหตุการณ์บิกแบงประมาณ 1,000 ล้านปี โดยเกิดจากการรวมตัวกันของกลุ่มแก๊สและฝุ่นต่าง ๆ</t>
  </si>
  <si>
    <t>ดาวฤกษ์จำนวนดาวฤกษ์จำนวนมากเนบิวลา และสสารระหว่างดาวซึ่งอยู่รวมกันด้วยแรงโน้มถ่วง</t>
  </si>
  <si>
    <t>E0มีความรีน้อย 
E7มีความรีมาก</t>
  </si>
  <si>
    <t>1นิวเคลียส บริเวณแก่นนมีดาวฤกษ์หนาเเน่นมาก
2จาน เป็นบริเวณที่เเบนออกเป็นระนาบประกอบด้วยฝุ่นและะแก๊สมีเเขนหมุนเป็นเกลียวรอบแกนนกาเเล็กซี่
3เฮโล บริเวณทรงกลมที่ล้อมรอบส่วนของกาเเล็กซี่ เป็นบริเวณที่ปราศจากฝุ่น และแก๊สซึ่งจะพบแต่ดาวฤกษ์อายุมาก</t>
  </si>
  <si>
    <t>แสงจากดาวฤกษ์จำนวนแสงจากดาวฤกษ์จำนวนมากที่รวมกันอยู่ในบริเวณใจกลางและในระนาบของจาน กาเเล็กซีทางช้างเผือก</t>
  </si>
  <si>
    <t>หลังเกิดบิ๊กแบง</t>
  </si>
  <si>
    <t>แอนโดนเมดา</t>
  </si>
  <si>
    <t>E0 เป็นทรงเลนส์ E7 เป็นทรงรี</t>
  </si>
  <si>
    <t>1 นิวเคลียส
2 จาน
3 ฮาโล</t>
  </si>
  <si>
    <t>300-500ล้่นปี</t>
  </si>
  <si>
    <t>เกิดจากดาวฤกษ์หมุนรอบกันจนเกิดกาแล็กซี</t>
  </si>
  <si>
    <t>ดาวฤกษ์หลายแสนล้านด้วย เนบิวลา สสารระหว่างดาว</t>
  </si>
  <si>
    <t>ทั้งคู่เป็นกาแล็กซีประเภทวงรี มีความต่างตรงที่ E0 รีน้อยกว่า E7</t>
  </si>
  <si>
    <t>1.นิวเคลียส ส่วนป่องตรงกลางมีดาวฤกษ์อยู่หนาแน่นและมีอายุมาก
2.เป็นส่วนจาน ส่วนที่แบนออกเป็นระนาบ มีทั้งดาวฤกษ์เกิดใหม่และวัยกลางๆ เป็นที่ตั้งระบบสริยะ
3.ฮาโล เป็นบริเวณที่ล้อมรอบกาแล็กซีเป็นทรงกลม</t>
  </si>
  <si>
    <t>300ถึง 500ล้านปี</t>
  </si>
  <si>
    <t>เกิดจากดาวฤกษ์หมุนรอบกัน</t>
  </si>
  <si>
    <t>ดาวฤกษ์วัตถุอื่นทั้งเนบิลลาและสสารระหว่างดาว</t>
  </si>
  <si>
    <t xml:space="preserve">Andromeda galaxy </t>
  </si>
  <si>
    <t>ทั้งคู่เป็นกาแล็กซีประเภทวงรี แต่E0 มีความรีน้อยกว่า E7</t>
  </si>
  <si>
    <t>1.นิวเคลียส ส่วนป่องตรงกลางมีดาวฤกษ์อยู่หนาแน่นและมีอายมาก
2.เป็นส่วนจาน ส่วนที่แบนออกเป็นระนาบ มีทั้งดาวฤกษ์เกิดใหม่และวัยกลางๆ เป็นที่ตั้งระบบสริยะ
3.ฮาโล เป็นบริเวณที่ล้อมรอบกาแล็กซีเป็นทรงกลม</t>
  </si>
  <si>
    <t>จายของกาแล็กซีทางช้างเผือก</t>
  </si>
  <si>
    <t>Andromeda Galaxy</t>
  </si>
  <si>
    <t>ทั้งคู่เป็นกาแล็กซีรีประเภทวงรี แต่มีความต่างกันที่ความรีของรูปร่างซึ่ง EO มีความรีที่น้อยกว่า E7</t>
  </si>
  <si>
    <t>จานของกาแล็กซีทางช้างเผือก
ย้</t>
  </si>
  <si>
    <t>ประมาณ 1,000 ล้านปีหลังบิกแบง</t>
  </si>
  <si>
    <t>ดาวฤกษ์จำนวนมาก เนบิวลาและสสารระหว่างดาว ซึ่งอยู่รวมกันด้วยแรงโน้มถ่วง</t>
  </si>
  <si>
    <t xml:space="preserve">ดาวฤกษ์จำนวนมาก เนบิวลาและสสารระหว่างดาว </t>
  </si>
  <si>
    <t>กาแล็กซีประเภท E7 มีรูปร่างที่ชัดเจนกว่ากาแล็กซีประเภท E0</t>
  </si>
  <si>
    <t>1=นิวเคลียส
2=จาน
3=ฮาโล</t>
  </si>
  <si>
    <t>บริเวณใจกลางของกาแล็กซีทางช้างเผือกซึ่งอยู่ในทิศทางของกลุ่มดาวคนยิงธนู</t>
  </si>
  <si>
    <t>น.ส.ตลาวี ทองสุข</t>
  </si>
  <si>
    <t>300-500ล้านปีหลังเกิดบิกแบง</t>
  </si>
  <si>
    <t>1.การก่อตัวของโครงสร้างจากความไม่สม่ำเสมอของเอกภพยุคต้น
2.การก่อตัวของดาวฤกษ์ภายในเมฆก๊าซ
3.การรวมตัวของกลุ่มดาวและกลุ่มก๊าซเป็นกาแล็กซี</t>
  </si>
  <si>
    <t>1.ดาวฤกษ์
2.เนบิวลาและเมฆก๊าซ
3.ระบบดาวเคราะห์
4.ฝุ่นระหว่างดวงดาว
5.กระจุกดาว
6.หลุมดำ
7.สสารมืด</t>
  </si>
  <si>
    <t>1.Andromeda galaxy - M31
2.Large Magellanic Cloud - LMC
3.Small Magellanic Cloud - SMC</t>
  </si>
  <si>
    <t>E0มีรูปร่างกลมกว่าส่วนE7มีรูปร่างรีกว่า</t>
  </si>
  <si>
    <t>1.มีดาวฤกษ์ ก๊าซ และฝุ่นอยู่หานแน่น
2.ส่งก๊าซเข้าสู่ศูนย์กลาง
3.มีดาวฤกษ์เก่า กระจุกดาวทรงกลม และสสารมืด</t>
  </si>
  <si>
    <t>1000ล้านปี-13,800ล้านปี</t>
  </si>
  <si>
    <t>แบบลำดับชั้น (Hierarchical Model)</t>
  </si>
  <si>
    <t>กาแล็กซีมีดาว ดาวเคราะห์ ก๊าซ ฝุ่น เนบิวลา และหลุมดำ</t>
  </si>
  <si>
    <t>กาแล็กซีแอนดรอเมดา กาแล็กซีแมเจลแลนใหญ่ กาแลกซีแมเจลแลนเล็ก</t>
  </si>
  <si>
    <t>E0มีความกลมกว่าE7ที่เป็นวงรี</t>
  </si>
  <si>
    <t>1.นิวเคลียส
2.ระบบสุริยะ
3.ฮาโล</t>
  </si>
  <si>
    <t>13,800ปี</t>
  </si>
  <si>
    <t>เกิดจากการรวมตัวของกลุ่มก๊าซขนาดใหญ่ที่ยุบตัวและหมุนด้วยแรงโน้มถ่วง</t>
  </si>
  <si>
    <t xml:space="preserve"> ในGalaxy มีดาวดาวเคราะห์ก๊าซฝุ่นเนบิวลาและหลุมดำ</t>
  </si>
  <si>
    <t>Galaxy แอนดรอเมดา/Galaxy เมเจอร์แลนใหญ่/ Galaxy เมจิแลนด์เล็ก</t>
  </si>
  <si>
    <t>รูปร่าง E0กลมเกือบสมบูรณ์E7วงรีแบนมาก</t>
  </si>
  <si>
    <t>แกนกลาง</t>
  </si>
  <si>
    <t>ประกอบด้วยดาวฤกษ์จำนวนมาก เนบิวลาและสสาร</t>
  </si>
  <si>
    <t>กาแล็กชีเพื่อนบ้าน ได้แก่ แอนดรอเมดา แมเจลแลน
ใหญ่ แมเจลแลนเล็ก</t>
  </si>
  <si>
    <t>ประเภท E0 จะเป็นกาแล็กชีทรงรีที่มีรูปร่างเกือบกลม
ส่วน ประเภท E7 จะเป็นกาแล็กชีทรงรีที่มีความเรียว
ยาวมากที่สุด</t>
  </si>
  <si>
    <t>แขนกาแล็กซี</t>
  </si>
  <si>
    <t>เกิดจากสารรวมตัวกันเป็นระบบ</t>
  </si>
  <si>
    <t>กาแล็กซีเพื่อนบ้าน ได้แก่ แอรดรอเมดา แมเจลแลนใหญ่ แมแจลแลนเบ็ก</t>
  </si>
  <si>
    <t>ประเภท E0 จะเป็นกาแล็กซีทรงรีที่มีรูปร่างเกือบกลมส่วน
ประเภท E7 จะเป็นกาแล็กซีทรงรีที่มีความเรียวยาวมากที่สุด</t>
  </si>
  <si>
    <t>แขนเกลียวหรือแขนกาแล็กซี</t>
  </si>
  <si>
    <t>300-400 ล้านปีหลังจากเกิดบิกแบง</t>
  </si>
  <si>
    <t>การระเบิดของบิกแบง</t>
  </si>
  <si>
    <t>ดาวฤกษ์ กระจุดดาว ก๊าซและฝุ่น สสารมืด ระบบสุริยะและดาวเคราะห์ หลุมดำยิ่งยวด  โครงสร้างรวม</t>
  </si>
  <si>
    <t>กาแล็กซีแอนโดรเมดา
เมฆแมเจลแลน</t>
  </si>
  <si>
    <t>E7 มีความรีมากกว่า</t>
  </si>
  <si>
    <t>1.นิวเคลียส ส่วนตรงกลาง มีดาวฤกษ์เยอะที่สุด
2.จาน แบนออกเป็นระนาบ ประกอบไปด้วยฝุ่นและแก๊ส มีแขนหมุนเกลียวรอบกาแล็กซี
3.เฮโล เป็นบริเวณที่ล้อมรอบส่วนจาน เป็นบริเวณที่ไม่ทีฝุ่นและแก๊ส ซึ่งจะพบแต่ดาวฤกษ์อายุมาก</t>
  </si>
  <si>
    <t>ส่วนหนึ่งของจานของกาแล็กซีทางช้างเผือก</t>
  </si>
  <si>
    <t>1,000ล้านปี-13,800ปี</t>
  </si>
  <si>
    <t>นักวิทยาศาสตร์สันนิษฐานว่ากาแล็กซีกำเนิดขึ้นจากกระบวนการรวมตัวของก๊าซและฝุ่นในเอกภพ เนื่องจากแรงโน้มถ่วง ทำให้เกิดการก่อตัวของเมฆก๊าซ ดาวฤกษ์ และกาแล็กซี โดยกาแล็กซีขนาดเล็กจะรวมตัวกันเป็นกาแล็กซีขนาดใหญ่ขึ้นตลอดระยะเวลาหลายพันล้านปี</t>
  </si>
  <si>
    <t>ระบบดาวฤกษ์และวัตถุอื่นๆเช่นโนเบลล่าและสสารระหว่างดาว</t>
  </si>
  <si>
    <t>กาแล็กซีแอนดรอเมดา (Andromeda Galaxy)</t>
  </si>
  <si>
    <t>รูปทรง</t>
  </si>
  <si>
    <t>1.คือแกนกลางของกาแล็กซี
2.คือจานกาแล็กซี
3.คือแขนกังหัน</t>
  </si>
  <si>
    <t>กาแล็กซีเกิดหลังบิกแบงประมาณ 1000ล้านปี</t>
  </si>
  <si>
    <t>การรวมตัวของกลุ่มแก๊สและสสารหลังจากบิกแบง และดาวฤกษ์มารวมกันด้วยแรงโน้มถ่วง</t>
  </si>
  <si>
    <t>กาแล็กซีแอนโดรเมดา กาแล็กซี่แมกเจลแลนใหญ่/เล็ก</t>
  </si>
  <si>
    <t>1.แกนกลางกาแล็กซี่
2.จานกาแล็กซี่
3.แขนกังหัน</t>
  </si>
  <si>
    <t>ระนาบของจานกาแล็กซี่ทางช้างเผือก</t>
  </si>
  <si>
    <t>นาย พงศธร อินเทวา</t>
  </si>
  <si>
    <t>1,000 ล้านปี ถึง 13,800 ล้านปี</t>
  </si>
  <si>
    <t>การระเบิดของบิกเเบง ทำให้เกิดธาตุ เเละประจุต่างๆ ขึ้น</t>
  </si>
  <si>
    <t>ใน galaxy มีดาว ดาวเคราะห์ ดาวฤกษ์ ก๊าซ ฝุ่น เนบิวล่า ระบบสุริยะ เป็นต้น</t>
  </si>
  <si>
    <t>กาเเล็กซีเเอนดรอเมดา 
กาเเล็กซีแมเจลแลนใหญ่
กาเเล็กซีแมเจลแลนเล็ก</t>
  </si>
  <si>
    <t>E0 มีความกลมที่สุด E7 เริ่มเเบนออกด้านข้าง</t>
  </si>
  <si>
    <t>1. นิวเคลียส
2. ระบบสุริยะ (จาน)
3. ฮาโล</t>
  </si>
  <si>
    <t>อะตอมของธาตุไฮโดรเจนและธาตุฮีเลียมรวมตัวกันเกิดเป็นเนบิวลารุ่นแรกที่กำเนิดเป็นดาวฤกษ์และกาแล็กซีรุ่นแรกซึ่งได้วิวัฒนาการจนเป็นกาแล็กซีในปัจจุบัน</t>
  </si>
  <si>
    <t>ดาวฤกษ์จำนวนมาก สสารระหว่างดวงดาว เนบิวลา</t>
  </si>
  <si>
    <t>กาแล็กซีแอนดรอเมดา กาแล็กซีแมเจลแลนใหญ่ กาแล็กซีแเจลแลนเล็ก</t>
  </si>
  <si>
    <t>บอกระดับความรีของรูปทรง(ทรงรี)E0รีน้อย E7รีมาก</t>
  </si>
  <si>
    <t>1.)นิวเคลียส มีดาวฤกษ์หน้าแน่น
2.)จาน แบนเป็นระนาบ(ดาวเปิด)
3.)ฮาโล ล้อมรอบเป็นทรงกลม</t>
  </si>
  <si>
    <t>แนวระนาบของจานกาแล็กซี</t>
  </si>
  <si>
    <t>อะตอมธาตุไฮโดรเจนกับฮีเลียมรวมตัวกันเกิดเป็นเนบิวลารุ่นแรก ที่จะเกิดเป็นดาวฤกษ์และกาแล็กซีรุ่นแรกซึ่งวิวัฒนาการต่อมาเป็นกาแล็กซีปัจจุบัน</t>
  </si>
  <si>
    <t>ดาวฤกษ์จำนวนมาก เนบิวลา สสารระหว่างดวงดาว</t>
  </si>
  <si>
    <t>แตกต่าง เพราะ E0 มีความรีน้อยแต่ E7 มีความรีมาก</t>
  </si>
  <si>
    <t>1 ตรงกลางเรียก ดุมกาแล็กซี และมีนิวเคลียสอยู่ตรงกลางบริเวณรอบๆ มีดาวฤกษ์เรียงตัวกันเหมือนคาน
2 จาน ดาวฤกษ์กระจายเป็นระนาบล้อมนิวเคลียสและคาน
3 ฮาโล หรือ กลดดาราจักร ทรงกลม ขนาดใหญ่ ครอบคลุมกาแล็กซีทางช้างเผือก</t>
  </si>
  <si>
    <t>ด.ญ.อนัญพร ทรงทอง</t>
  </si>
  <si>
    <t xml:space="preserve"> 1 พันล้านปีหลังจากการเกิดบิ๊กแบง</t>
  </si>
  <si>
    <t>เกิดจากการรวมตัวกันของกลุ่มแก๊สและฝุ่นต่าง ๆ หลังจากเหตุการณ์บิกแบง (Big Bang) ประมาณ 1 พันล้านปี</t>
  </si>
  <si>
    <t>ดวงดาว ดาวเคราะห์ และกลุ่มก๊าซและฝุ่นขนาดใหญ่</t>
  </si>
  <si>
    <t>กาแล็กซีแอนดรอเมดา กลุ่มเมฆแมกเจลแลนใหญ่และเล็ก</t>
  </si>
  <si>
    <t>E0มีรูปร่างใกล้เคียงทรงกลมมากกว่าE7</t>
  </si>
  <si>
    <t>1นิวเคลียส
2จาน
3เฮโล</t>
  </si>
  <si>
    <t>เริ่มเกิดขึ้นประมาณ 300–500 ล้านปีหลังจากบิกแบง</t>
  </si>
  <si>
    <t>กำเนิดขึ้นเมื่อก๊าซไฮโดรเจนและฮีเลียมในเอกภพเริ่มรวมตัวกัน</t>
  </si>
  <si>
    <t>ประกอบด้วยดาวฤกษ์ ก๊าซ ฝุ่น</t>
  </si>
  <si>
    <t>กาแล็กซีรีประเภท E0 มีรูปร่างเกือบกลมเหมือนวงกลมสมบูรณ์ ส่วนกาแล็กซีรีประเภท E7 มีรูปร่างรีแบนยาวมาก</t>
  </si>
  <si>
    <t>ศูนย์กลางกาแล็ก, จานกาแล็กซี, ฮาโล</t>
  </si>
  <si>
    <t>ทางช้างเผือกที่มองเห็นบนท้องฟ้าคือ แผ่นจาน (galactic disk) ของกาแล็กซีทางช้างเผือก</t>
  </si>
  <si>
    <t>เกิดจากการรวมตัวกันของกลุ่มแก๊สและฝุ่นต่าง ๆ วิวัฒนาการเป็นกลุ่มดวงดาว</t>
  </si>
  <si>
    <t>คือ มีรูปร่างรีน้อยที่สุด แต่ E7 แสดงว่ามีความรีมากที่สุด</t>
  </si>
  <si>
    <t>1.นิวเคลียส
2.คาน
3.halo</t>
  </si>
  <si>
    <t>คาน</t>
  </si>
  <si>
    <t>1,000ล้านปี-13,800ล้านปี</t>
  </si>
  <si>
    <t>ขนาดของเอกภพเพิ่มขึ้น เกิดสสารต่างๆในเอกภพต่อจากนั้นสสารในเอกภพรวมตัวกันเป็นกาแล็กซี่และสมาชิกต่างๆ</t>
  </si>
  <si>
    <t>ดาวฤกษ์จำนวนมาก เนบิวลาและสสารระหว่างดาวซึ่งอยู่ด้วยแรงโน้มถ่วง</t>
  </si>
  <si>
    <t>กาแล็กซี่แอนดรอเมดา กาแล็กซี่แม็คเจลแลนใหญ่ กาแล็คซี่แม็คเจลแลนเล็ก</t>
  </si>
  <si>
    <t>E7ยังหมุนไม่พอจนเป็นวงกลม</t>
  </si>
  <si>
    <t>1ใจกลางกาแล็คซี่ 2จาน 3ฮาโล</t>
  </si>
  <si>
    <t>จานของกาแล็คซี่</t>
  </si>
  <si>
    <t xml:space="preserve">นักวิทยาศาสตร์สันนิษฐานว่า กาแล็กซีกำเนิดขึ้นจากการรวมตัวของกลุ่มแก๊สและฝุ่นขนาดใหญ่ที่ถูกดึงดูดด้วยแรงโน้มถ่วง หลังจากเหตุการณ์บิกแบง แรงโน้มถ่วงทำให้แก๊สเหล่านี้รวมตัวกันหนาแน่นขึ้นจนเกิดเป็นดาวฤกษ์ดวงแรกๆ และดาวฤกษ์เหล่านี้ก็มารวมตัวกันเป็นกาแล็กซี นอกจากนี้ การชนกันและรวมตัวของกาแล็กซีขนาดเล็กกว่าก็มีส่วนในการสร้างกาแล็กซีขนาดใหญ่ในภายหลังด้วย
</t>
  </si>
  <si>
    <t xml:space="preserve">
 * จานกาแล็กซี: ส่วนแบนมีแขนเกลียว เต็มไปด้วยดาวอายุน้อย แก๊สและฝุ่น
 * นิวเคลียสกาแล็กซี: ใจกลางสว่างและหนาแน่น มีดาวอายุมากและหลุมดำมวลยวดยิ่ง
 * รัศมีกาแล็กซี: บริเวณทรงกลมรอบนอก มีกระจุกดาวทรงกลมและสสารมืด
</t>
  </si>
  <si>
    <t xml:space="preserve">ทางช้างเผือกที่เราเห็นบนท้องฟ้าเป็นแถบแสงฝ้าๆ คือส่วนของ จานกาแล็กซี (Galactic Disk) ที่ระบบสุริยะของเราตั้งอยู่ เมื่อมองไปตามระนาบของกาแล็กซี ทำให้เห็นดาวฤกษ์จำนวนมหาศาลรวมกันเป็นแถบสว่าง
</t>
  </si>
  <si>
    <t xml:space="preserve">เกิดขึ้นในช่วงเวลาหลังจากเหตุการณ์บิกแบงประมาณ 1,000 ล้านปี </t>
  </si>
  <si>
    <t>เกิดขึ้นในช่วงเวลาหลังจากเหตุการณ์บิกแบงประมาณ 1,000ปี  โดยเกิดจากการรวมตัวกันของกลุ่มแก๊สและฝุ่นต่าง ๆ วิวัฒนาการเป็นกลุ่มดวงดาว หรือกลายเป็นองค์ประกอบอื่น ๆ</t>
  </si>
  <si>
    <t>ดาวฤกษ์ กระจุกดาวสสารระหว่างดาว (แก๊สและ ฝุ่นธุลี) เนบิวลา และที่ว่างในอากาศเป็นส่วนใหญ่ ซึ่งจะของเลือกนำเสนอเพียงบางตัวอย่าง</t>
  </si>
  <si>
    <t xml:space="preserve"> กาแล็กซี่แมกเจลแลนใหญ่ และกาแล็กซี่แมกเจลแลนเล็ก</t>
  </si>
  <si>
    <t>ประเภทe0  คือกาแล็กซี่ที่มีรูปร่างใกล้เคียงกับวงกลมมากที่สุด ส่วนกาแล็กซี่ประเภทe7 มีรูปร่างมากที่สุด คือมีลักษณะคล้ายรูปไข่หรือวงรี</t>
  </si>
  <si>
    <t>1 นิวเคลียส 2จาน 3เฮโล</t>
  </si>
  <si>
    <t>ทางช้างเผือกที่มองเห็นบนท้องฟ้า คือ ส่วนหนึ่งของจานกาแล็กซี ของกาแล็กซีทางช้างเผือก</t>
  </si>
  <si>
    <t>ดาวฤกษ์ ฝุ่น ก๊าซ และมวลสารมืด</t>
  </si>
  <si>
    <t>กาแล็กซีแอนดรอเมดาและกลุ่มเมฆแมกเจลแลนใหญ่และเล็ก</t>
  </si>
  <si>
    <t>E0มีรุปร่างใกล้เคียงกับวงกลมที่สุด 
ส่วนE7มีรุปร่างรีมากที่สุด</t>
  </si>
  <si>
    <t>1นิวเคลียส 2จาน 3เฮโล</t>
  </si>
  <si>
    <t>ทางช้างเผือกที่มองเหนบนท้องฟ้าคือส่สนนึงของจานกาแลคซี่</t>
  </si>
  <si>
    <t>กาแล็กซีแอนดรอเมดา และกลุ่มเมฆแมกเจลแลนใหญ่และเล็ก ได้ด้วยตาเปล่า</t>
  </si>
  <si>
    <t>ประเภท E0 คือกาแล็กซีที่มีรูปร่างใกล้เคียงกับวงกลมมากที่สุด ส่วนกาแล็กซีประเภท E7 มีรูปร่างรีมากที่สุด คือมีลักษณะคล้ายรูปไข่หรือรูปยาวรี</t>
  </si>
  <si>
    <t>1. นิวเคลียส 2. จาน 3. เฮโล</t>
  </si>
  <si>
    <t>ทาวช้างเผือกที่มองเห็นบนท้องฟ้าคือส่วนหนึ่วขอวจานกาเเล็กซีทางช้างเผือก</t>
  </si>
  <si>
    <t>กาแล็กซีแรกเริ่มก่อตัวขึ้นประมาณ 300 ล้านถึง 500 ล้านปีหลังจากเกิด บิกแบง</t>
  </si>
  <si>
    <t>นักวิทยาศาสตร์สันนิษฐานว่ากาแล็กซีกำเนิดขึ้นจากกระบวนการวิวัฒนาการของสสารในเอกภพยุคแรก ซึ่งมีพื้นฐานจากทฤษฎีบิกแบง</t>
  </si>
  <si>
    <t>กาแล็กซีคือ “เมืองของดาว” ที่ประกอบด้วยดาวฤกษ์, ก๊าซ, ฝุ่น, ดาวเคราะห์, หลุมดำมวลยิ่งยวด และสิ่งที่มองไม่เห็นอย่างสสารมืด ทั้งหมดถูกยึดเข้าด้วยกันด้วยแรงโน้มถ่วง</t>
  </si>
  <si>
    <t>กาแล็กซีแอนดรอเมดา เมฆแมคเจลเเลนใหญ่ เมฆเเมคเจลแลนเล็ก</t>
  </si>
  <si>
    <t>E0มีอายุมากกว่า</t>
  </si>
  <si>
    <t>1.แขนกังหัน
2.คานกลาง
3.ฮาโล</t>
  </si>
  <si>
    <t>ส่วนหนึ่งของจานกาเเล็กซี</t>
  </si>
  <si>
    <t>1พันล้านปี</t>
  </si>
  <si>
    <t>1ศูนย์กลางกาแล็คซี
2ป่องกาแลคซี
3แขนกาแลคซี</t>
  </si>
  <si>
    <t>แขนกาแลคซี</t>
  </si>
  <si>
    <t>การรวมตัวของแก๊สและฝุ่นหลังจากการเกิดบิ๊กแบง</t>
  </si>
  <si>
    <t>ดาวฤกษ์ เนบิวลา และสะสารระหว่างดาว</t>
  </si>
  <si>
    <t xml:space="preserve">กาแล็กซี่ก้อนเมฆ </t>
  </si>
  <si>
    <t>E0 จะเป็นรูปทรงกลม E7 จะเป็นทรงรี</t>
  </si>
  <si>
    <t>1นิวเคลียส 2คาน 3ฮาโลว</t>
  </si>
  <si>
    <t>ประมาณ1พันล้านปีหลังเกิดบิกแบง</t>
  </si>
  <si>
    <t>กาแล็กซีแอนดรอมิดา กาแล็กซีขนาดเล็กแมกเจลแลน กาแล็กซีขนาดใหญ่แมกเจลแลน กาแล็กซีไตรแองกูลัม</t>
  </si>
  <si>
    <t>รูปร่างและความรี</t>
  </si>
  <si>
    <t>1.ใจดลางกาแล็กซี
2.แผ่นจานกาแล็กซี
3.ฮาโล</t>
  </si>
  <si>
    <t>แผ่นจานกาแล็กซี</t>
  </si>
  <si>
    <t>กาแล็กซีแรกเริ่มเกิดขึ้นประมาณ 300 ถึง 500 ล้านปีหลังจากเกิดบิกแบง ซึ่งเป็นช่วงที่สสารเริ่มรวมตัวกันภายใต้แรงโน้มถ่วง และก่อตัวเป็นโครงสร้างขนาดใหญ่</t>
  </si>
  <si>
    <t xml:space="preserve">นักวิทยาศาสตร์เชื่อว่า กาแล็กซีกำเนิดจาก การรวมตัวของกลุ่มก๊าซและฝุ่นในเอกภพยุคแรกภายใต้แรงโน้มถ่วง กลุ่มก๊าซเหล่านี้จะค่อย ๆ ดึงดูดกันและก่อตัวเป็นดาวฤกษ์ จากนั้นรวมกันเป็นกลุ่มดาว และในที่สุดก่อตัวเป็นกาแล็กซี
</t>
  </si>
  <si>
    <t xml:space="preserve">	ดาวฤกษ์
	ดาวเคราะห์
	ระบบสุริยะ
	กลุ่มเมฆก๊าซและฝุ่น
	หลุมดำมวลยิ่งยวด 
	สสารมืด 
	เนบิวลา และวัตถุท้องฟ้าอื่น ๆ</t>
  </si>
  <si>
    <t>ได้ด้วยตาเปล่า นอกจากนี้ในบางพื้นที่ที่ไม่มีแสงรบกวนยังสามารถเห็นได้</t>
  </si>
  <si>
    <t>ความแตกต่างอยู่ที่ความรีของรูปร่าง E0 กลมที่สุด ส่วน E7 รีที่สุด</t>
  </si>
  <si>
    <t>1. แขนกังหัน
2.คานตรงกลาง
3.ฮาโล</t>
  </si>
  <si>
    <t>เเขนกังหัน ระนาบจาน</t>
  </si>
  <si>
    <t>กำเนิดมาจากอะตอมของฮีเลียมและไฮโดรเจนรวมตัวกันด้วยแรงโน้มถ่วงเกิดเป็นเนบิวล่ารุ่นแรก ที่จะก่อกำเนิดเป็นดาวฤกษ์และกาแล็กซีรุ่นแรก และวิวัฒนาการต่อมาเป็นกาแล็กซีในปัจจุบัน</t>
  </si>
  <si>
    <t>ดุมกาแล็กซี นิวเคลียส จาน และฮาโล</t>
  </si>
  <si>
    <t>กาแล็กซีแอนดรอเมดา กาแล็กซีซีแมเจลแลนเล็ก กาแล็กซีซีแมเจลแลนใหญ่</t>
  </si>
  <si>
    <t>E0 จะเหมือนวงกลมมากที่สุด ส่วน E7 จะเหมือนวงรี</t>
  </si>
  <si>
    <t>1.นิวเคลัยส
2.จาน
3.ฮาโล</t>
  </si>
  <si>
    <t>ใจกลางทางช้างเผือก หรือ นิวเคลียส</t>
  </si>
  <si>
    <t>1,000ล้านปี หลังบิกแบง</t>
  </si>
  <si>
    <t xml:space="preserve">เกิดจากการรวมตัวกันของกลุ่มแก๊สและฝุ่นต่าง ๆ </t>
  </si>
  <si>
    <t>ดาวฤกษ์ ฝุ่น ก๊าซ และมวลสารมืด. กาแล็กซีมีโครงสร้างที่ซับซ้อน ซึ่งรวมถึง นิวเคลียส จาน แขนก้นหอย และฮาโล</t>
  </si>
  <si>
    <t>1.ศูนย์กลางกาแล็กซี่
2.ขั้วใต้ของกาแล็กซี่
3.ฮาโล</t>
  </si>
  <si>
    <t>โครงสร้างส่วนของdisk</t>
  </si>
  <si>
    <t>กาแล็กซีแรกเริ่มก่อตัวขึ้นประมาณ 300 ถึง 400 ล้านปีหลังจากเกิดบิกแบง</t>
  </si>
  <si>
    <t>กาแล็กซีเกิดจากการยุบตัวของก๊าซภายใต้แรงโน้มถ่วง</t>
  </si>
  <si>
    <t>ดาวฤกษ์ เนบิวลา / ก๊าซและฝุ่นระหว่างดาว ดาวเคราะห์และระบบดาวเคราะห์</t>
  </si>
  <si>
    <t>จะสามารถมองหาแล็กซี่เพียงไม่กี่แห่ง</t>
  </si>
  <si>
    <t>รี</t>
  </si>
  <si>
    <t>ลักษณะรูปร่าง</t>
  </si>
  <si>
    <t>หมายเลข1แกนกลางกาแล็กซี่ 2จานกาแล็กซี่
3.ฮาโล</t>
  </si>
  <si>
    <t>เป็นส่วนสร้างของจานกาแล็กซี่</t>
  </si>
  <si>
    <t>เชื่อว่ากาแล็กซีเกิดจากการรวมตัวกันของกลุ่มแก๊สและฝุ่นต่าง ๆ หลังจากเหตุการณ์บิกแบง (Big Bang) ประมาณ 1 พันล้านปี</t>
  </si>
  <si>
    <t>แล็กซีแอนดรอเมดา (Andromeda) และกลุ่มเมฆแมกเจลแลนใหญ่และเล็ก (Large and Small Magellanic Clouds)</t>
  </si>
  <si>
    <t>1.ดุมกาเเล็กซี
2.จาน
3.นิวเคลียส</t>
  </si>
  <si>
    <t>ส่วนของจานกาเเล็กซี</t>
  </si>
  <si>
    <t xml:space="preserve">กาแล็กซีกำเนิดหลังบิกแบง โดยแก๊สและฝุ่นยุบตัวรวมกันด้วยแรงโน้มถ่วง ก่อเกิดดาวฤกษ์ แล้วรวมกลุ่มเป็นกาแล็กซี
</t>
  </si>
  <si>
    <t>ดาวฤกษ์ ฝุ่น ก๊าซ มวลสารมืด</t>
  </si>
  <si>
    <t xml:space="preserve">มองเห็นได้ 3 กาแล็กซี:
 กาแล็กซีแอนโดรเมดา (Andromeda Galaxy - M31)
 กาแล็กซีแมกเจลแลนใหญ่ (Large Magellanic Cloud - LMC)
 กาแล็กซีแมกเจลแลนเล็ก (Small Magellanic Cloud - SMC)
</t>
  </si>
  <si>
    <t>E0เกิดนานเเล้ว E7เพิ่งเกิด</t>
  </si>
  <si>
    <t>1.แกนกลางกาแล็คซี่
2.แขนกังหันกาแล็คซี่
3.รัศมีกาแล็คซี่</t>
  </si>
  <si>
    <t>อยู่ที่แผ่นจาน</t>
  </si>
  <si>
    <t>กาแล็กซีแรกเริ่มก่อตัวประมาณ 300–400 ล้านปีหลังบิกแบง ซึ่งเกิดขึ้นเมื่อราว 13.8 พันล้านปีก่อน ช่วงก่อนหน้านั้นจักรวาลยังไม่มีแสงจากดวงดาวหรือกาแล็กซี เรียกว่า ยุคมืดของจักรวาล.</t>
  </si>
  <si>
    <t>นักวิทยาศาสตร์สันนิษฐานว่า กาแล็กซีเกิดจากการยุบตัวของกลุ่มก๊าซไฮโดรเจนและฮีเลียมภายใต้แรงโน้มถ่วง หลังจากบิกแบง เมื่อสสารรวมตัวกันแน่นขึ้น ก็เริ่มเกิดดาวฤกษ์ กลุ่มดาว และในที่สุดกลายเป็นกาแล็กซีแรกเริ่ม ซึ่งต่อมากาแล็กซีเล็ก ๆ เหล่านี้ก็รวมกันกลายเป็นกาแล็กซีขนาดใหญ่ตามที่เห็นในปัจจุบัน</t>
  </si>
  <si>
    <t>ดาวฤกษ์ ก๊าซและฝุ่น กระจุกดาว เนบิวลา หลุมดำมวลยิ่งยวด สารมืด</t>
  </si>
  <si>
    <t>1. กาแล็กซีแอนดรอมิดา 2.เมฆแมเจลแลนเล็ก 3.เมฆแมเจลแลนใหญ่</t>
  </si>
  <si>
    <t>มีขดกับไม่มีขด</t>
  </si>
  <si>
    <t>1นิวเคียว2ฮาโล 3คาน</t>
  </si>
  <si>
    <t>ทางช้างเฝือกที่มองเห้นบนท้องฟ้าคือส่วนหนึ่งของจานกาแล็กซี</t>
  </si>
  <si>
    <t>เกิดจากการรวมตัวของเเก๊สเเละฝุ่นกลัวจากเกิดบิ๊กเเบง</t>
  </si>
  <si>
    <t>กาเเล็คซี่เเอนดรอเมเเละกลุ่มเมฆเเมกเจลใหญ่เเละเล็ก</t>
  </si>
  <si>
    <t xml:space="preserve">1.นิวเคียส 2.ฮาโล 3. คาน
</t>
  </si>
  <si>
    <t>ทางช้างเผือกที่มองเห็นบนท้องฟ้า คือ ส่วนหนึ่งของจานกาเเล็คซี</t>
  </si>
  <si>
    <t>13,800ล้านปีหลังบิกแบง</t>
  </si>
  <si>
    <t>การรวมตัวของดาวฤกษ์จำนานมาก เนบิวลา และสสาระหว่างด่ว</t>
  </si>
  <si>
    <t>ดาวฤกษ์จำนานมากเนบิวลา และสสารระหว่างดาว</t>
  </si>
  <si>
    <t>แอนโดรมิด้า กาเล็กซีแมแจลแลนใหญ่และเล็ก</t>
  </si>
  <si>
    <t>อายุ E0 แก่กว่าอยู่มานานเลยกลมกว่า E7</t>
  </si>
  <si>
    <t xml:space="preserve">1นิวเคลียสและดูมกาแล็กซี
2จาน
3โฮโล
</t>
  </si>
  <si>
    <t xml:space="preserve">มีดาวฤกษ์เรียงตัวกันในลักษณะเหมือนคานส่วนบริเวณที่อยู่ห่างจากศูนย์กลางของกาแล็คซี่ </t>
  </si>
  <si>
    <t xml:space="preserve">ส่วนกลาง , จาน , และเฮโล </t>
  </si>
  <si>
    <t>ทางช้างเผือกที่มองเห็นบนท้องฟ้าคือส่วนของแผ่นดิสก์ของกาแล็กซีทางช้างเผือก โดยเฉพาะบริเวณที่มีดาวและฝุ่นหนาแน่นที่เราเห็นเป็นแถบสว่างพาดข้ามท้องฟ้า</t>
  </si>
  <si>
    <t>เกิดจากการรวมตัวกันของกลุ่มแก๊สและฝุ่นต่าง ๆ หลังจากเหตุการณ์บิกแบงประมาณ 1 พันล้านปี</t>
  </si>
  <si>
    <t>กาแล็กซีแอนดรอมิดา</t>
  </si>
  <si>
    <t xml:space="preserve">E0 คือกาแล็กซีรีที่กลมที่สุด
E7 คือกาแล็กซีรีที่รีที่สุด
</t>
  </si>
  <si>
    <t>1.แขนกังหัน 2.ศูนย์กลางกาแล็กซี 3.ฮาโล</t>
  </si>
  <si>
    <t xml:space="preserve">แขนกังหันของกาแล็กซีทางช้างเผือก
</t>
  </si>
  <si>
    <t>ในช่วงเวลาหลังจากเหตุการณ์บิกแบงประมาณ 1,000 ล้านปี</t>
  </si>
  <si>
    <t>เกิดขึ้นจาก บิกแบง</t>
  </si>
  <si>
    <t xml:space="preserve">เนบิวลา แมแจลแลนใหญ่-เล็ก </t>
  </si>
  <si>
    <t>E0 มีลักษณะเป็นทรงกลม ส่วนE7 มีลักษณะเป็นวงรี ซึ่งทำให้เห็นว่า E0 มีอายุมากกว่า E7 อีกด้วย</t>
  </si>
  <si>
    <t>1. ดุมกาแล็กซี / bulge
- มีนิวเคลียส อยู่ตรงกลาง บริเวณรอบๆ มีลักษณะเหมือนคาน
2. จาน / disk
- มีดาวฤกษ์กระจายตัวต่อจากปลายคาน มีลักษณะเหมือนแขน อยู่บนระนาบของจาน
3. ฮาโล / halo
- หรือ กลดดาราจักรมีลักษณะเป็นทรงกลมมีขนาดกว้าง รอบๆกาแล็กซีทางช้างเผือก</t>
  </si>
  <si>
    <t xml:space="preserve">ส่วนของ จาน </t>
  </si>
  <si>
    <t>เกิดจากบิ๊กแบง</t>
  </si>
  <si>
    <t>กาแล็กซีแอนดรอเมดา และกลุ่มเมฆ แมกเจลแลนใหญ่และเล็ก</t>
  </si>
  <si>
    <t>E0เป็นวงกลม
E7เป็นวงรี</t>
  </si>
  <si>
    <t>1.ดุมกาแล็กซี หนาประมาณ3,000ปีแสง และมีนิวเคลียสอยู่ตรงกลาง
2.จาน เส้นผ่านศูนย์กลางประมาณ 100,000 ปีแสง มีความหนาแน่น 1,000 ปีแสงมีดาวฤกษ์ที่กรัจายปลายคานมีลักษณะเหมือนกังหัน
3.ฮาโล มีลักษณะเป็นทรงกลม มีขนาดกว้างใหญ่</t>
  </si>
  <si>
    <t>1,000ล้านปีหลังบิกแบง</t>
  </si>
  <si>
    <t>หลังจากบิกแบง จักรวาลเต็มไปด้วยก๊าซไฮโดรเจนและฮีเลียม รวมทั้งสสารมืด (dark matter)
	ก๊าซและสสารมืดเริ่มรวมตัวกันภายใต้แรงโน้มถ่วง กลายเป็นโครงสร้างขนาดเล็กที่เรียกว่า โปรโตกาแล็กซี (protogalaxy)
	โปรโตกาแล็กซีเล็ก ๆ หลายแห่งรวมตัวกันทีละน้อย จนกลายเป็นกาแล็กซีขนาดใหญ่ในภายหลัง</t>
  </si>
  <si>
    <t>ระบบสุริยะ นิวเคลียส จาน ฮาโล ดุมกาแล็กซี</t>
  </si>
  <si>
    <t>เนบิลล่า แมเจลแลนใหญ่ แมเจลแลนเล็ก</t>
  </si>
  <si>
    <t>E0เป็นการแล็กซีที่เกิดก่อนเพราะเกิดการสะสมมวลในจำนวนมากE7เป็นกาแล็กซีที่มีมวลมากแต่ไม่เท่าE0</t>
  </si>
  <si>
    <t>ส่วนกลาง ,จาน ,ฮาโล</t>
  </si>
  <si>
    <t>ดาวฤกษ์ ฝุ่น ก๊าซ มวลสารมืด นิวเคลียส จาน แขนก้นหอย และฮาโล</t>
  </si>
  <si>
    <t>ประเภท E0 คือกาแล็กซีที่มีรูปร่างใกล้เคียงกับวงกลมมากที่สุด(เกิดขึ้นมานานมากแล้ว) ส่วนกาแล็กซีรีประเภท E7 มีรูปร่างรีมากที่สุด(เกิดขึ้นมานาน)</t>
  </si>
  <si>
    <t>1.ดุมกาแล็กซีและนิวเคลียส
2.จาน
3.ฮาโล</t>
  </si>
  <si>
    <t>ช่วง1พันล้านปีหลังเกิดบิกแบง</t>
  </si>
  <si>
    <t>เกิดจากการจับตัวของฝุ่นและแก๊ส หลังเหตุการณ์ระเบิดของบิกแบง</t>
  </si>
  <si>
    <t>มีอายุต่างกัน</t>
  </si>
  <si>
    <t>1.ส่วนนูนกลาง
2.จาน
3.ฮาโล</t>
  </si>
  <si>
    <t>กลุา่มแก๊สที่มีแรงโน้มถ่วงแยกกันเป็นกลุ่ม และแต่ละกลุ่มกำเนิดดาวฤกเป็นจำนวนมาก</t>
  </si>
  <si>
    <t xml:space="preserve">ก๊าซ ฝุ่น มวลความมืด </t>
  </si>
  <si>
    <t>กาแล็กซี่แอนดอเมดาร์ กลุ่มเมฆแมกเจลแลนใหญ่และเล็ก</t>
  </si>
  <si>
    <t>อายุ</t>
  </si>
  <si>
    <t>1.ดุมากาแล็กซี่ มีนิวเคลียส อยู่ตรงกลาง บริเวณรอบๆ มีลักษณะเหมือนคาน
2.จาน/disk  มีดาวฤกษ์กระจายตัวต่อ มีดาวฤกษ์กระจายตัวต่อจากปลายคาน มีลักษณะเหมือนแขน อยู่บนระนาบของจาน
3.  ฮาโล / haloหรือ กลดดาราจักรมีลักษณะเป็นทรงกลมมีขนาดกว้าง รอบๆกาแล็กซีทางช้างเผือก</t>
  </si>
  <si>
    <t>1,000ล้านปีหลังจากเกิดบิกแบง</t>
  </si>
  <si>
    <t>เกิดจากการรวมตัวของกลุ่มแก๊ส ฝุ่นต่างๆ</t>
  </si>
  <si>
    <t>ดาวฤกษ์จำนวนมาก เนบิวลาและสสารระหว่างดาว</t>
  </si>
  <si>
    <t>กาแล็กซีแมกเจลแลนใหญ่ กาแล็กซีแมกเจลแลนเล็ก กาแลกซีแอนโดรเมดา</t>
  </si>
  <si>
    <t>E0มีรูปร่างที่กลมแต่E7มีรูปร่างรี</t>
  </si>
  <si>
    <t>กาแล็กซีเกิดหลังบิกแบงประมาณ 1,000 ล้านปี</t>
  </si>
  <si>
    <t>สันนิษฐานว่าเกิดจากการรวมตัวของฝุ่นและแก๊ส วิวัฒนาการเป็นดวงดาว ประกอบด้วยดาวฤกษ์จำนวนมาก</t>
  </si>
  <si>
    <t>ประกอบด้วยดาวฤกษ์จำนวนมาก เนบิวลา และ สสารระหว่างดาว ซึ่งอยู่รวมกันด้วยแรงโน้มถ่วง กาแล็กซี มีรูปร่างและขนาดแตกต่างกันเช่นรูปร่างรีหรือกลมรูปร่างกังหันรูปร่างคล้ายเลนส์นูนหรือลูกสะบ้า</t>
  </si>
  <si>
    <t>1.ดุมกาแล็กซี่
2.ระบบสุริยะ
3.ฮาโล</t>
  </si>
  <si>
    <t>หลังบิกแบงประมาณ 1000 ล้านปี</t>
  </si>
  <si>
    <t>สสารรวมตัวกันเป็นระบบจะเกิดกาแล็กซีรุ่นแรกและมีวิวัฒนาการมาจนกระทั่วปัจจุบัน</t>
  </si>
  <si>
    <t>E0 รูปร่างกลม ส่วนE7 รูปร่างรีกว่า และทั้งสองชนิดไม่มีโครงสร้างแขนเกลียว และมักมีดาวฤกษ์เก่าเป็นหลักเหมือนกัน</t>
  </si>
  <si>
    <t>1.ดุมกาแล็กซี มีดาวฤกษ์รวมตัวกันอยู่อย่างหนาแน่นมีลักษณะโป่งตรงกลาง
2.จานกาแล็กซี มีดาวฤกษ์กระจายตัวเป็นระนาบล้อมรอบนิวเคลียสและคานในลักษณะจาน
3.ฮาโล มีลักษณะเป็นทรงกลมมีขนาดกว้างใหญ่ไพศาลครอบคลุมกาแล็กซีทางช้างเผือก</t>
  </si>
  <si>
    <t>เกิดจากทฤษฎีบิกแบง</t>
  </si>
  <si>
    <t>ดาวฤกษ์ ดาวเคราะห์ เนบิวลา กระจุกดาว ฝุ่น ก๊าซ ดาร์กแมตเตอร์ หลุมดำยักษ์</t>
  </si>
  <si>
    <t>สามารถเห็นได้แต่ขึ้นอยู่กับสภาพอากาศ สภาพท้องฟ้า ต่ำแหน่งที่ตั้ง</t>
  </si>
  <si>
    <t>E0 เป็นทรงรูปทรงรีน้อนที่สุดE7 เป็นทรงรีมากที่สุด</t>
  </si>
  <si>
    <t>1 นิวเคลียส ของกาแลกซีอยู่ตรงกลาง มีดาวฤกษ์
ต่างๆกระจายตัวเป็นระนาบล้อมรอบนิวเคลียสรวมตัวอยู่เยอะมาก
2 จาน มีดาวเคราะห์และดาวฤกษ์ ฝุ่น แก๊สต่างๆที่กระจายอยู่จำนวนมาก
3 ฮาโล มีลักษณะเป็นทรงกลมมีขนาดกว้างใหญ่ ครอบคลุมกาแลกซีทางช้างเผือก มีดาวอายุมากกระจุกตัวเป็นกลุ่มๆอยู่เยอะ</t>
  </si>
  <si>
    <t>จานของทางช้างเผือก</t>
  </si>
  <si>
    <t>หลังบิกแบง 1000 ล้านปี</t>
  </si>
  <si>
    <t>กาแล็กซีเกิดจากการรวมตัวของก๊าซและฝุ่นในเอกภพยุคแรก มีแรงโน้มถ่วงดึงสสารเหล่านี้ให้รวมกันเป็นดาวฤกษ์ หลังจากนั้นจึงรวมกันเป็นระบบ จึงกลายเป็นกาแล็กซี</t>
  </si>
  <si>
    <t>ดาวฤกษ์ เนบิวลา และสสารระหว่างดาว</t>
  </si>
  <si>
    <t>กาแล็กซี andromeda</t>
  </si>
  <si>
    <t>กาแล็กซีรีประเภท E7 เป็นวิวัฒนาการขอกาแล็กซีรีประเภท E0 แต่มีความรีมากกว่า</t>
  </si>
  <si>
    <t>1 คือ นิวเคลียส
2 คือ จานกาแล็กซี
3 คือ ฮาโล</t>
  </si>
  <si>
    <t>จานของกาแล็กซี</t>
  </si>
  <si>
    <t>เอกภพกำเนิดจากบิกแบง ทำให้เกิดสสารต่างๆ เมื่อสสารรวมตัวกันเป็นระบบ เกิดกาแล็กซี่รุ่นแรก</t>
  </si>
  <si>
    <t>กาแล็กซี่แมแจลเลนใหญ่ และกาแล็กซี่แมเจนเลนเล็ก</t>
  </si>
  <si>
    <t>ไล่ไปตามขนาด ยิ่งตัวเลขเยอะขนาดยิ่งใหญ่</t>
  </si>
  <si>
    <t>ในแนวระนาบของจาน ที่เกิดจากแสงของดาวฤกษ์จำนวนมากที่รวมกันอยู่</t>
  </si>
  <si>
    <t>เกิดจากกลุ่มแก็ส และ สสารรวมตัวกัน</t>
  </si>
  <si>
    <t>ระบบสุริยะ นิวเคลียส จาน ดุมกาแล็กซี ฮาโล</t>
  </si>
  <si>
    <t>กาแล็กซีแอนดรอเมดา กาแล็กซีแมเจลแลนใหญ่และเล็ก</t>
  </si>
  <si>
    <t>ความกว้างและรูปร่างที่เป็นวงรีกับวงกลม</t>
  </si>
  <si>
    <t>1. นิวเคลียส   2. ระบบสุริยะ  3. ฮาโล</t>
  </si>
  <si>
    <t>เอกภพกำเนิดมาจากบิกแบง ซึ่งทำให้เกิดสสารต่าง ๆ เมื่อสสารรวมตัวกันเป็นระบบจะเกิดกาแล็กซีรุ่นแรก</t>
  </si>
  <si>
    <t>กาแล็กซีแอนดรอเมดา กาแล็กซีแมเจลแลนใหญ่ และกสแช็กซีแมเจลแลนเล็ก</t>
  </si>
  <si>
    <t>1 ) ดุมกาแล็กซี
2 ) จาน
3 ) นิวเคลียส</t>
  </si>
  <si>
    <t>ในแนวระนาบของจาน</t>
  </si>
  <si>
    <t>เนบิวลา และสสารระหว่างดาว</t>
  </si>
  <si>
    <t>ประกอบด้วยดาวฤกษ์จำนวนมาก</t>
  </si>
  <si>
    <t>E0มีความเริ่มเป็นวงรี แต่E7เป็นวงรีแล้ว</t>
  </si>
  <si>
    <t>1.นิวเคลียส 2.ระบบสุริยะ 3.ฮาโล</t>
  </si>
  <si>
    <t>แนวระนาบของจานกาแล็กซีทางช้างเผือก</t>
  </si>
  <si>
    <t>นส พรณิภา สินเพราะ</t>
  </si>
  <si>
    <t>10^2-2.73</t>
  </si>
  <si>
    <t xml:space="preserve">การรวมตัวกันของกลุ่มก๊าซ ฝุ่น และสสารมืดในเอกภพ หลังจากเกิดเหตุการณ์บิ๊กแบง ก๊าซและฝุ่นเหล่านี้ถูกดึงดูดเข้าหากันด้วยแรงโน้มถ่วง และรวมตัวกันจนเกิดเป็นดวงดาวและกาแล็กซี </t>
  </si>
  <si>
    <t>กลุ่มของดวงดาวจำนวนมาก พร้อมด้วยดาวเคราะห์, แก๊ส, ฝุ่น, และสารระหว่างดาว</t>
  </si>
  <si>
    <t>กาแล็กซีแอนโดรเมดา (Andromeda Galaxy) และกลุ่มเมฆแมกเจลแลนใหญ่และเล็ก (Large and Small Magellanic Clouds)</t>
  </si>
  <si>
    <t>แตกต่างกันที่ระดับความรีของรูปร่าง</t>
  </si>
  <si>
    <t>1:จุดศูนย์กลาง
2:ลักษณะกังหัน
3:ดวงดาวโดยรอบ</t>
  </si>
  <si>
    <t>ส่วนของจานของกาแล็กซี</t>
  </si>
  <si>
    <t>เกิดขึ้นจากหลังเหตุการบิ๊กแบงทำให้สารรวมตัวกันของฝุ่นกับแก๊สต่างๆทำให้เกิดเป็นกาแล็กซีขึ้นมา</t>
  </si>
  <si>
    <t>มีดาวฤกษ์จำนวนมาก เนบิวลา และสสารระหว่างดาว</t>
  </si>
  <si>
    <t>แตกต่างกันตรงรูปลักษณ์กาแล็กซี E0 มีความเป็นวงกลมมากกว่า E7 มีความเป็นวงรีมากกว่า</t>
  </si>
  <si>
    <t>นิวเคลียส จาน ฮาโล</t>
  </si>
  <si>
    <t>ในแนวราบของจานกาแล็กซี</t>
  </si>
  <si>
    <t>1,000ล้านปีหลังเกิดบิกแบง</t>
  </si>
  <si>
    <t>กาแล็กซี่แมกเจลแลนใหญ่
และกาแล็กซี่แมกเจลแลนเล็ก</t>
  </si>
  <si>
    <t>E7จะมีลักษณะเป็นวงรีมากกว่าE0</t>
  </si>
  <si>
    <t>นักวิทยาศาสตร์เชื่อว่ากาแล็กซีเกิดจากก๊าซรวมตัวกันภายใต้แรงโน้มถ่วง จนก่อตัวเป็นดาวและรวมกันเป็นกาแล็กซี</t>
  </si>
  <si>
    <t>ดาวฤกษ์จำนวนมาก เนบิวลา และ สสารระหว่างดวงดาว</t>
  </si>
  <si>
    <t>E0 เป็นกาแล็กซีรีที่มีรูปทรงเกือบกลม
E7 เป็นกาแล็กซีรีที่มีรูปร่างรีมากที่สุดในประเภทรี</t>
  </si>
  <si>
    <t>ส่วนของจานกาแล็กซี (Disk) ของกาแล็กซีทางช้างเผือก ที่เรามองเห็นจากด้านใน</t>
  </si>
  <si>
    <t>ประมาณ 1 พันล้านปีหลังจากการเกิดบิ๊กแบง</t>
  </si>
  <si>
    <t>ดาวฤกษ์จำนวนมหาศาล กลุ่มดาว ฝุ่น ก๊าซ และหลุมดำมวลยวดยิ่ง</t>
  </si>
  <si>
    <t>กาแล็กซีแมกเจลแลนใหญ่
กาแล็กซีแมกเจลแลนเล็ก</t>
  </si>
  <si>
    <t>ยิ่งมีเลขหลังEสูงจะมีความเป็นวงรีมากขึ้น</t>
  </si>
  <si>
    <t>นักวิทยาศาสตร์เชื่อว่ากาแล็กซีเกิดจากก๊าซรวมตัวกันภายใต้แรงโน้มถ่วง จนก่อตัวเป็นดาวและรวมกันเป็นกาแล็กซี.</t>
  </si>
  <si>
    <t>LMC SMC M31</t>
  </si>
  <si>
    <t>กาแล็กซี่E0 มีความรีน้อยกว่า กาแล็กซีE7</t>
  </si>
  <si>
    <t>1. ดุมกาแล็กซี
2. จาน
3. ฮาโล</t>
  </si>
  <si>
    <t>กาแล็กซีเกิดจากการรวมตัวของสสาร ภายใต้แรงโน้มถ่วง โดยเริ่มจากความไม่สม่ำเสมอของสสารในเอกภพยุคแรกเริ่มหรือบิกแบง</t>
  </si>
  <si>
    <t>ดาวฤกษ์ กระจุกดาว เนบิวลา หลุมดำ สสารมืด ก๊าซและฝุ่นระหว่างดาว</t>
  </si>
  <si>
    <t>แมเจลแลนใหญ่ กาแล็กซีแอนโดรเมดา (M31) แมเจลแลนเล็ก</t>
  </si>
  <si>
    <t>1นิวเคลียส 2ระบบสุริยะ 3ฮาโล</t>
  </si>
  <si>
    <t>บิกแบง   นักวิทยาศาสตร์เชื่อว่ากาแล็กซีกำเนิดขึ้นจากการยุบตัวของกลุ่มก๊าซและการรวมตัวของโครงสร้างขนาดเล็กภายใต้อิทธิพลของแรงโน้มถ่วงและสสารมืด</t>
  </si>
  <si>
    <t>ดาวฤกษ์ – แหล่งกำเนิดแสงและพลังงานในกาแล็กซี
เนบิวลา – กลุ่มก๊าซและฝุ่นที่เป็นต้นกำเนิดของดาว
ระบบดาวเคราะห์ – รวมถึงดาวเคราะห์ ดวงจันทร์ และวัตถุท้องฟ้าอื่น ๆ
หลุมดำมวลยิ่งยวด – อยู่ที่ใจกลางกาแล็กซี มีแรงโน้มถ่วงสูง
สสารมืด – มองไม่เห็น แต่ช่วยยึดโครงสร้างของกาแล็กซี
ก๊าซและฝุ่นระหว่างดาว – กระจายอยู่ทั่วกาแล็กซี
รังสีและคลื่นแม่เหล็กไฟฟ้า – พลังงานที่ปล่อยจากวัตถุต่าง ๆ ในกาแล็กซี</t>
  </si>
  <si>
    <t>กาแล็กซีแอนดรอมิดา (Andromeda Galaxy)กาแล็กซีแมกเจลแลนใหญ่ (Large Magellanic Cloud - LMC)
กาแล็กซีแมกเจลแลนเล็ก (Small Magellanic Cloud - SMC)</t>
  </si>
  <si>
    <t>E0ทรงกลม E7ทรงลี</t>
  </si>
  <si>
    <t>1นิวเครียส 2ระบบสุรืยะ 3ฮาโล</t>
  </si>
  <si>
    <t>กาแล็กซีกังหัน (Spiral Galaxy)ระบบสุริยะของเรา</t>
  </si>
  <si>
    <t>นายธนคุณ โกศลนิรัติวงษ์</t>
  </si>
  <si>
    <t>เกิดขึ้นประมาณ 1 พันล้านปีหลังจากการเกิดบิ๊กแบง</t>
  </si>
  <si>
    <t>มองเห็นกาแล็กซีแอนดรอเมดา (Andromeda) และกลุ่มเมฆแมกเจลแลนใหญ่และเล็ก (Large and Small Magellanic Clouds)</t>
  </si>
  <si>
    <t>กาแล็กซีรีประเภท E0 เป็นกาแล็กซีทรงกลมเกือบสมบูรณ์ (elliptical galaxy ที่มีรูปร่างกลม) ส่วนกาแล็กซีรีประเภท E7 มีรูปร่างยืดยาวมากกว่าและแบนกว่ามาก ลักษณะหลักที่ใช้แยกประเภท E0 ถึง E7 คือ "ความรี" ของรูปร่างกาแล็กซี โดย E0 จะมีค่าความรีต่ำสุด (กลมที่สุด) และ E7 จะมีค่าความรีสูงสุด (รีมากที่สุด)</t>
  </si>
  <si>
    <t>1.กึ่งกลางกาแล็กซี (Galactic Bulge): เป็นบริเวณที่มีความหนาแน่นของดาวฤกษ์สูงมาก มักประกอบด้วยดาวเก่าแก่จำนวนมาก และอาจมีหลุมดำมวลยิ่งยวดอยู่ตรงกลาง
2.จานกาแล็กซี (Galactic Disk): เป็นบริเวณแผ่แบนที่มีทั้งดาวฤกษ์, กลุ่มดาว, แก๊ส และฝุ่นหมุนรอบศูนย์กลางของกาแล็กซี
3.แขนกังหัน (Spiral Arms): เป็นบริเวณที่เต็มไปด้วยดาวฤกษ์อายุน้อย, กลุ่มเนบิวลา และการกำเนิดดาวใหม่ ทำให้มองเห็นได้สว่างและเด่นชัดในภาพ</t>
  </si>
  <si>
    <t>ทางช้างเผือกที่เห็นบนท้องฟ้า คือ ส่วนของ "จานกาแล็กซี (Galactic Disk)" ของกาแล็กซีทางช้างเผือก ที่มีดาวฤกษ์อยู่หนาแน่นและอยู่ในแนวสายตาของเรา</t>
  </si>
  <si>
    <t>เกิดขึ้นหลังจากทฤษฎีบิกแบง ซึ่งอยู่รวมกันด้วยแรงโน้มถ่วง</t>
  </si>
  <si>
    <t>จาน นิวเคลียส ระบบสุริยะ ฮาโล ศูนย์กลางกาแล็กซี่ ดุมกาแล็กซี่</t>
  </si>
  <si>
    <t>กาแล็กซี่แมเจลแลนเล็ก กาแล็กซี่แมเจลแลนใหญ่ กาแล็คซี่แอนดรอเมดา</t>
  </si>
  <si>
    <t>E7 จะมีลักษณะเป็นทรงรีมากกว่า E0</t>
  </si>
  <si>
    <t>1.ดุมกาแล็กซี่เป็นศูนย์กลางที่ที่มีดาวฤกษ์จำนวนมา
2.จาน บริเวณที่มรดาวฤกษ์กระจายออกมาคล้ายแขน
3.บริเวณที่ว่างครอบคลุมกาแล็คซี่</t>
  </si>
  <si>
    <t>แนวระนาบของจานกาแล็กซี่ทางช้างเผือก</t>
  </si>
  <si>
    <t>หลังบิกแบง 1000ล้านปี</t>
  </si>
  <si>
    <t>กำเนิดมาจากบิกแบง ซึ่งทำให้เกิดสสารต่างๆเมื่อสสารรวมตัวกันเป็นระบบจะเกิดกาแล็กซีรุ่นแรกและมีวิวัฒนาการมาจนถึงปัจจุบัน</t>
  </si>
  <si>
    <t>กาแล็กซีแอนดรอเมดา กาแล็กซีแมเจลแลนใหญ่ กาแล็กซีแมแจลแลนเล็ก</t>
  </si>
  <si>
    <t>E7จะมีความเป็นทรงรีมากกว่าE0</t>
  </si>
  <si>
    <t>1.นิวเคลียส
2.จานกาแล็กซี
3.ฮาโล</t>
  </si>
  <si>
    <t>มาจากใจกลางของกาแล็กซีทางช้างเผือก</t>
  </si>
  <si>
    <t>เริ่มก่อตัวขึ้นประมาณ 1000 ล้านปีหลังจากบิกแบง</t>
  </si>
  <si>
    <t>นักวิทยาศาสตร์สันนิษฐานว่า กาแล็กซีกำเนิดขึ้นจากกระบวนการรวมตัวของก๊าซและสสารในเอกภพยุคแรก ภายใต้แรงโน้มถ่วง</t>
  </si>
  <si>
    <t>ประกอบด้วยดาวฤกษ์หลายแสนล้านดวงรวมทั้งระบบสุริยะอยู่รวมกันด้วยแรงโน้มถ่วงและโคจรรอบจุดศูนย์กลางแกเล็กซี</t>
  </si>
  <si>
    <t>กาแล็กซีแอนโดรเมดา เมฆแมเจลแลนใหญ่ เมฆแมเจลแลนเล็ก</t>
  </si>
  <si>
    <t>E0มีความกลมและE7จะเริ่มมีความรี</t>
  </si>
  <si>
    <t>เกิดจากการรวมตัวกันของกลุ่มแก๊สและฝุ่นต่าง ๆ หลังจากเหตุการณ์บิกแบงประมาณ 1,000 ล้านปี</t>
  </si>
  <si>
    <t>ดาวฤกษ์ กระจุกดาวสสารระหว่างดาว(แก๊สและฝุ่น)เนบิวลาและที่ว่างในอากาศเป็นส่วนใหญ่</t>
  </si>
  <si>
    <t>กาแล็กซี่แอนดรอเมดา กาแล็กซี่แมกเจลแลนใหญ่ และกาแล็กซี่แมกเจลแลนเล็ก</t>
  </si>
  <si>
    <t>ประเภท E0 คือกาแล็กซี่ที่มีรูปร่างใกล้เคียงกับวงกลมมากที่สุด ส่วนกาแล็กซี่ประเภท E7 มีรูปร่างรีมากที่สุด</t>
  </si>
  <si>
    <t>1.นิวเคลียส ส่วนที่ป่องตรงกลางกาแล็กซี่มีดาวฤกษ์อยู่หนาแน่น
2.จาน ส่วนที่แบนออกจากระนาบ
3.ฮาโล บริเวณทรงกลมที่ล้อมรอบกาแล็กซี่</t>
  </si>
  <si>
    <t>เอกภพกำเนิดจากบิกแบง ทำให้เกิดสสารต่างๆ เมื่อสสารรวมตัวกันเป็นระบบจึงกลายเป็น กาแล็กซีรุ่นแรก</t>
  </si>
  <si>
    <t>1. กาแล็กซีแอนดรอเมดา
2. กาแล็กซีแมเจลเเลนใหญ่ ( Large Magellanic Cloud )
3. กาแล็กซีแมเจลแลนเล็ก ( Small Magellanic Cloud )</t>
  </si>
  <si>
    <t>รูปร่างความรีต่างกัน โดยที่ E0 มีความรีน้อยกว่า E7</t>
  </si>
  <si>
    <t>1.นิวเคลียส เป็นส่วนปล่องตรงกลาง มีดาวฤกษ์หนาแน่น
2. จาน เป็นส่วนที่แบนออกจากระนาบ
3. ฮาโล  บริเวณที่ล้อมรอบกาแล็กซีเป็นทรงกลม</t>
  </si>
  <si>
    <t>1000 ล้านปี - 13,800 ล้านปี</t>
  </si>
  <si>
    <t>เกิดหลังบิกแบง จากการรวมตัวของสสารที่หลงเหลืออยู่ในช่วงหลังเกิดบิกแบงในเวลาหลายล้านปี</t>
  </si>
  <si>
    <t>ระบบสุริยะ จาน นิวเคลียส ดุมกาแล็กซี ฮาโล</t>
  </si>
  <si>
    <t>กาแล็กแมเจลแลนใหญ่ กาแล็กซีแมเจลเล็ก กาแล็กซีแอนดรอเมดา</t>
  </si>
  <si>
    <t>มีรูปร่าง ลักษณะ ต่างกัน</t>
  </si>
  <si>
    <t>1.นิวเคลียร์
2.จาน
3.ฮาโล</t>
  </si>
  <si>
    <t xml:space="preserve">เกิดจากการรวมตัวกันของกลุ่มแก๊สและฝุ่นต่างๆหลังจากเกิดเหตุการณ์บิกแบง
</t>
  </si>
  <si>
    <t>นิวเคลียส จาน ระบบสุริยะ ดุมกาแล็กซี ฮาโล</t>
  </si>
  <si>
    <t>กาแล็กซีแมเจลแลนใหญ่ กาแล็กซีแมเจลแลนเล็ก และ กาแล็กซีแอนดรอเมดา</t>
  </si>
  <si>
    <t>E0 จะมีความกลม ส่วน E7จะมีความรี</t>
  </si>
  <si>
    <t>1. นิวเคลียส
2. ระบบสุริยะ
3. ฮาโล</t>
  </si>
  <si>
    <t>ฮาโล</t>
  </si>
  <si>
    <t>เกิดจากการรวมตัวกันของกลุ่มแก๊สและฝุ่นต่าง ๆ หลังจากเหตุการณ์บิกแบง</t>
  </si>
  <si>
    <t>ฮาโล จาน  ดุมกาแล็กซี ระบบสุริยะ นิวเคลียส</t>
  </si>
  <si>
    <t>กาแล็กซีแมเจลแลนใหญ่
กาแล็กซีแมเจลแลนเล็ก
กาแล็กซีแอนดรอเมดา</t>
  </si>
  <si>
    <t>เรียงตามความรีE0จะมีความกลมส่วนE7จะมีความรี</t>
  </si>
  <si>
    <t xml:space="preserve">1,000ล้านปี หลังเกิดบิกแบง
</t>
  </si>
  <si>
    <t xml:space="preserve">กลุ่มก๊าซและฝุ่นในเอกภพยุคแรกเริ่มรวมตัวกันด้วยแรงโน้มถ่วง </t>
  </si>
  <si>
    <t>ดาวฤกษ์จำนวนมหาศาล เนบิวลา สสารระหว่างดาว</t>
  </si>
  <si>
    <t xml:space="preserve">กาแล็กซีแอนดรอเมดาและกาแล็กซีแมกเจลแลนใหญ่และเล็ก </t>
  </si>
  <si>
    <t>E0 ค่อนข้างกลม
E7 รีแบน</t>
  </si>
  <si>
    <t xml:space="preserve">
1. จาน มีลักษณะแบนและหมุนรอบ ประกอบด้วยดาวฤกษ์, แก๊ส, และฝุ่น 
2. ดุม มีความหนาแน่นของดาวฤกษ์สูง และเป็นที่ตั้งของหลุมดำ
3. เฮโล เป็นทรงกลมขนาดใหญ่ที่ล้อมรอบจานและดุม ประกอบด้วยกระจุกดาวทรงกลมและดาวฤกษ์
</t>
  </si>
  <si>
    <t xml:space="preserve">ส่วนของแนวระนาบของแผ่นจานกาแล็กซี </t>
  </si>
  <si>
    <t>ประมาณ 1000ล้านปี</t>
  </si>
  <si>
    <t>ซีเกิดจากการรวมตัวกันของกลุ่มแก๊สและฝุ่นต่าง ๆ หลังจากเหตุการณ์บิกแบง ประมาณ 1 พันล้านปี</t>
  </si>
  <si>
    <t>E0 กลมกว่า</t>
  </si>
  <si>
    <t>1.มีดาวฤกษ์อยู่หนาเเน่น 2.อยู่ห่างจากจุดศุนย์กลาง 30,000 ปีแสง 3.บริเวณทรงกลมที่ล้อมรอบกาเเล็กซี่</t>
  </si>
  <si>
    <t>จานกาเเล็กซี่</t>
  </si>
  <si>
    <t>กาแล็กซี ประกอบด้วยดาวฤกษ์หลายแสนล้านดวง
และวัตถุอื่นๆ เช่น เนบิวลา และสสารระหว่างดาว</t>
  </si>
  <si>
    <t>สามารถมองเห็น กาแล็กซีแอนโดรเมดา ได้ด้วยตาเปล่าในสภาพแวดล้อมที่มืดสนิท.</t>
  </si>
  <si>
    <t>E0 = วงรีเกือบกลมE7 = วงรีแบนมาก</t>
  </si>
  <si>
    <t>1.คือนิวเคลียส 2.คือจาน 3คือระบบสุริยะ</t>
  </si>
  <si>
    <t>ส่วนหนึ่งของ จานกาแล็กซี</t>
  </si>
  <si>
    <t>13800 ล้านปี</t>
  </si>
  <si>
    <t xml:space="preserve">กาแล็กซีเกิดขึ้นจากการที่สสารในเอกภพยุคแรก ซึ่งส่วนใหญ่เป็นไฮโดรเจนและฮีเลียม เริ่มรวมตัวกันภายใต้แรงโน้มถ่วง หลังจากบิกแบงไม่นาน โดยสสารเหล่านี้รวมตัวกันและยุบตัวจนเกิดเป็นกลุ่มก๊าซใหญ่ ๆ ที่กลายเป็นดาวฤกษ์และระบบดาวในที่สุด การรวมตัวและวิวัฒนาการนี้เกิดขึ้นเป็นเวลาหลายพันล้านปี จนกลายเป็นกาแล็กซีที่มีโครงสร้างต่าง ๆ </t>
  </si>
  <si>
    <t>ระบบสุริยะ 
ฮาโล
จาน
นิวเคลียส
ดาวฤกษ์</t>
  </si>
  <si>
    <t xml:space="preserve">กาแล็กซีแอนโดรเมดา </t>
  </si>
  <si>
    <t>E7 มีความเป็นรีมากกว่า E0</t>
  </si>
  <si>
    <t>เกิดจากกาารวมตัวกันของกลุ่มแก๊สและฝุ่นต่างๆ หลังจากเหตุการณ์บิกแบง</t>
  </si>
  <si>
    <t>ฮาโล จาน ดุมกาแล็กซี ระบบสุริยะ นิวเคลียส</t>
  </si>
  <si>
    <t>เรียงตามความรี E0 จะมีความกลมส่วน E7 จะมีความรี</t>
  </si>
  <si>
    <t>นายบูรพา จิตตวิสุทธิดุล</t>
  </si>
  <si>
    <t>กลุ่มก๊าซและฝุ่นในเอกภพยุคแรกเริ่มรวมตัวกันด้วยแรงโน้มถ่วง</t>
  </si>
  <si>
    <t>ดาวฤกษ์จำนวนมหาศาล กลุ่มดาว ฝุ่น ก๊าซ และหลุมดำ</t>
  </si>
  <si>
    <t>กาแล็กซีแอนดรอเมดาและกาแล็กซีแมกเขลแลนใหญ่และเล็ก</t>
  </si>
  <si>
    <t>E0ค่อนข้างกลม
E7รีแบน</t>
  </si>
  <si>
    <t>1.จานมีลักษณะแบนและหมุนรอบประกอยด้วย
ดาวฤกษ์ แก๊ส และฝุ่น
2.ดุม มีความหนาแน่นของดาวฤกษ์สูง และเป็นที่ตั้งของหลุมดำ
3.เฮโล เป็นทรงกลมขนาดใหญ่ที่ล้อมรอบจาน และดุม ประกอบด้วยกระจุกดาวทรงกลมและดาวฤกษ์</t>
  </si>
  <si>
    <t>ส่วนของแนวระนาบของแผ่นจานกาแล็กซี</t>
  </si>
  <si>
    <t>นักวิทยาศาสตร์เชื่อว่ากาแลกซีเกิดจากการรวมตัวกันของกลุ่มแก๊สและฝุ่นต่างๆหลังจากเหตุการณ์บิกแบงประมาณ1,000ล้านปี</t>
  </si>
  <si>
    <t>ดาวฤกษ์จำนวนมาก เนบิวลา และ สสารระหว่างดาว ซึ่งอยู่รวมกันด้วยแรงโน้มถ่วง</t>
  </si>
  <si>
    <t xml:space="preserve">กาแลกซีแอนดรอเมดา(Andromeda) และกลุ่มเมฆแมกเจลแลนใหญาและเล็ก(Large and Small Magellanic Clouds) </t>
  </si>
  <si>
    <t>E0 เป็นกาแลกซีรีแบบ0ซึ่งยังไม่รีมาก แต่ E7 จะเริ่มวิวัฒนาการจากรีไปจนกังหันไปกังหันแบบมีคานและเป็นกาแลกซีไม่มีรูปแบบในที่สุด</t>
  </si>
  <si>
    <t>1)นิวเคลียส-ส่วนป่องตรงกลางมีดาวฤกษ์อยู่หนาแน่น
2)จาน-ส่วนที่แบนออกจากระนาบ
3)ฮาโล-บริเวณที่ล้อมรอบกาแลกซีเป็นทรงกลม</t>
  </si>
  <si>
    <t xml:space="preserve">
กาแลกซีที่เรามองเห็นบนท้องฟ้า คือ ส่วนของแผ่นจาน (Galactic disk) ของกาแลกซีทางช้างเผือก</t>
  </si>
  <si>
    <t>กาแล็กซีเกิดหลังบิกแบงประมาณ 1,000ล้านปี</t>
  </si>
  <si>
    <t>นักวิทยาศาสตร์สันนิษฐานว่า กาแล็กซีเกิดจากการรวมตัวกันของกลุ่มแก๊สและฝุ่นต่างๆหลังจากเกิดเหตุการณ์บิกแบงประมาณ 1,000ล้านปี</t>
  </si>
  <si>
    <t>ประกอบด้วยดาวฤกษ์จำนวนมากหลายแสนล้านดวงเนบิวลาและสสารระหว่างดาว(interstellar medium)</t>
  </si>
  <si>
    <t>นอกจากกาแล็กซีทางช้างเผือกแล้ว ยังสามารถมองเห็นกาแล็กซีแอนดรอเมดา (Andromeda) และกลุ่มเมฆแมกเจลแลนใหญ่และเล็ก (Large and Small Magellanic Clouds) ได้ด้วยตาเปล่า</t>
  </si>
  <si>
    <t>E0เป็นกาแล็กซีรีแบบ0ซึ่งยังไม่รีมาก แต่E7จะเริ่มวิวัฒนาการจากรีไปจนกังหันไปกังหันมีคานจนเป็นกาแล็กซีไม่มีรูปแบบ</t>
  </si>
  <si>
    <t>1.นิวเคลียส ส่วนป่องตรงกลางมีดาวฤกษ์อยู่หนาแน่น
2.จาน ส่วนที่แบนออกเป็นระนาบ
3.ฮาโล บริเวณที่ล้อมรอบกาแล็กซี้ป็นทรงกลม</t>
  </si>
  <si>
    <t>ทางช้างเผือกที่เรามองเห็นบนท้องฟ้า คือ ส่วนของแผ่นจาน (Galactic disk) ของกาแล็กซีทางช้างเผือก</t>
  </si>
  <si>
    <t>กาแล็กซีเกิดหลังบิกแบงประมาณ1,000ล้านปี</t>
  </si>
  <si>
    <t>เกิดจากการรวมตัวกันของกลุ่มแก๊สและฝุ่นต่าง ๆ หลังจากเหตุการณ์บิกแบงประมาณ 1,000ล้านปี</t>
  </si>
  <si>
    <t>ดาวฤกษ์หลายแสนล้านดวง เนบิวลา และสสารระหว่างดวงดาว</t>
  </si>
  <si>
    <t>1.นิวเคลียส ส่วนป่องตรงกลาง มีดาวฤกษ์หนาแน่น
2.จาน ส่วนที่เบนออกเป็นระนาบ
3.ระบบสุริยะ อยู่ห่างจากจุดศูนย์กลาง 30,000ปีแสง</t>
  </si>
  <si>
    <t>มองเห็นเป็นแถบสว่างจางๆ หรือฝ้าขาว พาดผ่านท้องฟ้าเป็นทางยาว มีดาวฤกษ์จำนวนมากรวมอยู่ในแนวระนาบของจานกาแล็กซีทางช้างเผือก</t>
  </si>
  <si>
    <t>เกิดขึ้นในช่วงเวลาหลังจากเหตุการณ์บิกแบงประมาณ 1,000 ล้านปี</t>
  </si>
  <si>
    <t>โดยเกิดจากการรวมตัวกันของกลุ่มแก๊สและฝุ่นต่าง ๆ วิวัฒนาการเป็นกลุ่มดวงดาว หรือกลายเป็นองค์ประกอบอื่น ๆ</t>
  </si>
  <si>
    <t>1. จาน มีลักษณะแบนและหมุนรอบ ประกอบด้วยดาวฤกษ์, แก๊ส, และฝุ่น
2. ดุม มีความหนาแน่นของดาวฤกษ์สูง และเป็นที่ตังของหลุมดำ
3. เฮโล เป็นทรงกลมขนาดใหญ่ที่ล้อมรอบจานและ ดุม ประกอบด้วยกระจุกดาวทรงกลมและดาวฤกษ์</t>
  </si>
  <si>
    <t>เมื่อมองบนท้องฟ้าจะปรากฏเป็นแถบขมุกขมัวคล้ายเมฆของแสงสว่างสีขาว ซึ่งเกิดจากดาวฤกษ์จำนวนมากภายในดาราจักรที่มีรูปร่างเป็นแผ่นจาน</t>
  </si>
  <si>
    <t>สุภัสสสร ใจเด็ด</t>
  </si>
  <si>
    <t>ดาวฤกษ์จำนวนมหาศาลกลุ่มดาว ก๊าซ ฝุ่น และหลุมดำ</t>
  </si>
  <si>
    <t>กาแล็กซีแอนดรอเมดาและกาแล็กซีแมกเจลแลนใหญ่และเล็ก</t>
  </si>
  <si>
    <t>1.จาน มีลักษณะแบนและหมุนรอบ ประกอบด้วย ดาวฤกษ์ แก๊ส ฝุ่น
2.ดุม มีความหนาแน่นของดาวฤกษ์สูง แฃะเป็นที่ตั้งของหลุมดำ 
3.เฮโล เป็นทรงกลมขนาดใหญ่ที่ล้อมรอบจานและดุม ประกอบด้วยกระจุกดาวทรงกลมและดาวฤกษ์</t>
  </si>
  <si>
    <t>กลุ่มก๊าสและฝุ่นในเอกภพยุคแรกเริ่มร่วมตัวกันด้วยแรงโน้มถ่วง</t>
  </si>
  <si>
    <t>ดาวฤกษ์จำนมวนหาศาล กลุ่มดาว ฝุ่น ก๊าส และหลุมดำ</t>
  </si>
  <si>
    <t>กาแล็กซี่แอนดรอเมดาและกาแล็กซี่เมกเจลแลนใหญ่และเล็ก</t>
  </si>
  <si>
    <t>ส่วนของแนวระนาบของแผ่นจานกาแล็กซี่</t>
  </si>
  <si>
    <t>ประมาณ1,000ปี</t>
  </si>
  <si>
    <t>เกิดจากการรวมตัวกันของกลุ่มแก๊สและฝุ่นต่าง ๆ หลังจากเหตุการณ์บิกแบง (Big Bang) ประมาณ 1 พันล้านปี.</t>
  </si>
  <si>
    <t>จำนวนมหาศาล กลุ่มดาว ฝุ่น ก๊าซ และหลุมดำมวลยวดยิ่ง</t>
  </si>
  <si>
    <t xml:space="preserve">กาแล็กซีแอนดรอเมดา (Andromeda) และกลุ่มเมฆแมกเจลแลนใหญ่และเล็ก (Large and Small Magellanic Clouds) </t>
  </si>
  <si>
    <t>วงกลม-วงรี</t>
  </si>
  <si>
    <t>1.นิวเคลียส 2.จาน 3ฮาโล</t>
  </si>
  <si>
    <t>กาแล็กซีแรกเริ่มเกิดขึ้นประมาณ 300–400 ล้านปีหลังจากเกิดบิกแบง</t>
  </si>
  <si>
    <t>นักวิทยาศาสตร์สันนิษฐานว่า กาแล็กซีเกิดจากการรวมตัวกันของกลุ่มก๊าซและฝุ่นในเอกภพยุคแรก ซึ่งถูกแรงโน้มถ่วงดึงดูดเข้าหากัน จนก่อตัวเป็นดาวฤกษ์และกลุ่มดาว จากนั้นจึงรวมตัวเป็นกาแล็กซี</t>
  </si>
  <si>
    <t>ภายในกาแล็กซีประกอบด้วยดาวฤกษ์ ดาวเคราะห์ ฝุ่นและก๊าซระหว่างดาว วัตถุท้องฟ้าอื่น ๆ และหลุมดำมวลยิ่งยวดที่อยู่ใจกลางกาแล็กซี</t>
  </si>
  <si>
    <t>สามารถมองเห็นกาแล็กซีแอนดรอเมดา  ได้ด้วยตาเปล่าในท้องฟ้ามืดสนิท</t>
  </si>
  <si>
    <t>กาแล็กซีประเภท E0 มีลักษณะกลมมากที่สุด ส่วนกาแล็กซีประเภท E7 มีลักษณะรีแบนมากที่สุด ความแตกต่างอยู่ที่รูปร่าง ซึ่งเป็นผลมาจากองศาของการยืดตัวของกาแล็กซีรูปวงรี โดย E0 แทบไม่รีเลย ในขณะที่ E7 มีความรีอย่างชัดเจน</t>
  </si>
  <si>
    <t>หมายเลข 1: แขนกังหัน
หมายเลข 2: คานกลาง 
หมายเลข 3: แกนกลาง</t>
  </si>
  <si>
    <t>เป็นส่วนของแขนกังหัน  ของกาแล็กซีทางช้างเผือก ซึ่งเป็นบริเวณที่มีดาวฤกษ์ ก๊าซ และฝุ่นจำนวนมาก เมื่อมองจากโลกจะเห็นเป็นแถบสว่างพาดผ่านท้องฟ้า</t>
  </si>
  <si>
    <t xml:space="preserve">กาแล็กซีแรกเกิดขึ้นประมาณ 300–400 ล้านปีหลังจากบิกแบง.
</t>
  </si>
  <si>
    <t xml:space="preserve">1. แรงโน้มถ่วง ดึงดูดสสาร (โดยเฉพาะไฮโดรเจนและฮีเลียม) ให้รวมตัวกันเป็นกลุ่มก๊าซขนาดใหญ่
2. กลุ่มก๊าซยุบตัว กลายเป็นดาวฤกษ์และวัตถุท้องฟ้าอื่น ๆ
3. การรวมกลุ่ม ของดาวและวัตถุเหล่านี้ก่อตัวเป็นกาแล็กซี
4. กาแล็กซีขนาดเล็ก หลายแห่งรวมกันเป็นกาแล็กซีใหญ่ตามกาลเวลา
</t>
  </si>
  <si>
    <t xml:space="preserve">1. ดาวฤกษ์
2. ดาวเคราะห์และดวงจันทร์
3. เนบิวลา (กลุ่มก๊าซและฝุ่น)
4. หลุมดำมวลยิ่งยวด (มักอยู่ใจกลางกาแล็กซี)
5. กระจุกดาว
6. สสารมืดและพลังงานมืด (ที่ไม่สามารถมองเห็นได้โดยตรง)
</t>
  </si>
  <si>
    <t xml:space="preserve">1. กาแล็กซีแอนดรอเมดา (Andromeda Galaxy) – มองเห็นได้ในซีกโลกเหนือในคืนที่มืดสนิท
2. กาแล็กซีขนาดเล็กและขนาดใหญ่ของแมกเจลแลน (Small and Large Magellanic Clouds) – มองเห็นได้ในซีกโลกใต้ เช่น ทางตอนใต้ของประเทศไทย
</t>
  </si>
  <si>
    <t>กาแล็กซีรีประเภท E0 กับ E7 มีความแตกต่างกันอย่างไร
คำตอบ:
กาแล็กซีรีประเภท E0 มีรูปร่าง เกือบกลม, ส่วนประเภท E7 มีรูปร่าง รีมากที่สุด หรือยาวที่สุดในกลุ่มกาแล็กซีรี</t>
  </si>
  <si>
    <t>1. ใจกลางกาแล็กซี (Galactic Bulge) – บริเวณที่รวมตัวของดาวฤกษ์หนาแน่น มีหลุมดำมวลยิ่งยวดอยู่ตรงกลาง
2. จานกาแล็กซี (Galactic Disk) – เป็นบริเวณที่มีแขนกังหันและดาวกระจายตัวอยู่มาก มองเห็นเป็นทางช้างเผือก
3. ฮาโล (Halo) – บริเวณรอบนอกที่มีดาวเก่า กระจุกดาวทรงกลม และสสารมืดล้อมรอบกาแล็กซี</t>
  </si>
  <si>
    <t xml:space="preserve">ทางช้างเผือกที่มองเห็นบนท้องฟ้า คือ ส่วนของจานกาแล็กซี (Galactic disk) ของกาแล็กซีทางช้างเผือก ซึ่งเป็นบริเวณที่มีดาวจำนวนมากรวมตัวกันเป็นแนวสว่างพาดผ่านท้องฟ้าเมื่อมองจากโลก.
</t>
  </si>
  <si>
    <t>กาแล็กซีแรกเกิดขึ้นประมาณ ไม่กี่ร้อยล้านปีหลังจากบิกแบง โดยทั่วไปนักวิทยาศาสตร์เชื่อว่า:
	•	บิกแบงเกิดขึ้นเมื่อประมาณ 13.8 พันล้านปีที่แล้ว
	•	กาแล็กซีแรกเริ่มก่อตัวขึ้นประมาณ 100 ถึง 400 ล้านปีหลังจากบิกแบง
ในช่วงเวลานี้ เรียกว่า ยุคจักรวาลยุคแรก (Cosmic Dawn) หรือยุคที่ดาวฤกษ์และกาแล็กซีแรกเริ่มเกิดขึ้น ทำให้จักรวาลเริ่มมีโครงสร้างที่ซับซ้อนขึ้นจากสารก๊าซดิบ ๆ ที่กระจายอยู่ในจักรวาลยุคแรก
ถ้าสนใจรายละเอียดเพิ่มเติมเกี่ยวกับกาแล็กซีแรก หรือยุคเริ่มต้นของจักรวาล บอกได้เลยนะ!</t>
  </si>
  <si>
    <t>กาแล็กซีกำเนิดจากการรวมตัวของสสารในจักรวาลยุคแรกภายใต้แรงโน้มถ่วง พร้อมกับกระบวนการเกิดดาวฤกษ์และวิวัฒนาการของโครงสร้างขนาดใหญ่ในจักรวาล</t>
  </si>
  <si>
    <t>1.ดาวฤกษ์ (Stars)
2. ก๊าซและฝุ่นระหว่างดาว (Interstellar Gas and Dust)
3. ระบบดาวเคราะห์ (Planetary Systems)
4. หลุมดำมวลมหาศาล (Supermassive Black Hole)
5. ดาวบริวารและวัตถุอื่น ๆ (Star Clusters, Nebulae, etc.)
6. มืดสสาร (Dark Matter)</t>
  </si>
  <si>
    <t>นอกจาก กาแล็กซีทางช้างเผือก (Milky Way) ที่เราเห็นเป็นแถบแสงสว่างบนท้องฟ้าแล้ว ถ้านักเรียนมองด้วยตาเปล่า ยังสามารถเห็นกาแล็กซีอื่นได้อีกไม่กี่กาแล็กซี เช่น:
	1.	กาแล็กซีแอนโดรเมดา (Andromeda Galaxy)
	•	เป็นกาแล็กซีที่อยู่ใกล้กับทางช้างเผือกมากที่สุด
	•	สามารถเห็นเป็นจุดแสงจาง ๆ บนท้องฟ้าชัดเจนในคืนที่ท้องฟ้าใสและไม่มีแสงรบกวน
	•	อยู่ในกลุ่มดาวแอนโดรเมดา
	2.	เมฆแมเจลแลน (Magellanic Clouds)
	•	เป็นกาแล็กซีบริวารของทางช้างเผือก
	•	มี 2 กาแล็กซี คือ เมฆแมเจลแลนใหญ่ (Large Magellanic Cloud) และเมฆแมเจลแลนเล็ก (Small Magellanic Cloud)
	•	สามารถเห็นได้ชัดเจนจากซีกโลกใต้เท่านั้น
กาแล็กซีอื่น ๆ ส่วนใหญ่มีแสงจางมาก ต้องใช้กล้องโทรทรรศน์ช่วยส่องถึงจะมองเห็นได้</t>
  </si>
  <si>
    <t>มีค่าน้อยกว่า</t>
  </si>
  <si>
    <t>:
	1.	แกนกลางกาแล็กซี (Galactic Bulge)
	•	เป็นส่วนกลางของกาแล็กซี
	•	มีดาวเก่าและหลุมดำมวลมหาศาลอยู่ตรงนี้
	•	รูปร่างคล้ายทรงกลมหรือทรงไข่
	2.	ดิสก์ (Galactic Disk)
	•	ส่วนแผ่นแบนที่มีดาวฤกษ์ ก๊าซ ฝุ่น และระบบดาวเคราะห์จำนวนมาก
	•	มีแขนเกลียว (Spiral Arms) ซึ่งเป็นบริเวณที่ดาวเกิดใหม่เยอะ
	3.	แขนเกลียว (Spiral Arms)
	•	แถบที่มีความหนาแน่นของดาวและก๊าซสูง</t>
  </si>
  <si>
    <t>ทางช้างเผือกที่เรามองเห็นบนท้องฟ้าคือ ส่วนดิสก์ (Galactic Disk) ของกาแล็กซีทางช้างเผือกครับ
	•	ส่วนดิสก์เป็นแผ่นแบนที่มีดาวฤกษ์ ก๊าซ และฝุ่นจำนวนมาก
	•	เมื่อมองจากภายในกาแล็กซีของเราเอง เราจะเห็นแสงรวมของดาวฤกษ์และฝุ่นในดิสก์นี้เป็นแถบสว่างทอดยาวข้ามท้องฟ้า ซึ่งเรียกว่า “ทางช้างเผือก”
	•	ฝุ่นในดิสก์ช่วยทำให้แสงดูมัว ๆ และแถบนี้จะดูเหมือนเป็นแถบสว่างที่มีลักษณะคล้ายทางเดินแสงขาว</t>
  </si>
  <si>
    <t>กาแล็กซีแรกเกิดขึ้นประมาณ 300-400 ล้านปีหลังจากเกิดบิกแบงครับ</t>
  </si>
  <si>
    <t>นักวิทยาศาสตร์สันนิษฐานว่า กาแล็กซีเกิดจากกลุ่มก๊าซและฝุ่นที่รวมตัวกันด้วยแรงโน้มถ่วง แล้วค่อย ๆ ก่อตัวเป็นดาวและกาแล็กซีในที่สุดครับ</t>
  </si>
  <si>
    <t>ภายในกาแล็กซีประกอบด้วย ดาวฤกษ์ ดาวเคราะห์ ก๊าซ ฝุ่น กลุ่มดาว และหลุมดำ รวมถึงระบบสุริยะของเราด้วยครับ</t>
  </si>
  <si>
    <t>ถ้านักเรียนมองจากโลกด้วยตาเปล่า นอกจากกาแล็กซีทางช้างเผือกแล้ว ยังสามารถมองเห็นกาแล็กซีแอนโดรเมดาได้ด้วยครับ</t>
  </si>
  <si>
    <t>กาแล็กซีรี E0 มีรูปร่างค่อนข้างกลม ส่วน E7 จะมีรูปร่างรีมากกว่า เหมือนวงรียาวๆ ครับ</t>
  </si>
  <si>
    <t>1 คือ ศูนย์กลางของกาแล็กซี มีดาวเยอะมาก
2 คือ คานกลางที่พาดผ่านตรงกลางกาแล็กซี
3 คือ แขนก้นหอย ที่มีดาวเกิดใหม่เยอะครับ</t>
  </si>
  <si>
    <t>ส่วนของแขนก้นหอย ของกาแล็กซีทางช้างเผือกครับ
เราอยู่ในหนึ่งในแขนของมัน แล้วมองเห็นดาวจำนวนมากเรียงตัวกันเป็นแถบสว่างพาดข้ามท้องฟ้า คล้ายทางสีขาวจาง ๆ จึงเรียกว่า ทางช้างเผือก ครับ</t>
  </si>
  <si>
    <t>200-400ล้านปี</t>
  </si>
  <si>
    <t xml:space="preserve">เกิดจากการรวมตัวกันของกลุ่มแก๊สและฝุ่นต่าง ๆ หลังจากเหตุการณ์บิกแบง </t>
  </si>
  <si>
    <t>ประกอบด้วยดาวฤกษ์ กระจุกดาวสสารระหว่างดาว (แก๊สและ ฝุ่นธุลี) เนบิวลา และที่ว่างในอากาศเป็นส่วนใหญ่</t>
  </si>
  <si>
    <t>E0  มีรูปร่างรีน้อยที่สุด แต่ E7 มีความรีมากที่สุด</t>
  </si>
  <si>
    <t>หลังบิกแบงประมาณ 200-400 ล้านปี</t>
  </si>
  <si>
    <t>เกิดจากการยุบรวมตัวกันของก๊าซและสสารมืด ภายใต้อิทธิพลของแรงโน้มถ่วง</t>
  </si>
  <si>
    <t>ดาวฤกษ์ ก๊าซ ฝุ่น สสารมืด หลุมดำ</t>
  </si>
  <si>
    <t>กาแล็กซีแอนดรอมิดา และ เมฆแมกเจลแลนใหญ่-เล็ก</t>
  </si>
  <si>
    <t>E0 มีรูปร่างเป็นทรงกลมเกือบสมบูรณ์  ในขณะที่กาแล็กซี E7 มีรูปร่างรีแบนมากที่สุด ในกลุ่มกาแล็กซีรูปทรงรี</t>
  </si>
  <si>
    <t>1 นิวเครียส
2 จาน
3 ฮาโล</t>
  </si>
  <si>
    <t>ส่วนหนึ่งของจานกาแล็กซีทางช้างเผือก</t>
  </si>
  <si>
    <t>เกิดจากการรวมตัวกันของกลุ่มแก๊สและฝุ่นต่างๆหลังจากเกิดเหตุการณ์บิกแบงประมาณ 1,000ปี</t>
  </si>
  <si>
    <t>ดาวฤกษ์จำนวนมหาดาวฤกษ์จำนวนมหาศาลและหลุมดำยวดยิ่ง</t>
  </si>
  <si>
    <t>กาแล็กซี แอนดรอเมดาและกลุ่มเมฆแมคเจลแลนด์ใหญ่และเล็ก</t>
  </si>
  <si>
    <t xml:space="preserve">
ประเภทคือ Galaxy ที่มีรูปร่างใกล้เคียงกลับวงกลมมากที่สุดส่วน Galaxy ประเภทอีเจ็ดมีรูปร่างวงรีมากที่สุด</t>
  </si>
  <si>
    <t>จาน  ที่มองเห็นจากโลกได้</t>
  </si>
  <si>
    <t>เกิดจากการรสมตัวของกลุ่มแก๊สแชะฝุ่นต่างๆ</t>
  </si>
  <si>
    <t>ดาวฤกษ์ ดาวเคราะห์ กลุ่มดาว ฝุ่น ก๊าซ</t>
  </si>
  <si>
    <t>1.กาแล็กซีแมกเจลแลนใหญ่ 2. กาแล็กซีแมกเจลแลนเล็ก 3. กาแล็กซีแอนโดรเมดา</t>
  </si>
  <si>
    <t>1นิวเคียส 2จาน 3ฮาโล</t>
  </si>
  <si>
    <t>คือจานกาแล็กซี่ที่มองเห็นจากโลก</t>
  </si>
  <si>
    <t>กาแล็กซีแอนดรอเมดา (Andromeda) และกลุ่มเมฆแมกเจลแลนใหญ่</t>
  </si>
  <si>
    <t>ทางช้างเผือกที่มองเห็นบนท้องฟ้า คือ ส่วนของจานกาแล็กซี (Galactic disk) ของกาแล็กซีทางช้างเผือก ซึ่งเป็นบริเวณที่มีดาวจำนวนมากรวมตัวกันเป็นแนวสว่างพาดผ่านท้องฟ้าเมื่อมองจากโลก.</t>
  </si>
  <si>
    <t>1)นิวเคลียส
 2)จาน 
3)ฮาโล</t>
  </si>
  <si>
    <t>คือ จานกาเเล็กซีที่สามารถมองเห็นจากโลกได้</t>
  </si>
  <si>
    <t>เกิดจากการรวมตัวกันของกลุ่มแก๊สและฝุ่นต่างๆหลังจากเกิดเหตุการณ์บิกแบงประมาณ 1,000 ล้านปี</t>
  </si>
  <si>
    <t>ดาวฤกษ์จำนวนมหาศาลกลุ่มดาวฝุ่นก๊าซและหลุมดำ</t>
  </si>
  <si>
    <t>กาเล็กซี่แอนดรอเมดาและกลุ่มเมฆแมกเจลแลนใหญ่และเล็ก</t>
  </si>
  <si>
    <t>ประเภท e0 คือ galaxy ที่มีรูปร่างใกล้เคียงกับวงกลมมากที่สุดส่วนกาแล็กซี่ประเภท e7 มีรูปร่างวงรีมากที่สุดคือมีลักษณะคล้ายรูปไข่หรือรูปยาวรี</t>
  </si>
  <si>
    <t>คือ จานกาแล็กซี่ที่มองเห็นจากโลกได้</t>
  </si>
  <si>
    <t>กาแล็กซีแรกเกิดขึ้นประมาณ 300 ถึง 400 ล้านปีหลังจากเกิดบิกแบง</t>
  </si>
  <si>
    <t>นักวิทยาศาสตร์สันนิษฐานว่า กาแล็กซีเกิดจาก การรวมตัวกันของก๊าซ ฝุ่น และสสารมืด ภายใต้แรงโน้มถ่วง หลังบิกแบง</t>
  </si>
  <si>
    <t>ภายในกาแล็กซีประกอบด้วย ดาวฤกษ์ ดาวเคราะห์ ก๊าซ ฝุ่น สสารมืด และหลุมดำมวลยิ่งยวด</t>
  </si>
  <si>
    <t>สามารถมองเห็น กาแล็กซีแอนโดรเมดา และ กาแล็กซีแมกเจลแลนใหญ่กับแมกเจลแลนเล็ก ได้ด้วยตาเปล่า</t>
  </si>
  <si>
    <t>กาแล็กซีรีประเภท E0 มีรูปร่าง กลมมาก ส่วนกาแล็กซีรีประเภท E7 มีรูปร่าง รีแบนมากกว่า — ความแตกต่างอยู่ที่ระดับความรีของรูปร่าง</t>
  </si>
  <si>
    <t xml:space="preserve">	1.	ส่วนป่องกลาง – บริเวณศูนย์กลาง มีดาวเก่าแก่และหลุมดำมวลยิ่งยวด
	2.	จานกาแล็กซี – แบน มีแขนกังหัน ดาวใหม่ ก๊าซ และฝุ่น
	3.	ฮาโล – บริเวณรอบนอก มีดาวเก่าและกระจุกดาวทรงกลม</t>
  </si>
  <si>
    <t>ทางช้างเผือกที่มองเห็นบนท้องฟ้าคือ ส่วนจานกาแล็กซี ที่มีดาวหนาแน่น</t>
  </si>
  <si>
    <t>กาแล็กซีแรกเกิดขึ้นประมาณ 300–400 ล้านปีหลังบิกแบง</t>
  </si>
  <si>
    <t>กาแล็กซีกำเนิดจาก ก๊าซและฝุ่นรวมตัวกันด้วยแรงโน้มถ่วง</t>
  </si>
  <si>
    <t xml:space="preserve">ภายในกาแล็กซีมี ดาว, ดาวเคราะห์, ก๊าซ, ฝุ่น, หลุมดำ, สสารมืด
</t>
  </si>
  <si>
    <t xml:space="preserve">กาแล็กซีแอนดรอเมดา
</t>
  </si>
  <si>
    <t>1.	ส่วนป่องกลาง – บริเวณศูนย์กลาง มีดาวเก่าแก่และหลุมดำมวลยิ่งยวด
	2.	จานกาแล็กซี – แบน มีแขนกังหัน ดาวใหม่ ก๊าซ และฝุ่น
	3.	ฮาโล – บริเวณรอบนอก มีดาวเก่าและกระจุกดาวทรงกลม</t>
  </si>
  <si>
    <t>แถบดาราจักร</t>
  </si>
  <si>
    <t>ณัฐนันท์ จิรพันธ์ุ</t>
  </si>
  <si>
    <t>ดาวฤกษ์จำนวนมหาศาล กลุ่มดาว ฝุ่น ก๊าซ หลุมดำ</t>
  </si>
  <si>
    <t xml:space="preserve">กาแล็กซีแอนโดรเมดา และกลุ่มเมฆแมกเจลแลนขนาดใหญ่และเล็ก </t>
  </si>
  <si>
    <t>1.นิสเคลียส คือ ส่วนป่องตรงกลางกาแล็คซี
2.จาน คือ ส่วนที่แบนออกเป็นระนาบ
3. ฮาโร คือ บริเวณทรงกลมที่ล้อมรอบกาแลคซี</t>
  </si>
  <si>
    <t>ส่วนกลาง</t>
  </si>
  <si>
    <t>เกิดขึ้นจากการรวมตัวของกลุ่มเเก๊สไฮโดรเจนเเละฮีเลียมเเละฝุ่น</t>
  </si>
  <si>
    <t>ดาวฤกษ์จำนวนมหาสารเเละกลุ่มดาวเเละหลุมดำ เเละเเก๊สกับฝุ่น เนบิวล่า</t>
  </si>
  <si>
    <t>กาเเล็กซี่เเอนโดรเมดา
กาเเล็กซี่เเม็กเจลเเลนเล็ก</t>
  </si>
  <si>
    <t>E0กาเเล็กซี่กลมเพราะเกิดการรวมตัว 
E7เป็นวงรี</t>
  </si>
  <si>
    <t>1นิวเครียส
2จาน
3ฮาโล</t>
  </si>
  <si>
    <t>การรวมตัวของสสาร</t>
  </si>
  <si>
    <t>ดาวฤกษ์ สสาร ฝุ่น เนบิวลา</t>
  </si>
  <si>
    <t>E0 มีรูปร่างเป็นทรงกลมเกือบสมบูรณ์ ในขณะที่กาแล็กซี่ E7 มีรูปร่างรีแบนมากที่สุดในกลุ่มกาแล็กซี่รูปทรงรี</t>
  </si>
  <si>
    <t>นายพัชรพล ศรีรุ่งเรือง</t>
  </si>
  <si>
    <t>ดาวฤกษ์  ดาวเคราะห์ กลุ่มดาว ฝุ่น ก๊าซ</t>
  </si>
  <si>
    <t>1กาแล็กซีแมกเจลแลนใหญ่ 2. กาแล็กซีแมกเจลแลนเล็ก 3. กาแล็กซีแอนโดรเมดา</t>
  </si>
  <si>
    <t>1 นิวเคลียร์ 2จาน 3ฮาโล</t>
  </si>
  <si>
    <t>คือจานกาแล็คซี่ที่มองเห็นจากโลก</t>
  </si>
  <si>
    <t>300-400ล้านปี</t>
  </si>
  <si>
    <t>EOจะมีนิวเคลียสที่รวมตัวกันที่ใหญ่ขึ้นมากกว่าE7</t>
  </si>
  <si>
    <t>นิวเคลียส ระบบสุริยะ จาน ฮาโล</t>
  </si>
  <si>
    <t>ทางช้างเผือกที่มองเห็นบนท้องฟ้าคือส่วนจานกาแล็กซี่ที่มีดาวหนาแน่น</t>
  </si>
  <si>
    <t>ดาวฤกษ์มสสาร เนบิวลา</t>
  </si>
  <si>
    <t>กาแล็คซี่แอนดรอเมดาและกลุ่มเมฆแมกเจลแลนใหญ่และเล็ก</t>
  </si>
  <si>
    <t>ทาบช้างเผือกที่มองเห็นบนท้องฟ้าคือส่วนจากกาแล็คซีที่มีดาวหนาแน่น</t>
  </si>
  <si>
    <t>เนบิวลา,ฝุ่น,ดาวฤกษ์</t>
  </si>
  <si>
    <t>กาแล็กซี่แอนดรอเมดา,กาแล็คซี่แมเจลเล็ก,กาแล็คซี่แมเจลใหญ่</t>
  </si>
  <si>
    <t>E0จะมีนิวเคลียสที่รวมตัวกันที่ใหญ่ขึ้นมากกว่าE7</t>
  </si>
  <si>
    <t>300 ถึง 400 ปี</t>
  </si>
  <si>
    <t>นักวิทยาศาสตร์เชื่อว่า กาแล็กซีเกิดจากการยุบตัวของก๊าซและสสารมืดภายใต้แรงโน้มถ่วง หลังจากบิกแบง ทำให้เกิดดาวฤกษ์และโครงสร้างขนาดใหญ่ที่เรารู้จักกันในชื่อ “กาแล็กซี”</t>
  </si>
  <si>
    <t>ดาวฤกษ์ ฝุ่น  เนบิวล่า</t>
  </si>
  <si>
    <t>กาแล็กซี่เพื่อนบ้าน</t>
  </si>
  <si>
    <t>แผ่นจาน</t>
  </si>
  <si>
    <t xml:space="preserve">นางสาวนัทธมน ชิณแสน </t>
  </si>
  <si>
    <t xml:space="preserve">300-400ล้านปี </t>
  </si>
  <si>
    <t>เกิดจากการรวมตัวกันของกลุ่มแก๊สและฝุ่นต่างๆหลังจากเกิดเหตุการณ์บิกแบงประมาณ1พันล้านปี</t>
  </si>
  <si>
    <t>ดาวฤกษ์จำนวนมหาศาล/กลุ่มดาว/ฝุ่น/ก๊าซ และหลุมดำมวลยวดยิ่ง</t>
  </si>
  <si>
    <t xml:space="preserve">กาแล็กซีแอนดรอเมดา และ กาแล็กซีแมกเจลแลน ใหญ่และเล็ก </t>
  </si>
  <si>
    <t>ไร้รูปร่าง</t>
  </si>
  <si>
    <t>ประเภทE0คือ กาแล็กซีทรงรีที่มีลักษณะกลมที่สุดในหมู่ Galaxy ทรงรีทั้งหมด  E7 คือ Galaxy ทรงรีที่มีลักษณะเรียวยาวมากที่สุด</t>
  </si>
  <si>
    <t>นิวเคลียสจานและก้นหอย</t>
  </si>
  <si>
    <t>แนวยาวพาดผ่านจากทิศเหนือจรดทิศใต้</t>
  </si>
  <si>
    <t>กลุ่มก๊าซไฮโดรเจนและฮีเลียมที่รวมตัวกันภายใต้แรงโน้มถ่วง หลังจากบิกแบง</t>
  </si>
  <si>
    <t>ดาวฤกษ์,กระจุกดาว,เนบิวลา,ดาวเคราะห์,สสาร,ฝุ่น</t>
  </si>
  <si>
    <t xml:space="preserve">กาแล็กซีแอนดรอเมดา, กาแล็กซีแมกเจลแลนใหญ่และแมกเจลแลนเล็ก </t>
  </si>
  <si>
    <t>แตกต่างกันที่รูปร่างและเวลา E0จะมีรูปร่างกลมและเกิดก่อนE7 E7มีรูปร่างเป็นวงรี</t>
  </si>
  <si>
    <t xml:space="preserve">1. นิวเคลียส 2. จาน 3.ฮาโล </t>
  </si>
  <si>
    <t>ทางช้างเผือกที่มองเห็นบนท้องฟ้าคือส่วนจาน Galaxy ที่มีดาวหนาแน่น</t>
  </si>
  <si>
    <t>กลุ่มก๊าไฮโดรเจนและฮีเลียมที่รวมตัวกันภายใต้แรงโน้มถ่วง หลังจากบิกแบง</t>
  </si>
  <si>
    <t>ดาวฤกษ์ กระจุกดาว เนบิวล่า ดาวเคราะห์ สสาร ฝุ่น</t>
  </si>
  <si>
    <t>กาแล็กซี่แอนดรอเมดา, กาแล็กซี่แมกเจลแลนใหญ่และเล็ก</t>
  </si>
  <si>
    <t>ประเภทEo คือกาแล็กซีี่ที่มีรูปร่างใกล้เคียงกับวงกลมมากที่สุด</t>
  </si>
  <si>
    <t>1 นิวเคลียร์  2 จาน 3ฮาโหล</t>
  </si>
  <si>
    <t>กาแล็กซี (Galaxy) เกิดขึ้นจากกระบวนการรวมตัวกันของสสารในเอกภพช่วงเริ่มต้นหลังการระเบิด</t>
  </si>
  <si>
    <t>เนบิวลา ฝุ่นต่างๆ ดาวฤกษ์ ก๊าซ</t>
  </si>
  <si>
    <t xml:space="preserve">กาแล็กซี่แกนบิวด้า
เมฆเเมเจลเเลนใหญ่เมฆ
เมฆเมแจลแลนเล็ก
</t>
  </si>
  <si>
    <t>E0มีลักษณะใหญ่กว่าe7</t>
  </si>
  <si>
    <t>จุดศูนย์กลาง</t>
  </si>
  <si>
    <t>เกิดขึ้นประมาณ 300 ล้านถึง 400 ล้านปีหลังจากเหตุการณ์บิกแบง</t>
  </si>
  <si>
    <t>การรวมตัวของสสารภายใต้แรงโน้มถ่วง หลังจากเหตุการณ์บิกแบง</t>
  </si>
  <si>
    <t>ดาวฤกษ์ กระจุกดาว ก๊าซและฝุ่น เนบิวลา หลุมดำมวลยิ่งยวน พลังงาน รังสี</t>
  </si>
  <si>
    <t>กาแล็กซีรี E0 มีลักษณะกลมเกือบสมบูรณ์ ส่วน E7 มีลักษณะรีมากที่สุด</t>
  </si>
  <si>
    <t xml:space="preserve">นิวเคลียส
จาน
เฮโล
</t>
  </si>
  <si>
    <t>แขนก้นหอยของกาแล็กซีทางช้างเผือก</t>
  </si>
  <si>
    <t>42242@promma.ac.th</t>
  </si>
  <si>
    <t>ธีร์จุฑา จันทร์ศรี</t>
  </si>
  <si>
    <t>นางสาวธีร์จุฑา จันทร์ศรี</t>
  </si>
  <si>
    <t>นักวิทยาศาสตร์สันนิษฐานว่า กาแล็กซีเกิดจากการรวมตัวของกลุ่มก๊าซและฝุ่นภายใต้แรงโน้มถ่วง หลังบิกแบง ก๊าซไฮโดรเจนและฮีเลียมกระจายตัวอยู่ทั่วจักรวาล แรงโน้มถ่วงดึงก๊าซเหล่านี้ให้รวมตัวกันจนเกิดเป็นดาวฤกษ์ และกลุ่มดาวเหล่านี้ก็ค่อย ๆ รวมกันเป็นกาแล็กซี</t>
  </si>
  <si>
    <t>ภายในกาแล็กซีประกอบด้วย ดาวฤกษ์, ดาวเคราะห์, ก๊าซและฝุ่น, กระจุกดาว, หลุมดำมวลมหาศาล, และ สสารมืด.</t>
  </si>
  <si>
    <t>นอกจากทางช้างเผือก อาจมองเห็น กาแล็กซีแอนดรอเมดา ได้ด้วยตาเปล่าในคืนที่ฟ้ามืด</t>
  </si>
  <si>
    <t>E0 กับ E7 ต่างกันที่รูปร่าง (กลม vs รี) แต่ มีอายุใกล้เคียงกัน คือ เก่าแก่ ทั้งคู่</t>
  </si>
  <si>
    <t xml:space="preserve">	1.	แกนกลางกาแล็กซี – มีดาวหนาแน่นและหลุมดำมวลมหาศาล
	2.	แผ่นจานกาแล็กซี – มีแขนกังหัน ดาว ก๊าซ และฝุ่น
	3.	ฮาโล – ล้อมรอบกาแล็กซี มีดาวเก่าและสสารมืด</t>
  </si>
  <si>
    <t>เกิดขึ้น 1,000 ล้านปี</t>
  </si>
  <si>
    <t>ดาวฤกษ์ ฝุ่น เนบิวลา ก๊าซ</t>
  </si>
  <si>
    <t xml:space="preserve">M31 Andromeda , Galaxy Large magellanic cloud ,Small magellanic cloud </t>
  </si>
  <si>
    <t>กาแล็กซี e0 จะมีรูปร่างใกล้เคียงกับวงกลม ส่วน e7 จะมีรูปร่างคล้ายวงรี</t>
  </si>
  <si>
    <t>ส่วนที่เป็นจาน</t>
  </si>
  <si>
    <t>/นายกฤติธี สุขเอาด</t>
  </si>
  <si>
    <t>เกิดขึ้นประมาณ 1,000 ล้านปีหลังเหตุการณ์บิ๊กแบง. ในช่วงเวลาที่จักรวาลยังหนาแน่นและมีอุณหภูมิสูงนี้ แรงโน้มถ่วงเริ่มทำให้กลุ่มก๊าซและฝุ่นรวมตัวกันและวิวัฒนาการเป็นกลุ่มดาวและกาแล็กซี. ดาวฤกษ์รุ่นแรกๆ มีขนาดใหญ่กว่าดวงดาวทั่วไปในปัจจุบันมาก</t>
  </si>
  <si>
    <t>E0เป้นวงกลมแต่E7เป้นวงลี</t>
  </si>
  <si>
    <t>จานเเล็กซี</t>
  </si>
  <si>
    <t>การที่แก๊สไฮโดรเจนและฮีเรียมรวมตัวกัน</t>
  </si>
  <si>
    <t>ไฮโดรเจน และ ฮีเรียม</t>
  </si>
  <si>
    <t>E0 เป็นวงกลมแต่ E7 เป็นวงลี</t>
  </si>
  <si>
    <t>ประกอบด้วยดาวฤกษ์หลายแสนล้านดวงและวัตถุอื่นๆ เช่น เนบิวลาและสสารระหว่างดาว</t>
  </si>
  <si>
    <t>กาแล็กซีแอนดรอเมดา กาแล็กซีเเมเจลแลนเล็ก กาแล็กซีเเมเจลแลนใหญ่</t>
  </si>
  <si>
    <t>ประเภท E0 คือกาแล็กซีรีที่มีรูปร่างใกล้เคียงกับวงกลมมากที่สุด ส่วนกาแล็กซีรีประเภท E7 มีรูปร่างรีมากที่สุด คือมีลักษณะคล้ายรูปไข่หรือรูปยาวรี</t>
  </si>
  <si>
    <t>1)นิวเคลียส เป็นส่วนป้องตรงกลางมีดาวฤกษ์อยู่หนาแน่น
2)จาน ส่วนที่แบนออกเป็นระนาบ
3) ฮาโล บริเวณที่ล้อมรอบกาแล็กซีเป็นทรงกลม</t>
  </si>
  <si>
    <t>จานของกาแล็กซี่ทางช้างเผือก</t>
  </si>
  <si>
    <t>กาแล็กซีเกิดขึ้นประมาณ 1000ล้านปีหลังจากเกิด
บิกแบง</t>
  </si>
  <si>
    <t>ก๊าซไฮโดรเจนและฮีเลียมให้รวมตัวกันเป็นดาว และดาวรวมตัวกันเป็นกลุ่มดาว ก่อเป็นกาแล็กซี</t>
  </si>
  <si>
    <t>1. ดาวฤกษ์
2. ดาวเคราะห์และดวงจันทร์
3.ก๊าซและฝุ่น
4.กระจุกดาว
5.หลุมดำ
6.สสารมืด
7.รังสีและสนามแม่เหล็ก</t>
  </si>
  <si>
    <t>แมกเจลแลนใหญ่ (LMC)
แมกเจลแลนเล็ก (SMC)</t>
  </si>
  <si>
    <t>แตกต่างกันที่รูปร่าง</t>
  </si>
  <si>
    <t>1.Galaxy center
2. Disk
3. Halo</t>
  </si>
  <si>
    <t>แผ่นดิสก์ ของกาแล็กซีทางช้างเผือก</t>
  </si>
  <si>
    <t>นางสาวธัญญภัสร์ เสือนาค</t>
  </si>
  <si>
    <t>1000 ล้านปีหลังจากเกิดบิกแบง</t>
  </si>
  <si>
    <t>สสารรวมตัวกันเป็นระบบจนเกิดกาแล็กซี</t>
  </si>
  <si>
    <t>ดาวฤกษ์จำนวนมาก เนบิวลา สสารระหว่างดาว</t>
  </si>
  <si>
    <t>กาแล็กซีแอนดรอเมดา , แมเจลแลนเล็ก , แมเจลแลนใหญ่</t>
  </si>
  <si>
    <t>ความรี E0 ความรีน้อย E7 ความรีมาก</t>
  </si>
  <si>
    <t>1 ; นิวเคลียส์
2 ; จาน
3 ; ระบบสุริยะ</t>
  </si>
  <si>
    <t>ใจกลางของกาแล็กซีทางช้างเผือก</t>
  </si>
  <si>
    <t>กาแล็กซีเกิดขึ้นในช่วงเวลาหลังจากเหตุการณ์บิกแบงประมาณ 1,000 ล้านปี</t>
  </si>
  <si>
    <t>เกิดจากการรวมตัวกันของกลุ่มแก๊สและฝุ่นต่างๆ วิวัฒนาการเป็นกลุ่มดวงดาว</t>
  </si>
  <si>
    <t>ดาวฤกษ์, ฝุ่น, แก๊ส, สสารมืด, และวัตถุอื่นๆ</t>
  </si>
  <si>
    <t>กาแล็กซีแอนดรอเมดาและกลุ่มเมฆแมกเจลแลนใหญ่และกลุ่มเมฆแมกเจลแลนเล็ก</t>
  </si>
  <si>
    <t>กาแล็กซีประเภท E0 มีลักษณะเป็นทรงกลม หรือมีความรีน้อยที่สุด ส่วนกาแล็กซีประเภท E7 มีลักษณะเป็นทรงรีมากที่สุด หรือมีความรีมากที่สุด</t>
  </si>
  <si>
    <t>1.แกนกลางของกาแล็กซี เป็นบริเวณที่มีความหนาแน่นของดาวสูงมาก ส่วนใหญ่เป็นดาวฤกษ์เก่า
2.แขนกังหัน เป็นบริเวณที่มีการก่อตัวของดาวฤกษ์ใหม่ๆ มีฝุ่นและก๊าซจำนวนมาก
3.ฮาโล เป็นบริเวณรอบนอกของกาแล็กซี มีดาวฤกษ์กระจายอยู่บางๆ และมีคลัสเตอร์ของดาวฤกษ์เก่าล้อมรอบ</t>
  </si>
  <si>
    <t>สสารรวมตัวกันเป็นระบบจะเกิดกาแล็กซีรุ่นแรกและมีวิวัฒนาการมาจนถึงปัจจุบัน</t>
  </si>
  <si>
    <t>กาแล็กซีแอนดรอเมดา,กาแล็กซีแมเจลแลนใหญ่,กาแล็กซีแมเจลแลนเล็ก</t>
  </si>
  <si>
    <t>รูปทรง E0 เป็นวงกลม และE7เป็นวงรีแบน</t>
  </si>
  <si>
    <t>1.ดุมกาแล็กซี 2.จาน 3.ฮาโล</t>
  </si>
  <si>
    <t>จาน(disk)</t>
  </si>
  <si>
    <t>กาแล็กซีเกิดในช่วงประมาณ1000ล้านปีหลังบิกแบง</t>
  </si>
  <si>
    <t>กำเนิดจากการเกิดเอกภพ ทำให้เกิดสสารต่างๆ และสสารต่างๆรวมตัวกันเป็นระบบ กลายเป็นกาแล็กซีรุ่นแรก และวิวัฒนาการมาจนปัจจุบัน</t>
  </si>
  <si>
    <t>ภายในกาแล็กซี ประกอบด้วย ดาวฤกษ์จำนวนมาก เนบิวลา และสสารระหว่างดาว</t>
  </si>
  <si>
    <t>-กาแล็กซีแอนดรอเมดา
-กาแล็กซีแมเจลแลนใหญ่
-กาแล็กซีแมเจลแลนเล็ก</t>
  </si>
  <si>
    <t>ต่างกัน ที่ ประเภท E0 เป็นกาแล็กซีรี ส่วน ประเภท E7 เป็นกาแล็กซีกังหันมีคาน</t>
  </si>
  <si>
    <t>จานกาแล็กซี่ทางช้างเผือก</t>
  </si>
  <si>
    <t>บิกแบงระเบิด กลุ่มแก๊สฝุ่นรวมตัวกันแรงเหวี่ยงและแรงโน้มถ่วงมีบทบาทในการก่อตัวของแก็สและฝุ่นเหล่านี้จนก่อตัวเป็นดวงดาว</t>
  </si>
  <si>
    <t>ดาวฤกษ์ กระจุกดาว เนบิลลา แก๊ส ฝุ่น หลุมดำ</t>
  </si>
  <si>
    <t>กาแล็กซีแอนดรอเมดาและกาแล็กแมกเจลแลน</t>
  </si>
  <si>
    <t>E0มีความรีน้อยยังเป็นทรงกลม E7รีมากที่สุด</t>
  </si>
  <si>
    <t>1.นิวเคลียส ส่วนป่องมีดาวฤกษ์อยู่เยอะ
2.จาน ส่วนที่แบนออกเป็นระนาบ
3.ฮาโล บริเวนที่ล้อมรอบกาแลกซี่เป็นทรงกลม</t>
  </si>
  <si>
    <t>กลุ่มแก๊สฝุ่นละอองต่างๆรวมตัวกันเป็นดาวฤกษ์หลายล้านดวงรวมกลุ่มกัน</t>
  </si>
  <si>
    <t>ดาวเคราะห์ ดาวฤกษ์ แก๊ส ฝุ่นละอองต่างๆ</t>
  </si>
  <si>
    <t>กาแล็กซีเอนโรเมดา กาแล็กซีแมกเจลแลน</t>
  </si>
  <si>
    <t>E0จะค่อนข้างกลมแต่E7จะเรียวยาว</t>
  </si>
  <si>
    <t xml:space="preserve">ดาวฤกษ์จำนวนมหาศาล กลุ่มดาว ฝุ่น ก๊าซ และหลุมดำมวลยวดยิ่ง </t>
  </si>
  <si>
    <t xml:space="preserve">มีความแตกต่างกันที่ รูปร่างของความรี </t>
  </si>
  <si>
    <t>1.เเกนกลาง
2.คานกลาง
3.เเขนกังหัน</t>
  </si>
  <si>
    <t>คือ ส่วนของแผ่นจานของกาแล็กซีทางช้างเผือก</t>
  </si>
  <si>
    <t xml:space="preserve">กาแล็กซีแรกเริ่มเกิดขึ้นประมาณ 1 พันล้านปีหลังจากเกิดบิกแบง
</t>
  </si>
  <si>
    <t>การรวมตัวกันของกลุ่มแก๊สและฝุ่นในเอกภพยุคแรกเริ่ม ภายใต้อิทธิพลของแรงโน้มถ่วง ซึ่งทำให้เกิดการยุบตัว กลายเป็นดาวฤกษ์และโครงสร้างของกาแล็กซีในเวลาต่อมา</t>
  </si>
  <si>
    <t>อะตอบของฮีเลียม อะตอมของไฮโดรเจน</t>
  </si>
  <si>
    <t xml:space="preserve">E0 จะมีการกระจายตัวของดาวฤกษ์อย่างหนาแน่นและสม่ำเสมอรอบศูนย์กลาง ในขณะที่ E7 จะมีการกระจายตัวของดาวฤกษ์ที่แผ่ออกไปทางด้านหนึ่งมากกว่า </t>
  </si>
  <si>
    <t>กาแล็กซีแรกเริ่มก่อตัวขึ้นประมาณ 300 ล้านถึง 400 ล้านปีหลังจากเกิดเหตุการณ์บิกแบง</t>
  </si>
  <si>
    <t>การยุบตัวของกลุ่มก๊าซยักษ์</t>
  </si>
  <si>
    <t>ดาวฤกษ์หลายแสนล้านดวง วัตถุอื่นๆเช่นเนบิวลา สสารระหว่างดาว</t>
  </si>
  <si>
    <t>กาแล็กซีแอนดรอเมดา</t>
  </si>
  <si>
    <t>รูปร่างกลม กับแบนรี</t>
  </si>
  <si>
    <t>เกิดจากการรวมตัวกันของกลุ่มแก๊ส</t>
  </si>
  <si>
    <t>E0มีรูปร่างทรงกลม
E7มีรูปร่างแบนรีที่สุด</t>
  </si>
  <si>
    <t>1.คือนิวเคลียสบริเวณตรงกลางกาแล็กซ์มีดาวฤกษ์หนาแน่นมากที่สุด 
2.คือจานเป็นบริเวณที่แบนออกเป็นระนาบประกอบด้วยฝุ่นและแก๊สมีแขนหมุนเป็นเกลียวรอกาแล็กซี
3.คือเฮโบริเวณทรงกลมที่ล้อมรอบส่วนจานกาแล็กซ์เป็นบริเวณที่ปราศจากฝุ่นและแก๊สซึ่งจะพบแต่ดาวฤกษ์อายุมาก</t>
  </si>
  <si>
    <t>คือแขนเกลียวของกาแล็กซีทางช้างเผือก</t>
  </si>
  <si>
    <t>1,000,000,000 ปีหลังบิ๊กแบง แรงดึงดูดของแรงโน้มถ่วงเริ่มทำให้ความผิดปกติของก๊าซในจักรวาลทวีความรุนแรงมากขึ้น เมื่อจักรวาลขยายตัว กลุ่มก๊าซก็เริ่มมีความหนาแน่นมากขึ้น</t>
  </si>
  <si>
    <t>1) นิวเคลียส (2) ส่วนนูนตรงกลาง (3) จาน (ทั้งจานบางและจาน</t>
  </si>
  <si>
    <t>อาณาจักรของดาวจำนวนมหาศาลซึ่งเรียกว่า "กาแล็กซี"</t>
  </si>
  <si>
    <t>นางสาวณัฏฐณิชา อมรเรืองวาณิชย์</t>
  </si>
  <si>
    <t>ประเภท E0 จะเป็นกาแล็กซีทรงรีที่มีรูปร่างเกือบกลมส่วน ประเภท E7 จะเป็นกาแล็กซีทรงรีที่มีความเรียวยาวมากที่สุด</t>
  </si>
  <si>
    <t>ประมาณ 1,000 ล้านปีหลังเกิดบิกแบง</t>
  </si>
  <si>
    <t>กาแล็กซ๊เพื่อนบ้าน ได้แก่ แอนดรอเมดา แมเจลแลนใหญ่ แมเจลแลนเล็ก</t>
  </si>
  <si>
    <t>ประเภท E0 จะเป็นกาแล็กซีทรงรีที่มีรูปร่างเกือบกลมส่วน ประเภท E7 จะเป็นกาแล็กซีมรงรีที่มีความเรียวยาวมากที่สุด</t>
  </si>
  <si>
    <t>จานกาแล็กซี ของกาแล็กซีทางช้างเผือก</t>
  </si>
  <si>
    <t>การเกิดเอกภพที่ได้รับการยอมรับในปัจจุบัน นักวิทยาศาสตร์จึงเชื่อว่ากาแล็กซีเกิดขึ้นในช่วงเวลาหลังจากเหตุการณ์บิกแบงประมาณ 1,000 ล้านปี</t>
  </si>
  <si>
    <t>ภายในกาแล็กซีประกอบด้วยดาวฤกษ์ ดาวเคราะห์ กระจุกดาว แก๊สและฝุ่น หลุมดำมวลมหาศาล และวัตถุท้องฟ้าอื่น ๆ</t>
  </si>
  <si>
    <t>นอกจากกาแล็กซีทางช้างเผือก ยังสามารถมองเห็นกาแล็กซีแอนโดรเมดา เมฆแมกเจลแลนใหญ่ และเมฆแมกเจลแลนเล็กได้ด้วยตาเปล่า</t>
  </si>
  <si>
    <t>E0 คือ มีรูปร่างรีน้อยที่สุด แต่หากเป็นรหัส E7 แสดงว่ามีความรีมากที่สุดนั่นเอง</t>
  </si>
  <si>
    <t>ดุมกาแบ็กซี</t>
  </si>
  <si>
    <t>นส. พิชญากรณ์ คงกระเรียน</t>
  </si>
  <si>
    <t>13.8 พันล้านปี</t>
  </si>
  <si>
    <t>นักวิทยาศาสตร์เชื่อว่ากาแล็กซีเกิดจาก แรงโน้มถ่วง ที่ดึงให้ ก๊าซและฝุ่น ในเอกภพยุคแรกๆ รวมตัวกัน จนก่อให้เกิด ดาวฤกษ์ และรวมกลุ่มเป็น กาแล็กซี</t>
  </si>
  <si>
    <t>ดาวฤกษ์ และระบบดาว
ก๊าซและฝุ่น
ดาวเคราะห์ และวัตถุท้องฟ้าอื่นๆ
หลุมดำมวลยิ่งยวด (ที่ใจกลางกาแล็กซี)
สสารมืด (ที่มองไม่เห็น แต่มีผลต่อแรงโน้มถ่วง)</t>
  </si>
  <si>
    <t>แอนดรอเมดา
แมกเจลแลนใหญ่
แมกเจลแลนเล็ก</t>
  </si>
  <si>
    <t>1.จานกาแล็กซี
2.เฮโล
3.ส่วนโป่ง</t>
  </si>
  <si>
    <t>ทางช้างเผือกที่เห็นบนท้องฟ้า คือส่วนของ “จานกาแล็กซี” และ “แขนกังหัน” ที่มีดาวจำนวนมากเรียงกันอยู่ในแนวสายตาของ</t>
  </si>
  <si>
    <t>การเกิดกาแล็กซีเกี่ยวข้องกับการรวมตัวกันของกลุ่มแก๊สและฝุ่น ซึ่งวิวัฒนาการเป็นดวงดาวและองค์ประกอบอื่น ๆ</t>
  </si>
  <si>
    <t xml:space="preserve">ดาวฤกษ์ ฝุ่น และแก๊ส จำนวนมหาศาล นอกจากนี้ ยังมีส่วนประกอบอื่นๆ เช่น กระจุกดาวกระจาย (Open Cluster), กระจุกดาวทรงกลม (Globular Cluster) และมวลสารมืด </t>
  </si>
  <si>
    <t>E0 มีลักษณะใกล้เคียงกับทรงกลมหรือมีรูปร่างรีน้อยที่สุด ส่วน E7 มีรูปร่างรีมากที่สุดหรือแบนมากที่สุด</t>
  </si>
  <si>
    <t>1.นิวเครียส
2.จาน
3.เฮโล</t>
  </si>
  <si>
    <t>กระจุกดาว</t>
  </si>
  <si>
    <t>จากหลักฐานที่กล่าวมาแสดงว่าเอกภพกำเนิดมาจากบิกแบง ซึ่งทำให้เกิดสสารต่างๆ เมื่อสสารรวมตัวกันเป็นระบบจะเกิดกาแล็กซีรุ่นแรกและมีการวิวัฒนาการมาจนถึงปัจจุบัน</t>
  </si>
  <si>
    <t>ประกอบด้วยดาวฤกษ์จำนวนมาก เนบิวลาและสสารระหว่างดาว ซึ่งอยู่รวมกันด้วยแรงโน้มถ่วง</t>
  </si>
  <si>
    <t xml:space="preserve">กาแล็กซีแอนดรอเมดา กาแล็กซีแมเจลแลนใหญ่ กาแล็กซีแมเจลแลนเล็ก
</t>
  </si>
  <si>
    <t>กาแล็กซีประเภท E0 มีลักษณะใกล้เคียงกับทรงกลมหรือมีรูปร่างรีน้อยที่สุด ส่วนกาแล็กซีประเภท E7 มีรูปร่างรีมากที่สุดหรือแบนมากที่สุด</t>
  </si>
  <si>
    <t>แสงของดาวฤกษ์จำนวนมากที่มาจากบริเวณใจกลางของกาแล็กซี</t>
  </si>
  <si>
    <t>ภายในกาแล็กซีประกอบด้วยดาว, ระบบดาว, ดาวเคราะห์, ดาวเทียม, เนบิวลา, หลุมดำ, สสารมืด, พลังงานมืด, ฝุ่นอวกาศ, และพลาสมา</t>
  </si>
  <si>
    <t>ประเภทE0จะเป็นกาแล็กซีทรงรีที่มีรูปร่างเกือบกลมส่วน ประเภทE7จะเป็นกาแล๊กซีทรงรีที่มีความเรียวยาวมากที่สุด</t>
  </si>
  <si>
    <t>มุมมองจากภายในจานของกาแล็กซีทางช้างเผือก</t>
  </si>
  <si>
    <t>หลังจากเกิดบิกแบง</t>
  </si>
  <si>
    <t>ดาวฤกษ์ที่อยู่รวมกันอย่างหนาแน่นในทางช้างเผือก</t>
  </si>
  <si>
    <t>กาแล็กซีแรกเกิดหลังจากเกิดบิกแบงประมาณ 300–400 ล้านปี</t>
  </si>
  <si>
    <t>นักวิทยาศาสตร์สันนิษฐานว่ากาแล็กซีเกิดจากการรวมตัวของแก๊สและฝุ่นในเอกภพหลังจากเกิดบิกแบงไปครั้งใหญ่ มันยังมีไฮโดรเจนกับฮีเลียมหลงเหลืออยู่ และมีการดึงดูดกัน ก่อให้เกิดดาวฤกษ์ และดาวเหล่านั้นรวมตัวกันเป็นกาแล็กซี</t>
  </si>
  <si>
    <t>ภายในกาแล็กซีมีดาวฤกษ์ ดาวเคราะห์ เนบิวลา กระจุกดาว หลุมดำ แก๊สต่างๆ</t>
  </si>
  <si>
    <t>ถ้ามองจากโลกด้วยตาเปล่าอาจเห็นกาแล็กซีแอนดรอเมดา ซึ่งเป็นกาแล็กซีเพื่อนบ้านที่ใหญ่ที่สุดใกล้เรา จะเห็นได้จากไทย ถ้าอยู่บนดอย ที่มืดในชนบท และอาจเห็น large magellanic cloud และ small magellanic cloud</t>
  </si>
  <si>
    <t>กาแล็กซีรีประเภท E0 กลมเกือบสมบูรณ์ และกาแล็กซีรีประเภท  E7 มีความรีเรียวยาวมาก แตกต่างกันที่ความรีของรูปร่าง โดยจะรีมากหรือน้อยขึ้นอยู่กับกระบวนการรวมตัวหรือแรงดึงจากกาแล็กซีอื่น</t>
  </si>
  <si>
    <t xml:space="preserve">1  นิวเคลียส เป็นส่วนกลางนูน มีดาวฤกษ์หนาแน่นและหลุมดำยักษ์อาจอยู่ตรงกลาง
2 แขนกังหัน เป็นแขนที่โค้งวนออกจากคานกลางที่พาดผ่านแกนกลางของกาแล็กซี่
3 กระจุกดาวทรงกลมที่อยู่ในฮาโล จะล้อมรอบกาแล็กซี จะมีกระจุกดาวใหม่อยู่ในนี้
</t>
  </si>
  <si>
    <t xml:space="preserve">เป็นจานของกาแล็กซี มันคือส่วนแผ่นบางๆที่มีลักษณะเป็นแผ่นวงกลมแบน ประกอบด้วยดาวฤกษ์ แก๊ส และฝุ่นจำนวนมาก เป็นที่อยู่ของดาวฤกษ์ส่วนใหญ่ในกาแล็กซี่ ทำให้เรามองเห็นได้ชัด เพราะมีแสงจากดาวฤกษ์รวมกัน </t>
  </si>
  <si>
    <t>1000 ล้านปีหลังเกิดบิกเเบง</t>
  </si>
  <si>
    <t>การรวมตัวกันของกลุ่มแก๊สและฝุ่น ซึ่งวิวัฒนาการเป็นดวงดาวและองค์ประกอบอื่น ๆ</t>
  </si>
  <si>
    <t>ดาวฤกษ์ ฝุ่น ก๊าซ และมวลสารมืด ดาวเคราะห์ ดาวเคราะห์น้อย</t>
  </si>
  <si>
    <t xml:space="preserve">ความรีของรูปร่าง E0 มีรูปร่างกลมหรือรีน้อยที่สุด ในขณะที่ E7 มีรูปร่างรีมากที่สุด </t>
  </si>
  <si>
    <t xml:space="preserve"> 1 ดุมกาเเลก็ซี่
2จาน 
3ฮาโล</t>
  </si>
  <si>
    <t>ด้านข้างของกาเเล็กซี่</t>
  </si>
  <si>
    <t>นาย กำชัย กำไลเเก้ว</t>
  </si>
  <si>
    <t>ประมาณ 1,000 ล้านปีหลังเกิด Bigbang</t>
  </si>
  <si>
    <t>ประกอบด้วยดาวฤกษ์จำนวนมากเนบิวลาและสสารต่างๆ</t>
  </si>
  <si>
    <t>Galaxy เพื่อนบ้าน เช่น เเอนดรอเมดา เเมเจลเเลนใหญ่ เเมเจลเเลนเล็ก</t>
  </si>
  <si>
    <t>ประเภทE0 จะเป็น Galaxy ทรงรีที่มีรูปร่างเกือบกลมส่วนประเภทE7 จะเป็น Galaxy ทรงรีที่มีความเรียวยาวมากที่สุด</t>
  </si>
  <si>
    <t>1 ดุมกาเเล็กซี
2 จาน
3 ฮาโล</t>
  </si>
  <si>
    <t>จานกาเเล็กซี</t>
  </si>
  <si>
    <t xml:space="preserve">กาแล็กซีแรกเริ่มก่อตัวขึ้นประมาณ 1,000 ล้านปี </t>
  </si>
  <si>
    <t>นักวิทยาศาสตร์สันนิษฐานว่ากาแล็กซีถือกำเนิดขึ้นจากกระบวนการที่ซับซ้อนภายหลังจากเหตุการณ์บิกแบง โดยอาศัยหลักฐานและการสังเกตการณ์ต่างๆ</t>
  </si>
  <si>
    <t>ดาวฤกษ์ ฝุ่น และแก๊ส จำนวนมหาศาล นอกจากนี้ ยังมีส่วนประกอบอื่นๆ เช่น กระจุกดาวกระจาย (Open Cluster), กระจุกดาวทรงกลม (Globular Cluster) และมวลสารมืด</t>
  </si>
  <si>
    <t>1.จานกาเเลกซี 2.ดุมกาเเลกซี 3.ฮาโลกาเเลกซี</t>
  </si>
  <si>
    <t>กาแล็กซีแรกเริ่มเกิดขึ้นประมาณ 1,000 ล้านปีหลังจากการเกิดบิ๊กแบง</t>
  </si>
  <si>
    <t>เกิดจากการรวมตัวกันของกลุ่มแก๊สและฝุ่นต่างๆ หลังจากเหตุการณ์บิกแบง</t>
  </si>
  <si>
    <t xml:space="preserve">ดาวฤกษ์, กลุ่มก๊าซและฝุ่นจำนวนมาก, และมวลสารมืด. นอกจากนี้ ยังมีโครงสร้างอื่นๆ เช่น แขนกาแล็กซี, นิวเคลียส, ส่วนโป่ง, และฮาโล. </t>
  </si>
  <si>
    <t>กาแล็กซีแอนดรอเมดา (Andromeda Galaxy) และกลุ่มเมฆแมกเจลแลนใหญ่ (Large Magellanic Cloud) กับกลุ่มเมฆแมกเจลแลนเล็ก (Small Magellanic Cloud)</t>
  </si>
  <si>
    <t xml:space="preserve">กาแล็กซีรีประเภท E0 และ E7 แตกต่างกันที่รูปร่างของกาแล็กซี E0 เป็นกาแล็กซีทรงรีที่มีรูปร่างใกล้เคียงกับทรงกลมมากที่สุด ในขณะที่ E7 เป็นกาแล็กซีทรงรีที่มีรูปร่างเรียวยาวหรือแบนราบที่สุด 
</t>
  </si>
  <si>
    <t>1.นิวเคลียส (nucleus)    
บริเวณแก่นหรือส่วนป่อง
ตรงกลางกาแล็กซ์ มีดาว
ฤกษ์หนาแน่นมากที่สุด
2. จาน (disk) เป็นบริเวณที่แบนออกเป็นระนาบประกอบไป
ด้วยฝุ่นและแก๊ส มีแขนหมุน
เป็นเกลียวรอบแกนกาแล็กซ์
3. เฮโล (halo) บริเวณทรงกลม ที่ล้อมรอบส่วนจานกาแล็กซ์เป็น
บริเวณที่ปราศจากฝุ่นและแก๊ส
ซึ่งจะพบแต่ดาวฤกษ์อายุมาก</t>
  </si>
  <si>
    <t>ส่วนจาน (Disk)</t>
  </si>
  <si>
    <t>หลังจากเกิดบิกแบง 300-400ล้านปี</t>
  </si>
  <si>
    <t>สันนิษฐานว่ากาแล็กชีเกิดจากการรวมตัวของแก๊สและฝุ่นในเอกภพหลังจากเกิดบิกแบงครั้งใหญ่ ยังมีไฮโดรเจนกับฮีเลียมเหลืออยู่ และมีการดึงดูดกัน ทำให้เกิดดาวฤกษ์ และดาวเหล่านั้นรวมตัวกันเป็นกาแล็กซี</t>
  </si>
  <si>
    <t>ภายในกาแล็กชีมีดาวฤกษ์ ดาวเคราะห์ เนบิวลา กระจุกดาวหลุมดำ และแก๊สต่างๆ</t>
  </si>
  <si>
    <t>ถ้ามองจากโลกด้วยตาเปล่าอาจเห็นกาแล็กซีแอนดรอเมดาซึ่งเป็นกาแล็กซีเพื่อนบ้านที่ใหญ่ที่สุดใกล้เรา จะเห็นได้จากไทย ถ้าอยู่บนดอย ที่มืดในชนบท</t>
  </si>
  <si>
    <t>กาแล็กชีรี E0 กลมเกือบสมบูรณ์ และกาแล็กชีรี E7 มีความรีเรียวยาวมาก ต่างกันที่ความรี โดยรีมากหรือน้อยขึ้นอยู่กับกระบวนการรวมตัวหรือแรงดึงจากกาแล็กซีอื่น</t>
  </si>
  <si>
    <t>1 bulge เป็นส่วนกลางนูน มีดาวเก่าแก่และหลุมดำยักษ์อาจอยู่ตรงกลาง
2 แขนกังหัน (Spiral Arms) คือ แขนที่โค้งวนออกจากคานกลางที่พาดผ่านแกนกลางของกาแล็กซี่
3 กระจกดาวทรงกลมที่อยู่ในฮาโล จะมีกระจุกดาวใหม่อยู่ในนี้</t>
  </si>
  <si>
    <t>“จานกาแล็กซี” ของกาแล็กซีทางช้างเผือก ที่เราอาศัยอยู่ โดยเรามองจากด้านในของจานออกไปตามแนวระนาบของมันซึ่งเต็มไปด้วยดาวจำนวนมาก, ฝุ่น, และก๊าซ</t>
  </si>
  <si>
    <t xml:space="preserve">กาแล็กซีแรกเริ่มเกิดขึ้นประมาณ 1 พันล้านปีหลังจากเกิดบิกแบง
(หรือประมาณ 1,000 ล้านปีหลังจากบิกแบง)
</t>
  </si>
  <si>
    <t xml:space="preserve">นักวิทยาศาสตร์เชื่อว่า กาแล็กซีเกิดจากการรวมตัวของก๊าซและฝุ่นในเอกภพยุคแรก ซึ่งถูกแรงโน้มถ่วงดึงดูดให้รวมกันเป็นกลุ่มก้อน และค่อย ๆ พัฒนาเป็นดาวและกาแล็กซีในที่สุด
</t>
  </si>
  <si>
    <t>ภายในกาแล็กซีประกอบด้วย ดาวฤกษ์ ดาวเคราะห์ ระบบสุริยะ กลุ่มเมฆก๊าซ ฝุ่นละออง เนบิวลา หลุมดำ และกระจุกดาวต่าง ๆ</t>
  </si>
  <si>
    <t>สามารถมองเห็นกาแล็กซีแอนดรอมิดา</t>
  </si>
  <si>
    <t>ความแตกต่างระหว่างกาแลคซี E0 และ E7
กาแลคซี EO มีรูปร่างเป็นทรงกลม ในขณะที่กาแลคซี
E7 มีรูปร่างเป็นทรงรีแบนกว่า</t>
  </si>
  <si>
    <t>ดุมกาแล็กซี ระบบสุริยะ ฮาโล</t>
  </si>
  <si>
    <t>ทางช้างเผือกที่เห็นบนท้องฟ้า คือโครงสร้างส่วน “จานกาแล็กซี” (Galactic disk) ของกาแล็กซีทางช้างเผือก</t>
  </si>
  <si>
    <t>เกิดจากการรวมตัวของกลุ่มดาวฤกษ์และดาวเคราะห์เปนจำนวนมาก</t>
  </si>
  <si>
    <t>นิวเครียส,จาน,ฮาโล,นืวเคลียส,ระบบสุริยะ</t>
  </si>
  <si>
    <t>1.แมเจลเลนใหญ่ 2 แมเจลเลนเล็ก 3แอนดรอเมดา</t>
  </si>
  <si>
    <t>ความรีของกาแล็กซีต่างกันตัวเลขหลังEบ่งบอกถึงความรี</t>
  </si>
  <si>
    <t>1นิวเคลียส 2ระบบสุริยะ,จาน 3ฮาโล</t>
  </si>
  <si>
    <t xml:space="preserve">GN-z11 </t>
  </si>
  <si>
    <t>กาแล็กซีไม่ได้ก่อตัวขึ้นในคราวเดียวทั้งหมด แต่เกิดจากการรวมตัวกันของ ก้อนสสารเล็ก ๆ (protogalaxies) ที่เกิดจากความไม่สม่ำเสมอเล็กน้อยในความหนาแน่นของเอกภพยุคต้น</t>
  </si>
  <si>
    <t xml:space="preserve">ดาวฤกษ์ (Stars)
	•	เป็นองค์ประกอบหลักที่มองเห็นได้ของกาแล็กซี
	•	มีจำนวนตั้งแต่ หลายล้านจนถึงหลายแสนล้านดวงในกาแล็กซีหนึ่ง ๆ
	•	รวมถึงดาวอายุน้อย ดาวอายุมาก และดาวในทุกช่วงของวงจรชีวิต เช่น ดาวยักษ์แดง ดาวแคระขาว ซูเปอร์โนวา ฯลฯ
⸻
 2. ก๊าซและฝุ่น (Gas and Dust)
	•	ส่วนใหญ่เป็น ไฮโดรเจน (ทั้งในรูปแบบอะตอมและโมเลกุล)
	•	ก่อตัวเป็น เนบิวลา หรือ กลุ่มเมฆระหว่างดาว (interstellar medium)
	•	เป็นแหล่งวัตถุดิบในการกำเนิดดาวดวงใหม่
	•	ฝุ่นระหว่างดาวประกอบด้วยอนุภาคเล็ก ๆ ของคาร์บอน ซิลิเกต และน้ำแข็ง
⸻
 3. กระจุกดาว (Star Clusters)
	•	แบ่งเป็น 2 ประเภท:
	•	กระจุกดาวทรงกลม (Globular clusters): มีดาวเก่าแน่นหนา อยู่รอบกาแล็กซี
	•	กระจุกดาวเปิด (Open clusters): มีดาวอายุน้อย อยู่ในแขนกาแล็กซี
	•	เป็นหลักฐานที่บ่งบอกอายุของกาแล็กซีและการกำเนิดดาว
⸻
 4. หลุมดำมวลยิ่งยวด (Supermassive Black Hole)
	•	ตั้งอยู่ที่ศูนย์กลางของกาแล็กซีส่วนใหญ่ (รวมถึงทางช้างเผือก)
	•	มวลมหาศาล — หลายล้านถึงพันล้านเท่าของดวงอาทิตย์
	•	มีบทบาทสำคัญในการควบคุมการเคลื่อนที่ของดาวรอบศูนย์กลาง
⸻
 5. สสารมืด (Dark Matter)
	•	ไม่สามารถมองเห็นได้โดยตรง แต่มีอยู่เป็นจำนวนมาก
	•	สร้างแรงโน้มถ่วงที่ส่งผลต่อการหมุนของกาแล็กซีและการรวมตัวของโครงสร้าง
	•	เชื่อว่ามีมวล มากกว่าสสารปกติถึง 5 เท่า ในกาแล็กซีทั่วไป
⸻
 6. พลังงานมืด (Dark Energy) (ไม่อยู่ “ภายใน” กาแล็กซี แต่มีผลต่อเอกภพทั้งหมด)
	•	ไม่ได้เป็นส่วนประกอบของกาแล็กซีโดยตรง แต่เกี่ยวข้องกับการขยายตัวของเอกภพ
	•	มีผลต่อระยะห่างระหว่างกาแล็กซีมากกว่าภายในกาแล็กซีเอง
</t>
  </si>
  <si>
    <t>แมเจลแลนใหญ่
แมเจลแลนเล็ก
แอนดรอเมดา</t>
  </si>
  <si>
    <t>มีความรีไม่เท่ากัน</t>
  </si>
  <si>
    <t>1)นิวเคลียร์
2)จาน
3)ฮาโล</t>
  </si>
  <si>
    <t>บริเวณจาน</t>
  </si>
  <si>
    <t xml:space="preserve">จาน (disk), ส่วนโป่ง (bulge), และฮาโล (halo) นอกจากนี้ ยังมีกระจุกดาวทรงกลม (globular cluster) และกระจุกดาวเปิด (open cluster) </t>
  </si>
  <si>
    <t>กาแล็กซีแอนดรอเมดา (Andromeda Galaxy) และเมฆแมกเจลแลนใหญ่ (Large Magellanic Cloud) และเมฆแมกเจลแลนเล็ก (Small Magellanic Cloud)</t>
  </si>
  <si>
    <t>•	E0 มีลักษณะค่อนข้างกลม
	•	E7 มีลักษณะรีมากที่สุดในกลุ่มกาแล็กซีรี
ค่าตัวเลขที่ตามหลัง E (0 ถึง 7) แสดงระดับความรีของกาแล็กซี โดย E0 = กลมที่สุด และ E7 = รีมากที่สุด</t>
  </si>
  <si>
    <t xml:space="preserve">	1.	แขนกังหัน (Spiral Arm) – เป็นบริเวณที่มีการเกิดดาวใหม่มาก มีดาวฤกษ์ ก๊าซ และฝุ่นจำนวนมาก
	2.	แกนกลาง (Galactic Bulge) – เป็นศูนย์กลางของกาแล็กซี มีดาวฤกษ์เก่าแน่นหนา และอาจมีหลุมดำมวลยิ่งยวดอยู่
	3.	ฮาโล (Halo) – บริเวณรอบนอกของกาแล็กซี ประกอบด้วยกระจุกดาวทรงกลมและดาวฤกษ์เก่าแก่ที่กระจายตัวอยู่</t>
  </si>
  <si>
    <t>ก้นหอย</t>
  </si>
  <si>
    <t>300 ล้านปี-1พันล้าน ปี</t>
  </si>
  <si>
    <t>1.รวมตัวเป็นสสารมืด 2.รวมตัวเป็นกาแล็กซี่
3การขยายตัวและหดตัว อุณหภูมิลดลง</t>
  </si>
  <si>
    <t>ดาวฤกษ์มากมาย จาน ฮาโล นิวเคลียส</t>
  </si>
  <si>
    <t>LMC SMC แอนโดรมิวดา(Andromeda)</t>
  </si>
  <si>
    <t>ยิ่งตัวเลขเยอะยิ่งรี</t>
  </si>
  <si>
    <t>1.คือ นิวเคลียส 2.คือ จาน 3.ฮาโล</t>
  </si>
  <si>
    <t>กำเนิดจากบิกเเบง</t>
  </si>
  <si>
    <t>ดาวฤกษ์ เนบิวลา สารระหว่างดาว</t>
  </si>
  <si>
    <t>เเมเจลเเลนใหญ่
เเมเจลเเลนเล็ก
เเอนดรอเมดา</t>
  </si>
  <si>
    <t>เลขข้างหลังตัวEบ่งบอกถึงความรียิ่งเลขมากความรียิ่งมาก</t>
  </si>
  <si>
    <t>เกิดจากการรวมตัวของกลุ่มแก๊สต่างๆ/ดาวฤกษ์หลายๆดวง</t>
  </si>
  <si>
    <t>จาน ดุมกาแล็กซี ฮาโล นิวเคลียส ระบบสุริยะ</t>
  </si>
  <si>
    <t>กาแล็กซีแมเจลแลนใหญ่ แมเจลแลนเล็ก แอนดรอเมดา</t>
  </si>
  <si>
    <t>แตกต่างกันที่ความรี</t>
  </si>
  <si>
    <t>ประมาณ1000ปีหลังบิกเเบง</t>
  </si>
  <si>
    <t>เกินจากการรวมตัวกันของแก๊ส</t>
  </si>
  <si>
    <t>นิวเคลียส จาน เเละhalo</t>
  </si>
  <si>
    <t xml:space="preserve">กาแล็กซีแอนดรอเมดา (Andromeda Galaxy) และเมฆแมกเจลแลนใหญ่ (Large Magellanic Cloud) และเมฆแมกเจลแลนเล็ก (Small Magellanic Cloud) </t>
  </si>
  <si>
    <t>มีความแตกต่างงกันที่ความรี</t>
  </si>
  <si>
    <t>1นิวเคลียส2จาน3ฮาโล</t>
  </si>
  <si>
    <t>น.ส.สมิตานัน มุขศรี</t>
  </si>
  <si>
    <t>ดาวฤกษ์หลายแสนล้ายดวง และวัตถุอื่นๆ เช่นเนบิวลา และสสารระหว่างดาว</t>
  </si>
  <si>
    <t>แมเจลแลนใหญ่,เล็ก และแอนดรอเมดา</t>
  </si>
  <si>
    <t>กาแล็กซีรีประเภท E0 มีรูปร่างกลมแต่กาแล็กซีรีประเภท E7 มีลักษณะเรียวยาวคล้ายรูปไข่</t>
  </si>
  <si>
    <t>1.นิวเคลียส
2.ระบบสุริยะ
3.จาน</t>
  </si>
  <si>
    <t>จาน  ส่วนโป่ง  และฮาโล  นอกจากนี้ ยังมีกระจุกดาวทรงกลม และกระจุกดาวเปิด</t>
  </si>
  <si>
    <t>กาแล็กซีแอนดรอเมดา เมฆแมกเจลแลนใหญ่ เมฆแมกเจลแลนเล็ก</t>
  </si>
  <si>
    <t>กาแล็กซีรีประเภท E0 มีลักษณะกลมหรือเกือบกลมในขณะที่กาแล็กซีรีประเภท E7 มีลักษณะเรียวยาวคล้ายรูปไข่มากที่สุด</t>
  </si>
  <si>
    <t>1.	แขนกังหัน  – เป็นบริเวณที่มีการเกิดดาวใหม่มาก มีดาวฤกษ์ ก๊าซ และฝุ่นจำนวนมาก
	2.	แกนกลาง  – เป็นศูนย์กลางของกาแล็กซี มีดาวฤกษ์เก่าแน่นหนา และอาจมีหลุมดำมวลยิ่งยวดอยู่
	3.	ฮาโล  – บริเวณรอบนอกของกาแล็กซี ประกอบด้วยกระจุกดาวทรงกลมและดาวฤกษ์เก่าแก่ที่กระจายตัวอยู่</t>
  </si>
  <si>
    <t>กาแล็กซีแรกเริ่มก่อตัวขึ้นประมาณ 300 ถึง 400 ล้านปี หลังจากเกิดบิกแบง (Big Bang) ซึ่งเกิดขึ้นเมื่อประมาณ 13.8 พันล้านปี ที่ผ่านมา</t>
  </si>
  <si>
    <t>นักวิทยาศาสตร์สันนิษฐานว่า กาแล็กซี กำเนิดขึ้นจากกระบวนการที่ซับซ้อนซึ่งเริ่มหลังจาก บิกแบง ผ่านพ้นไปไม่กี่ร้อยล้านปี โดยมีทฤษฎีหลัก ๆ ที่อธิบายการกำเนิดของกาแล็กซี</t>
  </si>
  <si>
    <t>:
	•	ดาวฤกษ์
	•	ดาวเคราะห์
	•	กลุ่มดาว
	•	กลุ่มก๊าซและฝุ่น (เนบิวลา)
	•	สสารมืด
	•	หลุมดำมวลยิ่งยวดที่ใจกลางกาแ</t>
  </si>
  <si>
    <t xml:space="preserve">•	กาแล็กซีแอนดรอมิดา (Andromeda Galaxy)
	•	กาแล็กซีแมกเจลแลนใหญ่และเล็ก (Large and Small Magellanic Clouds) (ถ้าอยู่ในซีกโลกใต้)
</t>
  </si>
  <si>
    <t xml:space="preserve">	•	กาแล็กซีรีประเภท E0 มีรูปร่าง กลมมากที่สุด
	•	กาแล็กซีรีประเภท E7 มีรูปร่าง รียาวมากที่สุด
โดยการจำแนก E0 ถึง E7 คือการบอกระดับของความรี (Ellipticity) ยิ่งเลขมาก ยิ่งรีมาก
สูตรโดยประมาณในการคำนวณความรี:
\text{Ellipticity} = 10 \times \left(1 - \frac{b}{a}\right)
(โดยที่ a = แกนยาว, b = แกนสั้น)
</t>
  </si>
  <si>
    <t xml:space="preserve">:
	1.	ฮาโล (Halo):
บริเวณทรงกลมรอบกาแล็กซี ประกอบด้วยดาวฤกษ์เก่า กระจุกดาวทรงกลม และสสารมืดจำนวนมาก
	2.	คานกลาง (Bar):
แถบของดาวฤกษ์ที่พาดผ่านศูนย์กลางกาแล็กซี เป็นลักษณะเฉพาะของกาแล็กซีกังหันแบบมีคาน
	3.	แขนกังหัน (Spiral Arm):
ส่วนที่ยื่นออกจากใจกลาง มีดาวฤกษ์ใหม่ ก๊าซ และฝุ่นหนาแน่นมาก ทำให้สว่างและมองเห็นได้ชัดเจน
</t>
  </si>
  <si>
    <t xml:space="preserve">:
→ แขนกังหัน (Spiral Arm)
เพราะเมื่อเรามองจากโลก ซึ่งอยู่ภายในแขนกังหันของกาแล็กซีทางช้างเผือก เราจะเห็นแนวของดาว ก๊าซ และฝุ่นพาดผ่านท้องฟ้าเป็นเส้นสว่าง เรียกว่า “ทางช้างเผือก”
</t>
  </si>
  <si>
    <t>ประมาณ 1,000,000,000 ปี</t>
  </si>
  <si>
    <t>จาน, ส่วนโป่ง และ ฮาโล</t>
  </si>
  <si>
    <t>กาแล็กซีแมเจลแลนใหญ่,เล็ก และ กาแล็กซีแอนดรอเมดา</t>
  </si>
  <si>
    <t>E0 เกือบกลม แต่ E7 เรียวยาวคล้ายรูปไข่</t>
  </si>
  <si>
    <t>SBb</t>
  </si>
  <si>
    <t>ประมาณ 1 พันล้านปีหลังบิ๊กแบง</t>
  </si>
  <si>
    <t>กาแล็กซีแมเจลเลนใหญ่ แมเจลเลนเล็ก แอนดรอเมดา</t>
  </si>
  <si>
    <t>E0 มีรูปร่างกลมกว่า E7 ส่วน E7 มีรูปร่างรีมากกว่า E0</t>
  </si>
  <si>
    <t>1 คือ แกนกลางกาแล็กซี มีดาวหนาแน่นและหลุมดำมวลยิ่งยวด
2 คือ จานกาแล็กซี เป็นบริเวณที่มีแขนกังหันและระบบสุริยะ
3 คือ ฮาโล เป็นบริเวณรอบนอก ประกอบด้วยดาวเก่าและกระจุกดาวทรงกลม</t>
  </si>
  <si>
    <t>แขนก้นหอย</t>
  </si>
  <si>
    <t>ประมาณ1,000ล้านปีหลังบิกแบง</t>
  </si>
  <si>
    <t xml:space="preserve">เกิดจากการรวมตัวกันของกลุ่มแก๊สและฝุ่นต่างๆ หลังจากเหตุการณ์บิกแบง </t>
  </si>
  <si>
    <t>จาน ฮาโล ดุมกาแล็กซี่ ระบบสุริยะ นิวเคลียส</t>
  </si>
  <si>
    <t>กาแล็กซีรีประเภท E0 มีลักษณะกลมหรือเกือบกลมในขณะที่กาแล็กซีรีประเภท E7 มีลักษณะเรียวยาวคล้ายรูปไข่</t>
  </si>
  <si>
    <t xml:space="preserve">ภายในกาแล็กซีประกอบไปด้วยองค์ประกอบหลัก 3 ส่วน ได้แก่ จาน (disk), ส่วนโป่ง (bulge), และฮาโล (halo) </t>
  </si>
  <si>
    <t xml:space="preserve">1.ดุมกาเเล็กซี/นิวเคลียส
2ระบบสุริยะ/จาน
3ฮาโล
</t>
  </si>
  <si>
    <t>ระบบสุริยะ</t>
  </si>
  <si>
    <t>น.ส.ธัญญาเรศ แหยมน้อย</t>
  </si>
  <si>
    <t>10ยกกำลัง-43วินาที</t>
  </si>
  <si>
    <t>เกิดการระเบิด</t>
  </si>
  <si>
    <t>ดุมกาแล็กซี จาน นิวเคลียส ระบบสุริยะ ฮาโล</t>
  </si>
  <si>
    <t>แมเจลเลนใหญ่ แมเจลเล่นเล็ก แอนดรอเมดา</t>
  </si>
  <si>
    <t>แตกต่างกันตรงความรี E7จะรีมากกว่า</t>
  </si>
  <si>
    <t>กาแล็กซีแรกเริ่มเกิดขึ้นประมาณ 1 พันล้านปีหลังบิ๊กแบง</t>
  </si>
  <si>
    <t>กาแล็กซีเกิดจากการรวมตัวกันของกลุ่มแก๊สและฝุ่นต่างๆ หลังจากเหตุการณ์บิกแบง</t>
  </si>
  <si>
    <t>ประกอบด้วยดาวฤกษ์ กระจุกดาวสสารระหว่างดาว (แก๊สและ ฝุ่นธุลี) เนบิวลา และที่ว่างในอากาศ</t>
  </si>
  <si>
    <t xml:space="preserve">มองเห็นกาแล็กซีแอนดรอเมดา และเมฆแมกเจลแลน และเมฆแมกเจลแลนเล็ก </t>
  </si>
  <si>
    <t>จานของกาแล็กซี่</t>
  </si>
  <si>
    <t>ดาวฤกษ์ กระจุกดาวสสารระหว่างดาว แก๊สและ ฝุ่นธุลี เนบิวลา และที่ว่างในอากาศ</t>
  </si>
  <si>
    <t>E0 มีลักษณะกลม E7มีลักษณะรีแบนมากที่สุดในกลุ่มกาแล็กซีวงรี</t>
  </si>
  <si>
    <t>ใจกลางกาแล็กซี แผ่นจากาแล็กซี ฮาโล</t>
  </si>
  <si>
    <t>400 ล้านปีหลังเกิดบิกแบง</t>
  </si>
  <si>
    <t>เกิดจากการรวมตัวของกลุ่มแก๊สและฝุ่นหลังจากการเกิดบิกแบง</t>
  </si>
  <si>
    <t>ดาว เนบิลลาดาวเคราะห์ แก๊ส ฝุ่น สสารมืด</t>
  </si>
  <si>
    <t>กาแล็กซี่อมเตลแลนใหญ่/เล็ก แอนดรอเมกา</t>
  </si>
  <si>
    <t>แตกต่างกันที่ความชัดยิ่งเลขมากเท่าไหร่ จะรีมากเท่านั้น</t>
  </si>
  <si>
    <t>หมายเลข 1เปนนิวเคลียสเปนศูนย์กลางดาวมีความหนาแน่นนที่สุดหมายเลข2คือจาน
เลข3คือฮาโลบริเวณที่ล้อมรอบกาแล็กซีเปนวงกลม</t>
  </si>
  <si>
    <t>ส่วนแขนของกาแล็กซีและแกนกลางกาแล็กซี่</t>
  </si>
  <si>
    <t xml:space="preserve">กาแล็กซีแรกเริ่มก่อตัวขึ้นประมาณ 300–400 ล้านปีหลังจากเกิดบิกแบง </t>
  </si>
  <si>
    <t>กาแล็กซีเกิดจากการยุบตัวของกลุ่มก๊าซและสสารมืด</t>
  </si>
  <si>
    <t xml:space="preserve">	•	ดาวฤกษ์
	•	ดาวเคราะห์และระบบสุริยะ
	•	ก๊าซและฝุ่น (เนบิวลา)
	•	กระจุกดาว
	•	หลุมดำมวลมหาศาล
	•	สสารมืด</t>
  </si>
  <si>
    <t xml:space="preserve">	1.	แอนดรอมิดา
	2.	แมกเจลแลนใหญ่
	3.	แมกเจลแลนเล็ก</t>
  </si>
  <si>
    <t>กาแล็กซีรีประเภท E0 มีรูปร่าง เกือบกลม,
ส่วนประเภท E7 มีรูปร่าง รีมากที่สุด</t>
  </si>
  <si>
    <t xml:space="preserve">หมายเลข 1 – แกนกลาง
หมายเลข 2 – แผ่นจานกาแล็กซี 
</t>
  </si>
  <si>
    <t xml:space="preserve">หมายเลข 3 – โฮโล </t>
  </si>
  <si>
    <t xml:space="preserve">กาแล็กซีแรกเริ่มก่อตัวขึ้นประมาณ 300 ล้านปีถึง 1 พันล้านปี หลังจากเกิดบิกแบง
</t>
  </si>
  <si>
    <t>1. การขยายตัวของเอกภพและการเย็นตัวลง 2. การรวมตัวของสสารมืด 3. การรวมตัวเป็นกาแล็กซี</t>
  </si>
  <si>
    <t>1.ดาวฤกษ์ (Stars) 2. ระบบดาวเคราะห์ (Planetary Systems) 3. เนบิวลา (Nebulae) 4. กระจุกดาว (Star Clusters) 5. สสารระหว่างดาว (Interstellar Medium - ISM)</t>
  </si>
  <si>
    <t>กาแล็กซีแอนดรอเมดา (Andromeda Galaxy หรือ M31) , เมฆแมกเจลแลนใหญ่ (Large Magellanic Cloud - LMC) , เมฆแมกเจลแลนเล็ก (Small Magellanic Cloud - SMC)</t>
  </si>
  <si>
    <t>ยิ่งตัวเลขเยอะยิ่งรีเยอะ</t>
  </si>
  <si>
    <t>1. Nucleus 2. จาน 3. ฮาโล</t>
  </si>
  <si>
    <t>ส่วนของแผ่นจาน (Disk)</t>
  </si>
  <si>
    <t>กาแล็กซีแรกเริ่มก่อตัวประมาณ 300–500 ล้านปีหลังบิกแบง ในช่วงที่เรียกว่า ยุคแห่งการเกิดกาแล็กซีเเรก</t>
  </si>
  <si>
    <t xml:space="preserve">นักวิทยาศาสตร์สันนิษฐานว่า กาแล็กซีเกิดจากก๊าซในเอกภพยุคแรกที่รวมตัวกันด้วยแรงโน้มถ่วง ก่อตัวเป็นดาวฤกษ์ จากนั้นดาวและก๊าซจึงรวมกันเป็นกาแล็กซี </t>
  </si>
  <si>
    <t>ภายในกาแล็กซีประกอบด้วย ดาวฤกษ์ เนบิวลา กระจุกดาว หลุมดำมวลมหาศาล ดาวเคราะห์ ก๊าซ ฝุ่น และสสารมืด</t>
  </si>
  <si>
    <t>แอนโดรเมดา และ เมฆแมกเจลแลนใหญ่กับเล็ก หากอยู่ในที่มืดและไม่มีแสงรบกวน</t>
  </si>
  <si>
    <t>ความแตกต่างคือ ระดับความรีของรูปร่าง → E0 กลมที่สุด, E7 รีที่สุดในกลุ่มกาแล็กซีวงรี</t>
  </si>
  <si>
    <t>1ศูนย์กลาง Galaxy 2 จาน Galaxy 3 ฮาโล่</t>
  </si>
  <si>
    <t>ระบบสุริยะ นิวเคลียส จาน ฮาโล ดุมกาแล็กซี่</t>
  </si>
  <si>
    <t>กาแล็กซี่แมเจลเลนใหญ่ กาแล็กซี่แมเจลเลนเล็ก
กาแล็กซี่แอนดรอเมดา</t>
  </si>
  <si>
    <t>กาแล็กซี E0 มีรูปร่างเกือบกลม  E7 มีรูปร่างรีมากกว่า</t>
  </si>
  <si>
    <t>1.	แผ่นจานของกาแล็กซี – บริเวณแบนที่มีดาวฤกษ์ แก๊ส และฝุ่นอยู่มาก
	2.	ปูดกลาง – ศูนย์กลางของกาแล็กซี มีดาวเก่าหนาแน่น และหลุมดำขนาดใหญ่
	3.	ฮาโล – บริเวณรอบนอกกาแล็กซี มีดาวเก่าและกระจุกดาวทรงกลม</t>
  </si>
  <si>
    <t>นายทะเบียน ฤทธิแผลง</t>
  </si>
  <si>
    <t>หลัง1000000ล้านปีแสง</t>
  </si>
  <si>
    <t>เกิดจากการรวมตัวกันของฝุ่นหรือแก๊สแล้ววิวัฒนาการเป็นกลลุ่มดาว</t>
  </si>
  <si>
    <t>ประกอบด้วยดาวฤกษ์หลายแสนล้านดวงรวมทั้งระบบสุริยะ</t>
  </si>
  <si>
    <t>กาแล็กซีแมเจลแลนเล็ก
กาแล็กซีแมเจลแลนเล็ก
กาแล็กซีซีแอนดรอเมดา</t>
  </si>
  <si>
    <t>มีขนาดที่รีแตกต่างกัน</t>
  </si>
  <si>
    <t>1.นิมเคลียส
2.จาน
3.ฮาโล</t>
  </si>
  <si>
    <t>การระเบิดบิกแบง</t>
  </si>
  <si>
    <t>แมเจลแลนใหญ่,แมเจลแลนเล็ก,แอนดรอเมดา</t>
  </si>
  <si>
    <t xml:space="preserve"> 1: แกนกลางของกาแล็กซี (Galactic Bulge)เป็นบริเวณที่มีดาวหนาแน่นมากที่สุด มักมีดาวฤกษ์เก่าและหลุมดำมวลยิ่งยวดอยู่ตรงกลาง
2: จานของกาแล็กซี (Galactic Disk)เป็นบริเวณที่มีการกระจายของดาวฤกษ์ ก๊าซ และฝุ่น ซึ่งเรียงตัวเป็นแขนกังหัน มีการเกิดดาวใหม่จำนวนมากในบริเวณนี้
3: ฮาโล (Galactic Halo)เป็นบริเวณรอบนอกของกาแล็กซี มีดาวฤกษ์เก่า กระจุกดาวทรงกลม และสสารมืดที่มองไม่เห็นอยู่เป็นจำนวนมาก</t>
  </si>
  <si>
    <t>โครงสร้างส่วนแผ่นจาน</t>
  </si>
  <si>
    <t>ดาวฤกษ์หระจุกดาวสสารระหว่างดาว แก็สและฝุ่นธุลีเนบิวลา และที่ว่างในอากาศ</t>
  </si>
  <si>
    <t>กาแล็กซีแอนดรอเมดา (Andromeda Galaxy) และเมฆแมกเจลแลนใหญ่ (Large Magellanic Cloud) และเมฆแมกเจลแลนเล็ก (Small Magellanic Cloud</t>
  </si>
  <si>
    <t xml:space="preserve">1. นิวเคลียส (Nucleus หรือ Galactic Bulge)
เป็นส่วนตรงกลางของกาแล็กซี มีความสว่างสูง
2. จานกาแล็กซี (Galactic Disk)
เป็นบริเวณที่มีแขนกังหันและดาวฤกษ์จำนวนมากหมุนอยู่รอบนิวเคลียส
3. ฮาโล (Halo)
เป็นบริเวณโดยรอบกาแล็กซี ประกอบด้วยดาวฤกษ์เก่า กระจุกดาวทรงกลม และสสารมืด
</t>
  </si>
  <si>
    <t xml:space="preserve">ประมาณ 1000ล้านปี
</t>
  </si>
  <si>
    <t>กาแล็กซีเกิดจากการรวมตัวของก๊าซและสสารมืดภายใต้แรงโน้มถ่วง โดยเริ่มจากโครงสร้างเล็กๆ แล้วค่อยๆ ขยายและรวมตัวกันเป็นระบบใหญ่ที่เรามองเห็นในปัจจุบัน</t>
  </si>
  <si>
    <t xml:space="preserve">ดาวฤกษ์ (Stars)
	•	เป็นองค์ประกอบพื้นฐานและเห็นได้ชัดเจนที่สุด
	•	มีหลากหลายขนาด มวล และอายุ เช่น ดาวแคระแดง ดาวยักษ์ ดาวแปรแสง
	•	รวมตัวเป็นกระจุกดาวหรือแขนกังหันในกาแล็กซีกังหัน
⸻
2. ระบบดาวเคราะห์ (Planetary Systems)
	•	ดาวฤกษ์บางดวงมีระบบดาวเคราะห์ เช่น ระบบสุริยะ
	•	รวมถึงดาวเคราะห์ ดวงจันทร์ ดาวเคราะห์แคระ ดาวเคราะห์นอกระบบ ฯลฯ
⸻
3. ก๊าซและฝุ่น (Gas and Dust)
	•	เป็นวัตถุระหว่างดาว (Interstellar Medium)
	•	ส่วนใหญ่เป็นไฮโดรเจน ฮีเลียม และอนุภาคฝุ่นละเอียด
	•	รวมตัวกันเป็นเมฆเนบิวลา ซึ่งเป็นแหล่งกำเนิดดาวใหม่
⸻
4. กระจุกดาว (Star Clusters)
	•	กลุ่มของดาวฤกษ์ที่เกิดมาพร้อมกัน
	•	มี 2 แบบหลัก:
	•	กระจุกดาวเปิด: ดาวอายุน้อย อยู่ในแผ่นจาน
	•	กระจุกดาวทรงกลม: ดาวเก่า อยู่รอบนอกหรือในฮาโล
⸻
5. หลุมดำมวลยิ่งยวด (Supermassive Black Hole)
	•	อยู่ที่ศูนย์กลางของกาแล็กซีหลายแห่ง
	•	มวลหลายล้านถึงพันล้านเท่าของดวงอาทิตย์
	•	ตัวอย่าง: Sagittarius A* ในกาแล็กซีทางช้างเผือก
⸻
6. สสารมืด (Dark Matter)
	•	ไม่สามารถสังเกตโดยตรงได้ แต่มีอยู่จริงเพราะผลจากแรงโน้มถ่วง
	•	คิดเป็นมวลประมาณ 85% ของมวลรวมของกาแล็กซี
	•	ล้อมรอบกาแล็กซีในรูปแบบของ “ฮาโลสสารมืด” (Dark Matter Halo)
⸻
7. พลังงานและรังสีต่างๆ (Radiation &amp; Magnetic Fields)
	•	รวมถึงแสงที่ตามองเห็น รังสีอินฟราเรด คลื่นวิทยุ รังสีเอกซ์ ฯลฯ
	•	กาแล็กซีมีสนามแม่เหล็กขนาดใหญ่ซึ่งมีผลต่อการเคลื่อนที่ของก๊าซและฝุ่น
</t>
  </si>
  <si>
    <t>1 แมเจลแลนใหญ่
2 แมเจลแลน เล็ก
3 แอดรอเมดา</t>
  </si>
  <si>
    <t xml:space="preserve">กาแล็กซีรีประเภท E0 และ E7 เป็น กาแล็กซีวงรี (Elliptical Galaxies) ทั้งคู่ แต่มีความแตกต่างกันที่ รูปร่างและความรีของทรงวงรี ซึ่งอยู่ในระบบการจำแนกของ Hubble Sequence (หรือ Hubble Classification)
</t>
  </si>
  <si>
    <t>1ระบบสุริยะ
2 ฮาโล
3 นิวเคลียส</t>
  </si>
  <si>
    <t>โครงสร้างแผ่นจาน</t>
  </si>
  <si>
    <t>เกิดบิกแบงหลัง1000ล้านปี</t>
  </si>
  <si>
    <t>ดุมกาแล็กซี่
ระบบสุริยะ
จาน
ฮาโล
นิวเคลียส</t>
  </si>
  <si>
    <t>มาเจลแลนใหญ่ มาเจลแลนเล็ก แอนดรอเมดา</t>
  </si>
  <si>
    <t>E7มีความรีมากกว่า</t>
  </si>
  <si>
    <t>เกิดจากการรวมตัวกันของกลุ่มแก๊สและฝุ่นวิวัฒนาการเป็นกลุ่มดวงดาว</t>
  </si>
  <si>
    <t>ดาวฤกษ์กระจุกดาว สะสางระหว่างดาว(แก๊สและฝุ่น)มีบิวลาและที่หว่างในอากาศ</t>
  </si>
  <si>
    <t>กาแล็กซี่แอนดรอดเมดา</t>
  </si>
  <si>
    <t>E0มีรูปร่างเป็นทรงรีมากที่สุดและE7มีรูปร่างเป็นทรงรีน้อยที่สุด</t>
  </si>
  <si>
    <t>1: แกนกลางของกาแล็กซี (Galactic Bulge)เป็นบริเวณที่มีดาวหนาแน่นมากที่สุด มักมีดาวฤกษ์เก่าและหลุมดำมวลยิ่งยวดอยู่ตรงกลาง
2: จานของกาแล็กซี (Galactic Disk)เป็นบริเวณที่มีการกระจายของดาวฤกษ์ ก๊าซ และฝุ่น ซึ่งเรียงตัวเป็นแขนกังหัน มีการเกิดดาวใหม่จำนวนมากในบริเวณนี้
3: ฮาโล (Galactic Halo)เป็นบริเวณรอบนอกของกาแล็กซี มีดาวฤกษ์เก่า กระจุกดาวทรงกลม และสสารมืดที่มองไม่เห็นอยู่เป็นจำนวนมาก</t>
  </si>
  <si>
    <t>จานหรือระนาบของกาแล็กซีทางช้างเผือก</t>
  </si>
  <si>
    <t xml:space="preserve">เกิดจากการรวมตัวกันของกลุ่มแก๊สและฝุ่นต่างๆ หลังจากเหตุการณ์บิกแบง โดยมีหลักฐานจากทฤษฎีบิกแบง (Big Bang) </t>
  </si>
  <si>
    <t xml:space="preserve">จาน ดุมกาแล็กซี ฮาโล นิวเคลียร์ </t>
  </si>
  <si>
    <t xml:space="preserve">แมเจลแลนเล็ก แมเจลแลนใหญ่ แอนดรอเมดา </t>
  </si>
  <si>
    <t xml:space="preserve">ประเภทE0 จะรีน้อยกว่า E7 </t>
  </si>
  <si>
    <t>1 นิวเคลียส
2 จาน
3ฮาโล</t>
  </si>
  <si>
    <t>นางสาวศิริรัตน์ ชื่นกมล</t>
  </si>
  <si>
    <t>เกิดจากการรวมตัวกันของกลุ่มแก๊สและฝุ่นต่างๆหลังจากเหตุการณ์บิกแบงโดยมีหลักฐานจากทฤษฎีบิกแบง</t>
  </si>
  <si>
    <t>1.นิวเคลียส
2.จาน
3.ฮาโล
4.ดุมกาแล็กซี่</t>
  </si>
  <si>
    <t>กาแล็กซี่แมเจลแลนใหญ่
กาแล็กซี่แมเจลแลนเล็ก
กาแล็กซี่แอนดรอเมดา</t>
  </si>
  <si>
    <t>ประเภทE0จะรีน้อยกว่าE7</t>
  </si>
  <si>
    <t>1000ล้านปีหลังจากการเกิดบิกแบง</t>
  </si>
  <si>
    <t>รวมตัวของดาวฤกษ์หลานแสนล้านดวง</t>
  </si>
  <si>
    <t>ดาวฤกษ์หลายแสนล้านดวง ระบบสุริยะ นิวเคลียส จาน ดุมกาแล็กซี</t>
  </si>
  <si>
    <t>กาแล็กซีมาแจลเลนใหญ่ กาแล็กซีมาแจลเลนเล็ก กาแล็กซีแอนดรอเมดา</t>
  </si>
  <si>
    <t>มีความรีที่แตกต่างกัน</t>
  </si>
  <si>
    <t>เป็นการรวมตัวกันของกลุ่มแก๊สและฝุ่นต่างๆหลังจากการระเบิดบิกแบง</t>
  </si>
  <si>
    <t>นิวเคลียส,ระบบสุริยะ,จาน,ฮาโล</t>
  </si>
  <si>
    <t>มี4ประเภท 1.ทางช้างเผือก 2.LMC(แมเจลแลนใหญ่) 3.SMC(แมเจลแลนเล็ก) 4.แอนดรอเมดา</t>
  </si>
  <si>
    <t>เป็นกาแล็กซีรี(E)เหมือนกัน ต่างกันที่ความรีจากตัวเลข0-7</t>
  </si>
  <si>
    <t>1=นิวเคลียส 2=จาน 3=ฮาโล</t>
  </si>
  <si>
    <t>ส่วนจาน ที่แบนออกเป็นระนาบ</t>
  </si>
  <si>
    <t>เกิดจาก ดาวฤกษ์จำนวนมาก เนบิวลา และ สสารระหว่างดาว อยู่รวมกันด้วยแรงโน้มถ่วง</t>
  </si>
  <si>
    <t>1. ระบบสุริยะ 2. นิวเคลียส 3. จาน 4. ฮาโล 5. ดุมกาแล็กซี</t>
  </si>
  <si>
    <t>1. กาแล็กซีแมเจลแลนใหญ่ 2. กาแล็กซีแมเจลแลนเล็ก 3. กาแล็กซีแอนดรอเมกา</t>
  </si>
  <si>
    <t>E0 รีน้อยกว่า E7</t>
  </si>
  <si>
    <t>1. นิวเคลียส 2. จาน 3. ฮาโล</t>
  </si>
  <si>
    <t>ประมาณ 1 พันล้านปีหลังจากเกิดบิกแบง</t>
  </si>
  <si>
    <t>นักวิทยาศาสตร์เชื่อว่ากาแล็กซีเกิดจากกลุ่มแก๊สและฝุ่นที่รวมตัวกันภายใต้อิทธิพลของแรงโน้มถ่วง หลังจากบิกแบง กลุ่มก๊าซไฮโดรเจนและฮีเลียมเริ่มรวมตัวกันเป็นก้อน จนก่อให้เกิดดาวฤกษ์และกาแล็กซีในเวลาต่อมา</t>
  </si>
  <si>
    <t>ดาวฤกษ์ ดาวเคราะห์ เนบิวลา กระจุกดาว กลุ่มก๊าซและฝุ่น อุกกาบาต หลุมดำ (โดยเฉพาะหลุมดำมวลมหาศาลที่ใจกลางกาแล็กซี)</t>
  </si>
  <si>
    <t>แมเจลแลนใหญ่ แมเจลแลนเล็ก แอนดรอเมดา</t>
  </si>
  <si>
    <t>E0 มีรูปร่างกลมกว่า ส่วน E7 มีรูปร่างรีมากกว่า</t>
  </si>
  <si>
    <t>1.ดุมกาแล็กซี่ 2.จานกาแล็กซี่ 3.ฮาโลของกาแล็กซี่</t>
  </si>
  <si>
    <t>นายภาวัต เนื้อนิ่มวัฒนา</t>
  </si>
  <si>
    <t>โฟตอน นิวทริโน  ดาวฤกษ์  ดาวเคราะห์  เนบิวลา  กระจุกดาวหลุมดำมวลยิ่งยวด  สสารมืด  ก๊าซและฝุ่นระหว่างดวงดาวรังสีคอสมิก  กาแล็กซีแคระบริวาร</t>
  </si>
  <si>
    <t>รูปร่างหรือความรีของรูปทรง</t>
  </si>
  <si>
    <t>1.กุมกาแล็กซี
2.จานกาแล็กซี
3.ฮาโล</t>
  </si>
  <si>
    <t>1,000พันล้านปี</t>
  </si>
  <si>
    <t>จาน ฮาโล ส่วนโป่ง แก๊ส ฝุ่น</t>
  </si>
  <si>
    <t>แมเจลแลนเล็ก แมเจลแลนใหญ่ แอนดรอเมดา</t>
  </si>
  <si>
    <t>กาแล็กซีรีประเภท E0 มีลักษณะกลมหรือเกือบกลมส่วนกาแล็กซีรีประเภท E7 มีลักษณะเรียวยาว</t>
  </si>
  <si>
    <t>1.นิวเคลียส 
2.จาน
3.ฮาโล</t>
  </si>
  <si>
    <t>นาย วริทธิ์ธร สามศรีทอง</t>
  </si>
  <si>
    <t>หลังจาก 1,000ล้านปี ถึง 13,800ล้านปี</t>
  </si>
  <si>
    <t>ฮาโล นิวเคลียส จาน</t>
  </si>
  <si>
    <t>แตกต่าง เพราะมีความรีต่างกันE7รีกว่าE0</t>
  </si>
  <si>
    <t>1นิวเคลียส 2จาน/ระบบสุริยะ 3ฮาโล</t>
  </si>
  <si>
    <t>แขนก้นหอ</t>
  </si>
  <si>
    <t>จาน ส่วนโป่ง ฮาโล</t>
  </si>
  <si>
    <t>แมเจลแลนใหญ่,เล็ก และ แอนดรอเมดา</t>
  </si>
  <si>
    <t>E0 กลมกว่า / E7 รีกว่า</t>
  </si>
  <si>
    <t>1. นิวเคลียส
2.จาน
3.ฮาโล</t>
  </si>
  <si>
    <t xml:space="preserve">จานของกาแล็กซีทางช้างเผือก </t>
  </si>
  <si>
    <t>400ล้านปีหลังเกิดบิกเเบง</t>
  </si>
  <si>
    <t>สันนิษฐานว่าเกิดจากกระบวนการซ้ำซ้อน เพิ่งเริ่มต้นไม่นานก่อนบิ๊กแบง</t>
  </si>
  <si>
    <t>ดาวฤกษ์ ดาวเคราะห์ เนบิวลา หลุมดำ สสารมืด หมู่ดาวต่างๆ พลังงานต่างๆ กาเเลคซี่บริวาร</t>
  </si>
  <si>
    <t>กาเเลคซี่เเอนดรอมิด้า</t>
  </si>
  <si>
    <t>รูปร่างกาเเลคซี่</t>
  </si>
  <si>
    <t>1จุดศูนย์กลาง</t>
  </si>
  <si>
    <t>ส่วนจารของกาเเลคซี่</t>
  </si>
  <si>
    <t>300ล้าน ถึง 400ล้าน หลังจากบิกแบง</t>
  </si>
  <si>
    <t>นักวิทยาศาสตร์สันนิษฐานว่า กาแล็กซี กำเนิดขึ้นจากกระบวนการที่เกี่ยวข้องกับแรงโน้มถ่วงและการรวมตัวของสสารในเอกภพยุคแรก</t>
  </si>
  <si>
    <t>ภายในกาแล็กซีมีทั้งดาวฤกษ์ กระจุกดาว ก๊าซ ฝุ่น สสารมืด หลุมดำ และระบบดาวเคราะห์ ทั้งหมดอยู่ร่วมกันภายใต้แรงโน้มถ่วง</t>
  </si>
  <si>
    <t>แอนดรอเมดา
แมเจลแลนใหญ่
แมเจลแลนเล็ก</t>
  </si>
  <si>
    <t>1	แขนกังหัน (Spiral Arms)	ดาวเกิดใหม่ ก๊าซ ฝุ่น
2	ใจกลางกาแล็กซี (Bulge)	ดาวเก่าแน่น หลุมดำ
3	ฮาโล (Halo)	ดาวเก่า กระจุกดาว สสารมืด</t>
  </si>
  <si>
    <t>ทางช้างเผือกที่เห็นบนฟ้า = แสงจาก แขนกังหันของกาแล็กซีทางช้างเผือก ที่เรามองเห็นในแนวระนาบของกาแล็กซี</t>
  </si>
  <si>
    <t>เกิดจากการรวมกลุ่มกันของโน้มถ่วงและสสารในเอกภพยุคแรก</t>
  </si>
  <si>
    <t>ดาวฤกษ์ กระจุกดาว ก๊าซ ฝุ่น สสารมืด หลุมดำ และระบบดาวเคราะห์ทุกอย่างมารวมกันอยุ่ในแรงโน้มถ่วง</t>
  </si>
  <si>
    <t>แอนดรอเมดา
แมแจลแลนใหญ่
แมแจลแลนเล็ก</t>
  </si>
  <si>
    <t>รูปร่างกาแลคซีต่างกัน</t>
  </si>
  <si>
    <t>1.นิวเครียส
2.ระบบสุริยะ
3.จาน</t>
  </si>
  <si>
    <t>แผ่นจานของกาแลคซี่หรือแขนกังหันของกาแลคซี่</t>
  </si>
  <si>
    <t>GN-z11 เป็นหนึ่งในกาแล็กซีที่เก่าแก่ที่สุดที่เราสังเกตพบ มีอายุประมาณ 13.4 พันล้านปี หรือเกิดขึ้นหลังบิกแบงประมาณ 400 ล้านปี</t>
  </si>
  <si>
    <t>นักวิทยาศาสตร์มีแบบจำลองและสมมติฐานหลายแบบเกี่ยวกับการกำเนิดของกาแล็กซี ซึ่งโดยทั่วไปยึดตามหลักของ จักรวาลวิทยา และ แรงโน้มถ่วง ซึ่งเป็นพลังหลักที่ขับเคลื่อนการก่อตัวของโครงสร้างใหญ่ในจักรวาล หลักการสันนิษฐานหลัก ๆ มีดังนี้:
🌀 1. จากความไม่สม่ำเสมอเล็กน้อยในจักรวาลยุคแรก
หลังจากบิกแบง จักรวาลเต็มไปด้วยก๊าซไฮโดรเจนและฮีเลียมที่กระจายตัวค่อนข้างสม่ำเสมอ แต่มีความไม่สมมาตรเพียงเล็กน้อยในความหนาแน่น (Density fluctuations)
➡️ บริเวณที่มีความหนาแน่นมากกว่าเล็กน้อยจะเริ่มดึงดูดมวลสารรอบข้างด้วยแรงโน้มถ่วง
➡️ มวลสารจะรวมตัวกันมากขึ้นเรื่อย ๆ จนกลายเป็น เมฆก๊าซขนาดยักษ์
➡️ เมฆก๊าซนี้จะยุบตัวลง เกิดดาวฤกษ์ดวงแรก และรวมตัวเป็น กลุ่มดาว หรือ โพรโตกาแล็กซี (protogalaxy)
🌌 2. การก่อตัวจากฮาโลของสสารมืด (Dark Matter Halos)
สสารมืด (Dark Matter) เป็นส่วนประกอบหลักของจักรวาลที่มีมวลแต่ไม่ปล่อยแสง
➡️ นักวิทยาศาสตร์เชื่อว่าสสารมืดก่อตัวเป็น “ฮาโล” (halo) ขนาดใหญ่ก่อน
➡️ แรงโน้มถ่วงจากฮาโลเหล่านี้ดึงดูดก๊าซธรรมดา (baryonic matter) เข้ามา
➡️ เมื่อก๊าซรวมตัวกันที่ใจกลางฮาโล จึงเกิดดาวฤกษ์และกาแล็กซีขึ้นในที่สุด
🌟 3. การหลอมรวม (Merging) ของโพรโตกาแล็กซี
กาแล็กซีในยุคแรกมีขนาดเล็กและไม่เสถียร
➡️ พวกมันสามารถชนกันหรือรวมตัวกันภายใต้แรงโน้มถ่วง
➡️ การรวมตัวนี้ทำให้เกิดกาแล็กซีที่ใหญ่และมีโครงสร้างซับซ้อน เช่น กาแล็กซีรูปก้นหอย (spiral) หรือ ทรงรี (elliptical)
🧪 หลักฐานที่สนับสนุน
	•	ภาพจากกล้องโทรทรรศน์อวกาศฮับเบิล (Hubble) และเจมส์ เวบบ์ (James Webb) แสดงให้เห็น กาแล็กซีเล็ก ๆ และไม่เสถียรในจักรวาลยุคต้น
	•	สังเกตการกระจายของ พื้นหลังไมโครเวฟของจักรวาล (CMB) เพื่อศึกษาความไม่สม่ำเสมอในยุคแรก
	•	แบบจำลองทางคอมพิวเตอร์จำลองการก่อตัวของโครงสร้างใหญ่ในจักรวาลได้อย่างแม่นยำขึ้นเรื่อย ๆ</t>
  </si>
  <si>
    <t>กาแล็กซีคือระบบขนาดใหญ่ที่รวมดาวฤกษ์ แก๊ส ฝุ่น สสารมืด หลุมดำ และระบบสุริยะไว้ด้วยกันภายใต้แรงโน้มถ่วง</t>
  </si>
  <si>
    <t>กาเเล็กซีเเอนดรอเมดาเป็นรูปกังหัน</t>
  </si>
  <si>
    <t>E0 → กลมแทบสมบูรณ์
	•	E7 → รีมากที่สุดในกลุ่ม elliptical galaxies
	•	ความแตกต่างหลักอยู่ที่ รูปร่างภายนอก เท่านั้น ส่วนคุณสมบัติอื่น ๆ เช่น องค์ประกอบของดาว การมีฝุ่นและก๊าซ มักจะคล้ายกัน (คือไม่มีโครงสร้างแบบแขนเกลียว และมีดาวฤกษ์เก่าเป็นส่วนใหญ่)</t>
  </si>
  <si>
    <t>1.นิวเคลียส2.ระบบสุริยะ3.จาน</t>
  </si>
  <si>
    <t xml:space="preserve">	ทางช้างเผือกที่เห็นบนท้องฟ้าคือส่วนของ “จานกาแล็กซี” ของกาแล็กซีทางช้างเผือก ซึ่งเรามองเห็นจากภายในในแนวระนาบของมันเอง</t>
  </si>
  <si>
    <t>300 ล้านถึง 500 ล้านปี หลังบิกแบง</t>
  </si>
  <si>
    <t>หลังบิกแบง จักรวาลเต็มไปด้วยก๊าซและสสารมืด</t>
  </si>
  <si>
    <t>ดาวฤกษ์ ก๊าซและฝุ่น สสารมืด หลุมดำมวลยิ่งยวด ระบบดาวเคราะห์ ดาวเคราะห์น้อย และวัตถุอื่น ๆ
โครงสร้างทางกายภาพในกาแล็ก</t>
  </si>
  <si>
    <t>🌌 1️⃣ กาแล็กซีแอนดรอเมดา (Andromeda Galaxy / M31)
	•	เป็นกาแล็กซีขนาดใหญ่ใกล้กับทางช้างเผือกมากที่สุด
	•	อยู่ห่างจากโลกประมาณ 2.5 ล้านปีแสง
	•	ลักษณะ: มองด้วยตาเปล่าเป็นแสงจาง ๆ รูปรี
⸻
🌌 2️⃣ กาแล็กซีเมฆแมกเจลแลนใหญ่ (Large Magellanic Cloud / LMC)
	•	เป็นกาแล็กซีบริวารของทางช้างเผือก
	•	อยู่ห่างออกไปประมาณ 160,000 ปีแสง
	•	เห็นได้ชัดเจนจากซีกโลกใต้
⸻
🌌 3️⃣ กาแล็กซีเมฆแมกเจลแลนเล็ก (Small Magellanic Cloud / SMC)
	•	อยู่ห่างประมาณ 200,000 ปีแสง
	•	เป็นกาแล็กซีขนาดเล็กกว่าลุงแมกเจลแลนใหญ่
	•	เห็นได้จากซีกโลกใต้
⸻
 สรุป: กาแล็กซีที่มองเห็นด้วยตาเปล่า</t>
  </si>
  <si>
    <t xml:space="preserve">กาแล็กซีประเภท E0 กับ E7 มีความแตกต่างกันอย่างไร
✅ กาแล็กซี E0 มีรูปร่างกลมมากที่สุด
✅ กาแล็กซี E7 มีรูปร่างรีหรือยาวรีมากที่สุด
สรุป:
👉 E0 = รูปร่างกลม
👉 E7 = รูปร่างรีมาก
</t>
  </si>
  <si>
    <t>โครงสร้างของกาแล็กซีทางช้างเผือกตามหมายเลขในภาพ
1️⃣ หมายเลข 1: บัลจ์ (Bulge)
	•	เป็นส่วนโป่งกลางของกาแล็กซี มีดาวฤกษ์เก่าและหลุมดำมวลยิ่งยวดอยู่
2️⃣ หมายเลข 2: ดิสก์ (Disk)
	•	ส่วนแผ่นแบนของกาแล็กซี ประกอบด้วยแขนกังหัน มีดาวฤกษ์ ก๊าซ ฝุ่น และการเกิดดาวใหม่
3️⃣ หมายเลข 3: ฮาโล (Halo)
	•	บริเวณรอบนอกของกาแล็กซี มีดาวเก่า กระจุกดาวทรงกลม และสสารมืด</t>
  </si>
  <si>
    <t xml:space="preserve">ทางช้างเผือกที่เรามองเห็นบนท้องฟ้าคือลักษณะเป็นแถบขาวจางพาด across ฟ้า เกิดจากการที่เรามองไปในทิศทางของ:
🌌 ส่วนดิสก์ (disk) ของกาแล็กซีทางช้างเผือก
✅ ภายในดิสก์มีดาวฤกษ์จำนวนมหาศาล ก๊าซ และฝุ่น เรียงตัวหนาแน่น
✅ ที่มองเห็นเป็นแถบเพราะเรามองตามแนวระนาบของดิสก์ ทำให้เห็นดาวจำนวนมากซ้อนกันอยู่
</t>
  </si>
  <si>
    <t>300-400 ล้านปี</t>
  </si>
  <si>
    <t>เกิดจากการรวมกลุ่มกันของแรงโน้มถ่วงและสสารในเอกภพยุคแรก</t>
  </si>
  <si>
    <t>ดาวฤกษ์ กระจุกดาว ก๊าซ ฝุ่น สสารมืด หลุมดำ และระบบดาวเคราะห์ ทุกอย่างมารวมกันอยู่ใต้แรงโน้มถ่วง</t>
  </si>
  <si>
    <t>E0 คือ กาแล็กซีที่มีรูปร่าง กลมที่สุด,
E7 คือ กาแล็กซีที่มีรูปร่าง รีที่สุด ในกลุ่มกาแล็กซีทรงรี</t>
  </si>
  <si>
    <t xml:space="preserve">1.แขนกังหัน 
2.ป่องกลาง 
3.ฮาโล </t>
  </si>
  <si>
    <t xml:space="preserve">เกิดจากสสารมารวมตัวกัน </t>
  </si>
  <si>
    <t>LMC, SMC , M31</t>
  </si>
  <si>
    <t>E0 มีทรงกลมมากกว่า E7</t>
  </si>
  <si>
    <t>44090@promma.ac.th</t>
  </si>
  <si>
    <t>วศินท์ ขาวถิ่น</t>
  </si>
  <si>
    <t>แรงดึงดูดเริ่มมีบทบาทในการรวมกลุ่มก๊าซและฝุ่นทำให้เกิดโครงสร้างทางจักรวาล</t>
  </si>
  <si>
    <t>จาน (disk), ส่วนโป่ง (bulge), และฮาโล (halo) นอกจากนี้ ยังมีกระจุกดาวทรงกลม</t>
  </si>
  <si>
    <t>วงรี</t>
  </si>
  <si>
    <t>1.ดาวฤกษ์ 2.ฝุ่น 3.หมูดาว</t>
  </si>
  <si>
    <t>300–500 ล้านปีหลังบิกแบง.</t>
  </si>
  <si>
    <t>กาแล็กซีเกิดจากสสารในเอกภพยุคต้นรวมตัวกันด้วยแรงโน้มถ่วง จนกลายเป็นก้อนก๊าซและฝุ่นขนาดใหญ่ แล้วค่อย ๆ ก่อตัวเป็นดาวฤกษ์และกาแล็กซีในที่สุด.</t>
  </si>
  <si>
    <t>ดาวฤกษ์
ดาวเคราะห์
เนบิวลา (กลุ่มก๊าซและฝุ่น)
กระจุกดาว
หลุมดำมวลมหาศาล
สสารมืด</t>
  </si>
  <si>
    <t>กาแล็กซีแอนดรอมิดา, แมกเจลแลนใหญ่, แมกเจลแลนเล็ก.</t>
  </si>
  <si>
    <t>E0 ลักษณะกลม E7 ลักษณะวงรี</t>
  </si>
  <si>
    <t>ดุมกาแล็กซี จานกาแล็กซี รัศมีกาแล็กซี</t>
  </si>
  <si>
    <t>จานกาแล็กซี หรือ แขนกังหัน</t>
  </si>
  <si>
    <t>กาแล็กซีแรกเกิดขึ้นประมาณ 300–500 ล้านปีหลังจากบิกแบง เกิดเมื่อ 13.8 พันล้านปีก่อน ในช่วงที่เรียกว่า  โดยกาแล็กซีเหล่านี้เริ่มก่อตัวจากดาวฤกษ์รุ่นแรกและสสารมืด เป็นจุดเริ่มต้นของโครงสร้างจักรวาลขนาดใหญ่ในภายหลัง.</t>
  </si>
  <si>
    <t>กาแล็กซีเกิดจากการรวมตัวของก๊าซและสสารมืดภายใต้แรงโน้มถ่วง หลังจากบิกแบง ก่อตัวเป็นดาวฤกษ์รุ่นแรก แล้วค่อย ๆ รวมเป็นกาแล็กซีในช่วง 300–500 ล้านปีหลังบิกแบง.</t>
  </si>
  <si>
    <t>ภายในกาแล็กซีมี ดาวฤกษ์ ก๊าซ ฝุ่น สสารมืด หลุมดำมวลมหาศาล และวัตถุต่าง ๆ เช่น ดาวเคราะห์ รวมกันภายใต้แรงโน้มถ่วง.</t>
  </si>
  <si>
    <t xml:space="preserve">ถ้ามองด้วยตาเปล่า นอกจากทางช้างเผือกแล้ว นักเรียนยังสามารถมองเห็น:
กาแล็กซีแอนดรอเมดา (จากซีกโลกเหนือ)
เมฆแมกเจลแลนใหญ่และเล็ก (จากซีกโลกใต้)
</t>
  </si>
  <si>
    <t>กาแล็กซีประเภท E0 เป็น กาแล็กซีรูปทรงรีที่เกือบกลม
ขณะที่กาแล็กซีประเภท E7 เป็น กาแล็กซีรูปทรงรีที่ยืดยาวมากกว่า</t>
  </si>
  <si>
    <t>1.เเกนกลางกาเเล็กซี่
2.เเผนจานกาเเล็กซี่
3.ฮาโล</t>
  </si>
  <si>
    <t>ทางช้างเผือกที่มองเห็นบนท้องฟ้าคือ แผ่นจานของกาแล็กซีทางช้างเผือก ที่มีดาวหนาแน่นและเรียงตัวเป็นแนวยาว.</t>
  </si>
  <si>
    <t>น.ส สุพิชญา คำรักษ์</t>
  </si>
  <si>
    <t>เกิดจากบิกแบง ทำให้เกิดสสารรวมตัวกันเป็นระบบจะเกิดกาแล็กซีขึ้นและมีวิวัฒนาการมาจนปัจจุบัน</t>
  </si>
  <si>
    <t>ดาวฤกษ์ ดาวเคราะห์ ดาวเคราะห์น้อย ดาวหาง เนบิวลา หลุมดำ กระจุกดาว สสารมืด ระงสีแม่เหล็กและสนามแม่เหล้ก</t>
  </si>
  <si>
    <t>แมแจลแลนใหญ่
แมแจลแลนเล็ก
แอนดรอเมดา</t>
  </si>
  <si>
    <t>E0  มีรูปร่าง ค่อนข้างกลม
E7  มีรูปร่าง รีมากที่สุด ในกลุ่มกาแล็กซีรี</t>
  </si>
  <si>
    <t>กาแล็กซีแรกเกิดขึ้นประมาณ 300–400 ล้านปีหลังบิกแบง ในยุคที่เรียกว่า Epoch of Reionization ซึ่งเป็นช่วงที่จักรวาลเริ่มมีแสงจากดวงดาวและกาแล็กซีแรกเริ่มก่อตัว</t>
  </si>
  <si>
    <t>นักวิทยาศาสตร์สันนิษฐานว่า กาแล็กซีเกิดจากก๊าซในเอกภพยุคแรกที่รวมตัวกันด้วยแรงโน้มถ่วง จนก่อตัวเป็นดาวและรวมเป็นกาแล็กซีในเวลาต่อมา</t>
  </si>
  <si>
    <t>1. ดาวฤกษ์
2. ดาวเคราะห์
3. ดวงจันทร์
4. เนบิวลา
5. กระจุกดาว
6. ดาวเคราะห์น้อยและดาวหาง
7. หลุมดำมวลยิ่งยวด
8. สสารมืด
9. ก๊าซและฝุ่นระหว่างดวงดาว
10. รังสีคอสมิกและพลังงานรูปแบบต่างๆ</t>
  </si>
  <si>
    <t>นอกจากทางช้างเผือก นักเรียนสามารถมองเห็นด้วยตาเปล่าได้อีก 3 กาแล็กซีคือ
1. แอนดรอมิดา
2. แมกเจลแลนใหญ่
3. แมกเจลแลนเล็ก</t>
  </si>
  <si>
    <t xml:space="preserve"> E0 = กลม
 E7 = รีมาก</t>
  </si>
  <si>
    <t>1: แกนกลางกาแล็กซี มีดาวหนาแน่น
2: จานกาแล็กซี มีแขนกังหัน ดาวเกิดใหม่
3: ฮาโล ล้อมรอบกาแล็กซี มีกระจุกดาวเก่า</t>
  </si>
  <si>
    <t>ทางช้างเผือกที่เห็นบนท้องฟ้าคือ ดิสก์กาแล็กซี ส่วนที่มีดาว ฝุ่น และแก๊สเรียงตัวกันเป็นแถบสว่าง</t>
  </si>
  <si>
    <t>43953@promma.ac.th</t>
  </si>
  <si>
    <t>ธรรมรัฐ สุนทรโชติ</t>
  </si>
  <si>
    <t>กาแล็กซีแรกเริ่มก่อตัวขึ้นประมาณ 300 ถึง 500 ล้านปีหลังจากเกิดบิกแบง</t>
  </si>
  <si>
    <t>นักวิทยาศาสตร์เชื่อว่ากาแล็กซีเกิดจากการรวมตัวกันของก๊าซและฝุ่นในเอกภพยุคแรก ซึ่งก่อตัวเป็นกลุ่มก้อนขนาดใหญ่ด้วยแรงโน้มถ่วง และค่อย ๆ กลายเป็นกาแล็กซีเมื่อเวลาผ่านไป</t>
  </si>
  <si>
    <t>ภายในกาแล็กซีประกอบด้วยดาวฤกษ์ ดาวเคราะห์ ก๊าซ ฝุ่น อุกกาบาต ดาวเคราะห์น้อย ดาวหาง และหลุมดำขนาดใหญ่ที่ใจกลางกาแล็กซี</t>
  </si>
  <si>
    <t>นักเรียนสามารถมองเห็นกาแล็กซีแอนดรอเมดา (Andromeda Galaxy) ได้ด้วยตาเปล่าในคืนที่ท้องฟ้ามืดสนิท</t>
  </si>
  <si>
    <t>รูปเลนส์</t>
  </si>
  <si>
    <t>E0 เป็นกาแล็กซีทรงกลมมากที่สุด มีลักษณะเกือบกลม
E7 เป็นกาแล็กซีที่แบนที่สุดในกลุ่มรี ลักษณะรีมากกว่ากลม
ยิ่งตัวเลขหลัง E มากขึ้น → รูปร่างยิ่งรี
สรุป:
&gt; กาแล็กซี E0 มีรูปร่างกลม ส่วน E7 มีรูปร่างรีมากกว่า</t>
  </si>
  <si>
    <t xml:space="preserve">1: แกนกลางกาแล็กซี มีดาวหนาแน่น
2: จานกาแล็กซี มีแขนกังหัน ดาวเกิดใหม่
3: ฮาโล ล้อมรอบกาแล็กซี มีกระจุกดาวเก่า
</t>
  </si>
  <si>
    <t xml:space="preserve">ทางช้างเผือกที่มองเห็นบนท้องฟ้า คือส่วนของ จานกาแล็กซี (Galactic Disk) ซึ่งเป็นบริเวณที่มีดาวจำนวนมากเรียงตัวอยู่ในระนาบเดียวกัน มองจากโลกจะเห็นเป็นแถบสว่างพาดผ่านท้องฟ้า
</t>
  </si>
  <si>
    <t>นายนราธิป จันทร์หล้า</t>
  </si>
  <si>
    <t>กาแล็กซีแรกในเอกภพถือว่าเริ่มก่อตัวขึ้นประมาณ 300–400 ล้านปีหลังจากเกิด บิกแบง (Big Bang) ซึ่งเกิดขึ้นเมื่อประมาณ 13.8 พันล้านปีที่แล้ว</t>
  </si>
  <si>
    <t xml:space="preserve">นักวิทยาศาสตร์สันนิษฐานว่า กาแล็กซีเกิดขึ้นจากกระบวนการรวมตัวของสสาร หลังจากเกิดบิกแบง </t>
  </si>
  <si>
    <t>1ดาวฤกษ์
2เนบิวล่า
3ดาวเคราะห์เเละระบบสุริยะ
4กระจุกดาว
5หลุมดำมวลยิ่งยวด
6สสารมืด
7รังสีเเละสนามเเม่เหล็ก</t>
  </si>
  <si>
    <t>กาเเล็กซี่เอนดรอเมดา เห็นเปนรูปกังหัน</t>
  </si>
  <si>
    <t>จานกาเเล็กซี่หรือเเขนกังหันของกาเเล็กซี่ช้างเผือก</t>
  </si>
  <si>
    <t>กาแล็กซี่แรกเริ่มก่อตัวขึ้นประมาณ 300 ล้านถึง 1 พันล้านปีหลังจากเกิดบิกแบง</t>
  </si>
  <si>
    <t>กาแล็กซีเกิดขึ้นจากกระบวนการรวมตัวกันของก๊าซและฝุ่นภายใต้แรงโน้มถ่วง หลังจากบิกแบง ซึ่งเป็นแนวคิดพื้นฐานของ ทฤษฎีการก่อตัวของโครงสร้าง</t>
  </si>
  <si>
    <t>ภายในกาแล็กซีประกอบด้วยดาวฤกษ์จำนวนมหาศาล, เนบิวลาหรือกลุ่มก๊าซและฝุ่นที่เป็นแหล่งกำเนิดดาว, กระจุกดาวทั้งชนิดเปิดและทรงกลม, ระบบดาวเคราะห์ที่โคจรรอบดาวฤกษ์, สสารมืดที่มองไม่เห็นแต่มีแรงโน้มถ่วงมหาศาล, หลุมดำมวลยิ่งยวดที่มักอยู่ใจกลางกาแล็กซี, และก๊าซกับฝุ่นระหว่างดวงดาวซึ่งเป็นวัตถุดิบในการก่อกำเนิดดาวฤกษ์ใหม่ ทั้งหมดนี้รวมกันภายใต้แรงโน้มถ่วงจนเป็นโครงสร้างของกาแล็กซี</t>
  </si>
  <si>
    <t>แอนดรอมิดา,เมเจลแลนเล็ก, เมเจลแลนใหญ่</t>
  </si>
  <si>
    <t>กาแล็กซีรีประเภท E0 มีรูปร่างเกือบกลม ส่วน E7 มีรูปร่างรีมากที่สุด โดยทั้งสองแตกต่างกันที่ระดับความรีของรูปร่าง ซึ่ง E0 รีเล็กน้อยและ E7 รี</t>
  </si>
  <si>
    <t xml:space="preserve">ใจกลางกาแล็กซี เป็นบริเวณที่สว่างที่สุดและหนาแน่นที่สุดของกาแล็กซี ประกอบด้วยดาวฤกษ์เก่าจำนวนมากที่กระจุกตัวอยู่ และเชื่อว่ามีหลุมดำมวลยิ่งยวด (Supermassive Black Hole) อยู่ตรงกลาง
แขนกังหัน กาแล็กซีทางช้างเผือกเป็นกาแล็กซีแบบกังหันมีคาน (Barred Spiral Galaxy) ซึ่งมีแขนกังหันโค้งวนออกมาจากใจกลาง บริเวณแขนกังหันนี้เป็นที่อยู่ของดาวฤกษ์อายุน้อย แก๊ส และฝุ่นจำนวนมาก ทำให้เป็นบริเวณที่มีการก่อกำเนิดดาวฤกษ์ใหม่ๆ เกิดขึ้น
ฮาโล เป็นส่วนที่อยู่รอบนอกสุดของกาแล็กซี มีลักษณะเป็นทรงกลมขนาดใหญ่ที่ห่อหุ้มจานกาแล็กซีไว้ ประกอบด้วยกระจุกดาวทรงกลม (Globular Clusters) และสสารมืด (Dark Matter) ที่กระจายตัวอยู่บางๆ
</t>
  </si>
  <si>
    <t>ทางช้างเผือกที่มองเห็นบนท้องฟ้าคือโครงสร้างส่วน แขนของกาแล็กซีกังหัน ซึ่งเป็นบริเวณที่มีดาวฤกษ์จำนวนมากเรียงตัวอยู่หนาแน่น มองเห็นเป็นแถบสว่างพาดผ่านท้องฟ้า.</t>
  </si>
  <si>
    <t>ฮาโลและจาน</t>
  </si>
  <si>
    <t>เวลาประมาณ 1,000 ล้านปีหลังบิกแบง อะตอมของธาตุไฮโดรเจนและฮีเลียมรวมตัวกัน เป็นเนบิวลา กำเนิดเป็นดาวฤกษ์ และกาแล็กซีรุ่นแรก</t>
  </si>
  <si>
    <t>ทฤษฎีการยุบตัวของกลุ่มก๊าส</t>
  </si>
  <si>
    <t>ดาวฤกษ์ กลุ่มดาว สสารมืด เนบิวลา ระบบดาวเคราะห์ ก๊าสฝุ่น หลุ่มดำ</t>
  </si>
  <si>
    <t>แอนดรอเมดา M31</t>
  </si>
  <si>
    <t>ส่วนหนของแผ่นจาน</t>
  </si>
  <si>
    <t>ประมาณ1000ล้านปีหลังบิ้กเเบง</t>
  </si>
  <si>
    <t xml:space="preserve">นักวิทยาศาสตร์เชื่อว่ากาแล็กซีเกิดจากการรวมตัวกันของกลุ่มแก๊สและฝุ่นต่างๆ หลังจากเหตุการณ์บิกแบง </t>
  </si>
  <si>
    <t>จาน (disk), ส่วนโป่ง (bulge), และฮาโล (halo) นอกจากนี้ ยังมีกระจุกดาวทรงกลม (globular cluster) และกระจุกดาวเปิด (open cluster) ที่อยู่ภายใน</t>
  </si>
  <si>
    <t>กาเเล็กซี่เเอนนโดมิด่า เห็นเป็นรูปกังหัน</t>
  </si>
  <si>
    <t>เห็นเป็นจานเเละมีเเขน</t>
  </si>
  <si>
    <t>กาแล็กซีเกิดจากเมฆก๊าซขนาดใหญ่ที่ยุบตัวลงภายใต้แรงโน้มถ่วง หลังจากบิกแบง แล้วค่อย ๆ รวมตัวกันเป็นดาว กระจุกดาว และกาแล็กซี หรืออาจเกิดจากการรวมกันของกระจุกดาวเล็ก ๆ หลายกลุ่</t>
  </si>
  <si>
    <t>1.คือ นิวเคลียส 2.คือ จาน 3.คือ ดุมกาแล็กซี</t>
  </si>
  <si>
    <t>ส่วนหนึ่งของจานกาแล็กซี โดยเฉพาะบริเวณ แขนกังหัน ที่เราอยู่ภายในและมองออกไป</t>
  </si>
  <si>
    <t>1,000 ล้านปีหลังเกิดบิกแบง</t>
  </si>
  <si>
    <t>อะตอมธาตุไฮโดรเจนและฮีเลียม รวมเป็นเนบิวลา ทำให้เกิดดาวฤกษ์และกาแล็กซี่</t>
  </si>
  <si>
    <t>นิวเคลียส จาน ฮาโลและดุมกาแล็กซี่</t>
  </si>
  <si>
    <t>เมเจลแลนใหญ่ เมเจลแลนเล็ก และแอนดรอเมดา</t>
  </si>
  <si>
    <t>E7 เป็นทรงรีมากกว่า E0</t>
  </si>
  <si>
    <t>1นิวเคลียส 2.จาน 3.ระบบสุริยะ</t>
  </si>
  <si>
    <t>เกิดจากการรวมตัวของแก็สและฝุ่นต่างๆ หลังจากเกิดเหตุการณ์บิกแบง</t>
  </si>
  <si>
    <t>ดุมกาแล็กซี ระบบสุริยะ จาน นิวเคลียส และฮาโล</t>
  </si>
  <si>
    <t>กาแล็กซีแอนดรอเมดา เมฆแมกเจลแลนใหญ่ และเมฆแมกเจลแลนเล็ก</t>
  </si>
  <si>
    <t>E0 ลักษณะกลม และE7 ลักษณะเรียวยาวคล้ายไข่</t>
  </si>
  <si>
    <t>1 นิวเคลียส
2 จาน 
3 กาแล็กซี</t>
  </si>
  <si>
    <t>อะตอมHe และอะตอมH</t>
  </si>
  <si>
    <t>แมเจลแลนใหญ่,เล็ก,แอนดรอเมดา</t>
  </si>
  <si>
    <t>นิวเคลียส
จาน
ฮาโล</t>
  </si>
  <si>
    <t>ดาวฤกษ์ ดาวเคราะห์ กระจุกดาว เนบิวลา หลุมดำ ก๊าซ ฝุ่น และสสารมืด</t>
  </si>
  <si>
    <t xml:space="preserve">สามารถมองเห็นกาแล็กซีแอนดรอเมดา และกาแล็กซีเมฆแมเจลแลนใหญ่และเล็ก ได้ด้วยตาเปล่าในคืนที่ท้องฟ้ามืดและปลอดโปร่ง
</t>
  </si>
  <si>
    <t>กาแล็กซีE0 มีลักษณะค่อนข้างกลม ส่วน E7 มีรูปร่างรีมากกว่า</t>
  </si>
  <si>
    <t>1.นิวเคลียสของกาแล็กซี
2.ระบบสุริยะ
3.จาน</t>
  </si>
  <si>
    <t>แผ่นจานของกาแล็กซี หรือ
แขนกังหันของกาแล็กซี</t>
  </si>
  <si>
    <t>น.ส วิลาสินี ใจทน</t>
  </si>
  <si>
    <t>กำเนิดขึ้นจากกระบวนการที่เกี่ยวข้องกับแรงโน้มถ่วงและวิวัฒนาการของสสารในเอกภพช่วงต้นหลังการระเบิดครั้งใหญ่</t>
  </si>
  <si>
    <t>ดาวฤกษ์ เนบิวลา กระจุกดาว ก๊าซฝุ่น หลุมดำ ระบบดาวฤกษ์ สสารมืด</t>
  </si>
  <si>
    <t>LMC
SMC</t>
  </si>
  <si>
    <t>กาแล็กซี่E0 มีลักษณะกลมๆ
E7 มีลักษณะรีๆ</t>
  </si>
  <si>
    <t>ส่วนหนึ่งของจาน</t>
  </si>
  <si>
    <t>กาแล็กซีแรกในจักรวาลก่อตัวประมาณ 300–500 ล้านปีหลังบิกแบง
เป็นช่วงเวลาที่จักรวาลเริ่มมีแสงสว่างจากดาวฤกษ์ดวงแรกและเริ่มพัฒนาเป็นโครงสร้างที่เรารู้จักในปัจจุบัน</t>
  </si>
  <si>
    <t>ดาวฤกษ์
ก๊าซและฝุ่น
กระจุกดาว 
แกนกลางกาแล็กซี
สสารมืด</t>
  </si>
  <si>
    <t>เมฆแมเจลแลนใหญ่
 เมฆแมเจลแลนเล็ก
กาแล็กซีแอนโดรเมดา</t>
  </si>
  <si>
    <t>E0 เป้นทรงกลม E7เป้นทรงรี</t>
  </si>
  <si>
    <t>1.ดุมกาเเล็กซี
2.ระบบสุริยะ
3.จาน</t>
  </si>
  <si>
    <t>ภาพของแผ่นจานกาแล็กซีทางช้างเผือกที่เราอยู่ภายใน มองออกไปตามแนวระนาบของมัน</t>
  </si>
  <si>
    <t>กาแล็กซีแรกจึงถือกำเนิดขึ้นเมื่อจักรวาลมีอายุเพียงไม่ถึง 1 พันล้านปี</t>
  </si>
  <si>
    <t>กาแล็กซีเกิดขึ้นจากกระบวนการรวมตัวกันของสสารภายหลังจากบิกแบง</t>
  </si>
  <si>
    <t>ดาวฤกษ์ ระบบดาวเคราะห์ เนบิวลา ก๊าซฝุ่น หลุมดำ กระจุกดาว สสารมืด</t>
  </si>
  <si>
    <t>เมฆแมเจลแลนเล็ก เมฆแมเจลแลนใหญ่ กาแล็กซีแอนดรอมิดา</t>
  </si>
  <si>
    <t>E0 วงกลมกว่า E7 และ E7 จะวงรีกว่าE0</t>
  </si>
  <si>
    <t>1.ดมกาแล็กซี 
2.นิวเคลียส
3.จาน</t>
  </si>
  <si>
    <t>แนวระนาบของแผ่นดิสก์</t>
  </si>
  <si>
    <t>1 พันล้านปีหลังบิกแบงระเบิด</t>
  </si>
  <si>
    <t>นักวิทยาศาสตร์เชื่อว่ากาแล็กซีเกิดจากกลุ่มก๊าซและฝุ่นที่รวมตัวกันภายใต้แรงโน้มถ่วง จนก่อตัวเป็นดาวฤกษ์ กระจุกดาว และสุดท้ายรวมกันเป็นกาแล็กซี</t>
  </si>
  <si>
    <t>กาแล็กซีรี E0 มีลักษณะค่อนข้างกลม ส่วน E7 มีรูปร่างรีมากกว่า ซึ่งเป็นการแบ่งตามระดับความรีของกาแล็กซีประเภทวงรี</t>
  </si>
  <si>
    <t>1 คือนิวเคลียสของกาเเล็กซี่
2 ระบบสุริยะ
3 จาน</t>
  </si>
  <si>
    <t>เกิดอะตอม ไฮโดรเจน</t>
  </si>
  <si>
    <t>เกิดจากก๊าซและสสารมืดที่รวมตัวกัน ใต้แรงโน้มถ่วงหลังบิกแบง ค่อยๆพัฒนารูป แบบผ่านยุบตัว การรวมตัวโครงสร้างเล็ก การชนกันของกาแล็กซี</t>
  </si>
  <si>
    <t>ดาวฤกษ์ กลุ่มดาว เนบิวลา ก๊าซและฝุ่น</t>
  </si>
  <si>
    <t>กาแล็กซีแอนดอเมด้า เป็นรูปกังหัน</t>
  </si>
  <si>
    <t>กาแล็กซีE0เป็นทรง E7 เรียวยาวเหมือนรูปไข่</t>
  </si>
  <si>
    <t>จานกาแล็กซี หรือแขนกาแล็กซี</t>
  </si>
  <si>
    <t>กาแล็กซีเกิดหลังบิกแบงประมาณ1000ล้านปี</t>
  </si>
  <si>
    <t>เกิดจากการรวมตัวของมวลสาร เช่น แก๊สและฝุ่น ในช่วงเวลาหลังจากเหตุการณ์บิกแบงประมาณ 1000 ล้านปี</t>
  </si>
  <si>
    <t>ดาวฤกษ์ กระจุกดาว (กลุ่มดาวจำนวนมาก) แก๊สและฝุ่นธุลี (สสารระหว่างดาว) เนบิวลา (กลุ่มแก๊สและฝุ่นที่เปล่งแสง) และที่ว่างเป็นส่วนใหญ่</t>
  </si>
  <si>
    <t>Lmc,smc</t>
  </si>
  <si>
    <t>มีทรงกลมกว่า</t>
  </si>
  <si>
    <t>1.นิวเคลียสของกาแล็กซี
2.ระบบสุริยา
3.จาน</t>
  </si>
  <si>
    <t>แผ่นจานของกาแล็ตซี</t>
  </si>
  <si>
    <t>กาแล็กซีแรกเริ่มก่อตัวขึ้นประมาณ 300 ถึง 400 ล้านปี หลังจากเกิดบิกแบง</t>
  </si>
  <si>
    <t>นักวิทยาศาสตร์เชื่อว่า กาแล็กซีเกิดจากการรวมตัวของก๊าซ ไฮโดรเจน และสสารมืดภายใต้อิทธิพลของแรงโน้มถ่วง ทำให้เกิดการรวมตัวเป็นดาวฤกษ์และระบบดาวต่าง ๆ จนกลายเป็นกาแล็กซี</t>
  </si>
  <si>
    <t>ดาวฤกษ์
ดาวเคราะห์
กลุ่มก๊าซและฝุ่น
เนบิวลา
สสารมืด
หลุมดำมวลมหาศาล (อยู่ใจกลางกาแล็กซีบางแห่ง)</t>
  </si>
  <si>
    <t>นักเรียนสามารถมองเห็น กาแล็กซีแอนโดรเมดา (Andromeda Galaxy) ได้ด้วยตาเปล่า ในท้องฟ้าที่มืดสนิทและไม่มีแสงรบกวน</t>
  </si>
  <si>
    <t>E0มีรูปร่างเกือบกลม E7 มีรูปร่างรีที่สุดในกลุ่มกาเเล็กซีรี</t>
  </si>
  <si>
    <t>จานของกาเเล็กซี</t>
  </si>
  <si>
    <t>เกิดจากการรวมตัวกันของสสารในเอกภาพ</t>
  </si>
  <si>
    <t>ฮาโล ดุมกาแล็กซี ระบบสุริยะ นิวเคลียสและจาน</t>
  </si>
  <si>
    <t>E0 มีลักษณะเป็นวงกลม ส่วนE7 มีลักษณะเป็นวงรี</t>
  </si>
  <si>
    <t>อะตอมของธาตุไฮโดรเจนเเละฮีเลียมรวมตัวกันเกิดเปนเนบิวลาก่อกำเนิดดาวฤกษ์และกาแล็กซี</t>
  </si>
  <si>
    <t>ระบบสุริยะ นิวเคลียส ฮาโล ดุมกาแล็กซี จาน</t>
  </si>
  <si>
    <t>รีกว่า</t>
  </si>
  <si>
    <t>น.ส. ณัฐชา บุญเพ็ง</t>
  </si>
  <si>
    <t xml:space="preserve">ประมาณ 1 พันล้านปีหลังบิ๊กแบง. </t>
  </si>
  <si>
    <t xml:space="preserve">เกิดจากการรวมตัวกันของกลุ่มแก๊สและฝุ่นต่างๆ หลังจากเหตุการณ์บิกแบง โดยมีหลักฐานจากทฤษฎีบิกแบง (Big Bang) ที่อธิบายถึงการเกิดเอกภพ. </t>
  </si>
  <si>
    <t>จาน (disk), ส่วนโป่ง (bulge), และฮาโล (halo) นอกจากนี้ ยังมีกระจุกดาวทรงกลม (globular cluster) และกระจุกดาวเปิด (open cluster) ที่อยู่ภายใน.</t>
  </si>
  <si>
    <t xml:space="preserve">กาแล็กซีแอนดรอเมดา และ กลุ่มเมฆแมกเจลแลน </t>
  </si>
  <si>
    <t>ช่วงเวลา1,000ล้านปี</t>
  </si>
  <si>
    <t>โดยเกิดจากการรวมตัวกันของกลุ่มแก๊สและฝุ่นต่าง ๆ วิวัฒนาการเป็นกลุ่มดวงดาว หรือกลายเป็นองค์ประกอบอื่น ๆ  ที่อยู่รวมกันได้อย่างเป็นระบบ</t>
  </si>
  <si>
    <t>ประกอบไปด้วยดาวฤกษ์จำนวนมาก เนบิวลา และ สสารระหว่างดาว</t>
  </si>
  <si>
    <t>กาแล็กซีแมเจลแลนใหญ่และกาแล็กซีแมเจลแลนเล็กและกาแล็กซีแอนดรอเมดา</t>
  </si>
  <si>
    <t>มีความแตกต่างคือมีรูปร่างแตกต่างกัน E0จะเป็นรูปวงกลม แต่ถ้าเป็นE7 จะเป็นความวงรีมากกว่า</t>
  </si>
  <si>
    <t xml:space="preserve">1.นิวเคลียส :บริเวณแก่นหรือส่วนตรงกลาง มีดาวฤกษ์หนาแน่นมากที่สุด
2.จาน : เป็นบริเวณแบนออกเป็นระนาบประกอบไปด้วยฝุ่นและแก๊ส
3.เฮโล : บริวเวณทรงกลมที่ล้อมรอบส่วนจากกาแล็กซี </t>
  </si>
  <si>
    <t>นักวิทยาศาสตร์สันนิษฐานว่า กาแล็กซีเกิดจากการรวมตัวของก๊าซและฝุ่น ภายใต้แรงโน้มถ่วง หลังจากบิกแบง เมื่อก๊าซไฮโดรเจนและฮีเลียมเริ่มจับกลุ่มกัน แรงโน้มถ่วงดึงสสารเข้าหากันจนเกิดดาวฤกษ์ และดาวเหล่านี้รวมกันเป็นกลุ่มใหญ่ จนกลายเป็นกาแล็กซีในที่สุด</t>
  </si>
  <si>
    <t>ระบบสุริยะ
นิวเคลียส
จาน
ฮาโล
ดุมกาแล็กซี</t>
  </si>
  <si>
    <t xml:space="preserve">ถ้ามองด้วยตาเปล่า นอกจากกาแล็กซีทางช้างเผือกแล้ว นักเรียนยังสามารถมองเห็นกาแล็กซีที่ชัดเจนได้อีกอย่างน้อย 2 แห่ง คือ
1. กาแล็กซีแอนโดรเมดา (Andromeda Galaxy, M31)
เป็นกาแล็กซีที่ใกล้เคียงกับทางช้างเผือกมากที่สุด
มีลักษณะเป็นจุดแสงพร่ามัวขนาดใหญ่บนท้องฟ้า
อยู่ในกลุ่มดาวแอนโดรเมดา
2. กาแล็กซีแมกเจลแลนใหญ่และแมกเจลแลนเล็ก (Large and Small Magellanic Clouds)
เป็นกาแล็กซีบริวารขนาดเล็กที่อยู่ใกล้กับทางช้างเผือก
มองเห็นได้ชัดเจนจากซีกโลกใต้
มีลักษณะเป็นเมฆหมอกสว่างบนท้องฟ้า
สรุป:
จากซีกโลกเหนือ: สามารถมองเห็นกาแล็กซีแอนโดรเมดาได้
จากซีกโลกใต้: สามารถมองเห็นกาแล็กซีแมกเจลแลนใหญ่และเล็กได้
ถ้าสนใจจะรู้วิธีสังเกตหรือข้อมูลเพิ่มเติมเกี่ยวกับกาแล็กซีที่มองเห็นด้วยตาเปล่า บอกได้นะครับ!
</t>
  </si>
  <si>
    <t xml:space="preserve">กาแล็กซีรีประเภท E0 กับ E7 ต่างกันที่ รูปร่างและความแบนราบ (flattening) ของกาแล็กซีรีเหล่านั้นครับ
กาแล็กซีรีประเภท E0
มีรูปร่างกลมเกือบสมบูรณ์แบบ
ความแบนราบน้อยมาก หรือเรียกได้ว่าเกือบจะเป็นทรงกลม
รูปทรงแทบจะไม่บีบแบนออกไปทางแกนข้างใดข้างหนึ่ง
กาแล็กซีรีประเภท E7
มีรูปร่างแบนราบมากที่สุดในประเภทกาแล็กซีรี
รูปทรงค่อนข้างยาวหรือบีบแบนมาก เช่น เป็นทรงวงรียาวๆ
ความแบนราบสูงสุดในกลุ่มกาแล็กซีรี (elliptical)
โดยปกติแล้ว หมายเลขที่ตามหลังตัว E จะบอกถึงระดับความแบนราบหรือความยาวของแกนในกาแล็กซีรีนั้น โดยใช้สูตร:
10 \times \left(1 - \frac{b}{a}\right)
 = ความยาวแกนหลัก (major axis)
 = ความยาวแกนรอง (minor axis)
</t>
  </si>
  <si>
    <t xml:space="preserve">ทางช้างเผือกที่เรามองเห็นบนท้องฟ้าคือ ส่วนของแผ่นดิสก์ (Galactic Disk) ของกาแล็กซีทางช้างเผือกครับ
รายละเอียดเพิ่มเติม:
แผ่นดิสก์เป็นส่วนที่มีดาวฤกษ์ ฝุ่น และก๊าซรวมตัวกันหนาแน่น
ภายในแผ่นดิสก์จะมีแขนกังหัน (spiral arms) ซึ่งเป็นที่ตั้งของดาวฤกษ์ใหม่ๆ และกลุ่มดาวที่เรามองเห็นได้จากโลก
ทางช้างเผือกที่เห็นบนท้องฟ้าเป็นแถบสว่างๆ เพราะแสงจากดาวในแผ่นดิสก์เรียงตัวกันอยู่มากและมีฝุ่นก๊าซบดบังแสงบางส่วนด้วย
สรุปง่ายๆ:
ทางช้างเผือก = แผ่นดิสก์ (Galactic Disk) ของกาแล็กซีทางช้างเผือก นั่นเองครับ!
</t>
  </si>
  <si>
    <t>นาย ปริยวิศว์ เชยเล็ก</t>
  </si>
  <si>
    <t>กาแล็กซีแรกในเอกภพเริ่มก่อตัวขึ้นประมาณ 300 ล้านถึง 400 ล้านปีหลังจากเกิดเหตุการณ์ บิกแบ</t>
  </si>
  <si>
    <t>กาแล็กซีเกิดขึ้นจากการรวมตัวของก๊าซและฝุ่นภายหลังจากเหตุการณ์ บิกแบง</t>
  </si>
  <si>
    <t>1. ดาวฤกษ์ (Stars)
2. เนบิวลา หรือ กลุ่มก๊าซและฝุ่น (Gas and Dust Clouds)
3. กระจุกดาว (Star Clusters)
4. หลุมดำมวลยิ่งยวด (Supermassive Black Hole)
5. ระบบสุริยะและดาวเคราะห์ (Planetary Systems)
6. วัตถุระหว่างดาว (Interstellar Medium – ISM)</t>
  </si>
  <si>
    <t>มีความแตกต่างทางด้านรูปร่าง</t>
  </si>
  <si>
    <t>ส่วนจานของทางช้างเผือก</t>
  </si>
  <si>
    <t>นักวิทยาศาสตร์เชื่อว่ากาแล็กซีกำเนิดขึ้นจากกลุ่มแก๊สและฝุ่นที่รวมตัวกันภายใต้แรงโน้มถ่วง และพัฒนาต่อเนื่องมาจากการรวมตัวกันของกาแล็กซีที่เล็กกว่า</t>
  </si>
  <si>
    <t>กาแล็กซีเชื่อว่ากำเนิดจากการรวมตัวของแก๊สและฝุ่นภายใต้แรงโน้มถ่วงหลังบิกแบง โดยมีสสารมืดเข้ามาช่วยดึงดูด
ภายในประกอบด้วยดาวฤกษ์, แก๊ส, ฝุ่น, เนบิวลา, กระจุกดาว, หลุมดำ และสสารมืด ซึ่งทั้งหมดอยู่รวมกันด้วยแรงโน้มถ่วง</t>
  </si>
  <si>
    <t xml:space="preserve">มองจากโลกด้วยตาเปล่า นอกเหนือจากทางช้างเผือกแล้ว กาแล็กซีแอนดรอมิดา เป็นกาแล็กซีที่ใหญ่และสว่างที่สุดในกลุ่มท้องถิ่นที่สามารถมองเห็นได้ รวมถึง เมฆแมกเจลแลนใหญ่ และ เมฆแมกเจลแลนเล็ก ที่มองเห็นได้จากซีกโลกใต้.
</t>
  </si>
  <si>
    <t>ตัวเลข 0 ถึง 7 ที่ตามหลังตัว E เป็นการบ่งชี้ระดับความรี โดยที่ 0 คือกลมที่สุด และ 7 คือรีมากที่สุดในแนวคิดการจัดจำแนกของฮับเบิล</t>
  </si>
  <si>
    <t>1 2 3</t>
  </si>
  <si>
    <t>ประมาณ 1,000 ล้านปีหลังจากการเกิดบิ๊กแบง</t>
  </si>
  <si>
    <t>เกิดจากการรวมตัวกันของกลุ่มก๊าซและฝุ่นที่กระจัดกระจายอยู่ในเอกภพ</t>
  </si>
  <si>
    <t xml:space="preserve">
	1.	ดาวฤกษ์
	2.	ระบบดาว
	3.	เนบิวลา
	4.	สสารมืด
	5.	หลุมดำมวลยิ่งยวด
	6.	กระจุกดาว
	7.	ดาวเคราะห์และวัตถุขนาดเล็ก
	8.	รังสีคอสมิกและสนามแม่เหล็ก</t>
  </si>
  <si>
    <t>กาแล็กซีแอนโดรเมดา (Andromeda Galaxy) ได้ด้วยตาเปล่า หากท้องฟ้ามืดสนิทและปลอดโปร่ง</t>
  </si>
  <si>
    <t>กาแล็กซีประเภท E0 มีรูปร่างกลม ในขณะที่กาแล็กซีประเภท E7 มีรูปร่างรีมากกว่า</t>
  </si>
  <si>
    <t>1.	ใจกลางกาแล็กซี (Galactic Center) – เป็นบริเวณที่มีความหนาแน่นของดาวสูงมาก และมักมีหลุมดำมวลยิ่งยวดอยู่ตรงกลาง
	2.	แกนกลาง (Bulge) – เป็นส่วนพองตรงกลางของกาแล็กซี มีดาวฤกษ์เก่าแก่หนาแน่น
	3.	แขนกังหัน (Spiral Arms) – เป็นส่วนที่ยื่นออกจากแกนกลาง มีการก่อตัวของดาวฤกษ์ใหม่ และมีเนบิวลาจำนวนมาก</t>
  </si>
  <si>
    <t>ทางช้างเผือกที่เรามองเห็นบนท้องฟ้าคือส่วนของ จาน (disk) และแขนก้นหอย (spiral arms)</t>
  </si>
  <si>
    <t>นายธนกร ทองสุข</t>
  </si>
  <si>
    <t>เกิดขึ้นจากการรวมตัวกันของก๊าซและฝุ่นในเอกภพยุคเริ่มต้น</t>
  </si>
  <si>
    <t xml:space="preserve"> กระจุกดาวสสารระหว่างดาว (แก๊สและ ฝุ่นธุลี) เนบิวลา และที่ว่างในอากาศเป็นส่วนใหญ่</t>
  </si>
  <si>
    <t>มีขนาดต่างกันและ กาแล็กซี E7 เป็นกาแล็กซีรี</t>
  </si>
  <si>
    <t>เกิดจากการรวมตัวกันของก๊าซและฝุ่นในเอกภพยุคเริ่มต้น</t>
  </si>
  <si>
    <t>กระจุกดาวสะสารระหว่างดาวแก๊สและหุ่นทุเรียนเนบิวลาและที่ว่างในอากาศเป็นส่วนใหญ่</t>
  </si>
  <si>
    <t>galaxyเเมกเจลแลนใหญ่และ galaxyเเมกเจลเเลนเล็ก</t>
  </si>
  <si>
    <t>มีขนาดเล็กลงเเละกลายเป็นวงรี</t>
  </si>
  <si>
    <t xml:space="preserve">กาแล็กซีแรกเริ่มก่อตัวขึ้นประมาณ 200-400 ล้านปี หลังจากเกิดบิกแบง
</t>
  </si>
  <si>
    <t>กาแล็กซีเกิดจากแรงดึงดูดที่ทำให้ก๊าซในอวกาศมาอยู่รวมกัน พอก๊าซรวมกันเยอะๆ ก็กลายเป็นดาว แล้วดาวหลายๆ ดวงก็รวมกันเป็นกาแล็กซี</t>
  </si>
  <si>
    <t>ในกาแล็กซีมีดาวฤกษ์จำนวนมาก, ก๊าซและฝุ่นที่เป็นเนบิวลา, สสารมืดที่มองไม่เห็น และหลุมดำขนาดใหญ่ตรงกลาง</t>
  </si>
  <si>
    <t>ถ้ามองจากที่มืดๆ บนโลกอาจเห็นกาแล็กซีอื่นได้ 3 แห่ง คือ แอนโดรเมดา (เหมือนเมฆจางๆ), แมกเจลแลนใหญ่ และแมกเจลแลนเล็ก (เหมือนก้อนเมฆเล็กๆ สว่างๆ) โดย 2 อันหลังจะเห็นชัดจากทางใต้ของโลก</t>
  </si>
  <si>
    <t>E0: มีรูปร่างกลมเกือบสมบูรณ์ (แบนน้อยที่สุด)
E7: มีรูปร่างแบนรีมากที่สุด</t>
  </si>
  <si>
    <t>1 ใจกลางกาแล็กซี (หรือ ดุมกาแล็กซี / Bulge)
2 แขนกังหัน
3 ฮาโล</t>
  </si>
  <si>
    <t>แขนของกาแล็กซีทางช้างเผือก</t>
  </si>
  <si>
    <t>ประมาณ 1,000 ล้านปีหลังจากการเกิดบิกแบง</t>
  </si>
  <si>
    <t>กาแล็กซีแอนโดรเมดา (Andromeda Galaxy)</t>
  </si>
  <si>
    <t>กาแล็กซี E0 จะมีรูปร่างเกือบเป็นทรงกลม ในขณะที่กาแล็กซี E7 จะมีลักษณะรีมากที่สุด</t>
  </si>
  <si>
    <t xml:space="preserve">หมายเลข 1: แกนกลางกาแล็กซี่ (Galactic Bulge)
	เป็นส่วนที่อยู่ตรงกลางของกาแล็กซี่
	มีความหนาแน่นของดาวฤกษ์สูงมาก
	มักมีดาวเก่าแก่จำนวนมากและอาจมีหลุมดำมวลยิ่งยวดอยู่ตรงศูนย์กลาง 
หมายเลข 2: จานกาแล็กซี่ (Galactic Disk)
เป็นบริเวณที่แบนและแผ่ออกไปจากแกนกลาง
	ประกอบด้วยแขนกังหันที่มีดาวฤกษ์ ก๊าซ และฝุ่น
	มีการก่อตัวของดาวฤกษ์ใหม่ ๆ และมีระบบสุริยะของเราอยู่ในบริเวณนี้
หมายเลข 3: ฮาโล่ (Galactic Halo)
	เป็นบริเวณทรงกลมที่ล้อมรอบทั้งแกนกลางและจานกาแล็กซี่
	มีดาวฤกษ์เก่าแก่ กระจุกดาวทรงกลม (globular clusters) และสสารมืดอยู่มาก
	ความหนาแน่นของดาวในบริเวณนี้ค่อนข้างต่ำ
</t>
  </si>
  <si>
    <t>จาน (disk) และแขนก้นหอย (spiral arms) ของกาแล็กซีทางช้างเผือก</t>
  </si>
  <si>
    <t xml:space="preserve">เกิดขึ้นประมาณ 300–500 ล้านปีหลังจากบิกแบง </t>
  </si>
  <si>
    <t xml:space="preserve">กำเนิดขึ้นจากกระบวนการรวมตัวของสสารภายใต้แรงโน้มถ่วงในช่วงต้นของเอกภพ หลังจากเกิดบิกแบง </t>
  </si>
  <si>
    <t>ในกาแล็กซีมีดาวฤกษ์จำนวนมาก,ก๊าซและฝุ่นที่เป็นเนบิวลา,สสารมือที่มองไม่เห็น และหลุมดำขนาดใหญ่ตรงกลาง</t>
  </si>
  <si>
    <t>ถ้ามองจากที่มืดๆบนโลกอาจเห็นกาแล็กซีอื่นๆได้3แห่งคือแอนโดรเมดา,แมกเจลแลนใหญ่และแล่นเล็ก โดย2อันนี้จะเห็นได้ชัดทางตอนใต้ของโลก</t>
  </si>
  <si>
    <t>E0 มีรูปร่างกลมเกือบสมบูรณ์
E7 มีรูปร่างแบนรีมากที่สุด</t>
  </si>
  <si>
    <t>1.ใจกลางกาแล็กซี
2.แขนกังหัน
3.ฮาโล</t>
  </si>
  <si>
    <t>เกิดในช่วง 1,000ล้านปี-13,800ล้านปี หรือก็คือปัจจุบัน</t>
  </si>
  <si>
    <t>เกิดขึ้นจากสสารอวกาศที่เรียกว่า สสารมืดและแก๊สมารวมตัวกัน</t>
  </si>
  <si>
    <t xml:space="preserve">นิวเคลียส จาน ฮาโล </t>
  </si>
  <si>
    <t>กาแล็กซีทางช้างเผือก(บางส่วน) กาแล็กซีแอนโดรเมด้า กาแล็กซีแมคเจลลัน(ใหญ่) และ กาแล็กซีแมคเจลลัน(เล็ก)</t>
  </si>
  <si>
    <t>กาแล็คซี E0 มีความรีที่น้อยกว่า กาแล็คซีE7</t>
  </si>
  <si>
    <t>1.นิวเคลียสหรือกระจุกดาวฤกษ์
2.จาน
3.ฮโล</t>
  </si>
  <si>
    <t>จานของกาแล็คซีทางช้างเผือก</t>
  </si>
  <si>
    <t>กระบวนการรวมตัวกันของสสารภายใต้ แรงโน้มถ่วง หลังจากบิกแบง</t>
  </si>
  <si>
    <t>ดาวฤกษ์ ดาวเคราะห์บริวาร อุกกาบาต ฝุ่นและแก๊ส เนบิวลา และกระจุกดาว</t>
  </si>
  <si>
    <t xml:space="preserve">ทางช้างเผือก
เมฆแมเจลแลนเล็ก 
กาแล็กซีแอนดรอมิดา
</t>
  </si>
  <si>
    <t>E0วงกลม E7วงรี</t>
  </si>
  <si>
    <t>1แกนกลางกาแล็กซี่
2คานกาแล็กซี่
3กังหัน</t>
  </si>
  <si>
    <t>ดิสก์</t>
  </si>
  <si>
    <t>นายพลภัทร เลือดแดง</t>
  </si>
  <si>
    <t>ประมาน 1000  ล้านปี</t>
  </si>
  <si>
    <t xml:space="preserve">มองเห็นกาแล็กซีแอนโดรเมดา (Andromeda Galaxy) </t>
  </si>
  <si>
    <t>ระดับความรี</t>
  </si>
  <si>
    <t xml:space="preserve"> (1) นิวเคลียส (2) ส่วนนูนตรงกลาง (3) จาน (ทั้งจานบางและจานหนา) </t>
  </si>
  <si>
    <t>ส่วนของ จาน (Disk) และบริเวณใจกลาง (Bulge)</t>
  </si>
  <si>
    <t>ดาวฤกษ์จำนวนมาก, กระจุกดาว, เนบิวลา, สสารระหว่างดาว (แก๊สและฝุ่น), และที่ว่าง</t>
  </si>
  <si>
    <t xml:space="preserve">กาแล็กซีแอนดรอเมดา 
และกลุ่มเมฆแมกเจลแลน 
</t>
  </si>
  <si>
    <t>ความรีไม่เท่ากันโดย E7 รีกว่า E0</t>
  </si>
  <si>
    <t>1.นิวเครียส
2.จาน
3.ฮาโล</t>
  </si>
  <si>
    <t>ดาวฤกษ์หลายดวงและวัตถุอื่นๆ</t>
  </si>
  <si>
    <t>ดาวฤกษ์และวัตถุอื่นๆ</t>
  </si>
  <si>
    <t>เอนโดเมดา</t>
  </si>
  <si>
    <t>ความรี</t>
  </si>
  <si>
    <t>1.นิวเคลียส 2.ระบบสุริยะหรือจาน 3.ฮาโล</t>
  </si>
  <si>
    <t>หลัง1000ล้านปี</t>
  </si>
  <si>
    <t>เกิดจากการรวมตัวของกลุ่มก๊าซและฝุ่นที่กระจัดกระจายอยู่ในเอกภพ</t>
  </si>
  <si>
    <t>Eคือสัญลักษณ์ของกาแล็กซีทรงรี ตัวคือบอกความรี
ดังนั้น E7มีความรีมากกว่าE0</t>
  </si>
  <si>
    <t>เป็นแถบสว่างที่เกิดจากดาวฤกษ์จำนวนมหาศาลและกลุ่มแก๊สที่กระจุกตัวอยู่ภายในระนาบของกาแล็กซี</t>
  </si>
  <si>
    <t xml:space="preserve">งประมาณ 1,000 ล้านปี </t>
  </si>
  <si>
    <t>ดาวฤกษ์จำนวนมาก, กระจุกดาว, เนบิวลา, สสารระหว่างดาว แก๊สและฝุ่น, และที่ว่าง.</t>
  </si>
  <si>
    <t>มองเห็นกาแล็กซีแอนโดรเมดา (Andromeda Galaxy)</t>
  </si>
  <si>
    <t>E0 หมายถึงกาแล็กซีที่มีรูปร่างเกือบกลม ในขณะที่ E7 หมายถึงกาแล็กซีที่มีรูปร่างรีมากที่สุด</t>
  </si>
  <si>
    <t>จาน (Disk), ส่วนนูนตรงกลาง (Bulge), และฮาโล (Halo)</t>
  </si>
  <si>
    <t>300 ถึง 500 ล้านปีหลังจากบิกแบง (Big Bang)</t>
  </si>
  <si>
    <t xml:space="preserve">	หลังบิกแบง จักรวาลเต็มไปด้วยก๊าซไฮโดรเจนและฮีเลียม
	2.	จุดที่มีความหนาแน่นมากกว่าดึงดูดสสารโดยแรงโน้มถ่วง
	3.	สสารมืด ทำหน้าที่เป็นโครงสร้างพื้นฐาน ดึงก๊าซเข้ามารวมตัวกัน
	4.	ก๊าซเย็นตัวลงและยุบตัวภายใต้แรงโน้มถ่วง → เกิดดาวฤกษ์
	5.	ดาวจำนวนมากรวมตัวกัน → กลายเป็น กาแล็กซีแรก</t>
  </si>
  <si>
    <t>1.ดาวฤกษ์ – เป็นองค์ประกอบหลักของกาแล็กซี รวมถึงกลุ่มดาวและกระจุกดาว
	2. ก๊าซและฝุ่น – กระจายระหว่างดาว เป็นแหล่งกำเนิดดาวใหม่
	3. ระบบดาวเคราะห์ – ดาวเคราะห์ ดวงจันทร์ และวัตถุอื่น ๆ โคจรรอบดาวฤกษ์
	4.หลุมดำมวลยิ่งยวด – อยู่ใจกลางกาแล็กซี มีแรงโน้มถ่วงมหาศาล
	5.สสารมืด – มองไม่เห็น แต่มีอยู่มาก ทำให้กาแล็กซียังคงรูปร่างอยู่ได้</t>
  </si>
  <si>
    <t>แอนโดรเมดา (Andromeda)ซีกโลกเหนือแสงจาง ๆ ทรงรี เห็นได้ในคืนมืด
แมกเจลแลนใหญ่ (LMC)ซีกโลกใต้กลุ่มแสงขนาดใหญ่ มองเห็นชัดเจน 
แมกเจลแลนเล็ก (SMC)ซีกโลกใต้กลุ่มแสงจางกว่าก้อนใหญ่
ทั้งหมดสามารถมองเห็นได้ในคืนที่ท้องฟ้ามืดสนิท ไม่มีแสงเมืองรบกวน และในฤดูกาลที่เหมาะสม</t>
  </si>
  <si>
    <t>ความรีของรูปร่าง
	•	E0 คือ กาแล็กซีที่มีรูปร่าง กลมเกือบสมบูรณ์
	•	E7 คือ กาแล็กซีที่มีรูปร่าง รีมากที่สุด ในกลุ่ม Elliptical galaxy (E)
โดยตัวเลขหลัง E บอกถึง ระดับความรี ยิ่งเลขมาก ยิ่งรีมาก
เช่น E0 = กลม, E4 = รีปานกลาง, E7 = รีมาก</t>
  </si>
  <si>
    <t>หมายเลข 1 – บริเวณใจกลางกาแล็กซี (Galactic Bulge)
 เป็นบริเวณที่มีดาวจำนวนมากหนาแน่น อยู่รวมกันหนาแน่นที่สุด
 มีรูปร่างคล้ายทรงกลม มีดาวเก่าและดาวฤกษ์อายุมากอยู่จำนวนมาก
	2.	หมายเลข 2 – จานกาแล็กซี (Galactic Disk)
 เป็นส่วนแบน ๆ ที่ล้อมรอบแกนกลาง
 มีแขนเกลียวที่ประกอบด้วยฝุ่น แก๊ส และดาวฤกษ์อายุน้อย
 เป็นบริเวณที่มีการเกิดดาวใหม่อยู่บ่อยครั้ง
	3.	หมายเลข 3 – แขนของกาแล็กซี (Spiral Arm)
 เป็นส่วนที่ยื่นออกจากศูนย์กลางเป็นแนวโค้ง
 ประกอบด้วยดาวฤกษ์ใหม่ แก๊ส และฝุ่นมาก
 เป็นบริเวณที่มีการก่อตัวของดาวฤกษ์เกิดขึ้นมากที่สุด</t>
  </si>
  <si>
    <t>ทางช้างเผือกที่มองเห็นบนท้องฟ้า คือส่วนของแผ่นจานกาแล็กซี (Galactic Disk) ซึ่งเป็นแนวระนาบของกาแล็กซีทางช้างเผือกที่เต็มไปด้วยดาวฤกษ์ ก๊าซ และฝุ่นจำนวนมาก รวมกันเป็นแถบแสงจาง ๆ พาดผ่านท้องฟ้ายามค่ำคืน</t>
  </si>
  <si>
    <t>เกิดจากการรวมตัวกันของกลุ่มแก๊สและฝุ่นต่าง ๆ วิวัฒนาการเป็นกลุ่มดวงดาว หรือกลายเป็นองค์ประกอบอื่น ๆ  ที่อยู่รวมกันได้อย่างเป็นระบบ กระทั่งกลายเป็นกาแล็กซี</t>
  </si>
  <si>
    <t>ดาวฤกษ์, กระจุกดาว, เนบิวลา, ก๊าซและฝุ่นระหว่างดวงดาว (สสารระหว่างดาว), และหลุมดำมวลมหาศาลที่ใจกลาง</t>
  </si>
  <si>
    <t xml:space="preserve">E0 คือกาแล็กซีรูปทรงกลม (ทรงกลมสมมาตร a≈b)
E7 คือกาแล็กซีทรงรีที่ยาวมาก (a ≫ b), ทรงเหมือนซี่โครงยาว </t>
  </si>
  <si>
    <t xml:space="preserve">1.ใจกลางกาแล็กซี (Nucleus) – หมายเลข 1 ชี้ไปยังพื้นที่ตรงกลาง เป็นจุดที่มีหลุมดำมวลยวดยิ่ง เช่น Sagittarius A* และก๊าซรอบ ๆ หลุมดำ
2.ดวงแกน (Bulge) – หมายเลข 2 อยู่รอบ ๆ นิวเคลียส เป็นบริเวณดาวอายุมาก รวมมีรูปร่างกลมหรือถุงบาร์ 
3.ฮาร์โลว์ (Halo) และ สเฟียร์ของดาวเก่า – หมายเลข 3 ชี้พื้นที่กว้างชั้นนอกสุด เป็นโครงสร้างทรงกลม ประกอบด้วยดาวเก่า และกระจุกดาวทรงกลม
</t>
  </si>
  <si>
    <t>เริ่มก่อตัวขึ้นประมาณ200-400ล้านปี</t>
  </si>
  <si>
    <t>กาแล็กซีเกิดจากแรงดึงดูดที่ทำให้ก๊าซในอวกาศมาอยู่รวมกัน พอก๊าซรวมกันเยอะๆก็กลายเป็นดาวแล้วดาวหลายๆดวงก็มารวมกันเป็นกาแล็กซี</t>
  </si>
  <si>
    <t>ในกาแล็กซีมีดาวฤกษ์จำนวนมาก
ก๊าซและฝุ่นที่เป็นเนบิวลา,สสารมืดที่มองไม่เห็นและหลุดดำขนาดใหญ่ตรงกลาง</t>
  </si>
  <si>
    <t>ถ้ามองจากที่มืดๆบนโลกอาจจะเห็นกาแล็กซีอื่นๆได้3แห่ง คือแอนโดรเมดา(เหมือนเมฆจางๆ), แมกเจบแลนใหญ่และแมกเจลแลนเล็ก(เหมือนก้อนเมฆ เล็กๆสว่างๆ) โดย 2อันหลังจะเห็นชัดจากทางใต้ของโลก</t>
  </si>
  <si>
    <t>E0:มีรูปร่างกลมเกือบสมบูรณ์(แบนน้อยที่สุด)
E7:มีรูปร่างแบนรีน้อยมากที่สุด</t>
  </si>
  <si>
    <t>1.ใจกลางกาแล็กซี(หรือ ดุมกาแล็กซี/Bulge)
2.แขนกังหัน
3.ฮาโล</t>
  </si>
  <si>
    <t>เกิดขึ้นจากการรวมตัวของกลุ่มแก๊สและฝุ่นละอองจำนวนมาก ภายหลังจากการระเบิดครั้งใหญ่ที่เรียกว่า บิกแบง</t>
  </si>
  <si>
    <t>ดาวฤกษ์จำนวนมาก, กระจุกดาว, เนบิวลา, สสารระหว่างดาว (แก๊สและฝุ่น), และที่ว่างระหว่างดาว</t>
  </si>
  <si>
    <t xml:space="preserve">E0 จะมีลักษณะเกือบเป็นทรงกลม ในขณะที่ E7 จะมีลักษณะรียาวหรือแบนมากกว่า </t>
  </si>
  <si>
    <t>1.ฮาโล (Halo)คือบริเวณทรงกลมรอบ ๆ จานกาแล็กซี ประกอบด้วยดาวฤกษ์เก่า กระจุกดาวทรงกลม และสสารมืดจำนวนมาก
2. จานกาแล็กซี (Galactic Disk)เป็นบริเวณแบน ๆ ที่มีรูปร่างคล้ายจาน เป็นที่อยู่ของระบบดาวต่าง ๆ รวมทั้งระบบสุริยะ
3. ศูนย์กลางกาแล็กซี (Galactic Center)
เป็นบริเวณตรงกลางของกาแล็กซี มีความหนาแน่นของดาวสูงมาก</t>
  </si>
  <si>
    <t>ประมาณ 1000 ล้านปีหลังบิกแบง</t>
  </si>
  <si>
    <t>กาแล็กซีเกิดขึ้นมาจากเอกภพเริ่มต้นจากบิกแบง และมีวิวัฒนาการโดยเมื่อเอกภพขยายตัว อุณหภูมิลดลงจะทำให้เกิดการรวมตัวกันของอนุภาคมูลฐานจนเกิดเป็นกาแล็กซี</t>
  </si>
  <si>
    <t>แมเจลแลนใหญ่  แมเจลแลนเล็ก ซีแอนดรอเมดา</t>
  </si>
  <si>
    <t>กาแล็กซีประเภท E0 จะมีรูปร่างที่ค่อนข้างกลม แต่กาแล็กซี E7 จะมีรูปร่างที่รีมากกว่า</t>
  </si>
  <si>
    <t xml:space="preserve">1.นิวเคลียส มีกลุ่มดาวอยู่หนาแน่นมาก
2.ระบบสุริยะ 
3.ฮาโล เป็นทรงกลมที่มีดาวกระจายตัวอยู่อย่างเบาบาง
</t>
  </si>
  <si>
    <t>เป็นส่วนหนึ่งของจานกาแล็กซี</t>
  </si>
  <si>
    <t>กาแล็กซีเกิดขึ้นจากกระบวนการรวมตัวของก๊าซและฝุ่นในเอกภพยุคแรก ภายใต้แรงโน้มถ่วง</t>
  </si>
  <si>
    <t>ดาวฤกษ์ ดาวเคราะห์ เนบิวลา กระจุกดาว หลุมดำมวลยิ่งยวด สสารมืด ก๊าซ ฝุ่น และรังสีต่าง ๆ</t>
  </si>
  <si>
    <t>แอนดรอมิดา
แมกเจลแลนใหญ่
แมกเจลแลนเล็ก</t>
  </si>
  <si>
    <t>E0 กลม E7วงรี</t>
  </si>
  <si>
    <t>1 นิวเคลียส 2 ระบบสุริยะ 3 จาน</t>
  </si>
  <si>
    <t>จานกาแล็คซี่</t>
  </si>
  <si>
    <t>เกิดขึ้นจากแก๊สและฝุ่น</t>
  </si>
  <si>
    <t>มีดาวฤกษ์-กระจุกดาว-แก๊สกับฝุ่น</t>
  </si>
  <si>
    <t>แอนโดรเมรา</t>
  </si>
  <si>
    <t>ลักษณะ</t>
  </si>
  <si>
    <t>1.จุดกลาง 2.จาน 3.ฮาโล</t>
  </si>
  <si>
    <t>หลังเกิดบิกเเบง 1,000ล้านปี</t>
  </si>
  <si>
    <t>เกิดจาก เนบิวลา ฝุ่น ก๊าซ ที่ว่างในระบบสุริยะเเละดาวฤกษ์อยู่รวมกัน</t>
  </si>
  <si>
    <t>เนบิวลา ฝุ่น ก๊าซ ที่ว่างในระบบสุริยะเเละดาวฤกษ์อยู่รวมกัน</t>
  </si>
  <si>
    <t>กาเเล็กซีเเมเจลเเลนใหญ่ กาเเล็กซีเเมเจลเลนเล็ก</t>
  </si>
  <si>
    <t>E0มีรูปร่างรีน้อยสุด E7มีรูปร่างรีมากสุด</t>
  </si>
  <si>
    <t>จานกาเเล็กซี เเขนก้นหอย</t>
  </si>
  <si>
    <t>เกิดจากการรวมตัวกันของแก๊สและฝุ่น</t>
  </si>
  <si>
    <t>ดาวฤกษ์ ดาวเคราะห์  กลุ่มดาว เนบิวลา ก๊าซและฝุ่น</t>
  </si>
  <si>
    <t>E0 เป็นทรงกลมส่วน E7 เป็นทรงรี</t>
  </si>
  <si>
    <t>1.แกนกลาง 2.จานกาแล็กซี 3.ฮาโล</t>
  </si>
  <si>
    <t>200-400ปี หลังเกิดบิกแบง</t>
  </si>
  <si>
    <t>แรงดึงดูดที่ทำให้แก๊สในอวกาศมาอยู่รวมกัน เมื่อแก๊สรวมตัวกันเยอะๆ กลายเป็นดาว และดาวหลายๆดวง อยู่รวมกันเป็นกาแล็กซี</t>
  </si>
  <si>
    <t>ดาวกฤษ์จำนวนมาก แก๊สและฝุ่นที่เป็นเนบิวลา สสารมืดที่มองไม่เห็น และหลุมดำขนาดใหญ่</t>
  </si>
  <si>
    <t>1.แอนโดรเมดา 2.แมกเจลแลนใหญ่ 3.แมกเจลแลนเล็ก</t>
  </si>
  <si>
    <t>E0 รูปร่างกลม
E7 รูปร่างแบน</t>
  </si>
  <si>
    <t>นายกิตติภัทท์ ม่วงงาม</t>
  </si>
  <si>
    <t>3เเสนปี</t>
  </si>
  <si>
    <t>การรวมตัวกันของฝุ่นเเละเเก๊ส</t>
  </si>
  <si>
    <t>ดาวฤกษ์ กระจุกดาว ก๊าสและฝุ่นดาวเคราะห์ระบบสุริยะ สสารมืด หลุมดำมวลยิ่งยวด</t>
  </si>
  <si>
    <t>เมฆเมเจลแลนนใหญ่และเล็ก แอนดรอมิดา</t>
  </si>
  <si>
    <t>E7มีลักษณะเป็นทรงรี</t>
  </si>
  <si>
    <t>1.นิวเครียส 2. จาน 3. ฮาโล</t>
  </si>
  <si>
    <t xml:space="preserve">นักวิทยาศาสตร์เชื่อว่า กาแล็กซีเกิดจากกลุ่มก๊าซและฝุ่นที่ยุบตัวภายใต้อิทธิพลของแรงโน้มถ่วง และรวมตัวกันเป็นดาวฤกษ์และระบบดาวต่างๆ
</t>
  </si>
  <si>
    <t>ประกอบด้วยดาวฤกษ์ ดาวเคราะห์ เนบิวลา ฝุ่น ก๊าซ และสสารมืด,</t>
  </si>
  <si>
    <t xml:space="preserve">กาแล็กซีแอนดรอเมดา
</t>
  </si>
  <si>
    <t>กาแล็กซี E0 มีลักษณะกลม แต่ E7 มีลักษณะรีมากกว่า</t>
  </si>
  <si>
    <t xml:space="preserve">หมายเลข 1 = แกนกลางกาแล็กซี (Galactic Bulge)
หมายเลข 2 = จานกาแล็กซี (Galactic Disk)
หมายเลข 3 = แขนกังหัน (Spiral Arms)
</t>
  </si>
  <si>
    <t>กาแล็กซีเกิดขึ้นจากการรวมตัวของกลุ่มแก๊สและฝุ่นละอองจำนวนมาก ภายหลังจากการระเบิดครั้งใหญ่ที่เรียกว่า “บิกแบง”</t>
  </si>
  <si>
    <t>ดาวฤกษ์จำนวนมาก, กระจุกดาว, สสารระหว่างดาว (แก๊สและฝุ่น), เนบิวลา, และที่ว่างระหว่างดาว. นอกจากนี้ ยังมีสสารมืดและหลุมดำมวลมหาศาลที่ใจกลางกาแล็กซีอีกด้วย</t>
  </si>
  <si>
    <t>กาแล็กซีแอนโดรเมดา (Andromeda Galaxy) และ กาแล็กซีแมกเจลแลนใหญ่ (Large Magellanic Cloud) ได้ด้วยตาเปล่า หากอยู่ในตำแหน่งที่เหมาะสมและท้องฟ้ามืดสนิท กาแล็กซีทั้งสองนี้เป็นกาแล็กซีเพื่อนบ้านที่อยู่ใกล้โลกและสว่างพอที่จะมองเห็นได้โดยไม่ต้องใช้กล้องโทรทรรศน์</t>
  </si>
  <si>
    <t>กาแล็กซี E0 จะมีลักษณะเกือบเป็นทรงกลม ในขณะที่ E7 จะมีลักษณะรีหรือแบนกว่ามาก</t>
  </si>
  <si>
    <t>1. ใจกลางกาแล็กซี
2. จานกาแล็กซี
3. ฮาโลของกาแล็กซี</t>
  </si>
  <si>
    <t>จานกาแล็กซี (disk) และ แขนก้นหอย (spiral arms) ของกาแล็กซีทางช้างเผือก เมื่อมองจากโลกเราจะเห็นเป็นแถบสว่างพาดผ่านท้องฟ้า เนื่องจากเรามองผ่านระนาบของกาแล็กซีและเห็นดาวฤกษ์จำนวนมากในบริเวณนั้น</t>
  </si>
  <si>
    <t xml:space="preserve">กาแล็กซีแรกเกิดขึ้นประมาณ 300–400 ล้านปีหลังจากเกิดบิกแบง
</t>
  </si>
  <si>
    <t>กาแล็กซีกำเนิดจากกลุ่มก๊าซและฝุ่นในเอกภพยุคแรก ๆ รวมตัวกันภายใต้อิทธิพลของแรงโน้มถ่วง จนเกิดเป็นดาวฤกษ์และรวมตัวกันเป็นกาแล็กซี</t>
  </si>
  <si>
    <t xml:space="preserve">	•	ดาวฤกษ์
	•	ดาวเคราะห์
	•	เนบิวลา (กลุ่มก๊าซและฝุ่น)
	•	กระจุกดาว
	•	หลุมดำมวลมหาศาลที่ใจกลางกาแล็กซี
	•	สสารมืด (dark matter) ที่มองไม่เห็นแต่มีอิทธิพลทางแรงโน้มถ่วง</t>
  </si>
  <si>
    <t>สามารถมองเห็น กาแล็กซีแอนดรอมิดา (Andromeda Galaxy) ได้ด้วยตาเปล่าในท้องฟ้าที่มืดและปลอดแสงรบกวน</t>
  </si>
  <si>
    <t>กาแล็กซี E0 มีลักษณะกลม แต่ E7 มีลักษณะรี
มากกว่า</t>
  </si>
  <si>
    <t>หมายเลข 1 = แกนกลางกาแล็กซี (Galactic
Bulge)
หมายเลข 2 = จานกาแล็กซี (Galactic Disk)
หมายเลข 3 = แขนกังหัน (Spiral Arms)</t>
  </si>
  <si>
    <t>เเขนกังหัน</t>
  </si>
  <si>
    <t>เกิดจากการรวมตัวกันของกลุ่มแก๊สและฝุ่นต่าง ๆ วิวัฒนาการเป็นกลุ่มดวงดาว หรือกลายเป็นองค์ประกอบอื่น ๆ  ที่อยู่รวมกันได้อย่างเป็นระบบ กระทั่งกลายเป็นกาแล็กซีที่กินอาณาเขตมหาศาลและมีรูปร่างลักษณะที่แตกต่างกันออกไป</t>
  </si>
  <si>
    <t xml:space="preserve">กาแล็กซีประกอบด้วยดาวฤกษ์ กระจุกดาว สสารระหว่างดาว (แก๊สและฝุ่นธุลี) เนบิวลา และที่ว่างในอากาศเป็นส่วนใหญ่ </t>
  </si>
  <si>
    <t>กาแล็กซีแมกเจลแลนใหญ่ และกาแล็กซีแมกเจลแลนเล็ก</t>
  </si>
  <si>
    <t>E0 จะมีลักษณะกลม E7 จะเป็นลักษณะวงรี</t>
  </si>
  <si>
    <t>ทางช้างเผือกที่เรามองเห็นบนท้องฟ้าคือการมองเห็นส่วนจานของกาแล็กซีทางช้างเผือก</t>
  </si>
  <si>
    <t>นายญาณศรณ์ ศรีจันทร์</t>
  </si>
  <si>
    <t>เกิดขึ้นจากการรวมตัวของกลุ่มก๊าซและฝุ่นละอองในเอกภพ</t>
  </si>
  <si>
    <t>E0มีลักษณะเป็นวงกลม E7มีลักษณะเป็นวงรี</t>
  </si>
  <si>
    <t>1.นิวเคียส 2.จาน 3.เฮโล</t>
  </si>
  <si>
    <t>1พันล้าน ปี หลังจากเกิดบิ๊กเเบง</t>
  </si>
  <si>
    <t>เกิดขึ้นจากการรวมตัวกันของกลุ่มเเก๊สเเละฝุ่นต่างๆ</t>
  </si>
  <si>
    <t>ดาวฤกษ์ ดาวเคราะห์ ดาวหาง อุกกาบาต ฝุ่นละออง เเก๊สในอวกาศ</t>
  </si>
  <si>
    <t>กาเเล็กซี่เเมกเจลเเลนใหญ่ เเละ กาเเล็กซี่เเมกเจลเเลนเล็ก</t>
  </si>
  <si>
    <t>E0 มีความเป็นวงรีน้อย เเต่ E7 มีความเป็นวงรีมาก</t>
  </si>
  <si>
    <t>300ล้านถึง1,000ล้านปีหลังบิกแบง</t>
  </si>
  <si>
    <t>การรวมตัวกันของสสารมืดและก๊าซโดยแรงโน้มถ่วง</t>
  </si>
  <si>
    <t>ดาวฤกษ์ ระบบดาว ก๊าซและฝุ่นระหว่างดวงดาว กระจุกดาว เนบิวลา สสารมืด หลุมดำมวลยิ่งยวด</t>
  </si>
  <si>
    <t xml:space="preserve">andromeda galaxy and large/small magellanic  cloud </t>
  </si>
  <si>
    <t>รูปทรงความรี อีเจ็ดรีมากกว่าอีศูนย์</t>
  </si>
  <si>
    <t xml:space="preserve">1. นิวเคลียส 2. จาน 3.ฮาโล
</t>
  </si>
  <si>
    <t>1 พันล้านปี หลังจากเกิดบิ๊กแบง</t>
  </si>
  <si>
    <t>เกิดขึ้นจากการรวมตัวกันของกลุ่มแก๊สและฝุ่นต่างๆ</t>
  </si>
  <si>
    <t>ดาวฤกษ์ ดาวเคราะห์ ดาวหาง อุกาบาต ฝุ่นละออง แก๊สในอวกาศ</t>
  </si>
  <si>
    <t>กาแล็กซี่แมกเจลแลนใหญ่ และ กาแล็กซี่แมกเจลแลนเล็ก</t>
  </si>
  <si>
    <t>E0 มีความเป็นวงรีน้อย แต่ E7 มีความเป็นวงรีมาก</t>
  </si>
  <si>
    <t>น.ส.ปภาวรินทร์ภรณ์ กลิ่นพ่วง</t>
  </si>
  <si>
    <t xml:space="preserve">เกิดขึ้นจากการรวมตัวของกลุ่มแก๊สและฝุ่นละอองจำนวนมาก ภายหลังจากการระเบิดครั้งใหญ่ที่เรียกว่า "บิกแบง" </t>
  </si>
  <si>
    <t>ดาวฤกษ์จำนวนมาก, กระจุกดาว, สสารระหว่างดาว (แก๊สและฝุ่น), เนบิวลา, และที่ว่างระหว่างดาว</t>
  </si>
  <si>
    <t xml:space="preserve">กาแล็กซีแอนโดรเมดา  และ กาแล็กซีแมกเจลแลนใหญ่ </t>
  </si>
  <si>
    <t>E0 ทรงกลม
E7 วงลี</t>
  </si>
  <si>
    <t>ฐิตพัฒน์ ปุ๋ยธนาวัฒน์</t>
  </si>
  <si>
    <t>1พันล้านปี หลังจากเกิดบิ๊กเเบง</t>
  </si>
  <si>
    <t>ดาวฤกษ์ ดาวเคราะห์ ดาวหาง อุกกาบาต ฝุ่นละออง เเก๊สในอสกาศ</t>
  </si>
  <si>
    <t>กาเเล็กซี่เเมกเจลเเลนใหญ่ เเละ กาเล็กซี่เเมกเจลเเลนเล็ก</t>
  </si>
  <si>
    <t>E0 มีความเป็นวงรีน้อย เเต่E7 มีความเป็นวงรีมาก</t>
  </si>
  <si>
    <t>ประมาณ 1,000 ล้านปีหลังจากเกิดบิ๊กแบง</t>
  </si>
  <si>
    <t>เกิดขึ้นจากการรวมตัวของกลุ่มแก๊สและฝุ่นละอองจำนวนมาก ภายหลังจากการระเบิดครั้งใหญ่ที่เรียกว่า "บิกแบง"</t>
  </si>
  <si>
    <t xml:space="preserve">E0:
มีลักษณะใกล้เคียงกับทรงกลมมากที่สุด
E7:
มีลักษณะเป็นทรงรีหรือทรงกระบอกที่แบนและยาวกว่า 
</t>
  </si>
  <si>
    <t>1 ศูนย์กลางกาแล็กซี
2 จานกาแล็กซี 
3 รัศมีหรือฮาโล</t>
  </si>
  <si>
    <t xml:space="preserve">ส่วนของจานกาแล็กซี </t>
  </si>
  <si>
    <t>เนื่องจากเอกภพกำเนิดมาจากบิกเเบง ซึ่งทำให้เกิดสสารต่างๆ เมื่อสสารรวมตัวกันเป็นระบบจะเกิดกาเเล็กซี</t>
  </si>
  <si>
    <t>1.) ดาวฤกษ์
2.) ระบบดาวเคราะห์
3.) แก๊สและฝุ่นธุลี
4.) เนบิวลา
5.) สสารมืด
6.) หลุมดำมวลยวดยิ่ง
7.) กระจุกดาว</t>
  </si>
  <si>
    <t>ได้อีก 3 อย่าง แต่จะต้องอยู่ในสภาวะที่ท้องฟ้ามืดสนิท ปราศจากมลภาวะทางแสง และมีปัจจัยที่เหมาะสมต่อการสังเกตการ
 1. กาแล็กซีแอนดรอมิดา
 2. เมฆแมกเจลแลนใหญ่
 3. เมฆแมกเจลแลนเล็ก</t>
  </si>
  <si>
    <t>E0 จะมีความกลมมากกว่า E7 เเละ E7 จะมีความเรียวมากกว่า E0</t>
  </si>
  <si>
    <t>1.) นิวเคลียส
2.) จาน
3.) เฮโล</t>
  </si>
  <si>
    <t>กาเเล็กซีทางช้างเผือกจะมีโครงสร้างเเบบ กังหันมีคาน
เเต่ส่วนที่เห็นคือ ส่วนที่เป็นจาน</t>
  </si>
  <si>
    <t>เกิดการจากรวมตัวของกลุ่มแก๊สหลังจากการเกิดระเบิดบิกแบง</t>
  </si>
  <si>
    <t>มีแก๊สไฮโดรเจน ดาวฤกษ์ดาวเคราะห์ ฝุ่น แรงโน้มถ่วง</t>
  </si>
  <si>
    <t>1.แมกเจลแลนใหญ่ 2.แมกเจลแลนเล็ก 3. แอนโดรเมดา</t>
  </si>
  <si>
    <t>E0 ทรงกลม
E7 ทรงรี</t>
  </si>
  <si>
    <t>บริเวณจานกาแล็กซี</t>
  </si>
  <si>
    <t xml:space="preserve"> 1,000 ล้านปีหลังจากเกิดบิ๊กแบง</t>
  </si>
  <si>
    <t>ดาวฤกษ์จำนวนมาก, กระจุกดาว, สสารระหว่างดาว (แก๊สและฝุ่น), เนบิวลา, และที่ว่างระหว่างดาว.</t>
  </si>
  <si>
    <t>กาแล็กซีแอนโดรเมดา (Andromeda Galaxy) และ กาแล็กซีแมกเจลแลนใหญ่ (Large Magellanic Cloud)</t>
  </si>
  <si>
    <t xml:space="preserve">E0 คือกาแล็กซีทรงรีที่มีลักษณะเกือบเป็นทรงกลม ส่วน E7 คือกาแล็กซีทรงรีที่มีลักษณะเรียวยาวที่สุด </t>
  </si>
  <si>
    <t>ระนาบกาแล็กซี" (galactic plane) หรือ "จานกาแล็กซี" (galactic disk)</t>
  </si>
  <si>
    <t>เกิดเมื่อประมาณ300ล้านถึง500ล้านปีหลังจากบิกแบง</t>
  </si>
  <si>
    <t xml:space="preserve">กาแล็กซี กำเนิดขึ้นจากกระบวนการที่เกิดขึ้นหลังจาก บิกแบง (Big Bang) ซึ่งเกิดขึ้นเมื่อประมาณ 13.8 พันล้านปีก่อน </t>
  </si>
  <si>
    <t>ดาวฤกษ์ กระจุกดาว เนบิวลา หลุมดำมวมหาศาล แก๊สระหว่างดาว สสารมืด วัตถุอื่นๆ</t>
  </si>
  <si>
    <t>กาแล็กซีแอนดรอเมดา เมฆแมเมจแลนใหญ่ เมฆแมเจลแลนเล็ก</t>
  </si>
  <si>
    <t xml:space="preserve">กาแล็กซีประเภท E0 และ E7 เป็นกาแล็กซีรูปวงรี (Elliptical Galaxy)
	•	E0 มีลักษณะเกือบกลมมากที่สุด
	•	E7 มีลักษณะรีมากที่สุด (ยืดยาวกว่าทุกประเภทในกลุ่ม E)
ดังนั้นความแตกต่างคือระดับความรีของรูปร่าง โดย E0 กลมที่สุด ส่วน E7 รีที่สุดในกลุ่มกาแล็กซีรี
</t>
  </si>
  <si>
    <t>:
	1.	หมายเลข 1: ศูนย์กลางกาแล็กซี (Galactic Bulge)
	•	เป็นบริเวณที่หนาแน่นไปด้วยดาวฤกษ์เก่า และมีหลุมดำมวลมหาศาลอยู่ตรงกลาง
	2.	หมายเลข 2: แท่งกลางของกาแล็กซี (Galactic Bar)
	•	เป็นแท่งดาวที่พาดผ่านศูนย์กลาง และเป็นจุดเริ่มต้นของแขนกังหัน
	3.	หมายเลข 3: แขนกังหัน (Spiral Arms</t>
  </si>
  <si>
    <t xml:space="preserve">แขนกังหัน” (Spiral Arms) ของกาแล็กซีทางช้างเผือก
โดยเรากำลังมอง “ด้านในของแผ่นจานกาแล็กซี” จากจุดที่โลกตั้งอยู่ในหนึ่งในแขนกังหัน (เรียกว่า แขนกางเขนคนครึ่งม้า – Orion Arm)
</t>
  </si>
  <si>
    <t>เกิดขึ้นจากการรวมตัวของกลุ่มแก๊สและฝุ่นละอองจำนวนมาก ภายหลังจากการระเบิดครั้งใหญ่ที่เรียกว่า "บิกแบง</t>
  </si>
  <si>
    <t>ดาวฤกษ์ กระจุกดาว สสารระหว่างดาว แก็สและฝุ่น สสารมืด เนบิลลา</t>
  </si>
  <si>
    <t>1.กาแล็กซีแอนโดรเมดา
2.กาแล็กซีแม็กเจลแลนใหญ่</t>
  </si>
  <si>
    <t xml:space="preserve"> E0เป็นทรงกลมแต่E7เป็นทรงรีแบน</t>
  </si>
  <si>
    <t>1แกนกลางกาแล็คซี่ : บริเวณศูนย์กลางของกาแล็กซี มีลักษณะพองกลม ประกอบด้วยดาวฤกษ์เก่าแก่จำนวนมาก ความหนาแน่นของดาวสู
2จานกาแล็คซี่ : บริเวณที่แผ่ขยายออกเป็นรูปแผ่นบางรอบแกนกลาง ประกอบด้วยดาวฤกษ์ ก๊าซ และฝุ่น ซึ่งจัดเรียงตัวเป็นแขนเกลียว
3ฮาโล : บริเวณรอบนอกสุดของกาแล็กซี ประกอบด้วยดาวฤกษ์เก่า กระจายตัวอย่างเบาบาง และมีดาวทรงกลมโคจรรอบแกนกลาง</t>
  </si>
  <si>
    <t>เกิดกระบวนการวิวัฒนาการหลังจากเกิดบิกแบง</t>
  </si>
  <si>
    <t>ดาวฤกษ์
กระจุกดาว
ก๊าซและฝุ่น
ระบบดาวเคราะห์</t>
  </si>
  <si>
    <t>เช่น กาแล็กซีแอนดรอมิดา
กาแล็กซี่แมกเจลแลนใหญ่และเล็ก</t>
  </si>
  <si>
    <t>ก่อน1000ล้านปี</t>
  </si>
  <si>
    <t>นักวิทยาศาสตร์เชื่อว่ากาแล็กซีเกิดขึ้นจากการรวมตัวของกลุ่มแก๊สและฝุ่นละอองจำนวนมาก ภายหลังจากการระเบิดครั้งใหญ่ที่เรียกว่า "บิกแบง"</t>
  </si>
  <si>
    <t xml:space="preserve">E0:มีลักษณะใกล้เคียงกับทรงกลมมากที่สุด
E7:มีลักษณะเป็นทรงรีหรือทรงกระบอกที่แบนและยาวกว่า </t>
  </si>
  <si>
    <t>1: นิวเคลียส
2: จาน 
3: ฮาโล</t>
  </si>
  <si>
    <t>นักวิทยาศาสตร์เชื่อว่ากาแล็กซีแรกเริ่มก่อตัวขึ้นภายใน ไม่กี่ร้อยล้านปี หลังจากเกิดบิกแบง</t>
  </si>
  <si>
    <t>นักวิทยาศาสตร์สันนิษฐานว่ากาแล็กซีกำเนิดขึ้นจากการที่กลุ่มแก๊สและสสารมืดขนาดใหญ่ในเอกภพยุบตัวลงภายใต้แรงโน้มถ่วง แรงโน้มถ่วงที่ดึงดูดสสารเหล่านี้เข้ามารวมกันทำให้เกิดการรวมตัวกันเป็นดาวฤกษ์</t>
  </si>
  <si>
    <t>ภายในกาแล็กซีประกอบด้วยสิ่งต่าง ๆ มากมาย ได้แก่:
ดาวฤกษ์: ดาวนับพันล้านดวง
แก๊สและฝุ่น: สสารระหว่างดาวที่ก่อตัวเป็นดาวฤกษ์และดาวเคราะห์ดวงใหม่
สสารมืด: สสารลึกลับที่มองไม่เห็น แต่มีอิทธิพลทางแรงโน้มถ่วงมหาศาล ซึ่งเป็นส่วนประกอบส่วนใหญ่ของกาแล็กซี
หลุมดำ: โดยเฉพาะอย่างยิ่ง หลุมดำมวลยวดยิ่ง ที่ใจกลางกาแล็กซีส่วนใหญ่</t>
  </si>
  <si>
    <t>กาแล็กซีแอนโดรเมดา (Andromeda Galaxy หรือ M31) และ เมฆมาเจลแลนใหญ่และเมฆมาเจลแลนเล็ก (Large and Small Magellanic Clouds)</t>
  </si>
  <si>
    <t xml:space="preserve"> มีความแตกต่างกันที่ ความแป้น (Ellipticity) หรือ ความรี ของรูปร่าง</t>
  </si>
  <si>
    <t>จานกาแล็กซี (Galactic Disk): เป็นส่วนที่แบนและหมุนวน ประกอบด้วยแขนกังหัน ซึ่งมีดาวฤกษ์อายุน้อย, แก๊ส, และฝุ่นจำนวนมาก ระบบสุริยะของเราตั้งอยู่ในส่วนนี้
ดุมกาแล็กซี (Galactic Bulge): เป็นส่วนโป่งพองทรงกลมหรือรูปคานขนาดใหญ่ที่อยู่ใจกลางกาแล็กซี ประกอบด้วยดาวฤกษ์เก่าแก่จำนวนมากและเชื่อว่ามีหลุมดำมวลยวดยิ่ง (Sagittarius A*) อยู่ที่ใจกลาง
คานกาแล็กซี (Galactic Bar): เป็นโครงสร้างรูปคานที่พาดผ่านดุมกาแล็กซี ซึ่งพบในกาแล็กซีแบบกังหันมีคานอย่างทางช้างเผือก</t>
  </si>
  <si>
    <t>ส่วนของจานกาแล็กซี (Galactic Disk) ของกาแล็กซีทางช้างเผือกเองที่เรามองเห็นจากด้านข้าง</t>
  </si>
  <si>
    <t>นักวิทยาศาสตร์เชื่อว่ากาแล็กซีเกิดขึ้นจากการรวมตัวของกลุ่มแก๊สและฝุ่นละอองจำนวนมาก ภายหลังจากการระเบิดครั้งใหญ่ที่เรียกว่า“บิกแบง”</t>
  </si>
  <si>
    <t>ดาวฤกษ์จะนวนมาก,กระจุกดาว,สสารระหว่างดาว(แก๊สและฝุ่น),เนบิวลา,และที่ว่างระหว่างดาว</t>
  </si>
  <si>
    <t>กาแล็กซีแอนโดรเมดา(Andromeda Galaxy)
กาแล็กซีแมกเจลแลนใหญ่(Large Magellan Cloud)</t>
  </si>
  <si>
    <t>E0:มีลักษณะใกล้เคียงทรงกลมมากที่สุด
E7:มีลักษณะเป็นทรงรีหรือทรงกระบอกที่แบนและยาวกว่า</t>
  </si>
  <si>
    <t>ระนาบกาแช็กซี “(galactic plane) หรือ จานกาแล็กซี“(galactic disk)</t>
  </si>
  <si>
    <t>นักวิทยาศาสตร์เชื่อว่ากาแล็กซี่เกิดขึ้นจากการรวมตัวของกลุ่มแก๊สและฝุ่นละอองจำนวนมาก ภายหลังจากการระเบิดครั้งใหญ่เรียกว่า บิกแบง</t>
  </si>
  <si>
    <t>ดาวฤกษ์จำนวนมาก กระจุกดาว สสารระหว่างดาว(แก๊สและฝุ่น) เนบิวลา และที่ว่างระหว่างดาว</t>
  </si>
  <si>
    <t>กาแล็กซี่แอนโดรเมดาและ กาแล็กซี่แมกเจลแลนใหญ่</t>
  </si>
  <si>
    <t>E0:มีลักษณะใกล้เคียงกับทรงกลมมากที่สุด
E7:มีลักษณะเป็นทรงรีหรือทรงกระบอกที่แบนและยาวกว่า</t>
  </si>
  <si>
    <t>1: นิวเคลียส
2:จาน
3:ฮาโล</t>
  </si>
  <si>
    <t>ระนาบกาแล็กซี่ หรือจานกาแล็กซี่</t>
  </si>
  <si>
    <t>กาแลกซีแมกเจลเลน ใหญ่และกาแลกกซีเเมกเจลเลนเล็ก</t>
  </si>
  <si>
    <t>E0 เป็นทรงลม E7 เป็นทรงรี</t>
  </si>
  <si>
    <t>1. นิวเคลียส 2.จาน
3.ฮาโล</t>
  </si>
  <si>
    <t>เกิดจากการรวมตัวของกลุ่มแก๊สและฝุ่นละอองจำนวนมาก ภายหลังจากการระเบิดครั้งใหญ่ที่เรียกว่าบิกแบง</t>
  </si>
  <si>
    <t>ดาวฤกษ์ กระจุกดาว สสารระหว่างดาว เนบิวลา ที่ว่าง สสารมืด หลุมดำ</t>
  </si>
  <si>
    <t>กาแล็กซีแมกเจลแลนใหญ่และกาแล็กซีแมกเจลแลนเล็ก</t>
  </si>
  <si>
    <t>1 นิวเคลียส
2 จาน 
3 ฮาโล</t>
  </si>
  <si>
    <t>เกิดขึ้นจากการรวมตัวของกลุ่มแก๊สและฝุ่นละอองจำนวนมาก ภายหลังจากการระเบิดครั้งใหญ่</t>
  </si>
  <si>
    <t xml:space="preserve">กาแล็กซีแอนโดรเมดา (Andromeda Galaxy) และ กาแล็กซีแมกเจลแลนใหญ่ </t>
  </si>
  <si>
    <t>ลักษณะของกาแล๊กซี</t>
  </si>
  <si>
    <t>1 นิวเคลียส
2 ระบบสุริยะ
3คุมกาแล็กซี</t>
  </si>
  <si>
    <t>กาแล็กซีแรก (หรือที่เรียกว่า “กาแล็กซียุคต้น”) เชื่อว่าเริ่มก่อตัวขึ้น ประมาณ 300 ล้านถึง 500 ล้านปี หลังจากเกิด บิกแบง (Big Bang)</t>
  </si>
  <si>
    <t xml:space="preserve">	1.	หลังบิกแบง (~13.8 พันล้านปีก่อน)
จักรวาลเริ่มต้นจากภาวะหนาแน่นและร้อนมาก แล้วขยายตัวอย่างรวดเร็ว
	2.	เกิดไฮโดรเจนและฮีเลียม
หลังบิกแบงประมาณ 3 นาที อะตอมเบื้องต้นของไฮโดรเจนและฮีเลียมก่อตัวขึ้น
	3.	ยุคมืดของจักรวาล (Dark Ages)
ช่วงเวลาที่จักรวาลยังไม่มีแสงจากดาวฤกษ์ มีแต่ก๊าซเย็นและมืด
	4.	การยุบตัวของสสาร (Gravitational Collapse)
กลุ่มก๊าซไฮโดรเจนและฮีเลียมเริ่มรวมตัวกันภายใต้แรงโน้มถ่วง เกิดเป็นดาวฤกษ์ดวงแรก
	5.	ดาวฤกษ์รวมตัวเป็นกลุ่ม
ดาวฤกษ์ดวงแรกเริ่มรวมตัวกันเป็นกลุ่ม ทำให้เกิดโครงสร้างที่เป็น ต้นแบบของกาแล็กซี
	6.	การรวมตัวและวิวัฒนาการ
กลุ่มดาวเหล่านี้ชนกันและรวมตัว กลายเป็นกาแล็กซีที่ใหญ่ขึ้น เช่น ทางช้างเผือกในปัจจุบัน
</t>
  </si>
  <si>
    <t>กาแล็กซี = ดาว + ดาวเคราะห์ + ก๊าซ + ฝุ่น + กระจุกดาว + หลุมดำ + สสารมืด + พลังงานต่าง ๆ</t>
  </si>
  <si>
    <t xml:space="preserve">ชื่อกาแล็กซี
มองเห็นได้จาก
ห่างจากโลก (ปีแสง)
แอนดรอมิดา (M31)
ซีกโลกเหนือ
~2,500,000
เมฆแมเจลแลนใหญ่ (LMC)
ซีกโลกใต้
~160,000
เมฆแมเจลแลนเล็ก (SMC)
ซีกโลกใต้
~200,000
</t>
  </si>
  <si>
    <t>E0 = กลมที่สุด, E7 = รี/แบนที่สุด
ทั้งสองเป็นกาแล็กซีทรงรี แต่รูปร่างแตกต่างกันตามระดับความรี</t>
  </si>
  <si>
    <t xml:space="preserve">	1.	แขนกังหัน – บริเวณที่มีดาวฤกษ์ใหม่ ก๊าซ และฝุ่น
	2.	คานกลาง – แถบดาวที่พาดผ่านใจกลางกาแล็กซี
	3.	ฮาโล – บริเวณทรงกลมรอบกาแล็กซี มีดาวเก่าแก่และกระจุกดาว</t>
  </si>
  <si>
    <t>ทางช้างเผือกที่เห็นบนฟ้า = แผ่นจานของกาแล็กซีทางช้างเผือก
(เป็นแนวของดาวและฝุ่นที่เราเห็นจากภายในกาแล็กซี)</t>
  </si>
  <si>
    <t xml:space="preserve">ดาวฤกษ์จำนวนมาก, กระจุกดาว, สสารระหว่างดาว (แก๊สและฝุ่น), เนบิวลา, และที่ว่างระหว่างดาว
</t>
  </si>
  <si>
    <t>กาแล็กซีแอน โดรเมดา (Andromeda Galaxy) และ
กาแล็กซีแมกเจลแลนใหญ่ (Large Magellanic Cloud)</t>
  </si>
  <si>
    <t>ระนาบกาแล็กซี" (galactic plane) หรือ "จานกาแล็กซี"
(galactic disk)</t>
  </si>
  <si>
    <t>กาแล็กซีเกิดจากการรวมตัวของก๊าซและฝุ่นในเอกภพยุคแรก</t>
  </si>
  <si>
    <t>ภายในกาแล็กซีมีดาวฤกษ์ ดาวเคราะห์ เนบิวลา ก๊าซ ฝุ่น หลุมดำ สสารมืด และระบบสุริยะต่าง ๆ รวมกันอยู่ภายใต้แรงโน้มถ่วงเดียวกัน</t>
  </si>
  <si>
    <t>นอกจากทางช้างเผือก นักเรียนอาจเห็นกาแล็กซีแอนดรอมิดา, เมฆแมเจลแลนใหญ่ และเมฆแมเจลแลนเล็กได้ด้วยตาเปล่าในคืนที่มืดและฟ้าเปิด โดยเฉพาะจากพื้นที่ไม่มีแสงรบกวน</t>
  </si>
  <si>
    <t>ระดับความรีของรูปทรง โดย E0 คือรีน้อยที่สุด (เกือบกลม) ส่วน E7 รีมากที่สุดในกลุ่มกาแล็กซีรี</t>
  </si>
  <si>
    <t xml:space="preserve">	1.	คานกลาง – ส่วนแท่งตรงกลางกาแล็กซี
	2.	ศูนย์กลางกาแล็กซี – บริเวณกลมตรงกลาง มีดาวหนาแน่นและหลุมดำ
	3.	แขนกังหัน – ส่วนเกลียวที่มีดาวอ่อนและกำเนิดดาวใหม่</t>
  </si>
  <si>
    <t>ทางช้างเผือกที่เห็นคือ แผ่นดิสก์ (disk) ของกาแล็กซีทางช้างเผือก</t>
  </si>
  <si>
    <t>หลังจากบิกเเบงประมาณ1000ล้านปี</t>
  </si>
  <si>
    <t>หลังจากเกิดบิกเเบงมีการรวมตัวกันของของชนกาเเล็กซีน้อยๆ</t>
  </si>
  <si>
    <t>ประกอบจากดาวฤกษ์จำนวนมาก เนบิวลาเเละสสารระหว่างดาว</t>
  </si>
  <si>
    <t>กาเเล็กซีรี กาเเล็กซีกังหัน กาเเล็กซีลูกสะบ้าหรือกาเเล็กซีเลนส์</t>
  </si>
  <si>
    <t>E0มีรูปร่างรีน้อย(วงกลม)สุดส่วนE7มีความรีมากสุด</t>
  </si>
  <si>
    <t>1.นิวเคลียส์2.จาน3.ฮาโล</t>
  </si>
  <si>
    <t>โครงสร้างส่วนจาน</t>
  </si>
  <si>
    <t>1000ล้านปีหลังเกิดจากบิ๊กแบง</t>
  </si>
  <si>
    <t>นักวิทยาศาสตร์เชื่อว่ากาแล็กซีเกิดขึ้นหลังจากการระเบิดครั้งใหญ่ (Big Bang) ประมาณ 1,000 ล้านปี. โดยเชื่อว่าเกิดจากการรวมตัวกันของอะตอมของธาตุไฮโดรเจนและธุาตฮีเลียมรวมตัวกันด้วยแรงโน้มถ่วงเกิดเป็นเนบิวล่ารุ่นแรกที่จะก่อกําเนิดเป็นดาวฤกษ์และกาแล็กซีรุ่นแรก</t>
  </si>
  <si>
    <t>ดุมกาแล็กซี่ ระบบสุริยะ นิวเคลียส ฮาโล จาน ดาวฤกษ์ ดาวเคราะห์  สสารระหว่างดาวแก๊สและฝุ่น</t>
  </si>
  <si>
    <t>E0 เป็นกาแล็กซีทรงรีที่ค่อนข้างกลม ในขณะที่ E7 เป็นกาแล็กซีทรงรีที่เรียวยาวมากที่สุด</t>
  </si>
  <si>
    <t>1. นิวเคลียส 2.จาน 3.ระบบสุริยะ</t>
  </si>
  <si>
    <t>กังหันและบริเวณใจกลาง</t>
  </si>
  <si>
    <t xml:space="preserve">กาแล็กซีแรกก่อตัวประมาณ 300–500 ล้านปีหลังจากเกิดบิกแบง </t>
  </si>
  <si>
    <t xml:space="preserve">กาแล็กซีเกิดจากกลุ่มก๊าซไฮโดรเจนและฮีเลียมที่รวมตัวกันด้วยแรงโน้มถ่วง
	•	กลุ่มก๊าซนี้ยุบตัวจนเกิดดาว และดาวเหล่านั้นรวมตัวกันเป็นกลุ่มดาว
	•	กลุ่มดาวหลายกลุ่มรวมกันกลายเป็นกาแล็กซี่	มีสสารมืดช่วยควบคุมการรวมตัวนี้ให้เกิดขึ้นได้
</t>
  </si>
  <si>
    <t xml:space="preserve">ดาว – กระจุกดาว –  ก๊าซ/ฝุ่น –  ดาวเคราะห์ – หลุมดำ – สสารมืด
</t>
  </si>
  <si>
    <t>ถ้าอยู่ในประเทศไทยซึ่งอยู่ในซีกโลกเหนือสามารถมองเห็นกาแล็กซีแอนโดรเมดา ได้เพียงกาแล็กซีเดียวจากโลกด้วยตาเปล่า
โดยจะเห็นได้ในช่วง ปลายฝนต้นหนาว (กันยายน–กุมภาพันธ์) ช่วงฟ้ามืดสนิท</t>
  </si>
  <si>
    <t xml:space="preserve">	E0 → กลมที่สุดในกลุ่มกาแล็กซีรี
	E7 → รีที่สุดในกลุ่มกาแล็กซีรี</t>
  </si>
  <si>
    <t>หมายเลข 1: ศูนย์กลางกาแล็กซี (Galactic Bulge)
หมายเลข 2: แผ่นจานกาแล็กซี (Galactic Disk)
หมายเลข 3: ฮาโล (Galactic Halo)</t>
  </si>
  <si>
    <t>ทางช้างเผือกที่เห็นบนฟ้าคือ ส่วนของแผ่นจานกาแล็กซี ซึ่งเต็มไปด้วยดาว ก๊าซ และฝุ่น ที่เราเห็นจากด้านในของกาแล็กซีเอง</t>
  </si>
  <si>
    <t>กาแล็กซีเกิดหลังบิกแบงประมาณ 1000 ล้านปี</t>
  </si>
  <si>
    <t>กำเนิดมาจากบิกแบง ทำให้เกิดสารต่างๆ มารามตัวกัน</t>
  </si>
  <si>
    <t>ดาวฤกษ์ แก๊สฝุ่น เนบิวลา</t>
  </si>
  <si>
    <t>แมเจลแลนใหญ่ แมเจลเลนเล็ก แอนดรอเมดา</t>
  </si>
  <si>
    <t>E0 มีลักษณะกลม E7 มีลักษณะเป็นรี</t>
  </si>
  <si>
    <t>1. ดุมกาแล็กซี
2.จาน
3. ฮาโล</t>
  </si>
  <si>
    <t>น.ส. กัญญาวัชร รื่นอารมย์</t>
  </si>
  <si>
    <t xml:space="preserve">ประมาณ 330-600 ล้านปีหลังบิกแบง
</t>
  </si>
  <si>
    <t>เกิดจากการรวมตัวของก๊าซ ฝุ่น และสสารมืดภายใต้แรงโน้มถ่วงหลังบิกแบง</t>
  </si>
  <si>
    <t xml:space="preserve">ประกอบด้วยดาวฤกษ์ ก๊าซ ฝุ่นละออง และสสารมืด รวมถึงหลุมดำมวลยวดยิ่งที่ใจกลางกาแล็กซีขนาดใหญ่
</t>
  </si>
  <si>
    <t xml:space="preserve">กาแล็กซีแมกเจลแลนใหญ่, กาแล็กซีแมกเจลแลนเล็ก และกาแล็กซีแอนโดรเมดา
</t>
  </si>
  <si>
    <t>กาแล็กซีรีประเภท E0 คือกาแล็กซีที่มีรูปร่างกลมที่สุด ส่วน E7 คือกาแล็กซีที่มีรูปร่างรียาวหรือแบนที่สุดในจำพวกกาแล็กซีรี</t>
  </si>
  <si>
    <t>1.ดุมกาแล็กซี
2.จานกาแล็กซี
3.ฮาโล</t>
  </si>
  <si>
    <t>ประมาณ 1,000 ล้านปี หลังจากการเกิดบิกแบง</t>
  </si>
  <si>
    <t>กาแล็กซีเกิดจากการรวมตัวของก๊าซหลังบิกแบง ด้วยแรงโน้มถ่วง</t>
  </si>
  <si>
    <t xml:space="preserve">ดาวฤกษ์, ดาวเคราะห์, ก๊าซ, ฝุ่น, เนบิวลา, หลุมดำ, สสารมืด
</t>
  </si>
  <si>
    <t xml:space="preserve">แอนโดรเมดา, แมกเจลแลนใหญ่, แมกเจลแลนเล็ก
</t>
  </si>
  <si>
    <t>กาแล็กซีรีประเภท E0 มีรูปร่างกลมเกือบสมบูรณ์
ส่วน E7 มีรูปร่างรีมาก คล้ายวงรียาว
ยิ่งเลขมาก → กาแล็กซียิ่ง แบนและยืดมากขึ้น</t>
  </si>
  <si>
    <t xml:space="preserve">ส่วนหนึ่งของแขนกังหันในแนวระนาบของกาแล็กซี
</t>
  </si>
  <si>
    <t>กาแล็กซีแรกเกิดขึ้นราว 300–400 ล้านปีหลังบิกแบง
เป็นช่วงที่จักรวาลเริ่มมีโครงสร้างขนาดใหญ่จากแรงโน้มถ่วง และมีดาวฤกษ์ดวงแรกก่อตัวขึ้น</t>
  </si>
  <si>
    <t>แรงโน้มถ่วง → ดึง ก๊าซไฮโดรเจน → เกิด ดาวฤกษ์ → รวมกันเป็น กาแล็กซี</t>
  </si>
  <si>
    <t>กาแล็กซีประกอบด้วย ดาวฤกษ์, ระบบดาว, เนบิวลา, กระจุกดาว, หลุมดำ, ก๊าซ/ฝุ่น, และ สสารมืด</t>
  </si>
  <si>
    <t>แอนโดรเมดา (Andromeda Galaxy) — มองเห็นได้ในซีกโลกเหนือ
แมกเจลแลนใหญ่ (LMC) — มองเห็นได้ในซีกโลกใต้
แมกเจลแลนเล็ก (SMC) — มองเห็นได้ในซีกโลกใต้</t>
  </si>
  <si>
    <t xml:space="preserve">กาแล็กซีชนิด E0:
เป็นกาแล็กซีรีที่มีรูปร่างเกือบกลมที่สุด โดยมีความรีน้อยที่สุด (ค่าความรีเป็น 0)
กาแล็กซีชนิด E7:
เป็นกาแล็กซีรีที่มีรูปร่างรีมากที่สุด โดยมีความรีสูงสุด (ค่าความรีเป็น 7)
</t>
  </si>
  <si>
    <t>1. จานกาแล็กซี (Galactic Disk):
เป็นส่วนแบนราบที่มีแขนกังหัน (Spiral Arms) ประกอบด้วยดาวฤกษ์อายุน้อย, แก๊ส, และฝุ่น
2. ดุมกาแล็กซี (Galactic Bulge):
เป็นส่วนกลางที่โป่งพองออกมารอบศูนย์กลางกาแล็กซี ประกอบด้วยดาวฤกษ์อายุมากและหลุมดำมวลยวดยิ่ง (Supermassive Black Hole)
3. รัศมีกาแล็กซี (Galactic Halo):
เป็นส่วนทรงกลมขนาดใหญ่ที่ห่อหุ้มจานและดุมกาแล็กซีไว้ ประกอบด้วยกระจุกดาวทรงกลม (Globular Clusters) และสสารมืด (Dark Matter)</t>
  </si>
  <si>
    <t xml:space="preserve">เป็นส่วนของ "จานกาแล็กซี" (galactic disk) </t>
  </si>
  <si>
    <t>เกิดขึ้นจากการรวมตัวของกลุ่มแก๊สและฝุ่นละอองจำนวนมาก หลังจากการเกิดบิกแบง (Big Bang) ประมาณ 1,000 ล้านปี โดยแรงโน้มถ่วงเป็นตัวดึงดูดให้กลุ่มแก๊สเหล่านี้รวมตัวกันเป็นก้อน และก่อตัวเป็นดวงดาวมากมาย ซึ่งรวมกันเป็นกาแล็กซี</t>
  </si>
  <si>
    <t>ดาวฤกษ์, กระจุกดาว, เนบิวลา, สสารระหว่างดาว (แก๊สและฝุ่นธุลี), และหลุมดำ</t>
  </si>
  <si>
    <t>กาแล็กซีแอนโดรเมดา (Andromeda Galaxy) และกาแล็กซีเมฆแมกเจลแลนใหญ่ (Large Magellanic Cloud) กับกาแล็กซีเมฆแมกเจลแลนเล็ก (Small Magellanic Cloud)</t>
  </si>
  <si>
    <t>E0 เป็นกาแล็กซีที่มีรูปร่างเกือบกลม ในขณะที่ E7 เป็นกาแล็กซีที่มีรูปร่างรีมากที่สุด ยิ่งตัวเลขสูง ความรีก็จะยิ่งมากขึ้น</t>
  </si>
  <si>
    <t>ส่วนจาน (disk), ส่วนโป่ง (bulge), และส่วนฮาโล (halo)</t>
  </si>
  <si>
    <t>"จานกาแล็กซี" (disk) และ "แขนกังหัน" (spiral arms)</t>
  </si>
  <si>
    <t>กลุ่มก๊าสและฝุ่นในเอกภพรวมกันเป็นเนบิวลารุ่นแรกและต่อมาเป็นกาเล็กซี่</t>
  </si>
  <si>
    <t>ดาวฤกษ์ กระจุกดาว ก๊าสและฝุ่น สสารมืด หลุมดำ</t>
  </si>
  <si>
    <t>กาแล็กซี่แอนโดรเมด้าและกาแล็กซี่แมกเจลแลนใหญ่กับแมกเจลแลนเล็ก</t>
  </si>
  <si>
    <t>E0 มีความรีน้อยสุด E7 มีความรีมากสุด</t>
  </si>
  <si>
    <t>น.ส. ชนิกานต์ บุญเลี่ยม</t>
  </si>
  <si>
    <t>300 - 500 ล้านปี</t>
  </si>
  <si>
    <t>กาแล็กซีกำเนิดขึ้นจากกระบวนการรวมตัวของก๊าซและฝุ่นภายใต้แรงโน้มถ่วง ภายหลังจากเกิดบิกแบง</t>
  </si>
  <si>
    <t>ดาวฤกษ์, ก๊าซและฝุ่น, กระจุกดาว, สสารมืด, หลุมดำมวลยิ่งยวด</t>
  </si>
  <si>
    <t>กาแล็กซีอันโดรเมดาและ กาแล็กซีคนแบกงู</t>
  </si>
  <si>
    <t>กาแล็กซีรีประเภท E0 มีลักษณะทรงกลมมากที่สุด ในขณะที่ประเภท E7 มีรูปร่างรีมากที่สุด</t>
  </si>
  <si>
    <t>1. แขนเกลียว (Spiral Arm):
เป็นส่วนที่มีดาวฤกษ์ ก๊าซ และฝุ่นหนาแน่น มีการกำเนิดดาวใหม่จำนวนมาก
2. บัลจ์ (Bulge):
ศูนย์กลางของกาแล็กซี มีดาวฤกษ์อายุมากและหลุมดำมวลยิ่งยวดอยู่
3. ฮาโล (Halo):
บริเวณรอบนอกของกาแล็กซี ประกอบด้วยกระจุกดาวทรงกลมและสสารมืด</t>
  </si>
  <si>
    <t>แขนเกลียวของกาแล็กซีทางช้างเผือก</t>
  </si>
  <si>
    <t>300-400ล้านปีหลังเกิดบิกแบง</t>
  </si>
  <si>
    <t>เพราะทฤษฎีบิกแบง</t>
  </si>
  <si>
    <t>ดาวฤกษ์หลายแสนล้านดวงและวัตถุอื่นๆ เช่น เนบิวล่า และสสารระหว่างดาว</t>
  </si>
  <si>
    <t>กาแล็กซีประเภทE0มีลักษณะกลมมากE7มีลักษณะรีมากที่สุดในกลุ่มกาแล็กซีวงรี</t>
  </si>
  <si>
    <t>ประมาณ 300-500 ล้านปี</t>
  </si>
  <si>
    <t>galaxy เกิดจากแรงโน้มถ่วงที่ดึงก๊าซและสสารมืดให้รวมตัวกันหลังบิกแบงไม่กี่ร้อยล้านปี</t>
  </si>
  <si>
    <t>ดาวฤกษ์ ก๊าซและฝุ่น สสารมืด หลุมดำมวลยิ่งยวด</t>
  </si>
  <si>
    <t xml:space="preserve">galaxy andromeda
galaxy เมฆแมกเจลแลนใหญ่
galaxy เมฆแม่กเจลแลนเล็ก
</t>
  </si>
  <si>
    <t>E0galaxy วงรีมีรูปร่างกลมเกือบสมบูรณ์
E7galaxy วงรีที่ยืดลีและแบนมากที่สุดในกลุ่มกาแล็กซี่ประเภทวงรี</t>
  </si>
  <si>
    <t>1.นิวเคลียส=บริเวณแก่นมีดาวฤกษ์หนาแน่นมากที่สุด
2.จาน=บริเวณที่แบ่งออกเป็นระนาบประกอบด้วยฝุ่นและแก๊ส มีแขนหมุนเป็นเกลียวรอบแกน galaxy
3.เฮโล=ทรงกลมที่ล้อมรอบส่วนจานกาแล็กซี่ ปราศจากจากฝุ่นและแก๊สซึ่งจะพบแต่ดาวฤกษ์อายุมาก</t>
  </si>
  <si>
    <t>แผ่นดิสก์กาแล็คซี่</t>
  </si>
  <si>
    <t>กลุ่มก๊าซและฝุ่นในเอกภพที่รวมตัวกันหลังจากเหตุการณ์บิ๊กแบง</t>
  </si>
  <si>
    <t>ดาวฤกษ์จำนวนมหาศาล, กระจุกดาว, สสารระหว่างดาว</t>
  </si>
  <si>
    <t>ลักษณะE0มีความกลมเกือบกลม E7รีมากและแบนยาว</t>
  </si>
  <si>
    <t xml:space="preserve">1ศุนย์กลางกาเเล็กซี
2จาน
3กระจุกดางทรงกลม
</t>
  </si>
  <si>
    <t xml:space="preserve">แขนกังหัน ฝุ่น ก๊าส </t>
  </si>
  <si>
    <t>น.ส. อภิญญา สมุทรผ่อง</t>
  </si>
  <si>
    <t xml:space="preserve">กาแล็กซีแรกเริ่มก่อตัวขึ้นในช่วงเวลาประมาณ 200-400 ล้านปี </t>
  </si>
  <si>
    <t>เกิดขึ้นจากกลุ่มก๊าซและฝุ่นในเอกภพที่รวมตัวกันหลังจากเหตุการณ์บิ๊กแบง ประมาณ 1,000 ล้านปี</t>
  </si>
  <si>
    <t>ดาวฤกษ์, กระจุกดาว, สสารระหว่างดาว , เนบิวลา และที่ว่างระหว่างดาว</t>
  </si>
  <si>
    <t>กาแล็กซีแอนโดรเมดา  ได้ด้วยตาเปล่า หากท้องฟ้ามืดสนิทและปราศจากแสงรบกวน</t>
  </si>
  <si>
    <t xml:space="preserve"> * ภาพที่ให้มาแสดงให้เห็น E0 เป็นทรงกลมสีเหลืองอยู่ทางซ้ายสุดอย่างชัดเจน
   * ส่วน E7 แสดงเป็นวงรีที่ถูกบีบหรือยาวออกมามาก ซึ่งอยู่ถัดไปตามลำดับจาก E0</t>
  </si>
  <si>
    <t xml:space="preserve">1จุดศูนย์กลาง
2 จาน ส่วนแบนออกเป็ยระนาบ
3 ฮาโล </t>
  </si>
  <si>
    <t>ระนาบ</t>
  </si>
  <si>
    <t>1พันล้านปีหลังจากเกิดบิกแบง</t>
  </si>
  <si>
    <t>เกิดจากการรวมตัวของกลุ่มแก๊สและฝุ่นต่างๆ</t>
  </si>
  <si>
    <t>ดาวฤกษ์ ดาวเคราะห์ ดาวหาง อุกกาบาต ฝุ่นละออง แก๊สในอวกาศ</t>
  </si>
  <si>
    <t>1.นิวเคลียส 2.จาน 3. เฮโล</t>
  </si>
  <si>
    <t>เกิดขึ้นจากกลุ่มก๊าซและฝุ่นในเอกภพที่รวมตัวกันหลังจากเหตุการณ์บิ๊กแบง (Big Bang) ประมาณ 1,000 ล้านปี</t>
  </si>
  <si>
    <t>ดาวฤกษ์, กระจุกดาว, สสารระหว่างดาว (แก๊สและฝุ่น), เนบิวลา และที่ว่างระหว่างดาว</t>
  </si>
  <si>
    <t>E0 คือกาแล็กซีทรงรีที่ค่อนข้างกลมที่สุด ในขณะที่ E7 คือกาแล็กซีทรงรีที่มีลักษณะแบนและเรียวยาวที่สุด</t>
  </si>
  <si>
    <t>กาแล็กซีเกิดจากก๊าซและฝุ่นในเอกภพยุคแรก รวมตัวกันด้วยแรงโน้มถ่วง แล้วค่อย ๆ ก่อตัวเป็นดาวและรวมกันเป็นกาแล็กซี</t>
  </si>
  <si>
    <t>ภายในกาแล็กซีประกอบด้วยดาวฤกษ์ ดาวเคราะห์ เนบิวลา กระจุกดาว หลุมดำมวลยิ่งยวด สสารมืด และรังสีหรือพลังงาน</t>
  </si>
  <si>
    <t>นอกจากกาแล็กซีทางช้างเผือก นักเรียนสามารถมองเห็น กาแล็กซีแอนดรอเมดา ได้ด้วยตาเปล่าในคืนที่ฟ้ามืดและไม่มีแสงรบกวน</t>
  </si>
  <si>
    <t>กาแล็กซีปกติ กับ กาแล็กซีรี</t>
  </si>
  <si>
    <t>กาแล็กซีแรกเริ่มก่อตัวขึ้นภายในเวลาไม่กี่ร้อยล้านปีหลังจากเหตุการณ์บิกแบง</t>
  </si>
  <si>
    <t>1. การรวมตัวของสสาร:
หลังบิกแบง เอกภพขยายตัวและสสารแผ่กระจายออกไป แต่แรงโน้มถ่วงได้ดึงดูดสสารเหล่านี้ให้รวมตัวกันเป็นกลุ่มก้อนที่มีความหนาแน่นสูง.
2. การก่อตัวของดาวฤกษ์และกาแล็กซี:
กลุ่มก้อนสสารที่มีแรงโน้มถ่วงมากพอจะดึงดูดสสารเข้ามาเพิ่มขึ้นเรื่อยๆ และวิวัฒนาการไปสู่การก่อตัวของดาวฤกษ์และกาแล็กซีต่างๆ.</t>
  </si>
  <si>
    <t xml:space="preserve">1. ดาวฤกษ์:
ดาวฤกษ์จำนวนมหาศาลที่รวมตัวกันอยู่ด้วยแรงโน้มถ่วง 
2. สสารระหว่างดาว:
ประกอบด้วยแก๊สและฝุ่นธุลีที่อยู่ระหว่างดวงดาว 
3. เนบิวลา:
กลุ่มเมฆหมอกของแก๊สและฝุ่นธุลีในอวกาศ 
4. กระจุกดาว:
กลุ่มดาวจำนวนมากที่อยู่รวมกัน เช่น กระจุกดาวทรงกลมและกระจุกดาวเปิด 
5. หลุมดำมวลยวดยิ่ง:
กาแล็กซีขนาดใหญ่ส่วนใหญ่มีหลุมดำมวลยวดยิ่งอยู่ที่ใจกลาง </t>
  </si>
  <si>
    <t>1. กาแล็กซีแอนโดรเมดา (Andromeda Galaxy):
เป็นกาแล็กซีขนาดใหญ่ที่อยู่ใกล้กาแล็กซีทางช้างเผือกมากที่สุด สามารถมองเห็นเป็นฝ้าจางๆ บนท้องฟ้าในคืนที่มืดมิด
2. กาแล็กซีแมกเจลแลนใหญ่ (Large Magellanic Cloud - LMC):
เป็นกาแล็กซีแคระที่โคจรรอบกาแล็กซีทางช้างเผือก มองเห็นได้ชัดเจนในซีกโลกใต้
3. กาแล็กซีแมกเจลแลนเล็ก (Small Magellanic Cloud - SMC):
เป็นกาแล็กซีแคระอีกแห่งหนึ่งที่โคจรรอบกาแล็กซีทางช้างเผือกเช่นกัน และมองเห็นได้ชัดเจนในซีกโลกใต้</t>
  </si>
  <si>
    <t xml:space="preserve">กาแล็กซีทรงรีจะถูกจำแนกด้วยตัวอักษร E ตามด้วยตัวเลข 0 ถึง 7 ซึ่งบ่งบอกถึงระดับความรีของกาแล็กซี โดยที่ตัวเลขยิ่งสูง กาแล็กซีก็จะยิ่งมีความรีมากขึ้น </t>
  </si>
  <si>
    <t xml:space="preserve">1: แขนกังหัน (Spiral Arm)
กาแล็กซีทางช้างเผือกเป็นกาแล็กซีแบบกังหันมีคาน (Barred Spiral Galaxy) ที่มีแขนกังหันยื่นออกมาจากส่วนคานกลาง แขนเหล่านี้ประกอบด้วยดาวฤกษ์อายุน้อย แก๊ส และฝุ่นจำนวนมาก. 
2: จานกาแล็กซี (Galactic Disk)
เป็นส่วนแบนราบของกาแล็กซีที่ประกอบด้วยดาวฤกษ์ส่วนใหญ่ รวมถึงระบบสุริยะของเราด้วย จานกาแล็กซีมีความหนาไม่มากและมีการหมุนรอบศูนย์กลางกาแล็กซี. 
3: ส่วนโป่งตรงกลาง (Galactic Bulge)
เป็นส่วนที่หนาและสว่างที่สุดของกาแล็กซี ตั้งอยู่ตรงกลางของกาแล็กซีและประกอบด้วยดาวฤกษ์เก่าแก่จำนวนมาก. </t>
  </si>
  <si>
    <t>เส้นศูนย์สูตร</t>
  </si>
  <si>
    <t>นักวิทยาศาสตร์เชื่อว่ากาแล็กซีเกิดจากกลุ่มก๊าซและฝุ่นในเอกภพยุคแรกที่รวมตัวกันภายใต้แรงโน้มถ่วง จนเกิดการรวมตัวของสสารกลายเป็นดาวฤกษ์และระบบดาว และก่อตัวเป็นกาแล็กซี</t>
  </si>
  <si>
    <t>ประกอบด้วยดาวฤกษ์ ดาวเคราะห์ เนบิวลา กลุ่มก๊าซ ฝุ่นจักรวาล หลุมดำ และระบบดาวต่าง ๆ</t>
  </si>
  <si>
    <t xml:space="preserve">กาแล็กซีแอนโดรเมดา (Andromeda Galaxy) </t>
  </si>
  <si>
    <t>ความแตกต่างอยู่ที่รูปร่าง กาแล็กซีประเภท E0 มีรูปร่างเกือบกลม ในขณะที่ E7 มีรูปร่างแบนรีมากกว่า</t>
  </si>
  <si>
    <t>1)ใจกลางกาแล็กซี — เป็นบริเวณที่มีความหนาแน่นของดาวสูง มีหลุมดำมวลยิ่งยวดอยู่ตรงกลาง
2)แขนกังหัน (Spiral Arms) — เป็นบริเวณที่มีการก่อตัวของดาวฤกษ์ใหม่จำนวนมาก
3)ฮาโล (Halo) — เป็นบริเวณที่ล้อมรอบกาแล็กซี ประกอบด้วยดาวฤกษ์เก่าและกระจุกดาวทรงกลม</t>
  </si>
  <si>
    <t>นายปริทัศน์ เกียรติเดชาวิทย์</t>
  </si>
  <si>
    <t>1000ล้านปีหลังจากบิ้กเเบง</t>
  </si>
  <si>
    <t>นักวิทยาศาสตร์เชื่อว่า หลังจากบิกแบง เกิดความไม่สม่ำเสมอเล็กน้อยในความหนาแน่นของเอกภพ แรงโน้มถ่วงดึงแก๊สไฮโดรเจนและฮีเลียมในบริเวณเหล่านั้นมารวมกัน</t>
  </si>
  <si>
    <t>ดาวฤกษ์ ดาวเคราะห์ เนบิวลา และหลุมดำ</t>
  </si>
  <si>
    <t>กาแล็กซีแอนดรอเมดา และ กาแล็กซีสามเหลี่ยม</t>
  </si>
  <si>
    <t>E0 แทบเป็นทรงกลม E7มีความเป็นรีมาก</t>
  </si>
  <si>
    <t>1.เป็นใจกลางกาแล็กซี
2.เป็นแขนกังหัน
3.ฮาโล</t>
  </si>
  <si>
    <t>ส่วนแขนกังหัน</t>
  </si>
  <si>
    <t>300ล้านหลังบิกแบง</t>
  </si>
  <si>
    <t>การยุบตัวของก๊าซและฝุ่น</t>
  </si>
  <si>
    <t>ดาวฤกษ์ เนบิวลา กระจุกดาว ระบบสุริยะ ดาวเคราะห์ ก๊าซและฝุ่น หลุมดำ</t>
  </si>
  <si>
    <t>แอนดรอเมดา</t>
  </si>
  <si>
    <t>E0 ทรงกลม E7 วงรี</t>
  </si>
  <si>
    <t>1000ล้านปีหลังจากบิกแบง</t>
  </si>
  <si>
    <t>การรวมตัวกันของอะตอมไฮโดรเจนและอะตอมของฮีเลียม</t>
  </si>
  <si>
    <t>ดาวฤกษ์ ดาวเคราะห์ เนบิวลา หลุมดำ</t>
  </si>
  <si>
    <t>E0จะมีลักษณะรีน้อย E7มีลักษณะรีที่สุด</t>
  </si>
  <si>
    <t>ประมาณ 1 พันล้านปีหลังจากเหตุการณ์บิ๊กแบง</t>
  </si>
  <si>
    <t>ดาวฤกษ์จำนวนมาก, กระจุกดาว, เนบิวลา, สสารระหว่างดาว (แก๊สและฝุ่น), และสสารมืด</t>
  </si>
  <si>
    <t>กาแล็กซี E0 มีลักษณะเกือบกลม ในขณะที่กาแล็กซี E7 มีลักษณะรีหรือยาวมากที่สุดในบรรดากาแล็กซีทรงรีทั้งหมด</t>
  </si>
  <si>
    <t>1. ดวงอาทิตย์
2.ดวงดาว
3.นอกกาแล็กซี</t>
  </si>
  <si>
    <t>13.8พันล้านปีก่อน</t>
  </si>
  <si>
    <t>เมฆก๊าซฝุ่นรวมตัวกัน</t>
  </si>
  <si>
    <t>ดาวฤกษ์ ระบบดาว ก๊าซและฝุ่น กระจุกดาว  หลุมดำ สสาร รังสี</t>
  </si>
  <si>
    <t xml:space="preserve">แอนดรอเมดา 
เมฆแมเจนแลนใหญ่/เล็ก
กาแล็คซี่สามเหลี่ยม
</t>
  </si>
  <si>
    <t>กลมกับรี</t>
  </si>
  <si>
    <t>1.จุดศูนย์กลาง
2.จาน/แขน/วงแหวน
3.ฮาโล</t>
  </si>
  <si>
    <t>300-500หลังจากเกิดบิ้กแบง</t>
  </si>
  <si>
    <t>เกิดจากการกระจายตัวของสสารในเอกภพยุคแรก</t>
  </si>
  <si>
    <t>ดาวฤกษ์ ก๊าซและฝุ่นอวกาศ ดาวเคราะห์ต่างๆ</t>
  </si>
  <si>
    <t>เห็น กาแล็กซี่อินโดรเมดา และ แมกเจลแลน</t>
  </si>
  <si>
    <t>E0มีลักษณะกลมมน แต่E7 มีลักษณะเป็นวงรี</t>
  </si>
  <si>
    <t>1จานกาแล็กซี่ 2ดุมกาแล็กซี่ 3.รัศมีกาแล็กซี่</t>
  </si>
  <si>
    <t>กาแล็กซีแรกเกิดขึ้นประมาณ 1 พันล้านปีหลังจากการเกิดบิกแบง</t>
  </si>
  <si>
    <t>ดาวฤกษ์จำนวนมาก, กระจุกดาว, เนบิวลา, สสารระหว่างดาว , แก็ส ฝุ่นและสสารมืด</t>
  </si>
  <si>
    <t>กาแล็กซีแอนโดรเมดาเห็นด้วยตาปล่าว</t>
  </si>
  <si>
    <t xml:space="preserve">E0 เป็นกาแล็กซีทรงรีที่มีรูปร่างเกือบกลม ในขณะที่ E7 เป็นกาแล็กซีทรงรีที่มีรูปร่างรีมากที่สุด </t>
  </si>
  <si>
    <t xml:space="preserve">        1.	แกนกลางกาแล็กซี
	2.	จานกาแล็กซี
	3.	แขนกังหัน</t>
  </si>
  <si>
    <t>คือส่วนของ จานกาแล็กซี</t>
  </si>
  <si>
    <t>300ล้านถึง500ล้านปีหลังจากเกิดบิกแบง</t>
  </si>
  <si>
    <t>กระบวนการรวมตัวกันของสสารภายหลังจากบิกแบง</t>
  </si>
  <si>
    <t xml:space="preserve">ดาวฤกษ์ กระจุกดาว ระบบสุริยะ เมฆก๊าซและฝุ่น เนบิวลา หลุมดำ ดาวแคระ อุกกาบาต </t>
  </si>
  <si>
    <t>เมฆเมเจลแลนใหญ่ เมฆเมเจลแลนเล็ก แอนดรอเมดา</t>
  </si>
  <si>
    <t>E0กลมที่สุด แกนสั้นและยาวใกล้เคียงกัน
E7รีที่สุด แกนยาวมากกว่าแกนสั้นชัดเจน</t>
  </si>
  <si>
    <t>1=นิวเคลียส เป็นบริเวณที่มีความหนาแน่นของดาวฤกษ์มาก
2=จาน บริเวณที่แบนออกเป็นระนาบ ประกอบด้วยฝุ่นและแก๊สในกาแลกซีหมุนวน
3=ฮาโล อาณาเขตทรงกลมที่ล้อมรอบส่วนของจานกาแล็กซี</t>
  </si>
  <si>
    <t>ส่วนที่สว่างเป็นแนวยาวพาดผ่านท้องฟ้า เกิดจากแสงของดาวฤกษ์และฝุ่นแก๊ส</t>
  </si>
  <si>
    <t>น.สกนกกาญจน์ วงษ์กรณ์</t>
  </si>
  <si>
    <t>ช่วงประมาณ 1,000 ล้านปี</t>
  </si>
  <si>
    <t>สันนิษฐานว่ากาแล็กซีถือกำเนิดขึ้นจากการรวมตัวกันของก๊าซและฝุ่นในเอกภพภายใต้แรงโน้มถ่วง ก๊าซและฝุ่นเหล่านี้รวมตัวกันเป็นก้อนเมฆขนาดใหญ่ที่ยุบตัวลงและเริ่มหมุนตัว ก่อให้เกิดดาวฤกษ์และโครงสร้างกาแล็กซี</t>
  </si>
  <si>
    <t>ภายในกาแล็กซีประกอบด้วยดาวฤกษ์จำนวนมหาศาล, ระบบสุริยะ, กลุ่มดาวฤกษ์, เนบิวลา, สสารมืด, และพลังงานมืด</t>
  </si>
  <si>
    <t>กาแล็กซีประเภท E0 เป็นกาแล็กซีรีที่มีรูปร่างเกือบกลมสนิท มีความรีน้อยที่สุด ในขณะที่กาแล็กซีประเภท E7 เป็นกาแล็กซีรีที่มีรูปร่างรีมากที่สุด มีความรีสูงที่สุด โดยกาแล็กซีรีเหล่านี้จัดอยู่ในลำดับฮับเบิลของกาแล็กซีตามความรีของรูปร่าง</t>
  </si>
  <si>
    <t>1พันล้านปีหลังจากเกิดบิกเเบง</t>
  </si>
  <si>
    <t>เกิดจากการรวมตัวของกลุ่มก๊าซเเละฝุ่นในเอกภพหลังจากเกิดบิกเเบง</t>
  </si>
  <si>
    <t>ดาวฤกษ์ ก๊าซฝุ่นต่างๆ</t>
  </si>
  <si>
    <t>กาเเล็กซีเเอนโดรเมดา</t>
  </si>
  <si>
    <t>E0 กลมที่สุด
E7 รีเเละเเบนมากที่สุด</t>
  </si>
  <si>
    <t>1 ใจกลางกาแล็กซี บริเวณตรงกลางที่สว่างมาก มีดาวเก่าแก่หนาแน่น
2 แผ่นจานของกาแล็กซี บริเวณที่มีแขนเกลียว ซึ่งมีดาวอายุน้อย เนบิวลา และฝุ่นแก๊สกระจายอยู่  
3 ฮาโล
เป็นบริเวณรอบนอกของกาแล็กซี มีดาวฤกษ์กระจายตัวบาง ๆ และกระจุกดาวทรงกลม</t>
  </si>
  <si>
    <t>จานของกาเเล็กซี่</t>
  </si>
  <si>
    <t>เกิดขึ้น: 300–500 ล้านปีหลังบิกแบง</t>
  </si>
  <si>
    <t>กาแล็กซีเกิดจากการยุบตัวของก๊าซและฝุ่นด้วยแรงโน้มถ่วง ทำให้เกิดการรวมตัวของดาวฤกษ์และสสาร มารวมกันเป็นระบบกาแล็กซีในที่สุด</t>
  </si>
  <si>
    <t>ภายในกาแล็กซีมีดาวฤกษ์ กลุ่มดาว เนบิวลา ระบบสุริยะ ก๊าซและฝุ่น หลุมดำมวลยวดยิ่ง และสสารมืด รวมกันเป็นโครงสร้างขนาดใหญ่ในจักรวาล</t>
  </si>
  <si>
    <t>ระดับความรีของรูปทรง</t>
  </si>
  <si>
    <t>(หมายเลข 1) = แกนกลางกาแล็กซี
(หมายเลข 2) = จานกาแล็กซี
(หมายเลข 3) = ฮาโล</t>
  </si>
  <si>
    <t xml:space="preserve">เกิดขึ้นจากกลุ่มก๊าซและฝุ่นในเอกภพที่รวมตัวกันหลังจากเหตุการณ์บิ๊กแบง ประมาณ1,000 ล้านปี โดยก๊าซและฝุ่นเหล่านี้มีการเคลื่อนที่ชนและรวมตัวกันจนเกิดเป็นกลุ่มดาวและองค์ประกอบอื่นๆ </t>
  </si>
  <si>
    <t>ดาวฤกษ์จำนวนมาก กระจุกดาว เนบิวลา สสารระหว่างดาว (แก๊สและฝุ่น) และสสารมืด</t>
  </si>
  <si>
    <t>E0 มีความรีน้อยที่สุด และ E7 มีความรีมากที่สุด</t>
  </si>
  <si>
    <t>ส่วนจานของกาแล็กซีทางช้างเผือก</t>
  </si>
  <si>
    <t>ประมาณ 1 พันล้านปี หลังจากเหตุการณ์บิ๊กแบง</t>
  </si>
  <si>
    <t>เกิดขึ้นจากการรวมตัวของกลุ่มก๊าซและฝุ่นในเอกภพหลังจากการเกิดบิ๊กแบง (Big Bang) ประมาณ 1,000 ล้านปี แรงโน้มถ่วงดึงดูดมวลสารเหล่านี้เข้าหากัน ทำให้เกิดการรวมตัวและพัฒนาเป็นกาแล็กซีที่มีรูปร่างและขนาดแตกต่างกันไป</t>
  </si>
  <si>
    <t>ดาวฤกษ์จำนวนมาก, เนบิวลา (กลุ่มแก๊สและฝุ่น), กระจุกดาว, สสารระหว่างดาว (แก๊สและฝุ่น), และที่ว่างในอวกาศ. กาแล็กซีของเรา, ทางช้างเผือก, ยังมีโครงสร้างที่ซับซ้อน</t>
  </si>
  <si>
    <t>ดังนั้น ความแตกต่างหลักระหว่างกาแล็กซี E0 และ E7 คือ ระดับความรีของรูปทรง โดย E0 มีความรีน้อยที่สุดและ E7 มีความรีมากที่สุด</t>
  </si>
  <si>
    <t>จานกาแล็กซี (Galactic Disk):
เป็นส่วนที่แบนและหมุนรอบศูนย์กลางกาแล็กซี ประกอบด้วยดาวฤกษ์อายุน้อย ก๊าซ และฝุ่นจำนวนมาก โดยมีแขนกังหัน (Spiral Arms) ยื่นออกมาจากศูนย์กลาง ซึ่งเป็นบริเวณที่มีการก่อกำเนิดดาวฤกษ์ใหม่ๆ อย่างหนาแน่น
2. ดุมกาแล็กซี (Galactic Bulge):
เป็นส่วนที่อยู่ตรงกลางของกาแล็กซี มีรูปร่างคล้ายทรงกลมหรือทรงรี ประกอบด้วยดาวฤกษ์เก่าแก่จำนวนมาก และเชื่อว่ามีหลุมดำมวลยวดยิ่ง (Supermassive Black Hole) อยู่ที่ใจกลาง
3. รัศมีกาแล็กซี (Galactic Halo):
เป็นส่วนที่อยู่รอบนอกของกาแล็กซี มีรูปร่างเป็นทรงกลมขนาดใหญ่ ประกอบด้วยกระจุกดาวทรงกลม (Globular Clusters) และสสารมืด (Dark Matter) ซึ่งมองไม่เห็นด้วยตาเปล่า แต่มีแรงโน้มถ่วงที่ส่งผลต่อการเคลื่อนที่ของดาวฤกษ์ในกาแล็กซี</t>
  </si>
  <si>
    <t>ประเภท E0 จะเป็นกาแล็กซีทรงรีที่มีรูปร่างเกือบกลม ส่วนประเภท E7 จะเป็นกาแล็กซีทรงรีที่มีความเรียวยาวมากที่สุด</t>
  </si>
  <si>
    <t>อะตอมของธาตุไฮโดรเจนและธาตุฮีเลียมรวมตัวกันด้วยแรงโน้มถ่วงเกิดเป็นเนบิวลารุ่นแรกที่ก่อกำเหนิดกาแล็กซี</t>
  </si>
  <si>
    <t>ดาวฤกษ์จำนวมาก เนบิวลา และสสารระหว่างดาว</t>
  </si>
  <si>
    <t>กาแล็กซีแมเจลแลนใหญ่
กาแล็กซีแอมเจลแลนเล็ก</t>
  </si>
  <si>
    <t>E0กาแล็กซีจะกลมที่สุดยิ่งตัวเลขมากไปจนถึงE7กาแล็กซีก็จะรีที่สุด</t>
  </si>
  <si>
    <t>กาแล็กซีแรกเริ่มก่อตัวขึ้นประมาณ 1 พันล้านปี หลังจากเหตุการณ์บิ๊กแบง</t>
  </si>
  <si>
    <t>เกิดขึ้นจากการรวมตัวของกลุ่มก๊าซและฝุ่นในเอกภพหลังจากการเกิดบิ๊กแบง</t>
  </si>
  <si>
    <t>ดาวฤกษ์จำนวนมาก, เนบิวลา, สสารระหว่างดาว, และกระจุกดาว</t>
  </si>
  <si>
    <t>E0: มีลักษณะเกือบเป็นทรงกลม
E7: มีลักษณะเป็นทรงรีแบนยาวมาก</t>
  </si>
  <si>
    <t>1.ส่วนโป่ง
2.จาน
3.ฮาโล</t>
  </si>
  <si>
    <t>1,000 ล้านปี หลังจากเกิดบิกแบง</t>
  </si>
  <si>
    <t>สันนิษฐานว่ากาแล็กซีเกิดขึ้นในช่วงเวลาหลังจากเหตุการณ์บิกแบงประมาณ 1,000 ล้านปี โดยเกิดจากการรวมตัวกันของกลุ่มแก๊สและฝุ่นต่าง ๆ วิวัฒนาการเป็นกลุ่มดวงดาว หรือกลายเป็นองค์ประกอบอื่น ๆ  ที่อยู่รวมกันได้อย่างเป็นระบบ กระทั่งกลายเป็นกาแล็กซีที่กินอาณาเขตมหาศาลและมีรูปร่างลักษณะที่แตกต่างกันออกไป</t>
  </si>
  <si>
    <t>ภายในกาแล็กซีประกอบด้วย ดาวฤกษ์จำนวนมาก เนบิวลา กลุ่มแก๊สและฝุ่น และ สสารมืดและทั้งหมดนี้ถูกยึดเหนี่ยวไว้ด้วยแรงโน้มถ่วง</t>
  </si>
  <si>
    <t>สามารถมองเห็นกาแล็กซีเพื่อนบ้านได้ ได้แก่ กาแล็กซีแอนโดรเมดา กาแล็กซีแมกเจลเลนใหญ่ และแมกเจลเลนเล็ก</t>
  </si>
  <si>
    <t>ตัวอักษร E ตามด้วยหมายเลข 1 - 7 บ่งบอกระดับความรี E0 คือ มีรูปร่างรีน้อยที่สุด แต่ถ้าเป็น E7 แสดงว่ามีความรีมากที่สุด</t>
  </si>
  <si>
    <t>- 1 คือ ดุมกาแล็กซี บริเวณทรงกลมหนาแน่นตรงกลางกาแล็กซี ประกอบด้วยดาวฤกษ์เก่าและดาวฤกษ์จำนวนมาก
- 2 คือ จานกาแล็กซี ส่วนแผ่นแบนรอบดุม ประกอบด้วยก๊าซ ฝุ่น และแขนกังหันที่มีดาวฤกษ์กำเนิดใหม่
- 3 คือ ฮาโล บริเวณทรงกลมรอบนอกสุดของกาแล็กซี</t>
  </si>
  <si>
    <t>ทางช้างเผือกที่มองเห็นบนท้องฟ้าคือส่วนของแผ่นจานของกาแล็กซีทางช้างเผือก ซึ่งมีดาวฤกษ์จำนวนมากรวมกันอยู่</t>
  </si>
  <si>
    <t>เกิดการระเบิดบิกแบง</t>
  </si>
  <si>
    <t>ดาวฤกษ์ เนบิวลา กลุ่มก๊าซ ฝุ่น</t>
  </si>
  <si>
    <t>กาแล็กซีแอนโดรเมดา (หากทท้องฟ้ามืดสนิท)</t>
  </si>
  <si>
    <t>ยิ่งเลขท้าย E มากยิ่งมีความรีมาก</t>
  </si>
  <si>
    <t>2จานกาแล็กซี
1ดุมกาแล็กซี
3รัสมีดาราจักร</t>
  </si>
  <si>
    <t>ประมาณ 200-400 ล้านปี</t>
  </si>
  <si>
    <t>กลุ่มก๊าซและฝุ่นในเอกภพที่รวมตัวกันภายใต้อิทธิพลของแรงโน้มถ่วง หลังจากการระเบิดครั้งใหญ่ประมาณ 1,000 ล้านปี</t>
  </si>
  <si>
    <t>ก๊าซ ฝุ่น ดาวฤกษ์อายุมาก ดาวฤกษ์อายุน้อย และหลุมดำ</t>
  </si>
  <si>
    <t>E0มีความรีน้อยที่สุดแต่E7มีความรีมากที่สุด</t>
  </si>
  <si>
    <t>กาแล็กซีแรกเกิดขึ้นในช่วงเวลาประมาณ *1 พันล้านปีหลังบิกแบง* ในช่วงเวลานั้น สสารในเอกภพเริ่มรวมตัวกันภายใต้แรงโน้มถ่วง ก่อตัวเป็นโครงสร้างขนาดใหญ่ เช่น กาแล็กซี และดาวฤกษ์แรกเริ่ม การก่อตัวของกาแล็กซีเหล่านี้เป็นผลมาจากการกระจายตัวของสสารที่ไม่สม่ำเสมอในเอกภพ และการรวมตัวของกลุ่มก๊าซและดาวฤกษ์ภายใต้แรงโน้มถ่วงของตนเอง</t>
  </si>
  <si>
    <t>นักวิทยาศาสตร์สันนิษฐานว่า *กาแล็กซีกำเนิดขึ้นจากการรวมตัวของกลุ่มก๊าซและสสารมืด* ภายใต้แรงโน้มถ่วง โดยกระบวนการนี้เกิดขึ้นในช่วงแรกของเอกภพหลังจากบิกแบงประมาณ 1 พันล้านปี สสารและก๊าซในเอกภพเริ่มรวมตัวกันเป็นกลุ่มก้อนใหญ่ขึ้น และภายใต้อิทธิพลของแรงโน้มถ่วง กาแล็กซีจึงเริ่มก่อตัวขึ้น โดยมีดาวฤกษ์และโครงสร้างต่าง ๆ เกิดขึ้นภายในกาแล็กซีนั้น ๆ ตามเวลา</t>
  </si>
  <si>
    <t>ดาวฤกษ์
ก๊าซและฝุ่น
สสารมืด
หลุมดำ
กระจุกดาว
ดาวเคราะห์และระบบดาวเคราะห์</t>
  </si>
  <si>
    <t xml:space="preserve">
- กาแล็กซีแอนโดรเมดา 
- กาแล็กซีแมกเจลแลนใหญ่ 
- กาแล็กซีแมกเจลแลนเล็ก</t>
  </si>
  <si>
    <t>กาแล็กซี E0 มีรูปร่างเกือบกลม ส่วนกาแล็กซี E7 มีรูปร่างรีมาก เป็นทรงรีที่ยืดยาวกว่ามาก</t>
  </si>
  <si>
    <t>1. แกนกลางของกาแล็กซี 
2. จานกาแล็กซี
3.ฮาโลของกาแล็กซี</t>
  </si>
  <si>
    <t>ทางช้างเผือกที่มองเห็นบนท้องฟ้าคือ **แผ่นจานกังหัน ของกาแล็กซีทางช้างเผือก โดยเฉพาะ *แขนกังหัน* ที่มีดาวฤกษ์ ก๊าซ และฝุ่นอยู่หนาแน่น เมื่อเรามองขึ้นไปบนท้องฟ้าในคืนที่มืดและไม่มีแสงรบกวน เราจะเห็นทางช้างเผือกเป็นแถบแสงพาดผ่านท้องฟ้า เนื่องจากเรามองเห็นดาวฤกษ์และวัตถุท้องฟ้าอื่น ๆ ที่อยู่ในแผ่นจานกังหันนี้</t>
  </si>
  <si>
    <t>กาแล็กซีแรกขึ้นในช่วงเวลาประมาณ 1 พันล้านปี</t>
  </si>
  <si>
    <t>นักวิทยาศาสตร์สันนิษฐานว่า เกิดขึ้นจากกลุ่มก๊าซและฝุ่นในเอกภพที่รวมตัวกันภายใต้อิทธิพลของแรงโน้มถ่วง หลังจากการระเบิดครั้งใหญ่</t>
  </si>
  <si>
    <t>ประกอบด้วยดาวฤกษ์จำนวนมาก, เนบิวลา, กลุ่มก๊าซ, ฝุ่น, และสสารมืด</t>
  </si>
  <si>
    <t>กาแล็กซีแอนโดรเมดา
กาแล็กซีแมกเจลแลนใหญ่
กาแล็กซีแมกเจลแลนเล็ก</t>
  </si>
  <si>
    <t>กาแล็กซีประเภท E0 มีรูปร่างกลมมากกว่า
ส่วนกาแล็กซีประเภท E7 มีรูปร่างรีมากกว่า
ทั้งสองเป็นกาแล็กซีแบบวงรี แต่ต่างกันที่ระดับความรีเท่านั้น</t>
  </si>
  <si>
    <t>คือส่วนของ จาน</t>
  </si>
  <si>
    <t>กาแล็กซีแรกเกิดขึ้นประมาณ 400 ล้านปีถึง 1 พันล้านปีหลังจากบิ๊กแบง</t>
  </si>
  <si>
    <t>นักวิทยาศาสตร์สันนิษฐานว่ากาแล็กซีถือกำเนิดขึ้นจากความผันผวนเล็กน้อยในความหนาแน่นของสสารในช่วงต้นจักรวาล ซึ่งนำไปสู่การยุบตัวของเมฆก๊าซและฝุ่นภายใต้แรงโน้มถ่วง ก่อตัวเป็นดาวฤกษ์และกระจุกดาวที่รวมตัวกันเป็นกาแล็กซีขนาดใหญ่ขึ้น</t>
  </si>
  <si>
    <t>กาแล็กซีประกอบด้วยดาวฤกษ์จำนวนมาก, ระบบดาวฤกษ์, กระจุกดาว, เมฆก๊าซและฝุ่น, สสารมืด และหลุมดำมวลยิ่งยวดที่ใจกลาง</t>
  </si>
  <si>
    <t>นอกจากทางช้างเผือกแล้ว ยังสามารถมองเห็นกาแล็กซีแอนโดรเมดา</t>
  </si>
  <si>
    <t>กาแล็กซีประเภท E0 เป็นกาแล็กซีรี ที่มีลักษณะกลมมากที่สุด ในขณะที่กาแล็กซีประเภท E7 เป็นกาแล็กซีรีที่มีลักษณะรีแบนมากที่สุด โดยตัวเลขยิ่งมาก ยิ่งแสดงถึงความรีที่เพิ่มขึ้น</t>
  </si>
  <si>
    <t>2จานกาแล็กซี เป็นส่วนแบนที่ประกอบด้วยแขนกังหัน ส่วนใหญ่เป็นดาวฤกษ์อายุน้อย ก๊าซ และฝุ่น ที่มีการก่อตัวของดาวฤกษ์ใหม่
 1ดุมกาแล็กซี (Galactic Bulge)เป็นโครงสร้างทรงกลมหรือรูปไข่ที่ใจกลางกาแล็กซี ประกอบด้วยดาวฤกษ์เก่าจำนวนมากและหลุมดำมวลยิ่งยวด
3รัศมีกาแล็กซี (Galactic Halo): เป็นส่วนที่ห่อหุ้มจานและดุมกาแล็กซี ประกอบด้วยกระจุกดาวทรงกลมและสสารมืดเป็นส่วนใหญ่ (และดาวฤกษ์เดี่ยวบางส่วน)</t>
  </si>
  <si>
    <t>ทางช้างเผือกที่เรามองเห็นบนท้องฟ้าคือโครงสร้างส่วน จานกาแล็กซี ของกาแล็กซีทางช้างเผือก ที่เรามองเห็นจากภายใน</t>
  </si>
  <si>
    <t>กิดขึ้นจากกลุ่มก๊าซและฝุ่นในเอกภพที่รวมตัวกัน</t>
  </si>
  <si>
    <t>ดาวฤกษ์, เนบิวลา, แก๊ส, ฝุ่น, และสสารมืด</t>
  </si>
  <si>
    <t>กาแล็กซี E0 มีรูปร่างเกือบกลม ในขณะที่ E7 มีรูปร่างรีมากกว่า</t>
  </si>
  <si>
    <t>1.ใจกลางกาแล็กซี คาดว่ามีหลุมดำมวลมหาศาลอยู่ตรงกลาง
2.จานกาแล็กซี มีการกำเนิดดาวฤกษ์ใหม่อย่างต่อเนื่อง
3.แขนกังหัน ส่วนโค้งที่ยื่นออกจากศูนย์กลาง เป็นที่รวมตัวของดาวฤกษ์อายุน้อยและเนบิวลา</t>
  </si>
  <si>
    <t>เป็นแถบสว่างพาดผ่านท้องฟ้า</t>
  </si>
  <si>
    <t>เกิดขึ้นประมาณ 1 พันล้านปีหลังจากเหตุการณ์บิ๊กแบ</t>
  </si>
  <si>
    <t>เกิดขึ้นจากกลุ่มก๊าซและฝุ่นในเอกภพที่รวมตัวกันภายใต้อิทธิพลของแรงโน้มถ่วง หลังจากการระเบิดครั้งใหญ่ (บิ๊กแบง) ประมาณ 1,000 ล้านปี</t>
  </si>
  <si>
    <t>ดาวฤกษ์, ดาวเคราะห์, กลุ่มเมฆก๊าซและฝุ่น, กระจุกดาว, เนบิวลา, และสสารระหว่างดาว</t>
  </si>
  <si>
    <t xml:space="preserve">E0 คือกาแล็กซีทรงรีที่เกือบกลม ส่วน E7 คือกาแล็กซีทรงรีที่รีที่สุด หรือมีลักษณะเป็นรูปทรงกระบอกยาว </t>
  </si>
  <si>
    <t xml:space="preserve">เป็นโครงสร้างแบบก้นหอย แถบที่สว่างพาดผ่านท้องฟ้าคือระนาบของกาแล็กซีที่เรามองเห็นผ่านแขนของกาแล็กซี หรืออาจจะผ่านส่วนโป่งของกาแล็กซี </t>
  </si>
  <si>
    <t>กาแล็กซีแอนดรอเมดา กาแล็กซีแมเจลแลนใหญ่ กาแล็กซี แมเจลเลนเล็ก</t>
  </si>
  <si>
    <t>E7 มีความเร็วมากกว่าE0</t>
  </si>
  <si>
    <t>1 นิวเคลีย
2 จาน
3 ดุมกาแล็กซี</t>
  </si>
  <si>
    <t>เกิดจากการรวมตัวกันของกลุ่มแก๊สและฝุ่น</t>
  </si>
  <si>
    <t>กาแล็กซี่แอนตรอเมตา กาแล็กซี่เมแจลแลนใหญ่ กาแล็กซี่เมแจลแลนเล็ก</t>
  </si>
  <si>
    <t>1.นิวเคลียส
2.จาน
3.ดุมกาแช็กซี่</t>
  </si>
  <si>
    <t>กาแล็กซีแอนดรอเมดา กาแล็กซีแมแจลแลนใหญ่ กาแล็กซีแมแจลแลนเล็ก</t>
  </si>
  <si>
    <t>1.นิวเคลีย
2.จาน
3.ดุมกาแล็กซี</t>
  </si>
  <si>
    <t xml:space="preserve">เกิด จากการรวมตัวของกลุ่มแก๊สและฝุ่น
</t>
  </si>
  <si>
    <t>กาเเล็กซี่เเอนตรอเมตา กาเเล็กซี่เมเจลใหญ่ กาเเล็กซี่เมเเจลเเลนเล็ก</t>
  </si>
  <si>
    <t>1นิวเคลียส
2จาน
3ดุมกาเเล็กซี่</t>
  </si>
  <si>
    <t>จานของกาเเล็กซี่ทางช้างเผือก</t>
  </si>
  <si>
    <t>ประมาณ 1 พันล้านปีหลังจากเหตุการณ์บิกแบง</t>
  </si>
  <si>
    <t xml:space="preserve">หลังจากการระเบิดครั้งใหญ่ หรือ บิ๊กแบงประมาณ 1,000 ล้านปีการก่อตัวของกาแล็กซีเริ่มต้นจากกลุ่มแก๊สและฝุ่นที่กระจายอยู่ในเอกภพ แรงโน้มถ่วงดึงดูดสสารเหล่านี้ให้มารวมตัวกันเป็นกลุ่มก้อนที่หนาแน่นขึ้นเรื่อยๆกลุ่มก้อนเหล่านี้พัฒนาไปเป็นกาแล็กซี ซึ่งประกอบด้วยดาวฤกษ์, ก๊าซ, ฝุ่น, และสสารอื่นๆ
</t>
  </si>
  <si>
    <t>ดาวฤกษ์, ดาวเคราะห์, เนบิวลา, ฝุ่นและก๊าซ, และสสารมืด</t>
  </si>
  <si>
    <t>ด้านรูปทรง</t>
  </si>
  <si>
    <t xml:space="preserve">เกิดขึ้นจากกลุ่มก๊าซและฝุ่นในเอกภพที่รวมตัวกันภายใต้อิทธิพลของแรงโน้มถ่วง หลังจากการระเบิดครั้งใหญ่ ประมาณ 1,000 ล้านปี </t>
  </si>
  <si>
    <t>ดาวฤกษ์, ดาวเคราะห์, เนบิวลา, ฝุ่นและแก๊สในอวกาศ, และสสารมืด</t>
  </si>
  <si>
    <t>ระดับความรี หรือความรีของรูปทรง</t>
  </si>
  <si>
    <t>1.ป่องกลาง
2.จานกาแล็กซี
3.ฮาโล</t>
  </si>
  <si>
    <t>เป็นส่วนของ จานกาแล็กซีทางช้างเผือก และ แขนกังหัน ของกาแล็กซี</t>
  </si>
  <si>
    <t>Total points</t>
  </si>
  <si>
    <t>Quiz feedback</t>
  </si>
  <si>
    <t>Grade posted time</t>
  </si>
  <si>
    <t>ชื่อ-สกุล</t>
  </si>
  <si>
    <t>Points - ชื่อ-สกุล</t>
  </si>
  <si>
    <t>Feedback - ชื่อ-สกุล</t>
  </si>
  <si>
    <t>Points - ห้อง</t>
  </si>
  <si>
    <t>Feedback - ห้อง</t>
  </si>
  <si>
    <t>Points - เลขที่</t>
  </si>
  <si>
    <t>Feedback - เลขที่</t>
  </si>
  <si>
    <t>........ เกิดจากโปรตอนและนิวตรอนรวมตัวกัน</t>
  </si>
  <si>
    <t>Points - ........ เกิดจากโปรตอนและนิวตรอนรวมตัวกัน</t>
  </si>
  <si>
    <t>Feedback - ........ เกิดจากโปรตอนและนิวตรอนรวมตัวกัน</t>
  </si>
  <si>
    <t>........ เกิดจากอนุภาคและปฏิอนุภาครวมตัวกัน</t>
  </si>
  <si>
    <t>Points - ........ เกิดจากอนุภาคและปฏิอนุภาครวมตัวกัน</t>
  </si>
  <si>
    <t>Feedback - ........ เกิดจากอนุภาคและปฏิอนุภาครวมตัวกัน</t>
  </si>
  <si>
    <t>........ เกิดจากจากควาร์กบางชนิดรวมตัวกัน</t>
  </si>
  <si>
    <t>Points - ........ เกิดจากจากควาร์กบางชนิดรวมตัวกัน</t>
  </si>
  <si>
    <t>Feedback - ........ เกิดจากจากควาร์กบางชนิดรวมตัวกัน</t>
  </si>
  <si>
    <t>........ เกิดจากธาตุไฮโดรเจนและฮีเลียมรวมตัวกัน</t>
  </si>
  <si>
    <t>Points - ........ เกิดจากธาตุไฮโดรเจนและฮีเลียมรวมตัวกัน</t>
  </si>
  <si>
    <t>Feedback - ........ เกิดจากธาตุไฮโดรเจนและฮีเลียมรวมตัวกัน</t>
  </si>
  <si>
    <t>........ เกิดจากนิวเคลียสของไฮโดรเจนและนิวเคลียสของฮีเลียมรวมกันกับอิเล็กตรอน</t>
  </si>
  <si>
    <t>Points - ........ เกิดจากนิวเคลียสของไฮโดรเจนและนิวเคลียสของฮีเลียมรวมกันกับอิเล็กตรอน</t>
  </si>
  <si>
    <t>Feedback - ........ เกิดจากนิวเคลียสของไฮโดรเจนและนิวเคลียสของฮีเลียมรวมกันกับอิเล็กตรอน</t>
  </si>
  <si>
    <t>จากข้อ 4-8 สามารถจัดลำดับกระบวนการตามวิวัฒนาการของเอกภพ ได้ดังนี้ .........</t>
  </si>
  <si>
    <t>Points - จากข้อ 4-8 สามารถจัดลำดับกระบวนการตามวิวัฒนาการของเอกภพ ได้ดังนี้ .........</t>
  </si>
  <si>
    <t>Feedback - จากข้อ 4-8 สามารถจัดลำดับกระบวนการตามวิวัฒนาการของเอกภพ ได้ดังนี้ .........</t>
  </si>
  <si>
    <t>กาแล็กซี กำเนิดมาพร้อมกับเอกภพ</t>
  </si>
  <si>
    <t>Points - กาแล็กซี กำเนิดมาพร้อมกับเอกภพ</t>
  </si>
  <si>
    <t>Feedback - กาแล็กซี กำเนิดมาพร้อมกับเอกภพ</t>
  </si>
  <si>
    <t>อุณหภูมิของเอกภพจะลดลง หลังจากกำเนิดของเอกภพ</t>
  </si>
  <si>
    <t>Points - อุณหภูมิของเอกภพจะลดลง หลังจากกำเนิดของเอกภพ</t>
  </si>
  <si>
    <t>Feedback - อุณหภูมิของเอกภพจะลดลง หลังจากกำเนิดของเอกภพ</t>
  </si>
  <si>
    <t>ในช่วง 10^-32 วินาที หลังบิกแบง เอกภพมีแต่อะตอมของไฮโดรเจนและฮีเลียม</t>
  </si>
  <si>
    <t>Points - ในช่วง 10^-32 วินาที หลังบิกแบง เอกภพมีแต่อะตอมของไฮโดรเจนและฮีเลียม</t>
  </si>
  <si>
    <t>Feedback - ในช่วง 10^-32 วินาที หลังบิกแบง เอกภพมีแต่อะตอมของไฮโดรเจนและฮีเลียม</t>
  </si>
  <si>
    <t>ไมโครเวฟพื้นหลังเป็นคลื่นแม่เหล็กไฟฟ้าที่หลงเหลืออยู่จากการกำเนิดของเอกภพ</t>
  </si>
  <si>
    <t>Points - ไมโครเวฟพื้นหลังเป็นคลื่นแม่เหล็กไฟฟ้าที่หลงเหลืออยู่จากการกำเนิดของเอกภพ</t>
  </si>
  <si>
    <t>Feedback - ไมโครเวฟพื้นหลังเป็นคลื่นแม่เหล็กไฟฟ้าที่หลงเหลืออยู่จากการกำเนิดของเอกภพ</t>
  </si>
  <si>
    <t>อุณหภูมิของไมโครเวฟพื้นหลังจากอวกาศที่พบในปัจจุบันสอดคล้องกับอุณหภูมิของเอกภพในช่วง 300,000 ปี ซึ่งเป็นไปตามทฤษฎีบิกแบง</t>
  </si>
  <si>
    <t>Points - อุณหภูมิของไมโครเวฟพื้นหลังจากอวกาศที่พบในปัจจุบันสอดคล้องกับอุณหภูมิของเอกภพในช่วง 300,000 ปี ซึ่งเป็นไปตามทฤษฎีบิกแบง</t>
  </si>
  <si>
    <t>Feedback - อุณหภูมิของไมโครเวฟพื้นหลังจากอวกาศที่พบในปัจจุบันสอดคล้องกับอุณหภูมิของเอกภพในช่วง 300,000 ปี ซึ่งเป็นไปตามทฤษฎีบิกแบง</t>
  </si>
  <si>
    <t>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t>
  </si>
  <si>
    <t>Points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t>
  </si>
  <si>
    <t>Feedback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t>
  </si>
  <si>
    <t>ปัจจุบันเอกภพมีอุณภูมิเฉลี่ยประมาณ 2.73 เคลวิน</t>
  </si>
  <si>
    <t>Points - ปัจจุบันเอกภพมีอุณภูมิเฉลี่ยประมาณ 2.73 เคลวิน</t>
  </si>
  <si>
    <t>Feedback - ปัจจุบันเอกภพมีอุณภูมิเฉลี่ยประมาณ 2.73 เคลวิน</t>
  </si>
  <si>
    <t>กาแล็กซีรุ่นแรก เกิดจากการรวมตัวกันของธาตุไฮโดรเจนและฮีเลียมที่เกิดจากบิกแบง</t>
  </si>
  <si>
    <t>Points - กาแล็กซีรุ่นแรก เกิดจากการรวมตัวกันของธาตุไฮโดรเจนและฮีเลียมที่เกิดจากบิกแบง</t>
  </si>
  <si>
    <t>Feedback - กาแล็กซีรุ่นแรก เกิดจากการรวมตัวกันของธาตุไฮโดรเจนและฮีเลียมที่เกิดจากบิกแบง</t>
  </si>
  <si>
    <t>ระบบสุริยะอยู่ที่บริเวณใจกลางกาแล็กซีทางช้างเผือก</t>
  </si>
  <si>
    <t>Points - ระบบสุริยะอยู่ที่บริเวณใจกลางกาแล็กซีทางช้างเผือก</t>
  </si>
  <si>
    <t>Feedback - ระบบสุริยะอยู่ที่บริเวณใจกลางกาแล็กซีทางช้างเผือก</t>
  </si>
  <si>
    <t>มนุษย์สามารถสังเกตเห็นกาแล็กซีทางช้างเผือกจากโลกได้ด้วยตาเปล่า</t>
  </si>
  <si>
    <t>Points - มนุษย์สามารถสังเกตเห็นกาแล็กซีทางช้างเผือกจากโลกได้ด้วยตาเปล่า</t>
  </si>
  <si>
    <t>Feedback - มนุษย์สามารถสังเกตเห็นกาแล็กซีทางช้างเผือกจากโลกได้ด้วยตาเปล่า</t>
  </si>
  <si>
    <t>กาแล็กซีทางช้างเผือก มีรูปทรงเป็นกังหันมีคาน มีโครงสร้าง 3 ส่วน คือนิวเคลียส จานและฮาโล</t>
  </si>
  <si>
    <t>Points - กาแล็กซีทางช้างเผือก มีรูปทรงเป็นกังหันมีคาน มีโครงสร้าง 3 ส่วน คือนิวเคลียส จานและฮาโล</t>
  </si>
  <si>
    <t>Feedback - กาแล็กซีทางช้างเผือก มีรูปทรงเป็นกังหันมีคาน มีโครงสร้าง 3 ส่วน คือนิวเคลียส จานและฮาโล</t>
  </si>
  <si>
    <t>อุณหภูมิของเอกภพในอดีตแตกต่างจากอุณหภูมิของเอกภพในปัจจุบันอย่างไร เพราะเหตุใด</t>
  </si>
  <si>
    <t>Points - อุณหภูมิของเอกภพในอดีตแตกต่างจากอุณหภูมิของเอกภพในปัจจุบันอย่างไร เพราะเหตุใด</t>
  </si>
  <si>
    <t>Feedback - อุณหภูมิของเอกภพในอดีตแตกต่างจากอุณหภูมิของเอกภพในปัจจุบันอย่างไร เพราะเหตุใด</t>
  </si>
  <si>
    <t>ไมโครเวฟพื้นหลังจากอวกาศเหมือนหรือต่างจากไมโครเวฟที่นักเรียนรู้จักอย่างไร</t>
  </si>
  <si>
    <t>Points - ไมโครเวฟพื้นหลังจากอวกาศเหมือนหรือต่างจากไมโครเวฟที่นักเรียนรู้จักอย่างไร</t>
  </si>
  <si>
    <t>Feedback - ไมโครเวฟพื้นหลังจากอวกาศเหมือนหรือต่างจากไมโครเวฟที่นักเรียนรู้จักอย่างไร</t>
  </si>
  <si>
    <t>............................. บริเวณที่อยู่รอบนอกสุดของกาแล็กซีทางช้างเผือก </t>
  </si>
  <si>
    <t>Points - ............................. บริเวณที่อยู่รอบนอกสุดของกาแล็กซีทางช้างเผือก </t>
  </si>
  <si>
    <t>Feedback - ............................. บริเวณที่อยู่รอบนอกสุดของกาแล็กซีทางช้างเผือก </t>
  </si>
  <si>
    <t>............................. บริเวณที่มีจำนวนดาวฤกษ์รวมตัวกันอย่างหนาแน่น </t>
  </si>
  <si>
    <t>Points - ............................. บริเวณที่มีจำนวนดาวฤกษ์รวมตัวกันอย่างหนาแน่น </t>
  </si>
  <si>
    <t>Feedback - ............................. บริเวณที่มีจำนวนดาวฤกษ์รวมตัวกันอย่างหนาแน่น </t>
  </si>
  <si>
    <t>............................. บริเวณที่มองเห็นเป็นเกลียวคล้ายกังหัน </t>
  </si>
  <si>
    <t>Points - ............................. บริเวณที่มองเห็นเป็นเกลียวคล้ายกังหัน </t>
  </si>
  <si>
    <t>Feedback - ............................. บริเวณที่มองเห็นเป็นเกลียวคล้ายกังหัน </t>
  </si>
  <si>
    <t>............................. บริเวณที่เราอาศัยอยู่ </t>
  </si>
  <si>
    <t>Points - ............................. บริเวณที่เราอาศัยอยู่ </t>
  </si>
  <si>
    <t>Feedback - ............................. บริเวณที่เราอาศัยอยู่ </t>
  </si>
  <si>
    <t>............................. สมากชิกของกาแล็กซี </t>
  </si>
  <si>
    <t>Points - ............................. สมากชิกของกาแล็กซี </t>
  </si>
  <si>
    <t>Feedback - ............................. สมากชิกของกาแล็กซี </t>
  </si>
  <si>
    <t>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t>
  </si>
  <si>
    <t>Points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t>
  </si>
  <si>
    <t>Feedback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t>
  </si>
  <si>
    <t>ทางช้างเผือกกับกาแล็กซีทางช้างเผือก เกี่ยวข้องกันอย่างไร</t>
  </si>
  <si>
    <t>Points - ทางช้างเผือกกับกาแล็กซีทางช้างเผือก เกี่ยวข้องกันอย่างไร</t>
  </si>
  <si>
    <t>Feedback - ทางช้างเผือกกับกาแล็กซีทางช้างเผือก เกี่ยวข้องกันอย่างไร</t>
  </si>
  <si>
    <t>กาแล็กซี่รุ่นแรก</t>
  </si>
  <si>
    <t>โปรตอนและนิวตรอน</t>
  </si>
  <si>
    <t>พลังงาน</t>
  </si>
  <si>
    <t>นิวเคลียสของฮีเลียม;กาแล็กซีรุ่นแรก;โปรตอนและนิวตรอน;พลังงาน;อะตอมของไฮโดรเจนและฮีเลียม;</t>
  </si>
  <si>
    <t>ผิด</t>
  </si>
  <si>
    <t>ถูก</t>
  </si>
  <si>
    <t>อุณหภูมิของเอกภพในอดีตแตกต่างจากอุณหภูมิของเอกภพในปัจจุบันอย่างมีนัยสำคัญเพราะเอกภพมีการขยายตัวอย่างต่อเนื่องนับตั้งแต่การเกิดบิ๊กแบง</t>
  </si>
  <si>
    <t>ไมโครเวฟพื้นหลังคือคลื่นที่หลงเหลือหลังจากเกิดบอ๊กแบงส่วนไมโครเวฟที่นักเรียนรู้จักคือรังสีไมโครเวฟที่ถูกสร้างขึ้นหรือถ้ามาตามธรรมชาติคือดาวฤกษ์</t>
  </si>
  <si>
    <t xml:space="preserve">ระบบสุริยะ </t>
  </si>
  <si>
    <t>เห็นด้วยเนื่องจากดาวฤกษ์ในระบบกาแล็กซี่อื่นอยู่ไกลมากจึงไม่สามารถมองเห็นได้ด้วยตาเปล่า</t>
  </si>
  <si>
    <t>เกี่ยวข้องกันเพราะมันคือสิ่งเดียวกัน</t>
  </si>
  <si>
    <t>พลังงาน;โปรตอนและนิวตรอน;นิวเคลียสของฮีเลียม;อะตอมของไฮโดรเจนและฮีเลียม;กาแล็กซีรุ่นแรก;</t>
  </si>
  <si>
    <t>ต่างกัน ไมโครเวฟพื้นหลังเกิดจากเอกภพโดยตรง เเต่ไมโครเวฟที่ผมรู้จักเกิดจากอุปกรณ์ที่สร้างขึ้น</t>
  </si>
  <si>
    <t>เห็นด้วย  ดาวฤกษ์ทั้งหมดที่มองเห็นด้วยตาเปล่ามาจาก กาแล็กซีทางช้างเผือก เท่านั้น เพราะกาแล็กซีอื่นอยู่ไกลเกินกว่าที่เราจะเห็นดาวแต่ละดวงได้ด้วยตาเปล่า</t>
  </si>
  <si>
    <t>ทางช้างเผือก คือสิ่งที่เราเห็นจากโลก กาแล็กซีทางช้างเผือก คือชื่อทางดาราศาสตร์ของทั้งกาแล็กซีที่ระบบสุริยะของเราอยู่ในนั้น</t>
  </si>
  <si>
    <t>พลังงาน;โปรตอนและนิวตรอน;อะตอมของไฮโดรเจนและฮีเลียม;นิวเคลียสของฮีเลียม;กาแล็กซีรุ่นแรก;</t>
  </si>
  <si>
    <t>ไม่เหมือน ไมโครเวฟพื้นหลังเกิดจากธรรมชาติส่วนไมโครเวฟปัจจุบันเกิดจากมนุษย์สร้างขึ้น</t>
  </si>
  <si>
    <t>เห็นด้วย ดาวฤกษ์ทั้งหมดที่มองเห็นด้วยตาเปล่ามาจาก galaxy ทางช้างเผือกเท่านั้นเพราะ galaxy อื่นอยู่ไกลเกินกว่าที่เราจะเห็นด้วยตาเปล่า</t>
  </si>
  <si>
    <t>ทางช้างเผือกคือสิ่งที่เราเห็นจากโลกกาแล็กซีทางช้างเผือกคือทางดาราศาสตร์ของกาแล็กซี่ระบบสุริยะของเราอยู่ในนั้น</t>
  </si>
  <si>
    <t>อุณหภูมิของเอกภพในอดีตสูงกว่าปัจจุบันมาก เพราะเอกภพในช่วงแรกหลังบิกแบงมีความหนาแน่นและพลังงานสูงมาก เมื่อเอกภพขยายตัว อุณหภูมิจึงลดลงเรื่อยๆ ทำให้ในปัจจุบันเอกภพเย็นกว่ามาก เช่น ไมโครเวฟพื้นหลังในปัจจุบันมีอุณหภูมิประมาณ 2.7 เคลวิน แต่ในอดีต (ประมาณ 380,000 ปีหลังบิกแบง) อุณหภูมิของเอกภพสูงถึงประมาณ 3,000 เคลวิน</t>
  </si>
  <si>
    <t>ไมโครเวฟพื้นหลังจากอวากาศแตกต่างไมโครเวฟที่รู้จัก คือ ไมโครเวฟพื้นหลังจากอวกาศเป็นรังสีที่กระจายอยู่ทั่วเอกภพอย่างสม่ำเสมอและมีอุณหภูมิต่ำมาก (~2.7 เคลวิน) ซึ่งเป็นผลจากการขยายตัวของเอกภพ แต่ ไมโครเวฟที่เราใช้ในเครื่องไมโครเวฟบ้านมีพลังงานสูงกว่าและเป็นคลื่นที่ถูกสร้างขึ้นเพื่อใช้ในการทำความร้อนอาหาร</t>
  </si>
  <si>
    <t xml:space="preserve">เห็นด้วย ดาวฤกษ์ที่สามารถมองเห็นได้ด้วยตาเปล่าบนท้องฟ้ายามค่ำคืนล้วนเป็นดาวฤกษ์ที่อยู่ในกาแล็กซีทางช้างเผือก เนื่องจากทางช้างเผือกเป็นกาแล็กซีบ้านเกิดของเรา และดาวฤกษ์ที่อยู่ภายในนั้นเป็นดาวฤกษ์ที่อยู่ใกล้พอให้มองเห็นได้โดยไม่ต้องใช้กล้องโทรทรรศน์  </t>
  </si>
  <si>
    <t xml:space="preserve">ทางช้างเผือก เป็นภาพที่เรามองเห็นบนท้องฟ้า ซึ่งเกิดจากส่วนหนึ่งของกาแล็กซีทางช้างเผือก ที่เป็นกาแล็กซีบ้านเกิดของเรา ทั้งสองหมายถึงสิ่งเดียวกัน แต่ "ทางช้างเผือก" คือมุมมองจากโลก ส่วน "กาแล็กซีทางช้างเผือก" คือโครงสร้างทั้งหมดของกาแล็กซี </t>
  </si>
  <si>
    <t>อุณหภูมิลดลง เพราะในอดีตเอกภพมีขนาดเล็กและหนาแน่นกว่ามาก แต่เมื่อมันขยายมากขึ้นทำให้อุณหภูมิลดลง</t>
  </si>
  <si>
    <t>ต่างกัน เพราะไมโครเวฟพื้นหลังมาจากเอกภพ ส่วนไมโครเวฟที่เรารู้จักใช้ทำอาหาร</t>
  </si>
  <si>
    <t>เห็นด้วย เพราะดาวฤกษ์ที่เรามองเห็นอยู่ในกาแล็กซี่ทางช้างเผือก ซึ่งเราอาศัยอยู่ด้วย</t>
  </si>
  <si>
    <t>ทางช้างเผือกคือส่วนหนึ่งของกาแล็กซี่ทางช้างเผือกที่เรามองเห็นจากโลก</t>
  </si>
  <si>
    <t>ต่างกันโดยปัจจุบันอุณหภูมิจะต่ำกว่าในอดีตเพราะมีการขยายตัวอย่างรวดเร็วของเอกภพ</t>
  </si>
  <si>
    <t>เป็นคลื่นแม่เหล็กไฟฟ้าเหมือนกันแต่จะต่างกันตรงความถี่ที่ไมโครเวฟพื้นหลังอวกาศจะมีความถึ่สูงกว่ามากและยังมีแหล่งกำเนิดต่างกัน</t>
  </si>
  <si>
    <t>เห็นด้วยเนื่องจากระบบสุริยะที่เราอยู่นั้นอยู่ในกาแล็กซีทางช้างเผือก</t>
  </si>
  <si>
    <t>ทางช้างเผือกคือคาน(นิวเคลียส)ของกาแล็กซีทางช้างเผือก</t>
  </si>
  <si>
    <t>เอกภพมีอุณหภูมิลดลงเมื่อมีอายุมากขึ้น เพราะเกิดการขยายตัวอย่างรวดเร็วทำให้มีอุณหภูมิลดลง</t>
  </si>
  <si>
    <t>เหมือนกันเพราะเป็นคลื่นแม่เหล็กไฟฟ้าเหมือนกัน</t>
  </si>
  <si>
    <t>ไม่เห็นด้วย เพราะอาจมีดาวเคราะห์ที่สามารถมองเห็นได้ด้วยการสะท้อนจากแสงของดาวฤกษ์อยู่ด้วย</t>
  </si>
  <si>
    <t>ทางช้างเผือกเป็นส่วนหนึ่งของจานกาแล็กซีทางช้างเผือก</t>
  </si>
  <si>
    <t>อุณหภูมิลดลงเพราะเมื่อเวลาผ่านไป เอกภพก็ขยายตัวและเย็นตัวลง</t>
  </si>
  <si>
    <t>เหมือนกัน เพราะเป็นคลื่นแม่เหล็กไฟฟ้าเหมือนกัน</t>
  </si>
  <si>
    <t>เห็นด้วยเพราะว่าดาวฤกษ์ที่เรามองเห็นมีความสว่างมากพอ</t>
  </si>
  <si>
    <t>เกี่ยวข้องกันเพราะว่าทางช้างเผือกก็คืออีกชื่อหนึ่งของกาแล็กซีทางช้างเผือก</t>
  </si>
  <si>
    <t>โปรตอนและนิวตรอน;นิวเคลียสของฮีเลียม;อะตอมของไฮโดรเจนและฮีเลียม;พลังงาน;กาแล็กซีรุ่นแรก;</t>
  </si>
  <si>
    <t xml:space="preserve">อุณหภูมิของเอกภพในอดีตสูงมาก เพราะเอกภพมีขนาดเล็กและหนาแน่น หลังจากบิกแบง อุณหภูมิอยู่ในระดับหลายพันล้านเคลวิน แต่เมื่อเอกภพขยายตัว อุณหภูมิก็ลดลงตามไปด้วย    </t>
  </si>
  <si>
    <t>ต่างเพราะไมโครเวฟที่รู้จักทำให้อุณหภูมิสูงขึ้นแต่ไมโครเวฟในเอกภพทำให้อุณหภูมิตำลง</t>
  </si>
  <si>
    <t>เห็นด้วย เพราะ ดาวฤกษ์ที่มองนั้นมาความสว่างมากพอ</t>
  </si>
  <si>
    <t xml:space="preserve">ทางช้างเผือกเป็นส่วนหนึ่งของกาแล็กซีทางช้างเผือก </t>
  </si>
  <si>
    <t>แตกต่างกัน เพราะเอกภพในอดีตมีอุณหภูมิสูงกว่าปัจจุบัน เนื่องจากเอกภพมีการขยายตัว</t>
  </si>
  <si>
    <t>เหมือนกันโดยเป็นคลื่นแม่เหล็กไฟฟ้า ต่างกันโดยไมโครเวฟพื้นหลังจากอวกาศมีความยาวคลื่นที่ยาวกว่า</t>
  </si>
  <si>
    <t>เห็นด้วย เพราะดาวจากกาแล็กซี่อื่นอยู่ไกลมากทำให้ไม่สามารถมองเห็นได้</t>
  </si>
  <si>
    <t>เป็นกาแล็กซีทางช้างเผือก</t>
  </si>
  <si>
    <t>มีอุณหภูมิสูงกว่าเพราะเอกภพมีการขยายตัว</t>
  </si>
  <si>
    <t>คลื่นไมโครเวฟพื้นหลังมีความถี่สูงกว่าคลื่นไมโครเวฟ</t>
  </si>
  <si>
    <t>ไม่เพราะมีบางกาแล็กซีที่สามารถมองเห็นได้ด้วยตาเปล่า</t>
  </si>
  <si>
    <t>เป็นสิ่งเดียวกัน</t>
  </si>
  <si>
    <t>อุณหภูมิเอกภพในปัจจุบันลดลงจากอุณหภูมิเอกภพในอดีตเพราะเกิดการขยายตัวอย่างรวดเร็วทำให้อุณหภูมิลดลง</t>
  </si>
  <si>
    <t>เหมือนตรงที่เป็นคลื่นแม่เหล็กไฟฟ้าและมีความยาวคลื่นในช่วงเดียวกันและต่างกันที่ไมโครเวฟพื้นหลังเป็นการระเบิดจากบิ๊กแบงส่วนไมโครเวฟเป็นเครื่องอบ</t>
  </si>
  <si>
    <t>เห็นด้วยเพราะดาวฤกษ์ที่เห็นเป็นส่วนหนึ่งของดาวฤกษ์ทั้งหมดในกาแล็กซี่ทางช้างเผือก</t>
  </si>
  <si>
    <t>แถบสว่างของทางช้างเผือกเกิดจากแสงจากดาวฤกษ์จำนวนมากที่รวมกันอยู่ในแนวระนาบของจานกาแล็กซี่ทางช้างเผือก โดยบริเวณที่เห็นเป็นแถบฝ้าชัดเจนเป็นแสงของดาวฤกษ์จำนวนมากที่มาจากบริเวณใจกลางของกาแล็กซี่ทางช้างเผือก</t>
  </si>
  <si>
    <t>แตกต่างกัน เพราะอดีตเอกภพก็เคยเล็กและมีความหนาแน่นสูง ทำให้อุณหภูมิสูง แต่ตอนนี้เอกภพขยายใหญ่ขึ้น อุณหภูมิก็ลดลง</t>
  </si>
  <si>
    <t>แตกต่าง เพราะไมโครเวฟพื้นหลังใช้สำหระบใอวกาศ แต่ไมโครเวฟที่เรารู้จักใช้สำหรับอุ่นอาหาร</t>
  </si>
  <si>
    <t>เห็นด้วย เพราะตอนนี้เราเองก็อยู่ในกาแล็กซี่เดียวกันจึงสามารถมองเห็นกันได้</t>
  </si>
  <si>
    <t>ทางช้างเผือกเป็นของกาแล็กซี่</t>
  </si>
  <si>
    <t>แตกต่างกัน เพราะ อดีตเอกภพเล็กหนาแน่นอุณหภูมิสูง แต่ปัจจุบันเอกภพขยายใหญ่ขึ้นเลยอุณหภูมิลดลง</t>
  </si>
  <si>
    <t>แตกต่างเพราะ ไมโครเวฟพื้นหลังจากอวกาศใช้สำหรับในอวกาศ ส่วนไมโครเวฟที่รู้จักเอาไว้สำหรับอุ่นอาหาร</t>
  </si>
  <si>
    <t>เห็นด้วย เพราะว่า เราอยู่ในกาแล็กซีเดียวกันเลยสามารถมองเห็นได้</t>
  </si>
  <si>
    <t>ทางช้างเผือกเป็นของกาแล็กซีทางช้างเผือก</t>
  </si>
  <si>
    <t>อุณหภูมิเอกภพในปัจจุบันลดลงแตกต่างจากอดีตที่มีอุณหภูมิสูงเพราะเอกภพขยายตัว</t>
  </si>
  <si>
    <t>ต่างกัน</t>
  </si>
  <si>
    <t>เห็นด้วยเพราะเราจะเห็นดาวที่อยู่ใกล้โลก</t>
  </si>
  <si>
    <t>แถบสว่างของทางช้างเผือกเกิดจากแสงจาก</t>
  </si>
  <si>
    <t>เพราะ อุณหภูมิของเอกภพในอดีตสูงมากเพราะมีความหนาแน่นนและะขยายตัวเร็ว แต่่ปัจจุบันอุณภูมิได้ลดลงเนื่องจากการขยายตัวของเอกภพ และกระจายพลังงานช้าลง</t>
  </si>
  <si>
    <t>ต่างเพราะไมโครเวฟพื้นหลังเกิดมาหลังบิกเเบง แต่คลื่นไมโครเวฟสมัยปัจจุบันเกิดจากมนุษย์</t>
  </si>
  <si>
    <t>ไม่เพราะเราอาจจะเห็นดาวฤกษ์ที่อยุ่ในกาเเลกซี่ทางช้างเผือกก้ได้</t>
  </si>
  <si>
    <t>ทางช้างเผือก และ กาแล็กซีทางช้างเผือกเกี่ยวข้องกันตรงที่ "ทางช้างเผือกเป็นคำที่ใช้เรียกกาแล็กซีของเราจากมุมมองบนโลก</t>
  </si>
  <si>
    <t>มีอุณหภูมิลดลงเป็นอย่างมาก เพราะ ในอดีตเอกภพยังเล็กและหนาแน่น ทำให้มีความร้อนสูง แต่ในปัจจุบัน เอกภพมีการขยายอย่างต่อเนื่อง ทำให้อุณหภูมิลดลง</t>
  </si>
  <si>
    <t>สิ่งที่เหมือนกัน เป็นคลื่นแม่เหล็กไฟฟ้าที่เคลื่อนที่ด้วยความเร็วแสง ส่วนสิ่งที่แตกต่างกัน CMB มาจากธรรมชาติที่เกิดในเอกภพยุคแรก ส่วนไมโครเวฟเกิดจากเตาไมโครเวฟที่มนุษย์สร้างขึ้นเพื่ออุ่นอาหารให้ร้อน</t>
  </si>
  <si>
    <t>เห็นด้วย เพราะ กาแล็กซี่อื่นอยู่ไกลเกินไป ตาของคนเราสามารถมองวัตถุบนท้องฟ้าได้ไม่เกินระยะประมาณไม่กี่พันปีแสง</t>
  </si>
  <si>
    <t>ทางช้างเผือก คือสิ่งที่เรามองเห็นจากโลก และกาแล็กซีทางช้างเผือก คือชื่อของกาแล็กซีที่เรากำลังอาศัยอยู่</t>
  </si>
  <si>
    <t>อุณหภูมิลดลงจากอดีตมาก เนื่องเอกภพขยายตัวขึ้นทำให้ความหนาแน่นของพลังงานน้อยลง</t>
  </si>
  <si>
    <t>ไมโครเวฟพื้นหลังคือคลื่นแม่เหล็กไฟฟ้าที่หลงเหลือหลังจากการระเบิดของบิกแบง แต่คลื่นไมโครเวฟคือคลื่นที่มนุษย์สร้างขึ้นเพื่อจุดประสงค์ต่างๆ</t>
  </si>
  <si>
    <t xml:space="preserve">เห็นด้วยเพราะ  ดาวฤกษ์อื่นๆในกาแล็กซีอื่นๆนั้นไกลเกินไปที่ตาจะมองเห็น </t>
  </si>
  <si>
    <t>ทางช้างเผือกเป็นส่วนหนึ่งของกาเเล็กซีทางช้างเผือก โดยส่วนที่เป็นแถบสว่างมากจากจานของทางช้างเผือกและส่วนที่เป็นแถบฝ้าชัดเจนเป็นแสงของดาวฤกษ์จำนวนมากที่อยู่จุดศูนย์กลางของกาแล็กซีทางช้างเผือก</t>
  </si>
  <si>
    <t>โปรตอนและนิวตรอน;พลังงาน;นิวเคลียสของฮีเลียม;อะตอมของไฮโดรเจนและฮีเลียม;กาแล็กซีรุ่นแรก;</t>
  </si>
  <si>
    <t>เอกภพในรุ่นแรกเริ่มมีอุณหภูมิที่สูงกว่าในยุคปัจจุบันมากเพราะเนื่องจากแรงกระทำของ bigbang ซึ่งเป็นเหตุการณ์ที่ทำให้กระทบขยายตัวอย่างรวดเร็วและมีอุณหภูมิสูงขึ้นมากหลังจากที่ผ่านไปได้หลายชั่วโมงก็จะเกิดอุณหภูมิที่ลดลงมาเรื่อยๆจนมาถึงปัจจุบัน</t>
  </si>
  <si>
    <t>ไมโครเวฟพื้นหลังคือคลื่นไมโครเวฟที่แพร่อยู่ในเอกภพเมื่อเรามองดูท้องฟ้าด้วยกล้องโทรทรรศน์ในห้วงอวกาศระหว่างดาวเราจะเห็นไม่เป็นสีดำสนิทแต่จะเห็นมีการเรืองแสงน้อยๆอยู่ส่วนไมโครเวฟคือเครื่องเอาไว้สำหรับอุ่นอาหารที่ใช้รังสีไมโครเวฟแบบเดียวกัน</t>
  </si>
  <si>
    <t>เห็นด้วยเพราะดาวฤกษ์เป็นสมาชิกของ galaxy</t>
  </si>
  <si>
    <t>ทั้งสองคืออย่างเดียวกัน</t>
  </si>
  <si>
    <t>อดีตอุณหภูมิสูงกว่ามาก แต่ปัจจุบันเอกภพขยายตัวและเย็นลง</t>
  </si>
  <si>
    <t>ต่าง เพราะไมโครเวฟพื้นหลังคือสิ่งที่เกิดขึ้นเมื่อเอกภพมีอุณหภูมิลดลง แต่ไมโครเวฟเอาไว้อุ่นอาหาร</t>
  </si>
  <si>
    <t>เห็นด้วย เพราะดาวฤกษ์ที่เราเห็นด้วยตาเปล่าบนท้องฟ้า เป็นดาวฤกษ์ที่อยู่ภายในกาแล็กซีทางช้างเผือก</t>
  </si>
  <si>
    <t>เกี่ยวข้องกันโดยตรงแต่ความหมายต่างกัน ทางช้างเผือกคือภาพที่เราเห็นจากภายในกาแล็กซีทางช้างเผือก แต่กาแล็กซีทางช้างเผือกคือโครงสร้างขนาดใหญ่</t>
  </si>
  <si>
    <t>อุณหภูมิลดลงเพราะผ่านมาหลายพันล้านปี</t>
  </si>
  <si>
    <t>ต่างเพราะไมโครเวฟพื้นหลังจากอวกาศเกิดจากบิกแบง</t>
  </si>
  <si>
    <t>ไม่ เพราะมีดาวจากกาแล็กซีอื่นด้วย</t>
  </si>
  <si>
    <t>เรียกคนละแบบ</t>
  </si>
  <si>
    <t>อุณหภูมิลดเพราะผ่านผ่านมาหลายพันล้านปี</t>
  </si>
  <si>
    <t>ต่างเพราะไมโครเวฟพื้นหลังจากอวกาศเกิดจากบิ๊กแบง</t>
  </si>
  <si>
    <t>ไม่เพราะมีดาวจากกาแล็กซีอื่นด้วย</t>
  </si>
  <si>
    <t>แตกต่าง ในอดีตอุณหภูมิสูงกว่ามาก แต่ปัจจุบันขยายตัวและเย็นลง</t>
  </si>
  <si>
    <t>ต่าง เพราะ ไมโครเวฟพื้นหลังคือสิ่งที่เกิดขึ้นเมื่อเอกภพมีอุณหภูมิลดลง ส่วนไมโครเวฟคือเครื่องใช้ไฟฟ้า</t>
  </si>
  <si>
    <t>เห็นด้วย เพราะ ดาวฤกษ์ที่เราเห็นด้วยตาเปล่าบนท้องฟ้า เป็นดาวฤกษ์ที่อยู่ภายในกาแล็กซีทางช้างเผือก</t>
  </si>
  <si>
    <t>โปรตอนและนิวตรอน;นิวเคลียสของฮีเลียม;พลังงาน;อะตอมของไฮโดรเจนและฮีเลียม;กาแล็กซีรุ่นแรก;</t>
  </si>
  <si>
    <t>ในอดีตมีอุณหภูมิสูงกว่าปัจจุบัน</t>
  </si>
  <si>
    <t>ต่าง เพราะจากอวกาศเป็นการปล่อยพลังงานของอะตอมไฮโดรเจนกับฮีเลียม</t>
  </si>
  <si>
    <t>ไม่ เพราะดาวฤกษ์บางดวงอาจอยู่ห่างจากกาแล็กซี่เราแต่ก็สามารถเห็นได้</t>
  </si>
  <si>
    <t>ทางช้างเผือกคือส่วนบริเวณจานของกาแล็กซี่ทางช้างเผือก</t>
  </si>
  <si>
    <t>ในอดีตอุณหภูมิส๔งกว่าปัจจุบัน</t>
  </si>
  <si>
    <t>ต่างเพราะจากอวากาศเกิดจากฮีเลียมและไฮโครเจย</t>
  </si>
  <si>
    <t>ไม่เพราะดาวฤกษ์บางดวงอาจอยู่ห่างจากกาแล็กซีของเราแต่ก็สามารถเห็นได้</t>
  </si>
  <si>
    <t>ทางช่างเผือกคือบริเวณจานของกาแล็กซี</t>
  </si>
  <si>
    <t>ครองขวัญ ปิ่นเเก้ว</t>
  </si>
  <si>
    <t>แตกต่าง ในอดีตอุณหภูมิสูงมาก เเต่ปัจจุบันขยายตัวและะเย็นลง</t>
  </si>
  <si>
    <t>ต่าง เพราะ ไมโครเวฟพื้นหลังคือสิ่งที่เกิดขึ้นเมื่อเอกภพมีอุณภูมิลดลง ส่วนไมโครเวฟคือเครื่องใช้ไฟฟ้า</t>
  </si>
  <si>
    <t>ต่าง เพราะ ไมโครเวฟพื้นหลังคือสิ่งที่เกิดขึ้นเมื่อเอกภพมีอุณหภูมิลดลงส่วนไมโครเวฟคือเครื่องใช้ไฟฟ้า</t>
  </si>
  <si>
    <t>เพราะไมโครเวฟพื้นหลังจากอวกาศนี้เกิดขึ้นเมื่อเอกภพมีอุณหภูมิลดลงเหลือ5,000เคลวิน</t>
  </si>
  <si>
    <t>แตกต่างกัน เพราะไมโคเวฟพื้นหลังจากอวกาศสามารถลดอุณหภูมิได้ แต่ไมโครเวฟที่นักเรียนรู้จักไม่สามารถทำได้เพราะมันถูกตั้งค่าแผ่รังสีไว้เรียบร้อยแล้ว</t>
  </si>
  <si>
    <t>เห็นด้วย เพราะกาแล็กซี่ทางช้างเผือกมีการรวมตัวกันจำนวนมากของดาวฤกษ์</t>
  </si>
  <si>
    <t>ทางช้างเผือกอยู่ในแนวระนาบจานกาแล็กซี่ทางช้างเผือก</t>
  </si>
  <si>
    <t>ในอดีต3นาทีหลังเกิดบิกแบงอุณหภูมเอกกภพลดลงอยู่ที่1,000เคลวิน แต่ปัจจุบันลดลงเหลือ 2.73เคลวิน</t>
  </si>
  <si>
    <t>แตกต่าง เพราะ หลังจากอุณหภูมิของเอกภพลดลงไมโครเวฟพื้นเป็นคลื่นแม่เหล็กไฟฟ้า</t>
  </si>
  <si>
    <t>เห็นด้วย เพราะ โลกอยู่ในระบสุริยะและระบบสุริยะก็อยู่ในทางช้างเผือก</t>
  </si>
  <si>
    <t>ทางช้างเผือกมีแสงสว่างเป็นแถบชัดเจนจากดาวฤษ์จำนวนมากซึ่งมาจากบริเวณใจกลางนิวเคลียส</t>
  </si>
  <si>
    <t>มีอุณหภูมิลดลง เพราะเอกภพขยายตัว พลังงานลดอุณหภูมิจึงลดลงไปด้วย</t>
  </si>
  <si>
    <t>แตกต่าง โดยไมโครเวฟเป็นการใช้คลื่นแม่เหล็กไฟฟ้าสำหรับอุ่นอาหารแต่ไมโครเวฟพื้นหลังเป็นพลังงานแสงที่เกิดนอกโลก</t>
  </si>
  <si>
    <t>เห็นด้วย เพราะกลุ่มกาแล็กซีอื่นๆที่มองเห็นเราเห็นเป็นเพียงกลุ่มแสงจางๆ</t>
  </si>
  <si>
    <t>ทางช้างเผือกเป็นส่วนหนึ่งของกาแล็กซีทางช้างเผือก</t>
  </si>
  <si>
    <t>แตกต่าง เพราะอุณหภูมิที่อยู่ภายในเอกภพลดลง โดยเอกภพในอดีตมีอุณหภูมิมาก แต่ปัจจุบันมีอุณหภูมิลดลงเหลือ 2.73 เคลวิน</t>
  </si>
  <si>
    <t>ต่าง เพราะคลื่นไมโครเวฟพื้นหลังเป็นคลื่นแม่เหล็กไฟฟ้าที่เหลืออยู่จากการขยายตัวของเอกภพ</t>
  </si>
  <si>
    <t>เห็นด้วย เพราะมีระยะทางใกล้กับระบบสุริยะ</t>
  </si>
  <si>
    <t>กาแล็กซีรุ่นแรก;โปรตอนและนิวตรอน;นิวเคลียสของฮีเลียม;พลังงาน;อะตอมของไฮโดรเจนและฮีเลียม;</t>
  </si>
  <si>
    <t>อุณหภูมิของเอกภพในอดีตจะสูงมากแต่อุณหภูมิในเอกภพปัจจุบันจะลดลงมากเพราะเอกภพมีการขยายตัว</t>
  </si>
  <si>
    <t>รังสีในปัจจุบันมีความเข้มข้นมากกว่าและมีความหลากหลายทางแหล่งกำเนิด</t>
  </si>
  <si>
    <t>ไม่เห็นด้วยเพราะอาจจะมีดาวฤกษ์บางดวงที่อยู่ในกาแล็กซีอื่น ไม่ใช่แค่กาแล็กซีทางช้างเผือกเช่นกาแล็กซีเพื่อนบ้าน</t>
  </si>
  <si>
    <t>เอกภพในอดีตมีอุณหภูมิสูงมาก แต่เอกภพในปัจจุบันมีอุณหภูมิลดลง เพราะเอกภพมีการขยายตัวตลอดเวลา</t>
  </si>
  <si>
    <t>ต่างกัน เพราะไมโครเวฟที่รู้จักมีความเข้มข้นมากกว่า และมีความหลากหลายในแหล่งกำเนิดมากกว่า</t>
  </si>
  <si>
    <t>ไม่เห็นด้วย เพราะยังมีกาแล็กซีอื่นๆที่อยู่ใกล้กาแล็กซีทางช้างเผือก เรียกว่ากาแล็กซีเพื่อนบ้าน</t>
  </si>
  <si>
    <t>นิวเคลียสของฮีเลียม;โปรตอนและนิวตรอน;อะตอมของไฮโดรเจนและฮีเลียม;พลังงาน;กาแล็กซีรุ่นแรก;</t>
  </si>
  <si>
    <t>ในอดีตมีอุณหภูมิสูงกว่าอุณหภูมิเอกภพในปัจจุบัน เพราะเอกภพมีขนาดเล็กกว่า หนาแน่นกว่า และยังไม่ขยายตัวออกมากเท่าปัจจุบัน</t>
  </si>
  <si>
    <t>แตกต่างกันไมโครเวฟพื้นหลังมีพลังงานต่ำมากและเป็นคลื่นที่เหลือจากบิกแบงและการขยายตัวของเอกภพแต่คลื่นไมโครเวฟมีพลังงานสูงกว่าและเป็นคลื่นที่มนุษย์สร้างขึ้น</t>
  </si>
  <si>
    <t>เห็นด้วยเพราะ ดาวฤกษ์ในกาแล็กซีอื่น ๆ อยู่ไกลมากจนแสงสว่างไม่สามารถมาถึงตาเราในระดับที่มองเห็นด้วยตาเปล่าได้</t>
  </si>
  <si>
    <t xml:space="preserve">ทางช้างเผือกคือแถบแสงสีขาว เป็นภาพของแสงจากดาวฤกษ์จำนวนมากที่อยู่ใน จานกาแล็กซี่ทางช้างเผือก </t>
  </si>
  <si>
    <t>เเตกต่างเพราะในอดีต ช่วงที่เกิดบิกเเบงมีอุณหภูมิ10^32เคลวิน ในปัจจุบันอุณหภูมิประมาณ 2.73 เคลวิน</t>
  </si>
  <si>
    <t>เเตกต่างเพราะไมโครเวฟพื้นหลังเป็นคลื่นเเม่เหล็กไฟฟ้าที่เหลือจากการขยายตัวของเอกภพ</t>
  </si>
  <si>
    <t>ไม่ เพราะ เราสามารถมองเห็นกาเเล็กซีบางชนิดได้ด้วยตาเปล่า</t>
  </si>
  <si>
    <t>เป็นลักษณะกลุ่มดาวฤกษ์เหมือนกัน เห็นทางช้างเผือกเป็นแถบดาวฤกษ์ในระนาบของจานกาเเล็กซีทางช้างเผือก</t>
  </si>
  <si>
    <t>แตกต่างกันจากอุณภูมิปัจจุบันคือ อุณหภูมิเอกภพในอดีตมีอุณหภูมิที่สูงกว่าปัจจุบันเนื่องยากการขยายตัวของเอกภพทำให้มีพลังงานโฟตอนถูกยืดออกทำให้อุณหภูมิลดตาม</t>
  </si>
  <si>
    <t>ต่างกันเพราะไมโครเวฟพื้นหลังมากจากเอกภพรุ่นแรกแต่ไมโครเวฟในชีวิตประจำวันมาจากเครื่องใช้ไฟฟ้า</t>
  </si>
  <si>
    <t>เห็นด้วย เพราะดาวฤกษ์ที่เรามองเห็นอยู่ในกาแล็กซี่ทางช้างเผือก</t>
  </si>
  <si>
    <t>เกี่ยวข้อกันคือทางช้าเผือกเป็นชื่อกาแล็กซี่ที่เป็นสมาชิกและอยู่ในระบบสุริยะ</t>
  </si>
  <si>
    <t>แตกต่าง เพราะอุณหภูมิในเอกภพลดลง โดยเอกภพในอดีตมีอุณหภูมิมาก แต่ปัจจุบันมีอุณหภูมิลดลงเหลือ2.73เคลวิน</t>
  </si>
  <si>
    <t>ต่าง เพราะคลื่นไม โครเวฟพื้นหลังเป็นคลื่นแม่เหล็กไฟฟ้าที่เหลืออยู่จากการขยายตัวของเอกภพ</t>
  </si>
  <si>
    <t>ไม่เห็นด้วยเพราะว่าเราสามารถมองเห็นดาวที่อยู่ในกาแล็กซี่อื่นได้</t>
  </si>
  <si>
    <t>ทางช้างเผือกเป็นส่วนหนึ่งของกาแลคซี่ทางช้างเผือก</t>
  </si>
  <si>
    <t>ในปัจจุบันอุณหภูมิลดลง เพราะเอกภพขยายตัว พลังงานและอุณหภูมิจึงลดลงไปด้วย</t>
  </si>
  <si>
    <t>แตกต่าง เพราะมีแหล่งกำเนิด ความเข้ม และการใช้งานไม่เหมือนกัน</t>
  </si>
  <si>
    <t>จริง เพราะดาวจากกาแล็กซีอื่นอยู่ไกลเกิน จนไม่สามารถมองเห็นได้ด้วยตาเปล่า</t>
  </si>
  <si>
    <t>ต่างกันเพราะอุณหภูมิหลังจากเกิดบิกแบงจะลดลงแต่ขนาดเอกภพจะเพิ่ม</t>
  </si>
  <si>
    <t>ไมโครเวฟพื้นหลังเป็นคลืนแม่เหล็กไฟฟ้าที่ยังคงเหลืออยู่จากการขยายตัวของเอกภพ</t>
  </si>
  <si>
    <t>ไม่เห็นด้วย เพราะว่าเราสามารถเห็นดาวฤกษ์ที่อยู่ในกาแล็กซี่อื่นๆได้ด้วยตาเปล่าได้</t>
  </si>
  <si>
    <t>เกี่ยวข้องกันเพราะว่าทางช้างเผือกเป็นแถบสว่างของกาแล็กซี่ทางช้างเผือกโดยที่มาจากดาวฤกษ์จำนวนมาก</t>
  </si>
  <si>
    <t>แตกต่างตรงในปัจจุบันจะมีอุณหภูมิต่ำลงเรื่อยๆ เนื่องจากเอกภพมีการขยายตัวทำให้ความหนาแน่นของสารและรังสีลดลง</t>
  </si>
  <si>
    <t>เหมือนตรงเป็นคลื่นแม่เหล็กไฟฟ้าความถี่ช่วงไมโครเวฟ ต่างคือไมโครเวฟพื้นหลังจากอวกาศเป็นสิ่งที่หลงเหลืออยู่จากอวกาศแต่ไมโครเวฟที่เรารู้จักเอาไว้ใช้กับอาหาร</t>
  </si>
  <si>
    <t>เห็นด้วยเพราะเราสามารถเห็นดาวฤกษ์ที่อยู่ใน Galaxy ทางช้างเผือกอย่างเดียวเนื่องจาก Galaxy อื่นๆอยู่ห่างไกลเกินไป</t>
  </si>
  <si>
    <t>ทางช้างเผือกคือสิ่งที่เราเห็นซึ่งเป็นจานของ Galaxy แต่ Galaxy ทางช้างเผือกคือ ทั้งระบบที่ประกอบไปด้วยดาวฤกษ์นับหลายๆ ดวง</t>
  </si>
  <si>
    <t>อุณหภูมิมีการลดลง เพราะเอกภพมีการขยายตัว</t>
  </si>
  <si>
    <t>เห็นด้วยเพราะมีไม่กี่กาแลกซีที่มนุษย์สามารถมองเห็นได้ด้วยตาเปล่า</t>
  </si>
  <si>
    <t>เกี่ยวข้องกัน ทางช้างเผือกที่เราเห็นเป็นส่วนจานของกาแล็กซีทางช้างเผือก</t>
  </si>
  <si>
    <t>เนื่องจากเอกภพขยายตัวขึ้นหลังจากเกิดบิกแบงทำให้อุณหภูมิลดลง</t>
  </si>
  <si>
    <t>ไมโครเวฟที่รู้จักคือคลื่นวิทยุ ความถี่สูง ความยาวคลื่นสั้นซึ่งแตกต่างกับคลื่นไมโครเวฟพื้นหลังเปรียบเสมือนสภาพปัจจุบันของเอกภพ เพราะทุกพื้นที่มีคลื่นนี้กระจายอยู่</t>
  </si>
  <si>
    <t>เห็นด้วย เพราะหากเป็นดาวดวงอื่นที่อยู่นอกกาแล็คซี่ทางช้างเผือกนั้นจะมีขนาดที่เล็กมากๆแม้แต่กล้องยังไม่สามารถเห็นได้เพราะห่างกันเป็นล้านปีแสง</t>
  </si>
  <si>
    <t>กาแล็คซี่ทางช้างเผือกเหมือนคอมมูใหญ่ๆที่มีดาวต่างๆอยู่มากมายและยังมีทางช้างเผือกอยู่ในนั้นด้วยซึ่งทางช้างเผือกก็คือแถบสว่างจางๆบนท้องฟ้ายามค่ำ</t>
  </si>
  <si>
    <t>เพราะเอกภพมีการขยายตัวอุณหภูมิจึงกระจายออกไป</t>
  </si>
  <si>
    <t>ไมโครเวฟพื้นหลังเป็นคลื่นจากบิกแบงแต่ไมโครเวฟบนโลกเกิดจากมนุษย์สร้างขึ้น</t>
  </si>
  <si>
    <t>เห็นด้วยเพราะกาแล็กซีอื่นๆบนท้องฟ้ายังสามารถมองเห็นได้ยากซึ่งกาแล็กซีอื่นๆนี้มีขนาดใหญ่กว่าดาวฤกษ์มาก</t>
  </si>
  <si>
    <t>ชื่อทางช้างเผือกมาจากการเปรียบเทียบว่ากาแล็กซีนั่นมีลักษณะเหมือนเส้นทางสำหรับช้างเผือกที่เดินลงมาคู่บารมีกษัตริย์</t>
  </si>
  <si>
    <t>อุณหภูมิลดลง เพราะการขยายตัวของจักรวาล</t>
  </si>
  <si>
    <t>เป็นคลื่นไมโครเวฟเหมือนกัน แต่ต่างกันตรงแหล่งกำเนิด พลังงาน</t>
  </si>
  <si>
    <t>เห็นด้วย เพราะดาวฤกษ์ทั้งหมดที่มองเห็นด้วยตาเปล่า อยู่ในกาแล็กซีทางช้างเผือก</t>
  </si>
  <si>
    <t>ทางช้างเผือกคือแสงที่มองเห็นในท้องฟ้า กาแล็กซีทางช้างเผือกคือระบบดาวฤกษ์ทั้งหมด</t>
  </si>
  <si>
    <t>อุณหภูมิของเอกภพในอดีตสูง แต่ในปัจจุบันเอกภพมีอุณหภูมิที่ต่ำสาเหตุจากการระเบิดของบิกแบงทำให้เอกภพมีอุณลดลง</t>
  </si>
  <si>
    <t>ต่างกัน โดยที่ไมโครเวฟพื้นหลังเกิดจากการระเบิดตัวของบิกแบงและยังคงหลงเหลืออยู่ คลื่นไมโครเวฟในปัจจุบันคือสิ่งที่เกิดเมื่อไรก็ได้เกิดจากการที่มนุษย์สร้างขึ้น</t>
  </si>
  <si>
    <t>เห็นด้วยเพราะเป็นเพียงส่วนหนึ่งของดาวฤกษ์ทั้งหมดในกาแล็กซีทางช้างเผือก</t>
  </si>
  <si>
    <t>ทางชางเผือกคือ แถบแสงจาง ๆ สีขาวพาดผ่านท้องฟ้า ซึ่งเป็นส่วนหนึ่งของกาแลกซีทางช้างเผือก</t>
  </si>
  <si>
    <t>อุณหภูมิเอกภพในอดีตจะมีอุณหภูมิสูงมากแต่อุณหภูมิเอกภพในปัจจุบันนี้จะมีอุณหภูมิที่ลดลง เพราะเอกภพเกิดการขยายตัว</t>
  </si>
  <si>
    <t>เหมือนกัน แต่มีความยาวคลื่นและความถี่ที่แตกต่างกัน</t>
  </si>
  <si>
    <t>เห็นด้วย เพราะว่ากาแล็กซีทางช้างเผือกมีขนาดใหญ่มากเมื่อเทียบกับตัวคนเรา ซึ่งทำให้ ดาวฤกษ์ทั้งหมดที่เราเห็นบนท้องฟ้าจึงเป็นดาวฤกษ์ที่อยู่ในกาแล็กซีทางช้างเผือก  ส่วนดาวที่มองไม่เห็นเป็นดาวฤกษ์ที่อยู่ไกลมาก เช่น พวกกาแล็กซีแมเจลแลนใหญ่และเล็ก</t>
  </si>
  <si>
    <t>เพราะว่าทางช้างเผือกประกอบด้วยดาวฤกษ์ที่เป็นเพียงส่วนหนึ่งของกาแล็กซีทางช้างเผือก ซึ่งมีลักษณะเป็นแนวฝ้าขาวพาดผ่านกลุ่มดาวต่างๆๆ</t>
  </si>
  <si>
    <t>อุณหภูมิของเอกภพในปัจจุบันลดลง เพราะเกิดจากบิกแบง</t>
  </si>
  <si>
    <t>ไมโครเวฟพื้นหลังจากอวกาศเกิดจากการรวมตัวกันของอะตอม แต่ไมโครเวฟที่เรารู้จักเกิดจากการสร้างขึ้นของมนุษย์</t>
  </si>
  <si>
    <t>เห็นด้วย เพราะเราสามารถเห็นได้เพียงแค่ดวงดาวของกาแล็กซีทางช้างเผือกเท่านั้น หากเป็นดาวของกาแล็กซีอื่นเราจะไม่สามารถมองเห็นได้เพราะเราจะมองเห็นเพียงแค่กาแล็กซีเป็นฝ้าๆ</t>
  </si>
  <si>
    <t>เนื่องจากในอดีตนั้นเอกภพมีอุณหภูมิที่สูงมากจากหลายๆปัจจัย แต่ในปัจจุบัน เอกภพมีอุณหภูมิเฉลี่ยเพียบ 2.73 เคลวินซึ่งเย็นลงอย่างมากจากในอดีต</t>
  </si>
  <si>
    <t>เหมือนกันตรงที่เป็นคลื่นแม่เหล็กไฟฟ้าแต่ต่างกันจากแหล่งกำเนิด ความเข้ม พลังงานและประโยชน์</t>
  </si>
  <si>
    <t>เห็นด้วย เนื่องจากดาวฤกษ์ที่เรามองเห็นด้วยตาเปล่าทั้งหมดอยู่ในกาแล็กซีทางช้างเผือกเพราะดาวฤกษ์ที่อยู่นอกกาแล็กซีไกลเกินกว่าที่ตาเราจะมองเห็น</t>
  </si>
  <si>
    <t>ทางช้างเผือกคือภาพที่เรามองเห็นบางส่วนของกาแล็กซีทางช้างเผือกจากภายใน</t>
  </si>
  <si>
    <t>ปัจจุบันอุณหภูมิลดลง เพราะเกิดบิ๊กแบง</t>
  </si>
  <si>
    <t>ไมโครเวฟพื้นหลังจากอวกาศเกิดจากการรวมตัวกันของอะตอม</t>
  </si>
  <si>
    <t>เห็นด้วย เพราะเราสามารถเห็นได้เพียงแค่ดวงดาวของกาแล็กซีทางช้างเผือก</t>
  </si>
  <si>
    <t>แตกต่าง เพราะอุณหภูมิในเอกภพลดลง โดยเอกภพในอดีตมีอุณหภูมิมากแต่ปัจจุบันมีอุณหภูมิลดลงเหลือ2.73</t>
  </si>
  <si>
    <t>ต่าง เพราะคลื่นไม่โครเวฟพื้นหลังเป็นคลื่นแม่เหล็กไฟฟ้าที่เหลืออยู่จากการขยายตัวของเอกภพ</t>
  </si>
  <si>
    <t xml:space="preserve"> เห็นด้วย เพราะกาแล็กซีทางช้างเผือกมีขนาดใหญ่มากเมื่อเทียบกับตัวเรา</t>
  </si>
  <si>
    <t>เป็นคำที่ใช้แทนกันได้ เพราะให้ความหมายเหมือนกัน</t>
  </si>
  <si>
    <t>เห็นด้วย เพราะเนื่องจากดาวฤกษ์ทั้งหมดที่มองเห็นด้วยตาเปล่าบนท้องฟ้าส่วนใหญ่เป็นดาวฤกษ์ที่อยู่ในกาแล็กซีทางช้างเผือก</t>
  </si>
  <si>
    <t>เป็นคำที่ใช้แทนกันได้ หมายถึงเหมือนกัน</t>
  </si>
  <si>
    <t>เพราะเอกภพยังร้อนจัดและหนาแน่นสูง แต่เมื่อเอกภพขยายตัว อุณหภูมิจึงลดลงเรื่อย ๆ</t>
  </si>
  <si>
    <t>ต่างกันเพราะไมโครเวฟในปัจจุบันนั้นเอาไว้ใช้ในชีวิตประจำวัน</t>
  </si>
  <si>
    <t>เห็นด้วย เพราะ สายตาของมนุษย์ไม่สามารถมองไปได้ไกลถึงกาแล็กซีอื่น</t>
  </si>
  <si>
    <t>ทางช้างเผือก คือสิ่งที่เรามองเห็นจากโลก และเป็นส่วนหนึ่งของกาแล็กซีทางช้างเผือก</t>
  </si>
  <si>
    <t>อุณหภูมิของเอกภพในอดีตแตกต่างจากอุณหภูมิของเอกภพในปัจจุบันโดยอุณหภูมิจะลดลงเรื่อยๆเนื่องจากขนาดของเอกภพมีการขยายขนาดเพิ่มขึ้น</t>
  </si>
  <si>
    <t>สิ่งที่เหมือนกันคือทั้ง2ชนิดเป็นคลื่นแม่เหล็กไฟฟ้าแต่สิ่งที่แตกต่างกันคือลักษณะการเกิดเนื่องจากไมโครเวฟพื้นหลังเกิดจากคลื่นแม่เหล็กไฟฟ้าที่หลงเหลืออยู่หลังเกิดบิกแบงส่วนไมโครเวฟเป็นคลื่นที่เกิดจากดวงอาทิตย์</t>
  </si>
  <si>
    <t>เห็นด้วย เพราะ ตัวเรานั้นอยู่ในกาแล็กซีทางช้างเผือก</t>
  </si>
  <si>
    <t>เพราะจากการขยายตัวของเอกภพ ทำให้เอกภพ</t>
  </si>
  <si>
    <t>ไมโครเวฟพื้นหลังเป็นไมโครเวฟที่มาจากการระเบิดของบิกแบง ส่วนที่รู้จักคือคลื่นไมโครเวฟที่สามารถทำให้เกิดความร้อนได้</t>
  </si>
  <si>
    <t>เห็นด้วยเพราะไม่สามารถเห็นดาวฤกษ์จากกาแล็กซีอื่นได้ด้วยตาเปล่า</t>
  </si>
  <si>
    <t>เป็นกาแล็คซี่ที่มีลักษณะเหมือนกัน</t>
  </si>
  <si>
    <t>อุณหภูมิของเอกภพในอดีตร้อนกว่าปัจจุบันมาก เพราะเอกภพเกิดจากเหตุการณ์บิกแบงซึ่งมีพลังงานสูงเอกภพขยายตัวอย่างต่อเนื่อง ทำให้พลังงานกระจายออกและอุณหภูมิลดลงเรื่อย ๆ จนถึงปัจจุบัน</t>
  </si>
  <si>
    <t>เหมือนกันที่เป็นคลื่นแม่เหล็กไฟฟ้า แต่แตกต่างกันจากความเข้ม แหล่งกำเนิด พลังงาน และประโยชน์</t>
  </si>
  <si>
    <t>เห็นด้วย เพราะดาวฤกษ์ที่มองเห็นได้ด้วยตาเปล่าทั้งหมดอยู่ในกาแล็กซีทางช้างเผือก เนื่องจากกาแล็กซีอื่นอยู่ไกลเกินไปที่จะมองเห็นดาวดวงอื่นจากโลก</t>
  </si>
  <si>
    <t>อุณหภูมิลดลงเพราะเอกภพขยายตัว</t>
  </si>
  <si>
    <t>ต่างไมโครเวฟพื้นหลังจากอวกาศที่หลงเหลือหลังการเกิดบิกเเบงเเละเป็นคลื่นเเสงส่วนไมโครเวฟที่รู้จักคือคลื่นเเม่เหล็กไฟฟ้า</t>
  </si>
  <si>
    <t>เห็นด้วยเพราะจะมีดาวฤกษ์จำนวนมากที่อยู่รวมกันในเเนวระนาบของจานกาเเล็กซีทางช้างเผือก</t>
  </si>
  <si>
    <t>ทางช้างเผือกก็เป็นทางตรงเหมือนที่ส่วนที่เป็นจานหรือคานของกาเเล็กซีทางช้างเผือก</t>
  </si>
  <si>
    <t>แตกต่าง เนื่องจากอุณหภูมิของเอกภพลดลง โดยเอกภพในอดีตมีอุณหภูมิมาก แต่ปัจจุบันมีอุณหภูมิลดลงเหลือ 2.73เคลวิน</t>
  </si>
  <si>
    <t>ต่าง เพราะคลื่นไมโครเวฟพื้นหลังเป็นคลื่อนแม่เหล็กกไฟฟ้าที่เหลืออยู่ในการขยายตัวของเอกภพ</t>
  </si>
  <si>
    <t>เห็นด้วย เพราะมีระยะทางที่ใก้ลกับระบบสุริยะ</t>
  </si>
  <si>
    <t>ทางช้างเผือกเป็นส่วนหนึ่งของกาเเล็คซีทางช้างเผือก</t>
  </si>
  <si>
    <t>ต่าง เพราะ ในอดีตสูงกว่าปัจจุบัน</t>
  </si>
  <si>
    <t>ต่างกัน เพราะไมโครเวฟพื้นหลังเกิดหลังเกิดบิกแบง แต่คลื่นไมโครเวฟเป็นคลื่นวิทยุที่มนุษย์สร้างขึ้น</t>
  </si>
  <si>
    <t>เห็นด้วย เพราะ สามารถมองได้ด้วยตาเปล่า มีแสงในตัวเอง</t>
  </si>
  <si>
    <t>เป็นคำที่ใช้แทนกันได้</t>
  </si>
  <si>
    <t>แตกต่าง ในอดีตอุณหภูมิสูงกว่ากัน</t>
  </si>
  <si>
    <t>ต่างกันเพราะไมโครเวฟพื้นหลังเกิดหลังบิกแบงแต่ไมโครเวฟในปัจจุบันเกิดจากมนุษย์</t>
  </si>
  <si>
    <t>เห็นด้วยเพราะที่เห็นเป็นดาวฤกษ์ในกาแลกซี่ทางช้างเผือก</t>
  </si>
  <si>
    <t>เป็นคำเรียกอีกชื่อหนึ่ง</t>
  </si>
  <si>
    <t>แตกต่างเพราะ อุณหภูมิของเอกภพลดลงเรื่อยๆทำให้ในปัจจุบันอุณหภูมิของเอกภพต่ำกว่าอดีต</t>
  </si>
  <si>
    <t>รังสีไมโครเวฟปัจจุบันมนุษย์สร้างขึ้นได้แต่ไมโครเวฟพื้นหลังคือสิ่งที่หลงเหลือจากบิกแบง</t>
  </si>
  <si>
    <t>ไม่เห็นด้วย เพราะดาวฤกษ์บางดวงที่เราเห็นคือสมาชิกของกาแล็กซีแอนโดรเมดา</t>
  </si>
  <si>
    <t>ทางช้างเผือกเป็นชื่อเรียกของกาแล็กซีส่วนกาแล็กซีทางช้างเผือกคือตัวกาแล็กซี</t>
  </si>
  <si>
    <t>นภนต์บุญรอด</t>
  </si>
  <si>
    <t>พลังงาน;กาแล็กซีรุ่นแรก;อะตอมของไฮโดรเจนและฮีเลียม;นิวเคลียสของฮีเลียม;โปรตอนและนิวตรอน;</t>
  </si>
  <si>
    <t>มืด</t>
  </si>
  <si>
    <t>ไม่เหมือนกัน</t>
  </si>
  <si>
    <t>เหมือนกัน</t>
  </si>
  <si>
    <t>นายสุวินัย เขมันหมาย</t>
  </si>
  <si>
    <t>นิวเคลียสของฮีเลียม;พลังงาน;โปรตอนและนิวตรอน;อะตอมของไฮโดรเจนและฮีเลียม;กาแล็กซีรุ่นแรก;</t>
  </si>
  <si>
    <t>ต่าง เพราะมีการขยายตัวของเอกภพทำให้พลังงานและอุณหภูมิลดลงตามระยะเวลา</t>
  </si>
  <si>
    <t>ต่าง เพราะ ไมโครเวฟพื้นหลังจากอวกาศ (CMB): เป็นแสงเรืองค้างของแสงในเอกภพที่เกิดขึ้นราว 380,000 ปีหลังจากการระเบิดใหญ่ ส่วน ไมโครเวฟจากเครื่องอบอาหาร: เป็นคลื่นแม่เหล็กไฟฟ้าที่ผลิตขึ้นโดยเครื่องอบอาหารเพื่อทำความร้อนอาหาร</t>
  </si>
  <si>
    <t>เห็นด้วยเพราะมีทฤษฎีมารองรับของคนๆนั้น เเละเราสามารถมองได้ด้วยตาเปล่าจริงๆ</t>
  </si>
  <si>
    <t>สามารถเรียกเเทนกันได้ เพราะทางช้างเผือก เป็นชื่อที่คนไทยใช้เรียกแถบแสงสีขาวบนท้องฟ้าที่เกิดจากดาวฤกษ์นับล้านดวงในกาแล็กซีนี้. ในขณะที่คำว่า "กาแล็กซีทางช้างเผือก" (Milky Way Galaxy) เป็นชื่อทางวิทยาศาสตร์และเป็นที่รู้จักในวงกว้าง.</t>
  </si>
  <si>
    <t>ในอดีตมีอุณภูมิสูงกว่ามาก</t>
  </si>
  <si>
    <t>ไมโครเวฟพื้นหลังเป็นรังสีเตาไมโครเวฟเป็นเครื่องใช้ไฟฟ้า</t>
  </si>
  <si>
    <t>ไม่เพราะบางดวงอยู่ห่างจากทางช้างเผือกมาก</t>
  </si>
  <si>
    <t>เป็นอย่างเดียวกัน</t>
  </si>
  <si>
    <t>พลังงาน;กาแล็กซีรุ่นแรก;โปรตอนและนิวตรอน;นิวเคลียสของฮีเลียม;อะตอมของไฮโดรเจนและฮีเลียม;</t>
  </si>
  <si>
    <t>สูงกว่ามาก เอกภพกำลังขยายตัวอย่างต่อเนื่อง การขยายตัวนี้ทำให้สสารและพลังงานกระจายตัวออกไปในพื้นที่ที่ใหญ่ขึ้น ทำให้ความหนาแน่นและอุณหภูมิโดยรวมลดลง เหมือนกับการที่แก๊สร้อนเมื่อขยายตัวก็จะเย็นลง ในช่วงเริ่มต้นของบิกแบง</t>
  </si>
  <si>
    <t>คล้ายกัน: ทั้งคู่เป็น คลื่นแม่เหล็กไฟฟ้า ชนิดหนึ่งที่อยู่ในย่านความถี่ไมโครเวฟ</t>
  </si>
  <si>
    <t xml:space="preserve">เห็นด้วย เหตุผล: ดาวฤกษ์ที่เรามองเห็นด้วยตาเปล่าบนท้องฟ้ายามค่ำคืนนั้นอยู่ภายในกาแล็กซีทางช้างเผือกของเราทั้งหมด เพราะถึงแม้จะมีกาแล็กซีอื่น ๆ อีกมากมาย แต่พวกมันอยู่ห่างไกลจากโลกมากจนแสงของดาวฤกษ์แต่ละดวงในกาแล็กซีเหล่านั้นจางเกินกว่าที่เราจะมองเห็นได้ด้วยตาเปล่า </t>
  </si>
  <si>
    <t>กาแล็กซีทางช้างเผือก (Milky Way Galaxy) คือชื่อเรียกโดยรวมของกาแล็กซีที่เราอาศัยอยู่ ซึ่งประกอบด้วยดาวฤกษ์ เมฆแก๊สและฝุ่น รวมถึงระบบสุริยะของเรา ส่วน ทางช้างเผือก เป็นคำที่เราใช้เรียกปรากฏการณ์ที่เรามองเห็นบนท้องฟ้าในคืนเดือนมืดที่มืดสนิท เป็นแนวฝ้าขาวจางๆ พาดผ่านท้องฟ้า ซึ่งเป็นแสงจากดาวฤกษ์จำนวนมหาศาลที่อยู่รวมกันหนาแน่นในบริเวณแขนของกาแล็กซีทางช้างเผือก</t>
  </si>
  <si>
    <t>เอกภพในอดีตร้อนมาก แต่ปัจจุบันเย็นลงเรื่อย ๆ เพราะการขยายตัวของเอกภพ</t>
  </si>
  <si>
    <t>ไมโครเวฟพื้นหลังจากอวกาศคือรังสีที่หลงเหลือจากบิกแบง มีพลังงานต่ำมาก ส่วนไมโครเวฟที่ใช้ในชีวิตประจำวันเป็นคลื่นพลังงานสูงกว่า ใช้ให้ความร้อนกับอาหาร</t>
  </si>
  <si>
    <t>เห็นด้วย เพราะกาแล็กซีทางช้างเผือกมีขนาดใหญ่มากเมื่อเทียบกับตัวเรา</t>
  </si>
  <si>
    <t>ถ้าจะนับเอาเฉพาะที่เรามองเห็นบนทองฟ้าว่าทางช้างเผือก ก็อาจถือได้ว่าทางช้างเผือกเป็นส่วนหนึ่งของแกแลคซี่ทางช้างเผือก</t>
  </si>
  <si>
    <t>เนื่องจากเอกภพมีการขยายตัวและเย็นลงเรื่อยๆ หลังจากการระเบิดบิ๊กแบง เอกภพในยุคแรกนั้นร้อนและหนาแน่น แต่เมื่อเอกภพขยายตัวไปตามกาลเวลา อุณหภูมิก็ลดลงอย่างต่อเนื่อง</t>
  </si>
  <si>
    <t>ไม่เหมือนกันเพราะไมโครเวฟพื้นหลังจะมีความถี่สูงกว่าอุปกรณ์รอบตัวเราถึง 10 - 200 เท่า</t>
  </si>
  <si>
    <t>เห็นด้วยเพราะดาวฤกษ์ทุกดวงที่มองเห็นด้วยตาเปล่าเป็นจุดๆต้องอยู่ในกาแล็กซีทางช้างเผือกเท่านั้น</t>
  </si>
  <si>
    <t>เป็นคำที่ใช้แทนกันได้ หมายถึงกาแล็กซีที่เราอาศัยอยู่,ทางช้างเผือกเป็นชื่อที่คนไทยใช้เรียกแถบแสงสีขาวที่เกิดจากดาวฤกษ์นับล้านดวงในกาแล็กซี่นี้ แต่กาแล็กซี่ทางช้างเผือกเป็นชื่อทางวิทยาศาสตร์ที่รู้จักเป็นวงกว้าง</t>
  </si>
  <si>
    <t>อุณหภูมิของเอกภพในอดีต (ช่วงต้นของจักรวาล) สูงกว่าอุณหภูมิของเอกภพในปัจจุบันอย่างมาก เนื่องจากเอกภพมีการขยายตัวและเย็นลงเรื่อยๆ หลังจากการระเบิดบิ๊กแบง เอกภพในยุคแรกนั้นร้อนและหนาแน่น แต่เมื่อเอกภพขยายตัวไปตามกาลเวลา อุณหภูมิก็ลดลงอย่างต่อเนื่อง</t>
  </si>
  <si>
    <t xml:space="preserve">ความเหมือนกัน 	1.	เป็นคลื่นแม่เหล็กไฟฟ้าเหมือนกัน 	2.	มีพลังงานต่ำกว่าคลื่นแสง  ความแตกต่าง หน้าที่ วัตถุประสงค์ แหล่งกำเนิด Ex. 1.CMB คือ “รังสีหลงเหลือจากบิกแบง” เป็นไมโครเวฟจากจักรวาลยุคแรก ใช้ศึกษาจักรวาล 2.ไมโครเวฟในเตา คือ คลื่นที่มนุษย์สร้างขึ้น เพื่อถ่ายพลังงานให้โมเลกุลในอาหารสั่นและเกิดความร้อน </t>
  </si>
  <si>
    <t>เห็นด้วย เพราะ ดาวฤกษ์ทั้งหมดที่เห็นได้ด้วยตาเปล่าคือดาวที่อยู่ภายในกาแล็กซีทางช้างเผือกไม่มีดาวจากกาแล็กซีอื่นที่มองเห็นเป็น “ดาวฤกษ์เดี่ยว ๆ” ด้วยตาเปล่า</t>
  </si>
  <si>
    <t>เป็นคำที่ใช้แทนกันได้ หมายถึงกาแล็กซีที่เราอาศัยอยู่. "ทางช้างเผือก" เป็นชื่อที่คนไทยใช้เรียกแถบแสงสีขาวบนท้องฟ้าที่เกิดจากดาวฤกษ์นับล้านดวงในกาแล็กซีนี้. ในขณะที่คำว่า "กาแล็กซีทางช้างเผือก" (Milky Way Galaxy) เป็นชื่อทางวิทยาศาสตร์และเป็นที่รู้จักในวงกว้าง</t>
  </si>
  <si>
    <t>กาแล็กซีรุ่นแรก;นิวเคลียสของฮีเลียม;อะตอมของไฮโดรเจนและฮีเลียม;โปรตอนและนิวตรอน;พลังงาน;</t>
  </si>
  <si>
    <t>ความเหมือนกัน 	1.	เป็นคลื่นแม่เหล็กไฟฟ้าเหมือนกัน 	2.	มีพลังงานต่ำกว่าคลื่นแสง  ความแตกต่าง หน้าที่ วัตถุประสงค์ แหล่งกำเนิด Ex. 1.CMB คือ “รังสีหลงเหลือจากบิกแบง” เป็นไมโครเวฟจากจักรวาลยุคแรก ใช้ศึกษาจักรวาล 2.ไมโครเวฟในเตา คือ คลื่นที่มนุษย์สร้างขึ้น เพื่อถ่ายพลังงานให้โมเลกุลในอาหารสั่นและเกิดความร้อน</t>
  </si>
  <si>
    <t>เป็นคำที่ใช้แทนกันได้ หมายถึงกาแล็กซีที่เราอาศัยอยู่. ”ทางช้างเผือก“ เป็นชื่อที่คนไทยใช้เรียกแถบแสงสีขาวบนท้องฟ้าที่เกิดจากดาวฤกษ์นับล้านดวงในกาแล็กซีนี้. ในขณะที่คำว่า ”กาแล็กซีทางช้างเผือก“ (Milky Way Galaxy) เป็นชื่อทางวิทยาศาสตร์และเป็นที่รู้จักในวงกว้าง</t>
  </si>
  <si>
    <t>นิวเคลียสของฮีเลียม;พลังงาน;โปรตอนและนิวตรอน;กาแล็กซีรุ่นแรก;อะตอมของไฮโดรเจนและฮีเลียม;</t>
  </si>
  <si>
    <t>อุณหภูมิของเอกภพในอดีต สูงกว่าในปัจจุบันมาก เพราะเอกภพในช่วงเริ่มต้นยังร้อนและหนาแน่นมากจากการระเบิดบิกแบง</t>
  </si>
  <si>
    <t>เหมือนกัน ตรงที่เป็นคลื่นแม่เหล็กไฟฟ้าในช่วงความถี่ไมโครเวฟ</t>
  </si>
  <si>
    <t>เห็นด้วยครับ ดาวฤกษ์ที่เรามองเห็นด้วยตาเปล่าจากโลก ล้วนเป็นดาวฤกษ์ที่อยู่ในกาแล็กซีทางช้างเผือก เพราะกาแล็กซีทางช้างเผือกคือกาแล็กซีที่เราสังกัดอยู่ และแสงจากดาวในกาแล็กซีอื่นที่อยู่ไกลมาก จะอ่อนเกินกว่าที่ตาเปล่าจะมองเห็นได้</t>
  </si>
  <si>
    <t>ทางช้างเผือกกับกาแล็กซีทางช้างเผือกคือสิ่งเดียวกัน ทางช้างเผือกคือแถบแสงที่เราเห็นบนท้องฟ้า ส่วนกาแล็กซีทางช้างเผือกคือระบบดาวทั้งหมดที่ประกอบเป็นแถบนั้น</t>
  </si>
  <si>
    <t>เนื่องจากเอกภพมีการขยายตัวและเย็นลงเรื่อยๆ หลังจากการระเบิดบิ๊กแบง เอกภพในยุคแรกนั้นร้อนและหนาแน่น แต่เมื่อเอกภพขยายตัวไปตามกาลเวลาอุณหภูมิก็ลดลงอย่างต่อเนื่อง</t>
  </si>
  <si>
    <t>แตกต่าง เพราะ คลื่นไมโครเวฟพื้นหลังมีความถี่สูงกว่าอุปกรณ์รอบตัวเราถึง 10-200 เท่า</t>
  </si>
  <si>
    <t>เห็นด้วย เพราะ ดาวฤกษ์ทุกดวงที่มองเห็นเป็นจุดเล็กมาจากกาแล็ตซีทางช้างเผือก เพราะโลกก้อยุ่ในกาแล็ตซีทางช้างเผือก</t>
  </si>
  <si>
    <t>คือสิ่งเดียวกันเอง แต่มีความหมายแตกต่างกัน</t>
  </si>
  <si>
    <t>ในอดีตสูงกว่าเพราะเอกภพมีการขยายตัวตลอด</t>
  </si>
  <si>
    <t>ต่างเพราะไมโครเวฟที่รู้จักสมัยนี้มาจากสิ่งที่ถูกสร้างขึ้น</t>
  </si>
  <si>
    <t>เห็นด้วยเพราะกาแล็กซี่อื่นอยู่ไกลเกินไป</t>
  </si>
  <si>
    <t>มันคือสิ่งเดียวกัน</t>
  </si>
  <si>
    <t xml:space="preserve"> อุณหภูมิของเอกภพในอดีตสูงกว่าปัจจุบันมาก เพราะเอกภพมีขนาดเล็กกว่าและหนาแน่นกว่า ต่อมาเอกภพขยายตัว ทำให้อุณหภูมิลดลงเรื่อย ๆ ตามกาลเวลา</t>
  </si>
  <si>
    <t>ทั้งไมโครเวฟพื้นหลังจากอวกาศและไมโครเวฟที่เราใช้ในชีวิตประจำวันเป็นคลื่นแม่เหล็กไฟฟ้าเหมือนกัน แต่ต่างกันที่ แหล่งกำเนิด, ความถี่, และ วัตถุประสงค์ในการใช้งาน</t>
  </si>
  <si>
    <t>ไม่เห็นด้วยเพราะว่าเราสามารถที่จะมองเห็นกาแล็กซีอื่นๆได้ด้วยตาเปล่าเช่นกัน</t>
  </si>
  <si>
    <t>ทางช้างเผือกคือภาพที่เราเห็นของส่วนหนึ่งในกาแล็กซีทางช้างเผือก ซึ่งเป็นกาแล็กซีที่โลกของเราอยู่ในนั้น</t>
  </si>
  <si>
    <t>อะตอมของไฮโดรเจนและฮีเลียม;กาแล็กซีรุ่นแรก;พลังงาน;นิวเคลียสของฮีเลียม;โปรตอนและนิวตรอน;</t>
  </si>
  <si>
    <t>ในอดีตเอกภพมีอุณหภูมิสูงมาก เพราะเกิดจากบิกแบง แต่ปัจจุบันเย็นลงเหลือประมาณ 2.7 เคลวิน เนื่องจากเอกภพขยายตัว ทำให้พลังงานกระจายและอุณหภูมิลดลงเรื่อย ๆ</t>
  </si>
  <si>
    <t>ต่างเพราะคลื่นไมโครเวฟพื้นฟลังมีความถี่สูงกว่าอุปกรณ์รอบตัวเราถึง10-200เท่า</t>
  </si>
  <si>
    <t>ทางช้างเผือกคือสิ่งที่เรามองเห็นจากโลก ส่วนกาแล็กซีทางช้างเผือกคือชื่อของกาแล็กซีที่เราสังกัดอยู่ ทั้งสองคือสิ่งเดียวกันในบริบทต่างกัน</t>
  </si>
  <si>
    <t>พลังงาน;นิวเคลียสของฮีเลียม;โปรตอนและนิวตรอน;อะตอมของไฮโดรเจนและฮีเลียม;กาแล็กซีรุ่นแรก;</t>
  </si>
  <si>
    <t>อุณหภูมิของเอกภพในอดีตร้อนกว่าในปัจจุบัน เพราะเอกภพมีการขยายตัวอย่างต่อเนื่อง ทำให้พลังงานลดลงและอุณหภูมิลดลงตาม</t>
  </si>
  <si>
    <t>ไมโครเวฟพื้นหลังจากอวกาศเป็นรังสีที่มีพลังงานต่ำมาก มาจากการระเบิดบิกแบง ต่างจากไมโครเวฟในเตาอบซึ่งเป็นคลื่นพลังงานสูงกว่าที่ใช้ในการให้ความร้อนกับอาหาร</t>
  </si>
  <si>
    <t>เห็นด้วย เพราะดาวฤกษ์ที่มองเห็นด้วยตาเปล่าอยู่ภายในกาแล็กซีทางช้างเผือก ซึ่งเป็นกาแล็กซีของเราเอง ดาวฤกษ์ในกาแล็กซีอื่นอยู่ไกลเกินกว่าจะมองเห็นได้ด้วยตาเปล่า</t>
  </si>
  <si>
    <t>ต่างกัน ทางช้างเผือกคือภาพที่เรามองเห็นของกาแล็กซีทางช้างเผือกจากภายใน ซึ่งเป็นแนวของดาวจำนวนมากที่เรียงตัวกัน ส่วน “กาแล็กซีทางช้างเผือก” คือชื่อของกาแล็กซีที่โลกของเราอยู่ในนั้น</t>
  </si>
  <si>
    <t>เนื่องจากเอกภพขยายตัวและเย็นลงอย่างต่อเนื่อง. ทฤษฎีบิ๊กแบงทำนายว่าเอกภพในยุคแรกเป็นสถานที่มีอุณหภูมิสูงมาก และเมื่อเอกภพขยายตัว ก๊าซภายในก็จะเย็นตัวลง</t>
  </si>
  <si>
    <t>เหมือนกันตรงเป็นคลื่นแม่เหล็กไฟฟ้าในย่านไมโครเวฟ  ต่างกันเกือบทุกอย่างที่เหลือที่มา พลังงาน ความถี่ และผลกระทบต่อชีวิตประจำวัน</t>
  </si>
  <si>
    <t>ไม่ใช่ เราสามารถเห็นกาแล็กซี่อื่นได้อีกด้วย</t>
  </si>
  <si>
    <t>ทางช้างเผือกเป็นส่วนหนึ่งของแกแลคซี่ทางช้างเผือก</t>
  </si>
  <si>
    <t>อุณหภูมิลดลง เพราะเอกภพขยายตัว</t>
  </si>
  <si>
    <t>มีอุณหภูมิเท่ากันทุกคลื่น</t>
  </si>
  <si>
    <t>เห็นด้วยเพราะว่าเราสามารถมองเห็นได้แค่นี้</t>
  </si>
  <si>
    <t>มันเป็นทางช้างเผือกเหมือนกัน</t>
  </si>
  <si>
    <t>อุณหภูมิของเอกภพในอดีต (ช่วงบิ๊กแบง) สูงกว่าอุณหภูมิปัจจุบันมาก เนื่องจากเอกภพขยายตัวและเย็นลงอย่างต่อเนื่อง</t>
  </si>
  <si>
    <t>ไมโครเวฟพื้นหลังเป็นรังสีธรรมชาติที่กระจายตัวทั่วจักรวาลและมีอุณหภูมิต่ำมาก ในขณะที่ไมโครเวฟในเตาไมโครเวฟเป็นคลื่นแม่เหล็กไฟฟ้าที่มนุษย์สร้างขึ้นเพื่อจุดประสงค์เฉพาะและมีพลังงานสูงกว่า</t>
  </si>
  <si>
    <t>ทางช้างเผือก คือภาพที่เรามองเห็นบนท้องฟ้า เป็นส่วนหนึ่งของ กาแล็กซีทางช้างเผือก ที่โลกเราอยู่ในนั้น</t>
  </si>
  <si>
    <t>อุณหภูมิของเอกภพในอดีตสูงกว่าปัจจุบัน เพราะ เอกภพมีการขยายตัวอย่างต่อเนื่อง เมื่อเอกภพขยายตัว แก๊สและรังสีที่อยู่ในเอกภพก็ถูกกระจายตัวออก ทำให้อุณหภูมิลดลงตามไปด้วย</t>
  </si>
  <si>
    <t>เห็นด้วย เพราะ ดาวฤกษ์ทั้งหมดที่เรามองเห็นด้วยตาเปล่าบนท้องฟ้ายามค่ำคืน ล้วนเป็น ดาวฤกษ์ที่อยู่ภายในกาแล็กซีทางช้างเผือก</t>
  </si>
  <si>
    <t>อุณหภูมิของเอกภพในอดีตสูงกว่าปัจจุบันเพราะเอกภพมีการขยายตัวอย่างต่อเนื่อง</t>
  </si>
  <si>
    <t>ต่างกัน เพราะไมโครเวฟพื้นหลังจากอวกาศเป็นคลื่นแม่เหล็กไฟฟ้าที่เกิดขึ้นตั้งแต่เอกภพเริ่มต้น (บิกแบง) มีพลังงานต่ำมากและแผ่กระจายทั่วทั้งเอกภพ ส่วนไมโครเวฟที่ใช้ในชีวิตประจำวัน เช่น เตาไมโครเวฟ มีพลังงานสูงกว่าและใช้ในการให้ความร้อน</t>
  </si>
  <si>
    <t>เห็นด้วย เพราะ ดาวฤกษ์ทั้งหมดที่สามารถมองเห็นด้วยตาเปล่าบนท้องฟ้ายามค่ำคืน ล้วนอยู่ภายในกาแล็กซีทางช้างเผือก ซึ่งเป็นกาแล็กซีของเราเอง เนื่องจากกาแล็กซีอื่นอยู่ไกลมากจนแสงจากดาวฤกษ์ในกาแล็กซีเหล่านั้นอ่อนเกินกว่าที่ตาเปล่าจะมองเห็นได้ โดยที่มองเห็นเป็นเพียงลำแสงจาง ๆ รวมกัน เช่น แสงจากกาแล็กซีแอนโดรเมดา แต่ไม่สามารถแยกเป็นดาวฤกษ์</t>
  </si>
  <si>
    <t>ทางช้างเผือก คือ สิ่งที่เราเห็นเป็นแถบสว่างพาดผ่านท้องฟ้ายามค่ำคืน กาแล็กซีทางช้างเผือก (Milky Way Galaxy) คือ กาแล็กซีที่ระบบสุริยะของเราเป็นส่วนหนึ่งของมัน</t>
  </si>
  <si>
    <t xml:space="preserve">อุณหภูมิของเอกภพในอดีต สูงกว่า อุณหภูมิในปัจจุบัน เพราะ เอกภพกำลังขยายตัวอย่างต่อเนื่อง ทำให้สสารและพลังงานกระจายตัวออก ส่งผลให้ความหนาแน่นและอุณหภูมิลดลง </t>
  </si>
  <si>
    <t>แหล่งกำเนิดที่แตกต่างกันไมโครเวฟพื้นหลังเกิดจากรังสีที่หลงเหลืออยู่จากบิกแบงส่วนไมโครเวฟในปัจจุบันเกิดจากแมกนีตรอน</t>
  </si>
  <si>
    <t>เห็นด้วย เพราะอยู่ใกล้</t>
  </si>
  <si>
    <t>เป็นคำที่ใช้แทนกันได้ หมายถึงกาแล็กซีที่เราอาศัยอยู่ ซึ่งประกอบด้วยดาวฤกษ์ ระบบสุริยะ และวัตถุอื่นๆ จำนวนมากในจักรวาล</t>
  </si>
  <si>
    <t>ปุณยสีร์ สดุดี</t>
  </si>
  <si>
    <t>นิวเคลียสของฮีเลียม;โปรตอนและนิวตรอน;พลังงาน;อะตอมของไฮโดรเจนและฮีเลียม;กาแล็กซีรุ่นแรก;</t>
  </si>
  <si>
    <t>อดีตอุณหภูมิสูงมากแค่ปัจจุบันลดลงมาจนถึงประมาณ2.725เคลวิน</t>
  </si>
  <si>
    <t>ทางช้างเผือกเป็นส่วนหนึ่งที่อยู่ในกาแล็กซีทางช้างเผือก</t>
  </si>
  <si>
    <t>เนื่องจากเอกภพขยายตัวและเย็นลงอย่างต่อเนื่อง</t>
  </si>
  <si>
    <t>แตกต่างเพราะคลื่นไมโครเวฟพื้นหลังความถี่สูงกว่าอุปกรณ์รอบตัวเราถึง 10-200เท่า</t>
  </si>
  <si>
    <t xml:space="preserve">เห็นด้วย เพราะกาแล็กซีทางช้างเผือกมีขนาดใหญ่มากเมื่อเทียบกับตัวเรา </t>
  </si>
  <si>
    <t xml:space="preserve">เอกภพขยายตัวเรื่อย ๆ </t>
  </si>
  <si>
    <t>เหมือนที่ความถี่ ต่างกันที่แหล่งกำเนิด</t>
  </si>
  <si>
    <t>เห็นด้วย ดาวฤกษ์ที่เรามองเห็นด้วยตาเปล่าบนท้องฟ้าส่วนใหญ่ อยู่ภายในกาแล็กซีทางช้างเผือก</t>
  </si>
  <si>
    <t>เป็น แถบแสงสว่าง ที่มองเห็นบนท้องฟ้ายามค่ำคืนด้วยตาเปล่า</t>
  </si>
  <si>
    <t>เพราะเอกภพในอดีตมีขนาดเล็กกว่า หนาแน่นกว่า และยังไม่ขยายตัวมากเท่าปัจจุบัน</t>
  </si>
  <si>
    <t>เหมือนกันที่ความถี่ แตกต่างงกันที่เเหล่งกำเนิด</t>
  </si>
  <si>
    <t>ทั้งหมดเป็น ดาวฤกษ์ที่อยู่ภายในกาแล็กซีทางช้างเผือกเท่านั้น</t>
  </si>
  <si>
    <t>เป็นแสงสว่างงที่มองเห็นบนท้องฟ้ายามค่ำคืนด้วยตาเปล่า</t>
  </si>
  <si>
    <t>เอกภพในอดีตร้อนและมีพลังงานสูงกว่าในปัจจุบันมาก เพราะจักรวาลขยายตัวทำให้อุณหภูมิและความหนาแน่นของพลังงานลดลงตามกาลเวลา</t>
  </si>
  <si>
    <t>เหมือนที่ความถี่ต่างกันที่แหล่งกำเนิด</t>
  </si>
  <si>
    <t>ดาวฤกษ์ที่เรามองเห็นด้วยตาเปล่าบนท้องฟ้าส่วนใหญ่ อยู่ภายในกาแล็กซีทางช้างเผือก</t>
  </si>
  <si>
    <t>เป็นแสงสว่างที่มองเห็นบนท้องฟ้าด้วยแสงตาปล่าว</t>
  </si>
  <si>
    <t>อุณหภูมิของเอกภพในปัจจุบันลดลง เพราะเกิดจากบิ๊กแบง</t>
  </si>
  <si>
    <t>ไมโครเวฟพื้นหลังเกิดจากการรวมตัวของอะตอมที่อยู่ในเอกภพ แต่ไมโครเวฟที่นักเรียนรู้จักเป็นสิ่งที่มนุษย์สร้างขึ้น</t>
  </si>
  <si>
    <t>เห็นด้วย เพราะที่เราเห็นได้แค่ดาวของกาแลคซี่ทางช้างเผือกเท่านั้น</t>
  </si>
  <si>
    <t>เนื่องจากในอดีตนั้นเอกภพมีอุณหภูมิที่สูงมากจากหลายๆปัจจัย แต่ในปัจจุบัน เอกภพมีอุณหภูมิเฉลี่ยเพียบ 2 73 เคลวินซึงเย็นลงอย่างมากจากในอดีต</t>
  </si>
  <si>
    <t>เหมือนกันตรงทีเป็นคลื่นแม่เหล็กไฟฟ้าแต่ต่างกันจากแหล่งกำเนิด ความเข้ม พลังงานและประโยชน์</t>
  </si>
  <si>
    <t>เห็นด้วย เนืองจากดาวฤกษ์ทีเรามองเห็นด้วยตาเปล่าทังหมดอยู่ในกาแล็กซีทางช้างเผือกเพราะดาวฤกษ์ทีอยู่ นอกกาแล็กซีไกลเกินกว่าทีตาเราจะมองเห็น</t>
  </si>
  <si>
    <t>ทางช้างเผือกคือภาพทีเรามองเห็นบางส่วนของกาแล็กซีทางช้างเผือกจากภายใน</t>
  </si>
  <si>
    <t>เนื่องจากในอดีตนันเอกภพมีอุณหภูมิที่สูงมากจากหลายๆปัจจัย แต่ในปัจจุบัน เอกภพมีอุณหภูมิเฉลียเพียง .73เคลวิน</t>
  </si>
  <si>
    <t>เหมือนกันตรงเป็นคลื่นแม่เหล็ก ต่างกันที่แหล่งกำเนิด พลังงาน ประโยชน์</t>
  </si>
  <si>
    <t>เห็นด้วย เนื่องจากดาวฤกษ์ที่เรามองเห็นด้วยตาเปล่าทังหมดอยู่ในกาแล็กซีทางช้างเผือกเพราะ ดาวฤกษ์ที่อยู่นอกกาแล็กซีไกลเกินกว่าทีตาเราจะมองเห็น</t>
  </si>
  <si>
    <t>เอกภพในอดีตมีอุณหภูมิที่สูงกว่าเอกภพในปัจจุบันเพราะเอกภพมีการขยายตัว</t>
  </si>
  <si>
    <t>เหมือนเพราะเป็นคลื่นเหมือนกัน</t>
  </si>
  <si>
    <t>ไม่เห็นด้วย เพราะเรายังสามารถมองเห็นกาแล็กซีอื่นได้</t>
  </si>
  <si>
    <t>เพราะคนไทยในสมัยโบราณมองเห็นกาแล็กซีทางช้างเป็นแสงสีขาวที่พาดผ่านท้องฟ้าจึงคิดว่าเป็นทางที่ช้างเผือกเสด็จมาจากสวรรค์จึงเรียกว่า"ทางช้างเผือก"</t>
  </si>
  <si>
    <t>กาแล็กซีรุ่นแรก;พลังงาน;นิวเคลียสของฮีเลียม;โปรตอนและนิวตรอน;อะตอมของไฮโดรเจนและฮีเลียม;</t>
  </si>
  <si>
    <t>เอกภพในอดีตอุณหภูมิสูงกว่าอุณหภูมิในปัจจุบันเนื่องจากเอกภพขยายตัวและเย็นลงอย่างต่อเนื่อง</t>
  </si>
  <si>
    <t>ไมโครเวฟพื้นหลังเป็นรังสีไมโครเวฟที่เหลือจากการระเบิดครั้งใหญ่ของบิกแบง และมีความถี่สูงกว่ารังสีไมโครเวฟในปัจจุบัน</t>
  </si>
  <si>
    <t>เห็นด้วยเพราะกาแล็กซีทางช้างเผือกมีขนาดใหญ่มากเมื่อเทียบกับตัวเรา</t>
  </si>
  <si>
    <t>ทางช้างเผือกเป็นส่วนหนึ่งของการเเล็กซีทางช้างเผือก</t>
  </si>
  <si>
    <t>เอกภพในอดีตตอนที่ยังไม่ขยายตัวจะมีอุณหภูมิสูง ส่วนเอกภพในปัจจุบันจะมีอุณหภูมิต่ำลง</t>
  </si>
  <si>
    <t>ไมโครเวฟพื้นหลังเป็นรังสีไมโครเวฟที่เกิดขึ้นหลังเกิดบิกแบงส่วนไมโครเวฟที่เรารู้จักเป็นไมโครเวฟในปัจจุบันเป็นรังสีไมโครเวฟที่เกิดขึ้นได้ทุกเมื่อและมนุษย์สร้้างขึ้น</t>
  </si>
  <si>
    <t>เห็นด้วยเพราะว่าดาวฤกษ์เป็นส่วนหนึ่งของกาแล็กซี</t>
  </si>
  <si>
    <t>ทางช้างเผือกเป็นส่วนหนึ่งของกาแล็กซีทางช้างเผือก เห็นเป็นแถบฝ้าขาวพาดผ่านท้องฟ้าเป็นทางยาว</t>
  </si>
  <si>
    <t>พลังงาน;โปรตอนและนิวตรอน;นิวเคลียสของฮีเลียม;กาแล็กซีรุ่นแรก;อะตอมของไฮโดรเจนและฮีเลียม;</t>
  </si>
  <si>
    <t>อุณหภูมิเอกภพในอดีตสูงกว่าเพราะมีขนาดเล็กและพลังงานหนาแน่น ขยายตัวแล้วเย็นลงจนเหลือ 2.725 เคลวิน ในปัจจุบัน</t>
  </si>
  <si>
    <t>ไมโครเวฟพื้นหลังเป็นรังสีไมโครเวฟทีเกิดขึ้นหลังเกิดบิกแบง</t>
  </si>
  <si>
    <t>เห็นด้วย เพราะดาวฤกษ์ที่มองเห็นด้วยตาเปล่าทั้งหมดอยู่ในกาแล็กซีทางช้างเผือก ดาวจากกาแล็กซีอื่นอยู่ไกลเกินกว่าจะเห็นได้</t>
  </si>
  <si>
    <t>ทางช้างเผือก คือส่วนที่เราเห็นของ กาแล็กซีทางช้างเผือก จากโลก</t>
  </si>
  <si>
    <t>อุณหภูมิเอกภพในอดีตสูงกว่าเพราะมีขนาดเล็กและพลังงานหนาแน่น ขยายตัวแล้วเย็นลงจนเหลือ2.725 เคลวิน ในปัจจุบัน</t>
  </si>
  <si>
    <t>ไมโครเวฟพื้นหลังเป็นรังสีไมโครเวฟที่เกิดขึ้นหลังเกิดบิกแบง</t>
  </si>
  <si>
    <t>เห็นด้วย เพราะดาวฤกษ์ทั้งหมดที่เห็นด้วยตาเปล่าล้วนอยู่ในกาแล็กซีทางช้างเผือก ซึ่งเป็นกาแล็กซีของโลกเรา ดาวฤกษ์ในกาแล็กซีอื่นอยู่ไกลเกินกว่าจะมองเห็นเป็นดวงเดี่ยวด้วยตาเปล่า</t>
  </si>
  <si>
    <t>เอกภพในอดีตมีอุณหภูมิสูงแต่ในปัจจุบันมีอุณหภูมิต่ำ</t>
  </si>
  <si>
    <t>ไมโครเวฟพื้นหลังเกิดขึ้นพร้อมบิงแบงเกิด ส่วนไมโครเวฟปัจจุบันเกิดขึ้นเพราะมนุษย์สร้างเกิด</t>
  </si>
  <si>
    <t>เพราะว่าดาวฤกษ์เป็นส่วนหนึ่งของกาแลคซี</t>
  </si>
  <si>
    <t>เอกภพในอดีตร้อนจัดเพราะพลังงานและความร้อนอัดแน่นอยู่ในพื้นที่เล็กๆ แต่เมื่อเอกภพขยายตัวออกเรื่อยๆ พลังงานก็กระจายตัวออกไป ทำให้เอกภพเย็นลงอย่างต่อเนื่อง</t>
  </si>
  <si>
    <t>เป็นคลื่นแม่เหล็กไฟฟ้าชนิดเดียวกัน แต่มีที่มา ลักษณะ และการนำไปใช้ประโยชน์ที่แตกต่างกัน</t>
  </si>
  <si>
    <t>เห็นด้วยเพราะเราอาศัยอยู่ในกาแล็กซี่ทางช้างเผือกดาวฤกษ์ทั้งหมดที่เห็นจึงอยู่ในกาแล็กซี่นี้ทั้งหมด</t>
  </si>
  <si>
    <t>ทางช้างเผือกเป็นส่วนหนึ่งของกาแล็กซี่ทางช้างเผือก</t>
  </si>
  <si>
    <t>อุณหภูมิในอดีตร้อนกว่าในปัจจุบันเพราะอุณหภูมิลดลงมาเรื่อยๆจนถึงปัจจุบัน</t>
  </si>
  <si>
    <t>แตกต่างเพราะไมโครเวฟพื้นหลังในอวกาศเกิดขึ้นหลังจากบิกแบงแต่ไมโครเวฟในปัจจุบันเกิดจากมนุษย์สร้างขึ้น</t>
  </si>
  <si>
    <t>ไม่เห็นด้วยเพราะอาจเป็นดาวฤกษ์ในกาแล็กซีอื่นๆ</t>
  </si>
  <si>
    <t>เป็นคำที่ใช้เรียกแทนกันได้</t>
  </si>
  <si>
    <t>แตกต่าง เพราะ เอกภพมีขยายขนาดเพิ่มขึ้นส่งผลให้อุณหภูมิลดลง</t>
  </si>
  <si>
    <t>ไมโครเวฟพื้นหลังเกิดจากการระเบิดของบิกแบง แต่ไมโครเวฟที่รู้จักสามารถสร้างขึ้นได้</t>
  </si>
  <si>
    <t>เห็นด้วย เพราะเราอาศัยอยู่ในระบบสุริยะและระบบสุริยะเป็นสมาชิกในกาแล็กซีทางช้างเผือก</t>
  </si>
  <si>
    <t>ทางช้างเผือกคือสิ่งที่เราเห็นแต่เป็นบริเวณจานของกาแล็กซีทางช้างเผือก</t>
  </si>
  <si>
    <t>อุณหภูมิของเอกภพในอดีตสูงกว่าปัจจุบันมาก เนื่องจากเอกภพขยายตัวและเย็นตัวลงอย่างต่อเนื่องตั้งแต่เกิดบิกแบง ทำให้อุณหภูมิเฉลี่ยของเอกภพลดลงจากระดับสูงมากเหลือประมาณ 2.73 เคลวินในปัจจุบัน</t>
  </si>
  <si>
    <t>ไม่ เพราะไมโครเวฟพื้นหลังเกิดจากการหลงเหลือหลังเกิดบิกแบง แต่ไมโครเวฟในปัจจุบันมนุษย์สร้างขึ้น</t>
  </si>
  <si>
    <t>เห็นด้วย เพราะเนื่องจากวิสัยทัศน์และระยะการมองเห็นของเรามันไม่ได้ไกลมาก</t>
  </si>
  <si>
    <t>ทางช้างเผือก คือ ภาพที่มองเห็น ส่วนกาแล็กซีทางช้างเผือก คือ โครงสร้างทางดาราศาสตร์ทั้งหมด ที่เราอาศัยอยู่ภายในนั้น</t>
  </si>
  <si>
    <t>การขยายของเอกภบ</t>
  </si>
  <si>
    <t>ไมโครเวฟพื้นหลังมาจากบิกแบงและอ่อนมาก ส่วนไมโครเวฟที่ใช้ทั่วไปมีพลังงานสูงไว้สำหรับให้ความร้อน</t>
  </si>
  <si>
    <t>เห็นด้วย เพราะดาวฤกษ์ที่มองเห็นด้วยตาเปล่าทั้งหมดอยู่ภายในกาแล็กซีทางช้างเผือก ซึ่งเป็นกาแล็กซีของเรา /ดาวจากกาแล็กซี่อื่นไกลจนไม่สามารถมองเห็นได้</t>
  </si>
  <si>
    <t>ทางช้างเผือกคือส่วนหนึ่งของกาแล็กซีทางช้างเผือกที่เรามองเห็นเป็นแถบสว่างบนท้องฟ้า ซึ่งเกิดจากดาวจำนวนมากในแผ่นจานของกาแล็กซีรวมตัวกันแน่นหนา</t>
  </si>
  <si>
    <t>พลังงาน;โปรตอนและนิวตรอน;นิวเคลียสของฮีเลียม;อะตอมของไฮโดรเจนและฮีเลียม;กาแล็กซีรุ่นแรก</t>
  </si>
  <si>
    <t>ลดลงในอดีตมีอุณหภูมิที่สูงและในปัจจุบันต่ำ เพราะเอกภพมีการขยายตัวตลอดเวลาทำให้มีการสูญเสียพลังงาน</t>
  </si>
  <si>
    <t>ไมโครเวฟพื้นหลังเป็นรังสีที่เกิดขึ้นหลังเกิดบิกแบง ส่วนไมโครเวฟที่เรารู้จักเป็นรังสีไมโครเวฟในปัจจุบันเป็นรังสีที่เกิดขึ้นได้ทุกเมื่อและมนุษย์สร้างขึ้น</t>
  </si>
  <si>
    <t>เห็นด้วยเพราะระยะสายตาเราสามารถมองเห็นได้ไม่เกินกาแล็กซีทางช้างเผือก และกาแล็กซี่อื่นๆอยู่ไกลเกินไป</t>
  </si>
  <si>
    <t>ทางช้างเผือกเป็นส่วนหนึ่งของกาแล็กซี่ทางช้างเผือก เห็นเป็นแถบฝ้าขาวพาดผ่านท้องฟ้าเป็นทางยาว</t>
  </si>
  <si>
    <t>เอกภพขยายตัวทำให้คลื่นความถี่ต่ำลง</t>
  </si>
  <si>
    <t>ต่างเพราะไมโครเวฟถูกตั้งค่าให้มีคลื่นเท่านั้นอยู่แล้ว</t>
  </si>
  <si>
    <t>เห็นด้วยเพราะเราไม่สามารถเห็นดาวฤกษ์ของกาแล็กซีอื่นได้</t>
  </si>
  <si>
    <t>ทางช้างเผือกคือจานของกาแล็กซี่</t>
  </si>
  <si>
    <t xml:space="preserve">อุณหภูมิของเอกภพในอดีตร้อนกว่าปัจจุบันมาก เพราะหลังการระเบิดบิกแบง เอกภพขยายตัว ทำให้อุณหภูมิค่อย ๆ ลดลงตามเวลา </t>
  </si>
  <si>
    <t>ไมโคเวฟพื้นเกิดจากคลื่นแสง กลายเป็นคลื่นไมโครเวฟ แต่ไมโคเวฟที่รู้จักเป็นไมโค้วฟอยู่แล้ว</t>
  </si>
  <si>
    <t>ไม่เห้นด้วยเพราะมีดาวฤกษ์หลายดวงมาในทางช้างเผือก</t>
  </si>
  <si>
    <t>ทางช้างเผือกอยู่ในกาแล็คซี่ทางช้างเผือก</t>
  </si>
  <si>
    <t>กาแล็กซีรุ่นแรก;อะตอมของไฮโดรเจนและฮีเลียม;โปรตอนและนิวตรอน;นิวเคลียสของฮีเลียม;พลังงาน</t>
  </si>
  <si>
    <t>อุณหภูมิของเอกภพในอดีตร้อนมาก เพราะเอกภพยังเล็กและมีความหนาแน่นสูง แต่เมื่อเอกภพขยายตัว อุณหภูมิจะลดลงมากจนเหลือเพียงประมาณ 2.7 เคลวินในปัจจุบัน ซึ่งเป็นผลจากการที่พลังงานกระจายตัวออกไปตามการขยายตัวของเอกภพนั่นเองค่ะ</t>
  </si>
  <si>
    <t>ไมโครเวฟพื้นหลังจากอวกาศคือคลื่นรังสีเย็นที่เหลือจากบิ๊กแบง กระจายอยู่ทั่วเอกภพ ส่วนไมโครเวฟที่นักเรียนรู้จักคือคลื่นรังสีร้อนที่ใช้ในเครื่องใช้ไฟฟ้า เช่น เตาไมโครเวฟ เพื่อทำให้อาหารร้อน นั่นคือความแตกต่างหลักค่ะ</t>
  </si>
  <si>
    <t>นักเรียนเห็นด้วย เพราะดาวที่เห็นด้วยตาเปล่าส่วนใหญ่อยู่ในกาแล็กซีทางช้างเผือก เนื่องจากดาวจากกาแล็กซีอื่นมักมืดเกินกว่าจะเห็นได้ค่ะ</t>
  </si>
  <si>
    <t>ทางช้างเผือกคือแถบแสงที่เห็นบนท้องฟ้า ส่วนกาแล็กซีทางช้างเผือกคือระบบดาวที่สร้างแถบนั้นขึ้นมาค่ะ</t>
  </si>
  <si>
    <t>นาย นันทิวรรธน์ ปิ่นทอง</t>
  </si>
  <si>
    <t>เอกภพในปัจจุบัน อุณหภูมิลดลงอย่างมากเพราะ การขยายตัวของเอกภพ</t>
  </si>
  <si>
    <t xml:space="preserve">	-ไมโครเวฟพื้นหลัง เกิดจากบิกแบงที่อายุน้อยและเย็นตัวลง เย็น และพลังงานต่ำ  -ไมโครเวฟที่รู้จัก เกิดจากอุปกรณ์ปล่อยคลื่นออกมาเพื่อให้ความร้อน มีพลังงานสูง</t>
  </si>
  <si>
    <t>เห็นด้วย เพราะ ดาวดวงอื่นที่อยู่ในกาแล๊กซีอื่น อาจอยู่ไกลเกินไป ทำให้มองไม่เห็นด้วยตาเปล่า</t>
  </si>
  <si>
    <t>กาแล็กซีทางช้างเผือก มีรูปร่างเป็นจานแบนกังหัน ดาวจำนวนมากรวมกันเป็นแถบมีแสงสว่าง เราเรียกว่า ทางช้างเผือก</t>
  </si>
  <si>
    <t>นิวเคลียสของฮีเลียม;พลังงาน;โปรตอนและนิวตรอน;อะตอมของไฮโดรเจนและฮีเลียม;กาแล็กซีรุ่นแรก</t>
  </si>
  <si>
    <t>อุณหภูมิของเอกภพในอดีต สูงกว่ามาก เมื่อเทียบกับอุณหภูมิของเอกภพในปัจจุบัน เนื่องจากเอกภพกำลัง ขยายตัวอย่างต่อเนื่อง มาตั้งแต่เหตุการณ์บิกแบง</t>
  </si>
  <si>
    <t>แตกต่างเพราะไมโครเวฟที่เรารู้จักเอาไว้ใช้อุ่นอาหาร</t>
  </si>
  <si>
    <t>ไม่เพราะเรายังสามารถมองเห็นกาแล็กซีอื่นได้</t>
  </si>
  <si>
    <t>เหมือนกันแต่เรียกกันคนละแบบ</t>
  </si>
  <si>
    <t>ในอดีตร้อนกว่าเนื่องจากเอกภพขยายตัวและเย็นลง</t>
  </si>
  <si>
    <t>ไมโครเวฟพื้นหลังจากอวกาศเกิดจากbig bang ส่วนคลื่นไมโครเวฟในปัจจุบันเกิดจากมนุษย์สร้างขึ้น</t>
  </si>
  <si>
    <t>ไม่ เพราะดาวบางดวงอยูไกลหลายล้านปีแสง</t>
  </si>
  <si>
    <t>ทางช้างเผือกคือแสงที่เรามองเห็นจากภายในกาแล็กซีทางช้างเผือก</t>
  </si>
  <si>
    <t>ในอดีตร้อนกว่าปัจจุบัน เพราะ</t>
  </si>
  <si>
    <t>ไมโครเวฟพื้นหลังจากอวกาศเกิดจากรังสีบิกแบง ส่วนไมโครเวฟที่เราใช้เป็นสิ่งที่มนุษย์สร้างขึ้น</t>
  </si>
  <si>
    <t>เห็นด้วยเพราะว่าดวงดาวที่เราเห็นบนท้องฟ้าล้วนเป็นดวงดาวในกาเเล็คซี่ทางช้างเผือก</t>
  </si>
  <si>
    <t>คืออย่างเดียวกัน</t>
  </si>
  <si>
    <t>อุณหภูมิของเอกภพจะลดลงเรื่อยๆ เพราะว่า การขยายตัวของเอกภพ ทำให้พลังงานถูกยืด และกระจายออก จนอุณหภูมิลดลง</t>
  </si>
  <si>
    <t>ไมโครเวฟพื้นหลังเป็นคลื่นแม่เหล็กไฟฟ้าที่เหลืออยู่จากการขยายตัวของเอกภพ ความถี่ต่ำ ส่วน ไมโครเวฟที่ใช้ประจำวันเป็นเครื่องใช้ไฟฟ้าที่ให้ความร้อนแก่อาหาร</t>
  </si>
  <si>
    <t>ไม่เห็นด้วย เพราะว่ายังมีกาเเล็กซีอื่นๆ ซึ่งมีดาวฤกษ์อยู่ ที่เราสามารถมองเห็นได้ด้วยตาเปล่า เช่น กาเเล็กซีเเอนดรอเมดา</t>
  </si>
  <si>
    <t>ทางช้างเผือก เกิดจากแสงจากดาวฤกษ์จำนวนมาก ที่รวมกันอยู่ในแนวระนาบ ของจานกาแล็กซีทางช้างเผือก</t>
  </si>
  <si>
    <t>กาแล็กซีรุ่นแรก;พลังงาน;โปรตอนและนิวตรอน;นิวเคลียสของฮีเลียม;อะตอมของไฮโดรเจนและฮีเลียม</t>
  </si>
  <si>
    <t>แตกต่างกันมาก เพราะ ในอดีตช่วงหลังบิกแบงเอกภพจะมีอุณหภูมิสูงมากแต่หลังจากนั้นเอกภพก็จะค่อย ๆ เย็นตัวลงจน ในปัจจุบันเอกภพมีอุณหภูมิประมาณ 2.73เคลวิน ซึ่งแตกต่างจากอดีตอย่างสิ้นเชิง</t>
  </si>
  <si>
    <t>สิ่งที่เหมือนกัน ก็คือ เป็นคลื่นแม่เหล็กไฟฟ้าเหมือนกันและเดินทางในสุญญากาศได้เหมือนกัน สิ่งที่ต่างกันก็คือ ต้นกำเนิด</t>
  </si>
  <si>
    <t>เห็นด้วย เพราะ กาแล็กซีมีขนาดใหญ่มาก และเราอยู่ในกาแล็กซีทางช้างเผือก จึงคิดว่าไม่สามารถมองเห็นดาวฤกษ์ดวงอื่นนอกกาแล็กซีทางช้างเผือกได้อีก เพราะกาแล็กซี่อื่นอยู่ไกลเกินกว่าที่เราจะมองเป็นดาวฤกษ์เป็นจุดเล็กๆได้</t>
  </si>
  <si>
    <t>เป็นสิ่งเดียวกัน แต่ต่างกันที่มุมมองและความหมาย</t>
  </si>
  <si>
    <t>แตกต่าง เพราะอุณหภูมิในเอกภพลดลง โดยเอกภพในอดีตมีอุณหภูมิมาก แต่ปัจจุบันมีอุณหภูมิลดลงเหลือ 2.73 เคลวิน</t>
  </si>
  <si>
    <t>เห็นด้วย เพราะ มีระยะทางใกล้เคียงกับระบบสุริยะ</t>
  </si>
  <si>
    <t>ทางช้างเผือกเป็นส่วนหนึ่งของกาแล็คซี่ทางช้างเผือก</t>
  </si>
  <si>
    <t>โปรตอนและนิวตรอน;นิวเคลียสของฮีเลียม;อะตอมของไฮโดรเจนและฮีเลียม;พลังงาน;กาแล็กซีรุ่นแรก</t>
  </si>
  <si>
    <t>ปัจจุบันอุณหภูมิของเอกภพแตกต่างจากอดีตเนื่องจากเอกภพขยายตัวส่งผลให้อุณหภูมิลดลง</t>
  </si>
  <si>
    <t>ต่างกันเพราะเราสร้างไมโครเวฟขึ้นเอง ถึงใช้คลื่นเดียวกันแต่กระบวนการเกิดต่างกัน ช่วงเวลาที่ต่างกัน</t>
  </si>
  <si>
    <t>เห็นด้วยเพราะ เราอยู่ในกาแลกซีทางช้างเผือก ดาวฤกษ์ที่เห็นก็อยู่ในกาแลกซีเดียวกัน เพราะสายตาเปล่าไม่น่าสามารถเห็นสิ่งที่ไกลนอกกาแลกซีของเราได้</t>
  </si>
  <si>
    <t xml:space="preserve">กาแลกซีทางช้างเผือกคือชื่อกาแลกซีที่โลกเราอยู่และทางช้างเผือกคือภาพที่เราเห็นท้องฟ้าในตอนกลางคืนบนโลกและนั่นคือส่วนหนึ่งของกาแลกซี </t>
  </si>
  <si>
    <t>พลังงาน;โปรตอนและนิวตรอน;อะตอมของไฮโดรเจนและฮีเลียม;นิวเคลียสของฮีเลียม;กาแล็กซีรุ่นแรก</t>
  </si>
  <si>
    <t>ตอนเริ่มต้นของเอกภพ ร้อนมากเพราะทุกอย่างถูกบีบอยู่ในที่เล็ก ๆ แต่พอเวลาผ่านไป เอกภพขยายตัวออก ทำให้ความร้อนกระจายและลดลงมาก ดังนั้นตอนนี้เอกภพเย็นกว่าเมื่อก่อนเยอะ</t>
  </si>
  <si>
    <t>ไมโครเวฟพื้นหลังจากอวกาศเป็นคลื่นธรรมชาติที่เย็นมาก ส่วนไมโครเวฟในชีวิตประจำวันเป็นคลื่นที่สร้างขึ้นมาใช้ประโยชน์</t>
  </si>
  <si>
    <t>เห็นด้วย เพราะดาวที่เห็นด้วยตาเปล่าส่วนใหญ่เป็นดาวในกาแล็กซีทางช้างเผือก</t>
  </si>
  <si>
    <t>ทางช้างเผือก คือชื่อเรียก กาแล็กซีทางช้างเผือก ในภาษาไทย</t>
  </si>
  <si>
    <t>ต่างกัน เพราะ หลังจากบิกแบงอุณหภูมิของเอกภพก็ลดลงเรื่อยๆ จะเลือกม 2.73 K</t>
  </si>
  <si>
    <t>ไมโครเวฟพื้นหลัง คือ คลื่นแม่เหล็กไฟฟ้าที่หลงเหลือเกิดจากการระเบิดบิกแบง แต่ไมโครเวฟคือ คลื่นแม่เหล็กไฟฟ้าที่มนุษย์สร้างขึ้น</t>
  </si>
  <si>
    <t>เห็นด้วย เพราะหากดาวฤกษ์ที่เห็นเป็นดาวฤกษ์อยู่ในทางช้างเผือกจะสว่างกว่าดาวฤกษ์ที่อยู่นอกกาแล็กซีทางช้างเผือก เพราะแสงใช้เวลาเดินทางมายังโลกต่างกัน หากอยู่นอกกาแล็กซีทางช้างเผือก จะมองไม่เห็น</t>
  </si>
  <si>
    <t>ในอดีตสูงกว่ามาก เมื่อเอกภพขยายตัว ความยาวคลื่นของแสงจะยืดออก</t>
  </si>
  <si>
    <t>ไมโครเวฟพื้นหลังเป็นพลังงานตกค้างจากบิกแบง</t>
  </si>
  <si>
    <t>เห็นด้วย เพราะกาแล็กซีทางช้างเผือกคือบ้านของระบบสุริยะ</t>
  </si>
  <si>
    <t>ทางช้างเผือก คือสิ่งที่เรามองเห็นจากโลกภายในกาแล็กซีทางช้างเผือก กาแล็กซีทางช้างเผือก คือชื่อของกาแล็กซีที่โลกของเราอยู่ในนั้น</t>
  </si>
  <si>
    <t>เย็นลง เนื่องจากเอกภพได้ขยายตัวและเย็นลงจากการระเบิดบิ๊กแบง</t>
  </si>
  <si>
    <t>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พวกมันจะติดแหง่ก และวิ่งวนเวียนด้วยกระบวนการกระเจิงอยู่ใน plasma ไมโครเวฟ ที่เรารู้จักกันในสิ่งของรอบตัว  มันคือ "คลื่นวิทยุ"</t>
  </si>
  <si>
    <t>ไม่เห็นด้วย เพราะ กาเเล็กซี่ทางช้างเผือกมีดาวฤกษ์แค่ดวงเดียว</t>
  </si>
  <si>
    <t>น ส พรณิภา สินเพราะ</t>
  </si>
  <si>
    <t>โปรตอนและนิวตรอน;พลังงาน;นิวเคลียสของฮีเลียม;อะตอมของไฮโดรเจนและฮีเลียม;กาแล็กซีรุ่นแรก</t>
  </si>
  <si>
    <t>อุณหภูมิลดลงเย็นลง</t>
  </si>
  <si>
    <t>อุณหภูมิเอกภพในอดีตร้อนกว่าปัจจุบันมาก เพราะเวลาที่ผ่านทำให้เอกภพศูนย์เสียพลังงานความร้อนไป</t>
  </si>
  <si>
    <t>ไมโครเวฟพื้นหลังเกิดจากการระเบิดของบิกแบงและไมโครเวฟที่รู้จักคือสิ่งที่มนุษย์สร้างขึ้น</t>
  </si>
  <si>
    <t>เห็นด้วยเพราะเราอาศัยอยู่ในกาแล็กซีทางช้างเผือก</t>
  </si>
  <si>
    <t>ใช้เรียกแทนกัน</t>
  </si>
  <si>
    <t>อุณหภูมิตอนแรกของเอกภพมี 10 กำลัง 32 เคลวิน แต่ปัจจุบัน 2.73 เคลวิน อุณหภูมิของเอกภพจะลดลง ขนาดเอกภพจะเริ่มเพิ่มขึ้น</t>
  </si>
  <si>
    <t>เหมือนตรงที่เป็นคลื่นแม่เหล็กไฟฟ้าเหมือนกัน แต่ไมโครเวฟพื้นหลังจากอวกาศมีอุณหภูมิต่ำ แต่ไมโครเวฟที่เรารู้จักมีอุณหภูมิที่สูง</t>
  </si>
  <si>
    <t>เห็นด้วย เพราะดาวฤกษ์เป็นส่วนประกอบของกาแล็กซี่</t>
  </si>
  <si>
    <t xml:space="preserve"> แถบสว่างของทางช้างเผือกเกิดจากแสงจากดาวฤกษ์จำนวนมรกที่รวมกันอยู่ในแนวระนาบของจานกาแล็กซี่ทางช้างเผือก</t>
  </si>
  <si>
    <t>อุณหภูมิของเอกภพในอดีตร้อนกว่าปัจจุบันมาก เพราะเอกภพมีขนาดเล็กและหนาแน่น เมื่อต่อมาเอกภพขยายตัว อุณหภูมิจึงลดลงเรื่อย ๆ</t>
  </si>
  <si>
    <t>ไมโครเวฟพื้นหลังจากอวกาศ กับ ไมโครเวฟที่นักเรียนรู้จัก (เช่นในเตาอบไมโครเวฟ) เหมือนกัน ตรงที่เป็น คลื่นแม่เหล็กไฟฟ้าชนิดเดียวกัน</t>
  </si>
  <si>
    <t>เห็นด้วย เพราะดาวฤกษ์ที่เห็นด้วยตาเปล่าทั้งหมดอยู่ในกาแล็กซีทางช้างเผือก</t>
  </si>
  <si>
    <t>ทางช้างเผือก คือ ส่วนหนึ่งที่เราเห็นของกาแล็กซีทางช้างเผือก จากภายในนั่นเอง</t>
  </si>
  <si>
    <t xml:space="preserve">ในอดีตเอกภพมีอุณหภูมิสูง แต่ปัจจุบันเอกภพมีอุณหภูมิเย็นลง เพราะ มีการขยายตัวจนทำให้มีอุณหภูมิลดลง </t>
  </si>
  <si>
    <t>ไมโครเวฟที่หนูรู้จักคือ คลื่นวิทยุ ต่างจากไมโครเวฟพื้นหลัง เพราะไมโครเวฟพื้นหลังคือสภาพปัจจุบันของเอกภพ</t>
  </si>
  <si>
    <t>เห็นด้วย เพราะ ดาวฤกษ์เป็นส่วนประกอบของกาแล็กซี</t>
  </si>
  <si>
    <t>แถบสว่างของทางช้างเผือกเกิดจากแสงดาวฤกษ์จำนวนมากที่รวมตัวกันอยู่ในแนวระนาบ ของจาน Galaxy ทางช้างเผือกโดยบริเวณที่เห็นเป็นแถบฝ้าชัดเจนเป็นแสงของดาวฤกษ์จำนวนมากที่มาจากบริเวณใจกลางของกาแล็กซีทางช้างเผือกซึ่งอยู่ในทิศทางของกลุ่มดาวคนยิงธนู</t>
  </si>
  <si>
    <t>เหมือนกันตรงที่คลื่นแม่เหล็กไฟฟ้าชนิดเดียวกัน</t>
  </si>
  <si>
    <t>เห็นด้วย เพราะดาวฤกษ์ที่เห็นด้วยตาป่าวอยู่ในกาแล็กซีทางช้างเผือกทั้งหมด</t>
  </si>
  <si>
    <t>นานชัยสิทธิ์ เรืองน้อย</t>
  </si>
  <si>
    <t>ในอดีตเอกภพมีการเริ่มขยายตัวจึงทำให้มีอุณหภูมิสูง แต่ในปัจจุบันนั้นเอกภพมีการขยายตัวจึงทำให้อุณหภูมิในปัจจุบันลดลงไปเยอะเมื่อเปรียบเทียบกับอดีต</t>
  </si>
  <si>
    <t>คลื่นไมโครเวฟคือคลื่นวิทยุ และคลื่นไมโครเวฟพื้นหลังคือคลื่นที่พบได้ในเอกภพได้เท่านั้น</t>
  </si>
  <si>
    <t>เห็นด้วยเพราะดาวฤกษ์เป็นส่วนประกอบกาแล็กซี</t>
  </si>
  <si>
    <t>ทางช้างเผือกคือแถบสว่างทางช้างเผือกเกิดจากแสงจากดาวฤกษ์จำนวนมากที่มารวมตัวกันอยู่ในระนาบของจานกาแล็กซีทางช้างเผือก</t>
  </si>
  <si>
    <t>เพราะเอกภพขยายตัวและเย็นลงหลังจากเกิดเหตุการณ์บิ๊กแบง</t>
  </si>
  <si>
    <t>ไมโครเวฟพื้นหลังจากอวกาศมีอุณหภูมิต่ำแต่ไมโครเวฟที่รู้จักมีอุณหภูมิสูง</t>
  </si>
  <si>
    <t>เห็นด้วย เพราะกาแล็กซีทางช้างเผือกมีขนาดที่ใหญ่มากเมื่อเทียบกับตัวเรา</t>
  </si>
  <si>
    <t>เรามองเห็นบนทองฟ้าว่าทางช้างเผือก ได้ว่าทางช้างเผือกเป็นส่วนหนึ่งของแกแลคซี่ทางช้างเผือก</t>
  </si>
  <si>
    <t>เอกภพในปัจจุบันอยู่ที่ประมาณ 2.7 เคลวิน หรือประมาณ –270.45 องศาเซลเซียสและมีความร้อนขึ้นเรื่อยๆจนถึงปัจจุบัน2.73เคลวิน</t>
  </si>
  <si>
    <t>คลื่นแม่เหล็กไฟฟ้าที่เกิดขึ้นจากการระเบิดครั้งใหญ่ (Big Bang) มีพลังงานต่ำและกระจายอยู่ทั่วเอกภพ ส่วนไมโครเวฟที่นักเรียนรู้จัก เช่นในเตาไมโครเวฟ เป็นคลื่นแม่เหล็กไฟฟ้าที่มีพลังงานสูงกว่าและใช้สำหรับทำให้อาหารร้อนขึ้นCMB มีพลังงานต่ำและเกิดขึ้นตามธรรมชาติจากบิกแบง  ไมโครเวฟในเตาเป็นคลื่นที่มนุษย์สร้างขึ้น มีพลังงานสูงกว่า และใช้ในชีวิตประจำวัน เช่น การทำอาหาร</t>
  </si>
  <si>
    <t>ทางช้างเผือกเป็นส่วนหนึ่งของแกแลคซี่ทางช้างเผือก และสามารถใช้เรียกแทนกันได้</t>
  </si>
  <si>
    <t>อดีต: เอกภพร้อนและหนาแน่นมาก  ปัจจุบัน: เอกภพเย็นลง เหลือเพียง ~2.7 K  สาเหตุ: เพราะเอกภพกำลัง ขยายตัว อย่างต่อเนื่อง ทำให้อุณหภูมิลดลงเรื่อย ๆ</t>
  </si>
  <si>
    <t>เหมือน: ทั้งสองคือคลื่นแม่เหล็กไฟฟ้าประเภทไมโครเวฟ  ต่าง: แหล่งกำเนิด พลังงาน และการใช้งาน  &gt; ไมโครเวฟพื้นหลังมาจากจักรวาลยุคต้น ใช้ศึกษากำเนิดเอกภพ ไมโครเวฟในชีวิตประจำวันใช้สำหรับให้ความร้อน เช่น อุ่นอาหาร</t>
  </si>
  <si>
    <t>เห็นด้วยเพราะดาวฤกษ์ทั้งหมดที่เห็นด้วยตาเปล่าบนท้องฟ้าเป็นดาวฤกษ์ที่อยู่ในกาแล็กซีทางช้างเผือก เพราะดาวที่อยู่นอกกาแล็กซีอื่นมีระยะทางไกลเกินไป ทำให้แสงไม่สว่างพอที่จะมองเห็นด้วยตาเปล่า</t>
  </si>
  <si>
    <t>ทางช้างเผือก เป็นภาพที่เรามองเห็นของ กาแล็กซีทางช้างเผือก จากมุมมองภายในกาแล็กซีเองนั่นเอง</t>
  </si>
  <si>
    <t>ต่างกันโดย แหล่งกำเนิด อุณหภูมิ และ ความเข้มพลังงาน</t>
  </si>
  <si>
    <t>มีความเป็นไปได้และไม่ได้ เพราะเราสามารถมองเห็นกาแล็กซีอื่นอีกได้</t>
  </si>
  <si>
    <t>อุณหภูมิของเอกภพในอดีตร้อนกว่าปัจจุบัน เพราะ เอกภพขยายตัว พลังงานลดลง อุณหภูมิลดลง</t>
  </si>
  <si>
    <t>ไมโครเวฟพื้นหลังเป็นพลังงานหลงเหลือจากบิกแบง</t>
  </si>
  <si>
    <t>เห็นด้วยเพราะกาแล็กซีทางช้างเผือกคือบ้านของระบบสุริยะ</t>
  </si>
  <si>
    <t>ทางช้างเผือกคือสิ่งที่เรามองเห็นจากโลกภายในกาแล็กซี</t>
  </si>
  <si>
    <t>ในอดีตสูงกว่ามาก เมื่อเอกภาพขยายตัว ความยาวคลื่น</t>
  </si>
  <si>
    <t>ไมโครเวฟพื้นหลังเป็นพลังงานตกค้างจากบิ้กแบง</t>
  </si>
  <si>
    <t>เห็นด้วย เพราะกาแล็กซี่ทางช้างเผือกคือบ้านของระบบสุริยะ</t>
  </si>
  <si>
    <t>ทางช้างเผือกคือสิ่งที่เรามองเห็นจากโลกภายในกาแล็กซี่</t>
  </si>
  <si>
    <t>ในอดีตสูงกว่ามาก เมื่อเอกภพขยายตัว ความยาวคลื่นของแสงและพลังงานจะยืดออก</t>
  </si>
  <si>
    <t>ทางช้างเผือกคือสิ่งที่เรามองเห็นจากโลกภายในกาแล็กซีทางช้างเผือกและกาแล็กซีทางช้างเผือกคือชื่อของกาแล็กซีที่โลกของเราอยู่ในนั้น</t>
  </si>
  <si>
    <t>ไมโครเวฟพื้นหลังเป็นพลังตกค้างจากบิกแบง</t>
  </si>
  <si>
    <t>ทางช้างเผือกคือสิ่งที่เรามองเห็นจากโลกภายในกาแล็คซี</t>
  </si>
  <si>
    <t>อุณหภูมิลดลง เพราะว่าเนื่องจากเอกภพได้ขยายตัวและเย็นลงจากการระเบิดบิ๊กแบง</t>
  </si>
  <si>
    <t>ต่างกันจากแหล่งกำเนิด ความถี่ พลังงาน และวัตถุประสงค์ในการใช้งาน</t>
  </si>
  <si>
    <t>เห็นด้วย เพราะดาวฤกษ์ทั้งหมดที่เราเห็นด้วยตาเปล่าบนท้องฟ้าล้วนเป็นดาวฤกษ์ที่อยู่ในกาแล็กซีทางช้างเผือก</t>
  </si>
  <si>
    <t>ทั้งสองเกี่ยวข้องกันโดยตรงแต่ใช้ในบริบทที่ต่างกัน</t>
  </si>
  <si>
    <t>อุณหภูมิลดลงเพราะเอกภพขยายตัวทำให้มีอุณหภูมิที่เย็นตัวลง</t>
  </si>
  <si>
    <t>ไมโครเวฟพื้นหลังแหล่งกำเนิดเกิดจากเศษซากของบิ๊กแบงความถี่ต่ำลักษณะแผ่กระจายอยู่ทั่วเอกภพความสำคัญหลักฐานของบิ๊กแบง-----ไมโครเวฟความถี่สูงลักษณะมีเป้าหมายเฉพาะเจาะจงความสำคัญทำอาหารและทำความร้อน</t>
  </si>
  <si>
    <t>เห็นด้วย เพราะเนื่องจากการที่เรามองเห็นดาวฤกษ์ได้เพราะความสว่างของมัน และดาวฤกษ์ที่อยู่ไกลเกินไปจะสว่างไม่พอที่จะมองเห็นได้ด้วยตาเปล่า</t>
  </si>
  <si>
    <t>ทั้งสองอย่างเกี่ยวข้องกันโดยตรงแต่ใช้ในบริบทที่ต่างกัน</t>
  </si>
  <si>
    <t>อุณหภูมิของเอกภพในอดีตสูงกว่าอุณหภูมิของเอกภพในปัจจุบันอย่างมาก เนื่องจากเอกภพได้ขยายตัวและเย็นลงจากการระเบิดบิกแบง</t>
  </si>
  <si>
    <t>ไมโครเวฟพื้นหลังคือ สภาพปัจจุบันของเอกภพ  ที่มีคลื่นแม่เหล็กไฟฟ้ากระจายอยู่ทุกที่ในเอกภพ ส่วนไมโครเวฟที่เรารู้จักกันในสิ่งของรอบตัว คือคลื่นวิทยุ</t>
  </si>
  <si>
    <t>เห็นด้วย เพราะดาวฤกษ์ทั้งหมดที่เห็นด้วยตาเปล่าบนท้องฟ้าส่วนใหญ่เป็นดาวฤกษ์ที่อยู่ในกาแล็กซีทางช้างเผือกของเรา ถึงแม้ว่าจะมีบางกาแล็กซีอื่นๆ เช่น กาแล็กซีแอนโดรเมดา ที่สามารถมองเห็นได้ด้วยตาเปล่า แต่ก็เป็นเพียงกาแล็กซีทั้งหมดเท่านั้น ไม่ใช่ดาวฤกษ์เดี่ยวๆ</t>
  </si>
  <si>
    <t>ทางช้างเผือกคือชื่อที่ชาวไทยเรียกกาแล็กซีนี้เนื่องจากมองเห็นเป็นทางสว่างพาดผ่านท้องฟ้าคล้ายทางเดินของช้างเผือก</t>
  </si>
  <si>
    <t>เพราะเอกภพได้ขยายตัวและเย็นลงจากการระเบิดบิกแบง</t>
  </si>
  <si>
    <t>เห็นด้วย เพราะดาวฤกษ์ทั้งหมดที่เห็นด้วยตาเปล่าบนท้องฟ้าส่วนใหญ่เป็นดาวฤกษ์ที่อยู่ในกาแล็กซีทางช้างเผือกของเรา. ถึงแม้ว่าจะมีบางกาแล็กซีอื่นๆ เช่น กาแล็กซีแอนโดรเมดา ที่สามารถมองเห็นได้ด้วยตาเปล่า แต่ก็เป็นเพียงกาแล็กซีทั้งหมดเท่านั้น ไม่ใช่ดาวฤกษ์เดี่ยวๆ</t>
  </si>
  <si>
    <t>อุณหภูมิของเอกภพในอดีตสูงกว่าอุณหภูมิของเอกภพในปัจจุบันอย่างมาก เนื่องจากเอกภพได้ขยายตัวและเย็นลงจากการระเบิดบิ๊กแบง</t>
  </si>
  <si>
    <t>อะตอมของไฮโดรเจนและฮีเลียม;พลังงาน;โปรตอนและนิวตรอน;นิวเคลียสของฮีเลียม;กาแล็กซีรุ่นแรก</t>
  </si>
  <si>
    <t>เพราะอุณหภูมิของดาวเคราะห์และอายุ</t>
  </si>
  <si>
    <t>แตกต่างกัน</t>
  </si>
  <si>
    <t>เห็นด้ววเพราะดาวฤกษ์ส่งแสงได่</t>
  </si>
  <si>
    <t>เป็นที่เดียวกัน</t>
  </si>
  <si>
    <t xml:space="preserve">อุณหภูมิของเอกภพในอดีตนั้น สูงกว่า อุณหภูมิในปัจจุบันอย่างมหาศาล เพราะการขยายตัวของเอกภพ </t>
  </si>
  <si>
    <t>ต่างแม้ทั้งสองจะเป็นคลื่นแม่เหล็กไฟฟ้าในย่านความถี่ไมโครเวฟเหมือนกัน แต่ต้นกำเนิด พลังงาน และการนำไปใช้งานนั้นแตกต่างกันอย่างสิ้นเชิง</t>
  </si>
  <si>
    <t>เห็นด้วย ดาวฤกษ์ทั้งหมดที่เราสามารถมองเห็นได้ด้วยตาเปล่าจากโลกนั้น เป็นดาวฤกษ์ที่อยู่ใน กาแล็กซีทางช้างเผือก</t>
  </si>
  <si>
    <t>"ทางช้างเผือก" (ที่เรามองเห็นบนท้องฟ้า) คือ ส่วนหนึ่งของ "กาแล็กซีทางช้างเผือก" ที่เรามองเห็นจากมุมมองภายในกาแล็กซีของเรา</t>
  </si>
  <si>
    <t>คือ เอกภพเริ่มต้นด้วยอุณหภูมิที่ร้อนจัด และเย็นลงเรื่อย ๆ เนื่องจากการขยายตัวของเอกภพครับ</t>
  </si>
  <si>
    <t>ไมโครเวฟพื้นหลังจากอวกาศเป็นคลื่นรังสีที่เหลือจากบิกแบงและแพร่กระจายอยู่ทั่วจักรวาล ขณะที่ไมโครเวฟในชีวิตประจำวันเป็นคลื่นที่เราสร้างขึ้นเพื่อใช้ประโยชน์ในการอุ่นอาหารครับ</t>
  </si>
  <si>
    <t>เมื่อเรามองขึ้นไปบนท้องฟ้ายามค่ำคืน ดาวที่เราเห็นทั้งหมดจึงเป็นดาวที่อยู่ในกาแล็กซีทางช้างเผือกของเรานั่นเอง</t>
  </si>
  <si>
    <t>คือแถบแสงบนท้องฟ้าที่มองเห็นได้จากโลก</t>
  </si>
  <si>
    <t>พลังงาน;อะตอมของไฮโดรเจนและฮีเลียม;โปรตอนและนิวตรอน;นิวเคลียสของฮีเลียม;กาแล็กซีรุ่นแรก</t>
  </si>
  <si>
    <t>เพราะมีเอกภพกำเนิดขึ้นมา</t>
  </si>
  <si>
    <t>เหมือนแค่ชื่อไมโครเวฟ ต่างกันที่การใช้งาน</t>
  </si>
  <si>
    <t>ไม่เห็นด้วย เพราะ พูดเกินจริง สามารถเห็นได้แค่ลางๆ</t>
  </si>
  <si>
    <t>มีคำว่าช้างเผือกเหมือนกัน</t>
  </si>
  <si>
    <t>กาแล็กซีรุ่นแรก;อะตอมของไฮโดรเจนและฮีเลียม;นิวเคลียสของฮีเลียม;โปรตอนและนิวตรอน;พลังงาน</t>
  </si>
  <si>
    <t>เนื่องจากเอกภพได้ขยายตัวและเย็นลงจากการระเบิดบิ๊กแบง</t>
  </si>
  <si>
    <t>อุณหภูมิของเอกภพในอดีตร้อนกว่าปัจจุบันมาก เพราะ เอกภพมีการขยายตัวอยู่ตลอดเวลา ซึ่งทำให้อุณหภูมิลดลงเรื่อย ๆ</t>
  </si>
  <si>
    <t>ไมโครเวฟพื้นหลังจากอวกาศ (CMB) เป็นคลื่นไมโครเวฟพลังงานต่ำมากที่เหลือจากการกำเนิดเอกภพ ไมโครเวฟในชีวิตประจำวัน มีพลังงานสูงกว่ามากและใช้เพื่อให้ความร้อนแก่อาหาร</t>
  </si>
  <si>
    <t>เห็นด้วย เพราะดาวฤกษ์ทั้งหมดที่เรามองเห็นด้วยตาเปล่าบนท้องฟ้ายามค่ำคืน ล้วนอยู่ในกาแล็กซีทางช้างเผือก ซึ่งเป็นกาแล็กซีของเราเอง กาแล็กซีทางช้างเผือกมีดาวฤกษ์จำนวนมหาศาล และเฉพาะดาวฤกษ์ที่อยู่ไม่ไกลมาก เราจึงสามารถมองเห็นได้ด้วยตาเปล่า ส่วนกาแล็กซีอื่นอยู่ไกลเกินไป ทำให้ไม่สามารถเห็นดาวฤกษ์เดี่ยว ๆ จากกาแล็กซีเหล่านั้นได้ด้วยตาเปล่า</t>
  </si>
  <si>
    <t>ทางช้างเผือก คือ ภาพที่เรามองเห็นจากโลก เป็นแถบสว่างจาง ๆ พาดผ่านท้องฟ้ายามค่ำคืน ส่วน กาแล็กซีทางช้างเผือก คือ ชื่อของกาแล็กซีที่เราอาศัยอยู่ ซึ่งมีดาวฤกษ์มากมายรวมถึงระบบสุริยะของเราด้วย  ความเกี่ยวข้องคือ: ทางช้างเผือกที่เราเห็น คือส่วนหนึ่งของกาแล็กซีทางช้างเผือกนั่นเอง เราอยู่ในด้านในของกาแล็กซี จึงมองเห็นเป็นแถบสว่างที่เกิดจากการรวมตัวกันของดาวฤกษ์จำนวนมาก</t>
  </si>
  <si>
    <t>อุณหภูมิของเอกภพในอดีตสูงกว่าในปัจจุบันมาก  เพราะเอกภพมีการขยายตัวอย่างต่อเนื่อง การขยายตัวทำให้อุณหภูมิลดลง</t>
  </si>
  <si>
    <t>ไมโครเวฟพื้นหลังจากอวกาศ เป็นคลื่นแม่เหล็กไฟฟ้าพลังงานต่ำที่เหลืออยู่จากการกำเนิดเอกภพ ซึ่งแผ่มาจากทุกทิศทางในอวกาศ เป็นหลักฐานสำคัญของการเกิดบิกแบง</t>
  </si>
  <si>
    <t>เห็นด้วย เพราะดาวฤกษ์ที่มองเห็นด้วยตาเปล่าอยู่ใกล้โลกมาก ซึ่งดาวทั้งหมดอยู่ในกาแล็กซีทางช้างเผือกของเรา</t>
  </si>
  <si>
    <t>กาแล็กซีทางช้างเผือกคือบ้านของเรา ส่วนทางช้างเผือกคือ มุมมองของบ้านนั้นจากภายใน</t>
  </si>
  <si>
    <t>อุณหภูมิของเอกภพในอดีตร้อนกว่าปัจจุบันมาก</t>
  </si>
  <si>
    <t>ไมโครเวฟพื้นหลังอวกาศเป็นคลื่นไมโครเวฟพลังงานต่ำไมโครเวฟพื้นหลังอวกาศเป็นคลื่นไมโครเวฟพลังงานต่ำมาก</t>
  </si>
  <si>
    <t>เห็นด้วยเพราะดาวฤกษ์ทั้งหมดที่เรามองเห็น</t>
  </si>
  <si>
    <t>ทางช้างเผือก คือภาพที่เรามองเห็นจากโลก</t>
  </si>
  <si>
    <t>สาเหตุหลักที่อุณหภูมิของเอกภพลดลงเมื่อเวลาผ่านไปคือ การขยายตัวของเอกภพ เมื่อเอกภพขยายตัว ปริมาตรของเอกภพก็เพิ่มขึ้น ทำให้พลังงานความร้อนที่อยู่ภายในกระจายตัวออกไปในพื้นที่ที่กว้างขึ้น ส่งผลให้อุณหภูมิโดยเฉลี่ยลดลงอย่างต่อเนื่อง เหมือนกับการปล่อยแก๊สร้อนออกจากภาชนะปิดสู่พื้นที่ที่กว้างกว่า แก๊สนั้นก็จะเย็นตัวลง</t>
  </si>
  <si>
    <t>เหมือนกัน: ทั้งคู่คือ คลื่นแม่เหล็กไฟฟ้า ในย่านความถี่ไมโครเวฟ  ต่างกัน:  ไมโครเวฟพื้นหลัง (CMB): เป็นรังสีที่หลงเหลือจากการกำเนิดของเอกภพ มีอุณหภูมิต่ำมาก (2.73 K) และแผ่มาจากทุกทิศทาง ไมโครเวฟทั่วไป: ถูกสร้างขึ้นโดยอุปกรณ์ (เช่น เตาไมโครเวฟ) มีพลังงานสูงกว่า และใช้ในงานเฉพาะทาง เช่น การให้ความร้อนหรือการสื่อสาร</t>
  </si>
  <si>
    <t>เห็นด้วย เหตุผล: ดาวฤกษ์ที่มองเห็นด้วยตาเปล่าอยู่ใกล้โลกมากพอ ซึ่งทั้งหมดเป็นส่วนหนึ่งของกาแล็กซีทางช้างเผือก ดาวฤกษ์นอกกาแล็กซีของเราอยู่ไกลเกินกว่าจะมองเห็นได้ด้วยตาเปล่า</t>
  </si>
  <si>
    <t>ทางช้างเผือก คือแถบแสงจางๆ ที่เราเห็นบนท้องฟ้า ซึ่งเกิดจากดาวฤกษ์ แก๊ส และฝุ่นจำนวนมากใน กาแล็กซีทางช้างเผือก ของเราเอง กาแล็กซีทางช้างเผือกคือชื่อของกาแล็กซีที่เราอาศัยอยู่</t>
  </si>
  <si>
    <t>พลังงาน;นิวเคลียสของฮีเลียม;โปรตอนและนิวตรอน;อะตอมของไฮโดรเจนและฮีเลียม;กาแล็กซีรุ่นแรก</t>
  </si>
  <si>
    <t>ต่างกันเพราะคลีนมันเเพ่ออกมาเเล้วก็มีความถีก็ต่ำลงจนเหลือรังสรรไมโครเวฟ</t>
  </si>
  <si>
    <t>มีคลื่นเเผ่ออกมามีความถี่สูงยึดตาม</t>
  </si>
  <si>
    <t>เย็นลง</t>
  </si>
  <si>
    <t>เเผ่ออกมาความถี่สูง เพราะเอกภพจะขยายตัวคลื่นความถี่ตํ่าลงจนเหลือเท่ากับคลื่นไมโครเวฟ</t>
  </si>
  <si>
    <t>เห็นด้วยเพราะกาเเล็กซี่ทางช้างเผือกใหญ่มาหเมื่อแทียบกับตัวเรา</t>
  </si>
  <si>
    <t xml:space="preserve"> ทางช้างเผือกเท่ากับทั้งหมดส่วน ทางช้างเผือก คือแค่กาเล็กซี</t>
  </si>
  <si>
    <t>เนื่องจากเอกภพได้ขยายตัวขึ้น</t>
  </si>
  <si>
    <t>คลื่นรังสีไมโครเวฟในเอกภพมีความถี่สูงแต่หลังจากทีเอกภพขยายตัวขึ้นความถี่จึงต่ำลงจึงเป็นรังสีไมโครเวฟธรรมดา</t>
  </si>
  <si>
    <t>ไม่ เพราะดาวฤกษ์บางดวงอยู่ห่างจากโลกมากเกินไปจนมองไม่เห็น</t>
  </si>
  <si>
    <t>ทางช้างเผือกเป็นจานแต่กาแล็กซี่ทางช้างเผือกเป็นทั้งกาแล๋กซี่เลย</t>
  </si>
  <si>
    <t>คลื่นมีความถี่สูงเอกภพขยายตัวคลื่นก็เลยมีความถี่ต่ำลงจนเหลือเท่าไมโครเวฟ</t>
  </si>
  <si>
    <t>เห็นด้วยเพราะกาแลกซี่ทางช้างเผือกมีขนาดใหญ่มากเมื่อเทียบกับตัวเรา</t>
  </si>
  <si>
    <t>ทางช้างเผือกเป็นจานกาแลกซี่ทางช้างเผือกเป็นกาแลกซี่</t>
  </si>
  <si>
    <t>เนื่องจากเอกภพขยายตัวและเย็นลง</t>
  </si>
  <si>
    <t>คลื่นแพร่ออกมามีความถี่สูงจึงยืดตาม</t>
  </si>
  <si>
    <t>เห็นด้วยเพราะ galaxy ทางช้างเผือกมีขนาดใหญ่มากเมื่อเทียบกับตัวเรา</t>
  </si>
  <si>
    <t>ถ้าจะนับเอาเฉพาะที่เรามองเห็นบนท้องฟ้าว่าทางช้างเผือกก็อาจจะถือได้ว่าทางช้างเผือกเป็นส่วนหนึ่งของกาแล็กซี่ทางช้างเผือก</t>
  </si>
  <si>
    <t>เนื่องจากเอกภพได้ขยายตัวเเละเย็นลงจากการระเบิดบิ๊กเเบงค์</t>
  </si>
  <si>
    <t>มีคลื่นเเผ่ออกมามีความถี่สูงจึงยืดตาม</t>
  </si>
  <si>
    <t>เห็นด้วยเพราะ กาเเล็กซี่ทางช้างผือกใหญ่มาก</t>
  </si>
  <si>
    <t>กาเเล็กซี่ทาง้างเผือกคือทั้งกาเเล็กซี่ ทางช้างเผือกคือส่วนหนึ่ง</t>
  </si>
  <si>
    <t>มีคลื่นมีความถี่สูงเอกภพขยายตัวคลื่นก็เลยมีความถี่ต่ำลงจนเหลือเท่าไมโคเวฟ</t>
  </si>
  <si>
    <t>เห็นด้วยเพราะกาแล็กซี่ทางช้างเผือกมีขนาดใหญ่เมื่อเทียบกับตัวเรา</t>
  </si>
  <si>
    <t>ทางช้างเผือกเป็นจากกาแล็กซี่ทางช้างเผือกเป็นกาแล็กซี่</t>
  </si>
  <si>
    <t>เนื่องจากเอกภพได้ขยายตัวและเย็นลง</t>
  </si>
  <si>
    <t>ข้างห้าออกมาความถี่สูงต่อมาเอกภพถูกยืดและความถี่เท่ากับไมโครเวฟ</t>
  </si>
  <si>
    <t>เห็นด้วยเพราะ Galaxy ทางช้างเผือกมีขนาดใหญ่มากเมื่อเทียบกับตัวเรา</t>
  </si>
  <si>
    <t>ถ้าจะนับเอาเฉพาะที่เรามองเห็นบนท้องฟ้าว่าทางช้างเผือกก็อาจจะถือได้ว่าทางช้างเผือกเป็นส่วนหนึ่งของ Galaxy ทางช้างเผือก</t>
  </si>
  <si>
    <t>คลื่นแพร่ออกมาแล้ววก็มีความถี่สูงเอกภพขยายตัวคลื่นมีความถี่ตำ่ลงจนรังสีเท่ากับไมโครเวฟ</t>
  </si>
  <si>
    <t>โปรตอนและนิวตรอน;นิวเคลียสของฮีเลียม;พลังงาน;กาแล็กซีรุ่นแรก;อะตอมของไฮโดรเจนและฮีเลียม</t>
  </si>
  <si>
    <t>คลื่นมีความถี่สูงเอกภพขยายตัวคลื่นก็เลยมีความถี่ต่ำลง</t>
  </si>
  <si>
    <t>เห็รด้วยเพราะ กาเเล็กซี่ทางช้างเผือกมีขนาดใหญ่มากเมื่อเทียบกับตัวเรา</t>
  </si>
  <si>
    <t>ทางช้างเผือกเป็นจานกาแล็กซีี่ทางช้างเผือกเป็นกาแล็กซี่</t>
  </si>
  <si>
    <t>พิรดาภร  ไทยแขก</t>
  </si>
  <si>
    <t>ความถี่สูงเพราะเอกภาพขยายตัว ตัวคลื่นความถี่ตํ่าลงจนเหลือแค่ไมโครเวฟ</t>
  </si>
  <si>
    <t>เห็นด้วยเพราะกาแล็กซีทางช้างเผือกมีขนาดใหญ่ถ้าเทียบกับตัวเรา</t>
  </si>
  <si>
    <t>ทางช้างเผือกเป็นจาน กาแล็คซี่ทางช้างเผือกเป็นกาแล็กซี</t>
  </si>
  <si>
    <t>คลื่นรังสีแผ่ออกมาเพราะความถี่สูงดังนั้นเอกภพจะขยายตัวคลื่นความถี่ต่ำลงจนเท่ากับรังสีไมโครเวฟ</t>
  </si>
  <si>
    <t>ทางช้างเผือกคือจานกาแล็กซี่ทางช้างเผือกเป็นกาแล็กซี่</t>
  </si>
  <si>
    <t>เนื่องจากเอกภพเย็นลง</t>
  </si>
  <si>
    <t>คลื่นเผยออกมามากและความถี่คลื่นโดนยึดตามเอกภพทำให้ตำลงจะเหลือแค่รังสีไมโครเวฟธรรมดา</t>
  </si>
  <si>
    <t>เห็นด้วยเพราะกาแล็คซี่ที่มีขนาดใหญ่มากกว่าตัวเรา</t>
  </si>
  <si>
    <t>ทางช้างเผือกคือจาน กาแล็กซีทางช้างเผือกเป็นกาแล็คซี่ทั้งหมด</t>
  </si>
  <si>
    <t>เห็นด้วยเพราะกาแลกซีทางช้างเผือกมีขนาดใหญ่มากเมื่อเทียบกับตัวเรา</t>
  </si>
  <si>
    <t>ทางช้างเผือกเป็นจานกาแล็กซีทางช้างเผือกเป็นกาแล็กซี</t>
  </si>
  <si>
    <t>คลื่นมีความถี่สูงเอกภพขยายตัวคลื่นก็เลยมีความถี่ต่ำลงจนเหือเท่าไมโครเวฟ</t>
  </si>
  <si>
    <t>เห็นด้วยเพราะกาแล็คซี่ทางช้างเผือกมีขนาดใหญ่มากเมื่อเทียบกับตัวเรา</t>
  </si>
  <si>
    <t>ทางช้างเผือกเป็นจานกาแล็คซี่ทางช้างเผือกเป็นกาแล็กซี่</t>
  </si>
  <si>
    <t xml:space="preserve"> เพราะเอกภพได้ขยายตัวและเย็นลงจากการระเบิดบิ๊กแบง </t>
  </si>
  <si>
    <t>ไมโครเวฟพื้นหลังเอกภพในวัยเยาว์ ไมโครเวฟเป็นสิ่งที่มนุษย์สร้างขึ้น</t>
  </si>
  <si>
    <t xml:space="preserve">ทางช้างเผือกเป็นคำที่ใช้เรียกชื่อกาแล็กซีที่เราอาศัยอยู่ โดยที่ทางช้างเผือกก็เป็นชื่อของกาแล็กซีที่เราอยู่ด้วย. </t>
  </si>
  <si>
    <t>คลื่นแผ่ออกมามีความถี่สูงเอกภพขยายตัวคลื่นก็เลยมีความถี่ตํ่าลงจนเหลือเท่ากับไม่โครเวฟ</t>
  </si>
  <si>
    <t>เห็นด้วยเพราะกาแล็กซี่ทางช้างเผือกมีขนาดใหญ่มากเมื่อเทียบกับตัวเรา</t>
  </si>
  <si>
    <t>ทางช้างเผือกเป็นจาน แต่กาแล็กซี่ทางช้างเผือกเป็นกาแล็กซี่</t>
  </si>
  <si>
    <t>คลื่นแผ่ออกมามีความถี่สูงเอกภพขยายตัว คลื่นก็เลยมีความถี่ต่ำลงจนเหลือเท่ากับไมโครเวฟ</t>
  </si>
  <si>
    <t>เห็นด้วย เพราะกาแล็กซีทางซ้ายมีขนาดใหญ่มาก</t>
  </si>
  <si>
    <t>ทางช้างเผือกเป็นจาน แต่กาแล็กซีทางช้างเผือกเป็นกาแล็กซี</t>
  </si>
  <si>
    <t>คลื่นแผ่ออกมามีความถี่สูงเอกภพขยายตัวคลื่นก็เลยมีความถี่ต่ำลงจนเหลือเท่ากับไมโครเวฟ</t>
  </si>
  <si>
    <t>เห็นด้วย เพราะกาแล็กซี่ทางช้างเผือกมีขนาดใหญ่มากเมื่อเทียบกับตัวเรา</t>
  </si>
  <si>
    <t xml:space="preserve">อุณหภูมิของเอกภพในอดีตสูงกว่าอุณหภูมิของเอกภพในปัจจุบัน เนื่องจากเอกภพได้ขยายตัวและเย็นลงหลังบิกแบง </t>
  </si>
  <si>
    <t>ต่างกันเพราะไมโครเวฟพื้นหลังจากอวกาศคือคลื่นแม่เหล็กไฟฟ้าที่เหลืออยู่จากการขยายตัวของเอกภพ ส่วนไมโครเวฟที่เรารู้จักคือจะเป็นคลื่นวิทยุ</t>
  </si>
  <si>
    <t>เห็นด้วยเพราะกาแล็กซีทางช้างเผือกมีขนาดใหญ่มากเมื่อเทียบกับตัวเรา ดังนั้น ดาวฤกษ์ทั้งหมดที่เห็นบนท้องฟ้าจึงเป็นดาวฤกษ์ที่อยู่ในกาแล็กซีทางช้างเผือก เราไม่สามารถมองเห็นดาวฤกษ์ในกาแล็กซีอื่นด้วยตาเปล่าได้เพราะดาวฤกษ์เหล่านั้นอยู่ไกลมาก เห็นได้เฉพาะกาแล็กซีเพื่อนบ้าน</t>
  </si>
  <si>
    <t xml:space="preserve"> กาแล็กซีทางช้างเผือกประกอบด้วยดาวฤกษ์หลายแสนล้านดวงรวมทั้งระบบสุริยะอยู่รวมกันด้วยแรงโน้มถ่วงและโคจรรอบจุดศูนย์กลางของกาแล็กซี ส่วนทางช้างเผือกคือชื่อของกาแล็กซีที่ระบบสุริยะของเราและดาวเคราะห์ของเราซึ่งคือโลกเป็นส่วนหนึ่งอยู่</t>
  </si>
  <si>
    <t>ในอดีตอุณหภูมิลดลงเหลือ 100 เคลวินปัจจุบันมีอุณภูมิประมาณ 2.73 เคลวิน เพราะ อุณหภูมิของเอกภพจะลดลงจนเหลืออุณหภูมิที่สอดคล้องกับทฤษฎิบิกแบง</t>
  </si>
  <si>
    <t>ไมโครเวฟพื้นหลังจากอวกาศ คือ สภาพปัจจุบันของเอกภพ ไมโครเวฟที่รู้จัก คือ คลื่นแม่เหล็กไฟฟ้า มีความยาวคลื่นที่สั้้นกว่า</t>
  </si>
  <si>
    <t>ไม่เห็นด้วย เพราะ มีกาแล็กซีเพื่อนบ้านที่สามารถมองเห็นได้ด้วยตาเปล่าในช่วงเวลาที่ท้องฟ้าแจ่มใส</t>
  </si>
  <si>
    <t>ทางช้างเผือก คือ จานของกาแล็กซีทางช้างเผือกที่มองเห็นจากโลก</t>
  </si>
  <si>
    <t>อุณหภูมิของเอกภพในอดีตสูงกว่าปัจจุบัน เพราะเอกภพเกิดการระเบิดบิกแบงแล้วขยายตัว พลังงานจึงกระจายออก ทำให้อุณหภูมิลดลงเรื่อยๆถึงปัจจุบัน</t>
  </si>
  <si>
    <t>ต่างตรงที่ไมโครเวฟพื้นหลังเกิดจากการขยายตัวของเอกภพที่มาจากการระเบิดของบิกแบง ทำให้เอกภพมีอุณหภูมิลดลง คลื่นแม่เหล็กไฟฟ้าที่เหลืออยู่ก็อยู่ในช่วงคลื่นไมโครเวฟแต่ไมโครเวฟเป็นเครื่องใช้ไฟฟ้าอยู่แล้ว</t>
  </si>
  <si>
    <t>เห็นด้วยเพราะถ้าเราสามารถมองเห็นได้ด้วยตาเปล่าแสดงว่าดาวฤกษ์ที่เห็นไม่ได้อยู่ไกลจากเรามากและอยู่ภายในกาแล็กซีทางช้างเผือก</t>
  </si>
  <si>
    <t>อุณหภูมิของเอกภพในอดีตสูงกว่าอุณหภูมิในปัจจุบัน เนื่องจากเอกภพเพิ่งเกิดจากบิกแบง จึงมีพลังงานและความร้อนมาก หลังจากนั้นเอกภพขยายตัวและเย็นลงเรื่อย ๆ ทำให้อุณหภูมิลดต่ำลงตามกาลเวลา</t>
  </si>
  <si>
    <t>ความเหมือนคือทั้งสองเป็นคลื่นแม่เหล็กไฟฟ้าความถี่ไมโครเวฟ ความแตกต่างคือ แหล่งกำเนิด รังสีที่หลงเหลือจากบิกแบง (เอกภพยุคแรก)</t>
  </si>
  <si>
    <t>เห็นด้วยเพราะเราอยู่ภายในกาแล็กซีทางช้างเผือกถ้าดาวฤกษ์ที่อยู่ไกลกว่านั้นจะมีความสว่างไม่เพียงพอที่จะมองเห็นด้วยตาเปล่า</t>
  </si>
  <si>
    <t>ทางช้างเผือก คือส่วนที่เรามองเห็นของกาแล็กซีทางช้างเผือกบนท้องฟ้า ส่วนกาแล็กซีทางช้างเผือกคือระบบกาแล็กซีทั้งหมดที่รวมดาวและสสารหลายพันล้านดวง</t>
  </si>
  <si>
    <t>เพราะอุณหภูมิของเอกภพเย็นลง หลังจากขึ้นบิงแบง</t>
  </si>
  <si>
    <t>ไม่เหมือน เพราะต้นกำเนิดต่างกัน</t>
  </si>
  <si>
    <t>เห็นด้วย เพราะดาวทุกดวงที่มองด้วยตาเปล่าบนท้องฟ้าที่เห็นเป็นจุด ๆ นั้นคือ ดาวในแกแลคซี่ทางช้างเผือก เท่านั้น</t>
  </si>
  <si>
    <t>แตกต่างกัน เพราะ อุณหภูมิของเอกภพเย็นลงเรื่อยๆหลังจากเกิดบิกแบง</t>
  </si>
  <si>
    <t>ต่างกันเพราะต้นกำเนิดต่างกัน ไมโครเวฟพื้นหลังจากอวกาศตอนแรกไม่ได้เป็นไมโครเวฟ แต่ไมโครเวฟที่เรารู้จักมา กำเนิดขึ้นก็เป็นไมโครเวฟเลย</t>
  </si>
  <si>
    <t>อุณหภูมิในอดีตเป็นอุณหภูมิที่สูงมากแล้วอุณหภูมิค่อยๆลงตามเวลาถึงปัจจุบัน</t>
  </si>
  <si>
    <t>เป็นคลื่นแม่เหล็กไฟฟ้าเหมือนกัน พลังงานไม่เหมือนกัน ใช้ทำงานต่างกัน</t>
  </si>
  <si>
    <t>เห็นด้วย เพราะเราอยู่ในกาแล็คซี่ทางช้างเผือก จึงทำให้สามารถเห็นดาวฤกษ์ที่อยู่ใกล้งเคียงกันที่อยู่ในกาแช็กซี่เดียวกันนั่นเอง</t>
  </si>
  <si>
    <t>ทางช้างเผือกคือสิ่งที่เรามองเห็นบนท้องฟ้า แต่กาแล็กซี่ทางช้างเผือกคือชื่อของกาแช็คซี่ที่เราอยู่</t>
  </si>
  <si>
    <t>โปรตอนและนิวตรอน;นิวเคลียสของฮีเลียม;พลังงาน;อะตอมของไฮโดรเจนและฮีเลียม;กาแล็กซีรุ่นแรก</t>
  </si>
  <si>
    <t>เพราะหลังจากเกิดบิกแบงในเอกภพมีอุณหภูมิสูงและขยายตัวมากขึ้นทำให้อุณหภูมิลดลงจนถึงปัจจุบัน</t>
  </si>
  <si>
    <t>ไมโครเวฟพื้นหลัง เกิดมาจากเอกภพ ไมโครเวฟที่รู้จัก เป็นสิ่งที่สร้างเพื่อใช้งานในชีวิตประจำวัน</t>
  </si>
  <si>
    <t>ไม่เพราะ มีกาแล็กซีใกล้ๆที่สามารถมองเห็นได้ด้วยตาเปล่าเช่นกัน</t>
  </si>
  <si>
    <t>เพราะทางช้างเผือกเกิดจาก ดาวฤกษ์จำนวนมาก,เนบิวลาและสสารระหว่างดาวรวมตัวกัน จึงเกิดกาแล็กซีทางช้างเผือก</t>
  </si>
  <si>
    <t>อุณหภูมิของเอกภพในอดีตสูงกว่าอุณหภูมิของเอกภพในปัจจุบันอย่างมาก เพราะเอกภพได้ขยายตัวและเย็นลงจากการระเบิดบิกแบง</t>
  </si>
  <si>
    <t>ต่าง ไมโครเวฟพื้นหลังอวกาศมีความถี่ต่ำ อ่อนมากและเย็นมากแต่ไมโครเวฟในชีวิตประจำวันมีความถี่สูงมีแรงพอที่จะทำให้น้ำในอาหารเกิดความร้อนได้</t>
  </si>
  <si>
    <t>เห็นด้วย เพราะ ดาวที่เห็นด้วยตาเปล่าบนท้องฟ้าเป็นดาวฤกษ์ที่อยู่ในกาแล็กซีทางช้างเผือก</t>
  </si>
  <si>
    <t>คือชื่อของกาแล็กซีที่ระบบสุริยะของเราเป็นคำที่ใช้แทนกันได้</t>
  </si>
  <si>
    <t>เพราะเอกภพมีการขยายตัวทำให้พลังงานถูกยืดออกส่งผลให้อุณหภูมิลดลง</t>
  </si>
  <si>
    <t>ต่าง เพราะแหล่งกำเนิดต่างกัน ไมโครเวฟพื้นหลังเกิดจากการกำเนิดของเอกภพ ส่วนไมโครเวฟในปัจจุบันเกิดจากมนุษย์สร้างขึ้น</t>
  </si>
  <si>
    <t>เห็นด้วย เพราะดาวจากกาแล็กซีอื่นอยู่ไกลเกินที่จะมองเห็นด้วยตาเปล่า</t>
  </si>
  <si>
    <t>เกี่ยวข้องกัน โดย ทางช้างเผือกเป็นส่วนหนึ่งของกาแล็กซีทางช้างเผือก ซึ่งจะเห็นเป็นแถบสว่างยาวเกิดจากการรวมตัวของดาวฤกษ์จำนวนมากบริเวณใจกลางตรงจานของกาแล็กซีทางช้างเผือก</t>
  </si>
  <si>
    <t>อุณหภูมิลดลงเรื่อยๆตามการขยายตัวของเอกภพ</t>
  </si>
  <si>
    <t>แตกต่างกันไมโครเวฟพื้นหลังเกิดจากการหลงเหลือหลังการเกิดบิกแบง</t>
  </si>
  <si>
    <t>เห็นด้วยเพราะโลกเราอยู่นกาแล็กซี่ทางช้างเผือก</t>
  </si>
  <si>
    <t>ทางช้างเผือกคือแถบสีบนท้องฟ้าที่เราเห็นแต่ กาแล็กซี่ทางช้างเผือกคือจุดที่กลุ่มดาวฤกษ์หลายล้านดวงสังกัดรวมตัวกัน</t>
  </si>
  <si>
    <t>อุณหภูมิของเอกภพในอดีตร้อนกว่าปัจจุบันมาก เพราะหลังการระเบิดบิกแบง เอกภพขยายตัว ทำให้อุณหภูมิค่อย ๆ ลดลงตามเวลา</t>
  </si>
  <si>
    <t>ต่างกันเพราะไมโครเวฟพื้นหลังจากอวกาศไม่ได้เกิดเป็นคลื่นไมโครเวฟแต่คลื่นไมโครเวฟเกิดมาก็เป็นคลื่นไมโครเวฟเลย</t>
  </si>
  <si>
    <t>ไม่เพราะเราสามารถเห็นกาแล็กซีอื่นๆได้ด้วย</t>
  </si>
  <si>
    <t xml:space="preserve">ทางช้างเผือก คือสิ่งที่เรามองเห็นจากบนโลก ส่วน กาแล็กซีทางช้างเผือก คือทั้งระบบกาแล็กซีที่เราอยู่ในนั้น </t>
  </si>
  <si>
    <t>ปัจจุบันเย็นลงเรื่อย ๆ เเต่ในอดีตร้อนมาก</t>
  </si>
  <si>
    <t>เเตกต่างจากการใช้งานเพราะมันใช้คนละวิธี</t>
  </si>
  <si>
    <t>เหตุผลคือ ดาวฤกษ์ทั้งหมดที่เราเห็นด้วยเพรสะมองเห็นด้วยตาเปล่าบนท้องฟ้าเป็นดาวที่อยู่ภายในกาแล็กซีทางช้างเผือกของเราเอง</t>
  </si>
  <si>
    <t>ทางช้างเผือก คือ แถบแสงสว่างที่เรามองเห็นบนท้องฟ้ายามค่ำคืน ซึ่งเกิดจากแสงรวมของดาวจำนวนมากในกาแล็กซีของเราเอง  กาแล็กซีทางช้างเผือก คือ ชื่อของกาแล็กซีที่เราอาศัยอยู่ ซึ่งเป็นระบบดาวจำนวนมากที่รวมตัวกันอยู่ในโครงสร้างใหญ่ โดยทางช้างเผือกที่เรามองเห็นคือส่วนหนึ่งของกาแล็กซีนี้</t>
  </si>
  <si>
    <t>อุณหภูมิในอดีตสูงกว่าเพราะเอกภพมีการขยายตัว</t>
  </si>
  <si>
    <t>แตกต่างไมโครเวฟที่เราใช้ใช้เว็บอาหารไมโครเวฟพื้นหลังใช้ศึกษาประวัติและโครงสร้างของจักรวาล</t>
  </si>
  <si>
    <t>ไม่เห็นด้วยเพราะอาจจะมีแสงจากดาวฤกษ์ที่อยู่ในกาแลกซีอื่น</t>
  </si>
  <si>
    <t>ทางช้างเผือกคือส่วนหนึ่งของกาแลกซีทางช้างเผือก</t>
  </si>
  <si>
    <t>อดีตเอกภพร้อนมากเพราะเริ่มต้นจากสถานะที่ร้อนเมื่อเอกภพขยายตัวอุณหภูมิจึงลดลงเรื่อยๆ ปัจจุบันเอกภพเย็นมากอยู่ที่ประมาณ 2.7 เคลวินเพราะพลังงานกระจายตัวในพื้นที่กว้างขึ้น</t>
  </si>
  <si>
    <t>ไมโครเวฟพื้นหลังจากอวกาศเหมือนกับไมโครเวฟที่ใช้ในครัวเรือนตรงที่เป็นคลื่นแม่เหล็กไฟฟ้าชนิดเดียวกัน แต่ต่างกันที่แหล่งกำเนิดและพลังงาน</t>
  </si>
  <si>
    <t xml:space="preserve">เห็นด้วยเพราะดาวฤกษ์ทั้งหมดที่เรามองเห็นบนท้องฟ้าด้วยตาเปล่าเป็นดาวฤกษ์ที่อยู่ในกาแล็กซีทางช้างเผือก เพราะกาแล็กซีทางช้างเผือกคือกาแล็กซีที่เราอาศัยอยู่และใกล้ที่สุด </t>
  </si>
  <si>
    <t>ทางช้างเผือกกับกาแล็กซีทางช้างเผือกคือสิ่งเดียวกัน คือกาแล็กซีที่เราอาศัยอยู่ในจักรวาล</t>
  </si>
  <si>
    <t>อุณหภูมิของเอกภพในอดีตร้อนกว่าปัจจุบันมาก เพราะเอกภพกำลังขยายตัว ทำให้อุณหภูมิลดลงเรื่อย ๆ</t>
  </si>
  <si>
    <t>ไมโครเวฟจากอวกาศเป็นคลื่นไมโครเวฟที่มีพลังงานต่ำและมีความถี่เฉพาะ เกิดจากการแผ่รังสีของเอกภพในยุคเริ่มต้น</t>
  </si>
  <si>
    <t>เห็นด้วย เพราะดาวฤกษ์ทั้งหมดที่เรามองเห็นได้ด้วยตาเปล่าบนท้องฟ้าตอนกลางคืน เป็นดาวฤกษ์ที่อยู่ภายในกาแล็กซีทางช้างเผือก</t>
  </si>
  <si>
    <t>ทางช้างเผือก คือ ลักษณะของกาแล็กซีทางช้างเผือกที่เราเห็นจากบนโลกในเวลากลางคืน ซึ่งปรากฏเป็นแถบสว่างพาดผ่านท้องฟ้า  กาแล็กซีทางช้างเผือก คือชื่อของกาแล็กซีที่มีโลกของเราอยู่ภายใน ทางช้างเผือกจึงเป็นส่วนหนึ่งของกาแล็กซีทางช้างเผือกที่เรามองเห็นจากภายใน</t>
  </si>
  <si>
    <t>แตกต่าง เพราะอุณหภูมิในเอกภพลดลง โดยเอกภพเคยมีอุณหภูมิมาก แต่ปัจจุบันลดลงเหลือ2.73</t>
  </si>
  <si>
    <t>ต่าง เพราะคลื่นไมโครเวฟพื้นหลังเป็นคลื่นแม่เหล็กไฟฟ้าเหลืออยู่จากการขยายตัว</t>
  </si>
  <si>
    <t>เกี่ยวข้องโดย ทางช้างเผือกเป็นส่วนหนึ่งของกาแล็กซีทางช้างเผือก</t>
  </si>
  <si>
    <t>อุณหภูมิของเอกภพในอดีตสูงกว่าปัจจุบันมาก เพราะว่าในช่วงแรกหลังบิกแบง เอกภพยังร้อนและหนาแน่นมาก เมื่อเวลาผ่านไปเอกภพขยายตัวออก ทำให้อุณหภูมิลดลงเรื่อย ๆ  สรุป:  อดีต: อุณหภูมิสูงมาก เพราะอนุภาคต่าง ๆ ยังรวมตัวกันอย่างร้อนแรงและถี่มาก  ปัจจุบัน: อุณหภูมิเย็นลงมาก (ประมาณ 2.73 เคลวิน) เพราะเอกภพขยายตัวและเย็นตัวลงตามกาลเวลา   เหตุผลหลักคือ การขยายตัวของเอกภพ ทำให้ความหนาแน่นและอุณหภูมิลดลงตามไป</t>
  </si>
  <si>
    <t xml:space="preserve">ไมโครเวฟพื้นหลังจากอวกาศเป็นคลื่นแม่เหล็กไฟฟ้าชนิดเดียวกัน แต่มีต้นกำเนิดและลักษณะที่แตกต่างจากไมโครเวฟที่เราใช้ในชีวิตประจำวันมาก </t>
  </si>
  <si>
    <t>เห็นด้วยดาวฤกษ์ที่เราเห็นบนท้องฟ้าด้วยตาเปล่าส่วนใหญ่อยู่ใน กาแล็กซีทางช้างเผือก ซึ่งเป็นกาแล็กซีที่เราสังกัดอยู่ เพราะระยะทางของดาวฤกษ์อื่น ๆ ในกาแล็กซีอื่นไกลเกินกว่าที่ตาเปล่าจะมองเห็นได้</t>
  </si>
  <si>
    <t xml:space="preserve">ทางช้างเผือก คือชื่อที่คนไทยใช้เรียกแถบแสงสว่างที่เห็นบนท้องฟ้ายามค่ำคืน ซึ่งเป็นแถบของแสงจากดาวจำนวนมากที่รวมตัวกันแน่น  กาแล็กซีทางช้างเผือก คือกาแล็กซีที่เราอาศัยอยู่ ซึ่งมีรูปทรงกังหันมีคาน (barred spiral galaxy) และแถบแสงที่เราเห็นบนท้องฟ้า (ทางช้างเผือก) เป็นส่วนหนึ่งของกาแล็กซีนั้น  สรุป:  ทางช้างเผือก คือ ส่วนที่มองเห็นได้ด้วยตาเปล่าของกาแล็กซีทางช้างเผือก  กาแล็กซีทางช้างเผือก คือ กาแล็กซีทั้งหมดที่เราสังกัดอยู่ รวมทั้งทางช้างเผือกและส่วนอื่น ๆ คำตอบคือ:  ทางช้างเผือก คือชื่อที่คนไทยใช้เรียกแถบแสงสว่างที่เห็นบนท้องฟ้ายามค่ำคืน ซึ่งเป็นแถบของแสงจากดาวจำนวนมากที่รวมตัวกันแน่น  กาแล็กซีทางช้างเผือก คือกาแล็กซีที่เราอาศัยอยู่ ซึ่งมีรูปทรงกังหันมีคาน (barred spiral galaxy) และแถบแสงที่เราเห็นบนท้องฟ้า (ทางช้างเผือก) เป็นส่วนหนึ่งของกาแล็กซีนั้น  สรุป:  ทางช้างเผือก คือ ส่วนที่มองเห็นได้ด้วยตาเปล่าของกาแล็กซีทางช้างเผือก  กาแล็กซีทางช้างเผือก คือ กาแล็กซีทั้งหมดที่เราสังกัดอยู่ รวมทั้งทางช้างเผือกและส่วนอื่น ๆ   </t>
  </si>
  <si>
    <t>ในอดีตร้อนกว่าปัจจุบัน เพราะหลังจากบิกแบง ทำให้เอกภพขยายตัว ทำให้อุณหภูมิลดลงเหลือ 2.73 เคลวินในปัจจุบัน</t>
  </si>
  <si>
    <t>ต่างกัน เพราะไมโครเวฟพื้นหลังจากอวกาศเป็นรังสีแม่เหล็กไฟฟ้า แต่ไมโครเวฟที่เรารู้จักเป้นคลื่นที่มนุษย์สร้างขึ้น</t>
  </si>
  <si>
    <t>ไม่เห็นด้วย เพราะนอกจากกาแล็กซีทางช้างเผือก มีดาวฤกษ์อื่นที่มีแสงสว่างมากพอที่จะมองเห็นจากโลก</t>
  </si>
  <si>
    <t>ทางช้างเผือกเป็นภาพที่เราเห็นส่วนหนึ่งของกาแล็กซีทางช้างเผือก</t>
  </si>
  <si>
    <t>เนื่องจากเอกภพมีการขยายตัว</t>
  </si>
  <si>
    <t>แตกต่างเพราะ ไมโครเวฟในชีวิตประจำวันคือพลังงานจากเครื่องใช้ไฟฟ้า ที่มนุษย์สร้างขึ้นเพื่อประโยชน์ใช้สอย</t>
  </si>
  <si>
    <t>เห็นด้วยเพราะดาวฤกษ์ที่มองเห็นด้วยตาเปล่าเป็นส่วนหนึ่งของกาเเล็กซี่ทางช้างเผือกและะมีขนาดใหญ่มากเมื่อเทียบกับตัวเรา</t>
  </si>
  <si>
    <t>ทางช้างเผือก  เป็นชื่อที่ใช้เราอาศัยอยู่และแถบแสงขาวที่เห็นบนท้องฟ้าเมื่อมองจากโลก เราเห็นทางช้างเผือกเป็นแถบแสงขาว แต่ในความเป็นจริงแล้วเป็นส่วนหนึ่งของกาแล็กซีทางช้างเผือก</t>
  </si>
  <si>
    <t>เมื่อก่อนเอกภพร้อนมากแต่ปัจจุบันเย็น เพราะเอกภพมีการขยายตัวและเย็นลง</t>
  </si>
  <si>
    <t>ไมโครเวฟที่เรารู้จักมาจากคลื่นวิทยุ และไมโครเวฟพื้นหลังมาจากสภาพปัจจุบันของเอกภพที่มีคลื่นแม่เหล็กไฟฟ้าแพร่กระจายอยู่ทุกแห่งหนในเอกภพ</t>
  </si>
  <si>
    <t>ไม่ เพราะอาจจะอยู่ในอีกกาแล็กซี</t>
  </si>
  <si>
    <t>ในอดีตร้อนกว่สปัจจุบัน เพราะหลังจากเกิดบิกแบงทำให้เอกภพขยายตัวทำให้อุณหภูมิลดลงเหลือ2.73เคลวินในปัจจุบัน</t>
  </si>
  <si>
    <t>ต่างกันเพราะไมโครเวฟฟีนหลังจากอวกาศเป็นรังสีแม่เหล็กไฟฟ้าแต่ไม่โครเวฟฟีนเรารู้จักเป็นคลื่นที่มนุษย์สร้างขึ้น</t>
  </si>
  <si>
    <t>ไม่เห็นด้วย เพราะนอกจากกาแล็กซีทางช้างเผือกมีดาวฤกษ์อื่นที่มีแสงสว่างมากพอที่จะมองเห็นจากโลก</t>
  </si>
  <si>
    <t>สิรภัทร​ นาค​บุปผา​</t>
  </si>
  <si>
    <t>เนื่องจากเอกภพมีการขยายตัวและเย็นลงเมื่อเวลาผ่านไป ทฤษฎีบิ๊กแบงอธิบายว่าในระยะแรกเอกภพร้อนและหนาแน่นมาก เมื่อเอกภพขยายตัวและเย็นลง</t>
  </si>
  <si>
    <t>เห็นด้วย​ เนื่องจากดาวฤกษ์ทั้งหมดที่เราเห็นบนท้องฟ้าด้วยตาเปล่าเป็นส่วนหนึ่งของกาแล็กซีทางช้างเผือกที่เราอาศัยอยู่</t>
  </si>
  <si>
    <t xml:space="preserve">ทางช้างเผือก (Milky Way) หมายถึงทั้งดาราจักรที่เราอาศัยอยู่ (กาแล็กซีทางช้างเผือก) และแถบแสงขาวที่เห็นบนท้องฟ้าเมื่อมองจากโลก. </t>
  </si>
  <si>
    <t>โปรตอนและนิวตรอน;อะตอมของไฮโดรเจนและฮีเลียม;นิวเคลียสของฮีเลียม;พลังงาน;กาแล็กซีรุ่นแรก</t>
  </si>
  <si>
    <t>ไมโครเวฟ ที่เรารู้จักกันในสิ่งของรอบตัว  มันคือ "คลื่นวิทยุ"คลื่นไมโครเวฟพื้นหลัง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t>
  </si>
  <si>
    <t>เห็นด้วย เพราะกาแล็กซีทางช้างเผือกมีขนาดใหญ่มากเมื่อเทียบกับตัวเรา ดังนั้น ดาวฤกษ์ทั้งหมดที่เห็นบนท้องฟ้าจึงเป็นดาวฤกษ์ที่อยู่ในกาแล็กซีทางช้างเผือก เรา ไม่สามารถมองเห็นดาวฤกษ์ในกาแล็กซีอื่นด้วยตาเปล่าได้เพราะดาวฤกษ์เหล่านั้นอยู่ไกล มาก เห็นได้เฉพาะกาแล็กซีเพื่อนบ้าน</t>
  </si>
  <si>
    <t>อะตอมของไฮโดรเจนและฮีเลียม;นิวเคลียสของฮีเลียม;โปรตอนและนิวตรอน;พลังงาน;กาแล็กซีรุ่นแรก</t>
  </si>
  <si>
    <t>อุณหภูมิของเอกภพในอดีตร้อนกว่าปัจจุบัน เพราะเอกภพในอดีตมีขนาดเล็กกว่า เมื่อเอกภพขยายตัว อุณหภูมิจึงลดลง</t>
  </si>
  <si>
    <t>ไมโครเวฟพื้นหลังจากอวกาศเป็นคลื่นแม่เหล็กไฟฟ้าที่เกิดขึ้นหลังจากบิกแบง ส่วนไมโครเวฟที่นักเรียนรู้จักคือคลื่นที่ใช้ในเตาไมโครเวฟเพื่อให้ความร้อน แม้ทั้งสองเป็นคลื่นไมโครเวฟเหมือนกัน แต่มีที่มาและพลังงานต่างกัน</t>
  </si>
  <si>
    <t>เห็นด้วย เพราะดาวฤกษ์ที่เห็นด้วยตาเปล่าทั้งหมดอยู่ในกาแล็กซีทางช้างเผือก ซึ่งเป็นกาแล็กซีของเราเอง</t>
  </si>
  <si>
    <t xml:space="preserve">คือภาพของกาแล็กซีทางช้างเผือกที่เรามองเห็นจากโลก เพราะเรากำลังอยู่ภายในกาแล็กซีนี้ </t>
  </si>
  <si>
    <t>แตกต่าง เนื่องจากเอกภพมีการขยายตัวและเย็นลง</t>
  </si>
  <si>
    <t>ต่างเพราะไมโครเวฟพื้นหลังมันคือ "สภาพปัจจุบัน" ของเอกภพ  ที่มีคลื่นแม่เหล็กไฟฟ้า (คลื่นวิทยุ) แพร่กระจายอยู่ทุกแห่งหนในเอกภพ</t>
  </si>
  <si>
    <t>ใช่ เพราะบนท้องฟ้าล้วนเป็นส่วนหนึ่งของกาแล็กซี่ทางช้างเผือก</t>
  </si>
  <si>
    <t>ทางช้างเผือก" คือชื่อเรียกกาแล็กซีที่เราอาศัยอยู่ในระบบสุริยะ ส่วน "กาแล็กซีทางช้างเผือก" เป็นคำที่ระบุถึงกาแล็กซีชนิดก้นหอยขนาดใหญ่ที่มีดาวฤกษ์ ฝุ่น และก๊าซจำนวนมาก</t>
  </si>
  <si>
    <t>อุณหภูมิของเอกภพในอดีตสูงกว่าปัจจุบันมาก เพราะเอกภพในอดีตมีขนาดเล็กและหนาแน่น</t>
  </si>
  <si>
    <t>ไมโครเวฟพื้นหลังเป็นรังสีไมโครเวฟที่เกิดขึ้น</t>
  </si>
  <si>
    <t>เห็นด้วย เพราะดาวฤกษ์ที่มองเห็นทั้งหมดอยู่ในกาแล็กซีทางช้างเผือก ซึ่งเป็นกาแล็กซีของเราเอง</t>
  </si>
  <si>
    <t>ในอดีตเอกภพร้อนกว่า เพราะมีขนาดเล็กกว่าปัจจุบัน เมื่อเอกภพขยายตัว อุณหภูมิจึงลดลงเรื่อย ๆ</t>
  </si>
  <si>
    <t>คือคลื่นไมโครเวฟที่เกิดจากบิ๊กแบง กระจายทั่วจักรวาล อุณหภูมิต่ำมาก ส่วนไมโครเวฟที่รู้จักกันคือคลื่นที่เครื่องไมโครเวฟในครัวเรือนใช้ อุ่นอาหาร โดยมีพลังงานสูงและความถี่ใกล้เคียงกัน แต่ต้นกำเนิดและหน้าที่ต่างกัน</t>
  </si>
  <si>
    <t>ทางช้างเผือกคือชื่อภาษาไทยของกาแล็กซีทางช้างเผือก ทั้งสองคือสิ่งเดียวกัน</t>
  </si>
  <si>
    <t>แตกต่างเพราะอุณหภูมิในเอกภพลดลงหลังจากเกิดบิกแบง</t>
  </si>
  <si>
    <t>ต่างกันเพราะคลื่นไม่โครเวฟไม่ได้เกิดขึ้นมาเป็นคลื่อไมโครเวฟในทันทีส่วนไมโครเวฟถูกสร้างขึ้้นมาเป็นแบบนั้นตั้งแต่แรก</t>
  </si>
  <si>
    <t>เห็นด้วยเพราะดาวที่เห็นได้ด้วยตาปล่าวเป็นดาวดวงใหญ่</t>
  </si>
  <si>
    <t>ความหมายเดียวกันสิ่งเดียวกันแค่ชื่อคนละภาษา</t>
  </si>
  <si>
    <t>อะตอมของไฮโดรเจนและฮีเลียม;โปรตอนและนิวตรอน;นิวเคลียสของฮีเลียม;พลังงาน;กาแล็กซีรุ่นแรก</t>
  </si>
  <si>
    <t>อุณหภูมิในอดีตสูงกว่าปัจจุบัน เพราะ การขยายตัวของเอกภพ</t>
  </si>
  <si>
    <t>เหมือนกันในเรื่องคลื่นแม่เหล็กไฟฟ้าความถี่ไมโครเวฟ แต่ ต่างกันในแหล่งกำเนิดและลักษณะ</t>
  </si>
  <si>
    <t>เห็นด้วย เพราะ ดาวฤกษ์ทั้งหมดที่เรามองเห็นด้วยตาเปล่าบนท้องฟ้า ล้วนอยู่ในกาแล็กซีทางช้างเผือกเท่านั้น</t>
  </si>
  <si>
    <t>สิ่งเดียวกัน</t>
  </si>
  <si>
    <t xml:space="preserve">อุณหภูมิเอกภพในอดีตร้อนจัดมาก แต่ปัจจุบันเย็นลงเหลือประมาณ 2.73 เคลวิน เพราะเอกภพกำลังขยายตัว การขยายตัวทำให้อนุภาคและพลังงานกระจายตัวออกไปในปริมาตรที่ใหญ่ขึ้น </t>
  </si>
  <si>
    <t>ต่างกันตรงต้นกำเนิด ต้นกำเนิดของไมโครเวฟพื้นหลังจากอวกาศ เมื่อกำเนิดมา ยังไม่ใช่ไมโครเวฟพื้นหลังเหมือนปัจจุบัน แต่ไม่โครเวฟในปัจจุบันที่เรารู้จัก กำเนิดมาก็เป็นไมโครเวฟเลย</t>
  </si>
  <si>
    <t>เห็นด้วย เพราะ ดาวฤกษ์ทั้งหมดที่มองเห็นด้วยตาเปล่า ยกเว้นดวงอาทิตย์ ล้วนอยู่ในกาแล็กซีทางช้างเผือก</t>
  </si>
  <si>
    <t>เกี่ยวข้องตรงที่ ทางช้างเผือก อยู่ในกาแล็คซีทางช้างเผือก</t>
  </si>
  <si>
    <t>การขยายตัวของเอกภพทำให้พลังงานและอุณหภูมิลดลงอย่างต่อเนื่อง</t>
  </si>
  <si>
    <t>ไมโครเวฟพื้นหลังเป็นคลื่นที่อยู่ในอวกาศที่พัฒนาตัวเองเรื่อยๆ แต่ไโครที่รู้จักเป็นสิ่งที่มีคลื่นมาตั้งแต่เกิดมาฃ</t>
  </si>
  <si>
    <t>เห็นด้วย เพราะดาวฤกษ์ทั้งหมดที่มองเห็นด้วยตาเปล่าบนท้องฟ้าตอนกลางคืนเป็นส่วนหนึ่งของกาแล็กซีทางช้างเผือก</t>
  </si>
  <si>
    <t>อุณหภูมิของเอกภพปัจจุบันลดลง เพราะบิกแบง</t>
  </si>
  <si>
    <t>ไมโครเวฟพื้นหลังเกิดจากการรวมตัวของอะตอม แต่ไมโครเวฟปัจจุบันมนุษย์สร้างขึ้นมา</t>
  </si>
  <si>
    <t>เห็นด้วย เพราะเราสามารถเห็นแค่ดวงดาวของกาแล็กซีทางช้างเผือกเท่านั้น</t>
  </si>
  <si>
    <t>พลังงาน;นิวเคลียสของฮีเลียม;อะตอมของไฮโดรเจนและฮีเลียม;โปรตอนและนิวตรอน;กาแล็กซีรุ่นแรก</t>
  </si>
  <si>
    <t>อุณหภูมิของเอกภพในอดีตแตกต่างจากอุณหภูมิ ในปัจจุบันอย่างมาก โดยในอดีตนั้น เอกภพมี อุณหภูมิที่สูงกว่าในปัจจุบันอย่างมหาศาล และ ค่อยๆ เย็นตัวลงเมื่อเวลาผ่านไป</t>
  </si>
  <si>
    <t>"ไมโครเวฟพื้นหลังของเอกภพ" (Cosmic Microwave Background: CMB) และ "ไมโครเวฟในครัวเรือน" (ที่ใช้ในเตาอบ ไมโครเวฟ) จะเป็นคลื่นแม่เหล็กไฟฟ้าในย่าน ความถี่ไมโครเวฟเหมือนกัน แต่มีที่มา วัตถุประสงค์ และลักษณะที่แตกต่างกันอย่างสิ้น  เชิง</t>
  </si>
  <si>
    <t>ดาวฤกษ์ทุกดวงที่เรามองเห็นด้วยตาเปล่าบนท้องฟ้านั้น เป็นดาวฤกษ์ที่อยู่ในกาแล็กซีทางช้างเผือกของเราเอง เพราะกาแล็กซีอื่น ๆ อยู่ห่างไกลเกินกว่าที่ตาเปล่าจะแยกเห็นดาวแต่ละดวงได้ เราจึงเห็นเป็นเพียงฝ้าจาง ๆ หรือมองไม่เห็นเลย ดังนั้น ดาวฤกษ์ที่เห็นด้วยตาเปล่าจึงเป็น "เพื่อนบ้าน" ของเราในกาแล็กซีทางช้างเผือก.</t>
  </si>
  <si>
    <t>ทางช้างเผือกกับกาแล็กซีทางช้างเผือกคือสิ่งเดียวกัน ทางช้างเผือกเป็นชื่อเรียกแถบแสงจาง ๆ ที่เราเห็นบนท้องฟ้ายามค่ำคืน ซึ่งเกิดจากแสงรวมของดาวฤกษ์จำนวนมหาศาลที่อยู่ในกาแล็กซีของเรา ส่วนกาแล็กซีทางช้างเผือกคือชื่อทางวิทยาศาสตร์ที่ใช้เรียกกาแล็กซีทั้งระบบที่เราอาศัยอยู่ สรุปคือ ทางช้างเผือกคือส่วนที่เรามองเห็นได้ของกาแล็กซีทางช้างเผือกนั่นเอง.</t>
  </si>
  <si>
    <t>เนื่องจากเอกภพได้ขยายตัว และเย็นลงหลังจากการเกิดบิ๊กแบง</t>
  </si>
  <si>
    <t>เกิดจากสภาพปัจจุบันของเอกภพที่มีคลื่นแม่เหล็กไฟฟ้า</t>
  </si>
  <si>
    <t>เห็นด้วย เพราะดาวฤกษ์ที่เห็นบนฟ้าที่เห็นด้วยตาเปล่า มาจากกาแลกซี่ทางช้างเผือก</t>
  </si>
  <si>
    <t>เป็นเรื่องเดียวกัน</t>
  </si>
  <si>
    <t>ในอดีตมีความร้อนมากกว่าในปัจจุบัน เพราะ เมื่อเอกภพขยายออก →  พลังงานลดลง → อุณหภูมิลดลง</t>
  </si>
  <si>
    <t>ทั้งคู่เป็นคลื่นไมโครเวฟ แต่ต่างกันที่แหล่งกำเนิด พลังงาน และการใช้งาน.</t>
  </si>
  <si>
    <t>เห็นด้วย เพราะดาวฤกษ์ทั้งหมดที่เรามองเห็นได้ด้วยตาเปล่า อยู่ภายในกาแล็กซีทางช้างเผือก ทั้งหมด</t>
  </si>
  <si>
    <t>ทางช้างเผือก คือภาพที่เราเห็นจากภายใน กาแล็กซีทางช้างเผือก หรือ ทางช้างเผือก = มุมมองหนึ่งจากภายในกาแล็กซีทางช้างเผือก</t>
  </si>
  <si>
    <t>อุณหภูมิของเอกภพในอดีตร้อนมาก (หลายล้านเคลวิน) เนื่องจากมีพลังงานหนาแน่น เมื่อเอกภพขยายตัว พลังงานต่อหน่วยปริมาตรลดลง ทำให้อุณหภูมิลดลง</t>
  </si>
  <si>
    <t>เหมือน: เป็นคลื่นแม่เหล็กไฟฟ้า ในช่วงไมโครเวฟเหมือนกัน 	ต่าง: ไมโครเวฟพื้นหลัง (CMB)  ซึ่งเกิดจากบิกแบง, มีพลังงานต่ำมาก, ตรวจจับโดยเครื่องมือพิเศษ 	ส่วนไมโครเวฟทั่วไป  ซึ่งผลิตโดยมนุษย์ เช่น เตาไมโครเวฟ, ใช้พลังงานสูงกว่ามาก</t>
  </si>
  <si>
    <t>เห็นด้วย เนื่องจาก ดาวฤกษ์ที่เรามองเห็นด้วยตาเปล่า ส่วนใหญ่อยู่ในกาแล็กซีทางช้างเผือก ซึ่งเป็นกาแล็กซีที่ระบบสุริยะของเราตั้งอยู่</t>
  </si>
  <si>
    <t>ทางช้างเผือก ที่เราเห็นเป็นแถบจางๆ บนท้องฟ้า คือ มุมมองจากด้านในของกาแล็กซีทางช้างเผือก 	กาแล็กซีทางช้างเผือก คือกาแล็กซีของเรา มีรูปทรงกังหัน</t>
  </si>
  <si>
    <t>อุณหภูมิของเอกภพในอดีตร้อนกว่ามาก เพราะเอกภพยังเล็กและหนาแน่น แต่เมื่อเอกภพขยายตัว อุณหภูมิก็ค่อย ๆ ลดลงตามกฎของฟิสิกส์ที่เกี่ยวข้องกับการขยายของอวกาศ</t>
  </si>
  <si>
    <t>ไมโครเวฟพื้นหลังของจักรวาลและไมโครเวฟจากเตาอบ เป็นคลื่นชนิดเดียวกันทางฟิสิกส์ แต่มี แหล่งกำเนิด, พลังงาน และหน้าที่ต่างกันโดยสิ้นเชิง</t>
  </si>
  <si>
    <t>เห็นด้วย เพราะดาวฤกษ์ที่เรามองเห็นด้วยตาเปล่าทั้งหมดนั้นอยู่ภายใน กาแล็กซีทางช้างเผือก เนื่องจากดาวในกาแล็กซีอื่นไกลเกินไปและไม่สว่างพอที่จะมองเห็นได้ด้วยตาเปล่า</t>
  </si>
  <si>
    <t>ทางช้างเผือก คือสิ่งที่เรามองเห็น ส่วน กาแล็กซีทางช้างเผือก คือสิ่งที่มันเป็นจริง ๆ</t>
  </si>
  <si>
    <t>เมื่อเอกภพมีการขยายตัวใหญ่ขึ้น มีการเปลี่ยนแปลงสสารและพลังงาน อุณหภูมิก็ลดลงเช่นกัน</t>
  </si>
  <si>
    <t>เหมือนกัน คือ เป็นคลื่นแม่เหล็กไฟฟ้าเหมือนกัน เป็นคลื่นที่สามารถวัดและตรวจจับได้ด้วยเครื่องมือที่เหมาะสม ต่างกัน คือ ไมโครเวฟพื้นหลังอวกาศคลื่นที่มีความถี่เฉลี่ยประมาณ 160 GHz อุณหภูมิ 2.7 เคลวิน แต่ไมโครเวฟอุ่นอาหารถี่ 2.45 GHz อุณหภูมิสร้างความร้อนให้อาหารอุ่นขึ้น</t>
  </si>
  <si>
    <t>เห็นด้วย เพราะเพราะกาแล็กซีทางช้างเผือกเป็นกาแล็กซีที่เราอาศัยอยู่และมีดาวฤกษ์จำนวนมาก ดาวฤกษ์จากกาแล็กซีอื่นอยู่ไกลเกินกว่าที่ตาเปล่าจะมองเห็น</t>
  </si>
  <si>
    <t>ทางช้างเผือกคือแถบแสงสีขาวขุ่นที่เรามองเห็นบนท้องฟ้ายามค่ำคืน ซึ่งเป็นแสงรวมของดาวฤกษ์จำนวนมากที่อยู่รวมกัน ส่วน กาแล็กซีทางช้างเผือก คือโครงสร้างกาแล็กซีทั้งหมดที่รวมดาวและวัตถุต่างๆ รวมทั้งทางช้างเผือก</t>
  </si>
  <si>
    <t>ทางช้างเผือกคือแถบแสงสีขาวขุ่นที่เรามองเห็นบนท้องฟ้าช่วงกลางคืน ซึ่งเป็นแสงรวมของดาวฤกษ์จำนวนมากที่อยู่รวมกัน ส่วน กาแล็กซีทางช้างเผือก คือโครงสร้างกาแล็กซีทั้งหมดที่รวมดาวและวัตถุต่างๆรวมทั้งทางช้างเผือก</t>
  </si>
  <si>
    <t>อุณหภูมิของเอกภพในอดีตสูงกว่าในปัจจุบันมาก เนื่องจากการขยายตัวของเอกภพ ทำให้พลังงานและอุณหภูมิลดลงอย่างต่อเนื่อง</t>
  </si>
  <si>
    <t>ต่างกัน เพราะคลื่นไมโครเวฟพื้นหลังเกิดจากการขยายตัวของเอกภพ จนทำให้จากความถี่มากเหลือความถี่ที่เท่ากับคลื่นไมโครเวฟ ส่วนคลื่นไมโครเวฟที่รู้จักก็เป็นคลื่นไมโครเวฟที่ไม่ได้เกิดจากการขยายตัวของเอกภพ</t>
  </si>
  <si>
    <t>เห็นด้วย เพราะ ดาวทั้งหมดที่เราได้สำรวจและเรียนรู้มัน ก็คือระบบสุริยะ ซึ่งระบบสุริยะก็อยู่ในกาแล็กซีทางช้างเผือก นั่นหมายความว่าในปัจจุบันมนุษย์ยังไม่ได้มีเทคโนโลยีมากพอที่จะสำรวจนอกกาแล็กซีทางช้างเผือกได้ ทำให้เรารับรู้ข้อมูลทางดาราศาสตร์ได้ในบริเวณกาแล็กซีทางช้างเผือก</t>
  </si>
  <si>
    <t xml:space="preserve">ทางช้างเผือกคือชื่อกาแล็กซี กล่าวคือ สองคำนี้หมายความเหมือนกัน </t>
  </si>
  <si>
    <t>แตกต่างกัน เพราะเอกภพในอดีตร้อนกว่าปัจจุบัน</t>
  </si>
  <si>
    <t>ต่างกัน เพราะ ไมโครเวฟพื้นหลังคือคลื่นแม่เหล็กไฟฟ้า ส่วนไมโครเวฟปัจจุบันคือสิ่งที่มนุษย์สร้างขึ้น</t>
  </si>
  <si>
    <t>เห็นด้วย เพราะดาวฤกษ์ที่มองเห็นด้วยตาเปล่าอยู่ใกล้โลก</t>
  </si>
  <si>
    <t>ทางช้างเผือก คือแถบแสงจาง ๆ ที่เห็นบนท้องฟ้า กาแล็กซีทางช้างเผือก คือกาแล็กซีที่โลกเราอยู่ในนั้น  ความเกี่ยวข้อง: ทางช้างเผือกคือ ส่วนหนึ่งของกาแล็กซีทางช้างเผือก ที่เรามองเห็นจากภายในนั่นเอง</t>
  </si>
  <si>
    <t>นาน กฤตภัทร เครือแขก</t>
  </si>
  <si>
    <t>อดีตอุณหภูมิสูงกว่าปัจจุบันเพราะเอกภพขยายตัว</t>
  </si>
  <si>
    <t>แตกต่าง เพราะไม่โครเวฟพื้นหลัง เกิดจากคลื่นแม่เหล็กไฟฟ้าที่หลงเหลือจากการระเบิดบิ๊กแบง ส่วนไมโครที่รู้จักคือเกิดมาแล้วเป็นไมโครเวฟเลย</t>
  </si>
  <si>
    <t>เห็นด้วยเพราะว่าเพราะว่าดาวฤกษ์ที่มองเห็นได้ด้วยตาเปล่าอยู่ใกล้โลก</t>
  </si>
  <si>
    <t>ลดลง เพราะเอกภพขยายตัวอยู่ตลอดเวลา</t>
  </si>
  <si>
    <t>เหมือนที่เป็นพลังงานคลื่นเเม่เหล็กไฟฟ้า ต่างกันที่จุดกำเนิดเเละอุณหภูมิพื้นหลังจะอุณหภูมิต่ำเเต่ไมโครเวฟที่เราใช้อุณหภูมิสูง</t>
  </si>
  <si>
    <t>เห็นด้วยเพราะดาวฤกษ์ที่มองเห็นได้ด้วยตาเปล่าล้วนอยู่ในกาแล็กซีทางช้างเผือกทั้งหมดเพราะถ้าเป็นกาเเล็กซีอื่นจะมองด้วยตาเปล่าไม่เจอ</t>
  </si>
  <si>
    <t>อุณหภูมิลดลง เพราะ สงสารในอวกาศลดลง</t>
  </si>
  <si>
    <t>ไมโครเวฟพื้นหลังคือไมโครเวฟที่อยู่ในอวกาศที่สามารถลดเพิ่มได้ตลอดเวลา แต่ไมโครเวฟบนโลกเป็นไมโครเวฟที่มีคลื่นมาตั้งแต่เกิดและมีขีดจำกัด</t>
  </si>
  <si>
    <t>เห็นด้วย เพราะ ดาวฤกษ์ทุกดาวอยู่ในกาแล็คซี่ทางช้างเผือก</t>
  </si>
  <si>
    <t xml:space="preserve">ทางช้างเผือก คือชื่อที่คนไทยใช้เรียกกาแล็กซีนี้ ส่วน กาแล็กซีทางช้างเผือก เป็นชื่อทางวิทยาศาสตร์ที่ใช้กันในวงกว้าง </t>
  </si>
  <si>
    <t>ในอดีตร้อนกว่าปัจจุบัน เพราะหลังจากบิกแบงทำให้เอกภพขยายตัว อุณหภูมิลดลง 2.73เควินในปัจจุบัน</t>
  </si>
  <si>
    <t>ต่างกันเพราะ ไมโครเวฟพื้นหลังจากอวกาศ เป็นรังสีแม่เหล็กไฟฟ้าแต่ไมโครตเวฟที่เรารู้จัก เป็นคลื่นที่มนุษย์สร้างขึ้น</t>
  </si>
  <si>
    <t>ไม่เห็นด้วย เพราะนอกจากกาแล็กซี ทางช้างเผือกมีดาวฤกษ์อื่นที่มีแสงสว่างมากพอที่จะมองเห็นจากโลก</t>
  </si>
  <si>
    <t>ทางช้างเผือกเป็นภาพที่เราเห็น ส่วนหนึ่งของกาแล็กซีทางช้างเผือก</t>
  </si>
  <si>
    <t>ไบอดีตร้อนกว่าปัจจุบัน เพราะหลังจากบิกแบง ทำให้เขกภพขยายตัว ทำให้อุณหภูมีลดลงเหลือ 2.73 เคลวินไร</t>
  </si>
  <si>
    <t>ต่างกัน เพราะไม่โครเวฟฟื่นหลังจากอวกาศเป็นรังสีแม่เหล็กไฟฟ้า แต่ไมโครเวฟทีเรารู้จักเป็นคลันทีมนุษย์สร้าง</t>
  </si>
  <si>
    <t>ไม่เห็นด้วย เพราะนอกจากกาแลิกซีทางข้างเผือก มีดาวฤกษ์อืนทีมีแสงสว่างมากพอที่จะมองเห็นจากโลก</t>
  </si>
  <si>
    <t>ทางข้างเผือกเป็นภาพที่เราเห็นส่วนหนึงของกาแล็กซีทางข้างเผือก</t>
  </si>
  <si>
    <t>มณฐกาญจน์ กล่ำทอฝ</t>
  </si>
  <si>
    <t>ในอดีตร้อนกว่าปัจจุบัน เพราะหลังจากบิกแบงทำให้เอกภพขยายตัว ทำให้อุณลดลงเหลือ2.73 เคลวิน</t>
  </si>
  <si>
    <t>ต่างกันเพราะไมโครเวฟพื้นหลังในอากาศเป็นแม่เหล็กไฟฟ้า แต่ไมโครเวฟที่เรารู้จักเป็นคลื่นที่มนุษย์สร้าง</t>
  </si>
  <si>
    <t>ไม่เห็นด้วย เพราะนอกจากกาแล็กซี่ทางช้างเผือกมีดาวฤกษ์อื่นที่มีแสงสว่างมากพอที่โลกจะมองเห็น</t>
  </si>
  <si>
    <t>ทางช้างเผือกเป็นภาพที่เราเห็นส่วนหนึ่งของกาแล็กซี่ทางช้างเผือก</t>
  </si>
  <si>
    <t>น.ส ธัญญภัสร์ เสือนาค</t>
  </si>
  <si>
    <t>อุณหภูมิในอดีตสูงมากต่างจากปัจจุบัที่อุณหภูมิลดลงเพราะ ระหว่างที่เอกภพกำลังขยายตัวมีการเปลี่ยนแปลงสสารและพลังงาน</t>
  </si>
  <si>
    <t xml:space="preserve">ต่าง เพราะไมโครเวฟพื้นหลังอากาศคือคลื่นแม่เหล็กไฟฟ้าจากการขยายตัวของเอกภพ </t>
  </si>
  <si>
    <t>ใช่ เพราะเราอยู่ในกาแล็กซีทางช้างเผือก</t>
  </si>
  <si>
    <t>คือสิ่งเดียวกันแต่มุมมองต่างกัน ทางช้างเผือกคือสิ่งที่อยู่บนท้องฟ้า กาแล็กซีทางช้างเผือกคือสิ่งที่เราอยู่</t>
  </si>
  <si>
    <t>โปรตอนและนิวตรอน;นิวเคลียสของฮีเลียม;อะตอมของไฮโดรเจนและฮีเลียม;กาแล็กซีรุ่นแรก;พลังงาน</t>
  </si>
  <si>
    <t>การขยายตัวอย่างต่อเนื่องของเอกภพ</t>
  </si>
  <si>
    <t>ไมโครเวฟพื้นหลังจากอวกาศคือปรากฏการณ์ธรรมชาติในระดับเอกภพที่มีอุณหภูมิต่ำมากและเป็นหลักฐานสำคัญของทฤษฎีบิ๊กแบง ในขณะที่ไมโครเวฟที่นักเรียนรู้จักคือคลื่นพลังงานสูงที่สร้างขึ้นโดยมนุษย์เพื่อใช้ในการให้ความร้อนแก่อาหาร</t>
  </si>
  <si>
    <t>ทางช้างเผือกเป็นส่วนหนึ่งของกาเเลกซี่</t>
  </si>
  <si>
    <t>พลังงาน;โปรตอนและนิวตรอน;นิวเคลียสของฮีเลียม;กาแล็กซีรุ่นแรก;อะตอมของไฮโดรเจนและฮีเลียม</t>
  </si>
  <si>
    <t>อุณหภูมิในอดีตนั้นมากกว่าอุณหภูมิในปัจจุบันมาก เพราะอุณหภูมิของเอกภพจะลดลง ขนาดของเอกภพก็จะขยายก</t>
  </si>
  <si>
    <t>ต่างกันตรงช่วงความถี่ โดยไมโครเวฟพื้นหลังเป็นสภาพปัจจุบันของเอกภพทที่คลื่นแม่เหล็กไฟฟ้า(คลื่นวิทยุ) และแพร่กระจายตัวอยู่ทุกที่ในเอกภพ ส่วนไมโครเวฟที่เรารู้จักเป็นคลื่นวิทยุที่มีความถี่สูงมากระดับหลาย GHz  จนมีความยาวคลื่นสั้นมาก</t>
  </si>
  <si>
    <t xml:space="preserve">เห็นด้วย เพราะบริเวณใกล้ศูนย์กลางกาแล็กซีมีแรงโน้มถ่วงมากถึงทำให้ดาวฤกษ์อยู่รวมกันอย่างหนาแน่นกว่าบริเวณที่ไกลออกไป </t>
  </si>
  <si>
    <t xml:space="preserve">ทางช้างเผือกเป็นแสงจากดาวฤกษ์จำนวนมากที่รวมกันอยู่ใกล้หรือใจกลางของกาแล็กซีทางช้างเผือก </t>
  </si>
  <si>
    <t xml:space="preserve">อุณหภูมิของเอกภพในอดีตสูงกว่าในปัจจุบันอย่างมาก เนื่องจากการขยายตัวของเอกภพ ทำให้พลังงานและความร้อนกระจายตัวออกไปอย่างต่อเนื่อง เอกภพในยุคแรกมีความร้อนสูงถึงระดับที่อะตอมยังไม่สามารถรวมตัวกันได้ มีเพียงอิเล็กตรอนอิสระและนิวเคลียสเท่านั้น แต่ในช่วงเวลาที่ผ่านมา เอกภพได้เย็นลงอย่างต่อเนื่อง และอะตอมเริ่มรวมตัวกัน </t>
  </si>
  <si>
    <t>ไมโครเวฟที่เรารู้จัก ไมโครเวฟ ที่เรารู้จักกันในสิ่งของรอบตัว  มันคือ "คลื่นวิทยุ"  แต่เป็นคลื่นวิทยุที่มีความถี่สูงมากระดับหลาย GHz  จนมีความยาวคลื่นสั้นมาก เป็นที่มาของคำเรียก Microwave    คลื่นในย่านไมโครเวฟ คลื่นไมโครเวฟพื้นหลัง (Cosmic microwave background : CMB) มันคือ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t>
  </si>
  <si>
    <t>ไม่เห็นด้วย เพราะยังมี  1. กาแล็กซีแมกเจลแลนใหญ่ 2. กาแล็กซีแมกเจลแลนเล็ก 3. กาแล็กซีแอนโดรเมดา ที่สามารถเห็นได้ด้วยตาเปล่า</t>
  </si>
  <si>
    <t>ทางช้างเผือกกับกาแล็กซีทางช้างเผือกเป็นสิ่งเดียวกัน ทางช้างเผือกเป็นชื่อที่เราใช้เรียกกาแล็กซีที่เป็นบ้านของระบบสุริยะและโลกของเรา</t>
  </si>
  <si>
    <t>อดีตร้อนกว่า</t>
  </si>
  <si>
    <t>ไมโครเวฟพื้นหลังจากอวกาศ เกิดจากพลังงานที่เหลือจากบิกแบงส่วนไมโครเวฟที่รู้จักคือเอาไปเวฟของกิน</t>
  </si>
  <si>
    <t>เห็นด้วย เพราะดาวฤกษ์ที่เรามองเห็นบนท้องฟ้าด้วยตาเปล่า ส่วนใหญ่เป็นดาวฤกษ์ที่อยู่ในกาแล็กซีทางช้างเผือก ดาวฤกษ์ที่อยู่นอกกาแล็กซีทางช้างเผือกจะอยู่ไกลมากและมีความสว่างน้อย ทำให้ไม่สามารถมองเห็นได้ด้วยตาเปล่า แต่สามารถมองเห็นได้ด้วยกล้องโทรทรรศน์ที่มีประสิทธิภาพสูง</t>
  </si>
  <si>
    <t>ทางช้างเผือกกับกาแล็กซีทางช้างเผือกเกี่ยวข้องกันอย่างใกล้ชิด โดยที่:  - *ทางช้างเผือก* หมายถึงแถบแสงสีขาวที่เห็นบนท้องฟ้าในคืนที่มืดและไม่มีแสงรบกวน แถบแสงนี้เกิดจากดาวฤกษ์จำนวนมากที่อยู่ในกาแล็กซีทางช้างเผือก - *กาแล็กซีทางช้างเผือก* หมายถึงกาแล็กซีที่โลกของเราอยู่ โดยกาแล็กซีทางช้างเผือกเป็นกาแล็กซีชนิดก้นหอยที่มีดาวฤกษ์หลายแสนล้านดวง และโลกของเราก็เป็นหนึ่งในดาวเคราะห์ที่อยู่ในกาแล็กซีนี้  ดังนั้น ทางช้างเผือกที่เราเห็นบนท้องฟ้าจึงเป็นเพียงส่วนหนึ่งของกาแล็กซีทางช้างเผือกที่เราอยู่นั่นเอง</t>
  </si>
  <si>
    <t>นิวเคลียสของฮีเลียม;อะตอมของไฮโดรเจนและฮีเลียม;โปรตอนและนิวตรอน;พลังงาน;กาแล็กซีรุ่นแรก</t>
  </si>
  <si>
    <t>เเต่ก่อนร้อนตอนนี้เย็นลง</t>
  </si>
  <si>
    <t>มาจากการระเบิดบิ๊กเเบง</t>
  </si>
  <si>
    <t>เห็น</t>
  </si>
  <si>
    <t>แตกต่าง เพราะเมื่อหลังจากบิกแบงเอกภพมีอุณหภูมิสูงมาก</t>
  </si>
  <si>
    <t>แตกต่าง ไมโครเวฟพื้นหลังอวกาศอวกาศ</t>
  </si>
  <si>
    <t>ไม่เห็นด้วย เพราะเรายังเห็นกาแล็คซีอื่นได้อีก</t>
  </si>
  <si>
    <t xml:space="preserve">เพราะเมื่อเอกภพยังเป็นวัยรุ่นใหม่ๆ 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อุณหภูมิจึงลดลงอย่างต่อเนื่องจนถึงอุณหภูมิที่เราสังเกตเห็นในปัจจุบัน </t>
  </si>
  <si>
    <t>ไมโครเวฟคลื่นต่ำ</t>
  </si>
  <si>
    <t>กาแล็กซีทางช้างเผือกเป็นกาแล็กซีที่มีขนาดใหญ่มาก และเราไม่สามารถมองเห็นดาวฤกษ์ในกาแล็กซีอื่นด้วยตาเปล่าได้ เพราะดาวฤกษ์เหล่านั้นอยู่ไกลเกินไป</t>
  </si>
  <si>
    <t>ความแตกต่างของอุณหภูมิ: 	•	ในอดีต (โดยเฉพาะช่วงแรกหลังบิกแบง) เอกภรุนแรงและร้อนมาก อุณหภูมิสูงถึงพันล้านล้านองศาเซลเซียส พลังงานหนาแน่นและร้อนจัดจนไม่สามารถรวมตัวเป็นอะตอมได้ 	•	ในปัจจุบัน เอกภพขยายตัวและเย็นลงอย่างมาก อุณหภูมิเฉลี่ยเหลือประมาณ 2.7 เคลวิน (−270.45 °C) จากการวัดรังสีไมโครเวฟพื้นหลัง (CMB)  ⸻  เหตุผลที่อุณหภูมิเปลี่ยนแปลง: 	•	เอกภพ ขยายตัว ตามทฤษฎีบิกแบง 	•	การขยายตัวทำให้พลังงานและสสารกระจายออกไป 	•	เมื่อพลังงานกระจายออก อุณหภูมิจึงลดลงตามไปด้วย 	•	คลื่นแสงที่เกิดขึ้นในอดีตถูกยืดคลื่น (redshift) ไปสู่ช่วงความถี่ที่ต่ำลงและอุณหภูมิลดลงตามเวลา</t>
  </si>
  <si>
    <t>ความเหมือน 	•	ทั้งคู่เป็น คลื่นแม่เหล็กไฟฟ้า ชนิดหนึ่งในช่วงความถี่ไมโครเวฟ 	•	มีความยาวคลื่นในช่วงไมโครเวฟ (ประมาณมิลลิเมตรถึงเซนติเมตร) 	•	สามารถตรวจจับและวัดค่าความถี่และความเข้มของคลื่นได้ด้วยเครื่องมือทางฟิสิกส์</t>
  </si>
  <si>
    <t>เหตุผล: 	•	ดาวฤกษ์ทั้งหมดที่เรามองเห็นด้วยตาเปล่าจากโลกนั้น อยู่ภายในกาแล็กซีทางช้างเผือก 	•	เนื่องจากกาแล็กซีทางช้างเผือกเป็นกาแล็กซีที่เราอยู่ในนั้นเอง 	•	ดาวฤกษ์จากกาแล็กซีอื่น ๆ ที่อยู่ไกลมาก เช่น อันโดรเมดา หรือกาแล็กซีอื่น จะมืดเกินไปที่จะมองเห็นด้วยตาเปล่า 	•	ดังนั้นดาวที่เห็นบนท้องฟ้าเป็นดาวในกาแล็กซีทางช้างเผือกทั้งหมด</t>
  </si>
  <si>
    <t>พลังงาน;กาแล็กซีรุ่นแรก;โปรตอนและนิวตรอน;อะตอมของไฮโดรเจนและฮีเลียม;นิวเคลียสของฮีเลียม</t>
  </si>
  <si>
    <t>เย็นกว่าเพราะเกิดมานานแล้ว</t>
  </si>
  <si>
    <t>ตากกันตรงที่ไมโครเวฟเป็นคลื่นแต่ที่เรารู้จักเป็เครื่องอุ้นอาหาร</t>
  </si>
  <si>
    <t>ไม่เห็นด้วยเพราะไกลเกินไป</t>
  </si>
  <si>
    <t>ทางช้างเผือกหมายถึงแถบสีขาวที่พาดผ่านท้องฟ้าซึ่งจริงๆแล้วเป็นภาพที่เรามองเห็นส่วนหนึ่งกาแล็กซีทางช้างเผือก</t>
  </si>
  <si>
    <t>อุณหภูมิของเอกภพในอดีตร้อนและหนาแน่นมาก แต่ในปัจจุบันเย็นลงเนื่องจากเอกภพมีการขยายตัวอย่างต่อเนื่องตามทฤษฎีบิกแบง</t>
  </si>
  <si>
    <t>ไมโครเวฟพื้นหลังคือรังสีที่หลงเหลือมาจากยุคเริ่มต้นของเอกภพ มีลักษณะคล้ายกับการแผ่รังสีจากวัตถุสีดำเย็นๆ นักเรียนรู้จักว่าเป็น “ไมโครเวฟพื้นหลังจากจักรวาล” หรือ CMB (Cosmic Microwave Background)</t>
  </si>
  <si>
    <t>นักเรียนไม่เห็นดาวฤกษ์ทั้งหมดในกาแล็กซีทางช้างเผือกด้วยตาเปล่า เพราะระยะทางไกล แสงอ่อน และมีฝุ่นในอวกาศบดบังบางส่วนไว้</t>
  </si>
  <si>
    <t>ทางช้างเผือกคือภาพที่เราเห็นกาแล็กซีทางช้างเผือกจากภายใน ซึ่งเป็นแถบแสงสว่างบนท้องฟ้า ส่วนกาแล็กซีทางช้างเผือกคือชื่อของกาแล็กซีที่โลกเราอยู่ในนั้น</t>
  </si>
  <si>
    <t xml:space="preserve"> เมื่อเวลาผ่านไปนานแสนนานจนถึงปัจจุบัน  photon ชุดนั้น ได้วิ่งออกไปตามการขยายตัวของเอกภพ  จนเกิด Redshift เหลือความยาวคลื่นประมาณ 1 มิลลิเมตร และนี่ .... ก็คือ คลื่นวิทยุในย่าน Microwave ที่ปรากฏทุกแห่งหนนี่เองครับ ความถี่ของคลื่นวิทยุ CMB ที่ทางดาราศาสตร์รับได้  จะสูงม๊ากก ครับ อยู่ในช่วง 50 GHz - 1 THz  ความถี่สูงกว่าอุปกรณ์รอบตัวเราถึง 10 - 200 เท่า</t>
  </si>
  <si>
    <t>ไม่เพราะมีดาวฤกษ์ที่ไม่สามารถมองเห็นด้วยตาเปล่าได้</t>
  </si>
  <si>
    <t>นิวเคลียสของฮีเลียม;พลังงาน;โปรตอนและนิวตรอน;กาแล็กซีรุ่นแรก;อะตอมของไฮโดรเจนและฮีเลียม</t>
  </si>
  <si>
    <t>แตกต่างจากอดีตเพราะ ในอดีตมีอุณหภูมิสูงจากการระเบิดของบิกแบงแต่ปัจจุบันผ่านมานานแล้วทำให้อุณหภูมิลดลง</t>
  </si>
  <si>
    <t>เหมือนกันแต่ต่างกันที่พลังงาน</t>
  </si>
  <si>
    <t>เห็นด้วยเพราะ ดาวฤกษ์ในกาแล็กซี่อื่นอยู่ไกลเกินไป</t>
  </si>
  <si>
    <t>สิ่งเดียวกันแค่เรียกต่างกัน</t>
  </si>
  <si>
    <t>เพราะเมื่อเอกภพยังเป็นวัยรุ่นใหม่ๆ 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อุณหภูมิจึงลดลงอย่างต่อเนื่องจนถึงอุณหภูมิที่เราสังเกตเห็นในปัจจุบัน</t>
  </si>
  <si>
    <t>ไมโครเวฟพื้นหลังคือรังสีที่หลงเหลือมาจากยุคเริ่มต้นของเอกภพ มีลักษณะคล้ายกับการแผ่รังสีจากวัตถุสีดำเย็นๆ นักเรียนรู้จักว่าเป็น "ไมโครเวฟพื้นหลังจากจักรวาล" หรือ CMB (Cosmic Microwave Background)</t>
  </si>
  <si>
    <t>นักเรียนไม่เห็นดาวฤกษ์ทั้งหมดในกาแล็กซีทางช้างเผือก ด้วยตาเปล่า เพราะระยะทางไกล แสงอ่อน และมีฝุ่นในอวกาศบดบังบางส่วนไว้</t>
  </si>
  <si>
    <t>ทางช้างเผือกคือภาพที่เราเห็นกาแล็กซีทางช้างเผือกจากภายใน ซึ่งเป็นแถบแสงสว่างบนท้องฟ้า ส่วนกาแล็กซีทาง ช้างเผือกคือชื่อของกาแล็กซีที่โลกเราอยู่ในนั้</t>
  </si>
  <si>
    <t>อดีตน้อย ปัจจุบันมาก ในขณะที่เอกภพขยายตัวและเย็นลงเพราะ อุณหภูมิจะลดลงอย่างต่อเนื่อง</t>
  </si>
  <si>
    <t>โปรตอนและนิวตรอน;อะตอมของไฮโดรเจนและฮีเลียม;นิวเคลียสของฮีเลียม;กาแล็กซีรุ่นแรก;พลังงาน</t>
  </si>
  <si>
    <t xml:space="preserve">  แหล่งกำเนิด,อุณหภูมิ และความสม่ำเสมอ</t>
  </si>
  <si>
    <t xml:space="preserve">เพราะเมื่อเอกภพยังเป็นวัยรุ่นใหม่ๆ 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อุณหภูมิจึงลดลงอย่างต่อเนื่องจนถึงอุณหภูมิที่เราสังเกตเห็นในปัจจุบัน  รายละเอียดเพิ่มเติม: เอกภพในยุคแรก: ในยุคแรกของเอกภพ (หลังเหตุการณ์บิ๊กแบง) มีอุณหภูมิสูงมาก จนไม่มีอะตอม เกิดจากการรวมตัวของอิเล็กตรอนและนิวเคลียส (โปรตอนและนิวตรอน) เท่านั้น การขยายตัวและการเย็นลง: เมื่อเอกภพขยายตัวออกไป แรงดันลดลง สสารและพลังงานกระจายตัวออก ทำให้อุณหภูมิลดลง ไมโครเวฟพื้นหลังของจักรวาล (CMB): โฟตอนไมโครเวฟที่ปล่อยออกมาในยุคแรกของเอกภพ ถูกกระจายตัวเนื่องจากอิเล็กตรอนอิสระ โฟตอนเหล่านี้ยังคงสามารถสังเกตได้ในปัจจุบันและเป็นหลักฐานที่ยืนยันทฤษฎีบิ๊กแบง อุณหภูมิปัจจุบัน: ในปัจจุบัน อุณหภูมิของเอกภพอยู่ที่ประมาณ 2.7 เคลวิน (หรือ -270.25 องศาเซลเซียส) </t>
  </si>
  <si>
    <t>เป็นคลื่นแม่เหล็กไฟฟ้า: ทั้งรังสีไมโครเวฟพื้นหลังและไมโครเวฟในเตาอบ เป็นคลื่นแม่เหล็กไฟฟ้าในช่วงความยาวคลื่นเดียวกัน (ไมโครเวฟ)  เดินทางด้วยความเร็วแสง: ทั้งสองชนิดสามารถเดินทางในสุญญากาศด้วยความเร็วแสง</t>
  </si>
  <si>
    <t>กาแล็กซีทางช้างเผือกเป็นกาแล็กซีที่มีขนาดใหญ่มาก และเราไม่สามารถมองเห็นดาวฤกษ์ในกาแล็กซีอื่นด้วยตาเปล่าได้ เพราะดาวฤกษ์เหล่านั้นอยู่ไกลเกินไป.</t>
  </si>
  <si>
    <t xml:space="preserve">ทางช้างเผือกกับกาแล็กซีทางช้างเผือกเป็นสิ่งเดียวกัน </t>
  </si>
  <si>
    <t>แตกต่าง เพราะ T ของเอกภพในอดีตสูงกว่าในปัจจุบันมาก เนื่องจากเกิดจากการขยายตัวของเอกภพและการเย็นตัวลง</t>
  </si>
  <si>
    <t>ต่างกัน เพราะ 1.ต้นกำเนิด:    1.1ไมโครเวฟพื้นหลังของจักรวาล (CMB): เป็นการแผ่รังสีที่หลงเหลืออยู่จากการกำเนิดของเอกภพ (Big Bang) ซึ่งเกิดขึ้นเมื่อเอกภพมีอายุประมาณ 380,000 ปีและเย็นลงจนโปร่งใสพอที่แสงจะเดินทางได้ เป็น "เสียงสะท้อน" จากการระเบิดครั้งใหญ่    1.2 ไมโครเวฟในชีวิตประจำวัน: ผลิตขึ้นโดยอุปกรณ์ที่มนุษย์สร้างขึ้น เช่น เตาไมโครเวฟสำหรับอุ่นอาหาร, เรดาร์, หรืออุปกรณ์สื่อสารไร้สาย  2.ความเข้ม/พลังงาน:    * CMB: มีพลังงานต่ำมากและมีความเข้มสม่ำเสมอเกือบจะทั่วทุกทิศทางในอวกาศ (อุณหภูมิประมาณ 2.73 K)    * ไมโครเวฟในชีวิตประจำวัน: มีพลังงานและความเข้มที่สูงกว่ามากในระยะใกล้ เพื่อวัตถุประสงค์เฉพาะ (เช่น ทำให้โมเลกุลน้ำสั่นสะเทือนเพื่อสร้างความร้อนในอาหาร)  3. การนำไปใช้:    * CMB: ใช้ในการศึกษาต้นกำเนิดและวิวัฒนาการของเอกภพ เป็นหลักฐานสำคัญสนับสนุนทฤษฎีบิกแบง     ไมโครเวฟในชีวิตประจำวัน: ใช้ในการอุ่นอาหาร, การสื่อสาร, การตรวจจับวัตถุ (เรดาร์) เป็นต้น</t>
  </si>
  <si>
    <t>เห็นด้วย เพราะ ดาวฤกษ์ทุกดวงที่เราสามารถมองเห็นได้ด้วยตาเปล่าบนท้องฟ้ายามค่ำคืน (โดยเฉพาะอย่างยิ่งในที่ที่ไม่มีมลภาวะทางแสง) ล้วนเป็นส่วนหนึ่งของกาแล็กซี่ของเราเอง นั่นคือกาแล็กซี่ทางช้างเผือก (Milky Way Galaxy) ดาวฤกษ์ที่อยู่ภายนอกกาแล็กซี่ของเรา (เช่น ในกาแล็กซี่แอนโดรเมดา) อยู่ห่างไกลออกไปมากเกินไปจนไม่สามารถมองเห็นได้ด้วยตาเปล่า จะต้องใช้กล้องโทรทรรศน์ที่มีกำลังขยายสูงจึงจะสามารถสังเกตได้</t>
  </si>
  <si>
    <t>ทางช้างเผือก (The Milky Way) คือชื่อที่คนไทยใช้เรียกปรากฏการณ์ทางดาราศาสตร์ที่เราเห็นเป็นแถบแสงจางๆ พาดผ่านท้องฟ้ายามค่ำคืน ลักษณะคล้ายกับทางเดินของนมหรือแป้งที่หก ซึ่งเป็นภาพที่เราเห็นเมื่อมองเข้าไปในระนาบของกาแล็กซี่ของเราเอง ซึ่งเต็มไปด้วยดาวฤกษ์จำนวนมาก ก๊าซ และฝุ่น ที่อยู่รวมกันหนาแน่นจนดูเหมือนเป็นแถบสว่าง กาแล็กซี่ทางช้างเผือก (The Milky Way Galaxy) คือชื่ออย่างเป็นทางการของกาแล็กซี่ที่เราอาศัยอยู่ เป็นกาแล็กซี่ชนิดก้นหอยมีคาน (barred spiral galaxy) ขนาดใหญ่ ประกอบด้วยดาวฤกษ์หลายแสนล้านดวง (รวมถึงดวงอาทิตย์ของเรา) ระบบดาวเคราะห์ เมฆก๊าซและฝุ่น และสสารมืด ดังนั้น "ทางช้างเผือก" คือปรากฏการณ์ทางแสงที่เรามองเห็นจากภายใน "กาแล็กซี่ทางช้างเผือก" ซึ่งเป็นโครงสร้างทางดาราศาสตร์ขนาดใหญ่ที่เราเป็นส่วนหนึ่งนั่นเอง</t>
  </si>
  <si>
    <t>วศินท์ ขาวถิ่่น</t>
  </si>
  <si>
    <t>กาแล็กซีรุ่นแรก;นิวเคลียสของฮีเลียม;โปรตอนและนิวตรอน;อะตอมของไฮโดรเจนและฮีเลียม;พลังงาน</t>
  </si>
  <si>
    <t>ใช้ต่างกัน</t>
  </si>
  <si>
    <t>ไม่เพราะบ้างอันไม่เห็น</t>
  </si>
  <si>
    <t>ในอดีตมีอุณหภุมิที่สูงกว่าปันจุบันมาก</t>
  </si>
  <si>
    <t>ต่าง เพราะไมโครเวฟที่รุ้จักคือเครื่องใช้ไฟฟ้า</t>
  </si>
  <si>
    <t>เห็นดว้ย เพราะ ดาวฤกษ์จะมีเเสงในตัวเอง</t>
  </si>
  <si>
    <t>เป็นชื่อเดียวกัน</t>
  </si>
  <si>
    <t xml:space="preserve">แตกต่าง เพราะมีพลังงานและสสารที่ถูกบีบอัดและมีความหนาแน่นสูง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อุณหภูมิจึงลดลงอย่างต่อเนื่องจนถึงอุณหภูมิที่เราสังเกตเห็นในปัจจุบัน </t>
  </si>
  <si>
    <t>ไมโครเวฟพื้นหลังจากอวกาศ (Cosmic Microwave Background - CMB) เหมือนกับไมโครเวฟทั่วไปตรงที่เป็นคลื่นแม่เหล็กไฟฟ้าชนิดหนึ่ง อยู่ในช่วงความถี่ไมโครเวฟ (ประมาณ 30-300 GHz) ต่างกันตรงที่ CMB เป็นคลื่นไมโครเวฟจากจักรวาลยุคต้น (อายุ ~13.8 พันล้านปี) เกิดจากการปลดปล่อยพลังงานหลังบิกแบง ส่วนไมโครเวฟทั่วไปเกิดจากแหล่งพลังงานบนโลก เช่น เตาไมโครเวฟ หรือเรดาร์</t>
  </si>
  <si>
    <t>เห็นด้วย เพราะดาวฤกษ์ที่เรามองเห็นด้วยตาเปล่าส่วนใหญ่อยู่ในกาแล็กซีทางช้างเผือก ซึ่งเป็นกาแล็กซีของเรา</t>
  </si>
  <si>
    <t>เพราะมองเห็นคล้ายๆเหมือนช้างเผือก</t>
  </si>
  <si>
    <t>อุณหภูมิของเอกภพในอดีตร้อนกว่าปัจจุบันมาก เพราะเอกภพเริ่มต้นจากการระเบิดใหญ่ (Big Bang) แล้วค่อย ๆ ขยายตัวและเย็นลงตามกาลเวลา</t>
  </si>
  <si>
    <t>ต่างกัน เพราะไมโครเวฟพื้นหลังจากอวกาศเป็นคลื่นแม่เหล็กไฟฟ้าที่เกิดจากการระเบิดครั้งใหญ่ในเอกภพช่วงแรกเริ่ม ส่วนไมโครเวฟที่นักเรียนรู้จักใช้ในเตาไมโครเวฟเพื่ออุ่นอาหาร มีความถี่เฉพาะและถูกสร้างขึ้นโดยมนุษย์</t>
  </si>
  <si>
    <t>เห็นด้วย เพราะดาวฤกษ์ทั้งหมดที่เรามองเห็นได้ด้วยตาเปล่าบนท้องฟ้ายามค่ำคืน ล้วนอยู่ภายในกาแล็กซีทางช้างเผือก ซึ่งเป็นกาแล็กซีที่โลกของเราอาศัยอยู่ เนื่องจากกาแล็กซีอื่นอยู่ห่างไกลมากจนแสงจากดาวฤกษ์ในกาแล็กซีเหล่านั้นอ่อนเกินกว่าจะมองเห็นได้ด้วยตาเปล่า เราจึงเห็นเฉพาะดาวฤกษ์ในกาแล็กซีของเราเองเท่านั้น</t>
  </si>
  <si>
    <t>ทางช้างเผือก คือ ลักษณะที่เรามองเห็นกาแล็กซีทางช้างเผือกจากโลก เป็นแถบสว่างจาง ๆ พาดผ่านท้องฟ้าเวลากลางคืน ส่วน กาแล็กซีทางช้างเผือก คือ ชื่อของกาแล็กซีที่โลกของเราอาศัยอยู่ ซึ่งมีดาวฤกษ์รวมกันอยู่หลายแสนล้านดวง</t>
  </si>
  <si>
    <t>อุณหภูมิของเอกภพในอดีตสูงกว่าในปัจจุบันมาก เพราะเมื่อเอกภพยังเป็นวัยรุ่นใหม่ๆ มีพลังงานและสสารที่ถูกบีบอัดและมีความหนาแน่นสูง อุณหภูมิจึงสูงตามไปด้วย ในขณะที่เอกภพขยายตัวและเย็นลง อุณหภูมิจึงลดลงอย่างต่อเนื่อง</t>
  </si>
  <si>
    <t>ไมโครเวฟที่เรารู้จักมีคลื่นวิทยุ แต่ไมโครเวฟพื้นหลังจากอวกาศเป็นคลื่นแม่เหล็กไฟฟ้า</t>
  </si>
  <si>
    <t>เราไม่สามารถมองเห็นดาวฤกษ์ในกาแล็กซีอื่นด้วยตาเปล่าได้ เพราะอยู่ไกลมาก</t>
  </si>
  <si>
    <t>หลังบิ้กแบง ร้อนมาก หลายพันลเานเซลเลเซียส ปัจจุบัน เอกภพขยายตัวเรื่อยๆทำให้อุณภูมิลดลง</t>
  </si>
  <si>
    <t>ไมโครเวฟพื้นหลังจากอวกาศ คือรังสีไมโครเวฟที่กระจายอยู่ทั่วจักรวาล ซึ่งเป็นแสงที่หลงเหลือจากการเกิดบิ๊กแบง ไมโครเวฟในเตาไมโครเวฟ คือคลื่นแม่เหล็กไฟฟ้าความถี่สูงที่ถูกสร้างขึ้นโดยเตาไมโครเวฟเพื่อใช้ทำความร้อนอาหาร</t>
  </si>
  <si>
    <t>ดาวฤกษ์ทั้งหมดที่เรามองเห็นบนท้องฟ้าด้วยตาเปล่า ล้วนอยู่ในกาแล็กซีทางช้างเผือก เท่านั้น</t>
  </si>
  <si>
    <t>ทางช้างเผือกคือสิ่งที่เรามองเห็นจากโลก เป็นส่วนหนึ่งของ กาแล็กซีทางช้างเผือก ซึ่งเป็นกาแล็กซีที่โลกของเราอาศัยอยู่ในนั้น</t>
  </si>
  <si>
    <t>เอกภพในอดีตยังเล็กและหนาแน่น พลังงานรวมอยู่ในปริมาตรน้อย ทำให้อุณหภูมิสูงมาก  เมื่อเอกภพขยายตัว พลังงานกระจายตัวออก ทำให้อุณหภูมิลดลง</t>
  </si>
  <si>
    <t>ไมโครเวฟพื้นหลังเป็นคลื่นแม่เหล็กไฟฟ้าธรรมชาติที่เกิดขึ้นจากเอกภพในอดีต ส่วนไมโครเวฟที่รู้จักในชีวิตประจำวันเป็นคลื่นที่มนุษย์สร้างขึ้นเพื่อใช้ในกิจกรรมเฉพาะ</t>
  </si>
  <si>
    <t>ดาวฤกษ์ทั้งหมดที่เรามองเห็นด้วยตาเปล่าบนท้องฟ้าในคืนที่ฟ้าโปร่งใส ล้วนเป็นดาวฤกษ์ที่อยู่ใน กาแล็กซีทางช้างเผือก ทั้งหมด เพราะกาแล็กซีทางช้างเผือกเป็นกาแล็กซีที่เราอยู่ในนั้น และดาวฤกษ์ที่อยู่ไกลกว่ากาแล็กซีของเรา เช่น ดาวฤกษ์ในกาแล็กซีอื่น จะอยู่ไกลมากจนเราไม่สามารถเห็นเป็นดาวฤกษ์แยกได้ด้วยตาเปล่า ส่วนใหญ่จะเห็นเป็นวัตถุหมอกหรือจุดแสงจาง ๆ เท่านั้น เช่น เมฆแมกเจลแลน (Magellanic Clouds) หรือกาแล็กซีแอนโดรเมดา</t>
  </si>
  <si>
    <t>ทางช้างเผือกที่เรามองเห็นเป็นแถบแสงบนท้องฟ้า เป็นส่วนหนึ่งของกาแล็กซีทางช้างเผือกที่ประกอบด้วยดาวฤกษ์จำนวนมาก ซึ่งรวมถึงระบบสุริยะของเราด้วย</t>
  </si>
  <si>
    <t>น.ส.จิรวดี  นาคะสิทธิ์</t>
  </si>
  <si>
    <t xml:space="preserve">	•	ในอดีต เอกภพมีอุณหภูมิสูงมาก เพราะยังอยู่ในช่วงแรกหลังบิกแบง รังสีและสสารมีความหนาแน่นและร้อนจัด ทำให้อุณหภูมิสูงถึงล้านหรือพันล้านเคลวินในช่วงแรกสุด 	•	ในปัจจุบัน เอกภพขยายตัวออกไปมาก ทำให้อุณหภูมิลดลงอย่างมาก เหลือประมาณ 2.7 เคลวิน (รังสีไมโครเวฟพื้นหลังหรือ CMB) ซึ่งเป็นอุณหภูมิเย็นมาก</t>
  </si>
  <si>
    <t>ความเหมือน 	•	ทั้งสองเป็นคลื่นแม่เหล็กไฟฟ้าความถี่ไมโครเวฟ 	•	อยู่ในช่วงความถี่และพลังงานใกล้เคียงกันในสเปกตรัมแม่เหล็กไฟฟ้า  ความต่าง 	•	ที่มา 	•	ไมโครเวฟพื้นหลัง (CMB) มาจากรังสีที่หลงเหลือจากช่วงหลังบิกแบง เมื่อเอกภพมีอายุประมาณ 380,000 ปี 	•	ไมโครเวฟที่ใช้ในชีวิตประจำวัน เช่น ไมโครเวฟในเตาไมโครเวฟ มาจากแหล่งกำเนิดในอุปกรณ์ไฟฟ้าโดยมนุษย์ผลิตขึ้น</t>
  </si>
  <si>
    <t xml:space="preserve">เห็นด้วยค่ะ เพราะดาวฤกษ์ทั้งหมดที่เรามองเห็นด้วยตาเปล่าบนท้องฟ้า ล้วนอยู่ใน กาแล็กซีทางช้างเผือก (Milky Way) </t>
  </si>
  <si>
    <t>“ทางช้างเผือก” คือภาพแสงบนท้องฟ้าที่เราเห็นเป็นส่วนหนึ่งของ กาแล็กซีทางช้างเผือก ซึ่งเป็นระบบดาวที่ใหญ่และซับซ้อนมาก</t>
  </si>
  <si>
    <t>กาแล็กซีรุ่นแรก;พลังงาน;โปรตอนและนิวตรอน;อะตอมของไฮโดรเจนและฮีเลียม;นิวเคลียสของฮีเลียม</t>
  </si>
  <si>
    <t>แตกต่างกันมาก จาก10³²เคลวิน เหลือ2.73เคลวิน เพราะเวลาหลังจากการบิ๊กแบง</t>
  </si>
  <si>
    <t>แตกต่างเพราะไมโครเวฟที่รู้จักคือ คลื่นวิทยุ ส่วนไมโครเวฟพื้นหลังจากอวกาศคือ สภาพเอกภพปัจจุบัน</t>
  </si>
  <si>
    <t>ไม่ เพราะยังมีอีกหลายกาแล็คซี่</t>
  </si>
  <si>
    <t>เกี่ยวข้องกัน เพราะคือสิ่งเดียวกัน</t>
  </si>
  <si>
    <t>อุณหภูมิของเอกภพในอดีต ร้อนกว่า อุณหภูมิในปัจจุบันมาก เพราะในช่วงเริ่มต้นของเอกภพหลังบิกแบง เอกภพอยู่ในสถานะที่มีความหนาแน่นและพลังงานสูงมาก เมื่อเวลาผ่านไปเอกภพขยายตัวและเย็นตัวลง ทำให้อุณหภูมิลดลงอย่างต่อเนื่อง  สรุปคือ  อดีต: เอกภพร้อนและหนาแน่นมาก  ปัจจุบัน: เอกภพขยายตัว อุณหภูมิลดลงจนเหลือประมาณ 2.7 เคลวิน (จากรังสีไมโครเวฟพื้นหลัง)   ถ้าอยากรู้รายละเอียดเพิ่มเติมเกี่ยวกับการขยายตัวของเอกภพหรือรังสีไมโครเวฟพื้นหลังบอกได้นะ!</t>
  </si>
  <si>
    <t>ไมโครเวฟพื้นหลังจากอวกาศกับไมโครเวฟที่รู้จักเหมือนกันตรงที่ทั้งสองเป็นคลื่นแม่เหล็กไฟฟ้าความถี่ไมโครเวฟ แต่ต่างกันที่  CMB คือรังสีที่หลงเหลือจากบิกแบง เป็นสัญญาณความร้อนอ่อน ๆ กระจายอยู่ทั่วจักรวาล  ไมโครเวฟที่นักเรียนรู้จัก คือคลื่นที่ใช้ในชีวิตประจำวัน เช่น เตาไมโครเวฟ หรือการสื่อสาร มีพลังงานสูงกว่าและใช้งานในทางเทคนิค   สรุปคือทั้งคู่เป็นไมโครเวฟเหมือนกัน แต่มีต้นกำเนิดและการใช้งานต่างกันมาก</t>
  </si>
  <si>
    <t>นักเรียน เห็นด้วย ค่ะ  เพราะดาวฤกษ์ที่เรามองเห็นบนท้องฟ้าด้วยตาเปล่า ล้วนเป็นดาวฤกษ์ภายใน กาแล็กซีทางช้างเผือก ของเราเอง เนื่องจากดาวฤกษ์จากกาแล็กซีอื่นอยู่ไกลเกินกว่าจะมองเห็นได้ด้วยตาเปล่า  ดังนั้น ดาวที่เรามองเห็นเป็นส่วนหนึ่งของกาแล็กซีทางช้างเผือกทั้งหมดค่ะ</t>
  </si>
  <si>
    <t>ทางช้างเผือก กับ กาแล็กซีทางช้างเผือก เกี่ยวข้องกันดังนี้ค่ะ:  กาแล็กซีทางช้างเผือก (Milky Way Galaxy) คือระบบดาวฤกษ์ขนาดใหญ่ที่เรารวมตัวกันอยู่ มีดาวฤกษ์ ก๊าซ ฝุ่น และสสารต่าง ๆ รวมกันเป็นกาแล็กซีรูปเกลียวมีคาน  ทางช้างเผือก คือแถบแสงสว่างที่เห็นบนท้องฟ้ายามค่ำคืน ซึ่งเป็นภาพของแสงรวมจากดาวฤกษ์จำนวนมากในจานกาแล็กซีทางช้างเผือกที่เราเห็นจากภายในกาแล็กซีเอง   สรุปคือ ทางช้างเผือกเป็นส่วนหนึ่งของกาแล็กซีทางช้างเผือกที่เรามองเห็นด้วยตาเปล่าจากโลกค่ะ</t>
  </si>
  <si>
    <t>อุณหภูมิของเอกภพในอดีตสูงกว่าปัจจุบันมาก เพราะหลังจากบิกแบง เอกภพยังร้อนและหนาแน่น เมื่อเวลาผ่านไป เอกภพขยายตัวและเย็นตัวลง จึงทำให้อุณหภูมิลดต่ำลงในปัจจุบัน</t>
  </si>
  <si>
    <t>ไมโครเวฟพื้นหลังจากอวกาศเป็นคลื่นแม่เหล็กไฟฟ้าที่มีพลังงานต่ำและเย็นมาก กระจายตัวทั่วเอกภพ แตกต่างจากไมโครเวฟที่ใช้ในบ้านซึ่งมีพลังงานสูงและใช้ให้ความร้อนอาหาร</t>
  </si>
  <si>
    <t>เห็นด้วย เพราะดาวฤกษ์ที่มองเห็นด้วยตาเปล่าส่วนใหญ่อยู่ในกาแล็กซีทางช้างเผือก เนื่องจากกาแล็กซีนี้เป็นกาแล็กซีที่เราอยู่และใกล้ที่สุด ดาวฤกษ์จากกาแล็กซีอื่นจะอยู่ไกลเกินกว่าที่จะมองเห็นด้วยตาเปล่า</t>
  </si>
  <si>
    <t>ทางช้างเผือก คือ กาแล็กซีทางช้างเผือกเอง เป็นชื่อของกาแล็กซีที่เราอาศัยอยู่ ซึ่งมีลักษณะเป็นทางช้างเผือกที่เห็นบนท้องฟ้าในคืนที่ฟ้าโปร่ง</t>
  </si>
  <si>
    <t>พลภัทร   เลือดแดง</t>
  </si>
  <si>
    <t>อุณหภูมิ ต่ำลงเพราะ อายุเพิ่มขึ้น อุณหภูมิต่ำลงเรื่อยๆ</t>
  </si>
  <si>
    <t>ต่างกัน เพราะ เรารู้จักแต่ไมโคเวฟอุ่นอหารต่างกับ ไมโคเวฟหลังจากอวกาศ</t>
  </si>
  <si>
    <t>เห็นด้วยเพราะกาเเล็กซีทางช้างเผือกมีขนาดใหญ่ไม่สามารถเห็นดาวฤกษ์จากดาวือื่นได้</t>
  </si>
  <si>
    <t>ทางช้างเผือกเป็นส่วนหนึ่งของกเแล็กซีทางช้างเผือก</t>
  </si>
  <si>
    <t>อุณหภูมิของเอกภพในอดีตร้อนกว่าปัจจุบันมาก เพราะเอกภพมีขนาดเล็กและหนาแน่นสูง เมื่อเอกภพขยายตัวตามกาลเวลา อุณหภูมิจึงลดลงเรื่อย ๆ ตามกฎของฟิสิกส์</t>
  </si>
  <si>
    <t>ไมโครเวฟพื้นหลังจากอวกาศเป็นรังสีที่เกิดขึ้นจากช่วงต้นของเอกภพหลังจากบิกแบง มีความยาวคลื่นในย่านไมโครเวฟเช่นเดียวกับคลื่นไมโครเวฟที่เราใช้ในชีวิตประจำวัน แต่มีพลังงานต่ำมากและใช้ศึกษาเกี่ยวกับกำเนิดและการขยายตัวของเอกภพ</t>
  </si>
  <si>
    <t>เห็นด้วย เพราะดาวฤกษ์ที่เรามองเห็นด้วยตาเปล่าบนท้องฟ้าส่วนใหญ่เป็นดาวฤกษ์ที่อยู่ในกาแล็กซีทางช้างเผือก เนื่องจากกาแล็กซีอื่นอยู่ไกลมากจนไม่สามารถมองเห็นดาวฤกษ์แยกเป็นดวง ๆ ได้ด้วยตาเปล่า</t>
  </si>
  <si>
    <t>ทางช้างเผือก คือภาพที่เรามองเห็นเป็นแถบสว่างจาง ๆ บนท้องฟ้าในเวลากลางคืน ซึ่งเกิดจากการมองผ่านแนวระนาบของกาแล็กซีทางช้างเผือก ส่วน กาแล็กซีทางช้างเผือก คือชื่อของกาแล็กซีที่โลกและระบบสุริยะของเราอยู่ในนั้น</t>
  </si>
  <si>
    <t>ปุญญพัฒน์ สระแก้ว</t>
  </si>
  <si>
    <t>โปรตอนและนิวตรอน;นิวเคลียสของฮีเลียม;กาแล็กซีรุ่นแรก;อะตอมของไฮโดรเจนและฮีเลียม;พลังงาน</t>
  </si>
  <si>
    <t>ลดลง</t>
  </si>
  <si>
    <t>ต่าง</t>
  </si>
  <si>
    <t>เพราะเป็นจักรวาลเดียวกัน</t>
  </si>
  <si>
    <t>อุณหภูมิเอกภพในอดีตจะร้อนกว่าเพราะมีอายุที่มากกว่า</t>
  </si>
  <si>
    <t xml:space="preserve">ต่างกันที่แหล่งกำเนิด พลังงาน และการใช้งาน โดยไมโครเวฟพื้นหลังเกิดจากบิกแบง </t>
  </si>
  <si>
    <t>เห็นด้วย เพราะดาวฤกษ์ทั้งหมดที่มองเห็นด้วยตาเปล่าล้วนอยู่ในกาแล็กซีทางช้างเผือก เนื่องจากเป็นดาวที่อยู่ใกล้และสว่างพอให้เห็นจากโลก</t>
  </si>
  <si>
    <t>ทางช้างเผือกคือภาพที่มองเห็นได้จากโลกของกาแล็กซีทางช้างเผือก ซึ่งเป็นกาแล็กซีที่โลกของเราอยู่ภายในนั่นเอง</t>
  </si>
  <si>
    <t>การลดอุณหภูมิและการเย็นตัวลงของบิกแบง</t>
  </si>
  <si>
    <t>เหมือนเพราะหลักการคลื่นคล้ายๆกัน</t>
  </si>
  <si>
    <t>เห็นด้วยเพราะสิ่งที่มองเห็นได้แปลว่าอยู่ในกาแล็กซีเดียวกัน</t>
  </si>
  <si>
    <t>เพราะว่าเป็นสิ่งเดียวกัน</t>
  </si>
  <si>
    <t>อุณหภูมิของเอกภพในอดีตร้อนกว่าปัจจุบันมาก เพราะเอกภพขยายตัวอย่างต่อเนื่อง ทำให้อุณหภูมิลดลงเรื่อย ๆ</t>
  </si>
  <si>
    <t>ไมโครเวฟพื้นหลังจากอวกาศต่างจากไมโครเวฟที่ใช้ในชีวิตประจำวัน เพราะเป็นรังสีพลังงานต่ำจากบิกแบง ไม่สามารถให้ความร้อนได้เหมือนไมโครเวฟในบ้</t>
  </si>
  <si>
    <t>เห็นด้วย เพราะดาวที่เรามองเห็นส่วนใหญ่เป็นดาวในกาแล็กซีทางช้างเผือก เนื่องจากกาแล็กซีอื่นอยู่ไกลมากและมองไม่เห็นด้วยตาเปล่า</t>
  </si>
  <si>
    <t>ทางช้างเผือก คือแถบแสงที่เห็นบนท้องฟ้า เป็นภาพส่วนหนึ่งของกาแล็กซีทางช้างเผือกที่เราเห็นจากด้านใน</t>
  </si>
  <si>
    <t>อุณหภูมิลดลง เพราะการขยายตัวของเอกภพ</t>
  </si>
  <si>
    <t>เป็นคลื่นแม่เหล็กไฟฟ้าเหมือนกัน แต่อุณหภูมิต่างกันมาก เพราะไมโครเวฟจะอุณหภูมิสูง แต่ไมโครเวฟพื้นหลังอุณหภูมิแค่ 2.73 เคลวิน</t>
  </si>
  <si>
    <t>ไม่ เพราะมีกาแล็กซี่ที่มองเห็นด้วยตาเปล่าอีก 3 อย่าง</t>
  </si>
  <si>
    <t>ทางช้างเผือกคือส่วนหนึ่งของกาแล็กซี่ทางช้าวเผือก</t>
  </si>
  <si>
    <t>อุณหภูมิของเอกภพในอดีตมีอุณหภูมิสูงและค่อยๆลดลงตามการขยายตัวของเอกภพหลังบิกแบง</t>
  </si>
  <si>
    <t>เหมือนกันที่เป็นคลื่นไมโครเวฟ แต่ต่างกันที่แหล่งกำเนิดและพลังงาน</t>
  </si>
  <si>
    <t>เห็นด้วย เพราะว่าเราไม่สามารถมองดาวฤกษ์ที่อยู่ไกลมากๆได้เราอาจเห็นได้แค่แสงเล็กๆ</t>
  </si>
  <si>
    <t>ทางช้างเผือกคือภาพบางส่วนของกาแล็กซีทางช้างเผือกที่เรามองเห็นจากโลก</t>
  </si>
  <si>
    <t>อุณหภูมิในอดีตร้อนกว่ามากเพราะ เอกภพกำลังขยายตัวอย่างต่อเนื่อง</t>
  </si>
  <si>
    <t>เหมือนกันเพราะทั้งสองเป็นคลื่นแม่เหล็กไฟฟ้าเดียวกันและอยุ่ในช่วงความถี่ไมโครเวฟ</t>
  </si>
  <si>
    <t>เห็นด้วย เพราะ เห็นด้วยตาเปล่าบนท้องฟ้ายามค่ำคืน</t>
  </si>
  <si>
    <t>ทางช้างเผือก คือ กาแล็กซีอาศัยอยุ่ กาแล็กซีทางช้างเผือก คือ ชื่อเรียกในโครงงานกาแล็กซีทั้งหมด</t>
  </si>
  <si>
    <t>อดีต: เอกภพร้อนจัดและมีพลังงานสูงมาก ปัจจุบัน: เอกภพเย็นลงมากเพราะขยายตัวและกระจายพลังงาน</t>
  </si>
  <si>
    <t>ไมโครเวฟพื้นหลังจากอวกาศคือคลื่นไมโครเวฟที่กระจายอยู่ทั่วจักรวาล เป็นร่องรอยของบิ๊กแบงในอดีต ส่วนไมโครเวฟในบ้านคือคลื่นที่สร้างขึ้นโดยมนุษย์เพื่ออุ่นอาหาร ถึงแม้ว่าจะอยู่ในประเภทเดียวกัน คือคลื่นไมโครเวฟ แต่มีแหล่งกำเนิด ความถี่ และหน้าที่แตกต่างกันอย่างชัดเจน</t>
  </si>
  <si>
    <t>ใช่เพราะ สามารถมองเห็นได้</t>
  </si>
  <si>
    <t xml:space="preserve"> ทางช้างเผือก คือชื่อที่เรามักใช้เรียกกาแล็กซีที่ระบบสุริยะของเราอยู่ในนั้น ซึ่งเป็นกาแล็กซีที่มีลักษณะเป็นดิสก์ขนาดใหญ่ มีดาวนับแสนล้านดวง รวมถึงดวงอาทิตย์และโลกของเราด้วย</t>
  </si>
  <si>
    <t>ต่างกัน เพราะ อุณหภูมิลดลง</t>
  </si>
  <si>
    <t xml:space="preserve">ต่าง เพราะ อุณหภูมิต่างกันโดยสิ้นเชิง </t>
  </si>
  <si>
    <t>เห็นด้วยเพราะ เราอยู่ในกาแล็กซีทางช้างเผือก</t>
  </si>
  <si>
    <t>มันคือสิ่งเดียวกัน แต่ใช้เรียกในบริบทที่ต่างกัน</t>
  </si>
  <si>
    <t>กาแล็กซีรุ่นแรก;อะตอมของไฮโดรเจนและฮีเลียม;พลังงาน;โปรตอนและนิวตรอน;นิวเคลียสของฮีเลียม</t>
  </si>
  <si>
    <t>ความแตกต่าง (Difference): อุณหภูมิของเอกภพในอดีตสูงกว่าในปัจจุบันมาก (The temperature of the universe in the past was much higher than it is today).</t>
  </si>
  <si>
    <t>แหล่งกำเนิด (Origin):  ไมโครเวฟพื้นหลัง (CMB): เป็นปรากฏการณ์ทางธรรมชาติ เป็นรังสีที่หลงเหลือมาจากเหตุการณ์บิกแบง (Big Bang) ในช่วงที่เอกภพถือกำเนิดและมีอุณหภูมิสูงมาก ถือเป็นหลักฐานสำคัญของทฤษฎีบิกแบง</t>
  </si>
  <si>
    <t>ดาวฤกษ์ที่เราสามารถมองเห็นได้ด้วยตาเปล่าจากโลกนั้น แม้จะดูเหมือนมีมากมาย แต่แท้จริงแล้วทั้งหมดเป็นส่วนหนึ่งของกาแล็กซีทางช้างเผือกของเราเองครับ เนื่องจาก:  ระยะทาง (Distance): ดาวฤกษ์ที่อยู่ไกลออกไปนอกกาแล็กซีทางช้างเผือก เช่น ในกาแล็กซีอื่น ๆ นั้นอยู่ห่างไกลจากโลกมากเสียจนแสงของมันจางหายไปจนไม่สามารถมองเห็นได้ด้วยตาเปล่า แสงต้องใช้เวลาเดินทางหลายล้านหรือพันล้านปีเพื่อมาถึงโลก และกาแล็กซีเหล่านั้นก็ประกอบด้วยดาวฤกษ์จำนวนมหาศาลซึ่งแสงของดาวฤกษ์แต่ละดวงจะรวมกันเป็นแสงจางๆ ของกาแล็กซีนั้นๆ</t>
  </si>
  <si>
    <t>สรุปคือ ทั้งสองคำนี้หมายถึงกาแล็กซีเดียวกัน เป็นเพียงการเรียกที่ต่างกันตามบริบท (สิ่งที่เราเห็นด้วยตาเปล่า vs. โครงสร้างทางดาราศาสตร์)</t>
  </si>
  <si>
    <t>อันนึงใช้ในดาราศาตร์อีกอันใช้ในชีวิตประจำวัน</t>
  </si>
  <si>
    <t>อะตอมของไฮโดรเจนและฮีเลียม;นิวเคลียสของฮีเลียม;โปรตอนและนิวตรอน;กาแล็กซีรุ่นแรก;พลังงาน</t>
  </si>
  <si>
    <t>เมื่อก่อนอุณหภูมิสูงกว่า</t>
  </si>
  <si>
    <t>พลังงานเเละความสามารถ</t>
  </si>
  <si>
    <t>เห็นด้วย เพราะดาวฤกษ์มีเเสงสว่างในตัวเอง</t>
  </si>
  <si>
    <t>เป็นสิ่่งเดียวกันต่างเเค่ชื่อ</t>
  </si>
  <si>
    <t>น.ส.วิลาสินี ใจทน</t>
  </si>
  <si>
    <t>เพราะเอกภพขยายตัวและเย็นตัวลงเรื่อยเรื่อยจากพลังงานที่กระจายตัวออกไ</t>
  </si>
  <si>
    <t>ไมโครเวฟพื้นหลังเป็นรังสีธรรมชาติเกิดจากจักรวาลส่วนไมโครเวฟชนิดประหยัดมันเกิดจากคลื่นที่สร้างขึ้นโดยมนุษย์ใช้ชีวิตประจำไมโครเวฟพื้นหลังเป็นรังสีธรรมชาติเกิดจากจักรวาลส่วนไมโครเวฟชนิดมันเกิดจากคลื่นที่สร้างขึ้นโดยมนุษย์ใช้ชีวิตประจำวันในครัวเรือน</t>
  </si>
  <si>
    <t>ถ้ามองเห็นบนทองฟ้าว่าทางช้างเผือก ก็อาจถือได้ว่าทางช้างเผือกเป็นส่วนหนึ่งของแกแลคซี่ทางช้างเผือก</t>
  </si>
  <si>
    <t>เพราะเอกภพขยายตัวและเย็นลงเรื่อย ๆ จากพลังงานที่กระจายตัวออกไป</t>
  </si>
  <si>
    <t>ไมโครเวฟพื้นหลังเป็นรังสีธรรมชาติจากจักรวาล ส่วนไมโครเวฟในชีวิตประจำวันเป็นคลื่นที่สร้างขึ้นโดยมนุษย์ใช้ประโยชน์ในครัวเรือน</t>
  </si>
  <si>
    <t>เห็นด้วย เพราะดาวที่มองเห็นด้วยตาเปล่าส่วนใหญ่เป็นดาวในกาแล็กซีทางช้างเผือกเท่านั้น ดาวจากกาแล็กซีอื่นมักสว่างไม่พอที่จะเห็นได้</t>
  </si>
  <si>
    <t>เพราะเป็นสิ่งเดียวกัน</t>
  </si>
  <si>
    <t>ในอดีต: เอกภพมีอุณหภูมิสูงกว่ามาก ในปัจจุบัน: เอกภพมีอุณหภูมิต่ำกว่ามาก (ประมาณ 2.73 เคลวิน)</t>
  </si>
  <si>
    <t>ต่างกัน: ที่มา: CMB มาจากยุคแรกเริ่มของเอกภพ (บิกแบง) ส่วนไมโครเวฟในครัวถูกสร้างโดยแมกนีตรอน</t>
  </si>
  <si>
    <t>ไม่ใช่ดาวฤกษ์ทั้งหมดที่เราเห็นด้วยตาเปล่าจะอยู่ในกาแล็กซีทางช้างเผือกเสมอไป</t>
  </si>
  <si>
    <t>กาแล็กซีทางช้างเผือก (Milky Way Galaxy) คือชื่ออย่างเป็นทางการของกาแล็กซีขนาดใหญ่แบบกังหันมีคานที่ระบบสุริยะของเราอาศัยอยู่ ทางช้างเผือก (The Milky Way) คือปรากฏการณ์ของแถบแสงขมุกขมัวที่เรามองเห็นบนท้องฟ้าในเวลากลางคืน ซึ่งเกิดจากดาวฤกษ์จำนวนมหาศาลที่รวมกันอยู่ในระนาบของกาแล็กซีของเราเองที่เรามองเห็นจากภายใน</t>
  </si>
  <si>
    <t>กาแล็กซีรุ่นแรก;พลังงาน;อะตอมของไฮโดรเจนและฮีเลียม;นิวเคลียสของฮีเลียม;โปรตอนและนิวตรอน</t>
  </si>
  <si>
    <t>อุณหภูมิของเอกภพในอดีตร้อนกว่าอุณหภูมิของเอกภพปัจจุบัน เพราะว่าในช่วงบิกแบงเอกภพมีขนาดเล็กและหนาแน่นสูง ทำให้พลังงานและอุณหภูมิสูงมาก</t>
  </si>
  <si>
    <t>ทั้งสองเป็นคลื่นไมโครเวฟเหมือนกัน แต่ไมโครเวฟพื้นหลังจากอวกาศเป็นคลื่นอ่อนๆ จากเอกภพยุคบิกแบง ส่วนไมโครเวฟที่นักเรียนรู้จักคือคลื่นแรงๆ ที่ใช้ทำให้อาหารร้อน"</t>
  </si>
  <si>
    <t>เห็นด้วย ดาวฤกษ์ทั้งหมดที่มนุษย์มองเห็นได้ด้วยตาเปล่าในตอนกลางคืน ล้วนอยู่ในกาแล็กซีทางช้างเผือก ซึ่งเป็นกาแล็กซีของเราเอง</t>
  </si>
  <si>
    <t>ทางช้างเผือก” เป็นสิ่งที่เราเห็นจากโลก “กาแล็กซีทางช้างเผือก” เป็นชื่อของกาแล็กซีที่เรามองอยู่จากด้านใน</t>
  </si>
  <si>
    <t>ต่างกัน เพราะปัจจุบันมมีอุณหภูมิต่ำสุด</t>
  </si>
  <si>
    <t>เหมือนกัน แค่ต่างจากอุณหภูมิ</t>
  </si>
  <si>
    <t>เห็นด้วย</t>
  </si>
  <si>
    <t>เกี่ยวกันเพราะสามารถมองเห็รด้วยตาเปล่าได้</t>
  </si>
  <si>
    <t>อะตอมของไฮโดรเจนและฮีเลียม;โปรตอนและนิวตรอน;พลังงาน;กาแล็กซีรุ่นแรก;นิวเคลียสของฮีเลียม</t>
  </si>
  <si>
    <t>ความแตกต่างของอุณหภูมิของเอกภพในอดีตกับปัจจุบัน</t>
  </si>
  <si>
    <t>ทั้งสองเป็นคลื่นไมโครเวฟเหมือนกัน แต่ 	•	CMB มาจากจักรวาลยุคแรก ใช้ในการวิจัย 	•	ไมโครเวฟในเตา สร้างโดยมนุษย์ ใช้ทำอาหาร</t>
  </si>
  <si>
    <t>เพราะดาวฤกษ์ที่เห็นด้วยตาเปล่าทั้งหมดอยู่ใน กาแล็กซีทางช้างเผือก กาแล็กซีอื่นอยู่ไกลเกินกว่าจะมองเห็นดาวเดี่ยวได้</t>
  </si>
  <si>
    <t>ทางช้างเผือก คือแถบแสงที่เราเห็นบนท้องฟ้า กาแล็กซีทางช้างเผือก คือกาแล็กซีที่โลกเราอ</t>
  </si>
  <si>
    <t>กาแล็กซีรุ่นแรก;โปรตอนและนิวตรอน;นิวเคลียสของฮีเลียม;พลังงาน;อะตอมของไฮโดรเจนและฮีเลียม</t>
  </si>
  <si>
    <t>อุณหภูมิของเอกภพในอดีตจะสูงมากแต่อุณหภูมิในเอกภพปัจจุบันจะลดลงมาก เพราะเอกภพมีการขยายตัว</t>
  </si>
  <si>
    <t>เหมือนกัน แต่มีความถี่หรือความยาวคลื่นต่างกัน</t>
  </si>
  <si>
    <t>เห็นด้วย เพราะกาแล็กซีทางช้างเผือกมีขนาดใหญ่มาก เมื่อเทียบกับตัวเราดังนั้นดาวฤกษ์ทั้งหมดที่เห็นบนท้องฟ้า จึงเป็นดาวฤกษ์ที่อยู่ในกาแล็กซี่ทางช้างเผือก เราไม่ สามารถมองเห็นดาวฤกษ์ในกาแล็กซี่อื่นด้วยตาเปล่าได้ เพราะดาวฤกษ์เรานั้นอยู่ไกลมากเห็นได้เฉพาะกาแล็กชี เพื่อนบ้านได้แก่ กาแล็กชีแอนดรูว์เมด้า กาแล็กชีแมแจล แลนเล็ก และกาแล็กชีแมแจลแลนใหญ่</t>
  </si>
  <si>
    <t>ทางช้างเผือกประกอบด้วยดาวฤกษ์ที่เป็นเพียงส่วนหนึ่ง ของกาแล็กซีทางช้างเผือกโดยมีลักษณะเป็นแนวฝ้าขาว พาดผ่านกลุ่มดาวต่างๆ</t>
  </si>
  <si>
    <t>มันเย็นลง</t>
  </si>
  <si>
    <t>อุณหภูมิต่างกัน</t>
  </si>
  <si>
    <t>เห็นด้วย เพราะว่า เราอยู่ในกาแล็กซีทางช้าวเผือก</t>
  </si>
  <si>
    <t>มันคือสิ่งเดียวกันแต่เรียกในบริบทต่างกัน</t>
  </si>
  <si>
    <t>กาแล็กซีรุ่นแรก;โปรตอนและนิวตรอน;นิวเคลียสของฮีเลียม;อะตอมของไฮโดรเจนและฮีเลียม;พลังงาน</t>
  </si>
  <si>
    <t>ไมโครเวฟพื้นหลังคือสภาพปัจจุบันของเอกภพที่มีคลื่นแม่เหล็กไฟฟ้าแพร่กระจายอยู่ทุกแห่งในเอกภพไมโครเวฟที่รู้จักคือคลื่นวิทยุที่มีความถี่สูงหลายระดับ</t>
  </si>
  <si>
    <t>เห็นด้วยเพราะกาแล็กซีทางช้างเผือกมีขนาดใหญ่กว่าเมื่อเทียบกับตัวเรา</t>
  </si>
  <si>
    <t>เพราะมันเหมือนกัน</t>
  </si>
  <si>
    <t>ในอดีตอุณหภูมิของเอกภพจะสูงมากกว่าในปัจจุบันเพราะเมื่อเอกภพขยายตัวความหนาแน่นของสสารจะลดลง</t>
  </si>
  <si>
    <t>ต่างกัน เพราะไมโครเวฟพื้นหลังจากอวกาศมีความถี่ต่ำกว่า</t>
  </si>
  <si>
    <t>เห็นด้วย เพราะเราอยู่กาแล็คซี่ทางช้างเผือก ส่วนดาวฤกษ์จากกาแล็คซี่อื่นมักจะมองไม่ค่อยเห็น</t>
  </si>
  <si>
    <t>กาแล็กซีทางช้างเผือกคือที่ที่เราอยู่ จึงมักจะเห็นทางช้างเผือกพาดผ่านเป็นแสงสีขาว</t>
  </si>
  <si>
    <t>โปรตอนและนิวตรอน;อะตอมของไฮโดรเจนและฮีเลียม;กาแล็กซีรุ่นแรก;พลังงาน;นิวเคลียสของฮีเลียม</t>
  </si>
  <si>
    <t>อุณหภูมิของเอกภพในช่วงอดีตจะมีอุณหภูมิที่สูงกว่าอุณหภูมิของเอกภพปัจจุบัน เพราะหลังจากการเกิดบิกแบงอุณหภูมิของเอกภพจะสูง และอุณหภูมิก็จะลดลงไปตามกาลเวลา</t>
  </si>
  <si>
    <t>ไมโครเวฟพื้นหลังจะเป็นสภาพพื้นฐานของเอกภพ ที่จะมีคลื่นแม่เหล็กไฟฟ้าหรือคลื่นวิทยุกระจายอยู่ทั่วเอกภพ ไมโครเวฟที่รู้จักจะเป็นเครื่องใช้ไฟฟ้าและเป็นคลื่นวิทยุ</t>
  </si>
  <si>
    <t>เห็นด้วย เพราะดาวฤกษ์ที่เรามองเห็น จะเป็นดาวฤกษ์ที่อยู่ในกาแล็กซีเดียวกันกับเรา จึงสามารถมองเห็นได้</t>
  </si>
  <si>
    <t>กาแล็กซีทางช้างเผือกเป็นกาแล็กซี ที่เป็นหน่วยใหญ่ ทางช้างเผือกเป็นส่วนย่อยจากกาแล็กซีทางช้างเผือก ทางช้างเผือกน่าจะเป็นส่วนๆนึงของกาแล็กซีทางช้างเผือก</t>
  </si>
  <si>
    <t>อุณหภูมิในอดีตจนถึงปัจจุบันลดลงเรื่อยๆ เพราะระยะเวลาที่ผ่านไปทำให้อุณหภูมิลดลง</t>
  </si>
  <si>
    <t>ต่างเพราะไมโครเวฟพื้นหลังจากอวกาศเป็นคลื่นวิทยุจับสัญญาณจากอวกาศ ไมโครเวฟเป็นคลื่นวิทยุ ใช้ได้กับอุปกรณ์อิเล็กทรอนิกส์ได้ระบบสุริยะ</t>
  </si>
  <si>
    <t>เห็นด้วย เพราะไม่สามารถมองเห็นดาวฤกษ์เดี่ยวๆภายในกาแล็กซีได้</t>
  </si>
  <si>
    <t>เป็นชื่อที่เรียกแทนได้ โดยที่ไม่ต้องมีกาแล็กซีก็เข้าใจ</t>
  </si>
  <si>
    <t>อุณหภูมิของเอกภพในอดีตร้อนกว่าในปัจจุบันมากเนื่องจากเอกภพกำลังขยายตัว เมื่อเอกภพขยายตัว พลังงานความร้อนที่บรรจุอยู่ในปริมาตรนั้นจะกระจาย ออกไป ทำให้ความหนาแน่นและอุณหภูมิลดลงเรื่อย ๆ เปรียบเสมือนก๊าซที่ขยายตัวในภาชนะปิดจะเย็นลง</t>
  </si>
  <si>
    <t>ทั้งสองเป็นคลื่นแม่เหล็กไฟฟ้าชนิดไมโครเวฟเหมือนกัน ซึ่งอยู่ในช่วงความถี่เดียวกันของสเปกตรัมแม่เหล็กไฟฟ้า</t>
  </si>
  <si>
    <t>ใช่ เห็นด้วย ดาวฤกษ์ส่วนใหญ่ที่เราเห็นด้วยตาเปล่าล้วนอยู่ในกาแล็กซีทางช้างเผือก เนื่องจากระยะทางที่มหาศาลของกาแล็กซีอื่นทำให้แสงจากดาวฤกษ์แต่ละดวงจางเกินกว่าที่เราจะมองเห็นเป็นจุดได้</t>
  </si>
  <si>
    <t>"ทางช้างเผือก" คือสิ่งที่เราเห็นบนท้องฟ้าที่เป็นภาพสะท้อนของ "กาแล็กซีทางช้างเผือก" ที่เราอาศัยอยู่นั่นเอง</t>
  </si>
  <si>
    <t>พลังงาน;กาแล็กซีรุ่นแรก;โปรตอนและนิวตรอน;นิวเคลียสของฮีเลียม;อะตอมของไฮโดรเจนและฮีเลียม</t>
  </si>
  <si>
    <t>อุณหภูมิของเอกภพในอดีตสูงกว่าอุณหภูมิของเอกภพในปัจจุบัน เนื่องจากเอกภพกำลังขยายตัว เมื่อเอกภพขยายตัว พลังงานและความหนาแน่นของพลังงานจะลดลง ทำให้อุณหภูมิของเอกภพลดลงตามเวลา  ในเอกภพมีอายุน้อยและขนาดเล็ก อุณหภูมิจะสูงมาก แต่เมื่อเอกภพขยายตัว อุณหภูมิก็ลดลงเรื่อยๆ จนถึงปัจจุบันที่มีอุณหภูมิประมาณ 2.73 เคลวิน ซึ่งเป็นอุณหภูมิของไมโครเวฟพื้นหลังที่กระจายอยู่ทั่วเอกภพ</t>
  </si>
  <si>
    <t xml:space="preserve">ไมโครเวฟพื้นหลังและไมโครเวฟที่เรารู้จักมีความแตกต่างกัน ไมโครเวฟพื้นหลังเป็นคลื่นแม่เหล็กไฟฟ้าที่เกิดขึ้นในช่วงแรกของเอกภพและกระจายอยู่ทั่วเอกภพ ในขณะที่ไมโครเวฟที่เรารู้จักเป็นคลื่นแม่เหล็กไฟฟ้าที่มนุษย์สร้างขึ้นเพื่อใช้ในงานต่างๆ เช่น การปรุงอาหาร การสื่อสาร และการแพทย์ </t>
  </si>
  <si>
    <t xml:space="preserve">เห็นด้วย  ดาวฤกษ์ที่เห็นบนท้องฟ้าด้วยตาเปล่าส่วนใหญ่เป็นดาวฤกษ์ที่อยู่ในกาแล็กซีทางช้างเผือก เนื่องจากดาวฤกษ์ที่อยู่นอกกาแล็กซีทางช้างเผือกจะอยู่ห่างออกไปมากและมีความสว่างน้อย ทำให้ไม่สามารถมองเห็นได้ด้วยตาเปล่า </t>
  </si>
  <si>
    <t>ทางช้างเผือกกับกาแล็กซีทางช้างเผือกเกี่ยวข้องกันอย่างใกล้ชิด โดยที่:  - ทางช้างเผือก คือ แถบแสงจางๆ ที่เห็นบนท้องฟ้าในเวลากลางคืน เกิดจากดาวฤกษ์จำนวนมากในกาแล็กซีทางช้างเผือกที่อยู่ใกล้เคียงกับระบบสุริยะของเรา - กาแล็กซีทางช้างเผือก คือ กาแล็กซีที่เราอาศัยอยู่ เป็นระบบดาวฤกษ์ ก๊าซ และฝุ่นขนาดใหญ่ที่มีโครงสร้างและสมาชิกมากมาย  ดังนั้น ทางช้างเผือกจึงเป็นภาพที่เราเห็นของกาแล็กซีทางช้างเผือกจากภายใน โดยที่เราเห็นดาวฤกษ์และวัตถุอื่นๆ ในกาแล็กซีเป็นแถบแสงบนท้องฟ้า</t>
  </si>
  <si>
    <t>41976@promma.ac.th</t>
  </si>
  <si>
    <t>ไกรวิชญ์ บุญเปรี่ยม</t>
  </si>
  <si>
    <t>นายไกรวิชญ์  บุญเปรี่ยท</t>
  </si>
  <si>
    <t>ไมโครเวฟพื้นหลังและไมโครเวฟที่เรารู้จักมีความแตกต่างกัน ไมโครเวฟพื้นหลังเป็นคลื่นแม่เหล็กไฟฟ้าที่เกิดขึ้นในช่วงแรกของเอกภพและกระจายอยู่ทั่วเอกภพ ในขณะที่ไมโครเวฟที่เรารู้จักเป็นคลื่นแม่เหล็กไฟฟ้าที่มนุษย์สร้างขึ้นเพื่อใช้ในงานต่างๆ เช่น การปรุงอาหาร การสื่อสาร และการแพทย์ เป็นต้น</t>
  </si>
  <si>
    <t>เห็นด้วย  ดาวฤกษ์ที่เห็นบนท้องฟ้าด้วยตาเปล่าส่วนใหญ่เป็นดาวฤกษ์ที่อยู่ในกาแล็กซีทางช้างเผือก เนื่องจากดาวฤกษ์ที่อยู่นอกกาแล็กซีทางช้างเผือกจะอยู่ห่างออกไปมากและมีความสว่างน้อย ทำให้ไม่สามารถมองเห็นได้ด้วยตาเปล่า  ดาวฤกษ์ที่เห็นบนท้องฟ้าจึงเป็นดาวฤกษ์ที่อยู่ในกาแล็กซีทางช้างเผือกเป็นส่วนใหญ่ แต่ก็มีข้อยกเว้น เช่น ดาราจักรแอนดรอเมดา (Andromeda Galaxy) ที่สามารถมองเห็นได้ด้วยตาเปล่า</t>
  </si>
  <si>
    <t>เห็นด้วย  ดาวฤกษ์ที่เห็นบนท้องฟ้าด้วยตาเปล่าส่วนใหญ่เป็นดาวฤกษ์ที่อยู่ในกาแล็กซีทางช้างเผือก เนื่องจากดาวฤกษ์ที่อยู่นอกกาแล็กซีทางช้างเผือกจะอยู่ห่างออกไปมากและมีความสว่างน้อย ทำให้ไม่สามารถมองเห็นได้ด้วยตาเปล่า</t>
  </si>
  <si>
    <t>อุณหภูมิของเอกภพในอดีตร้อนกว่ามาก เพราะมีขนาดเล็กและหนาแน่นสูง แต่เมื่อเอกภพขยายตัว อุณหภูมิก็ลดลงจนเหลือเพียง ~2.7 เคลวินในปัจจุบัน</t>
  </si>
  <si>
    <t>ไมโครเวฟพื้นหลังของจักรวาล เป็นคลื่นที่อ่อนและเย็นมาก มาจากอดีตของเอกภพ ส่วน ไมโครเวฟในเตา เป็นคลื่นที่แรงและร้อนมาก ใช้พลังงานทำให้อาหารสุก</t>
  </si>
  <si>
    <t>เห็นด้วย เพราะดาวฤกษ์ทั้งหมดที่มองเห็นได้ด้วยตาเปล่า ล้วนอยู่ในกาแล็กซีทางช้างเผือกของเรา ดาวในกาแล็กซีอื่นอยู่ไกลเกินกว่าจะมองเห็นทีละดวงได้</t>
  </si>
  <si>
    <t>ทางช้างเผือกที่เราเห็นบนท้องฟ้า คือภาพบางส่วนของ กาแล็กซีทางช้างเผือก เราอยู่ข้างในกาแล็กซีนี้ จึงมองเห็นเป็นแถบยาว ๆ ของดาวจำนวนมากรวมตัวกันบนฟ้า</t>
  </si>
  <si>
    <t>อุณหภูมิของเอกภพในอดีตสูงมาก เพราะเอกภพยังเล็กและอัดแน่น พลังงานรวมอยู่ในปริมาตรแคบ เมื่อเอกภพขยายตัว อุณหภูมิจึงลดลงอย่างต่อเนื่องจนถึงระดับต่ำในปัจจุบัน</t>
  </si>
  <si>
    <t>แตกต่างกัน ในแหล่งกำเนิด</t>
  </si>
  <si>
    <t>ใช่ เพราะ ไม่สามารถมองเห็นด้วยตาเปล่าได้</t>
  </si>
  <si>
    <t>ทางช้างเผือกเป็นส่วนหนึ่งของกาแล็กซี</t>
  </si>
  <si>
    <t>อุณหภูมิของเอกภพในอดีตสูงมากเพราะเอกภพยังเล็กและอัดแน่นพลังงานรวมอยู่ในปริมาตรแคบเมื่อเอกภพขยายตัวอุณหภูมิจึงลดลงอย่างต่อเนื่องระดับต่ำในปัจจุบัน</t>
  </si>
  <si>
    <t>เเตกต่างกันอย่างมากในเหล่งกำเนิด</t>
  </si>
  <si>
    <t>ใช่เพราะเราสามารถมองเห็นด้วยตาเปล่าได้</t>
  </si>
  <si>
    <t>ทางช้างเผือกเป็นส่วนหนึ่งของกาเเละซี่</t>
  </si>
  <si>
    <t>อุณหภูมิเอกภพในอดีต สูงกว่า ปัจจุบันมาก เพราะเอกภพ กำลังขยายตัว ทำให้ความร้อนกระจายตัวและอุณหภูมิลดลง</t>
  </si>
  <si>
    <t>ไมโครเวฟพื้นหลังจากอวกาศ: เป็นคลื่นรังสีอ่อนๆ ที่หลงเหลือจากการกำเนิดเอกภพ แสดงถึงอุณหภูมิที่เย็นจัดมาก ไมโครเวฟในครัว: เป็นคลื่นพลังงานสูง ใช้ทำให้อาหารร้อน</t>
  </si>
  <si>
    <t>เห็นด้วย เพราะดาวที่เห็นด้วยตาเปล่าทั้งหมดอยู่ในกาแล็กซีทางช้างเผือก เพราะอยู่ใกล้เรามาก ส่วนกาแล็กซีอื่นอยู่ไกล เห็นแค่เป็นฝ้าจางๆ</t>
  </si>
  <si>
    <t>ทางช้างเผือกคือแถบแสงบนฟ้าที่เห็นตอนกลางคืน เป็นส่วนหนึ่งของแขนกังหันในกาแล็กซีทางช้างเผือก ซึ่งเป็นกาแล็กซีที่โลกเรา</t>
  </si>
  <si>
    <t>น.ส.ภูษณิศา อิ่มสมบัติ</t>
  </si>
  <si>
    <t xml:space="preserve">อุณหภูมิของเอกภพในอดีตร้อนกว่าปัจจุบันมาก เพราะเอกภพเริ่มต้นจากการระเบิดบิกแบง ทำให้มีพลังงานหนาแน่นและร้อนจัด </t>
  </si>
  <si>
    <t>เหมือนกันตรงที่เป็นคลื่นแม่เหล็กไฟฟ้าประเภทไมโครเวฟ ต่างกันตรง ไมโครเวฟที่ใช้ในชีวิตประจำวันถูกสร้างขึ้นเพื่อให้ความร้อน</t>
  </si>
  <si>
    <t>เห็นด้วย เพราะดาวฤกษ์ที่มองเห็นด้วยตาเปล่าทั้งหมดอยู่ในกาแล็กซีทางช้างเผือก เนื่องจากกาแล็กซีอื่นอยู่ไกลเกินไป</t>
  </si>
  <si>
    <t>ทางช้างเผือกคือภาพที่เห็นจากโลก ส่วนกาแล็กซีทางช้างเผือกคือทั้งกาแล็กซีที่โลกอาศัยอยู่รวมถึงทางช้างเผือก</t>
  </si>
  <si>
    <t>อดีตเอกภพร้อนกว่ามาก เนื่องจากเอกภพกำลังขยายตัวและเย็นลงตามกาลเวลา</t>
  </si>
  <si>
    <t>พื้นหลังความถี่สูงกว่า</t>
  </si>
  <si>
    <t>จะนับเอาเฉพาะที่เรามองเห็นบนทองฟ้าว่าทางช้างเผือก ก็อาจถือได้ว่าทางช้างเผือกเป็นส่วนหนึ่งของแกแลคซี่ทางช้างเผือก</t>
  </si>
  <si>
    <t>แตกต่างกันเพราะในอดีต ตอนเกิดบิกแบงเอกภพมีอุณหภูมิที่สูงเพราะมาจากการบีบอัดสารสารแล้วระเบิดออกมา จนเมื่อเวลาผ่านไปเมื่อสารสารนั้นขยายตัวจนกลายเป็นเอกภพทุกวันนี้อุณหภูมิจะค่อยๆลดลงหรืออุณหภูมิกระจายตัวออกไปจนทำให้เย็นลง</t>
  </si>
  <si>
    <t>มีความคล้ายกัน เพราะ ไมโครเวฟพื้นหลังจากอวกาศและไมโครเวฟที่ใช้ในชีวิตประจำวันเป็นคลื่นชนิดเดียวกัน แต่มีแหล่งที่มาต่างกัน</t>
  </si>
  <si>
    <t xml:space="preserve">ไม่เห็นด้วย เพราะในบางครั้งดาวฤกษ์ที่เห็นอาจจะมาจากกาแล็กซีเพื่อนบ้านอย่าง แอนโดรเมด้า </t>
  </si>
  <si>
    <t>เกี่ยวข้องกันในฐานะที่ทางช้างเผือกคือชื่อเรียกของกาแล็กซีของเรา และ จึงเลยได้ชื่อว่า กาแล็กซีทางช้างเผือก</t>
  </si>
  <si>
    <t>อุณหภูมิของเอกภพจะมีอุณหภูมิสูงมากแต่เมื่อเอกภพขยายตัวจะมีอุณหภูมิที่ลดลง</t>
  </si>
  <si>
    <t>คลื่นไมโครเวฟที่รู้จัก คือคลื่นวิทยุมีความยาวคลื่นสั้น คลื่นไมโครเวฟพื้นหลังจะกระจายอยู่ทั่วเอกภพ</t>
  </si>
  <si>
    <t>ไม่เห็นด้วย เพราะดาวฤกษ์ ที่มองเห็นบนท้องฟ้าอาจจะไม่ใช่ดาวฤกษ์ที่อยู่ในกาแล็กซี่ทางช้างเผือกอย่างเดียว</t>
  </si>
  <si>
    <t>ทางช้างเผือกใช้เรียกแถบสว่างของดาวฤกษ์บนท้องฟ้า กาแล็กซี่ทางช้างเผือกเป็นชื่อเรียกดาราจักรโดยรวม</t>
  </si>
  <si>
    <t>เพราะเมื่อเอกภพยังเป็นวัยรุ่นใหม่ๆมีพลังงานและสสาร</t>
  </si>
  <si>
    <t>แหล่งกำเนิด อุณหภูมิ และความสม่ำเสมอ</t>
  </si>
  <si>
    <t>เห็นด้วย เพราะ กาแล็คซี่ทางช้างเผือกมีขนาดใหญ่มาก</t>
  </si>
  <si>
    <t>อดีตร้อน – ปัจจุบันเย็นลง เพราะ เอกภพขยายตัว</t>
  </si>
  <si>
    <t>เหมือนกันที่เป็นคลื่นแม่เหล็กไฟฟ้า แต่ ต่างกันที่แหล่งกำเนิดและการใช้งาน</t>
  </si>
  <si>
    <t>เห็นด้วย เพราะดาวที่เห็นล้วนอยู่ในกาแล็กซีทางช้างเผือก</t>
  </si>
  <si>
    <t>ทางช้างเผือกคือสิ่งที่เรามองเห็น ส่วน กาแล็กซีทางช้างเผือกคือโครงสร้างจริงในอวกาศ</t>
  </si>
  <si>
    <t>โปรตอนและนิวตรอน;พลังงาน;อะตอมของไฮโดรเจนและฮีเลียม;นิวเคลียสของฮีเลียม;กาแล็กซีรุ่นแรก</t>
  </si>
  <si>
    <t xml:space="preserve">เอกภพในยุคแรกเริ่มมีความร้อนสูงมาก และค่อยๆ เย็นลงเมื่อเอกภพขยายตัว </t>
  </si>
  <si>
    <t xml:space="preserve">ทางช้างเผือกจึงเป็นส่วนหนึ่งของกาแล็กซีทางช้างเผือก หรือก็คือ กาแล็กซีทางช้างเผือกเป็นบ้านของทางช้างเผือก  สรุป: ทางช้างเผือก: เป็นชื่อที่เราใช้เรียกแถบแสงสว่างที่มองเห็นได้บนท้องฟ้า ซึ่งเกิดจากดาวฤกษ์จำนวนมากภายในกาแล็กซี กาแล็กซีทางช้างเผือก: เป็นชื่อของดาราจักรทั้งดวงที่เป็นที่ตั้งของระบบสุริยะและดาวเคราะห์อื่นๆ ทั้งหมด ความสัมพันธ์: ทางช้างเผือกเป็นส่วนหนึ่งของกาแล็กซีทางช้างเผือก  คำอธิบายเพิ่มเติม: เมื่อเรามองขึ้นไปบนท้องฟ้าในเวลากลางคืน เราจะเห็นแถบแสงจางๆ พาดผ่านคล้ายกับทางน้ำนม ซึ่งก็คือทางช้างเผือก แถบแสงนี้เกิดจากดาวฤกษ์จำนวนมากที่รวมตัวกันอยู่ในกาแล็กซีทางช้างเผือก กาแล็กซีทางช้างเผือกเป็นดาราจักรขนาดใหญ่ที่มีรูปร่างคล้ายกับจานหมุน และมีระบบสุริยะของเราเป็นหนึ่งในระบบดาวจำนวนมหาศาลที่อยู่ภายในกาแล็กซี ดังนั้น ทางช้างเผือกที่เรามองเห็นจึงเป็นมุมมองจากภายในกาแล็กซีทางช้างเผือก </t>
  </si>
  <si>
    <t>อะตอมของไฮโดรเจนและฮีเลียม;นิวเคลียสของฮีเลียม;กาแล็กซีรุ่นแรก;โปรตอนและนิวตรอน;พลังงาน</t>
  </si>
  <si>
    <t>เอกภพในยุคแรกเริ่มมีความร้อนสูงมาก และค่อยๆ เย็นลงเมื่อเอกภพขยายตัว การเปลี่ยนแปลงนี้เป็นไปตามทฤษฎีบิ๊กแบง</t>
  </si>
  <si>
    <t xml:space="preserve">ไมโครเวฟ ที่เรารู้จักกันในสิ่งของรอบตัว  มันคือ "คลื่นวิทยุ"    ไมโครเวฟอวกาศคือ สภาพปัจจุบัน" ของเอกภพ  ที่มีคลื่นแม่เหล็กไฟฟ้า (คลื่นวิทยุ) แพร่กระจายอยู่ทุกแห่งหนในเอกภพ  คลื่นวิทยุเหล่านี้เป็นร่องรอยของ อนุภาค Photons ในอดีตครับ  คือเมื่อ Photons "ชุดแรกสุด" เกิดจาก Big bang  </t>
  </si>
  <si>
    <t>ไม่เห็นด้วย ความจริงแล้วดาวฤกษ์ที่เรามองเห็นได้ด้วยตาเปล่าบนท้องฟ้าส่วนใหญ่เป็นดาวฤกษ์ที่อยู่ในกาแล็กซีทางช้างเผือกก็จริง</t>
  </si>
  <si>
    <t>ทางช้างเผือกจึงเป็นส่วนหนึ่งของกาแล็กซีทางช้างเผือก หรือก็คือ กาแล็กซีทางช้างเผือกเป็นบ้านของทางช้างเผือก</t>
  </si>
  <si>
    <t>พลังงาน;กาแล็กซีรุ่นแรก;นิวเคลียสของฮีเลียม;อะตอมของไฮโดรเจนและฮีเลียม;โปรตอนและนิวตรอน</t>
  </si>
  <si>
    <t>อุณหภูมิในอดีตร้อนกว่าปัจจุบัน เพราะเอกภพขยายตัวและเย็นลง</t>
  </si>
  <si>
    <t>ไมโครเวฟพื้นหลังต่างจากไมโครเวฟทั่วไป เพราะเป็นคลื่นพลังงานต่ำจากกำเนิดเอกภพ ไม่ใช่คลื่นให้ความร้อนที่สร้างขึ้น</t>
  </si>
  <si>
    <t>เห็นด้วย เพราะดาวฤกษ์ทั้งหมดที่เรามองเห็นด้วยตาเปล่าบนท้องฟ้าล้วนอยู่ภายในกาแล็กซีทางช้างเผือก ซึ่งเป็นกาแล็กซีของเราเอง ดาวที่อยู่ในกาแล็กซีอื่นอยู่ไกลมากจนไม่สามารถมองเห็นเป็นจุดแสงด้วยตาเปล่าได้</t>
  </si>
  <si>
    <t>ทางช้างเผือกคือ ส่วนหนึ่งของกาแล็กซีทางช้างเผือก ที่เรามองเห็นจากโลก เป็นแถบสว่างพาดผ่านท้องฟ้า ซึ่งเกิดจากการที่เรามองผ่านแนวระนาบของกาแล็กซีที่มีดาวจำนวนมากรวมตัวกันแน่นหนา ดังนั้น ทางช้างเผือกคือภาพที่เราเห็นของกาแล็กซีทางช้างเผือกจากภายใน</t>
  </si>
  <si>
    <t>แตกต่างกัน ไมโครเวฟพื้นหลังมีทุกทิศทุกทางอย่างสมํ่าเสมอ แต่ไมโครเวฟเป็นส่วนหนึ่่งของคลื่นแม่เหล็กไฟฟ้า</t>
  </si>
  <si>
    <t>ไม่จำเป็นเนื่องจากเราสามารถมองเห็นกาแล็กซีอื่นได้ เช่น แมเจลแลนใหญ่ แมเจลแลนเล็ก แอนดรอเมดา</t>
  </si>
  <si>
    <t>ทางช้างเผือกเป็นส่วนหนึ่่งของกาแล็กซีทางช้างเผือก หรือกาแล็กซีทางช้างเผือกเป็นบ้านของทางช้างเผือก</t>
  </si>
  <si>
    <t>กาแล็กซีรุ่นแรก;พลังงาน;นิวเคลียสของฮีเลียม;อะตอมของไฮโดรเจนและฮีเลียม;โปรตอนและนิวตรอน</t>
  </si>
  <si>
    <t>เอกภพในยุคแรกเริ่มมีความร้อนสูงมาก และค่อยๆ เย็นลงเมื่อเอกภพขยายตัว</t>
  </si>
  <si>
    <t>เป็นคลื่นแม่เหล็กไฟฟ้ารูปแบบหนึง</t>
  </si>
  <si>
    <t>ไม่เห็นด้วย นักเรียนคนนั้นกล่าวผิด ความจริงแล้วดาวฤกษ์ที่เรามองเห็นได้ด้วยตาเปล่าบนท้องฟ้าส่วนใหญ่เป็นดาวฤกษ์ที่อยู่ในกาแล็กซีทางช้างเผือก</t>
  </si>
  <si>
    <t>ทางช้างเผือกจึงเป็นส่วนหนึ่งของกาแล็กซีทางช้างเผือก</t>
  </si>
  <si>
    <t>อุณหภูมิในอดีตสูงกว่ามาก เพราะเอกภพยังร้อนและหนาแน่นมากในช่วงแรก หลังจากนั้นเอกภพขยายตัวและเย็นลงเรื่อย ๆ</t>
  </si>
  <si>
    <t>เหมือนกันเป็นคลื่นแม่เหล็กไฟฟ้าชนิดไมโครเวฟ แต่ไมโครเวฟพื้นหลังมาจากการแผ่รังสีตกค้างของบิกแบง ไม่ใช่จากเตาไมโครเวฟหรือเครื่องใช้ไฟฟ้า</t>
  </si>
  <si>
    <t>เห็นด้วย เพราะดาวที่เราเห็นส่วนใหญ่เป็นดาวในกาแล็กซีทางช้างเผือก เนื่องจากดาวจากกาแล็กซีอื่นสว่างไม่พอที่จะมองเห็นด้วยตาเปล่า</t>
  </si>
  <si>
    <t>ทางช้างเผือกคือแถบแสงที่เราเห็นบนท้องฟ้า ซึ่งเป็นส่วนหนึ่งของกาแล็กซีทางช้างเผือกที่เราอยู่ภายใน</t>
  </si>
  <si>
    <t xml:space="preserve">อุณหภูมิเอกภพในอดีต สูงกว่า ปัจจุบันมาก เพราะเอกภพ เริ่มต้นจากบิกแบงที่ร้อนและหนาแน่น แต่เมื่อเอกภพขยายตัว อุณหภูมิจึงลดลงเรื่อย ๆ </t>
  </si>
  <si>
    <t>ต่าง ไมโครเวฟพื้นหลังจากอวกาศมีความเข้ม อ่อนมาก มองไม่เห็นด้วยตาเปล่า แต่ ไมโครเวฟที่เรารู้จักมีพลังงานเข้มสูงมากจนทำให้อาหารสุกได้</t>
  </si>
  <si>
    <t>เห็นด้วย เพราะดาวที่เรามองด้วยตาเปล่าก็อยู่ใสกาแล็กซีทางช้างเผือกหมด</t>
  </si>
  <si>
    <t>ทางช้างเผือกของภาพของกาแล็กซีทางช้างเผือกที่เรามองเห็นได้จากโลก</t>
  </si>
  <si>
    <t xml:space="preserve">เอกภพในอดีต โดยเฉพาะอย่างยิ่งในช่วงแรกหลังจากการระเบิดครั้งใหญ่ มีอุณหภูมิที่สูงมาก และค่อยๆ ลดลงเมื่อเอกภพขยายตัว </t>
  </si>
  <si>
    <t>เหมือนกันในแง่ที่เป็นคลื่นแม่เหล็กไฟฟ้าเหมือนกัน แต่ต่างกันในที่มาพลังงาน และการใช้งาน</t>
  </si>
  <si>
    <t>เห็นด้วย เพราะดาวฤกษ์ที่มองเห็นได้ด้วยตาเปล่าทั้งหมดอยู่ในกาแล็กซีทางช้างเผือกของเรา กาแล็กซีอื่นอยู่ไกลเกินกว่าจะเห็นดาวฤกษ์แต่ละดวงได้ด้วยตาเปล่า</t>
  </si>
  <si>
    <t>ในอดีตเอกภพจะมีอุณหภูมิสูงและเมื่อเวลาผ่านไปเอกภพเกิดการขยายตัวใหญ่ขึ้นส่งผลให้ในปัจจุบันเอกภพจึงมีอุณหภูมิลดลง</t>
  </si>
  <si>
    <t>เหมือนกัน คือเป็นคลื่นแม่เหล็กไฟฟ้าและอยู่ในช่วงความถี่ของคลื่นไมโครเวฟ</t>
  </si>
  <si>
    <t>เห็นด้วย เพราะ เราสามารถมองเห็นกาแล็กซีทางช้างเผือกได้บางส่วนด้วยตาเปล่า</t>
  </si>
  <si>
    <t>ทางช้างเผือกคือสิ่งที่มองเห็นบนท้องฟ้าและเป็นส่วยหนึ่งของกาแล็กซีทางช้างเผือก</t>
  </si>
  <si>
    <t>แตกต่าง ปัจจุบันเย็นลงเป็นเพราะเอกภพขยายตัวตลอดเวลา</t>
  </si>
  <si>
    <t>ไมโครเวฟพื้นหลังเป็นคลื่นแม่เหล็กไฟฟ้าที่มาจากเอกภพยุคแรกและเย็นมาก ส่วนไมโครเวฟในครัวคือคลื่นที่ใช้ทำให้อาหารร้อนและมีความเข้มข้นสูง</t>
  </si>
  <si>
    <t>เห็นด้วย เพราะ ตาเปล่าเราไม่ทีทางมองเห็นดาวฤกษ์จากกาแล็คซี่อื่น</t>
  </si>
  <si>
    <t>เหมือนกันแค่คนละชื่อ</t>
  </si>
  <si>
    <t>ค่อยๆลดลง</t>
  </si>
  <si>
    <t>ไมโครเวฟที่นักเรียนรู้จักคือคลื่นแม่เหล็กไฟฟ้า</t>
  </si>
  <si>
    <t>ไม่เห็นด้วย เพราะเราไม่สามารถมองได้ด้วยตาเปล่า</t>
  </si>
  <si>
    <t>ทางช้างเผือก สามารถมองเห็นได้จากโลก กาแล็กซี่อยู่ในระบบสุริยะ</t>
  </si>
  <si>
    <t>อุณหภูมิสูงขึ้น</t>
  </si>
  <si>
    <t>เห็นด้วย เพราะกาเเล็กซีทางช้างเผือกมีดาวฤกษ์</t>
  </si>
  <si>
    <t>ทางช้างเผือกเกิดจากดาวฤกษ์จำนวนมาก</t>
  </si>
  <si>
    <t>ในอดีตสูงกว่าปัจจุบันเนื่องจากมีความหนาแน่นสูง</t>
  </si>
  <si>
    <t>ต่างกันที่ไมโครเวฟพื้นหลังจากอวกาศเกิดจากการแผ่รังสีจากบิกแบงส่วนไมโครเวฟที่เรารู้จักคือไมโครเวฟอุ่นอาหาร</t>
  </si>
  <si>
    <t>เห็นด้วย เพราะส่วนมากดาวฤกษ์ที่สามารถมองเห็นได้ด้วยตาเปล่าส่วนใหญ่จะอยู่ในกาแล็กซีทางช้างเผือก</t>
  </si>
  <si>
    <t>เรามองเห็นทางช้างเผือกจากกาแล็กซีทางช้างเผือก</t>
  </si>
  <si>
    <t>เอกภพในปัจจุบันต่ำกว่าในอดีต เพราะอุณหภูมิของเอกภพจะค่อยๆต่ำลงไปเรื่อยๆ</t>
  </si>
  <si>
    <t>ไมโครเวฟพื้นหลังจากอวกาศ เป็นคลื่นแม่เหล็กไฟฟ้าที่หลงเหลือจากการกำเนิดของเอกภพ ซึ่งไม่เหมือนกับไมโคเวฟที่รู้จัก</t>
  </si>
  <si>
    <t>เห็นด้วย เพราะเราสามารถมองเห็นกาแล็กซีทางช้างเผือกได้ด้วยตาเปล่า</t>
  </si>
  <si>
    <t>นาย กิตติภัทท์ ม่วงงาม</t>
  </si>
  <si>
    <t>ในอดีตเอกภพมีอุณหภูมิสูงมาก เพราะเพิ่งเกิดจากบิกแบงและยังไม่ขยายตัวมากนัก แต่เมื่อเอกภพขยายตัว อุณหภูมิก็ค่อย ๆ ลดลง จนปัจจุบันเหลือเพียงประมาณ 2.7 เคลวิน เนื่องจากพลังงานกระจายออกไปในปริมาตรที่ใหญ่ขึ้น.</t>
  </si>
  <si>
    <t>ไมโครเวฟพื้นหลังจากอวกาศและไมโครเวฟที่นักเรียนรู้จักเหมือนกันตรงที่เป็นคลื่นแม่เหล็กไฟฟ้า แต่ต่างกันตรงที่ไมโครเวฟจากอวกาศมีพลังงานต่ำ เกิดจากบิกแบง ใช้ศึกษาจักรวาล ส่วนไมโครเวฟทั่วไปมีพลังงานสูง ใช้ในการให้ความร้อนหรือปรุงอาหาร.</t>
  </si>
  <si>
    <t>เห็นด้วย เพราะดาวฤกษ์ที่เห็นด้วยตาเปล่าทั้งหมดอยู่ในกาแล็กซีทางช้างเผือก เนื่องจากกาแล็กซีอื่นอยู่ไกลเกินกว่าจะมองเห็นดาวแต่ละดวงได้.</t>
  </si>
  <si>
    <t>ทางช้างเผือก คือสิ่งที่เรามองเห็นบนท้องฟ้าเป็นแถบสว่าง กาแล็กซีทางช้างเผือก คือกาแล็กซีที่โลกและระบบสุริยะของเราอยู่ในนั้น  ความเกี่ยวข้อง: ทางช้างเผือก เป็นเพียงส่วนหนึ่งของ กาแล็กซีทางช้างเผือก ที่เรามองเห็นจากโลก เพราะเราอยู่ด้านในของกาแล็กซีนี้แ</t>
  </si>
  <si>
    <t>อุณหภูมิของเอกภพในอดีตร้อนมากกว่าปัจจุบัน เพราะเอกภพมีขนาดเล็กและหนาแน่นสูง แต่เมื่อเอกภพขยายตัว อุณหภูมิจึงลดลงเรื่อย ๆ</t>
  </si>
  <si>
    <t>ไมโครเวฟพื้นหลังจากอวกาศต่างจากไมโครเวฟที่นักเรียนรู้จัก เพราะเป็นคลื่นแม่เหล็กไฟฟ้าพลังงานต่ำที่เกิดจากกำเนิดเอกภพ ส่วนไมโครเวฟในชีวิตประจำวันใช้สำหรับให้ความร้อนในการประกอบอาหาร</t>
  </si>
  <si>
    <t>เห็นด้วย เพราะดาวฤกษ์ที่เรามองเห็นด้วยตาเปล่าบนท้องฟ้าส่วนใหญ่เป็นดาวฤกษ์ที่อยู่ในกาแล็กซีทางช้างเผือก ซึ่งเป็นกาแล็กซีที่เราพักอาศัยอยู่</t>
  </si>
  <si>
    <t>ทางช้างเผือก คือชื่อเรียกกาแล็กซีทางช้างเผือกในภาษาไทย ซึ่งเป็นกาแล็กซีเกลียวที่มีดาวฤกษ์จำนวนมาก รวมถึงดวงอาทิตย์และระบบสุริยะของเราด้วย ดังนั้น ทางช้างเผือกกับกาแล็กซีทางช้างเผือกคือสิ่งเดียวกัน หมายถึงกาแล็กซีที่เราสังกัดอยู่</t>
  </si>
  <si>
    <t>เนื่องจากเอกภพมีการขยายตัวอย่างต่อเนื่อง ซึ่งทำให้อุณหภูมิของเอกภพลดลงตามไปด้วย</t>
  </si>
  <si>
    <t>เหมือนกัน: อยู่ในช่วงสเปกตรัมไมโครเวฟเหมือนกัน ต่างกันมาก: CMB = รังสีอ่อนเย็นจากจักรวาล ไม่มีพลังทำให้ร้อน เตาไมโครเวฟ = เครื่องสร้างคลื่นเข้มข้นเพื่ออุ่นอาหาร</t>
  </si>
  <si>
    <t>ไม่เห็นด้วย นักเรียนคนนั้นกล่าวผิด เพราะดาวฤกษ์ที่เห็นด้วยตาเปล่าไม่ได้มีแต่ในกาแล็กซีทางช้างเผือกเท่านั้น</t>
  </si>
  <si>
    <t xml:space="preserve"> "ทางช้างเผือก" คือสิ่งที่เรามองเห็นบนท้องฟ้า ส่วน "กาแล็กซีทางช้างเผือก" คือโครงสร้างขนาดใหญ่ที่เป็นบ้านของระบบสุริยะและดวงดาวอื่นๆ อีกมากมาย</t>
  </si>
  <si>
    <t>สูงกว่าปัจจุบันเพราะเอกภพเกิดการขยายตัว</t>
  </si>
  <si>
    <t>เป็นคลื่นรังสีอ่อนๆ</t>
  </si>
  <si>
    <t>ไม่เห็นด้วยเพราะว่าสามารถเห็นกาแล็กซีเพื่อนบ้านได้</t>
  </si>
  <si>
    <t>ทางช้างเผือกเป็นบริเวณนิวเคลียสของกาแล็กซีทางช้างเผือก</t>
  </si>
  <si>
    <t>เอกภพมีการขยายตัวอย่างต่อเนื่อง</t>
  </si>
  <si>
    <t>รังสีไมโครเวฟพื้นหลังเกิดจากบิกเเบง</t>
  </si>
  <si>
    <t>ไม่ใช่ เพราะดาวฤกษ์บางดวงมาจากกาเเล็กซี่อื่น</t>
  </si>
  <si>
    <t>เป็นส่วนหนึ่งของกาเเล็กซี่ทางช้างเพื่อน</t>
  </si>
  <si>
    <t>ไม่เห็นด้วย เพราะ ดาวฤกษ์บางดวงที่เรามองเห็นมาจากกาเเล็กซี่อื่น</t>
  </si>
  <si>
    <t>ทางช้างเผือกเป็นส่วนหนึ่งของกาเเลกซี่ทางช้างเผือก</t>
  </si>
  <si>
    <t>รังสีไมโครเวฟพื้นหลังเกิดจากบิงแบง</t>
  </si>
  <si>
    <t>ไม่เห็นด้วย เพราะ ดาวฤกษ์บางดวงทีเรามองเห็นจากกาแล็กซี่</t>
  </si>
  <si>
    <t>ไม่เห็นด้วย เพราะ ดาวฤกษ์บางดวงทีเรามองเห็นมาจากกาเเล็กซี่อื่น</t>
  </si>
  <si>
    <t>ต่างกัน ไมโครเวฟที่เรารู้จักมีความยาวคลื่นสั้นกว่าไมโคเวฟพื้นหลัง</t>
  </si>
  <si>
    <t>ทางช้างเผื่อกาเป็นส่วนหนึ่งของกาแล็กซีทางช้างเผือก</t>
  </si>
  <si>
    <t xml:space="preserve">เอกภพมีการขยายตัวอย่างต่อเนื่อง </t>
  </si>
  <si>
    <t xml:space="preserve">ไมโครเวฟที่่เรารู้จักคือ คลื่นวิทยุ เช่น มือถือ wifi  เตาไมโครเวฟ ไมโครเวฟพื้นหลังคือสภาพปัจจุบัน ของเอกภพ </t>
  </si>
  <si>
    <t>ไม่เห็นด้วย เพราะดาวฤกษ์ที่เห็นด้วยตาเปล่าไม่ได้มีแต่ในกาแล็กซีทางช้างเผือกเท่านั้น</t>
  </si>
  <si>
    <t>ทางช้างเผือก สิ่งที่เรามองเห็นบนท้องฟ้า ส่วนกาแล็กซีทางช้างเผือก คือโครงสร้างขนาดใหญ่ของระบบสุริยะ</t>
  </si>
  <si>
    <t>เพราะการขยายตัวของเอกภพ</t>
  </si>
  <si>
    <t>ต่างเพราะมีคลื่นพลังงานที่ต่างกัน</t>
  </si>
  <si>
    <t>เห้นด้วยเพราะไกลเกินตาเราตะมองเห้น</t>
  </si>
  <si>
    <t>ทางช้างเผือกคือสิ่งที่เห้นบนท้องฟ้า กาแล็กซีทางช้างเผือกคือส่วนใหญ่</t>
  </si>
  <si>
    <t>ต่างกันเพราะไมโครเวฟที่เรารู้จักมีความยาวคลื่นสั้นกว่าไมโครเวฟพื้นหลัง</t>
  </si>
  <si>
    <t>ทางช้างเผือกเป็นส่วนนึงของกาแล็กซี่ทางช้างเผือก</t>
  </si>
  <si>
    <t>เนื่องจากเอกภพมีการขยายตัวอย่างต่อเนื่อง ซึ่งทำให้อุณเพิ่มขึ้น</t>
  </si>
  <si>
    <t>ไม่เห็นด้วย นักเรียนคนนั้นกล่าวผิด เพราะดาวฤกษ์ที่เห็นด้วยตาเปล่า</t>
  </si>
  <si>
    <t xml:space="preserve">เนื่องจากเอกภพมีการขยายตัวอย่างต่อเนื่อง ซึ่งทำให้อุณหภูมิของเอกภพลดลงตามไปด้วย </t>
  </si>
  <si>
    <t>ต่างกันเพราะไมโครเวฟที่เรารู้จักมีความยาวคลื่นสั้นกว่า</t>
  </si>
  <si>
    <t xml:space="preserve">ไม่เห็นด้วย เพราะดาวฤกษ์ที่เห็นด้วยตาเปล่าไม่ได้มีแต่ในกาแล็กซีทางช้างเผือกเท่านั้น </t>
  </si>
  <si>
    <t>เพราะอุณหภูมิลดลงเรื่อยๆ</t>
  </si>
  <si>
    <t>เป็นคลื่น แต่ไม่ได้ใช้ประกอบอาหาร</t>
  </si>
  <si>
    <t>ไม่ เพราะแสงอาจยังไม่ถึง</t>
  </si>
  <si>
    <t>เป็นสิ่งเหมือนกัน</t>
  </si>
  <si>
    <t>ในอดีตร้อนกว่าเพราะ เกิดจากการขยายตัวของเอกภพ</t>
  </si>
  <si>
    <t>ไมโครเวฟพื้นหลังจากอวกาศและไมโครเวฟที่ใช้ในชีวิตประจำวันเป็นคลื่นแม่เหล็กไฟฟ้าเหมือนกัน แต่มีแหล่งกำเนิด วัตถุประสงค์ และพลังงานที่แตกต่างกันอย่างชัดเจน</t>
  </si>
  <si>
    <t xml:space="preserve">ไม่เห็นด้วย เพราะดาวฤกษ์ที่เห็นด้วยตาเปล่าไม่ได้มีแต่ในกาแล็กซีทางช้างเผือกเท่านั้น แต่ยังรวมถึงกาแล็กซีเพื่อนบ้านอย่างกาแล็กซีแอนดรอเมดาด้วย </t>
  </si>
  <si>
    <t xml:space="preserve">ทางช้างเผือก คือสิ่งที่เรามองเห็นบนท้องฟ้า ส่วน กาแล็กซีทางช้างเผือก คือโครงสร้างขนาดใหญ่ที่เป็นบ้านของระบบสุริยะและดวงดาวอื่นๆ อีกมากมาย </t>
  </si>
  <si>
    <t>อุณหภูมิของเอกภพแตกต่างกับในปัจจุบันอย่างมาก เนื่องจากเอกภพมีการขยายตัวอย่างต่อเนื่อง ซึ่งทำให้อุณหภูมิของเอกภพลดลงตามไปด้วย</t>
  </si>
  <si>
    <t>เหมือนกันเพราะเป็นรังสี</t>
  </si>
  <si>
    <t>ทางช้างเผือกเป็นดาวในกาแล็กซีทางช้างเผือกเพราะทางช้างเผือกไม่ใช่กาแล็กซี่</t>
  </si>
  <si>
    <t>ในอดีตะจะมีอุณหภูมิสูงกว่าปัจจุบัน</t>
  </si>
  <si>
    <t xml:space="preserve">ต่างกัน ไมโครเวฟพื้นหลังเกิดจากการระเบิดตัวของบิ้กแบง </t>
  </si>
  <si>
    <t>ทางช้างเผือก" คือสิ่งที่เรามองเห็นบนท้องฟ้า ส่วน "กาแล็กซีทางช้างเผือก" คือโครงสร้างขนาดใหญ่ที่เป็นบ้านของระบบสุริยะและดวงดาวอื่นๆ</t>
  </si>
  <si>
    <t>ในอดีตจะมีอุณหภูมิสูงกว่าปัจจุบัน</t>
  </si>
  <si>
    <t>ต่างกัน ไมโครเวฟพื้นหลังเกิดจากการระเบิดตัวของบิกแบง</t>
  </si>
  <si>
    <t xml:space="preserve">ทางช้างเผือก คือสิ่งที่เรามองเห็นบนท้องฟ้า ส่วน กาแล็กซีทางช้างเผือกคือโครงสร้างขนาดใหญ่ที่เป็นบ้านของระบบสุริยะและดวงดาวอื่นๆอีกมากมาย </t>
  </si>
  <si>
    <t>ไม่เห็นด้วย เพราะดาวฤกษ์บางดวงที่เรามองเห็นมาจากกาแล็กซีอื่น</t>
  </si>
  <si>
    <t>ทางช้างเผือกเป็นส่วนนึงของกาแล๋กซีทางช้างเผือก</t>
  </si>
  <si>
    <t>ต่างกัน ไมโครเวฟพื้นหลังเกิดจากการระเบิดตัวของบิกแบง เเละ ไมโคเวฟที่เรารู้จักคือคลื่นความร้อน</t>
  </si>
  <si>
    <t>เห็นด้วย เพราะ ในกาเเล็กซีทางช้างเผือกมีดาวฤกษ์อยู่</t>
  </si>
  <si>
    <t>ทางช้างเผือกเป็นกาเเล็กซีทางช้างเผือก เเละ ทางช้างเผือกสามารถมองเห็นได้ด้วยตาเปล่า</t>
  </si>
  <si>
    <t>โปรตอนและนิวตรอน;กาแล็กซีรุ่นแรก;พลังงาน;อะตอมของไฮโดรเจนและฮีเลียม;นิวเคลียสของฮีเลียม</t>
  </si>
  <si>
    <t>อุณหภูมิของเอกภพในอดีตนั้น ร้อนกว่า อุณหภูมิในปัจจุบันอย่างมาก</t>
  </si>
  <si>
    <t>ลักษณะคล้ายกัน คลื่นแม่เหล็กไฟฟ้า (Electromagnetic Waves) ในช่วงความถี่ไมโครเวฟ ซึ่งเป็นส่วนหนึ่งของสเปกตรัมคลื่นแม่เหล็กไฟฟ้าเหมือนกัน</t>
  </si>
  <si>
    <t xml:space="preserve">ไม่เห็นด้วย กาแล็กซีแอนดรอเมดา (Andromeda Galaxy) ซึ่งเป็นกาแล็กซีเพื่อนบ้านที่ใกล้ที่สุด และสามารถมองเห็นได้ด้วยตาเปล่าเป็นฝ้าจางๆ </t>
  </si>
  <si>
    <t>เนื่องจากเอกภพมีการขยายตัวต่อเนื่อง ซึ่งทำให้อุณหภูมิสูง</t>
  </si>
  <si>
    <t>ต่างกันเพราะความยาวคลื่นไมโครเวฟสัเนกว่า</t>
  </si>
  <si>
    <t>ไม่เห็นด้วย</t>
  </si>
  <si>
    <t>ทางช้างเผือกเป็นส่วนหนึ่งของกาเเช็คซี่ทางช้างเผือก</t>
  </si>
  <si>
    <t>อุณหภูมิของเอกภพในอดีตสูงกว่าอุณหภูมิของเอกภพในปัจจุบันมาก  เหตุผล: 	•	หลังจากบิกแบง เอกภพอยู่ในสภาพร้อนและหนาแน่นมาก ทำให้อุณหภูมิสูงมาก 	•	เมื่อเอกภพขยายตัว อุณหภูมิจะลดลงตามการขยายตัวและการกระจายของพลังงาน 	•	จนถึงปัจจุบัน อุณหภูมิเอกภพอยู่ที่ประมาณ 2.7 เคลวิน ซึ่งเย็นลงอย่างมากจากอดีต</t>
  </si>
  <si>
    <t>เหมือนกัน: 	•	ทั้งคู่เป็นคลื่นแม่เหล็กไฟฟ้าความถี่ในช่วงไมโครเวฟ 	•	มีความยาวคลื่นและความถี่ที่อยู่ในช่วงไมโครเวฟเหมือนกัน  ต่างกัน: 	•	แหล่งกำเนิด: 	•	ไมโครเวฟในชีวิตประจำวันมาจากเตาไมโครเวฟที่มนุษย์สร้างขึ้น 	•	ไมโครเวฟพื้นหลังมาจากรังสีที่หลงเหลือจากบิกแบง เป็นร่องรอยของเอกภพในยุคแรก 	•	อุณหภูมิและพลังงาน: 	•	ไมโครเวฟพื้นหลังมีอุณหภูมิต่ำมาก (ประมาณ 2.7 เคลวิน) และพลังงานต่ำ 	•	ไมโครเวฟจากเตาไมโครเวฟมีพลังงานสูงและความเข้มมาก 	•	หน้าที่และการใช้งาน: 	•	ไมโครเวฟในชีวิตประจำวันใช้สำหรับอุ่นอาหาร 	•	ไมโครเวฟพื้นหลังเป็นข้อมูลสำคัญทางดาราศาสตร์ที่ช่วยศึกษากำเนิดและวิวัฒนาการของเอกภพ</t>
  </si>
  <si>
    <t>เหตุผล: 	•	ดาวฤกษ์ที่เราเห็นด้วยตาเปล่าบนท้องฟ้าส่วนใหญ่เป็นดาวฤกษ์ที่อยู่ภายในกาแล็กซีทางช้างเผือก เพราะกาแล็กซีทางช้างเผือกคือกาแล็กซีที่ระบบสุริยะของเราอยู่ในนั้น 	•	ดาวฤกษ์จากกาแล็กซีอื่น ๆ ส่วนใหญ่ไกลเกินกว่าที่ตาเปล่าจะมองเห็นได้ 	•	กาแล็กซีอื่นจะเห็นเป็นจุดแสงจาง ๆ หรือแถบแสงกว้าง แต่ไม่สามารถแยกดาวฤกษ์แต่ละดวงด้วยตาเปล่าได้</t>
  </si>
  <si>
    <t>ทางช้างเผือก คือชื่อภาษาท้องถิ่น หรือชื่อที่ใช้เรียกกาแล็กซีของเรา ซึ่งในภาษาอังกฤษเรียกว่า Milky Way Galaxy</t>
  </si>
  <si>
    <t>ในอดีตร้อนและหนาแน่นกว่า เพราะการขยายตัวของเอกภพ</t>
  </si>
  <si>
    <t>มีอุณหภูมิสูงกว่า มาจากทั่วเอกภพ</t>
  </si>
  <si>
    <t>เห็นด้วยเพราะถ้าไม่อยู่ในกาแล็คซี่ทางช้างเผือกเราอาจจะไม่สามารถมองเห็นได้</t>
  </si>
  <si>
    <t>ทางช้างเผือกคือแถบส่องสว่างยามค่ำคืน ส่วนกาเเล็กซี่ทางช้างเผือกคือชื่อของกาแล็กซีที่เราอาศัยอยู่</t>
  </si>
  <si>
    <t>อุณหภูมิของเอกภพในอดีตสูงมากแต่ในปัจจุบันต่ำมาก เพราะเอกภพมีการขยายตัว</t>
  </si>
  <si>
    <t>เป็นคลื่นแม่เหล็กไฟฟ้าที่มีความยาวคลื่นอยู่ในช่วงไมโครเวฟเหมือนกันแต่มีความยาวคลื่นหรือควาทถี่ต่างกัน</t>
  </si>
  <si>
    <t>เห็นด้วย เพราะ ดาวทุกดวงที่มองด้วยตาเปล่าที่เห็นเป็นจุด ๆ นั้นคือดาวในแกแลคซี่ทางช้างเผือกเท่านั้น</t>
  </si>
  <si>
    <t>ในอดีตร้อนกว่าปัจจุบัน เพราะเอกภพขยายตัวและเย็นลงเรื่อย ๆ</t>
  </si>
  <si>
    <t>เหมือนกันตรงเป็นคลื่นแม่เหล็กไฟฟ้า แต่ไมโครเวฟพื้นหลังมาจากเอกภพยุคเริ่มต้น ส่วนไมโครเวฟทั่วไปใช้ในชีวิตประจำวัน</t>
  </si>
  <si>
    <t>เห็นด้วย เพราะดาวฤกษ์ที่เรามองเห็นด้วยตาเปล่าส่วนใหญ่อยู่ในกาแล็กซีทางช้างเผือก ซึ่งเป็นกาแล็กซีของระบบสุริยะที่โลกของเราอยู่ และดาวฤกษ์ที่อยู่ไกลออกไปนอกกาแล็กซีจะเล็กและจางเกินกว่าจะมองเห็นด้วยตาเปล่า</t>
  </si>
  <si>
    <t>ทางช้างเผือกคือภาพที่เห็นเป็นแถบสว่างบนท้องฟ้าในเวลากลางคืน ซึ่งเกิดจากการที่เรามองไปในแนวระนาบของกาแล็กซีทางช้างเผือก ส่วนกาแล็กซีทางช้างเผือกคือกลุ่มดาวฤกษ์ขนาดใหญ่ที่มีดวงดาวจำนวนมากรวมกัน รวมถึงระบบสุริยะของเราเองก็อยู่ในกาแล็กซีนี้</t>
  </si>
  <si>
    <t>อุณหภูมิของเอกภพในอดีตสูงมากแต่ในปัจจุบันอุณหภูมิของเอกภพลดลง</t>
  </si>
  <si>
    <t>ไมโครเวฟพื้นหลังจากอวกาศเกิดจากการระเบิดบิกแบง มีพลังงานต่ำ ใช้ศึกษาจักรวาล ไมโครเวฟที่ใช้ในชีวิตประจำวันสร้างโดยมนุษย์ มีพลังงานสูง ใช้อุ่นอาหาร เหมือนกันตรงที่เป็นคลื่นแม่เหล็กไฟฟ้าในช่วงไมโครเวฟ ต่างกันที่แหล่งกำเนิดและการใช้งาน</t>
  </si>
  <si>
    <t>เห็นด้วย เพราะดาวฤกษ์ที่เห็นด้วยตาเปล่าทั้งหมดอยู่ในกาแล็กซีทางช้างเผือก เนื่องจากดาวจากกาแล็กซีอื่นอยู่ไกลเกินกว่าจะมองเห็นเป็นจุดแสงได้ด้วยตาเปล่า</t>
  </si>
  <si>
    <t>“ทางช้างเผือก” คือสิ่งที่เรามองเห็นบนท้องฟ้า “กาแล็กซีทางช้างเผือก” คือชื่อทางวิทยาศาสตร์ของระบบจักรวาลที่เราอยู่ ทั้งสองคือสิ่งเดียวกัน แต่มองต่างมุม — หนึ่งคือ “ภาพ” อีกหนึ่งคือ “ความจริงทางดาราศาสตร์”</t>
  </si>
  <si>
    <t>ในอดีต เอกภพ ร้อนและหนาแน่นมาก ปัจจุบัน เอกภพ เย็นและขยายใหญ่ขึ้น สาเหตุหลักคือ: การขยายตัวของเอกภพ ทำให้อุณหภูมิลดลงตามกาลเวลร</t>
  </si>
  <si>
    <t>เหมือนตรงที่เป็นคลื่นเเม่เหล็กไฟฟ้าเเละมีความยาวคลื่นในช่วงเดียวกัน ต่างกันตรงที่ไมโครเวฟเป็นคลื่นพลังงานสูง</t>
  </si>
  <si>
    <t>ถูกเพราะกาเเล็กซีทางช้างเผือกมีดาวฤกษ์มากจึงทำให้เรามองเห็นเเสงสว่างได้</t>
  </si>
  <si>
    <t>ทางช้างเผือกคือสิ่งที่เรามองจากโลกในตอนกลางคืนกาเเล็กซีทางช้างเผือกคือชื่อของกาเเล็กซีที่เราอยู่อาศัย</t>
  </si>
  <si>
    <t>อดีต: เอกภพร้อนมากและหนาแน่น ปัจจุบัน: เอกภพเย็นลงเพราะขยายตัวและพลังงานกระจายออก</t>
  </si>
  <si>
    <t>ทั้งสองเป็นคลื่นชนิดเดียวกัน แต่ต่างกันที่แหล่งกำเนิดและพลังงานที่</t>
  </si>
  <si>
    <t>เห็นด้วย กาแล็กซีทางช้างเผือกเป็นกาแล็กซีที่เรามีตำแหน่งอยู่ในนั้น จึงเห็นดาวฤกษ์ภายในกาแล็กซีนี้ได้โดยตรง 	•	ดาวฤกษ์ในกาแล็กซีอื่น ๆ ที่อยู่ไกลมาก ๆ มักมีแสงสว่างไม่เพียงพอให้ตาเปล่ามองเห็น หรืออาจปรากฏเป็นจุดแสงเล็ก ๆ ไม่แยกออกเป็นดาวเดี่ยว ๆ</t>
  </si>
  <si>
    <t>ทางช้างเผือก = แถบแสงบนท้องฟ้าที่เรามองเห็นด้วยตาเปล่า กาแล็กซีทางช้างเผือก = ระบบกาแล็กซีทั้งหมดที่รวมดาวทุกดวงที่เราอยู่ในนั้น เกี่ยวข้องกันตรงที่ ทางช้างเผือกคือภาพที่เราเห็นของกาแล็กซีทางช้างเผือกเมื่อมองจากโลก</t>
  </si>
  <si>
    <t>เอกภาพในอดีตร้อนกว่าเอกภาพปัจจุบัน เพราะอุณหภูมิลดลง</t>
  </si>
  <si>
    <t>ไมโครเวฟที่เรารู้จักมนุษย์สร้างขึ้น</t>
  </si>
  <si>
    <t>โครงสร้าง</t>
  </si>
  <si>
    <t>อุณหภูมิลดลง เพราะเอกภพมีการขยายขึ้น</t>
  </si>
  <si>
    <t>เพราะมันแพร่กระจายอยู่ทั่วในเอกภพ</t>
  </si>
  <si>
    <t>ไม่เห็นด้วยเพราะดาวฤกษ์ที่เรามองเห็นไม่ได้อยู่แค่ในทางช้างเผือก</t>
  </si>
  <si>
    <t>น.ส.กัญญาวัชร รื่นอารมย์</t>
  </si>
  <si>
    <t>อุณหภูมิของเอกภพในอดีตสูงมากแต่ในปัจจุบันต่ำมาก เพราะเอกภพมี การขยายตัว</t>
  </si>
  <si>
    <t>อุณหภูมิของเอกภพในอดีตร้อนกว่าปัจจุบันมาก เพราะเอกภพมีขนาดเล็กและหนาแน่นกว่า แต่เมื่อเอกภพขยายตัว อุณหภูมิก็ค่อย ๆ ลดลงตามเวลา</t>
  </si>
  <si>
    <t>ไมโครเวฟพื้นหลังจากอวกาศกับไมโครเวฟที่ใช้ในชีวิตประจำวันเป็นคลื่นชนิดเดียวกัน (คลื่นแม่เหล็กไฟฟ้า) แต่แตกต่างกันตรงที่แหล่งกำเนิด พลังงาน และการใช้งาน — ไมโครเวฟจากอวกาศมีพลังงานต่ำ ใช้ศึกษาจักรวาล ส่วนไมโครเวฟในเตาอบใช้ทำให้อาหารร้อน</t>
  </si>
  <si>
    <t>ไม่เห็นด้วย นักเรียนคนนั้นกล่าวผิด จากบทความทางวิทยาศาสตร์ กล่าวว่า ดาวฤกษ์ที่เราเห็นบนท้องฟ้าด้วยตาเปล่าส่วนใหญ่เป็นดาวฤกษ์ในกาแล็กซีทางช้างเผือกจริง แต่ก็มีบางส่วนที่เป็นดาวฤกษ์ในกาแล็กซีอื่นที่อยู่ใกล้เคียง</t>
  </si>
  <si>
    <t>ทางช้างเผือก เป็นชื่อเรียกของกาแล็กซีที่เราอาศัยอยู่ ซึ่งก็คือ กาแล็กซีทางช้างเผือกดังนั้น ทางช้างเผือกและกาแล็กซีทางช้างเผือกจึงเป็นสิ่งเดียวกัน</t>
  </si>
  <si>
    <t>: 	•	อดีต: อุณหภูมิสูงมาก 	•	ปัจจุบัน: อุณหภูมิต่ำมาก 	•	เพราะ เอกภพมีการขยายตัว ทำให้พลังงานและความร้อนกระจายออกและลดลงเรื่อย ๆ</t>
  </si>
  <si>
    <t>ไมโครเวฟพื้นหลังจากอวกาศและไมโครเวฟที่ใช้ในบ้านเป็นคลื่นชนิดเดียวกัน แต่ต่างกันที่ แหล่งกำเนิด ความถี่ พลังงาน และการใช้งาน</t>
  </si>
  <si>
    <t>เห็นด้วย เพราะมีระยะทางใกล้ระบบสุริยะ</t>
  </si>
  <si>
    <t>ทางช้างเผือกเป็นส่วนหนึ่งของ Galaxy ทางช้างเผือก</t>
  </si>
  <si>
    <t>อุณหภูมิของเอกภพในอดีตจะสูงมากแต่อุณหภูมิเอกภพในปัจจุบันจะลดลงมากเพราะเอกภพมีการขยายตัว</t>
  </si>
  <si>
    <t>เหมือนกันแต่มีความถี่และความยาวคลื่นต่างกัน</t>
  </si>
  <si>
    <t>เห็นด้วย เพราะกาแล็กซีทางช้างเผือกใหญ่มากดังนั้นดาวฤกษ์ที่เห็นจึงเป็นดาวฤกษ์ของกาแล็กซี่ทางช้างเผือก</t>
  </si>
  <si>
    <t>ทางช้างเผือกจะมีดาวฤกษ์ที่เป็นส่วนหนึ่งของกาแล็กซีทางช้างเผือก</t>
  </si>
  <si>
    <t>ในอดีตอุณหภูมิของเอกภพมีอุณหภูมิที่สูงแต่เมื่อเวลาผ่านไปอุณหภูมิพื้นหลังของเอกภพก็มีอุณหภูมิที่ต่ำลงตามกาลเวลา</t>
  </si>
  <si>
    <t>ความถี่และความคลืนของไมโครเวฟพื้นหลังมีความถี่และความยาวคลื่นที่มากกว่า</t>
  </si>
  <si>
    <t>ไม่เห็นด้วยเพราะเรามองจากโลกเป็นแค่มุมมองมุมมองหนึ่งแต่เราไม่สามารถเห็นทั้งกาแล็กซีว่ามีอะไรอยุ่บ้างจากโลกได้</t>
  </si>
  <si>
    <t>ทางช้างเผือกเป็นชื่อของกาแล็กซีซึ่งเอามาตั้งตามลักษณะของกาแล็กซี</t>
  </si>
  <si>
    <t>อุณหภูมิของเอกภพในอดีตร้อนกว่าปัจจุบันมาก เพราะเอกภพมีขนาดเล็กและพลังงานหนาแน่นสูง หลังจากนั้นเอกภพขยายตัว อุณหภูมิจึงค่อย ๆ ลดลง</t>
  </si>
  <si>
    <t>ไมโครเวฟพื้นหลังจากอวกาศเป็นคลื่นไมโครเวฟธรรมชาติที่เกิดจากการระเบิดบิกแบงและกระจายอยู่ทั่วเอกภพ ส่วนไมโครเวฟที่นักเรียนรู้จักในชีวิตประจำวัน เป็นคลื่นที่มนุษย์สร้างขึ้นเพื่อใช้ในการให้ความร้อน</t>
  </si>
  <si>
    <t>เห็นด้วย เพราะดาวฤกษ์ที่เห็นด้วยตาเปล่าทั้งหมดอยู่ในกาแล็กซีทางช้างเผือก ซึ่งเป็นกาแล็กซีบ้านของเราเอง ดาวจากกาแล็กซีอื่นอยู่ไกลเกินกว่าจะมองเห็นได้เป็นจุดๆ ด้วยตาเปล่า</t>
  </si>
  <si>
    <t>"ทางช้างเผือก" คือภาพที่เราเห็นของกาแล็กซีทางช้างเผือกจากโลก เราอาศัยอยู่ในกาแล็กซีทางช้างเผือก และสิ่งที่เรียกว่า "ทางช้างเผือก" ก็คือภาพของกาแล็กซีนี้ที่ปรากฏบนท้องฟ้า</t>
  </si>
  <si>
    <t>อุณหภูมิเอกภพลดลงเรื่อยๆเพราะเอกภพขยายตัวและพลังงานกระจายตัว</t>
  </si>
  <si>
    <t>เป็นคลื่นแม่เหล็กไฟฟ้าความถี่ไมโครเวฟ</t>
  </si>
  <si>
    <t>เห็นด้วย เพราะดาวฤกษ์ทั้งหมดที่เราเห็นด้วยตาเปล่าบนท้องฟ้าในเวลากลางคืนแทบทั้งหมดเป็นดาวฤกษ์ภายในกาแล็กซี่ทางช้างเผือก</t>
  </si>
  <si>
    <t>หมายถึงสิ่งเดียวกันแต่คนบริบท ทางช้างเผือกคือใช้เรียก galaxy ที่เราอาศัยอยู่galaxy ทางช้างเผือกคือคำใช้ในวิชาดาราศาสตร์เพื่ออ้างถึงกาแล็กซี่เดียวกัน</t>
  </si>
  <si>
    <t>เนื่องจากเอกภพกำลังขยายตัวและเย็นลง</t>
  </si>
  <si>
    <t>เหมือนกันตรงที่เป็นคลื่นไมโครเวฟ ต่างกันตรงที่ CMB เกิดจากธรรมชาติในจักรวาล ส่วนไมโครเวฟที่เรารู้จักใช้ในชีวิตประจำวันเกิดจากการสร้างของมนุษย์เพื่อใช้งานเฉพาะด้าน</t>
  </si>
  <si>
    <t>ไม่เห็นด้วย เพราะบางอย่างในทางช้างเผือกเราก็ไม่เห็น</t>
  </si>
  <si>
    <t>ชื่อเรียกแถบแสงจาง ๆ ที่เรามองเห็นบนท้องฟ้าในเวลากลางคืน ซึ่งเกิดจากดาวฤกษ์และกลุ่มแก๊สจำนวนมหาศาลภายในกาแล็กซีของเรา ส่วน กาแล็กซีทางช้างเผือก (Milky Way Galaxy) คือชื่อของกาแล็กซีที่เราอาศัยอยู่นั่นเอง</t>
  </si>
  <si>
    <t>อุณหภูมิของเอกภพในอดีตมีอุณหภูมิที่สูงกว่าในปัจจุบันอย่างมาก เพราะ เอกภพมีการขยายตัวอย่างต่อเนื่อง</t>
  </si>
  <si>
    <t>ต่างกันทั้งแหล่งกำเนิดต่างกันทั้งแหล่งกำเนิดและอุณหภูมิ</t>
  </si>
  <si>
    <t>ไม่เห็นด้วยทั้งหมด เพราะยังมี Galaxy ที่มองเห็นได้ด้วยตาเปล่านอกเหนือจากทางช้างเผือก เช่นแอนดรอเมดา</t>
  </si>
  <si>
    <t xml:space="preserve">ทางช้างเผือกเป็นส่วนหนึ่งของกาแล็กซีทางช้างเผือก  </t>
  </si>
  <si>
    <t xml:space="preserve">เนื่องจากเอกภพในอดีตอยู่ในสภาพที่หนาแน่นและร้อนกว่ามาก </t>
  </si>
  <si>
    <t>ต่างกัน เพราะคลื่นแต่ละอันไม่เหมือน แล้วความถี่ไม่เท่ากัน</t>
  </si>
  <si>
    <t xml:space="preserve">ไม่เห็นด้วย เพราะดาวฤกษ์ที่เห็นด้วยตาเปล่าไม่ได้มีแค่ในกาแล็กซีทางช้างเผือกเท่านั้น แต่ยังมีดาวฤกษ์ในกาแล็กซีอื่นที่สามารถมองเห็นได้ด้วยตาเปล่าเช่นกัน เช่น กาแล็กซีแอนดรอเมดา </t>
  </si>
  <si>
    <t xml:space="preserve">ความหมายเดียวกัน คือหมายถึงกาแล็กซีที่เราอยู่ </t>
  </si>
  <si>
    <t>แตกต่างเพราะอุณหภูมิในเอกภพลดลง โดยระบบในอดีตมีอุณหภูมิมากแต่ปัจจุบันมีอุณหภูมิลดลง 2.73 เคลวิน</t>
  </si>
  <si>
    <t>ต่างเพราะคลื่นไมโครเวฟพื้นหลังเป็นคลื่นแม่เหล็กไฟฟ้าที่เหลืออยู่จากการขยายตัวของเอกภพ</t>
  </si>
  <si>
    <t>เห็นด้วยเพราะมีระยะทางใกล้ระบบสุริยะ</t>
  </si>
  <si>
    <t>เนื่องจากเอกภพในอดีตมีการขยายตัวอย่างต่อเนื่องและมีการปลดปล่อยพลังงานออกมา ซึ่งทำให้อุณหภูมิลดลงเรื่อยๆ</t>
  </si>
  <si>
    <t>CMB เป็น รังสีโบราณจากเอกภพยุคแรก, พลังงานต่ำมาก และบอกเล่าเรื่องราวของจักรวาล ไมโครเวฟที่เรารู้จักนั้น ผลิตโดยมนุษย์ เพื่อการใช้งานที่เฉพาะเจาะจง</t>
  </si>
  <si>
    <t>ไม่เห็นด้วย นักเรียนคนนั้นกล่าวผิด ดาวฤกษ์ที่เห็นด้วยตาเปล่าทั้งหมดไม่ได้อยู่ในกาแล็กซีทางช้างเผือกทั้งหมด</t>
  </si>
  <si>
    <t>ต่าง รังสีไมโครเวฟพื้นหลังเกิดจากบิกแบง</t>
  </si>
  <si>
    <t>ไม่เห็นด้วย เพราะ ดาวฤกษ์บางดวงที่เรามองเห็นมาจากกาแล็กซี่อื่น</t>
  </si>
  <si>
    <t>เย็นขึ้น เพราะเอกภพขยายตัว</t>
  </si>
  <si>
    <t>แหล่งกำเนิด</t>
  </si>
  <si>
    <t>ใช่ เพราะ ถ้าอยุ่นอกจากนี้อาจจะมองไม่เห็น</t>
  </si>
  <si>
    <t>คล้ายกัน</t>
  </si>
  <si>
    <t>อุณหภูมิของเอกภพในอดีตสูงกว่าปัจจุบันเพราะเอกภพขยายตัว</t>
  </si>
  <si>
    <t>เป็นแม่เหล็กไฟฟ้าเหมือนกัน</t>
  </si>
  <si>
    <t>เห็นด้วยเพราะดาวฤกษ์ที่อยู่นอกกาแล็กซีทางช้างเผือกไม่สามารถมองเห็นได้ด้วยตาเปล่า</t>
  </si>
  <si>
    <t>ทั้งสองอย่างคืออย่างเดียวกัน ทางช้างเผือกคือสิ่งที่เรามองเห็นบนท้องฟ้าและกาแล็กซีทางช้างเผือกคือสิ่งที่เราอยู่</t>
  </si>
  <si>
    <t>พลังงาน;นิวเคลียสของฮีเลียม;กาแล็กซีรุ่นแรก;อะตอมของไฮโดรเจนและฮีเลียม;โปรตอนและนิวตรอน</t>
  </si>
  <si>
    <t>ความแตกต่างของอุณหภูมิเอกภพ</t>
  </si>
  <si>
    <t>ขนาดและระยะทาง</t>
  </si>
  <si>
    <t>มองเห็นจากโลกได้</t>
  </si>
  <si>
    <t>สถาพร นิลถานนท์</t>
  </si>
  <si>
    <t>แตกต่างเพราะอุณหภูมิในเอกภพลดลงโดยเอกภพในอดีตมีอุณหภูมิมาก</t>
  </si>
  <si>
    <t>ต่าง เพราะคลื่นไมโครเวฟพีนหลังเป็นคลื่นแม่เหล็กไฟฟ้าทีเหลืออยู่จากการขยายตัวของเอกภพ</t>
  </si>
  <si>
    <t>ทางช้างเผือกเป็นส่วนหนึ่งของกาแล็คซีทางช้างเผือก</t>
  </si>
  <si>
    <t>อุณหภูมิของเอกภพในอดีตสูงกว่าอุณหภูมิของเอกภพในปัจจุบันอย่างมาก</t>
  </si>
  <si>
    <t>ความเหมือน:  ทั้งไมโครเวฟพื้นหลังและไมโครเวฟในชีวิตประจำวัน (เช่น เตาไมโครเวฟ) ต่างก็เป็นรังสีแม่เหล็กไฟฟ้าชนิดหนึ่งที่อยู่ในช่วงคลื่นไมโครเวฟของสเปกตรัมแม่เหล็กไฟฟ้า</t>
  </si>
  <si>
    <t>เห้นด้วย กาแล็กซีทางช้างเผือกมีขนาดใหญ่มากเมื่อเทียบกับตัวเรา ดังนั้น ดาวฤกษ์ทั้งหมดที่เห็นบนท้องฟ้าจึงเป็นดาวฤกษ์ที่อยู่ใน</t>
  </si>
  <si>
    <t>ทางช้างเผือกเป็นชื่อแกแลคซี่ เรียกโดยไม่ต้องมีคำว่าแกแลคซี่ ก็สามารถเข้าใจได้ว่าหมายถึงแกแลคซี่อันนี้ เหมือน ไอโฟน กับ โทรศัพท์ไอโฟน แต่ถ้าจะนับเอาเฉพาะที่เรามองเห็นบนทองฟ้าว่าทางช้างเผือก ก็อาจถือได้ว่า ทางช้างเผือกเป็นส่วนหนึ่งของแกแลคซี่ทางช้างเผือก</t>
  </si>
  <si>
    <t>ขยายตัวและเย็นลงตามกาลเวลา</t>
  </si>
  <si>
    <t>มีความแตกต่างกันในด้านแหล่งกำเนิด หน้าที่ และพลังงาน</t>
  </si>
  <si>
    <t>"ทางช้างเผือก" เป็นชื่อเล่นที่ใช้เรียกกาแล็กซี "ทางช้างเผือก"</t>
  </si>
  <si>
    <t>อุณหภูมิของเอกภพในอดีตสูงกว่าอุณหภูมิของเอกภพในปัจจุบันอย่างมาก เนื่องจากเอกภพมีการขยายตัวและเย็นลงตามกาลเวลา</t>
  </si>
  <si>
    <t>ทั้งคู่เป็น คลื่นแม่เหล็กไฟฟ้าชนิดไมโครเวฟ มีคุณสมบัติพื้นฐานเหมือนกัน เช่น มีความถี่และความยาวคลื่นในช่วงไมโครเวฟ</t>
  </si>
  <si>
    <t>เห็นด้วยเพราะทุกดวงดาวที่เราเห็นเป็นจุดแสงแหลม ๆ บนฟ้า ล้วนอยู่ในกาแล็กซีทางช้างเผือก</t>
  </si>
  <si>
    <t xml:space="preserve">	•	ทางช้างเผือก = ภาพที่เราเห็นของกาแล็กซีของเรา จากมุมมองบนโลก 	•	กาแล็กซีทางช้างเผือก = ตัวกาแล็กซีจริง ๆ ที่มีดาวฤกษ์จำนวนมหาศาล</t>
  </si>
  <si>
    <t xml:space="preserve">	•	ในอดีต: เอกภพมีอุณหภูมิ สูงมา	•ในปัจจุบัน: เอกภพมีอุณหภูมิ ต่ำมาก (เฉลี่ยประมาณ 2.73 เคลวิน)เหตุผล 	•	หลังจาก บิกแบง (Big Bang) เอกภพเริ่ม ขยายตัว 	•	เมื่อเอกภพขยาย → พลังงานถูกกระจายออก → อุณหภูมิ ลดลง 	•	เหมือนบอลลูนที่พองออก อากาศภายในก็เย็นลง</t>
  </si>
  <si>
    <t>เหมือนกันบางส่วน แต่มีความแตกต่างที่สำคัญ</t>
  </si>
  <si>
    <t>ดาวฤกษ์ทั้งหมดที่เห็นบนท้องฟ้าด้วยตาเปล่า เป็นดาวฤกษ์ที่อยู่ในกาแล็กซีทางช้างเผือก 	1.	กาแล็กซีทางช้างเผือก เป็นกาแล็กซีของเรา → ระบบสุริยะอยู่ภายใน 	2.	ดาวฤกษ์ที่เราเห็นด้วยตาเปล่า เป็นดาวที่ อยู่ใกล้โลกมากพอ ที่แสงจากมันเดินทางมาถึงเราได้ชัดเจน 	3.	ดาวฤกษ์เหล่านี้ส่วนใหญ่ อยู่ห่างจากโลกไม่เกินไม่กี่พันปีแสง 	4.	แต่กาแล็กซีอื่น ๆ อยู่ไกลออกไปมากเป็น ล้านถึงพันล้านปีแสง → ดาวในนั้นสลัวเกินกว่าจะเห็นได้ด้วยตาเปล่า</t>
  </si>
  <si>
    <t>เหมือนกันแต่ใช้ในบริบทที่ต่างกัน</t>
  </si>
  <si>
    <t xml:space="preserve">อุณหภูมิลดลง รังสีไมโครเวฟพื้นหลัง </t>
  </si>
  <si>
    <t>ความถึ่สูงกว่า</t>
  </si>
  <si>
    <t>เห็นด้วยเพราะใกล้ๆกัน</t>
  </si>
  <si>
    <t>ทางช้างเผือกคือส่วนหนึ่งของกาแล็กซี่าางช้างเผือก=แสง กาแล็กซี่=บ้าน</t>
  </si>
  <si>
    <t>อะตอมของไฮโดรเจนและฮีเลียม;นิวเคลียสของฮีเลียม;พลังงาน;โปรตอนและนิวตรอน;กาแล็กซีรุ่นแรก</t>
  </si>
  <si>
    <t>เพราะเอกภพขยายตัวอย่างต่อเนื่อง</t>
  </si>
  <si>
    <t>ต่างเพราะของเอกภพเป็นรังสีที่หลงเหลือมาจากยุคของเอกภพ</t>
  </si>
  <si>
    <t>เห็นด้วยเพราดาวฤกษ์ที่เราด้วยเห็นตาเปล่าจากโลกอยู่ทางช้างเผือกทังหมด</t>
  </si>
  <si>
    <t>ทางช้างเผือกคือส่วนหนึ่งขิงกาแล๊กซีทางช้างเผือกที่มองเห็นจากโลก</t>
  </si>
  <si>
    <t>อุณหภูมิของเอกภพในอดีตสูงมาก เพราะเอกภพมีความหนาแน่นและพลังงานสูง แต่เมื่อเอกภพขยายตัว อุณหภูมิจึงลดลงมาเรื่อยๆ จนเหลือเย็นมากในปัจจุบัน</t>
  </si>
  <si>
    <t>ไม่เหมือนกันเพราะรังสีไมโครเวฟพื้นหบังคือรังสีที่เกิดหลังบิ้กแบงแต่รังสีไมโครเวฟปกติยังพบได้ทั่วไป</t>
  </si>
  <si>
    <t>เห็นด้วยเพราะดาวฤกษ์นอกทางช้างเผือกอยู่ไกลมากจนมองไม่เห็น</t>
  </si>
  <si>
    <t>เกี่ยวข้องกันเพราะเป็นสิ่งเดียวกัน</t>
  </si>
  <si>
    <t>อดีตมีความร้อนมากกว่าปัจจุบัน เพราะเอกภพเย็นตัวลงตลอดระยะเวลา</t>
  </si>
  <si>
    <t>แตกต่างกันที่แหล่งกำเนิด ไมโครเวฟพื้นหลังคือสิ่งที่เกิดจากการที่เอกภพเย็นตัวลงจนสามารถให้โฟตอนเดินทางได้อย่างอิสระได้จึงเปลี่ยนจากเอกภพทึบแสงกลายเป็นโปร่งแสง</t>
  </si>
  <si>
    <t>เห็นด้วย เพราะกาแล็กซีอื่นๆอยู่ไกลมาก</t>
  </si>
  <si>
    <t>ส่วนหนึ่งของกาแล็กซีทางช้างเผือกที่เรามองเห็นจากโลก</t>
  </si>
  <si>
    <t>แตกต่างเพราะอุณหภูมิในเอกภพลดลง โดยเอกภพในอดีตมีอุณหภูมิมากแต่ปัจจุบันลดลงเหลือ 2.73 เควิน</t>
  </si>
  <si>
    <t>ต่าง เพราะคลื่นไมโครเวฟพื้นหลังเป็นคลื่นแม่เหล็กไฟฟ้าที่เหลือจากการขยายตัวของเอกภพ</t>
  </si>
  <si>
    <t>เห็นด้วยเพราะมีระยะทางใกล้กลับระบบสุริยะ</t>
  </si>
  <si>
    <t>เนื่องจากเอกภพมีการขยายตัวและเย็นลงตามกาลเวลา. </t>
  </si>
  <si>
    <t>ต่างกัน เพราะ แหล่งกำเนิด การใช้งาน คุณสมบัติ</t>
  </si>
  <si>
    <t>เห็นด้วย เพราะ ดาวฤกษ์ก็อยู่ในส่วนหนึ่งของกาแล็กซีทางช้างเผือก</t>
  </si>
  <si>
    <t> ทางช้างเผือกคือชื่อเรียกส่วนที่สว่างเป็นทางยาวบนท้องฟ้า และ กาแล็กซีก็เป็นเหมือนกัน</t>
  </si>
  <si>
    <t>พลังงาน;อะตอมของไฮโดรเจนและฮีเลียม;นิวเคลียสของฮีเลียม;กาแล็กซีรุ่นแรก;โปรตอนและนิวตรอน</t>
  </si>
  <si>
    <t>เนื่องจากเอกภพมีการขยายตัวและเย็นลงตามกาลเวลา</t>
  </si>
  <si>
    <t>ไมโครเวฟพื้นหลังจากอวกาศกับไมโครเวฟที่เราใช้ในชีวิตประจำวัน เป็นคลื่นชนิดเดียวกัน แต่ต่างกันที่แหล่งกำเนิด พลังงาน และการใช้งาน</t>
  </si>
  <si>
    <t>ไม่เพราะมันมีหลายกาแล็กซี่</t>
  </si>
  <si>
    <t xml:space="preserve">ทางช้างเผือก คือชื่อที่ใช้อธิบายลักษณะของ กาแล็กซีทางช้างเผือก จากมุมมองของโลก โดยเฉพาะอย่างยิ่งแถบแสงจางๆ ที่พาดผ่านท้องฟ้ายามค่ำคืน ซึ่งเกิดจากการมองเข้าไปในส่วนของแขนกาแล็กซีหรือใจกลางกาแล็กซี. </t>
  </si>
  <si>
    <t>ศุภณัฐ</t>
  </si>
  <si>
    <t>อุณหภูมิของเอกภพในอดีต สูงกว่า อุณหภูมิในปัจจุบัน เนื่องจากเอกภพในอดีตมีขนาดเล็กและหนาแน่นมากกว่าปัจจุบัน เมื่อเอกภพขยายตัว อุณหภูมิจึงลดลงเรื่อย ๆ</t>
  </si>
  <si>
    <t>ไมโครเวฟพื้นหลังจากอวกาศเป็น คลื่นแม่เหล็กไฟฟ้าที่เกิดจากบิกแบง ซึ่งมีความถี่ต่ำและแผ่ออกมาทั่วเอกภพ แตกต่างจากไมโครเวฟที่นักเรียนรู้จักซึ่งถูกผลิตขึ้นโดยมนุษย์เพื่อใช้ในเครื่องใช้ไฟฟ้า เช่น เตาอบไมโครเวฟ</t>
  </si>
  <si>
    <t>เห็นด้วย เพราะดาวฤกษ์ที่เรามองเห็นด้วยตาเปล่าทั้งหมดอยู่ในกาแล็กซีทางช้างเผือก เนื่องจากกาแล็กซีอื่นอยู่ไกลมากจนมองไม่เห็นดาวแต่ละดวงได้ด้วยตาเปล่า</t>
  </si>
  <si>
    <t>ทางช้างเผือกคือแถบสว่างที่มองเห็นบนท้องฟ้าในเวลากลางคืน ซึ่งเป็นส่วนหนึ่งของกาแล็กซีทางช้างเผือกที่เรามองเห็นจากภายในกาแล็กซีของเราเอง</t>
  </si>
  <si>
    <t>เมื่อประมาณ 13.8 ล้านปีก่อน เกิดบิกแบงขึ้น โดยช่วงเริ่มต้นเอกภพมี ขนาดเล็กและอุณหภูมิสูง จากนั้นเอกภพ ขยายใหญ่ขึ้นและอุณหภูมิลดลง</t>
  </si>
  <si>
    <t>รังสีไมโครเวฟพื้นหลังจากอวกาศและไมโครเวฟที่ใช้ในชีวิตประจำวันเป็นคลื่นแม่เหล็กไฟฟ้าเป็นชนิดเดียวกัน แต่ต่างกันที่แหล่งกำเนิด พลังงาน และวัตถุประสงค์ในการใช้งาน.</t>
  </si>
  <si>
    <t>ไม่ เพราะเราก็สามารถมองเห็นดาวฤกษ์จากกาแล็กซีอื่นได้เหมือนกัน</t>
  </si>
  <si>
    <t>“ทางช้างเผือก” คือสิ่งที่เรามองเห็นบนท้องฟ้า ซึ่งเป็นเพียงส่วนหนึ่งของ “กาแล็กซีทางช้างเผือก” ที่เรามีชีวิตอยู่ในนั้น</t>
  </si>
  <si>
    <t>แตกต่างเพราะยิ่งเอกภพขยายอุณหภูมิจะยิ่งลดลงจากมากไปน้อย</t>
  </si>
  <si>
    <t>แหล่งกำเนิกและการใช้งาน</t>
  </si>
  <si>
    <t>เห็นด้วย ดาวทุกดวงที่มองเหนด้วยตาเปล่าอยู่ในทางช้างเผือกหมดถ้าอยู่ไกลเกินกว่านั่นจะมองไม่เห็น</t>
  </si>
  <si>
    <t>อันนึงเแนกาแลกซีที่โลกอาศัยกับอีกหนึ่งคือำลกลุ่มกาแล้กซีทั้งหมดในเอกภพ</t>
  </si>
  <si>
    <t>ไมโครเวฟอวกาศจะมีสัญญาณกับ โทรทรรศน์วิทยุและกล้อง</t>
  </si>
  <si>
    <t>ไม่เห็นด้วย ดาวทุกดวงที่มองเห็นด้วยตาเปล่าไม่ได้อยู่ในกาแล็กซีทางช้างเผือกทั้งหมด</t>
  </si>
  <si>
    <t>อุณหภูมิของเอกภพในอดีตสูงกว่าในปัจจุบันมาก เนื่องจากเอกภพกำลังขยายตัว ทำให้พลังงานความร้อนกระจายตัวและอุณหภูมิลดลงเรื่อยๆ ตั้งแต่บิกแบง</t>
  </si>
  <si>
    <t>ไมโครเวฟพื้นหลังจากอวกาศ (Cosmic Microwave Background - CMB) เป็นคลื่นแม่เหล็กไฟฟ้าที่หลงเหลือจากยุคแรกเริ่มของเอกภพ ซึ่งมีพลังงานต่ำและอยู่ย่านคลื่นไมโครเวฟ ต่างจากไมโครเวฟที่ใช้ในชีวิตประจำวัน (เช่น เตาไมโครเวฟ) ซึ่งเป็นคลื่นไมโครเวฟที่ผลิตขึ้นมาเพื่อใช้ในการให้ความร้อนแก่อาหาร โดย CMB เป็นคลื่นธรรมชาติที่แผ่มาจากทุกทิศทางในอวกาศ</t>
  </si>
  <si>
    <t>ไม่เห็นด้วย เพราะดาวฤกษ์ส่วนใหญ่ที่เรามองเห็นด้วยตาเปล่าบนท้องฟ้าเป็นดาวฤกษ์ที่อยู่ในกาแล็กซีทางช้างเผือกของเราเอง อย่างไรก็ตาม มีวัตถุบางอย่างที่เราสามารถมองเห็นได้ด้วยตาเปล่าที่ไม่ได้เป็นดาวฤกษ์ในกาแล็กซีของเรา เช่น กาแล็กซีแอนโดรเมดา</t>
  </si>
  <si>
    <t>อุณหภูมิของเอกภพในอดีตสูงกว่าปัจจุบัน</t>
  </si>
  <si>
    <t>ไมโครเวฟพื้นหลังมีความถี่ต่ำกว่าพลังงานน้อยเกิดจากการระเบิดของบิกแบง</t>
  </si>
  <si>
    <t>ไม่เห็นด้วย เพราะดาวฤกษ์ที่เราเห็นบนท้องฟ้าส่วนใหญ่อยู่ในกาแล็กซีทางช้างเผือกเดียวกับโลก ไม่ใช่ทั้งหมดอยู่ในกาแล็กซีทางช้างเผือก นักเรียนอาจเข้าใจผิดว่าท้องฟ้าด้านซ้ายคือด้านเดียวของกาแล็กซี</t>
  </si>
  <si>
    <t>ทางช้างเผือกเป็นภาพที่เราเห็นของส่วนหนึ่งในกาแล็กซีทางช้างเผือกนั่นเอง</t>
  </si>
  <si>
    <t>อุณหภูมิของเอกภพในอดีตร้อนกว่าในปัจจุบันมาก เพราะเอกภพขยายตัวอย่างต่อเนื่อง ทำให้อุณหภูมิลดลงเรื่อย ๆ ตามกฎของฟิสิกส์.</t>
  </si>
  <si>
    <t>ไมโครเวฟพื้นหลังคือ รังสีจากเอกภพในอดีต ส่วนไมโครเวฟที่ใช้ในชีวิตประจำวันคือ คลื่นพลังงานสูงที่ใช้ทำให้อาหารร้อน แม้จะอยู่ในช่วงคลื่นเดียวกัน แต่ ที่มา, พลังงาน และการใช้งานต่างกันโดยสิ้นเชิง</t>
  </si>
  <si>
    <t>นักเรียนคนนั้น พูดถูก — ดาวฤกษ์ที่เราเห็นบนท้องฟ้าด้วยตาเปล่า ทั้งหมดอยู่ในกาแล็กซีทางช้างเผือก เพราะดาวจากกาแล็กซีอื่นอยู่ไกลเกินไปจนไม่สามารถเห็นได้เป็นดวง ๆ โดยไม่ใช้กล้องโทรทรรศน์</t>
  </si>
  <si>
    <t>“กาแล็กซีทางช้างเผือก” คือชื่อของกาแล็กซีที่เรามีชีวิตอยู่ ส่วน “ทางช้างเผือก” คือแถบสว่างบนท้องฟ้าที่เกิดจากการมองเห็น บางส่วนของกาแล็กซีนี้ ด้วยตาเปล่าจากโลกนั่นเอง</t>
  </si>
  <si>
    <t>เพราะเอกภพในอดีตเล็กกว่า หนาแน่นกว่า และยังไม่ขยายตัวออกมากเท่าปัจจุบัน ทำให้มีพลังงานรวมตัวอยู่ในพื้นที่แคบ ส่งผลให้อุณหภูมิสูงมากกว่าปัจจุบันนั่นเอง</t>
  </si>
  <si>
    <t>แหล่งกำเนิด,อุณหภูมิ</t>
  </si>
  <si>
    <t>เห็นด้วย เพราะกาแล็กซีทางช้างเผือกมีขนาดใหญ่มาก</t>
  </si>
  <si>
    <t>ในอดีต เอกภพร้อนมาก ปัจจุบัน เอกภพเย็นลงเรื่อย ๆ เพราะ การขยายตัวของเอกภพทำให้อุณหภูมิ ลดลง อย่างต่อเนื่องตั้งแต่อดีตจนถึงปัจจุบัน</t>
  </si>
  <si>
    <t>แตกต่างไมโครเวฟพื้นหลังอวกาศเกิดจากธรรมชาติส่วนไมโครเวฟที่เรารู้จักนั้นมนุษย์สร้างขึ้น</t>
  </si>
  <si>
    <t>ดาวฤกษ์ที่เรามองเห็นด้วยตาเปล่าทั้งหมดอยู่ภายในกาแล็กซีทางช้างเผือกเท่านั้น ไม่สามารถมองเห็นดาวฤกษ์ที่อยู่ในกาแล็กซีอื่นได้ด้วยตาเปล่า</t>
  </si>
  <si>
    <t>ทางช้างเผือกเป็นชื่อเรียกของแถบแสงจางๆ ที่เรามองเห็นบนท้องฟ้าในเวลากลางคืน ซึ่งเป็นส่วนหนึ่งของกาแล็กซี่ทางช้างเผือก</t>
  </si>
  <si>
    <t>เอกภพ ขยายตัวอย่างต่อเนื่อง การขยายตัวนี้ทำให้อุณหภูมิของเอกภพลดลงตามไปด้วย</t>
  </si>
  <si>
    <t>ไมโครเวฟพื้นหลังจากอวกาศ เป็นรังสีแม่เหล็กไฟฟ้าที่เกิดจากเอกภพในยุคแรก ประมาณ 380,000 ปีหลังบิกแบง แผ่กระจายอยู่ทั่วจักรวาลอย่างสม่ำเสมอ ไมโครเวฟที่นักเรียนรู้จัก เป็นคลื่นไมโครเวฟที่สร้างขึ้นโดยเตาไมโครเวฟ เพื่อใช้ในบ้านเรือน เช่น อุ่นอาหาร</t>
  </si>
  <si>
    <t>เห็นด้วยเพราะ ดาวที่เรามองเห็นด้วยตาเปล่าบนท้องฟ้ามาจากกาแล็กซีทางช้างเผือกเป็นหลัก เพราะดาวฤกษ์จากกาแล็กซีอื่นอยู่ไกลเกินกว่าจะมองเห็นด้วยตาเปล่า</t>
  </si>
  <si>
    <t>ทางช้างเผือก คือแสงสว่างที่เรามองเห็นบนท้องฟ้า ส่วน กาแล็กซีทางช้างเผือก คือโครงสร้างกาแล็กซีทั้งหมดที่ประกอบด้วยดาวฤกษ์ แก๊ส ฝุ่น และสสารต่าง ๆ ซึ่งเรากำลังอาศัยอยู่ในนั้น</t>
  </si>
  <si>
    <t>อุณหภูมิของเอกภพในอดีตสูงมากแต่อุณหภูมิเอกภพในปัจจุบันจะลดลงมาก เพราะเอกภพมีการขยายตัว</t>
  </si>
  <si>
    <t>เห็นด้วย เพราะกาแล็กซีทางช้างเผือกมีขนาดใหญ่มากเมื่อเทียบกับตัวเรา ดังนั้นดาวฤกษ์ทั้งหมดที่เห็นบนท้องฟ้าจึงเป็นดาวฤกษ์ที่อยู่ในกาแล็กซีทางช้างเผือก เรา ไม่สามารถมองเห็นดาวฤกษ์ในกาแล็กซี่อื่นด้วยตาเปล่าได้เพราะดาวฤกษ์เหล่านั้นอยู่ไกล มาก เห็นได้เฉพาะกาแล็กซีเพื่อนบ้านได้แก่ กาแล็กซีแอนดรอเมดา กาแล็กซีแมเจลแลนใหญ่และกาแล็กซีแมเจลแลนเล็ก</t>
  </si>
  <si>
    <t>ทางช้างเผือกประกอบด้วยดาวฤกษ์ที่เป็นเพียงส่วนหนึ่งของกาแล็กซีทาง ช้างเผือกโดยมีลักษณะเป็นแนวฟ้าขาวพาดผ่านกลุ่มดาวต่าง</t>
  </si>
  <si>
    <t>อุณหภูมิของเอกภพในอดีตสูงกว่าในปัจจุบันอย่างมาก และมีแนวโน้มลดลงอย่างต่อเนื่องตามการขยายตัวของเอกภพ</t>
  </si>
  <si>
    <t>ไมโครเวฟพื้นหลัง จากอวกาศและไมโครเวฟที่ใช้ในชีวิตประจำวันมีความแตกต่างกันอย่างมาก ไมโครเวฟพื้นหลังคือคลื่นแม่เหล็กไฟฟ้าที่หลงเหลือจากการระเบิดครั้งใหญ่ (Big Bang) ซึ่งแผ่ไปทั่วเอกภพ ส่วนไมโครเวฟที่ใช้ในชีวิตประจำวัน เช่น ในเตาไมโครเวฟ เป็นคลื่นแม่เหล็กไฟฟ้าที่สร้างขึ้นเพื่อใช้ในการปรุงอาหาร  ความแตกต่างที่สำคัญ: แหล่งกำเนิด: ไมโครเวฟพื้นหลังมีต้นกำเนิดจากเหตุการณ์ในอดีตของเอกภพ ส่วนไมโครเวฟในชีวิตประจำวันถูกสร้างขึ้นโดยอุปกรณ์อิเล็กทรอนิกส์. วัตถุประสงค์: ไมโครเวฟพื้นหลังไม่มีวัตถุประสงค์ในการใช้งาน แต่เป็นหลักฐานทางวิทยาศาสตร์ที่สำคัญเกี่ยวกับเอกภพ ส่วนไมโครเวฟในชีวิตประจำวันมีวัตถุประสงค์ในการใช้งานเฉพาะด้าน เช่น การอุ่นอาหาร. พลังงาน: ไมโครเวฟพื้นหลังมีพลังงานต่ำมากและแผ่ไปทั่วเอกภพ ส่วนไมโครเวฟในชีวิตประจำวันมีพลังงานสูงกว่าและถูกจำกัดอยู่ในบริเวณที่ใช้งาน. การตรวจวัด: ไมโครเวฟพื้นหลังถูกตรวจวัดด้วยกล้องโทรทรรศน์วิทยุ ส่วนไมโครเวฟในชีวิตประจำวันถูกตรวจวัดโดยอุปกรณ์ที่ใช้สำหรับคลื่นไมโครเวฟ.  ความเหมือน: ชนิดของคลื่น: ทั้งสองอย่างเป็นคลื่นแม่เหล็กไฟฟ้าชนิดเดียวกัน. การแพร่กระจาย: ทั้งสองอย่างสามารถแพร่กระจายผ่านอวกาศได้.  สรุป: แม้ว่าไมโครเวฟพื้นหลังและไมโครเวฟในชีวิตประจำวันจะใช้ชื่อเดียวกัน แต่มีความแตกต่างอย่างมากในแง่ของแหล่งกำเนิด วัตถุประสงค์ การใช้งาน และพลังงาน ไมโครเวฟพื้นหลังเป็นหลักฐานทางวิทยาศาสตร์ที่สำคัญเกี่ยวกับเอกภพ ในขณะที่ไมโครเวฟในชีวิตประจำวันเป็นเครื่องมือที่ใช้ในการปรุงอาหาร</t>
  </si>
  <si>
    <t xml:space="preserve">ไม่เห็นด้วยเพราะมีดาวฤกษ์และวัตถุอวกาศอื่นๆ ที่อยู่นอกกาแล็กซีทางช้างเผือกที่สามารถมองเห็นได้ด้วยตาเปล่าเช่นกัน </t>
  </si>
  <si>
    <t xml:space="preserve">ทางช้างเผือกคือชื่อของกาแล็กซีที่เราอาศัยอยู่ กาแล็กซีทางช้างเผือก  เป็นคำที่ใช้เรียกกาแล็กซีทั้งดวงที่เราอยู่ในระบบสุริยะของเรา ดังนั้น คำทั้งสองคำนี้จึงหมายถึงสิ่งเดียวกัน คือกาแล็กซีที่เราสังเกตเห็นเป็นทางยาวสว่างบนท้องฟ้า </t>
  </si>
  <si>
    <t>อดีต: อุณหภูมิสูงมาก ร้อนจัด  ปัจจุบัน: อุณหภูมิเย็นลงมาก เพราะเอกภพขยายตัวและเย็นตัวลงตามกาลเวลา</t>
  </si>
  <si>
    <t>ไมโครเวฟพื้นหลังจากอวกาศ (CMB) คือคลื่นไมโครเวฟที่เกิดจากบิ๊กแบง มีความเย็นมาก (ประมาณ -270°C) และกระจายทั่วจักรวาล ส่วนไมโครเวฟที่นักเรียนรู้จัก เช่น ในเตาไมโครเวฟ เป็นคลื่นที่มนุษย์สร้างขึ้น มีพลังงานสูง ใช้อุ่นอาหาร แตกต่างกันที่แหล่งกำเนิด ความร้อน และการใช้งาน</t>
  </si>
  <si>
    <t>เห็นด้วย เพราะดาวฤกษ์ที่เรามองเห็นด้วยตาเปล่าทั้งหมดล้วนเป็นดาวฤกษ์ที่อยู่ในกาแล็กซีทางช้างเผือกของเราเอง กาแล็กซีอื่นอยู่ไกลเกินไปจนแสงของดาวฤกษ์แต่ละดวงอ่อนเกินกว่าจะมองเห็นได้ด้วยตาเปล่า</t>
  </si>
  <si>
    <t>ทางช้างเผือกที่เราเห็นคือส่วนหนึ่งของกาแล็กซีทางช้างเผือก</t>
  </si>
  <si>
    <t xml:space="preserve"> ศุภณัฐ​ พันธุ</t>
  </si>
  <si>
    <t xml:space="preserve">การลดลงของอุณหภูมินี้เป็นผลมาจากการขยายตัวของเอกภพ ซึ่งทำให้ปริมาตรของเอกภพเพิ่มขึ้น และพลังงานของอนุภาคต่างๆ ลดลง. </t>
  </si>
  <si>
    <t>ฉากจากเหตุการณ์อาจเหมือนหรือต่างจากตารางที่นักเรียนรู้จัก ขึ้นอยู่กับข้อมูลและรายละเอียดในแต่ละแหล่งข้อมูลครับ</t>
  </si>
  <si>
    <t>เพราะดาวบางดวงอยู่ไกลหรือสว่างน้อย มองไม่เห็นด้วยตาเปล่า.</t>
  </si>
  <si>
    <t>ทางช้างเผือกเป็นส่วนหนึ่งของกาแล็กซีทางช้างเผือกที่เรามองเห็นจากโลกนั่นเอง</t>
  </si>
  <si>
    <t>อุณหภูมิของเอกภพในปัจจุบันลดลงจากอุณภูมิของเอกภพในอดีตเพราะการขยายตัวของเอกภพทำให้เอกภพมีอุณหภูมิลดลง</t>
  </si>
  <si>
    <t>ต่างเพราะรังสีไมโครเวฟพื้นหลังจากอวกาศหลงเหลือมาจากบิกแบงและกระจายอยู่ทั่วในเอกภพ</t>
  </si>
  <si>
    <t>เห็นด้วยเพราะโลกอยุ่ในกาแล็กซีทางช้างเผือกดาวฤกษ์ที่เห็นจึงเป็นดาวฤกษ์ที่อยู่ในกาแล็กซีทางช้างเผือก</t>
  </si>
  <si>
    <t>ทางช้างเผือกก็คือกาแล็กซีทางช้างเผือก</t>
  </si>
  <si>
    <t>อุณหภูมิของเอกภพในอดีตสูงมากและร้อนจัด แต่ในปัจจุบันอุณหภูมิเย็นลงมากเพราะเอกภพขยายตัวและคลื่นแม่เหล็กไฟฟ้าถูกยืดออก</t>
  </si>
  <si>
    <t>ความต่างด้านแหล่งกำเนิด ความเข้มของพลังงาน ความถี่</t>
  </si>
  <si>
    <t>เห็นด้วย เนื่องจากกาแล็กซีทางช้างเผือกคือกาแล็กซีที่ระบบสุริยะของเราอยู่ภายในนั้น</t>
  </si>
  <si>
    <t>"ทางช้างเผือก" คือ แถบแสงที่เรามองเห็นจากภายในกาแล็กซีทางช้างเผือก ส่วน "กาแล็กซีทางช้างเผือก" คือ โครงสร้างทั้งหมดของกาแล็กซีที่รวมดาวและสสารต่าง ๆ ที่เราอาศัยอยู่ในนั้น</t>
  </si>
  <si>
    <t>อุณหภูมิของเอกภพในอดีตสูงกว่าอุณหภูมิของเอกภพในปัจจุบัน เพราะเอกภพมีการขยายตัวและเย็นลงเรื่อยๆ</t>
  </si>
  <si>
    <t>ไมโครเวฟพื้นหลังจะมีความถี่สูงกว่าไมโครเวฟในปัจจุบัน</t>
  </si>
  <si>
    <t>ไม่เห็นด้วย เพราะยังมีดาวฤกษ์ในกาแล็กซีอื่นที่สังเกตได้</t>
  </si>
  <si>
    <t>เพราะเอกภพมีการขยายตัวและเย็นลงตามกาลเวลา</t>
  </si>
  <si>
    <t>ไมโครเวฟพื้นหลังเป็นรังสีโบราณจากอวกาศ มีความสำคัญทางวิทยาศาสตร์ ส่วนไมโครเวฟที่ใช้หุงต้มเป็นคลื่นที่มนุษย์สร้างขึ้นเพื่อการใช้งานเฉพาะด้าน</t>
  </si>
  <si>
    <t>ไม่เห็นด้วย ดาวทุกดวงที่เห็นบนท้องฟ้าด้วยตาเปล่าไม่ได้อยู่ในกาแล็กซีทางช้างเผือกทั้งหมด</t>
  </si>
  <si>
    <t>ทางช้างเผือกเป็นชื่อเรียกส่วนกาแล็กซีทางข้างเผือกคือระบบขนาดใหญ่ที่ประกอบด้วยดาวฤกษ์, ดาวเคราะห์, เนบิวลา, ฝุ่นและก๊าซในอวกาศ</t>
  </si>
  <si>
    <t>เอกภพขยายตัวและเย็นลง</t>
  </si>
  <si>
    <t>มีความร้อนกว่า</t>
  </si>
  <si>
    <t>ไม่เห็นด้วยเพราะมองเห็นได้ด้วยตาเปล่าแต่อาจไม่ทุกดวง</t>
  </si>
  <si>
    <t>เป็นช้าง</t>
  </si>
  <si>
    <t>อุณหภูมิของเอกภพในอดีตจะสูงมาก แต่อุณหภูมิของเอกภพในปัจจุบันจะลดลงมา เพราะเอกภพนั้นมีการขยายตัว</t>
  </si>
  <si>
    <t>เหมือนกันที่เป็นคลื่นแม่เหล็กไฟฟ้า ต่างกันที่ไมโครเวฟพื้นหลังเกิดจากเอกภพยุคแรกและมีพลังงานตํ่ามาก ส่วนไมโครเวฟที่ใช้ในชีวิตประจำวันมนุษย์สร้างขึ้น มีพลังงานสูงกว่า</t>
  </si>
  <si>
    <t>เห็นด้วย เพราะ กาแล็กซีทางช้างเผือกมีขนาดใหญ่มากเมื่อเทียบกับตัวเรา ดังนั้น ดาวฤกษ์ทั้งหมดที่เห็นบนท้องฟ้าเป็นดาวฤกษ์ที่อยู่ในกาแล็กซีทางช้างเผือก เพราะเราไม่สามารถมองเห็นดาวฤกษ์ในกาแล็กซีอื่นด้วยตาเปล่าได้เพราะดาวฤกษ์เหล่านั้นอยู่ไกลมาก เห็นได้เฉพาะกาแล็กซีเพื่อนบ้าน</t>
  </si>
  <si>
    <t>ทางช้างเผือกประกอบด้วยดาวฤกษ์ที่เป็นเพียงส่วนหนึ่งของกาแล็กซีทางช้างเผือกโดยมีลักษณะเป็นแนวฝ้าขาวพาดผ่านกลุ่มดาวต่างๆ</t>
  </si>
  <si>
    <t>อุณหภูมิของเอกภพเมื่อก่อนร้อนมาก เนื่องจากพลังงานจากบิกแบงมีความหนาแน่นสูง แต่พอเดี๋ยวนี้เรื่อมเย็นลง</t>
  </si>
  <si>
    <t>ต่างเนื่องจากรังสีไมโครเวฟพื้นหลังมาจากกการระเบิดแต่เดียวนี้มาจากดาวฤกษ์หรือสิ่งที่มนุษย์สร้างขึ้น</t>
  </si>
  <si>
    <t>เห็นด้วยเพราะเราอยู่บนกาแล็คซี่ทางช้างเผือก</t>
  </si>
  <si>
    <t>ทางช้างเผือกคือแถบสีจางๆที่เราเห็นตอนกลางคืนส่วนกาแล็กซี่ทางช้างเผือกคือระบบดาวขนาดใหญ่ที่เราอาศัยอยู่</t>
  </si>
  <si>
    <t xml:space="preserve">ในอดีต อุณหภูมิจะสูงกว่าในปัจจุบันมากและลดลงเมื่อเอกภพขยายตัว </t>
  </si>
  <si>
    <t>รังสีไมโครเวฟพื้นหลังเกิดหลังช่วงบิกแบงแต่ไมโครเวฟที่รู้จักเกิดจากเครื่องใช้ไฟฟ้า</t>
  </si>
  <si>
    <t xml:space="preserve">ไม่เห็นด้วยเพราะไม่ถูกต้องทั้งหมดดาวฤกษ์มีบางส่วนที่อยู่นอกกาแล็กซีทางช้างเผือกด้วย </t>
  </si>
  <si>
    <t>ทางช้างเผือกเป็นชื่อเรียกเวลาเห็นบนฟ้าและเป็นส่วนหนึ่งของกาแล็กซีทางช้างเผือก</t>
  </si>
  <si>
    <t>ในอดีต อุณหภูมิจะสูงกว่าในปัจจุบันมาก และลดลงเมื่อเอกภพขยายตัว</t>
  </si>
  <si>
    <t>แตกต่างกันอย่างสิ้นเชิงในแง่ของแหล่งกำเนิด,วัตถุประสงค์,และผลกระทบต่อสิ่งมีชีวิต</t>
  </si>
  <si>
    <t>ไม่เห็นด้วย ดาวฤกษ์ที่เห็นด้วยตาเปล่าส่วนใหญ่จะอยู่ในกาแล็กซีทางช้างเผือกจริง แต่ก็มีบางส่วนที่อยู่นอกกาแล็กซีทางช้างเผือกด้วย</t>
  </si>
  <si>
    <t>ทางช้างเผือกเป็นชื่อเรียกสิ่งที่เราเห็นบนท้องฟ้า ซึ่งเป็นส่วนหนึ่งของกาแล็กซีทางช้างเผือกที่ใหญ่กว่า</t>
  </si>
  <si>
    <t>อุณหภูมิของเอกภพในอดีต สูงกว่ามาก เมื่อเทียบกับอุณหภูมิของเอกภพในปัจจุบัน เนื่องจาก เอกภพในอดีตมีขนาดเล็กกว่า หนาแน่นกว่า และพลังงานรวมกระจุกตัวอยู่ในปริมาณน้อยกว่า พอเอกภพขยายตัว พลังงานกระจายออก ทำให้อุณหภูมิลดลง</t>
  </si>
  <si>
    <t>แตกต่างกัน จากแหล่งกำเนิด</t>
  </si>
  <si>
    <t>ไม่เห็นด้วย เพราะ มีบางส่วนที่อยู่ในกาแล็กซีอื่น</t>
  </si>
  <si>
    <t xml:space="preserve">ในอดีต อุณหภูมิจะสูงกว่าในปัจจุบันมาก และลดลงเมื่อเอกภพขยายตัว </t>
  </si>
  <si>
    <t xml:space="preserve">แตกต่างกันอย่างสิ้นเชิงทั้งในแง่ของแหล่งกำเนิด, วัตถุประสงค์, และผลกระทบต่อสิ่งมีชีวิต </t>
  </si>
  <si>
    <t>ไม่เห็นด้วย นักเรียนคนนั้นกล่าวไม่ถูกต้องทั้งหมด ดาวฤกษ์ที่เรามองเห็นด้วยตาเปล่าส่วนใหญ่อยู่ใน กาแล็กซีทางช้างเผือกจริง แต่ก็มีบางส่วนที่อยู่นอกกาแล็กซีทางช้างเผือกที่เราสามารถมองเห็นได้ด้วยตาเปล่าเช่นกัน เช่น กาแล็กซีแอนโดรเมดา</t>
  </si>
  <si>
    <t>กาแล็กซีรุ่นแรก;อะตอมของไฮโดรเจนและฮีเลียม;พลังงาน;นิวเคลียสของฮีเลียม;โปรตอนและนิวตรอน</t>
  </si>
  <si>
    <t xml:space="preserve">อดีตเอกภพที่ร้อนกว่า เนื่องจากเอกภพมีการขยายตัวและเย็นลงตามกาลเวลา </t>
  </si>
  <si>
    <t>เป็นคลื่นแม่เหล็กไฟฟ้าในช่วงความถี่ไมโครเวฟ: ทั้งสองอย่างเป็นคลื่นแม่เหล็กไฟฟ้าที่อยู่ในย่านความถี่ไมโครเวฟ</t>
  </si>
  <si>
    <t>ดาวฤกษ์ดวงใดบ้างที่มนุษย์สามารถมองเห็นได้ในเวลากลางวัน เพราะอะไร</t>
  </si>
  <si>
    <t>เพราะเหตุใด เมื่อเราสังเกตดาวฤดษ์แต่ละดวงบนท้องฟ้าจึงมีความสว่างไม่เท่ากัน</t>
  </si>
  <si>
    <t>เราสามารถวัดความสว่างของหลอดไฟขนาด 60 วัตต์ ได้มากกว่าหลอดไฟขนาด 100 วัตต์ ได้ในกรณีใดบ้าง</t>
  </si>
  <si>
    <t>จากภาพ นักเรียนคิดว่า ปัจจัยใดที่มีผลต่อความส่องสว่างของดวงอาทิตย์</t>
  </si>
  <si>
    <t>โชติมาตรคืออะไร และใช้ในการศึกษาสมบัติใดของดาวฤกษ์</t>
  </si>
  <si>
    <t>โชติมาตรสัมบูรณ์คืออะไร และแตกต่างจากโชติมาตรปรากฏอย่างไร</t>
  </si>
  <si>
    <t>อุณหภูมิผิวของดาวมีความสัมพันธ์กับสีและสเปกตรัมของดาวอย่างไร</t>
  </si>
  <si>
    <t>นิดมองเห็นดาวฤกษ์ 3 ดวง เรียงกันบนท้องฟ้า มีสีนํ้าเงิน สีนํ้าเงินแกมขาว และสีแดง ดาวฤกษ์แต่ละสีมีความแตกต่างกันอย่างไร</t>
  </si>
  <si>
    <t>ดาว Betelgeuse น่าจะเป็นดาวฤกษ์ชนิดสเปกตรัมใด และมีอุณหภูมิผิวประมาณเท่าใด เพราะเหตใด</t>
  </si>
  <si>
    <t>จากตาราง ดาวฤกษ์ดวงใดมีความส่องสว่างน้อยที่สุด เมื่อสังเกตจากบนโลก เพราะเหตุใด</t>
  </si>
  <si>
    <t>จากตาราง ดาวฤกษ์ดวงใดมีความส่องสว่างมากที่สุด เมื่อกำหนดให้ดาวฤกษ์อยู่ห่างจากโลกเป็นระยะทาง 10 พาร์เซก เพราะเหตุใด</t>
  </si>
  <si>
    <t>มนุษย์สามารถสังเกตเห็นดาว A ในตอนกลางวันได้หรือไม่ เพราะเหตุใด</t>
  </si>
  <si>
    <t>ดวงอาทิตย์ เพราะ อยู่ใกล้โลกเเละสว่างมากพอที่จะเห็นได้</t>
  </si>
  <si>
    <t>เพราะอุณหภูมิเเละระยะของของดาวฤกษ์จากโลก เเตกต่างกัน</t>
  </si>
  <si>
    <t>กรณีที่หลอดไฟ 60 วัตต์ อยู่ใกล้ เเละหลอดไฟ 100 วัตต์อยู่ไกลมากๆ</t>
  </si>
  <si>
    <t>การหักเหของเเสงในชั้นบรรยากาศ</t>
  </si>
  <si>
    <t>ค่าที่ใช้วัด ความสว่างที่เราเห็นดาวจากโลก โดยไม่สนใจว่าดาวนั้นอยู่ไกลหรือใกล้เพียงใด</t>
  </si>
  <si>
    <t>ค่าที่ใช้วัด ความสว่างที่แท้จริงของดาวฤกษ์ โดยกำหนดให้ดาวนั้นอยู่ห่างจากโลก 10 พาร์เซก ต่างจากกันโดยที่โชติมาตรปรากฏจะไม่สนว่าดาวฤกษ์นั้นจะอยู่ห่างจากโลกไกลเเค่ไหน</t>
  </si>
  <si>
    <t>ยิ่งอุณหภูมิสูงสีจะออกไปในโทนเย็น ยิ่งอุณหภูมิต่ำสีจะออกไปในโทนร้อน</t>
  </si>
  <si>
    <t>อุณหภูมิต่างกันโดย สีนํ้าเงิน &gt; สีนํ้าเงินแกมขาว &gt; สีแดง</t>
  </si>
  <si>
    <t>สเปกตรัม K อุณหภูมิประมาณ 3,500 - 5,000 K</t>
  </si>
  <si>
    <t>ดาว A เพราะ ค่าโชติมาตรปรากฎมีค่ามากที่สุด</t>
  </si>
  <si>
    <t>ดาว B เพราะ ค่าโชติมาตรสัมบูรณ์มีค่าน้อยที่สุด</t>
  </si>
  <si>
    <t>ไม่ เพราะ มีความสว่างไม่เพียงพอที่จะสามารถสังเกตเห็นได้ในตอนกลางวัน</t>
  </si>
  <si>
    <t>ดวงอาทิตย์ เพราะอยู่ใกล้โลกและสว่างมากพอที่จะทำให้เห็นได้</t>
  </si>
  <si>
    <t>มีระยะห่างจากโลกที่แตกต่างกันและอุณหภูมิที่ไม่เท่ากัน</t>
  </si>
  <si>
    <t>ทำระยะห่างให้แตกต่สงกันโดยให้หลอดไฟ60วัตต์อยู่ในระยะที่ใกบ้กว่าแบะหบอดไฟ100วัตต์อยู่ห่างออกไป</t>
  </si>
  <si>
    <t>ระยะห่างและการสูญเสียพลังงานของรังสีความร้อน</t>
  </si>
  <si>
    <t>คือค่าความสว่างของวัตถุบนท้องฟ้าใช้ในการศึกษาความสว่างของดาวฤกษ์</t>
  </si>
  <si>
    <t>โชติมาตรสัมบูรณ์คือค่าความสว่างจริงของดาวถ้าแยู่ห่าง10พาร์เซกละต่างต่างจากโชติมาตรปรากฏคือโชติมาตรปรากฏคือค่าคว่ามสว่างที่ตาเรามองเห็นได้</t>
  </si>
  <si>
    <t>มีการแผ่คลื่นที่อุณหภูมิต่างกันทำให้เห็นสีที่ไม่เหมือนกัน</t>
  </si>
  <si>
    <t>สีน้ำเงินคือดวงที่มีอุณหภูมิมากที่สุด รองลงมาคือสีน้ำเงินแกมขาว สุดท้ายคือสีแดง</t>
  </si>
  <si>
    <t>สเปรกตรัมK เพราะ มีสีส้มมีอุณหภูมิอยู่ที่~3500-5000 เคลวิน</t>
  </si>
  <si>
    <t>ดาวAสว่างน้อยสุดเพราะค่าโขติมาตรปรากฏของดาวฤกษ์Aมีมากกว่าดาวฤกษ์B</t>
  </si>
  <si>
    <t>ดาวฤฏษ์Aสว่างมากที่สุดเพราะดาวฤกษ์Aมีค่าโชติมาตรสัมบูรณ์น้อยกว่าดาวฤกษ์B</t>
  </si>
  <si>
    <t>ไม่เพราะมีความสว่างไม่พอที่จะสังเกตเห็นได้ด้วยตาเปล่า</t>
  </si>
  <si>
    <t xml:space="preserve">ดวงอาทิตย์ เพราะดวงอาทิตย์อยู่ใกล้โลกมากที่สุดและมีความสว่างมากกว่าดาวฤกษ์ดวงอื่นอย่างมหาศาล จึงสามารถส่องแสงแรงพอให้มองเห็นได้แม้ในตอนกลางวัน ส่วนดาวฤกษ์อื่นมีแสงไม่สว่างพอเมื่อเทียบกับแสงของดวงอาทิตย์ที่กระจายทั่วท้องฟ้า
</t>
  </si>
  <si>
    <t>ระยะทางและความสว่างหรือพลังงานไม่เท่ากัน</t>
  </si>
  <si>
    <t>หลอดไฟ 60 วัตต์อยู่ใกล้ผู้สังเกตมากกว่าหลอดไฟ 100 วัตต์มาก
หรือ มีวัสดุหรือสิ่งกีดขวางแสงจากหลอด 100 วัตต์ เช่น ถูกบังหรืออยู่ในกล่องทึบ</t>
  </si>
  <si>
    <t>ระยะทาง สภาพแวดล้อม</t>
  </si>
  <si>
    <t xml:space="preserve">ค่าที่ใช้วัดความสว่างของวัตถุท้องฟ้า เช่น ดาวฤกษ์ ดาวเคราะห์ หรือกาแล็กซี โดยใช้ระบบตัวเลข ยิ่งค่าติดลบน้อยเท่าใด แสดงว่าสว่างมาก
</t>
  </si>
  <si>
    <t>โชติมาตรปรากฏขึ้นอยู่กับระยะทางและสภาพแวดล้อมการมองเห็น ส่วนโชติมาตรสัมบูรณ์เป็นค่าที่ใช้เปรียบเทียบความสว่างที่แท้จริงของดาวได้โดยไม่ขึ้นกับระยะทาง</t>
  </si>
  <si>
    <t>สี = ตัวบ่งชี้อุณหภูมิผิว
สเปกตรัม = ใช้จำแนกชนิดของดาวและองค์ประกอบทางเคมี</t>
  </si>
  <si>
    <t>ดาวสีน้ำเงิน ร้อนและสว่างที่สุด มีมวลมาก แต่มีอายุสั้น
ดาวสีน้ำเงินแกมขาว ร้อนน้อยกว่าดาวสีน้ำเงินเล็กน้อย แต่ยังสว่างมาก
ดาวสีแดง เย็นและสว่างน้อยที่สุด แต่มักมีอายุยาวมากกว่าดาวดวงอื่น</t>
  </si>
  <si>
    <t>สเปกตรัม M และมี อุณหภูมิผิวประมาณ 3,500 เคลวิน</t>
  </si>
  <si>
    <t>ดาวA เพราะค่าโชติมาตรปรากฏ มากสุด</t>
  </si>
  <si>
    <t>ดาวB เพราะค่าน้อยสุด</t>
  </si>
  <si>
    <t>ไม่ได้ เพราะ อยู่ไกลกว่าโลกแสงของดวงอาทิตย์จะบังหมด</t>
  </si>
  <si>
    <t>นภสี อินพาลำ</t>
  </si>
  <si>
    <t>ดาวฤกษ์ที่มองเห็นได้ในเวลากลางวันเฉพาะดวงอาทิตย์เท่านั้น เพราะอยู่ใกล้และมีความสว่างมากกว่าดาวฤกษ์อื่น</t>
  </si>
  <si>
    <t xml:space="preserve">เหตุผลที่ดาวฤกษ์แต่ละดวงบนท้องฟ้ามีความสว่างไม่เท่ากัน มีปัจจัยคือ 1.ระยะทางจากโลกไม่เท่ากัน 2.ความสว่างจริงของดาว 3.มีสิ่งที่บังอยู่ เช่น ฝุ่น 4.บรรยากาศของโลก </t>
  </si>
  <si>
    <t>แม้หลอด 100 วัตต์ให้พลังงานมากกว่า แต่ ระยะทาง ทิศทาง ประเภทหลอด และสิ่งกีดขวาง ล้วนมีผลต่อความสว่างที่วัดได้</t>
  </si>
  <si>
    <t>รังสีดวงอาทิตย์นอกบรรยากาศโลก เมื่อเดินทางผ่านชั้นบรรยากาศลงมายังพื้นโลกของเรา จะถูกลดทอนความเข้ม ในรูปของการกระเจิงและดูดกลืนโดยเมฆและองค์ประกอบต่างๆในบรรยากาศ เช่น ฝุ่น</t>
  </si>
  <si>
    <t>เป็น ความสว่างที่เรามองเห็นจากโลกขึ้นอยู่กับทั้ง ความสว่างจริงของดาว และ ระยะทางจากโลก
ยิ่งเลขน้อย → ยิ่งสว่างมาก และ เลขมาก → ความสว่างน้อย</t>
  </si>
  <si>
    <t>โชติมาตรสัมบูรณ์ คือความสว่างจริงของดาว (หากอยู่ห่าง 10 พาร์เซก)
โชติมาตรปรากฏ คือความสว่างที่เรามองเห็นจากโลก
ต่างกันที่ ระยะทางที่ใช้พิจารณา และ จุดประสงค์ในการใช้วัด</t>
  </si>
  <si>
    <t xml:space="preserve">อุณหภูมิผิวของดาว → กำหนดทั้ง 
สีของดาว (ตามกฎพลังงานแผ่รังสีของวัตถุดำ)
และ ลักษณะของสเปกตรัม (ใช้จำแนกประเภทดาว)
</t>
  </si>
  <si>
    <t>สีของดาวบอกอุณหภูมิ → บอกได้ทั้งความร้อน, อายุ, พลังงาน, และวิวัฒนาการของดาว
🔵 ดาวน้ำเงิน: ร้อน จัด พลังงานสูง อายุสั้น
⚪ ดาวน้ำเงินแกมขาว: ร้อนพอสมควร
🔴 ดาวแดง: เย็นกว่า อยู่ได้นานกว่ามาก</t>
  </si>
  <si>
    <t>Betelgeuse คือดาวฤกษ์ ชนิด M2 Iab
มี อุณหภูมิผิว ≈ 3,500 K
ส่องแสงสีแดงเพราะเย็นและเป็น ดาวยักษ์แดงขนาดใหญ่ ใกล้เข้าสู่จุดจบของชีวิตดาว</t>
  </si>
  <si>
    <t>ดวงอาทิตย์ มีความส่องสว่างมากที่สุด
เพราะ มีค่าโชติมาตรสัมบูรณ์น้อยที่สุด (-26.7) ซึ่งหมายถึงมีความสว่างแท้จริงมากที่สุด (ในตาราง ไม่มีดาวใดมีค่าโชติมาตรสัมบูรณ์ต่ำกว่าดวงอาทิตย์)</t>
  </si>
  <si>
    <t>ไม่สามารถสังเกตเห็นได้
เพราะ ดาว A มีค่าโชติมาตรปรากฏเท่ากับ 1.35 ซึ่งยังสว่างไม่เพียงพอที่จะแข่งขันกับแสงจากดวงอาทิตย์ในตอนกลางวัน มนุษย์มองเห็นดาวบนท้องฟ้าเฉพาะในเวลากลางคืนที่ไม่มีแสงรบกวน</t>
  </si>
  <si>
    <t>ดวงอาทิตย์เพราะ ดวงอาทิตย์เป็นดาวฤกษ์ที่อยู่ใกล้โลกมากที่สุดและ แสงจากดวงอาทิตย์มีความเข้มสูงมาก</t>
  </si>
  <si>
    <t>1.ระยะทางจากโลก 
2. ความสว่างแท้จริง 
3. สิ่งแวดล้อมในอวกาศ 
4. ชั้นบรรยากาศของโลก</t>
  </si>
  <si>
    <t>กรณีที่ 1. ระยะห่างจากแหล่งกำเนิดแสงต่างกันมาก
2. ทิศทางการกระจายแสง
3. สภาวะแวดล้อมหรือการบดบังแสง</t>
  </si>
  <si>
    <t>ระยะทางและอุณหภูมิ</t>
  </si>
  <si>
    <t>โชติมาตร คือ เครื่องมือที่ใช้แยกแสงออกเป็นสเปกตรัม (สีต่าง ๆ หรือความยาวคลื่นต่าง ๆ ของแสง) เพื่อวิเคราะห์แสงนั้นอย่างละเอียด
ใช้ศึกษา 1. องค์ประกอบทางเคมีของดาวฤกษ์
2. อุณหภูมิของดาวฤกษ์
3. ความเร็วของดาวฤกษ์
4. ความกดดันและความหนาแน่นในบรรยากาศดาว</t>
  </si>
  <si>
    <t>โชติมาตรสัมบูรณ์ เป็น ค่าความสว่างแท้จริงของดาวฤกษ์
โชติมาตรประกฏ เป็น ค่าความสว่างที่เรามองเห็นดาวฤกษ์จากโลก</t>
  </si>
  <si>
    <t>อุณหภูมิผิวของดาวเป็นตัวกำหนดสีและลักษณะเส้นสเปกตรัมของดาวอย่างชัดเจน</t>
  </si>
  <si>
    <t>ดาวสีน้ำเงิน เป็นดาวที่ร้อนที่สุดในกลุ่มนี้ มีอายุสั้นและมวลมาก
ดาวสีน้ำเงินแกมขาว 	ร้อนกว่าดาวสีขาวหรือเหลือง แต่ไม่ร้อนเท่าดาวสีน้ำเงินบริสุทธิ์ มวลและอายุอยู่ในระดับกลาง ๆ
ดาวสีแดง มักเป็นดาวยักษ์แดงหรือตัวดาวฤกษ์ที่เย็นกว่าและ มวลน้อยและอายุยาวนานกว่า</t>
  </si>
  <si>
    <t xml:space="preserve">เป็นดาวฤกษ์ชนิดสเปกตรัม M และมีอุณหภูมิผิว ประมาณ 3,000 – 3,500 K </t>
  </si>
  <si>
    <t>ดาว B มีความส่องสว่างน้อยที่สุดเมื่อสังเกตจากโลก
เพราะมีโชติมาตรปรากฏเท่ากับ 0.98 ซึ่งมากที่สุดในบรรดาทุกดวง (ค่าโชติมาตรปรากฏยิ่งมาก แสดงว่าดาวยิ่งสว่างน้อย)</t>
  </si>
  <si>
    <t>ดวงอาทิตย์ มีความส่องสว่างมากที่สุด
เพราะมีค่าโชติมาตรสัมบูรณ์เท่ากับ 4.8 ซึ่งน้อยที่สุดในตาราง (ค่าโชติมาตรสัมบูรณ์ยิ่งน้อย → สว่างมาก)</t>
  </si>
  <si>
    <t xml:space="preserve">ดวงอาทิตย์เท่านั้น เพราะแสงสว่างจากดวงอาทิตย์สว่างกว่าดวงดาวอื่นๆ มากจนทำให้เรามองไม่เห็นดาวฤกษ์อื่นๆ </t>
  </si>
  <si>
    <t>เพราะว่าความส่องสว่างที่แท้จริงของดาว ระยะทางจากโลก และการดูดกลืนแสงจากบรรยากาศ</t>
  </si>
  <si>
    <t>หลอดไฟ 60W สามารถ “ดูสว่างกว่า” หลอด 100W ได้ ถ้าชนิดดีกว่า, แรงดันไฟเหมาะสมกว่า, หรืออยู่ในตำแหน่งที่มีประสิทธิภาพการกระจายแสงดีกว่า</t>
  </si>
  <si>
    <t>โชติมาตร คือการวัดแสงจากวัตถุท้องฟ้า ใช้เพื่อศึกษาความสว่าง, อุณหภูมิ, ขนาด, การเปลี่ยนแปลงของแสง และการมีอยู่ของดาวเคราะห์นอกระบบ</t>
  </si>
  <si>
    <t>โชติมาตรสัมบูรณ์ คือ ความสว่างของดาว ถ้าอยู่ห่างจากโลก 10 พาร์เซก โชติมาตรปรากฏ ขึ้นกับระยะทาง  ดาวที่อยู่ไกลจะดูมืดลงโชติมาตรสัมบูรณ์ ไม่ขึ้นกับระยะทาง  ใช้เปรียบเทียบความสว่างจริงของดาวได้</t>
  </si>
  <si>
    <t>อุณหภูมิของผิวดาว กำหนด สีที่เราเห็น และ ลักษณะของสเปกตรัมที่วัดได้
ยิ่งร้อน ยิ่งฟ้า / ยิ่งเย็น ยิ่งแดง
สเปกตรัมช่วยให้เรา “จำแนกประเภท” และ “วัดอุณหภูมิ” ได้อย่างแม่นยำ</t>
  </si>
  <si>
    <t>ยิ่งดาวมีสีน้ำเงิน  ยิ่งร้อน มวลมาก  หนุ่มแน่น
ยิ่งดาวมีสีแดง ยิ่งเย็น  แก่หรือวิวัฒนาการปลายทาง</t>
  </si>
  <si>
    <t>มีอุณหภูมิผิวประมาณ 3,500 K
เพราะเป็นดาวยักษ์แดงที่เย็น มีสีแดงส้ม และมีสเปกตรัมแบบดาวประเภท M</t>
  </si>
  <si>
    <t>ดวงอาทิตย์ เพราะแสงสว่างจากดวงอาทิตย์สว่างกว่าดวงดาวอื่นๆ มากจนทำให้เรามองไม่เห็นดาวฤกษ์อื่นๆ</t>
  </si>
  <si>
    <t>ถ้าตำแหน่งดาวแต่ละดวงต่างกัน ก็ส่งผลให้ความสว่างต่างกัน และยังขึ้นอยู่กับความสว่างที่แท้จริงของดาวด้วย</t>
  </si>
  <si>
    <t>โชติมาตร (Magnitude) เป็นหน่วยวัดระดับความสว่างของดาวฤกษ์และวัตถุอื่นๆ บนท้องฟ้า ค่าโชติมาตรยิ่งน้อย ดาวดวงนั้นจะยิ่งสว่าง</t>
  </si>
  <si>
    <t>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10 พาร์เซก</t>
  </si>
  <si>
    <t>อุณหภูมิสัมพันธ์กับสี เนื่องจาก ยิ่งอุณภูมิสูงสีของดาวฤกษ์ก็จะยิ่งซีด จากสีส้มแดงก็จะกลายเป็นสีขาวและสีฟ้า และสัมพันธ์กับสเปคตรัมโดยที่ เรียงจากอุณภูมิต่ำไปสูงได้ M K G F A B และ O ตามลำดับ</t>
  </si>
  <si>
    <t>อุณแตกต่างกัน โดยดาวสีน้ำเงินมีอุณหภูมิสูงที่สุด และสีแดงมีอุณหภูมิต่ำที่สุด ตามลำดับ</t>
  </si>
  <si>
    <t>มนุษย์มองเห็นได้เฉพาะดวงอาทิตย์เท่านั้น เพราะแสงสว่างจากดวงอาทิตย์สว่างกว่าดวงดาวอื่นๆ มากจนทำให้เรามองไม่เห็นดาวฤกษ์อื่นๆ</t>
  </si>
  <si>
    <t>ความส่องสว่างที่แท้จริงของดาว ระยะห่างของดาวจากโลก และผลกระทบของบรรยากาศโลก</t>
  </si>
  <si>
    <t>กรณีที่1.ระยะห่างจากแหล่งกำกรณีที่หนึ่งระยะห่างจากแหล่งกำเนิดแสงต่างกันมาก
2.ทิศทางการกระจายเเสง 
3. สภาวะแวดล้อมหรือการบดบังแสง</t>
  </si>
  <si>
    <t>ค่าที่แสดงระดับความสว่างของเทห์ฟ้าต่างๆ โดยใช้ระบบการวัดแบบลอการิทึม  นำมาใช้เปรียบเทียบความสว่างที่แท้จริงของดาวฤกษ์ไม่ได้</t>
  </si>
  <si>
    <t>เป็นการวัดความสว่างที่แท้จริงของดาวฤกษ์ โชติมาตรปรากฏเป็นการวัดความสว่างที่สังเกตได้จากโลก ส่วนโชติมาตรสัมบูรณ์เป็นการวัดความสว่างที่ดาวฤกษ์จะปรากฏหากอยู่ห่างจากโลก 10 พาร์เซก</t>
  </si>
  <si>
    <t>อุณหภูมิผิวของดาวเป็นตัวกำหนดอุณหภูมิผิวของดาวเป็นตัวกำหนดสีและเส้นสเปกตรัมของดาวอย่างชัดเจน</t>
  </si>
  <si>
    <t>สีน้ำเงิน ร้อนที่สุด สว่างมาก มวลมาก อายุสั้น
สีน้ำเงินแกมขาว ร้อนและสว่าง รองจากสีน้ำเงิน มวลมาก อายุปานกลาง
สีแดง เย็นที่สุด แสงน้อย มวลน้อย อายุยาวนานที่สุด</t>
  </si>
  <si>
    <t>ชนิดสเปกตรัม M, อุณหภูมิผิวประมาณ 3,000–3,500 เคลวิน เพราะมีสีแดงแสดงว่าอุณหภูมิต่ำ</t>
  </si>
  <si>
    <t>มนุษย์ไม่สามารถสังเกตเห็นดาว A ในตอนกลางวันได้
เพราะมีโชติมาตรปรากฏเท่ากับ 1.35 ซึ่ง ไม่สว่างพอ ที่จะแข่งขันกับความสว่างของแสงอาทิตย์และแสงกระเจิงในบรรยากาศโลกได้</t>
  </si>
  <si>
    <t>ดวงอาทิตย์เท่านั้น เพราะแสงสว่างจากดวงอาทิตย์สว่างกว่าดวงดาวอื่นๆ มากจนทำให้เรามองไม่เห็นดาวฤกษ์อื่นๆ</t>
  </si>
  <si>
    <t xml:space="preserve">โชติมาตร คือการวัดแสงจากวัตถุท้องฟ้า ใช้เพื่อศึกษาความสว่าง, อุณหภูมิ, ขนาด, การเปลี่ยนแปลงของแสง และการมีอยู่ของดาวเคราะห์นอกระบบ </t>
  </si>
  <si>
    <t>ดวงอาทิตย์ เพราะเป็นดาวฤกษ์ที่อยู่ใกล้โลกที่สุด</t>
  </si>
  <si>
    <t>-ตำเเหน่งของผู้สังเกต
-ระยะหาง
-ขนาดของดาวฤกษ์</t>
  </si>
  <si>
    <t>กรณีที่หลอดไฟขนาด 60 วัตต์ อยู่ใกล้เรามากกว่า หลอดไฟขนาด 100 วัตต์ ระดับหนึ่ง</t>
  </si>
  <si>
    <t>ระยะห่างของดาวฤกษ์</t>
  </si>
  <si>
    <t>คือค่าเเสดงลำดับของดาวหางดาราศาสตร์
โดยดาวฤกษ์ที่มี โชติมาตร มากจะมีความสว่างน้อย เเต่ถ้ามีโชติมาตรน้อย ดาวฤกษ์ก็จะมีความสว่างมาก</t>
  </si>
  <si>
    <t>คือการตั้งให้ดาวฤกษ์ห่างจากโลกในระยะที่เท่าๆกัน คือประมาณ 10 พาร์เซก</t>
  </si>
  <si>
    <t>ยิ่งมีสีไปโทนสีฟ้าอุณหภูมิจะสูง
ยิ่งมีสีไปโทนสีเเดงอุณหภูมิจะต่ำ</t>
  </si>
  <si>
    <t>สีของดาวฤกษ์เเตกต่างกัน ตามอุณหภูมิ</t>
  </si>
  <si>
    <t>K มีอุณหภูมิประมาณ 3,500-4,900</t>
  </si>
  <si>
    <t>ดาว A เพราะมีโชติมาตรมากที่สุด เเต่
โชติมาตาสัมบูรณ์ ดวงอาทิตย์มีความสว่างน้อยที่สุด เพราะมีโชติมาตรมากที่สุด</t>
  </si>
  <si>
    <t>ดาว B เพราะมีโชติมาตรน้อยที่สุด</t>
  </si>
  <si>
    <t>ไม่ได้เพราะมีความสว่างน้อยกว่าดวงอาทิตย์</t>
  </si>
  <si>
    <t>ดวงอาทิตย์ เพราะอยู่ใกล้โลก</t>
  </si>
  <si>
    <t>ขึ้นอยู่กับความสว่างแท้จริงและระยะทางจากโลกถึงดาว</t>
  </si>
  <si>
    <t>กรณีที่มีความแตกต่างในประเภทหลอด ระยะทาง</t>
  </si>
  <si>
    <t>การหักเหในชั้นบรรยากาศ</t>
  </si>
  <si>
    <t>โชติมาตร คือ ค่าที่ใช้วัดความสว่างของดาวฤกษ์ที่ตามองเห็นได้จากโลก ใช้ในการศึกษาความสว่างของดาว เปรียบเทียบดาวต่างๆ</t>
  </si>
  <si>
    <t>โชติมาตรสัมบูรณ์ คือ ค่าความสว่างแท้จริง แตกต่างโดยโชติมาตรปรากฏจะมีความสว่างที่เรามองเห็นจากโลกและขึ้นกับระยะทางแต่โชติมาตรสมบูรณ์ความสว่างแท้จริงของดาวถ้าอยู่ห่างจากโลก10พาร์เซกและไม่ขึ้นกับระยะทาง</t>
  </si>
  <si>
    <t>ยิ่งดาวมีอุณหภูมิสูงยิ่งเปล่งแสงในช่วงความยาวคลื่นสั้น
ยิ่งดาวมีอุณหภูมิต่ำยิ่งเปล่งแสงในช่วงความยาวคลื่นยาว</t>
  </si>
  <si>
    <t>มีอุณหภูมิที่แตกต่างกัน</t>
  </si>
  <si>
    <t>สเปกตรัม k อุณหภูมิประมาณ 3,700-5,200</t>
  </si>
  <si>
    <t>ดาวA เพราะมีค่าโชิติมาตรปรากฏมากที่สุด</t>
  </si>
  <si>
    <t>ดาวA เพราะ โชติมาตรสัมบูรณ์ต่ำ</t>
  </si>
  <si>
    <t>ไม่ได้ เพราะ ไม่สว่างเพียงพอที่จะสังเกตุเห็นได้ในตอนกลางวัน</t>
  </si>
  <si>
    <t>ดวงอาทิตย์เป็นดาวฤกษ์ดวงเดียวที่มนุษย์สามารถมองเห็นได้ด้วยตาเปล่าในเวลากลางวัน เพราะอยู่ใกล้โลกมากและมีความสว่างสูงจนกลบแสงจากดาวฤกษ์อื่นทั้งหมด</t>
  </si>
  <si>
    <t>ดาวฤกษ์แต่ละดวงมีความสว่างไม่เท่ากัน เพราะแตกต่างกันใน ระยะทางจากโลก, พลังงานที่ปล่อยออกมา, และ การรบกวนจากชั้นบรรยากาศโลก</t>
  </si>
  <si>
    <t>เราสามารถวัดหรือเห็นว่าหลอดไฟขนาด 60 วัตต์สว่างกว่าหลอด 100 วัตต์ ได้ในกรณีต่อไปนี้:
	1.	✅ ระยะทางใกล้กว่า – หลอด 60 วัตต์อยู่ใกล้ตามากกว่าหลอด 100 วัตต์
	2.	✅ ชนิดหลอดต่างกัน – หลอด 60 วัตต์เป็น LED (ประสิทธิภาพสูง) ส่วนหลอด 100 วัตต์เป็นหลอดไส้ (ประสิทธิภาพต่ำ)
	3.	✅ ทิศทางของแสงต่างกัน – หลอด 60 วัตต์ส่งแสงตรงไปยังพื้นที่วัดหรือผู้ดู ในขณะที่หลอด 100 วัตต์ส่องกระจายหรือถูกบังบางส่วน</t>
  </si>
  <si>
    <t>ระยะทาง</t>
  </si>
  <si>
    <t>โชติมาตร คือ ค่าที่ใช้วัดระดับความสว่างของดาวฤกษ์หรือวัตถุท้องฟ้าอื่น ๆ ตามที่มองเห็นจากโลก โดยไม่คำนึงถึงระยะทางหรือพลังงานที่แท้จริงของดาวนั้น ซึ่งมีหน่วยเป็นค่าตัวเลขที่ยิ่งน้อยจะยิ่งแสดงว่าดาวนั้นสว่างมาก และยิ่งค่ามากจะแสดงว่าดาวนั้นสว่างน้อย โดยโชติมาตรมีความสำคัญในการศึกษาความสว่างที่ปรากฏของดาวฤกษ์บนท้องฟ้า และสามารถนำไปใช้ร่วมกับข้อมูลระยะทางเพื่อคำนวณหาความสว่างแท้จริงของดาว ซึ่งเป็นสมบัติสำคัญที่ช่วยให้นักดาราศาสตร์เข้าใจพลังงานและวิวัฒนาการของดาวฤกษ์ได้ดีขึ้น</t>
  </si>
  <si>
    <t>โชติมาตรสัมบูรณ์ (Absolute Magnitude) คือค่าความสว่างแท้จริงของดาวฤกษ์หรือวัตถุท้องฟ้า ซึ่งแสดงความสว่างของดาวในกรณีที่ดาวนั้นอยู่ห่างจากโลกเป็นระยะทางมาตรฐาน คือ 10 พาร์เซก (ประมาณ 32.6 ปีแสง)
ความแตกต่างระหว่างโชติมาตรสัมบูรณ์กับโชติมาตรปรากฏ (Apparent Magnitude)
	•	โชติมาตรปรากฏ คือความสว่างที่ดาวแสดงให้เห็นจากโลกจริงๆ ขึ้นอยู่กับระยะทางและปัจจัยอื่นๆ
	•	โชติมาตรสัมบูรณ์ คือความสว่างที่ดาวจะมีถ้าอยู่ไกลจากโลกที่ระยะ 10 พาร์เซกเท่านั้น เพื่อให้สามารถเปรียบเทียบความสว่างแท้จริงของดาวแต่ละดวงได้โดยไม่ถูกผลกระทบจากระยะทาง</t>
  </si>
  <si>
    <t>อุณหภูมิผิวของดาวมีความสัมพันธ์โดยตรงกับ สี และ สเปกตรัมของดาว ดังนี้:
	•	ดาวที่มีอุณหภูมิผิวสูง จะปล่อยแสงในช่วงความยาวคลื่นสั้นมากขึ้น ทำให้ดาวมี สีฟ้า-ขาว เช่น ดาวสีน้ำเงินหรือดาวสีขาวร้อนจัด
	•	ดาวที่มีอุณหภูมิผิวต่ำ จะปล่อยแสงในช่วงความยาวคลื่นยาวขึ้น ทำให้ดาวมี สีแดง-ส้ม เช่น ดาวสีแดงหรือดาวแคระแดงที่เย็นกว่า
	•	สเปกตรัมของดาว (ลักษณะการดูดกลืนและการปล่อยแสงในช่วงความยาวคลื่นต่าง ๆ) จะเปลี่ยนไปตามอุณหภูมิผิว ทำให้สามารถจัดประเภทดาวตามสเปกตรัม เช่น ประเภท O, B, A, F, G, K, M ซึ่งสอดคล้องกับสีและอุณหภูมิผิวดาว</t>
  </si>
  <si>
    <t>ดาวฤกษ์แต่ละสีมีความแตกต่างกันดังนี้ ดาวสีน้ำเงินมีอุณหภูมิผิวสูงมากประมาณ 25,000–40,000 เคลวิน ร้อนและสว่างมาก มักเป็นดาวชนิด O หรือ B ดาวสีน้ำเงินแกมขาวมีอุณหภูมิผิวปานกลางสูงประมาณ 7,500–10,000 เคลวิน ร้อนแต่ไม่ร้อนเท่าดาวสีน้ำเงินบริสุทธิ์ มักเป็นดาวชนิด A หรือ B ส่วนดาวสีแดงมีอุณหภูมิผิวต่ำกว่า 2,500–4,000 เคลวิน เย็นกว่ามากและมักเป็นดาวชนิด K หรือ M เช่น ดาวแคระแดงหรือดาวยักษ์แดง สีของดาวสะท้อนอุณหภูมิผิวและสมบัติทางฟิสิกส์ที่แตกต่างกันโดยดาวสีน้ำเงินร้อนที่สุดและดาวสีแดงเย็นที่สุด</t>
  </si>
  <si>
    <t>ดาว Betelgeuse เป็นดาวฤกษ์ชนิดสเปกตรัม M ซึ่งเป็นดาวฤกษ์สีแดง และมีอุณหภูมิผิวประมาณ 3,300 – 3,500 เคลวิน เพราะดาวดวงนี้เป็นดาวยักษ์แดง (Red Supergiant) ที่มีอุณหภูมิต่ำกว่าดาวฤกษ์ชนิดอื่น ๆ ทำให้แสงที่ปล่อยออกมามีความยาวคลื่นมากขึ้น จึงแสดงยจจจสีแดงออกมาอย่างชัดเจน</t>
  </si>
  <si>
    <t>ดาวฤกษ์ที่มนุษย์สามารถมองเห็นได้ในเวลากลางวันมีเพียง ดวงอาทิตย์
เพราะอยู่ใกล้โลกและมีความสว่างมาก
ดาวฤกษ์อื่นมองไม่เห็นในเวลากลางวันเพราะแสงอาทิตย์กลบหมด
อาจเห็นได้บ้างผ่านกล้องโทรทรรศน์และในเงื่อนไขเฉพาะเท่านั้น</t>
  </si>
  <si>
    <t>ระยะห่างจากโลกไม่เท่ากัน
ขนาดและอุณหภูมิของดาวต่างกัน ทำให้แผ่แสงไม่เท่ากัน
บางครั้งแสงถูกดูดซับหรือเบี่ยงเบนโดยฝุ่นหรือก๊าซในอวกาศ</t>
  </si>
  <si>
    <t>หลอด 60 วัตต์อยู่ใกล้กับเรา มากกว่าหลอด 100 วัตต์ที่อยู่ไกลกว่า
หรือหลอด 60 วัตต์มีประสิทธิภาพการแปลงพลังงานเป็นแสงสูงกว่า (เช่น หลอด LED กับหลอดไส้)</t>
  </si>
  <si>
    <t>โชติมาตร (Magnitude) คือ หน่วยวัดความสว่างของดาวฤกษ์
ใช้ในการศึกษาความสว่างของดาวฤกษ์ว่า ดาวดวงไหนสว่างกว่าหรือสว่างน้อยกว่า และเปรียบเทียบความสว่างทั้งแบบปรากฏ (จากโลก) และแบบแท้จริง (ถ้ารู้ระยะทาง)</t>
  </si>
  <si>
    <t>โชติมาตรสัมบูรณ์ (Absolute Magnitude) คือ ความสว่างแท้จริงของดาวฤกษ์ ถ้าวางดาวไว้ที่ระยะ 10 พาร์เซกจากโลก
โชติมาตรปรากฏ (Apparent Magnitude) คือ ความสว่างที่เรามองเห็นดาวจากโลกจริง ๆ
ความต่างคือ โชติมาตรสัมบูรณ์วัดความสว่างจริงโดยไม่ขึ้นกับระยะทาง ส่วนโชติมาตรปรากฏขึ้นกับทั้งความสว่างและระยะห่างของดาว</t>
  </si>
  <si>
    <t>อุณหภูมิผิวดาวสูง ดาวจะมีสีฟ้าขาวและสเปกตรัมแสดงเส้นดูดกลืนของธาตุที่มีพลังงานสูง
อุณหภูมิผิวดาวต่ำ ดาวจะมีสีแดงและสเปกตรัมมีเส้นดูดกลืนของธาตุที่พลังงานต่ำกว่า
สีและสเปกตรัมช่วยบอกอุณหภูมิและองค์ประกอบของดาว</t>
  </si>
  <si>
    <t>ดาวสีน้ำเงิน: อุณหภูมิสูงมาก สว่างและร้อนที่สุดในสามดวง
ดาวสีน้ำเงินแกมขาว: อุณหภูมิสูงแต่ต่ำกว่าดาวสีน้ำเงินเล็กน้อย
ดาวสีแดง: อุณหภูมิต่ำที่สุด ร้อนน้อยกว่าและมักเป็นดาวฤกษ์แก่หรือดาวยักษ์แดง</t>
  </si>
  <si>
    <t>ดาว Betelgeuse เป็นดาวฤกษ์ชนิดสเปกตรัม M (ดาวยักษ์แดง)
อุณหภูมิผิวประมาณ 3,000 – 3,500 เคลวิน
เพราะมีสีแดงซึ่งบ่งบอกอุณหภูมิต่ำ และเป็นดาวยักษ์ที่มีขนาดใหญ่และเย็นกว่า stars แบบสเปกตรัมอื่น ๆ</t>
  </si>
  <si>
    <t>ดาวฤกษ์ที่มีความส่องสว่างมากที่สุดที่ระยะ 10 พาร์เซก คือ ดาวที่มี โชติมาตรสัมบูรณ์ (Absolute Magnitude) ต่ำที่สุด (ค่ายิ่งติดลบมาก = สว่างมาก)
เพราะโชติมาตรสัมบูรณ์วัดความสว่างแท้จริงของดาวที่ระยะมาตรฐานเดียวกัน คือ 10 พาร์เซก</t>
  </si>
  <si>
    <t xml:space="preserve">ดวงอาทิตย์ เพราะว่า ดวงอาทิตย์อยู่ใกล้โลกมากที่สุด </t>
  </si>
  <si>
    <t>เพราะความสว่างของดาวฤกษ์จะขึ้นอยู่กับระยะห่างจากโลก และ ความสว่างที่กำลังส่องสว่างมา</t>
  </si>
  <si>
    <t xml:space="preserve">เพราะว่าความสว่างที่ตามองเห็นได้ลดลงตามระยะทาง ดังนั้น ถึงแม้หลอด 100 วัตต์จะสว่างกว่าโดยรวม แต่ถ้าอยู่ไกลมาก ก็อาจดูสว่างน้อยกว่าหลอด 60 วัตต์ที่อยู่ใกล้
</t>
  </si>
  <si>
    <t>ชั้นบรรยากาศของดาวเคราะห์ เนื่องจากชั้นบรรยากาศมีผลต่อการกระเจิงแสงและการกรองแสงจากดวงอาทิตย์ จึงทำให้เมื่อมองจากโลก ดวงอาทิตย์ดูสว่างกว่าที่มองจากดาวอังคาร ซึ่งมีบรรยากาศบางและมีฝุ่นมาก</t>
  </si>
  <si>
    <t>โชติมาตร คือ หน่วยวัดความสว่างของดาวฤกษ์ที่ตาเรามองเห็นจากโลก  ใช้ในการศึกษา “ความสว่างปรากฏ” ของดาวฤกษ์ ซึ่งช่วยให้ทราบว่าเราจะเห็นดาวนั้นสว่างแค่ไหนเมื่อมองจากโลก</t>
  </si>
  <si>
    <t>โชติมาตรสัมบูรณ์ : คือความสว่างของดาวฤกษ์ถ้าดาวนั้นอยู่ห่างจากโลก 10 พาร์เซก (ประมาณ 32.6 ปีแสง)
และ แตกต่างกันตรงที่ โชติมาตรปรากฏคือความสว่างที่เรามองเห็นจากโลกเลยแตกต่างกัน</t>
  </si>
  <si>
    <t>อุณหภูมิผิวของดาว กำหนด สีของดาว โดยตรง
	•	ดาวร้อนมาก (อุณหภูมิสูง) → สีฟ้าหรือขาว
	•	ดาวเย็นกว่า → สีแดงหรือส้ม
ดาวแต่ละสีมีสเปกตรัมเฉพาะตัว ที่แสดงการแผ่รังสีของแสงในช่วงความยาวคลื่นต่าง ๆ</t>
  </si>
  <si>
    <t>ดาวสีน้ำเงิน: มีอุณหภูมิสูงมาก (ประมาณ 25,000–50,000 เคลวิน) → ส่องแสงแรงและร้อนที่สุด
	•	ดาวสีน้ำเงินแกมขาว: อุณหภูมิรองลงมา (ประมาณ 10,000–25,000 เคลวิน)
	•	ดาวสีแดง: อุณหภูมิต่ำที่สุดในทั้งสามดวง (ประมาณ 3,000 เคลวินหรือน้อยกว่า) → ส่องแสงน้อยกว่า</t>
  </si>
  <si>
    <t>ดาวฤกษ์ชนิดสเปกตรัม M และมีอุณหภูมิผิวประมาณ 3,000 – 3,500 เคลวิน
เพราะเหตุใด:
เนื่องจากดาว Betelgeuse มี สีแดงอมส้ม ซึ่งเป็นลักษณะของดาวฤกษ์ที่มีอุณหภูมิต่ำ และจัดอยู่ในประเภทดาวยักษ์แดง (Red Supergiant)</t>
  </si>
  <si>
    <t xml:space="preserve">ดาว A
เพราะ มีค่า โชติมาตรปรากฏมากที่สุด </t>
  </si>
  <si>
    <t xml:space="preserve">ดาว B
เพราะ มีค่า โชติมาตรสัมบูรณ์ต่ำที่สุด </t>
  </si>
  <si>
    <t>ไม่ได้ เพราะ ดาว A มีค่าโชติมาตรปรากฏเท่ากับ 1.35 ซึ่งสว่างไม่พอที่จะมองเห็นได้ในตอนกลางวัน เนื่องจากแสงจากดวงอาทิตย์จะกลบแสงดาว</t>
  </si>
  <si>
    <t>ดวงอาทิตย์ เพราะ แสงสว่างจากดวงอาทิตย์</t>
  </si>
  <si>
    <t>ระยะห่างจากโลกและความสว่าง</t>
  </si>
  <si>
    <t>ในกรณีที่มีความต้องการแสงสว่างน้อยกว่า, ต้องการประหยัดพลังงาน, หรือในโคมไฟที่กำหนดให้ใช้หลอดไฟ 60 วัตต์</t>
  </si>
  <si>
    <t>เพราะระยะทาง</t>
  </si>
  <si>
    <t>การวัดระดับความสว่างของดาวฤกษ์ ใช้ในการศึกษาความส่องสว่างที่แท้จริงของดาวฤกษ์</t>
  </si>
  <si>
    <t>โชติมาตรสัมบูรณ์ให้ข้อมูลเกี่ยวกับความสว่างจริงของดาวฤกษ์ ส่วนโชติมาตรปรากฏสะท้อนความสว่างที่เราเห็นบนโลก</t>
  </si>
  <si>
    <t>ดาวฤกษ์ที่ร้อนที่สุดจะแสดงสีน้ำเงิน ตามมาด้วยสีน้ำเงินแกมขาว และสุดท้ายคือสีแดง</t>
  </si>
  <si>
    <t>เป็นดาวฤกษ์ชนิดสเปกตรัม M (M-type star) มีอุณหภูมิพื้นผิวประมาณ 3,100-3,650 เคลวิน (K) เหตุผลคือดาวฤกษ์ชนิด M มีอุณหภูมิพื้นผิวต่ำกว่า 4,000 เคลวิน</t>
  </si>
  <si>
    <t>ดาวAเพราะมีค่าโชติมาตรปรากฏมากที่สุด</t>
  </si>
  <si>
    <t>ดาวBเพราะมีค่าโชติมาตรสัมบูรณ์น้อยที่สุด</t>
  </si>
  <si>
    <t>ไม่ได้เพราะไม่สามารถสว่างเพียงพอที่จะสังเกตได้ในตอนกลางวัน</t>
  </si>
  <si>
    <t>ดวงอาทิตย์ เพราะอยู่ใกล้โลกและสว่างที่สุดในบริเวณนี้</t>
  </si>
  <si>
    <t>ดาวฤกษ์แต่ละดวงมีขนาด มวลและอุณหภูมิที่แตกต่างกัน</t>
  </si>
  <si>
    <t>หลอดไฟ60วัตต์อยู่ใกล้กว่าหลอดไฟ100วัตต์ รวมถึงดูจากประสิทธิภาพของหลอดไฟด้วย</t>
  </si>
  <si>
    <t>ระยะห่างจากดวงอาทิตย์ ชั้นบรรยากาศของดาวเคราะห์</t>
  </si>
  <si>
    <t>ค่าแสดงอันดับความสว่างของดาวในดาราศาสตร์ ไว้ศึกษาความสว่างของดาวฤกษ์</t>
  </si>
  <si>
    <t>โชติมาตรสัมบูรณ์ใช้วัดความสว่างที่แท้จริงของดาวฤกษ์แต่ละดวงโดยใช้การเดาระยะทางส่วนโชติมาตรปรากฏใช้วัดความสว่างของวัตถุบนท้องฟ้าที่เรามองเห็นจากโลกและตำแหน่งที่วัดเป็นตำแหน่งจริง</t>
  </si>
  <si>
    <t>อุณหภูมิผิวของดาวมีความสัมพันธ์อย่างใกล้ชิดกับสีและสเปกตรัมของดาว เนื่องจากดาวฤกษ์แผ่รังสีออกมาตามกฎของวัตถุดำ (Blackbody radiation) ซึ่งระบุว่าวัตถุที่ร้อนจะแผ่รังสีออกมาในทุกความยาวคลื่น แต่ความยาวคลื่นที่แผ่ออกมามากที่สุดจะขึ้นอยู่กับอุณหภูมิของวัตถุนั้นๆ</t>
  </si>
  <si>
    <t>ดาวฤกษ์แต่ละสีที่นิดมองเห็นมีความแตกต่างกันหลักๆ ที่ อุณหภูมิผิว และ ขนาด</t>
  </si>
  <si>
    <t>ดาว Betelgeuse (บีเทลจุส) เป็นดาวฤกษ์ชนิดสเปกตรัม M1-M2 Ia-ab และมีอุณหภูมิผิวประมาณ 3,500 - 3,600 เคลวิน (K)</t>
  </si>
  <si>
    <t>โชติมาตรปรากฏ เพราะค่าโชติมาตรปรากฏของ ดาว A (1.35) มีค่ามากที่สุดเมื่อเทียบกับดาว B และดวงอาทิตย์ ดังนั้น ดาว A จึงมีความส่องสว่างน้อยที่สุดเมื่อสังเกตจากบนโลก</t>
  </si>
  <si>
    <t>ดาว B เพราะว่าโชติมาตรสัมบูรณ์ของดาว B มีค่า
น้อยที่สุด (-3.6) ซึ่งหมายความว่าดาว B
มีความส่องสว่างที่แท้จริงมากที่สุดเมื่อ
เปรียบเทียบที่ระยะห่างมาตรฐาน 10 พาร์เซก</t>
  </si>
  <si>
    <t>ไม่สามารถสังเกตเห็นดาว A ในตอนกลางวันได้ เพราะ ความสว่างของดวงอาทิตย์บดบัง/ดาว A มีความสว่างปรากฏไม่มากพอ</t>
  </si>
  <si>
    <t>ดวงอาทิตย์ เพราะสว่างที่สุดและะอยุ่ใกล้โลก</t>
  </si>
  <si>
    <t>หลอดไฟ60วัตต์อยุ่ใกล้กว่าหลอดไฟ100วัตต์</t>
  </si>
  <si>
    <t>ปัจจัยหลักที่มีผลต่อ ความส่องสว่างและสีสันของดวงอาทิตย์ที่มองเห็นจากพื้นผิวดาวเคราะห์ คือ องค์ประกอบและความหนาแน่นของชั้นบรรยากาศ รวมถึงอนุภาคต่างๆ</t>
  </si>
  <si>
    <t>โชติมาตร คือ มาตรวัดความสว่างของวัตถุทางดาราศาสตร์ ใช้ในการศึกษาความสว่างที่ของดาวฤกษ์</t>
  </si>
  <si>
    <t>โชติมาตรสัมบูรณ์คือเป็นค่าที่บอกถึง ความสว่างที่แท้จริงของดาว โดยตัดผลของระยะทางออกไป
เเตกต่างจากโชติมาตร เพราะเป็นค่าที่บอกถึงความสว่างของดาวที่เรามองเห็นจากโลกโดยตรง</t>
  </si>
  <si>
    <t>อุณหภูมิผิวของดาวเป็นตัวกำหนดว่าดาวจะเปล่งแสงออกมาในช่วงความยาวคลื่นใดมากที่สุด ซึ่งส่งผลให้เราเห็นดาวมีสีแตกต่างกัน</t>
  </si>
  <si>
    <t>ดวงอาทิตย์เพราะแสงงสว่าจากดวงอาทิตย์สว่างมากกว่าดาวดวงอื่น</t>
  </si>
  <si>
    <t>เพราะความสว่างของดาวประกอบด้วยระยะทางจากดาวไปยังโลก และการบิดเบือนแสงจากชั้นบรรยากาศ</t>
  </si>
  <si>
    <t>ขึ้นอยู่กับเทคโนโลยีและประเภทของหลอดไฟที่ใช้ โดยทั่วไปแล้ว หลอดไฟที่ใช้เทคโนโลยีที่มีประสิทธิภาพสูง เช่น LED หรือ CFL จะให้ความสว่างมากขึ้นเมื่อเทียบกับหลอดไฟแบบดั้งเดิมที่ใช้เทคโนโลยีเก่า</t>
  </si>
  <si>
    <t>สภาพอากาศและเมฆ</t>
  </si>
  <si>
    <t>เป็นการวัดความสว่างของวัตถุท้องฟ้า</t>
  </si>
  <si>
    <t>ดาวฤกษ์ที่มีอุณหภูมิสูงจะมีสีออกน้ำเงินหรือขาว ส่วนดาวฤกษ์ที่มีอุณหภูมิต่ำจะมีสีออกแดงหรือส้ม</t>
  </si>
  <si>
    <t>แตกต่างงกันที่อุณหภูมิโดยดาวฤกษ์สีน้ำเงินมีอุณหภูมิสูงกว่าดาวฤกษ์สีน้ำเงินแกมขาว และดาวฤกษ์สีแดง ซึ่งมีอุณหภูมิต่ำที่สุด</t>
  </si>
  <si>
    <t>ดาว Betelgeuse เป็นดาวฤกษ์ชนิดสเปกตรัม M และมีอุณหภูมิพื้นผิวประมาณ 3,100 เคลวิน เป็นดาวฤกษ์สีแดงหรือเหลือง ซึ่งมีอุณหภูมิต่ำกว่าดวงอาทิตย์ และเป็นดาวฤกษ์ยักษ์ใหญ่แดงขนาดใหญ่</t>
  </si>
  <si>
    <t>ดาว B ส่องสว่างมากที่สุด เพราะมีโชติมาตรสัมบูรณ์ต่ำสุด (-3.6) แสดงว่ามีพลังงานส่องสว่างมากเมื่ออยู่ห่าง 10 พาร์เซก</t>
  </si>
  <si>
    <t>หลอด 60 วัตต์อยู่ใกล้อเครื่องมือวัด หรือใกล้ตามากกว่าหลอด 100 วัตต์ ความเข้มของแสงจะดูมากกว่า และทิศทางการส่องแสงเช่นมีอะไรบังหลอด 100 วัตต์และประสิทธิภาพของหลอดไฟ</t>
  </si>
  <si>
    <t>ระยะห่างจากโลกและดาวอังคารไปยังดวงอาทิตย์</t>
  </si>
  <si>
    <t>ค่าที่ใช้ในการเปรียบเทียบความส่องสว่างของดาว ณ ตำแหน่งของผู้สังเกตเรียกว่าโชติมาตรหรืออันดับความสว่างไม่มีหน่วย ใช้หาความสว่างของดาวฤกษ์ถ้ามีความสว่างมากค่าโชติมาตรจะน้อย ถ้าสว่างน้อยค่าโชติมาตรจะสูง</t>
  </si>
  <si>
    <t>โชติมาตรสัมบูรณ์เป็นการวัดโชติมาตร ของดาวเมื่ออยู่ห่างจากโลกเป็นระยะทาง 10 พาร์เซก ซึ่งแตกต่างจากโชติมาตรปรากฏตรงที่ โชติมาตรปรากฏเป็นโชติมาตรของดาวบนท้องฟ้าจริงตามที่เรา มองเห็นจากโลก</t>
  </si>
  <si>
    <t>อุณหภูมิสูง → สีฟ้า/น้ำเงิน → สเปกตรัมมีไอออนของธาตุ
อุณหภูมิต่ำ → สีแดง → สเปกตรัมมีโมเลกุล</t>
  </si>
  <si>
    <t>ดาวสีน้ำเงินจะมีอุณหภูมิผิวโดยประมาณที่ 30,000เคลวิน
ดาวสีน้ำเงินแกมขาว10,000-30,000เคลวิน
ดาวสีแดง2,500-3,500เคลวิน
สรุปได้ว่าดาวทั้ง3ดาวต่างกันที่อุณหภูมิ</t>
  </si>
  <si>
    <t>ดาว Betelgeuse เป็นดาวฤกษ์ชนิดสเปกตรัม M โดยมีอุณหภูมิผิวประมาณ 3,500 เคลวิน
เพราะเปล่งแสงสีแดง แสดงว่าเป็นดาวยักษ์แดงที่มีอุณหภูมิต่ำและอยู่ในช่วงท้ายของชีวิต</t>
  </si>
  <si>
    <t>ดาวB เพราะค่าโชติมาตรสัมบูรณ์น้อยสุด</t>
  </si>
  <si>
    <t>เมื่ออยู่ห่างจากโลก 10 พาร์เซก ความส่องสว่างจะพิจารณาจาก โชติมาตรสัมบูรณ์ ดังนั้น ดาวฤกษ์ที่มีค่าโชติมาตรสัมบูรณ์ต่ำที่สุด จะมีความส่องสว่างมากที่สุด เพราะสว่างกว่าในระยะเดียวกัน</t>
  </si>
  <si>
    <t>โดยทั่วไป มนุษย์ไม่สามารถสังเกตเห็นดาว A ในตอนกลางวันได้ เพราะแสงจากดวงอาทิตย์สว่างกว่ามากและกลบแสงดาวอื่น เว้นแต่ดาว A จะสว่างมากเป็นพิเศษและอยู่ใกล้ดวงอาทิตย์บนท้องฟ้าในขณะนั้น เช่น ปรากฏเคียงดวงอาทิตย์ในสุริยุปราคา</t>
  </si>
  <si>
    <t>ดวงอาทิตย์ คือมนุษย์สามารถมองเห็นได้ในเวลากลางวัน เพราะมีความสว่างมากและอยู่ใกล้โลกที่สุด</t>
  </si>
  <si>
    <t>ดาวฤกษ์มีความสว่างไม่เท่ากัน เพราะแต่ละดวงมี ขนาด อุณหภูมิ และระยะทางจากโลกต่างกัน</t>
  </si>
  <si>
    <t>ถ้าหลอดไฟ 60 วัตต์อยู่ใกล้กว่าอย่างมาก เราจะเห็นมันสว่างกว่าหลอดไฟ 100 วัตต์ที่อยู่ไกล</t>
  </si>
  <si>
    <t>ระยะทางและอุณหภูมิของพื้นผิวที่ต่างกัน</t>
  </si>
  <si>
    <t>โชติมาตร คือหน่วยวัดความสว่างของดาว ใช้เพื่อศึกษาความสว่างและพลังงานของดาวฤกษ์ รวมถึงช่วยคำนวณระยะทางระหว่างดาวกับโลก</t>
  </si>
  <si>
    <t>โชติมาตรปรากฏ = สว่างตามที่ตาเห็นจากโลก
โชติมาตรสัมบูรณ์ = สว่างจริงๆถ้าอยู่ห่างจากโลก 10 พาร์เซก</t>
  </si>
  <si>
    <t>-อุณหภูมิผิวของดาว มีผลโดยตรงต่อ สี และ ลักษณะสเปกตรัม ของแสงที่ดาวเปล่งออกมา
-เราสามารถใช้สีและสเปกตรัมของดาวเพื่อ วัดอุณหภูมิ และ จำแนกประเภทของดาว</t>
  </si>
  <si>
    <t>-ดาวสีน้ำเงินอุณหภูมิสูงที่สุด 
-ดาวสีน้ำเงินแถบขาวอุณหภูมิรองลงมา
-ดาวสีแดงอุณหภูมิต่ำสุด</t>
  </si>
  <si>
    <t>อุณหภูมิผิวประมาณ 3,000–3,500 K
เพราะมีลักษณะเป็น ดาวยักษ์แดง ที่มีอุณหภูมิต่ำและสีแดง</t>
  </si>
  <si>
    <t>ดวงอาทิตย์เพราะแสงสว่างจากดวงอาทิตย์สว่างกว่าดวงดาวอื่นๆ มากจนทำให้เรามองไม่เห็นดาวฤกษ์อื่นๆ</t>
  </si>
  <si>
    <t>ระยะห่างจากโลกและความสว่างที่แท้จริงของดาวแต่ละดวง</t>
  </si>
  <si>
    <t>โชติมาตร (Magnitude) เป็นหน่วยวัดความสว่างของดาวฤกษ์ ดาวเคราะห์ และวัตถุต่างๆ บนท้องฟ้า. ใช้ในการเปรียบเทียบความสว่างที่สังเกตได้จากโลก</t>
  </si>
  <si>
    <t>โชติมาตรสัมบูรณ์คือค่าความสว่างของวัตถุที่วัดได้โดยไม่คำนึงถึงระยะทาง เช่น วัตถุอยู่ห่าง 10 พาร์เซก ส่วนโชติมาตรปรากฏคือความสว่างที่เรามองเห็นจากโลก ซึ่งขึ้นอยู่กับระยะทาง วัตถุเดียวกันอาจมีโชติมาตรปรากฏต่างกันหากอยู่ไกลหรือใกล้ต่างกัน.</t>
  </si>
  <si>
    <t>อุณหภูมิผิวของดาวมีผลโดยตรงต่อสีและสเปกตรัมของดาว ดาวที่มีอุณหภูมิสูงจะเปล่งแสงสีฟ้าหรือขาว และมีสเปกตรัมในช่วงคลื่นสั้น ส่วนดาวที่อุณหภูมิต่ำจะเปล่งแสงสีแดงหรือส้ม และมีสเปกตรัมในช่วงคลื่นยาว.</t>
  </si>
  <si>
    <t>ดาวสีน้ำเงินร้อนและอายุน้อยที่สุด ส่วนดาวสีน้ำเงินแกมขาวเย็นลงเล็กน้อย และดาวสีแดงเย็นสุด มักเป็นดาวที่แก่หรือมวลน้อยกว่า สีของดาวบ่งบอกอุณหภูมิผิวและพัฒนาการของดาวในช่วงต่าง ๆ ของชีวิต</t>
  </si>
  <si>
    <t>ดาวB เพราะ มีระยะห่างจากโลกมากทำให้มีสังเกตเห็นแสงสว่างจากบนโลกได้น้อย</t>
  </si>
  <si>
    <t>ดวงอาทิตย์ เพราะ แสงสว่างจากดวงอาทิตย์สว่างกว่าดวงดาวอื่นๆ มากจนทำให้เรามองไม่เห็นดาวฤกษ์อื่นๆ</t>
  </si>
  <si>
    <t xml:space="preserve">ดาวฤกษ์แต่ละดวงแตกต่างกัน ปัจจัยหลายอย่าง เช่น ระยะห่างจากโลกและความสว่างที่แท้จริงของดาวแต่ละดวง. </t>
  </si>
  <si>
    <t>ตำเเหน่งของผู้วัด ทิศทางการส่องเเสง สภาพของหลอดไฟ</t>
  </si>
  <si>
    <t>ระยะห่างจากดวงอาทิตย์</t>
  </si>
  <si>
    <t>หน่วยวัดความสว่างของดาวฤกษ์หรือวัตถุท้องฟ้าต่างๆ
นำมาใช้เปรียบเทียบความสว่างที่แท้จริงของดาวฤกษ์ไม่ได้</t>
  </si>
  <si>
    <t xml:space="preserve"> โชติมาตรสัมบูรณ์คือค่าที่แสดงถึงความสว่างที่แท้จริงของดาวฤกษ์  เเตกต่างจากโชติมาตรเป็นค่าที่วัดความสว่างที่แท้จริงของดาวฤกษ์ที่สังเกตได้จากโลกไม่ได้</t>
  </si>
  <si>
    <t>อุณหภูมิผิวของดาวมีผลต่อสีของดาวโดยตรง (ตามกฎของวัตถุดำ) และส่งผลต่อเส้นดูดกลืนในสเปกตรัมของดาว ซึ่งใช้ในการจำแนกประเภทของดาวได้”</t>
  </si>
  <si>
    <t>-ดาวสีน้ำเงินอุณหภูมิสูงที่สุด
-ดาวสีน้ำเงินเเถมขาวอุณหภูมิรองลงมา
-ดาวสีแดงอุณหภูมิต่ำสุด</t>
  </si>
  <si>
    <t>ดาว Betelgeuse เป็นดาวฤกษ์ประเภท M มีอุณหภูมิผิวประมาณ 3,300–3,500 เคลวิน เพราะเป็นดาวยักษ์แดงที่มีสีแดงและลักษณะสเปกตรัมเฉพาะของดาวเย็น</t>
  </si>
  <si>
    <t>ดวงอาทิตย์เท่านั้น เพราะความสว่างสูงมาก เมื่อเทียบกับดาวฤกษ์อื่น ทำให้สามารถมองเห็นได้แม้ในเวลากลางวัน</t>
  </si>
  <si>
    <t>ระยะห่างจากโลกไม่เท่ากัน และแสงสว่างแตกต่างกัน</t>
  </si>
  <si>
    <t>หลอด 60 วัตต์อยู่ใกล้อเครื่องมือวัด หรือใกล้ตามากกว่าหลอด 100 วัตต์ ความเข้มของแสงจะดูมากกว่า และทิศทางการส่องแสงเช่นมีอะไรบังหลอด 100 วัตต์
และประสิทธิภาพของหลอดไฟ</t>
  </si>
  <si>
    <t xml:space="preserve">ระยะห่างจากโลกและดาวอังคารไปยังดวงอาทิตย์ </t>
  </si>
  <si>
    <t>เป็นค่าที่ใช้แสดงระดับความสว่างของดาวฤกษ์ในทางดาราศาสตร์ใช้ในการศึกษาสมบัติหลายอย่างของดาวฤกษ์ เช่น ความสว่างที่แท้จริง หรือโชติมาตรสัมบูรณ์ และระยะห่างของดาวจากโลก</t>
  </si>
  <si>
    <t>โชติมาตรสัมบูรณ์คือค่าความสว่างของดาวฤกษ์เมื่ออยู่ห่างจากโลก 10 พาร์เซก (ประมาณ 32.6 ปีแสง) ส่วนโชติมาตรปรากฏคือค่าความสว่างที่สังเกตได้จากโลก</t>
  </si>
  <si>
    <t>ดาวฤกษ์ที่มีอายุอยู่ในช่วงต้นของอายุขัย จะมีสีน้ำเงิน และมีอุณหภูมิสูงกว่า 30,000 เคลวิน ดาวสีน้ำเงินแกมขาว อุณหภูมิ 10,000-30,000 เคลวิน ส่วนดาวฤกษ์ที่มีอายุอยู่ในช่วงท้ายของอายุขัย จะมีสีแดง และมีอุณหภูมิต่ำ</t>
  </si>
  <si>
    <t>ดาว B เพราะ มีระยะห่างจากโลกมากทำให้สังเกตเห็นแสงสว่างจากบนโลกได้น้อย</t>
  </si>
  <si>
    <t>ดวงอาทิตย์เท่านั้น เพราะแสงสว่างจากดวงอาทิตย์สว่างกว่าดวงดาวอื่นๆ</t>
  </si>
  <si>
    <t>ตำแหน่งดาวแต่ละดวงต่างกัน ก็ส่งผลให้ความสว่างต่างกัน และยังขึ้นอยู่กับความสว่างที่แท้จริงของดาวด้วย</t>
  </si>
  <si>
    <t>ในกรณีที่ระยะของหลอดไฟขนาด60วัตต์อยู่ใกล้ดว่าหลอดไฟขนาด100วัตต์</t>
  </si>
  <si>
    <t>ระยะทางของผู้สังเกตและอุณหภูมิ</t>
  </si>
  <si>
    <t>ค่าที่ใช้ในการเปรียบเทียบความส่องสว่างของดาว ณ ตำแหน่งของผู้สังเกต</t>
  </si>
  <si>
    <t>โชติมาตรสัมบูรณ์เป็นการวัดโชติมาตร ของดาวเมื่ออยู่ห่างจากโลกเป็นระยะทาง 10 พาร์เซก</t>
  </si>
  <si>
    <t>ดาวฤกษ์ที่ผลิตพลังงานได้มากกว่าจะมีอุณหภูมิที่ผิวสูงกว่าดาวฤกษ์ที่ผลิตพลังงานไ้ด้น้อยกว่าจึงทำให้ดาวฤกษ์แต่ละดวงมีสีและสเกตรัมต่างกันแ</t>
  </si>
  <si>
    <t>แตกต่างกันที่อุณหภูมิและชนิดสเปกตรัม สีน้ำเงิน สีน้ำเงินเเกมขาว และ สีแดง อุณหภูมิน้อยลงตามลำดับ และชนอดสเปกตรัมก็ต่างกัน</t>
  </si>
  <si>
    <t>เป็นดาวฤกษ์ชนิดสเปกตรัม Mอุณหภูมิผิวประมาณ2,500 3,500 K เพราะดูได้จากสีดาว</t>
  </si>
  <si>
    <t>ดาว B มีความส่องสว่างน้อยที่สุดเมื่อสังเกตจากโลก
เพราะมีโชติมาตรปรากฏเท่ากับ 0.98</t>
  </si>
  <si>
    <t>ดาวBเพราะโชติมาตรมีค่าน้อยที่สุดก้จะมีคงามสว่างมากที่สุด</t>
  </si>
  <si>
    <t>ดวงอาทิตย์ เพราะดวงอาทิตย์อยู่ใกล้โลกมากที่สุด</t>
  </si>
  <si>
    <t>เพราะระยะทางไม่เท่ากัน</t>
  </si>
  <si>
    <t>เราสามารถวัดความสว่างของหลอดไฟ 60 วัตต์ ให้มากกว่าหลอด 100 วัตต์ได้ ในกรณีที่เทคโนโลยีต่างกัน (เช่น LED vs หลอดไส้), สภาพของหลอดต่างกัน, หรือมีปัจจัยด้านตำแหน่ง/แวดล้อมเข้ามาเกี่ยวข้อง</t>
  </si>
  <si>
    <t>คือหน่วยวัดความสว่างของดาว ใช้ในการศึกษาความสว่างของดาว</t>
  </si>
  <si>
    <t>โชติมาตรสัมบูรณ์คือค่าที่แสดงความสว่างที่แท้จริงของดาวเมื่ออยู่ห่างจากโลก 10 พาร์เซก ส่วนโชติมาตรปรากฏคือค่าที่แสดงความสว่างที่เราเห็นจากโลกจริงๆ</t>
  </si>
  <si>
    <t>อุณหภูมิผิวของดาวเป็นตัวกำหนดสีที่ตาเรามองเห็น และกำหนดลักษณะของสเปกตรัม
ยิ่งอุณหภูมิสูง → สีไปทางน้ำเงิน → แผ่พลังงานที่ความยาวคลื่นสั้น
ยิ่งอุณหภูมิต่ำ → สีไปทางแดง → แผ่พลังงานที่ความยาวคลื่นยาว</t>
  </si>
  <si>
    <t>มีอุณหภูมิต่างกัน</t>
  </si>
  <si>
    <t>MI มีอุณหภูมิประมาณ 3500ถึง3600 เคลวิน</t>
  </si>
  <si>
    <t>ดาวA เพราะมีค่าโชติมาตรปรากฏมากที่สุด</t>
  </si>
  <si>
    <t>ดวงอาทิตย์เพราะมีค่าโชติมาตรสัมบูรณ์มากที่สุด</t>
  </si>
  <si>
    <t>ไม่ได้เพราะมันไกล</t>
  </si>
  <si>
    <t>ดวงอาทิตย์เพราะแสงสว่างจากดวงอาทิตย์สว่างกว่าดวงดาวอื่นๆจนทำให้เรามองไม่เห็นดาวฤกษ์อื่นๆ</t>
  </si>
  <si>
    <t>เพราะมีความสว่างไม่เท่ากันอละระยะห่างของดาวฤกษ์ต่างกันจึกเป็นปัจจัยให้ไม่สามารถมองเห็นความสว่างได้เท่ากัน</t>
  </si>
  <si>
    <t>ไฟ60วัตต์อยู่ใกล้กว่าไฟ100วัตต์ถ้าไฟ100วัตต์อยู่ไกลกันจะทำให้ไฟ60วัตต์มีความสว่างมากกว่า</t>
  </si>
  <si>
    <t>ระยะทางที่ถ่ายและอุณหภูมิ</t>
  </si>
  <si>
    <t>หน่วยวัดความสว่างของดาวฤกษ์ ดาวเคราะห์ และวัตถุต่าง ๆ บนท้องฟ้า ค่าโชติมาตรยิ่งน้อย หมายความว่าวัตถุนั้นยิ่งสว่างมาก ในการวัดจะมีระยะทางของดาวฤกษ์ที่ไม่เท่ากัน</t>
  </si>
  <si>
    <t>โชติมาตรสัมบูรณ์จะวัดจากการเอาดาวฤกษ์ไปอยู่ที่ระยะเท่ากันและวัดความสว่างของแสงต่างจากโชติมาตรเพราะโชติมาตรจะวัดความสว่างที่เห็นเลยไม่ได้เอาไปเท่ากัน</t>
  </si>
  <si>
    <t>สามารถบอกความสว่างและอุณหภูมิได้จากสี</t>
  </si>
  <si>
    <t>สีน้ำเงินเป็นดาวที่มีอุณหภูมิสูงถึง30,000เคลวิน สีน้ำเงินแกมขาวมีอุณหภูมิสูง10,000-30,000เคลวินสีแดงมีอุณหภูมิสูง2,000-3,500เคลวินแตกต่างกันที่อุณหภูมิและระยะทาง</t>
  </si>
  <si>
    <t>คือRed Supergiant สเปกตรัมMมีอุณหภูมิ 2,000-3,500 เคลวิน เพราะดูจากสี ชื่อ และข้อมูลที่อ่านสรุปได้ว่าเป็นดาวชนิดนี้</t>
  </si>
  <si>
    <t xml:space="preserve"> ดวงอาทิตย์ มีความส่องสว่างมากที่สุด
เพราะ มีค่าโชติมาตรสัมบูรณ์น้อยที่สุด (-26.7) ซึ่งหมายถึงมีความสว่างแท้จริงมากที่สุด (ในตาราง ไม่มีดาวใดมีค่าโชติมาตรสัมบูรณ์ต่ำกว่าดวงอาทิตย์)</t>
  </si>
  <si>
    <t>ดวงอาทิตย์เพราะมีแสงสว่างมากกว่าดาวดวงอื่นๆจึงไม่เห็นดาวดวงอื่น</t>
  </si>
  <si>
    <t xml:space="preserve">ระยะทางของดาวฤกษ์หากอยู่ห่างจากผู้สังเกตมากก็จะสว่างน้อยลง </t>
  </si>
  <si>
    <t>ในกรณีที่ระยะของหลอดไฟขนาด60วัตต์อยู่ใกล้ผู้สังเกตมากกว่าหลอดไฟขนาด100วัตต์</t>
  </si>
  <si>
    <t>ค่าที่ใช้ในการเปรียบเทียบความส่องสว่าวของดาว ณ ตำแหน่งของผู้สังเกต</t>
  </si>
  <si>
    <t>โชติมาตรสัมบูรณ์คือการเปรียบเทียบการส่องสว่างของดาวฤกษ์ที่ระยะห่างเท่ากันคือ 10 พาร์เซก ซึ่งจะต่างจากโชติมาตรปรากฏคือโชติมาตรปรากฏเราจะวัดจากระยะห่างของดาวฤกษ์กับผู้สังเกตโดยตรงไม่ได้มีการเว้นระยะห่างให้เท่ากัน</t>
  </si>
  <si>
    <t>ดาวฤกษ์ที่ผลิตพลังงานได้มากกว่าจะมีอุณหภูมิที่ผิวสูงกว่าดาวฤกษ์ที่ผลิตพลังงานได้น้อยกว่าจึงทำให้ดาวฤกษ์แต่ละดวงมีสีและสเปกตรัมต่างกัน</t>
  </si>
  <si>
    <t>สเปกตรัมM มีอุณหภูมิ2,500-3,500 เคลวิน เพราะดูได้จากสีของดาว</t>
  </si>
  <si>
    <t>ดาวB เพราะระยะห่างจากโลกมีมาก และโชติมาตรก็มีค่อนข้างมากทำให้มีความสว่างน้อย</t>
  </si>
  <si>
    <t>ดาวB เพราะโชติมาตรมีค่าน้อยที่สุดก็จะมีความสว่างมากที่สุด</t>
  </si>
  <si>
    <t>ไม่สามารถสังเกตเห็นได้
เพราะ ดาว A มีค่าโชติมาตรปรากฏเท่ากับ 1.35 ซึ่งยังสว่างไม่เพียงพอที่จะเทียบกับแสงจากดวงอาทิตย์ในตอนกลางวัน มนุษย์มองเห็นดาวบนท้องฟ้าเฉพาะในเวลากลางคืนที่ไม่มีแสงรบกวน</t>
  </si>
  <si>
    <t>มีเพียงด้วงอาทิตย์ เพราะ ท้องฟ้าในเวลากลางวันมีแสงฟ้า (Rayleigh scattering) จากชั้นบรรยากาศโลกที่กระจายแสงอาทิตย์ ทำให้ดาวฤกษ์อื่น ๆ ถูก กลบแสง ไปหมด</t>
  </si>
  <si>
    <t>เพราะระยะทางที่ดาวฤกษ์อยู่นั้นมีความใกล้ไกลต่างกัน</t>
  </si>
  <si>
    <t>-การกระจายแสง (Beam Angle) หรือทิศทางการส่องแสง
-ตำแหน่งติดตั้งและสิ่งแวดล้อม</t>
  </si>
  <si>
    <t>ระยะห่าจากโลกและดาวอังคารไปยังดวงอาทิตย์</t>
  </si>
  <si>
    <t>โชติมาตร คือ หน่วยที่ใช้ในการวัด ความสว่าง
ใช้ในการศึกษา ความสว่างและระยะทางระหว่างดาวฤกษ์</t>
  </si>
  <si>
    <t>โชติมาตรสัมบูรณ์ คือ เปรียบเทียบความสว่างที่แท้จริงของวัตถุ 2 ดวงด้วยระยะทาง 10 พาร์เซก
โชติมาตรปรากฏ คือ บอกว่าเราจะเห็นดาวดวงนั้นสว่าง แค่ไหนเมื่อมองจากโลก</t>
  </si>
  <si>
    <t>-ดาวสีน้ำเงิน → ร้อนมาก, ใหญ่, อายุน้อย, สว่างจ้า
-ดาวสีน้ำเงินแกมขาว → ร้อนพอสมควร, อายุกลาง ๆ
-ดาวสีแดง → เย็น, เล็กกว่า, อายุยืนยาว, อาจเป็นดาวแคระแดงหรือดาวยักษ์แดง</t>
  </si>
  <si>
    <t>ดาว B มีความส่องสว่างน้อยที่สุดเมื่อสังเกตจากโลก
เหตุผล: เพราะมีค่า โชติมาตรปรากฏ เท่ากับ 0.98 ซึ่งมีค่ามากที่สุดในบรรดาดาวที่ให้มาในตาราง
(ค่าโชติมาตรปรากฏยิ่งมาก ความสว่างที่เห็นจากโลกจะยิ่งน้อย)</t>
  </si>
  <si>
    <t>ดวงอาทิตย์ มีความส่องสว่างมากที่สุด
เหตุผล: เพราะมีค่า โชติมาตรสัมบูรณ์ เท่ากับ 4.8 ซึ่งมากที่สุดในตาราง (ยิ่งค่าโชติมาตรสัมบูรณ์น้อย แสดงว่าดาวมีความส่องสว่างมาก)</t>
  </si>
  <si>
    <t>ไม่สามารถเห็นได้
เพราะดาว A มีค่าความสว่างปรากฏเท่ากับ 1.35 ซึ่งไม่เพียงพอที่จะมองเห็นในเวลากลางวันด้วยตาเปล่า เนื่องจากแสงจากดวงอาทิตย์ในเวลากลางวันมีความเข้มสูงมาก ทำให้แสงจากดาวฤกษ์ที่มีค่าความสว่างปรากฏสูงกว่าประมาณ 0 จะถูกกลบ</t>
  </si>
  <si>
    <t xml:space="preserve">ในเวลากลางวัน มนุษย์มองเห็นได้เฉพาะดวงอาทิตย์เท่านั้น เพราะแสงสว่างจากดวงอาทิตย์สว่างกว่าดวงดาวอื่นๆ มากจนทำให้เรามองไม่เห็นดาวฤกษ์อื่นๆ </t>
  </si>
  <si>
    <t>สว่างนั้น ขึ้นอยู่กับระยะห่างของดาวนั้นกับโลก ถ้าตำแหน่งดาวแต่ละดวงต่างกัน ก็ส่งผลให้ความสว่างต่างกัน และยังขึ้นอยู่กับความสว่างที่แท้จริงของดาวด้วย</t>
  </si>
  <si>
    <t>ในกรณีที่ระยะของหลอดไฟขนาด60วัตต์อยู่ใกล้ผู้
สังเกตมากกว่าหลอดไฟขนาด100วัตต์</t>
  </si>
  <si>
    <t>ค่าที่ใช้ในการเปรียบเทียบความส่องสว่าวของดาว
ณ ตำแหน่งของผู้สังเกต</t>
  </si>
  <si>
    <t>โชติมาตรสัมบูรณ์คือการเปรียบเทียบการส่อง
สว่างของดาวฤกษ์ที่ระยะห่างเท่ากันคือ 10
พาร์เซก ซึ่งจะต่างจากโชติมาตรปรากฏคือโชติมาตรปรากฏเราจะวัดจากระยะห่างของดาวฤกษ์กับผู้สังเกตโดยตรงไม่ได้มีการเว้นระยะห่างให้เท่ากัน</t>
  </si>
  <si>
    <t>แตกต่างกันที่อุณหภูมิและชนิดสเปกตรัม สีน้ำเงิน
สีนำเงินแกมขาว และ สีแดง อุณหภูมิน้อยลงตามลำดับ และชนิดสเปกตรัมก็ต่างกัน</t>
  </si>
  <si>
    <t>สเปกตรัมM มีอุณหภูมิ2,500-3,500 เคลวิน เพราะ ดูได้จากสีของดาว</t>
  </si>
  <si>
    <t>ดวงอาทิตย์สว่างกว่าดวงดาวอื่นๆ มากจนทำให้เรามองไม่เห็นดาวฤกษ์อื่นๆ</t>
  </si>
  <si>
    <t>ค่าลูเมน(Lumen)
โดยจะมีความเกี่ยวข้องกับค่า Watt เช่นกัน ยิ่ง Watt สูงความสว่างก็จะสูงตาม</t>
  </si>
  <si>
    <t>นิวเคลียร์ ที่เกิดขึ้นในแกนกลางปฏิกิริยานี้ทำให้ดวงอาทิตย์ปล่อยพลังงานออกมาในรูปของแสงและทำให้ดวงอาทิตย์มีอุณหภูมิ ดวงอาทิตย์ก็จะยิ่งสว่างและร้อนมากขึ้นเท่านั้น</t>
  </si>
  <si>
    <t>นำมาใช้เปรียบเทียบความสว่างที่แท้จริงของดาวฤกษ์ไม่ได้ เพราะเป็นความสว่างที่ปรากฏให้เราเห็นบนโลก</t>
  </si>
  <si>
    <t xml:space="preserve">เป็นการวัดโชติมาตร ของดาวเมื่ออยู่ห่างจากโลกเป็นระยะทาง 10 พาร์เซก โชติมาตรปรากฏ หรือ ความส่องสว่างปรากฏ เป็นหน่วยวัดระดับความสว่างของดาวฤกษ์ </t>
  </si>
  <si>
    <t>อุณหภูมิพื้นผิวของดาวฤกษ์ได้จากสเปกตรัมที่ดาวแผ่รังสีออกมา โดยพิจารณาความสัมพันธ์ระหว่างความยาวคลื่นเข้มที่สุด</t>
  </si>
  <si>
    <t xml:space="preserve">นอกจากดาวฤกษ์บนท้องฟ้า จะมีความสว่างมากน้อยแตกต่างกันแล้ว สีของดาวฤกษ์ก็มีความแตกต่างกันด้วย โดยสีของดาวฤกษ์ที่มนุษย์มองเห็น ดาวฤกษ์สีน้ำเงินแสดงถึงอุณหภูมิสูงที่สุด รองลงมาคือสีน้ำเงินแกมขาว และสีแดงแสดงถึงอุณหภูมิต่ำสุด. 
ดาวฤกษ์สีน้ำเงิน: ดาวฤกษ์ที่ร้อนที่สุดและมวลมากที่สุด จะเปล่งแสงสีน้ำเงิน </t>
  </si>
  <si>
    <t>เป็นดาวที่สว่างที่สุดอันดับที่ 11 ในท้องฟ้ากลางคืนและสว่างที่สุดเป็นอันดับสองในกลุ่มดาวนายพราน (รองจากดาวไรเจล) บีเทลจุสเป็นดาวกึ่งแปรแสงที่มีสีแดงชัดเจน ซึ่งมีความส่องสว่างปรากฏระหว่าง +0.0 ถึง +1.3 ซึ่งเป็นช่วงที่</t>
  </si>
  <si>
    <t>ดวงอาทิตย์</t>
  </si>
  <si>
    <t>ระยะทางจากโลก ความสว่างที่แผ่ออกมาต่างกัน
สิ่งกีดขวางในอวกาศ</t>
  </si>
  <si>
    <t>ตำแหน่งของผู้วัด ทิศทางการส่องแสง สภาพของหลอดไฟ</t>
  </si>
  <si>
    <t>ระยะทาง และอุณหภูมิที่ต่างกัน</t>
  </si>
  <si>
    <t>โชติมาตร คือ เครื่องมือที่ใช้แยกแสงออกเป็นสเปกตรัม (สีต่าง ๆ หรือความยาวคลื่นต่าง ๆ ของแสง) เพื่อวิเคราะห์แสงนั้นอย่างละเอียด
ใช้ศึกษา 1. องค์ประกอบทางเคมีของดาวฤกษ์
2.  อุณหภูมิของดาวฤกษ์
3.  ความเร็วของดาวฤกษ์
4.  ความกดดันและความหนาแน่นในบรรยากาศดาว</t>
  </si>
  <si>
    <t xml:space="preserve">ยิ่งอุณหภูมิผิวสูง  สีจะออกน้ำเงิน
อุณหภูมิต่ำ  สีจะออกแดง
</t>
  </si>
  <si>
    <t>เป็นดาวฤกษ์ชนิดสเปกตรัม M และมีอุณหภูมิผิว ประมาณ 3,000 – 3,500 K</t>
  </si>
  <si>
    <t>ดวงอาทิตย์ เพราะดวงอาทิตย์มีแสงสว่างมากกว่าดวงอื่น</t>
  </si>
  <si>
    <t>เพราะความสว่างที่แท้จริงของดาวเอง (Intrinsic Luminosity) และระยะทางระหว่างดาวกับโลก</t>
  </si>
  <si>
    <t>ค่าลูเมนโดยจะมีความเกี่ยวข้องกับค่าwattเช่นกันยิ่งสูงความสวางก้จะสูงตาม</t>
  </si>
  <si>
    <t>ดวงอาทิตย์ปล่อยพลังงานออกมาในรูปแบบของแสงและทำให้ดวงอาทิตย์มีอุณหภูมิดวงอาทิตย์ก้จะยิ่งสว่างและร้อนมากขึ้น</t>
  </si>
  <si>
    <t>นำมาใช้เปรียบเทียบความสว่างที่แท้จริงของดาวฤกษ์ไม่ได้</t>
  </si>
  <si>
    <t>เป็นการวัดโชติมาตรของดาวเมื่ออยู่จากโลกเป็นระยะทาง10พาร์เซก เป็นหน่วยวัดระดับความสว่างของดาวฤกษ์</t>
  </si>
  <si>
    <t>อุณหภูมิพื้นผิวของดาวฤกษ์ได้จากสเปกตรัมที่ดาวแผร่รังสีออกมาโดยพิจารณาระหว่างความยาวคลื่นเข้มที่สุด</t>
  </si>
  <si>
    <t>ดาวสีน้ำเงินอุณหภูมิสูงที่สุด ดาวสีน้ำเงินแกมขาวมีอุณหภูมิรองลงมา ดาวสีแดงต่ำสุด</t>
  </si>
  <si>
    <t>เป็นดาวฤกษ์ชนิดสเปกตรัมMและมีอุณหภูมิผิวประมาณ3000-3500k</t>
  </si>
  <si>
    <t>มองเห็นดวงอาทิตย์เท่านั้น เพราะดวงอาทิตย์อยู่ใกล้โลกที่สุด</t>
  </si>
  <si>
    <t>เพราะดาวฤกษ์แต่ละดวงมีความสว่างไม่เท่ากัน มีระยะทางจากโลกต่างกัน ขนาดและอุณหภูมิต่างกัน</t>
  </si>
  <si>
    <t>ระยะทางการกำเนิดแสง</t>
  </si>
  <si>
    <t>ตำแหน่งที่อยู่</t>
  </si>
  <si>
    <t xml:space="preserve">คือหน่วยที่ใช้วัดความสว่างของดาวใช้ในการศึกษาความสว่าง,ระยะทาง,สมบัติต่างๆของดาวฤกษ์ </t>
  </si>
  <si>
    <t>โชติมาตรสัมบูรณ์คือการวัดความสว่างที่แท้จริงของดาวฤกษ์ 
โชติมาตรปรากฏเป็นความสว่างที่มองเห็นจากโลก และขึ้นอยู่กับระยะทางของดาวจากโลก</t>
  </si>
  <si>
    <t>สีและสเปกตรัมของดาวสามารถบอกอุณหภูมิผิวของดาวได้โดยไม่ต้องเข้าไปสัมผัสจริง</t>
  </si>
  <si>
    <t>สีน้ำเงินร้อนมาก
สีน้ำเงินแกมขาวร้อนปานกลาง
สีแดงเย็นที่สุด</t>
  </si>
  <si>
    <t>ชนิดK มีอุณหภูมิผิวประมาณ3,500-4,900 เพราะมีสีส้ม</t>
  </si>
  <si>
    <t>ดาวBเพราะระยะทางห่างจากโลก260ปีแสง มีค่าโชติมาตรปรากฏ 0.98 เป็นค่าที่มากที่สุด</t>
  </si>
  <si>
    <t>ดวงอาทิตย์ เพราะห่างจากโลก8นาทีแสง ค่าโชติมาตรปรากฏ -26.7 เป็นที่น้อยที่สุด</t>
  </si>
  <si>
    <t>ไม่สามารถเห็นได้ เพราะค่าโชติมาตรปรากฏมีเพียง 1.35 แสงสว่างไม่เพียงพอที่จะแข่งกับแสงดวงอาทิตย์ได้ จึงเห็นได้เฉพาะเวลากลางคืน</t>
  </si>
  <si>
    <t>ดวงอาทิตย์เพราะเป็นดาวฤกษ์ที่ใกล้โลกที่สุด</t>
  </si>
  <si>
    <t>เพราะระยะทางของดาวฤกษ์ไม่เท่ากัน</t>
  </si>
  <si>
    <t>ระยะทางและสถานที่ที่ยืนดู</t>
  </si>
  <si>
    <t>หน่วยวัดความสว่างวัตถุในท้องฟ้า</t>
  </si>
  <si>
    <t xml:space="preserve">โชติมาตรสัมบูรณ์เป็นค่าที่ใช้วัดความสว่างของดาวหรือวัตถุท้องฟ้า และขึ้นอยู่กับระยะทาง, ปริมาณฝุ่นระหว่างทาง, และพลังงานจริงของวัตถุนั้น และความสว่างที่เรามองเห็นจากโลก
 โชติมาตรเป็นค่าที่ใช้เปรียบเทียบความสว่างจริงของวัตถุโดยไม่สนใจระยะทาง
</t>
  </si>
  <si>
    <t>อุณหภูมิของดาวที่มากที่สุดคือสีน้ำเงินและน้อยที่สุดคือสีแดง</t>
  </si>
  <si>
    <t xml:space="preserve">มีความแตกต่างกันอย่างชัดเจนในเรื่องของอุณหภูมิผิว, มวล, อายุ, และสเปกตรัม </t>
  </si>
  <si>
    <t>ชนิด K อุณหภูมิ≈3,500-4,900 เพราะมีสีส้ม</t>
  </si>
  <si>
    <t>B เพราะระยะทางห่างจากโลก260ปีแสง และมีค่าโชติมาตรปรากฎ 0.98 เป็นค่าที่มากที่สุด</t>
  </si>
  <si>
    <t>ดวงอาทิตย์ เพราะห่างจากโลก8นาทีแสง และค่าโชติมาตรปรากฏ-26.7เป็นค่าที่น้อยที่สุด</t>
  </si>
  <si>
    <t>ไม่สามารถเห็นได้ เพราะค่าโชติมาตรปรากฏมีเพียง 1.35 แสงสว่างจึงไม่เพียงพอที่จะแข่งกับแสงดวงอาทิตย์ได้ จึงเห็นได้เฉพาะเวลากลางคืน</t>
  </si>
  <si>
    <t xml:space="preserve">ในเวลากลางวัน มนุษย์สามารถมองเห็นดาวฤกษ์ ได้คือ ดวงอาทิตย์, ดาวศุกร์, และบางครั้ง ดาวพฤหัสบดี หากท้องฟ้าใสและมีตำแหน่งที่เหมาะสม ดาวเหล่านี้สว่างพอที่จะปรากฏให้เห็นแม้มีแสงอาทิตย์รบกวน  
</t>
  </si>
  <si>
    <t xml:space="preserve">ดาวฤกษ์มีความสว่างต่างกันเนื่องจาก ขนาดและอุณหภูมิ, ระยะทางจากโลก, พลังงานที่เปล่งออกมา, ฝุ่นและแก๊สในอวกาศ, และ ผลกระทบจากบรรยากาศโลก ปัจจัยเหล่านี้ทำให้บางดาวดูสว่างกว่า ขณะที่บางดาวริบหรี่ลงแม้ว่าจะมีพลังงานสูง
</t>
  </si>
  <si>
    <t>หลอดไฟ 60 วัตต์อาจดูสว่างกว่าหลอดไฟ 100 วัตต์ในบางกรณี เช่น หากเป็น หลอด LED ที่มีประสิทธิภาพสูงกว่า, หลอดใหม่กว่าหรือไม่เสื่อมสภาพ, มีมุมกระจายแสงที่ดีกว่า, หรือ อยู่ในสภาพแวดล้อมที่สะท้อนแสงได้ดี ปัจจัยเหล่านี้ส่งผลต่อความสว่างที่มองเห็น</t>
  </si>
  <si>
    <t>ปัจจัยหลักที่มีผลต่อความส่องสว่างของดวงอาทิตย์ คือ ชั้นบรรยากาศของดาวเคราะห์ และ ระยะห่างจากดวงอาทิตย์</t>
  </si>
  <si>
    <t>โชติมาตร คือ หนึ่งหน่วยที่ใช้วัดความสว่างที่ตามองเห็นดาวฤกษ์จากโลก</t>
  </si>
  <si>
    <t>โชติมาตรสัมบูรณ์ คือค่าที่ใช้วัด ความสว่างที่แท้จริงของดาวฤกษ์ โดยสมมุติว่าเรามองดาวนั้นจากระยะห่าง 10 พาร์เซก ต่างจากโชติมาตรปรากฎ คือ โชติมาตรปรากฏ คือ ความสว่างที่ตามองเห็นจากโลก	แต่ โชติมาตรสัมบูรณ์ คือ ความสว่างที่แท้จริงจากระยะ 10 พาร์เซกโดยมาจากการคำนวณ</t>
  </si>
  <si>
    <t>อุณหภูมิผิวของดาวมีความสัมพันธ์โดยตรงกับสีและสเปกตรัม มีความสัมพันธ์ คือ
สีของดาวบอกอุณหภูมิของผิวดาวได้
อุณหภูมิ สูง → แสงสีฟ้า/น้ำเงิน
อุณหภูมิ ต่ำ → แสงสีแดง</t>
  </si>
  <si>
    <t xml:space="preserve">ดาวแต่ละสีมีความแตกต่างด้านอุณหภูมิผิวของดาวคือ สีน้ำเงิน มีอุณหภูมิผิวของดาว สูงมาก 
( &gt; 25,000 K ) มีลักษณะร้อนที่สุด สว่างมาก
 น้ำเงินแกมขาว มีอุณหภูมิผิวของดาว ค่อนข้างสูง (~10,000 K)	มีลักษณะร้อนรองลงมาจากสีน้ำเงิน สีแดง มีอุณหภูมิผิวของดาวต่ำมาก (&lt; 3,500 K)	มีลักษณะเย็นที่สุด </t>
  </si>
  <si>
    <t>Betelgeuse เป็นดาวฤกษ์สเปกตรัมชนิด M มีอุณหภูมิผิวประมาณ 3,500 K เพราะมีสีแดง ซึ่งบ่งชี้ถึงดาวที่เย็นและเป็นดาวยักษ์ใหญ่</t>
  </si>
  <si>
    <t>จากตารางดาวฤกษ์ที่มีความส่องสว่างน้อยที่สุด เมื่อสังเกตจากบนโลก คือ ดาว A เพราะจากตารางค่าโชติมาตรปรากฎ เนื่องจากค่าโชติมาตรปรากฎมากก็จะมีความสว่างน้อย</t>
  </si>
  <si>
    <t>จากตารางดาวฤกษ์ที่มีความส่องสว่างมากที่สุด เมื่อกำหนดให้ดาวฤกษ์อยู่ห่างจากโลกเป็นระยะทาง 10 พาร์เซก คือ ดวงอาทิตย์ เพราะจากตารางค่าโชติมาตรสัมบูรณ์มากที่สุด</t>
  </si>
  <si>
    <t>ไม่สามารถเห็นได้ เพราะค่าโชติมาตรปรากฎมีเพียง 1.35 แสงสว่างจึงไม่เพียงพอที่จะแข่งกับแสงดวงอาทิตย์ได้ จึงเห็นได้เฉพาะตอนกลางคืน</t>
  </si>
  <si>
    <t>ดาวฤกษ์มีแสงสว่างของตัวเอง</t>
  </si>
  <si>
    <t>ระยะทางของผู้สังเกตกับดาวฤกษ์ต่างกัน ดาวแต่ละดวงไม่ได้มีความสว่างเหมือนกัน</t>
  </si>
  <si>
    <t>โชติมาตรปรากฎ</t>
  </si>
  <si>
    <t>จุดที่อยู่ผู้สังเกต</t>
  </si>
  <si>
    <t>ใช้ศึกษาความสว่างที่เรามองเห็นดาว</t>
  </si>
  <si>
    <t>โชติมาตรสมบูรณ์คือการคำนวนว่าดาวดวงไหนสว่างที่สุด โชติมาตรปรากฎ คือกามองเห็นด้วยตาเปล่า</t>
  </si>
  <si>
    <t>อุณหภูมิ จากสูงไปน้อย</t>
  </si>
  <si>
    <t>K 3,500-4,900 เพราะมีสีส้ม</t>
  </si>
  <si>
    <t>A เพราะ โชติมาตรปรากฎ และโชติมาตรสัมบูรณ์ มาก มีความส่องสว่างน้อย</t>
  </si>
  <si>
    <t>B เพราะ โชติมาตรปรากฎ และโชติมาตรสัมบูรณ์ น้อยทำให้ มีความส่องสว่างมาก</t>
  </si>
  <si>
    <t>ไม่ได้เพราะสว่างไม่พอ</t>
  </si>
  <si>
    <t>ดวงอาทิตย์ เพราะอยู่ใกล้โลกมากและสว่างที่สุดในบรรดาดาวฤกษ์ทั้งหมด</t>
  </si>
  <si>
    <t>แต่ละดวงมีความใหญ่ ความสว่างและระยะห่างไม่เท่ากัน</t>
  </si>
  <si>
    <t>ไฟ100วัตต์อยู่ไกลกว่า60วัตต์มาก</t>
  </si>
  <si>
    <t>ระยะห่าง</t>
  </si>
  <si>
    <t>หน่วยวัดความสว่างที่มนุษย์ใช้มองจากท้องฟ้า</t>
  </si>
  <si>
    <t>โชติมาตรสัมบูรณ์=ความสว่างจริงของดาวที่ระยะ10พาร์เซก
โชติมาตรปรากฏ=ความสว่างที่เห็นจากโลกจริงๆ</t>
  </si>
  <si>
    <t>อุณหภูมิสูง=สีฟ้าสัมพันธ์ O-B อุณหภูมิต่ำกว่า=สีแดงสัมพันธ์ K-M</t>
  </si>
  <si>
    <t>น้ำเงิน-อุณหภูมิสูงสุด
ขาดคืออุณหภูมิปานกลาง
แดงคือต่ำสุด</t>
  </si>
  <si>
    <t>ชนิด M อุณหภูมิผิวประมาณ3000-3500เคลวิน เพราะสีดาวฤกษ์เป็นสีแดงบ่งบอกว่ามีอุณหภูมิผิวต่ำ</t>
  </si>
  <si>
    <t>ดาวB เพราะอยู่ไกลที่สุด</t>
  </si>
  <si>
    <t>ดาวB เพราะระยะจริงใหญ่ที่สุด</t>
  </si>
  <si>
    <t>ไม่ได้เพราะอยู่ไกลเกินไปแสงของดวงอาทิตย์สว่างกว่า</t>
  </si>
  <si>
    <t>ดวงอาทิตย์ คือ ดาวฤกษ์ดวงเดียว ที่มองเห็นได้ในเวลากลางวัน
เพราะอยู่ใกล้โลกมาก และ สว่างมาก จนแสงของมันกลบดาวดวงอื่นหมด.</t>
  </si>
  <si>
    <t>ถ้าหลอดไฟ 60 วัตต์อยู่ใกล้กว่า 100 วัตต์ เราจะเห็นมันสว่างกว่า</t>
  </si>
  <si>
    <t>โชติมาตร คือ ค่าความสว่างของดาวฤกษ์ที่มองเห็นจากโลก ใช้ในการศึกษา ความสว่าง และ ระยะทาง ของดาวฤกษ์</t>
  </si>
  <si>
    <t>โชติมาตรสัมบูรณ์ คือ ความสว่างแท้จริงของดาว
โชติมาตรปรากฏ คือ ความสว่างที่เห็นจากโลก
 ต่างกันที่ระยะทาง</t>
  </si>
  <si>
    <t>ดาวร้อนสีฟ้า-ขาว, ดาวเย็นสีแดง
สีและสเปกตรัมบอกอุณหภูมิผิวของดาว</t>
  </si>
  <si>
    <t>ดาว สีน้ำเงิน ร้อนมาก อุณหภูมิสูงสุด
	•	ดาว สีน้ำเงินแกมขาว ร้อนรองลงมา อุณหภูมิปานกลางถึงสูง
	•	ดาว สีแดง เย็นที่สุด อุณหภูมิต่ำ</t>
  </si>
  <si>
    <t xml:space="preserve">ชนิดสเปกตรัม: M1–M2 Iab
เป็นดาวยักษ์ใหญ่แดง
	•	อุณหภูมิผิว: ประมาณ 3,500 เคลวิน
	•	เหตุผล:
เพราะมีสีแดง สว่างมาก และอยู่ในช่วงปลายของชีวิตดาวฤกษ์ ทำให้มีอุณหภูมิต่ำและขยายตัวใหญ่
</t>
  </si>
  <si>
    <t>ดาวBเพราะระยะห่างไกลเกินไป</t>
  </si>
  <si>
    <t>ดาวB เพราะใหญ่สุด</t>
  </si>
  <si>
    <t>ไม่ได้เพราะแสงดวงอาทิตย์บัง</t>
  </si>
  <si>
    <t>มองเห็นได้ในเวลากลางวันด้วยตาเปล่า: ดวงอาทิตย์ เป็นดาวฤกษ์ที่อยู่ใกล้โลกมากที่สุด (ประมาณ 150 ล้านกิโลเมตร)
เนื่องจากความใกล้และพลังงานที่มันปล่อยออกมามหาศาล มันจึงสว่างกว่าดาวฤกษ์ดวงอื่นอย่างเทียบกันไม่ได้
แสงของดวงอาทิตย์สว่างมากจนกลบแสงของดาวฤกษ์อื่นทั้งหมด ทำให้ไม่สามารถมองเห็นดาวดวงอื่นในเวลากลางวันได้เลย</t>
  </si>
  <si>
    <t>ความสว่างของดาวที่เรามองเห็นจากโลก ขึ้นอยู่กับ
✅ ระยะทางจากโลก
✅ ความสว่างแท้จริงของดาว
✅ ฝุ่นหรือชั้นบรรยากาศที่ขวางกั้น
✅ สภาพแวดล้อมการสังเกตของเราเอง</t>
  </si>
  <si>
    <t>หลอดไฟ 60 วัตต์สามารถดูหรือวัดว่าสว่างกว่า 100 วัตต์ได้
✅ ถ้าอยู่ใกล้กว่า
✅ ถ้าส่องตรงกว่า
✅ ถ้าไม่มีสิ่งกีดขวาง
✅ ถ้าเป็นเทคโนโลยีที่มีประสิทธิภาพกว่า
✅ ถ้าสภาพแวดล้อมเอื้อต่อการสะท้อนแสง</t>
  </si>
  <si>
    <t>โลกอยู่ใกล้ดวงอาทิตย์มากกว่าดาวอังคาร จึงทำให้เรามองเห็นดวงอาทิตย์สว่างกว่าที่มองจากดาวอังคาร</t>
  </si>
  <si>
    <t>โชติมาตร (Magnitude) คือ ค่าที่ใช้วัดความสว่างของดาวฤกษ์หรือวัตถุท้องฟ้า ที่เรามองเห็นจากโลก</t>
  </si>
  <si>
    <t>โชติมาตรสัมบูรณ์ คือ ความสว่างแท้จริงของดาวที่ระยะ 10 พาร์เซก
โชติมาตรปรากฏ คือ ความสว่างที่เรามองเห็นจากโลก
ทั้งสองมีความสัมพันธ์กันและใช้ร่วมกันเพื่อวัดระยะทางและศึกษาคุณสมบัติของดาวฤกษ์</t>
  </si>
  <si>
    <t>อุณหภูมิผิวของดาวมีความสัมพันธ์อย่างใกล้ชิดกับ สี และ สเปกตรัม ของดาว เนื่องจากดาวฤกษ์ปล่อยพลังงานในรูปของ รังสีแม่เหล็กไฟฟ้า ซึ่งขึ้นอยู่กับอุณหภูมิตามกฎของฟิสิกส์</t>
  </si>
  <si>
    <t xml:space="preserve">ดาวฤกษ์สีน้ำเงินมีอุณหภูมิผิวสูงที่สุด สว่างมาก และมีอายุสั้น ส่วนดาวสีน้ำเงินแกมขาวมีอุณหภูมิรองลงมา และดาวสีแดงมีอุณหภูมิต่ำที่สุด สว่างน้อย แต่อายุยาวนานที่สุด
</t>
  </si>
  <si>
    <t>เพราะดาว Betelgeuse มีสีแดงอมส้ม แสดงว่ามีอุณหภูมิผิวต่ำประมาณ 3,000–3,500 เคลวิน จึงจัดอยู่ในสเปกตรัมชนิด M ซึ่งเป็นดาวยักษ์แดง</t>
  </si>
  <si>
    <t xml:space="preserve">ดาวB </t>
  </si>
  <si>
    <t>ดาวB</t>
  </si>
  <si>
    <t>ไม่ ดวงอาทิตย์บัง</t>
  </si>
  <si>
    <t>แสงถูกดูดกลืน/กระเจิงระหว่างทาง</t>
  </si>
  <si>
    <t>ระยะหรือทิศทางของแสงเอื้อให้วัดได้มากกว่า</t>
  </si>
  <si>
    <t>ระยะทาง/ชั้นบรรยากาศ</t>
  </si>
  <si>
    <t>ใช้ในการศึกษา “ความสว่าง” หรือ “พลังงานที่ปล่อยออกมาของดาวฤกษ์” ซึ่งเป็นสมบัติสำคัญที่ช่วยให้นักดาราศาสตร์</t>
  </si>
  <si>
    <t>โชติมาตรสัมบูรณ์ คือ ความสว่างแท้จริงของดาว (เมื่ออยู่ห่างจากโลก 10 พาร์เซก)
โชติมาตรปรากฏ คือ ความสว่างที่ตามองเห็นจากโลก
ทั้งสองค่าใช้ร่วมกันเพื่อคำนวณระยะทางของดาว และเปรียบเทียบพลังงานแสงของดาวฤกษ์</t>
  </si>
  <si>
    <t>นักดาราศาสตร์ใช้สีและสเปกตรัมนี้เพื่อ จัดประเภทดาว และศึกษาองค์ประกอบของมัน</t>
  </si>
  <si>
    <t>สีน้ำเงิน ร้อนมาก สว่างมาก แต่อายุสั้น
น้ำเงินแกมขาว ร้อนและสว่างมาก แต่อายุน้อยกว่าดาวแดง
สีแดง เย็นกว่า สว่างน้อย แต่อายุยืนที่สุด</t>
  </si>
  <si>
    <t xml:space="preserve">Betelgeuse เป็นดาวฤกษ์ที่จัดอยู่ในชนิดสเปกตรัม:
&gt; M-type (ประเภท M)
เป็น ดาวยักษ์ใหญ่สีแดง (Red Supergiant)
มี อุณหภูมิพื้นผิวประมาณ:
&gt; 3,500 เคลวิน (K)
</t>
  </si>
  <si>
    <t>ดาว A มีความส่องสว่าง น้อยที่สุด เมื่อสังเกตจากบนโลก</t>
  </si>
  <si>
    <t>ดาวBสว่างที่สุด</t>
  </si>
  <si>
    <t>ดาวaสว่างไม่พอ</t>
  </si>
  <si>
    <t>ดวงอาทิตย์ เพราะดวงอาทิตย์เป็น ดาวฤกษ์ที่อยู่ใกล้โลกมากที่สุด (ประมาณ 150 ล้านกิโลเมตร)
ความสว่างของดวงอาทิตย์ มีมากกว่าดาวดวงอื่นทำให้สว่างกว่าดาวฤกษ์อื่น ๆ มาก</t>
  </si>
  <si>
    <t>ความสว่างของดาวฤกษ์ที่เรามองเห็น ขึ้นอยู่กับ ระยะทาง, พลังงานที่เปล่งออกมา, ขนาดและอุณหภูมิของดาว, และ สิ่งกีดขวางระหว่างทาง</t>
  </si>
  <si>
    <t>ระยะทางใกล้กว่า, ทิศทางแสงดีกว่า, เทคโนโลยีหลอดไฟต่างกัน, หรือเกิดจาก เงื่อนไขของสภาพแวดล้อม/เครื่องมือวัด</t>
  </si>
  <si>
    <t>ค่าที่ใช้วัดความสว่างของวัตถุท้องฟ้า เช่น ดาวฤกษ์ ดาวเคราะห์ หรือดวงดาวอื่น ๆ เมื่อมองจากโลก</t>
  </si>
  <si>
    <t>ใช้เปรียบเทียบความสว่างที่เเท้จริงของดาวฤกษ์</t>
  </si>
  <si>
    <t>เป็นการวัดโชติมาตร ของดาวเมื่ออยู่ห่างจากโลกเป็นระยะทาง 10 พาร์เซก</t>
  </si>
  <si>
    <t>ดาวฤกษ์ที่มีอุณหภูมิสูงจะมีสีออกน้ำเงินหรือขาว ส่วนดาวฤกษ์ที่มีอุณหภูมิต่ำจะมีสีออกเเดงหรือส้ม</t>
  </si>
  <si>
    <t>ในเรื่องของอุณหภูมิเเละขนาด</t>
  </si>
  <si>
    <t>เป็นดาวฤกษ์ชนิดสเปกตรัมM เเละ มีอุณหภูมิพื้นผิวประมาณ 3100 เคลวิน</t>
  </si>
  <si>
    <t>B เพราะ โชติมาติปรากฎ และ โชติมาตีสัมบูรณ์ น้อน</t>
  </si>
  <si>
    <t>B เพราะ โชติมาติปรากฎ และ โชติมาตีสัมบูรณ์ มาก</t>
  </si>
  <si>
    <t>ไม่ เพราะ สว่างน้อย</t>
  </si>
  <si>
    <t>นางสาวลักษิกา สว่างยิ่ง</t>
  </si>
  <si>
    <t>เพราะเป็นดาวฤกษ์ที่อยู่ใกล้โลกมากที่สุด และส่องแสงสว่างมากพอที่จะมองเห็นได้แม้ในเวลากลางวัน</t>
  </si>
  <si>
    <t>เพราะดาวฤกษ์แต่ละดวงมีขนาด อุณหภูมิ และระยะห่างจากโลกแตกต่างกัน จึงทำให้มีความสว่างไม่เท่ากัน</t>
  </si>
  <si>
    <t xml:space="preserve">ในกรณีที่หลอดไฟ 60 วัตต์อยู่ใกล้ตามากกว่าหลอดไฟ 100 วัตต์
เพราะความสว่างที่ตามองเห็นขึ้นอยู่กับระยะทางระหว่างแหล่งกำเนิดแสงกับผู้สังเกต
</t>
  </si>
  <si>
    <t>ระยะห่างจากจุดที่เราสังเกตุ</t>
  </si>
  <si>
    <t>โชติมาตร คือค่าที่ใช้วัดความสว่างของดาวฤกษ์
ใช้ศึกษาสมบัติของดาวฤกษ์ เช่น ความสว่างที่แท้จริง เปรียบเทียบความสว่างระหว่างดาวต่าง ๆ และช่วยวิเคราะห์ระยะทางของดาว</t>
  </si>
  <si>
    <t>โชติมาตรสัมบูรณ์ ค่าความสว่างที่แท้จริงของดาวฤกษ์ ถ้าหากเรามองจากระยะห่าง 10 พาร์เซก
โชติมาตรปรากฏ ค่าความสว่างที่เรามองเห็นจากโลก
ความแตกต่าง: โชติมาตรปรากฏขึ้นอยู่กับระยะทาง ส่วนโชติมาตรสัมบูรณ์ไม่ขึ้นกับระยะทาง</t>
  </si>
  <si>
    <t>อุณหภูมิผิวของดาวส่งผลต่อสีของดาว ดาวที่มีอุณหภูมิสูงจะมีสีฟ้าหรือขาว
ดาวที่มีอุณหภูมิต่ำจะมีสีส้ม หรือแดง
สเปกตรัมของดาวจะเปลี่ยนไปตามอุณหภูมิ ซึ่งสามารถใช้ในการวิเคราะห์องค์ประกอบของดาวได้</t>
  </si>
  <si>
    <t xml:space="preserve">สีน้ำเงิน: อุณหภูมิสูงที่สุด (มากกว่า 10,000 เคลวิน)
	•	สีน้ำเงินแกมขาว: อุณหภูมิปานกลางถึงสูง (ประมาณ 7,500–10,000 เคลวิน)
	•	สีแดง: อุณหภูมิต่ำที่สุด (ประมาณ 3,000 เคลวินหรือต่ำกว่า)
ดังนั้น สีของดาวสะท้อนถึงอุณหภูมิของผิวดาวที่แตกต่างกัน
</t>
  </si>
  <si>
    <t>ดาว Betelgeuse เป็นดาวฤกษ์ชนิดสเปกตรัมประเภท M
ซึ่งมีอุณหภูมิผิวประมาณ 3,000 – 3,500 เคลวิน
เนื่องจากมีแสงสีแดงอมส้ม ซึ่งเป็นลักษณะของดาวฤกษ์ที่มีอุณหภูมิต่ำที่สุดในบรรดาดาวฤกษ์</t>
  </si>
  <si>
    <t>ดาว B มีความส่องสว่างน้อยที่สุดเมื่อสังเกตจากโลก
เพราะมีค่า โชติมาตรปรากฏ = 0.98 ซึ่งเป็นค่าที่ มากที่สุด (ค่ามาก = สว่างน้อยกว่า)</t>
  </si>
  <si>
    <t>ดาวอาทิตย์ มีความส่องสว่างมากที่สุด
เพราะมีค่า โชติมาตรสัมบูรณ์ = 4.8 ซึ่งเป็นค่าที่ น้อยที่สุด (ค่าน้อย = สว่างมากกว่า)</t>
  </si>
  <si>
    <t xml:space="preserve">ไม่สามารถสังเกตเห็นได้
เพราะค่าโชติมาตรปรากฏของดาว A เท่ากับ 1.35 ซึ่งสว่างน้อยกว่าดวงอาทิตย์มาก และ แสงจากดวงอาทิตย์ในเวลากลางวันรบกวนการมองเห็นดาวฤกษ์อื่น ๆ ที่มีความสว่างต่ำกว่า
</t>
  </si>
  <si>
    <t>ไกรวิชญ์  บุญเปรี่ยม</t>
  </si>
  <si>
    <t>วงอาทิตย์ เท่านั้น เพราะ เป็นดาวฤกษ์ที่อยู่ใกล้โลกมากที่สุด จึงมีความสว่างมากพอให้มองเห็นแม้ในเวลากลางวัน</t>
  </si>
  <si>
    <t>เพราะดาวฤกษ์แต่ละดวงมีขนาด ระยะทาง และความสว่างในตัวเองต่างกัน ทำให้เห็นความสว่างไม่เท่ากันบนท้องฟ้า</t>
  </si>
  <si>
    <t>ในกรณีที่หลอดไฟ 100 วัตต์อยู่ไกลกว่า หรือมีสิ่งกีดขวางแสง ทำให้หลอดไฟ 60 วัตต์ที่อยู่ใกล้กว่า ดูสว่างมากกว่า</t>
  </si>
  <si>
    <t>รูปแรกมีความสว่างที่น้อย แต่มีความร้อนมีมากกว่ารูปสอง เนื่องจากเป็นแสงสีฟ้า</t>
  </si>
  <si>
    <t>คือค่าความสว่างของวัตถุท้องฟ้าที่เรามองเห็นจากโลก</t>
  </si>
  <si>
    <t>โชติมาตรสัมบูรณ์คือ ความสว่างของดาวเมื่ออยู่ห่างจากผู้สังเกต 10 พาร์เซก ส่วนโชติมาตรปรากฏคือ ความสว่างที่มองเห็นจากโลก ความต่างคือ โชติมาตรสัมบูรณ์ไม่ขึ้นกับระยะทาง</t>
  </si>
  <si>
    <t>อุณหภูมิผิวของดาวยิ่งสูง สีจะยิ่งออกไปทางน้ำเงิน และสเปกตรัมจะมีความถี่สูงขึ้น ส่วนดาวที่เย็นกว่าจะมีสีแดงและสเปกตรัมความถี่ต่ำ</t>
  </si>
  <si>
    <t>ดาวสีน้ำเงินมีอุณหภูมิผิวสูงสุด รองลงมาคือสีน้ำเงินแกมขาว และดาวสีแดงมีอุณหภูมิต่ำสุด</t>
  </si>
  <si>
    <t>M2 lab เพราะ สีแดงงแสดงงว่าอุณหภูมิต่ำดาวสีฟ้าหรือน้ำเงิน</t>
  </si>
  <si>
    <t>ดาว A มีความสว่างน้อยที่สุดเมื่อสังเกตจากโลก
เพราะ มีค่าโชติมาตรปรากฏมากที่สุด (1.35) ซึ่งหมายถึงมองเห็นได้สว่างน้อยสุดจากโลก</t>
  </si>
  <si>
    <t>ดาว B มีความสว่างมากที่สุดเมื่อกำหนดให้ห่างจากโลก 10 พาร์เซก
เพราะ มีค่าโชติมาตรสัมบูรณ์ต่ำที่สุด (-3.6) แสดงว่ามีความสว่างแท้จริงมากที่สุด</t>
  </si>
  <si>
    <t>ดาว A มีค่าโชติมาตรปรากฏ 1.35 ซึ่งหมายถึงมีความสว่างไม่มากเมื่อเทียบกับวัตถุอื่นบนท้องฟ้า</t>
  </si>
  <si>
    <t>ดวงอาทิตย์ เป็นดาวฤกษ์เดียวที่มองเห็นได้ตอนกลางวัน
เพราะอยู่ใกล้โลกและสว่างมาก จนกลบแสงดาวอื่นหมด</t>
  </si>
  <si>
    <t>เพราะขนาด ระยะทาง และความร้อนของดาวฤกษ์ต่างกัน.</t>
  </si>
  <si>
    <t>ถ้าหลอด 60 วัตต์อยู่ใกล้กว่าหลอด 100 วัตต์.</t>
  </si>
  <si>
    <t>โชติมาตร คือ ความสว่างของดาวที่เห็นจากโลก ใช้ศึกษาความสว่างและระยะทางของดาว.</t>
  </si>
  <si>
    <t>โชติมาตรสัมบูรณ์ = ความสว่างจริงของดาว ถ้าวัดที่ระยะ 10 พาร์เซก
โชติมาตรปรากฏ = ความสว่างที่เรามองเห็นจากโลก
ต่างกันที่ระยะทางในการวัดและการรับรู้ความสว่างครับ</t>
  </si>
  <si>
    <t>อุณหภูมิผิวดาวสูงทำให้ดาวมีสีฟ้าหรือขาว ส่วนอุณหภูมิผิวต่ำทำให้ดาวมีสีแดงหรือส้ม
สเปกตรัมของดาวเปลี่ยนตามอุณหภูมิผิว เพราะแต่ละอุณหภูมิจะปล่อยแสงความยาวคลื่นต่างกันครับ</t>
  </si>
  <si>
    <t xml:space="preserve">	•	ดาวสีฟ้า: ร้อนที่สุด อุณหภูมิสูง &gt; 10,000 K, มักเป็นดาวอายุน้อย
	•	ดาวสีน้ำเงินแกมขาว: อุณหภูมิปานกลาง (ประมาณ 7,500–10,000 K)
	•	ดาวสีแดง: เย็นที่สุด อุณหภูมิต่ำ &lt; 3,500 K, มักเป็นดาวอายุมากหรือดาวยักษ์แดง</t>
  </si>
  <si>
    <t>M2 lab เพราะสีแดงแสดงว่าอุณหภูมิต่ำกว่าดาวสีฟ้าหรือสีน้ำเงิน</t>
  </si>
  <si>
    <t>ดวงอาทิตย์ เท่านั้น เพราะ เป็นดาวฤกษ์ที่อยู่ใกล้โลกมากที่สุด จึงมีความสว่างมากพอให้มองเห็นแม้ในเวลากลางวัน</t>
  </si>
  <si>
    <t>ระยะห่างจากโลกต่างกัน</t>
  </si>
  <si>
    <t>หลอดไฟ 60 วัตต์ อยู่ใกล้ผู้สังเกตมากกว่าหลอด 100 วัตต์</t>
  </si>
  <si>
    <t xml:space="preserve">คือ ค่าความสว่างของวัตถุท้องฟ้าที่เรามองเห็นจากโลก
	</t>
  </si>
  <si>
    <t>คือค่าความสว่างของดาวฤกษ์ ถ้ามองจากระยะห่าง 10 พาร์เซก</t>
  </si>
  <si>
    <t>ดาวร้อนจะมีสีฟ้าหรือน้ำเงิน</t>
  </si>
  <si>
    <t xml:space="preserve">
น้ำเงิน: ร้อนที่สุด
น้ำเงินแกมขาว: ร้อนรองลงมา
แดง: เย็นที่สุด</t>
  </si>
  <si>
    <t>M2 lab เพราะ สีแดงแสดงว่าอุณหภูมิต่ำกว่าดาวสีฟ้าหรือน้ำเงิน</t>
  </si>
  <si>
    <t xml:space="preserve">ดวงอาทิตย์ (The Sun)
ดวงอาทิตย์คือดาวฤกษ์เพียงดวงเดียวที่มนุษย์สามารถมองเห็นได้ด้วยตาเปล่าในเวลากลางวัน
เหตุผล: อยู่ใกล้โลกมาก (ประมาณ 150 ล้านกิโลเมตร) และมีความสว่างอย่างยิ่งเมื่อเทียบกับดาวฤกษ์ดวงอื่นๆ
หมายเหตุ: ไม่ควรมองตรงไปที่ดวงอาทิตย์ด้วยตาเปล่า เพราะอาจทำให้ดวงตาเสียหายได้
</t>
  </si>
  <si>
    <t>แสงถูกดูดกลืน</t>
  </si>
  <si>
    <t>ระยะทางหรือทิศทางของแสงเอื้อให้วัดได้มากกว่า</t>
  </si>
  <si>
    <t>ใช้ในการศึกษาความสว่าง</t>
  </si>
  <si>
    <t>รักดาราศาสตร์ใช้สี</t>
  </si>
  <si>
    <t>Betelgeuse เป็นดาวฤกษ์ที่จัดอยู่ในชนิดสเปกตรัม:
&gt;M-type (ประเภท M)
เป็น ดาวยักษ์ใหญ่สีแดง (Red Supergiant)
มี อุณหภูมิพื้นผิวประมาณ:
&gt; 3,500 เคลวิน (K)</t>
  </si>
  <si>
    <t>ดาว bสว่างไม่ที่สุด</t>
  </si>
  <si>
    <t>พระอาทิตย์เพราะว่ามันิยใกล้</t>
  </si>
  <si>
    <t>เพราะระยะของดาวไม่เท่ากัน</t>
  </si>
  <si>
    <t>หลอนไฟ60วัตต์มีแสงส่องสว่างมากกว่า
หลอดไฟ100วัตต์มีค่าลูเมนมากกว่า</t>
  </si>
  <si>
    <t>ระยะทาง กระตกกระทบของแสง การที่แสงลงมาถึง พื้นที่ที่ตก</t>
  </si>
  <si>
    <t>คือความสว่างเมื่อมองจากโลก ใช้ศึกษา: ความสว่างของดาวฤกษ์จากโลก และเปรียบเทียบความสว่างของวัตถุต่างๆ บนท้อง</t>
  </si>
  <si>
    <t>โชติมาตรสัมบูรณ์: ความสว่างแท้จริงของดาว (ไม่ขึ้นกับระยะทาง)
โชติมาตรปรากฏ: ความสว่างที่เห็นจากโลก (ขึ้นกับระยะทาง)</t>
  </si>
  <si>
    <t>อุณหภูมิยิ่งสูง สีดาวยิ่งน้ำเงิน และเส้นสเปกตรัมเปลี่ยนตามองค์ประกอบและอุณหภูมิ</t>
  </si>
  <si>
    <t>สีฟ้าร้อนสุดแต่มีอายุน้อยสุด
สีแกมขาวร้อนปานกลางอายุปลานกลาง
สีแดฃเย็นสุดอายุน้อยสุด</t>
  </si>
  <si>
    <t>ดาว Betelgeuse เป็นดาวสเปกตรัม M มีอุณหภูมิผิวประมาณ 3,500 เคลวิน เพราะเป็นดาวยักษ์แดงที่มีสีแดงและอุณหภูมิต่ำกว่าดาวทั่วไป</t>
  </si>
  <si>
    <t>ดวงอาทิตย์ เพราะ เป็นดาวฤกษ์ที่อยู่ใกล้โลกและมีความสว่างมาก</t>
  </si>
  <si>
    <t>ระยะทางต่างกัน</t>
  </si>
  <si>
    <t>ระยะทางหรือทิศทางของเเสงเอื้อให้วัดได้มากกว่า</t>
  </si>
  <si>
    <t>ระยะห่างจากดวงอาทิตย์และลักษณะของชั้นบรรยากาศของดาวเคราะห์</t>
  </si>
  <si>
    <t>หน่วยวัดความสว่างของดาวฤกษ์หรือวัตถุท้องฟ้าและใช้ศึกษาความสว่างแท้จริงของดาว</t>
  </si>
  <si>
    <t>โชติมาตรสัมบูรณ์คือความสว่างแท้จริงของดาว แต่โชติมาตรปรากฏ คือความสว่างที่เรามองเห็นจริงจากโลก</t>
  </si>
  <si>
    <t>อุณหภูมิผิวดาวสูง ดาวจะมีสีฟ้าหรือขาว ส่วนดาวที่อุณหภูมิต่ำจะมีสีส้มหรือแดง</t>
  </si>
  <si>
    <t>สีน้ำเงินร้อนมากสว่างมากแต่อายุสั้น
น้ำเงินแกมขาวร้อนและสว่างมากแต่อายุน้อยกว่าดาวแดง
สีแดงเย็นกว่าสว่างน้อยแต่อายุยืนที่สุด</t>
  </si>
  <si>
    <t>ดาวยักษ์ใหญ่สีแดง มีอณหภูมิ3,500เคลวิน</t>
  </si>
  <si>
    <t>ดาวBเพราะมีโชติมาตรสัมบูรณ์</t>
  </si>
  <si>
    <t xml:space="preserve">ไม่สามารถเห็นได้ เพราะแสงจากดวงอาทิตย์ในเวลากลางวันสว่างจ้าเกินไป 
</t>
  </si>
  <si>
    <t>ดวงอาทิตย์ ได้เพียงดวงเดียวเท่านั้น เพราะแสงสว่างจากดวงอาทิตย์นั้นเข้มข้นและสว่างมาก ทำให้แสงจากดาวฤกษ์ดวงอื่น ๆ ที่อยู่ห่างออกไปนั้นดูจางและมองไม่เห็น</t>
  </si>
  <si>
    <t>ระยะห่างจากโลก ความสว่างที่แท้จริงของดาวฤกษ์, และชั้นบรรยากาศของโลก</t>
  </si>
  <si>
    <t>หลอดไฟ 60 วัตต์มีประสิทธิภาพการส่องสว่าง สูงกว่าหลอดไฟ 100 วัตต์ หรือมีค่าลูเมนมากกว่า</t>
  </si>
  <si>
    <t>ใช้เปรียบเทียบความสว่างที่แท้จริงของดาวฤกษ์ไม่ได้</t>
  </si>
  <si>
    <t>ในเรื่องของอุณหภูมิและขนาด</t>
  </si>
  <si>
    <t>เป็นดาวฤกษ์ชนิดสเปกตรัม M และมีอุณหภูมิพื้นผิวประมาณ 3,100 เคลวิน</t>
  </si>
  <si>
    <t>ดวงอาทิตย์ เพราะ ใกล้เรากว่าดาวฤกษ์ดวงอื่น</t>
  </si>
  <si>
    <t>เพราะบางดาวก็มีขนาดเล็ก มีแสงในตัวที่ไม่เท่ากันและ ไกลเกินไป</t>
  </si>
  <si>
    <t>กรณีที่หลอดไฟขนาด 60 วัตต์ ใกล้กว่า หลอดไฟขนาด 100 วัตต์</t>
  </si>
  <si>
    <t>ความแตกต่างเรื่ององค์ประกอบของชั้นบรรยากาศ</t>
  </si>
  <si>
    <t>ปริมาณของแสงสว่าง</t>
  </si>
  <si>
    <t>เป็นการวัดโชติมาตรกับดาวที่ระยะทางห่างไกล จากโลก10เท่า</t>
  </si>
  <si>
    <t>การวัดอุณหภูมิของดาวจาก อุณหภูมิสูงไปต่ำ เช่น สีน้ำเงิน 30,000 สีแดง 2,500/1,000</t>
  </si>
  <si>
    <t>จากสเปกตรัมของแสง</t>
  </si>
  <si>
    <t>อุณหภูมิพื้นผิวประมาณ 3,500</t>
  </si>
  <si>
    <t>ดาว A เพราะมี โชติมาตร 1.35 โชติมาตรสมบูรณ์-0.3 และมีระยะห่างไกล</t>
  </si>
  <si>
    <t>ดวงอาทิตย์ เพราะมี โชติมาตร และ โชติมาตรสมบูรณ์มากสุด</t>
  </si>
  <si>
    <t>ไม่ เพราะมีความสว่างไม่มากพอเท่าดวงอาทิตย์ ที่อยู่ใกล้กว่า</t>
  </si>
  <si>
    <t>ดวงอาทิตย์เพราะ ดวงอาทิตย์แส่งสว่างจ้ามาก</t>
  </si>
  <si>
    <t>เพราะกำลังส่องสว่าง ขนาดของ และระยะทางของดาวฤกษ์แต่ละดวงต่างกัน</t>
  </si>
  <si>
    <t>ระยะห่างของผู้วัดกับหลอดไฟ</t>
  </si>
  <si>
    <t>ระยะห่างจากผู้สังเกตุกับดวงอาทิตย์ไม่เท่ากัน</t>
  </si>
  <si>
    <t>เป็นค่าที่เอาไว้วัดระดับความสว่างทางดาราศาสตร์</t>
  </si>
  <si>
    <t>โชติมาตรปรากฎคือความสว่างที่ผู้สังเกตเห็น
โชติมาตรสัมบูรณ์คือความสว่างจริงของดาวฤกษ์</t>
  </si>
  <si>
    <t>ดาวฤกษ์ที่มีอุณหภูมิสูงจะมีาีออกน้ำเงินหรือขาว ส่วนดาวฤกษ์ที่มีอุณหภูมิต่ำจะมีสีออกแดงหรือส้ม</t>
  </si>
  <si>
    <t>ดาวฤกษ์สีน้ำเงินร้อนที่สุด
ดาวฤกษ์สีน้ำเงินแกมขาวร้อนรองลงมา
ดาวฤกษ์สีแดงเย็นที่สุด</t>
  </si>
  <si>
    <t>เป็นดาวฤกษ์ชนิด M เพราะเป็นดาวฤกษ์สีแดง</t>
  </si>
  <si>
    <t>ดาวA เพราะมีค่าโชติมาตรปรากฎมากที่สุด</t>
  </si>
  <si>
    <t>ดาวB เพราะมีโซติมาตรสัมบูรณ์น้อยที่สุด</t>
  </si>
  <si>
    <t>ไม่เพราะแสงของดวงอาทิตย์จ้าจนไม่สามารถมองเห็นได้</t>
  </si>
  <si>
    <t>ดวงอาทิตย์ เพราะเป็นดาวฤกษ์ในศูนย์กลางระบบสุริยะ จึงเห็นได้ชัด</t>
  </si>
  <si>
    <t>แต่ละดวงมีระยะห่างแตกต่างกัน และความสว่างต่างกัน</t>
  </si>
  <si>
    <t>ถ้าหลอดไฟที่ 1 มีระยะห่างใกล้กว่าดวงที่ 2 ก็จะวัดได้มากกว่า</t>
  </si>
  <si>
    <t>โชติมาตรคือการวัดความสว่าง และในที่นี้ใช้ศึกษาความสว่างของดาวฤกษ์</t>
  </si>
  <si>
    <t>โชติมาตรสัมบูรณ์ ใช้บอกความสว่างที่แท้จริงของดาวฤกษ์ ส่วนโชติมาตรปรากฏ ใช้บอกความสว่างของดาวฤกษ์จากที่เราสังเกตได้จากบนโลก</t>
  </si>
  <si>
    <t>อุณหภูมิจะสอดคล้องกับสีตรงที่ ยิ่งอุณหภูมิสูงสีจะเปลี่ยนไป และชนิดของสเปกตรัมก็จะเปลี่ยนด้วย ชนิด O คืออุณหภูมิสูงสุด ชนิด M คืออุณหภูมิต่ำ</t>
  </si>
  <si>
    <t xml:space="preserve">ต่างกันที่อุณหภูมิ ดาวฤกษ์สีน้ำเงินมีอุณหภูมิที่สูงกว่า ดาวฤกษ์สีน้ำเงินแกมขาว ดาวฤกษ์สีน้ำเงินแกมขาวมีอุณหภูมิสูงกว่า ดาวฤกษ์สีแดง </t>
  </si>
  <si>
    <t>สเปกตรัมชนิด K และมีอุณหภูมิผิวประมาณ 3500-4900 เคลวิน เพราะสีของดาวสอดคล้องกับอุณหภูมิและชนิดของสเปกตรัม</t>
  </si>
  <si>
    <t>ดาว A เพราะยิ่งค่าโชติมาตรมาก ความสว่างจะต่ำ</t>
  </si>
  <si>
    <t>ดาว B เพราะโชติมาตรสัมบูรณ์มีตัวเลขที่ต่ำมาก จึงสว่างมาก</t>
  </si>
  <si>
    <t>ไม่ได้ เพราะอยู่ห่างมากเกินไป และสว่างไม่พอ</t>
  </si>
  <si>
    <t>ดาวอาทิตย์ เพราะดวงอาทิตย์อยู่ใกล้เรา</t>
  </si>
  <si>
    <t>เพราะระยะห่างของดาวฤกษ์จากที่มองเห็น
ขนาดของดาวฤกษ์</t>
  </si>
  <si>
    <t>ระยะทางการมองเห็นหลอดไฟ</t>
  </si>
  <si>
    <t>เพราะระยะห่างของดวงอาทิตย์ห่างจากดาวอังคารมาก</t>
  </si>
  <si>
    <t>คือค่าที่ใช้ในการเปรียบเทียบความส่องสว่างของดาว สมบัติวัดความสว่างของดาวฤกษ์</t>
  </si>
  <si>
    <t>คือวัดค่าความสว่างจริงๆ ของดาว
โชติมาตรสัมบูรณ์ จะวัดค่าความสว่างของดาวจริงๆ แต่โชติมาตรปรากฏวัดค่าสว่างของดาวที่เห็น</t>
  </si>
  <si>
    <t>ดาวฤกษ์ที่ผลิตพลังงานได้มากกว่าจะมีอุณหภูมิที่สูงกว่าและทำให้ดาวฤกษ์สะดวกมีสีแตกต่างกันไป</t>
  </si>
  <si>
    <t>สีน้ำเงินมีอุณหภูมิสูงสุด สีน้ำเงินแกมขาวมีอุณหภูมิรองลงมา และสีแดงมีอุณหภูมิน้อยสุด</t>
  </si>
  <si>
    <t xml:space="preserve">เป็นสเปกตรัม K อุณหภูมิประมาณ3,500-4,900 </t>
  </si>
  <si>
    <t>ดาว A เพราะ ค่าโชติมาตรปรากฏที่มากสุด</t>
  </si>
  <si>
    <t>ดาว B เพราะ -3.6</t>
  </si>
  <si>
    <t>ไม่เห็น เพราะ โชติมาตรปรากฏน้อยกว่าดาว A</t>
  </si>
  <si>
    <t>นายณัฐพล  พากเพียร</t>
  </si>
  <si>
    <t>ดวงอาทิตย์  เพราะมีความสว่างที่อยู่ใกล้โลกมากสุด</t>
  </si>
  <si>
    <t>เพราะระยะห่างของจักรวาลทำให้แสงกว่าจะมาถึงโลกต้องใช้เวลา</t>
  </si>
  <si>
    <t>เอาหลอด60มาวางใกล้กว่าหลอด100เพราะความสว่างขึ้นอยู่กับระยะทางเหมือนข้อ1,2</t>
  </si>
  <si>
    <t>แก๊ส น้ำในอากาศหรือมลภาวะต่างๆ? ความใกล้ไกล</t>
  </si>
  <si>
    <t>คือค่าความสว่างของดวงดาวที่ใช้วัดจากโลก</t>
  </si>
  <si>
    <t>โชติมาตรสัมบูรณ์ คือค่าความสว่างของดาวเมื่ออยู่ห่างจากโลก 10 พาร์เซก</t>
  </si>
  <si>
    <t>ดาวที่มีอุณหภูมิสูงจะมีสีออกน้ำเงินหรือขาวดาวที่มีอุณหภูมิต่ำจะมีสีแดง เสปกตรัมเปลี่ยนไปตามอุณหภูมิของดาว</t>
  </si>
  <si>
    <t>แตกต่างตรงอุณหภูมิ</t>
  </si>
  <si>
    <t>3,000k</t>
  </si>
  <si>
    <t>B เพราะระยะห่างมาก</t>
  </si>
  <si>
    <t>B เฝเพราะลบ3.6</t>
  </si>
  <si>
    <t>ไม่เห็นเพราะโชติมาตรสว่างไม่พอ</t>
  </si>
  <si>
    <t xml:space="preserve">ดวงอาทิตย์ เพราะแสงสว่างจากดวงอาทิตย์นั้นเข้มข้นและสว่างมาก ทำให้แสงจากดาวฤกษ์ดวงอื่น ๆ ที่อยู่ห่างออกไปนั้นดูจางและมองไม่เห็น. </t>
  </si>
  <si>
    <t>ถ้าตำแหน่งดาวแต่ละดวงต่างกัน ก็ส่งผลให้ความสว่างต่างกัน และยังขึ้นอยู่กับความสว่างที่แท้จริงของดาวด้ว</t>
  </si>
  <si>
    <t xml:space="preserve">หลอดไฟ 100 วัตต์ ในกรณีที่หลอดไฟ 60 วัตต์เป็นหลอดไฟ LED ที่มีประสิทธิภาพการส่องสว่างสูง. ในขณะที่หลอดไฟ 100 วัตต์เป็นหลอดไส้ ซึ่งมีประสิทธิภาพการส่องสว่างต่ำกว่า. </t>
  </si>
  <si>
    <t>เป็นการวัดความสว่างของวัตถุท้องฟ้า โดยมีทั้งโชติมาตรปรากฏ (apparent magnitude) ที่วัดจากความสว่างที่เห็นจากโลก และโชติมาตรสัมบูรณ์ (absolute magnitude) ที่วัดจากความสว่างที่แท้จริงของดาวฤกษ์เมื่ออยู่ห่างจากโลก 10 พาร์เซก. โชติมาตรใช้ในการศึกษาสมบัติของดาวฤกษ์หลายอย่าง เช่น ความสว่าง, ระยะทาง, และความส่องสว่างที่แท้จริง</t>
  </si>
  <si>
    <t>ค่าโชติมาตรของดาวเมื่ออยู่ห่างจากโลก 10 พาร์เซก (32.6 ปีแสง) เป็นการวัดความสว่างที่แท้จริงของดาวฤกษ์</t>
  </si>
  <si>
    <t>อุณหภูมิผิวดาวเป็นปัจจัยในการกำหนดสีเเละสเปปตรัมของดาว</t>
  </si>
  <si>
    <t>ดาวฤกษ์ที่มีอายุอยู่ในช่วงต้นของอายุขัย จะมีสีน้ำเงิน และมีอุณหภูมิสูง ส่วนดาวฤกษ์ที่มีอายุอยู่ในช่วงท้ายของอายุขัย จะมีสีแดง และมีอุณหภูมิต่ำ</t>
  </si>
  <si>
    <t>3600เคลวินสเปกตรัมชนิดm</t>
  </si>
  <si>
    <t>ดาวAเพราะโชติมาตรมากสุด</t>
  </si>
  <si>
    <t>ดาวBเพราะโชติมาตรน้อยสุด</t>
  </si>
  <si>
    <t>ไม่เห็น เพราะโชติมาตร ดวงอาทิตย์มากกว่าดาวA</t>
  </si>
  <si>
    <t>ดวงอาทิตย์ เพราะไกล้โลก</t>
  </si>
  <si>
    <t>เพราะระยะทาง ยิ่งไกลมากก็ยิ่งมองเห็นว่าไม่สว่างและ ขนาด</t>
  </si>
  <si>
    <t>60อยู่ไกล้เรามากกว่า100 วัตต์</t>
  </si>
  <si>
    <t>ระยะห่างไม่เท่ากัน</t>
  </si>
  <si>
    <t>ค่าที่ใช้ในการเปรียบเทียบความส่องสว่างของดาวเลิกณตำแหน่งของผู้สังเกตุ ใช้ศึกษากำลังส่งสว่าง</t>
  </si>
  <si>
    <t>โชติมาตราคือค่าที่เปรียบเทียบดาว ต่างเพราะโชติมาตรปรากฏมองได้ด้วยตาปล่าวแต่โชติมาตรสมบูรณ์ต้องคำนวน</t>
  </si>
  <si>
    <t>อุณภูมิมากพลังงานมาก อุณภูมิน้อยพลังงานน้อย</t>
  </si>
  <si>
    <t>อุณภูมิต่างกัน น้ำเงิน ร้อนสุดและต่อด้วย ร้ำเงินเเกมขาว และแดง</t>
  </si>
  <si>
    <t>K สีแดง อุณภูมิ 3500</t>
  </si>
  <si>
    <t>A เพราะ มีค่าโชติมาตรน้อย</t>
  </si>
  <si>
    <t>B เพราะ ลบเยอะสุด</t>
  </si>
  <si>
    <t>ไม่เห็นเพราะ พระอาทิตย์สว่างมากกว่าA เลยไม่เห็น</t>
  </si>
  <si>
    <t>1.ปัจจัยระยะห่างจากดาวและผู้สังเกต
2.ความส่องสว่างที่แท้จริง
3.การดูดซับแสงจากบรรยากาศ</t>
  </si>
  <si>
    <t>ต้องหลอดไฟ60วัตต์อยู่ใกล้เรา</t>
  </si>
  <si>
    <t>หน่วยวัดระดับความสว่างของดาวฤกษ์และวัตถุท้องฟ้าอื่น ๆ ในจักรวาล. ใช้ในการเปรียบเทียบความสว่างของดาวฤกษ์แต่ละดวงได้</t>
  </si>
  <si>
    <t>อุณหภูมิผิวของดาวจึงเป็นปัจจัยสำคัญที่กำหนดสีและสเปกตรัมของดาว
สีน้ำเงินอุณหภูมิสูง
สีแดงอะณหภูมิต่ำ</t>
  </si>
  <si>
    <t>ดาวที่มีอุณหภูมิผิวสูง (มากกว่า 30,000 เคลวิน): สีน้ำเงินหรือขาว สเปกตรัมมีลักษณะเด่นในช่วงคลื่นสั้น
ดาวที่มีอุณหภูมิผิวปานกลาง (5,000-6,000 เคลวิน): สีเหลือง สเปกตรัมมีลักษณะเด่นในช่วงคลื่นกลาง
ดาวที่มีอุณหภูมิผิวต่ำ (น้อยกว่า 3,000 เคลวิน): สีแดงหรือส้ม สเปกตรัมมีลักษณะเด่นในช่วงคลื่นยาว</t>
  </si>
  <si>
    <t>ดาว Betelgeuse จึงเป็นดาวฤกษ์ชนิดสเปกตรัม M และมีอุณหภูมิผิวประมาณ 3,600 เคลวิน</t>
  </si>
  <si>
    <t>ดาวAเพราะว่าโชติมาตรมากสุด</t>
  </si>
  <si>
    <t>ดาวBเพราะ-3.6</t>
  </si>
  <si>
    <t>ไม่เห็นเพราะโชติมาตรของดวงอาทิตย์มากกว่า</t>
  </si>
  <si>
    <t>ดวงอาทิตย์ เพราะดวงอาทิตย์ให้แสงสว่างมากที่สุดในช่วงกลางวัน</t>
  </si>
  <si>
    <t>เพราะขึ้นอยู่กับกำลังส่องสว่างและระยะทางที่ห่างกันระหว่างดาวฤกษ์กับตัวเราที่ไม่เท่ากัน</t>
  </si>
  <si>
    <t>โชติมาตรปรากฏ เพราะสามารถมองเห็นได้ด้วยตาเปล่า</t>
  </si>
  <si>
    <t>ระยะห่างระหว่างโลกกับดวงอาทิตย์ และดาวอังคาร</t>
  </si>
  <si>
    <t>ค่าที่ใช้ในการเปรียบเทียบความสว่างของดาว ณ ตำแหน่งของผู้สังเกต ศึกษาด้านความส่องสว่าง</t>
  </si>
  <si>
    <t>ปรากฏเห้นได้ด้วยตาเปล่าแต่สัมบูรณ์ต้องคำนวน</t>
  </si>
  <si>
    <t>อุณหภูมิสูงมาก จะผลิตพลังงานได้มาก ส่วนอุณหภูมิน้อย จะผลิตพลังได้น้อย ทำให้ดาวแต่ละดวงมีสีและสเปกตรัมต่างกัน</t>
  </si>
  <si>
    <t>สีนำ้เงินอุณหภูมิสูงสุด นำ้เงินแกมขาวอุณหภูมิรองลงมาและสีแดงอุณหภูมิตำ่สุด</t>
  </si>
  <si>
    <t>สเปกตรัมแดง อุณหภูมิประมาณ2500-3500เคลวิน เพราะมีสีแดง</t>
  </si>
  <si>
    <t>A เพราะมีค่าโชติมาตรมากสุด</t>
  </si>
  <si>
    <t>Bเพราะสัมบูรณ์ลบมากสุด</t>
  </si>
  <si>
    <t>ไม่เห็นเพราะค่าโชติมาตรของดาวAมากกว่า จึงสว่างน้อยกว่า</t>
  </si>
  <si>
    <t>ชนิชา</t>
  </si>
  <si>
    <t>ระยะห่างของผู้สังเกตกับดวงดาวที่เห็น</t>
  </si>
  <si>
    <t>ระยะทางใกล้ผู้สังเกต</t>
  </si>
  <si>
    <t>ระยะห่างจากผู้สังเกตกับดวงอาทิตย์ไม่เท่ากัน</t>
  </si>
  <si>
    <t>มาตรวัดความสว่างของวัตถุบนท้องฟ้า
สมบัติ:ความสว่าง</t>
  </si>
  <si>
    <t>การวัดความสว่างของดาวฤกษ์
แตกต่าง:โชติมาตรปรากฏวัดความสว่างจากตาเห็น
โชติมาตรสัมบูรณ์วัดความสว่างจริงๆของดาวดวงนั้น</t>
  </si>
  <si>
    <t>อุณหภูมิเป็นตัวกำหนดหลักของปริมาณและลักษณะของแสงที่ดาวเปล่งออกมา ทำให้สามารถใช้สีและสเปกตรัมของดาวเพื่อประมาณอุณหภูมิพื้นผิวของดาว</t>
  </si>
  <si>
    <t>เพราะอุณหภูมิต่างกัน</t>
  </si>
  <si>
    <t>เสปกตรัมM อุณหภูมิประมาณ2,500-3,500องศา เพราะสีแดงของ Betelgeuse จึงเป็นตัวบ่งชี้หลักที่นำไปสู่การจัดประเภทสเปกตรัม M และการประมาณอุณหภูมิพื้นผิวที่ค่อนข้างต่ำของมัน</t>
  </si>
  <si>
    <t>ดาวA เพราะค่าระยะห่างจากโลกยิ่งมากยิ่งสว่างน้อย</t>
  </si>
  <si>
    <t>ดาวA เพราะค่ายิ่งน้อยยิ่งสว่างมาก</t>
  </si>
  <si>
    <t>ไม่เห็นเพราะแสงสว่างจากดวงอาทิตย์มากกว่าดาวA</t>
  </si>
  <si>
    <t>ดวงอาทิตย์ เพราะอยู่ใกล้โลกและะสว่างมาก</t>
  </si>
  <si>
    <t>เพราะดาวฤกษ์นั้นอาจจะอยู่ใกล้หรือไกลตอนที่เราสังเกตุ</t>
  </si>
  <si>
    <t>หลอด 60 วัตต์อาจสว่างกว่าหลอด 100 วัตต์ ถ้าอยู่ใกล้เราหรือผู้สังเกตุมากๆๆ</t>
  </si>
  <si>
    <t>โชติมาตรบอกถึง ความสว่างแท้จริงของดาวฤกษ์ และใช้ในการศึกษาขนาดอุณหภูมิอายุ และชนิดของดาว</t>
  </si>
  <si>
    <t>สัมบูรณ์สว่างจริงปรากฎคือที่เรามองสังเกตเห็นจากโลก</t>
  </si>
  <si>
    <t>สีและสเปกตรัมใช้บอก อุณหภูมิผิวของดาว ได้โดยตร
อุณภูมิสูงสีน้ำเงิน อุณภูมิต่ำสีเเดง</t>
  </si>
  <si>
    <t>ดาวสี น้ำเงิน ร้อนที่สุด สว่างและอายุสั้น
ดาวสี น้ำเงินแกมขาว รองลงมา
ดาวสี แดง เย็นที่สุด แต่อายุยาวนาน</t>
  </si>
  <si>
    <t>ชนิดสเปกตรัมM2 Iab อุณหภูมิผิว3500k สีแดงส้มเป็นดาวยักษ์เเดงอุณหภูมิ</t>
  </si>
  <si>
    <t xml:space="preserve">ไม่เห็นเพราะโชติมาตรปรากฏสูงสุดในสามดาวที่กล่าวมา </t>
  </si>
  <si>
    <t>สิรภัทร นาคบุปผา</t>
  </si>
  <si>
    <t>ดวงอาทิตย์ เพราะแสงสว่างจากดวงอาทิตย์นั้นเข้มข้นและสว่างมาก ทำให้แสงจากดาวฤกษ์ดวงอื่น ๆ ที่อยู่ห่างออกไปนั้นดูจางและมองไม่เห็น</t>
  </si>
  <si>
    <t>ระยะห่างจากโลก ขนาดของดาว และพลังงานที่ดาวนั้นปล่อยออกมา</t>
  </si>
  <si>
    <t>ในกรณีที่หลอดไฟ 60 วัตต์เป็นหลอดไฟ LED หรือหลอดไฟ ชนิดอื่นที่มีประสิทธิภาพการส่องสว่างสูงกว่าหลอดไฟ 100 วัตต์แบบดั้งเดิม</t>
  </si>
  <si>
    <t>จุดท่ีสังเกต</t>
  </si>
  <si>
    <t>มาตรที่ใช้วัด "ความสว่าง" ของดาวฤกษ์หรือวัตถุท้องฟ้าอื่น ๆ ที่สังเกตได้จากโลก และะใช้ในการวัดความส่องสว่าง ระยะทาง ชนิดของดาวฤกษ์</t>
  </si>
  <si>
    <t xml:space="preserve">ค่าที่แสดงถึงความสว่างที่แท้จริงของดาวฤกษ์ หรือวัตถุบนท้องฟ้า หากวัตถุนั้นอยู่ห่างจากโลก 10 พาร์เซก (32.6 ปีแสง) ส่วนโชติมาตรปรากฏคือความสว่างที่สังเกตได้จากโลกตามที่เราเห็นจริง ซึ่งขึ้นอยู่กับระยะทางและพลังงานที่แท้จริงของวัตถุนั้น ส่วนโชติมาตรสัมบูรณ์คือความสว่างที่แท้จริง หากดาวฤกษ์อยู่ห่างจากโลกในระยะทางที่กำหนด. </t>
  </si>
  <si>
    <t>สีของดาวฤกษ์จะสัมพันธ์กับอุณหภูมิของมัน</t>
  </si>
  <si>
    <t>ชนิด M อุณหภูมิ 2,500-3,500 เคลวิน เพราะ สีแดงส้มของ Betelgeuse บ่งบอกว่าอุณหภูมิของผิวดาวค่อนข้างต่ำ ดาวที่ร้อนจะมีสีขาวหรือฟ้า ขณะที่ดาวที่เย็นกว่าจะเป็นสีส้มไปจนถึงแดง</t>
  </si>
  <si>
    <t>ดาว A เพราะค่าโชติมาตรปรากฏมากที่สุด</t>
  </si>
  <si>
    <t>ดาว B เพราะค่าโชติมาตรสัมบูรณ์ติดลบมากสุด</t>
  </si>
  <si>
    <t>ไม่ได้เพราะดาว A มีค่าโชติมาตรปรากฏมากกว่า จึงมีความส่องสว่างน้อยกว่า</t>
  </si>
  <si>
    <t>ดวงอาทิตย์เพราะอยู่ใกล้โลกมากที่สุดและสว่างมาก</t>
  </si>
  <si>
    <t>เพราะระยะห่างจากโลกแตกต่างกัน</t>
  </si>
  <si>
    <t>ตำแหน่งวัดแสงแตกต่างกัน</t>
  </si>
  <si>
    <t>ระยะทางทางจากดวงอาทิตย์ถึงโลกและดาวอังคารไม่เท่ากัน</t>
  </si>
  <si>
    <t>คือความสว่างทีวัดจากสายตาของมนุษย์หรือมองเห็นได้ด้วยตาเปล่า</t>
  </si>
  <si>
    <t>เป็นการวัดความสว่างด้วยตาเปล่า เป็นการสมมุติว่าดาวทุกดวงมีระยะห่างเท่ากัน</t>
  </si>
  <si>
    <t>อุณหภูมิแตกต่างกันไล่จากสีฟ้าที่มีอุณหภูมิมากสุดอยู่ที่30,000ถึงสีแดงมีอุณหภูมิประมาญ3,000</t>
  </si>
  <si>
    <t>แตกต่างเพราะอุณหภูมิไม่เท่ากันเพราะสีน้ำเงินมีอุณหภูมิร้อนที่สุดและแดงอุณหภูมิอ่อนที่สุด</t>
  </si>
  <si>
    <t>3,500 เพราะ มีอุณหมิน้อยกว่าสีเหลืองสิ่งดาวดวงนี้เป็นดาวสีส้ม</t>
  </si>
  <si>
    <t>ดาวเอเพราะมีค่าโชติมาตรมากที่สุด</t>
  </si>
  <si>
    <t>ดวงอาทิตย์เพราะอยู่ใกล้กับผู้สังเกตมากที่สุด</t>
  </si>
  <si>
    <t>ไม่ เพราะดาวเอสว่างน้อยกว่าดวงอาทิตย์</t>
  </si>
  <si>
    <t>ดวงอาทิต เพราะมันสว่างสุด</t>
  </si>
  <si>
    <t>เเสงเเต่ล่ะดวงมันตีกัน</t>
  </si>
  <si>
    <t xml:space="preserve">ในกรณีที่คุณใช้ หลอด LED 60 วัตต์ เปรียบเทียบกับ หลอดไส้ 100 วัตต์ ครับ หลอด LED นั้นมีประสิทธิภาพสูงกว่ามากในการเปลี่ยนไฟฟ้าเป็นแสงสว่าง ทำให้ใช้กำลังไฟ (วัตต์) น้อยกว่า แต่กลับให้ความสว่าง (ลูเมน) ที่มากกว่าหลอดไส้ที่กินไฟเยอะกว่านั่นเองครับ
</t>
  </si>
  <si>
    <t xml:space="preserve">โชติมาตรคือ ค่าบอกอันดับความสว่างของดาว ยิ่งเลขน้อยยิ่งสว่างมาก ยิ่งเลขมากยิ่งริบหรี่
นักดาราศาสตร์ใช้โชติมาตรศึกษา ความสว่างที่มองเห็น (ปรากฏ), ความสว่างจริงของดาว (สัมบูรณ์) เพื่อเปรียบเทียบพลังงานที่ดาวปล่อยออกมา, หาระยะห่างของดาว, และใช้หา อุณหภูมิพื้นผิวกับสีของดาว นอกจากนี้ยังใช้ติดตาม การเปลี่ยนแปลงความสว่างของดาวแปรแสง เพื่อศึกษาการทำงานภายในของดาวและวัดระยะทางในอวกาศ
</t>
  </si>
  <si>
    <t>โชติมาตรสัมบูรณ์ คือ ความสว่างที่แท้จริงของ ดาว ซึ่งเราคำนวณโดยสมมติว่าดาวดวงนั้นอยู่ห่าง จากเราในระยะมาตรฐานเดียวกันหมดคือ 10 พาร์เซก (ประมาณ 32.6 ปีแสง) ค่านี้ช่วยให้เรา เปรียบเทียบพลังงานที่ดาวแต่ละดวงเปล่งออกมา จริงๆ ได้โดยไม่ต้องกังวลเรื่องระยะทาง</t>
  </si>
  <si>
    <t>อุณหภูมิผิวของดาวเกี่ยวข้องโดยตรงกับสีและสเปกตรัมที่มันปล่อยออกมาครับ ดาวที่ร้อนมากๆ จะมีสีน้ำเงินหรือน้ำเงินอมขาว เพราะมันเปล่งแสงในช่วงคลื่นสั้นออกมามาก ส่วน ดาวที่เย็นกว่าจะออกสีส้มไปจนถึงแดง เนื่องจากมันเปล่งแสงในช่วงคลื่นยาวเป็นหลัก
นักดาราศาสตร์ใช้สเปกตรัมของแสงที่มาจากดาว (ซึ่งก็คือการแยกแสงออกเป็นสีต่างๆ) เพื่อจัดประเภทดาวตามอุณหภูมิผิว โดยแบ่งเป็นกลุ่มหลักๆ ได้แก่ O, B, A, F, G, K, M ซึ่งเรียงจากร้อนที่สุด (O สีน้ำเงิน) ไปหาเย็นที่สุด (M สีแดง) ยกตัวอย่างเช่น ดวงอาทิตย์ของเราจัดอยู่ในกลุ่ม G ซึ่งมีสีเหลือง การวิเคราะห์เส้นดูดกลืนแสงในสเปกตรัมยังช่วยให้เราทราบถึงองค์ประกอบทางเคมีและสภาพแวดล้อมบนพื้นผิวของดาวได้อีกด้วย</t>
  </si>
  <si>
    <t>ความร้อน</t>
  </si>
  <si>
    <t>M 3000k</t>
  </si>
  <si>
    <t>A เพราะว่าน่าจะไกลจากโลก</t>
  </si>
  <si>
    <t>ดวงอาทิต</t>
  </si>
  <si>
    <t>ไม่ได้เพราะเเสงสว่างไม่เท่ากับดวงอาทิต</t>
  </si>
  <si>
    <t>พระอาทิตย์ เพราะเป็นดาวที่ใกล้โลกที่สุด</t>
  </si>
  <si>
    <t>จากระยะทาง ขนาด อุณหภูมิ</t>
  </si>
  <si>
    <t>ระยะทางใกล้กว่า</t>
  </si>
  <si>
    <t>ระยะทาง บรรยากาศ</t>
  </si>
  <si>
    <t>ค่าที่แสดงระดับความสว่างของดาวฤกษ์ ศึกษาความสว่าง ระยะทาง</t>
  </si>
  <si>
    <t>โชติมาตรปรากฏ โชติมาตรดาวฤกษ์จากโลก โชติมาตรปรากฏ โชติมาตรดาวฤกษ์ที่ห่างจากโลก 10 พาเซก</t>
  </si>
  <si>
    <t>อุณหภูมิ โดยที่สีน้ำเงินมีอุณภูมิสูงสุด รองลงมาน้ำเงินแกมขาว น้อยสุดแดง</t>
  </si>
  <si>
    <t xml:space="preserve">ชนิดm 3600k เพราะอุณหภูมิน้อย
</t>
  </si>
  <si>
    <t>Bเพราะมีค่าโชติมาตรสัมบูรณ์ต่ำสุด</t>
  </si>
  <si>
    <t>ไม่เพราะสว่างน้อยสุด</t>
  </si>
  <si>
    <t>ดวงอาทิตย์ เพราะเป็นดาวที่ใกล้โลกที่สุด</t>
  </si>
  <si>
    <t>ระยะห่าง  ขนาดของดาวฤกษ์</t>
  </si>
  <si>
    <t>ระยะทางใกล้กว่า,ทิศทางแสงดีกว่า,ค่าความสว่างหลอดไฟ</t>
  </si>
  <si>
    <t>ค่าที่แสดงระดับความสว่างของดาวฤกษ์ ใช้ในการศึกษาความสว่างของดาวฤกษ์</t>
  </si>
  <si>
    <t>คือโชติมาร์คเมื่อดาวฤกษ์อยู่ห่างจากโลก 10พาร์ท แตกต่างกันโดยโชติมาตรปรากฏเป็นโชติมาตรของดาวฤกษ์</t>
  </si>
  <si>
    <t>สีอุณหภูมิ</t>
  </si>
  <si>
    <t xml:space="preserve">อุณหภูมิแตกต่างโดยเรียงอุณหภูมิสูงไปต่ำ
</t>
  </si>
  <si>
    <t>M</t>
  </si>
  <si>
    <t xml:space="preserve"> A เพราะโชติมาตรมากสุด</t>
  </si>
  <si>
    <t>B เพราะมีค่าโชติมาสัมบูรณ์ต่ำสุด</t>
  </si>
  <si>
    <t>ไม่ เพราะสว่างน้อยที่สุด</t>
  </si>
  <si>
    <t>ดวงอาทิตย์ เพราะดวงอาทิตย์อยู่ใกล้โลก</t>
  </si>
  <si>
    <t>ระยะทางและโชติมาตร</t>
  </si>
  <si>
    <t>ระยะทางใกล้กว่า, ทิศทางแสงดีกว่า, เทคโนโลยีหลอดไฟต่างกัน, หรือเกิดจาก เงื่อนไขของสภาพแวดล้อม</t>
  </si>
  <si>
    <t>ระยะทางของดวงอาทิตย์</t>
  </si>
  <si>
    <t>คือโชติมาร์ตเมื่อดาวฤกษ์อยู่ห่างจากโลก 10 พาร์ท แตกต่างกันโดยโชติมาตรปรากฏเป็นโชติมาตรของดาวฤกษ์ที่สังเกตจากโลก</t>
  </si>
  <si>
    <t>ดาวฤกษ์ที่มีอุณหภูมิสูงจะมีสีน้ำเงินหรือขาว ดาวฤกษ์ที่มีอุณหภูมิต่ำจะมีสีแดงหรือส้ม</t>
  </si>
  <si>
    <t>อุณหภูมิ โดยสีน้ำเงินมีอุณหภูมิสูงที่สุด รองลงมาเป็รน้ำเงินแกมขาว ส่วนสีแดงเป็นสีที่มีอุณหภูมิน้อยที่สุด</t>
  </si>
  <si>
    <t>M 3600k เพราะมีอุณหภูมิน้อย</t>
  </si>
  <si>
    <t>ดาวA เพราะโชติมาตรมากที่สุด</t>
  </si>
  <si>
    <t>ดาวB เพราะมีค่าโชติมาตรน้อยที่สุด</t>
  </si>
  <si>
    <t>ดวงอาทิตย์ เพราะ ดวงอาทิตย์เป็นดาวฤกษ์ที่อยู่ใกล้โลกมากที่สุดและแสงของดวงอาทิตย์มีความสว่างมากที่สุด</t>
  </si>
  <si>
    <t>ดาวฤกษ์แต่ละดวงมีความสว่างไม่เท่ากัน เพราะมีระยะทางจากโลกต่างกัน และมีขนาดหรือพลังงานในการปล่อยแสงไม่เท่ากัน</t>
  </si>
  <si>
    <t>ความสว่างที่วัดได้ขึ้นอยู่กับระยะทาง สภาพแวดล้อม และประสิทธิภาพของหลอด</t>
  </si>
  <si>
    <t>ชั้นบรรยากาศ</t>
  </si>
  <si>
    <t>โชติมาตร คือ ลำดับความสว่างที่มองด้วยตา</t>
  </si>
  <si>
    <t>โชติมาตรสัมบูรณ์ คือ การวัดความสว่างของดาวฤกษ์
แตกต่างโชติมาตรปรากฎวัดความสว่างจากตาเห็น
โชติมาตรสัมบูรณ์วัดความสว่างจริงๆของดาวดวงนั้น</t>
  </si>
  <si>
    <t>เพราะ อุณหภูมิต่างกัน</t>
  </si>
  <si>
    <t>สเปกตรัมM อุณหภูมิประมาณ2,500-3,500องศา
เพราะสีแดงของ Betelgeuse จึงเป็นตัวบ่งชี้หลักที่นำไปสู่การจัดประเภทสเปคตรัมM และการประมาณอุณหภูมิพื้นผิวที่ค่อนข้างต่ำของมัน</t>
  </si>
  <si>
    <t>ดาวAเพราะมีค่าโชติมาตรมากที่สุด</t>
  </si>
  <si>
    <t>ดวงอาทิตย์ เพราะ อยู่ใกล้กับผู้สังเกตมากที่สุด</t>
  </si>
  <si>
    <t>ไม่ เพราะ ดาวAสว่างน้อยกว่าดวงอาทิตย์</t>
  </si>
  <si>
    <t>ดวงอาทิตย์ เพราะดวงอาทิตย์เป็นดวงฤกษ์ที่อยู่ใกล้โลกที่สุด และสว่างกลบดาวฤกษ์อื่นๆไป</t>
  </si>
  <si>
    <t>เพราะระยะทางของดาวแต่ละดวงต่างกัน ก็ส่งผลให้ความสว่างต่างกัน และยังขึ้นอยู่กับความสว่างที่แท้จริงของดาว และขนาดของดาวฤกษ์</t>
  </si>
  <si>
    <t>จากกรณี อยู่ใกล้ผู้สังเกต</t>
  </si>
  <si>
    <t>เพราะระยะห่างผู้สังเกตต่างกัน ทำไมดาวอังคารเห็นแสงน้อย</t>
  </si>
  <si>
    <t>โชติมาตร คือ อันดับความสว่างของดาวฤกษ์</t>
  </si>
  <si>
    <t>โชติมาตรสัมบูรณ์ คือ แสงสว่างที่ดวงฤกษ์ส่องสว่างที่แท้จริง
แตกต่างกันที่ 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10 พาร์เซก</t>
  </si>
  <si>
    <t>สัมพันธ์ด้วยที่ว่า เมื่อมีอุณหภูมิสูง ดาวจะเป็นสีนำ้เงิน ส่วนมีอุณหภูมิตำ่ ดาวจะเป็นสีเหลือง-แดง</t>
  </si>
  <si>
    <t>อุณหภูมิสูง ไปตำ่</t>
  </si>
  <si>
    <t>สเปกตรัมK มีอุณหภูมิผิว 3,500-4,900 เพราะดาวเป็นสีส้ม</t>
  </si>
  <si>
    <t>ดาว A เพราะมีค่าโชติมาตรมากที่สุด</t>
  </si>
  <si>
    <t>ดวงอาทิตย์ เพราะอยู่ใกล้กับผู้สังเกต</t>
  </si>
  <si>
    <t>มนุษย์มองเห็นได้เพียงดวงอาทิตย์เพราะอยู่ใกล้เรา</t>
  </si>
  <si>
    <t>1.ระยะทาง  2.ขนาด</t>
  </si>
  <si>
    <t>ต้องให้หลอดไฟขนาด60วัตต์อยู่ใกล้ตาเรา</t>
  </si>
  <si>
    <t>1.ระยะทางต่างกัน</t>
  </si>
  <si>
    <t xml:space="preserve">โชติมาตรคือ หน่วยวัดความสว่างของดาวฤกษ์
ใช้ในการศึกษาความสว่างแท้จริง ขนาด และระยะทางของดาวฤกษ์
</t>
  </si>
  <si>
    <t xml:space="preserve">
โชติมาตรสัมบูรณ์	ความสว่างแท้จริงวัดที่ 10 พาร์เซกไม่ใช่เปรียบเทียบความสว่างแท้จริงของดาว
โชติมาตรปรากฏ	ความสว่างที่เห็นจากโลก	ใช่บอกความสว่างที่เราเห็น
</t>
  </si>
  <si>
    <t>ถ้าสีน้ำเงินจะอุณหภูมิสูง ถ้าสีแดงจะอุณหภูมิต่ำกว่า</t>
  </si>
  <si>
    <t xml:space="preserve">สเปกตรัม M
และมีอุณหภูมิผิวประมาณ 3,300–3,600 K
เพราะเป็นดาวยักษ์แดงที่มีอุณหภูมิต่ำกว่าดาวชนิดอื่น ๆ จึงมีสีแดงอมส้ม
</t>
  </si>
  <si>
    <t>ดวงอาทิตย์เพราะค่าโชติมาตรปรากฏติดลบ</t>
  </si>
  <si>
    <t>ไม่สามารถมองเห็นได้เพราะดาวaสว่างน้อยกว่าดวงอาทิตย์</t>
  </si>
  <si>
    <t>ดวงอาทิตย์ เพราะ อยู่ใกล้โลกและสว่างกว่าดาวดวงอื่นมากจนแสงของมันกลบแสงดาวอื่นหมดในเวลากลางวัน</t>
  </si>
  <si>
    <t>1.ระยะห่างจากโลก ดาวฤกษ์ที่อยู่ใกล้จะดูสว่างกว่าดาวที่อยู่ไกล
2.พลังงานที่ปล่อยออกมาหรือขนาด ถ้าดาวร้อนจะสว่างมาก ดวงใหญ่ก็จะสว่างมาก</t>
  </si>
  <si>
    <t>หลอดไฟขนาด 60 วัตต์อาจดูสว่างกว่าหลอด 100 วัตต์ได้ เพราะ
	1.อยู่ใกล้ตามากกว่า
	2.มีทิศทางแสงชัดเจนกว่า
	3.เป็นหลอดไฟชนิดที่มีประสิทธิภาพสูงกว่า (เช่น LED เทียบกับหลอดไส้)
	4.อยู่ในสภาพแวดล้อมที่เอื้อต่อการมองเห็น (เช่น ไม่มีสิ่งบดบังหรือแสงรบกวน)</t>
  </si>
  <si>
    <t>ระยะห่างจากผู้สังเกตกับดวงอาทิตย์อยู่คนละที่กัน</t>
  </si>
  <si>
    <t>โชติมาตร คือ หน่วยที่ใช้วัดความสว่างของดาวฤกษ์หรือวัตถุท้องฟ้าอื่น ๆ ที่เรามองเห็นจากโลก
ใช้ในการศึกษา ความสว่าง และ พลังงานที่ปล่อยออกมาของดาวฤกษ์</t>
  </si>
  <si>
    <t>-โชติมาตรสัมบูรณ์ คือ ความสว่างแท้จริงของดาว ถ้าอยู่ห่างจากโลก 10 พาร์เซก
	ใช้โชติมาตรสัมบูรณ์เพื่อเปรียบเทียบพลังงานของดาวแต่ละดวงอย่างถูกต้อง 
-โชติมาตรปรากฏ คือ ความสว่างของดาวที่มองเห็นจากโลก</t>
  </si>
  <si>
    <t>ยิ่งดาว ร้อน -สี น้ำเงิน, สเปกตรัมต้น ๆ
ยิ่งดาว เย็น -สี แดง, สเปกตรัมปลาย ๆ</t>
  </si>
  <si>
    <t>เรียงอุณหภูมิสูง-อุณหภูมิต่ำ</t>
  </si>
  <si>
    <t>K ส้ม 3,500-4,900</t>
  </si>
  <si>
    <t>Aเพราะสว่างมากสุด</t>
  </si>
  <si>
    <t>Bเพราะสว่างน้อยสุด</t>
  </si>
  <si>
    <t>Aไม่เห็น เพราะอาทิตย์สว่างมากกว่า</t>
  </si>
  <si>
    <t>ดวงอาทิตย์ เพราะ แสงจากดวงอาทิตย์สว่างและเข้มข้นมาก</t>
  </si>
  <si>
    <t>ดาวแต่ละดวงมีความส่องสว่างที่แตกต่างกันโดยธรรมชาติ และ ระยะทางจากดาวเหล่านั้นไปยังโลกก็มีผลต่อความสว่าง</t>
  </si>
  <si>
    <t>ให้หลอดไฟ60วัตต์ใกล้ตัวมากกว่า</t>
  </si>
  <si>
    <t>คือ หน่วยวัดระดับความสว่างของดาวฤกษ์และวัตถุท้องฟ้าอื่น ๆ ในจักรวาล</t>
  </si>
  <si>
    <t>โชติมาตรสัมบูรณ์คือความสว่างที่แท้จริงของดาวฤกษ์ โชติมาตรปรากฏเป็นโชติมาตรของดาวบนท้องฟ้าจริงตามที่เรา มองเห็นจากโลก</t>
  </si>
  <si>
    <t>สีเย็นอุณภูมิสูง</t>
  </si>
  <si>
    <t>สีน้ำเงินร้อนสุด สีน้ำเงินแกมขาวรองลงมา สีแดงเย็นสุด</t>
  </si>
  <si>
    <t>500เพราะสีแดง</t>
  </si>
  <si>
    <t>ดาวA เพราะระยะห่างน้อยกว่า</t>
  </si>
  <si>
    <t>Aเพราะโชติมาตรเยอะกว่า</t>
  </si>
  <si>
    <t>ได้เพราะสว่าง</t>
  </si>
  <si>
    <t>ดวงอาทิตย์เพราะมีแสงสว่าง</t>
  </si>
  <si>
    <t>เพราะขึ้นอยู่กับบริเวณที่เรายื่นดูยิ่งใกล้ยิงเห็นแสงได้มากกว่าไกล และขึ้นอยู่กับขนาดของดาวฤดษ์</t>
  </si>
  <si>
    <t>เราอยู่ใกล้กับหลอกไฟขนาด60วัตต์</t>
  </si>
  <si>
    <t>เพราะระยะหางของโลกไกลกว่าระยะกางของดาวอังคาร</t>
  </si>
  <si>
    <t>เป็นค่าที่ใช้แสดงระดับความสว่างของดาวฤกษ์และวัตถุบนท้องฟ้า</t>
  </si>
  <si>
    <t xml:space="preserve">ค่าโชติมาตรของดาวเมื่ออยู่ห่างจากโลก 10 พาร์เซก (32.6 ปีแสง) ใช้เพื่อเปรียบเทียบความสว่างที่แท้จริงของดาวดวงหนึ่งกับอีกดวงหนึ่งโดยไม่คำนึงถึงระยะห่าง โชติมาตรปรากฏคือค่าโชติมาตรที่สังเกตได้จากโลกโดยพิจารณาจากระยะห่างและพลังงานของดาว. 
</t>
  </si>
  <si>
    <t>มีอุณหภูมิต่างกันสีน้ำเงินจะมีอุณมากกว่าสีน้ำเงินแกนจาวรองลงมาและน้อยสุดคือสีแดง</t>
  </si>
  <si>
    <t xml:space="preserve">เป็นดาวฤกษ์ชนิดสเปกตรัม M (ประเภท M) และมีอุณหภูมิผิวประมาณ 3,650 เคลวิน เนื่องจากมีสีแดง ซึ่งเป็นลักษณะของดาวฤกษ์ที่มีอุณหภูมิต่ำ. </t>
  </si>
  <si>
    <t>ดาวBเพราะมีความสว่างน้อยที่สุด</t>
  </si>
  <si>
    <t>ดวงอาทิตย์เพราะมีความสว่างมากที่สุด</t>
  </si>
  <si>
    <t>เห็นได้แต่ไม่ชัดเท่าที่ควรเพราะโดนแสงของดวงอาทิตย์บดบัง</t>
  </si>
  <si>
    <t>ดวงอาทิตย์ ดาวซิริอุส ดาวอัลตาอี</t>
  </si>
  <si>
    <t xml:space="preserve">ดาวฤกษ์มีความสว่างไม่เท่ากันเพราะระยะทางต่างกัน, ความสว่างแท้จริงต่างกัน, และมีสิ่งกีดขวางแสง
</t>
  </si>
  <si>
    <t>หลอด 60 วัตต์อาจดูสว่างกว่าหลอด 100 วัตต์ ถ้าอยู่ใกล้กว่า, ไม่มีสิ่งกีดขวาง, หรือมีประสิทธิภาพการส่องสว่างดีกว่า</t>
  </si>
  <si>
    <t>ระยะทางจากโลก กับขนาดของดวงอาทิตย์</t>
  </si>
  <si>
    <t>ความสว่างที่สังเกตได้จากโลก ขึ้นอยู่กับระยะทางและกำลังส่องสว่างของดาว</t>
  </si>
  <si>
    <t>ความสว่างที่แท้จริงของดาว หากอยู่ห่างจากโลก 10 พาร์เซก (ประมาณ 32.6 ปีแสง) ( ใช้เปรียบเทียบความส่องสว่างของดาวฤกษ์ )</t>
  </si>
  <si>
    <t>ของดาวฤกษ์สัมพันธ์กับอุณหภูมิผิว โดยดาวที่มีอุณหภูมิสูงจะมีสีออกน้ำเงิน และอุณหภูมิต่ำจะมีสีออกแดง</t>
  </si>
  <si>
    <t>ดาวสีน้ำเงินมีอุณหภูมิสูงและอายุน้อย ส่วนดาวสีแดงมีอุณหภูมิต่ำและอายุมาก</t>
  </si>
  <si>
    <t xml:space="preserve">เป็นดาวยักษ์แดงชนิดสเปกตรัม M มีอุณหภูมิผิวประมาณ 3,600 K </t>
  </si>
  <si>
    <t xml:space="preserve">ดาว B มีความสว่างน้อยที่สุดเมื่อสังเกตจากโลก เพราะมีโชติมาตรปรากฏมากที่สุด </t>
  </si>
  <si>
    <t>ดวงอาทิตย์มีความสว่างมากที่สุดเมื่ออยู่ห่างจากโลก 10 พาร์เซก เพราะมีโชติมาตรสัมบูรณ์มากที่สุด</t>
  </si>
  <si>
    <t xml:space="preserve">ไม่สามารถสังเกตเห็นดาว A ในตอนกลางวันได้
เพราะโชติมาตรปรากฏของดาว A คือ 1.35 ซึ่งยังสว่างไม่พอที่จะแข่งกับแสงอาทิตย์ในเวลากลางวันได้ </t>
  </si>
  <si>
    <t>ดวงอาทิตย์เท่านั้น เพราะความสว่างสูงมากเมื่อเทียบกับดาวฤกษ์อื่น ทำให้สามารถมองเห็นได้แม้ในเวลากลางวัน</t>
  </si>
  <si>
    <t>หลอด 60 วัตต์อยู่ใกล้เครื่องมือวัดหรือใกล้ตามากกว่าหลอด 100 วัตต์ ความเข้มของแสงจะดูมากกว่า และทิศทางการส่องแสงเช่นมีอะไรบังหลอด 100 วัตต์และประสิทธิภาพของหลอดไฟ</t>
  </si>
  <si>
    <t>เป็นค่าที่ใช้แสดงระดับความสว่างของดาวฤกษ์ในทางดาราศาสตร์ใช้ในการศึกษาสมบัติหลายอย่างของดาวฤกษ์ เช่น ความสว่างที่แท้จริง หรือโชติมาตรสัมบูรณ์และระยะห่างของดาวจากโลก</t>
  </si>
  <si>
    <t>อุณหภูมิสัมพันธ์กับสี เนื่องจาก ยิ่งอุณภูมิสูงสีของ
ดาวฤกษ์ก็จะยิ่งซีด จากสีส้มแดงก็จะกลายเป็นสีขาวและสีฟ้า และสัมพันธ์กับสเปคตรัมโดยที่เรียงจากอุณหภูมิต่ำไปสูงได้ M K G F A B และ O ตามลำดับ</t>
  </si>
  <si>
    <t>ดาวฤกษ์ที่มีอายุอยู่ในช่วงต้นของอายุชัย จะมีสีน้ำเงิน
และมีอุณหภูมิสูงกว่า 30,000 เคลวิน ดาวสีน้ำเงินแกมขาว อุณหภูมิ 10,000-30,000 เคลวิน ส่วนดาวฤกษ์ที่มีอายุอยู่ในช่วงท้ายของอายุขัย จะมีสีแดง และมีอุณหภูมิต่ำ</t>
  </si>
  <si>
    <t xml:space="preserve">ชนิด K เป็นดาวสีส้ม อุณหภูมิ 3,500-4,900 เคลวิน เพราะดาว Betelgeuse มีอุณหภูมิพื้นผิวประมาณ 3,600 </t>
  </si>
  <si>
    <t>เมื่ออยู่ห่างจากโลก 10 พาร์เซก ความส่องสว่างจะ
พิจารณาจาก โชติมาตรสัมบูรณ์ ดังนั้น ดาวฤกษ์ที่มีค่าโชติมาตรสัมบูรณ์ต่ำที่สุด จะมีความส่องสว่างมากที่สุดเพราะสว่างกว่าในระยะเดียวกัน</t>
  </si>
  <si>
    <t>โดยทั่วไป มนุษย์ไม่สามารถสังเกตเห็นดาว A ในตอน
กลางวันได้ เพราะแสงจากดวงอาทิตย์สว่างกว่ามากและกลบแสงดาวอื่น เว้นแต่ดาว A จะสว่างมากเป็นพิเศษและอยู่ใกล้ดวงอาทิตย์บนท้องฟ้าในขณะนั้น เช่น ปรากฏเคียงดวงอาทิตย์ในสุริยุปราคา</t>
  </si>
  <si>
    <t>ดาวฤกษ์ที่มนุษย์สามารถมองเห็นได้ในเวลากลางวันมีเพียง ดวงอาทิตย์ เพราะเป็นดาวฤกษ์ที่อยู่ใกล้โลกที่สุดและมีความสว่างมาก กลบแสงจากดาวอื่นทั้งหมด</t>
  </si>
  <si>
    <t>ดาวฤกษ์มีความสว่างไม่เท่ากัน เพราะแต่ละดวงมี ระยะห่างจากโลก และ ความสว่างแท้จริง ต่างกัน</t>
  </si>
  <si>
    <t>หลอดไฟ 60 วัตต์อาจดูสว่างกว่าหลอด 100 วัตต์ได้ หาก อยู่ใกล้กว่า, ไม่มีสิ่งกีดขวาง, หรือ หลอด 100 วัตต์มีปัญหา</t>
  </si>
  <si>
    <t>หมอกและควัน</t>
  </si>
  <si>
    <t>โชติมาตร คือค่าความสว่างของดาวที่วัดจากโลก ใช้ศึกษาความสว่างปรากฏและความสว่างแท้จริงของดาวฤกษ์</t>
  </si>
  <si>
    <t>โชติมาตรสัมบูรณ์ คือ ความสว่างแท้จริงของดาว ถ้าอยู่ห่างจากโลก 10 พาร์เซก
โชติมาตรปรากฏ คือ ความสว่างที่มองเห็นจากโลก
ต่างกันที่ระยะห่าง – ปรากฏขึ้นอยู่กับตำแหน่งจริงของดาว ส่วนสัมบูรณ์ใช้เปรียบเทียบความสว่างแท้จริง.</t>
  </si>
  <si>
    <t>อุณหภูมิผิวของดาวสัมพันธ์กับสีและสเปกตรัม โดยดาวที่ร้อนจะมีสีฟ้าหรือขาว ส่วนดาวที่เย็นจะมีสีแดงหรือส้ม และสามารถใช้สเปกตรัมในการจัดประเภทดาวได้.</t>
  </si>
  <si>
    <t>ดาวสีน้ำเงินร้อนที่สุด รองลงมาคือดาวสีน้ำเงินแกมขาว และดาวสีแดงมีอุณหภูมิต่ำที่สุด</t>
  </si>
  <si>
    <t>ดาว Betelgeuse เป็นดาวฤกษ์ชนิดสเปกตรัม M มีอุณหภูมิผิวประมาณ 3,000 K
เพราะมีสีแดง แสดงว่าเป็นดาวที่มีอุณหภูมิต่ำและอยู่ในช่วงปลาย</t>
  </si>
  <si>
    <t>ดาว A เพราะมีค่า โชติมาตรปรากฏ = 1.35 ซึ่งมากที่สุดในตาราง แสดงว่าดาวดูสว่างน้อยที่สุด</t>
  </si>
  <si>
    <t>ดาว B เพราะมีค่า โชติมาตรสัมบูรณ์ = -3.6 ซึ่งต่ำที่สุดในตาราง แสดงว่ามีความสว่างแท้จริงมากที่สุด</t>
  </si>
  <si>
    <t>ไม่สามารถมองเห็นได้ เพราะมีค่าโชติมาตรปรากฏ 1.35 ซึ่งไม่สว่างพอให้มองเห็นในตอนกลางวันได้</t>
  </si>
  <si>
    <t>ดวงอาทิตย์เป็นดาวฤกษ์เพียงดวงเดียวที่มนุษย์สามารถมองเห็นได้ในเวลากลางวัน เพราะอยู่ใกล้โลกมากที่สุด ทำให้ส่องสว่างมากกว่าดาวฤกษ์ดวงอื่น</t>
  </si>
  <si>
    <t>เพราะดาวฤกษ์แต่ละดวงมีระยะทางจากโลกต่างกัน และมีขนาดหรือพลังงานในการส่องแสงไม่เท่ากัน</t>
  </si>
  <si>
    <t xml:space="preserve">เมื่อหลอดไฟ 60 วัตต์อยู่ใกล้ตามากกว่าหลอดไฟ 100 วัตต์ หรือหลอดไฟ 100 วัตต์ถูกบดบัง เช่น มีฝาครอบหรืออยู่หลังผ้าม่าน
</t>
  </si>
  <si>
    <t>ระยะทางระหว่างโลกกับดวงอาทิตย์ ปริมาณพลังงานที่ดวงอาทิตย์ปล่อยออกมา และมุมตกกระทบของแสงที่พื้นโลก</t>
  </si>
  <si>
    <t>โชติมาตร (Magnitude) คือค่าความสว่างของดาว ใช้ศึกษาเกี่ยวกับความสว่างที่เห็นจากโลกและเปรียบเทียบความสว่างของดาวต่าง</t>
  </si>
  <si>
    <t>โชติมาตรสัมบูรณ์ คือ ค่าความสว่างของดาวฤกษ์ถ้าหากอยู่ห่างจากโลก 10 พาร์เซก
โชติมาตรปรากฏ คือ ค่าความสว่างที่เห็นจากโลกจริง ๆ
ความแตกต่าง: โชติมาตรสัมบูรณ์ใช้เปรียบเทียบความสว่างแท้จริงของดาว ส่วนโชติมาตรปรากฏขึ้นอยู่กับระยะทางและการมองเห็นจากโลก</t>
  </si>
  <si>
    <t>ดาวที่มีอุณหภูมิผิวสูงจะมีสีออกน้ำเงินและมีสเปกตรัมในช่วงคลื่นสั้น ส่วนดาวที่อุณหภูมิต่ำจะมีสีแดงและสเปกตรัมในช่วงคลื่นยาว</t>
  </si>
  <si>
    <t>สีน้ำเงิน: อุณหภูมิผิวสูงที่สุด
สีน้ำเงินแกมขาว: อุณหภูมิผิวปานกลาง
สีแดง: อุณหภูมิผิวต่ำที่สุด
ความแตกต่างแสดงถึงอุณหภูมิและอายุของดาว</t>
  </si>
  <si>
    <t>ชนิดสเปกตรัม: M
อุณหภูมิผิว: ประมาณ 3,500 เคลวิน
เหตุผล: เพราะดาว Betelgeuse มีสีแดง เป็นดาวยักษ์แดงที่มีอุณหภูมิต่ำและอยู่ในช่วงสุดท้ายของวงจรชีวิตดาวฤกษ์</t>
  </si>
  <si>
    <t xml:space="preserve"> (ดาว A)
เหตุผล: เมื่อดูจากโลก ความสว่างที่เห็น (โชติมาตรปรากฏ) ของดาว A น้อยกว่าดวงอาทิตย์และดาวรวงข้าว เพราะอยู่ห่างจากโลกมากกว่าดวงอาทิตย์ และสว่างน้อยกว่าดาวรวงข้าวเล็กน้อย</t>
  </si>
  <si>
    <t xml:space="preserve"> (ดาว B)
เหตุผล: เมื่อใช้โชติมาตรสัมบูรณ์ (ซึ่งแสดงความสว่างจริงของดาวที่ระยะ 10 พาร์เซก) ดาวรวงข้าวมีค่าความสว่างมากที่สุด เพราะเป็นดาวยักษ์ร้อน มีพลังงานสูงและปล่อยแสงมากกว่าดาวอีกสองดวง</t>
  </si>
  <si>
    <t>ไม่สามารถ
เหตุผล: เพราะแสงจากดวงอาทิตย์ในเวลากลางวันมีความสว่างมากกว่าดาวฤกษ์อื่น ๆ มาก ทำให้แสงจากดาวหัวใจสิงห์ (ดาว A) ถูกกลบมองไม่เห็นด้วยตาเปล่า</t>
  </si>
  <si>
    <t>ดวงอาทิตย์ เป็นดาวฤกษ์เพียงดวงเดียวที่มนุษย์สามารถมองเห็นได้ด้วยตาเปล่าในเวลากลางวัน เพราะมีความสว่างมากและอยู่ใกล้โลกที่สุด</t>
  </si>
  <si>
    <t>ดาวฤกษ์แต่ละดวงมีความสว่างไม่เท่ากันเพราะระยะทางจากโลกต่างกัน, ความสว่างแท้จริงต่างกัน, แสงถูกดูดกลืนระหว่างทาง, ชั้นบรรยากาศโลกมีผลต่อการมองเห็น และดวงตามนุษย์ไวต่อแสงต่างกันในแต่ละสี</t>
  </si>
  <si>
    <t>เราสามารถวัดหรือเห็นหลอดไฟ 60 วัตต์สว่างกว่าหลอด 100 วัตต์ได้ หากมีปัจจัยเช่นระยะทางใกล้กว่า, หลอด 100 วัตต์เสื่อม, ทิศทางแสงไม่ตรง, สภาพแวดล้อมสะท้อนแสงต่างกัน หรือหลอดไฟเป็นคนละชนิดที่มีประสิทธิภาพต่างกัน</t>
  </si>
  <si>
    <t>ปัจจัยที่มีผลคือ ชั้นบรรยากาศของโลก และ มลภาวะทางอากาศ เช่น ฝุ่น ควัน หรือไอน้ำในอากาศ ซึ่งสามารถดูดกลืนหรือกระเจิงแสงจากดวงอาทิตย์ ทำให้แสงดูสว่างน้อยลงหรือเปลี่ยนสี นอกจากนี้ มุมของดวงอาทิตย์ ก็มีผลเช่นกัน เพราะเมื่อดวงอาทิตย์อยู่ต่ำใกล้ขอบฟ้า แสงต้องเดินทางผ่านชั้นบรรยากาศมากขึ้น ทำให้สว่างน้อยลง</t>
  </si>
  <si>
    <t>โซติมาตร (Photometer) คือเครื่องมือที่ใช้วัด ความเข้มของแสง หรือความสว่างของดาวฤกษ์ ใช้ในการศึกษาสมบัติของดาวฤกษ์ เช่น ความสว่างปรากฏ ความสว่างแท้จริง และการเปลี่ยนแปลงของแสงในช่วงเวลาต่าง ๆ ซึ่งช่วยในการวิเคราะห์วงโคจร อายุ หรือชนิดของดาวฤกษ์</t>
  </si>
  <si>
    <t>โซติมาตรสัมบูรณ์ (Absolute magnitude) คือค่าความสว่างแท้จริงของดาวฤกษ์ หากมองจากระยะห่าง 10 พาร์เซก ในขณะที่ โซติมาตรปรากฏ (Apparent magnitude) คือความสว่างที่เรามองเห็นจากโลก ค่าปรากฏขึ้นอยู่กับระยะทางและสิ่งที่อยู่ระหว่างทาง เช่น ฝุ่นในอวกาศ ส่วนค่าความสว่างสัมบูรณ์จะใช้เปรียบเทียบพลังงานที่แท้จริงของดาวโดยไม่ขึ้นกับระยะทาง</t>
  </si>
  <si>
    <t>อุณหภูมิผิวของดาวมีผลต่อทั้ง "สีของดาว" และ "ลักษณะของสเปกตรัมแสง" โดยดาวที่ร้อนจะมีสีออกน้ำเงินและเปล่งคลื่นสั้น ส่วนดาวที่เย็นจะมีสีแดงและเปล่งคลื่นยาว</t>
  </si>
  <si>
    <t>ดาวสีน้ำเงินร้อนและสว่างที่สุด แต่อายุสั้น, ดาวน้ำเงินแกมขาวร้อนน้อยลงและสมดุลกว่า, ส่วนดาวสีแดงเย็นที่สุด สว่างน้อย แต่อยู่ได้นานที่สุด</t>
  </si>
  <si>
    <t>ดาว Betelgeuse เป็นดาวฤกษ์ชนิดสเปกตรัม M มีอุณหภูมิผิวประมาณ 3,500 เคลวิน เพราะมีสีแดงส้มและเป็นดาวยักษ์ใหญ่แดงที่เย็นลงในช่วงปลายชีวิตของดาว</t>
  </si>
  <si>
    <t>ดาวaเพราะอยู่ห่างจากโลกและความส้องสว่างน้แยกว่า</t>
  </si>
  <si>
    <t>ดาวBเพราะในระยะทางที่ดท่ากันดาวbจะสว่างกว่า</t>
  </si>
  <si>
    <t>ไม่ได้เพราะแสงจากดวงอาทิตย์จะบดบังเพราะความสว่างของดาวaน้อยมากเมื่อมองจากโลก</t>
  </si>
  <si>
    <t>ระดับพลังงานและระยะทางต่างกันจึงทำให้ความสะหว่างไม่เท่ากัน</t>
  </si>
  <si>
    <t>ขยับหลอดไฟขนาด 60 วัตต์ เข้าหาผู้สังเกต หรือ ขยับหลอดไฟขนาด 100 วัตต์ ออกห่างจากผู้สังเกต</t>
  </si>
  <si>
    <t>ระยะทางของดาวอังคารอยู่ห่างจากดวงอาทิตย์มากกว่าระยะทางของโลกอยู่ห่างจากดวงอาทิตย์</t>
  </si>
  <si>
    <t>ใช้ศึกษาความส่องสว่างของดาวฤกษ์</t>
  </si>
  <si>
    <t>ค่าความสว่างของดาวฤกษ์ที่เราจะเห็นได้ ถ้าวัตถุนั้นอยู่ห่างจากโลก 10 พาร์เซก ส่วนโชติมาตรปรากฏคือค่าที่วัดความสว่างจากผู้สังเกต</t>
  </si>
  <si>
    <t>ยิ่งอุณหภูมิสูง ความถี่ของรังสีจะสูง สีและสเปคตรัมจะไปทางสีฟ้า ส่วนยิ่งอุณหภูมิต่ำ ความถี่ของรังสีจะต่ำ สีและสเปคตรัมจะไปทางสีแดง</t>
  </si>
  <si>
    <t>แต่ละสีแสดงถึงอุณหภูมิและพลังงานที่ต่างกัน</t>
  </si>
  <si>
    <t>M อุณหภูมิ ≈ 2500-3000 K เพราะพลังงานของดาวฤกษ์ต่ำ</t>
  </si>
  <si>
    <t>ดาว A เพราะโชติมาตรปรากฎของดาว A มีค่า 1.35</t>
  </si>
  <si>
    <t>ดาว B เพราะค่าโชติมาตรสัมบูรณ์มีค่า -3.6</t>
  </si>
  <si>
    <t>ไม่ เพราะโชติมาตรปรากฎของดาว A มีค่า 1.35 แสดงถึงระยะทางที่ห่างจากโลกมาก</t>
  </si>
  <si>
    <t>ดวงอาทิตย์ เพราะมันมีแสงสว่างในตนเอง และใหญ่ อีกทั้งโลกยังโคจรรอบดวงอาทิตย์</t>
  </si>
  <si>
    <t>ปริมาณความส่องสว่างต่างกัน แต่ละดาวมีคุณสมบัติที่ไม่เท่ากัน อีกทั้งดาวฤกษ์ยังมีแสงสว่างในตนเอง จึงอาจจะสว่างมากกว่า รวมถึงระยะห่าง</t>
  </si>
  <si>
    <t>เมื่อผู้สังเกตอยู่ใกล้หลอดไฟขนาด 60 วัตต์มากกว่าหลอดไฟขนาด 100 วัตต์</t>
  </si>
  <si>
    <t>ระยะห่างของดวงอาทิตย์ที่ไม่เท่ากันเพราะดวงอาทิตย์อยู่ใกล้โลกมากกว่า</t>
  </si>
  <si>
    <t>โชติมาตร คือ อันดับความสว่างของดาวฤกษ์ ใช้ในการศึกษา การเปรียบเทียบความส่องสว่างของดาว ณ ตำแหน่งของผู้สังเกต</t>
  </si>
  <si>
    <t>โชติมาตรสัมบูรณ์คือเปรียบเทียบความสว่างของดาวฤกษ์เหมือนกันแต่ต่างกันตรงที่โชติมาตรสัมบูรณ์ กำหนดที่ระยะห่างจากผู้สังเกตเท่ากัร แต่โชติมาตรปรากฏ กำหนดที่การสังเกตได้จากโลก</t>
  </si>
  <si>
    <t>ดาวฤกษ์ที่ผลิตพลังงานได้มากกว่าจะมีอุณหภูมิที่ผิวสูงกว่าดาวฤกษ์ที่ผลิตพลังงานได้น้อยกว่า จึงทำใฟ้ใาวฤกษ์แต่ละดวงมีสีและชนิดของสเปกตรัมที่ต่างกัน</t>
  </si>
  <si>
    <t>สีน้ำเงินมีพลังมากสุด รองลงมาคือสีน้ำเงินแกมขาว และสีแดงที่มีพลังงานน้อยที่สุด</t>
  </si>
  <si>
    <t>ขนิดสเปกตรัม M อุณหภูมิ 3500 เพราะดาวเบเทลจุสมีสีแดงซึ่งมีพลังงานต่ำที่สุดจึงอยู่สเปกตรัมที่ M</t>
  </si>
  <si>
    <t>ดาว A เพราะ โชติมาตรปรากฏยิ่งมีมาก จะยิ่งส่องสว่างได้น้อย</t>
  </si>
  <si>
    <t>ดาว B เพราะ ยิ่งลบจะยิ่งส่องสว่างมาก</t>
  </si>
  <si>
    <t>อาจจะไม่สามารถสังเกตได้ เพราะระยะทางที่ห่างมากกว่าดวงอาทิตย์ ดวงอาทิตย์ยังเห็นได้ยาก ดาว A อาจจะมองไม่เห็นเลยแถมยังส่องสว่างได้น้อยกว่า</t>
  </si>
  <si>
    <t>ดวงอาทิตย์ เพราะมีแสงสว่าง และอยู่ใกล้โลกมากที่สุด</t>
  </si>
  <si>
    <t>ระยะห่างจากผู้สังเกตุต่างกัน</t>
  </si>
  <si>
    <t>60วัตต์มาใกล้ผู้สังเกตุ มากกว่า100วัตต์</t>
  </si>
  <si>
    <t>อุณหภูมิ และระยะห่างจากผู้สังเกตุ</t>
  </si>
  <si>
    <t>ระยะห่างจากผู้สังเกตุไม่เท่ากัน แล้วหาอุณหภูมิ</t>
  </si>
  <si>
    <t>คือ ระยะห่างเท่ากัน10 พาร์เซกแล้วหาอุณหภูมิ</t>
  </si>
  <si>
    <t>สีน้ำเงินมีอุณหภูมิสูงสุด&gt;30,000เคลวิน และ สีแดงมีอุณหภูมิต่ำสุดประมาณ3,500เคลวิน</t>
  </si>
  <si>
    <t>มีอุณหภูมิแตกต่างกัน</t>
  </si>
  <si>
    <t>สเปกตรัมK สีส้มอุณหภูมิประมาณ3,500-4,900เคลวิน</t>
  </si>
  <si>
    <t>ดวงอาทิตย์เพราะค่าโชติมาตรปรากฏน้อยที่สุด</t>
  </si>
  <si>
    <t>ดาวB เพราะค่าโชติมาตรสัมบูรณ์มีค่าน้อยที่สุด</t>
  </si>
  <si>
    <t>ไม่เพราะค่าโชติมาตรปรากฏมากเกินไป</t>
  </si>
  <si>
    <t>ดวงอาทิตย์ เพราเป็นดาวฤกษ์ที่มีแสงสว่างในตนเอง</t>
  </si>
  <si>
    <t>เพราะดาวฤกษ์แต่ละดวงมีปริมาณความสว่างต่างกัน และอุณหภูมิต่าง</t>
  </si>
  <si>
    <t>นำเครื่องลักซ์มาวัดใกล้หลอดไฟขนาด60วัตต์ และนำเครื่องลักซ์ไปวัดไกลๆๆหลอด100วัตต์</t>
  </si>
  <si>
    <t>ระยะห่างของผู้สังเกตุ</t>
  </si>
  <si>
    <t>ระดับความสว่างบนท้องฟ้า และใช้ศึกษาความสว่างของดาวฤกษ์</t>
  </si>
  <si>
    <t>โชติมาตรสัมบูรณ์มีระยะห่าง10พาร์เซท ต่างจากโชติมาตรปรากฏที่โชติมาตรปรากฏ อยู่บนท้องฟ้าหรือแสงที่ดาวฤกษ์ปรากฏมาให้เห็น</t>
  </si>
  <si>
    <t>สเปกตรัมยิ่งมาก สีก็จะยิ่งเข้ม(สีน้ำเงิน)หรือมีอุณหภูมิที่มากขึ้น</t>
  </si>
  <si>
    <t>สีน้ำเงินมีพลังงานมากสุดและอุณหภูมิมากสุด รองลงมาคือสีน้ำเงินแกมขาว ส่วนสีแดงมีพลังงานน้อยสุด และมีอุณหภูมิน้อยสุด</t>
  </si>
  <si>
    <t>สเปกตัม M และมีอุณหภูมิ3500เคลวิน เพราะ ดาว Betelgeuse มีสีแดงจึงมีพลังงานต่ำ และเกิดได้สักพักแล้ว</t>
  </si>
  <si>
    <t>ดาวฤกษ์ดวง A เพราะมีโชติมาตรปรากฏมีค่า1.35 แบะมีค่ามากสุดจึงมีความสว่างน้อยสุด</t>
  </si>
  <si>
    <t>เพราะโชติมาตรมีสัมบูรณ์น้อยที่สุด แสดงว่ามีความส่องสว่างมากที่สุด เมื่ออยู่ห่างจากโลก10พาร์เซท</t>
  </si>
  <si>
    <t>ไม่สามารถสังเกตุได้เพราดาวA มีโชติมาตรปรากฏไม่สว่างมากพอที่จะสู้แสงของดวงอาทิตย์ในเวลากลางวัน</t>
  </si>
  <si>
    <t>ดวงอาทิตย์ เพราะอยู่ใกล้โลกมากและมีความสว่างมากพอที่มนุษย์จะมองเห็น</t>
  </si>
  <si>
    <t>ระยะห่างจากโลก,พลังงานหรือความสว่างแท้จริง,สิ่งกีดขวางระหว่างทาง เช่น ฝุ่นในอวกาศ</t>
  </si>
  <si>
    <t>เอาหลอดไป60wไปอยู่ใกล้ลักซ์มิเตอร์มากกว่าหลอดไฟ100w</t>
  </si>
  <si>
    <t>เพราะว่าโลกอยู่ใกล้ดวงอาทิตย์มากกว่าดาวอังคาร</t>
  </si>
  <si>
    <t>คือแสงที่เรามองเห็นจากโลกโดยที่ระยะทางขิงแต่ละดวงไม่เท่ากัน</t>
  </si>
  <si>
    <t>ความสว่างที่แท้จริงของดาวฤกษ์โดยวัดระยะทางที่10พาซ์เซก</t>
  </si>
  <si>
    <t>สีน้ำเงินจะมีอุณหภูมิสูงสุดส่วนสีแดงจะมีอุณหภูมิน้อยสุด</t>
  </si>
  <si>
    <t>สีน้ำเงินมีอุณหภูมิสูงสุดส่วนสีร้ำเงินแกมแดงจะมีอุณหภุมิที่น้อยกว่าสีน้ำเงินนิดนึงและสีแดงมีอุณหภูมิน้อยสุด</t>
  </si>
  <si>
    <t>สเปกตรัมKอุณหภูมิ3,500เคลวิน แล้วมีสีแดงส้ม</t>
  </si>
  <si>
    <t>ดาวAเพราะโชติมาตรปรากฎมากสุด</t>
  </si>
  <si>
    <t>ดาวBเพราะโชติมาตรสัมบูรณ์น้อยที่สุด</t>
  </si>
  <si>
    <t>ไม่เพราะโชติมาตรปรากฎมีค่าที่มากเกินไป</t>
  </si>
  <si>
    <t>ดวงอาทิตย์ เพราะว่าโลกหมุนรอบดวงอาทิตย์</t>
  </si>
  <si>
    <t>เพราะความสว่างมีค่าต่างกัน</t>
  </si>
  <si>
    <t>ในกรณีที่หลอดไฟขนาด 60 วัตต์ อยู่ในระยะใกล้กับลักซ์มิเตอร์ มากกว่าหลอดไฟขนาด 100 วัตต์</t>
  </si>
  <si>
    <t>ระยะห่างของดวงอาทิตย์ที่ไม่เท่ากันเพราะดวงอาทิตย์อยู่ใกล้กับโลกมากกว่า</t>
  </si>
  <si>
    <t>อันดับความสว่าง ดาวฤกษ์ที่มีความสว่างมากจะมีค่าโชติมาตรน้อยกว่าดาวฤกษ์ที่มีความสว่างน้อย</t>
  </si>
  <si>
    <t>โชติมาตรสมบูรณ์คือการเปรียบเทียบความสว่างจากระยะห่าง แตกต่างจากโชติมาตรปรากฏเพราะโชติมาตรปรากฏแสดงถึงความสว่างของดาวที่สังเกตุจากโลก</t>
  </si>
  <si>
    <t>อุณหภูมิผิวของดาวฤกษ์ที่มีอุณหภูมิมากที่สุดจะมีสีน้ำเงินและมีสเปกตรัมชนิด O ซึ่งอุณหภูมิที่เป็นผลมาจากการผลิตพลังงานที่แก่นของดาวฤกษ์</t>
  </si>
  <si>
    <t>สีน้ำเงินมีพลังงานมากสุดและสีแดงมีพลังงานน้อยสุด เรียงจาก น้ำเงิน น้ำเงินแกมขาว และสีแดง</t>
  </si>
  <si>
    <t>สเปกตรัม M มีอุณหภูมิผิวประมาณ 2,500-3,500 เพราะดาว Betelgeuse มีสีแดงจึงมีพลังงานต่ำ</t>
  </si>
  <si>
    <t>ดาว A เพราะโชติมาตรปรากฏยิ่งมากเท่าไหร่ยิ่งน้อย</t>
  </si>
  <si>
    <t>ดาว B เพราะว่ายิ่งลบมากก็ทำให้สว่างมาก</t>
  </si>
  <si>
    <t>ไม่สังเกตเห็นดาว A เพราะมีระยะที่ห่างกันมาก</t>
  </si>
  <si>
    <t xml:space="preserve">ดาวฤกษ์ที่มนุษย์สามารถมองเห็นได้ในเวลากลางวันมีเพียง ดวงอาทิตย์ เท่านั้น เพราะอยู่ใกล้โลกมากและมีความสว่างมากกว่าดาวฤกษ์ดวงอื่น ๆ อย่างมหาศาล
</t>
  </si>
  <si>
    <t>ดาวฤกษ์แต่ละดวงมีความสว่างไม่เท่ากัน เพราะ อยู่ห่างจากโลกไม่เท่ากัน และ มีความสว่างแท้จริงต่างกัน</t>
  </si>
  <si>
    <t>ระยะห่างของหลอดไฟ60วัตต์ใกล้กว่าระยะห่างของหลอดไฟ100วัตต์</t>
  </si>
  <si>
    <t>เพราะว่าระยะห่างของโลกอยู่ใกล้กว่าดาวอังคาร</t>
  </si>
  <si>
    <t>โชติมาตร คือ ค่าที่ใช้วัดความสว่างของดาวฤกษ์ มี 2 แบบ
โชติมาตรปรากฏ: วัดความสว่างที่เห็นจากโลก
โชติมาตรสัมบูรณ์: วัดความสว่างที่แท้จริงของดาว
ใช้ในการศึกษาสมบัติเรื่อง ความสว่างและระยะทางของดาวฤกษ์</t>
  </si>
  <si>
    <t>โชติมาตรสัมบูรณ์ คือ ความสว่างที่แท้จริงของดาวฤกษ์ หากอยู่ห่างจากโลก 10 พาร์เซก
ความแตกต่าง:
โชติมาตรปรากฏ: ความสว่างที่เห็นจากโลกอาจมากหรือน้อยขึ้นอยู่กับระยะทาง
โชติมาตรสัมบูรณ์: ความสว่างจริงของดาว ไม่ขึ้นกับระยะทาง</t>
  </si>
  <si>
    <t>อุณหภูมิผิวของดาวสัมพันธ์กับสีและสเปกตรัมคือ
ดาวร้อนมีสีฟ้าหรือขาว
ดาวเย็นมีสีส้มหรือแดง
ซึ่งสีและสเปกตรัมบอกอุณหภูมิของดาวได้</t>
  </si>
  <si>
    <t>ดาวสีน้ำเงินร้อนที่สุด, ดาวสีน้ำเงินแกมขาวร้อนรองลงมา, และดาวสีแดงร้อนน้อยที่สุด</t>
  </si>
  <si>
    <t>ดาว Betelgeuse เป็นดาวสเปกตรัมประเภท K มีอุณหภูมิผิวประมาณ 3,500-4900 เคลวิน เพราะมีสีส้ม</t>
  </si>
  <si>
    <t>ดาวA เพราะโชติมาตรปรากฎมีค่ามากที่สุด</t>
  </si>
  <si>
    <t>ดาวB เพราะโชติมาตรสมบูรณ์ มีค่าน้อยที่สุด</t>
  </si>
  <si>
    <t>ไม่เห็นเพราะมีค่าโชติมาตรปรากฎมากไป</t>
  </si>
  <si>
    <t>ดวงอาทิตย์ เพราะ เป็นดาวฤกษ์เพียงดวงเดียวที่มนุษย์สามารถมองเห็นได้ในเวลากลางวัน เพราะอยู่ใกล้โลกและส่องแสงสว่างมา</t>
  </si>
  <si>
    <t>อยู่ห่างจากโลกไม่เท่ากัน อุณหภูมิต่างกัน ถูกบดบัง</t>
  </si>
  <si>
    <t>ถ้าหลอด 100 วัตต์อยู่ไกลกว่า หรือ มีสิ่งกีดขวาง ขณะที่หลอด 60 วัตต์อยู่ใกล้และไม่มีสิ่งกีดขวาง</t>
  </si>
  <si>
    <t>บรรยากาศของดาวเคราะห์นั้น ๆ</t>
  </si>
  <si>
    <t>โชติมาตร คือหน่วยวัดความสว่างของดาวฤกษ์
ใช้ในการศึกษา ความสว่างปรากฏ และ ความสว่างของดาวฤกษ์</t>
  </si>
  <si>
    <t>โชติมาตรสัมบูรณ์ คือค่าความสว่างแท้จริงของดาว
ต่างจาก โชติมาตรปรากฏ ซึ่งเป็นความสว่างที่เรามองเห็นจากโลก และขึ้นกับระยะทาง</t>
  </si>
  <si>
    <t>อุณหภูมิผิวของดาว ยิ่งสูง สีจะออกฟ้า/ขาว มี สเปกตรัมแบบกลุ่ม O หรือ B อุณหภูมิยิ่งต่ำ สีจะออกแดง/ส้ม อยู่ใน กลุ่ม M หรือ K</t>
  </si>
  <si>
    <t>ดาวสีน้ำเงิน ร้อนที่สุด , สว่างมาก
ดาวน้ำเงินแกมขาว ร้อนปานกลาง , สว่าง
ดาวสีแดง เย็นที่สุด</t>
  </si>
  <si>
    <t>เป็นดาวฤกษ์ชนิด สเปกตรัม M มีอุณหภูมิผิวประมาณ 3,500 K เพราะมี สีแดง และอยู่ใน ช่วงปลายของชีวิตดาวขนาดใหญ่</t>
  </si>
  <si>
    <t>ดาว A มีโชติมาตรปรากฏมากที่สุด จึงดูสว่างน้อยที่สุดเมื่อมองจากโลก</t>
  </si>
  <si>
    <t>ดาว B เพราะมีโชติมาตรสัมบูรณ์น้อยที่สุด แสดงว่ามีความส่องสว่างมากที่สุดเมื่ออยู่ห่างจากโลก 10 พาร์เซก</t>
  </si>
  <si>
    <t>ไม่สามารถสังเกตเห็นได้ เพราะดาว A มีโชติมาตรปรากฏไม่สว่างมากพอที่จะสู้กับแสงจากดวงอาทิตย์ในเวลากลางวัน</t>
  </si>
  <si>
    <t xml:space="preserve">ดวงอาทิตย์ ได้เพียงดวงเดียวเท่านั้น เพราะแสงสว่างจากดวงอาทิตย์นั้นเข้มข้นและสว่างมาก ทำให้แสงจากดาวฤกษ์ดวงอื่น ๆ ที่อยู่ห่างออกไปนั้นดูจางและมองไม่เห็น. </t>
  </si>
  <si>
    <t xml:space="preserve">เนื่องจากมีปัจจัยหลายอย่างที่เกี่ยวข้องกับระยะห่างและความสว่างที่แท้จริงของดาวฤกษ์แต่ละดวง </t>
  </si>
  <si>
    <t>1. เทคโนโลยีที่ต่างกัน 2. ทิศทางของแสง 3. สภาพแวดล้อม</t>
  </si>
  <si>
    <t>ระยะห่างของโลกอยู่ใกล้กว่า ระยะทางของดาวอังคาร</t>
  </si>
  <si>
    <t>ตัวเลขที่ใช้บอกความสว่างของดาวฤกษ์หรือวัตถุท้องฟ้าอื่น ๆ</t>
  </si>
  <si>
    <t>อุณหภูมิผิวของดาวมีความสัมพันธ์โดยตรง กับ สีของดาว และ สเปกตรัมของแสงที่ดาวปล่อยออกมา</t>
  </si>
  <si>
    <t>ดาวทั้ง 3 ดวงมีอุณหภูมิผิวต่างกันอย่างมีนัยสำคัญ ซึ่งส่งผลให้คุณสมบัติอื่น ๆ ก็แตกต่างตามไปด้วย เช่น มวล อายุ และสเปกตรัมแสง</t>
  </si>
  <si>
    <t>3,000-5,000 เคลวิน เพราะมีสีแดงส้ม</t>
  </si>
  <si>
    <t>ดาวA เพราะ มีโชติมาตรปรากฏมากที่สุด</t>
  </si>
  <si>
    <t>ดวงอาทิตย์ เพราะมีค่าโชติมาตรสัมบูรณ์อยู่ที่ -26.7 ซึ่งเป็นค่าที่น้อยที่สุด</t>
  </si>
  <si>
    <t>ไม่สามารถมองเห็นได้ เพราะ แสงจาดดวงอาทิตย์จะบดบังจนหมด</t>
  </si>
  <si>
    <t>ดวงอาทิตย์ เพราะ มีความเข้มของแสงและมีความสว่างมาก</t>
  </si>
  <si>
    <t>ขึ้นอยู่กับตำแหน่งของผู้สังเกตและขนาดของดาวฤกษ์แต่ละดวง</t>
  </si>
  <si>
    <t>1. หลอดไฟขนาด 60 วัตต์อยู่ใกล้ผู้สังเกตมากกว่าหลอดขนาด 100 วัตต์
2. หลอดขนาด 100 วัตต์อยู่ห่างจากผู้สังเกตออกไป</t>
  </si>
  <si>
    <t>ตำแหน่งของผู้สังเกต และระยะห่างของโลกและดาวอังคารที่วัดจากดวงอาทิตย์</t>
  </si>
  <si>
    <t>คือ ค่าความส่องสว่างของดาวฤกษ์ ณ ตำแหน่งของผู้สังเกต ใช้ศึกษา ความสว่างที่ปรากฏและแท้จริง , ความส่องสว่างของดาวฤกษ์ , ระยะห่างของดาวฤกษ์</t>
  </si>
  <si>
    <t>โชติมาตรเมื่อดาวฤกษ์อยู่ห่างจากโลก 10 พาร์เซก ต่างจากโชติมาตรปรากฏ คือ จะเป็นการเปรียบเทียบความสว่างของดาวฤกษ์ที่ระยะห่างจากผู้สังเกตเท่ากันเท่ากับ 10 พาร์เซก</t>
  </si>
  <si>
    <t>ดาวฤกษ์ที่มีสีแดง(ความยาวคลื่นยาว) จะมีอุณหภูมิผิวต่ำ
ดาวฤกษ์ที่มีสีฟ้า(ความยาวคลื่นสั้น) จะมีอุณหภูมิผิวสูง</t>
  </si>
  <si>
    <t>มีความยาวของสเปกตรัมต่างกัน อุณหภูมิผิวจะต่างกัน</t>
  </si>
  <si>
    <t>ชนิดสเปกตรัม M มีอุณหภูมิผิวประมาณ 2,500 - 3,500 เคลวิน เพราะ ดาว Betelgeuse มีสีแดง</t>
  </si>
  <si>
    <t>ดาว A เพราะ มีโชติมาตรปรากฏมากที่สุด</t>
  </si>
  <si>
    <t>ดาว B เพราะ โชติมาตรสัมบูรณ์มีค่าน้อยที่สุด</t>
  </si>
  <si>
    <t>ได้ เพราะ มีความส่องสว่างมากที่สุดและอยู่ใกล้โลกมากที่สุด</t>
  </si>
  <si>
    <t>ดวงอาทิตย์ เพราะมีความสว่างและใกล้โลกมากกว่าเดือนอื่นๆ</t>
  </si>
  <si>
    <t>เพราะจุดยืนระยะห่างและดาวฤกษ์แต่ละดวงมีอุณหภูมิไม่เท่ากัน</t>
  </si>
  <si>
    <t>ในกรณีที่เราวัดความสว่างในระยะใกล้มากกับหลอดไฟขนาด60วัตต์</t>
  </si>
  <si>
    <t>สถานที่และตำแหน่งระยะทางที่ถ่าย</t>
  </si>
  <si>
    <t>คือค่าที่ใช้บอกระดับความสว่างของดาวฤกษ์ หรือวัตถุอื่นๆในจักรวาล</t>
  </si>
  <si>
    <t>ค่าโชติมาตรของดาวฤกษ์หรือวัตถุท้องฟ้าอื่นๆที่วัดได้เมื่อดาวนั้นอยู่ห่างจากโลก 10 พาร์เซกส่วนโชติมาตร ปรากฏคือค่าโชติมาที่วัดได้จากโรคตามที่เราเห็นบนท้องฟ้า</t>
  </si>
  <si>
    <t>ยิ่งอุณหภูมิของดาวสูงดาวจะมีสีน้ำยิ่งอุณหภูมิของดาวสูงดาวจะมีสีน้ำเงินและมีสเปกตรัมที่สูงสูงสุดคือOส่วนยิ่งอุณหภูมิต่ำ ดาวจะมีสีแดงและมีสเปคตรัมต่ำ ดาวจะมีสีแดงและมีสเปคตรัมต่ำสุดคือM</t>
  </si>
  <si>
    <t>ดาวสีน้ำดาวสีน้ำเงินมีอุณหภูมิผิวสูงที่สุดสว่างมากส่วนดาวสีแดงมีอุณหภูมิต่ำที่สุดอายุยืน ดาวสีน้ำ ดาวสีน้ำเงินแกมขาวมีสมบัติอยู่ระหว่างสองกลุ่มนี้</t>
  </si>
  <si>
    <t xml:space="preserve">ชนิดสเปคตรัม M
อุณหภูมิประมาณ3,500k
เพราะมีสีแดง อุณหภูมิผิวต่ำ
และมีขนาดใหญ่มาก
</t>
  </si>
  <si>
    <t>ดาวAมีโชติมาปรากฏมากที่สุดจึงดูสว่างน้อยที่สุดเมื่อมองจากโลก</t>
  </si>
  <si>
    <t>ดาวB เพราะยิ่งค่าชุติมาสสมบูรณ์น้อยที่สุดแสดงว่ามีสองสว่างมากที่สุดเมื่ออยู่ห่างจากโลกเป็นระยะทาง 10 พาร์เซก</t>
  </si>
  <si>
    <t>ไม่สามารถสังเกตเห็นได้เพราะดาวAมีโชติมาปรากฏไม่สว่างมากพอที่จะสู้กับแสงจากดวงอาทิตย์ในเวลากลางวัน</t>
  </si>
  <si>
    <t>ดวงอาทิตย์ เพราะมีความสว่างและใกล้โลกมากกว่าดวงอื่นๆ</t>
  </si>
  <si>
    <t>เพราะดาวฤกษ์แต่ละดวงมีอุณหภูมิไม่เท่ากันและระยะห่างที่ไม่เท่ากันทำให้ความสว่างไม่เท่ากัน</t>
  </si>
  <si>
    <t>ในกรณีที่เราวัดความสว่างในระยะใกล้มากๆกับหลอดไฟขนาด60วัตต์</t>
  </si>
  <si>
    <t>สถานที่ถ่าย ระยะทางจากตำแหน่งและแสงอาทิตย์</t>
  </si>
  <si>
    <t>ค่าโชติมาตรของดาวฤกษ์หรือวัตถุท้องฟ้าอื่น ๆ ที่วัดได้เมื่อดาวนั้นอยู่ห่างจากโลก 10 พาร์เซกส่วนโชติมาตรปรากฏคือค่าโชติมาตรที่วัดได้จากโลกตามที่เราเห็นบนท้องฟ้า</t>
  </si>
  <si>
    <t>ยิ่งอุณหภูมิของดาวสูงดาวจะมีสีน้ำเงินและมีสเปกตรัมที่สูงสุดคือO ส่วนยิ่งอุณหภูมิต่ำดาวจะมีสีแดงและมีสเปกตรัมต่ำสุดคือM</t>
  </si>
  <si>
    <t>ดาวสีน้ำเงินมีอุณหภูมิผิวสูงที่สุด สว่างมาก ส่วนดาวสีแดงมีอุณหภูมิต่ำที่สุด อายุยืน ดาวสีน้ำเงินแกมขาวมีสมบัติอยู่ระหว่างสองกลุ่มนี้</t>
  </si>
  <si>
    <t>ชนิดสเปกตรัม M
อุณหภูมิประมาณ 3,500k
เพราะมีสีแดง(อุณหภูมิผิวตํ่า)
และมีขนาดใหญ่มาก</t>
  </si>
  <si>
    <t>ดาวAมีโชติมาตรปรากฏมากที่สุดจึงดูสว่างน้อยที่สุดเมื่อมองจากโลก</t>
  </si>
  <si>
    <t>ดาว B เพราะยิ่งค่าโชติมาตรสมบูรณ์น้อยที่สุดแสดงว่ามีส่องสว่างมากที่สุดเมื่ออยู่ห่างจากโลกเป็นระยะทาง 10 พาร์เซก</t>
  </si>
  <si>
    <t>ระยะห่างโลกไม่เท่ากัน และเเสงสว่างเเตกต่างกัน</t>
  </si>
  <si>
    <t>หลอด 60 วัตต์อยู่ใกล้อเครื่องมือวัด หรือใกล้ตามากกว่าหลอด 100 วัตต์ ความเข้มของแสงจะดูมากกว่า และ ทิศทางการส่องแสงเช่นมีอะไรบังหลอด 100 วัตต์และประสิทธิภาพของหลอดไฟ</t>
  </si>
  <si>
    <t>ระยะที่สังเกตุ แบะระยะห่างของโลกและดาวอังคารที่วัดจากเเสงอาทิตย์</t>
  </si>
  <si>
    <t>อุณหภูมิสัมพันธ์กับสี เนื่องจาก ยิ่งอุณภูมิสูงสีของ ด่าวฤกษ์ก็จะยิ่งชีด จากสีส้มแดงก็จะกล้ายเป็นสีขาวและ สีฟ้า และสัมพันธ์กับสเปคตรัมโดยที่ เรียงจากอุณภูมิต่ำไปสูงได้ M K G F AB และ 0 ตามลำดับ</t>
  </si>
  <si>
    <t>ดาวฤกษ์ที่มีอายุอยู่ในช่วงต้นของอายุขัย จะมีสีน้ำเงินและมีอุณหภูมิสูงกว่า 30,000 เคลวิน ดาวสีน้ำเงินแกมขาว อุณหภูมิ 10,000-30,000 เคลวิน ส่วนดาวฤกษ์ที่มีอายุอยู่ในช่วงท้ายของอายุขัย จะมีสีแดง และมีอุณหภูมิต่ำ</t>
  </si>
  <si>
    <t>ชนิดสเปกตรัม m อุณหภูมิ 2500-3500</t>
  </si>
  <si>
    <t>ดาว B เพราะมีระยะห่างจากโลกมากทำให้ สังเกตุเห็นแสงสว่างจากบนโลกได้น้อย</t>
  </si>
  <si>
    <t>เมื่ออยู่ห่างจากโลก 10พาร์เซกความส่องสว่างจะพิจารณาจากโชติมาตร์สัมบูรณ์ ดังนั้นดาวฤกษ์ที่มีค่า โชติมาตร์สัมบูรณ์ต่ำที่สุด จะมีความส่องสว่างมากที่สุดเพราะสว่างกว่าในระยะเดียวกัน</t>
  </si>
  <si>
    <t>ดวงอาทิตย์ ดาวซิริอุส ดาวอัลตาอีร์</t>
  </si>
  <si>
    <t>ขึ้นอยู่กับระยะทางของดาวและความสว่างของดาวแต่ละดวง</t>
  </si>
  <si>
    <t>หลอด 60 วัตต์อยู่ใกล้เครื่องวัดมากกว่า</t>
  </si>
  <si>
    <t>ระยะทางของโลกและขนาดของดวงอาทิตย์</t>
  </si>
  <si>
    <t>เครื่องมือใช้วัดความสว่างของดาว ใช้ในการเปรียบเทียบความส่งสว่างของดาว ณ ตำ่แหน่งของผู้สังเกต</t>
  </si>
  <si>
    <t>โชติมาตรสัมบูรณ์ คือ ความสว่างแท้จริงของดาว ถ้าอยู่ห่างจากโลก 10 พาร์เซก ต่างกันที่ระยะทาง: ปรากฏขึ้นกับระยะทาง แต่สัมบูรณ์ไม่ขึ้นกับระยะทาง</t>
  </si>
  <si>
    <t xml:space="preserve">อุณหภูมิยิ่งสูง → สีจะน้ำเงิน
 อุณหภูมิต่ำ → สีจะแดง
</t>
  </si>
  <si>
    <t xml:space="preserve">แต่ละสีมีอุณหภูมิที่แตกต่างกัน </t>
  </si>
  <si>
    <t>สเปกตรัมประเภท M1–M2 Ia–ab  เป็นดาวสีแดงที่มีอุณหภูมิผิวต่ำ และมีความสว่างสูง อุณหภูมิผิวของดาวบีเทลงจุสอยู่ในช่วงประมาณ 3,140–3,690 เคลวิน เพราะ มีการขยายตัวและสูญเสียมวลในระยะสุดท้ายของชีวิต</t>
  </si>
  <si>
    <t>ดาว A เพราะมีค่าโชติมาตรปรากฏมากที่สุด</t>
  </si>
  <si>
    <t>ดาว B เพราะมีค่าโชติมาตรสัมบูรณ์น้อยที่สุด</t>
  </si>
  <si>
    <t>ไม่สามารถมองเห็นได้ เพราะดาว A มีความสว่างไม่มากพอที่จะเอาชนะแสงจากดวงอาทิตย์ในตอนกลางวัน</t>
  </si>
  <si>
    <t>ดวงอาทิตย์ เพราะเป็นดาวฤกษ์ที่อยู่ใกล้โลกที่สุดและสว่างมาก</t>
  </si>
  <si>
    <t xml:space="preserve">เพราะดาวฤกษ์แต่ละดวงมีระยะทางจากโลกต่างกัน </t>
  </si>
  <si>
    <t>ลักซ์มิเตอร์</t>
  </si>
  <si>
    <t>สถานที่ที่ถ่าย ระยะทางจากตำแหน่งและแสงอาทิตย์</t>
  </si>
  <si>
    <t>1.ขนาด
2.ประเภท
3.ระยะทางของดาว
4.พัฒนาการของดาว</t>
  </si>
  <si>
    <t>ค่าความสว่างที่ดาวฤกษ์จะมี โชติมาตรปรากฏคือค่าความสว่างที่เห็นจากโลก โดยค่าปรากฏอาจมากหรือน้อยขึ้นกับระยะทาง</t>
  </si>
  <si>
    <t>ดาวร้อนจะมีสีฟ้าหรือน้ำเงิน ส่วนดาวเย็นจะมีสีแดง 
สเปกตรัมที่สูงที่สุดคือO สเปกตรัมที่ตํ่าที่สุด คือ M</t>
  </si>
  <si>
    <t>ดาว Aมีโชติมาตรปรากฏมากที่สุด จึงดูสว่างน้อยที่สุดเมื่อมองจากโลก</t>
  </si>
  <si>
    <t>นางสาว อธิชา เก้าลิ้ม</t>
  </si>
  <si>
    <t>ดวงอาทิตย์เพียงดวงเดียว เพราะ ดวงอาทิตย์อยู่ใกล้โลกมากที่สุด-ประมาณ150ล้านกิโลเมตร(1AU) และแสงของดวงอาทิตย์นั้นสว่างมากจนกลบแสงของดาวฤกษ์ดวงอื่นทั้งหมดบนท้องฟ้าในเวลากลางวัน</t>
  </si>
  <si>
    <t>เพราะ พลังงาน,อุณหภูมิ,ขนาด และระยะทางของดาวจากโลก ไม่เท่ากัน</t>
  </si>
  <si>
    <t>เราสามารถวัดความสว่างของหลอดไฟ 60 วัตต์ได้มากกว่าหลอด 100 วัตต์ในกรณีที่หลอด 60 วัตต์มีประสิทธิภาพที่ดีกว่า อยู่ใกล้กว่า หรือมีการจัดการแสงที่ดีกว่า</t>
  </si>
  <si>
    <t>ตำแหน่งของผู้สังเกต เพราะ ทั้ง2ภาพถ่ายจากตำแหน่งที่ต่างกัน และดวงอาทิตย์บนดาวอังคารนั้นจะดูมืดและจางกว่าบนโลกเนื่องจากชั้นบรรยากาศของดาวอังคารมีฝุ่นปกคลุมมากและเบาบางกว่าของโลกทำให้แสงอาทิตย์ถูกกระเจิงและดูสว่างน้อยลง</t>
  </si>
  <si>
    <t>โชติมาตรคือ ค่าที่แสดงระดับความส่องสว่างของดาวฤกษ์ณตำแหน่งของผู้สังเกต และ ใช้ในการศึกษาด้านความส่องสว่างของดาวฤกษ์</t>
  </si>
  <si>
    <t>โชติมาตรสัมบูรณ์คือ โชติมาตรเมื่อดาวฤกษ์อยู่ห่างจากโลก 10 พาเซก(เป็นการวัดความสว่างที่แท้จริงของดาวฤกษ์)
แต่โชติมาตรปรากฏคือ โชติมาตรของดาวฤกษ์ที่สังเกตเห็นจากโลก</t>
  </si>
  <si>
    <t>อุณหภูมิยิ่งร้อนจะยิ่งมีแสงสีน้ำเงินและขาว
อุณหภูมิยิ่งเย็นจะมียิ่งมีแสงสีแดงและสีส้ม
• ดาวที่อุณหภูมิแตกต่างกันจะปล่อยแสงที่มีความยาวคลื่นต่างกัน
• นำไปใช้แบ่งดาวตามสเปกตรัมเป็นกลุ่ม O, B, A, F, K, M (จากร้อนสุดไปเย็นสุด)</t>
  </si>
  <si>
    <t xml:space="preserve">•สีน้ำเงิน-มีอุณหภูมิมากกว่า 30,000 เคลวิน(ร้อนที่สุด อายุน้อย และขนาดใหญ่)
•สีน้ำเงินแกมขาว-มีอุณหภูมิ 10,000 ถึง 30,000 เคลวิน(ค่อนข้างร้อน มีมวลปานกลาง)
•สีแดง-มีอุณหภูมิ 2,500 ถึง 3,500 เคลวิน(เย็น มีมวลน้อย และใกล้สิ้นอายุ)
</t>
  </si>
  <si>
    <t>เป็นดาวบีเทลจุส (Betelgeuse) เป็นดาวฤกษ์ชนิดสเปกตรัม M มีอุณหภูมิผิวประมาณ 2,500-3,500 เคลวิน เพราะแสงของดาวมีสีแดงซึ่งบ่งบอกถึงอุณหภูมิที่ต่ำ</t>
  </si>
  <si>
    <t>ดาว A มีความสว่างปรากฏน้อยที่สุด เพราะมีค่าโชติมาตรปรากฏมากกว่าดาวดวงอื่น ซึ่งจะมองเห็นมืดที่สุดจากโลก (ค่าโชติมาตรปรากฏยิ่งมาก แสดงว่ายิ่งมืด)</t>
  </si>
  <si>
    <t>ดวงอาทิตย์ มีความส่องสว่างมากที่สุด เพราะมีค่าโชติมาตรสัมบูรณ์ (4.8) ต่ำกว่าดาว A และ B มาก
(โชติมาตรสัมบูรณ์ยิ่งต่ำ-ดาวยิ่งสว่างเมื่ออยู่ห่างจากโลก 10 พาร์เซก)</t>
  </si>
  <si>
    <t>ไม่สามารถเห็นได้ เพราะดาว A มีค่าโชติมาตรปรากฏ 1.35 ซึ่งแม้จะสว่างในยามค่ำคืน แต่ ยังไม่สว่างพอจะมองเห็นได้ในตอนกลางวัน เนื่องจากแสงจากดวงอาทิตย์รบกวนสายตามนุษย์มาก</t>
  </si>
  <si>
    <t>ดาวฤกษ์ที่มองเห็นได้ในเวลากลางวันคือดวงอาทิตย์เท่านั้นเพราะอยู่ใกล้โลกมากและมีความสว่างมากกว่าดาวฤกษ์อื่น</t>
  </si>
  <si>
    <t>เพราะว่าความสว่างของดาวฤกษ์และระยะทางของดาวจากโลก</t>
  </si>
  <si>
    <t>เราสามารถวัดความสว่างของหลอดไฟ 60 วัตต์ได้มากกว่าหลอด 100 วัตต์ ในกรณีที่หลอด 60 วัตต์มีประสิทธิภาพดีกว่า อยู่ใกล้กว่า หรือมีการจัดการแสงที่ดีกว่า</t>
  </si>
  <si>
    <t>ดวงอาทิตย์บนดาวอังคารดูมืดและจางกว่าบนโลก เนื่องจากชั้นบรรยากาศของดาวอังคารมีฝุ่นปกคลุมมาก และเบาบางกว่าของโลก ทำให้แสงอาทิตย์ถูกกระเจิงและดูสว่างน้อยลง</t>
  </si>
  <si>
    <t>โชติมาตร (Photometry) คือ วิธีการวัดความสว่างของวัตถุท้องฟ้า</t>
  </si>
  <si>
    <t>โชติมาตรสัมบูรณ์ คือ ค่าความสว่างแท้จริงของดาว ส่วนโชติมาตรปรากฏ คือ ค่าความสว่างของดาวที่เรามองเห็นจากโลก</t>
  </si>
  <si>
    <t>อุณหภูมิผิวของดาวมีผลกระทบโดยตรงต่อสีและสเปกตรัมของดาว ตามกฎของเวียน (Wien's Law) ดาวที่มีอุณหภูมิผิวสูงจะมีแสงที่ปล่อยออกมาในความยาวคลื่นที่สั้นกว่า ทำให้มีสีน้ำเงินหรือสีขาว ในขณะที่ดาวที่มีอุณหภูมิผิวต่ำจะมีแสงที่ปล่อยออกมาในความยาวคลื่นที่ยาวกว่า ทำให้มีสีแดง</t>
  </si>
  <si>
    <t>นิดเห็นดาว 3 ดวงที่มีสีต่างกัน แสดงถึงความแตกต่างกันใน อุณหภูมิ, ขนาด, และ ช่วงอายุของดาว
	1.น้ำเงิน → ร้อนมาก, อายุน้อย, ใหญ่, สว่าง
	2.น้ำเงินแกมขาว → ร้อน, ปานกลาง
	3.แดง → เย็น, อายุมาก, อาจใกล้จบชีวิต</t>
  </si>
  <si>
    <t>ดาว Betelgeuse เป็นดาวฤกษ์ชนิดสเปกตรัม M มีอุณหภูมิผิวประมาณ 3,000–3,500 เคลวิน เพราะมีสีแดงอมส้มหรือส้ม(แดง) แสดงว่ามีอุณหภูมิต่ำและเป็นดาวยักษ์แดงใกล้สิ้นอายุ</t>
  </si>
  <si>
    <t>ดาว A มีความส่องสว่างน้อยที่สุดจากบนโลก
เพราะ มีค่าโชติมาตรปรากฏ มากที่สุด (1.35) ซึ่งแปลว่า “มองเห็นสว่างน้อยกว่า” ดาวดวงอื่น (ค่าโชติมาตรปรากฏยิ่งมาก → ยิ่งมืด)</t>
  </si>
  <si>
    <t>ดาว B มีความส่องสว่างมากที่สุด
เพราะ มีค่าโชติมาตรสัมบูรณ์ ต่ำที่สุด (-3.6) แสดงว่าถ้านำดาวทุกดวงมาอยู่ห่าง 10 พาร์เซกเท่ากัน ดาว B จะเปล่งแสงได้สว่างที่สุด</t>
  </si>
  <si>
    <t>ไม่สามารถสังเกตเห็นได้
เพราะ ดาว A มีค่าโชติมาตรปรากฏเท่ากับ 1.35 ซึ่งไม่สว่างเพียงพอสำหรับการมองเห็นในตอนกลางวัน</t>
  </si>
  <si>
    <t>ดวงอาทิตย์ เพราะแสงสว่างจากดวงอาทิตย์นั้นเข้มข้นและสว่างมาก ทำให้ไม่สามารถมองเห็นดวงอื่นๆที่ไกลออกไป</t>
  </si>
  <si>
    <t>เกี่ยวกับความสว่างของดาวแต่ละดวง และระยะห่าง</t>
  </si>
  <si>
    <t>1. เทคโนโลยีของหลอดไฟต่างกัน
2. อุณหภูมิสีต่างกัน
3. ทิศทางของแสง 
4. หลอดไฟอาจมีปัญหา</t>
  </si>
  <si>
    <t>ระยะห่าง และองค์ประกอบของบรรยากาศ</t>
  </si>
  <si>
    <t xml:space="preserve">หน่วยที่ใช้ในการวัด ความสว่างของวัตถุท้องฟ้า </t>
  </si>
  <si>
    <t>โชติมาตรปรากฏคือ สิ่งที่ตาเรามองเห็น
โชติมาตรสัมบูรณ์คือ สิ่งที่ ดาวปล่อยออกมาจริงๆ</t>
  </si>
  <si>
    <t>อุณหภูมิผิวสูง คือ แสงสีน้ำเงิน  O หรือ B
อุณหภูมิผิวปานกลาง คือ แสงสีเหลือง/ขาว G หรือ F
อุณหภูมิผิวต่ำ คือ แสงสีแดง M</t>
  </si>
  <si>
    <t>น้ำเงิน ร้อนมาก สว่างมาก
น้ำเงินแกมขาว ร้อน สว่างปายกลาง
แดง เย็นที่สุด สว่างน้อย</t>
  </si>
  <si>
    <t>ดาว Betelgeuse มีสีแดง เป็นดาวฤกษ์ที่มีอุณหภูมิผิวต่ำและอยู่ในกลุ่มสเปกตรัม M</t>
  </si>
  <si>
    <t xml:space="preserve">ดาว B สว่างน้อยที่สุดเมื่อสังเกตจากโลก เพราะมีค่าโชติมาตรปรากฏ เท่ากับ 0.98 ซึ่งสว่างน้อยกว่าดาว A  และดวงอาทิตย์ </t>
  </si>
  <si>
    <t>ดาว B เพราะมีค่าโชติมาตรสัมบูรณ์น้อยที่สุด คือ -3.6 แสดงว่ามีความส่องสว่างมากที่สุด</t>
  </si>
  <si>
    <t>ไม่สามารถเห็นดาว A ในตอนกลางวันได้ เพราะมีค่าโชติมาตรปรากฏเท่ากับ 1.35 สว่างไม่พอที่จะแข่งกับแสงของดวงอาทิตย์ในเวลากลางวัน</t>
  </si>
  <si>
    <t>ดาวฤกษ์ที่มองเห็นได้ในเวลากลางวันคือดวงอาทิตย์เพราะอยู่ใกล้โลกมากและมีความสว่างมากกว่าดาวฤกษ์อื่น</t>
  </si>
  <si>
    <t>ปัจจัยที่มีผลคือชั้นบรรยากาศ ภาพบนดาวอังคารเนื่องจากบรรยากาศของดาวอังคารบางกว่าโลกมากจึงกระเจิงแสงได้น้อย ส่วนโลกมีชั้นบรรยากาศหนาแน่น ทำให้แสงของดวงอาทิตย์ดูสว่างมากกว่า</t>
  </si>
  <si>
    <t>โชติมาตรสัมบูรณ์ คือ ค่าความสว่างแท้จริงของดาว ส่วน
โชติมาตรปรากฏ คือ ค่าความสว่างของดาวที่เรามองเห็นจากโลก</t>
  </si>
  <si>
    <t>อุณหภูมิผิวของดาวมีผลกระทบ โดยตรงต่อสีและสเปกตรัมของดาว ตามกฎของเวียน ดาวที่มีอุณหภูมิผิวสูงจะมีแสงที่ปล่อยออกมาในความยาวคลื่นที่สั้นกว่าทำให้มีสีน้ำเงินหรือสีขาว ในขณะที่ดาวที่มีอุณหภูมิผิวต่ำจะ มีแสงที่ปล่อยออกมาในความยาวคลื่นที่ยาวกว่า ทำให้มีสีแดง</t>
  </si>
  <si>
    <t>นิดเห็นดาว 3 ดวงที่มีสีต่างกัน แสดงถึงความแตกต่างกันด้านอุณหภูมิ, ขนาด, และ ช่วงอายุของดาว
1.น้ำเงิน → ร้อนมาก, อายุน้อย, ใหญ่, สว่าง
2.น้ำเงินแกมขาว → ร้อน, ปานกลาง
3.แดง → เย็น, อายุมาก, อาจใกล้จบชีวิต</t>
  </si>
  <si>
    <t>ดาว Betelgeuse เป็นดาวฤกษ์ชนิดสเปกตรัม M มีอุณหภูมิผิวประมาณ 3,000-3,500 เคลวิน เพราะแสงของดาวมีสี แดง ซึ่งบ่งบอกถึงอุณหภูมิที่ต่ำ</t>
  </si>
  <si>
    <t>ดาว A มีความส่องสว่างน้อยที่สุดจาก
บนโลก เพราะ มีค่าโชติมาตรปรากฏ มากที่สุด
(1.35) แปลว่า "มองเห็นสว่างน้อยกว่า" ดาวดวงอื่น</t>
  </si>
  <si>
    <t>ดาว B มีความส่องสว่างมากที่สุด เพราะ มีค่าโชติมาตรสัมบูรณ์ ต่ำที่สุด(-3.6) ถ้านำดาวทุกดวงมาอยู่ห่าง 10 พาร์เซกเท่ากัน ดาว B จะสว่างที่สุด</t>
  </si>
  <si>
    <t>ไม่สามารถสังเกตเห็นได้ เพราะ ดาว A มีค่าโชติมาตรปรากฏเท่ากับ 1.35 ไม่สว่างพอสำหรับการมองเห็นในตอนกลางวัน</t>
  </si>
  <si>
    <t>ระยะทางของดาวแต่ละดวงจากโลก, ขนาดและอุณหภูมิของดาว, และระดับความสว่างที่แท้จริงของดาว</t>
  </si>
  <si>
    <t>แรงเกิน</t>
  </si>
  <si>
    <t>ชั้นบรรยากาศและฝุ่นละอองในอากาศ (ในภาพซ้ายมีฝุ่นหรือหมอกมาก ทำให้แสงจากดวงอาทิตย์ดูสลัว ในภาพขวาอากาศใส แสงจึงดูสว่าง)</t>
  </si>
  <si>
    <t>ค่าโชติมาตรของดาวฤกษ์หรือวัตถุท้องฟ้าอื่น ๆ เมื่ออยู่ห่างจากโลกเป็นระยะทาง 10 พาร์เซก (ประมาณ 32.6 ปีแสง). ในขณะที่โชติมาตรปรากฏคือค่าโชติมาตรที่สังเกตได้จากโลก</t>
  </si>
  <si>
    <t xml:space="preserve">ดาวฤกษ์แต่ละสีแสดงให้เห็นถึงอุณหภูมิที่แตกต่างกันของดาวฤกษ์: </t>
  </si>
  <si>
    <t>เป็นดาวฤกษ์ชนิดสเปกตรัม M และมีอุณหภูมิผิวประมาณ 3,500-4,900 เคลวิน</t>
  </si>
  <si>
    <t>99999</t>
  </si>
  <si>
    <t>ไกลเกิล</t>
  </si>
  <si>
    <t>ไม่ได้เพราะไกล</t>
  </si>
  <si>
    <t>คำตอบ:
 ดวงอาทิตย์ เป็น ดาวฤกษ์เพียงดวงเดียวที่มนุษย์สามารถมองเห็นได้ด้วยตาเปล่าในเวลากลางวัน</t>
  </si>
  <si>
    <t>คำตอบ:
 เพราะดาวฤกษ์แต่ละดวงมี ระยะทางจากโลกไม่เท่ากัน และมี ขนาดกับอุณหภูมิแตกต่างกัน</t>
  </si>
  <si>
    <t xml:space="preserve">เมื่อ หลอดไฟ 60 วัตต์อยู่ใกล้ตามากกว่า หลอดไฟ 100 วัตต์ ✅
</t>
  </si>
  <si>
    <t xml:space="preserve">ฝุ่นละอองในบรรยากาศ  </t>
  </si>
  <si>
    <t xml:space="preserve">
โชติมาตร คือ ค่าความสว่างของดาวฤกษ์
ใช้ในการศึกษา ความสว่างปรากฏ และ ความสว่างแท้จริง ของดาวฤกษ์ </t>
  </si>
  <si>
    <t xml:space="preserve">
โชติมาตรสัมบูรณ์ คือ ค่าความสว่างของดาวฤกษ์เมื่ออยู่ห่างจากผู้สังเกต 10 พาร์เซก
ต่างจาก โชติมาตรปรากฏ ซึ่งคือ ค่าความสว่างที่เรามองเห็นจากโลก 
</t>
  </si>
  <si>
    <t xml:space="preserve">
อุณหภูมิผิวของดาวมีผลต่อสีและสเปกตรัมของดาว —
ดาวร้อนจะมีสีออก น้ำเงิน และปล่อยคลื่นสั้น
ดาวเย็นจะมีสีออก แดง และปล่อยคลื่นยาว </t>
  </si>
  <si>
    <t>ดาวสีต่างกันเพราะมี อุณหภูมิผิวต่างกัน</t>
  </si>
  <si>
    <t>Betelgeuse เป็นดาวฤกษ์ชนิดสเปกตรัม M
มีอุณหภูมิผิวประมาณ 3,000–3,500 เคลวิน</t>
  </si>
  <si>
    <t>ดาว B มีความสว่างน้อยที่สุดเมื่อสังเกตจากบนโลก
เพราะ มีค่าโชติมาตรปรากฏมากกว่าดาว A</t>
  </si>
  <si>
    <t>ดาว B มีความส่องสว่างมากที่สุดเมื่ออยู่ห่างจากโลก 10 พาร์เซก
เพราะ มีค่า โชติมาตรสัมบูรณ์ต่ำที่สุด (-3.6) ซึ่งหมายถึง สว่างที่สุดในทางดาราศาสตร์</t>
  </si>
  <si>
    <t>ไม่สามารถสังเกตเห็นดาว A ในตอนกลางวันได้
เพราะ ดาว A มีค่าโชติมาตรปรากฏเท่ากับ 1.35 ซึ่งไม่สว่างพอที่จะแข่งขันกับแสงอาทิตย์ในเวลากลางวัน จึงมองไม่เห็นด้วยตาเปล่า</t>
  </si>
  <si>
    <t>ดวงอาทิตย์ เพราะเห็นชัดเจนสุด</t>
  </si>
  <si>
    <t>ความใกล้และความไกลไม่เท่ากัน</t>
  </si>
  <si>
    <t>อยู่ใกล้ๆหลอดไฟ</t>
  </si>
  <si>
    <t>หมอก ความใกล่ความไกล</t>
  </si>
  <si>
    <t xml:space="preserve">โชติมาตรสัมบูรณ์  คือ ค่าความสว่างของดาว ที่วัดได้ ถ้าดาวนั้นอยู่ห่างจากผู้สังเกต 10 พาร์เซก  โดยใช้มาตรฐานเดียวกันทุกดวง เพื่อเปรียบเทียบความสว่างแท้จริงของดาว
</t>
  </si>
  <si>
    <t xml:space="preserve">ยิ่งดาวร้อน สีจะยิ่งออกน้ำเงิน และสเปกตรัมจะเปลี่ยนไปตามองค์ประกอบและสถานะของอะตอม.
</t>
  </si>
  <si>
    <t xml:space="preserve"> ขนาดและอุณหภูมิ
</t>
  </si>
  <si>
    <t>ชนิด k  3500-4900 เคลวิน 
เพราวดาวเป็นสีส้ม</t>
  </si>
  <si>
    <t>ดาว A  เพราะดาวAอยู่ไกล</t>
  </si>
  <si>
    <t>ดาวB เพราะมีโชติมาตรสมบูรณ์น้อยที่สุด</t>
  </si>
  <si>
    <t>ไม่ได้เพราะดวงอาทิตย์บดบังแสงหมด</t>
  </si>
  <si>
    <t>ปุณยวีร์  กิ่งทอง</t>
  </si>
  <si>
    <t>100 วัตต์ให้ความสว่างประมาณ 1600 ถึง 1700 ลูเมน ในขณะที่หลอดไฟ 60 วัตต์ให้ความสว่างประมาณ 800 ถึง 900 ลูเมน</t>
  </si>
  <si>
    <t>จากพื้นผิวโลก</t>
  </si>
  <si>
    <t>นอกจากดาวฤกษ์บนท้องฟ้า จะมีความสว่างมากน้อยแตกต่างกันแล้ว สีของดาวฤกษ์ก็มีความแตกต่างกัน</t>
  </si>
  <si>
    <t>จึงมีเกณฑ์ที่ใช้จำแนกหลากหลายเกณฑ์ -อุณหภูมิสัมพันธ์กับสี</t>
  </si>
  <si>
    <t>อุณหภูมิสัมพันธ์กับสี</t>
  </si>
  <si>
    <t>ได้</t>
  </si>
  <si>
    <t>หมอกความใกล้ความไกล</t>
  </si>
  <si>
    <t xml:space="preserve">ใช้เปรียบเทียบความสว่างที่แท้จริงของดาวฤกษ์ไม่ได้ </t>
  </si>
  <si>
    <t xml:space="preserve">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 K. </t>
  </si>
  <si>
    <t>ขนาดเเละอุณหภูมิ</t>
  </si>
  <si>
    <t>K 3500-4900 เพราะเป็นสีส้ม</t>
  </si>
  <si>
    <t>ดาวA เพราะมีค่าโชติมาตรปรากฏสูงที่สุด</t>
  </si>
  <si>
    <t>ดาวB เพราะมีค่าโชติมาตรสัมบูรณ์ตํ่าสุด</t>
  </si>
  <si>
    <t>ไม่ได้ เพราะดวงอาทิตย์บังเเสง</t>
  </si>
  <si>
    <t>พระอาทิตย์เพราะสว่างจนบดบังดาวฤกษ์ดวงอื่น</t>
  </si>
  <si>
    <t>ระยะทางและอุณภูมิ</t>
  </si>
  <si>
    <t>วัดในระยะทางที่แตกต่างกัน</t>
  </si>
  <si>
    <t>แกนโลกเอียงทำให้บนโลกได้รับแสงแตกต่างกันในแต่ละช่วงเวลาสีของพระอาทิตย์จึงเปลี่ยนในแต่ละความสว่าง</t>
  </si>
  <si>
    <t>การวัดความสว่างของดาวฤกษ์จากสีและระยะทาง</t>
  </si>
  <si>
    <t>แตกต่างที่ประเภทของดาวฤกษ์ในแต่ละระยะโดยสัมบูรณ์จะเป็นดาวโลกนอกระบบสุริยะและปรากฏคือพระอาทิตย์</t>
  </si>
  <si>
    <t>เพราะความร้อนมีผลกับสีของดาว</t>
  </si>
  <si>
    <t>ความร้อนโดยสีน้ำเงินจะมีความร้อนมากที่สุดและน้อยที่สุดคือสีแดง</t>
  </si>
  <si>
    <t>M เพราะเป็นสีส้ม</t>
  </si>
  <si>
    <t>ดวงอาทิตย์เพราะโชติมาตรปรากฏน้อยที่สุด</t>
  </si>
  <si>
    <t>ดาวAเพราะมีค่าสมมาตรประกฏมากที่สุด</t>
  </si>
  <si>
    <t>ได้เพราะมีความสว่างสูงจนสามารถวัดได้</t>
  </si>
  <si>
    <t>สุวินัย เขมันหมาย</t>
  </si>
  <si>
    <t>ดวงอาทิตย์ เห็นชัดเจนสุดเพราะอยู่ใกล้เคียงมากกับเรา</t>
  </si>
  <si>
    <t>เพราะความใกล้ไกลต่างกันทำให้เเสงไม่เท่ากัน</t>
  </si>
  <si>
    <t>หลอดไฟ60วัตต์ต้องอยู่ใกล้มากกว่า 100วัตต์</t>
  </si>
  <si>
    <t>ความใกล้ความไกล</t>
  </si>
  <si>
    <t>โชติมาตรสัมบูรณ์ ใช้ในกรณีดาวฤกษ์ที่มีขนาดใหญ่เเละเเสงมากกว่าเเต่อยู่ไกล
โชติมาตรปรากฏ ใช้ในกรณีที่ดาวฤกษ์อยู่ใกล้เเละเเสงน้อยกว่า</t>
  </si>
  <si>
    <t>โชติมาตรสัมบูรณ์ คือดาวฤกษ์ที่มีขนาดใหญ่เเละเเสงมากกว่าเเต่อยู่ไกล ส่วนโชติมาตรปรากฏคือดาวฤกษ์อยู่ใกล้เราเลยทำให้เเสงมากกว่า</t>
  </si>
  <si>
    <t>บ่งบอกอุณหภูมิของดาวเเละการกระจายของแสงของดาวฤกษ์ตามความยาวคลื่น</t>
  </si>
  <si>
    <t>ดาวฤกษ์สีน้ำเงินมีความร้อนมากที่สุด ส่วนน้ำเงินเเกมขาวรองลงมาเเละเเดงมีความร้อนน้อยที่สุด</t>
  </si>
  <si>
    <t>สีส้มมีอุณหภูมิ3,500-4,900K</t>
  </si>
  <si>
    <t>ดาวA เพราะมีระยะทางอยู่ไกลที่สุด</t>
  </si>
  <si>
    <t>ดาวB เพราะ มีโชติมาตรสัมบูรณ์น้อยที่สุด เเละมีความสว่างมากที่สุด</t>
  </si>
  <si>
    <t>ไม่ได้เพราะดวงอาทิตย์บังดาวฤกษ์เพราะอยู่ใกล้ที่สุดจึงทำให้ไม่สามารถสังเกตได้ง่ายๆ</t>
  </si>
  <si>
    <t xml:space="preserve">ดวงอาทิตย์ ได้เพียงดวงเดียวเท่านั้น เพราะแสงสว่างจากดวงอาทิตย์นั้นเข้มข้นและสว่างมาก </t>
  </si>
  <si>
    <t xml:space="preserve">ขนาดของดาว, ระยะห่างจากโลก, และความส่องสว่างที่แท้จริงของดาวนั้นๆ </t>
  </si>
  <si>
    <t>หลอดไฟ 60 วัตต์เป็นหลอด LED และหลอดไฟ 100 วัตต์เป็นหลอดไส้แบบเดิม</t>
  </si>
  <si>
    <t>ปฏิกิริยานิวเคลียร์ฟิวชันที่เกิดขึ้นในแกนกลางของดวงอาทิตย์</t>
  </si>
  <si>
    <t>โชติมาตรสัมบูรณ์คือค่าโชติมาตรของดาวฤกษ์หรือวัตถุท้องฟ้าอื่น ๆ เมื่ออยู่ห่างจากโลกเป็นระยะทาง 10 พาร์เซก (ประมาณ 32.6 ปีแสง). ในขณะที่โชติมาตรปรากฏคือค่าโชติมาตรที่สังเกตได้จากโลก</t>
  </si>
  <si>
    <t xml:space="preserve">อุณหภูมิที่แตกต่างกันของดาวฤกษ์: </t>
  </si>
  <si>
    <t>ดาวAเพราะอยู่ไกล</t>
  </si>
  <si>
    <t>ดาวBเพราะมีโชติมาตรสมบูรณ์น้อยที่สุด</t>
  </si>
  <si>
    <t>ไม่สามารถมองได้เพราะแสงขิงดวงอาทิตย์กลบหมด</t>
  </si>
  <si>
    <t>ความสว่าง ดาวศุกร์มีความสว่างมากเนื่องจากมีการสะท้อนแสงจากดวงอาทิตย์ได้ดี ตําเเหน่งดาวศุกร์อยู่ใกล้กับโลกและดวงอาทิตย์ทำให้มีความสว่างมากเมื่อเทียบกับดาวฤกษ์อื่นๆ</t>
  </si>
  <si>
    <t>ดาวฤกษ์แต่ละดวงบนท้องฟ้ามีความสว่างไม่เท่ากัน เนื่องจาก:
1. ระยะห่าง: ดาวฤกษ์ที่อยู่ใกล้โลกจะมีความสว่างมากกว่าดาวฤกษ์ที่อยู่ไกลออกไป
2. ขนาดและอุณหภูมิ: ดาวฤกษ์ที่มีขนาดใหญ่และอุณหภูมิสูงจะมีความสว่างมากกว่าดาวฤกษ์ที่มีขนาดเล็กและอุณหภูมิต่ำ
3. ประเภทของดาวฤกษ์: ดาวฤกษ์แต่ละประเภทมีความสว่างที่แตกต่างกัน เช่น ดาวฤกษ์ประเภทยักษ์แดงจะมีความสว่างมากกว่าดาวฤกษ์ประเภทดาวแคระ
ปัจจัยเหล่านี้ทำให้ดาวฤกษ์แต่ละดวงมีความสว่างที่แตกต่างกันเมื่อมองจากโลก</t>
  </si>
  <si>
    <t>เราสามารถวัดความสว่างของหลอดไฟขนาด 60 วัตต์ ได้มากกว่าหลอดไฟขนาด 100 วัตต์ หากหลอดไฟขนาด 60 วัตต์ อยู่ใกล้กับจุดวัดความสว่างมากกว่าหลอดไฟขนาด 100 วัตต์ หรือมีประสิทธิภาพในการแปลงพลังงานไฟฟ้าเป็นแสงสว่างมากกว่าหลอดไฟขนาด 100 วัตต์</t>
  </si>
  <si>
    <t>โชติมาตร คือ หน่วยวัดความสว่างของดาวฤกษ์ ใช้ในการศึกษาสมบัติของดาวฤกษ์ในด้านความสว่างและพลังงานที่แผ่ออกมา</t>
  </si>
  <si>
    <t>โชติมาตรสัมบูรณ์ คือ ค่าความสว่างที่แท้จริงของดาวฤกษ์ โดยวัดจากระยะห่างมาตรฐาน 10 พาร์เซก
โชติมาตรปรากฏ คือ ค่าความสว่างของดาวฤกษ์ที่สังเกตได้จากโลก โดยไม่คำนึงถึงระยะห่างจริง
ทั้งสองมีความแตกต่างกันในเรื่องของระยะห่างที่ใช้ในการวัดความสว่าง</t>
  </si>
  <si>
    <t>อุณหภูมิผิวของดาวมีความสัมพันธ์กับสีและสเปกตรัมของดาว โดยดาวที่มีอุณหภูมิผิวสูงจะมีสีน้ำเงินและสเปกตรัมที่มีพลังงานสูง ส่วนดาวที่มีอุณหภูมิผิวต่ำจะมีสีแดงและสเปกตรัมที่มีพลังงานต่ำ</t>
  </si>
  <si>
    <t>ดาวฤกษ์แต่ละสีมีความแตกต่างกันในเรื่องของอุณหภูมิผิว โดย:
- สีน้ำเงิน: อุณหภูมิผิวสูงมาก
- สีน้ำเงินแกมขาว: อุณหภูมิผิวสูง
- สีแดง: อุณหภูมิผิวต่ำ</t>
  </si>
  <si>
    <t>ดาว Betelgeuse น่าจะเป็นดาวฤกษ์ชนิดสเปกตรัม M (ยักษ์แดง) และมีอุณหภูมิผิวประมาณ 3,500 K เนื่องจากมีสีแดงและเป็นดาวยักษ์แดงที่มีอุณหภูมิผิวต่ำกว่าดาวฤกษ์ประเภทอื่นๆ</t>
  </si>
  <si>
    <t>ดาวA โชติมาตรปรากฏมากสุดที่ 1.35</t>
  </si>
  <si>
    <t>ดาวฤกษ์ที่มีความส่องสว่างมากที่สุดเมื่ออยู่ห่างจากโลก 10 พาร์เซก คือ ดาวฤกษ์ที่มีโชติมาตรสัมบูรณ์มากที่สุด (หรือน้อยที่สุดในค่าลบ) เนื่องจากโชติมาตรสัมบูรณ์เป็นค่าที่แสดงถึงความส่องสว่างที่แท้จริงของดาวฤกษ์ โดยไม่ขึ้นอยู่กับระยะห่างจากโลก</t>
  </si>
  <si>
    <t>ไม่สามารถสังเกตเห็นดาว A ในตอนกลางวันได้ เนื่องจากแสงจากดวงอาทิตย์มีความสว่างมาก ทำให้แสงจากดาวฤกษ์ไม่สามารถมองเห็นได้ชัดเจนในเวลากลางวัน</t>
  </si>
  <si>
    <t>นายอภิรัก รุ่งโรจน์</t>
  </si>
  <si>
    <t>มนุษย์จะสามารถมองเห็น ดวงอาทิตย์ ได้เพียงดวงเดียวเท่านั้น เพราะแสงสว่างจากดวงอาทิตย์นั้นเข้มข้นและสว่างมาก ทำให้แสงจากดาวฤกษ์ดวงอื่น ๆ ที่อยู่ห่างออกไปนั้นดูจางและมองไม่เห็น</t>
  </si>
  <si>
    <t>ความสว่างของดาวแต่ละดวงที่เราเห็นบนท้องฟ้าแตกต่างกัน เนื่องจากมีปัจจัยหลายอย่าง เช่น ความสว่างที่แท้จริงของดาวแต่ละดวง และระยะทางของดาวดวงนั้นจากโลก ดาวบางดวงอาจมีความสว่างมากกว่าดวงอื่นโดยธรรมชาติ</t>
  </si>
  <si>
    <t xml:space="preserve">กรณีที่เป็นไปได้จริง ๆ มี:
✅ หลอด 60 วัตต์มีประสิทธิภาพดีกว่า
✅ หลอด 100 วัตต์เสื่อม / สกปรก / มีปัญหา
✅ วัดในบริบทเฉพาะที่หลอด 60 วัตต์ได้เปรียบ
✅ วิธีการวัดมีข้อจำกัด
</t>
  </si>
  <si>
    <t xml:space="preserve">	•	ภาพซ้าย (ถ่ายจากพื้นผิวดาวอังคาร) ดวงอาทิตย์ดู มัวและไม่สว่างมาก เนื่องจากบรรยากาศของดาวอังคารมีฝุ่นจำนวนมาก ทำให้แสงจากดวงอาทิตย์กระเจิง 	•	ภาพขวา (ถ่ายจากพื้นผิวโลก) ดวงอาทิตย์ดู สว่างและชัดเจนกว่า เพราะบรรยากาศของโลกแม้จะมีอนุภาคที่ทำให้เกิดการกระเจิง แต่ไม่มากเท่าดาวอังคาร และมีองค์ประกอบของก๊าซที่ช่วยให้แสงผ่านได้ดีขึ้น</t>
  </si>
  <si>
    <t>หน่วยวัดระดับความสว่างของวัตถุท้องฟ้า โดยเฉพาะดาวฤกษ์. ใช้ในการเปรียบเทียบความสว่างของดาวฤกษ์แต่ละดวง</t>
  </si>
  <si>
    <t xml:space="preserve">✅ อุณหภูมิผิวสูง → สีออกน้ำเงิน → peak ที่ความยาวคลื่นสั้น
✅ อุณหภูมิผิวต่ำ → สีออกแดง → peak ที่ความยาวคลื่นยาว
✅ สเปกตรัมแสดงเส้นดูดกลืนของธาตุต่าง ๆ ที่ขึ้นกับอุณหภูมิ → ใช้บอกประเภทดาว
</t>
  </si>
  <si>
    <t>การที่นิดเห็น ดาวฤกษ์ 3 ดวงเรียงกันแต่มีสีต่างกัน แสดงว่า ดาวแต่ละดวงมีคุณสมบัติทางฟิสิกส์แตกต่างกัน โดยเฉพาะ อุณหภูมิผิว ซึ่งสัมพันธ์กับ สี ที่นิดมองเห็นครับ</t>
  </si>
  <si>
    <t xml:space="preserve">ดาว Betelgeuse เป็นดาวฤกษ์ชนิดสเปกตรัม M1 - M2
	•	มีอุณหภูมิผิวประมาณ 3,500 K
	•	เพราะเป็น ดาวมหายักษ์แดง ซึ่งมีอุณหภูมิผิวต่ำ → ให้แสงสีแดงแกมส้มที่เห็นได้บนท้องฟ้า
</t>
  </si>
  <si>
    <t xml:space="preserve">ดาว A มีโชติมาตรปรากฏ 1.35 → มากที่สุดในตาราง
→ หมายความว่ามองจากโลกแล้วสว่างน้อยที่สุด
</t>
  </si>
  <si>
    <t>ดาว B มีความส่องสว่างมากที่สุด
เพราะมีค่าโชติมาตรสัมบูรณ์น้อยที่สุด (-3.6) → หมายถึงส่องสว่างแท้จริงมากที่สุดเมื่อเปรียบเทียบที่ระยะ 10 พาร์เซกเท่ากัน</t>
  </si>
  <si>
    <t xml:space="preserve">ไม่สามารถ สังเกตเห็นดาว A ในตอนกลางวันได้
เพราะดาว A มีค่าโชติมาตรปรากฏ 1.35 ซึ่งไม่สว่างพอที่จะมองเห็นได้ในท้องฟ้าที่สว่างมากตอนกลางวัน
</t>
  </si>
  <si>
    <t>ดวงอาทิตย์ เพราะ เห็นชัดเจนสุด</t>
  </si>
  <si>
    <t>ความใกล้ไกลต่างจากโลกกัน</t>
  </si>
  <si>
    <t>อยู่ใกล้ๆ หลอดไฟ</t>
  </si>
  <si>
    <t>ความใกล้ ไกล</t>
  </si>
  <si>
    <t>โชติมาตรคือพลังงานที่ดาวแผ่ออกต่อวินาที ใช้ศึกษาขนาด อุณหภูมิ และช่วงวิวัฒนาการของดาวฤกษ์</t>
  </si>
  <si>
    <t>โชติมาตรสัมบูรณ์คือความสว่างแท้จริงของดาว ส่วนโชติมาตรปรากฏคือความสว่างที่มองเห็นจากโลก</t>
  </si>
  <si>
    <t>อุณหภูมิผิวสูงทำให้ดาวมีสีฟ้า สเปกตรัมคลื่นสั้น อุณหภูมิต่ำให้สีแดง สเปกตรัมคลื่นยาว</t>
  </si>
  <si>
    <t>อุณหภูมิ และ ความห่าง</t>
  </si>
  <si>
    <t>ชนิดสเปกตรัม M มีอุณหภูมิผิวประมาณ 3,500 เคลวิน เพราะมีสีแดงและเป็นดาวยักษ์แดงแสดงว่ามีอุณหภูมิต่ำ</t>
  </si>
  <si>
    <t>ดาว A เพราะว่า อยู่ไกล</t>
  </si>
  <si>
    <t>ดาว B เพราะ โชติมาตรปรากฏน้อยที่สุด</t>
  </si>
  <si>
    <t>ไม่ได้เพราะ ดวงอาทิตย์ปิดบังแสงหมด</t>
  </si>
  <si>
    <t>ดวงอาทิตย์ เพราะค่า โชติมาตรปรากฎ -26.7 และะใกล้มาก</t>
  </si>
  <si>
    <t>เพราะระยะทาง และค่า โชติมาตรไม่เท่า</t>
  </si>
  <si>
    <t>หลอดไฟ 60 วัตต์อยู่ใกล้กว่า</t>
  </si>
  <si>
    <t>เพราะระยะทางของดาวอังคารอยู่ไกลกว่า</t>
  </si>
  <si>
    <t>ความสว่างของดาวฤกษ์ ใช้ศึกษาความสว่างดาวฤกษ์</t>
  </si>
  <si>
    <t>โชติมาตรสัมบูรณ์ คือ กำลังสว่าง
โชติมาตรปรากฏคือ ความสว่างที่เห็น</t>
  </si>
  <si>
    <t>สีที่มีความที่ต่ำอุณหภูมิจะต่ำ แต่ถ้าถี่มากอุณหภูมิสูง</t>
  </si>
  <si>
    <t>สีน้ำเงิน อุณหภูมิมากสุด รองมาคือ น้ำเงินแกมขาวและสีแดงอุณหภูมิต่ำสุด</t>
  </si>
  <si>
    <t>ดาวชนิดสเปกตรัม M อุณหภูมิประมาณ 3500K</t>
  </si>
  <si>
    <t>ดาว A เพราะโชติมาตรปรากฎ มากสุดที่ 1.35</t>
  </si>
  <si>
    <t>ดาว B เพราะโชติมาตรสัมบูรณ์ น้อยสุดที่ -3.6</t>
  </si>
  <si>
    <t>ไม่ได้เพราะว่าโชติมาตรปรากฏยังไม่ติดลบ โดยมีแค่1.35</t>
  </si>
  <si>
    <t>ดาวศุกร์ ดาวซิริอุส ดวงอาทิตย์</t>
  </si>
  <si>
    <t xml:space="preserve">ขนาดของดาวฤกษ์ อุณหภูมิพื้นผิว </t>
  </si>
  <si>
    <t>ชนิดของหลอดไฟ ค่าลูเมน</t>
  </si>
  <si>
    <t>อุณหภูมิของชั้นบรรยากาศ</t>
  </si>
  <si>
    <t>เป็นค่าความสว่างที่เรามองเห็นได้จากโลก</t>
  </si>
  <si>
    <t xml:space="preserve">คือค่าวัตรความสว่างของดาวฤกษ์ที่แท้จริง
โชติมาตรปรากฏ คือความสว่างของท้องฟ้า ที่เรามองเห็นจากโลก </t>
  </si>
  <si>
    <t>ดาวที่ร้อนจะเปล่งแสงออมาเป็นระยะเวลาสั้นๆ</t>
  </si>
  <si>
    <t xml:space="preserve">ดาวฤกษ์สีนํ้าเงิน 
ดาวฤกษ์สีนํ้าเงินแกมขาว
ดาวฤกษ์สีแดง
</t>
  </si>
  <si>
    <t>M1-2 la ab อุณหภูมิผิวค่อนข้างตํ่า</t>
  </si>
  <si>
    <t>ดาวA เพราะโชติมาตราปรากฎมากที่สุด1.35</t>
  </si>
  <si>
    <t>ดาวB เพราะโชติมาตรสัมบูรณ์ น้อยที่สุด -3.6</t>
  </si>
  <si>
    <t>ไม่ได้เพราะโชติมาตรปรากฎยังไม่ติดลบ โดยมีแค่1.35</t>
  </si>
  <si>
    <t>ดวงอาทิตย์ เพราะ ดวงอาทิตย์มีแสงสว่างมากทำให้เห็นได้ง่ายกว่าดาวดวงอื่น</t>
  </si>
  <si>
    <t>ความส่องสว่างที่แท้จริงของดาวฤกษ์ ระยะห่างจากโลก</t>
  </si>
  <si>
    <t>กรณีที่หลอดไฟ 60 วัตต์ ดูสว่างกว่าหลอด 100 วัตต์</t>
  </si>
  <si>
    <t>เพราะโลกอยู่ใกล้จากดวงอาทิตย์มากกว่าดาวอังคารทำให้มองเห็นแสงสว่างของดวงอาทิตย์ได้ดีกว่าดาวอังคาร</t>
  </si>
  <si>
    <t>-หน่วยวัดความสว่างของดวงดาวหรือวัตถุท้องฟ้าอื่น ๆ ที่เรามองเห็นจากโลก 
-ใช้เปรียบเทียบความสว่างที่แท้จริงของดาวฤกษ์ไม่ได้</t>
  </si>
  <si>
    <t>โชติมาตรสัมบูรณ์เป็นค่าความสว่างแท้จริง ของวัตถุท้องฟ้า แตกต่างกันที่ ความสว่างแท้จริง กับ ความสว่างที่เห็นจากโลก</t>
  </si>
  <si>
    <t>สีของดาวจะบอกอุณหภูมิ
ดาวที่ร้อนกว่า จะเปล่งแสงใน ช่วงคลื่นสั้น = สี น้ำเงิน
ดาวที่เย็นกว่า จะเปล่งแสงใน ช่วงคลื่นยาว = สี แดง</t>
  </si>
  <si>
    <t>สีน้ำเงิน = ร้อนที่สุด
สีน้ำเงินแกมขาว = ร้อนรองลงมา
สีแดง = เย็นที่สุด</t>
  </si>
  <si>
    <t>เป็นดาวฤกษ์ชนิดสเปกตรัม M และมีอุณหภูมิผิวประมาณ 3,500-4,900 เคลวิน สาเหตุที่ดาวฤกษ์ชนิดนี้มีอุณหภูมิน้อยลง</t>
  </si>
  <si>
    <t>ดวงอาทิตย์ เพราะความสว่างของดวงอาทิตย์สูงมาก</t>
  </si>
  <si>
    <t>1 ระยะทางของดาวฤกษ์จากโลกต่างกัน
2ความสว่างแท้จริง (Luminosity) ของแต่ละดวงไม่เท่ากัน</t>
  </si>
  <si>
    <t>1 มีการวัดจากมุมหรือทิศที่หลอด 60 วัตต์ส่องตรงกว่า
2 หลอด 60 วัตต์อยู่ใกล้จุดวัดมากกว่า</t>
  </si>
  <si>
    <t>อุณหภูมพื้นผิว</t>
  </si>
  <si>
    <t>โชติมาตรคือ	หน่วยวัดความสว่างของวัตถุท้องฟ้า
ความสว่าง ระยะทาง ประเภทของดาว อายุของกระจุกดาว และโครงสร้างเอกภพ</t>
  </si>
  <si>
    <t>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 K</t>
  </si>
  <si>
    <t>ดวงอาทิตย์เพราะ มันอยู่ใกล้และมีแสงสว่างมาก</t>
  </si>
  <si>
    <t>ดาวแต่ละดวงขนาด,ระยะห่างจากโลกไม่เท่ากัน</t>
  </si>
  <si>
    <t>หน่วยวัดความสว่างของดาวฤกษ์, ดาวเคราะห์, หรือวัตถุท้องฟ้าอื่น ๆ.</t>
  </si>
  <si>
    <t>คือค่าโชติมาตรของดาวฤกษ์หรือวัตถุท้องฟ้าอื่น ๆ เมื่ออยู่ห่างจากโลกเป็นระยะทาง 10 พาร์เซก</t>
  </si>
  <si>
    <t xml:space="preserve">เป็นดาวฤกษ์ชนิดสเปกตรัม M และมีอุณหภูมิผิวประมาณ 3,500-4,900 เคลวิน เพราะที่ดาวฤกษ์ชนิดนี้มีอุณหภูมิน้อยลง </t>
  </si>
  <si>
    <t>ดวงอาทิตย์ เพราะว่า อยู่ใกล้มาก แสงจากดวงอาทิตย์จึง สว่างมากกว่าดาวฤกษ์ดวงอื่นหลายล้านเท่า</t>
  </si>
  <si>
    <t>เพราะระยะทางจากโลก ดาวฤกษ์ที่อยู่ใกล้โลกจะ ดูสว่างกว่าดาวที่อยู่ไกล แม้ว่าอาจมีความสว่างแท้จริง (พลังงานที่เปล่งออก) น้อยกว่าก็ตาม</t>
  </si>
  <si>
    <t xml:space="preserve"> กรณีที่หลอดไฟ 60 วัตต์ ดูสว่างกว่าหลอด 100 วัตต์</t>
  </si>
  <si>
    <t>อุณหภูมิพื้นผิว</t>
  </si>
  <si>
    <t>หน่วยวัดความสว่างของดวงดาวหรือวัตถุท้องฟ้าอื่น ๆ ที่เรามองเห็นจากโลก 
ใช้เปรียบเทียบความสว่างที่แท้จริงของดาวฤกษ์ไม่ได้</t>
  </si>
  <si>
    <t xml:space="preserve">สีน้ำเงิน = ร้อนที่สุด
สีน้ำเงินแกมขาว = ร้อนรองลงมา
สีแดง = เย็นที่สุด
</t>
  </si>
  <si>
    <t xml:space="preserve">เป็นดาวฤกษ์ชนิดสเปกตรัม: M
มีอุณหภูมิผิวประมาณ: 3,500 เคลวิน เพราะสำหรับ Betelgeuse ที่เป็นดาวยักษ์แดงขนาดใหญ่มากอุณหภูมิผิวอยู่ที่ประมาณ 3,500 K
</t>
  </si>
  <si>
    <t>ดาวฤกษ์ที่มนุษย์สามารถมองเห็นได้ในเวลากลางวันมีเพียง ดวงอาทิตย์ เท่านั้น</t>
  </si>
  <si>
    <t>ระยะทางจากโลก ความสว่างแท้จริง
การดูดกลืนแสงงระหว่างทาง ชั้นบรรยากาศโลก
การมองเห้นของตาเรา</t>
  </si>
  <si>
    <t xml:space="preserve">คือ ค่าที่ใช้วัดความสว่างของดาวฤกษ์หรือวัตถุท้องฟ้า ที่เรามองเห็นได้จากโลก หรือคำนวณจากค่าความสว่างแท้จริงของมัน </t>
  </si>
  <si>
    <t xml:space="preserve">โชติมาตรสัมบูรณ์เป็นค่าความสว่างแท้จริง ของวัตถุท้องฟ้า แตกต่างกันที่ ความสว่างแท้จริง กับ ความสว่างที่เห็นจากโลก
</t>
  </si>
  <si>
    <t xml:space="preserve">
ดาวB เพราะ มีโชติมาตรสัมบูรณ์น้อยที่สุด เเละมีความสว่างมากที่สุด</t>
  </si>
  <si>
    <t xml:space="preserve">
ไม่ได้เพราะดวงอาทิตย์บังดาวฤกษ์เพราะอยู่ใกล้ที่สุดจึงทำให้ไม่สามารถสังเกตได้ง่ายๆ</t>
  </si>
  <si>
    <t xml:space="preserve">ดวงอาทิตย์
ดาวฤกษ์ที่มนุษย์มองเห็นได้ในเวลากลางวันมีเพียง ดวงอาทิตย์
เพราะ อยู่ใกล้โลกและสว่างมากกว่าดาวดวงอื่น ส่วนดาวฤกษ์อื่นถูกแสงอาทิตย์กลบหมดในตอนกลางวัน
</t>
  </si>
  <si>
    <t>ส่องสว่างของดาวเอง (คือปริมาณพลังงานที่ดาวปลดปล่อยออกมา) และระยะทางของดาวจากโลก</t>
  </si>
  <si>
    <t>หลอดไฟ 100 วัตต์ให้ความสว่างประมาณ 1600 ถึง 1700 ลูเมน ในขณะที่หลอดไฟ 60 วัตต์ให้ความสว่างประมาณ 800 ถึง 900 ลูเมน</t>
  </si>
  <si>
    <t>ชั้นบรรยากาศ เป็นปัจจัยสำคัญที่มีผลต่อความส่องสว่างของดวงอาทิตย์  เพราะ  บรรยากาศของโลกหนาแน่นกว่าของดาวอังคาร ทำให้เกิดการกระเจิงแสง (scattering) มากกว่า → ดวงอาทิตย์ดูสว่างและมีสีเหลือง/ส้ม  บรรยากาศของดาวอังคารเบาบาง มีฝุ่นมาก → ดวงอาทิตย์ดูจางและออกสีฟ้าอ่อน</t>
  </si>
  <si>
    <t xml:space="preserve">หน่วยวัดความสว่างของวัตถุท้องฟ้า เช่น ดาวฤกษ์, ดาวเคราะห์ หรือดวงจันทร์ โดยใช้เพื่อเปรียบเทียบอันดับความสว่างของวัตถุต่างๆ ได้. </t>
  </si>
  <si>
    <t>โชติมาตรของดาวฤกษ์หรือวัตถุท้องฟ้าอื่น ๆ เมื่ออยู่ห่างจากโลกเป็นระยะทาง 10 พาร์เซก (ประมาณ 32.6 ปีแสง). ในขณะที่โชติมาตรปรากฏคือค่าโชติมาตรที่สังเกตได้จากโลก</t>
  </si>
  <si>
    <t>ความสัมพันธ์กับสีของดาว
ดาวที่มีอุณหภูมิ สูง จะเปล่งแสงในช่วง คลื่นสั้น เช่น สีฟ้าหรือสีขาว
ดาวที่มีอุณหภูมิ ต่ำ จะเปล่งแสงในช่วง คลื่นยาว เช่น สีแดงหรือสีส้ม</t>
  </si>
  <si>
    <t xml:space="preserve">ดาวสีฟ้า → ร้อนที่สุด มวลมาก สว่างมาก
ดาวสีฟ้าแกมขาว → ร้อนรองลงมา
ดาวสีแดง → เย็นที่สุด มวลน้อย สว่างน้อย
แตกต่างกันที่อุณหภูมิ ความสว่าง และมวลของดาว
</t>
  </si>
  <si>
    <t xml:space="preserve">Betelgeuse เป็นดาวฤกษ์ชนิด M2 Iab มีอุณหภูมิผิวประมาณ 3,500 K เพราะมีสีแดงส้มและเป็นดาวยักษ์ใหญ่แดง
</t>
  </si>
  <si>
    <t xml:space="preserve">ดาว A สว่างน้อยที่สุดจากบนโลก เพราะมี โชติมาตรปรากฏมากที่สุด (1.35)
</t>
  </si>
  <si>
    <t>ดาว. B   เพราะมีค่าโชติมาตร์สมบูรณ์มาก</t>
  </si>
  <si>
    <t>ไม่ได้เพราะแสงของดวงอาทิตย์กลบแสงของดาว. a. หมด</t>
  </si>
  <si>
    <t>ดาวฤกษ์ดวงเดียวที่มนุษย์สามารถมองเห็นได้ในเวลากลางวันคือ ดวงอาทิตย์ 
เหตุผล: ดวงอาทิตย์เป็นดาวฤกษ์ที่อยู่ใกล้โลกมาก ที่สุด ทำให้แสงจากดวงอาทิตย์มีความเข้มข้นสูงมากพอที่จะส่องสว่างบนท้องฟ้าและบดบังแสงจากดาวฤกษ์ดวงอื่น ๆ ที่อยู่ไกลออกไป แม้ในเวลากลางวันครับ</t>
  </si>
  <si>
    <t>ความสว่างของดาวฤกษ์แต่ละดวงบนท้องฟ้าที่เรามองเห็นไม่เท่ากัน เนื่องจากปัจจัยหลักสองประการ</t>
  </si>
  <si>
    <t>ระยะห่าง: หลอดไฟ 60 วัตต์อยู่ใกล้ผู้สังเกตมากกว่าหลอดไฟ 100 วัตต์อย่างมีนัยสำคัญ
การบดบัง/สิ่งกีดขวาง: มีสิ่งกีดขวาง (เช่น โป๊ะไฟ, วัสดุทึบแสง) มาบดบังแสงจากหลอดไฟ 100 วัตต์ ทำให้แสงมาถึงผู้สังเกตน้อยลง ในขณะที่หลอดไฟ 60 วัตต์ไม่มีสิ่งกีดขวาง
ทิศทางการส่องสว่าง: หลอดไฟ 60 วัตต์มีการออกแบบที่ให้แสงส่องมาในทิศทางของผู้สังเกตมากกว่า หรือมีการใช้รีเฟล็กเตอร์ช่วยรวมแสง</t>
  </si>
  <si>
    <t>จากภาพที่แสดงถึงพระอาทิตย์ขึ้นหรือพระอาทิตย์ตกในสภาพแวดล้อมที่แตกต่างกัน (ภาพซ้ายดูเหมือนมีหมอกควันหรือฝุ่นละอองมาก ส่วนภาพขวาดูท้องฟ้าโปร่งกว่า)</t>
  </si>
  <si>
    <t>โชติมาตร (Magnitude) คือ มาตราส่วนที่ใช้ในการระบุความสว่างของดาวฤกษ์ การนำไปใช้ในการศึกษาสมบัติของดาวฤกษ์:
โชติมาตรปรากฏ: ใช้เพื่อระบุว่าดาวฤกษ์ดวงใดสามารถมองเห็นได้ชัดเจนจากโลก และเป็นข้อมูลเบื้องต้นในการจัดกลุ่มความสว่าง
โชติมาตรสัมบูรณ์: ใช้เพื่อศึกษา ความส่องสว่างที่แท้จริง (Luminosity) ของดาวฤกษ์ ซึ่งสัมพันธ์กับขนาด มวล และอุณหภูมิผิวของดาว นักดาราศาสตร์ใช้โชติมาตรสัมบูรณ์ในการจัดจำแนกประเภทดาวฤกษ์ตามแผนภาพเฮิรตซ์สปรุง-รัสเซลล์ (H-R Diagram) และในการคำนวณระยะห่างของดาวฤกษ์จากโลก</t>
  </si>
  <si>
    <t>โชติมาตรสัมบูรณ์ (Absolute Magnitude, M): คือค่าที่บ่งบอกถึงความสว่างที่แท้จริงของดาวฤกษ์ โดยจินตนาการว่าดาวฤกษ์ทุกดวงถูกนำมาวางไว้ที่ระยะห่างมาตรฐาน 10 พาร์เซก (ประมาณ 32.6 ปีแสง) จากผู้สังเกตการณ์ ค่านี้จึงสะท้อนถึงกำลังการส่องสว่างที่แท้จริงของดาวฤกษ์ โดยไม่ขึ้นกับระยะห่างจากโลก
โชติมาตรปรากฏ (Apparent Magnitude, m): คือค่าที่บ่งบอกถึงความสว่างของดาวฤกษ์ที่เรามองเห็นจากโลก เป็นค่าที่เปลี่ยนแปลงไปตามระยะห่างของดาวฤกษ์จากโลก รวมถึงความสว่างที่แท้จริงของดาวฤกษ์ด้วย</t>
  </si>
  <si>
    <t>อุณหภูมิผิวของดาวเป็นตัวกำหนดหลักของสีของดาว และยังเป็นปัจจัยสำคัญที่ทำให้เกิดลักษณะเฉพาะของสเปกตรัมของดาว ซึ่งช่วยให้นักดาราศาสตร์สามารถศึกษาคุณสมบัติทางกายภาพและองค์ประกอบทางเคมีของดาวได้อย่างแม่นยำ</t>
  </si>
  <si>
    <t xml:space="preserve">ดาวฤกษ์แต่ละสีมีความแตกต่างกันหลักๆ ที่ อุณหภูมิพื้นผิว มวล/ขนาด และ อายุ ดังนี้:
 ดาวฤกษ์สีน้ำเงิน: ร้อนที่สุด มีมวลและขนาดใหญ่มาก และมักจะอายุน้อย (แต่เผาผลาญเร็ว)
 ดาวฤกษ์สีน้ำเงินแกมขาว: มีอุณหภูมิ มวล และขนาดปานกลาง
 ดาวฤกษ์สีแดง: เย็นที่สุด มีมวลและขนาดเล็ก (ดาวแคระแดง) หรือใหญ่มาก (ดาวยักษ์แดง) และมักจะมีอายุยืนยาวที่สุด (ดาวแคระแดง) หรือแก่มากแล้ว (ดาวยักษ์แดง)
</t>
  </si>
  <si>
    <t>"ดาว Betelgeuse น่าจะเป็นดาวฤกษ์ชนิดสเปกตรัม M และมีอุณหภูมิพื้นผิวประมาณ 3,500 K (เคลวิน) เพราะเป็นดาวยักษ์แดง (red supergiant) ซึ่งเป็นดาวฤกษ์ที่มีขนาดใหญ่มากและมีอุณหภูมิพื้นผิวค่อนข้างเย็น"</t>
  </si>
  <si>
    <t>ดาว A มีความส่องสว่างน้อยที่สุดเมื่อสังเกตจากบนโลก เพราะมีค่าโชติมาตรปรากฏ (Apparent Magnitude) มากที่สุด (1.35) ซึ่งแสดงถึงความสว่างที่ปรากฏให้เห็นจากโลกที่น้อยที่สุด</t>
  </si>
  <si>
    <t>ดาว B มีความส่องสว่างมากที่สุด เมื่อกำหนดให้ดาวฤกษ์อยู่ห่างจากโลกเป็นระยะทาง 10 พาร์เซก เพราะมีค่าโชติมาตรสัมบูรณ์ (Absolute Magnitude) น้อยที่สุด (-3.6) ซึ่งแสดงถึงความสว่างที่แท้จริงของดาวที่มากที่สุด</t>
  </si>
  <si>
    <t>ไม่สามารถสังเกตเห็นได้ เพราะแสงอาทิตย์สว่างจ้ามากเกินไป ทำให้มองไม่เห็นดาวดวงอื่นในเวลากลางวัน</t>
  </si>
  <si>
    <t xml:space="preserve"> ดาวฤกษ์ดวงเดียวที่มนุษย์สามารถมองเห็นได้ในเวลากลางวันคือ ดวงอาทิตย์ 
เหตุผล: ดวงอาทิตย์เป็นดาวฤกษ์ที่อยู่ใกล้โลกมาก ที่สุด ทำให้แสงจากดวงอาทิตย์มีความเข้มข้นสูงมากพอที่จะส่องสว่างบนท้องฟ้าและบดบังแสงจากดาวฤกษ์ดวงอื่น ๆ ที่อยู่ไกลออกไป แม้ในเวลากลางวัน</t>
  </si>
  <si>
    <t>ความส่องสว่างของดาวฤกษ์เอง และระยะทางระหว่างดาวฤกษ์กับผู้สังเกต</t>
  </si>
  <si>
    <t>ระยะห่าง: หลอดไฟ 60 วัตต์อยู่ใกล้ผู้สังเกตมากกว่าหลอดไฟ 100 วัตต์อย่างมีนัยสำคัญ
การบดบัง/สิ่งกีดขวาง: มีสิ่งกีดขวาง (เช่น โป๊ะไฟ, วัสดุทึบแสง) มาบดบังแสงจากหลอดไฟ 100 วัตต์ ทำให้แสงมาถึงผู้สังเกตน้อยลง ในขณะที่หลอดไฟ 60 วัตต์ไม่มีสิ่งกีดขวาง
ทิศทางการส่องสว่าง: หลอดไฟ 60 วัตต์มีการออกแบบที่ให้แสงส่องมาในทิศทางของผู้สังเกตมากกว่า หรือมีการใช้รีเฟล็กเตอร์ช่วยรวมแสง</t>
  </si>
  <si>
    <t>ดาวฤกษ์แต่ละสีมีความแตกต่างกันหลักๆ ที่ อุณหภูมิพื้นผิว มวล/ขนาด และ อายุ ดังนี้:
•  ดาวฤกษ์สีน้ำเงิน: ร้อนที่สุด มีมวลและขนาดใหญ่มาก และมักจะอายุน้อย (แต่เผาผลาญเร็ว)
•  ดาวฤกษ์สีน้ำเงินแกมขาว: มีอุณหภูมิ มวล และขนาดปานกลาง
•  ดาวฤกษ์สีแดง: เย็นที่สุด มีมวลและขนาดเล็ก (ดาวแคระแดง) หรือใหญ่มาก (ดาวยักษ์แดง) และมักจะมีอายุยืนยาวที่สุด (ดาวแคระแดง) หรือแก่มากแล้ว (ดาวยักษ์แดง)</t>
  </si>
  <si>
    <t>ดวงอาทิตย์ เท่านั้น เพราะ แสงจากดวงอาทิตย์สว่างมากจนกลบแสงของดาวฤกษ์ดวงอื่น ๆ ทั้งหมดในเวลากลางวัน ทำให้เราไม่สามารถมองเห็นดาวฤกษ์ดวงอื่นได้ด้วยตาเปล่า</t>
  </si>
  <si>
    <t>ระยะทางจากโลกถึงดาวฤกษ์แต่ละดวงไม่เท่ากัน</t>
  </si>
  <si>
    <t>เราสามารถวัดความสว่างของหลอดไฟขนาด 60 วัตต์ ได้มากกว่าหลอดไฟขนาด 100 วัตต์ ในกรณีที่ : หลอดไฟ 100 วัตต์มีปัญหา หรือประสิทธิภาพต่ำกว่ามาก
: มีสิ่งกีดขวางระหว่างผู้สังเกตกับหลอดไฟ 100 วัตต์
: หลอดไฟ 60 วัตต์อยู่ใกล้กว่ามาก</t>
  </si>
  <si>
    <t>ปัจจัยที่มีผลต่อความสว่างของดวงอาทิตย์ คือ ชั้นบรรยากาศของดาวแต่ละดวง เนื่องจากชั้นบรรยากาศของดาวอังคารและโลกมีความหนาแน่นและองค์ประกอบแตกต่างกัน ทำให้การกระเจิงและการดูดกลืนแสงของดวงอาทิตย์แตกต่างกัน ส่งผลให้ความสว่างของดวงอาทิตย์ที่มองเห็นจากพื้นผิวของแต่ละดาวไม่เท่ากัน</t>
  </si>
  <si>
    <t xml:space="preserve">หน่วยวัดความสว่างของดาวฤกษ์หรือวัตถุท้องฟ้าอื่น ๆ ที่มองเห็นได้จากโลก
โชติมาตรใช้ในการศึกษาสมบัติที่สำคัญของดาวฤกษ์ คือ
ความสว่าง (Brightness) หรือ ความสว่างปรากฏ </t>
  </si>
  <si>
    <t>โชติมาตรสัมบูรณ์ คือ ค่าความสว่างแท้จริงของดาว ถ้าอยู่ห่างจากโลก 10 พาร์เซก
แตกต่างจากโชติมาตรปรากฏ ซึ่งเป็นค่าความสว่างที่เรามองเห็นจากโลก (ขึ้นกับระยะทางและสิ่งกีดขวาง)</t>
  </si>
  <si>
    <t>• อุณหภูมิผิวของดาว เป็นตัวกำหนดสีที่เรามองเห็นจากดาวแต่ละดวง
ดาวที่มีอุณหภูมิผิวสูง (ร้อนมาก) จะมีสีออกฟ้าหรือขาว
ดาวที่มีอุณหภูมิผิวต่ำ (เย็นกว่า) จะมีสีออกแดงหรือส้ม
• สเปกตรัมของดาว คือ แถบสีและเส้นดูดกลืนที่เกิดจากองค์ประกอบทางเคมีในชั้นบรรยากาศของดาว
ดาวที่อุณหภูมิต่ำจะมีสเปกตรัมเด่นในช่วงแสงสีแดง-ส้ม
ดาวที่อุณหภูมิสูงจะมีสเปกตรัมที่เด่นในช่วงแสงสีฟ้า-ม่วง</t>
  </si>
  <si>
    <t>- ดาวฤกษ์สีน้ำเงิน
อุณหภูมิผิวสูงที่สุด (ประมาณ 20,000–40,000 เคลวิน)
ส่องสว่างมาก และปล่อยพลังงานออกมาในช่วงคลื่นสั้น (แสงสีฟ้า-น้ำเงิน)
- ดาวฤกษ์สีน้ำเงินแกมขาว
อุณหภูมิผิวปานกลางค่อนไปทางสูง (ประมาณ 10,000–15,000 เคลวิน)
สีจะขาวอมฟ้าหรือขาวอมเงิน
- ดาวฤกษ์สีแดง
อุณหภูมิผิวต่ำที่สุด (ประมาณ 2,500–3,500 เคลวิน)
ส่องแสงสีแดงหรือส้มแดง</t>
  </si>
  <si>
    <t>ดาว Betelgeuse น่าจะเป็นดาวฤกษ์ชนิดสเปกตรัม M และมีอุณหภูมิผิวประมาณ 3,500 เคลวิน
เพราะ ดาว Betelgeuse มีสีแดงอมส้ม ซึ่งเป็นลักษณะของดาวฤกษ์ที่มีอุณหภูมิผิวต่ำ และอยู่ในกลุ่มดาวยักษ์แดง (Red Supergiant) ชนิดสเปกตรัม M</t>
  </si>
  <si>
    <t>ดาวB เพราะ มีโชติมาตรสัมบูรณ์น้อย
ที่สุด เเละมีความสว่างมากที่สุด</t>
  </si>
  <si>
    <t>มนุษย์มองไม่เห็นดาว A ในตอนกลางวัน เพราะแสงอาทิตย์สว่างมากกว่าดาวฤกษ์ดวงอื่น ๆ จนกลบแสงดาวทั้งหมด</t>
  </si>
  <si>
    <t xml:space="preserve">ดวงอาทิตย์ ได้เพียงดวงเดียวเท่านั้น เพราะแสงสว่างจากดวงอาทิตย์นั้นเข้มข้นและสว่างมาก ทำให้แสงจากดาวฤกษ์ดวงอื่น ๆ </t>
  </si>
  <si>
    <t>ความส่องสว่างที่แท้จริงของดาวฤกษ์นั้นเอง (ปริมาณพลังงานที่ปลดปล่อยออกมา) และระยะทางที่ดาวฤกษ์นั้นอยู่ห่างจากโลก</t>
  </si>
  <si>
    <t xml:space="preserve">ระยะห่าง: หลอดไฟ 60 วัตต์อยู่ใกล้ผู้สังเกตมากกว่าหลอดไฟ 100 วัตต์อย่างมีนัยสำคัญ
การบดบัง/สิ่งกีดขวาง: มีสิ่งกีดขวาง (เช่น โป๊ะไฟ, วัสดุทึบแสง) มาบดบังแสงจากหลอดไฟ 100 วัตต์ ทำให้แสงมาถึงผู้สังเกตน้อยลง ในขณะที่หลอดไฟ 60 วัตต์ไม่มีสิ่งกีดขวาง
ทิศทางการส่องสว่าง: หลอดไฟ 60 วัตต์มีการออกแบบที่ให้แสงส่องมาในทิศทางของผู้สังเกตมากกว่า หรือมีการใช้รีเฟล็กเตอร์ช่วยรวมแสง
</t>
  </si>
  <si>
    <t>โชติมาตร (Magnitude) คือ มาตราส่วนที่ใช้ในการระบุความสว่างของดาวฤกษ์</t>
  </si>
  <si>
    <t>ค่าโชติมาตรของดาวฤกษ์หรือวัตถุท้องฟ้าอื่น ๆ เมื่ออยู่ห่างจากโลกเป็นระยะทาง 10 พาร์เซก (ประมาณ 32.6 ปีแสง). ในขณะที่โชติมาตรปรากฏคือค่าโชติมาตรที่สังเกตได้จากโลก.</t>
  </si>
  <si>
    <t>ดาวฤกษ์แต่ละสีมีความแตกต่างกันหลักๆ ที่ อุณหภูมิพื้นผิว มวล/ขนาด และ อายุ ดังนี้:
 * ดาวฤกษ์สีน้ำเงิน: ร้อนที่สุด มีมวลและขนาดใหญ่มาก และมักจะอายุน้อย (แต่เผาผลาญเร็ว)
 * ดาวฤกษ์สีน้ำเงินแกมขาว: มีอุณหภูมิ มวล และขนาดปานกลาง
 * ดาวฤกษ์สีแดง: เย็นที่สุด มีมวลและขนาดเล็ก (ดาวแคระแดง) หรือใหญ่มาก (ดาวยักษ์แดง) และมักจะมีอายุยืนยาวที่สุด (ดาวแคระแดง) หรือแก่มากแล้ว (ดาวยักษ์แดง)</t>
  </si>
  <si>
    <t>ภารวีย๋ ยั่งยืน</t>
  </si>
  <si>
    <t>เกิดจากปัจจัยหลายอย่าง ได้แก่ ความส่องสว่างของดาวฤกษ์เอง, ระยะทางจากโลก, และชั้นบรรยากาศของโลก</t>
  </si>
  <si>
    <t>หลอดไฟ 60 วัตต์เป็นหลอดไฟประเภทที่มีประสิทธิภาพสูง เช่น หลอดไฟ LED ซึ่งให้แสงสว่างได้มากกว่าในขณะที่ใช้พลังงานน้อยกว่า</t>
  </si>
  <si>
    <t>เป็นหน่วยวัดความสว่างของดวงดาวหรือวัตถุท้องฟ้าอื่น ๆ ใช้เปรียบเทียบความสว่างที่แท้จริงของดาวฤกษ์ไม่ได้</t>
  </si>
  <si>
    <t xml:space="preserve">ดาวฤกษ์สีน้ำเงินมีความร้อนสูงกว่า (มากกว่า 30,000 องศาเซลเซียส) ดาวฤกษ์สีน้ำเงินแกมขาวมีอุณหภูมิต่ำกว่า (10,000-30,000 องศาเซลเซียส) และดาวฤกษ์สีแดงมีความเย็นที่สุด (ต่ำกว่า 3,000 องศาเซลเซียส) 
</t>
  </si>
  <si>
    <t>ดาวAเพราะมีระยะทางไกลที่สุด</t>
  </si>
  <si>
    <t>ดาวBเพราะมีโชติมาตรสัมบูรณ์น้อยที่สุดและมีความสว่างมากที่สุด</t>
  </si>
  <si>
    <t>มนุษย์ ไม่สามารถสังเกตเห็นดาว A ในตอนกลางวันได้  แสงจากดวงอาทิตย์สว่างมากกว่าดาวฤกษ์ทั่วไปหลายล้านเท่า</t>
  </si>
  <si>
    <t xml:space="preserve">โดยทั่วไปแล้ว ดวงอาทิตย์ เป็นดาวฤกษ์ดวงเดียวที่มนุษย์มองเห็นได้ในเวลากลางวัน เพราะเป็นดาวฤกษ์ที่ใกล้โลกที่สุดและมีความสว่างจ้ามาก แสงของดวงอาทิตย์จะกลบแสงของดาวฤกษ์ดวงอื่น ๆ ที่อยู่ไกลออกไปและมีแสงที่อ่อนกว่า ทำให้ไม่สามารถมองเห็นได้ด้วยตาเปล่า
</t>
  </si>
  <si>
    <t xml:space="preserve">ความสว่างของดาวฤกษ์ที่เราเห็นบนท้องฟ้า (ความสว่างปรากฏ) แตกต่างกันไปขึ้นอยู่กับ 2 ปัจจัยหลัก:
 กำลังส่องสว่างที่แท้จริงของดาวฤกษ์ ดาวฤกษ์แต่ละดวงมีขนาด มวล และอุณหภูมิที่แตกต่างกัน ซึ่งส่งผลต่อปริมาณพลังงานแสงที่ดาวนั้นปล่อยออกมา ยิ่งดาวมีขนาดใหญ่ ร้อน หรือมีมวลมาก ก็จะยิ่งสว่างมาก
 ระยะห่างจากโลก: แสงจากดาวฤกษ์จะจางลงเมื่อเดินทางไกลออกไป ดังนั้นดาวที่อยู่ใกล้โลกจะดูสว่างกว่าดาวที่มีกำลังส่องสว่างเท่ากันแต่อยู่ไกลกว่ามาก
</t>
  </si>
  <si>
    <t>หน่วยวัดความสว่างของดวงดาวหรือวัตถุบนท้องฟ้า. โชติมาตรช่วยให้เราสามารถเปรียบเทียบความสว่าง</t>
  </si>
  <si>
    <t xml:space="preserve">โชติมาตรสัมบูรณ์ (M) คือ ความสว่างที่แท้จริงของดาว โดยวัดที่ระยะห่างมาตรฐาน 10 พาร์เซก (32.62 ปีแสง)
แตกต่างจากโชติมาตรปรากฏ (m) ตรงที่:
 * โชติมาตรปรากฏ (m) คือความสว่างของดาวที่มองเห็นจากโลก ซึ่งขึ้นอยู่กับทั้งความสว่างจริงและระยะห่างของดาว
 * โชติมาตรสัมบูรณ์ (M) คือความสว่างจริงของดาว โดยตัดปัจจัยระยะห่างออกไป ทำให้สามารถเปรียบเทียบความสว่างที่แท้จริงของดาวแต่ละดวงได้
</t>
  </si>
  <si>
    <t xml:space="preserve">อุณหภูมิผิวของดาวมีความสัมพันธ์โดยตรงกับสีและสเปกตรัมของดาว:
 * ยิ่งร้อนยิ่งสีน้ำเงิน/ขาว: ดาวฤกษ์ที่มีอุณหภูมิผิวสูงมาก (เช่น 30,000 K ขึ้นไป) จะแผ่รังสีแสงในช่วงคลื่นสั้น (สีน้ำเงิน/ม่วง) มาก ทำให้ปรากฏเป็นสีน้ำเงินหรือน้ำเงินขาว และจัดอยู่ในสเปกตรัมประเภท O, B
 * ยิ่งเย็นยิ่งสีแดง/ส้ม: ดาวฤกษ์ที่มีอุณหภูมิผิวต่ำ (เช่น 2,000-3,500 K) จะแผ่รังสีแสงในช่วงคลื่นยาว (สีแดง/ส้ม) มาก ทำให้ปรากฏเป็นสีแดงหรือส้มแดง และจัดอยู่ในสเปกตรัมประเภท M, K
 * ช่วงกลาง: ดาวฤกษ์ที่มีอุณหภูมิปานกลาง (เช่น ดวงอาทิตย์ที่ประมาณ 5,800 K) จะมีสีเหลืองหรือขาวอมเหลือง และจัดอยู่ในสเปกตรัมประเภท G, F, A
</t>
  </si>
  <si>
    <t xml:space="preserve">ดาวฤกษ์แต่ละสีมีความแตกต่างกันที่ อุณหภูมิผิว ครับ:
 * สีน้ำเงิน: มีอุณหภูมิผิวสูงที่สุด
 * สีน้ำเงินแกมขาว: มีอุณหภูมิผิวรองลงมา
 * สีแดง: มีอุณหภูมิผิวต่ำที่สุด
</t>
  </si>
  <si>
    <t xml:space="preserve">จากภาพ ดาวฤกษ์ดวงที่ระบุคือ ดาวบีเทลจุส (Betelgeuse)
ดาวบีเทลจุสเป็นดาวฤกษ์ประเภท ดาวยักษ์ใหญ่แดง (Red Supergiant) ซึ่งมีอุณหภูมิผิวค่อนข้างต่ำประมาณ 3,500 เคลวิน (K) ถึง 3,800 เคลวิน (K) และมีสีออก ส้มแดง/แดง
</t>
  </si>
  <si>
    <t>ดาวAเพราะมีระยะทางอยู่ไกลที่สุด</t>
  </si>
  <si>
    <t>ดาว B มีความส่องสว่างมากที่สุดเมื่อกำหนดให้ดาวฤกษ์อยู่ห่างจากโลกเป็นระยะทาง 10 พาร์เซก
เพราะเหตุใด: เพราะมีค่าโชติมาตรสัมบูรณ์น้อยที่สุด (-3.6) ซึ่งหมายถึงมีความสว่างที่แท้จริงมากที่สุด</t>
  </si>
  <si>
    <t>ไม่สามารถสังเกตเห็นได้
เพราะเหตุใด: เพราะในเวลากลางวัน แสงจากดวงอาทิตย์มีความสว่างจ้ามากเกินไป (โชติมาตรติดลบเยอะมาก) ทำให้กลบแสงของดาว A ซึ่งมีความสว่างน้อยกว่ามาก (โชติมาตรเป็นบวก) จนไม่สามารถมองเห็นได้ด้วยตาเปล่า</t>
  </si>
  <si>
    <t>เนื่องจากความแตกต่างของระยะทาง, ขนาด, และประเภทของดาวฤกษ์</t>
  </si>
  <si>
    <t>หลอดไฟ 60 วัตต์เป็นหลอดไฟชนิด LED ที่มีประสิทธิภาพสูงกว่าหลอดไฟไส้แบบดั้งเดิม 100 วัตต์</t>
  </si>
  <si>
    <t>ปฏิกิริยาฟิวชันนิวเคลียร์ที่เกิดขึ้นภายในแกนของดวงอาทิตย์</t>
  </si>
  <si>
    <t>อุณหภูมิพื้นผิวและชนิดของดาวฤกษ์</t>
  </si>
  <si>
    <t>ดาว A เพราะมีระยะทางไกลที่สุด</t>
  </si>
  <si>
    <t>ดาว B เพราะมีค่าโชติมาตรสมบูรณ์มาก</t>
  </si>
  <si>
    <t>ดาวฤกษ์ที่มนุษย์สามารถมองเห็นได้ด้วยตาเปล่าในเวลากลางวันมีเพียง ดวงอาทิตย์ เท่านั้น</t>
  </si>
  <si>
    <t>สาเหตุที่ดาวฤกษ์แต่ละดวงบนท้องฟ้ามี ความสว่างไม่เท่ากัน เมื่อเรามองจากโลก มีหลายปัจจัยร่วมกัน</t>
  </si>
  <si>
    <t>โดยทั่วไปแล้ว หลอดไฟขนาด 100 วัตต์จะให้ความสว่างมากกว่าหลอดไฟขนาด 60 วัตต์ เพราะมันใช้พลังงานมากกว่าในการสร้างแสง
แต่มี บางกรณี ที่เราอาจ "วัดความสว่างของหลอดไฟ 60 วัตต์ได้มากกว่า 100 วัตต์</t>
  </si>
  <si>
    <t>ใกล้ไกล</t>
  </si>
  <si>
    <t>โชติมาตร หรือในภาษาอังกฤษคือ apparent magnitude คือ ค่าที่ใช้วัดความสว่างของดาวฤกษ์ (หรือวัตถุท้องฟ้าอื่น ๆ) ที่เรามองเห็นจากโลก</t>
  </si>
  <si>
    <t>โชติมาตรสัมบูรณ์ (Absolute Magnitude) คือ ค่าความสว่างของดาวฤกษ์ (หรือวัตถุท้องฟ้าอื่น) ที่วัดได้เมื่อวัตถุนั้นอยู่ห่างจากโลก 10 พาร์เซก (ประมาณ 32.6 ปีแสง)</t>
  </si>
  <si>
    <t>อุณหภูมิผิวของดาว (surface temperature) มีความสัมพันธ์โดยตรงกับ สี และ สเปกตรัมของแสง ที่ดาวเปล่งออกมา ซึ่งสัมพันธ์กับหลักการพื้นฐานของ กฎการแผ่รังสีของวัตถุดำ (Blackbody Radiation) และ กฎของวีน (Wien’s Law)</t>
  </si>
  <si>
    <t xml:space="preserve">
การที่ นิดเห็นดาวฤกษ์ 3 ดวงเรียงกัน ซึ่งมี สีน้ำเงิน, สีน้ำเงินแกมขาว, และ สีแดง</t>
  </si>
  <si>
    <t>Betelgeuse เป็นดาวฤกษ์ชนิดสเปกตรัม M2 Iab
มีอุณหภูมิผิวประมาณ 3,500 เคลวิน
เพราะเป็น ดาวยักษ์แดง ที่มีอุณหภูมิต่ำและส่องแสงสีแดงส้ม บ่งบอกถึงการอยู่ในช่วงปลายของชีวิตดาวฤกษ์ขนาดใหญ่.</t>
  </si>
  <si>
    <t>ดาวAเพราะอยุ่ไกล</t>
  </si>
  <si>
    <t xml:space="preserve"> ดาว B เพราะ โชติมาตรมาก</t>
  </si>
  <si>
    <t>ไม่ได้ เพราะ ดวงอาทิตย์บังหมด</t>
  </si>
  <si>
    <t>ระยะทางจากโลก พลังงานและอุณหภูมิของดาว ขนาดของดาว สิ่งกีดขวางระหว่างทาง</t>
  </si>
  <si>
    <t>ระยะห่างจากจุดวัดต่างกัน</t>
  </si>
  <si>
    <t>ความหนาแน่นของฝุ่นละอองหรือไอน้ำในอากาศ (ภาพซ้ายมีหมอกหรือฝุ่น ทำให้ดวงอาทิตย์ดูสว่างน้อยกว่าภาพขวา ซึ่งท้องฟ้าแจ่มใส)</t>
  </si>
  <si>
    <t>โชติมาตรคือค่าที่ใช้วัดความสว่างของดาวฤกษ์ แบ่งเป็นโชติมาตรปรากฏและสัมบูรณ์ ใช้ในการศึกษาความสว่างและเปรียบเทียบสมบัติของดาวฤกษ์ เช่น ขนาดและระยะทาง</t>
  </si>
  <si>
    <t>โชติมาตรสัมบูรณ์คือค่าความสว่างแท้จริงของดาวที่วัดจากระยะห่าง 10 พาร์เซก ต่างจากโชติมาตรปรากฏซึ่งเป็นความสว่างที่เห็นจากโลกและขึ้นอยู่กับระยะทางของดาว</t>
  </si>
  <si>
    <t>อุณหภูมิผิวของดาวมีผลต่อสีและสเปกตรัม ดาวที่ร้อนจะมีสีขาวหรือน้ำเงิน</t>
  </si>
  <si>
    <t>ดาวฤกษ์สีน้ำเงินมีอุณหภูมิสูงและพลังงานมากที่สุด ส่วนน้ำเงินแกมขาวร้อนน้อยกว่าเล็กน้อย ส่วนดาวสีแดงมีอุณหภูมิต่ำที่สุดและเปล่งพลังงานน้อยกว่าดาวสีอื่น</t>
  </si>
  <si>
    <t>ดาวA เพราะมีระยะทางไกลที่สุด</t>
  </si>
  <si>
    <t>หน่วยวัดความสว่างของดาวฤกษ์, ดาวเคราะห์, หรือวัตถุท้องฟ้าอื่น ๆ ใช้เปรียบเทียบความสว่างที่แท้จริงของดาวฤกษ์ไม่ได้</t>
  </si>
  <si>
    <t>ในเวลากลางวัน มนุษย์จะสามารถมองเห็น ดวงอาทิตย์ ได้เพียงดวงเดียวเท่านั้น เพราะแสงสว่างจากดวงอาทิตย์นั้นเข้มข้นและสว่างมาก ทำให้แสงจากดาวฤกษ์ดวงอื่น ๆ ที่อยู่ห่างออกไปนั้นดูจางและมองไม่เห็น</t>
  </si>
  <si>
    <t>ความสว่างนั้น ขึ้นอยู่กับระยะห่างของดาวนั้นกับโลก ถ้าตำแหน่งดาวแต่ละดวงต่างกัน ก็ส่งผลให้ความสว่างต่างกัน และยังขึ้นอยู่กับความสว่างที่แท้จริงของดาวด้วย</t>
  </si>
  <si>
    <t>ปัจจัยที่มีผลต่อความส่องสว่างของดวงอาทิตย์หลักๆ คือ ปฏิกิริยาฟิวชันนิวเคลียร์ (fusion nuclear reaction) ที่แกนกลางของดวงอาทิต</t>
  </si>
  <si>
    <t xml:space="preserve">โชติมาตร (magnitude) คือมาตรวัดความสว่างของวัตถุท้องฟ้าต่างๆ เช่น ดาวฤกษ์ ดาวเคราะห์ หรือวัตถุอื่น ๆ สามารถใช้ในการศึกษาความสว่างที่แท้จริง (absolute magnitude) และความสว่างที่สังเกตได้จากโลก (apparent magnitude) ของดาวฤกษ์ 
</t>
  </si>
  <si>
    <t>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 K.</t>
  </si>
  <si>
    <t>ดาวบีเทลจุส (Betelgeuse) เป็นดาวยักษ์ใหญ่แดง (Red supergiant star) มีเส้นผ่าศูนย์กลางประมาณ 1000 เท่า ของดวงอาทิตย์ อยู่ไกลออกไป 640 ปีแสง จึงเป็นดาวฤกษ์ดวงแรกนอกระบบสุริยะ ที่เราสามารถวัดขนาดได้</t>
  </si>
  <si>
    <t>ดวงอาทิตย์ เป็นดาวฤกษ์ที่อยู่ใกล้โลกมากที่สุด (ประมาณ 150 ล้านกิโลเมตร) จึงสว่างมากกว่าดาวฤกษ์ดวงอื่นๆ หลายพันล้านเท่า</t>
  </si>
  <si>
    <t>ดาวฤกษ์ที่อยู่ใกล้โลกจะดู สว่างกว่า แม้จะมีพลังงานน้อยกว่า</t>
  </si>
  <si>
    <t>หากหลอด 60 วัตต์อยู่ใกล้ผู้สังเกตมาก
แต่หลอด 100 วัตต์อยู่ไกลออกไปมาก
👉 แสงจากหลอด 60 วัตต์ จะดูสว่างกว่า</t>
  </si>
  <si>
    <t>ความไกล</t>
  </si>
  <si>
    <t>โชติมาตร (Magnitude) คือหน่วยที่นักดาราศาสตร์ใช้ในการวัดและเปรียบเทียบ “ความสว่าง” ของดาวฤกษ์หรือวัตถุท้องฟ้า ที่เรามองเห็นจากโลก</t>
  </si>
  <si>
    <t>โชติมาตรสัมบูรณ์ คือค่าความสว่างของดาวฤกษ์หรือวัตถุท้องฟ้า หากวัตถุนั้นอยู่ห่างจากโลกเป็นระยะทาง 10 พาร์เซก (≈ 32.6 ปีแสง)</t>
  </si>
  <si>
    <t>อุณหภูมิผิวของดาวมีความสัมพันธ์โดยตรงกับ สีของดาว และ สเปกตรัมของแสงที่ปล่อยออกมา ดังนี้</t>
  </si>
  <si>
    <t>การที่ นิดมองเห็นดาวฤกษ์ 3 ดวง เรียงกันบนท้องฟ้า และแต่ละดวงมี สีต่างกัน ได้แก่ น้ำเงิน, น้ำเงินแกมขาว และแดง บ่งบอกถึงความแตกต่างทางฟิสิกส์ของดาวแต่ละดวง โดยเฉพาะในเรื่อง อุณหภูมิผิว, มวล, อายุ และวิวัฒนาการของดาว</t>
  </si>
  <si>
    <t>รายการ	รายละเอียด
ชนิดสเปกตรัม	M2 Iab
อุณหภูมิผิวโดยประมาณ	≈ 3,500 K
เหตุผล	เพราะ สีแดง บ่งบอกถึงอุณหภูมิต่ำ และอยู่ในกลุ่มดาวยักษ์แดง</t>
  </si>
  <si>
    <t>ดาว A มีความส่องสว่างน้อยที่สุดเมื่อสังเกตจากบนโลก</t>
  </si>
  <si>
    <t xml:space="preserve">ดาว B </t>
  </si>
  <si>
    <t>ไม่เห็น เพราะดวงอาทิตสว่างมาก</t>
  </si>
  <si>
    <t>โดยทั่วไปแล้ว หลอดไฟขนาด 100 วัตต์จะให้ความสว่างมากกว่าหลอดไฟขนาด 60 วัตต์ เพราะกำลังไฟ (วัตต์) สูงกว่าหมายถึงการใช้พลังงานมากกว่า ซึ่งมักสัมพันธ์กับความสว่าง (ลูเมน) ที่สูงกว่า ในกรณีที่ใช้เทคโนโลยีเดียวกัน เช่น หลอดไส้กับหลอดไส้ หรือ LED กับ LED
อย่างไรก็ตาม มีบาง กรณี ที่หลอดไฟขนาด 60 วัตต์ อาจให้ความสว่างมากกว่าหลอด 100 วัตต์</t>
  </si>
  <si>
    <t>ใกล้-ไกล</t>
  </si>
  <si>
    <t>ดาว A เพราะอยู่ไกล</t>
  </si>
  <si>
    <t>ดาว B เพราะว่ามีค่าโชติมาตรสมบูรณ์มาก</t>
  </si>
  <si>
    <t>ไม่สามรถมองเห็นได้เพราะว่าแสงงของดวงอาทิตย์กลบหมด</t>
  </si>
  <si>
    <t>ดวงอาทิตย์
เพราะ โชติมาตรปรากฏอยู่ที่ 26.7</t>
  </si>
  <si>
    <t>เพราะระยะห่างไม่เท่ากันเเละโชติมาตรปรากฎไม่เท่ากัน</t>
  </si>
  <si>
    <t>ในกรณีที่หลอดไฟขนาด 60 วัตต์ อยู่ใกล้กว่า 100 วัตต์ มาก</t>
  </si>
  <si>
    <t>โชติมาตร ระดับความสว่างที่เราเห็นได้บนพื้นโลก ใช้ศึกษาความสว่างดาวฤกษ์</t>
  </si>
  <si>
    <t>โชติมาตรสัมบูรณ์ กำลังส่องสว่างที่แท้จริงของดาวฤกษ์
โชติมาตรปรากฎ ความสว่างของดาวฤกษ์ที่เรามองเห็นจากโลก</t>
  </si>
  <si>
    <t>อุณหภูมิผิวของดาวมีความสัมพันธ์กับสีและสเปกตรัมของดาวฤกษ์ ยิ่งความถี่สีสูงก็ อุณหภูมิสูงตาม</t>
  </si>
  <si>
    <t>สีน้ำเงินอุณหภูมิสูงสุด รองมา สีน้ำเงินเเกมขาว เเละ อุณหภูมิต่ำสุดคือ สีเเดง</t>
  </si>
  <si>
    <t>ดาวฤกษ์ M ดาวยักษ์เเดง อุณภูมิเเค่ 3,500 K</t>
  </si>
  <si>
    <t>ดาว A เพราะโชติมาตรปรากฏ มีค่า -26.7</t>
  </si>
  <si>
    <t>ดาว B  เพราะโชติมาตรสัมบูรณ์น้อยสุดที่ -3.6</t>
  </si>
  <si>
    <t>ไม่ได้เพราะ โชติมาตรปรากฎของดวงอาทิตย์มากเกินไป</t>
  </si>
  <si>
    <t>ความสว่างที่แท้จริงของดาว ระยะทางของดาวจากโลก และการที่แสงจากดาวบางดวงอาจถูกดูดซับโดยชั้นบรรยากาศของโลก</t>
  </si>
  <si>
    <t>เราอยู่ใกล้หลอดไฟ</t>
  </si>
  <si>
    <t>ระยะทางและความไกลของดาว</t>
  </si>
  <si>
    <t>เป็นหน่วยที่นักดาราศาสตร์ใช้ในการวัดและเปรียบเทียบความสว่าง</t>
  </si>
  <si>
    <t>อุณหภูมิพื้นผิวมีความสัมพันธ์ของดาวและสเป็กตรัม</t>
  </si>
  <si>
    <t>อุณหภูมิ สีนํ้าเงินร้อนสุด</t>
  </si>
  <si>
    <t>ดาวยักษ์ใหญ่แดงเพราะมีสีเป็นสีแดง</t>
  </si>
  <si>
    <t>Aมีแสงน้อย</t>
  </si>
  <si>
    <t>ดวงอาทิตย์เพราะสว่างมากกว่า</t>
  </si>
  <si>
    <t>ไม่ได้เพราะมีแสงน้อย</t>
  </si>
  <si>
    <t>กำลังส่องสว่างที่แท้จริง จากดาวฤกษ์</t>
  </si>
  <si>
    <t>ประเภทของหลอดไฟและค่าลูเมน</t>
  </si>
  <si>
    <t>ระยะห่างจากดาวและชั้นบรรยากาศ</t>
  </si>
  <si>
    <t>โชติมาตร คือตัวเลขที่ใช้ระบุความสว่างของดาวฤกษ์หรือวัตถุท้องฟ้าอื่น ๆ ในจักรวาล</t>
  </si>
  <si>
    <t>โชติมาตรสัมบูรณ์ คือ ความสว่างแท้จริงของวัตถุท้องฟ้า ถ้าอยู่ห่างจากโลก 10 พาร์เซก
โชติมาตรปรากฏ คือ ความสว่างที่มองเห็นจากโลกจริง ๆ</t>
  </si>
  <si>
    <t>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t>
  </si>
  <si>
    <t xml:space="preserve">ดาวทั้ง 3 สีแตกต่างกันที่ อุณหภูมิผิว และความร้อน
สีฟ้า = ร้อนมาก, สีขาวแกมฟ้า = ร้อนปานกลาง, สีแดง = เย็น
</t>
  </si>
  <si>
    <t>ดาวฤกษ์ B มีความส่องสว่างน้อยที่สุดเมื่อสังเกตจากโลก
เพราะ มีค่าโชติมาตรปรากฏเท่ากับ 0.98 ซึ่งมากกว่าค่าของดาว A (1.35) และดวงอาทิตย์ (-26.7)
(หมายเหตุ: ยิ่งค่าโชติมาตรปรากฏมาก → ความสว่างที่เห็นจากโลกยิ่งน้อย)</t>
  </si>
  <si>
    <t>ดาวฤกษ์ที่มีความส่องสว่างมากที่สุดเมื่ออยู่ห่างจากโลก 10 พาร์เซก คือ ดวงอาทิตย์
เพราะ ดวงอาทิตย์มีค่า โชติมาตรสัมบูรณ์ (Absolute Magnitude) เท่ากับ 4.8 ซึ่งน้อยที่สุดในตาราง
(ยิ่งค่าโชติมาตรสัมบูรณ์น้อย → ความส่องสว่างแท้จริงยิ่งมาก)</t>
  </si>
  <si>
    <t>ไม่เห็นเพราะดวงอาทิตย์สว่างมาก</t>
  </si>
  <si>
    <t>มนุษย์สามารถมองเห็นดาวฤกษ์ได้เฉพาะ ดวงอาทิตย์ เท่านั้น. ดาวฤกษ์อื่นๆ จะไม่สามารถมองเห็นได้เพราะแสงจากดวงอาทิตย์สว่างกว่ามากจนกลบแสงของดาวฤกษ์อื่นๆ.</t>
  </si>
  <si>
    <t xml:space="preserve">ระยะห่างของดาวจากโลก, ความสว่างที่แท้จริงของดาว และปริมาณแสงที่ถูกดูดกลืนจากบรรยากาศโลก </t>
  </si>
  <si>
    <t>เมื่อหลอดไฟ 60 วัตต์ เป็นหลอด LED เพราะหลอด LED สามารถผลิตแสงสว่างได้สูงกว่าหลอดไส้ขนาดเดียวกัน</t>
  </si>
  <si>
    <t>ตัวเลขที่ใช้ระบุความสว่างของดาวฤกษ์หรือวัตถุท้องฟ้าอื่น ๆ ในจักรวาล</t>
  </si>
  <si>
    <t xml:space="preserve">ดาวฤกษ์สีน้ำเงิน:
มีอุณหภูมิพื้นผิวสูงที่สุด (มากกว่า 30,000 องศาเซลเซียส).
มักเป็นดาวฤกษ์ที่มีมวลมากที่สุดและมีช่วงชีวิตสั้นที่สุด.
ตัวอย่างเช่น ดาวเซตานายพราน. 
ดาวฤกษ์สีน้ำเงินแกมขาว:
มีอุณหภูมิพื้นผิวปานกลาง (10,000-30,000 องศาเซลเซียส).
มักเป็นดาวฤกษ์ที่มีขนาดใหญ่และมวลมาก.
ตัวอย่างเช่น ดาวสไปกา. 
ดาวฤกษ์สีแดง:
มีอุณหภูมิพื้นผิวต่ำที่สุด (ต่ำกว่า 3,000 องศาเซลเซียส).
มักเป็นดาวฤกษ์ที่มีขนาดเล็กและมีมวลน้อยที่สุด.
ตัวอย่างเช่น ดาวแอนดรอมิดา. </t>
  </si>
  <si>
    <t xml:space="preserve">เป็นดาวฤกษ์ชนิดสเปกตรัม M และมีอุณหภูมิผิวประมาณ 3,500-4,900 เคลวิน </t>
  </si>
  <si>
    <t>ดาว B เพราะโชติมาตรปรากฏ = 0.98</t>
  </si>
  <si>
    <t>เพราะมีระยะห่างที่ไม่เท่ากันจึงทำให้มีแสงที่ไม่เท่า</t>
  </si>
  <si>
    <t>ความต่างของสี</t>
  </si>
  <si>
    <t>ระยะทางหรือคาวมไกลของทาง</t>
  </si>
  <si>
    <t>ค่าโชติมาตรของดาวฤกษ์หรือวัตถุท้องฟ้าอื่น ๆ เมื่ออยู่ห่างจากโลกเป็นระยะทาง 10 พาร์เซก</t>
  </si>
  <si>
    <t xml:space="preserve">มีความสว่างมากน้อยแตกต่างกันแล้ว สีของดาวฤกษ์ก็มีความแตกต่างกันด้วย โดยสีของดาวฤกษ์ที่มนุษย์มองเห็น จะมีความสัมพันธ์กับอุณหภูมิผิวของดาวฤกษ์ </t>
  </si>
  <si>
    <t>สีน้ำเงินสว่างมากที่สุด สีน้ำเงินแกมขาวสว่างน้อย สีแดงสว่างน้อยสุด</t>
  </si>
  <si>
    <t xml:space="preserve"> M1–M2 Ia–ab</t>
  </si>
  <si>
    <t>Aเพราะมีแสงน้อย</t>
  </si>
  <si>
    <t>ดวงอาทิตย์เพราะมีแสงมาก</t>
  </si>
  <si>
    <t>ไม่ได้เพราะโชติมาตรปรากฎดวงอาทิตย์มากเกินไปเเละของดาว A ก็น้อยเกินไป</t>
  </si>
  <si>
    <t>ดวงอาทิตย์เพราะมีระยะใกล้ที่สุด</t>
  </si>
  <si>
    <t>เพราะดาวฤดษ์มีระยะใกล้ทำให้แสงสว่างของดาวฤกษ์ระยะใกล้กลบแสงของดวงอื่น</t>
  </si>
  <si>
    <t>60วัตต์มาอยู่ระยะใกล้กว่า,มีสิ่งที่ดูดกลืนแสงมาขวางข้างหน้าหลอดไฟ100วัตต์</t>
  </si>
  <si>
    <t>ระยะห่างและชั้นบรรยากาศกับมุมของโลก</t>
  </si>
  <si>
    <t>คือมาตราส่วนที่ใช้วัดความสว่างของวัตถุทางดาราศาสตร์ใช้วัดความสว่างแท้จริงของดาวฤกษ์และความสว่างของดาวฤกษ์ที่มองเห็นจากโลก</t>
  </si>
  <si>
    <t>โชติมาตรสัมบูรณ์คือการวัดความสว่างแท้จริงของดาวแต่โชติมาตรปรากฏวัดความสว่างของวัตถุทางดาราศาสตร์ที่มองเห็นจากโลก</t>
  </si>
  <si>
    <t xml:space="preserve"> อุณหภูมิพื้นผิวของดาวฤกษ์เป็นตัวกำหนดสีที่ปรากฏให้เห็น และลักษณะเฉพาะของสเปกตรัม โดยเฉพาะรูปแบบของเส้นดูดกลืนแสง ซึ่งทำให้นักดาราศาสตร์สามารถทราบอุณหภูมิ องค์ประกอบทางเคมี และคุณสมบัติทางกายภาพอื่น ๆ ของดาวฤกษ์ได้ แม้จะอยู่ห่างไกลจากโลกมากก็ตาม
</t>
  </si>
  <si>
    <t>อุณหภูมิ,ขนาดและมวล,อายุขัย</t>
  </si>
  <si>
    <t>M1 อุณหภูมิ3100-3800เคลวินเพราะดูจากสีที่ปรากฏ</t>
  </si>
  <si>
    <t>Aเพราะโชติมาตรปรากฏค่ามากกว่าBเพราะตามระบบยิ่งมากแสงยิ่งน้อย</t>
  </si>
  <si>
    <t>Bเพราะมีค่าโชติมาตรสมบูรณ์สัมบูรณ์น้อยกว่าa</t>
  </si>
  <si>
    <t>ไม่สามารถมองเห็นได้เพราะความสว่างน้อย</t>
  </si>
  <si>
    <t>ดวงอาทิตย์,ดาวศุกร์,ดาวคาโนปัส,ดาวซีริอุส</t>
  </si>
  <si>
    <t>ยิ่งอยู่ไกล ความสว่างที่ตามองเห็นจะยิ่งน้อยลง</t>
  </si>
  <si>
    <t>ระยะทางจากแหล่งกำเนิดแสง</t>
  </si>
  <si>
    <t>ชั้นบรรยากาศของแต่ละดาวเคราะห์</t>
  </si>
  <si>
    <t>โชติมาตร คือค่าที่ใช้วัดความสว่างของดาวฤกษ์
ใช้เพื่อศึกษาความสว่างแท้จริงและความสว่างที่สังเกตได้ของดาว ซึ่งช่วยบอก สมบัติต่าง ๆ ของดาว เช่น ขนาด อุณหภูมิ และระยะทาง</t>
  </si>
  <si>
    <t>ค่าความสว่างแท้จริงของดาวฤกษ์ ถ้าดาวดวงนั้นอยู่ห่างจากโลกเป็นระยะทาง 10 พาร์เซก (ประมาณ 32.6 ปีแสง)</t>
  </si>
  <si>
    <t>สีของดาวฤกษ์บอกถึง อุณหภูมิผิวของดาว
โดยสีฟ้าหรือน้ำเงิน = ร้อนที่สุด, สีขาว = ปานกลาง, สีแดง = เย็นที่สุด</t>
  </si>
  <si>
    <t>อุณหภูมิสูงเพราะมันร้อนมาก</t>
  </si>
  <si>
    <t>ภูเบศ  จันทร์ผ่อง</t>
  </si>
  <si>
    <t>ดวงอาทิตย์ บนท้องฟ้าในช่วงกลางวัน. สาเหตุหลักคือ ความสว่างของดวงอาทิตย์ที่เข้มข้นมาก</t>
  </si>
  <si>
    <t>ความสว่างที่แท้จริงของดาวแต่ละดวง, ระยะทางจากดาวไปยังโลก, และชั้นบรรยากาศของโลกที่ส่งผลต่อการมองเห็น</t>
  </si>
  <si>
    <t>หลอดไฟ 60 วัตต์สามารถให้ความสว่างมากกว่าหลอด 100 วัตต์ได้ ถ้าเทคโนโลยีการผลิตต่างกัน, การใช้งานหรือทิศทางแสงต่างกัน, หรือมีปัจจัยอื่นที่ส่งผลต่อประสิทธิภาพจริงของหลอด 100 วัตต์</t>
  </si>
  <si>
    <t>หน่วยวัดความสว่างของวัตถุท้องฟ้า</t>
  </si>
  <si>
    <t>อุณหภูมิผิวของดาวฤกษ์มีผลต่อสีและสเปกตรัมของดาวฤกษ์อย่างมาก</t>
  </si>
  <si>
    <t>ดาวฤกษ์แต่ละสีมีความแตกต่างกันเนื่องจากอุณหภูมิพื้นผิวที่แตกต่างกัน</t>
  </si>
  <si>
    <t>ดาวA เพราะมีโชติมาตรปราก</t>
  </si>
  <si>
    <t>ไม่เพราะแสงจากดวงอาทิตย์บดบัง</t>
  </si>
  <si>
    <t>ดวงอาทิตย์ เพราะแสงสว่างจากดวงอาทิตย์นั้นเข้ม ขันและสว่างมาก ทำให้ไม่สามารถมองเห็นดวงอื่นๆที่ไกลออกไป</t>
  </si>
  <si>
    <t>1. เทคโนโลยีของหลอดไฟต่างกัน
2. อุณหภูมิสีต่างกัน
3. ทิศทางของแสง
4. หลอดไฟอาจมีปัญหา</t>
  </si>
  <si>
    <t>ระยะห่าง และองค์ประกอบของภาพ</t>
  </si>
  <si>
    <t>หน่วยที่ใช้ในการวัด ความสว่างของวัตถุท้องฟ้า</t>
  </si>
  <si>
    <t xml:space="preserve">อุณหภูมิผิวสูง คือ แสงสีน้ำเงิน O หรือ B
อุณหภูมิผิวปานกลาง คือ แสงสีเหลือง/ขาว G หรือ F
อุณหภูมิผิวต่ำ คือ แสงสีแดง M
</t>
  </si>
  <si>
    <t>น้ำเงิน ร้อนมาก สว่างมาก
น้ำเงินแกมขาว ร้อน สว่างปายกลางแดง เย็นที่สุด สว่างน้อย</t>
  </si>
  <si>
    <t>ดาวุ Betelgeuse มีสีแดง เป็นดาวฤกษ์ที่มีอุณหภูมิ
ผิวต่ำและอยู่ในกลุ่มสเปกตรัม M</t>
  </si>
  <si>
    <t xml:space="preserve">ดาว B สว่างน้อยที่สุดเมื่อสังเกตจากโลก เพราะมีค่า
โชติมาตรปรากฏ เท่ากับ 0.98 ซึ่งสว่างน้อยกว่าดาว
A และดวงอาทิตย์
14
</t>
  </si>
  <si>
    <t>ดาว B เพราะมีค่าโชติมาตรสัมบูรณ์น้อยที่สุด คือ-3.6แสดงว่ามีความส่องสว่างมากที่สุด</t>
  </si>
  <si>
    <t>ไม่สามารถเห็นดาว A ในตอนกลางวันได้ เพราะมีค่า
โชติมาตรปรากฏเท่ากับ 1.35 สว่างไม่พอที่จะแข่งกับ
แสงของดวงอาทิตย์ในเวลากลางวัน</t>
  </si>
  <si>
    <t>ดวงอาทิตย์ เพราะแสงสว่างจากดวงอาทิตย์นั้นเข้ม ข้นและสว่างมาก ทำให้ไม่สามารถมองเห็นดวงอื่นๆที่ไกลออกไป</t>
  </si>
  <si>
    <t>กี่ยวกับความสว่างของดาวแต่ละดวง และระยะห่าง</t>
  </si>
  <si>
    <t>อุณหภูมิผิวสูง คือ แสงสีน้ำเงิน • หรือ B
อุณหภูมิผิวปานกลาง คือ แสงสีเหลือง/ขาว G หรือ F
อุณหภูมิผิวต่ำ คือ แสงสีแดง M</t>
  </si>
  <si>
    <t>ดาวุ Betelgeuse มีสีแดง เป็นดาวฤกษ์ที่มีอุณหภูมิ
ผิวตำและอยู่ในกลุ่มสเปกตรัม M</t>
  </si>
  <si>
    <t>ดาว B สว่างน้อยที่สุดเมื่อสังเกตจาก โลก เพราะมีค่า
โชติมาตรปรากฏ เท่ากับ 0.98 ซึ่งสว่างน้อยกว่าดาว
A และดวงอาทิตย์</t>
  </si>
  <si>
    <t>ดาว B เพราะมีค่าโชติมาตรสัมบูรณ์น้อยที่สุด คือ
-3.6 แสดงว่ามีความส่องสว่างมากที่สุ</t>
  </si>
  <si>
    <t>ไม่สามารถเห็นดาว A ในตอนกลางวันได้ เพราะมีค่า
โชติมาตรปรากฏเท่ากับ 1.35 สว่างไม่พอที่จะแข่งกับแสงของดวงอาทิตย์ในเวลากลางวัน</t>
  </si>
  <si>
    <t>ดวงอาทิตย์เพราะแสงสว่างจากดวงอาทิย์นั้นเข้มข้นและสว่างมากมำให้ไม่สามารถมองเห็นดวงอื่นๆที่ไกลออกไป</t>
  </si>
  <si>
    <t>เกี่ยวกับความสว่างของดาวแต่ละดวงและระยะทาง</t>
  </si>
  <si>
    <t>1.เทคโนโลยีของหลอดไฟต่างกัน
2.อุณหภูมิสีต่างกัน
3.ทิศทางของแสง
4.หลอดไฟอาจมีปัญหา</t>
  </si>
  <si>
    <t>หน่วยที่ใช้ในการวัดความสว่างของวัตถุท้องฟ้า</t>
  </si>
  <si>
    <t>อุณหภูมิผิวสูง คือ แสงสีน้ำเงิน OหรือB
อุณหภูมิผิวปานกลางคือแสงสีเหลือง/ขาว GหรือF
อุณหภูมิผิวต่ำ คือ แสงสีแดงM</t>
  </si>
  <si>
    <t>น้ำเงิน ร้อนมาก สว่างมาก</t>
  </si>
  <si>
    <t>ดาว Betelgeuse มีสีแดง เป็นดาวฤกษ์ที่มีอุณหภูมิผิวต่ำและอยู่ในกลุ่มสเปกตรัมM</t>
  </si>
  <si>
    <t>ดาวBสว่างน้อยที่สุดเมื่อสังเกตุตากโลก เพราะมีค่สโชติมาตรปรากฏเท่ากับ0.98ซึ่งสว่างร้อยกว่าดาวAและดวงอาทิตย์</t>
  </si>
  <si>
    <t>ดาวBเพราะมีค่าโชติมารตสัมบูรณ์น้อยที่สุดคือ-3.6
แสดงว่ามีควาใส่องสว่างมากที่สุด</t>
  </si>
  <si>
    <t>ไม่สามารถเห็นดาวAในตอนกลางวันได้เพราะมีค่าโชติมาตรเท่ากับ1.35สว่างไม่พอที่จะแข่งกับดวงอาทิตย์ในเวลากลางสัน</t>
  </si>
  <si>
    <t>ดวงอาทิตย์เพราะแสงสว่างจากดวงอาทิตย์นั้นเข้มข้นและสว่างมากทำให้ไม่สามารถมองเห็นดวงอื่นๆที่ไกลออกไป</t>
  </si>
  <si>
    <t>เกี่ยวกับความสว่างของดาวแต่ละดวงกับระยะก่าง</t>
  </si>
  <si>
    <t>โชติมาตรปรากฏคือ สิ่งที่ตาเรามองเห็น
โชติมาตรสัมบูรณ์คือ สิ่งที่ดาวปล่อยออกมาจริงๆ</t>
  </si>
  <si>
    <t>อุณหภูมิสูง คือ แสงสีน้ำเงิน OหรือB
อุณหภูมิทีผิวปานกลาง คือแสงสีเหลือง/ขาว GหรือF
อุณหภูมิผิวต่ำ คือแสงสีแดง M</t>
  </si>
  <si>
    <t>น้ำเงิน ร้อนมาก สว่างมาก
น้ำเงแกมขาว ร้อน สว่างปานกลาง
แดง เย็นที่สุด สว่างน้อย</t>
  </si>
  <si>
    <t>ดาวBetelgeuseมีสีแดง เป็นดาวฤกษ์ที่มีอุณหภูมิผิวต่ำและอยในกลุ่มสเปกตรัมM</t>
  </si>
  <si>
    <t>ดาวB สว่างน้อยสุดเมื่อสังเกตจากโลก เพราะมีค่าโชติมาตรปรากฏ เท่ากับ 0.98 ซึ่งสว่างน้อยกว่าดาวA และดวงอาทิตย์</t>
  </si>
  <si>
    <t>ดาวB เพราะมีค่าโชติมาตรสัมบูรณ์น้อยที่สุด คือ-3.6 แสดงว่ามีความส่องสว่างมากที่สุด</t>
  </si>
  <si>
    <t>ไม่สามารถเห็นดาว A ในตอนกลางวันได้ เพราะมีค่าโชติมาตรปรากฏเท่ากับ1.35 สว่างไม่พอที่จะแข่งกับแสงของดวงอาทิตย์ในเวลากลางวัน</t>
  </si>
  <si>
    <t>ดวงอาทิตย์” เท่านั้นที่เป็นดาวฤกษ์ซึ่งมนุษย์มองเห็นได้ในเวลากลางวัน เพราะอยู่ใกล้โลกและสว่างมากที่สุด.</t>
  </si>
  <si>
    <t>เพราะอยู่ห่างจากโลกไม่เท่ากัน, มีพลังงานต่างกัน, ถูกดูดแสงในอวกาศ และมีผลจากบรรยากาศโลก</t>
  </si>
  <si>
    <t>หลอด 60 วัตต์จะดูสว่างกว่า 100 วัตต์ได้ ถ้าอยู่ใกล้กว่า, ส่องตรงกว่า, เป็นชนิดที่มีประสิทธิภาพสูงกว่า หรือหลอด 100 วัตต์เสื่อมสภาพ</t>
  </si>
  <si>
    <t>ระยะทางจากโลก, พลังงานที่เปล่งออกมา, บรรยากาศโลก และตำแหน่งบนท้องฟ้า</t>
  </si>
  <si>
    <t>หน่วยวัดความสว่างของดาวฤกษ์ ใช้ศึกษาความสว่าง, ระยะทาง และพลังงานที่ดาวเปล่งออกมา</t>
  </si>
  <si>
    <t>โชติมาตรสัมบูรณ์ = ความสว่างแท้จริง  
โชติมาตรปรากฏ = ความสว่างที่มองเห็นจากโลก
ต่างกันที่ระยะทางและความสว่างจริง/ที่เห็น</t>
  </si>
  <si>
    <t xml:space="preserve">	•	ดาวที่ร้อนจะมีสเปกตรัมเน้นที่ แสงคลื่นสั้น เช่น แสงอัลตราไวโอเลต และ แสงฟ้า
	•	ดาวที่เย็นจะมีสเปกตรัมเน้นที่ แสงคลื่นยาว เช่น แสงสีแดงและอินฟราเรด</t>
  </si>
  <si>
    <t>ดาวสีน้ำเงิน ร้อนที่สุด, สีน้ำเงินแกมขาว ร้อนรองลงมา, สีแดง เย็นที่สุด
สีของดาวบอก อุณหภูมิผิวและประเภทสเปกตรัม ของดาว</t>
  </si>
  <si>
    <t>Betelgeuse เป็นดาวฤกษ์สเปกตรัม M
มีอุณหภูมิผิวประมาณ 3,000 – 3,500 K
เพราะมี สีแดง ซึ่งบ่งบอกถึงความเย็นและชนิดสเปกตรัม M</t>
  </si>
  <si>
    <t>ดาว A เพราะมีค่าโชติมาตรปรากฏมากที่สุด แสดงว่าส่องสว่างน้อยที่สุดเมื่อมองจากโลก</t>
  </si>
  <si>
    <t>ดาว B เพราะมีโชติมาตรสัมบูรณ์ต่ำที่สุด แสดงว่ามีความส่องสว่างแท้จริงมากที่สุดเมื่ออยู่ห่างจากโลก 10 พาร์เซก</t>
  </si>
  <si>
    <t>ไม่สามารถเห็นได้ เพราะดาว A มีโชติมาตรปรากฏสูง แสงสว่างไม่พอจะมองเห็นได้ในเวลากลางวันที่มีแสงอาทิตย์</t>
  </si>
  <si>
    <t>เพราะว่า ขนาด อุณหภูมิ ระยะทาง</t>
  </si>
  <si>
    <t>ประสิทธิภาพ อุณหภูมิของสี ตำแหน่งของหลอดไฟ</t>
  </si>
  <si>
    <t>โชติมาตร เป็นค่าที่ใช้วัดอันดับ ความสว่างของดาวฤกษ์ ใช้ในการศึกษาสมบัติของดาวฤกษ์ เช่น ความส่องสว่าง</t>
  </si>
  <si>
    <t>โชติมาตรสัมบูรณ์บอกความสว่างที่แท้ จริงของดาว ส่วนโชติมาตรปรากฏบอกว่าดาวดู สว่างแค่ไหนจากโลก</t>
  </si>
  <si>
    <t xml:space="preserve"> ดาวสีน้ำเงินร้อนที่สุด ดาวสีน้ำเงินแกมขาวร้อนรองลงมา และดาวสีแดงเย็นที่สุด ดาวที่เย็นกว่าจะเปล่งแสงสีแดง/ส้ม และมีสเปกตรัมส่วนใหญ่ในย่านแสงสีแดง-อินฟราเรด  </t>
  </si>
  <si>
    <t>ดาวสีน้ำเงินร้อนที่สุด ดาวสีน้ำเงินแกมขาวร้อนรองลงมา และดาวสีแดงเย็นที่สุด</t>
  </si>
  <si>
    <t xml:space="preserve">เป็น ดาวยักษ์แดง 
  ชนิดสเปกตรัม: M1-M2 Ia-ab
 อุณหภูมิพื้นผิว: ประมาณ 3,100 - 3,800 เคลวิน 
 เหตุผล: สีแดงส้มบ่งบอกอุณหภูมิต่ำ </t>
  </si>
  <si>
    <t>ดาว B มีความส่องสว่างน้อยที่สุด  เพราะมีโชติมาตรปรากฏเป็นบวกและมีค่ามากที่สุดในบรรดาดาวที่ให้มา</t>
  </si>
  <si>
    <t xml:space="preserve">ดาว A มีความส่องสว่างมากที่สุด เพราะเมื่อปรับระยะทางเป็น 10 พาร์เซกเท่ากัน โชติมาตรสัมบูรณ์จะเป็นตัวชี้วัดความส่องสว่างที่แท้จริงของดาว ดาว A มีค่าโชติมาตรสัมบูรณ์น้อยที่สุด </t>
  </si>
  <si>
    <t xml:space="preserve"> ไม่ได้ เพราะดาว A มีโชติมาตรปรากฏ 1.35 ซึ่งสว่างกว่าดาวส่วนใหญ่ที่มองเห็นได้ในเวลากลางคืน แต่ในเวลากลางวัน แสงอาทิตย์ทำให้ท้องฟ้าสว่างจ้ามาก แสงดาวส่วนใหญ่จึงถูกกลบไปจนมองไม่เห็นด้วยตาเปล่า</t>
  </si>
  <si>
    <t>ดวงอาทิตย์ เพราะอยู่ใกล้โลกที่สุดและมีความเข้มข้นแสงมากจนบดบังดาวฤกษ์อื่นๆ</t>
  </si>
  <si>
    <t>เพราะตำแหน่งดาวแต่ละดวงต่างกัน ทำให้มีความสว่างต่างกันไปด้วยอีกทั้งยังขึ้นอยู่กับความสว่างแท้จริงของดาวแต่ละดวง</t>
  </si>
  <si>
    <t xml:space="preserve">เมื่อขยับหลอดไฟขนาด60วัตต์เข้ามาใกล้ผู้สังเกตมากขึ้น หรือ ขยับหลอดไฟขนาด100วัตต์ให้ห่างจากผู้สังเกตมากขึ้น
</t>
  </si>
  <si>
    <t>ระยะห่างจากดวงอาทิตย์เป็นปัจจัยที่มีผลต่อความส่องสว่างของดวงอาทิตย์ เพราะยิ่งอยู่ไกลจากดวงอาทิตย์ ความสว่างที่มองเห็นจะลดลง</t>
  </si>
  <si>
    <t>คือค่าความสว่างที่เรามองเห็นดาวฤกษ์จากโลก
ใช้ในการศึกษาความสว่างของดาวฤกษ์ตามที่มองเห็นจากโลก ซึ่งสามารถนำไปเปรียบเทียบกับดาวฤกษ์ดวงอื่นได้</t>
  </si>
  <si>
    <t>โซติมาตรสัมบูรณืคือการวัดความส่องสว่างที่แท้จริงของดาวฤกษ์ที่สังเกตได้จากระยะทาง10พาร์เซก ส่วนโซติมาตรปรากฏเป็นค่าความสว่างดาวที่สังเกตได้จากโลก</t>
  </si>
  <si>
    <t>ดาวฤกษ์ที่มีอุณหภูมิสูงกว่าจะมีสีน้ำเงิน/ขาว ส่วนดาวฤกษ์ที่มีอุณหภูมิต่ำกว่าจะมีสีแดง/ส้ม สีของดาวฤกษ์สัมพันธ์กับสเปกตรัมซึ่งจะเป็นช่วงของแสงที่ดาวปล่อยออกมา</t>
  </si>
  <si>
    <t xml:space="preserve">มีอุณหภูมิพื้นผิวต่างกันคือ
สีน้ำเงิน หมายถึงดาวฤกษ์ที่มีอุณหภูมิสูงมากที่สุดสีน้ำเงินแกมขาว มีอุณหภูมิรองลงมา
สีแดง มีอุณหภูมิต่ำที่สุด
</t>
  </si>
  <si>
    <t xml:space="preserve">เป็นดาวฤกษ์ยักษ์แดง
มีอุณหภูมิผิวประมาณ 3,000 – 3,500 เคลวิน
เนื่องจากสีของดาวปรากฏเป็นสีแดง แสดงถึงอุณหภูมิต่ำตามลำดับสเปกตรัม
</t>
  </si>
  <si>
    <t>ดาวBเพราะมีค่าโชติมาตรปรากฏมากกว่าดาวอื่น</t>
  </si>
  <si>
    <t>ดาวB เพราะมีค่าโชติมาตรสัมบูรณ์น้อยกว่า</t>
  </si>
  <si>
    <t>ไม่ได้เพราะในตอนกลางวันมองเห็นได้แค่ดวงอาทิตย์</t>
  </si>
  <si>
    <t>ดวงอาทิตย์เป็นดาวฤกษ์ดวงเดียวที่มองเห็นได้ในเวลากลางวัน เพราะอยู่ใกล้โลกและมีความสว่างมากกว่าดาวฤกษ์อื่นหลายล้านเท่า ส่วนดาวฤกษ์ดวงอื่นอยู่ไกลและแสงไม่สว่างพอจึงมองไม่เห็น</t>
  </si>
  <si>
    <t>ความสว่างของดาวฤกษ์ไม่เท่ากัน เพราะระยะทาง ขนาด อุณหภูมิ และสิ่งกีดขวางในอวกาศต่างกัน</t>
  </si>
  <si>
    <t>หลอด 60 วัตต์จะดูสว่างกว่า 100 วัตต์ได้ ถ้าอยู่ใกล้กว่า มีสิ่งกีดขวางหลอด 100 วัตต์ หรือหลอด 100 วัตต์เสื่อมคุณภาพ</t>
  </si>
  <si>
    <t>บรรยากาศเป็นปัจจัยที่มีผลต่อความสว่างของดวงอาทิตย์ เพราะบรรยากาศของแต่ละดาวเคราะห์มีความหนาแน่นและองค์ประกอบต่างกัน ทำให้การกระจายแสงแตกต่างกัน</t>
  </si>
  <si>
    <t>โชติมาตรคือพลังงานที่ดาวแผ่ออกต่อวินาที ใช้ศึกษาความสว่างแท้จริง ขนาด อุณหภูมิ และวิวัฒนาการของดาวฤกษ์</t>
  </si>
  <si>
    <t>โชติมาตรสัมบูรณ์: ความสว่างแท้จริง (ที่ระยะ 10 พาร์เซก)
โชติมาตรปรากฏ: ความสว่างที่เห็นจากโลก
ต่างกันที่ระยะวัดและความแม่นยำในการบอกความสว่างแท้จริงของดาว</t>
  </si>
  <si>
    <t>อุณหภูมิผิวสูง → ดาวมีสี น้ำเงิน/ขาว, สเปกตรัมประเภท O หรือ B
อุณหภูมิผิวต่ำ → ดาวมีสี แดง/ส้ม, สเปกตรัมประเภท K หรือ M
สีและสเปกตรัมของดาวช่วยระบุอุณหภูมิและชนิดของดาวได้</t>
  </si>
  <si>
    <t>ดาว Betelgeuse เป็นดาวสเปกตรัม M อุณหภูมิผิวประมาณ 3,000–3,500 K เพราะมีสีแดงอมส้ม แสดงว่าเป็นดาวเย็น</t>
  </si>
  <si>
    <t>ดาว B เพราะมีความสว่างสัมบูรณ์ต่ำที่สุด (–3.6)</t>
  </si>
  <si>
    <t>ไม่ได้ เพราะดาว A มีค่าความสว่างปรากฏ 1.35 ซึ่งน้อยเกินไปเมื่อเทียบกับแสงกลางวัน</t>
  </si>
  <si>
    <t>ดวงอาทิตย์เพราะอยู่ใกล้โลกและความสว่างแท้จริงสูงมาก</t>
  </si>
  <si>
    <t xml:space="preserve">เพราะระยะห่างจากโลก ความสว่างที่แท้จริง อุณหภูมิ </t>
  </si>
  <si>
    <t>1. ระยะห่างจากแหล่งกำเนิดแสง
หาก หลอดไฟ 60 วัตต์อยู่ใกล้เซนเซอร์วัดแสงมาก ในขณะที่หลอด 100 วัตต์อยู่ไกล แสงจากหลอด 60 วัตต์จะตกกระทบเซนเซอร์มากกว่า ทำให้วัดได้ว่าสว่างกว่า
 2. ทิศทางการเปล่งแสง (การหรี่ทิศหรือโฟกัส)
ถ้าหลอด 60 วัตต์ รวมแสงในทิศทางเดียว เช่น ไฟฉาย จะดูสว่างกว่าแม้กำลังไฟต่ำ เพราะแสงกระจุกตัวในพื้นที่เล็ก
3. ประสิทธิภาพของหลอด (Luminous Efficiency)
หากหลอด 60 วัตต์เป็น หลอด LED หรือฟลูออเรสเซนต์ ซึ่งแปลงพลังงานเป็นแสงได้ดี อาจสว่างกว่าหลอด 100 วัตต์แบบไส้ธรรมดาที่สูญเสียพลังงานไปกับความร้อน</t>
  </si>
  <si>
    <t>ชั้นบรรยากาศของดาวเคราะห์</t>
  </si>
  <si>
    <t>โชติมาตรคือค่าที่ใช้วัดความสว่างของดาวฤกษ์หรือวัตถุท้องฟ้า โดยเปรียบเทียบจากการมองเห็นของผู้สังเกต
โชติมาตร ใช้ในการศึกษาสมบัติของดาวฤกษ์ เช่น
 ความสว่าง ระยะทาง วิวัฒนาการของดาว และ
 การจำแนกประเภทของดาว</t>
  </si>
  <si>
    <t xml:space="preserve">โชติมาตรสัมบูรณ์คือความสว่างที่ดาวจะมี ถ้าอยู่ห่างจากโลก 10 พาร์เซก 
สรุป โชติมาตรปรากฏ บอกความสว่างที่ “ตาเรามองเห็น”
ส่วน โชติมาตรสัมบูรณ์ บอกความสว่าง “จริง ๆ ของดาว” </t>
  </si>
  <si>
    <t>-อุณหภูมิผิวสูง ดาวมีสีฟ้าหรือน้ำเงิน และสเปกตรัมเน้นเส้นจากไอออน
-อุณหภูมิผิวต่ำ ดาวมีสีแดงหรือส้ม และสเปกตรัมเน้นเส้นจากโมเลกุลหรือโลหะ</t>
  </si>
  <si>
    <t>สีน้ำเงินอุณหภูมิสูงสุด รอบลงมา สีน้ำเงินแกมขาว สีแดง</t>
  </si>
  <si>
    <t>เพราะ Betelgeuse มีสีแดงอมส้ม จึงอยู่ในประเภท สเปกตรัม M มีอุณหภูมิผิวประมาณ 3,000–3,500 K
เป็นดาวที่มีอุณหภูมิต่ำ และอยู่ในช่วงยักษ์แดงของชีวิตดาวฤกษ์</t>
  </si>
  <si>
    <t>ดาว B มีความส่องสว่างน้อยที่สุดเมื่อสังเกตจากโลก เพราะมีค่า โชติมาตรปรากฏสูงที่สุด (0.98) ซึ่งแปลว่า สว่างน้อยที่สุด ตามเกณฑ์โชติมาตร (ยิ่งค่ามาก ยิ่งสว่างน้อย)</t>
  </si>
  <si>
    <t>ดาวฤกษ์ดวงอาทิตย์ มีความส่องสว่างมากที่สุด เพราะมีค่า โชติมาตรสัมบูรณ์มากที่สุด (4.8) ซึ่งแปลว่า มีความส่องสว่างแท้จริงสูงที่สุด (ยิ่งค่าติดลบมาก ยิ่งสว่างมาก)</t>
  </si>
  <si>
    <t>ไม่สามารถเห็นดาว A ในตอนกลางวันได้ เพราะมีความสว่างไม่มากพอที่จะแข่งกับแสงอาทิตย์และแสงฟ้าบนโลก</t>
  </si>
  <si>
    <t>ดวงอาทิตย์ เพราะเป็นแหล่งกำเนิดแสงและพลังงานโดยตรงที่ทำให้ท้องฟ้าสว่าง</t>
  </si>
  <si>
    <t>เพราะพลังงานที่ปล่อยออกมาไม่เท่ากัน</t>
  </si>
  <si>
    <t>ระยะทางกับขนาดของหลอดไฟ</t>
  </si>
  <si>
    <t>คือ หน่วยที่ใช้วัด “ความสว่าง” ของดาวฤกษ์หรือวัตถุท้องฟ้าอื่น ๆ ที่เราเห็นจากโลก โดยใช้ศึกษาความสว่าง ระยะทาง ขนาดและอุณหภูมิของดาว การจัดจำแนกประเภทของดาว</t>
  </si>
  <si>
    <t>คือ ค่าความสว่างแท้จริง ของดาวฤกษ์ที่เราจะเห็น ถ้าดาวนั้นอยู่ห่างจากโลก 10 พาร์เซก, โชติมาตรปรากฏคือสิ่งที่เรามองเห็นจากโลก ซึ่งขึ้นกับระยะทาง</t>
  </si>
  <si>
    <t xml:space="preserve">อุณหภูมิผิว &amp; สี
ยิ่งอุณหภูมิสูง → สีออกน้ำเงินยิ่งต่ำ → สีออกแดง
อุณหภูมิผิว &amp; สเปกตรัม
อุณหภูมิสูง → มีเส้นดูดกลืนของไฮโดรเจนหรือไอออนที่ต่างจากดาวเย็น
</t>
  </si>
  <si>
    <t>มีอุณหภูมิผิวและสเปกตรัมแตกต่างกัน</t>
  </si>
  <si>
    <t>ชนิดสเปกตรัม K, อุณหภูมิประมาณ &gt;3,500</t>
  </si>
  <si>
    <t>ดาว B เพราะ มีระยะทางไกลสุดและส่องสว่างน้อยสุด</t>
  </si>
  <si>
    <t>ดวงอาทิตย์ เพราะสว่างสุดและอยู่ใกล้สุด</t>
  </si>
  <si>
    <t>ไม่ได้ เพราะแสงจากดวงอาทิตย์จะบดบังหมด</t>
  </si>
  <si>
    <t>นายปภาวิน ทันใจ</t>
  </si>
  <si>
    <t>ชนิดหลอดไฟต่างกัน</t>
  </si>
  <si>
    <t>เพราะดาวอังคารอยู่ห่างจากดวงอาทิตย์มากกว่าโลกและดาวอังคารชั้นบรรกาศส่วนใหญ่ประกอบด้วยคาร์บอน</t>
  </si>
  <si>
    <t>ความสว่างที่มองเห็นจากโลก</t>
  </si>
  <si>
    <t>ความสว่างที่แท้จริง</t>
  </si>
  <si>
    <t>ถ้าอุณหภูมิสูงขึ้นสเปกตรัมจะตำลง</t>
  </si>
  <si>
    <t>สีน้ำเงินมีอุณหภูมิที่สูงที่สุดรองลงมาก็เป็นสีขาวและสีแดงอุณหภูมิตำที่สุด</t>
  </si>
  <si>
    <t>สเปกตรัม M ประมาณ 3600 K</t>
  </si>
  <si>
    <t>ดวงอาทิตย์เพราะโซติมาตรติดลบจึงสว่างมากที่สุด</t>
  </si>
  <si>
    <t>ดาว B เพราะโซติมาตรสัมบูรณ์ติดลบมากที่สุด</t>
  </si>
  <si>
    <t>แสงจากดวงอาทิตย์บังการมองเห็นทำให้มองไม่เห็นดาว A</t>
  </si>
  <si>
    <t>ดวงอาทิตย์ เพราะมีแสงสว่างมาก</t>
  </si>
  <si>
    <t>ตำแหน่งของผู้สังเกตุ
ขนาดของดาวฤกษ์</t>
  </si>
  <si>
    <t>นำหลอดไฟ 100 วัตต์ห่างออกไปไกลๆ และนำหลอดดไฟ 60 วัตต์มาใกล้ๆ
หรืออาจจะทำให้หลอดไฟ 60 วัตต์ มีขนาดใหญ่กว่าหลอดไฟ 100 วัตต์</t>
  </si>
  <si>
    <t>ระยะห่างของดวงดาวจากดวงอาทิตย์</t>
  </si>
  <si>
    <t>คือ ค่าที่แสดงระดับความส่องสว่างของดาวฤกษ์ ณ ตำแหน่งของผู้สังเกตุ</t>
  </si>
  <si>
    <t>คือ โชติมาตรเมื่อดาวฤกษ์อยู่ห่างจากโลก 10 พาร์เซก แตกต่างจากโชติมาตรปรากฏตรงที่โชติมาตรปรากฏจะเป็นโชติมาตรของดาวฤกษ์ที่สังเกตุเห็นจากโลก</t>
  </si>
  <si>
    <t>อุณหภูมิสูงจะทำให้ดาวเป็นสีน้ำเงินหรือขาว ความยาวคลื่นสั้น สเปกตรัม O
อุณหภูมิต่ำจะเป็นสีแดงหรือส้ม ความยาวคลื่นยาว สเปกตรัม M</t>
  </si>
  <si>
    <t>ดาวสีน้ำเงินหรือน้ำเงินแกมขาว แสดงว่ามีอุณหภูมิผิวสูง
ดาวสีแดง แสดงว่ามีอุณหภูมิผิวต่ำ</t>
  </si>
  <si>
    <t>ดาวชนิดสเปกตรัม G มีอุณหภูมิผิวประมาณ  6,000 - 4,900 เคลวิน เพราะดาวเป็นสีเหลือง</t>
  </si>
  <si>
    <t>ดาว B เพราะอยู่ไกลสุด</t>
  </si>
  <si>
    <t>ดาว B เพราะโชติมาตรสัมบูรณ์ต่ำที่สุด</t>
  </si>
  <si>
    <t>ไม่ได้ เพราะ มีความสว่างน้อยกว่าดวงอาทิตย์</t>
  </si>
  <si>
    <t>น.ส.อาทิตยา กองเพชร</t>
  </si>
  <si>
    <t>ดวงอาทิตย์ บนท้องฟ้าในช่วงกลางวัน. สาเหตุหลักคือ ความสว่างของดวงอาทิตย์ที่เข้มข้นมาก ทำให้เราไม่สามารถมองเห็นดาวฤกษ์อื่น ๆ</t>
  </si>
  <si>
    <t>ความส่องสว่างที่แท้จริงของดาวแต่ละดวง, ระยะห่างจากโลก, และผลกระทบจากชั้นบรรยากาศของโลก</t>
  </si>
  <si>
    <t>หลอดไฟ 100 วัตต์อยู่ไกลกว่ามาก</t>
  </si>
  <si>
    <t>มีฝุ่นและมลพิษในอากาศทำให้ดวงอาทิตย์ดูสว่างน้อยลง</t>
  </si>
  <si>
    <t>เป็นมาตรวัดความสว่างของวัตถุบนท้องฟ้า เช่น ดาวฤกษ์ โดยใช้ตัวเลขเป็นตัวกำหนดระดับความสว่าง</t>
  </si>
  <si>
    <t>เป็นสองวิธีในการวัดความสว่างของดาว แต่มีความแตกต่างกันที่การพิจารณาตำแหน่งของดาว โดย โชติมาตรปรากฏ เป็นค่าที่วัดความสว่างของดาวตามที่ปรากฏบนท้องฟ้าจริงจากโลก ส่วน โชติมาตรสัมบูรณ์ เป็นค่าที่วัดความสว่างของดาวเมื่อดาวนั้นอยู่ห่างจากโลกเป็นระยะทาง 10 พาร์เซก (32.62 ปีแสง)</t>
  </si>
  <si>
    <t>อุณหภูมิสูงจะทำให้ดาวมีสีฟ้าหรือขาว ซึ่งแสดงถึงสเปกตรัมชนิด O และ B. ในทางตรงกันข้าม อุณหภูมิที่ต่ำกว่าจะทำให้ดาวมีสีแดงหรือส้ม ซึ่งแสดงถึงสเปกตรัมชนิด M และ k</t>
  </si>
  <si>
    <t>เนื่องจากอุณหภูมิที่แตกต่างกัน</t>
  </si>
  <si>
    <t>ดาว B เพราะแสงสว่างน้อย</t>
  </si>
  <si>
    <t>ดวงอาทิตย์ เพราะมีแสงสว่างเยอะ</t>
  </si>
  <si>
    <t>ไม่ เพราะ มีแสงน้อยกว่าดวงอาทิตย์</t>
  </si>
  <si>
    <t>ดวงอาทิตย์ เพราะเป็นดาวฤกษ์ที่อยู่ใกล้โลกมากที่สุด</t>
  </si>
  <si>
    <t>เพราะแต่ละดวงมีกำลังส่องสว่างไม่เท่ากันและแต่ละดวงอยู่ตำแหน่งเมื่อเทียบกับโลกไม่เท่ากัน</t>
  </si>
  <si>
    <t>ในกรณีที่หลอดไฟขนาด 60 วัตต์อยู่ใกล้ผู้สังเกตมากกว่าหลอดไฟขนาด 100 วัตต์</t>
  </si>
  <si>
    <t>ระยะห่างระหว่างดวงอาทิตย์กับดาวอังคารและโลกไม่เท่ากัน</t>
  </si>
  <si>
    <t>คืออันดับความสว่างของดาว ใช้ศึกษาความสว่างของดาว</t>
  </si>
  <si>
    <t>แมกนิจูดปรากฏที่เป็นความสว่างของวัตถุที่ประจักษ์ต่อสายตาเรา แตกต่างที่โชติมาตีปรากฏคือโชติมาตรที่ได้จากการเปรียบเทียบไฟลักซ์ที่สามารถสังเกตได้ระหว่างดาสฤกษ์สองดวง</t>
  </si>
  <si>
    <t xml:space="preserve">โดยดาวที่มีอุณหภูมิสูงจะมีสีออกไปทางสีน้ำเงินหรือขาว และดาวที่มีอุณหภูมิต่ำกว่าจะมีสีออกไปทางสีแดง </t>
  </si>
  <si>
    <t>ดาวฤกษ์แต่ละสีจึงมีความแตกต่างกันในเรื่องของอุณหภูมิพื้นผิวและมวลของดาว</t>
  </si>
  <si>
    <t xml:space="preserve">เป็นดาวฤกษ์ชนิดสเปกตรัม M และมีอุณหภูมิผิวประมาณ 3,500-4,900 เคลวินเพราะว่ามันเป็นดาวฤกษ์ยักษ์แดง ซึ่งมีขนาดใหญ่กว่าดวงอาทิตย์มาก และมีอุณหภูมิที่ผิวต่ำกว่าดาวฤกษ์สีน้ำเงินหรือขาว </t>
  </si>
  <si>
    <t>ดาว A เพราะมีค่าโชติมาตรปรากฏ (Apparent Magnitude) มากที่สุด (1.35) ซึ่งบ่งชี้ว่ามีความสว่างปรากฏที่เห็นจากโลกน้อยที่สุดเมื่อเทียบกับดาวดวงอื่นในตาราง</t>
  </si>
  <si>
    <t>ดวงอาทิตย์ เพราะมีค่าโชติมาตรปรากฏน้อยที่สุด (-26.7) ซึ่งบ่งบอกถึงความสว่างที่ปรากฏแก่ผู้สังเกตบนโลกมากที่สุดเมื่อเทียบกับดาวดวงอื่นในตาราง</t>
  </si>
  <si>
    <t>มนุษย์ไม่สามารถสังเกตเห็นดาว A ในตอนกลางวันได้ด้วยตาเปล่า เพราะแสงอาทิตย์ในตอนกลางวันสว่างจ้าเกินไป บดบังแสงจากดาว A ที่มีโชติมาตรปรากฏ 1.35 ทำให้ตาเรามองไม่เห็น</t>
  </si>
  <si>
    <t>ดวงอาทิตย์ เนื่องจาก มีแสงงในตัวเองมาก และดาวฤกษ์ที่มีแสงอยู่ใกล้โลก</t>
  </si>
  <si>
    <t>มีกำลังส่องสว่างในตัวเองไม่เท่ากัน</t>
  </si>
  <si>
    <t>เมื่อหลอด60วัตต์ใกล้กว่า 100วัตต์</t>
  </si>
  <si>
    <t xml:space="preserve">ระหยะห่าง </t>
  </si>
  <si>
    <t>โชติมาตรคือ อันดับความสว่างของดาว ใช้ในการศึกษาเกี่ยวกับความสว่างของดาวฤกษ์ที่เรามองเห็น</t>
  </si>
  <si>
    <t>โชติมาตรสัมบูรณ์ คือ  ค่าของความสว่างที่ดาวจะอยู่ห่างจากผู้สังเกต 10พาร์เซก ต่างจาก แบบบปรากฏคือ เเบบปรากฏ ความสว่างที่เรามองเห็น</t>
  </si>
  <si>
    <t>ยิ่งอุณหภูมิของดาวสูง มีสีที่เปลี่ยนแปลงงตาม อุณหภูมิของ อุณหมิ เเละ สเปตรัมของดาวก็จะเปลี่ยนแปลงตามสีของ ดาว</t>
  </si>
  <si>
    <t>แต่ละสีมีอุณหภูมิที่ต่างกัน
สีน้ำเงิน อุณหภูมิสูงสุด ตามด้วยน้ำเงินแกมขาวและะสีแดงอุณหภูมิน้อยสุด</t>
  </si>
  <si>
    <t>K อุณหภูมิ 3500-4900 K</t>
  </si>
  <si>
    <t>ดาว Aเนื่องจากค่าโชติมาตรปรากฏมีค่า มากที่สุด</t>
  </si>
  <si>
    <t>ดาวB เนื่องจากค่า โชติมาตรสัมบูรณ์มีค่าน้อยที่สุด ซึ่งทำให้มีความสว่างมากที่สุด</t>
  </si>
  <si>
    <t>ไม่เห็น เนื่องจากอยู่ ไกล</t>
  </si>
  <si>
    <t>ดวงอาทิตย์ เนื่องจากเป็นดาวฤกษ์ที่มีกำลังส่องสว่างเยอะและอยู่ใกล้โลก</t>
  </si>
  <si>
    <t>เพราะดาวฤกษ์แต่ละดวงมีกำลังส่องสว่างและระยะห่างไม่เท่ากัน</t>
  </si>
  <si>
    <t>เมื่อระยะห่างของหลอดไฟ 60 วัตต์ใกล้เรามากกว่าหลอดไฟ 100 วัตต์</t>
  </si>
  <si>
    <t>คืออันดับความสว่างของดาว</t>
  </si>
  <si>
    <t>โชติมาตรสัมบูรณ์เป็นความสว่างปรากฏเมื่อดาวฤกษ์ห่างจากผู้สังเกตเป็นระยะ 10 พาร์เซค
แตกต่างจากโชติมาตรปรากฏตรงที่ปรากฏจะบอกความสว่างที่เห็นจากโลกแต่แบบสัมบูรณ์จะวัดความสว่างที่แท้จริง</t>
  </si>
  <si>
    <t>เพราะจะมีการแผ่รังสีออกมาในช่วงความยาวคลื่นและตำแหน่งความยาวคลื่นที่มีการแผ่รังสีมากที่สุดแปรผกผันกับอุณหภูมิ</t>
  </si>
  <si>
    <t>อุณหภูมิ โดยสีน้ำเงินมีอุณหภูมสูงสุด ตามด้วยน้ำเงินแกมขาว และ สีแดงมีอุณหภูมิน้อยสุด</t>
  </si>
  <si>
    <t>K อุณหภูมิประมาณ 3,500-4,900 K</t>
  </si>
  <si>
    <t>ดาว A เพราะมีโชติมาตรปรากฏมากที่สุด</t>
  </si>
  <si>
    <t>ดาว B เพราะ มีโชติมาตรสัมบูรณ์น้อยที่สุด</t>
  </si>
  <si>
    <t>ไม่เห็น เพราะอยู่ไกลจากโลกมากแสงที่มาก็จะน้อยจนโดนแสงจากดวงอาทิตย์บดบัง</t>
  </si>
  <si>
    <t>ดวงอาทิตย์ เพราะ ดวงอาทิตย์มีความส่องสว่างและอยู่ใกล้โลกมาก</t>
  </si>
  <si>
    <t>ขึ้นอยู่กับกำลังส่องสว่างของดาวฤกษ์และระยะทางของดาวฤกษ์กับผู้สังเกต</t>
  </si>
  <si>
    <t>หลอดไฟขนาด60วัตต์อยู่ใกล้กับผู้สังเกตมากกว่าหลอดไฟขนาด100วัตต์</t>
  </si>
  <si>
    <t>ระยะทางระหว่างดวงอาทิตย์กับดาวเคราะห์</t>
  </si>
  <si>
    <t>อันดับความสว่างของดาว</t>
  </si>
  <si>
    <t>การเปรียบเทียบความส่องสว่างของดาวฤกษ์ที่ระยะห่างจากผู้สังเกตเท่ากันคือ10พาร์เซก ต่างกันโดยโชติมาตรปรากฏจะแสดงถึงความส่องสว่างของดาวที่สังเกตได้จากบนโลก</t>
  </si>
  <si>
    <t>ถ้ามีอุณหภูมิผิวสูงมาก สีและสเปกตรัมจะค่อนไปทางน้ำเงิน</t>
  </si>
  <si>
    <t>ดาวฤกษ์สีน้ำเงินมีอุณหภูมิผิวมากที่สุด
ดาวฤกษ์สีน้ำเงินแกมขาวมีอุณหภูมิผิวน้อยกว่าดวงแรกแต่มากกว่าดวงที่สาม
ดาวฤกษ์สีแดงมีอุณหภูมิผิวน้อยที่สุด</t>
  </si>
  <si>
    <t>K มีอุณหภูมิผิวประมาณ 3,500-4,900 เคลวิน เพราะเป็นดาวฤกษ์สีส้ม</t>
  </si>
  <si>
    <t>ดาว B เพราะดาว B อยู่ห่างจากโลกมากที่สุด</t>
  </si>
  <si>
    <t>ดาว A เพราะโชติมาตรสัมบูรณ์น้อยที่สุด</t>
  </si>
  <si>
    <t>ไม่มี เพราะ ดาว A อยู่ไกลจากโลกมาก</t>
  </si>
  <si>
    <t>ดวงอาทิตย์ เพราะเป็นดาวฤกษ์ที่อยู่ใกล้โลกมากที่สุด และเป็นแสงสว่างให้โลกในตอนกลางวัน</t>
  </si>
  <si>
    <t>เพราะแต่ละดวงมีกำลังส่องสว่างไม่เท่ากันและแต่ละดวงอยู่ตำแหน่งเมื่อเทียบกับโลกต่างกัน</t>
  </si>
  <si>
    <t>คืออันดับความสว่างของดาว ใช้ในการศึกษาความสว่างของดาว</t>
  </si>
  <si>
    <t>โชติมาตรสัมบูรณ์คือความสว่างของวัตถุที่ตาเราเห็นซึ่งอาจเห็นความสว่างที่คล้ายกัน แต่แตกต่างกับโชติมาตรปรากฏที่เป็นการเปรียบเทียบฟลักซ์ที่สังเกตได้ระหว่างดาวฤกษ์2ดวง</t>
  </si>
  <si>
    <t>O สีน้ำเงิน สูงกว่า 30,000 เคลวิน
B สีน้ำเงิน-ขาว 30,000-10,000 เคลวิน
A สีขาว 10,000-7,500 เคลวิน
F สีขาว-เหลือง 7,500-6,000 เคลวิน
G สีเหลือง 6,000-4,900 เคลวิน
K สีส้ม 3,500-4,900 เคลวิน
M สีแดง 3,500-2,000 เคลวิน</t>
  </si>
  <si>
    <t>มีอุณหภูมิต่างกันโดย
สีน้ำเงิน&gt;สีน้ำเงินแกมขาว&gt;สีแดง</t>
  </si>
  <si>
    <t>สเปกตรัม M สีแดง อุณหภูมิประมาณ3,500-2,000 เคลวิน เพราะbetelgeuseเป็นดาวยักษ์ใหญ่สีแดง</t>
  </si>
  <si>
    <t>ดาวA เพราะอยู่ระยะใกล้โลกมากที่สุดและมีค่าโชติมาตรปรากฏมากที่สุด</t>
  </si>
  <si>
    <t>ดาวB เพราะมีค่าโชติมาตรสมบูรณ์น้อยที่สุด</t>
  </si>
  <si>
    <t>ไม่ได้ เพราะแสงจากดวงอาทิตย์กลบหมด</t>
  </si>
  <si>
    <t>ดาวศุกร์ เป็นดาวเคราะห์ที่สว่างมาก สามารถมองเห็นได้ในเวลากลางวันในที่ที่เหมาะสมเช่น ท้องฟ้าปลอดโปร่ง และดาวศุกร์อยู่ในตำแหน่งที่ทำมุมห่างจากดวงอาทิตย์พอสมควร</t>
  </si>
  <si>
    <t>โชติมาตรปรากฏ จึงเป็นผลรวมของปัจจัยเหล่านี้ ทำให้ดาวแต่ละดวงมีความสว่างไม่เท่ากัน</t>
  </si>
  <si>
    <t>กำลังวัตต์บอกถึงการใช้พลังงาน แต่ไม่ใช่ตัวชี้วัดความสว่างที่แท้จริงเสมอไป</t>
  </si>
  <si>
    <t>ชั้นบรรยากาศของดาวเคราะห์แต่ละดวง</t>
  </si>
  <si>
    <t>วัดและเปรียบเทียบความสว่างของดาวฤกษ์ ทั้งความสว่างที่มองเห็นได้จากโลกและความสว่างที่แท้จริง</t>
  </si>
  <si>
    <t>ดูสว่างแค่ไหนจากตรงนี้ ส่วนโชติมาตรสัมบูรณ์บอกว่าดาวดวงนั้น สว่างแค่ไหน</t>
  </si>
  <si>
    <t>อุณหภูมิพื้นผิวส่งผลต่อ เส้นสเปกตรัมดูดกลืน (เส้นมืดๆ) ที่ปรากฏในสเปกตรัมของดาว</t>
  </si>
  <si>
    <t>ดาวฤกษ์ทั้งสามดวงที่นิดเห็นมีความแตกต่างกันอย่างชัดเจนของอุณหภูมิพื้นผิว ซึ่งเป็นตัวชี้ถึงมวลและช่วงชีวิตของดาวฤกษ์นั้นๆ</t>
  </si>
  <si>
    <t xml:space="preserve">สีส้มแดงบ่งบอกถึงอุณหภูมิพื้นผิวที่ต่ำ ซึ่งตรงกับลักษณะของดาวฤกษ์ในกลุ่มสเปกตรัม </t>
  </si>
  <si>
    <t>ดาว A มีความส่องสว่างน้อยที่สุด เมื่อสังเกตจากบนโลก</t>
  </si>
  <si>
    <t>ดาว B มีความส่องสว่างมากที่สุด เมื่อกำหนดให้อยู่ห่างจากโลกเป็นระยะ 10 พาร์เซก</t>
  </si>
  <si>
    <t>ไม่สามารถสังเกตเห็นดาว A ในตอนกลางวันได้</t>
  </si>
  <si>
    <t>แสงสว่างจ้าของดวงอาทิตย์และแสงที่กระเจิงในชั้นบรรยากาศโลกไปกลบแสงของดาวฤกษ์ดวงอื่นจนหมด</t>
  </si>
  <si>
    <t>วัดและเปรียบเทียบความสว่างของดาวฤกษ์</t>
  </si>
  <si>
    <t>เส้นสเปกตรัมดูดกลืน (เส้นมืดๆ) ที่ปรากฏในสเปกตรัมของดาว</t>
  </si>
  <si>
    <t>อุณหภูมิพื้นผิว และส่งผลต่อเนื่องไปยัง มวล และ อายุ</t>
  </si>
  <si>
    <t>สีส้มแดงบ่งบอกถึงอุณหภูมิพื้นผิวที่ต่ำ ซึ่งตรงกับลักษณะของดาวฤกษ์ในกลุ่มสเปกตรัม</t>
  </si>
  <si>
    <t>ความส่องสว่างที่แท้จริงของดาวแต่ละดวง และ ระยะห่างจากโลก ดาวบางดวงสว่างกว่าดวงอื่นโดยธรรมชาติ และระยะทางที่ดาวอยู่ห่างจากโลกก็มีผลต่อความสว่างที่เรามองเห็น ยิ่งดาวอยู่ไกลเท่าไหร่ แสงที่ส่องมายังโลกก็จะยิ่งจางลง</t>
  </si>
  <si>
    <t>ในกรณีที่หลอดไฟ 60 วัตต์เป็นหลอดไฟ LED หรือหลอดไฟชนิดอื่นๆ ที่มีประสิทธิภาพในการแปลงพลังงานไฟฟ้าเป็นแสงสว่างได้ดีกว่าหลอดไฟ 100 วัตต์ที่เป็นหลอดไส้แบบเดิม</t>
  </si>
  <si>
    <t>อุณหภูมิ รัศมี ชั้นบรรยากาศ</t>
  </si>
  <si>
    <t>เป็นมาตรวัดความสว่างของวัตถุบนท้องฟ้า ใช้เปรียบเทียบความส่องสว่างของดาว ณ ตำแหน่งของผู้สังเกต</t>
  </si>
  <si>
    <t xml:space="preserve">เป็นค่าที่วัดความสว่างของดาวเมื่อดาวนั้นอยู่ห่างจากโลกเป็นระยะทาง 10 พาร์เซก (32.62 ปีแสง) แต่มีความแตกต่างกันที่การพิจารณาตำแหน่งของดาว โดย โชติมาตรปรากฏ เป็นค่าที่วัดความสว่างของดาวตามที่ปรากฏบนท้องฟ้าจริงจากโลก
</t>
  </si>
  <si>
    <t>ดาวที่มีอุณหภูมิสูงจะมีสีออกไปทางสีน้ำเงินหรือขาว และดาวที่มีอุณหภูมิต่ำกว่าจะมีสีออกไปทางสีแดง</t>
  </si>
  <si>
    <t>แตกต่างกันที่อุณหภูมิ</t>
  </si>
  <si>
    <t>เป็นดาวฤกษ์ชนิดสเปกตรัม K และมีอุณหภูมิผิวประมาณ 3,500-4,900 เคลวิน เพราะมีสีแดงและอุณหภูมิตามค่าKในตารางชนิดส้ปกตรัม สี และอุณหภูมิของดาวฤกษ์</t>
  </si>
  <si>
    <t>ดาว A เพราะมีค่าโชติมาตรปรากฏมากที่สุด แสดงว่ามีความส่องสว่างน้อยที่สุดเมื่อสังเกตจากโลก</t>
  </si>
  <si>
    <t>ดาว B เพราะมีค่าโชติมาตรสัมบูรณ์น้อยที่สุด (–3.6) แสดงว่ามีความส่องสว่างมากที่สุดเมื่ออยู่ห่างจากโลก 10 พาร์เซก</t>
  </si>
  <si>
    <t>ไม่สามารถ เพราะดาว A มีค่าโชติมาตรปรากฏ 1.35 ซึ่งสว่างไม่พอที่จะมองเห็นได้ในตอนกลางวัน เนื่องจากแสงจากดวงอาทิตย์มีความสว่างมากกว่ามากจนกลบแสงของดาว A ไป</t>
  </si>
  <si>
    <t>ดวงอาทิตย์เพียงดวงเดียวเพราะอยู่ใกล้โลกมากที่สุดและมีแสงสว่างมาก</t>
  </si>
  <si>
    <t>เพราะดาวแต่ละดวงมี มวล ขนาด อุณหภูมิพื้นผิว ไม่เท่ากัน</t>
  </si>
  <si>
    <t xml:space="preserve">หลอด 60 วัตต์ อยู่ใกล้ผู้วัดมากกว่าหลอด 100 วัตต์
</t>
  </si>
  <si>
    <t>ระยะทางจากดวงอาทิตย์ถึงดาวที่สังเกตุ</t>
  </si>
  <si>
    <t xml:space="preserve">ระบบวัดความสว่างของวัตถุทางดาราศาสตร์
</t>
  </si>
  <si>
    <t>ความสว่างที่แท้จริงของวัตถุทางดาราศาสตร์
ความแตกต่าง โชติมาตรสัมบูรณ์คือความสว่างของดาวเมื่อเทียบในระยะทางที่เท่ากัน แต่โชติมาตรปรากฏคือความสว่างของดาวเมื่อวัดจากโลก</t>
  </si>
  <si>
    <t>ถ้าอุณหภูมิพื้นผิวดาวต่ำจะเปล่งแสงที่มีความยาวคลื่นยาวกว่าดาวที่มีอุณหภูมิพื้นผิวสูงกว่า</t>
  </si>
  <si>
    <t>อุณหภูมิพื้นผิวต่างกัน</t>
  </si>
  <si>
    <t>ดาวยักษ์ใหญ่สีแดงอุณหภูมิพื้นผิว ประมาณ3500 เควิน เพราะมีความสว่างมาก</t>
  </si>
  <si>
    <t>ดาวA เพราะมีโชติมาตรปรากฏมากที่สุด</t>
  </si>
  <si>
    <t>ดาวB เพราะมีโชติมาตรสัมบูรณ์ติดลบมากที่สุด</t>
  </si>
  <si>
    <t>ไม่สามารถเห็นได้ เพราะแสงจากดวงอาทิตย์มีความสว่างมาก</t>
  </si>
  <si>
    <t>ดวงอาทิตย์ เพราะมีระยะทางใกล้ที่สุด และมีความสว่างมาก</t>
  </si>
  <si>
    <t>เพราะมีระยะห่างจากโลกไม่เท่ากันและแต่ละดวงมีความสว่างไม่เท่ากัน</t>
  </si>
  <si>
    <t>ระยะห่างจากผู้สังเกตมากกว่า สภาพแวดล้อมที่มืดกว่า</t>
  </si>
  <si>
    <t>ระยะห่างจากดวงอาทิตย์และชั้นบรรยากาศ</t>
  </si>
  <si>
    <t>การเปรียบเทียบความส่องสว่างของดาวที่ตำแหน่งของผู้สังเกตใช้ศึกษาความเข้มแสง</t>
  </si>
  <si>
    <t>โชติมาสมบูรณ์คือการเปรียบเทียบความสองสว่างของดาวฤกษ์ที่ระยะห่างห่างจากผู้สังเกตเท่ากันคือ 10 พาร์เซก โชติมาปรากฏคือความสองสว่างของดาวที่สังเกตได้จากโลก</t>
  </si>
  <si>
    <t>อุณหภูมิผิวสูง สีออกน้ำเงิน สเปกตรัมมีเส้นไฮโดรเจนเด่น
อุณหภูมิผิวต่ำ สีออกแดง สเปกตรัมมีเส้นโมเลกุลเด่น</t>
  </si>
  <si>
    <t>อุณหภูมิ นํ้าเงิน&gt;นํ้าเงินแกมขาว&gt;สีแดง</t>
  </si>
  <si>
    <t>K 3500-4900 Kelvin</t>
  </si>
  <si>
    <t>ดาวA เพราะโชติมาตรปรากฏเยอะที่สุด</t>
  </si>
  <si>
    <t>ดาว B เพราะโชติมาตรสัมบูรณ์น้อยที่สุด</t>
  </si>
  <si>
    <t>ไม่ เพราะระยะห่างมากและโชติมาตรแรากฏมาก</t>
  </si>
  <si>
    <t>ดวงอาทิตย์เพราะความสว่างของดวงอาทิตทำให้ไม่เห็นดางดวงอื่น</t>
  </si>
  <si>
    <t>จากสูตรความสว่าง ความสว่างขึ้นกับ ระยะห่างระหว่างโลกกับดาว อุณภูมิดาวและรัศมีดาว</t>
  </si>
  <si>
    <t>เมื่อเราว่างหลอดไฟ100 watt ไกลกว่าหลอดไฟ60 watt</t>
  </si>
  <si>
    <t>ระยะห่างระหว่างดาวอาทิตน์ถึงโลกกับดาวอังคารไม่เท่ากันและบรรยากาศของแต่ละดาว</t>
  </si>
  <si>
    <t>โชติมาตรคือ ความส่องสว่างใช้ศึกษาความสว่างของวัตถุบนท้องฟ้า</t>
  </si>
  <si>
    <t>โชติมาตรสัมบูรณ์คือการวัดความสว่างที่แท้จริงของดาวฤกษ์โดยจินตนาการว่าเราอยู่ห่างจากดาวฤกษ์10พาร์เซค
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10 พาร์เซ</t>
  </si>
  <si>
    <t>ความยาวคลื่นมากสุดแปรผกผันกับอุณหภูมิผิวยกกำลังหนึ่งซึ่งทรงผลต่อสีกับเสปคตรัม</t>
  </si>
  <si>
    <t>ดาวฤกษ์สีน้ำเงินมีอุณหภูมิสูงที่สุด ดาวฤกษ์สีน้ำ้งินแกมขาวรองลงมาและดาวฤกษ์สีแดงมีอุณหภูมิต่ำสุด</t>
  </si>
  <si>
    <t>เป็นดาวฤกษ์ชนิดสเปกตรัม K และมีอุณหภูมิผิวประมาณ 3,500-4,900 เคลวิน</t>
  </si>
  <si>
    <t>ดาว Aดูจากโชติมาตรปรากฏ</t>
  </si>
  <si>
    <t>ดาว B ดูจากโชติมาตรสมบูรณ์</t>
  </si>
  <si>
    <t>ไม่เพราะโชติมาตรปรากฏน้องกว่าดวงอาทิต</t>
  </si>
  <si>
    <t>ดวงอาทิตย์ เพราะมีระยะทางใกล้โลกมากกว่าดาวฤกษ์ดวงอื่นๆ และมีแสงสว่างเยอะ</t>
  </si>
  <si>
    <t>ระยะห่างระหว่างโลกกับดาวฤกษ์ 
ค่าความสว่างของดาวฤกษ์ 
ขนาดของดาวฤกษ์
สภาพภูมิอากาศ</t>
  </si>
  <si>
    <t>ระยะทางจากผู้สังเกตถึงหลอดไฟ ให้ระยะทางของ 60 วัตต์ใกล้กว่า
ชนิดของหลอดไฟ (ใช้เป็นหลอดไฟคนละชนิดคนละค่าความสว่าง )
ขนาดของหลอดไฟ ให้ขนาด 60 วัตต์ใหญ่กว่า
สภาพภูมิอากาศระหว่างหลอดไฟ เช่น มีควันปกคลุม 100 วัตต์</t>
  </si>
  <si>
    <t xml:space="preserve">ระยะห่างระหว่างดวงดาวที่ใช้ถ่ายกับดวงอาทิตย์ สภาพชั้นบรรยากาศของดาวที่ใช้ถ่าย </t>
  </si>
  <si>
    <t>โชติมาตรคือค่าที่ใช้ในการเปรียบเทียบความสว่างของดาว ณ ตำแหน่งของผู้สังเกต โดยดาวฤกษ์ที่มีค่าความสว่างมากจะมีค่าโชติมาตรน้อย</t>
  </si>
  <si>
    <t>ค่าโชติมาตรสัมบูรณ์ เปรียบเทียบความสว่างโดยจะมีระยะทางห่างจากผู้สังเกตเท่ากัน 
ค่าโชติมาตรปรากฏ เปรียบเทียบความสว่างโดยมีระยะทางห่างจากโลก</t>
  </si>
  <si>
    <t>ดาวฤกษ์ที่ผลิตพลังงานได้มากกว่าจะมีอุณหภูมิผิวดาวที่สูงกว่าดาวฤกษ์ที่ผลิตพลังงานได้น้อยกว่า โดยดาวฤกษ์ที่มีอุณหภูมิสูงจะเป็นสีน้ำเงิน
และดาวฤกษ์ที่มีอุณหภูมิต่ำจะเป็นสีแดง</t>
  </si>
  <si>
    <t>อุณหภูมิผิวต่างกัน โดยจะเรียงจากมากไปน้อย คือ
สีน้ำเงิน สีน้ำเงินแกมขาว สีแดง</t>
  </si>
  <si>
    <t>สเปกตรัม K มีอุณหภูมิประมาณ 3,500 ถึง 4,900 เคลวิน เพราะมีสีเป็นสีส้ม</t>
  </si>
  <si>
    <t>ดวง A เพราะ มีค่าโชติมาตรปรากฎณ์สูงที่สุด 
จึงมีความสว่างน้อยที่สุด</t>
  </si>
  <si>
    <t>ดวง B เพราะ มีค่าโชติมาตรปรากฎณ์น้อยที่สุด 
จึงมีความสว่างมากที่สุด</t>
  </si>
  <si>
    <t>ไม่ เพราะ โชติมาตรปรากฎมีค่าสูงที่สุด ทำให้มีความสว่างน้อยที่สุด เเละ มีระยะห่างเยอะ</t>
  </si>
  <si>
    <t>ดวงอาทิตย์เพียงอย่างเดียว เพราะความสว่างของดวงอาทิตย์ที่เข้มข้นมาก ทำให้เราไม่สามารถมองเห็นดาวฤกษ์อื่น ๆ ที่อยู่ห่างไกลและมีแสงไม่สว่างเท่า</t>
  </si>
  <si>
    <t>1.ความสว่างแท้จริงต่างกัน
2.ระยะทางจากดาวฤกษ์ไปยังโลก
3.ผลจากบรรยากาศของโลก
4.แสงถูกดูดกลืนในอวกาศ</t>
  </si>
  <si>
    <t>-สีของหลอดไฟ
-สีของผนัง</t>
  </si>
  <si>
    <t>ชั้นบรรยากาศดวงดาวไม่เหมือนกัน และระยะห่างของดาวกับดวงอาทิตย์ไม่เท่ากัน</t>
  </si>
  <si>
    <t>โชติมาตร เป็นมาตรวัดความสว่างของวัตถุบนท้องฟ้า ใช้ศึกษาความสว่างของดาวฤกษ์</t>
  </si>
  <si>
    <t>เป็นการวัดความสว่างที่แท้จริงของดาวฤกษ์ โดยจินตนาการให้ดาวฤกษ์นั้นอยู่ที่ระยะห่างจากโลกออกไป 10 พาร์เซก หรือ 32.616 ปีแสง มีความแตกต่างกับโชติมาตรปรากฏที่การพิจารณาตำแหน่งของดาว โดย โชติมาตรปรากฏ เป็นค่าที่วัดความสว่างของดาวตามที่ปรากฏบนท้องฟ้าจริงจากโลก ส่วน โชติมาตรสัมบูรณ์ เป็นค่าที่วัดความสว่างของดาวเมื่อดาวนั้นอยู่ห่างจากโลกเป็นระยะทาง 10 พาร์เซก (32.62 ปีแสง)</t>
  </si>
  <si>
    <t xml:space="preserve">อุณหภูมิผิวของดาวเป็นตัวกำหนดสีที่เรามองเห็นและรูปแบบของสเปกตรัมที่ดาวแสดงออกมา ซึ่งเป็นหลักในการจำแนกประเภทดาวและศึกษาคุณสมบัติของดาวดวงนั้น </t>
  </si>
  <si>
    <t>ของดาวฤกษ์แต่ละดวงมีความแตกต่างกันเนื่องจากอุณหภูมิพื้นผิวที่แตกต่างกัน
สีนํ้าเงิน = สูงสุด
สีนํ้าเงินแกมขาว  = สูงรองลงมากจากสีน้ำเงิน
สีแดง  = ต่ำสุด</t>
  </si>
  <si>
    <t>เป็นดาวฤกษ์ชนิดสเปกตรัม M และมีอุณหภูมิพื้นผิวประมาณ 3,500 เคลวิน เพราะว่ามันเป็นดาวฤกษ์ยักษ์แดง</t>
  </si>
  <si>
    <t>ดาว A เพราะถ้าสังเกตจากโลกต้องดูจากโชติมาตรปรากฎ ยิ่งโชติมาตรปรากฎมาก ความส่องสว่างยิ่งน้อย</t>
  </si>
  <si>
    <t>ดวงอาทิตย์ เพราะมีค่าโชติมาตรสมบูรณ์มากที่สุด</t>
  </si>
  <si>
    <t>ไม่ เพราะถูกแสงของเพราะอาทิตย์ที่มีความสว่างมากกว่ากลบไปหมด</t>
  </si>
  <si>
    <t>ดวงอาทิตย์ เปนดาวที่ใกล้และให้ความสว่างที่สุดบนโลก</t>
  </si>
  <si>
    <t>ความสว่างของดาวแต่ละดวงจึงต่างกันเพราะแต่ละดวงมีค่าความส่องสว่างจริง (luminosity) ระยะห่างจากโลก และปริมาณฝุ่นหรือก๊าซระหว่างทางที่ลดทอนแสงไม่เท่ากัน</t>
  </si>
  <si>
    <t>เมื่อหลอด 60 watts อยู่ใกล้กว่า หลอด 100 watts</t>
  </si>
  <si>
    <t>ชั้นบรรยากาศโลกและดาวอังคารแตกต่างกัน</t>
  </si>
  <si>
    <t xml:space="preserve">โชติมาตรเป็นมาตราวัดความสว่างปรากฏของวัตถุท้องฟ้า </t>
  </si>
  <si>
    <t>โชติมาตรสัมบูรณ์คือค่าความสว่างแท้จริงของดาวฤกษ์
โชติมาตรปรากฏคือค่าความสว่างที่เราเห็นจริงๆ</t>
  </si>
  <si>
    <t>ยิ่งอุณหภูมิสูงสีจะปรากฏเป็นสีฟ้า-ขาว</t>
  </si>
  <si>
    <t>ดาวสีน้ำเงินมีอุณหภูมิผิวสูงที่สุดจึงเปล่งแสงสีฟ้าสด, ดาวสีน้ำเงินแกมขาวอุณหภูมิปานกลางจึงเห็นเป็นสีฟ้าอ่อนถึงขาว, และดาวสีแดงอุณหภูมิต่ำสุดจึงเปล่งแสงสีแดง</t>
  </si>
  <si>
    <t xml:space="preserve">Betelgeuse เป็นดาวยักษ์แดงประเภทสเปกตรัม M1–M2 Ia มีอุณหภูมิผิวประมาณ 3,500 K </t>
  </si>
  <si>
    <t>ดาว B เพราะมีค่าโชติมาตรสมบูรณ์ต่ำที่สุด ิิ</t>
  </si>
  <si>
    <t>ดวงอาทิตย์เพราะมีค่าโชติมาตรสมบูรณ์มากที่สุด</t>
  </si>
  <si>
    <t>ไม่ เพราะถูกแสงของดวงอาทิตย์กลบหมด</t>
  </si>
  <si>
    <t>ดวงอาทิตย์เท่านั้น เพราะ มีความใกล้และความสว่างที่สูงกว่าดาวฤกษ์ดวงอื่นอย่างมหาศาล</t>
  </si>
  <si>
    <t>ขึ้นอยู่กับระยะห่างจากโลกและกำลังส่องสว่าง</t>
  </si>
  <si>
    <t>กรณีที่ระยะห่างจากหลอดไฟ 60 วัตต์ อยู่ใกล้มากกว่าหลอดไฟ 100 วัตต์</t>
  </si>
  <si>
    <t>ระยะห่างจากดวงอาทิตย์ / ความหนาแน่นและองค์ประกอบของชั้นบรรยากาศ</t>
  </si>
  <si>
    <t>หน่วยวัดความสว่างของดาวฤกษ์หรือวัตถุบนท้องฟ้า ใช้ศึกษาความสว่าง พลังงาน และระยะทางของดาวฤกษ์</t>
  </si>
  <si>
    <t>โชติมาตรสัมบูรณ์ คือ ความสว่างที่แท้จริงของดาวฤกษ์ แตกต่างจากโชติมาตรปรากฏตรงที่โชติมาตรปรากฏ คือ ความสว่างของดาวฤกษ์ที่มองเห็นจากโลก</t>
  </si>
  <si>
    <t>อุณหภูมิสูง ดาวมีสีออกน้ำเงิน มีสเปกตรัมแบบ O หรือ B
แต่ถ้าอุณหภูมิต่ำ ดาวจะมีสีออกแดง มีสเปกตรัมแบบ K หรือ M</t>
  </si>
  <si>
    <t>ดาวฤกษ์สีน้ำเงิน ร้อนที่สุด มีมวลมาก และมีอายุสั้น
ดาวฤกษ์สีน้ำเงินแกมขาว ร้อนมาก แต่ไม่เท่าสีน้ำเงิน
ดาวฤกษ์สีแดง ร้อนน้อยที่สุด มีมวลน้อย อายุยืนมาก</t>
  </si>
  <si>
    <t xml:space="preserve">ดาว Betelgeuse น่าจะเป็นดาวฤกษ์ชนิดสเปกตรัม M มีอุณหภูมิผิวประมาณ 3000 - 3500 K เพราะมีสีแดงส้ม ซึ่งเป็นลักษณะของดาวที่มีอุณหภูมิต่ำ
</t>
  </si>
  <si>
    <t>ดาว A มีความส่องสว่างน้อยที่สุด เมื่อสังเกตจากโลก เนื่องจากมีโชติมาตรปรากฏมากที่สุด คือ 1.35</t>
  </si>
  <si>
    <t>ดาว B มีความส่องสว่างมากที่สุด เพราะมีค่าโชติมาตรสัมบูรณ์น้อยที่สุด คือ -3.6</t>
  </si>
  <si>
    <t>ไม่ได้ เพราะ ในเวลากลางวัน ท้องฟ้าสว่างจากแสงดวงอาทิตย์ ดาวที่มีความสว่างระดับนี้จะถูกแสงกลางวันกลบทำให้มองไม่เห็นด้วยตาเปล่า</t>
  </si>
  <si>
    <t>ดวงอาทิตย์เพราะอยู่ใกล้โลกมากที่สุด</t>
  </si>
  <si>
    <t>เพราะระยะห่างระหว่างดาวฤกษ์กับโลกไม่เท่ากัน</t>
  </si>
  <si>
    <t>ในกรณีที่ระยะห่างในการวัดจากหลอดไฟกับลักซ์มิเตอร์เท่ากัน</t>
  </si>
  <si>
    <t>โชติมาตรคือ ค่าเปรียบเทียบความส่องสว่างของดาว ณ ตำแหน่งของผุ้สังเกต
ใช้ในศึกาาความสว่างของดาวฤกษ์</t>
  </si>
  <si>
    <t>โชติมาตรสัมบูรณ์คือค่าเปรียบเทียบความส่องสว่างของดาวฤกษ์ที่ระยะห่างจากผู้สังเกตเท่ากันคือ 10พาร์เซก
แตกต่างกันคือโชติมาตรปรากฏคือเปรียบเทียบความส่องสว่างของดาวจากโลก</t>
  </si>
  <si>
    <t>ยิ่งอุณหภูมิมาก สีและสเปกตรัมของดาวก็จะเปลี่ยนไป</t>
  </si>
  <si>
    <t>ดาวทีมีสีน้ำเงินจะมีอุณหภูมิสูง 
ดาวที่มีสีขาวอุณหภูมิจะน้อยกว่าสีน้ำเงินแต่มากกว่าสีแดง
ดาวที่มีสีแดงจะมีอุณหภูมิน้อยที่สุด</t>
  </si>
  <si>
    <t>ดาวฤกษ์ชนิดสเปกตรัม G อุณหภูมิประมาณ3500เพราะมีสีแดง</t>
  </si>
  <si>
    <t>ดาวฤกษAเพราะโชติมาตรปรากฏมาก</t>
  </si>
  <si>
    <t>ดาวฤกษBเพราะโชติมาตรสัมบูรณ์น้อยที่สุด</t>
  </si>
  <si>
    <t>ไม่เพราะโชติมาตรปรากฎมากทำให้ความส่องสว่างน้อย</t>
  </si>
  <si>
    <t>ดวงอาทิตย์เพราะแสงของดวงอาทิตย์บดบังดาวฤกษ์ดวงอื่น</t>
  </si>
  <si>
    <t>เพราะระยะห่างจากโลกและอุณหภูมิของดาวฤกษ์ไม่เท่ากัน</t>
  </si>
  <si>
    <t>ให้หลอดไฟ60วัตต์เป็นหลอดไฟLEDและให้หลอดไฟ100วัตต์เป็นหลอดไส้</t>
  </si>
  <si>
    <t>ระยะห่างจากดวงอาทิตย์ถึงผู้สังเกต</t>
  </si>
  <si>
    <t>มาตราวัดความสว่างของวัตถุบนท้องฟ้า</t>
  </si>
  <si>
    <t>สัมบูรณ์คือค่าวัดความสว่างของดาวที่แท้จริง
ปรากฏคือค่าวัดความสว่างของดาวที่ปรากฏให้เห็น</t>
  </si>
  <si>
    <t>ถ้าอุณหภูมิสูงเป็นสเปกตรัมสีขาวถึงน้ำเงิน
อุณหภูมิต่ำเป็นสเปกตรัมสีแดงถึงสีขาว</t>
  </si>
  <si>
    <t>มีอุณหภูมิและพลังงานที่ปล่อยออกมาไม่เท่ากัน</t>
  </si>
  <si>
    <t>คลาสเค อุณหภูมิประมาณ3500-4500 เพราะมีสีส้ม</t>
  </si>
  <si>
    <t>ดาวเอ เพราะมีค่าโชติมาตรปรากฏมากที่สุด</t>
  </si>
  <si>
    <t>ไม่ได้เพราะความสว่างของดวงอาทิตย์บดบัง</t>
  </si>
  <si>
    <t>นิชาภา</t>
  </si>
  <si>
    <t>ดวงอาทิตย์ เพราะ มีแสงสว่างของอาทิตย์บดบังดาวฤกษ์ดวงอื่น</t>
  </si>
  <si>
    <t>ระยะห่างของดาวฤกษ์, อุณหภูมิและพลังงานที่ปล่อยออกมาในแต่ดวงไม่เท่ากัน</t>
  </si>
  <si>
    <t>ให้หลอดไฟ 60 วัตต์เป็น led และะให้หลอดไฟ 100 วัตต์เป็นหลอดไส้</t>
  </si>
  <si>
    <t>ระยะห่างของแสงจากดวงอาทิตย์ถึงผู้สังเกต</t>
  </si>
  <si>
    <t>โชติมาตรสัมบูรณ์คือ มาตรวัดความสว่างของดาว ที่สมมติระยะห่างจากโลก 10 พาร์เซก
โชติปรากฏ วัดความสว่างของดาวที่ปรากฎให้เห็น</t>
  </si>
  <si>
    <t>อุณหภูมิสูงสีและสเปกตรัม จะสีขาวไปจนถึงสีน้ำเงิน
อุณหภูมิต่ำสีและสเปกตรัม จะมีสีแดงไปจนถึงสีขาว</t>
  </si>
  <si>
    <t>พลังงานของดาวฤกษ์ทั้งสามดวงที่ปล่อยออกมาไม่เท่ากัน</t>
  </si>
  <si>
    <t>คาร์ส เค อุณหภูมิประมาณ 3,500 - 4,000
เพราะมีสีส้ม</t>
  </si>
  <si>
    <t>ดาว A เพราะ มีโชติมาตรปรากฏมากกว่าดาว B และดวงอาทิตย์</t>
  </si>
  <si>
    <t>ดวงอาทิตย์เพราะ มีค่าโชติมาตรสมบูรณ์มากที่สุด</t>
  </si>
  <si>
    <t>ไม่เห็น เพราะ ความสว่างของอาทิตย์บดบัง</t>
  </si>
  <si>
    <t>ดวงอาทิตย์ เพราะความสว่างมากและอยู่ใกล้โลก</t>
  </si>
  <si>
    <t>เพราะระยะห่างจากโลกและขนาด/ความส่องสว่างที่แท้จริงของดาวต่างกัน</t>
  </si>
  <si>
    <t>กรณีที่หลอด 60 วัตต์อยู่ใกล้กว่ามาก หรือหลอด 100 วัตต์ถูกบดบัง</t>
  </si>
  <si>
    <t>ชั้นบรรยากาศโลก (การกระเจิงของแสง), มุมของดวงอาทิตย์, และมลภาวะในอากาศ</t>
  </si>
  <si>
    <t>โชติมาตรคือมาตรวัดความสว่างของดาว ใช้บอกว่าดาวดวงใดสว่างกว่า/หรี่กว่า</t>
  </si>
  <si>
    <t>โชติมาตรปรากฏคือความสว่างที่มองเห็นจากโลก ส่วนโชติมาตรสัมบูรณ์คือความสว่างที่แท้จริงของดาวหากอยู่ห่างออกไป 10 พาร์เซก</t>
  </si>
  <si>
    <t>ดาวร้อนมากจะเป็นสีน้ำเงิน/ขาว สเปกตรัมส่วนใหญ่เป็นแสงสีน้ำเงิน/ม่วง ดาวเย็นกว่าจะเป็นสีแดง/ส้ม สเปกตรัมส่วนใหญ่เป็นแสงสีแดง</t>
  </si>
  <si>
    <t>สีน้ำเงินร้อนที่สุด สีน้ำเงินแกมขาวร้อนรองลงมา และสีแดงเย็นที่สุด (มีอุณหภูมิผิวต่างกัน)</t>
  </si>
  <si>
    <t>จากภาพ ดาว Betelgeuse มีสีแดง จึงน่าจะเป็นดาวฤกษ์ชนิด M (สเปกตรัม M) มีอุณหภูมิผิวค่อนข้างต่ำ (ประมาณ 2,400 - 3,700 เคลวิน) เพราะดาวสีแดงเป็นดาวที่เย็นกว่าดาวสีอื่น</t>
  </si>
  <si>
    <t>ดาว B มีโชติมาตรปรากฏมากที่สุด (0.98) ซึ่งหมายความว่ามันสว่างน้อยที่สุดเมื่อมองจากโลก ยิ่งตัวเลขโชติมาตรปรากฏมากเท่าไหร่ ดาวก็จะยิ่งสว่างน้อยลง</t>
  </si>
  <si>
    <t>ดาว B มีโชติมาตรสัมบูรณ์น้อยที่สุด (-3.6) ซึ่งหมายความว่ามันสว่างมากที่สุดเมื่ออยู่ห่างออกไป 10 พาร์เซก ยิ่งตัวเลขโชติมาตรสัมบูรณ์น้อยเท่าไหร่ ดาวก็จะยิ่งสว่างที่แท้จริงมากเท่านั้น</t>
  </si>
  <si>
    <t>ไม่น่าจะได้ เพราะโชติมาตรปรากฏของดาว A (1.35) นั้นไม่สว่างพอที่จะเอาชนะความสว่างของดวงอาทิตย์ในเวลากลางวันได้ ปกติแล้วจะเห็นได้เฉพาะดาวที่สว่างมากๆ เท่านั้น (เช่น ดวงอาทิตย์ หรือบางครั้งก็ดาวศุกร์/ดาวพุธ)</t>
  </si>
  <si>
    <t>ดวงอาทิตย์เพราะมีแสงสว่างในตัวเอง</t>
  </si>
  <si>
    <t>อยู่ใกล้ไกลจากโลก</t>
  </si>
  <si>
    <t>เพราะเป็นled</t>
  </si>
  <si>
    <t>การหมุนรอบตัวเองของโลก</t>
  </si>
  <si>
    <t>เป็นมาตรวัดความสว่างของวัตถุบนท้องฟ้า</t>
  </si>
  <si>
    <t>เป็นสองวิธีในการวัดความสว่างของดาว แต่มีความแตกต่างกันที่การพิจารณาตำแหน่งของดาว</t>
  </si>
  <si>
    <t xml:space="preserve">ดาวที่มีอุณหภูมิสูงจะมีสีออกไปทางสีน้ำเงินหรือขาว และดาวที่มีอุณหภูมิต่ำกว่าจะมีสีออกไปทางสีแดง </t>
  </si>
  <si>
    <t>อุณหภูมิที่แตกต่างกัน</t>
  </si>
  <si>
    <t>มีแสงสว่างในตัวเอง</t>
  </si>
  <si>
    <t>ดาวA</t>
  </si>
  <si>
    <t>ดวงอาทิตย์เพราะเราอยู่ในระบบสุริยะ</t>
  </si>
  <si>
    <t>เพราะเเล้วเเต่พื้นที่ๆเราอยู่</t>
  </si>
  <si>
    <t>สภาพการใช้งานหรือที่ติด</t>
  </si>
  <si>
    <t>สีหมอก</t>
  </si>
  <si>
    <t>ค่าความสว่างที่เรามองเห็นจากโลก</t>
  </si>
  <si>
    <t>เป็นค่าที่วัดความสว่างเเละเเตกต่างตรงที่มุมมองเเละระยะทาง</t>
  </si>
  <si>
    <t>มีความสัมพันธ์กับสีเเละสเปกตรัม</t>
  </si>
  <si>
    <t>อายุของดาว</t>
  </si>
  <si>
    <t>.....</t>
  </si>
  <si>
    <t>ดาว Aเพราะค่าโชติมาตรปรากฏมาสุด</t>
  </si>
  <si>
    <t>ไม่ เพราะ ไม่รู้</t>
  </si>
  <si>
    <t>ดวงอาทิตย์ เพราะดวงอาทิตย์อยู่ใกล้โลกมากที่สุดและมีความสว่างมากกว่าดาวฤกษ์ดวงอื่น ทำให้สามารถมองเห็นได้แม้ในเวลากลางวัน</t>
  </si>
  <si>
    <t>ดาวฤกษ์แต่ละดวงมีความสว่างไม่เท่ากัน เพราะ ระยะทางจากโลกไม่เท่ากัน และ มีขนาดหรือพลังงานในการเปล่งแสงต่างกัน ทำให้บางดวงดูสว่างมาก บางดวงดูสว่างน้อย</t>
  </si>
  <si>
    <t>เราสามารถวัดความสว่างของหลอดไฟ 60 วัตต์ ได้มากกว่าหลอด 100 วัตต์ ในกรณีที่ หลอด 60 วัตต์อยู่ใกล้กว่า หรือ มีประสิทธิภาพในการเปล่งแสงดีกว่า เช่น เป็นหลอด LED ส่วนหลอด 100 วัตต์ อาจอยู่ไกลหรือเป็นหลอดไส้ที่เปล่งแสงได้น้อย</t>
  </si>
  <si>
    <t>ความห่างของดาวฤกษ์</t>
  </si>
  <si>
    <t>โชติมาตร คือ หน่วยวัดความสว่างของดาวฤกษ์ที่มองเห็นจากโลก ใช้ในการศึกษาสมบัติด้าน ความสว่างปรากฏ ของดาวฤกษ์ ซึ่งช่วยให้เปรียบเทียบความสว่างของดาวแต่ละดวงได้</t>
  </si>
  <si>
    <t>โชติมาตรสัมบูรณ์ คือ ความสว่างของดาวฤกษ์ที่วัดได้ เมื่ออยู่ห่างจากโลก 10 พาร์เซก ส่วน โชติมาตรปรากฏ คือ ความสว่างที่เราเห็นจากโลกจริงๆ ความแตกต่างคือ โชติมาตรสัมบูรณ์ ไม่ขึ้นกับระยะทาง ส่วนโชติมาตรปรากฏ ขึ้นกับระยะทาง</t>
  </si>
  <si>
    <t>อุณหภูมิผิวของดาวมีผลต่อสีและสเปกตรัมของดาวโดยตรง ดาวที่มีอุณหภูมิสูงจะมีสีฟ้าหรือขาว และปล่อยแสงในช่วงคลื่นสั้น ส่วนดาวที่อุณหภูมิต่ำจะมีสีแดงหรือส้ม และปล่อยแสงในช่วงคลื่นยาว</t>
  </si>
  <si>
    <t>ดาวฤกษ์แต่ละสีต่างกันที่ อุณหภูมิผิว:
	•	สีน้ำเงิน ร้อนที่สุด
	•	สีน้ำเงินแกมขาว ร้อนรองลงมา
	•	สีแดง เย็นที่สุดในสามดวง
ยิ่งสีออกฟ้า อุณหภูมิยิ่งสูง</t>
  </si>
  <si>
    <t>ดาว Betelgeuse เป็นดาวฤกษ์ชนิดสเปกตรัม M มีอุณหภูมิผิวประมาณ 3,000–3,500 เคลวิน เพราะมีสีแดง ซึ่งบ่งบอกว่าเป็นดาวที่มีอุณหภูมิต่ำและอยู่ในกลุ่มดาวยักษ์แดง</t>
  </si>
  <si>
    <t>ดาว A มีความสว่างน้อยที่สุดเมื่อมองจากโลก เพราะมีค่า โชติมาตรปรากฏมากที่สุด (1.35) ซึ่งหมายถึงมองเห็นสว่างน้อยกว่าดาวอื่นๆ</t>
  </si>
  <si>
    <t>ดาว B มีความส่องสว่างมากที่สุด เพราะมีค่า โชติมาตรสัมบูรณ์ต่ำที่สุด (-3.6) แสดงว่าปล่อยพลังงานหรือแสงได้มากที่สุดเมื่ออยู่ห่างจากโลก 10 พาร์เซก</t>
  </si>
  <si>
    <t>มนุษย์ไม่สามารถเห็นดาว A ในตอนกลางวันได้ เพราะแสงอาทิตย์ที่สว่างมากบดบังแสงดาว ทำให้ดาวไม่เห็นด้วยตาเปล่า</t>
  </si>
  <si>
    <t>ระยะทาง
ความสว่างของดาว
ฝุ่น/บรรยากาศ
ตำแหน่ง</t>
  </si>
  <si>
    <t>ระยะห่างจากหลอดไฟ</t>
  </si>
  <si>
    <t>ความสว่างของดวงอาทิตย์ขึ้นอยู่กับ ชั้นบรรยากาศและฝุ่นในอากาศ ซึ่งส่งผลต่อการกระเจิงของแสง ทำให้ดูสว่างไม่เท่ากันในแต่ละสถานที่.</t>
  </si>
  <si>
    <t>ความสว่างแท้จริงของดาว
วัดเป็นพลังงาน (เช่น วัตต์) ที่ดาวปล่อยออกมา ทุกทิศทาง ต่อหนึ่งวินาที</t>
  </si>
  <si>
    <t xml:space="preserve">	•	โชติมาตรสัมบูรณ์ = ความสว่างแท้จริงของดาว ถ้าอยู่ห่าง 10 พาร์เซก
	•	โชติมาตรปรากฏ = ความสว่างที่ตาเรามองเห็นจากโลก</t>
  </si>
  <si>
    <t>อุณหภูมิผิวสูง → สีฟ้า สเปกตรัมเปลี่ยนตาม
อุณหภูมิผิวต่ำ → สีแดง และมีลักษณะสเปกตรัมต่างกันชัดเจน.</t>
  </si>
  <si>
    <t>อายุ และ สี</t>
  </si>
  <si>
    <t>เพราะมีสีแดงอมส้ม แสดงว่ามีอุณหภูมิต่ำ และอยู่ในกลุ่มสเปกตรัม M</t>
  </si>
  <si>
    <t xml:space="preserve"> ดาว B สว่างน้อยที่สุดเมื่อมองจากโลก (โชติมาตรปรากฏ 0.98 สูงสุด).</t>
  </si>
  <si>
    <t xml:space="preserve"> ดาว B สว่างที่สุดในความเป็นจริง (โชติมาตรสัมบูรณ์ -3.6 ต่ำสุด) ถ้าย้ายมาอยู่ที่ 10 พาร์เซก</t>
  </si>
  <si>
    <t>ไม่สามารถเห็นดาว A ในตอนกลางวันได้ เพราะแสงอาทิตย์สว่างกว่ามากจนบดบังไปหมด</t>
  </si>
  <si>
    <t>ความสว่างที่แท้จริงของดาวแต่ละดวง ระยะห่างจากโลก</t>
  </si>
  <si>
    <t>เครื่องมือวัดอยู่ในจุดที่รับแสงจาก 60 วัตต์มากกว่า</t>
  </si>
  <si>
    <t xml:space="preserve">หน่วยวัดความสว่างที่ปรากฏของดาว
ใช้ศึกษา ความสว่าง, พลังงานที่ปล่อยออกมา, และช่วยจัดประเภทดาวฤกษ์
</t>
  </si>
  <si>
    <t>ค่าความสว่างของดาวที่เรามองเห็นจากโลก</t>
  </si>
  <si>
    <t>อุณหภูมิผิวของดาวกำหนดทั้งสีและเส้นสเปกตรัม
สีบอกได้คร่าว ๆ ว่าดาวร้อนหรือเย็น
สเปกตรัมช่วยให้ทราบองค์ประกอบและอุณหภูมิได้ละเอียด</t>
  </si>
  <si>
    <t xml:space="preserve">ดาวสีน้ำเงิน → อุณหภูมิสูงมาก พลังงานสูง สีบอกว่าดาวร้อนและมักอายุสั้น (เพราะใช้พลังงานเร็ว)
 ดาวสีน้ำเงินแกมขาว → อุณหภูมิสูง รองจากดาวน้ำเงิน
 ดาวสีแดง → อุณหภูมิต่ำสุด ดาวเย็น ปล่อยพลังงานน้อยกว่า
</t>
  </si>
  <si>
    <t xml:space="preserve">ชนิดสเปกตรัม	M2 Iab
อุณหภูมิผิว ประมาณ 3,000 - 3,500 K
สีแดงอมส้ม
ลักษณะเด่น ดาวยักษ์ใหญ่พิเศษ ปล่อยพลังงานมาก แต่เย็น
</t>
  </si>
  <si>
    <t>ดาวA เพราะมีโชติมาตรปรากฏมากสุด</t>
  </si>
  <si>
    <t>ดาวB เพราะโชติมาตรน้อยที่สุด</t>
  </si>
  <si>
    <t>ไม่ เพราะมาโชติมาตรปรากฏมากสุด</t>
  </si>
  <si>
    <t xml:space="preserve">ความสว่างที่แท้จริงของดาวแต่ละดวง, ระยะห่างจากโลก, และ ผลกระทบจากชั้นบรรยากาศของโลก. 
</t>
  </si>
  <si>
    <t>หลอดไฟ 60 วัตต์เป็นหลอดไฟ LED หรือหลอดไฟชนิดอื่นๆ ที่มีประสิทธิภาพในการแปลงพลังงานไฟฟ้าเป็นแสงสว่างได้ดีกว่าหลอดไฟ 100 วัตต์ที่เป็นหลอดไส้แบบเดิม</t>
  </si>
  <si>
    <t>ระยะทางของดาวเคราะห์กับดวงอาทิตย์</t>
  </si>
  <si>
    <t xml:space="preserve">ดาวที่มีอุณหภูมิสูงจะมีสีออกไปทางสีน้ำเงินหรือขาว และดาวที่มีอุณหภูมิต่ำกว่าจะมีสีออกไปทางสีแดง 
</t>
  </si>
  <si>
    <t>ดาวเบเทลจุส (Betelgeuse) น่าจะเป็นดาวฤกษ์ชนิดสเปกตรัม M2-M3 Ia-Iab</t>
  </si>
  <si>
    <t>1.35 เพราะมีค่ามาก</t>
  </si>
  <si>
    <t>ดวงอาทิตย์ เพราะ ดวงอาทิตย์มีความสว่างมากที่สึด</t>
  </si>
  <si>
    <t>มนุษย์ไม่สามารถสังเกตเห็นดาว (ยกเว้นดวงอาทิตย์) ในเวลากลางวันได้ เนื่องจากแสงจากดวงอาทิตย์ที่สว่างมากบนท้องฟ้า ทำให้แสงของดาวดวงอื่น ๆ ถูกกลบจนมองไม่เห็น</t>
  </si>
  <si>
    <t>ดวงอาทิตย์ เพราะว่ามีการหมุนรอบตัวเองของโลก</t>
  </si>
  <si>
    <t>เพราะระยะห่างจากโลกและดาวฤกษ์นั้นต่างกัน</t>
  </si>
  <si>
    <t>LED</t>
  </si>
  <si>
    <t>ชั้นบรรยากาศ และฝุ่นแก๊สแต่ละดาว</t>
  </si>
  <si>
    <t>ความสว่างที่มองเห็นจากโลก ใช้ศึกษาความสว่างของดาวฤกษ์</t>
  </si>
  <si>
    <t>คือค่าความสว่างจริง ที่ไม่ได้มาจากสายตา มาจากการวัดค่าความสว่างจริง</t>
  </si>
  <si>
    <t>ดาวร้อน จะมีสีขาว
และดาวที่อายุมากขึ้น จะร้อนน้อยลงและมีสีแดง</t>
  </si>
  <si>
    <t>แตกต่างกันในเรื่องอุณหภูมิและอายุของดาวฤกษ์</t>
  </si>
  <si>
    <t>สเปกตรัม M2Iab และมีอุณหภูมิผิวประมาณ 3,500 เคลวิน (ประมาณ 3,227 องศาเซลเซียส)</t>
  </si>
  <si>
    <t>ดาว A เพราะมีเลขอันดับที่มากกว่า</t>
  </si>
  <si>
    <t>ดวงอาทิตย์ เพราะมีระยะทางใกล้โลกมากที่สุด</t>
  </si>
  <si>
    <t>ไม่ได้ เพราะแสงสว่างไม่มากพอ</t>
  </si>
  <si>
    <t>ดวงอาทิตย์ เพราะเป้นเเสงสว่างให้โลก</t>
  </si>
  <si>
    <t>เพราะระยะทางต่างกัน</t>
  </si>
  <si>
    <t>เมือมีระยะทางที่หลอดไฟ 60อยุ่ใกล้กว่าหลอด100วัตต์</t>
  </si>
  <si>
    <t>ระยะทางงงงงงงงงงง</t>
  </si>
  <si>
    <t>ค่าเปรียบเทียบความส่องสว่างของดาวฤกษ์ ศึกษาความาสว่างของดาวฤกษ์</t>
  </si>
  <si>
    <t>คือค่าที่ทำให้ระยะห่างเท่ากับ10 พาร์เซท เท่ากันหมด ต่างจากโชติมาตรปรากฏที่เปรียบเทียบความสว่างที่มองเห็นจากโลก</t>
  </si>
  <si>
    <t>อุณหภูมิที่สูงจะมีสีออกไปทางขาวเเละน้ำเงิน ส่วนอุณหภุมิต่ำจะมีสีเเดงโทนร้อน</t>
  </si>
  <si>
    <t>สีน้ำเงินมีความร้อนมากที่สุด ส่วนน้ำเงินเเกมขาวมีสีที่ต่ำลงมา เเละสีเเดงมีความร้อนต่ำที่สุด</t>
  </si>
  <si>
    <t>M2-M3 มีอุณหภูมิประมาณ 3,500 เคลวิน</t>
  </si>
  <si>
    <t>ดาวA เพราะมีค่าโชติมาตรปรากฏมากทำให้สว่างน้อย</t>
  </si>
  <si>
    <t>ดาวB เพราะมีค่าน้อยที่สุด</t>
  </si>
  <si>
    <t>ไม่ำด้เพราะห่างจากโลก260ปีเเสง</t>
  </si>
  <si>
    <t>ดวงอาทิตย์เพราะอยู่ใกล้โลกเเละสว่างมาก</t>
  </si>
  <si>
    <t>พลังงานของดาวเเต่ละดวงเเตกต่างกัน</t>
  </si>
  <si>
    <t>กำลังไฟที่เเตกต่างกัน</t>
  </si>
  <si>
    <t>ทัศนวิสัย</t>
  </si>
  <si>
    <t>อันดับความสว่างใช้ศึกษาความสว่างของดาวเเต่ละดวง</t>
  </si>
  <si>
    <t>โชติมาตรปรากฏ = “เรามองเห็นมันสว่างแค่ไหน
โชติมาตรสัมบูรณ์ = “มันจริง ๆ แล้วสว่างแค่ไหน</t>
  </si>
  <si>
    <t>สีน้ำเงินมีอุณหภูมิมากสีเเดงมีอุณหภูมิน้อย</t>
  </si>
  <si>
    <t>มีอุณหภูมิที่เเตกต่างกัน</t>
  </si>
  <si>
    <t>ชนิดสเปกตรัม: M1-2 Ia–ab (ดาวฤกษ์แดงยักษ์ใหญ่พิเศษ)
อุณหภูมิผิว: ≈ 3,500 K
เหตุผล: สีแดงของดาว + ขนาดใหญ่และความสว่างสูง แสดงว่าเป็นดาวยักษ์แดงที่มีอุณหภูมิต่ำและอยู่ในระยะปลายของชีวิตดาว</t>
  </si>
  <si>
    <t>ดาวAเพราะค่าโชติมาตรปรากฎมาก</t>
  </si>
  <si>
    <t>ดวงอาทิตย์เพราะค่าโชติมาตรปรากฎน้อย</t>
  </si>
  <si>
    <t>ได้เพราะค่าโชติมาตรน้อย</t>
  </si>
  <si>
    <t>ดาวฤกษ์ที่มนุษย์สามารถมองเห็นได้ในเวลากลางวันมีเพียงดวงอาทิตย์ เพราะเป็นดาวฤกษ์ที่อยู่ใกล้โลกที่สุดและมีความสว่างมากจนแสงจากดาวอื่นถูกกลบหมดในเวลากลางวัน</t>
  </si>
  <si>
    <t>ดาวฤกษ์แต่ละดวงมีความสว่างไม่เท่ากัน เพราะมีระยะทางจากโลกไม่เท่ากัน และมีขนาดหรือพลังงานในการเปล่งแสงแตกต่างกัน ทำให้บางดวงดูสว่างมาก บางดวงดูสว่างน้อยเมื่อมองจากโลก</t>
  </si>
  <si>
    <t>เราสามารถวัดความสว่างของหลอดไฟขนาด 60 วัตต์ ได้มากกว่าหลอดไฟขนาด 100 วัตต์ ได้ หากหลอดไฟ 60 วัตต์อยู่ใกล้ตามากกว่า หรือ ถ้าหลอดไฟ 100 วัตต์มีปัญหา เช่น แสงหรี่หรือแสงถูกบดบัง ทำให้ความสว่างที่รับได้จริงลดลง แม้กำลังไฟจะสูงกว่า</t>
  </si>
  <si>
    <t>ปัจจัยที่มีผลคือความหนาแน่นของชั้นบรรยากาศและฝุ่นละอองในอากาศ ภาพถ่ายจากพื้นผิวดาวอังคารมีฝุ่นมาก ทำให้แสงอาทิตย์ดูสลัวกว่าภาพจากพื้นผิวโลก</t>
  </si>
  <si>
    <t>โชติมาตรคือค่าที่ใช้วัดความสว่างของดาวฤกษ์ มี 2 แบบคือโชติมาตรปรากฏ (วัดจากโลก) และโชติมาตรสัมบูรณ์ (วัดที่ระยะห่างมาตรฐาน 10 พาร์เซก) ใช้ในการเปรียบเทียบความสว่างแท้จริงของดาว</t>
  </si>
  <si>
    <t>โชติมาตรสัมบูรณ์คือค่าความสว่างของดาวเมื่ออยู่ห่างจากผู้สังเกต 10 พาร์เซก ส่วนโชติมาตรปรากฏคือความสว่างที่เห็นจากโลก ความแตกต่างคือโชติมาตรสัมบูรณ์ไม่ขึ้นกับระยะทาง แต่โชติมาตรปรากฏขึ้นกับระยะทาง</t>
  </si>
  <si>
    <t>ดาวที่มีอุณหภูมิผิวสูงจะมีสีออกน้ำเงินหรือขาว และเปล่งรังสีในช่วงคลื่นสั้น ส่วนดาวที่มีอุณหภูมิต่ำจะมีสีแดงหรือส้ม และเปล่งรังสีในช่วงคลื่นยาว สีและสเปกตรัมของดาวจึงบอกอุณหภูมิผิวได้</t>
  </si>
  <si>
    <t>ดาวฤกษ์แต่ละสีมีอุณหภูมิต่างกัน โดยดาวสีฟ้ามีอุณหภูมิสูงที่สุด รองลงมาคือสีน้ำเงินแกมขาว และดาวสีแดงมีอุณหภูมิต่ำที่สุด</t>
  </si>
  <si>
    <t>ดาว Betelgeuse เป็นดาวยักษ์แดง (สเปกตรัม M) มีอุณหภูมิพื้นผิวประมาณ 3,500-4,000 เคลวิน เนื่องจากสีแดงส้มบ่งบอกอุณหภูมิที่ค่อนข้างต่ำ</t>
  </si>
  <si>
    <t>ดาวฤกษ์ที่มีความส่องสว่างน้อยที่สุดเมื่อสังเกตจากบนโลกคือ ดาว A เพราะมีค่าโชติมาตรปรากฏ มากที่สุด (1.35) ซึ่งหมายถึงสว่างน้อยที่สุดจากมุมมองบนโลก</t>
  </si>
  <si>
    <t>ดาวฤกษ์ที่มีความส่องสว่างมากที่สุดเมื่ออยู่ห่างจากโลก 10 พาร์เซก คือ ดาว B เพราะมีค่าโชติมาตรสัมบูรณ์ ต่ำที่สุด (-3.6) แสดงว่ามีความสว่างแท้จริงมากที่สุด</t>
  </si>
  <si>
    <t>มนุษย์ไม่สามารถสังเกตเห็นดาว A ในตอนกลางวันได้ เพราะค่าโชติมาตรปรากฏของดาว A คือ 1.35 ซึ่งยังไม่สว่างพอจะมองเห็นได้ด้วยตาเปล่าในเวลากลางวันที่ท้องฟ้าสว่างจากแสงอาทิตย์</t>
  </si>
  <si>
    <t>ดวงจันทร์ ในเสกลางวันจะปรากฏให้เห็นเกือบทุกวันของเดือน และอยู่ใกล้โลกมากที่สุดพอที่จะสู้แรงของดวงอาทิตย์ได้</t>
  </si>
  <si>
    <t>เพราะ แต่ละดวงมีระดับความสว่างที่แตกต่างกัน และอีกส่วนหนึ่งเป็นเพราะบางดวงอยู่ใกล้กว่าดวงอื่น</t>
  </si>
  <si>
    <t xml:space="preserve">เปลี่ยนระยะทางของหลอดไฟ </t>
  </si>
  <si>
    <t>ทำให้ดวงแต่ละดวงสว่างไม่เท่ากัน หรือ มองไม่ชัด</t>
  </si>
  <si>
    <t>คือ ค่าแสดงอันดับความสว่างของดาวฤกษ์ วัดความยาวคลื่น</t>
  </si>
  <si>
    <t>ต่างกัน จากค่าโชติมาตรก็ต่อเมื่ออยู่ห่างจากโลก แต่ค่าโชติมาตรปรากฏเกิดของดาวท้องฟ้าจริงตามที่เราเห็น</t>
  </si>
  <si>
    <t>มีความสัมพันธ์ค่าระยะทาง</t>
  </si>
  <si>
    <t>มีความแตกต่างกันคือขนาด อุณหภูมิ</t>
  </si>
  <si>
    <t>อุณหภูมิประมาณ3ล้านเคลวิน</t>
  </si>
  <si>
    <t>ดาวเอ เพราะ ค่ามากยิ่งสว่างน้อย</t>
  </si>
  <si>
    <t>เพราะดาวอยู่ห่างจากโลกระยะทาง10พาร์เซก</t>
  </si>
  <si>
    <t>ไม่ได้เพราะ ยิ่งค่ามากยิ่งเห็นปรากฏน้อย</t>
  </si>
  <si>
    <t xml:space="preserve">ดาวฤกษ์ดวงเดียวที่มนุษย์สามารถมองเห็นได้ในเวลากลางวันด้วยตาเปล่า คือ “ดวงอาทิตย์”
</t>
  </si>
  <si>
    <t>เมื่อเรามองดาวฤกษ์แต่ละดวงจากโลก ดาวแต่ละดวงมีความสว่างไม่เท่ากัน เพราะ:
✅ ความสว่างแท้จริง (Luminosity) แตกต่างกัน
✅ ระยะทางไม่เท่ากัน
✅ มีการดูดกลืนแสงระหว่างทางไม่เท่ากัน
✅ สีและการตอบสนองของตาเราต่อแสงแต่ละสี</t>
  </si>
  <si>
    <t>✅ เราสามารถวัดความสว่างของหลอดไฟ 60 วัตต์ ได้มากกว่าหลอดไฟ 100 วัตต์ ในกรณีที่:
👉 หลอดไฟ 60 วัตต์อยู่ใกล้กว่า
👉 แสงจากหลอดไฟ 100 วัตต์ถูกบัง ถูกดูดกลืน หรือกระจายออก
👉 หลอดไฟ 60 วัตต์มีการรวมแสงเข้มข้นตรงจุดที่วัด</t>
  </si>
  <si>
    <t>ปัจจัยที่มีผลต่อความส่องสว่างของดวงอาทิตย์ คือ การดูดกลืนและการกระเจิงแสงของบรรยากาศโลก เพราะในภาพที่มีฝุ่นหรือควันมาก แสงจากดวงอาทิตย์ถูกบรรยากาศดูดกลืนและกระเจิง ทำให้ดวงอาทิตย์ดูสว่างน้อยกว่าภาพที่ท้องฟ้าโปร่งใส</t>
  </si>
  <si>
    <t>โชติมาตร (magnitude) คือ ค่าตัวเลขที่ใช้บอกความสว่างของดาวฤกษ์หรือวัตถุท้องฟ้า
💡 ระบบโชติมาตรเป็นระบบเชิงลอการิทึม (logarithmic scale)
👉 ดาวที่มีโชติมาตรน้อย จะสว่างมากกว่า ดาวที่มีโชติมาตรมาก</t>
  </si>
  <si>
    <t>✅ โชติมาตรปรากฏ (Apparent magnitude, m)
	•	คือ ความสว่างที่เรามองเห็นจากโลกด้วยตาเปล่า หรือด้วยกล้องโทรทรรศน์
	•	ขึ้นอยู่กับระยะทางจากโลกและสิ่งแวดล้อมระหว่างดาว เช่น ฝุ่นในอวกาศ
	•	ยิ่งดาวอยู่ใกล้ ก็จะดูสว่างมากกว่า
⸻
✅ โชติมาตรสัมบูรณ์ (Absolute magnitude, M)
	•	คือ ความสว่างที่ดาวฤกษ์จะมี ถ้าถูกย้ายไปอยู่ห่างจากโลก 10 พาร์เซก (ประมาณ 32.6 ปีแสง)
	•	ใช้เปรียบเทียบความสว่างที่แท้จริงของดาว เพราะกำจัดผลจากระยะทางออกไปแล้ว
	•	บอกได้ว่าดาวดวงไหนสว่างจริงมากกว่ากัน</t>
  </si>
  <si>
    <t>อุณหภูมิผิว ↔ สี → ดาวร้อนจะน้ำเงิน / ดาวเย็นจะส้ม-แดง
📈 อุณหภูมิผิว ↔ สเปกตรัม → ดาวร้อนให้สเปกตรัมที่ต่างจากดาวเย็น โดยลายเส้นเปลี่ยนตามองค์ประกอบและสภาวะอุณหภูมิ</t>
  </si>
  <si>
    <t xml:space="preserve">	•	สีของดาวฤกษ์บอกถึงอุณหภูมิและมวลของดาวนั้น
	•	ดาวสีน้ำเงิน = ร้อน สว่าง มวลมาก อายุสั้น
	•	ดาวสีน้ำเงินแกมขาว = ร้อนปานกลาง สว่างมาก อายุปานกลาง
	•	ดาวสีแดง = เย็นกว่า สว่างน้อย (ถ้าเป็นดาวเล็ก) หรือสว่างมากถ้าเป็นยักษ์แดง อายุยืน
ถ้าต้องการให้ผมวาดแผนภาพแสดงการเรียงสีและคุณสมบัติของดาวฤกษ์ทั้ง 3 ดวง</t>
  </si>
  <si>
    <t>ดาว Betelgeuse น่าจะเป็นดาวฤกษ์ชนิดสเปกตรัม M และมีอุณหภูมิพื้นผิวประมาณ 3,000–3,500 เคลวิน เพราะมีสีแดงซึ่งบ่งบอกถึงดาวที่มีอุณหภูมิผิวต่ำ</t>
  </si>
  <si>
    <t>ดาว A มีความส่องสว่างน้อยที่สุดเมื่อสังเกตจากบนโลก เพราะมีโชติมาตรปรากฏมากที่สุด (1.35) ซึ่งแสดงว่ามองเห็นสว่างน้อยที่สุด</t>
  </si>
  <si>
    <t xml:space="preserve">ดาว B มีความส่องสว่างมากที่สุดเมื่ออยู่ห่างจากโลก 10 พาร์เซก เพราะมีโชติมาตรสัมบูรณ์น้อยที่สุด (-3.6) ซึ่งแสดงว่ามีความสว่างแท้จริงมากที่สุด
</t>
  </si>
  <si>
    <t>ไม่ได้เพราะห่างจากโลกมาก</t>
  </si>
  <si>
    <t>ศุภกน เดชเพชร</t>
  </si>
  <si>
    <t>ระยะห่างระหว่างดาวกับความสว่างของดาวดวงนั้นๆ</t>
  </si>
  <si>
    <t>ปัจจัยหลักคือ ระยะห่างจากผู้สังเกต ยิ่งผู้สังเกตอยู่ใกล้ดวงอาทิตย์มากเท่าไหร่ ดวงอาทิตย์ก็จะปรากฏสว่างและใหญ่ขึ้นเท่านั้น (เหมือนที่เราเห็นจากโลก)</t>
  </si>
  <si>
    <t>โชติมาตรปรากฏ: คือ ความสว่างที่เราเห็นจากโลก ใช้บอกว่าดาวดวงไหนสว่างกว่ากันเมื่อมองขึ้นไปบนฟ้า
โชติมาตรสัมบูรณ์: คือ ความสว่างที่แท้จริงของดาว (ถ้าดาวทุกดวงอยู่ห่างจากเราเท่ากัน) ใช้ศึกษาขนาด อุณหภูมิ และประเภทของดาวฤกษ์</t>
  </si>
  <si>
    <t xml:space="preserve">โชติมาตรปรากฏ 
คือ: ความสว่างของดาวที่เรามองเห็นจากโลก
ขึ้นอยู่กับ: ความสว่างที่แท้จริงของดาว และระยะห่างจากโลก (ดาวที่อยู่ใกล้จะปรากฏสว่างกว่า)
โชติมาตรสัมบูรณ์ 
คือ: ความสว่างที่แท้จริงของดาว หากนำดาวทุกดวงมาวางไว้ที่ระยะห่างมาตรฐานเดียวกัน (10 พาร์เซก)
ใช้เพื่อ: เปรียบเทียบ กำลังการส่องสว่างที่แท้จริง ของดาวแต่ละดวง โดยตัดปัจจัยเรื่องระยะทางออกไป ทำให้เราสามารถศึกษาคุณสมบัติทางกายภาพของดาว เช่น ขนาด อุณหภูมิ และประเภทได้
</t>
  </si>
  <si>
    <t>สเปกตรัมเข้มจะร้อน</t>
  </si>
  <si>
    <t>ดาวสีนํ้าเงินร้อนที่สุด
สีขาวร้อนลองลงมา
สีเเดงเย็ดสุด</t>
  </si>
  <si>
    <t>ชนิดของสเปกตรัม อุณหภูมิของพื้นผิว</t>
  </si>
  <si>
    <t>โชติมาตร</t>
  </si>
  <si>
    <t>ได้ เพราะมีเเสงะยอะ</t>
  </si>
  <si>
    <t>ดวงอาทิตย์
เหตุผล:
	•	ดวงอาทิตย์ คือดาวฤกษ์ดวงหนึ่งในจักรวาลของเรา (อยู่ในกลุ่มดาวฤกษ์ประเภท G-type main-sequence star หรือ G2V)
	•	เราสามารถมองเห็นมันได้ในเวลากลางวัน เพราะ:
	•	มันอยู่ ใกล้โลกมากที่สุด (ประมาณ 150 ล้านกิโลเมตร หรือ 1 หน่วยดาราศาสตร์)
	•	มันมี ความสว่างมากกว่าดาวฤกษ์ดวงอื่นๆ หลายล้านเท่า เนื่องจากความใกล้และขนาดของมัน</t>
  </si>
  <si>
    <t>ดาวฤกษ์บนท้องฟ้ามีความสว่างไม่เท่ากันเพราะ ระยะห่างต่างกัน, ความสว่างแท้จริงต่างกัน, และมีผลจาก สสารในอวกาศ หรือ บรรยากาศโลก ที่รบกวนแสงที่เดินทางมาถึงเรา</t>
  </si>
  <si>
    <t>สามารถวัดหรือรู้สึกว่า 60 วัตต์ “สว่างกว่า” 100 วัตต์ ได้ หาก
	1.	เป็นคนละเทคโนโลยี (LED vs หลอดไส้)
	2.	ตำแหน่งการติดตั้งมีผล
	3.	หลอด 100W เสื่อมหรือเสีย
	4.	การวัดแสงไม่สะท้อนความสว่างรวมทั้งหม</t>
  </si>
  <si>
    <t>มวล, อุณหภูมิที่แกนกลาง, องค์ประกอบภายใน, รัศมี, และ อายุของดวงอาทิตย์ คือปัจจัยสำคัญที่มีผลต่อความส่องสว่างของมัน</t>
  </si>
  <si>
    <t>โชติมาตร (Photometry) คือการวัดความสว่างของดาว และใช้ศึกษา:
	•	ความสว่างของดาว
	•	การเปลี่ยนแปลงแสงของดาว
	•	อุณหภูมิ สี มวล และรัศมี
	•	การตรวจหาดาวเคราะห์นอกระบบ</t>
  </si>
  <si>
    <t>โชติมาตรสัมบูรณ์ (Absolute Magnitude)
	•	คือ ระดับความสว่างแท้จริง ของวัตถุท้องฟ้า
	•	นิยามคือ ความสว่างที่วัตถุนั้นจะมี หากอยู่ห่างจากโลก 10 พาร์เซก (ประมาณ 32.6 ปีแสง)
	•	ช่วยเปรียบเทียบความสว่างของวัตถุต่าง ๆ ได้อย่างเป็นธรรม ไม่ขึ้นกับระยะทาง</t>
  </si>
  <si>
    <t>อุณหภูมิผิวของดาวมีผลต่อทั้ง สีที่ตาเรามองเห็น และ เส้นสเปกตรัมที่ตรวจวัดได้
	•	เราสามารถประมาณอุณหภูมิของดาวจากการวิเคราะห์สีและสเปกตรัมได้อย่างแม่นยำ
	•	ดาวที่ร้อนจะแผ่พลังงานในช่วงคลื่นสั้น (แสงฟ้า/ยูวี), ส่วนดาวที่เย็นจะแผ่ในช่วงคลื่นยาว (แสงแดง/อินฟราเรด)</t>
  </si>
  <si>
    <t>ดาวฤกษ์นํ้าเงิน ดาวฤกษ์สีนี้าเงินเเกนขาว ดาวฤกษ์สีเเดง</t>
  </si>
  <si>
    <t xml:space="preserve">สรุป
รายการ	คำตอบ
ชนิดสเปกตรัม	M1–M2 Ia–ab
อุณหภูมิผิว	ประมาณ 3,200 – 3,500 K
เหตุผล	ดาวมีสีแดงจัด บ่งบอกถึงอุณหภูมิต่ำ และอยู่ในระยะปลายของการวิวัฒนาการของดาวมวลมาก
หากต้องการข้อมูลเปรียบเทียบกับดาวอื่น หรือการเปลี่ยนแปลงของ Betelgeuse ในอนาคต เช่น การระเบิดเป็นซูเปอร์โนวา </t>
  </si>
  <si>
    <t>ดาวa</t>
  </si>
  <si>
    <t>260</t>
  </si>
  <si>
    <t xml:space="preserve">ดวงอาทิตย์ เพราะดวงอาทิตย์อยู่ใกล้โลกมากที่สุด (ประมาณ 150 ล้านกิโลเมตร)จึงมีความสว่างมากกว่าดาวฤกษ์ดวงอื่นหลายล้านเท่าแสงจากดวงอาทิตย์ทำให้ท้องฟ้ากลางวันสว่าง จนดาวดวงอื่นมองไม่เห็นเลย
</t>
  </si>
  <si>
    <t>เพราะระยะทางความห่าง ความสว่าง ของดาวฤกษ์</t>
  </si>
  <si>
    <t>ได้ถ้าเราเอาตัววัดมาอยู่ใกล้หลอดไฟ 60 วัตต์
และขยับตัววัดออกห่างจากหลอดไฟ 100 วัตต์</t>
  </si>
  <si>
    <t>ชั้นบรรยากาศ มุมเงยของดวงอาทิตย์ องศาที่ดวงอาทิตย์ขึ้น</t>
  </si>
  <si>
    <t>อันดับความสว่าง สมบัติระยะทาง ความสว่าง</t>
  </si>
  <si>
    <t>โชติมาตรปรากฏ = สว่างแค่ไหนเมื่อมองจากโลก
โชติมาตรสัมบูรณ์ = สว่างแค่ไหนจริง ๆ ถ้าอยู่ห่างจากโลก 10 พาร์เซก</t>
  </si>
  <si>
    <t>ยิ่งอุณหภูมิสูงดาวจะมีสี ฟ้าน้ำเงิน
ถ้าอุณหภูมิต่ำ ดาวจะมีสี แดง</t>
  </si>
  <si>
    <t>ดาวฤกษ์ทั้งสามดวงที่นิดเห็นมีความแตกต่างกันที่ อุณหภูมิผิว พลังงาน และความสว่าง โดยเรียงจาก น้ำเงิน &gt; น้ำเงินแกมขาว &gt; แดง ในแง่ของความร้อนและพลังงาน.</t>
  </si>
  <si>
    <t>สเปกตรัม M และมีอุณหภูมิผิวประมาณ 3,000 เคลวิน</t>
  </si>
  <si>
    <t xml:space="preserve">ดาว B มีความส่องสว่างน้อยที่สุดเมื่อมองจากโลก เพราะมีค่า โชติมาตรปรากฏมากที่สุด (0.98) ซึ่งหมายถึงแสงที่ปรากฏให้เห็นจากโลกสว่างน้อยที่สุด
</t>
  </si>
  <si>
    <t>ดาว B มีความส่องสว่างมากที่สุดเมื่อเทียบกันที่ระยะ 10 พาร์เซก เพราะมีค่า โชติมาตรสัมบูรณ์น้อยที่สุด (-3.6) ซึ่งแปลว่าเป็นดาวที่สว่างแท้จริงมากที่สุด</t>
  </si>
  <si>
    <t>มนุษย์ไม่สามารถสังเกตเห็นดาว A ในตอนกลางวันได้ เพราะดาว A ไม่สว่างพอที่จะสู้กับความสว่างของแสงจากดวงอาทิตย์ที่กระจายอยู่ในชั้นบรรยากาศของโลก</t>
  </si>
  <si>
    <t>ดวงอาทิตย์ ได้เพียงดวงเดียวเพราะแสงที่สว่างจ้าของดวงอาทิตย์ทำให้แสงของดาวฤกษ์อื่นๆ ถูกบดบังจนไม่สามารถมองเห็นได้</t>
  </si>
  <si>
    <t>ความสว่างที่แท้จริงของดาวแต่ละดวง, ระยะห่างจากโลก, และ ผลกระทบจากบรรยากาศของโลก</t>
  </si>
  <si>
    <t xml:space="preserve">ในกรณีที่หลอดไฟขนาด 60 วัตต์อยู่ใกล้ผู้สังเกตมากกว่าหลอดไฟขนาด 100 วัตต์ หรือมีประสิทธิภาพในการแปลงพลังงานเป็นแสงได้ดีกว่า
</t>
  </si>
  <si>
    <t>ปริมาณของฝุ่นหรือมลภาวะในบรรยากาศ ซึ่งทำให้ความสว่างของดวงอาทิตย์ลดลงได้เมื่อมีฝุ่นหนามาก</t>
  </si>
  <si>
    <t>โชติมาตรคือค่าความสว่างของดาวฤกษ์ ใช้ในการศึกษาความสว่างปรากฏและความสว่างแท้จริงของดาวฤกษ์</t>
  </si>
  <si>
    <t>โชติมาตรสัมบูรณ์คือความสว่างของดาวที่มีค่าคงที่ หากดาวอยู่ห่างจากโลก 10 พาร์เซก ส่วนโชติมาตรปรากฏคือความสว่างที่เรามองเห็นจากโลก ซึ่งขึ้นกับระยะทางและสิ่งกีดขวาง</t>
  </si>
  <si>
    <t>ดาวที่มีอุณหภูมิผิวสูงจะมีสีฟ้าหรือขาว และปล่อยพลังงานคลื่นสั้น ส่วนดาวที่มีอุณหภูมิต่ำจะมีสีแดงและปล่อยพลังงานคลื่นยาว สเปกตรัมจึงเปลี่ยนไปตามอุณหภูมิของดาว</t>
  </si>
  <si>
    <t>ดาวฤกษ์แต่ละสีมีความแตกต่างกันที่ อุณหภูมิพื้นผิว
	•	ดาวฤกษ์ สีน้ำเงิน มีอุณหภูมิสูงที่สุด
	•	ดาวฤกษ์ สีขาวหรือสีขาวแกมน้ำเงิน มีอุณหภูมิรองลงมา
	•	ดาวฤกษ์ สีแดง มีอุณหภูมิต่ำที่สุด
สีของดาวเกิดจากพลังงานและอุณหภูมิที่เปล่งออกมาจากพื้นผิวของดาวแต่ละดวง</t>
  </si>
  <si>
    <t>ดาว Betelgeuse เป็นดาวฤกษ์ชนิดสเปกตรัม M
มีอุณหภูมิพื้นผิวประมาณ 3,000 – 3,500 เคลวิน
เพราะ Betelgeuse มีสีแดง ซึ่งแสดงว่าเป็นดาวที่มีอุณหภูมิต่ำ และอยู่ในกลุ่มดาวฤกษ์เย็น เช่น ดาวยักษ์แดง</t>
  </si>
  <si>
    <t>ดาว B มีความส่องสว่างน้อยที่สุด เพราะมีค่า โชติมาตรปรากฏ = 0.98 ซึ่งมีค่าสูงกว่าดาวอื่นๆ
(โชติมาตรปรากฏยิ่งมีค่าสูง แสดงว่าดาวนั้นสว่างน้อย)</t>
  </si>
  <si>
    <t xml:space="preserve">ดาว B มีความส่องสว่างมากที่สุด เพราะมีค่า โชติมาตรสัมบูรณ์ = -3.6 ซึ่งเป็นค่าต่ำที่สุด
(โชติมาตรสัมบูรณ์ยิ่งต่ำ แสดงว่าดาวนั้นสว่างมาก)
</t>
  </si>
  <si>
    <t xml:space="preserve">ไม่สามารถสังเกตเห็นได้
เพราะดาว A มีค่าโชติมาตรปรากฏเท่ากับ 1.35 ซึ่งสว่างไม่พอที่จะมองเห็นในตอนกลางวัน เนื่องจากแสงจากดวงอาทิตย์มีความสว่างมากกว่ามาก
</t>
  </si>
  <si>
    <t>น.ส.ณัฐชา บุญเพ็ง</t>
  </si>
  <si>
    <t>ดวงอาทิตย์เนื่องจากเป็นดาวฤกษ์ที่ อยู่ใกล้โลกมากที่สุดจึงมีความสว่างมากพอที่จะเห็นได้ในเวลากลางวัน</t>
  </si>
  <si>
    <t>เพราะระยะห่างของดาวฤกษ์จากโลกไม่เท่ากันและดาวฤกษ์แต่ละดวงมีความสว่างแท้จริงไม่เท่ากัน</t>
  </si>
  <si>
    <t>ในกรณีที่หลอดไฟขนาด 60 วัตต์อยู่ใกล้ผู้สังเกตมากกว่าหลอดไฟขนาด 100 วัตต์หรือมีประสิทธิภาพในการแปลงพลังงานเป็นแสงได้ดีกว่า</t>
  </si>
  <si>
    <t>ปริมาณของฝุ่นหรือมลภาวะในบรรยากาศซึ่งทำให้ปริมาณของฝุ่นหรือมลภาวะในบรรยากาศซึ่งทำให้ความสว่างของดวงอาทิตย์ลดลง ได้เมื่อมีฝนหนามาก</t>
  </si>
  <si>
    <t>โชติมาคือค่าความสว่างของดาวฤกษ์ใช้ในการศึกษาความสว่างปรากฏและความสว่างแท้จริงของดาวฤกษ์</t>
  </si>
  <si>
    <t>โชติมาสัมบูรณ์คือความสว่างของดาวที่มีค่าคงที่หากดาวอยู่ห่างที่เรามองเห็นจากโลกซึ่งขึ้นกับระยะทางและสิ่งกีดขวาง</t>
  </si>
  <si>
    <t>ดาวที่มีอุณหภูมิผิวสูงจะมีสีฟ้าหรือขาวและปล่อยพลังงานคลื่นสั้นส่วนดาวที่มีอุณหภูมิต่ำดาวที่มีอุณหภูมิผิวสูงจะมีสีฟ้าหรือขาวและปล่อยพลังงานคลื่นสั้นส่วนดาวที่มีอุณหภูมิต่ำจะมีสีแดง และปล่อยพลังงานคลื่นยาวสเปกตรัมจึงเปลี่ยนไปตามอุณหภูมิของดาว</t>
  </si>
  <si>
    <t>ดาว B มีความส่องสว่างมากที่สุด เพราะมีค่า โชติมาตรสัมบูรณ์ = -3.6 ซึ่งเป็นค่าต่ำที่สุด
(โชติมาตรสัมบูรณ์ยิ่งต่ำ แสดงว่าดาวนั้นสว่างมาก)</t>
  </si>
  <si>
    <t>ไม่สามารถสังเกตเห็นได้
เพราะดาว A มีค่าโชติมาตรปรากฏเท่ากับ 1.35 ซึ่งสว่างไม่พอที่จะมองเห็นในตอนกลางวัน เนื่องจากแสงจากดวงอาทิตย์มีความสว่างมากกว่ามาก</t>
  </si>
  <si>
    <t xml:space="preserve">ดวงอาทิตย์เนื่องจากเป็นดาวฤกษ์ที่ อยู่ใกล้โลกมากที่สุดจึงมีความสว่างมากพอที่จะเห็นได้ในเวลากลางวัน </t>
  </si>
  <si>
    <t>ปริมาณของฝุ่นหรือมลภาวะในบรรยากาศซึ่งทำให้ปริมาณของฝุ่นหรือมลภาวะในบรรยากาศซึ่งทำให้ความสว่างของดวงอาทิตย์ลดลง ได้เมื่อมีฝุ่นหนามาก</t>
  </si>
  <si>
    <t>สัมบูรณ์คือความสว่างของดาวที่มีค่าคงที่หากดาวอยู่ห่างที่เรามองเห็นจากโลกซึ่งขึ้นกับระยะทางและสิ่งกีดขวาง</t>
  </si>
  <si>
    <t>ดาวที่มีอุณหภูมิผิวสูงจะมีสีฟ้าหรือขาวและปล่อยพลังงานคลื่นสั้นส่วนดาวที่มีอุณหภูมิต่ำดาวที่มีอุณหภูมิผิวสูงจะมีสีฟ้าหรือขาวและปล่อยพลังงานคลื่นสั้นส่วนดาวที่มีอุณหภูมิต่ำจะมีสีแดง</t>
  </si>
  <si>
    <t>สีของดาวฤกษ์บอกถึงอุณหภูมิและมวลของดาวนั้นดาวสีน้ำสีของดาวฤกษ์บอกถึงอุณหภูมิและมวลของดาวนั้นดาวสีน้ำเงิน = ร้อนสว่างมวลมากอายุสั้นดาวสีน้ำเงินแกรห์มขาว = ร้อนปานกลางสว่างมากอายุปานกลางดาวสีแดง = เย็นกว่าสว่างน้อยถ้าเป็นดาวเล็กหรือสว่างมากถ้าเป็นยักษ์แดงอายุยืน</t>
  </si>
  <si>
    <t>ดาวBetelgeuseน่าจะเป็นดาวฤกษ์ชนิดสเปกตรัมเอ็มและมีอุณหภูมิพื้นผิวปริมาณ 3000 ถึง 3005 เควินเพราะมีสีแดงซึ่งบ่งบอกถึงดาวที่มีอุณหภูมิผิวต่ำ</t>
  </si>
  <si>
    <t>แอลเอมีความส่องสว่างน้อยที่สุดเมื่อสังเกตจากบนโลกเพราะมีโชติมาปรากฏมากที่สุด
(1.35) ซึ่งแสดงว่ามองเห็นสว่างน้อยที่สุด</t>
  </si>
  <si>
    <t>ดาววีมีความสองสว่างมากที่สุดเมื่ออยู่ห่างจากโลก 10 พาเซก เพราะมีโชติมาสมบูรณ์น้อยที่สุด(-3.6) ซึ่งแสดงว่ามีความสว่างแท้จริงมากที่สุด</t>
  </si>
  <si>
    <t>เพราะมีปัจจัยอย่างตำแหน่งของผู้สังเกต ขนาดของดาวฤกษ์</t>
  </si>
  <si>
    <t>กรณีสามารถขึ้นอยู่กับปัจจัยอื่นๆ เช่น อุณหภูมิของแสง ชนิดของหลอดไฟ และประสิทธิภาพของหลอดไฟ</t>
  </si>
  <si>
    <t>พื้นผิวดาว ตำแหน่งที่ถ่าย</t>
  </si>
  <si>
    <t>โชติมาตรีอค่าที่แสดงระดับความส่องสว่างของดาวฤกษ์ ณ ตำแหน่งของผู้สังเกต โชติมาตรปรากฏ: โชติมาตรของดาวฤกษ์ที่สังเกตเห็นจากโลกส่วนโชติมาตรสัมบูรณ์: โชติมาตรเมื่อดาวฤกษ์อยู่ห่างจากโลก 10 พาร์เซก</t>
  </si>
  <si>
    <t>คือโชติมาตรเมื่อดาวฤกษ์อยู่ห่างจากโลก 10 พาร์เซก และแตกต่างจากโชติมาตรปรากฏที่โชติมาตรปรากฏเป็นโชติมาตรของดาวฤกษ์ที่สังเกตเห็นจากโลก</t>
  </si>
  <si>
    <t>หากมีอุณหภูมิผิวสูง จะมีจะมีความยาวคลื่นสั้นและมีสีฟ้า หากมีอุณหภูมิผิวต่ำจะมีความยาวคลื่นยาวและมีสีแดง</t>
  </si>
  <si>
    <t>สีน้ำเงินจะมีอุณหภูมิมากกว่า30,000K
สีน้ำเงินแกมขาวจะมีอุณหภูมิระหว่าง10,000-30,000K
และสีแดงมีอุณหภูมิระหว่าง2,500-3,500K</t>
  </si>
  <si>
    <t xml:space="preserve">ชนิด K และมีอุณหภูมิประมาณ3,500-4,900K </t>
  </si>
  <si>
    <t>ดวงอาทิตย์ เพราะค่าโชติมาตรปรากฏของดวงอาทิตย์มีค่าความส่องสว่างน้อยที่สุด</t>
  </si>
  <si>
    <t>ดาว B เพราะมีค่าโชติมาตรปรากฏน้อยที่สุด</t>
  </si>
  <si>
    <t>ได้ เพราะมีค่าโชติมาตรปรากฏตั้งแต่6ลงไป มนุษย์จะสามารถมองเห็นได้ด้วยตาเปล่า</t>
  </si>
  <si>
    <t>ดวงอาทิตย์ เป็นดาวฤกษ์ดวงเดียวที่มองเห็นได้ในเวลากลางวัน
เพราะอยู่ใกล้โลกและสว่างมากกว่าดาวอื่น จนแสงของมันกลบแสงดาวทั้งหมดบนท้องฟ้า.</t>
  </si>
  <si>
    <t>เพราะดาวฤกษ์แต่ละดวง อยู่ห่างจากโลกไม่เท่ากัน และมี ขนาดหรือความสว่างในตัวเองต่างกัน
บางดวงใหญ่และสว่างมาก แต่ไกล เลยดูสว่างน้อย
บางดวงเล็กกว่า แต่ใกล้ เลยดูสว่างมากกว่า.</t>
  </si>
  <si>
    <t>เราสามารถวัดความสว่างของ หลอดไฟ 60 วัตต์ ได้มากกว่าหลอดไฟ 100 วัตต์ ได้ในกรณีที่:
หลอดไฟ 100 วัตต์อยู่ไกลกว่า ทำให้แสงเดินทางไกลและอ่อนลง
หลอดไฟ 100 วัตต์มีสิ่งกีดขวาง เช่น กำแพง กระจกทึบ หรือหมอก
หลอดไฟ 100 วัตต์เสื่อมหรือชำรุด ทำให้ให้แสงได้ไม่เต็มที่
หลอดไฟ 60 วัตต์เป็น LED หรือเทคโนโลยีที่มีประสิทธิภาพสูงกว่า ทำให้ให้แสงสว่างมากกว่าแม้ใช้พลังงานน้อยกว่า
&gt; สรุป: ความสว่างที่วัดได้ไม่ได้ขึ้นกับวัตต์อย่างเดียว แต่ขึ้นอยู่กับ ระยะทาง, สิ่งกีดขวาง, สภาพของหลอด, และชนิดของหลอดไฟ ด้วย.</t>
  </si>
  <si>
    <t>ระยะห่างของโลกใกล้กว่าด่วอังคาร</t>
  </si>
  <si>
    <t>โชติมาตร คือหน่วยวัดความสว่างของดาว ใช้ศึกษา ความสว่างแท้จริงและเปรียบเทียบดาวฤกษ์ได้</t>
  </si>
  <si>
    <t>โชติมาตรสัมบูรณ์ คือ ความสว่างแท้จริงของดาว ถ้าดาวอยู่ห่างจากโลก 10 พาร์เซก
ต่างจากโชติมาตรปรากฏ ที่เป็นความสว่างที่ตามองเห็นจากโลก (อาจดูสว่างเพราะอยู่ใกล้)
สัมบูรณ์ = ความสว่างจริง
ปรากฏ = ความสว่างที่เห็น</t>
  </si>
  <si>
    <t>อุณหภูมิต่ำ สีจะออกโทนแดง เพราะดาวเกิดมานานจนความร้อนเริ่มลดลงทำให้แสงสว่างลดลงตาม
อุณหภูมิสูง สีจะออกโทนน้ำเงิน เพราะดาวที่พึ่งเกิดมาจะสว่างมาก</t>
  </si>
  <si>
    <t>สีน้ำเงินแกมขาว คืออุณหภูมิสูง
สีน้ำเงินลองลงมา
และสีแดงคืออุณหภูมิต่ำสุด</t>
  </si>
  <si>
    <t>ชนิดสเปกตรัม สีแดง และ อุณหภูมิต่ำ เพราะด้วยดาวที่เกิดมานานแล้วแสงสว่างจะน้อยลงและสีสก็จะเป็นสีแดง</t>
  </si>
  <si>
    <t>ดวงอาทิตย์ เพราะ ดวงอาทิตย์มีสัมบูรณ์มากที่สุด</t>
  </si>
  <si>
    <t>ดาว B เพราะ มีค่าสัมบูรณ์ น้อยที่สุด</t>
  </si>
  <si>
    <t>ได้ เพราะอยู่ใกล้โลกและมีค่าสัมบูรณ์ที่น้อยแต่ไม่น้อยมาก</t>
  </si>
  <si>
    <t>น.ส.จิตราภรณ์ ปลั้งขำ</t>
  </si>
  <si>
    <t>ดวงอาทิตย์เป็นดาวฤกษ์ดวงเดียวที่มองเห็นได้ในเวลากลางวัน เพราะอยู่ใกล้โลกและมีความสว่างมากกว่าดาวฤกษ์อื่น ๆ</t>
  </si>
  <si>
    <t>ดาวฤกษ์มีความสว่างไม่เท่ากันเพราะมีระยะทาง พลังงานที่ปล่อยออกมา และสิ่งแวดล้อมระหว่างทางต่างกัน</t>
  </si>
  <si>
    <t>กรณีที่หลอดไฟขนาด 60 วัตต์อยู่ใกล้ผู้สังเกตมากกว่าหลอดไฟขนาด 100 วัตต์ หรือกรณีที่หลอดไฟขนาด 60 วัตต์มีประสิทธิภาพการให้แสงสูงกว่าหลอดไฟขนาด 100 วัตต์</t>
  </si>
  <si>
    <t>ปริมาณฝุ่นหรือมลพิษในอากาศ มีผลต่อการกระเจิงแสง ทำให้ดวงอาทิตย์ดูมืดลงหรือแสงไม่ชัดเจน</t>
  </si>
  <si>
    <t xml:space="preserve">เครื่องมือวัดความสว่างของวัตถุท้องฟ้า ใช้ในการศึกษาความสว่างและการเปลี่ยนแปลงความสว่างของดาวฤกษ์
</t>
  </si>
  <si>
    <t>โชติมาตรปรากฏ:มองเห็นด้วยตาเปล่าได้เลย
โชติมาตรสัมบูรณ์:สว่างน้อยเลขจะมาก</t>
  </si>
  <si>
    <t>ดาวที่มีอุณหภูมิสูง:จะมีสีฟ้าหรือขาวและปล่อยพลังงานคลื่นสั้น
ดาวที่มีอุณหภูมิต่ำ:จะมีสีแดงหรือส้มและปล่อยพลังงานคลื่นยาว
สเปกตรัมจึงเปลี่ยนไปตามอุณหภูมิของดาว</t>
  </si>
  <si>
    <t>สีแดง เป็นสีที่เกิดก่อน
สีน้ำเงินแถบขาว เป็นสีที่เกิดก่อนสีน้ำเงิน
สีน้ำเงิน เป็นสีที่เกิดหลังสุด</t>
  </si>
  <si>
    <t>ดาว Betelgeuse เป็นดาวฤกษ์ชนิดสเปกตรัม M มีอุณหภูมิผิวประมาณ 3,000–3,500 เคลวิน เนื่องจากมีสีแดง ซึ่งบ่งบอกถึงอุณหภูมิต่ำเมื่อเทียบกับดาวฤกษ์ที่มีสีอื่น</t>
  </si>
  <si>
    <t>ดวงอาทิตย์เป็นดาวฤกษ์เดียวที่มองเห็นได้ในเวลากลางวัน เพราะอยู่ใกล้โลกและสว่างมาก</t>
  </si>
  <si>
    <t xml:space="preserve">ดาวฤกษ์มีความสว่างไม่เท่ากัน เพราะระยะทาง ขนาด และอุณหภูมิของดาวแต่ละดวงต่างกัน
</t>
  </si>
  <si>
    <t>เราจะวัดความสว่างของหลอด 60 วัตต์ได้มากกว่าหลอด 100 วัตต์ ถ้า
หลอด 60 วัตต์หันแสงมาทางเรา ส่วนหลอด 100 วัตต์ถูกบังหรือหันไปทางอื่น
หลอดทั้งสองเป็นคนละประเภท เช่น LED 60 วัตต์อาจสว่างกว่าหลอดไส้ 100 วัตต์</t>
  </si>
  <si>
    <t>ปัจจัยที่มีผลต่อความสว่างของดวงอาทิตย์คือ ปริมาณฝุ่นละอองหรือมลพิษในอากาศ ภาพทางซ้ายที่ถ่ายจากพื้นผิวดาวอังคารมีฝุ่นมาก ทำให้แสงอาทิตย์ดูสลัว ส่วนภาพทางขวาที่ถ่ายจากพื้นผิวโลกมีอากาศใสกว่า จึงมองเห็นดวงอาทิตย์สว่างชัดเจนกว่า</t>
  </si>
  <si>
    <t>โชติมาตร คือค่าความสว่างที่มองเห็นจากโลก ใช้ศึกษาความสว่างปรากฏของดาวฤกษ์</t>
  </si>
  <si>
    <t>โชติมาตรสัมบูรณ์ คือ ความสว่างแท้จริงของดาว ถ้าอยู่ห่างจากโลก 10 พาร์เซก
โชติมาตรปรากฏ คือ ความสว่างที่เห็นจากโลก
ต่างกันที่ ระยะทาง โชติมาตรสัมบูรณ์ไม่ขึ้นกับระยะทาง ส่วนโชติมาตรปรากฏขึ้นกับระยะทาง</t>
  </si>
  <si>
    <t>อุณหภูมิผิวของดาวมีความสัมพันธ์กับ สีและสเปกตรัม ดังนี้:
ดาวร้อน (อุณหภูมิสูง) มีสี น้ำเงินหรือขาว
ดาวเย็น (อุณหภูมิต่ำ) มีสี แดง
ดาวแต่ละสีจะแผ่พลังงานในช่วง สเปกตรัม ที่ต่างกัน
เช่น ดาวสีน้ำเงินแผ่คลื่นสั้น (พลังงานสูง) ดาวสีแดงแผ่คลื่นยาว (พลังงานต่ำ)
&gt; สีของดาวบอกอุณหภูมิ และสเปกตรัมช่วยวิเคราะห์องค์ประกอบของดาว</t>
  </si>
  <si>
    <t>สีน้ำเงิน = ดาวร้อนที่สุด อุณหภูมิสูงมาก
น้ำเงินแกมขาว = ดาวร้อนปานกลาง ร้อนรองลงมา
สีแดง = ดาวเย็นที่สุด อุณหภูมิต่ำกว่า
สีของดาวบอกอุณหภูมิผิวดาว ยิ่งสีน้ำเงิน ยิ่งร้อน ยิ่งสีแดง ยิ่งเย็นครับ!</t>
  </si>
  <si>
    <t>ดาว Betelgeuse เป็นดาวสเปกตรัม M (ดาวยักษ์แดง) มีอุณหภูมิผิวประมาณ 3,000 – 3,500 K เพราะมันเป็นดาวเย็น มีสีแดงและกำลังอยู่ในช่วงปลายชีวิตของดาวฤกษ์ขนาดใหญ่ครับ</t>
  </si>
  <si>
    <t>ดาวฤกษ์ดวงที่มีความส่องสว่างน้อยที่สุด เมื่อสังเกตจากบนโลกคือ ดาว A</t>
  </si>
  <si>
    <t>ดาวฤกษ์ดวงที่มีความส่องสว่างมากที่สุด เมื่อกำหนดให้ดาวฤกษ์อยู่ห่างจากโลกเป็นระยะทาง 10 พาร์เซกคือ ดาว B</t>
  </si>
  <si>
    <t>มนุษย์ ไม่สามารถ สังเกตเห็นดาว A ในตอนกลางวันได้</t>
  </si>
  <si>
    <t>ดวงอาทิตย์ เพราะ ดวงอาทืตย์อยู่ใกล้โลกมากที่สุดและสว่างจนกลบดาวอื่น</t>
  </si>
  <si>
    <t>ระยะทางการวัด ทิศทางของแสง</t>
  </si>
  <si>
    <t>เพราะระยะทางโชติมาตรสัมบูรณื</t>
  </si>
  <si>
    <t>ความสว่างปรากฎและความสว่างสมบูรณ์ ใช้ในการเปรียบเทียบความส่องส่วงของดาวฤกษ์</t>
  </si>
  <si>
    <t>โชติมาตรสัมบูรณ์คือ ค่าเปรียบเทียบความส่องสว่สงของดาวฤกษ์ที่ระยะห่างเท่ากัร ประมาณ32.6ปีแสง โชติมาตรปรากฎคือค่าเปรียบเทียบความส่องสว่างของดาวฤกษ์ที่มองเห็นจากโลก</t>
  </si>
  <si>
    <t>อุณหภูมิผิวของดาวมีผลต่อสีของดาว อุณหภูมิของดาวสูงสีก็จะยิ่งฟ้า อุณหภูมิต่ำสีก็จะยิ่งแดง</t>
  </si>
  <si>
    <t>แตกต่างกันที่อุณหภูมิ ขนาดและอายุ</t>
  </si>
  <si>
    <t>ดาว Betelgeuse เป็นดาวฤกษ์ชนิดสเปกตรัม M มีอุณหภูมิผิวประมาณ 3,500 เคลวิน เพราะเป็นดาวสีแดง ซึ่งบ่งบอกว่าอุณหภูมิผิวต่ำ และอยู่ในกลุ่มดาวยักษ์แดงที่มีอุณหภูมิต่ำแต่มีขนาดใหญ่</t>
  </si>
  <si>
    <t>ดาวaเพราะมีค่าโชติมาตรปรากฏมาก</t>
  </si>
  <si>
    <t>ดาวbเพราะโชติมาตรสัมบูณณ์มีค่าน้อยที่สุด</t>
  </si>
  <si>
    <t>ไม่เห็น เพราะมีแสงสว่างไม่มากพอ</t>
  </si>
  <si>
    <t>ดวงอาทิตย์ เพราะมีโชติมาตรน้อยจึงมีแสงสว่างมากพอที่มองเห็นได้</t>
  </si>
  <si>
    <t>เพราะดาวฤกษ์มีโชติมาตรที่ไม่เท่ากันจึงไม่สามารถมองเห็นดาวฤกษ์บางส่วนได้</t>
  </si>
  <si>
    <t xml:space="preserve">ในกรณีที่แสงถูกนำมารวมในทิศทางเดียวกันแคบๆแบบพุ่งตรง เช่น led </t>
  </si>
  <si>
    <t>สภาพแวดล้อม  ระยะทาง ตำแหน่งที่มอง</t>
  </si>
  <si>
    <t>เป็นค่าที่แสดงระดับความส่องสว่างของดาวฤกษ์ ณ ตำแหน่งผู้สังเกต ไว้ศึกษาระดับความสว่างของดาวฤกษ์</t>
  </si>
  <si>
    <t>เป็นการวัดความเข้มแสงโดยไม่วัดค่าแสงจากตำแหน่งอื่น ต่างกันโดยที่โชติมาตรปรากฎวัดที่ความเข้มแสงจากผู้สังเกตโดยตรง</t>
  </si>
  <si>
    <t>แบบ ความยาวคลื่นสั้น หรือ สีแดง จะมีอุณหภูมิผิว ต่ำ และ ความยาวคลื่นยาว หรือ สีน้ำเงิน จะมีอุณหภูมิผิวสูง</t>
  </si>
  <si>
    <t>แตกต่างโดยที่อุณหภูมิที่ต่างกัน</t>
  </si>
  <si>
    <t>สเปกตรัม K มีอุณหภูมิ 3500-4900 K เพราะดาวฤกษ์มีลักษณะสีส้ม</t>
  </si>
  <si>
    <t>ดาว A เพราะมีค่าโชติมาตรปรากฎมากสุดจึงให้แสงได้มาน้อยสุด</t>
  </si>
  <si>
    <t>ดาว B เพราะค่าโชติมาตรสัมบูรณ์น้อยจึงให้แสงสว่างได้มากกว่า</t>
  </si>
  <si>
    <t>เห็นเพราะความส่องสว่างของดาวที่เห็นได้คือต่ำกว่า 6</t>
  </si>
  <si>
    <t>ดวงอาทิตย์ เพราะ ความสว่างมาก โซติมาตรน้อย</t>
  </si>
  <si>
    <t>เพราะ ดาวฤกษ์เเต่ละดวงมีค่าโซติมาตรไม่เท่ากัน ความสว่างไม่เท่ากัน</t>
  </si>
  <si>
    <t>วัดให้ทิศทางของเเสงถูกรวมพุ่งตรงเหมือนกัน
ควบคุมให้ระยะทางเท่ากัน เเละวิธีวัดโดยดูจากตำเเหน่งผู้สังเกตโดยตรง</t>
  </si>
  <si>
    <t>ระยะทาง ตำเเหน่งของผู้สังเกต ความโปร่งเเสงของสสารในชั้นบรรยากาศ สภาพเเวดล้อม</t>
  </si>
  <si>
    <t>ค่าที่ใช้เปรียบเทียบความส่องสว่างของดาว ณ ตำเเหน่งผู้สังเกต ใช้ศึกษาระดับความสว่างมายังผู้สังเกต</t>
  </si>
  <si>
    <t>โซติมาตรสัมบูรณ์เป็นการวัดความเข้มเเสงโดยระยะห่างเท่ากัน เเต่โซติมาตรปรากฎวัดความเข้มเเสงจากตำเเหน่งผู้สังเกต โดยมีปัจจัยระยะทาง ความกระเจิงเเสง</t>
  </si>
  <si>
    <t>ดาวฤกษ์ที่มีสเปกตรัมความยาวคลื่นสั้นอุณหภูมิสูง
ดาวฤกษ์ที่มีสเปกตรัมความยาวคลื่นยาวมีอุณหภูมิต่ำ</t>
  </si>
  <si>
    <t>มีอุณหภูมิพื้นผิวต่างกัน</t>
  </si>
  <si>
    <t>สเปกตรัมK อุณหภูมิ3,500-4,900เคลวิน
เพราะมีสีส้ม</t>
  </si>
  <si>
    <t>ดาว A เพราะค่าโซติมาตรปรากฎมากที่สุด</t>
  </si>
  <si>
    <t>ดาว B เพราะ ค่าโซติมาตรสัมบูรณ์(ระยะทางเท่ากัน)มีค่าน้อยสุด จึงมีค่าสองสว่างมากสุด</t>
  </si>
  <si>
    <t>ได้เพราะค่าโซติมาตรปรากฎที่ทำให้เห็นดาวฤกษ์ด้วยตาเปล่าได้คือ 6 ลงไป ซึ่งดาว A มี1.35</t>
  </si>
  <si>
    <t>ดวงอาทิตย์เพราะมีแสงสว่างมากและอยู่ใกล้โลก มีแสงสว่างมากพอที่จบกลบแสงสว่างจากดาวดวงอื่นๆจึงทำให้มองไม่เห็นดาวดวงอื่นๆในตอนกลางวัน</t>
  </si>
  <si>
    <t xml:space="preserve">	•	ระยะทางจากโลก
	•	ความสว่างแท้จริงของดาว
	•	สิ่งกีดขวางแสง เช่น ฝุ่นหรือบรรยากาศ
	•	มุมและตำแหน่งที่เรามองเห็นจากพื้นโลก</t>
  </si>
  <si>
    <t xml:space="preserve">	•	หลอด 60 วัตต์อยู่ใกล้กว่า
	•	หลอด 100 วัตต์มีสิ่งกีดขวางหรือทิศทางแสงไม่ตรง
	•	หลอด 60 วัตต์มีประสิทธิภาพดีกว่า (เช่น LED)
	•	หลอด 100 วัตต์เสื่อมสภาพ</t>
  </si>
  <si>
    <t>ความหนาแน่นของชั้นบรรยากาศและปริมาณฝุ่นหรือมลภาวะในอากาศ</t>
  </si>
  <si>
    <t>โชติมาตร คือ หน่วยวัดความสว่างของดาว
ใช้ศึกษา ความสว่าง ระยะทาง และสมบัติของดาวฤกษ์</t>
  </si>
  <si>
    <t>โชติมาตรปรากฏ = ความสว่างที่ “ตามองเห็น” จากโลก
โชติมาตรสัมบูรณ์ = ความสว่าง “จริง” ของดาว ถ้าอยู่ห่าง 10 พาร์เซก</t>
  </si>
  <si>
    <t>อุณหภูมิผิวของดาว กำหนดทั้ง สี และ ลักษณะของสเปกตรัม
ใช้ในการจำแนกดาวออกเป็นกลุ่ม และบอกสมบัติทางฟิสิกส์ของดาวได้อย่างละเอียด</t>
  </si>
  <si>
    <t>ดาวสีน้ำเงินมีอุณหภูมิผิวสูงที่สุด สว่างมาก แต่อายุสั้น
ดาวสีน้ำเงินแกมขาวมีอุณหภูมิปานกลาง
ส่วนดาวสีแดงมีอุณหภูมิต่ำที่สุด ให้แสงน้อย แต่อายุยืนยาวที่สุด</t>
  </si>
  <si>
    <t>ดาว Betelgeuse น่าจะเป็นดาวฤกษ์ชนิดยักษ์แดง (Red Supergiant)
และมี อุณหภูมิผิวประมาณ 3,500–3,600 เคลวิน
เพราะว่า มีสีออกแดง-ส้ม ซึ่งแสดงว่าเป็นดาวที่มีอุณหภูมิผิวค่อนข้างต่ำเมื่อเทียบกับดาวสีขาวหรือน้ำเงิน</t>
  </si>
  <si>
    <t>ดาว A เพราะมีค่า โชติมาตรปรากฏ = 3.5 ซึ่ง มากที่สุด ในตาราง → หมายถึง ดูสว่างน้อยที่สุดจากโลก</t>
  </si>
  <si>
    <t>ดาว B เพราะมี ค่าโชติมาตรสัมบูรณ์ = –3.6 ซึ่ง น้อยที่สุด → หมายถึงดาวมี ความสว่างแท้จริงมากที่สุด</t>
  </si>
  <si>
    <t>ไม่สามารถ เพราะดาว A มีโชติมาตรปรากฏ = 3.5 ซึ่ง ไม่สว่างพอ ที่จะมองเห็นได้ในตอนกลางวัน เนื่องจากแสงจากดวงอาทิตย์ในบรรยากาศโลกจะกลบแสงดาวอื่นหมด</t>
  </si>
  <si>
    <t xml:space="preserve"> ดวงอาทิตย์ ได้เพียงดวงเดียวที่เป็นดาวฤกษ์. แม้ว่าจะมีดาวฤกษ์อื่นๆ อยู่บนท้องฟ้าเช่นกัน แต่แสงที่สว่างจ้าของดวงอาทิตย์ทำให้แสงของดาวฤกษ์อื่นๆ ถูกบดบังจนไม่สามารถมองเห็นได้ </t>
  </si>
  <si>
    <t>ระยะทาง และความเข้มแสงงความส่องสว่าง</t>
  </si>
  <si>
    <t>กรณีหลอดไฟ60  W อยู่ใกล้เครื่องวัดความสว่างมากกว่าหลอด100w</t>
  </si>
  <si>
    <t>ช้ันบรรยากาศ เวลา อุณหภมิ ระยะทาง สถานที่ ทิศ</t>
  </si>
  <si>
    <t>ค่าเปรียบเทียบความส่องสว่างของดาวอื่น เมื่อมองจากโลก</t>
  </si>
  <si>
    <t xml:space="preserve">ความส่องสว่างสัมบูรณ์ เป็นการวัดความสว่างที่แท้จริงของดาวฤกษ์ </t>
  </si>
  <si>
    <t xml:space="preserve">นำ้เงิน มีอุณหภูมิ สูงสุด ต่อนำ้เงินเเกมขาว และแดง
กลับกันอายุของดาว จะเริ่มตั้งแต่สีแดงเงินเเกมขาว และนำ้เงิน
</t>
  </si>
  <si>
    <t xml:space="preserve">เป็นดาวฤกษ์ชนิดสเปกตรัม M2Ia-ab ซึ่งเป็นดาวฤกษ์ประเภทดาวยักษ์ใหญ่สีแดง. มีอุณหภูมิผิวประมาณ 3,500 เคลวิน หรือประมาณ 3,227 องศาเซลเซียส. </t>
  </si>
  <si>
    <t>B เพราะห่างจากโลกมาสุดและะค่าโชตติมาตรน้อย</t>
  </si>
  <si>
    <t>ดวงอาทิตย์เพราะอยู่ใกล้จึงส่องสว่างมากสุด</t>
  </si>
  <si>
    <t>ไม่ได้เพราะค่าโชตติมาตรสมบูรณ์น้อย</t>
  </si>
  <si>
    <t>ดวงอาทิตย์ เพราะอยู่ใกล้โลกมากที่สุด</t>
  </si>
  <si>
    <t>เพราะระยะห่างของโลกกับดาวแต่ละดวงไม่เท่ากันและกำลังส่องสว่างของดาวแต่ละดวงมีไม่เท่ากัน</t>
  </si>
  <si>
    <t>การที่ความสว่าง 60 วัตต์มีความสว่างมากกว่า เพราะมีระยะห่างใกล้กับผู้วัดมากกว่า</t>
  </si>
  <si>
    <t>คืออันดับความสว่าง ใช้เปรียบเทียบความสว่างของดาวฤกษ์</t>
  </si>
  <si>
    <t xml:space="preserve">โชติมาตรสัมบูรณ์คือการวัดจากระยะห่างที่เท่ากัน คือ 10 พาร์แซก โชติมาตรปรากฎวัดจากการมองจากโลกโดยตรง </t>
  </si>
  <si>
    <t>ดาวที่อุณหภูมิมาก จะมีสีน้ำเงิน สเปกตรัม O , B ดาวที่อุณหภูมิน้อยจะมีสีแดง สเปกตรัม K , M</t>
  </si>
  <si>
    <t>สีน้ำเงินจะมีอุณหภูมิสูงสุด สเปกตรัม O น้ำเงินแกมขาวรองลงมา สเปกตรัม B  และสีแดงอุณหภูมิน้อยที่สุด สเปกตรัม M</t>
  </si>
  <si>
    <t>สเปกตรัม K มีอุณหภูมิประมาณ 3,500 - 4,900 เคลวิน</t>
  </si>
  <si>
    <t>คือดาว A เพราะค่าโชติมาตรปรากฎมีค่ามากที่สุด</t>
  </si>
  <si>
    <t>ดาว B เพราะค่าโชติสัมบูรณ์มีค่าน้อยที่สุด</t>
  </si>
  <si>
    <t>ไม่ เพราะดวงอาทิตย์อยู่ใกล้โลกมากกว่ามาก จึงทำให้มองไม่เห็น</t>
  </si>
  <si>
    <t>ดวงอาทิตย์ เพราะ แสงจากดวงอาทิตย์มีความสว่างมากจึงทำให้แสงจากดาวอื่นๆไม่สามารถมองเห็นได้ด้วยตาเปล่า</t>
  </si>
  <si>
    <t>ระยะห่างของดาวฤกษ์แต่ละดวงกับโลกไม่เท่ากัน</t>
  </si>
  <si>
    <t>กรณีที่หลอดไฟ100วัตต์ทำงานได้ไม่เต็มประสิทธิภาพ
ความต่างในเทคโนโลยีของหลอดไฟ เช่น หลอดไฟ60วัตต์เป็นหลอดLEDซึ่งให้แสงได้มากกว่าหลอดไฟ100วัตต์ที่เป็นหลอดไส้เมื่อเทียบต่อวัตต์</t>
  </si>
  <si>
    <t>ระยะทางของดวงอาทิตย์ที่ห่างจากดาวอังคารมากกว่าโลกจึงทำให้เห็นเเสงสว่างได้ไม่เต็มที่</t>
  </si>
  <si>
    <t>ค่าที่แสดงระดับความส่องสว่างของดาวฤกษ์ ณ ตำแหน่งของผู้สังเกต ใช้เปรียบเทียบความส่องสว่างของดาว ณ ตำแหน่งของผู้สังเกต</t>
  </si>
  <si>
    <t>คือ โชติมาตรเมื่อดาวฤกษ์อยู่ห่างจากโลก10พาร์ทเซลซึ่งแตกต่างจากโชติมาตรปรากฏเพราะเป็นเป็นค่าความสว่างของดาวฤกษ์ที่สังเกตได้จากโลก</t>
  </si>
  <si>
    <t>ถ้าดาวฤกษ์สีแดง จะมีอุณหภูมิผิวต่ำ
ถ้าดาวฤกษ์สีฟ้า จะมีอุณหภูมิผิวสูง</t>
  </si>
  <si>
    <t>ดาวฤกษ์สีน้ำเงิน จะมีอุณหภูมิผิวสูงสุดในดาวฤกษ์3ดวง รองลงมาจะเป็นดาวฤกษ์สีน้ำเงินแกมขาว จะมีอุณหภูมิต่ำกว่าสีน้ำเงินแต่สูงกว่าสีแดง สุดท้ายดาวฤกษ์สีแดง จะมีอุณหภูมิต่ำที่สุด</t>
  </si>
  <si>
    <t>M2 อุณหภูมิผิวประมาณ3,500เคลวิน เพราะเป็นดาวยักษ์แดงที่เย็นและมีองค์ประกอบโมเลกุลชั้นในบรรยากาศ</t>
  </si>
  <si>
    <t>ดาวA เพราะ โชติมาตรปรากฏของดาวAมีค่าน้อยที่สุด เมื่อเปรียบเทียบจากความสว่างของดวงอาทิตย์</t>
  </si>
  <si>
    <t>ดาวB เพราะ โชติมาตรสัมบูรณ์มีค่ามากที่สุด</t>
  </si>
  <si>
    <t>ไม่ เพราะ ในตอนกลางวันแสงจากดวงอาทิตย์มีความสว่างมากสามารถบดบังแสงของดาวดวงอื่นได้</t>
  </si>
  <si>
    <t xml:space="preserve">ดวงอาทิตย์ เพราะ แม้ในเวลากลางวัน แสงจากดวงอาทิตย์ยังสว่างจนทำให้ท้องฟ้าสว่างเกินกว่าที่เราจะมองเห็นดาวฤกษ์ดวงอื่น ๆ ได้
</t>
  </si>
  <si>
    <t>1. ระยะทางต่างกัน
2. ความสว่างแท้จริงต่างกัน
3. แสงถูกดูดกลืนในอวกาศ
4. บรรยากาศของโลกมีผลต่อการมองเห็น</t>
  </si>
  <si>
    <t>1.ชนิดหลอดไฟต่างกัน (LED vs หลอดไส้)
2.ระยะห่างต่างกัน
3.การสะท้อนและทิศทางแสงต่างกัน
4.สีของแสงต่างกัน
5.สภาพแวดล้อมมีผลต่อการรับรู้</t>
  </si>
  <si>
    <t>ระยะทางระหว่างดาวกับดวงอาทิตย์</t>
  </si>
  <si>
    <t>โชติมาตร (Magnitude) คือ หน่วยที่ใช้วัด ความสว่างของดาวฤกษ์ หรือวัตถุท้องฟ้าอื่นๆ</t>
  </si>
  <si>
    <t>โชติมาตรสัมบูรณ์ (Absolute Magnitude) คือ
ค่าความสว่างของดาวฤกษ์ที่วัดได้ หากวางดาวดวงนั้นไว้ที่ระยะ 10 พาร์เซก (ประมาณ 32.6 ปีแสง) จากโลก</t>
  </si>
  <si>
    <t>อุณหภูมิสูง → สี น้ำเงิน → ประเภท O หรือ B
อุณหภูมิต่ำ → สี แดง → ประเภท K หรือ M
สเปกตรัมบอกข้อมูลเกี่ยวกับองค์ประกอบทางเคมีด้วย เช่น เส้นดูดกลืนของไฮโดรเจนหรือแคลเซียม</t>
  </si>
  <si>
    <t xml:space="preserve">สี	           ร้อน/เย็น	อายุดาว	    ขนาดดาว
น้ำเงิน	    ร้อนมาก	  สั้น	          ใหญ่มาก หนัก
น้ำเงินขาว     ร้อน	       ปานกลาง	        ใหญ่
แดง	              เย็น	        ยาวนาน	          เล็ก
                           </t>
  </si>
  <si>
    <t>ดาวเบเทลจุส (Betelgeuse) เป็นดาวฤกษ์สเปกตรัม M2 Iab
มีอุณหภูมิผิวประมาณ 3,500 K
เพราะแสดงสีแดง-ส้มซึ่งเป็นลักษณะของดาวยักษ์ใหญ่แดงที่มีอุณหภูมิต่ำที่สุดในบรรดาดาวฤกษ์</t>
  </si>
  <si>
    <t>ดาว A มีความส่องสว่างน้อยที่สุดจากการสังเกตบนโลก
เพราะมีโชติมาตรปรากฏมากที่สุด (1.35) ซึ่งหมายถึง สว่างน้อยที่สุด</t>
  </si>
  <si>
    <t xml:space="preserve">ดาวฤกษ์ที่มีความส่องสว่างมากที่สุดเมื่ออยู่ห่างจากโลก 10 พาร์เซก คือ "ดาว B"
เพราะมี โชติมาตรสัมบูรณ์น้อยที่สุด (-3.6) หมายถึง เปล่งพลังงานมากที่สุด ใน 3 ดวงนี้
</t>
  </si>
  <si>
    <t xml:space="preserve">แม้ดาว A จะสว่างเมื่อเทียบกับดาวอื่นๆ บนฟ้า แต่ก็ยัง สว่างไม่พอ ที่จะมองเห็นได้ในเวลากลางวัน เพราะ แสงจากดวงอาทิตย์กลบหมด
</t>
  </si>
  <si>
    <t>ดวงอาทิตย์ เพราะส่องสว่าลมากที่สุดแล้วในเวลากลางวัน</t>
  </si>
  <si>
    <t>เพราะระยะทางและปัจจัยอื่นๆที่ทำให้ความส่องสว่างปรากฏของดาวแต่ละดวงไม่เท่ากัน</t>
  </si>
  <si>
    <t>ได้ในกรณีที่หลอดไฟขนาด60วัตต์อยู่ใกล้ลักซ์มิเตอร์มากกว่า</t>
  </si>
  <si>
    <t>โชติมาตรคือค่าที่ใช้ในการเปรียบเทียบความส่องสว่างของดาว ณ ตำแหน่งของผู้สังเกต ใช้ในการศึกษาความส่องสว่างของดาวฤกษ์</t>
  </si>
  <si>
    <t>โชติมาตรสัมบูรณ์บอกค่าความสว่างที่แท้จริง อต่โชคิมาตรปรากฏ บอกความสว่างที่เราเห็นจากโลก ณ ตำแหน่งปัจจุบัน</t>
  </si>
  <si>
    <t>ดาวฤกษ์ที่มี สีแดง (ความยาวคลื่นยาว) จะมีอุณหภูมิผิว ต่ำ ดาวฤกษ์ที่มี สีฟ้า (ความยาวคลื่นสั้น) จะมีอุณหภูมิผิว สูง</t>
  </si>
  <si>
    <t>อุณหภูมิผิวต่างกันดังนี้
น้ำเงิน สูงกว่า30000เคลวิน
น้ำเงินแกมขาว 30000-10000 เคลวิน
แดง 3500-2000เคลวิน</t>
  </si>
  <si>
    <t>K 3500-4900 เคลวิน</t>
  </si>
  <si>
    <t>ดาวAเพราะมีค่าโชติมาตรปรากฎมากที่สุด</t>
  </si>
  <si>
    <t>ดาวB เพราะมีค่าโชติมาตรสัมบูรณ์น้องที่สุด</t>
  </si>
  <si>
    <t>ไม่เพราะแสงจากดวงอาทิตย์ส่องสว่างมากกว่า</t>
  </si>
  <si>
    <t>ดวงอาทิตย์ เพราะ อยู่ใกล้โลกมากที่สุดและสว่างจนกลบดวงอื่น</t>
  </si>
  <si>
    <t>เพราะระยะทางจากโลกค่าโชติมาตรปรากฎและโชติมาตรสัมบูรณ์</t>
  </si>
  <si>
    <t>ระยะทางการวัด ทิศของแสง</t>
  </si>
  <si>
    <t>การวัดปริมาณแสง ใช้ศึกษาความสว่างปรากฎ ความสว่างสัมบุรณ์</t>
  </si>
  <si>
    <t>โชติมาตรสัมบูรณ์คือ ค่าเปรียบเทียบความส่องสว่างของดาสฤกษ์ที่ระยะห่างเท่ากัน  โชติมาตรปรากฎคือ ค่าเปรียบเทียบความส่องสว่างขแงดาวฤกษ์ที่มองเห็นบนโลก</t>
  </si>
  <si>
    <t>อุณหภูมิสู่งดาวก็ยิ่งมีสีฟ้า อุณหภูมิต่ำ สีจะยิ่งแดง</t>
  </si>
  <si>
    <t>อุณหภูมิ อายุ</t>
  </si>
  <si>
    <t xml:space="preserve">ดาว Betelgeuse เป็นดาวฤกษ์ชนิดสเปกตรัม M มีอุณหภูมิผิวประมาณ 3,500 เคลวิน เพราะเป็นดาวสีแดง ซึ่งบ่งบอกว่าอุณหภูมิผิวต่ำ และอยู่ในกลุ่มดาวยักษ์แดงที่มีอุณหภูมิต่ำแต่มีขนาดใหญ่
</t>
  </si>
  <si>
    <t>ดาว a เพราะค่าโชติมาตรปรากฎเยอะที่สุดจึงมีความส่องสว่างน้อยที่สุด</t>
  </si>
  <si>
    <t>ดาวaเพราะมีโชติมาตรสัมบุรณ์น้อยที่สุดจึงสว่างมาก</t>
  </si>
  <si>
    <t>ไม่ได้ เพราะสว่างไม่มากพอและแสงดวงอาทิตย์กลบหมด</t>
  </si>
  <si>
    <t>ดวงอาทิตย์ เพราะเป็นดาวฤกษ์ที่อยู่ไกล้โลกมากที่สุด และในเวลากลางวันแสงจากดวงอาทิตย์จะกลบแสงดาวฤกษ์อื่นๆ</t>
  </si>
  <si>
    <t>ดาวฤกษ์แต่ละดวงอยู่ห่างจากโลกไม่เท่ากัน ดาวที่อยู่ใกล้กว่าจะสว่างกว่า อยู่ไกลสว่างน้อยกว่า</t>
  </si>
  <si>
    <t xml:space="preserve">กรณีที่ 1 เทคโลยีการผลิต ถ้าเป็นหลอดไฟled60วัตต์ เจอกับหลอดไส้100วัตต์  หลอดled 60 วัตต์จะสว่างกว่า
กรณีที่ 2 อุณหภูมิและสภาพแวดล้อมหลอด 100 วัตต์อาจร้อนจัด ประสิทธิภาพลดลงเมื่อใช้งานนาน
หรืออากาศรอบหลอด 60 วัตต์เย็น ทำให้ประสิทธิภาพการเปล่งแสงดีกว่า
กรณีที่ 3 ตำแหน่งการวัด (มุมตกกระทบของแสง)	ถ้าหลอด 60 วัตต์หันแสงตรงเข้าจุดที่วัด
ส่วนหลอด 100 วัตต์หันไปทิศอื่นหรือกระจายแสงกว้างอุปกรณ์วัดอาจอ่านค่าแสงจาก 60 วัตต์ได้มากกว่า
</t>
  </si>
  <si>
    <t>ชั้นบรรยากาศของดาวดวงนั้นๆ</t>
  </si>
  <si>
    <t xml:space="preserve">โชติมาตร คือการจัดอันดับความสว่างของดาว ใช้บอกความสว่างที่สังเกตุได้และใช้เทียบกับโชติมาตรแท้จริงเพื่อคำนวณหาระยะทางของดาวฤกษ์
</t>
  </si>
  <si>
    <t xml:space="preserve">โชติมาตรสัมบูรณ์เป็นความสว่างจริงๆของดาวฤกษ์ที่อยู่ห่างจากผู้สังเกตุ 10 พาร์เซค
แต่โชติมาตรปรากฎคือค่าได้จากการเปรียบเทียบฟลักที่สามารถสังเกตุได้จากดาวฤกษ์ 2 ดวง
</t>
  </si>
  <si>
    <t xml:space="preserve">อุณหภูมิสูง → ความยาวคลื่นแสงสั้น → แสงฟ้าหรือน้ำเงินสเปกตรัม o หรือ b
อุณหภูมิต่ำ → ความยาวคลื่นแสงยาว → แสงแดงหรือส้มสเปกตรัม k หรือ m
</t>
  </si>
  <si>
    <t>ต่างกันที่อุณหภูมิ โดยสีนำ้เงินมีอุณหภูมิสูงสุดรองลงมาคือสีนำ้เงินแกมขาวและน้อยสุดคือสีแดง</t>
  </si>
  <si>
    <t>เป็นสเปกตรัม k เพราะมีสีส้มมีอุณหภูมิ3,500-4,900 เคลวิน</t>
  </si>
  <si>
    <t>ดาว A เพราะมีค่าโชติมาตรปรากฎมากที่สุด ค่าโชติมาตรปรากฏมากจะสว่างน้อย</t>
  </si>
  <si>
    <t xml:space="preserve"> ดาว B เพราะมี โชติมาตรสัมบูรณ์ต่ำที่สุด หมายความว่าในระยะ10พาร์เซคเท่ากันดาว B สว่างมากสุด</t>
  </si>
  <si>
    <t>ไม่เห็นเพราะแสงสว่างจากดวงอาทิตย์สว่างกว่ามากจึงกลบแสงจากดาว A</t>
  </si>
  <si>
    <t>ดวงอาทิตย์ เพราะ แสงที่สว่างจ้าของดวงอาทิตย์ทำให้แสงของดาวฤกษ์อื่นๆ ถูกบดบังจนไม่สามารถมองเห็นได้</t>
  </si>
  <si>
    <t xml:space="preserve">ความส่องสว่างที่แท้จริงของดาวฤกษ์ ระยะห่างจากโลกและขนาดของดาวฤกษ์. </t>
  </si>
  <si>
    <t>ที่มีความแตกต่างของระยะทางที่มากพอ ตาม Inverse Square Law หรือมีการรวมแสงที่ทำให้จุดวัดรับแสงได้มากกว่า</t>
  </si>
  <si>
    <t>บรรยากาศและสภาพแวดล้อม ฝุ่นในบรรยากาศดาวอังคาร หรือเมฆบนโลก ระยะทางที่ต่างกัน</t>
  </si>
  <si>
    <t>คือ อันดับความสว่างของดาว ใช้ศึกษา ความสว่างที่แท้จริงของดาว</t>
  </si>
  <si>
    <t>คือแมกนิจูดปรากฏที่เป็นความสว่างของวัตถุที่ประจักษ์ต่อสายตาของเรา แตกต่าง ความสว่างที่เห็นจากโลกจริง ๆ(โชติมาตรสัมบูรณ์) ความสว่างที่ดาวจะมี ถ้าอยู่ห่างจากโลก 10 พาร์เซก (แมกนิจูดปรากฏ)</t>
  </si>
  <si>
    <t>ดาวที่ ร้อนกว่า จะเปล่งแสงในความถี่ สูงกว่า (คลื่นสั้น) สี น้ำเงิน-ฟ้า
ดาวที่ เย็นกว่า จะเปล่งแสงในความถี่ ต่ำกว่า (คลื่นยาว) สี แดง-ส้ม
และมันส่งผลต่อการแตกตัวของอะตอม ทำให้เกิดเส้นดูดกลืนเฉพาะตัวของแต่ละธาตุหรือโมเลกุล</t>
  </si>
  <si>
    <t>สีน้ำเงิน อุณหภูมิสูงสุด ความถี่สูง สีน้ำเงินแกมขาว ดาวร้อน ปานกลาง ดาวอุณหถูมิต่ำสุด มีแสงคลื่นยาว สีแดงเข้ม</t>
  </si>
  <si>
    <t>ประเภทสเปกตรัม M อุณหภูมิประมาณ 3,300 – 3,600 เคลวิน เพราะ ดาวเปล่งแสงสีแดงเข้ม เพราะอุณหภูมิผิวต่ำ อุณหภูมิต่ำทำให้ความยาวคลื่นของแสงสูง ไปทางสีแดงในสเปกตรัม</t>
  </si>
  <si>
    <t>ดาว B เพราะ มีโชติมาตรสัมบูรณ์ น้อยที่สุด และมีระยะห่างจากโลกมากที่สุด</t>
  </si>
  <si>
    <t xml:space="preserve">ดาว B เพราะมีความส่องสว่างน้อยที่สุด </t>
  </si>
  <si>
    <t>ไม่ เพราะมีแสงจากดวงอาทิตย์ที่สว่างทำให้ไม่เห็นดาว</t>
  </si>
  <si>
    <t>เพราะระยะห่างและแสงสว่างที่ดาวฤกษ์แต่ละดวงปล่อยออกมาต่างกัน</t>
  </si>
  <si>
    <t>ได้ในกรณีที่ระยะทางของหลอดไฟ 60 วัตต์อยู่ใกล้มากกว่า 100 วัตต์</t>
  </si>
  <si>
    <t>ระยะทางและภูมิอากาศ</t>
  </si>
  <si>
    <t>โชติมาตรคือหน่วยวัดความสว่างของดาวฤกษ์</t>
  </si>
  <si>
    <t>โชติมาตรสัมบูรณ์คือการวัดความสว่างที่แท้จริงของดาวฤกษ์ โชติมาตรปรากฏคือวัดความสว่างที่ปรากฏของดาวฤกษ์จากโลก</t>
  </si>
  <si>
    <t>ถ้าสเปกตรัมพลังงานสูงดาวฤกษ์จะมีสีเป็นสีฟ้าหรือขาว ถ้าอุณหภูมิต่ำลงมาก็จะเป็นสีเหลืองกับส้มและสีแดง</t>
  </si>
  <si>
    <t>ดาวฤกษ์สีน้ำเงินจะมีพลังงานสูงสุดรองลงมาเป็นสีน้ำเงินแกมขาวและน้อยสุดคือสีแดง</t>
  </si>
  <si>
    <t>เป็นดาวฤกษ์ชนิดสเปกตรัม m และมีอุณหภูมิพื้นผิวประมาณ 3,500 ถึง 3,600 เคลวิน</t>
  </si>
  <si>
    <t>ดาวฤกษ์ a เพราะมีค่าโชติมาตรปรากฏมากที่สุด</t>
  </si>
  <si>
    <t>ดาวฤกษ์ดีเพราะมีค่าโชติมาสมบูรณ์น้อยที่สุด</t>
  </si>
  <si>
    <t>ไม่เพราะดาวฤกษ์Aยังมีค่าความสว่างน้อยเมื่อเทียบกับดวงอาทิตย์ในเวลากลางวัน</t>
  </si>
  <si>
    <t>ดวงจันทร์ เป็นวัตถุท้องฟ้าที่มนุษย์สามารถมองเห็นได้ในเวลากลางวัน เพราะดวงจันทร์สามารถสะท้อนแสงอาทิตย์ได้ แม้ในเวลากลางวัน และในบางช่วงของวงโคจร ดวงจันทร์อยู่ในตำแหน่งที่สามารถมองเห็นได้ชัดเจน</t>
  </si>
  <si>
    <t xml:space="preserve">เพราะดาวฤกษ์แต่ละดวงมีขนาด อุณหภูมิ และระยะทางจากโลกต่างกัน ทำให้เมื่อเราสังเกตจากพื้นโลกจะเห็นดาวมีความสว่างไม่เท่ากัน
</t>
  </si>
  <si>
    <t>ในกรณีที่หลอดไฟขนาด 60 วัตต์อยู่ใกล้ตามากกว่าหลอดไฟขนาด 100 วัตต์ ซึ่งอยู่ไกลออกไป ทำให้เรารู้สึกว่าหลอดไฟ 60 วัตต์สว่างกว่า เพราะแสงที่ตามองเห็นได้รับจากระยะใกล้มากกว่า</t>
  </si>
  <si>
    <t>บรรยากาศของโลก ภาพทางซ้าย (ดวงอาทิตย์มองจากดาวอังคาร) มีแสงสว่างน้อยกว่าภาพทางขวา (ดวงอาทิตย์มองจากโลก) เพราะบรรยากาศของดาวอังคารเบาบางและมีฝุ่นละอองมาก ทำให้แสงอาทิตย์ดูจางและกระจาย ส่วนบรรยากาศของโลกสามารถกระเจิงแสงและกรองแสงบางส่วน ทำให้แสงดูสว่างและชัดเจนขึ้น</t>
  </si>
  <si>
    <t>ค่าที่ใช้วัดความสว่างของดาวฤกษ์ที่มองเห็นจากโลก โดยไม่คำนึงถึงระยะทาง แสดงถึงความสว่างที่ตาเรามองเห็นจริงๆ
ในการศึกษาสมบัติของดาวฤกษ์ โชติมาตรช่วยให้เราทราบว่าดาวดวงใดสว่างมากหรือน้อยเมื่อเปรียบเทียบจากการสังเกตบนท้องฟ้า</t>
  </si>
  <si>
    <t>โซติมาตรสัมบูรณ์ (Absolute magnitude) คือค่าความสว่างที่แท้จริงของดาวฤกษ์ หากดูจากระยะห่างมาตรฐานที่ 10 พาร์เซก
โซติมาตรปรากฏ (Apparent magnitude) คือค่าความสว่างที่มองเห็นได้จากโลก
ความแตกต่าง: โซติมาตรปรากฏขึ้นกับระยะห่างของดาวจากโลก ส่วนโซติมาตรสัมบูรณ์ไม่ขึ้นกับระยะห่าง</t>
  </si>
  <si>
    <t>อุณหภูมิผิวของดาวมีผลต่อสีของดาว ดาวที่ร้อนจะมีสีฟ้าหรือขาว ส่วนดาวที่เย็นกว่าจะมีสีแดง
สเปกตรัมของดาวเปลี่ยนแปลงตามอุณหภูมิ เช่น ดาวร้อนจะแผ่รังสีในช่วงคลื่นสั้น (สีน้ำเงิน) มากกว่าคลื่นยาว (สีแดง)</t>
  </si>
  <si>
    <t xml:space="preserve">สีของดาวฤกษ์แสดงถึงอุณหภูมิของผิวดาว
ดาวที่มีสีน้ำเงิน: อุณหภูมิสูงมาก (เช่น 20,000 K ขึ้นไป)
ดาวสีน้ำเงินแกมขาว: อุณหภูมิประมาณ 10,000–15,000 K
ดาวสีแดง: อุณหภูมิต่ำที่สุด (ประมาณ 3,000 K)
ดังนั้นความแตกต่างของสีดาวเกิดจากความแตกต่างของอุณหภูมิผิวดาว
</t>
  </si>
  <si>
    <t>ดาว Betelgeuse เป็นดาวฤกษ์ชนิดสเปกตรัม M ซึ่งเป็นดาวยักษ์แดง (Red Supergiant)
มีอุณหภูมิผิวประมาณ 3,000 – 3,500 เคลวิน
เหตุผล: เพราะดาว Betelgeuse มีลักษณะสีแดงส้ม ซึ่งบ่งบอกถึงอุณหภูมิผิวที่ต่ำ และอยู่ในช่วงสเปกตรัม M ตามการจัดประเภทของดาวฤกษ์</t>
  </si>
  <si>
    <t xml:space="preserve">ดาวฤกษ์ที่อยู่ไกลจากโลกมากที่สุดจะมีความสว่างปรากฏน้อยที่สุด
เพราะแสงต้องเดินทางไกล ทำให้ความสว่างลดลงตามระยะทาง
(อ้างอิงจากโซติมาตรปรากฏที่ได้รับบนโลก)
</t>
  </si>
  <si>
    <t xml:space="preserve">ดาวฤกษ์ที่มีโซติมาตรสัมบูรณ์ (Absolute magnitude) ต่ำที่สุด
เพราะค่าต่ำหมายถึงความสว่างจริงที่มากที่สุดตามมาตรฐานระยะทาง 10 พาร์เซก
</t>
  </si>
  <si>
    <t xml:space="preserve">เพราะในตอนกลางวันแสงจากดวงอาทิตย์ทำให้ท้องฟ้าสว่างมาก จนบดบังแสงของดาวฤกษ์ แม้ว่าดาว A จะสว่างมาก แต่ก็ไม่พอที่จะมองเห็นได้ด้วยตาเปล่า
</t>
  </si>
  <si>
    <t>ดวงอาทิตย์ เพราะมีโชติมาตรปรากฎที่น้อย เมื่อโชติมาตรมีค่าน้อยความส่องสว่างบนท้องฟ้าจะมาก และดวงอาทิตย์อยู่ใกล้โลกมากที่สุด</t>
  </si>
  <si>
    <t>ระยะห่างของดาวฤกษ์และผู้สังเกต กำลังส่องสว่างของดาวฤกษ์ ความส่องสว่างของดาวฤกษ์</t>
  </si>
  <si>
    <t>เมื่อหลอดไฟขนาด 60 W อยู่ใกล้ผู้สังเกตมากกว่าหลอดไฟขนาด 100 W หรือ หลอดไฟขนาด 100 W อยู่ห่างจากผู้สังเกตมากกว่าหลอดไฟขนาด 60 W</t>
  </si>
  <si>
    <t>ระยะห่างระหว่างดวงอาทิตย์กับผู้สังเกต</t>
  </si>
  <si>
    <t xml:space="preserve">อันดับความสว่าง ไม่มีหน่วยใช้ศึกษาความส่องสว่างของดาวฤกษ์
</t>
  </si>
  <si>
    <t>โชติมาสมบูรณ์คือการเปรียบเทียบความส่องสว่างของดาวฤกษ์ที่ระยะห่างจากผู้สังเกตเท่ากันคือ 10 พาร์เซก ต่างจากโชติมาตรปรากฏที่โชติมาตรปรากฏผู้สังเกตจะสังเกตจากโลก โชติมาตรสมบูรณ์ ระยะห่างจากผู้สังเกตเท่ากันคือ 10 พาร์เซก</t>
  </si>
  <si>
    <t>ดาวฤกษ์ที่มีอุณหภูมิผิวต่างกันชนิดของสเปกตรัมจะต่างกัน  ดาวฤกษ์ที่อุณหภูมิสูงจะสีน้ำเงิน ดาวฤกษ์ที่มีอุณหภูมิต่ำจะสีแดง</t>
  </si>
  <si>
    <t>สีน้ำเงินมีอุณหภูมิมากสุด น้ำเงินแกมขาวมีอุณหภูมิรองลงจากสีน้ำเงินลงมาเล็กน้อย สีแดงมีอุณหภูมิน้อยที่สุด</t>
  </si>
  <si>
    <t>M 3,500 เพราะมีสีแดง</t>
  </si>
  <si>
    <t>ดาว B เพราะมีโชติมาตรสัมบูรณ์น้อยที่สุด</t>
  </si>
  <si>
    <t>ไม่สามารถสังเกตเห็นดาว A ในตอนกลางวันได้
เพราะดาว A มีโชติมาตรปรากฏเท่ากับ 1.35 ซึ่งสว่างไม่เพียงพอที่จะมองเห็นได้ในเวลากลางวัน</t>
  </si>
  <si>
    <t>ดวงอาทิตย์ เพราะ อยู่ใกล้โลกมากที่สุดจึงมีความสว่างที่กลบดาวฤกษ์อื่นๆ</t>
  </si>
  <si>
    <t>เพราะ ระยะห่างจากโลกต่างกัน เมื่ออยู่ใกล้โลกเราจะเห็นว่าจะมีความส่องสว่างมากกว่าแม้ว่าจะมีกำลังส่องสว่างน้อยกว่าดาวฤกษ์ดวงอื่นๆที่อยู่ไกลจากจากโลก</t>
  </si>
  <si>
    <t>ได้ในกรณีที่ระยะห่างหลอดไฟ60วัตต์ อยู่ใกล้เครื่องมือวัดหรือตามนุษย์มากกว่า</t>
  </si>
  <si>
    <t>ระยะห่าง เนื่องจาก โลกอยู่ใกล้ดวงอาทิตย์มากกว่า จึงเห็นว่าดวงอาทิตย์มีความสว่างมากกว่า ที่ดาวอังคารที่อยู่ไกลจากดวงอาทิตย์มากกว่าโลก เห็น</t>
  </si>
  <si>
    <t>คือ ค่าที่ใช้ในการเปรียบเทียบความส่องสว่างของดาว ณ ตำแหน่งของผู้สังเกต ใช้ศึกษาสมบัติการส่องสว่างของดาวฤกษ์</t>
  </si>
  <si>
    <t>คือ คงาวสว่างของดาวฤกษ์ที่ระยะห่างจากผู้สังเกตเท่ากัน คือ 10 พาร์เซก ต่างจากโชติมาตรปรากฏ คือ ถ้าโชติมาตรปรากฏ คือ ความสว่างที่เห็นจากโบก แต่โชติมาตรสัมบูรณ์ คือ ความสว่างแท้จริงที่อยู่ห่าง10พาร์เซก</t>
  </si>
  <si>
    <t>ยิ่งอุณหภูมิผิวมากๆ ดาวฤกษ์จะมีสีน้ำเงิน ซึ่งเป็นผลจากการผลิดพลังงานที่แก่นดาวฤกษ์ จึงทำให้ดาวฤกษ์แต่ละดวงมีสีต่างกัน</t>
  </si>
  <si>
    <t>แตกต่างกันตรงอุณหภูมิผิวของดาวฤกษ์ โดย สีน้ำเงิน คือ สีที่มีอุณหภูมิ ผิวสูงสุด และ มีพลังงานมากสุด รองลงมา คือ สีน้ำเงินแกมขาว และ สีแดง เป็นสีสุดท้าย</t>
  </si>
  <si>
    <t>สเปกตรัม M อุณหภูมิผิว 2,500-3,500 เคลวิน  เพราะ เป็นดาวยักษ์สีแดงเข้ม และ มีพลังงานที่ต่ำ</t>
  </si>
  <si>
    <t>ดาวA เพราะ มีค่าโชติมาตรปรากฏมากที่สุด คือ ถ้าค่ายิ่งมาก ความส่องสว่างยิ่งน้อย</t>
  </si>
  <si>
    <t>ดาวB เพราะ มีค่าโชติมาตรสัมบูรณ์น้อยที่สุด จึง มีความส่องสว่างมากที่สุด</t>
  </si>
  <si>
    <t>ไม่ได้  เพราะ โดนแสงของดวงอาทิตย์ที่อยู่ระยะใกล้กว่า บดบังแสง</t>
  </si>
  <si>
    <t>มนุษย์สามารถมองเห็น ดวงอาทิตย์ ซึ่งเป็นดาวฤกษ์ดวงเดียวในเวลากลางวัน เพราะอยู่ใกล้โลกและมีความสว่างสูงมาก จนกลบแสงดาวดวงอื่นทั้งหมด</t>
  </si>
  <si>
    <t xml:space="preserve">	•	ระยะห่างจากโลก
	•	พลังงานที่แผ่ออกมา
	•	ฝุ่นและก๊าซในอวกาศ
	•	บรรยากาศโลก
	•	สีและอุณหภูมิของดา</t>
  </si>
  <si>
    <t xml:space="preserve">        •	อยู่ใกล้ผู้วัดหรือเซนเซอร์มากกว่า
	•	มีการรวมแสงไปยังจุดวัดได้ดี
	•	เป็นเทคโนโลยีที่ให้แสงมีประสิทธิภาพสูงกว่า
	•	หลอด 100 วัตต์เสื่อมหรือมีสิ่งกีดขวางแสง
	•	สภาพแวดล้อมมีผลทำให้แสงจากหลอด 100 วัตต์ถูกลดทอน
</t>
  </si>
  <si>
    <t>ปริมาณฝุ่นหรือไอน้ำในอากาศที่ทำให้แสงอาทิตย์กระเจิงและลดความสว่าง</t>
  </si>
  <si>
    <t>โชติมาตร คือ หน่วยวัดความสว่างของดาวฤกษ์
ใช้ในการศึกษาความสว่างของดาว, ระยะทางของดาว, และจำแนกประเภทของดาว</t>
  </si>
  <si>
    <t xml:space="preserve">โชติมาตรสัมบูรณ์ = ความสว่างแท้จริงของดาว (ถ้าอยู่ห่าง 10 พาร์เซก)
โชติมาตรปรากฏ = ความสว่างที่ตามองเห็นจากโลก
ความแตกต่างคือ “โชติมาตรปรากฏ” ขึ้นอยู่กับระยะทาง ส่วน “สัมบูรณ์” ไม่ขึ้นกับระยะ
</t>
  </si>
  <si>
    <t xml:space="preserve">อุณหภูมิผิวของดาวมีผลโดยตรงต่อสีและสเปกตรัมของแสงดาว
	•	ยิ่งร้อน → ยิ่งสีน้ำเงิน → ความถี่แสงสูง → พลังงานมาก
	•	ยิ่งเย็น → สีแดง → ความถี่ต่ำ → พลังงานน้อย
	•	สเปกตรัม บอกอุณหภูมิ องค์ประกอบ และใช้จำแนกประเภทดาวได้
</t>
  </si>
  <si>
    <t xml:space="preserve">ดาวฤกษ์ที่มี สีต่างกัน มี อุณหภูมิ, ความสว่าง, ขนาด และอายุ ต่างกันด้วย
	•	น้ำเงิน = ร้อนมาก สว่าง อายุสั้น
	•	น้ำเงินแกมขาว = ร้อนน้อยกว่าน้ำเงิน แต่ยังสว่าง
	•	แดง = เย็น สว่างน้อยกว่า แต่มักอายุยืน
</t>
  </si>
  <si>
    <t>ดาว Betelgeuse เป็นดาวฤกษ์ชนิดสเปกตรัม M มีอุณหภูมิผิวประมาณ 3,000–3,500 เคลวิน เพราะมีสีแดง แสดงว่าเป็นดาวที่มีอุณหภูมิผิวต่ำ</t>
  </si>
  <si>
    <t xml:space="preserve">ดาว B มีความส่องสว่างน้อยที่สุด
เพราะมีค่าโชติมาตรปรากฏเท่ากับ 0.98 ซึ่งมากที่สุดในตาราง
(หมายถึงดูมืดที่สุด เพราะโชติมาตรปรากฏ: ยิ่งตัวเลขมาก → ยิ่งมืด)
</t>
  </si>
  <si>
    <t xml:space="preserve">ดาว B มีความส่องสว่างมากที่สุด
เพราะมีค่าโชติมาตรสัมบูรณ์เท่ากับ -3.6 ซึ่งน้อยที่สุดในตาราง
(หมายถึงสว่างที่สุด เพราะโชติมาตรสัมบูรณ์: ยิ่งตัวเลขน้อย → ยิ่งสว่าง)
</t>
  </si>
  <si>
    <t>ดาว A มีโชติมาตรปรากฏ 1.35 และระยะห่างจากโลก 69 ปีแสง ทำให้ไม่สามารถมองเห็นได้ในตอนกลางวันด้วยตาเปล่า เนื่องจากความสว่างของท้องฟ้าในตอนกลางวันจะทำให้ดาวที่มีความสว่างระดับนี้ไม่สามารถมองเห็นได้ชัดเจน</t>
  </si>
  <si>
    <t>ระยะห่างของดาวฤกษ์ไม่เท่ากันและพลังงานที่ดาวฤกษ์แต่ละดวงมีความสว่างไม่เท่ากัน</t>
  </si>
  <si>
    <t xml:space="preserve">คนละประเภทLEDกับไส้
หลอดเก่ากับหลอดใหม่
แรงดันไฟฟ้าไม่เท่ากัน
ทิศทางการกระจายแสงต่างกัน
</t>
  </si>
  <si>
    <t>ระยะห่างระหว่างดาว</t>
  </si>
  <si>
    <t>เป็นมาตรวัดความสว่างของวัตถุบนท้องฟ้าและใช้ในการศึกษาหาความสว่างของดาวฤกษ์</t>
  </si>
  <si>
    <t>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 ประมาณ 32.62 ปีแสง</t>
  </si>
  <si>
    <t xml:space="preserve">ดาวที่มีอุณหภูมิสูงจะมีสีออกไปทางน้ำเงินถึงขาว ในขณะที่ดาวที่มีอุณหภูมิต่ำกว่าจะมีสีออกไปทางเหลือง ส้ม หรือแดง ความสัมพันธ์นี้เป็นไปตามกฎการแผ่รังสีของวีน ความยาวคลื่นของแสงที่ดาวแผ่ออกมามากที่สุด (λmax) แปรผกผันกับอุณหภูมิผิวของดาว (T) </t>
  </si>
  <si>
    <t>ความสว่างและพลังงานที่แผ่ออกมาต่างกัน</t>
  </si>
  <si>
    <t>ดาว Betelgeuse เป็นดาวฤกษ์ชนิด M2 Iabเพราะเป็นดาวยักษ์แดงขนาดใหญ่และมีอุณหภูมิต่ำใกล้ถึงจุดจบของดาว</t>
  </si>
  <si>
    <t>ดาว Bเพราะมีค่า โชติมาตรปรากฏมากที่สุด 0.98แสดงว่าเห็นสว่างน้อยที่สุดเมื่อมองจากโลก</t>
  </si>
  <si>
    <t>ดวงอาทิตย์เพราะถ้ามีโชติมาตรสมบูรณ์มากจะมีความสว่างมาก</t>
  </si>
  <si>
    <t>ไม่ได้เพราะมีความสว่างน้อย</t>
  </si>
  <si>
    <t>ในเวลากลางวัน มนุษย์สามารถมองเห็น ดวงอาทิตย์ ได้เพียงดวงเดียวที่เป็นดาวฤกษ์แม้ว่าจะมีดาวฤกษ์อื่นๆ อยู่บนท้องฟ้าเช่นกัน แต่แสงที่สว่างจ้าของดวงอาทิตย์ทำให้แสงของดาวฤกษ์อื่นๆ ถูกบดบังจนไม่สามารถมองเห็นได้</t>
  </si>
  <si>
    <t>เพราะความส่องสว่างที่แท้จริงของดาวแต่ละดวง, ระยะห่างจากโลก, และผลกระทบจากชั้นบรรยากาศโลก ไม่เท่ากัน</t>
  </si>
  <si>
    <t>ได้ในกรณีที่ หลอดไฟ 100 วัตต์มีประสิทธิภาพต่ำหรือเสื่อมสภาพ ขณะที่ หลอดไฟ 60 วัตต์มีประสิทธิภาพสูงกว่า (เช่น เป็น LED) แม้กำลังวัตต์ต่ำกว่าแต่ให้แสงสว่างมากกว่า</t>
  </si>
  <si>
    <t>ระยะห่างของดวงอาทิตย์กัยดาวดวงนั้นและชั้นบรรยากาศของดาวแต่ละดวงที่ไม่เหมือนกัน</t>
  </si>
  <si>
    <t>โชติมาตร คือ หน่วยวัดความสว่างของวัตถุท้องฟ้าใช้ในการศึกษา ความสว่างแท้จริงและระยะทาง ของ ดาวฤกษ์</t>
  </si>
  <si>
    <t>โชติมาตรสัมบูรณ์ คือ ความสว่างของดาวฤกษ์เมื่ออยู่ห่างจากโลก 10 พาร์เซก
แตกต่างจากโชติมาตรปรากฏ ซึ่งคือ ความสว่างที่เรามองเห็นจากโลก โดย ไม่คำนึงถึงระยะทาง</t>
  </si>
  <si>
    <t>อุณหภูมิผิวของดาว ยิ่งสูง สีของดาวจะยิ่ง น้ำเงิน และมี สเปกตรัมพลังงานสูง
อุณหภูมิต่ำ ดาวจะมีสี แดง และ สเปกตรัมพลังงานต่ำ</t>
  </si>
  <si>
    <t>ดาวฤกษ์ที่มีสีน้ำเงินมีอุณหภูมิผิวสูงที่สุด รองลงมาคือดาวฤกษ์สีน้ำเงินแกมขาว ส่วนดาวฤกษ์สีแดงมีอุณหภูมิต่ำที่สุด สีของดาวฤกษ์จึงบ่งบอกถึงความร้อนของผิวดาว</t>
  </si>
  <si>
    <t>ดาว Betelgeuse เป็นดาวฤกษ์ชนิดสเปกตรัม M มีอุณหภูมิผิวประมาณ 3,500 เคลวิน เพราะมีแสงสีแดง แสดงว่าเป็นดาวที่มีอุณหภูมิต่ำ</t>
  </si>
  <si>
    <t>ดวงอาทิตย์เพราะมีโชติมาตรสัมบูรณ์มากสุด</t>
  </si>
  <si>
    <t>ดาวB มีความส่องสว่างมากที่สุดเพราะมีโชติมาตรสัมบูรณ์ต่ำที่สุด</t>
  </si>
  <si>
    <t>ไม่สามารถมองเห็นได้เพราะมีความสว่างไม่พอที่จะสู้กับดวงอาทิตย์</t>
  </si>
  <si>
    <t>นางสาวธารธรรมญา ศรีเมือง</t>
  </si>
  <si>
    <t>ดวงอาทิตย์ เพราะดวงอาทิตย์ส่องแสงบดบังดาวฤกษ์ดวงอื่นหมดแล้ว</t>
  </si>
  <si>
    <t>เพราะระยะห่างและการแผ่รัศมีไม่เท่ากัน</t>
  </si>
  <si>
    <t>หลอดไฟคนละประเภท การกระจายแสงคนละทิศทาง การอยู่ต่างสภาพแวดล้อม การวัดความสว่างในมุมที่ต่างกัน</t>
  </si>
  <si>
    <t>บรรยากาศโลก และระยะห่างจากดวงอาทิตย์</t>
  </si>
  <si>
    <t xml:space="preserve">โชติมาตร คือค่าที่ใช้วัดค่าความสว่างของดาวตามที่เราเห็นจากโลก ใช้ศึกษาสมบัติความสว่างของดาวฤกษ์ </t>
  </si>
  <si>
    <t>โชติมาตรสัมบูรณ์ คือความสว่างที่แท้จริงของดาวฤกษ์ถ้าอยู่ห่าง 10 พาร์เซก แตกต่างจากโชติมาตรปรากฎที่เป็นความสว่างที่มองเห็นจากโลก</t>
  </si>
  <si>
    <t>ยิ่งอุณภูมิสูง สีของดาวจะออกไปทางน้ำเงินหรือฟ้า อุณหภูมิต่ำ สีของดาวจะไปทางแดงหรือส้ม</t>
  </si>
  <si>
    <t>อุณหภูมิ อายุ มวล พลังงานต่างกัน</t>
  </si>
  <si>
    <t>ระดับ m อุณหภูมิประมาณ 3800k เพราะกำลังเข้าสู่ช่วงขยายตัวเป็นดาวยักษ์แดง</t>
  </si>
  <si>
    <t>ดาว b เพราะ โชติมาตรปรากฏมากที่สุด</t>
  </si>
  <si>
    <t>ดวงอาทิตย์ เพราะ โชติมาตรสัมบูรณ์มากที่สุด</t>
  </si>
  <si>
    <t>ไม่ เพราะสู้แสงอาทิตย์ไม่ได้</t>
  </si>
  <si>
    <t>มนุษย์สามารถมองเห็น ดวงอาทิตย์ ได้เพียงดวงเดียวที่เป็นดาวฤกษ์. แม้ว่าจะมีดาวฤกษ์อื่นๆ อยู่บนท้องฟ้าเช่นกัน แต่แสงที่สว่างจ้าของดวงอาทิตย์ทำให้แสงของดาวฤกษ์อื่นๆ ถูกบดบังจนไม่สามารถมองเห็นได้</t>
  </si>
  <si>
    <t>ความส่องสว่างที่แท้จริงของดาวแต่ละดวง, ระยะห่างจากโลก, และผลกระทบจากชั้นบรรยากาศโลก</t>
  </si>
  <si>
    <t>ใช้พลังงานมากกว่า</t>
  </si>
  <si>
    <t>ระยะทางจากโลกและดาวอังคารไปหาดวงอาทิตย์</t>
  </si>
  <si>
    <t xml:space="preserve">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 (ประมาณ 32.62 ปีแสง) </t>
  </si>
  <si>
    <t xml:space="preserve">ดาวที่มีอุณหภูมิสูงจะมีสีออกไปทางน้ำเงินถึงขาว ในขณะที่ดาวที่มีอุณหภูมิต่ำกว่าจะมีสีออกไปทางเหลือง ส้ม หรือแดง </t>
  </si>
  <si>
    <t>สีของดาวฤกษ์มีความสำคัญกับอุณหภูมิผิว และชนิดสเปกตรัมของดาวฤกษ์</t>
  </si>
  <si>
    <t>แดงส้มที่มองเห็นได้ อุณหภูมิพื้นผิวของดาวเบเทลจูสประมาณ 3,500 เคลวิน (K)</t>
  </si>
  <si>
    <t>ดาว A มีความส่องสว่างน้อยที่สุดเมื่อสังเกตจากบนโลก
เพราะมีค่าโชติมาตรปรากฏมากที่สุด (1.35) นั่นหมายถึงแสงจากดาว A ที่มาถึงโลกน้อยที่สุด</t>
  </si>
  <si>
    <t>ดาว B มีความส่องสว่างมากที่สุด
เพราะมีค่าโชติมาตรสัมบูรณ์ต่ำที่สุด (-3.6)</t>
  </si>
  <si>
    <t>มนุษย์ไม่สามารถมองเห็นดาว A ในตอนกลางวันได้
เพราะดาว A มีความสว่างน้อยเกินไป เมื่อเทียบกับความสว่างของท้องฟ้าในเวลากลางวัน ที่ถูกครอบงำโดยแสงจากดวงอาทิตย์</t>
  </si>
  <si>
    <t>ดวงอาทิตย์ เพราะ สว่างที่สุดในระบบสุริยะ</t>
  </si>
  <si>
    <t>เพราะ ระยะและรัศมีไม่เท่ากัน</t>
  </si>
  <si>
    <t>การกระจายแสงคนละทิศ , วัดความสว่างต่างมุม , สภาพแวดล้อม , ประเภทของหลอดไฟ</t>
  </si>
  <si>
    <t>ระยะห่าง , ชั้นบรรยากาศ</t>
  </si>
  <si>
    <t>คือค่าที่ใช่วัดความสว่างของดาวจากโลก ใช้ศึกษาเรื่องความสว่าง</t>
  </si>
  <si>
    <t>โชติมาตรสัมบูรณ์คือ ความสว่างที่แท้จริงของดาวฤกษ์ที่อยู่ห่าง10พาร์เซก แต่ โชติมาตรปรากฏ เป็นความสว่างที่มองเห็นจากโลก</t>
  </si>
  <si>
    <t>อุณหภูมิสูงจะเป็นสีน้ำเงินหรือฟ้า
อุณหภูมิต่ำจะไปทางแดงหริอส้ม</t>
  </si>
  <si>
    <t>อายุ มวล อุณหภูมิ พลังงาน</t>
  </si>
  <si>
    <t>ระดับm อุณหภูมิประมาณ 3800k เพราะกำลังเข้าสู่ช่วงขยายตัวเป็นดาวยักษ์แดง</t>
  </si>
  <si>
    <t>ดาวb เพราะ โชติมาตรปรากฏมากสุด</t>
  </si>
  <si>
    <t>ดวงอาทิตย์เพราะโชติมาสัมบูรณ์มากสุด</t>
  </si>
  <si>
    <t>ไม่เห็นเพราะความสว่างไม่เพียงพอสู้แสงอาทิตย์ไม่ได้</t>
  </si>
  <si>
    <t>เพราะดาวฤกษ์แต่ละดวงมีกำลังส่องสว่างไม่เท่ากันและมีตำแหน่งต่างกัน</t>
  </si>
  <si>
    <t>หลอดไฟขนาด 60 วัตต์ อยู่ใกล้ผู้สังเกตมากกว่าหลอดไฟขนาด 100 วัตต์</t>
  </si>
  <si>
    <t>ระยะห่างของดวงอาทิตย์ระหว่างโลกกับดาวอังคาร</t>
  </si>
  <si>
    <t>ความส่องสว่างของดาวที่สังเกตได้จากโลก ใช้ศึกษาเกี่ยวกับความส่องสว่างของดาวแต่ละดวง</t>
  </si>
  <si>
    <t>คือการเปรียบเทียบกำลังส่องสว่างของดาว ต่างจากโชติมาตรปรากฏเพราะโชติมาตรปรากฏเป็นการส่องสว่างเปรียบเทียบความส่องสว่างของดาว</t>
  </si>
  <si>
    <t>ยิ่งมีอุณหภูมิมาก สีและสเปกตรัมของดาวจัไปทางสีฟ้า
O มีสีน้ำเงิน อุณหภูมิสูงกว่า 30000 เคลวิน
B สีน้ำเงินขาว 30,000 -10,000 เคลวิน
A สีขาว  10,000-7,500 เคลวิน
F สีขาว-เหลือง 7,500-6,000 เคลวิน
G สีเหลือง 6,000-4,900 เคลวิน
K สีส้ม 3,500-4,900 เคลวิน
M สีอดง 3,500-2,000เคลวิน</t>
  </si>
  <si>
    <t>มีอุณหภูมิที่แตกต่างกัน ดังข้อที่ 10</t>
  </si>
  <si>
    <t>M สีแดง 3,500-2,000 เคลวิน เพราะเบเทลจุสเป็นดาวยักษ์ใหญ่สีแดง</t>
  </si>
  <si>
    <t>A เพราะ มีระยะใกล้โลกมากที่สุด และมีโชติมาตรปรากฏมากที่สุด</t>
  </si>
  <si>
    <t>B เพราะมีค่าสัมบูรณ์น้อย</t>
  </si>
  <si>
    <t>ไม่ได้เพราะแสงจากดวงอาทิตย์มีความสว่างมากกว่าจึงมองไม่เห็นดาวอื่น</t>
  </si>
  <si>
    <t>ดวงอาทิตย์ดวงเดียว เพราะแสงจากด้วยอาทิตย์ทำให้เราไม่สามารถมองเห็นดาวฤกษ์ดวงอื่นได้</t>
  </si>
  <si>
    <t>เพราะระยะห่างและกำลังสว่างของแต่ละดวงไม่เท่ากัน</t>
  </si>
  <si>
    <t>หลอดไฟ60วัตต์อยู่ใกล้กว่า</t>
  </si>
  <si>
    <t>ระยะห่างและชั้นบรรยากาศของแต่ละดาว</t>
  </si>
  <si>
    <t>คืออันดับความสว่างของดาวฤกษ์ ใช้ในการศึกษาความสว่างของดาวฤกษ์แต่ละดวง</t>
  </si>
  <si>
    <t>โชติมาตรสัมบูรณ์คือความสว่างที่ประจักษ์ต่อตาเราแต่โชติมาตรปรากฏคือโชติมาตรที่ได้จากการเปรียบเทียบฟลักซ์ที่สังเกตได้</t>
  </si>
  <si>
    <t>อุณหภูมิยิ่งมากสีจะไล่ระดับขึ้นตาม ดังนี้ แดง ส้ม เหลือง ขาว น้ำเงิน น้ำเงินเข้ม</t>
  </si>
  <si>
    <t>สีน้ำเงิน จะมีอุณหภูมิพื้นผิวมากสุด น้ำเงินแกมขาวและส้มอุณหภูมิน้อยลงไปตามลำดับ</t>
  </si>
  <si>
    <t>ชนิดคล้ายดวงอาทิตย์ มีอุณหภูมิพื้นผิวประมาณ 3500-4900K</t>
  </si>
  <si>
    <t>ดาว A เพราะโชติมาตรปรากฏมีค่ามากสุด</t>
  </si>
  <si>
    <t>ดวงอาทิตย์เพราะมีโชติมาตนสัมบูรณ์มากสุด</t>
  </si>
  <si>
    <t>ไม่ เพราะ แสงของดวงอาทิตย์บัง</t>
  </si>
  <si>
    <t xml:space="preserve">โดยปกติ “ดวงอาทิตย์” เป็นดาวฤกษ์เพียงดวงเดียวที่มนุษย์สามารถมองเห็นได้ในเวลากลางวัน เพราะมันอยู่ใกล้โลกมากที่สุด ทำให้มีความสว่างมากกว่าดาวฤกษ์ดวงอื่น </t>
  </si>
  <si>
    <t>พลังงานหรือกำลังส่องสว่างที่แท้จริง – ดาวที่มีพลังงานมากจะปล่อยแสงได้ม</t>
  </si>
  <si>
    <t>หากหลอดไฟ 100 วัตต์ ถูกบดบังหรือมีสิ่งกีดขวาง เช่น กระจกทึบ ฝุ่น หรือควัน</t>
  </si>
  <si>
    <t>หมอกเมฆ</t>
  </si>
  <si>
    <t>ใช้ในการศึกษาความสว่างของดาวฤกษ์ทั้งที่ปรากฏ (จากโลก) และที่แท้จริง (หลังหักล้างระยะทาง)</t>
  </si>
  <si>
    <t>โชติมาตรสัมบูรณ์ (Absolute magnitude): ความสว่างที่ดาวจะมี หากอยู่ห่างจากโลก 10 พาร์เซก
ต่างกันที่: โชติมาตรปรากฏได้รับผลจากระยะทาง แต่โชติมาตรสัมบูรณ์ใช้เปรียบเทียบพลังจริงของดาว</t>
  </si>
  <si>
    <t>สเปกตรัมของดาวจะแตกต่างกันตามองค์ประกอบทางเคมีและอุณหภูมิ</t>
  </si>
  <si>
    <t>ดาวสีน้ำเงิน: มีอุณหภูมิสูงที่สุด (~25,000–40,000 K) เช่น ดาวประเภท O
	•	ดาวน้ำเงินแกมขาว: ร้อนรองลงมา (~10,000–15,000 K) เช่น ประเภท B
	•	ดาวสีแดง: เย็นสุด (~2,500–3,500 K) เช่น ประเภท M</t>
  </si>
  <si>
    <t xml:space="preserve"> เป็นดาวยักษ์แดง (Red supergiant)
	•	อยู่ใน สเปกตรัมประเภท M
	•	มีอุณหภูมิผิวประมาณ 3,500 K
	•	เหตุผล: เพราะปรากฏเป็นสีแดงส้ม และมีลักษณะของดาวมวลมากในระยะท้ายของชีวิต
</t>
  </si>
  <si>
    <t>ดาว A มีความสว่างน้อยที่สุดเมื่อสังเกตุจากโลกเพราะมีโชติมาตรปรากฏมากที่สุด</t>
  </si>
  <si>
    <t>ดาวBมีความสว่างมากที่สุดเมื่อกำหนดให้อยู่ห่างจากโลกเป็นระยะทาง10พาร์เซก เพราะมีโชติมาตรสมบูรณ์น้อยที่สุด</t>
  </si>
  <si>
    <t>ไม่ได้เพราะมีแสงสว่างไม่มากอยู่ไกล</t>
  </si>
  <si>
    <t>ดวงอาทิตย์ เพราะ ดวงอาทิตย์นั้นอยู่ใกล้โลกและมีแสงสว่างในตัวเองทำให้บดบังแสงของดาวฤกษ์อื่นอยู่ไกล</t>
  </si>
  <si>
    <t>เพราะมีระยะทางที่ต่างกันและกำลังส่องสว่างที่ไม่เหมือนกัน รัศมีของดาวด้วย</t>
  </si>
  <si>
    <t>ระยะใกล้กว่า</t>
  </si>
  <si>
    <t>ระยะทาง และ ชั้นบรรยากาศ</t>
  </si>
  <si>
    <t>อันดับสว่างของดาวใช้ในการศึกษาอันดับความสว่าง</t>
  </si>
  <si>
    <t>โชติมาตรสัมบูรณ์เป็นความสว่างของวัตถุที่ประจักษ์ต่อสายตาเรามีความเหมือนกันทุกประการส่วนโชติมาตรปรากฏคือสิ่งที่เราเห็นมีความแตกต่างกัน</t>
  </si>
  <si>
    <t>สีโทนร้อนจะมีอุณหภูมิต่ำ ส่วนโทนเย็นจะมีอุณหภูมิสูง และสเปกตรัมตามอุณหภูมิที่แตกต่างกัน</t>
  </si>
  <si>
    <t>สเปกตรัม G อุณหภูมิประมาณ 5,000-7,000</t>
  </si>
  <si>
    <t>ดาว A เพราะอยู่ไกลกว่า</t>
  </si>
  <si>
    <t>ดาว B เพราะ ค่าสัมบูรณ์น้อยสุดสว่างมากสุด</t>
  </si>
  <si>
    <t>ไม่เห็นเพราะแสงดวงอาทิตย์บัง</t>
  </si>
  <si>
    <t>ดวงอาทิตย์ เพราะแสงอาทิตย์บดบังทำให้ไม่สามารถเห็นดาวอื่นได้</t>
  </si>
  <si>
    <t>รัศมีของดาวฤกษ์กับอุณหภูมิ</t>
  </si>
  <si>
    <t>รัศมี</t>
  </si>
  <si>
    <t>ระยะทาง อุณหภูมิ สภาพแวดล้อม</t>
  </si>
  <si>
    <t>คืออันดับความสว่างของดาวและใช้ในการศึกษาความสว่าง</t>
  </si>
  <si>
    <t xml:space="preserve">สัมบูรณ์คือ กำลังสว่างจริงๆของดาวดวงนั้น
ปรากฎคือ ตาที่เห็น </t>
  </si>
  <si>
    <t>ยิ่งอุณหภูมิเยอะจะมีสีโทนเย็น</t>
  </si>
  <si>
    <t>ชนิดสเปกตรัม K อุณหภูมิประมาน 3500 - 4900 K
เพราะดูจากสี</t>
  </si>
  <si>
    <t>ดาว B เพราะค่าสมบูรณ์น้อยสว่างมาก</t>
  </si>
  <si>
    <t>ไม่เห็นเพราะแสงอาทิตย์บัง</t>
  </si>
  <si>
    <t>ดาวอาทิตย์ เพราะ ดวงอาทิตย์อยู่ใกล้โลกและแสงสว่างในตัวเองทำให้ในเวลากลางวันไม่สามารถเห็นดาวฤกษ์ตัวอื่นที่ไกลกว่างดวงอาทิตย์ได้</t>
  </si>
  <si>
    <t>เพราะระยะทางของดาวฤกษ์แต่ละดวงไม่เหมือน</t>
  </si>
  <si>
    <t>กรณีที่หลอดไฟ60วัตต์อยู่ใกล้กว่าหลอดไฟ100วัตต์</t>
  </si>
  <si>
    <t>ชั้นบรรยากาศของดาวและระยะทาง</t>
  </si>
  <si>
    <t>หน่วยที่ใช้วัดความสว่างของดาวฤกษ์หรือวัตถุบทท้องฟ้า</t>
  </si>
  <si>
    <t>ความสว่างแท้จริงของดาว ใช้เพื่อเปรียบเทียบความสว่างของดาวจริงๆโดยไม่สนใจระยะทาง</t>
  </si>
  <si>
    <t>อุณหภูมิผิว มีผลต่อความยาวคลื่นแสงที่ปล่อยออกมา ความยาวคลื่นแสงที่ปล่อยออกเป็นตัวกำหนดสีและสเปกตรัมของดาว</t>
  </si>
  <si>
    <t>น้ำเงิน = ร้อนสุด, มวลมาก, อายุสั้น
น้ำเงินแกมขาว = ร้อนปานกลาง
แดง = เย็นสุด, มวลน้อย, อายุ</t>
  </si>
  <si>
    <t>ดาว Betelgeuse เป็นดาวฤกษ์ชนิด M” ซึ่งเป็นดาวฤกษ์ประเภทเย็นและมีอุณหภูมิประมาณ 3000-3500 เคลวิน</t>
  </si>
  <si>
    <t>ดาว A เพราะมีค่าโชติมาตรปรากฏมากที่สุด แสดงว่ามองเห็นสว่างน้อยที่สุดจากโลก</t>
  </si>
  <si>
    <t>ดาว B เพราะมีค่าโชติมาตรสัมบูรณ์น้อยที่สุด แสดงว่ามีความส่องสว่างแท้จริงมากที่สุด</t>
  </si>
  <si>
    <t>มนุษย์ไม่สามารถสังเกตเห็นดาว A ในตอนกลางวันได้ เพราะแสงจากดวงอาทิตย์กลบแสงของดาว A ซึ่งมีความสว่างน้อยกว่ามาก (โชติมาตรปรากฏ 1.35)</t>
  </si>
  <si>
    <t>ดวงอาทิตย์ เพราะ ดวงอาทิตย์อยู่ไกล้โลกและมีแสงสว่างในตัวเองทำให้บดบังแสงของดาวฤกษ์ดวงอื่นที่อยู่ไกล</t>
  </si>
  <si>
    <t>เพราะมีระยะทางที่ต่างกันและกำลังส่องสว่างที่ไม่เหมือนกัน</t>
  </si>
  <si>
    <t>วางหลอดไฟขนาด 60วัตต์ ไว้ใกล้กว่า100 วัตต์</t>
  </si>
  <si>
    <t>ระยะทางและชั้นบรรยากาศ</t>
  </si>
  <si>
    <t>หน่วยที่ใช้วัดความสว่างของดาวฤกษ์หรือวัตถุท้องฟ้า ใช้ศึกษาความสว่าง ระยะทางของดวงดาว วิวัฒนาการของดาวฤกษ์ และใช้เปรียบเทียบดาวต่างๆได้อย่างเป็นมาตรฐาน</t>
  </si>
  <si>
    <t xml:space="preserve">ค่าความสว่างที่วัตถุท้องฟ้าจะมี หากอยู่ห่างจากผู้สังเกตบนโลกเป็นระยะทาง 10 พาร์เซก แตกต่างกันที่
 โชติมาตรปรากฏ คือ ความสว่างที่เรา มองเห็น             
โชติมาตรสัมบูรณ์ คือ ความสว่างที่ดาว มีจริง ๆ </t>
  </si>
  <si>
    <t>สีของดาวขึ้นอยู่กับ อุณหภูมิผิว  ดาวร้อนจะออกสีฟ้าหรือน้ำเงิน, ดาวเย็นจะออกสีแดง
อุณหภูมิมีผลโดยตรงต่อ สเปกตรัม เพราะชนิดของอะตอมและโมเลกุลที่ดูดกลืนแสงได้แตกต่างกันตามอุณหภูมิ</t>
  </si>
  <si>
    <t>ดาวน้ำเงิน  ร้อนสุด สว่างมาก ใช้พลังงานเร็ว อายุน้อย
ดาวน้ำเงินแกมขาว  รองลงมา ยังร้อนและสว่าง แต่มีอายุนานกว่า
ดาวแดง เย็นสุด มักเป็นดาวที่แก่หรือดาวเล็กที่อยู่ได้นานมาก</t>
  </si>
  <si>
    <t>ดาว Betelgeuse เป็นดาวฤกษ์ประเภท M มี อุณหภูมิผิวประมาณ 3,500 K เนื่องจากสีแดงและคุณสมบัติของสเปกตรัมที่บ่งบอกว่าเป็นดาวยักษ์แดงอุณหภูมิต่ำในช่วงท้ายของวิวัฒนาการดาวฤกษ์</t>
  </si>
  <si>
    <t>Aมีความสว่างน้อยสุดเมื่อสังเกตจากโลกเพราะมีโชติมาตรปรากฏมากสุด</t>
  </si>
  <si>
    <t>ดาวBมีความสว่างมากที่สุดเมื่อกำหนดให้อยู่ห่างจากโลดเป็นระยะทาง10 พาร์เซก เพราะ มีโชติมาตรสัมบูรณ์น้อยที่สุด</t>
  </si>
  <si>
    <t>ไม่สามารถเห็นดาว A ได้ในตอนกลางวัน
เพราะมีโชติมาตรปรากฏ 1.35 ซึ่งไม่สว่างพอจะสู้แสงแดดและท้องฟ้าที่กระเจิงแสงของดวงอาทิตย์</t>
  </si>
  <si>
    <t>ดวงอาทิตย์ เพราะ มันสว่างที่สุดและอยู่ใกล้ที่สุด</t>
  </si>
  <si>
    <t>เพราะมีระยะทางและความส่องสว่างไม่เท่ากัน</t>
  </si>
  <si>
    <t>ในกรณีที่หลอดไฟขนาด 60 วัตต์อยู่ใกล้ตามากกว่าหลอดไฟขนาด 100 วัตต์ หรือในกรณีที่มีสิ่งกีดขวาง เช่น ฝุ่น หรือหมอก บดบังแสงของหลอดไฟ 100 วัตต์ ทำให้แสงที่ตามองเห็นจากหลอดไฟ 60 วัตต์ดูสว่างกว่าหลอดไฟ 100 วัตต์</t>
  </si>
  <si>
    <t>ปัจจัยที่มีผลต่อความส่องสว่างของดวงอาทิตย์ ได้แก่ 	•	มลภาวะในอากาศ เช่น ฝุ่น ควัน หรือหมอก 	•	ความหนาแน่นของชั้นบรรยากาศ 	•	ความสูงของดวงอาทิตย์จากขอบฟ้า โดยในภาพแรก ดวงอาทิตย์ดูสว่างน้อยกว่าเพราะมีฝุ่นหรือหมอกในอากาศ ส่วนภาพที่สอง อากาศใส ทำให้ดวงอาทิตย์ดูสว่างมากกว่า</t>
  </si>
  <si>
    <t>โซติมาตร (Photometer) คือ เครื่องมือที่ใช้วัดความเข้มของแสงหรือความสว่างของวัตถุท้องฟ้า</t>
  </si>
  <si>
    <t>โซติมาตรสัมบูรณ์ คือ ค่าความสว่างแท้จริงของดาวฤกษ์ หากดาวดวงนั้นอยู่ห่างจากโลก 10 พาร์เซกในขณะที่
โซติมาตรปรากฏ คือ ค่าความสว่างที่เราสังเกตเห็นจากโลกจริง ๆ</t>
  </si>
  <si>
    <t>ดาว B มีความส่องสว่างน้อยที่สุดเมื่อสังเกตจากโลก
เพราะ มีค่าโซติมาตรปรากฏ เท่ากับ 0.98 ซึ่งสูงที่สุดในตาราง</t>
  </si>
  <si>
    <t>ดาว B มีความส่องสว่างมากที่สุดเพราะ มีค่าโซติมาตรสัมบูรณ์เท่ากับ –3.6 ซึ่งต่ำที่สุดในตาราง</t>
  </si>
  <si>
    <t>ดวงอาทิตย์เพราะดวงอาทิตย์อยู่ใกล้โลกมีเเสงสว่างในตัวเองเเสงสว่าวทำให้บดบังดาวอื่น</t>
  </si>
  <si>
    <t>ระยะทาง อุณหภูมิเเละรัศมีของดาว</t>
  </si>
  <si>
    <t>สภาพเเวดล้อมของดาว</t>
  </si>
  <si>
    <t>อันดับสว่างของดาวใข้ในการศึกษาอันดับความสว่าง</t>
  </si>
  <si>
    <t>โชติมาตรสัมบูรณ์เป็นความสว่างของวัตถุที่ประจักษ์ต่อสายตาเรามีความเหมือนกันทุกประการส่วนโชติมาตรปรากฏคือสิ่งที่เราเห็นมีความเเตกต่างกัน</t>
  </si>
  <si>
    <t>อุณหภูมิของดาวส่วผลให้สเปกตรัมเเผ่รงสีออกมาเป็นสีของดาว</t>
  </si>
  <si>
    <t>K อุณหภูมิประมาณ3500-4900Kเพราะดูจากสี</t>
  </si>
  <si>
    <t>ดาวAเพราะอยู่ไกลกว่า</t>
  </si>
  <si>
    <t>ดาวBเพราะโชติมาตรปรากฏน้อยเลยสว่างมาก</t>
  </si>
  <si>
    <t>ไม่เห็นเพราะเเสงของดวงอาทิตย์บัง</t>
  </si>
  <si>
    <t>ดวงอาทิตย์ เพราะ แสงอาทิตย์บดบังทำให้ไม่สามารถเห็นดาวอื่นได้</t>
  </si>
  <si>
    <t>ระยะทาง อุณหภูมิ สภาพแวดล้อมของดาว</t>
  </si>
  <si>
    <t>อันดับความสว่างของดาว ใช้ในการศึกษาอันดับความสว่าง</t>
  </si>
  <si>
    <t>คือกำลังสว่างจริงๆของดาวดวงนั้น โชติมาตรปรากฏคือที่ตามองเห็น</t>
  </si>
  <si>
    <t>ยิ่งอุณหภูมิสูงโทนสีจะเย็น</t>
  </si>
  <si>
    <t>K อุณหภูมิประมาณ 3500-4900K  เพราะดูจากสี</t>
  </si>
  <si>
    <t>A เพราะอยู่ไกลกว่า</t>
  </si>
  <si>
    <t>B เพราะโชติมาตรปรากฏน้อย</t>
  </si>
  <si>
    <t>ไม่เห็น เพราะ แสงจากดวงอาทิตย์บดบังแสงจากดาวนั้น</t>
  </si>
  <si>
    <t>ดวงอาทิตย์เพราะแสงอาทิตย์บดบังทำให้ไม่เห็นดาวฤกษ์ดวงอื่นๆ</t>
  </si>
  <si>
    <t>ความยาวของรัศมีและอุณหภูมิแตกต่างกัน</t>
  </si>
  <si>
    <t>ขนาดและรัศมีที่แตกต่างกัน</t>
  </si>
  <si>
    <t>สภาพแวดล้อม,อุณหภูมิและระยะทาง</t>
  </si>
  <si>
    <t>โชติมาตรคืออันดับความสว่างของดาวและใช้ในการศึกษาความสว่าง</t>
  </si>
  <si>
    <t>โชติมาตรสัมบูรณ์คือกำลังส่องสว่างของดาวดวงนั้นๆและโชติมาตรปรากฏคือกำลังส่องสว่างที่ตาเรามองเห็น</t>
  </si>
  <si>
    <t>ยิ่งอุณหภูมิมากขึ้นแถบสีสเปกตรัมจะขยับไปทางo(สีนํ้าเงิน)มากขึ้น</t>
  </si>
  <si>
    <t>อุณหภูมิแตกต่างกัน</t>
  </si>
  <si>
    <t>ชนิดสเปกตรัมKเพราะมีสีส้มและมีอุณภูมิพื้นผิวประมาณ3,000-5,000เคลวิน</t>
  </si>
  <si>
    <t>ดาว B เพราะมีโชติมาตรปรากฏน้อยที่สุด</t>
  </si>
  <si>
    <t>ดาว B เพราะมีโชติมาตรปรากฏน้อยที่สุดจึงสว่างมาก</t>
  </si>
  <si>
    <t>ไม่ได้เพราะแสงสว่างจากดวงอาทิตย์บดบัง</t>
  </si>
  <si>
    <t>ดวงอาทิตย์ เพราะมีแสงสว่างมาก และอยู่ใกล้โลกมากที่สุดเทียบกับดาวฤกษ์ดวงอื่น</t>
  </si>
  <si>
    <t>เพราะความสว่างของแต่ละดาวต่างกัน อยู่ใกล้ไกลต่างกัน</t>
  </si>
  <si>
    <t>รัศมี ทำให้60วัตต์อยู่ใกล้ผู้สังเกต 100วัตต์ไกลจากผู้สังเกต</t>
  </si>
  <si>
    <t>ปริมาณเมฆหมอก ฝุ่นแก๊ส ที่ปดบังในบรรยากาศต่างกัน</t>
  </si>
  <si>
    <t>ปริมาณพลังงานที่ดาวฤกษ์แผ่ออกมาใน1วินาที และอุณหภูมิผิวดาว ขนาดของดาว การจัดกลุ่มดาว วัยของดาว</t>
  </si>
  <si>
    <t>คือค่าเปรียบเทียบความส่องสว่างของดาวฤกษ์ที่ระยะห่างคือค่าความร้อนจริงๆของดาวฤกษ์ แต่โชติมาตรปรากฏ คือความส่องสว่างที่มองเห็นด้วยตาเปล่า</t>
  </si>
  <si>
    <t>ร้อนมาก ยิ่งเปล่งแสงสีน้ำเงินหรือแสงขาว เย็นกว่าจะเปล่งแสง สีส้ม แดง</t>
  </si>
  <si>
    <t>สีน้ำเงินมีความร้อนมากที่สุด สีน้ำเงิกแกมขาวลดหลั่นลงมาก และสีแดงคือความร้อนน้อยที่สุด</t>
  </si>
  <si>
    <t>สเปกตรัม K อุณหภูมิประมาณ3,400-4,900</t>
  </si>
  <si>
    <t>ดาวAเพราะโชติมาตรปรากฏมีค่ามากที่สุด</t>
  </si>
  <si>
    <t>ดาวA เพราะโชติมาตรสัมบูรณ์มากกว่าดาวB</t>
  </si>
  <si>
    <t>ไม่เพราะอยู่ไกลและความส่องสว่างไม่มากพอที่จะเห็นได้ในตอนกลางวัน</t>
  </si>
  <si>
    <t>ดวงอาทิตย์ เพราะ เป็นดาวฤกษ์ที่อยู่ใกล้โลกมากที่สุด</t>
  </si>
  <si>
    <t>ระยะห่างระหว่างดาวฤกษ์กับโลก,ความสว่าง,ขนาด</t>
  </si>
  <si>
    <t>การใช้สูตรคำนวณ</t>
  </si>
  <si>
    <t>ปริมาณ เมฆ หมอก ฝุ่น แก๊ส ที่อยู่ในชั้นบรรยากาศ</t>
  </si>
  <si>
    <t>ความสว่างของดาวฤกษ์ ศึกษาความสว่าง</t>
  </si>
  <si>
    <t>โซติมาตรสัมบูรณ์ คือ ค่าความสว่างที่แท้จริง
โซติมาตรปรากฏ คือ ความสว่างที่เราสามารถมองเห็น</t>
  </si>
  <si>
    <t>อุณหภูมิ มากกว่า 30,000 K สีน้ำเงิน
10,000-30,000 K สีน้ำเงินแกมขาว
7,500-10,000 K สีขาว
6,000-7,500 K สีขาว-เหลือง
4,900-6,000 K สีเหลือง
3,500-4,900 K สีส้ม
2,000-3,500 K สีแดง
หรือก็คือ ยิ่งร้อน สีน้ำเงิน ยิ่งเย็น สีแดง</t>
  </si>
  <si>
    <t>อุณหภูมิ นำ้เงิน&gt;น้ำเงินแกมขาว&gt;แดง</t>
  </si>
  <si>
    <t>สเปกตรัม K อุณหภูมิ 3,500-4,900 K เพราะ ดาวมีสีส้ม</t>
  </si>
  <si>
    <t>ดาว A เพราะมีความส่องสว่างน้อยกว่าดาว B</t>
  </si>
  <si>
    <t>ดาว A เพราะมีโซติมาตรสัมบูรณ์มากกว่าดาว B</t>
  </si>
  <si>
    <t>ไม่เห็น เพราะ ความไม่มากพอที่จะเห็นได้ในตอนกลางวัน</t>
  </si>
  <si>
    <t>ดวงอาทิตย์ เพราะมีความส่องสว่างมากที่สุด ในเวลากลางวัน</t>
  </si>
  <si>
    <t>เพราะระยะทางและ ความส่องสว่างของดาวแต่ละดวงไม่เท่ากัน</t>
  </si>
  <si>
    <t>คืออันดับความสว่างของดาว ศึกษาความส่องสว่างของดาวฤกษ์</t>
  </si>
  <si>
    <t>โชติมาตรสัมบูรณ์คือความสว่างที่แท้จริงของดาวดวงนั่น แต่โชติมาตรปรากฏคือความส่องสว่างที่ใองเห็นจากโลก ณ ตำแหน่งปัจจุบัน</t>
  </si>
  <si>
    <t>ดาวฤกษ์ที่มี สีแดง (ความยาวคลื่นยาว) จะมีอุณหภูมิผิว ต่ำ ดาวฤกษ์ที่มี สีฟ้า (ความยาวคลื่นสั้น) จะมีอุณหภูมิผิว สูงคืออัน</t>
  </si>
  <si>
    <t>อุณหภูมิผิวต่างกัน น้ำเงิน สีน้ำเงินแกมขาว และสีแดง จากมากไปน้อยตามลำดับ</t>
  </si>
  <si>
    <t>สเปกตรัมk อุณหภูมิผิวประมาณ 3500-4900เคลวิน</t>
  </si>
  <si>
    <t>ดาวA เพราะ โชติมาตรปรากฏมากที่สุด</t>
  </si>
  <si>
    <t>ดาวB เพราะมีค่าโชติมาตรสัมบูรณ์น้อยที่สุด</t>
  </si>
  <si>
    <t>ไม่เพราะอาจโดนแสงของดวงอาทิตย์บังหมด</t>
  </si>
  <si>
    <t>ดวงอาทิตย์ เพราะดวงอาทิตย์เป็นดาวฤกษ์ที่อยู่ใกล้กับโลกมากที่สุด และมีแสงสว่างมากทำให้แสงบดบังดาวฤกษ์ดวงอื่นในเวลากลางวันหมด</t>
  </si>
  <si>
    <t>เพราะระยะห่างระหว่างผู้สังเกตและดาวฤกษ์แต่ละดวงไม่เท่ากัน ความสว่างของดาวฤกษ์แต่ละดวงไม่เท่ากัน</t>
  </si>
  <si>
    <t>ระยะห่างของหลอดไฟ 60 วัตต์อยู่ใกล้ผู้วัดมากกว่าระยะของหลอดไฟ 100 วัตถ์ หรือ ระยะห่างของหลอดไฟ 100 วัตต์อยู่ไกลผู้วัดมากกว่าระยะของหลอดไฟ 100 วัตถ์</t>
  </si>
  <si>
    <t>ระยะห่างของดาวเคราะห์แต่ละดวงเมื่อเทียบกับดวงอาทิตย์</t>
  </si>
  <si>
    <t>คืออันดับความสว่างของดาว ใช้ในการศึกษาความสว่างของดาวฤกษ์</t>
  </si>
  <si>
    <t>คือแมกนิจูดปรากฏที่เป็นความสว่างของวัตถุที่ประจักษ์ต่อสายตาของเรา ซึ่งเป็นความสว่างที่แท้จริง แตกต่างจากโชติมาตรปรากฏความสว่างที่มองเห็นได้จากโลก</t>
  </si>
  <si>
    <t>ดาวที่มีอุณหภูมิสูงจะมีสีออกไปในทางสีน้ำเงินถึงขาว แต่ดาวที่มีอุณหภูมิต่ำก็จะมีสีออกไปทางเหลือง ส้ม หรือแดง ความสัมพันธ์นี้เป็นไปตามกฏของวีน</t>
  </si>
  <si>
    <t>ดาวฤกษ์สีน้ำเงิน และสีน้ำเงินแกมขาวจะเป็นดาวฤกษ์ที่มีอุณหภูมิสูง ส่วนดาวฤกษ์สีแดงจะเป็นดาวฤกษ์ที่มีอุณหภูมิต่ำ ซึ่งถ้าเรียงตามอุณหภูมิจะได้ว่าสีน้ำเงินอุณหภูมิสูงสุด รองลงมาคือสีน้ำเงินแกมขาว และอุณภูมิต่ำสุดคือสีแดง</t>
  </si>
  <si>
    <t>ชนิดสเปกตรัม M มีอุณหภูมิผิว 3,200-3,600 K เพราะสีของดาวมีลักษณะเป็นสีส้มแดงซึ่งจะมีอุณหภูมิอยู่ในช่วงดังกล่าว</t>
  </si>
  <si>
    <t>ดาว B เพราะ ระยะห่างจากโลกของดาว B มีระยะห่างมากที่สุดใน 3ดาว</t>
  </si>
  <si>
    <t>ดวงอาทิตย์ เพราะมีค่าโชติมาตรสัมบูรณ์สูงที่สุดใน 3ดาว</t>
  </si>
  <si>
    <t>สังเกตไม่ได้ เพราะ แสงจากดวงอาทิตย์บดบังดาว A</t>
  </si>
  <si>
    <t>ดวงอาทิตย์ เพราะอยู่ใกล้โลกมากที่สุด และมีความสว่างมาก</t>
  </si>
  <si>
    <t>เพราะความสว่างของดาวแต่ละดวง ระยะห่างระหว่างดาวจากผู้สังเกตไม่เท่ากัน และผลกระทบของชั้นบรรยากาศ</t>
  </si>
  <si>
    <t>กรณีที่ระยะห่างที่หลอดไฟ60วัตต์อยู่ใกล้กว่า100วัตต์มาก
และกรณีที่หลอดไฟ100วัตต์อยู่ไกลจากผู้สังเกตมากๆ</t>
  </si>
  <si>
    <t>ระยะห่าง ของดาวเคราะห์ที่แตกต่างกัน</t>
  </si>
  <si>
    <t>โชติมาตรคืออันดับความสว่างของดาว ใช้ศึกษาความสว่างของดาวฤกษ์</t>
  </si>
  <si>
    <t>โชติมาตรสัมบูรณ์คือแมกนิจูดที่ปรากฏที่เป็นความสว่างจริงของวัตถุที่ประจักษ์ต่อสายตาของเรา แตกต่างจากโชติมาตรปรากฏโดยโชติมาตรปรากฏคือที่ได้จากการเปรียบเทียบฟลักซ์ที่สามารถสังเกตได่ระหว่าง2ดาวฤกษ์</t>
  </si>
  <si>
    <t>ดาวที่มีอุณหภูมิสูงจะมีสีออกไปทางน้ำเงินถึงขาว ส่วนดาวที่มีอุณหภูมิต่ำกว่าจะมีสีออกไปทางเหลือฃ ส้มหรือแดง</t>
  </si>
  <si>
    <t>ดาวสีน้ำเงินจะมีอุณหภูมิที่มากที่สุด และสีน้ำเงินแกมขาวจะมีอุณหภูมิรองลงมาจากสีน้ำเงิน และสีแดงจะมีอุณหภูมิที่ต่ำที่สุด</t>
  </si>
  <si>
    <t>ชนิดสเปกตรัมM มีอุณหภูมิ3200-3600 K เพราะดาวฤกษ์ที่มีสีส้มแดงจะมีอุณหภูมิประมาณ3200-3600K</t>
  </si>
  <si>
    <t>ดาวB เพราะมีระยะห่างจากโลกมากที่สุด</t>
  </si>
  <si>
    <t>ดวงอาทิตย์เพราะมีค่าโชติมาตรสูงที่สุด</t>
  </si>
  <si>
    <t>สังเกตไม่ได้เพราะแสงอาทิตย์บดบังดาวA</t>
  </si>
  <si>
    <t>ดวงอาทิตย์ เพราะมีความสว่างที่มากเเละใกล้โลกที่สุด</t>
  </si>
  <si>
    <t>เพราะระยะห่างของดาวงฤกษ์ที่ส่องลงมาต่างกันปริมาตรเเสงจึงต่างกัน</t>
  </si>
  <si>
    <t>ในกรณีที่กำลังไฟของ100 W มีน้อยกว่า60</t>
  </si>
  <si>
    <t>ชั้นบรรยากาศ ของเเต่ละพื้นผิว</t>
  </si>
  <si>
    <t>คือการวัดค่าความสว่างของดาวฤกษ์จากโลก
ศึกษาเเสงที่มาจนถึงโลก</t>
  </si>
  <si>
    <t>คือการวัดค่าความสว่างของดาวฤกษ์จากการเทียบส่วนต่อส่วน ต่างกันเพราะ โชติมาตรวัดความสว่างมาจากโลก</t>
  </si>
  <si>
    <t>ส่งผล ยิ่งอุณหภูมิสูงสียิ่งเปลี่ยน</t>
  </si>
  <si>
    <t xml:space="preserve">มีอุณหภูมิเเต่ต่างกัน ดาวฤกษ์สีน้ำเงินอุณหภูมิสูงสุด </t>
  </si>
  <si>
    <t>3000-5000 เซลเซียส</t>
  </si>
  <si>
    <t>ดาว a มีค่าโชติมาตรปรากฏ มากสุด</t>
  </si>
  <si>
    <t>ดาวฤกษ์ B เพราะมีค่าโชติมาตรสัมบูรณ์ น้อยสุด</t>
  </si>
  <si>
    <t>ไม่สามารถเห้นได้เพราะ เเสงดวงอาทิตย์บังไว้</t>
  </si>
  <si>
    <t>ดวงอาทิตย์เพราะอยู่ใกล้โลกมาที่สุด</t>
  </si>
  <si>
    <t>ระยะห่างจากโลกต่างกัน ความสว่างจริงๆไม่เท่ากัน</t>
  </si>
  <si>
    <t>มีประสิทธิภาพการแปลงพลังงานดีกว่า</t>
  </si>
  <si>
    <t xml:space="preserve">ระยะห่าง </t>
  </si>
  <si>
    <t>วัดความสว่างของดาวฤกษ์</t>
  </si>
  <si>
    <t>คือความสว่างที่แท้จริงของดาว แต่โชติมาตรปรากฏคือความสว่างที่เห็นจากโลก</t>
  </si>
  <si>
    <t>ดาวจะออกไปทางน้ำเงิน-ขาวถ้ามีอุณหภูมิสูง
ถ้าออกไปทางแดง-ส้ม จะมีอุณหภูมิต่ำ</t>
  </si>
  <si>
    <t>สีน้ำเงินเป็นดาวที่พึ่งเกิด ส่วนสีแดงอยู่มานานแล้ว</t>
  </si>
  <si>
    <t xml:space="preserve">น่าจะมีอุณหภูมิต่ำเพราะมีสีไปทางแดง-ส้ม </t>
  </si>
  <si>
    <t>ดาวA เพราะมีค่าเยอะ</t>
  </si>
  <si>
    <t>ดวงอาทิตย์เพราะมีค่าน้อยถ้ามองมาจากโลก</t>
  </si>
  <si>
    <t>ไม่ได้เพราะ มองจากโลกจะมีความสว่างน้อยมาก</t>
  </si>
  <si>
    <t>ดวงอาทิตย์ และดาวฤกษ์อื่นๆ แต่ดวงอาทิตย์ใกล้โลกกว่าดาวฤกษ์อื่นๆที่ไกลออกไปมากทำให้ตอนเช้าแสงสว่างของดวงอาทิตย์บดบังแสงของดาวฤกษ์อื่นๆ</t>
  </si>
  <si>
    <t>เพราะอยู่ห่างจากโลกไม่เท่ากัน</t>
  </si>
  <si>
    <t>ถ้าหลอด60วัตต์เป็น เทคโนโยลีใหม่กว่า
การสะท้อนแสงได้ดีกว่า วัดระยะใกล้หรือ100วัตต์เสื่อม</t>
  </si>
  <si>
    <t>อุณหภูมิพื้นผิว อายุของดวงอาทิตย์ รัศมีของดวงอาทิตย์</t>
  </si>
  <si>
    <t>โชติมาตรปรากฏดูความสว่างที่สุดของดาวฤกษ์(ดูจากโลก)
โชติมาตรสัมบูรณ์ดูความสว่างที่สุดของดาวฤกษ์(ความสว่างจริงๆของดาวฤกษ์) 
ใช้ในการศึกษาความสว่างของดาวฤกษ์</t>
  </si>
  <si>
    <t>โชติมาตรสัมบูรณ์ดูความสว่างที่สุดของดาวฤกษ์(ความสว่างจริงๆของดาวฤกษ์)
ต่างที่ดูควาทสว่างจริงๆกับดูจากโลกที่มองด้วยตาเปล่าได้บนฟ้า</t>
  </si>
  <si>
    <t>อุณหภูมิสูง → สีฟ้า/ขาว → แสงพลังงานสูง
อุณหภูมิต่ำ → สีแดง/ส้ม → แสงพลังงานต่ำ</t>
  </si>
  <si>
    <t>สีฟ้า, สีขาว พลังงานสูง อุณหภูมิสูง ไกลโลก
สีแดง พลังงานต่ำ อุณหภูมิต่ำ ใกล้โลก</t>
  </si>
  <si>
    <t>สเปกตรัม M1–M2
อุณหภูมิผิว≈3,500 K
เพราะเป็นดาวยักษ์ใหญ่แดงที่เย็นและแก่ใกล้ระเบิดเป็นซูเปอร์โนวา</t>
  </si>
  <si>
    <t>B เพราะมีค่าน้อยที่สุด</t>
  </si>
  <si>
    <t>ดาว B เพราะมีค่าต่ำสุด คือส่องสว่างมากสุดเมื่อห่างจากโลก 10 พาร์เซก</t>
  </si>
  <si>
    <t>ไม่ สว่างพอที่จะเห็นในตอนกลางวัน</t>
  </si>
  <si>
    <t>ดวงอาทิตย์เพราะเป็นดาวฤกษ์ที่อยู่ใกล้โลกมากที่สุด แะเป็นแสงสว่างให้โลกในตอนกลางวัน</t>
  </si>
  <si>
    <t>ในกรณีที่หลอดไฟขนาด60วัตต์อยู่ใกล้ผู้สังเกตมากกว่าหลอดไฟขนาด100วัตต์</t>
  </si>
  <si>
    <t>ระยะห่างระหว่างดวงอาทิตย์กับดาวอังคารกับโลกไม่เท่ากัน</t>
  </si>
  <si>
    <t>คืออันดับความสว่างของดาวใช้ในการศึกษาความสว่างของดาว</t>
  </si>
  <si>
    <t>โชติมาตรสัมบูรณ์คือความสว่างของวัตถุที่ตาเรา
เห็นซึ่งอาจเห็นความสว่างที่คล้ายกัน แต่แตกต่าง
กับโชติมาตรปรากฏที่เป็นการเปรียบเทียบฟลักซ์ที่
สังเกตได้ระหว่างดาวฤกษ์2ดวง</t>
  </si>
  <si>
    <t>0 สีน้ำเงิน สูงกว่า 30,000 เคลวิน
B สีน้ำเงิน-ขาว 30,000-10,000 เคลวิน
A สีขาว 10,000-7,500 เคลวิน
F สีขาว-เหลือง 7,500-6,000 เคลวิน
G สีเหลือง 6,000-4,900 เคลวิน
K สีส้ม 3,500-4,900 เคลวิน
M สีแดง 3,500-2,000 เคลวิน</t>
  </si>
  <si>
    <t>สเปรกตัม M สีแดง อุณหภูมิประมาณ 3,500-2,000 เคลวิน
เพราะ Betelgeuse  เป็นดาวยักษ์ใหญ่สีแดง</t>
  </si>
  <si>
    <t>ดาว A เพราะอยู่ระยะใกล้โลกมากที่สุดและมีค่าโชติมาตรปรากฏมากที่สุด</t>
  </si>
  <si>
    <t>ดาว B เพราะมีค่าโชติมาตรสมบูรณ์น้อยที่สุด</t>
  </si>
  <si>
    <t>ไม่ได้เพราะแสงจากดวงอาทิตย์กลบหมด</t>
  </si>
  <si>
    <t>ดวงอาทิตย์ เพราะ ชั้นบรรยากาศโลกทำให้แสงดวงอาทิตย์สว่างไสวในเวลากลางวัน</t>
  </si>
  <si>
    <t>มือขยับหลอดไฟขนาด60วัตต์เข้ามาใหล้ผู้สังเกตมากขึ้น หรือขยับหลอดไฟขนาด100วัตต์ให้ห่างจากผู้สังเกตมากขึ้น</t>
  </si>
  <si>
    <t>การแผ่รังสีและระยะห่าง</t>
  </si>
  <si>
    <t>ค่าที่แสดงระดับความส่องสว่างของดาวฤกษ์ ณ ตำแหน่งของผู้สังเกต ใช้การศึกษาความสว่างของดวงดาว</t>
  </si>
  <si>
    <t>โชติมาตรสัมบูรณ์เป็นการวัดโชติมาตร ของดาวเมื่ออยู่ห่างไกลจากโลกเป็นระยะทาง 10 พาร์เซก แตกต่างคือโชติมาตรของดาวบนท้องฟ้าจริงตามที่เรามองเห็นจากโลก</t>
  </si>
  <si>
    <t>สีของดาวฤกษ์ที่มนุษย์มองเห็น และสามารถบอกอายุขัยของดาวฤกษ์ได้</t>
  </si>
  <si>
    <t>ความสว่างของดวงดาวและสีของดวงดาว</t>
  </si>
  <si>
    <t>GV</t>
  </si>
  <si>
    <t>ดาวAเพราะค่าโชติมาตรปรากฏสูงที่สุด</t>
  </si>
  <si>
    <t>ดาวBเพราะมีค่าโชติมาตรสัมบูรณ์ต่ำมี่สุด</t>
  </si>
  <si>
    <t>มนุษย์ไม่สามารถสังเกตดาวAในตอนกลางวันได้เพราะโชติมาตรปรากฏของมันไม่สว่างพอที่จะมองเห็นได้ท่ามกลางแสงแดดของดวงอาทิตย์ที่มีโชติมาตรปรากฏ-26.7</t>
  </si>
  <si>
    <t>ขนาดของดาวและระยะห่างจากโลก ดาวที่มีขนาดใหญ่</t>
  </si>
  <si>
    <t>พื้นผิว ระยะของดวงอาทิตย์ เวลา</t>
  </si>
  <si>
    <t>โชติมาตรปรากฏคือความสว่างที่มองเห็นได้จากโลก ส่วนโชติมาตรสัมบูรณ์คือความสว่างที่แท้จริงของวัตถุ</t>
  </si>
  <si>
    <t>สีของดาวฤกษ์มีความสัมพันธ์กับอุณหภูมิพื้นผิวของดาว</t>
  </si>
  <si>
    <t>ชนิดสเปกตรัม M2-M3 Ia-Iab และมีอุณหภูมิผิวโดยประมาณอยู่ที่ 3,200 - 3,600 เคลวิน หรือประมาณ 2,927 - 3,327 องศาเซลเซียส สาเหตุที่ดาวมีอุณหภูมิผิวต่ำและมีสีแดงเนื่องจากเป็นดาวฤกษ์มวลมาก</t>
  </si>
  <si>
    <t>ดวงอาทิตย์ เนื่องจากเป็นดาวฤกษ์ที่อยู่ใกล้โลกมากที่สุด จึงมีความสว่างมากพอที่จะมองเห็นได้ในเวลากลางวัน</t>
  </si>
  <si>
    <t xml:space="preserve">เพราะระยะห่างของดาวฤกษ์จากโลกไม่เท่ากัน และดาวฤกษ์แต่ละดวงมีความสว่างแท้จริงไม่เท่ากัน
</t>
  </si>
  <si>
    <t xml:space="preserve">โชติมาตรสัมบูรณ์คือความสว่างของดาวที่มีค่าคงที่ หากดาวอยู่ห่างจากโลก 10 พาร์เซก ส่วนโชติมาตรปรากฏคือความสว่างที่เรามองเห็นจากโลก ซึ่งขึ้นกับระยะทางและสิ่งกีดขวาง
</t>
  </si>
  <si>
    <t>ดวงอาทิตย์ เพราะ เป็นดาวฤกษ์ที่ใกล้โลกที่สุด แสงของดวงอาทิตย์สว่างจนกลบแสงดาวอื่นทั้งหมดในท้องฟ้าเวลากลางวัน</t>
  </si>
  <si>
    <t xml:space="preserve">ระยะทางจากโลกต่างกัน พลังงานหรือแสงปล่อยออกมาต่างกัน </t>
  </si>
  <si>
    <t>ระยะทางที่สังเกตต่างกัน มุมของแสงต่างกัน ประเภทหลอดไฟต่างกัน</t>
  </si>
  <si>
    <t>ปริมาณฝุ่นหรือไอน้ำในอากาศ และระยะทาง</t>
  </si>
  <si>
    <t>โซติมาตรคือค่าที่แสดงระดับความส่องสว่างของดาวฤกษ์ ณ ตำแหน่งของผู่สังเกต ใช้ศึกษาความสว่างของดาวฤกษ์</t>
  </si>
  <si>
    <t>โชติมาตรสัมบูรณ์คือ โชติมาตรเมื่อดาวฤกษ์อยู่ห่างจากโลก 10 พาร์เซก ส่วนโชติมาตรปรากฏคือ โชติมาตรของดาวฤกษ์ที่สังเกตเห็นจากโลก</t>
  </si>
  <si>
    <t>สีโทนร้อนจะมีอุณหภูมิต่ำ ส่วนโทนเย็นจะมีอุณหภูมิ และสเปกตรัมตามอุณหภูมิที่แตกต่างกัน</t>
  </si>
  <si>
    <t>สเปกตรัมK อุณหภูมิผิวประมาณ 3500-4900 K เพราะเป็นสีส้ม</t>
  </si>
  <si>
    <t>ดาว B เพราะค่าสัมบูรณ์น้อยสุดทำให้มีความส่องสว่างมากสุด</t>
  </si>
  <si>
    <t>ไม่เห็นเพราะถูกแสงจากดวงอาทิตย์บัง</t>
  </si>
  <si>
    <t>ดวงอาทิตย์ เนื่องจากดวงอาทิตย์เป็นดาวฤกษ์ที่อยู่ใกล้โลกมากที่สุด และมีขนาดใหญ่กว่าดาวฤกษ์อื่นๆ ทำให้แสงสว่างของมันสามารถเอาชนะแสงจากดาวฤกษ์ดวงอื่นที่อยู่ห่างไกลได้</t>
  </si>
  <si>
    <t>ความสว่างที่แท้จริงของดาวแต่ละดวง, ระยะห่างระหว่างดาวและผู้สังเกต (โลก), และ ขนาดของดาวฤกษ์</t>
  </si>
  <si>
    <t>หากหลอดไฟ 60 วัตต์เป็นหลอด LED หรือหลอดประหยัดไฟชนิดอื่น ในขณะที่หลอด 100 วัตต์เป็นหลอดไส้แบบเก่า</t>
  </si>
  <si>
    <t>ระยะทางที่ห่างจากดวงอาทิตย์</t>
  </si>
  <si>
    <t>ค่าที่ใช้วัดความสว่างของวัตถุในอวกาศ และต่างกันจากระยะทางที่เห็นและวิธีการวัดที่ต่าง</t>
  </si>
  <si>
    <t>ดาวที่มีอุณหภูมิสูงจะมีสีออกไปทางน้ำเงินถึงขาว ในขณะที่ดาวที่มีอุณหภูมิต่ำกว่าจะมีสีออกไปทางเหลือง ส้ม หรือแดง</t>
  </si>
  <si>
    <t xml:space="preserve">ดาวฤกษ์ที่มีสีน้ำเงินหรือน้ำเงินแกมขาว เป็นดาวฤกษ์ที่ร้อนที่สุด ส่วนดาวฤกษ์ที่มีสีแดงเป็นดาวฤกษ์ที่มีอุณหภูมิต่ำกว่า </t>
  </si>
  <si>
    <t>สเปกตรัม M1-2 Ia-ab อุณหภูมิผิวประมาณ 3,500 เคลวิน สาเหตุที่ Betelgeuse มีอุณหภูมิผิวต่ำกว่าและมีสีแดงเนื่องจากเป็นดาวฤกษ์มวลมากที่อยู่ในช่วงสุดท้ายของวิวัฒนาการ หรือที่เรียกว่าดาวยักษ์แดง</t>
  </si>
  <si>
    <t>ดาว A เพราะมีจำนวนมากที่สุด</t>
  </si>
  <si>
    <t>ดวงอาทิตย์ เพราะ วัดจากตารางช่องโชติมาตรสัมบูรณ์</t>
  </si>
  <si>
    <t>ไม่เพราะ ค่าในช่องโชติมาตรปรากฏมากจนเกินไปอาจมองไม่เห็น</t>
  </si>
  <si>
    <t>ดวงอาทิตย์เพราะ ดาวฤกษ์ที่อยู่ใกล้โลกที่สุด และมีแสงที่สว่างมากทำให้กลบแสงจากดาวฤกษ์ดวงอื่นๆ</t>
  </si>
  <si>
    <t>ระยะห่างระหว่างดาวฤกษ์และโลก และความสว่างแท้จริงของดาวแต่ละดวง</t>
  </si>
  <si>
    <t>ระยะห่างที่สังเกตต่างกัน</t>
  </si>
  <si>
    <t>ระยะห่างระหว่างดวงอาทิตย์-โลก และดวงอาทิตย์-โลก</t>
  </si>
  <si>
    <t>คือค่าที่แสดงระดับความส่องสว่างของดาวฤกษ์ ณ ตำแหน่งของผู้สังเกต ใช้ในการศึกษาความส่องสว่างของดาวฤกษ์</t>
  </si>
  <si>
    <t>โชติมาตรสมบูรณ์คือโชติมาตรเมื่อดาวฤกษ์อยู่ห่างจากโลก 10 พาร์เซก ต่างจากโชติมาตรปรากฏที่สังเกตจากโลกเลย</t>
  </si>
  <si>
    <t>อุณหภูมิผิวน้อยจะมีสีโทนร้อน อุณหภูมิสูงจะมีสีโทนเย็น</t>
  </si>
  <si>
    <t>ดาวสีแดงจะมีอุณหภูมิผิวและสเปกตรัมน้อยสุด
ดาวสีน้ำเงินแกมขาวมีอุณหภูมิผิวและสเปกตรัมมากขึ้นมา
ดาวสีน้ำเงินมีอุณหภูมิผิวและสเปกตรัมมากสุด</t>
  </si>
  <si>
    <t>สเปกตรัม G อุณหภูมิประมาณ 5,000 - 7,000</t>
  </si>
  <si>
    <t>ดาว B เพราะค่าสัมบูรณ์น้อยสุด สว่างมากที่สุด</t>
  </si>
  <si>
    <t>ไม่เห็นเพราะแสงของดวงอาทิตย์บังหมด</t>
  </si>
  <si>
    <t>มีเเค่ดวงอาทิตย์เพราะดวงอาทิตย์อยู่ใกล้โลกมากที่สุดเเละสว่างที่สุด</t>
  </si>
  <si>
    <t>ระยะห่างจากโลกความสว่างเเละมวลที่ไม่เท่ากับดาวฤกษ์ดวงอื่น</t>
  </si>
  <si>
    <t>ระยะห่างที่ต่างกัน</t>
  </si>
  <si>
    <t>โชติมาตรปรากฏ</t>
  </si>
  <si>
    <t>วัดความสว่างของวัตถุบนท้องฟ้า</t>
  </si>
  <si>
    <t>ความส่าวงของดาวฤกษ์เเตกต่างกันที่ไม่สามารถเปรียบเทียบกันโดยตรง</t>
  </si>
  <si>
    <t xml:space="preserve">ร้อนจัด สีฟ้า น้ำเงิน
ปานกลาง สีขาว เหลือง
เย็นกว่า สีส้ม เเดง
</t>
  </si>
  <si>
    <t>อุณหภูมิสีขนาดเเละมวลที่เเตกต่างกัน</t>
  </si>
  <si>
    <t>3500เควินเพราะสีของดาว</t>
  </si>
  <si>
    <t>ดาวAเพราะโชติมาตรปรากฏมาก</t>
  </si>
  <si>
    <t>ดาวBเพราะโชติมาตรสัมบูรณ์น้อย</t>
  </si>
  <si>
    <t>ไม่เพราะความสว่างของดวงอาทิตย์</t>
  </si>
  <si>
    <t>ดวงอาทิตย์ เพราะ เป็นดาวฤกษ์เพียงดวงเดียวที่มองเห็นได้ในเวลากลางวัน เพราะอยู่ใกล้โลกและสว่างมากที่สุด</t>
  </si>
  <si>
    <t>อยู่ใกล้-ไกลไม่เท่ากัน 
ให้พลังงานไม่เท่ากัน 
แสงผ่านชั้นบรรยากาศหรือฝุ่นในอวกาศ 
ความสามารถของดวงตาเราก็มีผล</t>
  </si>
  <si>
    <t>อยู่ใกล้เครื่องวัดมากกว่า
เป็นคนละชนิด เช่น LED vs หลอดไส้
หลอด 100 วัตต์มีปัญหา
สภาพแวดล้อมหรือวิธีวัดแตกต่างกัน</t>
  </si>
  <si>
    <t>ชั้นบรรยากาศของโลก</t>
  </si>
  <si>
    <t>หน่วยที่ใช้ในการวัด ความสว่างของดาวฤกษ์ ที่มองเห็นจากโลก</t>
  </si>
  <si>
    <t>เป็นค่าความสว่างที่แท้จริงของดาว</t>
  </si>
  <si>
    <t>อุณหภูมิผิวของดาว ส่งผลต่อสีของดาว 
ลักษณะของสเปกตรัม ซึ่งใช้แบ่งประเภทดาวและ
บอกองค์ประกอบของดาวได้</t>
  </si>
  <si>
    <t>ดาว สีน้ำเงิน มีอุณหภูมิสูงและสว่างมากที่สุด
ดาว สีน้ำเงินแกมขาว มีอุณหภูมิรองลงมา
ดาว สีแดง มีอุณหภูมิต่ำที่สุดและอายุยืนยาวที่สุด</t>
  </si>
  <si>
    <t>ดาว Betelgeuse เป็นดาวฤกษ์ชนิดสเปกตรัม M มีอุณหภูมิผิวประมาณ 3,000 เคลวิน เพราะมีสีแดงซึ่งบ่งบอกว่าเป็นดาวที่มีอุณหภูมิต่ำ</t>
  </si>
  <si>
    <t>ดาว A เพราะมีโชติมาตรปรากฏมากที่สุด จึงสว่างน้อยที่สุดเมื่อมองจากโลก</t>
  </si>
  <si>
    <t>ดาว B เพราะมีโชติมาตรสัมบูรณ์น้อยที่สุด แสดงว่ามีความสว่างแท้จริงมากที่สุด</t>
  </si>
  <si>
    <t xml:space="preserve">มนุษย์ ไม่สามารถสังเกตเห็นดาว A ในตอนกลางวันได้
เพราะในตอนกลางวัน แสงจากดวงอาทิตย์ที่มีความสว่างมาก </t>
  </si>
  <si>
    <t>ดวงอาทิตย์ เพราะมีแสงสว่างมากกว่าดาวฤกษ์ดวงอื่นอย่างมาก และบดบังดาวฤกษ์ดวงอื่นหมด</t>
  </si>
  <si>
    <t>ขึ้นอยู่กับระยะห่างจากโลกถึงดาวฤกษ์ ดาวฤกษ์ที่อยู่ใกล้โลกจะสว่างกว่า และความสว่างของดาวฤกษ์ ดาวบางดวงมีมวลมาก อุณหภูมิสูงทำให้ส่องแสงได้มาก</t>
  </si>
  <si>
    <t>ทำได้โดย วางหลอดไฟขนาด60วัตต์ในตำแหน่งที่ใกล้กว่าผู้สังเกต และนำหลอดไฟ60วัตต์ใส่ในโคมไฟที่รวมแสง แสงออกทางเดียว หลอดไฟ100วัตต์ใช้โคมไฟที่ทำให้แสงกระจายออกทุกทิศทาง</t>
  </si>
  <si>
    <t>ชั้นบรรยากาศของดาว</t>
  </si>
  <si>
    <t>คือ หน่วยวัดความสว่างที่ตามนุษย์มองเห็นจากดาวฤกษ์หรือวัตถุท้องฟ้า ใช้ศึกษาสมบัติด้านความสว่าง</t>
  </si>
  <si>
    <t>คือ ค่าความสว่างแท้จริงของดาวฤกษ์ และแตกต่างกันโดยโชติมาตรปรากฏขึ้นอยู่กับระยะทางแต่โชติมาตรสัมบูรณ์สามารถใช้เปรียบเทียบความสว่างของดาวฤกษ์ได้</t>
  </si>
  <si>
    <t>ดาวที่มีอุณหภูมิสูงจะมีสีน้ำเงินเข้ม/ฟ้า ดาวที่มีอุณหภูมิต่ำกว่าจะมีสีส้ม/แดง และยังส่งผลต่อสเปกตรัม เพราะอุณหภูมิส่งผลต่อการดูดกลืนแสงของอะตอม ทำให้เส้นดูดกลืนในสเปกตรัมแตกต่างกัน</t>
  </si>
  <si>
    <t>มีอุณหภูมิผิวที่ต่างกันโดยยสีน้ำเงินมีอุณหภูมิที่สูงสุด สีน้ำเงินแกมขาวรองลงมา และสีแดงอุณหภูมิต่ำสุด</t>
  </si>
  <si>
    <t>เป็นดาวฤกษ์ ชนิดM และมีอุณหภูมิผิวประมาณ3000-3500เคลวิลเพราะมีสีแดง</t>
  </si>
  <si>
    <t>ดาวA เพราะมีโชติมาตรปรากฏมากที่สุดจึงดูมืดสุดเมื่อสังเกตจากโลก</t>
  </si>
  <si>
    <t>ดาวB เพราะมี่ค่าโชติมาตรสัมบูรณ์น้อยที่สุดจึงมีความสว่างมากสุด</t>
  </si>
  <si>
    <t>ไม่สามารถเพราะ ดาวAมีโชติมาตรปรากฏ 1.35 ซึ่งไม่สว่างมากพอที่จะเห็นได้ในตอนกลางวัน</t>
  </si>
  <si>
    <t>ดวงอาทิตย์ เพราะมีโชติมาตรปรากฏน้อย ทำให้ค่าความสว่างบนท้องฟ้ามาก และดวงอาทิตย์อยู่ใกล้โลกมาก</t>
  </si>
  <si>
    <t>เมื่อหลอดไฟขนาด 60W อยู่ใกล้ผู้สังเกตมากกว่าหลอดไฟขนาด 100W</t>
  </si>
  <si>
    <t>อันดับความสว่าง ไม่มีหน่วย ใช้ศึกษาความส่องสว่างของดาวฤกษ์</t>
  </si>
  <si>
    <t>โชติมาสมบูรณ์คือการเปรียบเทียบความส่องสว่างของ ดาวฤกษ์ที่ระยะห่างจากผู้สังเกตเท่ากันคือ 10 พาร์เซก ต่าง จากโชติมาตรปรากฏที่โชติมาตรปรากฏผู้สังเกตจะสังเกต จากโลก โชติมาตรสมบูรณ์ ระยะห่างจากผู้สังเกตเท่ากันคือ 10 พาร์เซก</t>
  </si>
  <si>
    <t>ดาวฤกษ์ที่มีอุณหภูมิผิวต้างกันชนิดของสเปกตรัมจะต่างกัน อุณหภูมิสูงจะมีสีน้ำเงิน และอุณหภูมิต่ำจะมีสีแดง</t>
  </si>
  <si>
    <t>สีน้ำเงินมีอุณหภูมิผิวมากที่สุด สีน้ำเงินแกมขาวมีอุณหภูมิรองลงมาและสีแดงมีอุณหภูมิน้อยที่สุด</t>
  </si>
  <si>
    <t>M3,500 เพราะมีสีแดง</t>
  </si>
  <si>
    <t>ดาวA เพราะอยู่ใกล้โลกมากที่สุดและมีค่าโชติมาตรปรากฏมากที่สุด</t>
  </si>
  <si>
    <t xml:space="preserve"> ดาวB เพราะมีค่าโชติมาสมบูรณ์น้อยที่สุด</t>
  </si>
  <si>
    <t>ดวงอาทิตย์ เพราะ ดวงอาทิตย์นั้นอยู่ใกล้โลกและมีแสงสว่างใน ตัวเองทำให้บดบังแสงของดาวฤกษ์อื่นอยู่ไกล</t>
  </si>
  <si>
    <t>เพราะมีระยะห่างที่ต่างกันและกำลังส่องสว่างที่ไม่เหมือนกัน รัศมีของดาวด้วย</t>
  </si>
  <si>
    <t>สเปกตรัม G อุณหภูมิประมาณ 5000-7000</t>
  </si>
  <si>
    <t>ดาว A เพราะอยู่ใกล้กว่า</t>
  </si>
  <si>
    <t>ดวงอาทิตย์ เพราะ ชั้นบรรยากาศโลกทำให้แสงของดวงอาทิตย์สว่างไสวในเวลากลางวัน</t>
  </si>
  <si>
    <t>ถ้าตำแหน่งดาวแต่ละดวงต่างกัน ก็ส่งผลให้ความ
สว่างต่างกัน และยังขึ้นอยู่กับความสว่างที่แท้จริง
ของดาวด้วย</t>
  </si>
  <si>
    <t>มือขยับหลอดไฟขนาด 60 วัตต์ เข้ามาใกล้ผู้สังเกต
มากขึ้น หรือขยับหลอดไฟขนาด 100 วัตต์ ให้ห่าง
จากผู้สังเกตมากขึ้น</t>
  </si>
  <si>
    <t>ค่าที่แสดงระดับความส่องสว่างของดาวฤกษ์ ณ ตำ
แหน่งของผู้สังเกต ใช้ศึกษาความสว่างของดวงดาว</t>
  </si>
  <si>
    <t>โชติมาตรสัมบูรณ์เป็นการวัดโชติมาตร ของดาว
เมื่ออยู่ห่างจากโลกเป็นระยะทาง 10 พาร์เซก แตก
ต่างคือโชติมาตรปรากฏเป็นโชติมาตรของดาวบน
ท้องฟ้าจริงตามที่เรามองเห็นจากโลก</t>
  </si>
  <si>
    <t>สีของดาวฤกษ์ที่มนุษย์มองเห็น และ สามารถบอก
ช่วงอายุขัยของดาวฤกษ์ได้</t>
  </si>
  <si>
    <t>ดาวBเพราะทีค่าโชติมาตรสัมบูรณ์ต่ำที่สุด</t>
  </si>
  <si>
    <t>มนุษย์ไม่สามารถสังเกตเห็นดาว A ในตอนกลางวัน
ได้เพราะโชติมาตรปรากฏของมันไม่สว่างพอที่จะ
มองเห็นได้ท่ามกลางแสงแดดของดวงอาทิตย์ที่มี
โชติมาตร
ปรากฏ -26.7</t>
  </si>
  <si>
    <t>ดวงอาทิตย์ เท่านั้น เพราะแสงจากดวงอาทิตย์กลบแสงจากดาวฤกษ์ดวงอื่นหมด</t>
  </si>
  <si>
    <t>ตำแหน่งต่างกัน ทิศทางของแสงต่างกัน หรือ สภาพแวดล้อมต่างกัน</t>
  </si>
  <si>
    <t>สภาพแวดล้อม</t>
  </si>
  <si>
    <t>โชติมาตร คือ หน่วยวัดความสว่างของวัตถุท้องฟ้าและใช้ศึกษาสมบัติเรื่อง ความสว่างของดาวฤกษ์</t>
  </si>
  <si>
    <t>คือพลังงานที่ดาวปลดปล่อยมาอย่างแท้จริง แตกต่างโดยโชติมาตรปรากฏคือความสว่างที่มองเห็นจากโลก</t>
  </si>
  <si>
    <t>ไล่จากอุณหภูมิสูงไปต่ำ จาก น้ำเงิน น้ำเงินแกมขาว ขาว เหลือง แดง ตามลำดับ และสเปกตรัมจาก O B A G M ตามลำดับ</t>
  </si>
  <si>
    <t>โดยไล่จากสีน้ำเงิน น้ำเงินแกมขาว และแดง จะได้ น้ำเงินอุณหภูมิสูงสุด และแดงอุณหภูมิต่ำสุด</t>
  </si>
  <si>
    <t>สเปกตรัม M อุณหภูมิประมาณ 3500 เคลวิน เพราะ ดาวดังกล่าวมีสีแดง</t>
  </si>
  <si>
    <t>A เพราะมีโชติมาตรปรากฏมากสุด</t>
  </si>
  <si>
    <t>ดาวB เพราะ มี โชติมาตรสัมบูรณ์น้อยสุด</t>
  </si>
  <si>
    <t>ดวงอาทิตย์เพราะเป็น ดาวฤกษ์ดวงเดียว ที่มนุษย์สามารถมองเห็นได้ด้วยตาเปล่าในเวลากลางวัน
เพราะมันอยู่ใกล้โลกที่สุดและมีความสว่างมากที่สุด</t>
  </si>
  <si>
    <t>ความสว่างของดาวฤกษ์ที่เรามองเห็นบนท้องฟ้า ไม่เท่ากัน
เพราะขึ้นอยู่กับ ระยะทาง, พลังงานของดาว, สิ่งกีดขวางแสง, และสภาพแวดล้อมของผู้สังเกต</t>
  </si>
  <si>
    <t xml:space="preserve">	•	อยู่ใกล้ตามากกว่า
	•	เป็นหลอดที่มีประสิทธิภาพดีกว่า
	•	มีการติดตั้งหรือสะท้อนแสงดีกว่า
	•	อยู่ในสภาพแวดล้อมที่ส่งเสริมการมองเห็น</t>
  </si>
  <si>
    <t xml:space="preserve">อุณหภูมิที่แกนกลางของดวงอาทิตย์ และ ระยะห่างระหว่างดวงอาทิตย์กับผู้สังเกต. </t>
  </si>
  <si>
    <t>โชติมาตร คือหน่วยวัดความสว่างของดาว
มี 2 แบบ:
	•	โชติมาตรปรากฏ (วัดจากโลก)
	•	โชติมาตรแท้จริง (วัดที่ระยะ 10 พาร์เซ)
-ใช้ในการศึกษาความสว่าง พลังงาน ขนาด และระยะทางของดาวฤกษ์</t>
  </si>
  <si>
    <t>-โชติมาตรสัมบูรณ์ (M): ความสว่างที่แท้จริงของดาว ถ้าอยู่ห่าง 10 พาร์เซก
-โชติมาตรปรากฏเป็นโชติมาตรของดาวบนท้องฟ้าจริงตามที่เรา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10 พาร์เซก</t>
  </si>
  <si>
    <t xml:space="preserve">
🔹 อุณหภูมิผิวของดาว → กำหนดว่า ดาวจะเปล่งแสงสีอะไร
🔹 สีของแสงที่เปล่ง → บอกถึง พลังงานของแสง
🔹 ทั้งสีและสเปกตรัม → ใช้จัดประเภทดาว และศึกษาส่วนประกอบทางเคมีของมัน</t>
  </si>
  <si>
    <t xml:space="preserve">	• ดาวสีน้ำเงิน → ดาวร้อนที่สุด พลังงานสูงที่สุด แต่มักมีอายุสั้น
	•	 ดาวสีน้ำเงินแกมขาว → ร้อนรองลงมา ยังให้แสงจ้ามาก
	•	 ดาวสีแดง → ดาวเย็นที่สุด พลังงานต่ำ แต่อาจมีอายุมากหรืออยู่ช่วงปลายของชีวิต</t>
  </si>
  <si>
    <t xml:space="preserve">น่าจะเป็นดาวฤกษ์ชนิดสเปกตรัม M2-M3 Ia-Iab และมีอุณหภูมิผิวโดยประมาณอยู่ที่ 3,200 - 3,600 เคลวินเพราะเป็นดาวฤกษ์มวลมากที่อยู่ในช่วงสุดท้ายของวิวัฒนาการ โดยกำลังเผาผลาญเชื้อเพลิงในแกนกลางและขยายขนาดใหญ่ขึ้นจนกลายเป็นดาวยักษ์แดง 
</t>
  </si>
  <si>
    <t>ดาวA เพราะมีโชติมาตรมากที่สุด</t>
  </si>
  <si>
    <t xml:space="preserve">ดาวB เพราะ มีค่าโชติมาตรสัมบูรณ์ น้อยที่สุด </t>
  </si>
  <si>
    <t>ไม่ได้เพราะเราสามารถมองเห็นดาวฤกษ์เพียงอย่างเดียวในตอนกลางวัน คือดวงอาทิตย์</t>
  </si>
  <si>
    <t>ดวงอาทิตย์ เพราะ เป็นดาวฤกษ์ที่อยู่ใกล้โลกมากที่สุดและมีขนาดใหญ่กว่าดาวฤกษ์ดวงอื่นๆ</t>
  </si>
  <si>
    <t>เพราะขึ้นอยู่กับตำแหน่งของผู้สังเกตและขนาดของดาวฤกษ์</t>
  </si>
  <si>
    <t>ขึ้นอยู่กับตำแหน่งของผู้สังเกตและตำแหน่งหลอดไฟ ถ้าผู้สังเกตอยู่ใกล้หลอดไฟขนาด 60 วัตต์มากกว่าหลอดไฟขนาด 100 วัตต์ ก็จะทำให้ผู้สังวัดความส่องสว่างของหลอดไฟขนาด 60 วัตต์ได้มากกว่า</t>
  </si>
  <si>
    <t>ตำแหน่งหรือสถานที่ของผู้ถ่ายภาพ</t>
  </si>
  <si>
    <t>โชติมาตรคือ ค่าระดับความส่องสว่างของดาวฤกษ์ ณ ตำแหน่งของผู้สังเกต ใช้สำหรับศึกษาความส่องสว่างของดาวฤกษ์ในตำแหน่งต่างๆ</t>
  </si>
  <si>
    <t>โชติมาตรสัมบูรณ์คือ โชติมาตรเมื่อดาวฤกษ์อยู่ห่างจากโลก 10 พาร์เซก คือความสว่างของดาวฤกษ์ แต่โชติมาตรปรากฏคือความส่องสว่างที่ผู้สังเกตมองเห็นดาวฤกษ์จากโลก</t>
  </si>
  <si>
    <t>ดาวฤกษ์ที่มีสีแดงจะมีอุณหภูมิผิวต่ำ
ดาวฤกษ์ที่มีสีฟ้าจะมีอุณหภูมิผิวสูง</t>
  </si>
  <si>
    <t>ดาวฤกษ์สีน้ำเงินและดาวฤกษ์สีน้ำเงินแกมขาวจะมีอุณหภูมิผิวที่สูงและมีอายุน้อยกว่าดาวฤกษ์ที่มีสีแดง</t>
  </si>
  <si>
    <t>เป็นดาวฤกษ์ที่มีชนิดสเปกตรัมเป็น K และมีอุณหภูมิผิวประมาณ 3,500-4,900 เคลวิน เนื่องจากเป็นดาวฤกษ์ที่มีสีส้ม</t>
  </si>
  <si>
    <t>ดาว A สว่างน้อยที่สุดเมื่อสังเกตจากโลกโดยดูจากโชติมาตรปรากฏ</t>
  </si>
  <si>
    <t>ดาว B มีความสว่างมากที่สุดโดยดูได้จากค่าของโชติมาตรสัมบูรณ์มีค่าเท่ากับ -3.6
ซึ่งมีค่าน้อยแสดงว่าดาว B จะมีความสว่างมากที่สุด</t>
  </si>
  <si>
    <t>ไม่สามารถมองเห็นได้เนื่องจากดาว A มีความสว่างน้อยเมื่อดูจากโลกและในตอนกลางวันแสงจากดวงอาทิตย์ก็จะบดบังแสงของดาวดวงอื่นๆทำให้มองไม่เห็น</t>
  </si>
  <si>
    <t>ดวงอาทิตย์ เพราะ อยู่ใกล้โลกมาก</t>
  </si>
  <si>
    <t>ระยะห่างจากจุดสังเกตไม่เท่ากัน</t>
  </si>
  <si>
    <t>ในกรณีที่ หลอดไฟ 60 วัตต์มีค่า Luminousity มากกว่าหลอดไฟ 100 วัตต์</t>
  </si>
  <si>
    <t>ระยะห่างจากดวงอาทิตย์และพื้นผิวดาวอังคารอาจมีฝุ่นปกคลุม</t>
  </si>
  <si>
    <t>เป็นสิ่งที่ระบุค่าความสว่างของดาวฤกษ์</t>
  </si>
  <si>
    <t>โชติมาตรสัมบูรณ์ และโชติมาตรปรากฏ เป็นค่าที่ใช้วัดความสว่างของวัตถุในอวกาศ แต่แตกต่างกันที่วิธีวัด โดยโชติมาตรปรากฏคือความสว่างที่เห็นได้จากโลก ส่วนโชติมาตรสัมบูรณ์คือความสว่างที่วัตถุนั้นแผ่ออกมาหากอยู่ในระยะทาง 10 พาร์เซก</t>
  </si>
  <si>
    <t>ดาวที่อุณหภูมิมากที่สุดจะออกเป็นสีน้ำเงินและดาวที่อุณหภูมิน้อยที่สุดจะเป็นสีแดงตามสเปกตรัม</t>
  </si>
  <si>
    <t>แตกต่างที่อุณหภูมิ น้ำเงิน&gt;แกมขาว&gt;แดง</t>
  </si>
  <si>
    <t>สเปกตรัม k เพราะมีลักษณะเป็นสีส้ม</t>
  </si>
  <si>
    <t>ดาว A เพราะโชติมาตรปรากฏมากที่สุด</t>
  </si>
  <si>
    <t>ไม่ได้เพราะแสงจากดวงอาทิตย์จะบดบังดาว A</t>
  </si>
  <si>
    <t>ดวงอาทิตย์ เพราะว่า ดวงอาทิตย์เป็นดาวฤกษ์ที่อยู่ใกล้โลกมากที่สุดจึงมีความสว่างมากกว่าดาวฤกษ์ดวงอื่นๆอย่างมหาศาลและถึงแม้ว่าจะมีดาวฤกษ์ดวงอื่นที่มีขนาดใหญ่และสว่างกว่าดวงอาทิตย์ แต่ด้วยระยะทางที่ไกลจึงทำให้แสงของพวกมันจางเกินกว่าจะมองเห็นได้ในเวลากลางวัน</t>
  </si>
  <si>
    <t>เพราะว่าระยะของดาวแต่ละดวงแตกต่างกันรวมถึงความสว่างแท้จริงของดากดวงนั้นนอกจากนี้อาจจะเกิดจากองค์ประกอบของชั้นบรรยากาศโลก,การดูดกลืนแสงในอวกาศหรือความสามารถในการมองเห็นของมนุษย์ได้</t>
  </si>
  <si>
    <t>1) ระยะห่างของหลอดไฟ
2) ชนิดหลอดไฟ
3) ทิศทางของแสง
4) สภาพแวดล้อม</t>
  </si>
  <si>
    <t>ระยะห่างของผู้สังเกตกับดาวฤกษ์</t>
  </si>
  <si>
    <t>โซติมาตร คือ ค่าที่ใช้บอกความสว่างของดาวฤกษ์หรือวัตถุท้องฟ้า ที่เราสังเกตเห็นจากโลก ซึ่งใช้ในการศึกษาสมบัติด้านความสว่างของดาวฤกษ์</t>
  </si>
  <si>
    <t>โชติมาตรสัมบูรณ์ คือ ค่าที่สามารถวัดความสว่างแท้จริงของดาวฤกษ์ได้ ส่วนโซติมาตรปรากฎ คือ ค่าที่สามารถวัดความสว่างของดาวฤกษ์ได้ที่เห็นจากโลก</t>
  </si>
  <si>
    <t>อุณหภูมิผิวของดาวมีความสัมพันธ์โดยตรงกับ สี และ สเปกตรัม ของดาว เนื่องจากดาวฤกษ์ปล่อยพลังงานออกมาในรูปของคลื่นแม่เหล็กไฟฟ้า ซึ่งขึ้นกับอุณหภูมิของผิวดาว</t>
  </si>
  <si>
    <t>อุณหภูมิและอายุของดาวแต่ละดวงแตกต่างกัน</t>
  </si>
  <si>
    <t>ดาว Betelgeuse น่าจะเป็นดาวฤกษ์ชนิดสเปกตรัม M และมีอุณหภูมิพื้นผิวประมาณ 3,500 เคลวิน เพราะว่าดาว Betelgeuse น่าจะเป็นดาวฤกษ์แดงยักษ์ใหญ่ โดยดูจากสีของดาว</t>
  </si>
  <si>
    <t>ดาว B เพราะว่า ดาว B มีค่าโชติมาตรปรากฎมากที่สุดซึ่งบอกถึงความสว่างที่น้อยเมื่อมองจากโลก</t>
  </si>
  <si>
    <t>ดาว B เพราะว่า ดาว B มีค่าโชติมาตรสัมบูรณ์น้อยที่สุดซึ่งบอกถึงความสว่างแท้จริงของ ดาว B ที่มาก</t>
  </si>
  <si>
    <t>ไม่สามารถสังเกตเห็นได้ เพราะว่า ดาว A มีโชติมาตรปรากฎ 1.35 ซึ่งจัดว่าเป็นดาวที่สว่าง แต่เป็นดาวที่ไม่สว่างพอที่จะเอาชนะดวงอาทิตย์ในตอนกลางวันได้</t>
  </si>
  <si>
    <t>ดวงอาทิตย์เท่านั้นเพราะความสว่างสูงมากเมื่อเทียบกับดาวฤกษ์อื่นทำให้สามารถมองเห็นได้ทุกช่วงเวลา</t>
  </si>
  <si>
    <t>ระยะห่างโลกไม่เท่ากันเเละเเสงสว่างเเตกต่างกัน</t>
  </si>
  <si>
    <t>ระยะทางจากโลกเเละดาวอังคารไปหาดวงอาทิตย์</t>
  </si>
  <si>
    <t>เป็นมาตราวัดความส่องสว่างวัตถุบนท้องฟ้า</t>
  </si>
  <si>
    <t>โชติมาตรสัมบูรณ์คือค่าเปรียบเทียบความสาองสว่างของดาวฤกษ์ที่มองเห็นจากโลก
โชติมาตรปรากฎคือค่าเปรียบเทียบความส่องสว่างของดาวฤกษ์ที่รัยะห่างจากโลก
ความเเตกต่างคือโชติมาตรปรากฎคือเเค่สายตาส่วนโชติมาตรสัมบูรณ์คือค่าความเป็นจริง</t>
  </si>
  <si>
    <t>ยิ่งอุณหภูมิสูงจะมีสีฟ้า
ยิ่งอุณหภูมิต่ำจะมีสีแดง</t>
  </si>
  <si>
    <t>สีที่ออกไปทางฟ้ามีอุณหภูมิสูงเเปลว่าพึ่งเกิด</t>
  </si>
  <si>
    <t>ชนิดMมีอุณหภูมิผิวประมาณ3500เคลวินเพราะมีสีแดง</t>
  </si>
  <si>
    <t>ดาวAมีความส่องสว่างน้อยสุดเมื่อสังเกตจากบนโลกเพราะมีค่าโชติมาตรปรากฎมากสุด1.35 นั่นหมายถึงเเสงจากดาวAที่มาถึงโลกน้อยที่สุด</t>
  </si>
  <si>
    <t>ดาวBมีความส่องสว่างมากที่สุดเพราะมีค่าโชติมาตรสัมบูรณ์ต่ำที่สุด:-3.6</t>
  </si>
  <si>
    <t>มนุษย์ไม่สามรถมองเห็นดาวAในตอนกลางวันได้ เพราะดาวAมีความส่องสว่างน้อยเกินไปเมื่อเทียบก็เเสงส่องสว่างของท้องฟ้าในเวลากลางวันที่ถูกครอบงำโดยเเสงจากดวงอาทิตย์</t>
  </si>
  <si>
    <t>ดวงอาทิตย์ เนื่องจากดวงอาทิตย์เป็นดาวฤกษ์ที่อยู่ใกล้โลกมากที่สุด และมีขนาดใหญ่กว่าดาวฤกษ์อื่นๆ</t>
  </si>
  <si>
    <t>ระยะห่างจากโลก, ความส่องสว่างที่แท้จริงของดาว, และปัจจัยอื่นๆ เช่น ผลกระทบของชั้นบรรยากาศโลก</t>
  </si>
  <si>
    <t>เมื่อเทียบ หลอดชนิดเดียวกัน</t>
  </si>
  <si>
    <t>ความแตกต่างของดาวที่อยู่</t>
  </si>
  <si>
    <t>เป็นมาตรวัดความสว่างของวัตถุทางดาราศาสตร์ เช่น ดาวฤกษ์ โดยมีค่าที่แสดงอันดับความสว่าง ซึ่งยิ่งตัวเลขน้อยยิ่งสว่างมาก และค่าที่ต่างกัน 1 หน่วย จะมีความสว่างต่างกันประมาณ 2.5 เท่า</t>
  </si>
  <si>
    <t>โชติมาตรสัมบูรณ์คือความสว่างที่แท้จริงของวัตถุ ส่วนโชติมาตรปรากฏคือความสว่างที่มองเห็นได้จากโลก</t>
  </si>
  <si>
    <t>อุณหภูมิและอายุที่แตกต่างกัน โดยที่สีน้ำเงินมีอายุน้อยที่สุดและมีอุณหภูมิมากที่สุด สีน้ำสีน้ำเงินแกมขาวมีอายุกลางๆและมีอุณหภูมิกลางๆ เสื้อสีแดงมีอายุน้อยที่สุดและอุณหภูมิน้อยที่สุด</t>
  </si>
  <si>
    <t xml:space="preserve">ดาวเบเทลจุส น่าจะเป็นดาวฤกษ์ชนิดสเปกตรัม M2-M3 Ia-Iab และมีอุณหภูมิผิวโดยประมาณอยู่ที่ 3,200 - 3,600 เคลวิน หรือประมาณ 2,927 - 3,327 องศาเซลเซียส สาเหตุที่ดาวมีอุณหภูมิผิวต่ำและมีสีแดงเนื่องจากเป็นดาวฤกษ์มวลมากที่อยู่ในช่วงสุดท้ายของวิวัฒนาการ โดยกำลังเผาผลาญเชื้อเพลิงในแกนกลางและขยายขนาดใหญ่ขึ้นจนกลายเป็นดาวยักษ์แดง </t>
  </si>
  <si>
    <t xml:space="preserve">ดาว B เพราะ มีค่าโชติมาตรปรากฏ 0.98 </t>
  </si>
  <si>
    <t>ดาว B เพราะ มีค่าโชติมาตรสมบูรณ์-3.6 มีค่าความสว่างมากที่สุด</t>
  </si>
  <si>
    <t>ไม่ได้ เพราะ มีแสงสว่างมากเกินไป</t>
  </si>
  <si>
    <t>ระยะห่างจากโลกไม่เท่ากัน และความสว่างต่างกัน</t>
  </si>
  <si>
    <t>หลอด 60 วัตต์อยู่ใกล้เครื่องมือวัด หรือใกล้ตามากกว่าหลอด 100 วัตต์ ความเข้มของแสงจะดูมากกว่า และ ทิศทางการส่องแสง เช่น มีอะไรบังหลอด 100 วัตต์และประสิทธิภาพของหลอดไฟ</t>
  </si>
  <si>
    <t>เป็นค่าที่ใช้แสดงระดับความสว่างของดาวฤกษ์ในทางดาราศาสตร์ใช้ในการศึกษาสมบัติหลายอย่างของดาวฤกษ์ เช่น ความสว่างที่แท้จริง หรือ โชติมาตรสัมบูรณ์และระยะห่างของดาวจากโลก</t>
  </si>
  <si>
    <t>โชติมาตรสัมบูรณ์คือค่าความสว่างของดาวฤกษ์เมื่ออยู่ห่างจากโลก 10 พาร์เซก (ประมาณ 32.6 ปีแสง) ส่วน
โชติมาตรปรากฏคือค่าความสว่างที่สังเกตได้จากโลก</t>
  </si>
  <si>
    <t>อุณหภูมิสัมพันธ์กับสี เนื่องจาก ยิ่งอุณภูมิสูงสีของดาวฤกษ์ก็จะยิงซีด จากสีส้มแดงก็จะกลายเป็นสีขาวและ สีฟ้า และสัมพันธ์กับสเปคตรัม โดยที่ เรียงจากอุณภูมิต่ำไปสูงได้ M K G F AB และ 0 ตามลำดับ</t>
  </si>
  <si>
    <t>ดาวฤกษ์ที่มีอายุอยู่ในช่วงต้นของอายุขัย จะมีสีน้ำเงินและมี่อุณหภูมิสูงกว่า 30,000 เคลวิน ดาวสีน้ำเงินแกมขาว อุณหภูมิ 10,000-30,000 เคลวิน ส่วนดาวฤกษ์ที่มีอายุอยู่ในช่วงท้ายของอายุขัย จะมีสีแดง และมี
อุณหภูมิต่ำ</t>
  </si>
  <si>
    <t>ดาว Betelgeuse เป็นดาวฤกษ์สเปกตรัมชนิด M2 Iab และมีอุณหภูมิผิวประมาณ 3,200 – 3,500 K เนื่องจากเป็นดาวยักษ์ใหญ่แดงที่มีแสงสีแดงและอุณหภูมิต่ำ</t>
  </si>
  <si>
    <t>ดาว B เพราะ มีระยะห่างจาก โลกมากทำให้สังเกตเห็นแสงสว่างจากบนโลกได้น้อย</t>
  </si>
  <si>
    <t>เมื่ออยู่ห่างจากโลก 10 พาร์เซก ความส่องสว่างจะ พิจารณาจาก โชติมาตุรสัมบูรณ์ ดังนั้น ดาวฤกษ์ที่มีค่า
โชติมาตรสัมบูรณ์ต่ำที่สุด จะมีความส่องสว่างมากที่สุดเพราะสว่างกว่าในระยะเดียวกัน</t>
  </si>
  <si>
    <t>โดยทั่วไป มนุษย์ไม่สามารถสังเกตเห็นดาว A ในตอนกลางวันได้ เพราะแสงจากดวงอาทิตย์สว่างกว่ามากและกลบแสงดาวอื่น เว้นแต่ดาว A จะสว่างมากเป็นพิเศษและอยู่ใกล้ดวงอาทิตย์บนท้องฟ้า ในขณะนั้น เช่น ปรากฏเคียงดวงอาทิตย์ในสุริยุปราคา</t>
  </si>
  <si>
    <t>ดวงอาทิตย์แสงของดวงอาทิตย์สว่างมากทำให้มองเห็นได้ด้วยตาเปล่า</t>
  </si>
  <si>
    <t>ระยะห่างจากโลกไม่เท่ากัน</t>
  </si>
  <si>
    <t>ได้ ถ้าหลอดไฟ 60 วัตต์มีประสิทธิภาพการให้แสง (luminous efficacy) สูงกว่าหลอด 100 วัตต์ เช่น หลอด 60 วัตต์เป็น LED หรือฟลูออเรสเซนต์ ในขณะที่หลอด 100 วัตต์เป็นไส้ธรรมดา ทำให้ 60 วัตต์สว่างกว่าทั้งที่ใช้พลังงานน้อยกว่า</t>
  </si>
  <si>
    <t>โชติมาตร (magnitude) คือ หน่วยวัดความสว่างของดาวบนท้องฟ้า
ใช้ศึกษาสมบัติ ความสว่างปรากฏ และ ความสว่างแท้จริง ของดาวฤกษ์</t>
  </si>
  <si>
    <t>โชติมาตรสัมบูรณ์ = ความสว่างแท้ของดาวที่ระยะ 10 พาร์เซก
ต่างจากโชติมาตรปรากฏ = ความสว่างที่เห็นจากโลก</t>
  </si>
  <si>
    <t>อุณหภูมิผิวสูง → ดาวสีฟ้า สเปกตรัมคลื่นสั้น
อุณหภูมิผิวต่ำ → ดาวสีแดง สเปกตรัมคลื่นยาว</t>
  </si>
  <si>
    <t>ดาวสีน้ำเงิน → อุณหภูมิสูงสุด
ดาวน้ำเงินแกมขาว → อุณหภูมิสูงรองลงมา
ดาวสีแดง → อุณหภูมิต่ำสุด</t>
  </si>
  <si>
    <t>Betelgeuse → ดาวสเปกตรัมชนิด M (ยักษ์แดง)
อุณหภูมิผิว ≈ 3,000–3,500 K
เพราะ มีสีแดง บ่งบอกอุณหภูมิต่ำ</t>
  </si>
  <si>
    <t>ไม่ได้เพราะมีโชติมาตรปรากฏน้อย</t>
  </si>
  <si>
    <t>ดวงอาทิตย์ เพราะ แสงของดวงอาทิตย์มากทำให้มองเห็นได้ในเวลากลางวัน</t>
  </si>
  <si>
    <t>ใช้เทคโนโลยีหลอดที่ประสิทธิภาพดีกว่า
สภาพหลอดดีหรือใหม่กว่า
ตำแหน่งติดตั้งดีกว่า
เครื่องมือวัดอยู่ใกล้หลอด 60 วัตต์
ลักษณะของแสงทำให้ตามนุษย์รู้สึกว่าสว่างกว่า</t>
  </si>
  <si>
    <t>ความสว่าง</t>
  </si>
  <si>
    <t>ดาวที่พึ่งเกิดมีอุณหภูมิสูง มีสีออกฟ้า น้ำเข้ม
ดาวที่เกิดนานแล้วมีอุณหภูมิต่ำ มีสีแดง</t>
  </si>
  <si>
    <t>สีน้ำเงินแกมขาว สเปกตรัมมากสุด 
และสีแดงสเปกตรัมน้อยที่สุด</t>
  </si>
  <si>
    <t>Betelgeuse เป็นดาวฤกษ์ชนิดสเปกตรัม: M
 มีอุณหภูมิผิวประมาณ: ~3,500 เคลวิน
เพราะ สีของแสงที่เปล่งออกมาเป็นสีแดงส้ม → บ่งบอกถึงอุณหภูมิที่ไม่สูงมาก</t>
  </si>
  <si>
    <t>ไม่ได้ เพราะมีโชติมาตรปรากฏน้อย</t>
  </si>
  <si>
    <t>ดวงอาทิตย์เพราะแสงของดวงอาทิตย์มากทำให้มองเห็นได้ในเวลากลางวัน</t>
  </si>
  <si>
    <t>ใช้เทคโนโลยีหลอดที่ประสิทธิภาพดีกว่า สภาพหลอดดีหรือใหม่กว่า</t>
  </si>
  <si>
    <t>โชติมาตรปรากฏเป็นช่วงที่บ้านของดาวบนท้องฟ้าจริงตามที่เรามองเห็นจากโลกส่วนสูงที่มาสัมบูรณ์เป็นการวัดโชติมาตรของดาวเมื่ออยู่ห่างจากโลกระยะ 10 พาเซก</t>
  </si>
  <si>
    <t>อุณหภูมิสูงมีสีออกสีฟ้าดาวที่เกิดมาเเล้วมีอุณหภูมิต่ำ</t>
  </si>
  <si>
    <t>สีน้ำเงินสเปกตัมมากที่สุดเเละสีเเดงน้อยที่สุด</t>
  </si>
  <si>
    <t>14ดาว B เพราะมีโชติมาตรสัมบูรณ์น้อยที่สุด
15ไม่ได้ เพราะมีโชติมาตรปรากฏน้อย</t>
  </si>
  <si>
    <t>ได้เพราะว่ามีค่าโชติมาตรปรากฏมาก</t>
  </si>
  <si>
    <t>ระยะห่าง โชติมาตรปรากฏ</t>
  </si>
  <si>
    <t>60 วัตต์อยู่ใกล้กว่า</t>
  </si>
  <si>
    <t>ระยะห่าง สภาพแวดล้อมของดาว</t>
  </si>
  <si>
    <t xml:space="preserve">หน่วยวัดความสว่างของวัตถุท้องฟ้า เช่น ดาวฤกษ์ ที่เรามองเห็นจากโลก หรือประเมินความสว่างที่แท้จริงของมัน
</t>
  </si>
  <si>
    <t>โชติมาตรสัมบูรณ์ คือความสว่างจริงของดาวฤกษ์  แตกต่างจากโชติมาตรปรากฏ ที่สว่างตามระยะห่่งตากผู้สังเกต</t>
  </si>
  <si>
    <t>อุณหภูมิกำหนดสี</t>
  </si>
  <si>
    <t>ดาวสีน้ำเงินจะพึ่วเกิดและมีอุณหภูมิมากที่สุด รองลงมาก็น้ำเงิรแกมขาว และอุณหภูมิน้อยสุดและอาวุมากสุดคือดาวฤกษ์สีแดง</t>
  </si>
  <si>
    <t>ชนิด M มีอุณหภูมิ 3500 K</t>
  </si>
  <si>
    <t>ดาวB เพราะห่างจากโลก</t>
  </si>
  <si>
    <t>ดาวB เพราพมีค่าโชติมาตรสัมบูรณ์ติด-มากที่สุด</t>
  </si>
  <si>
    <t>อาจจะมีโอกาสมองเห็นอยู่บ้าง</t>
  </si>
  <si>
    <t xml:space="preserve">ดวงอาทิตย์ เท่านั้น ส่วนดาวฤกษ์ดวงอื่น ๆ ไม่สามารถมองเห็นได้ในเวลากลางวันเนื่องจากความสว่างของดวงอาทิตย์ที่ส่องแสงกลบแสงของดาวอื่น ๆ </t>
  </si>
  <si>
    <t xml:space="preserve">ดาวฤกษ์แต่ละดวงมีความสว่างไม่เท่ากันบนท้องฟ้าเนื่องจากปัจจัยหลายประการ ได้แก่ ความส่องสว่างที่แท้จริงของดาวฤกษ์แต่ละดวง, ระยะห่างจากโลก, ขนาดของดาว, และอุณหภูมิของดาว. </t>
  </si>
  <si>
    <t>หลอด 60 วัตต์อาจดูสว่างกว่า 100 วัตต์ ถ้า:
	•	เป็นหลอดชนิดที่ประสิทธิภาพสูงกว่า 
	•	วางใกล้ตามากกว่า
	•	หลอด 100 วัตต์เสื่อม
	•	หลอด 60 วัตต์มีแสงสีขาวกว่า</t>
  </si>
  <si>
    <t>บรรยากาศของดาว เพราะบรรยากาศจะกระจายและหักเหแสง ทำให้ความสว่างของดวงอาทิตย์แตกต่างกันไปตามดาวแต่ละดวง</t>
  </si>
  <si>
    <t xml:space="preserve">โชติมาตรสัมบูรณ์ และโชติมาตรปรากฏ คือ 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 (ประมาณ 32.62 ปีแสง) </t>
  </si>
  <si>
    <t>อุณหภูมิผิวสูง → คลื่นสั้น → สีฟ้า → สเปกตรัมแบบ O, B
อุณหภูมิผิวต่ำ → คลื่นยาว → สีแดง → สเปกตรัมแบบ K, M</t>
  </si>
  <si>
    <t>สีน้ำเงิน → ร้อนที่สุด → อายุสั้น → สว่างมาก
น้ำเงินแกมขาว → รองลงมา → อายุยืนกว่า
สีแดง → เย็น → อายุยืน/ดาวแก่ → สว่างน้อยกว่า</t>
  </si>
  <si>
    <t>Betelgeuse เป็นดาวฤกษ์ชนิดสเปกตรัม M มีอุณหภูมิผิวประมาณ 3,500°C เพราะมีสีแดงและเป็นดาวยักษ์แดงที่มีอุณหภูมิผิวต่ำ</t>
  </si>
  <si>
    <t>ดาว A  ความสว่างที่มองเห็นจากโลก ดูจากค่าโชติมาตรปรากฏ 
	•	ค่าโชติมาตรปรากฏมาก → สว่างน้อย
	•	ค่าโชติมาตรปรากฏน้อย → สว่างมาก
ดาว A จึงมีความส่องสว่างน้อยที่สุดเมื่อสังเกตจากโลก เพราะมีค่าโชติมาตรปรากฏมากกว่าดาวดวงอื่น</t>
  </si>
  <si>
    <t>ดาว B มีความส่องสว่างมากที่สุดเมื่ออยู่ห่างจากโลก 10 พาร์เซก เพราะมีค่าโชติมาตรสัมบูรณ์ต่ำสุด (คือ -3.6) จึงมีความสว่างแท้จริงมากที่สุด</t>
  </si>
  <si>
    <t>ไม่สามารถเห็นดาว A ในตอนกลางวันได้ เพราะดาว A มีความสว่างไม่มากพอจะสู้แสงดวงอาทิตย์</t>
  </si>
  <si>
    <t>ระยะห่างระหว่างดาวและโลก ขนาด และอุณหภูมิของดาว</t>
  </si>
  <si>
    <t>หลอดไฟ60วัตต์เป็นหลอด led ที่มีประสิทธิภาพเป็นแสงสว่างได้ดีกว่าหลอดไฟ100วัตต์ที่้เป็นแบบหลอดไส้</t>
  </si>
  <si>
    <t xml:space="preserve">มาตรวัดความสว่างของวัตถุทางดาราศาสตร์ ตัวเลขน้อยยิ่งสว่าง </t>
  </si>
  <si>
    <t>มาตรสมบูรณ์วัดความสว่างที่แท้จริงของดาวที่ห่างจากโลก มาตรปรากฏ ความสว่างที่สังเกตได้จากโลก</t>
  </si>
  <si>
    <t>อุณหภูมิสูง สีออกน้ำเงินถึงขาว ดาวที่มีอุณหภูมิต่ำ มีสีออกทางส้ม เหลือง แดง</t>
  </si>
  <si>
    <t>M2-M3 la-lab ประมาณ3200-3600เคลวิน เพราะมีแดง</t>
  </si>
  <si>
    <t xml:space="preserve">ดาว A </t>
  </si>
  <si>
    <t>ได้เพราะโลกหมุนรอบตัวเอง ทำให้มีด้านที่รับเข้าหาแสงอาทิตย์</t>
  </si>
  <si>
    <t>ระยะทาง โชติมาตรปรากฎ</t>
  </si>
  <si>
    <t>ระยะทางต่างกันและกําลังส่องสว่าง</t>
  </si>
  <si>
    <t>อันดับความสว่าง</t>
  </si>
  <si>
    <t>ใช้วัดความส่องสว่างให้ผู้สังเกตุในระยะเท่ากัน แตกต่างจาก โชติมาตรปรากฏที่ ระยะทางจากผู้สังเกต ของแต่ละดาวไม่เท่ากันในการวัด</t>
  </si>
  <si>
    <t>น้ำเงิน	 30,000 K	                สเปกตรัม O
ขาวฟ้า	 30,000 - 10,000 K	สเปกตรัม B
ขาว	         10,000-7500 K        สเปกตรัม A
ขาวแกมเหลือง 7500-6000 K     สเปกตรัม F
เหลือง               6000-4900 K   สเปกตรัม G
ส้ม                    3500-4900 K    สเปกตรัม K
แดง                  3500-2000 K    สเปกตรัม M</t>
  </si>
  <si>
    <t>สเปกตรัม K 3500-4900 K เพราะสีส้ม</t>
  </si>
  <si>
    <t>ดาว A</t>
  </si>
  <si>
    <t xml:space="preserve"> ดาว B</t>
  </si>
  <si>
    <t>ไม่ เพราะ ชั้นบรรยากาศ และแสงอาทิตย์บดบัง</t>
  </si>
  <si>
    <t>ดวงอาทิตย์ เพราะเป็นช่วงเวลาที่โลกโคจรในด้านที่เราอาศัยอยู่ทำให้เกิดการพระอาทิตย์ขึ้นในด้านที่เราอยู่</t>
  </si>
  <si>
    <t>เพราะระยะทางและพลังงานไม่เท่ากัน</t>
  </si>
  <si>
    <t>ในกรณีที่หลอดไฟขนาด 60 v อยู่ใกล้เรากว่า</t>
  </si>
  <si>
    <t>ชั้นบรรยากาศและฝุ่น</t>
  </si>
  <si>
    <t>ศึกษาความสว่าง</t>
  </si>
  <si>
    <t>โชติมาตรสัมบูรณ์ คือ ระดับความสว่างของดาวฤกษ์ที่วัดในอวกาศ
โชติมาตรปรากฏ คือ ระดับความสว่างของดาวฤกษ์ที่วัดบนโลก</t>
  </si>
  <si>
    <t>อายุ โดยที่สีออกไปทางเหลืองหรือโทนร้อนจะมีอายุมากกว่าโทนเย็น</t>
  </si>
  <si>
    <t>M2-M3 Ia-Iab มีอุณหภูมิประมาณ 3,200 - 3,600 เคลวิน</t>
  </si>
  <si>
    <t>ดาว A เพราะมีค่าระดับความสว่าง 1.35 ซึ่งน้อยสุดในแถวโชติมาตรปรากฏ</t>
  </si>
  <si>
    <t>ดาว B เพราะมีค่าระดับความสว่าง -3.6</t>
  </si>
  <si>
    <t>ไม่ เพราะแสงจะเดินทางได้ช้าและจะมองไม่เห็นเมื่อแสงเดินทางมาถึง</t>
  </si>
  <si>
    <t>ดาวฤกษ์ที่มนุษย์มองเห็นได้ในเวลากลางวันมีเพียงดวงเดียว คือ “ดวงอาทิตย์”
เพราะเป็นดาวฤกษ์ที่อยู่ใกล้โลกที่สุดและมีความสว่างมาก จนแสงของมันกลบดาวดวงอื่นทั้งหมดในท้องฟ้า</t>
  </si>
  <si>
    <t>ดาวฤกษ์แต่ละดวงมีความสว่างไม่เท่ากัน เพราะ
อยู่ห่างจากโลกไม่เท่ากัน	มีขนาดและพลังงานต่างกัน   แสงบางดวงถูกชั้นบรรยากาศหรือฝุ่นในอวกาศบดบัง จึงทำให้เรามองเห็นดาวแต่ละดวงสว่างไม่เท่ากันบนท้องฟ้า</t>
  </si>
  <si>
    <t>ถ้าหลอด 60 วัตต์อยู่ใกล้กว่า ไม่มีสิ่งกีดขวาง หรือมีประสิทธิภาพดีกว่า ก็อาจวัดความสว่างได้มากกว่าหลอด 100 วัตต์</t>
  </si>
  <si>
    <t xml:space="preserve">โชติมาตร คือ ค่าที่ใช้วัดความสว่างของดาวฤกษ์ที่มองเห็นได้จากโลก
ยิ่งค่าติดลบน้อย (เช่น -1, -5) = ดาวดูสว่างมาก
ค่ามาก (เช่น 5, 6) = ดาวดูสว่างน้อย
</t>
  </si>
  <si>
    <t xml:space="preserve">	โชติมาตรสัมบูรณ์ คือ ความสว่างจริงของดาว หากดาวอยู่ห่างจากโลก 10 พาร์เซก
	โชติมาตรปรากฏ คือ ความสว่างที่เห็นจากโลกจริง ๆ
 ต่างกันที่:
โชติมาตรปรากฏ ขึ้นอยู่กับระยะทาง
โชติมาตรสัมบูรณ์ ไม่ขึ้นกับระยะทาง</t>
  </si>
  <si>
    <t>อุณหภูมิผิวของดาว
ส่งผลต่อ สี และ สเปกตรัม ของดาวโดยตรง:
		ดาวที่ร้อน → มีสี ขาวหรือน้ำเงิน
		ดาวที่เย็น → มีสี แดงหรือส้ม
	        สเปกตรัมของดาวจะแตกต่างกันตามอุณหภูมิ เพราะแต่ละธาตุดูดกลืนแสงต่างกัน
ดังนั้น สีและสเปกตรัมของดาว บอก อุณหภูมิผิว ของดาวได้.</t>
  </si>
  <si>
    <t xml:space="preserve">	•	ดาวน้ำเงิน = ร้อนและสว่างสุด
	•	ดาวน้ำเงินแกมขาว = ร้อนน้อยกว่า แต่ยังร้อนมาก
	•	ดาวแดง = เย็นกว่าและสว่างน้อยกว่าดาวน้ำเงิน</t>
  </si>
  <si>
    <t>“สเปกตรัม M อุณหภูมิผิวประมาณ 3,000–3,500 K เพราะมีสีแดงแสดงว่าอุณหภูมิต่ำ”</t>
  </si>
  <si>
    <t xml:space="preserve">ดาว A
เพราะมีค่าโชติมาตรปรากฏ 1.35 ซึ่งเป็นค่าที่ มากที่สุด ในตาราง
⇒ แสดงว่าเมื่อสังเกตจากโลก ดาว A ดู สว่างน้อยที่สุด
</t>
  </si>
  <si>
    <t xml:space="preserve">ดาว B
เพราะมีค่าโชติมาตรสัมบูรณ์เท่ากับ –3.6 ซึ่งเป็นค่าที่ น้อยที่สุด (ติดลบมากที่สุด)
⇒ แสดงว่ามี ความสว่างแท้จริงมากที่สุด
</t>
  </si>
  <si>
    <t>สรุปสั้นสำหรับใส่ในช่องตอบ:
ไม่สามารถเห็นได้ เพราะดาว A มีความสว่างน้อยเกินไปเมื่อเทียบกับแสงอาทิตย์ในตอนกลางวัน</t>
  </si>
  <si>
    <t>ดวงอาทิตย์ เพราะ ดาวฤกษ์ที่อยู่ใกล้โลกที่สุด</t>
  </si>
  <si>
    <t>ระยะทางจากโลกต่างกัน, พลังงานที่ปล่อยออกมาไม่เท่ากัน, และ ปัจจัยอื่น ๆ เช่น บรรยากาศโลก ฝุ่นในอวกาศ</t>
  </si>
  <si>
    <t>ตำแหน่ง, ทิศทางแสง, ประเภทหลอด, สภาพแวดล้อม หรือสภาพการใช้งานมีผลต่อการรับรู้แสง</t>
  </si>
  <si>
    <t>โชติมาตรของดาวฤกษ์ที่สังเกตได้จากโลก เรียกว่า โชติมาตรปรากฏ</t>
  </si>
  <si>
    <t>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t>
  </si>
  <si>
    <t>สีของดาวฤกษ์ บอกอุณหภูมิ ยิ่งสีฟ้ายิ่งร้อน ยิ่งแดงยิ่งเย็น และยังสะท้อนถึง มวล และ ช่วงอายุ ของดาวนั้นด้วย</t>
  </si>
  <si>
    <t xml:space="preserve">ดาว Betelgeuse เป็นดาวฤกษ์ชนิดสเปกตรัม M
มี อุณหภูมิผิวประมาณ 3,000 – 3,500 เคลวิน
</t>
  </si>
  <si>
    <t>ดาว A เพราะ มีค่าโชติมาตรปรากฏเท่ากับ1.35 ซึ่งเป็นค่าที่มากที่สุดในบรรดาดาวฤกษ์ที่ะระบุในตาราง แสดงว่าดาวA เป็นดาวที่สว่างน้อยที่สุดเมื่อสังเกตุจากบนโลก</t>
  </si>
  <si>
    <t>ดาว B เพราะ มีค่าโชติมาตรสัมบูรณ์ -3.6 ซึ่งน้อยที่สุดในบรรดาดาวทั้งหมด จึงมีความส่องสว่างแท้จริงมากที่สุด หากอยู่ที่ระยะ 10 พาร์เซกจากโล</t>
  </si>
  <si>
    <t>มนุษย์ไม่สามารถมองเห็นดาว A ในเวลากลางวันด้วยตาเปล่า
เพราะมีค่าโชติมาตรปรากฏ 1.35 ซึ่งไม่สว่างพอจะมองเห็นได้ท่ามกลางแสงอาทิตย์ที่จ้ากลบทุกอย่างบนท้องฟ้า</t>
  </si>
  <si>
    <t>ขนาดของดาว, ความสว่างที่แท้จริงของดาว, และระยะห่างจากโลก</t>
  </si>
  <si>
    <t>ในกรณีที่หลอดไฟ 60 วัตต์อยู่ใกล้ตัวผู้สังเกต มากกว่า 100 วัตต์ โดยหลอดไฟ 100 วัตต์ ต้องอยู่ไกลจากผู้สังเกตอย่างมาก</t>
  </si>
  <si>
    <t>ความห่างใกล้-ไกลจากดวงอาทิตย์,สภาพชั้นบรรยากาศอากาศ</t>
  </si>
  <si>
    <t>ค่าที่ใช้วัดความสว่างของวัตถุในอวกาศ แต่มีวิธีการวัดที่แตกต่างกัน โชติมาตรปรากฏคือความสว่างที่มองเห็นได้จากโลก ส่วนโชติมาตรสัมบูรณ์คือความสว่างที่แท้จริงของวัตถุเมื่อถูกปรับระยะทางให้ห่างจากโลก 10 พาร์เซก (ประมาณ 32.62 ปีแสง)</t>
  </si>
  <si>
    <t>เป็นดาวฤกษ์ชนิดสเปกตรัม M2Iab หรือ M1-2Ia-Iab โดยมีอุณหภูมิผิวประมาณ 3,600-3,650 เคลวิน</t>
  </si>
  <si>
    <t>ดาว B เพราะค่าความสว่างในโชติมาตรปรากฏมีน้อยที่สุด(ความสว่างที่ปล่อยออกมา)</t>
  </si>
  <si>
    <t>ดาว B เพราะค่าความสว่างในโชติมาตรสมบูรณ์มีมากที่สุด(ความสว่างที่ปล่อยออกมา)</t>
  </si>
  <si>
    <t>ไม่เห็น เพราะอยู่ไกลเกินอยากจะมองเห็น</t>
  </si>
  <si>
    <t>ธัญ วงศ์รัตนธรรม​</t>
  </si>
  <si>
    <t>ดวงอาทิตย์เพราะอยู่ใกล้โลกเเละมีขนาดใหญ่</t>
  </si>
  <si>
    <t>ในกรณีที่หลอด60วัตต์มีประสิทธิภาพให้ความสว่างสูงกว่า</t>
  </si>
  <si>
    <t>คือค่าที่ใช้วัดความสว่างของวัตถุในท้องฟ้า ใช้ศึกษาความส่องสว่างที่เเท้จริงของดาวฤกษ์</t>
  </si>
  <si>
    <t>โชติมาตรสัมบูรณ์วัดความสว่างที่แท้จริงของวัตถุ
โชติมาตรปรากฎ ใช้วัดความสว่างของวัตถุในท้องฟ้า</t>
  </si>
  <si>
    <t>ดาวฤกษ์ที่มีอุณหภูมิสูงจะมีสีออกไปทางสีน้ำเงินหรือขาวอมฟ้า ในขณะที่ดาวฤกษ์ที่มีอุณหภูมิต่ำกว่าจะมีสีออกไปทางสีแดงหรือส้ม</t>
  </si>
  <si>
    <t>อุณหภูมิต่างกันเรียงจากมากไปน้อยน้ำเงิน น้ำเงินเเกมขาว เเดง</t>
  </si>
  <si>
    <t>ดาว Betelgeuse มีแนวโน้มที่จะเป็นดาวฤกษ์ชนิดสเปกตรัม M2Iab และมีอุณหภูมิผิวประมาณ 3,500 เคลวิน เพราะการจัดประตามสเปกตรัม</t>
  </si>
  <si>
    <t>ดาวB เพราะห่างสุด</t>
  </si>
  <si>
    <t>ดวงอาทิตย์เพราะโชติมาตรสัมบูรณ์เยอะสุด</t>
  </si>
  <si>
    <t>ไม่ได้เพราะโดนดวงอาทิตย์กลบ</t>
  </si>
  <si>
    <t>ดวงอาทิตย์ เพราะเป็นศูนย์กลางของสุริยะ</t>
  </si>
  <si>
    <t>เพราะมีอายุและขนาดไม่เท่ากัน</t>
  </si>
  <si>
    <t>ระยะห่าง อุณหภูมิพื้นผิว</t>
  </si>
  <si>
    <t>เป็นมาตรวัดความสว่างของวัตถุทางดาราศาสตร์</t>
  </si>
  <si>
    <t>โชติมาตรสัมบูรณ์คือควาสว่างที่แท้จริงเมื่อห่างจากโลก10พาร์เซก แตกต่างจากโชติมาตรปรากฏเพราะโชติมาตรปรากฏคือความสว่างดาวฤกษ์ที่มองจากโลกซึ่งไม่ใช่ความสว่างที่แท้จริง</t>
  </si>
  <si>
    <t>ดาวฤกษ์สีนำ้เงินจะมีอุณหภูมิพื้นผิวมากที่สุด ส่วนดาวฤกษ์สีแดงจะมีอุณหภูมิตำ่สุด</t>
  </si>
  <si>
    <t>แต่ละดวงมีอุณหภูมิแตกต่างกัน</t>
  </si>
  <si>
    <t>Kมีอุณหภูมิผิวประมาณ 3500-4900K</t>
  </si>
  <si>
    <t>Aเพราะโชติมาตรปรากฏมีค่ามาก</t>
  </si>
  <si>
    <t>ดาวBเนื่องจากระยะห่างจากโลก10พาร์เซกคือค่าโชติมาตรสัมบูรณ์แล้วเมื่อเทียบกับตาราง ดาวBมีค่าโชติมาตรสัมบูรณ์น้อยสุดจึงมีความสว่างมากสุด</t>
  </si>
  <si>
    <t>ไม่สามารถเห็นได้เนื่องจากมีค่าโชติมาตรปรากฏต่างจากดวงอาทิตย์มาก</t>
  </si>
  <si>
    <t>พระอาทิตย์</t>
  </si>
  <si>
    <t xml:space="preserve">ความแตกต่างในกำลังส่องสว่างของดาวแต่ละดวง และระยะห่างระหว่างดาวแต่ละดวงกับโลก </t>
  </si>
  <si>
    <t>ประเภทของหลอดไฟ ทิศทางการกระจายแสง</t>
  </si>
  <si>
    <t>มลพิษและฝุ่นละอองในชั้นบรรยากาศ</t>
  </si>
  <si>
    <t>คือหน่วยวัดความสว่างของดาวฤกษ์</t>
  </si>
  <si>
    <t>โชติมาตรสัมบูรณ์ คือความสว่างจริงๆของดวงดาว โชติมาตรปรากฏ คือความสว่างที่เรามองเห็นได้จากโลก</t>
  </si>
  <si>
    <t>อุณหภูมิสูง สีของดาวจะเป็นสีน้ำเงิน
อุณหภูมิต่ำ สีของดาวจะเป็นสีแดงหรือส้ม</t>
  </si>
  <si>
    <t>อุณหภูมิผิว ความสว่าง และอายุ โดยดาวสีน้ำเงินมีอุณหภูมิสูงและสว่างมากที่สุด ส่วนดาวสีแดงมีอุณหภูมิต่ำและสว่างน้อยกว่า แต่อายุยืนยาวที่สุด</t>
  </si>
  <si>
    <t>เพราะ Betelgeuse เป็นดาวสีแดง แสดงว่ามีอุณหภูมิผิวต่ำประมาณ 3,000–3,500 K และอยู่ในช่วงปลายของวงจรชีวิตดาว</t>
  </si>
  <si>
    <t>ดาวa เพรามีโชติมาตรปรากฏมากที่สุด</t>
  </si>
  <si>
    <t>ดาวb เพราะมีโชติมาตรสัมบูรณ์น้อยที่สุด</t>
  </si>
  <si>
    <t>ไม่ได้ เพราะดาวaมีโชติมาตรปรากฏมากกว่าดวงอาทิตย์</t>
  </si>
  <si>
    <t>ดวงอาทิตย์เป็นดาวฤกษ์ดวงเดียวที่มนุษย์สามารถมองเห็นได้ในเวลากลางวัน เพราะอยู่ใกล้โลกมากที่สุดและส่องสว่างแรงกว่าดาวฤกษ์ดวงอื่นหลายล้านเท่า.</t>
  </si>
  <si>
    <t>เพราะดาวฤกษ์แต่ละดวงมีระยะห่างจากโลกไม่เท่ากัน และมีความสว่างหรือขนาดจริงต่างกัน.</t>
  </si>
  <si>
    <t>เมื่อหลอดไฟ 60 วัตต์อยู่ใกล้ตามากกว่าหลอดไฟ 100 วัตต์ ความสว่างที่มองเห็นจึงอาจมากกว่า.</t>
  </si>
  <si>
    <t>ระยะทางจากดวงอาทิตย์ โลกอยู่ใกล้กว่าจึงมองเห็นดวงอาทิตย์สว่างกว่า.</t>
  </si>
  <si>
    <t>โชติมาตรคือค่าความสว่างของดาวที่มองเห็นจากโลก ใช้ศึกษาความสว่างปรากฏของดาวฤกษ์.</t>
  </si>
  <si>
    <t>โชติมาตรสัมบูรณ์คือความสว่างของดาวเมื่ออยู่ห่างจากโลก 10 พาร์เซก ต่างจากโชติมาตรปรากฏซึ่งเป็นความสว่างที่เห็นจริงจากโลก.</t>
  </si>
  <si>
    <t>อุณหภูมิผิวของดาวส่งผลต่อสีและสเปกตรัมของดาว ดาวร้อนจะมีสีฟ้าหรือขาว ส่วนดาวเย็นจะมีสีแดงหรือส้ม.</t>
  </si>
  <si>
    <t>ดาวสีน้ำเงินร้อนที่สุด รองลงมาคือสีน้ำเงินแกมขาว ส่วนสีแดงเย็นที่สุด แสดงถึงอุณหภูมิผิวที่แตกต่างกัน.</t>
  </si>
  <si>
    <t>ดาว Betelgeuse เป็นดาวฤกษ์ชนิดสเปกตรัม M มีอุณหภูมิผิวประมาณ 3,000–3,500 เคลวิน เพราะมีสีแดงและเป็นดาวยักษ์แดง.</t>
  </si>
  <si>
    <t>ดาว A มีความส่องสว่างน้อยที่สุดเมื่อสังเกตจากโลก เพราะมีโชติมาตรปรากฏสูงที่สุด (1.35) ในบรรดาวงดาวที่ให้มา ซึ่งหมายถึงแสงที่เห็นจากโลกน้อยที่สุด.</t>
  </si>
  <si>
    <t>ดาวที่มีความส่องสว่างมากที่สุดคือดาวที่มีโชติมาตรสัมบูรณ์ต่ำสุด เพราะหมายถึงความสว่างจริงสูงสุดเมื่ออยู่ห่าง 10 พาร์เซก.</t>
  </si>
  <si>
    <t>มนุษย์สังเกตเห็นดาว A กลางวันไม่ได้ เพราะแสงอาทิตย์สว่างบดบัง.</t>
  </si>
  <si>
    <t>ดวงอาทิตย์ เพราะเเสงของดวงอาทิตย์มาก ทำให้มองเห็นได้ในเวลากลางวัน</t>
  </si>
  <si>
    <t>โชติมาตรปรากฏเป็นช่วงที่ดาวบนท้องฟ้าจริงตามที่เรามองเห็นจากโลก ส่วนโชติมาตรสัมบูรณ์เป็นการวัดโชติมาตรของดาวเมื่ออยู่ห่างจากโลกระยะ 10พาเซก</t>
  </si>
  <si>
    <t>สีน้ำเงินสเปกตรัมมากที่สุดเเละสีเเดงน้อยสุด</t>
  </si>
  <si>
    <t>Betelgeuse  เป็นดาวฤกษ์ชนิดสเปกตรัม:M
มีอุณหภูมิผิวประมาณ 3,500 เคลวิน
เพราะสีของเเสงที่เปล่งออกมาเป็นสีเเดงส้ม บ่งบอกถึงอุณหภูมิที่ไม่สูงมาก</t>
  </si>
  <si>
    <t>ดาวBเพราะโชติมาตรปรากฎมีค่าน้อย</t>
  </si>
  <si>
    <t>ดวงอาทิตย์ เพราะโชติมาตรปรากฎมีค่ามาก</t>
  </si>
  <si>
    <t>ได้ ดูจากค่าโชติมาตรสัมบูรณ์</t>
  </si>
  <si>
    <t>ดางอาทิตย์ เพราะ ดวงอาทิตย์ส่องแสงบดบังดาวฤกษ์ดวงอื่นหมดแล้ว</t>
  </si>
  <si>
    <t>ระยาะห่างและการแผ่รัศมีไม่เท่ากัน</t>
  </si>
  <si>
    <t>หลอดไฟคนละประเภท การกระจายแสงคนละทิศ การวัดความสว่างในมุมที่ต่างกัน อยู่คนละสภาพแวดล้อม</t>
  </si>
  <si>
    <t>บรรยากาศโลก ระยะห่างจากดวงอาทิตย์</t>
  </si>
  <si>
    <t>คือค่าที่ใช้วัดค่าความสว่างของดาวตามที่เราเห็นจากโลก ใช้ศึกษาสมบัติความสว่างของโลก</t>
  </si>
  <si>
    <t>คือค่าความสว่างที่แท้จริงของดาวฤกษ์ถ้าอยู่ห่าง 10 พาร์เซก แตกต่างจากโชติมาตรปรากฏที่เป็นความสว่างที่มองเห็นจากโลก</t>
  </si>
  <si>
    <t>ยิ่งอุณหภูมิสูง สีของดาวจะสีออกน้ำเงินหรือฟ้า อุณหภูมิต่ำ สีของดาวจะออกแดงหรือส้ม</t>
  </si>
  <si>
    <t>อุณหภูมิ  มวล อายุ พลังงานต่างกัน</t>
  </si>
  <si>
    <t>ระดับ m อุณหภูมิประมาณ 3800k กำลังเข้าสูช่วงขยายตัว</t>
  </si>
  <si>
    <t>ดาว B เพราะโชติมาตรปรากฏมากสุด</t>
  </si>
  <si>
    <t>ไม่ เพราะสู้แสงของดวงอาทิตย์ไม่ได้</t>
  </si>
  <si>
    <t>ดวงอาทิตย์ ได้เพียงดวงเดียวที่เป็นดาวฤกษ์. แม้ว่าจะมีดาวฤกษ์อื่นๆ อยู่บนท้องฟ้าเช่นกัน แต่แสงที่สว่างจ้าของดวงอาทิตย์ทำให้แสงของดาวฤกษ์อื่นๆ ถูกบดบังจนไม่สามารถมอง</t>
  </si>
  <si>
    <t>เพราะ ว่าระยะทาง จากที่จุดที่เราสังเกตบนโลก กับที่ตั้งของ ดาวฤกษ์แต่ละดวง อยู่คนละจุดกัน
ทำให้ เห็นความสว่าง แตกต่างกันออกไป</t>
  </si>
  <si>
    <t>กรณีที่ หลอดไฟ 60 วัตต์ อยู่ใกล้จุดสังเกตของเรา มากกว่า หลอดไฟ 100 วัตต์</t>
  </si>
  <si>
    <t>ปัจจัยคือ จุดของผู้สังเกตุการณ์ ต่างกัน และระยะทางของดาวฤกษ์ อยู่ห่างจาก  จุดสังเกตุ จะได้ความส่องสว่างของแสงที่ต่างกัน</t>
  </si>
  <si>
    <t>ความส่องสว่างของดาวที่สังเกตุได้จากโลก</t>
  </si>
  <si>
    <t>มองจากโลก</t>
  </si>
  <si>
    <t>สเปกตรัมK อุณหภูมิ 3,500-4,900 เควิล</t>
  </si>
  <si>
    <t>ดาวB. เพราะมีค่ามาก</t>
  </si>
  <si>
    <t>ไม่เห็น เพราะสว่างน้อย</t>
  </si>
  <si>
    <t>ดวงอาทิตย์ เพราะ มีโชติมาตรน้อยจึงสว่างมาก</t>
  </si>
  <si>
    <t>เพราะดาวฤกษ์แต่ละดวงมีโชติมาตรไม่เท่ากัน จึงสว่างไม่เท่ากัน</t>
  </si>
  <si>
    <t>กรณีที่แสงถูกรวมในทิศทางแคบๆเป็นแบบพุ่งตรง เช่น สปอร์ตไลท์ หรือ LED</t>
  </si>
  <si>
    <t>สภาพแวดล้อม ระยะทาง ตำแหน่งของผู้สังเกต</t>
  </si>
  <si>
    <t>คือค่าแสดงระดับความส่องสว่างของดาวฤกษ์ ณ ตำแหน่งของผู้สังเกต และ ใช้ศึกษาระดับความสว่างของดาวฤกษ์</t>
  </si>
  <si>
    <t>คือโชติมาตรเมื่อดาวฤกษ์อยู่ห่างจากโลก 10 พาร์เซก แตกต่างจากโชติมาตรปรากฏคือโชติมาตรของดาวฤกษ์ที่สังเกตเห็นจากโลก</t>
  </si>
  <si>
    <t>ดาวฤกษ์ที่มีสีแดงหรือความยาวคลื่นยาว จะมีอุณหภูมิต่ำ และดาวฤกษ์ที่มีสีฟ้าหรือความยาวคลื่นสั้นจะมีอุณหภูมิสูง</t>
  </si>
  <si>
    <t>มีอุณหูมิต่างกัน</t>
  </si>
  <si>
    <t>A เพราะ มีโชติมาตรปรากฏสูงสุด ยิ่งค่ามาความสว่างที่สังเกตจากบนโลกจะน้อย</t>
  </si>
  <si>
    <t>ดาว B เพราะโชติมาตรสมบูรณ์น้อยที่สุด</t>
  </si>
  <si>
    <t>ไม่เห็น เพราะ 1.35 มีความสว่างน้อยมากเมื่อเทียบกับดวงอาทิตย์แสงอาทิตย์จะสว่างจ้าบดบัง</t>
  </si>
  <si>
    <t>ด.ช.ภพธนภณ ปิ่นแก้ว</t>
  </si>
  <si>
    <t>ดวงอาทิตย์เพราะมีโชติมาตรน้อยเลยสว่างมาก</t>
  </si>
  <si>
    <t>เพราะดาวฤกษ์มีโชติมาตรที่ไม่เท่ากันจึงสว่างไม่เท่ากัน</t>
  </si>
  <si>
    <t>ในกรณีที่แสงถูกรวมในทิศทางแคบ เป็นพุ่งตรง</t>
  </si>
  <si>
    <t>สภาพแวดล้อม ระยะทาง ตำแหน่งที่มอง</t>
  </si>
  <si>
    <t>คือค่าที่แสดงระดับความสว่างของดาวฤกษ์ ณ ตำแหน่งผู้สังเกต</t>
  </si>
  <si>
    <t>การวัดความเข้มแสงโดยไม่วัดค่าแสงจากตำแหน่งอื่น ต่างกับโชติมาตรปรากฏโดยที่วัดความเข้มแสงจากผู้สังเกตโดยตรง</t>
  </si>
  <si>
    <t>แบบความยาวคลื่นสั้นหรือสีแดง จะมี อ.ต่ำ และความยาวคลื่นยาวหรือสีน้ำเงินมี อ.มาก</t>
  </si>
  <si>
    <t>แตกต่างโดยที่อุณหภูมิแตกต่างกัน</t>
  </si>
  <si>
    <t>สเปกตรัม k มีอุณหภูมิ 3500-4900 K เพราะดาวฤกษ์สีส้ม</t>
  </si>
  <si>
    <t>A เพราะมีโชติมาตรปรากฎสูงสุดและเมื่อมีปริมาตรมากความสว่างจะน้อย</t>
  </si>
  <si>
    <t>B เพราะ โชติมาตรสมบูรณ์น้อยสุด</t>
  </si>
  <si>
    <t>ไม่เห็น เพราะว่า 1.35 มีความสว่างน้อยเมื่อเทียบกับดวงอาทิตย์</t>
  </si>
  <si>
    <t>ดวงอาทิตย์เพราะมีโชติมาตรน้อยมันเลยสว่างมาก</t>
  </si>
  <si>
    <t xml:space="preserve">ในกรณีที่เเสงถูกรวมในทิศทางแคบๆเป็นแบบพุ่งตรง เช่น led spotlight </t>
  </si>
  <si>
    <t>คือค่าที่แสดวระดับความส่องสว่างของดาวฤกษ์ ณ ตำแหน่งของผู้สังเกต</t>
  </si>
  <si>
    <t>เป็นการวัดความเข้มแสงโดยไม่วัดค่าแสงจากตำแหน่งอื่น ต่างกันโดยโชติมาตรปรากฎโดยที่วัดความเข้มแสงจากผู้สังเกตโดยตรง</t>
  </si>
  <si>
    <t>แบบความยาวคลื่นสั้นหรือสีแดง จะมีอุณหภูมิผิวต่ำ และ ความยาวคลื่นยาวหรือสีน้ำเงินจะมีอุณหภูมิผิวสั้น</t>
  </si>
  <si>
    <t>สเปคตรัมk มีอุณหภูมิประมาณ3500-4900 K เพราะดาวฤกษ์มีสีส้ม</t>
  </si>
  <si>
    <t>A เพราะมีโชติมาตรปรากฎสูงสุดและเมื่อมีโชติมาตรมากความสว่างจะยิ่งน้อย</t>
  </si>
  <si>
    <t>B เพราะ โชติมาติสมบูรณ์น้อยสุด</t>
  </si>
  <si>
    <t>ไม่เห็นเพราะ1.35เมื่อเทียบกับดวงอาทิตย์แสงอาทิตย์จะสว่างจ้าบดบัง</t>
  </si>
  <si>
    <t>ในกรณีที่แสงถูกรวมในทิศทางแคบๆเป็นแบบพุ่งตรง เช่น สปอร์ตไลท์ หรือ LED</t>
  </si>
  <si>
    <t>คือค่าที่แสดงระดับความส่องสว่างของดาวฤกษ์ ณ ตำแหน่งของผู้สังเกต และใช้ศึกษาระดับความส่องสว่างของดาวฤกษ์</t>
  </si>
  <si>
    <t>คือโชติมาตรเมื่อดาวฤกษ์อยู่ห่างจากโลก 10 พาร์เซก แตกต่างจากโชติมาตรปรากฏที่คือโชติมาตรของดาวฤกษ์ที่สังเกตเห็นจากโลก</t>
  </si>
  <si>
    <t>ดาวฤกษ์ที่มีสีแดงหรือความยาวคลื่นยาว จะมีอุณหภูมิต่ำ และดาวฤกษ์ที่มีสีฟ้าหรือความยาวคลื่นสั้น จะมีอุณหภูมิผิวสูง</t>
  </si>
  <si>
    <t>ดาว A เพราะมีค่าโชติมาตรปรากฏสูงสุด แสดงว่าสว่างน้อยที่สุด</t>
  </si>
  <si>
    <t>ไม่เห็น เพราะ ค่า 1.35 มีความสว่างน้อยมากเมื่อเทียบกับดวงอาทิตย์ แสงอาทิตย์จะสว่างจนบดบัง</t>
  </si>
  <si>
    <t>ดวงอาทิตย์ เพราะค่าโชติมาตรน้อย</t>
  </si>
  <si>
    <t>เพราะดาวแต่ละดวงมีค่าโชติมาตรไม่เท่ากัน</t>
  </si>
  <si>
    <t>ในกรณีที่แสงถูกรวมในทิศทางแคบๆเป็นแบบพุ่งตรง เช่น สปอร์ไลต์ LED</t>
  </si>
  <si>
    <t>ที่ที่ถ่ายรูปไม่เหมือนกัน</t>
  </si>
  <si>
    <t>คือการวัดแสงสว่าง และใช้ในการศึกษาสมบัติความส่องสว่าง</t>
  </si>
  <si>
    <t>คือการเปรียบเทียบความส่องสว่างของดาวฤกษ์ที่ระยะห่างจากผู้สังเกตเท่ากัน และแตกต่างจากโชติมาตรปรากฏที่โชติมาตรปรากฏแสดงถึงความส่องสว่างของดาวที่สังเกตได้จากโลก</t>
  </si>
  <si>
    <t>เป็นผลมาจากการผลิตพลังงานที่แก่นของดาวฤกษ์</t>
  </si>
  <si>
    <t>สีน้ำเงิน มีอุณหภูมิผิวน้อยที่สุด ชนิตสเปกตรัม O
สีน้ำเงินแกมขาว ชนิดสเปกตรัม B
สีแดง มีอุณหภุมิผิวมากที่สุด ชนิดสเปกตรัม M</t>
  </si>
  <si>
    <t>ชนิดK และมีอุณหภูมิผิวประมาณ 3,500-4,900เคลวิน เพราะเห็นเป็นสีส้ม</t>
  </si>
  <si>
    <t>ไม่เห็น เพราะ ค่า1.35มีความสว่างน้อยมากเมื่อเทียบกับดวงอาทิตย์ แสงอาทิตย์จะสว่างมากจนบดบัง</t>
  </si>
  <si>
    <t>ดวงอาทิตย์ ดาวเสาร์ ดาวเหนือ ดาวซิริอัส เป็นต้น เพราะค่าโชติมาตรปรากฏน้อยกว่า6</t>
  </si>
  <si>
    <t>เพราะระยะห่างของผู้สังเกตกับดาวฤกษ์เเต่ละดวงไม่เท่ากัน ค่าโชติมาตรสัมบูรณ์เเละโซติมาตรปรากฏไม่เท่ากัน</t>
  </si>
  <si>
    <t>วัดโดยระยะห่างผู้วัดกับหลอดไฟเท่ากัน เเละการวัดในกรณีที่เเสงถูกรวมในทิศทางเเคบพุ่งตรง</t>
  </si>
  <si>
    <t>สภาพเเวดล้อม ชนิดเเละปริมาณสสารในชั้นบรรยากาศ ระยะทางผู้สังเกตกับเเหล่งกำเนิดเเสง</t>
  </si>
  <si>
    <t>ค่าที่เเสดงระดับความสว่างของดาวฤกษ์ ณ ตำเเหน่งผู้สังเกต</t>
  </si>
  <si>
    <t>โชติมาตรสัมบูรณ์เปรียบเทียบความส่องสว่างดาวฤกษ์ที่ระยะห่าง10พาร์เซกเท่ากับ โชติมาตรปรากฏวัดจากระยะทางดาวกับผู้วัด</t>
  </si>
  <si>
    <t>ความยาวคลื่นสั้นหรือสีเเดงจะมีอุณหภูมิต่ำเเละความยาวคลื่นมากหรือสีน้ำเงินมีอุณหภูมิมาก</t>
  </si>
  <si>
    <t>เเตกต่างกันที่อุณหภูมิ</t>
  </si>
  <si>
    <t>สเปกตรัม k อุณหภูมิ 3500-4900เพราะมีสีส้ม</t>
  </si>
  <si>
    <t>ดาวAเพราะโชติมาตรปรากฏมากที่สุด</t>
  </si>
  <si>
    <t>ได้ เพราะ โชติมาตรปรากฏน้อยกว่า6</t>
  </si>
  <si>
    <t>ดวงอาทิตย์เท่านั้นเพราะมีความสว่างสูงมาก เมื่อเทียบกับดาวฤกษ์อื่น</t>
  </si>
  <si>
    <t>ระยะห่างจากโลกไม่เท่ากันและความสว่างต่างกัน</t>
  </si>
  <si>
    <t>หลอด60วัตต์อยู่ใกล้เครื่องมือวัดหรือใกล้ตามากกว่าหลอด100วัตต์ความเข้มข้นของแสงจะดูมากกว่า</t>
  </si>
  <si>
    <t>เป็นค่าที่ใช้แสดงระดับความสว่างของดาวฤกษ์ ใช้ในการศึกษาความสว่างที่แท้จริงหรือโชติมาตรสัมบูรณ์และระยะห่างของดาวจากโลก</t>
  </si>
  <si>
    <t>คือค่าความสว่างขงดาวฤกษ์เมื่ออยู่ห่างจากโลก10พาเซก ส่วนโชติมาตรปรากฏคือค่าความสว่างที่สังเกตได้จากโลก</t>
  </si>
  <si>
    <t>ยิ่งอุณหภูมิสูงสีของดาวฤกษ์จะยิ่งซีด จากสีส้มสีแดงจะกลายเป็นสีขาว เรียงจากอุณหภูมิต่ำไปสูงได้ M K G F A B Oตามลำดับ</t>
  </si>
  <si>
    <t>ดาวฤกษ์ที่มีอายุอยู่ในช่วงต้นของอายุขัย จะมีสีน้ำเงินและมีอุณหภูมิสูงกว่า30000เคลวิน ดาวสีนำเงินแกมขาว อุณหภูมิ 10000-30000เคลวิน ส่วนดาวฤกษ์ที่มีอายุขัยในช่วงท้ายจะมีแดงและอุณหภูมิต่ำ</t>
  </si>
  <si>
    <t>เป็นดาวฤกษ์ประเภท M-type supergiant หรือ ดาวฤกษ์ยักษ์ใหญ่สีแดง. มีอุณหภูมิผิวประมาณ 3,500 เคลวิน สาเหตุที่มันเป็นสีแดงและมีอุณหภูมิต่ำเนื่องจากเป็นดาวที่เย็นกว่าดวงอาทิตย์ของเรา ซึ่งมีอุณหภูมิผิวประมาณ 5,772 เคลวิน</t>
  </si>
  <si>
    <t>ดาวBเพราะมีระยะห่างจากโลกมาทำให้สังเกตเห็นแสงสว่างจากบนโลกได้น้อย</t>
  </si>
  <si>
    <t>เมื่ออยู่ห่างจากโลก10พาร์เซก ความส่องสว่างจะพิจารณาจากโบติมาตรสัมบูรณ์ดังนั้น ดาวฤกษ์ที่มีค่าโชติมาตรสัมบูณ์ต่ำที่สุด จะมีความส่องสว่างมากที่สุดเพราะสว่างกว่าในระยะเดียวกัน</t>
  </si>
  <si>
    <t>ดวงอาทิตย์เท่านั้นเพราะความสว่างสูงมากเมื่อเทียบกับดาวฤกษ์อื่นทำให้สามารถมองเห็นได้แม้ในเวลากลางวัน</t>
  </si>
  <si>
    <t>ระยะห่างจากโลกไม่เท่ากันและแสงสว่างต่างกัน</t>
  </si>
  <si>
    <t>หลอด 60 วัตติอยู่ใกล้เครื่องมือวัด หรือใกล้ตามากกว่าหลอด 100 วัตต์ ความเข้มของแสงจะดูมากกว่า และ ทิศทางการส่องแสงเช่นมีอะไรบังหลอด 100 วัตต์และประสิทธิภาพของหลอดไฟ</t>
  </si>
  <si>
    <t>อุณหภูมิสัมพันธ์กับสี เนื่องจาก ยิ่งอุณภูมิสูงสีของดาวฤกษ์ก็จะยิ่งซีด จากสีส้มแดงก็จะกลายเป็นสีขาวและ สีฟ้า และสัมพันธ์กับสเปคตรัมโดยที่ เรียงจากอุณภูมิต่ำไปสูงได้ M K G F AB และ Oตามลำดับ</t>
  </si>
  <si>
    <t>ดาวฤกษ์ที่มีอายุอยู่ในช่วงต้นของอายุขัย จะมีสีน้ำเงินและมีอุณหภูมิสูงกว่า 30,000 เคลวิน ดาวสีน้ำเงินแกมขาว อุณหภูมิ 10,000-30,000 เคลวิน ส่วนดาวฤกษ์ที่
มีอายุอยู่ในช่วงท้ายของอายุขัย จะมีสีแดง และมี
อุณหภูมิต่ำ</t>
  </si>
  <si>
    <t>ชนิดk อุณหภูมิ3500-4900 เพราะเป็นดาวที่มีสีส้ม</t>
  </si>
  <si>
    <t>มือขยับหลอดไฟขนาด 60วัตต์ เข้ามาใกล้ผู้สังเกตมากขึ้นหรือขยับหลอดไฟขนาด100วัตต์ให้ห่างจากผู้สังเกตมากขึ้น</t>
  </si>
  <si>
    <t>โชติมาตรสัมบูรณ์เป็นการวัดโชติมาตร ของดาวเมื่ออยู่ห่างจากโลกเป็นระยะทาง 10 พาร์เซก แตก ต่างคือโชติมาตรปรากฏเป็นโชติมาตรของดาวบนท้องฟ้าจริงตามที่เรามองเห็นจากโลก</t>
  </si>
  <si>
    <t>สีของดาวฤกษ์ที่มนุษย์มองเห็น และ สามารถบอกช่วงอายุขัยของดาวฤกษ์ได้</t>
  </si>
  <si>
    <t xml:space="preserve">Gv </t>
  </si>
  <si>
    <t>มนุษย์ไม่สามารถสังเกตเห็นดาวAในตอนกลางวันได้เพราะโชติมาตรปรากฏของมันไม่สว่างพอที่จะมองเห็นได้ท่ามกลางแสงแดดของดวงอาทิตย์ที่มีต่อโชติมาตรปรากฏ -26.7</t>
  </si>
  <si>
    <t>ดวงอาทิตย์เพราะดาวฤกษ์ที่อยู่ในระบบสุริยะ</t>
  </si>
  <si>
    <t>ระยะห่างและความสว่สงที่ต่างกันของดาวแต่ละดวง</t>
  </si>
  <si>
    <t>ในกรณีที่หลอดไฟ60วัตต์อยู่ใกล้กับเรามากกว่าหลอดไฟ100วัตต์</t>
  </si>
  <si>
    <t>ระยะห่างและสภาพชั้นบรรยากาศ</t>
  </si>
  <si>
    <t>โชติมาตรคือ ค่าที่แสดงอันดับความสว่างของดาวฤกษ์ในทางดาราศาสตร์
โชติมาตรใช้ในการศึกษาสมบัติต่างๆ ของดาวฤกษ์ดังนี้:1.ความสว่างที่แท้จริง 
2.ระยะทาง
3.ขนาด
4.อุณหภูมิของพื้นผิว
5.ชนิดของดาวฤกษ์
6.วิวัฒนาการของดาวฤกษ์</t>
  </si>
  <si>
    <t>โชติมาตรสัมบูรณ์เป็นความสว่างที่แท้จริงของดาวฤกษ์ หากดาวทุกดวงถูกนำมาวางไว้ที่ระยะห่างจากโลกเท่ากันคือ 10 พาร์เซก (ประมาณ 32.6 ปีแสง)ต่างกันโชติมาตรปรากฏเป็นความสว่างของดาวฤกษ์ที่สังเกตได้จากโลกโดยตรง</t>
  </si>
  <si>
    <t>นักดาราศาสตร์ใช้ลักษณะของเส้นดูดกลืนในสเปกตรัมของดาวฤกษ์ เพื่อจัดประเภทดาวฤกษ์ออกเป็นชนิดสเปกตรัม (Spectral Type) ซึ่งเรียงตามลำดับอุณหภูมิจากสูงไปต่ำ ได้แก่ O, B, A, F, G, K, และ M</t>
  </si>
  <si>
    <t>ต่างกันที่ชนิดสเปกตรัม อุณหภูมิ ของดาวฤกษ์โดยที่
ดาวฤกษ์สีน้ำเงินเป็นชนิดO
อุณภูมิผิวประมาณ&gt;30000K
ดาวฤกษ์สีน้ำเงินแกมขาวเป็นชนิดB
อุณภูมิผิวประมาณ10000-30000K
ดาวฤกษ์สีแดงเป็นชนิดM
อุณภูมิผิวประมาณ2500-3500K</t>
  </si>
  <si>
    <t>สเปกตรัมชนิด k มีอุณหภูมิประมาณ 3500-4900K</t>
  </si>
  <si>
    <t>ดาวAเพราะมีค่าโชติมาตรปรากฎสูงสุดดาวAเพราะมีค่าโชติมาตรปรากฎสูงสุด</t>
  </si>
  <si>
    <t>ดาวBเพราะมีค่าโชติมาตรสัมบูรณ์ไม่ได้สูงสุด</t>
  </si>
  <si>
    <t>ไม่ได้เพราะมีค่าโชติมาตรปรากฏที่ต่ำที่สุด</t>
  </si>
  <si>
    <t>มือขยับหลอดไฟขนาด 60 วัตต์ เข้ามาใกล้ผู้สังเกตมากขึ้น หรือขยับหลอดไฟขนาด 100 วัตต์ ให้ห่างจากผู้สังเกตมากขึ้น</t>
  </si>
  <si>
    <t>โชติมาตรสัมบูรณ์เป็นการวัดโชติมาตร ของดาวเมื่ออยู่ห่างจากโลกเป็นระยะทาง 10 พาร์เซก แตก ต่างคือโชติมาตรปรากฏเป็นโชติมาตรของดาวบน ท้องฟ้าจริงตามที่เรามองเห็นจากโลก</t>
  </si>
  <si>
    <t>มนุษย์ไม่สามารถสังเกตเห็นดาว A ในตอนกลางวันได้เพราะโชติมาตรปรากฏของมันไม่สว่างพอที่จะมองเห็นได้ท่ามกลางแสงแดดของดวงอาทิตย์ที่มี
โชติมาตร
ปรากฏ -26.7</t>
  </si>
  <si>
    <t>ดวงอาทิตย์ ในเวลากลางวันเท่านั้น เนื่องจากดวงอาทิตย์เป็นดาวฤกษ์ที่อยู่ใกล้โลกที่สุด และมีความสว่างมาก</t>
  </si>
  <si>
    <t>เมื่อหลอด 60 วัตต์เป็น LED แต่หลอด 100 วัตต์เป็นหลอดไส้ ทำให้หลอด 60 วัตต์สว่างกว่า</t>
  </si>
  <si>
    <t>1.ระยะห่างจากดวงอาทิตย์  2.องค์ประกอบของชั้นบรรยากาศ</t>
  </si>
  <si>
    <t xml:space="preserve">ค่าแสดงอันดับความสว่างของดาวในทางดาราศาสตร์ ซึ่งเป็นการวัดค่าแบบลอการิทึม โดยตรวจวัดได้จากความยาวคลื่นจำเพาะ ส่วนมากมักตรวจวัดในความยาวคลื่นที่ตามองเห็นหรือคลื่นใกล้อินฟราเรด โชติมาตรใช้ในการศึกษา ความสว่าง ของดาวฤกษ์ โดยแบ่งออกเป็น 2 ประเภทหลักๆ คือ 
</t>
  </si>
  <si>
    <t>โชติมาตรปรากฏคือความสว่างที่เห็นได้จากโลก ซึ่งขึ้นอยู่กับระยะทางของดาวและความสว่างที่แท้จริงของดาว ในขณะที่โชติมาตรสัมบูรณ์คือความสว่างที่ดาวจะปรากฏ</t>
  </si>
  <si>
    <t xml:space="preserve">อุณหภูมิยังส่งผลต่อความยาวคลื่นของแสงที่ดาวแผ่รังสีออกมา โดยดาวที่ร้อนกว่าจะแผ่รังสีในช่วงความยาวคลื่นสั้นกว่า (สีน้ำเงิน) ในขณะที่ดาวที่เย็นกว่าจะแผ่รังสีในช่วงความยาวคลื่นยาวกว่า (สีแดง) 
</t>
  </si>
  <si>
    <t>1.อุณหภูมิผิว 2.มวลและอายุไข 3.ช่วงชีวิต</t>
  </si>
  <si>
    <t>ดาวบีเทลจุสเป็นดาวฤกษ์ชนิดซูเปอร์ไจแอนต์สีแดง (Red Supergiant) มีชนิดสเปกตรัม M1–M2 Ia–ab 
มีอุณหภูมิพื้นผิวประมาณ 3,500 เคลวิน (ประมาณ 3,227 องศาเซลเซียส) 
เหตุผลที่ดาวบีเทลจุสมีสีแดงและอุณหภูมิพื้นผิวค่อนข้างต่ำ เนื่องจากเป็นดาวฤกษ์ที่กำลังเข้าสู่ช่วงท้ายของชีวิต ซึ่งมีการขยายตัวใหญ่ขึ้นและมีอุณหภูมิพื้นผิวลดลง ทำให้แสงที่เปล่งออกมามีสีแดง</t>
  </si>
  <si>
    <t>ดาว A ยิ่งค่าโชติมาตรปรากฏมีค่ามากเท่าไหร่ ดาวดวงนั้นก็จะยิ่งมีความส่องสว่างน้อยลงเท่านั้น</t>
  </si>
  <si>
    <t>ดาว B เป็นการพิจารณาจากค่าโชติมาตรสัมบูรณ์ ซึ่งคือความสว่างที่แท้จริงของดาว ยิ่งค่าโชติมาตรสัมบูรณ์มีค่าน้อย (เป็นลบมาก) แสดงว่าดาวนั้นมีความสว่างที่แท้จริงมาก จากตาราง ดาว B มีค่าโชติมาตรสัมบูรณ์เป็น -3.6 ซึ่งเป็นค่าที่น้อยที่สุด (เป็นลบมากที่สุด) ในบรรดาดาวที่กำหนดให้ ทำให้ดาว B มีความสว่างที่แท้จริงมากที่สุดเมื่อเทียบที่ระยะ 10 พาร์เซก</t>
  </si>
  <si>
    <t>ไม่ได้ เพราะความสว่างของดวงอาทิตย์บดบัง</t>
  </si>
  <si>
    <t>ดวงอาทิตย์ เพราะมีแสงของตัวเอง</t>
  </si>
  <si>
    <t>ความสว่างที่แท้จริง ของดาวฤกษ์แต่ละดวง และระยะห่างจากโลก</t>
  </si>
  <si>
    <t>หลอดไฟ 60 วัตต์เป็นหลอดไฟที่มีประสิทธิภาพสูงกว่า</t>
  </si>
  <si>
    <t xml:space="preserve">อันดับความสว่าง </t>
  </si>
  <si>
    <t>โชติมาตรปรากฏคือความสว่างที่สังเกตได้จากโลก ส่วนโชติมาตรสัมบูรณ์คือความสว่างที่สมมติว่าวัตถุนั้นอยู่ห่างจากโลก 10 พาร์เซก</t>
  </si>
  <si>
    <t>เป็นดาวฤกษ์ชนิดสเปกตรัม มีอุณหภูมิผิวประมาณ 3,500 องศาเซลเซียส เนื่องจากมีอุณหภูมิที่ค่อนข้างต่ำเมื่อเทียบกับดวงอาทิตย์ ทำให้ดาวเบเทลจุสปรากฏเป็นสีส้มแดง</t>
  </si>
  <si>
    <t>A เพราะโชติมาตรปรากฏ มากกว่า</t>
  </si>
  <si>
    <t>ดวงอาทิตย์เพราะโชติมาการสมบูรณ์น้อยสุด</t>
  </si>
  <si>
    <t>ไม่ได้เพราะแสงอาทิตย์กลบแสงดาว</t>
  </si>
  <si>
    <t>ดวงอาทิตย์ เพราะ เป็นดาวฤกษ์ที่อยู่ใกล้โลกมากสุดที่มีความสว่างมากสุด</t>
  </si>
  <si>
    <t>เพราะ ดาวฤกษ์มีสมบัติต่างกัน ความส่องสว่างะและรยะทางจากโลก ต่างกัน จึงทำให้ความสว่างไม่เท่ากัน</t>
  </si>
  <si>
    <t>หลอดไฟขนาด 60 วัตต์ มีระยะทางของหลอดไฟกับผู้สังเกตใกล้กว่า หลอดไฟ 100 วัตต์</t>
  </si>
  <si>
    <t xml:space="preserve"> ระยะห่างจากดวงอาทิตย์</t>
  </si>
  <si>
    <t>ค่าที่แสดงระดับความส่องสว่างของดาว  ใช้ในการ เปรียบเทียบความส่องสว่างของดาว ณ ตำแหน่งของผู้สังเกต</t>
  </si>
  <si>
    <t>โชติมาตรสัมบูรณ์ คือโชติมาตรเมื่อดาวฤกษ์อยู่ห่างจากโลก 10 พาร์เซก แต่โชติมาตรปรากฏ คือ โชติมาตรความส่องสว่างของดาวที่สังเกตไก้จากโลก</t>
  </si>
  <si>
    <t>ดาวที่มีอุณหภูมิผิวมากที่สุด จะมีสีน้ำเงิน และสเปกตรัม ชนิด O 
ดาวฤกษ์ที่ผลิตพลังงานได้มากกว่า จะมีอุณหภูมิผิวสูงกว่า ทำให้มีสีและสเปกตรัมต่างกัน</t>
  </si>
  <si>
    <t>มีอุณหภูมิพื้นผิวต่างกัน สีน้ำเงินสูงสุด สีน้ำเงินแกมขาวรองลงมา  สีแดงตำ่สุด</t>
  </si>
  <si>
    <t>สเปกตรัม K  อุณหภูมิพื้นผิวประมาณ 3500-4900 K  เพราะมีสีส้ม</t>
  </si>
  <si>
    <t>ดาว A เพราะ มีค่าโชติมาตรปรากฎมากสุด=ความสว่างน้อยสุด</t>
  </si>
  <si>
    <t>ดาว B เพราะ จากค่าโชติมาตรสัมบูรณ์ น้อยสุด = ความส่องสว่างมากสุด</t>
  </si>
  <si>
    <t>ไม่ได้ เพราะ ดวงอาทิตย์มีความสว่างมาก ทำให้บดบังดาวดวงอื่น</t>
  </si>
  <si>
    <t>นานภัทรพัฒน์ คำมูล</t>
  </si>
  <si>
    <t>มนุษย์สามารถมองเห็นดวงอาทิตย์ได้ในเวลากลางวัน เพราะดวงอาทิตย์เป็นดาวฤกษ์ที่อยู่ใกล้โลกมากที่สุด และมีความสว่างมากกว่าดาวฤกษ์ดวงอื่นหลายล้านเท่า</t>
  </si>
  <si>
    <t>เพราะดาวฤกษ์แต่ละดวงมีระยะห่างจากโลกไม่เท่ากัน และมีความสว่างแท้จริง (พลังงานที่ปล่อยออกมา) แตกต่างกัน</t>
  </si>
  <si>
    <t>ในกรณีที่หลอดไฟ 60 วัตต์อยู่ใกล้ตามากกว่าหลอดไฟ 100 วัตต์ ความสว่างที่ตามองเห็น (โชติมาตรปรากฏ) อาจมากกว่า</t>
  </si>
  <si>
    <t>ปริมาณฝุ่นหรือมลภาวะในชั้นบรรยากาศ เพราะในภาพแรกดวงอาทิตย์ดูสลัวเนื่องจากฝุ่นหรือหมอกควัน ในขณะที่ภาพที่สองอากาศใสทำให้ดวงอาทิตย์ดูสว่างกว่า</t>
  </si>
  <si>
    <t xml:space="preserve">โชติมาตรคือ ค่าที่ใช้วัดความสว่างของดาวฤกษ์ที่เห็นจากโลก ใช้ในการศึกษา ความสว่างปรากฏของดาวฤกษ์ ซึ่งขึ้นอยู่กับทั้งระยะทางและพลังงานที่ดาวปล่อยออกมา
</t>
  </si>
  <si>
    <t>โชติมาตรสัมบูรณ์ คือ ความสว่างของดาวฤกษ์ที่วัดได้ถ้าดาวอยู่ห่างจากโลกเป็นระยะทาง 10 พาร์เซก (ประมาณ 32.6 ปีแสง)
แตกต่างจากโชติมาตรปรากฏ ซึ่งคือความสว่างที่ตามนุษย์เห็นจากโลก ซึ่งขึ้นอยู่กับระยะทางจริงของดาว</t>
  </si>
  <si>
    <t>อุณหภูมิผิวของดาวมีผลต่อสีของดาว:
ดาวที่มีอุณหภูมิสูงจะมีสีฟ้าหรือน้ำเงิน
ดาวที่อุณหภูมิปานกลางจะมีสีขาวหรือเหลือง
ดาวที่อุณหภูมิต่ำจะมีสีส้มหรือแดง
นอกจากนี้ สเปกตรัมของดาวก็เปลี่ยนตามอุณหภูมิ เพราะรังสีที่ปล่อยออกมาแต่ละช่วงคลื่นต่างกัน</t>
  </si>
  <si>
    <t>ดาวสีน้ำเงินมีอุณหภูมิผิวสูงที่สุด
ดาวสีน้ำเงินแกมขาวมีอุณหภูมิปานกลาง
ดาวสีแดงมีอุณหภูมิต่ำที่สุด
นอกจากนี้ ดาวสีน้ำเงินมักมีมวลและพลังงานมากกว่าดาวสีแดง</t>
  </si>
  <si>
    <t xml:space="preserve">ดาว Betelgeuse เป็นดาวฤกษ์ชนิดสเปกตรัม M ซึ่งมีสีแดง
มีอุณหภูมิผิวประมาณ 3,000 – 3,500 เคลวิน
เพราะลักษณะของสีที่เห็นเป็นสีแดง และเป็นดาวยักษ์แดงที่ปล่อยพลังงานน้อยกว่าแต่มีขนาดใหญ่
</t>
  </si>
  <si>
    <t>(ค่าโชติมาตรปรากฏยิ่งมาก → สว่างน้อย / ยิ่งน้อย → สว่างมาก)</t>
  </si>
  <si>
    <t>ดาว B
เพราะดาว B มีค่าโชติมาตรสัมบูรณ์เท่ากับ -3.6 ซึ่งต่ำที่สุดในตาราง หมายถึงมีความส่องสว่างแท้จริงมากที่สุด</t>
  </si>
  <si>
    <t xml:space="preserve">ไม่สามารถ
เพราะดาว A มีค่าโชติมาตรปรากฏเท่ากับ 1.35 ซึ่งไม่สว่างพอที่จะมองเห็นได้ในเวลากลางวัน ต้องใช้ท้องฟ้ามืดหรือเวลากลางคืนจึงจะมองเห็น
</t>
  </si>
  <si>
    <t>ดวงอาทิตย์ เพราะอยู่ใกล้โลกสุดเป็นแหล่งกำเนิดแสง</t>
  </si>
  <si>
    <t>ระยะทางต่าง ความสว่างแท้จริงต่าง</t>
  </si>
  <si>
    <t>ถ้า60วัตต์อยู่ไกลกว่า</t>
  </si>
  <si>
    <t>ค่าความสว่างของด่วฤกษ์</t>
  </si>
  <si>
    <t>โชติมาตรสัมบูรณ์คือค่าความสว่างแท้จริงของดาว ส่วนโชติมาตรปรากฏคือความสว่างที่ตาเรามองเห็นจากโลกอาจจะมากหรือน้อยขึ้นอยู่กับระยะทางระหว่างดาวกับโลก</t>
  </si>
  <si>
    <t>สีและสเปกตรัมของดาวบอกอุณหภูมิผิวของดาวร้อนยิ่งมีสีฟ้า เย็นยิ่งมีสีแดง</t>
  </si>
  <si>
    <t>อุณหภูมิและอายุ</t>
  </si>
  <si>
    <t xml:space="preserve">เป็นดาวฤกษ์สเปกตรัมMมีอุณหภูมิผิวประมาณ 3,000–3,500K
</t>
  </si>
  <si>
    <t>ดวงอาทิตย์เพราะโชติมาตรปรากฎสูง</t>
  </si>
  <si>
    <t>ไม่เพราะดวงอาทิตย์สว่างกว่า</t>
  </si>
  <si>
    <t>เพราะระยะห่างของดาวฤกษ์แต่ละดวงอยู่ห่างจากโลกไม่เท่ากัน</t>
  </si>
  <si>
    <t>ระยะห่างหลอดไฟ 60 W อยู่ใกล้กับเครื่องวัดความสว่างมากกว่าหลอดไฟ 100 W</t>
  </si>
  <si>
    <t>เป็นตัวเลขที่ใช้แสดงค่าระดับความส่องสว่างของดาว ใช้ศึกษาความสว่างของดาวฤกษ์</t>
  </si>
  <si>
    <t>คือโชติมาตรเมื่อดาวฤกษ์อยุ่ห่างจากโลก 10 พาร์เซก</t>
  </si>
  <si>
    <t>ดาวที่มีอุณหภูมิสูงมักจะมีสีน้ำเงิน ดาวที่มีอุณหภูมิต่ำมักจะมีสีเหลือง ส้ม</t>
  </si>
  <si>
    <t>ดาวฤกษ์สีน้ำเงินมีอุณหภูมิสูงที่สุด รองลงมาคือ สีน้ำเงินแกมขาว และสีแดง ตามลำดับ</t>
  </si>
  <si>
    <t>เสปกตรัม K มีอุณหภูมิผิวประมาณ 4900 - 3500 K</t>
  </si>
  <si>
    <t>ดาว B เพราะมีระยะห่างจากโลกมาก</t>
  </si>
  <si>
    <t>ดาว B เพราะ มีค่าโชติมาตรสัมบูรณ์น้อยที่สุด</t>
  </si>
  <si>
    <t>ไม่ได้ เพราะแสงของดวงอาทิตย์สว่างมากจนไม่สามารถมองเห็นดาวดวงอื่นได้</t>
  </si>
  <si>
    <t>นายนันทิวรรธน์ ปิ่นทอง</t>
  </si>
  <si>
    <t xml:space="preserve"> ขึ้นอยู่กับอายุดาวฤกษ์ และระยะห่างดาวฤกษ์</t>
  </si>
  <si>
    <t>ค่าลูเมนของหลอด 60 วัตต์มีมากกว่า หลอด 100 วัตต์</t>
  </si>
  <si>
    <t>ระยะห่างระหว่างดวงอาทิตย์ ชั้นบรรยากาศดาวอังคารเบาบางกว่า</t>
  </si>
  <si>
    <t>ความส่องสว่าง ใช้แสดงอันดับความสว่างของดาว</t>
  </si>
  <si>
    <t>โซติมาตรสัมบูรณ์ คือความสว่างที่แท้จริง โซติมาตรปรากฏ คือ ความสว่างที่เรามองเห็น</t>
  </si>
  <si>
    <t>ดาวที่มีอุณหภูมิสูงกว่าจะมีสีสีน้ำเงินหรือขาว ในขณะที่ดาวที่มีอุณหภูมิต่ำกว่าจะมีสีแดงหรือส้ม</t>
  </si>
  <si>
    <t>อุณหภูมิ น้ำเงินอุณหภูมิสูงสุด น้ำเงินแกมขาวอุณหภูมิน้อยกว่าน้ำเงิน แดงอุณหภูมิต่ำสุด</t>
  </si>
  <si>
    <t>K ประมาณ 4900-3500 K เพราะมีสีส้ม</t>
  </si>
  <si>
    <t>ดาว A เพราะโซติมาตรปรากฏมีค่ามากสุด</t>
  </si>
  <si>
    <t>ดาวB เพราะไม่พิจารณาระยะห่าง จึงดูจากโซติมาตรสัมบูรณ์มีค่าน้อยสุด</t>
  </si>
  <si>
    <t>ไม่ เพราะอยู่ห่างจากโลกเกินไป</t>
  </si>
  <si>
    <t xml:space="preserve">เป็นดาวฤกษ์เพียงดวงเดียวที่เราสามารถมองเห็นได้ในเวลากลางวัน
เพราะ ดวงอาทิตย์อยู่ใกล้โลกมากที่สุด และมีความสว่างมากกว่าดาวฤกษ์ดวงอื่นหลายพันล้านเท่า
</t>
  </si>
  <si>
    <t>เพราะดาวฤกษ์แต่ละดวงมี
ระยะทางจากโลกไม่เท่ากัน
ขนาดและอุณหภูมิผิวต่างกัน
ความสว่างแท้จริง (Luminous intensity) ไม่เท่ากัน</t>
  </si>
  <si>
    <t>เมื่อหลอดไฟ 60 วัตต์อยู่ใกล้ตามากกว่าหลอดไฟ 100 วัตต์
เพราะความสว่างที่ตามองเห็นขึ้นอยู่กับ ระยะทาง ไม่ใช่แค่กำลังวัตต์</t>
  </si>
  <si>
    <t>ชั้นบรรยากาศ ระยะทาง ขนาดดวงอาทิต์</t>
  </si>
  <si>
    <t>โชติมาตร (Magnitude) คือ ค่าที่ใช้วัดความสว่างของดาว
 ใช้ในการศึกษาความสว่างของดาวฤกษ์ที่มองเห็นได้จากโลก</t>
  </si>
  <si>
    <t>โชติมาตรสัมบูรณ์ (Absolute magnitude) คือ ความสว่างแท้จริงของดาว เมื่ออยู่ห่างจากผู้สังเกต 10 พาร์เซก
โชติมาตรปรากฏ (Apparent magnitude) คือ ความสว่างที่มองเห็นจากโลก
ความแตกต่าง: โชติมาตรปรากฏได้รับผลจากระยะทาง แต่โชติมาตรสัมบูรณ์ไม่ขึ้นกับระยะทาง</t>
  </si>
  <si>
    <t xml:space="preserve">ดาวที่มีอุณหภูมิผิวสูง จะมีสีฟ้าหรือขาว
ดาวที่มีอุณหภูมิต่ำ จะมีสีส้มถึงแดง
 สีของดาวสะท้อนถึง ชนิดสเปกตรัม (Spectral type) เช่น O, B, A, F, G, K, M
</t>
  </si>
  <si>
    <t>ดาวสีน้ำเงิน: ร้อนที่สุด อุณหภูมิสูงมาก (ประมาณ 30,000 K ขึ้นไป)
ดาวน้ำเงินแกมขาว: อุณหภูมิสูง แต่ไม่เท่าสีน้ำเงิน
ดาวสีแดง: เย็นที่สุด อุณหภูมิต่ำ (ประมาณ 3,000 K)
 แสดงให้เห็นถึงความต่างของอุณหภูมิผิว</t>
  </si>
  <si>
    <t>Betelgeuse เป็นดาวฤกษ์สเปกตรัม M (ดาวยักษ์แดง)
อุณหภูมิผิวประมาณ 3,500 เคลวิน
 เพราะมีสีแดงและอยู่ในช่วงปลายของวงจรชีวิตดาว มีขนาดใหญ่มากแต่เย็นกว่าดาวอื่น</t>
  </si>
  <si>
    <t>เพราะมีความสว่างจริงต่างกันและอยู่ห่างจากโลกไม่เท่ากัน</t>
  </si>
  <si>
    <t>ถ้า60วัตต์อยู่ใกล้กว่า</t>
  </si>
  <si>
    <t>โชติมาตรคือระบบวัดความสว่างปรากฏของดาวฤกษ์ที่เรามองเห็นจากโลก
ใช้ในการศึกษา
ใช้วัด ความสว่างปรากฏ ของดาวฤกษ์</t>
  </si>
  <si>
    <t>โชติมาตรสัมบูรณ์ คือ ความสว่างแท้จริงของดาวฤกษ์
โชติมาตรปรากฏ คือ ที่เราเห็น</t>
  </si>
  <si>
    <t>สีของดาวบอกระดับอุณหภูมิผิวและสเปกตรัมช่วยบ่งบอกองค์ประกอบและอุณหภูมิของดาว</t>
  </si>
  <si>
    <t>สีของดาวบอกว่าอุณหภูมิของดาวแต่ละดวงแตกต่างกัน</t>
  </si>
  <si>
    <t>สีแดงและสเปกตรัม M ทำให้รู้ว่า Betelgeuse เป็นดาวเย็นและมีอุณหภูมิผิวประมาณ 3,000-3,500 K</t>
  </si>
  <si>
    <t>1.35 โชติมาตรปรากฏมากสุด</t>
  </si>
  <si>
    <t>B เพราะโชติมาตรสัมบูรณ์น้อยสุด</t>
  </si>
  <si>
    <t>เห็น เพราะสว่างมากพอ</t>
  </si>
  <si>
    <t>ดวงอาทิตย์ เพียงดวงเดียวในเวลากลางวัน เนื่องจากแสงจากดวงอาทิตย์สว่างจ้ามากจนบดบังแสงของดาวฤกษ์ดวงอื่นๆ</t>
  </si>
  <si>
    <t>ความสว่างที่แท้จริงของดาวฤกษ์ (Luminosity), ระยะห่างจากโลก, ขนาดของดาว, และอุณหภูมิของดาว</t>
  </si>
  <si>
    <t>ถ้าหลอดไฟ 60 วัตต์อยู่ใกล้ผู้สังเกตมากกว่า หรือหลอด 100 วัตต์มีสิ่งกีดขวาง เช่น ฝุ่นหรือกระจก ก็อาจวัดได้สว่างกว่าหลอด 100 วัตต์</t>
  </si>
  <si>
    <t>1. ระยะห่างจากดวงอาทิตย์: ดาวอังคารอยู่ห่างจากดวงอาทิตย์มากกว่าโลก ทำให้ได้รับแสงอาทิตย์น้อยกว่า และดวงอาทิตย์ที่มองเห็นจากดาวอังคารจึงดูมีความส่องสว่างน้อยกว่าเมื่อมองจากโลก 2. ชั้นบรรยากาศของดาวเคราะห์: ชั้นบรรยากาศของดาวเคราะห์แต่ละดวงมีองค์ประกอบและความหนาแน่นที่แตกต่างกัน ซึ่งส่งผลต่อการกระเจิงและการดูดกลืนแสงอาทิตย์ ทำให้ความส่องสว่างของดวงอาทิตย์ที่มองเห็นแตกต่างกันไปในแต่ละดาวเคราะห์</t>
  </si>
  <si>
    <t>โชติมาตรปรากฏคือความสว่างที่สังเกตได้จากโลก ส่วนโชติมาตรสัมบูรณ์คือความสว่างที่สมมติว่าวัตถุนั้นอยู่ห่างจากโลก 10 พาร์เซก (ประมาณ 32.6 ปีแสง</t>
  </si>
  <si>
    <t>ดาวที่มีอุณหภูมิสูงกว่าจะมีสีออกไปทางสีน้ำเงินหรือขาว ในขณะที่ดาวที่มีอุณหภูมิต่ำกว่าจะมีสีออกไปทางสีแดงหรือส้ม</t>
  </si>
  <si>
    <t>ดาวฤกษ์สีน้ำเงินมีอุณหภูมิสูงที่สุด ดาวฤกษ์สีน้ำเงินแกมขาวมีอุณหภูมิรองลงมา และดาวฤกษ์สีแดงมีอุณหภูมิต่ำที่สุด</t>
  </si>
  <si>
    <t xml:space="preserve">ดาว Betelgeuse เป็นดาวฤกษ์ยักษ์ใหญ่สีแดงอุณหภูมิพื้นผิวของดาว Betelgeuse อยู่ที่ประมาณ 3,500 เคลวิน (ประมาณ 3,227 องศาเซลเซียส) เพราะอุณหภูมิที่ค่อนข้างต่ำนี้ทำให้ดาวปรากฏเป็นสีส้มแดง ซึ่งเป็นลักษณะของดาวฤกษ์ในสเปกตรัมคลาส M </t>
  </si>
  <si>
    <t>ดาว B มีความส่องสว่างน้อยที่สุดเมื่อสังเกตจากบนโลก
โชติมาตรปรากฏ (Apparent Magnitude) คือค่าที่แสดงความสว่างของดาวตามที่มองเห็นจากโลก โดยค่าโชติมาตรปรากฏยิ่งมาก (เป็นบวก) ดาวจะยิ่งมีความสว่างน้อยลง และยิ่งค่าน้อย (เป็นลบมาก) ดาวจะยิ่งมีความสว่างมาก จากตาราง ดาว B มีค่าโชติมาตรปรากฏสูงสุด (0.98) ซึ่งแสดงว่ามีความสว่างน้อยที่สุดเมื่อมองจากโลก</t>
  </si>
  <si>
    <t>ดวงอาทิตย์มีความส่องสว่างมากที่สุดเมื่อกำหนดให้ดาวฤกษ์อยู่ห่างจากโลกเป็นระยะทาง 10 พาร์เซก
โชติมาตรสัมบูรณ์ (Absolute Magnitude) คือค่าที่แสดงความสว่างที่แท้จริงของดาว โดยสมมติให้ดาวอยู่ห่างจากโลกเป็นระยะทาง 10 พาร์เซก ค่าโชติมาตรสัมบูรณ์ยิ่งน้อย (เป็นลบมาก) ดาวจะยิ่งมีความสว่างที่แท้จริงมากที่สุด จากตาราง ดวงอาทิตย์มีค่าโชติมาตรสัมบูรณ์น้อยที่สุด (-26.7) ซึ่งแสดงว่ามีความสว่างที่แท้จริงมากที่สุด</t>
  </si>
  <si>
    <t>มนุษย์ไม่สามารถสังเกตเห็นดาว A ในตอนกลางวันได้
แม้ว่าดาว A จะมีค่าโชติมาตรปรากฏค่อนข้างน้อย (1.35) ซึ่งแสดงถึงความสว่างที่ปรากฏค่อนข้างมาก แต่ในเวลากลางวันแสงอาทิตย์มีความสว่างจ้ามากเกินไป ทำให้แสงจากดาว A ถูกบดบังและไม่สามารถมองเห็นได้ด้วยตาเปล่า</t>
  </si>
  <si>
    <t>ดวงอาทิตย์ เพราะ สว่างและมีขนาดใหญ่อยู่ใกล้โลก</t>
  </si>
  <si>
    <t>เพราะระยะห่างและความสว่างที่แท้จริง</t>
  </si>
  <si>
    <t>เมื่อขยับหลอดไฟ 100 วัตต์ให้อยู่ห่างจากผู้สังเกตุหรือขยับหลอดไฟ 60 วัตต์มาให้อยู่ใกล้ผู้สังเกตุ</t>
  </si>
  <si>
    <t>คือมาตรวัดความส่องสว่างของดาวฤกษ์ ใช้ศึกษาความสว่างของดาวฤกษ์</t>
  </si>
  <si>
    <t>โชติมาตรสัมบูรณ์คือ ความส่องสว่างจริงของดาวฤกษ์ที่ระยะห่างจากโลกออกไป 10 พาร์เซก ต่างจากโชติมาตรปรากฏคือโชติมาตรปรากฏเป็นความส่องสว่างที่เราเห็นบนโลกซึ่งอาจไม่ใช่ความส่องสว่างที่แท้จริงของดาวฤกษ์</t>
  </si>
  <si>
    <t>ดาวฤกษ์ที่มีอุณหภูมิผิวสูงจะมีสีน้ำเงินชนิดสเปกตรัม O อุณหภูมิผิวต่ำจะมีสีแดง สเปกตรัม M</t>
  </si>
  <si>
    <t>ดาวฤกษ์สีน้ำเงินมีอุณภูมิผิวสูงที่สุด สเปกตรัม O สีน้ำเงินแกมขาวมีอุณหภูมิผิวสูงรองลงมา สเปกตรัม B สีแดงอุณหภูมิผิวต่ำที่สุด สเปกตรัม M</t>
  </si>
  <si>
    <t>ชนิดสเปกตรัม K อุณหภูมิผิว 3,500 - 4,900 เคลวิน</t>
  </si>
  <si>
    <t>ดาว A เพราะ ค่าโชติมาตรปรากฏสูงสุดจะสว่างน้อยสุด</t>
  </si>
  <si>
    <t>ดาว B เพราะค่าโชติมาตรสัมบูรณ์ต่ำสุดจะสว่างมากสุด</t>
  </si>
  <si>
    <t>ไม่ได้ เพราะ แสงจากดวงอาทิตยย์สว่างกว่าจะไปกลบแสงของดาว A</t>
  </si>
  <si>
    <t>ดวงอาทิตย์เพราะมีความสว่างสัมบูรณ์สูงและประากฏสว่างมากที่สุด แสงจากดาวฤกษ์อื่นถูกกลบด้วยแสงของดวงอาทิตย์ในบรรยากาศโลก</t>
  </si>
  <si>
    <t>เนื่องด้วยปัจจัยต่างๆคือ
1)ระยะทางจากโลก
 2)ดาวแต่ละดวงมีขนาด,อุณหภูมิ,มวลต่างกัน
ความสว่างแท้จริงเลยต่างกัน
3)การดูดกลืนและกระเจิงของแสงโดยชั้นบรรยากาศโลก
 4)ตำแหน่งบนท้องฟ้า</t>
  </si>
  <si>
    <t>1)ระยะทางจากจุดวัดถ้า100วัตต์อยู่ไกลกว่าจุดวัดมากๆแสงจะกระจายและลดลงตามระยะทาง
2)การสะท้อนหรือมุมตกกระทบของแสง</t>
  </si>
  <si>
    <t>โชติมาตร คือ ค่าความสว่างของดาวฤกษ์ที่เรามองเห็นจากโลก ใช้ศึกษาความสว่างปรากฏของดาวฤกษ์</t>
  </si>
  <si>
    <t>โชติมาตรสัมบูรณ์ คือ ค่าความสว่างของดาวฤกษ์ที่แท้จริง ต่างจากโชติมาตรปรากฏที่เป็นค่าความสว่างของดาวฤกษ์ที่มองเห็นจากโลก</t>
  </si>
  <si>
    <t>1)อุณหภูมิผิวสูงสีดาวจะสีฟ้าหรือน้ำเงิน
2)อุณหภูมิผิวต่ำสีดาวจะสีแดงหรือส้ม
3)สเปกตรัมบ่งชี้ธาตุในดาว และช่วยจำแนกประเภท</t>
  </si>
  <si>
    <t>สีแดงจะอุณหภูมิต่ำสุดและสีน้ำเงินจะอุณหภูมิสูงสุดส่วนสีน้ำเงินแกมขาวจะอุณหภูมิน้อยกว่าสีน้ำเงินลงมาชั้นนึง</t>
  </si>
  <si>
    <t>ดาว Betelgeuse เป็นดาวฤกษ์ชนิดสเปกตรัม M
และมี อุณหภูมิผิวประมาณ 3,500 เคลวิน เนื่องจากมีสีแดงสว่าง</t>
  </si>
  <si>
    <t>ดาวAมีความสว่างน้อยที่สุดถ้ามองจากโลกเพราะโชติมาตรปรากฏค่ามากสุด ยิ่งค่ามากยิ่งสว่างน้อย</t>
  </si>
  <si>
    <t>ดวงอาทิตย์ มีความส่องสว่างมากที่สุด
เพราะมีค่า โชติมาตรสัมบูรณ์ (M) เท่ากับ 4.8 ซึ่ง น้อยที่สุดในตารางและในระบบโชติมาตรยิ่งค่าโชติมาตรสัมบูรณ์น้อยยิ่งสว่างมาก</t>
  </si>
  <si>
    <t>ไม่เพราะแสงจากดวงอาทิตย์สว่างกว่าจะบดบังแสงจากดาวA</t>
  </si>
  <si>
    <t>ดวงอาทิตย์เป็นดาวฤกษ์ดวงเดียวที่สามารถมองเห็นได้ด้วยตาเปล่าในเวลากลางวันเพราะมันอยู่ใกล้โลกมากและมีความสว่างมากที่สุด</t>
  </si>
  <si>
    <t>ดาวฤกษ์แต่ละดวงดูสว่างไม่เท่ากันเพราะ
กำลังส่องสว่างไม่เท่ากัน
แต่ละดวงอยู่ใกล้และไกลจากโลกต่างกัน
แสงอาจถูกกีดขวางหรือดูดซับบางส่วนระหว่างทาง</t>
  </si>
  <si>
    <t>ถ้าหลอดไฟ 60 วัตต์อยู่ใกล้กว่าเพียงพอจะทำให้เรามองเห็นหรือวัดความสว่างของมันมากกว่าหลอดไฟ 100 วัตต์ที่อยู่ไกลกว่าดังนั้นระยะทางจึงเป็นปัจจัยสำคัญ</t>
  </si>
  <si>
    <t>อุณหภูมิผิว ขนาดของดวงอาทิตย์ กิจกรรมบนดวงอาทิตย์ที่เปลี่ยนแปลงชั่วคราว</t>
  </si>
  <si>
    <t>คือหน่วยวัดความสว่างของดาวฤกษ์ใช้ในการศึกษาความสว่างที่แท้จริงและสมบัติอื่นๆของดาวฤกษ์</t>
  </si>
  <si>
    <t>โชติมาตรสัมบูรณ์คือความสว่างจริงของดาวถ้าอยู่ห่าง 10 พาร์เซต
โชคติมาตรปรากฏคือความสว่างที่เห็นจากโลก</t>
  </si>
  <si>
    <t>อุณหภูมิผิวของดาวกำหนดสีที่เราเห็นและทำให้ดาวถูกจัดประเภทตามสเปกตรัมคลาสที่สัมพันธ์กับอุณหภูมินั้นๆ</t>
  </si>
  <si>
    <t>ดาวสีน้ำเงินร้อนที่สุดและสว่างมากที่สุด
ดาวน้ำเงินแกมขาวร้อนรองลงมาแต่ยังมีความสว่างสูง
ดาวสีแดงเย็นที่สุดและสว่างน้อยที่สุด</t>
  </si>
  <si>
    <t>สเปกตรัมM 3,300-3,500 สีแดงบ่งบอกอุณหภูมิต่ำและขนาดใหญ่</t>
  </si>
  <si>
    <t>ดาวAเพราะโชติมาตรปรากฏเยอะ</t>
  </si>
  <si>
    <t>ดวงอาทิตย์ เพราะ อยู่ใกล้โลกมากและปล่อยพลังงานแสงสูงมาก</t>
  </si>
  <si>
    <t>ไม่ได้ เพราะมีแค่ดวงอาทิตย์ที่มองเห็นในตอนกลางวัน</t>
  </si>
  <si>
    <t>ดวงอาทิตย์ เพราะมีความสว่างมากที่สุดในบรรดาดาวฤกษ์ดวงใดๆ</t>
  </si>
  <si>
    <t>เพราะมีระยะห่างที่ไม่เท่ากัน,พลังงานต่างกัน</t>
  </si>
  <si>
    <t>มีระยะห่างที่ต่างกัน หลอดไฟที่ขนาด60วัตต์จะมีระยะที่ใกล้กว่าจึงมีความสว่างมากกว่าหลอดไฟที่มีขนาด100วัตต์</t>
  </si>
  <si>
    <t>องค์ประกอบของชั้นบรรยากาศของดาวเคราะห์</t>
  </si>
  <si>
    <t>หน่วยวัดความสว่างของดาวบนท้องฟ้า ซึ่งใช้ในการศึกษาสมบัติของดาวฤกษ์</t>
  </si>
  <si>
    <t>โชติมาตรปรากฏคือความสว่างที่สังเกตได้จากโลก ในขณะที่โชติมาตรสัมบูรณ์คือความสว่างที่วัตถุจะปรากฏถ้าอยู่ห่างจากโลก 10 พาร์เซก ประมาณ 32.6 ปีแสง</t>
  </si>
  <si>
    <t>ดาวที่ร้อนจะมีสีฟ้าและดาวที่เย็นจะมีสีแดง</t>
  </si>
  <si>
    <t>แตกต่างกันที่อุณหภูมิ สีน้ำเงินจะมีอุณหภูมิมากกว่า30,000เคลวิน สีน้ำเงินแกมขาวจะมีอุณหภูมิ10,000-30,000เคลวิน สีแดงจะมีอุณหภูมิน้อยกว่า3500เคลวิน</t>
  </si>
  <si>
    <t>เป็นRed Supergiant มีสเปกตรัมสีแดง และอุณหภูมิผิวประมาณ3500เคลวิน</t>
  </si>
  <si>
    <t>ดวงอาทิตย์ เท่านั้นในเวลากลางวัน เพราะอยู่ใกล้โลกและสว่างมากกว่าดาวฤกษ์อื่น</t>
  </si>
  <si>
    <t>ระยะห่างจากดาวโลก  อุณหภูมิและขนาดของดาว และกำลังการส่องสว่างของดาวแต่ละดวง</t>
  </si>
  <si>
    <t>หลอดไฟ 60 วัตต์ เป็นหลอดไฟที่มีประสิทธิภาพในการแปลงพลังงานไฟฟ้าเป็นแสงสว่างได้ดีกว่าหลอดไฟ 100 วัตต์</t>
  </si>
  <si>
    <t>ระยะห่างระหว่างดวงอาทิตย์และโลก</t>
  </si>
  <si>
    <t>ค่าความสว่างของดาวฤกษ์</t>
  </si>
  <si>
    <t>ค่าความสว่างจริงๆของดาว ถ้าดาวห่างจากโลก 10 พาร์เซก ต่างจากโชติมาตรปรากฏ คือ ค่าความสว่างที่มองเห็นจากโลก</t>
  </si>
  <si>
    <t>อุณหภูมิผิวดาวกำหนดสีและสเปกตรัมโดยตรง — ดาวร้อนสีฟ้าขาว มีสเปกตรัมของธาตุไอออน ดาวเย็นสีแดง มีสเปกตรัมของโมเลกุล</t>
  </si>
  <si>
    <t>ดาวสีน้ำเงิน: มีอุณหภูมิผิวสูงมาก ร้อนที่สุด
ดาวสีน้ำเงินแกมขาว: อุณหภูมิผิวสูง แต่ต่ำกว่าดาวสีน้ำเงิน
ดาวสีแดง: มีอุณหภูมิผิวต่ำที่สุด ร้อนน้อยที่สุด</t>
  </si>
  <si>
    <t>เป็นดาวยักษ์แดงสเปกตรัม M ที่มีอุณหภูมิต่ำกว่าดาวทั่วไปเพราะสีแดงและลักษณะสเปกตรัม</t>
  </si>
  <si>
    <t>ดาว A เพราะมีค่าโชติมาตรปรากฏมากที่สุด จึงมองเห็นสว่างน้อยที่สุดจากโลก</t>
  </si>
  <si>
    <t>ดาว B เพราะมีค่าโขติมาตรสมบูรณ์น้อยที่สุด แสดงว่ามีความสว่างแท้จริงมากสุดเมื่ออยู่ห่างจากโลก 10 พาร์เซก</t>
  </si>
  <si>
    <t>ไม่ เพราะไม่สว่างพอเมื่อเทียบกับแสงอาทิตย์และท้องฟ้าในตอนกลางวัน</t>
  </si>
  <si>
    <t>ดวงอาทิตย์ เนื่องจากแสงจากดวงอาทิตย์สว่างจ้ามากจนบดบังแสงของดาวฤกษ์ดวงอื่นๆ</t>
  </si>
  <si>
    <t>ระยะทางจากดาวฤกษ์มมายังโลก และค่าความสว่างที่แท้จริงไม่เท่ากัน</t>
  </si>
  <si>
    <t>กรณีที่หลอดไฟ60 วัตต์ เป็นหลอดที่มีประสิทธิภาพสูง</t>
  </si>
  <si>
    <t>ฝุ่นในอากาศ</t>
  </si>
  <si>
    <t>เป็นค่าที่ใช้วัดความสว่างของดาวฤกษ์ในทางดาราศาสตร์ ใช้ในการวัดความสว่าง</t>
  </si>
  <si>
    <t>แตกต่างกันที่วิธีการวัดและความหมาย โชติมาตรปรากฏคือความสว่างที่สังเกตได้จากโลก ในขณะที่โชติมาตรสัมบูรณ์คือความสว่างที่วัตถุจะปรากฏ</t>
  </si>
  <si>
    <t>สีน้ำเงิน/น้ำเงินแกมขาว มีอุณหภูมิพื้นผิวสูงมาก (มากกว่า 30,000 องศาเซลเซียส) มักเป็นดาวฤกษ์ขนาดใหญ่และมีมวลมาก.
สีแดง มีอุณหภูมิพื้นผิวต่ำ (ต่ำกว่า 3,000 องศาเซลเซียส) มักเป็นดาวฤกษ์ขนาดเล็กและมีมวลน้อย</t>
  </si>
  <si>
    <t>น่าจะเป็นดาวฤกษ์ชนิดสเปกตรัม M2-M3Ia-Iab และมีอุณหภูมิผิวประมาณ 3,200-3,650 เคลวิน (ประมาณ 2,927-3,377 องศาเซลเซียส)</t>
  </si>
  <si>
    <t>ดาว A เพราะมีค่าโชติมาตรมากสุด</t>
  </si>
  <si>
    <t>ดวงอาทิตย์ เพราะ โชติมาตรน้อยสุด</t>
  </si>
  <si>
    <t>ไม่ได้ เพราะ โดนความสว่างของดวงอาทิตย์บัง</t>
  </si>
  <si>
    <t>ดวงอาทิตย์ ดาวเวนัส และดาวซิริอุส สามารถมองเห็นได้ในเวลากลางวันเพราะมีความส่องสว่างสูงพอที่จะเอาชนะแสงกระจายของฟ้าในเวลากลางวัน</t>
  </si>
  <si>
    <t>เพราะความสว่างของดาวฤกษ์ขึ้นอยู่กับระยะทาง ขนาดของดาวฤกษ์ อุณหภูมิ และการดูดกลืนแสงของฝุ่นและก๊าซในอวกาศ</t>
  </si>
  <si>
    <t>หลอดไฟ 60 วัตต์ อยู่ใกล้กว่าหลอดไฟ 100 วัตต์ มาก หลอดไฟ 60 วัตต์ เป็นแบบประหยัดพลังงานมีประสิทธิภาพสูงกว่าหลอดไส้เก่า 100 วัตต์ หรือหลอดไฟ 100 วัตต์ มีสิ่งกำบังหรืออยู่ในที่มีฝุ่นควัน</t>
  </si>
  <si>
    <t>ปัจจัยที่มีผลคือ บรรยากาศ และการดูดกลืนและกระเจิงของแสงในบรรยากาศโลก</t>
  </si>
  <si>
    <t>โชติมาตรคือปริมาณพลังงานแสงทั้งหมดที่ดาวฤกษ์แผ่ออกมาในหนึ่งวินาที ใช้ศึกษาขนาดและมวลของดาวฤกษ์ อุณหภูมิและสีของดาว อายุและวิวัฒนาการของดาว ระยะทางไปยังดาวฤกษ์</t>
  </si>
  <si>
    <t>โชติมาตรสัมบูรณ์คือความสว่างที่ดาวฤกษ์จะมีหากอยู่ห่างจากเรา 10 พาร์เซก โชติมาตรปรากฏคือความสว่างที่เราเห็นจริงจากโลก ความแตกต่างคือโชติมาตรสัมบูรณ์ใช้เปรียบเทียบความสว่างที่แท้จริงของดาวโดยไม่ขึ้นกับระยะทาง</t>
  </si>
  <si>
    <t>ดาวร้อนมีสีน้ำเงิน-ขาว ดาวปานกลางมีสีเหลือง-ขาว ดาวเย็นมีสีแดง-ส้ม สเปกตรัมจะแสดงเส้นการดูดกลืนที่แตกต่างกันตามอุณหภูมิ</t>
  </si>
  <si>
    <t>ดาวสีน้ำเงินมีอุณหภูมิสูงสุด มวลมาก อายุสั้น ดาวสีน้ำเงินแกมขาวมีอุณหภูมิปานกลาง ดาวสีแดงมีอุณหภูมิต่ำสุด มวลน้อย อายุยาวนาน</t>
  </si>
  <si>
    <t>เป็นดาวฤกษ์ชนิดสเปกตรัม M อุณหภูมิผิวประมาณ 3000-3500 K เพราะมีสีแดงส้มชัดเจนที่มองเห็นได้ด้วยตาเปล่า เป็นดาวยักษ์แดงที่อยู่ในช่วงปลายของวิวัฒนาการ มีขนาดใหญ่มหาศาลแต่อุณหภูมิผิวต่ำกว่าดวงอาทิตย์​​​​​​​​​​​​​​​​</t>
  </si>
  <si>
    <t>ดาว B มีความส่องสว่างน้อยที่สุดเมื่อสังเกตจากบนโลก เพราะมีโชติมาตรปรากฏเท่ากับ 0.98 ซึ่งมีค่ามากที่สุด ในระบบโชติมาตรค่ายิ่งมากแสดงว่ายิ่งมืด</t>
  </si>
  <si>
    <t>ดวงอาทิตย์มีความส่องสว่างมากที่สุดเมื่ออยู่ห่าง 10 พาร์เซก เพราะมีโชติมาตรสัมบูรณ์เท่ากับ 4.8 ซึ่งมีค่าน้อยที่สุด ในระบบโชติมาตรค่ายิ่งน้อยแสดงว่ายิ่งสว่าง</t>
  </si>
  <si>
    <t>ไม่สามารถสังเกตเห็นดาว A ในตอนกลางวันได้ เพราะดาว A มีโชติมาตรปรากฏเท่ากับ 1.35 ซึ่งมืดเกินไปที่จะมองเห็นได้ในเวลากลางวันที่มีแสงแดดสว่างจ้า โดยทั่วไปดาวที่มองเห็นได้ในเวลากลางวันต้องมีโชติมาตรปรากฏน้อยกว่า -4​​​​​​​​​​​​​​​​</t>
  </si>
  <si>
    <t>ความส่องสว่างที่แท้จริงของดาวฤกษ์แต่ละดวง, ระยะห่างจากโลก, และผลกระทบจากชั้นบรรยากาศของโลก</t>
  </si>
  <si>
    <t>หลอดไฟ 60 วัตต์สามารถให้ความสว่างมากกว่าหลอดไฟ 100 วัตต์ ได้ ถ้าใช้เทคโนโลยีที่มีประสิทธิภาพสูงก</t>
  </si>
  <si>
    <t>ระยะห่างจากดวงอาทิตย์และ องค์ประกอบของชั้นบรรยากาศ</t>
  </si>
  <si>
    <t>เป็นค่าที่ใช้วัดความสว่างของดาวฤกษ์ในทางดาราศาสตร์</t>
  </si>
  <si>
    <t>เป็นค่าที่ใช้วัดความสว่างของวัตถุในอวกาศ แต่แตกต่างกันที่วิธีการวัดและความหมาย โชติมาตรปรากฏคือความสว่างที่สังเกตได้จากโลก ในขณะที่โชติมาตรสัมบูรณ์คือความสว่างที่วัตถุจะปรากฏถ้าอยู่ห่างจากโลก 10 พาร์เซก (ประมาณ 32.6 ปีแสง)</t>
  </si>
  <si>
    <t xml:space="preserve">ดาวฤกษ์ที่มีสีน้ำเงิน จะมีอุณหภูมิสูงที่สุด ตามด้วยสีน้ำเงินแกมขาว สีขาว สีขาวแกมเหลือง สีเหลือง สีส้ม และสีแดงตามลำดับ ซึ่งดาวฤกษ์สีแดงจะมีอุณหภูมิต่ำที่สุด </t>
  </si>
  <si>
    <t xml:space="preserve">
Betelgeuse เป็นดาวฤกษ์ชนิดสเปกตรัม M2 Iab มีอุณหภูมิผิวประมาณ 3,500 K เพราะเป็นดาวยักษ์ใหญ่สีแดง (Red Supergiant) ที่เปล่งแสงสีแดงซึ่งสอดคล้องกับอุณหภูมิต่ำและสเปกตรัมชนิด M</t>
  </si>
  <si>
    <t>ดังนั้น ดาว A จึงเป็นดาวที่มีความส่องสว่างน้อยที่สุดเมื่อสังเกตจากบนโลก เนื่องจากมีค่าโชติมาตรปรากฏสูงที่สุดในตาราง</t>
  </si>
  <si>
    <t>ไม่ได้เพราะดาวaมีแสงสว่างงมากที่สุด</t>
  </si>
  <si>
    <t>ความสว่างของดาวฤกษ์ที่เรามองเห็นไม่เท่ากัน เพราะเกิดจาก ระยะทาง, ความสว่างที่แท้จริงของดาว, การดูดกลืนของแสง, และ ความไวของตาเราต่อแสงบางช่วงคลื่น.</t>
  </si>
  <si>
    <t>แม้หลอด 100 วัตต์จะใช้พลังงานมากกว่า แต่ไม่ได้หมายความว่าจะให้แสงสว่างมากกว่าเสมอไป ขึ้นอยู่กับ ชนิดหลอดไฟ, ประสิทธิภาพ, สภาพการใช้งาน, และ วิธีการวัดความสว่าง ด้วย</t>
  </si>
  <si>
    <t>ตำเเของผุ้สังเกตุ</t>
  </si>
  <si>
    <t>ใช้วัดและเปรียบเทียบความสว่างของดาวฤกษ์
	•	ช่วยคำนวณระยะห่างของดาวฤกษ์เมื่อเปรียบเทียบโชติมาตรปรากฏและโชติมาตรสัมบูรณ์ (เทคนิคพาโรแลกซ์หรือมาตรฐานดาว)
	•	ใช้ศึกษาและจำแนกประเภทดาวฤกษ์ในแผนภาพ HR (Hertzsprung-Russell Diagram) ซึ่งแสดงความสัมพันธ์ระหว่างความสว่างกับอุณหภูมิผิวดาว
	•	ช่วยให้เข้าใจวิวัฒนาการและคุณสมบัติพื้นฐานของดาวฤกษ์ เช่น ขนาด มวล และอายุ</t>
  </si>
  <si>
    <t xml:space="preserve">จุดที่เปรียบเทียบ
โชติมาตรสัมบูรณ์ (Absolute Magnitude)
โชติมาตรปรากฏ (Apparent Magnitude)
ความหมาย
ความสว่างแท้จริงของดาว เมื่ออยู่ห่าง 10 พาร์เซก
ความสว่างที่เห็นจากโลกจริง ๆ
ขึ้นอยู่กับระยะทาง
ไม่ขึ้นกับระยะทาง
ขึ้นกับระยะทางของดาว
ใช้เพื่อ
เปรียบเทียบความสว่างแท้จริงของดาว
วัดความสว่างที่สังเกตได้จากโลก
</t>
  </si>
  <si>
    <t xml:space="preserve">	•	อุณหภูมิผิวของดาว ส่งผลโดยตรงต่อ สีที่เรามองเห็น และ ลักษณะของสเปกตรัม
	•	ช่วยให้นักดาราศาสตร์สามารถระบุชนิดของดาว, อายุ, และองค์ประกอบทางเคมีได้</t>
  </si>
  <si>
    <t xml:space="preserve">สีของดาว
อุณหภูมิผิว
ความสว่าง
อายุการใช้งาน
น้ำเงิน
สูงมาก
สว่างมาก
สั้น
น้ำเงินแกมขาว
สูง
สว่าง
ปานกลาง
แดง
ต่ำ
สว่างน้อย
ยาวนานมาก
</t>
  </si>
  <si>
    <t>Betelgeuse เป็นดาวฤกษ์สเปกตรัม M2 Iab มีอุณหภูมิผิวประมาณ 3,200 – 3,500 เคลวิน เนื่องจากมีสีแดงจัดและเป็นดาวยักษ์ใหญ่พิเศษที่มีอุณหภูมิต่ำ</t>
  </si>
  <si>
    <t>ดังนั้น ดาว A จึงเป็นดาวที่มีความส่องสว่างน้อยที่สุดเมื่อ สังเกตจากบน โลก เนื่องจากมีค่า โชติมาตรปรากฏสูง ที่สุดในตาราง</t>
  </si>
  <si>
    <t>ดวงอาทิตย์เพราะมีค่า โชติมาตรสัมบูรณ์มากที่สุด</t>
  </si>
  <si>
    <t>ไม่ได้เพราะดาวaมีแสงสว่างงน้อยที่สุด</t>
  </si>
  <si>
    <t>เนื่องจากมีปัจจัยในความส่องสว่างคือ ตำแหน่งของผู้สังเกต ขนาดของดาวฤกษ์</t>
  </si>
  <si>
    <t>ได้จากการที่นำหลอดไฟ100วัตต์อยู่ให้ห่างจากผู้สังเกตมากกว่าหลอดไฟ60วัตต์ นำหลอดไฟ60วัตตเข้ามาใกล้ากับผู้สังเกตก็จะทำใฟ้ความสว่างของหบอดไฟ60วัตต์มากกว่า100วัตต์</t>
  </si>
  <si>
    <t>ระยะห่างจากดวงอาทิตย์ ความหนาและองค์ประกอบของชั้นบรรยากาศและปริมาณฝุ่นในชั้นบรรยากาศ</t>
  </si>
  <si>
    <t xml:space="preserve">ใช้ในการเปรียบเทียบความสว่างของดาวฤกษ์นับตำแหน่งของผู้สังเกต </t>
  </si>
  <si>
    <t>โชติมาตรปรากฏ : โชติมาตรของดาวฤกษ์ที่สังเกตเห็นจากโลก
โชติมาตรสัมบูรณ์ : โชติมาตรเมื่อดาวฤกษ์อยู่ห่างจากโลก 10 พาร์เซก</t>
  </si>
  <si>
    <t>ส้ม ดาวฤกษ์ที่มี สีแดง (ความยาวคลื่นยาว) จะมีอุณหภูมิผิวตํ่า
ดาวฤกษ์ที่มี สีฟ้า (ความยาวคลื่นสั้น) จะมีอุณหภูมิผิวสูง</t>
  </si>
  <si>
    <t>มีอุณหภูมิผิวที่แตกต่างกัน โดยเรียงตามนี้ดาวที่มีอุณหภูมิมากที่สุดคือ ดาวสีน้ำเงิน ตามด้วย น้ำเงินแกมขาว และสีแดงมีอุณหภูมิผิวน้อยที่สุด</t>
  </si>
  <si>
    <t>เป็นดาวฤกษ์ประเภท M2-M3, หรือที่เรียกว่าดาวฤกษ์มวลมากประเภท M. อุณหภูมิผิวของดาว Betelgeuse อยู่ในช่วงประมาณ 3,200-3,650 องศาเซลเซียส เพราะเมื่อเทียบจากสีของดาวตามแทบสเปคตรัมแล้วพบว่ามีอุณหภูมิผิวประมาณนี้</t>
  </si>
  <si>
    <t>ดาวAเนื่องจากดาวAมีโชติมาตรปรากฏที่ของดวงอาทิตย์ ดาว B และดาวA มีค่าความสว่างจากมากไปน้อยซึ่งส่งผลให้มีแสงสว่างที่น้อยที่สุด</t>
  </si>
  <si>
    <t>สังเกตจากค่าโชติมาตรสัมบูรณ์ถ้าค่ายิ่งติดลบมากที่มีความสว่างที่มากดังนั้น ดาวที่สว่างที่สุดคือดาวBเนื่องจากมีค่าโชติมาตรสัมบูรณ์ที่ติดลบที่สูงจึงทำให้มีค่าความสว่างมากที่สุด</t>
  </si>
  <si>
    <t>ไม่ เนื่องจากความสว่างของดวงอาทิตย์มีค่าโชติมาตรปรากฏที่ติบลบทำให้สว่างมากและอยู่ใกล้โลกจนบดบังแสงของดาวฤกษ์ดวงอื่นๆในตอนกลางวัน</t>
  </si>
  <si>
    <t>นส ชาลิสา อินชื่นใจ</t>
  </si>
  <si>
    <t>ดวงอาทิตย์ ดวงอาทิตย์เป็นดาวฤกษ์ที่อยู่ใกล้โลกที่สุด ทำให้เราสามารถมองเห็นเป็นดวงกลมสว่างได้ในเวลากลางวัน</t>
  </si>
  <si>
    <t>ดาวฤกษ์แต่ละดวงมีความสว่างไม่เท่ากันบนท้องฟ้าเนื่องจากหลายปัจจัย ได้แก่ ระยะทางจากโลก, ขนาด, อุณหภูมิผิว, และความส่องสว่างที่แท้จริงของดาวแต่ละดวง</t>
  </si>
  <si>
    <t>ในกรณีที่หลอดไฟขนาด 60 วัตต์ ใช้เทคโนโลยีที่มีประสิทธิภาพมากกว่า เช่น หลอด LED หรือหลอดฟลูออเรสเซนต์ ซึ่งให้ความสว่างสูงกว่าหลอดไส้ 100 วัตต์ แม้ว่ากำลังไฟฟ้าจะน้อยกว่า</t>
  </si>
  <si>
    <t>เป็นค่าที่ใช้วัดความสว่างของดาวฤกษ์ในทางดาราศาสตร์ การวัดความสว่างของดาวฤกษ์ทั้งในแง่ของความสว่างที่ปรากฏ (Apparent Magnitude) และความสว่างที่แท้จริง (Absolute Magnitude)</t>
  </si>
  <si>
    <t>ความแตกต่างสำคัญคือ อุณหภูมิพื้นผิวและอายุของดาว — ยิ่งสีออกไปทางน้ำเงิน อุณหภูมิยิ่งสูง อายุสั้นกว่า ส่วนสีแดงจะอุณหภูมิต่ำและอายุยาวนานกว่า</t>
  </si>
  <si>
    <t>เป็นดาวฤกษ์ชนิดสเปกตรัม M
และมีอุณหภูมิผิวประมาณ 3,000–3,500 เคลวิน เพราะดาว Betelgeuse สังเกตเห็นเป็นสีแดงหรือส้มแดง ซึ่งบ่งบอกว่าเป็นดาวที่มีอุณหภูมิผิวค่อนข้างต่ำ และจัดอยู่ในกลุ่มดาวยักษ์แดงที่มีขนาดใหญ่แต่เย็นกว่าดาวสีน้ำเงินหรือสีขาว</t>
  </si>
  <si>
    <t>ดาวb เพราะค่าโชติมาตรปรากฏของดาว B คือ 0.98 ซึ่งเป็นค่าที่สูงที่สุด</t>
  </si>
  <si>
    <t>ดาวb เพราะการเปรียบเทียบความส่องสว่างของดาวฤกษ์ที่ระยะห่างเท่ากัน (10 พาร์เซก) จะพิจารณาจากค่าโชติมาตรสัมบูรณ์ (Absolute Magnitude). ดาว B มีค่าโชติมาตรสัมบูรณ์คือ -3.6 ซึ่งเป็นค่าที่น้อยที่สุด (ติดลบมากที่สุด)</t>
  </si>
  <si>
    <t>ค่าโชติมาตรปรากฏของดาว A คือ 1.35 ซึ่งจัดอยู่ในกลุ่มดาวที่สามารถมองเห็นได้ด้วยตาเปล่าในเวลากลางคืนที่ท้องฟ้ามืดสนิท. อย่างไรก็ตาม ในเวลากลางวัน แสงจากดวงอาทิตย์มีความสว่างมากเกินไป ทำให้แสงจากดาวฤกษ์ที่มีความสว่างปรากฏน้อยกว่าดวงอาทิตย์ถูกกลบและไม่สามารถมองเห็นได้ด้วยตาเปล่า</t>
  </si>
  <si>
    <t>ดวงอาทิตย์เพราะเป็นดาวฤกษ์ที่อยู่ใกล้โลกมากที่สุด</t>
  </si>
  <si>
    <t>ความส่องสว่างที่แท้จริงของดาว (luminosity) ระยะห่างจากโลก และผลกระทบจากชั้นบรรยากาศของโลก</t>
  </si>
  <si>
    <t xml:space="preserve">การเปรียบเทียบความสว่างของหลอดไฟ ไม่ควรดูที่วัตต์เพียงอย่างเดียว แต่ควรดูที่ค่าลูเมน (Lumen) ซึ่งเป็นหน่วยวัดความสว่าง และเปรียบเทียบประสิทธิภาพของหลอดไฟแต่ละประเภท </t>
  </si>
  <si>
    <t>อุณหภูมิของดวงอาทิตย์, ขนาดของดวงอาทิตย์, และระยะห่างจากโลก</t>
  </si>
  <si>
    <t xml:space="preserve"> เป็นค่าที่ใช้วัดความสว่างของดาวฤกษ์ในทางดาราศาสตร์ ใช้ศึกษาสมบัติความสว่างปรากฏ (Apparent Magnitude) และ ความสว่างสัมบูรณ์ (Absolute Magnitude</t>
  </si>
  <si>
    <t>เป็นการวัดความสว่างที่แท้จริงของดาวฤกษ์ แตกต่างกันที่เกณฑ์ที่ใช้ในการวัด</t>
  </si>
  <si>
    <t xml:space="preserve">ดาวที่มีอุณหภูมิสูงกว่าจะมีสีออกไปทางสีน้ำเงินหรือขาว ในขณะที่ดาวที่มีอุณหภูมิต่ำกว่าจะมีสีออกไปทางสีแดงหรือส้ม </t>
  </si>
  <si>
    <t>อุณหภูมิพื้นผิวที่แตกต่างกันของดาวแต่ละดวง</t>
  </si>
  <si>
    <t>เป็นดาวฤกษ์ชนิดสเปกตรัม M1-2 Ia-ab มีอุณหภูมิประมาณ3,600เคลวิน (ประมาณ3,327องศาเซลเซียส เพราะ เนื่องจากเป็นดาวฤกษ์มวลมากที่อยู่ในช่วงสุดท้ายของวิวัฒนาการ</t>
  </si>
  <si>
    <t>ดาวBเพราะอยููห่างจากโลกมากกว่า</t>
  </si>
  <si>
    <t>ดาวAเพราะอยู่ใกล้โลกมากว่า</t>
  </si>
  <si>
    <t>ได้เพราะมีแสงสว่างมากพอและอยู่ใกล้โลก</t>
  </si>
  <si>
    <t xml:space="preserve">มนุษย์สามารถมองเห็น ดวงอาทิตย์ ได้ในเวลากลางวัน เพราะเป็น ดาวฤกษ์ที่อยู่ใกล้โลกมากที่สุดและมีความสว่างมากที่สุด จึงสามารถกลบแสงของดาวฤกษ์ดวงอื่นบนท้องฟ้า ทำให้มองเห็นได้เพียงดวงเดียวเท่านั้นในเวลากลางวัน.
</t>
  </si>
  <si>
    <t>ดาวฤกษ์แต่ละดวงมีความสว่างไม่เท่ากันเพราะ ระยะทางจากโลกไม่เท่ากัน และ แต่ละดวงมีขนาดและพลังงานที่ต่างกัน จึงทำให้มองเห็นความสว่างไม่เท่ากันบนท้องฟ้า.</t>
  </si>
  <si>
    <t>หลอดไฟ 60 วัตต์เป็นแบบ LED (ประสิทธิภาพสูง)
หลอดไฟ 100 วัตต์เป็นแบบไส้ธรรมดา (ประสิทธิภาพต่ำ)
หรือ ระยะจากหลอด 60 วัตต์ใกล้ตามากกว่า หลอด 100 วัตต์
60 วัตต์จะสว่างกว่าถ้าเป็นหลอดประสิทธิภาพสูงกว่า หรืออยู่ใกล้ตามากกว่า 100 วัตต์.</t>
  </si>
  <si>
    <t>น่าจะเกี่ยวกับชั้นบรรยากาศของบนโลกและดาวอังคาร</t>
  </si>
  <si>
    <t xml:space="preserve">โชติมาตรคือค่าความสว่างที่มองเห็นจากโลก ใช้ศึกษาความสว่างปรากฏของดาวฤกษ์.
</t>
  </si>
  <si>
    <t xml:space="preserve">โชติมาตรสัมบูรณ์ คือ ค่าความสว่างของดาวฤกษ์ที่วัดได้ ถ้าอยู่ห่างจากโลก 10 พาร์เซก
ต่างจาก โชติมาตรปรากฏ ซึ่งวัดจาก ความสว่างที่เห็นจริงจากโลก
โชติมาตรปรากฏ ขึ้นอยู่กับระยะทาง
โชติมาตรสัมบูรณ์ ไม่ขึ้นอยู่กับระยะทาง
</t>
  </si>
  <si>
    <t>ดาวฤกษ์สีต่างกันเพราะ อุณหภูมิพื้นผิวแตกต่างกัน
ดาวสีน้ำเงิน → ร้อนที่สุด
ดาวสีน้ำเงินแกมขาว → ร้อนรองลงมา
ดาวสีแดง → เย็นที่สุด
สีบอกระดับความร้อนและลักษณะของดาวฤกษ์แต่ละดวง.</t>
  </si>
  <si>
    <t>ดาวฤกษ์แต่ละสีต่างกันที่ อุณหภูมิพื้นผิว:
สีน้ำเงิน = ร้อนที่สุด
น้ำเงินแกมขาว = ร้อนรองลงมา
สีแดง = เย็นที่สุด
สีบอกระดับความร้อนและพลังงานของดาว.</t>
  </si>
  <si>
    <t>ดาวฤกษ์สีส้มอยู่ระหว่างดาวสีแดงกับดาวสีน้ำเงินแกมขาว
แปลว่าอุณหภูมิพื้นผิวอยู่ระดับกลาง ๆ — ร้อนกว่าแดงแต่เย็นกว่าน้ำเงินแกมขาว
โดยประมาณอุณหภูมิอยู่ราว 4,000–5,000 เคลวิน
สีส้มแสดงว่าดาวนั้นมีอุณหภูมิและพลังงานปานกลางมากกว่าดาวแดงแต่ไม่ร้อนเท่าดาวน้ำเงิน.</t>
  </si>
  <si>
    <t>ดาว A เพราะ มีค่าโชติมาตรปรากฏมากที่สุด</t>
  </si>
  <si>
    <t>ดวงอาทิตย์ เพราะ มีโชติมาตรปรากฏน้อยที่สุดทำให้สว่างที่สุด</t>
  </si>
  <si>
    <t xml:space="preserve">มนุษย์สามารถมองเห็นดาวที่มี โชติมาตรปรากฏ (Apparent Magnitude) ได้ถึงประมาณ +6.0 ด้วยตาเปล่าในสภาพท้องฟ้ามืดสนิท (ไม่มีแสงรบกวน)
ถ้าความสว่างน้อยกว่านี้ (ค่าโชติมาตรมากกว่า +6) จะมองไม่เห็นด้วยตาเปล่า ต้องใช้กล้องหรือเครื่องมือช่วย.
</t>
  </si>
  <si>
    <t>ดวงอาทิตย์ เพราะ มีความสว่างมาที่สุด</t>
  </si>
  <si>
    <t>ตำแหน่งระหว่างโลกและดาวฤกษ์ต่างๆที่แตกต่างกัน และความสามรถของดาวฤกษ์</t>
  </si>
  <si>
    <t>ระยะของอุปกรณ์วัดความสว่างใกล้กว่า</t>
  </si>
  <si>
    <t>อุณหภูมิ อากาศ พื้นผิว</t>
  </si>
  <si>
    <t>การวัดความส่องสว่างที่แท้จริงของดาวฤกษ์ โดยจินตนาการว่าดาวนั้นอยู่ห่างจากโลก 10 พาร์เซก (32.6 ปีแสง)</t>
  </si>
  <si>
    <t>ดาวที่มีอุณหภูมิสูงจะมีสีไปทางนํ้าเงิน ขาว ในขณะที่ดาวที่มีอุณหภูมิตํ่ากว่าจะมีสีออกทางแดง ส้ม</t>
  </si>
  <si>
    <t>มีความแตกต่างของอุณหภูมิ อุณหภูมิสูง-ตํ่า หรือ สี นำ้เงิน - แดง</t>
  </si>
  <si>
    <t>M2-M3 la-lab อุณหภูมิพื้นผิว~3200-3600</t>
  </si>
  <si>
    <t>B เพราะมีค่าโชติมาตรปรากฏน้อยสุด</t>
  </si>
  <si>
    <t>ดาวฤกษ์ B มีความส่องสว่างมากที่สุด เพราะมีค่าโชติมาตรสัมบูรณ์ต่ำที่สุด คือ –3.6</t>
  </si>
  <si>
    <t>ไม่ได้เพราะ แสงอาทิตย์มีความสว่างมากกว่า</t>
  </si>
  <si>
    <t>ดวงอาทิตย์เพราะ อยุ่ใกล้สุดและให้ความสว่างกับโลก</t>
  </si>
  <si>
    <t>ความส่องสว่างของดาวฤกษ์ และ ระยะทาง</t>
  </si>
  <si>
    <t>อยุ่ที่การส่องสว่างของหลอดไฟ</t>
  </si>
  <si>
    <t>ระยะทางจากดวงอาทิตย์</t>
  </si>
  <si>
    <t>ค่าแสดงความส่องสว่างของดาวฤกษ์ ที่ตำแหน่งผู้สังเกต</t>
  </si>
  <si>
    <t>เป็นค่าที่ใช้วัดความสว่างของวัตถุในอวกาศ โชติมาตรปรากฏคือความสว่างที่สังเกตได้จากโลก  โชติมาตรสัมบูรณ์คือความสว่างที่วัตถุจะปรากฏถ้าอยู่ห่างจากโลก 10 พาร์เซก</t>
  </si>
  <si>
    <t>ดาวฤกษ์ที่มีอุณหภูมิสูงจะมีสีไปทาง น้ำเงิน ขาว ส่วนที่มีอุณหภูมิน้อยจะมีสีไปทาง ส้ม แดง</t>
  </si>
  <si>
    <t>อุณหภูมิของดาวฤกษ์</t>
  </si>
  <si>
    <t>K อุณหภูมิประมาณ3500-4900เพราะ มีสีส้ม</t>
  </si>
  <si>
    <t>ดาวa เพราะโชติมาตรปรากฏ สูง</t>
  </si>
  <si>
    <t>ดาวb เพราะ โชติมาตรสัมบูรณ์ น้อย</t>
  </si>
  <si>
    <t>ไม่ได้ เพราะอยุ่ไกลเกินไป</t>
  </si>
  <si>
    <t>ดวงอาทิตย์ เพราะ ดาวฤกษ์ส่วนใหญ่อยู่ไกลเราหมด ดวงอาทิตย์เป็นดาวฤกษ์ที่ใกล้โลกที่สุด</t>
  </si>
  <si>
    <t>ระยะของผู้สังเกต ขนาดของดาวฤกษ์</t>
  </si>
  <si>
    <t>กรณีที่ระยะห่างไม่เท่ากัน</t>
  </si>
  <si>
    <t>ระยะห่าง กับ ขนาดของดาวฤกษ์</t>
  </si>
  <si>
    <t>อันดับความสว่างของดาวฤกษ์</t>
  </si>
  <si>
    <t>โชติมาตรปรากฏบอกได้แค่ว่าดาวดวงนั้นสว่างมากกว่ากันเท่าไหร่ในระยะที่เป็นอยู่ แต่ไม่บอกความสว่างที่แท้จริงเหมือนโชติมาตรสัมบูรณ์</t>
  </si>
  <si>
    <t>เกี่ยวกับการแผ่รังสีของวัตถุดำ แบ่งตามสีและอุณหภูมิของดาวออกเป็น 7 ชนิด</t>
  </si>
  <si>
    <t xml:space="preserve">มีอุณหภูมิแตกต่างกัน </t>
  </si>
  <si>
    <t>ชนิด bright giant อุณหภูมิ 3,500-4,900 K เพราะอุณหภูมิต่ำจะมีกำลังส่องสว่างน้อย</t>
  </si>
  <si>
    <t>ดาว B เพราะอยู่ไกลโลกที่สุด</t>
  </si>
  <si>
    <t>ดาว A  เพราะ โชติมาตรสัมบูรณ์น้อยจะมีความสว่างมาก</t>
  </si>
  <si>
    <t>ไม่ได้ เพราะ ดาวฤกษ์ที่สังเกตได้ในตอนกลางวันมีแค่ดวงอาทิตย์</t>
  </si>
  <si>
    <t xml:space="preserve">ดวงอาทิตย์ เป็นดาวฤกษ์ที่อยู่ใกล้โลกมากที่สุดเมื่อเทียบกับดาวฤกษ์ดวงอื่น ๆ ดวงอาทิตย์มีความสว่างมากพอที่จะมองเห็นได้แม้ในเวลากลางวันที่ท้องฟ้าสว่างแสงจากดวงอาทิตย์จะกระจายไปทั่วท้องฟ้า ทำให้แสงจากดาวฤกษ์ดวงอื่น ๆ ถูกบดบัง
</t>
  </si>
  <si>
    <t>ระยะห่างจากโลก, ขนาดของดาว, อุณหภูมิผิว, และความส่องสว่างโดยธรรมชาติของดาวฤกษ์เอง</t>
  </si>
  <si>
    <t>โดยทั่วไปแล้ว หลอดไฟ 100 วัตต์ จะให้ความสว่างมากกว่าหลอดไฟ 60 วัตต์ เนื่องจากใช้พลังงานมากกว่า แต่มีบางกรณีที่หลอดไฟ 60 วัตต์ อาจให้ความสว่างมากกว่าหลอด 100 วัตต์ ได้ ดังนั้น การวัดความสว่างของหลอดไฟ ไม่ได้ขึ้นอยู่กับกำลังวัตต์เพียงอย่างเดียว แต่ต้องพิจารณาประเภทของหลอดไฟ, ประสิทธิภาพ, และสภาพของหลอดไฟด้วย</t>
  </si>
  <si>
    <t>1. ระยะห่างจากดวงอาทิตย์: ยิ่งดาวเคราะห์อยู่ใกล้ดวงอาทิตย์มากเท่าไหร่ แสงที่ได้รับก็จะยิ่งเข้มข้นขึ้น ทำให้ดวงอาทิตย์ปรากฏสว่างมากขึ้นเท่านั้น. 2. องค์ประกอบของชั้นบรรยากาศ: ชั้นบรรยากาศของดาวเคราะห์มีผลต่อการกระเจิงและการดูดกลืนแสงอาทิตย์ ทำให้ความสว่างที่มองเห็นแตกต่างกันไป เช่น ชั้นบรรยากาศของโลกทำให้เกิดปรากฏการณ์ท้องฟ้าสีฟ้าและการกระจายแสงที่แตกต่างจากชั้นบรรยากาศที่เบาบางกว่าของดาวอังคาร</t>
  </si>
  <si>
    <t>เป็นค่าที่ใช้วัดความสว่างของวัตถุบนท้องฟ้า แต่มีวิธีการวัดที่แตกต่างกัน โดยโชติมาตรปรากฏเป็นการวัดความสว่างของดาวตามที่ปรากฏบนท้องฟ้าเมื่อมองจากโลก,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 โดยสมมติว่าดาวนั้นอยู่ห่างจากโลก 10 พาร์เซก (ประมาณ 32.6 ปีแสง)</t>
  </si>
  <si>
    <t xml:space="preserve">อุณหภูมิผิวที่แตกต่างกันของดาวแต่ละดวง ดาวฤกษ์สีน้ำเงินร้อนที่สุด รองลงมาคือสีน้ำเงินแกมขาว และสีแดงคือดาวฤกษ์ที่มีอุณหภูมิต่ำที่สุด 
</t>
  </si>
  <si>
    <t xml:space="preserve">เป็นดาวฤกษ์ชนิดซูเปอร์ไจแอนต์แดง (Red Supergiant) 
สีและอุณหภูมิ: ดาวฤกษ์ที่มีอุณหภูมิผิวต่ำกว่า 5,000 เคลวิน มักจะมีสีแดงหรือส้ม. ดาว Betelgeuse มีสีแดงส้มที่สามารถมองเห็นได้ด้วยตาเปล่า ซึ่งบ่งชี้ถึงอุณหภูมิผิวที่ค่อนข้างต่ำ
ขนาด: ดาว Betelgeuse เป็นดาวซูเปอร์ไจแอนต์แดง ซึ่งเป็นดาวฤกษ์ขนาดใหญ่ที่มีมวลมากและอยู่ในช่วงท้ายของชีวิต. ดาวฤกษ์ในระยะนี้จะมีการขยายตัวออกและมีอุณหภูมิผิวที่ลดลงเมื่อเทียบกับช่วงที่ยังเป็นดาวฤกษ์ลำดับหลัก
</t>
  </si>
  <si>
    <t>ดวงอาทิตย์ เพราะโชติมาตรปรากฏ (Apparent Magnitude) คือค่าที่แสดงความสว่างของดาวเมื่อมองเห็นจากโลก โดยยิ่งค่าโชติมาตรปรากฏมีค่ามากเท่าใด ดาวดวงนั้นก็จะยิ่งมีความสว่างปรากฏน้อยลงเท่านั้น ดวงอาทิตย์มีค่าโชติมาตรปรากฏที่ -26.7 ซึ่งเป็นค่าที่ติดลบมากที่สุดในตาราง แสดงว่ามีความสว่างปรากฏมากที่สุด ในขณะที่ดาว A และดาว B มีค่าเป็นบวก (1.35 และ 0.98 ตามลำดับ) ซึ่งหมายความว่ามีความสว่างปรากฏน้อยกว่าดวงอาทิตย์มาก</t>
  </si>
  <si>
    <t>ดาว B เพราะโชติมาตรสัมบูรณ์ (Absolute Magnitude) คือค่าที่แสดงความสว่างที่แท้จริงของดาว โดยกำหนดให้ดาวอยู่ห่างจากโลกเป็นระยะทาง 10 พาร์เซก ยิ่งค่าโชติมาตรสัมบูรณ์มีค่าน้อยเท่าใด (หรือติดลบมากเท่าใด) ดาวดวงนั้นก็จะยิ่งมีความสว่างที่แท้จริงมากเท่านั้น ดาว B มีค่าโชติมาตรสัมบูรณ์ที่ -3.6 ซึ่งเป็นค่าที่ติดลบมากที่สุดในตาราง แสดงว่าดาว B มีความสว่างที่แท้จริงมากที่สุดเมื่อเทียบกับดาวดวงอื่นที่ระยะทาง 10 พาร์เซก</t>
  </si>
  <si>
    <t xml:space="preserve">มนุษย์ไม่สามารถสังเกตเห็นดาว A ในตอนกลางวันได้
ในเวลากลางวัน ท้องฟ้าถูกปกคลุมด้วยแสงที่สว่างจ้าจากดวงอาทิตย์
แสงที่สว่างจ้าจากดวงอาทิตย์จะกลบแสงของดาวฤกษ์ดวงอื่น ๆ ทำให้มองไม่เห็นดาวเหล่านั้น รวมถึงดาว A ด้วย
แม้ว่าดาว A จะมีค่าโชติมาตรปรากฏอยู่ที่ 1.35 ซึ่งจัดว่าค่อนข้างสว่าง แต่ก็ยังไม่สว่างเพียงพอที่จะมองเห็นได้ท่ามกลางแสงอาทิตย์ที่สว่างจ้า </t>
  </si>
  <si>
    <t>นางสาว วรวรรณ เเสงศรีจันทร์</t>
  </si>
  <si>
    <t>ดวงอาทิตย์ เพราะดวงอาทิตย์อยู่ใกล้โลกเเละมีเเสงสว่างในตัวเองทำให้บดบังแสงดาวฤกษ์ดวงอื่น</t>
  </si>
  <si>
    <t>ระยะทางกับกำลังส่องสว่างเเตกต่างกัน รัศมีด้วย</t>
  </si>
  <si>
    <t>ระยะทาง ชั้นบรรยากาศ</t>
  </si>
  <si>
    <t>คืออันดับสว่างของดาว ใช้ศึกษาอันดับสว่างของดวงดาว</t>
  </si>
  <si>
    <t>A เพราะใกล้กว่า</t>
  </si>
  <si>
    <t>B ค่าสมบูรณ์น้อยสว่างมากสุด</t>
  </si>
  <si>
    <t>ไม่เห็รเพราะเเสงดวงอาทิตย์บัง</t>
  </si>
  <si>
    <t>ดวงอาทิตย์ เป็น ดาวฤกษ์เพียงดวงเดียว ที่เห็นได้ในเวลากลางวัน</t>
  </si>
  <si>
    <t>ระยะทาง ความสว่างดาว ขนาดและอุณหภูมิ</t>
  </si>
  <si>
    <t>หลอด 60 วัตต์อยู่ใกล้กว่า</t>
  </si>
  <si>
    <t xml:space="preserve">ค่าที่ใช้วัดความสว่างของวัตถุท้องฟ้า </t>
  </si>
  <si>
    <t>โชติมาตรปรากฏ (จากโลก) และโชติมาตรสัมบูรณ์ (ค่าจริง)</t>
  </si>
  <si>
    <t>อุณหภูมิผิวของดาว มีความสัมพันธ์โดยตรงกับ สี และ สเปกตรัมของดาว เนื่องจากดาวฤกษ์ปล่อยพลังงานออกมาในรูปของ รังสีแม่เหล็กไฟฟ้า โดยเฉพาะแสงที่ตามนุษย์มองเห็นได้ ซึ่งมีความยาวคลื่นต่างกันตามอุณหภูมิ</t>
  </si>
  <si>
    <t>ดาวสี น้ำเงิน ร้อนที่สุด
ดาวสี น้ำเงินแกมขาว ร้อนรองลงมา
ดาวสี แดง เย็นที่สุด และอาจมีอายุนานที่สุด</t>
  </si>
  <si>
    <t>ดาว Betelgeuse เป็นดาวฤกษ์ชนิด สเปกตรัม M
มีอุณหภูมิผิวประมาณ 3,500 เคลวิน
เพราะเป็น ดาวยักษ์แดง ที่มีสีแดง-ส้ม แสดงว่าอุณหภูมิต่ำ</t>
  </si>
  <si>
    <t>ดาว A เพราะค่าโชติมาตรปรากฏ (1.35) สูงสุด หมายถึงสว่างน้อยสุดเมื่อมองจากโลก</t>
  </si>
  <si>
    <t xml:space="preserve"> ดาว B เพราะค่าโชติมาตรสัมบูรณ์ (-3.6) ต่ำสุด หมายถึงสว่างที่สุดที่ระยะ 10 พาร์เซก</t>
  </si>
  <si>
    <t>มนุษย์ไม่เห็นดาว A กลางวัน
เหตุผล: แสงอาทิตย์สว่างจ้าเกินไป บดบังแสงดาว A ที่จางกว่า</t>
  </si>
  <si>
    <t>เพราะระยะห่าง ขนาด อุณหภูมิ อายุเเต่ละดวงไม่เท่ากัน</t>
  </si>
  <si>
    <t>เมื่อหลอดไฟ 100 วัตต์ชำรุดหรือได้รับแรงดันไฟฟ้าไม่เพียงพอ ขณะที่หลอด 60 วัตต์อยู่ในสภาพปกติ</t>
  </si>
  <si>
    <t>หมอก</t>
  </si>
  <si>
    <t>ความสว่างของแสงในทิศทางหนึ่ง ใช้ศึกษาความสว่างของดาวฤกษ์ในแต่ละทิศทาง</t>
  </si>
  <si>
    <t>โชติมาตรสัมบูรณ์ คือความสว่างแท้จริงของดาว ส่วน โชติมาตรปรากฏ คือความสว่างที่เห็นจากโลก ความแตกต่างคือโชติมาตรปรากฏขึ้นกับระยะห่าง แต่สัมบูรณ์ไม่ขึ้น</t>
  </si>
  <si>
    <t>อุณหภูมิผิวของดาวยิ่งสูง สีจะยิ่งออกฟ้า-ขาว และสเปกตรัมจะเปลี่ยนไปตามชนิดของธาตุและพลังงานที่ปล่อยออกมา
ดาวร้อนจะอยู่ในกลุ่ม O-B ส่วนดาวเย็นอยู่ในกลุ่ม K-M</t>
  </si>
  <si>
    <t>ดาวฤกษ์สีน้ำเงินร้อนที่สุด รองลงมาคือสีน้ำเงินแกมขาว และดาวสีแดงเย็นที่สุด</t>
  </si>
  <si>
    <t>ดาว Betelgeuse เป็นดาวฤกษ์ชนิดสเปกตรัม M มีอุณหภูมิผิวประมาณ 3,000–3,500 เคลวิน เพราะมีสีแดงแสดงว่ามีอุณหภูมิต่ำ</t>
  </si>
  <si>
    <t>B เพราะไกลที่สุด</t>
  </si>
  <si>
    <t>ไม่ได้เพราะดวงอาทิตย์ส่องสวางที่สุดในตอนเช้า</t>
  </si>
  <si>
    <t>ดวงอาทิตย์ เพราะ มีกำลังส่องสว่างน้อย จึงทำให้มีความสว่างมาก</t>
  </si>
  <si>
    <t xml:space="preserve">เพราะดาวฤกษ์แต่ละดวงมีกำลังส่องสว่างไม่เท่ากัน </t>
  </si>
  <si>
    <t>วัดใกล้ๆหลอดไฟขนาด 60 วัตต์และวัดหลอดไฟ 100วัตต์ให้ไกลออกไป</t>
  </si>
  <si>
    <t>ระยะห่างระหว่างดาวอาทิตย์กับดาวดวงนั้น</t>
  </si>
  <si>
    <t>โชติมาตรคือ อันดับความส่องสว่างของดาวฤกษ์ เป็นตัวเลขที่กำหนดขึ้นที่ไม่มีหน่วย เพื่อแสดงการรับรู้ความสว่างของผู้สังเกตดาวฤกษ์ดาวตาเปล่า</t>
  </si>
  <si>
    <t>โชติมาตรสัมบูรณ์คือ โชติมาตรที่ปรากฏ ณ ตำแหน่งที่ดาวอยู่ห่างจากโลกเท่ากัน  ซึ่งสามารถใช้เปรียบเทียบความสว่างจริงๆของดาวฤกษ์ของได้</t>
  </si>
  <si>
    <t>สีของดาวฤกษ์จะเปลี่ยนแปลงไปตามอุณหภูมิผิว โดยสีที่ได้จากดาวฤกษ์จะมีสเปกตรัมแตกต่างกัน</t>
  </si>
  <si>
    <t>สีน้ำเงิน ชนิดสเปกตรัมคือ O มีอุณหภูมิผิว สูงกว่า 30000 K
สีน้ำเงินแกมขาว ชนิดสเปกตรัมคือ A มีอุณหภูมิผิว 10000-30000 K
สีแดง ชนิดสเปกตรัมคือ M มีอุณหภูมิผิว 2000-3500 K</t>
  </si>
  <si>
    <t>ชนิดสเปกตรัมคือ M มีอุณหภูมิผิวประมาณ 2000-3500 K เพราะสีจะเปลี่ยนแปลงตามอุณหภูมิผิว และสีจะมีชนิดสเปกตรัมของมัน</t>
  </si>
  <si>
    <t>ดาว A เพราะโชติมาตรปรากฏมากที่สุด จึงทำให้มีความสว่างน้อยที่สุด</t>
  </si>
  <si>
    <t>ดาว B เพราะโชติมาตรสัมบูรณ์น้อยที่สุด จึงทำให้มีความสว่างมากที่สุด</t>
  </si>
  <si>
    <t>ไม่ เพราะมีค่าโชติมาตรปรากฏที่มาก ทำให้มองไม่เห็นในตอนกลางวัน</t>
  </si>
  <si>
    <t>เพราะความระยะทาง ความร้อน อายุ ขนาดเเต่ละดวงไม่เท่ากัน</t>
  </si>
  <si>
    <t>หมอก ระยะทาง</t>
  </si>
  <si>
    <t>ดาว A เพราะโชติมาตรปรากฏมีค่ามาก</t>
  </si>
  <si>
    <t>ไม่เพราะดวงอาทิตย์อยู่ใกล้กว่าเเละมีค่าโชติมาตรปรากฏน้อยกว่าดาว A</t>
  </si>
  <si>
    <t>ดวงอาทิตย์ ดวงอาทิตย์เป็นดาวฤกษ์ที่อยู่ใกล้โลกที่สุด ทำให้เราสามารถมองเห็นเป็นดวงกลมสว่างได้ในเวลากลางวัน ส่วนดาวฤกษ์ดวงอื่น ๆ แม้จะมีความสว่างในตัวเอง แต่เนื่องจากอยู่ไกลจากโลกมาก</t>
  </si>
  <si>
    <t>เพราะโชติมาตรปรากฎ เเละ โชติมาตรสัมบูรณ์ ไม่เท่ากัน</t>
  </si>
  <si>
    <t>หบอดไฟขนาด100วัตต์อยู่ไกลกว่า</t>
  </si>
  <si>
    <t>โชติมาตรสัมบูรณ์</t>
  </si>
  <si>
    <t>อุณหภูมิที่พื้นผิวต่างกัน</t>
  </si>
  <si>
    <t>สเปกตรัมG มีอุณหภูมิ4900-6000K</t>
  </si>
  <si>
    <t>ดวงอาทิตย์ เพราะ มีโชติมาตรปรากฏน้อยที่สุด</t>
  </si>
  <si>
    <t>ดาวB เพราะมีโชติมาตรสัมบูรณ์น้อยที่สุด</t>
  </si>
  <si>
    <t>ไม่ได้เพราะมีโชติมาตรปรากฏมากกว่าดวงอาทิตย์</t>
  </si>
  <si>
    <t>ดวงอาทิตย์ ดวงอาทิตย์เป็นดาวฤกษ์ที่อยู่ใกล้โลกที่สุด ทำให้เราสามารถมองเห็นเป็นดวงกลมสว่างได้ในเวลากลางวัน ส่วนดาวฤกษ์ดวงอื่น ๆ แม้จะมีความสว่างในตัวเอง แต่เนื่องจากอยู่ไกลจากโลกมาก แสงของมันจะถูกบดบังด้วยแสงอาทิตย์ที่สว่างกว่า ทำให้ไม่สามารถมองเห็นได้ในเวลากลางวัน</t>
  </si>
  <si>
    <t xml:space="preserve">ความส่องสว่างที่แท้จริงของดาวแต่ละดวง, ระยะห่างจากโลก, และ ผลกระทบจากชั้นบรรยากาศของโลก. </t>
  </si>
  <si>
    <t>หลอดไฟต่างชนิดกัน:</t>
  </si>
  <si>
    <t>อุณหภูมิ และ ปริมาณชั้นบรรยากาศ</t>
  </si>
  <si>
    <t xml:space="preserve">เป็นค่าที่ใช้วัดความสว่างของวัตถุบนท้องฟ้า แต่มีวิธีการวัดที่แตกต่างกัน โดยโชติมาตรปรากฏเป็นการวัดความสว่างของดาวตามที่ปรากฏบนท้องฟ้าเมื่อมองจากโลก,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 </t>
  </si>
  <si>
    <t>ดาวฤกษ์สีน้ำเงินเป็นดาวที่ร้อนที่สุด มีอุณหภูมิสูงกว่า 30,000 องศาเซลเซียส ดาวฤกษ์สีน้ำเงินแกมขาวมีอุณหภูมิลดลงมาเล็กน้อย ส่วนดาวฤกษ์สีแดงเป็นดาวที่เย็นที่สุด มีอุณหภูมิต่ำกว่า 3,000 องศาเซลเซียส</t>
  </si>
  <si>
    <t>M2-M3 Ia-Iab และมีอุณหภูมิผิวประมาณ 3,200-3,600 เคลวิน (ประมาณ 2,927-3,327 องศาเซลเซียส)</t>
  </si>
  <si>
    <t>A เพราะ ระยะไกล</t>
  </si>
  <si>
    <t>มีระยะใกล้</t>
  </si>
  <si>
    <t>ไม่ได้เพราะอยู่ไกล</t>
  </si>
  <si>
    <t>หลอด 60 วัตติอยู่ใกล้อเครื่องมือวัด หรือใกล้ตามากกว่าหลอด 100 วัตต์ ความเข้มของแสงจะดูมากกว่า และ ทิศทางการส่องแสงเช่นมีอะไรบังหลอด 100 วัตต์และประสิทธิภาพของหลอดไฟ</t>
  </si>
  <si>
    <t xml:space="preserve">อุณหภูมิสัมพันธ์กับสี เนื่องจาก ยิ่งอุณภูมิสูงสีของดาวฤกษ์ก็จะยิ่งซีด จากสีส้มแดงก็จะกลายเป็นสีขาวและ สีฟ้า และสัมพันธ์กับสเปคตรัมโดยที่ เรียงจากอุณภูมิต่ำไปสูงได้ M K G F A B และ O ตามลำดับ </t>
  </si>
  <si>
    <t>ดาวฤกษ์ชนิดสเปกตรัม M และมีอุณหภูมิผิวประมาณ 3,200-3,500 เคลวินเพราะดาวมีสีแดง</t>
  </si>
  <si>
    <t>ระยะห่าง สีอุณหภูมิผิว สเปกตรัม</t>
  </si>
  <si>
    <t>ระยะห่างน้อย อุณหภูมิสูง ความยาวคลื่นสั้น</t>
  </si>
  <si>
    <t>บรรยากาศบนผิวดาว</t>
  </si>
  <si>
    <t>อันดับความสว่างของดาว ศึกษาความสว่าง</t>
  </si>
  <si>
    <t>โชติมาตรสัมบูรณ์จะเปรียบเทียบความสว่างของดาวจริงๆ แต่ปรากฏจะดูจากโลก</t>
  </si>
  <si>
    <t>อุณหภูมิสูง ความยาวคลื่นจะสั้น
และความยาวคลื่นสั้นไปสูงจะเรียง จาก สีน้ำเงิน ฟ้า ขาว ขาวเหลือง เหลือง ส้ม แดง</t>
  </si>
  <si>
    <t>สีน้ำเงินจะมีอุณหภูมิสูงสุด สีน้ำเงินขาวรองลงมา และสีแดงมีอุณหภูมิต่ำสุด</t>
  </si>
  <si>
    <t>สเปกตรัม K  อุณหภูมิ 3,500-4,900 เคลวิน เพราะสีส้ม ซึ่งมีความยาวคลื่นค่อนข้างยาว</t>
  </si>
  <si>
    <t>ดวงอาทิตย์ เพราะมีโชติมาตรปรากฏต่ำ ทำให้มีความสว่างมากที่สุดเมื่อดูจากโลก</t>
  </si>
  <si>
    <t>ไม่เพราะ โชติมาตรปรากฏมากสุดใน3ดวง และ ระยะห่างไกล ทำให้โดนดวงอาทิตย์บัง</t>
  </si>
  <si>
    <t>ดวงอาทิตย์ เพราะ อยู่ใกล้โลกและมีแสงสว่างในตัวเองทำให้บังแสงของดาวฤกษ์อื่นที่อยู่ไกล</t>
  </si>
  <si>
    <t>เพราะ มีระยะทางต่างกันและกำลังส่องสว่างไม่เหมือนกัน รัศมีของดาวเช่นกัน</t>
  </si>
  <si>
    <t>กรณีที่ระยะใกล้กว่า</t>
  </si>
  <si>
    <t>โชติมาสมบูรณ์เป็นความสว่างของวัตถุที่ประจักษ์ต่อสายตาเรามีความเหมือนกันทุกประการส่วนชุติมาสปรากฏคือสิ่งที่เราเห็นความแตกต่าง</t>
  </si>
  <si>
    <t>สีโทนร้อนจะมีอุณหภูมิต่ำสี ส่วนโทนเย็นจะมีอุณหภูมิสูงและสเปกตรัมตามอุณหภูมิที่แตกต่างกัน</t>
  </si>
  <si>
    <t xml:space="preserve">สเปกตรัม G อุณหภูมิประมาณ 5000 a 7000
</t>
  </si>
  <si>
    <t>ดวงอาทิตย์ เพราะอยู่ใกล้ที่สุด</t>
  </si>
  <si>
    <t>ระยะห่างของดาวฤกษ์และความสว่าง</t>
  </si>
  <si>
    <t>ประสิทธิภาพของหลอดไฟ</t>
  </si>
  <si>
    <t>ระยะห่างของดาวกับดวงอาทิตย์</t>
  </si>
  <si>
    <t>ความสว่างที่เรามองเห็น ใช้ศึกษาค่าความสว่างที่มองเห็น</t>
  </si>
  <si>
    <t>คือค่าความสว่างของวัตถุ ถ้าห่างจากโลก 10 พาร์เซก 
โชติมาตรปรากฏคือความสว่างที่เรามองเห็นจากโลกจริงๆ</t>
  </si>
  <si>
    <t>เป็นตัวกำหนดของสีและประเภทสเปกตรัม</t>
  </si>
  <si>
    <t>มีความสว่างและอุณหภูมิแตกต่างกัน</t>
  </si>
  <si>
    <t>M2 อุณหภูมิ ประมาณ 3,500 K</t>
  </si>
  <si>
    <t>ดาว B เพราะระยะห่างมากสุด</t>
  </si>
  <si>
    <t>ดาว B เพราะดูจากโชติมาตรสัมบูรณ์</t>
  </si>
  <si>
    <t>ได้เพราะ ระยะห่างน้อยสุด</t>
  </si>
  <si>
    <t>ระยะทางจากโลก</t>
  </si>
  <si>
    <t>ระยะห่างจากการสังเกต</t>
  </si>
  <si>
    <t>แสง</t>
  </si>
  <si>
    <t>ระยะทาง สิ่งกรีดขวาง</t>
  </si>
  <si>
    <t>อุณหภูมิผิวกับสีของดาว</t>
  </si>
  <si>
    <t>สีของดาวฤกษ์ บอกข้อมูลสำคัญเกี่ยวกับ อุณหภูมิผิว และ พลังงานที่ปล่อยออกมา ของดาวแต่ละดวงได้อย่างชัดเจน</t>
  </si>
  <si>
    <t>3,500 เคลวิน</t>
  </si>
  <si>
    <t>ได้ แสงน้อย</t>
  </si>
  <si>
    <t>ดวงอาทิตย์เพราะดวงอาทิตย์เป็นดาวฤกษ์ที่อยู่ใกล้โลกมากที่สุด</t>
  </si>
  <si>
    <t>เพราะดวงอาทิตย์เป็นดาวฤกษ์ที่อยู่ใกล้โลกมากที่สุดเพราะระยะห่างของดาวฤกษ์กับโลกและดาวฤกษ์แต่ละดวงมีขนาด มวล และอุณหภูมิพื้นผิวที่ต่างกัน</t>
  </si>
  <si>
    <t>ระยะห่างของหลอดไฟกับผู้วัด 
การดูดกลืนแสง
ประสิทธิภาพของหลอดไฟ
มุมการรับแสง</t>
  </si>
  <si>
    <t>บรรยากาศบนดาวเคราะห์และระยะห่างจากดวงอาทิตย์</t>
  </si>
  <si>
    <t>โชติมาตรคือมาตรฐานที่ใช้วัดความสว่างของดาวฤกษ์และวัตถุทางดาราศาสตร์
ใช้ในการศึกษา การประมาณระยะห่าง การจัดจำแนกประเภทดาวฤกษ์ การวิเคราะห์พลังงานที่ดาวฤกษ์ปล่อยออกมา</t>
  </si>
  <si>
    <t>โชติมาตรสัมบูรณ์คือค่าที่ใช้วัดวามสว่างที่แท้จริงของดาวฤกษ์
ความแตกต่างคือโชติมาตรสัมบูรณ์จะบอกถึงความสว่างที่แท้จริงของดาวโดยไม่คำนึงถึงระยะห่างของดาว</t>
  </si>
  <si>
    <t>อุณหภูมิผิวของดาวและความสัมพันธ์สีของสเปกตรัมมีความสัมพันธ์แบบผกผันกัน</t>
  </si>
  <si>
    <t>ดาวฤกษ์แต่สีมีความแตกต่างกันที่อุณหภูมิของแต่ดวงดาว โดยที่ดาวสีฟ้ามีอุณหภูมิมากสุด และฟ้าแกมขาว สีแดง ตามลำดับ</t>
  </si>
  <si>
    <t>ชนิดสีส้มอมแดงมีอุณหภูมิประมาณ3500เคลวิน เพราะ Betelgeuse เป็นดาวยักษ์แดง</t>
  </si>
  <si>
    <t>A เพราะโชติมาตรสัมบูรณ์ใช้ค่ากลางเดียวกัน</t>
  </si>
  <si>
    <t>B เพราะ 10 พาร์เซกคือโชติมารสัมบูรณ์และใช้ค่ากลางเดียวกัน</t>
  </si>
  <si>
    <t>ไม่ เพราะ จากระยะทางของดาว A มาสู่โลกมีระยะทางไกลเกินไปซึ่งอาจทำให้คลื่นสเปกตรัมของดาว A กลายเป็นคลื่นไมโครเวฟก่อน</t>
  </si>
  <si>
    <t>มีก้อนเมฆบัง</t>
  </si>
  <si>
    <t>หน่วยวัด ความสว่างของดาวฤกษ์ หรือวัตถุท้องฟ้าอื่น ๆ ที่เรามองเห็นจากโลก</t>
  </si>
  <si>
    <t>โชติมาตรสัมบูรณ์ (Absolute Magnitude, M) คือ ค่าความสว่างที่ แท้จริง ของดาวฤกษ์หรือวัตถุท้องฟ้า ถ้าหากวางวัตถุนั้นไว้ที่ระยะทาง 10 พาร์เซก</t>
  </si>
  <si>
    <t>ความสัมพันธ์ระหว่าง อุณหภูมิผิว, สี, และ สเปกตรัม</t>
  </si>
  <si>
    <t>3500 เคลวิน</t>
  </si>
  <si>
    <t>ไม่แสบตา</t>
  </si>
  <si>
    <t>เนื่องจากมีปัจจัยในความส่องสว่างคือตำแหน่งของผู้สังเกตขนาดของดาวฤกษ์</t>
  </si>
  <si>
    <t xml:space="preserve">ได้จากการที่นำหลอดไฟ100วัตต์อยู่ให้ห่างจากผู้สังเกตมากกว่าหลอดไฟ60วัตต์ นำหลอดไฟ60วัตต์เข้ามาใกล้กับผู้สังเกตก็จะทำให้ความส่องสว่างของหลอดไฟ60วัตต์มากกว่า100วัตต์
</t>
  </si>
  <si>
    <t>ระยะห่างจากดวงอาทิตย์ความหนาแน่นและองประกอบของชั้นบรรยากาศและปริมาณฝุ่นในชั้นบรรยากาศ</t>
  </si>
  <si>
    <t>ใช้ในการเปรียบเทียบความสว่างของดาวฤกษ์นับตำแหน่งของผู้สังเกต</t>
  </si>
  <si>
    <t>โชติมาตรปรากฏ : โชติมาตรของดาวฤกษ์ที่สังเกตเห็ นจากโลก
โชติมาตรสัมบูรณ์ : โชติมาตรเมื่อดาวฤกษ์อยู่ห่างจากโลก10พาร์เซก</t>
  </si>
  <si>
    <t>ส้ม ดาวฤกษ์ที่มีสีแดงความยาวคลื่นยาวจะมีอุณหภูมิผิวต่ำ
ดาวฤกษ์มีสีฟ้าความยาวคลื่นสั้นจะมีอุณหภูมิผิวสูง</t>
  </si>
  <si>
    <t>มีอุณหภูมิผิวที่แตกต่างกันโดยเรียงตามนี้ดาวที่มีอุณหภูมิผิวมากที่สุดคือดาวสีน้ำมีอุณหภูมิผิวที่แตกต่างกันโดยเรียงตามนี้ดาวที่มีอุณหภูมิผิวมากที่สุดคือดาวสีน้ำเงินตามด้วยน้ำเงินขาวและสีแดงมีอุณหภูมิผิวน้อยที่สุด</t>
  </si>
  <si>
    <t>เป็นดาวฤกษ์ประเภท M2-M3 หรือที่เรียกว่าดาวฤกษ์มวลมากประเภทMอุณหภูมิผิวของดาวBetelgeuseอยู่ในช่วงประมาณ 3,200-3,650องศา เพราะเมื่อเทียบจากสีของดาวตามแทบสเปคตรัมแล้วพบว่ามีอุณผิวประมาณนี้</t>
  </si>
  <si>
    <t>ดาวAเนื่องจากดาวA มีโชติมาปรากฏที่ของดวงอาทิตย์ดาวBและดาวAมีค่าความสว่างจากมากไปน้อยซึ่งส่งผลให้มีแสงสว่างน้อยที่สุด</t>
  </si>
  <si>
    <t>สังเกตจากค่าโชติมาตรสัมบูรณ์ถ้าค่ายิ่วติดลบมากที่มีความสว่างที่มากดังนั้นดาวที่สว่างที่สุดคือดาวBเรื่องจากมีค่าโชติมาตรสมับูรณ์ที่คิดลบที่สูงจึงทำให้มีค่าความสว่างมากที่สุด</t>
  </si>
  <si>
    <t>ไม่เนื่องจากความสว่างของดวงอาทิตย์ มีค่าโชติมาปรากฏที่ติดลบทำให้ มีค่าโชติมาปรากฏที่ติดลบทำให้สว่างมากและอยู่ใกล้โลกจนบดบังแสงของดาวฤกษ์อื่นในตอนกลางวัน</t>
  </si>
  <si>
    <t>เพราะ แต่ละดวงมีระยะห่างจากผู้สังเกต และ กำลังส่องสว่างของดาวไม่เท่ากัน</t>
  </si>
  <si>
    <t>กรณีที่หลอดไฟ60วัตต์มีระยะที่อยู่ใกล้ผู้สังเกตมากกว่าหลอดไฟ100วัตต์</t>
  </si>
  <si>
    <t>ระยะทางของดวงอาทิตย์กับผู้สังเกต</t>
  </si>
  <si>
    <t>คืออันดับความสว่าง
ใช้ศึกษาความส่องสว่างของดาวฤกษ์</t>
  </si>
  <si>
    <t>ค่าความสว่างที่แท้จริงของดวงดาว แตกต่างโดยโชติมาตรปรากฏจะเป็นระยะจากผู้สังเกตถึงดาวแต่โชติมาตรสมบรูณ์จะเป็นระยะของดาวถึงผู้สังเกตที่เท่ากันคือ10พาร์เซก</t>
  </si>
  <si>
    <t>ใช้แบ่งประเภทของดาวฤกษ์</t>
  </si>
  <si>
    <t>ต่างกันที่ ชนิดสเปกตรัมและอุณหภูมิ</t>
  </si>
  <si>
    <t>สเปกตรัมK มีอุณหภูมิประมาณ3500-4900เคลวิน</t>
  </si>
  <si>
    <t>ดาวA เพราะโชติมาตรปรากฏมากที่สุด</t>
  </si>
  <si>
    <t>ดาวB เพราะโชติมาตรสมบูรณ์น้อยที่สุด</t>
  </si>
  <si>
    <t>ไม่เพราะมีระยะห่างมาก</t>
  </si>
  <si>
    <t>ดวงอาทิตย์ เพราะ เพราะมันใกล้โลกและสว่างมากกว่าดาวฤกษ์อื่น ๆ โดยธรรมชาติแล้ว ดวงอื่นไม่สามารถมองเห็นได้ด้วยตาเปล่าในช่วงกลางวัน</t>
  </si>
  <si>
    <t>ปัจจัยที่มีผลต่อความส่องสว่างของดาวฤกษ์คือกำลังส่องสว่างและระยะห่าง</t>
  </si>
  <si>
    <t>ถ้าหลอดไฟ60วัตต์อยู่ใกล้เรามากกว่าหลอดไฟ100วัตต์</t>
  </si>
  <si>
    <t>ระยะห่างของดวงอาทิตย์กับโลกและดวงอาทิตย์กับดาวอังคาร</t>
  </si>
  <si>
    <t>โชติมาตรสัมบูรณ์คือค่าความสว่างที่แท้จริงของดาวฤกษ์
โชติมาตรปรากฏ คือ ค่าความสว่างของดาวฤกษ์เมื่อมองจากโลก</t>
  </si>
  <si>
    <t>อุณหภูมิของดาวส่งผลต่อสีที่ตาเรามองเห็นและส่งผลต่อสเปกตรัมที่ตรวจจับได้ ดาวร้อนมักมีสีฟ้าหรือน้ำเงิน ส่วนดาวเย็นจะมีสีแดงหรือส้ม และสเปกตรัมก็จะแตกต่างกันตามอุณหภูมิของดาวนั้น</t>
  </si>
  <si>
    <t>ดาวฤกษ์แต่ละสีบอกถึงอุณหภูมิผิวของดาว
ยิ่งสีออกฟ้า อุณหภูมิยิ่งสูง
ยิ่งสีออกแดง อุณหภูมิยิ่งต่ำ</t>
  </si>
  <si>
    <t>ชนิด M อุณหภูมิประมาณ 3,000–3,500 เคลวิน เพราะมีสีแดงแสดงว่าอุณหภูมิต่ำ</t>
  </si>
  <si>
    <t>ดาว B มีความส่องสว่างน้อยที่สุดเมื่อสังเกตจากบนโลก
เพราะมีค่าโชติมาตรปรากฏเท่ากับ 0.98 ซึ่งมากที่สุดในตาราง</t>
  </si>
  <si>
    <t>ไม่สามารถสังเกตเห็นดาว A ในตอนกลางวันได้
เพราะดาว A มีค่าโชติมาตรปรากฏเท่ากับ 1.35 ซึ่งไม่สว่างพอจะมองเห็นได้ในตอนกลางวัน</t>
  </si>
  <si>
    <t>ดวง อาทิตย์ และดวงจันทร์</t>
  </si>
  <si>
    <t>ระยะห่างของโลก และแสง</t>
  </si>
  <si>
    <t>การมอง</t>
  </si>
  <si>
    <t>ตำแหน่ง</t>
  </si>
  <si>
    <t>เป็นค่าที่ใช้วัดความสว่าง</t>
  </si>
  <si>
    <t>โดยโชติมาตรปรากฏเป็นการวัดความสว่างของดาวตามที่ปรากฏบนท้องฟ้าเมื่อมองจากโลก,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 โดยสมมติว่าดาวนั้นอยู่ห่างจากโลก</t>
  </si>
  <si>
    <t>มีความสัมพันธ์โดยตรงกับสีและสเปกตรัมของดาวฤกษ์</t>
  </si>
  <si>
    <t>M2-M3 Ia-Iab และมีอุณหภูมิผิวประมาณ 3,200-3,600 เคลวิน</t>
  </si>
  <si>
    <t>ไม่สามารถมองเห็นได้ เพราะมีแสงสว่างที่มากเกินไป</t>
  </si>
  <si>
    <t>สามารถมองเห็นดาวฤกษ์ได้เพียงดวงเดียวคือ ดวงอาทิตย์ ดวงอาทิตย์เป็นดาวฤกษ์ที่อยู่ใกล้โลกที่สุด ทำให้เราสามารถมองเห็นเป็นดวงกลมสว่างได้ในเวลากลางวัน</t>
  </si>
  <si>
    <t>ความส่องสว่างที่แท้จริงของดาวแต่ละดวง และ ระยะห่างของโลกไม่เท่ากัน</t>
  </si>
  <si>
    <t>วัตต์บอกพลังงานไฟฟ้าที่ใช้ ไม่ใช่ความสว่างโดยตรง</t>
  </si>
  <si>
    <t>ระยะห่างและชั้นบรรยากาศ</t>
  </si>
  <si>
    <t>เป็นค่าที่ใช้วัดความสว่างของดาวฤกษ์ในทางดาราศาสตร์ โดยมีทั้งโชติมาตรปรากฏ (Apparent Magnitude) ที่วัดจากความสว่างที่เห็นจากโลก และโชติมาตรสัมบูรณ์ (Absolute Magnitude)</t>
  </si>
  <si>
    <t>โชติมาตรสัมบูรณ์ = ความสว่างที่แท้จริง
โชติมาตรปรากฏ = ความสว่างที่เราเห็น จากระยะที่ดาวอยู่จริง.</t>
  </si>
  <si>
    <t>ดาวแต่ละดวงจะมี สเปกตรัมของแสงที่แตกต่างกัน ขึ้นกับอุณหภูมิผิว</t>
  </si>
  <si>
    <t>อุณหภูมิผิวต่างกันและกลุ่มสเปกตรัมต่างกัน</t>
  </si>
  <si>
    <t>M 3300-3600เคลวิน ดาว Betelgeuse มีสีแดงซึ่งสัมพันธ์กับสเปกตรัมชนิด M ที่บ่งบอกถึงอุณหภูมิพื้นผิวต่ำกว่า 4,000 เคลวิน</t>
  </si>
  <si>
    <t>ดาวAเพราะมองจากโลกให้ดูที่โชติมาตรปรากฏถ้าค่ามากจะสว่างน้อย</t>
  </si>
  <si>
    <t>ดาวbที่เทียบจากโชติมาตรสัมบูร</t>
  </si>
  <si>
    <t>ไม่เพราะความสว่างน้อยเกินไป</t>
  </si>
  <si>
    <t>ได้จากการที่นำหลอดไฟ 100วัตต์อยู่ให้ห่างจากผู้สังเกตมากกว่าหลอดไฟ60วัตต์ นำหลอดไฟ60วัตตเข้ามาใกล้ากับผู้สังเกตก็จะทำให้ความสว่างของหบอดไฟ60วัตต์มากกว่า 100วัตต์</t>
  </si>
  <si>
    <t>ระยะห่างจากดวงอาทิตย์ ความหนาและองค์ประกอบของชันบรรยากาศและปริมาณฝุ่นในชั้นบรรยากาศ</t>
  </si>
  <si>
    <t>ชติมาตรปรากฏ : โชติมาตรของดาวฤกษ์ที่สังเกตเห็นจากโลกโชติมาตรสัมบูรณ์ : โชติมาตรเมื่อดาวฤกษ์อยู่ห่างจากโลก 10 พาร์เซก</t>
  </si>
  <si>
    <t>ส้ม ดาวฤกษ์ที่มี สีแดง (ความยาวคลื่นยาว) จะมีอุณหภูมิผิวต่ำดาวฤกษ์ที่มี สีฟา (ความยาวคลืนสัน) จะมีอุณหภูมิผิวสูง</t>
  </si>
  <si>
    <t>มีอุณหภูมิผิวที่แตกต่างกัน โดยเรียงตามนี้ดาวที่มีอุณหภูมิมากที่สุดคือ ดาวสีน้ำเงิน ตามด้วย น้ำเงินแกมขาวและสีแดงมีอุณหภูมิผิวน้อยที่สุด</t>
  </si>
  <si>
    <t>เป็นดาวฤกษ์ประเภท M2-M3, หรือที่เรียกว่าดาวฤกษ์มวลมากประเภท M. อุณหภูมิผิวของดาว Betelgeuse อยู่ในช่วงประมาณ 3,200-3,650 องศาเซลเซียส เพราะเมื่อเทียบจากสีของด่าวตามแทบสเปคตรัมแล้วพบว่ามีอุณหภูมิผิวประมาณนี</t>
  </si>
  <si>
    <t>ดาวAเนื่องจากดาวAมีโชติมาตรปรากฏที่ของดวงอาทิตย์ ดาว B และดาวA มีค่าความสว่างจากมากไปน้อยซึ่ง ส่งผลให้มีแสงสว่างที่น้อยที่สุด</t>
  </si>
  <si>
    <t>สังเกตจากค่าโชติมาตรสัมบูรณ์ถ้าค่ายิ่งติดลบมากที่มีความสว่างที่มากดังนั้น ดาวที่สว่างที่สุดคือดาวBเนื่องจากมีค่าโชติมาตรสัมบูรณ์ที่ติดลบที่สูงจึงทำให้มีค่าความสว่างมากที่สุดลง</t>
  </si>
  <si>
    <t>ดวงอาทิตย์ เพราะดวงอาทิตย์เป็นดาวฤกษ์ที่อยู่ใกล้โลกที่สุด ทำให้เราสามารถมองเห็นเป็นดวงกลมสว่างได้ในเวลากลางวัน</t>
  </si>
  <si>
    <t>ระยะห่างจากโลก, ขนาดของดาวฤกษ์, และอุณหภูมิผิวของดาวฤกษ์</t>
  </si>
  <si>
    <t>ระยะความใกล้ความไกล</t>
  </si>
  <si>
    <t>ปัจจัยที่มีผลต่อความส่องสว่างของดวงอาทิตย์ คือ ชั้นบรรยากาศของดาวแต่ละดวง ชั้นบรรยากาศของโลกมีความหนาแน่นและมีองค์ประกอบที่ช่วยกระเจิงแสงได้ดี ทำให้ดวงอาทิตย์ดูสว่างกว่าบนดาวอังคาร ซึ่งมีบรรยากาศเบาบางและมีฝุ่นจำนวนมาก ทำให้แสงดวงอาทิตย์ดูมืดลง</t>
  </si>
  <si>
    <t>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t>
  </si>
  <si>
    <t xml:space="preserve">ดาวฤกษ์ประเภท M2Iab ซึ่งเป็นดาวฤกษ์มหายักษ์แดง (red supergiant) และมีอุณหภูมิผิวประมาณ 3,500 เคลวิน (ประมาณ 3,227 องศาเซลเซียส) </t>
  </si>
  <si>
    <t>ดาวA เพราะมันส่องสว่างน้อยที่สุด</t>
  </si>
  <si>
    <t>ดาวB เพราะมีความสว่างมากที่สุด</t>
  </si>
  <si>
    <t>มนุษย์ไม่สามารถสังเกตเห็นดาว A ได้ในตอนกลางวัน เพราะแม้จะสว่างในยามค่ำคืน แต่ยังไม่สว่างพอที่จะมองเห็นได้ท่ามกลางแสงจ้าของดวงอาทิตย์ในเวลากลางวัน</t>
  </si>
  <si>
    <t>ระยะทาง,โชติมาตรปรากฎ</t>
  </si>
  <si>
    <t>ขนาดห้องที่เล็กกว่า ระยะที่ใกล้มากกว่า</t>
  </si>
  <si>
    <t>ชั้นบรรยากาศ ระยะทาง โชติมาตรปรากฎ</t>
  </si>
  <si>
    <t>โชติมาตรสัมบูรณ์เป็นการวัดความสว่างที่แท้จริงของดาว แต่โชติมาตรปรากฏเป็นการวัดความสว่างของดาวตามที่ปรากฏบนท้องฟ้าเมื่อมองจากโลก</t>
  </si>
  <si>
    <t>ดาวฤกษ์ที่มีอุณหภูมิสูงจะมีสีออกไปทางน้ำเงินหรือขาว ในขณะที่ดาวฤกษ์ที่มีอุณหภูมิต่ำจะมีสีแดงหรือส้ม และมีสเปกตรัมที่แสดงถึงธาตุที่เย็นกว่า</t>
  </si>
  <si>
    <t>อุณหภูมิ
สีน้ำเงิน&gt;น้ำเงินแกมขาว&gt;แดง</t>
  </si>
  <si>
    <t>ชนิดK 3,500-4,900</t>
  </si>
  <si>
    <t>ดวงอาทิตย์ เพราะมีโชติมาตรปรากฎมาก</t>
  </si>
  <si>
    <t>ไม่ เพราะแสงดวงอาทิตย์มากกว่า</t>
  </si>
  <si>
    <t>ดวงอาทิตย์ เพราะ เป็นดาวฤกษ์ที่ใกล้โลกมากที่สุด แสงของดาวฤกษ์ดวงอื่นจึงจางหายไป เมื่อเทียบกับดวงอาทิตย์</t>
  </si>
  <si>
    <t>เกิดจากหลายปัจจัย เช่น ระยะห่างจากโลกไปดาวดวงนั้น ขนาดดาว ความสว่างที่แท้จริง เป็นต้น</t>
  </si>
  <si>
    <t>สีของหลอดไฟต่างกัน ทำให้ตาเรารับรู้ได้ต่างกัน ระยะห่างของหลอดไฟ สภาพแวดล้อมนะขณะนั้น</t>
  </si>
  <si>
    <t>สภาพแวดล้อม ในที่นี้คือโลกกับดาวอังคาร และระยะห่างของดวงอาทิตย์กับดาวเคราะห์</t>
  </si>
  <si>
    <t>คือค่าความส่องสว่างของดาว ใช้ศึกษาความสว่าง ระยะห่าง การจัดประเภทดาว และ วิวัฒนาการดาว</t>
  </si>
  <si>
    <t>โชติมาตรสมบูรณ์ที่ความสว่างที่แท้จริง แต่โชติมาตรปรากฎ คือที่ตาเรามองเห็น</t>
  </si>
  <si>
    <t>temp แปรผันตรงกับสีและสเปกตรัมโดย temp สูง ความยาวคลื่นจะสั้น จะเป็นสีน้ำเงิน ซึ่ง temp เป็นตัวกำหนดสีและสเปกตรัม</t>
  </si>
  <si>
    <t xml:space="preserve">อุณหภูมิ โดยเรียงมากไปน้อยจะได้ สีน้ำเงิน สีน้ำเงินแกมขาว สีแดง </t>
  </si>
  <si>
    <t>เป็นดาวสเปกตรัม M มีอุณหภูมิผิวประมาณ 3500-2000 K เพราะมีสีแดงออกส้ม</t>
  </si>
  <si>
    <t>ดาว B เพราะไกลจากโลกมากที่สุด</t>
  </si>
  <si>
    <t>ดาวB  เพราะ ค่าโชติมาตรติดลบยิ่งสว่างมากๆ</t>
  </si>
  <si>
    <t>ไม่ได้ เพราะถูกแสงของดวงอาทตย์บดบัง</t>
  </si>
  <si>
    <t>ความส่องสว่างที่แท้จริงของดาวแต่ละดวง, ระยะห่างจากโลก, และผลกระทบจากบรรยากาศโลก</t>
  </si>
  <si>
    <t>หลอดไฟ 60 วัตต์ เป็นหลอดไฟ LED ที่มีประสิทธิภาพสูงกว่าหลอดไฟ 100 วัตต์ที่เป็นหลอดไส้ หรือหลอดชนิดอื่นๆ ที่มีประสิทธิภาพต่ำกว่า</t>
  </si>
  <si>
    <t>บรรยากาศของดาวเคราะห์ และ ระยะห่างจากดวงอาทิตย์</t>
  </si>
  <si>
    <t>เป็นค่าที่ใช้วัดความสว่างของวัตถุบนท้องฟ้า แต่มีวิธีการวัดที่แตกต่างกัน โดยโชติมาตรปรากฏเป็นการวัดความสว่างของดาวตามที่ปรากฏบนท้องฟ้าเมื่อมองจากโลก, ในขณะที่โชติมาตรสัมบูรณ์เป็นการวัดความสว่างที่แท้จริงของดาว โดยสมมติว่าดาวนั้นอยู่ห่างจากโลก 10 พาร์เซก</t>
  </si>
  <si>
    <t>ดาวฤกษ์สีน้ำเงินเป็นดาวที่ร้อนที่สุด มีอุณหภูมิสูงกว่า 30,000 องศาเซลเซียส ส่วนดาวฤกษ์สีน้ำเงินแกมขาวมีอุณหภูมิลดลงมาเล็กน้อย และดาวฤกษ์สีแดงเป็นดาวที่เย็นที่สุด มีอุณหภูมิต่ำกว่า 3,000 องศาเซลเซียส</t>
  </si>
  <si>
    <t>ดาวฤกษ์ชนิด ยักษ์แดง (Red Giant) และจัดอยู่ในประเภทสเปกตรัม M โดยมีอุณหภูมิพื้นผิวประมาณ 3,227 องศาเซลเซียส</t>
  </si>
  <si>
    <t>ดาว B เพราะค่าโชติมาตรปรากฏยิ่ง มาก เท่าไหร่ ดาวก็จะยิ่ง สว่างน้อยลง เมื่อมองเห็นจากโลก</t>
  </si>
  <si>
    <t>เมื่อกำหนดให้ดาวฤกษ์อยู่ห่างจากโลกเป็นระยะทาง 10 พาร์เซก เราจะพิจารณา "โชติมาตรสัมบูรณ์" ซึ่งเป็นค่าที่บ่งบอกถึงกำลังส่องสว่างที่แท้จริงของดาว โดยค่าโชติมาตรสัมบูรณ์ที่น้อยกว่า (หรือเป็นลบมากขึ้น) แสดงว่าดาวนั้นมีความส่องสว่างมากกว่า</t>
  </si>
  <si>
    <t>มนุษย์ไม่สามารถสังเกตเห็นดาว A ในตอนกลางวันได้ เพราะ ความสว่างของดวงอาทิตย์:
ในเวลากลางวัน แสงจากดวงอาทิตย์มีความสว่างมาก (โชติมาตรปรากฏ -26.7) ซึ่งสว่างกว่าแสงจากดาว A (โชติมาตรปรากฏ 1.35) อย่างมาก ทำให้แสงของดวงอาทิตย์บดบังแสงของดาว A จนมองไม่เห็นด้วยตาเปล่า
กลไกการปรับสภาพของดวงตา:
ดวงตาของมนุษย์มีกลไกในการปรับสภาพให้มองเห็นแสงที่สว่างกว่า ทำให้แสงที่สว่างน้อยกว่า เช่น แสงจากดาวฤกษ์ ถูกบดบังและไม่สามารถมองเห็นได้ในเวลากลางวัน</t>
  </si>
  <si>
    <t>ดวงอาทิตย์มีการปล่อยพลังงานรูปแบบแสง</t>
  </si>
  <si>
    <t>เพราะระยะห่างของดาวฤกษ์</t>
  </si>
  <si>
    <t>ระยะที่เราอยู่ห่างจากหลอดไฟ100วัตต์มากกว่า60วัตต์</t>
  </si>
  <si>
    <t>สภาพอากาศหมอก</t>
  </si>
  <si>
    <t>ความสว่างของดาวฤกษ์</t>
  </si>
  <si>
    <t>สัมบูรณ์จะเป็นความสว่างจริงของดาว</t>
  </si>
  <si>
    <t>เมื่ออุณภูมิของดาวสูงสีจะออกไปโทนน้ำเงินแต่เมื่ออุณหภูมิต่ำลงสีจะออกแดง</t>
  </si>
  <si>
    <t>น้ำเงินแกมขาวอุณภูมิสูงสุดและเกิดทีหลังลองลงมาก็คือดาวน้ำเงินและดาวสีแดง</t>
  </si>
  <si>
    <t>3200-4700องศาเซลเซียสเพราะดาวมีสีออกส้ม</t>
  </si>
  <si>
    <t>ดาวAเพราะโชติมาตรปรากฎสูงทำให้มองดุมีแสงสว่างน้อย</t>
  </si>
  <si>
    <t>ดวงอาทิตย์เพราะมีโชติมาตรสัมบูรณ์มาก</t>
  </si>
  <si>
    <t>ไม่ได้เพราะมีแสงสว่างปรากฎน้อย</t>
  </si>
  <si>
    <t>น.ส ณัฐพร สีสะอาด</t>
  </si>
  <si>
    <t xml:space="preserve">มนุษย์สามารถมองเห็นดาวฤกษ์ในเวลากลางวันได้เพียงดวงเดียวคือ ดวงอาทิตย์ เพราะอยู่ใกล้โลกที่สุดและมีความสว่างมากจนกลบดาวฤกษ์ดวงอื่นหมด
</t>
  </si>
  <si>
    <t>ในกรณีที่หลอดไฟขนาด 60 วัตต์อยู่ใกล้ผู้สังเกตมากกว่าหลอดไฟขนาด 100 วัตต์ หรือในกรณีที่หลอดไฟขนาด 100 วัตต์มีสิ่งกีดขวางหรืออยู่ในสภาพแวดล้อมที่มีแสงรบกวนมากกว่า</t>
  </si>
  <si>
    <t>ปัจจัยที่มีผลต่อความส่องสว่างของดวงอาทิตย์คือ ตำแหน่งของดวงอาทิตย์บนท้องฟ้าและความหนาของบรรยากาศ โดยเมื่อดวงอาทิตย์อยู่ต่ำใกล้ขอบฟ้า แสงจะต้องผ่านบรรยากาศมากขึ้น ทำให้ดูสว่างน้อยลง ส่วนเมื่ออยู่สูงตรงหัว แสงจะผ่านบรรยากาศน้อย ทำให้ดูสว่างกว่า</t>
  </si>
  <si>
    <t xml:space="preserve">โซติมาตร (Photometer) คือ เครื่องมือที่ใช้วัดความสว่างของดาวฤกษ์ ใช้ในการศึกษาสมบัติด้าน ความเข้มของแสงหรือความสว่างปรากฏ ของดาวฤกษ์จากโลก
</t>
  </si>
  <si>
    <t>โซติมาตรสัมบูรณ์ คือ ความสว่างของดาวฤกษ์ที่วัดได้ถ้าดาวนั้นอยู่ห่างจากโลก 10 พาร์เซก
แตกต่างจากโซติมาตรปรากฏ ซึ่งเป็นความสว่างที่เรามองเห็นจากโลกจริง ๆ ซึ่งอาจได้รับผลจากระยะทางหรือสิ่งแวดล้อม</t>
  </si>
  <si>
    <t xml:space="preserve">อุณหภูมิผิวของดาวมีผลต่อสีของดาว ดาวที่มีอุณหภูมิสูงจะเปล่งแสงสีฟ้าหรือขาว ส่วนดาวที่มีอุณหภูมิต่ำจะเปล่งแสงสีส้ม แดง
นอกจากนี้ อุณหภูมิยังส่งผลต่อสเปกตรัมของดาว ซึ่งใช้บอกองค์ประกอบทางเคมีและประเภทของดาวได้
</t>
  </si>
  <si>
    <t xml:space="preserve">สีของดาวฤกษ์บ่งบอกถึงอุณหภูมิผิวของดาว:
สีน้ำเงิน → ดาวมีอุณหภูมิสูงที่สุด
สีน้ำเงินแกมขาว → ดาวมีอุณหภูมิรองลงมา
สีแดง → ดาวมีอุณหภูมิต่ำที่สุด
สีจึงสะท้อนความร้อนและพลังงานที่ดาวแผ่ออกมา
</t>
  </si>
  <si>
    <t xml:space="preserve">ดาว Betelgeuse เป็นดาวฤกษ์ชนิดสเปกตรัม M มีอุณหภูมิผิวประมาณ 3,500 เคลวิน เพราะเป็นดาวยักษ์แดงที่มีสีแดงและอุณหภูมิต่ำ
</t>
  </si>
  <si>
    <t xml:space="preserve">ดาว Betelgeuse น่าจะเป็นดาวฤกษ์ชนิดสเปกตรัมใด และมีอุณหภูมิผิวประมาณเท่าใด เพราะเหตใด
</t>
  </si>
  <si>
    <t>“ดาวที่มีค่าโชติมาตรสัมบูรณ์น้อยที่สุด มีความส่องสว่างมากที่สุด เพราะเป็นค่าที่บอกถึงความสว่างแท้จริงของดาวเมื่ออยู่ห่างจากโลก 10 พาร์เซก”</t>
  </si>
  <si>
    <t>มนุษย์ไม่สามารถสังเกตเห็นดาว A ในตอนกลางวันได้ เพราะแสงจากดวงอาทิตย์มีความสว่างมาก ทำให้แสงจากดาวฤกษ์อื่นถูกกลบจนไม่สามารถมองเห็นด้วยตาเปล่า</t>
  </si>
  <si>
    <t>น.ส.อัญชิสา ศรีเพชร</t>
  </si>
  <si>
    <t>ดวงอาทิตย์เพราะมีความสว่างมาก</t>
  </si>
  <si>
    <t>อยู่ห่างจากโลกไม่เท่ากัน , มีพลังงานหรือความสว่างในตัวเองต่างกัน</t>
  </si>
  <si>
    <t xml:space="preserve">หลอด 100 วัตต์ทำงานผิดปกติ , หลอด 60 วัตต์มีเทคโนโลยีที่มีประสิทธิภาพสูงกว่า </t>
  </si>
  <si>
    <t>มุมตกกระทบของแสง เพราะเมื่อดวงอาทิตย์อยู่สูงกลางท้องฟ้า แสงจะตกกระทบโดยตรง ทำให้สว่างมาก แต่ตอนเช้าหรือเย็น แสงตกเฉียงจึงสว่างน้อยลง</t>
  </si>
  <si>
    <t xml:space="preserve">คือค่าที่ใช้วัดความสว่างของดาวฤกษ์หรือวัตถุท้องฟ้า ใช้ในการศึกษาสมบัติด้าน ความสว่างของดาวฤกษ์ </t>
  </si>
  <si>
    <t>โชติมาตรสัมบูรณ์ คือ ความสว่างแท้จริงของดาว ถ้าดาวนั้นอยู่ห่างจากโลก 10 พาร์เซก ส่วน โชติมาตรปรากฏ คือ ความสว่างที่ตามองเห็นจากโลกจริง ๆ</t>
  </si>
  <si>
    <t>ดาวที่ ร้อน จะมีสี น้ำเงินหรือขาว และสเปกตรัมจะแสดงเส้นของธาตุที่มีพลังงานสูง
ดาวที่ เย็น จะมีสี แดงหรือส้ม และสเปกตรัมแสดงเส้นของโมเลกุลหรือโลหะหนักมากขึ้น</t>
  </si>
  <si>
    <t>ดาวฤกษ์แต่ละสีที่นิดมองเห็นมี อุณหภูมิผิวไม่เท่ากัน
ดาวสี น้ำเงิน มีอุณหภูมิสูงที่สุดสว่างมาก
ดาวสี น้ำเงินแกมขาว มีอุณหภูมิรองลงมา
ดาวสี แดง มีอุณหภูมิต่ำที่สุดและสว่างน้อยกว่าดวงอื่น</t>
  </si>
  <si>
    <t xml:space="preserve">ดาว Betelgeuse เป็นดาวฤกษ์ชนิดสเปกตรัม M
มี อุณหภูมิผิวประมาณ 3,500 เคลวิน
เพราะมันมี สีแดง ซึ่งแสดงว่าเป็นดาวที่ เย็นและมีอุณหภูมิต่ำ </t>
  </si>
  <si>
    <t>ดาว A มีความส่องสว่างน้อยที่สุดเมื่อสังเกตจากบนโลก เพราะมีค่าโชติมาตรปรากฏสูงที่สุด (1.35) เมื่อเทียบกับดาว B (0.98) และดวงอาทิตย์ (-26.7)</t>
  </si>
  <si>
    <t>ดาว B มีความส่องสว่างมากที่สุด เมื่อกำหนดให้ดาวฤกษ์อยู่ห่างจากโลกเป็นระยะทาง 10 พาร์เซก เพราะมีค่าโชติมาตรสัมบูรณ์น้อยที่สุด (-3.6) ซึ่งหมายถึงมันเปล่งแสงออกมาได้มากที่สุดเมื่อถูกปรับไปอยู่ที่ระยะทางมาตรฐานเดียวกัน</t>
  </si>
  <si>
    <t>ไม่สามารถมองเห็นได้เนื่องจากดาว A มีโชติมาตรปรากฏอยู่ที่ 1.35 ซึ่งถือว่าค่อนข้างริบหรี่เมื่อเทียบกับความสว่างของท้องฟ้าในเวลากลางวัน</t>
  </si>
  <si>
    <t>ดวงอาทิตย์ เพราะมันส่องแสง</t>
  </si>
  <si>
    <t>ระยะทางและกำลังส่องสว่างไม่เท่ากัน</t>
  </si>
  <si>
    <t>กรณีจากคนที่สังเกตดูอยู่ไกลกว่าหลอดไฟ 100 วัตมากกว่า 60 วัต</t>
  </si>
  <si>
    <t>สภาพอากาศของฝั่งซ้ายมีอุณหภูมิต่ำเพราะมีหมอกแต่ฝั่งขวาไม่มีแถมอุณหภูมิเอื้ออำนวยกว่าทำให้ขวาสว่างกว่า</t>
  </si>
  <si>
    <t>สัมบูรณ์วัดกำลังส่องสว่าง</t>
  </si>
  <si>
    <t>ประเภท ประมาณ 3,500เคลวิน สีแดง</t>
  </si>
  <si>
    <t>ดาว A เพราะโชติมาตรปรากฎมากสุด</t>
  </si>
  <si>
    <t>ดวงอาทิตย์เพราะ โชติมาตรน้อยสุด</t>
  </si>
  <si>
    <t>ไม่ได้เพราะไกลไป</t>
  </si>
  <si>
    <t>ดาวฤกษ์ดวงเดียวที่มนุษย์สามารถมองเห็นได้ตามปกติในเวลากลางวันคือ ดวงอาทิตย์ ส่วนดาวดวงอื่น ๆ ที่อาจมองเห็นได้เป็นกรณีพิเศษมักเป็นดาวเคราะห์ที่สว่างมาก หรือต้องอาศัยอุปกรณ์ช่วยและสภาพแวดล้อมที่เอื้ออำนวยอย่างยิ่ง</t>
  </si>
  <si>
    <t>ดาวฤกษ์ที่สว่างมาก ๆ บนท้องฟ้า (เช่น ดาวซิริอุส) อาจเป็นเพราะมันอยู่ใกล้เรามาก (แม้ความสว่างที่แท้จริงอาจไม่มากเท่าดาวดวงอื่น) หรืออาจเป็นเพราะมันมีความสว่างที่แท้จริงสูงมาก ๆ (แม้จะอยู่ไกล)
 ดาวฤกษ์ที่ดูริบหรี่ อาจเป็นเพราะมันอยู่ไกลมาก หรือมีความสว่างที่แท้จริงต่ำ หรือทั้งสองอย่าง
ด้วยเหตุนี้ การเห็นดาวแต่ละดวงมีความสว่างไม่เท่ากันจึงเป็นผลมาจากการรวมกันของ "แสงจริงที่ดาวเปล่งออกมา" กับ "ระยะทางที่แสงนั้นเดินทางมาถึงตาเรา" นั่นเอง</t>
  </si>
  <si>
    <t>การที่จะ "วัดความสว่าง" ได้มากกว่านั้น ต้องพิจารณาจาก "ลูเมน" (ปริมาณแสงทั้งหมดที่หลอดไฟเปล่งออกมา) และ "ลักซ์" (ความสว่าง ณ จุดที่วัด) รวมถึงปัจจัยแวดล้อมอื่น ๆ ไม่ใช่แค่ "วัตต์" ซึ่งเป็นเพียงกำลังไฟฟ้าที่หลอดไฟใช้ไปเท่านั้นครับ</t>
  </si>
  <si>
    <t>จากภาพจะเห็นว่าดวงอาทิตย์ที่ถ่ายจากดาวอังคาร (ซ้าย) ดูเล็กลงและสว่างน้อยลงมากเมื่อเทียบกับที่ถ่ายจากโลก (ขวา) ซึ่งเป็นผลมาจาก ระยะห่างที่ไกลกว่า และ ลักษณะของชั้นบรรยากาศ ที่แตกต่างกันนั่นเอง</t>
  </si>
  <si>
    <t>โชติมาตรเป็นเครื่องมือพื้นฐานแต่ทรงพลังในทางดาราศาสตร์ที่ช่วยให้นักวิทยาศาสตร์สามารถวัดระยะทาง จำแนกประเภท และทำความเข้าใจคุณสมบัติทางกายภาพและวิวัฒนาการของดาวฤกษ์ได้</t>
  </si>
  <si>
    <t>โชติมาตรปรากฏบอกว่าดาวดูสว่างแค่ไหนเมื่อเรามองเห็น ส่วนโชติมาตรสัมบูรณ์บอกว่าดาวนั้นสว่างจริง ๆ แค่ไหนในตัวของมันเอง</t>
  </si>
  <si>
    <t>อุณหภูมิผิวสูง → แสงสีขาว-น้ำเงิน, สเปกตรัมของไฮโดรเจนหรือไอออนเด่น
อุณหภูมิผิวต่ำ → แสงสีส้ม-แดง, สเปกตรัมของโมเลกุลหรืออะตอมที่ไม่ถูกแตกตัวเด่น</t>
  </si>
  <si>
    <t>ยิ่งดาวมีสีออกน้ำเงิน → ยิ่งร้อนและอายุสั้น
ยิ่งดาวมีสีแดง → ยิ่งเย็นและอายุยืน</t>
  </si>
  <si>
    <t>Betelgeuse เป็นดาวฤกษ์ชนิด M2 Iab
มีอุณหภูมิผิวประมาณ 3,500 K
เพราะเป็นดาวสีแดงขนาดใหญ่ อุณหภูมิต่ำ</t>
  </si>
  <si>
    <t>ดาว B มีความสว่างน้อยที่สุดเมื่อสังเกตจากโลก
เพราะ แม้จะมีความสว่างแท้จริงมาก แต่ อยู่ห่างจากโลกมากถึง 260 ปีแสง จึงมองเห็นสว่างน้อย</t>
  </si>
  <si>
    <t>ดาว B มีความสว่างมากที่สุด
เพราะ มีค่าโซติมาตรสัมบูรณ์ต่ำที่สุด (-3.6)
→ แสดงว่า สว่างแท้จริงที่สุด หากอยู่ห่างจากโลกเท่ากันกับดาวอื่น</t>
  </si>
  <si>
    <t>ไม่สามารถเห็นได้
เพราะ ดาว A มีความสว่างน้อยกว่าดวงอาทิตย์มาก (โซติมาตรปรากฏ = 1.35)
→ จึงถูกแสงของดวงอาทิตย์กลบในเวลากลางวัน มองไม่เห็นด้วยตาเปล่า</t>
  </si>
  <si>
    <t>เพราะระยะห่างและขนาด</t>
  </si>
  <si>
    <t xml:space="preserve">วัดความส่องสว่าง </t>
  </si>
  <si>
    <t>ระยะห่างและการหักเหของแสง</t>
  </si>
  <si>
    <t>โซติมาตรคือสิ่งที่เอาไว้วัดความส่องสว่างในระยะหางที่ไม่เท่ากัน</t>
  </si>
  <si>
    <t>คือการวัดในระยะห่างที่เท่ากัน แตกต่างเพราะโซติมาตรสัมบูรณ์จะวัดในระยะห่างเท่ากัน</t>
  </si>
  <si>
    <t>อุณหภูมิมากสเปกตรัมก็จะเปลี่ยนไป</t>
  </si>
  <si>
    <t>สีน้ำเงินจะร้อนที่สุด สีน้ำเงินแกมขาวจะร้อนรองลงมา ส่วนสีแดงคือร้อนน้อยสุด</t>
  </si>
  <si>
    <t>สเปกตรัมสีส้ม อุณหภูมิประมาณ 3,500-4,900 แคลวิน</t>
  </si>
  <si>
    <t>ดาว A เพราะมีค่าโซติมาตรมากกว่าดวงอื่น</t>
  </si>
  <si>
    <t>ดาว B เพราะมีค่าโซติมาตรสมบูรณ์น้อยกว่าดวงอื่น</t>
  </si>
  <si>
    <t>ไม่เพราะกำลังส่องสว่างไม่มากพอหากมองบนโลก</t>
  </si>
  <si>
    <t>ดวงอาทิตย์ เพราะ อยู่ใกล้โลกเเละมีเเสงสว่างในตัวเองทำให้บดบังดาวฤกษ์ดวงอื่น</t>
  </si>
  <si>
    <t>ความส่องสว่างที่แท้จริงของดาวฤกษ์แต่ละดวง (กำลังส่องสว่าง) ระยะทางจากดาวฤกษ์ถึงโลก และผลกระทบจากชั้นบรรยากาศโลก</t>
  </si>
  <si>
    <t>ระยะทางเเละชั้นบรรยากาศ</t>
  </si>
  <si>
    <t>ดาวสี น้ำเงิน ร้อนที่สุด อายุสั้น
ดาวสี น้ำเงินแกมขาว ร้อนปานกลาง
ดาวสี แดง เย็นที่สุด แต่อายุยืนที่สุด</t>
  </si>
  <si>
    <t>สีส้ม</t>
  </si>
  <si>
    <t>ดาวA เพราะมีค่าโชติมาตรปรากฏมากสุด</t>
  </si>
  <si>
    <t>ไม่ได้ เพราะระยะไกลเกินไป</t>
  </si>
  <si>
    <t>โปรเกล้า สนพลาย</t>
  </si>
  <si>
    <t>มนุษย์สามารถมองเห็นดาวฤกษ์ในเวลากลางวันได้เพียงดวงอาทิตย์ เพราะอยู่ใกล้และมีความสว่างมากกว่าดาวอื่นมาก</t>
  </si>
  <si>
    <t>ดาวฤกษ์แต่ละดวงมีความสว่างไม่เท่ากัน เพราะมีระยะทางจากโลก พลังงาน และสิ่งกีดขวางที่ต่างกัน</t>
  </si>
  <si>
    <t>ได้ถ้าเราเอาตัววัดมาอยู่ใกล้หลอดไฟ 60วัตต์
และะขยับตัววัดออกห่างจากหลอดไฟ 100 วัตต์</t>
  </si>
  <si>
    <t>ชั้นบรรยากาศ เป็นปัจจัยที่ส่งผลต่อความสว่างของดวงอาทิตย์ที่เรามองเห็น</t>
  </si>
  <si>
    <t>อัดดับความสว่างสมบัติระยะทาง ความสว่าง</t>
  </si>
  <si>
    <t>โชติมาตรสัมบูรณ์ = ความสว่างแท้จริง (ที่ระยะ 10 พาร์เซก)
โชติมาตรปรากฏ = ความสว่างที่เห็นจากโลก</t>
  </si>
  <si>
    <t>อุณหภูมิผิวของดาว ยิ่งสูง ดาวยิ่งมี สีออกฟ้า และสเปกตรัมอยู่ในกลุ่ม O หรือ B
ยิ่งต่ำ ดาวจะมี สีแดง/ส้ม และอยู่ในกลุ่ม K หรือ M</t>
  </si>
  <si>
    <t>ดาวสีน้ำเงินมีอุณหภูมิสูงที่สุด สว่างมาก
ดาวน้ำเงินแกมขาวมีอุณหภูมิรองลงมา
ดาวสีแดงอุณหภูมิต่ำสุด สว่างน้อย แต่อายุนาน</t>
  </si>
  <si>
    <t>สเปกตรัม M ครับ เพราะมีสีแดงจัด ซึ่งบ่งบอกว่ามีอุณหภูมิผิวต่ำกว่าดาวสีน้ำเงินหรือขาวมาก</t>
  </si>
  <si>
    <t>ค่าความส่องสว่างสัมบูรณ์เป็นการวัดความสว่างแท้จริงของดาวโดยไม่ขึ้นกับระยะทาง ดังนั้นดาวที่มีค่าความส่องสว่างสัมบูรณ์ต่ำมากจะปล่อยพลังงานแสงมากกว่า</t>
  </si>
  <si>
    <t xml:space="preserve">ดวงอาทิตย์เพราะ1.ดวงอาทิตย์เป็นดาวฤกษ์ที่อยู่ใกล้โลกมากที่สุด (ห่างประมาณ 150 ล้านกิโลเมตร หรือ 1 หน่วยดาราศาสตร์)
2.แสงจากดวงอาทิตย์แรงมาก จนกลบแสงจากดาวฤกษ์ดวงอื่นทั้งหมดในท้องฟ้าตอนกลางวัน
3.แม้จะมีดาวฤกษ์อื่นสว่าง เช่น ซิริอุส หรือ คานอปัส แต่ก็ สว่างไม่พอจะมองเห็นได้ในแสงกลางวัน
</t>
  </si>
  <si>
    <t>1.ระยะทางจากโลกต่างกัน
2.พลังงานที่ดาวปล่อยออกมาต่างกัน
3.สีและอุณหภูมิของดาวต่างกัน
4.แสงอาจถูกดูดกลืนหรือกระเจิงระหว่างทาง</t>
  </si>
  <si>
    <t>1.หลอดมีเทคโนโลยีที่ประหยัดไฟและมีประสิทธิภาพสูง (เช่น LED)
2.หลอด 100 วัตต์เสื่อมหรือมีปัจจัยอื่นบังแสง
3.ตำแหน่งการติดตั้ง และชนิดของแสงมีผลต่อการรับรู้หรือการวัดจริง</t>
  </si>
  <si>
    <t>ปัจจัยที่มีผลต่อความสว่างของดวงอาทิตย์คือ องค์ประกอบของชั้นบรรยากาศ ภาพซ้าย (ถ่ายจากดาวอังคาร) มีฝุ่นในชั้นบรรยากาศมาก ทำให้ดวงอาทิตย์ดูมืดและฟ้าออกฟ้าเทา ส่วนภาพขวา (ถ่ายจากโลก) มีชั้นบรรยากาศที่เหมาะสม ดวงอาทิตย์จึงสว่างและเห็นแสงสีเหลืองชัดเจน</t>
  </si>
  <si>
    <t>โชติมาตร = หน่วยวัดความสว่างของดาวฤกษ์
มี 2 แบบ: ปรากฏ (สิ่งที่ตาเห็น) และแท้จริง (พลังงานที่ปล่อยจริง)
ใช้ในการศึกษา: พลังงาน, ระยะทาง, ประเภท, และวิวัฒนาการของดาวฤกษ์</t>
  </si>
  <si>
    <t>โชติมาตรปรากฏ =ดาวดูสว่างแค่ไหนจากโลก
โชติมาตรสัมบูรณ์=ดาวสว่างจริงแค่ไหน (ถ้าห่าง 10 พาร์เซก)ใช้คู่กันเพื่อ คำนวณระยะทาง และ ศึกษาสมบัติแท้จริงของดาวฤกษ์</t>
  </si>
  <si>
    <t>นักดาราศาสตร์ใช้สีและสเปกตรัมเพื่อ ระบุประเภทของดาว, อายุ, มวล และวิวัฒนาการของดาวฤกษ์ ได้อย่างแม่นยำ</t>
  </si>
  <si>
    <t>น้ำเงิน → ดาวฤกษ์อายุน้อย ร้อนแรง มีมวลมาก
น้ำเงินแกมขาว → ดาวรองจากน้ำเงิน ร้อนแต่ไม่สุด
แดง → ดาวที่เย็นกว่า อาจเป็นดาวแคระแดง (อายุยืน) หรือดาวยักษ์แดง (ใกล้ตาย)</t>
  </si>
  <si>
    <t>ดาว Betelgeuse เป็นดาวฤกษ์ชนิด สเปกตรัม M มีสีแดง ซึ่งแสดงว่าอุณหภูมิผิว ต่ำประมาณ 3,000–3,500 เคลวิน เนื่องจากดาวที่มีสีแดงจะมีอุณหภูมิต่ำกว่าดาวที่มีสีขาวหรือน้ำเงิน และ Betelgeuse เป็นดาวยักษ์แดงที่อยู่ในช่วงปลายของวงจรชีวิตดาวฤกษ์ขนาดกลาง</t>
  </si>
  <si>
    <t>Bเพราะค่าโชติมาตรปรากฎน้อยยิ่งสว่างมาก</t>
  </si>
  <si>
    <t>ดาวฤกษ์ดวงที่มีความส่องสว่างมากที่สุดคือ ดวงอาทิตย์ เพราะมีค่าโชติมาตรสัมบูรณ์สูงที่สุด (4.8) ซึ่งหมายถึงมีความส่องสว่างแท้จริงมากที่สุด เมื่อเทียบที่ระยะห่างเดียวกัน</t>
  </si>
  <si>
    <t>ไม่สามารถสังเกตเห็นได้ เพราะดาว A มีค่าโชติมาตรปรากฏ 1.35 ซึ่งสว่างไม่เพียงพอที่จะมองเห็นในเวลากลางวัน เนื่องจากแสงอาทิตย์กลบแสงของดาว</t>
  </si>
  <si>
    <t>กำลังส่องสว่าง หรือพลังงานที่ดาวฤกษ์เปล่งออกมา และระยะทางที่ดาวฤกษ์อยู่ห่างจากโลก</t>
  </si>
  <si>
    <t>สามารถวัดความสว่างของหลอด 60 วัตต์ได้มากกว่าหลอด 100 วัตต์ ในกรณีที่ตำแหน่งใกล้กว่า ทิศทางดีกว่า ไม่มีอะไรมาบัง หรือประสิทธิภาพของหลอดดีกว่า</t>
  </si>
  <si>
    <t>มุมตกกระทบของแสงอาทิตย์ส่งผลต่อความส่องสว่าง โดยมุมที่ดวงอาทิตย์อยู่สูงจะทำให้พื้นที่ได้รับแสงมากกว่า</t>
  </si>
  <si>
    <t>โชติมาสัมบูรณ์คือ ห่างจากเราเท่ากัน
โชติมาปรากฏคือ เรามองเห็นได้จากโลก</t>
  </si>
  <si>
    <t>มีความแตกต่างกันตรงชนิดสเปกตรัม</t>
  </si>
  <si>
    <t xml:space="preserve">ดาวเบเทลจุส  น่าจะเป็นดาวฤกษ์ชนิดสเปกตรัม M1-M2 Ia-ab, ซึ่งเป็นดาวฤกษ์มวลมากที่กำลังเข้าสู่ช่วงสุดท้ายของชีวิต (ยักษ์ใหญ่แดง). อุณหภูมิผิวของมันอยู่ที่ประมาณ 3,200 องศาเซลเซียส หรือประมาณ 3,473 เคลวิน. สาเหตุที่อุณหภูมิพื้นผิวต่ำและเป็นสีแดงเนื่องจากเป็นดาวที่เย็นและมีขนาดใหญ่มาก ทำให้มีการแผ่รังสีออกมาในช่วงความยาวคลื่นอินฟราเรดเป็นหลัก. </t>
  </si>
  <si>
    <t>ดาว A เพราะมีค่าโชติมาตรปรากฏสูงที่สุด</t>
  </si>
  <si>
    <t>ดาว B เพราะมีค่าโชติมาตรสัมบูรณ์ต่ำที่สุด</t>
  </si>
  <si>
    <t>มนุษย์ ไม่สามารถ สังเกตเห็นดาว A ในตอนกลางวันได้ เพราะแสงอาทิตย์และท้องฟ้าที่สว่างจ้าในตอนกลางวันบดบังความสว่างของดาว A ซึ่งสว่างไม่พอที่จะมองเห็นได้</t>
  </si>
  <si>
    <t>น.ส. วิลาสินี ใจทน</t>
  </si>
  <si>
    <t>ดวงอาทิตย์ เพราะดวงอาทิตย์เป็นดาวฤกษ์ที่อยู่ใกล้โลกที่สุด</t>
  </si>
  <si>
    <t xml:space="preserve">กำลังส่องสว่างที่ดาวฤกษ์เปล่งออกมา และระยะทางที่ดาวฤกษ์อยู่ห่างจากโลก </t>
  </si>
  <si>
    <t>ชนิดของหลอดไฟที่ต่างกัน</t>
  </si>
  <si>
    <t>ระยะห่างของดวงอาทิตย์</t>
  </si>
  <si>
    <t>หน่วยวัดระดับความสว่างของวัตถุท้องฟ้า ใช้ศึกษา ความสว่างของดาวฤกษ์</t>
  </si>
  <si>
    <t>โชติมาตรสัมบูรณ์ เป็นค่าที่บ่งบอกถึงความสว่างที่แท้จริงของดาวฤกษ์ ต่างกับโชติมาตรปรากฏที่โชติมาตรปรากฏบอกความสว่างที่มองเห็นจากโลก</t>
  </si>
  <si>
    <t>อุณหภูมิผิวของดาวฤกษ์เป็นตัวกำหนดสีและลักษณะสเปกตรัมของดาวฤกษ์</t>
  </si>
  <si>
    <t>สีน้ำสีน้ำเงินมีอุณหภูมิสูงสุดสีน้ำเงินแกมขาวมีอุณหภูมิรองลงมาจากสีน้ำเงินและสีแดงเป็นสีที่มีอุณหภูมิต่ำสุด</t>
  </si>
  <si>
    <t>เป็นดาวฤกษ์สเปกตรัมM มีอุณหภูมิที่ต่ำประมาณ 3,500 เคลวิน เพราะเป็นดาวฤกษ์ที่มีมวลมากและอยู่ในช่วงท้ายของวิวัฒนาการ</t>
  </si>
  <si>
    <t>ดาว B เพราะมีค่าโชติมาตรปรากฏสูงที่สุด</t>
  </si>
  <si>
    <t>ดาว B มีความส่องสว่างมากที่สุด เมื่อให้ดาวฤกษ์อยู่ห่างจากโลกระยะทาง 10 พาร์เซก</t>
  </si>
  <si>
    <t>ไม่เห็นดาว A ในตอนกลางวันได้ เพราะ มีค่าโชติมาตรปรากฏอยู่ที่ 1.35</t>
  </si>
  <si>
    <t>ดวงอาทิตย์เป็นดาวฤกษ์ที่ใกล้โลกที่สุดและสว่างที่สุด ทำให้แสงของมันมีความเข้มมากจนมองเห็นได้แม้ในเวลากลางวัน
	•	ดาวฤกษ์ดวงอื่น ๆ แม้จะสว่างแต่ก็อยู่ไกลมาก แสงของพวกมันจึงถูกแสงแดดกลบหมด ทำให้เราไม่สามารถมองเห็นในตอนกลางวันได้</t>
  </si>
  <si>
    <t>คือ
	1.	ดาวฤดษ์แต่ละดวงมีความสว่างจริง (ความสว่างภายใน) ต่างกัน
ดาวบางดวงสว่างมากเพราะมีขนาดใหญ่และร้อน ส่วนดาวบางดวงสว่างน้อยเพราะขนาดเล็กหรือเย็นกว่า
	2.	ดาวฤดษ์แต่ละดวงอยู่ห่างจากโลกไม่เท่ากัน
ดาวที่อยู่ใกล้จะดูสว่างกว่าแม้จริง ๆ แล้วอาจจะไม่สว่างเท่าดาวที่อยู่ไกล
	3.	บรรยากาศโลกและสภาพแวดล้อมอาจมีผลบ้าง
เช่น หมอก ฝุ่น หรือแสงรบกวนจากเมือง อาจทำให้ดาวดูสว่างน้อยลง</t>
  </si>
  <si>
    <t>เราสามารถวัดความสว่างของหลอดไฟขนาด 60 วัตต์ได้มากกว่าหลอดไฟขนาด 100 วัตต์ได้ในกรณีที่:
	•	หลอดไฟ 60 วัตต์อยู่ใกล้กับจุดวัดมากกว่า
เพราะความสว่างที่เราวัดได้ขึ้นกับระยะห่าง ถ้าหลอด 60 วัตต์อยู่ใกล้มากกว่า แสงจะเข้มกว่าถึงแม้ว่ากำลังวัตต์น้อยกว่า
	•	หลอดไฟ 100 วัตต์เสียหรือทำงานไม่เต็มที่
ทำให้แสงที่ปล่อยออกมาน้อยลง
	•	ชนิดของหลอดไฟต่างกัน
เช่น หลอดไฟ 60 วัตต์เป็นหลอด LED ที่ให้แสงสว่างมากกว่า หลอด 100 วัตต์เป็นหลอดไส้ ซึ่งใช้พลังงานมากแต่ให้แสงน้อยกว่า</t>
  </si>
  <si>
    <t>ปัจจัยที่มีผลต่อความส่องสว่างของดวงอาทิตย์ที่ปรากฏจากพื้นผิวของดาวเคราะห์ต่างๆ คือ ชั้นบรรยากาศของดาวเคราะห์นั้นๆ</t>
  </si>
  <si>
    <t xml:space="preserve">
	•	โชติมาตรมี 2 แบบหลัก ๆ คือ
	1.	โชติมาตรปรากฏ (Apparent Magnitude) — คือค่าความสว่างที่เรามองเห็นดาวจากโลก
	2.	โชติมาตรสัมบูรณ์ (Absolute Magnitude) — คือค่าความสว่างที่ดาวจริง ๆ ปล่อยออกมา ถ้าวางดาวดวงนั้นอยู่ห่างจากโลกเท่ากับ 10 พาร์เซก (ประมาณ 32.6 ปีแสง)
ใช้ในการศึกษาสมบัติของดาวฤกษ์ เช่น
	•	การเปรียบเทียบความสว่างของดาวดวงต่าง ๆ
	•	การหาค่าระยะห่างของดาว (โดยใช้ความแตกต่างระหว่างโชติมาตรปรากฏกับโชติมาตรสัมบูรณ์)
	•	การศึกษาขนาดและพลังงานของดาวฤกษ์</t>
  </si>
  <si>
    <t>โชติมาตรสัมบูรณ์ (Absolute Magnitude) คือ ค่าความสว่างที่แท้จริงของดาวฤกษ์ดวงหนึ่ง ถ้าวางดาวดวงนั้นไว้ที่ระยะทางมาตรฐานจากโลก คือ 10 พาร์เซก (ประมาณ 32.6 ปีแสง)
โชติมาตรปรากฏ (Apparent Magnitude) คือ ค่าความสว่างที่เรามองเห็นดาวดวงนั้นจากโลกจริง ๆ โดยไม่สนใจระยะทาง
⸻
ความแตกต่างระหว่างโชติมาตรสัมบูรณ์กับโชติมาตรปรากฏ คือ
	•	โชติมาตรปรากฏ = ความสว่างที่ดาวดูเหมือนมีเมื่อมองจากโลก (ขึ้นอยู่กับระยะทางและความสว่างจริงของดาว)
	•	โชติมาตรสัมบูรณ์ = ความสว่างจริงของดาวที่วัดโดยสมมุติให้ดาวอยู่ห่าง 10 พาร์เซก เพื่อเปรียบเทียบดาวต่าง ๆ ได้ตรงกัน
ง่าย ๆ คือ
	•	โชติมาตรปรากฏ = ความสว่างที่เราเห็น
	•	โชติมาตรสัมบูรณ์ = ความสว่างจริงของดาว</t>
  </si>
  <si>
    <t>ดาวที่มี อุณหภูมิผิวสูง จะมีสีที่ออกไปทาง สีฟ้า หรือสีขาว เช่น ดาวสีน้ำเงินหรือขาว ซึ่งบ่งบอกว่าดาวนั้นร้อนมาก
	•	ดาวที่มี อุณหภูมิผิวต่ำ จะมีสีที่ออกไปทาง สีแดง หรือสีส้ม เช่น ดาวสีแดง ซึ่งบ่งบอกว่าดาวนั้นเย็นกว่า
ส่วน สเปกตรัมของดาว คือแสงที่ดาวปล่อยออกมา ซึ่งแบ่งตามลักษณะเส้นดูดกลืนแสงในสเปกตรัม โดยสเปกตรัมนี้ขึ้นอยู่กับอุณหภูมิผิวของดาวด้วย
	•	ดาวร้อนจะมีสเปกตรัมประเภท O หรือ B (สีฟ้า-ขาว)
	•	ดาวเย็นจะมีสเปกตรัมประเภท K หรือ M (สีส้ม-แดง)</t>
  </si>
  <si>
    <t>ดาวสีน้ำเงิน
คือดาวที่มีอุณหภูมิผิวสูงที่สุดใน 3 ดวงนี้ ดาวจะร้อนมาก และปล่อยแสงสีฟ้าหรือสีน้ำเงินออกมา
	•	ดาวสีน้ำเงินแกมขาว
คือดาวที่มีอุณหภูมิผิวสูงแต่ต่ำกว่าดาวสีน้ำเงินเล็กน้อย ดาวนี้จะร้อนมาก แต่ไม่ร้อนเท่าดาวสีน้ำเงิน แสงจึงออกมาเป็นสีน้ำเงินผสมสีขาว
	•	ดาวสีแดง
คือดาวที่มีอุณหภูมิผิวต่ำที่สุดใน 3 ดวงนี้ ดาวจะเย็นกว่ามาก และปล่อยแสงสีแดงหรือสีส้มออกมา
สรุปความแตกต่าง:
	•	สีของดาวบอกว่าอุณหภูมิผิวแตกต่างกัน
	•	ดาวสีน้ำเงิน = ร้อนสุด
	•	ดาวสีน้ำเงินแกมขาว = ร้อนรองลงมา
	•	ดาวสีแดง = เย็นที่สุด</t>
  </si>
  <si>
    <t xml:space="preserve">
ดาวบีเทลจุส (Betelgeuse) น่าจะเป็นดาวฤกษ์ชนิดสเปกตรัม M1–M2 Ia–ab และมีอุณหภูมิผิวประมาณ 3,500 เคลวิน </t>
  </si>
  <si>
    <t>ดาว A มีค่าโชติมาตรปรากฏ มากที่สุด (1.35) จึง ดูสว่างน้อยที่สุดจากบนโลก</t>
  </si>
  <si>
    <t>ดาว B มีโชติมาตรสัมบูรณ์น้อยที่สุด (-3.6)
จึง มีความส่องสว่างมากที่สุด เมื่อสมมติว่าดาวทั้งหมดอยู่ห่างจากโลกเท่ากันที่ 10 พาร์เซก.</t>
  </si>
  <si>
    <t>เนื่องจาก ดาว A มีค่าโชติมาตรปรากฏเท่ากับ 1.35 ซึ่งไม่สว่างพอจะสู้แสงอาทิตย์ได้ในเวลากลางวัน
จึง ไม่สามารถมองเห็นด้วยตาเปล่าในตอนกลางวัน.</t>
  </si>
  <si>
    <t>ดวงอาทิตย์ เพราะมีโชติมาตรปรากฏมากที่สุด</t>
  </si>
  <si>
    <t>เพราะระยะห่าง และควาทส่องสว่างไม่เท่ากัน</t>
  </si>
  <si>
    <t>หลอดไฟ60วัตต์อยู่ใกล้กว่าหลอดไฟ100วัตต์</t>
  </si>
  <si>
    <t>ระยะห่างของดางเคราะห์</t>
  </si>
  <si>
    <t>โชติมาตรคือค่าความส่องสว่างของดาวฤกษ์ ใช้วัดความสว่างของดาว</t>
  </si>
  <si>
    <t>โชติมาตรสัมบูรณ์คือค่าที่ดาวฤกษ์อยู่ห่างจากโลก10พาร์เซก ต่างกันตรงที่โชติมาตรปรากฏคือสังเกตจากโลกโดยไม่มีระยะกำหนด</t>
  </si>
  <si>
    <t>ยิ่งอุณหภูมิมากสีดาวจะยิ่งเลื่อนไปทางน้ำเงิน</t>
  </si>
  <si>
    <t>ดาวสีน้ำเงินอุณหภูมิสูงที่สุด รองลงมาคือดาวสีน้ำเงินแกมขาว และสีแดงตามลำดับ</t>
  </si>
  <si>
    <t>ชนิดสเปกตรัม M อุณหภูมิ2500-3500K เพราะเป็นดาวยักษ์แดง</t>
  </si>
  <si>
    <t>ดาว A เพราะมีโชติมาตรปรากฏสูงที่สุด</t>
  </si>
  <si>
    <t>ไม่ได้ เพราะ ดวงอาทิตย์มีโชติมาตรปรากฏเยอะกว่ามาก</t>
  </si>
  <si>
    <t>ดวงอาทิตย์ เพราะสว่างมาก</t>
  </si>
  <si>
    <t>โชติมาตรของดาวฤกษ์ที่สังเกตได้จากโลก เรียกว่า โชติมาตรปรากฏ ซึ่งนำมาใช้เปรียบเทียบความสว่างที่แท้จริงของดาวฤกษ์ไม่ได้ เพราะเป็นความสว่างที่ปรากฏให้เราเห็นบนโลก แสดงว่าความสว่างนั้น ขึ้นอยู่กับระยะห่างของดาวนั้นกับโลก ถ้าตำแหน่งดาวแต่ละดวงต่างกัน ก็ส่งผลให้ความสว่างต่างกัน</t>
  </si>
  <si>
    <t>หลอดไฟ 60 วัตต์นั้นเป็นหลอดไฟ LED หรือหลอดไฟชนิดที่มีประสิทธิภาพการให้แสงสูง</t>
  </si>
  <si>
    <t>โชติมาตรคือค่าที่ใช้วัดความสว่างของดาว ช่วยให้เราศึกษาความสว่างจริง, ระยะทาง, ขนาด, และวิวัฒนาการของดาวได้</t>
  </si>
  <si>
    <t>m = โชติมาตรที่ตาเห็น (ขึ้นกับระยะทางด้วย)
M = โชติมาตรที่แท้จริง (ค่าคงที่ของดาว ใช้เปรียบเทียบความสว่างจริง)
ใช้ร่วมกันเพื่อคำนวณ ระยะทาง หรือความสว่างของดาว</t>
  </si>
  <si>
    <t>อุณหภูมิกำหนดสีของดาว
อุณหภูมิกำหนดลักษณะของสเปกตรัม
ลำดับดาวตามอุณหภูมิ (จากร้อนไปเย็น)</t>
  </si>
  <si>
    <t xml:space="preserve">บ่งบอกถึงอุณหภูมิผิวของดาวฤกษ์นั้นๆ ดาวฤกษ์สีน้ำเงินมีอุณหภูมิสูงที่สุด รองลงมาคือสีน้ำเงินแกมขาว และดาวฤกษ์สีแดงมีอุณหภูมิต่ำที่สุด </t>
  </si>
  <si>
    <t>เป็นดาวฤกษ์ชนิด M1–M2 Ia–ab</t>
  </si>
  <si>
    <t>ไม่ เนื่องจากความสว่างของดวงอาทิตย์มีค่าโชติมาตรปรากฏที่ติบลบทำให้สว่างมากและอยู่ใกล้โลกจนบดบังแสงของดาวฤกษ์ดวงอื่นๆ ในตอนกลางวัน</t>
  </si>
  <si>
    <t>ดวงอาทิตย์ ดวงอาทิตย์เป็นดาวฤกษ์ที่อยู่ใกล้โลกที่สุด</t>
  </si>
  <si>
    <t>ระยะทางจากโลก, ขนาดของดาวฤกษ์, และอุณหภูมิผิวของดาวฤกษ์</t>
  </si>
  <si>
    <t xml:space="preserve">ประเภทของหลอดไฟ (LED, หลอดไส้, หลอดฟลูออเรสเซนต์) หรือการใช้งานที่แตกต่างกัน </t>
  </si>
  <si>
    <t>ระยะการอยู่ใกล้ของดวงอาทิตย์</t>
  </si>
  <si>
    <t xml:space="preserve">เป็นค่าที่ใช้วัดความสว่างของวัตถุในอวกาศ แต่มีวิธีการวัดที่แตกต่างกัน โชติมาตรปรากฏคือความสว่างที่สังเกตได้จากโลก ในขณะที่โชติมาตรสัมบูรณ์คือความสว่างที่แท้จริงของวัตถุ หากวัตถุนั้นอยู่ห่างจากโลก 10 พาร์เซก (ประมาณ 32.6 ปีแสง). </t>
  </si>
  <si>
    <t>ดาวที่มีอุณหภูมิสูงกว่าจะเปล่งแสงสีน้ำเงินหรือขาวอมฟ้า ส่วนดาวที่มีอุณหภูมิต่ำกว่าจะเปล่งแสงสีเหลือง ส้ม หรือแดง</t>
  </si>
  <si>
    <t>M2-M3 Ia-Iab อุณหภูมิผิวประมาณ 3,500 เคลวิน</t>
  </si>
  <si>
    <t>A ความส่องสว่างน้อยสุด เพราะค่าโชิติมาตรปรากฏมากสุด 1.35 แปลว่าดูจากโลกมืดสุด</t>
  </si>
  <si>
    <t>B ความส่องสว่างมากสุด เพราะโชติมาตรสัมบูรณ์ต่ำสุด แปลว่าความสว่างแท้จริงมากที่สุด</t>
  </si>
  <si>
    <t>ไม่ได้ เพราะสว่างไม่พอในตอนกลางวัน</t>
  </si>
  <si>
    <t>ดวงอาทิตย์ เพราะดวงอาทิตย์เป็นดาวฤกษ์ที่อยู่ใกล้โลกที่สุด ทำให้เราสามารถมองเห็นเป็นดวงกลมสว่างได้ในเวลากลางวัน ส่วนดาวฤกษ์ดวงอื่น ๆ แม้จะมีความสว่างในตัวเอง แต่เนื่องจากอยู่ไกลจากโลกมาก</t>
  </si>
  <si>
    <t>ระยะทางของดาวจากโลก, กำลังส่องสว่างของดาว (Luminosity) ซึ่งเป็นสมบัติเฉพาะตัวของดาวแต่ละดวง, และ ขนาดของดาว</t>
  </si>
  <si>
    <t>หลอดไฟ 60 วัตต์เป็นหลอดไฟ LED หรือหลอดไฟชนิดที่มีประสิทธิภาพสูง ซึ่งสามารถแปลงพลังงานไฟฟ้าเป็นแสงสว่างได้ดีกว่าหลอดไฟ 100 วัตต์แบบเดิม</t>
  </si>
  <si>
    <t>ภาพถ่ายจากพื้นผิวโลก</t>
  </si>
  <si>
    <t>โชติมาตรสัมบูรณ์
	•	คือความสว่าง แท้จริง ของดาว
	•	วัดจากระยะห่าง 10 พาร์เซก
	•	ไม่ขึ้นกับระยะทางจากโลก
โชติมาตรปรากฏ
	•	คือความสว่างที่ เห็นจากโลก
	•	ขึ้นอยู่กับระยะทางและสิ่งแวดล้อม</t>
  </si>
  <si>
    <t>ดาวฤกษ์ที่มีอุณหภูมิสูงกว่าจะมีสีน้ำเงินหรือน้ำเงินแกมขาว ในขณะที่ดาวฤกษ์ที่มีอุณหภูมิต่ำกว่าจะมีสีแดง</t>
  </si>
  <si>
    <t>เป็นดาวฤกษ์ชนิดสเปกตรัม M (M1-M2 Ia-ab) และมีอุณหภูมิผิวประมาณ 3,600 เคลวิน</t>
  </si>
  <si>
    <t>A เพราะโชติมาตรมากสุด</t>
  </si>
  <si>
    <t>ไม่สามารถสังเกตเห็นดาว A ได้ในตอนกลางวัน
เพราะ โชติมาตรปรากฏของดาว A คือ 1.35 ซึ่งหมายถึงความสว่างไม่เพียงพอที่จะแข่งกับแสงจากดวงอาทิตย์ในตอนกลางวันได้ มนุษย์จึงมองไม่เห็นด้วยตาเปล่า</t>
  </si>
  <si>
    <t xml:space="preserve">ดางอาทิตย์ เพราะ ความสว่างของดวงอาทิตย์เเละเป็นดาวฤกษ์ที่อยู่ใกล้โลกมากที่สุด </t>
  </si>
  <si>
    <t>เพราะระยะทางจากจุดสังเกตไปถึงจุดของดาวฤกษ์เเละความสว่างของดาวฤกษ์เเต่ละดวง</t>
  </si>
  <si>
    <t>ในกรณีที่ชนิดต่างกันมาก, ประสิทธิภาพของหลอดไฟในเเต่ละรุ่นเเละยี่ห้อ, การวัดค่าที่ผิดพลาด เเละปัญหาของหลอดไฟ100วัตต์ เช่น เสื่อมสภาพ หมดอายุการใช้งาน</t>
  </si>
  <si>
    <t>ความหนาเเน่นจากชั้นบรรยายกาศของดาวดวงนั้นๆ</t>
  </si>
  <si>
    <t>หน่วยวัดความสว่างของดาว ศึกษาความสว่างที่เเท้จริงของดาวฤกษ์</t>
  </si>
  <si>
    <t>คือ ความสว่างที่เเท้จริงของดาวฤกษ์ซึ่งผู้สังเกตจะอยู่ในระยะทางมาตรฐานเดียวกัน เเตกต่างจากโชติมาตรปรากฏตรงที่ โชติมาตรปรากฏเป็นความสว่างของดวงดาวที่เรามองเห็นได้จากโลกจริงๆ</t>
  </si>
  <si>
    <t>ความสัมพันธ์นี้อธิบายได้ด้วยกฎของวีน (Wien's Displacement Law) ซึ่งระบุว่าความยาวคลื่นที่วัตถุดำ (Black Body) แผ่รังสีออกมามากที่สุดจะแปรผกผันกับอุณหภูมิของวัตถุนั้น ยิ่งร้อนมาก ความยาวคลื่นสูงสุดที่แผ่ออกมาก็จะสั้นลง (ไปทางสีฟ้า/ม่วง) ยิ่งเย็น ความยาวคลื่นสูงสุดก็จะยาวขึ้น (ไปทางสีแดง)</t>
  </si>
  <si>
    <t>อุณหภูมิพื้นผิวของดาวสามดวงนั้นต่างกัน ต่างกันที่ น้ำเงิน=อุณหภูมิพื้นผิวสูง น้ำเงินเเกมขาวรองลงมาจากน้ำเงิน เเละสีเเดง=มีอุณหภูมิพื้นผิวต่ำ</t>
  </si>
  <si>
    <t>สเปกตรัม: M
 และมีอุณหภูมิพื้นผิวประมาณ: ต่ำกว่า 3,500 เคลวิน (โดยประมาณ)
เพราะเหตุใดสีของดาว Betelgeuse ปรากฏเป็นสีแดงส้ม ซึ่งบ่งชี้ว่าเป็นดาวฤกษ์ที่มีอุณหภูมิพื้นผิวต่ำ</t>
  </si>
  <si>
    <t>ดาว A เนื่องจากค่าโชติมาตรปรากฏมีค่าสูงกว่า ดาว B</t>
  </si>
  <si>
    <t>ดาว B เนื่องจากมีค่าโชติมาตรสัมบูรณ์ต่ำจึงมีความส่องสว่างมาก</t>
  </si>
  <si>
    <t>ไม่ เพราะ ในเวลากลางวัน ท้องฟ้าจะสว่างจ้ามากเนื่องจากแสงของดวงอาทิตย์ถูกกระเจิงโดยบรรยากาศโลกทำให้แสงจากดาวฤกษ์ดวงอื่นถูกบดบังไปจนหมด</t>
  </si>
  <si>
    <t>ดวงอาทิตย์ เพราะ ทำให้เราสามารถมองเห็นเป็นดวงกลมสว่างได้ในเวลากลางวัน ส่วนดาวฤกษ์อื่นอยู่ไกลจากโลกมาก แสงของมันจะถูกบดบังด้วยแสงอาทิตย์</t>
  </si>
  <si>
    <t xml:space="preserve">กำลังส่องสว่าง  และ ระยะห่างจากโลก 
</t>
  </si>
  <si>
    <t xml:space="preserve">หลอดไฟ 60 วัตต์เป็นหลอดไฟ LED หรือหลอดไฟชนิดอื่นที่มีประสิทธิภาพในการแปลงพลังงานเป็นแสงสว่างสูงกว่าหลอดไฟ 100 วัตต์ที่เป็นหลอดไส้แบบดั้งเดิม
</t>
  </si>
  <si>
    <t>เป็นค่าที่ใช้วัดความสว่างของดาวฤกษ์ในทางดาราศาสตร์ ศึกษาความสว่างของดาวฤกษ์</t>
  </si>
  <si>
    <t>โชติมาตรสัมบูรณ์ คือ ค่าความสว่างจริงๆ ของดาวฤกษ์ดวงนั้น ต่างจาก โชติมาตรปรากฏที่วัดความสว่างจากระยะห่างของโลก</t>
  </si>
  <si>
    <t xml:space="preserve"> ดาวฤกษ์ที่มีอุณหภูมิสูงจะมีสีออกไปทางน้ำเงินหรือขาว ซึ่งมีสเปกตรัมที่แสดงถึงธาตุที่ร้อนจัด ในขณะที่ดาวฤกษ์ที่มีอุณหภูมิต่ำจะมีสีแดงหรือส้ม และมีสเปกตรัมที่แสดงถึงธาตุที่เย็นกว่า </t>
  </si>
  <si>
    <t xml:space="preserve"> ดาวฤกษ์สีน้ำเงิน จะเป็นดาวที่พึ่งเกิดใหม่ มีอุณหภูมิสูงมาก ส่วนดาวฤกษ์สีน้ำเงินเเกมขาว เป็นดาวฤกษ์ที่พึ่งเกิดสักพักอุณหภูมิไม่สูงเท่าตอนแรก และดาวฤกษ์สีเเดง เป็นดาวฤกษ์ที่เกิดมานานมากเเล้ว อุณหภูมิต่ำ</t>
  </si>
  <si>
    <t>เป็นดาวฤกษ์ประเภท M สีแดง ที่มีขนาดใหญ่มาก อุณหภูมิผิวของดาวบีเทลจุสโดยเฉลี่ยอยู่ที่ประมาณ 3,200-3,650 เคลวิน เพราะเกิดมานานมากเเล้ว</t>
  </si>
  <si>
    <t>ดาว A  เพราะค่าโชติมาตรปรากฎ ของดาว A มีกำลังส่องสว่างน้อยสุด</t>
  </si>
  <si>
    <t>ดาว B เพราะ ค่าโชติมาตรสัมบูรณ์ ดาว B ทำให้รู้ว่า ดาว B มีกำลังส่องสว่างมากที่สุด</t>
  </si>
  <si>
    <t>ไม่ได้ เพราะ ตอนกลางวัน ดวงอาทิตย์จะบังเเสงสว่างของดาวฤกษ์ดวงอื่น เเละ ดาว A เมื่อสังเกตจากโลก จะมีกำลังส่องสว่างน้อยมาก</t>
  </si>
  <si>
    <t>เป็นดาวฤกษ์ที่สว่างมากและอยู่ใกล้โลก เช่น ดวงอาทิตย์ หรือดาวศุกร์ (ในบางช่วง)</t>
  </si>
  <si>
    <t>ขนาด, ระยะห่างจากโลก และอุณหภูมิของดาวฤกษ์</t>
  </si>
  <si>
    <t>หลอด 60 วัตต์อยู่ใกล้กว่า หรือหลอด 100 วัตต์มีสิ่งบดบัง/เสื่อมสภาพ</t>
  </si>
  <si>
    <t>ชั้นบรรยากาศโลก (การกระเจิงแสง) และมลภาวะในอากาศ (ฝุ่น, หมอก)</t>
  </si>
  <si>
    <t>การวัดความสว่างของดาวฤกษ์ ใช้ศึกษาความสว่างปรากฏและความสว่างสัมบูรณ์</t>
  </si>
  <si>
    <t>โชติมาตรสัมบูรณ์คือความสว่างจริงของดาว (ที่ระยะ 10 พาร์เซก) ส่วนโชติมาตรปรากฏคือความสว่างที่มองเห็นจากโลก</t>
  </si>
  <si>
    <t>ดาวร้อนจะมีสีฟ้า/ขาว มีสเปกตรัมไปทางช่วงคลื่นสั้น ส่วนดาวเย็นจะมีสีแดง/ส้ม มีสเปกตรัมไปทางช่วงคลื่นยาว</t>
  </si>
  <si>
    <t>สีน้ำเงิน: ร้อนมาก, สีน้ำเงินแกมขาว: ร้อนปานกลาง, สีแดง: เย็นที่สุด (ตามอุณหภูมิผิว)</t>
  </si>
  <si>
    <t xml:space="preserve">Betelgeuse มีสีแดง จึงน่าจะเป็นดาวฤกษ์ประเภท M (M-type star) และมีอุณหภูมิผิวประมาณ 3,500 เคลวิน (เพราะเป็นดาวยักษ์แดง)
</t>
  </si>
  <si>
    <t>ดาว B (โชติมาตรปรากฏ 0.98) เพราะตัวเลขโชติมาตรปรากฏยิ่งมาก ยิ่งสว่างน้อย</t>
  </si>
  <si>
    <t>ดาว B (โชติมาตรสัมบูรณ์ -3.6) เพราะตัวเลขโชติมาตรสัมบูรณ์ยิ่งน้อย ยิ่งสว่างจริงมาก</t>
  </si>
  <si>
    <t>ไม่ได้ เพราะโชติมาตรปรากฏ (1.35) สว่างไม่พอที่จะเอาชนะแสงอาทิตย์ในเวลากลางวัน</t>
  </si>
  <si>
    <t>ดวงอาทิตย์เพราะอยู่ใกล้โลกที่สุด</t>
  </si>
  <si>
    <t xml:space="preserve">1.ระยะทาง 2.ความสว่างของดาวแต่ละดวง </t>
  </si>
  <si>
    <t>หลอดไฟ 60 วัตต์ เป็นหลอด LED และหลอดไฟ 100 วัตต์ เป็นหลอดไส้แบบเก่า หลอด LED จะให้ความสว่างมากกว่า</t>
  </si>
  <si>
    <t>ค่าที่ใช้วัดความสว่างของดาวฤกษ์ในทางดาราศาสตร์ ศึกษาความสว่างของดาวฤกษ์</t>
  </si>
  <si>
    <t>ความสว่างที่แท้จริงของดาวฤกษ์ดวงนั้น ส่วนโชติมาตรปรากฏคือความสว่างของดาวฤกษ์ดวงนั้นผ่านการมองเห็นจากโลก</t>
  </si>
  <si>
    <t>ดาวฤกษ์ที่มีอุณหภูมิสูงจะมีสีออกไปทางน้ำเงิน ซึ่งมีสเปกตรัมที่แสดงถึงธาตุที่ร้อนจัด ในขณะที่ดาวฤกษ์ที่มีอุณหภูมิต่ำจะมีสีแดงหรือส้ม และมีสเปกตรัมที่แสดงถึงธาตุที่เย็นกว่า</t>
  </si>
  <si>
    <t>ดาวฤกษ์สีน้ำเงินเป็นดาวฤกษ์เกิดใหม่มีอุณหภูมิสูงมาก ดาวฤกษ์สีน้ำเงินแกมขาวเป็นดาวฤกษ์ที่เกิดมาซักพัก มีอุณหภูมิสูง ดาวฤกษ์สีแดงเป็นดาวฤกษ์ที่เกิดนานแล้ว มีอุณหภูมิต่ำ</t>
  </si>
  <si>
    <t>ดาวฤกษ์ชนิดสเปกตรัม M และมีอุณหภูมิผิวประมาณ 3,500-3,650 เคลวิน  เพราะ เป็นดาวฤกษ์ที่เกิดมานานเเล้ว</t>
  </si>
  <si>
    <t>ไม่ได้เพราะแสงจากดวงอาทิตย์ปิดบังแสงสว่างจากดาวฤกษ์ดวงอื่น</t>
  </si>
  <si>
    <t>ดวงอาทิตย์ เพราะมีแสงสว่างมากพอ</t>
  </si>
  <si>
    <t>เพราะมีระยะห่างและพลังงานไม่เท่ากัน</t>
  </si>
  <si>
    <t>หลอดไฟ60วัตต์อยู่ใกล้ผู้สังเกตมากกง่าหลอดไฟ100วัตต์</t>
  </si>
  <si>
    <t>ก๊าซต่างๆในอากาศ และจุดที่สังเกต</t>
  </si>
  <si>
    <t xml:space="preserve">
โชติมาตร คือ มาตรวัดความสว่างของวัตถุท้องฟ้า เช่น ดาวฤกษ์ ดาวเคราะห์ หรือกาแล็กซี ที่ใช้ในทางดาราศาสตร์
เป็นการวัดความสว่าง ตามที่ผู้สังเกตบนโลกเห็น หรือจาก ตำแหน่งมาตรฐาน</t>
  </si>
  <si>
    <t>โชติมาตรปรากฏ = ความสว่างที่เห็นจากโลก
โชติมาตรสัมบูรณ์ = ความสว่างแท้จริงของดาวที่ระยะ 10 พาร์เซก</t>
  </si>
  <si>
    <t>อุณหภูมิผิวของดาวกำหนดทั้งสีที่เรามองเห็น และชนิดสเปกตรัมของดาว</t>
  </si>
  <si>
    <t>ดาวฤกษ์ที่ สีน้ำเงิน ร้อนและสว่างที่สุด → อายุน้อย
ดาวฤกษ์ที่ น้ำเงินแกมขาว ร้อนน้อยลง → อายุกลาง
ดาวฤกษ์ที่ สีแดง เย็นที่สุด → อาจเป็นดาวแก่หรือดาวแคระที่มีอายุยืน</t>
  </si>
  <si>
    <t>Kเพราะมีสีใกล้เคียงกับดวงอาทิตย์ อุณหภูมิประมาน3200 เคลวิน</t>
  </si>
  <si>
    <t>ดาวA  เพราะมีค่าโชติมาตรปรากฏที่มากที่สุด</t>
  </si>
  <si>
    <t>ไม่ได้เพราะมีความสว่างไม่มากพอ</t>
  </si>
  <si>
    <t>ดวงอาทิตย์ เนื่องจากดวงอาทิตย์เป็นดาวฤกษ์ที่อยู่ใกล้โลกที่สุด และมีขนาดใหญ่มาก ทำให้แสงของมันสว่างจ้าจนบดบังแสงของดาวฤกษ์ดวงอื่น ๆ ที่อยู่ห่างไกลออกไป</t>
  </si>
  <si>
    <t>ระยะทางระหว่างดาวฤกษ์กับโลก, ขนาดของดาวฤกษ์, และอุณหภูมิผิวของดาวฤกษ์ ต่างกัน</t>
  </si>
  <si>
    <t>ระยะห่างระหว่างหลอดไฟ60วัตต์กับผู้สังเกตน้อยกว่าขนาด100วัตต์</t>
  </si>
  <si>
    <t xml:space="preserve">เป็นค่าที่ใช้วัดความสว่างของดาวฤกษ์ในทางดาราศาสตร์ </t>
  </si>
  <si>
    <t>ความสว่างที่แท้จริงของดาวฤกษ์ที่สังเกตได้จากระยะทาง 10 พาร์เซก (ประมาณ 32.6 ปีแสง) ซึ่งแตกต่างจากโชติมาตรปรากฏ ซึ่งเป็นความสว่างที่สังเกตได้จากโลก</t>
  </si>
  <si>
    <t>ดาวฤกษ์สีน้ำเงินจะมีอุณหภูมิสูงที่สุดตามด้วยสีน้ำเงินแกมขาวและสีแดงจะมีอุณหภูมิต่ำที่สุด</t>
  </si>
  <si>
    <t>ชนิดK อุณหภูมิ 3,500-4,900K เพราะมีสีส้ม</t>
  </si>
  <si>
    <t>ดาวBเพราะโชติมาตรสัมบูรณ์น้อยสุด</t>
  </si>
  <si>
    <t>ไม่เพราะแสงของดวงอาทิตย์จะบดบังทัศนวิสัยของผู้สังเกต</t>
  </si>
  <si>
    <t>นายศิรสิทธิ์ สินแดง</t>
  </si>
  <si>
    <t>ดวงอาทิตย์ดวงเดียวที่มนุษย์สามารถมองเห็นได้ในเวลากลางวัน เพราะอยู่ใกล้โลกที่สุดและมีความสว่างมาก จนแสงของดาวฤกษ์ดวงอื่นไม่สามารถสู้ได้</t>
  </si>
  <si>
    <t>ดาวฤกษ์แต่ละดวงมีความสว่างไม่เท่ากันเมื่อมองจากโลก เพราะปัจจัยหลัก ๆ ได้แก่ ระยะทาง ความสว่างแท้จริง ขนาด อุณหภูมิ และสิ่งกีดขวางระหว่างทาง เช่น ฝุ่นและก๊าซในอวกาศ ซึ่งทั้งหมดมีผลต่อปริมาณแสงที่เดินทางมาถึงดวงตาของเรา.</t>
  </si>
  <si>
    <t>ระยะห่างของหลอดไฟกับจุดที่วัด</t>
  </si>
  <si>
    <t xml:space="preserve">โชติมาตร (Magnitude) คือ มาตรวัดความสว่างของดาว ที่ใช้ในดาราศาสตร์ ซึ่งแบ่งออกเป็น 2 ประเภทหลัก และใช้ในการศึกษาสมบัติสำคัญของดาวฤกษ์ เช่น ความสว่างแท้จริงและระยะทาง
</t>
  </si>
  <si>
    <t>โชติมาตรสัมบูรณ์ (Absolute Magnitude) คือค่าความสว่างแท้จริงของดาว ถ้ามองจากระยะ 10 พาร์เซก
แตกต่างจากโชติมาตรปรากฏ (Apparent Magnitude) ซึ่งคือค่าความสว่างที่เรามองเห็นจากโลก ซึ่งขึ้นกับระยะทางของดาวดวงนั้</t>
  </si>
  <si>
    <t>อุณหภูมิผิวสูง → สีฟ้า-ขาว → สเปกตรัมประเภท O-B-A
		อุณหภูมิผิวต่ำ → สีส้ม-แดง → สเปกตรัมประเภท K-M
                สเปกตรัมและสีของดาวช่วยบอกอุณหภูมิและองค์ประกอบของดาวฤกษ์ได้</t>
  </si>
  <si>
    <t xml:space="preserve">ความแตกต่างของดาวแต่ละสีนี้ เกี่ยวข้องกับ อุณหภูมิผิวดาว และ ลักษณะสเปกตรัม </t>
  </si>
  <si>
    <t>G 5200-6000Kเพราะมีสีเหลือง</t>
  </si>
  <si>
    <t>ดาว A มีความส่องสว่างน้อยที่สุดเมื่อสังเกตจากโลก เพราะมีค่าโชติมาตรปรากฏสูงที่สุด (1.35) ซึ่งหมายความว่าแสงที่มาถึงโลกมีความเข้มต่ำที่สุดในสามดวงนี้</t>
  </si>
  <si>
    <t>ดาว B มีความส่องสว่างมากที่สุดเมื่อกำหนดให้ดาวฤกษ์อยู่ห่างจากโลก 10 พาร์เซก
เพราะดาว B มีโชติมาตรสัมบูรณ์ต่ำที่สุด (–3.6) หมายถึงความสว่างแท้จริงสูงสุดในสามดวงนี้</t>
  </si>
  <si>
    <t>แม้ดาว A จะสว่างเมื่อเทียบกับดาวฤกษ์ทั่วไป แต่แสงของดาวดวงนี้ยังไม่สามารถสู้กับแสงจ้าและความใกล้ของดวงอาทิตย์ได้ ดังนั้น ดาว A จึงไม่สามารถมองเห็นได้ในตอนกลางวันด้วยตาเปล่า ครับ</t>
  </si>
  <si>
    <t>ดวงอาทิตย์ เนื่องจากเป็นดาวฤกษ์ที่อยู่ใกล้โลกที่สุด และมีขนาดใหญ่มาก ทำให้แสงสว่างจ้าจนบดบังแสงของดาวฤกษ์ดวงอื่น ๆ ที่อยู่ห่างไกลออกไป </t>
  </si>
  <si>
    <t>หลายปัจจัย ได้แก่ ระยะทางระหว่างโลกและดาวฤกษ์, ขนาดของดาวฤกษ์, และอุณหภูมิผิวของดาวฤกษ์</t>
  </si>
  <si>
    <t>ในกรณีที่หลอดไฟขนาด60วัตต์อยู่ใกล้ผู้สังเกตมากกว่าหลอดไฟ100วัตต์</t>
  </si>
  <si>
    <t>สถานที่และระยะทางที่ต่างกัน</t>
  </si>
  <si>
    <t>คือมาตราวัดความส่องสว่างของวัตถุบนท้องฟ้า โดยใช้ในการวัดความส่องสว่าง/กำลังส่องสว่างของดาวฤกษ์</t>
  </si>
  <si>
    <t>โชติมาตรสัมบูรณ์วัดกำลังส่องสว่างของดาวอย่างแท้จริงโดยกำหนดระยะห่างของดาวทุกดวงกับโลกเท่ากันที่ระยะ10พาร์เซก โชติมาตรปรากฏใช้วัดความสว่างของดาวที่มองจากโลก</t>
  </si>
  <si>
    <t>อุณหภูมิผิวของดาวสามารถบอกสีและสเปกตรัมได้</t>
  </si>
  <si>
    <t>Mอุณหภูมิพื้นผิวประมาณ3500-2500เคลวิน</t>
  </si>
  <si>
    <t>ดาวaเมื่อสังเกตจากบนโลกจะดูที่โชติมาตรปรากฏที่มีค่ามากที่สุดจะสว่างน้อยสุด</t>
  </si>
  <si>
    <t>ดาวbเพราะกำหนดให้ดาวฤกษ์อยู่ห่างจากโลกระยะทาง10พาร์เซกจะดูที่โชติมาตรสัมบูรณ์ยิ่งค่าโชติมาตรสัมบูรณ์น้อยจะยิ่งส่องสว่างมาก</t>
  </si>
  <si>
    <t>ไม่ เพราะดวงอาทิตย์อยู่ใกล้โลกมากกว่าทำให้แสงสว่างจ้าบดบังแสงของดาวa</t>
  </si>
  <si>
    <t>ระยะห่างและองค์ประกอบของบรรยากาศ</t>
  </si>
  <si>
    <t>โชิติมาตรปรากฏคือ สิ่งที่ตาเรามองเห็น
โชติมาตรสัมบูรณ์คือ สิ่งที่ดาวปล่อยออกมาจริงๆ</t>
  </si>
  <si>
    <t>อุณหภูมิผิวสูง คือ แสงสีนํ้าเงิน OหรือB
อุณหภูมิผิวปานกลาง คือ แสงสีเหลือง/ขาว GหรือF
อุณหภูมิผิวตํ่า คือ แสงสีแดง M</t>
  </si>
  <si>
    <t>นํ้าเงิน ร้อนมาก สว่างมาก
นํ้าเงินแกมขาว ร้อน สว่างปานกลาง
แดง เย็นที่สุด สว่างน้อย</t>
  </si>
  <si>
    <t>ดาวBetelgeuseมีสีแดง เป็นดาวฤกษ์ที่มีอุณหภูมิผิวตํ่าและอยู่ในกลุ่มสเปกตรัมM</t>
  </si>
  <si>
    <t>ดาวBสว่างน้อยที่สุดเมื่อสังเกตจากโลก เพราะมีค่าโชติมาตรปรากฏ เท่ากับ0.98 ซึ่งสว่างน้อยกว่าดาว A และดวงอาทิตย์</t>
  </si>
  <si>
    <t>ดวงอาทิตย์เพราะอยู่ใกล้โลกและแสงสว่างมากพอ</t>
  </si>
  <si>
    <t>เพราะความสว่างที่เราเห็นขึ้นอยู่กับ
1.ระยะห่างจากโลก 
2.ความสว่างจริง
3.สภาพแวดล้อมในอวกาศ</t>
  </si>
  <si>
    <t>1.ประเภทหลอดต่างกัน
2.มุมกระจายแสงต่างกัน
3.หลอด 100W เสื่อมคุณภาพ
4.ระยะห่างจากจุดวัดต่างกัน
5.แรงดันไฟฟ้าไม่เหมาะสม</t>
  </si>
  <si>
    <t>ระยะห่างระหว่างดวงอาทิตย์กับทั้ง2ดาว</t>
  </si>
  <si>
    <t>โชติมาตร คือหน่วยวัดความสว่างของดาว
ใช้ศึกษา 1.ความสว่างแท้จริง
              2.ระยะทางจากโลก
              3.การเปรียบเทียบอายุและวิวัฒนาการ                    ของดาว</t>
  </si>
  <si>
    <t>โชติมาตรสัมบูรณ์คือ ความสว่างแท้จริงของดาว
แต่โชติมาตรปรากฏคือความสว่างที่เห็นจากโลก</t>
  </si>
  <si>
    <t>ดาวที่ ร้อนกว่า จะเปล่งแสงในช่วง ความยาวคลื่นสั้น เป็นสีน้ำเงิน/ฟ้า
ดาวที่ เย็นกว่า จะเปล่งแสงในช่วง ความยาวคลื่นยาว เป็นสีแดง</t>
  </si>
  <si>
    <t>อุณหภูมิต่างกันจากมากไปน้อยตามลำดับ</t>
  </si>
  <si>
    <t>K สเปกตรัมสีส้ม 
อุณหภูมิประมาณ 3500-4900องศาเซลเซียส</t>
  </si>
  <si>
    <t>ดาวA เพราะอยู่ห่างโลกมากสุด</t>
  </si>
  <si>
    <t>ดวงอาทิตย์เพราะใน10พาร์เซกดวงอาทิตอยู่ใกล้สุด</t>
  </si>
  <si>
    <t>ไม่ได้เพราะแสงส่องผ่านมาแล้วไม่ทำให้เห็นได้</t>
  </si>
  <si>
    <t>ดวงอาทิตย์เพราะแสงสว่างจากดวงอาทิตย์นั้นเข้มข้นและสว่างมาก ทำให้ไม่สามรถมองเห็นดวงอื่นๆที่ไกลออกไป</t>
  </si>
  <si>
    <t xml:space="preserve">1.เทคโนโลยีของหลอดไฟต่างกัน
2.อุณหภูมิสีต่างกัน
3.ทิศทางของแสง
4.หลอดไฟอาจมีปัญหา
</t>
  </si>
  <si>
    <t>โชติมาตรปรากฏคือ สิ่งที่ตาเรามองเห็น
โชติมาตรสัมบูรณ์ คือดาวปล่อยออกมาจริงๆ</t>
  </si>
  <si>
    <t>อุณหภูมิผิวสูง คือ แสงน้ำเงินO หรือB
อุณหภูมิผิวปานกลาง คือ แสงสีเหลือง/ขาว GหรือF
อุณหภูมิผิวต่ำ คือแสงสีแดงM</t>
  </si>
  <si>
    <t>น้ำเงิน ร้อนมาก สว่างมาก
น้ำเงินแกนขาว ร้อน สว่างปานกลาง
แดง เย็นที่สุด สว่างน้อย</t>
  </si>
  <si>
    <t>ดาว Betelgeuse มีสีแดงเป็นดาวฤกษ์ที่มีอุณหภูมิผิวต่ำและอยู่ในกลุ่มสเปกตรัมM</t>
  </si>
  <si>
    <t>ดาวBสว่างน้อยที่สุดเมื่อสังเกตจากโลก เพราะมีค่าโชติมาตรปรากฏ เท่ากับ0.98ซึ่งสว่างน้อย กว่าดาวAและดวงอาทิตย์</t>
  </si>
  <si>
    <t>ดาวB เพราะมีค่าโชติมาตรสัมบูรณ์น้อยที่สุดคือ -3.6 แสดงว่ามีความส่องสว่างมากที่สุด</t>
  </si>
  <si>
    <t>ไม่สามารถเห็นดาวAในตอนกลางวันได้ เพราะมีค่าโชติมาตรปรากฏเท่ากับ1.35สว่างไม่พอที่จะแข่งกับแสงของดวงอาทิตย์ในเวลากลางวัน</t>
  </si>
  <si>
    <t>นางสาวพิมภัสส์ กุลแก้ว</t>
  </si>
  <si>
    <t>ระยะทางจากโลกถึงดาวฤกษ์ต่างกัน ความสว่างแท้จริงของดาวฤกษ์ต่างกัน ขนาดและอุณหภูมิผิวของดาวต่างกันฝุ่นแก๊สในอวกาศอาจบดบังแสงดาว</t>
  </si>
  <si>
    <t>กรณีระยะห่างจากจุดวัดต่างกัน,ทิศทางของแสง,ลักษณะหลอดไฟต่างกัน</t>
  </si>
  <si>
    <t>ระยะทางจากดวงอาทิตย์ถึงดาวนั้นนั้น</t>
  </si>
  <si>
    <t>ใช้วัดความสว่าง</t>
  </si>
  <si>
    <t>โชติมาตรสัมบูรณ์ คือความสว่างที่ดาวมีจริงๆโดยขึ้นอยู่กับระยะทางส่วนโชติมาปรากฏขึ้นอยู่กับความสว่างที่เรามองเห็นจากโลกซึ่งอาจจะดูสว่างน้อยหากดาวอยู่ไกล</t>
  </si>
  <si>
    <t>อุณหภูมิผิวของเราเป็นตัวกำหนดอุณหภูมิผิวของเราเป็นตัวกำหนดว่าแสงที่ดาวเปล่งจะมีสีอะไรและอยู่ในช่วงคลื่นใดของสเปกตรัม</t>
  </si>
  <si>
    <t>สีน้ำสีน้ำเงินจะร้อนสุดส่วนสีน้ำเงินอมเขียวร้อนปานกลางสีแดงเย็นสุด</t>
  </si>
  <si>
    <t>สเปกตรัมเอ็มอุณหภูมิพื้นผิวประมาณ 3300 ถึง 3600 เควิน มีสีแดงสดบ่งบอกว่าเป็นดาวฤกษ์อุณหภูมิผิวต่ำ มีสีแดงสดบ่งบอกว่าเป็นดาวฤกษ์อุณหภูมิผิวต่ำ</t>
  </si>
  <si>
    <t>เดาเอเพราะว่ามีโชติมาปรากฏมากที่สุดเท่ากับว่ามีความส่องสว่างมากสุดแต่ถ้าโชติมาปรากฏมีน้อยสุดจะมีความส่องสว่างมาก</t>
  </si>
  <si>
    <t>ดวงอาทิตย์ เพราะมีโชติมาตรน้อยที่สุดจะมีค่ามากสุด</t>
  </si>
  <si>
    <t>ไม่เพราะดาวเอสว่างสำหรับไม่เพราะดาวเอสว่างสำหรับการมองเห็นในเวลากลางคืนแต่แสงจ้าของดวงอาทิตย์ในเวลากลางวันทำให้มนุษย์มองไม่เห็นดาวนี้ด้วยตาเปล่า</t>
  </si>
  <si>
    <t>ดวงอาทิตย์เพราะดสงอาทิตย์มีแสงสว่างในตัวเองและโลกโคจรรอบดวงอาทิตย์</t>
  </si>
  <si>
    <t>เพราะดาวฤกษ์แต่ละดวงมีค่าโชติมาตรที่ต่างกัน
ยิ่งโชติมาตรน้อยก็จะสว่างมากโชติมาตรมากจะสว่างน้อย</t>
  </si>
  <si>
    <t>เมื่อเราอยู่ใกล้หลอดไฟขนาด60วัตต์มากกว่าก็จะเห็นว่าหลอดไฟนี้สว่างกว่าหลอดไฟขนาด100วัตต์</t>
  </si>
  <si>
    <t>ระยะห่างของดวงอาทิตย์กับดาวอังคารและโลกต่างกัน</t>
  </si>
  <si>
    <t>คือ ค่าความส่องสว่างของดาวฤกษ์ ณ ตำแหน่งของผู้สังเกตใช้อันดับความสว่างของดาวฤกษ์</t>
  </si>
  <si>
    <t>โชติมาตรสัมบูรณ์คือโชติมาตรเมื่อดาวฤกษ์อยู่ห่างจากโลก10พาร์เซกแต่โชติมาตรปรากฏคือโชติมาตรเมื่อดาวฤกษ์ที่สังเกตจากโลก</t>
  </si>
  <si>
    <t>ดาวฤกษ์ที่มีสีแดงจะมีความยาวคลื่นยาวและอุณหภูมิผิวต่ำ ดาวฤกษ์ที่มีสีฟ้าจะมีความยาวคลื่นสั้นและอุณหภูมิสูง</t>
  </si>
  <si>
    <t>ดาวฤกษ์สีน้ำเงินมีความยาวคลื่นสั้นที่สุดและอุณหภูมิผิวสูงที่สุดรองลงมาเป็นดาวฤกษ์สีน้ำเงินแกมขาวต่อด้วยดาวฤกษ์สีแดง</t>
  </si>
  <si>
    <t>น่าจะเป็นดาวฤกษ์เสปกตรัมชนิด M เพราะมีสีแดงและมีอุณภูมิประมาณ 3,500-2,000 เคลวิน</t>
  </si>
  <si>
    <t>ดวงอาทิตย์เนื่องจากมีค่าโชติมาตรปรากฏน้อยที่สุด</t>
  </si>
  <si>
    <t>ดาวAเพราะมีค่าโชติมาตรสัมบูรณ์น้อยที่สุด</t>
  </si>
  <si>
    <t>ไม่ได้เพราะมีระยะห่างจากโลกมาก</t>
  </si>
  <si>
    <t>ดวงอาทิตย์ เนื่องจากดวงอาทิตย์เป็นดาวฤกษ์ที่อยู่ใกล้โลกที่สุด</t>
  </si>
  <si>
    <t>ระยะทางความห่างจากโลก และความส่องสว่าง</t>
  </si>
  <si>
    <t>วางหลอดไฟขนาด 60 วัตต์ ไว้ใกล้ตัวเรามากกว่า ขนาด 100 วัตต์</t>
  </si>
  <si>
    <t>ความหนาแน่นและองค์ประกอบของชั้นบรรยากาศ</t>
  </si>
  <si>
    <t>เป็นมาตราวัดความสว่างของวัตถุบนท้องฟ้า ใช้ศึกษา พลังงาน, ขนาด, และ การเปลี่ยนแปลงของดาวฤกษ์</t>
  </si>
  <si>
    <t>โชติมาตรปรากฏคือความสว่างที่สังเกตได้จากโลก ในขณะที่โชติมาตรสัมบูรณ์คือความสว่างที่แท้จริงของวัตถุ หากวัตถุนั้นอยู่ห่างจากโลก 10 พาร์เซก</t>
  </si>
  <si>
    <t>อุณหภูมิผิวสูงกว่าจะมีสีที่ออกไปทางน้ำเงินหรือขาว ในขณะที่ดาวที่มีอุณหภูมิผิวต่ำกว่าจะมีสีที่ออกไปทางแดงหรือส้ม</t>
  </si>
  <si>
    <t>อุณหภูมิ เรียงจากมากไปน้อย ดาวฤกษ์สีน้ำเงิน ดาวฤกษ์สีน้ำเงินแกมขาว ดาวฤกษ์สีแดง</t>
  </si>
  <si>
    <t>เป็นดาวฤกษ์ ชนิดสเปกตรัม G 4900-6000 เคลวิน เพราะมองจากสีของดาว</t>
  </si>
  <si>
    <t>ดาว A มีความส่องสว่างน้อยที่สุดเมื่อมองจากโลก เพราะมีค่าโชติมาตรปรากฏมากที่สุด</t>
  </si>
  <si>
    <t>ดาว B มีความส่องสว่างมากที่สุด เพราะมีโชติมาตรสัมบูรณ์น้อยที่สุด</t>
  </si>
  <si>
    <t>มนุษย์ไม่สามารถเห็นดาว A ในตอนกลางวันได้ เพราะมีโชติมาตรปรากฏเท่ากับ 1.35 ซึ่งสว่างไม่พอจะสู้แสงท้องฟ้ายามกลางวันได้</t>
  </si>
  <si>
    <t>ดวงอาทิตย์ เพราะ เป็นดาวฤกษ์ที่อยู่ใกล้โลกที่สุดและสว่างมาก</t>
  </si>
  <si>
    <t>ระยะห่างและความสว่างไม่เท่ากัน</t>
  </si>
  <si>
    <t>ความสว่างของหลอด 60 วัตต์วัดได้มากกว่าหลอด 100 วัตต์ ถ้าชนิดหลอดต่างกัน, ระยะทางวัดไม่เท่ากัน, หรือการสะท้อนแสงต่างกัน</t>
  </si>
  <si>
    <t>ระยะความห่าง</t>
  </si>
  <si>
    <t>คือ หน่วยวัดความสว่างของดาวฤกษ์
ใช้ในการศึกษา ความสว่าง ระยะทาง และสมบัติของดาว</t>
  </si>
  <si>
    <t>โชติมาตรสัมบูรณ์ คือ ความสว่างของดาว ถ้าอยู่ห่างจากโลก 10 พาร์เซก
โชติมาตรปรากฏ คือ ความสว่างที่เรามองเห็นจากโลก</t>
  </si>
  <si>
    <t>อุณหภูมิสูงสีฟ้า ต่ำสีแดง</t>
  </si>
  <si>
    <t>สีน้ำเงินร้อนที่สุด น้ำเงินแกมขาวรองลงมา และ สีแดงเย็นสุด</t>
  </si>
  <si>
    <t>สเปกตรัม M อุณหภูมิ ~ 3000 - 3500 K เพราะมี สีแดง</t>
  </si>
  <si>
    <t>ดาว A เพราะ โชติมาติปรากฏมากสุด</t>
  </si>
  <si>
    <t>ดาว B เพราะโชติมาตรสัมบูรณ์น้อยสุด</t>
  </si>
  <si>
    <t>ไม่ได้ เพราะดาว A สว่างพอเมื่อเทียบกับแสงกลางวันจากดวงอาทิตย์</t>
  </si>
  <si>
    <t>ดวงอาทิตย์ ใกล้โลกมากที่สุด</t>
  </si>
  <si>
    <t>ระยะห่างระหว่างดาวฤกษ์กับผู้สังเกตุ ขนาดของดาวฤกษ์</t>
  </si>
  <si>
    <t>ระยะห่างของผู้สังเกตุ ขนาด</t>
  </si>
  <si>
    <t>ระยะห่างของโชติมาตรปรากฏ เพราะวัดจากคนละดาว</t>
  </si>
  <si>
    <t>ค่าที่ใช้วัดความสว่างของดาวฤกษ์</t>
  </si>
  <si>
    <t>โชติมาตรสัมยูรณ์คือค่าที่วัดจริงๆส่วนโชติมาตรปรากฏคือค่าที่วัดจากโลก</t>
  </si>
  <si>
    <t>อุณหภูมิผิวสูงก็จะมีสีที่เข้มเช่นสีฟ้าหรือสีขาว อุณหภูมิผิวตำ่ก็จะมีสีแดงหรือส้ม</t>
  </si>
  <si>
    <t>อุณหภูมิผิวแตกต่างกันสเปกตรัมต่างกัน สีน้ำเงินอุณหภูมิผิวสูง สีน้ำเงินแกมขาวกลางๆ สีแดงต่ำ</t>
  </si>
  <si>
    <t xml:space="preserve">ดาว Betelgeuse เป็นดาวฤกษ์ชนิดสเปกตรัม M มีอุณหภูมิผิวประมาณ 3,500 เคลวิน เพราะมีสีแดง ซึ่งแสดงว่าเป็นดาวที่มีอุณหภูมิต่ำ
</t>
  </si>
  <si>
    <t>มองไม่เห็น เพราะโชติมาตรปรากฏแม้จะสว่าง แต่แสงจากดวงอาทิตย์ในตอนกลางวันกลบแสงของดาว A</t>
  </si>
  <si>
    <t>ดวงอาทิตย์ เพราะอยู่ใกล้โลกและมีความสว่างมากกว่าดาวอื่นๆ</t>
  </si>
  <si>
    <t>มีปัจจัยต่างๆ เช่น ระยะห่างจากโลก มุมมองผ่านชั้นบรรยากาศ</t>
  </si>
  <si>
    <t>ประสิทธิภาพดีกว่า หรือ การจัดทิศทางแสงดีกว่า</t>
  </si>
  <si>
    <t>ระยะห่างจากดวงอาทิตย์ต่างกัน ถ่ายคนละที่</t>
  </si>
  <si>
    <t>เป็นหน่วยวัดความสว่างของดาวฤกษ์ มี 2 แบบใช้ศึกษาสมบัติ เช่น ระยะทาง ความสว่าง</t>
  </si>
  <si>
    <t>ความสว่างที่ดาวจะมีถ้าอยู่ห่าง 10 พาร์เซก
แตกต่าง ; ใช้เปรียบเทียบความสว่างแท้จริงได้ดีกว่าโชติมาตรปรากฏ</t>
  </si>
  <si>
    <t>อุณหภูมิผิวของดาวเป็นตัวกำหนด สีที่เรามองเห็น และ ชนิดของแสง (สเปกตรัม) ที่ดาวเปล่งออกมา และเส้นสเปกตรัมช่วยบอกองค์ประกอบและประเภทของดาวได้</t>
  </si>
  <si>
    <t xml:space="preserve">
ยิ่งสีออกน้ำเงิน ; ดาวยิ่งร้อน ยิ่งใหม่
ยิ่งสีออกแดง ; ดาวยิ่งเย็น ยิ่งเก่า</t>
  </si>
  <si>
    <t>ดาว Betelgeuse เป็นดาวฤกษ์สเปกตรัมประเภท M มีอุณหภูมิผิวประมาณ 3,500 เคลวิน เพราะมีสีแดงซึ่งบ่งบอกถึงอุณหภูมิต่ำ</t>
  </si>
  <si>
    <t>ดาว B เพราะระยะห่างมาก</t>
  </si>
  <si>
    <t>ดวงอาทิตย์ เพราะมีความสว่างมาก</t>
  </si>
  <si>
    <t>ไม่ได้เพราะแสงจากดวงอาทิตย์บัง</t>
  </si>
  <si>
    <t>เพราะระยะทางจากโลกและความสว่างแท้จริงของดาวฤกษ์</t>
  </si>
  <si>
    <t>ระยะทางการวัดต่างกัน</t>
  </si>
  <si>
    <t>โชติมาตรคือ หน่วยวัด ความสว่างของดาวฤกษ์
ใช้ในการศึกษาความสว่างของดาวฤกษ์</t>
  </si>
  <si>
    <t>โชติมาตรสัมบูรณ์ คือค่าความสว่างของดาวฤกษ์ที่แท้จริง แตกต่างกับโชติมาตรปรากฏคือถ้าดาวที่อยู่ใกล้เรามาก ๆ อาจมีโชติมาตรปรากฏสว่างมาก แต่ความสว่างแท้จริงอาจต่ำ</t>
  </si>
  <si>
    <t>ดาวร้อน สีน้ำเงินและสเปกตรัม O หรือ B
ดาวเย็น สีแดงและสเปกตรัม K หรือ M</t>
  </si>
  <si>
    <t>ดาวสีน้ำเงินร้อนและสว่างที่สุด ส่วนดาวสีแดงเย็นกว่า สีของดาวบอกถึงอุณหภูมิผิว  ยิ่งฟ้ากว่ายิ่งร้อน</t>
  </si>
  <si>
    <t>Betelgeuseน่าจะเป็นดาวยักษ์แดง ชนิดสเปกตรัม M อุณหภูมิผิวประมาณ 3,500 K สีแดงของ Betelgeuse บ่งบอกถึงอุณหภูมิผิวที่ต่ำ</t>
  </si>
  <si>
    <t>ดาว A เพราะมีค่าโชติมาตรปรากฏ 1.35 ซึ่งมากที่สุดจากดาวที่ให้มา จึงมองเห็นจางที่สุดจากโลก</t>
  </si>
  <si>
    <t>ดาว B เพราะมีค่าโชติมาตรสัมบูรณ์ -3.6 ซึ่งน้อยที่สุด จึงสว่างแท้จริงมากที่สุด</t>
  </si>
  <si>
    <t>ไม่ได้เพราะเราอยุ่ใกล้ดวงอาทิตย์มากกว่า แสงของดวงอาทิตย์ส่งมาถึงเรามาก จึงไม่สามารถเห็นดาว Aได้</t>
  </si>
  <si>
    <t xml:space="preserve">ดวงอาทิตย์ เนื่องจากดวงอาทิตย์เป็นดาวฤกษ์ที่อยู่ใกล้โลกที่สุด และมีขนาดใหญ่มาก ทำให้มีแสงสว่างที่เจิดจ้ามากในเวลากลางวัน จนกลบแสงของดาวฤกษ์ดวงอื่นๆ </t>
  </si>
  <si>
    <t>ดาวฤกษ์แต่ละดวงมีความสว่างไม่เท่ากันบนท้องฟ้าเนื่องจากหลายปัจจัยประกอบกัน ได้แก่ ความส่องสว่างที่แท้จริงของดาว, ระยะทางจากโลก, และการบดบังของวัตถุต่างๆ</t>
  </si>
  <si>
    <t xml:space="preserve">ในกรณีที่หลอดไฟ 60 วัตต์ เป็นหลอดไฟ LED หรือหลอดไฟชนิดที่มีประสิทธิภาพสูงกว่า ในขณะที่หลอดไฟ 100 วัตต์ เป็นหลอดไส้หรือหลอดไฟชนิดที่มีประสิทธิภาพต่ำกว่า </t>
  </si>
  <si>
    <t>ปัจจัยที่มีผลต่อความส่องสว่างของดวงอาทิตย์คือองค์ประกอบของชั้นบรรยากาศโดยบรรยากาศของดาวอังคารมีฝุ่นมากและบางเบาทำให้กระจายแสงได้น้อยจึงมองเห็นดวงอาทิตย์ไม่ชัดเจนส่วนบรรยากาศของโลกมีความหนาแน่นและมีไอน้ำสามารถกระจายแสงได้ดีจึงมองเห็นดวงอาทิตย์สว่างและชัดเจนกว่า</t>
  </si>
  <si>
    <t>เป็นมาตราวัดความสว่างของวัตถุบนท้องฟ้า โดยเฉพาะอย่างยิ่งดาวฤกษ์</t>
  </si>
  <si>
    <t>เป็นมาตรวัดความสว่างของดาว โดย โชติมาตรปรากฏ คือความสว่างที่มองเห็นจากโลก ส่วน โชติมาตรสัมบูรณ์ เป็นความสว่างที่แท้จริงของดาวเมื่อถูกสมมติว่าอยู่ในระยะห่าง 10 พาร์เซก (32.62 ปีแสง) จากโลก</t>
  </si>
  <si>
    <t>ดาวที่มีอุณหภูมิผิวสูงกว่าจะมีสีที่ออกไปทางน้ำเงินหรือขาว ในขณะที่ดาวที่มีอุณหภูมิผิวต่ำกว่าจะมีสีที่ออกไปทางแดงหรือส้ม</t>
  </si>
  <si>
    <t>ดาวฤกษ์สีน้ำเงินมีอุณหภูมิสูงที่สุด ดาวสีแดงมีอุณหภูมิต่ำที่สุด และดาวสีน้ำเงินแกมขาวมีอุณหภูมิอยู่ระหว่างกลาง</t>
  </si>
  <si>
    <t>ดาว Betelgeuse น่าจะเป็นดาวฤกษ์ชนิดสเปกตรัมไทป์ M เพราะมีสีแดงบ่งบอกว่าเป็นดาวฤกษ์ที่มีอุณหภูมิผิวต่ำประมาณ 3,500 เคลวิน ซึ่งเป็นลักษณะของดาวยักษ์แดงที่อยู่ในช่วงปลายของวงจรชีวิตดาวฤกษ์</t>
  </si>
  <si>
    <t>ดาวฤกษ์ดวง B มีความส่องสว่างน้อยที่สุดเมื่อสังเกต จากบนโลก เพราะมีค่าโชติมาตรปรากฏเท่ากับ 0.98 ซึ่งมากที่สุดในตาราง แสดงว่ามีความสว่างน้อยที่สุด (ค่าโชติมาตรปรากฏยิ่งมาก ความสว่างที่เห็นยิ่ง น้อย)</t>
  </si>
  <si>
    <t>ดาวฤกษ์ดวง A มีความส่องสว่างมากที่สุดเมื่อกำหนด ให้อยู่ห่างจากโลกเป็นระยะทาง 10 พาร์เซก เพราะมี ค่าโชติมาตรสัมบูรณ์มากที่สุด (1.35) ซึ่งหมายถึงมี ความสว่างแท้จริงมากที่สุดในตาราง (ค่าโชติมาตร สัมบูรณ์ยิ่งน้อย ความสว่างแท้จริงยิ่งมาก)</t>
  </si>
  <si>
    <t>ไม่สามารถสังเกตเห็นดาว A ในตอนกลางวันได้
แม้ดาว A จะมีความสว่างสัมบูรณ์มาก (1.35) แต่เมื่อสังเกตจากโลก (ที่ระยะทาง 69 ปีแสง) จะมีโชติมาตรปรากฏเท่ากับ 1.35 ซึ่งยังไม่สว่างเพียงพอที่จะมองเห็นได้ในตอนกลางวัน เนื่องจากแสงจากดวงอาทิตย์และท้องฟ้าทำให้แสงดาวฤกษ์ทั่วไปถูกกลบหมด ยกเว้นเพียงดวงอาทิตย์หรือปรากฏการณ์พิเศษเท่านั้นที่สามารถเห็นได้ในเวลากลางวัน</t>
  </si>
  <si>
    <t>ดวงอาทิตย์ เนื่องจากดวงอาทิตย์เป็นดาวฤกษ์ที่อยู่ใกล้โลกที่สุด และมีขนาดใหญ่มาก</t>
  </si>
  <si>
    <t>เพราะมีหลายปัจจัยเช่น ความส่องสว่างที่แท้จริงของดาว, ระยะทางจากโลก, ขนาดของดาว, อุณหภูมิของดาว, และมวลของดาว</t>
  </si>
  <si>
    <t>หลอดไฟต่างประเภท,หลอดไฟที่มีประสิทธิภาพสูง,การวัดความสว่าง</t>
  </si>
  <si>
    <t>ระยะห่างจากดวงอาทิตย์,องค์ประกอบของบรรยากาศ,ความหนาแน่นของบรรยากาศ</t>
  </si>
  <si>
    <t>ค่าแสดงระดับความส่องสว่างของดาวฤกษ์ ณ ตำแหน่งของผู้สังเกต ใช้ในการเปรียบเทียบความสว่างของดาวฤกษ์ต่างๆ</t>
  </si>
  <si>
    <t>โชติมาตรสัมบูรณ์ คือความสว่างที่แท้จริงของดาวเมื่อถูกสมมติว่าอยู่ในระยะห่าง 10 พาร์เซก ส่วนโชติมาตรปรากฏมองเห็นจากโลก</t>
  </si>
  <si>
    <t xml:space="preserve">สีน้ำเงิน มีอุณหภูมิสูงมาก มักเป็นดาวฤกษ์ขนาดใหญ่และมีอายุขัยสั้น
สีน้ำเงินแกมขาว มีอุณหภูมิปานกลาง เป็นดาวฤกษ์ที่พบได้ทั่วไป
สีแดง มีอุณหภูมิต่ำสุด มักเป็นดาวฤกษ์ขนาดเล็กและมีอายุยืนยาว 
</t>
  </si>
  <si>
    <t>เป็นดาวฤกษ์ประเภท M และมีอุณหภูมิผิวประมาณ 2,,500-3,500 K  เพราะเป็นสีแดง</t>
  </si>
  <si>
    <t>ดาวA เพราะค่าโชติมาตรมาก ความส่องสว่างน้อย</t>
  </si>
  <si>
    <t>ดาวB เพราะค่าโชติมาตรน้อย ความสองสว่างมาก</t>
  </si>
  <si>
    <t>ได้ เนื่องจากดวงอาทิตย์เป็นดาวฤกษ์ที่อยู่ใกล้โลกที่สุด และมีขนาดใหญ่มาก ทำให้มีแสงสว่างมากในเวลากลางวัน</t>
  </si>
  <si>
    <t xml:space="preserve">ดาวที่มนุษย์สามารถมองเห็นได้ในเวลากลางวันคือ ดวงอาทิตย์ เพราะ ดวงอาทิตย์เป็นดาวฤกษ์ที่อยู่ใกล้โลกที่สุด และมีขนาดใหญ่มาก ทำให้มีแสงสว่างที่เจิดจ้ามากในเวลากลางวัน จนกลบแสงของดาวฤกษ์ดวงอื่นๆ ที่อยู่ห่างไกลออกไป </t>
  </si>
  <si>
    <t>เนื่องจาก ความส่องสว่างที่แท้จริงของดาว (ความสว่างที่ดาวเปล่งออกมา) ระยะทางระหว่างดาวกับผู้สังเกต และขนาดของดาว ที่ไม่เท่ากัน</t>
  </si>
  <si>
    <t>ในกรณีที่ หลอดไฟ 60 วัตต์อยู่ใกล้ผู้สังเกตมากกว่า หรือ ทิศทาง หลอดไฟ 100 วัตต์ถูกบังหรือหันไปทางอื่น ขณะที่หลอดไฟ 60 วัตต์ไม่มีอะไรมาขวาง แสงที่เราวัดได้จากหลอด 60 วัตต์ก็อาจมากกว่า</t>
  </si>
  <si>
    <t>ปัจจัยที่มีผลต่อความส่องสว่างของดวงอาทิตย์ที่ผู้สังเกตเห็นคือ ระยะทางระหว่างดาวกับดวงอาทิตย์ เนื่องจากดาวอังคารอยู่ไกลจากดวงอาทิตย์มากกว่าโลก ทำให้ดวงอาทิตย์ที่ถ่ายจากดาวอังคารดูมืดกว่าภาพที่ถ่ายจากโลก</t>
  </si>
  <si>
    <t>โชติมาตร คือ ค่าที่ใช้บอกความสว่างของดาวฤกษ์ในทางดาราศาสตร์ใช้ในการศึกษาคุณสมบัติของดาวฤกษ์ที่สำคัญคือ ความสว่าง ทั้งความสว่างที่ปรากฏและที่แท้จริง และใช้ในการเปรียบเทียบความสว่างของดาวฤกษ์ต่างๆ</t>
  </si>
  <si>
    <t>โชติมาตรปรากฏเป็นค่าที่สังเกตได้จากโลก แต่โชติมาตรสัมบูรณ์เป็นการวัดความสว่างที่แท้จริงของดาวโดยสมมติให้ดาวอยู่ห่างจากโลกเท่ากัน คือ 10 พาร์เซก</t>
  </si>
  <si>
    <t xml:space="preserve">อุณหภูมิผิวของดาวมีผลต่อสีและสเปกตรัมของดาว ดาวที่อุณหภูมิผิวสูงจะมีนํ้าเงินหรือนํ้าเงินแกมขาวมีสเปกตรัม O,B ดาวที่อุณหภูมิผิวปานกลางจะมีสีขาว ขาวแกมเหลือง หรือ เหลือง จะมีสเปกตรัม A,F,G 
และดาวที่มีอุณหภูมิผิวตํ่า จะมีสี ส้มหรือแดง จะมีสเปกตรัม K,M </t>
  </si>
  <si>
    <t>ดาวฤกษ์แต่ละสีแตกต่างกันหลักๆ ที่ อุณหภูมิผิว และ พลังงานที่ปล่อยออกมา 
ดาวสีน้ำเงินมีอุณหภูมิสูงที่สุด พลังงานสูง รองลงมาคือดาวสีน้ำเงินแกมขาว พลังงานที่ปล่อยออกมาตํ่ากว่าดาวสีนํ้าเงิน และดาวสีแดงมีอุณหภูมิต่ำที่สุด และ พลังงานตํ่าสุด
ยิ่ง อุณหภูมิสูง พลังงานก็จะสูงตามไปด้วย</t>
  </si>
  <si>
    <t>Betelgeuse เป็นดาวสเปกตรัมชนิด M มีอุณหภูมิผิวประมาณ 3,500 K เพราะเป็นดาวยักษ์สีแดงที่แผ่รังสีความยาวคลื่นยาวและมีสีแดง</t>
  </si>
  <si>
    <t xml:space="preserve">ดาว A มีความส่องสว่างน้อยที่สุดจากโลก เพราะ ค่าโชติมาตรปรากฏสูงที่สุดในตาราง หมายถึงความสว่างที่เรามองเห็นน้อยที่สุด แม้ว่าจะอยู่ใกล้กว่าดาว B </t>
  </si>
  <si>
    <t>ดาว B มีความส่องสว่างมากที่สุด เพราะมีค่าโชติมาตรสัมบูรณ์ต่ำที่สุด หมายถึงความสว่างแท้จริงของดาวสูงที่สุดในทั้งสามดวง</t>
  </si>
  <si>
    <t>ไม่สามารถมองเห็นดาว A ในเวลากลางวันได้ เพราะดาว A มีโชติมาตรปรากฏ 1.35 ซึ่งสว่างน้อยกว่าดวงอาทิตย์มาก(–26.7) จึงไม่สามารถเอาชนะความสว่างของท้องฟ้าที่เกิดจากแสงอาทิตย์ได้</t>
  </si>
  <si>
    <t>ความส่องสว่างที่แท้จริงของดาวแต่ละดวง (ขนาดและอุณหภูมิของดาว), ระยะห่างจากโลก, และ ความสว่างปรากฏ ที่เรามองเห็นได้</t>
  </si>
  <si>
    <t>โดยทั่วไป หลอดไฟ 100 วัตต์ จะให้ความสว่างมากกว่า แต่ในบางกรณี หลอดไฟ 60 วัตต์ อาจให้ความสว่างมากกว่าได้ ขึ้นอยู่กับชนิดของหลอดไฟ ประสิทธิภาพของยี่ห้อนั้นๆ และการวัดที่แม่นยำ</t>
  </si>
  <si>
    <t>มุมของดวงอาทิตย์และสภาพบรรยากาศ (เช่น ฝุ่น หมอก) เป็นปัจจัยที่ส่งผลต่อความสว่างของดวงอาทิตย์ที่เห็นจากพื้นโลก</t>
  </si>
  <si>
    <t>เป็นค่าที่ใช้วัดความสว่างของดาวฤกษ์ในทางดาราศาสตร์ โดยเป็นค่าที่แสดงอันดับความสว่างของวัตถุบนท้องฟ้า ไม่ว่าจะเป็นดาวฤกษ์, ดาวเคราะห์, หรือวัตถุอื่นๆ</t>
  </si>
  <si>
    <t>เป็นมาตรวัดความสว่างของดาว โดย โชติมาตรปรากฏ คือความสว่างที่ปรากฏแก่ผู้สังเกตบนโลก ส่วน โชติมาตรสัมบูรณ์ คือความสว่างที่แท้จริงของดาว หากดาวทุกดวงอยู่ห่างจากโลกเท่ากัน</t>
  </si>
  <si>
    <t>ดาวฤกษ์ที่มีอุณหภูมิสูงจะมีสีน้ำเงินหรือน้ำเงินแกมขาว ในขณะที่ดาวฤกษ์ที่มีอุณหภูมิต่ำกว่าจะมีสีแดง ดังนั้น ดาวฤกษ์สีน้ำเงินจึงมีอุณหภูมิสูงกว่าดาวฤกษ์สีแดง</t>
  </si>
  <si>
    <t>ดาว Betelgeuse เป็นดาวฤกษ์สเปกตรัม M มีอุณหภูมิผิวประมาณ 3,500 K เพราะมีสีแดงแสดงว่าเป็นดาวที่มีอุณหภูมิต่ำ</t>
  </si>
  <si>
    <t>ดาวฤกษ์ที่มีความส่องสว่างน้อยที่สุดเมื่อสังเกตจากโลกคือ ดาว B
เพราะมีโชติมาตรปรากฏเท่ากับ 0.98 ซึ่งเป็นค่าที่สูงที่สุดในตาราง (ยิ่งค่ามาก ยิ่งสว่างน้อยจากมุมมองบนโลก)</t>
  </si>
  <si>
    <t>ดาวฤกษ์ที่มีความส่องสว่างมากที่สุดเมื่อเปรียบเทียบโดยใช้ระยะห่างมาตรฐาน 10 พาร์เซก คือ ดวงอาทิตย์
เพราะมีโชติมาตรสัมบูรณ์เท่ากับ 4.8 ซึ่งเป็นค่าต่ำที่สุดในตาราง (ยิ่งค่าต่ำ ยิ่งส่องสว่างมากในเชิงสัมบูรณ์)</t>
  </si>
  <si>
    <t>ไม่สามารถมองเห็นได้ เพราะดาว A ไม่สว่างพอเมื่อเทียบกับแสงของดวงอาทิตย์ในตอนกลางวัน</t>
  </si>
  <si>
    <t>ดวงอาทิตย์ เพราะ เป็นดาวฤกษ์เพียงดวงดวงของระบบสุริยะ และเป็นศูนย์กลางของทั้งระบบรวมถึงโลกก็เป็นหนึ่งในดาวบริวารของดวงอาทิตย์ และเราสามารถมองเห็นได้ด้วยตาเปล่า</t>
  </si>
  <si>
    <t>เพราะ มาจากการที่กำลังส่องสว่างของดาวฤกษ์และระยะทางของดาวฤกษ์แต่ล่ะดวงต่างกัน อันเป็นผลมาให้ว่าดาวฤกษ์แต่ล่ะดวงเมื่อเราสังเกตนั้นจึงมีความส่องสว่างที่ต่างกัน</t>
  </si>
  <si>
    <t>ประเภทของหลอดไฟและค่าของวัตต์และลูเมนที่เป็นค่าความสว่างของของแสง</t>
  </si>
  <si>
    <t xml:space="preserve">ระยะทางระหว่างดาวกับดาวฤกษ์และชั้นบรรยากาศที่อาจจะต่างกันรวมถึง คุณภาพของของกล้องที่ถ่าย </t>
  </si>
  <si>
    <t>โชติมาตรคือ ค่าที่ใช้เปรียบเทียบความส่องสว่างของดาว ณ ตำแหน่งของผู้สังเกตและใช้ศึกษาความส่องสว่างของดาวฤกษ์ ระยะห่างของดาวฤกษ์ ขนาดของดาวฤกษ์ และประเภทของดาวฤกษ์</t>
  </si>
  <si>
    <t>โชติมาตรสัมบูรณ์ คือ เป็นค่าของการเปรียบเทียบความส่องสว่างของดาวฤกษ์ที่มีระยะห่าง จากผู้สังเกตเท่ากันก็คือ 10 พาเซก และแตกต่างจากโชติมาตรปรากฏ เพราะ เป็นค่าของการเปรียบเทียบความส่องสว่างของดาวฤกษ์ที่สังเกตจากโลก แต่ โชติมาตรสัมบูรณ์ เป็นค่าที่ใช้สังเกต ที่มีค่าของระยะห่างที่เท่ากัน มาจากการที่ว่างระยะความห่างของดาวแต่ล่ะดวงนั้นต่างกัน</t>
  </si>
  <si>
    <t xml:space="preserve">มีความสัมพันธ์กันเช่น ดาวฤกษ์ที่มีสีฟ้าจะมีอุณหภูมิที่มากและพึ่งเกิด แต่พอเวลาผ่านไปมีการเย็นตัวลงสีจะค่อยๆเข้มขึ้นและอุณหภูมิลดลง เพราะอุณหภูมิที่สูงมากความยาวคลื่นที่แผ่ออกมามากที่สุดจะตกอยู่ในช่วงความยาวคลื่นสั้นเช่น แสงสีม่วงหรือสีน้ำเงิน </t>
  </si>
  <si>
    <t>1. สีน้ำเงิน เป็นดาวสเปกตรัม O ที่มีอุณหภูมิสูง 30,000เคลวินขึ้นไป
2. สีน้ำเงินแกมขาว เป็นดาวสเปกตรัม B ที่มีอุณหภูมิ สูง 10,000-30,000 เคลวิน แต่ก็ยังนับว่าสูง
3. สีแดง เป็นดาวสเปกตรัม M ที่มีอุณหภูมิ 2,500-3,000 เคลวิน 
แตกต่างกันตรงที่ สเปกตรัมของสีดาวแต่ล่ะดวงและอุณหภูมิของดาวที่ผลต่อการมองเห็นดาวฤกษ์ดวงนั้นๆ</t>
  </si>
  <si>
    <t>สเปกตรัม K และอุณหภูมิประมาณ 3500-4900 เคลวิน เพราะ มีสีที่ออกส้ม</t>
  </si>
  <si>
    <t>ดาว A เพราะ โชติมาตรปรากฏ ถ้าสว่างน้อยค่าจะมาก</t>
  </si>
  <si>
    <t>ดาว B เพราะ ดูจากโชติมาตรสัมบูรณ์ ถ้าสว่างมากค่าจะน้อย</t>
  </si>
  <si>
    <t>ไม่ได้เพราะ ดูจาก โชติมาตรปรากฏ และปรากฏว่า ดาว A มีค่า 1.35 ถือว่ามีค่ามากซึ่งความส่วางจะน้อย</t>
  </si>
  <si>
    <t>ดวงอาทิตย์ เพราะมีแสงสว่างมากสุด</t>
  </si>
  <si>
    <t>เพราะขนาดและระยะห่าง</t>
  </si>
  <si>
    <t>ในกรณีที่มีพลังงานมาก</t>
  </si>
  <si>
    <t>ระยะห่างระหว่างจุดที่ถ่ายภาพกับดวงอาทิตย์</t>
  </si>
  <si>
    <t>ความสว่างแท้จริง</t>
  </si>
  <si>
    <t>โชติมาตรสัมบูรณ์ คือ ความสว่างแท้จริงของดาว ถ้าวางไว้ห่างจากโลก 10 พาร์เซก
โชติมาตรปรากฏ คือ ความสว่างที่เราเห็นจากโลก
ต่างกันตรงที่ โชติมาตรปรากฏขึ้นกับระยะทาง ส่วนโชติมาตรสัมบูรณ์ไม่ขึ้นกับระยะทาง</t>
  </si>
  <si>
    <t>อุณหภูมิสูงสีจะฟ้า ต่ำลง สีจะแดง</t>
  </si>
  <si>
    <t>แตกต่างกันที่สเปคตรัมของอุณภูมิ</t>
  </si>
  <si>
    <t>k</t>
  </si>
  <si>
    <t>ดาวB เพราะอยู่ไกลล</t>
  </si>
  <si>
    <t>ดวงอาทิตย์เพราะอยู่ใกล้</t>
  </si>
  <si>
    <t>ไม่ได้เพราะแสงของดวงอาทิตย์บดบัง</t>
  </si>
  <si>
    <t xml:space="preserve">ดวงอาทิตย์ เนื่องจากดวงอาทิตย์เป็นดาวฤกษ์ที่อยู่ใกล้โลกที่สุด และมีขนาดใหญ่มาก ทำให้มีแสงสว่างที่เจิดจ้ามากในเวลากลางวัน จนกลบแสงของดาวฤกษ์ดวงอื่นๆ ที่อยู่ห่างไกลออกไป </t>
  </si>
  <si>
    <t xml:space="preserve">เนื่องจาก ความส่องสว่างที่แท้จริง (ความส่องสว่างโดยธรรมชาติ) ของดาวแต่ละดวงที่แตกต่างกัน และ ระยะห่างระหว่างดาวกับโลก. </t>
  </si>
  <si>
    <t>หลอดไฟทั้งสองเป็นคนละประเภทกัน โดยเฉพาะเมื่อเปรียบเทียบหลอดไส้กับ หลอด LED หรือหลอด ฟลูออเรสเซนต์ ที่มีประสิทธิภาพการส่องสว่างสูง</t>
  </si>
  <si>
    <t xml:space="preserve">ปริมาณฝุ่นละอองหรือหมอกควันในชั้นบรรยากาศ </t>
  </si>
  <si>
    <t xml:space="preserve">เป็นมาตรวัดความสว่างของดาวฤกษ์ แต่มีความแตกต่างกันที่หลักการวัด โดย โชติมาตรปรากฏ เป็นความสว่างที่มองเห็นได้จากโลก ในขณะที่ โชติมาตรสัมบูรณ์ เป็นความสว่างที่คำนวณได้หากดาวทุกดวงอยู่ห่างจากโลกเท่ากันที่ 10 พาร์เซก (ประมาณ 32.6 ปีแสง) </t>
  </si>
  <si>
    <t xml:space="preserve">เนื่องจากอุณหภูมิพื้นผิวของดาวฤกษ์แต่ละดวง
โดยดาวฤกษ์สีน้ำเงินจะร้อนที่สุด สีนํ้าเงินแกมขาวจะร้อนรองลงมา และสีแดงจะเป็นดาวฤกษ์ที่เย็นที่สุดในบรรดาสามสีนี้. </t>
  </si>
  <si>
    <t xml:space="preserve">เป็นดาวฤกษ์ประเภทสเปกตรัม M1–M2 Ia–abมีอุณหภูมิผิวประมาณ 3,500 เคลวิน (ประมาณ 3,227 องศาเซลเซียส) เนื่องจากดาว Betelgeuse มีมวลมากและมีอายุใกล้สิ้นสุดวงจรชีวิต ทำให้มีอุณหภูมิพื้นผิวต่ำกว่าดวงอาทิตย์ </t>
  </si>
  <si>
    <t>ดาว B
เพราะมีค่าโชติมาตรปรากฏเท่ากับ 0.98</t>
  </si>
  <si>
    <t xml:space="preserve">ดวงอาทิตย์
เพราะมีค่าโชติมาตรสัมบูรณ์มากที่สุด คือ 4.8 </t>
  </si>
  <si>
    <t>ไม่สามารถสังเกตเห็นดาว A ในตอนกลางวันได้
เพราะค่าโชติมาตรปรากฏของดาว A คือ 1.35 ซึ่งไม่สว่างพอที่จะแข่งกับแสงอาทิตย์ในเวลากลางวัน</t>
  </si>
  <si>
    <t>ดวงอาทิตย์เท่านั้น เพราะอยู่ใกล้โลกมากที่สุดและมีความสว่างสูง</t>
  </si>
  <si>
    <t>เพราะแต่ละดวงมีระยะห่างจากโลกและกำลังส่องสว่างต่างกัน</t>
  </si>
  <si>
    <t>ถ้าหลอด 60 วัตต์อยู่ใกล้ตามากกว่าหลอด 100 วัตต์</t>
  </si>
  <si>
    <t>ปัจจัยที่มีผลต่อความส่องสว่างของดวงอาทิตย์ที่มองเห็นจากภาพคือ ชั้นบรรยากาศของดาวเคราะห์</t>
  </si>
  <si>
    <t xml:space="preserve">→ โชติมาตร (Magnitude) คือค่าความสว่างของดาว
→ ใช้ศึกษา “ความสว่าง” และ “ระยะทาง” ของดาวฤกษ์
</t>
  </si>
  <si>
    <t xml:space="preserve">→ โชติมาตรสัมบูรณ์: ความสว่างที่แท้จริง ถ้าดาวอยู่ห่าง 10 พาร์เซก
→ โชติมาตรปรากฏ: ความสว่างที่เห็นจากโลก
→ ต่างกันที่ “ระยะทาง” ที่ใช้วัด
</t>
  </si>
  <si>
    <t xml:space="preserve">→ อุณหภูมิสูง = สีฟ้าหรือน้ำเงิน = สเปกตรัมสั้น
→ อุณหภูมิต่ำ = สีแดง = สเปกตรัมยาว
</t>
  </si>
  <si>
    <t xml:space="preserve">→ สีฟ้า = ร้อนที่สุด
→ ฟ้าอมขาว = ร้อนปานกลาง
→ แดง = เย็นที่สุด
</t>
  </si>
  <si>
    <t xml:space="preserve">→ กลุ่ม M (สีแดง)
→ อุณหภูมิผิวประมาณ 3,000 K
→ เพราะมีสีแดงและเป็นดาวยักษ์แดง (Red supergiant)
</t>
  </si>
  <si>
    <t xml:space="preserve">ดาว A เพราะ โชติมาตรปรากฏคือค่าที่บ่งบอกถึงความสว่างของวัตถุท้องฟ้าที่สังเกตได้จากโลก ยิ่งค่าโชติมาตรปรากฏมีค่ามากเท่าไหร่ (เป็นบวกมาก) วัตถุนั้นก็จะยิ่งมีความสว่างน้อยลงเท่านั้น
</t>
  </si>
  <si>
    <t>ดาว B เพราะ จากตาราง ดาว B มีค่าโชติมาตรสัมบูรณ์เท่ากับ -3.6 ซึ่งเป็นค่าที่น้อยที่สุดในบรรดาดาวฤกษ์ทั้งสามดวง (ดวงอาทิตย์ 4.8, ดาว A -0.3)</t>
  </si>
  <si>
    <t>มนุษย์ไม่สามารถสังเกตเห็นดาว A ในตอนกลางวันได้ เพราะ แสงอาทิตย์บดบัง:
ในเวลากลางวัน แสงจากดวงอาทิตย์มีความสว่างมากจนกลบแสงของดาว A ทำให้ตาของมนุษย์ไม่สามารถมองเห็นดาว A ได้อย่างชัดเจน เหมือนกับการมองไม่เห็นแสงจากไฟฉายในเวลากลางวันแสกๆ</t>
  </si>
  <si>
    <t>พระอาทิตย์ เพราะอยู่ใกล้โลก</t>
  </si>
  <si>
    <t>เพราะอยู่ใกล้ไกลไม่เท่ากัน และเล็กใหญ่ไม่เท่ากัน</t>
  </si>
  <si>
    <t>อยู่ใกล้กว่า</t>
  </si>
  <si>
    <t>ระยะห่างจากผู้สังเกตุไม่เท่ากัน</t>
  </si>
  <si>
    <t>การวัดความสว่างของดาวฤกษ์ ใช้วัดความสว่างของดาวฤกษ์ที่ใกล้ไกลไม่เท่ากัน</t>
  </si>
  <si>
    <t>เทียบความสว่างดาวฤกษ์ที่ระยะห่างจากผู้สังเกตุเท่ากันคือ 10 พาร์เซก</t>
  </si>
  <si>
    <t>ดาวฤกษ์ที่ผลิตผลังงานได้มากกว่าจะมีอุณหภูมิที่สูงกว่าดาวฤกษ์ที่ผลิตพลังงานได้น้อยกว่า ทำให้ดาวฤกษ์แต่ละดวงมีสีและชนิดสเปกตรัมต่างกัน</t>
  </si>
  <si>
    <t>อุณหภูมิไม่เท่ากัน น้ำเงินอุณหภูมิสูงสุด รองลงมาคือสีน้ำเงินแกมขาว ต่ำสุดคือสีแดง</t>
  </si>
  <si>
    <t>สเปตรัม G อุณหภูมิ 4,900-6,000 เคลวิน เพราะเห็นเป็นสีส้ม</t>
  </si>
  <si>
    <t>ดาว A เพราะค่าโชติมาตรปรากฏมากสุด</t>
  </si>
  <si>
    <t>ไม่เห็น เพราะค่าโชติมาตรน้อยกว่าดาว B</t>
  </si>
  <si>
    <t>นาย ธชาธร ชัยมงคลเลิศ</t>
  </si>
  <si>
    <t>ความสว่างที่แท้จริงของดาวฤกษ์, ระยะทางจากโลก, และ บรรยากาศของโลก</t>
  </si>
  <si>
    <t>หลอดไฟ 60 วัตต์เป็นหลอดไฟ LED หรือหลอดไฟที่มีประสิทธิภาพสูงกว่า ในขณะที่หลอด 100 วัตต์เป็นหลอดไส้แบบเก่า หรือในกรณีที่หลอดไฟ 60 วัตต์มีการเชื่อมต่อแบบขนานกับแหล่งจ่ายไฟที่แรงดันไฟฟ้าสูงกว่าหลอด 100 วัตต์ที่เชื่อมต่อแบบอนุกรม</t>
  </si>
  <si>
    <t>โลกอยู่ใกล้ดวงอาทิตย์ใกล้กว่าดาวอังคารจึงทำให้ความสว่างน้อยกว่าโลก</t>
  </si>
  <si>
    <t>โชติมาตรปรากฏคือความสว่างที่สังเกตได้จากโลก ในขณะที่โชติมาตรสัมบูรณ์คือความสว่างที่แท้จริงของวัตถุ หากวัตถุนั้นอยู่ห่างจากโลก 10 พาร์เซก (ประมาณ 32.6 ปีแสง)</t>
  </si>
  <si>
    <t>ความร้อน เเสง สี อุณหภูมิ</t>
  </si>
  <si>
    <t>M2-M3 Ia-Iab และมีอุณหภูมิผิวประมาณ 3,500-3,600 เคลวิน</t>
  </si>
  <si>
    <t>ดวงอาทิตย์เพราะ อยู่ใกล้ที่สุดกับโลก</t>
  </si>
  <si>
    <t>โชติมาตรน้อยทำให้มีสว่างมากกว่าจุดอื่น</t>
  </si>
  <si>
    <t>ไม่เพราะโชติมาตรปรากฏมีค่ามากกว่าดาวฤกษ์
ดวงอื่นจึงอาจทำให้ไม่เห็นกลางคืนได้</t>
  </si>
  <si>
    <t xml:space="preserve">มนุษย์สามารถเห็นดวงอาทิตย์ ได้เพียงดวงเดียวเท่านั้นที่เป็นดาวฤกษ์. แม้จะมีดาวฤกษ์อื่นๆ อีกมากมายบนท้องฟ้า แต่แสงที่สว่างเจิดจ้าของดวงอาทิตย์ทำให้เราไม่สามารถมองเห็นดาวฤกษ์ดวงอื่นได้ในช่วงกลางวัน. </t>
  </si>
  <si>
    <t>ความส่องสว่างที่แท้จริงของดาวฤกษ์, ระยะทางจากโลก, และขนาดของดาวฤกษ์</t>
  </si>
  <si>
    <t>หลอดไฟ 100 วัตต์ จะสว่างกว่าหลอดไฟ 60 วัตต์ เนื่องจากหลอดไฟ 100 วัตต์ ใช้พลังงานมากกว่าและปล่อยแสงออกมามากกว่า แต่มีบางกรณีที่หลอดไฟ 60 วัตต์ อาจให้ความสว่างมากกว่าหรือเท่ากับหลอดไฟ 100 วัตต์ ได้</t>
  </si>
  <si>
    <t xml:space="preserve">ระยะทางและขนาดและอุณหภูมิของดวงอาทิตย์ </t>
  </si>
  <si>
    <t>โชติมาตร เป็นค่าที่ใช้วัดความสว่างของดาวฤกษ์ในทางดาราศาสตร์ โดยเป็นค่าที่แสดงอันดับความสว่างของวัตถุบนท้องฟ้า ไม่ว่าจะเป็นดาวฤกษ์, ดาวเคราะห์, หรือวัตถุอื่นๆ</t>
  </si>
  <si>
    <t>บ่งบอกถึงอุณหภูมิที่แตกต่างกันของดาวฤกษ์เหล่านั้น</t>
  </si>
  <si>
    <t>ดาวเบเทลจุส น่าจะเป็นดาวฤกษ์ชนิดสเปกตรัม M2-M3 Ia-Iab และมีอุณหภูมิผิวประมาณ 3,000 ถึง 3,600 เคลวิน สาเหตุที่ทำให้มีอุณหภูมิต่ำและเป็นสีแดง เนื่องจากเป็นดาวยักษ์แดง ที่มีขนาดใหญ่มาก และกำลังจะเข้าสู่ช่วงสุดท้ายของชีวิต</t>
  </si>
  <si>
    <t>ดาวที่มีความส่องสว่างน้อยที่สุดเมื่อสังเกตจากบนโลกคือ: ดาว A
  เหตุผล: ความส่องสว่างของดาวที่มองเห็นจากโลกจะพิจารณาจาก โชติมาสปรากฏ ยิ่งค่าโชติมาสปรากฏมีค่ามาก (ตัวเลขสูง) แสดงว่าความสว่างน้อยลง จากตาราง ดาว A มีค่าโชติมาสปรากฏเท่ากับ 1.35 ซึ่งเป็นค่าที่มากที่สุดเมื่อเทียบกับดาวดวงอื่น (ดวงอาทิตย์ = -26.7 และ ดาว B = 0.98)</t>
  </si>
  <si>
    <t>ดาวที่มีความส่องสว่างมากที่สุดเมื่ออยู่ห่างจากโลก 10 พาร์เซกคือ: ดาว B
 เหตุผล: การเปรียบเทียบความสว่างที่แท้จริงของดาวที่ระยะทางมาตรฐาน 10 พาร์เซก จะพิจารณาจาก โชติมาสสัมบูรณ์ ยิ่งค่าโชติมาสสัมบูรณ์มีค่าน้อย (ตัวเลขต่ำ) แสดงว่าดาวดวงนั้นมีความส่องสว่างที่แท้จริงมาก จากตาราง ดาว B มีค่าโชติมาสสัมบูรณ์เท่ากับ -3.6 ซึ่งเป็นค่าที่น้อยที่สุดเมื่อเทียบกับดาวดวงอื่น (ดวงอาทิตย์ = 4.8 และ ดาว A = -0.3)</t>
  </si>
  <si>
    <t>คำตอบ: ไม่สามารถสังเกตเห็นดาว A ในตอนกลางวันได้
  เหตุผล: เนื่องจากดาว A มีค่าโชติมาสปรากฏเท่ากับ 1.35 ซึ่งมีความสว่างไม่มากพอที่จะเอาชนะความสว่างของท้องฟ้าที่เกิดจากแสงอาทิตย์ในตอนกลางวันได้</t>
  </si>
  <si>
    <t>ดวงอาทิตย์ เพราะดวงอาทิตย์เป็นดาวฤกษ์ที่อยู่ใกล้โลกที่สุด ทำให้มันสว่างมากเมื่อเทียบกับดาวฤกษ์อื่นๆ</t>
  </si>
  <si>
    <t>เพราะมีหลายปัจจัยได้แก่ ความส่องสว่างที่แท้จริงของดาวแต่ละดวง, ระยะห่างระหว่างดาวและผู้สังเกต, และขนาดและอุณหภูมิของดาวฤกษ์</t>
  </si>
  <si>
    <t>ในกรณีที่หลอดไฟ 60 วัตต์ เป็นหลอด LED หรือหลอด CFL ที่มีประสิทธิภาพสูง และให้แสงสว่างเทียบเท่าหรือมากกว่าหลอดไส้ 100 วัตต์</t>
  </si>
  <si>
    <t>ปัจจัยหลักที่มีผลต่อความส่องสว่างของดวงอาทิตย์ในภาพ คือ ความหนาแน่นของชั้นบรรยากาศ และ ระยะทางจากดวงอาทิตย์</t>
  </si>
  <si>
    <t>เป็นหน่วยวัดความสว่างของดาวฤกษ์ แต่มีความแตกต่างกันที่วิธีการวัด</t>
  </si>
  <si>
    <t>ดาวที่มีอุณหภูมิผิวสูงกว่าจะมีสีที่ออกไปทางน้ำเงินหรือขาวในขณะที่ดาวที่มีอุณหภูมิผิวต่ำกว่าจะมีสีที่ออกไปทางแดงหรือส้ม</t>
  </si>
  <si>
    <t xml:space="preserve">ดาวฤกษ์สีน้ำเงินมีอุณหภูมิสูงที่สุด สีน้ำเงินแกมขาว และสีแดงมีอุณหภูมิต่ำที่สุด ดาวฤกษ์สีน้ำเงินเป็นดาวฤกษ์ที่ร้อนและมีมวลมาก ในขณะที่ดาวฤกษ์สีแดงเป็นดาวฤกษ์ที่เย็นและมีมวลน้อยกว่า 
</t>
  </si>
  <si>
    <t>- ดาว Betelgeuse เป็นดาวฤกษ์ชนิดสเปกตรัม M
- มีอุณหภูมิพื้นผิวประมาณ 3,000–3,500 เคลวิน
- เพราะว่า สีของดาวเป็นสีแดงอมส้ม ซึ่งบ่งบอกถึงอุณหภูมิผิวที่ต่ำกว่าดาวฤกษ์สีขาวหรือสีน้ำเงิน</t>
  </si>
  <si>
    <t xml:space="preserve">ดาว A มีความส่องสว่างน้อยที่สุดเมื่อสังเกตจากโลก
</t>
  </si>
  <si>
    <t>มนุษย์ไม่สามารถสังเกตเห็นดาว A ได้ในตอนกลางวันด้วยตาเปล่า</t>
  </si>
  <si>
    <t>เพราะความสว่างของดาวฤกษ์แต่ละดวงบนท้องฟ้าที่เรามองเห็นไม่เท่ากัน</t>
  </si>
  <si>
    <t>ประเภทของหลอดไฟ ประสิทธิภาพของหลอดไฟ</t>
  </si>
  <si>
    <t>กำลังส่องสว่าง อุณหภูมิ ระยะทางจากผู้สังเกต</t>
  </si>
  <si>
    <t>โชติมาตรคือค่าที่ใช้วัดความสว่างของดาวฤกษ์ในทางดาราศาสตร์ ศึกษาความสว่างของดาวฤกษ์</t>
  </si>
  <si>
    <t>โชติมาตรสัมบูรณ์ คือ การวัดความสว่างที่แท้จริงของดาวฤกษ์ดาวฤกษ์นั้นอยู่ที่ระยะห่างมาตรฐาน 10 พาร์เซก แตกต่างจากโชติมาตรปรากฏตรงที่โชติมาตรปรากฏวัดความสว่างของดาวฤกษ์แต่ไม่แท้จริง</t>
  </si>
  <si>
    <t>ดาวที่ร้อนจะเปล่งแสงสีน้ำเงินและมีสเปกตรัมเฉพาะตัวแต่ดาวที่เย็นกว่าซึ่งจะเปล่งแสงสีแดง และจัดประเภทดาวฤกษ์ตามสีและอุณหภูมิผิวของดาวซึ่งใช้ตัวอักษร O, B, A, F, G, K, M เป็นสัญลักษณ์แทนลำดับอุณหภูมิ</t>
  </si>
  <si>
    <t>สีน้ำเงินเป็นสีของดาวฤกษ์ที่ร้อนแรงที่สุด สีน้ำเงินแกมขาวเป็นดาวฤกษ์ที่จะมีอุณหภูมิสูงแต่ว่ารองลงมาจากดาวฤกษ์สีน้ำเงิน สีแดงเป็นสีของดาวฤกษ์ที่เย็นที่สุด</t>
  </si>
  <si>
    <t>สเปกตรัมประเภทMเพราะมีอุณหภูมิผิวประมาณ3,500 เคลวิน เพราะดาวฤกษ์ที่มีอุณหภูมิต่ำเมื่อเทียบกับดาวฤกษ์อื่นๆ</t>
  </si>
  <si>
    <t>ดาวB เพราะโชติมาตรปรากฏอยู่ที่ 0.98 ซึ่งเป็นค่าที่มากที่สุดในบรรดาดาวฤกษ์</t>
  </si>
  <si>
    <t>ดาวB เพราะวัดจากโชติมาตรสัมบูรณ์น้อย</t>
  </si>
  <si>
    <t>ได้เพราะโชติมาตรสมบูรณ์น้อยจึงทำให้สว่างมาก</t>
  </si>
  <si>
    <t>1.</t>
  </si>
  <si>
    <t>2.</t>
  </si>
  <si>
    <t>3.</t>
  </si>
  <si>
    <t>4.</t>
  </si>
  <si>
    <t>เอกภพมีมวลสารอะไรที่รวมตัวกันจนเกิดเป็นดาวฤกษ์</t>
  </si>
  <si>
    <t>เอกภพมีแรงอะไรที่ทำให้มวลสารภายในเนบิวลาเกิดการยุบตัวรวมกัน</t>
  </si>
  <si>
    <t>บริเวณที่มวลสารยุบตัวรวมกันและมีความหนาแน่นมากขึ้น จะเกิดการเปลี่ยนแปลงอย่างไรบ้าง</t>
  </si>
  <si>
    <t>ดาวฤกษ์ก่อนเกิดจะสามารถพัฒนากลายเป็นดาวฤกษ์ จะต้องเกิดกระบวนการใด และบริเวณใด</t>
  </si>
  <si>
    <t>จงอธิบายสมดุลของแรงภายในแก่นของดาวฤกษ์ที่ทำให้ดาวฤกษ์มีขนาดและความสว่างคงที่</t>
  </si>
  <si>
    <t>ดาวฤกษ์มีความแตกต่างจากดาวฤกษ์ก่อนเกิดอย่างไร</t>
  </si>
  <si>
    <t>ดาวฤกษ์ที่เกิดขึ้นใหม่มักเกิดขึ้นในบริเวณใด</t>
  </si>
  <si>
    <t>กระบวนการใดที่ทำหน้าที่สร้างพลังงานของดาวฤกษ์ ทำให้ดาวฤกษ์สามารถปลดปล่อยพลังงาน
และแสงภายในตัวเอง</t>
  </si>
  <si>
    <t>เนบิวละ</t>
  </si>
  <si>
    <t>Protostar</t>
  </si>
  <si>
    <t xml:space="preserve">การเริ่มต้นปฏิกิริยานิวเคลียร์ </t>
  </si>
  <si>
    <t xml:space="preserve">ดาวฤกษ์ลำดับหลัก </t>
  </si>
  <si>
    <t>ไฮโดรเจน รองลงมาคือ ฮีเลียม</t>
  </si>
  <si>
    <t>แรงโน้มถ่วง</t>
  </si>
  <si>
    <t>อุณหภูมิสูงขึ้น
ความหนาแน่นเพิ่มขึ้น
เกิด protostar
เริ่มเกิดฟิวชันกลายเป็นดาวฤกษ์</t>
  </si>
  <si>
    <t>ยุบตัวของมวลสารในเนบิวลา
ตามด้วยการก่อตัวของ โปรโตดาว และ เริ่มปฏิกิริยานิวเคลียร์ ในบริเวณ แกนกลางของโปรโตดาว
ซึ่งทั้งหมดนี้เกิดในบริเวณที่เรียกว่า เนบิวลา</t>
  </si>
  <si>
    <t>สมดุลระหว่างแรงโน้มถ่วงที่ดึงเข้ากับแรงดันจากพลังงานฟิวชันที่ดันออก
สมดุลนี้ทำให้ดาวฤกษ์มี ขนาดและความสว่างคงที่ ในช่วงที่ยังมีไฮโดรเจนให้ฟิวชันอยู่</t>
  </si>
  <si>
    <t>ดาวฤกษ์ก่อนเกิด (protostar)
ยังไม่เริ่มฟิวชัน, ได้พลังงานจากแรงโน้มถ่วง, ยังไม่เสถียร
ดาวฤกษ์ (Main Sequence)
มีปฏิกิริยาฟิวชัน, ได้พลังงานจากนิวเคลียร์, มีสมดุลและส่องแสงอย่างเสถียร</t>
  </si>
  <si>
    <t xml:space="preserve">กระบวนการนิวเคลียร์ฟิวชัน </t>
  </si>
  <si>
    <t>โปรโตสตาร์</t>
  </si>
  <si>
    <t>หลุมดำ</t>
  </si>
  <si>
    <t>ก๊าซไฮโดรเจนและฝุ่นในอวกาศ</t>
  </si>
  <si>
    <t>บริเวณนั้นจะมี อุณหภูมิและความดันสูงขึ้นเกิด โปรโตสตาร์และเริ่ม ปฏิกิริยานิวเคลียร์ฟิวชัน จนนำไปสู่การเกิด ดาวฤกษ์</t>
  </si>
  <si>
    <t>ดาวฤกษ์ก่อนเกิดจะต้องเกิดกระบวนการยุบตัวของมวลสารในบริเวณเนบิวลา</t>
  </si>
  <si>
    <t>ดาวฤกษ์มีขนาดและความสว่างคงที่ เพราะเกิด สมดุลระหว่างแรงโน้มถ่วง ที่ดึงเข้า กับ แรงดันจากปฏิกิริยานิวเคลียร์ ที่ดันออก จากแก่นกลางของดาว</t>
  </si>
  <si>
    <t>ดาวฤกษ์ก่อนเกิด คือช่วงที่มวลสารกำลังยุบตัว ยังไม่เกิดปฏิกิริยานิวเคลียร์
ดาวฤกษ์ คือดาวที่เริ่มมีฟิวชันไฮโดรเจนในแก่นกลาง และแผ่พลังงานออกอย่างเสถีย</t>
  </si>
  <si>
    <t>ดาวฤกษ์ที่เกิดขึ้นใหม่มักเกิดในบริเวณเนบิวลา หรือกลุ่มเมฆโมเลกุลยักษ์</t>
  </si>
  <si>
    <t>สังเคราะห์นิวเคลียร์ในแกนดาวฤกษ์ คือการรวมอะตอมไฮโดรเจนเป็นฮีเลียม พร้อมปลดปล่อยพลังงาน ทำให้ดาวส่องสว่างและปล่อยพลังงานต่อเนื่อง</t>
  </si>
  <si>
    <t>กลุ่มแก๊สและฝุ่น</t>
  </si>
  <si>
    <t>เมื่อมวลสารยุบตัวรวมกันและมีความหนาแน่นมากขึ้น จะเกิดการบีบอัดอย่างรุนแรง ทำให้อุณหภูมิและความดันเพิ่มขึ้น</t>
  </si>
  <si>
    <t>เกิดปฏิกิริยานิวเคลียร์ฟิวชันบริเวณแกนกลางของดาวฤกษ์ก่อนเกิด</t>
  </si>
  <si>
    <t>ดาวฤกษ์จะมีขนาดและความสว่างคงที่เมื่อ แรงโน้มถ่วงที่พยายามบีบอัดดาวฤกษ์เข้าสู่ศูนย์กลาง มีค่าเท่ากับแรงดันจากความร้อนและการแผ่รังสีที่พยายามผลักสสารออกจากศูนย์กลาง ซึ่งก็คือ สมดุลอุทกสถิต</t>
  </si>
  <si>
    <t>ดาวฤกษ์มีขนาดที่ใหญ่กว่าความร้อนและการเปล่งแส่ง</t>
  </si>
  <si>
    <t>ปฏิกิริยานิวเคลียร์ฟิวชัน</t>
  </si>
  <si>
    <t>เนบิวลาหัวม้า</t>
  </si>
  <si>
    <t>เนบิวลากระดูกงูเรือ</t>
  </si>
  <si>
    <t>มวลสารระหว่างดาว ที่มีความหนาแน่นสูงในเอกภพ ประกอบด้วย เเก๊สไฮโดรเจน เเก๊สฮีเลียม ธาตุหนักอื่นไ</t>
  </si>
  <si>
    <t>เเรงโน้มถ่วง</t>
  </si>
  <si>
    <t>ดาวฤกษ์ดวงใหม่ถือกำเนิดขึ้นจากการยุบตัวของมวลสารภายในเนบิวลาที่มีความหนาแน่นและเย็นจัดนั่นเอง</t>
  </si>
  <si>
    <t>เนบิวลา ยุบตัวด้วย แรงโน้มถ่วง เกิดเป็น ดาวฤกษ์ก่อนเกิด เมื่อแก่นกลางร้อนพอ ฟิวชันนิวเคลียร์ (ไฮโดรเจนเป็นฮีเลียม) เริ่มขึ้น ปล่อยพลังงานมหาศาล และรักษาสมดุลกับแรงโน้มถ่วง ทำให้ดาวฤกษ์ส่องแสงคงที่</t>
  </si>
  <si>
    <t>กลุ่มก๊าซ เเละฝุ่น</t>
  </si>
  <si>
    <t>ปฏิกิริยานิวเคลียร์ฟิวชั่น</t>
  </si>
  <si>
    <t>เริ่มต้นจากเมฆฝุ่นและแก๊สในอวกาศ (เนบิวลา) ที่ยุบตัวลงมาภายใต้แรงโน้มถ่วง ทำให้มีความหนาแน่นสูงขึ้นและอุณหภูมิสูงขึ้น. เมื่ออุณหภูมิสูงถึงจุดที่สามารถ</t>
  </si>
  <si>
    <t xml:space="preserve"> 2.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
</t>
  </si>
  <si>
    <t xml:space="preserve">3.  โปรโตสตาร์ (Protostar)
	•	ขณะที่ยุบตัวลง ความร้อนภายในเพิ่มขึ้นจากแรงโน้มถ่วง
	•	เริ่มมีการแผ่รังสีออกมา แต่ยัง ไม่เกิดปฏิกิริยานิวเคลียร์
</t>
  </si>
  <si>
    <t xml:space="preserve">
4.  การจุดปฏิกิริยานิวเคลียร์ (Nuclear Fusion Ignition)
	•	เมื่ออุณหภูมิสูงถึงประมาณ 10 ล้านองศาเซลเซียส
	•	ปฏิกิริยา ฟิวชันของไฮโดรเจนเป็นฮีเลียม เริ่มขึ้น
	•	กลายเป็น ดาวฤกษ์ที่สมบูรณ์ (Main Sequence Star) เช่น ดวงอาทิตย์ของเราการยุบตัวของเนบิวลา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
</t>
  </si>
  <si>
    <t xml:space="preserve">	1.	เมฆโมเลกุลยักษ์ (Giant Molecular Cloud) ซึ่งเต็มไปด้วยไฮโดรเจนและฝุ่น เริ่มยุบตัวจากแรงโน้มถ่วง
	2.	มวลสารรวมตัวแน่นขึ้น เกิดเป็น โปรโตสตาร์ (protostar) — ดาวฤกษ์อ่อนวัย
	3.	เมื่ออุณหภูมิที่แกนกลางสูงมากพอ (~10 ล้านเคลวิน) จะเริ่มเกิด ฟิวชันของไฮโดรเจน → กลายเป็นดาวฤกษ์เต็มตัว</t>
  </si>
  <si>
    <t>แรงโน้มถ่วง คือแรงหลักที่ทำให้มวลสารในเนบิวลายุบตัวรวมกัน จนก่อเกิดดาวฤกษ์</t>
  </si>
  <si>
    <t xml:space="preserve">แรงโน้มถ่วง → มวลสารยุบตัว → อุณหภูมิ &amp; ความหนาแน่นเพิ่ม → เกิด โปรโตสตาร์ → ถ้าร้อนพอ → จุดฟิวชัน → กลายเป็นดาวฤกษ์ </t>
  </si>
  <si>
    <t>11.เกิดปฏิกิริยานิวเคลียร์ฟิวชันของไฮโดรเจนเป็นฮีเลียมที่บริเวณแกนกลางของโปรโตสตาร์ซึ่งทำให้ดาวเปล่งแสงและกลายเป็นดาวฤกษ์</t>
  </si>
  <si>
    <t>12.ดาวฤกษ์มีขนาดและความสว่างคงที่ เพราะ
-แรงโน้มถ่วงดึงเข้าด้านใน
-แรงดันจากพลังงานฟิวชันดันออกด้านนอก</t>
  </si>
  <si>
    <t xml:space="preserve">
13.ดาวฤกษ์ก่อนเกิด คือช่วงที่ก๊าซเริ่มยุบตัว ยังไม่เกิดฟิวชัน
ดาวฤกษ์ คือวัตถุที่ผ่านการจุดปฏิกิริยานิวเคลียร์ มีแสงสว่าง และมีแรงสมดุลในตัว</t>
  </si>
  <si>
    <t>14.เนบิวลาหรือกลุ่มเมฆโมเลกุลยักษ์</t>
  </si>
  <si>
    <t xml:space="preserve"> 15.ปฏิกิริยานิวเคลียร์ฟิวชัน</t>
  </si>
  <si>
    <t>นางสาวพิชญากรณ์ คงกระเรียน</t>
  </si>
  <si>
    <t>1. เนบิวลา (Nebula)
	•	คือกลุ่มก๊าซและฝุ่นในอวกาศ โดยเฉพาะ ไฮโดรเจน ซึ่งเป็นองค์ประกอบหลัก
	•	เมื่อมีแรงกระตุ้น เช่น คลื่นกระแทกจากการระเบิดของซูเปอร์โนวา ทำให้เนบิวลายุบตัวลง</t>
  </si>
  <si>
    <t xml:space="preserve"> 2.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t>
  </si>
  <si>
    <t xml:space="preserve"> 3. โปรโตสตาร์ (Protostar)
	•	ขณะที่ยุบตัวลง ความร้อนภายในเพิ่มขึ้นจากแรงโน้มถ่วง
	•	เริ่มมีการแผ่รังสีออกมา แต่ยัง ไม่เกิดปฏิกิริยานิวเคลียร์</t>
  </si>
  <si>
    <t>4. การจุดปฏิกิริยานิวเคลียร์ (Nuclear Fusion Ignition)
	•	เมื่ออุณหภูมิสูงถึงประมาณ 10 ล้านองศาเซลเซียส
	•	ปฏิกิริยา ฟิวชันของไฮโดรเจนเป็นฮีเลียม เริ่มขึ้น
	•	กลายเป็น ดาวฤกษ์ที่สมบูรณ์ (Main Sequence Star) เช่น ดวงอาทิตย์ของเรา</t>
  </si>
  <si>
    <t>มวลสารหลักที่รวมตัวกันจนเกิดเป็นดาวฤกษ์ ได้แก่
 ไฮโดรเจน + ฮีเลียม + ฝุ่น + ธาตุหนักเล็กน้อย
ทั้งหมดนี้รวมตัวกันภายใต้ แรงโน้มถ่วง จนเกิดเป็นดาวฤกษ์ในที่สุด</t>
  </si>
  <si>
    <t>อุณหภูมิสูงขึ้น
เกิดโปรโตสตาร์
เริ่มหมุนและแผ่รังสี
และเมื่อร้อนพอจะเกิดปฏิกิริยานิวเคลียร์กลายเป็นดาวฤกษ์</t>
  </si>
  <si>
    <t>เกิดปฏิกิริยานิวเคลียร์ฟิวชันของไฮโดรเจนเป็นฮีเลียมที่บริเวณแกนกลางของโปรโตสตาร์ซึ่งทำให้ดาวเปล่งแสงและกลายเป็นดาวฤกษ์</t>
  </si>
  <si>
    <t>ดาวฤกษ์มีขนาดและความสว่างคงที่ เพราะ
-แรงโน้มถ่วงดึงเข้าด้านใน
-แรงดันจากพลังงานฟิวชันดันออกด้านนอก</t>
  </si>
  <si>
    <t>ดาวฤกษ์ก่อนเกิด คือช่วงที่ก๊าซเริ่มยุบตัว ยังไม่เกิดฟิวชัน
ดาวฤกษ์ คือวัตถุที่ผ่านการจุดปฏิกิริยานิวเคลียร์ มีแสงสว่าง และมีแรงสมดุลในตัว</t>
  </si>
  <si>
    <t>เนบิวลาหรือกลุ่มเมฆโมเลกุลยักษ์</t>
  </si>
  <si>
    <t>เริ่มต้นจากเมฆฝุ่นและแก๊สในอวกาศ (เนบิวลา) ที่ยุบตัวลงมาภายใต้แรงโน้มถ่วง ทำให้มีความหนาแน่นสูงขึ้นและอุณหภูมิสูงขึ้น</t>
  </si>
  <si>
    <t xml:space="preserve">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t>
  </si>
  <si>
    <t>โปรโตสตาร์วัตถุขนาดใหญ่ที่ก่อตัวขึ้นจากการรวมกลุ่มกันของแก๊สในเมฆโมเลกุลขนาดยักษ์ซึ่งอยู่ในสสารระหว่างดาว ช่วงการก่อตัวนี้เป็นขั้นตอนเริ่มต้นของกระบวนการก่อตัวของดาวฤกษ์ สำหรับดาวฤกษ์ที่มีมวลขนาดดวงอาทิตย์</t>
  </si>
  <si>
    <t>การจุดปฏิกิริยานิวเคลียร์ (Nuclear Fusion Ignition)
	•	เมื่ออุณหภูมิสูงถึงประมาณ 10 ล้านองศาเซลเซียส
	•	ปฏิกิริยา ฟิวชันของไฮโดรเจนเป็นฮีเลียม เริ่มขึ้น
	•	กลายเป็น ดาวฤกษ์ที่สมบูรณ์ (Main Sequence Star) เช่น ดวงอาทิตย์ของเรา</t>
  </si>
  <si>
    <t>1.ความหนาเเน่นเพิ่มขึ้น
2.อุณหภูมิสูงขึ้น
3.เเรงดันภายในเพิ่มขึ้น
4.การเกิดโปรโตสตาร์
5.การเริ่มต้นฟิวชัน(เมื่อร้อนพอ)
6.ลมดาวและจานก๊าซ</t>
  </si>
  <si>
    <t>ปฎิกิริยานิวเครียร์ฟิวชัน</t>
  </si>
  <si>
    <t xml:space="preserve">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
</t>
  </si>
  <si>
    <t>โปรโตสตาร์ (Protostar)
	•	ขณะที่ยุบตัวลง ความร้อนภายในเพิ่มขึ้นจากแรงโน้มถ่วง
	•	เริ่มมีการแผ่รังสีออกมา แต่ยัง ไม่เกิดปฏิกิริยานิวเคลียร์</t>
  </si>
  <si>
    <t>ไฮโดรเจน (Hydrogen): เป็นธาตุที่เบาที่สุดและมีปริมาณมากที่สุดในเอกภพ คิดเป็นประมาณ 75% ของมวลสารปกติทั้งหมด ไฮโดรเจนเป็นเชื้อเพลิงหลักสำหรับปฏิกิริยานิวเคลียร์ฟิวชันที่ขับเคลื่อนดาวฤกษ์
ฮีเลียม (Helium): เป็นธาตุที่เบาที่สุดเป็นอันดับสอง คิดเป็นประมาณ 23-28% ของมวลสารปกติ ฮีเลียมถูกสร้างขึ้นในปริมาณมากตั้งแต่ช่วงต้นของเอกภพ (Big Bang nucleosynthesis) และยังคงถูกผลิตอย่างต่อเนื่องในใจกลางของดาวฤกษ์ผ่านปฏิกิริยาฟิวชันของไฮโดรเจน</t>
  </si>
  <si>
    <t xml:space="preserve">แรงหลักที่ทำให้มวลสารภายในเนบิวลาเกิดการยุบตัวรวมกันจนก่อกำเนิดเป็นดาวฤกษ์คือ แรงโน้มถ่วง (Gravity) </t>
  </si>
  <si>
    <t>การยุบตัวอย่างต่อเนื่อง (Continued Gravitational Collapse):
ดาวฤกษ์ก่อนเกิดยังคงดึงดูดมวลสารจากจานรวมมวล (Accretion Disk) รอบๆ เข้ามาอย่างต่อเนื่อง ภายใต้แรงโน้มถ่วงของตัวเอง
การยุบตัวนี้ทำให้มวลสารที่แกนกลางถูกบีบอัดอย่างรุนแรง
อุณหภูมิและความดันที่แกนกลางเพิ่มสูงขึ้นถึงจุดวิกฤต (Critical Temperature and Pressure at the Core):
ขณะที่มวลสารยุบตัวเข้าสู่แกนกลาง ความดันและความหนาแน่นที่แกนกลางจะเพิ่มขึ้นอย่างมหาศาล
พลังงานศักย์โน้มถ่วงที่เปลี่ยนเป็นพลังงานความร้อนจะทำให้อุณหภูมิที่แกนกลางพุ่งสูงขึ้นอย่างรวดเร็ว
จุดวิกฤต: อุณหภูมิที่จำเป็นสำหรับการเริ่มต้นปฏิกิริยานิวเคลียร์ฟิวชันของไฮโดรเจนคือประมาณ 10 ล้านเคลวิน (10 million Kelvin)
การเริ่มต้นของปฏิกิริยานิวเคลียร์ฟิวชัน (Onset of Nuclear Fusion):
เมื่ออุณหภูมิและความดันที่แกนกลางสูงถึงจุดวิกฤต นิวเคลียสของอะตอมไฮโดรเจน (โปรตอน) จะมีพลังงานจลน์มากพอที่จะเอาชนะแรงผลักทางไฟฟ้าสถิตระหว่างกัน (Coulomb Barrier) และรวมตัวกันได้
กระบวนการหลักที่เกิดขึ้นในดาวฤกษ์คล้ายดวงอาทิตย์คือ วัฏจักรโปรตอน-โปรตอน (Proton-Proton Chain) ซึ่งโปรตอนหลายตัวจะรวมตัวกันจนกลายเป็นนิวเคลียสของฮีเลียม พร้อมกับปลดปล่อยพลังงานมหาศาลในรูปของแสงและความร้อน
ความสมดุลของแรงดันไฮโดรสแตติก (Hydrostatic Equilibrium):
เมื่อปฏิกิริยานิวเคลียร์ฟิวชันเริ่มต้นขึ้น พลังงานมหาศาลที่ถูกปล่อยออกมาจะสร้างแรงดันจากภายในที่พยายามผลักมวลสารออกไปภายนอก
แรงดันจากฟิวชันนี้จะมาสมดุลกับแรงโน้มถ่วงที่พยายามดึงมวลสารเข้าสู่ศูนย์กลาง
เมื่อแรงทั้งสองสมดุลกัน ดาวฤกษ์จะเข้าสู่สภาวะที่เสถียรและคงที่ ซึ่งเป็นช่วงชีวิตหลักของดาวฤกษ์ (Main Sequence Star) เหมือนดวงอาทิตย์ของเรา</t>
  </si>
  <si>
    <t xml:space="preserve">เริ่มต้นจากเมฆฝุ่นและแก๊สในอวกาศ (เนบิวลา) ที่ยุบตัวลงมาภายใต้แรงโน้มถ่วง ทำให้มีความหนาแน่นสูงขึ้นและอุณหภูมิสูงขึ้น. </t>
  </si>
  <si>
    <t xml:space="preserve">
โปรโตสตาร์ (Protostar)
	•	ขณะที่ยุบตัวลง ความร้อนภายในเพิ่มขึ้นจากแรงโน้มถ่วง
	•	เริ่มมีการแผ่รังสีออกมา แต่ยัง ไม่เกิดปฏิกิริยานิวเคลียร์
</t>
  </si>
  <si>
    <t xml:space="preserve">
การจุดปฏิกิริยานิวเคลียร์ (Nuclear Fusion Ignition)
	•	เมื่ออุณหภูมิสูงถึงประมาณ 10 ล้านองศา
เซลเซียส
	•	ปฏิกิริยา ฟิวชันของไฮโดรเจนเป็นฮีเลียม เริ่มขึ้น
	•	กลายเป็น ดาวฤกษ์ที่สมบูรณ์ (Main Sequence Star) เช่น ดวงอาทิตย์ของเรา</t>
  </si>
  <si>
    <t>ไอโดรเจนเเละฮีเลียม</t>
  </si>
  <si>
    <t>ในเนบิวลา (ซึ่งเป็นกลุ่มก๊าซและฝุ่นขนาดมหาศาลในอวกาศ) มวลสารมีอยู่มากพอ เมื่อเวลาผ่านไป แรงโน้มถ่วงระหว่างอนุภาคของก๊าซและฝุ่นจะดึงดูดกันและกัน ทำให้เกิดการ ยุบตัว ของกลุ่มก๊าซเข้าหาจุดศูนย์กลางของมวล</t>
  </si>
  <si>
    <t xml:space="preserve">เกิดปฏิกิริยานิวเคลียร์ฟิวชันของไฮโดรเจนเป็นฮีเลียมที่บริเวณแกนกลางของโปรโตสตาร์ซึ่งทำให้ดาวเปล่งแสงและกลายเป็นดาวฤกษ์
</t>
  </si>
  <si>
    <t>ปฎิกิริยานิวเคลียร์ฟิวชัน</t>
  </si>
  <si>
    <t>เนบิวลาอัดแน่น</t>
  </si>
  <si>
    <t>H+He</t>
  </si>
  <si>
    <t>อุณหภูมิ และความดัน สูงขึ้น
หมุนเร็วขึ้น</t>
  </si>
  <si>
    <t>เมื่อมวลสารยุบตัว มันจะเริ่มหมุนและร้อนขึ้นจากแรงโน้มถ่วง จนกลายเป็น ดาวก่อนเกิด (Protostar) และในที่สุด เมื่ออุณหภูมิแก่นกลางสูงพอ (ประมาณ 10 ล้านเคลวิน) จะเริ่มเกิด ปฏิกิริยานิวเคลียร์ฟิวชัน กลายเป็นดาวฤกษ์</t>
  </si>
  <si>
    <t xml:space="preserve">ทั้งสองแรงนี้ต้อง สมดุลกัน
หากแรงโน้มถ่วงมากกว่า → ดาวจะยุบตัว
หากแรงฟิวชันมากกว่า → ดาวจะขยายตัว
เมื่อเกิดสมดุล → ขนาดดาวคงที่, ความสว่างคงที่
การรักษาสมดุลนี้ทำให้ดาวฤกษ์สามารถส่องแสงอย่างเสถียรได้เป็นเวลานานหลายพันล้านปี
</t>
  </si>
  <si>
    <t>ดาวฤกษ์ก่อนเกิดยังไม่มีปฏิกิริยาฟิวชันที่แก่นกลาง ส่วนดาวฤกษ์มีฟิวชันอย่างเสถียรและส่องแสงจากพลังงานฟิวชัน.</t>
  </si>
  <si>
    <t xml:space="preserve">ดาวฤกษ์เกิดใหม่มักเกิดในบริเวณที่เรียกว่า เนบิวลาหรือเมฆโมเลกุลยักษ์ (Giant Molecular Cloud)
โดยเฉพาะอย่างยิ่งในบริเวณที่มีความหนาแน่นสูงและอุณหภูมิต่ำ </t>
  </si>
  <si>
    <t>กระบวนการที่สร้างพลังงานคือ ปฏิกิริยานิวเคลียร์ฟิวชัน (Nuclear Fusion)
โดยเฉพาะอย่างยิ่งคือการที่ อะตอมของไฮโดรเจนหลอมรวมกันเป็นฮีเลียม ที่ใจกลางของดาวฤกษ์</t>
  </si>
  <si>
    <t>2.  การยุบตัวของเนบิวลา (Gravitational Collapse)
	•	ก๊าซและฝุ่นเริ่ม รวมตัวกันด้วยแรงโน้มถ่วง
	•	บริเวณที่มีความหนาแน่นสูงจะกลายเป็น โปรโตสตาร์ (Protostar) หรือ “ดาวก่อนเกิด”</t>
  </si>
  <si>
    <t>4.  การจุดปฏิกิริยานิวเคลียร์ (Nuclear Fusion Ignition)
	•	เมื่ออุณหภูมิสูงถึงประมาณ 10 ล้านองศาเซลเซียส
	•	ปฏิกิริยา ฟิวชันของไฮโดรเจนเป็นฮีเลียม เริ่มขึ้น
	•	กลายเป็น ดาวฤกษ์ที่สมบูรณ์ (Main Sequence Star) เช่น ดวงอาทิตย์ของเรา</t>
  </si>
  <si>
    <t>ฮีเลียม และ ไฮโดรเจน</t>
  </si>
  <si>
    <t xml:space="preserve">ดาวฤกษ์ก่อนเกิด คือช่วงที่ก๊าซเริ่มยุบตัว ยังไม่เกิดฟิวชัน
ดาวฤกษ์ คือวัตถุที่ผ่านการจุดปฏิกิริยานิวเคลียร์ มีแสงสว่าง และมีแรงสมดุลในตัว
</t>
  </si>
  <si>
    <t>เนบิวลาที่มีสสารเเละเเก๊ส Hydrogen เเละ Helium อยู่</t>
  </si>
  <si>
    <t>สสารมวลเเก๊สในเนบิวล่าเหล่านั้น เริ่มที่จะรวมตัวกัน เเละมีอุณหภูมิสูงขึ้น เรียกว่า Protostar</t>
  </si>
  <si>
    <t>สสารเเละเเก๊สทั้งหมดยุบตัวลงในใจกลางเนบิวลา เเละเกิดปฏิกิริยาเทอร์มอนิวเคลียร์ เรียก ดวงอาทิตย์ก่อนเกิด Protosun</t>
  </si>
  <si>
    <t>เกิดพลังงานในรูปเเบบความร้อน คลื่นเเม่เหล็กไฟฟ้าเเละอนุภาคต่างๆ เรียกว่า ดาวฤกษ์</t>
  </si>
  <si>
    <t>เเก๊สไฮโดรเจนเเละฮีเลียม</t>
  </si>
  <si>
    <t>เกิดปฏิกิริยาเทอร์โมนิวเคลียร์ ในเนื้อดาว</t>
  </si>
  <si>
    <t>เเรงโน้มถ่วงเเละเเรงดันเท่าๆกัน จึงทำให้ขนาดเเละความสว่างคงที่ เรียกว่า สมดุลอุทกสถิต</t>
  </si>
  <si>
    <t>มีขนาดเเละอุณหภูมิที่คงที่เเล้ว</t>
  </si>
  <si>
    <t>ในเนบิวลา</t>
  </si>
  <si>
    <t>Thermonuclear reaction</t>
  </si>
  <si>
    <t>โปรโตรสตาร์</t>
  </si>
  <si>
    <t>ดาวยักษ์แดง</t>
  </si>
  <si>
    <t>กลุ่มก๊าซและฝุ่น</t>
  </si>
  <si>
    <t>จะเกิดการขยายตัว</t>
  </si>
  <si>
    <t>นิวเคลียร์ฟิวชั่นเกิดที่แกนกลางของดาวฤกษ์</t>
  </si>
  <si>
    <t>มีแรงโน้มถ่วงและความร้อนที่จะขยายตัวมันตีกันเลยทำให้เกิดสมดุล</t>
  </si>
  <si>
    <t>ดาวฤกษ์มีขนาด ความสว่าง และอุณหภูมิ เยอะกว่าดาวฤกษ์ก่อนเกิด</t>
  </si>
  <si>
    <t>นิวเคลียร์ฟิวชั่น</t>
  </si>
  <si>
    <t>เป็นเนบิวลาที่มีแก๊สและมีสีสารอยู่ มีอุณหภูมิสูงขึ้นเรื่อยๆ</t>
  </si>
  <si>
    <t>เนบิลลามีอุณห์ภูมสูงขึ้นเรื่อยๆ และสสารต่างๆเริ่มรวมตัวกัน</t>
  </si>
  <si>
    <t>ดวงอาทิตย์ก่อนเกิด มวลแบะสสารต่างๆเริ่มมารวมตัวกันมากขึ้น</t>
  </si>
  <si>
    <t>ดาวฤกษ์แต่ละดวงมีมวลแตกต่างกันในแต่ละดวงขึ้นอยูากับมวลของดาวฤกษ์ก่อนเกิด</t>
  </si>
  <si>
    <t>ก๊าซและฝุ่นอวกาศ</t>
  </si>
  <si>
    <t xml:space="preserve">แรงโน้มถ่วง </t>
  </si>
  <si>
    <t>มีอุณหภูมิสูงขึ้น</t>
  </si>
  <si>
    <t>เทอโมนิวเคลีย รีแอคชั่น บริเวณในเนื้อดาว</t>
  </si>
  <si>
    <t>แรงโน้มถ่วงและแรงดัน ต้องเท่ากัน</t>
  </si>
  <si>
    <t>ดาวฤกษ์ก่อนเกิด ยังไม่ได้จุดปฏิกิริยานิวเคลียร์ในแกนกลาง
ส่วน ดาวฤกษ์ คือวัตถุท้องฟ้าที่มีปฏิกิริยานิวเคลียร์หลอมรวมไฮโดรเจนในแกนกลางอย่างต่อเนื่อง มีความเสถียร และปล่อยแสงอย่างสม่ำเสมอ</t>
  </si>
  <si>
    <t>เกิดบริเวณเนบิลลา</t>
  </si>
  <si>
    <t>ปฏิกิริยานิวเคลียร์ ฟิวชั่น</t>
  </si>
  <si>
    <t>ดวงยักษ์แดง</t>
  </si>
  <si>
    <t>กลุ่มก๊าและฝุ่น</t>
  </si>
  <si>
    <t>เมื่อมวลสารยุบตัวรวมกับความหนาแน่นมากขึ้นจะเกิดการบีบอัดอย่างรุนแรงทำให้อุณหภูมิและความดันมากขึ้น</t>
  </si>
  <si>
    <t>เกิดปฏิกริยานิวเคลียร์ฟิวชันบริเวณแกนกลางของดาวฤกษ์ก่อนเกิด</t>
  </si>
  <si>
    <t>ดาวฤกษ์จะมีขนาดและความสว่างคงที่เมื่อแรงโน้มถ่วงพยายามบีบอัดดาวฤกษ์เช้าสู่ศูนย์กลางมีค่าเท่ากับแรงต้นจากความร้อนและการแผ่รังสี ที่พยายามพลักสสารออกจากศูนย์กลาง</t>
  </si>
  <si>
    <t>ดาวฤกษ์มีขนาดใหญ่กว่าความร้อนและการเปลี่ยนแปลง</t>
  </si>
  <si>
    <t>เนบิวลาเกิดจากก๊าซและฝุ่นที่พุ่งออกมาจากการระเบิดของดาวฤกษ์ที่กำลังจะดับ</t>
  </si>
  <si>
    <t>Protostar การรวม กลุ่มกันของแก๊สในเมฆโมเลกุลขนาดยักษ์ซึ่งอยู่ในสสารระหว่างดาว</t>
  </si>
  <si>
    <t>สสารและแกนทั้งหมดยกตัวลงใจกลางเนบิวลาและเกิดปฏิกิริยา</t>
  </si>
  <si>
    <t>ดวงอาทิตย์ 
เป็นดาวฤกษ์ที่เป็นศูนย์กลางของระบบสุริยะของเรา</t>
  </si>
  <si>
    <t>เมื่อมวลสารยุบตัวรวมกันและมีความหนาแน่นมากขึ้นจะเกิดการบีบอัดอย่างรุนแรงทำให้อุณหภูมิและความดันเพิ่มขึ้น</t>
  </si>
  <si>
    <t>เกิดปฏิกิริยานิวเคลียร์ฟิวชั่นบริเวณแกนกลางของดาวฤกษ์ก่อนเกิด</t>
  </si>
  <si>
    <t>ดาวฤกษ์จะมีขนาดและความสว่างคงที่เมื่อแรงโน้มถ่วงที่พยายามบีบอัดดาวฤกษ์เข้าสู่ศูนย์กลางมีค่าเท่ากับแรงดันจากความร้อนและการแผ่รังสีที่พยายามหักสสารออกจากศูนย์กลางซึ่งก็คือสมดุลอุทกสถิต</t>
  </si>
  <si>
    <t>ดาวฤกษ์มีขนาดที่ใหญ่กว่าความร้อนและการเปล่งแสง</t>
  </si>
  <si>
    <t>เนบิลลา</t>
  </si>
  <si>
    <t>เนบิลลาควบแน่น</t>
  </si>
  <si>
    <t>เมื่อมวลสารยุบตัวรวมกันและมีความหนาแน่นมากขึ้น เกิดการบีบอัดรุนแรง ทำให้อุณหภูมิและความดดันเพิ่มขึ้น</t>
  </si>
  <si>
    <t>ดาวฤกษ์จะมีขนาดและความสว่างคงที่เมื่อแรงโน้มถ่วงที่พยายามบีบอัดดาวฤกษ์เข้าสู่ศูนย์กลางมีค่าเท่ากับแรงดันจากความร้อนและการแผลรังสีที่พยายามผลักสสารออกจากศูนย์กลางซึ่งก็คือสมดุลย์อุทกสถิติ</t>
  </si>
  <si>
    <t>เนบิลล่าเกิดจากก๊าซและฝุ่นที่พุ่งออกมาจากการระเบิดของดาวฤกษ์ที่กำลังจะดับ</t>
  </si>
  <si>
    <t>Photostar การรวมกลุ่มของแก๊สในเมฆโมเลกุลขนาดอยู่ในสสารระหว่างดาว</t>
  </si>
  <si>
    <t>สสารและแกนทั้งหมดยกตัวลงใจกลางมีเบลล่าและเกิดปฏิกิริยา</t>
  </si>
  <si>
    <t>เป็นดาวที่เป็นส่วนกลางของระบบสุริยะของเรา</t>
  </si>
  <si>
    <t>ดาวฤกษ์จะมีขนาดและความสว่างคงที่เมื่อแรงโน้มถ่วงที่พยายามบีบอัดดาวฤกษ์เข้าสู่ศูนย์กลางมีค่าเท่ากับแรงดันจากความร้อนและการแผ่รังสีที่พยายามผลักสสารออกจากศูนย์กลางซึ่งก็คือสมดุลย์อุทกสถิติ</t>
  </si>
  <si>
    <t>เนบิลล่า</t>
  </si>
  <si>
    <t>ปฏิกิริยานิวเคลียร์ฟิวชั่นส์</t>
  </si>
  <si>
    <t>นางสาวอชิรญาณ์ รักมาบมิตร</t>
  </si>
  <si>
    <t>เนบิวลาควบแน่น</t>
  </si>
  <si>
    <t>H+ He</t>
  </si>
  <si>
    <t>อุณหภูมิสูงขึ้นหมุนเร็วขึ้นความดันสูงขึ้น</t>
  </si>
  <si>
    <t>ปฏิกิริยาเทอร์โมนิวเคลียร์</t>
  </si>
  <si>
    <t>เเรงอุทกสถิต</t>
  </si>
  <si>
    <t>มีอุณหภูมิเเละความสว่างคงที่</t>
  </si>
  <si>
    <t>นิวเคลียร์ฟิวชัน</t>
  </si>
  <si>
    <t>เนบิวลา กลุ่มเมฆฝุ่นและก๊าซขนาดใหญ่ในอวกาศเช่นไฮโดรเจนกับฮีเลียม</t>
  </si>
  <si>
    <t>การยุบตัวของฝุ่นและกลุ่มแก๊ซ เมื่อมีการรวมตัวกันจนมีมวลมากขึ้น แรงโน้มถ่วงระหว่างมวลสารจึงมีมากขึ้น จึงเกิดการยุบตัวของกลุ่มแก็สและฝุ่นบริเวณใจกลาง กลายเป็นก้อนแก๊สร้อน</t>
  </si>
  <si>
    <t>ดาวฤกษ์ก่อนเกิด ดาวฤกษ์ที่กำลังอยู่ในช่วงเริ่มต้นของการก่อตัว. เป็นวัตถุขนาดใหญ่ที่ก่อตัวขึ้นจากการรวมกลุ่มกันของแก๊สและฝุ่นในเมฆโมเลกุลขนาดยักษ์</t>
  </si>
  <si>
    <t>ดวงอาทิตย์ประกอบด้วยก๊าซไฮโดรเจนและฮีเลียมเป็นส่วนใหญ่. ไฮโดรเจนมีประมาณ 70-75% ตามมวล และฮีเลียมประมาณ 25-27%. ธาตุอื่นๆ ที่พบในปริมาณน้อยกว่า 2% ได้แก่ ออกซิเจน คาร์บอน นีออน และเหล็ก</t>
  </si>
  <si>
    <t>ดาวฤกษ์เกิดจากการที่ก๊าซและฝุ่นในอวกาศ (ส่วนใหญ่เป็นไฮโดรเจนและฮีเลียม) รวมตัวกันภายใต้แรงดึงดูดของโน้มถ่วง ตามกฎความโน้มถ่วงของนิวตัน จนเกิดเป็นเนบิวลา</t>
  </si>
  <si>
    <t>แรงที่ทำให้มวลสารภายในเนบิวลาเกิดการยุบตัวรวมกัน คือ แรงโน้มถ่วง ของเนบิวลาเอง</t>
  </si>
  <si>
    <t>แรงโน้มถ่วงเพิ่มขึ้น, ความดันเพิ่มขึ้น, อุณหภูมิสูงขึ้น</t>
  </si>
  <si>
    <t xml:space="preserve">เมื่อแกนกลางมีความหนาแน่นและอุณหภูมิสูงพอที่จะเกิดปฏิกิริยานิวเคลียร์ฟิวชัน ซึ่งเกิดขึ้นในบริเวณแกนกลางของดาวฤกษ์. </t>
  </si>
  <si>
    <t>เกิดจากการที่แรงโน้มถ่วงที่กดดันดาวฤกษ์ให้ยุบตัวลงถูกสมดุลโดยแรงดันจากปฏิกิริยานิวเคลียร์ฟิวชันที่เกิดขึ้นในแกนดาวฤกษ์ แรงดันนี้จะดันดาวฤกษ์ให้ขยายตัวออกไป</t>
  </si>
  <si>
    <t>ทั้งในด้านของขนาด, อุณหภูมิ, ความหนาแน่น, และการมีปฏิกิริยานิวเคลียร์</t>
  </si>
  <si>
    <t>เนบิวลา (Nebula)</t>
  </si>
  <si>
    <t>แนวโน้มถ่วง</t>
  </si>
  <si>
    <t>อุณหภูมิสูงขึ้น,ความดันเพิ่มขึ้น,การหมุนเร็วขึ้น,การแผ่รังสี,การก่อตัวของโปรโตสตาร์,การไหลของออกสสาร</t>
  </si>
  <si>
    <t>แรงงอุทกสถิต</t>
  </si>
  <si>
    <t>มีความสว่างและะอุณหภูมิคงที่</t>
  </si>
  <si>
    <t>เนบิลลา กลุ่มเมฆฝุ่นและแก๊ซขนาดใหญ่ในอวกาศเช่นไฮโครเจนกับฮีเลียม</t>
  </si>
  <si>
    <t>เมื่อแกนกลางมีความหนาแน่นและอุณหภูมิสูงพอที่จะเกิดปฏิกิริยานิวเคลียร์ฟิวชัน ซึ่งเกิดขึ้นในบริเวณแกนกลางของดาวฤกษ์</t>
  </si>
  <si>
    <t>เนบิวลา 
เป็นกลุ่มก๊าซและฝุ่นในอวกาศ เช่น ไฮโดรเจนและฮีเลียม
และ เป็นจุดเริ่มต้นของการกำเนิดดาว</t>
  </si>
  <si>
    <t>การยุบตัวของกลุ่มก๊าซ
กลุ่มก๊าซเริ่มยุบตัวจากแรงโน้มถ่วงและอุณหภูมิและความหนาแน่นเพิ่มขึ้น</t>
  </si>
  <si>
    <t>ดาวฤกษ์ก่อนเกิด 
ดาวฤกษ์ที่กำลังอยู่ในช่วงเริ่มต้นของการก่อตัวและเป็นวัตถุขนาดใหญ่ที่ก่อตัวขึ้นจากการรวมกลุ่มกันของแก๊สและฝุ่น</t>
  </si>
  <si>
    <t>ดวงอาทิตย์
เป็นดาวฤกษ์ที่เป็นศูนย์กลางของระบบสุริยะของเรา</t>
  </si>
  <si>
    <t>ดาวฤกษ์เกิดจากการรวมตัวกันของกลุ่มก๊าซและฝุ่นในอวกาศ โดยส่วนใหญ่ประกอบด้วยไฮโดรเจนและฮีเลียม</t>
  </si>
  <si>
    <t xml:space="preserve">แรงโน้มถ่วง (Gravity) เมื่อแก๊สและฝุ่นภายในเนบิวลาเริ่มรวมตัวกัน บริเวณใจกลางจะมีความหนาแน่นและมวลเพิ่มขึ้น ทำให้แรงโน้มถ่วงที่ศูนย์กลางเพิ่มขึ้นด้วย. แรงโน้มถ่วงนี้จะดึงดูดมวลสารภายในให้ยุบตัวเข้าหาศูนย์กลาง เกิดเป็นดวงดาวหรือระบบดาวฤกษ์. </t>
  </si>
  <si>
    <t xml:space="preserve"> เมื่อมวลสารยุบตัวรวมกันและมีความหนาแน่นมากขึ้น จะเกิดการเปลี่ยนแปลงหลายอย่างขึ้นอยู่กับขนาดและประเภทของมวลสารนั้น เช่น แรงโน้มถ่วงมีผลมากขึ้น, อุณหภูมิภายในเพิ่มขึ้น, และอาจก่อให้เกิดดาวฤกษ์หรือดวงอาทิตย์ได้. </t>
  </si>
  <si>
    <t xml:space="preserve">ดาวฤกษ์ก่อนเกิดจะกลายเป็นดาวฤกษ์ได้เมื่อเกิดปฏิกิริยานิวเคลียร์ฟิวชันที่แกนกลาง โดยบริเวณที่เกิดปฏิกิริยานี้คือ แกนกลางของดาวฤกษ์ก่อนเกิด 
</t>
  </si>
  <si>
    <t>สมดุลของแรงในแก่นดาวฤกษ์เกิดขึ้นจากการที่แรงโน้มถ่วงภายในดาวฤกษ์ถูกชดเชยด้วยแรงดันที่เกิดจากปฏิกิริยานิวเคลียร์และแรงดันความร้อน ทำให้ดาวฤกษ์มีขนาดและความสว่างคงที่</t>
  </si>
  <si>
    <t>ดาวฤกษ์และดาวฤกษ์ก่อนเกิด (protostar) แตกต่างกันมาก ดาวฤกษ์ก่อนเกิดเป็นสภาวะที่เนบิวลาเริ่มยุบตัวและมีอุณหภูมิสูงขึ้นเรื่อย ๆ จนถึงจุดที่เกิดปฏิกิริยานิวเคลียร์ฟิวชัน (หลอมรวมไฮโดรเจนเป็นฮีเลียม) ซึ่งทำให้ดาวฤกษ์เกิด และมีลักษณะที่สว่างและมีพลังงานสูง. ดาวฤกษ์ก่อนเกิดจะค่อยๆพัฒนาเป็นดาวฤกษ์ที่มีเสถียรภาพและมีความร้อนสม่ำเสมอ</t>
  </si>
  <si>
    <t>ดาวฤกษ์ใหม่มักเกิดในบริเวณที่เรียกว่า "เนบิวลา" (Nebula) ซึ่งเป็นกลุ่มก๊าซและฝุ่นในอวกาศที่มีความหนาแน่นสูงกว่าบริเวณอื่น ๆ ในกาแล็กซี. เนบิวลาเป็นเหมือน "โรงงานผลิตดาวฤกษ์" ที่มีส่วนประกอบหลักคือ ไฮโดรเจน</t>
  </si>
  <si>
    <t xml:space="preserve">กระบวนการหลักที่สร้างพลังงานของดาวฤกษ์คือ ปฏิกิริยานิวเคลียร์ฟิวชัน ในปฏิกิริยานี้ นิวเคลียสของอะตอมเบาเช่น ไฮโดรเจน จะรวมตัวกันเพื่อสร้างอะตอมที่หนักขึ้น เช่น ฮีเลียม และปลดปล่อยพลังงานออกมาในรูปของแสงและพลังงานความร้อน </t>
  </si>
  <si>
    <t>protostar การรวม กลุ่มกันของแก๊สในโมเลกุลขนาดยักษ์ซึ่งอยู่ในสสารระหว่างดาว</t>
  </si>
  <si>
    <t>สสารและแกนทั้งหมดยกตัวลงใจกลางเนบิวลาและเกิดปฏิกริยา</t>
  </si>
  <si>
    <t>ดวงอาทิตย์ เป็นดาวฤกษ์ที่เป็นศูนย์กลางของระบบสุริยะของเรา</t>
  </si>
  <si>
    <t>กลุ่มก๊าซ และฝุ่น</t>
  </si>
  <si>
    <t>เมื่อมวลสารยุบตัวรวมกันจะทำให้เกิดความหนาแน่นมากขึ้นจนเกิการบีบอัดอย่างรุนแรงทำให้อุณหภูมิและความดันเพิ่มขึ้น</t>
  </si>
  <si>
    <t xml:space="preserve">
ดาวฤกษ์จะมีขนาดและความสว่างคงที่เมื่อแรงโน้มถ่วงที่พยายามบีบอัดดาวฤกษ์เข้าสู่ศูนย์กลางมีค่าเท่ากับแรงดันจากความร้อนและการแผลรังสีที่พยายามผลักสสารออกจากศูนย์กลางซึ่งก็คือสมดุลย์อุทกสถิติ</t>
  </si>
  <si>
    <t>ได้เมื่อสะสมมวลก๊าซและฝุ่นจนมีมวลมากพอ และอุณหภูมิและความดันภายในแกนกลางสูงถึงจุดที่เกิดปฏิกิริยานิวเคลียร์ฟิวชัน (Nuclear Fusion) ได้ ไฮโดรเจนจะถูกหลอมรวมเป็นฮีเลียม และปล่อยพลังงานออกมา บริเวณที่มีอุณหภูมิและความดันสูงสุด ซึ่งเป็นจุดเริ่มต้นของปฏิกิริยานิวเคลียร์ฟิวชัน</t>
  </si>
  <si>
    <t>ขนาด อุณหภูมิ ความหนาแน่น และแหล่งพลังงาน</t>
  </si>
  <si>
    <t xml:space="preserve">เนบิวลา เกิดเมื่อดาวฤกษ์สิ้นอายุขัยจะระเบิดเป็นแก๊ส
</t>
  </si>
  <si>
    <t>ซุปเปอร์โนวา เกิดจากการที่แรงยุบกับแรงดันไม่เท่ากัน ถ้าแรงยุบมากกว่าจะบีบอัดกันจนระเบิด และถ้าแรงดันมากกว่าดาวฤกษ์จะระเบิดแตกออก</t>
  </si>
  <si>
    <t>ปฏิกิริยานิวเคลียร์ฟิวชัน เกิดจากแรงโน้มถ่วง</t>
  </si>
  <si>
    <t>จุดเริ่มต้นของการเกิดดาวฤกษ์คือเนบิวลา ซึ่งเป็นกลุ่มก๊าซไฮโดรเจนและฝุ่นในอวกาศ และแรงโน้มถ่วงทำให้ดึงมารวมกัน</t>
  </si>
  <si>
    <t>ดาวฤกษ์จะค่อยไปบีบอัดกันจนระเบิดและมีอุณหภูมิสูง</t>
  </si>
  <si>
    <t>เกิดนิวเคลียร์ฟิวชันบริเวณแกนกลางของดาวฤกษ์ก่อนเกิด</t>
  </si>
  <si>
    <t>เมื่อแรงโน้มถ่วงและแรงดันเท่ากัน</t>
  </si>
  <si>
    <t>มีขนาดที่ใหญ่โตกว่าและความร้อนเปล่งปลั่ง</t>
  </si>
  <si>
    <t xml:space="preserve">เนบิวลา กลุ่มก๊าซและฝุ่นในอวกาศ ส่วนใหญ่เป็น ไฮโดรเจน กับ ฮีเลียมแรงโน้มถ่วงจะดึงมวลของเนบิวลาให้เข้าหากัน ทำให้เกิดการยุบตัวและอุณหภูมิสูงขึ้นเรื่อย ๆ
</t>
  </si>
  <si>
    <t>เมื่อเนบิวลายุบตัวมากพอจะก่อตัวเป็นโปรโตสตาร์</t>
  </si>
  <si>
    <t>เมื่ออุณหภูมิที่แกนกลางสูงจะเริ่มเกิด ฟิวชันของไฮโดรเจนเป็นฮีเลียม เป็นนิวเคลียร์ฟิวชัน</t>
  </si>
  <si>
    <t>ดาวเข้าสู่ระยะสมดุลอุทดสถิตและปลดปล่อยพลังงานเป็นเวลานาน</t>
  </si>
  <si>
    <t>ความดันและอุณหภูมิมากขึ้นจนกลายเป็นProtostar</t>
  </si>
  <si>
    <t>เกิดปฏิกิริยานิวเคลียร์ฟิวชันรวมไฮโดรเจนและฮีเลียมภายในแกนกลาง</t>
  </si>
  <si>
    <t>แรงโน้มถ่วงและแรงดันมีปริมาณเท่ากันหากแรงโน้มถ่วงมากกว่าดาวจะระเบิด แรงดันมากกว่าก็จะพองออก</t>
  </si>
  <si>
    <t>ดาวฤกษ์มีขนาดที่ใหญ่และสามารถสร้างพลังงานเองได้</t>
  </si>
  <si>
    <t xml:space="preserve">ดาวฤกษ์เกิดใหม่ มักเกิดใน เนบิวลาหรือเมฆโมเลกุลยักษ์ ที่มี ก๊าซและฝุ่นหนาแน่น </t>
  </si>
  <si>
    <t>กระบวนการนิวเคลียร์ฟิวชัน</t>
  </si>
  <si>
    <t>ดาวฤกษ์เริ่มต้นการเกิดจากการที่กลุ่มก้อนแก๊สรวมตัวกันจนกลายเป็นกลุ่มก้อนที่รวมตัวกันอย่างหลวม ๆ เรียกว่า 
เนบิวลา (nebula)</t>
  </si>
  <si>
    <t xml:space="preserve">ต่อมาเนบิวลาจึงค่อย ๆ ยุบตัวลงภายใต้แรงโน้มถ่วงจนมีความหนาแน่นมากยิ่งขึ้น
</t>
  </si>
  <si>
    <t>ภายในบริเวณที่มีความหนาแน่นสูงเกิดการยุบตัวลงภายใต้แรงโน้มถ่วงของตัวเองทำให้ความดัน
และอุณหภูมิเพิ่มมากขึ้นจนกลายเป็น ดาวฤกษ์ก่อนเกิด (Protostar)</t>
  </si>
  <si>
    <t>ต่อมา เกิดปฏิกิริยานิวเคลียร์ฟิวชัน รวมไฮโดรเจนเป็นฮีเลียมเกิดขึ้นภายในแกนกลาง ดาวฤกษ์ก่อนเกิด
กลายเป็น ดาวฤกษ์ในลําดับหลัก (Main Sequence Stars )</t>
  </si>
  <si>
    <t>มวลสารรวมตัวกันจนเกิดเป็นดาวฤกษ์ คือ เนบิวลา</t>
  </si>
  <si>
    <t>กลุ่มสสารเกิดการ ยุบตัวจะมีการเปลี่ยนแปลง คือเป็นแผ่นจานส่งผลให้บริเวณดังกล่าวมีความหนาแน่น ความดัน และอุณหภูมิสูงขึ้นจนถึงประมาณ หนึ่งแสนเคลวิน กลุ่มสสารในช่วงนี้เรียกว่า ดาวฤกษ์ก่อนเกิด</t>
  </si>
  <si>
    <t>จะต้องเกิดกระบวนการ ปฏิกิริยาเทอร์มอนิวเคลียร์ บริเวณใจกลางของเนบิวลา</t>
  </si>
  <si>
    <t xml:space="preserve">สมดุลของแรงในดาวฤกษ์ (Hydrostatic Equilibrium) คือสภาวะที่แรงโน้มถ่วง (ดึงมวลสารเข้าศูนย์กลาง) และแรงดันจากพลังงานฟิวชัน (ดันออกจากแกนกลาง) สมดุลกัน ทำให้ดาวมีขนาดและความสว่างคงที่ </t>
  </si>
  <si>
    <t xml:space="preserve">ดาวฤกษ์ก่อนเกิด ยังไม่เกิดฟิวชันนิวเคลียร์ มีแสงจากความร้อนภายในและยังไม่มีสมดุลของแรง แต่
ดาวฤกษ์ เกิดฟิวชันในแกนกลางแล้ว มีแสงจากฟิวชันและมีสมดุลของแรง ทำให้ขนาดและความสว่างคงที่
</t>
  </si>
  <si>
    <t>ดาวฤกษ์ที่เกิดขึ้นใหม่มักเกิดขึ้นในบริเวณที่เรียกว่า เนบิวลา</t>
  </si>
  <si>
    <t>ดาวฤกษ์สร้างพลังงานและแสงจาก ปฏิกิริยานิวเคลียร์ฟิวชัน ในแกนกลาง โดยเปลี่ยนไฮโดรเจนเป็นฮีเลียม</t>
  </si>
  <si>
    <t>เนบิวลา คือ กลุ่มก๊าซและฝุ่นในอวกาศที่เป็นได้ทั้งจุดเริ่มต้น และจุดจบของดาวฤกษ์</t>
  </si>
  <si>
    <t>การยุบตัวของฝุ่นและกลุ่มแก๊ส คือ จุดเริ่มต้นของดาวฤกษ์เกิดจากแรงโน้มถ่วงดึงก๊าซเข้ามารวมกัน จนร้อนและหนาแน่นพอจะเกิดดาวดวงใหม่</t>
  </si>
  <si>
    <t>ดาวฤกษ์ก่อนเกิด คือ ช่วงก่อนที่ดาวฤกษ์จะเริ่มส่องแสงจากปฏิกิริยานิวเคลียร์ฟิวชัน
ซึ่งหมายถึงวัตถุที่ยังอยู่ในขั้นตอนการก่อตัวจากกลุ่มก๊าซและฝุ่น → ยังไม่เป็นดาวฤกษ์สมบูรณ์</t>
  </si>
  <si>
    <t>ดวงอาร์ทิตย์ คือ ดาวฤกษ์ประจำระบบสุริยะเป็นศูนย์กลางของระบบสุริยะที่โลกและดาวเคราะห์อื่น ๆ โคจรรอบ และเป็นแหล่งพลังงานหลักของโลก</t>
  </si>
  <si>
    <t>ดาวฤกษ์เกิดจากการรวมตัวของก๊าซไฮโดรเจนและฮีเลียมภายใต้แรงโน้มถ่วง จนเกิดปฏิกิริยานิวเคลียร์ฟิวชันที่ใจกลางดาว</t>
  </si>
  <si>
    <t>มวลสารในเนบิวลายุบตัวรวมกัน เพราะแรงโน้มถ่วง ซึ่งเป็นแรงพื้นฐานที่ดึงดูดสสารเข้าหากัน</t>
  </si>
  <si>
    <t>บริเวณที่มวลสารยุบตัวและมีความหนาแน่นมากขึ้น จะเกิดแรงโน้มถ่วงสูงขึ้น อุณหภูมิและความดันเพิ่มขึ้น และหากเงื่อนไขเหมาะสม จะนำไปสู่การเกิดปฏิกิริยานิวเคลียร์และก่อกำเนิดดาวฤกษ์</t>
  </si>
  <si>
    <t xml:space="preserve">กระบวนการที่ทำให้เกิดดาวฤกษ์ คือการยุบตัวของมวลสารภายใต้แรงโน้มถ่วงในบริเวณเนบิวลา → พัฒนาเป็นโปรโตสตาร์ → เมื่ออุณหภูมิสูงพอ จะเริ่มปฏิกิริยานิวเคลียร์ และกลายเป็นดาวฤกษ์
</t>
  </si>
  <si>
    <t>สมดุลของแรงในแกนดาวฤกษ์เกิดจากการต่อต้านกันระหว่าง “แรงโน้มถ่วงที่พยายามดึงดาวให้ยุบ” และ “แรงดันจากปฏิกิริยานิวเคลียร์ที่ผลักดันออก”
เมื่อทั้งสองแรงสมดุลกัน ดาวจะมีขนาดและความสว่างคงที่</t>
  </si>
  <si>
    <t>ดาวฤกษ์ก่อนเกิด (โปรโตสตาร์) ยังไม่มีปฏิกิริยานิวเคลียร์ในแกนกลาง จึงยังไม่สามารถแผ่พลังงานอย่างสม่ำเสมอได้ ส่วน ดาวฤกษ์ เป็นระยะที่มีปฏิกิริยานิวเคลียร์อย่างสมบูรณ์ ทำให้ดาวมีขนาดและความสว่างคงที่</t>
  </si>
  <si>
    <t>ดาวฤกษ์ใหม่มักเกิดขึ้นในบริเวณ “เนบิวลา” หรือ “เมฆโมเลกุล”
ซึ่งเป็นพื้นที่ที่มีก๊าซและฝุ่นหนาแน่น โดยแรงโน้มถ่วงจะทำให้มวลสารยุบตัวจนก่อให้เกิดดาวฤกษ์ใหม่</t>
  </si>
  <si>
    <t>ดาวฤกษ์สร้างพลังงานผ่านกระบวนการ นิวเคลียร์ฟิวชัน โดยหลอมรวมอะตอมไฮโดรเจนให้เป็นฮีเลียม ซึ่งปลดปล่อยพลังงานจำนวนมหาศาลออกมาในรูปของ แสงและความร้อน</t>
  </si>
  <si>
    <t>ก๊าซไฮโดรเจน, ฝุ่นจักรวาล และแสงจากดาวฤกษ์ใกล้เคียงที่ทำให้เนบิวลามองเห็นได้</t>
  </si>
  <si>
    <t>เกิดจากการยุบตัวของมวลในเนบิวลา จนนำไปสู่การเกิด โปรโตสตาร์ และกลายเป็น ดาวฤกษ์</t>
  </si>
  <si>
    <t>เกิดจากกระบวนการยุบตัวของสสารภายใต้แรงโน้มถ่วงของมันเอง</t>
  </si>
  <si>
    <t>เกิดจาก การยุบตัวของกลุ่มก๊าซและฝุ่นในเนบิวลา ภายใต้แรงโน้มถ่วง</t>
  </si>
  <si>
    <t xml:space="preserve">ก๊าซและฝุ่นระหว่างดวงดาว </t>
  </si>
  <si>
    <t>เกิดความร้อนสูง → ฟิวชันเริ่มขึ้น → ก่อกำเนิดเป็นดาวฤกษ์</t>
  </si>
  <si>
    <t>กระบวนการยุบตัวของมวลสารในเนบิวลา → เกิดโปรโตสตาร์ → ฟิวชันเริ่มต้น → ดาวฤกษ์เกิดขึ้น</t>
  </si>
  <si>
    <t>แรงโน้มถ่วงดึงเข้า = แรงดันจากฟิวชันผลักออก
→ เกิด “สมดุลไฮโดรสแตติก” ทำให้ดาวฤกษ์คงตัว</t>
  </si>
  <si>
    <t>ดาวฤกษ์ใหม่มักเกิดใน “เนบิวลา” ซึ่งเป็นบริเวณที่มีก๊าซไฮโดรเจนหนาแน่นและเย็นมาก</t>
  </si>
  <si>
    <t>นิวเคลียร์ฟิวชันในแกนดาว เปลี่ยนไฮโดรเจนเป็นฮีเลียม → ปล่อยพลังงานและแสงออกมา
→ ทำให้ดาวฤกษ์เปล่งแสงได้ด้วยตัวเอง</t>
  </si>
  <si>
    <t>เนบิวลารวามกลุ่มอย่างหนาแน่</t>
  </si>
  <si>
    <t>โพรโตสตาร์</t>
  </si>
  <si>
    <t>บริเวณที่หนาเเน่นที่สุดจะกลายเป็นดาวฤกษ์</t>
  </si>
  <si>
    <t>ยุบตัวบริเวณใจกลางของเนบิวลา</t>
  </si>
  <si>
    <t>สมดุลไฮโดรสเเตติก โดย มีเเรงโน้มถ่วงทำให้ขนาดคงที่ เเละ ทำปฏิกิริยานิวเคลียร์ฟิวชั่นทำให้เกิดความสว่างตลอด</t>
  </si>
  <si>
    <t>ดาวฤกษ์ก่อนเกิดยังไม่สามารถจุดปฏิกิริยานิวเคลียร์ได้</t>
  </si>
  <si>
    <t>บริเวณใกล้ๆกับโพรโตสตาร์</t>
  </si>
  <si>
    <t>นายพีรพัฒน์ ภุมชาติ</t>
  </si>
  <si>
    <t xml:space="preserve">ดาวเนบิวลา ประกอบด้วยเเก๊สไฮโดรเจนที่รวมกลุ่มหนาเเน่นทำให้เกิดเเรงโน้มถ่วงดูดสสารที่อยู่รอบๆมารวมตัว </t>
  </si>
  <si>
    <t xml:space="preserve">กลุ่มสสารเกิดการยุบตัวเป็นเเผ่นจานทำให้บริเวณมีความหนาเเน่น ความดันเเละอุณหภูมิสูงขึ้นถึงประมาณหนึ่งเเสนเคลวิน กลุ่มสสารเรียกว่า ดาวฤกษ์ก่อนเกิด ซึ่งในเนบิวลาสามารถเกิดดาวฤกษ์ก่อนเกิดได้จำนวนมาก
</t>
  </si>
  <si>
    <t xml:space="preserve">เมื่อดาวฤกษ์ก่อนเกิดมีการยุบตะวด้วยเเรงโน้มถ่วงทำให้เเกนดาวมีความหนาเเน่น ความดันเเละอุณหภูมิสูงขึ้น จนอุณหภูมืถึงประมาณ 15 ล้านเคลวิล ทำให้ปฏิกิริยาเทอร์มินิวเคลียร์ เกิดการหลอมนิวเคลียสของไฮโดรเจนเป็นนิวเครลียสของฮีเลียมโดยมวลสาร
</t>
  </si>
  <si>
    <t>ดาวฤกษ์ก่อนเกิดจึงกลายเป็น ดาวฤกษ์</t>
  </si>
  <si>
    <t>ก๊าสเเละฝุ่น ส่วนมากเป็นไฮโดรเจนเเละฮีเลียม</t>
  </si>
  <si>
    <t>เเรงโน้มถ่วงเเละเเรงดึงดูด</t>
  </si>
  <si>
    <t>เกิดการยุบตัวด้วยเเรงโน้มถ่วง ทำให้เเกนดาวมีความหนาเเน่น ความดันเเละอุณหภูมิสูงขึ้น หรือ ปฏิกิริยาเทอร์มอนิวเคลียร์</t>
  </si>
  <si>
    <t>การมีเเรงโน้มถ่วงเเละเเรงดันเท่าๆกัน</t>
  </si>
  <si>
    <t>ดาวฤกษ์ก่อนเกิดคือการรวมกลุ่มกันของเเก๊สเเละเมฆ</t>
  </si>
  <si>
    <t>รอบๆวงของเนบิวลารถถ</t>
  </si>
  <si>
    <t>เดบิลลาหัวม้า</t>
  </si>
  <si>
    <t>คาลินา</t>
  </si>
  <si>
    <t>เดบิวลาส่องสว่างใหญ่ในดาวนายพราน</t>
  </si>
  <si>
    <t>แรงโน้มถ่วง ของเนบิวลาเอง</t>
  </si>
  <si>
    <t>แรงโน้มถ่วง อุณหภูมิ ความหนาแน่น การก่อตัว
การระเบิด</t>
  </si>
  <si>
    <t>แก๊สยุบตัว จะเกิดความดันและความร้อนสูง</t>
  </si>
  <si>
    <t>เกิดขึ้นจากการต่อสู้กันระหว่างแรงโน้มถ่วงที่ต้องการทำให้ดาวฤกษ์ยุบตัว และแรงดันที่เกิดจากความร้อนภายในและปฏิกิริยานิวเคลียร์ที่พยายามดันให้ดาวฤกษ์ขยายตัว</t>
  </si>
  <si>
    <t>ดาวฤกษ์ก่อนเกิดเป็นเพียงระยะเริ่มต้นของดาวฤกษ์ที่มีการยุบตัวของเนบิวลาและยังไม่เริ่มปฏิกิริยานิวเคลียร์ฟิวชัน</t>
  </si>
  <si>
    <t xml:space="preserve">เนบิวลา </t>
  </si>
  <si>
    <t>เนบิวลา (Nebula)เนบิวลาคือกลุ่มก๊าซและฝุ่นในอวกาศ เป็นแหล่งเริ่มต้นของการก่อตัวของดาวฤกษ์
ก๊าซไฮโดรเจนจะรวมตัวกันภายใต้อิทธิพลของแรงโน้มถ่วง</t>
  </si>
  <si>
    <t>โปรโตสตาร์ (Protostar)เมื่อก๊าซรวมตัวหนาแน่นขึ้น จะเกิดเป็นวัตถุเรียกว่าโปรโตสตาร์ ซึ่งยังไม่เกิดปฏิกิริยานิวเคลียร์
ความร้อนและแรงดันเพิ่มขึ้นภายใน</t>
  </si>
  <si>
    <t>การจุดระเบิดนิวเคลียร์ (Nuclear Fusion Begins)เมื่ออุณหภูมิสูงพอ (~10 ล้านองศาเซลเซียส) จะเริ่มเกิดปฏิกิริยานิวเคลียร์เปลี่ยนไฮโดรเจนเป็นฮีเลียม
การจุดระเบิดนี้ทำให้เกิดแสงและพลังงานจำนวนมาก</t>
  </si>
  <si>
    <t>ดาวฤกษ์สมบูรณ์ (Main Sequence Star)กลายเป็นดาวฤกษ์เต็มตัวเช่นเดียวกับดวงอาทิตย์
สมดุลระหว่างแรงโน้มถ่วงและแรงดันจากการหลอมรวมแกนกลาง</t>
  </si>
  <si>
    <t>มวลสารที่รวมตัวกันจนเกิดเป็นดาวฤกษ์คือ ก๊าซไฮโดรเจนและฝุ่นในอวกาศ ซึ่งรวมกันอยู่ในเนบิวลา</t>
  </si>
  <si>
    <t>แรงที่ทำให้มวลสารยุบตัวคือ แรงโน้มถ่วง (แรงดึงดูดระหว่างมวล) ซึ่งดึงมวลสารให้รวมตัวเข้าหากัน</t>
  </si>
  <si>
    <t>เมื่อความหนาแน่นและอุณหภูมิสูงขึ้น:
เกิดการเปลี่ยนแปลงเป็น โปรโตสตาร์ (Protostar)
ภายในจะร้อนขึ้นเรื่อย ๆ จนพร้อมสำหรับการเกิดปฏิกิริยานิวเคลียร์</t>
  </si>
  <si>
    <t>จะต้องเกิด ปฏิกิริยานิวเคลียร์ฟิวชัน (Hydrogen Fusion) ใน แก่นกลางของโปรโตสตาร์
เมื่ออุณหภูมิสูงพอ (~10 ล้านองศาเซลเซียส) โปรตอนจะรวมตัวกันกลายเป็นฮีเลียมและปล่อยพลังงาน</t>
  </si>
  <si>
    <t>ภายในแกนดาวฤกษ์มี:
แรงโน้มถ่วง พยายามยุบตัวดาวเข้าหาศูนย์กลาง
แรงดันจากพลังงานที่เกิดจากปฏิกิริยานิวเคลียร์ พยายามผลักออก
เมื่อสองแรงนี้สมดุลกัน → ดาวจะมีขนาดและความสว่างคงที่</t>
  </si>
  <si>
    <t>ดาวฤกษ์ก่อนเกิด (โปรโตสตาร์) ยังไม่เกิดปฏิกิริยานิวเคลียร์
ดาวฤกษ์ที่สมบูรณ์ มีการหลอมรวมไฮโดรเจนในแก่นกลาง → ปล่อยพลังงานและแสง</t>
  </si>
  <si>
    <t xml:space="preserve">มักเกิดใน เนบิวลา (Nebula) ซึ่งเป็นบริเวณที่มีก๊าซและฝุ่นหนาแน่นมาก
</t>
  </si>
  <si>
    <t>กระบวนการนั้นคือ ปฏิกิริยานิวเคลียร์ฟิวชัน (Nuclear Fusion)
โดยเฉพาะการ หลอมรวมไฮโดรเจนให้กลายเป็นฮีเลียม ในแก่นกลางของดาว</t>
  </si>
  <si>
    <t>เนบูลา</t>
  </si>
  <si>
    <t>โปรโตซัน</t>
  </si>
  <si>
    <t>ความหนาแน่นเพิ่ม อุณหภูมิสูงขึ้น แรงดันเพิ่มขึ้น
เกิดการก่อตัวของดาวฤกษ์ เกิดsupernova</t>
  </si>
  <si>
    <t>เกิดการยุบตัวของเนบิวลาภายใต้แรงโน้มถ่วง และเมื่ออุณหภูมิที่แกนกลางสูงถึงระดับที่เกิดปฏิกิริยานิวเคลียร์ฟิวชันได้</t>
  </si>
  <si>
    <t>เกิดจากการมีแรงโน้มถ่วงที่ดึงเข้าภายใน และแรงดันจากความร้อนภายในที่ดันออก</t>
  </si>
  <si>
    <t>ต่างกันทั้งในด้านขนาด, การเปล่งแสง, และกระบวนการทางกายภาพ</t>
  </si>
  <si>
    <t>ดาวฤกษ์ก่อนเกิด</t>
  </si>
  <si>
    <t>ดวงอาทิตย์ก่อนเกิด</t>
  </si>
  <si>
    <t>ดาวฤกษ์ส่วนใหญ่ประกอบด้วยไฮโดรเจนและฮีเลียมเป็นหลัก</t>
  </si>
  <si>
    <t>แรงที่ทำให้มวลสารภายในเนบิวลาเกิดการยุบตัวรวมกัน คือ แรงโน้มถ่วง</t>
  </si>
  <si>
    <t>เมื่อมวลสารในบริเวณใดเริ่มยุบตัวรวมกันและมีความหนาแน่นมากขึ้น จะเกิดการเปลี่ยนแปลงหลายอย่าง เช่น อุณหภูมิและแรงดันจะสูงขึ้น การยุบตัวจะทำให้เกิดดาวฤกษ์ ระบบสุริยะ และกาแล็กซี รวมถึงการเปลี่ยนแปลงอื่นๆ ตามธรรมชาติของมวลสารนั้นๆ</t>
  </si>
  <si>
    <t>ดาวฤกษ์ก่อนเกิดจะพัฒนากลายเป็นดาวฤกษ์ได้เมื่อเกิดการยุบตัวของเนบิวลา (กลุ่มก๊าซและฝุ่นในอวกาศ) ทำให้เกิดการเพิ่มขึ้นของอุณหภูมิและความดันที่แกนกลางของดาวฤกษ์ก่อนเกิด เมื่ออุณหภูมิสูงถึงจุดหนึ่ง (ประมาณ 15 ล้านเคลวิน) จะเกิดปฏิกิริยานิวเคลียร์ฟิวชันขึ้น ไฮโดรเจนจะหลอมรวมเป็นฮีเลียม และปล่อยพลังงานออกมา พลังงานนี้จะทำให้ดาวฤกษ์ก่อนเกิดส่องแสงและมีความร้อนสูง กลายเป็นดาวฤกษ์</t>
  </si>
  <si>
    <t>สมดุลของแรงในแก่นดาวฤกษ์เกิดจากการต่อสู้กันระหว่างแรงโน้มถ่วงและแรงดันภายในที่เกิดจากปฏิกิริยานิวเคลียร์</t>
  </si>
  <si>
    <t>ดาวฤกษ์มีความแตกต่างจากดาวฤกษ์ก่อนเกิด (protostar) อย่างมาก โดยดาวฤกษ์ก่อนเกิดเป็นดาวฤกษ์ที่กำลังพัฒนาและยังไม่สามารถเกิดปฏิกิริยานิวเคลียร์ได้เอง</t>
  </si>
  <si>
    <t>ดาวฤกษ์ใหม่มักจะเกิดขึ้นในบริเวณที่มีเมฆโมเลกุล ซึ่งเป็นบริเวณที่มีความหนาแน่นสูงของก๊าซและฝุ่นละอองในอวกาศ</t>
  </si>
  <si>
    <t xml:space="preserve">กระบวนการหลักที่ทำให้ดาวฤกษ์สามารถสร้างพลังงานและปลดปล่อยแสงสว่างได้คือ ปฏิกิริยานิวเคลียร์ฟิวชัน ซึ่งเป็นการรวมนิวเคลียสของอะตอมเข้าด้วยกัน โดยเฉพาะอย่างยิ่งการรวมนิวเคลียสไฮโดรเจนเป็นฮีเลียม </t>
  </si>
  <si>
    <t>Nebula</t>
  </si>
  <si>
    <t>Protosun</t>
  </si>
  <si>
    <t>เมื่อมวลสารยุบตัวและมีความหนาแน่นเพิ่มขึ้น จะทำให้อุณหภูมิสูงขึ้น แรงโน้มถ่วงรุนแรงขึ้น และหากมีเงื่อนไขเหมาะสม จะเกิดปฏิกิริยานิวเคลียร์ฟิวชัน นำไปสู่การเกิดดาวฤกษ์และแหล่งกำเนิดพลังงานในเอกภพ</t>
  </si>
  <si>
    <t>เกิดจากแรงโน้มถ่วงและปติกิริยาฟิวชั่น</t>
  </si>
  <si>
    <t>แรงโน้มถ่วงดึงสสารเข้าศูนย์กลาง ขณะที่แรงดันจากปฏิกิริยานิวเคลียร์ผลักออก เมื่อทั้งสองแรงสมดุลกัน ดาวฤกษ์จึงมีขนาดและความสว่างคงที่</t>
  </si>
  <si>
    <t xml:space="preserve">เเตกต่างในด้านการก่อตัว, ปฏิกิริยานิวเคลียร์, และลักษณะทางกายภาพ </t>
  </si>
  <si>
    <t>protostar</t>
  </si>
  <si>
    <t>protosun</t>
  </si>
  <si>
    <t>กลุ่มแก็สและฝุ่น</t>
  </si>
  <si>
    <t>เกิดที่บริเวณแกนกลางของกลุ่มหมอกเกิดจากปฏิกิริยาฟิวชัน</t>
  </si>
  <si>
    <t>แรงโน้มถ่วงและแรงดันภายในที่มาจากฟิวชันอยู่ในสมดุล ดึงดูดกับผลักดันพอดี ทำให้ดาวไม่ยุบหรือขยายตัวมากและมีความสว่างคงที่ยาวนาน</t>
  </si>
  <si>
    <t xml:space="preserve">
Protostar: ยังไม่หลอมรวมไฮโดรเจน, ล้อมฝุ่น, พลังงานจากแรงโน้มถ่วง, หดตัวอย่างรวดเร็ว
Main-sequence Star: ฟิวชันไฮโดรเจนเต็มที่, มองเห็นในแสงปกติ, สมดุลภายใน, ขนาดและความสว่างคงที่</t>
  </si>
  <si>
    <t>ดาวฤกษ์ใหม่มักเกิดใน "กลุ่มเมฆโมเลกุล" ซึ่งเป็นบริเวณเย็นและหนาแน่น เช่น เนบิวลาหรือแหล่งกำเนิดดาว (stellar nursery)</t>
  </si>
  <si>
    <t>ดาวฤกษ์สว่างและเปล่งพลังงานได้ เพราะเกิด นิวเคลียร์ฟิวชันของไฮโดรเจนในแก่นกลาง</t>
  </si>
  <si>
    <t>เนบิวล่าหัวม้า</t>
  </si>
  <si>
    <t>เนบิวคาลิน่า</t>
  </si>
  <si>
    <t>หลุมดำขนาดใหญ่</t>
  </si>
  <si>
    <t>มวสสารไฮเดรเจนและฮีเลียม</t>
  </si>
  <si>
    <t>แรงโน้มถ่วงดึงดูดสารและการหมุนรอบตัวเอง</t>
  </si>
  <si>
    <t>ความหน่าแน่น ความดันและอุณหภูมิสูงขึ้น</t>
  </si>
  <si>
    <t>เกิดกระบวนการแรงโน้มถ่วงดึงดูดและการหมุนรอบตัวเองเกิดบรเวณเนบิวลาสุริยะหรือฟิวชัน</t>
  </si>
  <si>
    <t>เกิดจากสมดุลอุทกสถิตซึ่งเป็นการที่แรงโน้มถ่วงที่พยายามทำให้ดาวฤกษ์ยุบตัวถูกต้านโดยแรงดันที่เกิดจากปฏิกิริยานิวเคลียร์ฟิวชันในแก่น</t>
  </si>
  <si>
    <t>ดาวฤกษ์มีก่อนเกิดมีเพียงระยะในการเกิดยังไม่เกิดปฏิกริยาฟิวชันและดาวฤกษ์มีปฏิกริยาฟิวชันเกิดขึ้นแล้ว</t>
  </si>
  <si>
    <t>ฟิวชันนิวเคลียร์</t>
  </si>
  <si>
    <t>เกิดดาวฤกษ์ เกิดแรงดันและความร้อนสูงขึ้น และเกิดปฏิกิริยานิวเคลียร์ฟิวชัน</t>
  </si>
  <si>
    <t>เกิดบริเวณแกนกลางกลุ่มหมอก เกิดจากแรงโน้มถ่วงและปฏิกิริยานิวเคลียร์ฟิวชัน</t>
  </si>
  <si>
    <t>แรงโน้มถ่วงที่ควบแน่นสาร และแรงผลักจากปฏิกิริยานิวเคลียร์ฟิวชันมีขนาดเท่ากัน</t>
  </si>
  <si>
    <t>Protostar ไม่มีการเกิดปฏิกิริยานิวเคลียร์ฟิวชัน แต่ดาวฤกษ์มี</t>
  </si>
  <si>
    <t>บริเวณที่มีกลุ่มแก็สและฝุ่นหนาแน่น</t>
  </si>
  <si>
    <t>ดาวฤกษ์มีการผลิตพลังงานและการเปล่งแสงจากปฏิกิริยานิวเคลียร์ฟิวชัน</t>
  </si>
  <si>
    <t>เนบิวลาคารีนา</t>
  </si>
  <si>
    <t>หลุมดำมวลมหาศาล</t>
  </si>
  <si>
    <t>ก๊าซและฝุ่น</t>
  </si>
  <si>
    <t>เกิดดาวฤกษ์ก่อนเกิด</t>
  </si>
  <si>
    <t>ปฏิกิริยาฟิวชันนิวเคลียร์ที่แกนกลาง</t>
  </si>
  <si>
    <t>เกิดขึ้นจากการที่แรงโน้มถ่วงภายในดาวฤกษ์พยายามดึงดาวฤกษ์ให้ยุบตัวลง และแรงดันจากความร้อนภายในจากการปฏิกิริยานิวเคลียร์ในแกนกลางพยายามดันดาวฤกษ์ให้ขยายตัว</t>
  </si>
  <si>
    <t>ทั้งในด้านของขนาด, อุณหภูมิ, และการเกิดปฏิกิริยานิวเคลียร์</t>
  </si>
  <si>
    <t>กลุ่มแก๊สและฝุ่น (เนบิวลา) เริ่มรวมตัวกันด้วยแรงโน้มถ่วง</t>
  </si>
  <si>
    <t>โปรโตสตาร์ (Protostar) เริ่มก่อตัวจากการยุบตัวของแก๊สและฝุ่น โดยแรงโน้มถ่วง ทำให้มีอุณหภูมิสูงขึ้นเรื่อย ๆ</t>
  </si>
  <si>
    <t>ดาวฤกษ์เริ่มก่อตัว เมื่อแกนกลางมีอุณหภูมิสูงพอให้เกิดปฏิกิริยานิวเคลียร์ฟิวชัน ทำให้ดาวเปล่งแสงได้ด้วยตัวเอง</t>
  </si>
  <si>
    <t>ดาวฤกษ์เข้าสู่ระยะมั่นคง (main sequence star) โดยเกิดปฏิกิริยานิวเคลียร์ฟิวชันอย่างสมดุล และเปล่งแสงอย่างคงที่</t>
  </si>
  <si>
    <t>มวลของแก๊สไฮโดรเจนและฝุ่นในอวกาศ</t>
  </si>
  <si>
    <t>จะเกิดการเพิ่มของอุณหภูมิในแกนกลางอย่างต่อเนื่อง จนร้อนพอให้เกิดปฏิกิริยานิวเคลียร์ฟิวชัน ซึ่งเป็นจุดเริ่มต้นของการกำเนิดดาวฤกษ์</t>
  </si>
  <si>
    <t>ต้องเกิด ปฏิกิริยานิวเคลียร์ฟิวชันของไฮโดรเจนในแกนกลาง ของดาว ซึ่งเกิดในบริเวณที่มีอุณหภูมิและความดันสูงเพียงพอ</t>
  </si>
  <si>
    <t>เกิดจาก สมดุลระหว่างแรงโน้มถ่วงที่ดึงมวลสารเข้าสู่ศูนย์กลาง กับ แรงดันจากพลังงานที่ได้จากปฏิกิริยานิวเคลียร์ฟิวชันในแกนกลาง</t>
  </si>
  <si>
    <t>ดาวฤกษ์เปล่งแสงได้เองจากปฏิกิริยานิวเคลียร์ฟิวชัน แต่ดาวก่อนเกิดยังเปล่งแสงเองไม่ได้</t>
  </si>
  <si>
    <t>มักเกิดในบริเวณเนบิวลา (กลุ่มแก๊สและฝุ่นในอวกาศ)</t>
  </si>
  <si>
    <t>ปฏิกิริยานิวเคลียร์ฟิวชัน เป็นกระบวนการสร้างพลังงานและแสงของดาวฤกษ์</t>
  </si>
  <si>
    <t>เนบิวลาคารีน่า</t>
  </si>
  <si>
    <t>แรงโน้มถ่วงมาดีงดูด</t>
  </si>
  <si>
    <t xml:space="preserve">ปฏิกิริยาฟิวชันในแกนกลางของดาวฤกษ์ก่อนเกิด </t>
  </si>
  <si>
    <t>ปฏิกิริยาเทอร์มอนิวเคลียร์กับแรงดึงดูดเนื่องจากแรมโน้มถ่วงของมวลที่ประกอบเป็นดาวฤกษ์ ทำให้อยู่ในสภาพสมดุลระหว่างแรงดัน</t>
  </si>
  <si>
    <t>ขนาด อุณหภูมิ ความหนาแน่น และปฏิกิริยานิวเคลียร์</t>
  </si>
  <si>
    <t>Protostar (2)</t>
  </si>
  <si>
    <t>เนบิวลา (2)</t>
  </si>
  <si>
    <t>หลุมดำ (4)</t>
  </si>
  <si>
    <t>ดาวยักษ์แดง (3)</t>
  </si>
  <si>
    <t>ก๊าซและฝุ่นละอองในเนบิวลา
โดยเฉพาะ ก๊าซไฮโดรเจน</t>
  </si>
  <si>
    <t>เอกภพมีแรง โน้มถ่วง ที่ทำให้มวลสารในเนบิวลา ยุบตัวเข้าหากัน เมื่อความหนาแน่นมากพอ มันจะนำไปสู่การเกิด ดาวฤกษ์ใหม่ ผ่านกระบวนการฟิวชัน</t>
  </si>
  <si>
    <t>อุณหภูมิ สูงขึ้น
ความดันภายใน เพิ่มขึ้น
ก๊าซและฝุ่นถูก ดึงเข้าหาศูนย์กลาง
เกิดแก่นกลางหนาแน่น</t>
  </si>
  <si>
    <t>บริเวณที่ยุบตัวจะร้อนและหนาแน่นขึ้นจนเกิดโปรโตสตาร์ ซึ่งจะกลายเป็นดาวฤกษ์ได้เมื่อมี ฟิวชันในแก่นกลาง</t>
  </si>
  <si>
    <t>เป็นสมดุลระหว่างแรงโน้มถ่วงกับแรงดันจากพลังงานที่เกิดจากปฏิกิริยานิวเคลียร์ในแกนกลาง</t>
  </si>
  <si>
    <t>ดาวฤกษ์มีปฏิกิริยานิวเคลียร์และส่องแสงได้อย่างคงที่ ส่วนดาวฤกษ์ก่อนเกิดยังไม่มีปฏิกิริยานิวเคลียร์ที่สมบูรณ์</t>
  </si>
  <si>
    <t>ดาวฤกษ์ที่เกิดขึ้นใหม่มักเกิดใน "เนบิวลาหรือกลุ่มเมฆโมเลกุลยักษ์" (Giant Molecular Clouds) ซึ่งเป็นบริเวณที่มี ก๊าซและฝุ่นหนาแน่น ในอวกาศ.</t>
  </si>
  <si>
    <t>นิวเคลียร์ฟิวชัน ที่แก่นกลางดาวหลอมไฮโดรเจนเป็นฮีเลียม → ปล่อย พลังงานและแสง</t>
  </si>
  <si>
    <t>Protostar ( 3 )</t>
  </si>
  <si>
    <t>เนบิวลา ( 1 )</t>
  </si>
  <si>
    <t>หลุ่มดำ ( 4 )</t>
  </si>
  <si>
    <t>ดาวยักษ์ ( 2 )</t>
  </si>
  <si>
    <t xml:space="preserve">แรงโน้มถ่วง
</t>
  </si>
  <si>
    <t>อุณหภูมิและความดันเพิ่มขึ้นจนเกิดปฏิกิริยานิวเคลียร์</t>
  </si>
  <si>
    <t>ต้องเกิดปฏิกิริยานิวเคลียร์ฟิวชันที่แกนกลางของโปรโตสตาร์</t>
  </si>
  <si>
    <t xml:space="preserve">เป็นสมดุลระหว่างแรงโน้มถ่วงกับแรงดันจากพลังงานที่เกิดจากปฏิกิริยานิวเคลียร์ในแกนกลาง
</t>
  </si>
  <si>
    <t xml:space="preserve">ปฏิกิริยานิวเคลียร์ฟิวชัน (Nuclear Fusion)
</t>
  </si>
  <si>
    <t>1. เนบิวลาเป็นกลุ่มก๊าซและฝุ่นในอวกาศ ซึ่งเป็นวัตถุดิบสำคัญในการกำเนิดดาว</t>
  </si>
  <si>
    <t>2. โปรโตสตาร์มวลที่ยุบตัวเริ่มสะสมพลังงานจากแรงโน้มถ่วง ทำให้ร้อนขึ้นเรื่อย ๆ แต่ยังไม่เกิดฟิวชัน</t>
  </si>
  <si>
    <t>4. หลุมดำ หลุมดำคือวัตถุที่มีแรงโน้มถ่วงสูงมาก จนกระทั่งแม้แต่แสงก็ไม่สามารถหลุดรอดออกมาได้
เกิดขึ้นจากการยุบตัวของดาวฤกษ์มวลมากหลังระเบิดเป็นซูเปอร์โนวา</t>
  </si>
  <si>
    <t>3. ดาวฤกษ์เมื่อแกนกลางร้อนพอจะเริ่มเกิดปฏิกิริยานิวเคลียร์ฟิวชัน เปลี่ยนไฮโดรเจนเป็นฮีเลียม และปลดปล่อยพลังงานออกมา</t>
  </si>
  <si>
    <t>ก๊าซและฝุ่นระหว่างดวงดาว</t>
  </si>
  <si>
    <t>1. อุณหภูมิสูงขึ้น
2. เกิดโปรโตสตาร์
3. แรงดันจากภายในเริ่มต้านแรงโน้มถ่วง
4. เกิดปฏิกิริยานิวเคลียร์ฟิวชัน
5. กลายเป็นดาวฤกษ์</t>
  </si>
  <si>
    <t>ดาวฤกษ์เต็มตัว ได้ ต้องผ่านกระบวนการสำคัญคือ ปฏิกิริยานิวเคลียร์ฟิวชัน</t>
  </si>
  <si>
    <t>สมดุลไฮโดรสแตติก</t>
  </si>
  <si>
    <t>1.สถานะการเกิดพลังงาน
2.ความเสถียรของโครงสร้าง
3.อุณหภูมิและความร้อน
4.โครงสร้างโดยรอบ
5.สถานะในวงจรชีวิตของดาว</t>
  </si>
  <si>
    <t>เนบิวลาหรือกลุ่มเมฆโมเลกุล</t>
  </si>
  <si>
    <t>ณิชนันทน์ ชัยศรั</t>
  </si>
  <si>
    <t xml:space="preserve">การก่อตัวของเนบิวลา:
ดวงอาทิตย์เริ่มจากการก่อตัวในเนบิวลา  </t>
  </si>
  <si>
    <t>การรวมตัวของแก๊สและฝุ่น:
เนบิวลาจะยุบตัวภายใต้แรงโน้มถ่วง และแก๊สและฝุ่นจะเริ่มรวมตัวกัน</t>
  </si>
  <si>
    <t xml:space="preserve"> การเผาผลาญไฮโดรเจน</t>
  </si>
  <si>
    <t>การขยายตัวของดาวฤกษ์</t>
  </si>
  <si>
    <t>แรงโน้มถ่วง เป็นแรงหลักที่ทำให้มวลสารภายในเนบิวลาเกิดการยุบตัวรวมกัน. เมื่อเนบิวลายุบตัว ความดันและความร้อนจะเพิ่มขึ้น ส่งผลให้เกิดปฏิกิริยาฟิวชันนิวเคลียร์ภายในเนบิวลา</t>
  </si>
  <si>
    <t>แรงโน้มถ่วงเพิ่มขึ้น, ความดันและอุณหภูมิสูงขึ้น, และอาจนำไปสู่การก่อตัวของดาวฤกษ์หรือดาวเคราะห์</t>
  </si>
  <si>
    <t>แก๊สยุบตัว จะเกิดความดันและความร้อนสูง กลายเป็นดาวฤกษ์ก่อนเกิด และการเกิดปฏิกิริยาฟิวชันนิวเคลียร์ในแกนกลาง</t>
  </si>
  <si>
    <t>เกิดจากการต่อสู้กันระหว่างแรงโน้มถ่วงและแรงดันภายในที่เกิดจากปฏิกิริยานิวเคลียร์ (ฟิวชัน)</t>
  </si>
  <si>
    <t>ดาวฤกษ์ก่อนเกิดเป็นเนบิวลา (กลุ่มฝุ่นและก๊าซ) ที่เริ่มยุบตัวภายใต้แรงโน้มถ่วง จนมีอุณหภูมิสูงขึ้นถึงจุดที่เกิดปฏิกิริยานิวเคลียร์ฟิวชันที่แกนกลาง และกลายเป็นดาวฤกษ์ที่เปล่งแสงได้</t>
  </si>
  <si>
    <t>เมฆโมเลกุล</t>
  </si>
  <si>
    <t>ภายในเนบิลลาประกอบด้วยแก๊สกระจายตัวอยู่อย่างไม่สม่ำเสมอมักรวมกลุ่มอย่างหนาแน่น</t>
  </si>
  <si>
    <t>จากนั้นกลุ่มสสารเกิดจากการยุบตัวเป็นแผ่นจานส่งผลให้บริเวณดังกล่าวมีความหนาแน่น เรียกว่า ดาวฤกษ์เกิดก่อน</t>
  </si>
  <si>
    <t>ต่อมาดาวดาวฤกษ์ก่อนเกิดมีการยุบตัวด้วยแรงโน้มถ่วง ทำให้แก่นของดาวมีความหนาแน่นทำให้เกิดปฏิกิริยาเทอร์มอนิวเคลียร์ ดาวฤกษ์ก่อนเกิด จึงกลายเป็นดาวฤกษ์</t>
  </si>
  <si>
    <t>ดาวฤกษ์ที่เกิดขึ้นจะมีทรงกลมเพราะอยู่ในสภาพสมดุลระหว่างแรงดันเนื่องจากเกิดปฏิกิริยาเทอร์มอนิวเคชียกัลแรงดึงดูดเนื่อจากแรงโน้มถ่วงของมวลที่ประกอบเป็นดาวฤกษ์ซึ่งเรียกสภาพสมดุลนี้ว่า สมดุลอุทกสถิต</t>
  </si>
  <si>
    <t>แรงโน้มถ่วงบีบอัดและนิวเคลียฟิวชันผลักออกรวมตัวกันเป็นสมดุลอุทกสถิต</t>
  </si>
  <si>
    <t xml:space="preserve">มวลสารจะรวมตัวกันแน่นขึ้น อุณหภูมิและแรงดันจะสูงขึ้น จนเกิด ปฏิกิริยานิวเคลียร์ฟิวชัน ที่แกนกลาง ทำให้เกิดการกำเนิดของ ดาวฤกษ์
</t>
  </si>
  <si>
    <t xml:space="preserve">ต้องเกิดกระบวนการ ยุบตัวของมวลสารในเนบิวลา และเกิด ปฏิกิริยานิวเคลียร์ฟิวชัน ที่บริเวณ แกนกลางของกลุ่มมวลสาร ที่มีอุณหภูมิและแรงดันสูงพอ
</t>
  </si>
  <si>
    <t>แรงโน้มถ่วงบีบอัด และ สมดุลอุทกสถิต</t>
  </si>
  <si>
    <t>ดาวฤกษ์ก่อนเกิดยังไม่เกิดปฏิกิริยาวฟิวชันแกนกลาง</t>
  </si>
  <si>
    <t>ปฏิกิริยานิวเคลียฟิวชั่น</t>
  </si>
  <si>
    <t>3ซูเปอร์โนวา</t>
  </si>
  <si>
    <t>1เนบิวลา</t>
  </si>
  <si>
    <t>4หลุมดำ</t>
  </si>
  <si>
    <t>2ดาวยักษ์</t>
  </si>
  <si>
    <t>ไฮโดรเจน ฮีเลียม ฝุ่นต่างๆ</t>
  </si>
  <si>
    <t xml:space="preserve">
อุณหภูมิและความด้นเพิ่มขึ้นจนเกิดปฏิกิริยา
นวเคลียร์
</t>
  </si>
  <si>
    <t>โดสตาร ฎีกิริยานิวเคลียร์ฟิวชันที่แกนกลางของโปรโตสตาร์</t>
  </si>
  <si>
    <t>เป็นสมดุลระหว่างแรงโน้มถ่วงกับแรงด้นจากพลังงาน ที่เกิดจากปฏิกิริยานิวเคลียร์ในแกนกลาง</t>
  </si>
  <si>
    <t>ดาวฤกษ์มีปฏิกิริยานิวเคลียร์และส่องแสงได้อย่าง
คงที่ ส่วนดาวฤกษ์ก่อนเกิดยังไม่มีปฏิกริยานิวเคลียร์ที่สมบูรณ์</t>
  </si>
  <si>
    <t>ดาวฤกษ์ที่เกิดขึ้นใหม่มักเกิด ใน "เนยิวลาหรือกลุ่ม
เมฆโมเลกุลยักษ์" (Giant Meleeular Gleuds) ซึ่งเป็นบริเวณที่มี ก๊าซและฝุ่นหนาแน่น ในอากาศ</t>
  </si>
  <si>
    <t>ปฏิกิริยานิวเคลียร์ฟิวชัน (Nuclear Fusion)</t>
  </si>
  <si>
    <t>การก่อตัวของเนบิวลา</t>
  </si>
  <si>
    <t>การรวมตัวของแก๊สและฝุ่น</t>
  </si>
  <si>
    <t>เป็นดาวฤกษ์ที่มีแสงสว่าง</t>
  </si>
  <si>
    <t>แรงโน้มถ่วงจะเพิ่มขึ้น</t>
  </si>
  <si>
    <t>1.แรงโน้มถ่วงเริ่มทำงาน
2.การยุบตัวและเพิ่มอุณหภูมิ
3.การเริ่มต้นฟิวชัน
เกิดบริเวณเนบิวลา</t>
  </si>
  <si>
    <t>1.แรงโน้มถ่วงดึงเข้าด้านใน
2.แรงดันจากพลังงานฟิวชั่น ดันออกด้านนอก</t>
  </si>
  <si>
    <t xml:space="preserve">ดาวฤกษ์ก่อนเกิด เป็นเหมือน “ทารก” ของดาว
ยังอยู่ในกระบวนการเติบโต ยุบตัว และยังไม่ฟิวชันเต็มที่ ดาวฤกษ์ คือ “ผู้ใหญ่” ที่สมบูรณ์แล้ว
มีพลังงานจากฟิวชัน มีแสงสว่าง และมีชีวิตที่เสถียร
</t>
  </si>
  <si>
    <t>กระบวนการฟิวชั่นในดาวฤกษ์</t>
  </si>
  <si>
    <t>3 ซูเปอร์โนวา</t>
  </si>
  <si>
    <t>2 เนบิวลา</t>
  </si>
  <si>
    <t>4 หลุมดำ</t>
  </si>
  <si>
    <t>2 ดาวยักษ์</t>
  </si>
  <si>
    <t xml:space="preserve">มวลของแก๊สไฮโดรเจนและฝุ่นในอวกาศ
</t>
  </si>
  <si>
    <t xml:space="preserve">อุณหภูมิและความดันเพิ่มขึ้นจนเกิดปฏิกิริยา
เวเคลียร์
</t>
  </si>
  <si>
    <t>เป็นสมดุลระหว่างแรง โน้มถ่วงกับแรงดันจากพลังงาน ที่เกิดจากปฏิกิริยานิวเคลียร์ในแกนกลาง</t>
  </si>
  <si>
    <t xml:space="preserve">ดาวฤกษ์มีปฏิกิริยานิวเคลียร์และส่องแสงได้อย่าง คุงที่ ส่วนดาวิฤกษ์ก่อนเกิดยังไม่มีปฏิกิริยานิวเคลียร์ที่สมบูรณ์
</t>
  </si>
  <si>
    <t>ดาวฤกษ์ที่เกิดขึ้นใหม่มักเกิดใน "เนบิวลาหรือกลุ่ม
เมฆโมเลกุลยักษ์" (Giant Molecular Clouds) ซิ่งเป็นบริเวณ์ที่มี ก๊าซและฝุ่นหนาแน่น ในอวกาศ</t>
  </si>
  <si>
    <t>เอกภพมี แรงโน้มถ่วง เป็นแรงหลักที่ทำให้มวลสารในเนบิวลา ยุบตัวรวมกัน จนเกิดเป็นดาวฤกษ์</t>
  </si>
  <si>
    <t>แรงโน้มถ่วงมากขึ้น อุณหภูมิสูงขึ้น กำเนิดโปรโตสตาร์ ฟิวชันกลายเป็นดาวฤกษ์</t>
  </si>
  <si>
    <t>เกิดการยุบตัวของก๊าซและฝุ่น เกิดฟิวชันของไฮโดรเจนกลายเป็นดาวฤกษ์</t>
  </si>
  <si>
    <t>คือแรงโน้มถ่วงที่ดึงเข้ากับแรงดันจากฟิวชันที่ดันออก คือสมดุลไฮโดรสแตติก ทำให้ดาวมีขนาดและความสว่างคงที่</t>
  </si>
  <si>
    <t>ดาวฤกษ์ก่อนเกิด คือดาวที่ยังไม่พร้อมเผาไหม้พลังงานนิวเคลียร์ ส่วน ดาวฤกษ์ คือดาวที่เริ่มการเผาไหม้ไฮโดรเจนและส่องสว่าง</t>
  </si>
  <si>
    <t>เมฆก๊าซและฝุ่นขนาดใหญ่ที่เย็นและหนาแน่น</t>
  </si>
  <si>
    <t>1 เนบิวลา</t>
  </si>
  <si>
    <t>แรง โน้มถ่วง</t>
  </si>
  <si>
    <t>อุณหภูมิและความดันเพิ่มขึ้นจนเกิดปฏิกิริยา
นิวเคลียร์</t>
  </si>
  <si>
    <t>ต้องเกิดปฏิกิริยานิวเคลียร์ฟิวชันที่แกนกลางของโปร
โตสตาร์</t>
  </si>
  <si>
    <t>เป็นสมดุลระหว่างแรงโน้มถ่วงกับแรงดันจากพลังงาน ทีเกิดจากปฏิกิริยานิวเคลียร์ในแกนกลาง</t>
  </si>
  <si>
    <t>ดาวฤกษ์มีปฏิกิริยานิวเคลียร์และส่องแสงได้อย่าง คุงที่ ส่วนดาวฤกษ์ก่อนเกิดยังไม่มีปฏิกิริยานิวเคลียร์ที่สมบรูณ์</t>
  </si>
  <si>
    <t>ดาวฤกษ์ที่เกิดขึ้นใหม่มักเกิดใน "เนบิวลาหรือกลุ่ม
เมฆโมเลกูลยักษ์" (Giant Molecular Clouds) ซึ้งเป็นบริเวณที่มี ก๊าซและฝุ่นหนาแน่น ในอวกาศ.</t>
  </si>
  <si>
    <t>การก่อตัวของเนบิวล่า</t>
  </si>
  <si>
    <t>การก่อตัวของดาวฤกษ์</t>
  </si>
  <si>
    <t>บริเวณเมฆโมเลกุล</t>
  </si>
  <si>
    <t>1.แรง โน้มถ่วงเริ่มทำงาน
2. การยุบตัวและเพิ่มอุณหภูมิ
3. การเริ่มต้นฟิวชั่น
เกิดบริเวณเนบิวลา</t>
  </si>
  <si>
    <t>1.แรง โน้มถ่วงดึงเข้าด้านใน
2.แรงดันจากพลังงานฟิวชั่น ดันออกด้านนอก</t>
  </si>
  <si>
    <t>ดาวฤกษ์ก่อนเกิด เป็นเหมือน "ทารก" ของดาว
เดิมที ดาวฤกษ์ คือ "ผู้ใหญ่ ที่สมบูรณ์แล้ว พิชั้น
มีพลังงานจากฟิวชัน มีแสงสว่าง และมีชีวิตที่เสถียร</t>
  </si>
  <si>
    <t>การก่อตัวเนบิวลา</t>
  </si>
  <si>
    <t>ดาวยักแดง</t>
  </si>
  <si>
    <t>แรงโน้มจะเพิ่มขึ้น</t>
  </si>
  <si>
    <t>ดาวฤกษ์ก่อนเกิด เป็นเหมือน "ทารก" ของดาว
ยังอยู่ในกระบวนการเติบโต ยุบตัว และยังไม่ฟิวชัน
เต็มที่ ดาวฤกษ์ คือ "ผู้ใหญ่" ที่สมบูรณ์แล้ว
มีพลังงานจากฟิวชัน มีแสงสว่าง และมีชีวิตที่เสถียร</t>
  </si>
  <si>
    <t>การรวมตัวของแก้สและฝุ่น</t>
  </si>
  <si>
    <t>1 แรงโน้มถ่วงทำงาน
2 การยุบตัวและเพิ่มอุณหภูมิ
3 เริ่มฟิวชั่น
เกิดบริเวณเนบิวลา</t>
  </si>
  <si>
    <t>1 แรงโน้มถ่วงดึงเข้าด้านใน
2 แรงดันจากพลังงานฟิวชั่นดันออกด้านนอก</t>
  </si>
  <si>
    <t>ดาวฤกษ์ก่อนเกิด เป็นเหมือน ”ทารก“ ของดาว
ยังอยู่ในกระบวนการเติบโต ยุบตัว และยังไม่ฟิวชัน
เต็มที่ ดาวฤกษ์ คือ ”ผู้ใหญ่“ ที่สมบูรณ์แล้ว
มีพลังงานจากฟิวชัน มีแสงสว่าง และมีชีวิตที่เสถียร</t>
  </si>
  <si>
    <t>เนบิวล่า</t>
  </si>
  <si>
    <t>เป็นดาราจักรที่ระบบสุริยะของเราตั้งอยู่</t>
  </si>
  <si>
    <t>ซาจิททาริอัสเอ</t>
  </si>
  <si>
    <t>มวลสารที่รวมตัวกันจนเกิดเป็นดาวฤกษ์ คือ ก๊าซไฮโดรเจน ฮีเลียม และฝุ่นละอองในอวกาศ ที่อยู่ในกลุ่มเมฆก๊าซยักษ์ (เนบิวลา)</t>
  </si>
  <si>
    <t>แรงโน้มถ่วง คือแรงหลักที่ทำให้มวลสารในเนบิวลา ยุบตัวรวมกันจนกลายเป็นดาวฤกษ์</t>
  </si>
  <si>
    <t>เมื่อมวลสารยุบตัวและหนาแน่นขึ้น จะทำให้อุณหภูมิและความกดดันเพิ่มขึ้นจนเกิดปฏิกิริยานิวเคลียร์ฟิวชันที่แกนกลาง กลายเป็นดาวฤกษ์ต้นกำเนิดและในที่สุดกลายเป็นดาวฤกษ์จริง</t>
  </si>
  <si>
    <t>ปฏิกิริยานิวเคลียร์ฟิวชันที่แกนกลาง กลายเป็นดาวฤกษ์ต้นกำเนิดและในที่สุดกลายเป็นดาวฤกษ์จริง</t>
  </si>
  <si>
    <t>แรงดึงดูดเข้าภายในและแรงผลักออกภายนอก</t>
  </si>
  <si>
    <t>แตกต่างทั้งในด้านของขนาด, อุณหภูมิ, และการเกิดปฏิกิริยานิวเคลียร์</t>
  </si>
  <si>
    <t>เป็นดาราจักรที่ระบบสุยะของเราตั้งอยู่</t>
  </si>
  <si>
    <t>แรงดึงดูดเข้าภายในและแนงผลักออกภายนอก</t>
  </si>
  <si>
    <t>บริเวณเนบิวลา</t>
  </si>
  <si>
    <t>ปฏิกิริยานิวเคลียร์ฟิวชันที่แกนกลาง</t>
  </si>
  <si>
    <t>ดาวฤกษ์เกิดปฏิกิริยานิวเคลียร์และส่องแสงได้อย่างคงที่ส่วนดาวฤกษ์ก่อนเกิดยังไม่มีปฏิกิริยานิวเคลียร์ที่สมบูรณ์</t>
  </si>
  <si>
    <t>ดาวฤกษ์ที่เกิดใหม่มักเกิดใน เนบิวลาหรือกลุ่มเมฆโมเลกุลยักษ์(Giant Molecular Clouds)ซึ่งเป็นบริเวณที่มีก๊าซและฝุ่นหนาแน่นในอวกาศ</t>
  </si>
  <si>
    <t>3 ซุเปอร์โนวา</t>
  </si>
  <si>
    <t>อุณหภูมิและความดันเพิ่มขึ้นขนเกิดปฏิกิริยานิวเคลียร์</t>
  </si>
  <si>
    <t>ต้องเกิดปฏิกิริยานิวเคลียร์ฟิวชั่นที่เป็นแกนกลางของโปรโตสตา</t>
  </si>
  <si>
    <t>เป็นสมดุลระหว่าแรงโน้มถ่วงกันแรงดันจากพลังงานที่เกิดจากปฏิกิริยานิวเคลียร์ในแกนกลาง</t>
  </si>
  <si>
    <t>ดาวฤกษ์มีปฏิกิริยาและส่องแสงได้อย่างคงที่ ส่วนดาวฤกษ์ก่อนเกิดยังไม่มีปฏิกิริยานิวเคลียร์ที่สมบูรณ์</t>
  </si>
  <si>
    <t>ดาวฤกษ์ที่เกิดขึ้นใหม่มักเกิดขึ้นใน เนบิวล่าและกลุ่มเมฆยักษ์ ซึ่งเป็นบริเวณที่มีก๊าส และ ฝุ่นหนาแน่น ในอวกาศ</t>
  </si>
  <si>
    <t>ปฏิกิริยานิวเคลียร์ฟิวชั่น(nuclear fusion)</t>
  </si>
  <si>
    <t>•เนบิวลาหัวม้า (Horsehead Nebula)
คือ: จุดเริ่มต้นของการเกิดดาวฤกษ์
	•	เป็นกลุ่มเมฆฝุ่นและก๊าซขนาดใหญ่ในอวกาศ (เรียกว่า “เนบิวลา”)
	•	ในบางส่วนของเนบิวลา มีความหนาแน่นมากพอที่จะยุบตัวด้วยแรงโน้มถ่วงของตัวเอง
	•	เมื่อตัวยุบตัวลง เริ่มก่อตัวเป็นดาวฤกษ์ใหม่ (protostar)</t>
  </si>
  <si>
    <t>•ปูทรงพลัง - เนบิวลา (Crab Nebula)
คือ: ผลลัพธ์จากการระเบิดซูเปอร์โนวาของดาวฤกษ์มวลมาก
	•	เมื่อดาวฤกษ์มวลมากถึงวาระสุดท้าย มันจะระเบิดอย่างรุนแรงเป็น ซูเปอร์โนวา
	•	ซากของการระเบิดกลายเป็น เนบิวลา เช่น ปูทรงพลัง (Crab Nebula) ที่มีพัลซาร์อยู่ตรงกลาง
	•	กระบวนการนี้เกิดหลังจากดาวฤกษ์ผ่านช่วงเป็นดาวยักษ์แดง</t>
  </si>
  <si>
    <t>•หลุมดำ (Black Hole)
คือ: ปลายทางของดาวฤกษ์มวลมาก
	•	หากดาวมีมวลมากมาก (มากกว่า 20 เท่าของมวลดวงอาทิตย์โดยประมาณ) หลังซูเปอร์โนวา แรงโน้มถ่วงมหาศาลจะทำให้มันยุบตัวเป็น หลุมดำ
	•	ไม่มีสิ่งใด—including แสง—สามารถหลุดรอดจากแรงโน้มถ่วงของมันได้</t>
  </si>
  <si>
    <t>•ดาวยักษ์แดง (Red Giant)
คือ: ระยะหนึ่งในวิวัฒนาการของดาวฤกษ์มวลปานกลาง
	•	เมื่อดาวใช้ไฮโดรเจนในแกนกลางหมดไป แกนจะยุบและชั้นนอกพองออก
	•	ดาวจะเข้าสู่ระยะเป็นดาวยักษ์แดง
	•	เป็นช่วงท้ายของชีวิตดาวก่อนจะกลายเป็นดาวแคระขาว (หากมวลไม่มาก) หรือระเบิดเป็นซูเปอร์โนวา (หากมวลมาก)</t>
  </si>
  <si>
    <t>มวลสารที่รวมตัวกันจนเกิดดาวฤกษ์คือ กลุ่มก๊าซและฝุ่นในอวกาศ (มักอยู่ใน เนบิวลา) ซึ่งเมื่อมีความหนาแน่นพอ จะถล่มตัวเองด้วยแรงโน้มถ่วง และเริ่มต้นการกำเนิดดาวฤกษ์</t>
  </si>
  <si>
    <t>•แรงโน้มถ่วง คือ แรงดึงดูดระหว่างมวลแรงนี้พยายามบีบอัดแก๊สทั้งหมดเข้าหากัน
•แรงดันที่เกิดจากปฏิกิริยานิวเคลียร์ฟิวชันแรงนี้พยายามผลักให้ดาวแยกออกจากกันโดยสมดุลระหว่างแรงทั้งสองนี้สิ่งที่ทำให้ดาวฤกษ์คงเสถียรภาพและส่องสว่าง</t>
  </si>
  <si>
    <t>บริเวณที่มวลสารยุบตัวรวมกันและมี ความหนาแน่นมากขึ้น (เรียกว่า protostar หรือ ดาวก่อนเกิด) จะเกิดการเปลี่ยนแปลงสำคัญหลายอย่าง
1. อุณหภูมิสูงขึ้น
เมื่อมวลสารถูกแรงโน้มถ่วงดึงเข้ามารวมกัน ความดันภายในจะเพิ่มขึ้น
อนุภาคของก๊าซ (โดยเฉพาะไฮโดรเจน) จะชนกันมากขึ้น ทำให้อุณหภูมิพุ่งสูง
ถ้าอุณหภูมิที่ใจกลางถึง ~10 ล้านเคลวิน → จะเริ่มเกิด นิวเคลียร์ฟิวชัน
2. เริ่มกำเนิดแสง – กลายเป็นดาวฤกษ์
เมื่อฟิวชันเริ่มขึ้น (ไฮโดรเจนเปลี่ยนเป็นฮีเลียม) จะปล่อยพลังงานออกมาในรูปของ:
แสง
ความร้อน
Protostar จึงกลายเป็น ดาวฤกษ์ เต็มตัว (Main Sequence Star)
3. เกิดลมดาว (Stellar Wind)
ดาวที่เพิ่งเกิดจะปล่อยลมร้อนแรงสูงออกมา
ลมดาวจะพัดฝุ่นและก๊าซส่วนเกินออกไปจากรอบ ๆ ตัวดาว
ทำให้บริเวณรอบดาวใสและมองเห็นได้ชัดเจนขึ้น
เข้าสู่สมดุลระหว่างแรงโน้มถ่วงกับแรงดันจากฟิวชัน
เมื่อพลังงานจากฟิวชันดันออกเท่ากับแรงโน้มถ่วงที่ดึงเข้า → ดาวจะอยู่ใน สมดุล
เรียกว่าอยู่ใน ระยะ Main Sequence ซึ่งเป็นช่วงอายุยาวนานที่สุดของดาว</t>
  </si>
  <si>
    <t>ดาวฤกษ์ก่อนเกิดจะกลายเป็นดาวฤกษ์ได้ ต้องมีนิวเคลียร์ฟิวชันเกิดขึ้นที่ "แกนกลาง" ของมัน เมื่อแรงโน้มถ่วงทำให้อุณหภูมิสูงพอจะเริ่มปฏิกิริยา</t>
  </si>
  <si>
    <t>สมดุลของแรงภายในแก่นของดาวฤกษ์เรียกว่า สมดุลไฮโดรสแตติก คือ:
แรงโน้มถ่วง ดึงมวลสารเข้าศูนย์กลาง
แรงดันจากพลังงานฟิวชัน ดันออกจากแกนกลาง
เมื่อสองแรงนี้ สมดุลกัน → ดาวจะมี ขนาดและความสว่างคงที่
หากสมดุลเสีย → ดาวจะเปลี่ยนแปลงและเข้าสู่ช่วงวิวัฒนาการใหม่</t>
  </si>
  <si>
    <t>Protostar = ยังไม่สมบูรณ์ ยังไม่เกิดฟิวชันเต็มที่
ดาวฤกษ์ = เกิดฟิวชันแล้ว มีสมดุลแรง มีแสงและพลังงานคงที่</t>
  </si>
  <si>
    <t>ดาวฤกษ์ใหม่มักเกิดใน "เนบิวลา" ซึ่งเป็นกลุ่มก๊าซและฝุ่นในอวกาศที่หนาแน่นมากพอให้แรงโน้มถ่วงรวมมวลสารจนกลายเป็นดาวฤกษ์</t>
  </si>
  <si>
    <t>“นิวเคลียร์ฟิวชันที่แกนกลาง” คือกระบวนการที่สร้างพลังงานและแสงของดาวฤกษ์</t>
  </si>
  <si>
    <t>เนบิวลาหัวม้า (Horsehead Nebula)
คือ: จุดเริ่มต้นของการเกิดดาวฤกษ์
	•	เป็นกลุ่มเมฆฝุ่นและก๊าซขนาดใหญ่ในอวกาศ (เรียกว่า “เนบิวลา”)
	•	ในบางส่วนของเนบิวลา มีความหนาแน่นมากพอที่จะยุบตัวด้วยแรงโน้มถ่วงของตัวเอง
	•	เมื่อตัวยุบตัวลง เริ่มก่อตัวเป็นดาวฤกษ์ใหม่ (protostar)</t>
  </si>
  <si>
    <t>ปูทรงพลัง - เนบิวลา (Crab Nebula)
คือ: ผลลัพธ์จากการระเบิดซูเปอร์โนวาของดาวฤกษ์มวลมาก
	•	เมื่อดาวฤกษ์มวลมากถึงวาระสุดท้าย มันจะระเบิดอย่างรุนแรงเป็น ซูเปอร์โนวา
	•	ซากของการระเบิดกลายเป็น เนบิวลา เช่น ปูทรงพลัง (Crab Nebula) ที่มีพัลซาร์อยู่ตรงกลาง
	•	กระบวนการนี้เกิดหลังจากดาวฤกษ์ผ่านช่วงเป็นดาวยักษ์แดง</t>
  </si>
  <si>
    <t>หลุมดำ (Black Hole)
คือ: ปลายทางของดาวฤกษ์มวลมาก
	•	หากดาวมีมวลมากมาก (มากกว่า 20 เท่าของมวลดวงอาทิตย์โดยประมาณ) หลังซูเปอร์โนวา แรงโน้มถ่วงมหาศาลจะทำให้มันยุบตัวเป็น หลุมดำ
	•	ไม่มีสิ่งใด—including แสง—สามารถหลุดรอดจากแรงโน้มถ่วงของมันได้</t>
  </si>
  <si>
    <t>ดาวยักษ์แดง (Red Giant)
คือ: ระยะหนึ่งในวิวัฒนาการของดาวฤกษ์มวลปานกลาง
	•	เมื่อดาวใช้ไฮโดรเจนในแกนกลางหมดไป แกนจะยุบและชั้นนอกพองออก
	•	ดาวจะเข้าสู่ระยะเป็นดาวยักษ์แดง
	•	เป็นช่วงท้ายของชีวิตดาวก่อนจะกลายเป็นดาวแคระขาว (หากมวลไม่มาก) หรือระเบิดเป็นซูเปอร์โนวา (หากมวลมาก)</t>
  </si>
  <si>
    <t xml:space="preserve">สมดุลของแรงภายในแก่นของดาวฤกษ์เรียกว่า สมดุลไฮโดรสแตติก คือ
แรงโน้มถ่วง ดึงมวลสารเข้าศูนย์กลาง
แรงดันจากพลังงานฟิวชัน ดันออกจากแกนกลาง
เมื่อสองแรงนี้ สมดุลกัน → ดาวจะมี ขนาดและความสว่างคงที่
หากสมดุลเสีย → ดาวจะเปลี่ยนแปลงและเข้าสู่ช่วงวิวัฒนาการใหม่
</t>
  </si>
  <si>
    <t>Protostar = ยังไม่สมบูรณ์ ยังไม่เกิดฟิวชันเต็มที่
ดาวฤกษ์ = เกิดฟิวชันแล้ว มีสมดุลแรง มีแสงและพลังงานคงที่</t>
  </si>
  <si>
    <t>การเผาผลาญไฮโดรเจน</t>
  </si>
  <si>
    <t>มวลสารที่รวมตัวกันเกิดเป็นดาวฤกษ์ คือก๊าซไฮโดรเจน ฮีเลียม และฝุ่นละอองในอวกาศ ที่อยู่ในเนบิวลา</t>
  </si>
  <si>
    <t>เกิดการยุบตัวของเนบิวลา ซึ่งเป็นกลุ่มก๊าซและฝุ่นในอวกาศ และแรงโน้มถ่วงจะทำให้ก๊าซและฝุ่นรวมตัวกันมากขึ้นเรื่อยๆ เมื่ออุณหภูมิและความดันที่แกนกลางของดาวฤกษ์ก่อนเกิดสูงพอ จะเกิดปฏิกิริยานิวเคลียร์ฟิวชัน และดาวฤกษ์จะเริ่มส่องแสง. บริเวณแกนกลางตัวของดาวฤกษ์</t>
  </si>
  <si>
    <t>เกิดขึ้นจากการที่แรงโน้มถ่วงพยายามที่จะบีบดาวฤกษ์ให้เล็กลง และแรงดันจากปฏิกิริยานิวเคลียร์ฟิวชันในแกนกลางพยายามที่จะดันดาวฤกษ์ให้ขยายตัว</t>
  </si>
  <si>
    <t>การเกิดปฏิกิริยานิวเคลียร์ฟิวชัน เพราะก่อนเกิดดาวฤกษ์เป็นเพียงการยุบตัวของเนบิวลา</t>
  </si>
  <si>
    <t>โปรโตสาร์</t>
  </si>
  <si>
    <t>มวลสารที่รวมตัวกันจนเกิดเป็นดาวฤกษ์ส่วนใหญ่คือ แก๊สและฝุ่น</t>
  </si>
  <si>
    <t>แรงที่ทำให้มวลสารภายในเนบิวลาเกิดการยุบตัวรวมกันคือ แรงโน้มถ่วง</t>
  </si>
  <si>
    <t>อุณหภูมิและความดันสูงขึ้น มีการหมุนเร็วขึ้น เริ่มเปล่งแสง (อินฟราเรด) และเกิดโครงสร้างดิสก์</t>
  </si>
  <si>
    <t>กระบวนการที่ต้องเกิดคือ ปฏิกิริยานิวเคลียร์ฟิวชัน ที่ แก่นกลาง ของดาวฤกษ์ก่อนเกิด</t>
  </si>
  <si>
    <t xml:space="preserve">แรงโน้มถ่วง  สมดุลกับ แรงดันจากฟิวชัน </t>
  </si>
  <si>
    <t>ดาวฤกษ์ก่อนเกิดยังไม่มีฟิวชัน แต่ดาวฤกษ์มีฟิวชันที่แก่นกลางและเปล่งแสงได้เอง</t>
  </si>
  <si>
    <t>เนบิวลา  หรือกลุ่มเมฆแก๊สและฝุ่นขนาดใหญ่</t>
  </si>
  <si>
    <t xml:space="preserve">เริ่มจากกลุ่มแก๊สและฝุ่นในอวกาศ
ในอวกาศจะมีกลุ่มแก๊สกับฝุ่นรวมกันอยู่เยอะมาก
พอเวลาผ่านไป แรงดึงดูดจะทำให้มันรวมตัวกันแน่นขึ้นเรื่อยๆ
รวมตัวกันจนเริ่มยุบตัว
พอมวลมากขึ้น มันจะเริ่มยุบตัวเข้าไปตรงกลาง
เกิดเป็นก้อนกลมๆ ร้อนๆ คล้ายๆ ตัวอ่อนของดาว
ภายในร้อนจัดจนเกิดพลังงาน
เมื่อยุบตัวไปเรื่อยๆ อุณหภูมิสูงมากจนเกิดปฏิกิริยาในตัวดาว
ปล่อยพลังงานออกมาเป็นแสงและความร้อน
กลายเป็นดาวฤกษ์ที่ส่องแสงได้
เมื่อเกิดสมดุลระหว่างแรงยุบตัวกับแรงผลักจากพลังงาน
ดาวจะเริ่มส่องแสงออกมา กลายเป็นดาวฤกษ์เต็มตัว!
</t>
  </si>
  <si>
    <t>เริ่มจากเนบิวลา (กลุ่มแก๊สกับฝุ่นในอวกาศ)
ในอวกาศจะมีกลุ่มแก๊สกับฝุ่นฟุ้งๆ อยู่เยอะมาก
แรงโน้มถ่วงทำให้มันเริ่มรวมตัวกันเป็นก้อนใหญ่
เริ่มยุบตัวเป็นก้อนมวล
เมื่อรวมตัวมากขึ้น มันจะเริ่มยุบตัวเข้าไป
ตรงกลางจะเริ่มร้อนจัดขึ้นเรื่อยๆ
เกิดปฏิกิริยาสร้างพลังงาน
ความร้อนสูงมากทำให้เกิดพลังงานออกมา
พลังงานนี้ทำให้ดาวเริ่มส่องแสง
กลายเป็นดาวฤกษ์เต็มตัว
เมื่อพลังงานกับแรงโน้มถ่วงสมดุลกัน
ดาวก็จะคงสภาพและส่องแสงต่อไปอีกนานมาก</t>
  </si>
  <si>
    <t>relativistic jet)
อย่างไรก็ตาม, เนื่องจากคำถามต้องการให้อธิบายกระบวนการเกิดดาวฤกษ์ ผมจะอธิบายกระบวนการนี้ให้ฟังตามลำดับขั้นตอนที่ถูกต้องครับ
กระบวนการเกิดดาวฤกษ์มีลำดับขั้นตอนดังนี้:
การยุบตัวของเมฆโมเลกุล (Molecular Cloud Collapse):
ดาวฤกษ์เริ่มต้นชีวิตจากเมฆโมเลกุลขนาดใหญ่และหนาวเย็น ซึ่งประกอบด้วยแก๊ส (ส่วนใหญ่เป็นไฮโดรเจนและฮีเลียม) และฝุ่นละออง
เมฆเหล่านี้จะมีความไม่เสถียรเนื่องจากความผันผวนของความหนาแน่น หรืออาจถูกรบกวนโดยเหตุการณ์ภายนอก เช่น คลื่นกระแทกจากซูเปอร์โนวาที่อยู่ใกล้เคียง ทำให้บางส่วนของเมฆเริ่มยุบตัวลงภายใต้แรงโน้มถ่วงของตัวเอง
การแตกตัวเป็นชิ้นส่วน (Fragmentation):
เมื่อเมฆโมเลกุลยุบตัวลง มันจะแตกออกเป็นชิ้นส่วนที่เล็กลงเรื่อยๆ แต่ละชิ้นส่วนจะยังคงยุบตัวต่อไปอย่างอิสระ
การก่อตัวของแก่นโปรโตสตาร์ (Protostar Formation):
ชิ้นส่วนที่ยุบตัวลงจะมีความหนาแน่นและความร้อนเพิ่มขึ้นอย่างต่อเนื่อง โดยเฉพาะอย่างยิ่งที่ใจกลาง
เมื่อความร้อนและความหนาแน่นถึงจุดหนึ่ง ใจกลางของชิ้นส่วนที่ยุบตัวนี้จะกลายเป็น "โปรโตสตาร์" ซึ่งเป็นดาวฤกษ์ทารกที่ยังไม่สามารถจุดปฏิกิริยานิวเคลียร์ฟิวชันได้
โปรโตสตาร์จะยังคงดึงดูดสสารจากเมฆที่ยุบตัวอยู่รอบๆ ทำให้มวลของมันเพิ่มขึ้นเรื่อยๆ และหมุนเร็วขึ้น
การก่อตัวของจานพอกพูนมวล (Accretion Disk Formation):
สสารที่ยุบตัวลงมาจะไม่ได้พุ่งตรงเข้าหาโปรโตสตาร์ทั้งหมด แต่จะก่อตัวเป็นจานหมุนรอบๆ โปรโตสตาร์ เรียกว่า "จานพอกพูนมวล" (accretion disk)
สสารในจานนี้จะค่อยๆ เคลื่อนที่เข้าหาโปรโตสตาร์ ทำให้โปรโตสตาร์มีมวลเพิ่มขึ้นและปล่อยพลังงานออกมาในรูปของความร้อน
การขับไล่สสารออกไป (Outflows and Jets):
ในระหว่างที่โปรโตสตาร์กำลังพอกพูนมวล มันมักจะขับไล่สสารส่วนเกินออกไปในรูปของลำแก๊สพลังงานสูง (jets) หรือลมดาวฤกษ์ (stellar winds) ออกจากขั้วของโปรโตสตาร์ ซึ่งช่วยกำจัดโมเมนตัมเชิงมุมส่วนเกินออกไปและทำให้โปรโตสตาร์ยังคงพอกพูนมวลต่อไปได้
การเข้าสู่ลำดับหลัก (Main Sequence Stage):
เมื่อโปรโตสตาร์มีมวลเพียงพอ และอุณหภูมิที่แก่นกลางสูงถึงหลายล้านเคลวิน (ประมาณ 10-15 ล้านเคลวินสำหรับดาวฤกษ์ที่มีมวลเท่าดวงอาทิตย์) ความดันและอุณหภูมิจะสูงพอที่จะจุดปฏิกิริยานิวเคลียร์ฟิวชันของไฮโดรเจนกลายเป็นฮีเลียมได้
เมื่อปฏิกิริยาฟิวชันเริ่มต้นขึ้น ดาวฤกษ์จะเข้าสู่สภาวะสมดุลระหว่างแรงโน้มถ่วงที่พยายามจะยุบตัวดาวฤกษ์ และแรงดันจากปฏิกิริยานิวเคลียร์ฟิวชันที่พยายามจะดันดาวฤกษ์ให้ขยายตัวออก
ในขั้นตอนนี้ ดาวฤกษ์จะถูกจัดอยู่ใน "ลำดับหลัก" (main sequence) ซึ่งเป็นช่วงชีวิตส่วนใหญ่ของดาวฤกษ์ (ประมาณ 90% ของช่วงชีวิตของดาวฤกษ์) ตัวอย่างเช่น ดวงอาทิตย์ของเราก็อยู่ในช่วงลำดับหลักนี้
นี่คือลำดับขั้นตอนของการเกิดดาวฤกษ์โดยสมบูรณ์ครับ
ไม่ต้องมีอังกฤษภาษาม.4
ภาพที่คุณให้มาไม่ได้แสดงถึงกระบวนการเกิดดาวฤกษ์โดยตรง แต่แสดงถึงปรากฏการณ์ทางดาราศาสตร์ที่มีพลังงานสูง ซึ่งอาจเกี่ยวข้องกับหลุมดำมวลยวดยิ่งที่อยู่ใจกลางกาแล็กซีพ่นลำอนุภาคพลังงานสูงออกมา
แต่อย่างไรก็ตาม ถ้าจะอธิบายกระบวนการเกิดดาวฤกษ์ตามลำดับที่ถูกต้อง ต้องมีขั้นตอนดังนี้:
เมฆแก๊สและฝุ่นยุบตัว: ดาวฤกษ์เริ่มต้นจากเมฆขนาดใหญ่และหนาวเย็นที่ประกอบด้วยแก๊สและฝุ่น เมฆเหล่านี้จะเริ่มยุบตัวลงเพราะแรงโน้มถ่วงของตัวเอง
เมฆแตกเป็นชิ้น: เมื่อเมฆยุบตัว มันจะแตกออกเป็นชิ้นส่วนเล็กๆ และแต่ละชิ้นส่วนก็ยังคงยุบตัวต่อไป
เกิดโปรโตสตาร์: ใจกลางของชิ้นส่วนที่ยุบตัวจะมีความหนาแน่นและร้อนขึ้นเรื่อยๆ จนกลายเป็น "โปรโตสตาร์" ซึ่งเป็นดาวฤกษ์ทารกที่ยังไม่สามารถสร้างพลังงานจากนิวเคลียร์ได้ โปรโตสตาร์จะดูดสสารจากเมฆรอบๆ เข้ามาเพิ่มมวล
จานรวมมวลก่อตัว: สสารที่ถูกดึงดูดเข้ามาจะก่อตัวเป็นจานหมุนรอบๆ โปรโตสตาร์ ที่เรียกว่า "จานรวมมวล" สสารในจานนี้จะค่อยๆ เคลื่อนที่เข้าสู่โปรโตสตาร์
พ่นแก๊สออก: ในช่วงที่โปรโตสตาร์กำลังรวมมวล มันมักจะพ่นลำแก๊สพลังงานสูงออกมาจากขั้ว ซึ่งช่วยให้โปรโตสตาร์ยังคงรวมมวลได้ต่อไป
เข้าสู่ช่วงลำดับหลัก: เมื่อโปรโตสตาร์มีมวลมากพอ และอุณหภูมิที่แก่นกลางสูงมากพอ (หลายล้านองศาเซลเซียส) จะเกิดปฏิกิริยานิวเคลียร์ฟิวชัน โดยไฮโดรเจนจะหลอมรวมกันเป็นฮีเลียม เมื่อเกิดปฏิกิริยานี้ขึ้น ดาวฤกษ์จะเข้าสู่ช่วงชีวิตส่วนใหญ่ของมัน ที่เรียกว่า "ลำดับหลัก" ซึ่งเป็นช่วงที่ดาวฤกษ์มีความเสถียร เช่น ดวงอาทิตย์ของเราก็อยู่ในช่วงนี้</t>
  </si>
  <si>
    <t>ดวงอาทิตย์เป็นดาวฤกษ์ขนาดกลาง จัดอยู่ในประเภทดาวฤกษ์สีเหลืองแคระ (Yellow Dwarf) แม้ว่าจริงๆ แล้วมันจะมีสีขาว แต่จะมองเห็นเป็นสีเหลืองเนื่องจากบรรยากาศโลก ดวงอาทิตย์ประกอบด้วยพลาสมาเป็นหลัก มีไฮโดรเจนและฮีเลียมเป็นส่วนประกอบสำคัญ
พลังงานของดวงอาทิตย์เกิดจากปฏิกิริยานิวเคลียร์ฟิวชันที่แก่นกลางของมัน โดยไฮโดรเจนจะหลอมรวมกันเป็นฮีเลียม ปฏิกิริยานี้ปลดปล่อยพลังงานมหาศาลในรูปของแสงและความร้อน ซึ่งเป็นแหล่งพลังงานสำคัญสำหรับสิ่งมีชีวิตบนโลกของเรา
พื้นผิวของดวงอาทิตย์ที่เรามองเห็นเรียกว่า โฟโตสเฟียร์ (photosphere) ซึ่งเป็นชั้นที่ปล่อยแสงออกมาที่เรามองเห็นได้ ที่พื้นผิวนี้จะมีจุดดำที่เรียกว่า จุดสุริยะ (sunspots) ซึ่งเป็นบริเวณที่มีอุณหภูมิต่ำกว่าบริเวณโดยรอบและมีสนามแม่เหล็กที่รุนแรง
นอกจากนี้ ดวงอาทิตย์ยังมีการปลดปล่อยอนุภาคพลังงานสูงและสนามแม่เหล็กออกมาสู่ห้วงอวกาศในรูปของลมสุริยะ (solar wind) ซึ่งมีผลกระทบต่อสภาพอวกาศรอบโลกและทำให้เกิดปรากฏการณ์ต่างๆ เช่น แสงเหนือแสงใต้ (aurora)</t>
  </si>
  <si>
    <t>มวลสารหลักที่รวมตัวกันจนเกิดเป็นดาวฤกษ์คือ แก๊สไฮโดรเจนและฮีเลียม ซึ่งเป็นธาตุที่เบาที่สุดและมีปริมาณมากที่สุดในเอกภพ นอกจากนี้ยังมีฝุ่นละอองและธาตุหนักอื่นๆ ในปริมาณที่น้อยกว่ารวมอยู่ด้วย</t>
  </si>
  <si>
    <t>แรงที่ทำให้มวลสารภายในเนบิวลาเกิดการยุบตัวรวมกันคือ แรงโน้มถ่วง มวลสารแต่ละอนุภาคจะดึงดูดซึ่งกันและกัน ยิ่งมวลสารรวมตัวกันมากขึ้น แรงโน้มถ่วงก็จะยิ่งมากขึ้น ทำให้เกิดการยุบตัวอย่างต่อเนื่อง</t>
  </si>
  <si>
    <t>เมื่อมวลสารยุบตัวรวมกันและมีความหนาแน่นมากขึ้น จะเกิดการเปลี่ยนแปลงที่สำคัญหลายอย่าง:
อุณหภูมิสูงขึ้น: การยุบตัวภายใต้แรงโน้มถ่วงจะเปลี่ยนพลังงานศักย์โน้มถ่วงเป็นพลังงานความร้อน ทำให้อุณหภูมิภายในบริเวณนั้นสูงขึ้น
ความดันสูงขึ้น: เมื่อโมเลกุลของแก๊สถูกบีบอัดให้เข้ามาใกล้กันมากขึ้น ความดันภายในก็จะเพิ่มขึ้น
การก่อตัวของโปรโตสตาร์ (Protostar): บริเวณใจกลางที่ร้อนและหนาแน่นที่สุดจะเริ่มก่อตัวเป็นวัตถุที่เรียกว่า "โปรโตสตาร์" ซึ่งเป็นดาวฤกษ์ทารกที่ยังไม่สมบูรณ์
การหมุนเร็วขึ้นและการเกิดจานรวมมวล (Accretion Disk): ด้วยหลักการอนุรักษ์โมเมนตัมเชิงมุม เมื่อมวลสารยุบตัวลง ขนาดเล็กลง มันจะหมุนเร็วขึ้น และมวลสารส่วนใหญ่จะแผ่ออกเป็นจานแบนๆ หมุนรอบโปรโตสตาร์ที่เรียกว่า จานรวมมวล</t>
  </si>
  <si>
    <t xml:space="preserve">ดาวฤกษ์ก่อนเกิด (โปรโตสตาร์) จะสามารถพัฒนากลายเป็นดาวฤกษ์ได้เมื่อเกิดกระบวนการ ปฏิกิริยานิวเคลียร์ฟิวชัน โดยเฉพาะอย่างยิ่งการหลอมรวมไฮโดรเจนให้เป็นฮีเลียม กระบวนการนี้จะเกิดขึ้นที่ แก่นกลาง (core) ของโปรโตสตาร์ เมื่ออุณหภูมิและความดันที่แก่นกลางสูงถึงระดับที่เหมาะสม (ประมาณ 10 ล้านเคลวินขึ้นไป)
</t>
  </si>
  <si>
    <t>สมดุลของแรงภายในแก่นของดาวฤกษ์ที่ทำให้ดาวฤกษ์มีขนาดและความสว่างคงที่ เรียกว่า สมดุลอุทกสถิต (Hydrostatic Equilibrium) โดยมีแรงสองแรงที่สำคัญที่สมดุลกันคือ:
แรงโน้มถ่วง (Gravitational Force): แรงที่พยายามบีบอัดดาวฤกษ์ให้ยุบตัวลงไปสู่แก่นกลาง
แรงดันจากรังสีและความร้อน (Radiation Pressure and Thermal Pressure): แรงที่เกิดจากพลังงานความร้อนและรังสีที่ปลดปล่อยออกมาจากปฏิกิริยานิวเคลียร์ฟิวชันที่แก่นกลาง ซึ่งพยายามผลักดันมวลสารของดาวฤกษ์ให้ขยายตัวออก เมื่อแรงทั้งสองนี้สมดุลกัน ดาวฤกษ์ก็จะอยู่ในสภาวะที่เสถียร มีขนาดและความสว่างคงที่ ซึ่งเป็นช่วงชีวิตส่วนใหญ่ของดาวฤกษ์ที่เรียกว่า "ลำดับหลัก"</t>
  </si>
  <si>
    <t>ความแตกต่างที่สำคัญที่สุดระหว่างดาวฤกษ์และดาวฤกษ์ก่อนเกิด (โปรโตสตาร์) คือ:
แหล่งพลังงาน: ดาวฤกษ์สร้างพลังงานจากการ ปฏิกิริยานิวเคลียร์ฟิวชัน ที่แก่นกลาง ในขณะที่ดาวฤกษ์ก่อนเกิดสร้างพลังงานจากการ ยุบตัวภายใต้แรงโน้มถ่วง และยังไม่มีปฏิกิริยาฟิวชัน
ความเสถียร: ดาวฤกษ์ที่อยู่ในลำดับหลักมีความเสถียรและมีขนาดคงที่เนื่องจากสมดุลอุทกสถิต ในขณะที่ดาวฤกษ์ก่อนเกิดยังคงยุบตัวและรวมมวลอย่างต่อเนื่อง</t>
  </si>
  <si>
    <t>ดาวฤกษ์ที่เกิดขึ้นใหม่มักเกิดขึ้นในบริเวณที่มีความหนาแน่นสูงของแก๊สและฝุ่นในกาแล็กซี ซึ่งเป็นที่รู้จักกันในชื่อ เนบิวลา (Nebula) หรือ เมฆโมเลกุลขนาดใหญ่ (Giant Molecular Clouds)</t>
  </si>
  <si>
    <t>กระบวนการที่ทำหน้าที่สร้างพลังงานของดาวฤกษ์ ทำให้ดาวฤกษ์สามารถปลดปล่อยพลังงานและแสงภายในตัวเองคือ ปฏิกิริยานิวเคลียร์ฟิวชัน (Nuclear Fusion) โดยเฉพาะอย่างยิ่งปฏิกิริยาที่ไฮโดรเจนหลอมรวมกันเป็นฮีเลียม (ในดาวฤกษ์คล้ายดวงอาทิตย์) หรือปฏิกิริยาอื่นๆ ที่สร้างธาตุที่หนักขึ้นในดาวฤกษ์ที่มีมวลมาก</t>
  </si>
  <si>
    <t>การระเบิดและรวมตัว</t>
  </si>
  <si>
    <t>การระเบิดของดาว</t>
  </si>
  <si>
    <t>การรวมกลุ่มดาว</t>
  </si>
  <si>
    <t>การรวมตัวด้วยความร้อน</t>
  </si>
  <si>
    <t>ก๊าซไฮโดรเจนและก๊าซฮีเ</t>
  </si>
  <si>
    <t>เกิดการควบแน่นและรวมตัวกัน</t>
  </si>
  <si>
    <t>การระเบิดภายในดาวทำให้เกิดแสงสว่าง</t>
  </si>
  <si>
    <t>60:40</t>
  </si>
  <si>
    <t>มีแสงสว่างน้อยกว่า</t>
  </si>
  <si>
    <t>ภายในระบบสุริยะ</t>
  </si>
  <si>
    <t>การขยาย</t>
  </si>
  <si>
    <t>เนบิวลาเกิดจากก๊าซและฝุ่นในอวกาศที่มาจากการระเบิดของดาวฤกษ์ (ซูเปอร์โนวา) หรือการปล่อยก๊าซของดาวฤกษ์ที่หมดอายุ เป็นแหล่งกำเนิดดาวฤกษ์และดาวเคราะห์ใหม่</t>
  </si>
  <si>
    <t>เนบิวลาดาวเคราะห์ส่วนที่เคยเป็นแก๊สและฝุ่นผงชั้นผิวนอกของดาวฤกษ์ที่มีมวลน้อย เมื่อดาวฤกษ์ดวงนั้นได้เปลี่ยนสภาพเป็นดาวยักษ์แดง และเชื้อเพลิงไฮโดรเจนได้หมดลงแล้ว แกนกลางของดาว</t>
  </si>
  <si>
    <t>ซุปเปอร์โนว่าหินที่มีลักษณะเป็นแก้ว เกิดจากการที่อุกกาบาตขนาดใหญ่พุ่งชนพื้นผิวโลก แรงกระแทกทำให้ชั้นหินหลอมละลาย และบางส่วนของหินหลอมละลายนั้นถูกดีดออกสู่ชั้นบรรยากาศก่อนตกลงบนผิวโลกอีกครั้ง</t>
  </si>
  <si>
    <t>ดาวฤกษ์เป็นก้อนแก๊สร้อนขนาดใหญ่ - มีธาตุไฮโดรเจนเป็นองค์ประกอบส่วนใหญ่ - มีพลังงานในตัวเอง - เป็นแหล่งกำเนิดธาตุต่าง ๆ เช่น ฮีเลียม ลิเทียม เบริลเลียม</t>
  </si>
  <si>
    <t>ความหนาแน่นเพิ่มขึ้น, อุณหภูมิสูงขึ้น, และอาจเกิดดาวฤกษ์ใหม่ได้</t>
  </si>
  <si>
    <t>การที่แรงโน้มถ่วงที่พยายามดึงดาวฤกษ์ให้ยุบตัวลงจะถูกชดเชยโดยแรงดันจากความร้อนภายในที่พยายามผลักดาวฤกษ์ให้ขยายตัวออก.</t>
  </si>
  <si>
    <t xml:space="preserve">ทั้งในด้านขนาด, มวล, อุณหภูมิ, ความหนาแน่น, และการมีปฏิกิริยานิวเคลียร์ฟิวชั่น. </t>
  </si>
  <si>
    <t>การก่อตัวของเนบิวลา ดวงอาทิตย์เริ่มจากการก่อตัวในเนบิวลา</t>
  </si>
  <si>
    <t>การรวมตัวของแก๊สและฝุ่น เนบิวลาจะยุบตัวภายใต้แรงโน้มถ่วง และแก๊สฝุ่นจะเริ่มรวมตัวกัน</t>
  </si>
  <si>
    <t>แรงดึงดูดเข้าภายในแรงผลักออกภายนอก</t>
  </si>
  <si>
    <t>อุณหภูมิและความดันจะสูงขึ้นเรื่อยๆ จนเริ่มหมุนและกลายเป็นดาวฤกษ์แรกเกิด</t>
  </si>
  <si>
    <t>กระบวนการยุบตัวจากแรงโน้มถ่วงและปฏิกิริยาฟิวชันนิวเคลียร์ บริเวณแกนกลาง</t>
  </si>
  <si>
    <t>เกิดสมดุลระหว่างแรงโน้มถ่วงที่ดึงเข้า กับแรงดันที่เกิดจากปฏิกิริยานิวเคลียร์ฟิวชันที่ดันออก</t>
  </si>
  <si>
    <t>ดาวฤกษ์มีการเกิดปฏิกิริยานิวเคลียร์ฟิวชันที่แกนกลางและเปล่งแสงสว่างอย่างคงที่ ต่างจากดาวฤกษ์ก่อนเกิดที่ยังไม่มีฟิวชัน</t>
  </si>
  <si>
    <t xml:space="preserve"> 1. เนบิวลาหัวม้า (Horsehead) คือ จุดเริ่มต้นของการเกิดดาวฤกษ์</t>
  </si>
  <si>
    <t xml:space="preserve"> 2. ปูทรงพลัง - เนบิวลา (Crab Nebula) คือ ผลลัพธ์จากการระเบิดซูเปอร์โนวาของดาวฤกษ์มวล</t>
  </si>
  <si>
    <t>3. ดาวยักษ์แดง (Red Giant) คือ ระยะหนึ่งในวิวัฒนาการของดาวฤกษ์มวลปานกลาง</t>
  </si>
  <si>
    <t>4. หลุมดำ (Black Hole) คือ ปลายทางของดาวฤกษ์มวลมาก</t>
  </si>
  <si>
    <t>แรงโน้มถ่วง ภายในเนบิวลาเอง</t>
  </si>
  <si>
    <t>บริเวณที่มวลสารยุบตัวรวมกันและมี ความหนาแน่นขึ้น จะเกิดการเปลี่ยนแปลง เช่น 1.อุณหภูมิสูงขึ้น
2. เริ่มกำเนิดแสง กลายเป็นดาวฤกษ์
3. เกิดลมดาว</t>
  </si>
  <si>
    <t>สมดุลของแรงภายในแก่นของดาวฤกษ์เรียกว่า สมดุลไฮโดรสแตติก คือ แรงโน้มถ่วง ดึงมวลสารเข้าศูนย์กลาง แรงดันจากพลังงานฟิวชัน ดันออกจากแกนกลาง เมื่อสองแรงนี้ สมดุลกันดาวจะมี ขนาดและความสว่างคงที่</t>
  </si>
  <si>
    <t>ดาวฤกษ์ก่อนเกิด = ยังไม่สมบูรณ์ ยังไม่เกิดฟิวชันเต็มที่
ดาวฤกษ์ = เกิดฟิวชันแล้ว มีสมดุลแรง มีแสงและพลังงานคงที่</t>
  </si>
  <si>
    <t>ดาวฤกษ์ใหม่มักเกิดใน เนบิวลา ซึ่งเป็นกลุ่มก๊าซและฝุ่นในอวกาศที่หนาแน่นมากพอให้แรงโน้มถ่วงรวมมวลสารจนกลายเป็นดาวฤกษ์</t>
  </si>
  <si>
    <t xml:space="preserve">กระบวนการปฏิกิริยาเทอร์โมนิวเคลียร์ฟิวชัน </t>
  </si>
  <si>
    <t xml:space="preserve">เกิดจากกลุ่มก๊าซและฝุ่นที่หนาแน่น ซึ่งได้รับแสงสว่างจากดาวฤกษ์อายุน้อยที่ร้อนจัดที่อยู่ใกล้เคียง โครงสร้างคล้ายม้าที่ทำให้เนบิวลานี้มีลักษณะเฉพาะตัวนั้นเกิดจากการกัดเซาะก๊าซที่มีน้ำหนักเบากว่า ทำให้เหลือเสาก๊าซหนาแน่นและฝุ่นหนาทึบที่กัดเซาะได้ยากกว่า </t>
  </si>
  <si>
    <t>เกิดจากฝุ่นและก๊าซในอวกาศที่รวมตัวกัน เมื่อดาวฤกษ์ขนาดใหญ่หมดอายุขัย จะระเบิดออกเป็นซุปเปอร์โนวา และปล่อยวัสดุเหล่านี้ออกมา วัสดุเหล่านี้จะถูกผลักดันออกไปในอวกาศ และรวมตัวกันเป็นเนบิวลา</t>
  </si>
  <si>
    <t xml:space="preserve">เกิดจากการยุบตัวของดาวฤกษ์ขนาดใหญ่เมื่อสิ้นอายุขัย เมื่อดาวฤกษ์ขนาดใหญ่เผาผลาญเชื้อเพลิงนิวเคลียร์จนหมด แกนกลางของดาวจะยุบตัวลงภายใต้แรงโน้มถ่วงของมันเอง หากดาวฤกษ์มีมวลมากพอ การยุบตัวนี้จะทำให้เกิดหลุมดำ </t>
  </si>
  <si>
    <t xml:space="preserve">ดวงอาทิตย์ก่อตัวขึ้นจากกลุ่มแก๊สที่ฟุ้งกระจายในอวกาศ ซึ่งยุบตัวลงด้วยแรงโน้มถ่วง เมื่อกลุ่มแก๊สมีความหนาแน่นมากขึ้น แรงโน้มถ่วงก็จะดึงดูดมวลสารโดยรอบเข้ามาเพิ่มขึ้น ที่ใจกลางของกลุ่มแก๊ส ความหนาแน่นและอุณหภูมิสูงมาก จนเกิดปฏิกิริยานิวเคลียร์ฟิวชัน ซึ่งเป็นการรวมตัวของอะตอมไฮโดรเจนเป็นฮีเลียม ปฏิกิริยานี้ปล่อยพลังงานออกมามหาศาลในรูปของแสงและความร้อน ทำให้เกิดดวงอาทิตย์ที่ส่องสว่างและแผ่พลังงานไปทั่วระบบสุริยะ </t>
  </si>
  <si>
    <t>กลุ่มก๊าซและฝุ่นละออง</t>
  </si>
  <si>
    <t>เปลี่ยนแปลงทางกายภาพและพลังงาน ทำให้เกิดการก่อตัววัตถุใหม่ๆเช่นดาวฤกษ์</t>
  </si>
  <si>
    <t>เกิดกระบวนการ นิวเคลียร์ฟิวชันที่แกนกลาง</t>
  </si>
  <si>
    <t xml:space="preserve">เกิดจากการสมดุลระหว่างแรงโน้มถ่วงที่ดึงมวลของดาวเข้าสู่ศูนย์กลาง กับแรงดันเนื่องจากความร้อนที่เกิดจากปฏิกิริยานิวเคลียร์ฟิวชันในแกนกลางของดาว 
</t>
  </si>
  <si>
    <t xml:space="preserve">ดาวฤกษ์จะเกิดกระบวนการหลอมรวมนิวเคลียสที่แกนกลางแล้ว ทำให้เกิดการแผ่พลังงานออกมา ในขณะที่ดาวฤกษ์ก่อนเกิดยังอยู่ในช่วงของการยุบตัวและยังไม่มีปฏิกิริยาหลอมรวมนิวเคลียสเกิดขึ้น </t>
  </si>
  <si>
    <t>กลุ่มก้าสรวมตัวกัน</t>
  </si>
  <si>
    <t>ดวงอาทิตย์ ดาวฤกษ์</t>
  </si>
  <si>
    <t>แก๊สและฟุ่นของเนบิวล่า</t>
  </si>
  <si>
    <t>แรงโน้วถ่วง</t>
  </si>
  <si>
    <t>อุณหภูมิสูงขึ้น จนเกิดการระเบิดแบบฟิวชั่น</t>
  </si>
  <si>
    <t>ปฏิกิริยานิวเคลียร์ฟิวชัน ที่แก่นกลางของดาว</t>
  </si>
  <si>
    <t>แรงโน้มถ่วงพยายามยุบดาวเข้าด้านใน ขณะที่แรงดันจากพลังงานนิวเคลียร์ผลักออก</t>
  </si>
  <si>
    <t>ดาวฤกษ์สามารถเกิดปฏิกิริยานิวเคลียร์ฟิวชันได้ ส่วนดาวฤกษ์ก่อนเกิดยังไม่เกิดฟิวชัน</t>
  </si>
  <si>
    <t>ปฏิกิริยานิวเคลียร์ฟิวชันของไฮโดรเจนเป็นฮีเลียม</t>
  </si>
  <si>
    <t>ฝุ่นและกลุ่มก๊าซ</t>
  </si>
  <si>
    <t>เมื่อมวลสารยุบตัวรวมกับและมีความหนาแน่นมากขึ้น เกิดการบีบอัดอย่างรุนแรง ทำให้อุณหภูมิและความดันเพิ่มมากขึ้น</t>
  </si>
  <si>
    <t>ดาวฤกษ์จะมีขนาดและความสว่างคงที่เมื่อแรงโน้มถ่วงที่พยายามบีบอัดดาวฤกษ์เข้าสู่ศูนย์กลาง มีค่าเท่ากับแรงจากความร้อนและการแผ่รังสีที่พยายามผลักสสารออกจากศูนย์กลางซึ่งก็คือสมดุลอุทกสถิต</t>
  </si>
  <si>
    <t>ดาวฤกษ์ก่อนเกิด(protostar)</t>
  </si>
  <si>
    <t>ซูเปอร์โนวา</t>
  </si>
  <si>
    <t>ดาวนิวตรอน</t>
  </si>
  <si>
    <t>ดาวยักษ์ใหญ่แดง</t>
  </si>
  <si>
    <t>กลุ่มก๊าซและฝุ่นในอวกาศ ไฮโดรเจนและฮีเลียม</t>
  </si>
  <si>
    <t>แรงโน้มถ่วงและแรงดัน</t>
  </si>
  <si>
    <t>ดาวฤกษ์อยู่ในสภาพ
สมดุลอุทกสถิตและปลดปล่อย
พลังงานเป็นเวลานาน</t>
  </si>
  <si>
    <t>กระบวนการนิวเคลียร์ฟิวชั่นบริเวณแกนกลาง</t>
  </si>
  <si>
    <t>เกิดจากสมดุลระหว่างแรงโน้มถ่วงที่ดึงดูดระหว่างมวลและบีบอัดเข้าหากัน กับแรงดันจากปฏิกิริยาเทอร์โมนิวเคลียร์ที่ผลักกัน</t>
  </si>
  <si>
    <t>ดาวฤกษ์เป็นวัตถุที่หลอมรวมนิวเคลียสแต่ดาวฤกษ์ก่อนเกิดเป็นเพียงกลุ่มแก๊ส</t>
  </si>
  <si>
    <t>ใกล้กับหลุมดำยักษ์</t>
  </si>
  <si>
    <t xml:space="preserve">ก้อนเมฆฝุ่นและแก๊ส (เนบิวลา) ยุบตัวจากแรงโน้มถ่วง </t>
  </si>
  <si>
    <t>ก่อตัวเป็นโปรโตสตาร์ (ดาวฤกษ์เกิดใหม่)</t>
  </si>
  <si>
    <t xml:space="preserve">เกิดปฏิกิริยานิวเคลียร์หลอมรวม </t>
  </si>
  <si>
    <t>กลายเป็นดาวฤกษ์ที่มีความเสถียร</t>
  </si>
  <si>
    <t>ก๊าซไฮโดรเจนและฝุ่น</t>
  </si>
  <si>
    <t xml:space="preserve">ต้องเกิดกระบวนการหลอมรวมของนิวเคลียส
ที่บริเวณแก่นกลางของโปรโตสตาร์
</t>
  </si>
  <si>
    <t>ภายในแก่นของดาวฤกษ์จะเกิดสมดุลระหว่าง
แรงโน้มถ่วง ที่ดึงมวลเข้าสู่ศูนย์กลาง กับ
แรงดันจากพลังงานความร้อนของปฏิกิริยานิวเคลียร์ฟิวชัน ที่ดันออกด้านนอก
เมื่อทั้งสองแรงสมดุลกัน ดาวฤกษ์จะมีขนาดและความสว่างคงที่</t>
  </si>
  <si>
    <t>ดาวฤกษ์ก่อนเกิดยังไม่มีปฏิกิริยานิวเคลียร์หลอมรวม จึงยังไม่สามารถแผ่พลังงานออกมาได้
ขณะที่ ดาวฤกษ์ มีการหลอมรวมของไฮโดรเจนเป็นฮีเลียมในแก่นกลาง และสามารถ แผ่พลังงาน ความร้อน และแสงออกมา ได้อย่างต่อเนื่อง</t>
  </si>
  <si>
    <t xml:space="preserve">บริเวณเนบิวลา ซึ่งเป็นกลุ่มก๊าซและฝุ่นในอวกาศที่มีความหนาแน่นมากพอจะยุบตัวกลายเป็นดาวฤกษ์
</t>
  </si>
  <si>
    <t>กระบวนการหลอมรวมนิวเคลียส</t>
  </si>
  <si>
    <t>เนบิวลา ที่กระจายตัวออกสู่อวกาศ</t>
  </si>
  <si>
    <t>เนบิวลา ที่กำลังยุบตัวลงมาแน่นมากขึ้น</t>
  </si>
  <si>
    <t>เนบิวลา ยุบตัวและเกิดขึ้นเป็นดาวฤกษ์ก่อนเกิด(Protostar)</t>
  </si>
  <si>
    <t>ดาวฤกษ์ เกิดจากการยุบตัวของเนบิวลาซึ่งมีความดันและความร้อนสูง อัดแน่นเรื่อยๆจนเป็นดาวฤกษ์</t>
  </si>
  <si>
    <t>เกิดการเพิ่มขึ้นของอุณหภูมิ แรงโน้มถ่วง และความดัน + ปฏิกิริยาเทอร์โมนิวเคลียร์</t>
  </si>
  <si>
    <t>เกิดปฏิกิริยานิวเคลียร์ฟิวชัน บริเวณแกนกลาง</t>
  </si>
  <si>
    <t>สมดุลระหว่างแรงโน้มถ่วงที่ดึงมวลของดาวเข้าสู่ศูนย์กลาง กับแรงดันจากภายในที่เกิดจากปฏิกิริยาเทอร์โมนิวเคลียร์ในแกนกลางของดาว แรงทั้งสองนี้จะหักล้างกัน ทำให้ดาวอยู่ในสภาวะสมดุลอุทกสถิต</t>
  </si>
  <si>
    <t>ดาวฤกษ์เป็นดาวที่มีปฏิกิริยานิวเคลียร์ฟิวชันแล้ว ทำให้เกิดพลังงานและความร้อนมหาศาล ในขณะที่ดาวฤกษ์ก่อนเกิดเป็นเพียงก้อนแก๊สร้อนที่กำลังยุบตัวลงและยังไม่มีปฏิกิริยานิวเคลียร์ฟิวชันเกิดขึ้น</t>
  </si>
  <si>
    <t>กระบวนการปฏิกิริยาฟิวชันนิวเคลียร์</t>
  </si>
  <si>
    <t xml:space="preserve">ดาวฤกษ์เกิดจากการที่กลุ่มก๊าซและฝุ่นในอวกาศรวมตัวกัน ซึ่งเรียกว่า เนบิวลา </t>
  </si>
  <si>
    <t>เมื่อก๊าซในเนบิวลาอัดแน่นและมีอุณหภูมิสูงจนถึงประมาณ สิบห้าล้านเคลวิน การเกิดอุณหภูมิสูงนี้ทำให้เกิด ปฏิกิริยาเทอร์มอนิวเคลียร์</t>
  </si>
  <si>
    <t>ปฏิกิริยาเทอร์มอนิวเคลียร์ที่หลอม ไฮโดรเจน ให้เป็น ฮีเลียม ซึ่งเป็นการปลดปล่อยพลังงานจำนวนมหาศาล</t>
  </si>
  <si>
    <t>กลายเป็นดาวฤกษ์</t>
  </si>
  <si>
    <t>ก๊าซไฮโดรเจนและฮีเลียม</t>
  </si>
  <si>
    <t>มีแรงโน้มถ่วงดึงดูดสสาร</t>
  </si>
  <si>
    <t>เกิดความหนาแน่นความดันและอุณหภูมิสูงขึ้นจนถึงประมาณ 100,000 เคลวินและกลุ่มสสารเกิดขึ้นเรียกว่าดาวฤกษ์ก่อนเกิด</t>
  </si>
  <si>
    <t>อาศัยกระบวนการเกิดปฏิกิริยาเทอร์มอนิวเคลียร์ซึ่งเกิดี่ใจกลางของเนบิวลา</t>
  </si>
  <si>
    <t xml:space="preserve">สมดุลอุทกสถิตเกิดขึ้นเมื่อแรงทั้งสองนี้มีค่าเท่ากันพอดี ทำให้ดาวฤกษ์อยู่ในสภาพคงที่ ไม่ยุบตัวหรือขยายตัว หากแรงดันภายในสูงกว่าแรงโน้มถ่วง ดาวฤกษ์จะขยายตัว หากแรงโน้มถ่วงมีค่ามากกว่าแรงดันภายใน ดาวฤกษ์จะหดตัว </t>
  </si>
  <si>
    <t xml:space="preserve">ดาวฤกษ์เป็นดาวที่ผ่านกระบวนการหลอมรวมนิวเคลียร์ ภายในแกนกลาง ทำให้เกิดการแผ่พลังงานออกมา ในขณะที่ดาวฤกษ์ก่อนเกิดเป็นเพียงก้อนแก๊สและฝุ่นที่กำลังยุบตัวและมีความร้อนสูง แต่ยังไม่เกิดปฏิกิริยาหลอมรวมนิวเคลียร์ </t>
  </si>
  <si>
    <t>ภายในเนบิวลา</t>
  </si>
  <si>
    <t>ปฏิกิริยาเทอร์มอนิวเคลียร์</t>
  </si>
  <si>
    <t>ดาวนิวตรอน/พัลซาล์</t>
  </si>
  <si>
    <t>ไฮโดรเจน ฮีเลียม ฟุ่นอวกาศ</t>
  </si>
  <si>
    <t>แรงโน้มถวง</t>
  </si>
  <si>
    <t>กลายเป็น Protostar</t>
  </si>
  <si>
    <t>เกิดปฏิกิริยานิวเคลียส์ฟิวชัน ที่แกนกลาง Protostar</t>
  </si>
  <si>
    <t>แรงโน่มถวงกับแรงดันสมดุลกัน</t>
  </si>
  <si>
    <t>มีปฏิกิริยาฟิวชัน มีแสงสว่าง</t>
  </si>
  <si>
    <t>บริเวณที่มีเนบิวลา</t>
  </si>
  <si>
    <t>ปฏิกิริยาฟิวชันที่แกนกลาง</t>
  </si>
  <si>
    <t>หลุมดํา</t>
  </si>
  <si>
    <t>เกิดปฏิกิริยานิวเคลียร์ฟิวชั้นบริเวณแกนกลางของดาวฤกษ์ก่อนเกิด</t>
  </si>
  <si>
    <t xml:space="preserve">ดาวฤกษ์จะมีขนาดและความสว่างคงที่เมื่อ แรง โน้มถ่วงที่พยายามบีบอัดดาวฤกษ์เข้าสู่ศูนย์กลาง มีค่าเท่ากับแรงดันจากความร้อนและการแผ่รังสีทีพยายามผลักสสารออกจาก ศูนย์กลาง ซึ่งก็คือ สมดุลอุทกสถิต
</t>
  </si>
  <si>
    <t>ซูเปอร์โนวา-เนบิวลาดาวเคราะห์-บริเวณก่อเกิดดาวฤกษ์</t>
  </si>
  <si>
    <t>เริ่มต้นจากการยุบตัวของกลุ่มเมฆโมเลกุลภายใต้แรงโน้มถ่วง เมื่อกลุ่มเมฆยุบตัวลง ความหนาแน่นและอุณหภูมิจะเพิ่มขึ้น จนกระทั่งเกิดเป็นทรงกลมของก๊าซร้อนที่หมุนรอบตัวเอง</t>
  </si>
  <si>
    <t xml:space="preserve">
ดาวฤกษ์ก่อนเกิดมวลมากกว่า 25 เท่าของดวงอาทิตย์-ดาวยักษ์ใหญ-ซูเปอร์โนวา-หลุมดำ</t>
  </si>
  <si>
    <t>เกิดจากกลุ่มก๊าซและฝุ่นในอวกาศที่เรียกว่า เนบิวลาดาวฤกษ์ซึ่งยุบตัวลงภายใต้แรงโน้มถ่วงของตัวเอง การยุบตัวนี้ทำให้เกิดความร้อนและแรงดันสูงขึ้นเรื่อยๆ จนถึงจุดที่เกิดปฏิกิริยานิวเคลียร์ฟิวชัน ทำให้ดวงอาทิตย์เปล่งแสงและความร้อนออกมา</t>
  </si>
  <si>
    <t>เมื่อมวลสารยุบตัวรวมกันและมีความหมายแน่นมากขึ้น จะเกิดการบีบอัดอย่างรุ่นแรง ทำให้อุณหภูมิและความดันเพิ่มขึ้น</t>
  </si>
  <si>
    <t>ดาวฤกษ์จะมีขนาดและความสว่างคงที่เมื่อ แรงโน้มถ่วงที่พยายามบีบอัดดาวฤกษ์เข้าสู่ศูนย์กลาง มีค่าเท่ากับแรง ดันจากความร้อนและการแผ่รังสีที่พยายามผลักสสารออกจากศูนย์กลาง ซึ่งก็คือ สมดุลอุทกสถิต</t>
  </si>
  <si>
    <t>ดาวฤกษ์มีขนาดใหญ่กว่าความร้อนและการเปล่งแสง</t>
  </si>
  <si>
    <t>น.ส. ศิรัญญา สว่างจิตต์</t>
  </si>
  <si>
    <t>โปรโตสตาร์ Protostar</t>
  </si>
  <si>
    <t>หลุดดำ</t>
  </si>
  <si>
    <t xml:space="preserve">เมื่อมวลสารยุบตัวรวมกันและมีความหนาแน่นมากขึ้นจะเกิดการบีบอัดอย่างรุนแรงทำให้อุณหภูมิและความดันเพิ่มขึ้น </t>
  </si>
  <si>
    <t xml:space="preserve">เกิดปฏิกิริยานิวเคลียร์ฟังก์ชัน บริเวณแกนกลางของดาวฤกษ์ก่อนเกิด </t>
  </si>
  <si>
    <t>ดาวฤกษ์จะมีขนาดใหญ่และความสว่างคงที่เมื่อโน้มถ่วงที่พยายามบีบอัดดาวฤกษ์เข้าสู่ศูนย์กลางมีค่าเท่ากับแรงต้นจากความร้อนและการแผลรังสีที่พยายามหักสสารออกจากศูนย์กลางซึ่งก็คือสมดุลอุทกสถิต</t>
  </si>
  <si>
    <t>เนบิวลามีแรงรบกวนทำให้เนบิวลาบางส่วนเกิดการยุบตัว</t>
  </si>
  <si>
    <t>เกิดเป็นก้อนแก๊สที่มีความหนาแน่นสูงขึ้นเรื่อยๆและอุณหภูมิเพิ่มสูงขึ้น</t>
  </si>
  <si>
    <t>ในระหว่างการพยุงตัว แก๊สที่อยู่ตรงกลางจะร้อนขึ้นจนกลายเป็นโปรโตสตาร์</t>
  </si>
  <si>
    <t>เกิดปฏิกิริยานิวเคลียร์ฟิวชัน</t>
  </si>
  <si>
    <t xml:space="preserve">ไฮโดรเจน , ฮีเลียม , ธาตุหนัก , ฝุ่นระหว่างดาว
หรือเกิดจากการรวมตัวของแก๊สไฮโดรเจนและฮีเลียมเป็นหลัก ภายใต้แรงโน้มถ่วง จนกระทั่งความร้อนและแรงดันสูงพอที่จะจุดปฏิกิริยานิวเคลียร์ฟิวชันขึ้นที่แกนกลาง
</t>
  </si>
  <si>
    <t>แรงโน้มถ่วง , แรงกระตุ้นตากภายนอก</t>
  </si>
  <si>
    <t>โปรโตรสตาร์จะพัฒนากลายเป็นดาวฤกษ์ได้ ต้องเกิด ปฏิกิริยานิวเคลียร์ฟิวชัน ที่แกนกลางของมัน
กระบวนการนี้เกิดขึ้นใน เนบิวลา ซึ่งเป็นบริเวณที่มีความหนาแน่นของแก๊สและฝุ่นสูงในอวกาศ</t>
  </si>
  <si>
    <t>สมดุลของดาวฤกษ์เกิดจาก แรงโน้มถ่วง ที่พยายามบีบอัดดาว และ แรงดันจากแก๊ส/รังสี ที่เกิดจากปฏิกิริยานิวเคลียร์ฟิวชันที่พยายามผลักดันออกมา ทำให้ดาวมีขนาดและความสว่างคงที่</t>
  </si>
  <si>
    <t xml:space="preserve">ดาวฤกษ์ต่างจากดาวฤกษ์ก่อนเกิดตรงที่ ดาวฤกษ์เกิดปฏิกิริยานิวเคลียร์ฟิวชันที่แกนกลางแล้ว ทำให้เปล่งแสงสว่างคงที่ ส่วนดาวฤกษ์ก่อนเกิดยังไม่เริ่มฟิวชันและยังคงหดตัวอยู่
</t>
  </si>
  <si>
    <t>เมื่อมีแรงรบกวน เช่น คลื่นกระแทกจากการระเบิดของซูเปอร์โนวา ผ่านเข้ามา จะทำให้เนบิวลาบางส่วนเกิดการยุบตัว</t>
  </si>
  <si>
    <t>เกิดเป็นก้อนก๊าซที่มีความหนาแน่นสูงขึ้นเรื่อย ๆ และอุณหภูมิเพิ่มสูงขึ้น</t>
  </si>
  <si>
    <t>ในระหว่างการยุบตัว ก๊าซที่อยู่ตรงกลางจะร้อนขึ้นจนกลายเป็น โปรโตสตาร์ ซึ่งยังไม่ใช่ดาวฤกษ์เต็มตัว</t>
  </si>
  <si>
    <t>ดาวจะเข้าสู่ระยะ สมดุล ซึ่งแรงดันจากปฏิกิริยานิวเคลียร์ดันออกเท่ากับแรงโน้มถ่วงที่ดึงเข้า</t>
  </si>
  <si>
    <t>ไฮโดรเจน, ฮีเลียม, ธาตุหนัก, ฝุ่นระหว่างดาว</t>
  </si>
  <si>
    <t>แรงโน้มถ่วง / แรงกระตุ้นจากภายนอก</t>
  </si>
  <si>
    <t>การยุบตัวภายใต้แรงโน้มถ่วงภายในเนบิวลา, เกิดโปรโตสตาร์, อุณหภูมิสูงพอ, เกิดปฏิกิริยานิวเคลียร์ฟิวชัน, กลายเป็นดาวฤกษ์</t>
  </si>
  <si>
    <t>การที่แรงโน้มถ่วง / แรงดันจากพลังงานฟิวชัน
สมดุลกันอย่างพอดี</t>
  </si>
  <si>
    <t>ดาวฤกษ์ก่อนเกิด ยังไม่ได้เริ่มปฏิกิริยานิวเคลียร์ที่แก่นกลาง</t>
  </si>
  <si>
    <t>ที่แก่นกลาง</t>
  </si>
  <si>
    <t>จุดเริ่มของฟิวชัน</t>
  </si>
  <si>
    <t>เนบิวลาโดนแรงโน้มโถ่งกระทำทำให้เนบิวลาบางส่วนยุบตัว</t>
  </si>
  <si>
    <t>เกิดเป้นก้อนก๊าซที่มีความหนาเเน่นสูงขึ้นและอุณหภูมิสูงขึ้น</t>
  </si>
  <si>
    <t>ในระกว่างยุบตัว gasที่อยุ่ตรงกลางร้อนขึ้นจนกลายเป้น โปรโตสตาร์</t>
  </si>
  <si>
    <t>เกิดปฏิกิริยานิวเคลียฟิวชัน</t>
  </si>
  <si>
    <t>ไฮโดรเจน ฮีเลียม ธาตุหนัก ฝุ่น</t>
  </si>
  <si>
    <t>แรงโน้มถ่วง แรงกระตุ้น</t>
  </si>
  <si>
    <t>เกิดโปรโตสตาร์ จุดฟิวชัน จนกลายเป็นดาวฤกษ์</t>
  </si>
  <si>
    <t>เกิด การยุบตัว เเละ นิวเคลียร์ฟิวชัน ของเนบิวลา</t>
  </si>
  <si>
    <t>แรงโน้มถ่วงที่พยายามบีบอัดดาว และแรงดันแก๊สสที่เกิดจากนิวเคลียฟิวชันที่พยายามผลักดันออก</t>
  </si>
  <si>
    <t>มีความสมบูรณ์มากกว่าดาวฤกษ์ก่อนเกิด</t>
  </si>
  <si>
    <t>เกิดบริเวณเนบิวลาที่มีฝุ่นหน่เเน่น</t>
  </si>
  <si>
    <t>เนบิวลาประกอบด้วยแก๊สซึ่งกระจายตัวอยู่อย่างไม่สม่ำโดยมักรวมกลุ่มอย่างหนาแน่น</t>
  </si>
  <si>
    <t>เนบิวลาถูกแรงโน้มถ่วงดึงดูดสสารเข้ามารวมกันและหมุนรอบตัวเอง</t>
  </si>
  <si>
    <t>ดาวฤกษ์ก่อนเกิด คือ กลุ่มสสารเกิดการยุบตัว ทำให้ความหนาแน่น ความดัน อุณหภูมิสูงขึ้นจนถึงหนึ่งแสนเคลวิน จากนั้นจะยุบตัวด้วยแรงโน้มถ่วง ทำให้เกิดปฏิกิริยาเทอร์มอนิวเคลียร์</t>
  </si>
  <si>
    <t>เกิดสมดุลอุทุกสถิต ทำให้ดาวฤกษ์มีเสถียรภาพ และปลดปล่อยพลังงานอย่างต่อเนื่องจนหมดอายุขัย</t>
  </si>
  <si>
    <t>ไฮโดรเจน ฮีเลียม ธาตุหนัก ฝุ่น หรือเรียกว่า เนบิวลา</t>
  </si>
  <si>
    <t>เกิดปฏิกิริยาเทอร์มอนิวเคลียร์ ที่บริเวณแก่นกลางของดาวฤกษ์ก่อนเกิด</t>
  </si>
  <si>
    <t>เกิดสมดุลระหว่างแรงดันจากปฏิกิริยาเทอร์มอนิวเคลียร์กับแรงดึงดูดจากแรงโน้มถ่วงที่ประกอบกันเป็นดาวฤกษ์</t>
  </si>
  <si>
    <t>ดาวฤกษ์ก่อนเกิดไม่มีปฏิกิริยาเทอร์มอนิวเคลียร์</t>
  </si>
  <si>
    <t>บริเวณที่มีสสารระหว่างดาวหนาแน่น หรือในเนบิวลา</t>
  </si>
  <si>
    <t>เนบิวล่า ประกอบด้วยไนโตรเจน เมื่อมีแรงรบกวนจะทำให้เนบิวล่าบางส่วนเกิดการยุบตัว</t>
  </si>
  <si>
    <t>บริเวณที่หนาแน่นของเนบิวล่าเริ่มยุบตัวเข้าหาศูนย์กลางภายใต้แรงโน้มถ่วงของตัวเองเกิดเป็นก้อนก๊าซ</t>
  </si>
  <si>
    <t>ระหว่างการยุบตัวก็าซที่อยู่ตรงกลางจะร้อนขึ้นจนกลายเป็นโปรโตสตาร์</t>
  </si>
  <si>
    <t>เมื่อแก่นกลางของโปรโตสตาร์ร้อนพอจะเกิดนิวเคลียร์ฟิวชัน และโปรโตสตาร์จะกลายเป็นดาวฤกษ์อย่างแท้จริง</t>
  </si>
  <si>
    <t>ไฮโดรเจน ฮีเลียม ธาตุหนัก ฝุ่นระหว่างดาว</t>
  </si>
  <si>
    <t>แรงโน้มถ่วง แรงกระตุ้นจากภายนอก</t>
  </si>
  <si>
    <t xml:space="preserve">เกิดเป็นก้อนก๊าซที่มีความหนาแน่นสูงขึ้นเรื่อยๆ และอุณหภูมิสูงขึ้น </t>
  </si>
  <si>
    <t>การยุบตัวภายใต้แรงโน้มถ่วงในเนบิวล่า เกิดโปรโตสตาร์ อุณหภูมิสูง เกิดปฏิกิริยานิวเคลียร์ฟิวชันกลายเป็นดาวฤกษ์</t>
  </si>
  <si>
    <t>การที่แรงโน้มถ่วง/แรงดันจากพลังงานนิวเคลียร์ฟิวชันกลายเป็นดาวฤกษ์</t>
  </si>
  <si>
    <t>เนบิวลาโดนแรงโน้มถ่วงกระทำทำให้เนบิวลาบางส่วนยุบตัว</t>
  </si>
  <si>
    <t>เกิดเป็นกลุ่มก้อนแก๊สที่มีความหนาแน่นและอุณหภูมิสูงขึ้น</t>
  </si>
  <si>
    <t>ในระหว่างการยุบตัว แก๊สที่อยู่ตรงกลางจะร้อนขึ้นจนกลายเป็น protostar</t>
  </si>
  <si>
    <t>เกิด ปฏิกิริยานิวเคลียร์ฟิวชั่น</t>
  </si>
  <si>
    <t>ไฮโดนเจน ฮีเลียม ธาตุหนัก และฝุ่น</t>
  </si>
  <si>
    <t>เกิดprotostarและปฏิกิริยาฟิวชั่น จนกลายเป็นดวงอาทิตย์</t>
  </si>
  <si>
    <t>เกิดปฏิกิริยาฟิวชั่นและการยุบตัวของprotostar</t>
  </si>
  <si>
    <t>มีแรงโน้มถ่วงพยายามบีบอัดแก๊สเข้าหากันและมีแรงดันจากปฏิกิริยาฟิวชั่น ดันให้ดาวแยกกัน</t>
  </si>
  <si>
    <t>มีความสมบูรณ์และเริ่มมีกำลังความสว่าง</t>
  </si>
  <si>
    <t>เนบิวลาที่มีฝุ่นและแก๊สหนาแน่น</t>
  </si>
  <si>
    <t>เนบิวลารวมกลุ่มจนกลายเป็นก้อนที่รวมตัวกันหลวมๆ</t>
  </si>
  <si>
    <t>เนบิวลายุบตัวลงมากขึ้นภายใต้แรงโน้มถ่วง</t>
  </si>
  <si>
    <t>ทำให้ความดันและอุณหภูมิเพิ่มมากขึ้นจนกลายเป็นดาวฤกษ์ก่อนเกิด</t>
  </si>
  <si>
    <t>ต่อมาเกิดปฏิกิริยาฟิวชันรวมไฮโดรเจนเป็นฮีเลียมเกิดขึ้นภายในแกนกลาง ดาวฤกษ์ก่อนเกิดกลายเป็นดาวฤกษ์ในลำดับหลัก</t>
  </si>
  <si>
    <t>มีกลุ่มแก๊สที่เรียกว่าเนบิวลา มารวมตัวกัน</t>
  </si>
  <si>
    <t>แรงโน้มถ่วง=ยุบตัวรวมกัน</t>
  </si>
  <si>
    <t>ความดันและอุณหภูมิเพิ่มมากขึ้นจนกลายเป็นดาวฤกษ์ก่อนเกิด</t>
  </si>
  <si>
    <t>ปฏิกิริยาฟิวชันรวมไฮโดรเจนเป็นฮีเลียมเกิดขึ้นภายในแกนกลาง</t>
  </si>
  <si>
    <t>มีความสมดุลของแรงโน้มถ่วงที่บีบอีดและแรงดันที่พยายามผลักออก</t>
  </si>
  <si>
    <t>การที่จะเป็นดาวฤกษ์ได้ ต้องเกิดจากดาวฤกษ์ก่อนเกิดเกิดปฏิกิริยานิวเคลียร์ฟิวชัน</t>
  </si>
  <si>
    <t>บริเวณยอดของเนบิวลา</t>
  </si>
  <si>
    <t>ก๊าซยุบตัวหนาแน่นจนเกิดความร้อนสูงขึ้น ยังไม่มีปฏิกิริยานิวเคลียร์แบบเต็มที่ภายในแกนกลาง</t>
  </si>
  <si>
    <t>1.การยุบตัวของก๊าซ2.การก่อตัวของโปรโตสตาร์3.การเริ่มต้นปฏิกิริยานิวเคลียร์ฟิวชัน4.ดาวฤกษ์เข้าสู่สมดุล</t>
  </si>
  <si>
    <t>เมื่ออุณหภูมิในแกนกลางสูงพอ จะเกิดฟิวชันของไฮโดรเจนกลายเป็นฮีเลียม ดาวฤกษ์เข้าสู่ระยะที่มีความเสถียร เช่น ดวงอาทิตย์ในปัจจุบัน</t>
  </si>
  <si>
    <t>เป็นกลุ่มก๊าซและฝุ่นในอวกาศ มีแรงโน้มถ่วงเริ่มดึงสสารให้รวมตัวกัน เป็นระยะเริ่มต้นของการเกิดดาวฤกษ์</t>
  </si>
  <si>
    <t>มวลสารที่รวมตัวกันจนเกิดเป็นดาวฤกษ์
คือ ก๊าซไฮโดรเจนและฝุ่นในเนบิวลา</t>
  </si>
  <si>
    <t>แรงที่ทำให้มวลสารยุบตัวรวมกันคือแรงโน้มถ่วงซึ่งจะดึงก้าซและฝุ่นให้เคลื่อนที่เข้าหาจุดศูนย์กลาง</t>
  </si>
  <si>
    <t>เมื่อมวลสารยุบตัวมากขึ้น ความหนาแน่นและอุณหภูมิจะสูงขึ้น จนกระทั่ง เกิดเป็น
โปรโตสตาร์ ซึ่งเป็นขั้นตอน ก่อนการเกิดดาวฤกษ์เต็มตัว</t>
  </si>
  <si>
    <t>ต้องเกิด ปฏิกิริยานิวเคลียร์ฟิวชันใน แก่นกลางของโปร
โตสตาร์ โดยการรวมตัวของอะตอม
ไฮโดรเจนเป็นฮีเลียม ซึ่งจะปล่อยพลังงานออกมา ทำให้กลายเป็นดาวฤกษ์</t>
  </si>
  <si>
    <t>ภายในดาวฤกษ์จะมีแรง 2 แรงที่
สมดุลกันแรงโน้มถ่วง: พยายามดึงมวลสารเข้าสู่ศูนย์กลาง
แรงดันจากพลังงานฟิวชัน:
พยายามผลักออกจากศูนย์กลาง
เมื่อ 2 แรงนี้สมดุลกัน ดาวฤกษ์จะมีขนาดและความสว่างคงที่</t>
  </si>
  <si>
    <t>ดาวฤกษ์ก่อนเกิด (Protostar) ยัง
ไม่เกิดปฏิกิริยานิวเคลียร์ในแกนกลาง
ดาวฤกษ์ เป็นวัตถุที่มีปฏิกิริยา
นิวเคลียร์ฟิวชันเกิดขึ้นแล้ว ทำให้สามารถปล่อยพลังงานและแสงได้</t>
  </si>
  <si>
    <t>ดาวฤกษ์ใหม่มักเกิดใน บริเวณเนบิวลา (Nebula) โดยเฉพาะในบริเวณที่เรียกว่าเนบิวลามืด หรือ บริเวณที่มีความหนาแน่น
ของก๊าซสูง</t>
  </si>
  <si>
    <t>กระบวนการนิวเคลียร์ฟิวชัน
(Nuclear Fusion)
โดยการรวมของไฮโดรเจนเป็นฮีเลียม ซึ่งจะปล่อยพลังงานความร้อนและแสงออกมาจากแก่นกลางของดาวฤกษ์</t>
  </si>
  <si>
    <t xml:space="preserve"> การรวมตัวของกลุ่มแก๊สและฝุ่น
ดาวฤกษ์เริ่มต้นจาก*เนบิวลา* ซึ่งเป็นกลุ่มของแก๊สไฮโดรเจน ฮีเลียม และฝุ่นในอวกาศ</t>
  </si>
  <si>
    <t xml:space="preserve">การก่อตัวของดาวฤกษ์ก่อนเกิด
เมื่อใจกลางมีความร้อนและความหนาแน่นมากพอ จะเกิดเป็น*ดาวฤกษ์ก่อนเกิด* (protostar) </t>
  </si>
  <si>
    <t>การยุบตัวจากแรงโน้มถ่วง
แรงโน้มถ่วงทำให้เนบิวลายุบตัวลง ความหนาแน่นและอุณหภูมิที่ใจกลางเพิ่มขึ้น</t>
  </si>
  <si>
    <t>การเป็นดาวฤกษ์
ดาวฤกษ์เข้าสู่*สภาวะสมดุล*ระหว่างแรงโน้มถ่วงที่พยายามยุบตัวดาว และแรงดันจากปฏิกิริยานิวเคลียร์ที่พยายามขยายตัวดาว</t>
  </si>
  <si>
    <t>การก่อตัวของดาวฤกษ์เริ่มต้นจากการรวมตัวของก๊าซและฝุ่นในอวกาศ ซึ่งส่วนใหญ่เป็นไฮโดรเจนและฮีเลียม</t>
  </si>
  <si>
    <t>แรงที่ทำให้มวลสารในเนบิวลาเกิดการยุบตัวรวมกันคือ **แรงโน้มถ่วง (Gravitational Force)** ซึ่งเป็นแรงดึงดูดระหว่างมวลสารที่มีอยู่ในเนบิวลาเอง
เมื่อก๊าซและฝุ่นในเนบิวลามีมวลมากพอ แรงโน้มถ่วงจะดึงดูดมวลสารให้เข้าหากัน ทำให้ความหนาแน่นและอุณหภูมิภายในเพิ่มขึ้น จนกระทั่งเกิดการยุบตัวจนกลายเป็นดาวฤกษ์</t>
  </si>
  <si>
    <t>เมื่อมวลสารในเนบิวลายุบตัวและมีความหนาแน่นสูงขึ้น จะเกิดการเปลี่ยนแปลงดังนี้:
* **อุณหภูมิสูงขึ้น**: การยุบตัวทำให้อนุภาคเคลื่อนที่เร็วขึ้น ส่งผลให้อุณหภูมิภายในเพิ่มขึ้นอย่างมาก
* **การเกิดปฏิกิริยานิวเคลียร์ฟิวชัน**: เมื่ออุณหภูมิและความดันสูงพอ ปฏิกิริยานิวเคลียร์ฟิวชันจะเริ่มขึ้น เปลี่ยนไฮโดรเจนเป็นฮีเลียมและปล่อยพลังงานออกมา ทำให้เกิดแสงและความร้อน
* **การขับออกของก๊าซและฝุ่น**: แรงดันจากการเกิดปฏิกิริยานิวเคลียร์และพลังงานที่ปล่อยออกมาจะขับก๊าซและฝุ่นที่เหลือออกจากบริเวณนั้น ทำให้เกิดดาวฤกษ์ที่มีแกนกลางร้อนและเปลือกนอกเย็นลง
กระบวนการเหล่านี้นำไปสู่การก่อตัวของดาวฤกษ์ใหม่ในเอกภพ</t>
  </si>
  <si>
    <t>กระบวนการรวมตัวของก๊าซและฝุ่นในอวกาศ (เมฆโมเลกุล) ภายใต้แรงโน้มถ่วง จนเกิดการเพิ่มความหนาแน่นและอุณหภูมิสูงขึ้น จนกระทั่งเกิดปฏิกิริยานิวเคลียร์ฟิวชันที่แกนกลาง</t>
  </si>
  <si>
    <t>เกิดจากแรงโน้มถ่วงที่พยายามบีบอัดดาว และแรงดันจากปฏิกิริยานิวเคลียร์ฟิวชันในแกนกลางที่พยายามดันดาวออก</t>
  </si>
  <si>
    <t xml:space="preserve">ที่สถานะและกระบวนการภายใน ดาวฤกษ์เป็นวัตถุส่องสว่างที่เกิดปฏิกิริยานิวเคลียร์ฟิวชัน (nuclear fusion) ภายใน ทำให้เกิดพลังงานและแสงสว่าง ในขณะที่ดาวฤกษ์ก่อนเกิดเป็นช่วงก่อนที่ดาวฤกษ์จะเริ่มปฏิกิริยานิวเคลียร์ฟิวชัน โดยเป็นเพียงก้อนแก๊สและฝุ่นที่กำลังยุบตัวและมีความร้อนสูงขึ้น </t>
  </si>
  <si>
    <t>ในบริเวณที่มีเมฆก๊าซและฝุ่นหนาแน่นในอวกาศที่เรียกว่า เนบิวลา (Nebula)</t>
  </si>
  <si>
    <t>หมู่ดาว</t>
  </si>
  <si>
    <t>แก๊สในอวกาศ</t>
  </si>
  <si>
    <t>เอกภพมีมวลสารหลักคือ แก๊สไฮโดรเจนและฮีเลียม ที่รวมตัวกันเป็นดาวฤกษ์.</t>
  </si>
  <si>
    <t xml:space="preserve">แรงที่ทำให้มวลสารในเนบิวลาก่อตัวรวมกันคือ แรงโน้มถ่วง </t>
  </si>
  <si>
    <t>มวลสารที่ยุบตัวจะกลายเป็นดาวฤกษ์ในที่สุด</t>
  </si>
  <si>
    <t>ดาวฤกษ์ก่อนเกิด (protostar) จะพัฒนากลายเป็นดาวฤกษ์ได้ ต้องเกิดกระบวนการ หลอมรวมปฏิกิริยานิวเคลียร์ฟิวชันของไฮโดรเจนเป็นฮีเลียม ภายในแกนดาว
บริเวณที่เกิดกระบวนการนี้คือ แกนกลางของดาวฤกษ์ ที่มีอุณหภูมิและความดันสูงมากพอที่จะเริ่มปฏิกิริยานิวเคลียร์ได้
เมื่อหลอมรวมเริ่มทำงาน ดาวจะเข้าสู่ระยะดาวฤกษ์หลัก (main sequence) และมีความสมดุลระหว่างแรงโน้มถ่วงกับแรงดันจากการแผ่พลังงานออกมา.</t>
  </si>
  <si>
    <t>ดาวฤกษ์มีขนาดและความสว่างคงที่เพราะแรงโน้มถ่วงดึงเข้ากับแรงดันจากปฏิกิริยานิวเคลียร์ดันออกสมดุลกัน</t>
  </si>
  <si>
    <t xml:space="preserve">
	ดาวฤกษ์ก่อนเกิด (protostar) ยังไม่เกิดปฏิกิริยานิวเคลียร์ในแกนกลาง
	ดาวฤกษ์เกิดขึ้นเมื่อปฏิกิริยานิวเคลียร์ฟิวชันไฮโดรเจนเริ่มทำงานในแกนกลาง ทำให้ดาวส่องสว่างและมีความเสถียร</t>
  </si>
  <si>
    <t>ดาวฤกษ์ที่เกิดขึ้นใหม่มักเกิดใน เนบิวลา หรือก้อนเมฆก๊าซและฝุ่นหนาแน่นในอวกาศค่ะ</t>
  </si>
  <si>
    <t>กระบวนการที่สร้างพลังงานของดาวฤกษ์ คือ ปฏิกิริยานิวเคลียร์ฟิวชัน
โดยเฉพาะการหลอมรวมไฮโดรเจนเป็นฮีเลียมในแกนกลางดาว ทำให้ดาวปลดปล่อยพลังงานและแสงออกมา</t>
  </si>
  <si>
    <t>การยุบตัวของกลุ่มเมฆ เนบิวลา</t>
  </si>
  <si>
    <t>การก่อตัวของโปรโตสตาร์ เมื่อก๊าซและฝุ่นยุบตัวจนแน่นพอ จะเกิด “โปรโตสตาร์</t>
  </si>
  <si>
    <t>การเริ่มต้นของนิวเคลียร์ฟิวชัน กระบวนการนี้ปล่อยพลังงานออกมา ทำให้ดาวเริ่มเปล่งแสง</t>
  </si>
  <si>
    <t>สมดุลและกลายเป็นดาวฤก เมื่อแรงโน้มถ่วงที่พยายามยุบดาวสมดุลกับแรงดันจากพลังงานนิวเคลียร์ที่ผลักออก ดาวจะเข้าสู่ภาวะสมดุล และกลายเป็นดาวฤกษ์ที่แท้จริง</t>
  </si>
  <si>
    <t>อุณหภูมิและความดันเพิ่มสูงขึ้นจนเกิดปฏิกิริยานิวเคลียร์ฟิวชัน เปลี่ยนไฮโดรเจนเป็นฮีเลียม ทำให้เริ่มเปล่งแสง</t>
  </si>
  <si>
    <t>ต้องเกิดปฏิกิริยานิวเคลียร์ฟิวชันในแกนกลางของโปรโตสตาร์</t>
  </si>
  <si>
    <t>แรงโน้มถ่วงที่พยายามยุบตัวดาวถูกสมดุลด้วยแรงดันจากพลังงานนิวเคลียร์ฟิวชันที่ดันออก ทำให้ดาวมีขนาดและความสว่างคงที่</t>
  </si>
  <si>
    <t>ดาวฤกษ์มีปฏิกิริยานิวเคลียร์ฟิวชันและเปล่งแสง ส่วนดาวฤกษ์ก่อนเกิดยังไม่มีฟิวชันและยังไม่เปล่งแสง</t>
  </si>
  <si>
    <t>เนบิลล่าหัวม้า</t>
  </si>
  <si>
    <t>เนบิวล่าประเภทเปล่งแสง</t>
  </si>
  <si>
    <t>แก๊สและฝุ่นในอากาศ</t>
  </si>
  <si>
    <t>ยุบตัวรวมกันและมีความหนาแน่นมากขึ้น</t>
  </si>
  <si>
    <t>ดาวฤกษ์ก่อนเกิดจะสามารถพัฒนาเป็นดาวฤกษ์ได้ ต้องเกิดกระบวนการยุบตัวของมวลสารภายใต้แรงโน้มถ่วงในบริเวณเนบิวลา</t>
  </si>
  <si>
    <t>สมดุลไฮโดรสแตติก เป็นภาวะที่แรงดันจากฟิวชันในแกนดาว ต้านแรงโน้มถ่วงได้อย่างพอดี → ดาวมีขนาดและความสว่างคงที่</t>
  </si>
  <si>
    <t>ดาวฤกษ์ กับ ดาวฤกษ์ก่อนเกิด มีความแตกต่างกันทั้งในแง่ โครงสร้าง, กระบวนการภายใน, และ สถานะการพัฒนา ดาวฤกษ์ก่อนเกิด คือระยะที่มวลสารยังยุบตัวอยู่ ไม่เสถียร ยังไม่เกิดฟิวชันเต็มที่ ดาวฤกษ์ คือระยะที่ฟิวชันเริ่มต้นและเสถียร มีแรงสมดุล ทำให้ขนาดและแสงคงที่</t>
  </si>
  <si>
    <t>ดาวฤกษ์ใหม่มักเกิดใน “เนบิวลา” หรือ “เมฆโมเลกุลยักษ์” ที่มีแก๊สไฮโดรเจนหนาแน่น
แรงโน้มถ่วงจะดึงมวลสารให้ยุบตัว เกิดฟิวชัน และกลายเป็นดาวฤกษ์ในที่สุด</t>
  </si>
  <si>
    <t xml:space="preserve"> “ปฏิกิริยานิวเคลียร์ฟิวชัน” คือหัวใจสำคัญของพลังงานดาวฤกษ์
เกิดในแกนกลางของดาว และเป็นสาเหตุที่ทำให้ดาว สว่างและมีพลังงาน ตลอดช่วงชีวิตของมัน</t>
  </si>
  <si>
    <t>เนบิวลายุบตัวและเกิดเป็นดาวฤกษ์ก่อนเกิดได้จำนวนมาก (Protostar)</t>
  </si>
  <si>
    <t>ดาวฤกษ์ เกิดจากการยุบตัวของเนบิวลาเนื่องจากแรงโน้มถ่วงของเนบิวลาเองในขณะที่แก๊สยุบตัวจะเกิดความดันและความร้อนสูงกลายเป็นดาวฤกษ์ก่อนเกิดและกลายเป็นดาวฤกษ์ในที่สุด</t>
  </si>
  <si>
    <t>อุณหภูมิเพิ่มขึ้น</t>
  </si>
  <si>
    <t>สมดุลอุทกสถิต สมดุลระหว่างแรงดันและแรงโน้มถ่วงอยู่ในสภาวะสมดุล</t>
  </si>
  <si>
    <t>ต่างตรงที่ ดาวฤกษ์ เกิดการนิวเคลียร์ฟิวชั่นไปแล้วแต่ว่า ดาวฤกษ์ก่อนเกิด ยังไม่เกิดการนิวเคลียร์ฟิวชั่น</t>
  </si>
  <si>
    <t xml:space="preserve">จุดเริ่มต้นคือกลุ่มแก๊สและฝุ่นในอวกาศ ซึ่งอาจเป็นเศษซากจากการระเบิดของดาวฤกษ์เก่าหรือเกิดจากการรวมตัวของสสารในอวกาศ </t>
  </si>
  <si>
    <t xml:space="preserve">เนบิวลาเริ่มรวมตัวกันภายใต้แรงโน้มถ่วง ความหนาแน่นและอุณหภูมิเพิ่มขึ้นจนกลายเป็นดาวฤกษ์ก่อนเกิด ซึ่งยังไม่เกิดปฏิกิริยานิวเคลียร์ฟิวชัน </t>
  </si>
  <si>
    <t xml:space="preserve">เมื่ออุณหภูมิที่ใจกลางสูงถึง 10 ล้านเคลวิน ปฏิกิริยานิวเคลียร์ฟิวชันจะเริ่มขึ้น ไฮโดรเจนหลอมรวมเป็นฮีเลียม ปลดปล่อยพลังงานมหาศาล ทำให้ดาวฤกษ์ส่องสว่างและคงสภาพได้ </t>
  </si>
  <si>
    <t xml:space="preserve">เมื่ออุณหภูมิที่แกนกลางของดาวฤกษ์ก่อนเกิดสูงถึงประมาณ 15 ล้านเคลวิน จะเกิดปฏิกิริยานิวเคลียร์ฟิวชัน โดยไฮโดรเจนจะหลอมรวมกันเป็นฮีเลียม พร้อมทั้งปลดปล่อยพลังงานมหาศาล ทำให้ดาวฤกษ์เริ่มเปล่งแสงได้. </t>
  </si>
  <si>
    <t>แก๊สไฮโดรเจนและฮีเลียม</t>
  </si>
  <si>
    <t xml:space="preserve">เกิดการเพิ่มขึ้นของอุณหภูมิ ความดัน และการเปลี่ยนแปลงสถานะของมวลสาร </t>
  </si>
  <si>
    <t>กระบวนการ นิวเคลียร์ฟิวชันที่ใจกลางของมัน</t>
  </si>
  <si>
    <t xml:space="preserve">เกิดจากการดุลกันระหว่างแรงโน้มถ่วงที่ดึงมวลของดาวเข้าสู่ศูนย์กลาง และแรงดันภายในที่เกิดจากปฏิกิริยานิวเคลียร์ฟิวชันในแกนกลางของดาว แรงดันนี้มีทิศทางผลักออก ทำให้ดาวฤกษ์มีขนาดและรูปร่างคงที่ ตราบใดที่ยังคงมีปฏิกิริยานิวเคลียร์ฟิวชันเกิดขึ้น </t>
  </si>
  <si>
    <t>ดาวฤกษ์ได้เกิดปฏิกิริยานิวเคลียร์ฟิวชัน แล้ว โดยมีการหลอมรวมไฮโดรเจนเป็นฮีเลียม ทำให้เกิดพลังงานและความร้อนอย่างต่อเนื่อง</t>
  </si>
  <si>
    <t>เนบิวลาที่กระจายตัวออกในอวกาศ</t>
  </si>
  <si>
    <t>เนบิวลายุบตัวแน่นขึ้น</t>
  </si>
  <si>
    <t>เนบิวลายุบตัวเป็นดาวฤกษ์ก่อนเกิด</t>
  </si>
  <si>
    <t>ดาวฤกษ์ที่เกิดจากการยุบตัวของเนบิวลา</t>
  </si>
  <si>
    <t>นิวเคลียร์ฟิวชั่นบริเวณแกนกลาง</t>
  </si>
  <si>
    <t>สมดุลอุทกสถิต</t>
  </si>
  <si>
    <t>ดาวฤกษ์เกิดการนิวเคลียร์ฟิวชั่นแล้ว ส่วนดาวฤกษ์ก่อนเกิดยังไม่มีการนิวเคลียร์ฟิวชั่น</t>
  </si>
  <si>
    <t>เนบิวลส</t>
  </si>
  <si>
    <t>เนบิวลาที่กระจายตัวออกในอวากาศ</t>
  </si>
  <si>
    <t>นิวเคลียร์ฟิวชั่น บริเวณแกนกลาง</t>
  </si>
  <si>
    <t>สมดุลอุทกสถิ เกิดจากการดุลกันระหว่างแรงโน้มถ่วงที่ดึงมวลของดาวเข้าสู่ศูนย์กลาง และแรงดันภายในที่เกิดจากปฏิกิริยานิวเคลียร์ฟิวชันในแกนกลางของดาว แรงดันนี้มีทิศทางผลักออก ทำให้ดาวฤกษ์มีขนาดและรูปร่างคงที่ ตราบใดที่ยังคงมีปฏิกิริยานิวเคลียร์ฟิวชันเกิดขึ้น</t>
  </si>
  <si>
    <t xml:space="preserve">ดาวฤกษ์ได้เกิดปฏิกิริยานิวเคลียร์ฟิวชัน (nuclear fusion) แล้ว โดยมีการหลอมรวมไฮโดรเจนเป็นฮีเลียม ทำให้เกิดพลังงานและความร้อนอย่างต่อเนื่อง ในขณะที่ดาวฤกษ์ก่อนเกิดยังไม่มีปฏิกิริยานิวเคลียร์ฟิวชันเกิดขึ้น แต่เป็นเพียงก้อนแก๊สและฝุ่นที่กำลังยุบตัวลงและมีอุณหภูมิสูงขึ้นเรื่อยๆ จนพร้อมจะเกิดปฏิกิริยา </t>
  </si>
  <si>
    <t>เนบิลลา เกิดจากการรวมตัวของก๊าซและฝุ่นในอวกาศ ซึ่งอาจถูกกระตุ้นด้วยพลังงานหรือแรงภายนอก ทำให้บางส่วนยุบตัวและกลายเป็นดาวฤกษ์ใหม่ เป็นกระบวนการหนึ่งในวงจรชีวิตของดวงดาว</t>
  </si>
  <si>
    <t>เนบิลลาประเภทเปล่งแสง เกิดจากก๊าซไฮโดรเจนที่ถูกกระตุ้นด้วยรังสี UV จากดาวฤกษ์ที่เพิ่งเกิดใหม่ ทำให้ก๊าซเกิดการแตกตัวและเรืองแสงออกมาเอง</t>
  </si>
  <si>
    <t xml:space="preserve">หลุมดำหลุมดำเกิดจากดาวฤกษ์มวลมากที่ใช้พลังงานหมด → แกนยุบตัว → ระเบิดซูเปอร์โนวา → หากมวลเหลือพอ จะยุบต่อจนเป็นหลุมดำ
</t>
  </si>
  <si>
    <t xml:space="preserve">พระอาทิตย์เกิดจากเนบิลลาระเบิดเป็นดาวฤกษ์ก่อนเกิดแล้วค่อยๆขยายใหญ่ใหญ่ขึ้นเป็นพระอาทิตย์และมีอุณหภูมิที่สูงขึ้นเรื่อยๆ
</t>
  </si>
  <si>
    <t>แก๊สและฝุ่น</t>
  </si>
  <si>
    <t>มวลสารยุบตัวรวมกันและมีความหนาแน่นมากขึ้นจะเกิดการเปลี่ยนแปลงสำคัญในทางฟิสิกส์ ดาราศาตร์ โดยเฉพาะในกระบวนการกำเนิดดาวฤกษ์</t>
  </si>
  <si>
    <t>ดาวก่อนเกิดจะพัฒนาเป็นดาวฤกษ์ได้ ต้องมี ปฏิกิริยานิวเคลียร์ฟิวชันของไฮโดรเจนเกิดขึ้นที่แกนกลาง จนปล่อยพลังงานออกมา และเข้าสู่ภาวะสมดุล กลายเป็นดาวฤกษ์ที่เปล่งแสงได้อย่างแท้จริง</t>
  </si>
  <si>
    <t>สมดุลของแรงในแก่นดาวฤกษ์ คือ
แรงโน้มถ่วง ดึงมวลสารเข้าหาใจกลางดาว
และ แรงดันจากพลังงานนิวเคลียร์ฟิวชัน ผลักออกมา เมื่อสองแรงนี้สมดุลกัน ดาวจะมีขนาดและความสว่างคงที่ไม่เปลี่ยนแปลง</t>
  </si>
  <si>
    <t>ดาวฤกษ์เกิดขึ้นเมื่อดาวก่อนเกิดมีนิวเคลียร์ฟิวชันเกิดขึ้นในแกนกลางและเริ่มส่องแสงอย่างมั่นคง</t>
  </si>
  <si>
    <t>ปฏิกิริยานิวเคลียร์ฟิวชัน
คือกระบวนการที่สร้างพลังงานให้ดาวฤกษ์
โดย อะตอมไฮโดรเจนหลอมรวมเป็นฮีเลียม ปล่อยพลังงานและแสงออกมา</t>
  </si>
  <si>
    <t>เนบิวลากระจ่ายตัวออกในอวกาศ</t>
  </si>
  <si>
    <t>เนบิวลายุบตัวแน่น</t>
  </si>
  <si>
    <t>เนบิวล่ายุบตัวเป็นดาวฤกษ์</t>
  </si>
  <si>
    <t>ดาวฤกษ์เกิดจากเนบิวลา</t>
  </si>
  <si>
    <t>ไฮโดรเจนและฮีเลี่ยม</t>
  </si>
  <si>
    <t>อุณภูมิเพิ่มขึ้น</t>
  </si>
  <si>
    <t>สมดุลอุทกสถี เกิดจากการดุลกันระหว่างแรงโน้มถ่วงที่ดึงมวลของดาวเข้าสู่ศูนย์กลาง และแรงดันภายในที่เกิดจากปฏิกิริยานิวเคลียร์ฟิวชันในแกนกลางของดาว แรง ด้นนีมีทิศทางผลักออก ทำให้ดาวฤกษ์มีขนาดและรูปร่างคงที่ ตราบ ใดที่ยังคงมีปฏิกิริยานิวเคลียร์ฟิวชันเกิดขึ้น</t>
  </si>
  <si>
    <t>ดาวฤกษ์ได้เกิดปฏิกิริยานิวเคลียร์ฟิวชัน (nuclear fusion) แล้ว โดยมีการหลอมรวมไฮโดรเจนเป็นฮีเลียมทำให้เกิดพลังงานและความร้อนอย่างต่อเนื่อง ในขณะที่ดาวฤกษ์ก่อนเกิดยังไม่มีปฏิกิริยานิวเคลียร์ฟิวชันเกิดขึ้นแต่เป็นเพียงก้อนแก๊สและฝุ่นที่กำลังยุบตัวลงและมี
อุณหภูมิสูงขึ้นเรื่อยๆ จนพร้อมจะเกิดปฏิกิริยา</t>
  </si>
  <si>
    <t>เนบิวลาเกิดจาก เศษซากดาวที่ตายแล้ว รวมกับ ก๊าซและฝุ่นในอวกาศ แล้วรวมตัวกันด้วยแรงโน้มถ่วง เป็นแหล่งกำเนิดดาวใหม่</t>
  </si>
  <si>
    <t>เนบิวลาเปล่งแสง เกิดจากก๊าซในเนบิวลาถูกแสงอัลตราไวโอเลตจากดาวฤกษ์ร้อนใกล้ ๆ กระตุ้น ทำให้ก๊าซเรืองแสงออกมาเอง</t>
  </si>
  <si>
    <t>หลุมดำ เกิดจากดาวฤกษ์มวลมาก ที่หมดเชื้อเพลิง และยุบตัวอย่างรุนแรงจนมีแรงโน้มถ่วงสูงมาก</t>
  </si>
  <si>
    <t>ดวงอาทิตย์ เกิดจากกลุ่มก๊าซและฝุ่นในเนบิวลา ยุบตัวรวมกันด้วยแรงโน้มถ่วงจนเกิดปฏิกิริยานิวเคลียร์ฟิวชัน กลายเป็นดาวฤกษ์</t>
  </si>
  <si>
    <t>ไฮโดรเจน ฮีเลียม ฝุ่นจักรวาล</t>
  </si>
  <si>
    <t>อุณหภูมิ ทำให้ดาวฤกษ์เปล่งแสงออกมาได้</t>
  </si>
  <si>
    <t>เนบิลล่ากระจายตัวออก</t>
  </si>
  <si>
    <t>เนบิลล่ายุบตัวแน่นขึ้น</t>
  </si>
  <si>
    <t>เนบิลล่ายุบตัวเป็นดาวฤกษ์ก่อนเกิด</t>
  </si>
  <si>
    <t>ดาวฤกษ์ที่เกิดจากการยุบตัวของเนบิลล่า</t>
  </si>
  <si>
    <t>He,H</t>
  </si>
  <si>
    <t>นิวเคลียร์ฟิวชั่น ตรงแกนกลาง</t>
  </si>
  <si>
    <t>สมดุลอุทกสถิ เกิดจากการดุลกันระหว่างแรงโน้มถ่วงที่ ดึงมวลของดาวเข้าสู่ศูนย์กลาง และแรงดันภายในที่เกิด จากปฏิกิริยานิวเคลียร์ฟิวชันในแกนกลางของดาว แรง ดันนี้มีทิศทางผลักออก ทำให้ดาวฤกษ์มีขนาดและรูปร่าง คงที่ ตราบใดที่ยังคงมีปฏิกิริยานิวเคลียร์ฟิวชันเกิดขึ้น</t>
  </si>
  <si>
    <t>ดาวฤกษ์ได้เกิดปฏิกิริยานิวเคลียร์ฟิวชัน แล้ว โดยมีการหลอมรวมไฮโดรเจนเป็นฮีเลียม ทำให้เกิดพลังงานและความร้อนอย่างต่อเนื่อง ในขณะที่ ดาวฤกษ์ก่อนเกิดยังไม่มีปฏิกิริยานิวเคลียร์ฟิวชันเกิดขึ้น แต่เป็นเพียงก้อนแก๊สและฝุ่นที่กำลังยุบตัวลงและมี อุณหภูมิสูงขึ้นเรื่อยๆ จนพร้อมจะเกิดปฏิกิริยา</t>
  </si>
  <si>
    <t>ณัฐชนน ผาตินุวัคื</t>
  </si>
  <si>
    <t>อุณหภูมิเพิ่ม</t>
  </si>
  <si>
    <t>สมดุลอุทกสถิ</t>
  </si>
  <si>
    <t>ดาวฤกษ์มีปฏิกิริยานิวเคลียร์ฟิวชั่น ดาวฤกษ์ก่อนเกิดจะยังไม่มีนิวเคลียร์ฟิวชั่น</t>
  </si>
  <si>
    <t>ดาวฤกษ์ที่เกิดจากการยุบตัวของนิวเบลา</t>
  </si>
  <si>
    <t>สมดุลอุทกสถิ เกิดจากการดุลกันไว้ระหว่างแรงโน้มถ่วงที่ดึงมวลดาวเข้าสู่ศูนย์กลาง แรงดันภายในเกิดจากปฏิกิริยานิวเคลียร์ฟิวชันในแกนกลางของดาว แรงดันนี้มีทิศทางผลักออก ทำให้ดาวฤกษ์ มีขนาดและรูปร่างคงที่ ตราบใดที่ยังคงมีปฏิกิริยานิวเคลียสหิวชันเกิดขึ้น</t>
  </si>
  <si>
    <t>ดาวฤกษ์หลอมรวมไฮโดรเจนเป็นฮีเลียม ทำให้เกิดพลังงานและความร้อนอย่างต่อเนื่อง แต่ดาวฤกษ์ก่อนเกิด เป็นเพียงก้อนแก๊สและฝุ่นที่กำลังยุบตัวลงและมีอุณหภูมิสูงขึ้นเรื่อยๆ</t>
  </si>
  <si>
    <t>ปฏิกิริยานิวเคลียสฟิวชัน</t>
  </si>
  <si>
    <t>สมดุลอุทกสถี เกิดจากการดุลกันระหว่างแรงโน้มถ่วงที่ดึงมวลของดาวเข้าสู่ศูนย์กลาง และแรงดันภายในที่เกิดจากปฏิกิริยานิวเคลียร์ฟิวชันในแกนกลางของดาว แรง ดันนี่มีทิศทางผลักออก ทำให้ดาวฤกษ์มีขนาดและรูปูร่างคงที่ ตราบใดที่ยังคงมีปฏิกิริยานิวเคลียร์ฟิวชันเกิดขึ้น</t>
  </si>
  <si>
    <t>ดาวฤกษ์ได้เกิดปฏิกริยานิวเคลียร์ฟิวชัน (nuclear fusion) แล้ว โดยมีการหลอมรวมไฮโดรเจนเป็นฮีเลียมทำให้เกิดพลังงานและความร้อนอย่างต่อเนื่อง ในขณะที่ดาวฤกษ์ก่อนเกิดยังไม่มีปฏิกิริยานิวเคลียร์ฟิวชันเกิดขึ้นแต่เป็นเพียงก้อนแก๊สและฝุ่นที่กำลังยุบตัวลงและมี
อุณหภูมิสูงขึ้นเรื่อยๆ จนพร้อมจะเกิดปฏิกิริยา</t>
  </si>
  <si>
    <t>ดาวฤกษ์ใหม่มักเกิดในบริเวณที่มี ก๊าซและฝุ่นหนาแน่น เช่น เนบิวลา โดยเฉพาะใน แขนของกาแล็กซีทางช้างเผือก</t>
  </si>
  <si>
    <t>ปฏิกิริยานิวเคลียร์ฟิวชัน” คือกระบวนการสำคัญที่ทำให้ดาวฤกษ์เปล่งแสงและให้พลังงาน
โดยการหลอมรวมอะตอมไฮโดรเจนให้กลายเป็นฮีเลียม พร้อมปลดปล่อยพลังงานจำนวนมหาศาลออกมา</t>
  </si>
  <si>
    <t>สมดุลของแรงภายในแก่นของดาวฤกษ์เกิดขึ้นจากแรงสองแรงที่ทำงานตรงกันข้ามกัน:
1. แรงโน้มถ่วง (Gravitational Force) ที่ดึงมวลของดาวฤกษ์เข้าหาศูนย์กลาง
2. แรงดันจากความร้อนและแสง (Thermal Pressure) ที่เกิดจากปฏิกิริยานิวเคลียร์ฟิวชันภายในแก่นของดาวฤกษ์
เมื่อแรงทั้งสองนี้สมดุลกัน ดาวฤกษ์จะมีขนาดและความสว่างคงที่ ไม่หดตัวหรือขยายตัวมากนัก ทำให้ดาวฤกษ์สามารถคงสภาพและส่องแสงได้อย่างเสถียรเป็นเวลานาน</t>
  </si>
  <si>
    <t>1. อุณหภูมิและความดันภายใน: ดาวฤกษ์มีอุณหภูมิและความดันภายในสูงพอที่จะเกิดปฏิกิริยานิวเคลียร์ฟิวชัน ในขณะที่ดาวฤกษ์ก่อนเกิดยังไม่มีอุณหภูมิและความดันสูงพอ
2. การส่องแสง: ดาวฤกษ์ส่องแสงและให้พลังงานจากปฏิกิริยานิวเคลียร์ฟิวชัน ในขณะที่ดาวฤกษ์ก่อนเกิดยังไม่มีแสงสว่างมากนัก
3. ความเสถียร: ดาวฤกษ์มีความเสถียรและคงสภาพได้นาน ในขณะที่ดาวฤกษ์ก่อนเกิดยังมีการเปลี่ยนแปลงและหดตัวอย่างต่อเนื่อง
โดยรวมแล้ว ดาวฤกษ์ก่อนเกิดเป็นระยะเริ่มต้นของการเกิดดาวฤกษ์ที่ยังไม่ถึงจุดที่สามารถเกิดปฏิกิริยานิวเคลียร์ฟิวชันได้ ส่วนดาวฤกษ์เป็นระยะที่มีเสถียรภาพและสามารถส่องแสงได้นาน</t>
  </si>
  <si>
    <t>นายไกรวิชญ์  บุญเปรี่ยม</t>
  </si>
  <si>
    <t>เนบิวลายุบตัวเเน่นขึ้น</t>
  </si>
  <si>
    <t>ดาวฤกษ์ที่เกิดจากการยุบตัวเนบิวลา</t>
  </si>
  <si>
    <t>ตาวฤกษ์ที่เกิดจากการยุบตัวของเนบิวลา</t>
  </si>
  <si>
    <t>สมดุลอุทกสถิ เกิดจากการดุลกันระหว่างแรงโน้มถ่วงที่ ดึงมวลของดาวเข้าสู่ศูนย์กลาง และแรงดันภายในที่เกิด จากปฏิกิริยานิวเคลียร์ฟิวชันในแกนกลางของดาว</t>
  </si>
  <si>
    <t>เนบิวลายุบตัวเป็นดาวฤกษ์ก่อนเดิด</t>
  </si>
  <si>
    <t>ดาวฤกษ์ได้เกิดปฏิกิริยานิวเคลียร์ฟิวชัน (nuclear fusion) แล้ว โดยมีการหลอมรวมไฮโดรเจนเป็นฮีเลียม ทำให้เกิดพลังงานและความร้อนอย่างต่อเนื่อง ในขณะที่ ดาวฤกษ์ก่อนเกิดยังไม่มีปฏิกิริยานิวเคลียร์ฟิวชันเกิดขึ้น แต่เป็นเพียงก้อนแก๊สและฝุ่นที่กำลังยุบตัวลงและมี อุณหภูมิสูงขึ้นเรื่อยๆ จนพร้อมจะเกิดปฏิกิริยา</t>
  </si>
  <si>
    <t>ปฏิกริยานิวเคลียร์ฟิวชั่น</t>
  </si>
  <si>
    <t>เนบิวลาที่กระจายตัวในอากาศ</t>
  </si>
  <si>
    <t>แรงดันขาออกที่เกิดจากปฏิกิริยาฟิวชันสมดุลกับแรงโน้มถ่วงขาเข้าที่พยายามบีบอัดดาว ดาวฤกษ์ก็จะอยู่ในภาวะสมดุลอุทกสถิต</t>
  </si>
  <si>
    <t>ดาวฤกษ์ก่อนเกิดคือวัตถุที่กำลังก่อตัวจากการยุบตัวของเมฆแก๊สและฝุ่นภายใต้แรงโน้มถ่วงแต่ดาวฤกษ์ คือวัตถุที่พัฒนามาจากดาวฤกษ์ก่อนเกิด</t>
  </si>
  <si>
    <t>เนบิวลาคือกลุ่มก๊าซและฝุ่นในอวกาศ เป็นแหล่งเริ่มต้นของการก่อตัวของดาวฤกษ์
ก๊าซไฮโดรเจนจะรวมตัวกันภายใต้อิทธิพลของแรงโน้มถ่วง</t>
  </si>
  <si>
    <t>เมื่อก๊าซรวมตัวหนาแน่นขึ้น จะเกิดเป็นวัตถุเรียกว่าโปรโตสตาร์ ซึ่งยังไม่เกิดปฏิกิริยานิวเคลียร์
ความร้อนและแรงดันเพิ่มขึ้นภายใน</t>
  </si>
  <si>
    <t>เมื่ออุณหภูมิสูงพอ (~10 ล้านองศาเซลเซียส) จะเริ่มเกิดปฏิกิริยานิวเคลียร์เปลี่ยนไฮโดรเจนเป็นฮีเลียม
การจุดระเบิดนี้ทำให้เกิดแสงและพลังงานจำนวนมาก</t>
  </si>
  <si>
    <t>กลายเป็นดาวฤกษ์เต็มตัวเช่นเดียวกับดวงอาทิตย์
สมดุลระหว่างแรงโน้มถ่วงและแรงดันจากการหลอมรวมแกนกลาง</t>
  </si>
  <si>
    <t>อุณหภูมิ ความดัน ปฏิกิริยานิวเคลียร์ฟิวชัน</t>
  </si>
  <si>
    <t>จะต้องเกิดปฏิกิริยานิวเคลียร์ฟิวชันที่แกนกลางของดาวฤกษ์</t>
  </si>
  <si>
    <t xml:space="preserve">
แรงโน้มถ่วงจะพยายามดึงมวลสารของดาวฤกษ์ให้ยุบตัวลงมา ในขณะที่แรงดันแก๊สที่เกิดจากปฏิกิริยานิวเคลียร์ฟิวชันจะพยายามดันมวลสารออกไป และจะไม่ยุบตัวหรือขยายตัวออกไป
สมดุลนี้เรียกว่าสมดุลอุทกสถิต</t>
  </si>
  <si>
    <t>แตกต่างกันทั้งด้านของขนาด และอุณหาภูมิ และการเกิดปฏิกิริยานิวเคลียร์</t>
  </si>
  <si>
    <t>เกิดจากการระเบิดของดาวฤกษ์หรือการรวมตัวของก๊าซและฝุ่น</t>
  </si>
  <si>
    <t>เกิดจากการยุบตัวของเนบิวลาจำนวนมากและยุบตัวภายใต้แรงโน้มถ่วง</t>
  </si>
  <si>
    <t>เกิดจากการยุบตัวของดาวฤกษ์มวลมากจนกลายเป็นหลุมดำ และดูดกลืนมวนสารรอบๆ สะสมมวลและปล่อยพลังงานออก</t>
  </si>
  <si>
    <t>เกิดจากการยุบตัวของก๊าซและฝุ่นภายใต้แรงโน้มถ่วง อุณหภูมิและความดันเพิ่มขึ้นจนกลายเป็นดาวฤกษ์</t>
  </si>
  <si>
    <t>อุณหภูมิและความดีมากขึ้น</t>
  </si>
  <si>
    <t>เกิดจากกระบวนการนิวเคลียร์ฟิวชันและที่บริเวณเนบิวลา</t>
  </si>
  <si>
    <t>แรงโน้มถ่วงที่ดึงดาวฤกษ์เข้าสู่ศูนย์กลางและแรงดันภายใน และดันมวลของดาวฤกษ์ให้ออกไอด้านนอก  เมื่อสองแรงนี้สมดุลจะมีขนาดและสว่างคงที่</t>
  </si>
  <si>
    <t>มีอุณหภูมิ,ความดัด,ความหนาแน่นมากดาวฤกษ์ของเกิด</t>
  </si>
  <si>
    <t>เกิดจากการรวมตัวกันของกลุ่มก๊าซและฝุ่น</t>
  </si>
  <si>
    <t>การรวมตัวของเนบิวลาจำนวนมากและเกิดการยุบตัวภายใต้แรงโน้มถ่วง</t>
  </si>
  <si>
    <t>การยุบตัวของดาวฤกษ์จำนวนมากจนกลายเป็นหลุมดำ แล้วสะสมมวลสารและปล่อยพลังงานออกมา</t>
  </si>
  <si>
    <t>แก๊สและฝุ่นขนาดใหญ่(เนบิวลา)ยุบตัวลงภายใต้แรงโน้มถ่วง มีอุณหภูมิและความดันเพิ่มขึ้น</t>
  </si>
  <si>
    <t>อะตอมของแก๊สไฮโดรเจนและฮีเลียม</t>
  </si>
  <si>
    <t>อุณหภูมิและความดันสูงขึ้น</t>
  </si>
  <si>
    <t>นิวเคลียร์ฟิวชันบริเวณเนบิวลา</t>
  </si>
  <si>
    <t>อุณหภูมิ,ความดันและความหนาแน่น มากกว่า</t>
  </si>
  <si>
    <t>เกิดปฏิกิริยานิวเคลียร์ฟิวชัน ที่แกนกลาง protostar</t>
  </si>
  <si>
    <t>แรงโน้มถ่วงกับแรงดันสมดุลกัน</t>
  </si>
  <si>
    <t>มีปฏิกิริยาฟิวชั่นมีแสงสว่าง</t>
  </si>
  <si>
    <t>นิวเคลียสไฮโดรเจนและนิวเคลียสฮีเลียม</t>
  </si>
  <si>
    <t>ขยายตัวและระเบิด</t>
  </si>
  <si>
    <t>ฟิวชันรวมไฮโดรเจนเป็นฮีเลียมเกิดขึ้นภายในแกนกลาง</t>
  </si>
  <si>
    <t>แรงดันและแรงโน้มถ่วง</t>
  </si>
  <si>
    <t>ดาวฤกษ์ก่อนเกิดยังไม่ฟิวชัน
แต่
ดาวฤกษ์เกิดการฟิวชันแล้ว</t>
  </si>
  <si>
    <t>นิวเคลีส ไฮโดนเจนกับฮีเลียม</t>
  </si>
  <si>
    <t>ขยายตัวแล้วระเบิด</t>
  </si>
  <si>
    <t>ฟิวชั่นรวมไฮโดรเจนเป็นฮีเลียมเกิดขึ้นภายในแกนกลาง</t>
  </si>
  <si>
    <t>แรงโน้มถ่วงและแรงดันต้องสมดุลกัน</t>
  </si>
  <si>
    <t>ดาวฤกษ์ก่อนเกิดยังไม่ฟิวชั่นและดาวฤกษ์ฟิวชั่นแล้ว</t>
  </si>
  <si>
    <t>* เนบิวลา: เริ่มต้นจากกลุ่มแก๊สและฝุ่นในอวกาศ (เนบิวลา)</t>
  </si>
  <si>
    <t>การยุบตัว: กลุ่มแก๊สและฝุ่นยุบตัวลงภายใต้แรงโน้มถ่วง</t>
  </si>
  <si>
    <t>ดาวฤกษ์ก่อนเกิด (Protostar): การยุบตัวทำให้แก่นกลางมีความดันและอุณหภูมิสูงขึ้น</t>
  </si>
  <si>
    <t>ดาวฤกษ์ (Main Sequence Star): เมื่ออุณหภูมิแก่นกลางสูงถึงประมาณ 10 ล้านเคลวิน จะเกิดปฏิกิริยานิวเคลียร์ฟิวชัน (หลอมไฮโดรเจนเป็นฮีเลียม) ปล่อยพลังงานออกมา กลายเป็นดาวฤกษ์เต็มตัว</t>
  </si>
  <si>
    <t>แก๊ส (ส่วนใหญ่เป็นไฮโดรเจนและฮีเลียม) และฝุ่นละออง</t>
  </si>
  <si>
    <t>ความดันและอุณหภูมิจะสูงขึ้นเรื่อยๆ</t>
  </si>
  <si>
    <t>ต้องเกิดปฏิกิริยานิวเคลียร์ฟิวชัน (หลอมไฮโดรเจนเป็นฮีเลียม) ที่แก่นกลาง</t>
  </si>
  <si>
    <t>เป็นสมดุลระหว่างแรงดันจากปฏิกิริยานิวเคลียร์ฟิวชันที่พยายามดันออก กับแรงโน้มถ่วงที่พยายามดึงเข้า</t>
  </si>
  <si>
    <t>ดาวฤกษ์มีปฏิกิริยานิวเคลียร์ฟิวชันเกิดขึ้นที่แก่นกลาง ทำให้สามารถผลิตพลังงานและเปล่งแสงได้เอง แต่ดาวฤกษ์ก่อนเกิดยังไม่มี</t>
  </si>
  <si>
    <t>ในบริเวณเนบิวลา หรือกลุ่มเมฆแก๊สและฝุ่นขนาดใหญ่</t>
  </si>
  <si>
    <t>นาย นพรุจ สุขสบาย</t>
  </si>
  <si>
    <t>เนบิวลาเเบบหัวม้าเกิดจากการที่ดาวเคราะห์ดวงๆหนึ่งเกิดการระเบิดทำให้มีเศษฝุ่นเเละก๊าซมารวมตัวกันจนเกิดเนบิวลา</t>
  </si>
  <si>
    <t>เนบิวลาเกิดการรวมตัวเข้าหากัน</t>
  </si>
  <si>
    <t>หลุมดำใจกลางหาดเล็กซี่ทางช้างเผือกเกิดจากการยุบตัวของดาวฤกษ์เมื่อสิ้นอายุขัย</t>
  </si>
  <si>
    <t>เกิดจากการรวมตัวของเนบิวลาเเล้วกลายเป็นดวงอาทิตย์</t>
  </si>
  <si>
    <t>เกิดการยุบตัวของดาวฤกษ์เเละเกิดหลุมดำหรือเนบิวลา</t>
  </si>
  <si>
    <t>เนบิวลาเกิดการยุบตัวบริเวณใจกลางของเนบิวลา</t>
  </si>
  <si>
    <t>เเรงภายในเเก่นของดาวฤกษ์ทำหน้าที่คงความสว่างของดาวฤกษ์ไม่ให้มากจนเกินไปเเละควบคุมขนาดของดาวฤกษ์ให้คงที่</t>
  </si>
  <si>
    <t>ดาวฤกษ์ไม่มีการดึงดูดสสารโดยรอบเข้ามารวมตัวเหมือนดาวฤกษ์ก่อนเกิด</t>
  </si>
  <si>
    <t>บริเวณที่เกิดการยุบตัวของเนบิวลา</t>
  </si>
  <si>
    <t>เนบิวลาเริ่มมีการรวมตัวกันในบางจุดของกลุ่มแก๊ส</t>
  </si>
  <si>
    <t>กลุ่มแก๊สเริ่มชนกันและรวมตัวกัน</t>
  </si>
  <si>
    <t>เกิดเป็น protostar และจานพอกพูนบริเวณรอบๆ</t>
  </si>
  <si>
    <t>เมื่อรวมตัวกันจนเกิดปฏิกิริยานิวเคลียร์ฟิวชั่น ทำให้เกิดเป็นดาวฤกษ์</t>
  </si>
  <si>
    <t>He และ H รวมตัวกัน</t>
  </si>
  <si>
    <t xml:space="preserve">เริ่มมีการเกิดเป็นprotostar </t>
  </si>
  <si>
    <t>กระบวนการนิวเคลียร์ฟิวชั่น บริเวณใจกลางของดาว</t>
  </si>
  <si>
    <t>แรงดันและแรงโน้มถ่วงมีความสมดุลกัน ทำใผดาวฤกษ์สามารถคงขนาดและความสว่างได้</t>
  </si>
  <si>
    <t>ดาวฤกษ์คือดาวที่มีปฏิกิริยานิวเคลียร์ฟิวชั่นและจะไม่สามารถพอกพูนได้แล้ว
ส่วนดาวฤกษ์ก่อนเกิดคือ ดาวที่ยังไม่มีปฏิกิริยานิวเคลียร์ฟิวชั่นและยังคงรวมตัวโดยการพอกพูน</t>
  </si>
  <si>
    <t>บริเวณปลายของเนบิวลาหรือบริเวณที่มีกระจุกของแก๊สมาก</t>
  </si>
  <si>
    <t>กระบวนการนิวเคลียร์ฟิวชั่น</t>
  </si>
  <si>
    <t>เนบิวลาขนาดใหญ่
กลุ่มก๊าซและฝุ่นจำนวนมากในอวกาศ รวมตัวกันด้วยแรงโน้มถ่วงมีขนาดใหญ่ในอากาศ</t>
  </si>
  <si>
    <t xml:space="preserve">เนบิวลาเปลวเพลิง  คือกลุ่มเมฆขนาดใหญ่ที่ประกอบด้วยก๊าซและฝุ่นในอวกาศ ซึ่งเป็นแหล่งกำเนิดของดาวฤกษ์และระบบดาวเคราะห์ 
</t>
  </si>
  <si>
    <t>โปรโตสตาร์ 
ก็าซเริ่มยุบตัวและร้อนขึ้นเกิดเป็นวัตถุที่ยังไม่เป็นดาวฤกษ์</t>
  </si>
  <si>
    <t xml:space="preserve">ดาวฤกษ์ 
เมื่ออุณหภูมิสูงพอจะเกิดปฏิกิริยา นิวเคลียร์ฟิวชัน (หลอมรวมไฮโดรเจนเป็นฮีเลียม) ดาวจะส่องแสงและเข้าสู่ช่วงชีวิตหลัก
</t>
  </si>
  <si>
    <t>แรงโน้มถ่วงของเนบิวลา</t>
  </si>
  <si>
    <t>เกิดปฏิกิริยาเทอร์มอนิวเคลียร์เกิดการหลอมนิวเคลียสของไฮโดรเจนเป็นนิวเคลียสของฮีเลียมและไฮโดรเจนกลายเป็นพลังงาน</t>
  </si>
  <si>
    <t>กระบวนการยุบตัวของกลุ่มเมฆโมเลกุลขนาดยักษ์ ภายใต้แรงโน้มถ่วง จนอุณหภูมิและแรงดันสูงขึ้นเพียงพอที่จะเกิดปฏิกิริยานิวเคลียร์ฟิวชันที่แกนกลาง</t>
  </si>
  <si>
    <t xml:space="preserve">เกิดจากแรงโน้มถ่วงที่ดึงมวลของดาวเข้าสู่ศูนย์กลาง กับแรงดันภายในที่เกิดจากปฏิกิริยาเทอร์โมนิวเคลียร์ฟิวชันในแกนกลางของดาว ซึ่งผลักดันมวลของดาวให้ออกไปด้านนอก เมื่อสองแรงนี้สมดุลกัน ดาวฤกษ์จะอยู่ในสภาวะสมดุลและมีขนาดและความสว่างคงที่ </t>
  </si>
  <si>
    <t xml:space="preserve">ดาวฤกษ์ได้เกิดปฏิกิริยานิวเคลียร์ฟิวชันแล้ว โดยมีการหลอมรวมไฮโดรเจนเป็นฮีเลียม ทำให้เกิดพลังงานและความร้อนอย่างต่อเนื่อง ในขณะที่ดาวฤกษ์ก่อนเกิดยังไม่มีปฏิกิริยานิวเคลียร์ฟิวชันเกิดขึ้น แต่เป็นเพียงก้อนแก๊สและฝุ่นที่กำลังยุบตัวลงและมีอุณหภูมิสูงขึ้นเรื่อยๆ จนพร้อมจะเกิดปฏิกิริยา 
</t>
  </si>
  <si>
    <t>เกิดจากการรวมตัวของก๊าซไฮโดรเจนและฝุ่นในอวกาศ</t>
  </si>
  <si>
    <t>เกิดจากปรากฏการซุปเปอร์โนวาของดาวฤกษ์ขนาดใหญ่ทำให้เศษก๊าซและฝุ่นกระจายออกมาและรวมตัวเป็นเนบิวลา</t>
  </si>
  <si>
    <t>เกิดจากสนามแม่เหล็กแรงสูงและการหมุนตัวของหลุมดำร่วมกับจานมวลสารที่อยู่รอบหลุมดำ ทำให้พลังงานถูกเร่งและปล่อยเป็นเจ็ตด้วยความเร็วแสง</t>
  </si>
  <si>
    <t>เกิดจากสสารเนบิวลาสุริยะยุงตัวลงเป็นดวงอาทิตย์ก่อนเกิด ต่อมาดวงอาทิตย์ก่อนเกิดยุบตัวลงเกิดปฏิกิริยาเทอร์มอนิวเคลียร์จึงกลายเป็นดาวฤกษ์ ณ ปัจจุบัน</t>
  </si>
  <si>
    <t>กลุ่มก๊าซไฮโดรเจนและฮีเลียม</t>
  </si>
  <si>
    <t>เกิดปฏิกิริยานิวเคลียร์ฟิวชัน เกิดการหลอมนิวเคลียสไฮโดรเจนและฮีเลียม บริเวณภานในแกนกลาง</t>
  </si>
  <si>
    <t>แรงปฏิกิริยานิวเคลียร์ที่ดันออกต้านกับแรงโน้มถ่วงที่ดึงเข้า</t>
  </si>
  <si>
    <t>ดาวฤกษ์คงรูปร่างชัดเจน มีความสมดุลของแรงภายในแก่นของดาวฤกษ์ เป็นต้น</t>
  </si>
  <si>
    <t>ภายในเนบิวลาประกอบด้วยแก๊สซึ่งกระจายตัวอยู่อย่างไม่สมํ่าเสมอโดยมักรวมกลุ่มอย่างหนาแน่นทำให้มีแรงโน้มถ่วงดึงดูดสสารที่อยู่โดยรอบเข้ามารวมกันและหมุนรอบตัวเอง</t>
  </si>
  <si>
    <t>กลุ่มสสารเกิดการยุบตัวเป็นแผ่นจานส่งผลให้บริเวณดังกล่าวมีความหนาแน่น ความดัน และอุณหภูมิสูงขึ้นจนถึงประมาณ 100,000 เคลวิน กลุ่มสสารในช่วงนี้เรียกว่าดาวฤกษ์ก่อนเกิด</t>
  </si>
  <si>
    <t>ต่อมา ดาวฤกษ์ก่อนเกิดมีการยุบตัวด้วยแรงโน้มถ่วง ทำให้แก่นของดาวมีความหนาแน่น ความดันและอุณหภูมิสูงขึ้น จนกระทั่งอุณหภูมิเพิ่มสูงประมาณ 15 ล้านเคลวิน ทำให้เกิดปฏิกิริยาเทอร์มอนิวเคลียร์ เกิดการหลอมเหลวนิวเคลียสของไฮโดรเจนเป็นนิวเคลียร์ของฮีเลียม โดยมวลสารบางส่วนของไฮโดรเจนกลายเป็นพลังงาน</t>
  </si>
  <si>
    <t>ดาวฤกษ์ที่เกิดขึ้นจะมีรูปทรงกลมเพราะอยู่ในสภาพสมดุลระหว่างแรงดัน เนื่องจากปฏิกิริยาเทอร์มอนิวเคลียร์กับแรงดึงดูด เนื่องจากแรงโน้มถ่วงของมวลที่ประกอบด้วยดาวฤกษ์ซึ่งเรียกสภาพสมดุลนี้ว่า สมดุลสถิต ทำให้ดาวฤกษ์มีเสถียรภาพและปลดปล่อยพลังงานอย่างต่อเนื่อง เป็นเวลานานตลอดอายุขัยของดาวฤกษ์นั้น</t>
  </si>
  <si>
    <t>ก๊าซไฮโดรเจน + ฮีเลียม + ธาตุหนักเล็กน้อย + ฝุ่นจักรวาล</t>
  </si>
  <si>
    <t xml:space="preserve">มวลสารรวมตัว → หนาแน่นขึ้น → ยุบตัว → ร้อนขึ้น → กลายเป็นโปรโตสตาร์ → เริ่มฟิวชัน → เป็นดาวฤกษ์
</t>
  </si>
  <si>
    <t>เกิดปฏิกิริยานิวเคลียร์ฟิวชันที่แกนกลางของดวงดาว</t>
  </si>
  <si>
    <t xml:space="preserve">ดาวฤกษ์มีขนาดและความสว่างคงที่ เพราะภายในแกนกลางเกิด สมดุลระหว่างแรงโน้มถ่วง (ดึงเข้า) และ แรงดันจากฟิวชัน (ดันออก)
</t>
  </si>
  <si>
    <t xml:space="preserve">ดาวฤกษ์ก่อนเกิด = ยังไม่เกิดฟิวชันในแกนกลาง
ดาวฤกษ์ = เริ่มฟิวชันแล้ว เปล่งแสงได้จากพลังงานนิวเคลียร์ เป็นดาวจริง
</t>
  </si>
  <si>
    <t xml:space="preserve">ดาวฤกษ์ใหม่มักเกิดในบริเวณเนบิวลาหรือเมฆโมเลกุลยักษ์ ซึ่งเป็นแหล่งก๊าซและฝุ่นหนาแน่นในอวกาศ ที่เอื้อต่อการยุบตัวของมวลสารเพื่อก่อตัวเป็นดาวฤกษ์
</t>
  </si>
  <si>
    <t>พลังงานและแสงของดาวฤกษ์มาจากปฏิกิริยานิวเคลียร์ฟิวชันที่แกนกลาง"
โดยเฉพาะการเปลี่ยนไฮโดรเจนเป็นฮีเลียม</t>
  </si>
  <si>
    <t>แก๊ส,ฝุ่น รวมเป็นเนบิวลา</t>
  </si>
  <si>
    <t>เกิดการยุบตัวทำให้ความดันและอุณหภูมิสูงขึ้นและเกิดเป็นดาวฤกษ์ก่อนเกิด</t>
  </si>
  <si>
    <t xml:space="preserve">อุณหภูมิที่น้อยกว่า 10 ล้านเควิน เกิดthermonuclear ทำให้เกิดเป็นดาวเคราะห์น้ำตาล </t>
  </si>
  <si>
    <t xml:space="preserve">อุณหภูมิที่มากกว่า 10 ล้านเคลวิน ไม่เกิดthermonuclaer จะเกิดเป็นดาวฤกษ์ </t>
  </si>
  <si>
    <t xml:space="preserve">แรงความดันและแรงโน้มถ่วง </t>
  </si>
  <si>
    <t>อุณหภูมิและแรงดันเพิ่มขึ้นทำให้อุณหภูมิและแรงดันเพิ่มขึ้นทำให้จากเนบิวลากลายเป็นดาวฤกษ์ก่อนเกิด</t>
  </si>
  <si>
    <t>ในบริเวณที่สารเนบิวลายุบตัวลงและมีอุณหภูมิที่สูงมากพอ  การเกิดปฏิกิริยานิวเคลียร์ และฟิวชั่นของไฮโดรเจนจนพลังงานสมดุลย์กับแรงโน้มถ่วง</t>
  </si>
  <si>
    <t>สมดุลไฮโดรสแตติก ที่เกิดจากแรงโน้มถ่วงดึงเข้าด้านในกับแรงดันจากพลังงานที่ผลักออกด้านนอกสมดุลกัน</t>
  </si>
  <si>
    <t>ดาวฤกษ์ ก่อนเกิดยังไม่มีการเกิดปฏิกิริยานิวเคลียร์ยังไม่มีฟิวชั่นเกิดขึ้น ส่วนดาวฤกษ์ อยู่ในสภาวะสมดุลมีแสงและพลังงานสม่ำเสมอ</t>
  </si>
  <si>
    <t>มักเกิดในบริเวณที่มีความหนาแน่นและอุณหภูมิของแก๊สและฝุ่นสูง</t>
  </si>
  <si>
    <t>กลุ่มแก๊สและฝุ่นในอวกาศเริ่มรวมตัวกันด้วยแรงโน้มถ่วง กลายเป็นก้อนมวลที่หนาแน่นขึ้น เป็นจุดเริ่มต้นของการเกิดดาวฤกษ์ (เนบิวลา)</t>
  </si>
  <si>
    <t>โปรโตสตาร์ — กลุ่มแก๊สและฝุ่นรวมตัวกันแน่นขึ้นจากแรงโน้มถ่วง เกิดความร้อนสูงขึ้น แต่ยังไม่เริ่มปฏิกิริยานิวเคลียร์</t>
  </si>
  <si>
    <t>ดาวฤกษ์เริ่มต้น (Newborn Star)
เมื่ออุณหภูมิสูงพอ (~10 ล้านเคลวิน) จะเริ่มเกิด ปฏิกิริยานิวเคลียร์ฟิวชัน ที่ใจกลาง → ดาวเริ่มเปล่งแสง</t>
  </si>
  <si>
    <t>ดาวฤกษ์สมดุล (Main Sequence Star)
ดาวเข้าสู่ช่วงที่เสถียร แรงโน้มถ่วงและแรงดันจากฟิวชันสมดุลกัน</t>
  </si>
  <si>
    <t>แรงโน้มถ่วง ดึงมวลเข้าหากะน</t>
  </si>
  <si>
    <t>มวลสารที่ยุบตัวหนาแน่นขึ้นจะทำให้อุณหภูมิสูงขึ้น และเมื่อร้อนเพียงพอ จะเกิดปฏิกิริยานิวเคลียร์ฟิวชัน กลายเป็นดาวฤกษ์</t>
  </si>
  <si>
    <t>การยุบตัวของแก๊สและฝุ่นจากแรงโน้มถ่วง ภายใน เนบิวลา จนเกิด ปฏิกิริยานิวเคลียร์ฟิวชัน</t>
  </si>
  <si>
    <t>สมดุลระหว่างแรงโน้มถ่วงที่ดึงเข้าด้านใน กับ แรงดันจากพลังงานนิวเคลียร์ที่ดันออกด้านนอก ภายในแกนของดาว</t>
  </si>
  <si>
    <t>ดาวฤกษ์ก่อนเกิดยังไม่มีปฏิกิริยานิวเคลียร์และยังไม่เปล่งแสง
ส่วนดาวฤกษ์มีปฏิกิริยานิวเคลียร์ฟิวชันแล้ว จึงเปล่งแสงได้ด้วยตัวเองและมีสมดุลภายใน</t>
  </si>
  <si>
    <t>เนบิวลา สถานที่ที่มีดาวฤกษ์เกิดขึ้น</t>
  </si>
  <si>
    <t>กลุ่มแก๊สและฝุ่นที่อยู่ในเนบิวลารวมตัวกันกลายเป็นโปรโตสตาร์</t>
  </si>
  <si>
    <t xml:space="preserve">โปรโตสตาร์ เกิดจากการรวมตัวของกลุ่มแก็สและฝุ่นและกำลังจะกลายเป็นดาวฤกษ์
</t>
  </si>
  <si>
    <t>ดาวฤกษ์ เกิดจากโปรโตสตาร์ที่ผ่านการยุบตัวมีความสมดุลของแรงและมีปฏิกิริยาที่เสถียรจนเป็นดาวฤกษ์โดยสมบูรณ์</t>
  </si>
  <si>
    <t>ก๊าซไฮโดรเจนก๊าซฮีเลียม</t>
  </si>
  <si>
    <t>อุณหภูมิสูงขึ้นจากนั้นแรงดึงดูดดึงมวลเข้าศูนย์กลาง ยุบตัวอย่างต่อเนื่อง จนเกิดเป็น “โปรโตสตาร์”จนเริ่มต้นปฏิกิริยาฟิวชันและปล่อยแสงและพลังงานออกมา</t>
  </si>
  <si>
    <t>ดาวฤกษ์ก่อนเกิดจะพัฒนาเป็นดาวฤกษ์ได้ ต้องเกิดกระบวนการ ยุบตัวของเนบิวลา → เพิ่มอุณหภูมิ → เกิดปฏิกิริยานิวเคลียร์ฟิวชัน และทั้งหมดนี้เกิดใน บริเวณเนบิวลา ซึ่งเป็นกลุ่มก๊าซและฝุ่นในอวกาศ</t>
  </si>
  <si>
    <t>เกิดจากแรงโน้มถ่วงที่จะดึงมวลดาวเข้าเท่ากับแรงดันที่ผลักมวลของดาวออกทำให้ดาวฤกษ์อยู่ในสภาวะสมดุล
จึงมีขนาดและความสว่างคงที่</t>
  </si>
  <si>
    <t>ดาวฤกษ์มีความเสถียรมีรูปร่างแน่นอนมีการเกิดปฏิกิริยาฟิวชันที่เสถียรแล้วในขณะที่ดาวฤกษ์ก่อนเกิดยังมีรูปร่างที่ไม่แน่นอนความสว่างและปฏิกิริยาฟิวชันยังไม่เสถียร</t>
  </si>
  <si>
    <t>ปฏิกิริยาฟิวชัน</t>
  </si>
  <si>
    <t>เนบิวลาเป็นขั้นตอนแรกของการเกิดดาวฤกษ์
เนบิวลาคือกลุ่มการและฝุ่นในอวกาศซึ่งมาจ่ายยุบรวมกันภายใต้แรงโน้มถ่วง</t>
  </si>
  <si>
    <t>โปรโตสตาร์เป็นขั้นตอนถัดจากเนบิวลาเป็นขั้นตอนที่อุณหภูมิภายในเริ่มสูงขึ้นแต่ยังไม่มีการเกิดกระบวนการนิวเคลียร์ฟิวชัน</t>
  </si>
  <si>
    <t>ดาวก่อนเกิดในขั้นตอนนี้ดาวฤกษ์จะมีอุณหภูมิสูงขึ้นเรื่อยๆเริ่มมีการแผ่รังสี</t>
  </si>
  <si>
    <t>ดาวฤกษ์ในขั้นตอนหลักเราเริ่มจะอยู่ในช่วงสมดุลระหว่างแรงดันและแรงดึงดูดมีการเกิดนิวเคลียร์ฟิวชั่นที่แกนกลางดาวฤกษ์</t>
  </si>
  <si>
    <t>ไฮโดรเจน ฮีเลียม ฝุ่นและธาตุหนักอื่นๆในเนบิวลา</t>
  </si>
  <si>
    <t>มีอุณหภูมิสูงขึ้น เกิดโปรโตสตาร์ มีแรงดันและแรงโน้มถ่วง เกิดปฏิกิริยานิวเคลียร์ฟิวชัน แรงดันและแรงโน้มถ่วงภายในจะเท่ากันสมดุลกัน</t>
  </si>
  <si>
    <t>ได้เมื่อแกนกลางร้อนพอจะเกิดปฏิกิริยานิวเคลียร์ฟิวชันและเกิดสมดุลระหว่างแรงดันและแรงดึงดูด</t>
  </si>
  <si>
    <t>จะเกิดขึ้นเมื่อแรงโน้มถ่วงและแรงดันมีขนาดเท่ากัน</t>
  </si>
  <si>
    <t>ดาวฤกษ์ก่อนเกิดยังไม่เกิดปฏิกิริยานิวเคลียร์ฟิวชั่นแต่ดาวฤกษ์เกิดปฏิกิริยานิวเคลียร์ฟิวชั่นได้</t>
  </si>
  <si>
    <t>บริเวณที่มีเนบิวลาเกิดขึ้น</t>
  </si>
  <si>
    <t>ขบวนการนิวเคลียร์ฟิวชัน</t>
  </si>
  <si>
    <t xml:space="preserve">เนบิวลาหัวม้า(เนบิวลามืด):การรวมตัวของฝุ่นและก๊าซในอวกาศที่หนาแน่นมากพอจะบดบังแสงจากเนบิวลาหรือดาวฤกษ์ด้านหลัง </t>
  </si>
  <si>
    <t>เนบิวลา Carina:เริ่มจากเมฆก๊าซและฝุ่นหนาแน่นยุบตัวภายใต้แรงโน้มถ่วงจนเกิดดาวฤกษ์ใหม่.
รังสีจากดาวฤกษ์ยักษ์ใกล้เคียงกระตุ้นให้เกิดการก่อตัวของโปรโตสตาร์ในบริเวณโดยรอบ</t>
  </si>
  <si>
    <t>ดาวนิวตรอน:เกิดจากการยุบตัวของแกนกลางดาวฤกษ์มวลมากหลังจากเกิดการระเบิดซูเปอร์โนวาเมื่อแกนกลางยุบตัวอย่างรุนแรง โปรตอนกับอิเล็กตรอนจะรวมกันเป็นนิวตรอน</t>
  </si>
  <si>
    <t>ดาวยักษ์ใหญ่แดง:ดาวฤกษ์ที่เข้าสู่ช่วงปลายของชีวิต เมื่อไฮโดรเจนในแกนกลางหมดและดาวเริ่มฟิวชันฮีเลียมแทนดาวจะขยายตัวอย่างมาก มีอุณหภูมิผิวต่ำลง ทำให้เปล่งแสงสีแดงและมีขนาดใหญ่</t>
  </si>
  <si>
    <t>อุณหภูมิและความดันเพิ่มขึ้น ก่อตัวของโปรโตสตาร์ เกิดแผ่นจานฝุ่น</t>
  </si>
  <si>
    <t>แรงโน้มถ่วงทำให้เมฆยุบตัว เกิดโปรโตสตาร์ เริ่มต้นปฏิกิริยานิวเคลียร์ฟิวชัน เข้าสู่ระยะดาวฤกษ์</t>
  </si>
  <si>
    <t>ดาวฤกษ์มีขนาดและความสว่างคงที่เพราะสมดุลระหว่างแรงโน้มถ่วงที่ดึงเข้ากับแรงดันจากฟิวชันที่ผลักออกสมดุลนี้เรียกว่า สมดุลไฮโดรสแตติก</t>
  </si>
  <si>
    <t>ดาวฤกษ์ก่อนเกิดยังไม่มีการสันดาปนิวเคลียร์ในแก่น ส่วนดาวฤกษ์มีการสันดาปนิวเคลียร์ทำให้ปล่อยพลังงานและส่องสว่างคงที่</t>
  </si>
  <si>
    <t>บริเวณเนบิวลารูปเมฆแก๊สและฝุ่นที่มีมวลสารยุบตัวรวมกันจนเกิดแรงโน้มถ่วงสูง</t>
  </si>
  <si>
    <t>กระบวนการสันดาปนิวเคลียร์ภายในแก่นของดาวฤกษ์ การรวมตัวของอะตอมไฮโดรเจนเป็นฮีเลียม เป็นแหล่งพลังงานหลักที่ทำให้ดาวปลดปล่อยพลังงานและแสงออกมา</t>
  </si>
  <si>
    <t>น.ส. ชนิศา แสงหิ่งห้อย</t>
  </si>
  <si>
    <t>เนบิวล่า รวมกลุ่นกัน</t>
  </si>
  <si>
    <t>ยุบตัวจนเกิด โปรสตาร์ สะสมก๊าสฝุ่นมาเรื่อยๆ</t>
  </si>
  <si>
    <t>เกิดปฏิกิริยานิวเคลีย</t>
  </si>
  <si>
    <t>ไฮโดรเจนรวมกับฮีเลียม</t>
  </si>
  <si>
    <t>กระบวนการ ฟิวชั่นนิวเคลียร์</t>
  </si>
  <si>
    <t>กลายเป็น โปรสตาร์</t>
  </si>
  <si>
    <t>กระบวนการ ฟิวชั่นนิวเคลียร์ ที่ กังหัน</t>
  </si>
  <si>
    <t xml:space="preserve">สี ขนาด อุณหภูมิ ความเสถียร อายุขัย </t>
  </si>
  <si>
    <t>เริ่มต้นจากกลุ่มก๊าซและฝุ่นขนาดใหญ่ในอวกาศ (ส่วนใหญ่เป็นไฮโดรเจน ฮีเลียม และฝุ่นละอองเล็กๆ) ที่เรียกว่า เนบิวลา แรงโน้มถ่วงอ่อนๆ ภายในเนบิวลาจะเริ่มดึงอนุภาคเข้าหากัน</t>
  </si>
  <si>
    <t>ภายใต้อิทธิพลของแรงโน้มถ่วง บริเวณที่มีความหนาแน่นสูงกว่าในเนบิวลาจะเริ่มยุบตัวและหดตัวลงอย่างช้าๆ การยุบตัวนี้ทำให้ก๊าซและฝุ่นร้อนขึ้นเนื่องจากการชนกันของอนุภาค</t>
  </si>
  <si>
    <t>เมื่อการยุบตัวดำเนินไปอย่างต่อเนื่อง แกนกลางของเมฆที่กำลังยุบตัวจะมีความหนาแน่นและร้อนขึ้นเรื่อยๆ จนก่อตัวเป็น "ดาวฤกษ์แรกเริ่ม" หรือ "โปรโตสตาร์" ณ จุดนี้ มันยังไม่ได้ผลิตพลังงานผ่านปฏิกิริยานิวเคลียร์ฟิวชัน แต่ได้รับความร้อนจากการหดตัวของแรงโน้มถ่วง</t>
  </si>
  <si>
    <t>เมื่อโปรโตสตาร์ยุบตัวลงเรื่อยๆ อุณหภูมิและความดันที่แกนกลางจะสูงขึ้นจนถึงจุดวิกฤติ (ประมาณ 10 ล้านเคลวิน) ซึ่งเป็นอุณหภูมิที่จำเป็นในการเริ่มต้นปฏิกิริยานิวเคลียร์ฟิวชัน โดยที่อะตอมของไฮโดรเจนจะรวมตัวกันเป็นฮีเลียม และปลดปล่อยพลังงานจำนวนมหาศาลออกมา</t>
  </si>
  <si>
    <t>มวลสารหลักที่รวมตัวกันจนเกิดเป็นดาวฤกษ์คือ ก๊าซ (โดยเฉพาะไฮโดรเจนและฮีเลียม) และฝุ่นละออง ที่อยู่ในเนบิวลา (กลุ่มเมฆแก๊สและฝุ่นในอวกาศ)</t>
  </si>
  <si>
    <t>บริเวณนั้นจะมี อุณหภูมิและความดันสูงขึ้นมาก และ หนาแน่นขึ้น จนเริ่มก่อตัวเป็นแกนกลางของดาวฤกษ์แรกเริ่ม (โปรโตสตาร์)</t>
  </si>
  <si>
    <t>จะต้องเกิด ปฏิกิริยานิวเคลียร์ฟิวชัน ที่ แกนกลางของดาวฤกษ์แรกเริ่ม (โปรโตสตาร์)</t>
  </si>
  <si>
    <t>เป็นสมดุลระหว่าง แรงโน้มถ่วง (ดึงเข้า) กับ แรงดันจากปฏิกิริยานิวเคลียร์ฟิวชัน (ดันออก) หรือที่เรียกว่า สมดุลอุทกสถิต (Hydrostatic Equilibrium) ทำให้ดาวฤกษ์มีขนาดและความสว่างคงที่</t>
  </si>
  <si>
    <t>ดาวฤกษ์คือ ดาวที่เกิดปฏิกิริยานิวเคลียร์ฟิวชันที่แกนกลางแล้ว ส่วนดาวฤกษ์ก่อนเกิด (โปรโตสตาร์) ยังไม่เกิดปฏิกิริยานี้</t>
  </si>
  <si>
    <t>ดาวฤกษ์ที่เกิดขึ้นใหม่มักเกิดขึ้นในบริเวณที่เต็มไปด้วยก๊าซและฝุ่นขนาดใหญ่ที่เรียกว่า เนบิวลา (Nebula) โดยเฉพาะเนบิวลาที่มีความหนาแน่นสูง</t>
  </si>
  <si>
    <t>กระบวนการนั้นคือ ปฏิกิริยานิวเคลียร์ฟิวชัน</t>
  </si>
  <si>
    <t>กลุ่มแก๊สรวมตัวกันหลวมๆ(เนบิวลา)</t>
  </si>
  <si>
    <t xml:space="preserve">เนบิวลายุบตัวภายใต้แรงโน้มถ่วงของตัวเอง </t>
  </si>
  <si>
    <t>เนบิวลายุบตัวกลายเป็น ดาวฤกษ์ก่อนเกิด(protostar)</t>
  </si>
  <si>
    <t>Protostar เกิดปฏิกิริยาฟิวชันกลายเป็น ดาวฤกษ์ในลำดับหลัก (มีสมดุอุทกสถิต)</t>
  </si>
  <si>
    <t>ทำให้ความดันและอุณหภูมิสูงขึ้นจนกลายเป็นดาวฤกษ์ก่อนเกิด(protostar)</t>
  </si>
  <si>
    <t>เกดิปฏิกิริยาฟิวชันรวมไฮโดรเจนเป็นฮีเลียมเกิดขึ้นภายในแกนกลาง</t>
  </si>
  <si>
    <t>การกระทำของแรงโน้มถ่วงที่พยายามบีบอัดแก๊สเข้าหากัน และแรงดันจากปฏิกิริยานิวเคลียร์ฟิวชันที่ผลักให้ดาวแยกออกจากกัน โดยสมดุลนี้ทำให้ดาวฤกษ์คงเสถียรภาพและส่งสว่าง(สมดุลอุทกสถิต)</t>
  </si>
  <si>
    <t>ดาวฤกษ์อยู่ในสมดุลอุทกสถิต</t>
  </si>
  <si>
    <t>ปฏิกิริยาลูกโซ่โปรตอน-โปรตอน และวัฏจักรคาร์บอน-ไนโตรเจน-ออกซิเจน</t>
  </si>
  <si>
    <t>กำเนิดดาวฤกษ์ สสารภายในเนบิวล่ายุบตัวความดันเเลพอุณหภูมิเพิ่มขึ้นก่อนเกิดดาวฤกษ์</t>
  </si>
  <si>
    <t>สมดุลอุทกสถิตดาวฤกษ์ประกอบขึ้นจากก้อนเเก๊สขนาดยักษ์ที่ถูกกระทำด้วยเเรง2เเรง</t>
  </si>
  <si>
    <t>ดาวฤกษ์ก่อนเกิดProtostar</t>
  </si>
  <si>
    <t>เป็นดาวฤกษ์</t>
  </si>
  <si>
    <t>เมฆก๊าซเเละฝุ่น</t>
  </si>
  <si>
    <t>บริเวณที่มวลสารยุบตัวรวมกันจนหนาแน่นมากขึ้น จะเกิดการเพิ่มของแรงโน้มถ่วง ความร้อน และความดัน จนนำไปสู่การเกิด โปรโตสตาร์ และสุดท้าย เกิดปฏิกิริยานิวเคลียร์ฟิวชัน จนกลายเป็นดาวฤกษ์</t>
  </si>
  <si>
    <t>มวลสารในเนบิวลา → ยุบตัวจาก แรงโน้มถ่วง → เกิด โปรโตสตาร์ → อุณหภูมิสูงขึ้น → เริ่ม ฟิวชันนิวเคลียร์ → กลายเป็น ดาวฤกษ์</t>
  </si>
  <si>
    <t>ดาวฤกษ์มีขนาดและความสว่างคงที่เพราะอยู่ใน สมดุลไฮโดรสแตติก ซึ่งเป็นสมดุลระหว่าง
แรงดันจากพลังงานฟิวชัน ที่ดันออก → กับ
แรงโน้มถ่วง ที่ดึงเข้า
เมื่อสองแรงนี้เท่ากัน → ดาวจะเสถียรและเปล่งแสงอย่างคงที่นานหลายล้านถึงพันล้านปี</t>
  </si>
  <si>
    <t>ด้านพลังงานเเละโครงสร้าง</t>
  </si>
  <si>
    <t>กลุ่มก้อนแก๊สรวมตัวกันจนกลายเป็นกลุ่มก้อนที่รวมตัวกันอย่างหลวมๆ เรียกว่า เนบิวลา</t>
  </si>
  <si>
    <t>ภายในบริเวณที่มีความหนาแน่นสูงเกิดการยุบตัวลงภายใต้แรงโน้มถ่วงของตัวเองทำให้ความดันและอุณหภูมิเพิ่มมากขึ้นจนกลายเป็นดาวฤกษ์ก่อนเกิด</t>
  </si>
  <si>
    <t>เกิดปฏิกิริยาฟิวชันรวมไฮโดรเจนเป็นฮีเลียมเกิดขึ้นภายในแกนกลางดาวฤกษ์ก่อนเกิดกลายเป็น ดาวฤกษ์ในลำดับหลัก</t>
  </si>
  <si>
    <t>ดาวฤกษ์ในลำดับหลักนี้จะอยู่ในสมดุลที่เรียกว่า สมดุลอุทกสถิต</t>
  </si>
  <si>
    <t>เกิดปฏิกิริยาเทอร์มอนิวเคลียส</t>
  </si>
  <si>
    <t xml:space="preserve">เกิดที่เนบิวลา  
การยุบตัวด้วยแรงโน้มถ่วง → เกิดโพรโตสตาร์ → เกิดฟิวชัน → กลายเป็นดาวฤกษ์
</t>
  </si>
  <si>
    <t>คือสมดุลระหว่างแรงดันเนื่องจากปฏิกิริยาเทอร์โมนิวเคลียร์กับแรงดึงดูดเนื่องจากแรงโน้มถ่วงของมวลที่ประกอบเป็นดาวฤกษ์ซึ่งเรียกสภาพสมดุลว่า สมดุลอุทกสถิต</t>
  </si>
  <si>
    <t>“ดาวฤกษ์ก่อนเกิด” คือระยะก่อนที่ดาวจะจุดติดและเริ่มฟิวชัน
“ดาวฤกษ์” คือระยะที่ดาวมีปฏิกิริยาฟิวชันในแกนกลาง → เปล่งแสงสว่างได้อย่างเสถียร</t>
  </si>
  <si>
    <t>กลุ่มก้อนแก๊สรวมตัวกันจนกลายเป็นกลุ่มก้อนที่รวมตัวกันอย่างหลวมๆเรียกว่าเนบิวลา</t>
  </si>
  <si>
    <t>เนบิวลายุบตัวลงภายใต้แรงโน้มถ่วงของตัวเอง</t>
  </si>
  <si>
    <t>เมื่ออุณหภูมิและความดันภายในดาวฤกษ์ก่อนเกิดสูงขึ้น ก็จะกลายเป็นดาวฤกษ์ก่อนเกิดซึ่งเป็นขั้นตอนเริ่มต้นของการเกิดดาวฤกษ์</t>
  </si>
  <si>
    <t xml:space="preserve">ดาวฤกษ์อยู่ในสภาพสมดุลอุทกสถิตและปลดปล่อยพลังงานเป็นเวลานาน </t>
  </si>
  <si>
    <t>เกิดที่นิวบิวลา
การยุบตัวด้วยแรงโน้มถ่วง เกิดโพรโตสตาร์ เกิดฟิวชั่น กลายเป็นดาวฤกษ์</t>
  </si>
  <si>
    <t xml:space="preserve">สมดุลอุทกสถิต คือ สมดุลระหว่างแรงดันเนื่องจากปฏิกิริยาเทอร์มอนิวเคลียร์กับแรงดึงดูดเนื่องจากแรงโน้มถ่วงของมวลที่ประกอบเป็นดาวฤกษ์ </t>
  </si>
  <si>
    <t>ดาวฤกษ์ก่อนเกิด คือระยะก่อนที่ดาวจะจุดติดและเริ่มฟิวชั่น
ดาวฤกษ์คือระยะที่เรามีปฏิกิริยาฟิวชั่นในแกนกลางเปล่งแสงสว่างได้อย่างเสถียร</t>
  </si>
  <si>
    <t xml:space="preserve"> ปฏิกิริยานิวเคลียร์ฟิวชัน</t>
  </si>
  <si>
    <t>ดาวฤกษ์เริ่มก่อตัวจากกลุ่มเมฆแก๊สและฝุ่นในอวกาศหรือเนบิวลา เมื่อแรงโน้มถ่วงดึงมวลสารเข้าหากัน ทำให้แก๊สรวมตัวแน่นขึ้นและมีอุณหภูมิสูงขึ้น จนเริ่มเกิดปฏิกิริยานิวเคลียร์ฟิวชัน</t>
  </si>
  <si>
    <t>เมื่อดาวฤกษ์หมดเชื้อเพลิงไฮโดรเจน มันจะล่มสลายภายใต้แรงโน้มถ่วงของตัวเอง และเกิดการระเบิดเป็นซูเปอร์โนวา ทิ้งเศษซากที่อาจกลายเป็นดาวนิวตรอนหรือหลุมดำ</t>
  </si>
  <si>
    <t>เมื่อดาวฤกษ์มวลมากสิ้นอายุขัยและระเบิดเป็นซูเปอร์โนวา แรงโน้มถ่วงจะทำให้เกิดการยุบตัวจนกลายเป็นหลุมดำ ซึ่งมีแรงโน้มถ่วงสูงมากแม้แต่แสงก็ไม่สามารถหลุดออกมาได้</t>
  </si>
  <si>
    <t>หลังจากการก่อตัว ดาวฤกษ์จะเข้าสู่ช่วงเสถียรซึ่งเรียกว่า “ดาวลำดับหลัก” โดยพลังงานถูกผลิตจากปฏิกิริยานิวเคลียร์ฟิวชันในแกนกลาง ซึ่งจะอยู่ในช่วงนี้เกือบตลอดอายุของดาว</t>
  </si>
  <si>
    <t>บริเวณที่มวลสารยุบตัวรวมกันจะมี อุณหภูมิและความหนาแน่นเพิ่มขึ้น จนเกิด ปฏิกิริยานิวเคลียร์ฟิวชัน และกลายเป็น ดาวฤกษ์ระยะเริ่มต้น (โปรโตสตาร์)</t>
  </si>
  <si>
    <t>กระบวนการรวมตัวของก๊าซและฝุ่นในอวกาศ (เนบิวลา) ภายใต้แรงโน้มถ่วง จนอุณหภูมิสูงพอที่จะเกิดปฏิกิริยานิวเคลียร์ฟิวชันที่แกนกลางได้</t>
  </si>
  <si>
    <t>ดาวฤกษ์มีขนาดและความสว่างคงที่เพราะเกิด สมดุลระหว่างแรงโน้มถ่วง (ดึงมวลเข้าสู่ศูนย์กลาง) กับ แรงดันจากพลังงานนิวเคลียร์ฟิวชัน 
(ผลักมวลออกด้านนอก)</t>
  </si>
  <si>
    <t xml:space="preserve">ดาวฤกษ์ได้เกิดปฏิกิริยานิวเคลียร์ฟิวชันแล้ว โดยมีการหลอมรวมไฮโดรเจนเป็นฮีเลียม ทำให้เกิดพลังงานและความร้อนอย่างต่อเนื่องและมีโครงสร้างเสถียร ในขณะที่ดาวฤกษ์ก่อนเกิดยังไม่มีปฏิกิริยานิวเคลียร์ฟิวชันเกิดขึ้น แต่เป็นเพียงก้อนแก๊สและฝุ่นที่กำลังยุบตัวลงและมีอุณหภูมิสูงขึ้นเรื่อยๆ จนพร้อมจะเกิดปฏิกิริยา </t>
  </si>
  <si>
    <t>ดาวฤกษ์ที่เกิดใหม่มักเกิดขึ้นในบริเวณ “เนบิวลา” ซึ่งเป็นกลุ่มเมฆก๊าซและฝุ่นในอวกาศ</t>
  </si>
  <si>
    <t>การรวมกลุ่มก้อนของแก๊สอย่างหลวมๆคือ เนบิวลา</t>
  </si>
  <si>
    <t>ภายในมีความหนาแน่นสูงเกิดการยุบตัวภายใต้แรงโน้มถ่วงทำให้ความดันและอุณหภูมิเพิ่มขึ้นจนกลายเป็น ดาวฤกษ์ก่อนเกิด</t>
  </si>
  <si>
    <t>เกิดปฏิกิริยาฟิวชันรวมของไฮโดรเจนเป็นฮีเลียมภายในแกนกลาง protostar กลายเป็น ดาวฤกษ์ในลำดับ</t>
  </si>
  <si>
    <t>แรงโน้มถ่วงดึงดูด</t>
  </si>
  <si>
    <t>สสารยุบตัวเป็นแผ่นจาน มีความดัน อุณหภูมิมากขึ้น</t>
  </si>
  <si>
    <t>เกิดปฏิกิริยาเทอร์มอนิวเคลียร์ที่แก่นกลางของprotost</t>
  </si>
  <si>
    <t>อยู่ในสภาพที่สมดุลที่เรียกว่าสมดุลอุทกสถิตคือการสมดุลระหว่างแรงโน้มถ่วงและแรงดัน</t>
  </si>
  <si>
    <t>ดาวฤกษ์จะอยู่ในสภาพสมดุลอุทกสถิต แต่ดาวฤกษ์ก่อนเกิดยังไม่สมดุล</t>
  </si>
  <si>
    <t>เนบิลลาดาวเคราะห์</t>
  </si>
  <si>
    <t>มีแรงโน้มถ่วงในเนบิลลา</t>
  </si>
  <si>
    <t>นำไปสู่การก่อตัวของดาวฤกษ์</t>
  </si>
  <si>
    <t>เกิดปฎิกิริยานิวเคลียฟิวชั่นที่ใจกลาง</t>
  </si>
  <si>
    <t>แรงโน้มถ่วงที่พยายามบีบอัดดาวฤกษ์เข้าหากัน กับแรงดันจากความร้อนภายในที่เกิดจากปฏิกิริยานิวเคลียร์ฟิวชันในแกนกลาง ซึ่งพยายามดันดาวฤกษ์ให้ขยายตัว เมื่อสองแรงนี้สมดุลกัน ดาวฤกษ์จะอยู่ในสภาวะสมดุลไฮโดรสแตติก</t>
  </si>
  <si>
    <t>ดาวฤกษ์พลังงานในตัวเองและเปล่งแสงสว่างได้แต่ดาวฤกษ์เป็นแค่กลุ่มแก็ส</t>
  </si>
  <si>
    <t>ปฎิกิริยานิวเคลียฟิวชั่น</t>
  </si>
  <si>
    <t xml:space="preserve">เนบิวลา(ที่รวมตัวกันหนาแน่นขึ้น) 
</t>
  </si>
  <si>
    <t>เอกภพมีมวลสารหลักคือ ก๊าซไฮโดรเจนและฮีเลียม รวมกับฝุ่นและธาตุหนักเล็กน้อย เมื่อมวลสารเหล่านี้รวมตัวกันด้วยแรงโน้มถ่วงก็เกิดเป็นดาวฤกษ์</t>
  </si>
  <si>
    <t>แรงโน้มถ่วง </t>
  </si>
  <si>
    <t>เกิดความร้อนสูงขึ้น และแรงดันเพิ่มขึ้น จนเริ่มเกิดปฏิกิริยานิวเคลียร์ กลายเป็นดาวฤกษ์</t>
  </si>
  <si>
    <t>เกิดปฏิกิริยานิวเคลียร์ฟิวชันที่แกนกลางของดาวก่อน จึงจะพัฒนาเป็นดาวฤกษ์</t>
  </si>
  <si>
    <t>สมดุลของแรงเกิดจากแรงโน้มถ่วงที่ดึงมวลเข้าศูนย์กลาง กับแรงดันจากพลังงานนิวเคลียร์ที่ดันออก ทำให้ดาวฤกษ์มีขนาดและความสว่างคงที่</t>
  </si>
  <si>
    <t>ดาวฤกษ์มีปฏิกิริยานิวเคลียร์ที่แกนกลางและเปล่งแสงได้ ส่วนดาวฤกษ์ก่อนเกิดยังไม่เริ่มปฏิกิริยานิวเคลียร์</t>
  </si>
  <si>
    <t>ดาวฤกษ์ที่เกิดใหม่มักเกิดในบริเวณเนบิวลาหรือกลุ่มเมฆก๊าซและฝุ่นหนาแน่น</t>
  </si>
  <si>
    <t>กระบวนการนิวเคลียร์ฟิวชันเป็นกระบวนการที่สร้างพลังงานและแสงภายในดาวฤกษ์</t>
  </si>
  <si>
    <t>นางสาวพิราวรรณ์ โรจน์รวี</t>
  </si>
  <si>
    <t xml:space="preserve">Supernova </t>
  </si>
  <si>
    <t xml:space="preserve">Red supernova </t>
  </si>
  <si>
    <t>บริเวณที่มวลสารยุบตัวรวมกันและมีความหนาแน่นมากขึ้น</t>
  </si>
  <si>
    <t>ต้องเกิดากรยุบตัวของมวลสารในเนบิวล่าใน แก่นกลาง จะเกิด ปฏิกิริยานิวเคลียร์ฟิวชัน เมื่อร้อนพอดีทำให้กลายเป็นดาวฤกษ์</t>
  </si>
  <si>
    <t>แรงโน้มถ่วง (ดึงเข้าศูนย์กลาง)
แรงดันจากปฏิกิริยานิวเคลียร์ (ผลักออก)
 เมื่อสมดุลกัน ดาวจะอยู่ในสภาพเสถียร</t>
  </si>
  <si>
    <t>ดาวฤกษ์ก่อนเกิด ยังอยู่ในช่วงกำลังก่อตัวจากมวลสารในเนบิวลา ส่วน ดาวฤกษ์ คือดาวที่สมบูรณ์แล้ว ส่องแสงเองได้จากพลังงานนิวเคลียร์</t>
  </si>
  <si>
    <t>ดาวฤกษ์ใหม่มักเกิดในเนบิวลาซึ่งเป็นบริเวณที่มีก๊าซและฝุ่นหนาแน่นมากในอวกาศ โดยเฉพาะ ก๊าซไฮโดรเจน
แรงโน้มถ่วงจะทำให้มวลสารในเนบิวลายุบตัว จนเกิดดาวฤกษ์ดวงใหม่ขึ้น</t>
  </si>
  <si>
    <t>ปฏิกิริยานิวเคลียร์ฟิวชันในแก่นของดาวฤกษ์ จะเปลี่ยน ไฮโดรเจนให้กลายเป็น ฮีเลียม
พร้อมกับปลดปล่อย พลังงานความร้อนและแสง ออกมาอย่างมหาศ</t>
  </si>
  <si>
    <t>นส.ธารธรรมญา ศรีเมือง</t>
  </si>
  <si>
    <t>ก่อตัว</t>
  </si>
  <si>
    <t>กลุ่ม gas ในอากาศ เนบิวลา</t>
  </si>
  <si>
    <t>กำเนิดดาวฤกษ์</t>
  </si>
  <si>
    <t>เกิดprotostar อุณหภูมิสูงขึ้น แรงดันเพิ่มขึ้น ปฏิกิริยาฟิวชั่น</t>
  </si>
  <si>
    <t>นิวเคลียร์ฟิวชั่น บริเวณแกนกลางprotostar</t>
  </si>
  <si>
    <t>แรงโน้มถ่วงที่ดึงเข้า กับแรงดันจากนิวเคลียร์ฟิวชั่น</t>
  </si>
  <si>
    <t>ดาวฤกษ์มีกระบวนการฟิวชั่นแล้ว แต่ดาวฤกษ์ก่อนเกิดยังไม่มี</t>
  </si>
  <si>
    <t>นิวเคลียฟิวชั่น</t>
  </si>
  <si>
    <t>กลุ่มแก๊สในอากาศเนบิวลา</t>
  </si>
  <si>
    <t xml:space="preserve">Protostar </t>
  </si>
  <si>
    <t>เกิด protostar อุณหภูมิสูงขึ้น แรงดันเพิ่มขึ้น เกิดปฏิกิริยาฟิวชั่น</t>
  </si>
  <si>
    <t>แรงโน้มถ่วงที่ดึงเข้ากับแรงดันจากนิวเคลียร์ฟิวชั่น</t>
  </si>
  <si>
    <t>ดาวฤกษ์มีกระบวนการฟิวชั่นแล้ว แต่ดาวก่อนเกิดยังไม่มี</t>
  </si>
  <si>
    <t xml:space="preserve">บริเวณเนบิวลา
</t>
  </si>
  <si>
    <t>เนบิวลารวมกลุ่มกันจนกลายเป็นก้อน</t>
  </si>
  <si>
    <t>ความดันทำให้ดาวฤกษ์ขยายตัวและมีอุณหภูมิมากขึ้นจนกลายเป็นดาวก่อนเกิด</t>
  </si>
  <si>
    <t>เกิดปฏิกิริยาฟิวชันภายในแกนกลาง กลายเป็นดาวฤกษ์ในลำดับ</t>
  </si>
  <si>
    <t>มีความดันและอุณหภูมเพิ่มมากขึ้นจะกลายเป็นดาวฤกษ์ก่อนเกิด</t>
  </si>
  <si>
    <t>เกิดปฏิกิริยาฟิวชันรวมไฮโดรเจนเป้นฮีเลียมเกิดในแกนกลาง</t>
  </si>
  <si>
    <t>แรงโน้มถ่วงที่บีบอัดและแรงดันที่ขยายออก</t>
  </si>
  <si>
    <t>ดาวฤกษ์เกิดปฏิกิริยาต่างๆ ดาวฤกษ์ก่อนเกิดจะเป็นการร่วมกลุ่มของเนิบิวลา</t>
  </si>
  <si>
    <t xml:space="preserve">บริเวณยอดของเนบิวลา </t>
  </si>
  <si>
    <t>เป็นกลุ่มเมฆฝุ่นกลุ้มก้อนแก๊สมารวมตัวกันจนกลายเป็นเนบิวลา</t>
  </si>
  <si>
    <t>เนบิวลาค่อยๆยุบตัวลงภายใต้แรงโน้มถ่วงและมีความหนาแน่นเพิ่มขึ้น</t>
  </si>
  <si>
    <t>ภายในบริเวณมีความหนาแน่นสูง เกิดการยุบตัวลงภายใต้แรงโน้มถ่วงของตัวเอง ทำให้ความดันและอุณหภูมิเพิ่มขึ้นจนกลายเป็น protostar</t>
  </si>
  <si>
    <t>เกิดปฏิกิริยานิวเคลียร์ฟิวชันรวมกับไฮโดรเจนเป็นฮีเลียมเกิดขึ้นภายใต้แกนกลางทำให้ protostar กลายเป็นดาวฤกษ์อันดับหลักอยู่ในสมดุลที่เรียกว่าสมดุลอุทกสถิต</t>
  </si>
  <si>
    <t>กลุ่มแก๊สขนาดใหญ่ที่มีอาเจียนเป็นส่วนประกอบหลัก</t>
  </si>
  <si>
    <t>หยุดตัวลงภายใต้แรงโน้มถ่วงของตัวเอง</t>
  </si>
  <si>
    <t>ความดันและอุณหภูมิเพิ่มมากขึ้นจนกลายเป็น Protostar</t>
  </si>
  <si>
    <t>เกิดปฏิกิริยานิวเคลียร์ฟิวชันการรวมไฮโดรเจนเป็นฮีเลียมและเกิดบริเวณภายในแกนกลาง</t>
  </si>
  <si>
    <t>อยู่ในสมดุลที่เรียกว่าสมดุลจิตดาวฤกษ์ถูกกระทำด้วย 2 แรงคือแรงโน้มถ่วงเป็นแรงพยายามบีบอัดแก๊สทั้งหมดเข้าหากัน แรงดันเป็นแรงที่พยายามดันให้ดาวแยกออกจากกัน สมดุลระหว่างดาวฤกษ์จึงเกิดขึ้น</t>
  </si>
  <si>
    <t>ดาวฤกษ์ก่อนเกิดเป็นกลุ่มก้อนแก๊สไม่มีสมดุลอุทกสถิตยังไม่สามารถสร้างพลังงานได้</t>
  </si>
  <si>
    <t>บริเวณที่มีการระเบิดของเนบิวลา</t>
  </si>
  <si>
    <t>เริ่มต้นจากการที่กลุ่มก้อนแก๊สรวมตัวกันจนกลายเป็นกลุ่มก้อนที่รวมตัวกันอย่างหลวมๆ เรียกว่า เนบิวลา</t>
  </si>
  <si>
    <t>เนบิวลาค่อยๆ ยุบตัวลงภายใต้แรงโน้มถ่วงจนมีความหนาแน่นมากยิ่งขึ้น</t>
  </si>
  <si>
    <t xml:space="preserve">ภายในบริเวณที่มีความหนาแน่นสูง เกิดการยุบตัวลงภายใต้แรงโน้มถ่วงของตัวเอง ทำให้มีความดันและอุณหภูมิเพิ่มมากขึ้นจนกลายเป็น Protostar </t>
  </si>
  <si>
    <t>เกิดปกิกิริยานิวเคลียร์ฟิวชั่นรวมกับไฮโดรเจนเป็นฮีเลียมเกิดภายใต้แกนกลางทำให้Protostar กลายเป็นดาวฤกษ์ในลำดับหลักอยู่ในสมดุลที่เรียกส่า สมดุลอุทกสถิต</t>
  </si>
  <si>
    <t>กลุ่มแก๊สขนาดใหญ่ ที่มีไฮโดรเจนเป็นส่วนประกอบหลัก</t>
  </si>
  <si>
    <t>ยุบตัวลงภายใต้แรงโน้มถ่วงของตัวเอง</t>
  </si>
  <si>
    <t xml:space="preserve">ความดันและอุณหภูมิเพิ่มมากขึ้น จนกลายเป็น Protostar </t>
  </si>
  <si>
    <t>เกิดปฏิกิริยานิวเคลียร์ฟิวชั่น การรวมไฮโรเจนเป็นฮีเลียม และเกิดบริเวณภายในแกนกลาง</t>
  </si>
  <si>
    <t>อยู่ในสมดุลที่เรียกว่า สมดุลอุทกสถิต ดาวฤกษ์ถูกกระทำด้วย 2 แรงคือแรงโน้มถ่วงเป็นแรงที่พยายามบีบอัดแก๊สทั้งหมดเข้าหากัน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</si>
  <si>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บริเวณเนบิวลารูปเมฆแก๊สแบะฝุ่นที่มีมวลสารยุบตัวรวมกันจนเกิดแรงโน้มถ่วงสูง</t>
  </si>
  <si>
    <t>กระบวนการการสันดาปนิวเคลียร์ภายในแก่นของดาวฤกษ์ การรวมตัวของอะตอมไฮโดรเจนเป็นฮีเลียม เป็นแหล่งพลังงานหลักที่ทำดาวปลดปล่อยพลังงานและแสงออกมา</t>
  </si>
  <si>
    <t>เริ่มต้นจากกลุ่มก้อนแก๊สรวมตัวกันจนกลายเป็นกลุ่มก้อนที่รวมตัวกันอย่างหลวมๆ เรียกว่าเนบิวลา</t>
  </si>
  <si>
    <t>เนบิวลาค่อยๆยุบตัวลงภายใต้แรงโน้มถ่วงจนมีความหนาแน่นมากยิ่งขึ้น</t>
  </si>
  <si>
    <t>ภายในบริเวณที่มีความหนาแน่นสูง เกิดการยุบตัวภายใต้แรงโน้มถ่วงของตัวเอง ทำให้ความดันและอุณหภูมิเพิ่มมากขึ้นจนกลายเป็น protostar</t>
  </si>
  <si>
    <t>เกิดปฎิกิริยานิวเคลียร์ฟิวชั่นรวมไฮโดรเจนเป็นฮีเลียมเกิดขึ้นภายในแกนกลาง ทำให้ Protostar กลายเป็นดาวฤกษ์ในลำดับหลัก ในสมดุลอุทกสถิต</t>
  </si>
  <si>
    <t>กลุ่มแก๊สขนาดใหญ่ มีไฮโดรเจนเป็นสปก.หลัก</t>
  </si>
  <si>
    <t>ความดันและอุณหภูมิมากขึ้น จนกลายเป็น protostar</t>
  </si>
  <si>
    <t>เกิดปฏิกิริยานิวเคลียฟิวชั่น การรวมของไฮโดรเขนจะเป็นฮีเลียมและเกิดบริเวณภายในแกนกลาง</t>
  </si>
  <si>
    <t>ดาวฤกษ์มีขนาดและความสว่างคงที่เพราะสมดุลระหว่างแรงโน้มถ่วงที่ดึงเข้ากับแรงดันจาก พันที่ผลักออกสมดุลนี้ เรียกว่า สมดุลไฮโดรสแตติก</t>
  </si>
  <si>
    <t>ดาวฤกษ์ก่อนเกิดยังไม่มีการสันดาปนิวเคลียในแก่น ส่วนดาวฤกษ์มีการสันดาปนิวเคลียทำให้ปล่อยพลังงานและส่องสว่างคงที่</t>
  </si>
  <si>
    <t>กระบวนการสันดาปนิวเคลียร์ภายในแก่นของดาวฤกษ์ การรวมตัวของอะตอมไฮโดรเจนเป็นฮีเลียม เป็นแหล่ง พลังงานหลักที่ทำให้ดาวปลดปล่อยพลังงานและแสงออกมา</t>
  </si>
  <si>
    <t>เริ่มต้นจากากรที่กลุ่มก้อนแก๊สรวมตัวกันจนกลายเป็นกลุ่มก้อนที่รวมตัวกันอย่างหลวมๆ เรียกว่า เนบิวลา</t>
  </si>
  <si>
    <t>ภายในบริเวณที่มีความหนาแน่นสูงเกิดการยุบตัวภาบใต้แรงโน้มถ่วงของตัวเอง ทำให้อุณหถูมิ และความกัน เพิ่มขึ้นจนกลายเป็นprotostar</t>
  </si>
  <si>
    <t>เกิดปฏิกิริยานิวเคลียร์ฟิวชั่นรวมกับไฮโดรเจนเป็นฮีเลียมเกิดภายใต้แกนกลางทำให้protostarกลายเป็นดาวฤกษ์ในลำดับหลักอยู่ในสมดุลที่เรียกว่า สมดุลอุทกสถิต</t>
  </si>
  <si>
    <t>กลุ่มแก๊สขนาดใหญ่ที่มีไฮโดรเจนเป็นส่วนประกอบหลัก</t>
  </si>
  <si>
    <t>ยุบตัวลงภายใต้แรงโน้มถ่วงของตังเอง</t>
  </si>
  <si>
    <t xml:space="preserve">ความดันและอุณหภูมิเพิ่มมากขึ้นจนกลายเป็น protostar </t>
  </si>
  <si>
    <t>อยู่ในสมดุลที่เรียกว่า สมดุลอุทกสุถิต ดาวฤกษ์ถูกกระทำด้วย 2 แรงคือแรง โน้มถ่วงเป็นแรงทีพยายามบีบอัดแก๊ส ทั้งหมดเข้าหากัน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</si>
  <si>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บริเวณเนบิวลารูปเมฆแก๊สแบะฝุ่นที่มีมวลสารยุบตัวรวมกันจนเกิดแรง โน้มถ่วงสูง</t>
  </si>
  <si>
    <t>เนบิวลาหัวม้า(เนบิวลามืด)การรวมตัวของฝุ่นเเละก๊าซในอวกาศที่หนาเเน่นมากพอจะบดบังเเสงจากเนบิวลาหรือดาวฤกษ์ด้านหลัง</t>
  </si>
  <si>
    <t>เนบิวลา carina เริ่มจากเมฆก๊าซเเละฝุ่นหนาเเน่นยุบตัวภายใต้เเรงโน้มถ่วงจนเกิดดาวฤกษ์ใหม่รังสีจากดาวฤกษ์ยักษ์ใกล้เคียงกระตุ้นให้เกิดการก่อตัวของโปรโตสตาร์ในบริเวณโดยรอบ</t>
  </si>
  <si>
    <t>ดาวนิวตรอนเกิดจากการยุบตัวของเเกนกลางดาวฤกษ์มวลมากจากการเกิดระเบิดซูเปอร์โนวาเมื่อเเกนกลางยุบตัวอย่างรุนเเรง โปรตอนกับอิเล็กตรอนจะรวมกันเป็นนิวตรอน</t>
  </si>
  <si>
    <t>ดาวยักษ์ใหญ่เเดง ดาวฤกษ์เข้าสู่ช่วงปลายของชีวิตเมื่อไฮโดรเจนในเเกนกลางหมดเเละดาวเริ่มฟิวชันฮีเลียมเเทนดาวจะขยายตัวอย่างมาก มีอุณหภูมิผิวต่ำลง ทำให้เปล่งเเสงสีเเดงเเละมีขนาดใหญ่</t>
  </si>
  <si>
    <t>อุณหภูมิเเละความดันเพิ่มขึ้น ก่อตัวของโปรโตสตาร์ เกิดเเผ่นจานฝุ่น</t>
  </si>
  <si>
    <t>เเรงโน้มถ่วงทำให้เมฆยุบตัว เกิดโปรโตสตาร์ เริ่มต้นปฏิกิริยานิวเคลียร์ฟิวชัน เข้าสู่ระยะดาวฤกษ์</t>
  </si>
  <si>
    <t>ดาวฤกษ์มีขนาดเเละความสว่างคงที่เพราะสมดุลระหว่างเเรงโน้มถ่วงที่ดึงเข้ากับเเรงดันจากฟิวชันที่ผลักออกสมดุลนี้เรียกว่า สมดุลไฮโดรสเเตติก</t>
  </si>
  <si>
    <t>ดาวฤกษ์ก่อนเกิดยังไม่มีการสันดาปนิวเคลียร์ในเเก่นส่วนดาวฤกษ์มีการสันดาปนิวเคลียร์ทำให้พลังงานเเละส่องสว่างคงที่</t>
  </si>
  <si>
    <t>บริเวณเนบิวลารูปเมฆเเก๊สเเละฝุ่นที่มีมวลสารยุบตัวรวมกันจนเกิดเเรงโน้มถ่วงสูง</t>
  </si>
  <si>
    <t>กระบวนการสันดาปนิวเคลียร์ภานในเเก่นของดาวฤกษ์ การรวมตัวของอะตอมไฮโดรเจนเป็นฮีเลียม เป็นเเหล่งพลังงานหลักที่ทำให้ดาวปลดปล่อยพลังงานเเละเเสงออกมา</t>
  </si>
  <si>
    <t>เนบิวลาหัวม้า การรวมตัวของฝุ่นและก๊าซในอวกาศที่หนาแน่นมากพอจะบดบังแสงจากเนบิวลาหรือดาวฤกษ์ด้านหลัง</t>
  </si>
  <si>
    <t>เนบิวลาCarina เริ่มจากเมฆก๊าซและฝุ่นหนาแน่นยุบตัวภายใต้แรงโน้มถ่วงจนเกิดดาวฤกษ์ใหม่ รังสีจากดาวฤกษ์ยักษ์ใกล้เคียงกระตุ้นให้เกิดการก่อตัวของโปรโตสตาร์ในบริเวณโดยรอบ</t>
  </si>
  <si>
    <t>ดาวนิวตรอน เกิดจากการยุบตัวของแกนกลางดาวฤกษ์มวลมากหลังจากเกิดการระเบิดซูเปอร์โนวาเมื่อแกนกลางยุบตัวอย่างรุนแรง โปรตอนกับอิเล็กตรอนรวมกันเป็นนิวตรอน</t>
  </si>
  <si>
    <t>ดาวยักษ์ใหญ่แดง ดาวฤกษ์ที่เข้าสู่ช่วงปลายของชีวิต เมื่อไฮโดรเจนในแกนกลางหมดและดาวเริ่มฟิวชันฮีเลียมแทนดาวจะขยายตัวอย่างมาก มีอุณหภูมิผิดต่ำลง ทำให้เปล่งแสงสีแดงและมีขนาดใหญ่</t>
  </si>
  <si>
    <t>แรงโน้มถ่วงทำให้เมฆยุบตัว เกิดโปรโตสตาร์ เริ่มตันปฏิกิริยานิวเคลียร์ฟิวชัน เข้าสู่ระยะดาวฤกษ์</t>
  </si>
  <si>
    <t>ดาวฤกษ์มีขนาดและความสว่างคงที่เพราะสมดุลระหว่างแรงโน้มถ่วงที่ดึงเข้ากับแรงดันจากฟิวชันที่ผลักออกสมดุลนี้ เรียกว่า สมดุลไฮโดรแตติก</t>
  </si>
  <si>
    <t>ดาวฤกษ์ก่อนเกิดยังไม่มีสันดาปนิวเคลียร์ในแก่น ส่วนดาวฤกษ์มีสันดาปนิวเคลียร์ทำให้ปล่อยพลังงานและส่องสว่างคงที่</t>
  </si>
  <si>
    <t>บริเวณเนบิวลารูปเมฆแก๊งและฝุ่นที่มีมวลสารยุบตัวรวมกันจนเกิดแรงโน้มถ่วงสูง</t>
  </si>
  <si>
    <t>กระบวนการสันดาปนิวเคลียร์ภายในแก่งของดาวฤกษ์ การรวมตัวของอะตอมไฮโดรเจนเป็นฮีเลียม เป็นแหล่งพลังงานหลักที่ทำให้ดาวปลดปล่อยพลังงานและแสงออกมา</t>
  </si>
  <si>
    <t>เนบิวลาค่อยๆ ยุบตัวลงภายใต้แรง โน้มถ่วงจนมีความหนาแน่นมากยิ่งขึ้น</t>
  </si>
  <si>
    <t xml:space="preserve">ภายในบริเวณที่มีความหนาแน่นสูง เกิดการยุบตัวลงภายใต้แรงโน้มถ่วงของตัวเอง ทำให้มีความดันและ อุณหภูมิเพิ่มมากขึ้นจนกลายเป็น Protostar
</t>
  </si>
  <si>
    <t>ยุบตัวลงภายใต้แรง โน้มถ่วงของตัวเอง</t>
  </si>
  <si>
    <t>ความดันและอุณหภูมิเพิ่มมากขึ้น จนกลายเป็น Protostar</t>
  </si>
  <si>
    <t>อย่ในสมดุลที่เรียกว่า สมดุลอุทกสุถิต ดาวฤกษ์ถูกกระทำด้วย 2 แรงคือแรงโน้มถ่วงเป็นแรงที่พยายามบีบอัดแก๊ส ทั้งหมดเข้าหากัน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</si>
  <si>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บริเวณเนบิวลารูปเมฆแก๊สแบะฝุ่นที่มีมวลสารยุบตัวรวมกันจนเกิดแรง โน้มถ่วงสู</t>
  </si>
  <si>
    <t>เนบิวลาหัวม้า(เนบิวลามืด):การรวมตัวของก๊าซและฝุ่นในอวกาศที่หนาแน่นมากพอที่จะบดบังแสงจากดาวฤกษ์ด้านหลัง</t>
  </si>
  <si>
    <t>เนบิวลาcarina:เริ่มจากเมฆก๊าซและฝุ่นหนาแน่นยุบตัวภายใต้แรงโน้มถ่วงจนเกิดดาวฤกษ์ใหม่รังสีจากดาวฤกษ์ยักษ์ใกล้เคียงกระตุ้นให้เกิดการก่อตัวของโปรโตสตาร์โดยรอบ</t>
  </si>
  <si>
    <t>ดาวนิวตรอน:เกิดจากการยุบตัวของแกนกลางดาวฤกษ์มวลมากหลังจากเกิดการระเบิดซูเปอร์โนวา เมื่อแกนกลางยุบตัวอย่างรุนแรง โปรตอนกับอิเล็กตรอนจึงรวมตัวกันเป็นนิวตรอน</t>
  </si>
  <si>
    <t>ดาวยักษ์ใหญ่แดง:ดาวฤกษ์ที่เข้าสู่ช่วงปลายของชีวิต เมื่อไฮโดรเจนในแกนกลางหมดและดาวเริ่มฟิวชันฮีเลียมแทนดาวจะขยายตัวอย่างมากอุณหภูมิตํ้าลงทำให้เปล่งแสงสีแดงและมีขนาดใหญ่</t>
  </si>
  <si>
    <t>อุณหภูมิและความดันเพิ่มขึ้น ก่อตัวของโปรโตสตาร์</t>
  </si>
  <si>
    <t>แรงโน้มถ่วงทำให้เมฆยุบตัว เกิดโปรโตสตาร์ เริ่มต้นปฏกิริยานิวเคลียร์ฟิวชันเข้าสู่ระยะดาวฤกษ์</t>
  </si>
  <si>
    <t>ดาวฤกษ์มีขนาดและความสว่างคงที่เพราะสมดุลระหว่างแรงโน้มถ่วงที่ดึงเข้ากับแรงดันจากฟิวชันทีผลักออก
สมดุลนี้เรียกว่า “สมดุลไฮโดรสแตดิก”</t>
  </si>
  <si>
    <t>ดาวฤกษ์ก่อนเกิดยังไม่มีการสันดาปนิวเคลียร์ในแก่น ส่วนดาวฤกษ์มีการสันดาปนิวเคลียร์ในแก่นทำให้ปล่อยพลังงานและส่องสว่างคงที่</t>
  </si>
  <si>
    <t>บริเวณเนบิวลารูปเมฆแก๊สและฝุ่นที่มีมวลสารยุบตัวรวมกันจนเกิดแรงโน้มถ่วง</t>
  </si>
  <si>
    <t>เนบิวลา กลุ่มก๊าซและฝุ่นในอวกาศ เป็นจุดเริ่มต้นของการเกิดดาว</t>
  </si>
  <si>
    <t>การยุบตัว แรงโน้มถ่วงดึงเนบิวลาเข้าหากัน กลุ่มก๊าสยุบตัวแน่นและร้อนขึ้น</t>
  </si>
  <si>
    <t>ก๊าสรวมตัวแน่น ความดัน อุณหภูมิเพิ่มขึ้น จนเกิดวัตถุร้อนตรงกลางกลายเป็นดาวฤกษ์เกิดก่อน</t>
  </si>
  <si>
    <t>เกิดปฏิกิริยาฟิวชั่นรวมไฮโดรเจนเป็นฮีเลียม เกิดภายในแกนกลางดาวฤกษ์ก่อนเกิดกลายเป็นดาวฤกษ์ในลำดับหลัก</t>
  </si>
  <si>
    <t>อะตอม H อะตอม He</t>
  </si>
  <si>
    <t>ความดันและอุณหภูมิเพิ่มขึ้นจนกลายเป็นดาวฤกษ์เกิดก่อน</t>
  </si>
  <si>
    <t>กระบวนการนิวเคลียร์ฟิวชัน บริเวณแกนกลาง</t>
  </si>
  <si>
    <t xml:space="preserve">เกิดจากการดุลกันระหว่างแรงโน้มถ่วงที่ดึงมวลของดาวเข้าสู่ศูนย์กลางกับแรงดันจากปฏิกิริยานิวเคลียร์ฟิวชัน ที่ใจกลางดาวที่ผลักมวลของดาวให้ออกไปด้านนอก
</t>
  </si>
  <si>
    <t>ดาวฤกษ์ก่อนเกิดเป็นระยะก่อนที่จะเกิดปฏิกิริยานิวเคลียร์ฟิวชั่น ซึ่งเป็นแหล่งกำเนิดของพลังงานดาวฤกษ์จริง ส่วนดาวฤกษ์นั้นมีการหลอมรวมไฮโดรเจนเป็นฮีเลียมในแกนกลางทำให้เกิดพลังงานและแสงสว่าง</t>
  </si>
  <si>
    <t>เกิดการรวมตัวของสสาร เมื่อก๊าซและฝุ่นจับตัวกันมากขึ้น จะทำให้อุณหภูมิและความดันสูงขึ้น และเกิดปฏิกิริยานิวเคลียร์ฟิวชัน</t>
  </si>
  <si>
    <t>เกิดจากแก๊สและฝุ่นที่ฟุ่งออกมาจากการระเบิดของดาวฤกษ์ที่กำลังจะดับ</t>
  </si>
  <si>
    <t>เกิดจากหลุมดำมวลยิ่งยวดที่อยู่ใจกลางกาแล็กซี ซึ่งกำลังดูดกลืนสสารจำนวนมาก สสารเหล่านี้จะหมุนวนเป็นจานรวมมวล รอบหลุมดำและเสียดสีกันจนมีความร้อนสูงและปลดปล่อยพลังงานออกมา</t>
  </si>
  <si>
    <t>เกิดจากการรวมตัวกันของกลุ่มก๊าซและฝุ่นขนาดใหญ่ ที่ยุบตัวลงภายใต้เเรงโน้มถ่วงของตัวเอง</t>
  </si>
  <si>
    <t>ความดันและอุณหภูมิเพิ่มขึ้น</t>
  </si>
  <si>
    <t>เกิดกระบวนการปฏิกิริยาเทอร์มอนิวเคลียร์ เกิดบริเวณแก่นกลาง</t>
  </si>
  <si>
    <t>เกิดจาดสมดุลระหว่างแรงโน้มถ่วง ที่พยายามดึงมวลของน้ำเข้าสู่ศูนย์กลางกับแรงดันจากความร้อนภายในของดาว ที่เกิดจากปฏิกิริยาเทอร์โมนิวเคลียร์ ที่พยายามดันให้ดาวขยายตัว</t>
  </si>
  <si>
    <t>ดาวฤกษ์ก่อนเกิดจะเป็นเพียงเเค่ก้อนแก๊สร้อน ที่กำลังยุบตัว และมีอุณหภูมิสูงขึ้น แต่ไม่มีปฏิกิริยานิวเคลียร์ฟิวชั่นเกิดขึ้น ส่วนดาวฤกษ์มีอุณหภูมิและแรงดันสูงมากพอที่จะเกิดปฏิกิริยานิวเคลียร์ฟิวชั่นและปล่อยพลังงานออกมา</t>
  </si>
  <si>
    <t>เกิดขึ้นบริเวณ“เนบิวลา”</t>
  </si>
  <si>
    <t>กระบวนการปฏิกิริยานิวเคลียร์ฟิวชั่น</t>
  </si>
  <si>
    <t>เกิดจากการรวมตัวของก๊าซและฝุ่นซึ่งถูกแรงโน้มถ่วงดึงดูดเข้าหากันเมื่อมวลสารเพิ่มมากขึ้นอุณหภูมิก้จะสูงขึ้นจนกลายเผ็นดาวฤกษ์</t>
  </si>
  <si>
    <t xml:space="preserve">จากก๊าซและฝุ่นที่พุ่งออกมาจากการระเบิดของดาวฤกษ์ที่กำลังจะดับ </t>
  </si>
  <si>
    <t xml:space="preserve">เกิดจากหลุมดำมวลยิ่งยวด ที่อยู่ใจกลางกาแล็กซี ซึ่งกำลังดูดกลืนสสารจำนวนมหาศาล สสารเหล่านั้นจะหมุนวนเป็นจานรวมมวล รอบหลุมดำ และเสียดสีกันจนเกิดความร้อนสูงและปลดปล่อยพลังงานออกมาในรูปของแสงและรังสีต่างๆ ทำให้เควซาร์มีความสว่างเจิดจ้ามาก </t>
  </si>
  <si>
    <t>เกิดจากการรวมตัวกันของกลุ่มก๊าซและฝุ่นขนาดใหญ่ (เนบิวลา) ที่ยุบตัวลงภายใต้แรงโน้มถ่วงของตัวเอง</t>
  </si>
  <si>
    <t>มีความดันและอุณหภูมิมากขึ้น</t>
  </si>
  <si>
    <t>เกิดกระบวนการเทอโมนิวเคลียร์ และเกิดขึ้นในแก่นกลางของฝุ่น</t>
  </si>
  <si>
    <t xml:space="preserve">เกิดจากการสมดุลระหว่างแรงโน้มถ่วงที่พยายามดึงมวลของดาวเข้าสู่ศูนย์กลาง กับแรงดันจากความร้อนภายในของดาวที่เกิดจากปฏิกิริยาเทอร์โมนิวเคลียร์ที่พยายามดันให้ดาวขยายตัว </t>
  </si>
  <si>
    <t>ดาวฤกษ์ก่อนเกิดเป็นเพียงก้อนแก๊สร้อนที่กำลังยุบตัวและมีอุณหภูมิสูงขึ้น แต่ยังไม่มีปฏิกิริยานิวเคลียร์ฟิวชันเกิดขึ้น ส่วนดาวฤกษ์ เมื่อมีอุณหภูมิและแรงดันสูงมากพอจะเกิดปฏิกริยาฟิวชั่น และปลดปล่อยพลังงานออกมา</t>
  </si>
  <si>
    <t>มักเกิดขึ้นในเนบิวล่า</t>
  </si>
  <si>
    <t>เนบิวล่า ก่อตัว</t>
  </si>
  <si>
    <t>เนบิวล่า เริ่มยุบตัวรวมกัน</t>
  </si>
  <si>
    <t>เนบิลยุบตัวจิงเกิดซุบเปอร์โนวา เป็นดาวอิเล็กตรอน</t>
  </si>
  <si>
    <t>กลับมาขยายตัวเล็กน้อย ทำให้กลายเป็นดาวฤกษ์</t>
  </si>
  <si>
    <t>ก๊าซต่างๆ ในเอกภพ มารวมตัวหรือเนบิลล่า</t>
  </si>
  <si>
    <t>มีเเรงโน้มถ่วงของเนบิล่า</t>
  </si>
  <si>
    <t>เกิดการระเบิดของเนบิลล่าที่รวมตัวกันหนาเเน่น</t>
  </si>
  <si>
    <t>เกิดการระเบิดที่บริเวณcoreของดาวฤกษ์หรือนิวเครียสฟิชั่น</t>
  </si>
  <si>
    <t>เกิดจากการสมดุลระหว่างแรงโน้มถ่วงที่พยายามดึงดาวให้ยุบตัว และแรงดันจากความร้อนที่เกิดจากปฏิกิริยานิวเคลียร์ฟิวชันในแกนกลางที่พยายามผลักดันให้ดาวขยายตัว</t>
  </si>
  <si>
    <t>ดาวฤกษ์ก่อนเกิดจะค่อนข้างไม่สมดุลกัน
ดาวฤกษ์จะมีเเรงที่สมดุลกัน</t>
  </si>
  <si>
    <t>บริเวณที่มีเนบิลล่าจำนวนมากหรือดาวฤกษ์ที่ระเบิดตัวไปเเล้ว</t>
  </si>
  <si>
    <t>เนบิวลา (กลุ่มก๊าซและฝุ่นรวมกัน)</t>
  </si>
  <si>
    <t>เนบิวลายุบตัว (จากแรงโน้มถ่วง)</t>
  </si>
  <si>
    <t>ดาวฤกษ์ก่อนกำเนิด</t>
  </si>
  <si>
    <t>อุณหภูมิกับความหนาแน่นสูงขึ้น</t>
  </si>
  <si>
    <t>เป็นเนบิวลาและยุบตัว</t>
  </si>
  <si>
    <t>แรงดันจากพลังงานฟิวชั่น 
สมดุลกับแรงโน้มถ่วง
ทำให้อยู่ในภาวะคงตัว</t>
  </si>
  <si>
    <t>ดาวฤกษ์ก่อนเกิดจะมีมวลไม่มากเท่าดาวฤกษ์</t>
  </si>
  <si>
    <t>บริเวณที่มีก๊าซและฝุ่นมาก หรือแหล่งก่อกำเนิดดาว</t>
  </si>
  <si>
    <t>ปฏิกริยาฟิวชันรวมไฮโดรเจนเป็นฮีเลียมเกิดขึ้นภายในแกนกลาง</t>
  </si>
  <si>
    <t>มีความสมดุลของแรงโน้มถ่วงที่บีบอัดและแรงดันที่พยายามผลักออก</t>
  </si>
  <si>
    <t>การที่จะเป็นดาวฤกษ์ได้ต้องเกิดจากดาวฤกษ์ก่อนเกิดปฏิกิริยานิวเคลียร์ฟิวชันได้</t>
  </si>
  <si>
    <t>คือเนบิวลาซึ่งภายในเนบิวลาประกอบด้วยแก๊สซึ่งกระจายตัวอยู่อย่างไม่สม่ำคือเนบิวลาซึ่งภายในเนบิวลาประกอบด้วยแก๊สซึ่งกระจายตัวอยู่อย่างไม่สม่ำเสมอโดยมักรวมกลุ่มอย่างหนาแน่นทำให้มีแรงโน้มถ่วงดึงดูดสสารที่รอบข้างเข้ามารวมกันและหมุนรอบตัวเองจากนั้นกลุ่มสสารเกิดการยุบตัว</t>
  </si>
  <si>
    <t>กลุ่มก๊าซและฝุ่นเริ่ม ยุบตัวรวมตัวแน่นขึ้น ด้วยแรงโน้มถ่วง จุดศูนย์กลางเริ่ม ร้อนจัด และมีมวลมากขึ้นเรื่อย ๆ
กำลังจะกลายเป็น โปรโตสตาร์ (Protostar)
ซึ่งเป็นดาวฤกษ์ในช่วงเริ่มต้นที่ยังไม่มีปฏิกิริยานิวเคลียร์อย่างเต็มที่</t>
  </si>
  <si>
    <t xml:space="preserve"> โปรโตสตาร์เริ่มเปล่งพลังงานออกมา และกำลังก้าวเข้าสู่การเป็นดาวฤกษ์เต็มตัว ซึ่งสังเกตได้จากการมี ลำแสงพลาสมา พุ่งออกมาจากขั้วของดาว นี่คือสัญญาณว่าแกนกลางเริ่ม เกิดปฏิกิริยานิวเคลียร์ฟิวชัน</t>
  </si>
  <si>
    <t>เกิดเป็นดาวฤกษ์ขนาดคล้ายดวงอาทิตย์</t>
  </si>
  <si>
    <t>ดาวฤกษ์เกิดจาก มวลสารในเอกภพ ที่ประกอบด้วย ก๊าซไฮโดรเจนเป็นหลัก, รองลงมาคือ ฮีเลียม และ ธาตุหนักกับฝุ่น ที่รวมตัวกันภายใต้แรงโน้มถ่วงในกลุ่มก๊าซขนาดใหญ่ (เช่น เนบิวลา) จนกลายเป็นดาวฤกษ์</t>
  </si>
  <si>
    <t>แรงโน้มถ่วง เป็นแรงหลักที่ทำให้มวลสารในเนบิวลายุบตัวรวมกัน จนเกิดดาวฤกษ์ใหม่
ส่วนแรงจากภายนอก เช่น ซูเปอร์โนวา อาจช่วยกระตุ้นให้ยุบตัวเร็วขึ้น</t>
  </si>
  <si>
    <t>บริเวณที่มวลสารยุบตัวและมีความหนาแน่นมากขึ้น จะ ร้อนขึ้น มี ความดันเพิ่ม และพัฒนาเป็น ดาวฤกษ์ก่อนเกิด  เมื่อร้อนพอ จะเริ่ม ปฏิกิริยานิวเคลียร์ฟิวชัน และกลายเป็น ดาวฤกษ์ที่สมบูรณ์</t>
  </si>
  <si>
    <t>ดาวฤกษ์ก่อนเกิดจะพัฒนาเป็นดาวฤกษ์เต็มตัวได้เมื่อ แกนกลางร้อนพอจนเกิดปฏิกิริยานิวเคลียร์ฟิวชันของไฮโดรเจน และเข้าสู่ภาวะสมดุลระหว่างแรงดันและแรงโน้มถ่วงในแกนกลาง</t>
  </si>
  <si>
    <t>ดาวฤกษ์มีขนาดและความสว่างคงที่ เพราะแรงโน้มถ่วงที่พยายามยุบดาว ถูกสมดุลด้วยแรงดันจากพลังงานนิวเคลียร์ฟิวชันที่ดันออกมา ทำให้ดาวอยู่ในภาวะสมดุล</t>
  </si>
  <si>
    <t xml:space="preserve">
ดาวฤกษ์ก่อนเกิดยังไม่เริ่มปฏิกิริยานิวเคลียร์และยังไม่เสถียร ส่วนดาวฤกษ์เริ่มปฏิกิริยานิวเคลียร์แล้ว มีพลังงานที่ส่องสว่าง และเข้าสู่ช่วงชีวิตหลักของมัน</t>
  </si>
  <si>
    <t>ดาวฤกษ์ที่เกิดใหม่มักจะเกิดใน เนบิวลา หรือ กลุ่มก๊าซโมเลกุลขนาดยักษ์ ที่มี ก๊าซไฮโดรเจนหนาแน่น และบางครั้งได้รับแรงกระตุ้นจากแรงโน้มถ่วงหรือการระเบิดของดาวดวงอื่น</t>
  </si>
  <si>
    <t>ปฏิกิริยานิวเคลียร์ฟิวชัน ที่แกนกลางของดาวฤกษ์ เป็นกระบวนการสร้างพลังงานและแสง โดยการหลอมรวมอะตอมของไฮโดรเจนให้กลายเป็นฮีเลียม และปลดปล่อยมวลที่เปลี่ยนเป็นพลังงานออกมา</t>
  </si>
  <si>
    <t>สสารภายในเนบิวลายุบตัวความดันและอุณหภูมิเพิ่มขึ้นเกิดดาวฤกษ์ก่อนเกิด</t>
  </si>
  <si>
    <t>เกิดปฏิกิริยานิวเคลียร์ฟิสชันรวมไฮโดรเจนเป็นฮีเลียมเกิดขึ้นภายในแกนกลาง</t>
  </si>
  <si>
    <t>แผ่นจานสสารระหว่างดาวอัดแน่นไปด้วยแก๊สที่หมุนวนไปรอบๆดาวฤกษ์ที่กำลังก่อตัวขึ้นใหม่</t>
  </si>
  <si>
    <t>ดาวฤกษ์อยู่ในสภาพสมดุลอุทกสถิตและปลดปล่อยพลังงานเป็นเวลานาน</t>
  </si>
  <si>
    <t>ไฮโดรเจน ฮีเลียม ธาตุที่หนักกว่า</t>
  </si>
  <si>
    <t>เกิดปฏิกิริยาเทอร์มอนิวเคลียร์ดาวฤกษ์ก่อนเกิดกลายเป็นดาวฤกษ์ บริเวณแกนกลาง</t>
  </si>
  <si>
    <t>แรงโน้มถ่วงดึงดูดระหว่างมวล พยายามบีบอัดแก๊สทั้งหมดให้เข้าหากันและแรงดันเกิดจากปฏิกิริยานิวเคลียร์ฟิวชัน แรงนี้พยายามผลักใหห้ดาวแยกออกจากกัน ทำให้เกิดสมดุล ระหว่าง2แรงนี้และความสว่าง</t>
  </si>
  <si>
    <t>ดาวฤกษ์มีแสงสว่างแต่ดาวฤกษ์ก่อนเกิดไม่มีแสงสว่าง</t>
  </si>
  <si>
    <t>แกนกลางเนบิวลา</t>
  </si>
  <si>
    <t>ปฏิกิริยาเทอร์โมนิวเคลียร์ฟิวชัน</t>
  </si>
  <si>
    <t xml:space="preserve">เนบิวลาหัวม้า (Horsehead Nebula) </t>
  </si>
  <si>
    <t xml:space="preserve">เนบิวลาหรือกาแล็กซี่ ซึ่งอาจเป็นส่วนหนึ่งของกาแล็กซีทางช้างเผือก </t>
  </si>
  <si>
    <t>หลุมดำมวลยวดยิ่ง (Supermassive Black Hole)</t>
  </si>
  <si>
    <t>ดวงอาทิตย์(Sun)</t>
  </si>
  <si>
    <t>แรงโน้มถ่วงภายในเนบิวลา</t>
  </si>
  <si>
    <t>การเพิ่มขึ้นของอุณหภูมิและความดัน</t>
  </si>
  <si>
    <t>การเกิดปฏิกิริยานิวเคลียร์ฟิวชันที่ใจกลาง</t>
  </si>
  <si>
    <t>แรงโน้มถ่วงที่ดึงมวลของดาวเข้าสู่ศูนย์กลาง และแรงดันภายในที่เกิดจากปฏิกิริยานิวเคลียร์ฟิวชันในแกนกลางของดาว</t>
  </si>
  <si>
    <t xml:space="preserve"> ตรงที่ดาวฤกษ์ได้เกิดปฏิกิริยานิวเคลียร์ฟิวชันที่แกนกลางแล้ว</t>
  </si>
  <si>
    <t>บริเวณใกล้กับหลุมดำยักษ์</t>
  </si>
  <si>
    <t>เริ่มต้นจากการที่กลุ่มก้อนแก๊สรวมตัวกันจนกลายเป็นกลุ่มก้อนที่รวมตัวกันอย่างหลวมๆเรียกว่า เนบิวลา</t>
  </si>
  <si>
    <t>ภายในบริเวณที่มีความหนาแน่นสูง เกิดการยุบตัวลงภายใต้แรงโน้มถ่วงของตัวเอง ทำให้มีความดันและอุณหภูมิเพิ่มมากขึ้นจนกลายเป็น Protostar</t>
  </si>
  <si>
    <t>เกิดปฏิกิริยานิวเคลียร์ฟิวชันรวมกับไฮโดรเจนเป็นฮีเลียม เกิดภายใต้แกนกลางทำให้ Protostar กลายเป็นดาวฤกษ์ในลำดับหลักอยู่ในสมดุลที่เรียกว่า สมดุลอุทกสถิต</t>
  </si>
  <si>
    <t>เกิดปฏิกิริยานิวเคลียร์ฟิวชัน การรวมไฮโดรเจนเป็นฮีเลียม เกิดบริเวณภายในแกนกลาง</t>
  </si>
  <si>
    <t>อยู่ในสมดุลที่เรียกว่า สมดุลอุทกสถิต ดาวฤกษ์ถูกกระทำด้วย 2แรง คือแรงโน้มถ่วงเป็นแรงที่พยายามบีบอัดแก๊สทั้งหมดเข้าหากัน แรงดันเป็นแรงที่พยายามผลักให้ดาวแยกออกจากกัน สมดุลระหว่าง 2 แรงนี้ ทำให้ดาวฤกษ์มีขนาดและความสว่างคงที่</t>
  </si>
  <si>
    <t>กระบวนการสันดาปนิวเคลียร์ภายในแก่นของดาวฤกษ์ การรวมตัวของอะตอมไฮโดรเจนเป็นฮีเลียม เป็นแหล่งพลังงานหลักที่ทำให้ดาวปลดปล่อยพลังงานแสงออกมา</t>
  </si>
  <si>
    <t>เมฆโมเลกุลระหว่างดาวฤกษ์</t>
  </si>
  <si>
    <t>เนบิวลาดาวเคราะห์</t>
  </si>
  <si>
    <t>การเพิ่มขึ้นของอุณหภูมิและความดัน รวมถึงการเปลี่ยนแปลงของโครงสร้างทางกายภาพของสสารนั้นๆ</t>
  </si>
  <si>
    <t xml:space="preserve"> จะต้องเกิดการยุบตัวลงภายใต้แรงโน้มถ่วง ทำให้เกิดความร้อนและแรงดันสูงขึ้น เมื่ออุณหภูมิถึงจุดที่เหมาะสม ปฏิกิริยานิวเคลียร์ฟิวชันจะเริ่มขึ้น เปลี่ยนไฮโดรเจนเป็นฮีเลียม และปลดปล่อยพลังงานออกมา</t>
  </si>
  <si>
    <t>เกิดจากสมดุลระหว่างแรงโน้มถ่วงที่ดึงมวลของดาวฤกษ์เข้าสู่ศูนย์กลาง กับแรงดันที่เกิดจากปฏิกิริยานิวเคลียร์ฟิวชันภายในแกนกลาง ซึ่งดันมวลของดาวฤกษ์ออกด้านนอก แรงทั้งสองนี้จะหักล้างกัน</t>
  </si>
  <si>
    <t xml:space="preserve">สถานะและกระบวนการภายใน ดาวฤกษ์ก่อนเกิดเป็นช่วงก่อนที่ดาวฤกษ์จะเริ่มปฏิกิริยานิวเคลียร์ฟิวชัน (nuclear fusion) ซึ่งเป็นแหล่งพลังงานของดาวฤกษ์ </t>
  </si>
  <si>
    <t>ปฏิกิริยานิวเคลียร์ฟิวชัน (nuclear fusion)</t>
  </si>
  <si>
    <t xml:space="preserve">การยุบตัวของเมฆโมเลกุล
เนบิวลาเหล่านี้ก่อตัวขึ้นเมื่อเมฆโมเลกุลขนาดใหญ่ที่ประกอบด้วยก๊าซและฝุ่นเริ่มยุบตัวลงภายใต้แรงโน้มถ่วงของตัวเอง 
ผลจากซูเปอร์โนวา
การยุบตัวอาจถูกกระตุ้นโดยเหตุการณ์ใกล้เคียง เช่น การระเบิดของซูเปอร์โนวา ซึ่งทำให้เกิดคลื่นกระแทกที่บีบอัดเมฆแก๊สและฝุ่น 
การก่อตัวของดาวฤกษ์
เมื่อเมฆยุบตัวและมีความหนาแน่นเพียงพอ ดาวฤกษ์ดวงใหม่จะเริ่มก่อตัวขึ้นภายในเนบิวลา 
</t>
  </si>
  <si>
    <t xml:space="preserve">1. หลังบิกแบงและการเย็นตัว
หลังจากการระเบิดครั้งใหญ่ (บิกแบง) เอกภพขยายตัวและเย็นลง ทำให้เกิดก๊าซจำนวนมาก โดยเฉพาะไฮโดรเจนและฮีเลียม 
2. การรวมตัวของก๊าซและฝุ่น
ก๊าซและฝุ่นเหล่านี้เริ่มรวมตัวกันภายใต้แรงโน้มถ่วง ก่อตัวเป็นกลุ่มก้อนขนาดใหญ่ ซึ่งเป็นจุดเริ่มต้นของการก่อตัวของกาแล็กซี 
3. การก่อตัวของดาวฤกษ์
ภายในกลุ่มก๊าซและฝุ่นขนาดใหญ่เหล่านี้ บางส่วนจะยุบตัวลงภายใต้แรงโน้มถ่วงที่เพิ่มขึ้นเรื่อยๆ จนเกิดปฏิกิริยานิวเคลียร์ฟิวชันขึ้นที่แกนกลาง ทำให้เกิดเป็นดาวฤกษ์ 
</t>
  </si>
  <si>
    <t xml:space="preserve">การก่อตัวของหลุมดำมวลยวดยิ่:
หลุมดำมวลยวดยิ่งเหล่านี้เชื่อว่าก่อตัวขึ้นพร้อมๆ กับกาแล็กซีที่พวกมันสถิตอยู่ โดยมีสมมติฐานหลายประการเกี่ยวกับกระบวนการเกิดของพวกมัน รวมถึงการยุบตัวโดยตรงของเมฆก๊าซขนาดใหญ่ในเอกภพยุคแรกเริ่ม หรือการรวมตัวกันของหลุมดำขนาดเล็กที่ก่อตัวจากดาวฤกษ์มวลมากที่ตายแล้ว 
</t>
  </si>
  <si>
    <t xml:space="preserve">การยุบตัวและการหมุน
กลุ่มฝุ่นและก๊าซนี้เริ่มยุบตัวลงภายใต้แรงโน้มถ่วงของตัวเอง และเมื่อสสารรวมตัวกันมากขึ้น แรงโน้มถ่วงก็เพิ่มขึ้นตามไปด้วย ทำให้กลุ่มฝุ่นก๊าซยุบตัวลงและหมุนเป็นรูปจานแบน 
การก่อตัวของดวงอาทิตย์
มวลส่วนใหญ่ของกลุ่มก๊าซและฝุ่นที่ยุบตัวลงจะกระจุกรวมกันอยู่บริเวณศูนย์กลางและกลายเป็นดวงอาทิตย์ โดยมีอุณหภูมิและความดันสูงขึ้นจนเกิดปฏิกิริยานิวเคลียร์ฟิวชันหลอมไฮโดรเจนเป็นฮีเลียม ซึ่งเป็นแหล่งพลังงานของดวงอาทิตย์ 
การก่อตัวของดาวเคราะห์
มวลสารที่เหลืออยู่รอบๆ ดวงอาทิตย์จะรวมตัวกันเป็นจานดาวเคราะห์ก่อนเกิด ซึ่งเป็นต้นกำเนิดของดาวเคราะห์และวัตถุอื่นๆ ในระบบสุริยะ ผ่านกระบวนการพอกพูนมวลและการชนกัน </t>
  </si>
  <si>
    <t>ฝุ่นเเละก๊าส</t>
  </si>
  <si>
    <t>ผันผวนความหนาเเน่นเเรงโน้มถ่วงการก่อตัว</t>
  </si>
  <si>
    <t>รวมตัวเป็นกลุ่มก้อน</t>
  </si>
  <si>
    <t>การยุบของเเรงโน้มถ่วงการเพิ่มของอุณหภูมินิวเคลียฟิวชันเกิดที่เเกนกลาง</t>
  </si>
  <si>
    <t>สมดุลอุทุกสถิต ความร้อน</t>
  </si>
  <si>
    <t>มีมวลเเละขนาดต่างกัน</t>
  </si>
  <si>
    <t>เเกนกลาง</t>
  </si>
  <si>
    <t>พลีงงานฟิวชัน</t>
  </si>
  <si>
    <t>ต่อมาเกิดปฏิกิริยาฟิวชันรวมไฮโดรเจนเป็นฮีเลียมเกิดขึ้นภายในแกนกลาง ดาวฤกษ์ก่อนกลายเป็นดาวฤกษ์</t>
  </si>
  <si>
    <t>มีกลุ่มแก๊สที่เรียกว่าเนบิวลามารวมตัวกัน</t>
  </si>
  <si>
    <t>การที่เป็นดาวฤกษ์ได้ต้องเกิดจากดาวฤกษ์ก่อนเกิดเกิดปฏิกิริยานิวเคลียร์ฟิวชัน</t>
  </si>
  <si>
    <t>สสารภายในเนบิวลายุบตัวความดันและอุณหภูมิ
เพิ่มขึ้นเกิดดาวฤกษ์ก่อนเกิด</t>
  </si>
  <si>
    <t>เกิดปฏิกิริยานิวเคลียร์ฟิวชันรวมไฮโดรเจนเป็น
ฮีเลียมเกิดขึ้นภายในแกนกลาง</t>
  </si>
  <si>
    <t>แผ่นจานสสารระหว่างดาวอัดแน่นไปด้วยแก๊สที่
หมุนวนไปรอบๆ ดาวฤกษ์ที่กำลังก่อตัวขึ้นใหม่</t>
  </si>
  <si>
    <t>ดาวฤกษ์อยู่ในสภาพสมดุลอุทกสถิตและปลด
ปล่อยพลังงานเป็นเวลานาน</t>
  </si>
  <si>
    <t>ไฮโดรเจน ฮีเลียม และ ธาตุที่หนักกว่า</t>
  </si>
  <si>
    <t>เกิดปฏิกิริยาเทอร์มอนิวเคลียร์ดาวฤกษ์ก่อนเกิด
กลายเป็นดาวฤกษ์ บริเวณแกนกลาง</t>
  </si>
  <si>
    <t>แรงโน้มถ่วงดึงดูดระหว่างมวล พยายามบีบอัดแก๊ส
ทั้งหมดให้เข้าหากัน และ แรงดันเกิดจากปฏิกิริยา
นิวเคลียร์ฟิวชัน แรงนี้พยายามผลักให้ดาวแยกออก
จากกัน ทำให้เกิดสมดุลระหว่าง2แรงนี้และความ
สว่าง
13</t>
  </si>
  <si>
    <t>ดาวฤกษ์มีแสงสว่าง แต่ดาวฤกษ์ก่อนเกิดยังไม่มี
แสงสว่าง</t>
  </si>
  <si>
    <t xml:space="preserve">เป็นบริเวณที่มีการรวมตัวของก๊าซและฝุ่นเพื่อก่อกำเนิดดาวฤกษ์ใหม่
</t>
  </si>
  <si>
    <t xml:space="preserve">เศษซากที่หลงเหลือจากการระเบิดของดาวฤกษ์มวลมาก </t>
  </si>
  <si>
    <t xml:space="preserve">ลำแสงที่ปล่อยออกจากวัตถุมวลมาก </t>
  </si>
  <si>
    <t>ดาวฤกษ์เป็นวัตถุท้องฟ้าที่มีปฏิกิริยานิวเคลียร์ฟิวชันให้พลังงานออกมา</t>
  </si>
  <si>
    <t>ก๊าซไฮโดรเจนและฝุ่นในเนบิวลา</t>
  </si>
  <si>
    <t>อุณหภูมิสูงขึ้น เกิดปฏิกิริยานิวเคลียร์ฟิวชัน และก่อตัวเป็นดาวฤกษ์</t>
  </si>
  <si>
    <t>เกิดกระบวนการยุบตัวของมวลสารในเนบิวลา</t>
  </si>
  <si>
    <t>สมดุลระหว่างแรงโน้มถ่วงที่ดึงมวลสารเข้าด้านใน กับแรงดันจากพลังงานฟิวชันที่ดันออก ทำให้ดาวฤกษ์มีขนาดและความสว่างคงที่</t>
  </si>
  <si>
    <t>ดาวฤกษ์ก่อนเกิดยังไม่มีปฏิกิริยานิวเคลียร์ฟิวชันและยังไม่เปล่งแสงของตนเอง ส่วนดาวฤกษ์มีปฏิกิริยาฟิวชันและเปล่งแสงอย่างเสถียร</t>
  </si>
  <si>
    <t>ปฏิกิริยานิวเคลรยร์ฟิวชัน</t>
  </si>
  <si>
    <t>กลุ่มแก๊สรวมตัวกันหลวมๆ กลายเป็นเนบิวลา</t>
  </si>
  <si>
    <t>เนบิวลายุบตัวภายใต้แรงโน้มถ่วง มีความหนาแน่นมากขึ้น</t>
  </si>
  <si>
    <t>บริเวณที่มีความหนาแน่นสูง เกิดการยุบตัวจนเกิด protostar</t>
  </si>
  <si>
    <t>เกิดปฏิกิริยานิวเคลียร์ฟิวชั่นรวมกับไฮโดรเจนเป็นฮีเลียมทำให้protostarเป็นดาวฤกษ์</t>
  </si>
  <si>
    <t>กลุ่มแก๊สขนาดใหญ่ ที่มีไฮโดรเจนเป็นองค์ประกอบหลัก</t>
  </si>
  <si>
    <t>เกิดเป็น protostar</t>
  </si>
  <si>
    <t>เกิดปฏิกิริยานิวเคลียร์ฟิวชั่น บริเวณแกนกลาง</t>
  </si>
  <si>
    <t>สมดุลไฮโดรสแตติก คือ สภาวะที่แรงโน้มถ่วงดึงเข้าศูนย์กลางของดาว ถูกต้านไว้ด้วยแรงดันจากปฏิกิริยานิวเคลียร์ที่ผลักออก ทำให้ดาวมีขนาดและความสว่างคงที่</t>
  </si>
  <si>
    <t>ดาวฤกษ์ก่อนเกิดยังไม่มีการสันดาปนิวเคลียร์ในแก่น</t>
  </si>
  <si>
    <t>บริเวณเนบิวลารูปเมฆแก๊สและฝุ่นที่เกิดการรวมตัวกัน</t>
  </si>
  <si>
    <t>กระบวนการสันดาปนิวเคลียร์</t>
  </si>
  <si>
    <t>ภายในบริเวณที่มีความหนาแน่นสูง เกิดการยุบตัวลงภายใต้แรงโน้มถ่วงของตัวเอง ทำให้มีความดันและ อุณหภูมิเพิ่มมากขึ้นจนกลายเป็น Protostar</t>
  </si>
  <si>
    <t>เริ่มต้นจากการที่กลุ่มก้อนแก๊สรวมตัวกันจนกลายเป็นกลุ่มก้อนที่รวมตัวกันอย่างหลวมๆ เรียกว่าเนบิวลา</t>
  </si>
  <si>
    <t>เกิดปฏิกิริยานิวเคลียร์ฟิวชั่นรวมตัวกับไฮโดรเจนเป็นฮีเลียมเกิดภายใต้แกนกลางทำให้Protostar กลายเป็นดาวฤกษ์ในลำดับหลักอยู่ในสมดุลที่เรียกว่า สมดุลอุทกสถิต</t>
  </si>
  <si>
    <t>ความดันและอุณหภูมิเพิ่มมากขึ้น จนกลายเป็นProtostar</t>
  </si>
  <si>
    <t>เกิดปฏิกิริยานิวเคลียร์ฟิวชั่น การรวมตัวไฮโดรเจนเป็นฮีเลียม และเกิดบริเวณภายในแกนกลาง</t>
  </si>
  <si>
    <t>อยู่ในสมดุลที่เรียกว่า สมดุลอุทกสถิต ดาวฤกษ์ถูกกระทำด้วย2แรงคือโน้มถ่วงเป็นแรงที่พยายามบีบอัดแก๊สทั้งหมดเข้าหากัน แรงดันเป็นแรงที่พยายามผลักให้ดาวแยกออกจากกัน สมดุลระหว่าง2ปรงนี้ ทำให้ดาวฤกษ์มีขนาดและความสว่างคงที่</t>
  </si>
  <si>
    <t>ดาวฤกษ์ก่อนเกิดยังไม่มีการสันดาปนิวเคลียร์ในแก่น ส่วนดาวฤกษ์มีการสันดาปนิวเคลียร์ทำให้ปลดปล่อยพลังงานและส่องสว่างคงที่</t>
  </si>
  <si>
    <t>บริเวณเนบิวลารูเมฆแก๊สและฝุ่นมีมวลสารยุบตัวรวมกันจนเกิดแรงโน้มถ่วงสูง</t>
  </si>
  <si>
    <t>กระบวนการการสันดาปนิวเคลียร์ภายในแก่นของดาวฤกษ์ การรวมตัวของไฮโดรเจนเป็นฮีเลียม เป็นแหล่งพลังงานหลักที่ทำดาวปลดปล่อยพลังงานและแสงออกมา</t>
  </si>
  <si>
    <t>เนบิวลาหัวม้า : เกิดจากเมฆก๊าซและฝุ่นที่อยู่ในบริเวณใกล้เคียงของกลุ่มดาวนายพราน ซึ่งถูกส่องสว่างโดยดาวฤกษ์ที่อยู่ข้างเคียง. เมฆเหล่านี้ส่วนใหญ่ประกอบด้วยไฮโดรเจนโมเลกุลเย็น ซึ่งไม่เปล่งแสงออกมาเอง. ความมืดของเนบิวลาหัวม้าเกิดจากฝุ่นระหว่างดวงดาวที่บดบังแสงจากส่วนที่สว่างของเนบิวลา.</t>
  </si>
  <si>
    <t>เนบิวลา : เกิดขึ้นจากการระเบิดของดาวฤกษ์ที่เรียกว่า ซูเปอร์โนวา หรือเมื่อดาวฤกษ์มวลน้อยถึงปานกลางเข้าสู่ช่วงสุดท้ายของชีวิตและสลายตัวกลายเป็นเนบิวลาดาวเคราะห์</t>
  </si>
  <si>
    <t>หลุมดำมวลมหาศาล : เกิดจากการรวมตัวของสสารจำนวนมหาศาลในบริเวณใจกลางกาแล็กซี ซึ่งอาจเกิดจากการยุบตัวของสสารจำนวนมากในช่วงแรกเริ่มของเอกภพ หรือจากการรวมตัวของหลุมดำขนาดเล็กกว่า หรือจากการดูดกลืนสสารรอบๆ อย่างต่อเนื่อง</t>
  </si>
  <si>
    <t>ดวงอาทิตย์ : เริ่มต้นจากการยุบตัวของกลุ่มก๊าซและฝุ่นในอวกาศ (เนบิวลาสุริยะ) ภายใต้แรงโน้มถ่วงของตัวเอง เมื่อกลุ่มก๊าซยุบตัวลง ความดันและอุณหภูมิที่ใจกลางเพิ่มสูงขึ้น จนเกิดปฏิกิริยานิวเคลียร์ฟิวชันหรือปฏิกิริยาเทอร์โมนิวเคลียร์ ซึ่งเป็นการหลอมไฮโดรเจนให้กลายเป็นฮีเลียม โดยปล่อยพลังงานมหาศาลออกมาเป็นแสงสว่างและความร้อน</t>
  </si>
  <si>
    <t>การเพิ่มอุณหภูมิ การเปลี่ยนแปลงสถานะของสาร การเกิดโครงสร้างใหม่ การปลดปล่อยพลังงาน การเกิดแรวโน้มถ่วงมากขึ้น</t>
  </si>
  <si>
    <t>กระบวนการนิวเคลียฟิวชันบริเวณใจกลางของดาวฤกษ์</t>
  </si>
  <si>
    <t>แรงโน้มถ่วงที่ดึงมวลของดาวเข้าสู่ศูนย์กลาง และแรงดันจากปฏิกิริยาเทอร์โมนิวเคลียร์ภายในแกนกลางที่ดันมวลของดาวออกด้านนอก แรงทั้งสองนี้จะหักล้างกันจนเกิดสมดุล</t>
  </si>
  <si>
    <t xml:space="preserve">ดาวฤกษ์เป็นก้อนแก๊สร้อนขนาดใหญ่มีธาตุไฮโดรเจนเป็นส่วนประกอบหลัก ส่วนดาวฤกษ์ก่อนเกิดเป็นก้อนแก๊สและฝุ่นมี่กำลังยุบตัวลง ดาวฤกษ์เปล่งแสงสว่างได้ ดาวฤกษ์เกิดปฏิกิริยาเทอร์โมนิวเคลียร์ใสแกนกลางแต่ดาวฤกษ์ก่อนเกิดยังไม่เกิดปฏิกิริยาเทอร์โมนิวเคลียร์ </t>
  </si>
  <si>
    <t>บริเวณที่มีเมฆก๊าซและฝุ่นหนาแน่น</t>
  </si>
  <si>
    <t>มีแรงภายใต้แรงโน้มถ่วงของตัวเอง</t>
  </si>
  <si>
    <t>อยู่ในสมดุลที่เรียกว่า สมดุลอุทกสุถิต ดาวฤกษ์ถูกกระทำด้วย 2 แรงคือแรงโน้มถ่วงเป็นแรงที่พยายามบีบอัดแก๊สทั้งหมดเข้าหากัน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</si>
  <si>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ฮีเลียมกับไฮโดรเจนและ (C) (O) (Si) (Fe)</t>
  </si>
  <si>
    <t>เกิดเป็นดาวยักษ์แดงและในที่สุดจะระเบิด</t>
  </si>
  <si>
    <t>เกิดกระบวนการนิวเคลียร์ฟิวชั่น เนบิวลา</t>
  </si>
  <si>
    <t>แรงโน้มถ่วงและแรงดันมีความสมดุลกัน</t>
  </si>
  <si>
    <t>ดาวฤกษ์เกิดก่อนมีพลังงานมากกว่า</t>
  </si>
  <si>
    <t>กระบวนการฟิวชั่นนิวเคลียร์</t>
  </si>
  <si>
    <t>อุณหภูมิและความดันเพิ่มขึ้น</t>
  </si>
  <si>
    <t>กระบวนการนิวเคลียร์ฟิวชันที่บริเวณแกนกลางของดาวฤกษ์</t>
  </si>
  <si>
    <t>ดาวฤกษ์จะรักษาสภาพตัวเองให้มีขนาดและความสว่างคงที่ได้ เพราะมีแรง 2 แรงที่สู้กันอยู่ภายในแกนกลางของมัน และมีขนาดเท่ากันพอดีซึ่งแรงที่ว่าคือแรงดันจากภายในและแรงโน้มถ่วง</t>
  </si>
  <si>
    <t>ดาวฤกษ์มีการเกิดปฎิกิริยานิวเคลียร์ฟิวชั่นที่แกนกลางแล้ว ส่วนดาวฤกษ์ก่อนเกิดยังไม่มีการเผาไหม้แบบนิวเคลียร์ฟิวชัน</t>
  </si>
  <si>
    <t>เกิดปฏิกิริยานิวเคลียร์ฟิวชั่นรวมกับไฮโดรเจนเป็นฮีเลียมเกิดภายใต้แกนกลางทำให้Protostar กลายเป็นดาวฤกษ์ในลำดับหลักอยู่ในสมดุลที่เรียกส่า สมดุลอุทกสถิต</t>
  </si>
  <si>
    <t>ยุบตัวภายใต้แรงโน้มถ่วงของตัวเอง</t>
  </si>
  <si>
    <t>ส่งผลให้ความดันและอุณหภูมิเพิ่มขึ้นมากจนกลายเป็น ดาวฤกษ์ก่อนเกิด</t>
  </si>
  <si>
    <t>มีแรงที่กระทำอยู่2แรง แรงโน้มถ่วง ที่พยายามบีบอัดแก๊สเข้าหากัน และแรงนิวเคลียร์ เกิดปฏิกิริยาฟิวชั่นของธาตุฮีเลียมและไฮโดรเจน แรงนี้พยายามผลักให้ดาวแยกออกจากกัน จึงทำให้สมดุล</t>
  </si>
  <si>
    <t>ดาวฤกษ์มีการสันดาปนิวเคลียร์ทำให้ปล่อยพลังงานและส่องสว่างคงที่ ดาวฤกษ์ก่อนเกิดไม่มีการสันดาปในแก่น</t>
  </si>
  <si>
    <t>มีปฏิกิริยาลูกโซ่โปรตอน-โปรตอนและวัฏจักรคาร์บอน ไนโตรเจน ออกซิเจน</t>
  </si>
  <si>
    <t>อย่ในสมดุลที่เรียกว่า สมดุลอุทกสุถิต ดาวฤกษ์ถูกกระทำด้วย 2 แรงคือแรงโน้มถ่วงเป็นแรงที่พยายามบีบอัดแก๊ส หดเข้าหากัน แรงดันเป็นแรงที่พยายามผลักให้ดาวแยกออกจากกัน สมดุลระหว่าง 2 ปรงนี้ ทำให้ดาวฤกษ์มีขนาดและความสว่างคงที่</t>
  </si>
  <si>
    <t>ซากผิวดาวเเละเนื้อสารของดาวฤกษ์ที่ถูกกระจายออกมาเนื่องจากซูเปอร์โนวา เนบิวลากระจายตัวไม่สม่ำเสมอโดยมักรวามกลุ่มอย่างหนาเเน่นทำให้เเรงโน้มถ่วงดึงดูดสารเข้ามารวมกัน</t>
  </si>
  <si>
    <t>ดาวฤกษ์ก่อนเกิดยุบตัวลงด้วยเเรงโน้มถ่วงอีกครั้งเเก่นของดาวมีความหน้าเเน่นความดันและอุณหภูมิสูงขึ้นทำให้เกิดปฏิกิริยาเทอร์มอนิวเคลยร์</t>
  </si>
  <si>
    <t>สสารเกิดการยุบตัวเป็นเเผ่นจานส่งผลให้บริเวณดังกล่าวมีความหนาเเน่น ความดันและอุณหภูมิสูงประมาณ 1เเสนเคลวินกลุ่มสสารนี้เรียกว่าดาวฤกษ์ก่อนเกิด</t>
  </si>
  <si>
    <t>ดาวฤกษ์อยู่ในสภาพสมดุลเรียกว่าสมดุลอุทกสถิตเกิดจากสภาพสมดุลระหว่างเเรงดันจากปฏิกิริยา
เทอร์มอนิวเคลียร์กับเเรงดึงดูดเนื่องจากเเรงโน้มถ่วงของมวลดาวฤกษ์ทำให้ดาวฤกษ์มีรูปร่างเป็นทรงกลมเเละมีเสถียรภาพในการปลดปล่อยพลังงานตลอดอายุขัยของดาวฤกษ์</t>
  </si>
  <si>
    <t>แก๊สไฮโดรเจนเเละฝุ่นระหว่างดวงดาว</t>
  </si>
  <si>
    <t>เเรงโน้มถ่วงเข้าหาตัวมากขึ้น
อุณหภูมิสูงขึ้น
ความดันภายในเพิ่มขึ้น
เเละหากถึงจุดนึงจะเกิดปฏิกิริยานิวเคลียร์ฟิวชัน</t>
  </si>
  <si>
    <t>ผ่านการเกิดปฏิกิริยานิวเคลียร์ฟิวชันที่แกนกลางก่อน</t>
  </si>
  <si>
    <t>เกิดจากเเรงโน้มถ่วงที่ดึงมวลสารเข้าสู่ศูนย์กลางของดาวเเละเเรงดันภายในที่เกิดจากปฏิกิริยาเทอร์โมนิวเคลียร์ในแกนกลางของดาว</t>
  </si>
  <si>
    <t>ดาวฤกษ์ได้ผ่านกระบวนการจุดติดปฏิกิริยานิวเคลียร์ฟิวชันในเเกนกลางเเล้วทำให้สามารถเเผ่พลังงานออกมาได้ด้วยตนเองในขณะที่ดาวฤกษ์ก่อนเกิดยังอยู่ในช่วงก่อนที่จะเกิดปฏิกิริยานิวเคลียร์ฟิวชัน</t>
  </si>
  <si>
    <t>บริเวณแก๊สเเละฝุ่นที่หนาเเน่นมากหรือก็คือเนบิวลา</t>
  </si>
  <si>
    <t>เริ่มต้นจากการรวมตัวของกลุ่มก๊าซและฝุ่นในอวกาศ ซึ่งเรียกว่า "เนบิวลา" เมื่อกลุ่มก๊าซและฝุ่นเหล่านี้มีมวลมากพอ แรงโน้มถ่วงจะดึงดูดให้เกิดการยุบตัวและหมุนเป็นรูปจาน เมื่อแกนกลางของจานมีความหนาแน่นและร้อนขึ้นมากพอ จะเกิดปฏิกิริยานิวเคลียร์ฟิวชัน ทำให้เกิดเป็นดาวฤกษ์ และเนบิวลาที่เหลือจะกลายเป็นส่วนหนึ่งของระบบดาวฤกษ์ที่กำลังก่อตัว</t>
  </si>
  <si>
    <t xml:space="preserve">เริ่มจากการรวมตัวของก๊าซและฝุ่นภายใต้แรงโน้มถ่วง โดยเฉพาะไฮโดรเจนและฮีเลียม ซึ่งเป็นองค์ประกอบหลักของเนบิวลา การรวมตัวนี้ทำให้เกิดการหดตัวและเพิ่มอุณหภูมิและความหนาแน่นในบริเวณนั้น เมื่ออุณหภูมิสูงถึงจุดหนึ่ง ปฏิกิริยานิวเคลียร์ฟิวชันจะเกิดขึ้น ทำให้เกิดดาวฤกษ์ดวงใหม่ และเนบิวลาอาจเป็นแหล่งกำเนิดของดาวฤกษ์ได้ </t>
  </si>
  <si>
    <t xml:space="preserve">เกิดจากการรวมตัวของมวลสารจำนวนมหาศาลที่ตกลงสู่ใจกลางกาแล็กซีเป็นเวลานานหลายล้านปี ดาวฤกษ์และก๊าซจำนวนมากถูกดึงดูดเข้าสู่หลุมดำ ทำให้มันมีมวลมากกว่าดวงอาทิตย์ถึง 4 ล้านเท่า </t>
  </si>
  <si>
    <t>ดวงอาทิตย์เกิดจากการยุบรวมตัว ทำให้ความดันของเนบิวลาเพิ่มขึ้น ส่งผลให้อุณหภูมิภายในเนบิวลาสูงขึ้นด้วย เมื่ออุณหภูมิสูงขึ้นมาก เนบิวลาจะกลายเป็นดวงอาทิตย์ก่อนเกิด เมื่อแรงโน้มถ่วงมากกว่าแรงดัน ดวงอาทิตย์ก่อนเกิดจึงยุบตัวลงต่อ อุณหภูมิสูงมากขึ้น ทำให้เกิดปฏิกิริยาเทอร์โมนิวเคลียร์ที่แก่น และเป็นแหล่งพลังงานของดวงอาทิตย์ก่อนเกิด ซี่งกลายเป็นดวงอาทิตย์ในท้ายที่สุด</t>
  </si>
  <si>
    <t xml:space="preserve">จะนำไปสู่การก่อตัวของวัตถุใหม่ เช่น ดาวฤกษ์ หรือดาวเคราะห์ </t>
  </si>
  <si>
    <t>กระบวนการ นิวเคลียร์ฟิวชัน (nuclear fusion) ที่ใจกลางของดาว</t>
  </si>
  <si>
    <t xml:space="preserve">เกิดจากแรงโน้มถ่วงที่พยายามบีบอัดดาวฤกษ์เข้าหากัน กับแรงดันจากความร้อนภายในที่เกิดจากปฏิกิริยานิวเคลียร์ฟิวชันในแกนกลาง ซึ่งพยายามดันดาวฤกษ์ให้ขยายตัว เมื่อสองแรงนี้สมดุลกัน ดาวฤกษ์จะอยู่ในสภาวะสมดุลไฮโดรสแตติก (hydrostatic equilibrium) ทำให้มีขนาดและสว่างคงที่ </t>
  </si>
  <si>
    <t>มีความแตกต่างกันตรงที่สถานะและกระบวนการที่เกิดขึ้น</t>
  </si>
  <si>
    <t>ดาวฤกษ์ที่เกิดใหม่มักเกิดขึ้นในบริเวณที่มีเมฆก๊าซและฝุ่นหนาแน่น หรือที่เรียกว่า เนบิวลา</t>
  </si>
  <si>
    <t>น.ส.ปณิดา คมปาน</t>
  </si>
  <si>
    <t>ระเบิดออก</t>
  </si>
  <si>
    <t>เทอร์มอนิวเครียร์ ในเนบิวลา</t>
  </si>
  <si>
    <t>แรงโน้มถ่วงสมดุลย์กับแรงดันจากปฏิกิริยานิวเคลียร์</t>
  </si>
  <si>
    <t>ดาวฤกษ์มีแสงสว่างและพลังงานจากปฏิกิริยานิวเคลียร์ส่วนดาวฤกษ์ก่อนเกิดยังไม่เกิดปฏิกิริยา</t>
  </si>
  <si>
    <t>กลุ่มเมฆหมอก</t>
  </si>
  <si>
    <t>การบวนการปฏิกิริยานิวเคลียร์ฟิวชัน</t>
  </si>
  <si>
    <t>เริ่มต้นจากการที่กลุ่มก้อนแก๊ส ที่กระจายตัวอย่างไม่สม่ำเสมอ เรียกว่าเนบิวลา</t>
  </si>
  <si>
    <t>โดยเนบิวลามักรวมกลุ่มอย่างหนาแน่น ทำให้มีแรงโน้มถ่วงดึงดูดสสารที่อยู่โดยรอบเข้ามารวมกัน และหมุนรอบตัวเอง จากนั้นกลุ่มสสารเกิดการยุบตัว ทำให้มีความหนาแน่น ความดัน และอุณหภูมิสูงขึ้น กลายเป็น ดาวฤกษ์ก่อนเกิด</t>
  </si>
  <si>
    <t>ต่อมาเกิดมีการยุบตัวด้วยแรงโน้มถ่วง ทำให้แกนของดาวมีความหนาแน่น ความดัน และอุณหภูมิสูงขึ้น ทำให้เกิดปฏิกิริยาเทอร์มอนิวเคลียร์ เกิดเป็นดาวฤกษ์ขึ้น</t>
  </si>
  <si>
    <t>โดยดาวฤกษ์ที่เกิดขึ้นจะมีรูปทรงกลมเพราะอยู่ในสมดุลอุทกสถิต ( สมดุลระหว่างแรงดันกับแรงดึงดูด )</t>
  </si>
  <si>
    <t>กลุ่มก้อนแก๊สขนาดใหญ่ ที่มีไฮโดรเจนเป็นส่วนประกอบหลัก</t>
  </si>
  <si>
    <t>แรงโน้มถ่วงของตัวเอง ทำให้เกิดการยุบตัว</t>
  </si>
  <si>
    <t>มีความหนาแน่น ความดัน และอุณหภูมิสูงขึ้น จนกลายเป็น ดาวฤกษ์ก่อนเกิด</t>
  </si>
  <si>
    <t>การยุบตัวด้วยแรงโน้มถ่วง ทำให้แก่นดาวมีความหนาแน่น  ความดัน และอุณหภูมิสูงขึ้น จนถึงอุณหภูมิประมาณ 15 ล้านเคลวิน ทำให้เกิดปฏิกิริยาเทอร์มอนิวเคลียร์ เกิดการหลอมนิวเคลียสของไฮโดรเจน เป็นนิวเคลียสของฮีเลียม</t>
  </si>
  <si>
    <t xml:space="preserve">สมดุลระหว่าง แรงดันเนื่องจากปฏิกิริยาเทอร์โมนิวเคลียร์ กับแรงดึงดูดเนื่องจากแรงโน้มถ่วงของมวลที่ประกอบเป็นดาวฤกษ์ ทำให้ดาวฤกษ์มีความเสถียรภาพ </t>
  </si>
  <si>
    <t>มีรูปทรงกลม มีเสถียรภาพ และปลดปล่อยพลัง งาน อย่างต่อเนื่อง เพราะ มีสมดุลอุทกสถิต</t>
  </si>
  <si>
    <t>ดาวฤกษ์ที่เกิดขึ้นใหม่มักเกิดขึ้นใน เนบิวลา หรือ กลุ่มเมฆแก๊สและฝุ่นในอวกาศ</t>
  </si>
  <si>
    <t>ปฏิกิริยาเทอร์โมนิวเคลียร์ ทำให้เกิดพลังงานในรูปของความร้อน คลื่นแม่เหล็กไฟฟ้า และอนุภาคต่างๆ</t>
  </si>
  <si>
    <t>เกิดปฎิกิริยานิวเครียร์ฟิวชั้นรวนไฮโดรเจนเป็นฮีเลียมเกิดขึ้นภายในแกนกลาง</t>
  </si>
  <si>
    <t>แผ่นจานสสารระหว่างอัดแน่นไปด้วยแก๊สที่หมุนวนๆไปรอบๆดาวฤกษ์ที่กำลังก่อตัวขึ้นใหม่</t>
  </si>
  <si>
    <t>ไฮโดรเจน ฮีเลียมและธาตุที่หนักกว่า</t>
  </si>
  <si>
    <t>เกิดปเทอร์มอนิวเคลียร์ดาวฤกษ์ก่อนเกิดกลายเป็นดาวฤกษ์บริเวณแกนกลาง</t>
  </si>
  <si>
    <t>แรงโน้มถ่วงดึงดูดระหว่างมวล พยายามบีบอัดแก๊ส ทั้งหมดให้เข้าหากัน และ แรงดันเกิดจากปฏิกิริยา นิวเคลียร์ฟิวชัน แรงนี้พยายามผลักให้ดาวแยกออก จากกัน ทำให้เกิดสมดุลระหว่าง2แรงนี้และความ สว่าง</t>
  </si>
  <si>
    <t>ดาวฤกษ์มีแสงสว่าง แต่ดาวฤกษ์ก่อนเกิดยังไม่มี แสงสว่าง</t>
  </si>
  <si>
    <t>เนบิลล่ายุบตัว</t>
  </si>
  <si>
    <t>แรวโน้มถ่วง</t>
  </si>
  <si>
    <t>เทอร์มอนิวเคลียร์ ในเนบิลลา</t>
  </si>
  <si>
    <t>แรงโน้มถ่วงสมดุลย์กับแรงดันจากปฎกิริยานิวเคลียร์</t>
  </si>
  <si>
    <t>กระบวนการปฏกิริยานิวเคลียร์ฟิวชัน</t>
  </si>
  <si>
    <t>สสารภายในเนบิวลายุบตัวความดันและอุณหภูมิเพิ่มขึ้นเกิดดาวฤกษ์</t>
  </si>
  <si>
    <t>เกิดปฏิกิริยานิวเคลียร์ฟิวชันรวมไฮโดรเจนเป็นฮีเลียมเกิดขึ้นภายในแกนกลาง</t>
  </si>
  <si>
    <t>แผ่นจานสสารระหว่างดาวอัดแน่นไปด้วยแก๊สที่หมุนวนไปรอบๆดาวฤกษ์ที่กำลังก่อตัวขี้นใหม่</t>
  </si>
  <si>
    <t>ดาวฤกษ์เกิดก่อน</t>
  </si>
  <si>
    <t>แรงโน้มถ่วงดึงดูดระหว่างมวล พยายามบีบอัดแก๊สทั้งหมดให้เข้าหากัน และ แรงดันเกิดจากปฏิกิริยานิวเคลียร์ฟิวชัน แรงนี้พยามยามผลักให้ดาวแยกออกจากกัน ทำให้เกิดสมดุลระหว่าง 2แรงขึ้นและความสว่าง</t>
  </si>
  <si>
    <t>ดาวฤกษ์มีความสว่าง แต่ดาวฤกษ์ก่อนเกิดยังไม่ทีแสงสว่าง</t>
  </si>
  <si>
    <t>เกิดจากกลุ่มก้อนแก๊สรวมตัวกันจนกลายเป็นกลุ่มก้อนที่รวมตัวกันอย่างหลวมๆ เรียกว่า เนบิวลา</t>
  </si>
  <si>
    <t xml:space="preserve">ส่วนของเนบิวลาเริ่มยุบตัวเข้าหากันภายใต้แรงโน้มถ่วง </t>
  </si>
  <si>
    <t>เกิดการก่อตัวของโปรโตสตาร์ตรงกลาง พลังงานจากแรงโน้มถ่วงเปลี่ยนเป็นพลังงานความร้อน ทำให้แกนกลางมีอุณหภูมิสูงขึ้นเรื่อยๆ</t>
  </si>
  <si>
    <t>เป็นดาวฤกษ์ที่เกิดขึ้นอย่างสมบูรณ์แล้ว เป็นขั้นตอนสุดท้ายของกระบวนการเกิดดาวฤกษ์หลังจากผ่านการยุบตัว การรวมตัว และจุดฟิวชันในแกนกลาง</t>
  </si>
  <si>
    <t>ไฮโดรเจน ฮีเลียม และฝุ่นหรือแก๊สระหว่างดวงดาว</t>
  </si>
  <si>
    <t>กระบวนการนิวเคลียร์ฟิวชัน เกิดการรวมตัวกันของไฮโดรเจนเกิดขึ้นบริเวณแกนกลาง</t>
  </si>
  <si>
    <t>ดาวฤกษ์มีขนาดและความสว่างคงที่ขึ้นอยู่กับ แรงโน้มถ่วนทีพยายามบุบดาวและ แรงดันจากพลังงานฟิวชันที่ดันออกทซึ่งทั้งสองแรงนี้จะสมดุลกันในแกนกลางของดาว</t>
  </si>
  <si>
    <t>ดาวฤกษ์ก่อนเกิดเป็นระยะที่ดาวกำลังจะเกิดแต่ยังไม่สมบูรณ์ขาดพลังงานจากฟิวชัน ส่วนดาวฤกษ์ เป็นดาวที่เกิดขึ้นอย่างสมบูรณ์แล้ว มีฟิวชันเกิดขึ้นในแกนกลาง เปล่งแสงได้ และมีเสถียรภาพ</t>
  </si>
  <si>
    <t>จะเกิดขึ้นในบริเวณที่เรียกว่า เนบิวลา</t>
  </si>
  <si>
    <t>กระบวนการนิวเคลียร์ฟิวชันของไฮโดรเจนเป็นฮีเลียมในแกนกลาง ซึ่งจะปล่อยออกมาในรูปของแสง ความร้อน และรังสีต่างๆ</t>
  </si>
  <si>
    <t xml:space="preserve">การยุบตัวของเนบิวลา:
ดาวฤกษ์เริ่มต้นจากเนบิวลา ซึ่งเป็นกลุ่มก๊าซและฝุ่นขนาดใหญ่ในอวกาศ แรงโน้มถ่วงดึงดูดสสารในเนบิวลาให้รวมตัวกันมากขึ้น </t>
  </si>
  <si>
    <t xml:space="preserve">การเพิ่มความหนาแน่นและอุณหภูมิ:
เมื่อมวลรวมตัวกันมากขึ้น ความหนาแน่นและอุณหภูมิภายในเนบิวลาก็สูงขึ้นเรื่อยๆ 
</t>
  </si>
  <si>
    <t xml:space="preserve">การเกิดปฏิกิริยานิวเคลียร์ฟิวชัน:
เมื่ออุณหภูมิในแกนกลางของเนบิวลาสูงถึงระดับที่เหมาะสม (ประมาณ 10 ล้านเคลวิน) ปฏิกิริยานิวเคลียร์ฟิวชันจะเริ่มขึ้น โดยไฮโดรเจนจะหลอมรวมกันเป็นฮีเลียม ปลดปล่อยพลังงานมหาศาลและทำให้เกิดแสงสว่าง </t>
  </si>
  <si>
    <t xml:space="preserve">การก่อตัวเป็นดาวฤกษ์:
ปฏิกิริยานิวเคลียร์ฟิวชันเป็นแหล่งพลังงานหลักของดาวฤกษ์ ช่วยให้ดาวฤกษ์คงรูปทรงและเปล่งแสงได้ </t>
  </si>
  <si>
    <t xml:space="preserve">
ดาวฤกษ์เกิดจากการรวมตัวของกลุ่มก๊าซและฝุ่นในอวกาศ โดยมี ไฮโดรเจน และ ฮีเลียม เป็นส่วนประกอบหลัก</t>
  </si>
  <si>
    <t>แรงโน้มถ่วง (gravity) ภายในเนบิวลา</t>
  </si>
  <si>
    <t xml:space="preserve">เมื่อมวลสารยุบตัวและมีความหนาแน่นมากขึ้น จะเกิดการเปลี่ยนแปลงที่สำคัญหลายอย่าง โดยเฉพาะในทางดาราศาสตร์ เช่น การเกิดดาวฤกษ์และระบบสุริยะ เมื่อมวลสารรวมตัวกัน แรงโน้มถ่วงจะเพิ่มขึ้น ทำให้เกิดการยุบตัว และความหนาแน่นที่เพิ่มขึ้นจะส่งผลให้อุณหภูมิสูงขึ้น เกิดเป็นดาวฤกษ์หรือระบบดาว 
</t>
  </si>
  <si>
    <t>กระบวนการ นิวเคลียร์ฟิวชัน (nuclear fusion) ที่ใจกลางของมัน</t>
  </si>
  <si>
    <t xml:space="preserve">ดาวฤกษ์มีขนาดและความสว่างคงที่ได้เนื่องจากสมดุลของแรงภายในที่เรียกว่า สมดุลไฮโดรสแตติก (hydrostatic equilibrium). สมดุลนี้เกิดขึ้นจากการที่แรงโน้มถ่วง (ที่ดึงมวลของดาวเข้าสู่ศูนย์กลาง) และแรงดันจากภายใน (ที่เกิดจากปฏิกิริยานิวเคลียร์ฟิวชันในแกนกลาง) หักล้างกันพอดี. 
</t>
  </si>
  <si>
    <t>มีความแตกต่างกันตรงที่สถานะและกระบวนการภายใน</t>
  </si>
  <si>
    <t>เกิดจากก้อนแก๊สขนาดยักษ์ที่ถูกกระทำด้วยแรงโน้มถ่วงและแรงดัน</t>
  </si>
  <si>
    <t xml:space="preserve">มีการเผาผลาญธาตุที่มีมวลมากขึ้น จนแก่นกลางของดาวฤกษ์เปลี่ยนเป็นเหล็ก เลยเกิด supernova </t>
  </si>
  <si>
    <t>แก่นกลางของดาวยุบตัวลงเป็นหลุมดำ</t>
  </si>
  <si>
    <t>เลยมีการเกิดดวงอาทิตย์ขึ้นมา</t>
  </si>
  <si>
    <t>เกิดแรงโน้มถ่วงมากขึ้น เกิดหลุมดำ</t>
  </si>
  <si>
    <t>นิวเคลียร์ฟิวชันที่ใจกลางของมัน</t>
  </si>
  <si>
    <t>การหักล้างของแรงโน้มถ่วงที่พยายามบีบอัดดาวฤกษ์และแรงดันความร้อนภายในที่เกิดจากปฏิกิริยานิวเคลียร์ฟิวชัน</t>
  </si>
  <si>
    <t>สถานะและปฏิกิริยาเทอร์โมนิวเคลียร์</t>
  </si>
  <si>
    <t xml:space="preserve">วีรภัทร </t>
  </si>
  <si>
    <t>เนบิวลายุบตัว</t>
  </si>
  <si>
    <t>ดาวฤกษ์ก่อนกําเนิด</t>
  </si>
  <si>
    <t>ฝุ่น แก๊ส</t>
  </si>
  <si>
    <t>อุณหภูมิเพิ่มขึ้น ความดัน</t>
  </si>
  <si>
    <t>นิวเคลียสฟิวชั่นที่ใจกลาง</t>
  </si>
  <si>
    <t>แรงดันของแก่น=แรงโน้มถ่วงที่บีบเข้ามา</t>
  </si>
  <si>
    <t xml:space="preserve">ดาวฤกษ์เป็นวัตถุที่มีปฏิกิริยาเทอร์โมนิวเคลียร์เกิดขึ้นภายในแกนกลาง ทำให้เกิดแสงสว่างและพลังงาน ในขณะที่ดาวฤกษ์ก่อนเกิดเป็นเพียงก้อนแก๊สและฝุ่นที่กำลังยุบตัวลงและมีอุณหภูมิสูงขึ้น แต่ยังไม่มีปฏิกิริยาเทอร์โมนิวเคลียร์เกิดขึ้น </t>
  </si>
  <si>
    <t>รอบๆเนบิวลา?</t>
  </si>
  <si>
    <t>เทอร์โมนิวเคลียร์</t>
  </si>
  <si>
    <t>เนบิวลา &gt; การรวมตัวของสสาร &gt; ดาวฤกษ์ก่อนเกิด &gt; การจุดระเบิดของด่วฤกษ์ &gt; ดาวฤกษ์</t>
  </si>
  <si>
    <t>เกิดการยุบตัวของเนบิวลา</t>
  </si>
  <si>
    <t>เกิดปฏิกิริยานิวเคลียร์ฟิวชันที่แกนกลาง</t>
  </si>
  <si>
    <t>เกิดจากแรงโน้มถ่วงที่ดึงมวลของดาวเข้าสู่ศูนย์กลาง และแรงดันจากความร้อนภายในที่เกิดจากปฏิกิริยานิวเคลียร์ฟิวชันในแกนกลางของดาว แรงทั้งสองนี้จะหักล้างกัน ทำให้ดาวฤกษ์อยู่ในสภาวะสมดุลและมีขนาดและความสว่างคงที่</t>
  </si>
  <si>
    <t>สถานะและกระบวนการภายใน</t>
  </si>
  <si>
    <t>เนบูล่า</t>
  </si>
  <si>
    <t>เป็นดวงอาทิตย์</t>
  </si>
  <si>
    <t>การเพิ่มขึ้นของอุณหภูมิ ความดัน และการเปลี่ยนแปลงโครงสร้างของสสารนั้นๆ</t>
  </si>
  <si>
    <t>บริเวณที่มีเมฆก๊าซและฝุ่นหนาแน่น หรือที่เรียกว่า เนบิวลา</t>
  </si>
  <si>
    <t>เนบิวลา (Nebula) กลุ่มแก๊สและฝุ่นในอวกาศ รวมตัวกันด้วยแรงโน้ม</t>
  </si>
  <si>
    <t>โปรโตสตาร์ (Protostar) เนบิวลาหดตัวแน่นขึ้นจนเกิดความร้อนสูง เริ่มมีการเปล่งแสงจาง ๆ</t>
  </si>
  <si>
    <t xml:space="preserve">จุดจบของดาว ขึ้นอยู่กับมวลของดาว
• มวลน้อย → เนบิวลาดาวเคราะห์ → ดาวแคระขาว
• มวลมาก → ซูเปอร์โนวา → ดาวนิวตรอน หรือ หลุมดำ
</t>
  </si>
  <si>
    <t>ดาวยักษ์แดง หรือ ดาวยักษ์ใหญ่ (Red Giant / Supergiant) เมื่อเชื้อเพลิงไฮโดรเจนหมด แกนกลางหดตัว เปลือกนอกขยาย</t>
  </si>
  <si>
    <t>แรงที่ทำให้มวลสารภายในเนบิวลาเกิดการยุบตัวรวมกันคือ แรงโน้มถ่วง ซึ่งเป็นแรงดึงดูดมวลสารเข้าด้วยกัน</t>
  </si>
  <si>
    <t>อุณหภูมิและความดันสูงขึ้น เกิดปฏิกิริยานิวเคลียร์ฟิวชัน</t>
  </si>
  <si>
    <t xml:space="preserve">ปฏิกิริยานิวเคลียร์ฟิวชัน </t>
  </si>
  <si>
    <t>เนบิวลา (Nebula)กลุ่มแก๊สและฝุ่นในอวกาศ รวมตัวกันด้วยแรงโน้มถ่วง</t>
  </si>
  <si>
    <t>โปรโตสตาร์ (Protostar)	เนบิวลาหดตัวแน่นขึ้นจนเกิดความร้อนสูง เริ่มมีการเปล่งแสงจาง ๆ</t>
  </si>
  <si>
    <t>จุดจบของดาว
	•	ขึ้นอยู่กับมวลของดาว:
	•	มวลน้อย → เนบิวลาดาวเคราะห์ → ดาวแคระขาว
	•	มวลมาก → ซูเปอร์โนวา → ดาวนิวตรอน หรือ หลุมดำ</t>
  </si>
  <si>
    <t>มวลสารที่รวมตัวกันจนเกิดเป็นดาวฤกษ์ส่วนใหญ่คือ แก๊สไฮโดรเจนและฮีเลียม ซึ่งเป็นธาตุที่พบมากที่สุดในเอกภพ นอกจากนี้ยังมีฝุ่นและธาตุหนักอื่นๆ ปะปนอยู่ด้วย</t>
  </si>
  <si>
    <t>แรงที่ทำให้มวลสารภายในเนบิวลาเกิดการยุบตัวรวมกันคือ แรงโน้มถ่วง แรงโน้มถ่วงนี้จะดึงดูดอนุภาคของแก๊สและฝุ่นเข้าหากัน ทำให้เนบิวลายุบตัวลงและเกิดเป็นดาวฤกษ์ในที่สุด</t>
  </si>
  <si>
    <t>อุณหภูมิและความดันเพิ่มขึ้น:
การยุบตัวของมวลสารทำให้เกิดการอัดตัว ส่งผลให้อุณหภูมิและความดันภายในบริเวณนั้นสูงขึ้นอย่างมาก
เกิดปฏิกิริยานิวเคลียร์ฟิวชัน:
หากอุณหภูมิและความดันสูงถึงจุดที่เหมาะสม จะเกิดปฏิกิริยานิวเคลียร์ฟิวชันขึ้น ซึ่งเป็นกระบวนการที่อะตอมของธาตุเบารวมตัวกันเป็นธาตุที่หนักขึ้น พร้อมกับการปลดปล่อยพลังงานมหาศาล</t>
  </si>
  <si>
    <t>ดาวฤกษ์เกิดจากการที่แก่นดาวเริ่มฟิวชันนิวเคลียร์ไฮโดรเจนเป็นฮีเลียมในแก่น จึงเปลี่ยนสถานะจากดาวฤกษ์ก่อนเกิดเป็นดาวฤกษ์</t>
  </si>
  <si>
    <t>สมดุลของแรงภายในแก่นดาวฤกษ์ คือแรงโน้มถ่วงที่ดึงดาวให้ยุบตัวเท่ากับแรงดันจากการสันดาปนิวเคลียร์ที่ดันออก ทำให้ดาวมีขนาดและความสว่างคงที่ ไม่หดตัวหรือขยายตัวมากเกินไป</t>
  </si>
  <si>
    <t>ดาวฤกษ์มีปฏิกิริยานิวเคลียร์ฟิวชันและปล่อยแสงได้เอง ส่วนดาวฤกษ์ก่อนเกิดยังไม่เกิดฟิวชันและอยู่ในช่วงยุบตัว</t>
  </si>
  <si>
    <t>เพราะเนบิวลาเป็นกลุ่มก๊าซและฝุ่นจำนวนมาก ซึ่งเป็นแหล่งวัตถุดิบในการกำเนิดดาวฤกษ์ใหม่</t>
  </si>
  <si>
    <t>กระบวนนิวเคลียร์ฟิวชัน (Nuclear Fusion)
โดยเฉพาะปฏิกิริยาที่ไฮโดรเจนหลอมรวมกันเป็นฮีเลียม ซึ่งปล่อยพลังงานออกมาเป็นแสงและความร้อน</t>
  </si>
  <si>
    <t>ดาวหมา</t>
  </si>
  <si>
    <t>ดาวฤกษ์ก่อนเกิดโปรโตสตาร์</t>
  </si>
  <si>
    <t>โปรโตสตรา</t>
  </si>
  <si>
    <t>กลุ่มแก๊สสรวมตัวกันจนกลายเป็นเนวิวล่า</t>
  </si>
  <si>
    <t>ปฏิกิริยาเทอมอนิวเคลีย</t>
  </si>
  <si>
    <t>แรงงโน้มถ่วงคือแรงงดึงดูดระหว่างมวล แรงงนี่พยามยามบีบอัดแก๊สสเข้าหากัน ดาวฤกษ์</t>
  </si>
  <si>
    <t xml:space="preserve">เกิดจากการดุลกันระหว่างแรงโน้มถ่วงที่ดึงมวลของดาวเข้าสู่ศูนย์กลาง และแรงดันจากภายในที่เกิดจากปฏิกิริยาเทอร์โมนิวเคลียร์ (nuclear fusion) ที่ใจกลางดาว </t>
  </si>
  <si>
    <t>บริเวณที่มีเมฆก๊าซและฝุ่นหนาแน่น หรือที่เรียกว่า เนบิวลา (Nebula)</t>
  </si>
  <si>
    <t xml:space="preserve">ปฏิกิริยานิวเคลียร์ฟิวชัน (nuclear fusion) </t>
  </si>
  <si>
    <t>แก๊สที่กระจายตัวอย่างไม่สม่ำเสมอในเนบิวลา</t>
  </si>
  <si>
    <t>รวมกลุ่มกันอย่างหนาแน่น มีแรงโน้มถ่วงดึงดูดสสารเข้ามารวมกันและหมุนรอบตัวเอง</t>
  </si>
  <si>
    <t>กลุ่มสสารเกิดยุบตัวเป็นแผ่นจาน บริเวณดังกล่าว ความหนาแน่นเพิ่มขึ้น ความดันเพิ่มขึ้น อุณหภูมิเพิ่มสูงจนถึงประมาณ 100,000 เคลวิน เรียกว่าดาวฤกษ์ก่อนเกิด</t>
  </si>
  <si>
    <t>ดาวฤกษ์ก่อนเกิดยุบตัวลงด้วยแรงโน้มถ่วง เกิด ปฏิกิริยาเทอร์มอนิวเคลียร์ ดาวฤกษ์ก่อนเกิดจึงกลายเป็นดาวฤกษ์</t>
  </si>
  <si>
    <t>แก๊สไฮโดรเจนกับฮีเลียม</t>
  </si>
  <si>
    <t>ความดันเพิ่มขึ้น และ อุณหภูมิสูงขึ้น</t>
  </si>
  <si>
    <t>ปฏิกิริยาเทอร์มอนิวเคลียร์ บริเวณแก่นกลาง</t>
  </si>
  <si>
    <t>มีรูปทรงกลม เพราะ อยู่ในสภาพสมดุลระหว่างแรงกันเนื่องจากปฏิกิริยาเทอร์มอนิวเคลียร์กับแรงดึงดูดเนื่องจากแรงโน้มถ่วงของมวลที่ประกอบเป็นดาวฤกษ์ซึ่งเรียกสภาพสมดุลนี้ว่า สมดุลอุทกสถิต ทำให้ดาวฤกษ์มีเสถียรภาพ และ ปลดปล่อยพลังงารอย่างต่อเนื่อง</t>
  </si>
  <si>
    <t>ดาวฤกษ์เกิดปฏิกิริยาเทอร์มอนิวเคลียร์แล้ว</t>
  </si>
  <si>
    <t>ดาวฤกษ์ในลำหลัก</t>
  </si>
  <si>
    <t>ดาวฤกษ์คล้ายดวงอาทิ</t>
  </si>
  <si>
    <t>เปลี่ยนจากเนบิวลาเป็นดาวฤกษ์ก่อนเกิด</t>
  </si>
  <si>
    <t>เกิดปฏิกิริยาเทอร์มอนิวเคลียร์</t>
  </si>
  <si>
    <t xml:space="preserve">มี2แรง คือแรงโน้มถ่วงเป็นแรงดึงดูดระหว่างมวล แรงนี้พยายามบีบอัดแก๊สทั้งหมดเข้าหากัน แรงดันคือแรงที่เกิดจากปฏิกิริยานิวเคลียร์ฟิวชัน แรงนี้พยายามผลักให้ดาวออกจากกัน </t>
  </si>
  <si>
    <t>ดาวฤกษ์ก่อนเกิดจะมีปฏิกิริยาเทอร์มอนิวเคลียร์แล้วเกิดเป็นดาวฤกษ์</t>
  </si>
  <si>
    <t>สสารภายในเนบิวลายุบตัวความดันและอุณหภูมิ เพิ่มขึ้นเกิดดาวฤกษ์ก่อนเกิด</t>
  </si>
  <si>
    <t>เกิดปฏิกิริยานิวเคลียร์ฟิวชันรวมไฮโดรเจนเป็น ฮีเลียมเกิดขึ้นภายในแกนกลาง</t>
  </si>
  <si>
    <t>แผ่นจานสสารระหว่างดาวอัดแน่นไปด้วยแก๊สที่ หมุนวนไปรอบๆ ดาวฤกษ์ที่กำลังก่อตัวขึ้นใหม่</t>
  </si>
  <si>
    <t>ดาวฤกษ์อยู่ในสภาพสมดุลอุทกสถิตและปลด ปล่อยพลังงานเป็นเวลานาน</t>
  </si>
  <si>
    <t>เกิดปฏิกิริยาเทอร์มอนิวเคลียร์ดาวฤกษ์ก่อนเกิด กลายเป็นดาวฤกษ์ บริเวณแกนกลาง</t>
  </si>
  <si>
    <t>สสารภายในเบนิลายุบตัวความดันและอุณหภูมิเพิ่มขึ้นเกิดดาวกฤษ์ก่อนเกิด</t>
  </si>
  <si>
    <t>แผ่นจานสสารระหว่างดาวอัดแน่นไปด้วยแก๊สที่หมุนวนไปรอบๆ ดาวฤกษ์ที่กำลังก่อตัวขึ้นใหม่</t>
  </si>
  <si>
    <t>ไฮโดรเจน ฮีเลียม และธาตุที่หนักกว่า</t>
  </si>
  <si>
    <t>เกิดปฏิกิริยาเทอร์มอนิวเคลียร์ดาวฤกษ์ก่อนเกิดกลายเป็นดาวฤกษ์บริเวณแกนกลาง</t>
  </si>
  <si>
    <t>แรงโน้มถ่วงดึงดูดระหว่างมวล พยายามบีบอัดแก๊สทั้งหมดให้เข้าหากัน และ แรงดันเกิดจากปฏิกิริยานิวเคลียร์ฟิวชัน แรงนี้พยายามผลักให้ดาวแยกออกจากกัน ทำให้เกิดสมดุลระหว่าง 2 แรงนี้และความสว่าง</t>
  </si>
  <si>
    <t>ดาวฤกษ์มีแสงสว่าง แต่ดาวฤกษ์ก่นเกิดยังไม่มีแสงสว่าง</t>
  </si>
  <si>
    <t>เนบิวลาเริ่มยุบตัวภายใต้แรงโน้มถ่วง</t>
  </si>
  <si>
    <t>การยุบตัวของเนบิวลา</t>
  </si>
  <si>
    <t>โปรโตสตาร์เริ่มก่อตัว</t>
  </si>
  <si>
    <t>เกิดการเพิ่มขึ้นของแรงโน้มถ่วง อุณหภูมิ และความดัน ซึ่งอาจนำไปสู่การก่อตัวของวัตถุใหม่ หรือการเปลี่ยนแปลงสถานะของสสาร</t>
  </si>
  <si>
    <t>กระบวนการ นิวเคลียร์ฟิวชัน ที่ใจกลาง โดยอาศัยแรงโน้มถ่วงของกลุ่มเมฆโมเลกุลขนาดยักษ์ที่ยุบตัวลงมา</t>
  </si>
  <si>
    <t xml:space="preserve">เกิดขึ้นจากการรักษาสมดุลระหว่างแรงโน้มถ่วงที่ดึงมวลของดาวเข้าสู่ศูนย์กลาง และแรงดันจากปฏิกิริยาภายในของดาวที่ผลักมวลของดาวออกด้านนอก </t>
  </si>
  <si>
    <t>เป็นบริเวณไฮโดรเจนแตกตัวในกลุ่มดาวนายพรานเนบิวลานี้ประกอบด้วยกลุ่มก๊าซแตกตัวที่ส่องสว่างจากภายในโดยดาวฤกษ์อายุน้อยที่ร้อนจัด กลุ่มเมฆสีดำ กลุ่มเมฆสีดำที่มีฝุ่นระหว่างดวงดาวอยู่ด้านหน้าทันทีฝุ่นดูดกลืนแสงจะส่วนหนึ่งของกลุ่มเมฆแต่ตัวกลุ่มเมฆสีดำนี้บางส่วนมีรูปร่างคล้ายหัวม้าเนบิลาเวลานี้ตั้งแต่อยู่ห่างจากดวงอาทิตย์ 400 พาร์เซก</t>
  </si>
  <si>
    <t>เนบิวลาแคริ่งตัน เกิดจากดาวฤกษ์มวลมากที่กำลังจะดับ ปลดปล่อยมวลสารออกมาและถูกกระตุ้นด้วยรังสีจากแกนกลางที่ร้อน ทำให้เกิดเรืองแสงเป็นเนบิวลาแคริ่งตัน</t>
  </si>
  <si>
    <t>เริ่มต้นจากการมีหลุมดำมวลยวดยิ่งอยู่ที่กลางใจกาแล็กซี สสารรอบๆหลุมดำเกิดเป็นจานรวมมวลจะปลดปล่อยพลังงานออกมาในรูปของรังสีแม่เหล็กไฟฟ้า ทำให้บริเวณใจกลางกาแล็กซีสว่างเจิดจ้า</t>
  </si>
  <si>
    <t>เริ่มต้นจากการยุบตัวของกลุ่มแก๊สและฝุ่นขนาดใหญ่ที่เรียกวเนบิดวลาวงอาทิตย์ภายใต้แรงโน้มถ่วงของตัวเองเมื่อเนบิวลาหดตัวลงมีความดันและอุณหภูมิภายในจะสูงขึ้นอย่างมากโดยเฉพาะที่ใจกลางซึ่งนำไปสู่ปฏิกิริยานิวเคลียร์ฟิวชั่นที่ไฮโดรเจนหลอมรวมกันเป็นฮีเลียมปลดปล่อยพลังงานมหาศาลออกมาเป็นแสงและความร้อน</t>
  </si>
  <si>
    <t>แก๊สและฝุ่น โดยมีแก๊สไฮโดรเจนเป็นประกอบหลัก และยังมีแก๊สฮีเลียมอื่นๆเล็กน้อย</t>
  </si>
  <si>
    <t>จะเกิดการยุบตัวเป็นก้อนใหญ่ขึ้น</t>
  </si>
  <si>
    <t xml:space="preserve">ต้องเกิดกระบวนกระบวนการรวมตัวของแก๊สและฝุ่นใต้แรงโน้มถ่วงและเกิดปฏิกริยานิวเคลียร์ฟิวชันที่ใจกลาง </t>
  </si>
  <si>
    <t>เกิดจากสมดุลอุทกสถิต ซึ่งเป็นสภาวะที่แรงโน้มถ่วงที่ดึงมวลสสารเข้าสู่ศูนย์กลางของดาวฤกษ์ถูกต้านด้วยแรงจากภายในที่เกิดจากการแผ่รังสีและความดันของพลาสม่าภายในดาวฤกษ์</t>
  </si>
  <si>
    <t>สถานะ และ กระบวนการภายใน เนื่องจากดาวฤกษ์เป็นวัตถุที่มีปฏิกิริยาเทอร์โมนิวเคลียร์เกิดขึ้นภายในแกนกลาง ทำให้เกิดแสงและมีความสว่าง ส่วนดาวฤกษ์ก่อนเกิดเป็นเพียงก้อนแก๊สและฝุ่นที่กำลังยุบตัวและมีอุณหภูมิสูงขึ้น แต่ไม่มีการปฏิกริยาเทอร์โมนิวเคลียร์เกิดขึ้น</t>
  </si>
  <si>
    <t>บริเวณที่มีเมฆแก๊สและฝุ่นหนาแน่นที่สุด</t>
  </si>
  <si>
    <t>ปฏิกริยานิวเคลียร์ฟิวชัน</t>
  </si>
  <si>
    <t>การยุบตัวของเมฆโมเลกุน</t>
  </si>
  <si>
    <t>การก่อตัวของดาวฤกษ์​</t>
  </si>
  <si>
    <t>การเกิดดาวฤกษ์​</t>
  </si>
  <si>
    <t>การเพิ่มอุณหภูมิเเรงดันเเละเเรงโน้มถ่วง</t>
  </si>
  <si>
    <t>จะเกิดนิวเคลียฟิวชัน​เป็นการหลอมรวมนิวเคลียสของไฮโดรเจนที่เเกนกลางเเละอุณหภูมิที่สูงขึ้น</t>
  </si>
  <si>
    <t>แรงโน้มถ่วงที่ดึงมวลสารเข้าสู่ศูนย์กลาง และแรงดันจากปฏิกิริยานิวเคลียร์ที่ผลักมวลสารออกมาด้านนอก</t>
  </si>
  <si>
    <t xml:space="preserve">ดาวฤกษ์มีการหลอมนิวเคลียส เกิดขึ้นในแกนกลาง ทำให้เกิดพลังงานและแสงสว่าง ในขณะที่ดาวฤกษ์ก่อนเกิดยังอยู่ในช่วงของการยุบตัวและสะสมมวล แต่ยังไม่มีปฏิกิริยาหลอมนิวเคลียสเกิดขึ้น 
</t>
  </si>
  <si>
    <t>ปฎิกิริยานิวเคลียร์​ฟิวชัน</t>
  </si>
  <si>
    <t>เนบิวลาเกิดจากกลุ่มแก๊สและฝุ่นจำนวนมากรวมตัวกันในอวกาศ</t>
  </si>
  <si>
    <t>เกิดแรงโน้มถ่วงภายในทำให้กลุ่มแก๊สเริ่มยุบตัวและรวมตัวแน่นขึ้น</t>
  </si>
  <si>
    <t>เริ่มปฏิกิริยานิวเคลียร์ฟิวชันไฮโดรเจนหลอมรวมเป็นฮีเลียม</t>
  </si>
  <si>
    <t>เกิดดาวฤกษ์ เมื่อมีพลังงานสมดุล ดาวจะส่องแสงและกลายเป็นดาวฤกษ์เต็มตัว</t>
  </si>
  <si>
    <t>แรงโน้มถ่วง คือแรงที่ดึงดูดมวลสารในเนบิวลาให้เข้าหากัน</t>
  </si>
  <si>
    <t>เมื่อมวลสารยุบตัวรวมกันและความหนาแน่นเพิ่มขึ้น จะเกิด อุณหภูมิและแรงดันเพิ่มจะเกิดโปรโตสตาร์และพัฒนาเป็น ดาวฤกษ์</t>
  </si>
  <si>
    <t>ยุบตัวภายใต้แรงโน้มถ่วง
ในบริเวณที่เรียกว่าเนบิวลา</t>
  </si>
  <si>
    <t>ดาวฤกษ์มีขนาดและความสว่างคงที่ได้ เพราะเกิด สมดุลระหว่างแรง ภายในแกนกลางของดาว</t>
  </si>
  <si>
    <t>ดาวฤกษ์ก่อนเกิด ยังไม่เกิดปฏิกิริยานิวเคลียร์ฟิวชันในแกนกลาง ส่วนดาวฤกษ์ เกิดฟิวชันแล้ว และเข้าสู่สมดุลมีแสงและพลังงานที่คงที่</t>
  </si>
  <si>
    <t>ดาวฤกษ์ที่เกิดขึ้นใหม่มักเกิดขึ้นในบริเวณเนบิวลา</t>
  </si>
  <si>
    <t xml:space="preserve">กระบวนการฟิวชันนิวเคลียร์ </t>
  </si>
  <si>
    <t xml:space="preserve">ภาพที่ปรากฏคือเนบิวลา ซึ่งเป็นกลุ่มก้อนขนาดใหญ่ของฝุ่นและแก๊สในอวกาศ </t>
  </si>
  <si>
    <t xml:space="preserve">ภาพที่ปรากฏคือกาแล็กซีทางช้างเผือก (Milky Way Galaxy) ซึ่งเป็นดาราจักรที่ระบบสุริยะและโลกของเราตั้งอยู่ </t>
  </si>
  <si>
    <t>ภาพนี้แสดงถึง Sagittarius A* (Sgr A*) ซึ่งเป็นหลุมดำมวลยวดยิ่งที่อยู่ใจกลางกาแล็กซีทางช้างเผือกของเรา</t>
  </si>
  <si>
    <t xml:space="preserve">ภาพที่เห็นคือดวงอาทิตย์ ซึ่งเป็นดาวฤกษ์ที่อยู่ใจกลางระบบสุริยะของเรา </t>
  </si>
  <si>
    <t>ดาวฤกษ์เกิดจากการรวมตัวกันของก๊าซและฝุ่นในอวกาศ โดยมี ไฮโดรเจนและฮีเลียม เป็นองค์ประกอบหลัก โดยเฉพาะอย่างยิ่ง ไฮโดรเจนที่ถูกบีบอัดจนเกิดปฏิกิริยานิวเคลียร์ฟิวชันที่ใจกลางดาวฤกษ์</t>
  </si>
  <si>
    <t xml:space="preserve">แรงที่ทำให้มวลสารภายในเนบิวลาเกิดการยุบตัวรวมกันคือ แรงโน้มถ่วง ภายในเนบิวลาเอง แรงโน้มถ่วงจะดึงดูดมวลสารต่างๆ เข้าหากัน ทำให้มวลสารเกิดการรวมตัวและยุบลงเรื่อยๆ เมื่อมวลสารรวมตัวกันมากขึ้น ความหนาแน่นและแรงโน้มถ่วงก็จะเพิ่มขึ้น ทำให้การยุบตัวเกิดขึ้นอย่างต่อเนื่อง จนอาจนำไปสู่การเกิดดาวฤกษ์ 
</t>
  </si>
  <si>
    <t>เมื่อมวลสารมีการยุบตัวและมีความหนาแน่นมากขึ้น จะเกิดการเปลี่ยนแปลงที่สำคัญหลายอย่าง โดยเฉพาะอย่างยิ่งในทางดาราศาสตร์ เมื่อกลุ่มแก๊สและฝุ่นในอวกาศมีการยุบตัวลง ภายใต้อิทธิพลของแรงโน้มถ่วง ความหนาแน่นจะเพิ่มขึ้น อุณหภูมิก็จะสูงขึ้น และความดันก็จะเพิ่มขึ้นตามไปด้วย หากความหนาแน่นและอุณหภูมิสูงถึงระดับหนึ่ง มวลสารนั้นก็จะสามารถเกิดเป็นดาวฤกษ์ได้</t>
  </si>
  <si>
    <t xml:space="preserve">ดาวฤกษ์ก่อนเกิด (protostar) จะพัฒนากลายเป็นดาวฤกษ์ได้เมื่อเกิดปฏิกิริยานิวเคลียร์ฟิวชันที่ใจกลางของมัน โดยกระบวนการนี้จะเกิดขึ้นในบริเวณที่เรียกว่า "แกนกลาง" (core) ของดาวฤกษ์ก่อนเกิด ซึ่งเป็นส่วนที่มีความหนาแน่นและอุณหภูมิสูงมาก 
</t>
  </si>
  <si>
    <t>สมดุลของแรงภายในแกนของดาวฤกษ์ที่ทำให้ดาวฤกษ์มีขนาดและความสว่างคงที่ เกิดจากสมดุลระหว่างแรงโน้มถ่วงที่ดึงมวลของดาวฤกษ์เข้าสู่ใจกลาง กับแรงดันที่เกิดจากปฏิกิริยานิวเคลียร์ฟิวชันในแกนกลางที่ผลักมวลของดาวฤกษ์ออกด้านนอก</t>
  </si>
  <si>
    <t xml:space="preserve">ดาวฤกษ์มีขนาดและความสว่างคงที่ได้เนื่องจากสมดุลระหว่างแรงโน้มถ่วงที่ดึงมวลของดาวเข้าสู่ศูนย์กลาง กับแรงดันจากภายในที่เกิดจากปฏิกิริยาเทอร์โมนิวเคลียร์ในแกนกลางของดาว แรงทั้งสองนี้จะหักล้างกัน ทำให้ดาวอยู่ในสภาวะสมดุลอุทกสถิต (hydrostatic equilibrium) ซึ่งเป็นสภาวะที่ดาวมีขนาดและอุณหภูมิคงที่ 
</t>
  </si>
  <si>
    <t>ดาวฤกษ์ที่เกิดขึ้นใหม่มักจะเกิดในบริเวณที่มีเมฆก๊าซและฝุ่นหนาแน่นในอวกาศที่เรียกว่าเนบิวลา (Nebula)</t>
  </si>
  <si>
    <t>กระบวนการที่สร้างพลังงานและแสงให้กับดาวฤกษ์คือ ปฏิกิริยานิวเคลียร์ฟิวชัน (Nuclear fusion) ภายในแกนกลางของดาวฤกษ์. ปฏิกิริยานี้เกิดขึ้นเมื่ออะตอมของไฮโดรเจนหลอมรวมกันเป็นฮีเลียม ปล่อยพลังงานจำนวนมหาศาลออกมาในรูปของความร้อนและแสง</t>
  </si>
  <si>
    <t>เนบิวลาหัวม้า : เกิดจากมีก๊าซและฝุ่นที่อยู่ในบริเวณใกล้เคียงของกลุ่มดาวนายพรานซึ่งถูกส่องสว่างโดยดาวฤกษ์อยู่ที่อยู่ข้างเคียงเมฆเหล่านี้ส่วนใหญ่ประกอบด้วยไฮโดรเจนโมเลกุลเย็นซึ่งไม่เปล่งแสงออกมาเองความมืดของเนบิวลาหัวม้าเกิดจากฝุ่นระหว่างดวงดาวที่บดบังแสงจากส่วนที่สว่างของเนบิวลา</t>
  </si>
  <si>
    <t>เนบิวลา : เกิดขึ้นจากการระเบิดของดาวฤกษ์ที่เรียกว่าซุปเปอร์โนวา หรือเมื่อดาวฤกษ์มวลน้อยถึงปานกลางเข้าสู่ช่วงสุดท้ายของชีวิตและสลายตัวกลายเป็นเนบิวลาดาวเคราะห์</t>
  </si>
  <si>
    <t>หลุมดำมวลมหาศาล : เกิดจากการรวมตัวของสสารจำนวนมหาศาลในบริเวณใจกลางกาแล็กซี่ซึ่งอาจเกิดจากการยุบตัวของสสารจำนวนมากในช่วงเวลาแรกเริ่มของเอกภพหรือจากการรวมตัวของหลุมดำขนาดเล็กกว่าหรือจากการดูดกลืนจะสารรอบๆอย่างต่อเนื่อง</t>
  </si>
  <si>
    <t>ดวงอาทิตย์ : เริ่มต้นจากการยุบตัวของกลุ่มก๊าซและฝุ่นในอวกาศเนบิวลาสุริยะภายใต้แรงโน้มถ่วงของตัวเองเมื่อกลุ่มก๊าซยุบตัวลงความดันและอุณหภูมิที่ใจกลางเพิ่มสูงขึ้นจนเกิดปฏิกิริยานิวเคลียร์ฟิวส์ซันฟิวชั่น หรือปฏิกิริยาเธอโมนิวเคลียร์ซึ่งเป็นการหลอมไฮโดรเจนให้กลายเป็นฮีเลียมโดยปล่อยพลังงานมหาศาลออกมาเป็นแสงสว่างและความร้อน</t>
  </si>
  <si>
    <t>การเพิ่มอุณหภูมิการเปลี่ยนแปลงสถานะของสารการเกิดโครงสร้างใหม่การปลดปล่อยพลังงานการเกิดแรงโน้มถ่วงมากขึ้น</t>
  </si>
  <si>
    <t>กระบวนการนิวเคลียร์ฟิวชั่นบริเวณใจกลางของดาวฤกษ์</t>
  </si>
  <si>
    <t>แรงโน้มถ่วงที่ดึงมวลของดาวเข้าสู่ศูนย์กลางและแรงดันจากปฏิกิริยาเทอร์โมนิวเคลียร์ภายในแกนกลางที่ดันมวลของดาวออกด้านนอกแรงทั้งสองมีจะหักล้างกันจนเกิดสมดุล</t>
  </si>
  <si>
    <t>ดาวฤกษ์เป็นก้อนแก๊สร้อนขนาดใหญ่มีธาตุไฮโดรเจนเป็นส่วนประกอบหลักส่วนดาวฤกษ์ก่อนเกิดเป็นก้อนแก๊สและฝุ่นที่มีกำลังยุบตัวลงดาวฤกษ์เปล่งแสงสว่างได้ดาวฤกษ์เกิดปฏิกิริยาเทอร์โมนิวเคลียร์ ในเกณฑ์กลางแต่ดาวฤกษ์ก่อนเกิดยังไม่เกิดปฏิกิริยาเทอร์โมนิวเคลียร์</t>
  </si>
  <si>
    <t>เนบิวลาหัว : เกิดจากเมฆก๊าซเเละฝุ่นที่อยู่ในบริเวณใกล้เคียงของกลุ่มดาวนายพราน ซึ่งถูกส่องสว่างโดย ดาวฤกษ์ที่อยู่ข้างเคียง เมฆเหล่านี้ส่วนใหญ่ประกอบด้วย ไฮโดรเจนโมเลกุลเย็น ซึ่งไม่เปล่งแสงงออกมาเอง ความมืดของเนบิวลาหัวม้าเกิดจากฝุ่นระหว่างดวงดาวที่บดบังแสงงจากส่วนที่สว่างของเนบิวลา</t>
  </si>
  <si>
    <t>เนบิวลา : เกิดขึ้นจากการระเบิดของดาวฤกษ์ที่เรียกว่า ซูเปอร์โนวา หรือ เมื่อดาวฤกษ์มวลน้อยถึงปานกลางเข้าสู่ ช่วงสุดท้ายของชีวิตและสลายเป็นเนบิวลาดาวเคราะห์</t>
  </si>
  <si>
    <t>หลุมดำมวลมหาศาล : เกิดจากการรวมตัวของสสารจำนวนมหาศาลในบริเวณใจกลางกาเเล็กซี่</t>
  </si>
  <si>
    <t>ดวงอาทิตย์ : เริ่มต้นจากการชุบตัวของกลุ่มก้าชและฝุ่น ในอวกาศ (เนบิวลาสุริยะ) ภายได้แรง โน้มถ่วงของตัวเอง เมื่อกลุ่มก๊าซยุบตัวลงความดันและอุณหภูมิที่ใจกลางเพิ่มสูงขึ้นจนเกิดปฏิกิริยานิวเคลียร์ฟิวชันหรือปฏิกิริยาเทอร์โมนิวเคลียร์ซึ่งเป็นการหลอมไฮโดรเจนให้กลายเป็นฮีเลียมโดยปล่อยพลังงานมหาศาลออกมาเป็นแสงสว่างและความร้อน</t>
  </si>
  <si>
    <t>การเพิ่มอุณหภูมิการเปลี่ยนแปลงของสารการเกิดโครงสร้างใหม่การปลดปล่อยพลังงานการเกิดแรงโน้มถ่วงมากขึ้น</t>
  </si>
  <si>
    <t xml:space="preserve">กระบวนการนิวเคลียสฟิวชันบริเวณใจกลางของดาวฤกษ์ </t>
  </si>
  <si>
    <t>แรงโน้มถ่วงที่ดึงมวลของดาวเข้าสู่ศูนย์กลางและแรงดันจากปฏิกิริยาเทอร์โมนิวเคลียร์ภายในแกนกลางที่ดันมวลของดาวเคราะห์ด้านนอกแรงทั้งสองนี้จะหักล้างกันจนเกิดสมดุล</t>
  </si>
  <si>
    <t>ดาวลื่นเป็นก้อนแก๊สร้อนขนาดใหญ่มีธาตุไฮโดรเจนเป็นส่วนประกอบส่วนดาวฤกษ์ก่อนเกิดเป็นก้อนแก๊สและ ฝุ่นที่ กำ กำลังยุบตัวลงดาวฤกษ์เปล่งแสงสว่างได้ดาวฤกษ์เกิดปฏิกิริยาเทอร์โม นิวเคลียร์ใสแกนกลางแต่ดาวฤกษ์ก่อนเกิดยังไม่เกิดปฏิกิริยาเทอร์โมนิวเคลียร์</t>
  </si>
  <si>
    <t>บริเวณที่มีเมฆก๊าซและฝุ่นหนา</t>
  </si>
  <si>
    <t>ปฏิกิริยานิวเคลียร์ซัลเฟอร์</t>
  </si>
  <si>
    <t>เนบิวลาหัวม้า เกิดจากเมฆก๊าซและฝุ่นที่อยู่ในบริเวณใกล้เคียงของกลุ่มดาวนายพราน ซึ่งถูกส่องสว่างโดยดาวฤกษ์ที่อยู่ข้างเคียง</t>
  </si>
  <si>
    <t>เนบิวลา : เกิดขึ้นจากการระเบิดของดาวฤกษ์ที่เรียกว่า ซูเปอร์โนวา</t>
  </si>
  <si>
    <t>หลุมดำมวลมหาศาล : เกิดจากการรวมตัวของสสารจำนวนมหาศาลในบริเวณใจกลางกาแล็กซี</t>
  </si>
  <si>
    <t>ดวงอาทิตย์ : เริ่มต้นจากการยุบตัวของกลุ่มก๊าซและฝุ่นในอวกาศ (เนบิวลาสุริยะ) ภายใต้แรงโน้มถ่วงของตัวเองเมื่อกลุ่มก๊าซยุบตัวลง ความดันและอุณหภูมิที่ใจกลางเพิ่มสูงขึ้น จนเกิดปฏิกิริยานิวเคลียร์ฟิวชันหรือปฏิกิริยาเทอร์โมนิวเคลียร์</t>
  </si>
  <si>
    <t>การเพิ่มอุณหภูมิ การเปลี่ยนแปลงสถานะของสาร การเกิดโครงสร้างใหม่ การปลดปล่อยพลังงานการเกิดแรงโน้มถ่วงมากขึ้น</t>
  </si>
  <si>
    <t>กระบวนการนิวเคลียร์ฟิวชันบริเวณใจกลางของดาวฤกษ์</t>
  </si>
  <si>
    <t>แรงโน้มถ่วงที่ดึงมวลของดาวเข้าสู่ศูนย์กลางและแรงดันจากปฏิกิริยาเทอร์โมนิวเคลียร์ภายในแกนกลางที่ดันมวลของดาวออกด้านนอกแรงทั้งสองนี้จะหักล้างกันจนเกิดสมดุล</t>
  </si>
  <si>
    <t>เราเลิกเป็นก้อนแก๊สร้อนขนาดใหญ่มีธาตุไฮโดรเจนเป็นส่วนประกอบหลักส่วนดาวฤกษ์ก่อนเกิดเป็นก้อนแก๊ส และฝุ่นที่กำลังยุบตัวลง ดาวฤกษ์เปล่งแสงสว่างได้ดาวฤกษ์เกิดปฏิกิริยาเทอร์โมนิวเคลียร์ในแกนกลางแต่ดาวฤกษ์ก่อนเกิดยังไม่เกิดปฏิกิริยาเทอร์โมนิวเคลียร์</t>
  </si>
  <si>
    <t>เนบิวลาหัวม้า เกิดจากเมฆและฝุ่นที่อยู่ในบริเวณใกล้เคียงของกลุ่มดาวนายพรานซึ่งได้รับแสงสว่างมาจากดาวฤกษ์ใกล้เคียง ซึ่งเมฆประกอบไปด้วยไฮโดรเจนโมเลกุลเย็น ซึ่งจะไม่เปล่งแสง</t>
  </si>
  <si>
    <t>เนบิวลา เกิดขี้นจากการระเบิดของดาวฤกษ์คือซุปเปอร์โนวา เมื่อดาวฤกษ์มวลน้อยเข้าสู่ช่วงสุดท้ายของชีวิตและสลายตัวกลายเป็นเนบิวลาดาวเคราะห์</t>
  </si>
  <si>
    <t>หลุมดำมวลมหาศาล เกิดจากการรวมตัวของสสารจำนวนมหาศาลในบริเวณใจกลางกาแล็คซี่ ซึ่งอาจเกิดจากการยุบตัวของสสารจำนวนมากในช่วงแรกของเอกภพ หรือจากการรวมตัวของหลุมดำขนาดเล็กกว่า หรือจากการดูดกลืนสสารรอบๆ อย่างต่อเนื่อง</t>
  </si>
  <si>
    <t>ดวงอาทิตย์ เริ่มต้นจากการยุบตัวของกลุ่มก๊าซและฝุ่นในอวกาศภายใต้แรงโน้มถ่วงของตัวเองเมื่อกลุ่มก๊าซยุบตัวลง ความดันและอุณหภูมิที่ใจกลางจะสูงขึ้น จนเกิดปฏิกิริยานิวเคลียร์ฟิวชันหรือปฏิกิริยาเทอร์โมนิวเคลียร์ ซึ่งเป็นการหลอมไอโดรเจนให้กลายเป็นฮีเลียม โดยปล่อยพลังงานมหาศาลออกมาเป็นแสงสว่างและความร้อน</t>
  </si>
  <si>
    <t>การเพิ่มอุณหภูมิ การเปลี่ยนแปลงสถานะของสาร การเกิดโครงสร้างใหม่ การปล่อยพลังงาน การเกิดแรงโน้มถ่วงมากขึ้น</t>
  </si>
  <si>
    <t>กระบวนการจิวเคชียฟิวชันบริเวณใจกลางดาวฤกษ์</t>
  </si>
  <si>
    <t>แรงโน้มถ่วงที่ดึงมวลของดาวเข้าสู่ศูนย์กลาง และแรงดันจากปฏิกิริยาเทอร์โมนิวเคลียร์ภายในแกนกลางที่ดันมวลของดาวออกด้านนอก แรงทั้งสองนี้หักล้างกันจนเกิดสมดุล</t>
  </si>
  <si>
    <t>ดาวฤกษ์เป็นก้อนแก๊สร้อนขนาดใหญ่มีธาตุไอโดรเจนเป็นส่วนประกอบหลัก ส่วนดาวฤกษ์ก่อนเกิดเป็นก้อนแก๊สและฝุ่นที่กำลังยุบตัวลง ดาวฤกษ์เปล่งแสงสว่างได้ ดาวฤกษ์เกิดปฏิกิริยาเทอร์โมนิวคลียร์ใส่แกนกลางแต่ดาวฤกษ์กินเกิดยังไม่เกิดปฏิกิริยาเทอร์โมนิวเคลียร์</t>
  </si>
  <si>
    <t>เนบิวลาหัวม้า : เกิดจากเมฆก๊าซและฝุ่นที่อยู่ในบริเวณใกล้เคียงของกลุ่มดาวนายพราน ซึ่งถูกสองสว่างโดยดาวฤกษ์ที่อยู่ข้างเคียง เมฆเหล่านี้ส่วนใหญ่ประกอบด้วยไฮโดรเจนโมเลกุลเย็นซึ่งไม่เปล่งแสงออกมาเอง ความมืดของเนบิวลาหัวม้าเกิดจากฝุ่นระหว่างดวงดาวที่บดบังแสงจากส่วนที่สว่างของเนบิวลา</t>
  </si>
  <si>
    <t>เนบิวลา: เกิดขึ้นจากการระเบิดของดาวฤกษ์ที่เรียกว่าซุปเปอร์โนวา</t>
  </si>
  <si>
    <t>หลุมดำมวลมหาศาล : เกิดจากการรวมตัวของสสารจำนวนมหาศาลในบริเวณใจกลางกาแล็กซี่</t>
  </si>
  <si>
    <t>ดวงอาทิตย์ : เริ่มต้นจากการยุบตัวของกลุ่มก๊าซและฝุ่นในอวกาศภายใต้แรงโน้มถ่วงของตัวเองเมื่อกลุ่มก๊าซยุบตัวลงความดันและอุณหภูมิที่ใจกลางเพิ่มสูงขึ้นจนเกิดปฏิกิริยานิวเคลียร์ฟิวชั่นหรือปฏิกิริยาเทอร์โมนิวเคลียร์ซึ่งเป็นการหลอมไฮโดรเจนให้กลายเป็นฮีเลียมโดยปล่อยพลังงานมหาศาลออกมาเป็นแสงสว่างและความร้อน</t>
  </si>
  <si>
    <t>แก๊สไฮโดรเจนและฮีเลียม ซึ่งรวมตัวกันภายใต้แรงโน้มถ่วง จนเกิดเป็นดาวฤกษ์</t>
  </si>
  <si>
    <t xml:space="preserve">เอกภพมี แรงโน้มถ่วง ที่ทำให้มวลสารภายในเนบิวลา ยุบตัวรวมกัน จนเกิดเป็นดาวฤกษ์ </t>
  </si>
  <si>
    <t>บริเวณที่มวลสารยุบตัวและหนาแน่นมากขึ้น จะเกิด อุณหภูมิสูงขึ้น จนเกิด ปฏิกิริยานิวเคลียร์ฟิวชัน ทำให้กำเนิดเป็น ดาวฤกษ์</t>
  </si>
  <si>
    <t>ก่อนจะกลายเป็นดาวฤกษ์ มวลสารในเนบิวลาต้องเกิด การยุบตัวภายใต้แรงโน้มถ่วง จนมี อุณหภูมิสูงพอในแกนกลาง ให้เกิด ปฏิกิริยานิวเคลียร์ฟิวชันของไฮโดรเจน บริเวณแกนกลางนั้นเองคือจุดเริ่มต้นของการเป็นดาวฤกษ์</t>
  </si>
  <si>
    <t>ภายในแกนดาวฤกษ์มี แรงโน้มถ่วง ดึงเข้าศูนย์กลาง และ แรงดันจากปฏิกิริยานิวเคลียร์ ดันออกด้านนอก ทั้งสองแรงสมดุลกัน ทำให้ดาวมี ขนาดและความสว่างคงที่</t>
  </si>
  <si>
    <t>ดาวฤกษ์ก่อนเกิด ยังไม่เกิดปฏิกิริยานิวเคลียร์ในแกนกลาง ส่วน ดาวฤกษ์ เกิดปฏิกิริยานิวเคลียร์แล้ว มีแสงและพลังงานเป็นของตัวเอง</t>
  </si>
  <si>
    <t>ดาวฤกษ์ที่เกิดใหม่มักเกิดขึ้นใน เนบิวลา ซึ่งเป็นบริเวณที่มีแก๊สและฝุ่นหนาแน่นในอวกาศ</t>
  </si>
  <si>
    <t>กระบวนการที่สร้างพลังงานของดาวฤกษ์คือ ปฏิกิริยานิวเคลียร์ฟิวชัน ซึ่งหลอมอะตอมของไฮโดรเจนให้เป็นฮีเลียม ปล่อยพลังงานและแสงออกมา</t>
  </si>
  <si>
    <t>การรวมตัวของเนบิวลา</t>
  </si>
  <si>
    <t>การเกิดดาวฤกษ์ก่อนเกิด</t>
  </si>
  <si>
    <t>การเกิดดาวฤกษ์</t>
  </si>
  <si>
    <t xml:space="preserve">ความหนาแน่นจะเพิ่มขึ้น อุณหภูมิก็จะสูงขึ้น และความดันก็จะเพิ่มขึ้นตามไปด้วย หากความหนาแน่นและอุณหภูมิสูงถึงระดับหนึ่ง มวลสารนั้นก็จะสามารถเกิดเป็นดาวฤกษ์ได้ </t>
  </si>
  <si>
    <t>กระบวนการ นิวเคลียร์ฟิวชัน (Nuclear Fusion) ที่ใจกลางของดาว</t>
  </si>
  <si>
    <t xml:space="preserve">เกิดจากสมดุลระหว่างแรงโน้มถ่วงที่ดึงมวลของดาวฤกษ์เข้าสู่ใจกลาง กับแรงดันที่เกิดจากปฏิกิริยานิวเคลียร์ฟิวชันในแกนกลางที่ผลักมวลของดาวฤกษ์ออกด้านนอก </t>
  </si>
  <si>
    <t>บริเวณที่มีเมฆก๊าซและฝุ่นหนาแน่น หรือที่เรียกว่า เนบิวลา (Nebula).</t>
  </si>
  <si>
    <t>เมฆและฝุ่นแก๊ส</t>
  </si>
  <si>
    <t>ทำให้มีความหนาแน่นและมวลเพิ่มขึ้น</t>
  </si>
  <si>
    <t>เกิดปฏิกิริยาเทอร์โมนิวเคลียร์ ที่บริเวณใจกลาง</t>
  </si>
  <si>
    <t>สมดุลระหว่างแรงโน้มถ่วงที่ดึงมวลของดาวฤกษ์เข้าสู่ศูนย์กลาง กับแรงดันที่เกิดจากปฏิกิริยานิวเคลียร์ฟิวชันในแกนกลางที่ผลักมวลออกด้านนอก แรงทั้งสองนี้จะหักล้างกัน</t>
  </si>
  <si>
    <t>ซุปเปอร์โนวา</t>
  </si>
  <si>
    <t>ดวงฤกษ์</t>
  </si>
  <si>
    <t xml:space="preserve">แรงโน้มถ่วง  </t>
  </si>
  <si>
    <t>เกิดบริเวณแกนกลางของดาวฤกษ์</t>
  </si>
  <si>
    <t>มีสมดุลอุทกสถิต</t>
  </si>
  <si>
    <t>ดาวฤกษ์ก่อนเกิดมีความดันและอุณหภูมิที่สูงกว่าดาวฤกษ์ เพราะดาวฤกษ์เพราะมีการคายพลังงานความดันและความร้อน</t>
  </si>
  <si>
    <t>บริเวรปลายเนบิวลา</t>
  </si>
  <si>
    <t>การรวมตัวของกลุ่มเนบิวลา</t>
  </si>
  <si>
    <t>ดาวฤกษ์เกิดจากกลุ่มก๊าซส่วนใหญ่ประกอบด้วยไฮโดรเจนที่รวมตัวกันจนอุณหภูมิสูงความกดดันสูงมากที่ใจกลาง</t>
  </si>
  <si>
    <t>อุณภูมิสูงขึ้น</t>
  </si>
  <si>
    <t>ปฏิกิริยานิวเคลียร์ฟิวชั่น เกิดบริเวณแก่นกลางของโลก</t>
  </si>
  <si>
    <t>ดาวฤกษ์ก่อนเกิดมีความดันและอุณหภูมิที่สูงกว่าดาวฤกษ์เพราะว่าดาวฤกษ์มีการคลายพลังงานอันเนื่องมาจากก่อนหน้านี้มีอุณหภูมิสูงขึ้นและความดันมากมาก่อน</t>
  </si>
  <si>
    <t>บริเวณปลายของเนบิวลา</t>
  </si>
  <si>
    <t>สมดุลอุทกสถิตระหว่างแรงโน้มถ่วงกับแรงดัน</t>
  </si>
  <si>
    <t>เนบิวลาเกิดจากกลุ่มก๊าซและฝุ่นในอวกาศรวมตัวกันเป็นกลุ่มเมฆ</t>
  </si>
  <si>
    <t>การยุบตัว  แรงโน้มถ่วงทำให้ก๊าซและฝุ่นในเนบิวลายุบตัวเข้าหากัน</t>
  </si>
  <si>
    <t>แก๊สเริ่มรวมตัวแน่นขึ้น อุณหภูมิภายในเพิ่มสูง เกิดโปรโตสตาร์</t>
  </si>
  <si>
    <t>ฟิวชันเริ่มต้น เมื่ออุณหภูมิถึงประมาณ 10 ล้านเคลวิน ปฏิกิริยานิวเคลียร์เริ่มต้น เปลี่ยนไฮโดรเจนเป็นฮีเลียม</t>
  </si>
  <si>
    <t>กลุ่มก้อนแก๊สรวมตัวกัน หรือเนบิวลาและยังมีธาตุไฮโดรเจน และ ฮีเลียม</t>
  </si>
  <si>
    <t>ความดันและอุณหภูมิเพิ่มมากขึ้น</t>
  </si>
  <si>
    <t>ต้องเกิดปฏิกิริยานิวเคลียร์ฟิวชัน รวมไฮโดรเจนเป็นฮีเลียมเกิดขึ้นในแกนกลางดาวฤกษ์ก่อนเกิด</t>
  </si>
  <si>
    <t>สมดุลอุทกสถิต ประกอบด้วย แรงโน้มถ่วง &gt; แรงดึงดูดระหว่างมวลที่พยายามบีบอัดแก๊สทั้งหมดเข้าหากันและแรงดัน &gt; เกิดจกาปฏิกิริยานิวเคลียร์ฟิวชันพยายามผลัดให้ดาวแยกจากกันโดยสมดุลระหว่างสองแรงนี้ทพให้ดาวฤกษ์คงเสถียรและส่องสว่าง</t>
  </si>
  <si>
    <t>ดาวฤกษ์ก่อนเกิดเป็นแค่กลุ่มก๊าซที่ยุบตัวจากเนบิวลาไม่มีแสงสว่างของตัวเองแต่ดาวฤกษ์เริ่มเกิดปฏิกิริยานิวเคลียร์ฟิวชันเปลี่ยนไฮโดรเจนเป็นฮีเลียมที่แกนกลางมีพลังงานและแสงสว่างของตัวเองเข้าสู่ภาวะสมดุลอุทกสถิต</t>
  </si>
  <si>
    <t>เกิดบริเวณเนบิวลา</t>
  </si>
  <si>
    <t xml:space="preserve">เนบิวลาหัวม้า : เกิดจากเมฆก้าซและฝุ่นที่อยู่ ในบริเวณ ใกล้เคียงของกลุ่มตาวนายพราน ซึ่งถูกส่องสว่างโดย
ดาวฤกษ์ทีอยู่ข้างเคียง, เมฆเหล่านส่วนใหญ่ประกอบด้วยไฮโดรเจน โมเลกุลเย็น ซึ่งไม่เปล่งแสงออกมาเอง, ความ มีดของเนบิวลาหัวม้าเกิดจากฝุ่นระหว่างดวงดาวที่บดบังแสงจากส่วนที่สว่างของเนบิวลา
</t>
  </si>
  <si>
    <t>เนบิวลา : เกิดขึ้นจากการระเบิดของดาวฤกษ์ที่เรียกว่า ซูเปอร์โนวา หรือเมื่อคาวฤกษ์มวลน้อยถึงปานกลางเข้าสู่ช่วงสุดท้ายของชีวิตและสลายตัวกลายเป็นเนบิวลาดาวเคราะห์</t>
  </si>
  <si>
    <t>หลุมดํามวลมหาศาล : เกิดจากการรวมตัวของสารจำนวนมหาศาลในบริเวณใจกลางกาแล็กซี ซึ่งอาจเกิดจากการยุบตัวของสสารจำนวนมาก ในช่วงแรกเริ่มของเอกภพ หรือจากการรวมตัวของหลุมดำขนาดเล็กกว่า หรือจากการ ดูดกลืนสสารรอบๆ อย่างต่อเนื่อง</t>
  </si>
  <si>
    <t xml:space="preserve">ดวงอาทิตย์ : เริ่มต้นจากการยุบตัวของกลุ่มก๊าซและฝุ่นในอากาศ (เนบิวลาสุริยะ) ภายใต้แรง โน้มถ่วงของตัวเอง เมื่อกลุ่มก๊าซยุบตัวลง ความดันและอุณหภูมิใจกลางสูงขึ้น จนเกิดปฎิกิริยานิวเคลียร์ฟิวชันหรือปฎิกิริยาเทอร์โมนิวเคลียร์ ซึ่งเป็นการหลอมไฮโตรเจนให้กลายเป็นซีเลียม โดยปล่อยพลังงานมหาศาลออกมาเป็นแสงสว่างและความร้อน </t>
  </si>
  <si>
    <t>ไฮโดรเจนและ ฮีเลียม</t>
  </si>
  <si>
    <t>การเพิ่มอุณหภูมิ การเปลี่ยนแปลงสถานะของสาร การเกิดโครงสร้างใหม่ การปลตปล้อยพลังงาน การเกิดแรวโน้มถ่วงมากขึ้น</t>
  </si>
  <si>
    <t>เเรงโน้มถ่วงที่ดึงมวลของดาวเข้าสู่ศูนย์กลาง และแรงดันจากปฏิกิริยาเทอร์โมนิวเคลียร์ภายในแกนกลางที่ดันมวลของดาวออกด้านนอก แรงทั้งสองนี้จะหักล้างกันจนเกิดสมดุล</t>
  </si>
  <si>
    <t>ดาวฤกษ์เป็นก้อนแก๊สร้อนขนาดใหญ่มีธาตุไฮโดรเจนเป็นส่วนประกอบหลัก ส่วนดาวฤกษ์ก่อนเกิดเป็นก้อนแก๊สและ ฝุ่นมีกำลังยุบตัวลง ดาวฤกษ์เปล่งแสงสว่างได้ ดาวฤกษ์เกิดปฏิกิริยาเทอร์โมนิวเคลียร์ใสแกนกลางแต่ดาวฤกษ์ก่อนเกิดยังไม่เกิดปฏิกิริยาเทอร์โมนิวเคลียร์</t>
  </si>
  <si>
    <t>สสารภายในเนบิวลายุบความดันและอุณหภูมิเพิ่มขึ้นเกิดดาวฤกษ์ก่อนเกิด</t>
  </si>
  <si>
    <t>แรงโน้มถ่วงดึงดูดระหว่างมวล พยายามบีบอัดแก๊สทั้งหมดให้เข้าหากันและเกิดแรงดันเกิดจากปฏิกิริยานิวเคลียร์ฟิวชันแรงนี้พยายามผลักให้ดาวแยกออกจากการทำให้เกิดสมดุลระหว่าง2แรงนี้และความสว่าง</t>
  </si>
  <si>
    <t>ดาวฤกษ์มีแสงสว่าง แต่ดาวฤกษ์ก่อนเกิดยังไม่มีแสงสว่าง</t>
  </si>
  <si>
    <t>ปฏิกิริยาเทอร์มอนิวเคลียร์ฟิวชัน</t>
  </si>
  <si>
    <t>HydrogenและHelium</t>
  </si>
  <si>
    <t>อุณหภูมิเพิ่มขึ้น ความดันเพิ่มขึ้น และอาจนำไปสู่การเกิดดาวฤกษ์ได้ </t>
  </si>
  <si>
    <t>เกิดปฏิกิริยานิวเคลียร์ฟิวชัน (nuclear fusion) 
บริเวณใจกลางของมัน</t>
  </si>
  <si>
    <t>สมดุลระหว่างแรงดันจากปฏิกิริยาเทอร์มอนิวเคลียร์ภายในและแรงโน้มถ่วงภายนอก</t>
  </si>
  <si>
    <t>ปฏิกิริยานิวเคลียร์ฟิวชัน (nuclear fusion) </t>
  </si>
  <si>
    <t>เนบิวลาสว่างใหญ่ในกลุ่มนายพราน</t>
  </si>
  <si>
    <t>ดาวลุกไก่</t>
  </si>
  <si>
    <t>เนบิวลาดอกุหลาบ</t>
  </si>
  <si>
    <t xml:space="preserve">	แรงโน้มถ่วง ทำให้เมฆก๊าซ (โดยเฉพาะไฮโดรเจน) ยุบตัวรวมกัน
	2.	อุณหภูมิและความดันสูงขึ้นจนเกิด ฟิวชันนิวเคลียร์
	3.	จุดเริ่มต้นของการกำเนิดดาวฤกษ์</t>
  </si>
  <si>
    <t>เอกภพมีแรงสำคัญที่ทำให้มวลสารภายในเนบิวลาเกิดการยุบตัวรวมกัน คือ แรงโน้มถ่วง (Gravitational force) ค่ะ
แรงโน้มถ่วงเป็นแรงที่ดึงดูดมวลสารให้รวมตัวกัน เมื่อก๊าซและฝุ่นในเนบิวลามีความหนาแน่นมากพอ แรงโน้มถ่วงจะดึงดูดมวลสารให้เคลื่อนที่เข้าหากันและยุบตัวลงเรื่อย ๆ จนเกิดการรวมตัวของมวลสารและในที่สุดก่อให้เกิดดาวฤกษ์ใหม่ขึ้น</t>
  </si>
  <si>
    <t>สรุปง่าย ๆ คือ เมื่อมวลสารยุบตัวรวมกัน ความหนาแน่นและแรงโน้มถ่วงเพิ่มขึ้น เกิดความร้อนและแรงดัน จนสุดท้ายอาจเกิดดาวฤกษ์หรือวัตถุท้องฟ้าอื่น ๆ ขึ้นใหม่ครับ</t>
  </si>
  <si>
    <t>ต้องเกิดการ ยุบตัวของก๊าซและฝุ่น ด้วยแรงโน้มถ่วง
	•	อยู่ใน เนบิวลามวลสารหนาแน่นสูง เช่น เนบิวลาโมเลกุล</t>
  </si>
  <si>
    <t xml:space="preserve">แรงโน้มถ่วงดึงดาวยุบตัว
	•	แรงดันจากการฟิวชันผลักมวลสารออก
	•	สมดุลระหว่างสองแรงนี้ทำให้ดาวอยู่ในภาวะคงที่
ถ้าแรงทั้งสองไม่สมดุล ดาวจะเปลี่ยนขนาดและความสว่าง เช่น ดาวจะขยายตัวถ้าแรงดันมากกว่าแรงโน้มถ่วง หรือยุบตัวถ้าแรงโน้มถ่วงมากกว่าแรงดัน
</t>
  </si>
  <si>
    <t>ก่อนเกิดดาวฤกษ์ เป็นเพียงกลุ่มก๊าซและฝุ่นที่ยังไม่ส่องแสง ไม่มีปฏิกิริยานิวเคลียร์
	•	ดาวฤกษ์ที่เกิดแล้ว มีอุณหภูมิสูง เปล่งแสงได้เอง และมีพลังงานจากการฟิวชันในแกนกลาง</t>
  </si>
  <si>
    <t xml:space="preserve">	1.	💨 มีก๊าซไฮโดรเจนจำนวนมาก
	2.	🌠 มีแรงโน้มถ่วงเพียงพอที่จะดึงมวลก๊าซให้รวมตัวกัน
	3.	🔄 เมื่อเกิดการยุบตัวของก๊าซจนหนาแน่นมาก จะเกิดความร้อนและแรงดันสูงจนเริ่มกระบวนการ นิวเคลียร์ฟิวชัน ซึ่งเป็นการกำเนิดดาวฤกษ์</t>
  </si>
  <si>
    <t>กระบวนการ นิวเคลียร์ฟิวชัน เป็นกระบวนการหลักที่สร้างพลังงานให้กับดาวฤกษ์ ทำให้สามารถเปล่งแสงและความร้อนได้ตลอดอายุของมัน</t>
  </si>
  <si>
    <t>เกิดปฏิกิริยานิวเคลียสฟิวชันรวมไฮโดรเจนเป็นฮีเลียมเกิดขึ้นภายในแกนกลาง</t>
  </si>
  <si>
    <t>แผ่นจานสสารระหว่างดาวอัดแน่นไปด้วยแก๊สที่หมุนวนไปรอบรอบดาวฤกษ์ที่กำลังก่อตัวขึ้นใหม่</t>
  </si>
  <si>
    <t>ดาวฤกษ์อยู่ในสภาพสมดุลย์อุทกสถิตและปลดปล่อยพลังงานเป็นเวลานาน</t>
  </si>
  <si>
    <t>ไฮโดรเจนฮีเลียมและธาตุที่หนักกว่า</t>
  </si>
  <si>
    <t>ดาวฤกษ์ก่อเกิด</t>
  </si>
  <si>
    <t>เกิดปฏิกิริยาเทอร์โมนิวเคลียสดาวฤกษ์ก่อเกิดกลายเป็นดาวฤกษ์บริเวณแกนกลาง</t>
  </si>
  <si>
    <t>แรงโน้มถ่วงดึงดูดระหว่างมวลพยายามบีบอัดแก๊สทั้งหมดให้เข้าหากันและแรงดันเกิดปฏิกิริยานิวเคลียส์ฟิวชั่นแรงนี้พยายามผลักให้ดาวแยกออกจากกันทำให้เกิดสมดุลย์ระหว่าง2แรงนี้และความสว่าง</t>
  </si>
  <si>
    <t>ดาวฤกษ์มีแสงสว่างแต่ดาวฤกษ์ก่อนเกิดยังไม่มีแสงสว่าง</t>
  </si>
  <si>
    <t>แกนกลางเนบิวลส</t>
  </si>
  <si>
    <t>ปฏิกิริยาเทอร์โมนิวเคลียสฟิวชั่น</t>
  </si>
  <si>
    <t>การยุบตัวเนบิวลา</t>
  </si>
  <si>
    <t xml:space="preserve">เกิดโปรโตสตาร์ </t>
  </si>
  <si>
    <t xml:space="preserve">ก๊าซไฮโดรเจน และ ฝุ่นในอวกาศ
</t>
  </si>
  <si>
    <t>1.มีอุณหภูมิสูงขึ้น 2.เกิดโปรโตสตาร์ 3. เริ่มเกิดปฏิกิริยานิวเคลียร์ฟิวชัน 4.กลายเป็นดาวฤกษ์</t>
  </si>
  <si>
    <t>กระบวนการยุบตัวของแสงโน้มถ่วง ที่เนบิวลา</t>
  </si>
  <si>
    <t>ดาวฤกษ์คงขนาดและความสว่างไว้ได้ เพราะแรงโน้มถ่วงที่ดึงเข้ากับแรงดันจากปฏิกิริยานิวเคลียร์ที่ดันออก เกิดสมดุลกันในแกนกลางของดาว</t>
  </si>
  <si>
    <t xml:space="preserve">กระบวนการที่เกิดขึ้นภายในและสถานะของดาวนั้นๆ </t>
  </si>
  <si>
    <t>บริเวณ เนบิวลา</t>
  </si>
  <si>
    <t>2</t>
  </si>
  <si>
    <t>4</t>
  </si>
  <si>
    <t>3</t>
  </si>
  <si>
    <t>ก๊าซและฝุ่นในอวกาศ โดยมีไฮโดรเจนเป็นส่วนประกอบหลัก ร่วมกับฮีเลียม และธาตุอื่นๆ</t>
  </si>
  <si>
    <t>ความดันและอุณหภูมิภายในสูงขึ้น</t>
  </si>
  <si>
    <t>กระบวนการ นิวเคลียร์ฟิวชันขึ้นที่บริเวณแกนกลางของดาวฤกษ์</t>
  </si>
  <si>
    <t>เป็นสภาวะสมดุลระหว่าง แรงโน้มถ่วง ที่พยายามดึงให้ดาวฤกษ์ยุบตัวเข้าหากัน กับ แรงดันภายใน ที่เกิดจากความร้อนและแรงดันของก๊าซในแก่นกลางดาวที่เกิดจากปฏิกิริยานิวเคลียร์ฟิวชัน</t>
  </si>
  <si>
    <t>เนบิวลา กลุ่มแก๊สและฝุ่น</t>
  </si>
  <si>
    <t>โปรโตสตาร์ - แก๊สและฝุ่นยุบตัวลงและเริ่มก่อร่าง</t>
  </si>
  <si>
    <t>ดาวฤกษ์ก่อนเกิด - อาจมีลำแสงพ่นออกมาในขณะที่ยังดึงมวลสาร</t>
  </si>
  <si>
    <t>ดาวฤกษ์ในแถบลำดับหลัก - เริ่มปฏิกิริยานิวเคลียร์ฟิวชันและเข้าสู่ช่วงชีวิตที่เสถียรที่สุด</t>
  </si>
  <si>
    <t>ไฮโดรเจน ฮีเลียม ธาตุหนักอื่นๆ</t>
  </si>
  <si>
    <t xml:space="preserve"> * ร้อนขึ้น
 * หนาแน่นขึ้น
 * ขนาดเล็กลง (ยุบตัว)
 * หมุนเร็วขึ้น
 * แบนเป็นจาน
 * ก่อตัวเป็นโปรโตสตาร์
</t>
  </si>
  <si>
    <t xml:space="preserve">โปรโตสตาร์จะกลายเป็นดาวฤกษ์เมื่อเกิด ปฏิกิริยานิวเคลียร์ฟิวชัน ที่ แก่นกลาง
</t>
  </si>
  <si>
    <t xml:space="preserve"> แรงดันจากฟิวชัน ดันออก เท่ากับ แรงโน้มถ่วง ดึงเข้า ทำให้ดาวมีขนาดและความสว่างคงที่
</t>
  </si>
  <si>
    <t xml:space="preserve">ดาวฤกษ์: มีฟิวชันนิวเคลียร์ที่แก่นกลาง, เสถียร
ดาวฤกษ์ก่อนเกิด : ยังไม่มีฟิวชัน, ยังยุบตัวอยู่
</t>
  </si>
  <si>
    <t xml:space="preserve">เนบิวลา
</t>
  </si>
  <si>
    <t xml:space="preserve">ปฏิกิริยานิวเคลียร์ฟิวชัน
</t>
  </si>
  <si>
    <t>-ร้อนขึ้น
-หนาแน่นขึ้น
-ขนาดเล็กลง (ยุบตัว)
-หมุนเร็วขึ้น
-แบนเป็นจาน
-ก่อตัวเป็นโปรโตสตาร์</t>
  </si>
  <si>
    <t>โปรโตสตาร์จะกลายเป็นดาวฤกษ์เมื่อเกิด ปฏิกิริยานิวเคลียร์ฟิวชันที่แก่นกลาง</t>
  </si>
  <si>
    <t>แรงดันจากฟิวชัน ดันออก เท่ากับแรงโน้มถ่วงดึงเข้า ทำให้ดาวมีขนาดและความสว่างคงที่</t>
  </si>
  <si>
    <t xml:space="preserve">ดาวฤกษ์ : มีฟิวชันนิวเคลียร์ที่แก่นกลาง, เสถียร
ดาวฤกษ์ก่อนเกิด : ยังไม่มีฟิวชัน, ยังยุบตัวอยู่
</t>
  </si>
  <si>
    <t>กลุ่มแก๊สในอวกาศเนบิวลา</t>
  </si>
  <si>
    <t>เกิด protostar อุณหภูมิสูงขึ้น แรงดันเพิ่ม ปฎิกิริยาฟิวชั่น</t>
  </si>
  <si>
    <t xml:space="preserve">นิวเคลียร์ฟิวชั่น บริเวณแกนกลาง protostar </t>
  </si>
  <si>
    <t>ดาวฤกษ์มีกระบวนการฟิวชั่น แต่ดาวฤกษ์ก่อนเกิดยังไม่มี</t>
  </si>
  <si>
    <t>โปรโตสตาร์ แก๊สและฝุ่นยุบตัวลงและเริ่มก่อร่าง</t>
  </si>
  <si>
    <t>ดาวฤกษ์ก่อนเกิด อาจมีลำแสงพ่นออกมาในขณะที่ยังดึงมวลสาร</t>
  </si>
  <si>
    <t>ดาวฤกษ์ในแถบลำดับหลัก เริ่มปฏิกิริยานิวเคลียร์ฟิวชันและเข้าสู่ช่วงชีวิตที่เสถียรที่สุด</t>
  </si>
  <si>
    <t>ร้อนขึ้น
หนาแน่นขึ้น
ขนาดเล็กลง
หมุ่นเร็วขึ้น
แบนเป็นจาน
ก่อตัวเป็นโปรโตสตาร์</t>
  </si>
  <si>
    <t>แรงดันจากฟินชัน ดันออกเท่ากับแรงโน้มถ่วงดึงเข้าทำให้ดาวมีขนาดและความสว่างคงที่</t>
  </si>
  <si>
    <t>ดาวฤกษ์ มีฟิวชันนิวเคลียร์ที่แก่นกลาง,เสถียร
ดาวฤกษ์ก่อนเกิด ยังไม่มีฟิวชัน,ยังยุบตัวอยู่</t>
  </si>
  <si>
    <t xml:space="preserve">ตัวอย่างของเนบิวลาที่กำลังเกิดดาวฤกษ์จำนวนมาก
</t>
  </si>
  <si>
    <t>เนบิวลา (กลุ่มก๊าซและฝุ่นในอวกาศ ต้นกำเนิดของดาวฤกษ์</t>
  </si>
  <si>
    <t>ขั้นตอนปลายของดาวฤกษ์มวลมากที่วิวัฒน์มาจากดาวฤกษ์ เช่น ดวงอาทิตย์ (แต่ดวงอาทิตย์จะไม่กลายเป็น Red Supergiant เพราะมวลไม่พอ</t>
  </si>
  <si>
    <t>ดาวฤกษ์ที่เกิดขึ้นจากกระบวนการยุบตัวของเนบิวลา</t>
  </si>
  <si>
    <t>อุณหภูมิสูงขึ้นจนกลายเป็นโปรโตสตาร์ และเริ่มเกิดปฏิกิริยานิวเคลียร์</t>
  </si>
  <si>
    <t>ต้องเกิดปฏิกิริยานิวเคลียร์ฟิวชันที่แก่นกลางของโปรโตสตาร์</t>
  </si>
  <si>
    <t>แรงโน้มถ่วงที่พยายามยุบดาวเข้าสู่ศูนย์กลางสมดุลกับแรงดันจากพลังงานนิวเคลียร์ที่ผลักออก ทำให้ดาวมีขนาดและความสว่างคงที่</t>
  </si>
  <si>
    <t>ดาวฤกษ์ก่อนเกิดยังไม่เกิดปฏิกิริยานิวเคลียร์ ส่วนดาวฤกษ์เกิดแล้วจะมีปฏิกิริยานิวเคลียร์ฟิวชันที่แก่นกลางและปล่อยพลังงานออกมา</t>
  </si>
  <si>
    <t>ในเนบิวลา (บริเวณที่มีก๊าซและฝุ่นหนาแน่น)</t>
  </si>
  <si>
    <t>สสารภายในเนบิวลายุบตัวทำให้ความดันและอุณหภูมิเพิ่มขึ้น</t>
  </si>
  <si>
    <t>เกิดปฏิกิริยาเทอร์โมนิวเคลียร์ดาวฤกษ์ก่อนเกิดกลายเป็นดาวฤกษ์</t>
  </si>
  <si>
    <t>บริเวณที่มีความหนาแน่นสูงเกิดการยุบตัวลงภายใต้แรงโน้มถ่วงของตัวเองทำให้ความดันและอุณหภูมิเพิ่มขึ้นจนกลายเป็นprotostar</t>
  </si>
  <si>
    <t>มีเนบิวลา</t>
  </si>
  <si>
    <t>เกิดปฏิกิริยาฟิวชันรวมไฮโดรเจนเป็นฮีเลียมเกิดที่แกนกลางของดาว</t>
  </si>
  <si>
    <t>มีแรงโน้มถ่วงและแรงนิวเคลียร์ในดาวฤกษ์</t>
  </si>
  <si>
    <t>แตกต่างกันที่สถานะและกระบวนการภายใน</t>
  </si>
  <si>
    <t xml:space="preserve">ดาวฤกษ์เริ่มต้นการเกิดจากการที่กลุ่มก้อนแก๊สรวมตัวกันจนกลายเป็นกลุ่มก้อนที่รวมตัวกันอย่างหลวม ๆ เรียกว่า
เนบิวลา </t>
  </si>
  <si>
    <t xml:space="preserve"> เนบิวลา ค่อย ๆยุบตัวลงภายใต้แรงโน้มถ่วงจนมีความหนาแน่นมากยิ่งขึ้น</t>
  </si>
  <si>
    <t>เนบิวลาค่อย ๆ ยุบตัวลงภายใต้แรงโน้มถ่วง จนมีความหนาแน่นมากขึ้น ทำให้ความดัน
และอุณหภูมิเพิ่มมากขึ้นจนกลายเป็น ดาวฤกษ์ก่อนเกิด</t>
  </si>
  <si>
    <t>ดาวฤกษ์อยู่ในสภาพสมดุลอุทกสถิตและปลดปล่อยพลังงาน</t>
  </si>
  <si>
    <t>แรงโน้มถ่วงในเนบิวลา</t>
  </si>
  <si>
    <t>แรงโน้มถ่วงเพิ่มขึ้น, การเพิ่มอุณหภูมิ และการเปลี่ยนแปลงสถานะของสสาร</t>
  </si>
  <si>
    <t xml:space="preserve">ปฏิกิริยานิวเคลียร์ฟิวชัน เกิดขึ้นใน แกนกลางของดาวฤกษ์ก่อนเกิด </t>
  </si>
  <si>
    <t xml:space="preserve">เกิดจากสมดุลระหว่างแรงโน้มถ่วง ที่ดึงมวลของดาวเข้าสู่ศูนย์กลาง กับแรงดันที่เกิดจากปฏิกิริยานิวเคลียร์ฟิวชัน ซึ่งผลักให้ดาวแยกออกจากกัน </t>
  </si>
  <si>
    <t>ดาวฤกษ์ คือ ดาวที่มีแสงสว่างในตัวเอง เกิดจากการหลอมรวมนิวเคลียสของไฮโดรเจนเป็นฮีเลียมในสภาวะที่มีอุณหภูมิและความดันสูง ภายในแกนกลางของดาว
ดาวฤกษ์ก่อนเกิด คือ ดาวที่กำลังอยู่ในช่วงเริ่มต้นของการก่อตัว ยังไม่เกิดปฏิกิริยาเทอร์โมนิวเคลียร์ที่แกนกลาง และยังไม่มีแสงสว่างในตัวเอง</t>
  </si>
  <si>
    <t>ดาวฤกษ์ก่อนเกิด - อาจมีลำแสงพ่นออกมาในข</t>
  </si>
  <si>
    <t>ดาวฤกษ์ในแถบลำดับหลัก - เริ่มปฏิกิริยานิวเคลียร์ฟิวซันและเข้าสู่ช่วงชีวิตที่เสถียรที่สุด</t>
  </si>
  <si>
    <t>-ร้อนขึ้น
-หนาแน่นขึ้น
-ขนาดเล็กลง
-หมุนเร็วขึ้น
-แบนเป็นจาน
-ก่อตัวเป็นโปรโตสตาร์</t>
  </si>
  <si>
    <t>แรงดันจากฟิวชัน ดันออกเท่ากับแรงโน้มถ่วง ดึงเข้าทำให้ดาวมีขนาดและความสว่างคงที่</t>
  </si>
  <si>
    <t>ดาวฤกษ์ : มีฟิวชันนิวเคลียร์ที่แก่นกลาง,เสถียร
ดาวฤกษ์ก่อนเกิด : ยังไม่มีฟิวชัน,ยังยุบตัวอยู่</t>
  </si>
  <si>
    <t>ดาววัยเด็ก</t>
  </si>
  <si>
    <t>ก๊าซไฮโดรเจน ฝุ่นอวกาศ</t>
  </si>
  <si>
    <t xml:space="preserve">มวลสารรวมตัว  ความหนาแน่นและอุณหภูมิสูงขึ้น </t>
  </si>
  <si>
    <t>ปฏิกิริยาเทอร์โมนิวเคลียร์ที่แก่นดาว</t>
  </si>
  <si>
    <t>ปฏิกิริยาเทอร์โมนิวเคลีย</t>
  </si>
  <si>
    <t>ดาวฤกษ์เกิดเมื่อเกิด ปฏิกิริยาเทอร์โมนิวเคลียร์ แล้ว ต่างจากดาวก่อนเกิดที่ยังไม่มี</t>
  </si>
  <si>
    <t>1. การยุบตัวของเนบิวลา
2. การก่อตัวของดาวฤกษ์ก่อนเกิด
3. การเกิดปฏิกิริยานิวเคลียร์ฟิวชัน
4. การเข้าสู่แถบลำดับหลัก</t>
  </si>
  <si>
    <t>1. การรวมตัวของก๊าซและฝุ่น
2. การก่อตัวของดาวฤกษ์
3. การเรืองแสง</t>
  </si>
  <si>
    <t>หลุมดำเหล่านี้ก่อตัวขึ้นจากการยุบตัวของสสารจำนวนมหาศาลภายใต้แรงโน้มถ่วงของตัวเอง ทำให้เกิดจุดที่มีความหนาแน่นสูงมากจนแม้แต่แสงก็ไม่สามารถเล็ดลอดออกมาได้</t>
  </si>
  <si>
    <t>1. ปฏิกิริยานิวเคลียร์ฟิวชัน
2. การแผ่พลังงาน
3. การเดินทางของแสง</t>
  </si>
  <si>
    <t>1.มีอุณหภูมิสูงขึ้น 2.เกิดโปรโตสตาร์ 3.เริ่มเกิดปฏิกิริยานิวเคลียร์ฟิวชัน 4.กลายเป็นดาวฤกษ์</t>
  </si>
  <si>
    <t>ดาวฤกษ์คงขนาดและความสว่างไว้ได้ เพราะแรง โน้ม ถ่วงที่ดึงเข้ากับแรงดันจากปฏิกริยานิวเคลียร์ที่ดันออก เกิดสมดุลกัน ในแกนกลางของดาว</t>
  </si>
  <si>
    <t>สถานะและกระบวนการภายใน ดาวฤกษ์ก่อนเกิดเป็นช่วงก่อนที่ดาวฤกษ์จะเริ่มกระบวนการหลอมรวมนิวเคลียส (nuclear fusion) ซึ่งเป็นแหล่งพลังงานของดาวฤกษ์จริง ในขณะที่ดาวฤกษ์เป็นสถานะที่ดาวมีการหลอมรวมนิวเคลียสแล้วและปลดปล่อยพลังงานออกมาอย่างต่อเนื่อง</t>
  </si>
  <si>
    <t>การยุบตัวของกลุ่มเมฆฝุ่นและแก๊ส แรงโน้มถ่วงดึงดูดมวลสารให้รวมตัวกันเป็นก้อนใหญ่ขึ้น</t>
  </si>
  <si>
    <t>การก่อตัวของโปรโตสตาร์</t>
  </si>
  <si>
    <t>4. การกลายเป็นดาวฤกษ์ที่เสถียร</t>
  </si>
  <si>
    <t>ไฮโดรเจน 74% ฮีเลียม 24% ธาตุหนักอื่น ๆ เช่น (คาร์บอน ออกซิเจน เหล็ก ) น้อยกว่า 2%</t>
  </si>
  <si>
    <t>อุณหภูมิมาก็ขึ้น เกิดเป็นโปรโตสตาร์</t>
  </si>
  <si>
    <t>การยุบตัวภายใต้แรงโน้มถ่วง → การเพิ่มอุณหภูมิ → ปฏิกิริยานิวเคลียร์ฟิวชัน เกิดบริเวณใจกลางของเนบิวลา</t>
  </si>
  <si>
    <t>แรงโน้มถ่วงกับแรงฟิวชันเท่ากัน
ถ้า แรงโน้มถ่วงชนะ → ดาวยุบตัวลง → ร้อนขึ้นจนเกิดฟิวชันอีกขั้น
ถ้า แรงดันจากฟิวชันมากเกิน → ดาวขยายตัว → ฟิวชันช้าลง แล้วกลับเข้าสมดุล</t>
  </si>
  <si>
    <t>โปรโตสตาร์ : ยังไม่เกิดฟิวชัน, ยังยุบตัวอยู่, พลังงานมาจากแรงโน้มถ่วง
ดาวฤกษ์ : ฟิวชันเริ่มแล้ว, พลังงานจากแกนกลาง, เสถียรและเปล่งแสงได้จริง</t>
  </si>
  <si>
    <t>เนบิวลา กลุ่มก๊าซในอากาศที่รวมตัวกันภายใต้แรงโน้มถ่วง</t>
  </si>
  <si>
    <t>โปรโตสตาร์ เนบิวลายุบตัวรวมกัน กลายเป็นดาวเกิดใหม่แต่ยังไม่สมบูรณ์</t>
  </si>
  <si>
    <t>การเริ่มปฏิกิริยานิวเคลียร์ ดาวเริ่มมีพลังงานแต่ยังไม่เสถียร</t>
  </si>
  <si>
    <t>ดาวฤกษ์เต็มดวง มีการหลอมรวมไฮโดรเจนเป็นฮีเลียมอย่างต่อเนื่อง</t>
  </si>
  <si>
    <t>ก๊าซและฝุ่นในอวกาศ โดยเฉพาะก๊าซไฮโดรเจน และ ฮีเลียม</t>
  </si>
  <si>
    <t>อุณหภูมิสูงขึ้น กลายเป็นโปรโตสตาร์ เกิดปฏิกิริยานิวเคลียร์ฟิวชัน กลายเป็นดาวฤกษ์</t>
  </si>
  <si>
    <t>ต้องเกิดกระบวนการหลอมเหลวของนิวเคลียส เกิดบริเวณแกนกลางของโปรโตสตาร์</t>
  </si>
  <si>
    <t>เกิดสมดุลระหว่างแรงโน้มถ่วงที่ดึงมวลเข้าศูนย์กลาง กับ แรงดันจากพลังงานความร้อนที่ผลักดันออกด้านนอกภายในแกนกลางของดาว</t>
  </si>
  <si>
    <t>ดาวฤกษ์ก่อนเกิดยังไม่มีปฏิกิริยานิวเคลียร์อย่างสมบูรณ์ ส่วนดาวฤกษ์จะมีปฏิกิริยานิวเคลียร์ฟิวชันที่แกนกลาง ทำให้มีแสงและพลังงานเป็นของตัวเอง</t>
  </si>
  <si>
    <t>ปฏิกิริยานิวเคลียร์ฟิวชัน ภายในแกนของดาวฤกษ์คือแหล่งพลังงานหลักที่ทำให้ดาวฤกษ์เปล่งแสงและพลังงานออกมา</t>
  </si>
  <si>
    <t>เนบิวลาหัวม้า : เกิดจากเมฆก้าชและฝุนที่อยู่ในบริเวณใกล้เคียงของกลุ่มดาวนายพราน ซึ่งถูกส่องสว่างโดยดาวฤกษ์ที่อยู่ข้างเคียง. เมฆเหล่านี้ส่วนใหญ่ประกอบด้วยไฮโดรเจนโมเลกุลเย็น ซึ่งไม่เปล่งแสงออกมาเอง. ความ มีดของเนบิวลาหัวม้าเกิดจากฝุ่นระหว่างดวงดาวทีบดบังแสงจากส่วนที่สว่างของเนบิวลา</t>
  </si>
  <si>
    <t>เมบิวลา : เกิดขึ้นจากการระเบิดของดาวฤกษ์ที่เรียกว่า ซูเปอร์โนวา หรือเมื่อคาวฤกษ์มวลน้อยถึงปานกลางเข้าสู่ช่วงสุดท้ายของชีวิตและสลายตัวกลายเป็นเนบิวลาดาวเคราะห์</t>
  </si>
  <si>
    <t>หลุมดำมวลมหาศาล : เกิดจากการรวมตัวของสสารจำนวนมหาศาลในบริเวณใจกลางกาแล็กซี ซึ่งอาจเกิดจากการ ยุบตัวของสสารจำนวนมากในช่วงแรกเริ่มของเอกภพ หรือจากการรวมตัวของหลุมดำขนาดเล็กกว่า หรือจากการ ดูดกลื่นสสารรอบๆ อย่างต่อเนื่อง</t>
  </si>
  <si>
    <t>ดวงอาทิตย์ : เริ่มต้นจากการยุบตัวของกลุ่มก๊าซและฝุ่นในอากาศ (เนบิวลาสุริยะ) ภายใต้แรง โน้มถ่วงของตัวเอง
ปฏิกิริยานิวเคลียร์ฟิวชัน ซึ่งเป็นการหลอมไฮโตรเจมให้กลายเป็นฮีเลียม โดยปล่อยหลังงานมหาศาลออกมาเป็นแรงสว่างและความร้อน</t>
  </si>
  <si>
    <t>การเพิ่มอูณหภูมิ การเปลี่ยนแปลงสถานะของสาร การเกิดโครงสร้างใหม่ การปลดปล่อยพลังงาน การเกิดแรงโน้มถ่วงมากขึ้น</t>
  </si>
  <si>
    <t>เรงโน้มถ่วงที่ตึงมวลของดาวเข้าสู่ศูนย์กลาง และแรงตันจากปฏิกิริยาเทอร์โมนิวเคลียร์ภายในแกนกลางที่ดันมวลของดาวออกด้านนอก แรงทั้งสองนี้จะหักล้างกันจนเกิดสมดุล</t>
  </si>
  <si>
    <t>ดาวฤกษ์เป็นก้อนแก๊สร้อนขนาดใหญ่มีธาตุไฮโดรเจนเป็นส่วนประกอบหลัก ส่วนดาวฤกษ์ก่อนเกิดเป็นก้อนแก๊สและ ฝุ่นมีกำลังยุบตัวลง ดาวฤกษ์เปล่งแสงสว่างได้ ดาวฤกษ์เกิดปฏิกิริยาเทอร์โมนิวเคลียร์ไสแกนกลางแต่ดาวฤกษ์ก่อนเกิดยังไม่เกิดปฏิกิริยาเทอร์โมนิวเคลียร์</t>
  </si>
  <si>
    <t>บริเวณที่มีเมฆก๊าซฝุ่นหนาแน่น</t>
  </si>
  <si>
    <t>การระเบิดของเนบิวลา</t>
  </si>
  <si>
    <t>การรวมตัวของกลุ่มแก๊ส</t>
  </si>
  <si>
    <t>เจ็ตจากหลุมดำมวลยวดยิ่ง</t>
  </si>
  <si>
    <t>เกิดดาวฤกษ์</t>
  </si>
  <si>
    <t>ก๊าซไฮโดรเจนและฝุ่นระหว่างดวงดาว</t>
  </si>
  <si>
    <t>แรงโน้มถ่วง คือ แรงสำคัญที่ทำให้มวลสารในเนบิวลาเกิดการยุบตัวรวมกัน</t>
  </si>
  <si>
    <t>บริเวณที่มวลสารยุบตัวรวมกันจะอุณหภูมิสูงขึ้น ความดันเพิ่มขึ้นแผ่รังสีและกลายเป็นโปรโตสตาร์ ก่อนจะกลายเป็นดาวฤกษ์ดวงใหม่ถ้ามีมวลมากพอ</t>
  </si>
  <si>
    <t>ดาวฤกษ์ก่อนเกิดจะกลายเป็นดาวฤกษ์ได้ ต้องเกิด ปฏิกิริยาเทอร์โมนิวเคลียร์ฟิวชัน</t>
  </si>
  <si>
    <t>สมดุลของแรงภายในแก่นของดาวฤกษ์ คือสมดุลระหว่าง 
แรงโน้มถ่วงที่ดึงเข้าหาแกนกลาง กับแรงดันจากการแผ่รังสีที่ผลักออกจากแกนกลางทำให้ดาวฤกษ์ มีขนาดและความสว่างคงที่ ในช่วงชีวิตหลักของมัน</t>
  </si>
  <si>
    <t>ดาวฤกษ์ก่อนเกิด ยังไม่เกิดปฏิกิริยาเทอร์โมนิวเคลียร์ → ยังยุบตัวและแผ่พลังงานจากแรงโน้มถ่วง</t>
  </si>
  <si>
    <t>ดาวฤกษ์ใหม่มักเกิดในบริเวณ เนบิวลา หรือ กลุ่มเมฆก๊าซและฝุ่นระหว่างดวงดาว เพราะมีมวลมากและหนาแน่นพอที่จะรวมตัวกันจนเกิดดาวฤกษ์</t>
  </si>
  <si>
    <t>ปฏิกิริยาเทอร์โมนิวเคลียร์ฟิวชัน ในแกนกลางของดาวฤกษ์ คือกระบวนการที่สร้างพลังงานและทำให้ดาวปลดปล่อยแสงและพลังงานได้</t>
  </si>
  <si>
    <t>เนบิวลาซึ่งส่วนใหญ่ประกอบด้วยไฮโดรเจนและก๊าซไอออไนซ์อื่น ๆ รวมถึงฝุ่น </t>
  </si>
  <si>
    <t>เนบิวลา ซึ่งเป็นส่วนหนึ่งของกาแล็กซีทางช้างเผือก </t>
  </si>
  <si>
    <t>เป็นรูปดาวฤกษ์ก่อนเกิด</t>
  </si>
  <si>
    <t>เป็นดาวฤกษ์ที่เกิดแล้ว</t>
  </si>
  <si>
    <t>มีไฮโดรเจนกับฮีเลียม ฝุ่นและแก๊สในอวกาศ
รวมถึงธาตุหนักอื่นๆ</t>
  </si>
  <si>
    <t>1. ความหนาแน่นและอุณหภูมิสูงขึ้น
2.เกิดแกนกลางที่ร้อนและหนาแน่น เรียกว่า “Protostar” (ดาวก่อนเกิด)
 3. เมื่ออุณหภูมิถึง 10 ล้านเคลวิน → เริ่มปฏิกิริยานิวเคลียร์ฟิวชัน
4. กำเนิดดาวฤกษ์</t>
  </si>
  <si>
    <t>กระบวนการที่จำเป็น: ปฏิกิริยานิวเคลียร์ฟิวชัน (Nuclear Fusion)
บริเวณที่เกิดกระบวนการ: แกนกลางของโปรโตสตาร์</t>
  </si>
  <si>
    <t>1)แรงโน้มถ่วงเป็นแรงดึงดูระหว่างมวล แรงนี้พยายามบีบอัดแก๊สทั้งหมดเข้าหากัน
2)แรงดันที่เกิดจากปฏิกิริยานิวเคลียร์ฟิวชัน แรงนี้พยายามผลักให้ดาวแยกออกจากกัน โดยสมดุลระหว่างแรงทั้งสองนี้ เป็นสิ่งที่ท าให้ดาวฤกษ์คงเสถียรภาพและส่องสว่าง</t>
  </si>
  <si>
    <t>ดาวฤกษ์ก่อนเกิด คือช่วงที่วัตถุมวลเริ่มรวมตัว แต่ยังไม่เกิดฟิวชันภายใน
แต่ดาวฤกษ์ คือดาวที่ฟิวชันในแกนกลางแล้วและสามารถเปล่งแสงได้ด้วยตัวเองอย่างเสถียร</t>
  </si>
  <si>
    <t>ดาวฤกษ์ที่เกิดขึ้นใหม่มักจะเกิดขึ้นใน บริเวณเนบิวลา (Nebula) หรือ กลุ่มเมฆโมเลกุลยักษ์ (Giant Molecular Cloud) ซึ่งเป็นบริเวณที่มีก๊าซและฝุ่นหนาแน่นมากในอวกาศ</t>
  </si>
  <si>
    <t>เนบิวลา กลุ่มก๊าซและฝุ่นในอวกาศรวมตัวกันเป็นกลุ่มเมฆ</t>
  </si>
  <si>
    <t>การยุบตัว แรงโน้มถ่วงทำให้ก๊าซและฝุ่นในเนบิวลายุบตัวเข้าหากัน</t>
  </si>
  <si>
    <t>โปรโตสตาร์ แก๊สเริ่มรวมตัวแน่นขึ้น อุณหภูมิภายในเพิ่มสูง เกิดโปรโตสตาร์</t>
  </si>
  <si>
    <t>มีเนบิวลาที่ประกอบไปด้วยแก๊สซึ่งกระจายตัวอยู่อย่างไม่สม่ำเสมอ</t>
  </si>
  <si>
    <t>ความดัน และอุณหภูมิสูงขึ้นไปจนถึงประมาณหนึ่งแสนเคลวิน</t>
  </si>
  <si>
    <t>มีการยุบตัวด้วยแรงโน้มถ่วง ทำให้แก่นของดวงมีความหนาแน่น ความดันและอุณหภูมิสูงขึ้น จนอุณหภูมิถึงประมาณ 15 ล้านเคลวิน ทำให้เกิดปฏิกิริยาเทอร์มินิวเคลียร์ เกิดที่เนบิวลา</t>
  </si>
  <si>
    <t>เกิดจากแรงดันที่เกิดจากปฏิกิริยานิวเคลียร์ฟิวชัน แรงนี้พยายามผลักให้ดาวแยกออกจากกัน กับแรงโน้มถ่วง แรงดึงดูดระหว่างมวล แรงนี้พยายามบีบอัดแก๊สทั้งหมดเข้าหากัน เมื่อทั้งสองแรงสมดุลกัน ทำให้ดาวฤกษ์มีขนาดและแสงสว่างคงที่</t>
  </si>
  <si>
    <t>ดาวฤกษ์ก่อนเกิด เรียกว่า โปรโตสตาร์ คือ ยังไม่เกิดปฏิกิริยานิวเคลียร์ และยังไม่ส่องแสงจากฟิวชัน
ส่วนดาวฤกษ์ (ที่สมบูรณ์) เกิดปฏิกิริยานิวเคลียร์ฟิวชันในแกนกลาง และมีแสงและพลังงานของตัวเองอย่างมั่นคง</t>
  </si>
  <si>
    <t>มักเกิดในเนบิวลา โดยเฉพาะบริเวณที่เรียกว่าเมฆโมเลกุลยักษ์</t>
  </si>
  <si>
    <t>เนบิวลาหรือกลุ่มเมฆก๊าซและฝุ่น
เป็นแหล่งกำเนิดดาวฤกษ์</t>
  </si>
  <si>
    <t>การยุบตัวของเมฆก๊าซ
แรงโน้มถ่วงทำให้เมฆก๊าซยุบตัวรวมตัวกัน
กลายเป็นกลุ่มก๊าซที่หนาแน่น</t>
  </si>
  <si>
    <t>โปรโตสตาร์
ก๊าซยุบตัวร้อนขึ้นและเริ่มมีการปล่อยพลังงาน
ยังไม่เกิดปฏิกิริยานิวเคลียร์ฟิวชัน</t>
  </si>
  <si>
    <t>การเริ่มต้นของนิวเคลียร์ฟิวชัน
เมื่ออุณหภูมิและความดันในการสูงพอไฮโดรเจนเริ่มรวมตัวเป็นฮีเลียมปล่อยพลังงาน</t>
  </si>
  <si>
    <t>ก๊าซไฮโดรเจน ก๊าซฮีเลียม ธาตุอื่น</t>
  </si>
  <si>
    <t xml:space="preserve">อุณหภูมิสูงขึ้น
ความดันในแกนกลางเพิ่มขึ้น
</t>
  </si>
  <si>
    <t>เริ่มจากเนบิวลา
การยุบตัวกลายเป็นโปรโตสตาร์
แกนกลางของ photo star เกิดปฏิกิริยานิวเคลียร์ฟิวชันของไฮโดรเจนเป็นฮีเลียม
กลายเป็นดาวฤกษ์เต็มตัว</t>
  </si>
  <si>
    <t>สมดุลของแรงโน้มถ่วงกับแรงดันจากฟิวชั่นในแกนกลางคือสิ่งที่ทำให้ดาวฤกษ์มีขนาดและความสว่างคงที่ตลอดชีวิตหลัก</t>
  </si>
  <si>
    <t>ดาวฤกษ์ก่อนเกิดยังไม่เกิด fusion แค่ยุบตัวและร้อนขึ้น
ดาวฤกษ์เริ่ม fusion แผ่พลังงานอย่างเสถียร</t>
  </si>
  <si>
    <t>เนบิวลาหรือเมฆโมเลกุล</t>
  </si>
  <si>
    <t>ดาวฤกษ์ปลดปล่อยพลังงานและแสงได้เพราะเกิดปฏิกิริยานิวเคลียร์ฟิวชันในแกนกลางโดยเปลี่ยนไฮโดรเจนเป็นฮีเลียมและปลดปล่อยพลังงานจำนวนมหาศาลออกมา</t>
  </si>
  <si>
    <t>กลุ่มแก๊สและฝุ่นในอวกาศ รวมตัวกันเป็นก้อนยักษ์</t>
  </si>
  <si>
    <t>กลุ่มแก๊สหดตัวจากแรงโน้มถ่วง  เกิดความร้อนและความหนาแน่น</t>
  </si>
  <si>
    <t xml:space="preserve">	เมื่อแกนกลางร้อนพอจะเกิด ปฏิกิริยานิวเคลียร์ฟิวชัน กำเนิดดาวฤกษ์</t>
  </si>
  <si>
    <t>พระอาทิตย์เกิดจากเนบิวลาที่หดตัวกลายเป็นโปรโตสตาร์ แล้วเกิดปฏิกิริยานิวเคลียร์ฟิวชัน จนกลายเป็นดาวฤกษ์</t>
  </si>
  <si>
    <t>แก๊สไฮโดรเจนและฝุ่นในอวกาศ</t>
  </si>
  <si>
    <t>จะเกิดแรงโน้มถ่วงสูงขึ้น ทำให้เกิดการรวมตัวของมวลสารมากขึ้น จนเกิดเป็นวัตถุที่มีแรงโน้มถ่วงมาก เช่น ดาวเคราะห์หรือดาวฤกษ์ และอาจเกิดปฏิกิริยานิวเคลียร์ภายในได้</t>
  </si>
  <si>
    <t>ต้องเกิดกระบวนการยุบตัวของเมฆฝุ่นและแก๊สในเนบิวลา (Nebula) บริเวณที่มีความหนาแน่นสูง จนเกิดอุณหภูมิและความดันสูงพอสำหรับปฏิกิริยานิวเคลียร์ฟิวชัน</t>
  </si>
  <si>
    <t>แรงโน้มถ่วงที่พยายามยุบตัวดาว จะสมดุลกับแรงดันจากพลังงานที่เกิดจากปฏิกิริยานิวเคลียร์ฟิวชันภายในแก่นดาวฤกษ์ ทำให้ดาวฤกษ์มีขนาดและความสว่างคงที่ในช่วงที่มันมีเสถียรภาพ</t>
  </si>
  <si>
    <t>ดาวฤกษ์ก่อนเกิดยังไม่เกิดปฏิกิริยานิวเคลียร์ในแก่นกลาง ส่วนดาวฤกษ์คือวัตถุท้องฟ้าที่มีปฏิกิริยานิวเคลียร์ฟิวชันในแก่นกลางอย่างสมบูรณ์แล้ว ทำให้สามารถปล่อยพลังงานแสงและความร้อนออกมาได้</t>
  </si>
  <si>
    <t>ดาวฤกษ์ใหม่มักเกิดขึ้นในบริเวณเนบิวลา (Nebula) ซึ่งเป็นกลุ่มก๊าซและฝุ่นในอวกาศที่มีความหนาแน่นสูง และมีแรงโน้มถ่วงเพียงพอในการยุบตัวเพื่อเกิดดาวฤกษ์</t>
  </si>
  <si>
    <t>กระบวนการนิวเคลียร์ฟิวชัน (Nuclear Fusion) โดยเฉพาะการหลอมรวมของอะตอมไฮโดรเจนให้เป็นฮีเลียมในแก่นกลางของดาวฤกษ์ ซึ่งปลดปล่อยพลังงานออกมาในรูปของแสงและความร้อน</t>
  </si>
  <si>
    <t>กลุ่มแก๊สหดตัวจากแรงโน้มถ่วง เกิดความร้อนและความหนาแน่น</t>
  </si>
  <si>
    <t>เมื่อแกนกลางร้อนพอจะเกิดปฏิกิริยานิวเคลียร์ฟิวชัน กำเนิดดาวฤกษ์</t>
  </si>
  <si>
    <t>จะเกิดแรงโน้มถ่วงสูงขึ้น ทำให้เกิดการรวมตัวของมวลสารมากขึ้น จนเกิดเป็นวัตถุที่มีแรงโน้มถ่วงมาก เช่น ดาวเคราะห์หรือดาวฤกษ์ และอาจจะเกิดปฏิกิริยา นิวเคลียร์ภายในได้</t>
  </si>
  <si>
    <t>ต้องเกิดกระบวนการยุบตัวของเมฆฝุ่นและแก๊สในเนบิวลา บิเวณที่มีความหนาแน่นสูง จนเกิดอุณหภูมิและความดันสูงพอสำหรับปฏิกนิวเคลียร์ฟิวชัน</t>
  </si>
  <si>
    <t>แรงโน้มถ่วงที่พยายามยุบตัวดาว จะสมดุลกับแรงดันจากพลังงานที่เกิดจากปฏิกิริยานิวเคลียร์ฟิวชัน ภายในแก่นดาวฤกษ์ ทำให้ดาวฤกษ์มีขนาดและความสว่างคงที่ในช่วงที่มันมีเสถียรภาพ</t>
  </si>
  <si>
    <t>ดาวฤกษ์ก่อนเกิดยังไม่เกิดปฏิกิริยานิวเคลียร์ในแก่นกลาง ส่วนดาวฤกษ์คือวัตถุท้องฟ้าที่มีปฏิกิริยานิวเคลียร์ฟิวชันในแก่นกลางอย่างสมบูรณ์ มำให้สามารถปล่อยพลังงานแสงและความร้อนออกมาได้</t>
  </si>
  <si>
    <t>ดาวฤกษ์ใหม่มักเกิดขึ้นในบริเวณเนบิวลา ซึ่งเป็นกลุ่มก๊าซและฝุ่นในอวกาศที่มีความหนาแน่นสูง และมีแรงโน้มถ่วงเพียงพอในการยุบตัวเพื่อเกิดดาวฤกษ์</t>
  </si>
  <si>
    <t>กระบวนการนิวเคลียร์ฟิวชัน โดยเฉพาะการหลอมรวมของอะตอมไฮโดรเจนให้เป็นฮีเลียมในแก่นกลางของดาวฤกษ์ ซึ่งปลดปล่อยพลังงานออกมาในรูปของแสงและความร้อน</t>
  </si>
  <si>
    <t>กลุ่มแก๊สรวมตัวกันจนกลายเป็นกลุ่มก้อนที่รวมตัวกันอย่างหลวมๆเรียกว่าเนบิวล่า</t>
  </si>
  <si>
    <t>ดาวฤกษ์-ดาวยักษ์ใหญ่-ซูเปอร์โนวา-หลุมดำ</t>
  </si>
  <si>
    <t>เนบิวลาสุริยะเกิดแรงโน้มถ่วงดึงดูดสสารที่อยู่โดยรอบเข้ามารวมกันบริเวณใจกลางของเนบิวลาสุริยะเป็นดาวฤกษ์ก่อนเกิด จากนั้นเกิดการยุบตัวด้วยแรงโน้มถ่วงความดันและอุณหภูมิสูงขึ้นทำให้เกิดปฏิกิริยาเทอร์โมสนิวเคลียร์แล้วจึงกลายเป็นดาวฤกษ์</t>
  </si>
  <si>
    <t>กลุ่มแก๊สและฝุ่นในอวกาศ</t>
  </si>
  <si>
    <t>เกิดการยุบตัวของกลุ่มแก๊สและฝุ่นทำให้บริเวณนั้นมีอุณหภูมิและความดันสูงมากหากสูงถึงระดับหนึ่งจะเกิดปฏิกิริยานิวเคลียร์ฟิวชันจนทำให้กลายเป็นดาวฤกษ์ได้</t>
  </si>
  <si>
    <t>เกิดการยุบตัวด้วยแรงโน้มถ่วงทำให้มีความหนาแน่นความดันอุณหภูมิสูงขึ้นจนเกิดปฏิกิริยาเทอร์มอนิวเคลียร์และกลายเป็นดาวฤกษ์</t>
  </si>
  <si>
    <t>เพราะอยู่ในสภาพสมดุลระหว่างแรงดันเนื่องจากปฏิกิริยาเทอร์โมนิวเคลียร์กับแรงดึงดูจากแรงโน้มถ่วงของมวลที่ประกอบเป็นดาวฤกษ์ซึ่งซึ่งเรียกสุขภาพสมดุลนี้ว่าสมดุลอุทกสถิต</t>
  </si>
  <si>
    <t>ดาวฤกษ์ก่อนเกิดคือการยุบตัวลงภายใต้แรงโน้มถ่วงของตัวเอง ส่วนดาวฤกษ์เกิดจากการเกิดปฏิกิริยานิวเคลียร์ฟิวชัน</t>
  </si>
  <si>
    <t>ยุบตัว</t>
  </si>
  <si>
    <t>ความหนาแน่นเพิ่ม -&gt; อุณหภูมิสูงขึ้น -&gt; เกิดโปรโตสตาร์ -&gt; เกิดปฏิกิริยานิวเคลียร์ -&gt; ดาวฤกษ์</t>
  </si>
  <si>
    <t>กระบวนการเกิดปฏิกิริยานิวเคลียร์ฟิวชัน และเกิดบริเวณแก่นกลางของโปรโตสตาร์</t>
  </si>
  <si>
    <t>แรงโน้มถ่วงดึงเข้า &lt;-&gt; แรงดันจากพลังงานฟิวชันดันออก 
-&gt; เมื่อสมดุลกัน -&gt; ดาวฤกษ์มีขนาดและความสว่างคงที่</t>
  </si>
  <si>
    <t>ดาวฤกษ์เกิดก่อน -&gt; ดาวที่อยู่ในช่วงกำเนิดและไม่สามารถสร้างพลังงานจากฟิวชันได้
ดาวฤกษ์ -&gt; ดาวที่เกิดปฏิกิริยานิวเคลียร์ฟิวชันในแกนกลาง ทำให้ดาวเปล่งแสงและให้พลังงานออกมาได้</t>
  </si>
  <si>
    <t>บริเวณ เมฆโมเลกุลยักษ์ หรือ เรียกว่า เมฆฝุ่นและก๊าซในอวกาศ</t>
  </si>
  <si>
    <t>กระบวนการฟิวชันนิวเคลียร์</t>
  </si>
  <si>
    <t>เนบิวลาหรือกลุ่มแก๊สและฝุ่น</t>
  </si>
  <si>
    <t>โปรโตสตาร์ (Protostar)</t>
  </si>
  <si>
    <t>การจุดระเบิดของฟิวชัน</t>
  </si>
  <si>
    <t xml:space="preserve">ก๊าซไฮโดรเจน และ ก๊าซฮีเลียม เป็นหลัก
รวมถึง ฝุ่นละอองในอวกาศ </t>
  </si>
  <si>
    <t>ความดันและอุณหภูมิภายในบริเวณนั้นจะสูงขึ้นอย่างมาก นำไปสู่การก่อกำเนิดวัตถุใหม่ที่มีความร้อนและพลังงานสูง เช่น ดาวฤกษ์ หรือการเปลี่ยนแปลงสถานะของสสาร</t>
  </si>
  <si>
    <t>กระบวนการที่เรียกว่า นิวเคลียร์ฟิวชัน (nuclear fusion) ที่แกนกลางของมัน</t>
  </si>
  <si>
    <t>เป็นสมดุลระหว่าง แรงโน้มถ่วง ที่พยายามดึงมวลสารของดาวฤกษ์ให้ยุบตัวลง และ แรงดันความร้อน (หรือแรงดันภายใน) ที่เกิดจากปฏิกิริยาฟิวชันนิวเคลียร์ในแก่นกลางของดาวฤกษ์</t>
  </si>
  <si>
    <t>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t>
  </si>
  <si>
    <t xml:space="preserve">บริเวณที่มีเมฆก๊าซและฝุ่นหนาแน่นในอวกาศ หรือที่เรียกว่าเนบิวลา (Nebula) </t>
  </si>
  <si>
    <t>ภาพแสดงเนบิวลา ซึ่งเป็นกลุ่มก๊าซและฝุ่นขนาดใหญ่ในอวกาศ</t>
  </si>
  <si>
    <t>หลุมดำมวลยวดยิ่งที่ใจกลางกาแล็กซีทางช้างเผือก</t>
  </si>
  <si>
    <t>การเพิ่มขึ้นของอุณหภูมิ, แรงโน้มถ่วงที่มากขึ้น, และอาจนำไปสู่การเกิดปฏิกิริยานิวเคลียร์ฟิวชัน</t>
  </si>
  <si>
    <t>นิวเคลียร์ฟิวชันที่แกนกลาง</t>
  </si>
  <si>
    <t>เกิดจากแรงโน้มถ่วงที่ดึงมวลสารเข้าสู่ศูนย์กลางของดาวฤกษ์ และแรงดันภายในที่เกิดจากการหลอมรวมนิวเคลียส (nuclear fusion) ในแกนกลางของดาวฤกษ์ ซึ่งผลักดันมวลสารออกไปด้านนอก</t>
  </si>
  <si>
    <t>ดาวฤกษ์ได้เกิดปฏิกิริยานิวเคลียร์ฟิวชันในแกนกลางแล้ว ทำให้สามารถเปล่งแสงและแผ่พลังงานออกมาได้</t>
  </si>
  <si>
    <t>บริเวณที่มีเมฆก๊าซและฝุ่นหนาแน่นในอวกาศ หรือที่เรียกว่าเนบิวลา</t>
  </si>
  <si>
    <t>เนบิวลา เป้นกลุ่มก๊าซและฝุ่นที่อยู่ในอวกาศเป็นอหล่งกำเนิดของดาวฤกษ์</t>
  </si>
  <si>
    <t>เนบิวลา เป็นบริเวณที่ดาวฤกษ์กำลังก่อตัว ซึ่งประกอบด้วยก๊าซไฉโดรเจนและฝุ่น ใต้แรงโน้มถ่วงจนเกิดเป้นดาวฤกษ์</t>
  </si>
  <si>
    <t>ในบริเวณที่มีความหนาแน่นสูงเกิดการยุบตัวลงภายใต้แรงโน้มถ่วงของตัวเองทำให้เกิดความดันและอุณหภูมิเพิ่มมากขึ้นจนกลายเป็นดาวฤกษ์ก่อนเกิด</t>
  </si>
  <si>
    <t>เกิดปฏิกิริยาฟิวชันรวมโฮโดรเจนเป็นฮีเลียมเกิดขึ้นภายในแกนกลาง ดาวฤกษ์ก่อนจะกลายเป้นดาวฤกษ์ในละดับหลัก</t>
  </si>
  <si>
    <t>ไฮโดรเจน ฮีเลียม และ ฝุ่น</t>
  </si>
  <si>
    <t>จะเกิดปฏิกิริยานิวเคลียฟินชัน</t>
  </si>
  <si>
    <t>เกิดปฏิกิริยาฟิวชันรวมไฮโดรเป็นฮีเลียมเกิดขึ้นภายในแกนกลาง</t>
  </si>
  <si>
    <t xml:space="preserve">เมื่อแรงดันจากการแผ่รังสีเท่ากับแรงโน้มถ่วง ดาวฤกษ์จะอยู่ในสภาพสมดุล ทำให้มีขนาดและความสว่างคงที่ </t>
  </si>
  <si>
    <t>ดาวฤกษ์ก่อนเกิดยังไม่เกิดปฏิกิริยาฟิวชันเต็มตัวแต่ดาวฤกษ์เป้นดาวที่เกิดปฏิกิริยาฟิวชันแล้วจนเปร่งแสงได้เอง</t>
  </si>
  <si>
    <t>มักเกิดขึ้นฝนบริเวณที่มีมวลสารจำนวนมาก</t>
  </si>
  <si>
    <t>ปฏิกิริยานิวเคลียฟิวชัน</t>
  </si>
  <si>
    <t>เริ่มจากเมฆโมเลกุลยักษ์ที่ประกอบด้วยก๊าซไฮโดรเจนและฝุ่นอวกาศ มีอุณหภูมิต่ำและความหนาแน่นต่ำ</t>
  </si>
  <si>
    <t>เมฆก๊าซและฝุ่นเริ่มยุบตัวลงเพราะแรงโน้มถ่วงของตัวเอง ความหนาแน่นและอุณหภูมิเพิ่มสูงขึ้น ก่อตัวเป็นก้อนที่หนาแน่นขึ้น</t>
  </si>
  <si>
    <t>เมื่อยุบตัวต่อไป แกนกลางจะร้อนขึ้นและเริ่มเปล่งแสง เกิดการไหลของสาร (เจ็ต) ออกจากขั้วโลก ขณะที่ยังคงดูดซับสารจากรอบข้าง</t>
  </si>
  <si>
    <t>เมื่ออุณหภูมิและความดันในแกนกลางสูงพอ จะเกิดการหลอมนิวเคลียร์ ทำให้เกิดดาวฤกษ์ที่สามารถผลิตพลังงานเองได้และเปล่งแสงสว่าง​​​​​​​​​​​​​​​​</t>
  </si>
  <si>
    <t>เอกภพมีมวลสารที่รวมตัวกันจนเกิดเป็นดาวฤกษ์ ได้แก่ ก๊าซไฮโดรเจน ก๊าซฮีเลียม และฝุ่นอวกาศ ที่อยู่ในเมฆโมเลกุลยักษ์</t>
  </si>
  <si>
    <t>แรงโน้มถ่วงเป็นแรงหลักที่ทำให้มวลสารภายในเนบิวลาเกิดการยุบตัวรวมกัน โดยมวลสารจะดึงดูดกันและรวมตัวกันมากขึ้น</t>
  </si>
  <si>
    <t>บริเวณที่มวลสารยุบตัวรวมกันจะเกิดการเปลี่ยนแปลง คือ อุณหภูมิสูงขึ้น ความดันเพิ่มสูงขึ้น ความหนาแน่นมากขึ้น และเริ่มเปล่งแสงออกมา</t>
  </si>
  <si>
    <t>ต้องเกิดกระบวนการหลอมนิวเคลียร์ ที่บริเวณแกนกลางของดาวฤกษ์ก่อนเกิด เมื่ออุณหภูมิและความดันสูงพอที่จะทำให้นิวเคลียสไฮโดรเจนหลอมรวมกันเป็นฮีเลียม</t>
  </si>
  <si>
    <t>สมดุลของแรงภายในแก่นดาวฤกษ์ คือ แรงโน้มถ่วงที่ดึงมวลสารเข้าหาจุดศูนย์กลางถูกต้านทานด้วยแรงดันจากการหลอมนิวเคลียร์ที่ผลักออกจากจุดศูนย์กลาง เมื่อแรงทั้งสองสมดุลกันทำให้ดาวฤกษ์มีขนาดและความสว่างคงที่</t>
  </si>
  <si>
    <t>ดาวฤกษ์สามารถผลิตพลังงานเองได้จากการหลอมนิวเคลียร์ เปล่งแสงและความร้อนออกมาอย่างต่อเนื่อง ส่วนดาวฤกษ์ก่อนเกิดยังไม่สามารถเกิดการหลอมนิวเคลียร์ได้ เพียงแต่เปล่งแสงจากความร้อนที่เกิดจากการยุบตัวเท่านั้น</t>
  </si>
  <si>
    <t>ดาวฤกษ์ที่เกิดขึ้นใหม่มักเกิดขึ้นในบริเวณแขนก้นหอยของกาแล็กซี่ ที่มีเมฆก๊าซและฝุ่นอวกาศอยู่มาก และในบริเวณที่มีการรบกวนจากดาวฤกษ์ระเบิดหรือการชนกันของกาแล็กซี่</t>
  </si>
  <si>
    <t>กระบวนการหลอมนิวเคลียร์ที่เกิดขึ้นในแกนกลางของดาวฤกษ์ ทำหน้าที่สร้างพลังงานของดาวฤกษ์ โดยนิวเคลียสไฮโดรเจนหลอมรวมกันเป็นฮีเลียม ปลดปล่อยพลังงานมหาศาลออกมาในรูปของแสงและความร้อน​​​​​​​​​​​​​​​​</t>
  </si>
  <si>
    <t>บริเวณในอวกาศที่มีก๊าซและฝุ่นสะสมอยู่ ดาวฤกษ์ก่อนเกิด</t>
  </si>
  <si>
    <t>ดาวฤกษ์ประกอบขึ้นจากก้อนแก๊สขนาดยัก สมดุลอุทกสถิต</t>
  </si>
  <si>
    <t>เกิดเป็นดาวฤกษ์</t>
  </si>
  <si>
    <t>เกิดจากการรวมตัวของแก๊สและฝุ่นละอองในอวกาศ โดยเฉพาะ ไฮโดรเจน และ ฮีเลียม เป็นหลัก</t>
  </si>
  <si>
    <t>เกิดเป็นดาวฤกษ์ก่อนเกิด</t>
  </si>
  <si>
    <t>เกิดปฏิกิริยานิวเคลียร์ฟิวชัน รวมไฮโดรเจนเป็นฮีเลียมเกิดขึ้นภายในแกนกลาง</t>
  </si>
  <si>
    <t>ในแกนของดาวฤกษ์มีแรงโน้มถ่วง และ แรงดัน เมื่อสองแรงนี้ สมดุลกัน ดาวฤกษ์จะคงรูปร่าง ขนาด และความสว่างไว้ได้อย่างมั่นคง ไม่ยุบตัวและไม่ขยายตัวจนเกินไป จนกว่าวัสดุเชื้อเพลิงในแกนกลางจะหมดลง จึงจะเข้าสู่ช่วงสุดท้ายของชีวิตดาว</t>
  </si>
  <si>
    <t>ดาวฤกษ์ก่อนเกิด เป็นกลุ่มก๊าซและฝุ่นที่กำลังยุบตัว ยังไม่มีปฏิกิริยานิวเคลียร์ฟิวชันในแกนกลาง จึงยังไม่ส่องแสงอย่างแท้จริง และยังไม่เสถียร
ดาวฤกษ์ เป็นระยะที่แกนกลางร้อนพอให้เกิดฟิวชันของไฮโดรเจนเป็นฮีเลียม สร้างพลังงานออกมาอย่างสม่ำเสมอ ทำให้ดาวมีความสว่างและขนาดคงที่ จากสมดุลของแรงโน้มถ่วงและแรงดันจากพลังงานฟิวชัน</t>
  </si>
  <si>
    <t>นายศุภสิน วงษ์วรรณ์</t>
  </si>
  <si>
    <t xml:space="preserve">เนบิวลาหัวม้าเป็นเนบิวลาดำที่เกิดจากการรวมตัวของก๊าซและฝุ่นในอวกาศ ซึ่งบดบังแสงจากดาวฤกษ์ที่อยู่ด้านหลัง ทำให้เกิดเป็นรูปร่างที่โดดเด่น และเป็นแหล่งกำเนิดดาวฤกษ์ใหม่ </t>
  </si>
  <si>
    <t xml:space="preserve">
เนบิวลา Carina เป็นบริเวณที่ดาวฤกษ์กำลังก่อตัวขึ้น โดยมีกระบวนการที่ซับซ้อนของก๊าซและฝุ่นที่ถูกแรงโน้มถ่วงดึงดูดเข้าหากัน เกิดเป็นกลุ่มดาวฤกษ์ใหม่. </t>
  </si>
  <si>
    <t>หลุมดำมวลยิ่งยวดเป็นปรากฏการณ์ที่ซับซ้อน ซึ่งอาจเกิดจากการยุบตัวของดาวฤกษ์มวลมาก การรวมตัวของหลุมดำ หรือการควบแน่นของก๊าซ รวมถึงการเพิ่มมวลผ่านจานสะสม</t>
  </si>
  <si>
    <t xml:space="preserve">มวลส่วนใหญ่ของเนบิวลาจะรวมตัวกันที่ใจกลางและร้อนขึ้นจนเกิดปฏิกิริยานิวเคลียร์ฟิวชัน กลายเป็นดาวฤกษ์ก่อนเกิด (protostar) ซึ่งต่อมาคือดวงอาทิตย์ </t>
  </si>
  <si>
    <t>แก๊สและฝุ่นระหว่างดวงดาว  ที่หนาแน่นเป็นพิเศษ ซึ่งส่วนใหญ่เป็น ไฮโดรเจน และ ฮีเลียม</t>
  </si>
  <si>
    <t>เกิดการเพิ่มขึ้นของอุณหภูมิและความดัน รวมถึงอาจมีการเปลี่ยนแปลงสถานะของสสารและการก่อตัวของโครงสร้างใหม่ๆ</t>
  </si>
  <si>
    <t>นิวเคลียร์ฟิวชัน (nuclear fusion) ที่แกนกลางของมัน</t>
  </si>
  <si>
    <t xml:space="preserve">สมดุลระหว่างแรงสองชนิดภายในแกนกลางของมันคือ แรงโน้มถ่วง และ แรงดันจากปฏิกิริยานิวเคลียร์ เมื่อแรงทั้งสองนี้สมดุลกัน ดาวฤกษ์จะอยู่ในสภาวะคงที่ ไม่มีการหดตัวหรือขยายตัว ดาวฤกษ์จะคงขนาดและความสว่างไว้ได้ </t>
  </si>
  <si>
    <t xml:space="preserve">แตกต่างกัน ตรงที่ดาวฤกษ์ได้เกิดปฏิกิริยานิวเคลียร์ฟิวชันในแกนกลางแล้ว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</si>
  <si>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เริ่มเกิดการรวมตัวกันของสารต่างๆ</t>
  </si>
  <si>
    <t>น่าจะเป็นจุดเริ่มต้นของฝุ่นที่จะมารวมตัวกัน</t>
  </si>
  <si>
    <t>เอกภพมีมวลสารหลักที่รวมตัวกันจนเกิดเป็นดาวฤกษ์คือ
ก๊าซไฮโดรเจน (Hydrogen) เป็นส่วนใหญ่ ตามด้วย ก๊าซฮีเลียม (Helium) และธาตุหนักอื่น ๆ ในปริมาณน้อย
เมื่อก๊าซเหล่านี้รวมตัวกันภายใต้แรงโน้มถ่วงจนเกิดความหนาแน่นและความดันสูงมาก จะทำให้เกิดปฏิกิริยานิวเคลียร์ฟิวชันในแกนกลาง กลายเป็นดาวฤกษ์.</t>
  </si>
  <si>
    <t>แรงที่ทำให้มวลสารภายในเนบิวลาเกิดการยุบตัวรวมกันคือ
แรงโน้มถ่วง (Gravity)
แรงโน้มถ่วงดึงดูดมวลสารให้เข้ามารวมกันจนเกิดความหนาแน่นสูงขึ้น ซึ่งเป็นขั้นตอนแรกของการก่อตัวของดาวฤกษ์ในเนบิวลา.</t>
  </si>
  <si>
    <t>เมื่อมวลสารในบริเวณนั้นยุบตัวรวมกันและความหนาแน่นเพิ่มขึ้น จะเกิดการเปลี่ยนแปลงดังนี้:
1. อุณหภูมิสูงขึ้น — การยุบตัวทำให้แรงโน้มถ่วงบีบอัดมวลสารจนเกิดความร้อนสูง
2. ความกดดันเพิ่มขึ้น — เนื่ื่องจากมวลสารถูกอัดแน่นมากขึ้น
3. การเกิดปฏิกิริยานิวเคลียร์ฟิวชัน — เมื่ออุณหภูมิและความดันสูงพอที่แกนกลางจะทำให้อะตอมไฮโดรเจนรวมตัวเป็นฮีเลียม พร้อมปล่อยพลังงาน
4. ก่อตัวเป็นดาวฤกษ์ — การปล่อยพลังงานจากฟิวชันทำให้ดาวฤกษ์สามารถส่องแสงและคงตัวได้
มวลสารที่ยุบตัวจะร้อนและหนาแน่นขึ้นจนเกิดปฏิกิริยานิวเคลียร์และกลายเป็นดาวฤกษ์.</t>
  </si>
  <si>
    <t>ดาวฤกษ์ก่อนเกิดจะกลายเป็นดาวฤกษ์จริงได้เมื่อใน แกนกลางเกิดปฏิกิริยานิวเคลียร์ฟิวชันไฮโดรเจน ซึ่งทำให้ดาวเปล่งแสงและมีความเสถียร.</t>
  </si>
  <si>
    <t>สมดุลของแรงในแก่นดาวฤกษ์คือการที่
แรงโน้มถ่วงที่ดึงมวลสารเข้าหาศูนย์กลาง เท่ากับ แรงดันจากพลังงานนิวเคลียร์ฟิวชันที่ดันออกมา
ทำให้ดาวฤกษ์มีขนาดและความสว่างคงที่.</t>
  </si>
  <si>
    <t>ดาวฤกษ์ก่อนเกิดยังไม่สว่างเองเพราะไม่มีฟิวชัน ส่วนดาวฤกษ์ส่องแสงได้เพราะฟิวชันดำเนินอยู่.</t>
  </si>
  <si>
    <t>ดาวฤกษ์เกิดขึ้นใหม่มักเกิดใน เนบิวล่าก๊าซและฝุ่นหนาแน่น ซึ่งเป็นบริเวณที่มีมวลสารรวมตัวและยุบตัวด้วยแรงโน้มถ่วง.</t>
  </si>
  <si>
    <t>กระบวนการสร้างพลังงานของดาวฤกษ์คือ
ปฏิกิริยานิวเคลียร์ฟิวชันที่แกนกลางของดาว ฐานะไฮโดรเจนรวมตัวเป็นฮีเลียม พร้อมปล่อยพลังงานและแสง.</t>
  </si>
  <si>
    <t>เนบิวล่าสุริยะ</t>
  </si>
  <si>
    <t>กลุ่มก๊าซและฝุ่นเหล่านี้รวมตัวกันภายใต้แรงโน้มถ่วง มวลสารจะหนาแน่นขึ้นและมีอุณหภูมิสูงขึ้น</t>
  </si>
  <si>
    <t>จนเกิดปฏิกิริยาเทอร์โมนิวเคลียร์ที่แกนกลาง ทำให้ไฮโดรเจนหลอมรวมเป็นฮีเลียมและปลดปล่อยพลังงานออกมา เกิดเป็นดาวฤกษ์</t>
  </si>
  <si>
    <t>มีอุณหภูมิภูมิที่สูงขึ้นและความหนาแน่นแตกต่างกัน</t>
  </si>
  <si>
    <t>นิวเคลียร์ฟิวชัน บริเวณแกนกลาง</t>
  </si>
  <si>
    <t>สมดุลระหว่างแรงโน้มถ่วงที่ดึงมวลสารของดาวเข้าสู่ศูนย์กลาง กับแรงดันจากภายในที่เกิดจากการหลอมนิวเคลียส (nuclear fusion) ในแกนกลางของดาว แรงดันนี้จะผลักดันมวลสารของดาวให้ออกไปด้านนอก ทำให้ดาวมีขนาดคงที่ และความสว่างก็คงที่ด้วยเช่น</t>
  </si>
  <si>
    <t xml:space="preserve">บริเวณที่มีเมฆก๊าซและฝุ่นหนาแน่นในอวกาศ หรือที่เรียกว่าเนบิวลา </t>
  </si>
  <si>
    <t>ปฏิกิริยานิวเคลียร์</t>
  </si>
  <si>
    <t>น.ส.วัลลภา แนบถนอม</t>
  </si>
  <si>
    <t>เนบิวลากลุ่มก๊าซและฝุ่นในอวกาศรวมตัวกันเป็นกลุ่มเมฆ</t>
  </si>
  <si>
    <t>การยุบตัวแรงโน้มถ่วงทำให้ก๊าซและฝุ่นในเนบิวลายุบตัวเข้าหากัน</t>
  </si>
  <si>
    <t>โปรโตสตาร์แก๊สเริ่มรวมตัวแน่นขึ้น อุณหภูมิภายในเพิ่มสูง เกิดโปรโตสตาร์</t>
  </si>
  <si>
    <t>ฟิวชันเริ่มต้นเมื่ออุณหภูมิถึงประมาณ 10 ล้านเคลวิน ปฏิกิริยานิวเคลียร์เริ่มต้น เปลี่ยนไฮโดรเจนเป็นฮีเลียม</t>
  </si>
  <si>
    <t>ประกอบด้วยแก๊สต่างๆศึ่งดระจายตัวอยู่ไม่สม่ำเสมอ</t>
  </si>
  <si>
    <t>แรงโน้มถ่วงดึงดูดสสาร</t>
  </si>
  <si>
    <t>จะเกิดเป็นดาวฤกษ์ก่อนเกิด</t>
  </si>
  <si>
    <t>ต้องเกิดปฏิกิริยาเทอร์มอเนียร์ เกิดการหลอมนิวเคลียสของฮีเลียม โดยมวลสารบางส่วนเป็นของำฮโดรเจนกลายเป็นพลังงานเกิดขึ้นบริเวณแกนกลาง</t>
  </si>
  <si>
    <t>อยู่ในสภาพสมดุลระหว่างแรงดันเนื่องจากปฏิกิริยาเทอร์มอนิวเคลียร์กับแรงดึงดูด แรงโน้มถ่วงของมวลประกอบเป็นดาวฤกษ์เรียกว่าสมดุลอุทกสถิตทำให้มีเสถียรภาพ</t>
  </si>
  <si>
    <t>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</si>
  <si>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บริเวณที่มีเมฆก๊าซและฝุ่นหนาแน่นในอวกาศ</t>
  </si>
  <si>
    <t>กลุ่มก้อนแก๊สรวมตัวกันเป็นเนบิวลา</t>
  </si>
  <si>
    <t>เนบิวลาเริ่มค่อยๆยุบตัวลงภายใต้แรงโน้มถ่วง</t>
  </si>
  <si>
    <t>สสารภายในเนบิวลายุบตัวความดันและอุณหภูมิเพิ่มขึ้นเกิดเป็นดาวฤกษ์ก่อนเกิด</t>
  </si>
  <si>
    <t>เกิดปฏิกิริยาเทอร์มอนวเคลียร์เาวฤกษ์ก่อนเกิดกลายเป็นดาวฤกษ์</t>
  </si>
  <si>
    <t>ไฮโดรเจน ฮีเลียม มีธาตุหนักผสมอยู่เล็กน้อยและมีฝุ่นแก๊ส</t>
  </si>
  <si>
    <t>มีแรงโน้มถ่วงในเนบิวลาทำให้ยุบตัวลงและเกิดเป็นดาวฤกษ์</t>
  </si>
  <si>
    <t>จะมีอุณหภูมิเพิ่มขึ้นมหาศาลและความดันจะเพิ่มขึ้น มีการหมุนเร็วขึ้นและจะก่อตัวเป็นดาวฤกษ์ก่อนเกิด</t>
  </si>
  <si>
    <t>เกิดปฏิกิริยานิวเคลียร์ฟิวชันที่แกนกลางของดาวฤกษ์ก่อนเกิด</t>
  </si>
  <si>
    <t>แรงโน้มถ่วงที่พยายามบีบอัดดาวฤกษ์เข้าสู่ศูนย์กลางกับแรงดันจากแก๊สร้อนที่พยายามจะผลักมวลสารออกไปด้านนอกทำให้ขนาดของดาวฤกษ์จะคงที่ และเมื่อพลังงานที่ถูกสร้างขึ้นที่แกนกลางกับพลังงานที่ถูกแผ่รังสีออกไปจากพื้นผิวของดาวฤกษ์ทำให้ความสว่างของดาวฤกษ์คงที่</t>
  </si>
  <si>
    <t>มีแหล่งกำเนิดพลังงานที่ต่างกันดาวฤกษ์ก่อนเกิดมีแหล่งพลังงานจากการยุบตัวภายใต้แรงโน้มถ่วงแต่ดาวฤกษ์จะมีแหล่งพลังงานจากปฏิกิริยานิวเคลียร์ฟิวชัน</t>
  </si>
  <si>
    <t>บริเวณก่อกำเนิดดาวฤกษ์</t>
  </si>
  <si>
    <t>ปฏิกิริยาลูกโซ่โปรตอน-โปรตอน</t>
  </si>
  <si>
    <t>แรงดึงดูดระหว่างมวล</t>
  </si>
  <si>
    <t>การเกิดโครงสร้างที่หนา ทำให้มีพลังงานมากขึ้น</t>
  </si>
  <si>
    <t>นิวเคลียร์ฟิวชั่น ที่แกนกลาง</t>
  </si>
  <si>
    <t>เกิดจากแรงสองชนิดหลักคือ แรงโน้มถ่วงที่ดึงมวลของดาวเข้าสู่ศูนย์กลาง และแรงดันภายในที่เกิดจากการหลอมรวมนิวเคลียส (nuclear fusion) ในแกนกลางของดาวฤกษ์ แรงทั้งสองนี้จะอยู่ในสภาวะสมดุลกัน ทำให้ดาวฤกษ์มีขนาดและสว่างคงที่ในช่วงชีวิตที่เรียกว่า "แถบกระบวนการหลัก"</t>
  </si>
  <si>
    <t>เนบิวลารูปหัวม้า (Horsehead Nebula) ซึ่งเป็นเนบิวลามืดที่อยู่ในกลุ่มดาวนายพราน</t>
  </si>
  <si>
    <t>เนบิวลาแคริ่ง (Carina Nebula) ซึ่งเป็นเนบิวลาเรืองแสงขนาดใหญ่ที่อยู่ในกลุ่มดาวแคริ่ง</t>
  </si>
  <si>
    <t>Sagittarius A* (ซาจิทาเรียส เอสตาร์) ซึ่งเป็นหลุมดำมวลยวดยิ่งที่อยู่ใจกลางกาแล็กซีทางช้างเผือก</t>
  </si>
  <si>
    <t>ดวงอาทิตย์ ซึ่งเป็นดาวฤกษ์ที่อยู่ใจกลางระบบสุริยะของเรา</t>
  </si>
  <si>
    <t>มวลสารในเอกภพที่รวมตัวกันจนเกิดเป็นดาวฤกษ์คือ แก๊สและฝุ่นในเนบิวลา</t>
  </si>
  <si>
    <t>บริเวณที่มวลสารยุบตัวรวมกันและมีความหนาแน่นมากขึ้นจะเกิดการเปลี่ยนแปลงดังนี้: อุณหภูมิและความดันเพิ่มขึ้น และเริ่มมีการหมุนตัว</t>
  </si>
  <si>
    <t>ดาวฤกษ์ก่อนเกิดจะสามารถพัฒนากลายเป็นดาวฤกษ์ได้ ต้องเกิดกระบวนการ ปฏิกิริยานิวเคลียร์ฟิวชัน ที่บริเวณ แกนกลางของดาวฤกษ์ก่อนเกิด (protostar)</t>
  </si>
  <si>
    <t xml:space="preserve">สมดุลที่ทำให้ดาวฤกษ์มีขนาดและความสว่างคงที่ เกิดจากแรงโน้มถ่วงที่ดึงมวลของดาวฤกษ์เข้าสู่ศูนย์กลาง กับแรงดันภายในที่เกิดจากปฏิกิริยาเทอร์โมนิวเคลียร์ในแกนกลางของดาวฤกษ์ แรงทั้งสองนี้จะหักล้างกัน ทำให้ดาวฤกษ์มีขนาดและสว่างคงที่ในช่วงเวลาหนึ่งที่เรียกว่า "แถบกระบวนการหลัก" (Main sequence) 
</t>
  </si>
  <si>
    <t xml:space="preserve">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</si>
  <si>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บริเวณที่มีเมฆก๊าซและฝุ่นหนาแน่นในอวกาศ หรือที่เรียกว่าเนบิวลา (Nebula)</t>
  </si>
  <si>
    <t>ภายในบริเวณที่มีความหนาแน่นสูง เกิดการยุบตัวลงภายใด้แรงโน้มถ่างของตัวเอง ทำให้มีความดันและ
อุณหภูมิเพิ่มมากขึ้นจนกลายเป็น Protostar</t>
  </si>
  <si>
    <t>เกิดปกิกิริยานิวเคลียร์ฟิวชั่นรวมกับไฮโดรเจนเป็นฮีเลียมเกิดภายใต้แกนกลางทำให้Prototostar กลายเป็นดาวฤกษ์ในลำดับหลักอยู่ในสมดุลที่เรียกส่า สมดุลอุทกสถิต</t>
  </si>
  <si>
    <t>กลุ่มเเกณสขนาดใหญ่ที่มีไนโตรเจนเป๋นส่วนประกอบหลัก</t>
  </si>
  <si>
    <t>ยุบตัวลงภายใต้เเรงโน้มถ่วงของตัวเอง</t>
  </si>
  <si>
    <t>ความดันละอุณหภูมิเพิ่มมากขึ้นจนกลายเป็น protostar</t>
  </si>
  <si>
    <t>อยู่ในสมดุลที่เรียกว่า สมดุลอุทกสถิด ดาวฤกษ์ถูกกระทำด้วย 2 แรงคือแรงโน้มถ่วงเป็นแรงที่พยายามบีบอัดแก๊ส ทั้งหมดเข้าหากัน แรงดันเป็นแรงทีพยายามผลักให้ดาวแยกออกจากกัน สมดุลระหว่าง 2 ปรระการนี้ ทำให้ดาวฤกษ์มีขนาด และความสว่างคงที่</t>
  </si>
  <si>
    <t>ดาวฤกษ์ก่อนเกิดยังไม่เกิดฟิวชันนิวเคลียร์ที่แก่นกลาง พลังงานมาจากแรงโน้มถ่วง แต่ดาวฤกษ์ที่เกิดสมบูรณ์แล้วมีฟิวชันของไฮโดรเจนเป็นฮีเลียมและส่องแสงได้เอง</t>
  </si>
  <si>
    <t>ดาวฤกษ์ที่เกิดขึ้นใหม่มักเกิดใน เนบิวลา ซึ่งเป็นบริเวณที่มีแก๊สและฝุ่นหนาแน่น เช่น เนบิวลานายพราน</t>
  </si>
  <si>
    <t>ปฏิกิริยานิวเคลียร์ฟิวชัน คือกระบวนการที่สร้างพลังงานของดาวฤกษ์ ทำให้ดาวสามารถปลดปล่อยพลังงานและแสงได้</t>
  </si>
  <si>
    <t>เนบิวลา – กลุ่มเมฆแก๊สและฝุ่นสะสม</t>
  </si>
  <si>
    <t>ยุบตัว – แรงโน้มถ่วงดึงมวลสารให้ยุบรวมกัน</t>
  </si>
  <si>
    <t>โปรโตสตาร์ – เกิดแก่นร้อนกลางก้อนมวล ยังไม่ฟิวชัน</t>
  </si>
  <si>
    <t>ดาวฤกษ์ – เกิดสมดุลของแรง ฟิวชันเสถียร ส่องแสงได้เอง</t>
  </si>
  <si>
    <t xml:space="preserve">เอกภพมีมวลสารหลักคือไฮโดรเจนและฮีเลียม ซึ่งเป็นองค์ประกอบสำคัญในการก่อกำเนิดดาวฤกษ์
</t>
  </si>
  <si>
    <t>แรงหลักที่ดึงมวลสารภายในเนบิวลาให้ยุบตัวเข้าหากัน เมื่อแรงโน้มถ่วงเอาชนะแรงดันจากภายใน เมฆแก๊สจะเริ่มยุบตัวจนก่อเกิดดาวฤกษ์</t>
  </si>
  <si>
    <t>เมื่อแก่นกลางร้อนพอจะเกิดฟิวชันไฮโดรเจน กลายเป็นดาวฤกษ์</t>
  </si>
  <si>
    <t>ต้องเกิดกระบวนการนิวเคลียร์ฟิวชันที่แก่นกลางของโปรโตสตาร์ เมื่ออุณหภูมสูงพอ ไฮโดรเจนจะหลอมรวมกลายเป็นฮีเลียมและปลดปล่อยพลัง</t>
  </si>
  <si>
    <t>สมดุลของแรงภายในดาวฤกษ์เกิดจากแรงโน้มถ่วงที่ดึงเข้าหาจุดศูนย์กลาง และแรงดันจากพลังงานนิวเคลียร์ฟิวชันที่ดันออก</t>
  </si>
  <si>
    <t>•ดาวฤกษ์ก่อนเกิดยังไม่เกิดฟิวชันไฮโดรเจนและไม่ส่องแสงด้วยตัวเอง
•ดาวฤกษ์เกิดฟิวชันที่แก่นกลางและส่องแสงได้อย่างเสถียร</t>
  </si>
  <si>
    <t xml:space="preserve">ดาวฤกษ์ที่เกิดใหม่มักเกิดขึ้นในบริเวณเนบิวลา </t>
  </si>
  <si>
    <t>กระบวนนิวเคลียร์ฟิวชัน</t>
  </si>
  <si>
    <t>เกิดจากการที่กลุ่มแก๊สรวมตัวกันจนกลายเป็นกลุ่มก้อนที่รวมตัวกันอย่างหลวมๆเรียกว่า เนบิวลา ต่อมาจึงค่อยๆยุบตัวลงภายใต้แรงโน้มถ่วงจนมีความหนาแน่นมากยิ่งขึ้น ภายในบริเวณที่มีความหนาแน่นสูงเกิดการยุบตัวลงภายใต้แรงโน้มถ่วงของตนเองทำให้ความดันและอุณหภูมิเพิ่มมากขึ้นจนกลายเป็น ดาวฤกษ์ก่อนเกิด</t>
  </si>
  <si>
    <t>เกิดจากกลุ่มแก๊สรวมตัวกันจนกลายเป็นกลุ่มก้อนที่รวมตัวกันอย่างหลวมๆ</t>
  </si>
  <si>
    <t>ดาวฤกษ์ก่อนเกิดมวล 9-25เท่าของมวลดวงอาทิตย์ เปลี่ยนเป็นดาวยักษ์ใหญ่แล้วเกิดการระเบิดอย่างรุนแรง(ซุปเปอร์โนวา)และกลายเป็นดาวนิวตรอน</t>
  </si>
  <si>
    <t>การเกิดดาวฤกษ์เริ่มต้นจากกลุ่มก๊าซและฝุ่นในอวกาศ (เนบิวลา) ที่รวมตัวกันด้วยแรงโน้มถ่วง เมื่อมวลและอุณหภูมิสูงขึ้นถึงจุดหนึ่ง จะเกิดปฏิกิริยานิวเคลียร์ฟิวชัน ซึ่งเป็นการหลอมไฮโดรเจนเป็นฮีเลียมและปลดปล่อยพลังงานมหาศาล ทำให้เกิดเป็นดาวฤกษ์</t>
  </si>
  <si>
    <t>ความดันและอุณหภูมิภายในจะสูงขึ้น จนในที่สุดอาจนำไปสู่การเกิดปฏิกิริยานิวเคลียร์ฟิวชันและเกิดดาวฤกษ์</t>
  </si>
  <si>
    <t>ดาวฤกษ์ก่อนเกิด จะพัฒนาไปเป็นดาวฤกษ์ได้ ก็ต่อเมื่อเกิดปฏิกิริยานิวเคลียร์ฟิวชันที่แกนกลาง ซึ่งเกิดขึ้นในบริเวณเนบิวลา</t>
  </si>
  <si>
    <t xml:space="preserve">
แรงโน้มถ่วง และ แรงจากปฏิกิริยานิวเคลียร์ ซึ่งช่วยให้ดาวฤกษ์สามารถรักษาขนาดและความสว่างคงที่ได้
แรงโน้มถ่วงคือแรงที่ดึงมวลของดาวฤกษ์เข้าหากัน โดยจะทำให้ดาวฤกษ์หดตัวหรือหายไปถ้าไม่มีแรงต่อต้าน
ภายในแก่นของดาวฤกษ์จะมีแรงโน้มถ่วงที่มีทิศทางไปยังศูนย์กลางของดาวฤกษ์ตลอดเวลา
แรงจากปฏิกิริยานิวเคลียร์
ภายในแก่นของดาวฤกษ์มีการเกิดปฏิกิริยานิวเคลียร์ ซึ่งจะทำให้เกิดการปล่อยพลังงานออกมาในรูปของแสงและความร้อน
พลังงานนี้จะสร้างแรงดัร ที่พยายามดันออกจากศูนย์กลางของดาวฤกษ์ ซึ่งเป็นแรงที่ต่อต้านแรงโน้มถ่วง</t>
  </si>
  <si>
    <t>ความสว่างและขนาด 
ดาวฤกษ์ก่อนเกิด มักจะมีแสงสว่างน้อย หรืออาจจะยังไม่สว่างเลย แต่จะเริ่มมีการปล่อยแสงบางส่วนจากการหดตัวของมัน
ดาวฤกษ์ เมื่อดาวเข้าสู่ระยะหลักหลัก ดาวจะเริ่มมีความสว่างที่คงที่และสามารถเปล่งแสงออกมาในระดับสูง ซึ่งทำให้ดาวสามารถส่องสว่างในจักรวาลได้</t>
  </si>
  <si>
    <t>ดาวฤกษ์ใหม่มักจะเกิดขึ้นในบริเวณที่มี เนบิวลา</t>
  </si>
  <si>
    <t>เกิดจากกลุ่มฝุ่นหนาแน่นที่บังแสงเนบิวลาด้านหลัง ทำให้เห็นเป็นเงารูปหัวม้า มันเป็นส่วนหนึ่งของกระบวนการกำเนิดดาว ที่แสงและแรงโน้มถ่วงมีบทบาทสำคัญ</t>
  </si>
  <si>
    <t>เนบิวลายุบตัวเป็นโปรโตสตาร์ แล้วเกิดปฏิกิริยาเทอร์โมนิวเคลียร์จนกลายเป็นดาวฤกษ์</t>
  </si>
  <si>
    <t>การยุบตัวของก๊าซมหาสาร</t>
  </si>
  <si>
    <t>เนบิวลา → ยุบตัว → โปรโตสตาร์ → ฟิวชัน → ดวงอาทิตย์</t>
  </si>
  <si>
    <t>ไฮโดรเจน ฮีเลียม ฝุ่นอวกาส</t>
  </si>
  <si>
    <t>ร้อนเเละมีเเรงดันสูง</t>
  </si>
  <si>
    <t>ต้องเกิดกนะบวนการฟิวชันที่เเกนกลางของโปรโตสตาร์</t>
  </si>
  <si>
    <t>เเรงโน้มถ่วงเเละเเรงจากฟิวชัน</t>
  </si>
  <si>
    <t>ก่อนเกิดยังเปล่งเเสงไม่ได่</t>
  </si>
  <si>
    <t>เนบิวลาเป็นกลุ่มของสสารที่เหลือจากการจบชีวิตของดาวฤกษ์</t>
  </si>
  <si>
    <t>ภายในเนบิวลา บริเวณที่มีความหนาเเน่นสูงจะทำให้เกิดการยุบตัวลงภายใต้เเรงโน้ม</t>
  </si>
  <si>
    <t>ความดันเเละอุณหภูมิเพิ่มมากขึ้นในบริเวณที่มีความหนาเเน่นสูง กลายเป็นดาวฤกษ์ก่อนเกิด เเละอุณหภูมิเพิ่มถึง15ล้านเคลวิน เกิดปฏิกิริยาเทอร์มอนิวเคลียร์</t>
  </si>
  <si>
    <t>อยู่ในสภาพสมดุลอุทกสถิต ระหว่างเเรงโน้มถ่วงกับเเรงดัน ดาวฤกษ์มีเสถียรภาพ</t>
  </si>
  <si>
    <t>เเก๊สเนบิวลา</t>
  </si>
  <si>
    <t>ความหนาเเน่น ความดัน อุณหภูมิสูงถึงหนึ่งเเสนเคลวิน</t>
  </si>
  <si>
    <t>เกิดปฏิกิริยาเทอร์มอนิวเคลียร์บริเวณที่มีนิวเคลียสของไฮโดรเจน เพื่อให้เกิดสมดุลอุทกสถิต</t>
  </si>
  <si>
    <t>เเรงดันจาดปฏิกิริยาเทอร์มอนิวเคลียร์ เเละเเรงดึงดูดจากเเรงโน้มถ่วง สมดุลกัน เรียกว่าสมดุลอุทกสถิต</t>
  </si>
  <si>
    <t>ดาวฤกษ์มีทรงกลม มีสมดุล มีเสถียรภาพ</t>
  </si>
  <si>
    <t>บริเวณที่มีกลุ่มเเก๊สเนบิวลามาก บริเวณที่มีการขยายตัวของเอกภพ</t>
  </si>
  <si>
    <t>เนบิวลาที่เกิดจากการรวมตัวกันของกลุ่มแก็สอย่างหลวมๆ</t>
  </si>
  <si>
    <t>เนบิวลายุบตัวลงภายใต้แรงโน้มถ่วง ความหนาแน่นมากขึ้น</t>
  </si>
  <si>
    <t>เนบิวลามีแรงดันและอุณหภูมิสูงขี้นจากการยุบตัว เกิดเป็น Protostar</t>
  </si>
  <si>
    <t>เกิด nuclear fusion ภายในแกนของดาวฤกษ์ก่อนเกิด โดยรวมอะตอมไฮโดรเจนเป็นฮีเลียม ทำให้เกิดเป็นดาวฤกษ์ในลำดับหลัก</t>
  </si>
  <si>
    <t>ไฮโดรเจนและฮีเลียมเป็นหลัก เกาะกลุ่มกันเป็นเนบิวลา ยุบตัวเป็นดาวฤกษ์ก่อนเกิด เกิดปฏิกิริยาเป็นดาวฤกษ์ในลำดับหลัก</t>
  </si>
  <si>
    <t>ยุบตัวเป็นดาวฤกษ์ก่อนเกิด</t>
  </si>
  <si>
    <t>เกิดปฏิกิริยานิวเคลียฟิวชั่นภายในแกนเกิดเป็นดาวฤกษ์ในลำดับหลัก</t>
  </si>
  <si>
    <t>มีแรงดันจากนิวเคลียฟิวชั่นภายในแกนดันดาวให้ออกจากกัน
และแรงดึงดูดจากแรงโน้มถ่วงบีบอัดแก็สเข้าหากัน</t>
  </si>
  <si>
    <t>มีปฏิกิริยานิวเคลียฟิวชั่นภายในแกน</t>
  </si>
  <si>
    <t>บริเวณที่มีกลุ่มแก็สเนบิวลา</t>
  </si>
  <si>
    <t>นิวเคลียฟิวชั่นทำให้เกิดอะตอมที่หนักขึ้นซึ่งเริ่มมาจากอะตอมไฮโดรเจนรวมตัวกันเป็นฮีเลียมและรวมกันต่อไปจึงก่อให้เกิดการแผ่รังสีนิวเคลีย</t>
  </si>
  <si>
    <t>ดาวฤกษ์เกิดขึ้นจากก้อนแก๊สขนาดยักษ์ สมดุลอุทกสถิต</t>
  </si>
  <si>
    <t>กิดจากการรวมตัวของแก๊สและฝุ่นละอองในอวกาศ โดยเฉพาะ ไฮโดรเจน และ ฮีเลียม เป็นหลัก</t>
  </si>
  <si>
    <t xml:space="preserve">ในแกนของดาวฤกษ์มีแรงโน้มถ่วง และ แรงดัน เมื่อสองแรงนี่ สมดุลกัน ดาวฤกษ์จะคงรูปร่าง ขนาด และความสว่างไว้ได้อย่างมันคง เม่ยบตัวและไม่ขยายตัวจนเกินไป จนกว่าวสดเชื่อเพลิง ในแกนกลางจะหมดลง จิงจะเข้า สู่ช่วงสุดท้ายของชีวิตดาว
</t>
  </si>
  <si>
    <t>ดาวฤกษ์ก่อนเกิด เป็นกลุ่มก๊าซและฝุ่นที่กำลังยุบตัว ยังไม่มีปฏิกิริยานิวเคลียร์ฟิวชันในแกนกลาง จึงยังไม่ส่องแสงอย่างแท้จริง และยังไม่เสถียร
ดาวฤกษ์ เป็นระยะที่แกนกลางร้อนพอให้เกิดฟิวชันของไฮ โดรเจนเป็นฮีเลียม สร้างพลังงานออกมาอย่างสม่ำเสมอ ทำให้ดาวมีความสว่างและขนาดคงที่ จากสมดุลของแรง โน้มถ่วงและแรงดันจากพลังงานฟิวชัน</t>
  </si>
  <si>
    <t>เกิดขึ้นจากการรวมตัวของแก๊สและฝุ่นในอวกาศ ซึ่งเป็นบริเวณที่มีการก่อตัวของดาวฤกษ์ใหม่ๆ อย่างต่อเนื่อง</t>
  </si>
  <si>
    <t xml:space="preserve">เกิดจากการรวมตัวกันของก๊าซและฝุ่นในอวกาศ </t>
  </si>
  <si>
    <t>ปรากฏการณ์ในภาพแสดงถึงหลุมดำมวลยวดยิ่งที่กำลังพ่นลำอนุภาคพลังงานสูงออกมา</t>
  </si>
  <si>
    <t xml:space="preserve">1
ดวงอาทิตย์ก่อตัวขึ้นจากกลุ่มก๊าซและฝุ่นในอวกาศ และสร้างพลังงานผ่านปฏิกิริยานิวเคลียร์ฟิวชัน </t>
  </si>
  <si>
    <t>แรงโน้มถ่วง หรือ แรงดึงดูดระหว่างมวล</t>
  </si>
  <si>
    <t xml:space="preserve">การเพิ่มขึ้นของอุณหภูมิและความดัน ซึ่งอาจนำไปสู่การเกิดดาวฤกษ์ได้ </t>
  </si>
  <si>
    <t xml:space="preserve">เกิดปฏิกิริยานิวเคลียร์ฟิวชันที่แกนกลางของมัน </t>
  </si>
  <si>
    <t xml:space="preserve">เกิดจากแรงสองชนิดหลักที่ทำงานตรงข้ามกัน คือ แรงโน้มถ่วงที่ดึงมวลของดาวเข้าสู่ศูนย์กลาง กับแรงดันจากปฏิกิริยานิวเคลียร์ฟิวชันที่ใจกลางดาว ซึ่งผลักดันมวลของดาวออกไปด้านนอก </t>
  </si>
  <si>
    <t xml:space="preserve">ที่ดาวฤกษ์ได้เกิดปฏิกิริยานิวเคลียร์ฟิวชันในแกนกลางแล้ว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</si>
  <si>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 xml:space="preserve">ในบริเวณที่มีเมฆก๊าซและฝุ่นหนาแน่นในอวกาศ หรือที่เรียกว่าเนบิวลา (Nebula) </t>
  </si>
  <si>
    <t>เกิดโปรโตสตาร์</t>
  </si>
  <si>
    <t>ก๊าซไฮโดรเจน และ ฝุ่นในอวกาศ</t>
  </si>
  <si>
    <t>มีอุณหภูมิสูงขึ้น ,เกิดโปรโตสตาร์ ,เริ่มเกิดปฏิกิริยานิวเคลียร์ฟิวชัน , กลายเป็นดาวฤกษ์</t>
  </si>
  <si>
    <t>กระบวนการยุบตัวของแรงโน้มถ่วงที่เนบิวลา</t>
  </si>
  <si>
    <t>ดาวฤกษ์คงขนาดและความสว่างไว้ได้เพราะแรงโน้มถ่วงที่ดึงเข้ากับแรงดันจากปฏิกิริยานิวเคลียร์ที่ดันออกเกิดสมดุลย์กันในแกนกลางของดาว</t>
  </si>
  <si>
    <t>เริ่มจากกลุ่มแก๊สที่รวมตัวกันอย่างหลวมๆเรียก เนบิวลา</t>
  </si>
  <si>
    <t>เนบิวลาค่อยๆยุบตัวภายใต้แรงโน้มถ่วงจนมีความหนาแน่นมากขึ้น</t>
  </si>
  <si>
    <t>ภายในบริเวณที่มีความหนาแน่นสูงเกิดการยุบตัวภายใต้แรงโน้มถ่วงของตัวเอง ทำให้อุณหภูมิและความดันเพิ่มขึ้นจนเกิดเป็น โปโตสตาร์</t>
  </si>
  <si>
    <t>เกิดปฏิกิรินิวเคลียร์ฟิวชันรวม H เป็น He ที่แกนกลาง กลายเป็น ดาวฤกษ์ในลำดับหลักที่อยู่ในสมดุลอุบกสถิต</t>
  </si>
  <si>
    <t>กลุ่มแก๊สขนาดใหญ่ที่มี H เป็นองค์ประกอบหลัก</t>
  </si>
  <si>
    <t>เกิดเป็นโปโตสตาร์</t>
  </si>
  <si>
    <t>สมดุลอุทกสถิต คือ แรง 2 แรงที่เท่ากันกระหว่างแรงโน้มถ่วงกับแรงดัน</t>
  </si>
  <si>
    <t>ดาวฤกษ์ก่อนเกิดมีขนาดและความสว่างไม่คงที่ เพราะไม่มีการรักษาสมดุลอุทกสถิต</t>
  </si>
  <si>
    <t>เกิดจากการที่กลุ่มก้อนแก๊สรวมตัวกันจนกลายเป็นก้อนที่รวมตัวกันอย่างหลวมๆ เรียกว่า เนบิวลา</t>
  </si>
  <si>
    <t>ภายในบริเวณที่มีความหนาแน่นสูงเกิดการยุบตัวลงภายใต้แรงโน้มถ่วงของตัวเองทำให้ความดันและอุณหภูมิเพิ่มมากขึ้นจนกลายเป็น ดาวฤกษ์ก่อนเกิด</t>
  </si>
  <si>
    <t>เมื่อแกนกลางของดาวฤกษ์ก่อนเกิดมีอุณหภูมิและความดันสูงที่เพียงพอ จะรวมกันเป็นฮีเลียมปล่อยพลังงานออกมา</t>
  </si>
  <si>
    <t>จุดจบของชีวิตดาวฤกษ์ขึ้นอยู่กับมวลตั้งต้นของดาวฤกษ์</t>
  </si>
  <si>
    <t>เกิดการเปลี่ยนแปลงไปสู่สถานัที่มีความหนาแน่นสูงขึ้นไปอีก</t>
  </si>
  <si>
    <t>เกิดกระบวนการนิวเคลียร์ฟิวชันที่แกนกลาง</t>
  </si>
  <si>
    <t>สมดุลอุทกสถิต เป็น สภาวะที่แรงโน้มถ่วงที่กระทำต่อวัตถุหรือของไหลถูกสมดุลโดยแรงดันภายใน ทำให้วัตถุหรือของเหลวอยู่ในสภาวะคงที่ ไม่มีการเคลื่อนที่หรือเปลี่ยนแปลงรูปร่าง</t>
  </si>
  <si>
    <t>ดาวฤกษ์ได้เกิดปฏิกิริยานิวเคลียร์ฟิวชันในแกนกลางแล้ว ทำให้สามารถเปล่งแสงและแผ่พลังงานออกมาได้ ดาวฤกษ์ก่อนเกิดยังอยู่ในช่วงของการยุบตัวและกำลังสะสมมวลเพื่อจะเกิดปฏิกิริยานิวเคลียร์ฟิวชันในอนาคต</t>
  </si>
  <si>
    <t>บริเวณที่เป็นเมฆโมเลกุลภายในดาราจักร</t>
  </si>
  <si>
    <t>เนบิวล่ายุบตัว</t>
  </si>
  <si>
    <t>ก๊าสไฮโดรเจน
ก๊าสฮีเลียม
ธาตุหนักอื่นๆ</t>
  </si>
  <si>
    <t>แรงงโน้มถ่วง</t>
  </si>
  <si>
    <t>อุณหภูมิสูงขึ้น
เกิดโปรโตสตาร์
เริ่มเกิดปฏิกิริยานิวเคลียร์ฟิวชัน
การเปลี่ยนแปลงของโครงสร้างและการหมุน</t>
  </si>
  <si>
    <t>บริเวณที่เกิด
การยุบตัวด้วยแรงงโน้มถ่วง
การเพิ่มอุณหภูมิและะแรงงดันภายใน
เริ่มต้นปฎิกิริยานิวเคลียร์ฟิวชัน</t>
  </si>
  <si>
    <t>แรง 2 แรงที่สมดุลกันภายในดาวฤกษ์
คือ แรงงโน้มถ่วง และเเรงดัน</t>
  </si>
  <si>
    <t>โปรโตสตาร์ คือระยะก่อนที่ดาวฤกษ์จะ "จุดติด" โดยสมบูรณ์ เป็นเหมือนตัวอ่อนของดาวฤกษ์ ส่วน ดาวฤกษ์ คือวัตถุที่เข้าสู่ช่วงเสถียร มีการเผาไหม้นิวเคลียร์และส่องแสงได้เองอย่างต่อเนื่อง
หากอยากดูภาพเปรียบเทียบหรือแผนภาพวิวัฒนาการของดาวฤกษ์ ฉันสามารถสร้างให้ได้เช่นกัน</t>
  </si>
  <si>
    <t>มักเกิดในเมฆโมเลกุลยักษ์</t>
  </si>
  <si>
    <t>เทอร์มอนิวเคลียร์ ในเนบิวลา</t>
  </si>
  <si>
    <t>กวรบวนการปฏิกิริยานิวเคลียร์ฟิวชั่น</t>
  </si>
  <si>
    <t>เริ่มต้นจากการกลุ่มก้อนแก๊สรวมตัวกันจนกลายเป็นกลุ่มก้อนที่รวมตัวกันอย่างหลวมๆเรียกว่า เนบิวลา</t>
  </si>
  <si>
    <t>เนบิวลาหน้าค่อยๆยุบตัวลงภายใต้แรงโน้มถ่วงจนมีความหนาแน่นมากขึ้น</t>
  </si>
  <si>
    <t xml:space="preserve">ภายในบริเวณที่มีความหนาแน่นสูง เกิดการยุบตัวลงภายใต้แรงโน้มถ่วงของตัวเอง ทำให้มีความดันแล้วอุณหภูมิเพิ่มมากขึ้นจนกลายเป็น Protostar </t>
  </si>
  <si>
    <t>เกิดปฏิกิริยานิวเคลียร์ฟิวชั่นรวมกับไฮโดรเจนเป็นฮีเลียมเกิดภายใต้แกนกลางทำให้ Protostar กลายเป็นดาวฤกษ์ในลำดับหลักอยู่ในสมดุลย์ที่เรียกว่า สมดุลย์อุทกสถิต</t>
  </si>
  <si>
    <t>กลุ่มแก๊สขนาดขนาดใหญ่ ที่มีไฮโดรเจนเป็นส่วนประกอบหลัก</t>
  </si>
  <si>
    <t xml:space="preserve">ยุบตัวลงภายใต้แรงโน้มถ่วงของตัวเอง
</t>
  </si>
  <si>
    <t>เกิดปฏิกิริยานิวเคลียร์ฟิวชั่นการรวมตัวไฮโดรเจนเป็นฮีเลียมและเกิดบริเวณภายในแกนกลาง</t>
  </si>
  <si>
    <t>สมดุลที่เรียกว่า สมดุลอุทกสถิต ดาวฤกษ์ถูกกระทำด้วยสองแรงคือแรงโน้มถ่วงเป็นแรงที่พยายามบีบอัดแก๊สทั้งหมดเข้าหากัน แรงดันเป็นแรงที่พยายามพักให้ดาวแยกออกจากกัน สมดุลนะหว่าง 2 แรงนี้ ทำให้ดาวฤกษ์มีขนาดและความสว่างคงที่</t>
  </si>
  <si>
    <t>ดาวฤกษ์ก่อนเกิดยังมีการสันดาปนิวเคลียร์ในแกน ส่วนดาวฤกษ์มีการสันดาปนิวเคลียร์ทำให้ปล่อยพลังงานและส่องสว่างคงที่</t>
  </si>
  <si>
    <t>บริเวณเนบิวลาหน้ารูปเมฆ แก๊สและฝุ่นที่มีมวลสารยุบตัวรวมกันจนเกิดแรงโน้มถ่วงสูง</t>
  </si>
  <si>
    <t>กระบวนการสันดาปนิวเคลียร์ภายในแกนของดาวฤกษ์ การรวมตัวของอะตอมไฮโดรเจนเป็นฮีเลียม เป็นแหล่งพลังงานหลักที่ทำดาวปลดปล่อยพลังงานและแสงออกมา</t>
  </si>
  <si>
    <t>กลุ่มแก๊สรวามตัว เป็นเนบิวลา</t>
  </si>
  <si>
    <t>เนบิวลาค่อยๆยุบตัวจนมีความหนาแน่นมากขึ้น</t>
  </si>
  <si>
    <t>ทำให้เกิดความดันและอุณหภูมิสูงขึ้นจนเกิด protostar</t>
  </si>
  <si>
    <t>เกิดปฎิกิริยาฟิวชันเกิด He และ H แกนกลาง ทำให้เกิดดาวฤกษ์ในลำดับส่วนอยู่ในสมดุล เรียกสมดุลอุทดสถิต</t>
  </si>
  <si>
    <t>เกิดความดันและอุณหภูมิสูงขึ้น เกิด protostar</t>
  </si>
  <si>
    <t>เกิดปฎิกิริยาฟิวชัน ที่แกนกลาง</t>
  </si>
  <si>
    <t>มีแรงโน้มถ่วง บีบเข้า และ มีแรงดัน ผลักออก ที่สมดุลกัน ทำให้เสถียร</t>
  </si>
  <si>
    <t>ดาวฤกษ์จะมีพลังงานจากprotonproton chain</t>
  </si>
  <si>
    <t>เนบิวลา กลุ่มอนุบาลดาวฤกษ์</t>
  </si>
  <si>
    <t>ปฏิกิริยานิวเครียฟิวชัน</t>
  </si>
  <si>
    <t>ดาวฤกษ์ประกอบขึ้นจากก้อนแก๊สขนาดยักษ์ สมดุลอุทกสถิต</t>
  </si>
  <si>
    <t>เกิดจากการรวมตัวของแก๊สและฝุ่นละอองในอวกาศ โดยเฉพาะไฮโดรเจนและฮีเลียมเป็นหลัก</t>
  </si>
  <si>
    <t>เกิดปฏิกิริยานิวเคลียร์ฟิวชั่น รวมไฮโดรเจนเป็นฮีเลียมเกิดขึ้นภายในแกนกลาง</t>
  </si>
  <si>
    <t>ในกายของดาวฤกษ์มีแรงโน้มถ่วงและแรงดันเมื่อสองแรงนี้สมดุลย์กันดาวฤกษ์จะคงรูปร่างขนาดและความสว่างไว้ได้อย่างมั่นคงไม่ยุบตัวและไม่ขยายตัวจนเกินไปจนกว่าวัสดุเชื้อเพลิงในแกนกลางจะหมดจึงเข้าสู่ช่วงสุดท้ายของชีวิตดาว</t>
  </si>
  <si>
    <t>ดาวฤกษ์ก่อนเกิดเป็นกลุ่มก๊าซและฝุ่นที่กำลังดาวฤกษ์ก่อนเกิดเป็นกลุ่มก๊าซและฝุ่นที่กำลังยุบตัวยังไม่มีปฏิกิริยานิวเคลียร์ฟิวชั่นในแกนกลาง จึงยังไม่ส่องแสงอย่างแท้จริง และยังไม่เสถียร
ดาวฤกษ์เป็นระยะที่แกนกลางร้อนพอให้เกิดฟิวชั่นของไฮโดรเจนเป็นฮีเลียมสร้างพลังงานออกมาอย่างสม่ำเสมอ ทำทำให้ดาวมีความสว่างและขนาดคงที่จากสมดุลย์ของแรงโน้มถ่วงและแรงดันจากพลังงานฟิวชั่น</t>
  </si>
  <si>
    <t>Carina Nebula</t>
  </si>
  <si>
    <t>a nebula, a vast cloud of gas and dust in space</t>
  </si>
  <si>
    <t>the supermassive black hole located at the center of our Milky Way galaxy.</t>
  </si>
  <si>
    <t>โดยทั่วไป ดาวฤกษ์เกิดจากกลุ่มเมฆก๊าซและฝุ่นในอวกาศ ซึ่งส่วนใหญ่ประกอบด้วยไฮโดรเจน ซึ่งเป็นธาตุที่มีมากที่สุดในจักรวาล เมื่อเมฆก๊าซนี้มีความหนาแน่นสูงขึ้นและเกิดแรงโน้มถ่วงดึงดูดตัวเองจนรวมตัวกัน กลายเป็นบริเวณที่มีอุณหภูมิและความดันสูง จนเกิดกระบวนการฟิวชันนิวเคลียร์ที่เปลี่ยนไฮโดรเจนเป็นฮีเลียม เกิดเป็นดาวฤกษ์ขึ้น</t>
  </si>
  <si>
    <t>แรงหลักที่ทำให้มวลสารภายในเนบิวลาเกิดการยุบตัวรวมกัน คือ แรงโน้มถ่วง</t>
  </si>
  <si>
    <t>อุณหภูมิสูงขึ้น
เมื่อมวลสารยุบตัว ความดันและความหนาแน่นเพิ่มขึ้น ทำให้อุณหภูมิในบริเวณนั้นสูงขึ้นอย่างรวดเร็ว
	2.	เกิดแรงกดดันภายในมากขึ้น
ความร้อนและแรงกดดันภายในที่เพิ่มขึ้นต่อต้านแรงโน้มถ่วงที่กำลังดึงมวลสารเข้าหากัน ทำให้เกิดสมดุลชั่วคราวก่อนดาวฤกษ์จะเกิด
	3.	การเริ่มต้นของปฏิกิริยานิวเคลียร์ฟิวชัน
เมื่ออุณหภูมิสูงถึงระดับประมาณ 10 ล้านเคลวิน (ประมาณ 10 ล้านองศาเซลเซียส) แรงกดดันและความร้อนจะทำให้อะตอมไฮโดรเจนเริ่มรวมตัวกัน (ฟิวชัน) เปลี่ยนเป็นฮีเลียม ปลดปล่อยพลังงานจำนวนมหาศาล
ขั้นตอนนี้ถือเป็นการเกิดดาวฤกษ์อย่างสมบูรณ์ เพราะพลังงานที่ปลดปล่อยออกมาจะต่อต้านแรงโน้มถ่วง ทำให้ดาวมีความเสถียร
	4.	การปล่อยแสงและพลังงาน
ดาวที่เกิดขึ้นจะปล่อยแสง</t>
  </si>
  <si>
    <t>การยุบตัวและเพิ่มความหนาแน่นของก๊าซในเนบิวลา</t>
  </si>
  <si>
    <t>1.	แรงโน้มถ่วง (Gravitational force)
แรงนี้พยายามดึงมวลสารทั้งหมดของดาวให้ยุบตัวเข้าหาแกนกลาง ทำให้ดาวมีแนวโน้มที่จะหดตัว
	2.	แรงดันจากพลังงานภายใน (Pressure force)
แรงนี้เกิดจากการฟิวชันนิวเคลียร์ในแกนกลางที่ปล่อยพลังงานและความร้อนออกมา ทำให้อุณหภูมิและแรงดันภายในสูงขึ้น แรงดันนี้พยายามดันออกมาข้างนอก ต่อต้านแรงโน้มถ่วง</t>
  </si>
  <si>
    <t xml:space="preserve">สถานะฟิวชันนิวเคลียร์
</t>
  </si>
  <si>
    <t>ดาวฤกษ์ที่เกิดขึ้นใหม่มักเกิดขึ้นใน เนบิวลา (Nebula) หรือ กลุ่มเมฆก๊าซและฝุ่น ที่มีความหนาแน่นสูงในอวกาศ</t>
  </si>
  <si>
    <t>กระบวนการที่ทำหน้าที่สร้างพลังงานของดาวฤกษ์ และทำให้ดาวฤกษ์สามารถปลดปล่อยพลังงานและแสงออกมาได้ คือ ปฏิกิริยานิวเคลียร์ฟิวชัน (Nuclear Fusion)</t>
  </si>
  <si>
    <t>เกิดปฏิกิริยานาเคลียร์ฟิวชัน รวมไฮโดรเจนฮีเลียมเกิดขึ้นภายในแกนกลาง</t>
  </si>
  <si>
    <t>ในแกนของดาวฤกษ์มีแรงโน้มถ่วงและแรงดัน เมื่อสองแรงนี้ สมดุลกัน ดาวฤกษ์จะคงรูปร่าง ขนาด และความสว่างไว้ได้อย่างมั่นคง ไม่ยุบตัวและไม่ขยายตัวจนเกินไป จนกว่าวัสดุเชื้อเพลิงในแกนกลางจะหมดลงจึงจะเข้าสู่ชวงสัดท้ายของชีวิตดาว</t>
  </si>
  <si>
    <t>ดาวฤกษ์ก่อนเกิก เป็นกลุ่มก๊าซและฝุ่นที่กำลังยุบตัว ยังไม่มีปฏิกิริยานิวเคลียร์ฟิวชันในแกนกลางจึงยังไม่ส่องแสงอย่างแท้จริงปละยังไม่สเถียร ดาวฤกษ์เป็นระยะที่แกนกลางร้อนพอให้เกิดฟิวชันของไฮไดรเจนเป็นฮีเลียม สร้างพลังงานออกมาอย่างสม่ำเสมอ ทำให้ดาวมีความสว่างและขนาดคงที่ จากสมดุลของแรงโน้มถ่วงและแรงดันจากพลังงานฟิวชัน</t>
  </si>
  <si>
    <t>สสารภายในเนบิวลายุบตัวความดันและอุณหภูมิเพิ่มขึ้นเกิดดาวเฤกษ์ก่อนเกิด</t>
  </si>
  <si>
    <t>เกิดปฏิกิริยาเทอร์มอนิวเคลียร์ ดาวฤกษ์ก่อนเกิดกลายเป็นดาวฤกษ์</t>
  </si>
  <si>
    <t>เกิดดาวฤกษ์ใหม่ขึ้น</t>
  </si>
  <si>
    <t>ปฏิกริยาเทอร์มอนิวเคลียส บริเวณแก่น</t>
  </si>
  <si>
    <t>แรงโน้มถ่วงดึงเข้ากับแรงดันจากปฏิกิริยานิวเคลียร์ผลักออก เกิดสมดุล ทำให้ดาวมีขนาดและความสว่างคงที่</t>
  </si>
  <si>
    <t>ดาวฤกษ์ ส่องแสงได้
แต่ดาวฤกษ์เกิดก่อนยังส่องแสงไม่ได้</t>
  </si>
  <si>
    <t>ปฏิกิริยาเทอร์มอนิวเคลียส</t>
  </si>
  <si>
    <t>ดาวฤกษ์ประขึ้นจากก้อนแก๊สขนาดยัก สมดุลอุทกสถิต</t>
  </si>
  <si>
    <t>เกิดจากการรวมตัวของแก๊สและฝุ่นละออง ในอวกาศ โดยเฉพาะ ไฮโดรเจน และ ฮีเลียม เป็นหลัก</t>
  </si>
  <si>
    <t>แรง โน้มถ่วงและแรงดัน</t>
  </si>
  <si>
    <t xml:space="preserve">การยุบตัวภายใต้แรงโน้มถ่วงบริเวณ บริเวณเนบิวลา </t>
  </si>
  <si>
    <t>นแกนของดาวฤกษ์มีแรงโน้มถ่วง และ แรงดัน เมื่อสองแรงนี้ สมดุลกัน ดาวฤกษ์จะคงรูปร่าง ขนาด และความสว่างไว้ได้อย่างมันคง ไม่ยุบตัวและไม่ขยายตัวจนเกินไป จนกว่าวัสดุเชื่อเพลิง ในแกนกลางจะหมดลง จึงจะเข้า สู่ช่วงสุดท้ายของชีวิตดาว</t>
  </si>
  <si>
    <t>ดาวฤกษ์ก่อนเกิด เป็นกลุ่มก้าซและฝุ่นที่กำลังยุบตัว ยังไม่มีปฏิกิริยานิวเคลียร์ฟิวชันในแกนกลาง จึงยังไม่ส่องแสงอย่างแท้จริง และยังไม่เสถียร
ดาวฤกษ์ เป็นระยะที่แกนกลางร้อนพอให้เกิดฟิวชันของไฮโดรเจนเป็นฮีเลียม สร้างพลังงานออกมาอย่างสม่ำเสมอ ทำให้ดาวมีความสว่างและขนาดคงที่ จากสมดุลของแรง โน้มถ่วงและแรงดันจากพลังงานฟิวชัน</t>
  </si>
  <si>
    <t>. เนบิวลา (กลุ่มก๊าซและฝุ่นในอวกาศรวมตัวกัน)</t>
  </si>
  <si>
    <t>โปรโตสตาร์ (ก๊าซเริ่มยุบตัวและมีความร้อนสูงขึ้น)</t>
  </si>
  <si>
    <t xml:space="preserve"> ดาวฤกษ์เกิดใหม่ (เกิดปฏิกิริยานิวเคลียร์ฟิวชันที่แกนกลาง)</t>
  </si>
  <si>
    <t>ดาวฤกษ์เข้าสู่ช่วงเสถียร</t>
  </si>
  <si>
    <t>แก๊สและฝุ่น (โดยเฉพาะไฮโดรเจนและฮีเลียม)</t>
  </si>
  <si>
    <t>มวลสารในเนบิวลาที่รวมตัวกันแน่นขึ้นจะกลายเป็นโปรโตสตาร์ และอาจกลายเป็นดาวฤกษ์ในที่สุด</t>
  </si>
  <si>
    <t>เกิดปฏิกิริยานิวเคลียร์ฟิวชันที่แกนกลางของมัน</t>
  </si>
  <si>
    <t>ดาวฤกษ์มีขนาดและความสว่างคงที่เพราะแรงโน้มถ่วงและแรงดันจากพลังงานฟิวชันในแก่นสมดุลกัน</t>
  </si>
  <si>
    <t>บริเวณที่มีความหนาแน่นสูงของสสารระหว่างดวงดาว (Interstellar Medium หรือ ISM) ซึ่งเรียกว่า เมฆโมเลกุล (Molecular Cloud)</t>
  </si>
  <si>
    <t>เนบิวลา (Nebula)
•เป็นกลุ่มก๊าซและฝุ่นในอวกาศขนาดใหญ่
•เป็นจุดเริ่มต้นของการก่อตัวของดาวฤกษ์
•เมื่อก๊าซ (โดยเฉพาะไฮโดรเจน) เริ่มรวมตัวกันเพราะแรงโน้มถ่วง จะเริ่มเกิดกระบวนการหดตัว</t>
  </si>
  <si>
    <t>โปรโตสตาร์ (Protostar)
•เมื่อกลุ่มก๊าซเริ่มหดตัวและรวมตัวหนาแน่นมากขึ้น
•อุณหภูมิภายในเริ่มสูงขึ้น
•ยังไม่เกิดปฏิกิริยาเทอร์โมนิวเคลียร์เต็มรูปแบบ แต่เริ่มเรืองแสงจางๆ</t>
  </si>
  <si>
    <t>การจุดระเบิดของปฏิกิริยานิวเคลียร์
•เมื่ออุณหภูมิสูงถึงประมาณ 10 ล้านเคลวิน
•เกิด ปฏิกิริยานิวเคลียร์ฟิวชัน เปลี่ยนไฮโดรเจนเป็นฮีเลียม
•ปล่อยพลังงานออกมาอย่างมหาศาล → ดาวฤกษ์กำเนิดขึ้น</t>
  </si>
  <si>
    <t>ดาวฤกษ์ (Main Sequence Star)
•ดาวเข้าสู่ช่วงเสถียรหรือที่เรียกว่า “Main Sequence”
•มีพลังงานคงที่จากปฏิกิริยานิวเคลียร์
•เช่น ดวงอาทิตย์ในปัจจุบัน</t>
  </si>
  <si>
    <t>เกิดการเพิ่มขึ้นของแรงโน้มถ่วง อุณหภูมิ และความดัน</t>
  </si>
  <si>
    <t>กระบวนการ นิวเคลียร์ฟิวชัน (nuclear fusion) ซึ่งเกิดขึ้นบริเวณ แกนกลาง ของดาวฤกษ์</t>
  </si>
  <si>
    <t>แรงโน้มถ่วง (gravitational force) ที่ดึงมวลสารเข้าสู่ใจกลาง และแรงดัน (pressure) ที่เกิดจากปฏิกิริยานิวเคลียร์ฟิวชัน (nuclear fusion) ในแกนกลางที่ผลักมวลสารออกมา</t>
  </si>
  <si>
    <t>บริเวณที่มีความหนาแน่นสูงของสสารระหว่างดวงดาว</t>
  </si>
  <si>
    <t xml:space="preserve">เป็นเนบิวลามืดที่มีชื่อเสียง ตั้งอยู่ในกลุ่มดาวนายพราน (Orion) </t>
  </si>
  <si>
    <t>เป็นเมฆขนาดใหญ่ของก๊าซและฝุ่นในอวกาศ</t>
  </si>
  <si>
    <t xml:space="preserve">เป็นวัตถุทางดาราศาสตร์ที่มีแรงโน้มถ่วงสูงมากจนไม่มีอะไรสามารถหลุดรอดออกมาได้แม้แต่แสง </t>
  </si>
  <si>
    <t>sun</t>
  </si>
  <si>
    <t xml:space="preserve">แก๊สและฝุ่นในเนบิวลา </t>
  </si>
  <si>
    <t>1. แรงดึงดูดเพิ่มขึ้น:
เมื่อมวลสารรวมตัวกันและมีความหนาแน่นมากขึ้น แรงโน้มถ่วงหรือแรงดึงดูดระหว่างมวลจะเพิ่มสูงขึ้นอย่างมาก
2. อุณหภูมิและความดันเพิ่มขึ้น:
การยุบตัวของกลุ่มแก๊สและฝุ่นภายใต้แรงโน้มถ่วงที่เพิ่มขึ้น ทำให้ความดันและอุณหภูมิบริเวณใจกลางสูงขึ้นอย่างมหาศาล
3. การเกิดปฏิกิริยานิวเคลียร์ฟิวชัน:
หากการยุบตัวดำเนินต่อไปจนถึงจุดวิกฤต อุณหภูมิและความดันที่สูงมากจะจุดชนวนให้เกิดปฏิกิริยานิวเคลียร์ฟิวชัน โดยไฮโดรเจนจะรวมตัวกันเป็นฮีเลียม ปลดปล่อยพลังงานมหาศาลออกมา
4. กำเนิดดาวฤกษ์หรือวัตถุขนาดใหญ่:
การเปลี่ยนแปลงเหล่านี้เป็นกระบวนการสำคัญในการกำเนิดดาวฤกษ์ เช่น ดวงอาทิตย์ หรือวัตถุขนาดใหญ่ที่มีมวลและความหนาแน่นสูง เช่น ดาวเคราะห์</t>
  </si>
  <si>
    <t xml:space="preserve">การยุบตัวเนื่องจากแรงโน้มถ่วง:
กลุ่มก๊าซและฝุ่นในอวกาศที่เรียกว่า "เนบิวลา" หรือ "เมฆโมเลกุล" จะยุบตัวลงภายใต้แรงโน้มถ่วงของตัวเอง 
การเพิ่มขึ้นของอุณหภูมิและความดัน:
เมื่อยุบตัวลง ก๊าซจะอัดแน่นขึ้น ทำให้แกนกลางมีอุณหภูมิและความดันสูงขึ้น 
ปฏิกิริยานิวเคลียร์ฟิวชัน:
เมื่ออุณหภูมิที่แกนกลางสูงถึงระดับหนึ่ง (ประมาณสิบล้านเคลวินสำหรับดาวฤกษ์มวลขนาดดวงอาทิตย์) จะเกิดปฏิกิริยานิวเคลียร์ฟิวชันขึ้น โดยไฮโดรเจนจะหลอมรวมเป็นฮีเลียม ปลดปล่อยพลังงานมหาศาลออกมา 
เข้าสู่สภาวะสมดุลอุทกสถิต:
พลังงานที่ปลดปล่อยจากปฏิกิริยานิวเคลียร์ฟิวชันจะสร้างแรงดันการแผ่รังสีที่สมดุลกับแรงโน้มถ่วงของดาวฤกษ์ ทำให้ดาวฤกษ์มีเสถียรภาพและเข้าสู่แถบลำดับหลัก 
บริเวณ:
เมฆโมเลกุลขนาดยักษ์ (Giant Molecular Clouds):
เป็นบริเวณที่เย็นและหนาแน่นในอวกาศ ซึ่งเป็นแหล่งกำเนิดของดาวฤกษ์ 
แกนกลางของเนบิวลา/เมฆโมเลกุล:
เป็นบริเวณที่ก๊าซและฝุ่นรวมตัวกันหนาแน่นที่สุด และเป็นจุดที่เกิดปฏิกิริยานิวเคลียร์ฟิวชัน </t>
  </si>
  <si>
    <t xml:space="preserve">เกิดจากสมดุลระหว่างแรงสองชนิดที่กระทำภายในแก่นของดาวฤกษ์ ดังนี้ </t>
  </si>
  <si>
    <t>ดาวฤกษ์ก่อนเกิดยังไม่มีปฏิกิริยานิวเคลียร์ฟิวชันที่แกนกลาง ขณะที่ดาวฤกษ์ที่สมบูรณ์แล้วมีปฏิกิริยานิวเคลียร์ฟิวชันเกิดขึ้นอย่างต่อเนื่องที่แกนกลาง ซึ่งเป็นแหล่งพลังงานหลักของดาวฤกษ์</t>
  </si>
  <si>
    <t xml:space="preserve">บริเวณที่มีความหนาแน่นของมวลสารระหว่างดาวสูง ซึ่งเรียกว่า เมฆโมเลกุล </t>
  </si>
  <si>
    <t>กลุ่มแก๊สและฝุ่นรวมตัวกัน</t>
  </si>
  <si>
    <t>ยุบตัวจากแรงโน้มถ่วง</t>
  </si>
  <si>
    <t>แกนกลางร้อนจนเกิดปฏิกิริยานิวเคลียร์</t>
  </si>
  <si>
    <t>กลายเป็นดาวฤกษ์ที่เปล่งแสงเองได้</t>
  </si>
  <si>
    <t>จะเกิดแรงโน้มถ่วงดึงมวลสารเข้าหากัน ทำให้อุณหภูมิสูงขึ้นจนเกิดปฏิกิริยานิวเคลียร์และกลายเป็นดาวฤกษ์</t>
  </si>
  <si>
    <t>ต้องเกิดปฏิกิริยานิวเคลียร์ฟิวชันในแกนกลางของกลุ่มแก๊สที่ยุบตัวจากเนบิวลา</t>
  </si>
  <si>
    <t>ภายในแกนของดาวฤกษ์มีแรงโน้มถ่วงดึงมวลสารเข้าศูนย์กลาง กับแรงดันจากพลังงานนิวเคลียร์ผลักออกสมดุลกัน ทำให้ดาวมีขนาดและความสว่างคงที่</t>
  </si>
  <si>
    <t>ดาวฤกษ์สามารถเปล่งแสงได้เพราะมีปฏิกิริยานิวเคลียร์ในแกนกลาง ส่วนดาวฤกษ์ก่อนเกิดยังไม่มีปฏิกิริยานี้และยังไม่สว่าง</t>
  </si>
  <si>
    <t>กระบวนการนิวเคลียร์ฟิวชันที่หลอมไฮโดรเจนเป็นฮีเลียมในแกนกลางของดาว</t>
  </si>
  <si>
    <t>แรงโน้มถ่วง ของเนบิวลา</t>
  </si>
  <si>
    <t>แรงโน้มถ่วง อุณหภูมิ และการเปลี่ยนแปลงสถานะของสสาร</t>
  </si>
  <si>
    <t>เกิดจากการรวมกันของแรงดันจากภายในดาว (ที่เกิดจากปฏิกิริยานิวเคลียร์ฟิวชัน) และแรงโน้มถ่วงที่ดึงมวลสารเข้าสู่ศูนย์กลางของดาว</t>
  </si>
  <si>
    <t>ดาวฤกษ์ได้เกิดปฏิกิริยาเทอร์โมนิวเคลียร์ (thermonuclear reaction) หรือปฏิกิริยาหลอมนิวเคลียสแล้ว ทำให้เกิดการปลดปล่อยพลังงานออกมา ในขณะที่ดาวฤกษ์ก่อนเกิดยังเป็นเพียงก้อนแก๊สและฝุ่นที่กำลังรวมตัวกันและมีความร้อนสูงขึ้น แต่ยังไม่มีปฏิกิริยาเทอร์โมนิวเคลียร์เกิดขึ้น</t>
  </si>
  <si>
    <t xml:space="preserve">บริเวณที่มีความหนาแน่นสูงของสสารระหว่างดวงดาว (Interstellar Medium หรือ ISM) ซึ่งเรียกว่า เมฆโมเลกุล (Molecular Cloud) </t>
  </si>
  <si>
    <t>H กับ He</t>
  </si>
  <si>
    <t>เกิดการฟิวชันรวม H และ He ที่แกนกลาง</t>
  </si>
  <si>
    <t>เรียกว่า สมดุลอุทกสถิต ซึ่งมีแรงสองแรง คือ แรงโน้มถ่วง กับ แรงดัน ซึ่งต้องมีค่าเท่ากัน</t>
  </si>
  <si>
    <t>ดาวฤกษ์ได้เกิดปฏิกิริยานิวเคลียร์ฟิวชันในแกนกลางแล้ว ทำให้สามารถเปล่งแสงและแผ่พลังงานออกมาได้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t>
  </si>
  <si>
    <t xml:space="preserve">การยุบตัวของเนบิวลา:
ดาวฤกษ์ถือกำเนิดขึ้นจากเมฆโมเลกุลขนาดยักษ์ที่ประกอบด้วยแก๊สและฝุ่นในอวกาศ ซึ่งเรียกว่า เนบิวลา กลุ่มแก๊สและฝุ่นเหล่านี้จะรวมตัวกันภายใต้แรงโน้มถ่วงของตัวเองและเริ่มยุบตัวลง 
2. การก่อตัวเป็นดาวฤกษ์ก่อนเกิด (Protostar):
เมื่อกลุ่มเมฆโมเลกุลยุบตัวลง ความหนาแน่นและอุณหภูมิที่แก่นกลางจะเพิ่มขึ้นอย่างมาก จนกระทั่งกลายเป็นวัตถุที่หนาแน่นและร้อนจัด เรียกว่า ดาวฤกษ์ก่อนเกิด 
3. การเข้าสู่ปฏิกิริยานิวเคลียร์ฟิวชัน:
เมื่ออุณหภูมิและความดันที่แก่นกลางของดาวฤกษ์ก่อนเกิดสูงถึงระดับที่เหมาะสม (ประมาณ 10 ล้านเคลวินสำหรับดาวฤกษ์ที่มีมวลมาก) ปฏิกิริยานิวเคลียร์ฟิวชันจะเริ่มต้นขึ้น โดยไฮโดรเจนจะถูกหลอมรวมกันเป็นฮีเลียม ปลดปล่อยพลังงานมหาศาลออกมา 
4. การเข้าสู่แถบลำดับหลัก (Main Sequence Phase):
เมื่อปฏิกิริยานิวเคลียร์ฟิวชันดำเนินไปอย่างต่อเนื่องและดาวฤกษ์เข้าสู่สภาวะสมดุลระหว่างแรงโน้มถ่วงที่พยายามดึงเข้ากับแรงดันจากการแผ่รังสีที่ผลักดันออก ดาวฤกษ์จะเข้าสู่ระยะแถบลำดับหลัก ซึ่งเป็นช่วงที่ดาวฤกษ์ส่วนใหญ่ใช้เวลาอยู่ในช่วงชีวิตของมัน รวมถึงดวงอาทิตย์ของเราด้วย </t>
  </si>
  <si>
    <t>1. การรวมตัวของกลุ่มฝุ่นและแก๊ส (เนบิวลา):
ดาวฤกษ์เริ่มต้นจากการรวมกลุ่มของฝุ่นและแก๊สในอวกาศที่เรียกว่า "เนบิวลา" ซึ่งส่วนใหญ่ประกอบด้วยไฮโดรเจน ภายใต้แรงโน้มถ่วงของตัวเอง 
2. การยุบตัวและก่อตัวเป็นดาวฤกษ์ก่อนเกิด (Protostar):
เมื่อกลุ่มฝุ่นและแก๊สเหล่านี้ยุบตัวลงเนื่องจากแรงโน้มถ่วง ความหนาแน่นและอุณหภูมิที่แกนกลางจะสูงขึ้นเรื่อยๆ กลายเป็นวัตถุขนาดใหญ่ที่เรียกว่า "ดาวฤกษ์ก่อนเกิด" 
3. การจุดปฏิกิริยานิวเคลียร์ฟิวชัน:
เมื่ออุณหภูมิและความดันที่แกนกลางของดาวฤกษ์ก่อนเกิดสูงมากพอ จะเกิดปฏิกิริยานิวเคลียร์ฟิวชันขึ้น โดยเปลี่ยนไฮโดรเจนเป็นฮีเลียม ปฏิกิริยานี้จะปลดปล่อยพลังงานมหาศาลออกมา 
4. การวิวัฒนาการสู่ดาวฤกษ์ในแถบลำดับหลัก (Main Sequence Star):
เมื่อปฏิกิริยานิวเคลียร์ฟิวชันเริ่มต้นขึ้น ดาวฤกษ์จะเข้าสู่ช่วงชีวิตที่มั่นคงที่สุด ซึ่งเรียกว่า "แถบลำดับหลัก" ในช่วงนี้ ดาวฤกษ์จะเผาผลาญเชื้อเพลิงไฮโดรเจนอย่างต่อเนื่อง และมีขนาดและอุณหภูมิที่ค่อนข้างคงที่ 
5. วาระสุดท้ายของดาวฤกษ์:
เมื่อเชื้อเพลิงไฮโดรเจนที่แกนกลางของดาวฤกษ์หมดลง ดาวฤกษ์จะเข้าสู่วาระสุดท้าย ซึ่งขึ้นอยู่กับมวลเริ่มต้นของดาวฤกษ์นั้นๆ เช่น อาจกลายเป็นดาวยักษ์แดงและจบลงด้วยการเป็นดาวแคระขาว, ดาวนิวตรอน, หรือหลุมดำ</t>
  </si>
  <si>
    <t>การรวมตัวของเมฆโมเลกุลขนาดยักษ์:
ดาวฤกษ์เริ่มต้นจากการยุบตัวของเมฆโมเลกุลขนาดยักษ์ (Giant Molecular Cloud - GMC) ซึ่งประกอบด้วยแก๊สและฝุ่นในอวกาศ โดยแรงโน้มถ่วงของเมฆเองจะดึงดูดสสารให้มารวมกัน 
2. การก่อตัวของดาวฤกษ์ก่อนเกิด (Protostar):
เมื่อแก๊สและฝุ่นยุบตัวลง ความหนาแน่นและอุณหภูมิที่แกนกลางจะเพิ่มขึ้นอย่างมาก เกิดเป็น "ดาวฤกษ์ก่อนเกิด" ซึ่งเป็นขั้นตอนแรกของการก่อตัวดาวฤกษ์ 
3. การเกิดปฏิกิริยานิวเคลียร์ฟิวชัน:
เมื่อแกนกลางของดาวฤกษ์ก่อนเกิดมีความหนาแน่นและอุณหภูมิสูงถึงจุดวิกฤต (ประมาณ 10 ล้านเคลวิน) จะเกิดปฏิกิริยานิวเคลียร์ฟิวชันขึ้น โดยไฮโดรเจนจะหลอมรวมกันเป็นฮีเลียม ปลดปล่อยพลังงานมหาศาลออกมา ทำให้ดาวฤกษ์เริ่มส่องสว่าง 
4. เข้าสู่แถบลำดับหลัก (Main Sequence):
เมื่อปฏิกิริยานิวเคลียร์ฟิวชันเกิดขึ้นอย่างต่อเนื่อง ดาวฤกษ์จะเข้าสู่ช่วงชีวิตที่มั่นคงที่สุดที่เรียกว่า "แถบลำดับหลัก" ซึ่งเป็นช่วงที่ดาวฤกษ์เผาผลาญเชื้อเพลิงไฮโดรเจนเป็นฮีเลียมอย่างต่อเนื่อง เช่น ดวงอาทิตย์ของเราก็อยู่ในช่วงนี้</t>
  </si>
  <si>
    <t xml:space="preserve">การยุบตัวของเมฆโมเลกุลขนาดยักษ์ (Giant Molecular Cloud - GMC):
วิวัฒนาการของดาวฤกษ์เริ่มต้นจากการยุบตัวของเมฆโมเลกุลขนาดยักษ์ ซึ่งเป็นกลุ่มแก๊สและฝุ่นขนาดใหญ่ในอวกาศ เนื่องจากแรงโน้มถ่วงของตัวมันเอง 
2. การก่อตัวเป็นดาวฤกษ์ก่อนเกิด (Protostar):
เมื่อกลุ่มแก๊สและฝุ่นยุบตัวลง ความหนาแน่นและอุณหภูมิที่แก่นกลางจะเพิ่มขึ้นอย่างมาก เกิดเป็นวัตถุขนาดใหญ่ที่เรียกว่า "ดาวฤกษ์ก่อนเกิด" 
3. การเกิดปฏิกิริยานิวเคลียร์ฟิวชัน:
เมื่ออุณหภูมิและความดันที่แก่นกลางของดาวฤกษ์ก่อนเกิดสูงถึงระดับประมาณสิบล้านเคลวิน จะเกิดปฏิกิริยานิวเคลียร์ฟิวชันขึ้น โดยไฮโดรเจนจะหลอมรวมกันกลายเป็นฮีเลียม ปลดปล่อยพลังงานจำนวนมหาศาลออกมา 
4. การเข้าสู่แถบลำดับหลัก (Main Sequence Stars):
หลังจากเกิดปฏิกิริยานิวเคลียร์ฟิวชัน ดาวฤกษ์จะเข้าสู่ช่วงชีวิตหลักที่เรียกว่า "แถบลำดับหลัก" ซึ่งเป็นช่วงที่ดาวฤกษ์ทำการหลอมไฮโดรเจนเป็นฮีเลียมอย่างต่อเนื่อง </t>
  </si>
  <si>
    <t xml:space="preserve">เกิดการเพิ่มขึ้นของอุณหภูมิ ความดัน และแรงโน้มถ่วง ซึ่งอาจนำไปสู่การเกิดโครงสร้างหรือวัตถุใหม่ๆ เช่น ดาวฤกษ์ หรือดาวเคราะห์ </t>
  </si>
  <si>
    <t>กระบวนการ นิวเคลียร์ฟิวชัน ที่ใจกลางของดาวฤกษ์</t>
  </si>
  <si>
    <t>เกิดจากแรงสองชนิดที่ตรงข้ามกัน คือแรงโน้มถ่วงที่ดึงมวลของดาวฤกษ์เข้าสู่ศูนย์กลาง และแรงดันภายในที่เกิดจากปฏิกิริยานิวเคลียร์ฟิวชันในแกนกลางของดาวฤกษ์</t>
  </si>
  <si>
    <t>เนบิวล่า/ฝุ่นและแก๊สในอวกาศ ส่วนใหญ่เป็นไฮโดรเจน มวลมาก</t>
  </si>
  <si>
    <t>เนบิวลาคารินา เป็นหนึ่งในบริเวณที่เกิดดาวฤกษ์ใหม่ที่ยิ่งใหญ่และมีพลังมากที่สุดในกาแล็กซีทางช้างเผือก</t>
  </si>
  <si>
    <t>ดาวฤกษ์มวลมาก สิ้นสุดอายุขัยแรงดันนิวเคลียสฟิวชั่นต้านทานแรงโน้มถ่วงอ่อนตัวลง อาจเกิดระเบิดซูเปอร์โนวาตามมา ทิ้งให้แก่การที่ยุบตัวเป็นหลุมดำทิ้งให้แก่การที่ยุบตัวเป็นหลุมดำ</t>
  </si>
  <si>
    <t>ดวงอาทิตย์ ดาวฤกษ์ที่ใหญ่ที่สุดในระบบสุริยะของเรา</t>
  </si>
  <si>
    <t>ไฮโดรเจนเป็นส่วนใหญ่ และสารอื่นๆ</t>
  </si>
  <si>
    <t>อุณหภูมิสูงขึ้น แรงโน้มถ่วงเพิ่มขึ้น	
เมื่อร้อนพอ → เกิดฟิวชัน → กลายเป็น ดาวฤกษ์</t>
  </si>
  <si>
    <t xml:space="preserve">ต้องเกิดกระบวนการอะไร?
เกิดที่ไหน?
จากโปรโตสตาร์ → ดาวฤกษ์
นิวเคลียร์ฟิวชันของไฮโดรเจน
</t>
  </si>
  <si>
    <t>สมดุลของแรงภายในแก่นของดาวฤกษ์ คือ แรงโน้มถ่วง&gt;แรงดันจากพลังงานฟิวชัน
ซึ่งเรียกว่า สมดุลไฮโดรสแตติก</t>
  </si>
  <si>
    <t>อุณหภูมิเปลี่ยน</t>
  </si>
  <si>
    <t>เนบิวลา ซึ่งเป็นกลุ่มแก๊สและฝุ่นที่หนาแน่น</t>
  </si>
  <si>
    <t>นิวเคลีนสฟิวชั่น</t>
  </si>
  <si>
    <t>เศษฝุ่ต่างๆเริ่มรวมตัวกัน</t>
  </si>
  <si>
    <t>เศษฝุ่นประมาณ 98% รวมกัน</t>
  </si>
  <si>
    <t>กลายเป็นดวงอาทิตย์</t>
  </si>
  <si>
    <t>ก๊าซไฮโดรเจน (มากที่สุด) ก๊าซฮีเลียมฝุ่นละอองในอวกาศ</t>
  </si>
  <si>
    <t>1.ความดันและอุณหภูมิสูงขึ้น
2.เริ่มเกิดแรงดันต้านแรงโน้มถ่วง
3. เริ่มปฏิกิริยานิวเคลียร์ฟิวชัน
4. สมดุลเกิดขึ้น → กำเนิดดาวฤกษ์</t>
  </si>
  <si>
    <t xml:space="preserve">ดาวฤกษ์ก่อนจะเกิดขึ้น ต้องผ่านกระบวนการ ยุบตัวในเนบิวลาโดยเฉพาะบริเวณ Dense Core → จนร้อนพอให้เกิด ฟิวชันจึงกลายเป็นดาวฤกษ์ที่ให้แสงและพลังงานออกมา </t>
  </si>
  <si>
    <t xml:space="preserve">สมดุลไฮโดรสแตติก คือภาวะที่แรงโน้มถ่วงที่ดึงเข้า = แรงดันจากปฏิกิริยาฟิวชันที่ผลักออก
ทำให้ดาวฤกษ์ไม่ยุบตัวหรือขยายตัว → คงขนาดและความสว่างได้อย่างมั่นคง </t>
  </si>
  <si>
    <t>ดาวฤกษ์ก่อนเกิด = ยังฟักตัว
 ดาวฤกษ์ = ฟักตัวเสร็จแล้ว เปล่งแสงได้ด้วยพลังงานฟิวชัน</t>
  </si>
  <si>
    <t xml:space="preserve">ดาวฤกษ์เกิดใหม่มักจะเกิดใน “เนบิวลา” ซึ่งเป็นบริเวณที่มีมวลก๊าซและฝุ่นหนาแน่น
พอแรงโน้มถ่วงดึงก๊าซเข้าหากัน ยุบตัว ฟิวชันกำเนิดดาวใหม่
</t>
  </si>
  <si>
    <t>ดาวฤกษ์สร้างพลังงานจาก “นิวเคลียร์ฟิวชัน” ที่แกนกลาง
ฟิวชันของไฮโดรเจนฮีเลียม  ปล่อยแสงและพลังงานมหาศาล</t>
  </si>
  <si>
    <t>เนบิวลายุบตัง</t>
  </si>
  <si>
    <t>ฝุ่นและแก๊สเริ่มรวมตัวกัน</t>
  </si>
  <si>
    <t>ฝุ่นและแก๊ส98%รวมตัวกัน</t>
  </si>
  <si>
    <t>กลายเป้นดวงอาทิตย์</t>
  </si>
  <si>
    <t>ก๊าซไฮโดรเจน(มากที่สุด)
ก๊าสฮีเลียม
ฝุ่นละอองในอวกาศ</t>
  </si>
  <si>
    <t>ความดันและอุณหภูมิสูงขึ้น
เริ่มเกิดแรงดันต้านทานแรงโน้มถ่วง
เริ่มปฏิกิริยานิวเคลียร์ฟิวชัน
สมดุลเกิดขึ้นกำเนิดดาวฤกษ์</t>
  </si>
  <si>
    <t xml:space="preserve">ดาวฤกษ์ก่อนจะเกิดขึ้นต้องผ่านกระบวนการยุบตัวในเนบิวลาโดยเฉพาะบริเวณDense Coreจนร้อนพอให้เกิดฟิวชันจึงกลายเป็นดาวฤกษ์ที่ให้แสงพลังงานออกมา
</t>
  </si>
  <si>
    <t>สมดุลไฮโดรสแตติกคือภาวะที่แรงโน้มถ่วงที่ดึงเข้าแรงดันจากปฏิกิริยาฟิวชันที่ผลักออกทำให้ดาวฤกษ์ไม่ยุบตัวหรือขยายตัวคงขนาดและความสว่างได้อย่างมั่นคง</t>
  </si>
  <si>
    <t>ดาวฤกษ์ก่อนเกิด=ยังฟักตัว
ดาวฤกษ์=ฟักตัวเสร็จแล้วเป็นแสงด้วยพลังงานฟิวชั่น</t>
  </si>
  <si>
    <t>ดาวฤกษ์เกิดใหม่มักจะเกิดในเนบิวลาซึ่งเป็นบริเวณที่มีมวลกายและฝุ่นหนาแน่นพอแรงโน้มถ่วงดึงก๊าซเข้าหากันยุบตัวฟิวชั่นกำเนิดดาวใหม่</t>
  </si>
  <si>
    <t>ดาวฤกษ์สร้างพลังงานจากนิวเคลียร์ฟิวชันที่แกนกลางฟิวชั่นของไฮโดรเจนฮีเลียม=ปล่อยแสงและพลังงานมหาศาล</t>
  </si>
  <si>
    <t>เนบิวลา → โปรโตสตาร์ → ดาวฤกษ์ → ดาวแคระขาว/ซูเปอร์โนวา/หลุมดำ (ขึ้นอยู่กับมวล)</t>
  </si>
  <si>
    <t>เนบิวลาหดตัวเป็นโปรโตสตาร์ เริ่มร้อนขึ้น</t>
  </si>
  <si>
    <t>เกิดดาวฤกษ์ มีปฏิกิริยานิวเคลียร์และส่องแสง</t>
  </si>
  <si>
    <t>เกิดดาวฤกษ์ เช่น ดวงอาทิตย์ ส่องแสงจากปฏิกิริยานิวเคลียร์</t>
  </si>
  <si>
    <t>เอกภพมีมวลสารหลักคือ ก๊าซไฮโดรเจน ที่รวมตัวกันจนเกิดดาวฤกษ์ค่ะ</t>
  </si>
  <si>
    <t>แรงโน้มถ่วงจะดึงแก๊สและฝุ่นในเนบิวลาเข้าหากัน จนเกิดการรวมตัวแน่นและนำไปสู่การเกิดดาวในขั้นตอนต่อไป.</t>
  </si>
  <si>
    <t>อุณหภูมิสูงขึ้น เกิดโปรโตสตาร์ และเริ่มปฏิกิริยานิวเคลียร์</t>
  </si>
  <si>
    <t>สมดุลของแรงภายในแก่นดาวฤกษ์ คือแรงดึงดูดโน้มถ่วงที่ดึงสสารเข้าหาศูนย์กลาง กับแรงดันจากพลังงานนิวเคลียร์ที่ดันออกข้างนอก ทั้งสองแรงนี้สมดุลกัน ทำให้ดาวฤกษ์มีขนาดและความสว่างคงที่</t>
  </si>
  <si>
    <t>ดาวฤกษ์ก่อนเกิดยังไม่สังเคราะห์นิวเคลียร์ มีอุณหภูมิต่ำและไม่สว่างมาก ส่วนดาวฤกษ์จะเริ่มสังเคราะห์นิวเคลียร์ในแก่น มีอุณหภูมิสูงและแผ่รังสีสว่างคงที่</t>
  </si>
  <si>
    <t>ดาวฤกษ์ที่เกิดขึ้นใหม่มักเกิดขึ้นใน เนบิวลาหรือกลุ่มเมฆก๊าซและฝุ่นที่มีความหนาแน่นสูง โดยเฉพาะในบริเวณที่เรียกว่า “เนบิวลาโมเลกุล” ซึ่งเป็นแหล่งรวมก๊าซไฮโดรเจนเย็นและฝุ่นมาก ทำให้มวลสารยุบตัวรวมกันจนเกิดดาวฤกษ์ใหม่ได้</t>
  </si>
  <si>
    <t>กระบวนการสร้างพลังงานของดาวฤกษ์คือ สังเคราะห์นิวเคลียร์ฟิวชัน โดยรวมไฮโดรเจนเป็นฮีเลียม ทำให้เกิดพลังงานและแสง</t>
  </si>
  <si>
    <t>เมฆก๊าซและฝุ่นในอวกาศ</t>
  </si>
  <si>
    <t>การยุบตัวของเมฆก๊าซ</t>
  </si>
  <si>
    <t>ดาวฤกษ์หลัก</t>
  </si>
  <si>
    <t>ก๊าซไฮโดรเจน ก๊าซฮีเลียม ฝุ่นละอองในอวกาศ</t>
  </si>
  <si>
    <t>แรงโน้มถ่วง ซึ่งดึงเอาก๊าซและฝุ่นให้รวมกันแน่นขึ้นเรื่อย ๆ จนเกิดเป็น ดาวฤกษ์</t>
  </si>
  <si>
    <t>อุณหภูมิสูงขึ้น ความดันเพิ่มขึ้น</t>
  </si>
  <si>
    <t>ต้องเกิด ปฏิกิริยานิวเคลียร์ฟิวชันในบริเวณแกนกลาง ของโปรโตสตาร์ กระบวนการนี้จะหลอมรวมอะตอมของ ไฮโดรเจนให้กลายเป็นฮีเลียม</t>
  </si>
  <si>
    <t>แรงโน้มถ่วง ที่ดึงมวลเข้าด้านใน กับ แรงดันจากพลังงานนิวเคลียร์ฟิวชัน ที่ดันออกด้านนอก</t>
  </si>
  <si>
    <t>ดาวฤกษ์ก่อนเกิด (Protostar) เป็นช่วงที่ดาวกำลังก่อตัวจากเมฆก๊าซและฝุ่น ยังไม่เกิดปฏิกิริยานิวเคลียร์ฟิวชัน จึงยังไม่ส่องแสงด้วยตัวเอง
ส่วน ดาวฤกษ์ คือดาวที่เกิดเสร็จแล้ว มีอุณหภูมิแกนกลางสูงพอให้เกิดฟิวชันของไฮโดรเจนเป็นฮีเลียม จึงสามารถส่องแสงได้และมีขนาดคงที่</t>
  </si>
  <si>
    <t>ดาวฤกษ์ที่เกิดขึ้นใหม่มักเกิดในบริเวณที่มีก๊าซและฝุ่นหนาแน่น เช่น เนบิวลา (Nebula)</t>
  </si>
  <si>
    <t>นิวเคลียร์ฟิวชัน (Nuclear Fusion) โดยที่ อะตอมไฮโดรเจนรวมกันเป็นฮีเลียมในแกนกลางของดาวแล้วปล่อยพลังงานออกมาในรูปของแสงและความร้อน</t>
  </si>
  <si>
    <t>การระเบิดของซูเปอร์โนวา</t>
  </si>
  <si>
    <t xml:space="preserve">การเกิดหลุมดำ </t>
  </si>
  <si>
    <t>ดาวฤกษ์ที่กำลังส่องแสง</t>
  </si>
  <si>
    <t>ก๊าซไฮโดรเจน เเละ ฝุ่น</t>
  </si>
  <si>
    <t xml:space="preserve">การเพิ่มขึ้นของอุณหภูมิและความดัน ซึ่งอาจนำไปสู่การเกิดดาวฤกษ์หรือดาวเคราะห์ได้ </t>
  </si>
  <si>
    <t xml:space="preserve">เกิดจากแรง 2 แรงที่หักล้างกันพอดี ได้แก่ แรงโน้มถ่วงที่ดึงมวลของดาวเข้าสู่ศูนย์กลาง และแรงดันที่เกิดจากการหลอมรวมนิวเคลียส ในแกนกลางของดาวที่ผลักมวลของดาวออกไปด้านนอก </t>
  </si>
  <si>
    <t>บริเวณที่มีความหนาแน่นสูงของสสารระหว่างดวงดาว ซึ่งเรียกว่า เมฆโมเลกุล</t>
  </si>
  <si>
    <t xml:space="preserve">เนบิวลาหัวม้า </t>
  </si>
  <si>
    <t>เนบิวลาแคริ่ง</t>
  </si>
  <si>
    <t>หลุมดำมวลยวดยิ่ง</t>
  </si>
  <si>
    <t>H ,He</t>
  </si>
  <si>
    <t>เกิดการเปลี่ยนแปลงพลังงานภายในบริเวณ เกิดการเพิ่มอุณหภูมิ ความดัน</t>
  </si>
  <si>
    <t>กระบวนการการยุบตัวจากแรงโน้มถ่วง บริเวณเนบิวลา</t>
  </si>
  <si>
    <t>เมื่อแรงโน้มถ่วงและแรงดันภายในอยู่ในภาวะสมดุลกันดาวฤกษ์จะรักษารูปร่าง ขนาด และความสว่างที่คงที่ได้</t>
  </si>
  <si>
    <t>ดาวฤกษ์ก่อนเกิด คือ ดาวที่อยู่ในช่วงเริ่มต้นของการก่อตัวยังไม่เกิดปฏิกิริยานิวเคลียร์ฟิวชัน  
ดาวฤกษ์ คือ ดาวที่ก่อตัวสมบูรณ์แล้วมีปฏิกิริยานิวเคลียร์ฟิวชันที่แกนกลาง</t>
  </si>
  <si>
    <t>กระบวนการปฏิกิริยานิวเคลียร์ฟิวชัน</t>
  </si>
  <si>
    <t xml:space="preserve">
⸻
🌟 1. เริ่มต้นจากกลุ่มแก๊สและฝุ่น (เนบิวลา)
	•	เป็นกลุ่มเมฆแก๊สขนาดใหญ่ในอวกาศ ส่วนใหญ่ประกอบด้วย ไฮโดรเจน
	•	แรงโน้มถ่วงเริ่มดึงสสารเข้าหากัน
</t>
  </si>
  <si>
    <t xml:space="preserve">
⸻
🌟 2. การยุบตัวของเนบิวลา
	•	กลุ่มแก๊สเริ่ม ยุบตัว เนื่องจากแรงโน้มถ่วง
	•	เกิดการรวมตัวแน่นขึ้น กลายเป็น โปรโตสตาร์ (Protostar)
</t>
  </si>
  <si>
    <t>🌟 3. การเกิดโปรโตสตาร์
	•	อุณหภูมิและความดันในแกนกลางเพิ่มสูงขึ้น
	•	โปรโตสตาร์ยังไม่ใช่ดาวฤกษ์เต็มตัว เพราะยังไม่มีปฏิกิริยานิวเคลียร์เกิดขึ้น</t>
  </si>
  <si>
    <t>🌟 4. เริ่มเกิดปฏิกิริยานิวเคลียร์ฟิวชัน
	•	เมื่ออุณหภูมิในแกนกลางสูงถึง ~10 ล้านเคลวิน
	•	อะตอมไฮโดรเจนรวมกันเป็นฮีเลียม → ปล่อยพลังงานมหาศาล
	•	ดาวเข้าสู่สถานะสมดุลแรงโน้มถ่วงและแรงดันจากฟิวชัน</t>
  </si>
  <si>
    <t>เอกภพมีมวลสารที่รวมตัวกันจนเกิดเป็นดาวฤกษ์คือ แก๊สไฮโดรเจนและฝุ่น.</t>
  </si>
  <si>
    <t>เอกภพมีแรงที่ทำให้มวลสารภายในเนบิวลาเกิดการยุบตัวรวมกันคือ แรงโน้มถ่วง.</t>
  </si>
  <si>
    <t>บริเวณที่มวลสารยุบตัวรวมกันและมีความหนาแน่นมากขึ้น จะเกิดการเปลี่ยนแปลงดังนี้:
	•	อุณหภูมิเพิ่มสูงขึ้น
	•	แรงดันในแกนกลางเพิ่มขึ้น
	•	เกิดการเปล่งพลังงานความร้อน
	•	เริ่มก่อตัวเป็นโปรโตสตาร์</t>
  </si>
  <si>
    <t>กระบวนการยุบตัวของกลุ่มแก๊สและฝุ่นในเนบิวลา</t>
  </si>
  <si>
    <t>สมดุลของแรงภายในแก่นของดาวฤกษ์เกิดจาก:
แรงโน้มถ่วง ที่พยายามดึงสสารเข้าศูนย์กลาง
แรงดันจากปฏิกิริยานิวเคลียร์ฟิวชัน ที่ผลักดันออกจากศูนย์กลาง
เมื่อสองแรงนี้ สมดุลกัน ดาวฤกษ์จึงมี ขนาดและความสว่างคงที่ ไม่ยุบตัวหรือขยายตัวออก.</t>
  </si>
  <si>
    <t>ดาวฤกษ์ แตกต่างจาก ดาวฤกษ์ก่อนเกิด (โปรโตสตาร์) ดังนี้:
	•	มีปฏิกิริยานิวเคลียร์ฟิวชันในแก่นกลาง (โปรโตสตาร์ยังไม่มี)
	•	เปล่งแสงและพลังงานได้เองอย่างเสถียร
	•	มีสมดุลของแรงระหว่างแรงโน้มถ่วงกับแรงดันจากพลังงาน
ส่วนโปรโตสตาร์ยังอยู่ในช่วงสะสมมวลและไม่เสถียร.</t>
  </si>
  <si>
    <t>ดาวฤกษ์ที่เกิดขึ้นใหม่มักเกิดขึ้นในบริเวณ เนบิวลาหรือเมฆโมเลกุลยักษ์ ซึ่งเป็นบริเวณที่มี แก๊สและฝุ่นหนาแน่น ในอวกาศ.</t>
  </si>
  <si>
    <t>กระบวนการนิวเคลียร์ฟิวชัน (Nuclear Fusion)</t>
  </si>
  <si>
    <t>กลุ่มก้อนแก๊สรวมตัวกันหลวมๆเรียกว่าเนบิวลา</t>
  </si>
  <si>
    <t>ภายในเนบิวลาที่มีความหนาแน่นสูงเกิดการยุบตัวภายใต้แรงโน้มถ่วงของตัวเอง</t>
  </si>
  <si>
    <t>เนบิวลายุบตัวจนอุณหภูมิและความดันมากขึ้นกลายเป็นดาวฤกษ์ก่อนเกิด</t>
  </si>
  <si>
    <t>เกิดปฏิกิริยานิวเคลียร์ฟิวชั่นภายในแกนกลางดาวกฤษ์ก่อนเกิด จนกลายเป็นดาวฤกษ์ในลำดับหลัก</t>
  </si>
  <si>
    <t>มีฮีเลียมและไฮโดรเจนรวมกัน</t>
  </si>
  <si>
    <t>มีอุณภสูงขึ้นความดันมากขึ้นจนเกิดเป็นดาวฤกษ์ก่อนเกิด</t>
  </si>
  <si>
    <t>ปฏิกิริยานิวเคลียร์ฟิวชั่นภายในแกนของดาวฤกษ์ก่อนเกิด</t>
  </si>
  <si>
    <t>มีความสมดุลระหว่างแรงโน้มถ่วงกับแรงดัน</t>
  </si>
  <si>
    <t>มีการปลดปล่อยพลังงาน และมีการเกิดนิวเคลียร์ฟิวชั่น</t>
  </si>
  <si>
    <t>แหล่งที่เกิดฝุ่นและแก๊สจำนวนมากจนเกิดเป็นเนบิวลา</t>
  </si>
  <si>
    <t>กิดปฏิกิริยานิวเคลียร์ฟิวชัน รวมไฮโดรเจนเป็นฮีเลียมเกิดขึ้นภายในแกนกลาง</t>
  </si>
  <si>
    <t>ในแกนของดาวฤกษ์มีแรงโน้มถ่วง และ แรงดัน เมื่อสองแรงนี่ สมดุลกัน ดาวฤกษ์จะคงรูปร่าง ขนาด และความสว่างไว้ได้อย่างมันคง เม่ยบตัวและไม่ขยายตัวจนเกินไป จนกว่าวสดเชื่อเพลิง ในแกนกลางจะหมดลง จิงจะเข้า สู่ช่วงสุดท้ายของชีวิตดาว</t>
  </si>
  <si>
    <t>ดาวฤกษ์ก่อนเกิด เป็นกลุ่มก๊าซและฝุ่นที่กำลังยุบตัว ยังไม่มีปฏิกิริยานิวเคลียร์ฟิวชันในแกนกลาง จึงยังไม่ส่องแสงอย่างแท้จริง และยังไม่เสถียร
ต่าสมอ ทำให้ลาวมีความสว้างและวนาดงที่ จากสมดุลของแรงไนมถ่วงและเงต้นจากพลังงานฟิ่ชั้</t>
  </si>
  <si>
    <t>เนบิวลาอาจเกิดจากการระเบิดของดาวฤกษ์ หรือเป็นบริเวณที่ดาวฤกษ์ดวงใหม่กำลังก่อตัวขึ้น</t>
  </si>
  <si>
    <t>เป็นกลุ่มก๊าซและฝุ่นในอวกาศที่สว่างไสวจากการเปล่งแสงของดาวฤกษ์ที่อยู่ภายในหรือใกล้เคียง </t>
  </si>
  <si>
    <t>เกิดจากการยุบตัวของแกนกลางของดาวฤกษ์มวลมากที่สิ้นอายุขัยแล้ว สสารของดาวจะถูกอัดแน่นด้วยแรงโน้มถ่วงของตัวเองจนกลายเป็นวัตถุที่มีความหนาแน่นสูงมาก</t>
  </si>
  <si>
    <t>จากการยุบตัวของสสารภายในบริเวณกลุ่มเมฆโมเลกุลขนาดใหญ่ภายใต้แรงโน้มถ่วงของตัวเอง </t>
  </si>
  <si>
    <t>ความดันและอุณหภูมิเพิ่มสูงขึ้น</t>
  </si>
  <si>
    <t>การหดตัวของเมฆและฝุ่นแก๊สระหว่างดวงดาว บริเวณใจกลาง</t>
  </si>
  <si>
    <t>แรงโน้มถ่วง และแรงดันจากปฏิกิริยานิวเคลียร์ฟิวชัน</t>
  </si>
  <si>
    <t>ดาวฤกษ์ได้เกิดปฏิกิริยานิวเคลียร์ฟิวชันในแกนกลางแล้ว ทำให้สามารถเปล่งแสงและแผ่พลังงานออกมาได้ แต่ดาวฤกษ์ก่อนเกิดยังอยู่ในช่วงของการยุบตัวและกำลังสะสมมวลเพื่อจะเกิดปฏิกิริยานิวเคลียร์ฟิวชันในอนาคต </t>
  </si>
  <si>
    <t>4 หลุดดำ</t>
  </si>
  <si>
    <t>เกิดกระบวนการปฏิกิริยานิวเคลียร์ฟิวชันที่แกนกลางของโปรโดสตาร์</t>
  </si>
  <si>
    <t>สมดุลระหว่างแรงโน้มถ่วงกับแรงดันจากพลังงานที่เกิดจากปฏิกิริยานิวเคลียร์ในแกนกลาง</t>
  </si>
  <si>
    <t>ดาวฤกษ์ที่เกิดขึ้นใหม่มักเกิดในเนบิวลาหรือกลุ่มเมฆโมเลกุลยักษ์ซึ่งเป็นบริเวณที่มีก๊าซและหนาแน่นในอวกาศ</t>
  </si>
  <si>
    <t>เนบิวลา เป็นกลุ่มก๊าซและฝุ่นขนาดใหญ่ในอวกาศที่สามารถเป็นแหล่งกำเนิดดาวฤกษ์ได้</t>
  </si>
  <si>
    <t>กาแล็กซีทางช้างเผือก (Milky Way Galaxy) ซึ่งเป็นกาแล็กซีที่เราอาศัยอยู่</t>
  </si>
  <si>
    <t>ภาพนี้แสดงถึงหลุมดำ (Black Hole) ซึ่งเป็นบริเวณในอวกาศที่มีแรงโน้มถ่วงมหาศาลจนแม้แต่แสงก็ไม่สามารถหลุดพ้นออกมาได้</t>
  </si>
  <si>
    <t>ภาพที่แสดงคือดวงอาทิตย์ ซึ่งเป็นดาวฤกษ์ศูนย์กลางของระบบสุริยะ</t>
  </si>
  <si>
    <t>ไฮโดรเจนและฮีเลียม เป็นหลัก</t>
  </si>
  <si>
    <t xml:space="preserve">อุณหภูมิและความดันสูงขึ้น  การก่อตัวของดาวฤกษ์ก่อนเกิด (Protostar) การหมุนและการก่อตัวเป็นแผ่นจาน
 การเกิดปฏิกิริยานิวเคลียร์ฟิวชัน  การก่อกำเนิดดาวเคราะห์
</t>
  </si>
  <si>
    <t>จะต้องเกิดกระบวนการหลักคือ ปฏิกิริยานิวเคลียร์ฟิวชัน และเกิดขึ้นที่ แก่นกลางของดาวฤกษ์ก่อนเกิด</t>
  </si>
  <si>
    <t>สมดุลอุทกสถิต (Hydrostatic Equilibrium)</t>
  </si>
  <si>
    <t>แก๊สไฮโดรเจนและฮีเลียม รวมถึงธาตุอื่นๆ ที่หนักกว่าเล็กน้อย</t>
  </si>
  <si>
    <t>ยุบตัวจะนำไปสู่การเพิ่มขึ้นของแรงโน้มถ่วงและอุณหภูมิ ซึ่งอาจนำไปสู่การเกิดปฏิกิริยาทางเคมีที่ซับซ้อนขึ้น</t>
  </si>
  <si>
    <t>กระบวนการนิวเคลียร์ฟิวชัน บริเวณใจกลางของดาว</t>
  </si>
  <si>
    <t>เกิดจากแรงสองชนิดหลักที่ทำงานตรงข้ามกัน คือ แรงโน้มถ่วงที่ดึงมวลของดาวเข้าสู่ศูนย์กลาง กับแรงดันจากการแผ่รังสีและความร้อนที่เกิดจากปฏิกิริยาเทอร์โมนิวเคลียร์ภายในแกนกลางที่ผลักมวลของดาวออกไป</t>
  </si>
  <si>
    <t>ดาวยักษ์เเดง</t>
  </si>
  <si>
    <t>H He เเละ ธาตุหลักอื่นๆ</t>
  </si>
  <si>
    <t>1.อุณหภูมิที่สูงขึ้น 2.ความดันเพิ่มขึ้น 3.การก่อตัวของแกนกลาง 4.การเเผ่รังสีอินฟราเรด 5.การหมุนเเละก่อตัวเป็นจาน 6.การไหลออกของเเก๊ส 7.ความต้านทานจากการยุบตัว</t>
  </si>
  <si>
    <t>ปฏิกิริยานิวเคลียร์ฟิวชั่น เกิดขึ้นบริเวณ เเก่นกลาง</t>
  </si>
  <si>
    <t>เกิดจากเเรง 2 เเรง คือ เเรงโน้มถ่วงกับเเรงดันภายใน(มาจาก เเรงดันเเก๊สเเละเเรงดันรังสี) เรียกสมดึลนี้ว่า สมดุลอุทกสถิต</t>
  </si>
  <si>
    <t>ดาวฤกษ์ก่อนเกิดคือ "ตัวอ่อน" ของดาวฤกษ์ที่กำลังจะกำเนิด แต่ยังไม่สามารถสร้างพลังงานด้วยตัวเองผ่านกระบวนการนิวเคลียร์ฟิวชันได้ ส่วนดาวฤกษ์คือ "ผู้ใหญ่" ที่สมบูรณ์แล้ว สามารถผลิตพลังงานและรักษาสมดุลภายในได้ด้วยตัวเอง</t>
  </si>
  <si>
    <t xml:space="preserve"> การรวมตัวของมวลสาร</t>
  </si>
  <si>
    <t xml:space="preserve">ดาวฤกษ์ </t>
  </si>
  <si>
    <t>อุณหภูมิและความดันเพิ่มขึ้น การเปลี่ยนแปลงสถานะของสสาร</t>
  </si>
  <si>
    <t>เกิดกระบวนการนิวเคลียร์ฟิวชัน ที่ใจกลางของดาว</t>
  </si>
  <si>
    <t>เกิดจากแรงสองชนิดที่ตรงข้ามกัน คือแรงโน้มถ่วงที่ดึงมวลของดาวฤกษ์เข้าสู่ศูนย์กลาง และแรงดันภายในที่เกิดจากปฏิกิริยานิวเคลียร์ฟิวชันในแกนกลางของดาว ซึ่งผลักดันมวลของดาวฤกษ์ออกไปด้านนอก</t>
  </si>
  <si>
    <t xml:space="preserve">ที่ดาวฤกษ์ได้เกิดปฏิกิริยานิวเคลียร์ฟิวชัน 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 </t>
  </si>
  <si>
    <t>บริเวณที่มีความหนาแน่นสูงของสสารระหว่างดวงดาว  ซึ่งเรียกว่า เมฆโมเลกุล</t>
  </si>
  <si>
    <t>เนบิวลา Carina (Carina Nebula) หรือที่รู้จักกันในชื่อ "Mystic Mountain" ซึ่งเป็นส่วนหนึ่งของเนบิวลา Carina</t>
  </si>
  <si>
    <t>เนบิวลา Carina (Carina Nebula) ในส่วนของเสาแก๊สและฝุ่น</t>
  </si>
  <si>
    <t>กาแล็กซีที่มีเจ็ตพลังงานสูงพุ่งออกมาจากใจกลาง ซึ่งอาจเป็น Messier 87 (M87) หรือ Pictor A</t>
  </si>
  <si>
    <t>อุณหภูมิและความดันเพิ่มขึ้นการเปลี่ยนแปลงสถานะของสาร</t>
  </si>
  <si>
    <t>เกิดกระบวนการนิวเคลียร์ฟิวชันที่ใจกลางของดาว</t>
  </si>
  <si>
    <t>เกิดจากแรง 2 ชนิดที่ตรงข้ามกันคือแรงโน้มถ่วงที่ดึงม้วนของดาวฤกษ์เข้าสู่ศูนย์กลางและแรงดันภายในที่เกิดจากปฏิกิริยานิวเคลียร์ฟิวชันในแกนกลางของดาวซึ่งผลักดันมวลของดาวฤกษ์ออกไปด้าน</t>
  </si>
  <si>
    <t>ดาวฤกษ์ที่ได้เกิดปฏิกิริยานิวเคลียร์ฟิวชันสามารถเปล่งแสงและแผ่พลังงานออกมาได้ในขณะที่ดาวฤกษ์ก่อนเกิดยังอยู่ในช่วงของการยุบตัวและกำลังสะสมมวลเพื่อจะเกิดปฏิกิริยานิวเคลียร์ฟิวชันในอนาคต</t>
  </si>
  <si>
    <t>บริเวณบริเวณที่มีความหนาแน่นสูงของสสารของดวงดาวซึ่งเรียกว่าเมฆโมเลกุล</t>
  </si>
  <si>
    <t>การรวมตัวของแก๊สและฝุ่นในอวกาศ</t>
  </si>
  <si>
    <t>ที่ดาวฤกษ์ได้เกิดปฏิกิริยานิวเคลียร์ฟิวชิน สามารถเปล่งแสงและแผ่พลังงานออกมาได้ ในขณะที่ดาวฤกษ์ก่อนเกิดยังอยู่ในช่วงของการยุบตัวและกำลังสะสมมวลเพื่อจะเกิดปฏิกิริยานิวเคลียร์ฟิวชันในอนาคต</t>
  </si>
  <si>
    <t>เนบิลเบา ก่อนการรวมตัวเป็นดาวฤกษ์</t>
  </si>
  <si>
    <t>สสารในเนบิลลาเริ่มรวมตัวกันเป็นดาวฤกษ์</t>
  </si>
  <si>
    <t>ดาวฤกษ์กำลังรวบรวมสสารในอวกาศ</t>
  </si>
  <si>
    <t>เกิดดาวฤกษ์คล้ายดวงอาทิตย์</t>
  </si>
  <si>
    <t>กลุ่มแก๊งซและฝุ่นในเอกภพ</t>
  </si>
  <si>
    <t>บริเวณที่มวลสารยุบตัวรวมกันและความหนาแน่นเพิ่มขึ้น จะเกิดการ:
1. เพิ่มอุณหภูมิและความดัน
2. เกิดวัตถุต้นกำเนิดดาว (protostar)
3. เริ่มปฏิกิริยานิวเคลียร์ฟิวชัน
4. เปล่งพลังงานออกมาเป็นแสงและความร้อน
5. กลายเป็นดาวฤกษ์ดวงใหม่</t>
  </si>
  <si>
    <t>ดาวฤกษ์ก่อนเกิดจะพัฒนาเป็นดาวฤกษ์ได้ ต้องเกิด “ปฏิกิริยานิวเคลียร์ฟิวชัน” ที่บริเวณ “แก่นกลาง” (core) ของวัตถุต้นกำเนิดดาว</t>
  </si>
  <si>
    <t xml:space="preserve">ดาวฤกษ์มีขนาดและความสว่างคงที่เพราะแรงโน้มถ่วงที่พยายามดึงดาวยุบตัวถูกแรงดันจากพลังงานฟิวชันในแก่นดาวต้านไว้ ทำให้เกิดสมดุลแรงที่เรียกว่า สมดุลไฮโดรสแตติก
</t>
  </si>
  <si>
    <t>แตกต่างกันโดย ดาวฤกษ์ตะสว่างและเสถียรกว่า</t>
  </si>
  <si>
    <t>ปฏิกิริยา นิวเคลียร์ฟิวชั่น</t>
  </si>
  <si>
    <t>ทางช้างเผือก</t>
  </si>
  <si>
    <t>พระอาทิตร์</t>
  </si>
  <si>
    <t>อุณหภูมิและความดันเพิ่มขึ้น จนเกิดดาวฤกษ์จากปฏิกิริยานิวเคลียร์ฟิวชัน</t>
  </si>
  <si>
    <t xml:space="preserve">กระบวนการ "นิวเคลียร์ฟิวชัน" ที่แกนกลางของดาว โดยกระบวนการนี้จะเกิดขึ้นในบริเวณ "เนบิวลา" หรือกลุ่มก๊าซและฝุ่นในอวกาศที่หนาแน่น </t>
  </si>
  <si>
    <t>สมดุลของแรงโน้มถ่วงกับแรงดันจากฟิวชันในแกนกลาง ทำให้ดาวฤกษ์มีขนาดและความสว่างคงที่</t>
  </si>
  <si>
    <t>กระบวนการสร้างพลังงานและสถานะของดาว</t>
  </si>
  <si>
    <t>เทอร์มอนิวเคลีย</t>
  </si>
  <si>
    <t>ก๊าซไฮโดรเจน และ ก๊าซฮีเลียม เป็นมวลสารหลักในเอกภพที่รวมตัวกันเป็นกลุ่มเมฆก๊าซขนาดใหญ่ เรียกว่า เนบิวลา ซึ่งเป็นต้นกำเนิดของดาวฤกษ์</t>
  </si>
  <si>
    <t xml:space="preserve">แรงโน้มถ่วง (แรงดึงดูดระหว่างมวล) เป็นแรงหลักที่ทำให้ก๊าซและฝุ่นในเนบิวลายุบตัวเข้าหากัน จนมีความหนาแน่นเพิ่มขึ้น
</t>
  </si>
  <si>
    <t xml:space="preserve">อุณหภูมิสูงขึ้นจากแรงโน้มถ่วงที่อัดแน่น
	•	เกิด “ดาวฤกษ์ก่อนเกิด” (Protostar)
	•	ถ้ายังสะสมมวลและพลังงานต่อไป จนอุณหภูมิสูงพอ จะเริ่มเกิด ปฏิกิริยานิวเคลียร์ฟิวชัน → กลายเป็นดาวฤกษ์
</t>
  </si>
  <si>
    <t xml:space="preserve">ต้องเกิด ปฏิกิริยานิวเคลียร์ฟิวชันของไฮโดรเจนในแก่นกลาง (core)
เมื่ออุณหภูมิในแก่นกลางสูงถึงประมาณ 10 ล้านเคลวิน → ไฮโดรเจนจะหลอมรวมกันเป็นฮีเลียม → ปล่อยพลังงานจำนวนมาก → ดาวฤกษ์เริ่มส่องแสง
</t>
  </si>
  <si>
    <t>แรงโน้มถ่วง: พยายามดึงมวลสารเข้าศูนย์กลาง
	•	แรงดันจากปฏิกิริยานิวเคลียร์ฟิวชัน: ผลักออกจากแก่นกลาง
เมื่อ 2 แรงนี้สมดุลกัน → ดาวฤกษ์มีขนาดและความสว่างคงที่ในช่วงชีวิตปกติ</t>
  </si>
  <si>
    <t xml:space="preserve">ลักษณะ
ดาวฤกษ์ก่อนเกิด
ดาวฤกษ์
แหล่งพลังงาน
มาจากแรงโน้มถ่วง (การยุบตัว)
มาจากปฏิกิริยานิวเคลียร์ฟิวชันในแก่น
อุณหภูมิแก่นกลาง
ยังไม่สูงพอสำหรับฟิวชัน (~ต่ำกว่า 10 ล้านเคลวิน)
สูงพอให้เกิดฟิวชัน (~10 ล้านเคลวินขึ้นไป)
ส่องแสง
ยังไม่ส่องแสงชัดเจน
ส่องแสง
</t>
  </si>
  <si>
    <t xml:space="preserve">มักเกิดใน บริเวณเนบิวลา หรือ แหล่งกำเนิดดาว (stellar nursery) ซึ่งเป็นกลุ่มเมฆก๊าซและฝุ่นที่หนาแน่น เช่น เนบิวลานายพราน (Orion Nebula)
</t>
  </si>
  <si>
    <t>คือ ปฏิกิริยานิวเคลียร์ฟิวชัน (Nuclear Fusion)
	•	โดยเฉพาะ ไฮโดรเจนหลอมรวมเป็นฮีเลียม ในแก่นกลางของดาว
	•	ปล่อยพลังงานออกมาในรูปของแสง ความร้อน และรังสี → ทำให้ดาวฤกษ์ส่องแสงได้ตลอดช่วงชีวิต</t>
  </si>
  <si>
    <t>เริ่มต้นจากการรวมตัวของก๊าซและฝุ่นในอวกาศ หรือที่เรียกว่าเนบิวลา</t>
  </si>
  <si>
    <t>เมื่อเนบิวลานั้นมีมวลมากพอ แรงโน้มถ่วงจะทำให้เกิดการยุบตัว ซึ่งจะเพิ่มความดันและอุณหภูมิภายในเนบิวลา</t>
  </si>
  <si>
    <t>เมื่ออุณหภูมิสูงถึงจุดที่เกิดปฏิกิริยานิวเคลียร์ฟิวชัน ไฮโดรเจนจะหลอมรวมกันเป็นฮีเลียม ปลดปล่อยพลังงานมหาศาลออกมา</t>
  </si>
  <si>
    <t>แรงโนมถ่วงภายในเนบิวลา</t>
  </si>
  <si>
    <t>การเพิ่มขึ้นของแรงโน้มถ่วง และอุณหภูมิที่สูงขึ้น</t>
  </si>
  <si>
    <t>เกิกระบวนการนิวเคลียร์ฟิวชันที่บริเวณเนบิวลา</t>
  </si>
  <si>
    <t>โดยจะมีแรงโน้มถ่วงที่บีบอัดเข้าหาและแรงดันที่ผลักให้ดาวแยก</t>
  </si>
  <si>
    <t>กลุ่มก้อนแก๊ส</t>
  </si>
  <si>
    <t>เกิดการอัดแน่นจนเกิดprotostar</t>
  </si>
  <si>
    <t xml:space="preserve">การยุบตัวของเมฆก๊าซและฝุ่น เกิดprotostar การจุดติดของฟิวชัน </t>
  </si>
  <si>
    <t xml:space="preserve">ดาวฤกษ์คงขนาดและความสว่างไว้ได้เพราะเกิดสมดุลระหว่างแรงโน้มถ่วงที่ดึงเข้ากับแรงดันจากพลังงานฟิวชันที่ดันออก เรียกว่าสมดุลแบบถ่วงดุล (Hydrostatic Equilibrium) </t>
  </si>
  <si>
    <t>Protostarยังไม่สามารถจุดปฏิกิริยาฟิวชันได้ และยังไม่มีสมดุลของแรง ในขณะที่ดาวฤกษ์มีการฟิวชันอย่างเสถียร มีสมดุลภายใน และเปล่งพลังงานออกมาต่อเนื่อง</t>
  </si>
  <si>
    <t xml:space="preserve">เนบิวลา ซึ่งเป็นเมฆขนาดใหญ่ของแก๊สและฝุ่นละอองในอวกาศ </t>
  </si>
  <si>
    <t>Sagittarius A*</t>
  </si>
  <si>
    <t>ดาวฤกษ์เกิดจากมวลแก๊สไฮโดรเจนและฮีเลียมในเอกภพที่รวมตัวกันด้วยแรงโน้มถ่วง จนเกิดปฏิกิริยานิวเคลียร์ฟิวชันและส่องแสงออกมา</t>
  </si>
  <si>
    <t>เอกภพมี แรงโน้มถ่วง เป็นแรงหลักที่ทำให้มวลสารภายในเนบิวลาเกิดการยุบตัวรวมกัน จนกลายเป็นดาวฤกษ์ในที่สุด</t>
  </si>
  <si>
    <t>บริเวณนั้นจะร้อนขึ้น หนาแน่นขึ้น และเมื่อร้อนพอ จะเริ่มเกิดปฏิกิริยานิวเคลียร์ จนกลายเป็นดาวฤกษ์</t>
  </si>
  <si>
    <t>ดาวฤกษ์เกิดจากมวลสารใน เนบิวลา ที่ยุบตัวรวมกัน จนเกิด โปรโตสตาร์ และมี ปฏิกิริยานิวเคลียร์ฟิวชัน จึงกลายเป็นดาวฤกษ์</t>
  </si>
  <si>
    <t>ดาวฤกษ์มีขนาดและความสว่างคงที่ เพราะแรงโน้มถ่วงดึงเข้ากับแรงดันจากพลังงานฟิวชันที่ผลักออกเกิดสมดุลกันในแกนของดาว</t>
  </si>
  <si>
    <t>ดาวฤกษ์มีปฏิกิริยานิวเคลียร์ฟิวชันที่แกนกลางและมีสมดุลของแรง ทำให้มีขนาดและความสว่างคงที่ ต่างจากดาวฤกษ์ก่อนเกิดที่ยังไม่เสถียร</t>
  </si>
  <si>
    <t>ดาวฤกษ์ใหม่มักเกิดใน เนบิวลา ซึ่งเป็นบริเวณที่มีแก๊สและฝุ่นสะสมหนาแน่น จนยุบตัวรวมกันภายใต้แรงโน้มถ่วง</t>
  </si>
  <si>
    <t>ปฏิกิริยานิวเคลียร์ฟิวชัน เป็นกระบวนการที่สร้างพลังงานให้ดาวฤกษ์ ทำให้สามารถปลดปล่อยพลังงานและแสงได้</t>
  </si>
  <si>
    <t>ดาวฤกษ์ที่เกิดขึ้นใหม่มักเกิดใน เนบิวลาหรือเมฆโมเลกุลยักษ์ ซึ่งบริเวณที่มีก๊าซและฝุ่นหนาแน่นในอวกาศ</t>
  </si>
  <si>
    <t>เกิดจากสสารระหว่างดวงดาว ที่ประกอบด้วยก๊าซและฝุ่นในอวกาศ เกิดการยุบตัวลงเนื่องจากแรงโน้มถ่วง แรงดึงดูดระหว่างอนุภาคเหล่านี้ทำให้เกิดการรวมตัวกันเป็นกลุ่มก้อน</t>
  </si>
  <si>
    <t>กลุ่มเมฆฝุ่นและก๊าซขนาดยักษ์ในอวกาศ เนบิวลาบางแห่ง (มากกว่าหนึ่งเนบิวลา) เกิดจากก๊าซและฝุ่นที่ถูกปล่อยออกมาจากการระเบิดของดาวฤกษ์ที่กำลังจะตาย</t>
  </si>
  <si>
    <t>หลุมดำดาวฤกษ์เกิดจากดาวฤกษ์อายุมากที่สูญเสียปฏิกิริยานิวเคลียร์ฟิวชัน ซึ่งปกติแล้ว ดาวฤกษ์มีสถานะเป็นพลาสมา มันสามารถคงรูปร่างเกือบกลมไว้ได้ด้วยแรงจากปฏิกิริยานิวเคลียร์ฟิวชันที่ต้านกับแรงโน้มถ่วงบริเวณใจกลางของดาว เมื่อดาวฤกษ์สูญเสียแรงจากปฏิกิริยานิวเคลียร์ฟิวชัน จึงทำให้แรงโน้มถ่วงบริเวณใจกลางของดาวชนะ มวลของดาวฤกษ์ทั้งหมดจึงถูกบีบอัดด้วยแรงโน้มถ่วงของตัวมันเอง จนกลายเป็นหลุมดำในที่สุด</t>
  </si>
  <si>
    <t>กำเนิดขึ้นจากการยุบตัวของเมฆโมเลกุลขนาดใหญ่ซึ่งประกอบด้วยก๊าซและฝุ่น</t>
  </si>
  <si>
    <t>ก๊าซและฝุ่นโดยเฉพาะไฮโดรเจนและฮีเลียม</t>
  </si>
  <si>
    <t>เมื่อมวลสารยุบตัวและหนาแน่นมากขึ้น จะเกิดความร้อนสูงมากจนเริ่มมี ปฏิกิริยานิวเคลียร์ฟิวชัน และก่อให้เกิด ดาวฤกษ์ ใหม่</t>
  </si>
  <si>
    <t>1.การยุบตัวของเนบิวลา
2.เกิดโปรโตสตาร์
3.อุณหภูมิสูงขึ้น
4.เกิดนิวเคลียร์ฟิวชัน
เกิดที่ศูนย์กลางเนบิวลาที่มีความหนาแน่นสูง</t>
  </si>
  <si>
    <t>ดาวฤกษ์มีขนาดและความสว่างคงที่ได้ เพราะเกิด สมดุลระหว่างแรงโน้มถ่วง ที่พยายามบีบดาวให้ยุบตัว กับ แรงดันจากพลังงานฟิวชัน ที่พยายามผลักดาวให้ขยายออกเมื่อสองแรงนี้เท่ากัน ดาวจะอยู่ในภาวะสมดุลและมีความเสถียร</t>
  </si>
  <si>
    <t>ดาวฤกษ์ คือวัตถุที่เริ่มเกิดฟิวชันในแกนกลางอย่างสมบูรณ์และเสถียรแต่ดาวฤกษ์ก่อนเกิด ยังอยู่ในขั้นตอนของการยุบตัว ยังไม่สามารถหลอมไฮโดรเจนเป็นฮีเลียมได้</t>
  </si>
  <si>
    <t>เนบิวลาที่มีความหนาแน่นสูง</t>
  </si>
  <si>
    <t>อุณหภูมิและความดันเพิ่มขึ้นจนเกิดปฏิกริยานิวเคลียร์</t>
  </si>
  <si>
    <t>ต้องเกอดปฏิกิริยานิวเคลียร์ฟิวชันที่แกนกลางของโปรโตสตาร์</t>
  </si>
  <si>
    <t>เกิดสมดุลระหว่างแรงโน้มถ่วงกับแรงดันจากพลังงานที่เกิดจากปฏิกิริยานิวเคลียร์ในแกนกลาง</t>
  </si>
  <si>
    <t>ดาวฤกษ์มีปฏิกิริยานิวเคลียร์และส่องแสงได้อย่างคงที่ส่วนดาวฤกษ์ก่อนเกิดยังไม่มีปฏิกิริยานิวเคลียร์ที่สมบูรณ์</t>
  </si>
  <si>
    <t xml:space="preserve">บริเวณที่มีเมฆโมเลกุล (molecular clouds) </t>
  </si>
  <si>
    <t>เริ่มต้นจากเนบิวลาซึ่งเป็นแหล่งกำเนิดของดาวฤกษ์ใหม่</t>
  </si>
  <si>
    <t>เป็นขั้นตอนโปรโตสตาร์ซึ่งเป็นช่วงเริ่มต้นของการเป็นดาวฤกษ์</t>
  </si>
  <si>
    <t>เกิดปฏิกิริยานิวเคลียร์ฟิวชันกลายเป็นดาวฤกษ์ที่ส่องแสงเองได้</t>
  </si>
  <si>
    <t xml:space="preserve">ดวงอาทิตย์ในอีกประมาณ5000ล้านปีเมื่อธาตุไฮโดรเจนที่เป็นเชื้อเพลิงเหลือน้อยลง ดวงอาทิตย์จะมีขนาดใหญ่ประมาณ100เท่าของขนาดปัจจุบัน พื้นที่ผิวเพิ่มขึ้นส่งผลให้อุณหภูมิลดลง สีจึงเปลี่ยนจากสีเหลืองเป็นสีแดง
</t>
  </si>
  <si>
    <t>อุณหภูมิสูงขึ้นและเริ่มเปล่งแสง</t>
  </si>
  <si>
    <t xml:space="preserve">กระบวนการ : ปฏิกิริยานิวเคลียร์ฟิวชัน
บริเวณ : แกนกลางของดาวฤกษ์ </t>
  </si>
  <si>
    <t xml:space="preserve">สมดุลระหว่างแรงดันจากปฏิกิริยานิวเคลียร์ฟิวชันที่ดันออกกับแรงโน้มถ่วงที่ดึงเข้า </t>
  </si>
  <si>
    <t>ดาวฤกษ์มีปฏิกิริยานิวเคลียร์ฟิวชันเกิดขึ้นที่แกนกลางทำให้เกิดพลังงานและแสงสว่างคงที่ในขณะที่ดาวฤกษ์ก่อนเกิดยังไม่มีปฏิกิริยานิวเคลียร์ฟิวชันแต่เป็นเพียงการยุบตัวของแก๊สและฝุ่นที่ร้อนขึ้นเท่านั้น</t>
  </si>
  <si>
    <t xml:space="preserve">เนบิวลาหรือเมฆโมเลกุล </t>
  </si>
  <si>
    <t>ยกตัวของแนวเบลล่าจุดที่รวมกันว่าจะเริ่มหนาแน่นขึ้นเรื่อยเรื่อยเป็นจุดเริ่มต้นของการก่อตัวเป็นดาวฤกษ์</t>
  </si>
  <si>
    <t>Mane วิลล่ายุบตัวมากขึ้นใจกลางจะกลายเป็นโปรตรดาวฤกษ์มีการหมุนและปล่อยพลังงานมายังไม่มีฟิวชั่นที่ใจกลางแต่ร้อนและมีพลังงานจากแรงโน้มถ่วง</t>
  </si>
  <si>
    <t>การเริ่มฟิวชั่นและกลายเป็นดาวฤกษ์เมื่ออุณหภูมิใจกลางศูนย์ถึง 10,000,000 เซลเซียสจะเกิดปฏิกิริยานิวเคลียร์ฟิวชั่นโดเริ่มแบ่งแสงด้วยตัวเอง พลังงานจากฟิวชั่นจะรักษาสมดุลย์กับแรงโน้มถ่วงทำให้ พลังงานจากฟิวชั่นจะรักษาสมดุลย์กับแรงโน้มถ่วงทำให้ดาวคงตัว</t>
  </si>
  <si>
    <t>เริ่มจับนิวบิวล่าแล้วเกิดการยุบตัวของนิวเบลล่าเกิดเป็นโปรตรอนดาวฤกษ์เริ่มปฏิกิริยานิวเคลียร์ฟิวชั่นเข้าสู่สมดุลและคงตัว</t>
  </si>
  <si>
    <t>ไฮโดรเจน ฮีเลียม ธาตุอื่นๆ</t>
  </si>
  <si>
    <t>อุณหภูมิภายในเพิ่มขึ้น เกิดโปรโตสตาร์ เริ่ม ปฏิกิริยานิวเคลียร์ฟิวชั่น</t>
  </si>
  <si>
    <t>ฟิวชั่นนิวเคลียร์</t>
  </si>
  <si>
    <t>สมดุลย์ไฮโดรแตติดในแก่นกลาง</t>
  </si>
  <si>
    <t>การสองสว่างกระบวนการภายในอุณหภูมิแก่งคอยสภาพโครงสร้างและสถานะ</t>
  </si>
  <si>
    <t>เนบิวลาที่กำลังยุบตัว/ยุบรวม</t>
  </si>
  <si>
    <t>ดาวฤกษ์ในแถบลำดับหลัก (Main-sequence star)</t>
  </si>
  <si>
    <t>แก๊ส (ส่วนใหญ่เป็นไฮโดรเจนและฮีเลียม) และฝุ่นอวกาศ</t>
  </si>
  <si>
    <t>อุณหภูมิสูงขึ้น, ความดันสูงขึ้น, เริ่มหมุนเร็วขึ้น, และเปล่งแสงออกมา</t>
  </si>
  <si>
    <t>กระบวนการนิวเคลียร์ฟิวชัน (Nuclear Fusion) ที่แกนกลางของดาว</t>
  </si>
  <si>
    <t>เป็นสมดุลระหว่างแรงโน้มถ่วงที่พยายามดึงดูดสสารเข้าหากัน กับแรงดันจากปฏิกิริยานิวเคลียร์ฟิวชันที่พยายามผลักสสารออก</t>
  </si>
  <si>
    <t>ดาวฤกษ์มีการเกิดปฏิกิริยานิวเคลียร์ฟิวชันที่แกนกลาง ซึ่งดาวฤกษ์ก่อนเกิด (โปรโตสตาร์) ยังไม่มี</t>
  </si>
  <si>
    <t>เนบิวลา (หรือบริเวณที่มีเมฆแก๊สและฝุ่นหนาแน่น)</t>
  </si>
  <si>
    <t>การยุบตัวของเมฆโมเลกุล</t>
  </si>
  <si>
    <t>โปรโตสตาร์และกระแสการไหลออก</t>
  </si>
  <si>
    <t>การเข้าสู่ช่วงชีวิตหลัก</t>
  </si>
  <si>
    <t>แก๊สไฮโดรเจนและฮีเลียม พร้อมด้วยฝุ่นละอองในอวกาศ</t>
  </si>
  <si>
    <t>เเนวโน้มถ่วง</t>
  </si>
  <si>
    <t>อุณหภูมิสูงขึ้น: พลังงานศักย์โน้มถ่วงเปลี่ยนเป็นความร้อนจากการชนกันของอนุภาค
ความดันสูงขึ้น: อนุภาคถูกบีบอัดเข้าใกล้กันในปริมาตรที่ลดลง
ความหนาแน่นเพิ่มขึ้น: มวลสารรวมตัวกันในพื้นที่ที่เล็กลงมาก
ขนาดหดตัว/ยุบตัว: มวลสารถูกดึงเข้าสู่ศูนย์กลางอย่างต่อเนื่อง
หมุนเร็วขึ้น (หากมีการหมุนเริ่มต้น): เพื่อรักษากฎการอนุรักษ์โมเมนตัมเชิงมุม
เริ่มเปล่งพลังงาน/แผ่รังสี: จากความร้อนที่เพิ่มขึ้น (เช่น รังสีอินฟราเรด)
ก่อตัวเป็นแก่นกลางที่หนาแน่น: มวลสารส่วนใหญ่รวมตัวกันเป็นแก่นที่มีความร้อนและความหนาแน่นสูงที่ศูนย์กลาง</t>
  </si>
  <si>
    <t>เมื่อแรงทั้งสองสมดุลกัน ดาวฤกษ์ก็จะมีขนาดคงที่ และอัตราการผลิตพลังงานจากฟิวชันที่คงที่นี้เองที่ทำให้ดาวมีความสว่างคงที่ด้วย</t>
  </si>
  <si>
    <t>ดาวฤกษ์ก่อนเกิดเป็น "ทารก" ที่กำลังเติบโตและสะสมมวลสาร โดยได้พลังงานจากการยุบตัว ส่วนดาวฤกษ์ที่แท้จริงคือ "ผู้ใหญ่" ที่เข้าสู่ภาวะเสถียรแล้ว โดยมีปฏิกิริยานิวเคลียร์ฟิวชันเป็นแหล่งพลังงานหลักและรักษาสมดุลของแรงต่าง ๆ ได้อย่างสมบูรณ์</t>
  </si>
  <si>
    <t>พลังงานที่เกิดขึ้นจากการฟิวชันนี้จะถูกส่งออกมาจากแก่นกลางสู่พื้นผิวของดาวฤกษ์ในรูปของรังสี (แสง, ความร้อน, รังสีเอกซ์, รังสีแกมมา) และในที่สุดก็แผ่ออกไปในอวกาศ ทำให้ดาวฤกษ์ส่องสว่างและมีความร้อน</t>
  </si>
  <si>
    <t>ก๊าซและฝุ่นรวมตัวกันกลายเป้นเนบิวลา</t>
  </si>
  <si>
    <t>ฟิวชั่น</t>
  </si>
  <si>
    <t>อุณหภูมิ แรงดัน เกิดดาวฤกษ์ดวงอ่อน</t>
  </si>
  <si>
    <t>เกิดนิวเคลียสฟิวชั่น</t>
  </si>
  <si>
    <t xml:space="preserve">
สมดุลไฮโดรสแตติกคือการที่แรงดันจากพลังงานฟิวชั่นดันออกมาสมดุลกับแรงโน้มถ่วงที่ดึงเข้ามา ทำให้ดาวฤกษ์มีขนาดและความสว่างคงที่ครับ!
</t>
  </si>
  <si>
    <t>ก่อนเกิดยังไม่เกิดการฟิวชั่น</t>
  </si>
  <si>
    <t>เมฆโมเลกุลหนาแน่นในอวกาศ</t>
  </si>
  <si>
    <t xml:space="preserve"> เนบิวลา</t>
  </si>
  <si>
    <t>การยุบตัวของเมฆเนบิวล่า</t>
  </si>
  <si>
    <t>ดาวฤกษ์ในแถบลำดับหลัก</t>
  </si>
  <si>
    <t xml:space="preserve"> ไฮโดรเจน กับ ฮีเลียม </t>
  </si>
  <si>
    <t xml:space="preserve"> แรงโน้มถ่วง </t>
  </si>
  <si>
    <t>ร้อนขึ้นมาก, ความดันสูงขึ้น, หมุนเร็วขึ้น และกลายเป็นก้อนกลมๆ ร้อนๆ ครับ</t>
  </si>
  <si>
    <t>ปฏิกิริยานิวเคลียร์ฟิวชัน ขึ้นที่ แกนกลาง</t>
  </si>
  <si>
    <t>ดาวฤกษ์มีขนาดและความสว่างคงที่ได้เพราะแรงโน้มถ่วงที่พยายามดึงให้ยุบเข้าสมดุลพอดีกับแรงดันจากพลังงานนิวเคลียร์ที่แกนกลางซึ่งพยายามผลักออก</t>
  </si>
  <si>
    <t>ดาวฤกษ์ก่อนเกิดร้อนจากการยุบตัวของแก๊ส ในขณะที่ดาวฤกษ์จะร้อนและสว่างได้เพราะเกิด ปฏิกิริยานิวเคลียร์ฟิวชัน ที่แก่นกลางแล้ว</t>
  </si>
  <si>
    <t>นันท์นภัส เพชรมาลัยกุฃ</t>
  </si>
  <si>
    <t>กลุ่มก้อนแก๊สรวมตัวกัน</t>
  </si>
  <si>
    <t>กลายเป็นเนบิวลา</t>
  </si>
  <si>
    <t>บริเวณที่ความหนาแน่นสูงเกิดการยุบตัวภายใต้แรงโน้มถ่วงทำให้ความดันและอุณภูมสูงขึ้นกลายเป็นดาวฤกษ์ก่อนเกิด</t>
  </si>
  <si>
    <t>เกิดปฏิกรอยานิวเคลียร์หิวชัยดาวฤกษ์ก่อนเกิดกลายเป็นดาวฤกษ์</t>
  </si>
  <si>
    <t>อุณหภูมิเพิ่มสูงขึ้น</t>
  </si>
  <si>
    <t>ปฏิกริยาเทอร์มอนิวเคลียร์บริเวณแก่นของดาวฤกษ์</t>
  </si>
  <si>
    <t>สมดุงอุทกสถิต
แรงโน้มถ่วง แรงดึงดูดระหว่างมวลที่พยายามบีบอัดปฝแก๊ดทั้งหมดเข้าหากัน
แรงดันจากปฏิกริยานิวเคลียร์ฟิวชันที่พยายามผลักให้ดาวแยกจากกัน</t>
  </si>
  <si>
    <t>กระบวนการสร้างพลังงานต่างกะน</t>
  </si>
  <si>
    <t>บริเวณที่มีแรงดึงดูดและแรงโน้มถ่วง</t>
  </si>
  <si>
    <t>ปฏิกรอย่เทอร์มอนิวเคลียร์</t>
  </si>
  <si>
    <t>เทอร์มอนิวเคลียร์ในเนบิวลา</t>
  </si>
  <si>
    <t>เกิดจากก๊าซและฝุ่นที่พุ่งออกมาจากการระเบิดของดาวฤกษ์ที่กำลังจะดับ</t>
  </si>
  <si>
    <t>เกิดจากการยุบตัวของแกนกลางของดาวฤกษ์มวลมากหลังจากการระเบิดเป็นซูเปอร์โนวา</t>
  </si>
  <si>
    <t>เกิดขึ้นจากวิวัฒนาการของดาวฤกษ์เมื่อหมดเชื้อเพลิงไฮโดรเจนในแกนกลาง</t>
  </si>
  <si>
    <t>การเปลี่ยนแปลงในด้านแรงโน้มถ่วง, อุณหภูมิ, และความดัน</t>
  </si>
  <si>
    <t xml:space="preserve">กระบวนการ นิวเคลียร์ฟิวชัน  ซึ่งเกิดขึ้นที่บริเวณใจกลางของดาวฤกษ์ก่อนเกิด ที่มีอุณหภูมิและความดันสูงมาก </t>
  </si>
  <si>
    <t xml:space="preserve">แรงโน้มถ่วงที่ดึงมวลของดาวเข้าสู่ศูนย์กลาง และแรงดันจากภายในที่เกิดจากปฏิกิริยาเทอร์โมนิวเคลียร์ฟิวชัน ซึ่งผลักมวลของดาวให้ออกไปด้านนอก เมื่อสองแรงนี้สมดุลกัน ดาวฤกษ์จะอยู่ในสภาวะคงที่ ไม่ยุบตัวลงหรือขยายตัวออกไป </t>
  </si>
  <si>
    <t xml:space="preserve">บริเวณที่มีเมฆโมเลกุล </t>
  </si>
  <si>
    <t>นายภัทรพล ทองอยู่</t>
  </si>
  <si>
    <t>เนบิวลาหรือกลุ่มแก๊สและฝุ่นที่รวมตัวกัน</t>
  </si>
  <si>
    <t xml:space="preserve"> โปรโตสตาร์หรือดาวฤกษ์เริ่มก่อตัว</t>
  </si>
  <si>
    <t>ดาวฤกษ์ระยะหลัก</t>
  </si>
  <si>
    <t>มวลสารที่รวมตัวกันจนเกิดเป็นดาวฤกษ์คือ แก๊สและฝุ่นละออง</t>
  </si>
  <si>
    <t>บริเวณที่มวลสารยุบตัวรวมกันและมีความหนาแน่นมากขึ้น จะเกิดการเพิ่มขึ้นของอุณหภูมิและความดัน เนื่องจากแรงโน้มถ่วงที่ดึงมวลสารเข้าหากันทำให้เกิดการบีบอัดและเพิ่มพลังงานจลน์ของอนุภาค ซึ่งนำไปสู่การก่อตัวของดาวฤกษ์หรือวัตถุทางดาราศาสตร์อื่น ๆ</t>
  </si>
  <si>
    <t>ดาวฤกษ์ก่อนเกิด (protostar) จะพัฒนากลายเป็นดาวฤกษ์ได้เมื่อเกิดกระบวนการฟิวชันนิวเคลียร์ (nuclear fusion) ของไฮโดรเจนเป็นฮีเลียมขึ้นที่แก่นกลางของดาวฤกษ์</t>
  </si>
  <si>
    <t>สมดุลของแรงภายในแก่นของดาวฤกษ์ที่ทำให้ดาวฤกษ์มีขนาดและความสว่างคงที่เรียกว่า สมดุลอุทกสถิต (Hydrostatic Equilibrium) ซึ่งเป็นภาวะที่แรงดันจากภายใน (ที่เกิดจากปฏิกิริยานิวเคลียร์ฟิวชัน) มีค่าเท่ากับแรงโน้มถ่วงที่พยายามดึงมวลสารเข้าสู่ศูนย์กลางของดาวฤกษ์</t>
  </si>
  <si>
    <t>ดาวฤกษ์ก่อนเกิด (Protostar) คือก้อนแก๊สและฝุ่นที่กำลังยุบตัวลงภายใต้แรงโน้มถ่วง แต่ยังไม่มีปฏิกิริยาฟิวชันนิวเคลียร์เกิดขึ้นที่แกนกลางเพื่อสร้างพลังงาน ส่วนดาวฤกษ์ (Star) คือวัตถุทางดาราศาสตร์ที่เกิดจากดาวฤกษ์ก่อนเกิดที่ยุบตัวจนแกนกลางมีความดันและอุณหภูมิสูงพอที่จะเกิดปฏิกิริยาฟิวชันนิวเคลียร์ ซึ่งทำให้ดาวฤกษ์ปลดปล่อยพลังงานและแสงสว่างออกมาได้</t>
  </si>
  <si>
    <t xml:space="preserve">ดาวฤกษ์ที่เกิดขึ้นใหม่มักเกิดขึ้นในบริเวณเนบิวลา (Nebula) หรือเมฆโมเลกุลขนาดยักษ์ (Giant Molecular Cloud) ซึ่งเป็นบริเวณที่มีความหนาแน่นของแก๊สและฝุ่นสูงในอวกาศ ทำให้เกิดการยุบตัวภายใต้แรงโน้มถ่วงและก่อกำเนิดเป็นดาวฤกษ์ได้
</t>
  </si>
  <si>
    <t>กระบวนการที่ทำหน้าที่สร้างพลังงานของดาวฤกษ์คือ ปฏิกิริยาฟิวชันนิวเคลียร์ (Nuclear Fusion) โดยเฉพาะอย่างยิ่งปฏิกิริยาฟิวชันของไฮโดรเจนเป็นฮีเลียมที่แกนกลางของดาวฤกษ์ ซึ่งเป็นกระบวนการที่ปลดปล่อยพลังงานมหาศาลออกมาในรูปของแสงและความร้อน ทำให้ดาวฤกษ์สามารถเปล่งแสงสว่างและปลดปล่อยพลังงานได้ด้วยตัวเอง</t>
  </si>
  <si>
    <t>เนบิวลายุบตัวฝนขณะที่แก๊สยุบตัวจะเกิดความดันและความร้อนสูง</t>
  </si>
  <si>
    <t>•	แรงโน้มถ่วงจะดึงก๊าซและฝุ่นให้รวมกันแน่นขึ้น
	•	เมื่อก๊าซยุบตัวลง ความหนาแน่นและอุณหภูมิจะเพิ่มขึ้น</t>
  </si>
  <si>
    <t>เมื่ออุณหภูมิที่แกนกลางสูงมากพอ จะเกิด ปฏิกิริยานิวเคลียร์ฟิวชัน เปลี่ยนไฮโดรเจนเป็นฮีเลียม</t>
  </si>
  <si>
    <t>ดาวฤกษ์เกิดจากเนบิวลาที่ยุบตัวเป็นโพรโตสตาร์ แล้วเริ่มปฏิกิริยานิวเคลียร์ฟิวชัน จนกลายเป็นดาวฤกษ์เต็มตัว</t>
  </si>
  <si>
    <t xml:space="preserve">เอกภพ เป็นที่ว่างที่มีอาณาเขตกว้างใหญ่ไพศาลจนไม่สามารถกำหนดขอบเขตได้ ในเอกภพประกอบไปด้วยหลายๆ กลุ่มดาว หรือเรียกว่า กาแลคซี่ (Galaxy) ภายในกาแลคซี่ประกอบไปด้วยดวงดาวมากมายหลายร้อยล้านดวง ทั้งดาวฤกษ์ ดาวเคราะห์ ฝุ่นและกลุ่มเนบิวลา เช่นเดียวกับกลุ่มดาวที่โลกเราอยู่คือ กาแลคซี่ทางช้างเผือก </t>
  </si>
  <si>
    <t>แรงโน้มถ่วง (gravity) เป็นแรงหลักที่ทำให้มวลสารภายในเนบิวลาเกิดการยุบตัวรวมกันเป็นดาวฤกษ์และระบบดาวเคราะห์.</t>
  </si>
  <si>
    <t xml:space="preserve">เกิดการเพิ่มขึ้นของแรงโน้มถ่วง, อุณหภูมิ, ความดัน, และอาจมีการเปลี่ยนแปลงสถานะของสสารด้วย </t>
  </si>
  <si>
    <t>กระบวนการ นิวเคลียร์ฟิวชัน (Nuclear Fusion) ที่แกนกลาง</t>
  </si>
  <si>
    <t>บริเวณที่มีเมฆโมเลกุล (molecular clouds)</t>
  </si>
  <si>
    <t>เริ่มจากเนบิวลา เนบิวลาคือกลุ่มแก๊สและฝุ่นในอวกาศ ซึ่งมีองค์ประกอบหลักคือไฮโดรเจนและฮีเลียม</t>
  </si>
  <si>
    <t>การยุบตัวของกลุ่มแก๊ส แรงโน้มถ่วงจะทำให้กลุ่มแก๊สยุบตัวเข้าหากัน ทำให้เกิดความหนาแน่นและอุณหภูมิที่สูงขึ้น เมื่อกลุ่มแก๊สยุบตัวจนมีอุณหภูมิสูงพอ จะเกิด “โปรโตสตาร์” ซึ่งยังไม่ใช่ดาวฤกษ์เต็มตัวแต่เริ่มมีการแผ่รังสีความร้อนออกมา</t>
  </si>
  <si>
    <t>เริ่มเกิดปฏิกิริยานิวเคลียร์ฟิวชัน เมื่ออุณหภูมิในแกนกลางของโปรโตสตาร์สูงถึงประมาณ 10 ล้านองศาเซลเซียส จะเริ่มมีปฏิกิริยานิวเคลียร์ฟิวชันของไฮโดรเจนเป็นฮีเลียม ซึ่งปลดปล่อยพลังงานมหาศาล</t>
  </si>
  <si>
    <t xml:space="preserve">กลายเป็นดาวฤกษ์ ดาวเข้าสู่ช่วงเสถียร เรียกว่า “ดาวลำดับหลัก” ซึ่งเป็นระยะเวลาส่วนใหญ่ของชีวิตดาวฤกษ์ เช่น ดวงอาทิตย์ของเราในปัจจุบัน
</t>
  </si>
  <si>
    <t>ไฮโดรเจนเป็นส่วนประกอบหลัก นอกจากนี้ยังมี ฮีเลียม และธาตุอื่นๆ</t>
  </si>
  <si>
    <t xml:space="preserve">การเพิ่มขึ้นของอุณหภูมิ ความดัน และแรงโน้มถ่วง นำไปสู่การเกิดดาวฤกษ์หรือดาวเคราะห์ได้ </t>
  </si>
  <si>
    <t>เกิดกระบวนการรวมตัวของก๊าซและฝุ่นในเนบิวลาภายใต้แรงโน้มถ่วง จนเกิดการควบแน่นและอุณหภูมิสูงขึ้น ทำให้เกิดปฏิกิริยานิวเคลียร์ฟิวชันที่แกนกลาง บริเวณที่เกิดกระบวนการนี้คือภายในเนบิวลา</t>
  </si>
  <si>
    <t>สมดุลระหว่างแรงโน้มถ่วงที่ดึงมวลของดาวเข้าสู่ศูนย์กลาง กับแรงดันจากภายในที่เกิดจากปฏิกิริยานิวเคลียร์ฟิวชันในแกนกลาง จะหักล้างกัน ทำให้ดาวอยู่ในสภาวะสมดุลและมีขนาดคงที่</t>
  </si>
  <si>
    <t>ดาวฤกษ์ก่อนเกิดยังอยู่ในกระบวนการก่อตัวและยังไม่มีปฏิกิริยานิวเคลียร์ฟิวชันที่แกนกลาง ในขณะที่ดาวฤกษ์ได้ผ่านกระบวนการนั้นแล้วและมีการปลดปล่อยพลังงานออกมาอย่างต่อเนื่อง</t>
  </si>
  <si>
    <t>เนบิวลา  เมฆขนาดใหญ่ เย็นจัด และหนาแน่นที่ประกอบด้วยแก๊สและฝุ่นละออง นี่คือจุดเริ่มต้นของการก่อตัวของดาวฤกษ์</t>
  </si>
  <si>
    <t>ดาวฤกษ์แรกเกิด (Protostar) มวลแก๊สและฝุ่นที่กำลังหดตัว ซึ่งแสดงถึงระยะเริ่มต้นในการก่อตัวของดาวฤกษ์ ก่อนที่ปฏิกิริยานิวเคลียร์ฟิวชันจะเริ่มต้นขึ้น มันจะร้อนขึ้นเมื่อหดตัว</t>
  </si>
  <si>
    <t>ดาวฤกษ์แรกเกิด (Protostar) / ดาวทีเทารี (T Tauri Star): เป็นระยะที่แก๊สและฝุ่นในเนบิวลาเริ่มหดตัวลงภายใต้แรงโน้มถ่วง ก่อตัวเป็นแกนกลางที่หนาแน่นและร้อนขึ้น ในขั้นตอนนี้ อาจมีการพุ่งออกมาของลำแสงพลังงานสูง (jet) จากขั้วของดาวฤกษ์ที่กำลังก่อตัว ซึ่งแสดงถึงการสะสมมวลอย่างรวดเร็วและกระบวนการปรับตัวของดาวก่อนที่จะเข้าสู่ภาวะสมดุล</t>
  </si>
  <si>
    <t>ดาวฤกษ์ในแถบลำดับหลัก  ดาวฤกษ์ที่กำลังหลอมรวมไฮโดรเจนเป็นฮีเลียมที่แกนกลาง ดวงอาทิตย์ของเราเป็นดาวฤกษ์ในแถบลำดับหลัก</t>
  </si>
  <si>
    <t>ไฮโดรเจน ฮีเลียม และธาตุหนักอื่นๆ</t>
  </si>
  <si>
    <t>มีแรงโน้มถ่วงที่คอยดึงสสารมารวมกันแล้วจึงเกิดการยุบตัว</t>
  </si>
  <si>
    <t>อุณหภูมิเพิ่มขึ้น ความหนาแน่นเพิ่มขึ้น และ การเปลี่ยนสีและสเปกตรัม</t>
  </si>
  <si>
    <t>ปฏิกิริยานิวเคลียร์ฟิวชัน และ เกิดบริเวณแกนกลาง ของดาวฤกษ์</t>
  </si>
  <si>
    <t>สมดุลอุทกสถิต สมดุลอุทกสถิตคือภาวะที่แรงโน้มถ่วงพยายามจะบีบอัดดาวฤกษ์เข้าสู่ศูนย์กลาง ถูกสมดุลด้วยแรงดันภายในที่พยายามจะผลักดันออกไปด้านนอก</t>
  </si>
  <si>
    <t>ดาวฤกษ์ก่อนเกิด ได้รับพลังงานจากการหดตัวของแรงโน้มถ่วงและยังไม่เริ่มปฏิกิริยานิวเคลียร์ฟิวชันของไฮโดรเจน แต่ ดาวฤกษ์ (ในแถบลำดับหลัก) ได้รับพลังงานจากการเผาไหม้ไฮโดรเจนผ่านปฏิกิริยานิวเคลียร์ฟิวชันที่แกนกลาง และอยู่ในภาวะสมดุลที่ทำให้มีขนาดและความสว่างคงที่</t>
  </si>
  <si>
    <t>กลุ่มก๊าซและฝุ่นในอวกาศ(เนบิวลา) รวมตัวกัน</t>
  </si>
  <si>
    <t>เมื่อก๊าซรวมตัวกันแน่นขึ้น เกิดแรงโน้มถ่วงดึงเข้าหากัน จนเกิดความร้อนและแรงดันสูง</t>
  </si>
  <si>
    <t>เมื่อความร้อนสูงพอ เกิดปฏิกิริยานิวเคลียร์ฟิวชัน</t>
  </si>
  <si>
    <t>จากนั้นกลุ่มมวลนี่จะกลายเป็น ดาวฤกษ์ที่ส่องแสงได้เอง</t>
  </si>
  <si>
    <t>การรวมตัวของกลุ่มก๊าซและฝุ่นในอวกาศ 
มีไฮโดรเจนเป็นส่วนประกอบหลัก นอกจากนี้ยังมี ฮีเลียมและธาตุอื่นๆที่หนักกว่าในปริมาณที่น้อยกว่าอีกด้วย</t>
  </si>
  <si>
    <t>บริเวณที่มวลสารยุบตัวรวมกันจะมีแรงโน้มถ่วงมากขึ้น ทำให้ความดันและอุณหภูมิสูงขึ้น จนก่อให้เกิดวัตถุที่เรียกว่าโปรโตสตาร์ (ดาวฤกษ์ก่อนเกิด)</t>
  </si>
  <si>
    <t>อุณหภูมิและความดันในแกนกลางสูงพอที่จะเกิด ปฏิกิริยานิวเคลียร์ฟิวชัน กระบวนการนี้เกิดที่ แกนกลางของดาวฤกษ์ก่อนเกิด</t>
  </si>
  <si>
    <t>แรงโน้มถ่วงที่ดึงมวลของดาวเข้าสู่ศูนย์กลาง และแรงดันจากการแผ่รังสีของปฏิกิริยานิวเคลียร์ฟิวชันที่แกนกลาง ผลักมวลของดาวออกมา เมื่อแรงทั้งสองนี้อยู่ในสภาวะสมดุลดาวฤกษ์จะคงขนาดและความสว่างคงที่</t>
  </si>
  <si>
    <t>ความแตกต่างกันตรงที่กระบวนการสร้างพลังงานและสถานะของดาว ดาวฤกษ์ก่อนเกิดเป็นสถานะเริ่มต้นของดาวฤกษ์ ซึ่งกำลังอยู่ในช่วงการยุบตัวและสะสมมวลสาร แต่ยังไม่มีปฏิกิริยานิวเคลียร์ฟิวชันเกิดขึ้น ส่วนดาวฤกษ์นั้นเป็นดาวที่อยู่ในสภาวะสมดุล 
มีปฏิกิริยานิวเคลียร์ฟิวชันเกิดขึ้นในแกนกลาง ทำให้เกิดการแผ่พลังงานออกมาอย่างต่อเนื่อง</t>
  </si>
  <si>
    <t>บริเวณเนบิวลาหรือกลุ่มเมฆโมเลกุลหนาแน่น เป็นเมฆขนาดใหญ่ในอวกาศมีแก๊สและฝุ่นจำนวนมาก บริเวณเหล่านี้มีความหนาแน่นของสสารสูงกว่าบริเวณอื่นในอวกาศ</t>
  </si>
  <si>
    <t>ปฏิกิริยานิวเคลียร์ฟิวชัน ในแกนกลางของดาวฤกษ์ ในกระบวนการนี้นิวเคลียสของอะตอมไฮโดรเจนจะรวมตัวกันเป็นนิวเคลียสของฮีเลียม ซึ่งปล่อยพลังงานออกมาในรูปของแสงและพลังงานความร้อน</t>
  </si>
  <si>
    <t xml:space="preserve">ดาวฤกษ์เกิดจากการรวมตัวกันของกลุ่มฝุ่นและแก๊สในอวกาศที่เรียกว่า เนบิวลา (Nebula) ซึ่งแก๊สส่วนใหญ่คือแก๊สไฮโดรเจน รองลงมาคือแก๊สฮีเลียม
</t>
  </si>
  <si>
    <t>เอกภพมี แรงโน้มถ่วง (Gravity) เป็นแรงหลักที่ทำให้มวลสารภายในเนบิวลาเกิดการยุบตัวรวมกัน</t>
  </si>
  <si>
    <t>อุณหภูมิสูงขึ้นอย่างมาก ความดันเพิ่มขึ้น
 การก่อตัวของจานพอกพูนมวล 
การปลดปล่อยเจ็ต (Jets) และลมดาวฤกษ์ (Stellar Winds)</t>
  </si>
  <si>
    <t>ดาวฤกษ์ก่อนเกิดจะพัฒนาเป็นดาวฤกษ์ที่สมบูรณ์ได้ต้องผ่านการยุบตัวภายใต้แรงโน้มถ่วงอย่างต่อเนื่อง จนกระทั่งแกนกลางมีอุณหภูมิและความดันสูงเพียงพอที่จะจุดชนวนปฏิกิริยานิวเคลียร์ฟิวชัน ซึ่งเป็นแหล่งพลังงานหลักของดาวฤกษ์.</t>
  </si>
  <si>
    <t xml:space="preserve">ดาวฤกษ์จะมีขนาดและความสว่างคงที่ได้ในช่วงชีวิตส่วนใหญ่ (ที่เรียกว่า ดาวฤกษ์ในแถบลำดับหลัก หรือ Main-Sequence Star) เนื่องจากเกิดภาวะสมดุลของแรงภายในแก่นของดาวฤกษ์ที่เรียกว่า สมดุลอุทกสถิต (Hydrostatic Equilibrium)
สมดุลอุทกสถิตคือภาวะที่แรงสองชนิดที่กระทำตรงข้ามกันภายในดาวฤกษ์อยู่ในภาวะสมดุลพอดี ทำให้ดาวฤกษ์รักษารูปร่างและขนาดที่ค่อนข้างคงที่ไว้ได้ ซึ่งแรงทั้งสองชนิดได้แก่:
 * แรงโน้มถ่วง (Gravitational Force): เป็นแรงที่เกิดจากมวลสารทั้งหมดของดาวฤกษ์ที่พยายามดึงดูดตัวมันเองเข้าสู่ศูนย์กลาง แรงนี้จะพยายามบีบอัดดาวฤกษ์ให้ยุบตัวลงเรื่อยๆ
 * แรงดันจากความร้อน (Thermal Pressure / Radiation Pressure): เป็นแรงที่เกิดจากปฏิกิริยานิวเคลียร์ฟิวชันที่แก่นกลางของดาวฤกษ์ เมื่อนิวเคลียสของไฮโดรเจนหลอมรวมกันเป็นฮีเลียม จะมีการปลดปล่อยพลังงานมหาศาลออกมาในรูปของความร้อนและแสง (โฟตอน) พลังงานเหล่านี้จะสร้างแรงดันจากภายในผลักดันออกไปด้านนอก พยายามขยายดาวฤกษ์ให้พองตัวออก
กลไกของสมดุล:
 * ถ้าแรงโน้มถ่วงมากกว่าแรงดันจากความร้อน: ดาวฤกษ์จะเริ่มยุบตัวลง ซึ่งจะทำให้อุณหภูมิและความดันที่แก่นกลางเพิ่มสูงขึ้น ส่งผลให้ปฏิกิริยานิวเคลียร์ฟิวชันรุนแรงขึ้นและผลิตพลังงานได้มากขึ้น แรงดันจากความร้อนก็จะเพิ่มขึ้นตามไปด้วย
 * ถ้าแรงดันจากความร้อนมากกว่าแรงโน้มถ่วง: ดาวฤกษ์จะเริ่มขยายตัวออก ซึ่งจะทำให้อุณหภูมิและความดันที่แก่นกลางลดลง ส่งผลให้ปฏิกิริยานิวเคลียร์ฟิวชันลดความรุนแรงลงและผลิตพลังงานได้น้อยลง แรงดันจากความร้อนก็จะลดลงตามไปด้วย
ด้วยกลไกการตอบสนองแบบนี้ แรงโน้มถ่วงและแรงดันจากความร้อนจะปรับตัวเข้าหากันโดยอัตโนมัติ ทำให้ดาวฤกษ์รักษาสมดุลไว้ได้ ไม่ยุบตัวลงหรือขยายตัวออกอย่างควบคุมไม่ได้ ตราบใดที่ยังมีเชื้อเพลิง (ไฮโดรเจน) เพียงพอสำหรับการเกิดปฏิกิริยานิวเคลียร์ฟิวชันอย่างต่อเนื่อง
ผลลัพธ์ของสมดุลอุทกสถิต:
 * ขนาดคงที่: การที่แรงทั้งสองสมดุลกัน ทำให้ดาวฤกษ์สามารถรักษารัศมีและปริมาตรไว้ได้ค่อนข้างคงที่
 * ความสว่างคงที่: ปฏิกิริยานิวเคลียร์ฟิวชันที่แก่นกลางผลิตพลังงานอย่างสม่ำเสมอ พลังงานนี้จะถูกส่งออกมาในรูปของแสงและความร้อน ทำให้ดาวฤกษ์มีความสว่างที่ค่อนข้างคงที่เช่นกัน
ดังนั้น สมดุลอุทกสถิตจึงเป็นหัวใจสำคัญที่ทำให้ดาวฤกษ์ในแถบลำดับหลักดำรงอยู่ได้อย่างมั่นคงและมีขนาดรวมถึงความสว่างที่คงที่เป็นระยะเวลานานหลายพันล้านปี เหมือนกับดวงอาทิตย์ของเราในปัจจุบัน
</t>
  </si>
  <si>
    <t>ดาวฤกษ์ก่อนเกิดเป็น "ทารก" ของดาวที่กำลังเติบโตและสะสมพลังงานจากการยุบตัว ขณะที่ดาวฤกษ์คือ "ผู้ใหญ่" ที่เข้าสู่ภาวะคงที่และผลิตพลังงานด้วยตัวเองจากการหลอมรวมนิวเคลียสอย่างต่อเนื่อง</t>
  </si>
  <si>
    <t xml:space="preserve">ดาวฤกษ์เกิดใหม่มักพบใน เมฆโมเลกุล หรือ เนบิวลา ซึ่งเป็นกลุ่มแก๊สและฝุ่นหนาแน่นในอวกาศ ที่ซึ่งแรงโน้มถ่วงดึงดูดสสารมารวมตัวกันจนเกิดปฏิกิริยานิวเคลียร์ฟิวชัน
</t>
  </si>
  <si>
    <t>กระบวนการที่สร้างพลังงานของดาวฤกษ์ ทำให้ดาวฤกษ์เปล่งแสงและความร้อนออกมาได้คือ ปฏิกิริยานิวเคลียร์ฟิวชัน</t>
  </si>
  <si>
    <t>เกิดปฏิกิริยานิวเคลียร์</t>
  </si>
  <si>
    <t>ก๊าซไฮโดรเจนเเละฮีเลียม</t>
  </si>
  <si>
    <t>เกิดอุณหภูมิและความดันสูง จนเกิดปฏิกิริยานิวเคลียร์และกลายเป็นโปรโตสตาร์</t>
  </si>
  <si>
    <t>จะต้องเกิดกระบวนการนิวเคลียร์ฟิวชัน เเกนกลางโปรโตสตาร์</t>
  </si>
  <si>
    <t>ภายในแกนของดาวฤกษ์มีสมดุลระหว่าง "แรงโน้มถ่วง" กับ "แรงดันจากพลังงานนิวเคลียร์ฟิวชัน" ซึ่งทำให้ดาวฤกษ์มีขนาดและความสว่างคงที่</t>
  </si>
  <si>
    <t>ดาวฤกษ์มีแสงสว่างในตัวเองจากปฏิกิริยานิวเคลียร์ ส่วนดาวฤกษ์ก่อนเกิด (โปรโตสตาร์) ยังไม่สามารถเกิดปฏิกิริยานิวเคลียร์ได้</t>
  </si>
  <si>
    <t xml:space="preserve">ดาวฤกษ์ที่เกิดขึ้นใหม่มักเกิดในบริเวณเนบิวลา
</t>
  </si>
  <si>
    <t>เกิดการบิ๊กเเบง</t>
  </si>
  <si>
    <t xml:space="preserve">การเปลี่ยนแปลงหลายอย่าง โดยหลักๆ จะเกี่ยวข้องกับแรงโน้มถ่วงและพลังงาน </t>
  </si>
  <si>
    <t>กระบวนการ นิวเคลียร์ฟิวชัน ที่แกนกลาง ซึ่งเป็นปฏิกิริยาหลอมรวมธาตุไฮโดรเจนให้กลายเป็นฮีเลียม.</t>
  </si>
  <si>
    <t>แรงโน้มถ่วงที่ดึงมวลสารเข้าสู่ศูนย์กลาง และ แรงดันภายในที่เกิดจากการหลอมรวมนิวเคลียส ซึ่งผลักดันมวลสารออกด้านนอก</t>
  </si>
  <si>
    <t xml:space="preserve">ดาวฤกษ์ก่อนเกิดเป็นดาวที่อยู่ในช่วงเริ่มต้นของการก่อตัว ยังไม่มีปฏิกิริยานิวเคลียร์ฟิวชันเกิดขึ้นภายในแกนกลาง ในขณะที่ดาวฤกษ์เป็นดาวที่อยู่ในสภาวะสมดุลทางสถิตย์ โดยมีปฏิกิริยานิวเคลียร์ฟิวชันของไฮโดรเจนเป็นฮีเลียมเกิดขึ้นอย่างต่อเนื่อง ทำให้เกิดพลังงานออกมา </t>
  </si>
  <si>
    <t>บริเวณที่มีเมฆโมเลกุล</t>
  </si>
  <si>
    <t>จุดเริ่มต้นของดาวฤกษ์คือเนบิวลา ซึ่งเป็นกลุ่มก๊าซและฝุ่นขนาดใหญ่ในอวกาศ ประกอบด้วยไฮโดรเจนและฮีเลียมเป็นหลัก</t>
  </si>
  <si>
    <t>ภายในเนบิวลาจะมีบริเวณที่หนาแน่นกว่าปกติ แรงโน้มถ่วงจะค่อยๆ ดึงดูดสสารเหล่านี้เข้ามารวมตัวกัน ทำให้เกิดการยุบตัวลง</t>
  </si>
  <si>
    <t>เมื่อเนบิวลายุบตัวลงและหนาแน่นขึ้น อุณหภูมิและความดันจะเพิ่มสูงขึ้นเรื่อยๆใจกลางของกลุ่มสสารที่ยุบตัวนี้จะเริ่มเปล่งแสงออกมา แต่ยังไม่เกิดปฏิกิริยานิวเคลียร์ฟิวชัน เรียกขั้นตอนนี้ว่าดาวฤกษ์ก่อนเกิด ซึ่งมักจะมีการพ่นลำแก๊สออกมาในทิศทางตรงกันข้ามจากขั้วของดาว</t>
  </si>
  <si>
    <t>เมื่ออุณหภูมิและความดันที่แกนกลางของดาวฤกษ์ก่อนเกิดสูงถึงจุดวิกฤต (ประมาณ 10 ล้านเคลวิน) ปฏิกิริยานิวเคลียร์ฟิวชันจะเริ่มขึ้น โดยเปลี่ยนไฮโดรเจนเป็นฮีเลียม ปฏิกิริยานี้จะปลดปล่อยพลังงานมหาศาลออกมา ทำให้ดาวฤกษ์เปล่งแสงและมีความเสถียร เนื่องจากแรงดันจากปฏิกิริยาต้านกับแรงโน้มถ่วง</t>
  </si>
  <si>
    <t>แก๊สไฮโดรเจนและฮีเลียม รวมถึงธาตุหนักอื่นๆ</t>
  </si>
  <si>
    <t>การเพิ่มขึ้นของแรงโน้มถ่วง ซึ่งนำไปสู่การเปลี่ยนแปลงโครงสร้างและสัณฐานวิทยาของบริเวณนั้น รวมถึงการเกิดปฏิกิริยาที่เกี่ยวข้องกับอุณหภูมิและพลังงานที่เปลี่ยนแปลงไป</t>
  </si>
  <si>
    <t>กระบวนการรวมตัวของก๊าซและฝุ่นในอวกาศ ภายใต้แรงโน้มถ่วงจนเกิดเป็น ดาวฤกษ์ก่อนเกิด</t>
  </si>
  <si>
    <t>สมดุลระหว่างแรงโน้มถ่วงที่ดึงมวลของดาวฤกษ์เข้าสู่ศูนย์กลาง กับแรงดันจากภายในที่ดันมวลของดาวฤกษ์ออกมาด้านนอก</t>
  </si>
  <si>
    <t>ดาวฤกษ์ก่อนเกิดเป็นช่วงแรกของการก่อตัว
ดาวฤกษ์ เมื่อก๊าซและฝุ่นในเนบิวลาเริ่มรวมตัวกันภายใต้แรงโน้มถ่วง และยังไม่ได้เริ่มปฏิกิริยาฟิวชันนิวเคลียร์</t>
  </si>
  <si>
    <t>การยุบตัวของเมฆโมเลกุล การก่อตัวของดาวฤกษ์ก่อนเกิด การเกิดปฏิกิริยานิวเคลียร์ฟิวชัน การเข้าสู่สภาวะสมดุล</t>
  </si>
  <si>
    <t>การยุบตัวของเนบิวลา การก่อตัวของดาวฤกษ์ก่อนเกิด การจุดปฏิกิริยานิวเคลียร์ฟิวชัน การเข้าสู่สภาวะสมดุลและเป็นดาวฤกษ์สมบูรณ์</t>
  </si>
  <si>
    <t>หลุมดำมวลยิ่งยวด การรวมกาแล็กซี การก่ออกำเนิดเควซ</t>
  </si>
  <si>
    <t>การเพิ่มความหนาแน่นและอุณหภูมิ ปฏิกิริยานิวเคลียร์ฟิวชัน การกำเนิดดาวฤกษ์</t>
  </si>
  <si>
    <t>การยุบตัวของเมฆโมเลกุล การก่อตัวของดาวฤกษ์ก่อนเกิด การจุดติดปฏิกิริยานิวเคลียร์ฟิวชัน</t>
  </si>
  <si>
    <t>แรงโน้มถ่วงที่รุนแรงขึ้นมาก</t>
  </si>
  <si>
    <t xml:space="preserve">เกิดจากแรงสองชนิดที่ตรงกันข้ามกันทำงานอย่างสมดุลคือแรงโน้มถ่วงที่พยายามบีบอัดดาวฤกษ์ให้ยุบตัวลงกับแรงดันแก๊สที่ดันออกด้านนอกเป็นแรงดันจากแก๊สร้อนภายในดาวฤกษ์เกิดจาก ปฏิกิริยานิวเคลียร์ฟิวชัน ที่แกนกลาง </t>
  </si>
  <si>
    <t>ดาวฤกษ์ก่อนเกิดคือช่วงแรกของชีวิตดาวที่ยังไม่สามารถหลอมไฮโดรเจนได้
ดาวฤกษ์จริงคือดาวที่เริ่มปฏิกิริยานิวเคลียร์ฟิวชันในแกน และสามารถเปล่งแสงของตนเองได้</t>
  </si>
  <si>
    <t>ชื่อ สกุล</t>
  </si>
  <si>
    <t>Points - ชื่อ สกุล</t>
  </si>
  <si>
    <t>Feedback - ชื่อ สกุล</t>
  </si>
  <si>
    <t>1. ความส่องสว่างของดาวฤกษ์ขึ้นอยู่กับปัจจัยใดบ้าง ปัจจัยดังกล่าวมีความสัมพันธ์กันอย่างไร</t>
  </si>
  <si>
    <t>Points - 1. ความส่องสว่างของดาวฤกษ์ขึ้นอยู่กับปัจจัยใดบ้าง ปัจจัยดังกล่าวมีความสัมพันธ์กันอย่างไร</t>
  </si>
  <si>
    <t>Feedback - 1. ความส่องสว่างของดาวฤกษ์ขึ้นอยู่กับปัจจัยใดบ้าง ปัจจัยดังกล่าวมีความสัมพันธ์กันอย่างไร</t>
  </si>
  <si>
    <t>2. โชติมาตรปรากฏและโชติมาตรสัมบูรณ์ต่างกันอย่างไร</t>
  </si>
  <si>
    <t>Points - 2. โชติมาตรปรากฏและโชติมาตรสัมบูรณ์ต่างกันอย่างไร</t>
  </si>
  <si>
    <t>Feedback - 2. โชติมาตรปรากฏและโชติมาตรสัมบูรณ์ต่างกันอย่างไร</t>
  </si>
  <si>
    <t>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t>
  </si>
  <si>
    <t>Points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t>
  </si>
  <si>
    <t>Feedback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t>
  </si>
  <si>
    <t>4.1 ดาวดวงใดเมื่อมองจากโลก จะเห็นสว่างที่สุด</t>
  </si>
  <si>
    <t>Points - 4.1 ดาวดวงใดเมื่อมองจากโลก จะเห็นสว่างที่สุด</t>
  </si>
  <si>
    <t>Feedback - 4.1 ดาวดวงใดเมื่อมองจากโลก จะเห็นสว่างที่สุด</t>
  </si>
  <si>
    <t>4.2 ดวงใดที่มีอุณหภูมิผิวสูงที่สุด</t>
  </si>
  <si>
    <t>Points - 4.2 ดวงใดที่มีอุณหภูมิผิวสูงที่สุด</t>
  </si>
  <si>
    <t>Feedback - 4.2 ดวงใดที่มีอุณหภูมิผิวสูงที่สุด</t>
  </si>
  <si>
    <t>4.3 ดาวดวงใดที่มีอุณหภูมิผิวใกล้เคียงกับดวงอาทิตย์มากที่สุด</t>
  </si>
  <si>
    <t>Points - 4.3 ดาวดวงใดที่มีอุณหภูมิผิวใกล้เคียงกับดวงอาทิตย์มากที่สุด</t>
  </si>
  <si>
    <t>Feedback - 4.3 ดาวดวงใดที่มีอุณหภูมิผิวใกล้เคียงกับดวงอาทิตย์มากที่สุด</t>
  </si>
  <si>
    <t>4.4 ดาวดวงที่มีอุณหภูมิผิวใกล้เคียงกับดวงอาทิตย์มากที่สุด พิจารณาจากข้อมูลใด</t>
  </si>
  <si>
    <t>Points - 4.4 ดาวดวงที่มีอุณหภูมิผิวใกล้เคียงกับดวงอาทิตย์มากที่สุด พิจารณาจากข้อมูลใด</t>
  </si>
  <si>
    <t>Feedback - 4.4 ดาวดวงที่มีอุณหภูมิผิวใกล้เคียงกับดวงอาทิตย์มากที่สุด พิจารณาจากข้อมูลใด</t>
  </si>
  <si>
    <t>5. เพราะเหตุใดเมื่อมองจากโลกนักเรียนจึงเห็นดวงอาทิตย์สว่างกว่าดาวซิริอัสทั้งที่ดาวซิริอัส มีกำลังส่องสว่างมากกว่าดวงอาทิตย์</t>
  </si>
  <si>
    <t>Points - 5. เพราะเหตุใดเมื่อมองจากโลกนักเรียนจึงเห็นดวงอาทิตย์สว่างกว่าดาวซิริอัสทั้งที่ดาวซิริอัส มีกำลังส่องสว่างมากกว่าดวงอาทิตย์</t>
  </si>
  <si>
    <t>Feedback - 5. เพราะเหตุใดเมื่อมองจากโลกนักเรียนจึงเห็นดวงอาทิตย์สว่างกว่าดาวซิริอัสทั้งที่ดาวซิริอัส มีกำลังส่องสว่างมากกว่าดวงอาทิตย์</t>
  </si>
  <si>
    <t>6. เนบิวลามีความสัมพันธ์กับดาวฤกษ์อย่างไร</t>
  </si>
  <si>
    <t>Points - 6. เนบิวลามีความสัมพันธ์กับดาวฤกษ์อย่างไร</t>
  </si>
  <si>
    <t>Feedback - 6. เนบิวลามีความสัมพันธ์กับดาวฤกษ์อย่างไร</t>
  </si>
  <si>
    <t>7. เพราะเหตุใดดาวฤกษ์ที่มีมวลน้อย จึงมีช่วงชีวิตที่ยาวนานกว่าดาวฤกษ์ที่มีมวลมาก</t>
  </si>
  <si>
    <t>Points - 7. เพราะเหตุใดดาวฤกษ์ที่มีมวลน้อย จึงมีช่วงชีวิตที่ยาวนานกว่าดาวฤกษ์ที่มีมวลมาก</t>
  </si>
  <si>
    <t>Feedback - 7. เพราะเหตุใดดาวฤกษ์ที่มีมวลน้อย จึงมีช่วงชีวิตที่ยาวนานกว่าดาวฤกษ์ที่มีมวลมาก</t>
  </si>
  <si>
    <t>8.1 หมายเลข 1 คืออะไร</t>
  </si>
  <si>
    <t>Points - 8.1 หมายเลข 1 คืออะไร</t>
  </si>
  <si>
    <t>Feedback - 8.1 หมายเลข 1 คืออะไร</t>
  </si>
  <si>
    <t>8.2 หมายเลข 2 คืออะไร</t>
  </si>
  <si>
    <t>Points - 8.2 หมายเลข 2 คืออะไร</t>
  </si>
  <si>
    <t>Feedback - 8.2 หมายเลข 2 คืออะไร</t>
  </si>
  <si>
    <t>8.3 หมายเลข 3 คืออะไร</t>
  </si>
  <si>
    <t>Points - 8.3 หมายเลข 3 คืออะไร</t>
  </si>
  <si>
    <t>Feedback - 8.3 หมายเลข 3 คืออะไร</t>
  </si>
  <si>
    <t>8.4 หมายเลข 4 คืออะไร</t>
  </si>
  <si>
    <t>Points - 8.4 หมายเลข 4 คืออะไร</t>
  </si>
  <si>
    <t>Feedback - 8.4 หมายเลข 4 คืออะไร</t>
  </si>
  <si>
    <t>8.5 หมายเลข 5 คืออะไร</t>
  </si>
  <si>
    <t>Points - 8.5 หมายเลข 5 คืออะไร</t>
  </si>
  <si>
    <t>Feedback - 8.5 หมายเลข 5 คืออะไร</t>
  </si>
  <si>
    <t>8.6 หมายเลข 6 คืออะไร</t>
  </si>
  <si>
    <t>Points - 8.6 หมายเลข 6 คืออะไร</t>
  </si>
  <si>
    <t>Feedback - 8.6 หมายเลข 6 คืออะไร</t>
  </si>
  <si>
    <t>8.7 หมายเลข 7 คืออะไร</t>
  </si>
  <si>
    <t>Points - 8.7 หมายเลข 7 คืออะไร</t>
  </si>
  <si>
    <t>Feedback - 8.7 หมายเลข 7 คืออะไร</t>
  </si>
  <si>
    <t>8.8 หมายเลข 8 คืออะไร</t>
  </si>
  <si>
    <t>Points - 8.8 หมายเลข 8 คืออะไร</t>
  </si>
  <si>
    <t>Feedback - 8.8 หมายเลข 8 คืออะไร</t>
  </si>
  <si>
    <t>8.9 หมายเลข 9 คืออะไร</t>
  </si>
  <si>
    <t>Points - 8.9 หมายเลข 9 คืออะไร</t>
  </si>
  <si>
    <t>Feedback - 8.9 หมายเลข 9 คืออะไร</t>
  </si>
  <si>
    <t>8.10 หมายเลข 10 คืออะไร</t>
  </si>
  <si>
    <t>Points - 8.10 หมายเลข 10 คืออะไร</t>
  </si>
  <si>
    <t>Feedback - 8.10 หมายเลข 10 คืออะไร</t>
  </si>
  <si>
    <t>8.11 หมายเลข 11 คืออะไร</t>
  </si>
  <si>
    <t>Points - 8.11 หมายเลข 11 คืออะไร</t>
  </si>
  <si>
    <t>Feedback - 8.11 หมายเลข 11 คืออะไร</t>
  </si>
  <si>
    <t>9. ปัจจุบันดวงอาทิตย์ของเราอายุประมาณเท่าไร และจะมีอายุขัยอีกประมาณกี่ปี</t>
  </si>
  <si>
    <t>Points - 9. ปัจจุบันดวงอาทิตย์ของเราอายุประมาณเท่าไร และจะมีอายุขัยอีกประมาณกี่ปี</t>
  </si>
  <si>
    <t>Feedback - 9. ปัจจุบันดวงอาทิตย์ของเราอายุประมาณเท่าไร และจะมีอายุขัยอีกประมาณกี่ปี</t>
  </si>
  <si>
    <t>10. ธาตุต่าง ๆ บนโลกและในตัวเราเกี่ยวข้องกับวิวัฒนาการของดาวฤกษ์หรือไม่ อย่างไร</t>
  </si>
  <si>
    <t>Points - 10. ธาตุต่าง ๆ บนโลกและในตัวเราเกี่ยวข้องกับวิวัฒนาการของดาวฤกษ์หรือไม่ อย่างไร</t>
  </si>
  <si>
    <t>Feedback - 10. ธาตุต่าง ๆ บนโลกและในตัวเราเกี่ยวข้องกับวิวัฒนาการของดาวฤกษ์หรือไม่ อย่างไร</t>
  </si>
  <si>
    <t>มวลตั้งต้น ยิ่งเยอะดาวใหญ่และสว่าง
อุณหภูมิ ยิ่งมากแสงยิ่งเยอะ</t>
  </si>
  <si>
    <t>โชติมาตรปรากฏ = ความสว่างที่ "เห็นจากโลก"
โชติมาตรสัมบูรณ์ = ความสว่างที่ "แท้จริง" ของดาว</t>
  </si>
  <si>
    <t>ดวงอาทิตย์ (-26.7);ดวงจันทร์เต็มดวง (-12.5);ดาวศุกร์ (-4.4);ดาวพฤหัสบดี (-2.7);ดาวซิริอัส (-1.46);ดาวเวกา (0.04);ดาวคาเพลลา (0.09);ดาวไรเจล (0.12);ดาวตานกอินทรี (0.77);</t>
  </si>
  <si>
    <t>ดาวซิริอัส</t>
  </si>
  <si>
    <t>ดาวมินตากะ</t>
  </si>
  <si>
    <t>ดาวคาเพลลา</t>
  </si>
  <si>
    <t>ดาวคาเพลลา เพราะ สีเหมือนกัน</t>
  </si>
  <si>
    <t>เพราะระยะหางไม่เท่ากันค่าโชติมาตรปรากฎต่างกัน</t>
  </si>
  <si>
    <t>เกินจากการระเบิดของดาวฤกษ์</t>
  </si>
  <si>
    <t>ใช้พลังงานน้อยกว่า</t>
  </si>
  <si>
    <t>ดาวแคระขาว</t>
  </si>
  <si>
    <t>ดาวฤกษ์สีน้ำเงินขนาดใหญ่</t>
  </si>
  <si>
    <t>มีายุไข10พันล้านปี ปัจจุบันมีอายุ4.6พันล้านปี</t>
  </si>
  <si>
    <t>ธาตุต่าง ๆ บนโลกและในตัวเราเกี่ยวข้องกับวิวัฒนาการของดาวฤกษ์อย่างมาก โดยเฉพาะธาตุตั้งแต่ คาร์บอน (C), ออกซิเจน (O), เหล็ก (Fe) และธาตุหนักอื่น ๆ ที่เป็นส่วนประกอบสำคัญของโลกและสิ่งมีชีวิต ล้วนเกิดจาก กระบวนการในดาวฤกษ์</t>
  </si>
  <si>
    <t>ความส่องสว่างของดาวฤกษ์ขึ้นอยู่กับกำลังส่องสว่างของดาวฤกษ์และระยะห่างของดาวฤกษ์กับผู้สังเกต  ซึ่งดาวที่มีกำลังส่องสว่างมากจะมีความส่องสว่างมากกว่าดาวฤกษ์ที่มีกำลังส่องสว่างน้อยเมื่อห่างจากผู้สังเกตในระยะทางที่เท่ากัน นอกจากนี้ดาวฤกษ์ที่อยู่ใกล้กับผู้สังเกตจะมีความส่องสว่างมากกว่าดาวฤกษ์ที่อยู่ไกล</t>
  </si>
  <si>
    <t>โชติมาตรปรากฏ คือ ค่าเปรียบเทียบความส่องสว่างของดาวที่สังเกตได้จากโลก ส่วนค่าโชติมาตรสัมบูรณ์ คือ ค่าเปรียบเทียบความส่องสว่างของดาวที่ระยะ 10 พาร์เซก</t>
  </si>
  <si>
    <t>ดาวคาเพลลา ดูจากข้อมูลสีของดาวฤกษ์</t>
  </si>
  <si>
    <t>เพราะว่า ดวงอาทิตย์มีค่าโชติมาตรปรากฏ -26.7 ส่วนดาวซิริอัสมีค่าโชติมาตรปรากฏ -1.46 ซึ่งทำให้ผู้สังเกตบนโลกจะเห็นดวงอาทิตย์มีความส่องสว่างมากกว่าดาวซิริอัส</t>
  </si>
  <si>
    <t>เนบิวลา คือ กลุ่มแก๊สไฮโดรเจนและฮีเลียมที่เกิดจากบิกแบง ซึ่งทำให้เนบิวลาเกี่ยวข้องกับดาวฤกษ์ เพราะว่าแรงโน้มถ่วงทำให้เนบิวลากลายเป็นดาวฤกษ์ และบั้นปลายชีวิตของดาวฤกษ์จะมีซากเป็นเนบิวลา</t>
  </si>
  <si>
    <t>ดาวฤกษ์ที่มวลน้อยหรือมีมวลประมาณดวงอาทิตย์จะมีการใช้เชื้อเพลิงในอัตราที่น้อยจึงมีช่วงชีวิตยาว ส่วนดาวฤกษ์ที่มีมวลมากมีขนาดใหญ่จะใช้เชื้อเพลิงในอัตราที่สูงมาก ทำให้มีช่วงชีวิตสั้น</t>
  </si>
  <si>
    <t>ดาวยักษ์ใหญ่</t>
  </si>
  <si>
    <t>ดวงอาทิตย์พบว่าในปัจจุบันดวงอาทิตย์มีอายุประมาณ 4,500 ล้านปี และมีอายุขัยได้ประมาณ 10,000 ล้านปี</t>
  </si>
  <si>
    <t>เกี่ยวข้อง เพราะการวิวัฒนาการของดาวฤกษ์ก่อให้เกิดธาตุหนักขึ้นในอวกาศและเป็นธาตุเริ่มต้นในการก่อตัวของโลกและสิ่งมีชีวิตโดยธาตุหนักตั้งแต่ฮีเลียมถึงเหล็กเกิดจากปฏิกิริยาเทอร์มอนิวเคลียร์ในดาวฤกษ์ ส่วนธาตุที่หนักกว่าเหล็กเกิดจาก ซูเปอร์โนวา เช่น ตะกั่ว ทองคำ</t>
  </si>
  <si>
    <t>ความส่องสว่างของดาวฤกษ์ (Luminosity) เป็นปริมาณที่บ่งบอกถึงพลังงานทั้งหมดที่ดาวฤกษ์แผ่ออกมาในหนึ่งวินาที (วัดเป็นวัตต์ หรือเทียบกับดวงอาทิตย์) ซึ่งความส่องสว่างของดาวฤกษ์ขึ้นอยู่กับ ปัจจัยหลัก 2 ประการ ดังนี้
🔥 1. อุณหภูมิพื้นผิวของดาวฤกษ์ (Surface Temperature) 🌕 2. รัศมีของดาวฤกษ์ (Radius)</t>
  </si>
  <si>
    <t>โชติมาตรปรากฏคือความสว่างของดาวที่เห็นจากโลก ซึ่งขึ้นอยู่กับระยะทาง ในขณะที่โชติมาตรสัมบูรณ์คือความสว่างแท้จริงของดาวหากอยู่ห่างจากโลก 10 พาร์เซก ใช้เปรียบเทียบความสว่างของดาวได้โดยไม่ขึ้นกับระยะทาง</t>
  </si>
  <si>
    <t>ดวงอาทิตย์ (-26.7);ดวงจันทร์เต็มดวง (-12.5);ดาวศุกร์ (-4.4);ดาวพฤหัสบดี (-2.7);ดาวซิริอัส (-1.46);ดาวตานกอินทรี (0.77);ดาวไรเจล (0.12);ดาวคาเพลลา (0.09);ดาวเวกา (0.04);</t>
  </si>
  <si>
    <t>สีของดาว</t>
  </si>
  <si>
    <t>ดวงอาทิตย์อยู่ใกล้โลกมากกว่าดาวซิริอัสหลายล้านเท่า</t>
  </si>
  <si>
    <t>เนบิวลามีความสัมพันธ์กับดาวฤกษ์ในหลายแง่มุม ดังนี้ครับ:
	1.	แหล่งกำเนิดดาวฤกษ์ (Star Formation)
เนบิวลาเป็นเมฆก๊าซและฝุ่นในอวกาศ ซึ่งเป็นแหล่งที่ดาวฤกษ์เกิดขึ้นใหม่ได้ เมื่อแรงโน้มถ่วงทำให้ก๊าซในเนบิวลารวมตัวกันและยุบตัว ดาวฤกษ์จะเริ่มก่อตัวขึ้นภายในเนบิวลานั้น
	2.	ดาวฤกษ์มีผลต่อเนบิวลา
ดาวฤกษ์ที่เกิดขึ้นแล้ว โดยเฉพาะดาวมวลมาก จะปล่อยรังสีและลมดาว (stellar winds) ซึ่งสามารถทำให้เนบิวลารอบๆ แตกกระจายหรือเปลี่ยนรูปร่างได้
	3.	เนบิวลาเป็นซากของดาวฤกษ์
ในบางกรณี เนบิวลาเป็นเศษซากที่เกิดจากการระเบิดของดาวฤกษ์ เช่น ซุปเปอร์โนวา หรือเนบิวลาหมอกควันจากดาวยักษ์แดง ซึ่งแสดงว่าดาวฤกษ์และเนบิวลามีความเชื่อมโยงกันในวงจรชีวิตของดาว
สรุปคือ เนบิวลาและดาวฤกษ์มีความสัมพันธ์อย่างใกล้ชิดในเรื่องการเกิดและการวิวัฒนาการของดา</t>
  </si>
  <si>
    <t>ดาวมวลน้อยใช้เชื้อเพลิงอย่างประหยัดและช้ากว่าดาวมวลมาก แม้มีเชื้อเพลิงน้อยกว่า แต่สามารถคงอยู่ได้นานกว่า ดาวมวลมากที่ใช้เชื้อเพลิงอย่างรวดเร็วจึงมีชีวิตสั้นกว่า</t>
  </si>
  <si>
    <t>ปัจจุบันดวงอาทิตย์ของเรามีอายุประมาณ 4.6 พันล้านปี ครับ
โดยดวงอาทิตย์เป็นดาวฤกษ์ชนิดดาวแถบหลัก (main-sequence star) ที่มวลกลาง ๆ ซึ่งคาดว่าจะมีอายุขัยรวมประมาณ 10 พันล้านปี ดังนั้นดวงอาทิตย์ของเรายังเหลืออายุขัยอีกประมาณ 5.4 พันล้านปี ก่อนจะเข้าสู่ช่วงสุดท้ายของชีวิต เช่น ขยายตัวเป็นดาวยักษ์แดงและกลายเป็นดาวแคระขาว</t>
  </si>
  <si>
    <t>วิวัฒนาการของดาวฤกษ์เป็นกระบวนการหลักที่ผลิตและแจกจ่ายธาตุต่าง ๆ ในจักรวาล ทำให้เกิดโลกและสิ่งมีชีวิตขึ้นได้</t>
  </si>
  <si>
    <t xml:space="preserve"> ระยะทางจากโลกยิ่งดาวฤกษ์อยู่ไกลจากโลก ความสว่างที่สังเกตได้จากโลกจะลดลง</t>
  </si>
  <si>
    <t>โชติมาตรปรากฏเป็นความสว่างของดาวฤกษ์ที่สังเกตเห็นจากโลก ส่วนโชติมาตรสัมบูรณ์เป็นความสว่างของดาวฤกษ์</t>
  </si>
  <si>
    <t>ดวงอาทิตย์ (-26.7);ดาวพฤหัสบดี (-2.7);ดาวเวกา (0.04);ดาวไรเจล (0.12);ดาวซิริอัส (-1.46);ดาวศุกร์ (-4.4);ดวงจันทร์เต็มดวง (-12.5);ดาวคาเพลลา (0.09);ดาวตานกอินทรี (0.77);</t>
  </si>
  <si>
    <t>ดาวคาเพลลาเพราะสีอยู่สีเดียวกัน</t>
  </si>
  <si>
    <t>ความแตกต่างของระยะห่างระหว่างเรากับดวงอาทิตย์และดาวซิริอุส</t>
  </si>
  <si>
    <t>มีความสัมพันธ์กับดาวฤกษ์อย่างใกล้ชิด ทั้งในแง่ของการก่อตัว การวิวัฒนาการ</t>
  </si>
  <si>
    <t>ใช้พลังงานอย่างประหยัดกว่า</t>
  </si>
  <si>
    <t>4.6 พันล้านปี มีอายุอีก5 พันล้านปี</t>
  </si>
  <si>
    <t>ธาตุต่าง ๆ บนโลกและในตัวเรามีส่วนเกี่ยวข้องกับวิวัฒนาการของดาวฤกษ์</t>
  </si>
  <si>
    <t>อุณหภูมิของพื้นผิวดาวเคราะห์</t>
  </si>
  <si>
    <t>โชติมาตรปรากฏ คือ วัดความสว่างที่เห็นได้จากโลก
โชติมาตรสัมบูรณ์ คือ วัดความสว่างที่เเท้จริงของดาว จากระยะห่างที่เท่ากัน</t>
  </si>
  <si>
    <t>ดวงอาทิตย์ (-26.7);ดวงจันทร์เต็มดวง (-12.5);ดาวศุกร์ (-4.4);ดาวซิริอัส (-1.46);ดาวพฤหัสบดี (-2.7);ดาวเวกา (0.04);ดาวคาเพลลา (0.09);ดาวไรเจล (0.12);ดาวตานกอินทรี (0.77);</t>
  </si>
  <si>
    <t>สีของดาวฤกษ์</t>
  </si>
  <si>
    <t>เพราะระยะห่างของดาวซิริอัส อยู่ห่างไปมากกว่า</t>
  </si>
  <si>
    <t>เป็นจุดกำเนิดของดาวฤกษ์</t>
  </si>
  <si>
    <t>เพราะเผาผลาญพลังงานน้อยกว่าจึงอยู่ได้นานมากกว่า</t>
  </si>
  <si>
    <t>4,500 ล้านปี เเละจะมีอายุถึง 10,000 ล้านปี</t>
  </si>
  <si>
    <t>เราคือเศษซากของดาวฤกษ์</t>
  </si>
  <si>
    <t>มวลตั้งต้น ยิ่งมีมวลมากก็จะใหญ่และสว่างมาก</t>
  </si>
  <si>
    <t>โชติมาตรปรากฏเป็นสิ่งที่เราเห็นบนท้องจริงๆในระยะทางจริงๆ
ส่วนโชติมาตรสัมบูรณ์เป็นการที่เราสมมุติมาในระยะที่10พาร์เซก</t>
  </si>
  <si>
    <t>สี เพราะดวงอาทิตย์เป็นสีเหลืองและดาวคาเพลลาก็เป็นสีเหลือง</t>
  </si>
  <si>
    <t>เป็นทั้งแหล่งกำเนิดและการสิ้นสุดอายุไขของดาวฤกษ์</t>
  </si>
  <si>
    <t>เพราะว่าดาวฤกษ์ที่มีมวลน้อยจะไม่ขยายตัวและระเบิดเป็นซุปเปอร์โนวา</t>
  </si>
  <si>
    <t>4.6พันล้านปีและจะมีอายุขัยประมาณ5พันล้านปี</t>
  </si>
  <si>
    <t>ธาตุต่างๆในตัวเราและบนส่วนใหญ่มีส่วนเกี่ยวข้องกับการวิวัฒนาการของดาวฤกษ์</t>
  </si>
  <si>
    <t>อุณหภูมิพื้นผิว รัศมี และ มวลของดาวฤกษ์
ยิ่งมีมากยิ่งสว่างมาก</t>
  </si>
  <si>
    <t>ต่างกันในที่โชติมาตรปรากฏจะวัดความสว่างที่มองเห็นจากโลก แต่โชคิมาตรสัมบูรณ์จะวัดความสว่างเมื่อดาวฤกษ์อยู่ห่างจากโลกเท่ากัน</t>
  </si>
  <si>
    <t>ดาวคาเพลลา พิจารณาจากสีของดาว</t>
  </si>
  <si>
    <t>เพราะว่าระยะทางของดวงอาทิตย์ถึงโลกมีระยะทางที่ใกล้กว่า</t>
  </si>
  <si>
    <t xml:space="preserve">เนบิวลาเกิดจากการตายของดาวฤกษ์ </t>
  </si>
  <si>
    <t>เพราะใช้พลังงานน้อยกว่าดาวฤกษ์ที่มีมวลมากทำให้อายุยืนกว่า</t>
  </si>
  <si>
    <t>ปัจจุบันมีอายุ5000ล้านปี  และจะมีอายุอยู่อีก5000ล้านปี</t>
  </si>
  <si>
    <t xml:space="preserve">ธาตุต่างๆ บนโลกและในร่างกายเราล้วนมีต้นกำเนิกจากปฏิกิริยานิวเคลีย์ในดาวฤกษ์และการระเบิดของดาวยักษ์ใหญ่ในช่วงสุดท้ายของชีวิตจึงสามารถกล่าวได้ว่าเราคือผลผลิตของวิวัฒนาการของดางฤกษ์
</t>
  </si>
  <si>
    <t>พลังงานที่ดาวฤกษ์ดวงนั้น ปลดปล่อยออกมา หรือ ที่เรียกว่า “กำลังส่องสว่าง” ขึ้นอยู่กับอุณหภูมิ ระยะทาง รัศมี ดาวยิ่งใหญ่แสงยิ่งมาก</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</si>
  <si>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 (ประมาณ 32.6 ปีแสง)</t>
  </si>
  <si>
    <t>พิจารณาจากสีของดาว</t>
  </si>
  <si>
    <t>เพราะโลกอยู่ใกล้ดวงอาทิตย์มากกว่า</t>
  </si>
  <si>
    <t>ดาวฤกษ์มวลต่ำ แม้จะมีเชื้อเพลิงน้อยกว่า แต่ใช้พลังงานอย่างประหยัดกว่า</t>
  </si>
  <si>
    <t>อายุปัจจุบันประมาณ 4.6พันล้านปี อายุขัยประมาณ1หมื่นล้านปี</t>
  </si>
  <si>
    <t>ธาตุต่าง ๆ บนโลกและในตัวเรามีความเกี่ยวข้องอย่างมากกับวิวัฒนาการของดาวฤกษ์ เพราะดาวฤกษ์เป็นโรงงานหลอมธาตุที่สำคัญในจักรวาล</t>
  </si>
  <si>
    <t>อุณหภูมิ ระยะห่าง เเละ มวล ของดาวฤกษ์
ยิ่งมีมวลมากยิ่งมีพลังงานมาก เเละขึ้นอยู่กับระยะห่างของผู้สังเกตว่าห่างจากดาวฤกษ์เพียงใด</t>
  </si>
  <si>
    <t>โชติมาตรปรากฏคือการดูความสว่างของดาวฤกษ์
ถ้ามีโชติมาตรมาก ความสว่างจะน้อย
เเต่โชติมาตรสัมบูรณ์ คือการเปรียบเทียบเหมือนดาวฤกษ์ทุกดวงอยู่ห่างจากผู้สังเกตในระยะเท่าๆกันคือ 10พาร์เซก</t>
  </si>
  <si>
    <t>สีของดาวฤกษ์ที่มีเช่นเดียวกับดวงอาทิตย์</t>
  </si>
  <si>
    <t>เพราะดวงอาทิตย์อยู่ใกล้ดาวโลกมากกว่าดาวซิริอัสฃ</t>
  </si>
  <si>
    <t>เป็นจุดเริ่มต้นของวิวัฒนาการของดาวฤกษ์</t>
  </si>
  <si>
    <t>เพราะดาวฤกษ์ที่มีมวลมากจำเป็นต้องใช้พลังงานมาก</t>
  </si>
  <si>
    <t>ประมาณ 5พันล้านปี
มีอายุได้อีกกว่าประมาณ 5พันล้านปี</t>
  </si>
  <si>
    <t>ใช่ เพราะธาตุต่างบนโลกเเละในตัวเราเกิดจากการวิวัฒนาการของดาวฤกษ์เเละซูเปอร์โนวา</t>
  </si>
  <si>
    <t>ขึ้นอยู่กับพลังงานที่ดาวฤกษ์ดวงนั้น ปลดปล่อยออกมา หรือ ที่เรียกว่ากำลังส่องสว่างรวมถึงระยะห่างระหว่างดาวฤกษ์ดวงนั้นกับโลกของเรา</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</si>
  <si>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 ประมาณ 32.6 ปีแสง</t>
  </si>
  <si>
    <t>สีของดวงดาวเพราะดวงอาทิตย์มีสีเป็นสีเหลืองซึ่งดาวคาเพลลาก็มีสีเหลืองเช่นกัน สีของดาวจะบ่งบอกถึงอุณหภูมิของดาว</t>
  </si>
  <si>
    <t>เมื่อเทียบกันดวงอาทิตย์มีโชติมาตรปรากฏ -26.7 และ ดาวซิริอัสมีโชติมาตรปรากฏ -1.46 ทำให้เราสังเกตจากบนโลกเห็นดวงอาทิตย์มีความสว่างมากกว่า</t>
  </si>
  <si>
    <t>เนบิวลาเป็นทั้งจุดเริ่มต้นและจุดจบของดาวฤกษ์
ดาวบางดวง “เกิดจาก” เนบิวลา และเมื่อสิ้นอายุ ก็ “กลายเป็น” เนบิวลาอีกครั้ง</t>
  </si>
  <si>
    <t>ดาวมวลน้อยเผาไหม้เชื้อเพลิงช้า → อยู่ได้นานกว่า
ดาวมวลมากเผาไหม้เชื้อเพลิงเร็ว → ตายไวกว่า</t>
  </si>
  <si>
    <t xml:space="preserve">	•	ดวงอาทิตย์อายุ 4.6 พันล้านปี
	•	จะมีอายุถึง ประมาณ 10 พันล้านปี
	•	จึงเหลือ เวลาอีก ~5.4 พันล้านปี ก่อนเข้าสู่จุดจบของชีวิตในฐานะดาวฤกษ์</t>
  </si>
  <si>
    <t>ธาตุในตัวเราและโลก เกิดจากกระบวนการฟิวชันในดาวฤกษ์และการระเบิดของดาวฤกษ์ในอดีต
→ วิวัฒนาการของดาวฤกษ์เป็นต้นกำเนิดของทุกสิ่งทางกายภาพในจักรวาล</t>
  </si>
  <si>
    <t xml:space="preserve">ความส่องสว่างเพิ่มขึ้นอย่างมากเมื่ออุณหภูมิพื้นผิวสูงขึ้น (กำลัง 4 ของอุณหภูมิ)
	ความส่องสว่างเพิ่มขึ้นตามพื้นที่ผิว (รัศมียกกำลัง 2)
ดาวใหญ่และร้อนจะส่องสว่างมากที่สุด
</t>
  </si>
  <si>
    <t xml:space="preserve">โชติมาตรปรากฏ (Apparent Magnitude)
	คือ ความสว่างที่เรามองเห็นดาวจากโลก
		ขึ้นอยู่กับว่า ดาวนั้นอยู่ไกลจากเรามากน้อยแค่ไหน
	ดาวที่อยู่ใกล้จะดูสว่างกว่า แม้ว่าจะมีความสว่างจริงน้อยกว่า
	ค่าตัวเลขโชติมาตรปรากฏยิ่งน้อย (หรือลบ) หมายถึงดาวยิ่งสว่าง เช่น ดาวศุกร์มีโชติมาตรปรากฏประมาณ -4.4 (สว่างมาก)
โชติมาตรสัมบูรณ์ (Absolute Magnitude)
		คือ ความสว่างที่ดาวจะมีถ้าอยู่ที่ระยะ 10 พาร์เซค (ประมาณ 32.6 ปีแสง) จากโลก
	เป็นค่าที่บอกถึง ความสว่างจริง ของดาว
	ใช้เปรียบเทียบความสว่างของดาวได้โดยไม่ขึ้นกับระยะห่างจากโลก
</t>
  </si>
  <si>
    <t>เราจะพิจารณาจาก ประเภทสเปกตรัม และ สีของดาว เป็นหลัก
โดยดาวที่มี สเปกตรัมประเภท G และสีใกล้เคียงดวงอาทิตย์ จะมีอุณหภูมิผิวใกล้เคียงกัน</t>
  </si>
  <si>
    <t>ความสว่างที่เราเห็น (โชติมาตรปรากฏ) ขึ้นอยู่กับ ทั้งความส่องสว่างจริงของดาวและระยะทางจากโลก
ดวงอาทิตย์ใกล้กว่าอย่างมาก ทำให้ดูสว่างกว่าแม้กำลังส่องสว่างน้อยกว่า</t>
  </si>
  <si>
    <t>เนบิวลาเป็น แหล่งกำเนิดของดาวฤกษ์
และดาวฤกษ์ที่เกิดขึ้นจะมีอิทธิพลต่อเนบิวลาโดยการเปลี่ยนแปลงโครงสร้างและกระตุ้นการเกิดดาวรุ่นใหม่</t>
  </si>
  <si>
    <t>ดาวมวลน้อยใช้พลังงานช้าและประหยัดกว่า จึงมีชีวิตยืนยาวกว่า
ดาวมวลมากใช้พลังงานเร็ว หมดเชื้อเพลิงไว จึงมีชีวิตสั้นกว่า</t>
  </si>
  <si>
    <t>ดวงอาทิตย์คาดว่าจะอยู่ในช่วง ลำดับหลัก (Main Sequence) รวมประมาณ 10 พันล้านปี
ดังนั้นดวงอาทิตย์ยังมีอายุขัยเหลือประมาณ 5.4 พันล้านปี ก่อนจะเข้าสู่ระยะวิวัฒนาการถัดไป เช่น กลายเป็นดาวยักษ์แดง</t>
  </si>
  <si>
    <t xml:space="preserve">ธาตุที่ประกอบขึ้นเป็นโลกและสิ่งมีชีวิตเกิดจาก การหลอมรวมธาตุในดาวฤกษ์ และการปล่อยธาตุเหล่านั้นออกสู่อวกาศ
ดังนั้นวิวัฒนาการของดาวฤกษ์จึงเป็นกระบวนการสำคัญที่ทำให้เกิดธาตุต่าง ๆ ที่จำเป็นต่อชีวิตบนโลก
</t>
  </si>
  <si>
    <t>ความสว่างของดวงดาวขึ้นอยู่กับพลังงานที่ดาวฤกษ์ดวงนั้น ปลดปล่อยออกมา หรือ ที่เรียกว่า “กำลังส่องสว่าง” (Luminosity) รวมถึงระยะห่างระหว่างดาวฤกษ์ดวงนั้นกับโลกของเรา ดวงอาทิตย์จัดอยู่ในประเภท G2 หรือ ดาวแคระเหลือง (Yellow Dwarf) ซึ่งยังอยู่ในช่วงหลักของชีวิตดาวฤกษ์ เหลือเวลาอีกกว่าพันล้านปี ก่อนเข้าสู่ช่วงสุดท้ายของชีวิต</t>
  </si>
  <si>
    <t>ดาวไรเจล</t>
  </si>
  <si>
    <t>ดาวดวงแก้ว</t>
  </si>
  <si>
    <t>ดาวคาเพลลา (Capella) มีอุณหภูมิผิวประมาณ 4,900-5,700 เคลวิน ซึ่งใกล้เคียงกับดวงอาทิตย์มากที่สุดในบรรดาดาวที่กล่าวถึง</t>
  </si>
  <si>
    <t>ดาวซิริอัสสว่างกว่าดาวฤกษ์ดวงอื่นบนท้องฟ้า สาเหตุส่วนหนึ่งก็เพราะเป็นดาวฤกษ์ที่อยู่ใกล้เป็นอันดับต้นๆ ห่างดวงอาทิตย์เพียง 8.6 ปีแสง</t>
  </si>
  <si>
    <t>เนบิวลามีความสัมพันธ์กับดาวฤกษ์อย่างใกล้ชิด ทั้งในแง่ของการก่อตัว การวิวัฒนาการ และการสิ้นสุดของชีวิตของดาวฤกษ์</t>
  </si>
  <si>
    <t>อายุขัยของดาวฤกษ์สวนทางกับมวลของดาวฤกษ์ ดาวฤกษ์มวลสูง จะเสียมวลรวดเร็ว อายุขัยจึงสั้น ส่วนดาวฤกษ์มวลต่ำ แม้จะมีเชื้อเพลิงน้อยกว่า แต่ใช้พลังงานอย่างประหยัดกว่า จึงมีอายุขัยยาวกว่า</t>
  </si>
  <si>
    <t>ดวงอาทิตย์มีอายุประมาณ 4.6 พันล้านปี และคาดว่าจะยังคงส่องแสงได้อีกประมาณ 5 พันล้านปี</t>
  </si>
  <si>
    <t>ธาตุต่าง ๆ บนโลกและในตัวเรามีส่วนเกี่ยวข้องอย่างมากกับวิวัฒนาการของดาวฤกษ์. ดาวฤกษ์เป็นเสมือน "โรงหล่อ" ในจักรวาล สร้างธาตุต่าง ๆ ที่หนักกว่าไฮโดรเจนและฮีเลียมผ่านปฏิกิริยานิวเคลียร์ฟิวชัน. เมื่อดาวฤกษ์อายุยืนขึ้นและถึงจุดจบของชีวิต จะเกิดการระเบิดซูเปอร์โนวา ซึ่งจะปล่อยธาตุเหล็กและธาตุหนักอื่น ๆ ออกสู่จักรวาล. ธาตุเหล่านี้กระจายออกไปและกลายเป็นส่วนประกอบของเนบิวลาและดาวเคราะห์</t>
  </si>
  <si>
    <t>เนื่องจากใช้พลังงานอย่างประหยัดกว่า ดาวฤกษ์ที่มีมวลมากใช้พลังงานในอัตราที่สูงมากและเผาผลาญเชื้อเพลิงอย่างรวดเร็ว ทำให้มีช่วงชีวิตที่สั้นกว่า</t>
  </si>
  <si>
    <t>มีอายุประมาณ 4.6 พันล้านปี และคาดว่าจะยังคงส่องแสงได้อีกประมาณ 5 พันล้านปี</t>
  </si>
  <si>
    <t>ใช่ ธาตุต่าง ๆ บนโลกและในตัวเรามีส่วนเกี่ยวข้องอย่างมากกับวิวัฒนาการของดาวฤกษ์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 ธาตุต่าง ๆ บนโลกและในตัวเราล้วนมาจากดาวฤกษ์รุ่นก่อนหน้า ผ่านกระบวนการหลอมรวมและระเบิดของดาวฤกษ์</t>
  </si>
  <si>
    <t>อุณหภูมิยิ่งอุณหภูมิสูงความสว่างยิ่งมาก</t>
  </si>
  <si>
    <t>โชติมาตรปรากฏคือวัดจากโลกแต่โชติมาตรสัมบูรณ์คือวัดความสว่างแท้จริงของดาว</t>
  </si>
  <si>
    <t>เพราะระยะใกล้กว่า</t>
  </si>
  <si>
    <t>เนบิวลาแหล่งกำเนิดและซากอดีของดาวฤกษ์</t>
  </si>
  <si>
    <t>เพราะดาวฤกษ์ที่มีมวลน้อยมีความต้องการเชื้อเพลิงน้อยกว่าดาวที่มีมวลมาก</t>
  </si>
  <si>
    <t>4500ล้านปีและจะมีอายุขัยอีก5000ล้านปีอายุขัยรวมๆประมาณ10000ล้านปี</t>
  </si>
  <si>
    <t>เราเป็นเศษจากการวิวัฒนาการ</t>
  </si>
  <si>
    <t>มวลตั้งต้นของดาวฤกษ์ยิ่งเยอะดาวใหญ่และสว่าง</t>
  </si>
  <si>
    <t xml:space="preserve">
โชติมาตรปรากฏ: ความสว่างที่ เห็นจากโลก
โชติมาตรสัมบูรณ์: ความสว่าง ที่แท้จริง ถ้าวางห่าง 10 พาร์เซก</t>
  </si>
  <si>
    <t>ดาวเคเพลลาเพราะสีของดาวฤกษ์เหมือนกับสีของดวงอาทิตย์</t>
  </si>
  <si>
    <t>เป็นดาวฤกษ์ที่อยู่ใกล้เป็นอันดับต้นๆ ห่างดวงอาทิตย์เพียง 8.6 ปีแสง</t>
  </si>
  <si>
    <t>หนึ่งหมื่นล้านปี</t>
  </si>
  <si>
    <t>ใช่ ธาตุต่าง ๆ บนโลกและในตัวเรามีส่วนเกี่ยวข้องอย่างมากกับวิวัฒนาการของดาวฤกษ์</t>
  </si>
  <si>
    <t>1. รัศมีของดาวฤกษ์ 
	•	ดาวฤกษ์ที่มีขนาดใหญ่จะมีพื้นที่ผิวมากกว่า จึงสามารถแผ่พลังงานได้มากกว่า
	•	ความสัมพันธ์คือ พื้นที่ผิวของดาวฤกษ์ 
2. อุณหภูมิพื้นผิวของดาวฤกษ์ 
	•	ดาวที่ร้อนกว่าแผ่พลังงานมากกว่าดาวที่เย็นกว่า แม้จะมีขนาดเท่ากันก็ตาม
	•	พลังงานที่แผ่ออกมาต่อหนึ่งหน่วยพื้นที่ของผิวดาวเรียกว่า พลังงานรังสีของวัตถุดำ</t>
  </si>
  <si>
    <t>โชติมาตรปรากฏ คือ ความสว่างของดาวที่เรามองเห็นจากโลก ซึ่งขึ้นอยู่กับระยะทางและสิ่งที่กั้นอยู่ระหว่างทาง เช่น ฝุ่นในอวกาศ ส่วนโชติมาตรสัมบูรณ์ คือ ความสว่างแท้จริงของดาว หากดาวนั้นอยู่ห่างจากโลก 10 พาร์เซก (ประมาณ 32.6 ปีแสง) ไม่ขึ้นกับระยะทาง ใช้เพื่อเปรียบเทียบพลังงานของดาวแต่ละดวงอย่างแท้จริง</t>
  </si>
  <si>
    <t>ดวงอาทิตย์ (-26.7);ดวงจันทร์เต็มดวง (-12.5);ดาวศุกร์ (-4.4);ดาวพฤหัสบดี (-2.7);ดาวซิริอัส (-1.46);ดาวคาเพลลา (0.09);ดาวเวกา (0.04);ดาวไรเจล (0.12);ดาวตานกอินทรี (0.77);</t>
  </si>
  <si>
    <t>ในตาราง ดาวคาเพลลามีสีเหลือง
พิจารณาจาก สีของดาว
สีของดาวบอกอุณหภูมิผิวได้โดยตรง เช่น:
น้ำเงิน = ร้อนที่สุด
ขาว = รองลงมา
เหลือง = ใกล้เคียงดวงอาทิตย์
แดง = เย็นที่สุด</t>
  </si>
  <si>
    <t>แม้ดาวซีริอัสจะสว่างจริง แต่ดวงอาทิตย์อยู่ใกล้กว่า จึงมองเห็นสว่างกว่า</t>
  </si>
  <si>
    <t>เนบิวลามีความสัมพันธ์กับดาวฤกษ์ทั้งในด้าน การเกิด และ การสิ้นอายุ โดย
-เนบิวลาเป็นแหล่งกำเนิดของดาวฤกษ์ใหม่
-เนบิวลาบางชนิดเกิดจากการระเบิดหรือสลายตัวของดาวฤกษ์เก่า</t>
  </si>
  <si>
    <t>เพราะดาวฤกษ์ที่มีมวลน้อย เผาไหม้เชื้อเพลิงช้ากว่าดาวฤกษ์ที่มีมวลมาก
ทำให้ใช้พลังงานอย่างประหยัด และมีช่วงชีวิตยาวนานกว่า</t>
  </si>
  <si>
    <t>มีอายุไขประมาณ10พันล้านปี และจะมีอายุไขอีกประมาณ5.4ล้านปี</t>
  </si>
  <si>
    <t>ธาตุที่ประกอบขึ้นเป็นโลกและสิ่งมีชีวิตเกิดจาก การหลอมรวมธาตุในดาวฤกษ์ และการปล่อยธาตุเหล่านั้นออกสู่อวกาศ
ดังนั้นวิวัฒนาการของดาวฤกษ์จึงเป็นกระบวนการสำคัญที่ทำให้เกิดธาตุต่าง ๆ ที่จำเป็นต่อชีวิตบนโลก</t>
  </si>
  <si>
    <t>อุณหภูมิพื้นผิวของดาวถ้าหากอุณหภูมิสูงก็จะมีความสว่างมาก และขนาดของดาดาวที่มีขนาดใหญ่กว่าจะมีพื้นที่ผิวมากกว่าจะปล่อยพลังงานออกมาได้มากกว่า</t>
  </si>
  <si>
    <t>โชติมาตรปรากฏคือความสว่างที่สังเกตเห็นได้จากระยะห่างของผู้สังเกตกับดาวนั้นๆ แต่โชติมาตรสัมบูรณ์คือการจะลองให้ดาวระยะห่างเท่ากันคือ10พาร์เซก หรือประมาณ32.6ปีแสง แล้วดูความสว่าง</t>
  </si>
  <si>
    <t>พิจารณาจากสี</t>
  </si>
  <si>
    <t>เนื่องจากดวงอาทิตย์อยู่ใกล้โลกมากกว่าดาวซิริอัสและดวงอาทิตย์มีโชติมาตรปรากฏที่น้อยกว่าดาวซิริอัส</t>
  </si>
  <si>
    <t>เนบิวลาทำให้เกิดดาวฤกษ์และดาวฤกษ์ที่สิ้นอายุขัยก็สามารถเป็นเนบิวลาได้</t>
  </si>
  <si>
    <t>เพราะว่าดาวที่มีมวลน้อยพลังงานก็จะน้อยตามลงไปด้วยทำให้การมีการใช้พลังงานน้อยอายุจึงยาว</t>
  </si>
  <si>
    <t>ดวงอาทิตย์มีอายุ ≈ 4.6 พันล้านปี คาดว่าเหลือเวลาอีก ≈ 5.4 พันล้านปีก่อนจะกลายเป็น ดาวยักษ์แดง เนบิวลา  ดาวแคระขาว</t>
  </si>
  <si>
    <t xml:space="preserve">ธาตุต่าง ๆ บนโลกและในตัวเรา เกี่ยวข้องกับวิวัฒนาการของดาวฤกษ์โดยตรงเพราะธาตุเหล่านี้ส่วนใหญ่ถูกสร้างขึ้นจากกระบวนการภายในดาวฤกษ์ตั้งแต่กำเนิดจนถึงการตายของมัน </t>
  </si>
  <si>
    <t>อุณหภูมิพื้นผิวของดาวถ้าหากอุณหภูมิสูงก็จะมี
ความสว่างมาก และขนาดของดาดาวที่มีขนาดใหญ่กว่าจะมีพืนที่ผิวมากกว่าจะปล่อยพลังงานออกมาได้มากกว่า</t>
  </si>
  <si>
    <t>โชติมาตรปรากฏคือความสว่างที่สังเกตเห็นได้จากระยะห่างของผู้สังเกตกับดาวนั้นๆ แต่โชติมาตร สัมบูรณ์คือการจะลองให้ดาวระยะห่างเท่ากัน คือ10พาร์เซก หรือประมาณ32.6ปีแสง แล้วดู
ความสว่าง</t>
  </si>
  <si>
    <t>เนื่องจากดวงอาทิตย์อยู่ใกล้โลกมากกว่าดาวซีริ
อัสและดวงอาทิตย์มีโชติมาตรปรากฏที่น้อยกว่า
ดาวซิริอัส</t>
  </si>
  <si>
    <t>เนบิวลาทำให้เกิดดาวฤกษ์และดาวฤกษ์ที่สิ้น
อายุขัยก็สามารถเป็นเนบิวลาได้</t>
  </si>
  <si>
    <t xml:space="preserve">4,500ล้านปี เหลือเวลาอีกประมาณ 5 พันล้านปี </t>
  </si>
  <si>
    <t>เกี่ยวข้องเพราะเราเป็นเศษของการวิวัฒนาการ</t>
  </si>
  <si>
    <t>ความส่องสว่างของดาวฤกษ์ขึ้นอยู่กับกำลังส่องสว่างของดาวฤกษ์และระยะ ห่างของดาวฤกษ์กับผู้สังเกต</t>
  </si>
  <si>
    <t>ดาวตานกอินทรี (0.77);ดวงจันทร์เต็มดวง (-12.5);ดาวซิริอัส (-1.46);ดาวคาเพลลา (0.09);ดาวไรเจล (0.12);ดาวศุกร์ (-4.4);ดาวพฤหัสบดี (-2.7);ดวงอาทิตย์ (-26.7);ดาวเวกา (0.04);</t>
  </si>
  <si>
    <t>ดาวคาเพลลาพิจารณาจากข้อมูลสีของดาวฤกษ์</t>
  </si>
  <si>
    <t>เมื่อเปรียบเทียบโชติมาตรปรากฏของดวงอาทิตย์และดาวซิริอัส พบว่าดวงอาทิตย์มีค่าโชติมาตรปรากฏ -26.7 ส่วนดาววิริอัสมีค่าโชติมาตรปรากฏ-1.46 ดังนั้น ผู้สังเกตบนโลกจะเห็นดวงอาทิตย์มีความส่องสว่างมากกว่าดาวซิริอัส</t>
  </si>
  <si>
    <t>เนบิวลาเกี่ยวข้องกับดารฤกษ์เพราะแรงโน้มถ่วงทำให้เนบิวลากลายเป็นดาวฤกษ์ และบั้นปลายชีวิตของดาวฤกษ์จะมีซากเป็นเนบิวลาด้วย</t>
  </si>
  <si>
    <t>ดาวฤกษ์ที่มวลน้อยหรือมีมวลประมาณดวงอาทิตย์จะมีการใช้เชื้อเพลิงใน อัตราที่น้อยจึงมีช่วงชีวิตยาว ส่วนดาวฤกษ์ที่มีมวลมากมีขนาดใหญ่จะใช้เชื้อเพลิงในอัตรา ที่สูงมาก ทำให้มีช่วงชีวิตสั้น</t>
  </si>
  <si>
    <t>ในปัจจุบันดวงอาทิตย์มีอายุประมาณ 4,500 ล้านปี และมีอายุขัยได้ประมาณ 10,000 ล้านปี</t>
  </si>
  <si>
    <t>เกี่ยวข้องโดยการวิวัฒนาการของดาวฤกษ์ก่อให้เกิดธาตุหนักขึ้นในอวกาศและเป็นธาตุเริ่มต้นในการก่อตัวของโลกและสิ่งมีชีวิตโดย ธาตุหนักตั้งแต่อีเลียมถึงเหล็กเกิดจากปฏิกิริยาเทอร์มอนิวเคลียร์ในดาวฤกษ์ ส่วนธาตุที่หนักกว่าเหล็กเกิดจาก ซูเปอร์โนวา เช่น ตะกัว ทองคำ</t>
  </si>
  <si>
    <t>ความส่องสว่างของดาวฤกษ์ขึ้นอยู่กับกำลังส่องสว่างของดาวฤกษ์และระยะ ห่างของดาวฤกษ์กับผู้สังเกต โดยดาวที่มีกำลังส่องสว่างมากจะมีความส่องสว่างมากกว่า ดาวฤกษ์ที่มีกำลังส่องสว่างน้อยเมื่อห่างจากผู้สังเกตในระยะทางที่เท่ากัน นอกจากนี้ ดาวฤกษ์ที่อยู่ใกล้กับผู้สังเกตจะมีความส่องสว่างมากกว่าดาวฤกษ์ที่อยู่ใกล</t>
  </si>
  <si>
    <t>โชติมาตรปรากฏ คือ ค่าเปรียบเทียบความส่องสว่างของดาวที่สังเกตได้ จากโลก ส่วนค่าโชติมาตรสัมบูรณ์ คือ ค่าเปรียบเทียบความส่องสว่างของดาวที่ระยะ 10 พาร์เซก</t>
  </si>
  <si>
    <t>พิจารณาดูจากข้อมูลสีของดาวฤกษ์</t>
  </si>
  <si>
    <t>เมื่อเปรียบเทียบโชติมาตรปรากฏของดวงอาทิตย์และดาวซิริอัส พบว่า ดวงอาทิตย์มีค่าโขติมาตรปรากฏ -26.7 ส่วนดาวชีวิอัสมีค่าโชติมาตรปรากฏ -1.46 ดังนั้น ผู้สังเกตบนโลกจะเห็นดวงอาทิตย์มีความส่องสว่างมากกว่าดาวซิริอัส</t>
  </si>
  <si>
    <t>เนบิวลา คือ กลุ่มแก๊สไฮโดรเจนและซีเลียมที่เกิดจากบิกแบง เรียกว่า เนบิวลา ดั้งเดิมและเกิดจากซูเปอร์โนวาหรือเกิดจากดาวฤกษ์ขนาดใกล้เคียงกับดวงอาทิตย์ที่ เป็นต้นกำเนิดเนบิวลาดาวเคราะห์ที่สาดกระจายออกสู่อวกาศไปรวมกับเนบิวลาดั้งเดิม กลายเป็นเนบิวลารุ่นใหม่ซึ่งจะมีองค์ประกอบเป็นฝุ่นและแก๊สต่าง ๆ รวมตัวกันเป็น ดาวฤกษ์ เนบิวลาเกี่ยวข้องกับดาวฤกษ์เพราะแรงโน้มถ่วงทำให้เนบิวลากลายเป็น ดาวฤกษ์ และบั้นปลายชีวิตของดาวฤกษ์จะมีชากเป็นเนบิวลาด้วย</t>
  </si>
  <si>
    <t>ดาวฤกษ์ที่มวลน้อยหรือมีมวลประมาณดวงอาทิตย์จะมีการใช้เชื้อเพลิงใน อัตราที่น้อยจึงมีช่วงชีวิตอาว ส่วนดาวฤกษ์ที่มีมวลมากมีขนาดใหญ่จะใช้เชื้อเพลิงในอัตรา ที่สูงมาก ทำให้มีช่วงชีวิตสั้น</t>
  </si>
  <si>
    <t>จากแผนภาพวิวัฒนาการของดวงอาทิตย์พบว่าในปัจจุบันดวงอาทิตย์มีอายุ ประมาณ 4,500 ล้านปี และมีอายุขัยได้ประมาณ 10,000 ล้านปี</t>
  </si>
  <si>
    <t>เกี่ยวข้องโดยการวิวัฒนาการของดาวฤกษ์ก่อให้เกิดธาตุหนักขึ้นในอวกาศ และเป็นธาตุเริ่มต้นในการก่อตัวของโลกและสิ่งมีชีวิตโดย ธาตุหนักตั้งแต่ฮีเลียมถึง เหล็กเกิดจากปฏิกิริยาเทอร์มอนิวเคลียร์ในดาวฤกษ์ ส่วนธาตุที่หนักกว่าเหล็กเกิดจาก ซูเปอร์โนวา เช่น ตะกั่ว ทองคำ</t>
  </si>
  <si>
    <t>ถ้าอุณหภูมิเพิ่มขึ้น → ความส่องสว่างเพิ่มขึ้นแบบ ยกกำลังสี่ (แรงมาก!)
	•	ถ้ารัศมีเพิ่มขึ้น → ความส่องสว่างเพิ่มขึ้นตามพื้นที่ผิว (R^2)</t>
  </si>
  <si>
    <t>ประเภทสเปกตรัม (Spectral Type)
อุณหภูมิผิว (Surface Temperature)
การวัดค่าจากแสงที่ดาวเปล่งออก (Spectroscopy)</t>
  </si>
  <si>
    <t>ดวงอาทิตย์อยู่ใกล้โลกมากกว่าดาวซิริอัสอย่างมหาศาล แม้ดาวซิริอัสจะส่องแสงได้แรงกว่า แต่ระยะทางที่แสงต้องเดินทางไกล ทำให้ความสว่างที่ตามองเห็นได้ลดลงอย่างมาก</t>
  </si>
  <si>
    <t>เนบิวลา = แหล่งกำเนิด และ บั้นปลายของดาวฤกษ์
เนบิวลามีบทบาททั้งในการ สร้างดาว และ เป็นผลลัพธ์หลังดาวตาย</t>
  </si>
  <si>
    <t>ดาวฤกษ์ที่มีมวลน้อยมีช่วงชีวิตยาวนานกว่า
เพราะมันเผาผลาญเชื้อเพลิง (ไฮโดรเจน) ช้ากว่า และใช้พลังงานอย่าง ประหยัด
ในขณะที่ดาวมวลมากเผาไหม้เชื้อเพลิง อย่างรวดเร็วรุนแรง แม้จะมีเชื้อเพลิงมากก็ตาม</t>
  </si>
  <si>
    <t>4,500 ถึง 4,600 ล้านปี
5000ล้านปี</t>
  </si>
  <si>
    <t>เกี่ยวข้อง 
ธาตุต่าง ๆ บนโลกและในตัวเรามีส่วนเกี่ยวข้องอย่างมากกับวิวัฒนาการของดาวฤกษ์</t>
  </si>
  <si>
    <t xml:space="preserve">ถ้าอุณหภูมิเพิ่มขึ้น → ความส่องสว่างเพิ่มขึ้นแบบ ยกกำลังสี่ (แรงมาก!)
	•	ถ้ารัศมีเพิ่มขึ้น → ความส่องสว่างเพิ่มขึ้นตามพื้นที่ผิว (R^2)
</t>
  </si>
  <si>
    <t>1.ประเภทสเปกตรัม (Spectral Type)
 2.อุณหภูมิผิว (Surface Temperature)
3.การวัดค่าจากแสงที่ดาวเปล่งออก (Spectroscopy)</t>
  </si>
  <si>
    <t>4,600 ล้านปี</t>
  </si>
  <si>
    <t xml:space="preserve"> เกี่ยวข้อง เพราะ ธาตุต่าง ๆ บนโลกและในตัวเรานั้น เกิดขึ้นจากวิวัฒนาการของดาวฤกษ์ โดยเฉพาะดาวฤกษ์รุ่นก่อน ๆ (ก่อนกำเนิดระบบสุริยะของเรา)
</t>
  </si>
  <si>
    <t>ความส่องสว่างของดาวฤกษ์ขึ้นอยู่กับ “รัศมี” และ “อุณหภูมิพื้นผิว”
ดาวใหญ่และร้อน → สว่างมาก / ดาวเล็กและเย็น → สว่างน้อย</t>
  </si>
  <si>
    <t>ดาวที่ m &lt; M = อยู่ใกล้
ดาวที่ m &gt; M = อยู่ไกล</t>
  </si>
  <si>
    <t>พิจารณาจาก “สีของดาว”</t>
  </si>
  <si>
    <t>เพราะดาวซิริอัสอยู่ไกลจากโลกมากกว่าดวงอาทิตย์ แม้จะมีกำลังส่องสว่างมากกว่า แต่ระยะทางที่ไกลทำให้แสงที่มาถึงโลกน้อยกว่าดวงอาทิตย์ ซึ่งอยู่ใกล้โลกมาก</t>
  </si>
  <si>
    <t>เนบิวลาเป็นแหล่งกำเนิดและจุดจบของดาวฤกษ์
กล่าวคือ เนบิวลาบางประเภทเป็นบริเวณที่มีการกำเนิดดาวฤกษ์ใหม่ และบางประเภทเกิดจากการตายของดาวฤกษ์</t>
  </si>
  <si>
    <t>ดาวฤกษ์ที่มีมวลน้อยมีช่วงชีวิตยาวนานกว่าดาวฤกษ์ที่มีมวลมาก
เพราะดาวมวลน้อย เผาผลาญเชื้อเพลิง (ไฮโดรเจน) ช้ากว่า ทำให้ใช้เวลานานกว่าจะหมดพลังงาน ในขณะที่ดาวมวลมากเผาไหม้เชื้อเพลิงเร็วและหมดเร็ว</t>
  </si>
  <si>
    <t>ประมาณ 4.6 พันล้านปี ดวงอาทิตย์มีอายุขัยประมาณ 10 พันล้านปี</t>
  </si>
  <si>
    <t>ธาตุต่าง ๆ บนโลกและในตัวเรามีต้นกำเนิดจาก การหลอมรวมในดาวฤกษ์ และ การระเบิดของซูเปอร์โนวา ที่สร้างธาตุตั้งแต่คาร์บอนจนถึงเหล็กและธาตุหนักอื่น ๆ แล้วกระจายสู่จักรวาล กลายเป็นส่วนหนึ่งของโลกและสิ่งมีชีวิตในที่สุด.</t>
  </si>
  <si>
    <t>ขึ้นอยู่กับพลังงานที่ดาวฤกษ์ดวงนั้น ปลดปล่อยออกมาหรือที่เรียกว่ากำลังส่องสว่างรวมถึงระยะห่างระหว่างดาวฤกษ์ดวงนั้นกับโลกของเรา</t>
  </si>
  <si>
    <t>โชติมาตรปรากฎเป็นความสว่างของดาวฤกษ์ที่สังเกตเห็นจากโลก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พาร์เชกประมาณ 32.6 ปีแสง</t>
  </si>
  <si>
    <t>สีของดวงดาวเพราะดวงอาทิตย์มีสีเหลืองซึ่งดาวคาเพลลาก็มีสีเหลืองเช่นกัน สีของดาวจะบ่งบอกถึงอุณหภูมิของดาว</t>
  </si>
  <si>
    <t>เมื่อเทียบกันดวงอาทิตย์มีโชติมาตรปรากฏ -26.7 และดาวชีริอัสมีโชติมาตรปรากฏ -1.46 ทำให้เราสังเกตจากบนโลกเห็นดวงอาทิตย์มีความสว่างมากกว่า</t>
  </si>
  <si>
    <t>ดาวฤกษ์ที่มีมวลตั้งต้นมากก็ต้องการพลังงานเป็นจำนวนมากกว่าดาวฤกษ์ที่มีมวลน้อยดังนั้นจึงมีอัตราการใช้พลังงานและมวลสารที่สูงกว่าส่งผลให้ดาวฤกษ์มวลมากมีอายุสั้นกว่าดาวฤกษ์มวลน้อย</t>
  </si>
  <si>
    <t>ขึ้นอยู่กับพลังงานที่ดาวฤกษ์ดวงนั้น ปลดปล่อยออกมาหรือที่เรียกว่ากำลังส่องสว่างรวมถึงระยะห่างระหว่สงดาวฤกษ์ดวงนั้นกับโลกของเรา</t>
  </si>
  <si>
    <t>โชติมาตรปรากฏเป็นความสว่างของดาวฤกษ์ที่สังเกตเห็นจากโลก ส่วน โชติมาตรสัมบูรณ์เป็นความสว่างของดาวฤกษ์หากดาวฤกษ์นั้นอยู่ห่างจากโลก 10 พาร์เซกประมาณ 32.6 ปีแสง</t>
  </si>
  <si>
    <t>เมื่อเทียบกันดวงอาทิตย์มีโชติมาตรปรากฏ -26.7 และดาวซิริอัสมีโชติมาตรปรากฏ -1.46 ทำให้เราสังเกตจากบน โลกเห็นดวงอาทิตย์มีความสว่างมากกว่า</t>
  </si>
  <si>
    <t>เนบิวลามีความสัมพันธ์กับดาวฤกษ์อย่างใกล้ชิดทั้งใน แง่ของการก่อตัว การวิวัฒนาการ และการสิ้นสุดของชีวิตของดาวฤกษ์</t>
  </si>
  <si>
    <t>ใช่ ธาตุต่าง ๆ บนโลกและในตัวเรามีส่วเกี่ยวข้องอย่างมากกับวิวัฒนาการของดาวฤกษ์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 ธาตุต่าง ๆ บนโลกและในตัวเราล้วนมาจากดาวฤกษ์รุ่นก่อนหน้า ผ่านกระบวนการหลอมรวมและระเบิดของดาวฤกษ์</t>
  </si>
  <si>
    <t>รพีภัทร เขียวมพนี</t>
  </si>
  <si>
    <t>ขนาด ระยะทาง มวลของดาวฤกษ์</t>
  </si>
  <si>
    <t>โชติมาตรปรากฏวัดความส่องสว่างในระยะที่เท่ากันไม่ได้ส่วนโชติมาตรสัมบูรณ์จะสามารถวัดความสว่างที่แท้จริงของดาวได้</t>
  </si>
  <si>
    <t xml:space="preserve">ดาวซีรีอัส (Sirius).สีของดาวฤกษ์
</t>
  </si>
  <si>
    <t>เพราะระยะทางใกล้กว่า</t>
  </si>
  <si>
    <t>เนบิวลารวมตักกันเป็นดาวฤกษ์จึงสัมพันธ์กัน</t>
  </si>
  <si>
    <t>เพราะดาวฤกษ์ที่มีมวลน้อยใช้พลังงานน้อยกว่า</t>
  </si>
  <si>
    <t>ดวงอาทิตย์มีอายุประมาณ 4,500 ถึง 4,600 ล้านปี และคาดว่าจะยังคงส่องแสงได้อีกประมาณ 5,000 ล้านปี</t>
  </si>
  <si>
    <t>ใช่, ธาตุต่าง ๆ บนโลกและในตัวเรามีความเชื่อมโยงอย่างมากกับการวิวัฒนาการของดาวฤกษ์. ดาวฤกษ์ที่เกิดปฏิกิริยาหลอมรวมนิวเคลียร์</t>
  </si>
  <si>
    <t>ขนาดของ,ระยะทาง,มวลของดาวฤกษ์</t>
  </si>
  <si>
    <t>ดาวซิริอัส ดูจากสีของดาวฤกษ์</t>
  </si>
  <si>
    <t>เพราะดวงอาทิตย์อยู่ใกล้โลกมากกว่าดาวซิริอัส</t>
  </si>
  <si>
    <t>เนบิวลารวมตัวกันเป็นดาวฤกษ์</t>
  </si>
  <si>
    <t>ดวงอาทิตย์มีอายุประมาณ 4,500 ถึง 4,600 ล้านปี และคาดว่าจะยังคงส่องแสงได้อีกประมาณ 5,000 ล้านปี</t>
  </si>
  <si>
    <t>ใช่, ธาตุต่าง ๆ บนโลกและในตัวเรามีความเชื่อมโยงอย่างมากกับการวิวัฒนาการของดาวฤกษ์. ดาวฤกษ์ที่เกิดปฏิกิริยาหลอมรวมนิวเคลียร์</t>
  </si>
  <si>
    <t>โชติมาตรปรากฏเป็นโชติมาตรของดาวบนท้องฟ้าจริงตามที่เรา มองเห็นจากโลก 
โชติมาตรสัมบูรณ์เป็นการวัดโชติมาตร ของดาวเมื่ออยู่ห่างจากโลกเป็นระยะทาง 10 พาร์เซก</t>
  </si>
  <si>
    <t>ดาวซีริอัส สีของดาวฤกษ์</t>
  </si>
  <si>
    <t>โชติมาตรปรากฏวัดความสว่างจากโลก โชติมาตรสัมบูรณ์วัดความสว่างจาก10พาร์เซก</t>
  </si>
  <si>
    <t>ดาวซิริอัส พิจารณาจาก สี</t>
  </si>
  <si>
    <t>เพราะดวงอาทิตย์อยู่ใกล้โลกมากกว่า</t>
  </si>
  <si>
    <t xml:space="preserve">เป็นแหล่งกำเนิดดาวฤกษ์ </t>
  </si>
  <si>
    <t>ใช้พลังงานประหยัดกว่า จึงมีช่วงชีวิตยาวนานมากกว่า</t>
  </si>
  <si>
    <t>มีอายุปัจจุบันประมาณ 4,500 ถึง 4,600 ล้านปี และมีอายุขัยอีก5,000ล้านปี</t>
  </si>
  <si>
    <t>เกี่ยวข้อง เพราะธาตุต่างๆ บนโลกและในตัวเราส่วนใหญ่มาจากดาวฤกษ์ที่ระเบิดเป็นซูเปอร์โนวา ซึ่งเป็นส่วนหนึ่งของวัฏจักรการสร้างและทำลายของดาวฤกษ์และธาตุในจักรวาล</t>
  </si>
  <si>
    <t>ขนาด (รัศมี) และอุณหภูมิผิวของดาว</t>
  </si>
  <si>
    <t>โชติมาตรปรากฏเป็นการวัดความสว่างของดาวฤกษ์ที่เราเห็นจากโลก ส่วนโชติมาตรสัมบูรณ์เป็นการวัดความสว่างของดาวฤกษ์เสมือนว่าดาวฤกษ์นั้นอยู่ห่างจากโลก 10 พาร์เซก</t>
  </si>
  <si>
    <t>คาเพลงลา เพราะ มีสีที่ตรงกันทั้งสองดาว</t>
  </si>
  <si>
    <t>ดวงอาทิตย์อยู่ใกล้โลกกว่าดาวซิริอัสมาก</t>
  </si>
  <si>
    <t>เนบิวลาเป็นแหล่งกำเนิดของดาวฤกษ์ใหม่</t>
  </si>
  <si>
    <t xml:space="preserve">เนื่องจากดาวฤกษ์มวลน้อยใช้เชื้อเพลิงอย่างประหยัดและมีอัตราการเผาผลาญพลังงานต่ำกว่าดาวฤกษ์มวลมาก. </t>
  </si>
  <si>
    <t>4,500 ถึง 4,600 ล้านปี</t>
  </si>
  <si>
    <t>ใช่, ธาตุต่าง ๆ ที่ประกอบโลกและร่างกายมนุษย์ รวมถึงสิ่งมีชีวิตอื่น ๆ บนโลก เกี่ยวข้องกับวิวัฒนาการของดาวฤกษ์อย่างใกล้ชิด</t>
  </si>
  <si>
    <t>1ตำแกน่งผู้สังเกต
2ขนาดของดาวฤกษ์</t>
  </si>
  <si>
    <t>ดาวอาทิตย์มีขนาดใหญ่กว่าและมีแสงสว่างมากกว่า</t>
  </si>
  <si>
    <t xml:space="preserve">เนบิวลาเป็นแหล่งกำเนิดของดาวฤกษ์ใหม่ และยังมีบทบาทสำคัญในช่วงวิวัฒนาการของดาวฤกษ์ในช่วงที่ดาวฤกษ์กำลังดับ </t>
  </si>
  <si>
    <t>เนื่องจากดาวฤกษ์มวลน้อยใช้เชื้อเพลิงอย่างประหยัดและมีอัตราการเผาผลาญพลังงานต่ำกว่าดาวฤกษ์มวลมาก</t>
  </si>
  <si>
    <t>ใช่ ธาตุต่าง ๆ บนโลกและในตัวเรามีความเกี่ยวข้องกับวิวัฒนาการของดาวฤกษ์อย่างมาก เพราะธาตุเหล่านี้ส่วนใหญ่ถูกสร้างขึ้นภายในดาวฤกษ์ แล้วถูกขับออกมาจากการระเบิดของดาวฤกษ์ที่เรียกว่าซูเปอร์โนวา</t>
  </si>
  <si>
    <t>ดาวซีรีอัสเนื่องจากมีอุณหภูมิไกล้เคียงกัน</t>
  </si>
  <si>
    <t>ดวงอาทิตย์อยู่ใกล้โลกกว่าดาวซิริอัสมาก ทำให้แสงจากดวงอาทิตย์ถึงโลกได้มากกว่าและสว่างกว่า</t>
  </si>
  <si>
    <t>เนบิวลาเป็นแหล่งกำเนิดของดาวฤกษ์ใหม่ และยังมีบทบาทสำคัญในช่วงวิวัฒนาการของดาวฤกษ์ในช่วงที่ดาวฤกษ์กำลังดับ</t>
  </si>
  <si>
    <t xml:space="preserve">4,500 ถึง 4,600 ล้านปี </t>
  </si>
  <si>
    <t xml:space="preserve">ความส่องสว่างของดาวฤกษ์ (Luminosity) ขึ้นอยู่กับ:ขนาดของดาว (รัศมีหรือมวล) — ดาวที่ใหญ่จะมีพื้นที่ผิวมากกว่า จึงปล่อยพลังงานออกมาได้มากขึ้น
อุณหภูมิของพื้นผิว — ยิ่งร้อน ดาวจะเปล่งพลังงานออกมามากขึ้น ตามกฎของสเตฟาน-โบลต์ซมันน์
ความสัมพันธ์:
Luminosity (L) ∝ R² × T⁴
(L = ความส่องสว่าง, R = รัศมี, T = อุณหภูมิ)
</t>
  </si>
  <si>
    <t>โชติมาตรปรากฏ = สิ่งที่ “เห็น”
โชติมาตรสัมบูรณ์ = สิ่งที่ “เป็นจริง</t>
  </si>
  <si>
    <t>ดาวคาเพลลากา **  
- **เหตุผล:** ดวงอาทิตย์มีสีเหลืองและอุณหภูมิผิวประมาณ</t>
  </si>
  <si>
    <t>ดวงอาทิตย์อยู่ใกล้โลกมาก (ระยะทางเฉลี่ย **149.6 ล้านกิโลเมตร**) ในขณะที่ดาวซิริอัสอยู่ห่างออกไป **8.6 ปีแสง** (ประมาณ **81 ล้านล้านกิโลเมตร**)  
- **โชติมาตรปรากฏ** ของดวงอาทิตย์คือ **-26.7** (สว่างกว่าดาวซิริอัสมาก) เนื่องจากระยะทางที่ใกล้กว่าทำให้แสงสว่างจ้ามากเมื่อมองจากโลก แม้ดาวซิริอัสจะมีกำลังส่องสว่างสัมบูรณ์ (Luminosity) สูงกว่าก็ตาม</t>
  </si>
  <si>
    <t xml:space="preserve">เนบิวลา** เป็นเมฆก๊าซและฝุ่นในอวกาศ ที่เป็นแหล่งกำเนิดของดาวฤกษ์ใหม่ (เช่น **เนบิวลาสว่าง** หรือ **เนบิวการะจาย**)  
- เมื่อเนบิวลายุบตัวจากแรงโน้มถ่วง จะเกิด **ดาวฤกษ์ต้นแบบ (Protostar)** และพัฒนากลายเป็นดาวฤกษ์ในที่สุด  
- เนบิวลายังอาจเป็นซากของการระเบิดของดาวฤกษ์ (เช่น **เนบิวลาดาวเคราะห์**) ที่เกิดจากดาวฤกษ์สิ้นอายุขัย  </t>
  </si>
  <si>
    <t>ดาวฤกษ์มวลน้อย (**เช่น ดาวแคระแดง**) มีอัตราการหลอมนิวเคลียร์ของไฮโดรเจนช้า เนื่องจากความดันและอุณหภูมิที่แกนกลางต่ำ จึงใช้เชื้อเพลิงอย่างประหยัด  
- ดาวฤกษ์มวลมาก (**เช่น ดาวยักษ์น้ำเงิน**) มีอัตราการหลอมนิวเคลียร์รุนแรง</t>
  </si>
  <si>
    <t xml:space="preserve">อายุปัจจุบัน:** ~4.6 พันล้านปี  
- **อายุขัยที่เหลือ:** ~5 พันล้านปี (รวมเป็น 10 พันล้านปีในระยะลำดับหลัก)  
  - หลังจากนั้นจะขยายเป็นดาวยักษ์แดง และสิ้นสุดชีวิตเป็นดาวแคระขาว  </t>
  </si>
  <si>
    <t>สรุป:** ธาตุในร่างกายมนุษย์และบนโลกล้วนเป็น "ธาตุที่เกิดจากดาวฤกษ์" (Stardust) ที่ถูกสร้างและแพร่กระจายผ่านวิวัฒนาการและการระเบิดของดาวฤกษ์รุ่นก่อนๆ</t>
  </si>
  <si>
    <t>ขนาดของดาวฤกษ์ กับ ตำแหน่งของผู้สังเกตุ</t>
  </si>
  <si>
    <t>โชติมาตรปรากฏคือวัดความส่องสว่างจากตำแหน่งของผู้สังเกตุบนโลก
โชติมาตรสัมบูรณ์คือเพื่อเปรียบเทียบความส่องสว่างของดาวฤกษ์ที่มีระยะห่างจากผู้สังเกตุเท่ากัน10 พาร์เซก</t>
  </si>
  <si>
    <t>สีของดาวฤกษ์และอุณหภูมิของดาวฤกษ์ใกล้เคียงกับดวงอาทิตย์มากที่สุด</t>
  </si>
  <si>
    <t>เพราะดวงอาทิตย์มีระยะห่างจากโลกใกล้กว่าดาวซิริอัส</t>
  </si>
  <si>
    <t>เพราะดาวฤกษ์ที่มีขนาดเล็กจะเผาผลาญพลังงานน้อยกว่าดาวฤกษ์ที่มีขนาดใหญ่</t>
  </si>
  <si>
    <t>ดวงอาทิตย์มีอายุประมาณ 4.6 พันล้านปี
จะมีอายุขัยอีกประมาณ 5.4 พันล้านปี</t>
  </si>
  <si>
    <t>ธาตุที่อยู่บนโลกและในตัวเรา ถูกสร้างขึ้นจากกระบวนการฟิวชันและการระเบิดของดาวฤกษ์ในอดีต ซึ่งปล่อยธาตุหนักออกมาในจักรวาล ทำให้ธาตุเหล่านี้มาตกตะกอนรวมตัวเป็นโลกและสิ่งมีชีวิตต่างๆ</t>
  </si>
  <si>
    <t>ความส่องสว่างของดาวฤกษ์ขึ้นอยู่กับหลายปัจจัย หลักๆ คือ ขนาด (รัศมี) และอุณหภูมิผิวของดาว</t>
  </si>
  <si>
    <t xml:space="preserve">โชติมาตรปรากฏ (Apparent Magnitude) และโชติมาตรสัมบูรณ์ (Absolute Magnitude) ต่างกันตรงที่โชติมาตรปรากฏวัดความสว่างของดวงดาวที่เรามองเห็นจากโลก ส่วนโชติมาตรสัมบูรณ์วัดความสว่างของดวงดาวเสมือนว่ามันอยู่ห่างจากเรา 10 พาร์เซก (หรือ 32.6 ปีแสง) </t>
  </si>
  <si>
    <t>สีและอุณหภูมิของดาวตาเพลงลามีความใกล้เคียงกับดวงอาทิตย์</t>
  </si>
  <si>
    <t>ดวงอาทิตย์มีอายุประมาณ 4,500 ถึง 4,600 ล้านปี</t>
  </si>
  <si>
    <t>ใช่ ธาตุต่าง ๆ บนโลกและในตัวเราส่วนใหญ่มีที่มาจากวิวัฒนาการของดาวฤกษ์</t>
  </si>
  <si>
    <t>ตำแหน่งของผู้สังเกตกับขนาดของดาวฤกษ์</t>
  </si>
  <si>
    <t>โชติมาตรปรากฏ = การส่องสว่างของดาวฤกษ์จากโลก โชติมาตรสัมบูรณ์ = การส่องสว่างของดาวฤกษ์จากผู้สังเกต</t>
  </si>
  <si>
    <t>คาเพลลา พิจารณาจากสีของดวงดาว</t>
  </si>
  <si>
    <t>ดวงอาทิตย์มีขนาดใหญ่กว่าดาวซิริอัส</t>
  </si>
  <si>
    <t>ดาวฤกษ์มีแหล่งกำเนิดเป็นเนบิวลา</t>
  </si>
  <si>
    <t>ดาวฤกษ์ที่มีมวลมาก อายุสั้นกว่า ดาวฤกษ์ที่มีมวลน้อย เนื่องจากดาวฤกษ์มวลน้อยใช้เชื้อเพลิงอย่างประหยัดและมีอัตราการเผาผลาญพลังงานต่ำกว่าดาวฤกษ์มวลมาก</t>
  </si>
  <si>
    <t>10,000 ล้านปี มีอายุไขอีกประมาณ 5000 ล้านปี</t>
  </si>
  <si>
    <t>เกี่ยว เพราะธาตุเหล่านี้ถูกสร้างขึ้นภายในดาวฤกษ์แล้วถูกกระจายออกสู่อวกาศจากการระเบิดของซูเปอร์โนวา หรือจากการที่ดาวฤกษ์ปล่อยสสารออกมาในขั้นสุดท้ายของชีวิตของมัน</t>
  </si>
  <si>
    <t>ตำแหน่งของผู้สังเกตุและขนาดของดาวฤกษ์</t>
  </si>
  <si>
    <t>โชติมาตรปรากฏเป็นแสงที่ส่องสว่างออกและโชติมาตรสัมบูรณ์เป็นแสงที่มีความไกล10พาร์เซต</t>
  </si>
  <si>
    <t>พิจารณาจากสีของดวงดาวและอุณหภูมิ</t>
  </si>
  <si>
    <t>เพราะดวงอาทิตย์มีขนาดที่ใหญ่กว่า</t>
  </si>
  <si>
    <t>ดาวฤกษ์เป็นแหล่งกำเนิดของเนบิวลา</t>
  </si>
  <si>
    <t>ดาวฤกษ์ที่มีมวลอายุสั้นกว่าดาวฤกษ์ที่มีมวลน้อย</t>
  </si>
  <si>
    <t>4500ล้านปีถึง4600ล้านปีและเหลืออายุขัยอีก5000ล้านปี</t>
  </si>
  <si>
    <t>ธาตุต่าง ๆ ที่ประกอบโลกและสิ่งมีชีวิต รวมถึงตัวเราเอง ก็มาจากวิวัฒนาการของดาวฤกษ์</t>
  </si>
  <si>
    <t>ดาวคาเพลลา พิจารณาจากสี</t>
  </si>
  <si>
    <t>เพราะว่าดวงอาทิตย์มีขนาดใหญ่กว่ามาก</t>
  </si>
  <si>
    <t xml:space="preserve">ดาวฤกษ์ยิ่งมีมวลมากจะอายุสั้นกว่าดาวฤกษ์ที่มีมวลน้อยเพราะดาวฤกษ์มวลต่ำ แม้จะมีเชื้อเพลิงน้อยกว่า แต่ใช้พลังงานอย่างประหยัดกว่า </t>
  </si>
  <si>
    <t xml:space="preserve">4,500 ถึง 4,600 ล้านปี และคาดว่าจะยังคงส่องแสงได้อีกประมาณ 5,000 ล้านปี </t>
  </si>
  <si>
    <t>ธาตุต่าง ๆ บนโลกและในร่างกายเรามีความเกี่ยวข้องอย่างมากกับวิวัฒนาการของดาวฤกษ์</t>
  </si>
  <si>
    <t>ขนาดของดาวฤกษ์และตำแหน่งของผู้สังเกต</t>
  </si>
  <si>
    <t>โชติมาตรปรากฏ คือ การวัดความสว่างของดาวฤกษ์จากโลก
โชติมาตรสัมบูรณ์ คือ การวัดความสว่างของดาวฤกษ์ที่อยู่ห่างจากผู้สังเกต 10 พาร์เซก</t>
  </si>
  <si>
    <t>สีและอุณหภูมิของดาวฤกษ์ มีความใกล้กับดวงอาทิตย์มากที่สุด</t>
  </si>
  <si>
    <t>ดวงอาทิตย์มีระยะห่างจากโลกน้อยกว่าดาวซิริอัส</t>
  </si>
  <si>
    <t>ดาวฤกษ์ที่มีมวลน้อยจะเผาผลานพลังงานน้อยกว่าดาวฤกษ์ที่มีมวลมาก</t>
  </si>
  <si>
    <t>4.6 พันล้านปี และจะมีอายุขัยได้อีก 5 พันล้านปี</t>
  </si>
  <si>
    <t>ธาตุต่าง ๆ บนโลกและในตัวเรามีต้นกำเนิดจากกระบวนการภายในดาวฤกษ์ โดยดาวหลอมธาตุเบาเป็นธาตุหนัก และเมื่อดาวเกิดระเบิดซูเปอร์โนวา หรือเกิดการชนกันของดาวนิวตรอน จะปล่อยธาตุออกสู่อวกาศ กลายเป็นวัตถุดิบในการสร้างโลกและสิ่งมีชีวิต</t>
  </si>
  <si>
    <t>1.ตำแหน่งของผู้สังเกต ถ้าอยู่ใกล้จะสว่างมาก
2.ขนาดของดาวฤกษ์ ดาวฤกษ์ที่มีขนาดใหญ่จะมีความส่องสว่างมาก</t>
  </si>
  <si>
    <t>โชติมาตรปรากฏ คือ โชติมาตรของดาวฤกษ์ที่สังเกตเห็นจากโลก
โชติมาตรสัมบูรณ์ คือ โชติมาตรเมื่อดาวฤกษ์อยู่ห่างจากโลก 10 พาร์เซก</t>
  </si>
  <si>
    <t>ดาวคาเพลลา พิจารณาจากสีของดาวมีสีเหลืองเหมือนดวงอาทิตย์</t>
  </si>
  <si>
    <t>เพราะ ดวงอาทิตย์มีโชติมาตรสัมบูรณ์มากกว่าดาวซิริอัส</t>
  </si>
  <si>
    <t>เนบิวลาเป็นต้นกำเนิดของดาวฤกษ์ใหม่</t>
  </si>
  <si>
    <t>ดาวฤกษ์ที่มวงน้อยใช้เชื้อเพลิงอย่างประหยัดและมีอัตราการเผาผลาญน้อยกว่าดาวฤกษ์มวลมาก</t>
  </si>
  <si>
    <t>ปัจจุบัน 4,500 - 4,600 ล้านปี และจะมีอายุขัยอีกประมาณ 5,000 ล้านปี</t>
  </si>
  <si>
    <t>เกี่ยวข้อง เพราะ ดาวฤกษ์กำเนิดมาจากปฏิกิริยานิวเคลียร์ฟิวชันจากธาตุต่างๆรวมกัน</t>
  </si>
  <si>
    <t>ดาวที่ใหญ่และร้อนจะส่องสว่างมากกว่า ความส่องสว่างขึ้นกับทั้งขนาดและอุณหภูมิผิวดาวที่สัมพันธ์กันผ่านกฎสเตฟาน–บอลต์ซมันน์</t>
  </si>
  <si>
    <t xml:space="preserve">โชติมาตรปรากฏ จะความสว่างเห็นจากโลก เราสังเกตุเห็นได้ แต่โชติมาตรสัมบูรณ์ ความสว่างจริงของดาวที่ระยะ 10 พาร์เซก 
</t>
  </si>
  <si>
    <t>เพราะดวงอาทิตย์อยู่ใกล้โลกมาก แม้ว่าดาวซิริอัสจะมีพลังงานมากกว่า แต่ก็อยู่ไกลเกินกว่าจะเห็นสว่างกว่าได้</t>
  </si>
  <si>
    <t>เนบิวลาเป็นทั้งจุดเริ่มต้นและจุดสิ้นสุดของดาวฤกษ์</t>
  </si>
  <si>
    <t>ใช้พลังงานน้อย ฟิวชันช้า ไม่รีบใช้เชื้อเพลิง</t>
  </si>
  <si>
    <t>ดวงอาทิตอายุประมาณ 4.6 พันล้านปี อายุขัยประมาณ 5.4 ล้านปี</t>
  </si>
  <si>
    <t>ดาวฤกษ์คือโรงงานสร้างธาตุ เมื่อดาวตาย ธาตุเหล่านั้นกระจายออกมา กลายเป็นองค์ประกอบของดาวเคราะห์ โลก และตัวเรา</t>
  </si>
  <si>
    <t>โชติมาสปรากฎเป็นโชติมาของดาวบนท้องฟ้าจริงตามที่
เรามองเห็นจากโลกโชติมาสมบูรณ์เป็นการวัดโชติมา
ของดาวไม่อยู่ห่างจากโลกเป็นระยะทาง 10 พาร์เชก</t>
  </si>
  <si>
    <t>เพราะดวงอาทิตย์อยู่ใกล้โลกมากกว่าดาวซริอัส</t>
  </si>
  <si>
    <t>ดาวฤกษ์มวลต่ำแม้จะมีเชื่อเพลิงน้อยกว่าแต่ใช้พลังงานอย่างประหยัดกว่า</t>
  </si>
  <si>
    <t>ใช่, ธาตุต่าง ๆ บนโลกและในตัวเรามีความเชื่อมโยง
อย่างมากกับการวิวัฒนาการของดาวฤกษ์. ดาวฤกษ์ที่
เกิดปฏิกิริยาหลอมรวมนิวเคลียร์</t>
  </si>
  <si>
    <t>ความส่องสว่างของดาวฤกษ์ขึ้นอยู่กับ 2 ปัจจัยหลักคือ: ขนาด (รัศมี) ของดาว: ดาวที่ใหญ่กว่าจะสว่างกว่า
อุณหภูมิพื้นผิวของดาว: ดาวที่ร้อนกว่าจะสว่างกว่า</t>
  </si>
  <si>
    <t>โชติมาตรปรากฏ  คือความสว่างของดาวที่สังเกตเห็นได้จากโลก ขึ้นอยู่กับความสว่างจริงและระยะห่างจากโลก แต่โชติมาตรสัมบูรณ์คือความสว่างที่แท้จริงของดาว</t>
  </si>
  <si>
    <t>เพราะดวงอาทิตย์อยู่ใกล้โลกมากกว่าซิริอัส</t>
  </si>
  <si>
    <t>เนบิวลาเป็นแหล่งกำเนิดของดาวฤกษ์</t>
  </si>
  <si>
    <t>ดาวฤกษ์ที่มีมวลน้อยจะเผาผลาญเชื้อเพลิงไฮโดรเจนในแกนกลางด้วยอัตราที่ช้ากว่าดาวฤกษ์ที่มีมวลมาก</t>
  </si>
  <si>
    <t>ประมาณ 4,500ล้านปี และจะมีอายุขัยประมาณ 5,000ล้านปี</t>
  </si>
  <si>
    <t>เกี่ยวข้อง
ธาตุหนักส่วนใหญ่  ทั้งบนโลกและในร่างกายเรา กำเนิดขึ้นภายในดาวฤกษ์ ผ่านกระบวนการฟิวชันนิวเคลียร์</t>
  </si>
  <si>
    <t>ขึ้นอยู่กับ อุณหภูมิพื้นผิวของดาวฤกษ์ และ รัศมีของดาวฤกษ์</t>
  </si>
  <si>
    <t>โชติมาตรปรากฏ คือ โชติมาตรของดาวฤกษ์ที่สังเกตเห็นจากโลก (ความสว่างที่เรามองเห็นจากโลก)
โชติมาตรสัมบูณร์ คือ โชติมาตรเมื่อดาวฤกษ์อยู่ห่างจากโลก10พาร์เซก (ความสว่างแท้จริงของดาว)</t>
  </si>
  <si>
    <t>ดาวคาเพลลา เป็นดาวที่มี สีเหลือง อุณหภูมิพื้นผิวใกล้เคียงกับดวงอาทิตย์</t>
  </si>
  <si>
    <t>เพราะ ระยะทางจากโลกถึงดาว ดาวซิริอัสอยู่ไกลจากโลกมากกว่าดวงอาทิตย์ ความสว่างจึงน้อยกว่าดวงอาทิตย์ที่อยู่ใกล้กว่า</t>
  </si>
  <si>
    <t>เนบิวลาเป็นเป็นแหล่งกำเนิดของดาวฤกษ์ และเป็นจุดจบดาวฤกษ์ ดาวเกิดจากเนบิวลา และเมื่อหมดอายุ ก็สามารถกลายกลับเป็นเนบิวลาได้</t>
  </si>
  <si>
    <t>ดาวมวลน้อยมีอุณหภูมิและอัตราการฟิวชั่นต่ำ จึงใช้พลังงานช้า ทำให้มีชีวิตยาวนานกว่าดาวมวลมาก</t>
  </si>
  <si>
    <t>ปัจจุบันดวงอาทิตย์มีอายุประมาณ 4.6 พันล้านปี ดวงอาทิตย์จะมีอยู่10,000 ล้านปี มีอายุขัยเหลืออีกประมาณ 5.4 พันล้านปี</t>
  </si>
  <si>
    <t>เกี่ยวข้องกัน ธาตุในตัวเราและบนโลก มีความเกี่ยวข้องอย่างใกล้ชิดกับ วิวัฒนาการของดาวฤกษ์ เราทุกคนจึงมาจากฝุ่นดาว</t>
  </si>
  <si>
    <t>•ตำแหน่งของผู้สังเกต- ยิ่งอยู่ไกลยิ่งดูมืด ยิ่งอยู่ใกล้ยิ่งสว่าง
•ขนาดของดาวฤกษ์- ดาวใหญ่ปล่อยพลังงานมากยิ่งสว่าง
•อุณหภูมิของดาว- ดาวที่มีความร้อนปล่อยแสงมากยิ่งสว่าง
( ยิ่งดาวขนาดใหญ่ ร้อนและอยู่ใกล้ยิ่งดูสว่างจากโลก )</t>
  </si>
  <si>
    <t xml:space="preserve">•โชติมาตรปรากฏ คือ โชติมาตรของดาวฤกษ์ที่สังเกตเห็นจากโลก (ความสว่างที่เรามองเห็นจากโลก)
•โชติมาตรสัมบูณร์ คือ โชติมาตรเมื่อดาวฤกษ์อยู่ห่างจากโลก10พาร์เซก (ความสว่างแท้จริงของดาว)
</t>
  </si>
  <si>
    <t>พิจารณาจาก สีของดาวที่เป็นสีเหลือง ประเภทของสเปกตรัมเป็น G-type เช่นเดียวกับดวงอาทิตย์
และ มีอุณหภูมิผิว≈5,000-57,00K  ใกล้เคียงกับดาวงอาทิตย์ที่มี≈5,778K</t>
  </si>
  <si>
    <t>เพราะ " ระยะทางจากโลกถึงดาว " ดาวซิริอัสอยู่ไกลจากโลกมากกว่าดวงอาทิตย์ ความสว่างจึงน้อยกว่าดวงอาทิตย์ที่อยู่ใกล้โลกมากกว่า</t>
  </si>
  <si>
    <t>เนบิวลาเป็นส่วนหนึ่งของวัฏจักรชีวิตของดาวฤกษ์
เป็นทั้ง " จุดเริ่มต้น " และ " จุดจบของดาว " ในจักรวาล</t>
  </si>
  <si>
    <t>ดาวมวลน้อยมีอุณหภูมิและอัตราการฟิวชันต่ำ จึงใช้พลังงานช้า ทำให้ มีชีวิตยาวนานกว่าดาวมวลมาก</t>
  </si>
  <si>
    <t>ปัจจุบันดวงอาทิตย์ของเรามีอายุประมาณ 4,600ล้านปี โดยดวงอาทิตย์คาดว่าจะมีอายุขัยรวมประมาณ 10,000ล้านปี ดังนั้นดวงอาทิตย์ยังมีอายุขัยเหลืออยู่ประมาณ 5,400ล้านปีก่อนที่จะเข้าสู่ระยะสุดท้ายของชีวิต</t>
  </si>
  <si>
    <t>ธาตุส่วนใหญ่ในจักรวาล -คาร์บอน (C),ไนโตรเจน (N), ออกซิเจน (O), เหล็ก (Fe) ฯลฯ เกิดขึ้นจากกระบวนการนิวเคลียร์ภายในดาวฤกษ์และถูกกระจายออกมาในอวกาศเมื่อดาวฤกษ์เหล่านั้นระเบิดหรือสิ้นอายุขัย ธาตุเหล่านี้จึงกลายมาเป็นส่วนประกอบของดาวเคราะห์โลกและรวมถึงสิ่งมีชีวิตอย่างตัวเราด้วย</t>
  </si>
  <si>
    <t>-ตำแหน่งของผู้สังเกต ยิ่งอยู่ไกลยิ่งดูมืด ยิ่งอยู่ใกล้ยิ่งสว่าง
-ขนาดของดาวฤกษ์ ดาวใหญ่ปล่อยพลังงานมากยิ่งสว่าง
-อุณหภูมิของดาว ดาวที่มีความร้อนปล่อยแสงมากยิ่งสว่าง</t>
  </si>
  <si>
    <t>-โชติมาตรปรากฏ คือ ความสว่างของดาวที่เราเห็นจากโลก ซึ่งขึ้นอยู่กับทั้งพลังงานที่ดาวแผ่ออกมาและระยะทางจากดาวถึงโลก
-โชติมาตรสัมบูรณ์ คือ ความสว่างที่แท้จริงของดาว โดยกำหนดให้ดาวอยู่ห่างจากโลก 10 พาร์เซกเท่ากัน</t>
  </si>
  <si>
    <t>พิจารณาจากสีของดาวที่เป็นสีเหลืองซึ่งประเภทของสเปกตรัมเป็น G-type เช่นเดียวกับดวงอาทิตย์
และมีอุณหภูมิผิว≈5,000-57,00K  ใกล้เคียงกับดาวงอาทิตย์ที่มี≈5,778K</t>
  </si>
  <si>
    <t>เพราะระยะทางจากโลกถึงดาว ดาวซิริอัสอยู่ไกลจากโลกมากกว่าดวงอาทิตย์ ความสว่างจึงน้อยกว่าดวงอาทิตย์ที่อยู่ใกล้กว่า</t>
  </si>
  <si>
    <t>เนบิวลาเป็นส่วนหนึ่งของวัฏจักรชีวิตของดาวฤกษ์
เป็นทั้งจุดเริ่มต้นและจุดจบของดาวในจักรวาล</t>
  </si>
  <si>
    <t>ปัจจุบันดวงอาทิตย์ของเราอายุประมาณ4.6พันล้านปี อายุขัยอีกประมาณ5พันล้านปี</t>
  </si>
  <si>
    <t>ธาตุบนโลกและในตัวเรามีต้นกำเนิดจาก กระบวนการฟิวชันและการระเบิดของดาวฤกษ์ การกำเนิดและตายของดาวในเอกภพคือกลไกสำคัญที่สร้างองค์ประกอบของสิ่งมีชีวิตทุกสิ่งรวมถึงตัวเราเอง</t>
  </si>
  <si>
    <t>อุณหภูมิ ขนาดของดาวฤกษ์ ถ้าดาวฤกษ์มีอุณหภูมิสูงหรือมีขนาดใหญ่ ความส่องสว่างก็จะมากขึ้น</t>
  </si>
  <si>
    <t>โชติมาตรปรากฏ คือสิ่งที่เรามองเห็นจากโลก
โชติมาตรสัมบูรณ์ คือ ความสว่างจริงของดาว ถ้าดาวอยู่ห่างจากโลก 10 พาร์เซก</t>
  </si>
  <si>
    <t>ดาวตานกอินทรี (0.77);ดาวไรเจล (0.12);ดาวคาเพลลา (0.09);ดาวเวกา (0.04);ดาวซิริอัส (-1.46);ดาวพฤหัสบดี (-2.7);ดาวศุกร์ (-4.4);ดวงจันทร์เต็มดวง (-12.5);ดวงอาทิตย์ (-26.7);</t>
  </si>
  <si>
    <t>สี</t>
  </si>
  <si>
    <t>เพราะแสงมากกว่าหรือขนาดมากกว่า</t>
  </si>
  <si>
    <t>ทำหน้าที่สร้างดาวฤกษ์</t>
  </si>
  <si>
    <t>เพราะถ้ามันมากมันก็จะแตกเร็ว</t>
  </si>
  <si>
    <t>ประมาณ4,600 ล้านปี เหลืออีก5,400 ล้านปี</t>
  </si>
  <si>
    <t>คาร์บอน เหล็ก ออกซิเจน ถูกสร้างขึ้นจากกระบวนการฟิวชันภายในดาวฤกษ์ และถูกปลดปล่อยออกมาเมื่อดาวฤกษ์ระเบิด</t>
  </si>
  <si>
    <t>อุณหภูมิพื้นผิวของดาวถ้าหากอุณหภูมิสูงก็จะมี
ความสว่างมาก และขนาดของดำดาวที่มีขนาดใหญ่กว่าจะมีพื้นที่ผิวมากกว่าจะปล่อยพลังงานออกมาได้มากกว่า</t>
  </si>
  <si>
    <t>เพราะดวงอาทิตย์อยู่ใกล้โลกมากกว่าดาวซีริ
อัสและดวงอาทิตย์มีโชติมาตรปรากฏที่น้อยกว่า
ดาวซิริอัส</t>
  </si>
  <si>
    <t>ธาตุต่างๆบนโลกและในร่างกายของเรามีความเกี่ยวข้องอย่างใกล้ชิดกับการวิวัฒนาการของดาวฤกษ์เพราะธาตุส่วนใหญ่ที่เราพบเห็นและเป็นส่วนประกอบของสิ่งมีชีวิตนั้น เกิดขึ้นจากการรวมนิวเคลียส</t>
  </si>
  <si>
    <t>โชติมาตรปรากฏ คือ ความสว่างของดาวที่เราเห็นจากโลก ซึ่งจะเปลี่ยนไปตามระยะทาง
โชติมาตรสัมบูรณ์ คือ ความสว่างที่แท้จริงของดาว ถ้าดาวอยู่ห่างจากโลก 10 พาร์เซกเท่ากันทุกดวง</t>
  </si>
  <si>
    <t>ดาวซิริอัส สีของดาวฤกษ์</t>
  </si>
  <si>
    <t xml:space="preserve">เนบิวลาเป็นทั้งจุดเริ่มต้นและจุดจบของดาวฤกษ์ </t>
  </si>
  <si>
    <t>ดาวฤกษ์มวลน้อยมีอัตราการเผาไหม้พลังงาน ช้ากว่า จึงใช้พลังงานได้นานกว่า
ส่วนดาวฤกษ์มวลมากเผาไหม้พลังงาน เร็วมาก ทำให้หมดไวและอายุสั้น</t>
  </si>
  <si>
    <t>ใช่ เพราะธาตุพวกนี้เกิดจาก ปฏิกิริยานิวเคลียร์ภายในดาวฤกษ์ และถูกปล่อยออกมาเมื่อดาวระเบิด</t>
  </si>
  <si>
    <t>กุลภัสสรณ์ สุขลาภวณิชย|</t>
  </si>
  <si>
    <t>กำลังส่องสว่าง (Luminosity) ของดาวฤกษ์ ระยะห่างระหว่างดาวฤกษ์กับผู้สังเกต และ อุณหภูมิพื้นผิวของดาวฤกษ์</t>
  </si>
  <si>
    <t xml:space="preserve">โชติมาตรปรากฏวัดความสว่างที่มองเห็นจากโลก ส่วนโชติมาตรสัมบูรณ์วัดความสว่างที่ดาวจะปรากฏหากอยู่ห่างจากโลก 10 พาร์เซก </t>
  </si>
  <si>
    <t>ดวงดาวที่มีอุณหภูมิผิวใกล้เคียงกับดวงอาทิตย์มากที่สุดในตารางพิจารณาจากค่าที่อยู่ในคอลัมน์</t>
  </si>
  <si>
    <t>เพราะดวงอาทิตย์อยู่ใกล้โลกมากกว่าดาวมากแม้ดาวจะมีอาจจะมีกำลังเพราะดวงอาทิตย์อยู่ใกล้โลกมากกว่าซิริอัสแม้ดาวซิริอัสอาจจะมีกำลังสองสว่างมากกว่าแต่เนื่องจากอยู่ไกลกว่าทำให้มองจากโลกแล้วสว่างน้อยกว่าดวงอาทิตย์</t>
  </si>
  <si>
    <t>เนบิวลาป็นแหล่งกำเนิดและสิ้นสุดของดาวฤกษ์</t>
  </si>
  <si>
    <t>ดาวฤกษ์มวลน้อยมีชีวิตที่ยืนยาวกว่าเพราะใช้เชื้อเพลิงช้ากว่า</t>
  </si>
  <si>
    <t>ดวงอาทิตย์ของเราปัจจุบันมีอายุ 4.6 พันล้านปี และคาดว่ามีอายุรวมประมาณ 10พันล้านปี</t>
  </si>
  <si>
    <t>ธาตุที่อยู่ในตัวโลกและบนโลกมีต้นกำเนิดถ้าที่อยู่ในตัวโลกและบนโลกมีต้นกำเนิดมาจากกระบวนการวิวัฒนาการของดาวฤกษ์ต่างๆตั้งแต่การเกิดนิวเคลียสฟิวชั่นในดาวไปจนถึงการระเบิดของดาวยักษ์ใหญ่ที่ส่งท่าหนักเข้าสู่อวกาศและมาก่อตัวเป็นโลกและสิ่งมีชีวิต</t>
  </si>
  <si>
    <t xml:space="preserve">ขึ้นอยู่กับอุณหภูมิ โดยดาวที่มีอุณหภูมิสูงจะเปล่งพลังงานออกมาได้มากกว่า และอุณหภูมิส่งผลโดยตรงต่อพลังงานที่เปล่งออกมาตาม กฎสเตฟาน-โบลต์ซมัน </t>
  </si>
  <si>
    <t>โชติมาตรปรากฏคือความสว่างที่เห็นจากโลก ขึ้นกับระยะทาง ส่วนโชติมาตรสัมบูรณ์คือความสว่างจริงของดาว ถ้าอยู่ห่าง 10 พาร์เซกเท่ากัน</t>
  </si>
  <si>
    <t>เพราะดวงอาทิตย์อยู่ใกล้โลกมากกว่าดาวซีริอัสมาก ทำให้เห็นสว่างกว่า แม้ดาวซีริอัสจะมีความส่องสว่างจริงมากกว่า</t>
  </si>
  <si>
    <t xml:space="preserve">เนบิวลาเป็นกลุ่มก๊าซและฝุ่นในอวกาศที่ทำหน้าที่เป็นแหล่งกำเนิดของดาวฤกษ์ โดยแรงโน้มถ่วงจะดึงเนบิวลาให้ยุบตัวจนเกิดเป็นดาวฤกษ์ใหม่ในกระบวนการก่อตัวดาว
</t>
  </si>
  <si>
    <t xml:space="preserve">เพราะดาวฤกษ์ที่มีมวลน้อยใช้พลังงานจากปฏิกิริยานิวเคลียร์ในแกนกลางช้ากว่าดาวที่มีมวลมาก ทำให้เผาผลาญเชื้อเพลิงช้ากว่า จึงมีอายุยืนยาวกว่า
</t>
  </si>
  <si>
    <t>ดวงอาทิตย์ของเราปัจจุบันมีอายุประมาณ 4.6 พันล้านปี และเหลืออายุขัยอีก5.4พันล้านปี</t>
  </si>
  <si>
    <t>ธาตุต่าง ๆ บนโลกและในตัวเรา มีต้นกำเนิดจากการวิวัฒนาการของดาวฤกษ์ โดยผ่านการฟิวชัน การระเบิด และการกระจายของสารในอวกาศก่อนที่จะก่อเป็นโลกและสิ่งมีชีวิตในเวลาต่อมา</t>
  </si>
  <si>
    <t>1) ตำแหน่งของผู้สังเกต
2) ขนาดของดาวฤกษ์</t>
  </si>
  <si>
    <t xml:space="preserve">โชติมาตรปรากฏ ความสว่างที่มองเห็นจากโลก
โชติมาตรสัมบูรณ์ ความสว่างแท้จริงที่ระยะ 10 พาร์เซก
</t>
  </si>
  <si>
    <t>ดาวสีเหลืองมีอุณหภูมิใกล้เคียงดวงอาทิตย์มากที่สุด</t>
  </si>
  <si>
    <t>ดวงอาทิตย์อยู่ใกล้โลกมากกว่าดาวซีรีอัสทำให้มองเห็นสว่างกว่าจากโลกแม้ดาวซีรีอัส อาจจะมีกำลังสองสว่างมากกว่าก็ตาม</t>
  </si>
  <si>
    <t>เนบิวลาเป็นแหล่งกำเนิดของดาวฤกษ์ใหม่และยังเป็นเสกซากจากการระเบิดของดาวฤกษ์เก่า เช่น Supernova</t>
  </si>
  <si>
    <t>ดาวฤกษ์ที่มีมวลน้อยใช้พลังงานช้ากว่าทำให้เผาไหม้เชื้อเพลิงไฮโดรเจนนานกว่าดาวที่มีมวลมาก</t>
  </si>
  <si>
    <t>ปัจจุบันประมาณ 4.6พันล้านปี อายุขัยประมาณ 10 พันล้านปี</t>
  </si>
  <si>
    <t xml:space="preserve">ธาตุในตัวเราและบนโลกส่วนใหญ่เกิดจากดาวฤกษ์ 	•ธาตุเบา (H, He) มาจากบิ๊กแบง
•ธาตุตั้งแต่ C ถึง Fe มาจากการหลอมในดาวฤกษ์
•ธาตุหนักกว่า Fe เช่น ทอง หรือยูเรเนียม มาจากซูเปอร์โนวาและการชนของดาวนิวตรอน
เราทุกคนเกิดจากเศษดาว </t>
  </si>
  <si>
    <t xml:space="preserve">ความสว่างของดวงดาวขึ้นอยู่กับพลังงานที่ดาวฤกษ์ดวงนั้นปลดปล่อยออกมา หรือ ที่เรียกว่า “กำลังส่องสว่าง” รวมถึงระยะห่างระหว่างดาวฤกษ์กับผู้สังเกต และ อุณหภูมิพื้นผิวของดาวฤกษ์ </t>
  </si>
  <si>
    <t>- โชติมาตรปรากฏวัดความสว่างที่มองเห็นจากโลก 
-โชติมาตรสัมบูรณ์วัดความสว่างที่ดาวจะปรากฏหากอยู่ห่างจากโลก 10 พาร์เซก</t>
  </si>
  <si>
    <t xml:space="preserve">ดาวคาเพลลา พิจารณาจากสีของดวงดาวที่อยู่สเปมตรัมชนิด G เป็นดาวสีเหลือง อุณหภูมิ 4,900-6,000 เคลวิน </t>
  </si>
  <si>
    <t xml:space="preserve">ดวงอาทิตย์อยู่ใกล้โลก ในขณะที่ดาวซิริอุสอยู่ไกลออกไปมาก </t>
  </si>
  <si>
    <t>เนบิวลา เป็นกลุ่มก๊าซและฝุ่นที่ไม่มีแสงสว่างในตัวเองรวมกันอยู่หนาแน่น บริเวณนี้จะเป็นแหล่งกำเนิดของดาวฤกษ์ต่างๆ และการระเบิดของดาวฤกษ์</t>
  </si>
  <si>
    <t>เพราะดาวฤกษ์มวลน้อยมีการเผาผลาญเชื้อเพลิง(ไฮโดรเจน)ช้ากว่าดาวฤกษ์มวลมาก ทำให้มีอายุขัยที่ยาวนานกว่า</t>
  </si>
  <si>
    <t>หนึ่งหมื่นล้านปี และจะมีอายุขัยอีกประมาณห้าพันล้านปี</t>
  </si>
  <si>
    <t>ใช่ เพราะดาวฤกษ์ที่เกิดกระบวนการนิวเคลียร์ฟิวชัน (หลอมรวมธาตุเบาให้กลายเป็นธาตุหนักขึ้น) เมื่อดาวฤกษ์สิ้นอายุขัย โดยเฉพาะดาวฤกษ์มวลมากที่ระเบิดเป็นซูเปอร์โนวา และกลายเป็นส่วนประกอบของเนบิวลา ซึ่งนี้เป็นแหล่งวัตถุดิบสำหรับดาวฤกษ์รุ่นใหม่ๆ รวมถึงดาวเคราะห์และสิ่งมีชีวิตต่างๆ</t>
  </si>
  <si>
    <t>ขึ้นอยู่กับปัจจัย 3 ปัจจัย คือ กำลังความสว่าง, ระยะห่าง และ อุณหภูมิ</t>
  </si>
  <si>
    <t>ต่างกันที่วิธีวัด โชติมาตรปรากฏวัดความสว่างที่มองเห็นจากโลก ส่วนโชติมาตรสัมบูรณ์วัดความสว่างที่ดาวจะปรากฏหากอยู่ห่างจากโลก 10 พาร์เซก</t>
  </si>
  <si>
    <t>ดวงอาทิตย์ (-26.7);ดวงจันทร์เต็มดวง (-12.5);ดาวศุกร์ (-4.4);ดาวพฤหัสบดี (-2.7);ดาวซิริอัส (-1.46);ดาวตานกอินทรี (0.77);ดาวไรเจล (0.12);ดาวเวกา (0.04);ดาวคาเพลลา (0.09);</t>
  </si>
  <si>
    <t>พิจารณาจากสีของดวงดาวที่อยู่สเปกตรัมจากชนิด G เป็นดาวสีเหลือง อุณหภูมิ 4900-6000 เคลวิน</t>
  </si>
  <si>
    <t>เพราะดวงอาทิตย์อยู่ใกล้โลก ในขณะที่ดาวซิริอัสห่างออกไปมาก</t>
  </si>
  <si>
    <t xml:space="preserve">การเกิดและการตายของดาวฤกษ์ เนบิวลาเป็นแหล่งกำเนิดของดาวฤกษ์ และเป็นส่วนหนึ่งของวิวัฒนาการของดาวฤกษ์เช่นกัน </t>
  </si>
  <si>
    <t xml:space="preserve">เนื่องจากดาวฤกษ์มวลน้อยมีการเผาผลาญเชื้อเพลิง (ไฮโดรเจน) ในอัตราที่ช้ากว่าดาวฤกษ์มวลมาก ทำให้มีอายุขัยที่ยาวนานกว่า </t>
  </si>
  <si>
    <t>ปัจจุบันดวงอาทิตย์มีอายุประมาณ 4,500 ถึง 4,600 ล้านปี และคาดว่าจะมีอายุขัยอีกประมาณ 5,000 ล้านปี</t>
  </si>
  <si>
    <t xml:space="preserve">ใช่ เพราะส่วนใหญ่เกิดจากการวิวัฒนาการของดาวฤกษ์ ดาวฤกษ์เป็นเหมือนโรงงานนิวเคลียร์ที่หลอมรวมธาตุเบา เช่น ไฮโดรเจนและฮีเลียม ให้กลายเป็นธาตุที่หนักกว่า เช่น คาร์บอน, ออกซิเจน, และธาตุอื่นๆ เมื่อดาวฤกษ์ขนาดใหญ่หมดอายุขัย มันจะระเบิดเป็นซูเปอร์โนวา และกระจายธาตุต่างๆนี้ออกไปในอวกาศ ทำให้กลายเป็นส่วนหนึ่งของก๊าซและฝุ่นระหว่างดวงดาว ซึ่งเป็นวัตถุดิบสำหรับดาวฤกษ์และดาวเคราะห์รุ่นต่อไป </t>
  </si>
  <si>
    <t xml:space="preserve">1.กำลังส่องสว่าง
กำลังส่องสว่างเป็นตัวกำหนดความสว่างที่แท้จริงของดาว
2.ระยะห่างจากผู้สังเกต
ระยะห่างเป็นตัวกำหนดว่าเราจะเห็นดาวสว่างแค่ไหนบนท้องฟ้า 
3.อุณหภูมิพื้นผิว
อุณหภูมิของพื้นผิวดาวฤกษ์มีผลต่อสีและปริมาณแสงที่แผ่ออกมา ดาวฤกษ์ที่มีอุณหภูมิสูงจะมีสีออกน้ำเงินและสว่างกว่าดาวฤกษ์ที่มีอุณหภูมิต่ำกว่า ซึ่งมักมีสีแดงหรือส้ม </t>
  </si>
  <si>
    <t xml:space="preserve">โชติมาตรปรากฏและโชติมาตรสัมบูรณ์ เป็นหน่วยวัดความสว่างของดาว โดยต่างกันที่วิธีวัด 
โชติมาตรปรากฏวัดความสว่างที่มองเห็นจากโลก ส่วนโชติมาตรสัมบูรณ์วัดความสว่างที่ดาวจะปรากฏหากอยู่ห่างจากโลก 10 พาร์เซก (32.6 ปีแสง) 
</t>
  </si>
  <si>
    <t>ดาวคาเพลลา พิจารณาจากดวงอาทิตย์มีสีเหลืองและดาวคาเพลลาก็สีเหลืองเหมือนกัน</t>
  </si>
  <si>
    <t>เพราะดวงอาทิตย์อยู่ใกล้โลกที่สุด</t>
  </si>
  <si>
    <t xml:space="preserve">เนบิวลาเป็นกลุ่มก๊าซและฝุ่นขนาดใหญ่ในอวกาศ ซึ่งเป็นแหล่งรวมตัวของสสารที่ใช้ในการสร้างดาวฤกษ์ 
</t>
  </si>
  <si>
    <t xml:space="preserve">เนื่องจากดาวฤกษ์มวลน้อยมีการเผาผลาญเชื้อเพลิง (ไฮโดรเจน) ในอัตราที่ช้ากว่าดาวฤกษ์มวลมาก ทำให้มีอายุที่ยาวนานกว่า </t>
  </si>
  <si>
    <t>มีอายุประมาณ 4,500 ล้านปีและจะมีอายุขัยอีกประมาณ10,000ล้านปี</t>
  </si>
  <si>
    <t>เกี่ยวข้องโดยการวิวัฒนาการของดาวฤกษ์ก่อให้เกิดธาตุหนักขึ้นในอวกาศ และเป็นธาตุเริ่มต้นในการก่อกำเนิดโลกและสิ่งมีชีวิต โดยธาตุหนักตั้งแต่ฮีเลียมถึงเหล็กเกิดจากปฏิกิริยาเทอร์โมนิวเคลียร์ในดาวฤกษ์ ส่วนธาตุที่หนักกว่าเหล็กเกิดจาก
ซูเปอร์โนวา เช่น ตะกั่ว ทองคำ</t>
  </si>
  <si>
    <t>1. ขนาดของดาว
	•	ยิ่งดาวมีขนาดใหญ่ พื้นที่ผิวของมันก็จะมากขึ้น ทำให้สามารถปล่อยพลังงานออกมาได้มากขึ้น
2. อุณหภูมิพื้นผิวของดาว
	•	ดาวที่มีอุณหภูมิสูงกว่าจะปล่อยพลังงานออกมามากกว่าดาวที่เย็นกว่า</t>
  </si>
  <si>
    <t>โชติมาตรปรากฏ คือ ความสว่างที่เราเห็นจากโลก
โชติมาตรสัมบูรณ์ คือ ความสว่างของวัตถุ หากมันอยู่ห่างจากโลกเป็นระยะมาตรฐาน 10 พาร์เซ</t>
  </si>
  <si>
    <t>ดวงอาทิตย์ (-26.7);ดวงจันทร์เต็มดวง (-12.5);ดาวซิริอัส (-1.46);ดาวศุกร์ (-4.4);ดาวพฤหัสบดี (-2.7);ดาวเวกา (0.04);ดาวคาเพลลา (0.09);ดาวไรเจล (0.12);ดาวตานกอินทรี (0.77);</t>
  </si>
  <si>
    <t>จากสีของดาวฤกษ์</t>
  </si>
  <si>
    <t>เพราะดวงอาทิตย์อยู่ใกล้โลกกว่าดาวซิริอัส</t>
  </si>
  <si>
    <t>เพราะใช้พลังงานน้อยกว่าจึงอยู่ได้นานกว่า</t>
  </si>
  <si>
    <t>4.6 พันล้านปี, 1 หมื่นล้านปี</t>
  </si>
  <si>
    <t>เกี่ยว เพราะธาตุทั้งหมดที่ประกอบร่างเรา ล้วนถูกสร้างขึ้นในดาวฤกษ์ที่ตายแล้ว</t>
  </si>
  <si>
    <t>1.ขนาดของดาวฤกษ์ โดยดาวที่มีความส่องสว่างมากกว่า
2.อุณหภูมิ โดยดาวที่มีอุณหภูมิสูงกว่าจะมีความส่องสว่างมากกว่า</t>
  </si>
  <si>
    <t>โชติมาตรปรากฏ คือ ความสว่างที่มองเห็นได้จากโลก
โชติมาตรสัมบูรณ์ คือ การวัดความส่องสว่างที่แท้จริงของดาว</t>
  </si>
  <si>
    <t>ดวงอาทิตย์มีสีเหลืองและดาวที่มีอุณหภูมิผิวใกล้เคียงต้องมีสีเดียวกัน</t>
  </si>
  <si>
    <t>ด้านการเกิดการตายของดาวฤกษ์</t>
  </si>
  <si>
    <t>เพราะดาวฤกษ์มวลน้อยมีการเผาผลาญไฮโดรเจนช้ากว่าดาวฤกษ์ที่มีมวลมาก</t>
  </si>
  <si>
    <t>มีอายุประมาณ 4.6 พันล้านปี และจะมีอายุขัยอีก 5 พันล้านปี</t>
  </si>
  <si>
    <t>เกี่ยวข้อง เพราะ ธาตุทั้งหมดที่อยู่ในร่างกายและโลก ถูกสร้างขึ้นในดวงดาวที่ตายแล้ว</t>
  </si>
  <si>
    <t xml:space="preserve">กำลังส่องสว่าง ของดาวฤกษ์, ระยะห่างระหว่างดาวฤกษ์กับผู้สังเกต และ อุณหภูมิพื้นผิวของดาวฤกษ์ </t>
  </si>
  <si>
    <t>โชติมาตรวัดความสว่างของดาวที่สังเกตได้จากโลกส่วนโชติมาตรสัมบูรณ์วัดความสว่างที่แท้จริงของดาว</t>
  </si>
  <si>
    <t>ดาวซิลิอัสเพราะดวงอาทิตย์มีสีขาวเป็นส่วนใหญ่</t>
  </si>
  <si>
    <t>เพราะดวงอาทิตย์อยู่ใกล้โลกมากกว่าดาวซิริอัสอยู่หลายเท่าตัวเลยทำให้เห็นดวงอาทิตย์สว่างกว่า</t>
  </si>
  <si>
    <t xml:space="preserve">เนื่องจากดาวฤกษ์มวลน้อยมีการเผาผลาญเชื้อเพลิงในอัตราที่ช้ากว่าดาวฤกษ์มวลมาก ทำให้มีอายุขัยที่ยาวนานกว่า </t>
  </si>
  <si>
    <t>มีอายุประมาณ 4600 ล้านปี และจะมีอายุขัยอีกประมาณ 5000 ล้านปี</t>
  </si>
  <si>
    <t>เกี่ยว เพราะ ธาตุต่าง ๆ บนโลกและในตัวเราส่วนใหญ่เกิดขึ้นจากการวิวัฒนาการของดาวฤกษ์</t>
  </si>
  <si>
    <t>กำลังส่องสว่างของดาวฤกษ์ และ ระยะห่างระหว่างวัตถุ กับผู้สังเกตโดยทั่วไปจะวัดเป็นหน่วยพาร์เซก</t>
  </si>
  <si>
    <t>ต่างกันที่วิธีวัด แบบปรากฏจะวัดจากความสว่างที่มองเห็นจากโลก แต่แบบสมบูรณ์วัดความสว่างที่ดาวจะปรากฏห่างจากโลก 10 พาร์เซก</t>
  </si>
  <si>
    <t>เพราะดวงอาทิตย์ใกล้โลกมากกว่าซิริอัส</t>
  </si>
  <si>
    <t>เพราะ เนบิวลาเป็นกลุ่มก้อนแก๊สที่จะพัฒนาไปเป็นดาวฤกษ์</t>
  </si>
  <si>
    <t>เพราะยิ่งมีมวลตั้งต้นมากอัตราการใช้พลังงานและมวลสารจึงสูงกว่า</t>
  </si>
  <si>
    <t>4.6 พันล้านปีและมีอายุขัยอีกประมาณ 10,000 ล้านปี</t>
  </si>
  <si>
    <t>เกี่ยวเพราะ ธาตุต่างๆเกิดจากปฏิกิริยานิวเคลียร์ฟิวชั่นภายในดาวฤกษ์และการระเบิดของดาวฤกษ์</t>
  </si>
  <si>
    <t>ระยะห่าง ผู้สังเกต ยิ่งห่างมาก ความสว่างน้อยกำลังส่องสว่างของดาวฤกษ์ ยิ่งกำลังมาก ความส่องสว่าง มาก</t>
  </si>
  <si>
    <t>โชติมาตรปรากฏวัดจากความสว่างที่มองเห็นจากโลก แต่โชติมาตร สมบูรณ์ วัดจากความสว่างของดาวที่ปรากฏห่างจากโลก 10 พาร์เซก</t>
  </si>
  <si>
    <t>เนื่องจากดวงอาทิตย์มีสีเหลือง ซึ่งเหมือนกับดาวคาเพลลา</t>
  </si>
  <si>
    <t>เนื่องจาก ดวงอาทิตย์ใกล้โลกมากกว่า</t>
  </si>
  <si>
    <t>เนบิวลาเป็นแหล่งงกำเนิดดาวฤกษ์</t>
  </si>
  <si>
    <t xml:space="preserve">เนื่องจาก  ยิ่งมีขนาดใหญ่ยิ่งสูญเสียมาก </t>
  </si>
  <si>
    <t>4.6พันล้านปี
มีอายุอีก  5.4 พันล้านปี</t>
  </si>
  <si>
    <t>ธาตุต่างๆบนโลกเกิดจากปฏิกริยาฟิวชันของดาวฤกษ์จนมาเป้นธาตุบนโลก</t>
  </si>
  <si>
    <t>อุณหภูมิผิว
ขนาดดาว</t>
  </si>
  <si>
    <t>โซติมาตรปรากฏคือความสว่างที่มองเห็นจากโลก
โซติมาตรสัมบูรณ์คือความสว่างจริงๆ</t>
  </si>
  <si>
    <t>ดาวเพลลา</t>
  </si>
  <si>
    <t>เพราะดวงอาทิตย์อยู่ใกล้มากกว่าดาวซิริอัส</t>
  </si>
  <si>
    <t>เป็นแหล่งให้กำเนิดดาวฤกษ์</t>
  </si>
  <si>
    <t>ปล่อยพลังงานน้อยกว่า</t>
  </si>
  <si>
    <t>4.6 พันล้านปี</t>
  </si>
  <si>
    <t>เกี่ยวเพราะโลกมีไฮโดรเจน ฮีเลียม คาร์บอน ออกซีเจน เหล็ก</t>
  </si>
  <si>
    <t>กนกอร  คงทอง</t>
  </si>
  <si>
    <t>ขึ้นอยู่กับพลังงานที่ดาวฤกษ์ดวงนั้น ปล่อยออกมาหรือ ที่เรียกว่ากำลังส่องสว่างรวมถึงระยะห่างระหว่างดาวฤกษ์ดวงนั้นกับโลกของเรา</t>
  </si>
  <si>
    <t>โชติมาตรปรากฏเป็นความสว่างของดาวฤกษ์ที่ สังเกตเห็นจากโลก ส่วน โชติมาตรสัมบูรณ์เป็นความสว่างของดาวฤกษ์หากดาวฤกษ์นั้นอยู่ห่างจากโลก 10 พาร์เซกประมาณ 32.6 ปีแสง</t>
  </si>
  <si>
    <t>สีของดวงดาวเพราะดวงอาทิตย์มีสีเป็นสีเหลืองซึ่งดาวคาเพลลาก็มีสีเหลืองเช่นกัน สีของดาวจะบ่งบอกถึงอุณหภูมิ
ของดาว</t>
  </si>
  <si>
    <t>เนบิวลามีความสัมพันธ์กับดาวฤกษ์อย่างใกล้ชิด ทั้งในแง่ของการก่อตัว การวิวัฒนาการ และการสิ้นสุดของชีวิต
ของดาวฤกษ์</t>
  </si>
  <si>
    <t>อุณหภูมิพื้นผิวของดาวถ้าหากอุณหภูมิสูงก็จะมีความสว่างมาก และขนาดของดาวที่มีขนาดใหญ่กว่าจะมีพื้นที่ผิวมากกว่าจะปล่อยพลังงานออกมาได้มากกว่า</t>
  </si>
  <si>
    <t>โซติมาตร ปรากฏคือความสว่างที่สังเกตเห็นได้จากระยะห่างของผู้สังเกตกับดาวนั้นๆ แต่โซติมาตรสัมบูรณ์คือการจะลองให้ดาวระยะห่างกันคือ 10  พาร์เซก หรือประมาณ 32.6 ปีแสงแล้วดูความสว่าง</t>
  </si>
  <si>
    <t>เนื่องจากดวงอาทิตย์อยู่ใกล้โลกมากกว่าดาวซิริอัส และ ดวงอาทิตย์มีโชติมาตรปรากฏที่น้อยกว่าดาวซิริอัส</t>
  </si>
  <si>
    <t>เนบิวทำให้เกิดดาวฤกษ์ และดาวฤกษ์ที่สิ้นอายุขัยก็สามารถเป็เนบิวลาได้</t>
  </si>
  <si>
    <t>เพราะว่าดาวที่มีมวลน้อยพลังงานก็จะน้อยตามลงไปด้วยทำให้มีการใช้พลังงานน้อยอายุจึงยาว</t>
  </si>
  <si>
    <t>4,500 ถึง 4,600 ล้านปี และคาดว่าจะยังคงส่องแสงได้อีกประมาณ 5,000 ล้านปี</t>
  </si>
  <si>
    <t>ใช่ ธาตุต่างๆ บนโลกและในตัวเรามีความเกี่ยวข้องกับการวิวัฒนาการของดาวฤกษ์อย่างลึกซึ้ง ดาวฤกษ์เป็นโรงงานผลิตธาตุเคมีที่สำคัญในจักรวาล ธาตุหนักกว่าฮีเลียมส่วนใหญ่ถูกสร้างขึ้นภายในดาวฤกษ์ผ่านปฏิกิริยานิวเคลียร์ฟิวชัน</t>
  </si>
  <si>
    <t xml:space="preserve">ความส่องสว่างของดาวฤกษ์ขึ้นอยู่กับปัจจัยหลัก 3 ประการ ได้แก่ กำลังส่องสว่าง (Luminosity) ของดาวฤกษ์, ระยะห่างระหว่างดาวฤกษ์กับผู้สังเกต และ อุณหภูมิพื้นผิวของดาวฤกษ์ </t>
  </si>
  <si>
    <t xml:space="preserve">โชติมาตรปรากฏและโชติมาตรสัมบูรณ์ เป็นหน่วยวัดความสว่างของดาว แต่ต่างกันที่วิธีวัด โชติมาตรปรากฏวัดความสว่างที่มองเห็นจากโลก ส่วนโชติมาตรสัมบูรณ์วัดความสว่างที่ดาวจะปรากฏหากอยู่ห่างจากโลก 10 พาร์เซก (32.6 ปีแสง) </t>
  </si>
  <si>
    <t>ดาวคาเพลลา พิจารณาจาก ชนิด G เป็นดาวสีเหลือง อุณหภูมิ 4,900-6,000 เคลวิน เช่น ดวงอาทิตย์ และซึ่งคาเพลลามีสีเหลือง</t>
  </si>
  <si>
    <t xml:space="preserve">เพราะ ดวงอาทิตย์อยู่ใกล้โลกมาก ในขณะที่ดาวซิริอุสอยู่ไกลออกไปมาก แม้ว่าดาวซิริอุสจะสว่างกว่าในแง่ของความส่องสว่างที่แท้จริง (absolute magnitude) แต่ความสว่างที่ปรากฏ (apparent magnitude) ที่เราเห็นบนท้องฟ้าถูกกำหนดโดยระยะทางด้วย </t>
  </si>
  <si>
    <t>เนบิวลา เป็นกลุ่มเมฆฝุ่นและก๊าซขนาดยักษ์ในอวกาศ เนบิวลาบางแห่ง (มากกว่าหนึ่งเนบิวลา) เกิดจากก๊าซและฝุ่นที่พุ่งออกมาจากการระเบิดของดาวฤกษ์ที่กำลังจะดับ เช่น ซูเปอร์โนวา เนบิวลาอื่นๆ เป็นบริเวณที่ดาวฤกษ์ดวงใหม่เริ่มก่อตัวขึ้น ด้วยเหตุนี้ เนบิวลาบางแห่งจึงถูกเรียกว่า "สถานเพาะพันธุ์ดาวฤกษ์"</t>
  </si>
  <si>
    <t xml:space="preserve">เนื่องจากดาวฤกษ์มวลน้อยมีการเผาผลาญเชื้อเพลิง (ไฮโดรเจน) ในอัตราที่ช้ากว่าดาวฤกษ์มวลมาก ทำให้มีอายุขัยที่ยาวนานกว่า 
</t>
  </si>
  <si>
    <t xml:space="preserve">ธาตุต่างๆ บนโลกและในร่างกายมนุษย์มีความสัมพันธ์กับการวิวัฒนาการของดาวฤกษ์อย่างใกล้ชิด ดาวฤกษ์เป็นโรงงานผลิตธาตุเคมีในจักรวาล โดยธาตุหนักกว่าฮีเลียม เช่น คาร์บอน, ออกซิเจน, เหล็ก และธาตุอื่นๆ ที่เป็นส่วนประกอบของร่างกายเรา เกิดจากการหลอมรวมนิวเคลียส (nuclear fusion) ภายในดาวฤกษ์ เมื่อดาวฤกษ์สิ้นอายุขัย โดยเฉพาะอย่างยิ่งดาวฤกษ์มวลมาก จะเกิดการระเบิดเป็นซูเปอร์โนวา ซึ่งเป็นปรากฏการณ์ที่กระจายธาตุเหล่านี้ออกสู่อวกาศ และกลายเป็นวัตถุดิบสำหรับดาวฤกษ์และระบบดาวเคราะห์รุ่นต่อไป </t>
  </si>
  <si>
    <t>ความส่องสว่างของดาวฤกษ์ขึ้นอยู่กับ ขนาด และ อุณหภูมิพื้นผิว เป็นหลัก ยิ่งดาวมีขนาดใหญ่และมีอุณหภูมิพื้นผิวสูงเท่าไหร่ ก็จะยิ่งมีความส่องสว่างมากเท่านั้น โดยอุณหภูมิพื้นผิวมีผลต่อความส่องสว่างมากกว่าขนาดอย่างมาก</t>
  </si>
  <si>
    <t>โชติมาตรปรากฏ  ความสว่างของดาวที่เรามองเห็นจากโลก ซึ่งขึ้นอยู่กับระยะทางและปัจจัยอื่น ๆ ด้วย ยิ่งดาวอยู่ใกล้หรือมีสิ่งกีดขวางน้อยก็จะยิ่งสว่างมาก
โชติมาตรสัมบูรณ์  ความสว่างที่แท้จริงของดาว โดยจินตนาการว่าดาวทุกดวงอยู่ห่างจากเราเท่ากัน (10 พาร์เซก) เพื่อให้เปรียบเทียบความส่องสว่างที่แท้จริงของดาวแต่ละดวงได้อย่างยุติธรรม</t>
  </si>
  <si>
    <t>เพราะดวงอาทิตย์อยู่ใกล้โลกมากกว่าดาวซิริอุสมาก ความสว่างปรากฏที่เรามองเห็นจากโลกขึ้นอยู่กับระยะทางด้วย ยิ่งวัตถุอยู่ใกล้มากเท่าไหร่ ก็จะยิ่งปรากฏสว่างมากเท่านั้น แม้ว่ากำลังส่องสว่างที่แท้จริง (พลังงานที่ปลดปล่อยออกมา) จะน้อยกว่าก็ตาม</t>
  </si>
  <si>
    <t>เนบิวลามีความสัมพันธ์กับดาวฤกษ์อย่างใกล้ชิด โดยเป็นทั้ง แหล่งกำเนิดของดาวฤกษ์ใหม่ (จากการรวมตัวของแก๊สและฝุ่นภายใต้แรงโน้มถ่วง) และเป็น ผลลัพธ์จากการตายของดาวฤกษ์บางประเภท (เช่น ซากซูเปอร์โนวา หรือเนบิวลาดาวเคราะห์)</t>
  </si>
  <si>
    <t>ดาวฤกษ์ที่มีมวลน้อยมีช่วงชีวิตที่ยาวนานกว่าดาวฤกษ์ที่มีมวลมาก เนื่องจากอัตราการเกิดปฏิกิริยาฟิวชันนิวเคลียร์ที่แกนกลางของพวกมันต่ำกว่ามาก ดาวฤกษ์มวลมากมีแรงโน้มถ่วงที่รุนแรงกว่า ทำให้อุณหภูมิและความดันที่แกนกลางสูงขึ้น ส่งผลให้เกิดปฏิกิริยาฟิวชันเร็วขึ้นและเผาผลาญเชื้อเพลิงไฮโดรเจนหมดเร็วกว่า ในขณะที่ดาวฤกษ์มวลน้อยจะเผาผลาญเชื้อเพลิงอย่างช้าๆ และประหยัดกว่ามาก</t>
  </si>
  <si>
    <t xml:space="preserve">ปัจจุบันดวงอาทิตย์ของเราอายุประมาณ 4.6 พันล้านปี และจะมีอายุขัยอยู่อีกประมาณ 5 พันล้านปี
</t>
  </si>
  <si>
    <t>ธาตุหนักเกือบทั้งหมด (นอกเหนือจากไฮโดรเจนและฮีเลียม) ถูกสร้างขึ้นภายในดาวฤกษ์ผ่านกระบวนการฟิวชัน และถูกปลดปล่อยออกสู่อวกาศเมื่อดาวเหล่านั้นตายลง ก่อนที่จะรวมตัวกันก่อกำเนิดเป็นดาวเคราะห์และสิ่งมีชีวิตต่างๆ</t>
  </si>
  <si>
    <t>ขึ้นอยู่กับกำลังส่องสว่างและะระยะทาง</t>
  </si>
  <si>
    <t>เพราะดวงอาทิตย์อยู่ใกล้โลกมาก จึงดูสว่างกว่าดาวซิริอัส แม้ดาวซิริอัสจะเปล่งพลังงานได้มากกว่าดวงอาทิตย์ก็ตาม</t>
  </si>
  <si>
    <t>ดาวฤกษ์เกิดจากการยุบตัวของเนบิวลา
ดาวฤกษ์ตาย → กลายเป็นเนบิวลา
เนบิวลาเป็นทั้งจุดเริ่มต้นและจุดสิ้นสุดของดาวฤกษ์”</t>
  </si>
  <si>
    <t>ดาวฤกษ์มวลมาก = สว่างจ้า → เผาผลาญพลังงานเร็ว → อายุสั้น
ดาวฤกษ์มวลน้อย = ส่องแสงน้อย → เผาผลาญพลังงานช้า → อายุยืน</t>
  </si>
  <si>
    <t>4.6 พันล้านปี และจะยังคงอยู่ต่อไปได้อีกประมาณ 5 พันล้านปี รวมอายุขัยทั้งหมดประมาณ 1 หมื่นล้านปี</t>
  </si>
  <si>
    <t>ใช่ ธาตุต่างๆ บนโลกและในร่างกายมนุษย์มีความเกี่ยวข้องกับการวิวัฒนาการของดาวฤกษ์อย่างลึกซึ้ง</t>
  </si>
  <si>
    <t>ความส่องสว่าง (L) ∝ รัศมี² × อุณหภูมิ⁴
L \propto R^2 T^4
 ดาวที่ใหญ่และร้อนมากจะมีความส่องสว่างสูงกว่าดาวที่เล็กและเย็น</t>
  </si>
  <si>
    <t xml:space="preserve">ปรากฏ (m)
ความสว่างที่ตาเรามองเห็นจากโลก
ใช่
สัมบูรณ์ (M)
ความสว่างที่แท้จริง ถ้าอยู่ห่าง 10 พาร์เซก
ไม่ใช่
</t>
  </si>
  <si>
    <t>ดาวที่มีอุณหภูมิผิวใกล้เคียงกับดวงอาทิตย์มากที่สุด พิจารณาจาก “สีของดาว” เพราะสีสัมพันธ์โดยตรงกับอุณหภูมิผิวของดาวฤกษ์</t>
  </si>
  <si>
    <t>แม้ดาวซีริอัสจะสว่างกว่าดวงอาทิตย์จริง ๆ แต่เนื่องจาก อยู่ไกลจากโลกมาก จึงมองเห็นได้ มืดกว่าดวงอาทิตย์ ซึ่งอยู่ใกล้โลกมาก</t>
  </si>
  <si>
    <t>เนบิวลาเป็นทั้งจุดเริ่มต้นและจุดสิ้นสุดของดาวฤกษ์
มีบทบาทสำคัญใน วงจรชีวิตของดาวฤกษ์ และใน การสร้างองค์ประกอบของเอกภพ</t>
  </si>
  <si>
    <t>ดาวฤกษ์ที่มีมวลน้อย ใช้พลังงาน ช้ากว่า และประหยัดกว่า
ขณะที่ ดาวฤกษ์มวลมาก แม้จะมีเชื้อเพลิงมากกว่า แต่เผาไหม้เร็วและแรงมาก
จึงมี อายุสั้นกว่า</t>
  </si>
  <si>
    <t>โดยดวงอาทิตย์คาดว่าจะมีอายุขัยรวมประมาณ 10 พันล้านปี (10 billion years) ดังนั้นยังเหลืออายุขัยอีกประมาณ 5.4 พันล้านปี ก่อนที่มันจะหมดเชื้อเพลิงและเข้าสู่ขั้นตอนสุดท้ายของชีวิต เช่น กลายเป็นดาวยักษ์แดง แล้วสุดท้ายเป็นดาวแคระขาว</t>
  </si>
  <si>
    <t>ชีวิตและวัตถุรอบตัวเรา “สร้างขึ้นจากธาตุที่เคยอยู่ในดาวฤกษ์มาก่อน” จึงมีคำพูดที่ว่า “เราคือฝุ่นดาว” (We are made of star stuff) ซึ่งเป็นคำพูดของนักดาราศาสตร์ชื่อดัง คาร์ล เซแกน (Carl Sagan)</t>
  </si>
  <si>
    <t>ดวงอาทิตย์อยู่ใกล้โลกมากกว่สดาวซิริอัสและดวงอาทิตย์มีโชติมาตรปรากฏที่น้อยกว่าดาวซิริอัส</t>
  </si>
  <si>
    <t>เนบิวลาทำให้เกิดดาวฤกษ์และดาวฤกษ์ที่สิ้นอายุขัยก็สามารถเปนเนบิวลาได้</t>
  </si>
  <si>
    <t>เพราะดาวที่มีมวลน้อยพลังงานก็จะน้อยตามลงไปด้วยทำให้การมีการใช้พลังงานน้อยอายุจึงยืนยาว</t>
  </si>
  <si>
    <t>ดวงอาทิตย์มีอายุประมาณ 4.6 พันล้านปีคาดว่าจะมีอายุขัยรวม ประมาณ 10 พันล้านปี
จึงเหลือเวลาอีก ประมาณ 5 พันล้านปี ก่อนจะสิ้นอายุ</t>
  </si>
  <si>
    <t>เกี่ยวข้องเพราะ เราคือฝุ่นดาวฤกษ์</t>
  </si>
  <si>
    <t xml:space="preserve">กำลังส่องสว่าง (Luminosity) ของดาวฤกษ์, ระยะห่างระหว่างดาวฤกษ์กับผู้สังเกต และ อุณหภูมิพื้นผิวของดาวฤกษ์ </t>
  </si>
  <si>
    <t>เนื่องจากดวงอาทิตย์อยู่ใกล้โลกมากกว่าดาวซิริอัสและดวงอาทิตย์มีโชติมาตรปรากฏที่น้อยกว่าดาวซิอัส</t>
  </si>
  <si>
    <t>เนบิวลาทำให้เกิดดาวฤกษ์และดาวฤกษ์ที่ทำให้สิ้นอายุขัยที่ทำให้เป็นเนบิวลาได้</t>
  </si>
  <si>
    <t>เพราะว่าดาวที่มวลน้อยพลังงานก็จะน้อยลงตามไปด้วยทำให้การใช้พลังงานน้อยอายุจึงยาว</t>
  </si>
  <si>
    <t>4พัน6ร้อยล้านปี</t>
  </si>
  <si>
    <t>เพราะอะตอมที่ประกอบเป็นร่างกายเราเคยเป้นส่วนหนึ่งของดาวฤกษ์ที่ระเบิดม่แล้วในอดีต</t>
  </si>
  <si>
    <t>น.สศิรัญญา สว่างจิตต์</t>
  </si>
  <si>
    <t>ดวงอาทิตย์ (-26.7);ดาวศุกร์ (-4.4);ดวงจันทร์เต็มดวง (-12.5);ดาวพฤหัสบดี (-2.7);ดาวซิริอัส (-1.46);ดาวเวกา (0.04);ดาวคาเพลลา (0.09);ดาวไรเจล (0.12);ดาวตานกอินทรี (0.77);</t>
  </si>
  <si>
    <t>เนื่องจากดวงอาทิตย์อยู่ใกล้โลกมากกว่าดาวซีร อัสและดวงอาทิตย์มีโชติมาตรปรากฏที่น้อยกว่าดาวซิริอัส</t>
  </si>
  <si>
    <t>จากแผนภาพวิวัฒนาการของดวงอาทิตย์พบว่าในปัจจุบันดวงอาทิตย์มีอายุประมาณ 4,500 ล้านปี และมีอายุขัยได้ประมาณ 10,000 ล้านปี</t>
  </si>
  <si>
    <t>เกี่ยวข้องโดยการวิวัฒนาการของดาวฤกษ์ก่อให้เกิดธาตุหนักขึ้นในอวกาศและเป็นธาตุเริ่มต้นในการก่อตัวของโลกและสิ่งมีชีวิตโดย ธาตุหนักตั้งแต่ฮีเลียมถึงเหล็กเกิดจากปฏิกิริยาเทอร์มอนิวเคลียร์ในดาวฤกษ์ ส่วนธาตุที่หนักกว่าเหล็กเกิดจาก ซูเปอร์โนวา เช่น ตะกั่ว ทองคำ</t>
  </si>
  <si>
    <t>อุณหภูมิพื้นผิวของดาวที่อุณหภูมิสูงจะมีความสว่างมากและขนาดของดาวที่มีขนาดใหญ่กว่าจะมีพื้นที่ผิวมากกว่าจะปล่อยพลังงานได้มากกว่า</t>
  </si>
  <si>
    <t>โชติมาตรปรากฏคือความสว่างที่สังเกตุเห็นได้จากระยะห่างของผู้สังเกตุกับดาวนั้นๆแต่โชติมาตรสัมบูรณ์คือการจะลองให้ดาวระยะห่างเท่ากันคือ 10 พาร์เซกหรือประมาณ 32.6 ปีแสงแล้วดูความสว่าง</t>
  </si>
  <si>
    <t>เนื่องจากดวงอาทิตย์อยู่ใกล้โลกมากกว่าดาวซิริอัสและดวงอาทิตย์โชติมาตรปรากฏที่น้อยกว่าดาวซิริอัส</t>
  </si>
  <si>
    <t>เนบิวลาทำให้เกิดเนบิวลาให้เกิดและสิ้นอายุขัยก็สามารถเป็นเนบิวลาได้</t>
  </si>
  <si>
    <t>เพราะว่าดาวที่มีมวลน้อยพลังงานจะน้อยตามลงไปด้วยทำให้การมีการใช้พลังงานอายุจึงยาว</t>
  </si>
  <si>
    <t>ดวงอาทิตย์มีอายุประมาณ 4.6 พันล้านปี และคาดว่าจะมีอายุขัยอีกประมาณ 5 พันล้านปี</t>
  </si>
  <si>
    <t xml:space="preserve">มีความสัมพันธ์อย่างใกล้ชิดกับการวิวัฒนาการของดาวฤกษ์ ธาตุหนักต่างๆ ที่ประกอบเป็นร่างกายเรา เช่น คาร์บอน, ไนโตรเจน, ออกซิเจน, เหล็ก ล้วนถูกสร้างขึ้นภายในดาวฤกษ์ และถูกกระจายออกสู่อวกาศเมื่อดาวฤกษ์เหล่านั้นสิ้นสุดอายุขัย </t>
  </si>
  <si>
    <t xml:space="preserve">ขึ้นอยู่กับพลังงานที่ดาวฤกษ์ปล่อยออกมา
</t>
  </si>
  <si>
    <t xml:space="preserve">โชติมาตรปรากฎเป็นความสว่างของดาวฤกษ์​ที่เห็นจากโลก
โชติมาตรสัมบูรณ์เป็นความสว่างของดาวฤกษ์หากดาวฤกษ์นั้นอยู่ห่างจากโลก 10 พาร์เซกปรพมาณ 36.2 ปีเเสง
</t>
  </si>
  <si>
    <t>ดาวคาเพลลาเพราะเป็นสีเหลืองเหมือนดวงอาทิตย์เนื่องจากมีอุณหภูมิสูง</t>
  </si>
  <si>
    <t>ดวงอาทิตย์มีโชติมาตรปรากฎ -​26.7
ดาวซิริอัสมีโชติมาตรปรากฎ -​1.46 ทำให้ถ้าสังเกตบนโลกจะเห็นดวงอาทิตย์สว่างมากกว่า</t>
  </si>
  <si>
    <t>การก่อตัวเเละการวิวัฒนาการเเละการสิ้นสุดชีวิตของดาวฤกษ์เกิดอยู่กับเนบิวลา</t>
  </si>
  <si>
    <t>ใช้พลังงานน้อยกว่าทำให้มีชีวิตยืนยาวกว่า</t>
  </si>
  <si>
    <t>4.6 พันล้านปีเเละยังคงส่องเเสงได้อีก 5 พันล้านปี</t>
  </si>
  <si>
    <t>ใช่ เพราะ โลกเเละสิ่งมีชีวิตเป็นผลจากการวิวัฒนาการของดาวฤกษ์เเละมากจากดาวฤกษ์ก่อนหน้า</t>
  </si>
  <si>
    <t>มวลของดาวฤกษ์=ยิ่งมวลมาก ยิ่งพลังงานมาก
อุณหภูมิของดาวฤกษ์=ยิ่งอุณหภูมิสูง ยิ่งพลังงานมาก
ระยะห่าง=ยิ่งระยะห่างของดาวฤกษ์กับผู้สังเกตน้อย ก็จะเห็นความสว่างมาก</t>
  </si>
  <si>
    <t>โชติมาตรปรากฏ ได้จากการเปรียบเทียบฟลักซ์ ซึ่งแต่ละดวงมีค่าต่างกัน โชติมาตรสัมบูรณ์ ได้จากการสังเกตด้วยสายตา โดยดาวฤกษ์แต่ละดวงมีค่าใกล้เคียงหรือคล้ายกัน</t>
  </si>
  <si>
    <t>สเปกตรัม สีผิวของดาว ซึ่งดวงอาทิตย์เป็นสีเหลือง</t>
  </si>
  <si>
    <t>อายุของดาวฤกษ์จะสวนกับมวลของดาวฤกษ์ โดยที่มวลน้อย แม้จะมีเชื้อเพลิงน้อยกว่า แต่ใช้พลังงานอย่างประหยัด จึงอายุมากกว่าดาวมวลมาก</t>
  </si>
  <si>
    <t>มีอายุประมาณ4.6พันล้านปี และจะมีอายุขัยอีกประมาณ5พันล้านปี</t>
  </si>
  <si>
    <t>เกี่ยวข้อง โดยโลกและร่างกายของเราเกิดจากฝุ่นและธาตุต่างๆ ที่เคยอยู่ในดาวฤกษ์มาก่อน
เช่น ออกซิเจน คาร์บอน แคลเซียม เหล็ก</t>
  </si>
  <si>
    <t>ความส่องสว่างของดาวฤกษ์ขึ้นอยู่กับปัจจัยหลัก 3 ประการคือ มวลของดาวฤกษ์, อุณหภูมิผิวของดาวฤกษ์, และระยะห่างระหว่างดาวฤกษ์กับผู้สังเกต (โลก)</t>
  </si>
  <si>
    <t xml:space="preserve">โชติมาตรปรากฏวัดจากสิ่งที่สังเกตได้บนโลก ซึ่งระยะทางมีผลต่อความสว่างที่เห็น ส่วนโชติมาตรสัมบูรณ์เป็นการวัดความสว่างที่แท้จริงของดาว โดยสมมติว่าดาวทุกดวงอยู่ห่างจากโลก 10 พาร์เซก (parsecs) </t>
  </si>
  <si>
    <t>ดาวมินตากะ เพราะค่าโชติมาตรสัมบูรณ์มากที่สุด</t>
  </si>
  <si>
    <t>ดวงอาทิตย์อยู่ใกล้โลกมาก ทำให้เราเห็นดวงอาทิตย์มีขนาดใหญ่และสว่างกว่าดาวซิริอุสมาก</t>
  </si>
  <si>
    <t xml:space="preserve">มีความสัมพันธ์กับดาวฤกษ์ในหลายด้าน โดยเฉพาะอย่างยิ่งในเรื่องของการเกิดและการดับของดาวฤกษ์ </t>
  </si>
  <si>
    <t xml:space="preserve">เนื่องจากดาวฤกษ์มวลน้อยมีอัตราการเผาผลาญเชื้อเพลิง (ไฮโดรเจน) ที่น้อยกว่า ทำให้สามารถคงอยู่ได้นานกว่า ดาวฤกษ์มวลมากเผาผลาญเชื้อเพลิงอย่างรวดเร็วเนื่องจากมีแรงโน้มถ่วงสูงกว่า ทำให้มีอายุขัยสั้นกว่า </t>
  </si>
  <si>
    <t xml:space="preserve">4.6 พันล้านปี และจะยังคงอยู่ต่อไปได้อีกประมาณ 5 พันล้านปี รวมอายุขัยทั้งหมดประมาณ 1 หมื่นล้านปี </t>
  </si>
  <si>
    <t>ใช่ ธาตุต่างๆ บนโลกและในร่างกายมนุษย์มีความสัมพันธ์กับการวิวัฒนาการของดาวฤกษ์</t>
  </si>
  <si>
    <t>ธนัญญา</t>
  </si>
  <si>
    <t xml:space="preserve">
ความส่องสว่างของดาวฤกษ์ขึ้นอยู่กับขนาดและอุณหภูมิพื้นผิว ซึ่งยิ่งดาวมีขนาดใหญ่และอุณหภูมิสูง ความส่องสว่างจะยิ่งมาก</t>
  </si>
  <si>
    <t xml:space="preserve">โชติมาตรปรากฏ คือความสว่างที่เรามองเห็นจากโลก ส่วน โชติมาตรสัมบูรณ์ คือความสว่างที่แท้จริงของดาว </t>
  </si>
  <si>
    <t>ดวงอาทิตย์ (-26.7);ดาวพฤหัสบดี (-2.7);ดาวซิริอัส (-1.46);ดวงจันทร์เต็มดวง (-12.5);ดาวศุกร์ (-4.4);ดาวตานกอินทรี (0.77);ดาวไรเจล (0.12);ดาวคาเพลลา (0.09);ดาวเวกา (0.04);</t>
  </si>
  <si>
    <t>ดวงคาเพลลา</t>
  </si>
  <si>
    <t>เพราะดวงอาทิตย์อยู่ใกล้โลกมากกว่าดาวซีริอัส แม้ดาวซีริอัสจะมีความส่องสว่างมากกว่า แต่ระยะทางที่ไกลทำให้มองเห็นได้สว่างน้อยกว่าดวงอาทิตย์เมื่อมองจากโล</t>
  </si>
  <si>
    <t>เนบิวลาเป็นทั้งแหล่งกำเนิดและเศษซากของดาวฤกษ์ เป็นวงจรสำคัญในกระบวนการเกิดและตายของด</t>
  </si>
  <si>
    <t>เพราะดาวฤกษ์มวลน้อยเผาไหม้เชื้อเพลิงช้าและมีอัตราการใช้พลังงานต่ำ จึงมีช่วงชีวิตยาวนานกว่าดาวฤกษ์มวลม</t>
  </si>
  <si>
    <t>4.6พันล้านปี</t>
  </si>
  <si>
    <t xml:space="preserve">ธาตุทุกชนิดบนโลกและในร่างกายเรามาจากดาวฤกษ์
ดาวฤกษ์สังเคราะห์ธาตุเบาถึงเหล็ก ส่วนธาตุหนักกว่าเหล็กมาจากซูเปอร์โนวา
ธาตุเหล่านี้ถูกกระจายออกไปในอวกาศ เพื่อสร้างระบบสุริยะและชีวิตรุ่นต่อมา
</t>
  </si>
  <si>
    <t>น.ส.นิชาภา สุวรรณวงศ์</t>
  </si>
  <si>
    <t>ขึ้นอยู่กับสีและอุณหภูมิของดาวฤกษ์</t>
  </si>
  <si>
    <t>โชติมาตรปรากฏ - สังเกตความส่องสว่างจากโลก ไม่สามารถเปรียบเทียบความสว่างของดาวได้
โชติมาตรสมบูรณ์ - เปรียบเทียบความส่องสว่างของดาวฤกษ์จากระยะห่างผู้สังเกตที่เท่ากัน</t>
  </si>
  <si>
    <t>ดวงอาทิตย์มีขนาดใหญ่กว่า</t>
  </si>
  <si>
    <t>สร้างดาวฤกษ์</t>
  </si>
  <si>
    <t>มีอัตราการใช้เชื้อเพลิงน้อย</t>
  </si>
  <si>
    <t>ประมาณ 5,000 ล้านปี</t>
  </si>
  <si>
    <t>เกี่ยวเนื่องจาก ดาวฤกษ์สร้างจากฮีเลียมและไฮโดรเจน ซึ่งโลกก็เกิดจากสิ่งที่คลายกัน</t>
  </si>
  <si>
    <t>ความส่องสว่างของดาวฤกษ์ ขึ้นอยู่กับ:
	1.	อุณหภูมิพื้นผิว – ดาวที่ร้อนกว่าจะปล่อยพลังงานมากกว่า
	2.	ขนาด (รัศมี) – ดาวที่ใหญ่กว่าจะมีพื้นที่ผิวมาก จึงปล่อยพลังงานได้มากกว่า
ความสัมพันธ์:
ความส่องสว่าง (L) แปรผันตาม
L ∝ R² × T⁴
โดยที่ R คือรัศมีดาว และ T คืออุณหภูมิ (เคลวิน)</t>
  </si>
  <si>
    <t xml:space="preserve">
	•	โชติมาตรปรากฏ ขึ้นอยู่กับระยะทาง
	•	โชติมาตรสัมบูรณ์ เปรียบเทียบความสว่างจริงของดาว</t>
  </si>
  <si>
    <t>ดวงจันทร์เต็มดวง (-12.5);ดาวตานกอินทรี (0.77);ดาวศุกร์ (-4.4);ดาวไรเจล (0.12);ดวงอาทิตย์ (-26.7);ดาวคาเพลลา (0.09);ดาวซิริอัส (-1.46);ดาวพฤหัสบดี (-2.7);ดาวเวกา (0.04);</t>
  </si>
  <si>
    <t>ดาวดวงที่มีอุณหภูมิผิวใกล้เคียงกับดวงอาทิตย์มากที่สุด พิจารณาได้จาก สีของดาว
โดยดาวที่มีสี เหลืองหรือเหลืองขาว (G-type) จะมีอุณหภูมิพื้นผิวใกล้เคียงกับดวงอาทิตย์มากที่สุด</t>
  </si>
  <si>
    <t>แม้ดาวซิริอัสจะมีกำลังส่องสว่างมากกว่าดวงอาทิตย์ แต่เมื่อมองจากโลก ดวงอาทิตย์อยู่ใกล้โลกมาก (ประมาณ 150 ล้านกิโลเมตร) ขณะที่ดาวซิริอ</t>
  </si>
  <si>
    <t>เนบิวลา มีความสัมพันธ์กับ ดาวฤกษ์ ดังนี้:
	•	เป็นแหล่งกำเนิดดาวฤกษ์ – เนบิวลาประกอบด้วยแก๊สและฝุ่น เมื่อรวมตัวกันภายใต้แรงโน้มถ่วง จะก่อให้เกิดดาวฤกษ์ดวงใหม่
	•	เป็นซากของดาวฤกษ์ที่หมดอายุ – เมื่อดาวฤกษ์สิ้นอายุ เช่น ซูเปอร์โนวา อาจทิ้งเศษซากเป็นเนบิวลา
👉 ดังนั้น เนบิวลา = จุดเริ่มต้นและจุดจบของดาวฤกษ์</t>
  </si>
  <si>
    <t>ดาวฤกษ์ที่มีมวลน้อยมีช่วงชีวิตยาวนานกว่าดาวฤกษ์ที่มีมวลมาก เพราะ:
	•	ดาวมวลมาก เผาไหม้เชื้อเพลิง (ไฮโดรเจน) อย่างรวดเร็ว เพื่อรักษาสมดุลของแรงโน้มถ่วงกับแรงดันจากการแผ่รังสี
	•	ดาวมวลน้อย ใช้พลังงานอย่างช้า ๆ จึงมีเชื้อเพลิงใช้นานกว่า</t>
  </si>
  <si>
    <t xml:space="preserve">ปัจจุบัน ดวงอาทิตย์มีอายุประมาณ 4,600 ล้านปี </t>
  </si>
  <si>
    <t>ธาตุต่าง ๆ บนโลกและในตัวเรา เกิดจากดาวฤกษ์ที่สร้างธาตุหนักในระหว่างชีวิตและระเบิดซูเปอร์โนวา กระจายธาตุเหล่านั้นในจักรวาลจนกลายเป็นโลกและสิ่งมีชีวิต.</t>
  </si>
  <si>
    <t>ดาวฤกษ์จะส่องสว่างมาก ถ้ามีอุณหภูมิพื้นผิวสูง และมีขนาดใหญ่</t>
  </si>
  <si>
    <t xml:space="preserve">โชติมาตรปรากฏ และ โชติมาตรสัมบูรณ์ ต่างกันที่ ระยะห่างของผู้สังเกต จากดาวฤกษ์นั้น
</t>
  </si>
  <si>
    <t>ดาวคาเพลลา เพราะมีสี เหลือง เหมือนกับดวงอาทิตย์ ซึ่งบ่งบอกว่าอุณหภูมิผิวใกล้เคียงกัน</t>
  </si>
  <si>
    <t>เพราะดวงอาทิตย์อยู่ใกล้โลกมากกว่าดาวซีริอัส แม้ดาวซีริอัสจะมีกำลังส่องสว่างมากกว่า แต่ระยะทางที่ไกลทำให้เห็นสว่างน้อยกว่า</t>
  </si>
  <si>
    <t>เนบิวลาเป็นแหล่งกำเนิดดาวฤกษ์ เพราะเป็นบริเวณที่มีก๊าซและฝุ่นรวมตัวกัน จนยุบตัวภายใต้แรงโน้มถ่วงและก่อให้เกิดดาวฤกษ์ในที่สุด</t>
  </si>
  <si>
    <t>ดาวฤกษ์ที่มีมวลน้อยมีช่วงชีวิตยาวนานกว่า เพราะใช้พลังงานช้ากว่าดาวฤกษ์ที่มีมวลมาก</t>
  </si>
  <si>
    <t>เกี่ยวข้อง เพราะธาตุต่าง ๆ ถูกสร้างขึ้นจากปฏิกิริยานิวเคลียร์ในดาวฤกษ์และการระเบิดของดาวฤกษ์ก่อนกระจายมาเป็นส่วนประกอบของโลกและสิ่งมีชีวิต</t>
  </si>
  <si>
    <t>มวลของดาวฤกษ์, อุณหภูมิผิวของดาวฤกษ์, และระยะห่างระหว่างดาวฤกษ์กับผู้สังเกต</t>
  </si>
  <si>
    <t>โชติมาตรปรากฏวัดจากสิ่งที่สังเกตได้บนโลก ซึ่งระยะทางมีผลต่อความสว่างที่เห็น ส่วนโชติมาตรสัมบูรณ์เป็นการวัดความสว่างที่แท้จริงของดาว</t>
  </si>
  <si>
    <t>เพราะสีของไรเจลมีสีที่ใกล้เคียงกับดวงอาทิตย์มากที่สุด</t>
  </si>
  <si>
    <t>เพราะระยะห่างของดวงอาทิตย์อยู่ใกล้กว่าดาวซิริอัส</t>
  </si>
  <si>
    <t>เนบิวลาทำหน้าที่เป็นแหล่งกำเนิดของดาวฤกษ์</t>
  </si>
  <si>
    <t>เนื่องจากดาวฤกษ์มวลน้อยมีอัตราการเผาผลาญเชื้อเพลิง (ไฮโดรเจน) ที่น้อยกว่า ทำให้สามารถคงอยู่ได้นานกว่า</t>
  </si>
  <si>
    <t xml:space="preserve">4.6 พันล้านปี และจะยังคงอยู่ต่อไปได้อีกประมาณ 5 พันล้านปี  </t>
  </si>
  <si>
    <t>ใช่ ธาตุต่างๆ บนโลกและในร่างกายมนุษย์มีความสัมพันธ์กับการวิวัฒนาการของดาวฤกษ์อย่างลึกซึ้ง</t>
  </si>
  <si>
    <t xml:space="preserve">พื้นที่ผิว ระยะทาง </t>
  </si>
  <si>
    <t>ปรากฏคือเรามองเห็นจากโลก
สัมบูรณ์คือ การมองเห็นด้วยตาจริงๆ</t>
  </si>
  <si>
    <t>ดาวคาเพลลา (0.09);ดาวเวกา (0.04);ดาวตานกอินทรี (0.77);ดาวซิริอัส (-1.46);ดาวศุกร์ (-4.4);ดวงอาทิตย์ (-26.7);ดาวพฤหัสบดี (-2.7);ดวงจันทร์เต็มดวง (-12.5);ดาวไรเจล (0.12);</t>
  </si>
  <si>
    <t>ดาวเบเทลจุส</t>
  </si>
  <si>
    <t>ดาวเบเทลจุส เพราะมีสีเฉดเดียวกัน</t>
  </si>
  <si>
    <t>เพราะดวงอาทิตย์อยู่ใกล้โลกมากกว่าดาวซีริอัส แม้ดาวซีริอัสจะมีความส่องสว่างมากกว่า แต่ระยะทางที่ไกล ทำให้มองเห็นได้สว่างน้อยกว่าดวงอาทิตย์เมื่อมองจากโลก</t>
  </si>
  <si>
    <t>เพราะเป็นแหล่งกำเนิดและเศษซากของดาวฤกษ์</t>
  </si>
  <si>
    <t>เพราะอัตราการเผาผลาญพลังงานต่ำ</t>
  </si>
  <si>
    <t>4.6พันล้านปี อายุขัยประมาณ 10พันล้านปี</t>
  </si>
  <si>
    <t>เกี่ยวข้อง เพราะธาตุต่างๆรวมกันเป็นดาว</t>
  </si>
  <si>
    <t>รัศมีมาก = ความส่องสว่างมาก
อุณหภูมิสูง = ความส่องสว่างยิ่งมาก (เพิ่มแบบยกกำลัง 4)
ดาวฤกษ์ที่ทั้ง ใหญ่และร้อน จะมีความส่องสว่างสูงมาก เช่น ดาวยักษ์สีฟ้า
ดาวฤกษ์ที่เล็กและเย็น เช่น ดาวแคระแดง จะมีความส่องสว่างต่ำ</t>
  </si>
  <si>
    <t>มุมมองของผู้สังเกตและระยะทาง</t>
  </si>
  <si>
    <t>เพราะดวงอาทิตย์มีระยะใกล้กับผู้สังเกตมากกว่า</t>
  </si>
  <si>
    <t>เนบิวลา (Nebula) มีความสัมพันธ์กับ ดาวฤกษ์ อย่างใกล้ชิดในวงจรชีวิตของดาว โดยมีทั้งบทบาทในการ ก่อกำเนิด และ จุดจบ ของดาวฤกษ์</t>
  </si>
  <si>
    <t>“ดาวมวลมากสว่างแรง แต่อายุสั้น”,
“ดาวมวลน้อยสว่างน้อย แต่อายุยืนยาว”
เพราะดาวมวลมากใช้เชื้อเพลิงเร็วเกินไป ขณะที่ดาวมวลน้อยใช้ช้าและประหยัดพลังงาน</t>
  </si>
  <si>
    <t>หนึ่งหมื่นล้านปี และจะมีอายุอีกประมาณห้าพันล้านปี</t>
  </si>
  <si>
    <t>ใช่ เพราะดาวฤกษ์ที่เกิดกระบวนการนิวเคลียร์ฟิวชัน เมื่อดาวฤกษ์สิ้นอายุขัย โดยเฉพาะดาวฤกษ์มวลมากที่ระเบิดเป็นซูเปอร์โนวา และกลายเป็นส่วนประกอบของเนบิวลาซึ่งนี้เป็นแหล่งวัตถุดิบสำหรับดาวฤกษ์รุ่นใหม่ๆรวมถึงดาวเคราะห์และสิ่งมีชีวิตต่างๆ</t>
  </si>
  <si>
    <t>ขค้นอยู่กับกำลังส่องสว่าง ถ้ากำลังส่องสว่างมากก็จะส่องสว่างมากและระยะทางของดาวฤกษ์กับผู้สังเกต เพราะยิ่งอยู่ใกล้ดาวฤกษ์ก็ยิ่งมีความสว่างมาก</t>
  </si>
  <si>
    <t>โชติมาตรปรากฏ แสดงถึงความสว่างที่สังเกตได้ด้วยตาเปล่าแต่โชติมาตรสัมบูรณ์ไม่สามารถสังเกตได้ด้วยตาเปล่า</t>
  </si>
  <si>
    <t>ดาวคาเพลลา พิจารณาจากสีที่เหมือนกับดวงอาทิตย์</t>
  </si>
  <si>
    <t>เป็นเนบิวลาก่อนที่จะรวมตัวเป็นดาวฤกษ์</t>
  </si>
  <si>
    <t>เพราะเผาผลาญน้อยกว่า</t>
  </si>
  <si>
    <t>ปัจจุบันดวงอาทิตย์อายุ4.6พันล้านปี มีอายุขับอีกหมื่นล้านปี</t>
  </si>
  <si>
    <t>เกี่ยวเพราะดาวฤกษ์ก็เกิดจากธาตุต่างๆที่อยู่รอบตัวเรารวมตัวกัน</t>
  </si>
  <si>
    <t>กำลังส่องสว่างและระยะทาง</t>
  </si>
  <si>
    <t>โชติมาตรปรากฏรู้ได้เลยโชติมาตรสัมบูรณ์ต้องหาค่าและคำนวน</t>
  </si>
  <si>
    <t>ดาวคาเพลลา เพราะสีเหมือนกัน</t>
  </si>
  <si>
    <t>ดวงอาทิตย์อยู่ใกล้กว่า</t>
  </si>
  <si>
    <t>ดาวฤกษ์เกิดจากเนบิวลาที่ก่อตัวแล้วควลแน่น</t>
  </si>
  <si>
    <t>เพราะมีมวลน้อยก็เพาพลานน้อย</t>
  </si>
  <si>
    <t>ปัจจุบัน4.6พันล้านปี ประมาณ 5.4ล้านปี</t>
  </si>
  <si>
    <t xml:space="preserve">เราเกิดจากเศษซากของดาวฤกษ์”
ธาตุในตัวเรา เช่น คาร์บอน แคลเซียม เหล็ก ล้วนมาจากดาวฤกษ์รุ่นก่อนที่ตายไปแล้ว
</t>
  </si>
  <si>
    <t xml:space="preserve">โชติมาตรปรากฏวัดจากสิ่งที่สังเกตได้บนโลก ซึ่งระยะทางมีผลต่อความสว่างที่เห็น ส่วนโชติมาตรสัมบูรณ์เป็นการวัดความสว่างที่แท้จริงของดาว </t>
  </si>
  <si>
    <t>เป็นเนบิวลาก่อนจะรวมตัวเป็นดาวฤกษ์</t>
  </si>
  <si>
    <t>6 พันล้านปี และจะยังคงอยู่ต่อไปได้อีกประมาณ 5 พันล้านปี</t>
  </si>
  <si>
    <t>ใช่ เพราะธาตุในร่างกายมีคาร์บอน แคลเซียม เหล็ก สัมพันธ์กับดาวฤกษ์</t>
  </si>
  <si>
    <t>ขึ้นอยู่กับกำลังส่องสว่าง ถ้ากำลังส่องสว่างมากก็จะ ส่องสว่างมากและระยะทางของดาวฤกษ์กับผู้สังเกตเพราะยิ่งอยู่ใกล้ดาวฤกษ์ก็ยิ่งมีความสว่างมาก</t>
  </si>
  <si>
    <t xml:space="preserve">วงอาทิตย์ของเรามีอายุประมาณ 4.6 พันล้านปี และจะยังคงอยู่ต่อไปได้อีกประมาณ 5 พันล้านปี รวมอายุขัยทั้งหมดประมาณ 1 หมื่นล้านปี 
</t>
  </si>
  <si>
    <t xml:space="preserve">ธาตุหนักส่วนใหญ่ รวมถึงธาตุที่ประกอบขึ้นเป็นร่างกายของเรา ถูกสร้างขึ้นภายในดาวฤกษ์และกระจายออกไปเมื่อดาวฤกษ์เหล่านั้นสิ้นอายุขัยผ่านการระเบิดของซูเปอร์โนวา 
</t>
  </si>
  <si>
    <t>ระยะทางที่สามารถมองเห็น
ขนาดของดาว
อุณหภูมิที่เกิดจากปฏิกิริยานิวเคลียร์ฟิวชั่น</t>
  </si>
  <si>
    <t>ดาวคาเพลลา พิจารณาจากสีของดวงดาวอยู่สเปกตรัม G เป็นดาวสีเหลือง อุณหภูมิ4900-6000 เคลวิน</t>
  </si>
  <si>
    <t>ดวงอาทิตย์ที่อยู่ใกล้โลก ในขณะที่ดาวซิริอุสไกลออกไปมาก</t>
  </si>
  <si>
    <t>เพราะดาวฤกษ์มวลน้อยมีการเผาผลาญเข้อเพลิง (ไฮโดรเจน) ช้ากว่าดาวฤกษ์มวลมาก ทำให้มีอายุขัยที่ยาวนานกว่า</t>
  </si>
  <si>
    <t>ใช่ เพราะดาวฤกษ์ที่เกิดกระบวนการนิวเคลียร์ฟิวชั่น(หลอมรวมธาตุเบาให้กลายเป็นธาตุที่หนักขึ้น) เมื่อดาวฤกษ์สิ้นอายุขัย โดยเฉพาะดาวฤกษ์มวลมากที่ระเบิดเป็นซูเปอร์โนวา เเละกลายเป็นส่วนประกอบของเนบิวลา ซึ่งนี่เป็นเเหล่งวัตถุดิบสำหรับดาวฤกษ์รุ่นใหม่ๆ รวมถึงดาวเคราะห์เเละสิ่งมีชีวิตต่างๆ</t>
  </si>
  <si>
    <t>ความสว่างของดาวฤกษ์ขึ้นอยู่กับ ขนาดของดาว, อุณหภูมิของผิวดาว, และ ระยะห่างจากโลก</t>
  </si>
  <si>
    <t>โชติมาตรปรากฏ คือ ความสว่างของดาวที่มองเห็นจากโลก</t>
  </si>
  <si>
    <t>เนบิลลว่าเป็นส่วนของดาวฤกษ์</t>
  </si>
  <si>
    <t>ใช้พลังงานจากการหลอมรวมแกนกลางช้ากว่าดาวฤกษ์ที่มีมวลมาก จึงทำให้เผาไหม้เชื้อเพลิงไฮโดรเจนได้นานกว่า และมีอายุยืนยาวกว่าดาวฤกษ์มวลมาก</t>
  </si>
  <si>
    <t>4.6ล้านปีอยู่ได้อีก5พันล้านปี</t>
  </si>
  <si>
    <t>ธาตุต่าง ๆ บนโลกและในร่างกายของเรามีที่มาจากวิวัฒนาการของดาวฤกษ์ โดยเฉพาะจากการหลอมรวมในดาวและการระเบิดซูเปอร์โนวา ซึ่งสร้างและกระจายธาตุต่าง ๆ สู่จักรวาล</t>
  </si>
  <si>
    <t>ขึ้นอยู่กับกำลังส่องสว่าง ถ้ากำลังสองสว่างมากก็จะสองสว่างมากและระยะทางของดาวฤกษ์กับผู้สังเกต เพราะยิ่งอยู่ใกล้ดาวฤกษ์ก็ยิ่งมีความสว่างมาก</t>
  </si>
  <si>
    <t>ดวงอาทิตย์มีอายุประมาณ 4.6 พันล้านปี และจะมีอายุขัยอีกประมาณ 5 พันล้านปี ก่อนที่จะกลายเป็นดาวยักษ์แดงและสุดท้ายเป็นดาวแคระขาว</t>
  </si>
  <si>
    <t>ใช่เพราะ ธาตุต่าง ๆ ที่พบในโลกและในร่างกายของเรา เช่น คาร์บอน ออกซิเจน เหล็ก ถูกสร้างขึ้นจากกระบวนการนิวเคลียร์ฟิวชันภายในดาวฤกษ์ เมื่อดาวฤกษ์ระเบิดเป็นซูเปอร์โนวา ธาตุเหล่านี้จึงกระจายออกสู่อวกาศ และกลายเป็นส่วนประกอบของระบบสุริยะ รวมถึงโลกและสิ่งมีชีวิตด้วย</t>
  </si>
  <si>
    <t>ณัฐชนน ผาตินุวัตื</t>
  </si>
  <si>
    <t>ระยะทางกับกำลังส่องสว่าง</t>
  </si>
  <si>
    <t>ยิ่งระยะทางใกล้ยิ่งสว่างกำลังมากสว่างมาก</t>
  </si>
  <si>
    <t>คาเพลลาพิจรณาจากสี</t>
  </si>
  <si>
    <t>ช่วงก่อนเกิดดาวฤกษ์</t>
  </si>
  <si>
    <t>เพราะใช้พลังงานน้อยกว่า</t>
  </si>
  <si>
    <t>มีอายุขัยประมาณ 5000ล้านปีและเหลืออีก 5000ล้านปี</t>
  </si>
  <si>
    <t>มีธาตุไฮโดรเจนและคาร์บอนเหมือนกัน</t>
  </si>
  <si>
    <t>น.ส. ลักษิกา สว่างยิ่ง</t>
  </si>
  <si>
    <t>ดาวที่อยู่ใกล้โลกมากและมีพลังงานสูง จะดูเหมือนสว่างมากกว่าดาวที่อยู่ไกลหรือมีพลังงานน้อย ถึงแม้ดาวบางดวงจะส่องสว่างมากจริง ๆ แต่ถ้าอยู่ไกลก็จะดูสว่างน้อยเมื่อมองจากโลก</t>
  </si>
  <si>
    <t xml:space="preserve">โชติมาตรปรากฏขึ้นกับระยะทาง ส่วนโชติมาตรสัมบูรณ์ไม่ขึ้นกับระยะทาง
</t>
  </si>
  <si>
    <t>ดวงอาทิตย์ (-26.7);ดวงจันทร์เต็มดวง (-12.5);ดาวศุกร์ (-4.4);ดาวพฤหัสบดี (-2.7);ดาวซิริอัส (-1.46);ดาวไรเจล (0.12);ดาวคาเพลลา (0.09);ดาวเวกา (0.04);ดาวตานกอินทรี (0.77);</t>
  </si>
  <si>
    <t>ใช้ “สีของดาว” และ “สเปกตรัมแสง” เป็นข้อมูลสำคัญในการพิจารณา
ดาวที่มีสี ขาวอมเหลือง และอยู่ในสเปกตรัม G-type (โดยเฉพาะ G2V)
จะมีอุณหภูมิผิวใกล้เคียงกับดวงอาทิตย์มากที่สุด</t>
  </si>
  <si>
    <t>ดวงอาทิตย์ดูสว่างกว่าดาวซิริอัส เพราะ อยู่ใกล้โลกมากกว่า
แม้ดาวซิริอัสจะมีพลังส่องสว่างจริงมากกว่าดวงอาทิตย์ก็ตาม</t>
  </si>
  <si>
    <t>เนบิวลาเป็นทั้ง แหล่งกำเนิดดาวฤกษ์ใหม่ และ ผลผลิตหรือเศษซากของดาวฤกษ์เก่า
ดาวฤกษ์และเนบิวลาจึงมีความสัมพันธ์กันอย่างใกล้ชิดในวงจรชีวิตของดาวฤกษ์</t>
  </si>
  <si>
    <t>ดาวฤกษ์มวลน้อย เผาผลาญเชื้อเพลิงช้า → อายุยืน
ดาวฤกษ์มวลมาก ใช้พลังงานเร็ว → อายุสั้น
เหมือน “เทียนเล่มใหญ่ที่ไหม้เร็ว” กับ “เทียนเล็กที่ไหม้ช้า”</t>
  </si>
  <si>
    <t>ดวงอาทิตย์มีอายุ 4.6 พันล้านปีแล้ว และจะยังมีชีวิตอยู่ได้อีกประมาณ 5.4 พันล้านปี ก่อนจะเข้าสู่จุดจบของวงจรชีวิต</t>
  </si>
  <si>
    <t>เราเกิดจากดาวฤกษ์” → ธาตุต่าง ๆ บนโลกและในร่างกายของเรามาจาก
การสร้างและการทำลายของดาวฤกษ์รุ่นก่อน
ดังนั้นวิวัฒนาการของดาวฤกษ์จึงเป็น ต้นกำเนิดของทุกสิ่งบนโลก</t>
  </si>
  <si>
    <t>พลังงานที่ดาวฤกษ์ดวงนั้นปลดปล่อยออกมา</t>
  </si>
  <si>
    <t>โชติมาตรปรากฏเป็นโชติมาตร ของดาวบนท้องฟ้าจริงตามที่เรา มอง เห็นจากโลก ส่วนโชติมาตรสมบูรณ์ เป็นการวัดโชติมาตร ของดาวเมื่ออยู่ ห่างจากโลกเป็นระยะทาง 10 พาร์เซก</t>
  </si>
  <si>
    <t>เพราะระยะทางที่ใกล้โลกมากกว่าดวงอาทิตย์เลยดูสว่างมากกว่าดาวซิริอัส</t>
  </si>
  <si>
    <t>เนบิวลาทำหน้าที่เป็นแหล่งกำเนิดดาวฤกษ์</t>
  </si>
  <si>
    <t>แม้ดาวฤกษ์ที่มีมวลน้อยกว่า จะมีเชื้อเพลิงน้อยกว่า แต่มันใช้ประหยัดมากกว่าดาวฤกษ์ที่มีมวลมากกว่า</t>
  </si>
  <si>
    <t>10,000 ล้านปี</t>
  </si>
  <si>
    <t>เกี่ยวข้อง อย่างเช่นปฏิกิริยานิวเคลียสฟิวชั่นเป็นต้น</t>
  </si>
  <si>
    <t>นางสาวอถิญญา คงผระเสริฐ</t>
  </si>
  <si>
    <t>ตำแหน่งของผู้สังเกตและขนาดของดาวฤกษ์</t>
  </si>
  <si>
    <t>โชติมาตรปรากฏเป็นการวัดค่าจากการสังเกตุจากโลก
โชติมาตรสมบูรณ์คือการวัดค่าความสว่างที่แท้จริง</t>
  </si>
  <si>
    <t>จากสี พบว่า ดวงอาทิตย์และดาวคาเพลลา มีอุณหภูมิผิวโดยประมาณ 4,900-6,000เคลวิน และพบว่ามีสีเหลืองจึงเป็นดาวที่ไกล้เคียงดวงอาทิตย์มากที่สุด</t>
  </si>
  <si>
    <t>เพราะปัจจัย คือตำแหน่งของผู้สังเกตุและขนาด ดาวซิริอัสอาจอยู่ไกลกว่าหรือมีขนาดเล็กกว่าดวงอาทิตย์เมื่อมองจากโลก</t>
  </si>
  <si>
    <t>เป็นแหล่งกำเนิดของดาวฤกษ์ เป็นซากของดาวฤกษ์ที่ตายแล้ว จึงทำให้ดาวฤกษ์กับเนบิวลามีความสัมพันธ์แบบวัฏจักรวนไป</t>
  </si>
  <si>
    <t>เพราะยิ่งมีมวลลน้อยจะต้องใช้พลังงานน้อย จึงมีช่วงชีวิตย์ที่ยาวนาน</t>
  </si>
  <si>
    <t>ดวงอาทิตย์มีอายุประมาณ 4.6 พันล้านปี และคาดว่าจะมีอายุขัยรวมประมาณ 10 พันล้านปี
ดังนั้น ดวงอาทิตย์จะมีอายุขัยเหลืออยู่อีกประมาณ 5.4 พันล้านปี</t>
  </si>
  <si>
    <t>เกี่ยวข้องโดยตรง เพราะธาตุส่วนใหญ่ที่อยู่บนโลกและในตัวเรา เกิดจาก ปฏิกิริยานิวเคลียร์ฟิวชันในดาวฤกษ์
เมื่อดาวฤกษ์ระเบิด จะกระจายธาตุเหล่านั้นออกสู่อวกาศ ซึ่งกลั่นรวมกันเป็นดาวดวงใหม่ รวมถึงโลกและสิ่งมีชีวิต</t>
  </si>
  <si>
    <t xml:space="preserve">1.เนบิวลาทำหน้าที่เป็นแหล่งกำเนิดของดาวฤกษ์ 
2.เนบิวลายังสามารถเกิดขึ้นจากการตายของดาวฤกษ์ได้เช่นกัน </t>
  </si>
  <si>
    <t xml:space="preserve">ดวงอาทิตย์ของเรามีอายุประมาณ 4.6 พันล้านปี และจะยังคงอยู่ต่อไปได้อีกประมาณ 1 หมื่นล้านปี </t>
  </si>
  <si>
    <t>อุณหภูมิผิวของดาว ยิ่งอุณหภูมิสูง ยิ่งสว่าง
ขนาดของดาว ยิ่งดาวใหญ่ ยิ่งสว่าง</t>
  </si>
  <si>
    <t>โชติมาตรปรากฎ คือ ความสว่างที่ตาเห็น
โชติมาตรสัมบูรณ์ คือ ความสว่างที่แท้จริง</t>
  </si>
  <si>
    <t>ดาวคาเพลลา พิจารณาจาก ดวงอาทิตย์มีสีเหลือง และมีอุณหภูมิประมาณ 5700 เคลวิน และจากตารางระบุว่าดาวคาเพลลามีสีเหลือง ซึ่งมีสีตรงกับดวงอาทิตย์ ทำให้คิดว่ามีอุณหภูมิผิวใกล้เคียงกับดวงอาทิตย์</t>
  </si>
  <si>
    <t>เพราะดวงอาทิตย์อยู่ใกล้โลกมากกว่ามาก</t>
  </si>
  <si>
    <t>เนบิวลาเป็นแหล่งกำเนิดของดาวฤกษ์
เนบิวลายุบตัวจะเกิดเป็นดาวฤกษ์</t>
  </si>
  <si>
    <t>เพราะดาวมวลน้อยใช้พลังงานอย่างช้าๆและประหยัดกว่า</t>
  </si>
  <si>
    <t>ดวงอาทิตย์มีอายุประมาณ 4.6 พันล้านปี เหลือเวลาอยู่ได้อีกประมาณ 5.4 พันล้านปี</t>
  </si>
  <si>
    <t>เกี่ยวข้อง เพราะ ธาตุส่วนใหญ่ถูกสร้างขึ้นภายในดาวฤกษ์ และปลดปล่อยออกมาสู่ในจักรวาลเมื่อดาวตาย</t>
  </si>
  <si>
    <t>โชติมาสปรากฏเป็นโชติมาของดาวบนท้องฟ้าจริงตามที่ เรามองเห็นจากโลก โชติมาสมบูรณ์เป็นการวัดโชติมา ของดาวไม่อยู่ห่างจากโลกเป็นระยะทาง 10 พาร์เซก</t>
  </si>
  <si>
    <t>ดาวซิริอัส พิจารณาจากสีของดาวฤกษ์</t>
  </si>
  <si>
    <t>ดาวฤกษ์มวลต่ำแม้จะมีเชื้อเพลิงน้อยกว่าแต่ใช้พลังงาน อย่างประหยัดกว่า</t>
  </si>
  <si>
    <t>ดวงอาทิตย์มีอายุประมาณ 4,500 ถึง 4,600 ล้านปี และ คาดว่าจะยังคงส่องแสงได้อีกประมาณ 5,000 ล้านปี</t>
  </si>
  <si>
    <t>ใช่, ธาตุต่าง ๆ บนโลกและในตัวเรามีความเชื่อมโยง อย่างมากกับการวิวัฒนาการของดาวฤกษ์. ดาวฤกษ์ที่ เกิดปฏิกิริยาหลอมรวมนิวเคลียร์</t>
  </si>
  <si>
    <t>ความสว่างของดาวฤกษ์ขึ้นอยู่กับ พลังงานที่เปล่งออกมา และ ระยะทางจากโลก
ดาวที่มีพลังงานมากและอยู่ใกล้ จะดูสว่างกว่าดาวที่อยู่ไกล</t>
  </si>
  <si>
    <t>โชติมาตรปรากฏ คือ ความสว่างที่มองเห็นจากโลก
โชติมาตรสัมบูรณ์ คือ ความสว่างแท้จริงของดาว ถ้าอยู่ห่างจากโลก 10 พาร์เซก
→ ใช้เปรียบเทียบความสว่างของดาวได้แม้อยู่ต่างระยะกัน</t>
  </si>
  <si>
    <t>ดวงอาทิตย์ (-26.7);ดวงจันทร์เต็มดวง (-12.5);ดาวศุกร์ (-4.4);ดาวพฤหัสบดี (-2.7);ดาวซิริอัส (-1.46);ดาวเวกา (0.04);ดาวไรเจล (0.12);ดาวคาเพลลา (0.09);ดาวตานกอินทรี (0.77);</t>
  </si>
  <si>
    <t>ดูจากสีของดาว</t>
  </si>
  <si>
    <t>เพราะดาวซีรีอัสมีโชติมาตรปรากฏต่ำ จึงดูสว่างเมื่อมองจากโลกในเวลากลางคืน แม้พลังงานน้อยกว่าดวงอาทิตย์</t>
  </si>
  <si>
    <t xml:space="preserve">เนบิวลาเป็นกลุ่มแก๊สและฝุ่นในอวกาศ ซึ่งเป็นต้นกำเนิดของดาวฤกษ์ เมื่อตัวมันยุบตัวรวมกันภายใต้แรงโน้มถ่วง ก็จะเริ่มก่อตัวเป็นดาวฤกษ์ในที่สุด
</t>
  </si>
  <si>
    <t>เพราะดาวฤกษ์ที่มีมวลน้อยใช้พลังงานในการหลอมรวมไฮโดรเจนช้ากว่า ทำให้เชื้อเพลิงหมดช้ากว่า จึงมีช่วงชีวิตนานกว่าดาวฤกษ์มวลมากที่เผาเชื้อเพลิงอย่างรวดเร็ว</t>
  </si>
  <si>
    <t>ปัจจุบันดวงอาทิตย์มีอายุประมาณ: 4.6 พันล้านปี	จะมีอายุขัยอีกประมาณ: 5 พันล้านปี</t>
  </si>
  <si>
    <t>เกี่ยวข้องอย่างมาก เพราะ:
อะตอมของธาตุต่าง ๆ บนโลกและในร่างกายเรา เช่น คาร์บอน ออกซิเจน เหล็ก
ล้วนเกิดจาก ปฏิกิริยานิวเคลียร์ภายในดาวฤกษ์ และการระเบิด ซุปเปอร์โนวา</t>
  </si>
  <si>
    <t>1.ตำแหน่งของผู้สังเกตุการณ์
2.ขนาดของดาวฤกษ์</t>
  </si>
  <si>
    <t>วิธีวัด โชติมาตรปรากฏวัดความสว่างของดาวตามที่ปรากฏบนท้องฟ้าจากโลก ส่วนโชติมาตรสัมบูรณ์วัดความสว่างที่แท้จริงของดาว</t>
  </si>
  <si>
    <t>“สีของดาว”
เพราะสีของดาวสัมพันธ์กับอุณหภูมิผิว เช่น สีเหลืองหมายถึงอุณหภูมิใกล้เคียงดวงอาทิตย์</t>
  </si>
  <si>
    <t>เพราะดวงอาทิตย์อยู่ใกล้โลกมากกว่าดาวซีริอัส แม้ว่าดาวซีริอัสจะมีกำลังส่องสว่างมากกว่า</t>
  </si>
  <si>
    <t xml:space="preserve">เนบิวลาเป็นแหล่งกำเนิดของดาวฤกษ์ เพราะเนบิวลาคือกลุ่มก๊าซและฝุ่นที่เมื่อยุบตัวภายใต้แรงโน้มถ่วง จะกลายเป็นดาวฤกษ์ดวงใหม่
</t>
  </si>
  <si>
    <t>เพราะใช้พลังงานน้อยกว่า จึงเผาไหม้นิวเคลียร์ช้ากว่า</t>
  </si>
  <si>
    <t>ดวงอาทิตย์มีอายุประมาณ 4.6 พันล้านปี และจะมีอายุขัยรวมประมาณ 10 พันล้านปี เหลืออยู่ราว 5.4 พันล้านปี</t>
  </si>
  <si>
    <t>ธาตุในตัวเรามาจากดาวฤกษ์ที่ระเบิดและหลอมธาตุหนัก</t>
  </si>
  <si>
    <t>โชติมาตรปรากฏเป็นโชติมาตรของดาวบนท้องฟ้าจริงตามทึ่เรามองเห็นจากโลกโชติมาตรสมบูรณ์เป็นการวัดโชติมาตรของดาวไม่อยู่ห่างจากโลกเป็นระยะทาง10พาร์เซก</t>
  </si>
  <si>
    <t>ดาวซีรีอัส สีของดาวฤกษ์</t>
  </si>
  <si>
    <t>เพราะดวงอาทิตย์อยู่ใกล้โลกมากกว่าดาวซีรีอัส</t>
  </si>
  <si>
    <t>ดาวฤกษ์มวลตํ่าแม้จะมีเชื้อเพลิงน้อยกว่าแต่ใช้พลังงานอย่างประหยัดกว่า</t>
  </si>
  <si>
    <t>ดวงอาทิตย์มีอายุประมาณ 4,500 ปี ถึง 4,600 ล้านปี และคาดว่าจะยังคงส่องแสงได้อีกประมาณ 5,000 ล้านปี</t>
  </si>
  <si>
    <t>ใช่ ธาตุต่างๆ บนโลก และในตัวเรามีความเชื่อมโยง อย่างมากกับการวิวัฒนาการของดาวฤกษ์ ดาวฤกษ์ที่เกิดปฏิกิริยาหลอมรวมนิวเคลียร์</t>
  </si>
  <si>
    <t xml:space="preserve">ความส่องสว่างของดาวฤกษ์ขึ้นอยู่กับขนาดและอุณหภูมิ ยิ่งใหญ่และร้อนก็ยิ่งสว่างมาก.
</t>
  </si>
  <si>
    <t xml:space="preserve">โชติมาตรปรากฏคือความสว่างของดาวที่เห็นจากโลก ส่วนโชติมาตรสัมบูรณ์คือความสว่างจริงของดาวเมื่ออยู่ห่างจากโลก 10 พาร์เซก.
</t>
  </si>
  <si>
    <t>ใช้ สีของดาว เป็นข้อมูลในการพิจารณาอุณหภูมิผิวของดาว</t>
  </si>
  <si>
    <t>เพราะดวงอาทิตย์อยู่ใกล้โลกมากกว่าดาวซิริอัสมาก แม้ดาวซิริอัสจะสว่างโดยธรรมชาติมากกว่า แต่ความใกล้ของดวงอาทิตย์ทำให้มันดูสว่างกว่ามาก</t>
  </si>
  <si>
    <t>เนบิวลาเป็นทั้งแหล่งกำเนิดและผลจากการดับของดาวฤกษ์ โดยดาวฤกษ์เกิดจากการยุบตัวของก๊าซในเนบิวลา และเมื่อสิ้นอายุ ดาวฤกษ์จะปล่อยก๊าซกลับคืนเป็นเนบิวลาอีกครั้ง.</t>
  </si>
  <si>
    <t xml:space="preserve">เพราะดาวฤกษ์ที่มีมวลน้อยใช้พลังงานช้ากว่าดาวฤกษ์ที่มีมวลมาก จึงเผาไหม้เชื้อเพลิงไฮโดรเจนได้นานกว่า ทำให้มีช่วงชีวิตยาวนานกว่านั่นเอง.
</t>
  </si>
  <si>
    <t>อายุปัจจุบัน: ประมาณ 4.6 พันล้านปี
อายุขัยทั้งหมดโดยประมาณ: ประมาณ 10 พันล้านปี
อายุขัยที่เหลืออยู่: ประมาณ 5.4 พันล้านปี</t>
  </si>
  <si>
    <t>ธาตุต่าง ๆ บนโลกและในตัวเรามีต้นกำเนิดจากดาวฤกษ์ เพราะดาวฤกษ์สร้างธาตุเหล่านี้ขึ้นในแกนของมัน และเมื่อดาวดับลง ธาตุเหล่านั้นจึงถูกปล่อยออกมาและรวมตัวกันเป็นโลกและสิ่งมีชีวิต.</t>
  </si>
  <si>
    <t>1. ตำแหน่งของผู้สังเกตุ
2. ขนาดของดาวฤกษ์
ความส่องสว่างเพิ่มตามอุณหภูมิและพื้นที่ผิว โดยใช้
กฎของสเตฟาน-โบลต์ชมัน</t>
  </si>
  <si>
    <t>โชติมาตรปรากฏ คือ ความสว่างที่เห็นจากโลก
โชติมาตรสัมบูรณ์ คือ ความสว่างจริงของดาวถ้าวสงไว้ห่างจากโลก 10 พาร์เซก</t>
  </si>
  <si>
    <t xml:space="preserve">สเปกตรัมของแสงที่ปล่อยออกมาและประเภทของดาว </t>
  </si>
  <si>
    <t>ดาวศิริอุสมีความสว่างโดยกำเนิดมากกว่าดวงอาทิตย์ และอยู่ใกล้โลกมากกว่า</t>
  </si>
  <si>
    <t>เนบิวลาเป็นแหล่งกำเนิดของดาวฤกษ์ใหม่ และยังเป็นเศษซากของดาวฤกษ์ที่หมดอายุแล้ว</t>
  </si>
  <si>
    <t>เพราะดาวฤกษ์ที่มีมวลน้อยใช้พลังงานนิวเคลียร์อย่างช้าๆ ทำให้เผาผลาญเชื้อเพลิงได้นาน</t>
  </si>
  <si>
    <t xml:space="preserve">ดวงอาทิตย์มีอายุประมาณ 4.6 พันล้านปี และจะมีชีวิตอยู่ได้อีกประมาณ 5 พันล้านปี
</t>
  </si>
  <si>
    <t>ธาตุต่าง ๆ บนโลกและในตัวเรามาจากดาวฤกษ์ เพราะเกิดจากการหลอมธาตุในดาวและการระเบิดของซูเปอร์โนวา</t>
  </si>
  <si>
    <t>1) ตำแหน่งผู้สังเกตุ
2) ระยะทางของดาวกฤษ์</t>
  </si>
  <si>
    <t>โชติมาตรปรากฏคือ ความสว่างที่เห็นจากโลกโชติมาตรสัมบูรณ์คือ ความสว่างจริงของดาวถ้าวสงไว้ห่างจากโลก 10 พาร์เซก</t>
  </si>
  <si>
    <t>ดวงอาทิตย์ (-26.7);ดวงจันทร์เต็มดวง (-12.5);ดาวศุกร์ (-4.4);ดาวพฤหัสบดี (-2.7);ดาวซิริอัส (-1.46);ดาวตานกอินทรี (0.77);ดาวไรเจล (0.12);ดาวคาเพลลา (0.09);ดาวเวกา (0.04)</t>
  </si>
  <si>
    <t>สเปกตรัมของแสงที่ปล่อยออกมาและประเภทของดาว</t>
  </si>
  <si>
    <t>ดาวศิริอุสมีความสว่างโดยกำเนิดมากกว่าดวงอาทิตย์ อยู่ใกล้โลกมากกว่า</t>
  </si>
  <si>
    <t>เพราะดาวฤกษ์มีมวลน้อยใช้พลังงานนิวเคลียร์อย่างช้าๆทำให้เผาผลาญเชื้อเพลิงได้นาส</t>
  </si>
  <si>
    <t>ดวงอาทิตย์มีอายุประมาณ 4.6ล้านปีมีชีวิตอีกประมาณ 5พันล้านปี</t>
  </si>
  <si>
    <t>ธาตุต่างๆ บนโลกและในตัวเรามาจากดาวฤกษ์เพราะเกิดจากการหลอมธาตุในดาวและการระเบิดของซูเปอร์โนวา</t>
  </si>
  <si>
    <t>1ตำแหน่งของผู้สังเกตุ
2ขนาดของดาวฤกษ์
ความส่องสว่างเพิ่มตามอุณหภูมิและพื้นที่ผิว โดยใช้
กฎของสเตฟาน-โบลต์ชมัน</t>
  </si>
  <si>
    <t>• โชติมาตรปรากฏ คือ ความสว่างที่เห็นจากโลก
• โชติมาตรสัมบูรณ์ คือ ความสว่างจริงของดาวถ้าวสงไว้ห่างจากโลก 10 พาร์เซก</t>
  </si>
  <si>
    <t>ดวงอาทิตย์ (-26.7);ดาวศุกร์ (-4.4);ดวงจันทร์เต็มดวง (-12.5);ดาวพฤหัสบดี (-2.7);ดาวซิริอัส (-1.46);ดาวเวกา (0.04);ดาวคาเพลลา (0.09);ดาวตานกอินทรี (0.77);ดาวไรเจล (0.12)</t>
  </si>
  <si>
    <t>สเปกตรัมของแสงที่ปล่อยออกมาและประเภทของ
ดาว</t>
  </si>
  <si>
    <t>ดาวศิริอุสมีความสว่างโดยกำเนิดมากกว่าดวง
อาทิตย์ และอยู่ใกล้โลกมากกว่า</t>
  </si>
  <si>
    <t>เพราะดาวฤกษ์ที่มีมวลน้อยใช้พลังงานนิวเคลียร์อย่างช้าๆ ทำให้เผาผลาญเชื้อเพลิงได้</t>
  </si>
  <si>
    <t>ดวงอาทิตย์มีอายุประมาณ 4.6 พันล้านปี และจะมี
ชีวิตอยู่ได้อีกประมาณ 5 พันล้านปี</t>
  </si>
  <si>
    <t>ธาตุต่าง ๆ บนโลกและในตัวเรามาจากดาวฤกษ์เพราะเกิดจากการหลอมธาตุในดาวและการระเบิด
ของซูเปอร์โนวา</t>
  </si>
  <si>
    <t>ขนาดของดาว(ใหญ่-สว่างมาก)
อุณหภูมิพื้นผิว(ร้อน-สว่างมาก)</t>
  </si>
  <si>
    <t>โชติมาตรปรากฏ=ความสว่างที่เห็น
โชติมาตรสัมบูรณ์=ความสว่างเป็นจริง</t>
  </si>
  <si>
    <t>เพราะดาวฤกษ์ที่มีมวลน้อยใช้พลังงานนิวเคลียร์อย่างช้าๆทำให้เผาพลาญเชื้อเพลิงได้นาน</t>
  </si>
  <si>
    <t>ดวงอาทิตย์มีอายุประมาณ 4.6พันล้านปี และจะมีชีวิตอยู่ได้อีกประมาณ 5พันล้านปี</t>
  </si>
  <si>
    <t>ธาตุต่างๆบนโลกและในตัวเรามาจากดาวฤกษ์เพราะเกิดจากการหลอมธาตุในดาวและการระเบิดของซูเปอร์โนวา</t>
  </si>
  <si>
    <t>บูรพา จิตวิสุทธิกุล</t>
  </si>
  <si>
    <t>ขนาดของดาว (ใหญ่ → สว่างมาก)
อุณหภูมิพื้นผิว (ร้อน → สว่างมาก)</t>
  </si>
  <si>
    <t>โชติมาตรปรากฏ = ความสว่างที่ "เห็น"
โชติมาตรสัมบูรณ์ = ความสว่างที่ "เป็นจริง"</t>
  </si>
  <si>
    <t>ดวงอาทิตย์ (-26.7);ดวงจันทร์เต็มดวง (-12.5);ดาวศุกร์ (-4.4);ดาวพฤหัสบดี (-2.7);ดาวซิริอัส (-1.46);ดาวตานกอินทรี (0.77);ดาวไรเจล (0.12);ดาวเวกา (0.04);ดาวคาเพลลา (0.09)</t>
  </si>
  <si>
    <t>ดาวคาเพลลา มีสีเหลือง ใกล้เคียงดวงอาทิตย์มากที่สุด</t>
  </si>
  <si>
    <t>เพราะ ดวงอาทิตย์อยู่ใกล้โลกมาก ส่วน ดาวซิริอัสอยู่ไกล แม้จะสว่างกว่าจริง แต่ระยะทางทำให้แสงที่มาถึงโลกน้อยกว่าดวงอาทิตย์ จึง มองเห็นดวงอาทิตย์สว่างกว่า</t>
  </si>
  <si>
    <t>กลุ่มก๊าซและฝุ่นในอวกาศ มีความสัมพันธ์กับดาวฤกษ์ดังนี้:
เป็น แหล่งกำเนิด ของดาวฤกษ์ (ดาวเกิดจากการยุบตัวของเนบิวลา)
เป็น เศษซาก หลังดาวฤกษ์สิ้นอายุ เช่น เนบิวลาปลอกดาว (planetary nebula)</t>
  </si>
  <si>
    <t>มวลน้อย → เผาผลาญช้า → อายุยืน
มวลมาก → เผาผลาญเร็ว → อายุสั้น</t>
  </si>
  <si>
    <t>ดวงอามิตย์มีอายุประมาณ 4.6 พันล้านปี และจะมี
ชีวิตอยู่ได้อีกประมาณ 5พันล้านปี</t>
  </si>
  <si>
    <t xml:space="preserve">มวลของดาวฤกษ์, อุณหภูมิผิวของดาวฤกษ์, และระยะห่างระหว่างดาวฤกษ์กับผู้สังเกต (โลก) </t>
  </si>
  <si>
    <t>ซิริอัสเพราะสีขาวเหมือนกัน</t>
  </si>
  <si>
    <t xml:space="preserve">เนบิวลาทำหน้าที่เป็นแหล่งกำเนิดของดาวฤกษ์ </t>
  </si>
  <si>
    <t>มวลมากตายเร็ว</t>
  </si>
  <si>
    <t>4.6พันล้านปี จะมีอายุขัยต่อไปอีก5,000ล้านปี</t>
  </si>
  <si>
    <t xml:space="preserve">บนโลกและในตัวเรามีความสัมพันธ์กับการวิวัฒนาการของดาวฤกษ์อย่างลึกซึ้ง ธาตุหนักๆ ที่เป็นองค์ประกอบของร่างกายเรา รวมถึงธาตุอื่นๆ ที่พบในโลก ล้วนแต่เกิดขึ้นจากการสังเคราะห์นิวเคลียสภายในดาวฤกษ์และการระเบิดของซูเปอร์โนวา </t>
  </si>
  <si>
    <t>ขึ้นอยู่กับพลังงานที่ดาวฤกษ์ดวงนั้น ปลดปล่อยออกมาหรือที่เรียกว่ากำลังส่องสว่างรวมถึงระยะห่างระหว่างดาวฤกษ์ดวงนั้นกับโลกเรา</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</si>
  <si>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พาร์เซกทประมาณ 32.6 ปีแสง</t>
  </si>
  <si>
    <t>เมื่อเทียบกันดวงอาทิตย์มีโชติมาตรปรากฏ-26.7และดาวซิริอัสมีโชติมาตรปรากฏ -1.46 ทำให้เราสังเกตจากบนโลกเห็นดวงอาทิตย์มีความสว่างมากกว่า</t>
  </si>
  <si>
    <t>เนบิวลามีความสัมพันธ์กับดาวฤกษ์อย่างใกล้ชิด ทั้งในเเง่ของการก่อตัว การวิวัฒนาการ เเละการสิ้นสุดของชีวิตของดาวฤกษ์</t>
  </si>
  <si>
    <t>เนื่องจากใช้พลังงานอย่างประหยัดกว่า ดาวฤกษ์ที่มีมวลมากใช้พลังงานในอัตราที่สูงมากเเละเผาผลาญเชื้อเพลิงอย่างรวดเร็ว ทำให้มีช่วงชีวิตที่สั้นกว่า</t>
  </si>
  <si>
    <t>มีอายุประมาณ 4.6 พันล้านปี และคาดว่าจะยังส่องเเสงได้อีกประมาณ 5 พันล้านปี</t>
  </si>
  <si>
    <t>ใช่ ธาตุต่างๆ บนโลกและะในตัวเรามีส่วนเกี่ยวข้องอย่างมากกับวิวัฒนาการของดาวฤกษ์ โลกและะสิ่งมีชีวิตของเราเป็นผลจากการวิวัฒนาการของจักรวาลที่ขับเคลื่อนโดยดาวฤกษ์รุ่นก่อนหน้า ผ่านกระบวนการหลอมรวมและระเบิดของดาวฤกษ์</t>
  </si>
  <si>
    <t>ขึ้นอยู่กับพลังงานที่ดาวฤกษ์ดวงนั้นปลดปล่อยออกมา หรือที่เรียกว่ากำลังส่องแสงสว่างรวมถึงระยะห่างระหว่างดาวฤกษ์ดวงนั้นกับโลกของเรา</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</si>
  <si>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ส่วนโชติมาตรสัมบรูณ์เป็นความสว่างของดาวฤกษ์หากดาวฤกษ์นั้นอยู่ห่างจากโลก10 พาร์เซก ประมาณ32.6ปีแสง</t>
  </si>
  <si>
    <t>สีของดวงดาวเพราะดวงอาทิตย์มีสีเหลืองซึ่งดาวคาเพลลาก็มีสีเหลืองเช่นกัน</t>
  </si>
  <si>
    <t>เมื่อเทียบกันดวงอาทิตย์มีโชติมาตรปรากฏ -26.7และดาวซิริอัสมีโชติมาตรปรากฏ -1.46 ทำให้เราสังเกตจากบนโลกเห็นดวงอาทิตย์มีความสว่างมากกว่า</t>
  </si>
  <si>
    <t>เนบิวลามีความสัมพันธ์กับดาวฤกษ์อย่างใกล้ชิด ทั้งในแง่ของการก่อตัว การวิวัฒนาการ และการสิ้นสุดของชีวิตดาวฤกษ์</t>
  </si>
  <si>
    <t>เนื่องจากใช้พลังงานประหยัดกว่า</t>
  </si>
  <si>
    <t>มีอายุประมาณ 4.6พันล้านปี และคาดว่าจะยังคงส่องแสงได้อีกประมาณ5พันล้านปี</t>
  </si>
  <si>
    <t>ใช่ ธาตุต่างๆบนโลกและในตัวเราล้วนมาจากดาวฤกษ์รุ่นก่อนหน้า ผ่านกระบวนการหลอมรวมและระเบิดของดาวฤกษ์</t>
  </si>
  <si>
    <t>ขึ้นอยู่กับพลังงานที่ดาวฤกษ์ดวงนั้น ปลดปล่อยออกมาหรือ ที่เรียดว่ากำลังส่ิงสว่างรวมถึงระยะห่างระหว่างดาวฤกษ์ดวงนั้นกับโลกของเรา</t>
  </si>
  <si>
    <t>โชติมาตรปรากฏเป็นรวามสว่างของดาวฤกษ์ที่สังเกตเห็นจากโลก ส่วนโชติมาตรสัมบูรณ์เป็นความสว่างของดาวฤกษ์หากดาวฤกษ์นั้นอยู่ห่างจากโลก10พาร์เซกประมาณ 32.6ปีแสง</t>
  </si>
  <si>
    <t>สีของดวงดาวเพราะดวงอาทิตย์มีสีเป็นสี้หลืองซึ่งดาวคาเพลลาก็มีสีเหลืองเช่นกัน สีของดาวจะบ่งบอกถึงอุณหภูมิของดาว</t>
  </si>
  <si>
    <t>เมื่อเทียบกันดวงอาทิตย์มีโชติมาตรปรากฏ-26.7และดาวซิริอัสมีโชติมาตรปรากฏ-1.46ทำให้เราสังเกตจกบนโลกเห็นดวงอาทิตย์มีความสว่างมาก</t>
  </si>
  <si>
    <t>เนื่องจากใช้พลังงานประหยัดกว่า ดาวฤกษ์ที่มีมวลมาดใช้พลังงานในอัตตราที่สูงมากและเผาผลาญเชื้อเพลิงอย่างรวดเร็ว ทำให้มีชีวิตสั้นกว่า</t>
  </si>
  <si>
    <t>มีอายุประมาณ4.6พันล้านปี และคาดว่าจะยังคงส่องแสงได้อีกประมาณ5พันล้านปี</t>
  </si>
  <si>
    <t>ใช่ ธาตุต่างๆบนโลกและในตัวเรามีส่วนเกี่ยวข้องอย่างมากกับวิวัฒนาการของดาวฤกษ์ โลกและสิ่งมีชีวิตของเราเป็นผลจากการวิวัฒนาการของจักรวาลที่ขับเคลื่อนโดยดาวฤกษ์ธาตุต่างๆ บนโลกและในตัวเราล้วนมาจากดาวฤกษ์รุ่นก่อนหน้า ผ่านกระบวนการหลอมรวมและระเบิดของดาวฤกษ์</t>
  </si>
  <si>
    <t>ขึ้นอยู่กับอุณหภูมิ ถ้าอุณหภูมิสูงก็จะมีความสว่างมาก และขึ้นอยู่กับระยะทางที่ห่างจากโลกด้วย</t>
  </si>
  <si>
    <t>โชติมาตรปรากฏเป็นความสว่างที่เห็นจากโลก ส่วนโชติมาตรสัมบูรณ์เป็นความสว่างของดาวฤกษ์ หากดาวฤกษ์อยู่ห่างจากโลก10พาร์เซก โชติมาตรปรากฏจะขึ้นอยู่กับระยะทางและปัจจัยที่มาบดบังแสง ส่วนโชติมาตรสัมบูรณ์เป็นค่าที่ใช้เปรียบเทียบควาทสว่างจริงของดวงดาว</t>
  </si>
  <si>
    <t>ดวงอาทิตย์มีสีเป็นสีเหลืองซึ่งดาวคาเพลลาก็มีสีเหลืองเช่นกัน สีดาวบ่งบอกอุณหภูมิของดวงดาว</t>
  </si>
  <si>
    <t>เมื่อเทียบกับดวงอาทิตย์มีโชตืมาตรปรากฏ-26.7และดาวซิริอัสมีโชติมาตรปรากฎ-1.46ทำให้เราสังเกตเห็นจากบนโลกว่าดวงอาทิตย์มีความสว่างมากกว่า</t>
  </si>
  <si>
    <t>เนบิวลามีความสัมพันธ์กับดาวฤกษ์ เช่นการก่อตัว การวิวัฒนาการ และการสิ้นสุดของชีวิตดาวฤกษ์</t>
  </si>
  <si>
    <t>เนื่องจากมีการใช้พลังงานอย่างประหยัดกว่าดาวฤกษ์ที่มีมวลมาก ซึ่งดาวฤกษ์ที่มีมวลมากจะใช้พลังงานใรอัตราที่สูงมากและเผาผลาญเชื้อเพลิงอย่างรวดเร็ว ทำให้มีชีวิตที่สั้นกว่า</t>
  </si>
  <si>
    <t>มีอายุประมาณ4.6พันล้านปี และจะมีอายุขัยอีก5พันล้านปี</t>
  </si>
  <si>
    <t>เกี่ยวข้อง เพราะบนโลกและตัวเราก็มีบางอย่างที่เกี่ยวข้องกับการวิวัฒนาการของดาวฤกษ์ โลกและสิ่งมีชีวิตก็มาจากการวิวัฒนาการของจักรวาลที่มาจากดาวฤกษ์รุ่นก่อนหน้า</t>
  </si>
  <si>
    <t>ขนาดดาว อุณหภูมิพื้นผิวและระยะห่างระหว่างผู้สังเกต</t>
  </si>
  <si>
    <t xml:space="preserve">ต่างกันตรงที่โชติมาตรปรากฏเป็นการวัดความสว่างที่มองเห็นได้จากโลก ในขณะที่โชติมาตรสัมบูรณ์เป็นการวัดความสว่างที่แท้จริงของวัตถุ </t>
  </si>
  <si>
    <t>ดวงอาทิตย์ (-26.7);ดวงจันทร์เต็มดวง (-12.5);ดาวศุกร์ (-4.4);ดาวพฤหัสบดี (-2.7);ดาวซิริอัส (-1.46);ดาวเวกา (0.04);ดาวคาเพลลา (0.09);ดาวไรเจล (0.12);ดาวตานกอินทรี (0.77)</t>
  </si>
  <si>
    <t>สีของของดาว</t>
  </si>
  <si>
    <t>ดวงอาทิตย์อยู่ใกล้โลกมากกว่าดาวซิริอัส</t>
  </si>
  <si>
    <t>เป็นแหล่งกำเนิดดาวฤกษ์</t>
  </si>
  <si>
    <t>เพราะว่าใช้พลังงานน้อย</t>
  </si>
  <si>
    <t>มีอายุประมาณ 5,000 ล้านปี และจะอยู่ได้อีกประมาณ 5,000 ล้านปี</t>
  </si>
  <si>
    <t xml:space="preserve">เกี่ยวข้องโดย ธาตุที่เป็นองค์ประกอบของร่างกายเรา รวมถึงธาตุอื่นๆ ที่พบในโลก ล้วนแต่เกิดขึ้นจากการสังเคราะห์นิวเคลียสภายในดาวฤกษ์และการระเบิดของซูเปอร์โนวา </t>
  </si>
  <si>
    <t>1.สี 
2.อุณหภูมิผิว 
3.สเปกตรัม
4.ขนาดดาว
5.ระยะห่างจากผู้สังเกต</t>
  </si>
  <si>
    <t>โชติมาตรปรากฏ (Apparent Magnitude)
= ความสว่างที่เรามองเห็นจากโลก
โชติมาตรสมบูรณ์ (Absolute Magnitude)
= ความสว่างแท้จริงของวัตถุ</t>
  </si>
  <si>
    <t>เป็นแหล่งกำเนิดของดาวฤกษ์</t>
  </si>
  <si>
    <t>เพราะมีการใช้พลังงานน้อยกว่า</t>
  </si>
  <si>
    <t>มีอายุประมาณ 5,000 ล้านปี และจะมีอายุขัยอีก 5,000 ล้านปี</t>
  </si>
  <si>
    <t>เกี่ยวข้อง มาจากการระเบิดของซุปเปอร์โนวา</t>
  </si>
  <si>
    <t>อุณหภูมิและพลังงาน ถ้าอุณหภูมิและพลังงานมากจะมีความส่องสว่างมาก</t>
  </si>
  <si>
    <t>ปรากฏคือค่าวัดความสว่างของดาวที่ปรากฏให้เห็น
สัมบูรณ์คือค่าวัดความสว่างของดาวที่แท้จริง</t>
  </si>
  <si>
    <t>ดวงอาทิตย์มีค่าโชติมาตรปรากฏน้อยกว่า</t>
  </si>
  <si>
    <t>เนบิวลารวมตัวและยุบตัวจนเกิดเป็นดาวฤกษ์</t>
  </si>
  <si>
    <t>เพราะดาวฤกษ์ที่มีมวลน้อยจะค่อยๆปล่อยเชื้อเพลิง</t>
  </si>
  <si>
    <t>อายุประมาณ 4.6 พันล้านปี อายุขัยประมาณ 1 หมื่นล้านปี</t>
  </si>
  <si>
    <t>เกี่ยวเพราะทั้งดาวฤกษ์ บนโลกและตัวเราล้วนมีธาตุเป็นองค์ประกอบ</t>
  </si>
  <si>
    <t>ขนาดและระยะห่างจากผู้สังเกต เนื่องจากหากขนาดใหญ่แต่อยู่ไกลก็อาจจะเห็นความสว่างที่น้อย</t>
  </si>
  <si>
    <t>โซติมาตรปรากฏคือการเปรียบเทียบควางสว่างของดาวจากโลกซึ่งมีระยะห่างที่ไม่เท่ากัน
โซติมาตรสัมบูรณ์คือการเปรียบเทียบระยะห่างจากผู้สังเกตที่เท่ากัน</t>
  </si>
  <si>
    <t xml:space="preserve">ดาวคาเพลลาเพราะสีสเปกตรัมของดวงอาทิตย์คือสีเหลือง
</t>
  </si>
  <si>
    <t>เพราะดวงอาทิตย์นั้นอยู่ใกล้กว่า</t>
  </si>
  <si>
    <t>เป็นต้นกำเนิดของดาวฤกษ์ต่างๆ</t>
  </si>
  <si>
    <t>เพราะมีความสมดุลระหว่างแรงดันและแรงโน้มถ่วงมากกว่า</t>
  </si>
  <si>
    <t>ปัจจุบันดวงอาทิตย์มีอายุ 4.6พันล้านปี และ จะอยู่ได้อีกประมาณ 5พันล้านปี</t>
  </si>
  <si>
    <t>เกี่ยวข้องเพราะดาวฤกษ์จะมีปฏิกิริยาฟิวชั่นของธาตุต่างๆ</t>
  </si>
  <si>
    <t>ความส่องสว่างของดาวฤกษ์ขึ้นอยู่กับ:
1. อุณหภูมิผิว (เพิ่มขึ้นมาก → เพิ่มความส่องสว่างแบบ T⁴)
2. รัศมีของดาว (ใหญ่ขึ้น → เพิ่มความส่องสว่างแบบ R²)
ทั้งสองปัจจัยรวมกันเป็นตัวกำหนดว่าดาวดวงนั้นจะสว่างมากหรือน้อยในเอกภพ</t>
  </si>
  <si>
    <t xml:space="preserve">โชติมาตรปรากฏ → "ความสว่างที่ตาเรามองเห็นจากโลก"
โชติมาตรสัมบูรณ์ → "ความสว่างจริงของดาว หากอยู่ห่าง 10 พาร์เซก"
</t>
  </si>
  <si>
    <t>ดวงอาทิตย์สีสเปกตรัมเป็นสีเหลืองซึ่งใกล้เคียงกับดาวคาเพลลามากที่สุด</t>
  </si>
  <si>
    <t>เนบิวลาเป็น แหล่งกำเนิดดาวฤกษ์ใหม่ และยังเป็น ซากของดาวฤกษ์เก่าที่ตายไป ซึ่งทั้งสองส่วนนี้เชื่อมโยงกันในวัฏจักรชีวิตของดาวในจักรวาล</t>
  </si>
  <si>
    <t>ดาวที่มวลน้อยมีชีวิตยาวนานกว่าเพราะมัน "ใช้เชื้อเพลิงอย่างประหยัด" ในขณะที่ดาวมวลมากใช้เชื้อเพลิงอย่างรวดเร็ว ทำให้หมดพลังงานเร็วและตายเร็ว</t>
  </si>
  <si>
    <t>ปัจจุบัน ดวงอาทิตย์ของเรา มีอายุประมาณ 4.6 พันล้านปี (4.6 billion years) ครับ
โดยดวงอาทิตย์คาดว่าจะมีอายุขัยรวมประมาณ 10 พันล้านปี (10 billion years) ดังนั้น
ดวงอาทิตย์เหลืออายุขัยอีกประมาณ 5.4 พันล้านปี (5.4 billion years)
หลังจากนั้นดวงอาทิตย์จะเริ่มเข้าสู่ช่วงดาวยักษ์แดง (Red Giant) และผ่านกระบวนการวิวัฒนาการจนกลายเป็นดาวแคระขาว (White Dwarf)</t>
  </si>
  <si>
    <t>วิวัฒนาการของดาวฤกษ์เป็นแหล่งกำเนิดธาตุหนักที่สำคัญซึ่งทำให้เกิดโลกและสิ่งมีชีวิตบนโลก รวมทั้งธาตุในร่างกายเรา</t>
  </si>
  <si>
    <t>ตำแหน่งของผู้สังเกต หากดาวฤกษ์อยู่ใกล้โลกจะสามารถมองเห็นได้ชัด
ขนาดของดาวฤกษ์ หากดาวฤกษ์ขนาดใหญ่จะสามารถมองเห็นได้ชัด 
แต่ล้วนขึ้นอยู่กับช่วงที่เวลาในการสังเกต</t>
  </si>
  <si>
    <t>โชติมาตรปรากฏเป็นค่าที่มาจากการสังเกตบนโลก แต่โชติสัมบูรณ์เป็นค่าของดาวฤกษ์ที่อยู่ห่างจากโลก10พาร์เซท</t>
  </si>
  <si>
    <t>สีของดวงดาว</t>
  </si>
  <si>
    <t>เป็นที่ก่อเกิดดาวฤกษ์ดวงใหม่</t>
  </si>
  <si>
    <t>ใช้พลังงานช้าและเผาไฮโดรเจนน้อย</t>
  </si>
  <si>
    <t>ปัจจุบันมีอายุขัย4.6พันล้านปี
และจะมีอายุขัยอีก10พันล้านปี</t>
  </si>
  <si>
    <t>เกี่ยวข้อง เพราะ ธาตุต่างที่ประกอบเป็นโลกและตัวเราล้วนมีต้นกำเนิดมาจากกระบวนการวิวัฒนาการของดาวฤกษ์</t>
  </si>
  <si>
    <t>1.อุณหภูมิของผิวดาว
2.รัศมีของดาว
3.องค์ประกอบอื่นๆ
สรุปได้ความสัมพันธ์ ตามกฎของสเตฟาน–โบลต์ซมัน:
L = 4\pi R^2 \sigma T^4
โดย 		L = ความส่องสว่างของดาว
		R = รัศมีของดาว
		T = อุณหภูมิผิวของดาว 
		sigma = ค่าคงที่ของสเตฟาน–โบลต์ซมัน</t>
  </si>
  <si>
    <t>โชติมาตรปรากฎคือความสว่างที่เราเห็นจากโลกแต่โชติมาตรสัมบูรณ์คือความสว่างที่แท้จริงถ้าวัตถุนั้นอยู่ห่างจากโลกเป็นระยะ10 พาร์เซก</t>
  </si>
  <si>
    <t>เพราะดวงอาทิตย์อยู่ใกล้โลกมากกว่าดาวซิริอัสมาก</t>
  </si>
  <si>
    <t>เป็นแหล่งกำเนิดของดาวฤกษ์ถ้าไม่มีเนบิวลาก็ไม่เกิดดาวฤกษ์</t>
  </si>
  <si>
    <t>เพราะดาวฤกษ์มวลน้อยใช้พลังงานกับการเกิดปฏิกิริยาฟิวชั่นน้อยกว่าจึงมีช่วงชีวิตยาวนานกว่าดาวฤกษ์มวลมาก</t>
  </si>
  <si>
    <t>ปัจจุบันดวงอาทิตย์มีอายุประมาณ4,600ล้านปีและจะมีอายุไขอีก5,400ล้านปี</t>
  </si>
  <si>
    <t>เกี่ยวข้องเพราะ ดาวฤกษ์สร้างธาตุต่าง ๆ ในแกนกลางด้วยปฏิกิริยา นิวเคลียร์ฟิวชัน
ตัวอย่างเช่น:ไฮโดรเจน → ฮีเลียม ฮีเลียม → คาร์บอน, ออกซิเจน	ดาวมวลมาก → สร้างธาตุหนัก เช่น เหล็ก (Fe), ซิลิกอน (Si), นีออน (Ne) และการเกิดซูปเปอร์โนวาทำให้เกิดธาตุมากมาย เช่น ทอง (Au), เงิน (Ag), ยูเรเนียม (U) ทั้งหมดเหล่านั้นเข้ามาหลอมรวมกันเกิดเป็นระบบสุริยะ โลก และตัวเรา</t>
  </si>
  <si>
    <t>ขนาดของดาว, อุณหภูมิพื้นผิว, และระยะห่างจากผู้สังเกต</t>
  </si>
  <si>
    <t>โชติมาตรปรากฏเป็นการวัดความสว่างของดาวฤกษ์ที่สังเกตได้จากโลก ส่วนโชติมาตรสัมบูรณ์เป็นการวัดความสว่างของดาวฤกษ์ที่สมมติว่าดาวทุกดวงอยู่ห่างจากโลกเท่ากันเพื่อเปรียบเทียบพลังงานที่แท้จริงของดาวแต่ละดวง</t>
  </si>
  <si>
    <t>ดูจากสีตามตราง</t>
  </si>
  <si>
    <t>เพราะดวงอาทิตย์อยู่ใกล้โลกมาก ในขณะที่ดาวซิริอุสอยู่ไกลออกไปมาก</t>
  </si>
  <si>
    <t>เนบิวลาทำหน้าที่เป็นแหล่งกำเนิดของดาวฤกษ์ โดยดาวฤกษ์จะก่อตัวขึ้นจากกลุ่มก๊าซและฝุ่นภายในเนบิวลาที่มีความหนาแน่นสูง แรงโน้มถ่วงจะดึงดูดสสารในเนบิวลาให้รวมตัวกัน จนเกิดเป็นดาวฤกษ์ก่อนเกิดและพัฒนาไปเป็นดาวฤกษ์ในที่สุด</t>
  </si>
  <si>
    <t>เนื่องจากดาวฤกษ์มวลน้อยเผาผลาญเชื้อเพลิงอย่างช้าๆ ทำให้มีอายุขัยที่ยืนยาวกว่า ในขณะที่ดาวฤกษ์มวลมากเผาผลาญเชื้อเพลิงอย่างรวดเร็วและมีช่วงชีวิตที่สั้นกว่า</t>
  </si>
  <si>
    <t>มีอายุ 4.6 พันล้านปี และจะมีอายุขัยอีกประมาณ 5,000 ล้านปี</t>
  </si>
  <si>
    <t>เกี่ยวของเนื่องจาก ธาตุต่างๆ บนโลกและในตัวเรามีความเกี่ยวข้องกับการวิวัฒนาการของดาวฤกษ์อย่างมาก ธาตุหนักต่างๆ ที่เป็นองค์ประกอบของดาวเคราะห์และสิ่งมีชีวิต รวมถึงตัวเรา ล้วนเกิดขึ้นจากการสังเคราะห์นิวเคลียสภายในดาวฤกษ์ และถูกปลดปล่อยสู่ห้วงอวกาศเมื่อดาวฤกษ์สิ้นอายุขัย</t>
  </si>
  <si>
    <t>อุณหภูมิสูงขึ้นตามสว่างยิ่งสูงขึ้น รัศมีมากขึ้นพื้นที่ส่องสว่างยิ่งมากขึ้น มวลมากขึ้นนิวเคลียร์ฟิวชั่นก็ยิ่งแรงมากขึ้น</t>
  </si>
  <si>
    <t>โชติมาตรสัมบูรณ์คือการวัดปริมาณความสว่างที่แท้จริงของดาวฤกษ์ โชติมาตรปรากฏคือความสว่างที่ปรากฏของดาวฤกษ์บนโลก</t>
  </si>
  <si>
    <t>พิจารณาจากค่าโชติมาตรสัมบูรณ์</t>
  </si>
  <si>
    <t>เพราะดาวซิริอันอยู่ไกลจากโลกมากกว่าดวงอาทิตย์</t>
  </si>
  <si>
    <t>เนบิวลาเป็นต้นกำเนิดของดาวฤกษ์</t>
  </si>
  <si>
    <t>เพราะยิ่งมวลน้อยยิ่งเผาผลาญพลังงานน้อย</t>
  </si>
  <si>
    <t>ดวงอาทิตย์มีอายุประมาณ4,600ล้านปี และจะมีอายุไขอีกประมาณ5,400ล้านปี</t>
  </si>
  <si>
    <t>เกี่ยวข้องเพราะดาวสร้างภาพจากปฏิกิริยาฟิวชั่น และเมื่อมันตายมันจะเป็นวัตถุดิบในการสร้างดวงดาว</t>
  </si>
  <si>
    <t>กำลังส่องสว่าง และ ระยะห่างของดาวฤกษ์ โดยเมื่อระยะทางของดาวฤกษ์ใกล้โลกมากเท่าไร เราจะเหนว่ามีความส่องสว่างมากกว่าดาวฤกษ์ดวงอื่นๆที่มีกำลังส่องสว่างมากกว่า แต่ มีระยะทางที่ไกลจากโลกมากกว่า</t>
  </si>
  <si>
    <t>โชติมาตรปรากฏคือสิ่งที่แสดงถึงความส่องสว่างของดาวที่สังเกตได้จากโลก ส่วน โชติมาตรสัมบูรณ์ คือ ค่าเปรียบเทียมความส่องสว่างของดาวฤกษ์ที่ระยะห่างจากผู้สังเกตเท่ากันคือ 10 พาร์เซก</t>
  </si>
  <si>
    <t>ดาวตานกอินทรี (0.77);ดาวไรเจล (0.12);ดาวคาเพลลา (0.09);ดาวเวกา (0.04);ดาวซิริอัส (-1.46);ดาวพฤหัสบดี (-2.7);ดาวศุกร์ (-4.4);ดวงจันทร์เต็มดวง (-12.5);ดวงอาทิตย์ (-26.7)</t>
  </si>
  <si>
    <t>เพราะ ดวงอาทิตย์อยู่ใกล้โลกมากกว่าดาวซิริอัส</t>
  </si>
  <si>
    <t>เนบิวลาคือแหล่งกำเนิดของเนบิวลาคือแหล่งกำเนิดของดาวฤกษ์และคือกลุ่มของสสารที่เหลือจากการจบชีวิตของดาวฤกษ์</t>
  </si>
  <si>
    <t>ดาวฤกษ์มวลน้อยเผาไหม้เชื้อเพลิงน้อยและช้า ดาวฤกษ์มวลมากเผาไหม้เชื้อเพลิงมากและเร็ว</t>
  </si>
  <si>
    <t>4.6พันล้านปี มีอายุขัยประมาณ 5.4พันล้านปี</t>
  </si>
  <si>
    <t>ธาตุแทบทั้งหมดในตัวเราและบนโลก ล้วนมีที่มาจาก “วิวัฒนาการของดาวฤกษ์”</t>
  </si>
  <si>
    <t>ขนาดของดาวฤกษ์ อุณหภูมิพื้นผิว และมวลของดาวฤกษ์ สัมพันธ์กันโดยเป็นปัจจัยในกำลังส่องสว่าง</t>
  </si>
  <si>
    <t>โชติมาตรปรากฏใช้วัดค่าความสว่างที่เรามองเห็นจากโลก ณ ตำแหน่งปัจจุบัน แต่โชติมาตรสัมบูรณ์คือค่าความสว่างที่แท้จริงของดาวฤกษ์(บอกว่าดาวดวงนั้นสว่างเท่าไร หากเมื่อดาวแต่ละดวงอยู่ในระยะที่เท่ากัน)</t>
  </si>
  <si>
    <t>เพราะดวงอาทิตย์อยู่ใกล้กว่าดาวซิริอัส(ระยะทางสั้นกว่า)</t>
  </si>
  <si>
    <t>ดาวฤกษ์เริ่มต้นจากกลุ่มก้อนแก๊สรวมตัวกันอย่างหลวมๆเรียกว่าเนบิวลา</t>
  </si>
  <si>
    <t>เพราะดาวฤกษ์ที่มีมวลมากมีอัตตราการใช้พลังงานและมวลสารที่สูงกว่าดาวฤกษ์ที่มีมวลน้อย ส่งผลให้ดาวฤกษ์ที่มวลมากอายุสั้น</t>
  </si>
  <si>
    <t>4.6พันล้านปี และจะมีอายุขัยอีกประมาณ5พันล้านปี</t>
  </si>
  <si>
    <t>เกี่ยวข้องเพราะทุกองค์ประกอบของเราและโลก เป็นผลผลิตจาดการวิวัฒนาการของดาวฤกษ์ทั้งสิ้นเช่น มีธาตุ H และ He หลังบิ๊กแบง, นิวเคลียร์ฟิวชันหลอม H เป็นHe ต่อมา He หลอมเป็น C ,หลังการระเบิดซูเปอร์โนวา กำเนิดธาตุหลัก และธาตุเหล่านั้นรวมตัวกันเป็นดาวเคราะห์</t>
  </si>
  <si>
    <t>มวล(ปฏิกิริยาฟิวชันในแกนกลางของดาวฤกษ์จะเกิดขึ้นได้เร็วกว่าในดาวฤกษ์มวลมาก ทำให้ปล่อยพลังงานออกมามาก) 
ขนาดของดาวฤกษ์(พื้นที่ผิวมากขึ้น ทำให้สามารถแผ่รังสีพลังงานออกมาได้มากกว่า และส่องสว่างมากกว่า) 
อุณหภูมิพื้นผิวของดาวฤกษ์ (อุณหภูมิที่สูงขึ้นจะทำให้ดาวฤกษ์ส่องสว่างมากขึ้น)</t>
  </si>
  <si>
    <t>โชติมาตรปรากฏแสดงความสว่างที่เราเห็นจากโลก ขึ้นอยู่กับระยะทาง ส่วนโชติมาตรสัมบูรณ์แสดงความสว่างที่แท้จริงของดาว ไม่ขึ้นกับระยะทาง</t>
  </si>
  <si>
    <t>เพราะดาวซิริอัสอยู่ไกลจากโลกมากกว่าดวงอาทิตย์มาก แม้จะมีกำลังส่องสว่างมากกว่า แต่แสงที่เดินทางมาถึงโลกจึงลดลงมาก ทำให้มองเห็นดวงอาทิตย์สว่างกว่าดาวซิริอัส</t>
  </si>
  <si>
    <t>เนบิวลาเป็นแหล่งกำเนิดของดาวฤกษ์ เนื่องจากเป็นบริเวณที่มีก๊าซและฝุ่นสะสมจำนวนมาก ซึ่งสามารถยุบตัวภายใต้แรงโน้มถ่วงจนก่อตัวเป็นดาวฤกษ์ใหม่ได้</t>
  </si>
  <si>
    <t>ดาวฤกษ์ที่มีมวลน้อยใช้พลังงานช้ากว่า เพราะมีแรงโน้มถ่วงและอุณหภูมิในแก่นต่ำ ทำให้กระบวนการสันดาปนิวเคลียร์เกิดช้ากว่าดาวมวลมาก จึงมีช่วงชีวิตยาวนานกว่า</t>
  </si>
  <si>
    <t>5,000ล้านปี</t>
  </si>
  <si>
    <t>ใช่ มีความสัมพันธ์กับวิวัฒนาการของดาวฤกษ์</t>
  </si>
  <si>
    <t>ขึ้นอยู่กับกำลังส่องสว่าง พื้นที่ผิวของดาวฤกษ์</t>
  </si>
  <si>
    <t>โชติมาตรปรากฏคือค่าส่องสว่างของดาวที่สังเกตจากโลก
โชติมาตรสัมบูรณ์คือความของดาวฤกษ์ที่ระยะห่างจากผู้สังเกตคือ10พาร์เซก</t>
  </si>
  <si>
    <t>ดวงอาทิตย์ (-26.7);ดาวซิริอัส (-1.46);ดวงจันทร์เต็มดวง (-12.5);ดาวศุกร์ (-4.4);ดาวพฤหัสบดี (-2.7);ดาวเวกา (0.04);ดาวคาเพลลา (0.09);ดาวไรเจล (0.12);ดาวตานกอินทรี (0.77)</t>
  </si>
  <si>
    <t>ดาวคาเพลลา อิงจากสี</t>
  </si>
  <si>
    <t>เพราะโชติมาตรปรากฏของดวงอาทิตย์น้อยกว่าดาวซิริอัส</t>
  </si>
  <si>
    <t>เป็นจุดเริ่มต้นของการกำเนิดดาวฤกษ์</t>
  </si>
  <si>
    <t>ปัจจุบันอายุประมาณ4.6พันล้านปี และจะมีอายุขัย5พันล้านปี</t>
  </si>
  <si>
    <t>เกี่ยว เพราะ ธาตุต่งๆล้วนเกิดจากกระบวนการต่างกำเนิดดาวฤกษ์</t>
  </si>
  <si>
    <t xml:space="preserve">มวลมากจะมีอุณหภูมิพื้นผิวสูงกว่าและส่องสว่างกว่า เนื่องจากปฏิกิริยาฟิวชันในแกนกลางของดาวฤกษ์จะเกิดขึ้นได้เร็วกว่าในดาวฤกษ์มวลมาก ทำให้ปล่อยพลังงานออกมามาก </t>
  </si>
  <si>
    <t>โชติมาตรปรากฏวัดความสว่างที่ปรากฏบนท้องฟ้าจริง ส่วนโชติมาตรสัมบูรณ์วัดความสว่างสมมุติที่ดาวจะปรากฏหากอยู่ห่างจากโลก 10พาร์เซก32.67ปีแสง</t>
  </si>
  <si>
    <t>ดาวดวงแก้มพิจารณาจากสีของดาว</t>
  </si>
  <si>
    <t>เพราะดวงอาทิตย์อยู่ใกล้โลกมากกว่าดาวซิลิอัต</t>
  </si>
  <si>
    <t xml:space="preserve">เป็นทั้งแหล่งกำเนิดของดาวฤกษ์ และยังเป็นส่วนหนึ่งของวิวัฒนาการของดาวฤกษ์ด้วย </t>
  </si>
  <si>
    <t>เพราะดาวฤกษ์ที่มีมวลมากจะมีความสว่างมากและเกิดปฎิกิริยานิวเคลียฟิวชัานมากทำให้ใช้พลังงานมาก</t>
  </si>
  <si>
    <t>4.6 พันล้านปีแล้ว และจะมีอายุขัยต่อไปอีกประมาณ 5,000 ล้านปี</t>
  </si>
  <si>
    <t>เกี่ยวเพราะธาตุที่เป็นส่วนประกอบของดาวฤกษ์คือฮีเลียมและไนโดรเจน</t>
  </si>
  <si>
    <t>ความส่องสว่างของดาวฤกษ์ขึ้นอยู่กับอุณหภูมิพื้นผิวและขนาดของดาว ดาวที่มีอุณหภูมิสูงจะปลดปล่อยพลังงานและแสงได้มาก ส่วนดาวที่มีขนาดใหญ่จะมีพื้นที่ในการเปล่งแสงมากขึ้น ทำให้ความส่องสว่างเพิ่มขึ้นตามอุณหภูมิและขนาดของดาว</t>
  </si>
  <si>
    <t>โชติมาตรปรากฏขึ้นอยู่กับตำแหน่งที่มอง ส่วนโชติมาตรสัมบูรณ์เป็นค่าคงที่ไม่ขึ้นกับระยะทาง</t>
  </si>
  <si>
    <t>ดาวคาเพลลาโดยดูจากสีของดาว</t>
  </si>
  <si>
    <t>เพราะดวงอาทิตย์อยู่ใกล้โลกกว่าดาวซิริอัสมาก แม้ดาวซิริอัสจะสว่างกว่า แต่แสงเดินทางมาถึงโลกได้น้อยกว่า</t>
  </si>
  <si>
    <t>เนบิวลาเป็นแหล่งกำเนิดของดาวฤกษ์ เพราะมวลสารภายในเนบิวลายุบตัวจนเกิดดาวฤกษ์</t>
  </si>
  <si>
    <t>เพราะดาวฤกษ์ที่มีมวลน้อยใช้พลังงานช้ากว่า จึงมีเชื้อเพลิงใช้ได้นานกว่าดาวมวลมาก</t>
  </si>
  <si>
    <t>ปัจจุบันดวงอาทิตย์มีอายุประมาณ 4.6 พันล้านปี และจะมีอายุขัยอีกประมาณ 5 พันล้านปี</t>
  </si>
  <si>
    <t>เกี่ยวข้องค่ะ เพราะธาตุต่าง ๆ เกิดจากปฏิกิริยานิวเคลียร์ในดาวฤกษ์ และการระเบิดของดาวฤกษ์ (ซูเปอร์โนวา) ทำให้ธาตุกระจายออกมา กลายเป็นส่วนหนึ่งของโลกและสิ่งมีชีวิต</t>
  </si>
  <si>
    <t>นางสางพิราวรรณ์ โรจน์รวี</t>
  </si>
  <si>
    <t>ขนาด อุณหภูมิผิวดาว ดาวที่ใหญ่และร้อนกว่าจะสว่างมากกว่าดาวที่เล็กหรือเย็นกว่า</t>
  </si>
  <si>
    <t>โชติมาตรปรากฏ = สิ่งที่ ตามองเห็น
โชติมาตรสัมบูรณ์ = ค่าความสว่างจริงของดาว</t>
  </si>
  <si>
    <t>ซิริดัสเพราะมีสีขาวเหมือนดางอาทิตย์</t>
  </si>
  <si>
    <t>ดวงอาทิตย์อยู่ใกล้เรามากกว่า</t>
  </si>
  <si>
    <t>แหล่งกำเนิดของดาวฤกษ์</t>
  </si>
  <si>
    <t>ใช้พลังงานประหยัดกว่า</t>
  </si>
  <si>
    <t xml:space="preserve">ดวงอาทิตย์มีอายุประมาณ 4.6 พันล้านปีมีอายุขัยรวมประมาณ 10 พันล้านปีดังนั้นดวงอาทิตย์ยังเหลืออายุขัยอีกประมาณ 5 พันล้านปี ก่อนจะเข้าสู่ระยะสุดท้าย </t>
  </si>
  <si>
    <t>ธาตุในตัวเราเป็นผลผลิตจากวิวัฒนาการของดาวฤกษ์ในเอกภพ</t>
  </si>
  <si>
    <t>ความส่องสว่างของดาวฤกษ์ขึ้นอยู่กับ อุณหภูมิพื้นผิว และ ขนาดของดาว คือ ยิ่งดาวมีอุณหภูมิสูงและขนาดใหญ่ ก็ยิ่งมีความส่องสว่างมาก</t>
  </si>
  <si>
    <t>โชติมาตรปรากฏ,: เป็นการวัดความสว่างของดาวฤกษ์ที่สังเกตได้จากโลก 
ส่วนโชติมาตรสัมบูรณ์ : เป็นการวัดความสว่างของดาวฤกษ์ที่สมมติว่าดาวทุกดวงอยู่ห่างจากโลกเท่ากัน (10 พาร์เซก) เพื่อเปรียบเทียบพลังงานที่แท้จริงของดาวแต่ละดวง (ต่างที่ระยะทาง)</t>
  </si>
  <si>
    <t>ดาวคาเพลลา เพราะ มีสีเหลืองซึ่งมีอุณหภูมิประมาณ 5000-6000 เคลวินซึ่งใกล้เคียงดวงอาทิย์</t>
  </si>
  <si>
    <t>เพราะดวงอาทิตย์อยู่ใกล้โลกมากกว่าดาวซีรีอัส แม้ดาวซีรีอัสจะมีกำลังส่องสว่างมากกว่า แต่ระยะทางที่ไกลทำให้แสงที่มาถึงโลกน้อยกว่าดวงอาทิตย์ที่อยู่ใกล้ จึงมองเห็นดวงอาทิตย์สว่างกว่าดาวซีรีอัส</t>
  </si>
  <si>
    <t>เนบิวลาเป็นกลุ่มก๊าซและฝุ่นที่รวมตัวกันภายใต้แรงโน้มถ่วง เมื่อมีความหนาแน่นมากพอก็จะเกิดการยุบตัวและพัฒนาเป็นดาวฤกษ์</t>
  </si>
  <si>
    <t>เพราะดาวฤกษ์ที่มีมวลน้อยใช้พลังงานช้ากว่า ทำให้เผาไหม้เชื้อเพลิงไฮโดรเจนได้นานกว่าดาวฤกษ์ที่มีมวลมากซึ่งใช้พลังงานอย่างรวดเร็ว จึงทำให้มีอายุยืนยาวกว่า</t>
  </si>
  <si>
    <t>ปัจจุบันดวงอาทิตย์มีอายุประมาณ 4,600 ล้านปี และคาดว่าจะมีอายุขัยรวมประมาณ 10,000 ล้านปี ดังนั้นดวงอาทิตย์จะมีอายุขัยเหลืออยู่ประมาณ 5,400 ล้านปี</t>
  </si>
  <si>
    <t xml:space="preserve">ธาตุต่างๆ บนโลกและในร่างกายมนุษย์มีความสัมพันธ์กับการวิวัฒนาการของดาวฤกษ์ ธาตุหนัก เช่น เหล็ก ทองคำ และยูเรเนียม ที่พบในโลกและในตัวเรานั้น ส่วนใหญ่ไม่ได้เกิดขึ้นในบิ๊กแบง แต่ถูกสร้างขึ้นภายในดาวฤกษ์ผ่านปฏิกิริยานิวเคลียร์ฟิวชัน เมื่อดาวฤกษ์สิ้นอายุขัยและระเบิดเป็นซูเปอร์โนวา ธาตุเหล่านี้จะถูกขับออกมาในอวกาศ และกลายเป็นส่วนประกอบของดาวฤกษ์และดาวเคราะห์รุ่นต่อๆ ไป รวมถึงโลกและสิ่งมีชีวิตบนโลก </t>
  </si>
  <si>
    <t>ขนาดดาวฤกษ์(ใหญ่กว่าสว่างกว่า) อุณหภูมิพื้นผิว(มากกว่าสว่างกว่า)</t>
  </si>
  <si>
    <t>โชติมาตรสัมบูรณ์ คือความสว่างที่แท้จริงของดาวฤกษ์ถ้าอยู่ห่าง 10 พาร์เซก แตกต่างจากโชติมาตรปรากฏที่เป็นความสว่างที่มองเห็นจากโลก</t>
  </si>
  <si>
    <t>ระยะห่างของดาวซิริอัสที่มากกว่าดวงอาทิตย์</t>
  </si>
  <si>
    <t>เนบิวลาคือแหล่งกำเนิดของดาวฤกษ์</t>
  </si>
  <si>
    <t>เพราะดาวฤกษ์มวลมากจะใช้พลังงานมากกว่า ส่องแสงสว่างกว่า</t>
  </si>
  <si>
    <t>อายุประมาณ4600ล้านปี อายุขัยประมาณ5400ล้านปี</t>
  </si>
  <si>
    <t>เกี่ยวข้อง เพราะมี H,Heที่เป็นส่วนที่ทำให้เกิดวิวัฒนาการดาฤกษ์</t>
  </si>
  <si>
    <t>นภัสวรรณ กวีกิจวิศิษฏ์</t>
  </si>
  <si>
    <t>ขนาดดาวฤกษ์ใหญ่กว่าจะสว่างกว่า
อุณหภูมิพื้นผิวยิ่งมากกว่าจะสว่างกว่า</t>
  </si>
  <si>
    <t>โชติมาสัมบูรณ์คือความสว่างที่แท้จริงของดาวฤกษ์ถ้าอยู่ห่าง 10 พาร์เซก แตกต่างจาก โชติมาปรากฏที่เป็นความสว่างที่มองเห็นจากโลก</t>
  </si>
  <si>
    <t xml:space="preserve">เนบิวลาคือแหล่งกำเนิดดาวฤกษ์ </t>
  </si>
  <si>
    <t>เพราะดาวฤกษ์มวลมากจะใช้พลังงานมากกว่า</t>
  </si>
  <si>
    <t>ดวงอาทิตย์มีอายุประมาณ 4,600,000,000 ปีอายุขัยประมาณ 5,400,000,000 ปี</t>
  </si>
  <si>
    <t>เกี่ยวข้องเพราะมีฮีเลียมกับไฮโดรเจนที่เป็นส่วนที่ทำให้เกิดวิวัฒนาการดาวฤกษ์</t>
  </si>
  <si>
    <t>มวลของดาวฤกษ์ มวลมาก มีพลังงานมาก
อุณหภูมิของดาวฤกษ์ มีอุณหภูมิสูง มีพลังงานมาก
ระยะห่าง ระยะห่างน้อย สว่างมาก</t>
  </si>
  <si>
    <t>โชติมาปรากฏได้จากการเปรียบเทียบความสองสว่างของดาว
ส่วนโชติมาตรสัมบูรณ์ ได้จาก การเปรียบเทียบกำลังส่องสว่างของดาว</t>
  </si>
  <si>
    <t xml:space="preserve">สเปกตรัม สีของดาว </t>
  </si>
  <si>
    <t xml:space="preserve">เพราะดวงอาทิตย์มีระยะห่างจากโลกน้อยกว่าดาวซิริอัส </t>
  </si>
  <si>
    <t>เป็นจุดเริ่มต้นหรือจุดกำเนิดของดาวฤกษ์</t>
  </si>
  <si>
    <t>เพราะว่าดาวฤกษ์ที่มีมวลมากจะใช้พลังงานมากจึงมีอายุสั้นส่วนดาวฤกษ์ที่มีมวลน้อยจะใช้พลังงานน้อยจึงมีอายุยาว</t>
  </si>
  <si>
    <t>ปัจจุบันอายุประมาณ 4.6 พันล้านปี และคาดว่าน่าจะมีอายุขัยประมาณ 5พันล้านปี</t>
  </si>
  <si>
    <t>เกี่ยว โดยโลกเกิดจากฝุ่นและธาตุต่างๆมารวมตัวกัน และตัวเราก็จำเป็นที่จะต้องใช้ธาตุเหล่านั้น</t>
  </si>
  <si>
    <t>ขนาด (รัศมี) ของดาว – ดาวที่ใหญ่กว่าจะมีพื้นที่ผิวมาก ทำให้ปล่อยพลังงานออกมาได้มากก</t>
  </si>
  <si>
    <t>โชติมาตรปรากฏบอกว่า ดาวดูสว่างแค่ไหนจากโลก ส่วนโชติมาตรสัมบูรณ์บอกว่า ดาวนั้นมีพลังงานจริง ๆ เท่าใด</t>
  </si>
  <si>
    <t>ดวงอาทิตย์ (-26.7);ดวงจันทร์เต็มดวง (-12.5);ดาวศุกร์ (-4.4);ดาวพฤหัสบดี (-2.7);ดาวซิริอัส (-1.46);ดาวคาเพลลา (0.09);ดาวเวกา (0.04);ดาวตานกอินทรี (0.77);ดาวไรเจล (0.12)</t>
  </si>
  <si>
    <t>เพราะดวงอาทิตย์สว่างแล้วใหญ่มากกว่า</t>
  </si>
  <si>
    <t>เนบิวลาเป็นทั้ง จุดเริ่มต้นและจุดสิ้นสุด ของวงจรชีวิตของดาวฤกษ์</t>
  </si>
  <si>
    <t>ดาวฤกษ์ที่มีมวลน้อยมีอัตราการเผาผลาญพลังงานจากนิวเคลียร์ ช้ากว่า</t>
  </si>
  <si>
    <t>ดวงอาทิตย์อยู่ในช่วง กลางชีวิต (Main Sequence) ของดาวฤกษ์ขนาดปานกล</t>
  </si>
  <si>
    <t>เกี่ยวข้องอย่างมาก – ธาตุต่าง ๆ ที่ประกอบเป็นโลกและสิ่งมีชีวิต ล้วนเกิดขึ้นจากกระบวนการในดาวฤกษ์และการระเบิดของดาว</t>
  </si>
  <si>
    <t>อุณหภูมิของดาว รัศมีดาว สรุปได้เป็นความสัมพันธ์
L=4paiR^2sigmaT^4</t>
  </si>
  <si>
    <t>โชติมาตรปรากฎคือความสว่างที่เราเห็นจากโลกแต่โชติมาตรสัมบูรณ์คือความสว่างที่แท้จริงของวัตถุนั้นโดยสมมุติให้วัตถุนั้นๆอยู่ห่างจากผู้สังเกตไป10พาร์เซก</t>
  </si>
  <si>
    <t>เพราะดวงอาทิตอยู่ใกล้โลกกว่าดาวซิริอัส</t>
  </si>
  <si>
    <t>เป็นแหล่งกำเนิดของดาวฤกษ์ถ้าไม่มีเนบิวลาก็ไม่มีดาวฤกษ์</t>
  </si>
  <si>
    <t>เพราะดาวฤกษ์มวลน้อยใช้พลังงานกับการเกิดปฏิกิริยาฟิวชั่นน้อยกว่าจึงมีช่วงชีวิตที่ยาวนานกว่าดาวฤกษ์มวลมาก</t>
  </si>
  <si>
    <t>ปัจจุบันดวงอาทิตย์มีอายุประมาณ4600ล้านปีและจะมีอายุขัยอีกประมาณ5400ล้านปี</t>
  </si>
  <si>
    <t>เกี่ยวข้องเพราะดาวฤกษ์สร้างธาตุต่างๆในแกนกลางด้วยปฏิกิริยาฟิวชั่น ธาตุเบาเกิดจากบิกแบง ส่วนธาตุหนักเกิดจากการหลอมภายในดาวและการระเบิดของดาว (ซูเปอร์โนวา) ธาตุเหล่านี้กระจายออกมาและรวมกันเป็นโลกและสิ่งมีชีวิตในเวลาต่อมา</t>
  </si>
  <si>
    <t>ความส่องสว่างของดาวฤกษ์ขึ้นอยู่กับ อุณหภูมิผิว และ ขนาดของดาว โดยความส่องสว่างจะ เพิ่มขึ้นอย่างรวดเร็วเมื่ออุณหภูมิสูงขึ้น และจะ เพิ่มขึ้นตามขนาดของดาวด้วย</t>
  </si>
  <si>
    <t>โชติมาตรปรากฏคือความสว่างที่มองเห็นจากโลก
โชติมาตรสัมบูรณ์คือความสว่างแท้จริงของดาวถ้าอยู่ห่าง 10 พาร์เซก</t>
  </si>
  <si>
    <t>เพราะดาวฤกษ์มวลน้อยใช้พลังงานกับการเกิดปฏิกิริยาฟิวชั่นน้อยดว่าจึงมีช่วงชีวิตนานกว่าดาวฤกษ์มวลมาก</t>
  </si>
  <si>
    <t>ตอนนี้ดวงอาทิตย์มีอายุประมาน4,600ล้านปีและจะมีอายุได้อีก5,400ล้านปี</t>
  </si>
  <si>
    <t>ธาตุต่าง ๆ บนโลกและในตัวเรามาจากกระบวนการฟิวชันในดาวฤกษ์ และการระเบิดของซูเปอร์โนวา ดังนั้นเรา ล้วนเกิดจากฝุ่นดาว</t>
  </si>
  <si>
    <t>ความส่องสว่างของดาวฤกษ์ขึ้นอยู่กับ 2 ปัจจัยหลัก คือ
	1.	อุณหภูมิของผิวดาว – ยิ่งร้อน ยิ่งสว่าง
	2.	ขนาดหรือรัศมีของดาว – ยิ่งใหญ่ ยิ่งสว่าง</t>
  </si>
  <si>
    <t xml:space="preserve">โชติมาตรปรากฏขึ้นอยู่กับมุมมองจากโลก               โชติมาตรสัมบูรณ์บอกความสว่างจริงของดาว
</t>
  </si>
  <si>
    <t>เพราะดาวฤกษ์มวลน้อยใช้หลังงานกับการเกิดปฎิกิริยาฟิวชันน้อยกว่าจึงมีช่วงเวลาชีวิตที่ยาวนานกว่าดาวฤกษ์มวลมาก</t>
  </si>
  <si>
    <t>ดวงอาทิตย์มีอายุประมาณ4600ล้านปีและจะมีอายุไขอีก 5400 ล้านปี</t>
  </si>
  <si>
    <t>ธาตุต่าง ๆ บนโลกและในร่างกายของเราเกี่ยวข้องกับวิวัฒนาการของดาวฤกษ์โดยตรง
เพราะธาตุเหล่านี้ถูกสร้างขึ้นใน แกนกลางของดาวฤกษ์ และ ระเบิดซูเปอร์โนวา</t>
  </si>
  <si>
    <t xml:space="preserve">ระยะทาง ยิ่งระยะห่างของดาวฤกษ์กับผู้สังเกตมากจะเห็นสว่างน้อย
 กำลังส่องสว่างยิ่งกำลังสองสว่างมาก ความสว่างก็จะค่ามาก
อุณหภูมิของผิวดาว อุณหภูมิมากเปล่งแสงออกมามาก
ขนาดของดาว ขนาดใหญ่มีพื้นที่ผิวมาก ปล่อยพลังงานได้มาก สว่างมาก
</t>
  </si>
  <si>
    <t>โชติมาตรปรากฏผู้สังเกตจะสังเกตจากโลก
 โชติมาตรสมบูรณ์ ระยะห่างจากผู้สังเกตเท่ากันคือ 10 พาร์เซก</t>
  </si>
  <si>
    <t>สเปกตรัมสีผิวของดาว ซึ่งอยู่สีเหลืองเหมือนกับดวงอาทิตย์</t>
  </si>
  <si>
    <t>เป็นจุดกำเนิดดาวฤกษ์</t>
  </si>
  <si>
    <t>เมื่อมีมวลน้อยจะใช้พลังงานน้อยแต่เมื่อมีมวลมากจะใช้พลังงานมากทำให้อายุสั้น</t>
  </si>
  <si>
    <t>มีอายุประมาณ 4.6 พันล้านปีและจะมีอายุขัยอีกประมาณ 5 พันล้านปี</t>
  </si>
  <si>
    <t>เกี่ยว เพราะธาตุต่างๆบนโลกและในตัวเรามาจากดาวฤกษ์ผ่านกระบวนการที่เกิดขึ้นในการวิวัฒนาการของดาว</t>
  </si>
  <si>
    <t>ขนาดของดาวฤกษ์และอุณหภูมิพื้นผิวของดาวฤกษ์ ถ้าดาวฤกษ์มีขนาดใหญ่และอุณหภูมิสูง ดาวฤกษ์ดวงนั้นจะมีความสว่างมากกว่าดาวฤกษ์ที่มีขนาดเล็กและอุณหภูมิต่ำ</t>
  </si>
  <si>
    <t>โชติมาตรปรากฏจะวัดค่าความสว่างที่เห็นจากโลก ส่วนโชติมาตรสัมบูรณ์จะวัดค่าความสว่างที่ดาวจะปรากฏอยู่ห่างจากโลก10พาร์เซก</t>
  </si>
  <si>
    <t>พิจารณาจากสีของพื้นผิวดาว</t>
  </si>
  <si>
    <t>เพราะดวงอาทิตย์อยู่ใกล้โลกมากกว่า ทำให้ความสว่างจากดวงอาทิตย์บดบังดาวต่างๆที่มีความาว่างมากกว่า</t>
  </si>
  <si>
    <t>เนบิวลาเป็นแหล่งกำเนิดของดาวฤกษ์ และเป็นที่ที่ดาวฤกษ์ดับสลายได้ และดาวฤกษ์เกิดจากการรวมตัวของก๊าซและฝุ่นในเนบิวลา และเมื่อดาวฤกษ์สิ้นอายุขัยก็จะมีการปลดปล่อยสสารกลับคืนสู่เนบิวลา</t>
  </si>
  <si>
    <t>เนื่องจากดาวฤกษ์มวลน้อยมีการเผาผลาญเชื้อเพลิงในอัตราที่ช้ากว่า ทำให้มีเชื้อเพลิงเพื่อใช้ในปฏิกิริยานิวเคลียร์ได้นานกว่า แต่ดาวฤกษ์มวลมากจะมีอัตราการเผาผลาญเชื้อเพลิงมากกว่า ทำให้อายุขัยสั้นกว่า</t>
  </si>
  <si>
    <t>มีอายุประมาณ 1หมื่นล้านปี และจะมีอายุขัยอีกประมาณ 4.6พันล้านปี</t>
  </si>
  <si>
    <t>เกี่ยวข้องกับดาวฤกษ์ เพราะธาตุที่ประกอบเกิดขึ้นจากกระบวนการปฏิกิริยาฟิวชัน และเมื่อดาวฤกษ์สิ้นอายุขัยจะระเบิดออกมา ซึ่งจะกระจายธาตุต่างๆสู่อวกาศ กลายเป็นวัตถุดิบสำหรับดาวฤกษ์และดาวเคราะห์</t>
  </si>
  <si>
    <t>ปัจจัยคือ ขนาดของดาวฤกษ์ และอุณหภูมิพื้นผิวของดาว มีความสัมพันธ์คือหากดาวฤกษ์มีขนาดใหญ่และอุณหภูมิสูงจะมีควมมส่องสว่างากกว่าดาวฤกษ์ที่มีขนาดเล็กและอุณหภูมิต่ำ</t>
  </si>
  <si>
    <t xml:space="preserve">โชติมาตรปรากฏวัดความสว่างที่เห็นจากโลก, ส่วนโชติมาตรสัมบูรณ์วัดความสว่างที่ดาวจะปรากฏหากอยู่ห่างจากโลก 10 พาร์เซก </t>
  </si>
  <si>
    <t>เพราะดวงอาทิตย์อยู่ใกล้มากกว่าดาวซิริอัสมาก</t>
  </si>
  <si>
    <t>เป็นแหล่งกำเนิดของดาวฤกษ์ และเป็นที่ที่ดาวฤกษ์ดับสลายไป และดาวฤกษ์ เกิดจากการรวมตัวกันของก๊าซและฝุ่นจากเนบิวล่า และเมื่อดาวฤกษ์สิ้นอายุขัยก้จะปลดปล่อยสสารกลับคืนสู่เนบิวล่า</t>
  </si>
  <si>
    <t xml:space="preserve">ดาวฤกษ์มวลน้อยมีการเผาผลาญเชื้อเพลิง ในอัตราที่ช้ากว่า ทำให้มีเชื้อเพลิงสำหรับปฏิกิริยานิวเคลียร์ได้นานกว่า ในขณะที่ดาวฤกษ์มวลมากจะมีอัตราการเผาผลาญเชื้อเพลิงที่สูงกว่ามาก ทำให้มีอายุขัยสั้นกว่า </t>
  </si>
  <si>
    <t>ดวงอาทิตย์มีอายุ 1หมื่นล้านปี  และเหลืออายุขัยอีกประมาณ4.6พันล้านปี</t>
  </si>
  <si>
    <t>ใช่เกี่ยวข้องโดยธาตุที่ประกอบขึ้นเกิดจากปฏิกริยาฟิวชั้นขแงดาวฤกษ์ และเมื่อดาวฤกษ์ระเบิดก้จะกระจายธาตุต่างๆออกสู่อวกาศ</t>
  </si>
  <si>
    <t>อุณหภูมิ ยิ่งดาวร้อนมากแสงที่ปลดปล่ยออกมาก็จะมองเห็นได้มากตาม</t>
  </si>
  <si>
    <t>โชติมาตรปากฏคือค่าความสว่างที่ตาเรามองเห็นโชติมาตรสัมบูรณ์คือค่าความสว่างจริงๆของดาวฤกษ์ดวงนั้น</t>
  </si>
  <si>
    <t>ดาวราเพลลา</t>
  </si>
  <si>
    <t>เพราะดวงอาทิตย์อยู่ใกล้ม่กกว่าดาวซิริอัส</t>
  </si>
  <si>
    <t>หลังจากการระเบิดของเนบิวลาฝุ่นต่างๆจะรวมตัวกันเป็นดาวฤกษ์ก่อนเกิดและกลายเป็นดาวฤกษ์ในท้ายที่สุด</t>
  </si>
  <si>
    <t>เนื่องจากดาวฤกษ์มวลมากแรงดันมากกว่าทำให้เผาผลาญไนโตรเจนในอัตราที่สูงจึงอายุไขสั้น</t>
  </si>
  <si>
    <t>ประมาณ 4,500ล้านปี จะสามารถอยู่ได้อีกประมาณ 5,000ล้านปี</t>
  </si>
  <si>
    <t>เกี่ยวข้อ งเพราะ ดาวฤกษ์คือการรวมกันของธาตุต่างๆ</t>
  </si>
  <si>
    <t>รัศมีของดาวฤกษ์ และอุณหภูมิพื้นผิว สัมพันธ์กันโดย ความส่องสว่างแปรผันตาม รัศมียกกำลังสอง และ อุณหภูมิยกกำลังสี่</t>
  </si>
  <si>
    <t xml:space="preserve">โชติมาตรปรากฏ คือความสว่างของวัตถุท้องฟ้าที่เรามองเห็นจากโลก ยิ่งดาวดูสว่าง ค่ายิ่งน้อย แต่ โชติมาตรสัมบูรณ์ คือค่าความสว่างที่แท้จริงของดาว โดยสมมติให้ดาวอยู่ห่างจากโลก 10 พาร์เซก </t>
  </si>
  <si>
    <t>ปัจจุบันดวงอาทิตย์มีอายุประมาณ4600ล้านปี และมีอายุไขอีก5400ล้านปี</t>
  </si>
  <si>
    <t>เกี่ยวข้อง โดย ธาตุเบา เช่น ไฮโดรเจนและฮีเลียม เกิดขึ้นหลังบิ๊กแบง
ดาวฤกษ์ สร้างธาตุที่หนักขึ้น (เช่น คาร์บอน ออกซิเจน เหล็ก) ผ่านกระบวนการ ฟิวชันในแกนดาว
ธาตุหนักกว่าเหล็ก (เช่น ทอง เงิน ยูเรเนียม) เกิดขึ้นจากการระเบิดของดาวฤกษ์ (ซูเปอร์โนวา)
เมื่อดาวเหล่านี้ตาย ธาตุต่าง ๆ ถูกกระจายออกสู่อวกาศ กลายเป็นวัตถุดิบในการสร้าง ระบบสุริยะ โลก และสิ่งมีชีวิต</t>
  </si>
  <si>
    <t>1. อุณหภูมิของผิวดาว
2. รัศมีของดาว 
3. องค์ประกองอื่นๆ
สรุปให้ความสัมพันธ์ ตามกฎของสเตฟาน-โบลต์ซัมน์</t>
  </si>
  <si>
    <t>โชติมาตรปรากฎคือความสว่างที่เราเห็นจากโลกแต่โชติมาตรสัมบูรณ์คือความสว่างที่แท้จริงถ้าวัตถุนั้นอยู่ห่างจากโลกเป็นระยะ 10 พาร์เซก</t>
  </si>
  <si>
    <t>เป็นแหล่งกำเนิดของดาวฤกษ์ถ้าไม่มีเนบิลลาก็จะไม่เกิดดาวฤกษ์</t>
  </si>
  <si>
    <t>เพราะดาวฤกษ์มวลน้อยใช้พลังงานกับการเกิดปฏิกิริยาฟิวชันน้อยกว่าจึงมีช่วงชีวิตที่ยาวนานกว่าดาวฤกษ์มวลมาก</t>
  </si>
  <si>
    <t>ปัจจุบันดวงอาทิตย์มีอายุประมาณ4600ล้านปี และจะมีอายุขัยอีก4500ล้านปี</t>
  </si>
  <si>
    <t>เกี่ยวข้องเพราะ ดาวฤกษ์สร้างธาตุต่างๆ ในแกนกลางด้วยปฏิกิริยานิวเคลียร์ฟิวชัน และการเกิดซุปเปอร์โนวาทำให้เกิดธาตุมากมาย ทั้งหมดเหล่านั้นเข้ามารวมกันเกิดเป็ยระบบสุริยะ โลก และตัวเรา</t>
  </si>
  <si>
    <t>มวลของดาวฤกษ์=ยิ่งมวลมาก ยิ่งพลังงานมาก
อุณหภูมิของดาวฤกษ์=ยิ่งอุณหภูมิสูง ยิ่งพลังงาน
มาก
ระยะห่าง=ยิ่งระยะห่างของดาวฤกษ์กับผู้สังเกต
น้อย ก็จะเห็นความสว่างมาก</t>
  </si>
  <si>
    <t>โชติมาตรปรากฏ ได้จากการเปรียบเทียบฟลักซ์ ซึ่ง
แต่ละดวงมีค่าต่างกัน โชติมาตรสัมบูรณ์ ได้จาก
การสังเกตด้วยสายตา โดยดาวฤกษ์แต่ละดวงมีค่า
ใกล้เคียงหรือคล้ายกัน</t>
  </si>
  <si>
    <t>สเปรกตัม สีผิวของดาว ซึ่งดวงอาทิตย์เป็นสีเหลือง</t>
  </si>
  <si>
    <t>เป็นจุดกำเนิดของดางฤกษ์</t>
  </si>
  <si>
    <t>อายุของดาวฤกษ์จะสวนกับมวลของดาวฤกษ์
โดยที่มวลน้อย แม้จะมีเชื้อเพลิงน้อยกว่า แต่ใช้
พลังงานอย่างประหยัด จึงอายุมากกว่าดาวมวลมาก</t>
  </si>
  <si>
    <t>มีอายุประมาณ4.6พันล้านปี และจะมีอายุขัยอีกประมาณ 5 พันล้านปี</t>
  </si>
  <si>
    <t>เกี่ยวข้อง โดยโลกและร่างกายของเราเกิดจากฝุ่น
และธาตุต่างๆ ที่เคยอยู่ในดาวฤกษ์มาก่อน
เช่น ออกซิเจน คาร์บอน แคลเซียม เหล็ก</t>
  </si>
  <si>
    <t>มวลของดาวฤกษ์ =ยิ่งมวลมากยิ่งพลังงานมาก
อุณหภูมิของดาวฤกษ์ =ยิ่งอุณหภูมิสูงยิ่งพลังงานมาก
ระยะห่าง =ยิ่งระยะห่างของดาวฤกษ์กับผู้สังเกตน้อยก็จะเห็นความสว่างมาก</t>
  </si>
  <si>
    <t>โชติมาตรปรากฏ ได้จากการเปรียบเทียบฟลักซ์ซึ่งแต่ละดวงมีค่าต่างกัน
โชติมาตรสัมบูรณ์ ได้จากการสังเกตด้วยสายตาโดยดาวฤกษ์แต่ละดวงมีค่าใกล้เคียงหรือคล้ายกัน</t>
  </si>
  <si>
    <t>พอดวงอาทิตย์อยู่ใกล้โลกมากกว่าดาวซิริอัส</t>
  </si>
  <si>
    <t>อายุของดาวฤกษ์จะสวนกลับมวลของดาวฤกษ์โดยที่มวลน้อยซึ่งจะมีเชื้อเพลิงน้อยกว่าใช้พลังงานอย่างประหยัดจึงมีอายุมากกว่ามวลดาวมาก</t>
  </si>
  <si>
    <t>อายุประมาณ 4.6 พันล้านปีและจะมีอายุขัยอีกประมาณ 5 พันล้านปี</t>
  </si>
  <si>
    <t>เกี่ยวข้อง โดยโลกและร่างกายของเราเกิดจากฝุ่นและธาตุต่างๆที่เคยอยู่ในดาวฤกษ์มาก่อน เช่น ออกซิเจน คาร์บอน แคลเซียม เหล็ก</t>
  </si>
  <si>
    <t xml:space="preserve">	•	ขนาดของดาว
	•	อุณหภูมิของดาว
	•	ระยะทางจากดาวถึงผู้สังเกต
ความสัมพันธ์คือ
ดาวที่มีขนาดใหญ่และอุณหภูมิสูง จะส่องสว่างมากกว่า และความสว่างที่เห็นจะลดลงตามระยะทางที่เพิ่มขึ้นจากดาวถึงผู้สังเกต</t>
  </si>
  <si>
    <t xml:space="preserve">	•	โชติมาตรปรากฏ = ความสว่างที่เห็นจริงจากโลก
	•	โชติมาตรสัมบูรณ์ = ความสว่างแท้จริงของดาว เปรียบเทียบได้เมื่อวางดาวอยู่ห่างเท่ากัน</t>
  </si>
  <si>
    <t>เพราะ จากตาราง ดาวคาเพลลาเป็นสีเหลือง และดวงอาทิตย์เป็นสีเหลืองแกมขาว เพราะฉะนั้นดาวคาเพลลา จึงมีอุณหภูมิใกล้เคียงกับดวงอาทิตย์มากที่สุด</t>
  </si>
  <si>
    <t>อาจจะเพราะว่า ดวงอาทิตย์อยู่ใกล้เรามากกว่า จึงทำให้เห็นดวงอาทิตย์สว่างกว่า</t>
  </si>
  <si>
    <t>เนบิวลาเป็นทั้งต้นกำเนิดและผลลัพธ์ของดาวฤกษ์</t>
  </si>
  <si>
    <t>มวลน้อย = เผาเชื้อเพลิงช้า = มีอายุยืนกว่า</t>
  </si>
  <si>
    <t>ปัจจุบันดวงอาทิตย์มีอายุประมาณ 4.6 พันล้านปี
อายุขัยเหลืออยู่ประมาณ 5.4 พันล้านปี</t>
  </si>
  <si>
    <t>ธาตุในตัวเราเกิดจาก “ฝุ่นดาวฤกษ์” จึงเกี่ยวข้องกับวิวัฒนาการของดาวอย่างลึกซึ้ง</t>
  </si>
  <si>
    <t>ขึ้นอยู่กับมวลและอุณหภูมิของดาว โดยมวลมากจะทำให้มีอุณหภูมิสูงขึ้น และเปล่งพลังงานได้มากขึ้น ส่งผลให้ความส่องสว่างเพิ่มขึ้นตาม</t>
  </si>
  <si>
    <t>โชติมาตรปรากฏ คือความสว่างที่เห็นจากโลก โชติมาตรสัมบูรณ์ คือความสว่างที่ดาวนั้นจะมีถ้าอยู่ห่างจากโลกที่ระยะทางมาตรฐาน 10 พาร์เซก</t>
  </si>
  <si>
    <t>ดวงอาทิตย์ (-26.7);ดวงจันทร์เต็มดวง (-12.5);ดาวซิริอัส (-1.46);ดาวศุกร์ (-4.4);ดาวพฤหัสบดี (-2.7);ดาวตานกอินทรี (0.77);ดาวไรเจล (0.12);ดาวคาเพลลา (0.09);ดาวเวกา (0.04)</t>
  </si>
  <si>
    <t>สเปกตรัมของดาว</t>
  </si>
  <si>
    <t xml:space="preserve">ดวงอาทิตย์ใกล้โลกมาก ทำให้เห็นสว่างกว่าดาวซิริอัส </t>
  </si>
  <si>
    <t>เนบิวลาเป็นแหล่งกำเนิดดาวฤกษ์ ดาวฤกษ์มีอิทธิพลต่อการเปลี่ยนแปลงและวิวัฒนาการของเนบิวลา</t>
  </si>
  <si>
    <t>ดาวมวลน้อยจึงมีช่วงชีวิตยาวนานกว่าดาวมวลมาก เพราะใช้เชื้อเพลิงอย่างช้า ๆ และมีอัตราการเผาไหม้เชื้อเพลิงต่ำกว่า</t>
  </si>
  <si>
    <t>มีอายุ 4,600 ล้านปี มีอายุขัย 10,000 ล้านปี</t>
  </si>
  <si>
    <t>เกี่ยวข้องเพราะดาวฤกษ์เป็นโรงงานสร้างธาตุในเอกภพ และเมื่อดาวเหล่านั้นตายลง ก็ปล่อยธาตุออกมาให้กลายเป็นส่วนหนึ่งของดาวเคราะห์ โลก</t>
  </si>
  <si>
    <t>ความส่องสว่างของดาวฤกษ์ขึ้นอยู่กับ อุณหภูมิพื้นผิว และ ขนาด (รัศมี) ของดาว โดยมีความสัมพันธ์ดังนี้:
	•	L = ความส่องสว่าง (Luminosity)
	•	R = รัศมีของดาว
	•	T = อุณหภูมิพื้นผิวของดาว (หน่วยเคลวิน)
	•	\sigma = ค่าคงที่สเตฟาน-โบลต์ซมัน
	•	ดาวที่มีขนาดใหญ่ขึ้น จะมีพื้นที่ผิวมากขึ้น ทำให้ส่องสว่างมากขึ้น
	•	ดาวที่มีอุณหภูมิสูงขึ้น จะปล่อยพลังงานต่อพื้นที่มากขึ้น ส่งผลให้สว่างมากขึ้นแบบก้าวกระโดด (เพราะขึ้นกับ T^4)</t>
  </si>
  <si>
    <t>โชติมาตรปรากฏ คือ ความสว่างของดาวที่มองเห็นจากโลก
โชติมาตรสัมบูรณ์ คือ ความสว่างที่แท้จริงของดาว ถ้าดาวอยู่ห่างจากโลก 10 พาร์เซก
ต่างกันที่ โชติมาตรปรากฏขึ้นกับระยะทาง ส่วนโชติมาตรสัมบูรณ์ไม่ขึ้นกับระยะทาง</t>
  </si>
  <si>
    <t>เพราะดาวฤกษ์มวลน้อยใช้พลังงานกับการเกิดปฏิกิริยาฟิวชันน้อยกว่าจึงมีช่วงชีวิตยาวนานกว่าดาวฤกษ์มวลมาก</t>
  </si>
  <si>
    <t>ปัจจุบันดวงอาทิตย์มีอายุประมาณ4600ล้านปีและจะมีอายุขัยอีก5400ล้านปี</t>
  </si>
  <si>
    <t>ธาตุต่าง ๆ บนโลกและในร่างกายมนุษย์เกี่ยวข้องกับวิวัฒนาการของดาวฤกษ์ เพราะดาวฤกษ์เป็นแหล่งสร้างธาตุต่าง ๆ ผ่านกระบวนการหลอมรวมในแกนดาว และเมื่อดาวระเบิด ธาตุเหล่านั้นจะกระจายสู่อวกาศ กลายเป็นส่วนประกอบของดาวเคราะห์และสิ่งมีชีวิตในรุ่นต่อมา กล่าวได้ว่า มนุษย์และสิ่งแวดล้อมล้วนเกิดจากธาตุที่ดาวฤกษ์สร้างขึ้น</t>
  </si>
  <si>
    <t>อุณหภูมิผิว หรือ ขนาดรัศมีดาว</t>
  </si>
  <si>
    <t>โชติมาตรปรากฏ คือ ความสว่างที่วัดได้จากโลก
โชติมาตรสมบูรณ์ คือ ความสว่างที่แท้จริงจากดาว</t>
  </si>
  <si>
    <t>เนบิวลาเป็นแหล่งกำเนิดและจุดจบของดาวฤกษ์</t>
  </si>
  <si>
    <t>เพราะดาวมวลน้อยเผาผลาญเชื้อเพลิงช้ากว่าดาวมวลมาก</t>
  </si>
  <si>
    <t>อายุปัจจุบัน 4600ล้านปี อยู่ได้อีก 5400 ล้านปี</t>
  </si>
  <si>
    <t>เกี่ยวข้อง โดยธาตุต่างๆถูกสร้างจากกระบวนการนิวเคลียร์ฟิวชั่น</t>
  </si>
  <si>
    <t>ขึ้นอยู่กับพลังงานที่ดาวฤกษ์ดวงนั้น ปลดปล่อยออกมาหรือ ที่เรียกว่ากำลังส่องสว่างรวมถึงระยะห่างระหว่างดาวฤกษ์ดวงนั้นกับ โลกของเรา</t>
  </si>
  <si>
    <t>กำลังส่องสว่างของดาวฤกษ์และระยะห่างของดาวฤกษ์กับผู้สังเกต เพราะว่าการที่เราเห็นดาวดวงหนึ่งสว่างกว่าดาวอีกดวงหนึ่งไม่ได้หมายความว่าดาวดวงนั้นจะมีกำลังส่องสว่างมากกว่าเสมอไป แต่อาจจะเป็นเพราะว่าดาวดวงนั้นอยู่ไกลจากเรา/ผู้สังเกต</t>
  </si>
  <si>
    <t>โซติมาตรปรากฎ คือ โซติมาตรที่แสดงถึงความส่องสว่างของดาวที่สังเกตได้จากโลก
ส่วน โซติมาตรสัมบูรณ์ คือ โซติมาตรที่ใช้เปรียบเทียบความส่องสว่างจริงของดาวฤกษ์</t>
  </si>
  <si>
    <t>ดวงอาทิตย์ (-26.7);ดวงจันทร์เต็มดวง (-12.5);ดาวศุกร์ (-4.4);ดาวพฤหัสบดี (-2.7);ดาวซิริอัส (-1.46);ดาวเวกา (0.04);ดาวไรเจล (0.12);ดาวคาเพลลา (0.09);ดาวตานกอินทรี (0.77)</t>
  </si>
  <si>
    <t>ดาวคาเพลลา โดยพิจารณาจาก สีของดาวโดยทั้งดวงอาทิตย์และดาวคาเพลลามีสีดาวสีเดียวกัน จึงสันนิษฐานได้ว่าอุณหภูมิของดาวทั้งสองดวงคล้ายกัน</t>
  </si>
  <si>
    <t>เพราะว่าดาวซิริอัสอยู่ห่างจากโลกมากกว่าดวงอาทิตย์</t>
  </si>
  <si>
    <t>เนบิวลาเป็นแหล่งกำเนิดของดาวฤกษ์และเนบิวลาบางชนิดเกิดจากดาวฤกษ์ที่กำลังตาย</t>
  </si>
  <si>
    <t>เพราะว่าดาวฤกษ์ที่มีมวลมากจะใช้พลังงานเร็วเกินไปหรือเผาพลาญไฮโดรเจนหมดเร็วจึงทำให้อายุขัยสั้นกว่าดาวฤกษ์ที่มีมวลน้อยกว่า</t>
  </si>
  <si>
    <t>ปัจจุบันดวงอาทิตย์ของเราอายุประมาณ 4.6 พันล้านปี (4,600 ล้านปี) และจะมีอายุขัยเหลืออีกประมาณ 5.4 พันล้านปี</t>
  </si>
  <si>
    <t>เกี่ยวข้อง เพราะว่า ดาวฤกษ์เป็นแหล่งกำเนิดของธาตุต่างๆบนโลก</t>
  </si>
  <si>
    <t>โชติมาตรปรากฏคือ ความสว่างของดาวที่เห็นจากตาเรา โชติมาตรสัมบูรณ์ คือ ความสว่างจริงๆของดาว</t>
  </si>
  <si>
    <t>เพราะค่าโชติมาตรปรากฏดวงอาทิตย์ใกล้กับจุดผู้สัวเกตุมากกว่า</t>
  </si>
  <si>
    <t>เนบิลล่ากำเนิดดาวฤกษ์</t>
  </si>
  <si>
    <t>เพราะดาวฤกษ์ที่มวลมากกว่าจะเผาพลังงานมากกว่า</t>
  </si>
  <si>
    <t>อายุ4600ล้านปี อายุขัย 10000ล้านปี</t>
  </si>
  <si>
    <t>เกี่ยวข้อง ธาตุทุกอย่างมาจากดาวฤกษ์</t>
  </si>
  <si>
    <t>นาบธรรมาภรณ์ ชัยรูป</t>
  </si>
  <si>
    <t>ดาวฤกษ์ที่ใหญ่และร้อนกว่าจะมีความส่องสว่างมากกว่าดาวที่เล็กและเย็นกว่า</t>
  </si>
  <si>
    <t>m = วัดจากโลกจริง
M = เทียบมาตรฐานที่ระยะ 10 พาร์เซก
ใช้เปรียบเทียบความสว่างที่แท้จริงของดาวฤกษ์ต่างๆ ได้อย่างแม่นยำ</t>
  </si>
  <si>
    <t>จากสีของพื้นผิว</t>
  </si>
  <si>
    <t>อยู่ไกลกว่า</t>
  </si>
  <si>
    <t>เนบิวลาเป็นทั้ง จุดเริ่มต้น และ จุดจบ ของวงจรชีวิตดาวฤกษ์ – มีบทบาทสำคัญในการกำเนิดและการตายของดาว</t>
  </si>
  <si>
    <t>ดาวฤกษ์มวลน้อย เผาผลาญเชื้อเพลิงช้า จึง มีอายุยืนยาว กว่าดาวมวลมากที่ใช้พลังงานเร็วและหมดอายุไว</t>
  </si>
  <si>
    <t>ประมาณ 10 พันล้านปี/ดวงอาทิตย์จะมีอายุขัยเหลืออีกประมาณ : ประมาณ 5.4 พันล้านปี</t>
  </si>
  <si>
    <t>เราและโลกเกิดจาก "ฝุ่นดาว"
ธาตุต่าง ๆ ในตัวเรามาจากกระบวนการฟิวชันและการระเบิดของดาวฤกษ์ในอดีต – เราจึงเป็น ส่วนหนึ่งของจักรวาลอย่างแท้จริง</t>
  </si>
  <si>
    <t xml:space="preserve">	1.	อุณหภูมิพื้นผิว – ยิ่งร้อน ยิ่งสว่าง (ตามกฎ L \propto T^4)
	2.	รัศมีของดาว – ใหญ่ขึ้น พื้นที่ผิวมากขึ้น แสงมากขึ้น (L \propto R^2)
	3.	มวลของดาว – มวลมาก ปฏิกิริยานิวเคลียร์รุนแรง สว่างมากขึ้น (L \propto M^{3.5})
ทั้งหมดสัมพันธ์กันตามสูตร L = 4\pi R^2 \sigma T^4
(L = ความส่องสว่าง, R = รัศมี, T = อุณหภูมิ)</t>
  </si>
  <si>
    <t>โชติมาตรปรากฏ (m): ความสว่างที่ มองเห็นจากโลก ขึ้นอยู่กับระยะทางและสิ่งกีดขวาง
โชติมาตรสัมบูรณ์ (M): ความสว่าง ที่แท้จริง ของดาว ถ้าอยู่ห่างจากโลก 10 พาร์เซก</t>
  </si>
  <si>
    <t>เพราะ ดวงอาทิตย์อยู่ใกล้โลกมาก ในขณะที่ ดาวซิริอัสอยู่ไกล แม้ดาวซิริอัสจะส่องสว่างมากกว่า แต่แสงที่เดินทางมาถึงโลกน้อยกว่าดวงอาทิตย์ จึงมองเห็นดวงอาทิตย์สว่างกว่า</t>
  </si>
  <si>
    <t xml:space="preserve">เนบิวลาเป็นแหล่งกำเนิดของดาวฤกษ์ และดาวฤกษ์ก็สามารถเป็นต้นกำเนิดของเนบิวลาได้เช่นกัน </t>
  </si>
  <si>
    <t>เหตุผลที่ดาวมวลน้อยมีอายุยืนกว่าดาวมวลมาก:
	•	ใช้พลังงานช้ากว่า: ปฏิกิริยานิวเคลียร์ในแกนกลางเกิดช้ากว่า เพราะแรงโน้มถ่วงและอุณหภูมิต่ำ
	•	เผาผลาญเชื้อเพลิงไฮโดรเจนช้า: จึงอยู่ในระยะลำดับหลักได้นานกว่ามาก
💡 ดาวมวลมากสว่างกว่า แต่หมดเชื้อเพลิงเร็วกว่า</t>
  </si>
  <si>
    <t>4.6 พันล้านปีแล้ว และคาดว่าจะมีอายุขัยอีกประมาณ 5 พันล้านปี</t>
  </si>
  <si>
    <t>ใช่ ธาตุต่างๆ บนโลกและในร่างกายของเรามีความเกี่ยวข้องกับการวิวัฒนาการของดาวฤกษ์อย่างลึกซึ้ง</t>
  </si>
  <si>
    <t>ระยะหางจากโลก ขนาด อุณภูมิ</t>
  </si>
  <si>
    <t>ปรากฏคือ ความสว่างของดาวที่มองจากเห็นโลก
สัมบูรณ์คือ ความสว่างของดาวที่อยู่ห่างจากโลก</t>
  </si>
  <si>
    <t>ดาวศุกร์ (-4.4);ดวงจันทร์เต็มดวง (-12.5);ดาวตานกอินทรี (0.77);ดาวเวกา (0.04);ดาวซิริอัส (-1.46);ดวงอาทิตย์ (-26.7);ดาวคาเพลลา (0.09);ดาวไรเจล (0.12);ดาวพฤหัสบดี (-2.7)</t>
  </si>
  <si>
    <t>ดาวที่อยู่ดวงอาทิตย์</t>
  </si>
  <si>
    <t>เนื่องจากดวงอาทิตย์อยู่ใกล้โลกมากกว่าดาวซิริอุสมาก</t>
  </si>
  <si>
    <t>เนื่องจากดาวฤกษ์มวลน้อยมีอัตราการเผาผลาญเชื้อเพลิง</t>
  </si>
  <si>
    <t>4พันล้านปี อายุขัยเหลือ 5พันล้านปี</t>
  </si>
  <si>
    <t>เกี่ยวข้อง</t>
  </si>
  <si>
    <t xml:space="preserve">ขึ้นอยู่กับ รัศมีของดวงดาว(ยิ่งใหญ่ยิ่งสว่าง)และอุณหภูมิของผิวดาว
</t>
  </si>
  <si>
    <t>โชติมาตรปรากฏคือความส่องสว่างที่สายตาเห็น 
โชติมาตรสัมบูรณ์คือความส่องสว่างที่เป็นค่าจริงๆของดวงดาว</t>
  </si>
  <si>
    <t>ดาวซิริอัสมีโชติมาตรกฏน้อยกว่าดวงอาทิตย์</t>
  </si>
  <si>
    <t>เป็นแหล่งกำเนิดของดาวฤกษ์ถ้าไม่มีก็ไม่เกิดดาวฤกษ์</t>
  </si>
  <si>
    <t>เพราะดาวกฤษ์มวลน้อยใช้พลังในการเกิดปฏิกิริยาฟิวชั่นน้อยกว่าดาวที่มีมวลมาก</t>
  </si>
  <si>
    <t>ปัจจุบันดวงอาทิตย์มีอายุประมาณ4,600ล้านปีและมีอายุเหลืออีกประมาณ 5,400ล้านปี</t>
  </si>
  <si>
    <t>ธาตุที่หลักกว่าเหล็กเกิดจากซุปเปอร์โนวา</t>
  </si>
  <si>
    <t>ขึ้นอยู่กับปัจจัยหลัก 2 ประการ คือ ขนาดของดาว และอุณหภูมิพื้นผิวของดาว</t>
  </si>
  <si>
    <t>โชติมาตรปรากฏคือความสว่างของดาวที่มองเห็นจากโลก ส่วนโชติมาตรสัมบูรณ์คือความสว่างของดาวที่สมมติว่าอยู่ห่างจากโลก 10 พาร์เซก (32.62 ปีแสง)</t>
  </si>
  <si>
    <t>จากสีของดาว</t>
  </si>
  <si>
    <t>มีความสัมพันธ์แบบวงจรชีวิต คือ เนบิวลาเป็นแหล่งกำเนิดของดาวฤกษ์ และดาวฤกษ์เมื่อสิ้นอายุขัย ก็จะกลายเป็นส่วนหนึ่งของเนบิวลาอีกครั้ง</t>
  </si>
  <si>
    <t xml:space="preserve">เนื่องจากดาวฤกษ์มวลน้อยใช้พลังงานอย่างประหยัดกว่าและมีการเผาผลาญเชื้อเพลิงน้อยกว่า ทำให้มีอายุยืนยาวกว่า 
</t>
  </si>
  <si>
    <t xml:space="preserve">ดวงอาทิตย์ของเรามีอายุประมาณ 4.6 พันล้านปีแล้ว และจะมีอายุขัยอีกประมาณ 5,000 ล้านปี ก่อนที่จะเข้าสู่ระยะดาวยักษ์แดงและดับสลายไป </t>
  </si>
  <si>
    <t xml:space="preserve">ธาตุต่างๆ บนโลกและในร่างกายของเรามีความเกี่ยวข้องกับการวิวัฒนาการของดาวฤกษ์อย่างลึกซึ้ง ดาวฤกษ์เป็นโรงงานผลิตธาตุเคมีที่สำคัญที่สุดในจักรวาล โดยธาตุหนักต่างๆ ที่เราพบในโลกและในสิ่งมีชีวิต ล้วนถูกสร้างขึ้นภายในดาวฤกษ์และถูกขับออกมาสู่ห้วงอวกาศเมื่อดาวฤกษ์เหล่านั้นสิ้นสุดอายุขัย </t>
  </si>
  <si>
    <t>ระยะห่างของผู้สังเกต และ พลังงานที่ดาวฤกษ์ดวง นั้นปล่อยออกมา</t>
  </si>
  <si>
    <t>โชติมาตรปรากฏเป็นโชติมาตรของดาวบนท้องฟ้า จริงตามที่เรา มองเห็นจากโลก ส่วนโชติมาตร สัมบูรณ์เป็นการวัดโชติมาตร ของดาวเมื่ออยู่ห่าง จากโลกเป็นระยะทาง 10 พาร์เซก</t>
  </si>
  <si>
    <t>ดวงอาทิตย์ (-26.7);ดวงจันทร์เต็มดวง (-12.5);ดาวศุกร์ (-4.4);ดาวพฤหัสบดี (-2.7);ดาวซิริอัส (-1.46);ดาวคาเพลลา (0.09);ดาวเวกา (0.04);ดาวไรเจล (0.12);ดาวตานกอินทรี (0.77)</t>
  </si>
  <si>
    <t>ดาวคาเพลลาเพราะมีสีเหมือนดวงอาทิตย์</t>
  </si>
  <si>
    <t>โลกอยู่ใกล้ดวงอาทิตย์มากกว่ส</t>
  </si>
  <si>
    <t>เพราะดาวฤกษ์ที่มีมวลน้อยใช้พลังงานน้อยกว่า ดาวฤกษ์ที่มีมวลมาก</t>
  </si>
  <si>
    <t>1 หมื่นล้านปี อายุขัยอีก5000ล้านปี</t>
  </si>
  <si>
    <t>เกี่ยวกับวิวัฒนาการของดาวฤกษ์ โดยที่ ธาตุต่าง ๆ ในโลก ในตารางธาตุ และ ในร่างกายเรา ล้วน กำเนิดมาจากกลไกภายในดาวฤกษ์</t>
  </si>
  <si>
    <t>อุณหภูมิและขนาดของดาวฤกษ์ เมื่อมีอุณหภูมิมากขึ้นจะมีความส่องสว่างมากขึ้นและเมื่อมีขนาดมากขึ้นจะมีความส่องสว่างมากขึ้นด้วย</t>
  </si>
  <si>
    <t>โชติมาตรปรากฏคือค่าเปรียบเทียบความส่องสว่างของดาวที่สังเกตได้จากโลก โชติมาตรสัมบูรณ์คือค่าเปรียบเทียบความส่องสว่างของดาวที่ระยะหนึ่ง</t>
  </si>
  <si>
    <t>ดาวซิริอัสเพราะมีสีเดียวกับดวงอาทิตย์</t>
  </si>
  <si>
    <t>เพราะดวงอาทิตย์มีโชติมาตรปรากฏมากกว่าดาวซิริอัส</t>
  </si>
  <si>
    <t>ถ้าหากไม่เกิดเนบิวลาก็จะไม่เกิดดาวฤกษ์เพราะเนบิวลาคือศูนย์รวมอนุบาลดาวฤกษ์</t>
  </si>
  <si>
    <t>ปฏิกิริยาที่เกิดขึ้นใช้พลังงานน้อยกว่า</t>
  </si>
  <si>
    <t>4,600ล้านปีและจะมีอายุขัยอีกประมาณ5,000ล้านปี</t>
  </si>
  <si>
    <t>เกี่ยวข้องเพราะธาตุที่หนักกว่าเหล็กเกิดจากซูเปอร์โนวา</t>
  </si>
  <si>
    <t>ความส่องสว่างของดาวฤกษ์ขึ้นอยู่กับ อุณหภูมิพื้นผิว และ ขนาด (รัศมี) ของดาว โดยความส่องสว่าง (L) มีความสัมพันธ์ตามสูตร
L = 4πR²σT⁴
แสดงว่า ยิ่งดาวมีขนาดใหญ่หรืออุณหภูมิสูง ความส่องสว่างจะยิ่งมาก</t>
  </si>
  <si>
    <t>โชติมาตรปรากฏ คือ ความสว่างที่เรามองเห็นจากโลก
โชติมาตรสัมบูรณ์ คือ ความสว่างที่ดาวจะมี ถ้าอยู่ห่างจากโลก 10 พาร์เซก
ต่างกันตรงที่โชติมาตรปรากฏขึ้นกับระยะทาง แต่โชติมาตรสัมบูรณ์ไม่ขึ้นกับระยะทาง</t>
  </si>
  <si>
    <t>เป็นแหล่งกําเนิดของดาวฤกษ์</t>
  </si>
  <si>
    <t>เพราะดาวฤกษ์มวลน้อยใช้พลังงานน้อยกว่าและเผาไหม้เชื้อเพลิงช้ากว่า ทำให้มีอายุยืนยาวกว่าดาวมวลมากที่เผาไหม้เร็วและหมดพลังงานไว</t>
  </si>
  <si>
    <t>ปัจจุบันดวงอาทิตย์มีอายุประมาณ 4.6 พันล้านปี และคาดว่าจะมีอายุขัยอีกประมาณ 5 พันล้านปี ก่อนจะสิ้นสุดวงจรชีวิต</t>
  </si>
  <si>
    <t>เกี่ยวข้อง เพราะธาตุต่าง ๆ โดยเฉพาะธาตุหนักถูกสร้างขึ้นจากกระบวนการหลอมรวมในแกนของดาวฤกษ์ และกระจายออกสู่อวกาศเมื่อดาวระเบิด (ซูเปอร์โนวา) ทำให้ธาตุเหล่านั้นกลายเป็นส่วนประกอบของโลกและสิ่งมีชีวิตในที่สุด</t>
  </si>
  <si>
    <t>ระยะห่างระหว่างผู้สังเกตกับดาวฤกษ์ (ค่าโชติมาตรสัมบูรณ์) ยิ่งค่าน้อยความสว่างยิ่งมาก  อุณหภูมิผิวของดาวฤกษ์ (ชนิดสเปกตรัม) อุณหภูมิผิวยิ่งมากความสว่างมาก</t>
  </si>
  <si>
    <t>โชติมาตรปรากฏ แสดงถึงความสว่างของดาวที่สังเกตได้จากโลก
โชติมาตรสัมบูรณ์ แสดงถึงความสว่างของดาวฤกษ์ที่สังเกตได้จากผู้สังเกตเท่ากัน คือ 10 พาร์เซก</t>
  </si>
  <si>
    <t>ชนิดสีสเปกตรัม ของดาวฤกษ์</t>
  </si>
  <si>
    <t>ดวงอาทิตย์มีค่าโชติมาตรปรากฏน้อยกว่า ทำให้เมื่อสังเกตจากโลกมีความสว่างมากกว่า</t>
  </si>
  <si>
    <t>เป็นต้นกำเนิดของดาวฤกษ์ ดาวฤกษ์เกิดจากกลุ่มแก๊สในเนบิวลา</t>
  </si>
  <si>
    <t>เพราะเผาผลาญเชื้อเพลิงไฮโดรเจนช้ากว่า
ดาวมวลมาก ปฏิกิริยาเทอร์โมนิวเคลียร์เกิดช้ากว่า
ส่วนดาวฤกษ์มวลมากมีพลังงานสูง เผาผลาญเชื้อเพลิงเร็ว จึงมีอายุสั้นกว่า.</t>
  </si>
  <si>
    <t>4.5 พันล้านปี มีอายุใครอีกประมาณ 5.5 ล้านปี</t>
  </si>
  <si>
    <t>เพราะว่าธาตุต่างๆบนโลก และในตัวเรา ขึ้นจากกระบวนการนิวเคลียร์ภายในดาวฤกษ์ ดาวฤกษ์มีบทบาทสำคัญในการสร้างธาตุต่าง ๆ ผ่านกระบวนการนิวเคลียร์ฟิวชันภายในแกนกลาง ซึ่งทำให้เกิดธาตุที่หนักขึ้น</t>
  </si>
  <si>
    <t>ระยะทางและพลังงาน</t>
  </si>
  <si>
    <t>โชติมาตรปรากฏ วัดจากบนโลก
โชติมาตรสัมบูรณ์ วัดจากอวกาศ</t>
  </si>
  <si>
    <t>เพราะดวงอาทิตย์อยู่ใกล้กว่า</t>
  </si>
  <si>
    <t>เป็นระยะแรกของการเกิดดวงอาทิตย์</t>
  </si>
  <si>
    <t>เพราะมีแรงดันน้อยกว่า</t>
  </si>
  <si>
    <t>อายุ 4,000 กว่าล้านล้านปี มีอายุขัยอีก 500 ล้านปี</t>
  </si>
  <si>
    <t>เกี่ยว เพราะมีธาตุไฮโดรเจนและฮีเลียม</t>
  </si>
  <si>
    <t>โชติมาตาปรากฏเป็นความสว่างของดาวฤกษ์ที่สังเกตเห็นจากโลก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 ประมาณ32.6ปีแสง</t>
  </si>
  <si>
    <t>สีของดวงดาวเพราะดวงอาทิตย์เป็นสีเหลือง ดาวคาเพลลาก็เป็นสีเหลืองเช่นกัน สีของดาวจะบ่งบอกถึงอุณหภูมิของดาว</t>
  </si>
  <si>
    <t>เนื่องจากดวงอาทิตย์อยู่ใกล้โลกมาก ในขณะที่ดาวซิริอุสอยู่ห่างออกไปมาก</t>
  </si>
  <si>
    <t>เป็นแหล่งกำเนิดของดาวฤกษ์ และยังเป็นส่วนหนึ่งของวิวัฒนาการของดาวฤกษ์เมื่อสิ้นอายุขัยอีกด้วย</t>
  </si>
  <si>
    <t xml:space="preserve">เนื่องจากดาวฤกษ์มวลน้อยใช้พลังงานอย่างประหยัดกว่าและมีการเผาผลาญเชื้อเพลิงน้อยกว่า ทำให้มีอายุยืนยาวกว่า </t>
  </si>
  <si>
    <t xml:space="preserve"> ขนาดของดาวและอุณหภูมิพื้นผิวของดาว</t>
  </si>
  <si>
    <t>วิธีการวัดความสว่างของดาว</t>
  </si>
  <si>
    <t>เสปรกตรัมของแสกที่ปล่อยออกมาเป็นหลัก</t>
  </si>
  <si>
    <t xml:space="preserve">เนื่องจากดวงอาทิตย์อยู่ใกล้โลกมาก ในขณะที่ดาวซิริอุสอยู่ห่างออกไปมาก </t>
  </si>
  <si>
    <t xml:space="preserve">เป็นแหล่งกำเนิดของดาวฤกษ์ และยังเป็นส่วนหนึ่งของวิวัฒนาการของดาวฤกษ์เมื่อสิ้นอายุขัยอีกด้วย </t>
  </si>
  <si>
    <t xml:space="preserve">ใช่ ธาตุต่างๆ บนโลกและในร่างกายของเรามีความเกี่ยวข้องกับการวิวัฒนาการของดาวฤกษ์อย่างลึกซึ้ง </t>
  </si>
  <si>
    <t>ขนาดของดาว, อุณหภูมิพื้นผิว, และระยะทางจากโลก</t>
  </si>
  <si>
    <t>ตามองเห็น และความเป็นจริง</t>
  </si>
  <si>
    <t>ดาวเวกา (0.04);ดาวคาเพลลา (0.09);ดาวไรเจล (0.12);ดาวตานกอินทรี (0.77);ดาวซิริอัส (-1.46);ดาวพฤหัสบดี (-2.7);ดาวศุกร์ (-4.4);ดวงจันทร์เต็มดวง (-12.5);ดวงอาทิตย์ (-26.7)</t>
  </si>
  <si>
    <t>มันอยู่ใกล้</t>
  </si>
  <si>
    <t>เป็นแหล่งกำเนิดของเป็นแหล่งกำเนิดของดาวฤกษ์</t>
  </si>
  <si>
    <t xml:space="preserve"> 4.6 พันล้านปีแล้ว และจะมีอายุขัยอีกประมาณ 5 พันล้านปี</t>
  </si>
  <si>
    <t>ขึ้นอยู่กับความไกลของดาวฤกษ์เเละอุณหภูมิ</t>
  </si>
  <si>
    <t>โชติมาต คือการวัดความสว่างจากโลก
สัมบูรณ์ คือการเทียบกัน</t>
  </si>
  <si>
    <t>สีของผิวดาวที่ใกล้เคียงกัน</t>
  </si>
  <si>
    <t>เป็นองค์ประกอบในการเกิดดาวฤกษ์</t>
  </si>
  <si>
    <t>เพราะมีเเรงโน้มถ่วงที่สูงกว่า ทำให้มีช่วงชีวิตที่ยาวนานก่อนระเบิด</t>
  </si>
  <si>
    <t>4.6ล้านปี เหลืออีกประมาณ 5000ล้านปี</t>
  </si>
  <si>
    <t>เกี่ยวข้องกันเพราะในเนบิวลามีธาตุมากมาย</t>
  </si>
  <si>
    <t xml:space="preserve">โชติมาตรปรากฏของที่เห็นจากระยะต่างๆของผู้สังเกต 
กําลังส่องสว่างของดาวฤกษ์ที่ปล่อยพลังงานออกมาใน1วินาที ขึ้นอยู่กับขนาดและอุณหภูมิพื้นผิว </t>
  </si>
  <si>
    <t>โชติมาตรปรากฏ= ระยะต่างๆของผู้สังเกต ที่ตําแหน่งดาวเคราะห์ไม่เท่ากันโดยมี ผู้สังเกตเป็นเกณฑ์
โชติมาตรสัมบูรณ์= วัดความสว่าง ด้วยการเปรียบเทียบ ระยะทางที่เท่ากัน</t>
  </si>
  <si>
    <t>สีสเปกตรัม ของผิวดาว เดียวกัน หรือใกล้เคียง ซึ่งเป็นตัวเกณฑ์วัดอุณหภูมิผิว</t>
  </si>
  <si>
    <t>ดวงอาทิตย์ใกล้กว่า</t>
  </si>
  <si>
    <t>เนบิวลายุบตัวทําให้เกิด protostar และ กระจายออกมาเป็น ดาวฤกษ์</t>
  </si>
  <si>
    <t>หนึ่งหมื่นล้านปี อาจมีอายุขัย อีก 5พันล้านปี</t>
  </si>
  <si>
    <t xml:space="preserve">เกี่ยวเพราะ ธาตุต่าง ๆ บนโลกและในตัวเรา เกิดขึ้นจากกระบวนการวิวัฒนาการของดาวฤกษ์ โดยเฉพาะการหลอมธาตุภายในดาว และการระเบิดของดาวมวลมากในรูปแบบซูเปอร์โนวา ซึ่งกระจายธาตุเหล่านี้ไปทั่วเอกภพ และรวมตัวกลายเป็นโลกและสิ่งมีชีวิตในเวลาต่อมา
</t>
  </si>
  <si>
    <t>ความส่องสว่างของดาวฤกษ์ขึ้นอยู่กับ
	ขนาดของดาว (รัศมี)
	อุณหภูมิพื้นผิวของดาว
ถ้าดาวมีรัศมีใหญ่ขึ้นหรืออุณหภูมิสูงขึ้น ความส่องสว่างจะเพิ่มขึ้นมาก</t>
  </si>
  <si>
    <t>โชติมาตรปรากฏ คือ ความสว่างที่เห็นจากโลก
โชติมาตรสัมบูรณ์ คือ ความสว่างจริงของดาว ถ้าดาวอยู่ห่างจากโลก 10 พาร์เซก
โชติมาตรปรากฏขึ้นกับระยะห่าง ส่วนโชติมาตรสัมบูรณ์ไม่ขึ้นกับระยะ</t>
  </si>
  <si>
    <t xml:space="preserve"> สีของดาว เพราะสีแสดงถึงอุณหภูมิ</t>
  </si>
  <si>
    <t>เพราะ ดวงอาทิตย์อยู่ใกล้โลกมากกว่า ดาวซิริอัสมาก แม้ดาวซิริอัสจะสว่างจริง แต่ระยะทางไกลทำให้มองเห็นจาง</t>
  </si>
  <si>
    <t>เนบิวลาเป็น แหล่งกำเนิดของดาวฤกษ์ใหม่ (ที่ก๊าซและฝุ่นรวมตัวกัน) ดาวฤกษ์ที่ตายแล้วบางดวงก็ สลายกลายเป็นเนบิวลา ได้อีก</t>
  </si>
  <si>
    <t>เพราะดาวฤกษ์มวลมาก ใช้พลังงานเร็วกว่า และเผาไหม้เชื้อเพลิงเร็ว จึงหมดอายุก่อน</t>
  </si>
  <si>
    <t xml:space="preserve">ดวงอาทิตย์มีอายุประมาณ 4,600 ล้านปี และจะมีอายุขัยรวมประมาณ 10,000 ล้านปี
ดังนั้น จะมีอายุเหลืออยู่ อีกประมาณ 5,400 ล้านปี
</t>
  </si>
  <si>
    <t>ธาตุต่าง ๆ เช่น คาร์บอน ออกซิเจน เหล็ก ฯลฯ
เกิดจากกระบวนการ นิวเคลียร์ฟิวชันในดาวฤกษ์
เมื่อดาวระเบิด (เช่น ซูเปอร์โนวา) จะปล่อยธาตุเหล่านี้ออกมา
กลายเป็นส่วนประกอบของ ดาวเคราะห์ โลก และสิ่งมีชีวิต</t>
  </si>
  <si>
    <t>ขนาดของดาวและอุณหภูมิพื้นผิวของดาว</t>
  </si>
  <si>
    <t>ระยะที่ตามองเห็น และระยะความเป็นจริง</t>
  </si>
  <si>
    <t>เป็นส่วนหนึ่งของวิวัฒนาการของดาวฤกษ์</t>
  </si>
  <si>
    <t>เนื่องจากดาวฤกษ์มวลน้อยใช้พลังงานอย่างประหยัดกว่าและมีการเผาผลาญเชื้อเพลิงน้อยกว่า ทำให้มีอายุยืนยาวกว่า</t>
  </si>
  <si>
    <t>4.6ล้านปี</t>
  </si>
  <si>
    <t>ขึ้นอยู่กับขนาดและอุณหภูมิของดาว โดยดาวที่มีขนาดใหญ่และอุณหภูมิสูงกว่าจะมีความส่องสว่างมากกว่า</t>
  </si>
  <si>
    <t>โชติมาตรปรากฏวัดความสว่างที่ปรากฏแก่ผู้สังเกตบนโลก ในขณะที่โชติมาตรสัมบูรณ์วัดความสว่างที่แท้จริงของดาวหากดาวนั้นอยู่ห่างจาก</t>
  </si>
  <si>
    <t>ดวงอาทิตย์ (-26.7);ดาวศุกร์ (-4.4);ดวงจันทร์เต็มดวง (-12.5);ดาวพฤหัสบดี (-2.7);ดาวซิริอัส (-1.46);ดาวตานกอินทรี (0.77);ดาวไรเจล (0.12);ดาวคาเพลลา (0.09);ดาวเวกา (0.04)</t>
  </si>
  <si>
    <t>พิจารณาอุณหภูมิผิวของดาวฤกษ์จะพิจารณาจากสเปกตรัมของแสงที่ปล่อยออกมาเป็นหลัก</t>
  </si>
  <si>
    <t xml:space="preserve"> เพราะว่าดวงอาทิตย์อยู่ใกล้โลกมาก ในขณะที่ดาวซิริอัสอยู่ไกลออกไป</t>
  </si>
  <si>
    <t>เนบิวลาทำหน้าที่เป็นแหล่งกำเนิดและหลุมฝังศพของดาวฤกษ์</t>
  </si>
  <si>
    <t xml:space="preserve">เนื่องจากดาวฤกษ์มวลน้อยใช้เชื้อเพลิง (ไฮโดรเจน) อย่างประหยัดกว่า และมีอัตราการเผาผลาญเชื้อเพลิงที่ช้ากว่า ทำให้มีอายุขัยยืนยาวกว่า </t>
  </si>
  <si>
    <t>4,600 ล้านปี และมีอายุขัยเหลืออีกประมาณ 5,000 ล้านปี รวมแล้วดวงอาทิตย์จะมีอายุขัยประมาณ 10,000 ล้านปี โดยปัจจุบันดวงอาทิตย์อยู่ในช่วงวัยกลางคนแล้ว</t>
  </si>
  <si>
    <t>ใช่ ดาวฤกษ์เป็นแหล่งกำเนิดของธาตุหนักส่วนใหญ่ในเอกภพ โดยผ่านกระบวนการนิวเคลียร์ฟิวชันภายในดาวฤกษ์เอง และเมื่อดาวฤกษ์สิ้นอายุขัยจากการระเบิดเป็นซูเปอร์โนวา ธาตุเหล่านั้นก็จะถูกกระจายออกไปในอวกาศ กลายเป็นส่วนประกอบของเนบิวลาและดาวฤกษ์รุ่นใหม่ รวมถึงดาวเคราะห์และสิ่งมีชีวิตบนโลกด้ว</t>
  </si>
  <si>
    <t>ความสว่างกับความส่องสว่าง</t>
  </si>
  <si>
    <t xml:space="preserve">เพราะระยะที่มองจากโลก
</t>
  </si>
  <si>
    <t>เนบิวลาเป็นแหล่งกำเนิดของดาวฤกษ์ และดาวฤกษ์ก็สามารถเป็นต้นกำเนิดของเนบิวลาได้</t>
  </si>
  <si>
    <t>7-8 พันล้านปีเท่านั้น นั่นหมายความว่าดวงอาทิตย์ได้เข้าสู่วัยชราแล้ว และจะถึงกาลอวสานในอีก 2-3 พันล้านปีข้างหน้า</t>
  </si>
  <si>
    <t xml:space="preserve">ขนาดของดาวฤกษ์และอุณหภูมิพื้นผิว </t>
  </si>
  <si>
    <t>จากสี เพราะสีสามารถบอกอุณภูมิได้</t>
  </si>
  <si>
    <t>เพราะโลกอยู่ใกล้ดวงอาทิตย์มากกว่าดาวซิริอัส</t>
  </si>
  <si>
    <t>เป็นแหล่งกำเนิดดาวฤกษ์และเป็นส่วนหนึ่งของวิวัฒนาการของดาวฤกษ์เมื่อสิ้นอายุขัย</t>
  </si>
  <si>
    <t>เพราะมวลน้อยทำให้ใช้พลังงานน้อยกว่ามวลมากเลยต้องใช้พลังงานมาก</t>
  </si>
  <si>
    <t>4.6พันล้านปี  และมีอายุขัยอีก5000ล้านปี</t>
  </si>
  <si>
    <t xml:space="preserve">เกี่ยวข้องเพราะ ธาตุต่างๆถูกขับมาในห้วงอวกาศทำให้ในปัจจุบันพบได้ในสิ่งแวดล้อม
</t>
  </si>
  <si>
    <t>โชติมาตรปรากฏ (apparent magnitude) คือความสว่างที่สังเกตได้จากโลก ส่วน โชติมาตรสัมบูรณ์ (absolute magnitude) คือความสว่างที่ดาวดวงนั้นจะปรากฏหากอยู่ห่างจากโลก 10 พาร์เซก (parsec)</t>
  </si>
  <si>
    <t>ดาวดวงที่มีอุณหภูมิผิวใกล้เคียงกับดวงอาทิตย์มากที่สุด พิจารณาจาก “สีของดาว”
โดยเฉพาะดาวที่มีสี เหลือง ซึ่งเป็นลักษณะของดาวที่มีอุณหภูมิผิวใกล้เคียงกับดวงอาทิตย์</t>
  </si>
  <si>
    <t>ดวงอาทิตย์อยู่ใกล้โลกมากกว่า</t>
  </si>
  <si>
    <t>จุดเริ่มต้น และ จุดจบ ของ ดาวฤกษ์</t>
  </si>
  <si>
    <t>มวลน้อยกว่ามีอายุมากกว่าเพราะใช้พลังงานน้อยกว่า</t>
  </si>
  <si>
    <t>6 พันล้านปีแล้ว และจะมีอายุขัยอีกประมาณ 5,000 ล้านปี</t>
  </si>
  <si>
    <t>เกี่ยวข้องเพราะ  ธาตุต่างๆถูกขับออกมาในห้งอวกาศทำให้ในปัจจุบันพบได้ในสิ่งแวดล้อม</t>
  </si>
  <si>
    <t xml:space="preserve">ขนาดของดาวและอุณหภูมิพื้นผิวของดาว </t>
  </si>
  <si>
    <t>โชติมาตรปรากฏ (Apparent Magnitude) คือความสว่างของดาวที่ปรากฏบนท้องฟ้าเมื่อมองจากโลก ส่วนโชติมาตรสัมบูรณ์ (Absolute Magnitude) คือความสว่างที่แท้จริงของดาว หากดาวทุกดวงอยู่ห่างจากโลกเท่ากันที่ระยะ 10 พาร์เซก (ประมาณ 32.6 ปีแสง)</t>
  </si>
  <si>
    <t>พิจารณาจากสเปกตรัมของแสงที่ปล่อยออกมาเป็นหลัก</t>
  </si>
  <si>
    <t>4.6 พันล้านปีแล้ว และจะมีอายุขัยอีกประมาณ 5,000 ล้านปี</t>
  </si>
  <si>
    <t>ใช่ ดาวฤกษ์เป็นแหล่งกำเนิดของธาตุหนักส่วนใหญ่ ในเอกภพ โดยผ่านกระบวนการนิวเคลียร์ฟิวชัน ภายในดาวฤกษ์เอง และเมื่อดาวฤกษ์สิ้นอายุขัยจาก การระเบิดเป็นซูเปอร์โนวา ธาตุเหล่านั้นก็จะถูก กระจายออกไปในอวกาศ กลายเป็นส่วนประกอบของ เนบิวลาและดาวฤกษ์รุ่นใหม่ รวมถึงดาวเคราะห์และ สิ่งมีชีวิตบนโลกด้วย</t>
  </si>
  <si>
    <t>ความส่องสว่าง ∝ รัศมี² × อุณหภูมิ⁴
ถ้าดาวใหญ่และร้อน จะสว่างมากกว่าดาวเล็กและเย็น แม้จะอยู่ไกลจากเรา</t>
  </si>
  <si>
    <t>โชติมาตรปรากฏ เหมือนเสียงคนพูดไกลหรือใกล้
โชติมาตรสัมบูรณ์ เหมือนเราขอให้ทุกคนมายืนห่าง 10 เมตรแล้วพูดพร้อมกัน จะรู้ว่าใครเสียงดังจริง</t>
  </si>
  <si>
    <t xml:space="preserve"> สีของดาว
เนื่องจากสีของดาวบ่งบอกถึงอุณหภูมิผิว</t>
  </si>
  <si>
    <t>เพราะดวงอาทิตย์อยู่ใกล้โลกมาก เหมือนเอาไฟฉายธรรมดามาจ่อหน้าตา ยังไงก็มองเห็นชัดกว่าการมองแสงเลเซอร์แรงจากอีกฝั่งของเมือง แม้ดาวซิริอัสจะสว่างจริง แต่ระยะทางก็ทำให้ดูริบหรี่ลง</t>
  </si>
  <si>
    <t>เนบิวลาเปรียบเสมือนทั้ง “ห้องคลอด” และ “สุสาน” ของดาวฤกษ์ — เป็นแหล่งกำเนิดดาวใหม่ และก็เป็นที่กระจายเศษซากของดาวที่ตายไปแล้วในจักรวาล</t>
  </si>
  <si>
    <t>เนบิวลาเป็นจุดเริ่มและจุดจบของดาวฤกษ์ เหมือนวงจรชีวิตที่เริ่มจากฝุ่นและจบด้วยฝุ่นในจักรวาล</t>
  </si>
  <si>
    <t>ดวงอาทิตย์ของเราปัจจุบันอายุประมาณ 4.6 พันล้านปี และคาดว่าจะส่องสว่างต่อไปได้อีกราว 5 พันล้านปี ก่อนจะเปลี่ยนเป็นดาวยักษ์แดงแล้วกลายเป็นแคระขาวในที่สุด</t>
  </si>
  <si>
    <t>ใช่ ธาตุที่พบในโลกและในตัวเรามาจากการระเบิดของดาวฤกษ์รุ่นก่อน ๆ ที่สร้างธาตุหนักผ่านนิวเคลียร์ฟิวชัน ก่อนปลดปล่อยสสารไปสู่จักรวาล กลายเป็นวัตถุดิบสำหรับดาว เคราะห์ และชีวิต</t>
  </si>
  <si>
    <t xml:space="preserve">รัศมีของดาวและ อุณหภูมิพื้นผิวของดาว </t>
  </si>
  <si>
    <t>โชติมาตรปรากฏ มองเห็นด้วยตาได้
โชติมาตรสัมบูรณ์ ระดับความสว่างของดาวเมื่อสมมุติว่าอยู่ห่างจากโลก 10 พาร์เซก</t>
  </si>
  <si>
    <t>สีของดาว หรือ สเปกตรัมของดาว</t>
  </si>
  <si>
    <t>เพราะดวงอาทิตย์อยู่ใกล้โลกกว่ามาก ทำให้เห็นสว่างกว่าดาวซิริอัสแม้ดาวซิริอัสจะมีกำลังส่องสว่างมากกว่า</t>
  </si>
  <si>
    <t>เนบิวลามีความสัมพันธ์กับดาวฤกษ์ทั้งในฐานะแหล่งกำเนิดดาวใหม่ และ เศษซากของดาวที่ตายแล้ว</t>
  </si>
  <si>
    <t>เพราะดาวฤกษ์ที่มีมวลน้อย ใช้พลังงานช้ากว่าดาวที่มีมวลมาก จึงเผาไหม้เชื้อเพลิงไฮโดรเจนได้นานกว่า ทำให้มีอายุยืนยาวกว่า</t>
  </si>
  <si>
    <t xml:space="preserve">ปัจจุบันดวงอาทิตย์ของเรามีอายุประมาณ 4.6 พันล้านปี โดยดวงอาทิตย์คาดว่าจะมีอายุขัยรวมประมาณ 10 พันล้านปี </t>
  </si>
  <si>
    <t>ธาตุที่ประกอบขึ้นเป็นสิ่งมีชีวิตและโลกเรา ล้วนถูกสร้างขึ้นมาจากกระบวนการฟิวชันและซุปเปอร์โนวาของดาวฤกษ์โบราณ ซึ่งวิวัฒนาการของดาวฤกษ์จึงเป็นรากฐานสำคัญที่ทำให้เกิดสสารและสิ่งมีชีวิตบนโลก</t>
  </si>
  <si>
    <t xml:space="preserve">อุณหภูมิ
ยิ่งสูง → ยิ่งสว่างมาก (แบบยกกำลัง 4)
ขนาด (รัศมี)
ยิ่งใหญ่ → ยิ่งสว่างมาก (แบบยกกำลัง 2)
</t>
  </si>
  <si>
    <t xml:space="preserve">
1. โชติมาตรปรากฏ (Apparent Magnitude, m)
	•	คือ ความสว่างที่เรามองเห็นจากโลก
	•	ขึ้นอยู่กับ:
 ✅ ความสว่างแท้จริงของดาว
 ✅ ระยะทางจากโลก
 ✅ การดูดกลืนแสงในอวกาศ (บางกรณี)
	•	ดาวอยู่ใกล้ → ดูสว่างกว่า แม้จริงๆ จะไม่สว่างมาก
	•	ค่านี้ยิ่ง น้อย → ยิ่งสว่าง (เช่น ดาวศุกร์ ~ -4.4)
 2. โชติมาตรสัมบูรณ์ (Absolute Magnitude, M)
	•	คือ ค่าความสว่างแท้จริงของดาว
	•	เป็นค่าที่ สมมุติให้ดาวอยู่ห่างจากโลก 10 พาร์เซก (32.6 ปีแสง)</t>
  </si>
  <si>
    <t>พิจารณาจากสีของดาวและประเภทสเปกตรัมซึ่งแสดงอุณหภูมิพื้นผิวของดาว</t>
  </si>
  <si>
    <t>เพราะดวงอาทิตย์อยู่ใกล้โลกกว่าดาวซิริอัสมาก แม้ดาวซิริอัสจะมีกำลังส่องสว่างมากกว่า แต่ระยะทางที่ไกลทำให้ดูสว่างน้อยกว่า</t>
  </si>
  <si>
    <t>เนบิวลาเป็นแหล่งกำเนิดดาวฤกษ์ และเกิดจากการตายของดาวฤกษ์บางประเภท</t>
  </si>
  <si>
    <t>เพราะดาวฤกษ์มวลน้อยใช้พลังงานช้า ทำให้มีอายุยืนยาวกว่าดาวฤกษ์มวลมากที่ใช้พลังงานเร็ว</t>
  </si>
  <si>
    <t>ปัจจุบันดวงอาทิตย์ของเรามีอายุประมาณ 4.6 พันล้านปี โดยดวงอาทิตย์คาดว่าจะมีอายุขัยรวมประมาณ 10 พันล้านปี</t>
  </si>
  <si>
    <t>กำลังส่องสว่างที่เเท่จริงกับระยะผู้สังเกต</t>
  </si>
  <si>
    <t>คุณสมบัติต่างกันเช่นการวัดระยะห่าง</t>
  </si>
  <si>
    <t>เเตกต่างที่ระยะการวัด</t>
  </si>
  <si>
    <t>ระยะทางการสังเกต</t>
  </si>
  <si>
    <t>เป็นเเหล่งกำเนิด</t>
  </si>
  <si>
    <t>ใช้พลังงานน้อย</t>
  </si>
  <si>
    <t>เกียวกับการพัฒนาเทคโนโลยี</t>
  </si>
  <si>
    <t>ความส่องสว่างขึ้นอยู่กับขนาดและอุณหภูมิของดาวยิ่งใหญ่และร้อนยิ่งสว่าง</t>
  </si>
  <si>
    <t>โชติมาตรปรากฏคือความสว่างที่มองเห็นจากโลก
โชติมาตรสัมบูรณ์คือความสว่างที่แท้จริงของดาว</t>
  </si>
  <si>
    <t>ดวงอาทิตย์ (-26.7);ดวงจันทร์เต็มดวง (-12.5);ดาวศุกร์ (-4.4);ดาวพฤหัสบดี (-2.7);ดาวซิริอัส (-1.46);ดาวตานกอินทรี (0.77);ดาวคาเพลลา (0.09);ดาวเวกา (0.04);ดาวไรเจล (0.12)</t>
  </si>
  <si>
    <t>ดาวคาเพลลามีอุณหภูมิใกล้เคียงดวงอาทิตย์ที่สุด</t>
  </si>
  <si>
    <t xml:space="preserve">เพราะดวงอาทิตย์อยู่ใกล้โลกกว่าดาวซีรีอัส
</t>
  </si>
  <si>
    <t>ดาวมวลน้อยเผาไหม้ช้า เลยมีอายุนานกว่าดาวมวลมาก</t>
  </si>
  <si>
    <t>ประมาณหมื่นล้านปี</t>
  </si>
  <si>
    <t>ใช่ธาตุต่างๆบนโลกและในร่างกายของเรามีความเกี่ยวข้องกับการวิวัฒนาการของดาวฤกษ์อย่างลึกซึ้ง</t>
  </si>
  <si>
    <t>ขนาดของดาวและอุณหภูมิพื้นผิวของดาวร</t>
  </si>
  <si>
    <t xml:space="preserve">วิธีวัดความสว่างของดาวโชติมาตรปรากฏ คือความสว่างที่สังเกตได้จากโลก ส่วนโชติมาตรสัมบูรณ์ คือความสว่างที่ดาวดวงนั้นจะปรากฏหากอยู่ห่างจากโลก 10 พาร์เซก </t>
  </si>
  <si>
    <t>ดวงอาทิตย์ (-26.7);ดวงจันทร์เต็มดวง (-12.5);ดาวพฤหัสบดี (-2.7);ดาวศุกร์ (-4.4);ดาวซิริอัส (-1.46);ดาวเวกา (0.04);ดาวคาเพลลา (0.09);ดาวไรเจล (0.12);ดาวตานกอินทรี (0.77)</t>
  </si>
  <si>
    <t>สเปกตรัมของแสงดาว” และ “ประเภทสเปกตรัม (Spectral Type)</t>
  </si>
  <si>
    <t>มีอายุประมาณ หนึ่งหมื่นล้านปี</t>
  </si>
  <si>
    <t>กำลังส่องสว่างและระยะห่าง</t>
  </si>
  <si>
    <t>โชติมาตรปรากฏ คือความสว่างที่สังเกตได้จากโลก ส่วน โชติมาตรสัมบูรณ์ คือความสว่างที่ดาวดวงนั้นจะปรากฏหากอยู่ห่างจากโลก 10 พาร์เซก</t>
  </si>
  <si>
    <t xml:space="preserve">เนื่องจากดวงอาทิตย์อยู่ใกล้โลกมาก ในขณะที่ดาวซิริอัสอยู่ห่างออกไปมาก </t>
  </si>
  <si>
    <t>เป็นแหล่งกำเนิดของดาวฤกษ์ และยังเป็นส่วนหนึ่งของวิวัฒนาการของดาวฤกษ์เมื่อสิ้นอายุขัย</t>
  </si>
  <si>
    <t>เพราะ ดาวฤกษ์มวลน้อยใช้พลังงานอย่างประหยัดกว่าและมีการเผาผลาญเชื้อเพลิงน้อยกว่า ทำให้มีอายุยืนยาวกว่า</t>
  </si>
  <si>
    <t>เกี่ยว ธาตุต่างๆ บนโลกและในร่างกายของเรามีความเกี่ยวข้องกับการวิวัฒนาการของดาวฤกษ์อย่างลึกซึ้ง</t>
  </si>
  <si>
    <t>ความส่องสว่างของดาวฤกษ์ (luminosity) ขึ้นอยู่กับปัจจัยหลัก 2 ประการ คือ ขนาดของดาวและอุณหภูมิพื้นผิวของดาว โดยดาวที่มีขนาดใหญ่และมีอุณหภูมิสูงกว่า จะมีความส่องสว่างมากกว่าดาวที่มีขนาดเล็กและอุณหภูมิต่ำกว่า</t>
  </si>
  <si>
    <t>วิธีวัดความสว่างของดาว</t>
  </si>
  <si>
    <t>ดาวซิริอัสจะมีกำลังส่องสว่างมากกว่า แต่ดวงอาทิตย์อยู่ใกล้โลกมากกว่าหลายล้านเท่า จึงดูสว่างกว่ามากเมื่อมองจากโลก</t>
  </si>
  <si>
    <t>เนบิวลาเป็นทั้งจุดเริ่มต้นและจุดจบของวงจรชีวิตดาวฤกษ์</t>
  </si>
  <si>
    <t>ดาวฤกษ์มวลมากเผาผลาญเชื้อเพลิงเร็ว แม้จะมีเชื้อเพลิงเยอะ แต่ก็หมดเร็ว
ดาวฤกษ์มวลน้อยเผาผลาญเชื้อเพลิงช้า ใช้พลังงานน้อย → อยู่ได้นานกว่าหลายเท่า</t>
  </si>
  <si>
    <t>4.6 พันล้านปีแล้ว และจะมีอายุขัยอีกประมาณ 5,000 ล้านปี ก่อนที่จะเข้าสู่ระยะดาวยักษ์แดงและดับสลายไป</t>
  </si>
  <si>
    <t>ขนาดของดาวและอุณหภูมิพื้นผิวของดาว โดยดาวที่มีขนาดใหญ่และมีอุณหภูมิสูงกว่า จะมีความส่องสว่างมากกว่าดาวที่มีขนาดเล็กและอุณหภูมิต่ำกว่า</t>
  </si>
  <si>
    <t>ดวงอาทิตย์ (-26.7);ดวงจันทร์เต็มดวง (-12.5);ดาวศุกร์ (-4.4);ดาวพฤหัสบดี (-2.7);ดาวคาเพลลา (0.09);ดาวซิริอัส (-1.46);ดาวไรเจล (0.12);ดาวเวกา (0.04);ดาวตานกอินทรี (0.77)</t>
  </si>
  <si>
    <t>ดาวสิริอัสจะมีจะมีกำลังส่องสว่างมาก แต่ดวงอาทิตย์อยู่ใกล้โลกมากกว่าหลายล้านเท่า จึงดูสว่างกว่ามากเมื่อดูจากโลก</t>
  </si>
  <si>
    <t>เนบิวลาเป็นทั้งจุดเริ่มต้นและจุดจบของวงจรชีวิตย์ดาวฤกษ์</t>
  </si>
  <si>
    <t>ปัจจุบ้านมีอายุประมาณ4.6 พันล้านปีและจะมีอายุขัยอีกประมาณ5,000ล้านปี</t>
  </si>
  <si>
    <t>ใช่ ธาตุต่างๆบนโลกและในร่างกายของเรามีความเกี่ยวข้องกับการวิวัฒนาการการของดาวฤกษ์อย่างลึกซึ้ง</t>
  </si>
  <si>
    <t>ขนาดของดาวและอุณหภูมิของดาว</t>
  </si>
  <si>
    <t>โชติมาตรปรากฏ ความสว่างที่สังเกตได้จากโลก 
โชติมาตรสัมบูรณ์ ความสว่างของดาวจริงๆ</t>
  </si>
  <si>
    <t>ดาวซิริอัส เพราะดวงอาทิตย์มีสีขาวและดาวซิริอัสก็มีสีขาวเช่นเดียวกัน</t>
  </si>
  <si>
    <t>เนื่องจากดวงอาทิตย์อยู่ใกล้โลกกว่า</t>
  </si>
  <si>
    <t>มวลน้อยใช้พลังงานน้อยกว่า</t>
  </si>
  <si>
    <t>ใช่</t>
  </si>
  <si>
    <t>1.ขนาดของดาวฤกษ์ 2.อุณหภูมิพื้นผิวของดาวกฤษ์  อุณหภูมิเพิ่มขึ้น ความสว่างก็จะเพิ่มขึ้น 
รัศมีเพิ่ม พื้นที่ผิวเพิ่ม ความส่องสว่างเพิ่ม</t>
  </si>
  <si>
    <t>โชติมาตรปรากฏคือความสว่างที่ตามองเห็น
โชติมาตรสัมบูรณ์คือความสว่างจริงของดาว</t>
  </si>
  <si>
    <t>สีของดาวดวงนั้น</t>
  </si>
  <si>
    <t>ดาวซิริอัสอยู่ไกลมาก จึงดูสว่างน้อยกว่าดวงอาทิตย์ที่อยู่ใกล้โลกมากกว่า</t>
  </si>
  <si>
    <t>เป็นแหล่งกำเนิดของดาวกฤษ์</t>
  </si>
  <si>
    <t>เพราะดาวกฤษ์มวลน้อยใช้พลังงานช้าและประหยัดเชื้อเพลิง</t>
  </si>
  <si>
    <t>4,600ล้านปี</t>
  </si>
  <si>
    <t>ใช่ เพราะดาวฤกษ์ดาวเคราะห์ โลกของเราและตัวเรา มีความสัพันธ์ซึ่งกันปละกัน</t>
  </si>
  <si>
    <t>1.ขนาดของดาวฤกษ์ 2.อุณหภูมิพื้นผิวของดาวฤกษ์  อุณหภูมิเพิ่มขึ้น ความสว่างก็จะเพิ่มขึ้น รัศมีเพิ่ม พื้นที่ผิวเพิ่ม ความส่องสว่างเพิ่ม</t>
  </si>
  <si>
    <t>โชติมาตรปรากฏ คือ ความสว่างที่เรามองเห็นจากโลก
โชติมาตรสัมบูรณ์ คือ ความสว่างที่เเท้จริงจากดาวดวงนั้น</t>
  </si>
  <si>
    <t>โลกอยู่ใกล้ดวงอาทิตย์มากกว่าดาวซิริอัส จึงเห็นดวงอาทิตย์สว่างกว่าดาวซิริอัส</t>
  </si>
  <si>
    <t>เป็นเเหล่งกำเนิดของดาวฤกษ์</t>
  </si>
  <si>
    <t xml:space="preserve">เนื่องจากดาวฤกษ์ที่มีมวลมากจะเผาผลาญเชื้อเพลิง  ได้เร็วกว่า ทำให้มีอายุขัยสั้นกว่าดาวฤกษ์ที่มีมวลน้อย </t>
  </si>
  <si>
    <t xml:space="preserve">4.6 พันล้านปี และจะมีอายุขัยอีกประมาณ 5,000 ล้านปี </t>
  </si>
  <si>
    <t>ใช่ เพราะ ดาวฤกษ์ ดาวเคราะห์ โลกของเรา เเละตัวเรา มีความสัมพันธ์ซึ่งกันเเละกัน</t>
  </si>
  <si>
    <t>ลังญฉกร จันทร</t>
  </si>
  <si>
    <t>ความส่องสว่างของดาวฤกษ์ขึ้นอยู่กับ “อุณหภูมิของพื้นผิว” และ “ขนาดของดาว” โดยดาวที่ ร้อนและใหญ่ จะมีความส่องสว่างมากกว่าดาวที่เย็นและเล็ก</t>
  </si>
  <si>
    <t>โชติมาตรปรากฏ = ความสว่างที่ “ตาเรามองเห็น”
โชติมาตรสัมบูรณ์ = ความสว่าง “แท้จริง” ของดาว</t>
  </si>
  <si>
    <t>พิจารณาจาก “สีของดาว” เพราะสีแสดงถึงอุณหภูมิของพื้นผิวดาว
หากโจทย์ให้ค่า “อุณหภูมิจริง” หรือ “สเปกตรัม” มาด้วย ก็สามารถใช้ได้เช่นกัน
แต่ถ้ามีแค่ข้อมูลเรื่อง “สี” → ใช้สีเป็นเกณฑ์ได้เลย</t>
  </si>
  <si>
    <t>นักเรียนเห็นดวงอาทิตย์สว่างกว่าดาวซิริอัส เพราะดวงอาทิตย์อยู่ใกล้โลกมาก แม้ดาวซิริอัสจะส่องสว่างจริงมากกว่า แต่เนื่องจากอยู่ไกลมาก จึงดูสว่างน้อยกว่าเมื่อมองจากโลก</t>
  </si>
  <si>
    <t>สรุปคือ เนบิวลาและดาวฤกษ์มีความสัมพันธ์กันในแง่ที่เนบิวลาเป็นแหล่งกำเนิดดาวฤกษ์และเป็นส่วนหนึ่งของวงจรชีวิตของดาวฤกษ์ในจักรวาลครับ หากต้องการคำอธิบายสั้น ๆ หรือละเอียดกว่านี้ แจ้งได้นะครับ!</t>
  </si>
  <si>
    <t>สรุปคือ ดาวที่มวลน้อย “กินเชื้อเพลิงแบบประหยัด” จึงอยู่ได้นานกว่า ส่วนดาวที่มวลมาก “กินเชื้อเพลิงแบบรีบใช้” จึงหมดไวและตายเร็วครับ!</t>
  </si>
  <si>
    <t>ปัจจุบันดวงอาทิตย์ของเรามีอายุประมาณ 4.6 พันล้านปี ครับ
และคาดว่าดวงอาทิตย์จะมีอายุขัยรวมประมาณ 10 พันล้านปี ดังนั้นจึงเหลืออายุขัยอีกประมาณ 5.4 พันล้านปี ก่อนที่จะเข้าสู่ช่วงสุดท้ายของชีวิต (เช่น กลายเป็นดาวยักษ์แดง และสุดท้ายเป็นดาวแคระขาว)</t>
  </si>
  <si>
    <t>ธาตุต่าง ๆ บนโลกและในตัวเรามาจากการวิวัฒนาการของดาวฤกษ์ที่สังเคราะห์และปลดปล่อยธาตุเหล่านั้นออกสู่อวกาศ ซึ่งเป็นพื้นฐานสำคัญที่ทำให้เกิดชีวิตในจักรวาลได้ครับ</t>
  </si>
  <si>
    <t>อุณหภูมิผิว ขนาด(รัศมี) ดาวจะสว่างที่สุดเมื่อทั้งใหญ่ทั้งร้อน</t>
  </si>
  <si>
    <t>โชติมาตรปรากฏคือ ความสว่างที่มองมาจากโลก 
โชติมาตรสัมบูรณ์คือ ความสว่างที่แท้จริง</t>
  </si>
  <si>
    <t>เพราะดวงอาทิตย์อยู่ใกล้กับโลกมากกว่าดาวซิริอัส</t>
  </si>
  <si>
    <t>แรงกำเนิดของดาวฤกษ์
ผลลัพธ์ของการตายของดาวฤกษ์</t>
  </si>
  <si>
    <t>อัตราการใช้เชื้อเพลิงและการเผาไหม่</t>
  </si>
  <si>
    <t>4.6 พันล้านปี อาจจะมีไปอีก 5.4 พันล้านปี</t>
  </si>
  <si>
    <t>ดาวฤกษ์เป็นโรงงานผลิตธาตุเคมีที่สำคัญที่สุดในจักรวาล โดยธาตุหนักต่างๆ ที่เราพบในโลกและในสิ่งมีชีวิต</t>
  </si>
  <si>
    <t>ขนาดของดาวและอุณหภูมิพื้นผิวของดาว
ดาวที่มีขนาดใหญ่และมีอุณหภูมิสูงกว่า จะมีความส่องสว่างมากกว่าดาวที่มีขนาดเล็กและอุณหภูมิต่ำกว่า</t>
  </si>
  <si>
    <t>โชติปรากฏดูจากโลก คนมองจากโลกขึ้นไปท้องฟ้า โชติมาตรสมบูรณ์รือแสงของดาวฤกษ์ดวงนั้นจริงๆ</t>
  </si>
  <si>
    <t>ดวงอาทิตย์มีอุณหภูมิผิว 1K และดาวซิริอัส มีอุณหภูมิ 1.4 K ซึ่งใกล้เคียงมากที่สุด</t>
  </si>
  <si>
    <t>เพราะอยู่ไกลจากโลกมากกว่าดวงอาทิตย์</t>
  </si>
  <si>
    <t>เมื่อเนบิวลาระเบิดจะแตกออกเป็นดาวฤกษ์ต่างๆมากมาย</t>
  </si>
  <si>
    <t>ดาวมวลน้อย เผาเชื้อเพลิงนิวเคลียร์ (ไฮโดรเจน) ช้ากว่า ใช้พลังงานน้อยกว่า</t>
  </si>
  <si>
    <t>ใช่ ธาตุต่างๆ บนโลกและในร่างกายของเรามีความเกี่ยวข้องกับการวิวัฒนาการของดาวฤกษ์</t>
  </si>
  <si>
    <t>ความส่องสว่างและระยะทาง ยิ่งใกล้จะยิ่งส่องสว่างมาก</t>
  </si>
  <si>
    <t>โชติมาตรปรากฏ เป็นการวัดความสว่าง ของดาวฤกษ์ที่เรามองเห็นจากโลก เป็น ความสว่างที่สังเกตได้จริง
โชติมาตรสมบูรณ์ เป็นการวัดความสว่าง ที่แท้จริงหรือความส่องสว่างของ ดาวฤกษ์</t>
  </si>
  <si>
    <t>ดาวคาเพลลา เพราะมีสีใกล้เคียงกับดวงอาทิตย์</t>
  </si>
  <si>
    <t>ระยะทาวที่แตกต่างกัน</t>
  </si>
  <si>
    <t>เนบิวลาเป็นแหล่งกำเนิดของดาวฤกษ์ ดาวฤกษ์ กำเนิดขึ้นจากการยุบตัวลงของ สสารในเนบิวลาภายใต้แรงโน้มถ่วง</t>
  </si>
  <si>
    <t>ดาวฤกษ์ที่มีมวลน้อยจะมีแรงโน้มถ่วง ภายในแกนกลางน้อยกว่า ทำให้เกิดปฏิ กิริยานิวเคลียร์ฟิวชัน ในอัตราที่ช้ากว่าเมื่อเทียบกับดาวฤกษ์ที่มีมวลมากซึ่งมีแรงโน้มถ่วงและความดันสูงกว่ามากในแกนกลาง ทำให้ปฏิกิริยาฟิวชันรุนแรงและเผาผลาญ เชื้อเพลิงอย่างรวดเร็ว</t>
  </si>
  <si>
    <t>มีอายุประมาณ 4.6 พันล้านปี และจะมีอายุขัยอีกประมาณ 4.5 - 5.5 พัน ล้านปี</t>
  </si>
  <si>
    <t>เกี่ยวเพราะธาตุต่างๆเกิดจากการวิวัฒนาการและวาระสุดท้ายของดาวฤกษ์</t>
  </si>
  <si>
    <t>กำลังส่องสว่างของดาวฤกษ์ และ ระยะทางของผู้สังเกตระหว่างดาวฤกษ์การที่ผู้สังเกตบนโลกเห็นดาวฤกษ์ดวงหนึ่งสว่างกว่าอีกดวงหนึ่ง ไม่ได้หมายความว่าดาวฤกษ์ดวงนั้นมีกำลังส่ิงสว่างมากกว่าเสมอไป</t>
  </si>
  <si>
    <t>โซติมาตรปรากฏ - ความส่องสว่างของดาวที่สังเกตได้จากโลก
โซติมาตรสัมบูรณ์ - ความส่องสว่างจริงของดาวฤกษ์</t>
  </si>
  <si>
    <t>สีพื้นผิวของดาวฤกษ์</t>
  </si>
  <si>
    <t>ดวงอาทิตย์ใกล้โลกกว่า</t>
  </si>
  <si>
    <t>อัตราที่ใช้เชื้อเพลิงน้อยกว่า</t>
  </si>
  <si>
    <t>ปัจจุบันอายุประมาณ 4.6 พันล้านปี มีอายุขัยอีกประมาณ 5 พันล้านปี</t>
  </si>
  <si>
    <t>เกี่ยวข้อง เพราะ การวิวัฒนาการของดาวฤกษ์เกิดธาตุหนักหลายชนิด เป็นส่วนประกอบของเนบิวลารุ่นใหม่ ซึ่งระบบสุริยะของเราก็เกิดจากเนบิวลารุ่นใหม่นี้รวมกับเนบิวลาดั้งเดิม เรียกว่า เนบิวลาสุริยะ จึงทำให้พบธาตุหนัก(ดีบุก ตะกั่ว ยูเรเนียม ทองคำ)ในดวงอาทิตย์ และดาวบริวาร รวมถึงโลก ดังนั้น เนบิวลา ดาวฤกษ์ ดาวเคราะห์ โลก และตัวเรา มีความสัมพันธ์กัน</t>
  </si>
  <si>
    <t>ความส่องสว่างของดาวฤกษ์ขึ้นอยู่กับกำลังส่องสว่างของดาวฤกษ์และระยะห่างของดาวฤกษ์กับผู้สังเกต โดยดาวที่มีกำลังส่องสว่างมากจะมีความส่องสว่างมากกว่า ดาวฤกษ์ที่มีกำลังส่องสว่างน้อยเมื่อห่างจากผู้สังเกตในระยะทางที่เท่ากัน และดาวฤกษ์ที่อยู่ใกล้กับผู้สังเกตจะมีความส่องสว่างมากกว่าดาวฤกษ์ที่อยู่ไกล</t>
  </si>
  <si>
    <t>โชติมาตรปรากฏ คือ ค่าเปรียบเทียบความส่องสว่างของดาวที่สังเกตได้ จากโลก 
ค่าโชติมาตรสัมบูรณ์ คือ ค่าเปรียบเทียบความส่องสว่างของดาวที่ระยะ 10 พาร์เซก</t>
  </si>
  <si>
    <t>เนบิวลาเกิดจากกลุ่มแก๊สไฮโดรเจนและฮีเลียมที่เกิดจากบิกแบงเรียกว่าเนบิวลาดั้งเดิม และเกิดจากซูเปอร์โนวาหรือเกิดจากดาวฤกษ์ขนาดใกล้เคียงกับดวงอาทิตย์ ซึ่งจะมีองค์ประกอบเป็นฝุ่นและแก๊สต่าง ๆ รวมตัวกันเป็นดาวฤกษ์เนบิวลาเกี่ยวข้องกับดาวฤกษ์เพราะแรงโน้มถ่วงทำให้เนบิวลากลายเป็นดาวฤกษ์และบั้นปลายชีวิตของดาวฤกษ์จะมีซากเป็นเนบิวลาด้วย</t>
  </si>
  <si>
    <t>ดาวฤกษ์ที่มวลน้อยจะมีการใช้เชื้อเพลิงใน อัตราที่น้อยจึงมีช่วงชีวิตยาว ส่วนดาวฤกษ์ที่มีมวลมากจะใช้เชื้อเพลิงในอัตราที่สูงมากทำให้มีช่วงชีวิตสั้น</t>
  </si>
  <si>
    <t>ปัจจุบันดวงอาทิตย์มีอายุประมาณ 4,500 ล้านปี และมีอายุขัยอยู่ได้ประมาณ 10,000 ล้านปี</t>
  </si>
  <si>
    <t>เกี่ยวข้องโดยการวิวัฒนาการของดาวฤกษ์ก่อให้เกิดธาตุหนักขึ้นในอวกาศและเป็นธาตุเริ่มต้นในการก่อตัวของโลกและสิ่งมีชีวิตโดยธาตุหนักตั้งแต่ฮีเลียมถึงเหล็กเกิดจากปฏิกิริยาเทอร์มอนิวเคลียร์ในดาวฤกษ์ ส่วนธาตุที่หนักกว่าเหล็กเกิดจาก ซูเปอร์โนวา เช่น ตะกั่ว ทองคำ</t>
  </si>
  <si>
    <t>ตำแหน่งผู้สังเกตุและขนาดของดาวฤกษ์ ความสัมพันธ์ ยิ่งอยู่ไกล ความสว่างที่เห็นจะลดลง</t>
  </si>
  <si>
    <t xml:space="preserve">โชติมาตรสัมบูรณ์สามารถเปรียบเทียบความสว่างดาวฤกษ์ที่ระยะห่างจากผู้สังเกตุเท่ากัน </t>
  </si>
  <si>
    <t>ขนาดและระยะห่างของดาวฤกษ์</t>
  </si>
  <si>
    <t>เป็นแหล่งกำเนิด</t>
  </si>
  <si>
    <t>ใช้พลังงานหรือเชื้อเพลิงน้อยกว่า</t>
  </si>
  <si>
    <t>อายุประมาณ 4.6พันล้านปี จะมีอายุขัยอีกประมาณ 5.4พันล้านปี</t>
  </si>
  <si>
    <t>อาจจะมีส่วน เพราะดาวฤกษ์เกิดจากเนบิวลา ก๊าซ ธาตุ หลายๆอย่างมารวมกัน และทำให้โลกเกิดขึ้นมา ซึ่งก็วิวัฒนาการมาเรื่อยๆ จนมีสิ่งมีชีวิตอาศัยอยู่</t>
  </si>
  <si>
    <t>1.ขนาดของดาวฤกษ์ 2.อุณหภูมิและพื้นผิวของดาวฤกษ์ อุณหภูมิเพิ่มขึ้น ความสว่างเพิ่มขึ้น รัศมีเพิ่ม พื้นที่ผิวเพิ่ม
ความส่องสว่างเพิ่ม</t>
  </si>
  <si>
    <t>โชติมาตรปรากฏคือความสว่างที่มองเห็นจากโลก
โชติมาตรสัมบูรณ์คือความสว่างที่แท้จริงจากดาวดวงนั้น</t>
  </si>
  <si>
    <t>โลกอยู่ใกล้ดวงอาทิตย์มากกว่าดาวซิริอัสจึงเห็นดวงอาทิตย์สว่างกว่าดาวซิริอัส</t>
  </si>
  <si>
    <t>4600ล้านปี</t>
  </si>
  <si>
    <t>ใช่ เพราะ ดาวฤกษ์ ดาวเคราะห์ โลกของเราและตัวเรา มีความสัมพันธ์ซึ่งกันและกัน</t>
  </si>
  <si>
    <t xml:space="preserve">ขนาด (Size) และอุณหภูมิ (Temperature) ของดาวฤกษ์ </t>
  </si>
  <si>
    <t>วิธีวัดความสว่างของดาว: โชติมาตรปรากฏ (apparent magnitude) คือความสว่างของดาวที่เราเห็นจากโลก, ส่วน โชติมาตรสัมบูรณ์ (absolute magnitude) คือความสว่างของดาวเมื่อวัดที่ระยะทางมาตรฐาน 10 พาร์เซก (ประมาณ 32.6 ปีแสง) จากดาว</t>
  </si>
  <si>
    <t>ดาวเบเทลจุส เพราะ โชติสัมบูรณ์ต่ำและมีสเปกตรัมสีแดง</t>
  </si>
  <si>
    <t>เพราะดวงอาทิตย์มีโชติมาตรปรากฏต่ำกว่า</t>
  </si>
  <si>
    <t xml:space="preserve">เนบิวลาเป็นแหล่งกำเนิดของดาวฤกษ์ และเป็นที่ที่ดาวฤกษ์ใช้ชีวิตช่วงสุดท้าย </t>
  </si>
  <si>
    <t>เนื่องจากดาวฤกษ์มวลน้อยใช้พลังงานอย่างประหยัดกว่าและมีการเผาผลาญเชื้อเพลิง (ไฮโดรเจน) ช้ากว่า</t>
  </si>
  <si>
    <t xml:space="preserve">เกี่ยว ธาตุต่าง ๆ บนโลกและในตัวเรามีความสัมพันธ์กับการวิวัฒนาการของดาวฤกษ์อย่างใกล้ชิด. </t>
  </si>
  <si>
    <t>ขึ้นอยู่กับรัศมีของดาวฤกษ์ ยิ่งดาวฤกษ์มีขนาดใหญ่ ยิ่งสว่างมาก และ อุณหภูมิพื้นผิว ยิ่งอุณหภูมิเพิ่มสว่างมากขึ้น</t>
  </si>
  <si>
    <t>โชติมาตรปรากฏ คือ ระดับความสว่างที่เรามองเห็นจากโลก
โชติมาตรสัมบูรณ์ คือ ระดับความสว่างที่ดาวจะมี หากอยู่ห่างจากโลก 10 พาร์เซก</t>
  </si>
  <si>
    <t>พิจารณาจากสีของดาว ซึ่งดาวคาเพลลามีสีเดียวกับดวงอาทิตย์</t>
  </si>
  <si>
    <t>ดวงอาทิตย์อยู่ใกล้โลกมากกว่าดาวซีริอัส</t>
  </si>
  <si>
    <t>เนบิวลาเป็นทั้งแหล่งกำเนิดและเศษซากของดาวฤกษ์</t>
  </si>
  <si>
    <t>เพราะใช้เชื้อเพลิงช้ากว่าดาวมวลมาก</t>
  </si>
  <si>
    <t>ความสัมพันธ์กับการวิวัฒนาการของดาวฤกษ์โดย ธาตุต่างๆ ที่ประกอบขึ้นเป็นโลกและสิ่งมีชีวิต รวมถึงตัวเรา ล้วนเป็นสิ่งที่ได้จากการวิวัฒนาการของดาวฤกษ์</t>
  </si>
  <si>
    <t>น.ส.ไพรินทร์ พันธ์เพิ่ม</t>
  </si>
  <si>
    <t xml:space="preserve">ดาวใหญ่กว่ามีพื้นที่ผิวมากกว่า = ปล่อยพลังงานมากกว่า ดาวร้อนกว่าปล่อยพลังงานต่อหน่วยพื้นที่มากกว่า ดาวใหญ่และร้อนจะสว่างกว่าดาวเล็กและเย็น </t>
  </si>
  <si>
    <t>โชติปรากฏคือความสว่างที่เรามองเห็นจากโลก แต่โชติมาตรสัมบูรณ์ คือ ความสว่างที่วัตถุจะมี หากอยู่ห่างจากโลก 10 พาร์เซก</t>
  </si>
  <si>
    <t>สีของดวงดาว สีของดาวจะบ่งบอกถึงอุณหภูมิของดาว</t>
  </si>
  <si>
    <t>เมื่อเทียบกับดวงอาทิตย์มีโชติมาตรปรากฏ-26.7 และดาวซิริอัสมีโชติมาตรปรากฏ-1.46 ทำให้เราสังเกตจากโลกเห็นดวงอาทิตย์มีความสว่างกว่า</t>
  </si>
  <si>
    <t xml:space="preserve">เนบิวลาเป็นแหล่งกำเนิดและจุดจบของดาวฤกษ์ </t>
  </si>
  <si>
    <t>เพราะดาวฤกษ์ที่มีมวลน้อย เผาผลาญเชื้อเพลิงช้ากว่า จึงใช้พลังงานอย่างประหยัด ทำให้มีอายุยืนยาวกว่าดาวมวลมากที่ใช้พลังงานเร็วและหมดไว</t>
  </si>
  <si>
    <t>ดวงอาทิตย์มีอายุประมาณ 4.6 พันล้านปี และจะมีชีวิตอยู่ได้อีกประมาณ 5.4 พันล้านปี</t>
  </si>
  <si>
    <t>เกี่ยวข้อง เพราะธาตุต่าง ๆ เกิดจากการหลอมในดาวฤกษ์และการระเบิดของดาวฤกษ์เมื่อสิ้นอายุ แล้วกระจายสู่จักรวาล กลายเป็นส่วนประกอบของโลกและสิ่งมีชีวิต</t>
  </si>
  <si>
    <t>อุณหภูมิ เช่น ดาวที่ความร้อนมากแต่เล็ก อาจจะสว่างน้อย
ดาวที่เย็นแต่ใหญ่ อาจสว่างมาก อุณหภูมิและรัศมีมีผลร่วมกันต่อความส่องสว่าง</t>
  </si>
  <si>
    <t>โชติมาตรปรากฏ วัดจากมุมมองของเรา โชติมาตรสัมบูรณ์ วัดความสว่างที่แท้จริง</t>
  </si>
  <si>
    <t>แต่พิจารณาจากข้อมูลของดาวฤกษ์อื่นๆ ในเอกภพ โดยทั่วไปแล้ว ดาวฤกษ์ที่มีขนาดใกล้เคียงกับดวงอาทิตย์ และมีอุณหภูมิพื้นผิวใกล้เคียงกับดวงอาทิตย์ มักจะเป็นดาวฤกษ์ประเภท ดาวแคระเหลือง</t>
  </si>
  <si>
    <t>ดวงอาทิตย์อยู่ใกล้โลกมากกว่าดาวซิริอุสมาก ทำให้ขนาดปรากฏของดวงอาทิตย์ใหญ่กว่าและสว่างกว่าบนท้องฟ้า</t>
  </si>
  <si>
    <t>เนื่องจากดาวฤกษ์มวลน้อยเผาผลาญเชื้อเพลิง (ไฮโดรเจน) ในอัตราที่ช้ากว่า ทำให้มีอายุขัยที่ยาวนานกว่า</t>
  </si>
  <si>
    <t>ประมาณ 4,600 ล้านปี มีอายุขัยประมาณ 5,000 ล้านปี</t>
  </si>
  <si>
    <t xml:space="preserve">เกี่ยวข้อง ธาตุที่พบในร่างกายเรา ล้วนถูกสร้างขึ้นภายในดาวฤกษ์ </t>
  </si>
  <si>
    <t>นาย ปภาวิน แซ่ลิ้ม</t>
  </si>
  <si>
    <t>ขนาดของดาว อุณหภูมิพื้นผิว และระยะห่างระหว่างดาวกับผู้สังเกต</t>
  </si>
  <si>
    <t>ต่างกันที่วิธีวัด โชติมาตรปรากฏคือความสว่างที่ปรากฏแก่ผู้สังเกตบนโลก ในขณะที่โชติมาตรสัมบูรณ์คือความสว่างที่ดาวนั้นจะปรากฏหากอยู่ห่างจากโลก 10 พาร์เซก</t>
  </si>
  <si>
    <t>ดาวคาพลาส</t>
  </si>
  <si>
    <t>เพราะดวงอาทิตย์อยู่ใกล้โลกมากกว่าดาวซีริอัส แม้ว่าดาวซีริอัสจะมีกำลังส่องสว่างมากกว่า แต่ระยะทางที่ใกล้ทำให้ดวงอาทิตย์ดูสว่างกว่าดาวซีริอัสเมื่อมองจากโลก</t>
  </si>
  <si>
    <t>เนบิวลาเป็นแหล่งกำเนิดดาวฤกษ์ใหม่ เพราะก๊าซและฝุ่นในเนบิวลาจะรวมตัวกันเกิดการยุบตัวจนกลายเป็นดาวฤกษ์ และเนบิวลาบางชนิดก็เป็นเศษซากที่เกิดจากดาวฤกษ์ที่หมดอายุขัย</t>
  </si>
  <si>
    <t>เพราะดาวฤกษ์มวลน้อยใช่พลังงานในการสร้างแรงโน้มถ่วงน้อยกว่าเพื่อต้านแรงดันภายใน</t>
  </si>
  <si>
    <t>อายุประมาณ 4.6 พันล้านปี และจะยังคงส่องแสงได้อีกประมาณ 5,000 ล้านปี</t>
  </si>
  <si>
    <t>ใช่ ธาตุต่าง ๆ บนโลกเกิดจากการรวมตัวของโปรโตสตาร์</t>
  </si>
  <si>
    <t>ขนาดของดาว, อุณหภูมิพื้นผิว, และระยะห่างระหว่างดาวกับผู้สังเกต</t>
  </si>
  <si>
    <t>โชติมาตรปรากฏคือความสว่างที่ปรากฏแก่ผู้สังเกตบนโลก ในขณะที่โชติมาตรสัมบูรณ์คือความสว่างที่ดาวนั้นจะปรากฏหากอยู่ห่างจากโลก 10 พาร์เซก (32.6 ปีแสง) </t>
  </si>
  <si>
    <t>สีของดวงดาวเพราะดวงอาทิตย์มีสีเป็นสีเหลืองซึ่งดาวพาเพลลาก็มีสีเหลืองเช่นกันสีของดาวจะบ่งบอกถึงอุณหภูมิของดาว</t>
  </si>
  <si>
    <t>เมื่อเที่ยวกันดวงอาทิตย์มีโชติ มา ตรปรากฏ - 26.7 และดาวซิลิอัสมีโชติมาปรากฏ-1.46 ทำให้เราสังเกตจากบนโลกเห็นดวงอาทิตย์มีความสว่างมากกว่า</t>
  </si>
  <si>
    <t>เนบิวลามีความสัมพันธ์กับดาวฤกษ์อย่างใกล้ชิดทั้งในแง่ของการก่อตัวการวิวัฒนาการและการสิ้นสุดของชีวิตของดาวฤกษ์</t>
  </si>
  <si>
    <t>เนื่องจากใช้พลังงานอย่างประหยัดกว่าดาวฤกษ์ที่มีมวลมากใช้พลังงานในอัตราที่สูงมากและเผาผลาญเชื้อเพลิงอย่างรวดเร็ว ทำให้มีช่วงชีวิตที่สั้นกว่า</t>
  </si>
  <si>
    <t>มีอายุประมาณ 4.6 พันล้านปีและคาดว่าจะยังส่องแสงได้อีกประมาณ 5 พันล้านปี</t>
  </si>
  <si>
    <t>ใช่ ธาตุต่างๆบนโลกและในตัวเรามีส่วนเกี่ยวข้องอย่างมากกับวิวัฒนาการของดาวฤกษ์โลกและสิ่งมีชีวิตของเราเป็นผลจากการวิวัฒนาการของจักรวาลที่ขับเคลื่อนโดยดาวฤกษ์รุ่นก่อนหน้าผ่านกระบวนการการหลอมรวมและระเบิดของดาวฤกษ์</t>
  </si>
  <si>
    <t>ระยะห่างของห่างดาวจากผู้สังเกตุมีผลต่อความสว่างของดวงดาวและขนาดที่แตกต่างของดาวก็ส่งผลให้ดวงดาวมีความสว่างต่างกัน</t>
  </si>
  <si>
    <t>โชติมาตรปรากฏเป็นโชติมาตรของดาวฤกษ์สังเกตุได้จากโลกไม่สามารถนำมาใช้เปรียบเทียบความสว่างจริงๆได้
โชติมาตรสัมบูรณ์เป็นโชติมาตรที่ปรากฏ ณ ตำแหน่งที่ดาวอยู่ห่างจากโลก10พาร์เซก</t>
  </si>
  <si>
    <t>สีอุณหภูมิผิวและะชนิดของสเปกตรัม</t>
  </si>
  <si>
    <t>ระยะห่างระหว่างดวงดาวกับโลกต่างกัน ทำให้โชติมาตรปรากฏมีค่าต่างกัน</t>
  </si>
  <si>
    <t>ดาวฤกษ์ที่มวลสารตั้งต้นมากก็ต้องการพลังงานเป็นจำนวนมากกว่าดาวฤกษ์ที่มีมวลน้อยดังนั้นจึงมีอัตราการใช้พลังงานและมวลสารที่สูงกว่า ส่งผลให้ ดาวฤกษ์มวลมากมีอายุสั้นกว่าอายุมวลน้อย</t>
  </si>
  <si>
    <t>4,600ล้านและมีอายุไขอีก5,000ล้านปี</t>
  </si>
  <si>
    <t>เกี่ยวข้อง ธาตุต่างๆในโลกเกิดจากการระเบิดของกลุ่มแก๊สภายในดวงดาว เช่น การระเบิดภายในดาวฤกษ์ที่มีความร้อนและความดันมหาศาลที่เรียกว่าซุปเปอร์โนวา ทำให้เกิดธาตุหนักเช่น ยูเรเนียมหรือทองคำขึ้นได้</t>
  </si>
  <si>
    <t xml:space="preserve">ตำแหน่งของผู้สังเกต กับขนาดของดาวฤกษ์  </t>
  </si>
  <si>
    <t>โชติมาตรปรากฏเป็นโชติมาตรของดาวฤกษ์สังเกตุได้จากโลกไม่สามารถนำมาใช้เปรียบเทียบกับแสงสว่างได้จริงๆ
โชติมาตรสมบูรณ์เป็นโชตมาตรปรากฎ  ณ ตำแหน่งที่ดาวอยู่ห่างจากโลก10พาร์เซก</t>
  </si>
  <si>
    <t>ดาวดวงแก้ว เพราะพิจารณาจาก สี อุณหภูมิผิว และชนิดของสเปกตรัม</t>
  </si>
  <si>
    <t>เพราะระยะห่างระหว่างดวงดาวกับโลกแตกต่างกัน ทำให้โชติมาตรปรากฏไม่เท่ากัน</t>
  </si>
  <si>
    <t xml:space="preserve"> เป็นแหล่งกำเหนิดของดาวฤกษ์</t>
  </si>
  <si>
    <t>เพราะดาวฤกษ์ที่มีมวลตั้งต้นมากต้องการพลังงานจำนวนมากกว่าดาวฤกษ์ที่มีมวลตั้งต้นน้อย จึงมีอัตราการใช้พลังงานและมวลสารที่สูงกว่า ส่งผลดาวฤกษ์มวลมาก มีอายุสั้นกว่าดาวฤกษ์มวลน้อย</t>
  </si>
  <si>
    <t>4,600ล้านปี และจะมีอายุไขอีก5,000ล้านปี</t>
  </si>
  <si>
    <t>เกี่ยวข้อง ธาตุต่างๆในโลกเกิดจากการระเบิดของกลุ่มแก๊สภายในดวงดาวเช่นการระเบิดภายในดาวฤกษ์ที่มีความร้อนและความดันมหาศาลที่เรียกว่าซุปเปอร์โนวา ทำให้เกิดธาตุหนักเช่นยูเรเนียมหรือทองคำขึ้นได้</t>
  </si>
  <si>
    <t>ความส่องสว่างของดาวฤกษ์จึงขึ้นกับรัศมี อุณหภูมิผิว และมวลเป็นหลัก ซึ่งแต่ละตัวเชื่อมโยงกันทางฟิสิกส์ของการสร้างพลังงานในแกนกลาง</t>
  </si>
  <si>
    <t>โชติมาตรปรากฏ: บอกว่า “เราเห็นดาวนี้สว่างแค่ไหนจริงๆ จากโลก”
โชติมาตรสัมบูรณ์: บอกว่า “ดาวนี้สว่างจริงๆ แค่ไหน ถ้าดาวอยู่ห่าง 10 พาร์เซก”</t>
  </si>
  <si>
    <t>ดาดวงแก้วเพราะดูจากสี</t>
  </si>
  <si>
    <t>เพราะดาวซิริอัสอยู่ไกลกว่าดวงอาทิตย์</t>
  </si>
  <si>
    <t>เนบิวลาเป็นจุดกำเนิดของดาวฤกษ์</t>
  </si>
  <si>
    <t>มวลมาก → ปฏิกิริยาเร็ว → เชื้อเพลิงหมดเร็ว → ช่วงชีวิตสั้น
 มวลน้อย → ปฏิกิริยาช้า → ใช้เชื้อเพลิงอย่างประหยัด → ช่วงชีวิตยาว</t>
  </si>
  <si>
    <t>อายุปัจจุบัน ≈ 4.6 พันล้านปี
อายุขัยที่เหลือ ≈ 5.4 พันล้านปี</t>
  </si>
  <si>
    <t>เกี่ยวเพราะมาจากซุปเปอร์โนวา</t>
  </si>
  <si>
    <t>ความส่องสว่างของดาวฤกษ์มาจากอุณหภูมิ รัศมี และมวลเป็นหลัก</t>
  </si>
  <si>
    <t>โชติมาตรปรากฏ บอกว่า เราเห็นดาวนี้สว่างแค่ไหนจริงๆจากโลก
โชติมาตรสัมบูรณ์ บอกว่า ดาวนี้สว่างจริงๆ แค่ไหน ถ้าดาวอยุ่ห่าง 10 พาร์เซก</t>
  </si>
  <si>
    <t>ดาวดวงแก้ว อิงจากสี</t>
  </si>
  <si>
    <t>มวลมาก-&gt;ปฏิกิริยาเร็ว-&gt;เชื้อเพลิงหมดเร็ว
มวลน้อย-&gt;ปฏิกิริยาช้า-&gt;เชื้อเพลิงหมดช้า</t>
  </si>
  <si>
    <t>4.6ล้านปี และจะมีอายุขัยเหลือ ≈ 5.4ล้านปี</t>
  </si>
  <si>
    <t>เกี่ยวเพราะมาจากการระเบิดของซุปเปอร์โนวา</t>
  </si>
  <si>
    <t>ขนาดของดาว, อุณหภูมิพื้นผิว, และระยะห่างระหว่างดาวกับผู้สังเกต
มีความสัมพันธ์กัน โดยขนาดและอุณหภูมิ</t>
  </si>
  <si>
    <t>มาตรปรากฏคือความสว่างที่ปรากฏแก่ผู้สังเกตบนโลก ในขณะที่โชติมาตรสัมบูรณ์คือความสว่างที่ดาวนั้นจะปรากฏหากอยู่ห่างจากโลก 10 พาร์เซก</t>
  </si>
  <si>
    <t>อุณหภูมิพื้นผิวของดาว</t>
  </si>
  <si>
    <t>ดวงอาทิตย์อยู่ใกล้โลกมากกว่าดาวซิริอุส</t>
  </si>
  <si>
    <t xml:space="preserve">เนื่องจากดาวฤกษ์มวลน้อยเผาผลาญ ไฮโดรเจน ในอัตราที่ช้ากว่า ทำให้มีอายุขัยที่ยาวนานกว่า </t>
  </si>
  <si>
    <t>4.6 พันล้านปี และจะมีอายุขัยอีกประมาณ 5 พันล้านปี</t>
  </si>
  <si>
    <t>เกี่ยวข้อง เพราะ ธาตุต่าง ๆ บนโลกและในตัวเรามีความสัมพันธ์กับการวิวัฒนาการของดาวฤกษ์อย่างใกล้ชิด</t>
  </si>
  <si>
    <t>ขนาด อุณหภูมิ  ถ้าดาวดวงใหญ่ หรือ อุณหภูมิสูง ดาวก็จะสว่างมาก แต่ก็มีดาวที่เล็ก แต่อุณหภูมิสูง เช่นดาวแคระขาว สว่างมาก แต่เย็นกว่าดาวดวงใหญ่</t>
  </si>
  <si>
    <t>โชติมาตรปรากฏ คือ ความสว่างที่เราเห็นจากโลก โชติมาตรสัมบูรณ์ คือ ความสว่างของดาวที่ห่างจากโลก 10 พาร์เซก</t>
  </si>
  <si>
    <t>มีสีแดง</t>
  </si>
  <si>
    <t>การยุบตัวของเนบิวลา ทำให้เกิด ดาวฤกษ์</t>
  </si>
  <si>
    <t xml:space="preserve">ใช้พลังงานช้ากว่า  
 มวลมากใช้ พลังงานมาก </t>
  </si>
  <si>
    <t>4,600 ล้านปี จะมีอายุขัยอีกประมาณ 5,000 ล้านปี</t>
  </si>
  <si>
    <t>เกี่ยว เพราะธาตุต่างๆที่ประกอบเป็นโลกและสิ่งมีชีวิต เกิดจากการวิวัฒนาการการตายของดาวฤกษ์</t>
  </si>
  <si>
    <t>ขึ้นอยู่กับตำแหน่งของผู้สังเกตและขนาดของดาวฤกษ์โดยต่อให้ดาวฤกษ์มีขนาดใหญ่แต่ถ้าอยู่ไกลผู้สังเกตอาจทำให้เห็นความสว่างน้อยกว่าเมื่อเทียบกับดาวฤกษ์ขนาดเล็กแต่ผู้สังเกตอยู่ใกล้</t>
  </si>
  <si>
    <t>โชติมาตรปรากฏคือโชติมาตรของดาวฤกษ์ที่สังเกตเห็นจากโลกส่วนโชติมาตรสัมบูรณ์คือโชติมาตรเมื่อดาวฤกษ์ห่างจากโลก 10 พาร์เซก</t>
  </si>
  <si>
    <t>เป็นแหล่งก๊าซและฝุ่นที่เป็นต้นกำเนิดของดาวฤกษ์และเป็นบริเวณที่ดาวฤกษ์ก่อตัวขึ้น</t>
  </si>
  <si>
    <t>เพราะดาวฤกษ์ที่มีมวลมากต้องการพลังงานเป็นจำนวนมากจึงมีอัตราการใข้พลังงานและมวลสารที่สูงกว่า</t>
  </si>
  <si>
    <t>ปัจจุบันดวงอาทิตย์มีอายุประมาณ 4,600 ล้านปี และจะมีอายุขัยอีกประมาณ 5,400 ล้านปี</t>
  </si>
  <si>
    <t xml:space="preserve">เกี่ยวข้อง โดยดาวฤกษ์จะเกิดกระบวนการนิวเคลียร์ฟิวชันเปลี่ยนไฮโดรเจนเป็นฮีเลียมและสร้างธาตุหนักขึ้เมื่อดาวตายลงด้วยการระเบิดธาตุเหล่านี้จะกระจายสู่ห้วงอวกาศโลกก่อตัวจาก ฝุ่นและก๊าซที่เหลือจากการตายของดาวและร่างกายมนุษย์ประกอบด้วยธาตุสำคัญ เช่น C,O,N,Ca,Feทั้งหมดนี้ ล้วนเกิดขึ้นในดาวฤกษ์
</t>
  </si>
  <si>
    <t>ระยะห่างของผู้สังเกตและพลังงานที่ดาวฤกษ์ดวงนั้นปล่อยออกมา</t>
  </si>
  <si>
    <t>โชติมาตรปรากฏเป็นโชติมาตรของดาวบนท้องฟ้าจริงตามที่เรา มองเห็นจากโลก ส่วนโชติมาตร สัมบูรณ์เป็นการวัดโชติมาตร ของดาวเมื่ออยู่ห่างจากโลกเป็นระยะทาง 10 พาร์เซ</t>
  </si>
  <si>
    <t>เพราะโลกเราอยู่ใกล้ดวงอาทิตย์มากกว่า</t>
  </si>
  <si>
    <t>เพราะดาวฤกษ์ที่มีมวลน้อยใช้พลังงานน้อยกว่าดาวฤกษ์ที่มีมวลมาก</t>
  </si>
  <si>
    <t>เกี่ยวกับวิวัฒนาการของดาวฤกษ์โดยที่ธาตุต่างๆในโลกในตารางธาตุและในร่างกายเราล้วนกำเนิดมาจากกลไกภายในดาวฤกษ์</t>
  </si>
  <si>
    <t xml:space="preserve">อุณหภูมิของผิวดาว
รัศมีของดาวฤก
ระยะทางจากผู้สังเกต </t>
  </si>
  <si>
    <t xml:space="preserve">โชติมาตรปรากฏ (Apparent Magnitude, m)
	•	คือ ค่าความสว่างที่เราเห็นจากโลก
	•	ขึ้นอยู่กับทั้ง ความส่องสว่างจริงของดาว และ ระยะทางจากโลก
	•	ดาวที่อยู่ใกล้จะดูสว่างกว่า แม้จะส่องแสงน้อยกว่า
โชติมาตรสัมบูรณ์ (Absolute Magnitude, M)
	•	คือ ค่าความสว่างของดาว ถ้ามองจากระยะห่างมาตรฐานคือ 10 พาร์เซก (ประมาณ 32.6 ปีแสง)
	•	ใช้เปรียบเทียบ “ความสว่างที่แท้จริง” ของดาวแต่ละดวงโดยไม่สนระยะทาง
	•	ช่วยให้รู้ว่า “ดาวไหนสว่างจริงๆ” มากกว่ากัน
</t>
  </si>
  <si>
    <t xml:space="preserve">สีของดาว
</t>
  </si>
  <si>
    <t>ระยะทางดวงอาทิตใกล้กว่า</t>
  </si>
  <si>
    <t>มวลน้อยจะเผาไหม้น้อยกว่าดาวที่มีมวลเยอะกว่า</t>
  </si>
  <si>
    <t xml:space="preserve">•	อายุปัจจุบันของดวงอาทิตย์: ประมาณ 4.6 พันล้านปี
	•	อายุขัยโดยประมาณที่เหลืออยู่: ประมาณ 5 พันล้านปี
(รวมอายุขัยทั้งหมดของดวงอาทิตย์ ≈ 10 พันล้านปี)
</t>
  </si>
  <si>
    <t>เกี่ยวข้องเพราะ ธาตุเบาเกิดจากดาวฤกษ์
	•	ในช่วงชีวิตของดาวฤกษ์ โดยเฉพาะระยะที่เป็น ดาวหลัก (Main Sequence)
จะเกิด ปฏิกิริยานิวเคลียร์ฟิวชัน เช่น ไฮโดรเจนรวมตัวเป็นฮีเลียม</t>
  </si>
  <si>
    <t>ขนาดของดาว, อุณหภูมิของดาว, และระยะทางจากโลก</t>
  </si>
  <si>
    <t>ดวงอาทิตย์ (-26.7);ดวงจันทร์เต็มดวง (-12.5);ดาวซิริอัส (-1.46);ดาวศุกร์ (-4.4);ดาวพฤหัสบดี (-2.7);ดาวไรเจล (0.12);ดาวคาเพลลา (0.09);ดาวเวกา (0.04);ดาวตานกอินทรี (0.77)</t>
  </si>
  <si>
    <t>พิจารณาจาก “สีของดาว”
เพราะสีบ่งบอกอุณหภูมิของดาวตามกฎของวีน</t>
  </si>
  <si>
    <t>เพราะดวงอาทิตย์อยู่ใกล้โลกมากกว่าดาวซีรีอัสมากๆ ทำให้แม้ดาวซีรีอัสจะมีกำลังส่องสว่างมากกว่า แต่แสงที่เดินทางมาถึงโลกจะลดลงตามระยะทาง ทำให้มองเห็นดวงอาทิตย์สว่างกว่าดาวซีรีอัส</t>
  </si>
  <si>
    <t>1.	เนบิวลาเป็นแหล่งกำเนิดของดาวฤกษ์
2.	เนบิวลาบางชนิดเกิดจากซากของดาวฤกษ์ที่สิ้นอายุขัย</t>
  </si>
  <si>
    <t>ดาวฤกษ์ที่มีมวลมากเผาผลาญเชื้อเพลิงเร็วกว่า จึงมีชีวิตสั้นกว่า ส่วนดาวฤกษ์มวลน้อยเผาผลาญเชื้อเพลิงช้า จึงมีชีวิตยาวนานกว่า</t>
  </si>
  <si>
    <t>ปัจจุบัน ดวงอาทิตย์ของเรามีอายุประมาณ 4.6 พันล้านปี คาดว่าดวงอาทิตย์จะมีอายุขัยรวมประมาณ 10 พันล้านปี ดวงอาทิตย์ยังมีอายุขัยเหลืออีกประมาณ 5.4 พันล้านปี</t>
  </si>
  <si>
    <t>ใช่ ธาตุต่างๆ บนโลกและในร่างกายของเรามีความสัมพันธ์กับการวิวัฒนาการของดาวฤกษ์อย่างลึกซึ้ง</t>
  </si>
  <si>
    <t>อุณหภูมิพื้นผิวและขนาด</t>
  </si>
  <si>
    <t>โชติมาตรปรากฏคือความสว่างที่มองเห็นจากโลก โชติมาตรสัมบูรณ์คือความสว่างจริง</t>
  </si>
  <si>
    <t>ดาวคาเพลลามีอุณหภูมิพื้นผิวสีเดียวกับดวงอาทิตย์</t>
  </si>
  <si>
    <t>เพราะถ้ามองจากโลกโชติมาตรปรากฏจะทำให้เห็นดวงอาทิตย์ส่องสว่างมากกว่าดาวซิริอัส</t>
  </si>
  <si>
    <t>เพราะดาวฤกษ์เกิดจากการยุบตัวของเนบิวลา</t>
  </si>
  <si>
    <t>ดาวฤกษ์ที่มีมวลน้อยใช้พลังงานน้อยกว่าจึงทำให้มีช่วงชีวิตที่ยาวนานกว่า</t>
  </si>
  <si>
    <t>4600ล้านปี อาจจะมีอายุขัยอีก5400ล้านปี</t>
  </si>
  <si>
    <t>เกี่ยวข้อง เมื่อดาวระเบิดเป็นซูเปอร์โนวา ฝุ่นและแก๊สที่หลงเหลือจากดาวที่ตายและจะรวมกันเป็นดวงอาทิตย์ โลก ดวงจันทร์ และตัวเรา</t>
  </si>
  <si>
    <t>ระยะห่างของผู้สังเกต และ พลังงานที่ดาวฤกษ์ดวง
นั้นปล่อยออกมา</t>
  </si>
  <si>
    <t>โชติมาตรปรากฏเป็นโชติมาตรของดาวบนท้องฟ้าจริงตามที่เรา มองเห็นจากโลก ส่วนโชติมาตร สัมบูรณ์เป็นการวัดโชติมาตร ของดาวเมื่ออยู่ห่างจากโลกเป็นระยะทาง 10 พาร์เซก</t>
  </si>
  <si>
    <t>ดาวคาเพลลาเพราะ มีสีเหมือนดวงอาทิตย์</t>
  </si>
  <si>
    <t>พราะดาวฤกษ์ที่มีมวลน้อยใช้พลังงานน้อยกว่าดาวฤกษ์ที่มีมวลมาก</t>
  </si>
  <si>
    <t>ธาตุต่าง ๆ บนโลกและในร่างกายของเรา เกิดจากกระบวนการในดาวฤกษ์ เช่น การหลอมธาตุในแกนดาว และการระเบิดซูเปอร์โนวา ธาตุเหล่านี้กระจายสู่จักรวาล แล้วรวมตัวกันเป็นโลกและสิ่งมีชีวิตในเวลาต่อมา</t>
  </si>
  <si>
    <t>ขนาดและอุณหภูมิพื้นผิวของดาวฤกษ์  ความสัมพันธ์ ดาวที่มีขนาดใหญ่และร้อนกว่าจะสว่างกว่าดาวที่มีขนาดเล็กและเย็นกว่า</t>
  </si>
  <si>
    <t>โชติมาตรปรากฏขึ้นกับระยะทาง ส่วนโชติมาตรสัมบูรณ์ไม่ขึ้นกับระยะทาง</t>
  </si>
  <si>
    <t xml:space="preserve">ดวงอาทิตย์อยู่ใกล้โลกมากกว่าดาวซีริอัส จึงมองเห็นสว่างกว่า แม้กำลังส่องสว่างจะน้อยกว่า
</t>
  </si>
  <si>
    <t>เนบิวลาเป็นต้นกำเนิดและผลลัพธ์ของวงจรชีวิตดาวฤกษ์</t>
  </si>
  <si>
    <t>เพราะดาวมวลน้อยให้พลังงานช้ากว่าดาวมวลมากทำให้มีอายุนานกว่า</t>
  </si>
  <si>
    <t xml:space="preserve">ปัจจุบันอายุ 4.6 พันล้านปี และดวงอาทิตย์มีอายุขัยประมาณ 5.4 พันล้านปี </t>
  </si>
  <si>
    <t>เกี่ยวข้องกับวิวัฒนาการของดาวฤกษ์โดยตรง เพราะธาตุหนัก เช่น คาร์บอน ออกซิเจน เหล็ก และอื่น ๆ ถูกสร้างขึ้นภายในดาวฤกษ์ผ่านกระบวนการหลอมรวมของนิวเคลียส เมื่อดาวฤกษ์หมดอายุและระเบิด (เช่น ซูเปอร์โนวา) ธาตุเหล่านี้จะกระจายออกสู่อวกาศ และรวมตัวกันเป็นดาวเคราะห์ เช่น โลก รวมถึงสิ่งมีชีวิต ดังนั้นเราจึงเกิดจาก "ฝุ่นดาว" หรือสิ่งที่ดาวฤกษ์ทิ้งไว้</t>
  </si>
  <si>
    <t>ระยะทางจากโลกเเละพลังงานเเละเเสงที่ดาวปล่อยมา</t>
  </si>
  <si>
    <t xml:space="preserve">โซติมาตรปรากฏ คือ ความสว่างของดาวที่เรามองเห็นจากโลก
โซติมาตรสัมบูรณ์ คือ ความสว่างของดาวถ้าดาวอยู่ห่างจากโลก 10 พาร์เซก (ประมาณ 32.6 ปีแสง)
ดังนั้น โซติมาตรปรากฏขึ้นอยู่กับระยะทาง ส่วนโซติมาตรสัมบูรณ์ใช้เปรียบเทียบความสว่างที่แท้จริงของดาวโดยไม่คำนึงถึงระยะทาง
</t>
  </si>
  <si>
    <t>ซิริอัส</t>
  </si>
  <si>
    <t>เพราะดวงอาทิตย์มีเเสงที่สว่างมากกว่า</t>
  </si>
  <si>
    <t>เนบิวลาเป็นกลุ่มแก๊สและฝุ่นในอวกาศที่เป็นแหล่งกำเนิดของดาวฤกษ์ ดาวฤกษ์เกิดจากแรงโน้มถ่วงที่ทำให้แก๊สในเนบิวลายุบตัวรวมกันจนเกิดการหลอมรวมของนิวเคลียสภายในใจกลาง เกิดเป็นดาวฤกษ์ขึ้นมา นอกจากนี้เมื่อดาวฤกษ์หมดอายุยังสามารถกลายเป็นเนบิวลาได้อีกด้วย</t>
  </si>
  <si>
    <t xml:space="preserve">เพราะดาวฤกษ์ที่มีมวลน้อยจะเผาผลาญเชื้อเพลิง (ไฮโดรเจน) ภายในตัวเองอย่างช้า ๆ ทำให้มีอัตราการใช้พลังงานต่ำ จึงมีอายุการใช้งานนานกว่าดาวฤกษ์ที่มีมวลมากซึ่งเผาผลาญเชื้อเพลิงอย่างรวดเร็ว ทำให้อายุสั้นกว่า
</t>
  </si>
  <si>
    <t>4.6พันล้านปี
5.4พันล้านปี</t>
  </si>
  <si>
    <t>เกี่ยวข้อง เพราะธาตุที่อยู่ในร่างกายเราเช่นคาร์บอนออกซิเจนเหล็กแคลเซียมตัวมีต้นกำเนิดมาจากดาวฤกษ์</t>
  </si>
  <si>
    <t>ความสว่างปรากฏ, กำลังส่องสว่างที่แท้จริง, และระยะทาง: ความสว่างปรากฏคือสิ่งที่เรารับรู้ได้จากโลก ซึ่งขึ้นอยู่กับว่าดาวฤกษ์นั้นสว่างแค่ไหนจริงๆ (กำลังส่องสว่างที่แท้จริง) และไกลแค่ไหน</t>
  </si>
  <si>
    <t>โชติมาตรปรากฏ (Apparent Magnitude):
 คือความสว่างของดาวฤกษ์ ที่สังเกตได้จริงจากโลกต่างจากโชติมาตรสัมบูรณ์ (Absolute Magnitude):ความสว่างของดาวฤกษ์ ที่จะปรากฏ หากดาวฤกษ์ดวงนั้นอยู่ที่ระยะห่างมาตรฐาน 10 พาร์เซก (ประมาณ 32.6 ปีแสง) จากโลก</t>
  </si>
  <si>
    <t>ดาวเพลลาพิจารณาจากสี</t>
  </si>
  <si>
    <t>เพราะดวงอาทิตย์มีความสว่างปรากฏสูงกว่า</t>
  </si>
  <si>
    <t>เพราะมีอัตราการใช้เชื้อเพลิงที่น้อยกว่า</t>
  </si>
  <si>
    <t>5,000 ล้านปี
มีอายุขัย 4,500-5,500ล้านปี</t>
  </si>
  <si>
    <t>เกี่ยวข้องเพราะธาตุบนโลกเป็นเศษเหลือจากการเกิดดาวฤกษ์</t>
  </si>
  <si>
    <t>1ตำเเหน่งของผู้สังเกต
2ขนาดของดาวฤกษ์</t>
  </si>
  <si>
    <t>โชติมาตรปรากฏคือโชติมาตรของดาวฤกษ์เมื่อสังเกตเห็นจาหโลก
โชติมาตรสัมบูรณ์คือโชติมาตรเมื่อดากฤกษ์อยู่ห่างจากโลก10พาร์เซก</t>
  </si>
  <si>
    <t>ดาวซิริอัสเพราะมีสีเหมือนกับดวงอาทิตย์</t>
  </si>
  <si>
    <t xml:space="preserve"> ดวงอาทิตย์ดูสว่างกว่าดาวซิริอัสเมื่อมองจากโลก เพราะอยู่ใกล้กว่า มาก แม้ดาวซิริอัสจะมีพลังงานแสงมากกว่าก็ตาม</t>
  </si>
  <si>
    <t>เนบิวล่ายุบตัวจึงทำให้เกิดดาวฤกษ์</t>
  </si>
  <si>
    <t>เพราะใช้พลังน้แยกว่าดาวฤกษ์ที่มีมวลมาก</t>
  </si>
  <si>
    <t>ดวงอาทิตย์มีอายุประมาน4.6พันล้านปี
เเละจะมีอายุขัยอีกประมาณ5.4พันล้านปี</t>
  </si>
  <si>
    <t>เกี่ยวเพราะจะทำให้เกิดเนบิวล่าเเละปฏิกริยาต่างๆ</t>
  </si>
  <si>
    <t>ขึ้นอยู่กับขนาดของดาวและอุณหภูมิพื้นผิว 
ความสัมพันธ์ ขนาดใหญ่แต่เย็นกำลังส่องสว่างพอๆกับดาวที่เล็กแต่ร้อน</t>
  </si>
  <si>
    <t>โชติมาตรปรากฏคือค่าความสว่างที่เราเห็นจากโลก แต่ โชติมาตรสัมบูรณ์คือค่าความสว่างที่แท้จริงของดาว</t>
  </si>
  <si>
    <t>ดาวคาเพลลาเพราะอยู่ในสเปกตรัมดาวสีเหลือง</t>
  </si>
  <si>
    <t>ระยะห่างของดาวซิริอัสซึ่งอยู่ไกลกว่าดวงอาทิตย์จากโลก</t>
  </si>
  <si>
    <t>เนบิวลาเป็นแหล่งกำเนิดดาวฤกษ์ และเนบิวลาเกิดจากการตายของดาวฤกษ์</t>
  </si>
  <si>
    <t>เพราะมีเชื้อเพลิงที่น้อยกว่า และการใช้พลังงานที่น้อยกว่าด้วย</t>
  </si>
  <si>
    <t>อายุประมาณ 4.6พันล้านปี และจะมีอายุขัยประมาณ 10,000 ล้านปี</t>
  </si>
  <si>
    <t>เกี่ยวข้องเพราะ ธาตุเกือบทั้งหมดในร่างกายเราและบนโลก ล้วนมีแต่กำเนิดมาจากการวิวัฒนาการและตายของดาวฤกษ์</t>
  </si>
  <si>
    <t>โชติมาตรปรากฏเป็นความสว่างของดาวฤกษ์ที่สังเกตเห็นจากโลก ส่วนโชติมาตรสัมบูรณ์เป็นความสว่างของดาวฤกษ์หากดาวฤกษ์นั้นอยู่ห่างจากโลก 10 พาร์เซกประมาณ 32.6 ปีแสง</t>
  </si>
  <si>
    <t xml:space="preserve">สีของดวงดาวเพราะดวงอาทิตย์มีสีเป็นสีเหลืองซึ่งดาวคาเพลลาก็มีสีเหลืองเช่นกัน สีของดาวจะบ่งบอกถึงอุณหภูมิของดาว
</t>
  </si>
  <si>
    <t>เมื่อเทียบกันดวงอาทิตย์มี โชติมาตรปรากฏ -26.7 และดาวซิริอัสมีโชติมาตรปรากฏ -1.46 ทำให้เราสังเกตจากบน โลกเห็นดวงอาทิตย์มีความสว่างมากกว่า</t>
  </si>
  <si>
    <t>เนื่องจากใช้พลังงานอย่างประหยัดกว่า ดาวฤกษ์ที่มีมวลมากใช้พลังงาน ในอัตราที่สูงมากูและเผาผลาญเชื้อเพลิงอย่างรวดเร็ว ทำให้มีช่วงชีวิตที่สั้นกว่า</t>
  </si>
  <si>
    <t>ขนาดของดาวฤกษ์ และ อุณหภูมิพื้นผิวของดาวฤกษ์</t>
  </si>
  <si>
    <t xml:space="preserve">โชติมาตรปรากฏ (วัดความสว่างของดาวตามที่ปรากฏบนท้องฟ้าจริงจากโลก, ส่วนโชติมาตรสัมบูรณ์ เป็นการวัดความสว่างของดาวที่สมมุติว่าดาวทุกดวงอยู่ห่างจากโลกเป็นระยะทาง 10 พาร์เซก (ประมาณ 32.6 ปีแสง)
</t>
  </si>
  <si>
    <t xml:space="preserve">เป็นแหล่งกำเนิดของดาวฤกษ์ และเป็นจุดจบของดาวฤกษ์บางดวง </t>
  </si>
  <si>
    <t>เนื่องจากดาวฤกษ์มวลน้อยจะเผาผลาญเชื้อเพลิงไฮโดรเจนอย่างช้าๆ ทำให้มีอายุยืนยาวกว่า ดาวฤกษ์มวลมากจะมีการเผาผลาญเชื้อเพลิงที่รุนแรงและรวดเร็วกว่า ทำให้มีอายุสั้นกว่า</t>
  </si>
  <si>
    <t xml:space="preserve">พันล้านปี และจะยังคงส่องแสงได้อีกประมาณ 5,000 ล้านปี </t>
  </si>
  <si>
    <t>1. อุณหภูมิพื้นผิว (T)
  - ยิ่งร้อน ยิ่งสว่าง
2. รัศมีของดาว (R)
  - ดาวใหญ่ พื้นที่ผิวมาก ส่องสว่างมาก
3. มวลของดาว (M) (สำหรับดาวลำดับหลัก)
  - มวลมาก สว่างมาก</t>
  </si>
  <si>
    <t>โชติมาตรปรากฏ (m) = ความสว่างที่เห็นจากโลก (ขึ้นกับระยะทาง)
โชติมาตรสัมบูรณ์ (M) = ความสว่างจริงของดาว ถ้าอยู่ห่าง 10 พาร์เซก
m = ที่เห็น
M= ที่เป็น
ความสัมพันธ์:m-M=5log(d)-5(ระยะทาง d หน่วยพาร์เซก)</t>
  </si>
  <si>
    <t>ดาวซิริอัส เพราะมีสีอุณหภูมิขาวเหมือนกัน</t>
  </si>
  <si>
    <t>ดวงอาทิตย์ดูสว่างกว่า เพราะอยู่ใกล้โลกมาก แม้ดาวซิริอัสจะมีกำลังส่องสว่างมากกว่าก็ตาม</t>
  </si>
  <si>
    <t>เนบิวลาเป็นแหล่งกำเนิดดาวฤกษ์
 – กลุ่มก๊าซและฝุ่นยุบตัวเกิดดาวใหม่
เนบิวลามาจากดาวฤกษ์ที่ตาย
 – ดาวระเบิด (ซูเปอร์โนวา) หรือปล่อยก๊าซกลายเป็นเนบิวลา
 เนบิวลา = จุดเริ่มต้นและจุดจบของดาวฤกษ์</t>
  </si>
  <si>
    <t>ดาวมวลมากเผาไหม้เร็ว → ตายเร็ว
ดาวมวลน้อยเผาไหม้ช้า → อยู่ได้นาน</t>
  </si>
  <si>
    <t>ดวงอาทิตย์มีอายุ ~4.6 พันล้านปี
เหลืออายุขัยอีก ~5 พันล้านปี</t>
  </si>
  <si>
    <t>ดาวฤกษ์สร้างธาตุ → ผ่านฟิวชันในแกนกลาง (เช่น คาร์บอน, ออกซิเจน)
ซูเปอร์โนวา → สร้างและกระจายธาตุหนัก (ทอง, เงิน, ยูเรเนียม)
ฝุ่นจากดาวรวมตัว → เกิดโลกและสิ่งมีชีวิต
โลกและตัวเราก็เกิดจาก “เศษของดาวฤกษ์</t>
  </si>
  <si>
    <t>ขนาดดาวฤกษ์(ใหญ่กว่าสว่างกว่า)อุณหภูมิพื้นผิว(มากกว่าสว่างกว่า)</t>
  </si>
  <si>
    <t>โชติมาตรสัมบูรณ์คือความสว่างที่แท้จริงของดาวฤกษ์ถ้าอยู่ห่าง10พาร์เซก แตกต่างจากโชติมาตรปรากฎที่เป็นความสว่างที่มองเห็นจากโลก</t>
  </si>
  <si>
    <t>เพราะดาวฤกษ์มวลมากจะใช้พลังงานมากกว่า  ส่องแสงสว่างกว่า</t>
  </si>
  <si>
    <t>เกี่ยวข้อง เพราะมี H He ที่เป็นส่วนที่ทำให้เกิดวิวัฒนาการดาวฤกษ์</t>
  </si>
  <si>
    <t>1.อุณหภูมิพื้นผิว-ยิ่งร้อนยิ่งสว่าง
2.รัศมีของดาว-ดาวใหญ่ พื้นที่ผิวมาก ส่องสว่างมาก
3.มวลของดาว (สำหรับดาวหลัก)-มวลมาก สว่างมาก</t>
  </si>
  <si>
    <t>โชติมาตรปรากฏ(m) = ความสว่างที่เห็นจากโลก(ขึ้นกับระยะทาง)
โชติมาตรสัมบูรณ์(M) = ความสว่างจริงของดาว ถ้าอยู่ห่าง10พาร์กเซก
m = ที่เห็น
M = ที่เป็น
ความสัมพันธ์:m-M=5log(d)-5(ระยะทาง d หน่วยพาร์กเซก)</t>
  </si>
  <si>
    <t>ดวงอาทิตย์ดูสว่างกว่า เพราะอยุ่ใกล้โลกมาก แม้ดาวซิริอัสจะมีกำลังส่องสว่างมากกว่าก็ตาม</t>
  </si>
  <si>
    <t>เนบิวลาเป็นแหล่งกำเนิดดาวฤกษ์ - กลุ่มก๊าซและฝุ่นยุบตัวเกิดดาวใหม่
เนบิวลามาจากดาวฤกษ์ที่ตาย - ดาวระเบิด (ซูเปอร์โนวา) หรือปล่อยก๊าซกลายเป็นเนบิวลา
เนบิวล่า = จุดเริ่มต้นและจุดจบของดาวฤกษ์</t>
  </si>
  <si>
    <t>ดาวมวลมากเผาไหม้เร็ว - ตายเร็ว
ดาวมวลน้อยเผาไหม้ช้า - อยุ่ได้นาน</t>
  </si>
  <si>
    <t>ดวงอาทิตย์มีอายุ~4.6พันล้านปี
เหลืออายุขัยอีก ~5พันล้านปี</t>
  </si>
  <si>
    <t>ดาวฤกษ์สร้างธาตุ - ผ่านฟิวชันในแกนกลาง (เช่น คาร์บอน ออกซิเจน)
ซูเปอร์โนวา - สร้างและกระจายธาตุหนัก (ทอง เงิน ยูเรเนียม)
ฝุ่นจากดาวรวมตัว - เกิดโลกและสิ่งมีชีวิต
โลกและตัวเราเกิดจาก เศษของดาวฤกษ์</t>
  </si>
  <si>
    <t>อุณหภูมิ
ระยะห่าง</t>
  </si>
  <si>
    <t>ระยะทาง
ความสว่างที่เห็นจากโลก
ความแม่นยำ</t>
  </si>
  <si>
    <t>ขนาดและละยะความไกลและใกล้จากโลก</t>
  </si>
  <si>
    <t>มวลมากมีแรงโน้มถ่วงมาก อุณหภูมิและความดันแกนกลางสูงมากเผาผลาญมากจึงทำให้มีอายุสั้นกว่าดาวฤกษ์ที่มีมวลน้อย</t>
  </si>
  <si>
    <t>มีอายุประมาณ4.6พันล้านปี และคาดว่ายังคงส่องแสงได้อีกประมาณ 5 พันล้านปี</t>
  </si>
  <si>
    <t>ขนาดกับอุณหภูมิผิว ขนาดเพพิ่มสว่างเพิ่ม
อุณหภูมิเพิ่มสว่างเพิ่ม</t>
  </si>
  <si>
    <t>โชติมาตรปรากฏความสว่างที่ตาเห้นจากโลก สัมบูรณ์คือความสว่างแท้จริง</t>
  </si>
  <si>
    <t>ดาวคาเพลลาเพราะสีเหลืองเหมือนดวงอาทิตยผ์</t>
  </si>
  <si>
    <t>เกี่ยวกับการวิวัฒนาการของดาวฤกษ์</t>
  </si>
  <si>
    <t>ใช้เชื้อเพลิงนิวเคลียร์น้อย ดาวมวลมากเผาผลาญเร็วและหมดเชื้อเพลิงเร็วกว่า</t>
  </si>
  <si>
    <t>4.6พันล้านปี น่าจะอยู่อีก 5พันล้านปี</t>
  </si>
  <si>
    <t>เกี่ยวเพราะธาตุต่างๆได้มาจากการวิวัฒนาการของดาวฤกษ์</t>
  </si>
  <si>
    <t xml:space="preserve">ขนาดของดาวฤกษ์ (Size) และ อุณหภูมิพื้นผิวของดาวฤกษ์ (Temperature) </t>
  </si>
  <si>
    <t xml:space="preserve">ระยะทางที่ใช้ในการวัด โชติมาตรปรากฏคือความสว่างที่ปรากฏแก่ผู้สังเกตบนโลก ในขณะที่โชติมาตรสัมบูรณ์คือความสว่างที่ดาวจะปรากฏหากอยู่ห่างจากโลก 10 พาร์เซก (ประมาณ 32.6 ปีแสง) </t>
  </si>
  <si>
    <t>ดาวตานกอินทรี (0.77);ดาวไรเจล (0.12);ดาวคาเพลลา (0.09);ดาวเวกา (0.04);ดาวซิริอัส (-1.46);ดวงอาทิตย์ (-26.7);ดาวพฤหัสบดี (-2.7);ดาวศุกร์ (-4.4);ดวงจันทร์เต็มดวง (-12.5)</t>
  </si>
  <si>
    <t>เพราะดาวซิริอัสมีระยะทางห่างจากโลก มากกว่าดวงอาทิตย์</t>
  </si>
  <si>
    <t xml:space="preserve">เป็นแหล่งกำเนิดของดาวฤกษ์ และเป็นส่วนหนึ่งของวิวัฒนาการของดาวฤกษ์ด้วยเช่นกัน </t>
  </si>
  <si>
    <t>ดาวฤกษ์มวลน้อยใช้พลังงานอย่างประหยัดกว่า และมีอัตราการเผาผลาญเชื้อเพลิง (ไฮโดรเจน) ช้ากว่า</t>
  </si>
  <si>
    <t>4.6 พันล้านปี และมีอายุขัยรวมประมาณ 1 หมื่นล้านปี</t>
  </si>
  <si>
    <t>ธาตุต่าง ๆ บนโลกและในตัวเรามีความเกี่ยวข้องกับวิวัฒนาการของดาวฤกษ์อย่างมาก</t>
  </si>
  <si>
    <t xml:space="preserve">ระยะทางที่ใช้ในการวัด โชติมาตรปรากฏคือความสว่างที่ปรากฏแก่ผู้สังเกตบนโลก ในขณะที่โชติมาตรสัมบูรณ์คือความสว่างที่ดาวจะปรากฏหากอยู่ห่างจากโลก 10 พาร์เซก (ประมาณ 32.6 ปีแสง)  
โชติมาตรปรากฏ (Apparent Magnitude):
เป็นความสว่างของดาวที่ปรากฏให้เห็นจากโลก </t>
  </si>
  <si>
    <t>ดาวตานกอินทรี (0.77);ดาวไรเจล (0.12);ดาวคาเพลลา (0.09);ดาวเวกา (0.04);ดาวศุกร์ (-4.4);ดาวพฤหัสบดี (-2.7);ดาวซิริอัส (-1.46);ดวงจันทร์เต็มดวง (-12.5);ดวงอาทิตย์ (-26.7)</t>
  </si>
  <si>
    <t>ความสว่างของดาวนั้น แสดงแดงว่าอุณหภูมิสูง</t>
  </si>
  <si>
    <t xml:space="preserve">เพราะดวงอาทิตย์อยู่ใกล้โลกมากกว่าดาวซิริอุสมาก ความสว่างที่ปรากฏของวัตถุบนท้องฟ้าไม่ได้ขึ้นอยู่กับกำลังส่องสว่างเพียงอย่างเดียว แต่ยังขึ้นอยู่กับระยะทางระหว่างวัตถุและผู้สังเกตด้วย </t>
  </si>
  <si>
    <t>เนบิวลาเป็นแหล่งกำเนิดของดาวฤกษ์.</t>
  </si>
  <si>
    <t>ใช่ครับ ธาตุต่าง ๆ บนโลก รวมถึงธาตุที่เป็นส่วนประกอบของร่างกายเรา ล้วนเกี่ยวข้องกับการวิวัฒนาการของดาวฤกษ์ทั้งสิ้น</t>
  </si>
  <si>
    <t xml:space="preserve">พลังงานที่ดาวฤกษ์ดวงนั้นปลดปล่อยออกมา </t>
  </si>
  <si>
    <t>คาเพลลา ประเภทสเปกตรัม (เช่น G2), 2. ค่าการวัดอุณหภูมิผิว (K), และ 3. ดัชนีสี (B−V)</t>
  </si>
  <si>
    <t>เพราะว่าดวงอาทิตย์อยู่ใกล้โลกมากกว่าดาวซิริอัสมาก
ถึงแม้ ดาวซิริอัสจะมีกำลังส่องสว่าง (luminosity) มากกว่าดวงอาทิตย์หลายเท่า
แต่ระยะทางที่ไกลกว่ามากทำให้ แสงจากซิริอัสกระจายออกไป และถึงโลกด้วยพลังงานน้อยมาก</t>
  </si>
  <si>
    <t>เนบิวลาเป็นแหล่งกำเนิดของดาวฤกษ์, เนบิวลาเกิดจากดาวฤกษ์ที่สิ้นอายุขัย</t>
  </si>
  <si>
    <t>ดาวมวลน้อยใช้พลังงานน้อยกว่า ดาวมวลมากเผาไหม้เร็วและรุนแรง</t>
  </si>
  <si>
    <t>ธาตุในตัวเราและโลก ล้วนมาจากวิวัฒนาการของดาวฤกษ์โดยเฉพาะจากการฟิวชันและซูเปอร์โนวา</t>
  </si>
  <si>
    <t xml:space="preserve">ขนาดของดาวฤกษ์ และอุณหภูมิพื้นผิว 
ยิ่งดาวฤกษ์มีขนาดใหญ่ พื้นที่ผิวที่แผ่พลังงานออกมาก็จะมากขึ้น และ
ยิ่งอุณหภูมิพื้นผิวสูงขึ้น ดาวฤกษ์ก็จะแผ่พลังงานออกมาได้มากขึ้น ในแต่ละหน่วยเวลา ทำให้ดาวฤกษ์มีความสว่างมากขึ้น </t>
  </si>
  <si>
    <t>โชติมาตรปรากฏ คือ โชติมาตรความส่องสว่างของดาวที่สังเกตไก้จาก โลก  แต่
โชติมาตรสัมบูรณ์ คือ โชติมาตรเมื่อดาวฤกษ์อยู่ห่างจากโลก 10 พาร์เซก</t>
  </si>
  <si>
    <t>ดวงอาทิตย์ (-26.7);ดวงจันทร์เต็มดวง (-12.5);ดาวศุกร์ (-4.4);ดาวซิริอัส (-1.46);ดาวพฤหัสบดี (-2.7);ดาวเวกา (0.04);ดาวคาเพลลา (0.09);ดาวไรเจล (0.12);ดาวตานกอินทรี (0.77)</t>
  </si>
  <si>
    <t xml:space="preserve">มีสีเหลือง </t>
  </si>
  <si>
    <t>เพราะดวงอาทิตย์ อยู่ใกล้โลกมากกว่าดาวซิริอัส</t>
  </si>
  <si>
    <t>เพราะ ดาวฤกษ์ที่มีมวลมาก ต้องการพลังงานมากกว่า
ดาวฤกษ์ที่มีมวลน้อย จึงมีอัตราการใช้พลังงานและมวลสารที่สูงกว่า 
ทำให้ ดาวฤกษ์มวลน้อย มีอายุยาวนานกว่า ดาวฤกษ์มวลมาก</t>
  </si>
  <si>
    <t>4.6 พันล้านปี จะมีอายุขัยอีกประมาณ 5 พันล้านปี</t>
  </si>
  <si>
    <t>เกี่ยวข้อง ธาตุที่ประกอบเป็นทุกสิ่งรอบตัวเรา รวมถึงตัวเรา มีต้นกำเนิดจากดาวฤกษ์</t>
  </si>
  <si>
    <t>ความส่องสว่างจะขึ้นอยู่กับตำแหน่งของผู้สังเกตและขนาดของดาวฤกษ์โดยถ้าผู้สังเกตุอยู่ใกล้ก็จะมองเห็นดาวฤกษ์สว่างมาก</t>
  </si>
  <si>
    <t>โชติมาตรปรากฏคือโชติมาตรของดาวฤกษ์ที่สังเกตุเห็นจากโลกส่วนโชติมาตรสัมบูรณ์คือโชติมาตรของดาวฤกษ์ที่มีระยะห่างจากโลก 10 พาร์เซก</t>
  </si>
  <si>
    <t>พิจารณาจากการดูโชติมาตรปรากฏซึ่งเป็นโชติมาตรที่สังเกตเห็นจากโลกแล้วพบว่าดาวซิริอัสเป็นดาวที่มีความส่องสว่างมากที่สุดซึ่งมีความใกล้เคียงกับดวงอาทิตย์</t>
  </si>
  <si>
    <t>เพราะดวงอาทิตย์เป็นดาวที่อยู่ใกล้กับโลกมากกว่าดาวซิริอัสทำให้เมื่อสังเกตมองจากโลกเราจึงเห็นดวงอาทิตย์สว่างมากกว่า</t>
  </si>
  <si>
    <t>ดาวฤกษ์เกิดจากการที่กลุ่มก้อนของแก๊สรวมตัวกันอย่างหลวมๆเรียกว่า เนบิวลา ต่อมาเนบิวลาจะค่อยๆยุบตัวลงภายในแรงโน้มถ่วงของโลกจนมีความหนาแน่นมากขึ้นกลายเป็นดาวฤกษ์ก่อนเกิด</t>
  </si>
  <si>
    <t>เพราะดาวฤกษ์ที่มีมวลมากก็จะต้องมีพลังงานมากกว่าดาวฤกษ์ที่มีมวลน้อยดังนั้นจึงมีอัตราการใช้พลังงานที่สูงกว่าจึงส่งผลให้ดาวฤกษ์ที่มีมวลมากมีอายุสั้น</t>
  </si>
  <si>
    <t>ปัจจุบันดวงอาทิตย์มีอายุประมาณ 4500 ล้านปี และจะมีอายุขัยอีกประมาณ 1 หมื่นล้านปี</t>
  </si>
  <si>
    <t>มีความเกี่ยวข้องกันโดยดาวฤกษ์เป็นแหล่งกำเนิดธาตุหนักส่วนใหญ่ในเอกภพผ่านกระบวนการนิวเคลียร์ฟิวชั่น</t>
  </si>
  <si>
    <t>มีปัจจัยรัศมีของดาวฤกษ์และอุณหภูมิผิวของดาวฤกษ์ ยิ่งดาวฤกษ์มีรัศมีและอุณหภูมิสูง ความส่องสว่างก็จะมากตามไปด้วย</t>
  </si>
  <si>
    <t>โชติมาตรปรากฏคือความสว่างที่เราสามารถมองเห็นได้จากโลกซึ่งต่างจากโชติมาตรสัมบูรณ์คือควมมสว่างที่แท้จริงของดาวฤกษ์</t>
  </si>
  <si>
    <t>ดาวคาเพลลา พิจารณาจากสีของดาวฤกษ์ที่มีสีเหลืองคล้ายดวงอาทิตย์และจะมีอุณหภูมิผิวใกล้เคียงกัน</t>
  </si>
  <si>
    <t>เพราะดวงอาทิตย์มีค่าโชติมาตรปรากฏที่น้อยกว่ามากซึ่งแปลว่าดวงอาทิตย์อยู่ใกล้โลกมากกว่าจึงทำให้มีความสว่างมากกว่า</t>
  </si>
  <si>
    <t>เป็นแหล่งกำเนิดดาวฤกษ์และเมื่อดาวฤกษ์ตายลงจะได้มวลสารซึ่งมวลสารนั้นจะรวมกันกลายเป็นเนบิวลาใหม่</t>
  </si>
  <si>
    <t>เพราะดาวฤกษ์มวลน้อยจะมีแรงโน้มถ่วงที่น้อยกว่า ทำให้แรงดันและอุณหภูมิที่แก่นกลางต่ำกว่ามากปฏิกิริยาฟิวชันจึงดำเนินการไปอย่างช้าๆ</t>
  </si>
  <si>
    <t>ปัจจุบันมีอายุ4,600ล้านปีและมีอายุขัยอีก5,000ล้านปี</t>
  </si>
  <si>
    <t>ใช่ ดาวฤกษ์รุ่นแรกจะประกอบด้วยไฮโดรเจและฮีเลียม</t>
  </si>
  <si>
    <t>1.อุณหภูมิผิวของดาว
2.รัศมีของดาว
3.องค์ประกอบอื่นๆ
สรุปให้ความสัมพันธ์ ตามกฎของสเตฟาน-โบลต์ซัมน์</t>
  </si>
  <si>
    <t>โชติมาตรปรากฏคือความสว่างที่เราเห็นจากโลกแต่โชติมาตรสัมบูรณ์คือความสว่างที่แท้จริงถ้าวัตถุนั้นอยู่ห่างจากโลกเป็นระยะ 10 พาร์เซก</t>
  </si>
  <si>
    <t>เพราะดาวฤกษ์มวลน้อย ใช้พลังงานกับการเกิดปฏิกิริยาฟิวชันน้อยกว่าจึงมีช่วงชีวิตที่ยาวนานกว่าดาวฤกษ์มวลมาก</t>
  </si>
  <si>
    <t>ปัจจุบันดวงอาทิตย์มีอายุประมาณ 4600 ล้านปี และจะ มีอายุขัยอีก 4500 ล้านปี</t>
  </si>
  <si>
    <t>เกี่ยวข้องเพราะ ดาวฤกษ์สร้างธาตุต่างๆในแกนกลางด้วยปฏิกิริยานิวเคลียร์ฟิวชัน แบะการเกิดซุปเปอร์โนวาก็ทำให้เกิดธาตุมากมาย ทั้งหมดมารวมกันเกิดเป็นระบบสุริยะ โลก และตัวเรา</t>
  </si>
  <si>
    <t>ขนาดของดาวฤกษ์และอุณหภูมิพื้นผิวของดาวฤกษ์ คือ ดาวฤกษ์ที่มีขนาดใหญ่และมีอุณหภูมิสูง จะมีกำลังส่องสว่างมากกว่าดาวฤกษ์ที่มีขนาดเล็กอุณหภูมิต่ำ</t>
  </si>
  <si>
    <t>โชติมาตรปรากฏวัดความส่องสว่างได้จากโลก ส่วนโชติมาตรสัมบูรณ์วัดความส่องสว่างที่แท้จริงของดาว</t>
  </si>
  <si>
    <t>ดวงอาทิตย์ (-26.7);ดวงจันทร์เต็มดวง (-12.5);ดาวศุกร์ (-4.4);ดาวพฤหัสบดี (-2.7);ดาวซิริอัส (-1.46);ดาวเวกา (0.04);ดาวตานกอินทรี (0.77);ดาวคาเพลลา (0.09);ดาวไรเจล (0.12)</t>
  </si>
  <si>
    <t>สเปกตรัมและความสว่าง</t>
  </si>
  <si>
    <t>เพราะระยะทางที่ต่างกันมาก ดวงอาทิตย์อยู่ใกล้โลกมากขณะที่ซิริอุสอยู่ไกลโลกมาก</t>
  </si>
  <si>
    <t>เป็นแหล่งกำเนิดและเป็นจุดสิ้นสุดของชีวิตดาวฤกษ์</t>
  </si>
  <si>
    <t>เผาผลาญเชื้อเพลิงในอัตราที่ช้ากว่า แรงโน้มถ่วงภายในน้อยกว่า</t>
  </si>
  <si>
    <t>เกี่ยวข้อง มีการสร้างธาตุในดาวฤกษ์ การก่อตัวของระบบสุริยะ</t>
  </si>
  <si>
    <t>ขนาดและอุณหภูมิผิวของดาว</t>
  </si>
  <si>
    <t>โชติมาตรปรากฏวัดความสว่างที่สังเกตได้จากโลก ในขณะที่โชติมาตรสัมบูรณ์วัดความสว่างที่แท้จริงของดาวเมื่ออยู่ห่างจากโลก 10 พาร์เซก</t>
  </si>
  <si>
    <t>เนื่องจากดาวฤกษ์มวลน้อยมีอัตราการเผาผลาญเชื้อเพลิงในตัวเองที่ต่ำกว่าดาวฤกษ์มวลมาก</t>
  </si>
  <si>
    <t>มีอายุประมาณ 4.6 พันล้านปี และมีอายุขัยรวมประมาณ 1 หมื่นล้านปี ดังนั้นจึงเหลือเวลาอีกประมาณ 5.4 พันล้านปี ก่อนที่เชื้อเพลิงจะหมด</t>
  </si>
  <si>
    <t>ธาตุต่างๆ บนโลกและในร่างกายของเรามีความสัมพันธ์กับการวิวัฒนาการของดาวฤกษ์ มีการสร้างธาตุหนักต่างๆ ผ่านปฏิกิริยาฟิวชันในแกนกลาง ธาตุเหล่านี้เมื่อดาวฤกษ์สิ้นอายุขัยและเกิดการระเบิดเป็นซูเปอร์โนวาก็จะกระจายออกไปในอวกาศ กลายเป็นส่วนประกอบของเนบิวลาและดาวฤกษ์ดวงใหม่ รวมถึงดาวเคราะห์และสิ่งมีชีวิต</t>
  </si>
  <si>
    <t>อายุของดาวดวงนั้นหากมีอายุมากความส่องสว่างก็จะมากเพราะมีการปล่อยพลังงานมากมวลของดวงอาทิตย์หากมวลยิ่งเยอะความส่งสว่างก็จะเยอะตามเพราะมีการใช้พลังงานเป็นจำนวนมาก</t>
  </si>
  <si>
    <t>โชติมาตรปรากฎเป็นสิ่งที่เรามองเห็นจากตาของเราเองหรือเป็นสิ่งที่เราอ้างอิงจากจุดที่เราอยู่แต่โชติมาตรสัมบูรณ์คือความสว่างๆจิงๆของดาวฤกษ์ดวงนั้น</t>
  </si>
  <si>
    <t>ดาวดวงแก้วเพราะสีของดาวแล้วโชติมาตรสัมบูรณ์</t>
  </si>
  <si>
    <t>ระยะห่างดวงอาทิตย์มีระยะห่างจากโลกน้อยกว่าดาวซิริอัสทำให้มองเห็นได้ชัดและดูสว่างกว่า</t>
  </si>
  <si>
    <t>เป็นช่วงที่ก่อนจะมะมีการยุบตัวรวมกันเป็นดาวฤกษ์</t>
  </si>
  <si>
    <t>เพราะเป็นดาวฤกษ์ที่เกิดทีหลักมีการใช้พลังงานในการแผ่ออกมาน้อยทำให้มีชีวิตมากกว่าดาวฤกษ์ที่มีมวลมาก</t>
  </si>
  <si>
    <t>มีอายุ4,500ล้านปีและคาดว่าจะมีอายุไปอีก5,000ล้านปี</t>
  </si>
  <si>
    <t>เกี่ยวข้องเพราะเมื่อดวงอาทิตย์มีอายุมากขึ้นอุณภูมิของดาวบริวารจะเพิ่มขึ้นเช่นกันอาจทำให้มีธาตุบางธาตุเกิดขึ้นและอาจทำให้มนุษย์ได้รับผลกระทบ</t>
  </si>
  <si>
    <t>ความส่องสว่างของดาวฤกษ์นั้นขึ้นอยู่กับ ขนาด (รัศมี) และอุณหภูมิพื้นผิว ยิ่งดาวฤกษ์มีขนาดใหญ่และมีอุณหภูมิพื้นผิวสูงเท่าใด ก็จะยิ่งมีความส่องสว่างมากเท่านั้น</t>
  </si>
  <si>
    <t>แต่มีความแตกต่างกันที่จุดอ้างอิงในการวัด:</t>
  </si>
  <si>
    <t>ดาวเคเพลลา</t>
  </si>
  <si>
    <t>เพราะ ระยะห่างจากโลก</t>
  </si>
  <si>
    <t>เนบิวลาเป็นแหล่งกำเนิดของดาวฤกษ์และจุดจบของดาวฤกษ์</t>
  </si>
  <si>
    <t xml:space="preserve">เนื่องจากดาวฤกษ์มวลน้อยใช้เชื้อเพลิง (ไฮโดรเจน) อย่างประหยัดกว่าและเผาผลาญในอัตราที่ช้ากว่า ทำให้มีอายุขัยยืนยาวกว่า ในขณะที่ดาวฤกษ์มวลมากมีอัตราการเผาผลาญเชื้อเพลิงที่สูงกว่ามาก ทำให้เชื้อเพลิงหมดเร็วและมีอายุสั้นกว่า </t>
  </si>
  <si>
    <t>ปัจจุบันมีอายุ 4.6 พันล้านปี และมีอายุขัยรวมประมาณ 1 หมื่นล้านปี</t>
  </si>
  <si>
    <t>เกี่ยวข้อง เพราะ วิวัฒนาการของดาวฤกษ์เป็นกระบวนการสำคัญที่สร้างธาตุต่างๆ ในจักรวาล รวมถึงธาตุที่เป็นองค์ประกอบของโลกและสิ่งมีชีวิต</t>
  </si>
  <si>
    <t xml:space="preserve">ขนาด และอุณหภูมิพื้นผิวของดาวฤกษ์ ดาวที่มีขนาดใหญ่และอุณหภูมิสูงกว่า จะมีความส่องสว่างมากกว่า </t>
  </si>
  <si>
    <t>โชติมาตรปรากฏ จะมองเห็นได้จากโลก ส่วนโชติมาตรสัมบูรณ์ จะมองเห็นได้ตามความเป็นจริง</t>
  </si>
  <si>
    <t>ดาวซิริอัส เพราะมีสีใกล้เคียงกับดวงอาทิตย์</t>
  </si>
  <si>
    <t>ดวงอาทิตย์อยู่ใกล้โลกมาก ในขณะที่ดาวซิริอุสอยู่ไกลออกไปมาก</t>
  </si>
  <si>
    <t>เนื่องจากดาวฤกษ์มวลน้อยใช้เชื้อเพลิง (ไฮโดรเจน) อย่างประหยัดกว่าและเผาผลาญในอัตราที่ช้ากว่า ทำให้มีอายุขัยยืนยาวกว่า</t>
  </si>
  <si>
    <t>ใช่ เพราะ ธาตุต่างๆ บนโลกและในร่างกายของเรามีความสัมพันธ์กับการวิวัฒนาการของดาวฤกษ์</t>
  </si>
  <si>
    <t xml:space="preserve">ปัจจัย
ผลต่อความส่องสว่าง
ความสัมพันธ์
รัศมี (R)
เพิ่มความส่องสว่าง
เพิ่มแบบยกกำลังสอง (R^2)
อุณหภูมิ (T)
เพิ่มความส่องสว่างมาก
เพิ่มแบบยก
</t>
  </si>
  <si>
    <t xml:space="preserve">ประเภทโชติมาตร
วัดอะไร
ขึ้นกับระยะทางไหม
ใช้เปรียบเทียบดาวแท้จริงได้ไหม
ปรากฏ (m)
ความสว่างที่มองเห็น
✅ ใช่
❌ ไม่ได้
สัมบูรณ์ (M)
ความสว่างที่แท้จริง
❌ ไม่ขึ้นกับระยะทาง
✅ ได้
</t>
  </si>
  <si>
    <t>Alpha Centauri A → G2V → ใกล้เคียงดวงอาทิตย์มาก</t>
  </si>
  <si>
    <t>เพราะดวงอาทิตย์อยู่ใกล้โลกมากกว่าดาวซิริอัสอย่างมหาศาล แม้ดาวซิริอัสจะมีพลังส่องสว่างมากกว่า แต่เมื่อมองจากโลก เราจึงเห็นดวงอาทิตย์สว่างกว่ามาก</t>
  </si>
  <si>
    <t>เนบิวลาเป็นทั้งจุดเริ่มต้นและจุดจบของวงจรชีวิตดาวฤกษ์
ดาวฤกษ์เกิดจากเนบิวลา และเมื่อดาวฤกษ์ดับลง มันก็อาจสร้างเนบิวลาใหม่ขึ้นมาอีกครั้ง เป็นวงจรต่อเนื่องในเอกภพ</t>
  </si>
  <si>
    <t>มวลน้อย = เผาไหม้ช้า = อายุยืน
มวลมาก = เผาไหม้เร็ว = อายุสั้น</t>
  </si>
  <si>
    <t>อายุปัจจุบันของดวงอาทิตย์: ≈ 4.6 พันล้านปี
	•	อายุขัยที่เหลือ: ≈ 5 พันล้านปี
หลังจากหมดอายุขัย ดวงอาทิตย์จะขยายตัวเป็น ดาวยักษ์แดง (Red Giant) แล้วสุดท้ายจะกลายเป็น ดาวแคระขาว (White Dwarf) ซึ่งเป็นขั้นตอนปกติของดาวฤกษ์ที่มีมวลใกล้เคียงกับดวงอาทิตย์</t>
  </si>
  <si>
    <t>ธาตุทั้งหมดที่อยู่ในโลกและในตัวเรา เกิดขึ้นจากวิวัฒนาการและการตายของดาวฤกษ์ในอดีต
หรือพูดได้ว่า…
“เราเกิดมาจากผงดาวฤกษ์ (We are made of star stuff)” – Carl Sagan</t>
  </si>
  <si>
    <t>ขนาดของดาว (Size) และอุณหภูมิพื้นผิวของดาว</t>
  </si>
  <si>
    <t>มีความแตกต่างกันที่จุดอ้างอิงในการวัด:</t>
  </si>
  <si>
    <t>ดาวตานกอินทรี (0.77);ดวงอาทิตย์ (-26.7);ดาวซิริอัส (-1.46);ดาวเวกา (0.04);ดาวไรเจล (0.12);ดวงจันทร์เต็มดวง (-12.5);ดาวศุกร์ (-4.4);ดาวพฤหัสบดี (-2.7);ดาวคาเพลลา (0.09)</t>
  </si>
  <si>
    <t>ดาวฤกษ์ที่มีชนิดสเปกตรัมใกล้เคียงกับดวงอาทิตย์ โ</t>
  </si>
  <si>
    <t xml:space="preserve">เนบิวลาเป็นแหล่งกำเนิดของดาวฤกษ์ </t>
  </si>
  <si>
    <t xml:space="preserve">เนื่องจากดาวฤกษ์มวลน้อยมีอัตราการเผาผลาญเชื้อเพลิง (ไฮโดรเจน) ที่ช้ากว่า ทำให้มีระยะเวลาที่สามารถเปล่งแสงและรักษาเสถียรภาพได้ยาวนานกว่า </t>
  </si>
  <si>
    <t>ขึ้นอยู่กับปัจจัยคือ1)รัศมีของดาว 2)อุณหภูมิผิวของดาว
-ความส่องสว่างเพิ่มขึ้นเป็นสัดส่วนกับรัศมีกำลังสอง ถ้ารัศมีเพิ่ม 2 เท่า ความส่องสว่างเพิ่ม 4 เท่า
-ความส่องสว่างเพิ่มขึ้นเป็นสัดส่วนกับอุณหภูมิกำลังสี่ ถ้าอุณหภูมิเพิ่ม 2 เท่า ความส่องสว่างจะเพิ่มถึง 16 เท่า</t>
  </si>
  <si>
    <t>โชติมาตรปรากฏ คือ ความสว่างที่เห็นจากโลก	ขึ้นกับระยะทางบอกว่าเรามองเห็นสว่างแค่ไหน
โชติมาตรสัมบูรณ์ คือ ความสว่างแท้จริง ไม่ขึ้นกับระยะทาง	เปรียบเทียบความสว่างจริงของวัตถุ</t>
  </si>
  <si>
    <t xml:space="preserve">เพราะดวงอาทิตย์อยู่ใกล้โลกมาก แม้กำลังส่องสว่างจะน้อยกว่าดาวซิริอัส แต่แสงที่มาถึงตาเรามากกว่าหลายล้านเท่า
จึงทำให้ เรามองเห็นดวงอาทิตย์สว่างกว่าดาวซิริอัสมาก เมื่อตามองจากโลก
</t>
  </si>
  <si>
    <t>เนบิวลา คือทั้ง “แหล่งกำเนิด” และ “ซากศพ” ของดาวฤกษ์ คือ “ดาวฤกษ์เกิดจากเนบิวลา และเมื่อตาย ก็กลายเป็นเนบิวลาอีก”</t>
  </si>
  <si>
    <t>เนื่องจากดาวฤกษ์มวลน้อยมีอัตราการเผาผลาญเชื้อเพลิง (ไฮโดรเจน) ที่ช้ากว่า ทำให้มีระยะเวลาที่สามารถเปล่งแสงและรักษาเสถียรภาพได้ยาวนานกว่า </t>
  </si>
  <si>
    <t>ปัจจุบันดวงอาทิตย์มีอายุประมาณ 4.6 พันล้านปี และมีอายุขัยรวมประมาณ 1 หมื่นล้านปี จึงเหลือเวลาอีกประมาณ 5.4 พันล้านปี ก่อนที่เชื้อเพลิงจะหมดและเข้าสู่ช่วงสุดท้าย</t>
  </si>
  <si>
    <t>เกี่ยวข้องโดย ธาตุต่างๆ บนโลกและในร่างกายของเรามีความสัมพันธ์กับการวิวัฒนาการของดาวฤกษ์อย่างลึกซึ้ง ดาวฤกษ์เป็นเสมือนโรงงานนิวเคลียร์ที่สร้างธาตุหนักต่างๆ ผ่านปฏิกิริยาฟิวชัน (fusion) ในแกนกลาง ธาตุเหล่านี้เมื่อดาวฤกษ์สิ้นอายุขัยและเกิดการระเบิดเป็นซูเปอร์โนวา (supernova) ก็จะกระจายออกไปในอวกาศ ดังนั้น ธาตุต่างๆ ในร่างกายของเราจึงเป็นผลผลิตจากการสังเคราะห์ของดาวฤกษ์ที่เคยระเบิดไปแล้ว</t>
  </si>
  <si>
    <t>-กำลังส่องสว่างและระยะห่างระหว่างผู้สังเกตการณ์กับดาวฤกษ์
ยิ่งอยู่ไกลจากดาวฤกษ์ก็จะยิ่งเห็นความสว่างน้อย</t>
  </si>
  <si>
    <t>โชติมาตรปรากฏเป็นการเปรียบเทียบความส่องสว่างของดาวที่สังเกตได้จากโลก แต่โชติมาตรสัมบูรณ์เป็นการเปรียบเทียบ
ความส่องสว่างจริงของดาวโดยกำหนดระยะห่างจากผู้สังเกตเท่ากันคือ10พาร์เซก</t>
  </si>
  <si>
    <t>สี ดวงอาทิตย์และดาวคาเพลลามีสีเหลืองเหมือนกัน โดยสีจะบ่งบอกอุณหภูมิผิวโดยประมาณ</t>
  </si>
  <si>
    <t>เพราะดาวซิริอัสอยู่ไกลกว่า</t>
  </si>
  <si>
    <t>มีความสัมพันธ์กับการกำเนิดดาวฤกษ์</t>
  </si>
  <si>
    <t>ปัจจุบันดวงอาทิตย์อายุ~4.6พันล้านปีและจะมีอายุขัยอีกประมาณ5พันล้านปี</t>
  </si>
  <si>
    <t>เกี่ยวข้อง ธาตุต่างๆเกิดขึ้นในการกำเนิดและวิวัฒนาการของดาวฤกษ์</t>
  </si>
  <si>
    <t>อุณหภูมิผิวของดาว รัศมีของดาว</t>
  </si>
  <si>
    <t>โชติมาตรปรากฏคือ ความสว่างของดาวที่เรามองเห็นจากโลก แต่โชติมาตรสัมบูรณ์คือ ความสว่างแท่จากของดวงดาว</t>
  </si>
  <si>
    <t>แถบสเปกตรัมสี</t>
  </si>
  <si>
    <t>ดวงอาทิตย์มีระยะใกล้โลกมากกว่า</t>
  </si>
  <si>
    <t>เนบิวลาเป็นองค์ประกอบกำเนิดของดาวฤกษ์</t>
  </si>
  <si>
    <t>เพราะดาวฤกษ์ที่มีมวลมากจะต้องใช้พลังงานมากกว่าดาวฤกษ์ที่มีมวลน้อย</t>
  </si>
  <si>
    <t>ปัจจุบัน 4.6พันล้าน  อายุขัยอีกประมาณ 5.4 พันล้านปึ</t>
  </si>
  <si>
    <t>เกี่ยวข้อง ธาตุต่างๆ บนโลก และในตัวเราล้วนมีต้นกำเนิดจากกำเนิดและการตายของดาวฤกษ์ในจักรวาล</t>
  </si>
  <si>
    <t>ขนาดของดาว อุณหภูมิพื้นผิว ระยะจากผู้สังเกต</t>
  </si>
  <si>
    <t>โชติมาตรปรากฏเป็นค่าที่สังเกตได้จากโลก ส่วนโชติมาตรสัมบูรณ์เป็นการวัดความสว่างที่แท้จริงของดาว</t>
  </si>
  <si>
    <t>ดาวซิริอัส เพราะเป็นดาวที่มีโชติมาตรสัมบูรณ์สูงกว่าดาวที่อุณภูมิต่ำ</t>
  </si>
  <si>
    <t xml:space="preserve">ดวงอาทิตย์มีความส่องสว่างมากกว่าดาวซิริอุส แต่เมื่อมองจากโลก เราเห็นดาวซิริอุสสว่างกว่าเพราะอยู่ใกล้กว่า </t>
  </si>
  <si>
    <t xml:space="preserve">เนบิวลาจึงเป็นทั้งแหล่งกำเนิดและเป็นจุดจบของดาวฤกษ์ในจักรวาล </t>
  </si>
  <si>
    <t>เนื่องจากดาวฤกษ์มวลน้อยจะเผาผลาญเชื้อเพลิง (ไฮโดรเจน) อย่างช้าๆ ทำให้มีอายุขัยยาวนานกว่า</t>
  </si>
  <si>
    <t>ประมาณ 4.6พันล้านปี และ มีอายุขัยเหลือประมาณ5,000ล้านปี รวมอายุขัยทั้งหมดประมาณ10,000ล้านปี</t>
  </si>
  <si>
    <t>เกี่ยวข้อง เพราะธาตุต่างๆในโลกเกิดจากการระเบิดของกลุ่มแก๊สภายในดวงดาวที่มีความร้อนมหาศาล ทำให้เกิดธาตุหนัก ธาตุต่างๆในตัวเราเกิดจากพืชสร้างอาหารโดยวิธีเคราะห์แสง เมื่อเรารับประทานพืชก็จะได้รับสารอาหารที่ทำให้เกิดธาตุต่างๆขึ้นภายในตัวเรา</t>
  </si>
  <si>
    <t>ขนาดของดาว (Size) และอุณหภูมิพื้นผิวของดาว (Temperature)</t>
  </si>
  <si>
    <t>มีความแตกต่างกันที่จุดอ้างอิงในการวัด</t>
  </si>
  <si>
    <t>สเปกตรัมของแสงที่ดาวปล่อยออกมา และสีของดาวนั้น</t>
  </si>
  <si>
    <t xml:space="preserve"> ดาวใหญ่หรือร้อนมาก → ส่องสว่างมาก
ดาวเล็กหรือเย็น → ส่องสว่างน้อย</t>
  </si>
  <si>
    <t>โชติมาตรปรากฏ (m):
ความสว่างของดาวที่ เห็นจากโลก
- ขึ้นอยู่กับระยะทาง
- ยิ่งเลขน้อย = ยิ่งสว่าง
โชติมาตรสัมบูรณ์ (M):
ความสว่างของดาว หากอยู่ห่างจากโลก 10 พาร์เซก
- แสดงความสว่างจริงของดาว
- ใช้เปรียบเทียบดาวได้แม่นยำ</t>
  </si>
  <si>
    <t>ดวงอาทิตย์ดูสว่างกว่าดาวซิริอัส เพราะอยู่ใกล้โลกกว่ามาก แม้จะมีพลังงานน้อยกว่า</t>
  </si>
  <si>
    <t>เนบิวลา(อู่เพาะดาวฤกษ์) → ดาวฤกษ์ → ดาวหมดอายุ → กลายเป็นเนบิวลา</t>
  </si>
  <si>
    <t>ดาวมวลน้อยใช้เชื้อเพลิงอย่างประหยัด → มีอายุยืน
ดาวมวลมากใช้เชื้อเพลิงอย่างรวดเร็ว → มีอายุสั้น</t>
  </si>
  <si>
    <t>อายุปัจจุบัน:
≈ 4,600 ล้านปี
อายุขัยทั้งหมด:
≈ 10,000 ล้านปี
เหลือเวลาอีก:
≈ 5,400 ล้านปี ก่อนจะหมดอายุ</t>
  </si>
  <si>
    <t>ธาตุต่าง ๆ บนโลกและในร่างกายเกี่ยวข้องกับวิวัฒนาการของดาวฤกษ์โดยตรง เพราะดาวฤกษ์สามารถสร้างธาตุต่าง ๆ ผ่านปฏิกิริยานิวเคลียร์ฟิวชัน เช่น ไฮโดรเจนกลายเป็นฮีเลียม คาร์บอน และออกซิเจน ส่วนธาตุหนักอย่างทอง เหล็ก หรือยูเรเนียม เกิดขึ้นจากการระเบิดของดาวฤกษ์มวลมากที่เรียกว่า “ซูเปอร์โนวา” หลังจากนั้น ฝุ่นและก๊าซจากดาวที่ตายแล้วได้รวมตัวกันกลายเป็นระบบสุริยะ โลก และสิ่งมีชีวิต ดังนั้นจึงสามารถพูดได้ว่า “เราเกิดจากเศษซากของดาวฤกษ์”</t>
  </si>
  <si>
    <t>ขึ้นอยู่กับตำแหน่งของผู้สังเกตและขนาดของดาวฤกษ์ โดยดาวที่มีชนาดใหญ่และอยู่ใกล้จะดูสว่างกว่าดาวที่เล็กหรืออยู่ไกล</t>
  </si>
  <si>
    <t>โชติมาตรปรากฏคือโชติมาตรของดาวฤกษ์ที่สังเกตเห็นจากโลก ส่วนโชติมาตรสัมบูรณ์คือโชติมาตรเมื่อดาวฤกษ์อยู่ห่างจากโลก 10 พาร์เซก</t>
  </si>
  <si>
    <t>พิจารณาจากสีและอุณหภูมิจากสีของดาว</t>
  </si>
  <si>
    <t>เพราะดวงอาทิตย์อยู่ใกล้โลกมากกว่าดาวซิริอัสมาก จึงทำให้แม้ดาวซิริอัสจะมีกำลังส่องสว่างมากกว่าก็จะเห็นดวงอาทิตย์สว่างกว่า</t>
  </si>
  <si>
    <t>เนบิวลาเป็นแหล่งกำเนิดของดาวฤกษ์ เพราะมีมวลสารที่ยุบตัวรวมกันจนเกิดดาวฤกษ์ และเมื่อดาวฤกษ์ตายก็อาจกลายเป็นเนบิวลาได้อีก</t>
  </si>
  <si>
    <t>เพราะดาวฤกษ์ที่มีมวลน้อยใช้พลังงานช้ากว่า ทำให้เชื้อเพลิงหมดช้ากว่าและมีอายุยืนยาวกว่าดาวฤกษ์ที่มีมวลมาก</t>
  </si>
  <si>
    <t>ปัจจุบันดวงอาทิตย์ของเรามีอายุประมาณ 4.6 พันล้านปี และคาดว่าจะมีอายุขัยรวมประมาณ 10 พันล้านปี ดังนั้น ดวงอาทิตย์จะมีอายุขัยเหลืออยู่ประมาณ 5.4 พันล้านปี ก่อนจะเข้าสู่ช่วงสุดท้ายของชีวิต</t>
  </si>
  <si>
    <t>เกี่ยวข้อง เพราะธาตุส่วนใหญ่ในจักรวาลรวมถึงธาตุที่เป็นส่วนประกอบของโลกและสิ่งมีชีวิตล้วนเกิดจากภายในดาวฤกษ์ หรือจากเหตุการณ์รุนแรงที่เกี่ยวข้องกับดาวฤกษ์โดยตรง</t>
  </si>
  <si>
    <t>ขึ้นอยู่กับรัศมีและอุณหภูมิโดยอุณหภูมิมีอิทธิพลมากกว่ารัศมีเพราะสัมพันธ์กับพลังงานที่ปล่อยออกมาแบบยกกำลัง 4</t>
  </si>
  <si>
    <t>โชติมาตรปรากฏความสว่างที่มองเห็นจากโลก
โชติมาตรสัมบูรณ์ความจริงที่ระยะ 10 พาร์เซก</t>
  </si>
  <si>
    <t>ข้อมูลสเปกตรัมและสีของดาว</t>
  </si>
  <si>
    <t>เพราะระยะทางดวงอาทิตย์อยู่ใกล้โลกมากดาวซีรีอัสอยู่ไกลมาก</t>
  </si>
  <si>
    <t>เป็นแหล่งกำเนิดและผลลัพธ์ของดาวฤกษ์ในวงจรชีวิตของดาว</t>
  </si>
  <si>
    <t>ดาวมวลน้อยจึงใช้เชื้อเพลิงช้าและประหยัดกว่าทำให้ช่วงชีวิตที่ยาวนานกว่าดาวมวลมากที่ใช้พลังงานเร็วและหมดเร็ว</t>
  </si>
  <si>
    <t>4.6พันล้านปี เหลืออายุขัย5.4พันล้านปี</t>
  </si>
  <si>
    <t>ธาตุที่ประกอบเป็นร่างกายเราและโลกนั้นเป็นผลผลิตจากดาวฤกษ์รุ่นก่อนๆที่เคยเกิดและตายไปแล้ว วิวัฒนาการของดาวฤกษ์จึงเป็นต้นกำเนิดของธาตุต่างๆที่สำคัญต่อการเกิดชีวิตและสสารทุกชนิดบนโลก</t>
  </si>
  <si>
    <t>ความส่องสว่างของดาวฤกษ์ขึ้นอยู่กับ
 อุณหภูมิของพื้นผิว (T)
 รัศมีของดาว (R)
ความสัมพันธ์ระหว่างปัจจัยทั้งสอง
		ดาวที่ทั้ง ใหญ่และร้อนจะ สว่างมาก (เช่น ดาวยักษ์สีน้ำเงิน)
		ดาวที่ เล็กและเย็นจะ สว่างน้อย (เช่น ดาวแคระแดง)
		ดาวที่ ร้อนแต่เล็ก หรือ ใหญ่แต่เย็น จะความส่องสว่างระดับกลาง</t>
  </si>
  <si>
    <t>มีความแตกต่างที่จุดอ้างอิงและการวัด</t>
  </si>
  <si>
    <t>สีของดวงดาวเพราะดวงอาทิตย์มีสีเหลืองซึ่งดาวคาเพลลาก็มีสีเหลืองเช่นกันสีของดาวจะบ่งบอกถึงอุณหภูมิของดาว</t>
  </si>
  <si>
    <t>เมื่อเทียบกันดวงอาทิตย์มีโชติมาตรปรากฏ -26.7 และดาวซิริอัสมีโชติมาตรปรากฎ -1.46ทำให้เราสังเกตจากบนโลกเห็นดวงอาทิตย์มีความสว่างมากกว่า</t>
  </si>
  <si>
    <t>เนบิวลามีความสัมพันธ์กับดาวฤกษ์อย่างใกล้ชิดทั้งในแง่ของการก่อตัวการวิวัฒนาการและการสิ้นสุดของดาวฤกษ์</t>
  </si>
  <si>
    <t>เนื่องจากใช้พลังงานอย่างประหยัดกว่า ดาวฤกษ์ที่มีมวลมากใช้พลังงานในอัตราที่สูงมากและเผาผลาญเชื้อเพลิงอย่างรวดเร็วทำให้มีช่วงชีวิตที่สั้นกว่า</t>
  </si>
  <si>
    <t>มีอายุประมาณ 4.6 พันล้านปีและคาดว่าจะยังคงส่องแสงได้อีกประมาณ 5พันล้านปี</t>
  </si>
  <si>
    <t>ใช่ ธาตุต่างๆ บนโลกและในตัวเรา ส่วนเกี่ยวข้องอย่างมากกับวิวัฒนาการของดาวฤกษ์โลกและสิ่งมีชีวิตของเราเป็นผลจากการวิวัฒนาการของจักรวาลที่ขับเคลื่อนด้วยดาวฤกษ์ค่าต่างๆบนโลกและในตัวเราล้วนมาจากดาวฤกษ์รุ่นก่อนหน้าผ่านกระบวนการหล่อหล่อรวมและระเบิดของดาวฤกษ์</t>
  </si>
  <si>
    <t xml:space="preserve">อุณหภูมิพื้นผิวของดาว และ ขนาด (รัศมี) ของดาว </t>
  </si>
  <si>
    <t>เมื่อเทียบกันดวงอาทิตย์มีโชติปริมาณปรากฏ-26.7และดาวซิริอัสมีโชติปริมาณปรากฏ-14.6ทำให้เราสังเกตจากบนโลกเห็นดวงอาทิตย์มีความสว่างมากกว่า</t>
  </si>
  <si>
    <t>เนบิวลามีความสัมพันธ์กับดาวฤกษ์อย่างใกล้ชิดทั้งในแง่ของการก่อตัว การวิวัฒนาการและการสิ้นสุดของชีวิตดาวฤกษ์</t>
  </si>
  <si>
    <t>เนื่องจากใช้พลังงานอย่างประหยัดกว่า ดาวฤกษ์ที่มีมวลมากใช้พลังงานในอัตราที่สูงมากและเผาผลาญเชื้อเพลิงอย่างรวดเร็ว ทำให้มีช่วงเวลาที่สั้นกว่า</t>
  </si>
  <si>
    <t>ใช่ เพราะ ธาติต่างๆบนโลกและในตัวเรามีส่วนเกี่ยวข้องอย่างมากกับวิวัฒนาการของดาวฤกษ์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 ธาตุต่างๆบนโลก และในตัวเราล้วนมาจากดาวฤกษ์รุ่นก่อนหน้า</t>
  </si>
  <si>
    <t>ขนาดและอุณหภูมิผิวส่งผลต่อความสว่าง</t>
  </si>
  <si>
    <t>โชติมาตรปรากฏ คือ ความสว่างที่เห็นจริงจากโลก
โชติมาตรสัมบูรณ์ คือ ความสว่างจริงของดาว</t>
  </si>
  <si>
    <t>โชติมาตรปรากฎน้อยกว่า</t>
  </si>
  <si>
    <t>เป็นแหล่งกำเนิดและที่ตายของดาวฤกษ์</t>
  </si>
  <si>
    <t>4.6พันล้านปี แล้วจะมีอายุขับอีกประมาณ5.4พันล้านปี</t>
  </si>
  <si>
    <t>ธาตุต่าง ๆ บนโลกและในตัวเรามาจากดาวฤกษ์ที่สร้างธาตุเหล่านั้นผ่านปฏิกิริยานิวเคลียร์ เมื่อดาวระเบิด (ซูเปอร์โนวา) ธาตุหนักจะกระจายออกไป กลายเป็นส่วนประกอบของโลกและสิ่งมีชีวิต ดังนั้นธาตุเหล่านี้เกี่ยวข้องกับวิวัฒนาการของดาวฤกษ์โดยตรง</t>
  </si>
  <si>
    <t>ขึ้นอยู่กับพลังงานที่ดาวฤกษ์ดวงนั้น ปลดปล่อยออกมา หรือ ที่เรียกว่ากำลังส่องสว่างรวมถึงระยะห่างระหว่าง ดาวฤกษ์ดวงนั้นกับโลกของเรา</t>
  </si>
  <si>
    <t>ต่างกันตรงที่จุดอ้างอิงในการวัดความสว่างของดาวฤกษ์</t>
  </si>
  <si>
    <t>สีของดวงดาวเพราะดวงอาทิตย์เป็นสีเหลืองซึ่งดาวคาเพลลาก้มีสีเหลืองเช่นกัน สีของดาวจะบ่งบอกถึงอุณหภูมิของดาว</t>
  </si>
  <si>
    <t>เมื่อเทียบกับดวงอาทิตย์มีโชติมาตรปรากฎ -26.7 และดาวซิริอัสมีโชตมาตรปรากฏ -1.46 ทำให้เราสังเกตจากบนโลกเห็นดวงอาทิตย์มีความสว่างมากกว่า</t>
  </si>
  <si>
    <t>เนบิลลามีความสัมพันธ์กับดาวฤกษ์อย่างใกล้ชิด ทั้งในเเง่ของการก่อตัว การวิวัฒนาการ เเละการสิ้นสุดของชีวิตของดาวฤกษ์</t>
  </si>
  <si>
    <t>เนื่องจากใช้พลังงานอย่างประหยัดกว่า ดาวฤกษ์ที่มีมวลมากใช้พลังงานในอัตราที่สูงมากและเผาผลาญเชื้อเพลิงอย่่างรวดเร็ว ทำให้มีช่วงชีวิตที่สั้นกว่า</t>
  </si>
  <si>
    <t>มีอายุประมาณ 4.6 พันล้านปีและคาดว่าจะยังคงส่องแสงอีกประมาณ 5 พันล้านปี</t>
  </si>
  <si>
    <t>เกี่ยว เพราะ ธาตุต่างๆบนโลกและในตัวเรามีส่วนเกี่ยวข้องอย่างมากกับการวิวัฒนาการของดาวฤกษ์โลกและสิ่งมีชีวิตของเราเป็นผลจากการวิวัฒนาการของจักรวาลที่ขับเคลื่อนโดยดาวฤกษ์ ธาตุต่างๆบนโลกและในตัวเราล้วนมาจากดาวฤกษ์รุ่นก่อนหน้าผ่านกระบวนการหลอมรวมและระเบิดของดาวฤกษ์</t>
  </si>
  <si>
    <t xml:space="preserve">โชติมาตรปรากฏเป็นการวัดความสว่างที่สังเกตได้จากโลก ส่วนโชติมาตรสัมบูรณ์เป็นการวัดความสว่างที่แท้จริงของดาวเมื่ออยู่ห่างจากโลก 10 พาร์เซก </t>
  </si>
  <si>
    <t>อุณหภูมิยังผล</t>
  </si>
  <si>
    <t xml:space="preserve">ดวงอาทิตย์อยู่ใกล้โลกมาก </t>
  </si>
  <si>
    <t xml:space="preserve">เนื่องจากดาวฤกษ์มวลน้อยมีอัตราการเผาผลาญเชื้อเพลิง (ไฮโดรเจน) ที่ช้ากว่า ทำให้มีระยะเวลาที่สามารถเปล่งแสงและรักษาเสถียรภาพได้ยาวนานกว่า 
</t>
  </si>
  <si>
    <t xml:space="preserve">4.6 พันล้านปีแล้ว และคาดว่าจะส่องแสงได้อีกประมาณ 5 พันล้านปี </t>
  </si>
  <si>
    <t xml:space="preserve">ใช่แล้ว ธาตุต่างๆ บนโลกและในร่างกายของเรามีความเกี่ยวข้องกับวิวัฒนาการของดาวฤกษ์อย่างใกล้ชิด </t>
  </si>
  <si>
    <t>น.สพัทธนันท์ อินทร์ปรุง</t>
  </si>
  <si>
    <t xml:space="preserve">อุณหภูมิพื้นผิวของดาวและรัศมีของดาว นอกจากนี้ ระยะทางจากผู้สังเกตก็มีผลต่อความสว่างที่ปรากฏเช่นกัน
</t>
  </si>
  <si>
    <t>โซติมาตปรากฏ เป็นค่าที่บอกว่าดาวดูสว่างแค่ไหนเมื่อมองจากโลก ซึ่งความสว่างที่เห็นนั้นขึ้นอยู่กับระยะทางของดาวจากโลกด้วย ส่วน โชติมาตรสัมบูรณ์ เป็นค่าที่บอกถึงความสว่างที่แท้จริงของดาวโดยสมมติว่าดาวทุกดวงอยู่ห่างจากโลกเท่ากัน</t>
  </si>
  <si>
    <t>พิจารณาจากกลุ่มดาวประเภทเดียวกัน</t>
  </si>
  <si>
    <t>เพราะว่าดวงอาทิตย์อยู่ใกล้โลกมาก</t>
  </si>
  <si>
    <t xml:space="preserve"> เป็นกลุ่มเมฆก๊าซและฝุ่นขนาดใหญ่ในอวกาศ เป็นแหล่งกำเนิดของดาวฤกษ์</t>
  </si>
  <si>
    <t xml:space="preserve">ดาวฤกษ์มวลน้อยมีอัตราการเผาผลาญเชื้อเพลิง ( ที่ช้ากว่า ) ทำให้มีระยะเวลาที่สามารถเปล่งแสงและรักษาเสถียรภาพได้ยาวนานกว่า </t>
  </si>
  <si>
    <t>มีอายุประมาณ 4.6 พันล้านปีแล้ว และจะยังคงส่องแสงอยู่ได้อีกประมาณ 5 พันล้านปี รวมแล้วจะมีอายุประมาณ 10 พันล้านปีค่ะ</t>
  </si>
  <si>
    <t>ใช่ค่ะ ธาตุต่างๆ บนโลกและในร่างกายของเรามีความเกี่ยวข้องกับวิวัฒนาการของดาวฤกษ์อย่างใกล้ชิด</t>
  </si>
  <si>
    <t>ขนาด (รัศมี), อุณหภูมิผิว, และระยะทางจากผู้สังเกต</t>
  </si>
  <si>
    <t xml:space="preserve">โชติมาตรปรากฏวัดความสว่างที่สังเกตได้จากโลก ส่วนโชติมาตรสัมบูรณ์เป็นการวัดความสว่างที่แท้จริงของดาวเมื่ออยู่ห่างจากโลก 10 พาร์เซก (ประมาณ 32.6 ปีแสง) </t>
  </si>
  <si>
    <t>ดาวพุธ</t>
  </si>
  <si>
    <t>ดวงอาทิตย์อยู่ใกล้โลกมาก</t>
  </si>
  <si>
    <t xml:space="preserve">เป็นแหล่งกำเนิดของดาวฤกษ์ และเป็นส่วนหนึ่งของวงจรชีวิตของดาวฤกษ์เอง </t>
  </si>
  <si>
    <t>4.6 พันล้านปีแล้ว และจะยังคงส่องแสงอยู่ได้อีกประมาณ 5 พันล้านปี รวมแล้วจะมีอายุประมาณ 10 พันล้านปี</t>
  </si>
  <si>
    <t xml:space="preserve">ธาตุต่างๆ บนโลกและในร่างกายของเรามีความเกี่ยวข้องกับวิวัฒนาการของดาวฤกษ์อย่างใกล้ชิด </t>
  </si>
  <si>
    <t xml:space="preserve">โชติมาตรปรากฏวัดความสว่างที่สังเกตได้จากโลก ส่วนโชติมาตรสัมบูรณ์เป็นการวัดความสว่างที่แท้จริงของดาวเมื่ออยู่ห่างจากโลก 10 พาร์เซก (ประมาณ 32.6 ปีแสง) 
</t>
  </si>
  <si>
    <t>เนื่องจากดาวคาเพลลามีสีเหลืองซึ่งมีสีใกล้เคียงกับดวงอาทิตย์ จึงมีอุณหภูมิผิวใกล้เคียงกับดวงอาทิตย์มากที่สุด</t>
  </si>
  <si>
    <t>เป็นทั้งแหล่งกำเนิดของดาวฤกษ์ และเป็นผลลัพธ์ที่เกิดขึ้นเมื่อดาวฤกษ์สิ้นอายุขัย</t>
  </si>
  <si>
    <t>เนื่องจากดาวฤกษ์มวลน้อยมีอัตราการเผาผลาญเชื้อเพลิง (ไฮโดรเจน) ที่ช้ากว่า ทำให้สามารถดำรงอยู่ได้นานกว่า</t>
  </si>
  <si>
    <t>จากแผนภาพวิวัฒนาการของดวงอาทิตย์พบว่าในปัจจุบันดวงอาทิตย์มีอายุ
ประมาณ 4,500 ล้านปี และมีอายุขัยได้ประมาณ 10,000 ล้านปี</t>
  </si>
  <si>
    <t>เกี่ยวข้องโดยการวิวัฒนาการของดาวฤกษ์ก่อให้เกิดธาตุหนักขึ้นในอวกาศ
และเป็นธาตุเริ่มต้นในการก่อตัวของโลกและสิ่งมีชีวิตโดย ธาตุหนักตั้งแต่ฮีเลียมถึง
เหล็กเกิดจากปฏิกิริยาเทอร์มอนิวเคลียร์ในดาวฤกษ์ ส่วนธาตุที่หนักกว่าเหล็กเกิดจาก
ซูเปอร์โนวา เช่น ตะกั่ว ทองคำ</t>
  </si>
  <si>
    <t>โชติมาตรปรากฏวัดความสว่างที่สังเกตได้จากโลก ส่วนโชติมาตรสัมบูรณ์เป็นการวัดความสว่างที่แท้จริงของดาวเมื่ออยู่ห่างจากโลก 10 พาร์เซก</t>
  </si>
  <si>
    <t>ความสว่างและโชติมาตรปรากฎและโชติมาตรสมบูรณ์ต่างกันไม่มาก</t>
  </si>
  <si>
    <t xml:space="preserve">เป็นทั้งแหล่งกำเนิดของดาวฤกษ์ และเป็นผลลัพธ์ที่เกิดขึ้นเมื่อดาวฤกษ์สิ้นอายุขัย 
</t>
  </si>
  <si>
    <t>เกี่ยวข้องกับวิวัฒนาการของดาวฤกษ์อย่างใกล้ชิด</t>
  </si>
  <si>
    <t>ขนาด (รัศมี), อุณหภูมิผิว, และระยะทางจากผู้สังเกต ปัจจัยเหล่านี้มีความสัมพันธ์กัน โดยขนาดและอุณหภูมิเป็นตัวกำหนดกำลังส่องสว่าง</t>
  </si>
  <si>
    <t>ดาวซิริอัส จากสีเพราะสีขาวเหมือนกัน</t>
  </si>
  <si>
    <t>เพราะโชติมาตรสมบูรณ์</t>
  </si>
  <si>
    <t>ธาตุต่างๆ บนโลกและในร่างกายของเรามีความเกี่ยวข้องกับวิวัฒนาการของดาวฤกษ์อย่างใกล้ชิด</t>
  </si>
  <si>
    <t>เกิดจากปฏิกิริยาเทอร์โมนิวเคลียร์ฟิวชันที่เผาผลานที่แกนกลางของดาว และจุดที่ผู้สังเกตุเห็น</t>
  </si>
  <si>
    <t>โชติมาตรปรากฏความส่องสว่างของดาวที่สังเกตุได้จากโลก โชติมาตรสัมบูรณ์คิอสว่างของดาวที่แท้จริง</t>
  </si>
  <si>
    <t>จากสีผิวของดาวที่ใกล้เคียงดวงอาทิตย์ และค่าโชติมาตรปรากฏ และโชติมาตรสัมบูรณ์ที่ใกล้ 0</t>
  </si>
  <si>
    <t>เพราะดาวซิริอัสมีระยะห่างจากโลกมากกว่าดวงอาทิตย์</t>
  </si>
  <si>
    <t>เป็นกลุ่มแก๊สที่รวมเป็นดาวฤกษ์</t>
  </si>
  <si>
    <t>เพราะยังมีการเผาผลานพลังงานที่น้อย ทำให้ยังเผาผลานไปได้อีกนาน</t>
  </si>
  <si>
    <t>ปัจจุบันมีอายุประมาณ 4500 ล้านปี - 4600 ล้านปี และจะมีอายุไปอีกประมาณ 5000 ล้านปี</t>
  </si>
  <si>
    <t>เกี่ยว เพราะการเกิดธาตุต่างๆต้องใช้เวลาในการเปลี่ยนแปลงธาตุ</t>
  </si>
  <si>
    <t>ขนาด, อุณหภูมิ และระยะห่าง</t>
  </si>
  <si>
    <t>โชติมาตรปรากฏคือความสว่างที่เรามองเห็นจากโลก ส่วนโชติมาตรสัมบูรณ์คือความสว่างจริงของดาวถ้ามองจากระยะ 10 พาร์เซก</t>
  </si>
  <si>
    <t>สีผิวเป็นสีเหลืองเหมือนดวงอาทิตย์</t>
  </si>
  <si>
    <t>ดวงอาทิตย์อยู่ใกล้หับโลกมากกว่าหลายเท่า</t>
  </si>
  <si>
    <t xml:space="preserve">เนบิวลา มีความสัมพันธ์กับดาวฤกษ์หลายประการ โดยเป็นทั้งแหล่งกำเนิดของดาวฤกษ์ </t>
  </si>
  <si>
    <t xml:space="preserve">4.6 พันล้านปีแล้ว และจะยังคงส่องแสงอยู่ได้อีกประมาณ 5 พันล้านปี </t>
  </si>
  <si>
    <t>เกี่ยว ,หลายธาตุมาจากดาวฤกษ์เก่าๆ ที่ระเบิดมาแล้ว</t>
  </si>
  <si>
    <t>ความส่องสว่างของดาวฤกษ์ขึ้นอยู่กับอุณหภูมิและขนาดของดาว ดาวที่มีขนาดใหญ่และอุณหภูมิสูงจะมีความส่องสว่างมาก</t>
  </si>
  <si>
    <t>โชติมาตรปรากฎเป็นความสว่างที่เรามองเห็นจากโลกส่วนโชติมาตรสัมบูรณ์คือความสว่างจริงๆของดาว</t>
  </si>
  <si>
    <t>ดาวซิริอัสเพราะมีสีสเปกตรัมที่ใกล้เคียงกับดวงอาทิตย์มากที่สุด</t>
  </si>
  <si>
    <t>ดวงอาทิตอยู่ใกล้โลกมากกว่า</t>
  </si>
  <si>
    <t>เนบิวลาเป็นแหล่งกำเนิดของดาวฤกษ์ และเมื่อดาวฤกษ์สิ้นอายุ สสารที่ปล่อยออกมาก็กลับกลายเป็นเนบิวลาอีกครั้ง</t>
  </si>
  <si>
    <t>เพราะดาวฤกษ์ที่มีมวลน้อยใช้พลังงานน้อยกว่า ทำให้เชื้อเพลิงไฮโดรเจนหมดช้ากว่า จึงมีช่วงชีวิตยาวนานกว่าดาวฤกษ์มวลมาก</t>
  </si>
  <si>
    <t>ประมาณ5พันล้านปี</t>
  </si>
  <si>
    <t xml:space="preserve">ธาตุต่าง ๆ บนโลกและในร่างกายมนุษย์เกิดขึ้นจากกระบวนการนิวเคลียร์ในดาวฤกษ์ และการระเบิดของดาวมวลมาก ที่สร้างธาตุหนักแล้วกระจายสู่ห้วงอวกาศ
</t>
  </si>
  <si>
    <t xml:space="preserve">ของดาวฤกษ์ (Size) และ อุณหภูมิพื้นผิวของดาวฤกษ์ (Temperature)
ดาวฤกษ์ที่มีขนาดใหญ่และมีอุณหภูมิสูง จะมีกำลังส่องสว่างมากกว่าดาวฤกษ์ที่มีขนาดเล็กและอุณหภูมิต่ำ </t>
  </si>
  <si>
    <t>ระยะทางที่ใช้ในการวัด โชติมาตรปรากฏคือความสว่างที่ปรากฏแก่ผู้สังเกตบนโลก ในขณะที่โชติมาตรสัมบูรณ์คือความสว่างที่ดาวจะปรากฏหากอยู่ห่างจากโลก 10 พาร์เซก</t>
  </si>
  <si>
    <t>กำลังส่องสว่าง</t>
  </si>
  <si>
    <t xml:space="preserve">เป็นทั้งแหล่งกำเนิดของดาวฤกษ์ และเป็นผลลัพธ์ที่เกิดขึ้นเมื่อดาวฤกษ์สิ้นอายุขัย </t>
  </si>
  <si>
    <t xml:space="preserve">4.6 พันล้านปีแล้ว และจะยังคงส่องแสงอยู่ได้อีกประมาณ 5 พันล้านปี รวมแล้วจะมีอายุประมาณ 10 พันล้านปี </t>
  </si>
  <si>
    <t xml:space="preserve">ธาตุต่างๆ บนโลกและในร่างกายของเรามีความเกี่ยวข้องกับวิวัฒนาการของดาวฤกษ์อย่างใกล้ชิด ดาวฤกษ์เป็นเหมือนโรงงานผลิตธาตุเคมีในจักรวาล ธาตุหนักต่างๆ ที่เราเห็นในชีวิตประจำวัน รวมถึงธาตุที่ประกอบเป็นร่างกายเรานั้น ส่วนใหญ่ถูกสร้างขึ้นภายในดาวฤกษ์และถูกปล่อยออกมาสู่ห้วงอวกาศเมื่อดาวฤกษ์สิ้นอายุขัย </t>
  </si>
  <si>
    <t>นายณัทคุณ ขวัญทอง</t>
  </si>
  <si>
    <t>ความส่องสว่างของดาวฤกษ์ขึ้นอยู่กับปัจจัยหลัก คือ ขนาดของดาวฤกษ์ และอุณหภูมิผิวของดาวฤกษ์
ความสัมพันธ์ของปัจจัยเหล่านี้ คือ ยิ่งดาวฤกษ์มีขนาดใหญ่ยิ่งมีความส่องสว่างมาก และยิ่งดาวฤกษ์มีอุณหภูมิผิวสูงยิ่งมีความส่องสว่างมาก โดยอุณหภูมิมีผลต่อความส่องสว่างมากกว่าขนาด เพราะความส่องสว่างแปรผันตรงกับอุณหภูมิยกกำลังสี่</t>
  </si>
  <si>
    <t>โชติมาตรปรากฏ คือ ความสว่างของดาวฤกษ์ที่เราสังเกตเห็นจากโลก ขึ้นอยู่กับทั้งความส่องสว่างที่แท้จริงของดาวฤกษ์และระยะทางจากโลก
โชติมาตรสัมบูรณ์ คือ ความสว่างของดาวฤกษ์ที่จะเป็นหากวางไว้ห่างจากโลกเป็นระยะทาง 10 พาร์เซก ใช้เปรียบเทียบความส่องสว่างที่แท้จริงของดาวฤกษ์โดยไม่ขึ้นอยู่กับระยะทาง​​​​​​​​​​​​​​​​</t>
  </si>
  <si>
    <t>ดวงจันทร์เต็มดวง (-12.5);ดวงอาทิตย์ (-26.7);ดาวศุกร์ (-4.4);ดาวพฤหัสบดี (-2.7);ดาวซิริอัส (-1.46);ดาวเวกา (0.04);ดาวคาเพลลา (0.09);ดาวไรเจล (0.12);ดาวตานกอินทรี (0.77)</t>
  </si>
  <si>
    <t>พิจารณาจากข้อมูลสีของดาวฤกษ์ เพราะสีสะท้อนอุณหภูมิผิวของดาวฤกษ์</t>
  </si>
  <si>
    <t>สว่างกว่าดาวซิริอัสทั้งที่ดาวซิริอัสมีกำลังส่องสว่างมากกว่าดวงอาทิตย์เพราะดวงอาทิตย์อยู่ใกล้โลกมากกว่าดาวซิริอัส ระยะทางมีผลต่อความสว่างที่เราเห็น แม้ดาวซิริอัสจะมีโชติมาตรสัมบูรณ์ 1.4 ซึ่งสว่างกว่าดวงอาทิตย์ แต่เพราะอยู่ไกลมากจึงดูมืดกว่าดวงอาทิตย์</t>
  </si>
  <si>
    <t>เนบิวลาเป็นแหล่งกำเนิดของดาวฤกษ์ เป็นเมฆก๊าซและฝุ่นอวกาศที่รวมตัวกันด้วยแรงโน้มถ่วงจนกลายเป็นดาวฤกษ์ และเนบิวลาบางชนิดยังเป็นสิ่งที่เหลือจากดาวฤกษ์ที่ตายแล้ว</t>
  </si>
  <si>
    <t>เพราะดาวฤกษ์ที่มีมวลน้อยมีอัตราการเผาผลาญเชื้อเพลิงนิวเคลียรช้ากว่า ทำให้เชื้อเพลิงไฮโดรเจนในแกนกลางใช้เวลานานกว่าจะหมด ในขณะที่ดาวฤกษ์ที่มีมวลมากมีอัตราการเผาผลาญเชื้อเพลิงเร็วกว่า จึงมีอายุสั้นกว่า​​​​​​​​​​​​​​​​</t>
  </si>
  <si>
    <t>ดวงอาทิตย์ปัจจุบันมีอายุประมาณ 4.6 พันล้านปี
คาดว่าจะมีอายุขัยอีกประมาณ 5 พันล้านปี ก่อนที่จะเริ่มขยายตัวเป็นดาวยักษ์แด</t>
  </si>
  <si>
    <t>ธาตุเบา (ไฮโดรเจน, ฮีเลียม) เกิดจากบิกแบง
ธาตุหนักกว่า (คาร์บอน, ออกซิเจน, ไนโตรเจน, เหล็ก) เกิดจากปฏิกิริยาฟิวชันนิวเคลียร์ภายในแกนดาวฤกษ์
ธาตุหนักมาก (ทอง, เงิน, ยูเรเนียม) เกิดจากการระเบิดซุปเปอร์โนวา
เมื่อดาวฤกษ์ตายและระเบิด ธาตุเหล่านี้จะกระจายไปในอวกาศ
ธาตุที่กระจายนี้จะรวมตัวกันเป็นดาวฤกษ์รุ่นใหม่ และดาวเคราะห์ รวมถึงโลก
ดังนั้นธาตุในร่างกายเรา (คาร์บอน, แคลเซียม, เหล็ก) จึงเกิดจากการตายของดาวฤกษ์ในอดีต - เราจึงเรียกว่า “เราทุกคนมาจากดวงดาว” (We are made of star stuff)</t>
  </si>
  <si>
    <t>โชติมาตรปรากฏคือความสว่างที่สังเกตได้จากโลก ส่วนโชติมาตรสัมบูรณ์คือความสว่างที่ดาวนั้นจะปรากฏหากอยู่ห่างจากโลก 10 พาร์เซก (32.62 ปีแสง)</t>
  </si>
  <si>
    <t>สีของดาวฤกษ์และะโชติมาตรสัมบูรณ์</t>
  </si>
  <si>
    <t xml:space="preserve">เนื่องจากดาวฤกษ์มวลน้อยมีอัตราการเผาผลาญเชื้อเพลิง (ไฮโดรเจน) ที่ช้ากว่า ทำให้สามารถดำรงอยู่ได้นานกว่า </t>
  </si>
  <si>
    <t>ใช่แล้ว ธาตุต่างๆ บนโลกและในร่างกายของเรามีความเกี่ยวข้องกับวิวัฒนาการของดาวฤกษ์อย่างใกล้ชิด</t>
  </si>
  <si>
    <t>โชติมาตรปรากฏวัดความสว่างที่สังเกตุจากโลก ส่วน โชติมาตรสัมบูรณ์วัดจากดาวดวงนั้น</t>
  </si>
  <si>
    <t>เนื่องจากดวงอาทิตย์อยู่ใกล้โลกมากว่าดาวซิริอัส</t>
  </si>
  <si>
    <t>เนื่องจากดาวฤกษ์มวลน้อยมีอัตราการเผาผลาญเชื้อเพลิง ไฮโดรเจน ที่ช้ากว่า</t>
  </si>
  <si>
    <t>ประมาณ4.6 พันล้านปี จะมีอายุขัยประมาณ 10 พันล้านปี</t>
  </si>
  <si>
    <t>ธาตุในตัวเราและบนโลกล้วนเกิดจากวิวัฒนาการของดาวฤกษ์ โดยเฉพาะการระเบิดของดาวมวลมากในรูปแบบซูเปอร์โนวา ที่สร้างและกระจายธาตุต่าง ๆ สู่อวกาศ ธาตุต่าง ๆ บนโลกและในตัวเรา เช่น คาร์บอน (C), ออกซิเจน (O), เหล็ก (Fe), แคลเซียม (Ca) ฯลฯ มีต้นกำเนิดมาจากกระบวนการภายในดาวฤกษ์</t>
  </si>
  <si>
    <t>ขึ้นอยู่กับโชติมาตรปรากฎ ดาวที่มีค่าโชติมาตรน้อยจะสว่างกว่าดาวที่มีค่าโชติมาตรมาก</t>
  </si>
  <si>
    <t>โชตมาตรปรากฎเป็นโชติมาตรตามจริงที่เรามองเห็นจากโลก โชติมาตรสัมบูรณ์เป็นการวัดโชติมาตรของดาวเมื่ออยู่ห่างจากโลก</t>
  </si>
  <si>
    <t>พิจารณาจากสีของดาว ซึ่งมีสีเดียวกันกับดาวอาทิตย์ มีอุณหภูมิประมาณ 7,500 - 10,000 K.</t>
  </si>
  <si>
    <t>ยิ่งค่าน้อยความสว่างยิ่งมาก ซึ่งดวงอาทิตย์มีค่า -26.8 ดาวซิริอุสมีค่า -1.46</t>
  </si>
  <si>
    <t>เนบิวลาเกิดจาก แก๊ส+ฝุ่น หลังจากที่เนบิวลายุบตัวจะทำให้เกิดดาวฤกษ์ก่อนกำเนิด ถ้าดาวฤกษ์ก่อนกำเนิดไม่เกิด thermonuclear จะเกิดดาวแคระน้ำตาล แต่ถ้าเกิด thermonuclear จะเกิดเป็นดาวฤกษ์</t>
  </si>
  <si>
    <t>ดาวฤกษ์ที่มีมวลน้อย มีแสงสว่างไม่มาก ใช้เชื้อเพลิงน้อย จึงมีช่วงชีวิตที่ยาวกว่าดาวฤกษ์ที่มีมวลมาก มีแสงสว่างมาก จึงใช้เชื้อเพลิงอย่างสิ้นเปลือง ทำให้มีช่วงชีวิตที่สั้น</t>
  </si>
  <si>
    <t>4.6พันล้านปี มีอายุขัยอีกประมาณ 1หมื่นล้านปี</t>
  </si>
  <si>
    <t>เกี่ยวข้อง สิ่งเหล่านี้ถือว่าเป็นสิ่งขับเคลื่อนวิวัฒนาการของจักรวาล เช่น เขตเอื้อชีวิตมี H2O ในช่วงเวลาบิกแบง ก็ได้มีการเกิดนิวเคลียสธาตุ He เป็นต้น</t>
  </si>
  <si>
    <t>-รัศมีของดาว
-อุณหภูมิผิวของดาว ทั้งขนาดและอุณหภูมิ มีผลร่วมกันต่อความส่องสว่าง</t>
  </si>
  <si>
    <t>-โชติมาตรปรากฏ คือความสว่างที่เห็นจากโลก ซึ่งขึ้นกับทั้งความสว่างจริงและระยะทาง
-โชติมาตรสัมบูรณ์ คือความสว่างจริงของดาวโดยเทียบที่ระยะทาง 10 พาร์เซคเท่านั้น</t>
  </si>
  <si>
    <t>เพราะระยะห่างที่ใกล้กว่าของดวงอาทิตย์</t>
  </si>
  <si>
    <t>เนวิลล่ามีความสัมพันธ์กับดาวฤกษ์ในฐานะที่เป็นที่กำเนิดของดาวฤกษ์</t>
  </si>
  <si>
    <t>เพราะการเผาไหม้พลังงานที่ช้ากว่า</t>
  </si>
  <si>
    <t>ปัจจุบันดวงอาทิตย์มีอายุ 4.6 พันล้านปีและจะยังคงส่องแสงอยู่ได้อีกประมาณ 5 พันล้านปี รวมแล้วจะมีอายุประมาณ 10 พันล้านปี</t>
  </si>
  <si>
    <t>เกี่ยวเพราะธาตุต่างๆ บนโลกและในร่างกายของเรามีความเกี่ยวข้องกับวิวัฒนาการของดาวฤกษ์อย่างใกล้ชิด</t>
  </si>
  <si>
    <t>ตำแหน่งของผู้สังเกต ขนาดของดาวฤกษ์ มีความสัมพันธ์คือ พลังงานที่ดาวฤกษ์ปลดปล่อยออกมาในเวลา 1 วินาทีต่อหน่วยพื้นที่ ณ ตำแหน่งของผู้สังเกต</t>
  </si>
  <si>
    <t xml:space="preserve">โชติมาตรปรากฏ : โชติมาตรของดาวฤกษ์ที่สังเกตเห็นจากโลก
โชติมาตรสัมบูรณ์ : โชติมาตรเมื่อดาวฤกษ์อยู่ห่างจากโลก 10 </t>
  </si>
  <si>
    <t>ดาวคาเพลลา พิจารณาจากสีของดาวที่มีสีเหลืองซึ่งเหมือนกับดวงอาทิตย์ตามการแบ่งสีและอุณหภูมิของนักดาราศาสตร์</t>
  </si>
  <si>
    <t>เนื่องจากดวงอาทิตย์อยู่ใกล้โลกมากกว่า</t>
  </si>
  <si>
    <t>เนื่องจากดาวฤกษ์มวลน้อยมีอัตราการเผาผลาญเชื้อเพลิงไฮโดรเจนที่ช้ากว่า ทำให้สามารถดำรงอยู่ได้นานกว่า</t>
  </si>
  <si>
    <t>อายุประมาณ 4.6 พันล้านปีแล้ว และจะยังคงส่องแสงอยู่ได้อีกประมาณ 5 พันล้านปี</t>
  </si>
  <si>
    <t xml:space="preserve">ธาตุทุกชนิดบนโลกและในร่างกายเรา เกิดจาก วิวัฒนาการของดาวฤกษ์ 
1. ไฮโดรเจน-ฮีเลียม เกิดจากบิกแบง  
2. คาร์บอน, ออกซิเจน, ไนโตรเจน เกิดจากปฏิกิริยาฟิวชันในดาวฤกษ์ทั่วไป  
3. เหล็ก, แคลเซียม, ฟอสฟอรัส เกิดในดาวฤกษ์มวลมาก  
4.ทองคำ, ยูเรเนียม เกิดจากระเบิดซูเปอร์โนวาหรือชนนิวตรอนสตาร์  
</t>
  </si>
  <si>
    <t>ขนาด (รัศมี), อุณหภูมิผิว, และระยะทางจากผู้สังเกต ปัจจัยเหล่านี้มีความสัมพันธ์กัน โดยขนาดและอุณหภูมิเป็นตัวกำหนดกำลังส่องสว่าง (Luminosity) ซึ่งเป็นสมบัติเฉพาะตัวของดาว ส่วนระยะทางมีผลต่อความสว่างที่เราสังเกตเห็น (Apparent)</t>
  </si>
  <si>
    <t xml:space="preserve">เกณฑ์ที่ใช้วัด โชติมาตรปรากฏ คือ ความสว่างที่สังเกตได้จากโลก ณ ตำแหน่งที่ผู้สังเกตอยู่ ส่วน โชติมาตรสัมบูรณ์ คือ ความสว่างที่ดาวดวงนั้นจะปรากฏ หากอยู่ห่างจากโลก 10 พาร์เซก (32.6 ปีแสง) </t>
  </si>
  <si>
    <t>พิจารณาจากสีของ ดาวฤกษ์</t>
  </si>
  <si>
    <t>เพราะว่าดวงอาทิตย์อยู่ใกล้ โลกมากกว่าดาวสิริอัส</t>
  </si>
  <si>
    <t>เพราะ ดาวฤกษ์ที่มีมวลน้อย มีการเผาผลาญที่ช้ากว่าดาวฤกษ์ที่มีมวลมาก</t>
  </si>
  <si>
    <t>ดวงอาทิตย์ของเรามีอายุประมาณ 4.6 พันล้านปีแล้ว และมีอายุขัยอีกประมาณ 5 พันล้านปี</t>
  </si>
  <si>
    <t xml:space="preserve">ใช่แล้ว ธาตุต่างๆ บนโลกและในร่างกายของเรามีความเกี่ยวข้องกับวิวัฒนาการของดาวฤกษ์อย่างใกล้ชิด ดาวฤกษ์เป็นเหมือนโรงงานผลิตธาตุเคมีในจักรวาล ธาตุหนักต่างๆ ที่เราเห็นในชีวิตประจำวัน รวมถึงธาตุที่ประกอบเป็นร่างกายเรานั้น ส่วนใหญ่ถูกสร้างขึ้นภายในดาวฤกษ์และถูกปล่อยออกมาสู่ห้วงอวกาศเมื่อดาวฤกษ์สิ้นอายุขัย 
</t>
  </si>
  <si>
    <t>ภาวัต เนือนิ่มวัฒนา</t>
  </si>
  <si>
    <t>รัศมี อุณหภูมิผิว ระยะห่างจากผู้สังเกตุ</t>
  </si>
  <si>
    <t>โชติมาตรปรากฏคือความสว่างที่สังเกตุได้จากโลกส่วนโชติมาตรสัมบูรณ์คือแสงจริงๆของสิ่งสังเกตุ</t>
  </si>
  <si>
    <t>ด่วคาเพลลาดูจากสี</t>
  </si>
  <si>
    <t>เพราะระยะห่างของดาวซีริอัสอยู่ไกลกว่าดวงอาทิตย์ทำให้ผู้สังเกตุเห็นดวงอาทิตย์สว่างกว่า</t>
  </si>
  <si>
    <t>เป็นแหล่งกำเนิดดาวฤกษ์และเป็นผลลัพธ์ที่เกิดขึ้นเมื่อดาวฤกษ์สิ้นอายุขัย</t>
  </si>
  <si>
    <t>เพราะดาวฤกษ์ที่มีมวลน้อยมีอัตราการเผาผลาญเชื้อเพลิงน้อยกว่าดาวฤกษ์ที่มีมวลมาก</t>
  </si>
  <si>
    <t>4.6พันล้านปีและยังมีอายุได้อีกประมาณ5000ล้านปี</t>
  </si>
  <si>
    <t>เกี่ยวข้อง เพราะธาตุแทบทุกชนิดในตัวเราและบนโลกล้วนเกิดจากดาวฤกษ์</t>
  </si>
  <si>
    <t>ขึ้นอยู่กับกำลังส่องสว่างของดาวฤกษ์ และ ระยะทางระหว่างดาวฤกษ์กับผู้สังเกต มีความสัมพันธ์ คือ ถ้าระยะทางไกลความสว่างที่เห็นก็จะน้อย แต่ถ้า ระยะทางใกล้ความสว่างที่เห็นก็จะมาก</t>
  </si>
  <si>
    <t>ต่างกันที่ตำแหน่งในการวัดความสว่างของวัตถุท้องฟ้า</t>
  </si>
  <si>
    <t>เพราะดวงอาทิตย์อยู่ใกล้โลก มากกว่า ดาวซิริอัส</t>
  </si>
  <si>
    <t>เนบิวลาเป็นแหล่งกำเนิดที่ทำให้เกิดดาวฤกษ์</t>
  </si>
  <si>
    <t>เพราะดาวฤกษ์ที่มีมวลน้อย เผาไหม้พลังงานช้า เลยจะอยู่ได้นานกว่าดาวฤกษ์ที่มีมวลมาก</t>
  </si>
  <si>
    <t>ปัจจุบันมีอายุ 4.6 พันล้านปี และ จะมีอายุไปอีก 5 พันล้านปี</t>
  </si>
  <si>
    <t>เกี่ยวข้อง เพราะ ธาตุต่างๆเกิดจากเศษซากของดาวฤกษ์</t>
  </si>
  <si>
    <t>ขนาดของดาวฤกษ์
ตำแหน่งผู้สังเกต</t>
  </si>
  <si>
    <t>โชติมาตรปรากฎคือ โชติมาตรที่สังเกตมาจากโลก 
โชติมาตรสัมบูรณ์คือ โชติมาตรเมื่อดาวฤกษ์อยู่ห่างจากโลก10พาร์เซก</t>
  </si>
  <si>
    <t>ดาวคาเพลลาเพราะมีสีเหลืองเหมือนดวงอาทิตย์</t>
  </si>
  <si>
    <t>เพราะโลกอยู่ใกล้ดวงอาทิตย์มากดว่าดาวซิริอัส</t>
  </si>
  <si>
    <t>เป็นทั้งแหล่งกำเนิดของดาวฤกษ์ และเป็นผลลัพธ์ที่เกิดขึ้นเมื่อดาวฤกษ์สิ้นอายุขัย </t>
  </si>
  <si>
    <t>เพราะดาวฤกษ์ที่มีมวลน้อยกว่าจะใช้พลังน้อยจึงทำให้มีช่วงชีวิตที่สั้น</t>
  </si>
  <si>
    <t>4.6 พันล้านปีแล้ว และจะยังคงส่องแสงอยู่ได้อีกประมาณ 5 พันล้านปี</t>
  </si>
  <si>
    <t xml:space="preserve">ธาตุต่าง ๆ บนโลกและในตัวเรามีต้นกำเนิดจากดาวฤกษ์ เพราะดาวหลอมธาตุเบาเป็นธาตุหนักผ่านกระบวนการฟิวชัน เมื่อดาวตายหรือธาตุเหล่านั้นจึงกระจายออกมา กลายเป็นส่วนหนึ่งของโลกและสิ่งมีชีวิต
</t>
  </si>
  <si>
    <t>ตำเเหน่งผู้สังเกตและขนาดของดาวฤกษ์
สามารถดูความส่องของดาวฤกษ์ที่สังเกตเห็นจากโลก</t>
  </si>
  <si>
    <t>โชติมาตรปรากฏคือค่าจากการสังเกตด้วยตา
โชติมาตรสัมบูรณ์คือค่าความจริง</t>
  </si>
  <si>
    <t>มีอายุประมาณ 4.6 พันล้านปี และคิดว่าจะยังคงส่องแสงได้อีกประมาณ 5 พันล้านปี</t>
  </si>
  <si>
    <t>เกี่ยวเนื่องจากธาตุต่าง ๆ บนโลกและในตัวเรามีส่วนเกี่ยวข้องอย่างมากกับวิวัฒนาการของดาวฤกษ์ โลกและสิ่งมีชีวิตของเราเป็นผลจากการวิวัฒนาการของจักรวาลที่ขับเคลื่อนโดยดาวฤกษ์ ธาตุต่าง ๆ บนโลกและในตัวเราล้วนมาจากดาวฤกษ์รุ่นก่อนหน้า ผ่านกระบวนการหลอมรวมและระเบิดของดาวฤกษ์</t>
  </si>
  <si>
    <t>ความส่องสว่างของดาวฤกษ์ขึ้นอยู่กับความส่องสว่างเพิ่มขึ้นเมื่อขนาดและอุณหภูมิพื้นผิวเพิ่มขึ้น เพราะพลังงานที่ปล่อยออกมาสูงขึ้นตามสมการ</t>
  </si>
  <si>
    <t>โชติมาตรปรากฏ = ความสว่างที่เห็นจริงจากโลก
โชติมาตรสัมบูรณ์ = ความสว่างแท้จริงที่ดาวมีในระยะมาตรฐาน</t>
  </si>
  <si>
    <t>ดูจากอุณหภูมิสีผิวของดาวนั้น</t>
  </si>
  <si>
    <t>ยิ่งอยู่ใกล้ยิ่งดูสว่าง
แม้ซิริอัสจะสว่างจริง แต่ความไกลทำให้แสงที่มาถึงโลกน้อยกว่าดวงอาทิตย์มาก.</t>
  </si>
  <si>
    <t>ดาวฤกษ์เกิดจากเนบิวลา และเนบิวลาเป็นต้นกำเนิดของดาวฤกษ์.</t>
  </si>
  <si>
    <t>ดาวมวลน้อยประหยัดพลังงานกว่า จึงมีอายุยืนกว่าดาวมวลมาก.</t>
  </si>
  <si>
    <t>ปัจจุบัน ดวงอาทิตย์ของเรามีอายุประมาณ 4,600 ล้านปี (4.6 พันล้านปี)
และคาดว่าจะมี อายุขัยรวมประมาณ 10,000 ล้านปี
 ดังนั้น ดวงอาทิตย์จะมี อายุขัยเหลืออีกประมาณ 5,400 ล้านปี ก่อนที่จะหมดเชื้อเพลิงและเข้าสู่ระยะการเปลี่ยนแปลงเป็นดาวยักษ์แดง.</t>
  </si>
  <si>
    <t>ธาตุต่าง ๆ บนโลกและในตัวเราเกี่ยวข้องกับวิวัฒนาการของดาวฤกษ์โดยตรง เพราะ:
🌟 เมื่อดาวฤกษ์เข้าสู่ช่วงสุดท้ายของชีวิต
ดาวมวลมากจะเกิด ซูเปอร์โนวา (Supernova)
กระบวนการนี้สร้างธาตุหนัก เช่น เหล็ก ทอง คาร์บอน ออกซิเจน ฯลฯ
ธาตุเหล่านี้ถูกกระจายออกสู่อวกาศ
🌍 ต่อมา
ธาตุที่กระจายออกมากลายเป็นส่วนหนึ่งของ เนบิวลา ใหม่
กลั่นตัวเป็นดาวเคราะห์ รวมถึง โลก และ สิ่งมีชีวิต อย่างมนุษย์
✅ สรุป:
ธาตุในตัวเราและบนโลก ล้วนเกิดจาก การวิวัฒนาการและการตายของดาวฤกษ์รุ่นก่อน หรือที่เรียกว่า
&gt; "We are made of star stuff." — Carl Sagan</t>
  </si>
  <si>
    <t>ขนาด อุณหภูมิพื้นผิวของดาว</t>
  </si>
  <si>
    <t>โชติมาตรปรากฏคือที่มองเห็น สัมบูรณ์คือความสว่างที่แท้จริงของดาว</t>
  </si>
  <si>
    <t>โชติมาตรปรากฏดวงอาทิตน้อยกว่า</t>
  </si>
  <si>
    <t>อัตราเผาผลาญเชื้อเพลิงน้อยกว่า</t>
  </si>
  <si>
    <t>4.5พันล้านปี มีอายุขัยอีกประมาณ 5.5พันล้านปี</t>
  </si>
  <si>
    <t>มีต้นกำเนิดมาจากวิวัฒนาการของดาวฤกษ์</t>
  </si>
  <si>
    <t>ขนาดและอุณหภูมิ ความสัมพันธ์โดยตรงกับการแผ่พลังงาน ยิ่งดาวใหญ่และร้อน ก็ยิ่งสว่างมาก</t>
  </si>
  <si>
    <t>โชติมาตรปรากฎคือ ระดับความสว่างที่เรามองเห็นจากโลก โชติมาตรสัมบูรณ์คือ ระดับความสว่างแท้จริงของดาว</t>
  </si>
  <si>
    <t>สีของดาวและค่าโชติมาตรสัมบูรณ์</t>
  </si>
  <si>
    <t>เพราะค่าโชติมาตรปรากฎที่มองจากโลก</t>
  </si>
  <si>
    <t>เป็นต้นกำเนิดของดาว และเมื่อดาวตาย ก็กลายเป็นเนบิวลาอีกครั้ง
จึงเป็นส่วนหนึ่งของวัฏจักรชีวิตของดาวฤกษ์ในเอกภพ</t>
  </si>
  <si>
    <t>ดาวฤกษ์มวลมาก → พลังมหาศาล → เผาไหม้เร็ว → อายุสั้น
ดาวฤกษ์มวลน้อย → พลังน้อยกว่า → ใช้เชื้อเพลิงช้า → อายุยาวนานมาก</t>
  </si>
  <si>
    <t xml:space="preserve">4.6พันล้านปี ดวงอาทิตย์คาดว่าจะมีอายุขัยรวม ประมาณ 10 พันล้านปี 
</t>
  </si>
  <si>
    <t>เราและโลกนี้คือเศษซากของดาวฤกษ์
ธาตุในตัวเราทั้งหมดเคยเป็นส่วนหนึ่งของดวงดาวมาก่อน</t>
  </si>
  <si>
    <t>พลังงานที่ดาวฤกษ์ดวงนั้น ปลดปล่อยออกมา หรือ ที่เรียกว่า “กำลังส่องสว่าง”</t>
  </si>
  <si>
    <t>โชติมาตรปรากฏวัดความสว่างที่ปรากฏจากโลก โชติมาตรสัมบูรณ์วัดความสว่างที่แท้จริงของดาว</t>
  </si>
  <si>
    <t>จากสีที่ปรากฏ</t>
  </si>
  <si>
    <t>เพราะระยะความใกล้ไกลที่มองเห็น</t>
  </si>
  <si>
    <t>เนบิวลาทำหน้าที่เป็นแหล่งกำเนิดของดาวฤกษ์ และเป็นที่ที่ดาวฤกษ์ใช้ในการก่อตัวและวิวัฒนาการ</t>
  </si>
  <si>
    <t>เนื่องจากดาวฤกษ์มวลน้อยมีการเผาผลาญเชื้อเพลิงไฮโดรเจนในอัตราที่ช้ากว่า ทำให้สามารถดำรงอยู่ได้นานกว่า</t>
  </si>
  <si>
    <t>4.6 พันล้านปีแล้วและจะยังคงส่องแสงอยู่ได้อีกประมาณ 5 พันล้านปี รวมแล้วจะมีอายุประมาณ 10 พันล้านปี</t>
  </si>
  <si>
    <t>ตำแหน่งผู้สังเกต
ขนาดของดาวฤกษ์</t>
  </si>
  <si>
    <t xml:space="preserve">โชติมาตรปรากฏ คือความสว่างของดาวที่ปรากฏบนท้องฟ้าจริง ๆ ตามที่ผู้สังเกตเห็นจากโลก ส่วนโชติมาตรสัมบูรณ์คือความสว่างของดาวที่ถูกปรับให้เป็นมาตรฐาน โดยสมมติว่าดาวนั้นอยู่ห่างจากโลก 10 พาร์เซก (ประมาณ 32.6 ปีแสง) </t>
  </si>
  <si>
    <t>พลังงานน้อย มีแรงดันน้อย</t>
  </si>
  <si>
    <t>เกี่ยว ธาตุต่างๆ บนโลกและในร่างกายของเรามีความเกี่ยวข้องกับวิวัฒนาการของดาวฤกษ์อย่างใกล้ชิด</t>
  </si>
  <si>
    <t>กำลังส่องสว่างเเละระยะทาง</t>
  </si>
  <si>
    <t>โชติมาตรปรากฏคือความสว่างที่เราสังเกตเห็นเเต่โชติมาตรสัมบูรณ์คือความสว่างจริง</t>
  </si>
  <si>
    <t>สีของดาวคาเพลลา</t>
  </si>
  <si>
    <t>เพราะดวงอาทิตย์อยู่ใกล้เรามากกว่า</t>
  </si>
  <si>
    <t xml:space="preserve">ดาวฤกษ์เริ่มต้นจากกลุ่มก้อนเเก๊สรวมตัวกันเรียกว่าเนบิวลา
</t>
  </si>
  <si>
    <t>เพราะดาวฤกษ์ที่มีขนาดใหญ่ต้องการพลังงานมากก็ผลิตพลังงานมากใช้พลังงานมากทำให้อายุสั้น</t>
  </si>
  <si>
    <t>4600ล้านปีเเละมีอายุขัยประมาณ10000ล้านปี</t>
  </si>
  <si>
    <t>เกี่ยวเพราะการที่ดาวรวมตัวเเล้วธาตุก็เป็นสิ่งที่ทำให้กำเนิดดาวฤกษ์</t>
  </si>
  <si>
    <t>ความส่องสว่างของดาวฤกษ์ขึ้นอยู่กับ ขนาด, อุณหภูมิ, และ ระยะทางจากโลก
ดาวที่ใหญ่ ร้อน และอยู่ใกล้จะดูสว่างมากกว่าดาวที่เล็ก เย็น หรืออยู่ไกล</t>
  </si>
  <si>
    <t>โชติมาตรปรากฏ คือความสว่างที่ “มองเห็น” จากโลก ส่วน โชติมาตรสัมบูรณ์ คือความสว่าง “แท้จริง” ถ้าดาวอยู่ห่าง 10 พาร์เซก
ทั้งสองใช้ร่วมกันเพื่อวิเคราะห์ระยะทางและความสว่างของดาวได้อย่างแม่นยำ</t>
  </si>
  <si>
    <t>ดวงอาทิตย์ (-26.7);ดวงจันทร์เต็มดวง (-12.5);ดาวศุกร์ (-4.4);ดาวพฤหัสบดี (-2.7);ดาวซิริอัส (-1.46);ดาวไรเจล (0.12);ดาวเวกา (0.04);ดาวคาเพลลา (0.09);ดาวตานกอินทรี (0.77)</t>
  </si>
  <si>
    <t>คาดว่าซิริอัสเพราะสีใกล้เคียงกับดวงอาทิตย์</t>
  </si>
  <si>
    <t>เพราะ ดวงอาทิตย์อยู่ใกล้โลกมาก แม้จะมีพลังงานส่องสว่างน้อยกว่าดาวซิริอัส
จึงมองเห็นว่า ดวงอาทิตย์สว่างกว่าดาวซิริอัสอย่างมาก จากโลก</t>
  </si>
  <si>
    <t>เนบิวลา เป็นทั้ง จุดเริ่มต้น และ จุดสิ้นสุด ของ ดาวฤกษ์
ดาวฤกษ์เกิดจากเนบิวลา และเมื่อสิ้นอายุขัย ก็สามารถกลายกลับเป็นเนบิวลาอีกครั้งในวัฏจักรของจักรวาล</t>
  </si>
  <si>
    <t xml:space="preserve">ดาวฤกษ์ที่มีมวลน้อยมีอายุขัยที่ยาวนานกว่าดาวฤกษ์ที่มีมวลมาก เนื่องจากพวกมันเผาผลาญเชื้อเพลิงไฮโดรเจนที่แกนกลางในอัตราที่ช้ากว่ามาก แรงโน้มถ่วงที่น้อยกว่าในดาวฤกษ์มวลน้อยทำให้อุณหภูมิและความดันที่แกนกลางไม่สูงเท่ากับดาวฤกษ์มวลมาก ส่งผลให้อัตราการเกิดปฏิกิริยานิวเคลียร์ฟิวชันช้าลงและใช้เชื้อเพลิงได้อย่างประหยัดกว่ามาก แม้ว่าดาวฤกษ์มวลมากจะมีปริมาณเชื้อเพลิงมากกว่า แต่ก็ปลดปล่อยพลังงานออกมาอย่างมหาศาล ทำให้ใช้เชื้อเพลิงหมดเร็วกว่าและมีช่วงชีวิตที่สั้นลงอย่างเห็นได้ชัด
</t>
  </si>
  <si>
    <t>อายุปัจจุบันของดวงอาทิตย์	4.6 พันล้านปี
อายุขัยทั้งหมด	10 พันล้านปี
อายุขัยที่เหลือ	~5 พันล้านปี</t>
  </si>
  <si>
    <t>เกี่ยวข้องเพราะสิ่งที่เกิดขึ้นในดาวฤกษ์	ธาตุที่สร้างขึ้นปฏิกิริยานิวเคลียร์ในดาวฤกษ์	คาร์บอน (C), ออกซิเจน (O), ไนโตรเจน (N), ซิลิคอน (Si), เหล็ก (Fe) ฯลฯการระเบิดของดาวมวลมาก (ซูเปอร์โนวา)	ธาตุหนักมาก เช่น ทอง (Au), เงิน (Ag), ยูเรเนียม (U)การรวมตัวของดาวนิวตรอน	ธาตุหนักพิเศษ เช่น แพลทินัม, แร่หายากต่างๆร่างกายของเราประกอบด้วยธาตุหลัก เช่น:
คาร์บอน (C)
ออกซิเจน (O)
ไฮโดรเจน (H)
ไนโตรเจน (N)
แคลเซียม (Ca)
ฟอสฟอรัส (P)</t>
  </si>
  <si>
    <t xml:space="preserve">ความส่องสว่างของดาวฤกษ์ขึ้นอยู่กับปัจจัยหลัก 2 ประการ คือ อุณหภูมิพื้นผิวของดาวฤกษ์ และ ขนาดของดาวฤกษ์ ปัจจัยทั้งสองนี้มีความสัมพันธ์กัน โดยดาวฤกษ์ที่มีอุณหภูมิสูงและมีขนาดใหญ่ จะมีความส่องสว่างมากกว่าดาวฤกษ์ที่มีอุณหภูมิต่ำและมีขนาดเล็ก </t>
  </si>
  <si>
    <t xml:space="preserve">โชติมาตรปรากฏ (Apparent Magnitude) คือความสว่างของดาวที่ปรากฏบนท้องฟ้าจริง ๆ ตามที่ผู้สังเกตเห็นจากโลก ส่วน โชติมาตรสัมบูรณ์ (Absolute Magnitude) คือความสว่างของดาวที่ถูกปรับให้เป็นมาตรฐาน โดยสมมติว่าดาวนั้นอยู่ห่างจากโลก 10 พาร์เซก (ประมาณ 32.6 ปีแสง) </t>
  </si>
  <si>
    <t>จากสี</t>
  </si>
  <si>
    <t>เพราะดวงอาทิตย์อยู่ใกล้โลกมาก ในขณะที่ดาวซิริอัสอยู่ห่างไกลออกไปมาก</t>
  </si>
  <si>
    <t>เนื่องจากดาวฤกษ์มวลน้อยมีการเผาผลาญเชื้อเพลิง (ไฮโดรเจน) ในอัตราที่ช้ากว่า ทำให้สามารถดำรงอยู่ได้นานกว่า</t>
  </si>
  <si>
    <t xml:space="preserve">	1.	ขนาดและอุณหภูมิของดาว — ดาวที่มีขนาดใหญ่และอุณหภูมิสูงจะปล่อยพลังงานได้มาก จึงมีความสว่างมาก
	2.	ระยะทางจากโลก — ดาวที่อยู่ใกล้โลกจะดูสว่างกว่าดาวที่อยู่ไกล แม้ว่าจะมีความส่องสว่างแท้จริงน้อยกว่า
	3.	ความสว่างปรากฏ และ ความสว่างสัมบูรณ์ — ความสว่างปรากฏคือความสว่างที่เห็นจากโลก ขึ้นอยู่กับระยะทาง ส่วนความสว่างสัมบูรณ์คือความสว่างที่แท้จริงของดาว</t>
  </si>
  <si>
    <t xml:space="preserve">โชติมาตรปรากฏได้รับผลกระทบจากระยะทาง แต่โชติมาตรสัมบูรณ์ไม่
</t>
  </si>
  <si>
    <t>ดวงอาทิตย์อยููใกล้โลกมากกว่า</t>
  </si>
  <si>
    <t>เนบิวลา คือ กลุ่มแก๊สไฮโฮโดรเจนและฮีเลียมที่เกิดจากบิกแบง เรียกว่า เนบิวลา
ดั่งเดิมและเกิดจากซูเปอร์โนวาหรือเกิดจากดาวฤกษ์ขนาดใกล้เคียงกับดวงอาทิตย์ที่
เป็นต้นกำเนิดเนบิวลาดาวเคราะห์ที่สาดกระจายออกสู่อวกาศไปรวมกับเนบิวลาตั้งเดิม
กลายเป็นเนบิวลารุ่นใหม่ซึ่งจะมีองค์ประกอบเป็นฝุ่นและแก๊สต่าง ๆ รวมตัวกันเป็น
ดาวฤกษ์ เนบิวลาเกี่ยวข้องกับดาวฤกษ์เพราะแรงโน้มถ่วงทำให้เนบิวลากลายเป็น
ดาวฤกษ์ และบั้นปลายชีวิตของดาวฤกษ์จะมีซากเป็นเนบิวลาด้วย</t>
  </si>
  <si>
    <t>ดาวฤกษ์ที่มวลน้อยหรือมีมวลประมาณดวงอาทิตย์จะมีการใช้เชื้อเพลิงใน
อัตราที่น้อยจึงมีช่วงชีวิตยาว ส่วนดาวฤกษ์ที่มีมวลมากมีขนาดใหญ่จะใช้เชื้อเพลิงในอัตรา
ที่สูงมาก ทำให้มีช่วงชีวิตสั้น 7.ดาวฤกษ์ที่มวลน้อยหรือมีมวลประมาณดวงอาทิตย์จะมีการใช้เชื้อเพลิงใน
อัตราที่น้อยจึงมีช่วงชีวิตยาว ส่วนดาวฤกษ์ที่มีมวลมากมีขนาดใหญ่จะใช้เชื้อเพลิงในอัตรา
ที่สูงมาก ทำให้มีช่วงชีวิตสั้น</t>
  </si>
  <si>
    <t>เกี่ยวข้องโดยการวิวัฒนาการของดาวฤกษ์ก่อให้เกิดธาตุหนักขึ้นในอวกาศ
และเป็นธาตุเริ่มต้นในการก่อตัวของโลกและสิ่งมีชีวิตโดย ธาตุหนักตั้งแต่ฮีเลียมถึง
เหล็กเกิดจากปฏิกิริยาเทอร์มอนิวเคลียร์ในดาวฤกษ์ ส่วนธาตที่หนักกว่าเหล็กเกิดจาก
ซูเปอร์โนวา เช่น ตะกั่ว ทองคำ</t>
  </si>
  <si>
    <t>อุณหภูมิพื้นผิวของดาวฤกษ์ และ ขนาดของดาวฤกษ์</t>
  </si>
  <si>
    <t xml:space="preserve">โชติมาตรปรากฎ คือความสว่างของดาวที่ปรากฏบนท้องฟ้าจริง ๆ ตามที่ผู้สังเกตเห็นจากโลก ส่วน โชติมาตรสัมบูรณ์  คือความสว่างของดาวที่ถูกปรับให้เป็นมาตรฐาน โดยสมมติว่าดาวนั้นอยู่ห่างจากโลก 10 พาร์เซก (ประมาณ 32.6 ปีแสง) </t>
  </si>
  <si>
    <t>ตัวเลข</t>
  </si>
  <si>
    <t>เพราะดวงอาทิตย์อยู่ใกล้โลกมาก ในขณะที่ดาวซิริอุสอยู่ห่างไกลออกไปมาก</t>
  </si>
  <si>
    <t xml:space="preserve">เนบิวลาเป็นแหล่งกำเนิดของดาวฤกษ์ และเนบิวลายังเป็นส่วนหนึ่งของวิวัฒนาการของดาวฤกษ์ </t>
  </si>
  <si>
    <t xml:space="preserve">เนื่องจากดาวฤกษ์มวลน้อยมีการเผาผลาญเชื้อเพลิงในอัตราที่ช้ากว่า ทำให้สามารถดำรงอยู่ได้นานกว่า. </t>
  </si>
  <si>
    <t>เกี่ยวข้อง เพราะธาตุต่างๆ บนโลกและในร่างกายของเรามีความเกี่ยวข้องกับวิวัฒนาการของดาวฤกษ์อย่างใกล้ชิด</t>
  </si>
  <si>
    <t>1. อุณหภูมิพื้นผิว (T)
- ยิ่งร้อน ยิ่งสว่าง
2. รัศมีของดาว (R)
- ดาวใหญ่ พื้นที่ผิวมาก ส่องสว่างมาก
3. มวลของดาว (M) (สำหรับดาวลำดับหลัก)
- มวลมาก สว่างมาก</t>
  </si>
  <si>
    <t>โชติมาตรปรากฏ (m) = ความสว่างที่เห็นจากโลก(ขึ้นกับระยะทาง)
โชติมาตรสัมบูรณ์ (M) = ความสว่างจริงของดาว ถ้าอยู่ห่าง 10 พาร์เซก
m = ที่เห็น
M= ที่เป็น
ความสัมพันธ์'m-M=5log(d)-5(ระยะทาง d หน่วยพาร์เซก)</t>
  </si>
  <si>
    <t>เนบิวลาเป็นแหล่งกำเนิดดาวฤกษ์
- กลุ่มก๊าซและฝุ่นยุบตัวเกิดดาวใหม่
เนบิวลามาจากดาวฤกษ์ที่ตาย
- ดาวระเบิด (ซูเปอร์โนวา) หรือปล่อยก๊าซกลายเป็นเนบิวลา
เนบิวลา = จุดเริ่มต้นและจุดจบของดาวฤกษ์</t>
  </si>
  <si>
    <t>ดาวมวลมากเผาไหม้เร็ว - ตายเร็ว
ดาวมวลน้อยเผาไหม้ช้า - อยู่ได้นาน</t>
  </si>
  <si>
    <t>ดาวฤกษ์สร้างธาตุ - ผ่านฟิวชันในแกนกลาง (เช่น คาร์บอน, ออกซิเจน)
ซูเปอร์โนวา + สร้างและกระจายธาตุหนัก (ทอง, เงิน, ยูเรเนียม)
ฝุ่นจากดาวรวมตัว - เกิดโลกและสิ่งมีชีวิต
โลกและตัวเราก็เกิดจาก "เศษของดาวฤกษ์</t>
  </si>
  <si>
    <t>อุณหภูมิพื้นผิวของดาวฤกษ์และขนาดของดาวฤกษ์ ปัจจัยทั้งสองมีความสัมพันธ์กันโดยดาวฤกษ์ที่มีอุณหภูมิสูงและมีขนาดใหญ่จะมีความสองสว่างมากกว่าดาวฤกษ์ที่มีอุณหภูมิต่ำและมีขนาดเล็ก</t>
  </si>
  <si>
    <t>แตกต่างกันที่โชติมาปรากฏวัดความสว่างของดาวที่เราเห็นจากโลกและโชติมาสมบูรณ์วัดความสว่างของดาวเมื่ออยู่ห่างจากโลก 10 พาร์เซก</t>
  </si>
  <si>
    <t>ดาวคาเพลลา พิจารณาจากสีของดาวเพราะสีบ่งบอกถึงอุณหภูมิพื้นผิวของดาว</t>
  </si>
  <si>
    <t>เพราะดวงอาทิตย์อยู่ใกล้โลกมากกว่าดาวซิริอัส หลายล้านปีแสง</t>
  </si>
  <si>
    <t>เนบิวลาเป็นแหล่งกำเนิดของดาวฤกษ์และเนบิวลายังเป็นส่วนหนึ่งของวิวัฒนาการของดาวฤกษ์</t>
  </si>
  <si>
    <t>เนื่องจาก มีการเผาผลาญเชื้อเพลิงด้วยอัตราที่ช้ากว่าดาวฤกษ์ที่มีมวลน้อยมีความดันและอุณหภูมิภายในที่ต่ำกว่าทำให้ปฏิกิริยาฟิวชั่นไฮโดรเจนเกิดขึ้นอย่างช้า  ในทางตรงกันข้ามดาวฤกษ์ที่มีมวลมากจะมีแรงโน้มถ่วงที่สูงกว่าทำให้แกนกลางมีอุณหภูมิและความดันที่สูงกว่าส่งผลให้ปฏิกิริยาฟิวชั่นไฮโดรเจนเกิดขึ้นอย่างรวดเร็วและใช้เชื้อเพลิงหมดไปเร็วกว่า</t>
  </si>
  <si>
    <t>ปัจจุบันดวงอาทิตย์ของเรามีอายุประมาณ 4.6 พันล้านปี และจะมีอายุขัยอีกประมาณ 5 พันล้านปี</t>
  </si>
  <si>
    <t>เกี่ยวข้อง ธาตุต่างๆบนโลกและในร่างกายของเรามีความเกี่ยวข้องกับวิวัฒนาการของดาวฤกษ์</t>
  </si>
  <si>
    <t>1.ขนาดของดาวฤกษ์ มวลมาก สว่างมาก
2.ตำแหน่งของผู้สังเกต ยิ่งไกล ยิ่งสว่างน้อย</t>
  </si>
  <si>
    <t>โชติมาตรปรากฏไม่ขึ้นอยู่กับระยะห่าง คือสิ่งที่เราเห็น แต่โชติมาตรสัมบูรณ์คือขึ้นอยู่กับระยะห่าง คือ ความสว่างจริงๆ</t>
  </si>
  <si>
    <t>ดาวคาเพลลา สีของดาวเหมือนกับดวงอาทิตย์ คือสีเหลือง</t>
  </si>
  <si>
    <t>โชติมาตรปรากฏของดวงอาทิตย์มากกว่าดาวซิริอัส</t>
  </si>
  <si>
    <t>เป็นจุดเริ่มต้นของดาวฤกษ์</t>
  </si>
  <si>
    <t>ดาวฤกษ์ที่มีมวลน้อยจะสูญเสียพลังงานน้อยกว่าดาวฤกษ์ที่มีมวลมาก</t>
  </si>
  <si>
    <t>มีอายุ 4600 ล้านปี มีอายุขัยอีกประมาณ 5000 ล้านปี</t>
  </si>
  <si>
    <t>เกี่ยว เพราะ ดาวฤกษ์เป็นแหล่งธาตุต่างๆเกือบทั้งหมดด้วยนิวเคลียร์ฟิวชัน</t>
  </si>
  <si>
    <t>มวล มีอุณหภูมิมากขั้น
อุณหภูมิ สว่างมากขึ้น
ขนาด พื้นที่มากสามารถแผ่แสงได้มากขั้น</t>
  </si>
  <si>
    <t>โชติมาตรปรากฏคือความสว่างของดาวที่เห็นจากโลก และ โชติมาตรสัมบูรณ์คือความสว่างของดาว อยู่ห่างจากโลก 10 พาร์เซก</t>
  </si>
  <si>
    <t>ดูจากสีที่โจทย์ให้มา เพราะพระอาทิตย์มีสีเหลือง</t>
  </si>
  <si>
    <t>เนื่องจากระยะทางพระอาทิตย์อยู่ใกล้กับโลกมากกว่า</t>
  </si>
  <si>
    <t>เนบิวลาคือจุดเริ่มต้นของกระบวนการเกิดดาวฤกษ์เลยเกี่ยวข้องกัน</t>
  </si>
  <si>
    <t>เพราะดาวฤกษ์มวลน้อยใช้พลังงานจากฟิวชันช้ากว่า จึงเผาไหม้เชื้อเพลิงช้ากว่า ทำให้มีอายุยาวนานกว่า</t>
  </si>
  <si>
    <t>ดวงอาทิตย์จะมีอายุเหลืออยู่ประมาณ 5.4 พันล้านปี</t>
  </si>
  <si>
    <t>เกี่ยวข้อง เพราะธาตุต่างๆ บนโลกและในร่างกายเราถูกสร้างขึ้นจากกระบวนการนิวเคลียร์ของดาวฤกษ์ และกระจายออกมาเมื่อดาวระเบิดเป็นซูเปอร์โนวา</t>
  </si>
  <si>
    <t>1.ความส่องสว่างปรากฏ เป็นความสว่างที่ปรากฏแก่ตาของผู้สังเกตไม่ใช่ความสว่างที่แท้จริง ระยะห่างของดาวมีผลต่อความสว่างของดาว
2.ความส่องสว่างสัมบูรณ์ เป็นความสว่างที่แท้จริงของดาว ระยะห่างของดาวไม่มีผลต่อความสว่าง เป็นความสว่างของดาวที่10พาร์เซกเท่ากัน สามารถใช้เปรียบเทียบความสว่างของดาวได้</t>
  </si>
  <si>
    <t>โชติมาตรปรากฏ เป็นโชติมาตรจองดาวกฤษ์ที่สังเกตได้จากโลก ไม่สามารถนำมาใช้เปรียบเทียบควาทสว่างจริงๆของดาวได้ แต่โชติมาตรสัมบูรณ์ คือ โชติมาตรที่ปรากฏ ณ ตำแหน่งที่ดาวอยู่ห่างจากโลกเท่ากัน คือ 10 พาร์เซก ซึ่งใช้เปรียบเทียบความสว่างจริงๆของดาวได้</t>
  </si>
  <si>
    <t>สี เนื่องจากดวงอาทิตย์มีสีเหลือง และดาวคาเพลลามีสีเหลืองเช่นกันแสดงว่า อุณหภูมิผิวมีความใกล้เคียงกันกับดวงอาทิตย์</t>
  </si>
  <si>
    <t>เพราะดาวที่มีความสว่างมาก จะมีกำลังส่องสว่างที่น้อยกว่า</t>
  </si>
  <si>
    <t>เพราะดาวฤกษ์ที่มีแสงสว่างไม่มากจะใช้เชื้อเพลิงในอัตราที่น้อย จึงทำใหัมีช่วงชีวิตยาวนานกว่าดาวฤกษ์ที่มีมวลมากและใช้เชื้อเพลิงในอัตราที่มาก</t>
  </si>
  <si>
    <t>ดวงอาทิตย์มีอายุมา 4600 ล้านปี และจะมีอายุอีกประมาณ 5000 ล้านปี</t>
  </si>
  <si>
    <t>เกี่ยวข้อง ธาตุต่างๆบนโลกมีในดาวฤกษ์บางดาว</t>
  </si>
  <si>
    <t>อุณหภูมิพื้นผิวของดาวฤกษ์ ขนาดของดาวฤกษ์ และระยะห่างจากผู้สังเกต ปัจจัยเหล่านี้มีความสัมพันธ์กัน โดยอุณหภูมิและขนาดของดาวมีผลต่อปริมาณพลังงานที่ดาวปล่อยออกมา</t>
  </si>
  <si>
    <t>โชติมาตรปรากฏวัดความสว่างของดาวที่เราเห็นจากโลก
โชติมาตรสัมบูรณ์วัดความสว่างของดาวเมื่ออยู่ห่างจากโลก 10 พาร์เซก</t>
  </si>
  <si>
    <t>ดาวดวงเเก้ว พิจารณาจากสี</t>
  </si>
  <si>
    <t>เป็นเเหล่งกำเนิดดาวฤกษ์</t>
  </si>
  <si>
    <t>เผาผลาญเชื้อเพลิงช้ากว่า</t>
  </si>
  <si>
    <t>ตอนนี้อายุ4.6พันล้านปี อยู่ได้อีก5พันล้านปี</t>
  </si>
  <si>
    <t>ระยะทางของดาวฤกษ์
อุณหภูมิพื้นผิว
ขนาดของดาวฤกษ์
สามอย่างนี้สัมพันธ์กัน</t>
  </si>
  <si>
    <t>ปรากฏ จะวัดค่าความสว่างจากโลก
สัมบูรณ์ จะวัดค่าความสว่างจริง โดยสมมติว่าดาวนั้นห่างเท่าไหร่</t>
  </si>
  <si>
    <t>ดาวดวงแก้ว เพราะ มีสีส้ม อุณหภูมิ 3500-4900</t>
  </si>
  <si>
    <t>ดวงอาทิตย์อยุ่ใกล้โลกมาก</t>
  </si>
  <si>
    <t>เป้นแหล่งกำเนิของดาวฤกษ์ และ ส่วนหนึ่งของวิวัฒนาการของดาวฤกษ์ที่ดับไปแล้ว</t>
  </si>
  <si>
    <t>ปล่อยพลังงานน้อยทำให้อยุ่ได้นาน</t>
  </si>
  <si>
    <t>มีอายุ 4.6 พันล้านปี อยุ่ไอ้อีก5พันล้านปี มีอายุทั้งหมดประมาณ 1หมื่นล้านปี</t>
  </si>
  <si>
    <t>เกี่ยวข้อว เพราะ ดาวฤกษ์เป้นโรงงานผลิตธาตุต่างๆอย่างใกล้ชิด ธาตุล้วนถูกดาวฤกษ์สร้างขึ้นมาทั้งนั้น</t>
  </si>
  <si>
    <t>ตำแหน่งของผู้สังเกต ขนาดของดาวฤกษ์ มีความสัมพันธุ์คือ พลังงานที่ดาวฤกษ์ปลดปล่อยออกมาในเวลา1วินาทีต่อหน่วยพื้นที่ ณ ตำแหน่งของผู้สังเกต</t>
  </si>
  <si>
    <t>โชติมาตรปรากฏ:โชติมาตรของดาวฤกษ์ที่สังเกตเห็นจากโลก
โชติมาตรสัมบูรณ์:โชติมาตรเมื่ออยู่ห่างจากโลก10</t>
  </si>
  <si>
    <t>เป็นแหล่งกำเหนิดของดาวฤกษ์</t>
  </si>
  <si>
    <t>เนื่องจากดาวฤกษ์มวลน้อยมีอัตราการเผาผลาญเชื้อเพลิงไฮโดรเจนที่ช้ากว่า ทำให้สามารถดำรงอยูาได้นานกว่า</t>
  </si>
  <si>
    <t>อายุประมาณ4.6พันล้านปีแล้วและจะยังคงส่องแสงอยู่ได้อีกประมาณ5พันล้านปี</t>
  </si>
  <si>
    <t>ธาตุทุกชนิดบนโลกและในร่างกายเกิดจากวิวัฒนาการของดาวฤกษ์
1ไฮโดรเจน-ฮีเลียม เกิดจากบิกแบง
2 คาร์บอน.ออกซิเจน,ไนโตรเจน เกิดจากปฏิกริยาฟิวชันในดาวฤกษ์ทั่วไป
3 เหล็ก แคลเซียม ฟอสฟอรัส เกิดในดาวฤกษ์มวลมาก
4ทองคำ ยูเรเนียม เกิดจากการระเบิดซุปเปอร์โนวาหรือชนนิวตรอนสตาร์</t>
  </si>
  <si>
    <t>๊ณฐชนนท์ ผาสุข</t>
  </si>
  <si>
    <t>อุณหภูมิและขนาดดาวฤกษ์ โดยยิ่งมีค่ามากพลังงานก็ปลดปล่อยได้มาก</t>
  </si>
  <si>
    <t>โชติมาตรปรากฏ ความส่องสว่างที่สังเกตจากโลก
โชติมาตรสัมบูรณ์ ความส่องสว่างที่สังเกตจากระยะทางที่เท่ากัน</t>
  </si>
  <si>
    <t>สเปกตรัมของพื้นที่ผิวซึ่งมีสีเหลืองเช่นเดียวกันกับดวงอาทิตย์</t>
  </si>
  <si>
    <t>ดวงอาทิตย์ใกล้กับโลกมากกว่าดาวทั้งสองดวงมาก</t>
  </si>
  <si>
    <t>เป็นต้นกำเนิดดาวฤกษ์ก่อนเกิดซึ่งจะเป็นดาวฤกษ์ต่อไป</t>
  </si>
  <si>
    <t>เพราะมีการปล่อยพลังงานมากกว่าเนื่องจากมวลมากกว่า</t>
  </si>
  <si>
    <t>ดวงอาทิตย์มีอายุประมาณ 4.6 พันล้านปี และจะยังคงส่องแสงอยู่ได้อีกประมาณ 5 พันล้านปี</t>
  </si>
  <si>
    <t>เกี่ยวเพราะโลกเราไม่สามารถเกิดได้หากไม่มีวิวัฒนาการของดาวฤกษ์</t>
  </si>
  <si>
    <t>โชติมาตรปรากฏ : โชติมาตรของดาวฤกษ์ที่สังเกตเห็นจากโลก
โชติมาตรสัมบูรณ์ : โชติมาตรเมื่อดาวฤกษ์อยู่ห่างจากโลก 10</t>
  </si>
  <si>
    <t>นื่องจากดวงอาทิตย์อยู่ใกล้โลกมากกว่า</t>
  </si>
  <si>
    <t>ธาตุทุกชนิดบน โลกและในร่างกายเรา เกิดจาก วิวัฒนาการของดาวฤกษ์
1. ไฮโดรเจน-ฮีเลียม เกิดจากบิกแบง
2. คาร์บอน, ออกซิเจน, ไนโตรเจน เกิดจากปฏิกิริยาฟิวชันในดาวฤกษ์ทั่วไป
3. เหล็ก, แคลเซียม, ฟอสฟอรัส เกิดในดาวฤกษ์มวลมาก
4. ทองคำ, ยูเรเนียม เกิดจากระเบิดซูเปอร์โนวาหรือชนนิวตรอนสตาร์</t>
  </si>
  <si>
    <t>กำลังส่องสว่างของเเหล่งกำเนิด ระยะทางของดาวกับผู้สังเกตุ สสารในชั้นบรรยากาศเเละสภาพเเวดล้อม</t>
  </si>
  <si>
    <t>โชติมาตรปรากฎคือความส่องสว่างของดาวที่สังเกตได้จากโลก โชติมาตรสัมบูรณ์เปรียบเทียบในระยะทางที่เท่ากัน หรือ 10พาร์เซก</t>
  </si>
  <si>
    <t>ดาวคาเพลลาดูจากสีของดาว</t>
  </si>
  <si>
    <t>เพราะโชติมาตรปรากฏดวงอาทิตย์น้อยกว่า</t>
  </si>
  <si>
    <t>เป็นสสารต้นกำเนิดในการสร้างดาวฤกษ์ เเละเป็นสสารเหลือจากบิกเเบงหรือดาวฤกษ์</t>
  </si>
  <si>
    <t>เพราะดาวมวลน้อยมีอัตราการใช้เชื้อเพลิงที่ต่ำ</t>
  </si>
  <si>
    <t>มีอายุประมาณ4.6พันล้านปี เเละอยู่อีก5,000ล้านปี</t>
  </si>
  <si>
    <t>เกี่ยวเพราะถ้าไม่การวิวัฒนาการดาวฤกษ์ก็จะไม่เกิดโลกเเละตัวเรา</t>
  </si>
  <si>
    <t>อุณหภูมิพื้นผิวของดาว รัศมีของดาวฤกษ์</t>
  </si>
  <si>
    <t>โชติสัมบูรณ์ ใช้วัดค่าความสว่างของดวงดาวแต่โชติปรากฏใช้วัดค่าความสว่างที่เรามองเห็นของดวงดาว</t>
  </si>
  <si>
    <t>ดวงอาทิตย์ (-26.7);ดวงจันทร์เต็มดวง (-12.5);ดาวศุกร์ (-4.4);ดาวเวกา (0.04);ดาวไรเจล (0.12);ดาวซิริอัส (-1.46);ดาวตานกอินทรี (0.77);ดาวคาเพลลา (0.09);ดาวพฤหัสบดี (-2.7)</t>
  </si>
  <si>
    <t>ดาว คาเพลลา เพราะสีใกล้เคียงกับดวงอาทิตย์</t>
  </si>
  <si>
    <t>เพราะดาวซิริอัสอยู่ไกลกว่าดวงอาทิตย์เพราะฉะนั้นถึงมันจะสว่างมันก็อยู่ที่ระยะไกล</t>
  </si>
  <si>
    <t>เป็นแหล่งกำเนิดของดาวฤกษ์กำเนิด</t>
  </si>
  <si>
    <t>เพราะใช้พลังงานประหยัดกว่าดาวที่มีมวลมาก</t>
  </si>
  <si>
    <t>ดวงอาทิตย์มีประมาณ 4.6 ล้านปีและคาดว่าจะมีอายุประมาณ 10 ล้านปี</t>
  </si>
  <si>
    <t>เกี่ยวข้องเพราะดาวฤกษ์เป็นพื้นฐานของธาตุต่างๆ</t>
  </si>
  <si>
    <t>ขนาดของดาวและอุณหภูมิพื้นผิวของดาว ดาวที่มีขนาดใหญ่และอุณหภูมิสูงจะมีความส่องสว่างมากกว่าดาวที่ขนาดเล็กและอุณหภูมิต่ำ</t>
  </si>
  <si>
    <t>โชติมาตรปรากฏ คือ ความสว่างที่มองเห็นจากโลก
โชติมาตรสัมบูรณ์ คือ ความสว่างที่แท้จริงของดาว หากดาวนั้นอยู่ห่างจากโลก 10 พาร์เซก</t>
  </si>
  <si>
    <t>เพราะโชติมาตรปรากฏของดวงอาทิตย์มีมากกว่าดาวซิริอัส</t>
  </si>
  <si>
    <t>เป็นแหล่งกำเนิดดาวฤกษ์และที่ดับสลาบ</t>
  </si>
  <si>
    <t>ดาวฤกษ์ที่มีมวลมากจะต้องใช้พลังงานมากกว่าดาวฤกษ์ที่มีมวลน้อยกว่า</t>
  </si>
  <si>
    <t>ประมาณ4.6ล้านพันล้านปี และมีอายุขัยรวมประมาณ 10 พันล้านปี</t>
  </si>
  <si>
    <t>เกี่ยวข้อง อย่างไฮโดรเจนกับฮีเลียมเกิดขึ้นช่วงบิกแบง</t>
  </si>
  <si>
    <t xml:space="preserve">ความส่องสว่างของดาวฤกษ์ขึ้นอยู่กับ 2 ปัจจัยหลัก คือ
1. ความสว่างแท้จริง (Luminosity) – คือพลังงานทั้งหมดที่ดาวฤกษ์แผ่ออกมาต่อวินาที
2. ระยะทางจากโลก (Distance) – ดาวที่อยู่ใกล้จะดูสว่างกว่าดาวที่อยู่ไกล ถึงแม้จะมีความสว่างแท้จริงเท่ากัน
ทั้งสองปัจจัยมีความสัมพันธ์กันในการที่เรามองเห็นดาวจากโลก หากดาวมีความสว่างแท้จริงมาก และอยู่ใกล้โลก ก็จะดูสว่างมากในท้องฟ้า
</t>
  </si>
  <si>
    <t xml:space="preserve">โชติมาตรปรากฏ (Apparent magnitude) คือ ความสว่างของดาวที่สังเกตได้จากโลก
โชติมาตรสัมบูรณ์ (Absolute magnitude) คือ ความสว่างแท้จริงของดาว เมื่ออยู่ห่างจากโลก 10 พาร์เซก (32.6 ปีแสง)
ดังนั้น โชติมาตรปรากฏขึ้นอยู่กับระยะทาง ส่วนโชติมาตรสัมบูรณ์ใช้เปรียบเทียบความสว่างแท้จริงของดาวโดยไม่สนใจระยะทาง
</t>
  </si>
  <si>
    <t>เนบิวลาเป็นแหล่งกำเนิดและที่สิ้นสุดของดาวฤกษ์</t>
  </si>
  <si>
    <t xml:space="preserve">เพราะดาวฤกษ์ที่มีมวลน้อย ใช้พลังงานเชื้อเพลิงนิวเคลียร์ภายในตัวเองช้ากว่าดาวฤกษ์ที่มีมวลมาก
</t>
  </si>
  <si>
    <t xml:space="preserve">มีอายุประมาณ 4.6 พันล้านปี
เเละจะมีอายุขัยอีกประมาณ 10 พันล้านปี
</t>
  </si>
  <si>
    <t xml:space="preserve">เกี่ยวข้องกัน
ธาตุต่าง ๆ บนโลกและในตัวเรา ส่วนใหญ่เกิดจากกระบวนการในดาวฤกษ์
ในแกนกลางของดาวฤกษ์ จะมีปฏิกิริยานิวเคลียร์ฟิวชัน (nuclear fusion) หลอมไฮโดรเจนเป็นฮีเลียม และต่อมาในดาวฤกษ์มวลมากจะหลอมต่อเป็นธาตุหนักขึ้น เช่น คาร์บอน ออกซิเจน เหล็ก ฯลฯ
เมื่อดาวฤกษ์มวลมากระเบิดเป็น ซูเปอร์โนวา (supernova) จะปลดปล่อยธาตุหนักเหล่านี้กระจายสู่ห้วงอวกาศ
กลุ่มก๊าซและฝุ่นที่มีธาตุหนักเหล่านี้ จะรวมตัวกันเป็น ดาวดวงใหม่ ระบบสุริยะ และโลก
ร่างกายของเราเองก็มีธาตุเหล่านี้ เช่น คาร์บอน (C), ออกซิเจน (O), แคลเซียม (Ca), เหล็ก (Fe) ซึ่งล้วนมาจากการหลอมและการระเบิดของดาวฤกษ์ในอดีต
</t>
  </si>
  <si>
    <t>รัศมีดาว และ อุณหภูมิ เมื่อทั้งคู่มีค่ามากจะทำใฟ้ดาวสว่าง</t>
  </si>
  <si>
    <t>โชติมาตรปรากฏ คือวัดความสว่างจากโลก โชติมาตรสมบูรณ์คือวัดความสว่างจริงๆของดาว</t>
  </si>
  <si>
    <t>ดาวคาเพลลา จากสี เหลืองเหมือนกัน</t>
  </si>
  <si>
    <t>เพราะดวงอาทิตย์ใกล้กว่า โชติมาตรปรากฏน้อยกว่า</t>
  </si>
  <si>
    <t>เป็นสิ่งกำเนิดดาวฤกษ์</t>
  </si>
  <si>
    <t>เพราะมีอัตราการใช้พลังงานที่น้อยกว่า</t>
  </si>
  <si>
    <t>4600ล้านปี อายุขัยอีกประมาณ 10000ล้านปี</t>
  </si>
  <si>
    <t>เกี่ยว ธาตุทุกธาตุบนโลกเป็นส่วนหนึ่งของดาวฤกษ์มาก่อน</t>
  </si>
  <si>
    <t>น.ส.วิลาสินี</t>
  </si>
  <si>
    <t>ขนาดและอุณหภูมิพื้นผิวของดาวฤกษ์</t>
  </si>
  <si>
    <t>จุดอ้างอิงในการวัด</t>
  </si>
  <si>
    <t>อาจเป็นเพราะดวงอาทิตย์อยู่ใกล้โลกมากกว่าดาวซิริอัส</t>
  </si>
  <si>
    <t>เป็นแหล่งกำเนิดและเป็นที่อยู่อาศัยของดาวฤกษ์</t>
  </si>
  <si>
    <t>เพราะดาวฤกษ์ที่มีมวลน้อยมีการเผาผลาญเชื้อเพลิงที่ช้ากว่า</t>
  </si>
  <si>
    <t>ดวงอาทิตย์มีอายุ 4.6 พันล้านปีอยู่ได้อีกประมาณ 10พันล้านปี</t>
  </si>
  <si>
    <t>เกี่ยวข้อง เพราะ ธาตุต่างๆที่เราเห็นและใช้ในชีวิตประจำวันสามารถทำปฏิกิริยจึงทำให้เกิดดาวฤกษ์</t>
  </si>
  <si>
    <t>ตำแหน่งของผู้สังเกต ขนาดของดาวฤกษ์มีความสัมพันธ์คือพลังงานที่ดาวฤกษ์ปลดปล่อยมาในเวลา 1 วินาทีต่อหน่วยพื้นที่ณตำแหน่งขนาดของดาวฤกษ์มีความสัมพันธ์คือพลังงานที่ดาวฤกษ์ปลดปล่อยมาในเวลา 1 วินาทีต่อหน่วยพื้นที่ ณ ตำแหน่งของผู้สังเกต</t>
  </si>
  <si>
    <t>โชติมาปรากฏคือโชติมาของดาวฤกษ์ที่สังเกตุเห็นจากโลก
โชติมาสมบูรณ์คือโชติมาเมื่อดาวฤกษ์ย้อนจากโลก 10 พาร์เซก</t>
  </si>
  <si>
    <t>ดาวคาเมร่าพิจารณาจากสีดาว ที่มีสีเหลืองซึ่งเหมือนกับดวงอาทิตย์ตามการแบ่งสีและอุณหภูมิของนักดาราศาสตร์</t>
  </si>
  <si>
    <t>เนื่องจากดาวฤกษ์มวลน้อยมีอัตราการเผาผลาญเชื้อเพลิงไฮโดรเจนที่ช้ากว่าทำให้เนื่องจากดาวฤกษ์มวลน้อยมีอัตราการเผาผลาญเชื้อเพลิงไฮโดรเจนที่ช้ากว่าทำให้สามารถดำรงอยู่ได้นานกว่า</t>
  </si>
  <si>
    <t>อายุประมาณ 4.6 พันล้านปีแล้ว และ จะยังคงส่องแสงอยู่อีกประมาณ 5 พันล้านปี</t>
  </si>
  <si>
    <t>ถ้าทุกชนิดบนโลกและในร่างกายเราเกิดจากวิวัฒนาการของดาวฤกษ์ 
1. ไฮโดรเจนและฮีเลียมเกิดจากบิ๊กแบง
2. คาร์บอน ออกซิเจน ไนโตรเจน เกิดจากปฏิกิริยาฟิวชั่นในดาวฤกษ์ทั่วไป
3. เหล็ก แคลเซี่ยม ฟอสฟอรัส เกิดในดาวฤกษ์มวลมาก
4. ทองคำ ยูเรเนียม เกิดจากระเบิดซูเปอร์โนวาหรือชนนิวตรอนสตาร์</t>
  </si>
  <si>
    <t>1หมื่นล้านปี อายุขัยอีก5000ล้านปี</t>
  </si>
  <si>
    <t xml:space="preserve">- อุณหภูมิ ถ้า T เพิ่มขึ้นเล็กน้อย L จะเพิ่ม 
- รัศมี ถ้ารัศมีเพิ่มขึ้น ความส่องสว่างก็เพิ่มเพราะมีพื้นที่ผิวมากขึ้น 
</t>
  </si>
  <si>
    <t>โชติมาตรปรากฏเน้นสิ่งที่ ตาเราเห็น ส่วนโชติมาตรสัมบูรณ์เน้นสิ่งที่ ดาวสว่างจริงๆ</t>
  </si>
  <si>
    <t>ดาวคาเพลลา พิจารณาจาก สีของดาว เพราะสีบ่งบอกถึงอุณหภูมิผิวของดาวดวงนั้น</t>
  </si>
  <si>
    <t>เพราะดวงอาทิตย์อยู่ใกล้โลกมากๆแม้พลังงานจริงของดาวซีรีอัสจะมากกว่าแต่แสงของซีรีอัสต้องเดินทางไกลกว่ามาก จึงดูสว่างน้อยกว่าเมื่อมองจากโลก</t>
  </si>
  <si>
    <t xml:space="preserve">- เริ่มต้นจากเนบิวลา มีมวลก๊าซและฝุ่นรวมตัวกันภายใต้แรงโน้มถ่วง
- เกิดดาวก่อนเกิด (Protostar) ก๊าซยุบตัวแน่นขึ้น อุณหภูมิสูงขึ้น
- กลายเป็นดาวฤกษ์ (Star) เมื่อแกนกลางร้อนพอ จนเกิด ปฏิกิริยานิวเคลียร์ฟิวชัน
- ดาวฤกษ์สิ้นอายุขัย บางครั้งก็กลับไปเป็นเนบิวลาอีก </t>
  </si>
  <si>
    <t>เพราะดาวมวลน้อยมีการฟิวชันที่ช้าและใช้พลังงานอย่างประหยัดจึงมี อายุยืน กว่าดาวมวลมากที่เผาไหม้พลังงานเร็วและหมดไว</t>
  </si>
  <si>
    <t>- ดวงอาทิตย์อายุ ~4.6 พันล้านปี
- จะมีชีวิตอีก ~5.4 พันล้านปี</t>
  </si>
  <si>
    <t>เกี่ยว ดาวฤกษ์มวลมากจะรวมไฮโดรเจนให้กลายเป็นฮีเลียม เมื่อเพลิงไฮโดรเจนหมดจะเริ่มการเผาผลาญธาตุที่มีมวลมากขึ้นเป็นลำดับได้แก่ ฮีเลียม คาร์บอน นีออน แมกนีเซียม ออกซิเจน และสิ้นสุดที่เหล็ก ระเบิดเป็นซูเปอร์โนวา ปล่อยธาตุหนักต่างๆ ที่สร้างขึ้นกระจายออกไปในอวกาศ</t>
  </si>
  <si>
    <t xml:space="preserve">พลังงานทั้งหมดที่ดาวฤกษ์แผ่ออกมาในหนึ่งวินาที </t>
  </si>
  <si>
    <t>เป็นหน่วยที่ใช้วัด “ความสว่าง” ของดาวฤกษ์ แต่มี ความหมายต่างกัน</t>
  </si>
  <si>
    <t xml:space="preserve">ดาวดวงใดมีอุณหภูมิผิวใกล้เคียงกับดวงอาทิตย์มากที่สุด” จะพิจารณาจาก ข้อมูลของสเปกตรัมแสงและประเภทของดาว (Spectral Type) เป็นหลัก
</t>
  </si>
  <si>
    <t>เห็น ดวงอาทิตย์สว่างกว่าดาวซิริอัส ทั้งที่ ดาวซิริอัสมีกำลังส่องสว่าง (Luminosity) มากกว่า</t>
  </si>
  <si>
    <t xml:space="preserve">เนบิวลา (Nebula) มีความสัมพันธ์กับ ดาวฤกษ์ (Stars) อย่างใกล้ชิดในหลายแง่มุม เพราะเนบิวลาเกี่ยวข้องทั้งกับ การกำเนิด และ การสิ้นอายุ ของดาวฤกษ์
</t>
  </si>
  <si>
    <t>ดาวฤกษ์ที่มี มวลน้อย มี ช่วงชีวิตยาวนานกว่า ดาวฤกษ์ที่มีมวลมาก เพราะเหตุผลหลักทางฟิสิกส์ที่เกี่ยวกับ อัตราการใช้พลังงาน (การเผาไหม้ไฮโดรเจน) ภายในดาว</t>
  </si>
  <si>
    <t>สราา พัฒนาภากรณ์</t>
  </si>
  <si>
    <t xml:space="preserve">
กำลังส่องสว่างของดาวและระยะจากดาวถึงผู้สังเกต
สัมพันธ์ทำให้เห้นความส่องสว่างที่มองจากโลกไม่เท่ากัน</t>
  </si>
  <si>
    <t>ต่างกันโดย โชติมาตรปรากฏ จะเป็นระยะจากดาวถึงผู้สังเกตที่โลก ส่วนโชติมาตรสมบูรณ์ จะเป้นระยะจากดาวถึงผู้สังเกตในระยะ10พาร์เซก</t>
  </si>
  <si>
    <t>ดวงอาทิตย์ (-26.7);ดวงจันทร์เต็มดวง (-12.5);ดาวพฤหัสบดี (-2.7);ดาวซิริอัส (-1.46);ดาวศุกร์ (-4.4);ดาวเวกา (0.04);ดาวคาเพลลา (0.09);ดาวไรเจล (0.12);ดาวตานกอินทรี (0.77)</t>
  </si>
  <si>
    <t>เพราะมีอัตราการใช้เชื้อเพลิงน้อยกว่า</t>
  </si>
  <si>
    <t>4.6พันล้านปี จะมีอายุไขอีก 10พันล้านปี</t>
  </si>
  <si>
    <t>เกี่ยวโดยวิวัฒนาการของดาวฤกษ์มีธาตุไฮโดรเจนและฮีเลียมเป็นองค์ประกอบส่วนใหญ่</t>
  </si>
  <si>
    <t>วรวรรณ เเสงศรีจันทร์</t>
  </si>
  <si>
    <t>ความส่องสว่างของดาวฤกษ์ขึ้นอยู่กับรัศมีของดาวยิ่งใหญ่ ยิ่งสว่าง	อุณหภูมิพื้นผิว ยิ่งร้อน ยิ่งสว่างมาก
ทั้งสองปัจจัยมีผลร่วมกัน ยิ่งรัศมีใหญ่และอุณหภูมิสูง ดาวก็ยิ่งสว่างมากขึ้น.</t>
  </si>
  <si>
    <t>โชติมาตรปรากฏ คือ ความสว่างของดาวที่มองเห็นจากโลก
โชติมาตรสัมบูรณ์ คือ ความสว่างที่แท้จริงของดาว ถ้าดาวอยู่ห่างจากโลกสิบพาร์เซก
ต่างกันที่ระยะทาง โชติมาตรปรากฏขึ้นกับระยะ โชติมาตรสัมบูรณ์ไม่ขึ้นกับระยะ</t>
  </si>
  <si>
    <t>ดวงอาท้ตย์ิยู่ใกล้กว่าดาวซิริอัสเมื่อเทียบกับโลก</t>
  </si>
  <si>
    <t>เนบิวลาเป็นแหล่งกำเนิดดาวฤกษ์และเป็นซากของดาวฤกษ์ที่สิ้นอายุขัย</t>
  </si>
  <si>
    <t>เพราะดาวที่มีมวลน้อยเผาผลาญเชื้อเพลิงช้ากว่าดาวที่มวลมาก ทำให้ใช้พลังงานน้อยและมีอายุยืนกว่า</t>
  </si>
  <si>
    <t>ดวงอาทิตย์อายุประมาณ 4.6 พันล้านปี และมีอายุขัยอีกประมาณ 5.4 พันล้านปี</t>
  </si>
  <si>
    <t>เกี่ยวข้อง ธาตุส่วนใหญ่บนโลกและในร่างกายเราสร้างขึ้นในดาวฤกษ์ผ่านกระบวนการนิวเคลียร์ฟิวชั่น และกระจายออกมาเมื่อดาวระเบิดซุปเปอร์โนวาทำให้เกิดธาตุต่าง ๆ ที่เป็นวัตถุดิบของชีวิตและโลกขึ้นมาได้</t>
  </si>
  <si>
    <t>ความส่องสว่างของดาวฤกษ์ขึ้นอยู่กับ 2 ปัจจัยหลัก:
1. อุณหภูมิพื้นผิว
2. ขนาด
ดาวฤกษ์ที่มีอุณหภูมิพื้นผิวสูงและขนาดใหญ่จะมีความส่องสว่างมากกว่าดาวฤกษ์ที่มีอุณหภูมิพื้นผิวต่ำและขนาดเล็ก</t>
  </si>
  <si>
    <t>ดาวเวกา (0.04);ดวงอาทิตย์ (-26.7);ดวงจันทร์เต็มดวง (-12.5);ดาวศุกร์ (-4.4);ดาวพฤหัสบดี (-2.7);ดาวซิริอัส (-1.46);ดาวคาเพลลา (0.09);ดาวไรเจล (0.12);ดาวตานกอินทรี (0.77)</t>
  </si>
  <si>
    <t>เนบิวลาเป็นแหล่งกำเนิดดาวฤกษ์ และเป็นเศษซากหลังดาวฤกษ์ดับ ทำให้เกี่ยวข้องกับวงจรชีวิตของดาวฤกษ์โดยตรง</t>
  </si>
  <si>
    <t>เพราะดาวฤกษ์ที่มีมวลน้อยใช้พลังงานช้ากว่า ทำให้เชื้อเพลิงภายในหมดช้ากว่าดาวฤกษ์ที่มีมวลมาก จึงมีอายุยืนยาวกว่า</t>
  </si>
  <si>
    <t>ดวงอาทิตย์มีอายุประมาณ 4.6 พันล้านปี และคาดว่าจะมีอายุเหลือประมาณ 5 พันล้านปี ก่อนที่จะเข้าสู่ช่วงสุดท้ายและกลายเป็นดาวยักษ์แดง</t>
  </si>
  <si>
    <t>ใช่ ธาตุต่างๆ บนโลกและในตัวเรามาจากวิวัฒนาการของดาวฤกษ์ โดยเฉพาะดาวฤกษ์ที่สิ้นอายุขัยและระเบิดเป็นซูเปอร์โนวา ซึ่งสร้างและกระจายธาตุหนักออกไปในอวกาศ</t>
  </si>
  <si>
    <t>ดาวใหญ่ + ร้อน = ส่องสว่างมาก
ดาวเล็ก + เย็น = ส่องสว่างน้อยทั้งรัศมีและอุณหภูมิผิวส่งผลร่วมกันต่อความส่องสว่างของดาว</t>
  </si>
  <si>
    <t>ดาวศุกร์ (-4.4);ดาวพฤหัสบดี (-2.7);ดาวซิริอัส (-1.46);ดาวไรเจล (0.12);ดวงจันทร์เต็มดวง (-12.5);ดาวเวกา (0.04);ดาวคาเพลลา (0.09);ดวงอาทิตย์ (-26.7);ดาวตานกอินทรี (0.77)</t>
  </si>
  <si>
    <t>พิจารณาจาก ชนิดสเปกตรัมของดาว
ดาวที่มี ชนิดสเปกตรัมใกล้ G2V จะมีอุณหภูมิผิวใกล้เคียงดวงอาทิตย์มากที่สุด</t>
  </si>
  <si>
    <t>ระยะทางใกล้กว่า → เห็นสว่างกว่า</t>
  </si>
  <si>
    <t>เนบิวลาเป็นทั้งแหล่งกำเนิดและซากของดาวฤกษ์</t>
  </si>
  <si>
    <t>มวลน้อย → เผาไหม้ช้า → อายุยาวนาน
มวลมาก → เผาไหม้เร็ว → อายุสั้น</t>
  </si>
  <si>
    <t>4500ล้านปี</t>
  </si>
  <si>
    <t>ธาตุต่าง ๆ บนโลกและในตัวเราเกิดจากกระบวนการฟิวชันในดาวฤกษ์ และการระเบิดของดาว (ซูเปอร์โนวา) ที่ปล่อยธาตุหนักออกมา เมื่อรวมตัวกันจึงก่อเป็นโลกและสิ่งมีชีวิต เราจึงถือว่า “เกิดจากฝุ่นดาว”</t>
  </si>
  <si>
    <t>ตาแหน่งของผู้สังเกต ขนาดของดาวฤกษ์ มีความสัมพันธ์คือ พลังงานที่ดาวฤกษ์ปลดปล่อยออกมา ในเวลา 1 วินาทีต่อหน่วยพื้นที่ ณ ตำแหน่งของผู้สังเกต</t>
  </si>
  <si>
    <t>ดาวฤกษ์มวลน้อยมีอัตราการใช้พลังงานช้า ทำให้มีอายุยืนยาวกว่าดาวฤกษ์มวลมากที่ใช้พลังงานเร็ว</t>
  </si>
  <si>
    <t>ธาตุทุกชนิดบนโลกและในร่างกายเรา เกิดจาก วิวัฒนาการของดาวฤกษ์
1. ไฮโดรเจน-ฮีเลียม เกิดจากบิกแบง
2. คาร์บอน, ออกซิเจน, ไนโตรเจน เกิดจากปฏิกิริยาฟิวชัน ในดาวฤกษ์ทั่วไป
3. เหล็ก, แคลเซียม, ฟอสฟอรัส เกิด ในดาวฤกษ์มวลมาก
4.ทองคำ, ยูเรเนียม เกิดจากระเบิดซูเปอร์โนวาหรือชนนิวตรอนสตาร์</t>
  </si>
  <si>
    <t>ความส่องสว่างของดาวฤกษ์แปรผันตรงกับกำลังสองของรัศมีของดาวฤกษ์ (ขนาด) และแปรผันตรงกับอุณหภูมิพื้นผิวของดาวฤกษ์ยกกำลังสี่ (ตามกฎของสเตฟาน-โบลต์ซมันน์) กล่าวคือ ยิ่งดาวฤกษ์มีขนาดใหญ่และมีอุณหภูมิพื้นผิวสูงเท่าใด ก็จะมีความส่องสว่างมากเท่านั้น</t>
  </si>
  <si>
    <t xml:space="preserve">โชติมาตรปรากฏคือความสว่างที่มองเห็นจากโลกจริง ส่วนโชติมาตรสัมบูรณ์คือความสว่างที่แท้จริงของดาวเมื่อเทียบกันที่ระยะห่างมาตรฐาน 10 พาร์เซก. </t>
  </si>
  <si>
    <t>ดวงอาทิตย์ (-26.7);ดาวศุกร์ (-4.4);ดวงจันทร์เต็มดวง (-12.5);ดาวพฤหัสบดี (-2.7);ดาวซิริอัส (-1.46);ดาวเวกา (0.04);ดาวตานกอินทรี (0.77);ดาวไรเจล (0.12);ดาวคาเพลลา (0.09)</t>
  </si>
  <si>
    <t xml:space="preserve">อุณหภูมิพื้นผิวของดาวเคราะห์แต่ละดวงในระบบสุริยะ. </t>
  </si>
  <si>
    <t xml:space="preserve">1. ระยะทางที่ใกล้กว่า:
ดวงอาทิตย์อยู่ใกล้โลกมากที่สุดเมื่อเทียบกับดาวฤกษ์ดวงอื่น ๆ รวมถึงดาวซิริอุสด้วย 
2. ความสว่างปรากฏ (Apparent Magnitude):
ความสว่างปรากฏของดาวฤกษ์ที่เราเห็นจากโลกนั้นขึ้นอยู่กับทั้งกำลังส่องสว่างที่แท้จริงของดาวและระยะห่างจากผู้สังเกต ด้วยความที่ดวงอาทิตย์อยู่ใกล้โลกมาก ทำให้แสงจากดวงอาทิตย์เดินทางมาถึงโลกได้มากกว่าและดูสว่างกว่าดาวซิริอุสที่อยู่ไกลออกไปมาก แม้ว่าดาวซิริอุสจะมีความสว่างที่แท้จริงสูงกว่าก็ตาม </t>
  </si>
  <si>
    <t>ดาวฤกษ์เกิดจากการยุบรวมตัวของเนบิวลา</t>
  </si>
  <si>
    <t>ดาวฤกษ์มวลต่ำ แม้จะมีเชื้อเพลิงน้อยกว่า แต่ใช้พลังงานอย่างประหยัดกว่า จึงมีอายุขัยยาวกว่า</t>
  </si>
  <si>
    <t>เพราะธาตุส่วนใหญ่ในจักรวาล รวมถึงธาตุที่เป็นส่วนประกอบของโลกและสิ่งมีชีวิตบนโลก ล้วนเกิดขึ้นจากกระบวนการสังเคราะห์นิวเคลียสภายในดาวฤกษ์ โดยเฉพาะอย่างยิ่งดาวฤกษ์มวลมากที่สิ้นสุดวงจรชีวิตลงด้วยการระเบิดเป็นซูเปอร์โนวา ซึ่งกระจายธาตุหนักที่สังเคราะห์ขึ้นออกไปในอวกาศ ทำให้เกิดเป็นวัตถุดิบสำหรับการก่อตัวของดาวฤกษ์รุ่นใหม่และระบบดาวเคราะห์ในภายหลัง</t>
  </si>
  <si>
    <t>ระยะห่าง อุณหภูมิ</t>
  </si>
  <si>
    <t>โชติมาตรปรากฏวัดความสว่างของดาวที่ปรากฏให้เราเห็นบนท้องฟ้าจากโลก ส่วนโชติมาตรสัมบูรณ์เป็นการวัดความสว่างของดาวเมื่ออยู่ห่างจากโลก 10 พาร์เซก</t>
  </si>
  <si>
    <t>ดาวดวงแก้วพิจารณาจากสีดาว</t>
  </si>
  <si>
    <t>ระยะห่างของดาวกับโลก</t>
  </si>
  <si>
    <t>เนบิวลาบางแห่งทำหน้าที่เป็นแหล่งกำเนิดดาวฤกษ์ ขณะที่บางแห่งเป็นผลมาจากการตายของดาวฤก</t>
  </si>
  <si>
    <t>ดาวฤกษ์ที่มีมวลน้อย ใช้พลังงานน้อยกว่าดาวฤกษ์ที่มีมวลมาก</t>
  </si>
  <si>
    <t>ดวงอาทิตย์ของเรามีอายุประมาณ 4.6 พันล้านปีแล้ว และมีอายุขัยอีกประมาณ5พันล้านปี</t>
  </si>
  <si>
    <t>เกี่ยว ธาตุที่ประกอบในร่างกายเราได้รับมาจากดาวฤกษ์</t>
  </si>
  <si>
    <t>ขนาดของดาวฤกษ์ (รัศมี) และอุณหภูมิพื้นผิว</t>
  </si>
  <si>
    <t>โชติมาตรปรากฎ คือ ความสว่างที่เรามองเห็นจากโลก โชติมาตรสมบูรณ์ คือ ความสว่างที่แท้จริง</t>
  </si>
  <si>
    <t>เพราะดวงอาทิตย์อยู่ใกล้โลกมากกว่า แสงของดาวดวงอื่นจึงถูกดวงอาทิตย์บดบัง</t>
  </si>
  <si>
    <t>ทำหน้าที่เป็นแหล่งกำเนิดดาวฤกษ์</t>
  </si>
  <si>
    <t>เพราะมีอัตราการเผาผลาญช้ากว่า</t>
  </si>
  <si>
    <t>4.6 พันล้านปี น่าจะมีอายุขัยอีกประมาณ 5.4</t>
  </si>
  <si>
    <t>เกี่ยว เพราะธาตุต่างๆเกิดจากกระบวนการฟิวชัน รวมถึงตัวเราด้วย</t>
  </si>
  <si>
    <t>โชติมาตรปรากฏ (apparent magnitude) คือความสว่างที่มองเห็นจากโลก ส่วนโชติมาตรสัมบูรณ์ (absolute magnitude) คือความสว่างที่แท้จริงของดาว ถ้าดาวทุกดวงถูกสมมติว่าอยู่ห่างจากโลกเท่ากันที่ 10 พาร์เซก</t>
  </si>
  <si>
    <t>คาเพลลา มีสีคล้ายกัน</t>
  </si>
  <si>
    <t>เนื่องจากดวงอาทิตย์อยู่ใกล้โลกมาก ในขณะที่ดาวซิริอุสอยู่ห่างไกลออกไปมาก</t>
  </si>
  <si>
    <t>เนบิวลาเป็นแหล่งกำเนิดของดาวฤกษ์ใหม่ และยังเป็นที่อยู่ของดาวฤกษ์ที่อยู่ในช่วงท้ายของชีวิตด้วย</t>
  </si>
  <si>
    <t>เนื่องจากดาวฤกษ์มวลน้อยมีอัตราการเผาผลาญเชื้อเพลิง (ไฮโดรเจน) ที่ช้ากว่า ทำให้มีระยะเวลาที่สามารถคงสภาพการเผาไหม้ได้ยาวนานกว่า</t>
  </si>
  <si>
    <t>เกี่ยวข้องเพราะ ธาตุต่าง ๆ บนโลกและในตัวเรามีความสัมพันธ์อย่างใกล้ชิดกับการวิวัฒนาการของดาวฤกษ์</t>
  </si>
  <si>
    <t>ขึ้นอยู่กับกำลังส่องสว่างและระยะห่างระหว่างดาวฤกษ์กับผู้สังเกต</t>
  </si>
  <si>
    <t>โชติมาตรปรากฏคือความสว่างที่เห็น (ขึ้นกับระยะทาง)
 โชติมาตรสัมบูรณ์คือความสว่างที่แท้จริง (ตัดเรื่องระยะทางออกไป)</t>
  </si>
  <si>
    <t>ดวงอาทิตย์ (-26.7);ดวงจันทร์เต็มดวง (-12.5);ดาวศุกร์ (-4.4);ดาวพฤหัสบดี (-2.7);ดาวซิริอัส (-1.46);ดาวตานกอินทรี (0.77);ดาวคาเพลลา (0.09);ดาวไรเจล (0.12);ดาวเวกา (0.04)</t>
  </si>
  <si>
    <t>ระยะห่างจากโลก</t>
  </si>
  <si>
    <t>เป็นแหล่งกำเนิดและวงจรชีวิต</t>
  </si>
  <si>
    <t>มีการเผาผลาญเชื้อเพลิง(ไฮโดรเจน)น้อยและช้ากว่าดาวฤกษ์มวลมาก</t>
  </si>
  <si>
    <t>มีอายุประมาณ 4600 ล้านปี มีอายุขัยอีกประมาณ 5000 ล้านปี</t>
  </si>
  <si>
    <t>เกี่ยวข้อง ธาตุหนักส่วนใหญ่ (เช่น คาร์บอน ออกซิเจน เหล็ก) ถูกสร้างขึ้นภายในดาวฤกษ์ และถูกพ่นกระจายออกสู่อวกาศจากการระเบิดของซูเปอร์โนวา ก่อนที่จะรวมตัวกันก่อกำเนิดเป็นโลกและสิ่งมีชีวิตอย่างเราในภายหลัง</t>
  </si>
  <si>
    <t>ขนาดและอุณหภูมิแปรผันตรงกับความส่องสว่าง ระยะทางแปรผกผันกำลังสองกับความส่องสว่าง องค์ประกอบทางเคมีมีผลต่อการเปล่งแสง</t>
  </si>
  <si>
    <t>โชติมาตรปรากฏคือความส่องสว่างที่มองเห็นจากโลก โชติมาตรสมบูรณ์คือความส่องสว่างที่แท้จริงของดาวหากอยู่ห่างออกไป 10 พาร์เซก</t>
  </si>
  <si>
    <t>ดาวคาเพลลา พิจารณาจาก สี ซึ่งระบุว่าเป็น เหลือง</t>
  </si>
  <si>
    <t>เพราะระยะทาง ดวงอาทิตย์อยู่ใกล้โลกมากที่สุดเมื่อเทียบกับดาวฤกษ์ดวงอื่น ๆ</t>
  </si>
  <si>
    <t>เผาผลาญช้า ใช้เชื้อเพลิงน้อย</t>
  </si>
  <si>
    <t>อายุปัจจุบัน 4.6ล้านปี และเหลืออายุขัยประมาณ 5พันล้านปี</t>
  </si>
  <si>
    <t>เกี่ยว เพราะธาตุหนักส่วนใหญ่ถูกสร้างขึ้นภายในดาวฤกษ์และจากการระเบิดของซูเปอร์โนวา ก่อนจะกระจายตัวมาเป็นส่วนประกอบของโลกและสิ่งมีชีวิต</t>
  </si>
  <si>
    <t>ความส่องสว่างของดาวขึ้นกับ อุณหภูมิผิว และ ขนาดดาว โดยยิ่งร้อนและใหญ่ ดาวจะส่องสว่างมากขึ้น</t>
  </si>
  <si>
    <t>โชติมาตรปรากฏคือความสว่างที่เห็นจากโลก ส่วนโชติมาตรสัมบูรณ์คือความสว่างจริงของดาวถ้าวางห่าง 10 พาร์เซก</t>
  </si>
  <si>
    <t>ดวงอาทิตย์ (-26.7);ดวงจันทร์เต็มดวง (-12.5);ดาวศุกร์ (-4.4);ดาวซิริอัส (-1.46);ดาวพฤหัสบดี (-2.7);ดาวตานกอินทรี (0.77);ดาวไรเจล (0.12);ดาวคาเพลลา (0.09);ดาวเวกา (0.04)</t>
  </si>
  <si>
    <t>พิจารณาจาก ชนิดสเปกตรัม ที่ใกล้เคียง G2 ซึ่งเป็นของดวงอาทิตย์</t>
  </si>
  <si>
    <t>เพราะดาวซิริอัสอยู่ไกลกว่าดวงอาทิตย์มาก แม้มีกำลังส่องสว่างมากกว่า แต่แสงเดินทางมาถึงโลกได้น้อยกว่า</t>
  </si>
  <si>
    <t>เนบิวลาเป็นแหล่งกำเนิดของดาวฤกษ์ เพราะเป็นกลุ่มก๊าซและฝุ่นที่ยุบตัวรวมกันจนเกิดดาวฤกษ์ใหม่</t>
  </si>
  <si>
    <t>เพราะดาวฤกษ์ที่มีมวลน้อยใช้พลังงานช้ากว่า เผาไหม้เชื้อเพลิงนิวเคลียร์อย่างช้า ๆ ทำให้มีอายุยืนกว่าดาวที่มีมวลมากซึ่งใช้พลังงานเร็วและหมดไวกว่า</t>
  </si>
  <si>
    <t>ปัจจุบันดวงอาทิตย์มีอายุประมาณ 4.6 พันล้านปี และคาดว่าจะมีอายุขัยอีกประมาณ 5 พันล้านปี ก่อนจะสิ้นสุดวงจรชีวิตและกลายเป็นดาวแคระขาว</t>
  </si>
  <si>
    <t>ธาตุต่าง ๆ ในตัวเราและบนโลกเกิดจากกระบวนการฟิวชันในดาวฤกษ์ และการระเบิดของดาวที่กระจายธาตุเหล่านี้สู่อวกาศ</t>
  </si>
  <si>
    <t xml:space="preserve">ขนาดของดาวฤกษ์ (รัศมี) และอุณหภูมิพื้นผิว </t>
  </si>
  <si>
    <t xml:space="preserve">เกณฑ์ที่ใช้ในการวัด โชติมาตรปรากฏคือความสว่างที่สังเกตได้จากโลก ในขณะที่โชติมาตรสัมบูรณ์คือความสว่างที่สมมติว่าดาวอยู่ห่างจากโลก 10 พาร์เซก. </t>
  </si>
  <si>
    <t>ดวงอาทิตย์ (-26.7);ดวงจันทร์เต็มดวง (-12.5);ดาวศุกร์ (-4.4);ดาวพฤหัสบดี (-2.7);ดาวซิริอัส (-1.46);ดาวตานกอินทรี (0.77);ดาวเวกา (0.04);ดาวคาเพลลา (0.09);ดาวไรเจล (0.12)</t>
  </si>
  <si>
    <t>สีส้ม เพราะสีคล้ายกับดวงอาทิตย์</t>
  </si>
  <si>
    <t>เพราะ ดวงอาทิตย์อยู่ใกล้โลกมากกว่าดาวซิริอุสมาก</t>
  </si>
  <si>
    <t xml:space="preserve">เนบิวลาบางแห่งเป็นแหล่งกำเนิดของดาวฤกษ์ใหม่ ในขณะที่เนบิวลาอื่นๆ เกิดจากการระเบิดของดาวฤกษ์ที่ตายแล้ว </t>
  </si>
  <si>
    <t>เนื่องจากดาวฤกษ์มวลน้อยใช้เชื้อเพลิง (ไฮโดรเจน) ในอัตราที่ช้ากว่าดาวฤกษ์มวลมาก</t>
  </si>
  <si>
    <t>ใช่ ธาตุต่างๆ บนโลกและในร่างกายของเรามีความสัมพันธ์กับการวิวัฒนาการของดาวฤกษ์อย่างใกล้ชิด</t>
  </si>
  <si>
    <t xml:space="preserve"> อุณหภูมิผิวของดาว ยิ่งร้อน ยิ่งสว่าง และรัศมีของดาว ยิ่งใหญ่ ยิ่งสว่าง</t>
  </si>
  <si>
    <t>โชติมาตรสัมบูรณ์ คือ ความสว่างแท้จริงของดาว ถ้าดาวนั้นอยู่ห่างจากโลก 10 พาร์เซก
ส่วน โชติมาตรปรากฏ คือ ความสว่างที่ตามองเห็นจากโลกจริง ๆ</t>
  </si>
  <si>
    <t>ดาวคาเพลลา (Capella) เหตุผลในการพิจารณาคือ สี (Color)</t>
  </si>
  <si>
    <t>ความสว่างที่เรามองเห็น (ความส่องสว่างปรากฏ) ขึ้นอยู่กับทั้งกำลังส่องสว่างที่แท้จริงของวัตถุนั้น และระยะทางของวัตถุนั้นจากผู้สังเกตการณ์ ดวงอาทิตย์อยู่ใกล้โลกมาก จึงทำให้เราเห็นสว่างที่สุดในท้องฟ้า แม้ว่าจะมีดาวฤกษ์ดวงอื่น ๆ ที่มีกำลังส่องสว่างที่แท้จริงมากกว่าก็ตาม</t>
  </si>
  <si>
    <t>เนบิวลาเป็นเสมือนที่ให้กำเนิดดาวฤกษ์ และยังเป็นที่ตายของดาวฤกษ์อีกด้วย วงจรชีวิตของดาวฤกษ์จึงเชื่อมโยงกับเนบิวลาอย่างแยกไม่ออก</t>
  </si>
  <si>
    <t>มีการรักษาสมดุลจึงทำให้อายุยืนยาวกว่า</t>
  </si>
  <si>
    <t>ปัจจุบันมีอายุประมาณ 4.6 พันล้านปีและจะมีอายุขัยอีกประมาณ 5 พันล้านปี</t>
  </si>
  <si>
    <t>กล่าวได้ว่า เราทุกคนล้วนเป็น "ลูกหลานของดวงดาว" เพราะอะตอมส่วนใหญ่ที่ประกอบเป็นร่างกายของเราและโลกใบนี้ ถูกสังเคราะห์ขึ้นในแกนกลางของดาวฤกษ์ที่ตายไปแล้ว และถูกกระจายออกไปในอวกาศจากการระเบิดของซูเปอร์โนวา ก่อนที่จะรวมตัวกันเป็นระบบสุริยะและสิ่งมีชีวิต</t>
  </si>
  <si>
    <t>ขนาดของดาว พลังงานของดาว มวลของดาว 
สัมพันธ์กันโดยดาวที่มีขนาใหญ่และอุณหภุมิสูงจะส่แงสว่างมาก</t>
  </si>
  <si>
    <t>โชติมาตรปรากฏคือ ค่าที่ผู้สังเกตจะเห็นได้จากบนโลก
โชติมาตรสัมบูรณ์ คือ ค่าที่วัดได้จากระยะทาง10เมกะพาเซก</t>
  </si>
  <si>
    <t>จากสีและค่าสเปรกตรัม</t>
  </si>
  <si>
    <t>เพราะระยะทางต่างกันมากโดยที่ดวงอาทิตย์อยู่ใกล้กว่า</t>
  </si>
  <si>
    <t>เป็นจุดกำเนิด</t>
  </si>
  <si>
    <t>เพราะดาวฤกษ์มวลน้อยใช้พลังงานน้อยกว่าดาวฤกษ์มวลมาก</t>
  </si>
  <si>
    <t>อายุประมาน4.6พันล้านปีแบะจะมีอายุขัยอยู่อีก 5.4พันล้านปี</t>
  </si>
  <si>
    <t>เกี่ยวเพราะทุกคนเกิดจากฝุ่นของดาว</t>
  </si>
  <si>
    <t>ขนาดของดาวฤกษ์ยิ่งขนาดใหญ่ยิ่งส่องสว่างมาก</t>
  </si>
  <si>
    <t>โชติมาตรสัมบูรณ์คือระยะห่าง10พาร์เซกจากโลก แต่โชติมาตรปรากฏคือสังเกตจากโลกโดยไม่มีระยะกำหนด</t>
  </si>
  <si>
    <t>ดาวคาเพลลา เพราะมีสเปกตรัมเหมือนดวงอาทิตย์</t>
  </si>
  <si>
    <t>เพราะดวงอาทิตย์มีระยะใกล้กว่า โชติมาตรปรากฏจึงมากกว่า</t>
  </si>
  <si>
    <t>เพราะมีการใช้พลังงานน้อยกว่าดาวฤกษ์มวลมาก</t>
  </si>
  <si>
    <t>อายุ4600ล้านปี มีอายุอีกประมาณ5000ล้านปี</t>
  </si>
  <si>
    <t>ธาตุต่างๆบนโลกและในตัวเรามาจากกระบวนการนิวเคลียร์ฟิวชั่นในดาวฤกษ์ และการระเบิดของซูเปอร์โนวา ซึ่งกระจายธาตุออกสู่อวกาศจนกลายเป็นส่วนหนึ่งของโลกและสิ่งมีชีวิต</t>
  </si>
  <si>
    <t>1.ตำแหน่งของหนึ่งตำแหน่งของผู้สังเกต
2.ขนาดของดาวฤกษ์ความสว่างส่องสว่างเพิ่มตามอุณหภูมิและพื้นที่ผิวโดยใช้กฎของสเตฟาน-โบลต์ชมัน</t>
  </si>
  <si>
    <t>ชุติมาสปรากฏ คือ ความสว่างที่เห็นจากโลก
โชติมาสัมบูรณ์ คือ ความสว่างจริงของดาว</t>
  </si>
  <si>
    <t>สเปคตรัมของแสงที่ปล่อยออกมาและประเภทของดาว</t>
  </si>
  <si>
    <t>ดาวศิริอุส มีความสว่างโดยกำเนิด มีความสว่างโดยกำเนิดมากกว่าดวงอาทิตย์และอยู่ใกล้โลกมากกว่า</t>
  </si>
  <si>
    <t>เนบิวลาเป็นแหล่งกำเนิดของเนบิวลาเป็นแหล่งกำเนิดของดาวฤกษ์ใหม่
และยังเป็นเศษของดาวฤกษ์ที่หมดอายุแล้ว</t>
  </si>
  <si>
    <t>ดาวฤกษ์ที่มีมวลน้อยใช้พลังงานนิวเคลียร์อย่างช้าๆทำให้ดาวฤกษ์ที่มีมวลน้อยใช้พลังงานนิวเคลียร์อย่างช้าๆทำให้เผาผลาญเชื้อเพลิงได้นาน</t>
  </si>
  <si>
    <t>ดวงอาทิตย์มีอายุประมาณ 4.6 พันบ้านปี และจะมีชีวิตอยู่ได้อีกประมาณ 5 พันล้านปี</t>
  </si>
  <si>
    <t>ค่าต่างๆ บนโลกและในตัวเรามาจากดาวฤกษ์ เพราะเกิดจากการหลอนธาตุในดาวและการระเบิดของซูเปอร์โนวา</t>
  </si>
  <si>
    <t>ขึ้นอยู่กับปัจจัยหลัก 2 ประการ คือ ขนาดของดาวฤกษ์ (รัศมี) และอุณหภูมิพื้นผิว ยิ่งดาวมีขนาดใหญ่และอุณหภูมิสูง ความส่องสว่างก็จะยิ่งมากขึ้น</t>
  </si>
  <si>
    <t>โชติมาตรปรากฏ (Apparent Magnitude) คือความสว่างของดาวที่ปรากฏแก่ผู้สังเกตบนโลก ในขณะที่โชติมาตรสัมบูรณ์ (Absolute Magnitude) คือความสว่างที่แท้จริงของดาว หากดาวนั้นอยู่ห่างจากโลก 10 พาร์เซก (32.6 ปีแสง)</t>
  </si>
  <si>
    <t>เป็นแหล่งกำเนิดและแหล่งที่อยู่อาศัยของดาวฤกษ์</t>
  </si>
  <si>
    <t xml:space="preserve">ดวงอาทิตย์ของเรามีอายุประมาณ 4.6 พันล้านปีแล้ว และมีอายุขัยโดยรวมประมาณ 10 พันล้านปี </t>
  </si>
  <si>
    <t>ใช่ ธาตุต่าง ๆ บนโลกและในตัวเรามีความเกี่ยวข้องกับการวิวัฒนาการของดาวฤกษ์อย่างใกล้ชิด</t>
  </si>
  <si>
    <t>ขนาดและพื้นผิว</t>
  </si>
  <si>
    <t>โชติมาตรปรากฏคือความสว่างที่สังเกตได้จากโลก ในขณะที่โชติมาตรสัมบูรณ์คือความสว่างที่แท้จริงของดาว หากดาวทุกดวงอยู่ห่างจากโลกเท่ากัน</t>
  </si>
  <si>
    <t>ดาวดวงแก้ว เพราะอุณหภูมิใกล้เคียงกัน</t>
  </si>
  <si>
    <t xml:space="preserve">เป็นแหล่งกำเนิดและแหล่งที่อยู่อาศัยของดาวฤกษ์ </t>
  </si>
  <si>
    <t>เพราะ ยิ่งมวลมากต้องใช้พลังงานมากทำให้พลังหายไปแบบรวดรเ็ว</t>
  </si>
  <si>
    <t>4.5พันล้านปี</t>
  </si>
  <si>
    <t>เกี่ยว ธาตุหนักต่างๆ ที่พบเห็น เช่น เหล็ก ทองคำ หรือยูเรเนียม ไม่ได้เกิดขึ้นเองตามธรรมชาติในอวกาศ แต่ถูกสร้างขึ้นภายในดาวฤกษ์ผ่านกระบวนการที่เรียกว่านิวเคลียสสังเคราะห์</t>
  </si>
  <si>
    <t>ขนาดของดาวฤกษ์ อุณหภูมิพื้นผิว ระยะทาง</t>
  </si>
  <si>
    <t>โชติมาตรปรากฏคือความสว่างที่สังเกตได้จากโลก ในขณะที่โชติมาตรสัมบูรณ์คือความสว่างที่แท้จริงของดาว หากดาวอยู่ห่างจากโลก10พาราเซก</t>
  </si>
  <si>
    <t>สีของดาวที่เป็นสีเหลือง เป็นสเปดตรัมเดียวกับดวงอาทิตย์</t>
  </si>
  <si>
    <t>เพราะ ดวงอาทิตย์อยู่ใกล้โลกมากกว่าดาวซิริอุส</t>
  </si>
  <si>
    <t>เนื่องจากดาวฤกษ์มวลน้อยมีอัตราการเผาผลาญเชื้อเพลิงที่ช้ากว่า</t>
  </si>
  <si>
    <t>4.6 พันล้านปีแล้ว ดวงอาทิตย์จึงอยู่ในช่วงครึ่งทางของชีวิตแล้ว และจะมีอายุต่อไปอีกประมาณ 5 พันล้านปี</t>
  </si>
  <si>
    <t>เกี่ยวข้อง ธาตุต่างๆ บนโลกและในร่างกายของเรามีความเกี่ยวข้องกับการวิวัฒนาการของดาวฤกษ์อย่างใกล้ชิด</t>
  </si>
  <si>
    <t>ตำแหน่งของผู้สังเกตและขนาดของดาวฤกษ์ เพราะความส่องสว่างคือพลังงานที่ดาวฤกษ์ปล่อยมาใน 1 วินาทีต่อหน่วยพื้นที่ ณ ตำแหน่งผู้สังเกต ยิ่งดาวมีขนาดใหญ่พื้นที่ผิวจะยิ่งมากทำให้แผ่พลังงานได้มากขึ้น</t>
  </si>
  <si>
    <t>โชติมาตรปรากฏคือค่าความส่องสว่างที่มองจากโลก โชติมาตรสมบูรณ์ คือค่าความส่องสว่างของดาวฤกษ์ที่ห่างจากโลก 10 พาร์เซท</t>
  </si>
  <si>
    <t xml:space="preserve">จากสีของดาว เพราะสีเหลือง มีอุณหภูมิผิวโดยประมาณอยู่ที่ 5200 ถึง 6000 k ซึ่งใกล้เคียงกับดวงอาทิตย์ที่สุด </t>
  </si>
  <si>
    <t xml:space="preserve">เพราะจากตำแหน่งผู้สังเกต ดวงอาทิตย์อยู่ใกล้โลกมากกว่าดาวซิริอัส </t>
  </si>
  <si>
    <t>เนบิวลาคือจุดเริ่มต้นของการเกิดดาวฤกษ์</t>
  </si>
  <si>
    <t>ดาวฤกษ์มวลน้อยมีอัตราการใช้พลังงานช้ากว่า</t>
  </si>
  <si>
    <t xml:space="preserve">ปัจจุบันมีอายุประมาณ 4,600 ล้านปี มีอายุขัยอีกประมาณ 5,400 ล้านปี </t>
  </si>
  <si>
    <t>การวิวัฒนาการของดาวฤกษ์ทำให้เกิดการสร้างและแจกจ่ายธาตุต่างๆให้เป็นส่วนประกอบของโลกและสิ่งมีชีวิต</t>
  </si>
  <si>
    <t>ขนาดของดาวและอุณหภูมิพื้นผิวของดาวโดยยิ่งดาวมีขนาดใหญ่อุณหภูมิจะสูงตาม</t>
  </si>
  <si>
    <t>โชติมาตรปรากฏจะบอกความสว่างที่เห็นส่วนโชติมาตรสัมบูรณ์คือความสว่างของดาวจริงๆ</t>
  </si>
  <si>
    <t>ดาวคาเพลล่าพิจารณาจากสีของดาวฤกษ์</t>
  </si>
  <si>
    <t>เพราะว่าระยะห่างจากผู้สังเกตไปยังดวงอาทิตย์ใกล้กว่าดาวซิริอัส</t>
  </si>
  <si>
    <t>เป็นต้นกำเนิดดาวฤกษ์และช่วงชีวิตสุดท้าย</t>
  </si>
  <si>
    <t xml:space="preserve">เนื่องจากดาวฤกษ์มวลน้อยมีอัตราการเผาผลาญเชื้อเพลิง (ไฮโดรเจน) ที่ช้ากว่า ทำให้สามารถดำรงอยู่ได้นานกว่า ในขณะที่ดาวฤกษ์มวลมากมีปฏิกิริยาฟิวชันที่รุนแรงกว่า เผาผลาญเชื้อเพลิงได้เร็วกว่า จึงมีช่วงชีวิตที่สั้นกว่า </t>
  </si>
  <si>
    <t>4.6 พันล้านปีจะมีอายุขัยเหลืออีกประมาณ 5 พันล้านปี</t>
  </si>
  <si>
    <t xml:space="preserve">ใช่ ธาตุต่าง ๆ บนโลกและในร่างกายของเรามีความสัมพันธ์กับการวิวัฒนาการของดาวฤกษ์อย่างลึกซึ้ง ธาตุหนักที่พบในร่างกายเรา รวมถึงธาตุที่พบในโลกส่วนใหญ่ ไม่ได้เกิดขึ้นในสภาพดั้งเดิมของจักรวาล แต่เกิดขึ้นจากการสังเคราะห์นิวเคลียสภายในดาวฤกษ์ และถูกกระจายออกมาเมื่อดาวฤกษ์ถึงวาระสุดท้าย </t>
  </si>
  <si>
    <t>1.ขนาดของดาวฤกษ์ 2.อุณหภูมิพื้นผิวของดาว 3.องค์ประกอบทางเคมีของดาว 4อายุของดาว</t>
  </si>
  <si>
    <t>โชติมาตรปรากฏ คือเเสงที่เราเห็นจากโลก
โชติมาตรสัมบูรณ์ คือ ความสว่างแท้จริง ของดาวฤกษ์ ถ้ามองจากระยะห่าง 10 พาร์เซก (ประมาณ 32.6 ปีแสง)</t>
  </si>
  <si>
    <t>อุณหภูมิของดวงอาทิตย์เเละตารางข้างบน</t>
  </si>
  <si>
    <t>เพราะดาวซิริอัสอยู่ไกลจากโลกมากกว่าดวงอาทิตย์</t>
  </si>
  <si>
    <t>เป็นเเหล่งกำเนิดดาวฤกษ์ เเต่บางชนิดเป็นเเหล่งการตาย</t>
  </si>
  <si>
    <t>ดาวฤกษ์ มวลมากใช้พลังงานมากกว่าดาวฤกษ์มวลน้อย</t>
  </si>
  <si>
    <t>ปัจจุบันดวงอาทิตย์มีอายุประมาณ 4.6 พันล้านปี เเละ
นักดาราศาสตร์คาดว่า ดวงอาทิตย์จะมีอายุขัยรวมประมาณ 10 พันล้านปี</t>
  </si>
  <si>
    <t>เกี่ยวข้อง เพราะธาตุต่างๆบนโลกและในตัวเรา มีต้นกำเนิดจากวิวัฒนาการของดาวฤกษ์ โดยเฉพาะช่วง “ชีวิต” และ “การตาย” ของดาวฤกษ์รุ่นก่อน</t>
  </si>
  <si>
    <t>1ตำแหน่งของผู้สังเกต
2ขนาดของดาวฤกษ์ความส่องสว่างเพิ่มตามอุณหภูมิและพื้นที่ผิว โดยใช้กฎขอสเตฟาน-โบลต์ซมัน</t>
  </si>
  <si>
    <t>โชติมาตรปรากฏ คือ ความส่องสว่างที่เห็นจากโลก
โชติมาตรสัมบูรณ์ คือ ความสว่างจริงของดาวถ้าแสงไวห่างจากโลก 10 พาร์เซก</t>
  </si>
  <si>
    <t>กาวศิริอุสมีความส่องสว่างโดยกำเนิดมากกว่าดวงอาทิตย์และอยู่ใกล้โลกมากกว่า</t>
  </si>
  <si>
    <t>เพราะดาวฤกษ์ที่มีมวลน้อยใช้พลังงานนิวเคลียร์อย่างช้าๆทำให้เผาผลาญเชื้อเพลิงได้นาน</t>
  </si>
  <si>
    <t>ดวงอาทิตย์มีอายุประมาณ 4.6 พันล้านปี และจะมีชีวิตอยู่ได้อีกประมาณ 5 พันล้านปี</t>
  </si>
  <si>
    <t>ความส่องสว่างของดาวฤกษ์ ขึ้นอยู่กับ:
1.อุณหภูมิผิวของดาว (T) → ยิ่งร้อน ยิ่งส่องสว่าง
2.ขนาดหรือรัศมีของดาว (R) → ยิ่งใหญ่ ยิ่งส่องสว่าง
ดาวที่ “ร้อนและใหญ่” จะส่องสว่างที่สุด
ในขณะที่ดาว “เล็กและเย็น” จะส่องสว่างน้อยที่สุด</t>
  </si>
  <si>
    <t>โชติมาตรปรากฏคือความสว่างที่ดูจากโลก
โชติมาตรสัมบูรณ์คือความสว่างที่ห่างจากโลก10พาเซก</t>
  </si>
  <si>
    <t>เพราะระยะทางดวงอาทิตย์ใกล้โลกกว่า</t>
  </si>
  <si>
    <t xml:space="preserve">เนบิวลา (Nebula) คือกลุ่มก๊าซและฝุ่นในอวกาศ ซึ่งมีบทบาทสำคัญต่อ “วงจรชีวิตของดาวฤกษ์” ทั้งใน การเกิด และ การตาย ของดาว </t>
  </si>
  <si>
    <t>เพราะดาวฤกษ์ที่มีมวลมาก “ใช้เชื้อเพลิงเร็วกว่า” แม้จะมีเชื้อเพลิงมากกว่าก็ตาม
ส่วนดาวที่มีมวลน้อย ใช้เชื้อเพลิงช้า จึงอยู่ได้นานกว่า</t>
  </si>
  <si>
    <t>อายุขัยดวงอาทิตย์ประมาณ4.6พันล้านปี
จะมีอายุขับอยู่อีกประมาณ5.4พันล้านปี</t>
  </si>
  <si>
    <t>ธาตุทุกชนิดในตัวเราและบนโลก มีต้นกำเนิดจากวิวัฒนาการของดาวฤกษ์ในอดีต
จักรวาล “ปรุง” สิ่งเหล่านี้ขึ้นจากดาวรุ่นก่อน แล้วส่งต่อให้เรา</t>
  </si>
  <si>
    <t xml:space="preserve">ขนาดของดาวฤกษ์ (Radius) และ อุณหภูมิพื้นผิว (Surface Temperature) </t>
  </si>
  <si>
    <t xml:space="preserve">ที่วิธีวัดความสว่างของดาว โชติมาตรปรากฏคือค่าความสว่างที่มองเห็นจากโลก ส่วนโชติมาตรสัมบูรณ์คือค่าความสว่างที่สมมติว่าดาวอยู่ห่างจากโลก 10 พาร์เซก (ประมาณ 32.6 ปีแสง) 
</t>
  </si>
  <si>
    <t xml:space="preserve">ดาวศุกร์ ดาวศุกร์มีชั้นบรรยากาศที่หนาแน่นซึ่งกักเก็บความร้อนไว้ </t>
  </si>
  <si>
    <t>เนื่องจาก ดวงอาทิตย์อยู่ใกล้โลกมากกว่าดาวซิริอุสมาก</t>
  </si>
  <si>
    <t xml:space="preserve">เนบิวลาเป็นแหล่งกำเนิดของดาวฤกษ์ และดาวฤกษ์ก็สามารถก่อให้เกิดเนบิวลาได้เช่นกัน 
</t>
  </si>
  <si>
    <t>เนื่องจากดาวฤกษ์มวลน้อยมีอัตราการเผาผลาญเชื้อเพลิง (ไฮโดรเจน) ที่ช้ากว่า ทำให้สามารถดำรงอยู่ได้นานกว่า ในขณะที่ดาวฤกษ์มวลมากมีปฏิกิริยาฟิวชันที่รุนแรงกว่า เผาผลาญเชื้อเพลิงอย่างรวดเร็ว ส่งผลให้อายุขัยสั้นกว่า</t>
  </si>
  <si>
    <t>4.6 พันล้านปีแล้ว และจะมีอายุขัยอีกประมาณ 5 พันล้านปี</t>
  </si>
  <si>
    <t>ใช่, ธาตุต่างๆ บนโลกและในร่างกายเรามีความสัมพันธ์อย่างลึกซึ้งกับวิวัฒนาการของดาวฤกษ์</t>
  </si>
  <si>
    <t>ขึ้นอยู่กับ 2 ปัจจัยหลักคือมวลและอุณหภูมิผิว
ดาวฤกษ์ที่ใหญ่กว่า(มวลมากกว่า)และร้อนกว่าจะมีความส่องสว่างมากกว่า</t>
  </si>
  <si>
    <t>โชติมาตรปรากฏคือความสว่างที่มองเห็นจากโลกซึ่งขึ้นอยู่กับระยะทางในขณะที่โชติมาตรสัมบูรณ์คือความสว่างที่แท้จริงของดาวโดยตัดผลของระยะทางออกไป</t>
  </si>
  <si>
    <t>ดาวคาเพลลาเพราะดวงอาทิตย์ของเราเป็นดาวฤกษ์ที่มีสีเหลืองดังนั้นดาวที่มีสีเหลืองในตารางข้อมูลจะเป็นดาวที่มีอุณหภูมิผิวใกล้เคียงกับดวงอาทิตย์มากที่สุดเนื่องจากในตารางดาวคาเพลลามีสีเหลืองซึ่งตรงกับสีของดวงอาทิตย์</t>
  </si>
  <si>
    <t>เพราะดวงอาทิตย์อยู่ใกล้โลกมากกว่าดาวซีเรียสมาก</t>
  </si>
  <si>
    <t>เนบิวลาคือแหล่งกำเนิดของดาวฤกษ์และดาวฤกษ์ถือกำเนิดขึ้นภายในเนบิวลา</t>
  </si>
  <si>
    <t>เพราะดาวฤกษ์ที่มีมวลน้อยจะใช้เชื้อเพลิงไฮโดรเจนในการเกิดปฏิกิริยานิวเคลียร์ฟิวชันในอัตราที่ช้ากว่าดาวฤกษ์ที่มีมวลมาก</t>
  </si>
  <si>
    <t>อายุปัจจุบัน : ประมาณ 4.6 พันล้านปี
อายุขัยที่เหลืออยู่ : ประมาณ 5 พันล้านปี</t>
  </si>
  <si>
    <t>เกี่ยวข้องเพราะอะตอมของคาร์บอนในตัวเรา อะตอมของออกซิเจนที่เราหายใจ อะตอมของเหล็กในเลือด และธาตุอื่นๆ ทั้งหมดล้วนเคยเป็นส่วนหนึ่งของดาวฤกษ์โบราณและถูกสร้างขึ้นในกระบวนการวิวัฒนาการของดาวฤกษ์ก่อนที่จะรวมตัวกันเป็นโลกและสิ่งมีชีวิตในปัจจุบัน</t>
  </si>
  <si>
    <t>พิภัสส์ กุลแก้ว</t>
  </si>
  <si>
    <t>ขนาด อุณหภูมิ มวลของดาวฤกษ์</t>
  </si>
  <si>
    <t>ปรากฏคือค่าความสว่างที่เรามองเห็นจากโลกแต่ถ้าเป็นโชติมาสมบูรณ์คือค่าความสว่างที่ดาวจะมีหักอยู่ห่างจากโลก 10 พาร์เซก</t>
  </si>
  <si>
    <t>ดวงอาทิตย์ (-26.7);ดวงจันทร์เต็มดวง (-12.5);ดาวศุกร์ (-4.4);ดาวเวกา (0.04);ดาวพฤหัสบดี (-2.7);ดาวซิริอัส (-1.46);ดาวไรเจล (0.12);ดาวคาเพลลา (0.09);ดาวตานกอินทรี (0.77)</t>
  </si>
  <si>
    <t>ใช้ข้อมูล “สีของดาว” หรือ “ชนิดสเปกตรัม” เพื่อพิจารณาว่าดาวดวงใดมีอุณหภูมิผิวใกล้เคียงดวงอาทิตย์</t>
  </si>
  <si>
    <t>เพราะดาวซิริอัสอยู่ไกลจากโลกมากกว่าดวงอาทิตย์มาก แม้จะมีกำลังส่องสว่างมากกว่า แต่แสงที่เดินทางมาถึงโลกนั้นกระจายและลดลงตามระยะทาง จึงทำให้เรามองเห็นดวงอาทิตย์สว่างกว่าดาวซิริอัส</t>
  </si>
  <si>
    <t>ดาวฤกษ์เกิดจากการยุบตัวของเนบิวลาก๊าซ</t>
  </si>
  <si>
    <t>ดาวมวลน้อยมีชีวิตยาวนานกว่า เพราะใช้พลังงานช้ากว่า</t>
  </si>
  <si>
    <t xml:space="preserve">ปัจจุบันดวงอาทิตย์มีอายุประมาณ 4,600 ล้านปี
และ จะมีอายุขัยเหลืออยู่อีกประมาณ 5,000 ล้านปี
</t>
  </si>
  <si>
    <t>ธาตุต่าง ๆ บนโลกและในร่างกายมนุษย์ถูกสร้างขึ้นในดาวฤกษ์ ผ่านกระบวนการหลอมนิวเคลียสในแก่นดาว และการระเบิดซูเปอร์โนวา
 เศษซากธาตุเหล่านั้นรวมตัวกันเป็นระบบสุริยะ โลก และสิ่งมีชีวิตในเวลาต่อมา</t>
  </si>
  <si>
    <t>ขนาดของดาวฤกษ์ และ อุณหภูมิพื้นผิว</t>
  </si>
  <si>
    <t>ดาวซิริอัส จากสีกับโชติมาตรสัมบูรณ์</t>
  </si>
  <si>
    <t>ดาวซิริอัสอยู่ไกลกว่าเนื่องจากโชติมาตรปรากฎอยู่ไกลสุด</t>
  </si>
  <si>
    <t>จุดกำเนิดดาวฤกษ์</t>
  </si>
  <si>
    <t>ดาวมวลน้อยใช้พลังงานน้อยกว่าดาวมวลมาก</t>
  </si>
  <si>
    <t>4.6 พันล้านปีแล้ว และจะมีอายุขัยอีกประมาณ 1 หมื่นพันล้านปี</t>
  </si>
  <si>
    <t>ใช่ ธาตุต่างๆ บนโลกและในร่างกายเรามีความสัมพันธ์อย่างลึกซึ้งกับวิวัฒนาการของดาวฤกษ์</t>
  </si>
  <si>
    <t xml:space="preserve">ความส่องสว่างของดาวฤกษ์ขึ้นอยู่กับ อุณหภูมิ และ รัศมี — ดาวที่ ร้อนกว่า และ ใหญ่กว่า จะมีความส่องสว่างมากกว่า.
</t>
  </si>
  <si>
    <t xml:space="preserve">โชติมาตรปรากฏ ความสว่างที่มองเห็นจากโลก
โชติมาตรสัมบูรณ์: ความสว่างแท้จริงของดาว ถ้าวางไว้ห่าง 10 พาร์เซกจากโลก
</t>
  </si>
  <si>
    <t>ดาวซิริอัสพิจารณาจากสีและโชติมาตรสัมบูรณ์</t>
  </si>
  <si>
    <t>เพราะว่าดาวซิริอัสอยู่ไกลกว่าเนื่องจากมีค่ามากที่สุดในค่าโชติมาตรปรากฎ</t>
  </si>
  <si>
    <t>จุดกำเนิดของดาวฤกษ์และเป็นจุดจบของดาวฤกษ์</t>
  </si>
  <si>
    <t>เพราะว่าใช่พลังงานน้อยกว่าดาวที่มีมวลมาก</t>
  </si>
  <si>
    <t>4.6พันล้านปี และจบตอน 1หมื่นพันล้านปี</t>
  </si>
  <si>
    <t xml:space="preserve">ได้เลยครับ สั้นๆ คือ…
ธาตุต่าง ๆ บนโลกและในตัวเราเกิดจากวิวัฒนาการของดาวฤกษ์ ดาวเผาเชื้อเพลิงฟิวชั่นสร้างธาตุหนัก เช่น คาร์บอนและเหล็ก แล้วระเบิดซูเปอร์โนวากระจายธาตุเหล่านั้นออกมา ทำให้เมฆก๊าซที่รวมตัวเป็นดาวเคราะห์และสิ่งมีชีวิตมีธาตุเหล่านี้อยู่ด้วยครับ
</t>
  </si>
  <si>
    <t>ปัณณวิชญ์ ศรศิริรุ่งโรจน์</t>
  </si>
  <si>
    <t>ดาวฤกษ์ที่สว่างที่สุดมักจะเป็นดาวฤกษ์ที่มีขนาดใหญ่มากและ/หรือมีอุณหภูมิพื้นผิวที่สูงมาก</t>
  </si>
  <si>
    <t>โชติมาตรปรากฏเป็นค่าที่บอกถึง ความสว่างของดาวตามที่เรามองเห็นจากโลก หรือตามที่เครื่องมือวัดได้จริงบนโลก โชติมาตรสัมบูรณ์เป็นค่าที่บอกถึง ความสว่างที่แท้จริงของดาว โดยตัดปัจจัยเรื่องระยะทางออกไป เพื่อให้สามารถเปรียบเทียบความสว่างที่แท้จริงของดาวแต่ละดวงได้</t>
  </si>
  <si>
    <t>พิจารณาจาก สีของดาว โดยดวงอาทิตย์มีสีเหลือง ดังนั้นดาวที่มีสีเหลือง (ในที่นี้คือดาวคาเฟลลา) จึงมีอุณหภูมิใกล้เคียงที่สุด</t>
  </si>
  <si>
    <t>แม้ว่าดาวซิริอัสจะมีกำลังส่องสว่างที่แท้จริงมากกว่าดวงอาทิตย์ แต่เนื่องจากดวงอาทิตย์อยู่ใกล้โลกมาก ทำให้แสงจากดวงอาทิตย์มาถึงโลกได้เข้มข้นกว่ามาก จึงปรากฏสว่างกว่าดาวซิริอัสเมื่อมองจากโลก</t>
  </si>
  <si>
    <t xml:space="preserve"> เนบิวลาคืออู่กำเนิดของดาวฤกษ์ และยังเป็นสุสานของดาวฤกษ์ที่ตายแล้วด้วย สสารที่ปลดปล่อยออกมาจากดาวฤกษ์ในตอนท้ายของชีวิตจะกลับไปรวมกันเป็นเนบิวลาอีกครั้ง เพื่อเริ่มต้นวัฏจักรการกำเนิดดาวฤกษ์ใหม่ต่อไปอย่างไม่สิ้นสุดในเอกภพ</t>
  </si>
  <si>
    <t>ดาวฤกษ์มวลมากใช้เชื้อเพลิงอย่างรวดเร็วและไม่ประหยัด เนื่องจากแรงโน้มถ่วงมหาศาลที่ต้องการแรงดันสูงมาต้านทาน จึงมีอายุสั้นกว่า ในขณะที่ ดาวฤกษ์มวลน้อยใช้เชื้อเพลิงอย่างช้าๆ และประหยัด ทำให้มีช่วงชีวิตที่ยืนยาวกว่ามาก</t>
  </si>
  <si>
    <t>ดวงอาทิตย์ของเรามีอายุประมาณ 4.6 พันล้านปี แล้ว
และคาดว่าจะมีอายุขัยเหลืออีกประมาณ 5 พันล้านปี ก่อนที่จะเข้าสู่ช่วงสุดท้ายของชีวิตและกลายเป็นดาวยักษ์แดงในที่สุด</t>
  </si>
  <si>
    <t>ธาตุทุกชนิดที่หนักกว่าไฮโดรเจนและฮีเลียมบนโลกและในตัวเรา ล้วนเป็น "เถ้าธุลีจากดวงดาว" ที่ถูกสังเคราะห์ขึ้นภายในดาวฤกษ์และกระจายออกไปในเอกภพผ่านการระเบิดซูเปอร์โนวา การวิวัฒนาการของดาวฤกษ์จึงเป็นกระบวนการที่สำคัญยิ่งในการสร้างและกระจายธาตุต่างๆ ที่จำเป็นต่อการก่อกำเนิดดาวเคราะห์และสิ่งมีชีวิตอย่างที่เราเห็นในปัจจุบัน</t>
  </si>
  <si>
    <t>ความส่องสว่างของดาวฤกษ์ขึ้นอยู่กับ ขนาด และ อุณหภูมิผิว โดยดาวที่ใหญ่และร้อนกว่าจะสว่างกว่า.</t>
  </si>
  <si>
    <t>โชติมาตรปรากฏคือความสว่างที่มองเห็นจากโลก ส่วนโชติมาตรสัมบูรณ์คือความสว่างที่แท้จริงของดาวเมื่ออยู่ที่ระยะห่างมาตรฐาน 10 พาร์เซก.</t>
  </si>
  <si>
    <t>ดาวไรเจล (0.12);ดาวตานกอินทรี (0.77);ดาวพฤหัสบดี (-2.7);ดาวศุกร์ (-4.4);ดาวซิริอัส (-1.46);ดาวเวกา (0.04);ดวงอาทิตย์ (-26.7);ดาวคาเพลลา (0.09);ดวงจันทร์เต็มดวง (-12.5)</t>
  </si>
  <si>
    <t>พิจารณาจากสีของดาวที่ใกล้เคียงกับสีเหลืองของดวงอาทิตย์</t>
  </si>
  <si>
    <t>ดวงอาทิตย์อยู่ใกล้โลกมากกว่าดาวซิริอัสมาก ทำให้มองเห็นสว่างกว่าถึงแม้ดาวซิริอัสจะมีกำลังส่องสว่างแท้จริงสูงกว่า.</t>
  </si>
  <si>
    <t>เนบิวลาคือแหล่งกำเนิดของดาวฤกษ์ และบางส่วนของเนบิวลาก็เป็นซากที่เหลือจากการตายของดาวฤกษ์.</t>
  </si>
  <si>
    <t>ดาวฤกษ์ที่มีมวลน้อยจะเผาผลาญเชื้อเพลิงไฮโดรเจนด้วยอัตราที่ช้ากว่าดาวฤกษ์ที่มีมวลมาก ทำให้มีอายุขัยที่ยาวนานกว่า</t>
  </si>
  <si>
    <t>ปัจจุบันดวงอาทิตย์ของเราอายุประมาณ 4.6 พันล้านปี และจะมีอายุขัยอีกประมาณ 5 พันล้านปี</t>
  </si>
  <si>
    <t>พราะธาตุส่วนใหญ่บนโลกและในตัวเรา (ยกเว้นไฮโดรเจนและฮีเลียมบางส่วน) ถูกสร้างขึ้นภายในแกนกลางของดาวฤกษ์ผ่านปฏิกิริยานิวเคลียร์ฟิวชัน และถูกกระจายออกสู่อวกาศเมื่อดาวฤกษ์เหล่านั้นสิ้นอายุขัย เช่น การระเบิดของซูเปอร์โนวา.</t>
  </si>
  <si>
    <t>ระยะทางจากผู้สังเกต ความส่องสว่างที่เรามองเห็น (ความสว่างปรากฏ) จะลดลงตามระยะทางที่ห่างจากดาวฤกษ์</t>
  </si>
  <si>
    <t xml:space="preserve">โชติมาตรปรากฏคือ ความสว่างที่ดาวฤกษ์ปรากฏให้เราเห็นจากโลก
โชติมาตรสัมบูรณ์คือ ความสว่างที่ดาวฤกษ์จะมีถ้าวางไว้ที่ระยะมาตรฐาน 10 พาร์เซคจากผู้สังเกต
</t>
  </si>
  <si>
    <t>พิจารณาจาก สี ของดาว</t>
  </si>
  <si>
    <t>เป็นเพราะระยะทางที่อยู่ใกล้กว่า</t>
  </si>
  <si>
    <t>เนบิวลาเป็นแหล่งกำเนิดดาวฤกษ์</t>
  </si>
  <si>
    <t>อัตราการเผาผลาญเชื้อเพลิงนิวเคลียร์ต่ำกว่า
ดาวมวลมากใช้เชื้อเพลิง (ไฮโดรเจน) อย่างรวดเร็วเพราะแรงโน้มถ่วงสูง ทำให้อุณหภูมิและความดันในแกนกลางสูงมาก
ดาวมวลน้อยมีแรงโน้มถ่วงและอุณหภูมิต่ำกว่า จึงเผาผลาญเชื้อเพลิงช้ากว่า</t>
  </si>
  <si>
    <t>ปัจจุบันดวงอาทิตย์ของเรา มีอายุประมาณ 4.6 พันล้านปี และจะมี อายุขัยเหลืออยู่อีกประมาณ 5 พันล้านปี</t>
  </si>
  <si>
    <t>เกี่ยวข้อง มนุษย์เราและทุกสิ่งบนโลก ล้วนประกอบขึ้นจากเศษซากของดาวฤกษ์ในอดีต
วัตถุธรรมดา ที่ประกอบกันเป็นร่างกายของ</t>
  </si>
  <si>
    <t>ขึ้นอยู่กับค่าโชติมาตรของดาวฤกษ์ถ้าค่าโชติมาตรมากความสว่างจะน้อยถ้าค่าโชติมาตรน้อยความสว่างจะมาก</t>
  </si>
  <si>
    <t>ค่าโชติมาตรปรากฏคือโชติมาตรของดาวฤกษ์ที่มองเห็นจากโลก
ค่าโชติมาตรสัมบูรณ์คือโชติมาตรเมื่อดาวฤกษ์อยู่ห่างจากโลก 10 พาร์เซก</t>
  </si>
  <si>
    <t>เพราะว่าดวงอาทิตย์อยู่ใกล้กับโลกมากกว่า</t>
  </si>
  <si>
    <t>เป็นแหล่งกำเหนิดดาวฤก</t>
  </si>
  <si>
    <t>เพราะดาวฤกษ์มวลน้อยมีอัตราการใช้เชื้อเพลิงที่น้อยกว่า</t>
  </si>
  <si>
    <t>ประมาณ4.6พันล้านปีและจะมีอายุขัยอีกประมาณ5พันล้านปี</t>
  </si>
  <si>
    <t>เกี่ยวเพราะการวิวัฒนาการของดาวฤกษ์ทำให้เกิดธาตุหนักหลายอย่างที่เป็นส่วนประกอบของเนบิวลารุ่นใหม่ทำมห้พบธาตุดังกล่าวในโลกของเราด้วย</t>
  </si>
  <si>
    <t xml:space="preserve">1. อุณหภูมิพื้นผิวของดาว
2. ขนาดหรือรัศมีของดาว
หากดาวมีขนาดใหญ่และอุณหภูมิสูง → ความส่องสว่างจะสูงมาก
</t>
  </si>
  <si>
    <t xml:space="preserve">โชติมาตรปรากฏ คือ ความสว่างของดาวที่เรามองเห็นจากโลก
โชติมาตรสัมบูรณ์ คือ ความสว่างที่แท้จริงของดาว </t>
  </si>
  <si>
    <t>การพิจารณาอุณหภูมิผิวของดาวฤกษ์ที่ใกล้เคียงกับดวงอาทิตย์มากที่สุด จะดูที่ ชนิดสเปกตรัม</t>
  </si>
  <si>
    <t>เนื่องจากระยะห่างที่ไกลกว่ามาก ดวงอาทิตย์อยู่ใกล้โลกมาก ทำให้เราเห็นมันสว่าง</t>
  </si>
  <si>
    <t>เนบิวลาเป็นแหล่งกำเนิดของดาวฤกษ์ และเป็นที่ที่ดาวฤกษ์ดับสลายไป ดาวฤกษ์บางดวงเกิดจากการยุบตัวของเนบิวลา และเนบิวลาดาวเคราะห์ก็เกิดจากดาวฤกษ์ที่ตายแล้ว</t>
  </si>
  <si>
    <t xml:space="preserve">ดาวฤกษ์มวลน้อยเผาผลาญเชื้อเพลิงไฮโดรเจน ช้ากว่า ทำให้มีอายุยืนยาวกว่า ดาวฤกษ์มวลน้อยใช้เชื้อเพลิงในอัตราที่ต่ำกว่า และเมื่อเชื้อเพลิงหมดก็จะค่อยๆ กลายเป็นดาวแคระขาว โดยไม่เกิดการระเบิดรุนแรงเหมือนดาวฤกษ์มวลมาก 
</t>
  </si>
  <si>
    <t>4.6 พันล้านปีและคาดว่าจะมีอายุขัยเหลืออีกประมาณ 5 พันล้านปี</t>
  </si>
  <si>
    <t>ใช่ ธาตุต่างๆ บนโลกและในร่างกายของเรามีความเกี่ยวข้องกับวิวัฒนาการของดาวฤกษ์อย่างลึกซึ้ง</t>
  </si>
  <si>
    <t xml:space="preserve">ขนาด (รัศมี) และอุณหภูมิพื้นผิว ความสัมพันธ์คือ ดาวที่มีขนาดใหญ่และมีอุณหภูมิสูงกว่าจะมีความส่องสว่างมากกว่า </t>
  </si>
  <si>
    <t>โชติมาตรปรากฏคือความสว่างที่มองเห็นจากโลก ส่วนโชติมาตรสัมบูรณ์คือความสว่างที่แท้จริงของดาวเมื่อพิจารณาว่าดาวอยู่ห่างจากโลก 10 พาร์เซก</t>
  </si>
  <si>
    <t xml:space="preserve">ดาวศุกร์ มีชั้นบรรยากาศที่หนาแน่นและเกิดสภาวะเรือนกระจก ทำให้มีอุณหภูมิสูงกว่า 
</t>
  </si>
  <si>
    <t>เป็นแหล่งกำเนิดของดาวฤกษ์ และเป็นที่ที่ดาวฤกษ์ดับสลายไป</t>
  </si>
  <si>
    <t>เพราะ ดาวฤกษ์มวลน้อยใช้เชื้อเพลิงในอัตราที่ต่ำกว่า</t>
  </si>
  <si>
    <t>4.6 พันล้านปี และคาดว่าจะมีอายุขัยเหลืออีกประมาณ 5 พันล้านปี</t>
  </si>
  <si>
    <t>เกี่ยวข้อง เพราะมีธาตุหนักกว่าไฮโดรเจนและฮีเลียม ซึ่งเป็นส่วนประกอบสำคัญของสิ่งมีชีวิตและโลกของเรา</t>
  </si>
  <si>
    <t xml:space="preserve"> ขนาด (รัศมี) และอุณหภูมิพื้นผิวของดาว 
ถ้ารัศมีใหญ่จะมีความส่องสว่างมากกว่า
ถ้ามีอุณพื้นผิวของดาวเยอะจะมีความส่องสว่างเยอะ</t>
  </si>
  <si>
    <t>โชติมาตรปรากฏ วัดความสว่างที่เรามองเห็นจากโลก
 โชติมาตรสัมบูรณ์ วัดความสว่างแท้จริงของดาวฤกษ์</t>
  </si>
  <si>
    <t>ดาวคาเพลลา ดูจากสีของดาว</t>
  </si>
  <si>
    <t>-ดาวฤกษ์เกิดมาจากเนบิวลายุบตัว แรงโน้มถ่วงดูแก๊สและฝุ่นมารวมกัน
-ดาวฤกษ์ที่กำลังจะตายก็กลายเป็นเนบิวลาได้เหมือนกัน</t>
  </si>
  <si>
    <t>มีอายุ 4.6 พันล้านปี จะมีอายุอีกประมาณ5 พันล้านปี</t>
  </si>
  <si>
    <t>-ดาวฤกษ์เป็นโรงงานสร้างธาตุ -supernova ทำให้ธาตุกระจายสู่จักรวาล</t>
  </si>
  <si>
    <t xml:space="preserve">
1. *ความสว่างแท้ (Luminosity):* คือพลังงานที่ดาวฤกษ์ปลดปล่อยออกมาต่อหน่วยเวลา ขึ้นอยู่กับขนาดและอุณหภูมิพื้นผิวของดาวฤกษ์
2. *ระยะห่างจากผู้สังเกต:* ความส่องสว่างที่ปรากฏบนท้องฟ้าจะลดลงตามกำลังสองของระยะห่างระหว่างดาวฤกษ์กับผู้สังเกต
</t>
  </si>
  <si>
    <t xml:space="preserve">
1. *โชติมาตรปรากฏ:* เป็นค่าความสว่างของดาวฤกษ์ที่ปรากฏบนท้องฟ้าเมื่อมองจากโลก โดยขึ้นอยู่กับระยะห่างระหว่างดาวฤกษ์กับผู้สังเกต
2. *โชติมาตรสัมบูรณ์:* เป็นค่าความสว่างแท้ของดาวฤกษ์ที่วัดที่ระยะห่างมาตรฐาน 10 พาร์เซก (ประมาณ 32.6 ปีแสง) จากดาวฤกษ์ โดยไม่ขึ้นอยู่กับระยะห่างจริงระหว่างดาวฤกษ์กับผู้สังเกต
</t>
  </si>
  <si>
    <t>ดาวซิริอัสมีสีขาว</t>
  </si>
  <si>
    <t>ดวงอาทิตย์สว่างกว่าดาวซิริอัสเมื่อมองจากโลก เพราะดวงอาทิตย์อยู่ใกล้โลกมากกว่าดาวซิริอัสมาก ดาวซิริอัสมีกำลังส่องสว่างมากกว่าดวงอาทิตย์ แต่ระยะห่างระหว่างดาวซิริอัสกับโลกคือประมาณ 8.6 ปีแสง ในขณะที่ดวงอาทิตย์อยู่ห่างจากโลกเพียงประมาณ 8 นาทีแสง ดังนั้น ความสว่างที่ปรากฏของดวงอาทิตย์จึงมากกว่าดาวซิริอัสเนื่องจากระยะห่างที่ใกล้กว่ามาก</t>
  </si>
  <si>
    <t>การก่อตัวของดาวฤกษ์
เศษซากของดาวฤกษ์
แหล่งวัตถุดิบ</t>
  </si>
  <si>
    <t xml:space="preserve">
1. *อัตราการเผาผลาญเชื้อเพลิง:* ดาวฤกษ์ที่มีมวลน้อยมีอัตราการเผาผลาญเชื้อเพลิง (ไฮโดรเจน) ที่ช้ากว่า ทำให้มีอายุการใช้งานที่ยาวนานกว่า
2. *พลังงานที่ปลดปล่อย:* ดาวฤกษ์ที่มีมวลมากมีพลังงานที่ปลดปล่อยออกมามากกว่า ทำให้เผาผลาญเชื้อเพลิงอย่างรวดเร็วและมีอายุการใช้งานที่สั้นกว่า
3. *กระบวนการนิวเคลียร์:* ดาวฤกษ์ที่มีมวลมากมีกระบวนการนิวเคลียร์ที่รุนแรงกว่า ทำให้ใช้เชื้อเพลิงหมดเร็วขึ้น</t>
  </si>
  <si>
    <t>อายุประมาณ4.6พันล้านปี 
มีอายุไข 5พันล้านปี</t>
  </si>
  <si>
    <t xml:space="preserve">
1. *การสร้างธาตุหนัก:* ดาวฤกษ์มวลมากในยุคแรกของเอกภพได้สร้างธาตุหนัก เช่น คาร์บอน ออกซิเจน และเหล็ก ผ่านกระบวนการนิวเคลียร์ฟิวชันในแกนกลางของดาวฤกษ์
2. *การปลดปล่อยธาตุ:* เมื่อดาวฤกษ์มวลมากระเบิดเป็นซูเปอร์โนวา ธาตุหนักเหล่านี้จะถูกปลดปล่อยออกมาสู่อวกาศและกระจายไปทั่วกาแล็กซี
3. *การก่อตัวของดาวฤกษ์และดาวเคราะห์ใหม่:* ธาตุเหล่านี้จะรวมตัวกับก๊าซและฝุ่นในอวกาศเพื่อก่อตัวเป็นดาวฤกษ์และดาวเคราะห์ใหม่ รวมถึงโลกของเรา
4. *การเกิดสิ่งมีชีวิต:* ธาตุเหล่านี้เป็นส่วนประกอบพื้นฐานของสิ่งมีชีวิตบนโลก รวมถึงในตัวมนุษย์ด้วย
</t>
  </si>
  <si>
    <t>ความส่องสว่างของดาวฤกษ์ขึ้นอยู่กับกำลังส่องสว่างของดาวฤกษ์และระยะห่างของดาวฤกษ์กับผู้สังเกต ดาวที่กำลังส่องสว่างมากจะมีความสว่างมากกว่าดาวฤกษ์ที่มีกำลังส่องสว่างน้อยเมื่อห่างจากผู้สังเกตในระยะทางที่เท่ากันและดาวฤกษ์ที่อยู่ใกล้กับผู้สังเกตจะมีความส่องสว่างมากกว่าดาวฤกษ์ที่อยู่ไกล</t>
  </si>
  <si>
    <t>โชติมาตรปรากฏ คือ ค่าเปรียบเทียบความส่องสว่างของดาวที่สังเกตได้จากโลก แต่ ค่าโชติมาตรสัมบูรณ์ จะเป็นค่าเปรียบเทียบความส่องสว่างของดาวในระยะห่างจากผู้สังเกตที่เท่ากัน ( 10 พาร์เซก )</t>
  </si>
  <si>
    <t>ดาวคาเพลลา พิจาณณาจากข้อมูลสีของดาวฤกษ์</t>
  </si>
  <si>
    <t>เปรียบเทียบโชติมาตรปรากฏของดวงอาทิตย์และดาวซิริอัส จะเห็นได้ว่าดวงอาทิตย์จะมีค่าโชติมาตรปรากฏ -26.7 แต่ดาวซิริอัสมีค่าโชติมาตรปรากฏ -1.46 ดังนั้นผู้สังเกตบนโลกจะเห็นดวงอาทิตย์มีความส่องสว่างมากกว่าดาวซิริอัส</t>
  </si>
  <si>
    <t>เนบิวลาเป็นกลุ่มก๊าซและฝุ่นในอวกาศที่มีบทบาทสำคัญต่อการเกิดและการสิ้นอายุขัยของดาวฤกษ์ โดยเนบิวลาที่มีความหนาแน่นสูงสามารถยุบตัวรวมกันภายใต้แรงโน้มถ่วงจนก่อให้เกิดดาวฤกษ์ดวงใหม่ ขณะเดียวกันเนบิวลาบางชนิดก็เกิดจากซากของดาวฤกษ์ที่หมดอายุ เช่น การระเบิดแบบซูเปอร์โนวา ทำให้เนบิวลาเป็นทั้งต้นกำเนิดและผลลัพธ์ของการวิวัฒนาการของดาวฤกษ์</t>
  </si>
  <si>
    <t>เพราะ ดาวฤกษ์ที่มีมีมวลน้อยจะมีอัตราการใช้เชื้อเพลิงในอัตราที่น้อยกว่าดาวฤกษ์ที่มีมวลมากจึงมีช่วงชีวิตที่ยาวนานกว่า ส่วนดาวฤกษ์ที่มีมวลมากมีขนาดใหญ่จะใช้เชื้อเพลิงในอัตราที่สูงมาก ทำให้มีช่วงชีวิตที่สั้นกว่า</t>
  </si>
  <si>
    <t>ปัจจุบันดวงอาทิตย์มีอายุประมาณ 4.6 พันล้านปี และคาดว่าจะมีอายุขัยอีกประมาณ 5 พันล้านปี เมื่อหมดอายุขัย ดวงอาทิตย์จะขยายตัวเป็นดาวยักษ์แดง แล้วจึงยุบตัวลงเป็นดาวแคระขาว</t>
  </si>
  <si>
    <t>เกี่ยวข้องโดยการวิวัฒนาการของดาวฤกษ์ก่อให้เกิดธาตุหนักขึ้นในอวกาศ และเป็นธาตุเริ่มต้นในการก่อตัวของโลกและสิ่งมีชีวิต โดยธาตุหนักตั้งแต่ฮีเลียมถึงเหล็กเกิดจากปฏิกิริยานิวเคลียร์ฟิวชันในดาวฤกษ์ ส่วนธาตุที่หนักกว่าเหล็กเกิดจาก ซูเปอร์โนวา เช่น ตะกั่ว ทองคำ</t>
  </si>
  <si>
    <t xml:space="preserve">ขนาดของดาวฤกษ์ และ อุณหภูมิพื้นผิวของดาวฤกษ์ โดยถ้าขนาดของดาวที่ใหญ่ขึ้นจะทำให้ดาวสว่างขึ้น และ อุณหภูมิพื้นผิวที่สูงขึ้นจะทำให้ดาวสว่างขึ้น ด้วยเช่นกัน </t>
  </si>
  <si>
    <t xml:space="preserve">โชติมาตรปรากฏคือความสว่างที่มองเห็นได้จากโลก โชติมาตรสัมบูรณ์คือความสว่างที่แท้จริงของดาวเมื่อถูกสังเกตจากระยะทางมาตรฐาน 10 พาร์เซก (ประมาณ 32.6 ปีแสง) </t>
  </si>
  <si>
    <t>ดวงอาทิตย์ (-26.7);ดวงจันทร์เต็มดวง (-12.5);ดาวศุกร์ (-4.4);ดาวพฤหัสบดี (-2.7);ดาวซิริอัส (-1.46);ดาวคาเพลลา (0.09);ดาวไรเจล (0.12);ดาวเวกา (0.04);ดาวตานกอินทรี (0.77)</t>
  </si>
  <si>
    <t xml:space="preserve">เนื่องจาก ความใกล้ของดวงอาทิตย์ ต่อโลก ซึ่งส่งผลต่อ ความสว่างปรากฏ (apparent magnitude) ที่เราเห็น </t>
  </si>
  <si>
    <t xml:space="preserve">เนบิวลาเป็นแหล่งกำเนิดและเป็นที่อยู่ของดาวฤกษ์ </t>
  </si>
  <si>
    <t>เนื่องจากดาวฤกษ์มวลน้อยเผาผลาญเชื้อเพลิง  ช้ากว่า ทำให้มีอายุยืนยาวกว่า</t>
  </si>
  <si>
    <t>มีอายุประมาณ 4.6 พันล้านปี และจะมีอายุขัย 5 พันล้านปี</t>
  </si>
  <si>
    <t>มีความเกี่ยวข้องกัน เพราะธาตุต่างๆ ที่อยู่บนโลกและในตัวเรา ล้วนถูกสร้างขึ้นภายในดาวฤกษ์และถูกนำมาประกอบขึ้นเป็นสิ่งมีชีวิต</t>
  </si>
  <si>
    <t>1.ขนาดหรือพื้นที่ผิวของดาวฤกษ์
ดาวฤกษ์ที่มีขนาดใหญ่กว่าจะมีพื้นที่ผิวมากกว่า ทำให้สามารถปล่อยพลังงานได้
2.อุณหภูมิของผิวดาวฤกษ์
ดาวฤกษ์ที่มีอุณหภูมิสูงกว่าจะปล่อยพลังงานออกมาในปริมาณมากกว่าดาวที่เย็นกว่า
3.องค์ประกอบหรือส่วนประกอบภายในดาวฤกษ์ 
ส่วนประกอบของดาว เช่น ธาตุต่าง ๆ มีผลต่อการแผ่รังสีและกระบวนการฟิวชันที่เกิดขึ้นภายในดาว</t>
  </si>
  <si>
    <t xml:space="preserve">1.โชติมาตรปรากฏ
ใช้หน่วยเป็นตัวเลขที่ยิ่งน้อย ยิ่งสว่าง (เช่น ดาวที่สว่างมากจะมีโชติมาตรปรากฏเป็นค่าติดลบได้ เช่น ดาวศุกร์ -4)
2.โชติมาตรสัมบูรณ์
คือค่าความสว่างแท้จริงของดาวฤกษ์ที่วัดในกรณีสมมติว่า ดาวฤกษ์นั้นอยู่ห่างจากโลกที่ระยะทางมาตรฐาน คือ 10 พาร์เซค
</t>
  </si>
  <si>
    <t>ดาวศุกร์ (-4.4);ดวงจันทร์เต็มดวง (-12.5);ดวงอาทิตย์ (-26.7);ดาวพฤหัสบดี (-2.7);ดาวซิริอัส (-1.46);ดาวคาเพลลา (0.09);ดาวไรเจล (0.12);ดาวตานกอินทรี (0.77);ดาวเวกา (0.04)</t>
  </si>
  <si>
    <t xml:space="preserve">สีของดาว หรือ ประเภทสเปกตรัมของดาว
</t>
  </si>
  <si>
    <t xml:space="preserve">ดวงอาทิตย์ดูสว่างกว่าดาวซิริอัสเมื่อมองจากโลก เพราะ อยู่ใกล้โลกมากกว่า แม้ดาวซิริอัสจะมีกำลังส่องสว่างมากกว่าก็ตาม
</t>
  </si>
  <si>
    <t>เนบิวลา = จุดเริ่มต้นและจุดจบของดาวฤกษ์</t>
  </si>
  <si>
    <t>ดาวฤกษ์มวลน้อยมีชีวิตยืนยาว เพราะ
ใช้พลังงานช้า และ เผาผลาญเชื้อเพลิงช้ากว่าดาวมวลมาก</t>
  </si>
  <si>
    <t xml:space="preserve">มีอายุประมาณ 4.6 พันล้านปี
คาดว่าจะมี อายุขัยรวมประมาณ 10 พันล้านปี
</t>
  </si>
  <si>
    <t>เราทุกคนเกิดจากดาวฤกษ์"
เพราะธาตุทั้งหมดที่ประกอบเป็นโลกและร่างกายเรา ล้วนเกิดจากกระบวนการในดาวฤกษ์และการระเบิดของดาวในอดีตนับพันล้านปี</t>
  </si>
  <si>
    <t>ขึ้นอยู่กับปัจจัยหลัก 2 อย่าง คือ ขนาด และ อุณหภูมิพื้นผิวของดาวฤกษ์นั้นๆ</t>
  </si>
  <si>
    <t>โชติมาตรปรากฏวัดความสว่างที่สังเกตได้จากโลก ในขณะที่โชติมาตรสัมบูรณ์วัดความสว่างที่แท้จริงของดาวฤกษ์</t>
  </si>
  <si>
    <t>ดาวคาเพลลา พิจารณาจาก สีของดาว โดยดวงอาทิตย์มีสีเหลือง</t>
  </si>
  <si>
    <t>เนบิวลา เป็นแหล่งกำเนิดของดาวฤกษ์ และเป็นสิ่งที่หลงเหลือจากวิวัฒนาการของดาวฤกษ์</t>
  </si>
  <si>
    <t>เนื่องจาก ดาวฤกษ์ที่มีมวลน้อยใช้พลังงานน้อยกว่าดาวฤกษ์ที่มีมวลมาก</t>
  </si>
  <si>
    <t>ประมาณ 4.6 พันล้านปีแล้ว และคาดว่าจะมีอายุขัยอีกประมาณ 5 พันล้านปี</t>
  </si>
  <si>
    <t>เกี่ยวข้อง กับการวิวัฒนาการของดาวฤกษ์อย่างมากโดยเฉพาะดาวฤกษ์มวลมากที่เกิดการระเบิดเป็นซูเปอร์โนวา</t>
  </si>
  <si>
    <t>ความส่องสว่างของดาวฤกษ์ขึ้นอยู่กับขนาด อุณหภูมิผิว และระยะห่างจากโลก</t>
  </si>
  <si>
    <t>โชติมาตรปรากฏคือความสว่างที่มองเห็นจากโลกอาจแตกต่างกันไปขึ้นอยู่กับระยะห่างของดาวจากโลกแต่โชติมาตรสัมบูรณ์คือความสว่างที่แท้จริงของดาวหากดาวนั้นอยู่ห่างจากโลก 10 พาร์เซก</t>
  </si>
  <si>
    <t>สีของสเปกตรัม</t>
  </si>
  <si>
    <t>เพราะดวงอาทิตย์อยู่ใกล้โลกมากกว่าดาวซิริอุสมาก</t>
  </si>
  <si>
    <t>เนบิวลาเป็นแหล่งกำเนิดของดาวฤกษ์และเป็นส่วนหนึ่งของวิวัฒนาการของดาวฤกษ์</t>
  </si>
  <si>
    <t>ดาวฤกษ์ที่มีมวลน้อยมีช่วงชีวิตยาวนานกว่าเพราะมีเชื้อเพลิงน้อยและใช้น้อยแต่ดาวฤกษ์ที่มีมวลมากมีช่วงชีวิตสั้นกว่าเพราะมีการใช้เชื้อเพลิงมากกว่าดาวมวลน้อย</t>
  </si>
  <si>
    <t>4.6พันล้านปี คาดว่าจะมีอายุขัยอีกประมาณ 5พันล้านปี</t>
  </si>
  <si>
    <t>เกี่ยวเพราะถูกแพร่กระจายออกมาทำให้ธาตุหนักในร่างกายของเราจึงมีต้นกำเนิดมาจากดาวฤกษ์ที่ดับไปแล้ว</t>
  </si>
  <si>
    <t>ระบบสุริยะมีต้นกำเนิดมาจากสิ่งใด</t>
  </si>
  <si>
    <t>ดวงอาทิตย์เกิดขึ้นได้อย่างไร</t>
  </si>
  <si>
    <t>ดาวเคราะห์ในระบบสุริยะเกิดขึ้นได้อย่างไร</t>
  </si>
  <si>
    <t>เพราะเหตุใดดาวเคราะห์ชั้นในจึงเป็นดาวเคราะห์หินและดาวเคราะห์ชั้นนอกเป็นดาวเคราะห์แก๊ส</t>
  </si>
  <si>
    <t>เขตบริวารของดวงอาทิตย์แบ่งเป็นกี่เขต อะไรบ้าง</t>
  </si>
  <si>
    <t>เขตดาวเคราะห์ชั้นนอกประกอบด้วยดาวเคราะห์ใดบ้าง</t>
  </si>
  <si>
    <t>เขตดาวเคราะห์น้อยประกอบด้วยสิ่งใดบ้าง</t>
  </si>
  <si>
    <t>เขตดงดาวหางประกอบด้วยสิ่งใดบ้าง</t>
  </si>
  <si>
    <t>ดาวเคราะห์ที่เอื้อต่อการดำรงชีวิตควรมีสมบัติอย่างไร</t>
  </si>
  <si>
    <t>1. </t>
  </si>
  <si>
    <t>3. </t>
  </si>
  <si>
    <t>4. </t>
  </si>
  <si>
    <t>ดาวฤกษ์ดวงใดที่มีอุณหภูมิพื้นผิวของดาวใกล้เคียงกับดวงอาทิตย์</t>
  </si>
  <si>
    <t>ดาวเคราะห์ดวงใดที่มีลักษณะใกล้เคียงกับโลกมากที่สุด เพราะเหตุใด</t>
  </si>
  <si>
    <t>ดาวเคราะห์นอกระบบสุริยะดวงใดที่อยู่ในเขตที่เอื้อต่อการมีสิ่งมีชีวิต</t>
  </si>
  <si>
    <t>ดาวเคราะห์นอกระบบสุริยะดวงใดที่ไม่สามารถมีสิ่งมีชีวิตอาศัยอยู่ได้ เพราะเหตุใด</t>
  </si>
  <si>
    <t>ดาวเคราะห์นอกระบบสุริยะดวงใดที่สามารถมีสิ่งมีชีวิตอาศัยอยู่ได้ เพราะเหตุใด</t>
  </si>
  <si>
    <t>ระบบสุริยะมีต้นกำเนิดมาจากกลุ่มเมฆก๊าซและฝุ่นในอวกาศที่เรียกว่า เมฆโมเลกุลยักษ์ (Giant Molecular Cloud) ซึ่งมีองค์ประกอบหลักเป็นไฮโดรเจนและฮีเลียม พร้อมกับธาตุหนักอื่นๆ</t>
  </si>
  <si>
    <t>ดวงอาทิตย์เกิดขึ้นจากกระบวนการที่เรียกว่า การยุบตัวของเมฆก๊าซในอวกาศ</t>
  </si>
  <si>
    <t xml:space="preserve">ดาวเคราะห์ในระบบสุริยะเกิดขึ้นจากกระบวนการที่เรียกว่า “การสะสมตัวของวัตถุ” (accretion) </t>
  </si>
  <si>
    <t>ดาวเคราะห์ชั้นในเป็นดาวเคราะห์หินเพราะอยู่ใกล้ดวงอาทิตย์ อุณหภูมิสูง ทำให้มีเพียงโลหะและหินที่รวมตัวกันได้ ส่วนดาวเคราะห์ชั้นนอกอยู่ไกล อุณหภูมิต่ำ จึงสามารถสะสมก๊าซและน้ำแข็งได้ กลายเป็นดาวเคราะห์แก๊ส</t>
  </si>
  <si>
    <t xml:space="preserve">เขตบริวารของดวงอาทิตย์แบ่งออกเป็น 3 เขต ดังนี้
	1.	เขตดาวเคราะห์ (Planetary Zone)
– เป็นบริเวณที่มีดาวเคราะห์ทั้ง 8 โคจรรอบดวงอาทิตย์
– แบ่งเป็นดาวเคราะห์ชั้นใน (พุธ, ศุกร์, โลก, อังคาร) และดาวเคราะห์ชั้นนอก (พฤหัสบดี, เสาร์, ยูเรนัส, เนปจูน)
	2.	แถบไคเปอร์ (Kuiper Belt)
– อยู่ถัดจากวงโคจรของดาวเนปจูน
– มีวัตถุน้ำแข็ง ดาวเคราะห์แคระ เช่น พลูโต และดาวหางระยะสั้น
– อยู่ห่างจากดวงอาทิตย์ประมาณ 30–50 หน่วยดาราศาสตร์ (AU)
	3.	เมฆออร์ต (Oort Cloud)
– เป็นบริเวณที่ล้อมรอบระบบสุริยะในลักษณะทรงกลม
– เป็นแหล่งกำเนิดของดาวหางระยะยาว
– อยู่ห่างจากดวงอาทิตย์ประมาณ 2,000–100,000 AU
</t>
  </si>
  <si>
    <t>เขตดาวเคราะห์ชั้นนอก ประกอบด้วยดาวเคราะห์ 4 ดวง ได้แก่:
	1.	ดาวพฤหัสบดี
	2.	ดาวเสาร์
	3.	ดาวยูเรนัส
	4.	ดาวเนปจูน</t>
  </si>
  <si>
    <t>เขตดาวเคราะห์น้อย (Asteroid Belt) ประกอบด้วยสิ่งต่อไปนี้:
	1.	ดาวเคราะห์น้อย (Asteroids)
– วัตถุขนาดเล็ก ส่วนใหญ่เป็นหินหรือโลหะ
– มีรูปร่างไม่แน่นอน และไม่มีบรรยากาศ
– ตัวอย่างเช่น ซีรีส (Ceres) ซึ่งถือเป็นดาวเคราะห์แคระ
	2.	ดาวเคราะห์แคระบางดวง
– เช่น ซีรีส ที่อยู่ในเขตดาวเคราะห์น้อย (แตกต่างจากพลูโตซึ่งอยู่ในแถบไคเปอร์)
	3.	เศษซากจากการก่อตัวของระบบสุริยะ
– เป็นเศษวัตถุที่หลงเหลือจากการรวมตัวเป็นดาวเคราะห์
– ไม่สามารถรวมตัวกันเป็นดาวเคราะห์ได้ เนื่องจากแรงรบกวนจากดาวพฤหัสบดี</t>
  </si>
  <si>
    <t xml:space="preserve">เขตดงดาวหางประกอบด้วยสิ่งต่างๆ ดังนี้
	1.	ดาวหาง
– ทั้งดาวหางระยะสั้นและดาวหางระยะยาว
– มีหัวดาวหางและหางที่ยาวเมื่อเข้าใกล้ดวงอาทิตย์
	2.	วัตถุน้ำแข็งและฝุ่น
– เป็นเศษซากจากการก่อตัวของระบบสุริยะ
– ประกอบด้วยน้ำแข็ง แอมโมเนีย มีเทน และฝุ่น
	3.	เศษวัตุขนาดเล็กจากยุคแรกของระบบสุริยะ
– ยังไม่ถูกรวมเป็นดาวเคราะห์
– ส่วนใหญ่อยู่ในสภาพเยือกแข็ง
	4.	แถบไคเปอร์ (Kuiper Belt)
– อยู่ถัดจากดาวเนปจูน (ประมาณ 30–50 AU)
– เป็นแหล่งของดาวหางระยะสั้น เช่น พลูโต, ฮาเมีย
	5.	เมฆออร์ต (Oort Cloud)
– อยู่ห่างจากดวงอาทิตย์มาก (ประมาณ 2,000–100,000 AU)
– เป็นแหล่งของดาวหางระยะยาว
– มีลักษณะล้อมรอบระบบสุริยะในรูปทรงกลม
</t>
  </si>
  <si>
    <t>ดาวเคราะห์ที่เอื้อต่อการดำรงชีวิตควรมีสมบัติดังนี้ครับ:
	1.	มีบรรยากาศที่เหมาะสม
– ปกป้องจากรังสีอันตรายและรักษาอุณหภูมิให้เหมาะสม
– มีแก๊สสำคัญ เช่น ออกซิเจนและคาร์บอนไดออกไซด์ในระดับสมดุล
	2.	มีแหล่งน้ำในสถานะของเหลว
– น้ำเป็นสิ่งจำเป็นสำหรับกระบวนการทางชีวภาพ
	3.	มีอุณหภูมิที่เหมาะสม
– ไม่ร้อนหรือเย็นเกินไป (มักอยู่ใน “เขตเอื้อต่อชีวิต” หรือ habitable zone)
	4.	มีแรงโน้มถ่วงที่เหมาะสม
– สามารถเก็บรักษาบรรยากาศไว้ได้ ไม่หนีไปหมด
	5.	มีธาตุและสารเคมีที่จำเป็นต่อชีวิต
– เช่น คาร์บอน, ไฮโดรเจน, ไนโตรเจน, ฟอสฟอรัส, และซัลเฟอร์
	6.	มีเสถียรภาพของสภาพแวดล้อมในระยะยาว
– เช่น การมีสนามแม่เหล็กป้องกันรังสีคอสมิก</t>
  </si>
  <si>
    <t>ภาพนี้แสดงขั้นตอนแรกของการกำเนิดระบบสุริยะ
เป็นระยะที่ เนบิวลา หรือกลุ่มก๊าซและฝุ่นในอวกาศเริ่มยุบตัวรวมกันด้วยแรงโน้มถ่วง.</t>
  </si>
  <si>
    <t>ภาพนี้แสดงขั้นตอนที่สองของการกำเนิดระบบสุริยะ
เนบิวลายุบตัวและหมุนเร็วขึ้นจนแผ่เป็นแผ่นจาน โดยมีแกนกลางร้อนจัดเริ่มก่อตัวเป็นดวงอาทิตย์.</t>
  </si>
  <si>
    <t>ภาพนี้แสดงขั้นตอนที่สามของการกำเนิดระบบสุริยะ
เศษก๊าซและฝุ่นในแผ่นจานหมุนเริ่มรวมตัวกันเป็นก้อนเล็ก ๆ ที่เรียกว่า พลาเนตซิมัล ซึ่งจะกลายเป็นดาวเคราะห์ในภายหลัง.</t>
  </si>
  <si>
    <t>ภาพนี้แสดงขั้นตอนสุดท้ายของการกำเนิดระบบสุริยะ ดวงอาทิตย์และดาวเคราะห์ต่าง ๆ ก่อตัวสมบูรณ์แล้ว และโคจรรอบดวงอาทิตย์ในลักษณะที่เป็นระเบียบ.</t>
  </si>
  <si>
    <t>Kepler-452;</t>
  </si>
  <si>
    <t>ดาวเคราะห์ Kepler-452b ใกล้เคียงกับโลกมากที่สุด เพราะอยู่ในเขตเอื้อชีวิต, โคจรรอบดาวฤกษ์ชนิดเดียวกับดวงอาทิตย์ (G) และมีอุณหภูมิพื้นผิวใกล้เคียงกับโลก (265 เคลวิน)</t>
  </si>
  <si>
    <t>Kepler-452b;Gliese 667Cc;Kepler-69c;</t>
  </si>
  <si>
    <t>Trappist-1e อาจไม่สามารถมีสิ่งมีชีวิตอาศัยอยู่ได้ เพราะอยู่ใกล้ดาวฤกษ์มากเกินไป ทำให้อุณหภูมิต่ำเกินไป (251 เคลวิน) จนไม่เหมาะสมกับการดำรงชีวิต.</t>
  </si>
  <si>
    <t>Kepler-452b อาจสามารถมีสิ่งมีชีวิตอาศัยอยู่ได้ เพราะอยู่ในเขตเอื้อชีวิต มีอุณหภูมิพื้นผิวใกล้เคียงโลก และโคจรรอบดาวฤกษ์ชนิดเดียวกับดวงอาทิตย์.</t>
  </si>
  <si>
    <t>ระบบสุริยะเกิดจากกลุ่มก๊าซและฝุ่นในอวกาศที่ยุบตัวรวมกันด้วยแรงโน้มถ่วง.</t>
  </si>
  <si>
    <t>ดวงอาทิตย์เกิดจากการยุบตัวของกลุ่มก๊าซและฝุ่นในเนบิวลาด้วยแรงโน้มถ่วงจนเกิดปฏิกิริยานิวเคลียร์.</t>
  </si>
  <si>
    <t>ดาวเคราะห์เกิดจากฝุ่นและก๊าซที่เหลือจากการเกิดดวงอาทิตย์รวมตัวกันเป็นก้อนและสะสมมวลจนกลายเป็นดาวเคราะห์.</t>
  </si>
  <si>
    <t>เพราะบริเวณใกล้ดวงอาทิตย์ร้อนมากทำให้มีแต่ธาตุหนักรวมตัวกันเป็นหิน ส่วนบริเวณไกลออกไปเย็นพอให้ก๊าซรวมตัวเป็นดาวเคราะห์ได้.</t>
  </si>
  <si>
    <t>เขตบริวารของดวงอาทิตย์แบ่งเป็น 3 เขต คือ เขตดาวเคราะห์ชั้นใน เขตดาวเคราะห์ชั้นนอก และเขตชั้นนอกสุด.</t>
  </si>
  <si>
    <t>เขตดาวเคราะห์ชั้นนอกประกอบด้วยดาวพฤหัสบดี ดาวเสาร์ ดาวยูเรนัส และดาวเนปจูน.</t>
  </si>
  <si>
    <t>เขตดาวเคราะห์น้อยประกอบด้วยเศษหิน เศษโลหะ และวัตถุขนาดเล็กที่โคจรอยู่ระหว่างดาวอังคารกับดาวพฤหัสบดี.</t>
  </si>
  <si>
    <t>เขตดงดาวหางประกอบด้วยก้อนน้ำแข็ง ฝุ่น และเศษซากวัตถุที่เหลือจากการก่อตัวของระบบสุริยะ.</t>
  </si>
  <si>
    <t>ดาวเคราะห์ที่เอื้อต่อการดำรงชีวิตควรมีน้ำ อุณหภูมิพอเหมาะ บรรยากาศป้องกันรังสี และมีองค์ประกอบทางเคมีที่จำเป็นต่อสิ่งมีชีวิต.</t>
  </si>
  <si>
    <t>มาจากกลุ่มเมฆก๊าซและฝุ่นขนาดใหญ่ที่เรียกว่า เนบิวลาสุริยะ</t>
  </si>
  <si>
    <t>เกิดจากการรวมตัวกันของกลุ่มแก๊สและฝุ่นในอวกาศภายใต้แรงโน้มถ่วงของตัวเอง</t>
  </si>
  <si>
    <t>มีดาวฤกษ์ขนาดใหญ่เคลื่อนที่เข้ามาใกล้ดวงอาทิตย์ แรงดึงดูดระหว่างดวงอาทิตย์กับดาวฤกษ์มีผลทำให้มวลสารบางส่วนของดวงอาทิตย์ และดาวฤกษ์หลุดออกมา แล้วกลายเป็นดาวเคราะห์</t>
  </si>
  <si>
    <t>เนื่องจากอยู่ห่างไกลจากดวงอาทิตย์บรรยากาศจึงไม่ถูกทำลาย</t>
  </si>
  <si>
    <t xml:space="preserve">4เขต
ดาวเคราะห์ชั้นใน, แถบดาวเคราะห์น้อย, ดาวเคราะห์ชั้นนอก, และแถบไคเปอร์ </t>
  </si>
  <si>
    <t xml:space="preserve">ดาวพฤหัสบดี ดาวเสาร์ ดาวยูเรนัส ดาวเนปจูน </t>
  </si>
  <si>
    <t>ดาวเคราะห์น้อยจำนวนมากซึ่งเป็นเศษหินและโลหะที่เหลือจากการก่อตัวของระบบสุริยะ</t>
  </si>
  <si>
    <t>วัตถุแข็งขนาดเล็กจำนวนมาก ที่ส่วนใหญ่เป็นน้ำแข็งและฝุ่น</t>
  </si>
  <si>
    <t xml:space="preserve">มีน้ำในสถานะของเหลว, มีชั้นบรรยากาศที่เหมาะสม, อยู่ในระยะห่างที่เหมาะสมจากดาวฤกษ์, และมีขนาดและองค์ประกอบที่เหมาะสม </t>
  </si>
  <si>
    <t>เนบิวลา สุริยะ</t>
  </si>
  <si>
    <t>เกิดจากการยุบตัวของก๊าซและการหมุน</t>
  </si>
  <si>
    <t>เกิดจากการรวมตัวของสสารของจานกำเนิดดาวเคราะห์</t>
  </si>
  <si>
    <t>เนื่องจากลมสุริยะได้พักพ่อก๊าซออกไปตรงโซนดาวเคราะห์ชั้นนอกได้แต่ไม่สามารถพัดพากินของดาวเคราะห์ชั้นในไปได้เนื่องจากมีมวลที่มาก</t>
  </si>
  <si>
    <t xml:space="preserve">4เขต  
1.เขตดาวเคราะห์ชั้นใน 
2.แถบดาวเคราะห์น้อย
3เขตดาวเคราะห์ชั้นนอก
4.แถบไคเปอร์
</t>
  </si>
  <si>
    <t>1.ดาวพฤหัส 2.ดาวเสาร์ 3.ดาวยูเรนัส 4.ดาวเนปจูน</t>
  </si>
  <si>
    <t>หิน เศษฝุ่นดาวหรือสสารที่ไม่สามารถรวมตัวกันเป็นดาวได้</t>
  </si>
  <si>
    <t>น้ำแข็ง ฝุ่น และหิน</t>
  </si>
  <si>
    <t>มีน้ำที่เป็นของเหลว</t>
  </si>
  <si>
    <t>เนบิลลาสุริยะ กลุ่มก๊าซและฝุ่นอวกาศ ซึ่งจะรวมตัวเป็นระบบสุริยะในภายหลัง</t>
  </si>
  <si>
    <t>จานกำเนิดดาวเคราะห์ในระบบสุริยะ
เริ่มมีการหมุนรวมตัวสสารภายในเนบิลล่าสุริยะ</t>
  </si>
  <si>
    <t>ระยะรวมตัวของวัตถุในจาน
ดวงอาทิตย์เริ่มเปล่งแสงและเกิดพลังงาน</t>
  </si>
  <si>
    <t>ระบบสุริยะที่สมบูรณ์</t>
  </si>
  <si>
    <t>Kepler-452;Kepler-69;</t>
  </si>
  <si>
    <t>ดาวศุกร์เพราะมีขนาดเท่ากัน</t>
  </si>
  <si>
    <t>Kepler-452b;Trappist-1e;</t>
  </si>
  <si>
    <t>ไม่มีน้ำที่เป็นของเหลว</t>
  </si>
  <si>
    <t>เพราะว่ามีน้ำที่เป็นของเหลว</t>
  </si>
  <si>
    <t>เนบิวลาสสารและก๊าซขนาดใหญ่ในอวกาศ หรือเรียกง่าย ๆ ว่า เมฆหมอกแก๊สและฝุ่นที่เกิดการยุบตัวและรวมตัวกันด้วยแรงโน้มถ่วงจนกลายเป็นดวงอาทิตย์และดาวเคราะห์ต่าง ๆ รอบตัว</t>
  </si>
  <si>
    <t>เกิดขึ้นจากการยุบตัวของเมฆก๊าซและฝุ่นในเนบิวลา จนเกิดปฏิกิริยานิวเคลียร์ฟิวชันที่แกนก</t>
  </si>
  <si>
    <t>ดาวเคราะห์เกิดจากฝุ่นและก๊าซในจานเนบิวลาที่หมุนรอบดวงอาทิตย์ รวมตัวกันเป็นวัตถุใหญ่ขึ้นทีละขั้น จนกลายเป็นดาวเคราะห์ในที่สุด</t>
  </si>
  <si>
    <t>ดาวเคราะห์ชั้นใน - อยู่ใกล้ดวงอาทิตย์ ร้อน → เป็น ดาวเคราะห์หิน
ดาวเคราะห์ชั้นนอก - อยู่ไกล ดินฟ้าอากาศเย็น → เป็น ดาวเคราะห์แก๊ส
เช่น ดาวเคราะห์หิน: พุธ, ศุกร์, โลก, อังคาร
      ดาวเคราะห์แก๊ส: พฤหัสบดี, เสาร์, ยูเรนัส</t>
  </si>
  <si>
    <t>เขตบริวารของดวงอาทิตย์แบ่งเป็น 3 เขตหลัก
1.เขตดาวเคราะห์ชั้นใน
2.เขตดาวเคราะห์ชั้นนอก
3.เขตไกลสุด (แถบไคเปอร์และเมฆออร์ต)</t>
  </si>
  <si>
    <t xml:space="preserve">ดาวเคราะห์ชั้นนอก ได้แก่ พฤหัสบดี, เสาร์, ยูเรนัส, เนปจูน </t>
  </si>
  <si>
    <t>เขตดาวเคราะห์น้อยประกอบด้วย:
-ดาวเคราะห์น้อย
-เศษหินและฝุ่น
-ดาวเคราะห์แคระบางดวง (เช่น เซเรส)
ตั้งอยู่ระหว่างดาวอังคารกับดาวพฤหัสบดี</t>
  </si>
  <si>
    <t xml:space="preserve">เขตดงดาวหางประกอบด้วย:
-วัตถุน้ำแข็ง
-ฝุ่นและเศษซากในอวกาศ
-ดาวหาง
-ดาวเคราะห์แคระบางดวง (เฉพาะในแถบไคเปอร์)
แบ่งเป็น 2 เขตหลัก:
1.แถบไคเปอร์ – แหล่งดาวหางระยะสั้น
2.เมฆออร์ต – แหล่งดาวหางระยะยาว </t>
  </si>
  <si>
    <t xml:space="preserve">ดาวเคราะห์ที่เอื้อต่อการดำรงชีวิตควรมี:
-น้ำของเหลว 
-ชั้นบรรยากาศ 
-อุณหภูมิพอเหมาะ 
-พื้นผิวหรือมหาสมุทร 
-สนามแม่เหล็กป้องกันรังสี 
-ธาตุจำเป็นต่อสิ่งมีชีวิต 
ดาวเคราะห์ที่มีสมบัติเหล่านี้: โลก </t>
  </si>
  <si>
    <t>Trappist-1e อาจไม่สามารถมีสิ่งมีชีวิตอาศัยอยู่ได้ เพราะอยู่ใกล้ดาวฤกษ์มากเกินไป ทำให้อุณหภูมิต่ำเกินไป (251 เคลวิน) จนไม่เหมาะสมกับการดำรงชีวิต</t>
  </si>
  <si>
    <t>เนบิวลาสุริยะ</t>
  </si>
  <si>
    <t>เกิดจากเนบิวลา</t>
  </si>
  <si>
    <t>เกิดจากจานพอกพูนมวล</t>
  </si>
  <si>
    <t>เพราะดาวเคราะห์เเก๊สมีมวลน้อยกว่าจึงถูกพัดออกไปไกลกว่าดาวเคราะห์ที่เป็นหิน</t>
  </si>
  <si>
    <t>4 เขต
1.เขตดาวเคราะห์ชั้นใน
2.เเถบดาวเคราะห์น้อย
3.เขตดาวเคราะห์ชั้นนอก
4.เขตไคเปอร์เเละเมฆออร์ต</t>
  </si>
  <si>
    <t>ดาวพฤหัส
ดาวเสาร์
ดาวยูเรนัส
ดาวเนปจูน</t>
  </si>
  <si>
    <t>สสารที่เหลือจากการก่อตัวของดาวเคราะห์ชั้นใน</t>
  </si>
  <si>
    <t>สสารดั้งเดิมของเนบิวลาสุริยะที่ไม่ได่ก่อตัวเป็นดาวเคราะห์</t>
  </si>
  <si>
    <t xml:space="preserve">อุฌหภูมิเหมาะสม
มีน้ำอยู่ในทั้งสามสถานะ
มีชั้นบรรยากาศที่เหมาะสม
อยู่ห่างจากดาวฤกษ์ในระยะที่เหมาะสม
</t>
  </si>
  <si>
    <t>เนบิวลาสุริยะ เป็นเนบิวลาก่อนที่จะก่อตัวเป็นระบบสุริยะ</t>
  </si>
  <si>
    <t>เนบิวลาสุริยะที่เกิดการหมุนเเละกำลังจะก่อตัวเป็นดาวต่างๆ</t>
  </si>
  <si>
    <t xml:space="preserve">จานกำเนิดดาวเคราะห์ </t>
  </si>
  <si>
    <t>ระบบสุริยะ ประกอบด้วยดาวเคราะห์บริวารเเละดาวฤกษ์</t>
  </si>
  <si>
    <t>Gliese 667Cc เพราะเมื่อเเปลอุณหภูมิเเล้วไปประมาณ 30 ซึ่งน้ำเป็นของเหลวได้</t>
  </si>
  <si>
    <t>Gliese 667Cc;</t>
  </si>
  <si>
    <t>Kepler 69c เพราะ อุณหภูมิสูงเกินไป</t>
  </si>
  <si>
    <t>Gliese 667Cc อุณหภูมิเหมาะสมเเละน้ำอยู่ได้ใน 3 สถานะ</t>
  </si>
  <si>
    <t xml:space="preserve">ระบบสุริยะมีต้นกำเนิดมาจาก กลุ่มแก๊สและฝุ่นในอวกาศ ที่เรียกว่า เนบิวลา </t>
  </si>
  <si>
    <t>เนบิวลาเกิดการ ยุบตัวด้วยแรงโน้มถ่วง จนเกิดเป็นดวงอาทิตย์</t>
  </si>
  <si>
    <t>เนบิวลาเกิดการ ยุบตัวด้วยแรงโน้มถ่วงเป็นดวงอาทิตย์และเกิดเศษวัสดุที่เหลือรวมตัวกันเป็นดาวเคราะห์และวัตถุต่างๆ ในระบบสุริยะ</t>
  </si>
  <si>
    <t>ดาวเคราะห์ชั้นในเป็นหินเพราะอยู่ใกล้ดวงอาทิตย์ อุณหภูมิสูง ทำให้สารเบาระเหยไป เหลือแต่วัสดุหนัก ส่วนดาวเคราะห์ชั้นนอกอยู่ไกล อุณหภูมิต่ำ จึงกักเก็บแก๊สและน้ำแข็งไว้ได้</t>
  </si>
  <si>
    <t>3เขต
1.เขตดาวเคราะห์ชั้นใน
2.เขตดาวเคราะห์ชั้นนอก
3.เขตไคเปอร์และเมฆออร์ต</t>
  </si>
  <si>
    <t>มีดาวเคราะห์แก๊ส เช่น พฤหัสบดี เสาร์ ยูเรนัส และเนปจูน</t>
  </si>
  <si>
    <t>หลัก ๆ เช่น ซีรีส (Ceres) ซึ่งเป็นดาวเคราะห์แคระ</t>
  </si>
  <si>
    <t>เขตไคเปอร์และเมฆออร์ต</t>
  </si>
  <si>
    <t>1.	มีอุณหภูมิที่เหมาะสม – ไม่ร้อนหรือเย็นเกินไป (อยู่ในเขตเอื้อชีวิต)
	2.	มีน้ำในสถานะของเหลว – เพราะสิ่งมีชีวิตต้องใช้น้ำ
	3.	มีชั้นบรรยากาศ – ป้องกันรังสีอันตรายและรักษาอุณหภูมิ
	4.	มีองค์ประกอบทางเคมีพื้นฐาน – เช่น คาร์บอน ไฮโดรเจน ออกซิเจน ไนโตรเจน
	5.	มีพื้นผิวหรือสภาพแวดล้อมที่เสถียร – ไม่ถูกชนบ่อย หรือมีภูเขาไฟ/รังสีแรงเกินไป
	6.	มีแรงโน้มถ่วงที่พอเหมาะ – เพื่อให้บรรยากาศคงอยู่และสิ่งมีชีวิตสามารถดำรงอยู่ได้</t>
  </si>
  <si>
    <t>Kepler-452b ใกล้เคียงโลกมากที่สุด เพราะโคจรรอบดาวฤกษ์แบบเดียวกับดวงอาทิตย์ ระยะห่างและอุณหภูมิใกล้เคียงโลก อยู่ในเขตเอื้ออาศัย.</t>
  </si>
  <si>
    <t>Trappist-1e;Gliese 667Cc;Kepler-452b;</t>
  </si>
  <si>
    <t>จากกลุ่มเมฆฝุ่นและก๊าซในอวกาศที่เรียกว่า “เนบิวลา” ซึ่งยุบตัวลงด้วยแรงโน้มถ่วง</t>
  </si>
  <si>
    <t>เมฆเนบิวลายุบตัวรวมศูนย์กลางเกิดแรงดันและความร้อนสูง ทำให้เกิดปฏิกิริยานิวเคลียร์ฟิวชันจนกลายเป็นดวงอาทิตย์</t>
  </si>
  <si>
    <t>ฝุ่นและก๊าซที่เหลือจากการก่อตัวของดวงอาทิตย์รวมตัวกันเกิดเป็นดาวเคราะห์</t>
  </si>
  <si>
    <t>แก๊สเคลื่อนที่ได้ไกลกว่าด้วยลมสุริยะ</t>
  </si>
  <si>
    <t>แบ่งเป็น 4 เขต: เขตดาวเคราะห์ชั้นใน, แถบดาวเคราะน้อย, เขตดาวเคราะห์ชั้นนอก และเขตดาวหาง (หรือแถบไคเปอร์และเมฆออร์ต)</t>
  </si>
  <si>
    <t>ดาวพฤหัส,ดาวเสาร์,ยูเรนัส,เนปจูน</t>
  </si>
  <si>
    <t>ประกอบด้วยหินและโลหะขนาดเล็กที่โคจรระหว่างดาวอังคารและดาวพฤหัสบดี</t>
  </si>
  <si>
    <t>ประกอบด้วยวัตถุเล็กๆ ที่เป็นน้ำแข็ง ฝุ่น และหิน เช่น ดาวหาง แถบไคเปอร์ และเมฆออร์ต</t>
  </si>
  <si>
    <t>น้ำเป็นของเหลว</t>
  </si>
  <si>
    <t>แผ่นจานหมุนเนบิวลา</t>
  </si>
  <si>
    <t>จานกำเนิดดาวเคราะห์</t>
  </si>
  <si>
    <t>Gliese 667Cc เพราะน้ำเป็นของเหลว</t>
  </si>
  <si>
    <t>Kepler-69c เพราะอุณหภูมิพื้นผิวของดาวสูงและระยะห่างจาก</t>
  </si>
  <si>
    <t>Gliese 667Cc น้ำเป็นของเหลว</t>
  </si>
  <si>
    <t>เกิดจากการรวมตัวกันของกลุ่มแก๊สและฝุ่นในอวกาศ</t>
  </si>
  <si>
    <t>เกิดจากการยุบตัวของเนบิวลาดวงอาทิตย์</t>
  </si>
  <si>
    <t>เนื่องจากตำแหน่งและอุณหภูมิในขณะที่ก่อตัว ดาวเคราะห์ชั้นในอยู่ใกล้ดวงอาทิตย์มากกว่า จึงได้รับความร้อนมากกว่า ทำให้ธาตุหนัก เช่น หินและโลหะรวมตัวกัน</t>
  </si>
  <si>
    <t>4เขต ดาวเคราะห์ชั้นใน, แถบดาวเคราะห์น้อย, ดาวเคราะห์ชั้นนอก, และเขตดาวหาง</t>
  </si>
  <si>
    <t>วัตถุขนาดเล็กจำนวนมาก โคจรรอบดวงอาทิตย์ระหว่างวงโคจรของดาวอังคารและดาวพฤหัสบดี</t>
  </si>
  <si>
    <t xml:space="preserve">นิวเคลียส โคมา หาง </t>
  </si>
  <si>
    <t>มีน้ำในสถานะของเหลว มีบรรยากาศที่เหมาะสม อยู่ในระยะห่างที่เหมาะสมจากดาวฤกษ์</t>
  </si>
  <si>
    <t>NGC 1433 ซึ่งเป็นกาแล็กซีชนิดก้นหอยมีคาน  ที่อยู่ห่างจากโลกประมาณ 46 ล้านปีแสงในกลุ่มดาวนาฬิกา</t>
  </si>
  <si>
    <t>หลุมดำ ซึ่งเป็นวัตถุในอวกาศที่มีแรงโน้มถ่วงมหาศาล</t>
  </si>
  <si>
    <t>ทางช้างเผือก ซึ่งเป็นกาแล็กซีที่ระบบสุริยะของเราตั้งอยู่</t>
  </si>
  <si>
    <t>Trappist-1;</t>
  </si>
  <si>
    <t>ดาวศุกร์มีขนาดและองค์ประกอบที่ใกล้เคียงกับโลก</t>
  </si>
  <si>
    <t>ดาวเคราะห์ที่อยู่ในสภาวะที่ไม่เอื้อต่อการดำรงชีวิต ซึ่งรวมถึงดาวเคราะห์ที่มีขนาดเล็กหรือใหญ่เกินไป</t>
  </si>
  <si>
    <t>การมีน้ำในสถานะของเหลว, ขนาดและองค์ประกอบของดาวเคราะห์ที่คล้ายโลก, และตำแหน่งในเขตที่เอื้อต่อการอยู่อาศัย</t>
  </si>
  <si>
    <t>ระบบสุริยะมีต้นกำเนิดมาจากกลุ่มเมฆแก๊สและฝุ่นขนาดยักษ์ที่หมุนวนซึ่งเรียกว่าเนบิวลาสุริยะ เนบิวลานี้ยุบตัวลงภายใต้แรงโน้มถ่วงของตัวเอง แผ่เป็นจาน และในที่สุดก็ก่อตัวเป็นดวงอาทิตย์และดาวเคราะห์ต่างๆ</t>
  </si>
  <si>
    <t>ดวงอาทิตย์ก่อตัวขึ้นจากการยุบตัวของแรงโน้มถ่วงของบริเวณที่มีความหนาแน่นสูงภายในเนบิวลาสุริยะ เมื่อสสารในบริเวณนี้ยุบตัวลง มันจะร้อนขึ้นอย่างมีนัยสำคัญ ในที่สุด แกนกลางก็ร้อนและหนาแน่นพอที่ปฏิกิริยานิวเคลียร์ฟิวชันจะเริ่มต้นขึ้น โดยหลักคือการเปลี่ยนไฮโดรเจนเป็นฮีเลียม ซึ่งปลดปล่อยพลังงานมหาศาลและทำให้ดวงอาทิตย์กลายเป็นดาวฤกษ์</t>
  </si>
  <si>
    <t>ดาวเคราะห์ในระบบสุริยะก่อตัวขึ้นจากแก๊สและฝุ่นที่เหลืออยู่ในจานดาวเคราะห์ก่อนเกิดที่โคจรรอบดวงอาทิตย์ที่ยังเยาว์วัย ด้วยกระบวนการที่เรียกว่าการรวมตัว เมล็ดฝุ่นชนกันและเกาะติดกัน ค่อยๆ ก่อตัวเป็นกลุ่มก้อนที่ใหญ่ขึ้นเรื่อยๆ กลุ่มก้อนเหล่านี้ยังคงเติบโตโดยการรวบรวมสสารเพิ่มขึ้น ในที่สุดก็ก่อตัวเป็นดาวเคราะห์น้อย และจากนั้นก็เป็นดาวเคราะห์ก่อนเกิด ซึ่งในที่สุดก็วิวัฒนาการเป็นดาวเคราะห์ที่เราเห็นในปัจจุบัน</t>
  </si>
  <si>
    <t>ดาวเคราะห์ชั้นใน: เกิดในบริเวณที่ร้อน วัสดุที่ทนความร้อนสูง (หิน, โลหะ) เท่านั้นที่รวมตัวได้
ดาวเคราะห์ชั้นนอก: เกิดในบริเวณที่เย็น วัสดุที่ระเหยง่าย (น้ำแข็ง, แก๊ส) สามารถรวมตัวกันได้มาก</t>
  </si>
  <si>
    <t>เขต: ระบบสุริยะชั้นใน, ระบบสุริยะชั้นนอก, และบริเวณพ้นดาวเนปจูน (แถบไคเปอร์และเมฆออร์ต)</t>
  </si>
  <si>
    <t>ดาวพฤหัสบดี, ดาวเสาร์, ดาวยูเรนัส, ดาวเนปจูน</t>
  </si>
  <si>
    <t>หิน,โลหะ</t>
  </si>
  <si>
    <t>วัตถุน้ำแข็งในแถบไคเปอร์และเมฆออร์ต</t>
  </si>
  <si>
    <t>อยู่ในเขตน้ำเหลว, มีน้ำ/บรรยากาศเหมาะสม, มีพลังงาน, มีสนามแม่เหล็ก, ขนาดพอเหมาะ</t>
  </si>
  <si>
    <t xml:space="preserve"> "เนบิวลาสุริยะ" (Solar Nebula) ซึ่งเป็นจุดเริ่มต้นของการกำเนิดระบบสุริยะของเรา เนบิวลาสุริยะคือเมฆขนาดมหึมาที่ประกอบด้วยแก๊ส (ส่วนใหญ่เป็นไฮโดรเจนและฮีเลียม) และฝุ่นคอสมิกที่ลอยอยู่ในอวกาศ</t>
  </si>
  <si>
    <t>การก่อตัวของดวงอาทิตย์และจานดาวเคราะห์ก่อนเกิด" (Protoplanetary Disk) ในขั้นนี้บริเวณแกนกลางของจานเนบิวลาได้รวมตัวกันหนาแน่นขึ้นและร้อนจัดจนเริ่มเป็นดาวฤกษ์ดวงใหม่ (ดวงอาทิตย์แรกเริ่ม)</t>
  </si>
  <si>
    <t>การก่อตัวของดาวเคราะห์และการเคลียร์เส้นทางโคจร" ในขั้นตอนนี้ ดวงอาทิตย์ได้ก่อตัวเต็มที่แล้ว และมีการเกิดปฏิกิริยานิวเคลียร์ฟิวชันที่แกนกลาง ทำให้ดวงอาทิตย์ส่องแสง</t>
  </si>
  <si>
    <t>ระบบสุริยะที่สมบูรณ์ ระบบดาวที่มีดวงอาทิตย์เป็นศูนย์กลาง และมีวัตถุอื่น ๆ โคจรรอบดวงอาทิตย์ด้วยแรงโน้มถ่วง</t>
  </si>
  <si>
    <t>Kepler-452bเพราะ ระยะห่างจากดาวฤกษ์ (อยู่ในเขตที่อยู่อาศัยได้), อุณหภูมิพื้นผิวใกล้เคียงโลก, และดาวฤกษ์เป็นชนิด G เหมือนดวงอาทิตย์</t>
  </si>
  <si>
    <t>Gliese 667Cc;Kepler-452b;</t>
  </si>
  <si>
    <t>Kepler-69cเพราะอุณหภูมิพื้นผิวสูงมาก (373K) ซึ่งเป็นจุดเดือดของน้ำ ทำให้น้ำไม่สามารถคงสถานะของเหลวได้</t>
  </si>
  <si>
    <t>Kepler-452bเพราะ อุณหภูมิพื้นผิวเหมาะสม (285K), อยู่ในเขตที่อยู่อาศัยได้, และดาวฤกษ์คล้ายดวงอาทิตย์ (ชนิด G)</t>
  </si>
  <si>
    <t>กลุ่มก๊าซและเมฆฝุ่นขนาดใหญ่เรียกว่า เนบิวลาสุริยะ</t>
  </si>
  <si>
    <t>เกิดจากการรวมตัวกันของกลุ่มแก็สและฝุ่น</t>
  </si>
  <si>
    <t>เมื่อเนบิวลาเกิดการยุบตัว แรงโน้มถ่วงทำให้เกิดการรวมตัวกันของสสาร กลายเป็นดวงอาทิตย์ที่ศูนย์กลาง และวัสดุที่เหลือก็แบนราบเป็นจานหมุน ในจานหมุนนี้ อนุภาคต่างๆ เริ่มเกาะติดกัน กลายเป็นดาวเคราะห์น้อยและดาวเคราะห์ การชนกันและรวมตัวกันของวัตถุเหล่านี้</t>
  </si>
  <si>
    <t>เพราะตำแหน่งและอุณหภูมิต่างกัน ดาวเคราะห์ชั้นในอยู่ใกล้ทำให้แก็สระเหยไปจนเหลือแต่สสารที่แข็ง ส่วนดาวเคราะห์ชั้นนอกมีอุณหภูมิและตำแหน่งที่ไกลจึงไม่เกิดการระเหยของแก็ส</t>
  </si>
  <si>
    <t xml:space="preserve">ดาวเคราะห์ชั้นใน, แถบดาวเคราะห์น้อย, ดาวเคราะห์ชั้นนอก, และแถบคอยเปอร์ </t>
  </si>
  <si>
    <t>ดาวพฤหัส ดาวเสาร์ ดาวยูเรนัส และดาวเนปจูน</t>
  </si>
  <si>
    <t xml:space="preserve"> ซีรีส, เวสตา, พัลลัส และไฮเจีย</t>
  </si>
  <si>
    <t>ดาวเคราะห์แคระ ดาวพลูโต ดาวอีริส ดาวหาง สะเก็ดดาว</t>
  </si>
  <si>
    <t>น้ำสามารถอยู่ในสถานะของเหลวได้</t>
  </si>
  <si>
    <t>เนบิวลาเริ่มยุบตัวจากแรงโน้มถ่วงของตนเอง</t>
  </si>
  <si>
    <t>เกิดจานและดวงอาทิตย์</t>
  </si>
  <si>
    <t>ในจานหมุนเริ่มรวมตัวเป็นก้อน (planetesimals) และพัฒนาต่อเป็นดาวเคราะห์ ดวงอาทิตย์เริ่มจุดปฏิกิริยานิวเคลียร์กลายเป็นดาวฤกษ์เต็มตัว</t>
  </si>
  <si>
    <t>เกิดระบบสุริยะ</t>
  </si>
  <si>
    <t>Gliese 667C;</t>
  </si>
  <si>
    <t>ดาวศุกร์ เพราะมีขนาดใกล้เคียงกัน</t>
  </si>
  <si>
    <t>Kepler-452b;</t>
  </si>
  <si>
    <t>เพราะน้ำไม่สามารถอยู่ในสถานะของเหลวได้</t>
  </si>
  <si>
    <t>เพราะน้ำสามารถอยู่ในสถานะของเหลวได้</t>
  </si>
  <si>
    <t>ระบบสุริยะมีต้นกำเนิดมาจากเนบิวลาสุริยะ (Solar Nebula)</t>
  </si>
  <si>
    <t>ดวงอาทิตย์เกิดขึ้นจากกระบวนการยุบตัวของเนบิวลาสุริยะ (Solar Nebula) ซึ่งเป็นกลุ่มก้อนของก๊าซและฝุ่นในอวกาศของดวงอาทิตย์ปลดปล่อยพลังงานออกมาในรูปแบบของแสงและความร้อน</t>
  </si>
  <si>
    <t>ดาวเคราะห์ในระบบสุริยะเกิดขึ้นจากกระบวนการก่อตัวของดาวเคราะห์ (Planetary Formation) ในจานดาวเคราะห์ก่อนเกิด (Protoplanetary Disk) ที่ล้อมรอบดวงอาทิตย์ในยุคแรกเริ่ม</t>
  </si>
  <si>
    <t>ดาวเคราะห์ชั้นในเป็นดาวเคราะห์หินเพราะอยู่ใกล้ดวงอาทิตย์ ทำให้มีอุณหภูมิสูงและไม่สามารถเก็บก๊าซไว้ได้มากนัก ส่วนดาวเคราะห์ชั้นนอกเป็นดาวเคราะห์แก๊สเพราะอยู่ไกลดวงอาทิตย์ ทำให้มีอุณหภูมิต่ำและสามารถเก็บก๊าซไว้ได้มาก</t>
  </si>
  <si>
    <t xml:space="preserve"> เขตบริวารของดวงอาทิตย์สามารถแบ่งออกเป็น 4 เขตหลัก ได้แก่
1. *เขตดาวเคราะห์ชั้นใน (Inner Planets):* ประกอบด้วยดาวเคราะห์ 4 ดวง ได้แก่ ดาวพุธ ดาวศุกร์ โลก และดาวอังคาร
2. *เขตดาวเคราะห์น้อย (Asteroid Belt):* อยู่ระหว่างดาวอังคารและดาวพฤหัสบดี
3. *เขตดาวเคราะห์ชั้นนอก (Outer Planets):* ประกอบด้วยดาวเคราะห์ 4 ดวง ได้แก่ ดาวพฤหัสบดี ดาวเสาร์ ดาวยูเรนัส และดาวเนปจูน
4. *เขตดาวหาง (Cometary Region):* รวมถึงเขตแถบไคเปอร์ (Kuiper Belt) และเขตเมฆออร์ต (Oort Cloud) ซึ่งเป็นแหล่งกำเนิดของดาวหาง</t>
  </si>
  <si>
    <t>2. *เขตดาวเคราะห์ชั้นนอก (Outer Planets):* ประกอบด้วยดาวเคราะห์ 4 ดวง ได้แก่
- ดาวพฤหัสบดี (Jupiter)
- ดาวเสาร์ (Saturn)
- ดาวยูเรนัส (Uranus)
- ดาวเนปจูน (Neptune)</t>
  </si>
  <si>
    <t>เขตดาวเคราะห์น้อย (Asteroid Belt) ประกอบด้วยสิ่งต่างๆ ดังนี้
1. *ดาวเคราะห์น้อย (Asteroids):* เป็นวัตถุขนาดเล็กที่มีลักษณะเป็นหินหรือโลหะ
2. *เศษหินและฝุ่น:* เป็นเศษวัสดุที่เกิดจากการชนกันของดาวเคราะห์น้อย
3. *วัตถุขนาดเล็กอื่นๆ:* เช่น ดาวเคราะห์น้อยขนาดเล็ก หรือเศษชิ้นส่วนของดาวเคราะห์ที่ไม่ได้รวมตัวกัน</t>
  </si>
  <si>
    <t xml:space="preserve"> เขตดงดาวหาง (Cometary Region) หรือที่รู้จักกันในชื่อ เขตเมฆออร์ต (Oort Cloud) และเขตแถบไคเปอร์ (Kuiper Belt) ประกอบด้วยสิ่งต่างๆ ดังนี้
1. *ดาวหาง (Comets):* เป็นวัตถุขนาดเล็กที่มีลักษณะเป็นก้อนน้ำแข็งและฝุ่น
2. *วัตถุขนาดเล็กอื่นๆ:* เช่น ดาวหางขนาดเล็ก หรือวัตถุอื่นๆ ที่มีลักษณะคล้ายดาวหาง
3. *น้ำแข็งและฝุ่น:* เป็นองค์ประกอบหลักของดาวหางและวัตถุอื่นๆ ในเขตดงดาวหาง
</t>
  </si>
  <si>
    <t>ดาวเคราะห์ที่เอื้อต่อการดำรงชีวิตควรมีสมบัติดังนี้
1. *ระยะห่างจากดาวฤกษ์ที่เหมาะสม:* อยู่ใน "เขตอาศัยได้" (Habitable Zone) ที่มีอุณหภูมิเหมาะสมสำหรับน้ำในสถานะของเหลว
2. *บรรยากาศที่เหมาะสม:* มีความดันและองค์ประกอบของก๊าซที่เหมาะสม เช่น ออกซิเจนและไนโตรเจน
3. *น้ำ:* มีน้ำในสถานะของเหลว ซึ่งเป็นปัจจัยสำคัญสำหรับการดำรงชีวิต
4. *ความเสถียรของสภาพแวดล้อม:* มีสภาพแวดล้อมที่เสถียร ไม่มีการเปลี่ยนแปลงที่รุนแรงเกินไป
5. *องค์ประกอบทางเคมีที่เหมาะสม:* มีองค์ประกอบทางเคมีที่จำเป็นสำหรับชีวิต เช่น คาร์บอน ไฮโดรเจน ออกซิเจน และไนโตรเจน</t>
  </si>
  <si>
    <t>การเกิดดวงอาทิตย์</t>
  </si>
  <si>
    <t>การก่อตัวของดาวเคราะห์</t>
  </si>
  <si>
    <t>การเปลี่ยนแปลงและวิวัฒนาการ</t>
  </si>
  <si>
    <t>เกิดจากมวลของเนบิวลาสุริยะร้อยล่ะ99.8รวมตัวกันเกิดดวงอาทิตย์</t>
  </si>
  <si>
    <t>เกิดจากการพอกพูลมวล</t>
  </si>
  <si>
    <t>เพราะดาวเคราะห์ชั้นนอกเกิดจากแก๊สที่โดนผลักออกไปไกลแต่ส่วนที่เป็นหินเกิดการรวมตัวกันที่ชั้นใน</t>
  </si>
  <si>
    <t>4เขตมี1.เขตดาวเคราะห์ชั้นใน
2.แถบดาวเคราะห์น้อย
3.แถบดาวเคราะห์ชั้นนอก
4.แถบไคเปอร์</t>
  </si>
  <si>
    <t>ดาวพฤหัสบดี,ดาวเสาร์,ดาวยูเรนัส,ดาวเนปจูน</t>
  </si>
  <si>
    <t>หินเศษฝุ่นและอื่นๆที่รวมตัวเป็นดาวไม่ได้</t>
  </si>
  <si>
    <t>เมฆออร์ต,แถบไคเปอร์</t>
  </si>
  <si>
    <t>ควรมีน้ำที่เป็นของเหลว</t>
  </si>
  <si>
    <t>เนบิวลาสุริยะคือ เมฆก๊าซและฝุ่นดั้งเดิม ที่ก่อกำเนิดเป็น ดวงอาทิตย์ และ ดาวเคราะห์ ของเรา</t>
  </si>
  <si>
    <t>จานกำเนิดดาวเคราะห์ในระบบสุริยะ</t>
  </si>
  <si>
    <t>จานกำเนิดดาวเคราะห์บริเวณใกล้และไกลจากดวงอาทิตย์</t>
  </si>
  <si>
    <t>Gliese 667Cเพราะอุณหภูมิทำให้น้ำเป็นของเหลว</t>
  </si>
  <si>
    <t>Kepler-96cเพราะร้อนเกินไป</t>
  </si>
  <si>
    <t>Gliese 667Ccเพราะอุณหภูมิทำให้น้ำเป็นของเหลว</t>
  </si>
  <si>
    <t>ระบบสุริยะเกิดจากการยุบตัวของเนบิวลา (กลุ่มก๊าซและฝุ่น)
โดยแรงโน้มถ่วงทำให้เกิดดวงอาทิตย์ที่ศูนย์กลาง และเศษวัสดุรอบๆ ก่อตัวเป็นดาวเคราะห์และวัตถุอื่นๆ</t>
  </si>
  <si>
    <t>ดวงอาทิตย์เกิดจากการยุบตัวของเนบิวลา โดยแรงโน้มถ่วงทำให้สสารรวมตัวกัน จนเกิดความร้อนสูงพอให้เกิดปฏิกิริยาเทอร์โมนิวเคลียร์ จนกลายเป็นดาวฤกษ์</t>
  </si>
  <si>
    <t xml:space="preserve">ดาวเคราะห์เกิดจากการรวมตัวของฝุ่นและก๊าซรอบดวงอาทิตย์ในจานฝุ่นหมุน จนกลายเป็นก้อนใหญ่ขึ้นเรื่อย ๆ จนกลายเป็นดาวเคราะห์
โดยดาวเคราะห์หินอยู่ใกล้ดวงอาทิตย์ และดาวเคราะห์ก๊าซอยู่ไกลออกไป
</t>
  </si>
  <si>
    <t xml:space="preserve">อุณหภูมิสูงใกล้ดวงอาทิตย์ → มีแต่หินและโลหะ → ดาวเคราะห์หิน
อุณหภูมิต่ำไกลดวงอาทิตย์ → รักษาก๊าซและน้ำแข็งไว้ได้ → ดาวเคราะห์แก๊สและน้ำแข็ง
</t>
  </si>
  <si>
    <t>1.เขตดาวเคราะห์ชั้นใน
ดาวเคราะห์หิน
พุธ ศุกร์ โลก อังคาร
2.แถบดาวเคราะห์น้อย
เศษหิน-โลหะ
Ceres, Vesta ฯลฯ
3.เขตดาวเคราะห์ชั้นนอก
ดาวเคราะห์แก๊ส-น้ำแข็ง
พฤหัส เสาร์ ยูเรนัส เนปจูน
4.เขตไคเปอร์และเมฆออร์ต
วัตถุน้ำแข็ง-แหล่งดาวหาง
พลูโต, ดาวหาง, Oort cloud</t>
  </si>
  <si>
    <t>1.ดาวพฤหัสบดี
2.ดาวเสาร์
3.ดาวยูเรนัส
4.ดาวเนปจูน</t>
  </si>
  <si>
    <t>1.	ดาวเคราะห์น้อย (Asteroids)
2.	ฝุ่นและเศษหินจากการชนกัน
3.	ดาวเคราะห์แคระบางดวง เช่น ซีรีส</t>
  </si>
  <si>
    <t>-เมฆออร์ต = ทรงกลมรอบระบบสุริยะ | ก้อนน้ำแข็งและฝุ่น | ดาวหางคาบยาว |
-เขตไคเปอร์ = จานแบนหลังดาวเนปจูน | น้ำแข็ง, ดาวเคราะห์แคระ | ดาวหางคาบสั้น |</t>
  </si>
  <si>
    <t>•น้ำครบทั้ง 3 สถานะ
•องค์ประกอบทางเคมีที่เหมาะสม
•บรรยากาศป้องกันรังสี
•อุณหภูมิเหมาะสม
•สนามแม่เหล็กโลก
•พื้นผิวแข็งให้อยู่อาศัย</t>
  </si>
  <si>
    <t>โปโตรสตาร์</t>
  </si>
  <si>
    <t>ดวงอาร์ทิตย์</t>
  </si>
  <si>
    <t>Glidese 667C เพราะน้ำเป็นของเหลว</t>
  </si>
  <si>
    <t>Kepler-69 เพราะมีอุณหภูมิสูง</t>
  </si>
  <si>
    <t>เกิดจากการยุบตัวของเนบิวลาดวงอาทิตย์ ซึ่งเป็นกลุ่มก๊าซและฝุ่นขนาดใหญ่ที่หมุนวนอยู่ แรงโน้มถ่วงทำให้เนบิวลายุบตัวลง กลายเป็นจานแบนๆ ที่หมุนวน ใจกลางของจานกลายเป็นดวงอาทิตย์ และสสารที่เหลือในจานก็รวมตัวกันเป็นดาวเคราะห์ กระบวนการนี้เรียกว่าการเพิ่มมวล ซึ่งอนุภาคในจานชนกันและรวมตัวกันเป็นก้อนใหญ่ขึ้นเรื่อยๆ จนกลายเป็นดาวเคราะห์</t>
  </si>
  <si>
    <t>เนื่องจากอยู่ห่างจากดวงอาทิตย์มาก ทำให้มีอุณหภูมิต่ำกว่าและมีสารประกอบที่มีจุดหลอมเหลวต่ำ เช่น ไฮโดรเจนและฮีเลียม สามารถรวมตัวกันเป็นก๊าซขนาดใหญ่ได้</t>
  </si>
  <si>
    <t>4เขตคือ ดาวเคราะห์ชั้นใน, แถบดาวเคราะห์น้อย, ดาวเคราะห์ชั้นนอก, และดงดาวหาง (หรือเมฆออร์ต)</t>
  </si>
  <si>
    <t>ดาวพฤหัสบดี ดาวเสาร์ ดาวยูเรนัส ดาวเนปจูน</t>
  </si>
  <si>
    <t>ซีรีส, เวสตา, พัลลัส และไฮเจีย</t>
  </si>
  <si>
    <t>มีน้ำในสถานะของเหลว มีชั้นบรรยากาศที่เหมาะสม มีระยะห่างจากดาวฤกษ์ที่พอเหมาะ และมีองค์ประกอบของดาวเคราะห์ที่เหมาะสม</t>
  </si>
  <si>
    <t>Gliese 667c อุณหภูมิสามารถทำให้น้ำเป็นของเหลวได้</t>
  </si>
  <si>
    <t>Kepler-69c อุณหภูมิสูงเกินไปทำมห้สิ่งมีชีวิตไม่สามารถอยู่รอดได้</t>
  </si>
  <si>
    <t>ระบบสุริยะของเรากำเนิดมาจากเนบิวลาสุริยะ (Solar Nebula) ซึ่งเป็นกลุ่มก๊าซและฝุ่นในอวกาศเมื่อประมาณ 4.6 พันล้านปีที่แล้ว เนบิวลาสุริยะเกิดจากการยุบตัวของกลุ่มก๊าซและฝุ่นเนื่องจากแรงโน้มถ่วง ทำให้เกิดการหมุนและรวมตัวกันกลายเป็นดวงอาทิตย์และดาวเคราะห์ต่างๆ ในระบบสุริยะของเรา</t>
  </si>
  <si>
    <t>ดวงอาทิตย์เกิดขึ้นจากกระบวนการยุบตัวของเนบิวลาสุริยะ (Solar Nebula) ซึ่งเป็นกลุ่มก๊าซและฝุ่นในอวกาศ เมื่อเนบิวลาสุริยะยุบตัวลงเนื่องจากแรงโน้มถ่วง ทำให้เกิดการหมุนและรวมตัวกันของก๊าซและฝุ่น จนกระทั่งเกิดการอัดตัวและเพิ่มความร้อนที่ศูนย์กลาง กลายเป็นดวงอาทิตย์ในที่สุด โดยกระบวนการนี้เรียกว่าการเกิดดาวฤกษ์ (Star Formation) และดวงอาทิตย์ก็ได้กลายเป็นดาวฤกษ์ที่ให้พลังงานและความร้อนแก่ดาวเคราะห์ต่างๆ ในระบบสุริยะของเรา</t>
  </si>
  <si>
    <t>ดาวเคราะห์ในระบบสุริยะเกิดขึ้นจากกระบวนการที่เรียกว่า "การก่อตัวของดาวเคราะห์" (Planetary Formation) หลังจากที่ดวงอาทิตย์เกิดขึ้นจากเนบิวลาสุริยะแล้ว ส่วนที่เหลือของเนบิวลาก็เริ่มรวมตัวกันเป็นกลุ่มก้อนเล็กๆ ที่เรียกว่า "ดาวเคราะห์น้อย" (Planetesimal) ดาวเคราะห์น้อยเหล่านี้ก็เริ่มชนและรวมตัวกันจนกลายเป็นดาวเคราะห์ขนาดใหญ่ขึ้น
ดาวเคราะห์ที่อยู่ใกล้ดวงอาทิตย์ เช่น โลกและดาวอังคาร จะประกอบด้วยหินและโลหะ เนื่องจากอุณหภูมิสูงทำให้ก๊าซไม่สามารถรวมตัวกันได้ ส่วนดาวเคราะห์ที่อยู่ห่างจากดวงอาทิตย์ เช่น ดาวพฤหัสบดีและดาวเสาร์ จะประกอบด้วยก๊าซและน้ำแข็ง เนื่องจากอุณหภูมิต่ำทำให้ก๊าซสามารถรวมตัวกันได้
กระบวนการนี้เกิดขึ้นอย่างช้าๆ ตลอดระยะเวลานานหลายล้านปี จนกระทั่งเกิดเป็นดาวเคราะห์ต่างๆ ในระบบสุริยะของเราที่เรารู้จักกันในปัจจุบัน</t>
  </si>
  <si>
    <t xml:space="preserve">ดาวเคราะห์ชั้นใน เช่น โลกและดาวอังคาร เป็นดาวเคราะห์หินเพราะว่าพวกมันอยู่ใกล้ดวงอาทิตย์มากเกินไป ทำให้อุณหภูมิสูงและก๊าซไม่สามารถรวมตัวกันได้ ดาวเคราะห์เหล่านี้จึงประกอบด้วยหินและโลหะที่มีจุดหลอมเหลวสูง
</t>
  </si>
  <si>
    <t>เขตบริวารของดวงอาทิตย์แบ่งออกเป็น 4 เขตหลัก ได้แก่
1. เขตดาวเคราะห์ชั้นใน 
2. เขตดาวเคราะห์ชั้นนอก 
3.เขตดาวเคราะห์น้อย
4.เขตดงดาวหาง</t>
  </si>
  <si>
    <t xml:space="preserve">เขตดาวเคราะห์ชั้นนอกประกอบด้วยดาวเคราะห์ 4 ดวง ได้แก่
1. ดาวพฤหัสบดี (Jupiter)
2. ดาวเสาร์ (Saturn)
3. ดาวยูเรนัส (Uranus)
4. ดาวเนปจูน (Neptune)
</t>
  </si>
  <si>
    <t>เขตดาวเคราะห์น้อย (Asteroid Belt) ประกอบด้วยวัตถุขนาดเล็กต่างๆ เช่น
1. ดาวเคราะห์น้อย (Asteroids) - วัตถุหินหรือโลหะที่มีขนาดเล็กกว่าดาวเคราะห์
2. เศษหินและฝุ่น - วัตถุขนาดเล็กที่เกิดจากการชนกันของดาวเคราะห์น้อย
เขตดาวเคราะห์น้อยอยู่ระหว่างดาวอังคารและดาวพฤหัสบดีในระบบสุริยะ และเป็นแหล่งที่มาของดาวเคราะห์น้อยที่อาจพุ่งเข้าสู่ระบบสุริยะชั้นใน</t>
  </si>
  <si>
    <t xml:space="preserve">เขตดงดาวหาง (Oort Cloud) ประกอบด้วยดาวหางและวัตถุน้ำแข็งขนาดเล็กจำนวนมากที่อยู่ห่างจากดวงอาทิตย์มาก เขตดงดาวหางเป็นแหล่งกำเนิดของดาวหางคาบยาวที่เข้ามาในระบบสุริยะชั้นในเป็นระยะ
</t>
  </si>
  <si>
    <t>ดาวเคราะห์ที่เอื้อต่อการดำรงชีวิตควรมีสมบัติดังนี้:
1. *ระยะห่างจากดวงอาทิตย์ที่เหมาะสม*: ดาวเคราะห์ควรอยู่ในเขตที่เรียกว่า "เขตเอื้อชีวิต" (Habitable Zone) ซึ่งมีอุณหภูมิเหมาะสมสำหรับการดำรงชีวิต
2. *บรรยากาศที่เหมาะสม*: ดาวเคราะห์ควรมีบรรยากาศที่มีออกซิเจนและก๊าซอื่นๆ ที่จำเป็นต่อการดำรงชีวิต
3. *น้ำในสถานะของเหลว*: น้ำเป็นสิ่งจำเป็นต่อการดำรงชีวิต ดาวเคราะห์ควรมีน้ำในสถานะของเหลว
4. *สนามแม่เหล็ก*: สนามแม่เหล็กช่วยป้องกันรังสีคอสมิกและอนุภาคที่มีประจุจากดวงอาทิตย์
5. *ความเสถียรของสภาพแวดล้อม*: ดาวเคราะห์ควรมีความเสถียรของสภาพแวดล้อม เช่น อุณหภูมิและความดัน ที่เหมาะสมต่อการดำรงชีวิต
ดาวเคราะห์ที่มีสมบัติดังกล่าวจะมีความเป็นไปได้สูงในการรองรับการดำรงชีวิต</t>
  </si>
  <si>
    <t>ระบบสุริยะเกิดจากการยุบตัวของกลุ่มเมฆก๊าซและฝุ่นในอวกาศที่เรียกว่า “เนบิวลา” ซึ่งก่อให้เกิดดวงอาทิตย์ที่ศูนย์กลาง และดาวเคราะห์ต่าง ๆ ที่หมุนรอบดวงอาทิตย์</t>
  </si>
  <si>
    <t>ดวงอาทิตย์เกิดจากการยุบตัวของกลุ่มเมฆก๊าซและฝุ่นในอวกาศ จนเกิดปฏิกิริยานิวเคลียร์ที่เปลี่ยนไฮโดรเจนเป็นฮีเลียม และปล่อยพลังงานออกมา ทำให้ส่องแสงเป็นดาวฤกษ์</t>
  </si>
  <si>
    <t>ดาวเคราะห์เกิดจากฝุ่นและก้อนหินเล็ก ๆ ในจานหมุนรอบดวงอาทิตย์ที่ชนกันและรวมตัวกันเป็นวัตถุใหญ่ จนกลายเป็นดาวเคราะห์ทั้งแบบหินและแก๊สในที่สุด</t>
  </si>
  <si>
    <t>ดาวเคราะห์ชั้นในเป็นหินเพราะอยู่ใกล้ดวงอาทิตย์ อุณหภูมิสูง ก๊าซระเหยออกหมด เหลือแต่หินและโลหะ ส่วนดาวเคราะห์ชั้นนอกอยู่ไกล อุณหภูมิต่ำ ก๊าซและน้ำแข็งรวมตัวได้ จึงเป็นดาวเคราะห์แก๊ส</t>
  </si>
  <si>
    <t>4เขต 1.เขตดาวเคราะห์ชั้นใน
	 2.เขตดาวเคราะห์ชั้นนอก
	 3. เขตดาวเคราะห์น้อย
         4. เขตของดาวหาง</t>
  </si>
  <si>
    <t xml:space="preserve">เขตดาวเคราะห์น้อยอยู่ระหว่างดาวอังคารกับดาวพฤหัสบดี หลัก ๆ มี ดาวเคราะห์น้อย ซึ่งเป็นก้อนหินขนาดต่าง ๆ ที่เหลือจากการสร้างระบบสุริยะ รวมถึง ดาวเคราะห์แคระซีรีส ที่เป็นวัตถุที่ใหญ่ที่สุด และมีฝุ่นกับเศษเล็ก ๆ จากการชนกันของดาวเคราะห์น้อยด้วย
</t>
  </si>
  <si>
    <t>เมฆออร์ต หรือ "เขตดงดาวหาง" ที่อยู่ไกลสุดของระบบสุริยะ ส่วนใหญ่ประกอบด้วย ก้อนน้ำแข็งสกปรก ที่มีน้ำแข็งและฝุ่นผง เป็นต้นกำเนิดของดาวหาง</t>
  </si>
  <si>
    <t xml:space="preserve">ดาวเคราะห์ที่เอื้อต่อชีวิตควรมี: น้ำเหลว (อยู่ในเขตที่อยู่อาศัยได้), ชั้นบรรยากาศ (คุมอุณหภูมิ, กันรังสี), มวล/ขนาดที่พอเหมาะ (รักษาสภาพ, มีกิจกรรมธรณี), สนามแม่เหล็ก (กันรังสี), แหล่งพลังงาน (จากดาวฤกษ์), และ วงโคจร/การหมุนที่เสถียร (อุณหภูมิคงที่, มีฤดูกาล)
</t>
  </si>
  <si>
    <t>กำเนิดจากเมฆฝุ่นแก๊สขนาดใหญ่ ซึ่งยุบตัวลงภายใต้ความโน้มถ่วงของตัวเอง</t>
  </si>
  <si>
    <t>เมื่อดวงอาทิตย์ก่อนเกิดกล้ายเป็นดวงอาทิตย์เต็มตัว จานที่อยู่รอบๆจึงโดนลมสุริยะพัดไป จนรวมตัวกันเป็นดาวเคราะห์ต่างๆเพราะแรงโน้มถ่วงของดวงอาทิตย์</t>
  </si>
  <si>
    <t>เกิดจากอิทธิพลของลมสุริยะ เนื่องจากแก๊ซมีมวลเบากว่าพวกหินจึงลอยออกไปไกลและรวมตัวกันเป็นดาวเคราะห์แก๊ซ ส่วนพวกหินมีมวลมากจึงลอยไปได้ไม่ไกลและรวมตัวกันเป็นดาวเคราะห์หิน</t>
  </si>
  <si>
    <t>4เขต 
1.ดาวเคราะห์ชั้นใน
2.เขตดาวเคราะห์น้อย
3.เขตดาวเคราะห์ชั้นนอก
4.เขตดงดาวหาง</t>
  </si>
  <si>
    <t>พฤหัส เสาร์ ยูเรนัส เนปจูน</t>
  </si>
  <si>
    <t>หินขนาดเล็กและโลหะ</t>
  </si>
  <si>
    <t>หินขนาดเล็กและน้ำแข็ง</t>
  </si>
  <si>
    <t>มีน้ำเป็น3สถานะ ของเหลว ของแข็ง และแก๊ซ</t>
  </si>
  <si>
    <t>ดวงอาทิตย์ก่อนกำเนิด</t>
  </si>
  <si>
    <t>Gliese 667C เพราะน้ำเป็นของเหลว</t>
  </si>
  <si>
    <t>Kepler-69 เพราะอุณหภูมิสูง</t>
  </si>
  <si>
    <t>Gliese 667C เพราะน้ำเป็นของเหลวและอยู่ในเขตเอื้อชีวิต</t>
  </si>
  <si>
    <t>กำเนิดมาจากกลุ่มเมฆฝุ่นและก๊าซขนาดใหญ่ที่เรียกว่า เนบิวลาสุริยะ</t>
  </si>
  <si>
    <t>เกิดจากการรวมตัวกันของกลุ่มแก๊สและฝุ่นในอวกาศภายใต้แรงโน้มถ่วงของตัวเอง เมื่อกลุ่มแก๊สและฝุ่นเหล่านี้ยุบตัวลง ความร้อนและแรงดันที่เกิดขึ้นก็เพิ่มสูงขึ้นอย่างมากก็จะเกิด ปฏิกิริยานิวเคลียร์ฟิวชัน</t>
  </si>
  <si>
    <t>เกิดจากการยุบตัวของเนบิวลาสุริยะ ซึ่งเป็นกลุ่มเมฆก๊าซและฝุ่นขนาดใหญ่เมื่อประมาณ 4.6 พันล้านปีก่อน แรงโน้มถ่วงทำให้เนบิวลายุบตัวลง กลายเป็นจานหมุนแบนๆ ใจกลางของจานรวมตัวกันเป็นดวงอาทิตย์ ส่วนวัสดุรอบนอกเกิดการควบแน่นและรวมตัวกันเป็นดาวเคราะห์น้อย และดาวเคราะห์</t>
  </si>
  <si>
    <t>ชั้นในเป็นดาวเคราะห์หินเนื่องจากอยู่ใกล้ดวงอาทิตย์มากกว่า ทำให้มีอุณหภูมิสูงกว่าและมีแรงโน้มถ่วงน้อยกว่า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ทำให้มีอุณหภูมิเย็นกว่าและมีแรงโน้มถ่วงมากกว่า สามารถกักเก็บก๊าซและฝุ่นได้มากกว่า ก่อตัวเป็นดาวเคราะห์แก๊สขนาดใหญ่</t>
  </si>
  <si>
    <t>แบ่งออกเป็น 4 เขตหลัก ได้แก่ ดาวเคราะห์ชั้นใน แถบดาวเคราะห์น้อย ดาวเคราะห์ชั้นนอก และวัตถุในแถบไคเปอร์</t>
  </si>
  <si>
    <t>ประกอบด้วยดาวเคราะห์ 4 ดวง ได้แก่ ดาวพฤหัสบดี ดาวเสาร์ ดาวยูเรนัส และดาวเนปจูน</t>
  </si>
  <si>
    <t>วัตถุขนาดเล็กจำนวนมากที่โคจรรอบดวงอาทิตย์ระหว่างวงโคจรของดาวอังคารและดาวพฤหัสบดี วัตถุเหล่านี้ส่วนใหญ่เป็นหิน แต่ก็มีบางส่วนที่มีส่วนประกอบของโลหะ เช่น นิกเกิลและเหล็ก</t>
  </si>
  <si>
    <t>ประกอบด้วยวัตถุขนาดเล็กจำนวนมากที่อยู่ห่างไกลจากดวงอาทิตย์มากที่สุดในระบบสุริยะ วัตถุเหล่านี้ส่วนใหญ่เป็นน้ำแข็งและฝุ่น</t>
  </si>
  <si>
    <t>มีน้ำในสถานะของเหลวมีชั้นบรรยากาศที่เหมาะสมอยู่ในเขตที่ห่างจากดาวฤกษ์ในระยะที่เหมาะสมมีขนาดและองค์ประกอบใกล้เคียงกับโลก</t>
  </si>
  <si>
    <t>Trappist-1e;Gliese 667Cc;</t>
  </si>
  <si>
    <t>กลุ่มเมฆก๊าซและฝุ่นขนาดใหญ่ที่เรียกว่า เนบิวลาสุริยะ</t>
  </si>
  <si>
    <t xml:space="preserve">ก๊าซไฮโดรเจนในอวกาศรวมตัวกันด้วยแรงโน้มถ่วง กลายเป็นโปรโตสตาร์  เกิดนิวเคลียร์ฟิวชัน กลายเป็นดาวฤกษ์ที่ส่องแสงและให้พลังงาน
</t>
  </si>
  <si>
    <t>เกิดจากการยุบตัวของเนบิวลาดวงอาทิตย์  ซึ่งเป็นกลุ่มก๊าซและฝุ่นขนาดใหญ่ที่หมุนวนอยู่ แรงโน้มถ่วงทำให้เนบิวลายุบตัวลง กลายเป็นจานแบนๆ ที่หมุนวน ตรงกลางจานรวมตัวกันเป็นดวงอาทิตย์ และวัสดุรอบนอกเกาะติดกันเป็นก้อนเล็กๆ เรียกว่าดาวเคราะห์น้อย จากนั้นดาวเคราะห์น้อยก็ชนกันและรวมตัวกันเป็นดาวเคราะห์</t>
  </si>
  <si>
    <t>เเบ่งออกเป็น4เขต</t>
  </si>
  <si>
    <t>ดาวพฤหัสบดีดาวเสาร์ ดาวยูเรนัส ดาวเนปจูน</t>
  </si>
  <si>
    <t>เขตไคเปอร์เเละเมฆออร์ต</t>
  </si>
  <si>
    <t xml:space="preserve">การมีน้ำในสถานะของเหลว, มีชั้นบรรยากาศที่เหมาะสม, และอยู่ในระยะห่างที่เหมาะสมจากดาวฤกษ์เพื่อให้มีอุณหภูมิที่เหมาะสมสำหรับการดำรงชีวิต </t>
  </si>
  <si>
    <t xml:space="preserve">ภาพนี้แสดงขั้นตอนสุดท้ายของการกำเนิดระบบสุริยะ ดวงอาทิตย์และดาวเคราะห์ต่าง ๆ ก่อตัวสมบูรณ์แล้ว และโคจรรอบดวงอาทิตย์ในลักษณะที่เป็นระเบียบ. </t>
  </si>
  <si>
    <t>การแตกสลายของแรงโน้มถ่วงภายในของพื้นที่ส่วนหนึ่งในเมฆโมเลกุลยักษ์ เมฆนี้มีขนาดประมาณ 20 พาร์เซก</t>
  </si>
  <si>
    <t xml:space="preserve">เกิดจากการยุบตัวของเนบิวลาดวงอาทิตย์ (Solar Nebula) ซึ่งเป็นกลุ่มก๊าซและฝุ่นขนาดใหญ่ที่หมุนวนอยู่ แรงโน้มถ่วงทำให้เนบิวลายุบตัวลง กลายเป็นจานรวมมวลที่หมุนวนอยู่รอบ ๆ ดวงอาทิตย์ที่กำลังก่อตัวขึ้น อนุภาคต่างๆ ในจานนี้ชนและรวมตัวกันเป็นก้อนที่ใหญ่ขึ้นเรื่อยๆ จนกลายเป็นดาวเคราะห์
</t>
  </si>
  <si>
    <t xml:space="preserve">เนื่องจากอยู่ห่างไกลจากดวงอาทิตย์ บรรยากาศจึงไม่ถูกทำลาย </t>
  </si>
  <si>
    <t xml:space="preserve">แบ่งออกเป็น4เขต คือ ดาวเคราะห์ชั้นใน, แถบดาวเคราะห์น้อย, ดาวเคราะห์ชั้นนอก, และดงดาวหาง. </t>
  </si>
  <si>
    <t>ดาวเคราะห์น้อยจำนวนมาก ซึ่งเป็นเศษหินและโลหะที่เหลือจากการก่อตัวของระบบสุริยะ</t>
  </si>
  <si>
    <t>น้ำแข็ง, ฝุ่น, หิน, และแก๊สแข็งตัว โดยวัตถุเหล่านี้เชื่อว่าเป็นต้นกำเนิดของดาวหาง บริเวณนี้อยู่ไกลจากดวงอาทิตย์มาก</t>
  </si>
  <si>
    <t xml:space="preserve">มีน้ำในสถานะของเหลว มีชั้นบรรยากาศที่เหมาะสม และอยู่ห่างจากดาวฤกษ์ในระยะทางที่เหมาะสมเพื่อรักษาอุณหภูมิที่เหมาะสมต่อการดำรงชีวิต </t>
  </si>
  <si>
    <t>ภาพนี้แสดงขั้นตอนแรกของการกำเนิดระบบสุริยะเป็นระยะที่เนบิวลาหรือกลุ่มก๊าซและฝุ่นในอวกาศเริ่มยุบตัวรวมด้วยแรงโน้มถ่วง</t>
  </si>
  <si>
    <t>แสดงขั้นตอนที่สองของการกำเนิดระบบสุริยะเนบิวลายุบตัวและหมุนเร็วขึ้นจนแผ่เป็นจานโดยแกนกลางร้อนจัดเริ่มก่อตัวเป็นดวงอาทิตย์</t>
  </si>
  <si>
    <t>เป็นอันหนึ่งอันเดียวกัน เศษก๊าซและฝุ่รในแผ่นจานหมุนเริ่มรวมตัวกันเป็นก้อนเล็กๆที่เรียกว่าพลาเนตซิมัล ซึ่งจะกลายเป็นดาวเคราะห์ในภายหลัง</t>
  </si>
  <si>
    <t>ดวงอาทิตย์และดาวเคราะห์ต่างๆก่อตัวสมบูรณ์แล้วโคจรรอบดวงอาทิตย์ในลักษณะที่เป็นระเบียบ</t>
  </si>
  <si>
    <t>ดาวเคราะห์ Kepler-452b ใกล้เคียงกับโลกมากที่สุดเพราะอยู่ในเขตเอื้อชีวิตโคจรรอบดาวฤกษ์ชนิดเดียวกับดวงอาทิตย์</t>
  </si>
  <si>
    <t>Kepler-452b;Kepler-69c;Gliese 667Cc;</t>
  </si>
  <si>
    <t>Trappist-1e อาจจะไม่สามารถมีสิ่งมีชีวิตอาศัยอยู่ได้เพราะอยู่ใกล้ดาสฤกษ์มากเกินไป</t>
  </si>
  <si>
    <t>Kepler-452b อาจสามารถมีสิ่งมีชีวิตอาศัยอยู่ได้เพราะอยู่ในเขตเอื้อสิ่งมีชีวิตมีอุณหภูมิพื้นผิวใกล้เคียงโลก</t>
  </si>
  <si>
    <t>โซลาร์เนบิวลา</t>
  </si>
  <si>
    <t>ดาวเคราะห์ในระบบสุริยะกำเนิดขึ้นจากกลุ่มก๊าซและฝุ่นอวกาศที่เรียกว่า เนบิวลาสุริยะ (solar nebula) เนบิวลานี้ยุบตัวลงเนื่องจากแรงโน้มถ่วง ทำให้เกิดการหมุนและแบนราบเป็นแผ่นจาน บริเวณใจกลางของแผ่นจานมีอุณหภูมิสูงขึ้นจนกลายเป็นดาวฤกษ์ (ดวงอาทิตย์) ส่วนวัสดุที่เหลือในแผ่นจานค่อยๆรวมตัวกันเป็นก้อนเล็กๆ เรียกดาวเคราะห์น้อย และเมื่อเวลาผ่านไปหลายล้านปี ดาวเคราะห์น้อยเหล่านั้นก็ชนและรวมตัวกันจนกลายเป็นดาวเคราะห์</t>
  </si>
  <si>
    <t>เพราะดาวเคราะห์ชั้นในได้รับความร้อนจากดวงอาทิตย์มากทำให้อุณหภูมิสูงสารระเหยง่ายจึงเหลือแค่หิน</t>
  </si>
  <si>
    <t>4เขต ดาวเคราะห์ชั้นใน แถบดาวเคราะห์น้อย ดาวเคราะห์ชั้นนอก เขตของดาวหาง</t>
  </si>
  <si>
    <t>ดาวพฤหัสบดี
ดาวเสาร์
ดาวยูเรนัส
ดาวเนปจูน</t>
  </si>
  <si>
    <t>หินกับโลหะ</t>
  </si>
  <si>
    <t>ก้อนน้ำแข็งกับหิน</t>
  </si>
  <si>
    <t>น้ำสามมารถเป็นได้ทั้งของแข็งของเหลวและแก๊ส</t>
  </si>
  <si>
    <t>Fireball เป็นช่วงแรกของการเกิดระบบสุริยะในกระบวนการที่เรียกว่าการยุบตัวของเนบิวลาสุริยะ</t>
  </si>
  <si>
    <t>การก่อตัวของจานรวมมวล</t>
  </si>
  <si>
    <t>ดาวเคราะห์เริ่มก่อตัวจากจานรวมมวล</t>
  </si>
  <si>
    <t>ระบบสุริยะในปัจจุบัน</t>
  </si>
  <si>
    <t>Kepler-452 เพราะมีองค์ประกอบเป็นหินคล้ายโลก</t>
  </si>
  <si>
    <t>Kepler-452b;Gliese 667Cc;Trappist-1e;</t>
  </si>
  <si>
    <t>Kepler-69c เพราะอุณหภูมิสูงเกินไป</t>
  </si>
  <si>
    <t>Trappist-1e
Kepler-452b
Gliese 667Cc
เพราะอุณหภูมิพื้นผิวเฉลี่ยอยู่ในช่วงที่น้ำคงอยู่ในสถานะของเหลวได้</t>
  </si>
  <si>
    <t>มัลลิกท ธิมาศ</t>
  </si>
  <si>
    <t>เกิดจากการยุบตัวของกลุ่มก๊าซและฝุ่นอวกาศขนาดใหญ่ที่เรียกว่า "เนบิวลาดาวเคราะห์"</t>
  </si>
  <si>
    <t>เพราะ ความแตกต่างของอุณหภูมิ ใกล้ดวงอาทิตย์ ร้อนจัด ไกลดวงอาทิตย์ เย็นจัด</t>
  </si>
  <si>
    <t>เเบ่งเป็น 4 เขต ดาวเคราะห์ชั้นใน, แถบดาวเคราะห์น้อย, ดาวเคราะห์ชั้นนอก, และแถบไคเปอร์.</t>
  </si>
  <si>
    <t>ประกอบด้วยดาวพฤหัสบดี, ดาวเสาร์, ดาวยูเรนัส, และดาวเนปจูน</t>
  </si>
  <si>
    <t>ประกอบด้วยวัตถุขนาดเล็กจำนวนมากที่โคจรรอบดวงอาทิตย์ระหว่างวงโคจรของดาวอังคารและดาวพฤหัสบดี</t>
  </si>
  <si>
    <t>ประกอบด้วยวัตถุที่เป็นน้ำแข็งและหินขนาดเล็กจำนวนมาก รวมถึงฝุ่นผงและแก๊สแข็งตัว</t>
  </si>
  <si>
    <t>ต้องมีน้ำในสถานะของเหลว มีชั้นบรรยากาศที่เหมาะสม และอยู่ในระยะห่างที่เหมาะสมจากดาวฤกษ์</t>
  </si>
  <si>
    <t>การระเบิดของซูเปอร์โนวา ซึ่งเป็นเหตุการณ์ที่ปล่อยพลังงานและคลื่นกระแทกไปกระตุ้นให้ เนบิวลาสุริยะ เริ่มยุบตัวลง ก่อให้เกิดเป็นระบบสุริยะของเราในเวลาต่อมา</t>
  </si>
  <si>
    <t>จานรวมมวลหรือจานดาวเคราะห์ก่อนเกิด ซึ่งมี โปรโตสตาร์ อยู่ตรงกลาง และล้อมรอบด้วย แก๊สและฝุ่นที่กำลังหมุนวน รอการรวมตัวกันเพื่อก่อร่างสร้างเป็นดาวเคราะห์ต่างๆ</t>
  </si>
  <si>
    <t>จานดาวเคราะห์ก่อนเกิด ที่กำลังอยู่ในขั้นตอนที่อนุภาคเริ่มรวมตัวกันเป็นวงแหวนและมีแนวโน้มที่จะก่อตัวเป็นดาวเคราะห์</t>
  </si>
  <si>
    <t>Kepler-452b;Gliese 667Cc;</t>
  </si>
  <si>
    <t>น.ส.ศิรัญญา สว่างจิตต์</t>
  </si>
  <si>
    <t xml:space="preserve">ดวงอาทิตย์เกิดจากกลุ่มก๊าซและฝุ่นที่ยุบตัวรวมกันจนเกิดปฏิกิริยานิวเคลียร์และปล่อยพลังงานออกมา ทำให้กลายเป็นดาวฤกษ์ที่เรียกว่า “ดวงอาทิตย์” </t>
  </si>
  <si>
    <t>เกิดจากกลุ่มก๊าซและฝุ่น (เนบิวลา) ยุบตัวและหมุนรวมกันเป็นแผ่นจาน ก่อให้เกิดดวงอาทิตย์ตรงกลาง ส่วนเศษวัสดุรอบนอกจับตัวกันกลายเป็นดาวเคราะห์</t>
  </si>
  <si>
    <t>เพราะใกล้ดวงอาทิตย์อุณหภูมิสูง มีแต่หินที่รวมตัวได้ จึงเป็นดาวเคราะห์หิน ส่วนที่ไกลอุณหภูมิต่ำ ก๊าซและน้ำแข็งรวมตัวได้ จึงเป็นดาวเคราะห์แก๊ส</t>
  </si>
  <si>
    <t xml:space="preserve">เขตบริวารของดวงอาทิตย์มี 3 เขต คือ
	1.	เขตดาวเคราะห์
	2.	แถบไคเปอร์
	3.	เมฆออร์ต </t>
  </si>
  <si>
    <t xml:space="preserve">	1.	ดาวพฤหัสบดี
	2.	ดาวเสาร์
	3 .	ดาวยูเรนัส
	4.	ดาวเนปจูน</t>
  </si>
  <si>
    <t xml:space="preserve"> ดาวเคราะห์น้อย เศษหิน และฝุ่นอวกาศ</t>
  </si>
  <si>
    <t xml:space="preserve">ดาวหาง ก้อนน้ำแข็ง และฝุ่นอวกาศ อยู่ในบริเวณ แถบไคเปอร์ และ เมฆออร์ต </t>
  </si>
  <si>
    <t>การมีน้ำในสถานะของเหลว มีชั้นบรรยากาศที่เหมาะสมและอยู่ในระยะห่างที่เหมาะสมจากดาวฤกษ์เพื่อให้มีอุณหภูมิที่เอื้อต่อการดำรงชีวิต</t>
  </si>
  <si>
    <t>Trappist-1e;</t>
  </si>
  <si>
    <t>ระบบสุริยะก่อตัวขึ้นจากการแตกสลายของแรงโน้มถ่วงภายในของพื้นที่ส่วนหนึ่งในเมฆโมเลกุลยักษ์ เมฆนี้มีขนาดประมาณ 20 พาร์เซก (65 ปีแสง)</t>
  </si>
  <si>
    <t xml:space="preserve">เกิดจากการรวมตัวกันของกลุ่มแก๊สและฝุ่นในอวกาศภายใต้แรงโน้มถ่วงของตัวเอง เมื่อกลุ่มแก๊สและฝุ่นเหล่านี้ยุบตัวลง ความร้อนและแรงดันที่เกิดขึ้นก็เพิ่มสูงขึ้นอย่างมาก เมื่ออุณหภูมิที่ใจกลางของดวงอาทิตย์สูงถึงระดับหนึ่ง (ประมาณ 1 ล้านองศาเซลเซียส) ปฏิกิริยานิวเคลียร์ฟิวชัน (nuclear fusion) ก็จะเริ่มขึ้น โดยไฮโดรเจนจะหลอมรวมกันเป็นฮีเลียม และปลดปล่อยพลังงานมหาศาลออกมา พลังงานนี้เองที่ทำให้ดวงอาทิตย์เปล่งแสงสว่างและความร้อนออกมา </t>
  </si>
  <si>
    <t>ดาวเคราะห์ชั้นใน (ดาวเคราะห์หิน) และดาวเคราะห์ชั้นนอก (ดาวเคราะห์แก๊ส) มีความแตกต่างกันเนื่องจากตำแหน่งและอุณหภูมิในระบบสุริยะขณะก่อตัว ดาวเคราะห์ชั้นในอยู่ใกล้ดวงอาทิตย์มากกว่า ทำให้ความร้อนจากดวงอาทิตย์ผลักดันก๊าซและน้ำหนักเบาออกไป เหลือเพียงธาตุหนักเช่นหินและโลหะที่รวมตัวกันเป็นดาวเคราะห์หิน ในขณะที่ดาวเคราะห์ชั้นนอกอยู่ไกลจากดวงอาทิตย์ ทำให้มีอุณหภูมิต่ำกว่าและสามารถรักษาก๊าซและน้ำแข็งไว้ได้ ทำให้เกิดเป็นดาวเคราะห์แก๊สขนาดใหญ่</t>
  </si>
  <si>
    <t>4 เขต 1. เขตดาวเคราะห์ชั้นในหรือดาวเคราะห์หิน 2. เขตดาวเคราะห์น้อย 3. เขตดาวเคราะห์ชั้นนอกหรือดาวเคราะห์ยักษ์ 4. เขตของดาวหาง</t>
  </si>
  <si>
    <t xml:space="preserve">ดาวพฤหัสบดีดาวเสาร์ ดาวยูเรนัส ดาวเนปจูน </t>
  </si>
  <si>
    <t xml:space="preserve">วัตถุขนาดเล็กจำนวนมาก โคจรรอบดวงอาทิตย์ระหว่างวงโคจรของดาวอังคารและดาวพฤหัสบดี วัตถุเหล่านี้ส่วนใหญ่เป็นหินและโลหะที่เหลือจากการก่อตัวของระบบสุริยะ </t>
  </si>
  <si>
    <t xml:space="preserve">ประกอบด้วยวัตถุจำพวกน้ำแข็งและเศษหินจำนวนมาก ที่อยู่ห่างจากดวงอาทิตย์มากที่สุดในระบบสุริยะ วัตถุเหล่านี้เป็นต้นกำเนิดของดาวหางคาบยาว โดยมีลักษณะเป็นทรงกลมล้อมรอบระบบสุริยะ </t>
  </si>
  <si>
    <t xml:space="preserve">ควรมีน้ำในสถานะของเหลว, มีชั้นบรรยากาศที่เหมาะสม, อยู่ในระยะห่างที่เหมาะสมจากดาวฤกษ์, มีองค์ประกอบทางเคมีที่เอื้อต่อการเกิดสิ่งมีชีวิต และมีกิจกรรมทางธรณีวิทยาที่เพียงพอต่อการหมุนเวียนธาตุอาหาร </t>
  </si>
  <si>
    <t>Gliese 667C เพราะอุณภูมิเหมาะสําหรับสิ่งมีชีวิต ให้อยู่รอดได้</t>
  </si>
  <si>
    <t>Kepler-69c เพราะอุณหภูมิสูงเกินไปสำหรับบสิ่งมีชีวิต</t>
  </si>
  <si>
    <t>กลุ่มเมฆก๊าซและฝุ่นขนาดใหญ่ที่หมุนวนอยู่ในอวกาศ หรือที่เรียกว่า โซลาร์เนบิวลา</t>
  </si>
  <si>
    <t xml:space="preserve">
ดวงอาทิตย์เกิดจาก เมฆก๊าซและฝุ่นขนาดใหญ่ ที่ยุบตัวลงด้วยแรงโน้มถ่วง
ใจกลางที่หนาแน่นและร้อนจัดทำให้เกิด ปฏิกิริยานิวเคลียร์ฟิวชัน กลายเป็นดวงอาทิตย์</t>
  </si>
  <si>
    <t>ดาวเคราะห์เกิดจาก จานก๊าซและฝุ่น รอบดวงอาทิตย์ในวัยเยาว์
อนุภาคต่างๆ ชนกันและรวมตัวกันเป็นก้อนใหญ่ขึ้นเรื่อยๆ จนเป็นดาวเคราะห์</t>
  </si>
  <si>
    <t>ดาวเคราะห์ชั้นในร้อนจัด มีแต่ธาตุหนัก (หิน, โลหะ) ที่คงรูปอยู่ได้
ดาวเคราะห์ชั้นนอกเย็นจัด ทำให้มีน้ำแข็งและดึงดูดก๊าซเบาๆ อย่างไฮโดรเจนและฮีเลียมมาสะสม</t>
  </si>
  <si>
    <t>แบ่งเป็น 4 เขตหลัก: เขตดาวเคราะห์ชั้นใน (หิน), เขตดาวเคราะห์น้อย, เขตดาวเคราะห์ชั้นนอก (แก๊ส), และ เขตวัตถุพ้นดาวเนปจูน (แถบไคเปอร์และเมฆออร์ต)</t>
  </si>
  <si>
    <t>เขตดาวเคราะห์ชั้นนอกประกอบด้วยดาวเคราะห์แก๊สยักษ์ 4 ดวง ได้แก่ ดาวพฤหัสบดี, ดาวเสาร์, ดาวยูเรนัส, และดาวเนปจูน</t>
  </si>
  <si>
    <t>เขตดาวเคราะห์น้อยส่วนใหญ่ประกอบด้วย ดาวเคราะห์น้อย (Asteroids) ซึ่งเป็นวัตถุหินและโลหะขนาดเล็กจำนวนมาก</t>
  </si>
  <si>
    <t>"เขตดงดาวหาง" คือแหล่งกำเนิดดาวหาง ได้แก่ แถบไคเปอร์ และ เมฆออร์ต
ทั้งสองเขตนี้ประกอบด้วย วัตถุน้ำแข็งขนาดเล็กจำนวนมหาศาล</t>
  </si>
  <si>
    <t>ต้องอยู่ใน เขตที่อยู่อาศัยได้ (มีน้ำเป็นของเหลวได้) และมี ชั้นบรรยากาศกับสนามแม่เหล็ก ที่เหมาะสม
รวมถึงมีมวลที่พอเหมาะ และมีดาวฤกษ์ที่เสถียร</t>
  </si>
  <si>
    <t>ระบบสุริยะเกิดจากกลุ่มฝุ่นก๊าซในอวกาศ เรียกว่า โซลาร์เนบิวลา</t>
  </si>
  <si>
    <t>เกิดจากการยุบรวมตัวของเนบิลลาเมื่อ5000ล้านปีที่เเล้ว</t>
  </si>
  <si>
    <t>ดาวเคราะห์ในระบบสุริยะกำเนิดขึ้นจากเนบิวลาดาวเคราะห์ก่อนเกิด ซึ่งเป็นกลุ่มก๊าซและฝุ่นที่หมุนวนรอบดาวฤกษ์อายุน้อย แรงโน้มถ่วงทำให้เนบิวลาดังกล่าวหดตัวและรวมตัวกันเป็นดาวฤกษ์</t>
  </si>
  <si>
    <t>เนื่องจากอยู่ใกล้ดวงอาทิตย์มาก ทำให้มีอุณหภูมิสูงจนสารประกอบที่ระเหยง่าย</t>
  </si>
  <si>
    <t xml:space="preserve">1.เขตดาวเคราะห์ชั้นใน อยู่ระหว่างดวงอาทิตย์กับแถบดาวเคราะห์น้อย
2. แถบดาวเคราะห์น้อย อยู่ระหว่างวงโคจรของดาวอังคาร และดาวพฤหัสบดี เป็นเศษของดาวเคราะห์หิน
3.  เขตดาวเคราะห์ชั้นนอก อยู่ถัดจากแถบดาวเคราะห์น้อยออกไป
4. เขตดาวหาง อยู่ตั้งแต่วงโคจรของดาวเนปจูนไกลออกไป
</t>
  </si>
  <si>
    <t>ดาวเคราะห์น้อยจำนวนมาก ซึ่งเป็นวัตถุขนาดเล็กที่โคจรรอบดวงอาทิตย์</t>
  </si>
  <si>
    <t>ฝุ่นผง เศษหิน ก้อนน้ำแข็ง และแก๊สแข็งตัว</t>
  </si>
  <si>
    <t>มีน้ำในสถานะของเหลว มีบรรยากาศที่เหมาะสม มีสนามแม่เหล็ก</t>
  </si>
  <si>
    <t>เนบิวลาสุริยะซึ่งเป็นจุดเริ่มต้นของการกำเนิดระบบสุริยะของเรา เนบิวลาสุริยะคือเมฆขนาดมหึมาที่ประกอบด้วยแก๊สสส่วนใหญ่เป็นไฮโดรเจนและฮีเลียมและฝุ่นคอสมิกที่ลอยอยู่ในอวกาศ</t>
  </si>
  <si>
    <t xml:space="preserve">เป็นรูปวงกลมหมุนวนสีแดงและเหลือง อาจคล้ายกับกาแล็กซีหรือดวงอาทิตย์ </t>
  </si>
  <si>
    <t>กาแล็กซีแบบเกลียว</t>
  </si>
  <si>
    <t>ดวงอาทิตย์  ที่อยู่ตรงกลาง มีขนาดใหญ่และสว่างจ้าที่สุด ดาวเคราะห์ต่างๆ (Planets) โคจรอยู่รอบดวงอาทิตย์ มีลักษณะและสีที่แตกต่างกันไป ซึ่งเป็นตัวแทนของดาวเคราะห์ในระบบสุริยะของเรา พื้นหลังเป็นอวกาศ ที่มีกลุ่มดาวและเนบิวลา</t>
  </si>
  <si>
    <t xml:space="preserve">ดาวศุกร์ถือเป็นดาวเคราะห์ที่ "ใกล้เคียงกับโลกมากที่สุด" ในระบบสุริยะ ทั้งในแง่ของขนาด มวล และองค์ประกอบโครงสร้างภายใน </t>
  </si>
  <si>
    <t>Kepler-69c เนื่องจากมีสภาพแวดล้อมที่ไม่เอื้อต่อการดำรงชีวิต เช่น อุณหภูมิสูงหรือต่ำเกินไป บรรยากาศเป็นพิษ ไม่มีน้ำในรูปของของเหลว</t>
  </si>
  <si>
    <t>การแตกสลายของแรงโน้มถ่วงภายในของพื้นที่ส่วนหนึ่งในเมฆโมเลกุลยักษ์</t>
  </si>
  <si>
    <t>เกิดจากการยุบตัวของเนบิวลาดวงอาทิตย์ ซึ่งเป็นกลุ่มก๊าซและฝุ่นที่หมุนรอบดวงอาทิตย์เมื่อประมาณ 4.6 พันล้านปีก่อน แรงโน้มถ่วงดึงดูดสสารเหล่านี้เข้าหากัน ทำให้เกิดการรวมตัวเป็นก้อนขนาดใหญ่ และในที่สุดก็กลายเป็นดาวเคราะห์</t>
  </si>
  <si>
    <t>ตำแหน่งที่แตกต่างกันของดาวเคราะห์ในระบบสุริยะส่งผลต่ออุณหภูมิและองค์ประกอบของดาวเคราะห์ อุณหภูมิที่สูงใกล้ดวงอาทิตย์ทำให้เกิดดาวเคราะห์หิน ในขณะที่อุณหภูมิที่ต่ำกว่าในบริเวณที่ห่างไกลออกไปทำให้เกิดดาวเคราะห์แก๊ส</t>
  </si>
  <si>
    <t>แบ่งเป็น4เขต 1. เขตดาวเคราะห์ชั้นในหรือดาวเคราะห์หิน 2. เขตดาวเคราะห์น้อย 3. เขตดาวเคราะห์ชั้นนอกหรือดาวเคราะห์ยักษ์ 4. เขตของดาวหาง</t>
  </si>
  <si>
    <t>การมีน้ำในสถานะของเหลว, ชั้นบรรยากาศที่เหมาะสม, ระยะห่างจากดาวฤกษ์ที่พอเหมาะ, และมีองค์ประกอบทางเคมีที่เอื้อต่อการเกิดและดำรงชีวิตของสิ่งมีชีวิต</t>
  </si>
  <si>
    <t>เนบิวลาสุริยะ (Solar Nebula) ซึ่งเป็นจุดเริ่ม
ดนของการกาเนดระบบสรยะของเรา เนบวล
สริยะคือเมฆขนาดมหิมาที่ประกอบด้วยแก้ (ส่วนใหญ่เป็นไฮโดรเจนและฮีเลียม) และฝุ่น
คอสมิกที่ลอยอยู่ในอวกาศ</t>
  </si>
  <si>
    <t>การก่อตัวของดวงอาทิตย์และจานดาวเคราะห์ก่อนเกิด" (Protoplanetary Disk) ในขั้นนี้บริเวณแกนกลางของจานเนบิวลาได้รวมตัวกันหนาแน่นขึ้นและร้อนจัดจนเริ่มเป็นดาวฤกษ์ดวง
ใหม่ (ดวงอาทิตย์แรกเริ่ม)</t>
  </si>
  <si>
    <t>การก่อตัวของดาวเคราะห์และการเคลียร์เส้นทางโคจร" ในขั้นตอนนี้ ดวงอาทิตย์ได้ก่อตัว
เต็มที่แล้ว และมีการเกิดปฏิกิริยานิวเคลียร์ฟิว
ชันที่แกนกลาง ทำให้ดวงอาทิตย์ส่องแสง</t>
  </si>
  <si>
    <t>ระบบสุริยะ  	เป็นขั้นตอนสุดท้ายของวิวัฒนาการระบบดาวหลังจากจานฝุ่นรวมตัวกัน กลุ่มดาวเคราะห์จะก่อตัวขึ้นและโคจรรอบดาวฤกษ์กลาง (เช่น ดวงอาทิตย์)ระบบสุริยะของเรามีดาวเคราะห์ 8 ดวง รวมทั้งดาวเคราะห์แคระ ดวงจันทร์ ดาวเคราะห์น้อย</t>
  </si>
  <si>
    <t>Gliese 667C เพราะอุณภูมิเหมาะสำหรับสิ่งมี
ชีวิต ให้อยู่รอดได้</t>
  </si>
  <si>
    <t>Kepler-69c เพราะอุณหภูมิสูงเกินไปสำหรับบ
สิ่งมีชีวิต
บ</t>
  </si>
  <si>
    <t xml:space="preserve">กลุ่มก๊าซและฝุ่นที่เรียกว่า "เนบิวลาสุริยะ" (Solar Nebula) ซึ่งเป็นเมฆขนาดใหญ่ที่หมุนวนในอวกาศ เมื่อเนบิวลาสุริยะยุบตัวลง แรงโน้มถ่วงทำให้เกิดการรวมตัวกันของสสาร โดยเฉพาะในบริเวณใจกลาง ซึ่งต่อมากลายเป็นดวงอาทิตย์ ส่วนสสารที่เหลือจากการรวมตัวกันเป็นดาวเคราะห์และวัตถุอื่นๆ ในระบบสุริยะ 
</t>
  </si>
  <si>
    <t xml:space="preserve">ระบบสุริยะเริ่มต้นจากกลุ่มก๊าซและฝุ่นขนาดใหญ่ที่เรียกว่าเนบิวลาสุริยะ แรงโน้มถ่วงทำให้เนบิวลายุบตัวลง ทำให้เกิดการหมุนตัวและแบนราบเป็นจาน ตรงกลางของจานรวมตัวกันเป็นดวงอาทิตย์ ส่วนวัสดุรอบนอกรวมตัวกันเป็นดาวเคราะห์และวัตถุอื่นๆ 
</t>
  </si>
  <si>
    <t xml:space="preserve">เนื่องจากตำแหน่งและอุณหภูมิในระบบสุริยะขณะก่อตัว ดาวเคราะห์ชั้นในอยู่ใกล้ดวงอาทิตย์มากกว่า ซึ่งมีอุณหภูมิสูงกว่า ทำให้ธาตุที่ระเหยง่าย เช่น ไฮโดรเจนและฮีเลียม ระเหยหายไป เหลือเพียงธาตุหนักกว่า เช่น หินและโลหะ ซึ่งรวมตัวกันเป็นดาวเคราะห์หิน ในทางตรงกันข้าม ดาวเคราะห์ชั้นนอกอยู่ห่างจากดวงอาทิตย์มากกว่า ซึ่งมีอุณหภูมิต่ำกว่า ทำให้ก๊าซ เช่น ไฮโดรเจนและฮีเลียม สามารถรวมตัวกันเป็นดาวเคราะห์ขนาดใหญ่ที่มีองค์ประกอบเป็นก๊าซ 
</t>
  </si>
  <si>
    <t>แบ่งเขตบริวารออกเป็น 4 เขตหลักๆ ได้แก่ ดาวเคราะห์ชั้นใน, แถบดาวเคราะห์น้อย, ดาวเคราะห์ชั้นนอก, และดงดาวหางกับแถบไคเปอร์</t>
  </si>
  <si>
    <t xml:space="preserve"> ประกอบด้วยดาวเคราะห์ 4 ดวง ได้แก่ ดาวพฤหัสบดี (Jupiter), ดาวเสาร์ (Saturn), ดาวยูเรนัส (Uranus), และดาวเนปจูน (Neptune)</t>
  </si>
  <si>
    <t xml:space="preserve">ประกอบด้วยดาวเคราะห์น้อยจำนวนมาก รวมถึงเศษซากจากการก่อตัวของระบบสุริยะที่ไม่สามารถรวมตัวกันเป็นดาวเคราะห์ได้ ส่วนใหญ่จะอยู่ในวงโคจรรอบดวงอาทิตย์ระหว่างดาวอังคารและดาวพฤหัสบดี 
</t>
  </si>
  <si>
    <t>ประกอบด้วยฝุ่นผง เศษหิน ก้อนน้ำแข็ง และแก๊สแข็งตัว</t>
  </si>
  <si>
    <t>มีน้ำในสถานะของเหลว, มีบรรยากาศที่เหมาะสม, อยู่ในระยะห่างที่เหมาะสมจากดาวฤกษ์ (เขตอยู่อาศัย) และมีขนาดที่เหมาะสม (เป็นดาวเคราะห์หิน)</t>
  </si>
  <si>
    <t>ซูเปอร์โนวา
•	ซูเปอร์โนวาคือการระเบิดอย่างรุนแรงของดาวฤกษ์มวลมากในช่วงปลายชีวิตของมัน
	•	หลังจากใช้เชื้อเพลิงนิวเคลียร์จนหมด แรงโน้มถ่วงจะดึงตัวดาวให้ยุบลง แล้วเกิดการดีดตัวและระเบิดออก
	•	การระเบิดนี้ปลดปล่อยธาตุต่างๆ ออกสู่อวกาศ กลายเป็นวัสดุเริ่มต้นให้การกำเนิดดาวรุ่นใหม่ในอนาคต</t>
  </si>
  <si>
    <t>โปรโตสตาร์
	•	โปรโตสตาร์คือดาวฤกษ์ในระยะกำลังก่อตัว
	•	เกิดจากการยุบตัวของกลุ่มก๊าซและฝุ่นในเนบิวลา
	•	มีแรงโน้มถ่วงดึงสสารเข้าหากันจนเกิดความร้อนสูง แต่ยังไม่พอให้เกิดปฏิกิริยานิวเคลียร์เต็มรูปแบบ
	•	อยู่ในช่วงก่อนกลายเป็นดาวฤกษ์แท้จริง</t>
  </si>
  <si>
    <t>จานกำเนิดดาวเคราะห์
	•	เป็นจานของสสารที่หมุนรอบโปรโตสตาร์ ซึ่งจะกลายเป็นดาวเคราะห์ในภายหลัง
	•	ฝุ่นในจานจะรวมตัวกันเป็นก้อนใหญ่ขึ้น จนเกิดการชนและรวมตัวกลายเป็นดาวเคราะห์
	•	ดวงอาทิตย์ของเราก็เคยมีจานลักษณะนี้ก่อนระบบสุริยะจะเกิดขึ้น</t>
  </si>
  <si>
    <t>ระบบสุริยะ  	เป็นขั้นตอนสุดท้ายของวิวัฒนาการระบบดาว 	•	หลังจากจานฝุ่นรวมตัวกัน กลุ่มดาวเคราะห์จะก่อตัวขึ้นและโคจรรอบดาวฤกษ์กลาง (เช่น ดวงอาทิตย์) 	•	ระบบสุริยะของเรามีดาวเคราะห์ 8 ดวง รวมทั้งดาวเคราะห์แคระ ดวงจันทร์ ดาวเคราะห์น้อย ฯลฯ</t>
  </si>
  <si>
    <t>Kepler-452b เพราะมีลักษณะคล้ายโลกมากที่สุด ทั้งในด้านอุณหภูมิ ระยะห่างจากดาวฤกษ์ และประเภทของดาวฤกษ์</t>
  </si>
  <si>
    <t xml:space="preserve">Kepler-69c เพราะมีอุณหภูมิพื้นผิวสูงถึง 573 เคลวิน ซึ่งร้อนเกินกว่าจะมีน้ำในสถานะของเหลว ทำให้ไม่เหมาะสมต่อการดำรงอยู่ของสิ่งมีชีวิต
</t>
  </si>
  <si>
    <t>Gliese 667Cc เพราะแม้จะอยู่ในระยะที่ใกล้เคียงกับโลก แต่มีอุณหภูมิพื้นผิวสูงถึง 303 เคลวิน และโคจรรอบดาวฤกษ์ชนิด M ซึ่งมีการแผ่รังสีต่ำและไม่เสถียร อาจเกิดการแผ่รังสี UV หรือ X-ray มาก ทำให้สภาพแวดล้อมไม่เหมาะสมต่อสิ่งมีชีวิต</t>
  </si>
  <si>
    <t>เนบิวาสุริยะ</t>
  </si>
  <si>
    <t>เกิดจากเนบิวลาสุริยะ ซึ่งประกอบด้วยฝุ่นและแก๊ส โดยแก๊สส่วนใหญ่เป็นไฮโดรเจน รองลงมาคือฮีเลียมและธาตุหนักต่าง ๆ ทั้งนี้มวลของเนบิวลาสุริยะประมาณร้อยละ 99.8 จะรวมตัวกัน เป็นดวงอาทิตย์ก่อนเกิด ที่บริเวณศูนย์กลางของระบบสุริยะและมีวิวัฒนาการต่อมาเป็นดวงอาทิตย์</t>
  </si>
  <si>
    <t>ดาวเคราะห์เกิดจากฝุ่นและก๊าซที่เหลือจากการก่อตัวของดวงอาทิตย์ ซึ่งรวมตัวกันภายใต้แรงโน้มถ่วง จนกลายเป็นก้อนใหญ่และกลายเป็นดาวเคราะห์</t>
  </si>
  <si>
    <t xml:space="preserve">เพราะอุณหภูมิในจานกำเนิดระบบสุริยะแตกต่างกันตามระยะห่างจากดวงอาทิตย์ </t>
  </si>
  <si>
    <t>เขตบริวารของดวงอาทิตย์แบ่งเป็น 4 เขต คือ 1.ดาวเคราะห์ชั้นใน 2.แถบดาวเคราะห์น้อย 3.ดาวเคราะห์ชั้นนอก 4. แถบไคเปอร์</t>
  </si>
  <si>
    <t>ดาวพุธ  ดาวศุกร์  โลก และดาวอังคาร </t>
  </si>
  <si>
    <t>ดาวพฤหัสบดี ดาวเสาร์ ดาวยูเรนัส และดาวเนปจูน</t>
  </si>
  <si>
    <t>เขตดงดาวหางประกอบด้วยวัตถุเย็นเล็ก ๆ จำนวนมาก เช่น น้ำแข็ง ฝุ่น ก๊าซ และหิน</t>
  </si>
  <si>
    <t>เป็นบริเวณที่เหมาะสมต่อการอยู่อาศัยของสิ่งมีชีวิต โดยมีน้ำ ที่อยู่ในสถานะของเหลว มีชั้นบรรยากาศที่เหมาะสมและอยู่ห่างจากดาวฤกษ์ในระยะทางที่เหมาะสม จึงทำให้ผิวดาวมีอุณหภูมิและสภาวะแวดล้อมที่เอื้อต่อการดำรงชีวิต
โลกของเราเป็นตัวอย่างดาวเคราะห์ที่อยู่ในบริเวณเอื้อต่อการมีสิ่งมีชีวิต เพราะมีองค์ประกอบสำคัญ คือ มีน้ำอยู่ในทั้ง 3 สถานะได้แก่ ของแข็ง ของเหลว และแก๊ส มีชั้นบรรยากาศที่เหมาะสมต่อการดำรงชีวิต ของสิ่งมีชีวิต และอยู่ห่างจากดวงอาทิตย์ในระยะทางที่เหมาะสม จึงเป็นแหล่งพลังงานที่สำคัญที่สุดสำหรับ การดำรงชีวิตอยู่และวิวัฒนาการของสิ่งมีชีวิต</t>
  </si>
  <si>
    <t>"เนบิวลาสุริยะ" (Solar Nebula) ซึ่งเป็นจุดเริ่ม ต้นของการกำเนิดระบบสุริยะของเรา เนบิวลา สุริยะคือเมฆขนาดมหึมาที่ประกอบด้วยแก๊ส (ส่วนใหญ่เป็นโฮโดรเจนและฮีเลียม) และฝุ่นคอสมิกที่ลอยอยู่ในอวกาศ</t>
  </si>
  <si>
    <t>การก่อตัวของดวงอาทิตย์และจานดาวเคราะห์ ก่อนเกิด" (Protoplanetary Disk) ในขั้นนี้ บริเวณแกนกลางของจานเนบิวลาได้รวมตัวกัน หนาแน่นขึ้นและร้อนจัดจนเริ่มเป็นดาวฤกษ์ควง ใหม่ (ควงอาทิตย์แรกเริ่ม)</t>
  </si>
  <si>
    <t>การก่อตัวของดาวเคราะห์และการเคลียร์เส้น ทางโคจร” ในขั้นตอนนี้ ดวงอาทิตย์ให้ก่อตัว เต็มที่แล้ว และมีการเกิดปฏิกิริยานิวเคลียร์ฟิว ชันที่แกนกลาง ท่าให้ดวงอาทิตย์ส่องแสง</t>
  </si>
  <si>
    <t>Kepler-452b เป็นดาวเคราะห์ที่มีลักษณะคล้ายโลกมากที่สุดในกลุ่มตัวเลือกนี้
เพราะมันมีขนาดใกล้เคียงกับโลก โคจรรอบดาวฤกษ์แบบเดียวกับดวงอาทิตย์ และอยู่ในเขตเอื้ออยู่อาศัย</t>
  </si>
  <si>
    <t>Trappist-1e เป็นดาวฤกษ์ที่มีลักษณะไม่เอื้อต่อการดำรงอยู่ของสิ่งมีชีวิต เนื่องจากมีการแผ่รังสีรุนแรง และดาวเคราะห์อาจมีสภาพแวดล้อมสุดขั้ว แม้จะมีดาวเคราะห์อยู่ใน “เขตเอื้ออยู่อาศัย” ก็ตาม แต่ โดยรวมสภาพแวดล้อมไม่เหมาะแก่การอยู่อาศัย</t>
  </si>
  <si>
    <t>Kepler-452b เป็นตัวเลือกที่ดีที่สุดสำหรับดาวเคราะห์ที่มีโอกาสสนับสนุนสิ่งมีชีวิต เพราะมีดาวแม่และสภาพแวดล้อมที่คล้ายกับระบบสุริยะของเรา มากกว่าอย่างชัดเจน</t>
  </si>
  <si>
    <t>เนบิวลาสุริยะประกอบด้วยฝุ่นและแก๊ส มวลทั้งหมดร้อยละ99.8 จะรวมเป็นดวงอาทิตย์ก่อนเกิด ที่เหลือ0.2จะเกิดเป็นดาวเคราะห์</t>
  </si>
  <si>
    <t>เกิดจากการรวมตัวของกลุ่มแก๊สและฝุ่น</t>
  </si>
  <si>
    <t>เกิดจากแก๊สและฝุ่นขนาดใหญ่จากจานแบนๆที่หมุนวนรอบๆจุดที่รวมตัวของดวงอาทิตย์</t>
  </si>
  <si>
    <t>ระยะห่างจากดวงอาทิตย์และอุณหภูมิ องค์ประกอบของวัตถุดิบในแผ่นจานก่อกำเนิด</t>
  </si>
  <si>
    <t>4เขต เขตดาวเคราะห์ชั้นใน เขตดาวเคราะห์ชั้นนอก เขตดาวเคราะห์น้อย เขตดาวหาง</t>
  </si>
  <si>
    <t>พฤหัสบดี, เสาร์, ยูเรนัส, เนปจูน</t>
  </si>
  <si>
    <t>ประกอบด้วยดาวเคราะห์น้อยจำนวนมาก</t>
  </si>
  <si>
    <t>น้ำแข็งและหิน</t>
  </si>
  <si>
    <t xml:space="preserve">อุณหภูมิที่เหมาะสม มีน้ำ </t>
  </si>
  <si>
    <t>เนบิวลาหรือกลุ่มก๊าซและฝุ่นในอวกาศเริ่มยุบตัวรวมกันด้วยแรงโน้มถ่วง.</t>
  </si>
  <si>
    <t>การกำเนิดระบบสุริยะ
เนบิวลายุบตัวและหมุนเร็วขึ้นจนแผ่เป็นแผ่นจาน โดยมีแกนกลางร้อนจัดเริ่มก่อตัวเป็นดวงอาทิตย์.</t>
  </si>
  <si>
    <t>การกำเนิดระบบสุริยะ
เศษก๊าซและฝุ่นในแผ่นจานหมุนเริ่มรวมตัวกันเป็นก้อนเล็ก ๆ ที่เรียกว่า พลาเนตซิมัล ซึ่งจะกลายเป็นดาวเคราะห์ในภายหลัง</t>
  </si>
  <si>
    <t>การกำเนิดระบบสุริยะ ดวงอาทิตย์และดาวเคราะห์ต่าง ๆ ก่อตัวสมบูรณ์แล้ว และโคจรรอบดวงอาทิตย์ในลักษณะที่เป็นระเบียบ.</t>
  </si>
  <si>
    <t>Kepler-69c อุณหภูมิสูงเกินไปที่จะอาศัย</t>
  </si>
  <si>
    <t>กลุ่มเมฆก๊าซและฝุ่นขนาดใหญ่ที่เรียกว่า เนบิวลา</t>
  </si>
  <si>
    <t>เกิดจากการรวมตัวของฝุ่นและก๊าซในจานหมุนรอบดวงอาทิตย์</t>
  </si>
  <si>
    <t>เพราะอุณหภูมิในจานก่อกำเนิดระบบสุริยะไม่เท่ากัน</t>
  </si>
  <si>
    <t xml:space="preserve">ดาวพฤหัสบดี, ดาวเสาร์, ดาวยูเรนัส, ดาวเนปจูน </t>
  </si>
  <si>
    <t>ดาวเคราะห์น้อยจำนวนมาก ส่วนใหญ่เป็นวัตถุหินขนาดเล็กที่โคจรรอบดวงอาทิตย์</t>
  </si>
  <si>
    <t>ประกอบด้วยน้ำแข็งและหิน</t>
  </si>
  <si>
    <t>มีน้ำมีอุณหภูมิที่เหมาะสม</t>
  </si>
  <si>
    <t>เนบิวลาสุริยะ ซึ่งเป็นจุดเริ่มต้นของการกำเนิดระบบสุริยะ เนบิวลา
สุริยะคือเมฆขนาดมหึมาที่ประกอบด้วยแก้ (ส่วนใหญ่เป็นไฮโดรเจนและฮีเลียม) และฝุ่น
คอสมิกที่ลอยอยู่ในอวกาศ</t>
  </si>
  <si>
    <t>การก่อตัวของดวงอาทิตย์และจานดาวเคราะห์ก่อนเกิด" (Protoplanetary Disk) ในขั้นนี้บริเวณแกนกลางของจานเนบิวลาได้รวมตัวกันหนาแน่นขึ้นและร้อนจัดจนเริ่มเป็นดาวฤกษ์ดวง
ใหม่ ดวงอาทิตย์แรกเริ่ม</t>
  </si>
  <si>
    <t>การยุบตัวของแก๊สในเนบิวลา</t>
  </si>
  <si>
    <t>เกิดจากปฏิกิริยาฟิวชัน</t>
  </si>
  <si>
    <t>ดาวเคราะห์ชั้นในมีอุณหภูมิสูง จึงทำให้เหลือแต่ธาตุโลหะและหิน แล้วจับตัวกัน
ส่วนดาวเคราะห์ชั้นนอกมีอุณหภูมิต่ำทำให้ แก๊สและน้ำแข็งเกาะตัวได้</t>
  </si>
  <si>
    <t>3เขต
1.ดาวเคราะห์ชั้นใน
2.ดาวเคราะห์น้อย
3.ดาวเคราะห์ชั้นนอก</t>
  </si>
  <si>
    <t>ดาวพฤหัส เสาร์ ยูเรนัส และเนปจูน</t>
  </si>
  <si>
    <t>ดาวเคราะห์น้อย และ เศษโลหะและหิน</t>
  </si>
  <si>
    <t>วัตถุเยือกแข็งและดาวหาง</t>
  </si>
  <si>
    <t>อยู่ใน habitable zone มีอุณหภูมิเหมาะสม มีชั้นบรรยากาศ มีน้ำ มีแรงโน้มถ่วงที่เหมาะสม และมีสนามแม่เหล็ก</t>
  </si>
  <si>
    <t>เนบิวลาสุริยะเริ่มยุบตัว</t>
  </si>
  <si>
    <t>เนบิวลาสุริยะยุบตัว</t>
  </si>
  <si>
    <t>เกิดดวงอาทิตย์</t>
  </si>
  <si>
    <t>เกิดดาวเคราะห์</t>
  </si>
  <si>
    <t>ดาวศุกร์ เพราะ มีขนาดใกล้เคียงและองค์ประกอบคล้ายกัน</t>
  </si>
  <si>
    <t>Kepler-69c เพราะ น่าจะมีอุณหภูมิสูงเกินไป</t>
  </si>
  <si>
    <t>Trappist-1e เพราะ มีเขตอุณหภูมิที่เหมาะสม มีน้ำ</t>
  </si>
  <si>
    <t>เกิดจากprotostarยุบตัวจนมีความดันและอุณหภูมิสูงจะเกิดปฏิกิริยานิวเคลียร์ฟิวชัน</t>
  </si>
  <si>
    <t>ที่ศูนย์กลางดวงอาทิตย์ผลิตพลังงานนิวเคลียร์ฟิวชันทำให้วัตถุรอบนอกแผ่นจานหมุนจนเกิดการพอกพูนมวล</t>
  </si>
  <si>
    <t>ได้รับอิทธิพลจากลมสุริยะทำให้สสารพวกแก๊สปลิวไปได้ไกลกว่าสสารที่มีมวลมาก</t>
  </si>
  <si>
    <t>4เขต
ดาวเคราะห์ชั้นใน
ดาวเคราะห์ชั้นนอก
ดาวเคราะห์น้อย
ดงดาวหาง</t>
  </si>
  <si>
    <t>ดาวพฤหัส เสาร์ ยูเรนัส เนปจูน</t>
  </si>
  <si>
    <t>แถบดาวเคราะห์น้อย</t>
  </si>
  <si>
    <t>แถบไคเปอร์</t>
  </si>
  <si>
    <t>น้ำบนดาวควรเป็นของเหลวได้ มีอุณหภูมิและสิ่งแวดล้อมใกล้เคียงกับโลก</t>
  </si>
  <si>
    <t>เกิดการพอกพูนบริเวณแผ่นจานหมุน</t>
  </si>
  <si>
    <t>กำเนิดระบบสุริยะ</t>
  </si>
  <si>
    <t>ดาว Kepler-452b เพราะมีอุณหภูมิบนพื้นผิวดาวใกล้เคียงกับโลกมากที่สุด</t>
  </si>
  <si>
    <t>Gliese 667Cc และ Kepler-69c เพราะมีอุณหภูมิบนพื้นผิวดาวแตกต่างจากโลกมาก</t>
  </si>
  <si>
    <t>Trappist-1e และ Kepler-452b เพราะเป็นดาวที่มีอุณหภูมิบนพื้นผิวใกล้เคียงกับโลกซึ่งอยู่ในเขตเอื้อชีวิต</t>
  </si>
  <si>
    <t>Solar nabula</t>
  </si>
  <si>
    <t>มวล 99.8 ของ solar nabula</t>
  </si>
  <si>
    <t>เกิดจากการรวมชนรวมกันของ กลุ่มมวลของ solar nabula ที่เหลือ</t>
  </si>
  <si>
    <t>เกิดลมสุริยะพัดธาตุที่มีน้ำหนักเบาออกไปรอบนอก</t>
  </si>
  <si>
    <t xml:space="preserve">ดาวเคราะห์ชั้นใน, แถบดาวเคราะห์น้อย, ดาวเคราะห์ชั้นนอก, และเขตดาวหาง </t>
  </si>
  <si>
    <t>ดาวเคราะห์น้อยหิน</t>
  </si>
  <si>
    <t>นิวเคลียส โคมา เเละหาง</t>
  </si>
  <si>
    <t>มีอุณภูมิที่เหมาะสม มีน้ำในสถานะของเหลว</t>
  </si>
  <si>
    <t>ภาพของ solar nabula</t>
  </si>
  <si>
    <t>Solar nabula เรินมรวมเข้าจุดศูนย์กลาง</t>
  </si>
  <si>
    <t>มวล99.8 ของ solar nabula รวมกันเข้าสู่จุดศูนย์กลาง ที่เหลือรวมกันเป็นเเบบซึ่งจะกลายเป็นดาวเคราะห์ในอนาคต</t>
  </si>
  <si>
    <t>ระบบสุริยะ ที่สมบูรณ์</t>
  </si>
  <si>
    <t>Trappist-1;Kepler-452;Gliese 667C;</t>
  </si>
  <si>
    <t>Kepler-452b</t>
  </si>
  <si>
    <t>Trappist 1e AU น้อยเกินไป</t>
  </si>
  <si>
    <t xml:space="preserve">ไม่น่ามีเพราะถ้าอยู่นอกระบบสุริยะอุณหภูมิน่าจะต่ำเกินก็งว่าการมีชีวิตอยู่ได้ทั้งนี้อาจเป็นไปได้ถ้าสมชที่ศึกษาไม่ใช่ พวก cabon based organisms </t>
  </si>
  <si>
    <t>กลุ่มเมฆฝุ่นและก๊าซขนาดใหญ่ที่เรียกว่า เนบิวลาสุริยะ</t>
  </si>
  <si>
    <t xml:space="preserve">เกิดจากการยุบตัวของเนบิวลาดวงอาทิตย์ (Solar Nebula) ซึ่งเป็นกลุ่มก๊าซและฝุ่นขนาดใหญ่ที่หมุนวนอยู่ แรงโน้มถ่วงทำให้เนบิวลาดังกล่าวหดตัวและหมุนเร็วขึ้น ทำให้เกิดการรวมตัวของสสารเป็นดวงอาทิตย์ที่ใจกลาง ขณะเดียวกัน สสารที่เหลือในจานดาวเคราะห์ก่อนเกิด (protoplanetary disk) ซึ่งเป็นจานแบนๆ ที่หมุนรอบดวงอาทิตย์ </t>
  </si>
  <si>
    <t xml:space="preserve">ดาวเคราะห์ชั้นใน (ดาวเคราะห์หิน) และดาวเคราะห์ชั้นนอก (ดาวเคราะห์แก๊ส) มีความแตกต่างกันเนื่องจากตำแหน่งและอุณหภูมิในระบบสุริยะขณะก่อตัว ดาวเคราะห์ชั้นในอยู่ใกล้ดวงอาทิตย์มากกว่า ทำให้ได้รับความร้อนสูงและมีเพียงวัสดุที่มีจุดหลอมเหลวสูง เช่น หินและโลหะเท่านั้นที่สามารถรวมตัวกันเป็นดาวเคราะห์ได้ ในขณะที่ดาวเคราะห์ชั้นนอกอยู่ไกลออกไป ทำให้มีอุณหภูมิต่ำกว่าและสามารถดึงดูดก๊าซและน้ำแข็งจำนวนมากมารวมกันเป็นดาวเคราะห์ขนาดใหญ่ได้ </t>
  </si>
  <si>
    <t>4เขต 1)เขตดาวเคราะห์ชั้นใน 2)เขตดาวเคราะห์น้อย 3)เขตดาวเคราะห์ชั้นนอก 4)เขตดงดาวหาง</t>
  </si>
  <si>
    <t>ดาวพฤหัส ดาวเสาร์ ดาวยูเรนัส ดาวเนปจูน</t>
  </si>
  <si>
    <t>วัตถุขนาดเล็กจำนวนมากที่โคจรรอบดวงอาทิตย์ โดยส่วนใหญ่อยู่ระหว่างวงโคจรของดาวอังคารและดาวพฤหัสบดี วัตถุเหล่านี้ส่วนใหญ่เป็นหินและโลหะ แต่ก็มีบางส่วนที่เป็นน้ำแข็งและสารอินทรีย์</t>
  </si>
  <si>
    <t>ประกอบด้วยวัตถุขนาดเล็กจำนวนมากที่ส่วนใหญ่เป็นน้ำแข็งและฝุ่น</t>
  </si>
  <si>
    <t>ได้รับพลังงานจากดาวฤกษ์ที่เป็นดาวแม่อย่างเหมาะสมทำให้ผิวดาวมีอุณหภูมิและสภาพแวดล้อมเอื้ออำนวยต่อการดำรงชีวิตของสิ่งมีชีวิตในโลก และสมารถเกิดน้ำที่ยังคงสถานะของเหลว</t>
  </si>
  <si>
    <t>เนบิวลาสุริยะเริ่มก่อตัว เกิดจากซากการระเบิดของ supernova เรียกว่า เนบิวลาสุริยะ</t>
  </si>
  <si>
    <t>เนบิวลาสุริยะยุบตัว เกิดจากมวลร้อยละ99.8% ของเนบิวลาสุริยะยุบตัว ประกอบด้วยไฮโดรเจนและฮีเลียมเกิดการยุบตัวเข้าสู่บริเวณใจกลางด้วยแรงโน้มถ่วง ทำให้บริเวณใจกลางมีอุณหภูมิ และความดันเพิ่มสูงขึ้นจนกลายเป็น ดาวฤกษ์ก่อนเกิด (protostar)
มวลอีกร้อยละ 0.02 ของเนบิวลาสุริยะที่เหลือจะรวมตัวกันเป็นแผ่นจานแบนและ หมุนรอบใจกลาง</t>
  </si>
  <si>
    <t>แผ่นจานหมุนบริเวณโดยรอบเริ่มบางลง เพราะโลหะ เศษหิน แก๊ส และสสารต่าง ๆ เกิดการรวมตัวกันด้วยแรงโน้มถ่วง และค่อย ๆ พอกพูนกลายเป็นวัตถุที่มีขนาดใหญ่ขึ้น</t>
  </si>
  <si>
    <t>. เกิดดาวเคราะห์  ที่บริเวณศูนย์กลางดวงอาทิตย์ผลิตจะ ผลิตพลังงานด้วยปฏิกิริยานิวเคลียร์ ฟิวชันด้วยอัตราคงที่ วัตถุรอบนอกบริเวณ แผ่นจานหมุนจะเกิดการพอกพูนมวล  **  ส่วนที่เกิดการพอกพูนบริเวณใกล้ดวงอาทิตย์ จะได้รับอิทธิพลจากลมสุริยะจากดวงอาทิตย์พัดพาแก๊สออกไปจากผิว กลายเป็น ดาวเคราะห์หุ้น หรือ ดาวเคราะห์ชั้นใน  *  ส่วนที่เกิดการพอกพูนบริเวณที่อยู่ไกลจากดวงอาทิตย์ได้รับอิทธิพลจากลมสุริยะน้อย ทำให้บริเวณผิวยังคงมีแก๊สปริมาณมาก ปกคลุม กลายเป็น ดาวเคราะห์แก๊ส หรือ ดาวเคราะห์ชั้นนอก  ส่วนเศษหิน โลหะ แก๊สและสสารต่าง ๆ ที่เหลือจากการรวมตัวเป็นดาวเคราะห์ จะกลายเป็น บริวารของดาวเคราะห์ ดาวเคราะห์น้อย ดาวเคราะห์แคระ ดาวหาง และสะเก็ดดาว</t>
  </si>
  <si>
    <t>Kepler-452b เพราะมีอัตราส่วนใกล้มากที่สุด</t>
  </si>
  <si>
    <t>Trappist-1e เพราะอยู่ใกล้จากดาวฤกษ์มากเกินไป</t>
  </si>
  <si>
    <t xml:space="preserve">Kepler-452b มีความใกล้เคียงโลกมากที่สุด </t>
  </si>
  <si>
    <t>ระบบสุริยะเกิดจาก กลุ่มเมฆแก๊สและฝุ่น (เนบิวลา) ยุบตัวด้วยแรงโน้มถ่วง จนเกิดดวงอาทิตย์ตรงกลาง และวัตถุอื่น ๆ เช่น ดาวเคราะห์ ก่อตัวรอบ ๆ เป็นระบบสุริยะ</t>
  </si>
  <si>
    <t xml:space="preserve"> ดวงอาทิตย์เกิดจากเนบิวลายุบตัว มวลรวมกันจนเกิดฟิวชันของไฮโดรเจนเป็นฮีเลียม และเปล่งพลังงานเป็นแสงและความร้อน</t>
  </si>
  <si>
    <t>ดาวเคราะห์เกิดจากฝุ่นและแก๊สที่เหลือรวมตัวกันเป็นก้อนเล็ก ๆ แล้วค่อย ๆ รวมกันจนกลายเป็นดาวเคราะห์</t>
  </si>
  <si>
    <t>เพราะบริเวณใกล้ดวงอาทิตย์ร้อน ทำให้ดาวเคราะห์ชั้นในเป็นหิน ส่วนบริเวณไกลออกไปเย็นกว่า จึงทำให้ดาวเคราะห์ชั้นนอกเป็นแก๊ส</t>
  </si>
  <si>
    <t>เขตบริวารของดวงอาทิตย์แบ่งเป็น 3 เขต คือ
1. เขตดาวเคราะห์ชั้นใน
2. เขตดาวเคราะห์ชั้นนอก
3. เขตไคเปอร์และเมฆออร์ต</t>
  </si>
  <si>
    <t>ดาวเคราะห์ในเขตดาวเคราะห์ชั้นนอก ได้แก่ พฤหัสบดี เสาร์ ยูเรนัส และเนปจูน</t>
  </si>
  <si>
    <t>เขตดาวเคราะห์น้อยประกอบด้วย ดาวเคราะห์น้อยและเศษซากวัตถุหินโลหะ อยู่ระหว่างดาวอังคารกับดาวพฤหัสบดี</t>
  </si>
  <si>
    <t>เขตดงดาวหางประกอบด้วย น้ำแข็ง ฝุ่น หิน และดาวหางจำนวนมาก แบ่งเป็น 2 บริเวณคือ เขตไคเปอร์ และ เมฆออร์ต</t>
  </si>
  <si>
    <t>ดาวเคราะห์ที่เอื้อต่อการดำรงชีวิตควรมี น้ำ อุณหภูมิที่เหมาะสม บรรยากาศ สนามแม่เหล็ก และองค์ประกอบทางเคมีที่จำเป็นต่อสิ่งมีชีวิต</t>
  </si>
  <si>
    <t>เนบิวลา – เป็นกลุ่มแก๊สและฝุ่นในอวกาศ ที่เริ่มยุบตัวเนื่องจากแรงโน้มถ่วง
ลำดับ: ขั้นตอนที่ 1</t>
  </si>
  <si>
    <t>แก๊สเริ่มหมุนรวมตัวกันเป็นจาน – ตรงกลางร้อนจัดกำเนิดเป็นดวงอาทิตย์
ลำดับ: ขั้นตอนที่ 2</t>
  </si>
  <si>
    <t>ระบบเริ่มมีโครงสร้าง – วัสดุในจานรวมตัวกันเป็นดาวเคราะห์ดวงเล็ก ๆ
ลำดับ: ขั้นตอนที่ 3</t>
  </si>
  <si>
    <t>ระบบสุริยะสมบูรณ์ – มีดวงอาทิตย์และดาวเคราะห์หมุนรอบ  ลำดับ: ขั้นตอนที่ 4</t>
  </si>
  <si>
    <t>Kepler-452b เพราะมีระยะห่างจากดาวฤกษ์ อุณหภูมิพื้นผิว และชนิดดาวฤกษ์ใกล้เคียงกับโลกมากที่สุด</t>
  </si>
  <si>
    <t>Kepler-69c
เพราะมีอุณหภูมิพื้นผิวสูงเกินไป (573 K) จึงไม่เหมาะสมต่อการดำรงชีวิตของสิ่งมีชีวิต เช่นเดียวกับบนโลก</t>
  </si>
  <si>
    <t xml:space="preserve">Kepler-452b เพราะมีระยะห่างและอุณหภูมิใกล้เคียงโลก
</t>
  </si>
  <si>
    <t xml:space="preserve">
ดาวเคราะห์เกิดจากการรวมตัวของฝุ่นและก๊าซในจานมวลสารรอบดวงอาทิตย์อ่อนวัย ผ่านกระบวนการที่เรียกว่า "การก่อรูปของดาวเคราะห์</t>
  </si>
  <si>
    <t xml:space="preserve">เพราะอุณหภูมิในระบบสุริยะตอนต้นมีผลต่อการควบแน่นของสสารต่าง ๆ
</t>
  </si>
  <si>
    <t>4 เขต มีดาวเคราะห์ชั้นใน, แถบดาวเคราะห์น้อย, ดาวเคราะห์ชั้นนอก และดงดาวหาง</t>
  </si>
  <si>
    <t>เป็นบริเวณที่เต็มไปด้วยดาวเคราะห์น้อยจำนวนมาก ซึ่งเป็นเศษหินที่เหลือจากการก่อตัวของดาวเคราะห์</t>
  </si>
  <si>
    <t>เป็นบริเวณที่อยู่ไกลจากดวงอาทิตย์ออกไปมาก และเป็นที่อยู่ของดาวหางจำนวนมาก ซึ่งเป็นก้อนน้ำแข็งและฝุ่น</t>
  </si>
  <si>
    <t>ดาวเคราะห์มีน้ำในสถานะของเหลว, มีบรรยากาศที่เหมาะสม, อยู่ในระยะห่างที่เหมาะสมจากดาวฤกษ์ (เขตอยู่อาศัย) และมีองค์ประกอบทางเคมีที่จำเป็นต่อสิ่งมีชีวิต</t>
  </si>
  <si>
    <t xml:space="preserve">1. การยุบตัวของเนบิวลา
เนบิวลาสุริยะซึ่งประกอบด้วยแก๊สไฮโดรเจน ฮีเลียม และฝุ่นต่างๆ เริ่มยุบตัวลงด้วยแรงโน้มถ่วง </t>
  </si>
  <si>
    <t xml:space="preserve">2. การหมุนและแบนลง
เมื่อเนบิวลายุบตัวลง มวลส่วนใหญ่จะรวมตัวกันที่ใจกลาง กลายเป็นดาวฤกษ์ (ดวงอาทิตย์) ในขณะที่มวลส่วนที่เหลือจะหมุนรอบดาวฤกษ์ที่กำลังก่อตัวและแบนลงเป็นรูปจาน </t>
  </si>
  <si>
    <t xml:space="preserve">3.การก่อตัวของดาวเคราะห์
อนุภาคฝุ่นในจานดาวเคราะห์ชนและรวมตัวกันเป็นก้อนหินขนาดใหญ่ขึ้นเรื่อยๆ เมื่อเวลาผ่านไป ก้อนหินเหล่านี้รวมตัวกันจนกลายเป็นดาวเคราะห์ </t>
  </si>
  <si>
    <t xml:space="preserve"> 4.แสดงภาพระบบสุริยะที่สมบูรณ์แล้ว</t>
  </si>
  <si>
    <t>Kepler-452b มีลักษณะใกล้เคียงกับโลกมากที่สุด เพราะโคจรรอบดาวฤกษ์ชนิดเดียวกับดวงอาทิตย์ และมีระยะทางกับอุณหภูมิใกล้เคียงโลกมากที่สุด</t>
  </si>
  <si>
    <t>Trappist-1e;Kepler-452b;Gliese 667Cc;</t>
  </si>
  <si>
    <t>Kepler-69c ไม่สามารถมีสิ่งมีชีวิตอาศัยอยู่ได้ เพราะมีอุณหภูมิผิวเฉลี่ยสูงมากถึง 573 เคลวิน ซึ่งร้อนเกินไป</t>
  </si>
  <si>
    <t>Kepler-452b สามารถมีสิ่งมีชีวิตอาศัยอยู่ได้
เพราะมีปัจจัยหลายอย่างใกล้เคียงโลก</t>
  </si>
  <si>
    <t xml:space="preserve">กำเนิดขึ้นจากกลุ่มก๊าซและฝุ่นที่เรียกว่าเนบิวลาดวงอาทิตย์ ซึ่งหมุนวนอยู่รอบๆ ดาวฤกษ์ดวงหนึ่ง (ดวงอาทิตย์ในระบบสุริยะของเรา) แรงโน้มถ่วงทำให้เนบิวลายุบตัวลง กลายเป็นจานดาวเคราะห์ก่อนเกิดที่หมุนวนอยู่ อนุภาคในจานนี้ชนและรวมตัวกันเป็นก้อนที่ใหญ่ขึ้นเรื่อยๆ ในที่สุด ก้อนเหล่านี้ก็กลายเป็นดาวเคราะห์น้อยและดาวเคราะห์ </t>
  </si>
  <si>
    <t>เนื่องจากอยู่ห่างไกลจากดวงอาทิตย์ บรรยากาศจึงไม่ถูกทำลาย ดาว</t>
  </si>
  <si>
    <t>4เขตได้เเก่ ดาวเคราะห์ชั้นใน, แถบดาวเคราะห์น้อย, ดาวเคราะห์ชั้นนอก, และแถบคอยเปอร์</t>
  </si>
  <si>
    <t xml:space="preserve">มีน้ำในสถานะของเหลว มีบรรยากาศที่เหมาะสม มีระยะห่างจากดาวฤกษ์ที่เหมาะสม (อยู่ในเขตอาศัยได้) และมีสนามแม่เหล็กที่ช่วยป้องกันรังสีที่เป็นอันตราย </t>
  </si>
  <si>
    <t xml:space="preserve"> เมฆฝุ่นและแก๊ส (Nebula): ระบบสุริยะเริ่มต้นจากการรวมตัวของกลุ่มเมฆแก๊สและฝุ่นที่เรียกว่าเนบิวลา ซึ่งเกิดจากการระเบิดของดาวฤกษ์หรือการรวมตัวของสสารในอวกาศ </t>
  </si>
  <si>
    <t>การยุบตัวของเนบิวลา: แรงโน้มถ่วงทำให้เนบิวลาเริ่มยุบตัวลงและหมุนเป็นรูปจานแบน</t>
  </si>
  <si>
    <t xml:space="preserve">การรวมตัวของดาวฤกษ์: สสารส่วนใหญ่ในเนบิวลาจะรวมตัวกันที่จุดศูนย์กลาง เกิดเป็นดาวฤกษ์ดวงใหม่ (ดวงอาทิตย์) </t>
  </si>
  <si>
    <t xml:space="preserve">การเกิดดาวเคราะห์: สสารที่เหลือจากการรวมตัวเป็นดาวฤกษ์จะรวมตัวกันเป็นดาวเคราะห์และวัตถุอื่นๆ ในระบบสุริยะ เช่น ดาวเคราะห์น้อย ดาวหาง </t>
  </si>
  <si>
    <t xml:space="preserve">ดาวศุกร์จะมีขนาดและมวลใกล้เคียงกับโลก แต่สภาวะบรรยากาศบนดาวศุกร์นั้นแตกต่างจากโลกอย่างมาก </t>
  </si>
  <si>
    <t>ดาวพฤหัสเพราะเเก๊สเยอะ</t>
  </si>
  <si>
    <t>ดาวเคราะห์ที่อยู่ในเขตที่เอื้อต่อการอยู่อาศัยของดาวฤกษ์</t>
  </si>
  <si>
    <t xml:space="preserve">ระบบสุริยะมีต้นกำเนิดมาจาก เนบิวลาหรือหมอกแก๊ส (Nebula) ซึ่งเป็นกลุ่มก๊าซและฝุ่นขนาดมหึมาในอวกาศ </t>
  </si>
  <si>
    <t xml:space="preserve">
ดวงอาทิตย์เกิดจากการยุบตัวของกลุ่มก๊าซและฝุ่นในอวกาศ (เนบิวลา) ซึ่งรวมตัวกันเป็นดาวฤกษ์โดยกระบวนการ ฟิวชันของไฮโดรเจนเป็นฮีเลียม ทำให้ปล่อยพลังงานและแสงออก</t>
  </si>
  <si>
    <t>ดาวเคราะห์ในระบบสุริยะเกิดจากฝุ่นและก๊าซรอบดวงอาทิตย์รวมตัวกัน กลายเป็นก้อนเล็ก ๆ แล้วรวมตัวใหญ่ขึ้นเรื่อย ๆ จนกลายเป็นดาวเคราะห์</t>
  </si>
  <si>
    <t>ดาวเคราะห์ชั้นในเป็นหินเพราะอยู่ใกล้ดวงอาทิตย์ อุณหภูมิสูง สารเบาระเหยออก เหลือแต่ธาตุหนัก ส่วนดาวเคราะห์ชั้นนอกอยู่ไกล อุณหภูมิต่ำ เก็บก๊าซไว้ได้เลยเป็นดาวเคราะห์แก๊ส</t>
  </si>
  <si>
    <t>เขตบริวารของดวงอาทิตย์แบ่งเป็นสี่เขต ได้แก่ เขตดาวเคราะห์ชั้นใน เขตดาวเคราะห์น้อย เขตดาวเคราะห์ชั้นนอก และเขตดงดาวหาง</t>
  </si>
  <si>
    <t>เขตดาวเคราะห์ชั้นนอกประกอบด้วยดาวพฤหัสบดี ดาวเสาร์ ดาวยูเรนัส และดาวเนปจูน</t>
  </si>
  <si>
    <t>เขตดาวเคราะห์น้อยมีดาวเคราะห์น้อยจำนวนมากที่เป็นหินหรือโลหะ อยู่ระหว่างดาวอังคารกับดาวพฤหัสบดี</t>
  </si>
  <si>
    <t>เขตดงดาวหางมีน้ำแข็ง ฝุ่น และก๊าซ ประกอบด้วยแถบไคเปอร์ซึ่งอยู่เลยดาวเนปจูน และเมฆออร์ตซึ่งอยู่ห่างไกลมากที่สุด</t>
  </si>
  <si>
    <t>ดาวเคราะห์ควรอยู่ในระยะพอเหมาะจากดวงอาทิตย์ มีอุณหภูมิที่เหมาะสม มีน้ำในสถานะของเหลว มีชั้นบรรยากาศป้องกันรังสีอันตราย มีธาตุจำเป็นต่อสิ่งมีชีวิต และมีแรงโน้มถ่วงที่สามารถรักษาชั้นบรรยากาศได้</t>
  </si>
  <si>
    <t>กลุ่มเมฆก๊าซและฝุ่นขนาดใหญ่ในอวกาศ เรียกว่า เนบิวลา</t>
  </si>
  <si>
    <t>เนบิวลาเกิดการยุบตัวลงภายใต้แรงโน้มถ่วงของมวลสารในกลุ่มเอง</t>
  </si>
  <si>
    <t>เนบิวลาหมุนและแบนตัวเป็นจานหมุนรอบศูนย์กลาง</t>
  </si>
  <si>
    <t>Kepler-452 อุณหภมูิ และระยะทางใกล่กัน</t>
  </si>
  <si>
    <t>Gliese 667c อุณหภมูิสูง</t>
  </si>
  <si>
    <t>ดาวเคราะห์นอกระบบสุริยะที่อาจมีสิ่งมีชีวิตอาศัยอยู่ได้ คือดาวเคราะห์ที่อยู่ในเขตเอื้อต่อการดำรงชีวิต ซึ่งมีอุณหภูมิที่เหมาะสมให้น้ำเป็นของเหลว เช่น โพรซิมาเซนทอรี่ b และเคปเลอร์-452บี เพราะอยู่ห่างจากดาวฤกษ์พอดี มีชั้นบรรยากาศช่วยป้องกันรังสี และมีธาตุที่จำเป็นต่อชีวิต</t>
  </si>
  <si>
    <t>การรวมตัวของสสารในเนบิวลา</t>
  </si>
  <si>
    <t>เกิดขึ้นจากฝุ่นและก๊าซที่เหลือจากการก่อตัวของดวงอาทิตย์</t>
  </si>
  <si>
    <t>ดาวเคราะห์ชั้นในเป็นหิน เพราะใกล้ดวงอาทิตย์ อุณหภูมิสูง ก๊าซเบาระเหยหมด
ดาวเคราะห์ชั้นนอกเป็นก๊าซ เพราะอยู่ไกล อุณหภูมิต่ำ ก๊าซและน้ำแข็งจับตัวกันได้</t>
  </si>
  <si>
    <t>1. เขตดาวเคราะห์ (ดาวหินและดาวก๊าซ)
2. แถบดาวเคราะห์น้อย
3. เขตวัตถุน้ำแข็งรอบนอก (แถบไคเปอร์ และเมฆออร์ต)</t>
  </si>
  <si>
    <t>เขตดาวเคราะห์ชั้นนอกประกอบด้วย
ดาวพฤหัสบดี
ดาวเสาร์
ดาวยูเรนัส
ดาวเนปจูน</t>
  </si>
  <si>
    <t>ดาวเคราะห์น้อยจำนวนมาก
ดาวเคราะห์แคระ เช่น เซเรส
ฝุ่นและเศษวัตถุอวกาศขนาดเล็ก</t>
  </si>
  <si>
    <t>1. แถบไคเปอร์ → ดาวหางคาบสั้น, พลูโต, วัตถุน้ำแข็ง
2. เมฆออร์ต → ดาวหางคาบยาว, วัตถุน้ำแข็งจำนวนมาก</t>
  </si>
  <si>
    <t>มีอุณหภูมิพอเหมาะ มีน้ำเป็นของเหลว</t>
  </si>
  <si>
    <t>แผ่นจานโปรโตพลาเนตารี</t>
  </si>
  <si>
    <t>Kepler-452</t>
  </si>
  <si>
    <t>Kepler-69c</t>
  </si>
  <si>
    <t xml:space="preserve">Trappist-1e </t>
  </si>
  <si>
    <t xml:space="preserve">ระบบสุริยะเกิดจากการยุบตัวของกลุ่มก๊าซและฝุ่นในอวกาศที่เรียกว่า เนบิวลา ภายใต้แรงโน้มถ่วงของตัวเอง
</t>
  </si>
  <si>
    <t>ดวงอาทิตย์เกิดจากการรวมตัวของสสารในใจกลางของเนบิวลา จนมีแรงโน้มถ่วงสูง ทำให้อุณหภูมิและความดันเพิ่มขึ้นจนเกิดปฏิกิริยานิวเคลียร์ฟิวชัน</t>
  </si>
  <si>
    <t xml:space="preserve">ดวงอาทิตย์เกิดจากการรวมตัวของสสารในใจกลางของเนบิวลา จนมีแรงโน้มถ่วงสูง ทำให้อุณหภูมิและความดันเพิ่มขึ้นจนเกิดปฏิกิริยานิวเคลียร์ฟิวชัน
</t>
  </si>
  <si>
    <t>เพราะในช่วงเริ่มต้นของระบบสุริยะ ความร้อนใกล้ดวงอาทิตย์ทำให้เฉพาะวัสดุหนักอย่างหินและโลหะสามารถรวมตัวกันได้ ส่วนบริเวณไกลออกไปอุณหภูมิต่ำ ทำให้ก๊าซสามารถจับตัวกันเป็นดาวเคราะห์แก๊สได้</t>
  </si>
  <si>
    <t xml:space="preserve">แบ่งเป็น 3 เขต ได้แก่
เขตดาวเคราะห์ชั้นใน
เขตดาวเคราะห์ชั้นนอก
เขตดงดาวหาง (หรือเมฆออร์ต)
</t>
  </si>
  <si>
    <t xml:space="preserve">ดาวพฤหัสบดี ดาวเสาร์ ดาวยูเรนัส และดาวเนปจูน
</t>
  </si>
  <si>
    <t>ประกอบด้วยดาวเคราะห์น้อยและเศษซากหินต่าง ๆ ซึ่งอยู่ระหว่างวงโคจรของดาวอังคารและดาวพฤหัสบดี</t>
  </si>
  <si>
    <t xml:space="preserve">ประกอบด้วยวัตถุเย็น เช่น ก้อนน้ำแข็ง ฝุ่น และก๊าซ ซึ่งเมื่อเข้าใกล้ดวงอาทิตย์จะกลายเป็นดาวหาง
</t>
  </si>
  <si>
    <t xml:space="preserve">ควรมีอุณหภูมิที่เหมาะสม มีน้ำในสถานะของเหลว มีบรรยากาศที่สามารถรักษาอุณหภูมิ และมีองค์ประกอบที่จำเป็นต่อชีวิต เช่น ออกซิเจนและคาร์บอน
</t>
  </si>
  <si>
    <t>Trappist-1e หรือ Gliese 667Cc</t>
  </si>
  <si>
    <t>จากกลุ่มแก๊สและฝุ่นในอวกาศ</t>
  </si>
  <si>
    <t>แก๊สรวมตัวกันจนเกิดปฏิกิริยาแรงโน้มถ่วงและนิวเคลียร์</t>
  </si>
  <si>
    <t>เกิดจากฝุ่นและแก๊สรวมตัวกันหลังการเกิดของดวงอาทิตย์</t>
  </si>
  <si>
    <t>ใกล้ดวงอาทิตย์อุณหภูมิสูงมีแต่หินที่รวมกันได้ไกลดวงอาทิตย์อุณหภูมิต่ำแก๊สเลยรวมตัวได้</t>
  </si>
  <si>
    <t>3เขต เขตดาวเคราะห์ชั้นใน , เขตดาวเคราะห์น้อย , เขตดาวเคราะห์ชั้นนอก</t>
  </si>
  <si>
    <t>พฤหัสบดี , เสาร์ , ยูเรนัส , เนปจูน</t>
  </si>
  <si>
    <t>เศษหินในอวกาศ</t>
  </si>
  <si>
    <t>ดาวหาง , วัตถุเล็กๆ , ก้อนน้ำแข็ง , ฝุ่น</t>
  </si>
  <si>
    <t>มีอุณหภูมิพอเหมาะ , น้ำ , บรรยากาศ , แรงโน้มถ่วง</t>
  </si>
  <si>
    <t>เนบิวลายุบตัวกันเกิดเป็นโปรโตดาว</t>
  </si>
  <si>
    <t>จานก๊าซหมุนรอบโปรโตซัน</t>
  </si>
  <si>
    <t>วัตถุเล็กรวมตัวกันเป็นดาวเคราะห์</t>
  </si>
  <si>
    <t>ระบบสุริยะสมบูรณ์</t>
  </si>
  <si>
    <t>Kepler-452b เพราะขนาดใกล้โลกและอยู่ในเขตเอื้ออาศัย</t>
  </si>
  <si>
    <t>Kepler-69c อุณหภูมิร้อนเกินไปไม่มีน้ำ</t>
  </si>
  <si>
    <t>Trappist-1e ขนาดใกล้โลก อุณหภูมิเหมาะสม อาจจะมีน้ำ</t>
  </si>
  <si>
    <t>มีต้นกำเนิดมาจากกลุ่มเมฆ แก๊สและฝุ่นในอวกาศที่เรียกว่า “เนบิวลา” ซึ่งยุบตัวลงภายใต้แรง โน้มถ่วง</t>
  </si>
  <si>
    <t>ดวงอาทิตย์เกิดจากการยุบตัว ของกลุ่มแก๊สและฝุ่นในเนบิวลาจน มีอุณหภูมิและแรงดันสูงพอที่จะเกิด ปฏิกิริยานิวเคลียร์ฟิวชัน</t>
  </si>
  <si>
    <t>เกิดจากการรวมตัวของฝุ่น และแก๊สที่เหลือจากการก่อตัว ของดวงอาทิตย์ จนกลายเป็นดาว เคราะห์</t>
  </si>
  <si>
    <t>เพราะในระยะใกล้ดวงอาทิตย์ อุณหภูมิสูง ทำให้แก๊สระเหย เหลือ แต่ธาตุหนักจึงกลายเป็นดาวเคราะห์ หิน ส่วนชั้นนอกอุณหภูมิต่ำกว่า แก๊ส สามารถรวมตัวกันเป็นดาวเคราะห์ แก๊สได้</t>
  </si>
  <si>
    <t>แบ่งออกเป็น 3 เขต ได้แก่ 1. เขตอยู่อาศัย (Habitable Zone)
2. เขตดาวเคราะห์หิน (Terrestrial Planet Zone)
3. เขตดาวเคราะห์แก๊ส (Gas Giant Zone)</t>
  </si>
  <si>
    <t>ประกอบด้วยดาวพฤหัสบดี ดาวเสาร์ ดาวยูเรนัส และดาวเนปจูน</t>
  </si>
  <si>
    <t>วัตถุขนาดเล็กจำนวนมาก โคจรรอบดวงอาทิตย์ระหว่างวงโคจรของดาวอังคารและดาวพฤหัสบดี</t>
  </si>
  <si>
    <t>วัตถุที่เป็นต้นกำเนิดของดาวหางนับล้านดวง</t>
  </si>
  <si>
    <t>มีน้ำในสถานะของเหลว มีบรรยากาศที่เหมาะสม และอยู่ห่างจากดาวฤกษ์ในระยะทางที่เหมาะสมเพื่อให้อุณหภูมิไม่ร้อนหรือเย็นเกินไป</t>
  </si>
  <si>
    <t>ภาพแสดงถึง การระเบิด ซึ่งเป็นปรากฏการณ์ที่เกิดจากการปลดปล่อยพลังงานอย่างรวดเร็วและรุนแรง</t>
  </si>
  <si>
    <t>ภาพแสดงถึงวัตถุทางดาราศาสตร์ที่เรียกว่า หลุมดำ ซึ่งเป็นบริเวณในอวกาศที่มีแรงโน้มถ่วงมหาศาลจนแม้แต่แสงก็ยังไม่สามารถหลุดรอดออกมาได้</t>
  </si>
  <si>
    <t>ระบบสุริยะ คือระบบที่ประกอบด้วยดวงอาทิตย์เป็นศูนย์กลาง และมีวัตถุต่าง ๆ โคจรรอบดวงอาทิตย์ด้วยแรงโน้มถ่วง</t>
  </si>
  <si>
    <t>ระบบสุริยะที่มีดาวเคราะห์กำเนิดเหมือนในปัจจุบัน</t>
  </si>
  <si>
    <t>Kepler-452 เพราะทั้งระยะทั้งอุณหภูมิ</t>
  </si>
  <si>
    <t xml:space="preserve">เพราะไม่มีo2
</t>
  </si>
  <si>
    <t>ตอนนี้คาดว่ายังไม่มี</t>
  </si>
  <si>
    <t>การแตกสลายของแรงโน้มถ่วงภายในของพื้นที่ส่วนหนึ่งในเมฆโมเลกุลยักษ์ 
เนบิวลาสุริยะ</t>
  </si>
  <si>
    <t xml:space="preserve">กำเนิดจากเมฆฝุ่นแก๊สขนาดใหญ่ ซึ่งยุบตัวลงภายใต้ความโน้มถ่วงของตัวเอง </t>
  </si>
  <si>
    <t>ดาวฤกษ์ขนาดใหญ่เคลื่อนที่เข้ามาใกล้ดวงอาทิตย์ แรงดึงดูดระหว่างดวงอาทิตย์กับดาวฤกษ์มีผลทำให้มวลสารบางส่วนของดวงอาทิตย์ และดาวฤกษ์หลุดออกมา แล้วกลายเป็นดาวเคราะห์</t>
  </si>
  <si>
    <t>เนื่องจากบริเวณใกล้ดวงอาทิตย์มีความร้อนสูง ทำให้สารที่ระเหยง่าย เช่น ไฮโดรเจนและฮีเลียม ระเหยออกไป เหลือเพียงธาตุหนัก เช่น เหล็กและซิลิเกตที่สามารถรวมตัวกันเป็นดาวเคราะห์หินได้</t>
  </si>
  <si>
    <t>4เขต ดาวเคราะห์ชั้นใน, แถบดาวเคราะห์น้อย, ดาวเคราะห์ชั้นนอก และดงดาวหาง</t>
  </si>
  <si>
    <t>รีส, เวสตา, พัลลัส และไฮเจีย</t>
  </si>
  <si>
    <t xml:space="preserve">น้ำในสถานะของเหลว, มีบรรยากาศที่เหมาะสม, อยู่ในระยะห่างที่เหมาะสมจากดาวฤกษ์ (เขตอยู่อาศัย) </t>
  </si>
  <si>
    <t>ภาพที่แสดงคือ "ลูกไฟ" (Fireball) ซึ่งเป็นปรากฏการณ์ทางธรรมชาติที่เกี่ยวข้องกับอุกกาบาต</t>
  </si>
  <si>
    <t>เป็นดาวฤกษ์ที่อยู่ใจกลางระบบสุริยะของเรา เป็นทรงกลมขนาดใหญ่ที่ประกอบด้วยพลาสมาที่ร้อนจัด ซึ่งถูกทำให้ร้อนจนเปล่งแสงออกมาจากปฏิกิริยาฟิวชันนิวเคลียร์ที่แกนกลาง ดวงอาทิตย์เป็นแหล่งพลังงานที่สำคัญสำหรับสิ่งมีชีวิตบนโลก</t>
  </si>
  <si>
    <t>ระบบดาวที่มีดวงอาทิตย์เป็นศูนย์กลาง และมีวัตถุอื่น ๆ โคจรรอบดวงอาทิตย์ด้วยแรงโน้มถ่วง ประกอบด้วยดาวเคราะห์ 8 ดวง, ดาวเคราะห์แคระ, ดวงจันทร์บริวาร, ดาวเคราะห์น้อย, ดาวหาง, และวัตถุขนาดเล็กอื่น ๆ อีกมากมาย</t>
  </si>
  <si>
    <t>ดาวศุกร์ ดาวศุกร์จะมีขนาดและมวลใกล้เคียงกับโลก</t>
  </si>
  <si>
    <t xml:space="preserve">
- WASP-12b: ดาวเคราะห์นอกระบบสุริยะที่มีอุณหภูมิพื้นผิวสูงมาก เนื่องจากอยู่ใกล้กับดาวฤกษ์แม่มากเกินไป ทำให้บรรยากาศของดาวเคราะห์ถูกทำลายโดยการแผ่รังสีจากดาวฤกษ์</t>
  </si>
  <si>
    <t xml:space="preserve">
- Kepler-452b: ดาวเคราะห์นอกระบบสุริยะที่มีขนาดใกล้เคียงกับโลกและโคจรรอบดาวฤกษ์ที่คล้ายกับดวงอาทิตย์ มีอุณหภูมิพื้นผิวที่เหมาะสมและอาจมีน้ำในรูปแบบของเหลว
</t>
  </si>
  <si>
    <t>เกิดจากเนบิวลา กลุ่มก๊าชบลา ๆๆๆ</t>
  </si>
  <si>
    <t>เนบิวลายุบตัว นิวเคลียร์ฟิวชั่น</t>
  </si>
  <si>
    <t>เกิดจากการพอกพูลมวลเป็นกลุ่มก่อนจนกลายเป็นวัตถุดาวเคราะห์จนเป็นดาวเคราะห์ก่อนเกิด</t>
  </si>
  <si>
    <t>ความห่างจากดวงอาทิตย์และะเส้นผ่าสูนกลางอีกทั้งยังมีเรื่องของแรงงโน้มถ่วง</t>
  </si>
  <si>
    <t>4เขตชั้นใน ดาวเคราะห์น้อย ชั้นนอก แถบไคเปอร์</t>
  </si>
  <si>
    <t>ดาวเคาห์น้อยเเละเศษหินบลา ๆๆ
ขั้นกลางชั้นในกับชั้นนอก</t>
  </si>
  <si>
    <t>เขตดงดาวหางประกอบด้วยดาวหาง น้ำแข็ง ฝุ่น และวัตถุเล็กๆ โดยอยู่ในแถบไคเปอร์</t>
  </si>
  <si>
    <t>บรรยากาศที่เหมาะสมห่างจากดาวฤกษ์ในระยะทางที่เหมาะสม โดยมีน้ำที่เปนของเหลวจิงๆ</t>
  </si>
  <si>
    <t>การยุบตัวของเนบิวลากำาชรวมตัวกันแน่นนมากๆๆๆ</t>
  </si>
  <si>
    <t>เกิดดดวงอาทิตย์ที่ศูนย์ดลางนิวเคลียฟิวชั่นการก่อตัวโปรโตสตาร์กลายเปนดวงทิตย์ระยะเเรกๆๆๆ</t>
  </si>
  <si>
    <t>การก่อตัวของดาวเคราะห์และวัตถุอื่น ๆ  ฝุ่นและก๊าซในจานแบนรวมตัวกันเป็นดาวเคราะห์ ดวงจันทร์ ฯลฯ</t>
  </si>
  <si>
    <t>Kepler-69c เพราะมีอุณภูสิพื้นผิวสูงและะห่างจากดาวฤกษ์ไม่มากทำให้เกิดปัญหาได้</t>
  </si>
  <si>
    <t>Kepler-452b เพราะอุณภูมิพื้นผิวดาวและะระยะห่างจากดาวฤกษ์ใกล้เคียงกับโลกจึงคิดว่าสามารถอยู่ได้</t>
  </si>
  <si>
    <t>ระบบสุริยะเกิดจาก เนบิวลา ซึ่งเป็นกลุ่มก๊าซและฝุ่นในอวกาศที่ยุบตัวลงด้วยแรงโน้มถ่วง เกิดเป็นจานหมุน โดยตรงกลางกลายเป็น ดวงอาทิตย์ และเศษวัสดุรอบ ๆ รวมตัวกันเป็น ดาวเคราะห์ และวัตถุอื่น ๆ ในระบบสุริยะ.</t>
  </si>
  <si>
    <t>ดวงอาทิตย์เกิดจาก เนบิวลายุบตัว ด้วยแรงโน้มถ่วง จนร้อนมากพอให้เกิด ปฏิกิริยานิวเคลียร์ กลายเป็นดาวฤกษ์ที่เปล่งแสงและพลังงาน.</t>
  </si>
  <si>
    <t>ดาวเคราะห์ในระบบสุริยะเกิดจาก ฝุ่นและก๊าซในจานหมุนรอบดวงอาทิตย์ รวมตัวกันเป็นก้อนเล็ก ๆ แล้วชนกันและรวมตัวจนใหญ่ขึ้น กลายเป็นดาวเคราะห์ในที่สุด.</t>
  </si>
  <si>
    <t>ดาวเคราะห์ชั้นในเป็นหิน เพราะอยู่ใกล้ดวงอาทิตย์ ก๊าซระเหยง่าย
ดาวเคราะห์ชั้นนอกเป็นแก๊ส เพราะอยู่ไกล ก๊าซไม่ระเหย รวมตัวกันได้.</t>
  </si>
  <si>
    <t>แบ่งเป็น 3 เขตหลัก ได้แก่:
	1.	เขตดาวเคราะห์ชั้นใน – มีดาวเคราะห์หิน เช่น พุธ ศุกร์ โลก อังคาร
	2.	เขตดาวเคราะห์ชั้นนอก – มีดาวเคราะห์แก๊ส เช่น พฤหัสบดี เสาร์ ยูเรนัส เนปจูน
	3.	เขตวัตถุนอกเนปจูน – เช่น ดาวพลูโต แถบไคเปอร์ และกลุ่มเมฆออร์ต</t>
  </si>
  <si>
    <t>เขตดาวเคราะห์ชั้นนอกประกอบด้วยดาวเคราะห์ 4 ดวง ได้แก่:
	1.	พฤหัสบดี
	2.	เสาร์
	3.	ยูเรนัส
	4.	เนปจูน</t>
  </si>
  <si>
    <t>เขตดาวเคราะห์น้อย ประกอบด้วย:
	•	ดาวเคราะห์น้อย (Asteroids): วัตถุขนาดเล็กคล้ายหิน
	•	เศษหินและโลหะ: เป็นชิ้นส่วนที่เหลือจากการก่อตัวของระบบสุริยะ
	•	ส่วนใหญ่อยู่ระหว่างวงโคจรของ ดาวอังคาร กับ ดาวพฤหัสบดี</t>
  </si>
  <si>
    <t>เขตดงดาวหาง ประกอบด้วย:
	•	ดาวหาง หลายพันดวง ที่เป็นก้อนน้ำแข็ง ผสมฝุ่นและแก๊ส
	•	อยู่ในบริเวณไกลจากดวงอาทิตย์มาก เช่น
	•	แถบไคเปอร์ (Kuiper Belt): พื้นที่นอกวงโคจรเนปจูน
	•	เมฆออร์ต (Oort Cloud): บริเวณที่ไกลที่สุดของระบบสุริยะ เป็นแหล่งกำเนิดดาวหางระยะไกล</t>
  </si>
  <si>
    <t>ดาวเคราะห์ที่เอื้อต่อชีวิตควรมีน้ำของเหลว บรรยากาศเหมาะสม อุณหภูมิพอดี แรงโน้มถ่วงพอ และมีพลังงานกับสารอาหาร.</t>
  </si>
  <si>
    <t>กลุ่มไฮโดรเจนในเมฆโมเลกุล
รวมตัวกันด้วยความกดดัน</t>
  </si>
  <si>
    <t>เริ่มมีความหนาแน่นสูงขึ้นมาก จนเกิด
ปฏิกิริยา Fusion และเกิดโมเมนตัมการ
หมุนรอบของ Protoplanetary disk</t>
  </si>
  <si>
    <t xml:space="preserve"> Protoplanetary disk รวมตัวกันเป็นดาวเคราะห์</t>
  </si>
  <si>
    <t>Kepler-69;</t>
  </si>
  <si>
    <t>ดาวศุกร์ มีลักษณะใกล้เคียงโลกมากที่สุด เพราะมีขนาด มวล และองค์ประกอบภายในคล้ายกัน แต่มีสภาพแวดล้อมรุนแรงกว่า เช่น อุณหภูมิสูงและบรรยากาศหนาแน่น.</t>
  </si>
  <si>
    <t>เคลป์เลอร์-70บี ไม่สามารถมีสิ่งมีชีวิตได้ เพราะร้อนเกินไป อุณหภูมิกว่า 1,500°C น้ำไม่สามารถอยู่ในรูปของเหลว.</t>
  </si>
  <si>
    <t>ดาวเคราะห์พรอกซิมา บี (Proxima b) อาจสามารถมีสิ่งมีชีวิตได้ เพราะอยู่ในเขตเอื้อชีวิต (habitable zone) อุณหภูมิไม่ร้อนหรือเย็นเกินไป อาจมีน้ำในรูปของเหลว.</t>
  </si>
  <si>
    <t>เกิดเนบิวลาสุริยะ ซึ่งประกอบไปด้วยฝุ่นเเละเเก๊ส โดยแก๊สส่วนใหญ่เป็นไฮโดรเจนเเละฮีเลียม</t>
  </si>
  <si>
    <t>เกิดจากการยุบตัวของเนบิวลาดวงอาทิตย์ ซึ่งเป็นกลุ่มแก๊สและฝุ่นขนาดใหญ่ที่หมุนวน แรงโน้มถ่วงดึงดูดสสารเหล่านี้เข้าสู่ศูนย์กลาง ก่อตัวเป็นดวงอาทิตย์ และทำให้เกิดการหมุนเป็นแผ่นจานแบน อนุภาคต่างๆ ในจานนี้ชนและรวมตัวกัน กลายเป็นดาวเคราะห์น้อยและดาวเคราะห์</t>
  </si>
  <si>
    <t>ตำแหน่งที่ก่อตัวในระบบสุริยะและอุณหภูมิที่สัมพันธ์กัน</t>
  </si>
  <si>
    <t>4 เขต เช่น ชั้นใน , ดาวเคราะห์น้อย , ชั้นนอก , แถบไคเปอร์</t>
  </si>
  <si>
    <t xml:space="preserve">สสารที่เหลือจากการก่อตัวของดาวเคราะห์ชั้นใน ถูกรบกวนจากแรงงโน้มถ่วงอันมหาศาลของดาวพฤหัสบดี </t>
  </si>
  <si>
    <t>สสารดั้งเดิมของเนบิวลาสุริยะที่ไม่ได้ก่อตัวเป็นดาวเคราะห์ เช่น มีเทน แอมมโมเนีย น้ำ ที่อยู่ในสถานะของเเข็ง</t>
  </si>
  <si>
    <t>เป็นบริเวณที่เหมาะสมแด่การดำรงชีวิต มีน้ำเป็นของเหลว มีชั้นบรรยากาศเหมาะสมและอยู่ห่างจากดวงอาทิตย์เหมาะสม</t>
  </si>
  <si>
    <t>จานกำเนิดดาวเคราะห์ ที่แบ่งชั้นกันพร้อมกำเนิดดาวเคราะห์</t>
  </si>
  <si>
    <t>Trappist-1e เพราะระยะห่างจากดาวฤกษ์น้อยมาก จึงมีอุณหภูมิสูง</t>
  </si>
  <si>
    <t>Kepler-452b เพราะระยะห่างกับอุณหภูมิของดาวฤกษ์ ใกล้เคียงกับข้อมูลของโลกและดวงอาทิตย์</t>
  </si>
  <si>
    <t>การยุบตัวขอวแ็สพายในเนบิวล่า</t>
  </si>
  <si>
    <t>มวลฝุ่นและแก๊สรอบๆ รวมตัวกัน</t>
  </si>
  <si>
    <t>เพราะแรงดึงดูดจากดวงอาทิตย์ ที่ชั้นในแรงดึงดูดมาก ส่วนชั้นนอกแดงดึงดูดนั้ย</t>
  </si>
  <si>
    <t>4เขต เขตชั้นใน เขตก้อนหินเศษๆที่เป็นคล้ายกำแพง เขตชั้นนอก และเขต ชั้นที่เป็น/มีอุกกาบาต</t>
  </si>
  <si>
    <t>ดาวเสาร์ ดาวพฤหัสบดี ดาวเนปจูน ดาวเนปจูน</t>
  </si>
  <si>
    <t>หอน โลหะ นเำแข็ง</t>
  </si>
  <si>
    <t>น้ำแข็งฝุ่นกาส และเศษต่างๆ</t>
  </si>
  <si>
    <t>ไม่ร้อนเกินไม่หนาวเกิน มีน้ำเป็นจองเหลวส่วนประกอบ มีชั้นบรรยากาศ</t>
  </si>
  <si>
    <t>เนบิวล่า ภายในเนบิวลาเกิดแรงโน้มถ่วงดึงให้มวลสารรวมตัวกันจนเกิดการยุบตัว</t>
  </si>
  <si>
    <t>โปรโตดาว poto star เมื่อมวลสารรวมกันแน่นมากขึ้น แรงโน้มถ่วงทำให้เกิดความร้อนและแรงดันภายใน
แกนกลางเริ่มเปล่งแสง กลายเป็น “โปรโตดาว” หรือดาวก่อนเกิด</t>
  </si>
  <si>
    <t>การก่อตัวของดาวเคราะห์
โปรโตดาวกลายเป็นดวงอาทิตย์ที่สมบูรณ์
วัสดุรอบๆ รวมตัวกันเป็นดาวเคราะห์ ดวงจันทร์ และวัตถุอื่นๆ ในระบบสุริยะ
วัตถุเหล่านี้โคจรรอบดวงอาทิตย์ กลายเป็นระบบสุริยะ</t>
  </si>
  <si>
    <t>Kepler-452 เนื่องจากมีขนาดใหญ่กว่าโลกเพียง 60% และโคจรรอบดาวฤกษ์ของมันในระยะเวลาที่ใกล้เคียงกับโลก</t>
  </si>
  <si>
    <t xml:space="preserve">Kepler-69c เพราะจากการศึกษาและแบบจำลองที่ปรับปรุงใหม่พบว่าดาวเคราะห์ดวงนี้ไม่สามารถอยู่อาศัยได้ </t>
  </si>
  <si>
    <t>Kepler-452b และ Gliese 667Cc เนื่องจากดาวเคราะห์ทั้งสองดวงนี้อยู่ในเขตที่เอื้อต่อการอยู่อาศัย (habitable zone)</t>
  </si>
  <si>
    <t xml:space="preserve">ดวงอาทิตย์เกิดจากการยุบตัวของเมฆก๊าซและฝุ่นขนาดยักษ์ภายใต้แรงโน้มถ่วง จนแก่นกลางร้อนจัดและเกิดปฏิกิริยานิวเคลียร์ฟิวชัน
</t>
  </si>
  <si>
    <t xml:space="preserve">ดาวเคราะห์เกิดขึ้นจากการที่เศษฝุ่นและก๊าซในจานหมุนรอบดวงอาทิตย์ที่เพิ่งเกิดใหม่ รวมตัวกันภายใต้แรงโน้มถ่วง โดยชนกันและพอกพูนจนมีขนาดใหญ่ขึ้นเรื่อยๆ จนกลายเป็นดาวเคราะห์ที่เราเห็นทุกวันนี้
</t>
  </si>
  <si>
    <t xml:space="preserve">เนื่องจากบริเวณใกล้ดวงอาทิตย์มีอุณหภูมิสูง ก๊าซและน้ำแข็ง จึงระเหยไป เหลือเพียง หินและโลหะ ก่อตัวเป็นดาวเคราะห์ชั้นใน ส่วนบริเวณที่ไกลออกไป อุณหภูมิเย็นพอที่ก๊าซและน้ำแข็งจะคงอยู่ได้ ทำให้เกิดดาวเคราะห์ขนาดใหญ่ที่เป็น แก๊สและน้ำแข็ง ในชั้นนอก
</t>
  </si>
  <si>
    <t>เขตบริวารของดวงอาทิตย์แบ่งเป็น 4 เขตหลัก:
 ดาวเคราะห์ชั้นใน (ดาวเคราะห์หิน): พุธ ศุกร์ โลก อังคาร
 แถบดาวเคราะห์น้อย: ระหว่างอังคารกับพฤหัสบดี
  ดาวเคราะห์ชั้นนอก (ดาวเคราะห์แก๊สยักษ์): พฤหัสบดี เสาร์ ยูเรนัส เนปจูน</t>
  </si>
  <si>
    <t>ดาวเสาร์ ดาวยูเรนัส ดาวเนปจูน</t>
  </si>
  <si>
    <t>ประกอบด้วยดาวเคราะห์น้อย หินและเหล็ก</t>
  </si>
  <si>
    <t>เขตดงดาวหางประกอบด้วย แถบไคเปอร์และ เมฆออร์ต ซึ่งเป็นแหล่งรวมของ ดาวหาง, ดาวเคราะห์แคระ และวัตถุแข็งปนน้ำแข็งอื่นๆ</t>
  </si>
  <si>
    <t>มีน้ำ มีชั้นบรรยากาศที่เหมาะสม ไม่อยุ่ไกลหรือใกล้ดาวฤกษ์เกินไป</t>
  </si>
  <si>
    <t>กลุ่ม hydrogen ในเมฆโมเลกุลรวมตัวกันด้วยด้วยความดัน</t>
  </si>
  <si>
    <t>มีความหนาแน่นมากขึ้นจนเกิดปฏิกิริยา fusion</t>
  </si>
  <si>
    <t>เกิดดาวฤกษ์ขึ้นตรงกลาง</t>
  </si>
  <si>
    <t>เริ่มรวมตัวกันเป็นดาวเคราะห์แล้วได้เย็นตัวลงมีการโคจรรอบดาวฤกษ์</t>
  </si>
  <si>
    <t>Kepler-452bประเภทของดาวฤกเป็นประเภทเดียวกับดวงอาทิตย์ระยะห่างกับดาวฤกษ์ใกล้เคียงกับโลกกับดวงอาทิตย์อุณหภูมิพื้นผิวใกล้เคียงกับโลก</t>
  </si>
  <si>
    <t>Kepler-69cมีอุณหภูมิพื้นผิวที่สูงมาก</t>
  </si>
  <si>
    <t>การแตกสลายของแรงโน้มถ่วงภายในของ
พื้นที่ส่วนหนึ่งในเมฆโมเลกุลยักษ์</t>
  </si>
  <si>
    <t>เกิดจากการยุบตัวของเนบิวลาดวงอาทิตย์ ซึ่ง
เป็นกลุ่มก๊าซและฝุ่นขนาดใหญ่ที่หมุนวนอยู่</t>
  </si>
  <si>
    <t>เนื่องจากอยู่ห่างไกลจากดวงอาทิตย์
บรรยากาศจึงไม่ถูกทำลาย</t>
  </si>
  <si>
    <t xml:space="preserve">
4 เขต 1.เขตดาวเคราะห์ชันใน 2,แถบดาวเคราะห์น้อย 3.เขตดาวเคราะห์ชันนอก 4.กลุ่ม
วัตถุนอกวงโคจรดาวเนปจูน</t>
  </si>
  <si>
    <t>ดาวเคราะห์น้อยจำนวนมาก ซึ่งเป็นวัตถุหิน
ขนาดเล็กที่โคจรรอบดวงอาทิตย์</t>
  </si>
  <si>
    <t>น้ำเเละปัจจัย</t>
  </si>
  <si>
    <t>ดาวศุกร์ เพราะมีขนาด มวล และความหนาแน่นใกล้เคียงกับโลกมากที่สุด อีกทั้งอยู่ใกล้โลกในระบบสุริยะด้วย แต่ถึงแม้สภาพพื้นผิวจะร้อนจัดและมีชั้นบรรยากาศหนาทึบก็ตาม</t>
  </si>
  <si>
    <t>ดาว 55 Cancri e เพราะมีอุณหภูมิพื้นผิวสูงมากถึงประมาณ 2,400°C และมีบรรยากาศที่เต็มไปด้วยคาร์บอนไดออกไซด์และไฮโดรเจนไซยาไนด์ ซึ่งเป็นพิษต่อสิ่งมีชีวิต</t>
  </si>
  <si>
    <t>Trappist-1e เพราะอยู่ในเขตเอื้อต่อการดำรงชีวิต (habitable zone) มีขนาดใกล้เคียงกับโลก และอาจมีน้ำในสถานะของเหลวบนพื้นผิว ซึ่งเป็นเงื่อนไขสำคัญสำหรับการดำรงอยู่ของสิ่งมีชีวิต</t>
  </si>
  <si>
    <t>กลุ่มฝุ่นก๊าซในอวกาศ เรียกว่าโซลาร์เนบิวลา</t>
  </si>
  <si>
    <t>เนบิวลาจากการระเบิดซุปเปอร์โนวาของที่อื่น</t>
  </si>
  <si>
    <t>เนื่องจากอยู่ไกลจากดวงอาทิตย์ ทำให้มีอุณหภูมิต่ำกว่าและลมสุริยะอ่อนกว่า ทำให้สามารถรักษาก๊าซและน้ำแข็งไว้ได้</t>
  </si>
  <si>
    <t>4เขต เขตดาวเคราะห์ชั้นใน เขตดาวเคราะห์น้อย
เขตดาวเคราะห์ชั้นนอก เขตดาวหาง</t>
  </si>
  <si>
    <t>ดาวพฤหัส ดาวยูเรนัส ดาวเสาร์ ดาวเนปจูน</t>
  </si>
  <si>
    <t xml:space="preserve">ดาวเคราะห์น้อยจำนวนมาก ซึ่งเป็นวัตถุแข็งขนาดเล็กที่โคจรรอบดวงอาทิตย์ โดยส่วนใหญ่อยู่ระหว่างวงโคจรของดาวอังคารและดาวพฤหัสบดี </t>
  </si>
  <si>
    <t>บริเวณนี้ประกอบด้วยวัตถุขนาดเล็กที่ประกอบด้วยน้ำแข็งและฝุ่น</t>
  </si>
  <si>
    <t>มีน้ำในสถานะของเหลว มีบรรยากาศที่เหมาะสม มีระยะห่างจากดาวฤกษ์ที่เหมาะสม</t>
  </si>
  <si>
    <t>การระเบิดของซูเปอร์โนวา จุดเริ่มต้นของการก่อตัวเนบิวลา</t>
  </si>
  <si>
    <t xml:space="preserve">เนบิวลายุบตัวและหมุนเป็นจานหมุน
</t>
  </si>
  <si>
    <t>จานกำเนิดดาวเคราะห์ กำลังเริ่มรวมตัวกันเป็นดาวเคราะห์</t>
  </si>
  <si>
    <t>ระบบสุริยะสมบูรณ์ มีดวงอาทิตย์และดาวเคราะห์เรียงรอบ</t>
  </si>
  <si>
    <t>Kepler-452b เพราะชนิดสเปคตรัมG และอุณหภูมิพื้นผิวใกล้เคียงกัน</t>
  </si>
  <si>
    <t>Kepler-69c เพราะมีอุณหภูมิสูงเกินกว่าจะอยู่ได้</t>
  </si>
  <si>
    <t>ดาวเคราะห์นอกระบบสุริยะที่อาจมีสิ่งมีชีวิตอาศัยอยู่ได้ คือ เคปลาร์-452บี (Kepler-452b)
เพราะอยู่ในเขตเอื้ออาศัยซึ่งมีอุณหภูมิที่น้ำสามารถคงอยู่ในสถานะของเหลวได้ มีขนาดใกล้เคียงกับโลก และโคจรรอบดาวฤกษ์ที่คล้ายดวงอาทิตย์ จึงอาจมีสภาพแวดล้อมเหมาะสมต่อการดำรงชีวิตของสิ่งมีชีวิต.</t>
  </si>
  <si>
    <t xml:space="preserve">เกิดจากการยุบตัวของเนบิวลาดวงอาทิตย์ </t>
  </si>
  <si>
    <t>เนื่องจากอยู่ใกล้ดวงอาทิตย์มากกว่า ทำให้มีอุณหภูมิสูงกว่าและลมสุริยะที่แรงกว่า</t>
  </si>
  <si>
    <t>4 เขต ดาวเคราะห์ชั้นใน, แถบดาวเคราะห์น้อย, ดาวเคราะห์ชั้นนอก และเขตดาวหาง</t>
  </si>
  <si>
    <t>ดาวพฤหัสบดี  ดาวเสาร์ ดาวยูเรนัส และดาวเนปจูน</t>
  </si>
  <si>
    <t>วัตถุขนาดเล็กจำนวนมากที่โคจรรอบดวงอาทิตย์ระหว่างวงโคจรของดาวอังคารและดาวพฤหัสบดี</t>
  </si>
  <si>
    <t>น้ำแข็งและฝุ่นละออง</t>
  </si>
  <si>
    <t>มีน้ำในสถานะของเหลว มีชั้นบรรยากาศที่เหมาะสม มีอุณหภูมิพื้นผิวที่พอเหมาะ</t>
  </si>
  <si>
    <t xml:space="preserve">ระบบสุริยะเริ่มต้นจากการรวมตัวของกลุ่มก๊าซและฝุ่นขนาดใหญ่ในอวกาศ ซึ่งรู้จักกันในชื่อเนบิวลาสุริยะ </t>
  </si>
  <si>
    <t xml:space="preserve">แรงโน้มถ่วงดึงดูดสสารในเนบิวลาให้รวมตัวกันและเริ่มหมุน </t>
  </si>
  <si>
    <t>มวลส่วนใหญ่รวมตัวกันที่ศูนย์กลาง กลายเป็นดาวฤกษ์ทารก</t>
  </si>
  <si>
    <t>สสารที่เหลือหมุนวนเป็นแผ่นจานแบนๆ รอบดวงอาทิตย์</t>
  </si>
  <si>
    <t>ดาวศุกร์ เนื่องจากมีขนาดและมวลใกล้เคียงกับโลกมาก ทำให้มีลักษณะทางกายภาพที่คล้ายคลึงกันหลายประการ</t>
  </si>
  <si>
    <t>ดาวเคราะห์ก๊าซยักษ์ เพราะ ดาวเคราะห์ขนาดใหญ่ที่มีองค์ประกอบหลักเป็นก๊าซ</t>
  </si>
  <si>
    <t>Kepler-452b เพราะ เป็นดาวเคราะห์ที่ถูกขนานนามว่าเป็น ฝาแฝดของโลก มีขนาดใหญ่กว่าโลกเล็กน้อย และโคจรรอบดาวฤกษ์ที่คล้ายกับดวงอาทิตย์</t>
  </si>
  <si>
    <t>มีต้นกำเนิดมาจากกลุ่มเมฆแก๊สและฝุ่นในอวกาศที่เรียกว่า “เนบิวลา” ซึ่งยุบตัวลงภายใต้แรงโน้มถ่วง</t>
  </si>
  <si>
    <t>ดวงอาทิตย์เกิดจากการยุบตัวของกลุ่มแก๊สและฝุ่นในเนบิวลาจนมีอุณหภูมิและแรงดันสูงพอที่จะเกิดปฏิกิริยานิวเคลียร์ฟิวชัน</t>
  </si>
  <si>
    <t>เกิดจากการรวมตัวของฝุ่นและแก๊สที่เหลือจากการก่อตัวของดวงอาทิตย์ จนกลายเป็นดาวเคราะห์</t>
  </si>
  <si>
    <t>เพราะในระยะใกล้ดวงอาทิตย์ อุณหภูมิสูง ทำให้แก๊สระเหย เหลือแต่ธาตุหนักจึงกลายเป็นดาวเคราะห์หิน ส่วนชั้นนอกอุณหภูมิต่ำกว่า แก๊สสามารถรวมตัวกันเป็นดาวเคราะห์แก๊สได้</t>
  </si>
  <si>
    <t>แบ่งออกเป็น 3 เขต ได้แก่
	1.เขตอยู่อาศัย 2.เขตดาวเคราะห์หิน 3.เขตดาวเคราะห์แก๊ส</t>
  </si>
  <si>
    <t>วัตถุที่เป็นน้ำแข็งและเศษหินจำนวนมากที่อยู่ห่างไกลจากดวงอาทิตย์มากที่สุดในระบบสุริยะ</t>
  </si>
  <si>
    <t>ต้องอยู่ในระยะห่างจากดาวฤกษ์ที่เหมาะสม ไม่ร้อนหรือเย็นเกินไป เพื่อให้น้ำคงอยู่ในสถานะของเหลว</t>
  </si>
  <si>
    <t>Glide 667C</t>
  </si>
  <si>
    <t>Kepler-69c;</t>
  </si>
  <si>
    <t>Kepler-70b</t>
  </si>
  <si>
    <t>มีดาวฤกษ์ขนาดใหญ่เคลื่อนที่เข้ามาใกล้ดวงอาทิตย์ แรงดึงดูดระหว่างดวงอาทิตย์กับดาวฤกษ์มีผลทำให้มวลสารบางส่วนของดวงอาทิตย์ และดาวฤกษ์หลุดออกมา แล้วกลายเป็นดาวเคราะห์และวัตถุอื่นๆ ในระบบสุริยะ</t>
  </si>
  <si>
    <t xml:space="preserve">มีความแตกต่างกันเนื่องจากตำแหน่งและอุณหภูมิในระบบสุริยะขณะก่อตัว </t>
  </si>
  <si>
    <t>แบ่งออกเป็น 3 เขตหลัก 
1. เขตดาวเคราะห์ชั้นใน
2. เขตดาวเคราะห์ชั้นนอก
3. เขตบริเวณนอกสุดของระบบสุริยะ (แถบไคเปอร์และเมฆออร์ต)</t>
  </si>
  <si>
    <t>ดาวเคราะห์น้อยจำนวนมากที่โคจรรอบดวงอาทิตย์ระหว่างวงโคจรของดาวอังคารและดาวพฤหัสบดี</t>
  </si>
  <si>
    <t>ก้อนน้ำแข็ง เศษหิน และฝุ่นผง</t>
  </si>
  <si>
    <t xml:space="preserve">1. มีน้ำในสถานะของเหลว
2. มีบรรยากาศ
3. อยู่ในระยะที่เหมาะสมจากดาวฤกษ์
4. มีแรงโน้มถ่วงพอเหมาะ
5. มีสนามแม่เหล็กโลก
6.มีธาตุเคมีพื้นฐานของชีวิต
7. มีการหมุนรอบตัวเอง
</t>
  </si>
  <si>
    <t>จานดาวเคราะห์ก่อนเกิด</t>
  </si>
  <si>
    <t>เมฆฝุ่นแก๊สขนาดใหญ่ ซึ่งยุบตัวลงภายใต้ความโน้มถ่วงของตัวเอง</t>
  </si>
  <si>
    <t>เกิดจากเมฆแก๊สและฝุ่นยุบตัวลงเป็นจานหมุนรอบดวงอาทิตย์ อนุภาคในจานรวมตัวกันเป็นก้อนใหญ่ขึ้นเรื่อยๆ จนเป็นดาวเคราะห์</t>
  </si>
  <si>
    <t>ชั้นในใกล้ดวงอาทิตย์ร้อนจัด ธาตุเบาระเหยไป เหลือแต่ธาตุหนักรวมตัวเป็นหิน
 ส่วนชั้นนอกห่างดวงอาทิตย์เย็นจัด แก๊สและน้ำแข็งจับตัวกันได้มาก</t>
  </si>
  <si>
    <t>4เขตได้แก่ดาวเคราะห์ชั้นใน, แถบดาวเคราะห์น้อย, ดาวเคราะห์ชั้นนอก, และดงดาวหางของออร์ต</t>
  </si>
  <si>
    <t>ดาวพฤหัสบดี, ดาวเสาร์, ดาวยูเรนัส, และดาวเนปจูน</t>
  </si>
  <si>
    <t>ก้อนน้ำแข็ง, เศษหิน, และฝุ่นผง</t>
  </si>
  <si>
    <t>มีน้ำ ชั้นบรรยากาศเหมาะ มีธาตุที่จำเป็นต่อการใช้ชีวิต</t>
  </si>
  <si>
    <t>การระเบิดเนบิวลา</t>
  </si>
  <si>
    <t>การยุบตัวของเนบิวลาอันใหญ่</t>
  </si>
  <si>
    <t>เกิดจากการรวมตัวของกลุ่มก๊าซและฝุ่น</t>
  </si>
  <si>
    <t>คำแหน่งและความหนาแน่นขแงสสาร ดาวเคราะห์ชั้นในอยู่ใกล้ดวงอาทิตย์มากกว่า ทำให้ได้รับความร้อนและแสงจากดวงอาทิตย์มากกว่าจึงเป็นดาวหิน</t>
  </si>
  <si>
    <t>4 เขต ดาวเคราะห์ชั้นใน, แถบดาวเคราะห์น้อย, ดาวเคราะห์ชั้นนอก, และเขตดาวหาง</t>
  </si>
  <si>
    <t>หินและโลหะ</t>
  </si>
  <si>
    <t xml:space="preserve">มีน้ำ มีชั้นบรรยากาศที่เหมาะสม มีอุณหภูมิพื้นผิวที่เหมาะสม และอยู่ในระยะห่างที่เหมาะสมจากดาวฤกษ์ </t>
  </si>
  <si>
    <t xml:space="preserve">kepler-452 b เพราะ มีขนาดG </t>
  </si>
  <si>
    <t>Kepler-452b เพราะมีอุณหภูมิใกล้เคียงโลกมากที่สุด</t>
  </si>
  <si>
    <t>มาจากกลุ่มฝุ่นและแก๊สในอวกาศ</t>
  </si>
  <si>
    <t xml:space="preserve">เกิดจากการรวมตัวของกลุ่มแก๊สและฝุ่นแล้วยุบตัวภายใต้แรงโน้มถ่วงของตัวเอง ทำให้เกิดความร้อนและความดันมหาศาล </t>
  </si>
  <si>
    <t>ฝุ่นและแก๊สในอวกาศที่รวมตัวกันจนใหญ่ขึ้นเรื่อยๆแล้วเป็นดาวเคราะห์</t>
  </si>
  <si>
    <t xml:space="preserve">เป็นดาวเคราะห์หิน เพราะอยู่ใกล้ดวงอาทิตย์ ทำให้มีอุณหภูมิสูงและแรงโน้มถ่วงน้อย ทำให้ดึงดูดแก๊สน้อย ดาวเคราะห์ชั้นนอกอยู่ไกลจากดวงอาทิตย์ มีอุณหภูมิต่ำและมีแรงโน้มถ่วงสูง ทำให้ดึงดูดแก๊สได้มาก </t>
  </si>
  <si>
    <t>4 เขต คือ เขตดาวเคราะห์ชั้นใน แถบดาวเคราะห์น้อย เขตดาวเคราะห์ชั้นนอก เขตดาวหาง</t>
  </si>
  <si>
    <t>วัตถุแข็งขนาดเล็กจำนวนมาก</t>
  </si>
  <si>
    <t>มีนำ้ มีชั้นบรรยากาศ มีแรงโน้มถ่วง ห่างจากฤกษ์ดวงอื่นได้เหมาะสม</t>
  </si>
  <si>
    <t>การระเบิดของซุปเปอร์โนวา</t>
  </si>
  <si>
    <t>กำเนิดดาวเคราะห์</t>
  </si>
  <si>
    <t>Kepler-452b เพราะมีระยะทางและอุณหภูมิใกล้เคียง</t>
  </si>
  <si>
    <t>Kepler-69c เพราะมีอุณหภูมิสูงเกิน</t>
  </si>
  <si>
    <t>Kepler-452b เพราะใกล้เคียงโลกมากสุด</t>
  </si>
  <si>
    <t>ระบบสุริยะมีต้นกำเนิดมาจาก เนบิวลา หรือ กลุ่มแก๊สและฝุ่นขนาดมหึมาในอวกาศ ซึ่งเป็นแหล่งกำเนิดของดาวฤกษ์และระบบดาวต่าง ๆ</t>
  </si>
  <si>
    <t xml:space="preserve">เกิดจากการรวมตัวของกลุ่มก๊าซและฝุ่นอวกาศที่เรียกว่าเนบิวลาสุริยะ </t>
  </si>
  <si>
    <t>เกิดจาก กระบวนการก่อตัวของระบบสุริยะ และ อุณหภูมิที่แตกต่างกันในแต่ละบริเวณของเนบิวลา ที่เป็นต้นกำเนิดของระบบสุริยะ</t>
  </si>
  <si>
    <t>3 เขตหลัก ตามลักษณะของวัตถุที่อยู่ในแต่ละบริเวณ ได้แก่
 1. เขตดาวเคราะห์ชั้นใน
2.เขตดาวเคราะห์ชั้นนอก
3.เขตไกลสุดของระบบสุริยะ</t>
  </si>
  <si>
    <t>1. ดาวพฤหัสบดี 
2.ดาวเสาร์
3.ดาวยูเรนัส
4.ดาวเนปจูน</t>
  </si>
  <si>
    <t>1.ดาวเคราะห์น้อย
2.ดาวเคราะห์น้อยขนาดใหญ่
3.ฝุ่นเเละเศษหินในอวกาศ</t>
  </si>
  <si>
    <t>1.เขตไคเปอร์
2.เมฆออร์</t>
  </si>
  <si>
    <t>1.มีน้ำในสถานะของเหลว
2.อุณหภูมิเหมาะสม
3.มีสนามเเม่เหล็ก
4.ทีเเรงโน้มถ่วง
5.สภาพเเวดล้อมดี</t>
  </si>
  <si>
    <t>กลุ่มไฮโดรเจนรวมตัวกันด้วยความกดดัน</t>
  </si>
  <si>
    <t>เริ่มมีความหนาเด่นสูงมากจนเกิดปฏิกิริยาเเละเกิดโมเมนหมุนรอบตัวเอง</t>
  </si>
  <si>
    <t>ดาวฤกษ์กำเนิดที่จุดศูนย์กลางตามสภาพเเรงโน้มถ่วงตัวเอง</t>
  </si>
  <si>
    <t>กลายเป็นระบบสุริยะ</t>
  </si>
  <si>
    <t xml:space="preserve"> Kepler-69c เพราะ มีขนาดG</t>
  </si>
  <si>
    <t>Kepler -69 เพราะมีอุณหภูมิสูง</t>
  </si>
  <si>
    <t>Kepler-452b เพราะ มีอุณหภูมิใกล้เคียงโลกมากที่สุด</t>
  </si>
  <si>
    <t>เกิดจากเนบิวลายุบตัว</t>
  </si>
  <si>
    <t>เกิดจากการพอกพูลมวลชนกันและรวมกัน ตามลำดับขั้นตอนต่างๆจนเป็นดาวเคราะห์</t>
  </si>
  <si>
    <t>เพราะ ดาวเคราะห์ชั้นในอยู่ใกล้พระอาทิตย์จึงโดนลมสุริยะพัดชั้นบรรยากาศออก ส่วนดาวเคราะห์ชั้นนอกอยู่ห่างจากพระอาทิตย์และลมสุริยะ</t>
  </si>
  <si>
    <t>4 เขต</t>
  </si>
  <si>
    <t>ฝุ่น และสะเก็ดดาวเคราะห์</t>
  </si>
  <si>
    <t xml:space="preserve"> ดาวเคราะห์แคระ ดาวหาง และสะเก็ดดาว</t>
  </si>
  <si>
    <t>มีนำ้ มีชั้นบรรยากาศ มีอุณหภูมิเหมาะสม</t>
  </si>
  <si>
    <t>เนบิวลาสุริยะ ร้อยละ 99.8รวมตัวกันเป็น พระอาทิตย์ก่อนเกิดที่แกนกลาง ส่วนจานกำเนิดดาวเคราะห์จะหมุนรอบพระอาทิตย์ก่อนเกิด</t>
  </si>
  <si>
    <t>จานกำเนิดดาวเคราะห์ เกิดจากเนบิวลาดาวเคราะห์และหมุนรอบพระอาทิตย์ก่อนเกิด</t>
  </si>
  <si>
    <t>จานกำเนิดดาวเคราะห์ที่แบ่งเป็นชั้นๆใกล้-ไกลจากดวงอาทิตย์ พร้อมกำเนิดดาวเคราะห์</t>
  </si>
  <si>
    <t>ระบบสุริยะ ที่จานกำเนิดดาวเคราะห์รวมตัวกันแล้ว</t>
  </si>
  <si>
    <t>Kepler-452b เพราะมีดาวฤกษ์และระยะทางใกล้เคียงกับโลกมากที่สุด</t>
  </si>
  <si>
    <t>Kepler-69c เพราะมีอุณหภูมิสูง</t>
  </si>
  <si>
    <t>Kepler-452b เพราะปัจจัยหลายอย่างใกล้เคียงโลกที่สุด</t>
  </si>
  <si>
    <t>การระเบิดของเนบิวล่า</t>
  </si>
  <si>
    <t>การรวมตัวของก๊าซและฝุ่นอวกาศ</t>
  </si>
  <si>
    <t>ดาวเคราะห์ชั้นในอยู่ใกล้ดวงอาทิตย์มากกว่า ทำให้ได้รับความร้อนและรังสีจากดวงอาทิตย์มากกว่า ซึ่งส่งผลให้สารประกอบที่มีจุดหลอมเหลวต่ำระเหยไป เหลือเพียงหิน</t>
  </si>
  <si>
    <t>4เขต ดาวเคราะห์ชั้นใน ดาวเคราะห์ชั้นนอก แถบดาวเคราะห์น้อย เขตดาวหาง</t>
  </si>
  <si>
    <t xml:space="preserve">พฤหัส เสาร์ ยูเรนัส เนปจูน </t>
  </si>
  <si>
    <t>หินและฝุ่น</t>
  </si>
  <si>
    <t>หางฝุ่น หางไอออน</t>
  </si>
  <si>
    <t>ไม่มีอณุหภูมิที่ร้อนหรือหนาวเกินไป น้ำเป็นของเหลว</t>
  </si>
  <si>
    <t>เนบิวล่าระเบิด</t>
  </si>
  <si>
    <t>เริ่มรวมตัวกันเป็นดาวเคราะห์</t>
  </si>
  <si>
    <t>เป็นระบบสุริยะที่ประกอบด้วยดาวเคราะห์และดาวฤกษ์</t>
  </si>
  <si>
    <t>Kepler452 เพราะชนิดสเปกตรัมเดียวกับโลก ระยะห่างกับดาวเคราะห์ใกล้เคียง อุณหภูมิใกล้เคียง</t>
  </si>
  <si>
    <t>Kepler69c เพราะอุณหภูมิสูงเกิน</t>
  </si>
  <si>
    <t>Kepler452b เพราะมีลักษณะใกล้เคียงกับโลกมาก</t>
  </si>
  <si>
    <t>เกิดจากการยุบตัวของเนบิวลา</t>
  </si>
  <si>
    <t>เกิดจากวัตถุดาวเคราะห์ ชนกัน รวมกันด้วยแรงโน้มถ่วง และเกิดการพอกพูนมวล และเป็นดาวเคราะห์ก่อนเกิด</t>
  </si>
  <si>
    <t>เพราะดาวเคราะห์ชั้นในอยู่ใกล้กับดาวฤกษ์จึงโดนลมสุริยะพัดพาแก๊สออกไปหมดต่างจากดาวเคราะห์ชั้นนอกที่อยู่ห่างไกลจากดาวฤกษ์</t>
  </si>
  <si>
    <t>แบ่งออกเป็น 4 เขต คือดาวเคราะห์ชั้นใน แถบดาวเคราะห์น้อย ดาวเคราะห์ชั้นนอก และแถบไคเปอร์กับดงดาวหาง</t>
  </si>
  <si>
    <t>ประกอบด้วย ดาวพฤหัส ดาวเสาร์ ดาวยูเรนัส และดาวเนปจูน</t>
  </si>
  <si>
    <t>ฝุ่น ดาวหางและสะเก็ดดาว</t>
  </si>
  <si>
    <t>1.มีน้ำอยู่ในสถานะของเหลว
2.มีชั้นบรรยากาศที่เหมาะสม
3.อยู่ห่างจากดาวฤกษ์ในระยะทางที่เหมาะสม</t>
  </si>
  <si>
    <t>เนบิวลาสุริยะ คือฝุ่น แก๊ส(ส่วนใหญ่เป็นไฮโดรเจนกับฮีเลียม) รวมตัวกันเป็นดวงอาทิตย์ก่อนเกิด</t>
  </si>
  <si>
    <t>จานกำเนิดดาวเคราะห์ ประกอบด้วยฝุ่นและแก๊สที่เหลือจากการรวมตัวเป็นดวงอาทิตย์ตัวจะกระจายล้อมรอบดวงอาทิตย์</t>
  </si>
  <si>
    <t>จานกำเนิดดาวเคราะห์ เกิดการแบ่งชั้นกัน เริ่มมีการชนกันของวัตถุดาวเคราะห์</t>
  </si>
  <si>
    <t>Kepler-452b เพราะว่ามีปัจจัยที่คล้ายๆกัน 2 อย่าง</t>
  </si>
  <si>
    <t>Kepler-69c เพราะมีอุณหภูมิพื้นผิวที่สูงมากๆ</t>
  </si>
  <si>
    <t>Kepler-452b เพราะมีความใกล้เคียงกับโลกของเราตอนนี้</t>
  </si>
  <si>
    <t>น.ส.ลักษิกา สว่างยิ่ง</t>
  </si>
  <si>
    <t>เนบิวลา หรือกลุ่มก๊าซและฝุ่นในอวกาศ</t>
  </si>
  <si>
    <t>ดวงอาทิตย์เกิดจาก การยุบตัวของกลุ่มก๊าซและฝุ่น (เนบิวลา) โดยแรงโน้มถ่วง
จนเกิดปฏิกิริยา นิวเคลียร์ฟิวชัน ภายใน → กลายเป็นดาวฤกษ์ที่ให้แสงและพลังงาน</t>
  </si>
  <si>
    <t>ดาวเคราะห์ในระบบสุริยะ เกิดขึ้นจากกระบวนการรวมตัวของฝุ่นและก๊าซรอบ ๆ ดวงอาทิตย์ เมื่อประมาณ 4.6 พันล้านปีก่อน ซึ่งเป็นช่วงเวลาเดียวกับที่ ดวงอาทิตย์กำลังถือกำเนิดขึ้น</t>
  </si>
  <si>
    <t xml:space="preserve">เพราะอุณหภูมิที่แตกต่างกันในบริเวณต่าง ๆ ของจานฝุ่นและก๊าซรอบดวงอาทิตย์ในช่วงต้นของระบบสุริยะ
</t>
  </si>
  <si>
    <t xml:space="preserve">3เขต 1เขตดาวเคราะห์ชั้นใน 2 เขตดาวเคราะห์ชั้นนอก 3 เขตระบบสุริยะชั้นนอก </t>
  </si>
  <si>
    <t>ดาวเคราะห์น้อย ดาวเคราะห์แคระบางดวง ฝุ่นและเศษซากอวกาศ</t>
  </si>
  <si>
    <t xml:space="preserve">
เขตดงดาวหางประกอบด้วย
	แถบไคเปอร์: วัตถุเย็นน้ำแข็งจำนวนมาก อยู่ใกล้ระบบสุริยะชั้นนอก
	เมฆโอเอิร์ต: กลุ่มวัตถุน้ำแข็งล้อมรอบระบบสุริยะในทรงกลมขนาดใหญ่</t>
  </si>
  <si>
    <t>ดาวเคราะห์ที่เอื้อต่อชีวิตควรมี อุณหภูมิพอเหมาะ น้ำของเหลว บรรยากาศปกป้อง และธาตุอาหารที่จำเป็น
รวมถึงสภาพแวดล้อมที่เสถียรเพื่อให้สิ่งมีชีวิตสามารถดำรงอยู่ได้</t>
  </si>
  <si>
    <t>กลุ่มไฮโตรเจนรวมตัวกันด้วยความกดดัน</t>
  </si>
  <si>
    <t>เริ่มมีความหนาเด่นสูงมากจนเกิดปฏิกิริยาและเกิดโมเมนหมุนรอบตัวเอง</t>
  </si>
  <si>
    <t>ดาวฤกษ์กำเนิดที่จุดศูนย์กลางตามสภาพแรง
โน้มถ่วงตัวเอง</t>
  </si>
  <si>
    <t>Kepler-452 b เพราะมีขนาดG</t>
  </si>
  <si>
    <t>Kepler-69เพราะมีอุณภูมิ</t>
  </si>
  <si>
    <t>Kepler-452bเพราะมีอุณภูมิใกล้้คียงโลกมากที่สุด</t>
  </si>
  <si>
    <t xml:space="preserve">เกิดจากการยุบตัวของเนบิวลาดวงอาทิตย์ ซึ่งเป็นกลุ่มก๊าซและฝุ่นที่หมุนรอบตัวเอง แรงโน้มถ่วงดึงดูดสสารเหล่านี้เข้าหากัน ทำให้เกิดการรวมตัวเป็นดวงอาทิตย์และจานดาวเคราะห์ก่อนเกิด อนุภาคในจานดาวเคราะห์ก่อนเกิดชนและรวมตัวกันเป็นดาวเคราะห์น้อย ซึ่งต่อมาได้รวมตัวกันเป็นดาวเคราะห์ </t>
  </si>
  <si>
    <t xml:space="preserve">ความแตกต่างของอุณหภูมิในระบบสุริยะ ซึ่งมีผลต่อการรวมตัวของสารประกอบต่างๆ และส่งผลต่อองค์ประกอบและขนาดของดาวเคราะห์ อย่างดาวเคราะห์ชั้นในมีอุณหภูมิของแสงอาทิตย์ส่งไปในปริมาณที่เพียงพอ ต่างจากดาวเคราะห์ชั้นนอก </t>
  </si>
  <si>
    <t xml:space="preserve">4 เขต ได้แก่ดาวเคราะห์ชั้นใน, แถบดาวเคราะห์น้อย, ดาวเคราะห์ชั้นนอก, และเขตดาวหาง 
</t>
  </si>
  <si>
    <t>ประกอบไปด้วยวัตถุรูปร่างไม่แน่นอนจำนวนมาก เช่น อุกกาบาต เป็นต้น</t>
  </si>
  <si>
    <t>ต้องมีน้ำในสถานะของเหลว, มีชั้นบรรยากาศที่เหมาะสม, อยู่ในระยะห่างที่เหมาะสมจากดาวฤกษ์, และมีองค์ประกอบทางเคมีที่เอื้อต่อการเกิดและดำรงอยู่ของสิ่งมีชีวิต</t>
  </si>
  <si>
    <t>จานดาวเคราะห์</t>
  </si>
  <si>
    <t>กำเนิดดาวฤ</t>
  </si>
  <si>
    <t>Kepler452b เพราะมีระยะทางจากดาวฤกษ์และอุณหภูมิพื้นผิวเฉลี่ยใกล้เคียงกับโลกมากที่สุด</t>
  </si>
  <si>
    <t>Kepler69c เพราะมีระยะทางจากดาวฤกษ์และมีอุณหภูมิพื้นผิวเฉลี่ยกับดาวไม่ใกล้เคียงกับโลก จึงไม่สามารถอาศัยอยู่ได้</t>
  </si>
  <si>
    <t>Kepler452b เพราะมีลักษณะและข้อมูลใกล้เคียงกับโลก</t>
  </si>
  <si>
    <t>ระบบสุริยะมีต้นกำเนิดมาจากกลุ่มก๊าซและฝุ่นในอวกาศที่เรียกว่า เนบิวลาซึ่งยุบตัวรวมกันด้วยแรงโน้มถ่วง</t>
  </si>
  <si>
    <t>ดวงอาทิตย์เกิดจากการยุบตัวของก๊าซไฮโดรเจนในเนบิวลา จนเกิดแรงโน้มถ่วงสูงมาก ทำให้เกิดปฏิกิริยานิวเคลียร์ฟิวชันจนกลายเป็นดาวฤกษ์</t>
  </si>
  <si>
    <t>ดาวเคราะห์เกิดจากการรวมตัวกันของฝุ่นและก้อนหินเล็กๆ รอบดวงอาทิตย์หลังจากที่มันก่อตัวขึ้น ฝุ่นเหล่านี้ชนและรวมกันกลายเป็นวัตถุใหญ่ขึ้นเรื่อย ๆ จนกลายเป็นดาวเคราะห์</t>
  </si>
  <si>
    <t>ดาวเคราะห์ชั้นในเป็นหิน เพราะอยู่ใกล้ดวงอาทิตย์ สารเบาระเหยหมด ส่วนดาวเคราะห์ชั้นนอกอยู่ไกล จึงเก็บก๊าซไว้ได้มาก เป็นดาวเคราะห์แก๊ส</t>
  </si>
  <si>
    <t>เขตดาวเคราะห์น้อยประกอบด้วยเศษหิน เศษโลหะ และวัตถุขนาดเล็กมากมายที่โคจรอยู่ระหว่างดาวอังคารกับดาวพฤหัสบดี</t>
  </si>
  <si>
    <t>เขตดงดาวหางประกอบด้วยน้ำแข็ง ฝุ่น และเศษซากวัตถุต่าง ๆ ที่อยู่ไกลจากดวงอาทิตย์ เช่น ในแถบคูเปอร์ และเมฆออร์ต</t>
  </si>
  <si>
    <t>ดาวเคราะห์ที่เอื้อต่อการดำรงชีวิตควรมีน้ำในสถานะของเหลว มีชั้นบรรยากาศปกป้องรังสี มีอุณหภูมิพอเหมาะ และมีองค์ประกอบสำคัญ เช่น ออกซิเจน คาร์บอน และไนโตรเจน</t>
  </si>
  <si>
    <t>Kepler69c เพราะมีระยะทางจากดาวฤกษ์และมีอุณหภูมิ พื้นผิวเฉลี่ยกับดาวไม่ใกล้เคียงกับโลกจึงไม่สามารถอาศัยอยู่ได้</t>
  </si>
  <si>
    <t>Kepler452b เพราะมีลักษณะที่ใกล้เคียงกับโลก</t>
  </si>
  <si>
    <t>ระบบสุริยะมีต้นกำเนิดจากเนบิวลาหรือกลุ่มก๊าซและฝุ่นในอวกาศ ที่ยุบตัวและหมุนจนเกิดดวงอาทิตย์และดาวเคราะห์ต่าง ๆ ขึ้นมา</t>
  </si>
  <si>
    <t>ดวงอาทิตย์เกิดจากการยุบตัวของเนบิวลา จนกลายเป็นโปรโตสตาร์ และเมื่อเกิดปฏิกิริยานิวเคลียร์ฟิวชันที่แกนกลาง ก็กลายเป็นดวงอาทิตย์ในที่สุด</t>
  </si>
  <si>
    <t>ดาวเคราะห์เกิดจากฝุ่นและก๊าซในจานรอบดวงอาทิตย์รวมตัวกันเป็นก้อนเล็ก แล้วชนกันต่อเนื่องจนกลายเป็นดาวเคราะห์</t>
  </si>
  <si>
    <t>อยู่ใกล้ดวงอาทิตย์จึงเป็นดาวเคราะห์ชั้นในและอยู่ไกลดวงอาทิตย์จึงเป็นดาวเคราะห์</t>
  </si>
  <si>
    <t xml:space="preserve">เขตบริวารของดวงอาทิตย์แบ่งเป็น 3 เขต 
1.เขตดาวเคราะห์ชั้นใน
2.เขตดาวเคราะห์ชั้นนอก
3.เขตไกลสุด </t>
  </si>
  <si>
    <t>ดาวเคราะห์น้อย
เศษหินและโลหะ
ดาวเคราะห์แคระบางดวง</t>
  </si>
  <si>
    <t>เขตดงดาวหางประกอบด้วย แถบไคเปอร์ และ เมฆออร์ต ซึ่งมีวัตถุเย็นเล็ก ๆ เช่น น้ำแข็ง ฝุ่น ก๊าซ และเป็นแหล่งกำเนิดของดาวหางทั้งคาบสั้นและคาบ</t>
  </si>
  <si>
    <t xml:space="preserve">ดาวเคราะห์ที่เอื้อต่อการดำรงชีวิตควรมี
อุณหภูมิพอดี มีน้ำ มีบรรยากาศ มีธาตุสำคัญต่อสิ่งมีชีวิต และมีสนามแม่เหล็กป้องกันอันตราย </t>
  </si>
  <si>
    <t>การขยายตัวจากซากระเบิดซูเปอร์โนวา</t>
  </si>
  <si>
    <t>ดาวฤกษ์เกิดใหม่ ที่ถูกล้อมรอบด้วยซึ่งเป็ฝนก๊าซและฝุ่นที่หมุนวนรอบดาวฤกษ์เกิดใหม่ และเป็นแหล่งกำเนิดของดาวเคราะห์ในอนาคต</t>
  </si>
  <si>
    <t>เนบิวลาดาวเคราะห์หรือที่เรียกว่า จานกำเนิดดาวเคราะห์ ซึ่งเป็นก๊าซและฝุ่นที่หมุนวนรอบดาวฤกษ์เกิดใหม่</t>
  </si>
  <si>
    <t>ระบบสุริยะโดยมี ดวงอาทิตย์ เป็นศูนย์กลาง</t>
  </si>
  <si>
    <t>Gliese 667C เพราะ อุณหภูมิใกล้เคียงกับโลก</t>
  </si>
  <si>
    <t>Kepler-69 เพราะ อุณหภูมิสูงเกินไป</t>
  </si>
  <si>
    <t>ดาวเคราะห์ชั้นในอยู่ใกล้ดวงอาทิตย์มากกว่าทำให้ได้รับความร้อนและรังสีจากดวงอาทิตย์มากกว่า ซึ่งส่งผลให้สารประกอบที่มีจุดหลอมเหลวต่ำระเหยไป เหลือเพียงหิน</t>
  </si>
  <si>
    <t>4เขต ดาวเคราะห์ชั้นใน ดาวเคราะห์ชั้นนอกแถบดาวเคราะห์น้อย เขตดาวหาง</t>
  </si>
  <si>
    <t>ไม่มีอุณหภูมิที่ร้อน หรือหนาวเกินไป น้ำเป็นของเหลว</t>
  </si>
  <si>
    <t>เริ่มมีความหนาเด่นสูงมากจนเกิดปฎิกริยาและเกิดโมเมนหมุนรอบตัวเอง</t>
  </si>
  <si>
    <t>ดาวฤกษ์กำเนิดที่จุดศูนย์กลางตามสภาพแรงโน้มถ่วงตัวเอง</t>
  </si>
  <si>
    <t>Kepler69เพราะมีอุณหภูมิ</t>
  </si>
  <si>
    <t>Kepler-452bเพราะมีอุณหภูมิใกล้เคียงโลกมากที่สุด</t>
  </si>
  <si>
    <t>เกิดจากการยุบตัวของเนบิวลาดวงอาทิตย์ ซึ่งเป็นกลุ่มก๊าซและฝุ่นขนาดใหญ่ที่หมุนวนอยู่</t>
  </si>
  <si>
    <t>เนื่องจากอยู่ห่างไกลจากดวงอาทิตย์ บรรยากาศจึงไม่ถูกทำลาย</t>
  </si>
  <si>
    <t>4 เขต 1.เขตดาวเคราะห์ชั้นใน 2.แถบดาวเคราะห์น้อย 3.เขตดาวเคราะห์ชั้นนอก 4.กลุ่มวัตถุนอกวงโคจรดาวเนปจูน</t>
  </si>
  <si>
    <t>ดาวเคราะห์น้อยจำนวนมาก ซึ่งเป็นวัตถุหินขนาดเล็กที่โคจรรอบดวงอาทิตย์</t>
  </si>
  <si>
    <t>มีน้ำและมีปัจจัยที่ดี</t>
  </si>
  <si>
    <t xml:space="preserve">ภาพแสดงถึง การระเบิด ซึ่งเป็นปรากฏการณ์ที่เกิดจากการปลดปล่อยพลังงานอย่างรวดเร็วและรุนแรง </t>
  </si>
  <si>
    <t xml:space="preserve">ภาพแสดงถึงวัตถุทางดาราศาสตร์ที่เรียกว่า หลุมดำ ซึ่งเป็นบริเวณในอวกาศที่มีแรงโน้มถ่วงมหาศาลจนแม้แต่แสงก็ยังไม่สามารถหลุดรอดออกมาได้ </t>
  </si>
  <si>
    <t>Kepler-452b เพราะระยะห่างใกล้เคียงกัน</t>
  </si>
  <si>
    <t>Kepler-69 เพราะ อุณหภูมิสูงเกิน</t>
  </si>
  <si>
    <t>Kepler-452b เพราะ มีหลายอย่างคล้ายและใกล้เคียงกัน</t>
  </si>
  <si>
    <t>เศษซากเนบิวล่า</t>
  </si>
  <si>
    <t>ดวงอาทิตย์ดึงดูดเข้ามา</t>
  </si>
  <si>
    <t>ดาวเคราะห์ชั้นใน 4 ดวงแรก มีขนาดเล็กและมีพื้นผิวเป็นของแข็ง เนื่องจากอยู่ใกล้ดวงอาทิตย์มาก บรรยากาศจึงถูกทำลาย  ดาวเคราะห์ชั้นนอก 4 ดวงถัดไป เป็นดาวแก๊สขนาดใหญ่ เนื่องจากอยู่ห่างไกลจากดวงอาทิตย์ บรรยากาศจึงไม่ถูกทำลาย</t>
  </si>
  <si>
    <t>3 เขต เขตร้อนเกิน เขตเอื้อชีวิต เขตเย็นเกิน</t>
  </si>
  <si>
    <t>น้ำแข็ง คาร์บอนไดออกไซด์ มีเทน แอมโมเนีย ฝุ่น และหิน</t>
  </si>
  <si>
    <t>อุณหภูมิเหมาะสม มีน้ำเป็นของเหลว มีบรรยากาศที่เหมาะสม</t>
  </si>
  <si>
    <t>ดาวฤกษ์เกิดใหม่ ที่ถูกล้อมรอบด้วยฝนก๊าซและฝุ่นหมุนวนรอบดาวฤกษ์เกิดใหม่และเป็นแหล่งกำเนิดของด่วเคราะห์ในอนาคต</t>
  </si>
  <si>
    <t>จานกำเนิดดาวเคราะห์ เป็นก๊าซและฝุ่นที่หมุนวนรอบดาวฤกษ์เกิดใหม่</t>
  </si>
  <si>
    <t>กลายเป็นระบสุริยะ</t>
  </si>
  <si>
    <t>Kepler-69c เพราะอยู่ใกล้ดวงอาทิตย์ และมีอุณหภูมิสูง</t>
  </si>
  <si>
    <t>Kepler-452b เพราะ ข้อมูลใกล้เคียงโลก</t>
  </si>
  <si>
    <t>ระบบสุริยะเกิดจากการยุบตัวของเนบิวลาหมุนวนซึ่งเป็นซากของดาวฤกษ์ที่ตายแล้ว</t>
  </si>
  <si>
    <t>ดวงอาทิตย์เกิดจากการยุบตัวของเนบิวลาในอวกาศ ที่ใจกลางร้อนจัดจนเกิดปฏิกิริยานิวเคลียร์ฟิวชัน ทำให้กลายเป็นดาวฤกษ์ที่ส่องสว่างได้ด้วยตนเอง</t>
  </si>
  <si>
    <t>ดาวเคราะห์เกิดจากการรวมตัวของฝุ่นและก๊าซในแผ่นจานรอบดวงอาทิตย์ ซึ่งจับกันแน่นขึ้นด้วยแรงโน้มถ่วงและชนกันจนก่อตัวเป็นดาวเคราะห์</t>
  </si>
  <si>
    <t xml:space="preserve">ดาวเคราะห์ชั้นในเป็น ดาวเคราะห์หิน ส่วนดาวเคราะห์ชั้นนอกเป็น ดาวเคราะห์แก๊ส เพราะ อุณหภูมิและระยะห่างจากดวงอาทิตย์ ส่งผลต่อการควบแน่นของวัสดุต่าง ๆ ขณะระบบสุริยะกำลังก่อตัว
</t>
  </si>
  <si>
    <t>เขตดาวเคราะห์ชั้นนอกด้วยดาวพฤหัสบดี ดาวเสาร์ ดาสยูเรนัส และดาวเนปจูน</t>
  </si>
  <si>
    <t>เขตดาวเคราะห์น้อยประกอบด้วยเศษหิน เศษโลหะ และวัตถุขนาดเล็กมากมายที่โคจร ระหว่างดาวอังคารกับดาวพฤหัสบดี</t>
  </si>
  <si>
    <t>เขตดงดาวหางประกอบด้วยน้ำแ ฝุ่น และ เศษซากวัตถุต่างๆ ที่อยู่ไกลจากดวงอาทิตย์ เช่น ในแถบคูเปอร์ และเมฆออร์ต</t>
  </si>
  <si>
    <t>ดาวเคราะห์ที่เอื้อต่อการดำรงชีวิตควรน้ำในสถานะของเหลว มีชั้นบรรยากาศปกป้องรังสี มีอุณหภูมิพอเหมาะ และมีองค์ประกบสำคัญเช่น ออกซิเจน คาร์บอน และไนโตรเจน</t>
  </si>
  <si>
    <t>การพอกพูนมวล</t>
  </si>
  <si>
    <t>Kepler-452 เพราะมีระยะห่างใกล้เคืองโลกมากที่สุดและเป็นระยะเอื้อชีวิต</t>
  </si>
  <si>
    <t>Trappist-1eเพราะมีระยะใกล้ดวงอาทิตย์มาก</t>
  </si>
  <si>
    <t>Kepler-452 bเพราะมีขนาดG</t>
  </si>
  <si>
    <t>Kepler-69เพราะมีอุณหภูมิ</t>
  </si>
  <si>
    <t>Kepler-452bเพราะมีอุณหภูมิใกล้เคียงกับโลกมากที่สุด</t>
  </si>
  <si>
    <t>ดาวฤกษ์ก่อนเกิดยุบตัวลงไปจนมีความดันและอูณหภูมิสูงเกิดปฎิกิริยานิวเคลียร์ฟิวชันเกิดเป็นดวงอาทิตย์</t>
  </si>
  <si>
    <t>ที่บริเวณศูนย์กลางดวงอาทิตย์ผลิตจะ
ผลิตพลังงานด้วยปฏิกิริยานิวเคลียร์
ฟิวชันด้วยอัตราคงที่ วัตถุรอบนอกบริเวณแผ่นจานหมุนจะเกิดการพอกพูนมวล</t>
  </si>
  <si>
    <t>เพราะลมสุริยะพัดธาตุที่นํ้าหนักเบาออก</t>
  </si>
  <si>
    <t>เขตดาวเคราะห์ชั้นใน
เขตดาวเคราะห์น้อย
เขตดาวเคราะห์ชั้นนอก
เขตดงดาวหาง</t>
  </si>
  <si>
    <t>ดาวพฤหัส ดาวเสา ดาวยูเรนัส ดาวเนปจูน</t>
  </si>
  <si>
    <t>ดาวเคราะห์น้อย ดาวเคราะห์แคระ</t>
  </si>
  <si>
    <t>แถบ ไคเปอร์ เมฆออร์ต</t>
  </si>
  <si>
    <t>มีนํ้าสถานะของเหลว</t>
  </si>
  <si>
    <t>แผ่นจานหมุน</t>
  </si>
  <si>
    <t>Kepler452b อุณหภูิมใกล้กัน</t>
  </si>
  <si>
    <t>Kepler-69c อุณหภูมิสูง</t>
  </si>
  <si>
    <t>Trappist-1e อยู่ในเขตเอื้ออาศัย</t>
  </si>
  <si>
    <t>ระบบสุริยะมีต้นกำเนิดจากกลุ่มก๊าซและฝุ่นใน อวกาศที่เรียกว่า เนบิวลา</t>
  </si>
  <si>
    <t>เมื่อเนบิวลายุบตัวลง แรงโน้มถ่วงทำให้สสารรวม ตัวกันที่ศูนย์กลางจนร้อนจัด เกิดปฏิกิริยา นิวเคลียร์ฟิวชัน แปลงไฮโดรเจนเป็นฮีเลียม ปล่อย พลังงานออกมา กลายเป็นดวงอาทิตย์</t>
  </si>
  <si>
    <t>วัสดุที่เหลือจากการก่อตัวของดวงอาทิตย์เริ่ม รวมตัวกัน กลายเป็นดาวเคราะห์ ผ่านการชนและ รวมตัวของหิน ก๊าซ และฝุ่นในวงโคจร</t>
  </si>
  <si>
    <t>ลมสุริยะที่รุนแรงในช่วงแรกของการก่อตัวของดวงอาทิตย์ได้พัดพาก๊าซและฝุ่นละอองเบาออกจากบริเวณด้านในของระบบสุริยะ ทำให้เหลือแต่ธาตุหนักไว้ก่อตัวเป็นดาวเคราะห์</t>
  </si>
  <si>
    <t>4 เขต 1.ดาวเคราะห์ชั้นใน 2.แถบดาวเคราะห์น้อย 3.ดาวเคราะห์ชั้นนอก 4. เขตพ้นดาวเนปจูน</t>
  </si>
  <si>
    <t>ได้แก่ ดาวพฤหัสบดี, ดาวเสาร์, ดาวยูเรนัส, และดาวเนปจูน</t>
  </si>
  <si>
    <t>เขตดาวเคราะห์น้อยส่วนใหญ่ประกอบด้วย ดาวเคราะห์น้อย ซึ่งเป็นวัตถุหินขนาดเล็กที่ไม่มีบรรยากาศ</t>
  </si>
  <si>
    <t>แถบไคเปอร์ : ส่วนใหญ่ประกอบด้วย วัตถุน้ำแข็ง รวมถึงดาวเคราะห์แคระ</t>
  </si>
  <si>
    <t>ควรอยู่ในเขตเอื้อชีวิตและมีน้ำเป็นของเหลวและมีชั้นบรรยากาศ</t>
  </si>
  <si>
    <t>ก่อเกิดดวงอาทิตย์</t>
  </si>
  <si>
    <t>จานก่อเกิดดาวเคราะห์</t>
  </si>
  <si>
    <t xml:space="preserve">ดาวอังคาร เพราะยังอยู่ในเขตเอื้อชีวิต และมีน้ำแข็งซึ่งเป็นไปได้ว่าจะมีน้ำ หรือKepler-452b เพราะ มีระยะห่างจากดาวฤกษ์ของมัน ซึ่งใกล้เคียงกับระยะห่างของโลกจากดวงอาทิตย์  เป็นอย่างมาก ทำให้มันอยู่ใน "เขตที่เอื้อต่อการมีสิ่งมีชีวิต" </t>
  </si>
  <si>
    <t xml:space="preserve">Kepler-452b มีระยะห่างจากดาวฤกษ์ของมัน ซึ่งใกล้เคียงกับระยะห่างของโลกจากดวงอาทิตย์  เป็นอย่างมาก ทำให้มันอยู่ใน "เขตที่เอื้อต่อการมีสิ่งมีชีวิต" </t>
  </si>
  <si>
    <t>สสารภายในเนบิวลาสุริยะรวมตัวกัน มวล99.8%รวมเป็นที่ใจกลางเป็นดาวฤกษ์ อีก0.2%เป็นดาวเคราะห์</t>
  </si>
  <si>
    <t>ดาวฤกษ์ก่อนเกิดยุบตัวจนมีความดันและอุณหภูมิสูงจึงเกิดปฏิกิริยานิวเคียฟิวชัน</t>
  </si>
  <si>
    <t>ผลิตพลังงานนิวเคลียร์ฟิวชันที่ศูกนย์กลางของดวงอาทิตย์ วัตถุรอบนอกจานหมุนเกิดการพอกพูน</t>
  </si>
  <si>
    <t>เป็นเพราะอิทธิพลจากลมสุริยะ</t>
  </si>
  <si>
    <t>แบ่งได้4เขตได้แก่ เขตดาวเคราะห์ชั้นใน เขตดาวเคราะห์น้อย เขตดาวเคราะห์ชั้นนอก เขตดาวหาง</t>
  </si>
  <si>
    <t>ดาวพฤหัสบดี ดาวเสาร์ ยูเรนัส เนปจูน</t>
  </si>
  <si>
    <t>ดาวเคราะห์น้อย</t>
  </si>
  <si>
    <t>เมฆออร์ตหรือดงดาวหาง</t>
  </si>
  <si>
    <t>มีน้ำอยู่ในสถานะของเหลว ชั้นบรรยกาศเหมาะสม ห่างจากดาวฤกษ์เหมาะสม</t>
  </si>
  <si>
    <t>Kepler-452;Trappist-1;</t>
  </si>
  <si>
    <t>ดาวเคราะห์Kepler-452bเพราะระยะทางจากดาวฤกษ์และอุณหภูมิเฉลี่ยดาวคล้ายกับโลกกับดวงอาทิตย์</t>
  </si>
  <si>
    <t>ดาวเคราะห์Kepler-69cเพราะระยะทางจากดาวฤกษ์น้อยและอุณหภูมิเฉลี่ยดาวสูง</t>
  </si>
  <si>
    <t>เนบิวลา (Nebula) หรือกลุ่มแก๊สและฝุ่นในอวกาศขนาดใหญ่</t>
  </si>
  <si>
    <t>ดวงอาทิตย์เกิดจากกลุ่มแก๊สและฝุ่น (เนบิวลา) ที่ยุบตัวด้วยแรงโน้มถ่วง จนจุดศูนย์กลางร้อนและหนาแน่นพอให้เกิดปฏิกิริยานิวเคลียร์ฟิวชัน กลายเป็นดาวฤกษ์ที่เรียกว่า "ดวงอาทิตย์"</t>
  </si>
  <si>
    <t xml:space="preserve">ดาวเคราะห์เกิดจากฝุ่นและก๊าซที่เหลือจากการก่อตัวของดวงอาทิตย์ ซึ่งรวมตัวกันเป็นก้อนเล็ก ๆ ชนและรวมกันเป็นดาวเคราะห์ในที่สุด
</t>
  </si>
  <si>
    <t>เพราะใกล้ดวงอาทิตย์ร้อนมาก มีแต่ของแข็งหนักที่รวมตัวกัน ได้เป็นดาวเคราะห์หิน
ส่วนไกลจากดวงอาทิตย์เย็นมาก แก๊สสามารถควบแน่นและรวมตัวกัน ได้เป็นดาวเคราะห์แก๊ส</t>
  </si>
  <si>
    <t xml:space="preserve">1. เขตดาวเคราะห์ชั้นใน
2.เขตดาวเคราะห์น้อย
3. เขตดาวเคราะห์ชั้นนอก
4. เขตไคเปอร์และเมฆออร์ต
</t>
  </si>
  <si>
    <t>พฤหัสบดี เสาร์ ยูเรนัส เนปจูน</t>
  </si>
  <si>
    <t xml:space="preserve">ดาวเคราะห์น้อย เศษหิน เศษโลหะ และดาวเคราะห์แคระบางดวง เช่น เซรีส
</t>
  </si>
  <si>
    <t>พลูโต ดาวหาง เมฆออร์ต วัตถุแถบไคเปอร์</t>
  </si>
  <si>
    <t>ดาวเคราะห์ที่เอื้อต่อการดำรงชีวิตควรมี
อุณหภูมิพอเหมาะ, น้ำของเหลว, บรรยากาศ, ธาตุสำคัญ, แรงโน้มถ่วงพอเหมาะ และสนามแม่เหล็ก</t>
  </si>
  <si>
    <t>กลุ่มไฮโดรเจนในเมฆโมเลกุลรวมตัวกันด้วยความกดดัน</t>
  </si>
  <si>
    <t>เริ่มมีความหนาแน่นสูงขึ้นมาก จนเกิดปฏิกิริยาฟิวชั่น และเกิดโมเมนตัมการหมุนรอบของ photoplanetary disk</t>
  </si>
  <si>
    <t>ดาวฤกษ์กำเนิดแล้วที่จุดศูนย์กลาง โดยมี photoplanetary disk กำลังรวมตัวกันตามสภาพโน้มถ่วงของตนเอง</t>
  </si>
  <si>
    <t>photoplanetary ได้รวมตัวกันเป็นดาวเคราะห์แล้ว และได้เย็นตัวลง และมีการโคจรรอบดาวฤกษ์อย่างสมดุลขึ้นเรื่อยๆ</t>
  </si>
  <si>
    <t>Kepler-452b เพราะ ใกล้เคียงโลกที่สุดทั้งในด้านชนิดของดาวฤกษ์, ระยะทางจากดาวฤกษ์ และอุณหภูมิพื้นผิว ทำให้เป็นตัวเลือกที่น่าศึกษาว่าอาจมีสภาพแวดล้อมที่เอื้อต่อการดำรงชีวิตได้</t>
  </si>
  <si>
    <t>Kepler-69c เพราะไม่เหมาะสำหรับสิ่งมีชีวิต
เนื่องจากมีอุณหภูมิสูงเกินไป ซึ่งทำให้สภาพแวดล้อมรุนแรงเกินกว่าที่น้ำและสิ่งมีชีวิตจะดำรงอยู่ได้</t>
  </si>
  <si>
    <t>1. Trappist-1e
2. Kepler-452b
3. Gliese 667Cc
ทั้ง 3 ดวงนี้มีระยะทางจากดาวฤกษ์และอุณหภูมิที่เหมาะสมในการรักษาน้ำในสถานะของเหลว ซึ่งเป็นปัจจัยสำคัญของการดำรงชีวิต</t>
  </si>
  <si>
    <t>ระบบสุริยะมีต้นกำเนิดมาจากกลุ่มเมฆฝุ่นและก๊าซขนาดใหญ่ที่เรียกว่า "โซลาร์เนบิวลา (Solar Nebula)</t>
  </si>
  <si>
    <t>เกิดจากการยุบตัวของกลุ่มเมฆก๊าซและฝุ่นขนาดใหญ่ภายใต้แรงโน้มถ่วงของตัวเอง</t>
  </si>
  <si>
    <t>เกิดจากการยุบตัวของเนบิวลาสุริยะ ซึ่งเป็นก
ลุ่มเมฆก้าซและฝุ่นขนาดใหญ่เมื่อประมาณ 4.6
พันล้านปีก่อน แรงโน้มถ่วงทำให้เนบิวลายุบตัว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</si>
  <si>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ทำให้มีอุณหภูมิสูงกว่าและมีแรง 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ในขณะที่ดาวเคราะห์ชันนอกอยู่ไกลจากดวงอาทิตย์ ทำให้มี
อุณหภูมิเย็นกว่าและมีแรง โน้มถ่วงมากกว่า
สามารถกักเก็บก๊าซและฝุ่นได้มากกว่า ก่อตัว
เป็นดาวเคราะห์แก๊สขนาด ใหญ่</t>
  </si>
  <si>
    <t>แบ่งออกเป็น 4 เขตหลัก ได้แก่ ดาวเคราะห์ชั้นใน แถบดาวเคราะห์น้อย ดาวเคราะห์ชั้นนอกและวัตถุในแถบไคเปอร์</t>
  </si>
  <si>
    <t>ประกอบด้วยดาวเคราะห์ 4 ดวง ได้แก่ ดาว
พฤหัสบดี ดาวเสาร์ ดาวยูเรนัส และดาวเนปจูน</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</si>
  <si>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แต่ก็มีบางส่วนที่มีส่วนประกอบของโลหะ เช่น นิกเกิลและเหล็ก</t>
  </si>
  <si>
    <t>ประกอบด้วยวัตถุขนาดเล็กจำนวนมากที่อยู่ห่างไกลจากดวงอาทิตย์มากที่สุด ในระบบสุริยะ
วัตถุเหล่านี้ส่วนใหญ่เป็นน้ำแข็งและฝุ่น</t>
  </si>
  <si>
    <t>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 กับโลก</t>
  </si>
  <si>
    <t>สมมุติฐานเนบิวลาระบุไว้ว่าระบบสุริยะก่อตัวขึ้นจากการแตกสลายของแรงโน้มถ่วงภายในของพื้นที่ส่วนหนึ่งในเมฆโมเลกุลยักษ์</t>
  </si>
  <si>
    <t>เกิดจากกลุ่มก๊าซและฝุ่นอวกาศที่</t>
  </si>
  <si>
    <t>เนื่องจากอยู่ห่างไกลจากดวงอาทิตย์</t>
  </si>
  <si>
    <t>มีน้ำในสถานะของเหลว มีชั้นบรรยากาศที่เหมาะสม มีอุณหภูมิที่เหมาะสม และมีระยะห่างจากดาวฤกษ์ที่พอเหมาะ</t>
  </si>
  <si>
    <t>จานกำเนิดดาวเคราะ</t>
  </si>
  <si>
    <t>วัตถุดาวเคราะห์</t>
  </si>
  <si>
    <t>Gliese 667Cc เพราะไม่ร้อนอละหนาวเกินไป</t>
  </si>
  <si>
    <t>Trappist-1eเพราะอุณหภูมิสูงเกินไป</t>
  </si>
  <si>
    <t>Gliese 667Cc มีสภาพอวดล้อมใกล้เคียงดับโลกมากที่สุด</t>
  </si>
  <si>
    <t>ระบบสุริยะมีต้นกำเนิดมาจากเนบิวลาดวงดาว (solar nebula) ซึ่งเป็นกลุ่มเมฆก๊าซและฝุ่นขนาดใหญ่ที่หมุนวนอยู่ในอวกาศ โดยแรงโน้มถ่วงได้ดึงดูดสสารในเนบิวลานี้เข้าสู่ใจกลาง ทำให้เกิดการยุบตัวและหมุนเร็วขึ้น การยุบตัวและการหมุนนี้ทำให้เกิดความร้อนที่ใจกลาง จนเกิดปฏิกิริยาเทอร์โมนิวเคลียร์ฟิวชัน กลายเป็นดวงอาทิตย์</t>
  </si>
  <si>
    <t xml:space="preserve">ดวงอาทิตย์เกิดจากการยุบตัวของกลุ่มเมฆก๊าซและฝุ่นขนาดใหญ่ภายใต้แรงโน้มถ่วงของตัวเอง </t>
  </si>
  <si>
    <t xml:space="preserve">ดาวเคราะห์ในระบบสุริยะกำเนิดขึ้นจากเนบิวลาดวงอาทิตย์ ซึ่งเป็นกลุ่มก๊าซและฝุ่นที่หมุนวนอยู่ แรงโน้มถ่วงทำให้เนบิวลาค่อยๆ ยุบตัวลง โดยมวลส่วนใหญ่รวมตัวกันเป็นดวงอาทิตย์ ส่วนที่เหลือแบนราบเป็นแผ่นดิสก์ที่หมุนวนอยู่ และจากแผ่นดิสก์นี้เองที่ดาวเคราะห์น้อยและดาวเคราะห์ได้ก่อตัวขึ้นจากการชนและรวมตัวกันของอนุภาคต่างๆ </t>
  </si>
  <si>
    <t xml:space="preserve">ดาวเคราะห์ชั้นใน (ดาวเคราะห์หิน) และดาวเคราะห์ชั้นนอก (ดาวเคราะห์แก๊ส) มีความแตกต่างกันเนื่องจากตำแหน่งและอุณหภูมิที่แตกต่างกันในระบบสุริยะ ดาวเคราะห์ชั้นในอยู่ใกล้ดวงอาทิตย์มากกว่า ทำให้ได้รับความร้อนและรังสีมากกว่า ซึ่งส่งผลให้สารที่มีจุดหลอมเหลวต่ำระเหยไป เหลือเพียงธาตุหนักอย่างหินและโลหะที่ก่อตัวเป็นดาวเคราะห์หิน ในขณะที่ดาวเคราะห์ชั้นนอกอยู่ไกลออกไป อุณหภูมิต่ำกว่า ทำให้สามารถรักษาสสารที่มีน้ำหนักเบา เช่น ไฮโดรเจนและฮีเลียมไว้ได้ จึงกลายเป็นดาวเคราะห์แก๊ส </t>
  </si>
  <si>
    <t xml:space="preserve">เขตบริวารของดวงอาทิตย์ แบ่งออกเป็น 4 เขตหลักๆ ตามลักษณะการเกิดและองค์ประกอบของวัตถุที่อยู่ในแต่ละเขต ได้แก่ ดาวเคราะห์ชั้นใน, แถบดาวเคราะห์น้อย, ดาวเคราะห์ชั้นนอก, และดงดาวหางของออร์ต </t>
  </si>
  <si>
    <t>เขตดาวเคราะห์ชั้นนอก (Outer Planets) หรือที่เรียกว่าดาวเคราะห์ยักษ์ (Gas Giants) ประกอบด้วยดาวเคราะห์ 4 ดวง ได้แก่ ดาวพฤหัสบดี (Jupiter), ดาวเสาร์ (Saturn), ดาวยูเรนัส (Uranus), และดาวเนปจูน (Neptune). ดาวเคราะห์เหล่านี้มีขนาดใหญ่ มีองค์ประกอบส่วนใหญ่เป็นไฮโดรเจนและฮีเลียม และมีวงแหวนที่ประกอบด้วยอนุภาคขนาดเล็ก</t>
  </si>
  <si>
    <t xml:space="preserve">เขตดาวเคราะห์น้อย (Asteroid belt) ประกอบด้วยวัตถุขนาดเล็กจำนวนมากที่โคจรรอบดวงอาทิตย์ระหว่างวงโคจรของดาวอังคารและดาวพฤหัสบดี วัตถุเหล่านี้ส่วนใหญ่เป็นหิน แต่บางส่วนอาจมีดินเหนียวหรือโลหะ เช่น นิกเกิลและเหล็ก แถบดาวเคราะห์น้อยเป็นบริเวณที่เชื่อกันว่าเกิดจากเศษซากที่เหลือจากการก่อตัวของระบบสุริยะ ซึ่งไม่สามารถรวมตัวกันเป็นดาวเคราะห์ได้ </t>
  </si>
  <si>
    <t xml:space="preserve">เขตดงดาวหาง (Oort Cloud) ประกอบด้วยฝุ่นผง เศษหิน ก้อนน้ำแข็ง และแก๊สแข็งตัว ที่อยู่รอบนอกของระบบสุริยะ บริเวณนี้เชื่อว่าเป็นแหล่งกำเนิดของดาวหาง. </t>
  </si>
  <si>
    <t xml:space="preserve">ดาวเคราะห์ที่เอื้อต่อการดำรงชีวิตควรมีคุณสมบัติหลายประการ เช่น มีน้ำในสถานะของเหลว มีชั้นบรรยากาศที่เหมาะสม และอยู่ในระยะที่เหมาะสมจากดาวฤกษ์เพื่อให้มีอุณหภูมิที่เหมาะสม นอกจากนี้ ขนาดและองค์ประกอบของดาวเคราะห์ก็มีความสำคัญเช่นกัน </t>
  </si>
  <si>
    <t>Gliese 667C เพราะน้ำเป็นของเหลวและอยู่ใน
เขตเอื้อชีวิต</t>
  </si>
  <si>
    <t>กลุ่มก๊าซและฝุ่นในอวกาศที่เรียกว่า เนบิวลาสุริยะ</t>
  </si>
  <si>
    <t>เกิดจากกลุ่มฝุ่นและแก๊สในอวกาศที่เรียกว่า โซลาร์เนบิวลา</t>
  </si>
  <si>
    <t>ดาวเคราะห์ชั้นในอยู่ใกล้ดวงอาทิตย์ ซึ่งมีอุณหภูมิสูงกว่า ทำให้สารประกอบที่มีจุดหลอมเหลวต่ำระเหยไป เหลือเพียงธาตุหนักๆ</t>
  </si>
  <si>
    <t>4 เขต ดาวเคราะห์ชั้นใน, แถบดาวเคราะห์น้อย, ดาวเคราะห์ชั้นนอก, และวัตถุในแถบไคเปอร์</t>
  </si>
  <si>
    <t>ดาวเคราะห์น้อยจำนวนมาก ซึ่งส่วนใหญ่เป็นหินและโลหะขนาดเล็กที่โคจรรอบดวงอาทิตย์ระหว่างวงโคจรของดาวอังคารและดาวพฤหัสบดี</t>
  </si>
  <si>
    <t>ประกอบด้วยวัตถุที่เย็นจัด ซึ่งส่วนใหญ่เป็นน้ำแข็งและฝุ่น เขตดงดาวหางเป็นแหล่งกำเนิดของดาวหางคาบยาว</t>
  </si>
  <si>
    <t>มีน้ำในสถานะของเหลว มีบรรยากาศที่เหมาะสม และอยู่ในระยะที่เหมาะสมจากดาวฤกษ์ เพื่อให้อุณหภูมิเหมาะสมต่อการดำรงชีวิต</t>
  </si>
  <si>
    <t>การระเบิดของซูเปอร์โนวา – เป็นจุดเริ่มต้นที่ทำให้เกิดคลื่นกระแทกไปยังเนบิวลาทำให้เกิดการยุบตัว</t>
  </si>
  <si>
    <t>เนบิวลายุบตัว – กลุ่มแก๊สและฝุ่นรวมตัวกันจากแรงโน้มถ่วง เริ่มหมุนเป็นแผ่นจาน</t>
  </si>
  <si>
    <t>การเกิดแผ่นจานหมุน – วัตถุในศูนย์กลางเริ่มรวมตัวเป็นดวงอาทิตย์</t>
  </si>
  <si>
    <t>ระบบสุริยะสมบูรณ์ – ดวงอาทิตย์อยู่กลางระบบ ดาวเคราะห์โคจรรอบดวงอาทิตย์</t>
  </si>
  <si>
    <t>Kepler-452b
เพราะระยะทางจากดาวฤกษ์ใกล้เคียงโลก (1.046 AU ใกล้เคียง 1 AU ของโลก) และอุณหภูมิสมดุล 265 K ใกล้เคียง 288 K ของโลกที่สุด</t>
  </si>
  <si>
    <t>Kepler-69c ไม่สามารถมีสิ่งมีชีวิตอาศัยอยู่ได้ เพราะอุณหภูมิพื้นผิวสูงเกินไป (573 K) ทำให้น้ำไม่สามารถคงอยู่ในรูปของเหลวได้</t>
  </si>
  <si>
    <t>Kepler-452b
เพราะมีลักษณะใกล้เคียงโลกมากที่สุด ทั้งระยะห่างจากดาวฤกษ์ (1.046 AU), ดาวฤกษ์ชนิด G เหมือนดวงอาทิตย์ และอุณหภูมิสมดุลใกล้เคียง (265 K)</t>
  </si>
  <si>
    <t>รพีภัทร</t>
  </si>
  <si>
    <t>กลุ่มก๊าซและฝุ่นในอวกาศที่เรียกว่า ”เนบิวลาสุริยะ“</t>
  </si>
  <si>
    <t xml:space="preserve">จากการยุบตัวของเนบิวลาสสารและก๊าซที่หมุนวนรอบดาวฤกษ์อายุน้อย โดยแรงโน้มถ่วงดึงดูดสสารเหล่านี้เข้าหากัน ทำให้เกิดการชนและรวมตัวกันเป็นก้อนใหญ่ขึ้นเรื่อยๆ กลายเป็นดาวเคราะห์ </t>
  </si>
  <si>
    <t>เกิดจากการยุบตัวของเนบิวลาสุริยะ ซึ่งเป็นกลุ่มก๊าซและฝุ่นขนาดใหญ่ที่หมุนวนอยู่ เมื่อประมาณ 4.6 พันล้านปีก่อน</t>
  </si>
  <si>
    <t>ดาวเคราะห์น้อยจำนวนมาก ซึ่งส่วนใหญ่เป็นหินและโลหะขนาดเล็กที่โคจรรอบดวงอาทิตย์ระหว่างวงโคจรของดาวอังคารและดาวพฤหัสบดี </t>
  </si>
  <si>
    <t>มีน้ำในสถานะของเหลว มีบรรยากาศที่เหมาะสม และอยู่ในระยะที่เหมาะสมจากดาวฤกษ์</t>
  </si>
  <si>
    <t>Trappist-1e;Gliese 667Cc;Kepler-69c;</t>
  </si>
  <si>
    <t>กำเนิดขึ้นจากกลุ่มก๊าซและฝุ่นอวกาศที่เรียกว่า "เนบิวลาสุริยะ" ซึ่งหมุนวนอยู่ แรงโน้มถ่วงดึงดูดสสารในเนบิวลาให้รวมตัวกันเป็นทรงกลม เกิดเป็นดวงอาทิตย์และดาวเคราะห์ </t>
  </si>
  <si>
    <t>เนื่องจากอยู่ห่างไกลจากดวงอาทิตย์ บรรยากาศจึงไม่ถูกทำลาย ดาว </t>
  </si>
  <si>
    <t>ดาวเคราะห์ชั้นใน, แถบดาวเคราะห์น้อย, ดาวเคราะห์ชั้นนอก, และดงดาวหาง (หรือเมฆออร์ต). </t>
  </si>
  <si>
    <t>การมีน้ำในสถานะของเหลว, มีชั้นบรรยากาศที่เหมาะสม, อยู่ในระยะห่างที่เหมาะสมจากดาวฤกษ์ (เขตเอื้ออาศัย), มีขนาดและมวลที่เหมาะสม, และมีกิจกรรมทางธรณีวิทยาที่เพียงพอ </t>
  </si>
  <si>
    <t>เนบิวลาหมุนตัว</t>
  </si>
  <si>
    <t>จานก่อนเกิดดาว</t>
  </si>
  <si>
    <t>กลุ่มก๊าซและฝุ่นในอวกาศที่เรียกว่า "เนบิวลาสุริยะ"</t>
  </si>
  <si>
    <t>เกิดจากกลุ่มฝุ่นและแก๊สในอวกาศที่เรียกว่า "โซลาร์เนบิวลา"</t>
  </si>
  <si>
    <t>เนื่องจากอยู่ใกล้ดวงอาทิตย์ ทำให้มีอุณหภูมิสูงและสารประกอบบางชนิดระเหยไป ทำให้เหลือแต่สารที่มีจุดหลอมเหลวสูง
ดาวเคราะห์ชั้นนอกเป็นดาวเคราะห์แก๊สเนื่องจากอยู่ไกลจากดวงอาทิตย์ ทำให้มีอุณหภูมิต่ำ</t>
  </si>
  <si>
    <t xml:space="preserve">4 เขต ได้แก่ดาวเคราะห์ชั้นใน, แถบดาวเคราะห์น้อย, ดาวเคราะห์ชั้นนอก, และวัตถุในแถบไคเปอร์ </t>
  </si>
  <si>
    <t>Kepler-452
เพราะระยะทางจากดาวฤกษ์ใกล้เคียงโลก (1.046 AU ใกล้เคียง 1 AU ของโลก) และอุณหภูมิสมดุล 265 K ใกล้เคียง 288 K ของโลกที่สุด</t>
  </si>
  <si>
    <t>Gliese 667Cc;Trappist-1e;Kepler-452b;</t>
  </si>
  <si>
    <t>เนบิวลาประกอบด้วยฝุ่นและแก๊ส98%รวมกันเป็นดวงอาทิตย์</t>
  </si>
  <si>
    <t xml:space="preserve">ดาวเคราะห์เกิดจากกลุ่มก๊าซและฝุ่นในอวกาศที่รวมตัวกันเมื่อประมาณ 4.6 พันล้านปีก่อน โดยแรงโน้มถ่วงทำให้วัสดุเหล่านี้รวมกันเป็นก้อน จนกลายเป็นดาวเคราะห์
</t>
  </si>
  <si>
    <t xml:space="preserve">เพราะใกล้ดวงอาทิตย์ร้อน → เหลือแค่หิน
ไกลดวงอาทิตย์เย็น → ก๊าซและน้ำแข็งอยู่ได้
</t>
  </si>
  <si>
    <t xml:space="preserve">เขตดาวเคราะห์ชั้นใน
เขตดาวเคราะห์น้อย
เขตดาวเคราะห์ชั้นนอก
เขตดงดาวหาง
</t>
  </si>
  <si>
    <t xml:space="preserve">พฤหัสบดี
เสาร์
ยูเรนัส
เนปจูน
</t>
  </si>
  <si>
    <t>ก้อนหิน โลหะ และเศษวัตถุเล็กๆ
ส่วนใหญ่อยู่ระหว่าง ดาวอังคารกับดาวพฤหัสบดี</t>
  </si>
  <si>
    <t>ก้อนน้ำแข็ง ฝุ่น และก๊าซ
อยู่ไกลมาก เช่น แถบไคเปอร์ และ เมฆออร์ต</t>
  </si>
  <si>
    <t xml:space="preserve">มีน้ำในรูปของเหลว
มีอุณหภูมิพอเหมาะ
มีชั้นบรรยากาศ
อยู่ใน "เขตเอื้ออาศัย" (habitable zone) ของดาวฤกษ์
มีแรงโน้มถ่วงพอเหมาะเพื่อรักษาบรรยากาศ
</t>
  </si>
  <si>
    <t>เนบิวลายุบตัวและหมุนเป็นจานแบน</t>
  </si>
  <si>
    <t>ดวงอาทิตย์เกิดขึ้นและดาวเคราะห์เริ่มก่อตัวรอบๆ</t>
  </si>
  <si>
    <t>เขตพื้นที่รอบดวงอาทิตย์</t>
  </si>
  <si>
    <t>ดาวศุกร์</t>
  </si>
  <si>
    <t>Trappist-1e</t>
  </si>
  <si>
    <t>เนบิวลาสุริยะประกอบด้วยฝุ่นและแก็ส 98% รวมตัวเป็นดวงอาทิตย์</t>
  </si>
  <si>
    <t xml:space="preserve">ดาวเคราะห์ในระบบสุริยะ เกิดจากฝุ่นและก๊าซในแผ่นจานรอบดวงอาทิตย์รวมตัวกันเป็นก้อนเล็ก ๆ แล้วรวมกันใหญ่ขึ้นเรื่อย ๆ จนกลายเป็นดาวเคราะห์ค่ะ </t>
  </si>
  <si>
    <t>เพราะใกล้ดวงอาทิตย์ อุณหภูมิสูง สสารเบาไม่สามารถรวมตัวได้ เหลือแต่หินและโลหะ
ส่วนบริเวณไกล อุณหภูมิต่ำ ก๊าซเบาจึงรวมตัวกันได้เป็นดาวเคราะห์แก๊ส</t>
  </si>
  <si>
    <t xml:space="preserve">	1.	เขตดาวเคราะห์ชั้นใน
	2.	เขตดาวเคราะห์น้อย
	3.	เขตดาวเคราะห์ชั้นนอก</t>
  </si>
  <si>
    <t>ดาวเคราะห์น้อยขนาดเล็กมากมาย ส่วนใหญ่เป็นหินหรือโลหะ อยู่ระหว่างดาวอังคารกับพฤหัสบดี</t>
  </si>
  <si>
    <t xml:space="preserve">กลุ่มน้ำแข็ง ฝุ่น และก๊าซ เช่น ดาวหาง อยู่ไกลจากดวงอาทิตย์ เช่น แถบไคเปอร์ และเมฆออร์ต
</t>
  </si>
  <si>
    <t>มีน้ำในสถานะของเหลว, อุณหภูมิพอเหมาะ, มีบรรยากาศ, พื้นผิวมั่นคง และอยู่ในเขตเอื้อชีวิต (habitable zone)</t>
  </si>
  <si>
    <t>ดวงอาทิตย์เกิดขึ้น และดาวเคราะห์เริ่มก่อตัวรอบ ๆ</t>
  </si>
  <si>
    <t>ศุกร์</t>
  </si>
  <si>
    <t>ดวงอาทิตย์เกิดจากเมฆแก๊สยุบตัวจนร้อน และเกิดปฏิกิริยานิวเคลียร์ฟิวชันสร้างแสงสว่าง</t>
  </si>
  <si>
    <t>ดาวเคราะห์ในระบบสุริยะเกิดจากการรวมตัวของเศษฝุ่นและแก๊สในแผ่นดิสก์รอบดวงอาทิตย์วัยเด็ก ซึ่งจับตัวกันเป็นก้อนใหญ่ขึ้นเรื่อยๆ จนกลายเป็นดาวเคราะห์</t>
  </si>
  <si>
    <t>เพราะชั้นในร้อน แก๊สระเหยหมด เหลือแต่หิน ส่วนชั้นนอกเย็น แก๊สเก็บตัวได้มากเลยเป็นดาวเคราะห์แก๊ส</t>
  </si>
  <si>
    <t>เขตบริวารของดวงอาทิตย์มี 3 เขต คือ ดาวเคราะห์ชั้นใน ชั้นนอก และวัตถุวงแถบไคเปอร์</t>
  </si>
  <si>
    <t>เขตดาวเคราะห์น้อยประกอบด้วย ดาวเคราะห์น้อยและเศษหินที่โคจรรอบดวงอาทิตย์ระหว่างดาวอังคารกับดาวพฤหัสบดี</t>
  </si>
  <si>
    <t>เขตดงดาวหางประกอบด้วยดาวหางที่โคจรรอบดวงอาทิตย์ มีทั้งดาวหางวงสั้นและวงยาว รวมถึงเศษน้ำแข็งและฝุ่นในบริเวณไกลออกไปจากระบบสุริยะ</t>
  </si>
  <si>
    <t>ดาวเคราะห์ที่เอื้อต่อชีวิตต้องมีน้ำ มีบรรยากาศ อุณหภูมิเหมาะสม และมีธาตุสำคัญครับ</t>
  </si>
  <si>
    <t>ดาวศุกร์ใกล้เคียงโลกที่สุด เพราะขนาดและพื้นผิวเป็นหินเหมือนกัน มีแรงโน้มถ่วงใกล้เคียง แต่สภาพอากาศร้อนกว่ามากค่ะ</t>
  </si>
  <si>
    <t>เพราะดาวเคราะห์ชั้นใน เป็นของแข็งและจุดหลอมเหลวสูง แต่ดาวเคราะ์ชั้นนอก เป็นแก๊สและจุดหลอมเหลวต่ำ</t>
  </si>
  <si>
    <t xml:space="preserve">ดาวเคราะห์ชั้นใน, แถบดาวเคราะห์น้อย, ดาวเคราะห์ชั้นนอก, และดงดาวหาง </t>
  </si>
  <si>
    <t>ดาวพฤหัส,ดาวเสาร์,ดาวยูเรนัส,ดาวเนปจูน</t>
  </si>
  <si>
    <t>ประกอบด้วยวัตถุขนาดเล็กจำนวนมาก วัตถุเหล่านี้ส่วนใหญ่เป็นหินและโลหะ</t>
  </si>
  <si>
    <t>วัตถุที่เป็นน้ำแข็ง หิน และฝุ่น</t>
  </si>
  <si>
    <t xml:space="preserve">การมีน้ำในสถานะของเหลว, มีชั้นบรรยากาศที่เหมาะสม, อยู่ในระยะห่างที่เหมาะสมจากดาวฤกษ์ (เขตเอื้ออาศัย), มีขนาดและมวลที่เหมาะสม, และมีกิจกรรมทางธรณีวิทยาที่เพียงพอ </t>
  </si>
  <si>
    <t>การเกิดแผ่นจานหมุน</t>
  </si>
  <si>
    <t>ระบบสุริยะสัมบูรณ์</t>
  </si>
  <si>
    <t>เกิดจากเนบิลซึ่งเป็นเศษจากระเบิดของซุปเปอร์โนวาเรียกว่า เนบิวลาสุริยะ</t>
  </si>
  <si>
    <t>ดาวฤกษ์กอ่นเกิดยุบตัวลงไปจนมีความดันและมีอุณหภูมิสูงจะ
เกิดปฏิกิริยานิวเคลียรฟิวชันเกิดเป็นดวงอาทิตย์</t>
  </si>
  <si>
    <t xml:space="preserve">เนื่องจากอุณหภูมิที่ใกล้ดวงอาทิตย์สูง ทำให้เฉพาะธาตุที่มีจุดหลอมเหลวสูงเท่านั้นจึงรวมตัวกันเป็นดาวเคราะห์หิน ส่วนบริเวณไกลออกไปอุณหภูมิต่ำกว่า จึงสามารถสะสมแก๊สและน้ำแข็งได้มาก จนกลายเป็นดาวเคราะห์แก๊สขนาดใหญ่
</t>
  </si>
  <si>
    <t>แบ่งเป็น 3 เขต คือ
	1.	เขตดาวเคราะห์ชั้นใน
	2.	เขตดาวเคราะห์ชั้นนอก
	3.	เขตแถบไคเปอร์และเมฆออร์ต</t>
  </si>
  <si>
    <t>ดาวเคราะห์น้อย ก้อนหิน เศษหินและโลหะที่โคจรระหว่างดาวอังคารกับดาวพฤหัสบดี</t>
  </si>
  <si>
    <t>ดาวหาง น้ำแข็ง ฝุ่น และแก๊สต่าง ๆ ซึ่งส่วนใหญ่อยู่ในแถบไคเปอร์และเมฆออร์ต</t>
  </si>
  <si>
    <t>มีอุณหภูมิที่เหมาะสม, มีน้ำในสถานะของเหลว, มีบรรยากาศที่ป้องกันรังสีอันตราย, มีองค์ประกอบทางเคมีที่เหมาะต่อสิ่งมีชีวิต เช่น คาร์บอนและออกซิเจน</t>
  </si>
  <si>
    <t xml:space="preserve">Kepler-452b </t>
  </si>
  <si>
    <t>Gliese 667Cc;Kepler-452b;Trappist-1e;</t>
  </si>
  <si>
    <t>Kepler-69c — เพราะมีอุณหภูมิพื้นผิวเฉลี่ยสูงมาก</t>
  </si>
  <si>
    <t>Kepler-452b สามารถมีสิ่งมีชีวิตอาศัยอยู่ได้</t>
  </si>
  <si>
    <t>ระบบสุริยะเกิดจากกลุ่มเมฆก๊าซและฝุ่น (เนบิวลา) ที่ยุบตัวรวมกันด้วยแรงโน้มถ่วง จนเกิดเป็นดวงอาทิตย์และดาวเคราะห์ต่างๆ</t>
  </si>
  <si>
    <t>จากกลุ่มก๊าซและฝุ่นยุบตัวจนเกิดปฏิกิริยานิวเคลียร์</t>
  </si>
  <si>
    <t>วัสดุที่เหลือจากการสร้างดวงอาทิตย์รวมตัวกัน</t>
  </si>
  <si>
    <t>ใกล้ดวงอาทิตย์ร้อน จับตัวได้แค่หิน โลหะ / ไกลออกไปเย็น จับตัวเป็นแก๊ส น้ำแข็งได้</t>
  </si>
  <si>
    <t>1 เขตดาวเคราะห์ชั้นใน
2 ดาวเคราะห์น้อย
3 เขตดาวเคราะห์ชั้นนอก</t>
  </si>
  <si>
    <t>มีดาวเคราะห์น้อยและเศษหินในอวกาศ อยู่ระหว่างดาวอังคารกับดาวพฤหัสบดี</t>
  </si>
  <si>
    <t>มี น้ำแข็ง ฝุ่น และก๊าซ อยู่รอบนอกสุดของระบบสุริยะ</t>
  </si>
  <si>
    <t>มีน้ำ บรรยากาศ อุณหภูมิพอเหมาะ อยู่ในระยะพอดีจากดาวฤกษ์</t>
  </si>
  <si>
    <t>จานกำเนิดดาวเคราะห์บริเวณใกล้และไกลดวงอาทิตย์</t>
  </si>
  <si>
    <t>หากพิจารณาจาก ขนาด มวล และองค์ประกอบ ดาวศุกร์คือดาวเคราะห์ที่คล้ายโลกมากที่สุดในระบบสุริยะ</t>
  </si>
  <si>
    <t>ดาวเคราะห์นอกระบบสุริยะจำนวนมากไม่สามารถมีสิ่งมีชีวิตอาศัยอยู่ได้ เนื่องจากมีสภาพแวดล้อมที่ไม่เอื้ออำนวย</t>
  </si>
  <si>
    <t xml:space="preserve">ไม่สามารถยืนยันได้ว่ามีดาวเคราะห์นอกระบบสุริยะดวงใดที่มีสิ่งมีชีวิตอาศัยอยู่จริง แต่มีการค้นพบดาวเคราะห์หลายดวงที่มีคุณสมบัติที่จะเอื้อต่อการดำรงชีวิตได้ </t>
  </si>
  <si>
    <t>นายอรรถชัย เนียมหุ่น</t>
  </si>
  <si>
    <t>เนบิวลาสุริยะร้อยละ 99.8 จะรวมกันเป็นดวงอาทิตย์</t>
  </si>
  <si>
    <t>เนบิวลาสุริยะที่เหลือจาดการรวมตัวเป็นดวงอาทิตย์จะมาเป็นจานกำเนิดดาวเคราะห์แล้วค่อยมาเป็นระบบสุริยะ</t>
  </si>
  <si>
    <t>เพราะอยู่ใกล้ดวงอาทิตย์เลยไม่สามารถเก็บแก๊สได้มากนัก ทำให้ส่วนใหญ่เป็นธาตุหนัก</t>
  </si>
  <si>
    <t>4 เขต 1.ดาวเคราะห์ชั้นใน 2.แถบดาวเคราะห์น้อย 3.ดาวเคราะห์ชั้นนอก 4.แถบไคเปอร์กับดงดาวหาง</t>
  </si>
  <si>
    <t>ดาวเคราะห์น้อย เศษหินอวกาศ</t>
  </si>
  <si>
    <t>ดาวหาง เศษน้ำแข็งและฝุ่น</t>
  </si>
  <si>
    <t>ควรมีน้ำเป็นขเงเหลว มีชั้นบรรยากาศที่เหมาะสม อยู่ห่างจากดาวฤกษ์ในระยะที่เหมาะสม</t>
  </si>
  <si>
    <t>จานกำเนิดดาวเคราะห์ในระบบสุริยะ ประกอบด้วยฝุ่นและแก๊ส</t>
  </si>
  <si>
    <t>กำเนิดมาจากกลุ่มเมฆฝนและก๊าซขนาดใหญ่ที่เรียกว่า เนบิวลาสุริยะ</t>
  </si>
  <si>
    <t>เกิดจากการยุบตัวของเนบิวลาสุริยะ</t>
  </si>
  <si>
    <t>ชั้นในเป็นดาวเคราะห์หิน เพราะ อยู่ใกล้ดวงอาทิตามากกว่า อุณหภูมิมากกว่า แรงโนม้ถ่วงน้อยกว่า พัดออกไป เหลือแต่โลหะและหิน แต่ดาวเคราะห์น้อยจะอยู่ไกลดวงอาทิตย์ อุณหภูมิเย็นกว่า แรงโน้มถ่วงมาก กักเก็บก๊าซและฝุ่นได้มากกว่า</t>
  </si>
  <si>
    <t>4 เขต ดาวเคราะห์ชั้นใน แถบดาวเคราะห์น้อย ดาวเคราะห์ชั้นนอก และวัตถุในแถมไคเปอร์</t>
  </si>
  <si>
    <t>วัตถุขนาดเล็กจำนวนมากที่โคจรรอบดวงอาทิตย์ระหว่างวงโคจรของดาวอังคารและดาวพฤหัส</t>
  </si>
  <si>
    <t>วัตถุขนาดเล็กจำนวนมาก ส่วนใหญ่เป็นน้ำแข็งและฝุ่น</t>
  </si>
  <si>
    <t>มีน้ำในสถานะของเหลว มีชั้นบรรยากที่เหมาะสม อยู่ในเขตที่ห่างจากดาวฤกษ์ในระยะที่เหมาะสมมีขนาดและองค์ประกอบใกล้เคียงกับโลก</t>
  </si>
  <si>
    <t>ดาวศุกร์ เพราะ ขนาดและมวลใกล้เคียงกัน</t>
  </si>
  <si>
    <t>Gliese 667C เพราะน้ำเป็นของเหลว และอยู่ในเขตเอื้อชีวิต</t>
  </si>
  <si>
    <t>มวลของเนบิวลาสุริยะประมาณร้อยละ 99.8 รวมตัวกันเป็นดวงอาทิตย์ก่อนเกิด ที่บริเวณศูนย์กลางและวิวัฒนาการมาเป็นดวงอาทิตย์</t>
  </si>
  <si>
    <t>ส่วนที่เหลือจากการรวมตัวเป็นดวงอาทิตย์จะรวมตัวเป็นจานกำเนิดดาวเคราะห์</t>
  </si>
  <si>
    <t>ดาวเคราะห์ชั้นในเป็นดาวเคราะห์หินเนื่องจากความร้อนเพราะอยู่ใกล้ดวงอาทิตย์ จะชนกันแล้วพอกพูนมวลในขณะที่ดาวเคราะห์ชั้นนอกเป็นดาวเคราะห์แก๊สเนื่องจากมีอุณหภูมิที่เย็นกว่าเพราะอยู่ไกลดวงอาทิตย์</t>
  </si>
  <si>
    <t>4 เขต 1 ดาวเคราะห์ชั้นใน 2 แถบดาวเคราะห์น้อย 3 ดาวเคราะห์ชั้นนอก 4 แถบไคเปอร์และดงดาวหาง</t>
  </si>
  <si>
    <t>แถบไคเปอร์ ที่ประกอบด้วยสสารดั้งเดิมของเนบิวลาสุริยะที่ไม่ได้ก่อตัวเป็นดาวเคราะห์ และดงดาวหางเป็นบริเวณที่ถัดไปของแถบไคเปอร์</t>
  </si>
  <si>
    <t>มีน้ำเป็นองค์ประกอบ เป็นบริเวณที่เหมาะสมต่อการอยู่อาศัย มีชั้นบรรยากาศที่เหมาะสม</t>
  </si>
  <si>
    <t>เกิดการพอกพูนบริเวณจานกำเนิดดาวเคราะห์</t>
  </si>
  <si>
    <t>Kepler-452;Gliese 667C;</t>
  </si>
  <si>
    <t>ดาวศุกร์ เพราะ มีขนาดและมวลคล้ายโลก</t>
  </si>
  <si>
    <t>Kepler-69c ไม่สามารถมีสิ่งมีชีวิตอาศัยอยู่ได้ เพราะอุณหภูมิพื้นผิวเฉลี่ยสูงถึง 573 เคลวิน ซึ่งร้อนเกินไปจนไม่สามารถมีน้ำในสถานะของเหลว และไม่เหมาะสมต่อการดำรงชีวิตของสิ่งมีชีวิต</t>
  </si>
  <si>
    <t xml:space="preserve">Gliese 667Cc มีโอกาสมีสิ่งมีชีวิตอาศัยอยู่ได้ เพราะมีอุณหภูมิพื้นผิวเฉลี่ย 303 เคลวิน ใกล้เคียงกับโลก ทำให้สามารถมีน้ำในสถานะของเหลว และเหมาะสมต่อการดำรงชีวิตของสิ่งมีชีวิต
</t>
  </si>
  <si>
    <t xml:space="preserve">เกิดจากการยุบตัวของเนบิวลาสุริยะ ซึ่งเป็นกลุ่มก๊าซและฝุ่นขนาดใหญ่ที่หมุนวนอยู่ เมื่อประมาณ 4.6 พันล้านปีก่อน แรงโน้มถ่วงทำให้เนบิวลายุบตัวลง กลายเป็นจานแบนหมุนวน โดยมีสสารส่วนใหญ่รวมตัวกันที่ใจกลางจนเกิดเป็นดวงอาทิตย์ ส่วนสสารที่เหลือในจานแบนนั้นรวมตัวกันเป็นดาวเคราะห์น้อยและดาวเคราะห์ต่างๆ </t>
  </si>
  <si>
    <t>ดาวเคราะห์ชั้นในเป็นหินเพราะใกล้ดวงอาทิตย์ อุณหภูมิสูง แก๊สระเหยหมด
ดาวเคราะห์ชั้นนอกเป็นแก๊สเพราะอยู่ไกล อุณหภูมิต่ำ แก๊สจับตัวได้</t>
  </si>
  <si>
    <t>ดาวเคราะห์ชั้นใน, แถบดาวเคราะห์น้อย, ดาวเคราะห์ชั้นนอก, และดงดาวหางหรือเมฆออร์ต</t>
  </si>
  <si>
    <t xml:space="preserve">วัตถุขนาดเล็กจำนวนมากที่โคจรรอบดวงอาทิตย์ ระหว่างวงโคจรของดาวอังคารและดาวพฤหัสบดี ซึ่งส่วนใหญ่เป็นดาวเคราะห์น้อย หิน และเศษซากจากการก่อตัวของระบบสุริยะ </t>
  </si>
  <si>
    <t>วัตถุน้ำแข็ง ฝุ่น เศษหิน แหล่งกำเนิดดาวหาง</t>
  </si>
  <si>
    <t xml:space="preserve">มีน้ำในสถานะของเหลว มีชั้นบรรยากาศที่เหมาะสม มีอุณหภูมิพื้นผิวที่พอเหมาะ และอยู่ห่างจากดาวฤกษ์ในระยะที่เหมาะสม </t>
  </si>
  <si>
    <t>ดาวศุกร์เพราะมี มวล ขนาด และความหนาแน่นที่คล้ายคลึงกัน</t>
  </si>
  <si>
    <t>Kepler-69c เพราะอุณหภูมิสูง</t>
  </si>
  <si>
    <t>Gliese 667cเพราะน้ำเป็นของเหลวและอยู่ในเขตเอื้อชีวิต</t>
  </si>
  <si>
    <t>กำเนิดมาจากเนบิวลาสุริยะ ประกอบด้วนฝุ่นและแก๊ส</t>
  </si>
  <si>
    <t>การรวมตัวของเนบิวบาปรถมาณร้อยละ99.8 รวมเป็นดวงอาทิตย์ก่อนเกิด</t>
  </si>
  <si>
    <t>กำเนิดจากดาวเคราะห์ชั้นนอก และจานกำเนิดดาวเคราะห์ชั้นนอก</t>
  </si>
  <si>
    <t>ที่ข้างในเป็นดาวเคราะห์หินและดาวเคราะห์ชั้นนอกเพราะ มีการพอกพูนของแก๊สและฝุ่น</t>
  </si>
  <si>
    <t>4เขต แถบดาวเคราะน้อย ดาวเคราะห์ชั้นนอก ดาวเคราะห์ชั้นใน แถบไคเปอร์กับดงดาวหาง</t>
  </si>
  <si>
    <t>สสารที่เหลือการก่อตัวของดาวเคราะห์ชั้นใน</t>
  </si>
  <si>
    <t>กลุ่มเมฆของวัตถุที่เป็นน้ำแข็งและหิน</t>
  </si>
  <si>
    <t>มีน้ำ อุณหภูมิเหมาะสม มีแก๊สที่เหมาะสมกับสิ่งมีชีวิต</t>
  </si>
  <si>
    <t>Kepler-69c อุณหภูมิสูงสุด</t>
  </si>
  <si>
    <t>Gliese 667C เพราะอุณหภูมิใกล้เคียงกับโลก</t>
  </si>
  <si>
    <t>กำเนิดมาจากกลุ่มเมฆฝุ่นและแก๊สขนาดใหญ่ที่เรียกว่า เนบิวลา</t>
  </si>
  <si>
    <t>เกิดจากการรวมตัวกันของกลุ่มแก๊สและฝุ่นในอวกาศภายใต้แรงโน้มถ่วงของตัวเอง เมื่อกลุ่มแก๊สและฝุ่นเหล่านี้ยุบตัวลงความร้อนและแรงดันที่เกิดขึ้นก็เพิ่มสูงขึ้นอย่างมากก็จะเกิด 
ปฏิกิริยานิวเคลียร์ฟิวชัน</t>
  </si>
  <si>
    <t>เกิดจากการยุบตัวของเนบิวลาสุริยะ ซึ่งเป็นกลุ่มเมฆก๊าซและฝุ่นขนาดใหญ่เมื่อประมาณ 4.6 พันล้านปีก่อน แรงโน้มถ่วงทำให้เนบิวลายุบตัวลง กลายเป็นจานหมุนแบนๆใจกลางของจานรวมตัวกันเป็นดวงอาทิตย์ ส่วนวัสดุรอบนอกเกิดการควบแน่นและรวมตัวกันเป็นดาวเคราะห์น้อย และดาวเคราะห์</t>
  </si>
  <si>
    <t>ชั้นในเป็นดาวเคราะห์หินเนื่องจากอยู่ใกล้ดวงอาทิตย์มากกว่า ทำให้มีอุณหภูมิสูงกว่าและมีแรงโน้มถ่วงน้อยกว่า ทำให้ก๊าซและฝุ่นเบาๆถูกพัดออกไป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ทำให้มีอุณหภูมิเย็นกว่าและมีแรงโน้มถ่วงมากกว่าสามารถกักเก็บก๊าซและฝุ่นได้มากกว่า ก่อตัว
เป็นดาวเคราะห์แก๊สขนาดใหญ่</t>
  </si>
  <si>
    <t>วัตถุขนาดเล็กจำนวนมากที่โคจรรอบดวงอาทิตย์ระหว่างวงโคจรของดาวอังคารและดาวพฤหัสบดี วัตถุเหล่านี้ส่วนใหญ่เป็นหิน แต่ก็มีบางส่วนที่มีส่วนประกอบของโลหะ เช่น นิกเกิล
และเหล็ก</t>
  </si>
  <si>
    <t>ประกอบด้วยวัตถุขนาดเล็กจำนวนมากที่อยู่ห่างไกลจากดวงอาทิตย์มากที่สุดในระบบสุริยะวัตถุเหล่านี้ส่วนใหญ่เป็นน้ำแข็งและฝุ่น</t>
  </si>
  <si>
    <t>ดาวฤกษ์ของ Kepler-452b คือ Kepler-452 มีชนิดสเปกตรัม G ซึ่งเหมือนกับดวงอาทิตย์ของโลก มีอุณหภูมิพื้นผิวเฉลี่ยและมีระยะห่างจากดาวฤกษ์ใกล้เคียงกับโลก</t>
  </si>
  <si>
    <t>Kepler-69c มีอุณหภูมิพื้นผิวเฉลี่ยสูงถึง 573 เคลวิน ซึ่งเป็นอุณหภูมิที่สูงเกินไปสำหรับสิ่งมีชีวิตส่วนใหญ่ที่จะดำรงอยู่ได้</t>
  </si>
  <si>
    <t xml:space="preserve">
Kepler-452b โคจรรอบดาวฤกษ์ Kepler-452 ที่ระยะห่าง 1.046 AU ซึ่งใกล้เคียงกับระยะห่างของโลกจากดวงอาทิตย์ 1.0 AU ทำให้มีโอกาสที่จะอยู่ในเขตที่อยู่อาศัยได้</t>
  </si>
  <si>
    <t>ดวงอาทิตย์กำเนิดจากเมฆฝุ่นแก๊สขนาดใหญ่ ซึ่งยุบตัวลงภายใต้ความโน้มถ่วงของตัวเอง</t>
  </si>
  <si>
    <t>9</t>
  </si>
  <si>
    <t>ส่วนใหญ่ประกอบด้วยหินหลายประเภท แต่บางชนิดอาจมีดินเหนียวหรือโลหะ เช่น นิกเกิลและเหล็ก</t>
  </si>
  <si>
    <t>เป็นบริเวณที่เหมาะสมต่อการอาศัยของสิ่งมีชีวิต
โดยมีน้ำที่อยู่ในสถานะของเหลว มีชั้นบรรยากาศเพื่อป้องกันอันตรายจากรังสีที่ส่งผลต่อสิ่งมีชีวิตและอยู่ห่างจากดาวฤกษ์ในระยะทางที่เหมาะสม</t>
  </si>
  <si>
    <t>จานกำเนิดดาวเคราะห์บริเวณใกล้และไกลดวง
อาทิตย์</t>
  </si>
  <si>
    <t>หากพิจารณาจาก ขนาด มวล และองค์ประกอบดาวศุกร์คือดาวเคราะห์ที่คล้ายโลกมากที่สุดในระบบสุริยะ</t>
  </si>
  <si>
    <t>ดาวเคราะห์นอกระบบสุริยะจำนวนมากไม่
สามารถมีสิ่งมีชีวิตอาศัยอยู่ได้ เนื่องจากมี
สภาพแวดล้อมที่ไม่เอื่ออำนวย</t>
  </si>
  <si>
    <t>ม่สามารถยืนยันได้ว่ามีดาวเคราะห์นอกระบบ สุริยะดวงใดที่มีสิ่งมีชีวิตอาศัยอยู่จริง แต่มีการ ค้นพบดาวเคราะห์หลายดวงที่มีคุณสมบัติที่จะเอื้อต่อการดำรงชีวิตได้</t>
  </si>
  <si>
    <t>กลุ่มแก็สและฝุ่นรวมตัวกัน ยุบตัว จึงเกิดปฏิกิริยานิวเคลียร์ฟิวชัน</t>
  </si>
  <si>
    <t>เศษวัตถุที่จากจานหมุนมารวมกันด้วยแรงโน้มถ่วง จนมีขนาดใหญ่</t>
  </si>
  <si>
    <t>ความร้อนจากดวงอาทิตย์ไล่แก๊สออกไป จึงไม่มีแก็สในโซนของดาวเคราะห์ชั้นใน ส่วนดาวเคราะห์ชั้นนอกเป็นแก๊สเพราะอยู่ไกลจากความร้อน ทำให้แก๊สและน้ำแข็งรวมตัวกันได้</t>
  </si>
  <si>
    <t>4 เขต
ดาวเคราะห์ชั้นใน
แถบดาวดาวเคราะห์น้อย
ดาวเคราะห์ชั้นนอก
แถบไคเปอร์</t>
  </si>
  <si>
    <t>ดาวเคราะห์น้อย และ ดาวเคราะห์แคระ</t>
  </si>
  <si>
    <t>ดาวหาง ดาวเคราะห์น้อย ดาวเคราะห์น้อยน้ำแข็ง ดาวเคราะห์แคระ เศษฝุ่น</t>
  </si>
  <si>
    <t>มีน้ำครบ 3 สถานะ มีชั้นบรรยากาศ ระยะห่างจากดวงอาทิตย์ที่เหมาะสม มีอุณหภูมิและสภาพแวดล้อมเหมาะสม</t>
  </si>
  <si>
    <t>Kepler-452b, ระยะห่างจากดาวฤกษ์และอุณหภูมิใกล้เคียงกับโลก</t>
  </si>
  <si>
    <t>Gliese 667C และ Trappist-1 เพราะระยะห่างจากดาวฤกษ์มาก</t>
  </si>
  <si>
    <t>เกิดจากการรวมตัวและยุบตัวของกลุ่มแก๊สและฝุ่น ทำให้เกิดปฏิกิริยานิวเคลียร์ฟิวชัน</t>
  </si>
  <si>
    <t>ดาวเคราะห์เกิดจากการรวมตัวของฝุ่นและแก๊สรอบดวงอาทิตย์หลังจากระบบสุริยะเริ่มก่อตัวขึ้น</t>
  </si>
  <si>
    <t>ดาวเคราะห์ชั้นในเป็นดาวเคราะห์หิน เพราะ
อยู่ใกล้ดวงอาทิตย์ → ร้อนมาก
แก๊สเบาๆ ระเหยออกไปหมด
ดาวเคราะห์ชั้นนอกเป็นดาวเคราะห์แก๊ส เพราะ
อยู่ไกลดวงอาทิตย์ → เย็นกว่า
แก๊สและน้ำแข็งสามารถคงอยู่และรวมตัวกันได้
มีมวลมาก → ดึงดูดแก๊สได้เยอะ → กลายเป็นดาวเคราะห์แก๊ส</t>
  </si>
  <si>
    <t>4เขต
ดาวเคราะห์ชั้นใน
แถบดาวเคราะห์น้อย
ดาวเคราะห์ชั้นนอก
แถวไคเปอร์</t>
  </si>
  <si>
    <t>1.  ดาวพฤหัสบดี (Jupiter)
2.  ดาวเสาร์ (Saturn)
3.  ดาวยูเรนัส (Uranus)
4.  ดาวเนปจูน (Neptune)</t>
  </si>
  <si>
    <t>เขตดาวเคราะห์น้อยประกอบด้วย ดาวเคราะห์น้อย และ เศษวัตถุเล็ก ๆ ที่หมุนรอบดวงอาทิตย์ระหว่างดาวอังคารกับดาวพฤหัสบดี.</t>
  </si>
  <si>
    <t>เขตดงดาวหางประกอบด้วย
ดาวหาง
วัตถุน้ำแข็งและฝุ่น
อยู่ใน แถบไคเปอร์ และ เมฆออร์ต ดาวเคราะห์น้อย</t>
  </si>
  <si>
    <t>ดาวเคราะห์ที่เอื้อต่อการดำรงชีวิตควรมี
น้ำในสถานะของเหลว
อยู่ในระยะที่อุณหภูมิเหมาะสม (เขตอยู่อาศัย)
มีบรรยากาศปกป้องและมีแก๊สที่จำเป็น
มีพื้นผิวแข็งหรือแหล่งน้ำ
มีสนามแม่เหล็กป้องกันรังสี</t>
  </si>
  <si>
    <t>Kepler-452b, เพราะระยะห่างจากดาวฤกษ์และอุณหภูมิใกล้เคียงกับโลก</t>
  </si>
  <si>
    <t>Gliese 667Cc เพราะน้ำเป็นของเหลวและอยู่ในเขตเอื้ออำนวย</t>
  </si>
  <si>
    <t>กำเนิดมาจากกลุ่มเมฆฝุ่นและก๊าซขนาดใหญ่ที่
เรียกว่า เนบิวลาสุริยะ</t>
  </si>
  <si>
    <t>เกิดจากการรวมตัวกันของกลุ่มแก๊สและฝุ่นใน
อวกาศภายใต้แรงโน้มถ่วงของตัวเอง เมื่อกลุ่ม
แก๊สและฝุ่นเหล่านี้ยุบตัวลง ความร้อนและแรง
ดันที่เกิดขึ้นก็เพิ่มสูงขึ้นอย่างมากก็จะเกิด ปฏิ
กิริยานิวเคลียร์ฟิวชัน</t>
  </si>
  <si>
    <t>เกิดจากการยุบตัวของเนบิวลาสุริยะ ซึ่งเป็นก
ลุ่มเมฆก๊าซและฝุ่นขนาดใหญ่เมื่อประมาณ 4.6
พันล้านปีก่อน แรงโน้มถ่วงทำให้เนบิวลายบตัว
ลง กลายเป็นจานหมุนแบนๆ ใจกลางของจาน
รวมตัวกันเป็นดวงอาทิตย์ ส่วนวัสดุรอบนอก
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</si>
  <si>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
แรงโน้มถ่วงน้อยกว่า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
ชั้นนอกอยู่ไกลจากดวงอาทิตย์ ทำให้มี
อุณหภูมิเย็นกว่าและมีแรงโน้มถ่วงมากกว่า
สามารถกักเก็บก๊าซและฝุ่นได้มากกว่า ก่อตัว
เป็นดาวเคราะห์แก๊สขนาดใหญ่</t>
  </si>
  <si>
    <t>แบ่งออกเป็น 4 เขตหลัก ได้แก่ ดาวเคราะห์ชั้น
ใน แถบดาวเคราะห์น้อย ดาวเคราะห์ชั้นนอก
และวัตถุในแถบไคเปอร์</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</si>
  <si>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
บางส่วนที่มีส่วนประกอบของโลหะ เช่น นิกเกิล
และเหล็ก</t>
  </si>
  <si>
    <t>ประกอบด้วยวัตถุขนาดเล็กจำนวนมากที่อยู่
ห่างไกลจากดวงอาทิตย์มากที่สุดในระบบสุริยะ
วัตถุเหล่านี้ส่วนใหญ่เป็นน้ำแข็งและฝุ่น</t>
  </si>
  <si>
    <t>มีน้ำในสถานะของเหลวมีชั้นบรรยากาศที่
เหมาะสมอยู่ในเขตที่ห่างจากดาวฤกษ์ในระยะ
ที่เหมาะสมมีขนาดและองค์ประกอบใกล้เคียง
กับโลก</t>
  </si>
  <si>
    <t>เนบิวลาระบบสุริยะ</t>
  </si>
  <si>
    <t>โปรโตสดาร์</t>
  </si>
  <si>
    <t>ดวงอาทิด</t>
  </si>
  <si>
    <t>เนบิวลาสุริยะรวมตัวกันเป็นดวงอาทิตย์ก่อนเกิดที่ศูนย์กลางระบบสุริยะ และมีวิวัฒนาการเป็นดวงอาทิตย์ ส่วนที่เหลือจะรวมตัวกันเป็นจานกำเนิดดาวเคราะห์ที่หมุนวนรอบดวงอาทิตย์ก่อนเกิด</t>
  </si>
  <si>
    <t>ดาวฤกษ์ก่อนเกิดยุบตัวลงไปจนมีความดันและมีอุณหภูมิสูงจะ
เกิดปฏิกิริยานิวเคลียร์ฟิวชันเกิดเป็นดวงอาทิตย์ ซึ่งถือเป็นดาวฤกษ์
ในลําดับหลักที่อยู่ในภาวะสมดุลอุทกสถิต</t>
  </si>
  <si>
    <t>ที่บริเวณศูนย์กลางดวงอาทิตย์ผลิตจะ
ผลิตพลังงานด้วยปฏิกิริยานิวเคลียร์
ฟิวชันด้วยอัตราคงที่ วัตถุรอบนอกบริเวณ
แผ่นจานหมุนจะเกิดการพอกพูนมวล</t>
  </si>
  <si>
    <t>มีตำแหน่งและอุณหภูมิที่ต่างกันในระบบสุริยะ ดาวเคราะห์ชั้นในอยู่ใกล้ดวงอาทิตย์ทำให้ลมสุริยะพัดฝุ่นออกไปเหลือเพียงหินและธาตุหนัก</t>
  </si>
  <si>
    <t>4 เขต
1.เขตดาวเคราะห์ชั้นใน
2.เขตดาวเคราะน้อย
3.เขตดาวเคราะห์ชั้นนอก
4.เขตดงดาวหาง</t>
  </si>
  <si>
    <t>วัตถุขนาดเล็กจำนวนมาก ส่วนใหญ่เป็นหินและโลหะ</t>
  </si>
  <si>
    <t>วัตถุที่เป็นน้ำแข็งและหิน และดาวหาง</t>
  </si>
  <si>
    <t>1.โคจรรอบดวงอาทิตย์ในระยะที่เหมาะสม
2.มีอุณหภูมิเหมาะสม
3.สามารถเกิดน้ำที่ยังคงสถานะเป็นของเหลว</t>
  </si>
  <si>
    <t>Gliese 667C เพราะ น้ำเป็นของเหลว</t>
  </si>
  <si>
    <t>Kepler-452b เพราะ อุณหภูมิสูง</t>
  </si>
  <si>
    <t>Gliese 667C เพราะ น้ำเป็นของเหลวและอยู่ในเขตเอื้อชีวิต</t>
  </si>
  <si>
    <t>กำเนิดขึ้นจากเนบิวลาดวงอาทิตย์ ซึ่งเป็นกลุ่มก๊าซและฝุ่นที่หมุนวนอยู่ แรงโน้มถ่วงทำให้เนบิวลาค่อยๆ ยุบตัวลง โดยมวลส่วนใหญ่รวมตัวกันเป็นดวงอาทิตย์ ส่วนที่เหลือแบนราบเป็นแผ่นดิสก์ที่หมุนวนอยู่ และจากแผ่นดิสก์นี้เองที่ดาวเคราะห์น้อยและดาวเคราะห์ได้ก่อตัวขึ้นจากการชนและรวมตัวกันของอนุภาคต่างๆ</t>
  </si>
  <si>
    <t>เนื่องจากตำแหน่งและอุณหภูมิที่แตกต่างกันในระบบสุริยะ</t>
  </si>
  <si>
    <t>4เขต 1.เขตใน 2.เขตดาวเคระห์3น้อย3.เขตนอก4.ไคเปอร์</t>
  </si>
  <si>
    <t xml:space="preserve">ดาวพฤหัสบดี (Jupiter)
ดาวเสาร์ (Saturn)
ดาวยูเรนัส (Uranus)
ดาวเนปจูน (Neptune)
</t>
  </si>
  <si>
    <t>วัตถุขนาดเล็กที่ส่วนใหญ่เป็นน้ำแข็ง หิน และฝุ่น</t>
  </si>
  <si>
    <t>ต้องมีน้ำในสถานะของเหลว, มีบรรยากาศที่เหมาะสม, มีอุณหภูมิที่พอเหมาะ, และมีสนามแม่เหล็กที่ช่วยป้องกันรังสีที่เป็นอันตราย</t>
  </si>
  <si>
    <t>การก่อตัวของดวงอาทิตย์</t>
  </si>
  <si>
    <t>Kepler-69</t>
  </si>
  <si>
    <t>ดาวอังคาร เพราะรูปร่างขนาดคล้ายกัน</t>
  </si>
  <si>
    <t>เพราะมีชั้นบรรยากาศเบาบาง</t>
  </si>
  <si>
    <t>ต้องมีลักษณะที่เอื้อต่อการดำรงอยู่ของสิ่งมีชีวิต โดยเฉพาะอย่างยิ่งการมีน้ำในสถานะของเหลว, บรรยากาศที่เหมาะสม, และระยะห่างจากดาวฤกษ์ที่พอเหมาะ (เขตอาศัยได้)</t>
  </si>
  <si>
    <t>กลุ่มก๊าซและฝุ่นในอวกาศที่เรียกว่าเนบิวลา</t>
  </si>
  <si>
    <t>กระบวนการธรรมชาติที่ซับซ้อนซึ่งเริ่มต้นจากกลุ่มก๊าซะฝุ่นในอวกาศ 1.การยุบตัวของเนบิวลา
2.การหมุนและการแผ่แบนของกลุ่มก๊าซ 3.การเพิ่มอุณหภูมิภายในโปรโตสการ์ 4.ปฏิกิริยานิวเตลียร์ฟังก์ชันเริ่มต้น
5.เข้าสู่สมดุลและกลายเป็นกลายฤกษ์</t>
  </si>
  <si>
    <t>เกิดจากฝุ่นและก๊าซในแผ่นจานรอบดวงอาทิตย์ ที่จับตัวกันเป็นก้อนเล็กๆ กลายเป็นก้อนใหญ่ สะสมมวลและก่อตัวเป็นดาวเคราะห์ ผ่านกระบวนการ การชน การรวม และแรงโน้มถ่วง</t>
  </si>
  <si>
    <t>ดาวเคราะห์ชั้นในอยู่ใกล้ดวงอาทิตย์มากกว่าทำใหัมีอุณหภูมิสูงส่วนดาวเคราะห์ชั้นนอกอยู่ใกล้ดวงอาทิตย์มากกว่ทำให้อุณภูมิตํ่ากว่า</t>
  </si>
  <si>
    <t>สี่เขต 1.เขตใน
2.เขตดาวเคราะห์น้อย
3.เขตนอก
 4.เขตไคเปอร์</t>
  </si>
  <si>
    <t>1.ดาวเคราะห์น้อย
2.ฝุ่นและเศษซาก
3.ดาวเคราะห์แคระ</t>
  </si>
  <si>
    <t xml:space="preserve">1.แถบไคเปอร์
2.เมฆออร์ต
</t>
  </si>
  <si>
    <t>1.อยู่ในเขตเอื้อชีวิต
2.มีนํ้าใยสถานะของเหลว
3.มีบรรยากาศ
4.มีมวลและแรงโน้มถ่วง
5.มีสนามแม่เหล็กโลก
6.มีภูเขาไฟหรือธรณีเคลื่อนไหวระดับหนึ่ง
7.ปลอดภัยจากการชนวัตถุอวกาศบ่อยครั้ง</t>
  </si>
  <si>
    <t>ต้องมีลักษณะที่เอื้อต่อการดำรงอยู่ของสิ่งมีชีวิต โดยเฉพาะอย่างยิ่งการมีนํ้าในสถานะของเหลว บรรยากาศที่เหมาะสม และระยะทางห่างจากดาวฤกษ์ที่พอเหมาะ</t>
  </si>
  <si>
    <t>ดาวเคราะห์ในระบบสุริยะเกิดจากการรวมตัวกันของฝุ่นและก๊าซในจานหมุนรอบดวงอาทิตย์</t>
  </si>
  <si>
    <t>ดาวเคราะห์ชั้นในเป็นดาวเคราะห์หินเพราะได้รับอิทธิพลจากลมสุริยะจากดวงอาทิตย์พัดพาแก๊สออกไปจากผิวกลายเป็นดาวเคราะห์หิน ส่วนดาวเคราะห์ชั้นนอกได้รับอิทธิพลจากลมสุริยะน้อยทำให้บริเวณผิวยังคงมีแก๊สปริมาณมากปกคลุมกลายเป็นดาวเคราะห์แก๊ส</t>
  </si>
  <si>
    <t>4 เขต 1.เขตดาวเคราะห์ชั้นใน 2.เขตดาวเคราะห์น้อย 3.เขตดาวเคราะห์ชั้นนอก 4.เขตดงดาวหาง</t>
  </si>
  <si>
    <t>ดาวเคราะห์น้อย เศษหิน ฝุ่น และวัตถุเล็กๆ</t>
  </si>
  <si>
    <t>น้ำแข็ง ฝุ่นและก้อนวัตถุขนาดเล็ก</t>
  </si>
  <si>
    <t>ได้รับพลังงานจากดาวฤกษ์ที่เป็นดาวแม่อย่างเหมาะสมจึงทำให้ผิวดาวมีอุณหภูมิและสภาพแวดล้อมที่เอื้อต่อการดำรงชีวิตของสิ่งมีชีวิตในโลก</t>
  </si>
  <si>
    <t>เนบิวลาเริ่มยุบตัว</t>
  </si>
  <si>
    <t>kepler-452b</t>
  </si>
  <si>
    <t>Trappist-1e เพราะ อยู่ใกล้ดวงอาทิตย์เกินไป</t>
  </si>
  <si>
    <t>Kepler-452b เพราะ มีหลายๆอย่างใกล้เคียงกับโลก</t>
  </si>
  <si>
    <t>1. การยุบตัวของเนบิวลา</t>
  </si>
  <si>
    <t>การยุบตัวของเนบิวลา” หรือ “การยุบตัวของกลุ่มก๊าซระหว่างดวงดาว</t>
  </si>
  <si>
    <t>การสะสมตัวของสสาร</t>
  </si>
  <si>
    <t>ใกล้ดวงอาทิตย์ → อุณหภูมิสูง → วัสดุเบาระเหยออก
	•	บริเวณใกล้ดวงอาทิตย์ (ดาวพุธ → ดาวอังคาร) ร้อนจัด
	•	วัสดุที่ระเหยง่าย เช่น ไฮโดรเจน, ฮีเลียม, น้ำ, มีเทน จะไม่สามารถควบแน่นหรือรวมตัวได้
	•	เหลือแต่วัสดุหนัก เช่น เหล็ก, นิกเกิล, ซิลิกอน → จึงเกิดเป็น ดาวเคราะห์หิน (Terrestrial planets)
📍 ตัวอย่าง: พุธ, ศุกร์, โลก, อังคาร
⸻
❄️ 2. ไกลจากดวงอาทิตย์ → อุณหภูมิต่ำ → ก๊าซควบแน่นได้
	•	บริเวณห่างไกลจากดวงอาทิตย์ (หลัง “snow line” หรือ เส้นหิมะ) มีอุณหภูมิเย็นพอให้ก๊าซและสารระเหยควบแน่นกลายเป็นของแข็ง
	•	แกนดาวเคราะห์สามารถโตเร็วขึ้นมาก เพราะมีสสารเยอะ และมีแรงโน้มถ่วงสูงพอที่จะดึง ก๊าซไฮโดรเจนและฮีเลียม มาสะสมไว้รอบตัว
	•	จึงเกิดเป็น ดาวเคราะห์ก๊าซยักษ์ (Gas giants) หรือ ดาวเคราะห์น้ำแข็งยักษ์ (Ice giants)
📍 ตัวอย่าง: พฤหัส, เสาร์ (ก๊าซ), ยูเรนัส, เนปจูน (น้ำแข็ง)</t>
  </si>
  <si>
    <t xml:space="preserve">1
เขตดาวเคราะห์ชั้นใน
ดาวเคราะห์หิน, ใกล้ดวงอาทิตย์
2
แถบดาวเคราะห์น้อย
ระหว่างอังคาร-พฤหัสบดี, วัตถุหินเล็ก
3
เขตดาวเคราะห์ชั้นนอก
ดาวก๊าซยักษ์, วงแหวน, ดวงจันทร์มาก
4
เขตไคเปอร์และเมฆออร์ต
วัตถุเย็น, ดาวหาง, ดาวเคราะห์แคระ
</t>
  </si>
  <si>
    <t>1.	🪐 พฤหัสบดี
	2.	🪐 เสาร์
	3.	❄️ ยูเรนัส
	4.	❄️ เนปจูน</t>
  </si>
  <si>
    <t>1.	🌑 ดาวเคราะห์น้อย (จำนวนมากหลายแสนดวง)
	2.	🪐 ดาวเคราะห์แคระเซเรส
	3.	🪨 เศษหินและฝุ่นอวกาศ
	4.	🌠 วัตถุที่อาจกลายเป็นอุกกา</t>
  </si>
  <si>
    <t>🌌 1. แถบไคเปอร์ (Kuiper Belt)
🌌 2. เมฆออร์ต (Oort Cloud)</t>
  </si>
  <si>
    <t>1.	🌍 อยู่ในเขตเอื้อชีวิต (ไม่ร้อนหรือเย็นเกินไป)
	2.	💧 มีน้ำในสถานะของเหลว
	3.	🌬️ มีบรรยากาศปกป้องและช่วยรักษาอุณหภูมิ
	4.	🧪 มีธาตุพื้นฐานของชีวิต เช่น คาร์บอน ไฮโดรเจน ออกซิเจน
	5.	🛡️ มีสนามแม่เหล็กป้องกันรังสีอันตรายจากอวก</t>
  </si>
  <si>
    <t>การรวมตัว</t>
  </si>
  <si>
    <t>การเรียง</t>
  </si>
  <si>
    <t>ศูนย์รวม</t>
  </si>
  <si>
    <t>Trappist-1</t>
  </si>
  <si>
    <t>ดาวพฤหัสบดีเพราะเป็นแก็ส</t>
  </si>
  <si>
    <t>โลก</t>
  </si>
  <si>
    <t>เมื่อนานมาแล้ว มีกลุ่มก้อนฝุ่นและแก๊สขนาดใหญ่มากๆ ในอวกาศที่เรียกว่า "เนบิวลาสุริยะ" พอแรงโน้มถ่วงเริ่มทำงาน มันก็ค่อยๆ ดึงดูดฝุ่นและแก๊สพวกนี้ให้มารวมกันมากขึ้นเรื่อยๆ จนหมุนวนเป็นแผ่นแบนๆ คล้ายจาน แล้วตรงกลางก็ร้อนและหนาแน่นขึ้นจนเกิดเป็นดวงอาทิตย์ ส่วนเศษฝุ่นและแก๊สที่เหลืออยู่รอบๆ ก็จับตัวกันเป็นก้อนเล็กก้อนน้อย พัฒนาไปเป็นดาวเคราะห์ ดาวเคราะห์แคระ ดวงจันทร์ และวัตถุอื่นๆ ในระบบสุริยะของเรานั่นเองค่ะ</t>
  </si>
  <si>
    <t>ดวงอาทิตย์เกิดจากการที่กลุ่มก้อนฝุ่นและแก๊สยุบตัวลงภายใต้แรงโน้มถ่วงจนมีความร้อนและความดันสูงมากพอที่จะเกิดปฏิกิริยานิวเคลียร์ฟิวชันที่ใจกลาง ทำให้มันส่องแสงและให้พลังงานออกมาได้นั่นเอง</t>
  </si>
  <si>
    <t>ดาวเคราะห์เกิดขึ้นจากเศษฝุ่นและแก๊สที่เหลือจากการก่อตัวของดวงอาทิตย์ ซึ่งรวมตัวกันเป็นก้อนเล็กๆ แล้วค่อยๆ ดึงดูดกันจนใหญ่ขึ้นเรื่อยๆ จนกลายเป็นดาวเคราะห์ที่เราเห็นอยู่ในปัจจุบัน</t>
  </si>
  <si>
    <t>ความร้อนจากดวงอาทิตย์ เป็นตัวแปรสำคัญที่กำหนดว่าธาตุชนิดใดจะสามารถรวมตัวกันเป็นดาวเคราะห์ในแต่ละระยะห่างจากดวงอาทิตย์</t>
  </si>
  <si>
    <t>4เขต เขตดาวเคราะห์ชั้นใน: มีดาวเคราะห์หิน 4 ดวง (ดาวพุธ ดาวศุกร์ โลก ดาวอังคาร)
แถบดาวเคราะห์น้อย: อยู่ระหว่างดาวอังคารกับดาวพฤหัสบดี เป็นที่รวมของหินและโลหะ
เขตดาวเคราะห์ชั้นนอก: มีดาวเคราะห์แก๊สยักษ์ 4 ดวง (ดาวพฤหัสบดี ดาวเสาร์ ดาวยูเรนัส ดาวเนปจูน)
เขตของดาวหางและวัตถุพ้นดาวเนปจูน: อยู่ไกลออกไป เป็นแหล่งกำเนิดดาวหางและดาวเคราะห์แคระ (เช่น ดาวพลูโต)</t>
  </si>
  <si>
    <t>แถบดาวเคราะห์น้อยเป็นบริเวณที่เต็มไปด้วย เศษซากดึกดำบรรพ์ของการก่อกำเนิดระบบสุริยะ ที่ไม่สามารถรวมตัวกันเป็นดาวเคราะห์ขนาดใหญ่ได้</t>
  </si>
  <si>
    <t>เขตดงดาวหาง (เมฆออร์ต) มีแต่ ก้อนน้ำแข็งกับฝุ่น ค่ะ ซึ่งเป็นที่ที่ดาวหางคาบยาวหลายๆ ดวงมาจากที่นี่แหละ</t>
  </si>
  <si>
    <t xml:space="preserve">มีน้ำเป็นของเหลว: สำคัญที่สุด เพราะน้ำจำเป็นต่อชีวิต
มีชั้นบรรยากาศเหมาะสม: ช่วยให้อุณหภูมิพอดี และป้องกันรังสีอันตราย
มีแหล่งพลังงาน: เช่น แสงอาทิตย์
มีธาตุเคมีจำเป็น: พวกคาร์บอน ไฮโดรเจน ออกซิเจน ฯลฯ
มีสนามแม่เหล็ก: ป้องกันลมสุริยะไม่ให้ทำลายบรรยากาศ
</t>
  </si>
  <si>
    <t>เมฆฝุ่นและแก๊ส (เนบิวลา) - เริ่มแรกมีแค่เมฆฝุ่นกับแก๊สใหญ่ๆ ลอยอยู่ในอวกาศ</t>
  </si>
  <si>
    <t>ยุบตัวเป็นจาน - เมฆเริ่มยุบตัวลง แล้วก็หมุนวน แบนราบกลายเป็นจานใหญ่ๆ ตรงกลางเริ่มอ้วนขึ้น</t>
  </si>
  <si>
    <t xml:space="preserve">ดวงอาทิตย์เกิด ดาวเคราะห์น้อยรวมตัว - ตรงกลางจานเริ่มเป็นดวงอาทิตย์จริงจัง ส่วนฝุ่นรอบๆ ก็เริ่มจับตัวเป็นก้อนเล็กก้อนน้อยตามวงแหวน
</t>
  </si>
  <si>
    <t>ระบบสุริยะสมบูรณ์ - ก้อนเล็กๆ จากรูปก่อนหน้านี้ก็ชนกันไปเรื่อยๆ จนกลายเป็นดาวเคราะห์ใหญ่ๆ อย่างที่เราเห็นในระบบสุริยะปัจจุบันนั่นเอง!</t>
  </si>
  <si>
    <t>Kepler-452;Kepler-69</t>
  </si>
  <si>
    <t xml:space="preserve"> Kepler-452b
เหตุผล:
อยู่ห่างจากดาวฤกษ์พอๆ กับโลก (1.046 AU)
อุณหภูมิ (265 K) ใกล้เคียงโลก (288 K) ทำให้มีโอกาสมีน้ำเป็นของเหลว</t>
  </si>
  <si>
    <t>Kepler-452b;Gliese 667Cc</t>
  </si>
  <si>
    <t>Kepler-69c
เหตุผล: ร้อนเกินไป (573 K) น้ำจะเดือดเป็นไอหมด</t>
  </si>
  <si>
    <t>Gliese 667Cc (อุณหภูมิ 303 K เหมาะสมกับน้ำเป็นของเหลว) และ Kepler-452b (อุณหภูมิ 265 K ก็พอมีลุ้นน้ำเป็นของเหลวได้)</t>
  </si>
  <si>
    <t>เกิดจากการที่กลุ่มฝุ่นและแก๊สที่ยุบตัวลง หนาแน่นขึ้นที่ตรงกลางจนอุณหภูมิสูงมากพอที่จะเกิดปฏิกิริยานิวเคลียร์ฟิวชัน</t>
  </si>
  <si>
    <t>เกิดจากการที่เศษฝุ่นและแก๊สที่เหลืออยู่รอบๆ ดวงอาทิตย์ รวมตัวกันและพอกพูนจนมีขนาดใหญ่ขึ้นจากแรงโน้มถ่วง</t>
  </si>
  <si>
    <t>ดาวเคราะห์ชั้นในก่อตัวใกล้ดวงอาทิตย์ อุณหภูมิสูงทำให้สารที่ระเหยง่าย ถูกพัดพาออกไป เหลือแต่สสารหนักที่เป็นหิน</t>
  </si>
  <si>
    <t xml:space="preserve">ออกเป็น 6 เขต
   1 แก่น 
   2 เขตแผ่รังสี 
   3 เขตพาความร้อน 
   4 โฟโตสเฟียร์ 
   5 โครโมสเฟียร์ 
   6 โคโรนา </t>
  </si>
  <si>
    <t>ประกอบด้วยดาวเคราะห์แก๊สขนาดใหญ่ 4 ดวง ได้แก่ ดาวพฤหัสบดี , ดาวเสาร์ , ดาวยูเรนัส , และดาวเนปจูน</t>
  </si>
  <si>
    <t>ประกอบด้วยวัตถุหินขนาดเล็กจำนวนมากที่โคจรรอบดวงอาทิตย์ ส่วนใหญ่อยู่ระหว่างวงโคจรของดาวอังคารกับดาวพฤหัสบดี</t>
  </si>
  <si>
    <t>ประกอบด้วยดวงดาวหาง ซึ่งเป็นวัตถุขนาดเล็กที่ส่วนใหญ่เป็นน้ำแข็งและฝุ่น รวมถึงวัตถุในแถบไคเปอร์ (Kuiper Belt) และเมฆออร์ต</t>
  </si>
  <si>
    <t>ควรมีน้ำในสถานะของเหลว (อุณหภูมิเหมาะสม ไม่ร้อนหรือเย็นเกินไป), มีชั้นบรรยากาศที่เหมาะสม, มีแหล่งพลังงาน, และมีธาตุที่จำเป็นต่อสิ่งมีชีวิต</t>
  </si>
  <si>
    <t>จานรวมมวลสาร</t>
  </si>
  <si>
    <t>Gliese 667Cc</t>
  </si>
  <si>
    <t>//</t>
  </si>
  <si>
    <t>จากเนบิวลาฝุ่นและแก๊สยุบตัว</t>
  </si>
  <si>
    <t>ฝุ่นและแก๊สยุบรวมจนร้อนและจุดปฏิกิริยานิวเคลียร์</t>
  </si>
  <si>
    <t>เศษฝุ่นและแก๊สเกาะกันเป็นดาวเคราะห์</t>
  </si>
  <si>
    <t>ใกล้ดวงอาทิตย์ร้อน มีแต่หิน / ไกลดวงอาทิตย์เย็น สะสมแก๊สได้</t>
  </si>
  <si>
    <t>3 เขต: ดาวเคราะห์ชั้นใน, ดาวเคราะห์ชั้นนอก, ดงดาวหาง</t>
  </si>
  <si>
    <t>เศษหินและดาวเคราะห์น้อยระหว่างดาวอังคาร-พฤหัสบดี</t>
  </si>
  <si>
    <t>ดาวหางและวัตถุน้ำแข็ง แถบไคเปอร์, เมฆออร์ต</t>
  </si>
  <si>
    <t xml:space="preserve">มีน้ำ มีอากาศ และอุณหภูมิเหมาะสม
</t>
  </si>
  <si>
    <t>จานหมุน</t>
  </si>
  <si>
    <t>Kepler-452b เพราะระยะห่างและอุณหภูมิใกล้เคียงโลกที่สุด</t>
  </si>
  <si>
    <t>Kepler-69c;Kepler-452b</t>
  </si>
  <si>
    <t>Gliese 667Cc และ Trappist-1e เพราะอุณหภูมิสูงเกินไปและอยู่ใกล้ดาวฤกษ์เกิน</t>
  </si>
  <si>
    <t>Kepler-452b และ Kepler-69c เพราะอุณหภูมิเหมาะสมและอยู่ในเขตเอื้อต่อสิ่งมีชีวิต</t>
  </si>
  <si>
    <t>ดวงอาทิตย์เกิดจากการยุบตัวของกลุ่มเมฆก๊าซและฝุ่นขนาดใหญ่ภายใต้แรงโน้มถ่วงของตัวเอง</t>
  </si>
  <si>
    <t>ดาวเคราะห์ในระบบสุริยะก่อตัวขึ้นจากเนบิวลาดวงอาทิตย์ เป็นกลุ่มเมฆก๊าซและฝุ่นที่หมุนอยู่รอบดวงอาทิตย์ที่กำลังก่อตัว แรงโน้มถ่วงดึงดูดสสารในเนบิวลาให้รวมตัวกันเป็นก้อนกลม และเกิดเป็นดาวเคราะห์</t>
  </si>
  <si>
    <t>เนื่องจากตำแหน่งที่อยู่ใกล้หรือไกลจากดวงอาทิตย์ และอุณหภูมิที่แตกต่างกันในบริเวณนั้น</t>
  </si>
  <si>
    <t>4เขต
1. เขตดาวเคราะห์ชั้นใน
2. แถบดาวเคราะห์น้อย
3. เขตดาวเคราะห์ชั้นนอก 
4. เขตดาวหาง</t>
  </si>
  <si>
    <t>ประกอบด้วยดาวเคราะห์น้อยจำนวนมาก เป็นเศษหินและโลหะที่เหลือจากการก่อตัวของระบบสุริยะ</t>
  </si>
  <si>
    <t>ประกอบด้วยวัตถุจำพวก ก้อนน้ำแข็ง, ฝุ่น, หิน, และแก๊สที่แข็งตัว</t>
  </si>
  <si>
    <t xml:space="preserve">มีน้ำในสถานะของเหลว มีชั้นบรรยากาศที่เหมาะสม มีระยะห่างจากดาวฤกษ์ที่เหมาะสม (Goldilocks Zone) และมีธาตุอาหารที่จำเป็นต่อการดำรงชีวิต </t>
  </si>
  <si>
    <t>ดาวฤกษ์ก่อนเกิดเป็นจานรอบๆ</t>
  </si>
  <si>
    <t>ดาวเคราะห์ห่วงใน ดาวเคราะห์ห่วงนอกบริเวณของดวงอาทิตย์</t>
  </si>
  <si>
    <t>Trappist-1e เพราะ ดวงที่โคจรรอบดาวฤกษ์ ซึ่งอยู่ในเขตอาศัยได้</t>
  </si>
  <si>
    <t>การยุบตัวของเนบิวลาสุริยะ</t>
  </si>
  <si>
    <t>เกิดจากการปฏิกิริยานิวเคลียร์ฟิวชั่นอัตราคงที่เกิดการพอกพูนมวล</t>
  </si>
  <si>
    <t>4เขต เขตดาวเคราะห์ชั้นใน เขตดาวเคราะห์น้อย เขตดาวเคราะห์ชั้นนอก เขตดงดาวหาง</t>
  </si>
  <si>
    <t xml:space="preserve">ดาวเคราะห์น้อยจำนวนมาก ซึ่งส่วนใหญ่เป็นหินและโลหะ และมีขนาดแตกต่างกันไป </t>
  </si>
  <si>
    <t>เศษซากของระบบสุริยะยุคแรกเริ่มที่อยู่ไกลจากดวงอาทิตย์มาก</t>
  </si>
  <si>
    <t xml:space="preserve">มีน้ำในสถานะของเหลว มีบรรยากาศที่เหมาะสม และอยู่ห่างจากดาวฤกษ์ในระยะที่เหมาะสม เพื่อให้อุณหภูมิไม่ร้อนหรือเย็นเกินไป </t>
  </si>
  <si>
    <t>Kepler-452 เพราะมีขนาดที่คล้ายกันแต่ มีสภาพแวดล้อมที่แตกต่างกัน</t>
  </si>
  <si>
    <t>ดาวเคราะห์ที่อยู่ใน "เขตอาศัยได้ ของดาวฤกษ์ ซึ่งเป็นบริเวณที่น้ำสามารถคงอยู่ในสภาพของเหลวได้บนพื้นผิว</t>
  </si>
  <si>
    <t>มีดาวฤกษ์ขนาดใหญ่เคลื่อนที่เข้ามาใกล้ดวงอาทิตย์</t>
  </si>
  <si>
    <t>4 
ดาวเคราะห์ชั้นใน
ดาวเคราะห์น้อย
ดาวเคราะห์ชั้นนอก
ดวงดาวหาง</t>
  </si>
  <si>
    <t>วัตถุขนาดเล็กจำนวนมากที่โคจรรอบดวงอาทิตย์ โดยส่วนใหญ่อยู่ระหว่างวงโคจรของดาวอังคารและดาวพฤหัสบดี</t>
  </si>
  <si>
    <t>มีน้ำในสถานะของเหลว มีบรรยากาศที่เหมาะสม และอยู่ห่างจากดาวฤกษ์ในระยะที่เหมาะสมเพื่อให้มีอุณหภูมิที่เอื้อต่อการดำรงชีวิต</t>
  </si>
  <si>
    <t>เนบิวลาสุริยะ เริ่มยุบตัว</t>
  </si>
  <si>
    <t>เนบิวล่าสุริยะ ยุบตัว</t>
  </si>
  <si>
    <t>ดาวฤกษ์ก่อนเกิดกลายเป็นดวงอาทิตย์</t>
  </si>
  <si>
    <t>อุณภูมิแต่ละที่ร้อนเกินหนาวเกิน ไม่เหมาะแก่การดำชีวิต</t>
  </si>
  <si>
    <t>มีอุณหภูมิพื้นผิวที่ใกล้เคียงกัน</t>
  </si>
  <si>
    <t>Solar Nebula) ซึ่งเป็นกลุ่มก๊าซและฝุ่นขนาดใหญ่ที่หมุนวน แรงโน้มถ่วงดึงดูดสสารในเนบิวลาให้รวมตัวกันเป็นดวงอาทิตย์ที่ใจกลาง และเศษซากที่เหลือจากการยุบตัวกลายเป็นแผ่นจานหมุนวน อนุภาค</t>
  </si>
  <si>
    <t>4
ดาวเคราะห์ชั้นใน
ดาวเคราะห์น้อย
ดาวเคราะห์ชั้นนอก
ดวงดาวหาง</t>
  </si>
  <si>
    <t>ดาวพฤหัสบดีดาวเสาร์ดาวยูเรนัตดาวเนปจูน</t>
  </si>
  <si>
    <t>วัตถุขนาดเล็กจำนวนมากที่โคจรรอบดวงอาทิตโดยส่วนใหญ่อยู่ระหว่างวงโคจรของดาวอังคารและะดาวพฤหัส</t>
  </si>
  <si>
    <t xml:space="preserve">ดาวเคาะแคะ ดาวพลูโต ดาวอีลีส ดาวหางสกิดดาว
</t>
  </si>
  <si>
    <t>มีนํ้าในสถานะของเผลวมีบรรยากาสที่หมดสมและะอยู่ห่างจากดาวเลิก</t>
  </si>
  <si>
    <t>ดาวเลิกก่อนเกิดเป็นดวงอาทิตย์</t>
  </si>
  <si>
    <t>เนบิวลาดวงอาทิตย์</t>
  </si>
  <si>
    <t>เนื่องจากตำแหน่งและอุณหภูมิในระบบ สุริยะขณะก่อตัวดาวเคราะห์ให้อยู่ใกล้ดวงอาทิตย์มากกว่าซึ่งมีอุณหภูมิสูงกว่าทำให้ สุริยะขณะก่อตัวดาวเคราะห์ให้อยู่ใกล้ดวงอาทิตย์มากกว่าซึ่งมีอุณหภูมิสูงกว่าทำให้ก๊าซและน้ำระเหยออกไปเหลือเพียงหินและโลหะที่แข็งกว่าซึ่งรวมตัวกันเป็นดาวเคราะห์หิน</t>
  </si>
  <si>
    <t>สี่เขต เขตดาวเคราะห์ชั้นในเขตดาวเคราะห์น้อยเขตดาวเคราะห์ชั้นนอก เขตดวงดาวหาง</t>
  </si>
  <si>
    <t>ซีรีส เสตา พัลลัส ไฮเจีย</t>
  </si>
  <si>
    <t>ฝุ่นและน้ำแข็ง</t>
  </si>
  <si>
    <t>มีน้ำเป็นของเหลว อุณหภูมิพอเหมาะกับการดำรงชีวิต</t>
  </si>
  <si>
    <t>Kepler-452 เพราะมีหลายๆอย่างคล้ายโลก</t>
  </si>
  <si>
    <t>Kepler-452 b เพราะมีอุณภูมิใกล้เคียงกับโลกมากที่สุด</t>
  </si>
  <si>
    <t>การยุบตัวของกลุ่มเมฆก๊าซและฝุ่นขนาดใหญ่ที่เรียกว่า "เนบิวลาสุริยะ" (Solar Nebula</t>
  </si>
  <si>
    <t>ก่อตัวขึ้นจากกลุ่มฝุ่นและก๊าซที่เรียกว่าเนบิวลาสุริยะ</t>
  </si>
  <si>
    <t>เนื่องจากอยู่ใกล้ดวงอาทิตย์มากกว่า ทำให้ได้รับรังสีและความร้อนจากดวงอาทิตย์มากกว่า ทำให้สารประกอบที่มีจุดหลอมเหลวต่ำกว่า เช่น ก๊าซและน้ำแข็ง ถูกพัดพาออกไป เหลือเพียงวัสดุที่มีความแข็งและทนความร้อนสูงกว่า เช่น หินและโลหะ ในขณะที่ดาวเคราะห์ชั้นนอกอยู่ไกลจากดวงอาทิตย์ ทำให้มีอุณหภูมิต่ำกว่า และมีสสารที่เบากว่า เช่น ไฮโดรเจนและฮีเลียม สามารถรวมตัวกันเป็นดาวเคราะห์ขนาดใหญ่ได้</t>
  </si>
  <si>
    <t>1.เขตดาวเคราะห์ชั้นใน (Inner Solar System)
2. เขตดาวเคราะห์ชั้นนอก (Outer Solar System)
3. เขตแถบไคเปอร์ (Kuiper Belt)
4. เขตเมฆออร์ต (Oort Cloud)</t>
  </si>
  <si>
    <t>วัตถุแข็งขนาดเล็กจำนวนมากที่โคจรรอบดวงอาทิตย์ ระหว่างวงโคจรของดาวอังคารและดาวพฤหัสบดี</t>
  </si>
  <si>
    <t>เคราะห์แคระ ดาวพลูโต ดาวอีริส ดาวหาง สะเก็ดดาว</t>
  </si>
  <si>
    <t>เจตเอื้อชีวิต</t>
  </si>
  <si>
    <t>การระเบิดของดาวฤกษ์ (ซูเปอร์โนวา) เพื่อกระจายธาตุและกระตุ้นให้กลุ่มเมฆแก๊สและฝุ่นยุบตัว เริ่มต้นการกำเนิดระบบสุริยะ</t>
  </si>
  <si>
    <t>กลุ่มแก๊สและฝุ่นรวมตัวกันเป็นจานหมุน เพื่อเริ่มต้นการก่อตัวของดวงอาทิตย์และดาวเคราะห์"</t>
  </si>
  <si>
    <t>"ฝุ่นและก้อนหินรวมตัวกันเป็นกลุ่มก้อน เกิดการก่อตัวของดาวเคราะห์รอบดวงอาทิตย์"</t>
  </si>
  <si>
    <t>ระบบสุริยะคือระบบที่ประกอบด้วยดวงอาทิตย์และวัตถุต่าง ๆ ที่โคจรรอบดวงอาทิตย์ด้วยแรงโน้มถ่วง</t>
  </si>
  <si>
    <t>ดาวพุธ,ดาวศุกร์,โลก,ดาวอังคาร</t>
  </si>
  <si>
    <t>1. Kepler-70b
🔥 เหตุผล: อุณหภูมิผิวสูงถึงประมาณ 7,000°C
🌟 เป็นดาวเคราะห์ที่โคจรใกล้ดาวฤกษ์มาก จนถูกเผาไหม้เกือบตลอดเวลา
💧 ไม่มีน้ำในสถานะของเหลวแน่นอน
---
2. HD 189733b
💨 เป็นดาวแก๊สยักษ์คล้ายดาวพฤหัสบดี
🌪️ มีพายุรุนแรงและฝนแก้วตกจากฟ้า (ฝนที่เกิดจากซิลิกา)
🌡️ อุณหภูมิสูงถึงประมาณ 900°C
🧬 ไม่มีพื้นผิวแข็งและไม่มีเงื่อนไขสำหรับสิ่งมีชีวิตอย่างที่เรารู้จัก
---
3. WASP-12b
🔥 อยู่ใกล้ดาวฤกษ์แม่มาก โคจรในเวลาแค่ ~1.1 วัน
🌡️ อุณหภูมิสูงมากถึง 2,500°C
🌪️ ถูกแรงดึงดูดจากดาวฤกษ์จนรูปร่างผิดปกติ และกำลังถูกกลืนโดยดาวฤกษ์
---
4. COROT-7b
🌋 มีพื้นผิวร้อนมาก คาดว่าเป็นทะเลลาวา
🌡️ อุณหภูมิผิวมากกว่า 2,000°C
💧 ไม่มีน้ำหรือชั้นบรรยากาศที่สามารถรองรับสิ่งมีชีวิตได้</t>
  </si>
  <si>
    <t>Kepler-186</t>
  </si>
  <si>
    <t>1. เนบิวลาเริ่มยุบตัว
ประมาณ 4.6 พันล้านปีก่อน กลุ่มเนบิวลานี้เริ่ม ยุบตัวลงด้วยแรงโน้มถ่วง อาจเกิดจากการรบกวนของคลื่นกระแทกจากการระเบิดของดาวฤกษ์ใกล้เคียง
2. การหมุนและแผ่แบน
เมื่อเนบิวลายุบตัว มันเริ่ม หมุนเร็วขึ้น และแผ่เป็น แผ่นจานหมุนแบน ที่เรียกว่า protoplanetary disk ตรงกลางจะมีมวลรวมมากที่สุด กลายเป็น ดวงอาทิตย์ ส่วนวัสดุรอบนอกจะก่อตัวเป็นดาวเคราะห์และวัตถุอื่นๆ
3. การเกิดดวงอาทิตย์
ไฮโดรเจน และ ฮีเลียม ตรงใจกลางถูกอัดแน่น จนกระทั่งเกิด ปฏิกิริยานิวเคลียร์ฟิวชัน กลายเป็นดวงอาทิตย์ที่ส่องแสง
4. การก่อตัวของดาวเคราะห์
วัสดุที่เหลือในแผ่นจานแบนเกิดการรวมตัวเป็น กลุ่มก้อนหิน น้ำแข็ง และก๊าซ กลายเป็นดาวเคราะห์ ดาวเคราะห์น้อย ดวงจันทร์ และวัตถุอื่นๆ</t>
  </si>
  <si>
    <t xml:space="preserve">
1. เนบิวลายุบตัวด้วยแรงโน้มถ่วง
ประมาณ 4.6 พันล้านปีก่อน กลุ่มเนบิวลา ซึ่งประกอบด้วย ไฮโดรเจน ฮีเลียม ฝุ่น และธาตุอื่น ๆ เริ่ม ยุบตัวลง เพราะแรงโน้มถ่วงของตัวเอง
การรบกวนจาก คลื่นกระแทก (shockwave) ของการระเบิดของดาวฤกษ์ใกล้เคียง (supernova) อาจกระตุ้นให้เนบิวลาเริ่มยุบตัว
2. การหมุนและเกิด "โปรโตสตาร์" (Protostar)
เมื่อเนบิวลายุบตัว มันจะ หมุนเร็วขึ้น และอุณหภูมิเพิ่มสูงขึ้น
ใจกลางของเนบิวลาเริ่มมีความร้อนสูง และก่อตัวเป็นวัตถุมวลมาก เรียกว่า "โปรโตสตาร์" หรือ ดาวฤกษ์เริ่มต้น
3. การเริ่มปฏิกิริยานิวเคลียร์ฟิวชัน
เมื่ออุณหภูมิและความดันภายในโปรโตสตาร์สูงถึงประมาณ 10 ล้านองศาเซลเซียส
เกิด ปฏิกิริยานิวเคลียร์ฟิวชัน คือ ไฮโดรเจนหลอมรวมเป็นฮีเลียม ปล่อยพลังงานมหาศาลออกมา
โปรโตสตาร์จึงเปล่งแสง และกลายเป็น "ดาวฤกษ์" เต็มตัว คือ ดวงอาทิตย์
4. เข้าสู่สมดุล
ดวงอาทิตย์เข้าสู่ช่วงที่แรงดันจากพลังงานฟิวชันสมดุลกับแรงโน้มถ่วง
ทำให้ดวงอาทิตย์มีรูปร่างคงที่และ ส่องแสงได้อย่างต่อเนื่อง จนถึงปัจจุบัน
</t>
  </si>
  <si>
    <t xml:space="preserve">
1. เกิดจานมวลสารหมุนรอบดวงอาทิตย์
ขณะดวงอาทิตย์กำลังเกิด วัสดุที่เหลือจากการยุบตัวของเนบิวลายังคงหมุนรอบมันในรูปแบบของ จานแบน (protoplanetary disk) ซึ่งมีทั้งฝุ่น ก๊าซ และน้ำแข็ง
2. ฝุ่นจับตัวเป็นก้อนเล็ก (Dust Coagulation)
อนุภาคฝุ่นขนาดเล็กภายในจานเริ่ม เกาะกลุ่มกันจากแรงไฟฟ้าสถิต และแรงยึดเหนี่ยวอื่น ๆ
ค่อย ๆ กลายเป็น ก้อนหินขนาดใหญ่ขึ้นเรื่อย ๆ เรียกว่า พลาเน็ตซิมอล (planetesimals)
3. พลาเน็ตซิมอลรวมตัวเป็นโพรโทแพลนเน็ต (Protoplanets)
พลาเน็ตซิมอลหลายล้านก้อนชนและรวมตัวกันด้วยแรงโน้มถ่วง
ก่อรูปเป็นวัตถุที่ใหญ่ขึ้นเรียกว่า โพรโทแพลนเน็ต (protoplanet) หรือ ดาวเคราะห์ต้นกำเนิด
4. ดาวเคราะห์แยกประเภทตามระยะจากดวงอาทิตย์
พื้นที่ใกล้ดวงอาทิตย์มีอุณหภูมิสูง ทำให้มีแต่ธาตุโลหะและหินที่รวมตัวกันได้ → ดาวเคราะห์หิน (Terrestrial planets) เช่น พุธ ศุกร์ โลก อังคาร
พื้นที่ห่างไกลกว่าอุณหภูมิต่ำ → ธาตุเบา ก๊าซ และน้ำแข็งก่อตัวได้ง่าย → ดาวเคราะห์ก๊าซ (Gas giants) เช่น พฤหัสฯ เสาร์ และ ดาวเคราะห์น้ำแข็ง (Ice giants) เช่น ยูเรนัส เนปจูน
5. เกิดระบบวงโคจรที่เสถียร
เมื่อโพรโทแพลนเน็ตมีมวลมากพอ พวกมันสามารถดึงดูดก๊าซรอบ ๆ และจัดการเคลียร์วงโคจรของตัวเองได้
เมื่อเวลาผ่านไป ก็กลายเป็น ดาวเคราะห์จริง ที่มีวงโคจรชัดเจนรอบดวงอาทิตย์
</t>
  </si>
  <si>
    <t xml:space="preserve">เนื่องจากตำแหน่งและอุณหภูมิในระบบสุริยะในช่วงที่ก่อตัว ดาวเคราะห์ชั้นในอยู่ใกล้ดวงอาทิตย์มากกว่า ซึ่งมีอุณหภูมิสูงกว่า ทำให้สสารที่มีจุดหลอมเหลวต่ำระเหยไป เหลือแต่สสารที่มีความหนาแน่นและจุดหลอมเหลวสูง เช่น หินและโลหะ ก่อตัวเป็นดาวเคราะห์หิน ในขณะที่ดาวเคราะห์ชั้นนอกอยู่ไกลจากดวงอาทิตย์ อุณหภูมิเย็นกว่า ทำให้ก๊าซและน้ำแข็งสามารถรวมตัวกันได้ง่าย เกิดเป็นดาวเคราะห์แก๊สขนาดใหญ่ที่มีแกนเป็นหินและมีบรรยากาศหนาแน่น </t>
  </si>
  <si>
    <t xml:space="preserve">ระบบสุริยะรอบดวงอาทิตย์ แบ่งออกเป็น 4 เขตหลักตามลักษณะการเกิดและองค์ประกอบของวัตถุที่โคจรอยู่ ได้แก่ ดาวเคราะห์ชั้นใน, แถบดาวเคราะห์น้อย, ดาวเคราะห์ชั้นนอก, และเขตดาวหาง </t>
  </si>
  <si>
    <t>ดาวเคราะห์ชั้นนอก (ดาวเคราะห์ยักษ์) เป็นดาวเคราะห์ที่มีขนาดใหญ่ มีองค์ประกอบหลักเป็นธาตุ ไฮโดรเจนและฮีเลียมทั้งดวง ได้แก่ ดาวพฤหัสบดีดาวเสาร์ ดาวยูเรนัส ดาวเนปจูน (กลุ่มนี้อาจเรียกดาวเคราะห์ แก๊ส) ส่วนดาวพลูโตอยู่ไกลดวงอาทิตย์ที่สุด มีขนาดเล็กที่สุด มีสมบัติคล้ายดาวเคราะห์น้อย</t>
  </si>
  <si>
    <t>ดาวเคราะห์น้อยอยู่ในดาวเคราะห์น้อยที่มีขนาดใหญ่ที่สุด 4 ดวง ได้แก่ ซีรีส, เวสตา, พัลลัส และไฮเจีย</t>
  </si>
  <si>
    <t>เขตดาวหาง อยู่ตั้งแต่วงโคจรของดาวเนปจูนไกลออกไป เช่น ดาวเคราะห์แคระ ดาว</t>
  </si>
  <si>
    <t>มีน้ำในสถานะของเหลว, มีชั้นบรรยากาศที่เหมาะสม, อยู่ในระยะห่างที่เหมาะสมจากดาวฤกษ์ (Goldilocks Zone) ทำให้มีอุณหภูมิที่เหมาะสม, และมีขนาดและมวลที่เหมาะสม</t>
  </si>
  <si>
    <t>"การระเบิดของดาวฤกษ์ (ซูเปอร์โนวา) เพื่อกระจายธาตุและกระตุ้นให้กลุ่มเมฆแก๊สและฝุ่นยุบตัว เริ่มต้นการกำเนิดระบบสุริยะ</t>
  </si>
  <si>
    <t xml:space="preserve">"กลุ่มแก๊สและฝุ่นรวมตัวกันเป็นจานหมุน เพื่อเริ่มต้นการก่อตัวของดวงอาทิตย์และดาวเคราะห์"
</t>
  </si>
  <si>
    <t xml:space="preserve">ระบบสุริยะคือระบบที่ประกอบด้วยดวงอาทิตย์และวัตถุต่าง ๆ ที่โคจรรอบดวงอาทิตย์ด้วยแรงโน้มถ่วง </t>
  </si>
  <si>
    <t>Gliese 667C;Kepler-452;Kepler-69</t>
  </si>
  <si>
    <t xml:space="preserve">ดาวศุกร์  เพราะ ขนาดและมวล:
ดาวศุกร์มีขนาดและมวลใกล้เคียงกับโลกมากกว่าดาวอังคาร
องค์ประกอบ:
ดาวศุกร์มีองค์ประกอบทางเคมีที่คล้ายคลึงกับโลกมากกว่า โดยมีเปลือกซิลิเกตและแกนกลางเป็นเหล็ก
การเปลี่ยนแปลงทางธรณีวิทยา:
มีหลักฐานว่าดาวศุกร์มีการเปลี่ยนแปลงทางธรณีวิทยาภายในคล้ายกับโลก </t>
  </si>
  <si>
    <t xml:space="preserve">
1. Kepler-70b
🔥 เหตุผล: อุณหภูมิผิวสูงถึงประมาณ 7,000°C
🌟 เป็นดาวเคราะห์ที่โคจรใกล้ดาวฤกษ์มาก จนถูกเผาไหม้เกือบตลอดเวลา
💧 ไม่มีน้ำในสถานะของเหลวแน่นอน
---
2. HD 189733b
💨 เป็นดาวแก๊สยักษ์คล้ายดาวพฤหัสบดี
🌪️ มีพายุรุนแรงและฝนแก้วตกจากฟ้า (ฝนที่เกิดจากซิลิกา)
🌡️ อุณหภูมิสูงถึงประมาณ 900°C
🧬 ไม่มีพื้นผิวแข็งและไม่มีเงื่อนไขสำหรับสิ่งมีชีวิตอย่างที่เรารู้จัก
---
3. WASP-12b
🔥 อยู่ใกล้ดาวฤกษ์แม่มาก โคจรในเวลาแค่ ~1.1 วัน
🌡️ อุณหภูมิสูงมากถึง 2,500°C
🌪️ ถูกแรงดึงดูดจากดาวฤกษ์จนรูปร่างผิดปกติ และกำลังถูกกลืนโดยดาวฤกษ์
---
4. COROT-7b
🌋 มีพื้นผิวร้อนมาก คาดว่าเป็นทะเลลาวา
🌡️ อุณหภูมิผิวมากกว่า 2,000°C
💧 ไม่มีน้ำหรือชั้นบรรยากาศที่สามารถรองรับสิ่งมีชีวิตได้
</t>
  </si>
  <si>
    <t xml:space="preserve">
1. มีมวลและขนาดใกล้เคียงโลก – อาจมีแรงโน้มถ่วงและชั้นบรรยากาศเหมาะสม
2. มีพื้นผิวแข็ง – ช่วยให้สิ่งมีชีวิตสามารถยึดเกาะหรืออาศัยอยู่ได้
3,. อาจมีน้ำ – ซึ่งเป็นองค์ประกอบสำคัญของสิ่งมีชีวิตทุกชนิดที่เรารู้จัก
</t>
  </si>
  <si>
    <t>นาย กนกกร เนียมสิน</t>
  </si>
  <si>
    <t>กำเนิดขึ้นจากกลุ่มก๊าซและฝุ่นที่เรียกว่าเนบิวลาดวงอาทิตย์</t>
  </si>
  <si>
    <t xml:space="preserve">เนื่องจากตำแหน่งและอุณหภูมิในระบบสุริยะขณะก่อตัว ดาวเคราะห์ชั้นในอยู่ใกล้ดวงอาทิตย์มากกว่า ซึ่งมีอุณหภูมิสูงกว่า ทำให้ก๊าซและน้ำระเหยออกไป เหลือเพียงหินและโลหะที่แข็งแรงกว่า ซึ่งรวมตัวกันเป็นดาวเคราะห์หิน </t>
  </si>
  <si>
    <t>4เขต เขตดาวเคราะห์ชั้นใน เขตดาวเคราะห์น้อย เขตดาวเคราะห์ชั้นนอก เขตดวงดาวหาง</t>
  </si>
  <si>
    <t>ดาวพฤหัสบดี ดาวเสาร์ด  ดาวยูเรนัส ดาวเนปจูน</t>
  </si>
  <si>
    <t>ซีรีส เสตา พัลลัส และ ไฮเจีย</t>
  </si>
  <si>
    <t xml:space="preserve">น้ำเป็นของเหลว อุณหภูมิเหมาะแก่การดำรงชีวิต </t>
  </si>
  <si>
    <t>Kepler เพราะมีทุกอย่างคล้ายโลก</t>
  </si>
  <si>
    <t>Kepler-452b เพราะมีอุณหภูมิใกล้เคียงกับโลกมากที่สุด</t>
  </si>
  <si>
    <t>นายกฤติธี มุขสอาด</t>
  </si>
  <si>
    <t>การแตกสลายของแรงโน้มถ่วงภายในของพื้นที่ส่วนหนึ่งในเมฆโมเลกุล</t>
  </si>
  <si>
    <t>เกิดจากกลุ่มก๊าซและฝุ่นอวกาศขนาดใหญ่ที่เรียกว่า "เนบิวลาสุริยะ" (solar nebula) ซึ่งหมุนวนอยู่ เมื่อเนบิวลายุบตัว</t>
  </si>
  <si>
    <t>าวเคราะห์ชั้นใน (ดาวเคราะห์หิน) และดาวเคราะห์ชั้นนอก (ดาวเคราะห์แก๊ส) มีความแตกต่างกันเนื่องจากตำแหน่งและอุณหภูมิที่แตกต่างกันในระบบสุริยะ ดาวเคราะห์ชั้นในอยู่ใกล้ดวงอาทิตย์มากกว่า ทำให้ได้รับความร้อนและรังสีมากกว่า ส่งผลให้สารประกอบที่มีจุดหลอมเหลวต่ำระเหยไป เหลือเพียงธาตุหนัก</t>
  </si>
  <si>
    <t>5เขต
1เขตดาวเคราะห์ใน (Inner Solar System)
2 แถบดาวเคราะห์น้อย (Asteroid Belt
3 เขตดาวเคราะห์นอก (Outer Solar System)
4. เขตไคเปอร์ (Kuiper Belt)
5 เมฆออร์ต (Oort Cloud)</t>
  </si>
  <si>
    <t>วัตถุขนาดเล็กจำนวนมากที่โคจรรอบดวงอาทิตย์ ระหว่างวงโคจรของดาวอังคารและดาวพฤหัสบดี</t>
  </si>
  <si>
    <t xml:space="preserve"> 1. อยู่ในเขตเอื้ออาศัย (Habitable Zone</t>
  </si>
  <si>
    <t>การระเบิดของซูเปอร์โนวาเป็นหนึ่งในขั้นตอนแรก ๆ ของการก่อตัวระบบสุริยะ เพราะเป็นเหตุการณ์ที่ปล่อยธาตุต่าง ๆ ออกมาสู่เอกภพ เช่น คาร์บอน เหล็ก ซิลิกอน ฯลฯ ซึ่งเป็นวัตถุดิบสำคัญสำหรับการก่อตัวของดาวเคราะห์และดาวฤกษ์รุ่นต่อไป รวมถึงดวงอาทิตย์ของเรา</t>
  </si>
  <si>
    <t>ภาพแสดง จานหมุนของกลุ่มแก๊สและฝุ่น ที่รวมตัวกันเป็นจานแบบเรียบ มีแสงสว่างตรงกลาง</t>
  </si>
  <si>
    <t>ภาพแสดง จานฝุ่นและแก๊สหมุนรอบจุดศูนย์กลางที่สว่าง พร้อมลำดับของวงโคจรหลายชั้น</t>
  </si>
  <si>
    <t>ดาวพุท ศุก โลก อังราร</t>
  </si>
  <si>
    <t>อยู่ใกล้ดาวฤกษ์มากเกินไป
	•	เป็นดาวประเภท “Hot Jupiter” หมุนรอบดาวฤกษ์ในระยะใกล้มาก
	•	อุณหภูมิผิวสูงถึงประมาณ 1,000–1,500°C ซึ่งร้อนเกินกว่าน้ำจะคงสภาพเป็นของเหลวได้
	2.	เป็นดาวเคราะห์ก๊าซยักษ์
	•	ไม่มีพื้นผิวแข็งให้สิ่งมีชีวิตอาศัย
	•	สภาพแวดล้อมรุนแรง ลมความเร็วสูงและแรงโน้มถ่วงมาก
	3.	รังสีจากดาวฤกษ์สูง
	•	อยู่ใกล้ดาวฤกษ์มาก ทำให้ถูกพัดด้วยลมดาวและรังสี</t>
  </si>
  <si>
    <t>Kelper-186</t>
  </si>
  <si>
    <t>สสารเกิดการรวมตัวกันเป็นดาวเคราะห์
เนบิลล่า</t>
  </si>
  <si>
    <t>การยุบตัวของเนบิลล่า</t>
  </si>
  <si>
    <t>กำเนิดขึ้นจากกลุ่มฝุ่นเเละเเก๊ซ</t>
  </si>
  <si>
    <t>ใกล้ดวงอาทิตร้อนมีเเต่วัสดุหนักจึงเป็นดาวหิน ไกลอุณหภูมิต่ำก๊าชจะจับตัวได้จึงเป็นดาวเเก๊ส</t>
  </si>
  <si>
    <t>ดาวเคราะชั้นใน โลก
เเละชั้นนอก ดาวอังคาร
ดาวเคราะน้อย ดาวยูเรนัส
เเถบดาวเคราะ เมฆออตร์</t>
  </si>
  <si>
    <t>ดาวพฤหัสบดี
ดาวเสาร๋
ดาวยูเรนัส
ดาวเนปจูน</t>
  </si>
  <si>
    <t>ซีรีส เวสตา พัลลัส ไฮเจีย</t>
  </si>
  <si>
    <t>วัตถุเย็นจัดคล้ายดาวหาง ฝุ่นเเละน้ำเเข็ง</t>
  </si>
  <si>
    <t>มีน้ำในสถานะของเหลวมีบรรยากาศที่เหมาะสม มีอุณหภูมิที่เหมาะสม เเละอยู่ห่างจากดาวฤกษ์</t>
  </si>
  <si>
    <t>เนบิลล่าเริ่มยุบตัว</t>
  </si>
  <si>
    <t>เกิดการพอกพูล</t>
  </si>
  <si>
    <t>Kepler-452 เอื้อต่อสิ่งมีชีวิต</t>
  </si>
  <si>
    <t>Kepler-452 b เพราะมีอุณหภูมิเเละระยะห่างใกล้เคียงกัน</t>
  </si>
  <si>
    <t>ระบบสุริยะเกิดจากการยุบตัวของเนบิวลา เมื่อประมาณ 4.6 พันล้านปีก่อน ส่งผลให้ดวงอาทิตย์และดาวเคราะห์ก่อตัวขึ้นจากก๊าซและฝุ่นในอวกาศ</t>
  </si>
  <si>
    <t>ดวงอาทิตย์เกิดจากการยุบตัวของกลุ่มก๊าซและฝุ่นในอวกาศ (เนบิวลา) ภายใต้แรงโน้มถ่วง จนเกิดเป็นดาวฤกษ์ที่มีปฏิกิริยานิวเคลียร์ฟิวชันที่ศูนย์กลาง ซึ่งผลิตพลังงานและแสงสว่างออกมา</t>
  </si>
  <si>
    <t>ดาวเคราะห์เกิดจากฝุ่นและก๊าซในจานต้นกำเนิดที่หมุนรอบดวงอาทิตย์ เกาะกันเป็นก้อนเล็ก ๆ แล้วชนและรวมตัวกันเรื่อย ๆ จนกลายเป็นดาวเคราะห์</t>
  </si>
  <si>
    <t>ดาวเคราะห์ชั้นในร้อนเกินไปสำหรับก๊าซจะควบแน่น จึงเกิดจากหินและโลหะ ส่วนดาวเคราะห์ชั้นนอกเย็นพอให้ก๊าซและน้ำแข็งจับตัวได้ จึงกลายเป็นดาวเคราะห์แก๊สขนาดใหญ่</t>
  </si>
  <si>
    <t>4เขต ดาวเคราะห์ชั้นใน ดาวเคราะห์น้อย ดาวเคราะห์ชั้นนอก ไคเปอร์หรือดงดาวดาง</t>
  </si>
  <si>
    <t>1. พฤหัสบดี – 2. เสาร์ – 3. ยูเรนัส –
4. เนปจูน</t>
  </si>
  <si>
    <t>ดาวเคราะห์น้อย, เศษฝุ่นและหิน, และ วัตถุโลหะ ซึ่งเป็นเศษซากดั้งเดิมจากการกำเนิดระบบสุริยะ อยู่ระหว่างดาวอังคารกับดาวพฤหัสบดี</t>
  </si>
  <si>
    <t>แถบไคเปอร์ และ เมฆออร์ต ซึ่งเต็มไปด้วยวัตถุน้ำแข็งและหินเล็ก ๆ ที่เป็นต้นกำเนิดของ ดาวหาง ที่เราเห็นจากโลก</t>
  </si>
  <si>
    <t>ดาวเคราะห์ที่เหมาะต่อการดำรงชีวิตควรมีน้ำ, อุณหภูมิพอเหมาะ, บรรยากาศ, สนามแม่เหล็ก, และอยู่ในเขตที่รับพลังงานจากดาวฤกษ์อย่างพอดี เพื่อรักษาสภาพแวดล้อมให้เสถียรและปลอดภัยสำหรับสิ่งมีชีวิต</t>
  </si>
  <si>
    <t>สสารภายในเนบิวลาสุริยะรวมตัวกัน</t>
  </si>
  <si>
    <t>มวล99.8%ของเนบิวลารวมตัวกันบริเวณใจกลางเกิดเป็นดาวฤกษ์ก่อนเกิดและมวล0.2%รวมตัวกันเป็นจานรอบๆ</t>
  </si>
  <si>
    <t>ดาวฤกษ์ก่อนเกิดกลายเป็นดวงอาทิตย์สสารอื่นๆเริ่มกันรวมตัวกัน</t>
  </si>
  <si>
    <t>สสารบริเวณรอบรวมตัวกันเป็นดาวเคราะห์วงใน ดาวเคราะห์วงนอกและบริวารขอๅงดาวอาทิตย์</t>
  </si>
  <si>
    <t>Kepler-452;Trappist-1</t>
  </si>
  <si>
    <t>Kepler-452 เพราะระยะห่างและอุณหภูมิที่ใกล้เคียงโลก</t>
  </si>
  <si>
    <t>Trappist-1e,Gliese 667CและKepler-69 เพราะมีระยะและอุณหภูมิที่สูงเกินไปทำให้ไม่สามารถอยู่ได้</t>
  </si>
  <si>
    <t>Kepler-452เพราะมีระยะห่างและอุณหภูมิมี่เหมาะสมสำหรับการอยู่อาศัย</t>
  </si>
  <si>
    <t xml:space="preserve">เกิดจากเนบิวลาสุริยะที่ ที่ยุบตัวลงภายใต้แร่งงโน้มถ่วมของตัวเอง
</t>
  </si>
  <si>
    <t>ไกล้ดวงอาทิตย์ร้อน มีแต่วัสดุหนัก จึงเป็นดาวหิน:ไกลอุณหภูมิตำ่ ก๊าซจับตัวได้ จึงเป็นดาวแก๊ซ</t>
  </si>
  <si>
    <t>4เขต
1)ดาวเคราะห์ชั้นใน
2)ดาวเคราะห์น้อย
3)ดาวเคราะห์ชั้นนอก
4)เขตดงดางหาง</t>
  </si>
  <si>
    <t>ดาวพฤหัสบดี (Jupiter), ดาวเสาร์ (Saturn), ดาวยูเรนัส (Uranus), และดาวเนปจูน (Neptune</t>
  </si>
  <si>
    <t>ฝุ่นและนำ้เเข็ง</t>
  </si>
  <si>
    <t>อุณหภูมิเหมาะแก่การดำรงชีวิต</t>
  </si>
  <si>
    <t>Kepler-452 เพราะ อุณหภูมิใกล้เคียงกัน</t>
  </si>
  <si>
    <t>Kepler-452b เพราะอุณหภูมิใกล้เคียงกับโลกมากที่สุด</t>
  </si>
  <si>
    <t>นางอัมพิกา สุขประเสริฐ</t>
  </si>
  <si>
    <t xml:space="preserve">
🌌1. เนบิวลายุบตัว (Collapse of the Solar Nebula)
เริ่มจาก กลุ่มเมฆแก๊สและฝุ่นในอวกาศ (เรียกว่า เนบิวลา) ซึ่งมีไฮโดรเจนและฮีเลียมเป็นส่วนใหญ่
บางสิ่งมากระตุ้น เช่น การระเบิดของซูเปอร์โนวา ทำให้แรงโน้มถ่วงดึงสสารในเนบิวลาเข้ามารวมกัน → เริ่ม ยุบตัว และ หมุนเร็วของอาทิตย์ (Formation of the Sun)
ส่วนกลางของกลุ่มเมฆที่ยุบตัวจะร้อนขึ้นและมีแรงกดดันสู
วัสดุที่เหลือหมุนรอบดวงอาทิตย์ในรูปแบบของ จานโปรพลาเนต (protoplanetary disk)
อนุภาคฝุ่นรวมตัวกันเป็นก้อนเล็ก ๆ → **พ
</t>
  </si>
  <si>
    <t>ส่วนกลางของกลุ่มเมฆที่ยุบตัวจะร้อนขึ้นและมีแรงกดดันสูง → เกิด ปฏิกิริยาเทอร์โมนิวเคลียร์ฟิวชัน → จุดกำเนิดของดวงอาทิตย์</t>
  </si>
  <si>
    <t>วัสดุที่เหลือหมุนรอบดวงอาทิตย์ในรูปแบบของ จานโปรพลาเนต (protoplanetary disk)
อนุภาคฝุ่นรวมตัวกันเป็นก้อนเล็ก ๆ → พลาเนตซีมอลส์ (planetesimals) → รวมตัวเป็น โปรโตแพลนเนต (protoplanets) และสุดท้ายเป็น ดาวเคราะห์</t>
  </si>
  <si>
    <t xml:space="preserve">อุณหภูมิ	ร้อน	เย็น
วัสดุ	หิน โลหะ	ก๊าซ น้ำแข็ง
มวล	น้อย	มาก
แรงโน้มถ่วง	น้อย	สูง
</t>
  </si>
  <si>
    <t xml:space="preserve">เขตดาวเคราะห์ชั้นใน	ดาวเคราะห์หิน (พุธ - อังคาร)
2. แถบดาวเคราะห์น้อย	ดาวเคราะห์น้อยจำนวนมาก
3. เขตดาวเคราะห์ชั้นนอก	ดาวเคราะห์ก๊าซยักษ์ (พฤหัสบดี - เนปจูน)
4. แถบไคเปอร์	พลูโต วัตถุน้ำแข็ง ดาวหางคาบสั้น
5. เมฆออร์ต	ดาวหางคาบยาว (เป็นสมมุติฐาน)
</t>
  </si>
  <si>
    <t>ดาวพฤหัสบดี	ก๊าซยักษ์	ใหญ่ที่สุด มีสนามแม่เหล็กแรง
2	ดาวเสาร์	ก๊าซยักษ์	วงแหวนชัดเจน
3	ดาวยูเรนัส	ยักษ์น้ำแข็ง	หมุนเอียงเกือบตะแคง
4	ดาวเนปจูน	ยักษ์น้ำแข็ง	ลมแรงที่สุด</t>
  </si>
  <si>
    <t>ดาวเคราะห์น้อย	วัตถุหลักในเขตนี้ ส่วนใหญ่เป็นหินและโลหะ
 ฝุ่นและเศษหิน	เศษซากจากการชนกัน
 วัตถุโลหะ	มีนิกเกิล-เหล็กสูง บางดวงเป็นโลหะเกือบล้วน
ดาวเคราะห์แคระ	เช่น ซีรีส
 ดาวหางบางส่วน	พบได้น้อยในเขตนี้</t>
  </si>
  <si>
    <t>แถบไคเปอร์	วัตถุน้ำแข็งแบบแบน	ดาวหางคาบสั้น
 เมฆออร์ต	วัตถุน้ำแข็งแบบกระจายรอบระบบสุริยะ	ดาวหางคาบยาว</t>
  </si>
  <si>
    <t xml:space="preserve">มีพื้นผิวแข็ง มีการหมุนรอบตัวเองที่เหมาะสมมีมวลและแรงโน้มถ่วงที่พอเหมาะสนามแม่เหล็กอุณหภูมิเหมาะสม </t>
  </si>
  <si>
    <t xml:space="preserve">เนบิวลาเริ่มยุบตัวเนื่องจากแรงโน้มถ่วง ทำให้เกิดการรวมตัวของแก๊สและฝุ่น → จุดเริ่มต้นของการกำเนิดระบบสุริยะ
</t>
  </si>
  <si>
    <t xml:space="preserve">เนบิวลาที่หมุนตัวเป็นจานแบน มีการรวมตัวของมวลตรงกลางเป็นดวงอาทิตย์ และวัสดุรอบนอกเริ่มรวมตัวเป็นดาวเคราะห์
</t>
  </si>
  <si>
    <t>มวลสารในจานหมุนเริ่มรวมตัวกันเป็นดาวเคราะห์
วัสดุในจานมวลสารรวมตัวเป็นก้อนเล็ก ๆ → กลายเป็น ดาวเคราะห์เกิดใหม่ (protoplanets)
ดาวเคราะห์ค่อย ๆ มีวงโคจรชัดเจนรอบดวงอาทิตย์</t>
  </si>
  <si>
    <t xml:space="preserve">ระบบสุริยะเกิดขึ้นสมบูรณ์แล้ว </t>
  </si>
  <si>
    <t>Trappist-1;Kepler-452</t>
  </si>
  <si>
    <t>Kepler-452b
เหตุผล: เป็นดาวเคราะห์นอกระบบที่มีขนาดใกล้เคียงโลก และอยู่ใน เขตเอื้ออาศัย (habitable zone) ของดาวฤกษ์ ซึ่งอาจมีน้ำในสถานะของเหลวและมีบรรยากาศที่เหมาะสมต่อสิ่งมี</t>
  </si>
  <si>
    <t>เป็นดาวเคราะห์นอกระบบที่มีขนาดใกล้เคียงโลก และอยู่ใน เขตเอื้ออาศัย (habitable zone) ของดาวฤกษ์ ซึ่งอาจมีน้ำในสถานะของเหลวและมีบรรยากาศที่เหมาะสมต่อสิ่งมี</t>
  </si>
  <si>
    <t xml:space="preserve">ดาวเคราะห์ดวงอื่น ๆ เช่น ดาวอังคาร และบริเวณใต้พื้นผิวของดวงจันทร์บางดวง เช่น เอนเซลาดัส หรือ ยุโรปา ก็มีการศึกษาว่าอาจมีเงื่อนไขที่เอื้อต่อสิ่งมีชีวิตในอดีตหรือในรูปแบบอื่น ๆ แต่จนถึงปัจจุบันยังไม่มีหลักฐานแน่ชัด
</t>
  </si>
  <si>
    <t>กำเนิดมาจากกลุ่มเมฆฝุ่นเเละก๊าซขนาดใหญ่ที่เรียกว่า เนบิวลา</t>
  </si>
  <si>
    <t>เกิดจากการเกิดจากการรวมตัวของกลุ่มแก๊สและฝุ่นในอวกาศภายใต้แรงโน้มถ่วงของตัวเอง เมื่อกลุ่มเเก๊สเเละฝุ่นเหล่านี้ยุบตัวลง ความร้อนและแรง ดันที่เกิดขึ้นก็เพิ่มสูงขึ้นอย่างมากก็จะเกิด ปฏิกริยาเคลียร์ฟิวชัน</t>
  </si>
  <si>
    <t>เกิดจากการยุบตัวของเนบิวลาสุริยะ ซึ่งเป็นก
ลุ่มเมฆก๊าซและฝุ่นขนาดใหญ่เมื่อประมาณ 4.6
พันล้านปีก่อน แรง 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</si>
  <si>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ทำให้มีอุณหภูมิสูงกว่าและมีแรง 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ในขณะที่ดาวเคราะห์ชันนอกอยู่ไกลจากดวงอาทิตย์ ทำให้มี
อุณหภูมิเย็นกว่าและมีแรง โน้มถ่วงมากกว่า
สามารถกักเก็บก๊าซและฝุ่นได้มากกว่า ก่อตัว
เป็นดาวเคราะห์แก๊สขนาดใหญ่</t>
  </si>
  <si>
    <t>Trappist-1e;Gliese 667Cc</t>
  </si>
  <si>
    <t>Kepler-69 เพราะอุณหภูมิ</t>
  </si>
  <si>
    <t>Gliese 667C เพราะน้ำเป็นของเหลวเเละอยู่ในเขตเอื้อชีวิต</t>
  </si>
  <si>
    <t xml:space="preserve">กลุ่มเมฆก๊าซและฝุ่นขนาดใหญ่ที่เรียกว่า เนบิวลาสุริยะ เมื่อประมาณ 4.6 พันล้านปีก่อน เมฆนี้ได้ยุบตัวลงและหมุนวนเป็นรูปจาน ภายในจานนั้น ดวงอาทิตย์ได้ก่อตัวขึ้นจากสสารส่วนใหญ่ และสสารที่เหลือได้รวมตัวกันเป็นดาวเคราะห์ ดวงจันทร์ และวัตถุอื่นๆ ในระบบสุริยะ </t>
  </si>
  <si>
    <t>เกิดจากการยุบตัวของเนบิวลาดวงอาทิตย์ (Solar Nebula) ซึ่งเป็นกลุ่มก๊าซและฝุ่นขนาดใหญ่ที่หมุนวน แรงโน้มถ่วงดึงดูดสสารเหล่านี้เข้าหากัน ทำให้เกิดการยุบตัวและหมุนเป็นรูปจาน</t>
  </si>
  <si>
    <t>ดาวเคราะห์ชั้นในเป็นหิน เพราะอยู่ใกล้ดวงอาทิตย์ อุณหภูมิสูง ทำให้มีแต่ธาตุหนักอย่างหินและโลหะที่ควบแน่นได้ ส่วนดาวเคราะห์ชั้นนอกอยู่ไกล อุณหภูมิต่ำ จึงเก็บก๊าซเบาอย่างไฮโดรเจนและฮีเลียมไว้ได้ กลายเป็นดาวเคราะห์แก๊ส</t>
  </si>
  <si>
    <t>แบ่งออกเป็น 4 เขตหลักดาวเคราะห์ชั้นใน, แถบดาวเคราะห์น้อย, ดาวเคราะห์ชั้นนอก, และ เขตดาวหาง</t>
  </si>
  <si>
    <t xml:space="preserve">ดาวพฤหัสบดี, ดาวเสาร์, ดาวยูเรนัส, และดาวเนปจูน </t>
  </si>
  <si>
    <t>เขตดาวเคราะห์น้อย คือบริเวณระหว่างดาวอังคารกับดาวพฤหัสบดี ประกอบด้วยวัตถุขนาดเล็ก เช่น ดาวเคราะห์น้อย เศษหิน โลหะ และดาวเคราะห์แคระบางดวง รวมกันอยู่ในวงโคจรรอบดวงอาทิตย์.</t>
  </si>
  <si>
    <t xml:space="preserve">เขตดงดาวหาง ประกอบด้วย ดาวหาง วัตถุน้ำแข็ง ฝุ่น และก๊าซ ที่รวมตัวกันหลวม ๆ อยู่บริเวณรอบนอกของระบบสุริยะ เช่น แถบไคเปอร์ และ เมฆออร์ต.
</t>
  </si>
  <si>
    <t>มีน้ำในสถานะของเหลว มีชั้นบรรยากาศที่เหมาะสม มีอุณหภูมิพื้นผิวที่พอเหมาะ และอยู่ในระยะห่างที่เหมาะสมจากดาวฤกษ์</t>
  </si>
  <si>
    <t>เนบิวลาสุริยะ สสารภายในเนบิวลาสุริยะ รวมตัวกัน</t>
  </si>
  <si>
    <t>มวล 99.8% ของเนบิวลา รวมตัวกันบริเวณใจกลาง เกิดเป็นดาวฤกษ์ก่อนเกิด และมวล 0.2% รวมตัวกันเป็นจานรอบๆ</t>
  </si>
  <si>
    <t>สารบริเวณรอบๆ รวมตัวกัน
เป็นดาวเคราะห์วงใน ดาวเคราะห่วงนอก และบริวารของดวงอาทิตย์</t>
  </si>
  <si>
    <t>และรวมกันเป็นดวงอาทิตย์ในปัจจุบัน</t>
  </si>
  <si>
    <t xml:space="preserve">Kepler-452bเหตุผล: เป็นดาวเคราะห์นอกระบบที่มีขนาด ใกล้เคียงโลก และอยู่ใน เขตเอื้ออาศัย (habitable zone) ของดาวฤกษ์ ซึ่งอาจมีน้ำใน สถานะของเหลวและมีบรรยากาศที่เหมาะสม ต่อสิ่งมี
</t>
  </si>
  <si>
    <t>เป็นดาวเคราะห์นอกระบบที่มีขนาดใกล้เคียง โลก และอยู่ใน เขตเอื้ออาศัย (habitable zone) ของดาวฤกษ์ ซึ่งอาจมีน้ำในสถานะ ของเหลวและมีบรรยากาศที่เหมาะสม</t>
  </si>
  <si>
    <t>ดาวเคราะห์ดวงอื่น ๆ เช่น ดาวอังคาร และ บริเวณใต้พื้นผิวของดวงจันทร์บางดวง เช่น เอนเซลาตัน หายยโตวงข้ามการศึกษาว่าอาจมี เงื่อนไขที่เอื้อต่อสิ่งมีชีวิตในอดีตหรือในรูป แบบอื่น ๆ แต่จนถึงปัจจุบันยังไม่มีหลักฐาน แน่ชัด</t>
  </si>
  <si>
    <t>ระบบสุริยะมีต้นกำเนิดจากกลุ่มก๊าซและฝุ่นในอวกาศที่เรียกว่าเนบิวลาซึ่งยุบตัวรวมกันภายใต้แรงโน้มถ่วง</t>
  </si>
  <si>
    <t>ดวงอาทิตย์เกิดจากเนบิวลายุบตัวจนแกนกลางร้อนจัด เกิดปฏิกิริยานิวเคลียร์หลอมรวมเป็นแหล่งกำเนิดแสงและพลังงาน</t>
  </si>
  <si>
    <t>ดาวเคราะห์ในระบบสุริยะเกิดจากฝุ่นและก๊าซรอบดวงอาทิตย์รวมตัวกันภายใต้แรงโน้มถ่วงจนกลายเป็นก้อนมวลและพัฒนาเป็นดาวเคราะห์</t>
  </si>
  <si>
    <t>ใกล้ดวงอาทิตย์ร้อน มีแต่วัสดุหนัก จึงเป็นดาวหิน; ไกลอุณหภูมิต่ำ ก๊าซจับตัวได้ จึงเป็นดาวแก๊ส</t>
  </si>
  <si>
    <t>เขตบริวารของดวงอาทิตย์แบ่งเป็น 3 เขต ได้แก่:
	1.	เขตดาวเคราะห์ชั้นใน
	2.	เขตดาวเคราะห์ชั้นนอก
	3.	เขตแถบไคเปอร์และเมฆออร์ต</t>
  </si>
  <si>
    <t>เขตดาวเคราะห์น้อยประกอบด้วยเศษหิน เศษโลหะ และวัตถุขนาดเล็กมากมาย ที่โคจรอยู่ระหว่างดาวอังคารกับดาวพฤหัสบดี</t>
  </si>
  <si>
    <t>เขตดงดาวหางประกอบด้วยดาวหางที่มีแกนแข็งซึ่งทำจากน้ำแข็ง ฝุ่น และก๊าซต่างๆ โดยโคจรรอบดวงอาทิตย์ในระยะไกลสุดของระบบสุริยะ เช่น ในแถบไคเปอร์และเมฆออร์ต</t>
  </si>
  <si>
    <t>ดาวเคราะห์เอื้อต่อชีวิตต้องมีน้ำของเหลว อุณหภูมิเหมาะสม บรรยากาศ และสนามแม่เหล็กปกป้อง</t>
  </si>
  <si>
    <t>ดาวศุกร์มีลักษณะใกล้เคียงกับโลกมากที่สุด เพราะขนาดและมวลใกล้เคียงกัน และมีบรรยากาศหนาแน่น</t>
  </si>
  <si>
    <t>ดาวเคราะห์นอกระบบสุริยะที่ไม่สามารถมีสิ่งมีชีวิตอาศัยอยู่ได้ เช่น ดาวเคราะห์แก๊สร้อน เพราะมีอุณหภูมิสูงมากและไม่มีพื้นผิวแข็ง</t>
  </si>
  <si>
    <t>ดาวเคราะห์นอกระบบสุริยะที่สามารถมีสิ่งมีชีวิตอาศัยอยู่ได้ คือดาวเคราะห์ในเขตเอื้ออาศัย (Habitable Zone) เพราะมีอุณหภูมิพอเหมาะ น้ำอยู่ในสถานะของเหลว และมีบรรยากาศรองรับชีวิต</t>
  </si>
  <si>
    <t>เนบิวสุริยะ</t>
  </si>
  <si>
    <t>เนบิวลาสุริยะ ยุบตัว</t>
  </si>
  <si>
    <t xml:space="preserve">ซึ่งเป็นกลุ่มเมฆขนาดใหญ่ของก๊าซและฝุ่นที่หมุนวนอยู่ในอวกาศ เมื่อเนบิวลาสุริยะยุบตัวลงภายใต้อิทธิพลของแรงโน้มถ่วง </t>
  </si>
  <si>
    <t xml:space="preserve">เกิดจากการยุบตัวของกลุ่มเมฆก๊าซและฝุ่นขนาดใหญ่ภายใต้แรงโน้มถ่วงของตัวเอง </t>
  </si>
  <si>
    <t xml:space="preserve">เนื่องจากอยู่ใกล้ดวงอาทิตย์มากกว่า ทำให้มีอุณหภูมิสูง ซึ่งส่งผลให้ธาตุหนัก เช่น เหล็กและซิลิกอน สามารถรวมตัวกันเป็นดาวเคราะห์หินได้ ในขณะที่ดาวเคราะห์ชั้นนอกอยู่ไกลจากดวงอาทิตย์ ทำให้มีอุณหภูมิต่ำกว่า ซึ่งเอื้อต่อการรวมตัวของก๊าซเบา เช่น ไฮโดรเจนและฮีเลียม กลายเป็นดาวเคราะห์แก๊สยักษ์ 
</t>
  </si>
  <si>
    <t xml:space="preserve">ดาวพฤหัสบดี (Jupiter), ดาวเสาร์ (Saturn), ดาวยูเรนัส (Uranus), และดาวเนปจูน (Neptune) </t>
  </si>
  <si>
    <t xml:space="preserve">ดาวเคราะห์น้อยจำนวนมาก ซึ่งเป็นวัตถุขนาดเล็กที่โคจรรอบดวงอาทิตย์ </t>
  </si>
  <si>
    <t xml:space="preserve">ดาวเคราะห์น้อยจำนวนมาก ซึ่งเป็นวัตถุขนาดเล็กที่โคจรรอบดวงอาทิตย์ 
</t>
  </si>
  <si>
    <t>เกิดการพอกพูนบริเวณแผ่นจากหมุน</t>
  </si>
  <si>
    <t>เนื่องจากสภาพแวดล้อมที่ไม่เอื้ออำนวยต่อการดำรงชีวิต</t>
  </si>
  <si>
    <t>ดาวเคราะห์ที่โคจรรอบดาวฤกษ์ดวงอื่นที่ไม่ใช่ดวงอาทิตย์ของเรา</t>
  </si>
  <si>
    <t>ยุบตัวของเนบิวลาสุริยะ</t>
  </si>
  <si>
    <t>ถูกลมสุริยะพัดไม่เท่ากัน</t>
  </si>
  <si>
    <t xml:space="preserve"> 4เขต 1ดาวเคราะร์ชั้นใน2ดาวเคราะร์ชั้นน้อย
3ดาวเคราะชั้นนอก4เขตดาวหาง</t>
  </si>
  <si>
    <t xml:space="preserve">1 ดาวพฤหัส
2 ดาวเสาร์
3ดาวยูเรนัส
4ดาวเนปจูน
</t>
  </si>
  <si>
    <t>ดาวเคราะน้อย ดาวเคราะเเคระ</t>
  </si>
  <si>
    <t>ก้อนน้ำแข็ง ฝุ่น หิน</t>
  </si>
  <si>
    <t>1 โคจรรอบดาวอาทิตในเขตที่เหมาะสม
2 อุณถูมมิที่เหมาะสม
3 สามารถเกิดน้ำที่ยังคงสถานะของเหลว</t>
  </si>
  <si>
    <t>เนบิวลาสุริยะรวมตัวกัน</t>
  </si>
  <si>
    <t>มวล99.8%ของเนบิวลารวมตัวกันบริเวณดาวฤก</t>
  </si>
  <si>
    <t>ดาวฤกษ์เกิดก่อากลายเป็นดวงอาทิตสสารอื่นรวมตัวกัน</t>
  </si>
  <si>
    <t>ระบบสุริยะ ดาวเคราะวงนอกเป็นบริวารของดวงอาทิต</t>
  </si>
  <si>
    <t>Trappist-1 มีลักษณคลายดวงอาทิต</t>
  </si>
  <si>
    <t>Keplley-452b มีลักษณะคลายโลก</t>
  </si>
  <si>
    <t>เกิดจากรวมตัวกันของกลุ่มแก๊สประมาณ 99.8%</t>
  </si>
  <si>
    <t>เกิดจากการรวมตวมกันของจานพอกพูนประมาณ 0.2%</t>
  </si>
  <si>
    <t>เพราะโดนลมสุริยะพัดออกไปยิ่งมวลน้อยยิ่งไกล ยิ่งมวลมากก็อยู่ใกล้</t>
  </si>
  <si>
    <t>4 เขต คือ ดาวเคราะห์ชั้นใน แถบดาวเคราะห์น้อย ดาวเคราะห์ชั้นนอก และ แถบไคเปอร์กับดงดาวหาง</t>
  </si>
  <si>
    <t xml:space="preserve">พวกเศษหิน เศษฝุ่น </t>
  </si>
  <si>
    <t>พวกเศษหิน เศษฝุ่น และแก๊ส</t>
  </si>
  <si>
    <t>มีระยะห่างจากดาวฤกษ์พอเหมาะ
มีชั้นบรรยากาศ และคงสถานะน้ำในของเหลว
รวมถึงอุณหภูมิที่พอดี</t>
  </si>
  <si>
    <t>การรวมตัวกันของกลุ่มแก๊สในเนบิวลาสุริยะ</t>
  </si>
  <si>
    <t>เริ่มเป็นprotostar และมีจานพอกพูน</t>
  </si>
  <si>
    <t>เป็นดวงอาทิตย์และบริเวณที่พอกพูนเริ่มรวมตัว</t>
  </si>
  <si>
    <t>จานพอกพูนรวมตัวกันจนเป็นสิ่งต่างๆในระบบสุริยะ</t>
  </si>
  <si>
    <t>Kepler-452b เพราะมีระยะห่างพอๆกับโลกและดาวฤกษ์มีอุณหภูมิและชนิดสเปกตรัมใกล้ดวงอาทิตย์</t>
  </si>
  <si>
    <t>Kepler-69c Trappist-1e Gliese 676Cc
มีระยะห่างจากดาวฤกษ์น้อยเกินไปดาวบางดวงอาจอุณหภูมิสูงเกินเนื่องจากอยู่ใกล้ดาวฤกษ์ที่อุณหภูมิสูง</t>
  </si>
  <si>
    <t>การยุบตัวของดาวฤกษ์</t>
  </si>
  <si>
    <t>ดาวเคราะห์ในระบบสุริยะเกิดขึ้นจากเศษฝุ่นและก๊าซ</t>
  </si>
  <si>
    <t>อุณหภใกล้ดวงอาทิตย์กับไกลดวงจันทร์ไม่เท่ากัน</t>
  </si>
  <si>
    <t>3เขตหลักๆ 
1ดาวเคราะห์ชั้นใน
2ดาวเคราะห์ชั้นนอก 
3เขตไกลสุดของระบบสุริยะ</t>
  </si>
  <si>
    <t xml:space="preserve">ดาวเคราะห์น้อย 
1 เศษหิน เศษโลหะ 
</t>
  </si>
  <si>
    <t>แถบไคเปอร์กับเมฆออร์ต</t>
  </si>
  <si>
    <t>ดาวเคราะห์เอื้อต่อชีวิตต้องมีน้ำของเหลวอุณหภูมิและบรรยากาศเหมาะสมพร้อมแรงโน้มถ่วง</t>
  </si>
  <si>
    <t>การยุบตัวของนาบิวลา</t>
  </si>
  <si>
    <t>สุริยุปราคา</t>
  </si>
  <si>
    <t>ดวงอาทิตย์ในระบบสุริยะ</t>
  </si>
  <si>
    <t>Gliese 667C</t>
  </si>
  <si>
    <t>ดาวอังคาร เพราะอุณหภูมิใกล้เคียง</t>
  </si>
  <si>
    <t>ดาวพฤหัสเพราะร้อน</t>
  </si>
  <si>
    <t>ดาวอังคาร เพราะคล้ายคลึงกับโลกมากที่สุด</t>
  </si>
  <si>
    <t>น.สณัฐพร สีสะอาด</t>
  </si>
  <si>
    <t>เริ่มจากเนบิวลาแรงโน้มถ่วงดึงก๊าซเข้าหากันเกิดการหมุนและอุณหภูมิสูงขึ้นเริ่มเกิดปฏิกิริยานิวเคลียร์ฟิวชันอาทิตย์ถือกำเนิดขึ้น</t>
  </si>
  <si>
    <t xml:space="preserve">ดาวเคราะห์ในระบบสุริยะเกิดขึ้นจากเศษฝุ่นและก๊าซที่เหลือจากการก่อตัวของดวงอาทิตย์ </t>
  </si>
  <si>
    <t>เพราะอุณหภูมิใกล้ดวงอาทิตย์กับไกลดวงอาทิตย์ไม่เท่ากัน</t>
  </si>
  <si>
    <t>เป็น 3 เขตใหญ่ ๆ
 1. เขตดาวเคราะห์ชั้นใน
 2. เขตดาวเคราะห์ชั้นนอก
 3. เขตไกลสุดของระบบสุริยะ</t>
  </si>
  <si>
    <t>ดาวพฤหัสบดี ดาวเสาร์ดาวยูเรนัสดาวเนปจูน</t>
  </si>
  <si>
    <t>ดาวเคราะห์น้อย
🔸 เศษหิน เศษโลหะ
🔸 และบางครั้งรวมถึงดาวเคราะห์แคระ เช่น ซีรีส</t>
  </si>
  <si>
    <t>แถบไคเปอร์ (Kuiper Belt)
เมฆออร์ต (Oort Cloud)</t>
  </si>
  <si>
    <t>ดาวเคราะห์ที่เอื้อต่อชีวิตต้องมีน้ำของเหลว อุณหภูมิและบรรยากาศเหมาะสม พร้อมแรงโน้มถ่วงและสนามแม่เหล็กปกป้อง</t>
  </si>
  <si>
    <t>สะสารภายในเนบิวลาสุริยะ</t>
  </si>
  <si>
    <t>มวลมวล 99.8% ของเนบิวลารวมตัวกันบริเวณใจกลางเกิดจากดาวฤกษ์ก่อนเกิดเป็นมวล 0.2% รวมตัวกันเป็นจานรอบๆ</t>
  </si>
  <si>
    <t>ดาวฤกษ์ก่อนเกิดกลายเป็นดวงอาทิตย์สสารอื่นๆเริ่มรวมตัว</t>
  </si>
  <si>
    <t>ตัวตนเป็นสสารบริเวณรอบๆรวมตัวกันเป็นดาวเคราะห์ห่วงในดาวเคราะห์ห่วงนอกและบริวารของดวงอาทิตย์</t>
  </si>
  <si>
    <t>ดาวศุกร์มีลักษณะใกล้เคียงโลกมากที่สุด เพราะขนาด มวล และพื้นผิวคล้ายกัน แต่ไม่สามารถอยู่อาศัยได้เพราะอุณหภูมิสูงและบรรยากาศรุนแรง</t>
  </si>
  <si>
    <t>ดาวเคราะห์นอกระบบอย่าง 51 Pegasi b ไม่สามารถมีสิ่งมีชีวิตอยู่ได้ เพราะร้อนจัด อยู่ใกล้ดาวฤกษ์เกินไป และไม่มีพื้นผิว</t>
  </si>
  <si>
    <t>ดาว Proxima Centauri b เป็นดาวเคราะห์นอกระบบสุริยะที่มีโอกาสเอื้อต่อการดำรงชีวิต เพราะอยู่ในเขตที่น้ำของเหลวมีโอกาสอยู่ได้ และขนาดเหมาะสม แต่ยังต้องศึกษาเพิ่มเติม</t>
  </si>
  <si>
    <t>ดาวเคราะห์ในระบบสุริยะเกิดขึ้นจากเศษฝุ่นและก๊าซที่เหลือจากการก่อตัวของดวงอาทิตย์</t>
  </si>
  <si>
    <t>เป็น3เขตใหญ่ๆ
1.ดาวเคราะห์ชั้นใน
2.เซทดาวเคราะห์ชั้นนอก
3.เขตไกลสุดของระบบสุริยะ</t>
  </si>
  <si>
    <t>ดาวเคราะห์น้อย
1.เศษหิน เศษโลหะ
และบางครั้งรวมถึงดาวเคราะห์แคระเช่นซีรีส</t>
  </si>
  <si>
    <t>ดาวเคราะห์ที่เอื้อต่อชีวิตต้องมีน้ำของเหลว อุณหภูมิและบรรยากาศเหมาะสมพร้อมแรงโน้มถ่วงและสนามแม่เหล็กปกป้อง</t>
  </si>
  <si>
    <t>สสารภายในเนบิวลา</t>
  </si>
  <si>
    <t>มวล 98.8% ของเนบิวลากันบริเวณใจกลางเกิดเป็นดาวฤกษ์ก่อนเกิดและมวล 0.2% รวมกันเป็นจานรอบรอบ</t>
  </si>
  <si>
    <t>ดาวฤกษ์กลายเป็นดวงอาทิตย์เริ่มรวมตัวกัน</t>
  </si>
  <si>
    <t>สามบริเวณรวมตัวกันเป็นดาวเคราะห์บวกในดาวเคราะห์นอก</t>
  </si>
  <si>
    <t>Kepler-69cเพราะร้อนเกิน</t>
  </si>
  <si>
    <t>Kepler-452bเพราะใกล้เคียงกับโลกมากที่สุด</t>
  </si>
  <si>
    <t>เกิดจากปฏิกิริยานิวเคลียร์ฟิวชั่นในดวงอาทิตย์</t>
  </si>
  <si>
    <t>ถูกลมสุริยะพัดโดนไม่เท่ากัน</t>
  </si>
  <si>
    <t>4 เขต 
1.เขตดาวเคราะห์ชั้นใน
2.เขตดาวเคราะห์น้อย
3.เขตดาวเคราะห์ชั้นนอก
4.เขตดาวหาง</t>
  </si>
  <si>
    <t>1.ดาวพฤหัส
2.ดาวเสาร์
3.ดาวยูเรนัส
4.ดาวเนปจูน</t>
  </si>
  <si>
    <t>1.โคจรรอบดวงอาทิตย์ในระยะที่เหมาะสม
2.มีอุณภูมิที่เหมาะสม
3.สามารถเกิดน้ำที่ยังคงสถานะของเหลว</t>
  </si>
  <si>
    <t>สสารภายในเนบิวลารวมตัวกัน</t>
  </si>
  <si>
    <t>มวล 99.8%% ของเนบิวลา
รวมตัวกันบริเวณใจกลาง
เกิดเป็นดาวฤกษ์ก่อนเกิด
และมวล 0.2% รวมตัวกันเป็นจานรอบๆ</t>
  </si>
  <si>
    <t>ดาวฤกษ์ก่อนเกิด ก่อนกลายเป็นดวงอาทิตย์</t>
  </si>
  <si>
    <t>สสารบริเวณรอบๆรวมตัวกันเป็นดาวเคราะห์วงใน ดาวเคราะห์วงนอก และบริวารของดาวอาทิตย์</t>
  </si>
  <si>
    <t>Kepler-69c เพราะ ร้อนเกิน</t>
  </si>
  <si>
    <t>Kepler-452b เพราะ ใกล้เคียงกับโลกมากที่สุด</t>
  </si>
  <si>
    <t>กลุ่มเมฆฝุ่นและก๊าซขนาดใหญ่ที่เรียกว่า
เนบิวลาสุริยะ</t>
  </si>
  <si>
    <t>กำเนิดจากเมฆฝุ่นแก๊สขนาดใหญ่ ซึ่งยุบตัวลง
ภายใต้ความโน้มถ่วงของตัวเอง</t>
  </si>
  <si>
    <t>เกิดจากการยุบตัวของกลุ่มเมฆฝุ่นและก๊าซในอวกาศที่เรียกว่าเนบิวลาสุริยะ แรงโน้มถ่วงทำให้เนบิวลายุบตัวลง กลายเป็นจานดาว
เคราะห์ก่อนเกิดที่หมุนวนรอบดาวฤกษ์ที่กำลัง
ก่อตัว</t>
  </si>
  <si>
    <t>เกิดจากลมสุริยะพัดแก๊สออกทำให้ดาวชั้นในเป็นดาวเคราะห์หินดาวชั้นนอกที่โดนลมสุริยะ
พักจึงเป็นดาวแก๊ส</t>
  </si>
  <si>
    <t>มี4เขต ดาวเคราะห์ชั้นใน, แถบดาวเคราะห์
น้อย, ดาวเคราะห์ชั้นนอก, และ เขตดาวหาง</t>
  </si>
  <si>
    <t>ซีรีส, เวสตา, พัลลัส และ ไฮเจีย</t>
  </si>
  <si>
    <t>ดาวเคราะห์แคระ ดาวพลูโต ดาวอีริส ดาวหางสะเก็ดดาว</t>
  </si>
  <si>
    <t>มีอุณหภูมิที่เหมาะสมมีของเหลวที่ชื่อว่าน้ำและดาวเคราะห์ที่มีพื้นผิวเรียบ</t>
  </si>
  <si>
    <t>Trappist-1;Kepler-452;Kepler-69</t>
  </si>
  <si>
    <t>ดาวศุกร์มีลักษณะใกล้เคียงกับโลกมากที่สุด
เพราะขนาดและมวล ใกล้เคียงกัน และมี
บรรยากาศหนาแน่น</t>
  </si>
  <si>
    <t>ดาวเคราะห์นอกระบบสุริยะที่ไม่สามารถมีสิ่งมี
ชีวิตอาศัยอยู่ได้ เช่น ดาวเคราะห์แก๊สร้อน
เพราะมีอุณหภูมิสูงมากและไม่มีพื้นผิวแข็ง</t>
  </si>
  <si>
    <t>ดาวเคราะห์นอกระบบสุริยะที่สามารถมีสิ่งมี
ชีวิตอาศัยอยู่ได้ คือดาวเคราะห์ในเขตเอื้ออาศัย (Habitable Zone) เพราะมีอุณหภูมิพอเหมาะ นำอยู่ในสถานะของเหลว และมี
บรรยากาศรองรับชีวิต</t>
  </si>
  <si>
    <t>เนบิลลาสุริยะ</t>
  </si>
  <si>
    <t>ฝุ่นและแก๊ส แก๊สส่วนใหญ่เป็นไฮโดรเจนและฮีเลียม และมวลของเนบิวลาสุริยะ 99.8 รวมตัวกันเป็นดวงอาทิตย์</t>
  </si>
  <si>
    <t>อนุภาคฝุ่นชนกันและติดกันเป็นกลุ่ม กลายเป็นก้อนหิน กลายเป็น ดาวเคราะห์เกิดใหม่
ดาวเคราะห์เกิดใหม่มีแรงโน้มถ่วงมากขึ้น ดึงดูดมวลสารรอบตัว รวมตัวกันเป็น ดาวเคราะห์แท้
เมื่อผ่านเวลาหลายล้านปี ก็กลายเป็นดาวเคราะห์ที่มีขนาดคง</t>
  </si>
  <si>
    <t>ดาวเคราะห์ชั้นในเป็นหิน เพราะอยู่ใกล้ดวงอาทิตย์ อุณหภูมิสูง ก๊าซและน้ำแข็งระเหยไป เหลือแต่หินกับโลหะ
ดาวเคราะห์ชั้นนอกเป็นแก๊ส เพราะอยู่ไกล อุณหภูมิต่ำ ก๊าซและน้ำแข็งรวมตัวได้ และมีแรงโน้มถ่วงสูง</t>
  </si>
  <si>
    <t>4 เขต 1.ดาวเคราะห์ชั้นใน 2.แถบดาวเคราะห์น้อย 3.ดาวเคราะห์ชั้นนอก 4.แถบไคเปอร์</t>
  </si>
  <si>
    <t>ประกอบด้วย ดาวเคราะห์น้อย ดาวเคราะห์แคระ เศษวัสดุจากการกำเนิดระบบสุริยะ</t>
  </si>
  <si>
    <t>เป็นแหล่งกำเนิดดาวหางคาบยาว ประกอบด้วย วัตถุเยือกแข็งขนาดเล็ก เช่น ก้อนน้ำแข็ง ฝุ่น และหิน</t>
  </si>
  <si>
    <t>เหมาะต่อการอยู่อาศัยของสิ่งมีชีวิต มีน้ำที่อยู่ในสถานะของเหลว มีชั้นบรรยากาศ และอยู่ห่างจากดาวฤกษ์ในระยะที่เหมาะสม</t>
  </si>
  <si>
    <t>เนบิวลาสุริยะ สสารภายในเนบิวลาสุริยะรวมตัวกัน</t>
  </si>
  <si>
    <t>เนบิวลาสุริยะยุบตัว มวล 99.8% ของเนบิวลารวมตัวกันบริเวณใจกลางเกิดเป็นดาวฤกษ์ก่อนเกิดและมวล 0.2% รวมตัวกันเป็นจานรอบๆ</t>
  </si>
  <si>
    <t>จานกำเนิดดาวเคราะห์ในระบบสุริยะ ดาวฤกษ์ก่อนเกิดกลายเป็นดวงอาทิตย์สสารอื่นๆเริ่มรวมตัวกัน</t>
  </si>
  <si>
    <t>ระบบสุริยะ สสารบริเวณรอบๆรวมตัวกันเป็นดาวเคราะห์วงในดาวเคราะห์วงนอกและบริวารของดวงอาทิตย์</t>
  </si>
  <si>
    <t>ดาวศุกร์ มีขนาด มวล และองค์ประกอบคล้ายโลกที่สุด แต่สภาพแวดล้อมโหดร้ายมาก จึง คล้ายแต่ไม่เหมาะแก่การอยู่อาศัย</t>
  </si>
  <si>
    <t>ดาว 51 Pegasi b ไม่สามารถมีสิ่งมีชีวิตอาศัยอยู่ได้เพราะ ร้อนเกินไป ไม่มีพื้นผิวของแข็ง ถูกแผ่รังสีรุนแรง เป็นดาวแก๊สยักษ์ ไม่เหมาะแก่การดำรงชีวิต</t>
  </si>
  <si>
    <t>ดาวเคราะห์ Kepler-452b เพราะ อยู่ในเขตเอื้ออาศัยได้ โคจรรอบดาวฤกษ์ที่คล้ายดวงอาทิตย์ ขนาดใกล้เคียงกับโลก มีอายุเก่าแก่กว่าระบบสุริยะของเรา</t>
  </si>
  <si>
    <t>กระบวนการธรรมชาติที่ขับช้อนซึ่งเริ่มต้นจากลุ่มก๊าชะฝุ่นในอวกาศ 
1.การยุบตัวของเนบิวลา
2.การหมุนและการแผ่แบนของกลุ่มก๊าซ 
3.การเพิ่มอุณหภูมิภายในโปรโตสการ์ 
4.ปฏิกิริยานิวเตลียร์ฟังก์ชันเริ่มต้น
5.เข้าสู่สมดุลและกลายเป็นกลายฤกษ์</t>
  </si>
  <si>
    <t>เกิดจากฝุ่นและก๊าซในแผ่นจานรอบดวงอาทิตย์ ที่จับตัวกันเป็น
ก้อนเล็กๆ กลายเป็นก้อนใหญ่ สะสมมวลและก่อตัวเป็นดาว
เคราะห์ ผ่านกระบวนการ การชน การรวม และแรงโน้มถ่วง</t>
  </si>
  <si>
    <t>ดาวเคราะห์ชั้นในอยู่ใกล้ดวงอาทิตย์มากกว่าทำให้มีอุณหภูมิ
สูงส่วนดาวเคราะห์ชั้นนอกอยู่ใกล้ดวงอาทิตย์มากกว่ทำให้อุณ
ภูมิต่ำกว่า</t>
  </si>
  <si>
    <t>สี่เขต 1.เขตใน
2.เขตดาวเคราะห์น้อย
3.เขตนอก
4.เขตไคเปอร์</t>
  </si>
  <si>
    <t>1.แถบไคเปอร์
2.เมฆออร์ต</t>
  </si>
  <si>
    <t>1.อยู่ในเขตเอื้อชีวิต
2.มีน้ำใยสถานะของเหลว
3.มีบรรยากาศ
4.มีมวลและแรงโน้มถ่วง
5.มีสนามแม่เหล็กโลก
6.มีภูเขาไฟหรือธรณีเคลื่อนไหวระดับหนึ่ง
7.ปลอดภัยจากการชนวัตถุอวกาศบ่อยครั้ง</t>
  </si>
  <si>
    <t>ดาวอังคาร เพราะรูปร่างและขนาดคล้ายกัน</t>
  </si>
  <si>
    <t>ต้องมีลักษณะที่เอื้อต่อการดำรงอยู่ของสิ่งมี
ชีวิต โดยเฉพาะอย่างยิ่งการมีน้ำในสถานะ
ของเหลว, บรรยากาศที่เหมาะสม, และระยะ
ห่างจากดาวฤกษ์ที่พอเหมาะ (เขตอาศัยได้)</t>
  </si>
  <si>
    <t>เริ่มต้นจาก "เนบิวลา" (Nebula)
เป็นกลุ่มก๊าซและฝุ่นขนาดใหญ่ในอวกาศ ประกอบด้วยไฮโดรเจน ฮีเลียม และธาตุอื่น ๆ
เมื่อมีแรงกระตุ้นบางอย่าง (เช่น การระเบิดของซูเปอร์โนวาใกล้เคียง) กลุ่มเนบิวลานี้ก็ ยุบตัวลง ภายใต้แรงโน้มถ่วงของตัวเอง</t>
  </si>
  <si>
    <t xml:space="preserve">
การก่อตัวของดวงอาทิตย์-มวลส่วนใหญ่ (~99.8%) ไหลไปรวมกันที่ศูนย์กลาง เกิดเป็น ดวงอาทิตย์
เมื่อแกนกลางมีความร้อนและความดันสูงพอ ก็เริ่มเกิดปฏิกิริยานิวเคลียร์ฟิวชัน (Thermonuclear Fusion)</t>
  </si>
  <si>
    <t>อนุภาคฝุ่นชนกันและติดกันเป็นกลุ่มเล็ก ๆ → กลายเป็นก้อนหิน → กลายเป็น ดาวเคราะห์เกิดใหม่ (Planetesimals)
ดาวเคราะห์เกิดใหม่มีแรงโน้มถ่วงมากขึ้น → ดึงดูดมวลสารรอบตัว → รวมตัวกันเป็น ดาวเคราะห์แท้ (Protoplanets)
สุดท้าย เมื่อผ่านเวลาหลายล้านปี ก็กลายเป็นดาวเคราะห์ที่มีขนาดคงที่อย่างที่เราเห็นในระบบสุริยะ</t>
  </si>
  <si>
    <t>•ดาวเคราะห์ชั้นในเป็นหิน เพราะอยู่ใกล้ดวงอาทิตย์ อุณหภูมิสูง ทำให้ก๊าซและน้ำแข็งระเหยไป เหลือแต่หินกับโลหะ
•ดาวเคราะห์ชั้นนอกเป็นแก๊ส เพราะอยู่ไกล อุณหภูมิต่ำ ทำให้ก๊าซและน้ำแข็งรวมตัวได้ และมีแรงโน้มถ่วงสูง ดึงก๊าซไว้ได้มาก</t>
  </si>
  <si>
    <t>4 เขต ดังนี้
1-ดาวพุธ,ดาวศุกร์,โลก,ดาวอังคาร
2-แถบดาวเคราะห์น้อย
3- ดาวพฤหัส,ดาวเสาร์,ดาวยูเรนัส,ดาวเนปจูน
4-แถบไคเปอร์</t>
  </si>
  <si>
    <t>ดาวเคราะห์น้อย,เศษวัสดุจากการกำเนิดระบบสุริยะ,ดาวเคราะห์แคระบางดวง</t>
  </si>
  <si>
    <t xml:space="preserve">ดาวหาง,วัตถุน้ำแข็ง,เศษซากจากการกำเนิดระบบสุริยะ,วัตถุแถบไคเปอร์ และกลุ่มเมฆออร์ต
</t>
  </si>
  <si>
    <t>บริเวณที่ได้รับพลังงานจากดาวฤกษ์ที่เป็นดาวแม่อย่างเหมาะสมทำให้ผิวดาวมีอุณหภูมิและสภาพแวดล้อมเอื้อต่อการดำรงชีวิตของสิ่งมีชีวิตในโลก
•โคจรรอบดวงอาทิตย์ในระยะที่เหมาเสม
•มีอุณหภูมิที่เหมาะสม
•สามารถเกิดน้ำที่ยังคงสถานะเป็นของเหลว</t>
  </si>
  <si>
    <t>มวล 99.8% ของเนบิวลารวมตัวกันบริเวณใจกลางเกิดเป็นดาวฤกษ์ก่อนเกิดและมวล 0.2% รวมตัวกันเป็นจานรอบๆ</t>
  </si>
  <si>
    <t>ดาวฤกษ์ก่อนเกิดกลายเป็นดวงอาทิตย์สสารอื่นๆเริ่มรวมตัวกัน</t>
  </si>
  <si>
    <t>สสารบริเวณรอบๆรวมตัวกันเป็นดาวเคราะห์วงในดาวเคราะห์วงนอกและบริวารของดวงอาทิตย์</t>
  </si>
  <si>
    <t>ดาวศุกร์ มีขนาด มวล และองค์ประกอบคล้ายโลกที่สุด
แต่สภาพแวดล้อมโหดร้ายมาก จึง "คล้ายแต่ไม่เหมาะแก่การอยู่อาศัย"</t>
  </si>
  <si>
    <t>เกิดจากเนบิวลาสุริยะ ซึ่งประกอบด้วยฝุ่นและแก็ส</t>
  </si>
  <si>
    <t>เกิดจากการรวมตัวของฝุ่นและแก็สที่เหลือจากการรวมตัวเป็นดวงอาทิตย์</t>
  </si>
  <si>
    <t xml:space="preserve">บริเวณดาวเคราะห์ชั้นใน มีอุณหภูมิสูง ทำให้สารที่มีน้ำหนักเบา ถูกพัดพาออกไป เหลือเพียงวัสดุที่มีความหนาแน่นสูง ที่สามารถรวมตัวกันเป็นดาวเคราะห์หินได้ ส่วนบริเวณที่ห่างจากดวงอาทิตย์ดาวเคราะห์ชั้นนอก มีอุณหภูมิต่ำกว่า ทำให้ก๊าซและน้ำแข็งสามารถรวมตัวกันได้ง่ายและมีขนาดใหญ่ กลายเป็นดาวเคราะห์แก๊สยักษ์ </t>
  </si>
  <si>
    <t>4เขตได้แก่ 1. ดาวเคราะห์ชั้นใน 2. แถบ ดาวเคราะห์น้อย 3. ดาวเคราะห์ชั้นนอก 4. แถบไคเปอร์</t>
  </si>
  <si>
    <t>สสารที่เหลือจากการก่อตัวของดาวเคราะห์ชั้นใน ถูกรบกวนจากแรงโน้มถ่วงมหาศาล เช่น หินและโลหะ</t>
  </si>
  <si>
    <t>ประกอบด้วย นำ้ที่อยู่ในสถานะของแข็ง แอมโมเนียนมีเทน</t>
  </si>
  <si>
    <t>มีนำ้ที่อยู่ในสถานะของเหลว มีชั้นบรรยากาศที่เหมาสมและอยู่ห่างจากดาวฤกษ์ในระยะทางที่เหมาะสม</t>
  </si>
  <si>
    <t>เนบิวลามีแก็สกระจายตัวอย่างไม่สม่ำเสมอ</t>
  </si>
  <si>
    <t xml:space="preserve">เกิดการยุบตัวด้วยแรงโน้มถ่วง ทำให้แก่นมีความหนาแน่น ความดัน และอุณหภูมิสูงขึ้น </t>
  </si>
  <si>
    <t>มีรูปทรงกลมเพราะอยู่ในสภาพสมดุลระหว่างแรงดัน และปล่อยพลังงานอย่างต่อเนื่องตลอดอายุขัย</t>
  </si>
  <si>
    <t>มีดาวเคราะห์เกิดขึ้นรอบดาวฤกษ์</t>
  </si>
  <si>
    <t>Kepler-452b เนื่องจากโคจรรอบดาวฤกษ์ชนิด G เหมือนโลก และมีระยะทางจากดาวฤกษ์ 1.046 มีอุณหภูมิพื้นผิวเฉลี่ย 265เดวิน ใกล้เคียงกับโลก</t>
  </si>
  <si>
    <t>Kepler-69c เนื่องจาก มีอุณหภูมิพื้นผิวเฉลี่ยสูงถึง 573 เคลวิน
จึงไม่สามารถรองรับสิ่งมีชีวิตได้</t>
  </si>
  <si>
    <t>กำเนิดจากฝุ่นและก๊าซขนาดใหญ่เรียกว่า เนบิวลาสุริยะ</t>
  </si>
  <si>
    <t>เกิดจากการรวมตัวของกลุ่มแก๊ซและฝุ่นในอวกาศภายใต้แรงโน้มถ่วงของตัวเอง เมื่อกลุ่มแก๊สยุบตัวลง ความร้อนและแรงดันเพิ่มสูงขึ้นทำให้เกิดปฏิกิริยานิวเคลียร์ฟิวชัน</t>
  </si>
  <si>
    <t>เกิดจากการยุบตัวของเนบิลาสุริยะ เมื่อประมาณ4.6พันล้านปีก่อน แรงโน้มถ่วงทำให้เนบิวลายุบตัวลงกลายเป็นจานหมุนแบนๆ ใจกลางของจานกลายเป็นดวงอาทิตย์ ส่วนวัสดุรอบนอกเกิดการควบแน่นและรวมตัวกันเป็นดางเคราะห์น้อยและดาวเคราะห์</t>
  </si>
  <si>
    <t>แบ่งเป็น4เขตหลัก ได้แก่ ดาวเคราะห์ชั้นใน แถบดาวเคราะห์น้อย ดาวเคราะห์ชั้นนอกและวัตถุในแถบไคเปอร์</t>
  </si>
  <si>
    <t>ประกอบด้วยดาวเคราะห์4ดวง คือ ดาวพฤหัสดาวเสาร์ดาวยูเรนัสและดาวเนปจูน</t>
  </si>
  <si>
    <t>วัตถุขนาดเล็กจำนวนวัตถุขนาดเล็กจำนวนมากที่โคจรรอบดวงอาทิตย์ระหว่างวงโคจรของดาวอังคารและดาวพฤหัสบดีวัตถุเหล่านี้ส่วนใหญ่เป็นหินแต่ก็มีบางส่วนที่มีส่วนประกอบของโลหะเช่นนิกเกิลและเหล็ก</t>
  </si>
  <si>
    <t>ประกอบด้วยวัตถุขนาดเล็กจำนวนประกอบด้วยวัตถุขนาดเล็กจำนวนมากที่อยู่ห่างไกลจากดวงอาทิตย์มากที่สุดในระบบสุริยะวัตถุเหล่านี้ส่วนใหญ่เป็นน้ำแข็งและฝุ่น</t>
  </si>
  <si>
    <t>มีน้ำมีน้ำในสถานะของเหลวมีชั้นบรรยากาศที่เหมาะสมอยู่ในเขตที่ห่างจากดาวฤกษ์ในระยะที่เหมาะสมมีขนาดและองค์ประกอบใกล้เคียงกับโลก</t>
  </si>
  <si>
    <t xml:space="preserve">โปรโตสตาร์
</t>
  </si>
  <si>
    <t>Kepler-69เพราะอุณหภูมิสูง</t>
  </si>
  <si>
    <t>Gliese 667C เพราะ น้ำ น้ำเป็นของเหลวและอยู่ในเขตเอื้อชีวิต</t>
  </si>
  <si>
    <t>เริ่มต้นจาก เนบิวลาเป็นกลุ่มก๊าซและฝุ่นขนาดใหญ่ในอวกาศ ประกอบด้วยไฮโดรเจน ฮีเลียม และธาตุอื่น ๆ
เมื่อมีแรงกระตุ้นบางอย่างกลุ่มเนบิวลานี้ก็ ยุบตัวลง ภายใต้แรงโน้มถ่วงของตัวเอง</t>
  </si>
  <si>
    <t>มวลส่วนใหญ่ไหลไปรวมกันที่ศูนย์กลาง เกิดเป็นดวงอาทิตย์ เมื่อแกนกลางมีความร้อนและความดันสูงพอก้จะเริ่มเกิดปฏิกิริยานิวเคลียร์ฟิวชัน</t>
  </si>
  <si>
    <t>อนุภาคฝุ่นชนกันและติดกันเป็นกลุ่มเล็ก ๆ → กลายเป็นก้อนหิน → กลายเป็น ดาวเคราะห์เกิดใหม่ ดาวเคราะห์เกิดใหม่มีแรงโน้มถ่วงมากขึ้น → ดึงดูดมวลสารรอบตัว → รวมตัวกันเป็น ดาวเคราะห์แท้ สุดท้ายเมื่อผ่านเวลาหลายล้านปี ก็กลายเป็นดาวเคราะห์ที่มีขนาดคงที่แบบที่เห็นในระบบสุริยะ</t>
  </si>
  <si>
    <t>-&gt;ดาวเคราะห์ชั้นในเป็นหิน เพราะอยู่ใกล้ดวงอาทิตย์ อุณหภูมิสูง ทำให้ก๊าซและน้ำแข็งระเหยไป เหลือแต่หินกับโลหะ
-&gt;ดาวเคราะห์ชั้นนอกเป็นแก๊ส เพราะอยู่ไกล อุณหภูมิต่ำ ทำให้ก๊าซและน้ำแข็งรวมตัวได้ และมีแรงโน้มถ่วงสูง ดึงก๊าซไว้ได้มาก</t>
  </si>
  <si>
    <t>4 เขต ได้แก่
1ดาวพุธ,ดาวศุกร์,โลก,ดาวอังคาร
2แถบดาวเคราะห์น้อย
3ดาวพฤหัส,ดาวเสาร์,ดาวยูเรนัส,ดาวเนปจูน
4แถบไคเปอร์</t>
  </si>
  <si>
    <t>ดาวหาง,วัตถุน้ำแข็ง,เศษซากจากการกำเนิดระบบสุริยะ,วัตถุแถบไคเปอร์ และกลุ่มเมฆออร์ต</t>
  </si>
  <si>
    <t>เหมาะต่อการอยู่อาศัยของสิ่งมีชีวิต มีน้ำ มีชั้นบรรยากาศ และอยู่ห่างจากดาวฤกษ์ในระยะที่เหมาะสม</t>
  </si>
  <si>
    <t>ดาวศุกร์ มีขนาด มวล และองค์ประกอบคล้ายโลกที่สุด แต่สภาพแวดล้อมไม่ดีจึงแค่คล้ายแต่ไม่เหมาะสำหรับแก่การอยู่อาศัย</t>
  </si>
  <si>
    <t>ดาวเคราะห์ Kepler-452b เพราะ อยู่ในเขตเอื้ออาศัยได้ โคจรรอบดาวฤกษ์ที่คล้ายดวงอาทิตย์ ขนาดใกล้เคียงกับโลก มีอายุเก่าแก่กว่าระบบสุริยะ</t>
  </si>
  <si>
    <t>เกิดจากการรวมตัวกันของกลุ่มแก๊สและฝุ่นในอวกาศภายใต้แรงโน้มถ่วงของตัวเอง ทำให้เกิดความร้อนและความดันสูง จนเกิดปฏิกิริยานิวเคลียร์ฟิวชันซึ่งเกิดเป็นดวงอาทิตย์</t>
  </si>
  <si>
    <t>ที่บริเวณศูนย์กลางดวงอาทิตย์ผลิตจะผลิตพลังงานด้วยปฏิกิริยานิวเคลียร์ฟิวชันด้วยอัตราคงที่ วัตถุรอบนอกบริเวณแผ่นจานหมุนจะเกิดการพอกพูนมวล</t>
  </si>
  <si>
    <t>เพราะดาวเคราะห์ชั้นในอยู่ใกล้ดวงอาทิตย์อิทธิพลจากลมสุริยะจากดวงอาทิตย์จะพัดพาแก๊สออกไปจากผิว
ส่วนดาวเคราะห์ชั้นนอกอยู่ไกลดวงอาทิตย์ได้รับอิทธิพลจากลมสุริยะจากดวงอาทิตย์น้อยทำให้บริเวณผิวมีแก๊สมากจึงเป็นดาวเคราะห์แก๊ส</t>
  </si>
  <si>
    <t>แบ่งเขตบริวารออกเป็น 4 เขตหลักๆ ได้แก่ 1.เขตดาวเคราะห์ชั้นใน
2.เขตดาวเคราะห์น้อย
3.เขตดาวเคราะห์ชั้นนอก
4.เขตดงดาวหาง</t>
  </si>
  <si>
    <t xml:space="preserve">วัตถุขนาดเล็กจำนวนมากที่เรียกว่าดาวเคราะห์น้อย </t>
  </si>
  <si>
    <t xml:space="preserve">ประกอบด้วยเศษซากของฝุ่นผง, เศษหิน, ก้อนน้ำแข็ง, และแก๊สแข็งตัวที่กระจัดกระจายอยู่รอบนอกของระบบสุริยะ </t>
  </si>
  <si>
    <t xml:space="preserve">มีน้ำในสถานะของเหลว มีชั้นบรรยากาศที่เหมาะสม มีอุณหภูมิที่พอเหมาะ และอยู่ห่างจากดาวฤกษ์ในระยะที่เหมาะสม
</t>
  </si>
  <si>
    <t xml:space="preserve">แสดงถึงช่วงเริ่มต้นของการก่อตัวของระบบสุริยะ ซึ่งเป็นขั้นตอนที่กลุ่มฝุ่นและแก๊สในอวกาศที่เรียกว่า โซลาร์เนบิวลา เริ่มยุบตัวลงภายใต้แรงโน้มถ่วง 
</t>
  </si>
  <si>
    <t xml:space="preserve">เป็นการจำลองเนบิวลาสุริยะยุบตัว ซึ่งเป็นกลุ่มก๊าซและฝุ่นที่หมุนวน มีอุณหภูมิและความดันเพิ่มสูงขึ้นจนกลายเป็นดาวฤกษ์ก่อนเกิด
</t>
  </si>
  <si>
    <t>เกิดการพอกพูนบริเวณแผ่นจานหมุน
แผ่นจานหมุนโดนรอบเริ่มบางลงเพราะโลหะ เศษหิน แก๊สและสสารต่างๆ เกิดการรวมตัวด้วยแรงโน้มถ่วงและค่อยพอกพูนกลายเป็นวัตถุที่มีขนาดใหญ่ขึ้น</t>
  </si>
  <si>
    <t>เกิดดาวเคราะห์ ที่บริเวณศูนย์กลางดวงอาทิตย์จะผลิตพลังงานด้วยปฏิกิริยานิวเคลียร์ฟิวชันด้วยอัตราคงที่ วัตถุรอบนอกบริเวณแผ่นจานหมุนจะเกิดการพอกพูนมวล</t>
  </si>
  <si>
    <t>Kepler-452;Trappist-1;Gliese 667C</t>
  </si>
  <si>
    <t>Kepler-452b เพราะชนิดสเปกตรัมของดาวฤกษ์เหมือนกัน ระยะทางและอุณหภูมิพื้นผิวเฉลี่ยใกล้เคียงกัน</t>
  </si>
  <si>
    <t>Gliese 667Cc;Kepler-452b</t>
  </si>
  <si>
    <t>Kepler-69c เพราะมีอุณหภูมิพื้นผิวเฉลี่ยสูงเกินไป</t>
  </si>
  <si>
    <t xml:space="preserve">Kepler-452b เป็นดาวเคราะห์ที่มีลักษณะคล้ายโลกทั้งในด้านระยะห่างจากดาวฤกษ์ ประเภทของดาวฤกษ์ และอุณหภูมิพื้นผิว </t>
  </si>
  <si>
    <t xml:space="preserve">ระบบสุริยะเกิดจากการยุบตัวของกลุ่มแก๊สและฝุ่นในเนบิวลา แล้วเกิดดวงอาทิตย์และดาวเคราะห์ตามมา </t>
  </si>
  <si>
    <t xml:space="preserve">ดวงอาทิตย์เกิดจากการรวมตัวกันของกลุ่มแก๊สและฝุ่นในอวกาศภายใต้แรงโน้มถ่วงของตัวเอง เมื่อกลุ่มแก๊สและฝุ่นเหล่านี้ยุบตัวลง ความร้อนและแรงดันที่เกิดขึ้นก็เพิ่มสูงขึ้นอย่างมาก ทำใกิเกิดปฏิกิริยานิวเคลียร์ฟิวชันทำให้ดวงอาทิตย์เปล่งแสงสว่างและความร้อนออกมา </t>
  </si>
  <si>
    <t xml:space="preserve">ดาวเคราะห์ในระบบสุริยะเกิดจากการยุบตัวของเนบิวลาดวงอาทิตย์ ซึ่งเป็นกลุ่มก๊าซและฝุ่นขนาดใหญ่ที่หมุนวนอยู่ แรงโน้มถ่วงทำให้เนบิวลายุบตัวลง กลายเป็นจานแบนๆ ที่หมุนวน ใจกลางของจานกลายเป็นดวงอาทิตย์ และสสารที่เหลือในจานก็รวมตัวกันเป็นดาวเคราะห์ </t>
  </si>
  <si>
    <t>เนื่องจากลมสุริยะจะสามารถพาแก๊สไปได้ไกลกว่าหิน</t>
  </si>
  <si>
    <t>ระบบสุริยะมี 4 เขตบริวารหลัก ๆ คือ ดาวเคราะห์ชั้นใน, แถบดาวเคราะห์น้อย, ดาวเคราะห์ชั้นนอก, และเขตดาวหาง</t>
  </si>
  <si>
    <t>ดาวพฤหัสบดี , ดาวเสาร์ ,ดาวยูเรนัส ,และดาวเนปจูน</t>
  </si>
  <si>
    <t xml:space="preserve">ดาวเคราะห์น้อยจำนวนมาก ซึ่งเป็นเศษซากจากการก่อตัวของระบบสุริยะที่หลงเหลืออยู่ โดยส่วนใหญ่อยู่ระหว่างวงโคจรของดาวอังคารและดาวพฤหัสบดี </t>
  </si>
  <si>
    <t>มีน้ำใน3สถานะ, มีบรรยากาศที่เหมาะสม, อยู่ในระยะห่างที่เหมาะสมจากดาวฤกษ์  และมีขนาดที่เหมาะสม และเป็นดาวเคราะห์หิน</t>
  </si>
  <si>
    <t>เป็นขั้นตอนแรกของการกำเนิดระบบสุริยะ
เป็นระยะที่เนบิวลาเริ่มยุบตัวรวมกันด้วยแรงโน้มถ่วง</t>
  </si>
  <si>
    <t>เป็นขั้นตอนที่สองของการกำเนิดระบบสุริยะ
เนบิวลายุบตัวและหมุนเร็วขึ้นจนแผ่เป็นแผ่นจาน โดยมีแกนกลางร้อนจัดเริ่มก่อตัวเป็นดวงอาทิตย์</t>
  </si>
  <si>
    <t>ขั้นตอนที่สามของการกำเนิดระบบสุริยะ
เศษก๊าซและฝุ่นในแผ่นจานหมุนเริ่มรวมตัวกันเป็นก้อนเล็ก ๆ ที่เรียกว่า พลาเนตซิมัล ซึ่งจะกลายเป็นดาวเคราะห์ในภายหลัง</t>
  </si>
  <si>
    <t>ภาพนี้แสดงขั้นตอนสุดท้ายของการกำเนิดระบบสุริยะ ดวงอาทิตย์และดาวเคราะห์ต่าง ๆ ก่อตัวสมบูรณ์แล้ว และโคจรรอบดวงอาทิตย์ในลักษณะที่เป็นระเบียบ</t>
  </si>
  <si>
    <t>Gliese 667C เพราะอุณหภูมิเหมาะกับการอาศัยอยู่ของสิ่งมีชีวิต</t>
  </si>
  <si>
    <t>Kepler-69 เพราะมีอุณหภูมิสูงเกินไปที่จะอาศัยอยู่</t>
  </si>
  <si>
    <t>Gliese 667C เพราะอุณหภูมิเหมาะสมกับการอาศัยอยู่ของสิ่งมีชีวิต</t>
  </si>
  <si>
    <t>เกิดปฏิกิริยานิวเคลียร์ฟิวชันของดาวฤกษ์ก่อนเกิด</t>
  </si>
  <si>
    <t>เกิดจากการพอกพูนบริเวณใกล้ดวงอาทิตย์จะได้รับอิทธิพลจากลมสุริยะจากดวงอาทิตย์พัดพาแก๊สออกจากผิวกลายเป็น ดาวเคราะห์หิน
ส่วนดาวเคราะห์แก๊สเกิดจากการพอกพูนบริเวณที่อยู่ไกลกว่าดวงอาทิตย์ ได้รับอิทธิพลจากลมสุริยะน้อยทำให้บริเวณผิวยังมีแก๊สปริมาณมากปกคลุมกลายเป็น ดาวเคราะห์แก๊ส</t>
  </si>
  <si>
    <t>ดาวเคราะห์หิน เกิดจากการพอกพูนบริเวณใกล้ดวงอาทิตย์
ดาวเคราะห์แก๊ส เกิดจากการพอกพูนบริเวณไกลดวงอาทิตย์</t>
  </si>
  <si>
    <t>4 เขต ได้เเก่ เขตดาวเคราะห์ชั้นใน เขตดาวเคราะห์น้อย เขตดาวเคราะห์ชั้นนอก เขตดงดาวหาง</t>
  </si>
  <si>
    <t>ประกอบด้วยดาวเคราะห์น้อยจำนวนมาก ฝุ่นอวกาศ เศษหิน และวัตถุขนาดใหญ่บางดวง</t>
  </si>
  <si>
    <t>แถบไคเปอร์ และ เมฆออร์ท</t>
  </si>
  <si>
    <t>มีน้ำในสภาวะของเหลว มีชั้นบรรยากาศเหมาะสมและอยู่ห่างจากดาวฤกษ์ในระยะทางเหมาะสม</t>
  </si>
  <si>
    <t>เกิดการพอกพูนบริเวณแผ่นจานหมุนรอบดวงอาทิตย์</t>
  </si>
  <si>
    <t>เกอดดาวเคราะห์และระบบสุริยะ</t>
  </si>
  <si>
    <t>Kepler -452b เพราะ ชนิดสเปกตรัมของดาวฤกษ์เหมือนกับโลก ระยะห่างของดาวฤกษ์และอุณหภูมิพื้นผิวแตกต่างกันเล็กน้อย</t>
  </si>
  <si>
    <t>Trappist-1e มีระยะห่างจากดาวฤกษ์สั้นมาก
Kepler-69c มีอุณหภูมิพื้นผิวสูงมาก</t>
  </si>
  <si>
    <t>Kepler-452b เพราะ มีลักษณะคล้ายกับโลกทุกประการแตกต่างกันเล็กน้อยเท่านั้น</t>
  </si>
  <si>
    <t>เนบิวลา  หรือกลุ่มแก๊สและฝุ่นในอวกาศขนาดใหญ่</t>
  </si>
  <si>
    <t>ดาวฤกษ์ก่อนเกิดยุบตัวลงไปจนมีความดันและมีอุณหภูมิสูงจะ_x000D_
เกิดปฏิกิริยานิวเคลียร์ฟิวชันเกิดเป็นดวงอาทิตย์ ซึ่งถือเป็นดาวฤกษ์_x000D_
ในลําดับหลักที่อยู่ในภาวะสมดุลอุทกสถิต</t>
  </si>
  <si>
    <t xml:space="preserve">เกิดจากการยุบตัวของเนบิวลาดวงอาทิตย์ ซึ่งเป็นกลุ่มก๊าซและฝุ่นที่หมุนรอบดวงอาทิตย์ แรงโน้มถ่วงดึงดูดสสารเหล่านี้เข้าหากัน ทำให้เกิดการชนและรวมตัวกันเป็นก้อนที่ใหญ่ขึ้นเรื่อยๆ กลายเป็นดาวเคราะห์ </t>
  </si>
  <si>
    <t>เนื่องจากอยู่ใกล้ดวงอาทิตย์มากกว่า ทำให้มีอุณหภูมิสูง ซึ่งส่งผลให้มีแต่ธาตุหนัก เช่น หินและโลหะ สามารถรวมตัวกันเป็นดาวเคราะห์ได้ ในขณะที่ดาวเคราะห์ชั้นนอกเป็นดาวเคราะห์แก๊สเนื่องจากอยู่ไกลจากดวงอาทิตย์ ทำให้มีอุณหภูมิต่ำกว่า และมีก๊าซจำนวนมาก เช่น ไฮโดรเจนและฮีเลียม สามารถรวมตัวกันเป็นดาวเคราะห์ขนาดใหญ่ได้</t>
  </si>
  <si>
    <t>1. เขตดาวเคราะห์ชั้นใน
2.เขตดาวเคราะห์น้อย
3. เขตดาวเคราะห์ชั้นนอก
4. เขตดงดาวหาง / แถบไคเปอร์</t>
  </si>
  <si>
    <t>ประกอบด้วยวัตถุขนาดเล็กจำนวนมาก โคจรรอบดวงอาทิตย์ระหว่างวงโคจรของดาวอังคารและดาวพฤหัสบดี. วัตถุเหล่านี้ส่วนใหญ่เป็นหินและโลหะผสม</t>
  </si>
  <si>
    <t>กลุ่มก้อนน้ำแข็งและหินจำนวนมาก</t>
  </si>
  <si>
    <t xml:space="preserve">มีน้ำในสถานะของเหลว มีชั้นบรรยากาศที่เหมาะสม มีอุณหภูมิพื้นผิวที่พอเหมาะ และอยู่ในระยะห่างที่เหมาะสมจากดาวฤกษ์ที่เรียกว่า "เขตอาศัยได้" </t>
  </si>
  <si>
    <t xml:space="preserve"> เนบิวลาซึ่งเป็นเศษซากจากการระเบิดซุปเปอรโนวา_x000D_
ของดาวฤกษ์รุ่นก่อนดวงอาทิตย์ เรียกว่า เนบิวลาสุริยะ (solar nebula) ซึ่ง_x000D_
ประกอบไปด้วยฝุ่น แก๊ส โลหะ เศษหิน และสสารต่าง ๆเริ่มเกิดการยุบรวมตัวกัน</t>
  </si>
  <si>
    <t>2. เนบิวลาสุริยะยุบตัว 
• มวลร้อยละ 99.8 ของเนบิวลาสุริยะซึ่งประกอบด้วยแก๊สไฮโดรเจนและฮีเลียมเกิด
การยุบตัวเข้าสู่บริเวณใจกลางด้วยแรงโน้มถ่วง ทําให้บริเวณใจกลางมีอุณหภูมิ
และความดันเพิ่มสูงขึ้นจนกลายเป็น  (protostar) 
• มวลอีกร้อยละ 0.02 ของเนบิวลาสุริยะที่เหลือจะรวมตัวกันเป็นแผ่นจานแบนและ
หมุนรอบใจกลาง</t>
  </si>
  <si>
    <t>เกิดการพอกพูนบริเวณแผ่นจานหมุน _x000D_
แผ่นจานหมุนบริเวณโดยรอบเริ่มบางลง เพราะโลหะ เศษหิน _x000D_แก๊ส และสสารต่าง ๆ เกิดการรวมตัวกันดวยแรงโน้มถ่วง และค่อย_x000D_ๆ พอกพูนกลายเป็นวัตถุที่มีขนาดใหญ่ขึ้น</t>
  </si>
  <si>
    <t>สสารบริเวณรอบๆ รวมตัวกัน เป็นดาวเคราะห์วงใน ดาวเคราะห์วงนอก และบริวารของดวงอาทิตย์ และเป็นระบบสุริยะในปัจจุบัน</t>
  </si>
  <si>
    <t>Gliese 667Cc เพราะ มีระยะห่างระหว่างดาวฤกษ์ใกล้เคียงกับของโลก และดาวฤกษ์มีชนิดสเปกตรัมเหมือนกัน</t>
  </si>
  <si>
    <t>Kepler-452b;Trappist-1e;Gliese 667Cc</t>
  </si>
  <si>
    <t>Kepler-69c — เพราะมีอุณหภูมิพื้นผิวสูงถึง 573 K ซึ่งร้อนเกินกว่าจะเอื้อต่อการดำรงชีวิตของสิ่งมีชีวิตแบบที่เรารู้จัก</t>
  </si>
  <si>
    <t>ดาวเคราะห์ Trappist-1e, Kepler-452b และ Gliese 667Cc สามารถมีสิ่งมีชีวิตอาศัยอยู่ได้ เพราะ อยู่ในเขตเอื้อต่อการมีสิ่งมีชีวิต ซึ่งมีอุณหภูมิพื้นผิวไม่ร้อนหรือเย็นเกินไป (ใกล้เคียงกับโลก) และอยู่ห่างจากดาวฤกษ์ในระยะที่เหมาะสม ทำให้น้ำสามารถคงสถานะเป็นของเหลวได้ ซึ่งเป็นปัจจัยสำคัญต่อการดำรงชีวิตของสิ่งมีชีวิต</t>
  </si>
  <si>
    <t>เกิดจากการยุบตัวของกลุ่มเมฆก๊าชและฝุ่นขนาดใหญ่ภายใต้แรงโน้มถ่วงของตัวเอง</t>
  </si>
  <si>
    <t>เกิดจากการรวมตัวของฝุ่นและก๊าซในเนบิวลาสุริยะ (solar nebula) ซึ่งเป็นกลุ่มก๊าซและฝุ่นขนาดใหญ่ที่หมุนวนรอบดวงอาทิตย์ที่กำลังก่อตัว แรงโน้มถ่วงดึงดูดสสารเหล่านี้เข้าหากัน ทำให้เกิดการยุบตัวและหมุนเป็นแผ่นจาน อนุภาคในจานเริ่มชนและรวมตัวกันเป็นก้อนใหญ่ขึ้นเรื่อยๆ กลายเป็นดาวเคราะห์น้อย</t>
  </si>
  <si>
    <t>เนื่องจากตำแหน่งและอุณหภูมิที่แตกต่างกันในระบบสุริยะ ดาวเคราะห์ชั้นในอยู่ใกล้ดวงอาทิตย์มากกว่าและได้รับความร้อนสูง ทำให้ธาตุหนัก เช่น โลหะและซิลิเกต สามารถรวมตัวกันเป็นดาวเคราะห์หินได้ ในขณะที่ก๊าซเบาๆ เช่น ไฮโดรเจนและฮีเลียม ถูกพัดพาออกไป</t>
  </si>
  <si>
    <t>แบ่งเป็น 4 เขต คือ ดาวเคราะห์ชั้นใน แถบดาวเคราะห์น้อย ดาวเคราะห์ชั้นนอก และ แถบไคเปอร์กับดงดาวหาง</t>
  </si>
  <si>
    <t>วัตถุขนาดเล็กจำนวนมาก โคจรรอบดวงอาทิตย์ระหว่างวงโคจรของดาวอังคารและดาวพฤหัสบดี วัตถุเหล่านี้ส่วนใหญ่เป็นหินและโลหะ และมีขนาดแตกต่างกันไป ตั้งแต่ขนาดเล็กเท่าฝุ่นไปจนถึงขนาดใหญ่เท่าดาวเคราะห์แคระ</t>
  </si>
  <si>
    <t>แหล่งเก็บดาวหางเย็นและวัตถุขนาดเล็กจำนวนมหาศาลในรูปของน้ำแข็งและฝุ่นที่ล้อมรอบระบบสุริยะอยู่ไกลมาก</t>
  </si>
  <si>
    <t>โดยมีน้ำที่อยู่ในสถานะของเหลวมีชั้นบรรยากาศที่เหมาะสมและอยู่ห่างจากดาวฤกษ์ในระยะทาง</t>
  </si>
  <si>
    <t>การยุบตัวของเนบิวลาสุริยะโดยยุบตัวภายใต้แรงโน้มถ่วง</t>
  </si>
  <si>
    <t>การก่อตัวของดวงอาทิตย์และจานพอกพูนมวลก่อตัวเป็นดาวฤกษ์ก่อนเกิด</t>
  </si>
  <si>
    <t>การก่อตัวของดาวเคราะห์อนุภาคในจานพอกพูนมวลเริ่มเกาะรวมตัวผ่านการชนกันก่อตัวเป็นดาวเคราะห์ขนาดเล็ก</t>
  </si>
  <si>
    <t>ระบบสุริยะที่สมบูรณ์ดาวเคราะห์ต่างๆโคจรรอบดวงอาทิตย์ในวงจรที่เสถียร</t>
  </si>
  <si>
    <t>ดาวศุกร์เนื่องจากมีขนาดและมวลใกล้เคียงกับโลก</t>
  </si>
  <si>
    <t>Trappist-1e;Kepler-452b</t>
  </si>
  <si>
    <t>Gliese 667Cc
Kepler-69c
เพราะอุณหภูมิที่ไม่เอื้อต่อการมีอยู่ของสิ่งมีชีวิต</t>
  </si>
  <si>
    <t>Trappist-1e
Kepler-452b
เพราะเอื้ออำนวยต่อการมีสิ่งมีชีวิต</t>
  </si>
  <si>
    <t>ระบบสุริยะเกิดจากเนบิวลาสุริยะ ซึ่งประกอบด้วยฝุ่นและแก๊สจะรวมตัวกันเป็นดวงอาทิตย์ก่อนเกิดที่บริเวณศูนย์กลางของระบบสุริยและวิวัฒนาการต่อมาเป็นดวงอาทิตย์</t>
  </si>
  <si>
    <t>ดาวเคราะห์ในระบบสุริยะเกิดจากฝุ่นและก๊าซที่เหลือจากการก่อตัวของดวงอาทิตย์ พวกมันรวมตัวกันกลายเป็นก้อนหินและแก๊สที่มีมวลเพิ่มขึ้นเรื่อย ๆ จนกลายเป็นดาวเคราะห์หินหรือแก๊ส ขึ้นอยู่กับระยะห่างจากดวงอาทิตย์</t>
  </si>
  <si>
    <t>ดาวเคราะห์ชั้นในเป็นหิน เพราะใกล้ดวงอาทิตย์และร้อนเกินกว่าจะมีน้ำแข็งหรือก๊าซหลงเหลืออยู่ได้ ส่วนดาวเคราะห์ชั้นนอกอยู่ไกลกว่า อุณหภูมิต่ำกว่า จึงเก็บรักษาน้ำแข็งและก๊าซไว้ได้ ทำให้มีมวลมากและกลายเป็นดาวเคราะห์แก๊ส</t>
  </si>
  <si>
    <t>4 เขต คือดาวเคราะห์ชั้นใน แถบดาวเคราะห์น้อย ดาวเคราะห์ชั้นนอก และแถบไคเปอร์กับดงดาวหาว</t>
  </si>
  <si>
    <t>พฤหัสบดี, เสาร์, ยูเรนัส และเนปจูน</t>
  </si>
  <si>
    <t>พื้นที่ที่เต็มไปด้วยดาวเคราะห์น้อยและดาวเคราะห์แคระหลายร้อยถึงพันดวง พร้อมด้วยฝุ่นและเศษซากอวกาศที่เหลือจากการก่อตัวของระบบสุริยะ ซึ่งตั้งอยู่ระหว่างดาวอังคารและดาวพฤหัสบดี</t>
  </si>
  <si>
    <t>มีน้ำที่อยู่ในสถานะของเหลว มีชั้นบรรยากาศที่เหมาะสมและอยู่ห่างจากดาวฤกษ์ในระยะทางที่เหมาะสมจึงทำให้ผิวดาวมีอุณหภูมิและสภาพแวดล้อมที่เอื้อต่อการดำรงชีวิต</t>
  </si>
  <si>
    <t>การยุบตัวของเนบิวลาสุริยะ
กลุ่มแก๊สและฝุ่นขนาดใหญ่ (เนบิวลาสุริยะ) เริ่มยุบตัวลงภายใต้แรงโน้มถ่วงของตัวเอง ทำให้เกิดการหมุนและแบนราบลงเป็นแผ่นจานหมุน</t>
  </si>
  <si>
    <t>การก่อตัวของดวงอาทิตย์และจานพอกพูนมวล
มวลส่วนใหญ่รวมตัวกันที่ศูนย์กลางของแผ่นจาน ก่อตัวเป็นดาวฤกษ์เกิดใหม่ (ดวงอาทิตย์) ในขณะที่ส่วนที่เหลือของแก๊สและฝุ่นยังคงหมุนวนเป็นจานรอบๆ</t>
  </si>
  <si>
    <t>การก่อตัวของดาวเคราะห์
อนุภาคในจานพอกพูนมวลเริ่มเกาะรวมตัวกันผ่านการชนกันและการพอกพูนมวล ก่อตัวเป็นดาวเคราะห์ขนาดเล็ก (planetesimals) ซึ่งค่อยๆ เติบโตเป็นดาวเคราะห์ในที่สุด</t>
  </si>
  <si>
    <t>ระบบสุริยะที่สมบูรณ์ ดาวเคราะห์ต่างๆ โคจรรอบดวงอาทิตย์ในวงโคจรที่เสถียร ก่อให้เกิดระบบสุริยะที่เรารู้จักในปัจจุบัน.</t>
  </si>
  <si>
    <t>ดาวศุกร์ เพราะ ดาวศุกร์มีลักษณะทางกายภาพ (ขนาด, มวล, โครงสร้าง) ใกล้เคียงกับโลกมากที่สุด</t>
  </si>
  <si>
    <t>Gliese 667Cc และ Kepler-69c เพราะมีอุณหภูมิที่ไม่เอื้ออำนวยต่อสิ่งมีชีวิต</t>
  </si>
  <si>
    <t>Trappist-1e และKepler-452b เพราะมีอุณหภูมิที่เอื้ออำนวยต่อสิ่งมีชีวิต</t>
  </si>
  <si>
    <t xml:space="preserve"> ณปภัช ไชยเสริฐ</t>
  </si>
  <si>
    <t>กลุ่มก๊าซและฝุ่นในอวกาศที่เรียกว่า เนบิวลาสุริยะ (Solar Nebula)</t>
  </si>
  <si>
    <t>ดวงอาทิตย์เกิดจากการรวมตัวกันของกลุ่มก๊าซและฝุ่นขนาดใหญ่ภายใต้แรงโน้มถ่วงของตัวเอง</t>
  </si>
  <si>
    <t xml:space="preserve">ดาวเคราะห์ในระบบสุริยะเกิดจากกลุ่มก๊าซและฝุ่นในอวกาศที่เรียกว่า "โซลาร์เนบิวลา" (Solar Nebula) ซึ่งรวมตัวกันเมื่อประมาณ 4.6 พันล้านปีก่อน </t>
  </si>
  <si>
    <t>ดาวเคราะห์หินเนื่องจากอยู่ใกล้ดวงอาทิตย์ ทำให้มีอุณหภูมิสูงและสารประกอบที่ระเหยง่าย เช่น น้ำแข็งและก๊าซต่างๆ ถูกผลักออกไป เหลือเพียงหินและโลหะที่แข็งตัวรวมตัวกันเป็นดาวเคราะห์. ส่วนดาวเคราะห์ชั้นนอกเป็นดาวเคราะห์แก๊สเนื่องจากอยู่ไกลจากดวงอาทิตย์ ทำให้มีอุณหภูมิต่ำและมีสารประกอบที่ระเหยง่าย เช่น ไฮโดรเจน ฮีเลียม และมีเทน สามารถรวมตัวกันเป็นดาวเคราะห์ขนาดใหญ่ได้</t>
  </si>
  <si>
    <t>4 เขตหลัก ตามลักษณะการก่อตัวและองค์ประกอบ ได้แก่ ดาวเคราะห์ชั้นใน, แถบดาวเคราะห์น้อย, ดาวเคราะห์ชั้นนอก, และ ดงดาวหาง</t>
  </si>
  <si>
    <t>ในระบบสุริยะประกอบด้วยดาวเคราะห์ 4 ดวง ได้แก่ ดาวพฤหัสบดี (Jupiter), ดาวเสาร์ (Saturn), ดาวยูเรนัส (Uranus), และดาวเนปจูน (Neptune)</t>
  </si>
  <si>
    <t>เขตดาวเคราะห์น้อย (Asteroid Belt) ประกอบด้วยวัตถุแข็งขนาดเล็กจำนวนมากที่โคจรรอบดวงอาทิตย์ โดยส่วนใหญ่อยู่ระหว่างวงโคจรของดาวอังคารและดาวพฤหัสบดี วัตถุเหล่านี้ส่วนใหญ่เป็นเศษหินและโลหะที่เหลือจากการก่อตัวของระบบสุริยะ</t>
  </si>
  <si>
    <t>ประกอบด้วยวัตถุที่เป็นน้ำแข็งและหินจำนวนมาก ซึ่งเป็นแหล่งกำเนิดของดาวหาง. วัตถุเหล่านี้มีทั้งฝุ่นผง, เศษหิน, ก้อนน้ำแข็ง และแก๊สแข็งตัว</t>
  </si>
  <si>
    <t>ภาพนี้แสดงถึงวัตถุที่มีลักษณะเป็นทรงกลมหรือคล้ายดอกไม้ไฟ มีสีแดง ส้ม และเหลืองเป็นหลัก โดยมีจุดศูนย์กลางที่สว่างเจิดจ้า และมีเปลวไฟหรือรัศมีแผ่ออกมาโดยรอบบนพื้นหลังสีดำ</t>
  </si>
  <si>
    <t>รูปภาพที่แสดงนี้เป็นภาพของวัตถุทางดาราศาสตร์ที่มีลักษณะเป็นเกลียวเรืองแสงสีแดงอมเหลืองอยู่ในอวกาศที่มืดมิด</t>
  </si>
  <si>
    <t>ภาพนี้แสดงถึงระบบสุริยะหรือการก่อตัวของระบบดาวเคราะห์</t>
  </si>
  <si>
    <t>ภาพนี้แสดงถึงระบบสุริยะ โดยมีดวงอาทิตย์เป็นศูนย์กลาง และมีดาวเคราะห์หลายดวงโคจรอยู่รอบ ๆ ท่ามกลางอวกาศที่เต็มไปด้วยดวงดาว</t>
  </si>
  <si>
    <t>ดาวอังคารเป็นดาวเคราะห์ที่มีลักษณะใกล้เคียงกับโลกมากที่สุดในระบบสุริยะ เนื่องจากมีความเอียงของแกนการหมุนที่คล้ายคลึงกับโลก ทำให้เกิดฤดูกาลที่ใกล้เคียงกัน แม้ว่าระยะเวลาของแต่ละฤดูกาลจะยาวนานกว่าบนโลกก็ตาม นอกจากนี้ ดาวอังคารยังมีขนาดและองค์ประกอบทางเคมีที่ค่อนข้างคล้ายคลึงกับโลก</t>
  </si>
  <si>
    <t>ดาวเคราะห์ KELT-9b อุณภูมิสูงมาก ใกล้ดาวแม่มาก  และ แรงโน้มถ่วงของดาวรุนแรง</t>
  </si>
  <si>
    <t>คือระยะห่างจากดาวฤกษ์ที่เหมาะสม ทำให้น้ำสามารถคงอยู่ในสถานะของเหลวได้ ซึ่งเป็นปัจจัยสำคัญต่อการดำรงชีวิต</t>
  </si>
  <si>
    <t>เกิดจาก ฝุ่นและแก๊ส โดยแก๊สส่วนใหญ่เป็นไฮโดรเจนและฮีเลียมและธาตุต่างๆ</t>
  </si>
  <si>
    <t>เกิดจากการยุบตัวของกลุ่มแก๊สและฝุ่นในอวกาศแล้วเกิดการฟิวชั่นของไฮโดรเจนเป็นฮีเลียมจนกลายเป็นดาวฤกษ์</t>
  </si>
  <si>
    <t>เกิดจากจานฝุ่นและแก๊ส</t>
  </si>
  <si>
    <t>บริเวณใกล้ดวงอาทิตย์ อุณหภูมิสูงมากจนสารประกอบเบาๆ อย่างไฮโดรเจนและฮีเลียมไม่สามารถควบแน่นเป็นของแข็งได้ ทำให้เฉพาะธาตุหนักอย่างเหล็ก ซิลิกอน และแมกนีเซียมเท่านั้นที่รวมตัวกันได้ กลายเป็นดาวเคราะห์หิน ห่างจากดวงอาทิตย์มากขึ้น อุณหภูมิต่ำลง ทำให้สารเบาๆ เช่น น้ำมีเทน และแอมโมเนียสามารถแข็งตัวได้ รวมถึงสามารถดึงดูดแก๊สไฮโดรเจนและฮีเลียมจากจานต้นกำเนิดเข้ามาได้ในปริมาณมาก จึงเกิดเป็นดาวเคราะห์แก๊ส</t>
  </si>
  <si>
    <t>แบ่งเป็น 3 เขต 1.เขตดาวเคราะห์ชั้นใน 2.เขตดาวเคราะห์ชั้นนอก 3.เขตนอกสุดหรือไคเปอร์</t>
  </si>
  <si>
    <t>ดาวเคราะห์น้อย ฝุ่นและเศษวัสดุ ดาวเคราะห์แคระ และ กลุ่มดาวเคราะห์น้อยเฉพาะกลุ่ม</t>
  </si>
  <si>
    <t>1.แถบไคเปอร์ 2.เมฆออร์ต</t>
  </si>
  <si>
    <t>1. เขตเอื้อชีวิต 2. มีน้ำในสถานะของเหลว 3. มีชั้นบรรยากาศที่เหมาะสม 4. มีพื้นผิวที่มั่นคง 5. มีสนามแม่เหล็ก 6. มีธาตุและสารอาหารสำคัญ 7. เสถียรภาพของวงโคจรและการหมุนรอบตัวเอง</t>
  </si>
  <si>
    <t>เนบิวลาเป็นเศษซากจากการระเบิดซุปเปอร์โนวาของดาวฤกษ์รุ่นก่อนดวงอาทิตย์ เรียกว่า เนบิวลาสุริยะ ซึ่งประกอบไปด้วยฝุ่น แก๊ส โลหะ เศษหิน และสสารต่างๆ เริ่มเกิดการยุบรวมตัวกัน</t>
  </si>
  <si>
    <t>เนบิวลาสุริยะยุบตัว ซึ่งประกอบด้วยแก๊สไฺฮโดรเจน และฮีเลียม เกิดการยุบตัวเข้าสู่บริเวณใจกลางด้วยแรงโน้มถ่วง ทำให้บริเวณใจกลางมีอุณหภูมิ และความดันเพิ่มขึ้นจนกลายเป็น ดาวฤกษ์ก่อนเกิด</t>
  </si>
  <si>
    <t>แผ่นจานหมุนบริเวณโดยรอบเริ่มบางลง เพราะโลหะ เศษหิน แก๊ส และสสารต่างๆ เกิดการรวมตัวกันด้วยแรงโน้มถ่วง และค่อยๆพอกพูนกลายเป็นวัตถุที่มีขนาดใหญ่ขึ้น</t>
  </si>
  <si>
    <t>ที่บริเวณศูนย์กลางดวงอาทิตย์จะผลิตพลังงานด้วยปฎิกิริยานิวเคลียร์ฟิวชันด้วยอัตราคงที่วัตถุรอบนอกบริเวณแผ่นจานหมุนจะเกิดการพอกพูนมวล</t>
  </si>
  <si>
    <t>ดาวเคราะห์ Kepler-452 และ ดาวเคราะห์ Trappist-1 เพราะดาวเคราะห์ Kepler-452 มีชนิดสเปกตรัมของดาวฤกษ์ ระยะทางจากดาวฤกษ์และอุณหภูมิพื้นผิว ใกล้เคียงกับโลก และดาวเคราะห์ Trappist-1 มีอุณหภูมิใกล้เคียงกับโลก</t>
  </si>
  <si>
    <t>Kepler-452b;Trappist-1e</t>
  </si>
  <si>
    <t>ดาวเคราะห์ Kepler-69 เพราะมีอุณหภูมิพื้นผิวสูงมากกทำให้สิ่งมีชีวิดไม่สามารถอาศัยอยู่ได้</t>
  </si>
  <si>
    <t>ดาวเคราะห์ Kepler-452 เพราะ มีชนิดสเปกตรัมของดาวฤกษ์ ระยะทางจากดาวฤกษ์และอุณหภูมิพื้นผิว ใกล้เคียงกับโลก</t>
  </si>
  <si>
    <t>เกิดจากการรวมตัวกันของกลุ่มแก๊สและฝุ่น ในอวกาศภายใต้แรง โน้มถ่วงของตัวเอง</t>
  </si>
  <si>
    <t>ก่อตัวขึ้นจากกลุ่มก๊าซและฝุ่นที่เรียกว่าเนบิวลาสุริยะ ซึ่งยุบตัวลงด้วยแรง โน้มถ่วง</t>
  </si>
  <si>
    <t>เนื่องจากอยู่ใกล้ดวงอาทิตย์ ทำให้มีอุณหภูมิสูงและแรงโน้ม ถ่วงไม่มากพอที่จะดึงดูดแก๊สไว้ได้มาก ในขณะที่ดาวเคราะห์ชั้นนอกเป็นดาวเคราะห์แก๊สเนื่องจากอยู่ไกลจากดวงอาทิตย์ทำให้มีอุณหภูมิต่ำและมีแรง โน้มถ่วงสูงพอที่จะดึงดูดแก๊สและ น้ำแข็งจำนวนมากไว้ได้</t>
  </si>
  <si>
    <t>4 เขตหลัก ได้แก่ ดาวเคราะห์ชั้น ใน, แถบดาวเคราะห์น้อย,ดาวเคราะห์ชั้นนอก, และดงดาวหางของออร์ต</t>
  </si>
  <si>
    <t>ดาวพฤหัสบดี , ดาวเสาร์ , ดาวยูเรนัส , ดาวเนปจูน</t>
  </si>
  <si>
    <t xml:space="preserve">วัตถุขนาดเล็กจำนวนมากที่โคจรรอบดวงอาทิตย์ระหว่างวง
โคจรของดาวอังคารและดาวพฤหัสบดี
</t>
  </si>
  <si>
    <t>วัตถุแข็งเย็นจัดที่ส่วนใหญ่เป็นน้ำแข็งและฝุ่น</t>
  </si>
  <si>
    <t>การมีน้ำในสถานะของเหลว มีชั้นบรรยากาศที่เหมาะสม และอยู่ในระยะห่างที่เหมาะสมจากดาวฤกษ์เพื่อ ให้อุณหภูมิที่เอื้อต่อการดำรงชีวิต</t>
  </si>
  <si>
    <t>เนบิวลาสุริยะ (Solar Nebula) ซึ่งเป็นจุดเริ่ม
ดนของการกาเนดระบบสรยะของเรา เนบวล
สริยะคือเมฆขนาดมหิมาที่ประกอบด้วยแก้ (ส่วนใหญ่เป็นไฮ โดรเจนและฮีเลียม) และฝุ่น
คอสมิกที่ลอยอยู่ในอวกาศ</t>
  </si>
  <si>
    <t>การก่อตัวของดวงอาทิตย์และจานดาวเคราะห์ก่อนเกิด“ (Protoplanetary Disk) ในขั้นนี้บริเวณแกนกลางของจานเนบิวลาได้รวมตัวกันหนาแน่นขึ้นและร้อนจัดจนเริ่มเป็นดาวฤกษ์ดวง
ใหม่ (ดวงอาทิตย์แรกเริ่ม)</t>
  </si>
  <si>
    <t>การก่อตัวของดาวเคราะห์และการเคลียร์เส้นทางโคจร“ ในขั้นตอนนี้ ดวงอาทิตย์ได้ก่อตัว
เต็มที่แล้ว และมีการเกิดปฏิกิริยานิวเคลียร์ฟิว
ชันที่แกนกลาง ทำให้ดวงอาทิตย์ส่องแสง</t>
  </si>
  <si>
    <t>ดาวศุกร์ เพราะ มีขนาดและมวลที่ใกล้เคียงกับโลก และมีชั้นเปลือกซิลิเกตหนาคล้ายโลก</t>
  </si>
  <si>
    <t>หลายดวงที่ไม่สามารถมีสิ่งมีชีวิตอาศัยอยู่ได้เนื่องจากหลายสาเหตุ เช่น สภาพแวดล้อมที่ไม่เอื้ออำนวย เช่น อุณหภูมิสูงหรือต่ำเกินไป ขาดน้ำในสถานะของเหลว หรือมีองค์ประกอบทางเคมีที่ไม่เหมาะสม ดาวเคราะห์บางดวงอาจมีขนาดใหญ่หรือเล็กเกินไป หรือโคจรรอบดาวฤกษ์ที่ไม่เหมาะสม</t>
  </si>
  <si>
    <t>Kepler-186f ซึ่งมีขนาดใกล้เคียงกับโลก และอยู่ในเขตที่เอื้อต่อการอยู่อาศัย (habitable zone) ของดาวฤกษ์ที่มันโคจร ทำให้มีโอกาสที่น้ำจะอยู่ในสภาพของเหลวได้</t>
  </si>
  <si>
    <t>กลุ่มก๊าและฝุ่นในอวกาศที่เรียกว่าเนบิวล่า</t>
  </si>
  <si>
    <t>เริ่มจากกลุ่มแก๊สและฝุ่นในอวกาศที่เรียกว่า เนบิวลา
แรงโน้มถ่วงดึงให้เนบิวลายุบตัว กลายเป็น โปรโตสตาร์
เมื่ออุณหภูมิสูงมากพอ จะเกิด นิวเคลียร์ฟิวชัน
ปล่อยพลังงานออกมา กลายเป็น ดาวฤกษ์ คือ ดวงอาทิตย์</t>
  </si>
  <si>
    <t>ฝุ่นและก๊าซในแผ่นจานรอบดวงอาทิตย์จับตัวกันเป็นก้อนเล็ก ๆ กลายเป็นก้อนใหญ่</t>
  </si>
  <si>
    <t>ดาวเคราะห์ชั้นในอยู่ใกล้ดวงอาทิตย์มากกว่าทำให้อุณหภูมิสูงส่วนดาวดาวเคราะห์ชั้นนอกอยู่ใกล้ดวงอาทิตย์มากกว่าทำให้อุณหภูมิต่ำกว่า</t>
  </si>
  <si>
    <t>สี่เขต
1.เขตใน
2.เขตดาวเคราะห์น้อย
3.เขตนอก
4.เขตไคเปอร์</t>
  </si>
  <si>
    <t>1.แถบไคเปอร์
2.เฒฆออร์ต</t>
  </si>
  <si>
    <t>1.อยู่ในเขตเอื้อชีวิต
2.มีน้ำใยสถานะของเหลว
3.มีบรรยากาศ
4.มีมวลและแรงโน้มถ่วง
5.มีสนามแม่เหล็ก
6.มีภูเขาไฟหรือธรณีเคลื่อนไหวระดับหนึ่ง
7.ปลอดถัยจากการชนวัตถุอวกาศบ่อยครั้ง</t>
  </si>
  <si>
    <t>เพราะอยู่ในเขตเอื้อชีวิต อุณหภูมิพอเหมาะ และอาจมีน้ำกับชั้นบรรยากาศ</t>
  </si>
  <si>
    <t xml:space="preserve">เกิดขึ้นจากกระบวนการเดียวกับการกำเนิดของดวงอาทิตย์โดยเกิดจาก เศษวัสดุที่เหลือจากการกำเนิดดวงอาทิตย์ ซึ่งอยู่ในรูปของจานมวลสาร </t>
  </si>
  <si>
    <t>อุณหภูมิและระยะทางจากดวงอาทิตย์ ในช่วงที่ระบบสุริยะกำลังก่อตัว</t>
  </si>
  <si>
    <t xml:space="preserve">4 เขต เขตดาวเคราะห์ชั้นใน แถบดาวเคราะห์น้อย เขตดาวเคราะห์ชั้นนอก เขตไคเปอร์และเมฆออร์ต
</t>
  </si>
  <si>
    <t>ดาวเคราะห์น้อยหลายแสนดวง ดาวเคราะห์แคระเซเรส เศษฝุ่นและวัตถุขนาดเล็กในอวกาศ</t>
  </si>
  <si>
    <t>เขตดงดาวหางประกอบด้วยแถบไคเปอร์และเมฆออร์ต ซึ่งเป็นแหล่งรวมวัตถุน้ำแข็งขนาดเล็กจำนวนมาก ที่เป็นต้นกำเนิดของดาวหางทั้งระยะสั้นและระยะยาวในระบบสุริยะ</t>
  </si>
  <si>
    <t>ดาวเคราะห์ที่เอื้อต่อการดำรงชีวิตควรมีอุณหภูมิและชั้นบรรยากาศที่เหมาะสม มีน้ำของเหลว มีแรงโน้มถ่วงพอเหมาะ และมีองค์ประกอบทางเคมีที่เอื้อต่อสิ่งมีชีวิต</t>
  </si>
  <si>
    <t>เนบิวลา เป็นกลุ่มก๊าซและฝุ่นในอวกาศ ซึ่งเกิดจากเศษซากของดาวฤกษ์ที่ตายแล้ว เช่น ซูเปอร์โนวา</t>
  </si>
  <si>
    <t>เนบิวลายุบตัวด้วยแรงโน้มถ่วงทำให้หมุนเร็วขึ้นและแบนเป็นแผ่นจาน</t>
  </si>
  <si>
    <t>โปรโตซันกลายเป็นดวงอาทิตย์ เมื่ออุณหภูมิสูงพอ จะเริ่มเกิดปฏิกิริยานิวเคลียร์ฟิวชัน กลายเป็นดาวฤกษ์ หรือดวงอาทิตย์</t>
  </si>
  <si>
    <t>วัสดุในแผ่นจานรวมตัวเป็นดาวเคราะห์ เกิดดาวเคราะห์ ดวงจันทร์ และวัตถุอื่น ๆ</t>
  </si>
  <si>
    <t>Kepler-452b เพราะเป็นดาวเคราะห์ที่มีลักษณะใกล้เคียงกับโลกมากที่สุดในแง่ของขนาด</t>
  </si>
  <si>
    <t>Trappist-1e;Kepler-452b;Gliese 667Cc</t>
  </si>
  <si>
    <t>Kepler-69c ไม่สามารถมีสิ่งมีชีวิตอาศัยอยู่ได้ เพราะมีอุณหภูมิสูงเกินไปจากปรากฏการณ์เรือนกระจก คล้ายกับดาวศุกร์ของโลก</t>
  </si>
  <si>
    <t>Kepler-452b, Trappist-1e และ Gliese 667Cc
เพราะเป็นดาวเคราะห์นอกระบบที่นักวิทยาศาสตร์ให้ความสนใจว่ามีโอกาสเอื้อต่อการดำรงชีวิตเพราะมีขนาดเหมาะสม อุณหภูมิเหมาะสม และอาจมีน้ำในสถานะของเหลว</t>
  </si>
  <si>
    <t>ดวงอาทิตย์เกิดจาก เมฆก๊าซและฝุ่นขนาดยักษ์หรือเนบิวลาสุริยะที่ยุบตัวลงภายใต้แรงโน้มถ่วง จนแกนกลางร้อนและหนาแน่นพอที่จะจุด ปฏิกิริยานิวเคลียร์ฟิวชันขึ้นมาได้ เมื่อฟิวชันเริ่มต้น แรงดันจากภายในจะสมดุลกับแรงโน้มถ่วง ทำให้ดวงอาทิตย์มีขนาดและความสว่างคงที่ในปัจจุบัน</t>
  </si>
  <si>
    <t>เกิดจาก เมฆก๊าซและฝุ่นขนาดใหญ่ในเนบิวลาสุริยะ จากนั้น ก๊าซและฝุ่นในเนบิวลาสุริยะก็ค่อยๆ รวมตัวกันเป็นดวงอาทิตย์ และส่วนที่เหลือก็ค่อยๆ รวมตัวกันเป็นดาวเคราะห์ต่างๆ</t>
  </si>
  <si>
    <t>เพราะอุณหภูมิที่แตกต่างในบริเวณต่างๆของจานดาวเคราห์ก่อนเกิด</t>
  </si>
  <si>
    <t>3-4 โซน ได้แก่ ระบบสุริยะชั้นใน,ระบบสุริยะชั้นนอก,แถบไคเปอร์และอาจจะมีแถบเมฆออร์ต</t>
  </si>
  <si>
    <t>ดาวพฤหัสบดี,ดาวเสาร์,ดาวยูเรนัสและดาวเนปจูน</t>
  </si>
  <si>
    <t>ดาวเคราะห์น้อย,เศษซากจากการก่อตัวของระบบสุริยะและดาวเคราะห์แคระ</t>
  </si>
  <si>
    <t>แถบไคเปอร์และเมฆออร์ต</t>
  </si>
  <si>
    <t>มีน้ำในสถานะของเหลว,อยู่ในเขตที่เหมาะสมจากดาวฤกษ์,มีชันบรรยากาศ,มีสนามแม่เหล็กและมีมวลและขนาดที่เหมาะสม</t>
  </si>
  <si>
    <t>เมฆและก๊าซฝุ่นเริ่มยุบตัว</t>
  </si>
  <si>
    <t>การก่อตัวของจานดาวเคราะห์</t>
  </si>
  <si>
    <t>การรวมตัวของดาวเคราะห์ก่อนเกิด</t>
  </si>
  <si>
    <t>Kepler-452b เพราะจากข้อมูลในตาราง ดาวเคราะห์ดวงนี้โคจรรอบดาวฤกษ์ Kepler-452 ซึ่งเป็นดาวฤกษ์ชนิด G เหมือนกับดวงอาทิตย์ และดาว Kepler-452b ยังมีอุณภูมิพื้นผิวเฉลี่ยที่ใกล้เคียงกับโลกอีกด้วย</t>
  </si>
  <si>
    <t>Kepler-69c เพราะอุณหภูมิพื้นผิวเฉลี่ยสูงถึง 573 เคลวินซึ่งอุณหภูมินี้สูงมากเกินไป ทำให้น้ำไม่สามารถคงอยู่ในสถานะของเหลวได้ สิ่งมีชีวิตจึงไม่สามารถอาศัยอยู่ได้</t>
  </si>
  <si>
    <t>Kepler-452b เพราะว่า Kepler-452b มีอุณหภูมิที่เหมาะสม/คล้ายโลก,โคจรรอบดาวฤกษ์ที่คล้ายดวงอาทิตย์เหมือนโลกและมีระยะห่างจากดาวฤกษ์ที่ใกล้เคียงกับโลก</t>
  </si>
  <si>
    <t>ระบบสุริยะมีต้นกำเนิดมาจาก กลุ่มเมฆก๊าซและฝุ่นในอวกาศ ที่เรียกว่า เนบิวลา ซึ่งเกิดการ ยุบตัวภายใต้แรงโน้มถ่วง เมื่อประมาณ 4.6 พันล้านปีก่อน กลายเป็นดวงอาทิตย์ที่ศูนย์กลาง และเศษวัสดุรอบ ๆ ก็รวมตัวกันเป็นดาวเคราะห์และวัตถุต่าง ๆ ในระบบสุริยะในที่สุด</t>
  </si>
  <si>
    <t>ดวงอาทิตย์เกิดจากการยุบตัวของกลุ่มก๊าซและฝุ่น (เนบิวลา) ด้วยแรงโน้มถ่วง จนเกิดความร้อนและแรงดันสูงที่ศูนย์กลาง ทำให้เกิด ปฏิกิริยานิวเคลียร์ฟิวชัน หลอมไฮโดรเจนเป็นฮีเลียม และปล่อยพลังงานออกมา กลายเป็นดาวฤกษ์ที่เรียกว่า ดวงอาทิตย์</t>
  </si>
  <si>
    <t>ดาวเคราะห์ในระบบสุริยะเกิดจากฝุ่นและก๊าซที่เหลือจากการก่อตัวของดวงอาทิตย์ ซึ่งรวมตัวกันเป็นก้อนเล็ก ๆ แล้วค่อย ๆ รวมกันใหญ่ขึ้น จนกลายเป็นดาวเคราะห์ในที่สุด</t>
  </si>
  <si>
    <t>ดาวเคราะห์ชั้นในเป็นหินเพราะอยู่ใกล้ดวงอาทิตย์ อุณหภูมิสูง ทำให้เฉพาะวัสดุหนักอย่างโลหะและหินสามารถรวมตัวกันได้ ส่วนดาวเคราะห์ชั้นนอกอยู่ไกลกว่า อุณหภูมิต่ำ ก๊าซและน้ำแข็งจึงสามารถเกาะตัวและสะสมเป็นดาวเคราะห์แก๊สขนาดใหญ่ได้</t>
  </si>
  <si>
    <t>4เขต
1.เขตระบบสุริยะชั้นใน
2.แถบดาวเคราะห์น้อย
3.เขตดาวเคราะห์ชั้นนอก
4.เขตดาวหาง</t>
  </si>
  <si>
    <t>-โคจรรอบดวงอาทิตย์ในระยะที่เหมาะสม
-มีอุณหภูมิที่เหมาะสม
-สามารถเกิดน้ำที่ยังมีสถานะเป็นของเหลว</t>
  </si>
  <si>
    <t>เนบิวลาสุริยะเริ่มยุบตัวเมื่อ4,600ล้านปีก่อน เนบิวลาซึ่งเป็นเศษซากจากการระเบิดซุปเปอร์โนวาของดาวฤกษ์รุ่นก่อนดวงอาทิตย์เรียกว่าเนบิวลาสุริยะ(solar nebula)ซึ่งประกอบไปด้วยฝุ่น แก๊ส โลหะ เศษหิน และสสารต่างๆ เริ่มเกิดการยุบรวมตัวกัน</t>
  </si>
  <si>
    <t>เนบิวลาสุริยะยุบตัว
มวลร้อยละ 99.8 ของเนบิวลาสุริยะซึ่งประกอบด้วยแก๊สไฮโดรเจนและฮีเลียมเกิด การยุบตัวเข้าสู่บริเวณใจกลางด้วยแรงโน้มถ่วง ทําให้บริเวณใจกลางมีอุณหภูมิ และความดันเพิ่มสูงขึ้นจนกลายเป็น ดาวฤกษ์ก่อนเกิด (protostar)
มวลอีกร้อยละ 0.02 ของเนบิวลาสุริยะที่เหลือจะรวมตัวกันเป็นแผ่นจานแบนและ หมุนรอบใจกลาง</t>
  </si>
  <si>
    <t>เกิดดวงอาทิตย์
ดาวฤกษ์ก่อนเกิดยุบตัวลงไปจนมีความดันและมีอุณหภูมิสูงจะ เกิดปฏิกิริยานิวเคลียร์ฟิวชันเกิดเป็นดวงอาทิตย์ ซึ่งถือเป็นดาวฤกษ์ ในลำดับหลักที่อยู่ในภาวะสมดุลอุทกสถิต
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 ๆ พอกพูนกลายเป็นวัตถุที่มีขนาดใหญ่ขึ้น</t>
  </si>
  <si>
    <t>ส่วนที่เกิดการพอกพูนบริเวณใกล้ดวงอาทิตย์ จะได้รับอิทธิพลจากลมสุริยะจากดวงอาทิตย์พัดพาแก๊สออกไปจากผิว กลายเป็น ดาวเคราะห์นั้น หรือ ดาวเคราะห์ชั้นใน ส่วนที่เกิดการพอกพูนบริเวณที่อยู่ไกลจากดวงอาทิตย์ ได้รับอิทธิพลจากลมสุริยะน้อย ทำให้บริเวณผิวยังคงมีแก๊สปริมาณมาก ปกคลุม กลายเป็น ดาวเคราะห์แก๊ส หรือ ดาวเคราะห์ชั้นนอก ส่วนเศษหิน โลหะ แก๊สและสสารต่าง ๆ ที่เหลือจากการรวมตัวเป็นดาวเคราะห์ จะกลายเป็นบริวารของดาวเคราะห์ ดาวเคราะห์น้อย ดาวเคราะห์แคระ ดาวหาง และสะเก็ดดาว</t>
  </si>
  <si>
    <t>Kepler-452bเพราะมีค่าต่างๆในตารางใกล้เคียงกับโลก</t>
  </si>
  <si>
    <t>Kepler-69cเพราะอุณหภูมิไม่เหมาะต่อสิ่งมีชีวิต
Trappist-1e Gliese 667Cc เพราะรอบวงโคจรระยะยังไม่เหมาะสม</t>
  </si>
  <si>
    <t>Kepler-452b เพราะค่าตัวเลขในตารางใกล้เคียงกับโลกและดวงอาทิตย์และอาจอยู่ในเขตเอื้อชีวิต</t>
  </si>
  <si>
    <t>เกิดจากการรวมตัวกันของกลุ่มแก๊สและฝุ่นในอวกาศภายใต้แรงโน้มถ่วงของตัวเอง เมื่อกลุ่มแก๊สและฝุ่นเหล่านี้ยุบตัวลงความร้อนและแรงดันที่เกิดขึ้นก็เพิ่มขึ้นสูงอย่างมากก็จะเกิด ปฏิกิริยานิวเคลียร์ฟิวชัน</t>
  </si>
  <si>
    <t>เกิดจากการยุบตัวของเนบิวลาดวงอาทิตย์ ซึ่งเป็นเมฆก๊าซและฝุ่นขนาดใหญ่ที่หมุนวนอยู่ แรงโน้มถ่วงดึงดูดสสารเข้าสู่ศูนย์กลาง ก่อตัวเป็นดวงอาทิตย์ ส่วนสสารที่เหลือรวมตัวกันเป็นแผ่นจานหมุนรอบดวงอาทิตย์ อนุภาคในจานนี้ชนกันและรวมตัวกันเป็นดาวเคราะห์น้อย เมื่อเวลาผ่านไป ดาวเคราะห์น้อยเหล่านี้ชนกันและรวมตัวกันเป็นดาวเคราะห์</t>
  </si>
  <si>
    <t>ดาวเคราะห์ชั้นในจึงเป็นดาวเคราะห์หินเนื่องจากได้รับความร้อนจากดวงอาทิตย์ ทำให้ธาตุเบาถูกพัดพาออกไป เหลือแต่ธาตุหนักที่แข็งตัวเป็นหิน ในขณะที่ดาวเคราะห์ชั้นนอกเป็นดาวเคราะห์แก๊สเนื่องจากอยู่ไกลจากดวงอาทิตย์ ทำให้สามารถสะสมและกักเก็บก๊าซจำนวนมากไว้ได้</t>
  </si>
  <si>
    <t>ระบบสุริยะรอบดวงอาทิตย์ แบ่งเขตบริวารออกเป็น 4 เขตหลักๆ ได้แก่ ดาวเคราะห์ชั้นใน, แถบดาวเคราะห์น้อย, ดาวเคราะห์ชั้นนอก, และดงดาวหางของออร์ต</t>
  </si>
  <si>
    <t>ประกอบด้วยดาวเคราะห์ 4 ดวง ได้แก่ ดาวพฤหัสบดี, ดาวเสาร์, ดาวยูเรนัส, และดาวเนปจูน</t>
  </si>
  <si>
    <t>เต็มไปด้วยดาวเคราะห์น้อยจำนวนมาก ซึ่งส่วนใหญ่อยู่ระหว่างวงโคจรของดาวอังคารและดาวพฤหัสบดี โดยดาวเคราะห์น้อยเหล่านี้มีลักษณะเป็นเศษหินและโลหะที่หลงเหลือจากการก่อตัวของระบบสุริยะ</t>
  </si>
  <si>
    <t>วัตถุที่เป็นน้ำแข็งและหินจำนวนมหาศาลที่อยู่ห่างจากดวงอาทิตย์มากที่สุดในระบบสุริยะ</t>
  </si>
  <si>
    <t>การมีน้ำในสถานะของเหลว, ชั้นบรรยากาศที่เหมาะสม, ระยะห่างจากดาวฤกษ์ที่พอเหมาะ, มีองค์ประกอบทางเคมีที่เหมาะสม, และมีกิจกรรมทางธรณีวิทยาที่เพียงพอ</t>
  </si>
  <si>
    <t>ระบบสุริยะเกิดจาก กลุ่มเมฆฝุ่นและก๊าซ ที่ยุบตัวรวมกันจนเกิดเป็นดวงอาทิตย์และดาวเคราะห์ต่าง ๆ</t>
  </si>
  <si>
    <t>ดวงอาทิตย์เกิดจาก กลุ่มก๊าซและฝุ่น ยุบตัวจากแรงโน้มถ่วง จนแกนกลางร้อนพอให้เกิด ปฏิกิริยานิวเคลียร์ฟิวชัน กลายเป็นดาวฤกษ์</t>
  </si>
  <si>
    <t>ดาวเคราะห์เกิดจาก เศษก๊าซและฝุ่น ที่เหลือจากการก่อตัวของดวงอาทิตย์ รวมตัวกันเป็นก้อนเล็ก ๆ แล้วชนรวมกันจนใหญ่ขึ้นกลายเป็นดาวเคราะห์</t>
  </si>
  <si>
    <t>เพราะใกล้ดวงอาทิตย์มีอุณหภูมิสูง ทำให้เฉพาะ วัสดุหนักอย่างหินและโลหะ รวมตัวกันได้ จึงเป็นดาวเคราะห์หิน ส่วนไกลออกไปอุณหภูมิต่ำกว่า ก๊าซและน้ำแข็ง จึงรวมตัวเป็นดาวเคราะห์แก๊สขนาดใหญ่</t>
  </si>
  <si>
    <t>เขตบริวารของดวงอาทิตย์แบ่งเป็น 3 เขต ได้แก่:
	1.	เขตดาวเคราะห์ชั้นใน – ดาวเคราะห์หิน
	2.	เขตดาวเคราะห์ชั้นนอก – ดาวเคราะห์แก๊ส
	3.	เขตนอกสุด – บริเวณที่มีวัตถุเล็ก เช่น ดาวพลูโต แถบไคเปอร์ และเมฆออร์ต</t>
  </si>
  <si>
    <t>1.	พฤหัสบดี
2.	เสาร์
3.	ยูเรนัส
4.	เนปจูน</t>
  </si>
  <si>
    <t>เขตดาวเคราะห์น้อยประกอบด้วย ดาวเคราะห์น้อย หรือ วัตถุขนาดเล็ก ที่ส่วนใหญ่เป็นหินและโลหะ อยู่ระหว่างวงโคจรของ ดาวอังคาร กับ ดาวพฤหัสบดี</t>
  </si>
  <si>
    <t>เขตดงดาวหางประกอบด้วย ดาวหาง และ วัตถุน้ำแข็งเล็ก ๆ ซึ่งอยู่ห่างไกลจากดวงอาทิตย์ เช่น ใน แถบไคเปอร์ และ เมฆออร์ต</t>
  </si>
  <si>
    <t>มี น้ำในสถานะของเหลว
มี ชั้นบรรยากาศที่เหมาะสม
มี อุณหภูมิที่เหมาะสม
มี องค์ประกอบทางเคมีที่จำเป็น เช่น คาร์บอน ไนโตรเจน และออกซิเจน
มี แรงโน้มถ่วงพอเหมาะ เพื่อรักษาชีวิตและบรรยากาศ</t>
  </si>
  <si>
    <t>เริ่มก่อตัวเป็นดวงอาทิตย์และดาวเคราะห์</t>
  </si>
  <si>
    <t>Kepler-452 เพราะระยะห่างจากดวงอาทิตย์ใกล้เคียงที่สุด</t>
  </si>
  <si>
    <t>Kepler-69c เพราะอุณหภูมิพื้นผิวมากเกินไป</t>
  </si>
  <si>
    <t>Kepler-452b เพราะอุณหภูมิผิวพอเหมาะ</t>
  </si>
  <si>
    <t>เนบิวลายุบตัวจนเกิดปฏิกิริยานิวเคลียร์ฟิวชัน
กลายเป็นดาวฤกษ์ คือ ดวงอาทิตย์</t>
  </si>
  <si>
    <t>ฝุ่นและอนุภาคเล็ก ๆ ในแผ่นจานรวมตัวกันเป็นกลุ่มก้อนเล็ก ๆ ชนกันและรวมกันกลายเป็น ดาวเคราะห์ ดวงต่าง ๆ และวัตถุอื่น ๆ</t>
  </si>
  <si>
    <t>ดาวเคราะห์ชั้นใน 
วัสดุเบา (เช่นไฮโดรเจน ฮีเลียม) ระเหยหรือถูกแรงลมสุริยะพัดออกไปเหลือแต่ หินและโลหะหนัก รวมตัวกันเป็นดาวเคราะห์หิน
ดาวเคราะห์ชั้นนอก
อยู่ไกลดวงอาทิตย์ → เย็นพอให้วัสดุเบาและน้ำแข็งจับตัวกันได้ แกนกลางสะสมมวลมากจนมีแรงโน้มถ่วงสูง ดึงดูดแก๊สเบา (H, He) ไว้ได้</t>
  </si>
  <si>
    <t>4 เขต ได้แก่ ดาวเคราะห์ชั้นใน แถบดาว้คราะห์น้อย ดาวเคราะห์ชั้นนอก และแถบไคเปอร์กับดงดาวหาง</t>
  </si>
  <si>
    <t>ดาวเคราะห์น้อยหลายพันดวง เศษหินและฝุ่น ดาวเคราะห์แคระ</t>
  </si>
  <si>
    <t>น้ำแข็ง แก๊สแช่แข็ง มีเทน (CH₄) แอมโมเนีย (NH₃) และฝุ่น</t>
  </si>
  <si>
    <t>มีน้ำทั้ง 3 สถานะ ได้แก่ ของแข็ง ของเหลวและแก๊ส มีชั้นบรรยากาศ และอยู่ห่างจากSunที่เหมาะสม</t>
  </si>
  <si>
    <t>เกิดการพอกพูนบริเวณแผนจานหมุน</t>
  </si>
  <si>
    <t>เกิดดาวเคราะห</t>
  </si>
  <si>
    <t>Kepler-452b เพราะมีดาวฤกษ์คล้ายกันทุกประกาณ</t>
  </si>
  <si>
    <t>Trappist-1e และ Gliese 667Cc เพราะอยู่ใกล้ดาวฤกษ์มากไป</t>
  </si>
  <si>
    <t>Kepler-452b เพราะมีคุณสมบัติที่จะเกิดชีวืตทุกประกาณ</t>
  </si>
  <si>
    <t>กำเนิดมาจาดเนบิวลาสุริยะ</t>
  </si>
  <si>
    <t>เกิดจากเเก๊สเเละฝุ่นในอวกาศยุบตัวเกิดนิวเคลียร์ฟิวชัน</t>
  </si>
  <si>
    <t>เกิดจากการยุบตัวของเนบิวลาสุริยะเเรงโน้มถ่วงทำให้ยุบตัวลงกลายเป็นจานหมุนเเบนๆใจกลางของดวงอาทิตย์ส่วนวัสดุรอบนอกควบเเน่นเเละรวมตัวเป็นดาวเคราะห์น้อยเเละดาวเคราะห์</t>
  </si>
  <si>
    <t>เพราะอยู่ใกล้ดวงอาทิตย์จิงเป็นหิน
เพราะอยู่ไกลจึงเป็นดาวเคราะห์เเก๊ส</t>
  </si>
  <si>
    <t>4เขต ได้เเก่ดาวเคราะห์ชั้นใน เเถบดาวเคราะห์น้อย ดาวเคราะห์ชั้นนอกเเละวัตถุในเเถบไทเปอร์</t>
  </si>
  <si>
    <t>4ดวงได้เเก่ดาวพฤหัส ดาวเสาร์ ดาวยูเรนัส ดาวเนปจูน</t>
  </si>
  <si>
    <t>วัตถุขนาดเล็กจำนวนมากที่โคจรรอบดวงอาทิตย์ส่วนใหญ่เป็นหิน</t>
  </si>
  <si>
    <t>ประกอบวัตถุจำนวนมากส่วนใหญ่เป็นน้ำเเข็งเเละฝุ่น</t>
  </si>
  <si>
    <t>มีน้ำอยู่ในสถานะของเหลวมีชั้นบรรยากาศที่หายใจได้มีองค์ประกอบใกล้เคียงกับโลก</t>
  </si>
  <si>
    <t>Gliese 667c เพราะน้ำเป็นของเหลว</t>
  </si>
  <si>
    <t>Gliese 667c เพราะน้ำเป็นของเหลวเเละอยู่ในเขตเอื้อชีวิต</t>
  </si>
  <si>
    <t>ซากจากการระเบิดของซุปเปอร์โนวาเรียกว่าเนบิวลาสุริยะ</t>
  </si>
  <si>
    <t>ดาวฤกษ์ก่อนเกิดยุบตัวจนมีความดันและอุณหภูมิสูง เกิดปฏิกิริยานิวเคลียร์ฟิวชันเกิดเป็นดวงอาทิตย์</t>
  </si>
  <si>
    <t>บริเวณศูนย์กลางดวงอาทิตย์จะผลิตพลังงานด้วยนิวเคลียร์ฟิวชันอัตราคงที่ วัตถุรอบนอกบริเวณแผ่นจานหมุนจะเกิดการพอกพูนมวลและกลายเป็นดาวเคราะห์แบบต่างๆ</t>
  </si>
  <si>
    <t>เพราะชั้นในได้รับลมสุริยะพัดพาแก๊สออกไป แต่ชั้นนอกได้รับลมสุริยะน้อย บริเวณผิวจึงยังมีแก๊สอยู่มาก</t>
  </si>
  <si>
    <t>4เขตคือ เขตดาวเคราะห์ชั้นใน เขตดาวเคราะห์น้อย เขตดาวเคราะห์ชั้นนอก เขตดงดาวหาง</t>
  </si>
  <si>
    <t>ดาวเคราะห์น้อยจำนวนมาก เศษหิน โลหะ</t>
  </si>
  <si>
    <t>ดาวเคราะห์แคระ สะเก็ดดาว ดาวหาง</t>
  </si>
  <si>
    <t>ผิวดาวมีอุณหภูมิและสภาพแวดล้อมที่เอื้อต่อการดำรงชีวิตของสิ่งมีชีวิตในโลก</t>
  </si>
  <si>
    <t>กำลังจะเกิดเป็นดวงอาทิตย์และดาวเคราะห์ต่างๆ</t>
  </si>
  <si>
    <t>เกิดเป็นระบบสุริยะ</t>
  </si>
  <si>
    <t>Kepler-452b เพราะเป็นดาวเคราะห์และอุณหภูมิพื้นผิวใกล้เคียงกับโลก</t>
  </si>
  <si>
    <t>Kepler-69c เพราะมีอุณหภูมิที่สูงเกินไป</t>
  </si>
  <si>
    <t>Kepler-452b เพราะมีความใกล้เคียงกับโลกมากที่สุด</t>
  </si>
  <si>
    <t>เกิดจากเนบิวลาสุริยะยุบตัวกลายเป็นดาวฤกษ์ก่อนเกิด และดาวฤกษ์ก่อนเกิดก็ยุบตัวลงเกิดปฏิกิริยานิวเคลียร์ฟิวชันเกิดเป็นดวงอาทิตย์</t>
  </si>
  <si>
    <t>เกิดจากการพอกพูนมวลบริเวณแผ่นจานหมุน เกิดดาวเคราะห์</t>
  </si>
  <si>
    <t>เพราะดาวเคราะห์ชั้นในใกล้ดวงอาทิตย์จะได้รับลมสุริยะพัดพาแก๊สออกไปจากพื้นผิวจึงเป็นดาวเคราะห์หิน
ดาวเคราะห์ชั้นนอกไกลดวงอาทิตย์ ได้รับลมสุรยะน้อยทำให้พื้นผิวเป็นแก๊สจึงเป็นดาวเคราะห์แก๊ส</t>
  </si>
  <si>
    <t>4 เขต
1.) เขตดาวเคราะห์ชั้นใน
2.) เขตดาวเคราะห์น้อย
3.) เขตดาวเคราะห์ชั้นนอก
4.) เขตดงดาวหาง</t>
  </si>
  <si>
    <t>เศษหินและโลหะ</t>
  </si>
  <si>
    <t>น้ำแข็นและหิน</t>
  </si>
  <si>
    <t>โคจรรอบดวงอาทิตย์ในระยะที่เหมาะสม อุณหภูมิเหมาะสม สามารถเกิดน้ำที่ยังคงสถานะเป็นของเหลว</t>
  </si>
  <si>
    <t xml:space="preserve">เนบิวลาสุริยะเริ่มยุบตัว </t>
  </si>
  <si>
    <t>ระบบสุริยะยุบตัว โดยแก๊สฮีเลียมและไฮโดรเจนยุบตัวเข้าสู่ใจกลาง ทำให้ใจกลางมีอุณภูมิและควมดันสูงขึ้น กลายเป็นดาวฤกษ์ก่อนเกิด</t>
  </si>
  <si>
    <t>เมื่อดาวฤกษ์ก่อนเกิดยุบตัวลงจนมีความดันและอุณหภูมิสูงจะเกิดปฏิกิริยานิวเคลียร์ฟิวชันเกิดเป็นดวงอาทิตย์ เกิดแผ่นพอกพูนบริเวณแผ่นจานหมุน แผ่นจานหมุนรอบๆเริ่มบางลงเกิดการรวมตัวกันและค่อยๆพอกพูนกลายเป็นวัตถุที่ใหญ่ขึ้น</t>
  </si>
  <si>
    <t>เกิดดาวเคราะห์ เนื่องจากแก๊สบริเวณแผ่นพอกพูนมวล</t>
  </si>
  <si>
    <t>Kepler-452b เพราะ ชนิดสเปกตรัมเหมือนกัน อุณหภูมิผิวดาวใกล้เคียงกัน</t>
  </si>
  <si>
    <t>Kepler-69c เพราะ อุณหภูมิสูงเกินไป</t>
  </si>
  <si>
    <t>Kepler-452b เพราะ มีลักษณะใกล้เคียงโลก และอุณภูมิผิวพอเหมาะที่น้ำจะเป็นของเหลวได้</t>
  </si>
  <si>
    <t>มีต้นกำเนิดมาจากเนบิวลาสุริยะรวมตัวกันจนเป้นดวงอาทิตย์เกิดจานพอกพูนมวลและะเกิด้เป้นดาวเคราะห์</t>
  </si>
  <si>
    <t>เศษจากการเกิดดวงอาทิตย์เกิดการพอกพูนบริเวณจานพอกพูนมวลและะเกิดเป็นดาวเคราะห์</t>
  </si>
  <si>
    <t>เพราะดาวเคราะห์ชั้นในอุณหภูมิร้อนgasเบาระเหยเหลือแต่ธาตุหนักซึ่งต่างจากดาวเคราะห์gasมีอุณหภูมิต่ำ gasและะน้ำแข็งงรวมตัวกันได้</t>
  </si>
  <si>
    <t>4เขต 
เขตดาวเคราะห์ชั้นใน
เขตดาวเคราะห์น้อย
เขตดาวเคราะห์ชั้นนอก
เขตดงดาวหาง</t>
  </si>
  <si>
    <t>ดาวเคราะห์น้อย หิน เศษฝุ่น โลหะ</t>
  </si>
  <si>
    <t>วัตถุน้ำเเข็งเล็กๆ</t>
  </si>
  <si>
    <t>ต้องมีน้ำเป็นของเหลว</t>
  </si>
  <si>
    <t>สสารในเนบิวลาสุริยะรวมตัวกัน</t>
  </si>
  <si>
    <t>99.8เนบิวลารวมตัวกันที่ใจกลางเกิดเป็นดาวฤกษ์ก่อนเกิดและที่เหลืออีก 0.02เป็นจานรอบๆใจกลาง</t>
  </si>
  <si>
    <t>เกิดการพอกพูนบริเวณแผ่น
นจานหมุน</t>
  </si>
  <si>
    <t>Gliese 667C;Kepler-452</t>
  </si>
  <si>
    <t>Gliese 667Ccอุณหภูมิใกล้เคียงกับโลกมากที่สุด</t>
  </si>
  <si>
    <t>Kepler-69 cเนื่องจาก อุณหภูมิสูง</t>
  </si>
  <si>
    <t>Gliese 667Ccเนื่องจากอุณหภูมิใกล้เคียงมากที่สุดกับโลก</t>
  </si>
  <si>
    <t>นส. ธัญญภัสร์ เสือนาค</t>
  </si>
  <si>
    <t>เนบิวลาสุริยะ ประกอชบด้วยฝุ่นและแก๊ส</t>
  </si>
  <si>
    <t xml:space="preserve">เนบิวลา 99.8% </t>
  </si>
  <si>
    <t>เนบิวลา % ที่เหลือ</t>
  </si>
  <si>
    <t>ดาวเคราะห์ชั้นใน ; ใกล้ดวงอาทิตย์ ร้อนกว่า ธาตุเบาไม่สามารถรวมตัวกันได้ เหลือเพียงธาตุหนักรวมตัวกันเป็นดาวเคราะห์หิน
ดาวเคราะห์ชั้นนอก ; ไกลดวงอาทิตย์ เย็นกว่า ก๊าซเบา เก็บสะสมตัวได้ บรรยากาศแก๊สหนาแน่น</t>
  </si>
  <si>
    <t>4 เขต ดาวเคราะห์ชั้นใน แถบดาวเคราะห์น้อย ดาวเคราะห์ชั้นนอก แถบไคเปอร์กับดงดาวหาง</t>
  </si>
  <si>
    <t>ดาวเคราะห์น้อย วัตถุขนาดเล็ก</t>
  </si>
  <si>
    <t xml:space="preserve">แถบไคเปอร์ เมฆออร์ต </t>
  </si>
  <si>
    <t>อุณภูมิพอเหมาะ มีน้ำในสถานะของเหลว มีชั้นบรรยากาศที่เหมาะสม อยู่ห่างจากดาวฤกษ์ในระยะทางที่้หมาะสม</t>
  </si>
  <si>
    <t>เนบิวลาระบบสุริยะเริ่มยุบตัว เป็นซากจากการระเบิดซุปเปอร์โนวา เรียกว่า เนบิวลาสุริยะ</t>
  </si>
  <si>
    <t>ดาวศุกร์ เพราะ มีชั้นบรรยากาศหนาแน่น มีขนาดและมวลใกล้เคียงกับโลก</t>
  </si>
  <si>
    <t>Trappist-1e ร้อนจัด ชั้นบรรยากาศหนาแน่นมาก</t>
  </si>
  <si>
    <t>Kepler-425b มีคุณสมบัติหลายอย่างที่คล้ายคลึงกับโลก</t>
  </si>
  <si>
    <t>กำเนิดจากเมฆฝุ่นแก๊สขนาดใหญ่ ซึ่งยุบตัวลงภายใต้ความโน้มถ่วงของตัวเอง ระหว่างที่เมฆฝุ่นแก๊สยุบตัวลงก็เกิดความร้อนและความดันมหาศาล และเมื่ออุณหภูมิที่ใจกลางดวงอาทิตย์เพิ่มขึ้นจนถึง 1 ล้านองศาเซลเซียส จะเริ่มเกิดการจุดปฏิกิริยานิวเคลียร์ฟิวชัน ซึ่งทำให้ดวงอาทิตย์ผลิตแสง ความร้อน และพลังงานได้ด้วยตัวมันเอง</t>
  </si>
  <si>
    <t>เกิดจากการยุบตัวของเนบิวลาดวงอาทิตย์ ซึ่งเป็นกลุ่มก๊าซและฝุ่นที่หมุนรอบตัวเอง เมื่อเนบิวลาเกิดการยุบตัว แรงโน้มถ่วงดึงดูดสสารให้รวมตัวกันเป็นดวงอาทิตย์และดาวเคราะห์ต่างๆ</t>
  </si>
  <si>
    <t>เนื่องจากบริเวณที่พวกมันก่อตัวใกล้ดวงอาทิตย์มีอุณหภูมิสูง ทำให้สารประกอบที่มีจุดหลอมเหลวต่ำระเหยไป เหลือแต่สารที่มีจุดหลอมเหลวสูง เช่น หินและโลหะ ซึ่งรวมตัวกันเป็นดาวเคราะห์หิน ในขณะที่ดาวเคราะห์ชั้นนอกอยู่ไกลจากดวงอาทิตย์ ทำให้มีอุณหภูมิต่ำกว่าและสามารถรวมตัวกับก๊าซและน้ำแข็งที่มีน้ำหนักเบาได้</t>
  </si>
  <si>
    <t>4 เขต ได้แก่ ดาวเคราะห์ชั้นใน แถบดาวเคราะห์น้อย ดาวเคราะห์ชั้นนอก ดงดาวหาง</t>
  </si>
  <si>
    <t>น้ำแข็ง ฝุ่น และเศษหิน</t>
  </si>
  <si>
    <t>มีน้ำที่มีสถานะเป็นของเหลว</t>
  </si>
  <si>
    <t>เกิดปฏิกิริยานิวเคลียร์ฟิวชันและเกิดโมเมนตัมการหมุนรอบของจานดาวเคราะห์ก่อนเกิด</t>
  </si>
  <si>
    <t>จานดาวเคราะห์ก่อนเกิดได้รวมตัวกันกลายเป็นดาวเคราะห์ ดาวเคราะห์ที่ก่อตัวขึ้นได้เย็นตัวลงมีการโคจรรอบดาวฤกษ์แม่ในลักษณะที่สมดุลมากขึ้นเรื่อย ๆ</t>
  </si>
  <si>
    <t>ดาวอังคาร เพราะ แกนการหมุนของดาวอังคารมีความเอียงใกล้เคียงกับโลก มีหลักฐานว่าเคยมีน้ำในอดีต และมีองค์ประกอบทางเคมีที่ใกล้เคียงกับโลก </t>
  </si>
  <si>
    <t>ดาวที่อยู่นอกเขตเอื้อชีวิต</t>
  </si>
  <si>
    <t>Kepler-452b เพราะอยู่ในเขตเอื้อชีวิต</t>
  </si>
  <si>
    <t>เกิดจากเนบิวลาที่เกิดจากซุปเปอร์โนว่า</t>
  </si>
  <si>
    <t>เกิดจากฝุ่นและแก๊สที่เหลือจากการเกิดของดวงอาทิตย์</t>
  </si>
  <si>
    <t>เพราะมีอนุภาคของดวงอาทิตย์ผลักธาตุที่มีน้ำหนักเบาออกไป ทำให้เหลือธาตุหนักอยู่ใกล้ดวงอาทิตย์มากกว่า</t>
  </si>
  <si>
    <t>1. เขตดาวเคราะห์ชั้นใน 
2.เขตดาวเคราะห์น้อย
3. เขตดาวเคราะห์ชั้นนอก 
4. เขตดาวหาง</t>
  </si>
  <si>
    <t>ดาวพฤหัส ดาวเสาร์ ดาวยูเลนัส ดาวเนปจูน</t>
  </si>
  <si>
    <t>ดาวเคราะห์น้อย
เศษหิน เศษโลหะ
ฝุ่นอวกาศ</t>
  </si>
  <si>
    <t>วัตถุน้ำแข็ง ดาวเคราะห์แคระ และดาวหาง ที่อยู่ในแถบไคเปอร์และเมฆออร์ต</t>
  </si>
  <si>
    <t>มีพลังงานเหมาะสมกับการที่ทำให้น้ำเป็นของเหลว</t>
  </si>
  <si>
    <t>เนบิวลาสุริยะกำลังยุบตัว</t>
  </si>
  <si>
    <t>เกิดการพอกพูนบริเวณแผ่นจสนหมุน</t>
  </si>
  <si>
    <t>Kepler-452เพราะ มีดาวฤกษ์ประเภทเดียวกันและมีระยะห่างกับอุณหภูมิใกล้เคียงกัน</t>
  </si>
  <si>
    <t>Kepler-69c เพราะมีอุณหภูมิพื้นผิวสูง</t>
  </si>
  <si>
    <t>Kepler-452b หรือ Gliese 667Cc
เพราะมีระยะห่างและอุณหภูมิที่เหมาะสมในการคงสภาพน้ำไว้เป็นของเหลว และมีดาวฤกษ์ที่มีลักษณะใกล้เคียงกับดวงอาทิตย์</t>
  </si>
  <si>
    <t>ดาวฤกษ์ก่อนเกิดยุบตัวลงไปจนมีความดันและอุณหภูมิสูงจะเกิดปฏิกิริยานิวเคลียร์ฟิวชันเป็นดวงอาทิตย์</t>
  </si>
  <si>
    <t>เกิดจากฝุ่นและแก๊สที่ลงเหลือจากการเกิด
ดาวฤกษ์</t>
  </si>
  <si>
    <t>เพราะดาวเคราะห์ที่อยู่ใกล้ดวงอาทิตย์เกิดจากเศษหินที่อยู่รอบๆดวงอาทิตย์ และ ดาวเคราะห์ชั้นนอกเกิดจากแก๊สที่ลงเหลืออยู่ เพราะ จะมีอนุภาคของดวงอาทิตย์ผลักธาตุเบาออกไป</t>
  </si>
  <si>
    <t>4เขต 1.เขตดาวเคราะห์ชั้นใน 2.เขตดาวเคราะห์น้อย
3.เขตดาวเคราะห์ชั้นนอก 4.เขตดงดาวหาง</t>
  </si>
  <si>
    <t>ดาวพุธ ดาวศุกร์ ดาวโลก ดาวอังคาร</t>
  </si>
  <si>
    <t>ดาวเคราะห์น้อย เศษหิน เศษเหล็ก</t>
  </si>
  <si>
    <t xml:space="preserve">วัตถุน้ำแข็ง ดาวหาง ดาวเคราะห์แคระ </t>
  </si>
  <si>
    <t>มีพลังงานเหมาะสมกับการที่ทำให้น้ำมีสถานะเป็นของเหลว</t>
  </si>
  <si>
    <t>เนบิวสุริยะยุบตัว</t>
  </si>
  <si>
    <t>Kepler-452 เพราะ มีระยะระหว่างดาวกับดาวฤกษ์ใกล้เคียงกัน และมีอุณหภูมิใกล้เคียงกัน</t>
  </si>
  <si>
    <t>Kepler-694 มีอุณหภูมิพื้นผิวสูงมาก</t>
  </si>
  <si>
    <t>Kepler-452 กับ Gliese 667Cc เพราะ มีอุณหภูมิที่เหมาะสมในการคงสภาพน้ำในสถานะของเหลว</t>
  </si>
  <si>
    <t>เศษซากจากการระเบิดซุปเปอร์โนวา(เนบิวลา)</t>
  </si>
  <si>
    <t>ดาวฤกษ์ก่อนเกิดยุบตัวจนมีความดันและอุณหภูมิสูง เกิดปฎิกิริยานิวเคลียร์ฟิวชันเป็นดวงอาทิตย์</t>
  </si>
  <si>
    <t>ศุนย์กลางดวงอาทิตย์ผลิตพลังงานด้วยปฎิกริยานิวเคลียร์ฟิวชัน วัตถุรอบนอกบริเวณแผ่นจานหมุนเกิดการพอกพูนมวล</t>
  </si>
  <si>
    <t>ดาวเคราะห์ที่อยู่ใกล้ดวงอาทิตย์ประกอบด้วยธาตุหนัก ส่วนชั้นนอกเกิดจากธาตุที่หลงเหลืออยู่ที่ถูกผลักออก</t>
  </si>
  <si>
    <t>4เขต 1.เขตดาวเคราะห์ชั้นใน2.เขตดาวเคราะห์น้อย3.เขตด่วเคราะห์ชั้นนอก4.เขตดาวหาง</t>
  </si>
  <si>
    <t xml:space="preserve">
ดาวเคราะห์น้อย เศษหิน เศษเหล็ก</t>
  </si>
  <si>
    <t>วัตถุน้ำแข็ง ดาวเคราะห์แคระ และดาวหางที่อยู่ในแถบไคเปอร์และเมฆออร์ต</t>
  </si>
  <si>
    <t>การมีพลังงานเหมาะสมและการที่น้ำมีสถานะเป็นของเหลว</t>
  </si>
  <si>
    <t>Kepler-452 เพราะ มีชนิดสเปกตัมดาวฤกษ์ชนิดเดียวกัน และ ระยะทาง,อุณหภูมิใกล้เคียงกัน</t>
  </si>
  <si>
    <t>Kepler-69c มีอุณหภูมิพื้นผิวสูง</t>
  </si>
  <si>
    <t>Kepler-452b และGliese667Cc เพราะมีระยะห่าง และอุณหภูมิที่เหมาะสม มีดาวฤกษ์ลักษณะใกล้เคียงกับดวงอาทิตย์</t>
  </si>
  <si>
    <t>เศษจากการระเบิดซุปเปอร์โนวา(เนบิวลา)</t>
  </si>
  <si>
    <t>ดาวฤกษ์ก่อนเกิดยุบตัวจนมีความดันและอุณหภูมิสูง เกิดปฏิกิริยาเคลียร์ฟิวชันเป็นดวงอาทิตย์</t>
  </si>
  <si>
    <t xml:space="preserve">ดาวเคราะห์เกิดจาก การรวมตัวของฝุ่นและแก๊ส ใน จานหมุนของเนบิวลาดั้งเดิม </t>
  </si>
  <si>
    <t>เกิดจากความแตกต่างของ อุณหภูมิ และ แรงดึงดูด ในระบบสุริยะช่วงกำเนิด</t>
  </si>
  <si>
    <t>1.ดาวเคราะชั้นใน
2.ดาวเคราะห์ชั้นน้อย
3.ดาวเคราะห์ชั้นนอก
4.เขตดาวหาง</t>
  </si>
  <si>
    <t>ประกอบด้วย ดาวเคราะห์น้อย วัตถุขนาดเล็ก</t>
  </si>
  <si>
    <t>1.	แถบไคเปอร์อยู่นอกดาวเนปจูน มีวัตถุเยือกแข็ง เช่น พลูโต
	2.	เมฆออร์ต เป็นแหล่งที่อยู่ของดาวหางจำนวนมาก อยู่ไกลมากจากดวงอาทิตย์</t>
  </si>
  <si>
    <t>1.อยู่ในเขตเอื้อชีวิตอุณหภูมิพอเหมาะ น้ำไม่กลายเป็นน้ำแข็งหรือระเหย
	2.มีบรรยากาศ – โดยเฉพาะออกซิเจน และป้องกันรังสีอันตราย
	3.มีน้ำในสถานะของเหลว
	4.มีแรงโน้มถ่วงเหมาะสม – รักษาชั้นบรรยากาศและไม่ทำให้ร่างกายสิ่งมีชีวิตเสียหาย
	5.มีแกนร้อน/สนามแม่เหล็กโลก – ช่วยป้องกันรังสีคอสมิก
	6มีวงโคจรคงที่ – ไม่เปลี่ยนอุณหภูมิอย่างรุนแรง</t>
  </si>
  <si>
    <t>Kepler-452 เพราะมีดาวฤกษ์เป็นG มีระยะห่างกับอณุหภูมิใกล้เคียงกัน</t>
  </si>
  <si>
    <t>Kepler-452b
Giles’s 667Cc
เพราะมีอุณหภูมิใกล้เคียงกับกับโลกจึงสามารถมีสิ่งมีชีวิตอาศัยอยู่ได้</t>
  </si>
  <si>
    <t>กลุ่มเมฆฝุ่นและก๊าซขนาดใหญ่ที่เรียกว่า โซลาร์เนบิวลา</t>
  </si>
  <si>
    <t>เกิดจากการยุบตัวของกลุ่มเมฆฝุ่นและแก๊สขนาดใหญ่ภายใต้แรงโน้มถ่วงของตัวเอง</t>
  </si>
  <si>
    <t>เกิดจากการรวมตัวของกลุ่มแก๊สและฝุ่นที่เรียกว่าเนบิวลาสุริยะ แรงโน้มถ่วงดึงดูดสสารเหล่านี้เข้าหากัน อนุภาคต่างๆเรอ่มชนและเกาะติดกันจนใหญ่ขึ้นเป็นดาวเคราะห์</t>
  </si>
  <si>
    <t>เพราะความแตกต่างของอุณหภูมิและระยะทางจากดวงอาทิตย์</t>
  </si>
  <si>
    <t xml:space="preserve">4เขต ได้แก่ เขตดาวเคราะห์ชั้นใน เขตดาวเคราะห์ชั้นใน เขตดาวเคราะห์น้อย เขตดาวเคราะห์ชั้นนอก และเขตดาวหาง </t>
  </si>
  <si>
    <t>ดาวเคราะห์น้อยจำนวนมาก ซึ่งเป็นวัตถุหินและโลหะขนาดเล็กที่โคจรรอบดวงอาทิตย์ระหว่างวงโคจรของดาวอังคารและดาวพฤหัสบดี</t>
  </si>
  <si>
    <t xml:space="preserve">วัตถุที่เป็นน้ำแข็งและหิน ซึ่งเป็นแหล่งกำเนิดของดาวหางคาบยาว </t>
  </si>
  <si>
    <t xml:space="preserve">มีน้ำในสถานะของเหลว มีบรรยากาศที่เหมาะสม และอยู่ห่างจากดาวฤกษ์ในระยะที่เหมาะสมเพื่อให้มีอุณหภูมิที่เอื้อต่อการอยู่อาศัย 
</t>
  </si>
  <si>
    <t>Kepler-452 เพราะ มีดาวฤกษ์ประเภทเดียวกัน มีระยะห่างและอุณหภูมิใกล้เคียงกัน</t>
  </si>
  <si>
    <t>Kepler-452b Giles’s667Cc เพราะมีอุณหภูมิใกล้เคียงกับโลกจึงมีสิ่งมีชีวิตอาศัยอยู่ได้</t>
  </si>
  <si>
    <t>เกิดจากดาวฤกษ์ก่อนเกิดยุบตัวจนมีความดันและอุณหภูมิสูงพอจนเกิดปฏิกิริยาฟิวชันเกิดเป็นดวงอาทิตย์</t>
  </si>
  <si>
    <t>เกิดจากฝุ่นและแก๊สที่หลงเหลือจากการเกิดดาวฤกษ์</t>
  </si>
  <si>
    <t>ส่วนที่เกิดการพอกพูนมวลใกล้ดวงอาทิตย์จะได้อิทธิพลจากลมสุริยะพัดเอาแก๊สออกไปจึงเกิดเป็นดาวเคราะห์หิน ส่วนที่เกิดการพอกพูนมวลไกลจากดวงอาทิตย์จะได้รับอิทธิพลจากลมสุริยะน้อย พื้นผิวจึงมีแก๊สอยู่มากปกคลุมเกิดเป็นดาวเคราะห์แก๊ส</t>
  </si>
  <si>
    <t>4 เขต แบ่งเป็น
1.เขตดาวเคราะห์ชั้นใน
2.เขตดาวเคราะห์น้อย
3.เขตดาวเคราะห์ชั้นนอก
4.เขตดงดาวหาง</t>
  </si>
  <si>
    <t>ดาวเคราะห์น้อย เศษหิน และเศษเหล็ก</t>
  </si>
  <si>
    <t>วัตถุนำ้แข็ง ดาวหาง และดาวเคราะห์แคระ</t>
  </si>
  <si>
    <t>ผิวดาวมีอุณหภูมิและสภาพแวดล้อมที่เหมาะสมนีนำ้ในสถานะของเหลว</t>
  </si>
  <si>
    <t>เนบิวลาที่เป็นเศษซากจากการระเบิดของซุปเปอร์โนวาเรียกว่าเนบิวลาสุริยะเกิดการยุบตัวรวมกัน</t>
  </si>
  <si>
    <t>เนบิวลาสุริยะยุบตัว 
โดยมวลร้อยละ99.8 ยุบตัวเป็นดาวฤกษ์ก่อนเกิด มวลอีก0.02 ที่เหลือรวมตัวเป็นแผ่นจานและหมุนรอบใจกลาง</t>
  </si>
  <si>
    <t>เกิดดวงอาทิตย์
ดาวฤกษ์ก่อนเกิดยุบตัวจนมีความดันและอุณหภูมิสูง เกิดปฏิกิริยานิวเคลียร์ฟิวชันเกิดเป็นดวงอาทิตย์</t>
  </si>
  <si>
    <t>เกิดการพอกพูนมวลบริเวณแผ่นจานหมุน สสารต่างๆรวมตัวกันด้วยแรงโน้มถ่วงค่อยๆพอกพูนเป็นวัตถุที่ใหญ่ขึ้นเกิดเป็นดาวเคราะห์</t>
  </si>
  <si>
    <t>Kepler-452b เพราะระยะห่างจากดาวฤกษ์และอุณหภูมิเฉลี่ยของดาวเคราะห์ใกล้เคียงกัน</t>
  </si>
  <si>
    <t>Kepler-694 เพราะมีอุณหภูมิพื้นผิวสูงมาก</t>
  </si>
  <si>
    <t>Gliese 667Cc เพราะมีอุณหภูมิที่ทำให้นำ้อยู่ในสถานะของเหลวได้
ส่วนKepler-452 มีระยะห่างจากดาวฤกษ์ที่เหมาะสม</t>
  </si>
  <si>
    <t>ฝุ่นและแก๊สส่วนใหญ่เป็นไฮโดรเจนรองลงมาคือฮีเลียมและธาตุหนักต่างๆและมวลของเนบิวลาประมาณ 99.8 มารวมตัวกันเป็นดวงอาทิตย์</t>
  </si>
  <si>
    <t>ฝุ่นแก๊สต่างๆ มวลของเนบิวลาประมาณ0.2เปอร์เซ็นต์ รวมตัวกันจากฝุ่นแก๊สและสารประกอบจนเป็นดาวเคราะห์</t>
  </si>
  <si>
    <t xml:space="preserve">เพราะอุณหภูมิในบริเวณใกล้ดวงอาทิตย์สูง ทำให้เฉพาะวัสดุที่มีจุดหลอมเหลวสูง เช่น หินและโลหะ สามารถรวมตัวเป็นดาวเคราะห์ได้ ส่วนในบริเวณไกลจากดวงอาทิตย์มีอุณหภูมิต่ำ ทำให้ก๊าซและน้ำแข็งสามารถรวมตัวกันกลายเป็นดาวเคราะห์แก๊สขนาดใหญ่
</t>
  </si>
  <si>
    <t>4เขต มีเขตดาวเคราะห์ชั้นใน ดาวเคราะห์น้อย
ดาวเคราะห์ชั้นนอก ไคเปอร์</t>
  </si>
  <si>
    <t>หิน โลหะ คาร์บอน</t>
  </si>
  <si>
    <t>เขตดาวหางประกอบด้วยก้อนน้ำแข็ง ฝุ่น หินเล็ก ๆ และวัตถุขนาดเล็กจำนวนมาก เช่น นิวเคลียสดาวหาง อยู่ในบริเวณแถบไคเปอร์และเมฆออร์ต</t>
  </si>
  <si>
    <t>มีบริเวณที่เหมาะสม มีน้ำ มีชั้นบรรยากาศที่เหมาะสม อุณหภูมิ และสภาพแวดล้อมที่เอื้อต่อการดำรงชีวิต</t>
  </si>
  <si>
    <t>กลายเป็นดวงอาทิตย์99.8 และมีฝุ่นและแก๊สที่เหลือกลายเป็นดาวเคราะห์</t>
  </si>
  <si>
    <t>จึงเป็นระบบสุริยะ</t>
  </si>
  <si>
    <t>ดาวศุกร์มีขนาดไกล้เคียงกับโลกมากที่สุด ดาวอังคารมีฤดูไกล้เคียงกับฌลกที่สุด</t>
  </si>
  <si>
    <t xml:space="preserve">Kepler-69c เนื่องจากมีอุณหภูมิพื้นผิวสูงเกินไป ทำให้น้ำไม่สามารถคงสถานะเป็นของเหลวได้ จึงไม่เอื้อต่อการดำรงชีวิต
</t>
  </si>
  <si>
    <t xml:space="preserve">Kepler-452b เพราะมีอุณหภูมิพื้นผิวใกล้เคียงกับโลก </t>
  </si>
  <si>
    <t>เนบิวลาสุริยะ ประกอบด้วยฝุ่นและแก๊สส่วนใหญ่เป็นไฮโดรเจนและรองลงมาเป็นฮีเลียม</t>
  </si>
  <si>
    <t>มวลของเนบิวลาสุริยะประมาณร้อยละ 99.8 จะรวมตัวกันเป็นดวงอาทิตย์ก่อนเกิดที่บริเวณศูนย์กลางของระบบสุริยะและมีวิวัฒนาการต่อมาเป็นดวงอาทิตย์</t>
  </si>
  <si>
    <t>เกิดจากกลุ่มก๊าซและฝุ่นอวกาศขนาดใหญ่ที่เรียกว่าเนบิวลาสุริยะ เนบิวลาดังกล่าวได้ยุบตัวลงด้วยแรงโน้มถ่วง ทำให้เกิดการหมุนและแบนราบเป็นแผ่นจาน จากนั้นอนุภาคในแผ่นจานนี้เริ่มชนและเกาะติดกัน กลายเป็นดาวเคราะห์</t>
  </si>
  <si>
    <t>ดาวเคราะห์ชั้นในอยู่ใกล้ดวงอาทิตย์มากกว่าทำให้มีอุณหภูมิสูงส่วนดาวเคราะห์ชั้นนอกอยู่ไกลจากดวงอาทิตย์มากกว่าทำให้อุณหภูมิต่ำกว่า</t>
  </si>
  <si>
    <t>4  มีดาวเคราะห์ชั้นใน แถบดาวเคราะห์น้อย ดาวเคราะห์ชั้นนอก แถบไคเปอร์กับดงดาวหาง</t>
  </si>
  <si>
    <t>วัตถุขนาดเล็กที่ส่วนใหญ่เป็นน้ำแข็งหินและฝุ่น</t>
  </si>
  <si>
    <t>มีชั้นบรรยากาศที่เหมาะสม มีน้ำ</t>
  </si>
  <si>
    <t>ต้องมีลักษณะที่เอื้อต่อการดำรงอยู่ของสิ่งมีชีวิตโดยเฉพาะอย่างยิ่งการมีน้ำในสถานะของเหลว บรรยากาศที่เหมาะสม และระยะห่างจากดาวฤกษ์ที่พอเหมาะ</t>
  </si>
  <si>
    <t>เนบิวลา การยุบตัวและปฏิกิริยาเทอร์โมนิวเคลียร์</t>
  </si>
  <si>
    <t>ดาวเคราะห์ในระบบสุริยะเกิดจากฝุ่นและก๊าซในแผ่นจานรอบดวงอาทิตย์ ที่รวมตัวกันเป็นก้อนเล็ก และค่อย ๆ เติบโตจนกลายเป็นดาวเคราะห์</t>
  </si>
  <si>
    <t xml:space="preserve">เพราะอุณหภูมิในแผ่นจานก่อนเกิดดาวเคราะห์ (protoplanetary disk) มีความแตกต่างตามระยะห่างจากดวงอาทิตย์
</t>
  </si>
  <si>
    <t>เขตบริวารของดวงอาทิตย์แบ่งเป็น 4 เขตหลัก ได้แก่
1. เขตดาวเคราะห์ชั้นใน
2. แถบดาวเคราะห์น้อย
3. เขตดาวเคราะห์ชั้นนอก
4. เขตไคเปอร์และเมฆออร์ต</t>
  </si>
  <si>
    <t>ดาวเคราะห์ชั้นนอก ได้แก่:
พฤหัสบดี, เสาร์, ยูเรนัส, เนปจูน</t>
  </si>
  <si>
    <t>เขตดาวเคราะห์น้อยประกอบด้วย:
1. ดาวเคราะห์น้อย (เช่น ซีรีส, เวสตา)
2.ฝุ่นและก้อนหินในอวกาศ
3. วัตถุขนาดเล็กที่อาจกลายเป็นอุกกาบาตหรือดาวหาง</t>
  </si>
  <si>
    <t>เขตดงดาวหางประกอบด้วย:
1. แถบไคเปอร์ – มีดาวเคราะห์แคระ, วัตถุเย็น, ดาวหางคาบสั้น
2. เมฆออร์ต – มีน้ำแข็งจำนวนมาก, เป็นแหล่งของดาวหางคาบยาว</t>
  </si>
  <si>
    <t>ดาวเคราะห์ที่เหมาะสมต่อการดำรงชีวิตควรมี:
น้ำในรูปของเหลว
อุณหภูมิเหมาะสม
ชั้นบรรยากาศและก๊าซชีวภาพ
องค์ประกอบทางเคมีพื้นฐานของชีวิต
สนามแม่เหล็กโลก
ความเสถียรทางธรณีวิทยา</t>
  </si>
  <si>
    <t>ดาว Kepler-452b</t>
  </si>
  <si>
    <t>Kepler-69 เพราะ อุณหภูมิสูง</t>
  </si>
  <si>
    <t>เนบิวลาสุริยะประกอบด้วยฝุ่นและแก๊ส</t>
  </si>
  <si>
    <t>เนบิวลาสุริยะ 99.8% เป็นดวงอาทิตย์</t>
  </si>
  <si>
    <t>ดาวเคราะห์เกิดจากเศษฝุ่นและก๊าซในจานรอบดวงอาทิตย์ที่รวมตัวกันเป็นก้อน แล้วกลายเป็นดาวเคราะห์</t>
  </si>
  <si>
    <t>ดาวเคราะห์ชั้นในเกิดการชนกันแล้วพอกมวลดาวเคราะห์ชั้นนอก ก๊าซและน้ำแข็งรวมตัวและ กักไว้ได้ ดึงก๊าซจำนวนมากมาสะสมรอบตัว</t>
  </si>
  <si>
    <t>4 เขตได้แก่ เขตดาวเคราะห์ชั้น ใน แถบดาวเคราะห์น้อย เขตดาวเคราะห์ชั้นนอก แถบไค
เปอร์กับดงดาวหาง</t>
  </si>
  <si>
    <t>ดาวเคราะห์น้อยจำนวนมาก ฝุ่น เศษหิน และ
วัตถุเล็กๆ</t>
  </si>
  <si>
    <t>มีน้ำ มีอากาศที่ใช้หายใจ อุณหภูมิที่เหมาะสม ชั้นบรรยากาศที่เหมาะสม และอยู่ห่างจากดาวฤกษ์</t>
  </si>
  <si>
    <t>เกิดดวงอาทิตย์ , การพอกพูนบริเวณแผ่นจานหมุน</t>
  </si>
  <si>
    <t>ดาวศุกร์เพราะมีขนาดและระยะห่างจากดวงอาทิตย์อย่างเหมาะสม</t>
  </si>
  <si>
    <t>Kepler-452b;Gliese 667Cc;Trappist-1e</t>
  </si>
  <si>
    <t>Kepler-69c ได้รับพลังงานจากดาวฤกษ์มากเกินไป</t>
  </si>
  <si>
    <t xml:space="preserve">Trappist-1e,Kepler-452b,Gliese 667Ccเพราะอยู่ในเขตเอื้ออาศัยซึ่งเป็นบริเวณที่น้ำสามารถคงอยู่ในสถานะของเหลวได้ </t>
  </si>
  <si>
    <t>เกิดจากเนบิวลาสุริยะ ซึ่งประกอบด้วยฝุ่นและก๊าซ</t>
  </si>
  <si>
    <t>มวลของเนบิวลาสุริยะรวมตัวกันเป็นดวงอาทิตย์</t>
  </si>
  <si>
    <t>เนื่องจากดาวเคราะห์ชั้นในก่อตัวใกล้ดวงอาทิตย์ที่มีความร้อนสูงซึ่งทำให้ธาตุและสารประกอบที่หลอมเหลวได้ง่าย ดาวเคราะห์ชั้นนอกเป็นก๊าซเนื่องจากพฝกมันก่อตัวในที่เย็นกว่า ซึ่งมีแก๊ซและน้ำแข็งที่เบากว่า</t>
  </si>
  <si>
    <t>4เขต ดาวเคราะห์ชั้นใน แถบดาวเคราะห์น้อย ดาวเคราะห์ชั้นนอก แถบไคเปอร์กับดงดาวหาง</t>
  </si>
  <si>
    <t>ดาวเคราะห์น้อยจำนวนมาก วัตถุหินและโลหะขนาดเล็ก</t>
  </si>
  <si>
    <t>วัตถุที่เป็นน้ำแข็และหิน ซึ่งเป็นแหล่งกำเนิดของดาวหางคาบยาว</t>
  </si>
  <si>
    <t>มีน้ำที่อยู่ในสถานะของเหลว มีชั้นบรรยากาศที่เหมาะสมและอยู่ห่างจากดาวฤกษ์ในระยะที่เหมาะสมจึงทำให้ผิวดาวมีอุณหและสภาวะแวดล้อมที่เอิ้อต่อการดำรงชีวิต</t>
  </si>
  <si>
    <t>การกำเนิดระบบสุริยะ เนบิวลาเริ่มยุบตัวลง</t>
  </si>
  <si>
    <t>แบบจำลแงในระบบสุริยะเริ่มต้นของการก่อตัว</t>
  </si>
  <si>
    <t>Kepler-69;Kepler-452</t>
  </si>
  <si>
    <t>TRAPPIST-1 เพราะมีน้ำในสถานะของเหลว มีชั้นบรรยากาศ มีอุณหภูมิและสภสพแวดล้อมตามที่เขตเอื้อชีวิตกำหนดไว้</t>
  </si>
  <si>
    <t>Trappist-1e;Gliese 667Cc;Kepler-452b</t>
  </si>
  <si>
    <t>Kepler-69c ดาวเคราะห์ที่ไม่อยู่ในเขตเอื้อชีวิต เพราะปัจจัยการดำรงชีวิตไม่เหมาะสม</t>
  </si>
  <si>
    <t>TRAPPIST-1 Kepler-452b Gliese 667Cc เพราะเป็นดาวเคราะห์ในเขตเอื้อชีวิตมีปัจจัยที่เอื้อต่อการดำรงชีวิต เช่น น้ำในสถานะของเหลว ชั้นบรรยากาศที่เหมาะสม อุณหภูมิที่พอเหมาะ</t>
  </si>
  <si>
    <t>กำเนิดมาจากกลุ่มเมฆฝนและก๊าซขนาดใหญ่ที่เรียกว่าเนบิวลาสุริยะ</t>
  </si>
  <si>
    <t>เกิดจากการรวมตัวกันของกลุ่มแก๊สและฝุ่นในอวกาศใต้แรงโน้มถ่วงของตัวเองเมื่อกลุ่มแก๊สและฝุ่นเหล่านี้ยุบตัวลงความร้อนและแรงดันที่เกิดขึ้นก็เพิ่มสูงขึ้นอย่างมากก็เกิดปฏิกิริยานิวเคลียร์ฟิวชัน</t>
  </si>
  <si>
    <t>เกิดจากการยุบตัวของเนบิวลาสุริยะซึ่งเป็นกลุ่มเมฆก๊าซและฝุ่นขนาดใหญ่เมื่อประมาณ 4.6 พันล้านปีก่อนแรงโน้มถ่วงทำให้เนบิวลา ยุบตัวลงกลายเป็นจานหมุนแบนๆใจกลางของจานรวมตัวกันเป็นดวงอาทิตย์ส่วนวัสดุรอบนอกเกิดการควบแน่นและรวมตัวกันเป็นดาวเคราะห์น้อยและดาวเคราะห์</t>
  </si>
  <si>
    <t>ฉันในเป็นดาวเคราะห์หินเนื่องจากอยู่ใกล้ ดวงอาทิตย์มากกว่าทำให้มีอุณหภูมิสูงกว่าและมีแรงโน้มถ่วงน้อยกว่าทำให้ก๊าซและฝุ่นเบาๆถูกพัดออกไปเหลือแต่หินและโลหะที่หนักกว่าก่อตัวเป็นดาวเคราะห์หินในขณะที่ดาวเคราะห์ชั้นนอกอยู่ไกลจากดวงอาทิตย์ทำให้มีอุณหภูมิเย็นกว่าและแรงโน้มถ่วงมากกว่าสามารถกักเก็บก๊าซและฝุ่นได้มากกว่าก่อตัวเป็นดาวเคราะห์แก๊สขนาดใหญ่</t>
  </si>
  <si>
    <t>แบ่งออกเป็น 4 เขตหลักได้แก่ดาวเคราะห์ชั้นในแถบดาวเคราะห์น้อยดาวเคราะห์ชั้นนอกและวัตถุในแถบ kyper</t>
  </si>
  <si>
    <t>ประกอบด้วยดาวเคราะห์ 4 ดวงได้แก่ดาวพฤหัสดาวเสาร์ดาวยูเรนัสและดาวเนปจูน</t>
  </si>
  <si>
    <t>วัตถุขนาดเล็กจำนวนมากที่โคจรรอบดวงอาทิตย์ระหว่างวงโคจรของดาวอังคารและดาวพฤหัสวัตถุเหล่านี้ส่วนใหญ่เป็นหินแต่ก็มีบางส่วนที่มีประกอบของโลหะเช่นนิกเกิลและ เหล็ก</t>
  </si>
  <si>
    <t>มีน้ำในสถานะ ของเหลวมีใช้บรรยากาศที่เหมาะสมอยู่ใน เขตที่ห่างจากดาวฤกษ์ในระยะที่เหมาะสมมีขนาดและองค์ประกอบใกล้เคียงกับโลก</t>
  </si>
  <si>
    <t>ระบบสุริยะมีต้นกำเนิดจาก เนบิวลา หรือกลุ่มแก๊สและฝุ่นในอวกาศ ที่ยุบตัวรวมกันภายใต้แรงโน้มถ่วง จนเกิดดวงอาทิตย์และดาวเคราะห์</t>
  </si>
  <si>
    <t>ดวงอาทิตย์เกิดจาก เนบิวลา ที่มวลสารภายในยุบตัวรวมกันด้วยแรงโน้มถ่วง จนแกนกลางร้อนจัด เกิด ปฏิกิริยานิวเคลียร์ฟิวชัน กลายเป็นดาวฤกษ์</t>
  </si>
  <si>
    <t>ดาวเคราะห์ในระบบสุริยะเกิดจาก ฝุ่นและแก๊สที่เหลือจากการเกิดดวงอาทิตย์ ซึ่งรวมตัวกันเป็นก้อนเล็ก ๆ แล้วค่อย ๆ รวมกันด้วยแรงโน้มถ่วง จนกลายเป็นดาวเคราะห์</t>
  </si>
  <si>
    <t>ดาวเคราะห์ชั้นในเป็นหิน เพราะอยู่ใกล้ดวงอาทิตย์ อุณหภูมิสูง
ดาวเคราะห์ชั้นนอกเป็นแก๊ส เพราะอยู่ไกล อุณหภูมิต่ำ แก๊สจึงรวมตัวได้</t>
  </si>
  <si>
    <t>เขตบริวารของดวงอาทิตย์แบ่งเป็น 3 เขตหลัก คือ
	1.	เขตดาวเคราะห์ภายใน (ดาวเคราะห์ชั้นใน)
	2.	เขตดาวเคราะห์ภายนอก (ดาวเคราะห์ชั้นนอก)
	3.	เขตวัตถุเล็กในระบบสุริยะ เช่น ดาวเคราะห์น้อย และดาวหาง</t>
  </si>
  <si>
    <t>ดาวเคราะห์น้อย,ดาวหาง,วัตถุเล็กอื่นๆ เช่นฝุ่นอากาศและเศษหินเล็กๆ</t>
  </si>
  <si>
    <t>ดาวหาระยะสั้นและดาวหาระยะยาว</t>
  </si>
  <si>
    <t>-น้ำในสถานะของเหลว
-บรรยากาศปกป้องและรักษาอุณหภูมิ
-อุณหภูมิพอเหมาะ
-แรงโน้มถ่วงพอเหมาะ
-มีธาตุอาหารจำเป็น
-สภาพแวดล้อมเสถียร</t>
  </si>
  <si>
    <t>เกิดจากการรวมตัวกันของกลุ่มแก๊สและฝุ่นใน
อวกาศภายใต้แรงโน้มถ่วงของตัวเอง เมื่อกลุ่ม
แก๊สและฝุ่นเหล่านี้ยุบตัวลง ความร้อนและแรง
ดันที่เกิดขึ้นก็เพิ่มสูงขึ้นอย่างมากก็จะเกิด ปฏิกิริยานิวเคลียร์ฟิวชัน</t>
  </si>
  <si>
    <t>เกิดขึ้นมาจากกลุ่มก๊าซและเนบิวลาดวงอาทิตย์ ซึ่งหมุนวนอยู่ แรงโร้มถ่วงทำให้เนบิวลายุบลงกลายเป็นแกนกลางร้อนและหนาแน่น ซึ่งตามาเป็นดวงอาทิตย์ ส่วนวัสดุที่เหลือจากการยุบตัวนั้นแบนราบเป็นแผ่นดิสก์หมุนวนและเกิดการเพิ่มมวล โดยอนุภาคในแผ่นดิสก์จะชนและรวมตัวกันเป็นดาวเคราะห์</t>
  </si>
  <si>
    <t>ชั้นในเป็นดาวเคราะห์หินเนื่องจากอยู่ใกล้ดวง
อาทิตย์มากกว่า ทำให้มีอุณหภูมิสูงกว่าและมี
แรงโน้มถ่วงน้อยกว่า ทำให้ก็ก๊าซและฝุ่นเบาๆ
ถูกพัดออกไป เหลือแต่หินและโลหะที่หนักกว่า
ก่อตัวเป็นดาวเคราะห์หิน ในขณะที่ดาวเคราะห์
ชั้นนอกอยู่ไกลจากดวงอาทิตย์ ทำให้มี
อุณหภูมิเย็นกว่าและมีแรงโน้มถ่วงมากกว่า
สามารถกักเก็บก๊าซและฝุ่นได้มากกว่า ก่อตัว
เป็นดาวเคราะห์แก๊สขนาดใหญ่</t>
  </si>
  <si>
    <t>การยุบตัวของเมฆก๊าซและฝุ่นในอวกาศ</t>
  </si>
  <si>
    <t>เกิดจากการฟิวชันของฮีเลียมกับไฮโดรเจน</t>
  </si>
  <si>
    <t>ชั้นในร้อน ทำให้ก๊าซระเหยเหลือแต่วัสดุ
ชั้นนอกเย็นทำให้ก๊าซและน้ำแข็งจับตัวกัน</t>
  </si>
  <si>
    <t>3เขต ดาวเคราะห์ชั้นใน ดาวเคราะห์ชั้นนอก เขตเมฆออร์ตและไคเปอร์</t>
  </si>
  <si>
    <t>พฤหัส
เสาร์
ยูเรนัส
เนปจูน</t>
  </si>
  <si>
    <t>ดาวหาง</t>
  </si>
  <si>
    <t>ระยะห่างจากดาวฤกษ์เหมาะสมและมีน้ำ
มีออกซิเจน</t>
  </si>
  <si>
    <t>แก๊สรวมตัวกันเกิดเตรียมเป็นดวงอาทิตย์</t>
  </si>
  <si>
    <t>รวมตัวแน่นหนาขึ้น</t>
  </si>
  <si>
    <t>เกิดดวงอาทิตย์และเริ่มดึงดาวเคราะห์เข้าวงโคจร</t>
  </si>
  <si>
    <t>Kepler-452b เพราะมีคุณสมบัติและลักษณะหลายอย่างคล้ายโลกมาก</t>
  </si>
  <si>
    <t>เกือบทุกดวงเพราะไม่เหมาะสมกับการอาศัย</t>
  </si>
  <si>
    <t>ดาวที่มีชื่อkepler มีคุณสมบัติคล้ายโลก</t>
  </si>
  <si>
    <t>เกิดจากการฟิวส์ชั้นของฮีเลียม ไฮโดรเจน</t>
  </si>
  <si>
    <t>ดาวเคราะห์ชั้นในร้อน → ก๊าซเบาระเหยไป → เหลือแต่วัสดุหินและโลหะ
ดูาเคราะห์ชั้นนอกเย็น → ก๊าซและน้ำแข็งจับตัวได้ → สะสมก๊าซมาก → เป็นดาวเคราะห์แก๊ส</t>
  </si>
  <si>
    <t>1️⃣ เขตดาวเคราะห์ชั้นใน
2️⃣ เขตดาวเคราะห์ชั้นนอก
3️⃣ เขตแถบไคเปอร์และเมฆออร์ต</t>
  </si>
  <si>
    <t>ระยะห่างจากดาวฤกษ์เหมาะสมและมีน้ำ</t>
  </si>
  <si>
    <t>แก๊สรวมตัวกัน</t>
  </si>
  <si>
    <t>แน้นหนาขึ้น</t>
  </si>
  <si>
    <t>กำเหนิดระบบสุริยะ</t>
  </si>
  <si>
    <t>Kepler-452b เพราะใกล้เคียงโลกมากที่สุด</t>
  </si>
  <si>
    <t>เกือบทุกดวงมีคุณสมบัติไม่คล้ายโลก</t>
  </si>
  <si>
    <t>ตรกลูกเคเปอร์มีคุณสมบัติคล้ายโลก</t>
  </si>
  <si>
    <t>กลุ่มฝุ่นก๊าซในอวกาศเรียกว่าโซลาร์เนบิวลา</t>
  </si>
  <si>
    <t>กำเนิดจากเมฆฝุ่นแก๊สสขนาดให่ญซึ่งยุบตัวลงภายใต้ความความโน้มถ่วงของตัวเอง</t>
  </si>
  <si>
    <t>ดาวฤกษ์ขนาดใหญ่เคลื่อนที่เข้ามาใกล้ดวงอาทิตย์แรงดึงดูดดวงอาทิตย์กับดาวฤกษ์มีผลให้มวลสารบางอย่างของดวงอาทิตย์และดาวฤกษ์หลุดออกมาแล้วกลายเป็นดาวเคราะห์</t>
  </si>
  <si>
    <t>ดาวเคราะห์ชั้นในเป็นดาวเคราะห์หินเพราะอยู่ใกล้ดวงอาทิตย์มากบรรยากาศจึงถูกทำลายส่วนดาวเคราะห์ชั้นนอกเป็นดาวเคราะห์แก๊สเนื่องจากอยู่ห่างไกลดวงอาทิตย์มากบรรยากาศจึงไม่ถูกทำลาย</t>
  </si>
  <si>
    <t xml:space="preserve">4เขต
เขตดาวเคราะห์ชั้นในหรือดาวเคราะห์หิน
เขตดาวเคราะห์น้อย 
เขตดาวเคราะห์ชั้นนอกหรือดาวเคราะห์ยักษ์
เขตดาวหาง
</t>
  </si>
  <si>
    <t>ดาวเคราะห์น้อย ฝุ่น และะเศษหิน</t>
  </si>
  <si>
    <t>วัตถุคล้ายน้ำแข็งและฝุ่น</t>
  </si>
  <si>
    <t>มีน้ำ มีชั้นบรรยากาศที่เหมาะสม มีอุณหภูมิที่เหมาะสม มีแหล่งพลังงานที่เพียงพอ</t>
  </si>
  <si>
    <t>การรวมตัวของกลุ่มก้อนเนบิวลา</t>
  </si>
  <si>
    <t>ก่อตัวกันเป็นดาวฤกษ์ก่อนเกิด</t>
  </si>
  <si>
    <t>Kepler-452b เพราะ มีอุณหภูมิพื้นผิวใก้ลเคียงกับโลกมากที่สุด</t>
  </si>
  <si>
    <t>Kepler-69c เพราะมีอุณหภูมิพื้นผิวสูงเกินไป</t>
  </si>
  <si>
    <t>ดาวkepler22b หรือ ดาวเคราะห์TRAPPIST-1 เพราะมีลักษณะภูมิศาสตร์ใกล้เคียงกัน</t>
  </si>
  <si>
    <t>เกิดจากเมฆฝุ่น แก็ส ซึ่งยุบตัวลงมาใต้แรงโน้มถ่วงของตัวเอง</t>
  </si>
  <si>
    <t>เกิดการจากฝุ่น แก็สไฮโดรเจนและฮีเลียม รวมตัวกันเป็นดาวเคราะห์ยักษ์แก็ส ส่วนสสารที่ไกลออกไป ซึ่งมีขนาดเล็กกว่า เรียกว่า ดาวยักษ์นเำแข็ง ซึ่งถูกแรงดึงดูดระหว่างดวงอาทิตย์มารวมตัวกันเป็นระบบสุริยะ</t>
  </si>
  <si>
    <t>ดาวเคราะห์ชั้นในเป็นดาวเคราะห์หินเพราะอยู่ใกล้ดวงอาทิตย์มาก บรรยากาศจึงถูกทำลาย ส่วนดาวเคราะห์ชั้นนอกเป็นดาวเคราะห์แก็สเนื่องจากอยู่ห่างไกลดวงอาทิตย์และมีการส่งพลังงานความร้อนไม่ถึง</t>
  </si>
  <si>
    <t>4เขต ได้แก่ ดาวเคราะห์ชั้นใน แถบดาวเคราะห์น้อย ดาวเคราะห์ชั้นนอก แถบดาวของออร์ต</t>
  </si>
  <si>
    <t>ดาวเคราะห์น้อย ฝุ่น และเศษหิน</t>
  </si>
  <si>
    <t>มีน้ำ มีชั้นบรรยากาศ มีอุณหภูมิที่เหมาะสม มีแหล่งพลังงานที่เพียงพอ</t>
  </si>
  <si>
    <t>เนบิวลารวมตัวกัน</t>
  </si>
  <si>
    <t>ดาวฤกษ์ก่อนเกิดก่อนเกิด</t>
  </si>
  <si>
    <t>จานกำเหนิดดาวเคราะห์</t>
  </si>
  <si>
    <t>Kepler-453b เพราะ มีอุณหภูมิพื้นผิวใกล้เคียงกับโลกมากที่สุด</t>
  </si>
  <si>
    <t>Kepler69cเพราะ มีอุณหภูมิพื้นผิวสูงเกินไป</t>
  </si>
  <si>
    <t>ดาวkepler22b หรือ ดาวเคราะห์TRAPPIST-1 เพราะมีลักษณะทางภูมิศาสตร์ใกล้เคียงกัน</t>
  </si>
  <si>
    <t>เนบิวลายักษ์  ยุบตัว โปรโตซัน ฟิวชัน กลายเป็นดาวฤกษ์เต็มตัว</t>
  </si>
  <si>
    <t xml:space="preserve">เนบิวลาจานกำเนิดดาวเคราะห์ ฝุ่นจับตัวกันก่อตัวเป็น Planetesimalsดาวเคราะห์เต็มตัว </t>
  </si>
  <si>
    <t>ความแตกต่างของอุณหภูมิและระยะทางจากดวงอาทิตย์ในช่วงที่เกิดระบบสุริยะ</t>
  </si>
  <si>
    <t>ดาวเคราะห์ชั้นใน, แถบดาวเคราะห์น้อย, ดาวเคราะห์ชั้นนอก, และเขตดาวหาง</t>
  </si>
  <si>
    <t>วัตถุที่เป็นน้ำแข็งและหิน ซึ่งเป็นแหล่งกำเนิดของดาวหางคาบยาว</t>
  </si>
  <si>
    <t>การมีน้ำในสถานะของเหลว, มีชั้นบรรยากาศที่เหมาะสม, และอยู่ในระยะห่างที่พอเหมาะจากดาวฤกษ์ (เขตเอื้ออาศัย) เพื่อให้อุณหภูมิเหมาะสมต่อการดำรงชีวิต</t>
  </si>
  <si>
    <t>สสารภายในเนบิวลาสุริยะ
รวมตัวกัน</t>
  </si>
  <si>
    <t>มวล 99.8% ของเนบิวลา
รวมตัวกันบริเวณใจกลาง
เกิดเป็นดาวฤกษ์ก่อนเกิด
ละมวล 0.2% รวมตัวกันเป็นจานรอบๆ</t>
  </si>
  <si>
    <t>ดาวฤกษ์ก่อนเกิด กลายเป็นดวงอาทิตย์
สสารอื่นๆ เริ่มรวมตัวกัน</t>
  </si>
  <si>
    <t>สสารบริเวณรอบๆ รวมตัวกัน เป็นดาวเคราะห่วงใน ดาวเคราะห์วงนอกและบริวารของดวงอาทิตย์</t>
  </si>
  <si>
    <t>ดาวศุกร์มีลักษณะทางกายภาพ ใกล้เคียงกับโลกมากที่สุด เช่น ขนาด มวล โครงสร้างภายใน และตำแหน่งโคจร
 แต่สภาพบรรยากาศและอุณหภูมิรุนแรงมาก ทำให้ไม่สามารถอยู่อาศัยได้เหมือนโลก</t>
  </si>
  <si>
    <t xml:space="preserve">51 Pegasi b เป็นตัวอย่างที่ชัดเจนของดาวเคราะห์นอกระบบที่ ไม่สามารถมีสิ่งมีชีวิตอยู่ได้ เพราะ
🔥 ร้อนจัด
🌪️ เป็นดาวแก๊ส ไม่มีพื้นผิวแข็ง
☢️ รับรังสีมากเกินไป
</t>
  </si>
  <si>
    <t>ดาวเคราะห์ที่อยู่ใน "เขตอาศัยได้" (habitable zone) ของดาวฤกษ์ และมีปัจจัยที่เอื้อต่อการดำรงชีวิต เช่น น้ำในสถานะของเหลว, ชั้นบรรยากาศที่เหมาะสม, และอุณหภูมิที่พอเหมาะ</t>
  </si>
  <si>
    <t>ดาวฤกษ์เกิดก่อนยุบตัวมี อุณหภูมิสูง ความดันสูงจนเกิดปฏิกิริยานิวเคลียร์ฟิวชัน</t>
  </si>
  <si>
    <t>บริเวณศูนย์กลางของดวงอาทิตย์จะผลิตพลังงานด้วยปฏิกิริยานิวเคลียร์ฟิวชั่นทำให้วัตถุรอบนอกบริเวณแผ่นจานหมุนจะเกิดการพอกพูนมวลทำให้เกิดเป็นดาวเคราะห์</t>
  </si>
  <si>
    <t>เพราะได้รับอิทธิพลจากลมสุริยะที่มาจากดวงอาทิตย์ซึ่งดาวเคราะห์ชั้นในอยู่ใกล้ดวงอาทิตย์มากกว่าดาวเคราะห์ชั้นนอก</t>
  </si>
  <si>
    <t>4 เขตคือ 1.ดาวเคราะห์ชั้นใน 2.เขตดาวเคราะห์น้อย 3.ดาวเคราะห์ชั้นนอก 4.เขตดงดาวตก</t>
  </si>
  <si>
    <t xml:space="preserve">วัตถุแข็งขนาดเล็กจำนวนมาก หิน โลหะ </t>
  </si>
  <si>
    <t>น้ำแข็งและฝุ่นละอองจำนวนมาก</t>
  </si>
  <si>
    <t>โคจรรอบดวงอาทิตย์ในระยะเวลาที่เหมาะสม
มีอุณหภูมิที่เหมาะสมและสามารถทำให้น้ำยังอยู่ในสถานะของเหลวได้</t>
  </si>
  <si>
    <t>เนบิวลาเริ่มเกิดการยุบตัวเป็นเนบิวลาที่มาจากการระเบิดของดาวเคราะห์รุ่นก่อนดวงอาทิตย์เรียกว่าเนบิวลาสุริยะ</t>
  </si>
  <si>
    <t>เนบิวลาสุริยะเกิดการยุบตัวซึ่ง 99.8% ประกอบไปด้วยแก๊สไฮโดรเจนและแก๊สฮีเลียมตรงกลางจะเกิดการยุบตัวด้วยแรงโน้มถ่วงทำให้มีอุณหภูมิสูงและความดันมากทำให้เกิดเป็น ดาวเคราะห์เกิดก่อน มวลอีก 0.2 จะไปรวมตัวกันเป็นแผ่นจานหมุนรอบใจกลาง</t>
  </si>
  <si>
    <t>แผ่นจานหมุนเริ่มบางลงเพราะเศษหินโลหะและสสารต่างๆเกิดการรวมตัวกันด้วยแรงโน้มถ่วงทำให้เกิดการพอกพูนเป็นวัตถุขนาดใหญ่</t>
  </si>
  <si>
    <t>เกิดดาวเคราะห์โดยบริเวณตรงกลางของดวงอาทิตย์จะเกิดการผลิตพลังงานจากปฏิกิริยานิวเคลียร์ฟิวชั่นทำให้วัตถุรอบนอกบริเวณแผ่นจานหมุนเกิดการพอกพูนมวลทำให้เกิดเป็นดาวเคราะห์</t>
  </si>
  <si>
    <t>Kepler-452bเพราะ ระยะห่างจากดาวฤกษ์ใกล้เคียงกับโลก และมีอุณหภูมิพื้นผิวเฉลี่ยที่เหมาะสมต่อการดำรงชีวิตใกล้เคียงกับโลก</t>
  </si>
  <si>
    <t>Trappist-1e
Kepler-452b
Gliese 667Cc
มีระยะห่างจากดาวฤกษ์ใกล้เคียงกับโลกและมีอุณหภูมิที่เหมาะสม</t>
  </si>
  <si>
    <t>เกิดมาจากกลุ่มเมฆฝุ่นและก๊าชขนาดใหญ่ที่
เรียกว่า เนบิวลาสุริยะ</t>
  </si>
  <si>
    <t>เกิดจากการรวมตัวกันของกลุ่มแก๊สและฝุ่น ในอวกาศภายใต้แรงโน้มถ่วงของตัวเอง เมื่อกลุ่มแก๊สและฝุ่นเหล่านียุบตัวลง ความร้อนและแรง ดันที่เกิดขึ้นก็เพิ่มสูงขึ้นอย่างมากก็จะเกิด ปฏิกิริยานิวเคลียร์ฟิวชัน</t>
  </si>
  <si>
    <t>เกิดจากการยุบตัวของเนบิวลาสุริยะ ซึ่งเป็นก
ลุ่มเมฆก้าชและฝุ่นขนาดใหญ่เมื่อประมาณ 4.6
พันล้านปีก่อน แรง 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</si>
  <si>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ทำให้มีอุณหภูมิสูงกว่าและมีแรงโน้มถ่วงน้อยกว่า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ในขณะที่ดาวเคราะห์ชันนอกอยู่ไกลจากดวงอาทิตย์ ทำให้มี
อุณหภูมิเย็นกว่าและมีแรง โน้มถ่วงมากกว่า
สามารถกักเก็บก๊าซและฝุ่นได้มากกว่า ก่อตัว
เป็นดาวเคราะห์แก๊สขนาดใหญ่</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</si>
  <si>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แต่ก็มีบางส่วนที่มีส่วนประกอบของไลหะ เช่น นิกเกิลและเหล็ก</t>
  </si>
  <si>
    <t>ประกอบด้วยวัตถุขนาดเล็กจำนวนมากที่อยู่ห่างไกลจากดวงอาทิตย์มากที่สุดในระบบสุริยะ
วัตถุเหล่านี้ส่วนใหญ่เป็นน้ำแข็งและฝุ่น</t>
  </si>
  <si>
    <t>มีน้ำในสถานะของเหลวมีชั้นบรรยากาศที่หมาะสมอยู่ในเขตที่ห่างจากดาวฤกษ์ ในระยะเหมาะสมมีขนาดและองค์ประกอบไกล้เคียง กับโลก</t>
  </si>
  <si>
    <t xml:space="preserve">Gliese 667C เพราะน้ำเป็นของเหลว
</t>
  </si>
  <si>
    <t>เนบิวลาสุริยะ (solar nebula) </t>
  </si>
  <si>
    <t>เกิดจากการรวมตัวกันของกลุ่มแก๊สและฝุ่นขนาดใหญ่ที่ยุบตัวลงภายใต้แรงโน้มถ่วงของตัวเอง เมื่อความหนาแน่นและอุณหภูมิที่ใจกลางสูงขึ้นถึงระดับหนึ่ง จะเกิดปฏิกิริยานิวเคลียร์ฟิวชัน (Nuclear fusion) ซึ่งเป็นการหลอมรวมอะตอมของไฮโดรเจนให้กลายเป็นฮีเลียม ปล่อยพลังงานมหาศาลออกมาในรูปของแสงและความร้อน</t>
  </si>
  <si>
    <t>จานกำเนิดดาวเคราะห์ประกอบด้วยฝุ่นและแก๊สที่เหลือจากการรวมตัวของดวงอาทิตย์</t>
  </si>
  <si>
    <t>มีความแตกต่างกันเนื่องจากตำแหน่งและสภาพแวดล้อมในช่วงที่พวกมันก่อตัวขึ้น </t>
  </si>
  <si>
    <t>4 เขต ประกอบด้วยดาวเคราะห์ชั้นใน, แถบดาวเคราะห์น้อย, ดาวเคราะห์ชั้นนอก, และเขตดาวหาง </t>
  </si>
  <si>
    <t>ดาวพฤหัสบดี (Jupiter)ดาวเสาร์ (Saturn)ดาวยูเรนัส (Uranus)ดาวเนปจูน (Neptune)</t>
  </si>
  <si>
    <t>หินและแร่ธาตุ: ซึ่งเป็นส่วนประกอบหลักของดาวเคราะห์น้อยส่วนใหญ่
 โลหะ: โดยเฉพาะเหล็กและนิกเกิล พบได้ในดาวเคราะห์น้อยบางส่วน
 วัสดุที่มีคาร์บอน: ดาวเคราะห์น้อยบางชนิดมีส่วนประกอบของคาร์บอนในปริมาณมาก
 น้ำแข็ง: โดยเฉพาะดาวเคราะห์น้อยที่อยู่ในบริเวณขอบนอกของแถบดาวเคราะห์น้อย จะมีน้ำแข็งเป็นส่วนประกอบมากขึ้น</t>
  </si>
  <si>
    <t>วัตถุที่เป็นน้ำแข็ง: ส่วนใหญ่เป็นน้ำแข็งชนิดต่างๆ เช่น น้ำแข็ง น้ำแข็งมีเทน และน้ำแข็งแอมโมเนีย
ฝุ่น: คล้ายกับฝุ่นที่พบในบริเวณอื่นๆ ของระบบสุริยะ
อาจมีส่วนประกอบที่เป็นหิน: นักวิทยาศาสตร์บางคนเชื่อว่าอาจมีวัตถุที่เป็นหินปะปนอยู่บ้าง</t>
  </si>
  <si>
    <t>น้ำมีสถานะเป็นของเหลว
มีแหล่งพลังงาน
มีบรรยากาศ
มีสนามแม่เหล็ก
มีเสถียรภาพทางธรณีวิทยา</t>
  </si>
  <si>
    <t>ขั้นตอนการก่อร่างสร้างตัวของเหล่าก้อนมวล</t>
  </si>
  <si>
    <t>Kepler-452bเพราะมีดาวแม่คล้ายดวงอาทิตย์</t>
  </si>
  <si>
    <t>Trappist-1eเพราะอยู่ใกล้กับดาวฤกษ์เกินไป</t>
  </si>
  <si>
    <t>ดวงอาทิตย์เกิดจากการยุบตัวของเนบิวลาภายใต้แรงโน้มถ่วง จนกลายเป็นโปรโตสตาร์ แล้วเริ่มเกิดปฏิกิริยานิวเคลียร์ฟิวชันของไฮโดรเจนที่ศูนย์กลาง ทำให้เกิดพลังงานและกลายเป็นดาวฤกษ์</t>
  </si>
  <si>
    <t>ดาวเคราะห์เกิดจากการรวมตัวของฝุ่นและก๊าซในจานรอบดวงอาทิตย์ โดยฝุ่นรวมเป็นก้อนใหญ่ขึ้นเรื่อย ๆ จนกลายเป็นดาวเคราะห์หินหรือดาวเคราะห์แก๊ส ขึ้นอยู่กับตำแหน่งและวัสดุที่มี</t>
  </si>
  <si>
    <t xml:space="preserve">ดาวเคราะห์ชั้นในเป็นหิน เพราะใกล้ดวงอาทิตย์เกินไป ก๊าซเบาระเหยหมด
ดาวเคราะห์ชั้นนอกเป็นแก๊ส เพราะอยู่ไกล พอกักเก็บก๊าซไว้ได้
</t>
  </si>
  <si>
    <t>เขตบริวารของดวงอาทิตย์แบ่งเป็น 4 เขต ได้แก่
	1.	เขตดาวเคราะห์ชั้นใน
	2.	เขตดาวเคราะห์ชั้นนอก
	3.	แถบดาวเคราะห์น้อย
	4.	เขตดงดาวหาง (แถบไคเปอร์และเมฆออร์ต)</t>
  </si>
  <si>
    <t>เขตดาวเคราะห์ชั้นนอกประกอบด้วย:
		พฤหัสบดี
		เสาร์
		ยูเรนัส
		เนปจูน
ทั้งหมดเป็นดาวเคราะห์ขนาดใหญ่ มีวงแหวน และมีดวงจันทร์จำนวนมาก</t>
  </si>
  <si>
    <t>เขตดาวเคราะห์น้อยประกอบด้วย
	ดาวเคราะห์น้อย
	ดาวเคราะห์แคระ (เช่น เซเรส)
	เศษหินและฝุ่นจากการชนกันของวัตถุเล็ก ๆ</t>
  </si>
  <si>
    <t>เขตดงดาวหางประกอบด้วย แถบไคเปอร์ (ใกล้เนปจูน) และ เมฆออร์ต (ไกลสุดขอบระบบสุริยะ) ซึ่งเป็นแหล่งของดาวหางที่มีน้ำแข็ง ก๊าซ และฝุ่นเป็นองค์ประกอบหลัก</t>
  </si>
  <si>
    <t>ดาวเคราะห์ที่เอื้อต่อการดำรงชีวิตควรมีน้ำ ของเหลว บรรยากาศ อุณหภูมิพอเหมาะ ธาตุพื้นฐานของชีวิต พื้นผิวที่มั่นคง สนามแม่เหล็ก และวงโคจรที่เสถียร</t>
  </si>
  <si>
    <t>เป็นขั้นตอนแรกสุดของการกำเนิดระบบสุริยะ
	•	กลุ่มแก๊ส (ส่วนใหญ่เป็นไฮโดรเจนและฮีเลียม) และฝุ่นในอวกาศรวมตัวกันเป็นกลุ่มเมฆขนาดใหญ่
	•	เกิดจากการระเบิดของซูเปอร์โนวาในอดีต ทำให้ฝุ่นและแก๊สบางส่วนถูกดึงดูดเข้าหากันด้วยแรงโน้มถ่วง</t>
  </si>
  <si>
    <t xml:space="preserve">•	กลุ่มเมฆเริ่มหมุนและยุบตัวเข้าหาศูนย์กลางมากขึ้น
	•	ตรงกลางจะมีมวลมากที่สุด ทำให้อุณหภูมิสูงและเกิดปฏิกิริยา นิวเคลียร์ฟิวชัน เกิดเป็นดวงอาทิตย์
	•	ส่วนรอบนอกแผ่เป็นแผ่นจานแบน เรียกว่า แผ่นจานฝุ่นหมุนวน (protoplanetary disk)
</t>
  </si>
  <si>
    <t xml:space="preserve">	•	ฝุ่นและก๊าซในแผ่นจานหมุนวนรอบดวงอาทิตย์เริ่มรวมตัวกันด้วยแรงโน้มถ่วง
	•	กลายเป็น ดาวเคราะห์ก่อกำเนิด (protoplanets) และค่อย ๆ พัฒนาเป็น ดาวเคราะห์เต็มตัว
	•	ดวงอาทิตย์อยู่ตรงกลาง ล้อมรอบด้วยดาวเคราะห์และวัตถุต่าง ๆ เป็นระบบสุริยะ
</t>
  </si>
  <si>
    <t>หลังจากดวงอาทิตย์เริ่มปล่อยพลังงานและลมสุริยะ 	•	ก๊าซส่วนเกินถูกเป่าออกจากระบบ → ระบบสุริยะเริ่มคงที่ 	•	ดาวเคราะห์โคจรรอบดวงอาทิตย์ในวงโคจรที่เสถียร</t>
  </si>
  <si>
    <t>Kepler-452b
	•	เหตุผล:
	•	โคจรรอบดาวฤกษ์ประเภท G (เหมือนดวงอาทิตย์)
	•	ระยะทางจากดาวฤกษ์ใกล้เคียงกับโลก (1.046 AU)
	•	อุณหภูมิพื้นผิวใกล้เคียงกับโลก (265 K เทียบกับโลก 288 K)
	•	อยู่ในเขตเอื้อต่อการดำรงชีวิต</t>
  </si>
  <si>
    <t>ดาวเคราะห์นอกระบบสุริยะ (Exoplanet) ที่ ไม่สามารถมีสิ่งมีชีวิตอาศัยอยู่ได้ มีอยู่เป็นจำนวนมาก เพราะเงื่อนไขของสิ่งมีชีวิต (ตามแบบโลก) ต้องการปัจจัยสำคัญ เช่น น้ำในสถานะของเหลว อุณหภูมิที่เหมาะสม และบรรยากาศที่เอื้อต่อชีวิต</t>
  </si>
  <si>
    <t xml:space="preserve">นักวิทยาศาสตร์ยังไม่พบหลักฐานสิ่งมีชีวิตบนดาวเคราะห์นอกระบบสุริยะ (exoplanet) จริง ๆ แต่มีดาวที่ มีคุณสมบัติเอื้อต่อการดำรงชีวิต ซึ่งเรียกว่า ดาวเคราะห์ในเขตเอื้ออาศัย (habitable zone) หรือ Goldilocks zone </t>
  </si>
  <si>
    <t>ที่เหลือจากการรวมตัวเป็นดวงอาทิตย์จะรวมตัวเป็นจานดาวเคราะห์ในจานดาวเคราะห์นี้ อนุภาคต่างๆ ชนและรวมตัวกันเป็นก้อนที่ใหญ่ขึ้นเรื่อยๆ จนกลายเป็นดาวเคราะห์</t>
  </si>
  <si>
    <t>ดาวเคราะห์ชั้นในอยู่ใกล้ดวงอาทิตย์มากกว่า ทำให้ได้รับความร้อนและลมสุริยะที่รุนแรง
ดาวเคราะห์ชั้นนอกอยู่ไกลจากดวงอาทิตย์ ทำให้มีอุณหภูมิต่ำกว่าและได้รับผลกระทบจากลมสุริยะน้อยกว่า</t>
  </si>
  <si>
    <t>4 เขต ดาวเคราะห์ชั้นใน ดาวเคราะห์น้อย ดาวเคราะห์ชั้นนอก ดาวหาง</t>
  </si>
  <si>
    <t>วัตถุขนาดเล็กจำนวนมากที่โคจรรอบดวงอาทิตย์ โดยส่วนใหญ่เป็นหินหรือโลหะ</t>
  </si>
  <si>
    <t>มีน้ำในสถานะของเหลว, มีชั้นบรรยากาศที่เหมาะสม, อยู่ในระยะห่างที่เหมาะสมจากดาวฤกษ์</t>
  </si>
  <si>
    <t>protoplanetary disk</t>
  </si>
  <si>
    <t>Planet formation</t>
  </si>
  <si>
    <t>Kepler-452b มีลักษณะใกล้เคียงกับโลกมากที่สุด เพราะมีขนาดใกล้เคียงโลก โคจรรอบดาวฤกษ์คล้ายดวงอาทิตย์ และอยู่ในเขตที่อุณหภูมิเอื้อต่อการมีน้ำในสถานะของเหลว</t>
  </si>
  <si>
    <t>ดาว 51 Pegasi b ไม่สามารถมีสิ่งมีชีวิตอาศัยอยู่ได้ เพราะเป็นดาวแก๊สยักษ์ที่อยู่ใกล้ดาวฤกษ์เกินไป ทำให้อุณหภูมิสูงมาก ไม่มีพื้นผิวแข็ง และไม่มีน้ำในสถานะของเหลว</t>
  </si>
  <si>
    <t>ดาวเคราะห์ Kepler-452b อาจสามารถมีสิ่งมีชีวิตอาศัยอยู่ได้ เพราะอยู่ในเขตเอื้อต่อการอยู่อาศัยของดาวฤกษ์ มีอุณหภูมิที่เหมาะสม และอาจมีน้ำในสถานะของเหลว</t>
  </si>
  <si>
    <t>การยุบตัวของเนบิวล่าสุริยะ ทำให้เกิดการรวมตัวของก็าซและฝุ่น ทำให้เกิดปฏิกิริยานิวเคลียร์ฟิวชัน</t>
  </si>
  <si>
    <t>ดาวเคราะห์ในระบบสุริยะเกิดขึ้นจากการรวมตัวของฝุ่นและก๊าซในเนบิวลาสุริยะ ที่เหลือจากการก่อตัวของดวงอาทิตย์ โดยฝุ่นและก๊าซเหล่านี้จะรวมตัวกันเป็นกลุ่มๆ และเกิดการชนและการรวมตัวกัน ทำให้เกิดเป็นดาวเคราะห์</t>
  </si>
  <si>
    <t>ดาวเคราะห์ชั้นในเป็นดาวเคราะห์หินเพราะอุณหภูมิสูงใกล้ดวงอาทิตย์ ทำให้ก๊าซไม่สามารถควบแน่นได้ ส่วนดาวเคราะห์ชั้นนอกเป็นดาวเคราะห์แก๊สเพราะอุณหภูมิต่ำ ทำให้ก๊าซสามารถควบแน่นและเก็บไว้ได้มาก</t>
  </si>
  <si>
    <t>2เขตคือ ชั้นในและชั้นนอก</t>
  </si>
  <si>
    <t xml:space="preserve">ดาวพฤหัสบดี
ดาวเสาร์ 
ดาวยูเรนัส 
ดาวเนปจูน </t>
  </si>
  <si>
    <t>เขตดาวเคราะห์น้อยประกอบด้วยดาวเคราะห์น้อยจำนวนมาก ซึ่งอยู่ในบริเวณระหว่างวงโคจรของดาวอังคารและดาวพฤหัสบดี</t>
  </si>
  <si>
    <t>เขตดงดาวหางประกอบด้วยแถบไคเปอร์และเมฆออร์ต ซึ่งเป็นแหล่งกำเนิดของดาวหาง</t>
  </si>
  <si>
    <t>ดาวเคราะห์ที่เอื้อต่อการดำรงชีวิตควรมีอุณหภูมิเหมาะสม มีน้ำ มีบรรยากาศที่เหมาะสม และมีแหล่งพลังงาน</t>
  </si>
  <si>
    <t>เนบิวล่าสุริยะเริ่มยุบตัว</t>
  </si>
  <si>
    <t>Kepler-452b เพราะมีระยะห่างระหว่างดาวกับดาวฤกษ์ใกล้เคียงกัน และมีอุณหภูมิใกล้เคียงกับโลก</t>
  </si>
  <si>
    <t>Kepler-69cเพราะอุณหภูมิสูงเกินไป</t>
  </si>
  <si>
    <t>Kepler-452bและGliese 667Ccเพราะมีอุณหภูมิเหมาะสมต่อการกำเนิดชีวิต</t>
  </si>
  <si>
    <t xml:space="preserve">นางสาวปณิดา  คมปาน </t>
  </si>
  <si>
    <t>เกิดจากการรวมตัวกันของกลุ่มแก๊สและฝุ่นในอวกาศภายใต้แรง โน้มถ่วงของตัวเอง เมื่อกลุ่มแก๊สและฝุ่นเหล่านี้ยุบตัวลง ความร้อนและแรง ดันที่เกิดขึ้นก็เพิ่มสูงขึ้นอย่างมากก็จะเกิด ปฏิกิริยานิวเคลียร์ฟิวชัน</t>
  </si>
  <si>
    <t>เกิดจากการยุบตัวของเนบิวลาสุริยะ ซึ่งเป็นก
ลุ่มเมฆก้าซและฝุ่นขนาดใหญ่เมื่อประมาณ 4.6
พันล้านปีก่อน แรงโน้มถ่วงทำให้เนบิวลายุบตัว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ส่วนวัสดุรอบนอกเกิดการควบแน่นและรวมตัวกันเป็นดาวเคราะห์น้อย และดาวเคราะห์</t>
  </si>
  <si>
    <t>ชั้นในเป็นดาวเคราะห์หินเนื่องจากอยู่ใกล้ดวง
อาทิตย์มากกว่า ทำให้มีอุณหภูมิสูงกว่าและมีแรง โน้มถ่วงน้อยกว่า ทำให้ก๊าซและฝุ่นเบาๆถูกพัดออกไป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 โน้มถ่วงมากกว่าสามารถกักเก็บก๊าซและฝุ่นได้มากกว่า ก่อตัว
เป็นดาวเคราะห์แก๊สขนาด ใหญ่8</t>
  </si>
  <si>
    <t xml:space="preserve">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แต่ก็มีบางส่วนที่มีส่วนประกอบของโลหะ </t>
  </si>
  <si>
    <t>ประกอบด้วยวัตถุขนาดเล็กจำนวนมากที่อยู่ห่างไกลจากดวงอาทิตย์มากที่สุด ในระบบสุริยะวัตถุเหล่านี้ส่วนใหญ่เป็นน้ำแข็งและฝุ่น</t>
  </si>
  <si>
    <t xml:space="preserve">
Gliese 667C เพราะน้ำเป็นของเหลว</t>
  </si>
  <si>
    <t>เกิดจากการรวมตัวกันของกลุ่มเมฆฝุ่นและแก๊สขนาดใหญ่ ที่ยุบตัวลงภายใต้แรงโน้มถ่วงของตัวเอง</t>
  </si>
  <si>
    <t xml:space="preserve">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การชนกันและรวมตัวของอนุภาคในจานนี้ ทำให้เกิดเป็นดาวเคราะห์น้อยและดาวเคราะห์ 
</t>
  </si>
  <si>
    <t>ดาวเคราะห์ชั้นใน (ดาวเคราะห์หิน):
อยู่ใกล้ดวงอาทิตย์:
ทำให้ได้รับความร้อนและลมสุริยะที่รุนแรง 
ลมสุริยะ:
พัดพาก๊าซและฝุ่นเบาๆ ออกไป 
ส่วนประกอบ:
เหลือแต่หินและโลหะที่มีน้ำหนักมากกว่า 
ลักษณะ:
มีขนาดเล็กกว่าและพื้นผิวเป็นของแข็ง 
ดาวเคราะห์ชั้นนอก (ดาวเคราะห์แก๊ส):
อยู่ไกลจากดวงอาทิตย์:
ได้รับความร้อนและลมสุริยะน้อยกว่า 
อุณหภูมิต่ำ:
เอื้อต่อการสะสมก๊าซ 
ส่วนประกอบ:
ไฮโดรเจนและฮีเลียมเป็นส่วนใหญ่ 
ลักษณะ:
มีขนาดใหญ่กว่าและไม่มีพื้นผิวแข็งที่ชัดเจน</t>
  </si>
  <si>
    <t xml:space="preserve">ดาวเคราะห์ชั้นใน, แถบดาวเคราะห์น้อย, ดาวเคราะห์ชั้นนอก, และแถบไคเปอร์/ดงดาวหาง </t>
  </si>
  <si>
    <t>เขตดาวเคราะห์ชั้นนอก ประกอบด้วยดาวเคราะห์ 4 ดวง ได้แก่ ดาวพฤหัสบดี, ดาวเสาร์, ดาวยูเรนัส, และดาวเนปจูน</t>
  </si>
  <si>
    <t>ดาวเคราะห์น้อยจำนวนมาก ซึ่งเป็นวัตถุหินและโลหะขนาดเล็ก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t>
  </si>
  <si>
    <t xml:space="preserve">ประกอบด้วยวัตถุที่เป็นน้ำแข็งและหิน ซึ่งเป็นแหล่งกำเนิดของดาวหางคาบยาว </t>
  </si>
  <si>
    <t>มีน้ำในสถานะของเหลว มีบรรยากาศที่เหมาะสม และอยู่ห่างจากดาวฤกษ์ในระยะที่พอเหมาะ</t>
  </si>
  <si>
    <t>ดาวศุกร์ แม้ว่าดาวอังคารจะมีความคล้ายคลึงในเรื่องฤดูกาลและความเอียงของแกนหมุน แต่ดาวศุกร์มีขนาดและมวลใกล้เคียงกับโลกมากกว่า ทำให้ถูกขนานนามว่าเป็น "น้องสาว" หรือ "ฝาแฝด" ของโลก</t>
  </si>
  <si>
    <t>KELT-9b เป็นตัวอย่างที่ดีของดาวเคราะห์นอกระบบที่ ไม่สามารถมีสิ่งมีชีวิตอยู่ได้ เพราะ:
อุณหภูมิรุนแรงเกินไป
ไม่มีน้ำหรือโมเลกุลที่สำคัญต่อชีวิต
สภาพแวดล้อมสุดโต่งทั้งความร้อนและรังสี</t>
  </si>
  <si>
    <t>การรวมตัวของสสารในเนบิวลาสุริยะมาจาก</t>
  </si>
  <si>
    <t>มาจากฝุ่นและแก๊สสรวมตัวกัน</t>
  </si>
  <si>
    <t xml:space="preserve"> 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 กับโลก</t>
  </si>
  <si>
    <t>Gliese 667Cเพราะน้ำเป็นของเหลว</t>
  </si>
  <si>
    <t>Kepler-69cเพราะอุณหภูมิสูง</t>
  </si>
  <si>
    <t>Gliese 667เพราะน้ำเป็นของเหลวและอยู่ในเขตเอื้อชีวิต</t>
  </si>
  <si>
    <t>ดวงอาทิตย์เกิดจากกลุ่มก๊าซและฝุ่นในอวกาศรวมตัวกันด้วยแรงโน้มถ่วง จนหนาแน่นและร้อนมากพอเกิดปฏิกิริยานิวเคลียร์ฟิวชันที่แกนกลาง จุดกำเนิดแสงและพลังงานของดวงอาทิตย์ เริ่มเป็นดาวฤกษ์เต็มตัวเมื่อประมาณ 4,600 ล้านปีก่อน</t>
  </si>
  <si>
    <t>ดาวเคราะห์ในระบบสุริยะเกิดจากเศษก๊าซและฝุ่นที่เหลือจากการก่อตัวของดวงอาทิตย์ เศษวัสดุเหล่านี้ค่อย ๆ รวมตัวกันเป็นก้อนเล็ก ก้อนใหญ่ จนกลายเป็นดาวเคราะห์ในที่สุด กระบวนการนี้ใช้แรงโน้มถ่วงและการชนกันของวัตถุเป็นตัวช่วยในการสร้างดาวเคราะห์</t>
  </si>
  <si>
    <t>ใกล้ดวงอาทิตย์ → ร้อน → เหลือแต่วัสดุหิน
ไกลดวงอาทิตย์ → เย็น → กักแก๊สได้ → เป็นดาวแก๊ส</t>
  </si>
  <si>
    <t>เขตบริวารของดวงอาทิตย์แบ่งเป็น 3 เขต คือ
	1.	เขตดาวเคราะห์ชั้นใน (ดาวหิน)
	2.	เขตดาวเคราะห์ชั้นนอก (ดาวแก๊สยักษ์)
	3.	เขตไคเปอร์กับเมฆออร์ต (วัตถุขนาดเล็ก เช่น ดาวหาง)</t>
  </si>
  <si>
    <t>เขตดาวเคราะห์ชั้นนอกประกอบด้วย:
	•	ดาวพฤหัสบดี
	•	ดาวเสาร์
	•	ดาวยูเรนัส
	•	ดาวเนปจูน</t>
  </si>
  <si>
    <t>เขตดาวเคราะห์น้อยประกอบด้วย ดาวเคราะห์น้อย (ก้อนหินหรือโลหะขนาดเล็ก) และ เศษซากวัตถุ ที่หลงเหลือจากการก่อตัวของระบบสุริยะ อยู่ระหว่างวงโคจรของดาวอังคารกับดาวพฤหัสบดี</t>
  </si>
  <si>
    <t>เขตดงดาวหางประกอบด้วย ดาวหาง และ วัตถุน้ำแข็งเล็ก ๆ อยู่ไกลรอบนอกระบบสุริยะ เช่น ในเขตไคเปอร์กับเมฆออร์ต</t>
  </si>
  <si>
    <t>ดาวเคราะห์ที่เหมาะต่อการดำรงชีวิตควรมี:
	•	น้ำ (ของเหลว)
	•	อุณหภูมิพอเหมาะ
	•	บรรยากาศปกป้องรังสี
	•	ธาตุอาหารจำเป็น</t>
  </si>
  <si>
    <t>แผ่นนจานสุริยะ</t>
  </si>
  <si>
    <t>การรวมตัวของสสารเปนดาวเคราะห์</t>
  </si>
  <si>
    <t>Kepler-452 เพราะอยู่ใกล้เคียงกับโลก</t>
  </si>
  <si>
    <t>ดาวเคราะห์นอกระบบสุริยะที่ร้อนจัดหรือเย็นจัดเกินไป ไม่เหมาะสำหรับสิ่งมีชีวิต เพราะไม่มีน้ำของเหลวและสภาพแวดล้อมเอื้อต่อการดำรงชีวิต</t>
  </si>
  <si>
    <t>ดาวเคราะห์นอกระบบสุริยะที่อยู่ใน เขตอยู่อาศัย (Habitable Zone) ของดาวฤกษ์ตัวเอง มีอุณหภูมิพอเหมาะ ทำให้น้ำสามารถคงสถานะเป็นของเหลว จึงเอื้อต่อการมีสิ่งมีชีวิตอาศัยอยู่ได้</t>
  </si>
  <si>
    <t xml:space="preserve">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การชนกันและรวมตัวของอนุภาคในจานนี้ ทำให้เกิดเป็นดาวเคราะห์น้อยและดาวเคราะห์ </t>
  </si>
  <si>
    <t>ความแตกต่างขององค์ประกอบและสภาพแวดล้อมในระยะห่างจากดวงอาทิตย์ ขณะที่ระบบสุริยะกำลังเริ่มก่อตัว</t>
  </si>
  <si>
    <t>ดาวเคราะห์ชั้นใน, แถบดาวเคราะห์น้อย, ดาวเคราะห์ชั้นนอก, และดงดาวหาง</t>
  </si>
  <si>
    <t xml:space="preserve">ดาวเคราะห์น้อยจำนวนมาก ซึ่งเป็นวัตถุหินและโลหะขนาดเล็ก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 </t>
  </si>
  <si>
    <t>มีน้ำ มีอากาศบริสุทธิ์ มีระยะห่างจากดาวฤกษ์ที่เหมาะสม</t>
  </si>
  <si>
    <t>แผ่นจานสุริยะ</t>
  </si>
  <si>
    <t>การรวมตัวของสสารเป็นดาวเคราะห์</t>
  </si>
  <si>
    <t>Kephler-452 เพราะ อยู่ใกล้เคียงกับโลก</t>
  </si>
  <si>
    <t xml:space="preserve">ดาว Kepler-70b ไม่สามารถมีสิ่งมีชีวิตอาศัยอยู่ได้ เพราะมีอุณหภูมิสูงมาก ไม่มีน้ำในสถานะของเหลว และไม่มีบรรยากาศที่เหมาะสมต่อการดำรงชีวิต
</t>
  </si>
  <si>
    <t>เนบิวล่าสุริยะยุบตัว</t>
  </si>
  <si>
    <t>สสารเนบิวล่าภายในยุบตัว</t>
  </si>
  <si>
    <t>เกิดการพอกพูน บริเวณจานพอกพูนมวล</t>
  </si>
  <si>
    <t>เพราะระยะห่างไม่เท่ากัน</t>
  </si>
  <si>
    <t>เขตดาวเคราะห์ชั้นใน ดาวเคราะน้อย ดาวเคราะห์ชั้นนอก เขตดงดาวหาง</t>
  </si>
  <si>
    <t>ประกอบด้วยวัตถุหินเล็กๆ และบางส่วนเป็นโลหะ รวมตัวกันระหว่างดาวพฤหัส และ ดาวอังคาร</t>
  </si>
  <si>
    <t>วัตถุจำนวนขนาดเล็กมากที่อยู่ห่างจากดวงอาทิตย์มากที่สุด(หลังเนปจูน) เป็นน้ำแข็งและฝุ่น</t>
  </si>
  <si>
    <t>มีน้ำมีชั้นบรรยากาศ มีอุณหภูเหมาะสม</t>
  </si>
  <si>
    <t>Kepler-452;Gliese 667C</t>
  </si>
  <si>
    <t>Kepler452b มีระยะห่างจากดาวฤกษ์คล้ายโลก</t>
  </si>
  <si>
    <t>Trappist-1e อยู่ใกล้ดาวฤกษ์เกินไป</t>
  </si>
  <si>
    <t>Kepler452b เพราะระยะห่างเท่าโลกจึงมีโอกาสที่จะเป็นเขตเอื้ออาศัย</t>
  </si>
  <si>
    <t>ระบบสุริยะมีต้นกำเนิดจากกลุ่มเมฆก๊าซและฝุ่นที่เรียกว่าเนบิวลา ซึ่งยุบตัวและหมุนจนเกิดดวงอาทิตย์และดาวเคราะห์ต่าง ๆ</t>
  </si>
  <si>
    <t>ดวงอาทิตย์เกิดจากการยุบตัวของเนบิวลา</t>
  </si>
  <si>
    <t>ดาวเคราะห์เกิดจากฝุ่นและก๊าซรอบดวงอาทิตย์ที่จับตัวกันเป็นก้อน จากนั้นรวมกันจนกลายเป็นดาวเคราะห์</t>
  </si>
  <si>
    <t>ดาวเคราะห์ชั้นใน = หิน เพราะใกล้ดวงอาทิตย์ อุณหภูมิสูง ก๊าซระเหยหมด
ดาวเคราะห์ชั้นนอก = แก๊ส เพราะไกลดวงอาทิตย์ อุณหภูมิต่ำ ดึงก๊าซไว้ได้</t>
  </si>
  <si>
    <t>แบ่งเป็น 4 เขต 1.เขตดาวเคราะห์ชั้นใน
2.เขตดาวเคราะห์น้อย
3.เขตดาวเคราะห์ชั้นนอก
4.เขตดงดาวหาง</t>
  </si>
  <si>
    <t>1. พฤหัสบดี
2. เสาร์
3. ยูเรนัส
4. เนปจูน</t>
  </si>
  <si>
    <t>1. ดาวเคราะห์น้อย – วัตถุหินและโลหะขนาดเล็ก
2. ดาวเคราะห์แคระ เช่น Ceres
3. เศษหิน เศษฝุ่นในอวกาศ</t>
  </si>
  <si>
    <t>1. แถบไคเปอร์
2. เมฆออร์ต</t>
  </si>
  <si>
    <t>อยู่ในเขตเอื้ออาศัย
มีน้ำ มีบรรยากาศ
อุณหภูมิพอเหมาะ มีสนามแม่เหล็ก
มีองค์ประกอบทางเคมีพื้นฐาน มีแหล่งพลังงาน</t>
  </si>
  <si>
    <t>ซูปเปอร์โนวา</t>
  </si>
  <si>
    <t>จานสุริยะ</t>
  </si>
  <si>
    <t>การยุบตัวของสสาร</t>
  </si>
  <si>
    <t>เพราะมี</t>
  </si>
  <si>
    <t>1.ระยะห่างจากดาวฤกษ์
2. สภาพบรรยากาศที่เหมาะสม
3. น้ำในรูปของเหลว</t>
  </si>
  <si>
    <t>ระบบสุริยะมีต้นกำเนิดจากกลุ่มเมฆก๊าซและฝุ่นในอวกาศ ที่ยุบตัวเพราะแรงโน้มถ่วง จนเกิดเป็นดวงอาทิตย์และดาวเคราะห์ต่างๆ</t>
  </si>
  <si>
    <t>ดวงอาทิตย์เกิดจากการยุบตัวของกลุ่มเมฆก๊าซในอวกาศ
แล้วเกิดปฏิกิริยานิวเคลียร์ฟิวชันที่ศูนย์กลาง
ทำให้เปล่งแสงและพลังงาน กลายเป็นดาวฤกษ์ดวงหนึ่งของจักรวาล</t>
  </si>
  <si>
    <t>ดาวเคราะห์เกิดจากฝุ่นและก๊าซที่เหลือหลังการก่อตัวของดวงอาทิตย์ รวมตัวกันเป็นก้อนใหญ่
จนกลายเป็นดาวเคราะห์ที่เรารู้จักในปัจจุบัน</t>
  </si>
  <si>
    <t>ดาวเคราะห์ชั้นในเป็นหิน เพราะใกล้ดวงอาทิตย์ ร้อน ก๊าซระเหยหมด เหลือแต่ของแข็ง
ดาวเคราะห์ชั้นนอกเป็นแก๊ส เพราะอยู่ไกล อุณหภูมิต่ำ ก๊าซและน้ำแข็งสามารถรวมตัวเป็นดาวยักษ์ได้</t>
  </si>
  <si>
    <t xml:space="preserve">1. เขตดาวเคราะห์ชั้นใน
พุธ – อังคาร
ดาวหิน พื้นแข็ง
2. แถบดาวเคราะห์น้อย
ระหว่างอังคาร – พฤหัสฯ
ก้อนหิน โลหะ
3. เขตดาวเคราะห์ชั้นนอก
พฤหัสฯ – เนปจูน
ดาวยักษ์ ก๊าซ น้ำแข็ง
4. เขตไคเปอร์ &amp; เมฆออร์ต
พลูโต ดาวหาง
น้ำแข็ง วัตถุไกลสุด
</t>
  </si>
  <si>
    <t xml:space="preserve">พฤหัสบดี
ใหญ่ที่สุด, จุดแดงใหญ่
เสาร์
วงแหวนชัดเจน
ยูเรนัส
หมุนเอียง, สีฟ้าเขียว
เนปจูน
ลมแรง, สีฟ้าเข้ม
</t>
  </si>
  <si>
    <t>ดาวเคราะห์น้อย (หิน โลหะ คาร์บอน)
เศษหินอวกาศ
ดาวเคราะห์แคระ (เช่น เซเรส)
บางช่วงมีการสำรวจด้วยยานอวกาศ</t>
  </si>
  <si>
    <t>เขตดงดาวหาง ประกอบด้วยเขตไคเปอร์และเมฆออร์ต
ซึ่งเป็นแหล่งรวมวัตถุน้ำแข็งที่เป็นต้นกำเนิดของ ดาวหาง ในระบบสุริยะ</t>
  </si>
  <si>
    <t>อยู่ในเขตเอื้อชีวิตน้ำไม่แข็ง/เดือด
มีน้ำของเหลวจำเป็นต่อชีวิต
บรรยากาศเหมาะสมรักษาอุณหภูมิและป้องกันรังสี
พื้นผิวมั่นคงให้สิ่งมีชีวิตอาศัย
สนามแม่เหล็กป้องกันลมสุริยะ
ธรณีวิทยาสร้างสภาพแวดล้อมหลากหลาย
มวลพอเหมาะ รักษาบรรยากาศได้</t>
  </si>
  <si>
    <t>อาจแสดงถึงการระเบิดของดาวฤกษ์ เช่น ซูเปอร์โนวา (Supernova) หรือการระเบิดของดาวฤกษ์ดวงอื่น ๆ ที่มีการปลดปล่อยพลังงานอย่างมหาศาลออกมาในรูปของแสงและความร้อน</t>
  </si>
  <si>
    <t>อาจแสดงถึงจานพอกพูนมวล (Accretion Disk) รอบวัตถุขนาดใหญ่ เช่น หลุมดำหรือดาวนิวตรอน ซึ่งเป็นบริเวณที่สสารถูกดึงดูดและหมุนวนรอบวัตถุเหล่านั้น ทำให้เกิดการปลดปล่อยพลังงานออกมาในรูปของรังสีต่างๆ</t>
  </si>
  <si>
    <t>แสดงถึงระบบกาแล็กซีหรือระบบดาวฤกษ์ที่มีวงแหวนล้อมรอบ ซึ่งอาจเป็นภาพของกาแล็กซีทางช้างเผือกหรือระบบดาวเคราะห์ที่มีวงแหวนเช่นกัน</t>
  </si>
  <si>
    <t>แสดงถึงระบบสุริยะของเรา โดยมีดวงอาทิตย์เป็นศูนย์กลางและดาวเคราะห์ต่างๆ โคจรอยู่รอบๆ</t>
  </si>
  <si>
    <t>Kepler-452b มีลักษณะใกล้เคียงกับโลกมากที่สุด เพราะโคจรรอบดาวฤกษ์ประเภท G เหมือนดวงอาทิตย์ มีระยะห่างจากดาวฤกษ์และอุณหภูมิพื้นผิวใกล้เคียงกับโลก ซึ่งเป็นปัจจัยสำคัญที่เอื้อต่อการดำรงชีวิต</t>
  </si>
  <si>
    <t>Gliese 667Cc;Trappist-1e</t>
  </si>
  <si>
    <t>ดาวเคราะห์นอกระบบสุริยะดวงใดที่มีสภาพแวดล้อมรุนแรง เช่น อุณหภูมิสูงหรือต่ำเกินไป ไม่มีชั้นบรรยากาศที่ปกป้อง หรือมีบรรยากาศที่ไม่เหมาะสม ก็ไม่สามารถมีสิ่งมีชีวิตอาศัยอยู่ได้ตามความเข้าใจในปัจจุบัน</t>
  </si>
  <si>
    <t>ดาวเคราะห์นอกระบบสุริยะที่อยู่ในเขตเอื้ออาศัยของดาวฤกษ์ และมีคุณสมบัติเหมาะสม เช่น ขนาดใกล้เคียงโลก มีน้ำในสถานะของเหลว และชั้นบรรยากาศที่เหมาะสม จึงถือว่าเป็นดาวเคราะห์ที่อาจมีสิ่งมีชีวิตอาศัยอยู่ได้</t>
  </si>
  <si>
    <t xml:space="preserve">มีต้นกำเนิดมาจากกลุ่มเมฆก๊าซและฝุ่นขนาดใหญ่ที่เรียกว่า เนบิวลาสุริยะ </t>
  </si>
  <si>
    <t>เกิดจากการรวมตัวกันของกลุ่มเมฆฝุ่นและแก๊สขนาดใหญ่ ที่ยุบตัวลงภายใต้แรงโน้มถ่วงของตัวเอง ทำให้เกิดความร้อนและความดันสูงมาก</t>
  </si>
  <si>
    <t>ตำแหน่งและสภาพแวดล้อม</t>
  </si>
  <si>
    <t>ระบบสุริยะมี 4 เขตบริวารหลักๆ คือ ดาวเคราะห์ชั้นใน, แถบดาวเคราะห์น้อย, ดาวเคราะห์ชั้นนอก, และเขตไกลโพ้น</t>
  </si>
  <si>
    <t>ดาวเคราะห์น้อยจำนวนมาก</t>
  </si>
  <si>
    <t>มีน้ำในสถานะของเหลว มีบรรยากาศที่เหมาะสม และอยู่ห่างจากดาวฤกษ์ในระยะทางที่พอเหมาะ</t>
  </si>
  <si>
    <t>การระเบิดของซูเปอร์โนวาเป็นเหตุการณ์สำคัญที่ทำให้เกิดธาตุต่าง ๆ ที่หนักกว่าฮีเลียม ซึ่งเป็นจุดเริ่มต้นของการกำเนิดระบบสุริยะ วัสดุจากการระเบิดของซูเปอร์โนวาจะแพร่กระจายออกไปในอวกาศ และรวมตัวกันกลายเป็นเนบิวลา ซึ่งเป็นขั้นตอนถัดไปของการกำเนิดดาวฤกษ์และระบบสุริยะ</t>
  </si>
  <si>
    <t>หลังจากการระเบิดของซูเปอร์โนวา (ข้อที่ 1) เศษซากฝุ่นและก๊าซจะรวมตัวกันเป็นก้อนเมฆขนาดใหญ่ที่เรียกว่า เนบิวลา จากนั้นแรงโน้มถ่วงจะดึงให้เนบิวลายุบตัวและหมุนรอบศูนย์กลาง กลายเป็นแผ่นจานแบนที่เรียกว่า “จานต้นกำเนิดดาวเคราะห์” หรือ Protoplanetary Disk ซึ่งต่อมาจะเกิดดาวฤกษ์ (เช่น ดวงอาทิตย์) และดาวเคราะห์รอบ ๆ</t>
  </si>
  <si>
    <t>ในขั้นตอนนี้ วัตถุภายในจานเนบิวลาเริ่มรวมตัวกันภายใต้แรงโน้มถ่วง เกิดเป็น “ดาวเคราะห์ดวงแรก ๆ” (protoplanets) ขณะที่ตรงกลางจานจะรวมตัวหนาแน่นกลายเป็นดวงอาทิตย์ ดาวเคราะห์ที่ยังไม่สมบูรณ์และชิ้นส่วนอื่น ๆ ก็เริ่มหมุนรอบดวงอาทิตย์</t>
  </si>
  <si>
    <t>หลังจากดาวเคราะห์ดวงเล็ก ๆ รวมตัวกันและเกิดกระบวนการชนและรวมจนกลายเป็นดาวเคราะห์ที่มีขนาดใหญ่ ระบบสุริยะก็จะมีดวงอาทิตย์เป็นศูนย์กลาง มีดาวเคราะห์โคจรรอบ เช่น ดาวพุธ ดาวศุกร์ โลก ฯลฯ ซึ่งเป็นโครงสร้างที่เราเห็นในปัจจุบัน</t>
  </si>
  <si>
    <t>ดาวอังคาร เนื่องจากความเอียงของแกนการหมุนของดาวทั้งสองมีความใกล้เคียงกัน ทำให้มีฤดูกาลที่คล้ายคลึงกัน</t>
  </si>
  <si>
    <t>55 Cancri e เป็นหนึ่งในตัวอย่างชัดเจนของดาวเคราะห์นอกระบบที่ไม่น่าจะมีสิ่งมีชีวิต เพราะมีอุณหภูมิสูงมาก พื้นผิวเป็นลาวา และไม่มีบรรยากาศที่เอื้อต่อชีวิต</t>
  </si>
  <si>
    <t>ระบบสุริยะมีต้นกำเนิดมาจาก กลุ่มเมฆฝุ่นและแก๊ส (เรียกว่า เนบิวลา) ที่ยุบตัวลงด้วยแรงโน้มถ่วง จนเกิดเป็นดวงอาทิตย์และวัตถุต่างๆ รอบๆ</t>
  </si>
  <si>
    <t>ดวงอาทิตย์เกิดจากการยุบตัวของเนบิวลา เมื่อศูนย์กลางของเมฆแก๊สมีแรงโน้มถ่วงสูงมาก อุณหภูมิจะเพิ่มขึ้นจนเกิด ปฏิกิริยานิวเคลียร์ฟิวชัน (hydrogen หลอมรวมเป็น helium) กลายเป็นดาวฤกษ์คือดวงอาทิตย์</t>
  </si>
  <si>
    <t>หลังจากดวงอาทิตย์เริ่มก่อตัว สสารที่เหลือรอบๆ ก็เริ่มรวมตัวกันด้วยแรงโน้มถ่วง กลายเป็นวัตถุเล็กๆ และค่อยๆ ชนและรวมตัวเป็น ดาวเคราะห์ โดยกระบวนการนี้เรียกว่า การรวมตัวของชิ้นส่วน (accretion)</t>
  </si>
  <si>
    <t xml:space="preserve">ใกล้ดวงอาทิตย์ อุณหภูมิสูง สสารที่ทนความร้อนเท่านั้น เช่น โลหะและหิน จึงรวมตัวกันเป็น ดาวเคราะห์หิน (เช่น โลก)
แต่ในบริเวณไกลออกไป อุณหภูมิต่ำ ทำให้ แก๊สและน้ำแข็ง รวมตัวกันเป็น ดาวเคราะห์แก๊ส (เช่น พฤหัสบดี)
</t>
  </si>
  <si>
    <t>:
	1.	เขตดาวเคราะห์ชั้นใน – ดาวเคราะห์หิน
	2.	เขตดาวเคราะห์ชั้นนอก – ดาวเคราะห์แก๊ส
	3.	เขตดาวเคราะห์น้อยและเขตดงดาวหาง – วัตถุขนาดเล็ก เช่น ดาวเคราะห์น้อย ดาวหาง</t>
  </si>
  <si>
    <t xml:space="preserve">
→ ประกอบด้วย 4 ดวง:
	•	พฤหัสบดี
	•	เสาร์
	•	ยูเรนัส
	•	เนปจูน
</t>
  </si>
  <si>
    <t xml:space="preserve">
→ ประกอบด้วย ดาวเคราะห์น้อย หรือ แอสเทอรอยด์ ซึ่งเป็นวัตถุขนาดเล็กที่ไม่ได้รวมตัวเป็นดาวเคราะห์ เช่น เซเรส
ตั้งอยู่ระหว่าง ดาวอังคารกับดาวพฤหัสบดี
</t>
  </si>
  <si>
    <t xml:space="preserve">
→ ประกอบด้วย วัตถุเยือกแข็ง เช่น น้ำแข็ง แก๊สแข็ง และฝุ่น อยู่ไกลจากดวงอาทิตย์มาก
มี 2 บริเวณหลัก:
	•	แถบไคเปอร์ (Kuiper Belt) – อยู่ถัดจากเนปจูน
	•	เมฆออร์ต (Oort Cloud) – อยู่ไกลมากรอบนอกสุดของระบบสุริยะ</t>
  </si>
  <si>
    <t xml:space="preserve">
→ ดาวเคราะห์ที่เหมาะสมต่อการดำรงชีวิตควรมี:
	•	อุณหภูมิพอเหมาะ (อยู่ในเขตเอื้อชีวิต หรือ habitable zone)
	•	มีน้ำในสถานะของเหลว
	•	มีชั้นบรรยากาศที่ป้องกันรังสีอันตราย
	•	มีองค์ประกอบทางเคมีที่จำเป็น เช่น คาร์บอน ออกซิเจน ไนโตรเจน
	•	มีแรงโน้มถ่วงที่พอเหมาะ
	•	มีสนามแม่เหล็กเพื่อป้องกันรังสีจากอวกาศ
</t>
  </si>
  <si>
    <t>เป็นขั้นตอนแรกของการกำเนิดระบบสุริยะ 
1. การยุบตัวของเมฆโมเลกุลขนาดยักษ์:
ระบบสุริยะเริ่มต้นจากการยุบตัวด้วยแรงโน้มถ่วงภายในของเมฆโมเลกุลขนาดยักษ์ ซึ่งประกอบด้วยแก๊สและฝุ่นละออง
2. การก่อตัวของดวงอาทิตย์:
มวลส่วนใหญ่จากการยุบตัวได้รวมตัวกันบริเวณศูนย์กลางและกลายเป็นดวงอาทิตย์
3. การก่อตัวของจานดาวเคราะห์ก่อนเกิด:
มวลส่วนที่เหลือจะหมุนวนรอบดวงอาทิตย์และมีรูปร่างแบนลง กลายเป็นจานดาวเคราะห์ก่อนเกิด ซึ่งเป็นจุดเริ่มต้นของดาวเคราะห์และวัตถุอื่นๆ ในระบบสุริยะ</t>
  </si>
  <si>
    <t>ภาพในข้อ 2 แสดงถึง เนบิวลาดาวฤกษ์ (Solar Nebula) ซึ่งเป็นกลุ่มแก๊สและฝุ่นที่หมุนวนและยุบตัวลงภายใต้แรงโน้มถ่วง ก่อให้เกิดดวงอาทิตย์และดาวเคราะห์ต่างๆ ในระบบสุริยะตามมา</t>
  </si>
  <si>
    <t>ภาพนี้แสดงถึง กระบวนการก่อตัวของระบบสุริยะ โดยเฉพาะช่วงที่เป็น “จานหมุนของฝุ่นและแก๊ส” (Protoplanetary Disk)
คำตอบที่เหมาะสม:
จานหมุนของฝุ่นและแก๊สที่ก่อให้เกิดระบบสุริยะ</t>
  </si>
  <si>
    <t>ภาพนี้แสดงถึง ระบบสุริยะ (Solar System) ซึ่งประกอบด้วยดวงอาทิตย์อยู่ตรงกลาง และดาวเคราะห์ทั้ง 8 ดวงโคจรรอบ</t>
  </si>
  <si>
    <t xml:space="preserve">ดาวศุกร์ (Venus) 
เหตุผล:
ดาวศุกร์มีขนาดใกล้เคียงกับโลกมากที่สุด ทำให้ได้รับฉายาว่า "ฝาแฝด" ของโลก
ดาวศุกร์เป็นดาวเคราะห์หินเหมือนโลก </t>
  </si>
  <si>
    <t xml:space="preserve">ดาวเคราะห์นอกระบบสุริยะหลายดวง ไม่สามารถมีสิ่งมีชีวิตอาศัยอยู่ได้ เช่น ดาวเคลป์เปอร์-70b (Kepler-70b)
เนื่องจาก…
✅ เหตุผล:
	•	มี อุณหภูมิสูงมากเกินไป (ประมาณ 7,000 องศาเซลเซียส)
	•	อยู่ใกล้ดาวฤกษ์มาก ทำให้ไม่มีน้ำในสถานะของเหลว
	•	ไม่มีชั้นบรรยากาศที่เหมาะสมต่อการดำรงชีวิต
	•	ถูกแผ่รังสีจากดาวฤกษ์อย่างรุนแรง
</t>
  </si>
  <si>
    <t>ดาวเคราะห์นอกระบบสุริยะที่อาจสามารถมีสิ่งมีชีวิตอาศัยอยู่ได้ เช่น ดาวพรอกซิมา บี (Proxima b)
✅ เหตุผล:
	•	อยู่ในเขตเอื้ออาศัย (habitable zone) ของดาวพรอกซิมาเซ็นทอรี (Proxima Centauri)
	•	มีขนาดใกล้เคียงโลก
	•	อุณหภูมิพอเหมาะ ทำให้อาจมีน้ำในสถานะของเหลว
	•	อาจมีชั้นบรรยากาศที่สามารถรักษาความร้อนได้</t>
  </si>
  <si>
    <t>เกิดจากการรวมตัวกันของกลุ่มแก๊สและฝุ่นในอวกาศภายใต้แรง เน้มถ่วงของตัวเอง เมือกลุ่มแก๊สและฝุ่นเหล่านี่ยุบตัวลง ความร้อนและแรง ดันที่เกิดขึ้นก็เพิ่มสูงขึ้นอย่างมากก็จะเกิด ปฏิกิริยานิวเคลียร์ฟิวชัน</t>
  </si>
  <si>
    <t>ชั้นในเป็นดาวเคราะห์หินเนื่องจากอยู่ใกล้ดวงอาทิตย์มากกว่า ทำให้มีอุณหภูมิสูงกว่าและมีเแรงโน้มถ่วงน้อยกว่า ทำให้ก๊าซและฝุ่นเบาๆถูกพัดออกไป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ทำให้มีอุณหภูมิเย็นกว่าและมีแรงโน้มถ่วงมากกว่า
สามารถกักเก็บก๊าซและฝุ่นได้มากกว่า ก่อตัวเป็นดาวเคราะห์แก๊สขนาดใหญ่</t>
  </si>
  <si>
    <t>แบ่งออกเป็น 4 เขตหลัก ได้แก่ ดาวเคราะห์ชันใน แถบดาวเคราะห์น้อย ดาวเคราะห์ชั้นนอกและวัตถุในแถบไคเปอร์</t>
  </si>
  <si>
    <t>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t>
  </si>
  <si>
    <t>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t>
  </si>
  <si>
    <t>4เขต
-ดาวเคราะห์ชั้นใน
-แถบดาวเคราะห์น้อย
-ดาวเคราะห์ชั้นนอก
-ดงดาวหาง</t>
  </si>
  <si>
    <t>1. น้ำในสถานะของเหลว
2. ระยะห่างที่เหมาะสมจากดาวฤกษ์
3. บรรยากาศที่เหมาะสม
4. ขนาดและองค์ประกอบที่คล้ายโลก
5. กิจกรรมทางธรณีวิทยา
6. แหล่งพลังงาน</t>
  </si>
  <si>
    <t>เป็นภาพของดาวแก๊สยักษ์ ซึ่งเป็นดาวเคราะห์ขนาดใหญ่ที่ประกอบด้วยก๊าซเป็นหลัก เช่น ไฮโดรเจนและฮีเลียม</t>
  </si>
  <si>
    <t>หลุมดำ
ซึ่งเป็นวัตถุทางดาราศาสตร์ที่มีแรงโน้มถ่วงมหาศาลจนไม่มีสิ่งใด รวมถึงแสง สามารถหลุดพ้นออกมาได้</t>
  </si>
  <si>
    <t xml:space="preserve">กาแล็กซีทางช้างเผือก
 ซึ่งเป็นกาแล็กซีที่ระบบสุริยะของเราอาศัยอยู่ </t>
  </si>
  <si>
    <t>ระบบสุริยะ ซึ่งประกอบด้วยดวงอาทิตย์เป็นศูนย์กลางและวัตถุต่าง ๆ ที่โคจรรอบดวงอาทิตย์</t>
  </si>
  <si>
    <t>Kepler-452b เพราะมีลักษณะใกล้เคียงกับโลกมากที่สุด ได้แก่ โคจรรอบดาวฤกษ์ประเภท G เช่นเดียวกับดวงอาทิตย์ อยู่ห่างจากดาวฤกษ์ใกล้เคียงกับโลก และมีอุณหภูมิพื้นผิวใกล้เคียงกับโลก</t>
  </si>
  <si>
    <t>Kepler-69c เพราะมีอุณหภูมิพื้นผิวสูงถึง 573 เคลวิน ซึ่งร้อนเกินไปต่อการดำรงชีวิตของสิ่งมีชีวิตตามแบบโลก</t>
  </si>
  <si>
    <t>Kepler-452b เพราะมีอุณหภูมิพื้นผิวใกล้เคียงโลก โคจรรอบดาวฤกษ์ประเภท G และอยู่ในระยะที่เอื้อต่อการมีน้ำของเหลว ซึ่งเหมาะกับการดำรงชีวิตของสิ่งมีชีวิต</t>
  </si>
  <si>
    <t>หฤทชนัน  วรรณาวงษ์</t>
  </si>
  <si>
    <t>กลุ่มเมฆก๊าซเเละฝุ่นนานใหญ่</t>
  </si>
  <si>
    <t>การรวมตัวของเนบิวลาสุริยะ</t>
  </si>
  <si>
    <t>เป็นผลมาจากการก่อตัวในสภาพเเวดล้อมที่เเตกต่างกัน ซึ่งส่งผลเเต่องค์ประกอบเเละลักษณะทางกายภาพของดาวเคราะห์</t>
  </si>
  <si>
    <t>4เขต
ดาวเคราะห์ชั้นใน
ดาวเคราะห์ชั้นนอก
เเถบดาวเคราะห์น้อย
ดงดาวหาง</t>
  </si>
  <si>
    <t>มีน้ำในสถานะของเหลว มีชั้นบรรยากาศที่เหมาะสมอยู่ในเขตที่ห่างจากดาวเคราะห์ในระยะที่เหมาะสมมีขนาดเเละองค์ประกอบใกล้เคียงกับโลก</t>
  </si>
  <si>
    <t>Gliese  667c เพราะน้ำเป็นของเหลว</t>
  </si>
  <si>
    <t>Mepler -69 เพราะอุณหภูมิสูง</t>
  </si>
  <si>
    <t>Gliese667c เพราะน้ำเป็นของเหลวเเละอยู่ในเขตเอื้อชีวิต</t>
  </si>
  <si>
    <t>เกิดจากการรวมตัวกันของกลุ่มเมฆฝุ่นและแก๊สขนาดใหญ่</t>
  </si>
  <si>
    <t>เป็นการรวมตัวในลักษณะของแข็งก่อน</t>
  </si>
  <si>
    <t>ดาวเคราะห์ชั้นใน, แถบดาวเคราะห์น้อย, ดาวเคราะห์ชั้นนอก, และดาวหาง</t>
  </si>
  <si>
    <t xml:space="preserve">วัตถุที่เป็นน้ำแข็งและหิน ซึ่งเป็นแหล่งกำเนิดของดาวหางคาบยาว 
</t>
  </si>
  <si>
    <t>ภาพแสดงการยุบตัวของเนบิวลาสุริยะ</t>
  </si>
  <si>
    <t>ภาพที่แสดงคือแบบจำลองของ จานดาวเคราะห์ก่อนเกิด (Protoplanetary Disk) ซึ่งเป็นขั้นตอนสำคัญในการก่อกำเนิดระบบสุริยะ</t>
  </si>
  <si>
    <t xml:space="preserve">จากรูปที่กำหนดให้เป็นภาพแสดงระบบสุริยะ ซึ่งประกอบด้วยดวงอาทิตย์เป็นศูนย์กลางและดาวเคราะห์ต่าง ๆ โคจรอยู่โดยรอบ </t>
  </si>
  <si>
    <t>ดาวเคราะห์นอกระบบ ขาดสภาพอากาศเช่น น้ำและอากาศ</t>
  </si>
  <si>
    <t>ดาวฤกษ์ และมีปัจจัยที่เอื้อต่อการดำรงชีวิต เช่น น้ำในสถานะของเหลว, ชั้นบรรยากาศที่เหมาะสม, และอุณหภูมิที่พอเหมาะ</t>
  </si>
  <si>
    <t>ชั้นในเป็นดาวเคราะห์หินเนื่องจากอยู่ใกล้ดวงอาทิตย์มากกว่า ทำให้มีอุณหภูมิสูงกว่าและมีแรง โน้มถ่วงน้อยกว่า ทำให้ก๊าซและฝุ่นเบาๆถูกพัดออกไป เหลือแต่หินและโลหะที่หนักกว่า ก่อตัวเป็นดาวเคราะห์หิน ในขณะที่ดาวเคราะห์ชันนอกอยู่ไกลจากดวงอาทิตย์ ทำให้มีอุณหภูมิเย็นกว่าและมีแรง โน้มถ่วงมากกว่าสามารถกักเก็บก๊าซและฝุ่นได้มากกว่า ก่อตัวเป็นดาวเคราะห์แก๊สขนาด ใหญ่</t>
  </si>
  <si>
    <t xml:space="preserve">วัตถุขนาดเล็กจำนวนมากที่โคจรรอบดวงอาทิตย์ระหว่างวงโคจรของดาวอังคารและดาวพฤหัสบดี วัตถุเหล่านี้ส่วนใหญ่เป็นหิน แต่ก็มีบางส่วนที่มีส่วนประกอบของโลหะ เช่น นิกเกิล และเหล็ก
</t>
  </si>
  <si>
    <t>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 กับโลก 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 กับโลก</t>
  </si>
  <si>
    <t xml:space="preserve">Gliese 667C เพราะน้ำเป็นของเหลวและอยู่ในเขตเอื้อชีวิต
</t>
  </si>
  <si>
    <t>เกิดจากการยุบตัวของเนบิวลาดวงอาทิตย์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การชนกันและรวมตัวของอนุภาคในจานนี้ ทำให้เกิดเป็นดาวเคราะห์น้อยและดาวเคราะห์</t>
  </si>
  <si>
    <t>4 เขต 
1. เขตดาวเคราะห์ชั้นใน 
2. แถบดาวเคราะห์น้อย
3. เขตดาวเคราะห์ชั้นนอก
4. เขตดาวหาง</t>
  </si>
  <si>
    <t>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t>
  </si>
  <si>
    <t>วัตถุที่เป็นน้ำแข็งและหิน</t>
  </si>
  <si>
    <t>มีน้ำ มีชั้นบรรยากาศที่ เหมาะสม</t>
  </si>
  <si>
    <t>ลำดับ 1 เนบิววาสุริยะ</t>
  </si>
  <si>
    <t>ลำดับ 3จานดาวเคราะห์เกิดใหม่</t>
  </si>
  <si>
    <t>ลำดับ 2 จานดาวเคราะห์ก่อนเกิด</t>
  </si>
  <si>
    <t>ลำดับ 4ระบบสุริยะ</t>
  </si>
  <si>
    <t>ขาดบรรยากาศที่เหมาะสม</t>
  </si>
  <si>
    <t>มีศักยภาพที่มีสิ่งมีชีวิตอาศัยได้</t>
  </si>
  <si>
    <t>มีต้นกำเนิดจากเนบิวลา ซึ่งเป็นกลุ่มก๊าซและฝุ่นในอวกาศที่ยุบตัวรวมกันด้วยแรงโน้มถ่วง</t>
  </si>
  <si>
    <t>เกิดจากส่วนศูนย์กลางของเนบิวลาที่ยุบตัวจนมีอุณหภูมิสูงพอให้เกิดปฏิกิริยานิวเคลียร์ฟิวชัน กลายเป็นดาวฤกษ์</t>
  </si>
  <si>
    <t>เกิดจากฝุ่นและก๊าซรอบดวงอาทิตย์ที่รวมตัวกันเป็นกลุ่มก้อนเล็ก ๆ แล้วชนรวมกันจนกลายเป็นดาวเคราะห์</t>
  </si>
  <si>
    <t>เพราะใกล้ดวงอาทิตย์ อุณหภูมิสูง ทำให้เฉพาะวัตถุหนักอย่างโลหะและหินรวมตัวกันได้ ส่วนบริเวณไกลออกไปมีอุณหภูมิต่ำ จึงกักเก็บแก๊สได้มาก</t>
  </si>
  <si>
    <t>แบ่งเป็น 3 เขต ได้แก่
1. เขตดาวเคราะห์ชั้นใน
2. เขตดาวเคราะห์ชั้นนอก
3. เขตนอกสุดของระบบสุริยะ (เช่น แถบไคเปอร์ และเมฆออร์ต)</t>
  </si>
  <si>
    <t>ประกอบด้วยกลุ่มดาวเคราะห์น้อยซึ่งเป็นหินและโลหะขนาดเล็ก อยู่ระหว่างดาวอังคารกับดาวพฤหัสบดี</t>
  </si>
  <si>
    <t>ประกอบด้วยน้ำแข็ง ฝุ่น และหิน ซึ่งเป็นองค์ประกอบของดาวหาง เช่นในแถบไคเปอร์และเมฆออร์ต</t>
  </si>
  <si>
    <t xml:space="preserve">ควรมีน้ำในสถานะของเหลว มีบรรยากาศที่เหมาะสม อุณหภูมิพอเหมาะ และมีองค์ประกอบทางเคมีที่สนับสนุนสิ่งมีชีวิต เช่น ออกซิเจนและคาร์บอน
</t>
  </si>
  <si>
    <t>เนบิวลา เนบิวลา เป็นกลุ่มก๊าซและฝุ่นที่ยุบตัวรวมกันด้วยแรงโน้มถ่วง เป็นจุดเริ่มต้นของการกำเนิดระบบสุริยะ</t>
  </si>
  <si>
    <t>เนบิวลาหมุนตัวและแผ่เป็นจานแบน เนื่องจากแรงโน้มถ่วงทำให้ก๊าซและฝุ่นรวมตัวกันเป็นจานหมุนรอบศูนย์กลาง</t>
  </si>
  <si>
    <t>ระบบสุริยะ“ ในช่วงเริ่มต้นของการก่อตัว หรือที่เรียกว่า ”จานดาวเคราะห์ก่อนเกิด“ (Protoplanetary Disk)</t>
  </si>
  <si>
    <t>ระบบสุริยะ คือระบบดาวฤกษ์ที่มีดวงอาทิตย์เป็นศูนย์กลาง และมีวัตถุต่าง ๆ โคจรอยู่รอบ ๆ ได้แก่ ดาวเคราะห์ (เช่น โลก ดาวอังคาร ดาวพฤหัสบดี) ดาวเคราะห์แคระ ดาวเคราะห์น้อย และดาวหาง</t>
  </si>
  <si>
    <t>Trappist-1e, Kepler-452b, Gliese 667Cc, Kepler-69c</t>
  </si>
  <si>
    <t>Trappist-1e
เหตุผล: เพราะมีขนาดใกล้เคียงกับโลก อยู่ในเขตเอื้อต่อการมีสิ่งมีชีวิต มีความเป็นไปได้ที่จะมีน้ำในสถานะของเหลว</t>
  </si>
  <si>
    <t>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กลายเป็นจานรวมมวลที่หมุนรอบดวงอาทิตย์ที่กำลังก่อตัว การชนกันและรวมตัวของอนุภาคในจานนี้ ทำให้เกิดเป็นดาวเคราะห์น้อยและดาวเคราะห์</t>
  </si>
  <si>
    <t>“ระบบสุริยะเกิดจากการยุบตัวของเนบิวลา ซึ่งเป็นกลุ่มก๊าซและฝุ่น โดยแรงโน้มถ่วงทำให้เกิดจานรวมมวลที่หมุนรอบดวงอาทิตย์ และก่อให้เกิดดาวเคราะห์น้อยและดาวเคราะห์”</t>
  </si>
  <si>
    <t xml:space="preserve">ดาวเคราะห์ชั้นใน, แถบดาวเคราะห์น้อย, ดาวเคราะห์ชั้นนอก, และดงดาวหาง 
</t>
  </si>
  <si>
    <t xml:space="preserve">การมีน้ำในสถานะของเหลว, ชั้นบรรยากาศที่เหมาะสม, ระยะห่างจากดาวฤกษ์ที่พอเหมาะ, มีองค์ประกอบทางเคมีที่เหมาะสม และมีกิจกรรมทางธรณีวิทยาที่เพียงพอ 
</t>
  </si>
  <si>
    <t>ระบบสุริยะ" ในช่วงเริ่มต้นของการก่อตัว หรือที่เรียกว่า "จานดาวเคราะห์ก่อนเกิด" (Protoplanetary Disk)</t>
  </si>
  <si>
    <t xml:space="preserve">ระบบสุริยะ คือระบบดาวฤกษ์ที่มีดวงอาทิตย์เป็นศูนย์กลาง และมีวัตถุต่าง ๆ โคจรอยู่รอบ ๆ ได้แก่ ดาวเคราะห์ (เช่น โลก ดาวอังคาร ดาวพฤหัสบดี) ดาวเคราะห์แคระ ดาวเคราะห์น้อย และดาวหาง </t>
  </si>
  <si>
    <t>ดาวศุกร์ เป็นดาวเคราะห์ที่มีลักษณะใกล้เคียงกับโลกมากที่สุด
เหตุผล:
	•	มีขนาดและมวลใกล้เคียงกับโลก
	•	มีองค์ประกอบภายในคล้ายโลก (มีแก่นกลาง หินหนาเปลือกโลก)
	•	อยู่ใกล้โลกมาก (เป็นดาวเคราะห์เพื่อนบ้านที่ใกล้ที่สุด)
	•	มีชั้นบรรยากาศ แม้จะหนาแน่นและเป็นกรดซัลฟิวริก</t>
  </si>
  <si>
    <t>ดาวเคลต์-9บี (KELT-9b) เป็นดาวเคราะห์นอกระบบสุริยะที่ไม่สามารถมีสิ่งมีชีวิตอาศัยอยู่ได้
เพราะเหตุใด:
	•	อุณหภูมิพื้นผิวสูงมากถึงประมาณ 4,300°C ซึ่งร้อนกว่าดาวบางดวง
	•	อยู่ใกล้ดาวฤกษ์แม่มาก ทำให้ถูกแผ่รังสีอย่างรุนแรง
	•	สภาพแวดล้อมไม่เหมาะสมต่อการดำรงอยู่ของน้ำในสถานะของเหลว ซึ่งจำเป็นต่อสิ่งมีชีวิต</t>
  </si>
  <si>
    <t>ในกรณีของดวงอาทิตย์จะมีต้นกำเนิดมาจากนิราศสุริยะเมื่อสสารยุคตัวตรงบริเวณใจกลางของนักศึกษาสุริยะเกิดเป็นดวงอาทิตย์</t>
  </si>
  <si>
    <t>ระบบสุริยะมีดวงอาทิตย์เป็นศูนย์กลางและมีบริวารโคจรโดยรอบโดยดาวเคราะห์บางดวงอยู่ใกล้ดวงอาทิตย์</t>
  </si>
  <si>
    <t>หลังจากวัตถุดาวเคราะห์ต่างๆไปชนกันแล้วพอกพูนนวลจนกระทั่งมีขนาดใหญ่ขึ้นกลายเป็นดาวเคราะห์หินวัตถุดาวเคราะห์เกิดเป็นกลุ่มก้อนของแข็งที่มีขนาดใหญ่ขึ้นการกำเนิดดาวเคราะห์ชั้นนอกและบริเวณที่ไกลออกไปประกอบด้วยสารดั้งเดิมของสุริยะเรียกว่าเเถบไคเปอร์</t>
  </si>
  <si>
    <t>ดาวเคราะห์ชั้นใน ชั้นนอก ดาวเคราะห์น้อย เเถบไคเปอร์</t>
  </si>
  <si>
    <t>พฤหัส ศุกร์</t>
  </si>
  <si>
    <t xml:space="preserve">นิวเคลียส (nucleus), โคมา (coma), และหาง (tail). </t>
  </si>
  <si>
    <t>มีอุณหภูมิที่เหมาะสม</t>
  </si>
  <si>
    <t>ดาวเคราะห์เนบิวลา</t>
  </si>
  <si>
    <t xml:space="preserve">เนบิวลา" (Nebula) ซึ่งเป็นกลุ่มแก๊สและฝุ่นขนาดใหญ่ในอวกาศ </t>
  </si>
  <si>
    <t xml:space="preserve">Solar System" ซึ่งประกอบด้วยดวงอาทิตย์และวัตถุต่าง ๆ ที่โคจรรอบดวงอาทิตย์ </t>
  </si>
  <si>
    <t xml:space="preserve">ภาพแสดงถึงระบบสุริยะของเรา โดยมีดวงอาทิตย์เป็นศูนย์กลางและมีดาวเคราะห์โคจรอยู่รอบๆ </t>
  </si>
  <si>
    <t>Trappist-1เพราะเพราะมีระยะทางจากดาวฤกษ์ใกล้ที่สุด</t>
  </si>
  <si>
    <t xml:space="preserve">ดาวเสาร์เพราะดาวเคราะห์ก๊าซขนาดใหญ่:
ดาวเสาร์เป็นดาวเคราะห์ก๊าซขนาดใหญ่ที่ประกอบด้วยไฮโดรเจนและฮีเลียมเป็นส่วนใหญ่ ทำให้ไม่มีพื้นผิวแข็งที่สิ่งมีชีวิตสามารถอาศัยอยู่ได้
</t>
  </si>
  <si>
    <t xml:space="preserve">มักจะอยู่ใน "เขตอาศัยได้" (habitable zone) ซึ่งเป็นระยะห่างจากดาวฤกษ์ที่เหมาะสม ทำให้มีโอกาสที่น้ำเหลวสามารถดำรงอยู่บนพื้นผิวได้ </t>
  </si>
  <si>
    <t>ระบบสุริยะเกิดจาก การยุบตัวของกลุ่มเมฆแก๊สและฝุ่นในอวกาศ (เนบิวลา) ที่หมุนรอบตัวเอง แล้วรวมตัวกันเป็นดวงอาทิตย์และวัตถุต่าง ๆ ในระบบสุริยะ</t>
  </si>
  <si>
    <t>ดวงอาทิตย์เกิดจากการยุบตัวของกลุ่มเมฆแก๊สในอวกาศ จนรวมตัวเป็นก้อนแก๊สร้อน เกิดปฏิกิริยานิวเคลียร์ฟิวชัน ทำให้เปล่งแสงและพลังงาน กลายเป็นดาวฤกษ์ที่เรียกว่า ดวงอาทิตย์</t>
  </si>
  <si>
    <t>ดาวเคราะห์ในระบบสุริยะเกิดจากเศษฝุ่นและแก๊สที่หมุนรอบดวงอาทิตย์ใหม่ รวมตัวกันเป็นก้อนใหญ่ทีละน้อย จนกลายเป็นดาวเคราะห์ ทั้งหินและแก๊ส ตามตำแหน่งและอุณหภูมิที่ต่างกันในระบบสุริยะ</t>
  </si>
  <si>
    <t>เพราะความแตกต่างของอุณหภูมิและระยะห่างจากดวงอาทิตย์ ส่งผลต่อวัสดุที่สามารถรวมตัวกันเป็นดาวเคราะห์ได้ในแต่ละบริเวณของระบบสุริยะ</t>
  </si>
  <si>
    <t xml:space="preserve">4เขต
1. เขตดาวเคราะห์ชั้นใน
2. แถบดาวเคราะห์น้อย
3. เขตดาวเคราะห์ชั้นนอก
4. เขตไคเปอร์และเมฆออร์ต
</t>
  </si>
  <si>
    <t xml:space="preserve">1.ดาวพฤหัสบดี
2. ดาวเสาร์ 
3. ดาวยูเรนัส
4. ดาวเนปจูน
</t>
  </si>
  <si>
    <t xml:space="preserve">	•	ดาวเคราะห์น้อย
	•	ดาวเคราะห์แคระ
	•	เศษหินและโลหะขนาดเล็ก
	•	วัตถุที่อาจกลายเป็นดาวหาง
</t>
  </si>
  <si>
    <t xml:space="preserve">	•	ดาวหาง
	•	วัตถุไคเปอร์
	•	วัตถุจากเมฆออร์ต
	•	ดาวเคราะห์แคระ
	•	ก้อนน้ำแข็ง หิน และฝุ่นในอวกาศ
</t>
  </si>
  <si>
    <t xml:space="preserve">ดาวเคราะห์ที่เอื้อต่อการดำรงชีวิตควรมี
	•	น้ำของเหลว
	•	บรรยากาศเหมาะสม
	•	สนามแม่เหล็กป้องกันรังสี
	•	อุณหภูมิพอเหมาะ
	•	พื้นผิวแข็งและสารอาหาร
	•	วงโคจรและสภาพแวดล้อมเสถียร
</t>
  </si>
  <si>
    <t>Trappist-1;Kepler-452;Gliese 667C;Kepler-69</t>
  </si>
  <si>
    <t>Trappist-1e;Kepler-452b;Gliese 667Cc;Kepler-69c</t>
  </si>
  <si>
    <t>ดาวเคราะห์ที่อยู่ใน ”เขตอาศัยได้“ (habitable zone) ของดาวฤกษ์ และมีปัจจัยที่เอื้อต่อการดำรงชีวิต เช่น น้ำในสถานะของเหลว, ชั้นบรรยากาศที่เหมาะสม, และอุณหภูมิที่พอเหมาะ</t>
  </si>
  <si>
    <t>เนบิวลาสุริยะ 99% ของทั้งหมด</t>
  </si>
  <si>
    <t>เนบิวลาสุริยะ และเศษต่างๆ</t>
  </si>
  <si>
    <t>ดาวเคราะห์ชั้นในโดนลมสุริยะจากดวงอาทิตย์พัดแก๊สและเศษต่างๆออก ทำให้เหลือแต่หิน</t>
  </si>
  <si>
    <t>4 เขต 
1.ดาวเคราะห์ชั้นใน
2.แถบดาวเคราะห์น้อย
3.ดาวเคราะห์ชั้นนอก
4.แถบไคเปอร์/ดงดาวหาง</t>
  </si>
  <si>
    <t>เศษฝุ่น น้ำแข็ง อุกกาบาต และดาวซีรีส</t>
  </si>
  <si>
    <t>วัตถุต้นกำเนิดดาวหาง คือหินและน้ำแข็ง</t>
  </si>
  <si>
    <t>1.ระยะห่างจากดวงอาทิตย์
2.อุณหภูมิ
3.น้ำสถานะของเหลว</t>
  </si>
  <si>
    <t>เนบิวลา เป็นกลุ่มแก็สยักษ์มหาศาลขนาดใหญ่</t>
  </si>
  <si>
    <t>เนบิวลาเกิดการยุบตัว มีจานดาวเคราะห์โคจรรอบใจกลาง</t>
  </si>
  <si>
    <t>99% ของเนบิวลารวมเป็นดวงอาทิตย์เป็นจุดศูนย์กลางของระบบสุริยะ</t>
  </si>
  <si>
    <t>เศษอื่นๆที่เหลือ รวมเป็นดาวเคราะห์ต่างๆ และจานดาวเคราะห์</t>
  </si>
  <si>
    <t>Kepler-452b เพราะมีขนาดและระยะห่างจากดวงอาทิตย์ใกล้เคียงกับโลก</t>
  </si>
  <si>
    <t>Trappist-1e Gliese 667Cc Kepler-69c 
เพราะมีขนาดและระยะห่างจากดวงอาทิตย์ที่ต่างจากโลกมาก</t>
  </si>
  <si>
    <t>ระบบสุริยะเกิดจากกลุ่มก๊าซและฝุ่นในอวกาศที่เรียกว่า “เนบิวลา” ซึ่งยุบตัวลงด้วยแรงโน้มถ่วง จนเกิดการรวมตัวเป็นดวงอาทิตย์และวัตถุอื่น ๆ ในระบบสุริยะ</t>
  </si>
  <si>
    <t xml:space="preserve">ดวงอาทิตย์เกิดจากศูนย์กลางของเนบิวลาที่หนาแน่นที่สุด เมื่อแรงโน้มถ่วงดึงมวลเข้ามารวมกันจนมีอุณหภูมิสูงมาก เกิดปฏิกิริยานิวเคลียร์ฟิวชันภายใน ทำให้ดวงอาทิตย์เปล่งพลังงานและแสงออกมา
</t>
  </si>
  <si>
    <t xml:space="preserve">ดาวเคราะห์เกิดจากเศษวัสดุที่เหลือจากการก่อตัวของดวงอาทิตย์ วัสดุเหล่านี้รวมตัวกันเป็นก้อนเล็ก ๆ เรียกว่า “พลาเนตซิมัล” แล้วชนรวมกันจนกลายเป็นดาวเคราะห์
</t>
  </si>
  <si>
    <t>เพราะใกล้ดวงอาทิตย์มีอุณหภูมิสูง ทำให้สารเบาและแก๊สระเหยไป เหลือแต่หินและโลหะ ส่วนบริเวณไกลดวงอาทิตย์เย็นกว่า จึงกักเก็บแก๊สไว้ได้มาก เกิดเป็นดาวเคราะห์แก๊ส</t>
  </si>
  <si>
    <t xml:space="preserve">3เขต	1.	เขตดาวเคราะห์ชั้นใน
	2.	เขตแถบดาวเคราะห์น้อย (Asteroid Belt)
	3.	เขตดาวเคราะห์ชั้นนอก
</t>
  </si>
  <si>
    <t>เขตดาวเคราะห์น้อยประกอบด้วยหินและโลหะขนาดเล็กจำนวนมาก ซึ่งโคจรรอบดวงอาทิตย์ อยู่ระหว่างวงโคจรของดาวอังคารกับดาวพฤหัสบดี</t>
  </si>
  <si>
    <t xml:space="preserve">เขตดาวหางประกอบด้วยก้อนน้ำแข็ง ฝุ่น และก๊าซต่าง ๆ เช่น คาร์บอนไดออกไซด์ มีเทน และแอมโมเนีย อยู่บริเวณรอบนอกของระบบสุริยะ เช่น บริเวณเมฆออร์ต (Oort Cloud)
</t>
  </si>
  <si>
    <t>ควรมีอุณหภูมิที่เหมาะสม มีน้ำในสถานะของเหลว มีบรรยากาศที่ประกอบด้วยออกซิเจนและคาร์บอนไดออกไซด์ และมีพื้นผิวที่เหมาะแก่การอยู่อาศัย</t>
  </si>
  <si>
    <t>เป็นขั้นตอนเริ่มต้นของการกำเนิดระบบสุริยะ-การระเบิดของซุปเปอร์โนวา</t>
  </si>
  <si>
    <t>การหมุนรอบตัวของกลุ่มก๊าซและฝุ่นจานพอกพูตมวล</t>
  </si>
  <si>
    <t>การก่อตัวของระบบสุริยะ-ดวงอาทิตย์อยู่ตรงกลางและดาวเคราะเริ่มหมุนรอบ</t>
  </si>
  <si>
    <t>Trappist-1;Gliese 667C;Kepler-69;Kepler-452</t>
  </si>
  <si>
    <t>Kepler-452b;Trappist-1e;Gliese 667Cc;Kepler-69c</t>
  </si>
  <si>
    <t>น.ส่ง.พัทธ์ธีรา นาคสวัสดิ์</t>
  </si>
  <si>
    <t>มาจากกลุ่มเมฆก๊าซและฝุ่นขนาดใหญ่ที่เรียกว่า เนบิวลาสุริยะ (Solar Nebula)</t>
  </si>
  <si>
    <t>ดาวเคราะห์ชั้นในเป็นดาวเคราะห์หินเพราะอยู่ใกล้ดวงอาทิตย์ อุณหภูมิสูง สารเบาระเหยออกไป เหลือแต่วัสดุหนัก ส่วนดาวเคราะห์ชั้นนอกอยู่ไกล อุณหภูมิต่ำ ดึงดูดก๊าซเบาๆ ได้ จึงเป็นดาวเคราะห์แก๊ส</t>
  </si>
  <si>
    <t>1.เขตดาวเคราะห์ชั้นใน
2.แถบดาวเคราะห์น้อย
3.เขตดาวเคราะห์ชั้นนอก
4.เขตคิวเปอร์และเมฆออร์ต</t>
  </si>
  <si>
    <t>เขตดาวเคราะห์ชั้นนอกประกอบด้วย 4 ดวง คือ
พฤหัสบดี, เสาร์, ยูเรนัส, เนปจูน
ซึ่งเป็นดาวเคราะห์ขนาดใหญ่ ประเภทแก๊สและน้ำแข็ง</t>
  </si>
  <si>
    <t>เขตดาวเคราะห์น้อยประกอบด้วย
•ดาวเคราะห์น้อยจำนวนมาก
•ดาวเคราะห์แคระ (เช่น เซเรส)
•เศษหินและโลหะจากการชนกั</t>
  </si>
  <si>
    <t>เขตดงดาวหางประกอบด้วยเขตคิวเปอร์และเมฆออร์ต ซึ่งมีวัตุเย็น เช่น น้ำแข็ง ฝุ่น และเป็นแหล่งกำเนิดของดาวหางทั้งระยะสั้นและระยะยาว</t>
  </si>
  <si>
    <t>ดาวเคราะห์ที่เอื้อต่อการดำรงชีวิตควรมี:
1.อุณหภูมิพอดี
2.น้ำในสถานะของเหลว
3.ชั้นบรรยากาศ
4.สนามแม่เหล็ก
5.แรงโน้มถ่วงพอเหมาะ</t>
  </si>
  <si>
    <t>เนบิวลา เป็นกลุ่มก๊าซและฝุ่นที่ยุบตัวรวมกันด้วยแรงโน้มถ่วง เป็นจุดเริ่มต้นของการกำเนิดระบบสุริยะ</t>
  </si>
  <si>
    <t>Trappist-1;Kepler-69</t>
  </si>
  <si>
    <t>ดาวอังคาร เป็นดาวเคราะห์ที่มีลักษณะใกล้เคียงกับโลกมากที่สุดในระบบสุริยะ เนื่องจากมีความเอียงของแกนหมุนที่คล้ายคลึงกับโลก ทำให้มีฤดูกาลที่ใกล้เคียงกัน</t>
  </si>
  <si>
    <t>Kepler-69c เพราะถึงแม้จะอยู่ใกล้เขตเอื้อต่อการมีสิ่งมีชีวิตแต่มีอุณหภูมิสูงเกินไปอาจมีชั้นบรรยากาศหนาแน่นแบบดาวสูงซึ่งทำให้ร้อนจัดไม่เหมาะแก่การดำรงชีวิต</t>
  </si>
  <si>
    <t>Trappist-1e เพราะมีขนาดใกล้เคียงกับโลกอยู่ในเขตเอื้อต่อการมีสิ่งมีชีวิตมีความเป็นไปได้ที่จะมีน้ำในสถานะของเหลว</t>
  </si>
  <si>
    <t xml:space="preserve">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 </t>
  </si>
  <si>
    <t xml:space="preserve">ประกอบด้วยดาวเคราะห์น้อยจำนวนมาก ซึ่งเป็นวัตถุหินและโลหะขนาดเล็ก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 </t>
  </si>
  <si>
    <t xml:space="preserve">การมีน้ำในสถานะของเหลว, ชั้นบรรยากาศที่เหมาะสม, ระยะห่างจากดาวฤกษ์ที่พอเหมาะ, มีองค์ประกอบทางเคมีที่เหมาะสม และมีกิจกรรมทางธรณีวิทยาที่เพียงพอ </t>
  </si>
  <si>
    <t>ดวงอาทิตย์เกิดจากการรวมตัวกันของกลุ่มเมฆฝุ่นและแก๊สขนาดใหญ่ ที่ยุบตัวลงภายใต้แรงโน้มถ่วงของตัวเอง</t>
  </si>
  <si>
    <t>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t>
  </si>
  <si>
    <t xml:space="preserve">ดาวเคราะห์ชั้นใน, แถบดาวเคราะห์น้อย, ดาวเคราะห์ชั้นนอก, และดงดาวหาง. </t>
  </si>
  <si>
    <t xml:space="preserve">มีน้ำในสถานะของเหลว มีบรรยากาศที่เหมาะสม และโคจรอยู่ในระยะห่างที่เหมาะสมจากดาวฤกษ์ นอกจากนี้ ควรมีธาตุอาหารที่จำเป็นต่อสิ่งมีชีวิต และมีกิจกรรมทางเคมีที่เพียงพอ. </t>
  </si>
  <si>
    <t xml:space="preserve">ดาวเคราะห์ที่อยู่ใน "เขตอาศัยได้" (habitable zone) ของดาวฤกษ์ และมีปัจจัยที่เอื้อต่อการดำรงชีวิต เช่น น้ำในสถานะของเหลว, ชั้นบรรยากาศที่เหมาะสม, และอุณหภูมิที่พอเหมาะ. </t>
  </si>
  <si>
    <t>เกิดขึ้นจากกระบวนการรวมตัวและยุบตัวของกลุ่มก๊าซและฝุ่นในอวกาศ</t>
  </si>
  <si>
    <t>เกิดจากฝุ่นและก๊าซในจานรอบดวงอาทิตย์รวมตัวกันเป็นก้อนเล็ก ๆ แล้วชนและรวมกันจนกลายเป็นดาวเคราะห์เต็มตัว</t>
  </si>
  <si>
    <t>ดาวเคราะห์ชั้นในเป็นดาวเคราะห์หินเพราะอยู่ใกล้ดวงอาทิตย์ อุณหภูมิสูง ดาวเคราะห์ชั้นนอกเป็นดาวเคราะห์ก๊าซเพราะอยู่ไกล อุณหภูมิต่ำ</t>
  </si>
  <si>
    <t>4 เขตคือ เขตดาวเคราะห์ชั้นใน แถบดาวเคราะห์น้อย เขตดาวเคราะห์ชั้นนอก เขตนอกสุดของระบบสุริยะ</t>
  </si>
  <si>
    <t>ดาวเคราะห์น้อย , เศษหินอวกาศ , วัตถุโลหะ</t>
  </si>
  <si>
    <t>แถบไคเปอร์ , เมฆออร์ต</t>
  </si>
  <si>
    <t>ควรมีน้ำของเหลว อุณหภูมิพอเหมาะ บรรยากาศป้องกันรังสี องค์ประกอบทางเคมีที่จำเป็น และมีขนาดที่พอเหมาะต่อการรักษาบรรยากาศและความมั่นคงของพื้นผิว</t>
  </si>
  <si>
    <t>เป็นกลุ่มก๊าซและฝุ่นที่ยุบตัวรวมกันด้วยแรงโน้มถ่วง เป็นจุดเริ่มต้นของการกำเนิดระบบสุริยะ</t>
  </si>
  <si>
    <t>ระบบสุริยะ“ ในช่วงเริ่มต้นของการก่อตัว หรือที่เรียกว่า ”จานดาวเคราะห์ก่อนเกิด“</t>
  </si>
  <si>
    <t>คือ Kepler-452b เพราะขนาดและมวลใกล้เคียงโลกและอยู่ในเขตเอื้ออาศัย</t>
  </si>
  <si>
    <t>Kepler-69c;Trappist-1e;Kepler-452b;Gliese 667Cc</t>
  </si>
  <si>
    <t>55 Cancri e เพราะ สภาพแวดล้อมร้อนจัดและเป็นพิษ บรรยากาศหนาหรือชั้นบรรยากาศไม่เหมาะสม</t>
  </si>
  <si>
    <t>Kepler-452b เพราะอยู่ในเขตเอื้ออาศัยและมีสภาพแวดล้อมเหมาะสมกับชีวิต</t>
  </si>
  <si>
    <t>เนบิวลาสุริยะเมื่อสสารยุบตัวลงบริเวณใจกลางของเนบิวลาสุริยะเกิดเป็นดวงอาทิตย์ก่อกำเนิด</t>
  </si>
  <si>
    <t>ระบบสุริยะมีดวงอาทิตย์เป็นศูนย์กลางและมีบริวารโดยรอบโดยดาวเคราะห์บางดวงอยู่ใกล้ดวงอาทิย์</t>
  </si>
  <si>
    <t>ดาวเคราะห์ชั้นในมีอุณหภูมิสูงและดวงอาทิตย์พัดแก๊สออกไปทำให้เหลือแต่หิน ส่วนดาวเคราะห์ชั้นนอกมีอุณหภูมิต่ำและอยู่ห่างจากดวงอาทิตย์ทำให้มีแก๊สเกาะกันมาก</t>
  </si>
  <si>
    <t>4เขต 1ดาวเคราะห์ชั้นใน 2ดาวเคราะห์น้อย 3ดาวเคราะห์ชั้นนอก 4แถบไคเปอร์</t>
  </si>
  <si>
    <t xml:space="preserve">ดาวเคราะห์น้อยจำนวนมาก ซึ่งเป็นวัตถุหินและโลหะขนาดเล็ก โคจรรอบดวงอาทิตย์ระหว่างวงโคจรของดาวอังคารและดาวพฤหัสบดี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 
</t>
  </si>
  <si>
    <t>ชั้นบรรยากาศ น้ำที่มีสถานะของเหลว อุณหภูมิที่เหมาะสม</t>
  </si>
  <si>
    <t>Solar system</t>
  </si>
  <si>
    <t>นอกเขตเอื้อต่าการมีชีวิต</t>
  </si>
  <si>
    <t>Kepler-186f</t>
  </si>
  <si>
    <t xml:space="preserve">ฝุ่นและก๊าซในอากาศรวมตัวกัน
</t>
  </si>
  <si>
    <t>ดาวเคราะห์หินอยู่ใกล้ดวงอาทิตย์
ดาวเคราะห์แก๊สอยู่ไกลดวงอาทิตย์</t>
  </si>
  <si>
    <t>4เขต 
1.ดาวเคราะห์ชั้นใน
2.ดาวเคราะห์น้อย
3.ดาวเคราะห์ชั้นนอก
4.แถบไคเปอร์ ดาวหาง</t>
  </si>
  <si>
    <t>ดาวเคราะห์น้อย
เศษซากหินและโลหะ 
ฝุ่นอวกาศ
ดาวเคราะห์แคระ</t>
  </si>
  <si>
    <t>แถบไคเปอร์
กลุ่มเมฆออร์ต</t>
  </si>
  <si>
    <t>มีน้ำ
มีอุณหภูมิ
มีบรรยากาศมีสนามแม่เหล็กโลก
มีธาตุ
มีมวลและแรงโน้มถ่วง</t>
  </si>
  <si>
    <t>การระเบิดของซูเปอร์โนวาเป็นเหตุการณ์สำคัญที่ทำให้เกิดธาตุต่างๆที่หนักกว่าฮีเลียม ซึ่งเป็นจุดเริ่มต้นของการกำเนิดระบบสุริยะวัสดุจากการระเบิดของซูเปอร์โนวาจะแพร่กระจายออกไปในอวกาศและรวมตัวกันกลายเป็นเนบิวลา ซึ่งเป็นขั้นตอนถัดไปของการกำเนิดดาวฤกษ์และระบบสุริยะ</t>
  </si>
  <si>
    <t>หลังจากการระเบิดของซูเปอร์โนวา เศษซากฝุ่นและก๊าซจะรวมตัวกันเป็นก้อนเมฆขนาดใหญ่ที่เรียกว่า เนบิวลา จากนั้นแรงโน้มถ่วงจะดึงให้เนบิวลายุบตัวและหมุนรอบศูนย์กลาง กลายเป็นแผ่นจานแบนเรียกว่า จานต้นกำเนิดดาวเคราะห์ซึ่งต่อมาจะเกิดดาวฤกษ์</t>
  </si>
  <si>
    <t>ในขั้นตอนนี้ วัตถุภายในเนบิวลาเริ่มรวมตัวกันภายใต้แรงโน้มถ่วง เกิดเป็น ดาวเคราะห์ดวงแรกๆขณะที่ตรงกลางจานจะรวมตัวหนาแน่นกลายเป็นดวงอาทิตย์ ดาวเคราะห์ที่ยังไม่สมบูรณ์และชิ้นส่วนอื่นๆ ก็เริ่มหมุนรอบดวงอาทิตย์</t>
  </si>
  <si>
    <t>หลังจากดาวเคราะห์ดวงเล็กๆ รวมตัวกันและเกิดกระบวนการชนและรวมจนกลายเป็นดาวเคราะห์ที่มีขนาดใหญ่ ระบบสุริยะก็จะมีดวงอาทิยต์เป็นศูนย์กลาง มีดาวเคราะห์โคจรรอบ ซึ่งเป็นโครงสร้างที่เราเห็นในปุจจุบัน</t>
  </si>
  <si>
    <t>ดาวอังคาร เพราะขนาด องค์ประกอบทางธรณีคล้ายกัน</t>
  </si>
  <si>
    <t>Kepler-70b เพราะ โครจรใกล้ดาวฤกษ์มากจนพื้นผิวเป็นโลหะหลอมเหลว และเป็นดาวเคราะห์ที่ร้อนที่สุด</t>
  </si>
  <si>
    <t>Ross 128b มีขนาดใกล้เคียงโลก มีอุณหภูมิที่อาจเอื้อต่อการอยู่อาศัยของสิ่งมีชีวิต</t>
  </si>
  <si>
    <t>ดวงอาทิตย์เกิดขึ้นจากการรวมตัวกันของแก๊สและฝุ่นส่วนใหญ่ในเนบิวลาสุริยะ ซึ่งยุบตัวลงและอัดแน่นจนเกิดความร้อนและความดันสูงพอที่จะทำให้เกิดปฏิกิริยานิวเคลียร์ฟิวชันขึ้นที่แกนกลาง ก่อกำเนิดเป็นดาวฤกษ์คือดวงอาทิตย์</t>
  </si>
  <si>
    <t xml:space="preserve">ดาวเคราะห์ก่อตัวขึ้นจากสสารที่เหลืออยู่ในจานดาวเคราะห์ก่อนเกิด (protoplanetary disk) ที่หมุนรอบดวงอาทิตย์ที่กำลังก่อตัวขึ้นใหม่ โดยสสารเหล่านี้รวมตัวกันเป็นก้อนใหญ่ขึ้นเรื่อยๆ ผ่านกระบวนการพอกพูนมวล จนกลายเป็นดาวเคราะห์ที่เราเห็นในปัจจุบัน </t>
  </si>
  <si>
    <t>ดาวเคราะห์ชั้นใน (เช่น ดาวพุธ ดาวศุกร์ โลก ดาวอังคาร) เป็นดาวเคราะห์หินเนื่องจากอยู่ใกล้ดวงอาทิตย์มาก ทำให้ธาตุเบาและแก๊สระเหยออกไปเหลือแต่ธาตุหนักที่เป็นองค์ประกอบหลักของหินและโลหะ ในขณะที่ดาวเคราะห์ชั้นนอก (เช่น ดาวพฤหัสบดี ดาวเสาร์ ดาวยูเรนัส ดาวเนปจูน) เป็นดาวเคราะห์แก๊สเนื่องจากอยู่ห่างจากดวงอาทิตย์มาก ทำให้ธาตุเบาและแก๊สสามารถรวมตัวกันได้ภายใต้อุณหภูมิที่ต่ำกว่า</t>
  </si>
  <si>
    <t>3 เขต
เขตดาวเคราะห์ชั้นใน
เขตดาวเคราะห์ชั้นนอก 
เขตแถบไคเปอร์และเมฆออร์ต</t>
  </si>
  <si>
    <t>เขตดาวเคราะห์ชั้นนอกประกอบด้วยดาวเคราะห์แก๊สยักษ์ 4 ดวง ได้แก่ ดาวพฤหัสบดี ดาวเสาร์ ดาวยูเรนัส และดาวเนปจูน.</t>
  </si>
  <si>
    <t xml:space="preserve">เขตดาวเคราะห์น้อยส่วนใหญ่ประกอบด้วยดาวเคราะห์น้อย ซึ่งเป็นวัตถุหินขนาดเล็กที่โคจรรอบดวงอาทิตย์ โดยส่วนใหญ่จะอยู่ระหว่างวงโคจรของดาวอังคารและดาวพฤหัสบดี มวลกว่าครึ่งหนึ่งของแถบดาวเคราะห์น้อยอยู่ในดาวเคราะห์น้อยที่มีขนาดใหญ่ที่สุด 4 ดวง ได้แก่ ซีรีส, เวสตา, พัลลัส และไฮเจีย </t>
  </si>
  <si>
    <t xml:space="preserve">เขตดงดาวหาง หรือที่เรียกว่าเมฆออร์ต เป็นบริเวณทรงกลมที่ห่อหุ้มระบบสุริยะไว้โดยรอบ เป็นแหล่งกำเนิดของดาวหางนับล้านดวง ดาวหางประกอบด้วยฝุ่นและน้ำแข็งสกปรกเป็นหลัก เมื่อดาวหางโคจรเข้าใกล้ดวงอาทิตย์ น้ำแข็งจะระเหิดกลายเป็นหางก๊าซและหางฝุ่นให้เราเห็น </t>
  </si>
  <si>
    <t>มีน้ำในสถานะของเหลว มีบรรยากาศที่เหมาะสม มีแหล่งพลังงาน อยู่ในระยะห่างที่เหมาะสมจากดาวฤกษ์ มีมวลและแรงโน้มถ่วงที่เหมาะสม</t>
  </si>
  <si>
    <t>เนบิวลาดาวฤกษ์</t>
  </si>
  <si>
    <t>กาแล็กซี่ทางช้างเผือก</t>
  </si>
  <si>
    <t>ดาวศุกร์
ขนาดและมวล: ดาวศุกร์มีขนาดและมวลใกล้เคียงกับโลกมากที่สุดในบรรดาดาวเคราะห์ในระบบสุริยะ.
องค์ประกอบ: มีองค์ประกอบทางเคมีที่คล้ายคลึงกัน.
ระยะห่างจากดวงอาทิตย์: อยู่ในระยะที่ใกล้เคียงกับโลก ทำให้ได้รับพลังงานจากดวงอาทิตย์ในปริมาณที่ใกล้เคียงกัน แม้ว่าสภาพพื้นผิวและบรรยากาศจะแตกต่างกันมากก็ตาม.</t>
  </si>
  <si>
    <t>เนบิวลาสุริยะ และ เศษต่างๆ</t>
  </si>
  <si>
    <t>ดาวเคราะห์ชั้นในมีอุณหภูมิสูงและดวงอาทิตย์พัดแก๊สออกไปทำให้เหลือแต่หิน ส่านดาวเคราะห์ชั้นนอกมีอุณหภูมิต่ำและอยู่ห่างจากดวงอาทิตย์ทำให้มีแก๊สเกาะกันมาก</t>
  </si>
  <si>
    <t>4 เขต ชั้นใน ดาวเคราะห์น้อย ชั้นนอก ไคเปอร์</t>
  </si>
  <si>
    <t>พฤหัส เสาร์ นูเรนัส เนปจูน</t>
  </si>
  <si>
    <t>วัตถุหินและโลหะจำนวนมาก</t>
  </si>
  <si>
    <t>ต้นกำเนิดดาวหาง น้ำแข็ง หิน</t>
  </si>
  <si>
    <t>ดาวเคราะห์ที่มีคุณสมบัติ ทีมีระยะห่างเหมาะสม มีของเหลว และอุณหภูมิที่เหมาะสม</t>
  </si>
  <si>
    <t>แก๊สเนบิวลา</t>
  </si>
  <si>
    <t>Gliese 667C มีอุณหภูมิใกล้ที่สุด</t>
  </si>
  <si>
    <t>Kepler-69 มีอุณหภูมิมากเกินไป
Trappist-1 มีระยะห่างมากเกินไป</t>
  </si>
  <si>
    <t>Kepler-452b มัระยะห่างและอุณหภูมิใกล้เคียงกับโลก</t>
  </si>
  <si>
    <t>แทบฝุ่นขนาดใหญ่</t>
  </si>
  <si>
    <t>โนบิลล่าสุริยะ</t>
  </si>
  <si>
    <t>เกิดจากการยุบตัวของโนบิวลาของนอร์อาทิตย์</t>
  </si>
  <si>
    <t>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t>
  </si>
  <si>
    <t>4 เขตหลักๆ ได้แก่ ดาวเคราะห์ชั้นใน, แถบดาวเคราะห์น้อย, ดาวเคราะห์ชั้นนอก, และดงดาวหาง.</t>
  </si>
  <si>
    <t>4 ดวง ได้แก่ ดาวพฤหัสบดี, ดาวเสาร์, ดาวยูเรนัส, และดาวเนปจูน</t>
  </si>
  <si>
    <t>ต้องมีน้ำในสถานะของเหลว มีชั้นบรรยากาศที่เหมาะสม และอยู่ในระยะห่างที่เหมาะสมจากดาวฤกษ์เพื่อให้มีอุณหภูมิที่เหมาะสม</t>
  </si>
  <si>
    <t>เกิดจากการรวมตัวกันของเนบิวลา</t>
  </si>
  <si>
    <t>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t>
  </si>
  <si>
    <t>ระบบสุริยะมี 4 เขตบริวารหลัก ๆ คือ ดาวเคราะห์ชั้นใน, แถบดาวเคราะห์น้อย, ดาวเคราะห์ชั้นนอก, และเขตไกลโพ้น</t>
  </si>
  <si>
    <t>มีน้ำในสถานะของเหลว มีชั้นบรรยากาศที่เหมาะสม มีอุณหภูมิพื้นผิวที่เหมาะสม และอยู่ห่างจากดาวฤกษ์ในระยะทางที่พอเหมาะ</t>
  </si>
  <si>
    <t xml:space="preserve">Kepler-452 </t>
  </si>
  <si>
    <t>21.Kepler-452b เพราะมีอุณหภูมิพื้นผิวใกล้เคียงโลก โคจรรอบดาวฤกษ์ประเภท G และอยู่ในระยะที่เอื้อต่อการมีน้ำของเหลว ซึ่งเหมาะกับการดำรงชีวิตของสิ่งมีชีวิต</t>
  </si>
  <si>
    <t>ดวงอาทิตย์เกิดจากศูนย์กลางของเนบิวลาที่หนาแน่นที่สุด เมื่อแรงโน้มถ่วงดึงมวลเข้ามารวมกันจนมีอุณหภูมิสูงมาก เกิดปฏิกิริยานิวเคลียร์ฟิวชันภายใน ทำให้ดวงอาทิตย์เปล่งพลังงานและแสงออกมา</t>
  </si>
  <si>
    <t>ดาวเคราะห์เกิดจากเศษวัสดุที่เหลือจากการก่อตัวของดวงอาทิตย์ วัสดุเหล่านี้รวมตัวกันเป็นก้อนเล็ก ๆ เรียกว่า “พลาเนตซิมัล” แล้วชนรวมกันจนกลายเป็นดาวเคราะห์</t>
  </si>
  <si>
    <t>แบ่งออกเป็น 3 เขต ได้แก่
	1.	เขตดาวเคราะห์ชั้นใน
	2.	เขตแถบดาวเคราะห์น้อย (Asteroid Belt)
	3.	เขตดาวเคราะห์ชั้นนอก</t>
  </si>
  <si>
    <t>เขตดาวหางประกอบด้วยก้อนน้ำแข็ง ฝุ่น และก๊าซต่าง ๆ เช่น คาร์บอนไดออกไซด์ มีเทน และแอมโมเนีย อยู่บริเวณรอบนอกของระบบสุริยะ เช่น บริเวณเมฆออร์ต (Oort Cloud)</t>
  </si>
  <si>
    <t>เป็นขั้นตอนเริ่มต้นของการกำเนิดระบบสุริยะ — การระเบิดของซุปเปอร์โนวา</t>
  </si>
  <si>
    <t>การหมุนรวมตัวของกลุ่มก๊าซและฝุ่นเป็นจานพอกพูนมวล</t>
  </si>
  <si>
    <t>การก่อตัวของระบบสุริยะ – ดวงอาทิตย์อยู่ตรงกลาง และดาวเคราะห์เริ่มหมุนรอบ</t>
  </si>
  <si>
    <t>เกิดจากกลุ่มเมฆก๊าซและฝุ่นในอวกาศที่ยุบตัว</t>
  </si>
  <si>
    <t>เกิดจากการยุบตัวของแก๊สน้ำหนักมากในกลุ่มเมฆนั้นจนเกิดปฏิกิริยานิวเคลียร์</t>
  </si>
  <si>
    <t>เกิดจากการรวมตัวของฝุ่นและเศษวัตถุในจานสะสมรอบดวงอาทิตย์</t>
  </si>
  <si>
    <t>ดาวเคราะห์ชั้นในเป็นหินเพราะอุณหภูมิสูง ไอน้ำและแก๊สระเหยไป ส่วนชั้นนอกเย็นกว่าเลยเก็บแก๊สได้</t>
  </si>
  <si>
    <t>3เขต ชั้นใน ชั้นนอก ดาวเคราะห์น้อย</t>
  </si>
  <si>
    <t>ดาวเคราะห์น้อยและเศษหินต่างๆ</t>
  </si>
  <si>
    <t>ดาวหางและเศษนำ้แข็ง</t>
  </si>
  <si>
    <t>บรรยากาศเหมาะสมมีนำ้ของเหลวอุณหภูมิที่เหมาะสม</t>
  </si>
  <si>
    <t>กลุ่มไฮโดรเจน</t>
  </si>
  <si>
    <t>เกิดปฏิกิริยาฟิวชั่นจนรวมตัวกัน</t>
  </si>
  <si>
    <t>รวมเป็นดาวเคราะห์</t>
  </si>
  <si>
    <t>Trappist-1e ขนามมวลใกล้เคียงโลกอาจจะมีชั้นบรรยากาศ</t>
  </si>
  <si>
    <t>Kepler-69c เพราะมันร้อนไป</t>
  </si>
  <si>
    <t>ระบบสุริยะ เกิดจากเนบิวลาสุริยะซึ่งประกอบด้วยฝุ่นและแก๊ส รวมตัวกันเป็นดวงอาทิตย์ก่อนเกิด และมีวิวัฒนาการต่อมาเป็นดวงอาทิตย์ และต่อมาก็เกิดดาวเคราะห์ขึ้น</t>
  </si>
  <si>
    <t>เนบิวลาสุริยะซึ่งประกอบด้วยฝุ่นและเเก๊ส รวมตัวกันเป็นดวงอาทิตย์ก่อนเกิด โดยแก๊สส่วนใหญ่จะเป็นไฮโดรเจนและฮีเลียม เกิดที่บริเวณศูนย์กลางของระบบสุริยะและวิวัฒนาการต่อมาเป็นดวงอาทิตย์</t>
  </si>
  <si>
    <t>ส่วนที่เหลือจากการรวมตัวของดวงอาทิตย์ จะรวมตัวเป็นจานกำเนิดดาวเคราะห์ที่มันวนรอบดวงอาทิตย์ และฝุ่นและแก๊สบริเวณนั้นจะเกิดการครอบแน่นเป็นของเหลวและของแข็งจนเกิดเป็นดาวเคราะห์ขึ้น</t>
  </si>
  <si>
    <t>เพราะบริเวณใกล้ดวงอาทิตย์มีอุณหภูมิสูง ทำให้มีแต่ธาตุหนักรวมตัวเป็นดาวเคราะห์หิน ส่วนบริเวณไกลดวงอาทิตย์อุณหภูมิต่ำ สารเบาและก๊าซสามารถรวมตัวกันได้ จึงกลายเป็นดาวเคราะห์แก๊ส</t>
  </si>
  <si>
    <t>เขตบริวารของดวงอาทิตย์แบ่งเป็น 3 เขต ได้แก่
1. เขตดาวเคราะห์ชั้นใน
2. เขตดาวเคราะห์ชั้นนอก
3. เขตไคเปอร์และเมฆออร์ต</t>
  </si>
  <si>
    <t>เขตดาวเคราะห์น้อยอยู่ระหว่างดาวอังคารกับพฤหัสบดี ประกอบด้วยดาวเคราะห์น้อย ดาวเคราะห์แคระเซเรส และเศษหินฝุ่นอวกาศ</t>
  </si>
  <si>
    <t>แหล่งกำเนิดดาวหางคาบยาว ประกอบด้วยสสารดั้งเดิมของในเนบิวลาสุริยะ ที่ไม่ได้ก่อตัวเป็นดาวเคราะห์</t>
  </si>
  <si>
    <t>มีน้ำที่อยู่ในสถานะของเหลว มีชั้นบรรยากาศที่เหมาะสม และอยู่ห่างจากดาวฤกษ์ในระยะทางที่เหมาะสม</t>
  </si>
  <si>
    <t>เกิดจากเนบิวลาสุริยะ ซึ่งประกอบด้วยฝุ่นและแก๊ส</t>
  </si>
  <si>
    <t>จะรวมตัวกันเป็นดวงอาทิตย์ก่อนเกิด ที่บริเวณศูนย์กลางของระบบสุริยะและวิวัฒนาการต่อมาเป็นดวงอาทิตย์ ที่เหลือจากการรวมตัว ของ ดวงอาทิตย์จะดวงเป็นการกำหนดดาวเคราะห์</t>
  </si>
  <si>
    <t>บริเวณจานกำเนิดดาวเคราะห์ที่อยู่ใกล้ดวงอาทิตย์ ฝุ่น แก๊ส และสารประกอบของธาตุ
สสารจะเกิดการชนและรวมตัวกัน เกิดการพอกพูนมวล เป็นกลุ่มก้อนของแข็งเรียกดาวเคราะห์</t>
  </si>
  <si>
    <t>จากนั้นเกิดเป็นระบบสุริยะขึ้น เกิดเป็นดาวเคราะห์โคจรรอบดวงอาทิตย์</t>
  </si>
  <si>
    <t>Kepler-452b เพราะ ได้รับแสงจากดาวฤกษ์ใกล้เคียงกับโลกมากที่สุด ทำให้มีสภาพอากาศ สภาพภูมิประเทศ บรรยากาศ คล้ายกับโลก</t>
  </si>
  <si>
    <t>Kepler-69c เพราะ อยู่ใกล้กับดาวฤกษ์มีอุณหภูมิพื้นผิวสูง ทำให้มีอุณหภูมิสูงเกินไปต่อการดำรงชีวิต</t>
  </si>
  <si>
    <t>Kepler-452b มีลักษณะใกล้เคียงกับโลกมากที่สุด มีอุณหภูมิเหมาะแก่การดำรงชีวิต</t>
  </si>
  <si>
    <t xml:space="preserve">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 
</t>
  </si>
  <si>
    <t xml:space="preserve">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 </t>
  </si>
  <si>
    <t xml:space="preserve">มีน้ำในสถานะของเหลว มีบรรยากาศที่เหมาะสม และอยู่ห่างจากดาวฤกษ์ในระยะทางที่เหมาะสม นอกจากนี้ ควรมีขนาดและองค์ประกอบของดาวเคราะห์ที่คล้ายคลึงกับโลก รวมถึงมีแหล่งพลังงานที่เพียงพอต่อการดำรงชีวิต </t>
  </si>
  <si>
    <t>การเพิ่มอุณหภูมิและความดัน</t>
  </si>
  <si>
    <t>การเปล่งแสง</t>
  </si>
  <si>
    <t>วิวัฒนาการสู่ดาวฤกษ์</t>
  </si>
  <si>
    <t xml:space="preserve">ดาวอังคาร เนื่องจากมีหลายปัจจัยที่คล้ายคลึงกัน เช่น ความเอียงของแกนการหมุนที่คล้ายคลึงกับโลก ทำให้มีฤดูกาลที่ใกล้เคียงกัน แม้ว่าฤดูกาลบนดาวอังคารจะยาวนานกว่าโลกเนื่องจากวงโคจรที่ไกลกว่า. </t>
  </si>
  <si>
    <t>LTT9779 b: ดาวเคราะห์ดวงนี้มีขนาดใกล้เคียงกับดาวเนปจูน แต่โคจรใกล้ดาวฤกษ์แม่ของมันมาก ใช้เวลาโคจรรอบดาวฤกษ์เพียง 19 ชั่วโมงเท่านั้น ทำให้ถูกเผาด้วยความร้อนสูงตลอดเวลา อุณหภูมิพื้นผิวสูงถึงประมาณ 2,000 องศาเซลเซียส ซึ่งร้อนเกินกว่าที่จะมีน้ำในสถานะของเหลว หรือแม้แต่เมฆโลหะก็ยังไม่สามารถก่อตัวได้ นอกจากนี้ บรรยากาศของมันก็ถูกดาวฤกษ์พัดปลิวไปเกือบหมด จึงแทบไม่เหลืออะไรนอกจากก้อนหินเปล่าๆ
นอกจาก LTT9779 b แล้ว ยังมีปัจจัยอื่นๆ อีกมากมายที่ทำให้ดาวเคราะห์นอกระบบบางดวงไม่เหมาะกับการมีสิ่งมีชีวิต</t>
  </si>
  <si>
    <t>นักวิทยาศาสตร์ยังไม่สามารถยืนยันได้ 100% ว่ามีสิ่งมีชีวิตอาศัยอยู่บนดาวเคราะห์นอกระบบสุริยะดวงใดเลย แต่มีการค้นพบดาวเคราะห์หลายดวงที่จัดว่าอยู่ใน "เขตเอื้ออาศัยได้" (Habitable Zone) หรือ "โซน Goldilocks" ซึ่งเป็นระยะห่างจากดาวฤกษ์ที่ทำให้อุณหภูมิบนพื้นผิวของดาวเคราะห์ไม่ร้อนหรือเย็นเกินไป จนน้ำสามารถคงอยู่ในสถานะของเหลวได้ ซึ่งเป็นปัจจัยสำคัญต่อการดำรงอยู่ของสิ่งมีชีวิตอย่างที่เราเข้าใจ นอกจากนี้ ยังมีการค้นพบ "หลักฐานที่เป็นไปได้" ของสารเคมีที่อาจเกิดจากสิ่งมีชีวิตอีกด้วย
ตัวอย่างดาวเคราะห์นอกระบบสุริยะที่ถูกจับตามองว่าอาจมีสิ่งมีชีวิตอาศัยอยู่</t>
  </si>
  <si>
    <t xml:space="preserve">ความแตกต่างระหว่างดาวเคราะห์ชั้นในและดาวเคราะห์ชั้นนอกเป็นผลมาจากการก่อตัวในสภาพแวดล้อมที่แตกต่างกัน ซึ่งส่งผลต่อองค์ประกอบและลักษณะทางกายภาพของดาวเคราะห์ </t>
  </si>
  <si>
    <t xml:space="preserve">ระบบสุริยะรอบดวงอาทิตย์ แบ่งเขตบริวารออกเป็น 4 เขตหลักๆ ได้แก่ ดาวเคราะห์ชั้นใน, แถบดาวเคราะห์น้อย, ดาวเคราะห์ชั้นนอก, และเขตดาวหาง. </t>
  </si>
  <si>
    <t>มีน้ำในสถานะของเหลว มีชั้นบรรยากาศที่เหมาะสม มีอุณหภูมิพื้นผิวที่พอเหมาะ และมีระยะห่างจากดาวฤกษ์ที่เหมาะสม</t>
  </si>
  <si>
    <t xml:space="preserve">การยุบตัวของเนบิวลา:
เนบิวลาสุริยะเริ่มยุบตัวลงภายใต้อิทธิพลของแรงโน้มถ่วง 
</t>
  </si>
  <si>
    <t xml:space="preserve">การเกิดดวงอาทิตย์:
มวลส่วนใหญ่ของเนบิวลาสุริยะรวมตัวกันที่ใจกลาง กลายเป็นดวงอาทิตย์ 
</t>
  </si>
  <si>
    <t xml:space="preserve">การเกิดจานดาวเคราะห์ก่อนเกิด:
มวลส่วนที่เหลือของเนบิวลาแผ่แบนออกเป็นรูปจานแบนๆ ที่เรียกว่า "จานดาวเคราะห์ก่อนเกิด" (protoplanetary disk) 
</t>
  </si>
  <si>
    <t>การรวมตัวของระบบสุริยะ</t>
  </si>
  <si>
    <t>ดาวอังคาร</t>
  </si>
  <si>
    <t>ดาวเคราะห์นอกระบบสุริยะที่ไม่สามารถอยู่อาศัยได้มีหลายประเภท ขึ้นอยู่กับปัจจัยหลายอย่าง เช่น ระยะห่างจากดาวฤกษ์ องค์ประกอบของดาวเคราะห์ และบรรยากาศ ดาวเคราะห์ร้อนยิ่งยวด ดาวเคราะห์ที่อยู่ในเขตอาศัยไม่ได้ และดาวเคราะห์ที่มีบรรยากาศเป็นพิษ เป็นตัวอย่างของดาวเคราะห์ที่ไม่เหมาะกับการอยู่อาศัย</t>
  </si>
  <si>
    <t xml:space="preserve">คือ 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</si>
  <si>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 xml:space="preserve">เนบิวลาโซลาร์ (Solar Nebula)** ซึ่งเป็นกลุ่มแก๊สและฝุ่นในอวกาศที่ยุบตัวลงเนื่องจากแรงโน้มถ่วงของตัวเอง  </t>
  </si>
  <si>
    <t>การยุบตัวของเนบิวลาโซลาร์ (Solar Nebula) ซึ่งเป็นกลุ่มเมฆแก๊สและฝุ่นในอวกาศ</t>
  </si>
  <si>
    <t xml:space="preserve"> กระบวนการรวมตัวของวัตถุในจานดาวเคราะห์ก่อนเกิด (Protoplanetary Disk) ที่หมุนรอบดวงอาทิตย์แรกเกิด</t>
  </si>
  <si>
    <t>อุณหภูมิและระยะห่างจากดวงอาทิตย์, ความเร็วในการก่อตัว, แรงโน้มถ่วงและสุริยะลม</t>
  </si>
  <si>
    <t xml:space="preserve">4เขต ได้แก่ เขตดาวเคราะห์, แถบไคเปอร์, เขตกระจาย และเมฆออร์ต </t>
  </si>
  <si>
    <t>ดาวเคราะห์แก๊สยักษ์ (Gas Giants) และดาวเคราะห์น้ำแข็งยักษ์ (Ice Giants) รวมถึงวัตถุอื่นๆ ในแถบไคเปอร์และเมฆออร์ต</t>
  </si>
  <si>
    <t>ดาวเคราะห์น้อย, ดาวเคราะห์แคระ, ฝุ่นและเศษซาก, ดาวหางบางส่วน</t>
  </si>
  <si>
    <t xml:space="preserve">แถบไคเปอร์ และเมฆออร์ต </t>
  </si>
  <si>
    <t>มีชั้นบรรยากาศที่เหมาะสม, มีโครงสร้างและองค์ประกอบทางกายภาพที่เหมาะสม, น้ำและสารเคมีจำเป็นสำหรับชีวิต, มีความเสถียรของสภาพแวดล้อม</t>
  </si>
  <si>
    <t>การระเบิดของพลังงาน</t>
  </si>
  <si>
    <t>ระบบสุริยะที่มีศํนย์กลางและวัตถุโคจร</t>
  </si>
  <si>
    <t>การเริ่มก่อตัวของระบบสุริยะ</t>
  </si>
  <si>
    <t>เคปเลอร์ 452b (Kepler-452b) เนื่องจากมีขนาดใหญ่กว่าโลกประมาณ 60% โคจรอยู่ใน "เขตที่เอื้อต่อการอยู่อาศัย" (habitable zone) รอบดาวฤกษ์คล้ายดวงอาทิตย์ และมีอายุมากกว่าโลก</t>
  </si>
  <si>
    <t>Kepler-69c เพราะ ร้อนเกินไป, อาจไม่มีน้ำในสถานะของเหลว, ยังไม่ยืนยันว่ามีชั้นบรรยากาศที่เหมาะสม</t>
  </si>
  <si>
    <t>น.ส. รสสคน มูลลัง</t>
  </si>
  <si>
    <t xml:space="preserve"> บริเวณใกล้ดวงอาทิตย์อุณหภูมิสูงมาก เฉพาะสารที่เป็นหินและโลหะเท่านั้นที่สามารถเกาะกลุ่มกันได้
 บริเวณไกลออกไปอุณหภูมิต่ำกว่า สารประเภทก๊าซและน้ำแข็งจึงสามารถรวมตัวเป็นดาวเคราะห์ขนาดใหญ่ได้</t>
  </si>
  <si>
    <t xml:space="preserve">3 เขตดาวเคราะห์ชั้นใน เขตดาวเคราะห์ชั้น
เขตวัตถุขนาดเล็ก
</t>
  </si>
  <si>
    <t xml:space="preserve">ดาวพฤหัสบดี, ดาวเสาร์, ดาวยูเรนัส, ดาวเนปจูน
</t>
  </si>
  <si>
    <t>ดาวเคราะห์น้อย 
เศษหิน เศษโลหะ 
ดาวเคราะห์แคระ</t>
  </si>
  <si>
    <t>ประกอบด้วย
ก้อนน้ำแข็ง
 ฝุ่นแข็ง
วัตถุเล็กๆ
 ดาวเคราะห์แคระ (ในเขตไคเปอร์)
เป็นต้นกำเนิดของดาวหางระยะสั้นและระยะยาว</t>
  </si>
  <si>
    <t>อุณหภูมิที่เหมาะสม
น้ำในสถานะของเหลว
ชั้นบรรยากาศ
 แรงโน้มถ่วงพอเหมาะ
องค์ประกอบเคมีจำเป็น
สนามแม่เหล็กปกป้อ</t>
  </si>
  <si>
    <t>เนบิวลา คือกลุ่มก๊าซและฝุ่นที่เป็นต้นกำเนิดของระบบสุริยะ</t>
  </si>
  <si>
    <t>เนบิวลาหมุนตัว (Rotating Nebula)
เนบิวลาเริ่มหมุนตัวและแผ่แบนเป็นจาน มีศูนย์กลางหนาแน่น ซึ่งจะกลายเป็นดวงอาทิตย์ในอนาคต</t>
  </si>
  <si>
    <t>จานหมุนก่อกำเนิดดวงอาทิตย์และวงโคจร (Protoplanetary Disk)
ศูนย์กลางกลายเป็นดวงอาทิตย์ วัตถุในจานหมุนเริ่มรวมตัวกันเป็นวงโคจรของดาวเคราะห์</t>
  </si>
  <si>
    <t>ระบบสุริยะสมบูรณ์ (Solar System Formation) ดวงอาทิตย์และดาวเคราะห์ต่างๆ ก่อตัวเสร็จสมบูรณ์ โคจรอยู่รอบดวงอาทิตย์</t>
  </si>
  <si>
    <t xml:space="preserve">เป็น Kepler-452b </t>
  </si>
  <si>
    <t>เป็น Kepler-69c</t>
  </si>
  <si>
    <t xml:space="preserve">คือ Trappist-1e, Kepler-452b, และ Gliese 667Cc </t>
  </si>
  <si>
    <t>ระบบสุริยะมีต้นกำเนิดจาก เนบิวลาหรือกลุ่มเมฆก๊าซและฝุ่น ที่ยุบตัวจากแรงโน้มถ่วงของตัวเอง แล้วก่อตัวเป็นดวงอาทิตย์และดาวเคราะห์ต่างๆ</t>
  </si>
  <si>
    <t>ดวงอาทิตย์เกิดจาก เนบิวลา ที่ยุบตัวจากแรงโน้มถ่วง → ก่อตัวเป็น โปรโตสตาร์ → เมื่ออุณหภูมิสูงพอ เกิด ฟิวชันของไฮโดรเจน → กลายเป็น ดวงอาทิตย์ ที่ส่องแสงและให้พลังงานแก่ระบบสุริยะ</t>
  </si>
  <si>
    <t xml:space="preserve">หลังจากดวงอาทิตย์เกิดขึ้นจากศูนย์กลางของเนบิวลา ส่วนที่เหลือของฝุ่นและก๊าซรอบๆ กลายเป็น จานฝุ่นและก๊าซ ที่เรียกว่า Protoplanetary Disk
		อนุภาคฝุ่นในจานนี้เริ่ม รวมตัวกันเป็นก้อนเล็กๆ (Planetesimals) แล้วชนและรวมกันเป็น Protoplanets
		Protoplanets เหล่านี้ค่อยๆ ใหญ่ขึ้นจนกลายเป็น ดาวเคราะห์ ตามแรงโน้มถ่วงของตัวเอง
</t>
  </si>
  <si>
    <t xml:space="preserve">เนื่องจาก ความร้อนจากดวงอาทิตย์สูงมากในเขตชั้นใน ทำให้เฉพาะวัสดุที่มีจุดหลอมเหลวสูง (หิน, โลหะ) เท่านั้นที่สามารถรวมตัวเป็นดาวเคราะห์ได้
		ส่วนในเขตชั้นนอก อุณหภูมิต่ำกว่า ก๊าซและน้ำแข็งสามารถควบแน่นและรวมตัวได้ง่าย ทำให้เกิดเป็น ดาวเคราะห์แก๊สขนาดใหญ่ ที่มีไฮโดรเจน ฮีเลียม และน้ำแข็ง
</t>
  </si>
  <si>
    <t xml:space="preserve">เขตดาวเคราะห์ชั้นใน – ดาวเคราะห์หิน 4 ดวง
เขตดาวเคราะห์น้อย – อยู่ระหว่างดาวอังคารกับดาวพฤหัสบดี
เขตดาวเคราะห์ชั้นนอก – ดาวเคราะห์แก๊ส 4 ดวงเขตไคเปอร์ (Kuiper Belt) – อยู่ถัดจากดาวเนปจูน ประกอบด้วยวัตถุน้ำแข็ง เช่น พลูโต
เมฆออร์ต (Oort Cloud) – อยู่ไกลออกไปมาก เป็นแหล่งต้นกำเนิดของดาวหางระยะยาว
</t>
  </si>
  <si>
    <t xml:space="preserve">	ดาวพฤหัสบดี (Jupiter)
	ดาวเสาร์ (Saturn)
	ดาวยูเรนัส (Uranus)
	ดาวเนปจูน (Neptune)</t>
  </si>
  <si>
    <t xml:space="preserve">วัตถุขนาดเล็ก ที่ไม่ได้กลายเป็นดาวเคราะห์
	ส่วนใหญ่เป็น หินและโลหะ ขนาดตั้งแต่ไม่กี่เมตรไปจนถึงหลายร้อยกิโลเมตร
	วัตถุเหล่านี้เรียกว่า “ดาวเคราะห์น้อย” (Asteroids)
เช่น เซเรส (Ceres), เวสตา (Vesta)
</t>
  </si>
  <si>
    <t>เขตดงดาวหางประกอบด้วยวัตถุน้ำแข็ง ขนาดเล็ก เช่น น้ำแข็ง, ฝุ่น, ก๊าซแข็งตัว
ที่อยู่ใน แถบไคเปอร์ และ เมฆออร์ต ซึ่งเป็นต้นกำเนิดของดาวหาง</t>
  </si>
  <si>
    <t xml:space="preserve">ต้องมีน้ำ, อุณหภูมิพอเหมาะ, มีบรรยากาศ, พื้นผิว, สนามแม่เหล็ก, และธาตุพื้นฐานต่อชีวิต
</t>
  </si>
  <si>
    <t>การกำเนิดระบบสุริยะ</t>
  </si>
  <si>
    <t>ดาวฤกษ์เกิดใหม่ หลุมดำ</t>
  </si>
  <si>
    <t>กาแล็กซี่หรือกาแล็กซีแบบก้นหอย</t>
  </si>
  <si>
    <t>ดาวศุกร์ (Venus)
 → ใกล้เคียงกับโลกในด้าน:
  • ขนาด
  • มวล
  • องค์ประกอบของเปลือกโลก
  • ระยะห่างจากดวงอาทิตย์</t>
  </si>
  <si>
    <t>ดาวเคราะห์ 51 Pegasi b
🔴 เหตุผลที่ไม่เหมาะสม:
	•	เป็น ดาวเคราะห์ยักษ์แก๊ส ขนาดใหญ่คล้ายดาวพฤหัสบดี
	•	อยู่ใกล้ดาวฤกษ์มาก → ร้อนจัด (อุณหภูมิสูงกว่า 1,000°C)
	•	ไม่มีพื้นผิวที่มั่นคง
	•	ไม่มีน้ำในสถานะของเหลว
	•	ไม่มีบรรยากาศที่เหมาะสมต่อสิ่งมีชีวิต</t>
  </si>
  <si>
    <t>ดาวเคราะห์ Proxima Centauri b
🟢 เหตุผลที่อาจเหมาะสม:
	•	โคจรรอบ Proxima Centauri ซึ่งเป็นดาวฤกษ์ใกล้โลกที่สุด (ห่าง ~4.24 ปีแสง)
	•	อยู่ใน เขตเอื้อชีวิต (Habitable Zone) → อุณหภูมิอาจเหมาะสม
	•	มีขนาดใกล้เคียงกับโลก
	•	อาจมีน้ำในสถานะของเหลว
	•	มีพื้นผิวหินแข็ง ไม่ใช่ดาวแก๊ส</t>
  </si>
  <si>
    <t xml:space="preserve">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 
</t>
  </si>
  <si>
    <t>ระบบสุริยะสามารถแบ่งเขตบริวารของดวงอาทิตย์ออกเป็น 4 เขตหลักๆ ตามลักษณะการก่อตัวและองค์ประกอบของวัตถุต่างๆ ได้แก่ ดาวเคราะห์ชั้นใน, แถบดาวเคราะห์น้อย, ดาวเคราะห์ชั้นนอก และดงดาวหาง (หรือวัตถุในแถบไคเปอร์</t>
  </si>
  <si>
    <t xml:space="preserve">ประกอบด้วยวัตถุที่เป็นน้ำแข็งและหิน ซึ่งเป็นแหล่งกำเนิดของดาวหางคาบยาว 
</t>
  </si>
  <si>
    <t xml:space="preserve">ต้องมีน้ำในสถานะของเหลว มีชั้นบรรยากาศที่เหมาะสม และอยู่ในระยะห่างที่เหมาะสมจากดาวฤกษ์เพื่อให้มีอุณหภูมิที่เหมาะสม </t>
  </si>
  <si>
    <t>การยุบตัวของโซลาร์เนบิวลา</t>
  </si>
  <si>
    <t>การก่อตัวของระบบสุริยะ</t>
  </si>
  <si>
    <t>เป็นระบบของดาวเคราะห์และวัตถุอื่น ๆ ที่โคจรรอบดวงอาทิตย์ ประกอบด้วยดาวเคราะห์ 8 ดวง ได้แก่ ดาวพุธ ดาวศุกร์ โลก ดาวอังคาร ดาวพฤหัสบดี ดาวเสาร์ ดาวยูเรนัส และดาวเนปจูน นอกจากดาวเคราะห์แล้ว ยังมีดาวเคราะห์แคระ ดาวเคราะห์น้อย ดาวหาง และวัตถุอื่น ๆ อีกมากมาย ตั้งอยู่ในกาแล็กซีทางช้างเผือก</t>
  </si>
  <si>
    <t>ดาวอังคาร เนื่องจากมีฤดูกาลที่ใกล้เคียงกับโลกมากที่สุด และมีขนาดใกล้เคียงกับโลกด้วย</t>
  </si>
  <si>
    <t>าวพุธ  มีชั้นบรรยากาศบางมาก ๆ  จนแทบเรียกได้ว่าไม่มีชั้นบรรยากาศ  อุณหภูมิสูงมาก
ในด้านที่หันเข้าหาดวงอาทิตย์  และเย็นจัดในด้านที่หันออกไป
ดาวศุกร์  อุณหภูมิสูงมากเกือบ 500 องศา C ตลอดเวลา  บรรยากาศหนาแน่นมาก  มีความกดดันสูงมาก
ดาวอังคาร  ช้นบรรยากาศบางมาก  และมีแต่ Carbondioxide ถึง 96%
ส่วนดาวเคราะห์ที่เหลือ  ก็เป็นดาวเคราะห์ Gas ขนาดใหญ่  ไม่มีพื้นผิว  มีแต่ Hydrogen gas ที่หนาแน่น
อุณหภูมิสูงจัด  ความกดดันสูงจัด</t>
  </si>
  <si>
    <t xml:space="preserve">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</si>
  <si>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ระบบสุริยะมีต้นกำเนิดมาจาก
เนบิวลา (nebula) หรือกลุ่มก๊าซและฝุ่นขนาดมหึมาในอวกาศ ซึ่งยุบตัวรวมกันด้วยแรงโน้มถ่วง จนเกิดเป็นดวงอาทิตย์ตรงกลาง และดาวเคราะห์รวมถึงวัตถุต่าง ๆ หมุนรอบเป็นระบบสุริยะในเวลาต่อมา</t>
  </si>
  <si>
    <t>กลุ่มก๊าซและฝุ่นในเนบิวลายุบตัวรวมกันด้วยแรงโน้มถ่วง จนแกนกลางมีอุณหภูมิและความดันสูงพอเกิดปฏิกิริยานิวเคลียร์ฟิวชัน กลายเป็นดาวฤกษ์ที่เปล่งแสงและพลังงานออกมา คือ ดวงอาทิตย์</t>
  </si>
  <si>
    <t>เกิดจาก
เศษก๊าซและฝุ่นที่เหลือจากการก่อตัวของดวงอาทิตย์ รวมตัวกันเป็นก้อนเล็ก ๆ แล้วชนกันเรื่อย ๆ จนใหญ่ขึ้นกลายเป็นดาวเคราะห์ที่โคจรรอบดวงอาทิตย์.</t>
  </si>
  <si>
    <t>เพราะว่า
บริเวณใกล้ดวงอาทิตย์มีอุณหภูมิสูง ทำให้เฉพาะวัสดุที่เป็นหินและโลหะสามารถรวมตัวกันได้ จึงเกิดเป็น ดาวเคราะห์หิน (ชั้นใน)
ส่วนบริเวณไกลออกไป อุณหภูมิต่ำกว่า แก๊สและน้ำแข็งจึงรวมตัวกันเป็น ดาวเคราะห์แก๊ส (ชั้นนอก) ได้.</t>
  </si>
  <si>
    <t>เขตบริวารของดวงอาทิตย์แบ่งเป็น 3 เขต คือ
	1.	เขตดาวเคราะห์ชั้นใน
	2.	เขตดาวเคราะห์ชั้นนอก
	3.	เขตธารไคเปอร์และเมฆออร์ต</t>
  </si>
  <si>
    <t>เขตดาวเคราะห์ชั้นนอกประกอบด้วย
ดาวพฤหัสบดี ดาวเสาร์ ดาวยูเรนัส และดาวเนปจูน</t>
  </si>
  <si>
    <t>เศษหิน เศษโลหะ และดาวเคราะห์น้อยจำนวนมาก.</t>
  </si>
  <si>
    <t>น้ำแข็ง ฝุ่น และเศษหินเล็ก ๆ ที่รวมกันเป็นดาวหาง.</t>
  </si>
  <si>
    <t>ดาวเคราะห์ที่เอื้อต่อการดำรงชีวิตควรมีสมบัติ
อุณหภูมิพอเหมาะ มีน้ำในสถานะของเหลว มีบรรยากาศ และมีออกซิเจน.</t>
  </si>
  <si>
    <t>เนบิวลาดาวเคราะห์ คือ เมฆก๊าซและฝุ่นที่ล้อมรอบดาวฤกษ์ในช่วงสุดท้ายของชีวิตดาว เป็นแหล่งกำเนิดดาวและระบบสุริยะใหม่ในอนาคตจากการรวมตัวของสสารในเมฆ</t>
  </si>
  <si>
    <t>ดาวฤกษ์อายุน้อยในกลุ่มดาววัว
ดาวที่เพิ่งเกิดจากเมฆก๊าซและฝุ่นในเนบิวลา กำลังอยู่ในช่วงเริ่มต้นของชีวิต</t>
  </si>
  <si>
    <t>ระบบสุริยะ
ระบบดาวที่ประกอบด้วยดาวฤกษ์กลาง (ดวงอาทิตย์) และวัตถุต่างๆ เช่น ดาวเคราะห์ ดาวบริวาร และเศษฝุ่นที่โคจรรอบ</t>
  </si>
  <si>
    <t>ดาวอาทิตย์ ดาวฤกษ์ขนาดกลางที่เป็นศูนย์กลางของระบบสุริยะ ให้พลังงานความร้อนและแสงสว่างแก่ดาวเคร</t>
  </si>
  <si>
    <t>Kepler-452b เพราะมีขนาดใกล้เคียงโลกและอยู่ในเขตเอื้อต่อการมีน้ำในสถานะของเหลว (habitable zone)</t>
  </si>
  <si>
    <t>ดาวเคราะห์ที่อยู่นอกเขตเอื้อต่อชีวิต เช่น มีอุณหภูมิร้อนหรือเย็นเกินไป ทำให้น้ำไม่อยู่ในสถานะของเหลวและไม่มีบรรยากาศที่เหมาะสม เช่น ดาวเคราะห์ร้อนจัดหรือเย็นจัดบางดวง</t>
  </si>
  <si>
    <t>Trappist-1e เพราะอยู่ในเขตที่น้ำเป็นของเหลวและมีสภาพเหมาะสมต่อชีวิต</t>
  </si>
  <si>
    <t>ดวงอาทิตย์เป็นดาวฤกษ์ที่เกิดจากการรวมตัวกันของกลุ่มเมฆฝุ่นแก๊ส และการเกิดปฏิกิริยานิวเคลียร์ฟิวชันที่ใจกลาง ทำให้เกิดแสงสว่างและความร้อนที่แผ่กระจายออกมา</t>
  </si>
  <si>
    <t>เกิดจากการยุบตัวของเนบิวลาดวงอาทิตย์ซึ่งเป็นกลุ่มก๊าซและฝุ่นขนาดใหญ่ที่หมุนวน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t>
  </si>
  <si>
    <t>ดาวเคราะห์ชั้นในเป็นดาวเคราะห์หิน เพราะอยู่ใกล้ดวงอาทิตย์ ความร้อนสูงทำให้มีแต่ธาตุที่ทนความร้อน  ส่วนดาวเคราะห์ชั้นนอกอยู่ไกลจากดวงอาทิตย์ อุณหภูมิต่ำ ทำให้ก๊าซและน้ำแข็งสามารถรวมตัวกันเป็นดาวเคราะห์ขนาดใหญ่ได้</t>
  </si>
  <si>
    <t>4เขตดาวเคราะห์ชั้นใน, แถบดาวเคราะห์น้อย, ดาวเคราะห์ชั้นนอก, และดงดาวหางของออร์ต</t>
  </si>
  <si>
    <t>ต้องมีน้ำในสถานะของเหลว มีชั้นบรรยากาศที่เหมาะสม และอยู่ในระยะห่างที่เหมาะสมจากดาวฤกษ์เพื่อให้มีอุณหภูมิที่เหมาะสม มีแก็สออกซิเจนที่เพียงพอ</t>
  </si>
  <si>
    <t>การระเบิดสุปเปอร์โนวา เป็นการระเบิดของดาวฤกษ์มวลมากหลังจากที่แกนกลางยุบตัวอย่างรุนแรง ทำให้ปล่อยพลังงานมหาศาล กระจายธาตุหนักออกสู่อวกาศ เป็นวัตถุดิบในการเกิดดาวฤกษ์รุ่นใหม่และระบบสุริยะ”</t>
  </si>
  <si>
    <t>เนบิวลามีแก็สฮีเลียมและไฮโดรเจน ที่หมุนวนและเริ่มยุบตัวรวมกันด้วยแรงโน้มถ่วง ซึ่งเป็นขั้นตอนสำคัญลำดับถัดมาหลังจากการเกิดซูเปอร์โนวาเป็นแหล่งกำเนิดของดาวฤกษ์</t>
  </si>
  <si>
    <t>เป็นช่วงต่อจากเนบิวลายุบตัว  เกิดการหมุนและกระจายตัวเป็นแผ่นจานมี ดวงอาทิตย์เริ่มก่อตัวอยู่ตรงกลางรอบนอกเป็นวงแหวนของฝุ่นและก๊าซ ซึ่งจะกลายเป็นดาวเคราะห์ในเวลาต่อมา</t>
  </si>
  <si>
    <t>ฝุ่นและแก็สรวมตัวกันเป็นดาวเคราะห์</t>
  </si>
  <si>
    <t>Kepler-452bเพราะมีระยะห่างจากดาวฤกษ์ใกล้เคียงกับโลกห่างดวงอาทิตย์และมีอุณหภูมิต่างกันไม่มาก</t>
  </si>
  <si>
    <t>Kepler-69cเพราะมีระยะห่างใกล้ดวงอาทิตย์และมีอุณหภูมิของดาวสูงเกินไปต่อการมีชีวิต</t>
  </si>
  <si>
    <t>ดาวฤกษ์ก่อนเกิดยุบตัวลงไปจนมีความดันและมีอุณหภูมิจะเกิดปฏิกิริยานิวเคลียร์ฟิวชัน</t>
  </si>
  <si>
    <t>ดวงอาทิตย์ผลิตพลังงานด้วยปฏิกิริยานิวเคลียร์ฟิวชันด้วยอัตราเร็วคงที่ทำให้วัตถุบริเวณแผ่นจานหมุนเกิดการพอกพูลมวล</t>
  </si>
  <si>
    <t>เนื่องจากดาวเคราะห์ชั้นในถูกลมสุริยะพัดแก๊สออกไปจึงเป็นดาวเคราะห์หินส่วนดาวเคราะห์ชั้นนนอกถูกลมสุริยะพัดน้อยทำให้มีแก๊สปริมาณมากจึงเป็นดาวเคราะห์แก๊ส</t>
  </si>
  <si>
    <t>แบ่งเป็น 4 เขต
-ดาวเคราะห์ชั้นใน
-ดาวเคราะห์น้อย
-ดาวเคราะห์ชั้นนอก
-ดงดาวหาง</t>
  </si>
  <si>
    <t>ดาวเคราะห์น้อยจำนวนมาก เศษฝุ่นและสสารอื่นๆ ที่ยังหลงเหลืออยู่</t>
  </si>
  <si>
    <t>โคจรรอบดวงอาทิตย์ในระยะที่เหมาะสม
มีอุณหภูมิเหมาะสม
สามารถเกิดนำ้ที่สถานะของเหลว</t>
  </si>
  <si>
    <t xml:space="preserve">เกิดการพอกพูนบริเวณแผ่นจานหมุน
</t>
  </si>
  <si>
    <t>Kepler-452bเพราะมีระยะห่างระหว่างดาวฤกษ์ใกล้เคียงโลกมากที่สุด</t>
  </si>
  <si>
    <t>Kepler-69c เนื่องจากอยู่ใกล้ดาวฤกษ์มากและดาวฤกษ์มีอุณหภูมิสูงมาก</t>
  </si>
  <si>
    <t>Kepler-452b ดาวฤกษ์มีอุณหภูมิต่างจากดวงอาทิตย์เล็กน้อยและดาวเคราะห์มีระยะห่างระหว่างดาวเคราะห์ใกล้เคียงโลก</t>
  </si>
  <si>
    <t>เนบิวล่าที่ยุบตัว</t>
  </si>
  <si>
    <t>เนบิวล่าสุริยะที่ยุบตัว</t>
  </si>
  <si>
    <t>เเผ่นจานหมุนที่อยู่รอบดวงอาทิตย์เกิดการพอกพูนจนกลายเป็นดาวเคราะห์</t>
  </si>
  <si>
    <t>เกิดจากการรวมตัวกันของธาตุหนัก</t>
  </si>
  <si>
    <t>4เขต
1เขตดาวเคราะห์ชั้นใน
2เขตดาวเคราะห์น้อย
3เขตดาวเคราะห์ชั้นนอก
4เขตดาวหาง</t>
  </si>
  <si>
    <t>1ดาวพฤหัส
2ดาวเสาร์
3ดาวยูเรนัส
4ดาวเนปจูน</t>
  </si>
  <si>
    <t>เศษหินโลหะเเก็สเเละสสารต่างๆที่เหลือจากการรวมตัวของดาวเคราะห์</t>
  </si>
  <si>
    <t>1มีอุณหภูมิที่เหมาะสม
2มีน้ำที่อยู่ในสถานะของเหลว
3มีสภาพอากาศที่เหมาะสม</t>
  </si>
  <si>
    <t>เนบิวล่าสุริยะเริ่มยุบตัว
เนบิวล่าสุริยะประกอบด้วยฝุ่น,เเก๊ส,โลหะ,เศษหิน,เเละสสารต่างๆเริ่มยุบตัวรวมกั่น</t>
  </si>
  <si>
    <t>เนบิวล่ายุบตัว
มวลร้อยละ99.8ของเนบิวล่าสุริยะประกอบด้วยเเก๊สไฮโดรเจนเเละฮีเลี่ยมยุมตัวเข้าสู่ใจกลางด้วยเเรงโน้มถ่วงบริเวณใจกลางความดันสูงอุณหภูมิสูงจนเกิดเป็นprotosun
มวลร้อยละ0.02จะรวมตัวกันเป็นเเผ่นเเละหมุนรอบบริเวณใจกลาง</t>
  </si>
  <si>
    <t>1เกิดดวงอาทิตย์
ดาวฤกษ์ที่ยุบตัวไปมีความดันเเละอุณหภูมิสูงจะเกิดปฏิกริยานิวเครียฟิวชันเกิดเป็นดวงอาทิตย์ซึ่งเป็นดาวฤกษ์ในลำดับหลักที่อยู่ในความเป็นจริง</t>
  </si>
  <si>
    <t>เกิดการพอกพูนบริเวณเเผ่นจานหมุน เเผ่นจานที่หมุนอยู่เริ่มบางลงเพราะโลหะ,เเก๊ส,สสารต่างๆเกิดรวมตัวกันด้วยเเรงโร้มถ่วงเเละค่อยๆพอกพูนจาใหญ่ขึ้นที่บริเวณศูนย์กลางจะผลิตพลังงานด้วยปฏิกริยานิวเคลียร์ฟิวชันในอัตราคงที่ทำให้วัตถุรอบนอกเกิดการพอกพูนจนเป็นดาวเคราะห์</t>
  </si>
  <si>
    <t>Kepler-452bเพราะมีระยะหางจากดาวฤกษ์เเละอุณหภูมพื้นผิวเฉลี่ยของดาวใกล้เคียงกับโลก</t>
  </si>
  <si>
    <t>Kepler-69cเพราะมีระยะหางจากดาวฤกษ์น้อยเเละอุณหภูมพื้นผิวเฉลี่ยของดาวสูง</t>
  </si>
  <si>
    <t>ดาวฤกษ์ก่อนเกิดยุบตัวลงไปจนมีความดันและมีอุณหภูมิสูงจะเกิดปฎิกิริยานิวเคลียร์ฟิวชันเกิดเป็นดวงอาทิตย์ถือเป็นดาวฤกษ์ในลำดับหลักที่อยู่ในภาวะสมดุลอุทกสถิต</t>
  </si>
  <si>
    <t>ที่บริเวณศูนย์กลางดวงอาทิตย์จะผลิตพลังงานด้วยปฏิกิริยานิวเคลียร์ ฟิวชันด้วยอัตราคงที่ วัตถุรอบนอกบริเวณ แผ่นจานหมุนจะเกิดการพอกพูนมวล</t>
  </si>
  <si>
    <t>ดาวเคราะห์ชั้นในอยู่ใกล้ดวง อาทิตย์มาก ทำให้ความร้อนจากดวงอาทิตย์ พัดพาสารที่ระเหยง่ายออกไป เหลือไว้แต่ ธาตุหนักที่เป็นของแข็ง ส่วนดาวเคราะห์ชั้นนอก อยู่ไกลจากดวงอาทิตย์ ทำให้มีอุณหภูมิต่ำ สสารที่ระเหยง่าย เช่น ไฮโดรเจน ฮีเลียม มีเทน และแอมโมเนีย สามารถคงสภาพเป็นแก๊สหรือของเหลวได้</t>
  </si>
  <si>
    <t>4 เขต
1.เขตดาวเคราะห์ชั้นใน
2.เขตดาวเคราะห์น้อย
3.เขตดาวเคราะห์ชั้นนอก
4.เขตดงดาวหาง</t>
  </si>
  <si>
    <t>ผิวดาวมีอุณหภูมิและสภาพแวดล้อมที่เหมาสมเอื้อต่อการดำรงชีวิต</t>
  </si>
  <si>
    <t>เนบิวลาสุริยะเริ่มยุบตัว 
เมื่อ 4,600 ล้านปีก่อน เนบิวลาซึ่งเป็นเศษซากจากการระเบิดซุปเปอร์โนวา ของดาวฤกษ์รุ่นก่อนดวงอาทิตย์ เรียกว่า เนบิวลาสุริยะ (Solar nebula) ซึ่ง ประกอบไปด้วยฝุ่น แก๊ส โลหะ เศษหิน และสสารต่าง ๆ เริ่มเกิดการยุบรวมตัวกัน</t>
  </si>
  <si>
    <t>เนบิวลาสุริยะยุบตัว
มวลร้อยละ 99.8 ของเนบิวลาสุริยะซึ่งประกอบด้วยแก๊สไฮโดรเจนและฮีเลียมเกิด การยุบตัวเข้าสู่บริเวณใจกลางด้วยแรงโน้มถ่วง ทำให้บริเวณใจกลางมีอุณหภูมิ และความดันเพิ่มสูงขึ้นจนกลายเป็น ดาวฤกษ์ก่อนเกิด (protostar)
มวลอีกร้อยละ 0.02 ของเนบิวลาสุริยะที่เหลือจะรวมตัวกันเป็นแผ่นจานแบนและหมุนรอบใจกลาง</t>
  </si>
  <si>
    <t>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 ๆ พอกพูนกลายเป็นวัตถุที่มีขนาดใหญ่ขึ้น</t>
  </si>
  <si>
    <t>Kepler-452bเพราะระยะห่างจากดาวฤกษ์ใกล้เคียงกัน</t>
  </si>
  <si>
    <t>Kepler-69cเพราะมีอุณหภูมิสูง</t>
  </si>
  <si>
    <t>Kepler-452bเพราอุณหภูมิใกล้เคียงกับโลก</t>
  </si>
  <si>
    <t>ระบบสุริยะ มีต้นกำเนิดมาจากกลุ่มเมฆก๊าซและฝุ่นขนาดใหญ่ที่เรียกว่า เนบิวลาสุริยะ</t>
  </si>
  <si>
    <t>ดวงอาทิตย์เกิดจากการรวมตัวกันของกลุ่มเมฆฝุ่นและแก๊สขนาดใหญ่ ที่ยุบตัวลงภายใต้แรงโน้มถ่วงของตัวเอง ทำให้เกิดความร้อนและความดันสูงมาก</t>
  </si>
  <si>
    <t>ดาวเคราะห์ในระบบสุริยะ 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t>
  </si>
  <si>
    <t>ความแตกต่างระหว่างดาวเคราะห์ชั้นในและดาวเคราะห์ชั้นนอกเป็นผลมาจากการก่อตัวในสภาพแวดล้อมที่แตกต่างกัน ซึ่งส่งผลต่อองค์ประกอบและลักษณะทางกายภาพของดาวเคราะห์</t>
  </si>
  <si>
    <t xml:space="preserve">
ระบบสุริยะรอบดวงอาทิตย์ แบ่งเขตบริวารออกเป็น 4 เขตหลักๆ ได้แก่ ดาวเคราะห์ชั้นใน, แถบดาวเคราะห์น้อย, ดาวเคราะห์ชั้นนอก, และดงดาวหางของออร์ต </t>
  </si>
  <si>
    <t xml:space="preserve">ระหว่างวงโคจรของดาวอังคารและดาวพฤหัสบดี นอกจากดาวเคราะห์น้อยแล้ว เขตนี้ยังอาจมีเศษฝุ่นและสสารอื่นๆ ที่หลงเหลือจากการก่อตัวของระบบสุริยะ </t>
  </si>
  <si>
    <t xml:space="preserve">เป็นบริเวณทรงกลมขนาดใหญ่ที่อยู่รอบระบบสุริยะชั้นนอกสุด ประกอบด้วยวัตถุที่เป็นน้ำแข็งและหิน ซึ่งเป็นแหล่งกำเนิดของดาวหางคาบยาว </t>
  </si>
  <si>
    <t>การมีน้ำในสถานะของเหลว, ชั้นบรรยากาศที่เหมาะสม, ระยะห่างจากดาวฤกษ์ที่พอเหมาะ, และมีกิจกรรมทางธรณีวิทยาที่เพียงพอ</t>
  </si>
  <si>
    <t>เริ่มต้นจากเนบิวลาดวงใหญ่ที่ประกอบด้วยแก๊สและฝุ่น</t>
  </si>
  <si>
    <t>จากนั้นเนบิวลาเริ่มยุบตัวลงด้วยแรงโน้มถ่วง ทำให้เกิดการหมุนและแบนลงเป็นจาน</t>
  </si>
  <si>
    <t xml:space="preserve">จากนั้นเนบิวลาเริ่มยุบตัวลงด้วยแรงโน้มถ่วง ทำให้เกิดการหมุนและแบนลงเป็นจาน มวลส่วนใหญ่รวมตัวกันตรงกลางกลายเป็นดวงอาทิตย์ ส่วนมวลที่เหลือหมุนวนรอบๆ </t>
  </si>
  <si>
    <t xml:space="preserve">กลายเป็นดาวเคราะห์และวัตถุอื่นๆ ในระบบสุริยะ. </t>
  </si>
  <si>
    <t>Kepler -452b
โคจรรอบดาวฤกษ์ประเภท G เช่นเดียวกับโลก
	•	ระยะห่างจากดาวฤกษ์ ≈ 1 AU (1.05 AU)
	•	อุณหภูมิพื้นผิวเฉลี่ยใกล้เคียงกับโลก (265 K)</t>
  </si>
  <si>
    <t>Kepler-69c ไม่สามารถมีสิ่งมีชีวิตอาศัยอยู่ได้ เพราะมีอุณหภูมิพื้นผิวสูงเกินไป ทำให้น้ำไม่สามารถคงอยู่ในสถานะของเหลวไ</t>
  </si>
  <si>
    <t>Kepler-452b เพราะอยู่ในเขตเอื้อต่อการดำรงชีวิต มีระยะและอุณหภูมิใกล้เคียงกับโลก และโคจรรอบดาวฤกษ์คล้ายดวงอาทิตย์</t>
  </si>
  <si>
    <t>เกิดจากการยุบตัวของเมฆฝุ่นและแก๊ส ภายใต้แรงโน้มถ่วง เมื่อสสารรวมกันหนาแน่น ที่ใจกลาง ก็เกิดปฏิกิริยานิวเคลียร์ฟิวชัน หลอมรวมไฮโดรเจนเป็นฮีเลียม ปลดปล่อยพลังงานมหาศาลออกมา กลายเป็นดวงอาทิตย์</t>
  </si>
  <si>
    <t xml:space="preserve">เนบิวลาที่เหลือจากการรวมตัวเป็นดวงอาทิตย์จะรวมตัวเป็นจานกำเนิดดาวเคราะห์  อนุภาคต่างๆ ในจานนี้ชนกัน และรวมตัวกันเป็นก้อนใหญ่ขึ้นเรื่อยๆ จนกลายเป็นดาวเคราะห์ 
</t>
  </si>
  <si>
    <t>ส่วนที่เกิดการพอกพูนบริเวณ ใกล้ดวงอาทิตย์ จะได้รับอิทธิพลจากลมสุริยะจากดวงอาทิตย์ พัดพาแก๊สออกไปจากผิว กลายเป็น ดาวเคราะห์หิน หรือ ดาวเคราะห์ชั้นใน
ส่วนที่เกิดการพอกพูนบริเวณที่อยู่ ไกลจากดวงอาทิตย์ ได้รับอิทธิพลจากลมสุริยะน้อย ทำให้บริเวณผิวยังคงมีแก๊สปริมาณมากปกคลุม กลายเป็น ดาวเคราะห์แก๊ส หรือ ดาวเคราะห์ชั้นนอก</t>
  </si>
  <si>
    <t>4 เขต
1. เขตดาวเคราะห์ชั้นใน
2. เขตดาวเคราะห์น้อย
3. เขตดาวเคราะห์ชั้นนอก
4. เขตดงดาวหาง</t>
  </si>
  <si>
    <t>ดาวพฤหัส, ดาวเสาร์,ดาวยูเรนัส, ดาวเนปจูน</t>
  </si>
  <si>
    <t>วัตถุหิน โลหะขนาดเล็ก เศษฝุ่น และสสารอื่นๆ</t>
  </si>
  <si>
    <t xml:space="preserve">วัตถุที่เป็นน้ำแข็งและหิน </t>
  </si>
  <si>
    <t>มีน้ำในสถานะของเหลว , ชั้นบรรยากาศที่เหมาะสม, และอยู่ห่างจากดาวฤกษ์ในระยะทางที่เหมาะสม</t>
  </si>
  <si>
    <t>เนบิวลาสุริยะเริ่มยุบตัว  เมื่อ 4,600 ล้านปีกอ่น เนบิวลาซึ่งเป็นเศษซากจากการระเบิดซุปเปอร์โนวาของดาวฤกษ์รุ่นก่อนดวงอาทิตย์</t>
  </si>
  <si>
    <t xml:space="preserve">เนบิวลาสุริยะยุบตัว 
มวลร้อยละ 99.8 ของเนบิวลาสุริยะซึ่งประกอบด้วยแก๊สไฮโดรเจนและฮีเลียมเกิด การยุบตัวเข้าสู่บริเวณใจกลางด้วยแรงโน้มถ่วง ทำให้บริเวณใจกลางมีอุณหภูมิและความดันสูงขึ้น จนกลายเป็น ดาวฤกษ์ก่อนเกิด
 มวลอีกร้อยละ 0.02 ของเนบิวลาสุริยะที่เหลือจะรวมตัวกันเป็นแผ่นจานแบนและหมุนรอบใจกลาง
</t>
  </si>
  <si>
    <t>เกิดดวงอาทิตย์ และเกิดการพอกพูนบริเวณแผ่นจานหมุน
เกิดการรวมตัวกันด้วยแรงโน้มถ่วง กลายเป็นวัตถุที่ใหญ่ขึ้น</t>
  </si>
  <si>
    <t>เกิดดาวเคราะห์ ที่บริเวณศูนยก์ลางดวงอาทิตย์ จะผลิตพลังงานด้วยปฏิกิริยานิวเคลียร์ ฟิวชันด้วยอัตราคงที่ วัตถุรอบนอกบริเวณ แผ่นจานหมุนจะเกิดการพอกพูน</t>
  </si>
  <si>
    <t>Kepler-452b
เพราะ มีสเปกตรัม G , ระยะห่างจากดาวฤกษ์ใกล้เคียงกับโลก และ อุณหภูมิพื้นผิวใกล้เคียงกับโลก</t>
  </si>
  <si>
    <t>Kepler-69 เพราะมีอุณหภูมิพื้นผิวสูง</t>
  </si>
  <si>
    <t>Kepler-452b เพราะ มีลักษณะใกล้เคียงกับโลก</t>
  </si>
  <si>
    <t>เนบิวลาสุริยะ ซึ่งประกอบด้วยฝุ่นและแก๊สโดยแก๊สส่วนใหญ่เป็นแก๊สไฮโดรเจนรองลงมาคือฮีเลียมและธาตุหนักต่างๆ</t>
  </si>
  <si>
    <t>ดวงอาทิตย์เกิดจากการยุบตัวของเมฆก๊าซไฮโดรเจนในอวกาศ จนเกิดความร้อนสูงมาก
ทำให้เกิด ปฏิกิริยานิวเคลียร์ฟิวชัน เปลี่ยนไฮโดรเจนเป็นฮีเลียม
ปล่อยพลังงานออกมาเป็นแสงและความร้อน
แล้วกลายเป็นดาวฤกษ์ที่เรียกว่า “ดวงอาทิตย์”</t>
  </si>
  <si>
    <t xml:space="preserve">ดาวเคราะห์เกิดจากฝุ่นและก๊าซที่เหลือจากการก่อตัวของดวงอาทิตย์ รวมตัวกันเป็นก้อนเล็ก ๆ แล้วชนกัน จนกลายเป็นดาวเคราะห์ที่โคจรรอบดวงอาทิตย์ </t>
  </si>
  <si>
    <t>เพราะอุณหภูมิใกล้ดวงอาทิตย์สูง ทำให้เฉพาะ หินและโลหะเท่านั้นที่สามารถรวมตัวเป็นดาวเคราะห์ได้
ส่วนบริเวณที่อยู่ไกลออกไป เย็นกว่า ก๊าซและน้ำแข็งจึงรวมตัวได้ง่าย กลายเป็นดาวเคราะห์แก๊ส</t>
  </si>
  <si>
    <t>4 เขต
	1.เขตดาวเคราะห์ชั้นใน
	2.แถบดาวเคราะห์น้อย
	3.เขตดาวเคราะห์ชั้นนอก
4.เขตไคเปอร์และเมฆออร์ต</t>
  </si>
  <si>
    <t>ดาวเคราะห์น้อยหลายแสนดวง
วัตถุแข็งเล็ก ๆ
เศษหิน ฝุ่น และดาวเคราะห์แคระ เช่น ซีรีส</t>
  </si>
  <si>
    <t xml:space="preserve">	1.	แถบไคเปอร์ มีวัตถุเย็น เช่น พลูโต, เป็นแหล่งดาวหางคาบสั้น
	2.	เมฆออร์ต  อยู่ไกลมากเป็นแหล่งดาวหางคาบยาว</t>
  </si>
  <si>
    <t>อยู่ในเขตเอื้อชีวิต สภาพอากาศเหมาะสม มีน้ำ โคจรและหมุนอย่างเสถียร มีองค์ประกอบทางเคมีครบถ้วน</t>
  </si>
  <si>
    <t>เนบิวลาสุริยะเริ่มยุบตัว
เมื่อ 4,600 ล้านปีก่อน เนบิวลาซึ่งเป็นเศษซากจากการระเบิดซุปเปอร์โนวา
ของดาวฤกษ์รุ่นก่อนดวงอาทิตย์ เรียกว่า เนบิวลาสุริยะ (solar nebula) ซึ่ง
ประกอบไปด้วยฝุ่น แก๊ส โลหะ เศษหิน และสสารต่าง ๆ เริ่มเกิดการยุบรวมตัวกัน</t>
  </si>
  <si>
    <t>เนบิวลาสุริยะยุบตัว
• มวลร้อยละ 99.8 ของเนบิวลาสุริยะซึ่งประกอบด้วยแก๊สไฮโดรเจนและฮีเลียมเกิด
การยุบตัวเข้าสู่บริเวณใจกลางด้วยแรงโน้มถ่วง ท าให้บริเวณใจกลางมีอุณหภูมิ
และความดันเพิ่มสูงขึ้นจนกลายเป็น ดาวฤกษ์ก่อนเกิด (protostar)</t>
  </si>
  <si>
    <t>4. 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
ๆ พอกพูนกลายเป็นวัตถุที่มีขนาดใหญ่ขึ้น</t>
  </si>
  <si>
    <t>เกิดมาเป็นระบบสุริยะ</t>
  </si>
  <si>
    <t xml:space="preserve">	1.โคจรรอบดาวฤกษ์ชนิด G เช่นเดียวกับดวงอาทิตย์
	2.ระยะห่างจากดาวฤกษ์ใกล้เคียงโลก
	3.อุณหภูมิพื้นผิวเฉลี่ยใกล้เคียงโลก </t>
  </si>
  <si>
    <t>Kepler-69c ไม่เหมาะแก่การมีสิ่งมีชีวิตอาศัยอยู่ เนื่องจากอุณหภูมิสูงเกินไปจนไม่สามารถรักษาสภาพแวดล้อมแบบโลก</t>
  </si>
  <si>
    <t>ลักษณะใกล้เคียงกับโลกเช่น ระยะห่างจากดาวฤกษ์ อุณหภูมิ และชนิดดาวแม่
จึงมีความเป็นไปได้สูงที่จะมีน้ำและ อาจสามารถรองรับสิ่งมีชีวิตได้</t>
  </si>
  <si>
    <t>ระบบสุริยะเกิดขึ้นเมื่อประมาณ 4.6 พันล้านปีก่อน จากการยุบตัวของกลุ่มเมฆก๊าซและฝุ่นที่เรียกว่า เนบิวลา</t>
  </si>
  <si>
    <t>ดวงอาทิตย์เกิดจากการยุบตัวของกลุ่มแก๊สในอวกาศ จนร้อนพอให้เกิดปฏิกิริยานิวเคลียร์ เปลี่ยนไฮโดรเจนเป็นฮีเลียมและปล่อยพลังงานออกมา กลายเป็นดาวฤกษ์ที่มีแสงสว่าง</t>
  </si>
  <si>
    <t>ดาวเคราะห์เกิดจากฝุ่นและแก๊สที่เหลือจากการก่อตัวของดวงอาทิตย์ ค่อยๆ รวมตัวกันเป็นก้อนใหญ่ขึ้น จนกลายเป็นดาวเคราะห์ในที่สุด</t>
  </si>
  <si>
    <t>ดาวเคราะห์ชั้นในร้อน กักแก๊สไม่ได้ จึงเป็นหิน
ดาวเคราะห์ชั้นนอกเย็น กักแก๊สได้ จึงเป็นแก๊ส</t>
  </si>
  <si>
    <t xml:space="preserve">เขตบริวารของดวงอาทิตย์แบ่งเป็น 3 เขต ได้แก่:
เขตดาวเคราะห์ชั้นใน – มีดาวเคราะห์หิน เช่น พุธ ศุกร์ โลก อังคาร
เขตดาวเคราะห์ชั้นนอก – มีดาวแก๊ส เช่น พฤหัสบดี เสาร์ ยูเรนัส เนปจูน
เขตวัตถุไกลโพ้น – เช่น แถบไคเปอร์ และเมฆออร์ต มีดาวเคราะห์แคระและวัตถุน้ำแข็ง
</t>
  </si>
  <si>
    <t>เขตดาวเคราะห์ชั้นนอกประกอบด้วยดาว:
พฤหัสบดี, เสาร์, ยูเรนัส, เนปจูน</t>
  </si>
  <si>
    <t xml:space="preserve">เขตดาวเคราะห์น้อยประกอบด้วย
ดาวเคราะห์น้อย (asteroids)
ดาวเคราะห์แคระบางดวง
ฝุ่นและหินเล็กๆ ระหว่างดาวเคราะห์
</t>
  </si>
  <si>
    <t xml:space="preserve">วัตถุน้ำแข็งและฝุ่นในวงโคจรไกลจากดวงอาทิตย์ เช่น เมฆออร์ต
</t>
  </si>
  <si>
    <t xml:space="preserve">อุณหภูมิเหมาะสม
มีน้ำในสถานะของเหลว
บรรยากาศปกป้องรังสีและรักษาความร้อน
มีธาตุและสารอาหารพื้นฐาน
</t>
  </si>
  <si>
    <t>Protoplanetary disk</t>
  </si>
  <si>
    <t>ดาว 51 Pegasi b ไม่สามารถมีสิ่งมีชีวิตอาศัย อยู่ได้ เพราะเป็นดาวแก๊สยักษ์ที่อยู่ใกล้ ดาวฤกษ์เกินไป ทำให้อุณหภูมิสูงมาก ไม่มีพื้น ผิวแข็ง และไม่มีน้ำในสถานะของเหลว</t>
  </si>
  <si>
    <t>ดาวเคราะห์ Kepler-452b อาจสามารถมีสิ่งมี ชีวิตอาศัยอยู่ได้ เพราะอยู่ในเขตเอื้อต่อการอยู่ อาศัยของดาวฤกษ์ มีอุณหภูมิที่เหมาะสม และ อาจมีน้ำในสถานะของเหลว</t>
  </si>
  <si>
    <t xml:space="preserve">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t>
  </si>
  <si>
    <t>แถบดาวเคราะห์น้อย, ดาวเคราะห์ชั้นนอก, และดงดาวหางของออร์ต</t>
  </si>
  <si>
    <t>ดาวเคราะห์น้อยฝุ่นและสสารต่างๆ</t>
  </si>
  <si>
    <t>จานพอกพูนมวล</t>
  </si>
  <si>
    <t xml:space="preserve">Gliese 667Cc อุณหภูมิพื้นผิวใกล้เคียง </t>
  </si>
  <si>
    <t>Kepler-69c อุณหภูมิสูงเกินไป</t>
  </si>
  <si>
    <t>Kepler-452b อุณหภูมิใกล้เคียงกับโลก</t>
  </si>
  <si>
    <t>เกิดจากการยุบตัวของเนบิวลาดวงอาทิตย์ ชนกันและรวมตัวกันเป็นก้อนใหญ่ขึ้นเรื่อยๆ จนกลายเป็นดาวเคราะห์</t>
  </si>
  <si>
    <t>เพราะใกล้ดวงอาทิตย์ อุณหภูมิสูง ทำให้สารเบาอย่างแก๊สระเหยออก เหลือแต่หินและโลหะก่อตัวเป็นดาวเคราะห์หิน ส่วนไกลออกไป อุณหภูมิต่ำ สารเบาแข็งตัวและสะสมได้ จึงกลายเป็นดาวเคราะห์แก๊สขนาดใหญ่</t>
  </si>
  <si>
    <t>3 เขต
1 ) เขตดาวเคราะห์ชั้นใน
2 ) เขตดาวเคราะห์ชั้นนอก
3 ) เขตไคเปอร์และเมฆออร์ต</t>
  </si>
  <si>
    <t>เขตดาวเคราะห์ชั้นนอกประกอบด้วยดาวเคราะห์ 4 ดวง คือ
	1.	ดาวพฤหัสบดี
	2.	ดาวเสาร์
	3.	ดาวยูเรนัส
	4.	ดาวเนปจูน</t>
  </si>
  <si>
    <t>ดาวอังคาร กับ ดาวพฤหัส</t>
  </si>
  <si>
    <t>เขตดงดาวหาง ประกอบด้วย
	•	ดาวหาง
	•	น้ำแข็ง
	•	ก๊าซแข็งตัว
	•	เศษฝุ่นและวัตถุเล็ก ๆ
อยู่ใน เขตไคเปอร์ และ เมฆออร์ต</t>
  </si>
  <si>
    <t>•	มีน้ำในสถานะของเหลว
	•	มีชั้นบรรยากาศปกป้องรังสีอันตราย
	•	อุณหภูมิเหมาะสม
	•	มีออกซิเจนหรือก๊าซสำหรับสิ่งมีชีวิต
	•	มีพื้นผิวแข็งแรงหรือมหาสมุทร
	•	อยู่ในตำแหน่งที่เหมาะสมจากดาวฤกษ์ (Goldilocks Zone)</t>
  </si>
  <si>
    <t>ปรากฏการณ์ซูเปอร์โนวา</t>
  </si>
  <si>
    <t>ระบบสุริยะเริ่มต้น</t>
  </si>
  <si>
    <t>Gliese 667Cc;Kepler-452b;Trappist-1e</t>
  </si>
  <si>
    <t>Kepler-69c เพราะมีขนาดใหญ่กว่าดวงโลกและอาจร้อนเกินไป น้ำไม่อยู่ในสถานะของเหลว ทำให้ไม่มีสภาพแวดล้อมเหมาะสมสำหรับสิ่งมีชีวิต นอกจากนี้ ดาวเคราะห์ที่ร้อนหรือเย็นเกินไป ไม่มีบรรยากาศ หรือได้รับรังสีแรง</t>
  </si>
  <si>
    <t>ดาวเคราะห์นอกระบบสุริยะที่อาจมีสิ่งมีชีวิตอาศัยได้ เช่น Trappist-1e, Kepler-452b, Gliese 667Cc เพราะอยู่ในเขตเอื้อต่อการมีน้ำในสถานะของเหลว มีขนาดและสภาพเหมาะสมกับการรองรับชีวิตแบบโลก</t>
  </si>
  <si>
    <t>เกิดจากการยุบตัวของเนบิวลาดวงอาทิตย์ ซึ่งเป็นกลุ่มก๊าซและฝุ่นขนาดใหญ่ที่หมุนวน</t>
  </si>
  <si>
    <t xml:space="preserve"> มีความแตกต่างกันเนื่องจากตำแหน่งและสภาพแวดล้อมในช่วงที่พวกมันก่อตัวขึ้น </t>
  </si>
  <si>
    <t>4เขตหลักๆ เช่น ดาวเคราะห์ชั้นใน, แถบดาวเคราะห์น้อย, ดาวเคราะห์ชั้นนอก, และ ดงดาวหางของออร์ต</t>
  </si>
  <si>
    <t>ดาวเคราะห์น้อยจำนวนมาก ซึ่งเป็นวัตถุหินและโลหะขนาดเล็ก</t>
  </si>
  <si>
    <t xml:space="preserve">มีน้ำในสถานะของเหลว มีชั้นบรรยากาศที่เหมาะสม มีอุณหภูมิพื้นผิวที่พอเหมาะ และโคจรในระยะที่เหมาะสมจากดาวฤกษ์ </t>
  </si>
  <si>
    <t xml:space="preserve">ลูกไฟ (Fireball) ซึ่งเป็นคำที่ใช้เรียกดาวตกที่มีความสว่างผิดปกติ 
</t>
  </si>
  <si>
    <t>หลุมดำ หรือวัตถุทางดาราศาสตร์ที่มีแรงโน้มถ่วงมหาศาลจนไม่มีสิ่งใด รวมถึงแสง สามารถหลุดรอดออกมาได้</t>
  </si>
  <si>
    <t xml:space="preserve">แบบจำลองของระบบสุริยะ 
</t>
  </si>
  <si>
    <t>ระบบสุริยะ ซึ่งประกอบด้วยดวงอาทิตย์และวัตถุทั้งหมดที่โคจรรอบดวงอาทิตย์</t>
  </si>
  <si>
    <t>KELT-9b เพราะอุณหภูมิสูงเกินไป</t>
  </si>
  <si>
    <t>ดาวเคราะห์ที่อยู่ใน "เขตอาศัยได้"</t>
  </si>
  <si>
    <t>ต้นกำเนิดของระบบสุริยะคือ “เนบิวลา” ซึ่งยุบตัวด้วยแรงโน้มถ่วงและก่อให้เกิดดวงอาทิตย์และดาวเคราะห์ในเวลาต่อมา</t>
  </si>
  <si>
    <t>ดวงอาทิตย์เกิดจากการยุบตัวของเนบิวลา → เกิดโปรโตซัน → มีปฏิกิริยานิวเคลียร์ฟิวชัน → กลายเป็นดาวฤกษ์ที่เรียกว่า ดวงอาทิตย์</t>
  </si>
  <si>
    <t>ดาวเคราะห์เกิดจากเศษฝุ่นและก๊าซในจานรอบดวงอาทิตย์ที่ชนและรวมตัวกัน จนกลายเป็นดาวเคราะห์</t>
  </si>
  <si>
    <t>ดาวเคราะห์ชั้นในเป็นหิน เพราะใกล้ดวงอาทิตย์ อุณหภูมิสูง เกิดจากธาตุหนักที่ทนร้อนได้
ดาวเคราะห์ชั้นนอกเป็นแก๊ส เพราะไกลจากดวงอาทิตย์ อุณหภูมิต่ำ ก๊าซสามารถรวมตัวเป็นดาวขนาดใหญ่ได้</t>
  </si>
  <si>
    <t xml:space="preserve">ดวงอาทิตย์มีเขตบริวารหลักในระบบสุริยะ 3 เขต ได้แก่:
	1.	เขตดาวเคราะห์ชั้นใน
	•	อยู่ใกล้ดวงอาทิตย์
	•	มีดาวเคราะห์หิน: พุธ, ศุกร์, โลก, อังคาร
	2.	เขตดาวเคราะห์ชั้นนอก
	•	อยู่ถัดออกไป
	•	มีดาวเคราะห์แก๊สและน้ำแข็ง: พฤหัสบดี, เสาร์, ยูเรนัส, เนปจูน
	3.	เขตรอบนอกของระบบสุริยะ
	•	มีวัตถุเล็ก ๆ จำนวนมาก เช่น:
	•	แถบดาวเคราะห์น้อย (ระหว่างอังคารกับพฤหัสฯ)
	•	แถบไคเปอร์ (เลยเนปจูน เช่น พลูโต)
	•	เมฆออร์ต (อยู่ไกลมาก เป็นแหล่งดาวหาง)
</t>
  </si>
  <si>
    <t>ดาวเคราะห์ชั้นนอก ได้แก่:
พฤหัสบดี, เสาร์, ยูเรนัส, เนปจูน
เป็นดาวเคราะห์ขนาดใหญ่ ประกอบด้วยก๊าซและน้ำแข็ง มีวงแหวนและดวงจันทร์มาก</t>
  </si>
  <si>
    <t xml:space="preserve">เขตดาวเคราะห์น้อยประกอบด้วย
	•	ดาวเคราะห์น้อยหลายแสนดวง
	•	วัตถุขนาดเล็กที่ทำจากหินและโลหะ
	•	ตัวอย่างสำคัญ: ซีรีส, เวสตา, พัลลาส, ฮีเบีย
</t>
  </si>
  <si>
    <t>:
	1.	แถบไคเปอร์ → มีวัตถุน้ำแข็ง ดาวเคราะห์แคระ และดาวหางคาบสั้น
	2.	เมฆออร์ต → เชื่อว่าเป็นแหล่งดาวหางคาบยาว ประกอบด้วยน้ำแข็งจำนวนมาก</t>
  </si>
  <si>
    <t xml:space="preserve">✔ อุณหภูมิพอเหมาะ
✔ น้ำในสถานะของเหลว
✔ บรรยากาศที่เหมาะสม
✔ พื้นผิวแข็ง
✔ สนามแม่เหล็ก
✔ การเปลี่ยนแปลงทางธรณีวิทยา
</t>
  </si>
  <si>
    <t>เนบิวลาสุริยะยุบตัว เมื่อ 4.6พันล้านปีก่อน เนบิวลา ซึ่งเป็นเศษจากซากการระเบิดซุปเปอร์โนวาขเงดาวฤกษ์รุ่นก่อนดวงอาทิตย์</t>
  </si>
  <si>
    <t>เนบิวลาสุริยะยุบตัว มวลร้อยละ99.8 ของเนบิวลาเกิดการยุบตัวเข้าสู่บริเวณใจกลางด้วยแรงโน้มถ่วงทำให้บริเวณใจกลางมีอุณหภูมิและความดันเพิ่มสูง ขึ้นจนกลายเป็น ดาวฤกษ์ก่อนเกิด และ มวลอีก
0.02 รวมตัวกันเป็นแผ่นจานแบนและหมุนรอบใจกลาง</t>
  </si>
  <si>
    <t>การพอกพูนบริเวณแผ่นจานหมุน แผ่นจานหมุน
บริเวณโดยรอบเริ่มบางลงเพราะโลหะ เศษหิน แก๊สและสสารต่างๆเกิดการรวมตัวกันด้วยแรงโน้มถ่วงและค่อยๆพอกพูนกลายเป็นวัตถุที่มีขนาดใหญ่ขึ้น</t>
  </si>
  <si>
    <t xml:space="preserve">ระบบสุริยะเกิดจากการยุบตัวของเนบิวลาสุริยะ (Solar Nebula) ซึ่งเป็นเมฆก๊าซและฝุ่นขนาดใหญ่ในอวกาศ </t>
  </si>
  <si>
    <t>*
Kepler-1649c มีขนาดใหญ่กว่าโลก 1.06 เท่า หรือ
มีเส้นผ่านศูนย์กลางใหญ่กว่าโลกประมาณ 800 กิโลเมตร โคจรอยู่โนเขตที่เอื้อต่อการอยู่อาศัยของสิ่งมีชีวิต</t>
  </si>
  <si>
    <t>*
*
Kepler-69c เพราะมีอุณ เพราะมีอุณหภูมิพื้นผิวสูง</t>
  </si>
  <si>
    <t>*
Kepler-69c เพราะมีความคล้ายโลก</t>
  </si>
  <si>
    <t xml:space="preserve">กลุ่มเมฆก๊าซและฝุ่นในอวกาศ เรียกว่า เนบิวลา </t>
  </si>
  <si>
    <t>กลุ่มก๊าซและฝุ่นในอวกาศที่เรียกว่า เนบิวลา ยุบตัวด้วยแรงโน้มถ่วง กลายเป็นก้อนก๊าซร้อนเรียกว่า โปรโตซัน เมื่ออุณหภูมิสูงพอ ปฏิกิริยานิวเคลียร์ฟิวชันเริ่มต้น ดวงอาทิตย์จึงเกิดขึ้นและเปล่งแสงได้อย่างที่เห็นในปัจจุบัน.</t>
  </si>
  <si>
    <t xml:space="preserve">กระบวนการรวมตัวของฝุ่นและก๊าซที่เหลืออยู่รอบ ๆ ดวงอาทิตย์ในระยะเริ่มต้นของการก่อตัวของระบบสุริยะ
</t>
  </si>
  <si>
    <t>ดาวเคราะห์ชั้นในเป็นหิน เพราะอยู่ใกล้ดวงอาทิตย์ อุณหภูมิสูง ก๊าซระเหย
ดาวเคราะห์ชั้นนอกเป็นแก๊ส เพราะอยู่ไกล อุณหภูมิต่ำ จึงเก็บก๊าซและน้ำแข็งไว้ได้มาก</t>
  </si>
  <si>
    <t>เขตบริวารของดวงอาทิตย์แบ่งเป็น 4 เขตหลัก ได้แก่
	1.	เขตดาวเคราะห์ชั้นใน
	2.	แถบดาวเคราะห์น้อย
	3.	เขตดาวเคราะห์ชั้นนอก
	4.	เขตไคเปอร์และเมฆออร์ต</t>
  </si>
  <si>
    <t>เขตดาวเคราะห์น้อยประกอบด้วย
ดาวเคราะห์น้อย
ดาวเคราะห์แคระ (เช่น ซีรีส)
เศษหิน โลหะ และฝุ่นอวกาศ</t>
  </si>
  <si>
    <t>แถบไคเปอร์ เมฆออร์ต</t>
  </si>
  <si>
    <t xml:space="preserve">1.มีน้ำในสถานะของเหลว 
2.มีชั้นบรรยากาศ
3.มีแหล่งพลังงาน
4.มีพื้นผิวแข็งหรือมีสภาพที่สิ่งมีชีวิต
5.มีสนามแม่เหล็กโลก </t>
  </si>
  <si>
    <t>เนบิวลาสุริยะยุบตัว เมื่อ4.6พันล้านปีก่อน เนบิวลา ซึ่งเป็นเศษจากซากการระเบิดซุปเปอร์โนวาขเงดาวฤกษ์รุ่นก่อนดวงอาทิตย์</t>
  </si>
  <si>
    <t>ระบบสุริยะเกิดจากการยุบตัวของเนบิวลาสุริยะ</t>
  </si>
  <si>
    <t>Kepler-1649c มีขนาดใหญ่กว่าโลก 1.06 เท่า หรือ
มีเส้นผ่านศูนย์กลางใหญ่กว่าโลกประมาณ 800 กิโลเมตร โคจรอยู่โนเขตที่เอื้อต่อการอยู่อาศัยของ
สิ่งมีชีวิต</t>
  </si>
  <si>
    <t>Kepler-452b เพราะมีความคล้ายโลก</t>
  </si>
  <si>
    <t xml:space="preserve">ปทิตตา บุญแท้ </t>
  </si>
  <si>
    <t>ต้นกำเนิดของระบบสุริยะคือ "เนบิวลา" ซึ่งเป็นกลุ่มก๊าซและฝุ่นในอวกาศนั่นเอง</t>
  </si>
  <si>
    <t>ดวงอาทิตย์เกิดจากการยุบตัวของเนบิวลาในอวกาศจนเกิดโปรโตสตาร์ และเมื่อเกิดปฏิกิริยานิวเคลียร์ฟิวชันที่แกนกลาง ก็กลายเป็นดาวฤกษ์</t>
  </si>
  <si>
    <t>ดาวเคราะห์เกิดจากการรวมตัวและสะสมมวลสารของฝุ่นและก๊าซในจานสสารรอบดาวฤกษ์วัยเยาว์ (ดวงอาทิตย์) จนกลายเป็นดาวเคราะห์ในระบบสุริยะ</t>
  </si>
  <si>
    <t xml:space="preserve">
ชั้นในร้อน จึงเหลือแต่หินและโลหะ
ชั้นนอกเย็น จึงเก็บก๊าซแก๊สได้มาก</t>
  </si>
  <si>
    <t>ดาวพุธ ดาวศุกร์ โลก ดาวอังคาร</t>
  </si>
  <si>
    <t>โคจรรอบดวงอาทิตย์ระยะเหมาะสม 
มีอุณหภูมิเหมาะสม
สามารถเกิดน้ำที่ยังคงสถานะเป็นของเหลว</t>
  </si>
  <si>
    <t>ดาวศุกร์ เพราะดาวศุกร์มีขนาด มวลและโครงสร้างพื้นฐานใกล้เคียงโลกมากที่สุด</t>
  </si>
  <si>
    <t>เพราะอยู่ไกลจากดวงอาทิตย์  ทำให้อุณหภูมิไม่เหมาะสมที่สิ่งมีชีวิตจะอยู่ได้</t>
  </si>
  <si>
    <t>Trappist-1e เพราะอยู่ในเขตเอื้อชีวิต ทำให้สิ่งมีชีวิตสามารถอยุ่ได้</t>
  </si>
  <si>
    <t>การรวมตัวของกลุ่มเมฆฝุ่น และแก๊สขนาดใหญ่</t>
  </si>
  <si>
    <t>การยุบตัวของเนบิวลาดวงอาทิตย์ แรงโน้มถ่วงทำให้เนบิวลาหยุบตัวลง ทำให้พระอาทิตย์อยู่ตรงกลาง และรอบจานหมุนคือ ดาวเคราะห์</t>
  </si>
  <si>
    <t>ดาวเคราะชั้นในมีลักษณะเป็นหินส่วนใหญ่ ดาวเคราะห์ชั้นนอก มีแก๊สเป็นส่วนใหญ่</t>
  </si>
  <si>
    <t>4เขต 1.ดาวเคราะห์ชั้นใน 2. แถบดาวเคราะห์น้อย 3.ดาวเคราะห์ชั้นนอก 4.ดาวหาง</t>
  </si>
  <si>
    <t>ดาวพฤหัสบดี ดาวศุกร์ ดาวยูเรนัส ดาวเนปจูน</t>
  </si>
  <si>
    <t>เศษของดาวเคราะห์หินระหว่างวงโคจร พฤหัสกับอังคาร</t>
  </si>
  <si>
    <t>มีชั้นบรรยากาศ มีน้ำ มีอุณหภูมิพื้นผิวที่เหมาะสม</t>
  </si>
  <si>
    <t>เนบิวลาเริ่มยุบตัวลงจากการระเบิดซุปเปอร์โนวา มีฝุ่น แก๊ส โลหะ และสสารต่างๆเริ่มยุบรวมตัวกัน</t>
  </si>
  <si>
    <t>เนบิวลายุบตัวลงเข้าสู่บริเวณใจกลางด้วยแรงโน้มถ่วง ทำให้ใจกลางมีความดันและอุณหภูมิสูงขึ้นก่อนจนกลายเป็นดาวฤกษ์ก่อนเกิด</t>
  </si>
  <si>
    <t>เกิดการพอกพูนบริเวณแผ่นจานหมุน ซึงเกิดจาก โลหะ เศษหิน แก๊ส และสสารต่าง เกิดการรวมตัวกันด้วยแรงโน้มถ่วงแล้วค่อยๆพอกพูนเป็นวัตถุขนาดใหญ่</t>
  </si>
  <si>
    <t>การเกิดพระอาทิตย์ ซึ่งเกิดจากดาวฤกษ์ก่อนเกิดยุบตัวจนมีความดันและอุณหภูมิสูง จะเกิดปฏิกิริยานิวเคลียร์ฟองชันจนกลายเป็นดวงอาทิตย์</t>
  </si>
  <si>
    <t>Kepler-452b เพราะ ดูจากอุณหภูมิพื้นผิวเฉลี่ยของดาว ซึ่งมีอุณหภูมิใกล้เคียงกับโลกมากกว่า</t>
  </si>
  <si>
    <t>Trappist-1e เพราะ อุณหภูมิเหมาะสม</t>
  </si>
  <si>
    <t>เกิดจากเนบิวลาสุริยะ ซึ่งประกอบด้วยฝุ่นและแก๊สส่วนใหญ่จะเป็นแก๊สไฮโดรเจนและฮีเลียมรวมตัวกันกลายเป็นดวงอาทิตย์ก่อนเกิดที่บริเวรศูนย์กลางของระบบสุริยะ</t>
  </si>
  <si>
    <t>เกิดจากดาวฤกษ์ก่อนเกิดยุบตัวลงไปจนมีความดันและอุณหภูมิสูงจะเกิดปฏิกิริยานิวเคลียร์ฟิวชันจนเกิดเป็นดวงอาทิตย์</t>
  </si>
  <si>
    <t>เกิดจากบริเวณศูนย์กลางดวงอาทิตย์จะผลิตพลังงานด้วยปฏิกิริยานิวเคลียร์ฟิวชันด้วยอัตราคงที่ วัตถุรอบนอกบริเวณแผ่นจานหมุนจะเกิดการพอกพูนมวล</t>
  </si>
  <si>
    <t>เพราะเกิดการพอกพูนบริเวณใกล้ดวงอาทิตย์ จะได้รับอิทธิพลจากลมสุริยะพัดพาแก๊สออกไปจากผิวจนเกิดเป็นดาวเคราะห์หิน ส่วนดาวเคราะห์ชั้นนอกจะได้รับอิทธิพลจากลมสุริยะน้อยจึงกลายเป็นดาวเคราะห์แก๊ส</t>
  </si>
  <si>
    <t>แบ่งออกเป็น 4 เขต 1.ดาวพุธ ดาวศุกร์ โลก ดาวอังคาร 2.แถบดาวเคราะห์น้อย 3.ดาวพฤหัส ดาวเสาร์ ดาวยูเรนัส ดาวเนปจูน 4.แถบไคเปอร์</t>
  </si>
  <si>
    <t>โคจรรอบดวงอาทิตย์ในระยะที่เหมาะสม  มีอุณหภูมิเหมาะสม สามารถเกิดน้ำที่ยังคงสถานะเป็นของเหลว</t>
  </si>
  <si>
    <t>เนบิวลาสุริยะเริ่มมีการยุบตัวจากการระเบิดซุปเปอร์โนวาของดาวฤกษ์ซึ่งประกอบด้วยฝุ่น แก๊ส โลหะ และสสารต่างๆยุบตัวรวมกัน</t>
  </si>
  <si>
    <t>เนบิวลาสุริยะยุบตัวเข้าสู่บริเวณใจกลางด้วยแรงโน้มถ่วงทำให้บริเวณใจกลางมีความดันและอุณหภูมิสูงขึ้นจนกลายเป็นดาวฤกษ์ก่อนเกิด</t>
  </si>
  <si>
    <t>เกิดการพอกพูนบริเวณแผ่นจานหมุนซึ่งเกิดจาก โลหะ เศษหิน แก๊ส และสสารต่างๆเกิดการรวมตัวกันด้วยแรงโน้มถ่วงและค่อยๆพอกพูนกลายเป็นวัตถุขนาดใหญ่</t>
  </si>
  <si>
    <t>การเกิดดวงอาทิตย์ซึ่งเกิดจากดาวฤกษ์ก่อนเกิดยุบตัวจนมีความดันและอุณหภูมิสูงจะเกิดปฎิกิริยานิวเคลียร์ฟิวชันจนกลายเป็นดวงอาทิตย์</t>
  </si>
  <si>
    <t>Kepler-452b เพราะดูจากอุณหภูมิพื้นผิวเฉลี่ยของดาวซึ่งมีอุณหภูมิใกล้เคียงกับโลกมากกว่า</t>
  </si>
  <si>
    <t>Kepler-69c เพราะมีอุณหภูมิสูงมากเกินไป</t>
  </si>
  <si>
    <t>Trappist-1e เพราะเป็นดาวเคราะห์ที่อุณภูมิเหมาะสมต่อการมีสิ่งมีชีวิต</t>
  </si>
  <si>
    <t>เกิดจากการยุบตัวของเนบิวลาดวงอาทิตย์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t>
  </si>
  <si>
    <t>เพราะตำแหน่งและอุณหภูมิในช่วงที่ระบบสุริยะกำลังก่อตัว
ส่งผลให้วัสดุที่สามารถรวมตัวกันเป็นดาวเคราะห์ได้แตกต่างกัน</t>
  </si>
  <si>
    <t>4 เขตหลัก ได้แก่ ดาวเคราะห์ชั้นใน, แถบดาวเคราะห์น้อย, ดาวเคราะห์ชั้นนอก, และเขตดาวหาง</t>
  </si>
  <si>
    <t>มีน้ำในสถานะของเหลว มีชั้นบรรยากาศที่เหมาะสม มีอุณหภูมิที่เหมาะสม และอยู่ในระยะที่ห่างจากดาวฤกษ์ที่พอเหมาะ</t>
  </si>
  <si>
    <t>เป็นการปลดปล่อยพลังงานอย่างรวดเร็วและรุนแรง</t>
  </si>
  <si>
    <t>วัตถุทางดาราศาสตร์จนไม่มีสิ่งใดสามารถหลุดลอดออกมาได้รวมถึงแสง</t>
  </si>
  <si>
    <t>แบบจำลองของระบบสุริยะซึ่งประกอบด้วยอาทิตย์เป็นส่วนกลางและวัตถุต่างๆที่โคจรรอบดวงอาทิตย์ด้วยแรงโน้มถ่วง</t>
  </si>
  <si>
    <t>ระบบสุริยะประกอบด้วยดวงอาทิตย์เป็นศูนย์กลางและวัตถุต่างที่โครจรรอบดวงอาทิตย์</t>
  </si>
  <si>
    <t>ดาวศุกร์ แม้ว่าดาวศุกร์จะร้อนกว่าโลกมาก แต่ก็มีขนาดใกล้เคียงกับโลก และมีองค์ประกอบภายในที่คล้ายคลึงกัน</t>
  </si>
  <si>
    <t>ดาวเคราะห์ 51 Pegasi b ไม่สามารถมีสิ่งมีชีวิตอาศัยอยู่ได้
เพราะมันเป็นดาวเคราะห์แก๊สร้อน ไม่มีพื้นผิว น้ำ หรือสภาพแวดล้อมที่เหมาะสมต่อชีวิต</t>
  </si>
  <si>
    <t>ดาวเคราะห์ Proxima Centauri b อาจสามารถรองรับสิ่งมีชีวิตได้ เพราะมีขนาดใกล้โลก อยู่ในเขตเอื้อชีวิต และอาจมีน้ำ</t>
  </si>
  <si>
    <t>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t>
  </si>
  <si>
    <t>เพราะมีความแตกต่างกันเนื่องจากตำแหน่งและสภาพแวดล้อมในช่วงที่พวกมันก่อตัวขึ้น</t>
  </si>
  <si>
    <t>4เขต
1.ดาวเคราะห์ชั้นใน
2.แถบดาวเคราะห์น้อย
3. ดาวเคราะห์ชั้นนอก
4.วัตถุในแถบไคเปอร์</t>
  </si>
  <si>
    <t xml:space="preserve">มีน้ำมีน้ำในสถานะของเหลว และอยู่ห่างจากดาวฤกษ์ในระยะที่เหมาะสมมีน้ำของเหลวมีบรรยากาศที่เหมาะสมและอยู่ห่างจากดาวฤกษ์ในระยะที่เหมาะสม </t>
  </si>
  <si>
    <t xml:space="preserve">เป็นการปลดปล่อยพลังงานอย่างรวดเร็วและรุนแรง 
</t>
  </si>
  <si>
    <t xml:space="preserve">วัตถุทางดาราศาสตร์ที่มีแรงโน้มถ่วงมหาศาลจนไม่มีสิ่งใด รวมถึงแสง สามารถหลุดรอดออกมาได้ </t>
  </si>
  <si>
    <t>แบบจำลองของระบบสุริยะ ซึ่งประกอบด้วยดวงอาทิตย์เป็นศูนย์กลาง และวัตถุต่างๆ ที่โคจรรอบดวงอาทิตย์ด้วยแรงโน้มถ่วง</t>
  </si>
  <si>
    <t xml:space="preserve">ระบบสุริยะ ซึ่งประกอบด้วยดวงอาทิตย์เป็นศูนย์กลางและวัตถุต่างๆ ที่โคจรรอบดวงอาทิตย์ </t>
  </si>
  <si>
    <t>ดาวศุกร์ เพราะขนาดใกล้เคียงกับโลก</t>
  </si>
  <si>
    <t>การยุบตัวของเนบิวลาดวงอาทิตย์</t>
  </si>
  <si>
    <t>มีความแตกต่างกันเนื่องจากตำแหน่งและสภาพแวดล้อมในช่วงที่พวกมันก่อตัวขึ้น</t>
  </si>
  <si>
    <t xml:space="preserve">4เขต 1.ดาวเคราะห์ชั้นใน, 2.แถบดาวเคราะห์น้อย, 3.ดาวเคราะห์ชั้นนอก, 4.และดงดาวหาง </t>
  </si>
  <si>
    <t>มีน้ำในสถานะของเหลว มีบรรยากาศที่เหมาะสม และอยู่ห่างจากดาวฤกษ์ในระยะทางที่เหมาะสม</t>
  </si>
  <si>
    <t>เป็นการปล่อยปลดปล่อยพลังงานอย่างรวดเร็วและรุนแรง</t>
  </si>
  <si>
    <t>วัตถุทางดาราศาสตร์ที่มีแรงโน้มถ่วงมหาศาลจนไม่มีสิ่งใดรวมถึงแสงสามารถหลุดรอดออกมาได้</t>
  </si>
  <si>
    <t>แบบจำลองจำแบบจำลองของระบบสุริยซึ่งประกอบด้วยดวงอาทิตย์เป็นศูนย์กลางและวัตถุต่างๆที่โคจรรอบดวงอาทิตย์ด้วยแรงโน้มถ่วง</t>
  </si>
  <si>
    <t>ระบบสุริยะประกอบด้วยดวงอาทิตย์เป็นศูนย์กลางต่างๆและวัตถุต่างๆที่โคจรรอบดวงอาทิตย์</t>
  </si>
  <si>
    <t>ดาวศุกร์เพราะมีขาดใกล้เคียงกัน</t>
  </si>
  <si>
    <t>ดาวเคราะห์ Proxima Centauri b อาจสามารถรองรับสิ่งมีชีวิตได้ เพราะมีขนาดใกล้โลก อยู่ในเขตเอื้อชีวิต</t>
  </si>
  <si>
    <t>เกิดจากการยุบตัวของกลุ่มแก๊สและฝุ่นขนาดใหญ่ในอวกาศที่เรียกว่าเนบิวลา (Nebula) ภายใต้แรงโน้มถ่วงของตัวเอง</t>
  </si>
  <si>
    <t xml:space="preserve">เกิดจากการยุบตัวของเนบิวลาดวงอาทิตย์ (Solar Nebula) ซึ่งเป็นกลุ่มก๊าซและฝุ่นขนาดใหญ่ที่หมุนวน แรงโน้มถ่วงทำให้เนบิวลาเริ่มยุบตัวและหมุนเร็วขึ้น ทำให้เกิดการรวมตัวของสสารเป็นดวงอาทิตย์ที่ใจกลาง ส่วนสสารที่เหลือจากการรวมตัวเป็นดวงอาทิตย์ จะแบนราบเป็นจานหมุนวน </t>
  </si>
  <si>
    <t>ดาวเคราะห์ชั้นใน (ดาวพุธ, ดาวศุกร์, โลก, ดาว
อังคาร) เป็นดาวเคราะห์หิน เนื่องจากอยู่ใกล้ดวงอาทิตย์มาก ทำให้มีอุณหภูมิสูง สารที่มีจุดหลอมเหลว
ต่ำ เช่น แก๊ส ถูกความร้อนจากดวงอาทิตย์พัดพาออกไปเหลือเพียงสสารที่เป็นของแข็ง เช่น โลหะและหินที่รวม ตัวกันเป็นดาวเคราะห์ขนาดเล็กดาวเคราะห์ชั้นนอก (ดาวพฤหัสบดี, ดาวเสาร์, ดาว
ยูเรนัส, ดาวเนปจูน) เป็นดาวเคราะห์แก๊ส เนื่องจากอยู่ห่างไกลจากดวงอาทิตย์ อุณหภูมิต่ำ ทำให้แก๊สสามารถรวมตัวกันได้ และมีมวลมากพอที่จะดึงดูดแก๊สไว้ได้ จึงกลายเป็นดาวเคราะห์ขนาดใหญ่ที่มีองค์ประกอบหลักเป็นแก๊ส</t>
  </si>
  <si>
    <t>1. เขตดาวเคราะห์ชั้นใน (Terrestrial planets):
ประกอบด้วยดาวเคราะห์หิน 4 ดวงแรก ได้แก่ ดาวพุธ ดาว
ศุกร์ โลก และดาวอังคาร
2. เขตดาวเคราะห์ชั้นนอก (Gas giant planets):
ประกอบด้วยดาวเคราะห์แก๊สขนาดใหญ่ 4 ดวง ได้แก่ ดาว
พฤหัสบดี ดาวเสาร์ ดาวยูเรนัส และดาวเนปฐูน</t>
  </si>
  <si>
    <t>ดาวพฤหัสบดี, ดาวเสาร์, ดาวยูเรนัส, และดาวเนปจูน.</t>
  </si>
  <si>
    <t>วัตถุขนาดเล็กจำนวนมากที่โคจรรอบดวงอาทิตย์ ส่วนใหญ่เป็นหินและโลหะ</t>
  </si>
  <si>
    <t xml:space="preserve">วัตถุจำพวก ก้อนน้ำแข็งสกปรก (dirty snowballs) ซึ่งเป็นส่วนผสมของน้ำแข็ง หิน ฝุ่น และแก๊สแข็งตัว </t>
  </si>
  <si>
    <t>การมีน้ำในสถานะของเหลว, ชั้นบรรยากาศที่เหมาะสม, อยู่ในระยะห่างจากดาวฤกษ์ที่เหมาะสม (เขตที่อยู่อาศัย), มีองค์ประกอบทางเคมีที่จำเป็น, และมีกิจกรรมทางธรณีวิทยาที่เพียงพอ</t>
  </si>
  <si>
    <t xml:space="preserve">กลุ่มHydrogen </t>
  </si>
  <si>
    <t>เริ่มมีความหนาแน่นสูงขึ้นมาก จนเกิด
ปฏิกิริยา Fusion และเกิดโมเมนตัมการหมุนรอบของ Protoplanetary disk</t>
  </si>
  <si>
    <t>เริ่มมีความหนาแน่นสูงขึ้นมาก จนเกิด
ปฏิกิริยา Fusion และเกิดโมเมนตัมการหมุนรอบของ Protoplanetary disk
Protoplanetary disk ได้รวมตัวกันเป็น
"ดาวเคราะห์" แล้ว และได้เย็นตัวลง มีการโคจรรอบดาวฤกษ์แม่อย่าง
สมดุลย์ขึ้นเรื่อย ๆ</t>
  </si>
  <si>
    <t>ดาวศุกร์มีลักษณะใกล้เคียงกับโลกมากที่สุด เพราะมีขนาดและมวลใกล้เคียงกัน มีพื้นผิวเป็นหิน และมีชั้นบรรยากาศเหมือนโลก แม้ชั้นบรรยากาศจะหนาแน่นและเป็นพิษก็ตาม</t>
  </si>
  <si>
    <t>ดาว HD 189733b ไม่สามารถมีสิ่งมีชีวิตได้ เพราะร้อนจัดและมีฝนตกเป็นแก้ว</t>
  </si>
  <si>
    <t>ดาวเคราะห์ที่อยู่ใน "เขตที่อยู่อาศัยได้" (habitable zone) ของดาวฤกษ์ ซึ่งเป็นบริเวณที่ดาวเคราะห์ได้รับพลังงานจากดาวฤกษ์ในปริมาณที่เหมาะสม ทำให้มีโอกาสที่จะมีน้ำในสถานะของเหลว ซึ่งเป็นสิ่งจำเป็นต่อการดำรงชีวิต</t>
  </si>
  <si>
    <t xml:space="preserve">ระบบสุริยะมีต้นกำเนิดมาจากกลุ่มแก๊สและฝุ่นขนาดใหญ่ในอวกาศที่เรียกว่า "โซลาร์เนบิวลา" (Solar Nebula) หรือเนบิวลาสุริยะ ซึ่งประกอบด้วยแก๊สไฮโดรเจนและฮีเลียมเป็นส่วนใหญ่ รวมถึงธาตุหนักต่างๆ </t>
  </si>
  <si>
    <t xml:space="preserve">ดวงอาทิตย์เกิดขึ้นจากการยุบตัวของกลุ่มแก๊สและฝุ่นในโซลาร์เนบิวลาเนื่องจากแรงโน้มถ่วง
มวลส่วนใหญ่ของกลุ่มแก๊สและฝุ่นจะรวมตัวกันบริเวณศูนย์กลาง ก่อตัวเป็นแกนที่หนาแน่นและร้อนจัด ซึ่งจะร้อนขึ้นและเคลื่อนที่แบบหมุนรอบจุดศูนย์กลางเร็วขึ้นเรื่อยๆ
เมื่อแกนกลางมีความหนาแน่นสูงมากพอที่จะเกิดปฏิกิริยานิวเคลียร์ฟิวชันที่ใจกลางได้ ก็จะกลายเป็นดาวฤกษ์ดวงใหม่ ซึ่งก็คือดวงอาทิตย์ของเรานั่นเอง </t>
  </si>
  <si>
    <t xml:space="preserve">วัสดุที่เหลือจากการก่อตัวของดวงอาทิตย์จะถูกทำให้แบนราบเป็นจานหมุนรอบดวงอาทิตย์ เรียกว่าจานดาวเคราะห์ก่อนเกิด
อนุภาคในจานนี้จะเริ่มเกาะติดกันและชนกันจนกลายเป็นวัตถุขนาดเล็ก เช่น ดาวเคราะห์น้อย
เมื่อเวลาผ่านไปหลายล้านปี วัตถุเหล่านี้ก็จะขยายตัวใหญ่ขึ้น กวาดล้างวัสดุในวงโคจรของมัน และกลายมาเป็นดาวเคราะห์ที่เรารู้จักในปัจจุบัน </t>
  </si>
  <si>
    <t xml:space="preserve">ดาวเคราะห์ชั้นใน (ดาวพุธ, ดาวศุกร์, โลก, ดาวอังคาร) เป็นดาวเคราะห์หิน เนื่องจากอยู่ใกล้ดวงอาทิตย์มาก ทำให้มีอุณหภูมิสูง สารที่มีจุดหลอมเหลวต่ำ เช่น แก๊ส ถูกความร้อนจากดวงอาทิตย์พัดพาออกไป เหลือเพียงสสารที่เป็นของแข็ง เช่น โลหะและหินที่รวมตัวกันเป็นดาวเคราะห์ขนาดเล็ก
ดาวเคราะห์ชั้นนอก (ดาวพฤหัสบดี, ดาวเสาร์, ดาวยูเรนัส, ดาวเนปจูน) เป็นดาวเคราะห์แก๊ส เนื่องจากอยู่ห่างไกลจากดวงอาทิตย์ อุณหภูมิต่ำ ทำให้แก๊สสามารถรวมตัวกันได้ และมีมวลมากพอที่จะดึงดูดแก๊สไว้ได้ จึงกลายเป็นดาวเคราะห์ขนาดใหญ่ที่มีองค์ประกอบหลักเป็นแก๊ส </t>
  </si>
  <si>
    <t>1. เขตดาวเคราะห์ชั้นใน (Terrestrial planets):
ประกอบด้วยดาวเคราะห์หิน 4 ดวงแรก ได้แก่ ดาวพุธ ดาวศุกร์ โลก และดาวอังคาร
2. เขตดาวเคราะห์ชั้นนอก (Gas giant planets):
ประกอบด้วยดาวเคราะห์แก๊สขนาดใหญ่ 4 ดวง ได้แก่ ดาวพฤหัสบดี ดาวเสาร์ ดาวยูเรนัส และดาวเนปจูน</t>
  </si>
  <si>
    <t xml:space="preserve">ดาวเคราะห์น้อยซึ่งเป็นวัตถุหินขนาดเล็กที่โคจรรอบดวงอาทิตย์ มวลส่วนใหญ่ของแถบดาวเคราะห์น้อยกระจุกตัวอยู่ในดาวเคราะห์น้อยขนาดใหญ่ เช่น ซีรีส (ซึ่งปัจจุบันจัดเป็นดาวเคราะห์แคระ), เวสตา, พัลลัส และไฮเจีย </t>
  </si>
  <si>
    <t>เขตดงดาวหาง (หรือเขตดาวหาง) อยู่ตั้งแต่วงโคจรของดาวเนปจูนออกไปไกล ประกอบด้วยดาวเคราะห์แคระ เช่น ดาวพลูโตและดาวอีริส รวมถึงดาวหางและสะเก็ดดาว ดาวหางเองเป็นวัตถุขนาดใหญ่ที่ประกอบด้วยฝุ่นและน้ำแข็ง</t>
  </si>
  <si>
    <t>มีน้ำในสถานะของเหลวอยู่บนพื้นผิวได้ (ซึ่งขึ้นอยู่กับระยะห่างจากดาวฤกษ์และบรรยากาศ)
มีบรรยากาศที่เหมาะสมสำหรับการดำรงชีวิตและป้องกันรังสีอันตราย
มีแหล่งพลังงานที่เพียงพอ เช่น แสงอาทิตย์
มีองค์ประกอบทางเคมีที่จำเป็นต่อสิ่งมีชีวิต
มีเสถียรภาพทางสภาพแวดล้อมที่เอื้อต่อการพัฒนาและการดำรงอยู่ของสิ่งมีชีวิต</t>
  </si>
  <si>
    <t>กลุ่ม Hydrogen ในเมฆโมเลกุล
รวมตัวกันด้วยความกดด้น</t>
  </si>
  <si>
    <t>Protoplanetary disk ได้รวมตัวกันเป็น
"ดาวเคราะห์ แล้ว และได้เย็นตัวลง มีการโคจรรอบดาวฤกษ์แม่อย่าง
สมดุลย์ขึ้นเรื่อย ๆ</t>
  </si>
  <si>
    <t xml:space="preserve">Kepler-452b มีลักษณะใกล้เคียงกับโลกมากที่สุด เพราะมีชนิดสเปกตรัมเป็น G เหมือนกับดวงอาทิตย์ของโลก ซึ่งบ่งชี้ว่าดาวฤกษ์มีลักษณะคล้ายคลึงกันมีระยะทางจากดวงอาทิ 1.046 AU ซึ่งใกล้เคียงกับระยะทางของโลกจากดวงอาทิตย์ที่ 1.0 AU มากอุณหภูมิพื้นผิวเฉลี่ยของ Kepler-452b อยู่ที่ 265 เคลวิน ซึ่งใกล้เคียงกับอุณหภูมิพื้นผิวเฉลี่ยของโลกที่ 288 เคลวิน. </t>
  </si>
  <si>
    <t xml:space="preserve">ดาวเคราะห์ที่โคจรใกล้ดาวฤกษ์มากเกินไป เช่น ดาวเคราะห์ที่โคจรใกล้ดาวฤกษ์ WASP-16 (WASP-16b)เพราะอุณหภูมิบนพื้นผิวสูงมากเกินไป ทำให้สิ่งมีชีวิตไม่สามารถดำรงอยู่ได้ </t>
  </si>
  <si>
    <t xml:space="preserve">ดาวเคราะห์ที่อยู่ในเขตที่อยู่อาศัยได้ (habitable zone) ของดาวฤกษ์ เช่น ดาวเคราะห์ที่โคจรรอบดาวฤกษ์ Gliese 581 (Gliese 581b, e)เพราะดาวเคราะห์เหล่านี้มีอุณหภูมิที่เหมาะสมสำหรับการมีน้ำในสถานะของเหลว ซึ่งเป็นปัจจัยสำคัญต่อการดำรงอยู่ของสิ่งมีชีวิต </t>
  </si>
  <si>
    <t>ก๊าซและฝุ่นในอากาศ</t>
  </si>
  <si>
    <t>แก๊สรวมตัวกันเกิดปฏิกิริยานิวเคลียร์ฟิวชัน</t>
  </si>
  <si>
    <t>รวมตัวจากฝุ่นและแก๊สในจานหมุน</t>
  </si>
  <si>
    <t>มวลต่างกัน ทำให้แยกประเภท</t>
  </si>
  <si>
    <t>4เขต มี เขตดาวเคราะห์ชั้นใน เขตดาวเคราะห์น้อย เขตดาวเคราะห์ชั้นนอก และ เขตดงดาวหาง</t>
  </si>
  <si>
    <t>มีอุณหภูมิสูงและสภาพแวดล้อมเอื้อต่อการดำรงชีวิต</t>
  </si>
  <si>
    <t>Kepler-452 เพราะอยู่ห่างจากดาวฤกษ์เท่ากับโลก และอุณหภูมิใกล้เคียง</t>
  </si>
  <si>
    <t>Kepler-69c เพราะร้อนเกินไป ไม่เหมาะสมต่อสิ่งมีชีวิต</t>
  </si>
  <si>
    <t>Trappist-1e เพราะเย็นเกินไป</t>
  </si>
  <si>
    <t>4เขต มี เขตดาวเคราะห์ชั้นใน เขตดาวเคราะห์น้อย เขตดาวเคราะห์ชั้นนอก และเขตดงดาวหาง</t>
  </si>
  <si>
    <t>แถบดาวเคราะห์ห์น้อย</t>
  </si>
  <si>
    <t>kepler-452 เพราะอยู่ห่างจากดาวฤกษ์เท่ากับโลกและอุณหภูมิใกล้เคียง</t>
  </si>
  <si>
    <t>kepler-69c เพราะร้อนเกินไป ไม่เหมาะสมต่อสิ่งมีชีวิต</t>
  </si>
  <si>
    <t>4เขต มี เขตดาวเคราะห์ชั้นใน เขตดาวเคราะห์
น้อย เขตดาวเคราะห์ชั้นนอก และเขตดง
ดาวหาง</t>
  </si>
  <si>
    <t>มีอุณหภูมิสูงและสภาพแวดล้อมเอื้อต่อการ
ดำรงชีวิต</t>
  </si>
  <si>
    <t>กำหนดระบบสุริยะ</t>
  </si>
  <si>
    <t>kepler-69c เพราะร้อนเกินไป ไม่เหมาะสมต่อ
สิ่งมีชีวิต</t>
  </si>
  <si>
    <t>กำเนิดมาจากกลุ่มเมฆฝุ่นและก๊าชขนาดใหญ่ที่
เรียกว่า เนบิวลาสุริยะ</t>
  </si>
  <si>
    <t>เกิดจากการรวมตัวกันของกลุ่มแก๊สและฝุ่น ในอวกาศภายใต้แรงโน้มถ่วงของตัวเอง เมื่อกลุ่มแก๊สและฝุ่นเหล่านียบตัวลง ความร้อนและแรง ดันที่เกิดขึ้นก็เพิ่มสูงขึ้นอย่างมากก็จะเกิด ปฏิ
กิริยานิวเคลียร์ฟิวชัน</t>
  </si>
  <si>
    <t>เกิดจากการยุบตัวของเนบิวลาสุริยะ ซึ่งเป็นก
ลุ่มเมฆก้าซและฝุ่นขนาดใหญ่เมื่อประมาณ 4.6
พันล้านปีก่อน แรง โน้มถ่วงทำให้เนบิวลายุบตัว
ลง กลายเป็นจานหมุนแบนๆ ใจกลางของจานรวมตัวกันเป็นดวงอาทิตย์ ส่วนวัสดุรอบนอกเกิดการควบแน่นและรวมตัวกันเป็นดาว
เคราะห์น้อย และดาวเคราะห์</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</si>
  <si>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แต่ก็มีบางส่วนที่มีส่วนประกอบของไลหะ เช่น นิกเกิลและเหล็ก</t>
  </si>
  <si>
    <t xml:space="preserve">
มีน้ำในสถานะของเหลวมีชั้นบรรยากาศที่หมาะสมอยู่ในเขตที่ห่างจากดาวฤกษ์ ในระยะ
าเหมาะสมมีขนาดและองค์ประกอบไกล้เคียง กับโลก</t>
  </si>
  <si>
    <t>ระบบสุริยะมีต้นกำเนิดมาจาก เนบิวลา หรือกลุ่มก๊าซและฝุ่นในอวกาศที่ยุบตัวรวมกันด้วยแรงโน้มถ่วง</t>
  </si>
  <si>
    <t>เกิดจากเศษฝุ่นและก๊าซที่เหลือจากการก่อตัวของดวงอาทิตย์</t>
  </si>
  <si>
    <t>ตำแหน่งกับอุณหภูมิในระบบสุริยะมีผลต่อวัสดุที่ดาวเคราะห์สามารถสะสมได้</t>
  </si>
  <si>
    <t>3 เขต คือชั้นใน (ดาวหิน)ชั้นนอก (ดาวแก๊ส)
เขตไคเปอร์และเมฆออร์ต (วัตถุเยือกแข็ง/ดาวหาง)</t>
  </si>
  <si>
    <t xml:space="preserve">        1.     ดาวพฤหัสบดี
	2.	ดาวเสาร์
	3.	ดาวยูเรนัส
	4.	ดาวเนปจูน</t>
  </si>
  <si>
    <t xml:space="preserve">	•	ดาวเคราะห์น้อย หรือ แอสเทอรอยด์ จำนวนนับล้าน เป็นก้อนหินโลหะและฝุ่นขนาดเล็กถึงใหญ่
	•	ดาวเคราะห์แคระเซเรส (Ceres) ซึ่งเป็นวัตถุใหญ่ที่สุดในเขตนี้
	•	เศษซากจากการรวมตัวของดาวเคราะห์ที่ไม่สำเร็จ เพราะแรงโน้มถ่วงจากดาวพฤหัสบดีรบกวน</t>
  </si>
  <si>
    <t xml:space="preserve">	•	วัตถุเยือกแข็งขนาดเล็ก เช่น น้ำแข็ง ก๊าซแข็ง ฝุ่น และเศษซากจากการก่อตัวของระบบสุริยะ
	•	ดาวหางจำนวนมาก ที่มีวงโคจรยาวและยืดออก
	•	วัตถุไคเปอร์ (Kuiper Belt Objects) และ เมฆออร์ต (Oort Cloud) ซึ่งเป็นแหล่งกำเนิดหลักของดาวหาง</t>
  </si>
  <si>
    <t>1.น้ำในสถานะของเหลว
2.ชั้นบรรยากาศ
3.มีอณุหภูมิที่เหมาะสม</t>
  </si>
  <si>
    <t>ช่วงเริ่มต้นของการก่อตัวของระบบสุริยะ หรือที่เรียกว่า เนบิวลาสุริยะ (Solar Nebula) เป็นกลุ่มเมฆขนาดใหญ่ของแก๊ส (ส่วนใหญ่เป็นไฮโดรเจนและฮีเลียม) และฝุ่นละอองที่เริ่มยุบตัวลงภายใต้แรงโน้มถ่วงของตัวเอง การยุบตัวนี้ทำให้ความหนาแน่นและอุณหภูมิที่แก่นกลางเพิ่มขึ้นเรื่อยๆ</t>
  </si>
  <si>
    <t>เมื่อเนบิวลาสุริยะยุบตัวลง มันจะเริ่มหมุนเร็วขึ้น (ตามหลักการอนุรักษ์โมเมนตัมเชิงมุม) และแผ่ออกเป็นรูปจานแบนที่เรียกว่า จานรวมมวลสาร (Protoplanetary Disk) หรือ จานก่อนกำเนิดดาวเคราะห์ แก่นกลางของจานจะร้อนและหนาแน่นที่สุด ซึ่งจะกลายเป็นดวงอาทิตย์ในอนาคต ส่วนบริเวณรอบนอกที่เย็นกว่าจะเป็นแหล่งกำเนิดของดาวเคราะห์</t>
  </si>
  <si>
    <t>จานรวมมวลสาร ฝุ่นและอนุภาคต่างๆ จะเริ่มชนกันและรวมตัวกันเป็นก้อนใหญ่ขึ้นเรื่อยๆ ผ่านกระบวนการที่เรียกว่า การพอกพูนมวล (Accretion) อนุภาคเหล่านี้จะรวมตัวกันเป็นก้อนเล็กๆ ก่อนที่เรียกว่า ดาวเคราะห์น้อย (Planetesimals) และจากนั้นจะรวมตัวกันเป็นดาวเคราะห์ที่มีขนาดใหญ่ขึ้น วงแหวนที่เห็นในภาพแสดงถึงบริเวณที่สสารกำลังรวมตัวกันเป็นดาวเคราะห์ในอนาคต</t>
  </si>
  <si>
    <t>คือ ระบบสุริยะที่ก่อตัวสมบูรณ์แล้ว (Formed Solar System) ดวงอาทิตย์ได้จุดปฏิกิริยานิวเคลียร์ฟิวชันที่แกนกลางและกลายเป็นดาวฤกษ์ ส่วนดาวเคราะห์ต่างๆ ก็ได้ก่อตัวขึ้นอย่างเต็มที่และโคจรอยู่รอบดวงอาทิตย์ในวงโคจรที่เสถียร รวมถึงดาวเคราะห์หินใกล้ดวงอาทิตย์และดาวเคราะห์แก๊สขนาดใหญ่อยู่ห่างออกไป</t>
  </si>
  <si>
    <t>ดาวอังคาร เพราะขนาดและองประกอบใกล้เคียงกัน</t>
  </si>
  <si>
    <t>ดาวแก๊สยักษ์ร้อนจัด กับดาวหินแห้งไร้น้ำ-ชั้นบรรยากาศ ไม่สามารถมีชีวิตอยู่ได้ เพราะร้อนเกิน น้ำระเหยหมด หรือไม่มีสิ่งแวดล้อมเอื้อให้สิ่งมีชีวิตเกิดขึ้น</t>
  </si>
  <si>
    <t>Proxima Centauri b กับ TRAPPIST-1e,f,g คือดาวที่น่าจะมีสิ่งมีชีวิตอยู่ได้ เพราะอยู่ในโซนน้ำเป็นของเหลวและมีสภาพแวดล้อมเหมาะสม</t>
  </si>
  <si>
    <t>นางสาววิลาสินีใจทน</t>
  </si>
  <si>
    <t>เพราะ ตำแหน่งและสภาพแวดล้อมในช่วงที่ก่อตัวขึ้น และอุณหภูมิที่ต่างกัน</t>
  </si>
  <si>
    <t xml:space="preserve">4 เขต ดาวเคราะห์ชั้นใน, แถบดาวเคราะห์น้อย, ดาวเคราะห์ชั้นนอก, และวัตถุในแถบไคเปอร์ 
</t>
  </si>
  <si>
    <t>หิน และ โลหะ</t>
  </si>
  <si>
    <t>น้ำแข และหิน</t>
  </si>
  <si>
    <t>น้ำของเหลว ชั้นบรรยากาศ  อุณหภูมิ</t>
  </si>
  <si>
    <t>ดาวศุกร์ เพราะมีขนาดและมวลใกล้เคียง</t>
  </si>
  <si>
    <t>พลูโต</t>
  </si>
  <si>
    <t xml:space="preserve">ดาวแคระแดง เพราะมีโอกาสจะเป็นดาวเคราะห์คล้ายโลกซึ่งเป็นที่อยู่ของสิ่งมีชีวิต </t>
  </si>
  <si>
    <t>เกิดจากการรวมตัวกันของกลุ่มเมฆฝุ่นและแก๊สขนาดใหญ่ ที่ยุบตัวลงภายใต้แรงโน้มถ่วงของตัวเองและเกิดปฏิกิริยาเทอร์มอนิวเคลียร์ขึ้น</t>
  </si>
  <si>
    <t>เกิดจากการยุบตัวของเนบิวลาสุริยะ ซึ่งเป็น
กลุ่มก๊าซและฝุ่นขนาดใหญ่ที่หมุนวนกัน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ในจานนี้ชนกันและเริ่มเกิดการพอกพูนมวลเป็นก้อนใหญ่ขึ้นเรื่อยๆ จนกลายเป็นดาวเคราะห์</t>
  </si>
  <si>
    <t>ดาวเคราะห์ชั้นในเกิดการพอกพูนมวลใกล้ดวงอาทิตย์ จึงได้รับอิทธิพลจากลมสุริยะพัดพาแก๊สออกไปจากพื้นผิว กลายเป็นดาวเคราะห์หิน ดาวเคราะห์ชั้นนอกเกิดการพอกพูนมวลไกลจากดวงอาทิตย์ จึงได้รับอิทธิพลจากลมสุริยะน้อย พื้นผิวจึงยังคงมีแก๊สปริมาณมากปกคลุม</t>
  </si>
  <si>
    <t>แบ่งเป็น4เขต คือ เขตดาวเคราะห์ชั้นใน เขตดาวเคราะห์น้อย เขตดาวเคราะห์ชั้นนอก เขตดงดาวหาง</t>
  </si>
  <si>
    <t xml:space="preserve">ดาวเคราะห์น้อยจำนวนมาก ซึ่งเป็นวัตถุหินและโลหะขนาดเล็ก สสารที่เหลือจากการก่อตัวของดาวเคราะห์ชั้นใน มีเศษฝุ่นและสสารอื่นๆที่หลงเหลือจากการก่อตัวของระบบสุริยะ </t>
  </si>
  <si>
    <t>วัตถุที่เป็นน้ำแข็งและหิน เป็นแหล่งกำเนิดดาวหางคาบยาว</t>
  </si>
  <si>
    <t>มีน้ำที่อยู่ในสถานะของเหลว มีชั้นบรรยากาศที่เหมาะสม อยู่ห่างจากดาวฤกษ์ในระยะทางที่เหมาะสม</t>
  </si>
  <si>
    <t>กลุ่มเมฆโมเลกุลขนาดใหญ่ที่ประกอบด้วยก๊าซต่างๆและฝุ่นละอองที่เกิดจากการระเบิดของดาวฤกษ์ดวงอื่นๆในอดีต</t>
  </si>
  <si>
    <t>แรงโน้มถ่วงเริ่มดึงดูดมวลสารในเนบิวลาให้ยุบตัวเข้าหากัน โดยมวลสารส่วนใหญ่จะกระจุกตัวอยู่ตรงกลาง</t>
  </si>
  <si>
    <t>เกิดดวงอาทิตย์ขึ้น และเกิดจานกำเนิดดาวเคราะห์ที่ประกอบด้วยฝุ่น แก๊ส ที่เกลือจากการรวมตัวเป็นดวงอาทิตย์ ซึ่งธาตุหนักจะอยู่ใกล้ดวงอาทิตย์ ส่วนสสารที่จุดหลอมเหลวต่ำจะถูกผลักออกไปไกลจากดวงอาทิตย์</t>
  </si>
  <si>
    <t>สสารต่างๆมีการรวมตัวกัน เกิดการพอกพูนมวลและกลายเป็นดาวเคราะห์</t>
  </si>
  <si>
    <t>เลือกดาว Kepler-452b เพราะ มีอุณหภูมิผิวใกล้เคียงกับโลก มีระยะห่างจากดวงอาทิตย์ใกล้เคียงกับโลก และดาวฤกษ์ของดาว Kepler-452b</t>
  </si>
  <si>
    <t>Kepler-69c เพราะ มีอุณหภูมิผิวมากเกินไป อยู่ใกล้ดวงอาทิตย์มากเกินไป ไม่มีน้ำในสถานะของเหลว</t>
  </si>
  <si>
    <t>ดาว Kepler-452b เพราะ มีอุณหภูมิผิวใกล้เคียงกับโลก อาจมีน้ำที่เป็นสถานะของเหลว มีระยะห่างจากดาวฤกษ์ใกล้เคียงกับโลก ดาวฤกษ์ชนิดเดียวกับดวงอาทิตย์ อยู่ในเขตเอื้อชีวิต</t>
  </si>
  <si>
    <t>การรวมตัวสสารในเนบิวลาสุริยะ</t>
  </si>
  <si>
    <t>เกิดจากการรวมตัวของแก๊สและฝุ่น</t>
  </si>
  <si>
    <t>เพราะดาวเคราะห์ชั้นในใกล้ดวงอาทิตย์ ทำให้อุณหภูมิสูง แรงโน้มถ่วงน้อย ทำให้แก๊สถูกพัดออกไป เหลือแต่หินและโลหะที่มีน้ำหนัก 
ดาวเคราะห์ชั้นนอกไกลดวงอาทิตย์ อุณหภูมิต่ำกว่าและแรงโน้มถ่วงมาก จึงเก็บแก๊สและฝุ่นได้มากกว่า</t>
  </si>
  <si>
    <t>4 เขต คือ เขตดาวเคราะห์ชั้นใน แถบดาวเคราะห์น้อย เขตดาวเคราะห์ชั้นนอก แถบไคเปอร์</t>
  </si>
  <si>
    <t>ดาวเคราะห์น้อย ดาวเคราะห์แคระเซเรส และวัตถุขนาดเล็กอื่นๆ</t>
  </si>
  <si>
    <t>วัตถุน้ำแข็งเล็กๆและหิน ดาวเคราะห์แคระ</t>
  </si>
  <si>
    <t>มีน้ำในสถานะของเหลว มีชั้นบรรยากาศและมีอุณหภูมิเหมาะสม</t>
  </si>
  <si>
    <t>Gliese 667C เพราะน้ำเป็นของเหลว อยู่ในเขตเอื้อชีวิต</t>
  </si>
  <si>
    <t>การยุบตัวของเนบิวลา และการรวมตัวของฝุ่นแก็ส</t>
  </si>
  <si>
    <t>เกิดจากกระบวนการ ก่อกำเนิดระบบสุริยะ</t>
  </si>
  <si>
    <t>เนื่องจาก ดาวเคราะห์หินตำแหน่งที่อยู่ใกล้ดวงอาทิตย์ และคุณสมบัติที่ใช้สร้าง
และ ดาวเคราะห์แก๊ส ตำแหน่งอยู่ห่างจากดวงอาทิตย์ สิ่งแวดล้อมจึงเหมาะสมต่อการสะสมก๊าสและน้ำแข็ง</t>
  </si>
  <si>
    <t>4 เขต
1. เขตชั้นใน
2. ดาวเคราะห์น้อย
3.เขตชั้นนอก
4.แถบไคเปอร์กับดงดาวหาง</t>
  </si>
  <si>
    <t>ซีรีส เวสตา พัลลาส</t>
  </si>
  <si>
    <t xml:space="preserve">พลูโต ฮาอูเมอา มากีมาเก เอริส </t>
  </si>
  <si>
    <t>มีน้ำเป็นของเหลว  มีชั้นบรรยากาศ มีสนามแม่เหล็กโลก  อุณหภูมิที่เหมาะสม  มีแหล่งพลังงงานจากดวงอาทิตย์</t>
  </si>
  <si>
    <t>จานกำเนิดดาว</t>
  </si>
  <si>
    <t>แบบจำลองระบบสุริยะเริ่มต้น</t>
  </si>
  <si>
    <t>ดาวศุกร์ เพราะ มีลักษณะใกล้เคียงกับโลกมากที่สุด ทั้งขนาด และมวล อยู่ใกล้โลกที่สุด</t>
  </si>
  <si>
    <t>Wasp-12b  เพราะ ร้อนจัด อยู่ใกล้ดาวฤกษ์เกินไป</t>
  </si>
  <si>
    <t>Kepler-452b. ขนาดใกล้เคียงโลก อยู่ในเขตเอื้อชีวิต</t>
  </si>
  <si>
    <t>การรวมกลุ่มของแก๊สและฝุ่น</t>
  </si>
  <si>
    <t>ฝุ่นและแก๊สที่เหลือจากการรวมตัวเป็นดวงอาทิตย์ กระจายอยู่ล้อมรอบดวงอาทิตย์ สสารธาตุหนักและจุดหลอมเหลวสูงอยู่ใกล้ดวงอาทิตย์ สสารจุดหลอมเหลวต่ำเป็นแก๊สจะถูกผลักออกไปไกล ฝุ่น แก๊ส และธาตุหนักจะเกิดการควบแน่นเป็นของเหลวและเป็นของแข็ง เกิดการชนกัน และรวมตัวกันเป็นกลุ่มก้อนของแข็งเป็นวัตถุดาวเคราะห์ หลังจากนั้นวัตถุดาวเคราะห์ต่างๆจะชนกัน และรวมตัวกันอีกครั้ง จนเป็นดาวเคราะห์ก่อนเกิด</t>
  </si>
  <si>
    <t>ดาวเคราะห์หิน เกิดจากดาวเคราะห์ก่อนเกิดชนกันแล้วพอกพูนมวลจนกระทั่งมีขนาดใหญ่ขึ้น ดาวเคราะห์แก๊ส อยู่ห่างจากดาวฤกษ์จุดหลอมเหลวต่ำ แก๊สและฝุ่นค่อยๆรวมตัวกันจนเป็นดาวเคราะห์ขนาดใหญ่ แก่นกลางเป็นของแข็ง</t>
  </si>
  <si>
    <t>4 เขต ดาวเคราะห์ชั้นใน ดาวเคราะห์น้อย ดาวเคราะห์ชั้นนอก ดงดาวหาง</t>
  </si>
  <si>
    <t>เป็นแหล่งกำเนิดดาวหางคาบยาว</t>
  </si>
  <si>
    <t>น้ำสามารถเป็นของเหลวได้ มีชั้นบรรยากาศเหมาะสม อยู่ห่างจากดาวฤกษ์ในระยะที่เหมาะสม</t>
  </si>
  <si>
    <t>ดาว Kepler-452b เพราะ ระยะห่างจากดาวฤกษ์พอเหมาะและอุณหภูมิพื้นผิวใกล้เคียง</t>
  </si>
  <si>
    <t>Kepler-69c เพราะ อุณหภูมิพื้นผิวสูงมาก</t>
  </si>
  <si>
    <t>ดาว Kepler-452b เพราะ ระยะห่างจากดาวฤกษ์พอเหมาะและอยู่ในเขตเอื้อชีวิต และอุณหภูมิพื้นผิวใกล้เคียง</t>
  </si>
  <si>
    <t>เกิดจากการวมตัวของกลุ่มก๊าซหรือเรียกว่าเนบิวลาสุริยะ</t>
  </si>
  <si>
    <t>การรวมตัวกันของเนบิวลา</t>
  </si>
  <si>
    <t>เกิดจากเศษฝุ่นที่หลงเหลือจจากการรวมตัวขิงเนบิวลาโดยถูกดึงดูดเข้าหาดวงอาทิตย์และกลายเป็นวงโคจรด้วยแรงโน้มถ่วง</t>
  </si>
  <si>
    <t>เพราะอยู่ใกล้ดวงอาทิตย์ซึ่งมีแรงโน้มถ่วงสูงแต่ชั้นนอกมีแรงโน้มถ่วงน้อยทำให้ไม่สามารถจับตัวได้</t>
  </si>
  <si>
    <t>4เขต 1เขตดาวเคราะห์ชั้นใน
2เขตแถบดาวเคราะน้อย
3เขตดาวเคราะห์ชั้นนอก
4เขตดงดาวหาง</t>
  </si>
  <si>
    <t>เสาร์ พฤหัส ยูเรนัส เนปจูน</t>
  </si>
  <si>
    <t>ดาวเคราะห์น้อย เศษอุกาบาต โลหะ หิน น้ำแข็ง</t>
  </si>
  <si>
    <t>นิวเคลียส โคมา หางฝุ่น หางไอออน</t>
  </si>
  <si>
    <t>มีอากาศที่สิ่งมีชีวิตสามารถใช้ได้ มีทรัพยากรน้ำ มีชั้นบรรยากาศร</t>
  </si>
  <si>
    <t>เป็นช่วงที่เริ่มต้มการเกิดดวงอาทิตย์</t>
  </si>
  <si>
    <t>มีการรวมตัวของกลุ่มแก๊สต่างๆในเนบิวลา</t>
  </si>
  <si>
    <t>เริ่มมีการรวมตัวของเศษฝุ่นที่หลงเหลือจากการวมตัวของดวงอาทิตย์</t>
  </si>
  <si>
    <t>ระบบสุริยะที่มีการรวมตัวกะนเสร็จแล้ว</t>
  </si>
  <si>
    <t>Kepler-452bมีอุณหภูมิพื้นผิวใกล้เคียงกับโลก</t>
  </si>
  <si>
    <t>Kepler-69cเพราะมีอุณหภูมิพื้นผิวมากเกินไป</t>
  </si>
  <si>
    <t>Kepler-452bเพราะมีอุณหภูมิพื้นผิวใกล้เคียงกะบโลกมากที่สุก</t>
  </si>
  <si>
    <t>น.ส.วรวรรณ แสงศรีจันทร์</t>
  </si>
  <si>
    <t>ระบบสุริยะเกิดจากการยุบตัวของกลุ่มเมฆ แก๊ส และฝุ่น (เนบิวลา) เมื่อประมาณ 4.6 พันล้านปีก่อน แรงโน้มถ่วงทำให้เนบิวลายุบตัวและหมุนเร็วขึ้น ใจกลางกลายเป็นดวงอาทิตย์ ส่วนที่เหลือรวมตัวเป็นดาวเคราะห์และวัตถุอื่นๆในระบบสุริยะ</t>
  </si>
  <si>
    <t>ดวงอาทิตย์เกิดจากการยุบตัวของกลุ่มเมฆ แก๊ส และฝุ่น (เนบิวลา) ด้วยแรงโน้มถ่วง เมื่อประมาณ 4.6 พันล้านปีก่อน สสารส่วนใหญ่รวมตัวกันที่ใจกลาง เกิดความร้อนและแรงดันสูง และมีปฏิกิริยานิวเคลียร์ฟิวชัน กลายเป็นดวงอาทิตย์</t>
  </si>
  <si>
    <t>ดาวเคราะห์ในระบบสุริยะของเราเกิดขึ้นจากเศษซากของกลุ่มก๊าซและฝุ่นที่หลงเหลือจากการก่อตัวของดวงอาทิตย์</t>
  </si>
  <si>
    <t>ดาวเคราะห์ชั้นนอกมีขนาดใหญ่และมีมวลมาก
จึงแรงโน้มถ่วงสูงพอที่จะดึงดูดก๊าซไฮโดรเจนและฮีเลียมจากแผ่นจานรอบดวงอาทิตย์ไว้ได้ส่วนดาวเคราะห์ชั้นในมีขนาดเล็กกว่า อาจแรงโน้มถ่วงไม่เพียงพอในการดึงหรือกักก๊าซไว้ โดยเฉพาะในช่วงต้นที่มีลมสุริยะพัดก๊าซออกไป และอาจมีผลกระทบจากลมสุริยะ เมื่อต้นดวงอาทิตย์เริ่มเกิดปฏิกิริยานิวเคลียร์ จะปล่อยลมสุริยะแรงมาก และลมสุริยะนี้พัดก๊าซเบาออกไปจากบริเวณใกล้ดวงอาทิตย์ ดาวเคราะห์ชั้นในจึงสูญเสียก๊าซ และเหลือแค่แกนหินแข็ง</t>
  </si>
  <si>
    <t>แบ่งออกเป็น 4 เขต
1. เขตดาวเคราะห์ชั้นใน
2. แถบดาวเคราะห์น้อย
3. เขตดาวเคราะห์ชั้นนอก
4. เขตไคเปอร์และเมฆออร์ต</t>
  </si>
  <si>
    <t>วัตถุขนาดเล็กมากมาย (ดาวเคราะห์น้อย)
และมีเซเรสเป็นดาวเคราะห์แคระในเขตนี้</t>
  </si>
  <si>
    <t xml:space="preserve">วัตถุน้ำแข็งขนาดเล็กจำนวนมาก เช่น ก้อนน้ำแข็ง มีเทน แอมโมเนีย และหิน
ดาวเคราะห์แคระ เช่น พลูโต ฮาอูเมีย มาคีมาเก </t>
  </si>
  <si>
    <t>1. มีอุณหภูมิที่เหมาะสม
2. มีน้ำในสถานะของเหลว
3. ชั้นบรรยากาศที่เหมาะสม 
4. มีก๊าซที่จำเป็นเช่น ออกซิเจน
5. แรงโน้มถ่วงที่พอเหมาะ</t>
  </si>
  <si>
    <t>เนบิวลาสุริยะเริ่มยุบตัว
เมื่อ 4,600 ล้านปีก่อน เนบิวลาซึ่งเป็นเศษซากจากการระเบิดซุปเปอร์โนวาของดาวฤกษ์รุ่นก่อนดวงอาทิตย์ เรียกว่า เนบิวลาสุริยะ (solar nebula) ซึ่งประกอบไปด้วยฝุ่น แก๊ส โลหะ เศษหิน และสสารต่าง ๆ เริ่มเกิดการยุบรวมตัวกัน</t>
  </si>
  <si>
    <t>เนบิวลาสุริยะยุบตัว
มวลร้อยละ 99.8 ของเนบิวลาสุริยะซึ่งประกอบด้วยแก๊สไฮโดรเจนและฮีเลียมเกิดการยุบตัวเข้าสู่บริเวณใจกลางด้วยแรงโน้มถ่วงทำให้บริเวณใจกลางมีอุณหภูมิและความดันเพิ่มสูงขึ้นจนกลายเป็น ดาวฤกษ์ก่อนเกิด (protostar)
มวลอีกร้อยละ 0.02 ของเนบิวลาสุริยะที่เหลือจะรวมตัวกันเป็นแผ่นจานแบนและหมุนรอบใจกลาง</t>
  </si>
  <si>
    <t>เกิดการพอกพูนบริเวณแผ่นจานหมุน
แผ่นจานหมุนบริเวณโดยรอบเริ่มบางลง เพราะโลหะ เศษหินแก๊ส และสสารต่างๆเกิดการรวมตัวกันด้วยแรงโน้มถ่วง และค่อยๆพอกพูนกลายเป็นวัตถุที่มีขนาดใหญ่ขึ้น</t>
  </si>
  <si>
    <t>เกิดดาวเคราะห์ ที่บริเวณศูนย์กลางดวงอาทิตย์ผลิตจะ ผลิตพลังงานด้วยปฏิกิริยานิวเคลียร์ ฟิวชันด้วยอัตราคงที่ วัตถุรอบนอกบริเวณแผ่นจานหมุนจะเกิดการพอกพูนมวล</t>
  </si>
  <si>
    <t>Kepler-452b มีขนาดใกล้เคียงโลก อยู่ในเขตเอื้อต่อการมีสิ่งมีชีวิต ดูจากระยะห่างดาวถึงดวงอาทิตย์ คือ  1.046 AU ซึ่งใกล้เคียงกับ 1 AU</t>
  </si>
  <si>
    <t>Kepler-69c อุณหภูมิสูงเกินไป อาจเกิดภาวะเรือนกระจกแบบรุนแรงคล้ายดาวศุกร์</t>
  </si>
  <si>
    <t xml:space="preserve">Kepler-452b มีขนาดใกล้เคียงโลก อยู่ในเขตเอื้อต่อการมีสิ่งมีชีวิต ดูจากระยะห่างดาวถึงดวงอาทิตย์ คือ  1.046 AU ซึ่งใกล้เคียงกับ 1 AU หรือ Trappist-1e มีขนาดใกล้เคียงโลก อยู่ในเขตเอื้อต่อการอยู่อาศัย มีสภาพแวดล้อมที่อาจเหมาะสมต่อสิ่งมีชีวิต </t>
  </si>
  <si>
    <t>เนบิวลาของดวงอาทิตย์</t>
  </si>
  <si>
    <t>เกิดจากเนบิวลาของดวงอาทิตย์ เศษซากที่ประกอบไปด้วยฝุ่น แก๊ส โลหะ เศษหิน และสสารต่างๆ เริ่มยุบตัวรวมกันจนเกิดเป็นดาวเคราะห์</t>
  </si>
  <si>
    <t>ดาวเคราะห์ชั้นในเป็นดาวที่เกิดจากการรวมตัวกันของเศษของแข็ง ส่วน ดาวเคราะห์ชั้นนอกเป็นดาวที่เกิดจากการรวมตัวกันของเศษของเเก๊ส</t>
  </si>
  <si>
    <t>4 เขต ได้แก่ เขตดาวเคราะห์ชั้นใน เขตดาวเคราะห์น้อย เขตดาวเคราะห์ชั้นนอก เขตดงดาวหาง</t>
  </si>
  <si>
    <t>ประกอบด้วย ดาวเคราะห์น้อยจำนวนมาก ซึ่งส่วนใหญ่เป็นหินและโลหะ</t>
  </si>
  <si>
    <t>ประกอบด้วยวัตถุที่เป็นน้ำแข็งและหิน ซึ่งเป็นแหล่งกำเนิดของดาวหางคาบยาว</t>
  </si>
  <si>
    <t>-โคตรรอบดวงอาทิตย์ในระยะทางที่เหมาะสม
-มีอุณหภูมิที่เหมาะสม
-สามารถเกิดน้ำที่ยังคงสถานะเป็นของเหลว</t>
  </si>
  <si>
    <t>มวล 99.8% ของเนบิวลารวมตัวกันบริเวณใจกลาง เกิดเป็นดาวฤกษ์ก่อนเกิด และมวล 0.2% รวมตัวกันเป็นจานรอบๆ</t>
  </si>
  <si>
    <t>ดาวฤกษ์ก่อนเกิด กลายเป็นดวงอาทิตย์ สสารอื่นๆเริ่มรวมตัวกัน</t>
  </si>
  <si>
    <t>สสารบริเวณรอบๆ รวมตัวกันเป็นดาวเคราะห์วงใน ดาวเคราะห์วงนอก และบริเวณของดวงอาทิตย์</t>
  </si>
  <si>
    <t>Kepler-452b เพราะมีดาวฤกษ์ที่คล้ายกับดวงอาทิตย์</t>
  </si>
  <si>
    <t>Kepler-69c,Trappist-1eและ gliese 667Cc เพราะอยู่ใกล้กับดาวฤกษ์มากเกินไปทำให้อุณหภูมิสูงเกินที่จะมีสิ่งมีชีวิต</t>
  </si>
  <si>
    <t>Solar Nebula ยุบตัวจากแรงโน้มถ่วงทำให้เกิดการหมุนและรวมตัวกันเป็นจานแบนราบ</t>
  </si>
  <si>
    <t>อนุภาคฝุ่นและแก๊สชนและรวมตัวกัน กลายเป็นดาวเคราะห์น้อย และในที่สุดก็กลายเป็นดาวเคราะห์</t>
  </si>
  <si>
    <t>เพราะดาวเคราะห์ชั้นในถูกลมสุริยะของดวงอาทิตย์พัดทำให้แก๊สถูกปัดออกไปจึงเหลือแต่ของแข็งหนักๆที่ยังคงอยู่ และดาวเคราะห์ชั้นนอกถูกกระทบจากลมสุริยะน้อยแก๊สเบาๆจึงไม่ถูกพัดออกไปทำให้เป็นดาวเคราะห์แก๊ส</t>
  </si>
  <si>
    <t>แบ่งเป็น4เขต คือ เขตดาวเคราะห์ชั้นใน แถบดาวเคราะห์น้อย เขตดาวเคราะห์ชั้นนอก เขตดาวหาง</t>
  </si>
  <si>
    <t xml:space="preserve">ดาวเคราะห์น้อยจำนวนมาก ซึ่งส่วนใหญ่เป็นหินและโลหะ โคจรอยู่ระหว่างวงโคจรของดาวอังคารและดาวพฤหัสบดี </t>
  </si>
  <si>
    <t xml:space="preserve">มีน้ำอยู่ในทั้ง 3 สถานะ ได้แก่ ของแข็ง ของเหลว และแก๊ส มีชั้นบรรยากาศที่เหมาะสมต่อการดำรงชีวิตของสิ่งมีชีวิต และอยู่ห่างจากดวงอาทิตย์ในระยะทางที่เหมาะสม </t>
  </si>
  <si>
    <t>เกิดดวงอาทิตย์ และดาวเคราะห์ต่างๆ</t>
  </si>
  <si>
    <t>Kepler-452b เพราะมีดาวฤกษ์ที่ใกล้เคียงกับดวงอาทิตย์และมีระยะห่างจากดาวฤกษ์ใกล้เคียงกัน</t>
  </si>
  <si>
    <t>Kepler-452b เพราะมีระยะห่างดาวฤกษ์ที่ใกล้เคียงกับโลกและอุณหภูมิผิวของดวงอาทิตย์ก้ใกล้เคียงกับโลกเช่นกันจึงสามารถสิ่งมีชีวิตอยู่ได้</t>
  </si>
  <si>
    <t>เกิดจากกลุ่มฝุ่นก๊าซในอวกาศ เรียกว่า โซลาร์เนบิวลา</t>
  </si>
  <si>
    <t>กำเนิดจากเมฆฝุ่นแก๊สขนาดใหญ่ ซึ่งยุบตัวลงภายใต้ความโน้มถ่วงของตัวเอง ระหว่างที่เมฆฝุ่นแก๊สยุบตัวลงก็เกิดความร้อนและความดันมหาศาล และเมื่ออุณหภูมิที่ใจกลางดวงอาทิตย์เพิ่มขึ้นจนถึง 1 ล้านองศาเซลเซียส จะเริ่มเกิดการจุดปฏิกิริยานิวเคลียร์ฟิวชัน ซึ่งทำให้ดวงอาทิตย์ผลิตแสง ความร้อน และพลังงานได้ด้วยตัวมันเอง </t>
  </si>
  <si>
    <t>เพราะดาวเคราะห์ชั้นในเป็นดาวเคราะห์ที่มีขนาดเล็กและมีมวลน้อย เนื่องจากบรรยากาศที่ห่อหุ้มดาวถูกทำลายโดยรังสีคลื่นสั้นและอนุภาคพลังงานสูงในลมสุริยะ จึงเหลือแต่พื้นผิวที่เป็นของแข็ง แต่ดาวเคราะห์ชั้นนอกเป็นดาวเคราะห์ที่มีขนาดใหญ่และมีมวลมาก เนื่องจากอยู่ห่างไกลจากอิทธิพลของรังสีและลมสุริยะ บรรยากาศจึงสามารถคงอยู่ได้อย่างหนาแน่น  ดาวเคราะห์ชั้นนอกมีมวลมากจึงมีแรงโน้มถ่วงสูง ทำให้ดึงดูดสสารทั้งหลายมาสะสมไว้ภายใน และเป็นดวงจันทร์บริวาร  สนามแรงโน้มถ่วงความเข้มสูง ทำให้เกิดแรงไทดัลบนวัตถุที่เข้ามาใกล้ แล้วแตกกระจายเป็นวงแหวน  </t>
  </si>
  <si>
    <t>4เขตโดยมี1. เขตดาวเคราะห์ชั้นในหรือดาวเคราะห์หิน 2. เขตดาวเคราะห์น้อย 3. เขตดาวเคราะห์ชั้นนอกหรือดาวเคราะห์ยักษ์ 4. เขตของดาวหาง</t>
  </si>
  <si>
    <t>เศษของดาวเคราะห์หิน โดยดาวเคราะห์น้อยที่ใหญ่สุด4ดวงคือ ซีรีส, เวสตา, พัลลัส และไฮเจีย </t>
  </si>
  <si>
    <t>ประกอบด้วยฝุ่นผง เศษหิน ก้อนน้ำแข็งและแก๊สแข็งตัว เรียกว่า ก้อนน้ำแข็งสกปรก</t>
  </si>
  <si>
    <t xml:space="preserve">บริเวณที่ได้รับพลังงานจากดาวฤกษ์ที่เป็นดาวแม่อย่างเหมาะสมจึงท าให้ผิวดาวมีอุณหภูมิและสภาพแวดล้อมที่เอื้อต่อการด ารงชีวิตของสิ่งมีชีวิตในโลก </t>
  </si>
  <si>
    <t>เนบิวลาสุริยะเริ่มยุบตัว เมื่อ 4,600 ล้านปีก่อน เนบิวลาซึ่งเป็นเศษซากจากการระเบิดซุปเปอร์โนวาของดาวฤกษ์รุ่นก่อนดวงอาทิตย์ เรียกว่า เนบิวลาสุริยะ (solar nebula) ซึ่งประกอบไปด้วยฝุ่น แก๊ส โลหะ เศษหิน และสสารต่าง ๆเริ่มเกิดการยุบรวมตัวกัน</t>
  </si>
  <si>
    <t>เนบิวลาสุริยะยุบตัว • มวลร้อยละ 99.8 ของเนบิวลาสุริยะซึ่งประกอบด้วยแก๊สไฮโดรเจนและฮีเลียมเกิดการยุบตัวเข้าสู่บริเวณใจกลางด้วยแรงโน้มถ่วง ท าให้บริเวณใจกลางมีอุณหภูมิและความดันเพิ่มสูงขึ้นจนกลายเป็น ดาวฤกษ์ก่อนเกิด (protostar) • มวลอีกร้อยละ 0.02 ของเนบิวลาสุริยะที่เหลือจะรวมตัวกันเป็นแผ่นจานแบนและหมุนรอบใจกลาง</t>
  </si>
  <si>
    <t xml:space="preserve">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และค่อยๆ พอกพูนกลายเป็นวัตถุที่มีขนาดใหญ่ขึ้น </t>
  </si>
  <si>
    <t>เกิดดาวเคราะห์ ที่บริเวณศูนย์กลางดวงอาทิตย์ผลิตจะผลิตพลังงานด้วยปฏิกิริยานิวเคลียร์ฟิวชันด้วยอัตราคงที่ วัตถุรอบนอกบริเวณแผ่นจานหมุนจะเกิดการพอกพูนมวล</t>
  </si>
  <si>
    <t xml:space="preserve">Trappist-1e เพราะมีค่าดัชนีความคล้ายคลึงกับโลกมากที่สุด </t>
  </si>
  <si>
    <t>Kepler-69c เพราะมีอุณหภูมิสูงเกินไปและไม่อยู่ในเขตที่เอื้อต่อการมีสิ่งมีชีวิต</t>
  </si>
  <si>
    <t>Trappist-1e เพราะอุณหภูมิไม่สูงหรือต่ำไปและอยู่ในเขตที่เอื้อต่อการมีสิ่งมีชีวิต</t>
  </si>
  <si>
    <t xml:space="preserve">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 ทำให้เกิดแสงสว่างและความร้อนมหาศาล </t>
  </si>
  <si>
    <t xml:space="preserve">เกิดจากการยุบตัวของเนบิวลาดวงอาทิตย์ ซึ่งเป็นเมฆก๊าซและฝุ่นขนาดใหญ่ แรงโน้มถ่วงทำให้เนบิวลายุบตัวลง กลายเป็นจานรวมมวลที่หมุนวนอยู่รอบดาวฤกษ์ที่กำลังก่อตัว (ดวงอาทิตย์) ภายในจานนี้ อนุภาคต่างๆ ชนและรวมตัวกันเป็นก้อนใหญ่ขึ้นเรื่อยๆ จนกลายเป็นดาวเคราะห์ </t>
  </si>
  <si>
    <t>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t>
  </si>
  <si>
    <t>4 เขต ได้แก่ ดาวเคราะห์ชั้นใน, แถบดาวเคราะห์น้อย, ดาวเคราะห์ชั้นนอก, และวัตถุในแถบไคเปอร์</t>
  </si>
  <si>
    <t>มีน้ำในสถานะของเหลว, มีชั้นบรรยากาศที่เหมาะสม, มีอุณหภูมิที่เหมาะสม, และอยู่ในตำแหน่งที่เหมาะสมกับดาวฤกษ์ของตน</t>
  </si>
  <si>
    <t>เนบิวลา (Nebula)
เป็นกลุ่มก๊าซและฝุ่นในอวกาศที่เริ่มรวมตัวกันด้วยแรงโน้มถ่วง</t>
  </si>
  <si>
    <t>โปรโตพลาเนตารีดิสก์ (Protoplanetary Disk)
เนบิวลาหมุนและแบนออกเป็นแผ่นจาน มีศูนย์กลางร้อนจัดที่จะกลายเป็นดวงอาทิตย์</t>
  </si>
  <si>
    <t>การรวมตัวของฝุ่นและก๊าซ (Planet Formation)
ฝุ่นและก๊าซเริ่มรวมตัวกันเป็นก้อนเล็ก ๆ และรวมกันเป็นดาวเคราะห์</t>
  </si>
  <si>
    <t>ระบบสุริยะ (Solar System) ดาวเคราะห์และดวงอาทิตย์ได้ก่อตัวเสร็จสมบูรณ์ โคจรรอบศูนย์กลางเดียวกัน</t>
  </si>
  <si>
    <t>มีออกซิเจน</t>
  </si>
  <si>
    <t xml:space="preserve">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</si>
  <si>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เนบิวลาสุริยะเกิดการยุบตัวจนกลายเป็นดวงอาทิตย์</t>
  </si>
  <si>
    <t>เนบิวลาสุริยะยุบตัวเกิดเป็นโปรโตสตาร์และเกิดปฏิกิริยานิวเคลียร์ฟิวชั่นเกิดเป็นดวงอาทิตย์</t>
  </si>
  <si>
    <t>ที่ศูนย์กลางดวงอาทิตย์ผลิตพลังงานด้วยปฏิกิริยานิวเคลียร์ฟิวชัน วัตถุรอบนอกบริเวณแผ่นจานเกิดการพอกพูนมวล</t>
  </si>
  <si>
    <t>เพราะดาวเคราะห์ชั้นในโดนลมสุริยะพัดจนเหลือแต่หินแต่ดาวเคราะห์ชั้นนอกไม่โดนลมสุริยะพัด</t>
  </si>
  <si>
    <t>4เขต ได้แก่ดาวเคราะห์ชั้นใน ดาวเคราะห์น้อย ดาวเคราะห์ชั้นนอก เขตดาวหาง</t>
  </si>
  <si>
    <t>เศษหินที่เหลือจากบริวารดาวเคราะห์</t>
  </si>
  <si>
    <t>วัตถุที่เป็นนํ้าแข็งและหิน ซึ่งเป็นแหล่งกำเนิดของดาวหางคาบยาว</t>
  </si>
  <si>
    <t>มีของเหลว(นํ้า)</t>
  </si>
  <si>
    <t>99.8เนบิวลารวมตัวกันที่ใจกลางเกิดเป็นดาวฤกษ์ก่อนเกิดและอีก0.02เป็นจานรอบๆใจกลาง</t>
  </si>
  <si>
    <t>เกิดเป็นดาวเคราะห์</t>
  </si>
  <si>
    <t>Kepler-69 cเนื่องจากอุณหภูมิสูง</t>
  </si>
  <si>
    <t>Gliese 667Cc เนื่องจากอุณหภูมิใกล้เคียงมากที่สุดกับโลก</t>
  </si>
  <si>
    <t>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t>
  </si>
  <si>
    <t>4 เขตหลักๆ ได้แก่ ดาวเคราะห์ชั้นใน, แถบดาวเคราะห์น้อย, ดาวเคราะห์ชั้นนอก, และวัตถุในแถบไคเปอร์ และมีเขตดงดาวหางอยู่ไกลจากดวงอาทิตย์มาก</t>
  </si>
  <si>
    <t>เป็นบริเวณที่เต็มไปด้วยดาวเคราะห์น้อยจำนวนมาก ซึ่งเป็นเศษหินที่เหลือจากการสร้างดาวเคราะห์. แถบนี้อยู่ระหว่างวงโคจรของดาวอังคารและดาวพฤหัสบดี</t>
  </si>
  <si>
    <t xml:space="preserve">เป็นบริเวณที่อยู่ของดาวหาง ซึ่งเป็นวัตถุที่อยู่ไกลที่สุดในระบบสุริยะ. </t>
  </si>
  <si>
    <t xml:space="preserve"> มีน้ำในสถานะของเหลว มีบรรยากาศที่เหมาะสม และมีอุณหภูมิที่พอเหมาะ </t>
  </si>
  <si>
    <t>การรวมตัวของพลังงาน</t>
  </si>
  <si>
    <t>มีการรวมตัวของพลังงานที่มีความหนาแน่นมากขึ้น จนเกิดโมเมนตัม</t>
  </si>
  <si>
    <t>ดาวฤกษ์กำเนิดขึ้นที่ตรงกลาง โดยมีโมเมนตัมวิ่งอยู่รอบ ตามสภาพโน้มถ่วง</t>
  </si>
  <si>
    <t>โมเมนตัมรวมตัวกันเป็นดาวเคราะห์หลายดวง จนเกิดเป็นระบบสุริยะ</t>
  </si>
  <si>
    <t xml:space="preserve">ดาวอังคาร เพราะ มีลักษณะคล้ายคลึงกับโลก มีหลักฐานว่าดาวอังคารเคยมีน้ำและอาจเคยมีสิ่งมีชีวิต </t>
  </si>
  <si>
    <t>ดาวเคราะห์แก๊ส เพราะ มีขนาดใหญ่  ไม่มีพื้นผิว  มีแต่แก๊สไฮโดรเจน ที่หนาแน่น
อุณหภูมิสูง  ความกดดันสูง</t>
  </si>
  <si>
    <t xml:space="preserve">ดาวเคราะห์ Kepler-186fและ ดาวเคราะห์ TRAPPIST-1e เพราะ 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</si>
  <si>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กลุ่มเมฆก๊าซและฝุ่นขนาดใหญ่ที่หมุนวนไปในจักรวาลโดยไม่มีทิศทางหรือรูปแบบที่แน่นอน</t>
  </si>
  <si>
    <t>เพราะ อยู่ใกล้ดวงอาทิตย์มากกว่า. บริเวณใกล้ดวงอาทิตย์มีความร้อนสูง ทำให้สารประกอบที่ระเหยง่าย เช่น ไฮโดรเจนและฮีเลียม ถูกผลักออกไป. ทำให้ดาวเคราะห์ชั้นในส่วนใหญ่ประกอบด้วยหินและโลหะ ซึ่งมีความหนาแน่นสูงกว่าและสามารถทนต่ออุณหภูมิสูงได้</t>
  </si>
  <si>
    <t>4 เขต ได้แก่ ดาวเคราะห์ชั้นใน, แถบดาวเคราะห์น้อย, ดาวเคราะห์ชั้นนอก, และเขตดาวหาง</t>
  </si>
  <si>
    <t>ประกอบด้วย ดาวพฤหัสบดี, ดาวเสาร์, ดาวยูเรนัส, และดาวเนปจูน</t>
  </si>
  <si>
    <t>เกิดจากเศษหินที่เหลือจากการสร้างดาวเคราะห์</t>
  </si>
  <si>
    <t>ประกอบด้วยวัตถุน้ำแข็งและเศษหิน</t>
  </si>
  <si>
    <t>มีอยู่ในทั้ง 3 สถานะ ได้แก่ ของแข็ง ของเหลว และแก๊ส มีชั้นบรรยากาศที่เหมาะสมต่อการดำรงชีวิตของสิ่งมีชีวิต และอยู่ห่างจากดวงอาทิตย์ในระยะทางที่เหมาะสม</t>
  </si>
  <si>
    <t>การยุบตัวของเมฆโมเลกุลขนาดยักษ์ด้วยแรงโน้มถ่วงภายใน</t>
  </si>
  <si>
    <t>กาแล็กซีแบบก้นหอย เป็นกาแล็กซีที่มีลักษณะแขนกังหันหมุนวนรอบศูนย์กลางที่สว่างจ้า</t>
  </si>
  <si>
    <t>จากพอกพูนมวล เป็นสสารในจานจะหมุนรอบวัตถุกลางแล้วค่อยๆตกลงไปสู่ศูนย์กลางเนื่องจากแรงโน้มถ่วงและแรงเสียดทาน</t>
  </si>
  <si>
    <t>ดวงอาทิตย์ เป็นศูนย์กลางของระบบสุริยะและเป็นดาวฤกษ์ที่ให้พลังงานแก่ดาวเคาระห์ต่างๆที่โคจรรอบๆ</t>
  </si>
  <si>
    <t>เพราะมีอุณหภูมิพื้นผิวใกล้เคียงกับดวงอาทิตย์</t>
  </si>
  <si>
    <t>ดาวเคราะห์ก๊าสยักษ์ เพราะ มีอุณหภูมิสูงมากก</t>
  </si>
  <si>
    <t xml:space="preserve">ดาวเคราะห์หิน เพราะมีบรรยากาศคล้ายกับโลก </t>
  </si>
  <si>
    <t xml:space="preserve">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 ทำให้เกิดแสงสว่างและความร้อนมหาศาล </t>
  </si>
  <si>
    <t xml:space="preserve">4 เขต ดาวเคราะห์ชั้นใน, แถบดาวเคราะห์น้อย, ดาวเคราะห์ชั้นนอก, และดงดาวหางของออร์ต </t>
  </si>
  <si>
    <t>ดาวเคราะห์น้อยจำนวนมาก ซึ่งส่วนใหญ่เป็นหินและโลหะ</t>
  </si>
  <si>
    <t xml:space="preserve">การมีน้ำในสถานะของเหลว, มีชั้นบรรยากาศที่เหมาะสม, อยู่ในระยะห่างที่พอเหมาะจากดาวฤกษ์ (เขตที่อยู่อาศัยได้), และมีองค์ประกอบทางเคมีที่สนับสนุนการเกิดและวิวัฒนาการของสิ่งมีชีวิต </t>
  </si>
  <si>
    <t>Kepler-452b เพราะ ชนิดของสเปกตรัมเหมือนกันและมีจำนวนระยะทางและอุณหภูมิพื้นผิวใกล้เคียงกัน</t>
  </si>
  <si>
    <t>Kepler-69c เพราะ อุณหภูมิสูงมาก</t>
  </si>
  <si>
    <t>Kepler-452b เพราะมีความใกล้เคียงกับโลก</t>
  </si>
  <si>
    <t xml:space="preserve">เนบิวลาสุริยะ </t>
  </si>
  <si>
    <t>มวลของเนบิวลาสุริยะประมาณร้อยละ99.8รวมตัวกันเป็นดวงอาทิตย์ก่อนเกิด ที่บริเวณศูนย์กลางของระบบสุริยะและมีวิวัฒนาการต่อมาเป็นดวงอาทิตย์</t>
  </si>
  <si>
    <t>ส่วนที่เหลือจากการรวมตัวดวงอาทิตย์เกิดเป็นจานกำเนิดดาวเคราะห์ และบริเวณนั้นจะมีสสารเกิดการชนกันและรวมตัวกันด้วยแรงโน้มถ่วงเกิดการพอกพูนมวลไปเรื่อยๆมีขนาดใหญ่ขึ้นจนกลายเป็นดาวเคราะห์</t>
  </si>
  <si>
    <t>ดาวเคราะห์ชั้นในอยู่ใกล้ดวงอาทิตย์ได้รับความร้อนและลมสุริยะพัดพาแก๊สและฝุ่นออกไปทำให้เหลือแต่หินและโลหะก่อตัวเป็นดาวเคราะห์หิน แต่โอเค ทำให้สะสมแก๊สไว้จำนวนมากเกิดเป็นดาวเคราะห์แก๊ส</t>
  </si>
  <si>
    <t>ดาวเคราะห์ชั้นใน แถบดาวเคราะห์น้อย ดาวเคราะห์ชั้นนอก แถปไคเปอร์และดงดาวหาง</t>
  </si>
  <si>
    <t>ดาวเนปจูน ดาวยูเรนัส ดาวเสาร์ ดาวพฤหัสบดี</t>
  </si>
  <si>
    <t>น้ำแข็งและหินซึ่งเป็นแหล่งกำเนิดของดาวหางคาบยาว</t>
  </si>
  <si>
    <t>1.มีน้ำ
2.มีชั้นบรรยากาศที่เหมาะสม
3.มีอุณหภูมิที่เหมาะสม</t>
  </si>
  <si>
    <t>Kepler-425bเพราะระยะทางจากดาวฤกษ์ใกล้เคียงสุด</t>
  </si>
  <si>
    <t>Trappist-1e
Kepler-452b
Kepler-69c
เพราะอุณหภูมิไม่เหมาะสมและน้ำไม่เป็นสถานะของเหลว</t>
  </si>
  <si>
    <t>Gliese-667Cc เพราะมีอุณหภูมิที่เหมาะสมและน้ำมีสถานะเป็นของเหลว</t>
  </si>
  <si>
    <t>ณราชัย สว่างทอว</t>
  </si>
  <si>
    <t xml:space="preserve">เนบิวลาดวงอาทิตย์ (solar nebula) ซึ่งเป็นเมฆก๊าซและฝุ่นขนาดใหญ่ที่หมุนวนอยู่ในอวกาศ แรงโน้มถ่วงทำให้เนบิวลานี้ยุบตัวลง และมวลส่วนใหญ่รวมกันที่ใจกลางกลายเป็นดวงอาทิตย์ </t>
  </si>
  <si>
    <t>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t>
  </si>
  <si>
    <t>เกิดจากการยุบตัวของเนบิวลาดวงอาทิตย์ ซึ่งเป็นเมฆก๊าซและฝุ่นขนาดใหญ่ แรงโน้มถ่วงทำให้เนบิวลายุบตัวลง กลายเป็นจานรวมมวลที่หมุนวนอยู่รอบดาวฤกษ์ที่กำลังก่อตัว (ดวงอาทิตย์) ภายในจานนี้ อนุภาคต่างๆ ชนและรวมตัวกันเป็นก้อนใหญ่ขึ้นเรื่อยๆ จนกลายเป็นดาวเคราะห์</t>
  </si>
  <si>
    <t xml:space="preserve">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ทำให้มีอุณหภูมิต่ำกว่าและได้รับผลกระทบจากลมสุริยะน้อยกว่า ทำให้พวกมันสามารถสะสมก๊าซไฮโดรเจนและฮีเลียมจำนวนมาก กลายเป็นดาวเคราะห์แก๊สยักษ์ </t>
  </si>
  <si>
    <t>ดาวเคราะห์ชั้นใน, แถบดาวเคราะห์น้อย, ดาวเคราะห์ชั้นนอก, และดงดาวหางของออร์ต</t>
  </si>
  <si>
    <t>การรวมตัวของสสาร:</t>
  </si>
  <si>
    <t xml:space="preserve">ดาวเคราะห์ที่อยู่ในสถานะของเหลวทั้งหมด (เช่น ดาวเคราะห์แก๊สยักษ์) หรือดาวเคราะห์ที่มีอุณหภูมิสูงเกินไปหรือต่ำเกินไปที่จะมีน้ำในสถานะของเหลวได้ นอกจากนี้ ดาวเคราะห์ที่ไม่มีบรรยากาศ หรือมีบรรยากาศที่ไม่เหมาะสม ก็ไม่สามารถมีสิ่งมีชีวิตได้เช่นกัน </t>
  </si>
  <si>
    <t>มีความแตกต่างกันเนื่องจากตำแหน่งและสภาพแวดล้อมในช่วงที่พวกมันก่อตัวขึ้น ดาวเคราะห์ชั้นในอยู่ใกล้ดวงอาทิตย์มากกว่า</t>
  </si>
  <si>
    <t xml:space="preserve">4 เขตหลัก ได้แก่ ดาวเคราะห์ชั้นใน, แถบดาวเคราะห์น้อย, ดาวเคราะห์ชั้นนอก, และดงดาวหางของออร์ต </t>
  </si>
  <si>
    <t>4 ดวง ได้แก่ ดาวพฤหัสบดี, ดาวเสาร์, ดาวยูเรนัส, และดาวเนปจูน.</t>
  </si>
  <si>
    <t>การมีน้ำในสถานะของเหลว, ชั้นบรรยากาศที่เหมาะสม, และระยะห่างจากดาวฤกษ์ที่เหมาะสมเพื่อให้มีอุณหภูมิที่เอื้อต่อการดำรง</t>
  </si>
  <si>
    <t>การโคจร</t>
  </si>
  <si>
    <t>อังคารเพราะวงโครจรใกล้กัน</t>
  </si>
  <si>
    <t>พุธตอนกลางวันร้อนมากกลางคืนหนาวมาก</t>
  </si>
  <si>
    <t>อังคารเพราะใกล้เคียงกับโลก</t>
  </si>
  <si>
    <t>ระบบสุริยะเกิดจาก เนบิวลา ที่ยุบตัวด้วยแรงโน้มถ่วง
จนกลายเป็นดวงอาทิตย์และดาวเคราะห์ต่าง ๆ รวมถึงโลก</t>
  </si>
  <si>
    <t>ดวงอาทิตย์เกิดจากการยุบตัวของกลุ่มก๊าซและฝุ่น (เนบิวลา)</t>
  </si>
  <si>
    <t>ดาวเคราะห์เกิดจากเศษฝุ่นและก๊าซที่หมุนวนรอบดวงอาทิตย์อ่อนวัย
เมื่อเวลาผ่านไป เศษฝุ่นเหล่านี้ค่อย ๆ ชนกัน จับตัวรวมกัน
กลายเป็นก้อนใหญ่ขึ้นเรื่อย ๆ จนกลายเป็นดาวเคราะห์</t>
  </si>
  <si>
    <t>ดาวเคราะห์ชั้นในเป็นหิน เพราะอยู่ใกล้ดวงอาทิตย์ → ร้อน → รวมได้เฉพาะธาตุหนัก
ดาวเคราะห์ชั้นนอกเป็นแก๊ส เพราะอยู่ไกล → เย็น → กักแก๊สและน้ำแข็งได้</t>
  </si>
  <si>
    <t xml:space="preserve">4 เขตหลักๆ ตามลักษณะการเกิดและองค์ประกอบของวัตถุในแต่ละเขต ได้แก่: ดาวเคราะห์ชั้นใน, แถบดาวเคราะห์น้อย, ดาวเคราะห์ชั้นนอก, และดงดาวหางของออร์ต </t>
  </si>
  <si>
    <t>ดาวเคราะห์ชั้นนอกประกอบด้วย: พฤหัสบดี, เสาร์, ยูเรนัส, เนปจูน</t>
  </si>
  <si>
    <t>น้อยประกอบด้วย
ดาวเคราะห์น้อย เศษหินโลหะ และวัตถุเล็ก ๆ
ซึ่งเป็นเศษซากดั้งเดิมของระบบสุริยะ</t>
  </si>
  <si>
    <t>มีน้ำในสถานะของเหลว, ชั้นบรรยากาศที่เหมาะสม, อุณหภูมิที่พอเหมาะ, และระยะห่างจากดาวฤกษ์ที่เหมาะสมเพื่อให้มีพลังงานเพียงพอ</t>
  </si>
  <si>
    <t xml:space="preserve">เกิดดวงอาทิตย์ และเกิดการพอกพูนบริเวณแผ่นจานหมุน </t>
  </si>
  <si>
    <t>Kepler-452b เพราะมีอุณหภูมิและมีระยะห่างจากดาวฤกษ์ ใกล้เคียงกับโลกมากที่สุด</t>
  </si>
  <si>
    <t>Kepler-69c เพราะมีอุณหภูมิที่สูงมาก</t>
  </si>
  <si>
    <t>ความร้อนของดวงอาทิตย์ทำให้ดาวเคราะห์ชั้นในที่อยู่ใกล้ด้วยอาทิตย์มีแต่สารหนักเท่านั้นทำให้เป็นดาวเคราะห์หินส่วนชั้นนอกนั้นอยู่ห่างออกจากดวงอาทิตย์ทำให้มีความเย็นพอจะเก็บก๊าซไว้ได้เลยเป็นดาวเคราะห์แก๊ส</t>
  </si>
  <si>
    <t>3เขตหลักๆ
1.เขตดาวเคราะห์
2.แถบดาวเคราะห์น้อย
3.เขตวัตถุไคเปอร์</t>
  </si>
  <si>
    <t>ดาวเคราะห์น้อย เศษวัตถุที่เกิดจากการชนกัน ฝุ่นอวกาศ</t>
  </si>
  <si>
    <t>แถบไคเปอร์  เมฆออร์ท</t>
  </si>
  <si>
    <t>อุณหภูมิเหมาะสมคงที่ มีอากาศที่ดี มีน้ำ มีสิ่งที่จำเป็นต่อสิ่งมีชีวิต</t>
  </si>
  <si>
    <t>Gliese 667c เพราะน้ำเป็นของเหลวและเขตเอื้อชีวิต</t>
  </si>
  <si>
    <t>เกิดจากการรวมตัวของสสารในเนบิวลาสุริยะ</t>
  </si>
  <si>
    <t>เกิดการยุบตัวของเนบิวลาสุริยะ</t>
  </si>
  <si>
    <t>ดาวเคราะห์ชั้นในอยู่ใกล้ดวงอาทิตย์มากกว่า ส่งผลให้ได้รับความร้อนและรังสีมากกว่า</t>
  </si>
  <si>
    <t>4เขต
1.เขตดาวเคราะห์ชั้นใน
2.เขตดาวเคราะห์ชั้นนอก
3.แถบดาวเคราะห์น้อย
4.แถบไฮเปอร์และดงดาวหาง</t>
  </si>
  <si>
    <t>ดาวเคราะห์น้อยจำนวนมาก โคจรรอบดางอาทิตย์ระหว่างดาวอังคารและดาวอังคารและดาวพฤหัสบดี</t>
  </si>
  <si>
    <t>มีน้ำ มีชั้นบรรยากาศ</t>
  </si>
  <si>
    <t>Trappist-1 มีขนาดใกล้เคียงกับโลก และบางดวงอาจมีสภาพบรรยากาศและอุณหภูมิคล้ายคลึงกับโลก</t>
  </si>
  <si>
    <t>Kepler-69c เพราะพบว่ามีลักษณะคล้ายดาวศุกร์มากกว่าโลก</t>
  </si>
  <si>
    <t>Trappist-1 ขนาดใกล้เคียงโลก มีโอกาสที่จะมีน้ำในสถานะของเหลวและอาจมีสิ่งมีชีวิตอยู่ได้</t>
  </si>
  <si>
    <t>เกิดจากกลุ่มแก๊สและฝุ่นในอวกาศขนาดใหญ่</t>
  </si>
  <si>
    <t>ดาวฤกษ์ก่อนเกิดการยุบตัวลงไปจนมีความดันและมีอุณหภูมิสูงจะเกิดปฎิกิริยานิวเครียฟิวชั่นเกิดเป็นดวงอาทิตย์</t>
  </si>
  <si>
    <t>เกิดจากฝุ่นและแก๊สในจานมวลสารรอบดวงอาทิตย์ที่ค่อยๆจับตัวกันจนกลายเป้นวัตถุขนาดใหญ่</t>
  </si>
  <si>
    <t>ดาวเคราะห์ชั้นในอยู่ใกล้ดวงอาทิตย์มากกว่า ทำให้ได้รับความร้อนและลมสุริยะที่รุนแรง ซึ่งพัดพาก๊าซและฝุ่นออกไป ทำให้เหลือแต่หินและโลหะที่หนัก ก่อตัวเป็นดาวเคราะห์หิน</t>
  </si>
  <si>
    <t>โคจรรอบดวงอาทิตย์ในระยะที่เหมาะสม
มีอุณหภูมิเหมาะสม สามารถเกิดน้ำที่นังคงสถานะเป็นของเหลว</t>
  </si>
  <si>
    <t>เนบิวลาซึ่งเป็นเศษซากจากการระเบิดซุปเปอร์โนวาของดาวฤกษ์รุ่นก่อนดาวงอาทิตย์ ซึ่งประกอบด้วยฝุ่น โลหะ เศษหิน</t>
  </si>
  <si>
    <t>มวลร้อยล่ะ99.8ประกอบด้วยแก๊สไฮโดรเจนและฮีเลียมเกิดการยุบตัวเข้าบริเวณใจกลางด้วยแรงโน้มถ่วง ทำให้บริเวณใจกลางมีอุณหภูมิและแรงดันเพิ่มขึ้น ส่วนอีกร้อยละ0.2จะรวมตัวกันเป็นแผ่นจานแบนและหมุนรอบใจกลาง</t>
  </si>
  <si>
    <t>แผ่นจานหมุนบริเวณโดยรอบเริ่มบางลงเพราะโลหะ และสสารต่างๆเกิดการรวมตัวกันด้วยแรงโน้มถ่วงและค่อยๆพอกพูนเป้นวัตถุที่มีขนาดใหญ่ขึ้น</t>
  </si>
  <si>
    <t>บริเวณศูนย์กลางดวงอาทิตย์จะผลิตพลังงานด้วยปฎกิริยานิวเคลียร์ฟิวชั่นด้วยอัตราคงที่ วัตถุรอบนอกบริเวณแผ่นจานหมุนจะเกิดการพอกพูนมวล</t>
  </si>
  <si>
    <t>Kepler-452b เพราะ อุณหภูมิเฉลี่ย 265เคลวิน ซึ่งอุณหภูมิใกล้เคียงกลับโลก</t>
  </si>
  <si>
    <t>Kepler-69c เพราะ มีอุณหภูมิที่ร้อนมากเกินไป</t>
  </si>
  <si>
    <t>Kepler-452bมีอุณหภูมิที่ใกล้เคียงกับโลก</t>
  </si>
  <si>
    <t>อนุภาครวมตัวกันเป็นก้อนเล็กๆ หรือฝนและแก๊ส</t>
  </si>
  <si>
    <t>เพราะอุณหภูมิและระยะห่างจากดวงอาทิตย์</t>
  </si>
  <si>
    <t>4เขต ดาวเคราะห์ชั้นใน ดาวเคราะห์ชั้นนอก ดาวเคราะห์น้อยที่อยู่ระหว่างดาวอังคารกับดาวพฤหัสบดี เขตดาวหาง</t>
  </si>
  <si>
    <t>เศษหินหรือเศษอุกกาบาตเล็กๆจำนวนมาก</t>
  </si>
  <si>
    <t>มีชั้นบรรยากาศ มีน้ำ มีสิ่งมีชีวิต แร่ธาตุ สภาพอากาศ</t>
  </si>
  <si>
    <t>การยุบตัวของเนบิวลา เป็นระยะเริ่มต้นของการเกิดระบบสุริยะ</t>
  </si>
  <si>
    <t xml:space="preserve">การหมุนตัวและแบนราบ เนบิวลาที่กำลังยุบตัวเริ่ม หมุนเร็วขึ้น และแบนราบกลายเป็น จานแบน </t>
  </si>
  <si>
    <t>การก่อตัวของดาวเคราะห์ ภายในจานฝุ่นรอบดวงอาทิตย์ อนุภาคเล็ก ๆ เริ่ม เกาะตัวกันเป็นก้อน ก้อนเล็ก ๆ ชนกันและรวมตัวกลายเป็น ดาวเคราะห์น้อย → โปรโตดาวเคราะห์ → ดาวเคราะห์</t>
  </si>
  <si>
    <t>ระบบสุริยะ มีดาวเคราะห์โคจรรอบดวงอาทิตย์</t>
  </si>
  <si>
    <t>ดาวศุกร์เพราะอยู่ใกล้โลกและมีขนาดใกล้เคียงกับโลก</t>
  </si>
  <si>
    <t>ดาวเคลต์-9บี  อุณหภูมิสูงเกินกว่าน้ำจะอยู่ในสถานะของเหลว ไม่มีชั้นบรรยากาศที่มั่นคงสภาพแวดล้อมสุดขั้ว ไม่เอื้อต่อการดำรงชีพของสิ่งมีชีวิต</t>
  </si>
  <si>
    <t>Proxima Centauri b
อยู่ในเขตเอื้อต่อการมีชีวิต ขนาดใกล้เคียงโลก</t>
  </si>
  <si>
    <t>เกิดจากเนบิวลาที่ยุบตัวรวบกัน</t>
  </si>
  <si>
    <t>เกิดจากที่ศูนย์กลางดวงอาทิตย์ผลิตพลังงานด้วยปฏิกิริยานิวเคลียร์วัตถุโดยรอบจะเกิดการพอกพูนมวลเป็นดาวเคราะห์</t>
  </si>
  <si>
    <t>เพราะได้รับอิทธิพลจากลมสุริยะที่พัดแก๊สที่มีมวลเบาให้ลอยออกไปจนเหลือแต่หิน</t>
  </si>
  <si>
    <t>เศษดาวที่รวมตัวเป็นดาวเคราะห์ไม่สำเร็จ</t>
  </si>
  <si>
    <t xml:space="preserve">วัตถุที่ถูกแช่แข็ง ฝุ่นและเศษหิน </t>
  </si>
  <si>
    <t>มีน้ำเป็นของเหลวและมีชั้นบรรยากาศเหมาะสม</t>
  </si>
  <si>
    <t>เนบิวลาสุริยะเริ่มมีการยุบตัว</t>
  </si>
  <si>
    <t>มวล99.8%ถูกเปลี่ยนเป็นprotostar และเป็นจานพอกพูนมวล0.2%</t>
  </si>
  <si>
    <t>Protostar เกิดปฏิกิริยาฟิวชั่นทำให้เกิดเป็นดาวฤกษ์ และ เศษหินโดยรอบก็จะเริ่มรวมตัวกันเป็นดาวเคราะห์</t>
  </si>
  <si>
    <t>เมื่อดาวเคราะห์รวมตัวกันเสร็จก็จะมาโคจรรอบดวงอาทิตย์ตามแรงโน้มที่ของดวงอาทิตย์จนเป็นระบบสุริยะ</t>
  </si>
  <si>
    <t>Kepler-452b เพราะอยู่ในระยะห่างใกล้เคียงกับโลกซึ่งน้ำอาจจะเป็นของเหลว</t>
  </si>
  <si>
    <t>Kepler-452b;Kepler-69c</t>
  </si>
  <si>
    <t>Trappist-1 เพราะมีระยะห่างจากดวงอาทิตย์น้อยมาก</t>
  </si>
  <si>
    <t>Kepler-452b และ Kepler-69c เพราะอยู่ในระยะห่างใกล้เคียงได้รับแสงอาทิตย์ไม่ทากจนเกินไป</t>
  </si>
  <si>
    <t>ซากของการระเบิดของซุปเปอร์โนวาเรียกว่าเนบิวลาสุริยะ</t>
  </si>
  <si>
    <t>ดาวฤกษ์ก่อนเกิดยุบตัวจนมีความดันและอุณหภูมิที่สูง เกิดปฏิกิริยานิวเคลียร์ฟิวชันเกิดเป็นดวงอาทิตย์</t>
  </si>
  <si>
    <t>เพราะชั้นในได้รับลมสุริยะพัดพาแก๊สออกไปแต่ชั้นนอกได้รับลมสุริยะน้อยบริเวณผิวจึงมีแก๊สอยู่จำนวนมาก</t>
  </si>
  <si>
    <t>4 เขตคือ เขตดาวเคราะห์ชั้นใน เขตดาวเคราะห์น้อย เขตดาวเคราะห์ชั้นนอก เขตดงดาวหาง</t>
  </si>
  <si>
    <t>ดาวเคราะห์จำนวนมาก เศษหิน และโลหะ</t>
  </si>
  <si>
    <t>เกิดจากการรวมตัวของกลุ่มเมฆและแก๊สขนาดใหญ่ เมื่อมีความหนาแน่นและอุณหภูมิสูงขึ้น ก็เกิดปฏิกิริยานิวเคลียร์ฟิวชันที่ใจกลางทำให้เกิดแสงสว่างและความร้อน</t>
  </si>
  <si>
    <t>ก้อนหินและน้ำแข็งชนกันและรวมตัวกันมากขึ้นจนกลายเป็นดาวเคราะห์</t>
  </si>
  <si>
    <t>เนื่องจากตำแหน่งและสภาพแวดล้อม ดาวเคราะห์ชั้นในอยู่ใกล้ดวงอาทิตย์มากกว่าทำให้ได้รับความร้อนและลมสุริยะพัดพาก๊าซและฝุ่นเบาๆออกไปเหลือแต่หินและโลหะเป็นดาวเคราะห์หิน ดาวเคราะห์แก๊สสะสมก๊าซไฮโดรเจนและฮีเลียมจำนวนมาก</t>
  </si>
  <si>
    <t>4!เขต คือ ดาวเคราะห์ชั้นใน แถบดาวเคราะห์น้อย ดาวเคราะห์ชั้นนอก เขตดาวหาง</t>
  </si>
  <si>
    <t>ดาวเคราะห์น้อยจำนวนมาก ส่วนใหญ่เป็นหินและโลหะ</t>
  </si>
  <si>
    <t>วัตถุที่เป็นน้ำแข็งแและหิน</t>
  </si>
  <si>
    <t>มีน้ำในสถานะของเหลว ชั้นบรรยากาศที่เหมาะสม สนามแม่เหล็กที่แข็งแรง</t>
  </si>
  <si>
    <t>การยุบตัวของกลุ่มแก๊สและฝุ่น</t>
  </si>
  <si>
    <t>การกำเนิดดวงอาทิตย์</t>
  </si>
  <si>
    <t>Kepler-452 เพราะมีชนิดสเปกตรัม ระยะทางจากดาวฤกษ์ และ อุณหภูมิพื้นผิวของดาวใกล้เคียงกับดวงอาทิตย์</t>
  </si>
  <si>
    <t>Kepler-69 เพราะมีอุณหภูมิพื้นผิวของดาวที่สูงมาก</t>
  </si>
  <si>
    <t>Kepler-452b เพราะมีลักษณะคล้ายดวงอาทิตย์</t>
  </si>
  <si>
    <t>กลุ่มก๊าซและฝุ่นขนาดใหญ่ที่เรียกว่าเนบิวลาดาวเคราะห์ก่อนเกิด</t>
  </si>
  <si>
    <t xml:space="preserve">เกิดจากการรวมตัวกันของกลุ่มเมฆฝุ่นและแก๊สขนาดใหญ่ ที่ยุบตัวลงภายใต้แรงโน้มถ่วงของตัวเอง </t>
  </si>
  <si>
    <t>เกิดจากกลุ่มเมฆฝุ่นและก๊าซขนาดใหญ่ที่เรียกว่าเนบิวลาสุริยะ แรงโน้มถ่วงทำให้เนบิวลายุบตัวลง</t>
  </si>
  <si>
    <t>แบ่งเป็น 4 เขต ดาวเคราะห์ชั้นใน, แถบดาวเคราะห์น้อย, ดาวเคราะห์ชั้นนอก, และเขตดงดาวหาง</t>
  </si>
  <si>
    <t xml:space="preserve">โคจรอยู่ระหว่างวงโคจรของดาวอังคารและดาวพฤหัสบดี </t>
  </si>
  <si>
    <t>ฝุ่นผง เศษหิน ก้อนน้ำแข็งและแก๊สแข็งตัว</t>
  </si>
  <si>
    <t>มีน้ำในสถานะของเหลว, มีชั้นบรรยากาศที่เหมาะสม, อยู่ในระยะห่างที่เหมาะสมจากดาวฤกษ์ (อยู่ใน "เขตเอื้ออาศัย"), และมีองค์ประกอบทางเคมีที่เอื้อต่อการเกิดและดำรงอยู่ของสิ่งมีชีวิต</t>
  </si>
  <si>
    <t>การระเบิดของดาวฤกษ์</t>
  </si>
  <si>
    <t>Kepler-452b เพราะมีอุณหภูมิพื้นผิวที่ใกล้เคียง และระยะห่างจากดาวฤกษ์</t>
  </si>
  <si>
    <t>Kepler-69c เพราะอุณหภูมิพื้นผิว และระยะห่างของดาวฤกษ์</t>
  </si>
  <si>
    <t>Kepler-452b เพราะอุณหภูมิพื้นผิว</t>
  </si>
  <si>
    <t>ความร้อนของดวงอาทิตย์ทำให้ดาวเคราะห์ชันในที่อยู่ใกล้ด้วยอาทิตย์มีแต่สารหนักเท่านั้นทำให้เป็นดาวเคราะห์หินส่วนชันนอกนั้นอยู่ห่างออกจากดวงอาทิตย์ทำให้มีความเย็นพอจะเก็บ ก๊าซไว้ได้เลยเป็นดาวเคราะห์แก๊ส</t>
  </si>
  <si>
    <t xml:space="preserve">
3เขตหลักๆ
1.เขตดาวเคราะห์
2.แถบดาวเคราะห์น้อย
3.เขตวัตถุไคเปอร์</t>
  </si>
  <si>
    <t>แถบไคเปอร์ เมฆออร์ท</t>
  </si>
  <si>
    <t>ชีวิตภูมิเหมาะสมคงที่ มีอากาศที่ดี มีน้ำ มีสิ่งที่จำเป็นต่อสิ่งมี</t>
  </si>
  <si>
    <t>กลุ่มก็าซและฝุ่นขนาดใหญ่</t>
  </si>
  <si>
    <t xml:space="preserve">ยุบตัวของเมฆก๊าซและฝุ่นในอวกาศ </t>
  </si>
  <si>
    <t>เกิดจากจานก๊าซและฝุ่น ที่หมุนรอบดวงอาทิตย์อ่อนวัยหลังจากมันก่อตัวขึ้น</t>
  </si>
  <si>
    <t>เพราะอุณหภูมิในจานก๊าซรอบดวงอาทิตย์ต่างกันในแต่ละระยะห่าง ทำให้วัสดุต่างกันสามารถรวมตัวได้ในตำแหน่งต่างกัน</t>
  </si>
  <si>
    <t>3 เขต -&gt; เขตดาวเคราะห์ชั้นใน
-&gt; เขตดาวเคราะห์ชั้นนอก
-&gt; เขตไคเปอร์และเมฆออร์ต</t>
  </si>
  <si>
    <t>เซเรส เวสตา พัลลัส และไฮเจีย</t>
  </si>
  <si>
    <t>เขตไคเปอร์ -&gt; ดาวเคราะห์แคระและดาวหางคาบสั้น
เมฆออร์ต -&gt; ดาวหางคาบยาวและวัตถุน้ำแข็งจำนวนมาก 
วัตถุน้ำแข็งเล้กๆและเศษซากโบราณจากการก่อตัวของระบบสุริยะ</t>
  </si>
  <si>
    <t xml:space="preserve">น้ำ + อุณหภูมิเหมาะสม + ชั้นบรรยากาศ + พื้นผิวแข็ง + สนามแม่เหล็ก + ธาตุชีวภาพจำเป็น </t>
  </si>
  <si>
    <t>การยุบตัวของเนบิวล่า</t>
  </si>
  <si>
    <t>แบบจำลองระบบสุริยะ</t>
  </si>
  <si>
    <t>Kepler-452b มีลักษณะใกล้เคียงโลกมากที่สุด
เพราะ ขนาดใกล้เคียง อยู่ในเขตเอื้อต่อสิ่งมีชีวิต โคจรรอบดาวฤกษ์คล้ายดวงอาทิตย์ และ มีโอกาสมีน้ำของเหลวและชั้นบรรยากาศ</t>
  </si>
  <si>
    <t>Kepler-10b – ร้อนเกินไป
HD 209458b (Osiris) – เป็นแก๊สยักษ์ ไม่มีพื้นผิว
WASP-12b – ร้อนจัดและถูกแรงโน้มถ่วงฉีกชั้นบรรยากาศ
เพราะอุณหภูมิสูงเกินไป อยู่ใกล้ดาวฤกษ์ ไม่มีน้ำ และ ไม่มีพื้นผิวแข็งหรือชั้นบรรยากาศที่เหมาะสม</t>
  </si>
  <si>
    <t>Kepler-452b – อยู่ในเขตเอื้ออยู่อาศัยของดาวฤกษ์คล้ายดวงอาทิตย์
Proxima Centauri b – ใกล้โลกที่สุด อยู่ในเขตเอื้ออยู่อาศัย แต่รับรังสีมาก
TRAPPIST-1e, 1f, 1g – มีหลายดวงอยู่ในเขตเอื้ออยู่อาศัย อาจมีน้ำและบรรยากาศ
เพราะ อยู่ในเขตเอื้ออยู่อาศัย อุณหภูมิเหมาะสม และอาจมีน้ำและบรรยากาศที่เอื้อต่อสิ่งมีชีวิต</t>
  </si>
  <si>
    <t>กลุ่มก๊าซและฝุ่นขนาดใหญ่ที่เรียกว่าเนบิวลาดาวเคราะห์ก่อนเกิด (protoplanetary disk) ซึ่งหมุนวนอยู่ในอวกาศ. แรงโน้มถ่วงดึงดูดสสารในเนบิวลานี้เข้าหากัน ทำให้เกิดการยุบตัวและหมุนวนเร็วขึ้น จนเกิดเป็นดวงอาทิตย์ขึ้นที่ใจกลาง</t>
  </si>
  <si>
    <t>เกิดขึ้นจากการยุบตัวของเนบิวลาเนื่องจากแรงโน้มถ่วง ทำให้สสารต่างๆ ชนกันและรวมตัวกันเป็นก้อนใหญ่ขึ้นเรื่อยๆ จนก่อตัวเป็นดาวเคราะห์</t>
  </si>
  <si>
    <t>ดาวเคราะห์ชั้นนอก (Outer planets) คือ ดาวเคราะห์ที่
โคจรเลยออกไปจากแถบดาวเคราะห์น้อย มีทั้งหมด 4 ดวง
ได้แก่ ดาวพฤหัส ดาวเสาร์ ดาวยูเรนัส และดาวเนปจูน
โดยดาวเคราะห์ทั้งหมด มืองค์ประกอบส่วนใหญ่เป็นน้ำ
แข็ง ก๊าซ และของเหลว ดาวเคราะห์ชั้นนอกทั้งสี่ดวงมี
ขนาดใหญ่กว่าดาวเคราะห์ชั้นใน หรือ มีชื่อเรียกอีกอย่าง
ว่า ดาวเคราะห์แก๊ช (The Gas Giants Planets)</t>
  </si>
  <si>
    <t>4เขต
1. เขตดาวเคราะห์ชั้นในหรือดาวเคราะห์หิน
2. เขตดาวเคราะห์น้อย
3.เขตดาวเคราะห์ชั้นนอกหรือดาวเคราะห์ยักษ์
4. เขตของดาวหาง</t>
  </si>
  <si>
    <t>ดาวเคราะห์ชั้นนอก (Outer planets) คือ ดาวเคราะห์ที่
โคจรเลยออกไปจากแถบดาวเคราะห์น้อย มีทั้งหมด 4 ดวง
ได้แก่ ดาวพฤหัส ดาวเสาร์ ดาวยูเรนัส และดาวเนปจูน</t>
  </si>
  <si>
    <t>แถบดาวเคราะห์น้อย ซึ่งประกอบไปด้วยวัตถุท้องฟ้าที่
เป็นของแข็งซึ่งอาจมีจำนวนนับล้านอยู่ระหว่างวงโคจรของ
ดาวอังคารกับวงโคจรของดาวพฤหัส</t>
  </si>
  <si>
    <t>ดงดาวหางของออร์ต (Oort's comet cloud) เป็นบริเวณ
ที่อยู่ของดาวหาง ประกอบด้วยฝุ่นผงและเศษหิน ก้อนน้ำ
แข็ง และแก๊สแข็งตัว</t>
  </si>
  <si>
    <t>ดาวเคราะห์ต้องมีอุณหภูมิไม่แปรปรวนมาก มีน้ำในดาวเคราและมีอากาศที่ใช้ในการดำเนินชี</t>
  </si>
  <si>
    <t>การก่อตัวของดาวเคราะห์ก่อนเกิด</t>
  </si>
  <si>
    <t>ภาพแสดงระบบสุริยะ ซึ่งประกอบด้วยดวงอาทิตย์เป็นศูนย์กลาง และดาวเคราะห์ต่างๆ โคจรอยู่รอบๆ</t>
  </si>
  <si>
    <t>Kepler-452b และดาว Trappist - 1e</t>
  </si>
  <si>
    <t>Kepler-69c เพราะอุณหภูมิพื้นผิวเฉลี่ยสูงเกินกว่าโลก</t>
  </si>
  <si>
    <t>Kepler-452b และดาว Trappist - 1e เพราะมีลักษณะคล้ายกับโลกและอุณหภูมิพื้นผิวใกล้เคียงกับดวงอาทิตย์</t>
  </si>
  <si>
    <t>ระบบสุริยะมีต้นกำเนิดมาจากกลุ่มเมฆฝุ่นและก๊าซที่เรียกว่าเนบิวลา ซึ่งยุบตัวรวมกันด้วยแรงโน้มถ่วง</t>
  </si>
  <si>
    <t>ดวงอาทิตย์เกิดจากการยุบตัวของกลุ่มก๊าซและฝุ่นในเนบิวลา จนเกิดความร้อนและแรงดันสูง เกิดปฏิกิริยา นิวเคลียร์ฟิวชัน ที่แก่นกลาง</t>
  </si>
  <si>
    <t>ดาวเคราะห์เกิดจากฝุ่นและก๊าซที่เหลือจากการก่อตัวของดวงอาทิตย์ ซึ่งรวมตัวกันเป็นก้อนเล็ก ๆ แล้วชนกันจนกลายเป็นดาวเคราะห์</t>
  </si>
  <si>
    <t>เพราะใกล้ดวงอาทิตย์มีอุณหภูมิสูง สารเบาระเหยออก เหลือแต่หินโลหะ ส่วนไกลออกไปเย็นกว่า ก๊าซและน้ำแข็งจึงรวมตัวเป็นดาวเคราะห์แก๊ส</t>
  </si>
  <si>
    <t>เขตบริวารของดวงอาทิตย์แบ่งเป็น 3 เขต ได้แก่:
	1.	เขตดาวเคราะห์ชั้นใน – มีดาวเคราะห์หิน เช่น พุธ ศุกร์ โลก อังคาร
	2.	เขตดาวเคราะห์ชั้นนอก – มีดาวเคราะห์แก๊ส เช่น พฤหัส เสาร์ ยูเรนัส เนปจูน
	3.	เขตไคเปอร์และเมฆออร์ต – บริเวณนอกสุด มีวัตถุเล็ก ๆ เช่น ดาวพลูโต ดาวหาง และน้ำแข็ง</t>
  </si>
  <si>
    <t>ดาวพฤหัสบดี, เสาร์, ยูเรนัส, และ เนปจูน</t>
  </si>
  <si>
    <t>เขตดาวเคราะห์น้อยประกอบด้วย ดาวเคราะห์น้อย หรือ วัตถุขนาดเล็ก ที่ทำจากหินและโลหะ ซึ่งโคจรอยู่ระหว่าง ดาวอังคาร กับ ดาวพฤหัสบดี</t>
  </si>
  <si>
    <t>เขตดงดาวหางประกอบด้วย ดาวหาง และ วัตถุน้ำแข็งเล็ก ๆ เช่น ก๊าซ น้ำแข็ง และฝุ่น อยู่ในบริเวณ เขตไคเปอร์ และ เมฆออร์ต รอบนอกสุดของระบบสุริยะ</t>
  </si>
  <si>
    <t xml:space="preserve">1.มีอุณหภูมิเหมาะสม ,2. มีน้ำในสถานะของเหลว , 3. มีชั้นบรรยากาศ , 4.มีแรงโน้มถ่วง , 5.มีองค์ประกอบทางเคมีที่จำเป็น เช่น คาร์บอน ออกซิเจน และไนโตรเจน
</t>
  </si>
  <si>
    <t>จากภาพคือ ลูกไฟ(Fireball) เป็นสะเก็ดดาวขนาดใหญ่ที่พุ่งเข้าสู่ชั้นบรรยากาศโลกด้วยความเร็วสูง ทำให้เกิดความร้อนจนสว่างจ้ามากกว่าดาวตกทั่วไป บางครั้งอาจ แตกเสียงดังหรือระเบิดกลางอากาศ และหากตกถึงพื้น เรียกว่า อุกกาบาต</t>
  </si>
  <si>
    <t>จากภาพแสดงให้เห็น เควซาร์(Quasar) คือ  แหล่งพลังงานขนาดใหญ่ในจักรวาลที่มีความสว่างมากที่สุด เป็นแกนกลางของดาราจักรที่มีหลุมดำมวลมหาศาลดูดกลืนสาร ทำให้ปล่อยพลังงานรังสีจำนวนมากออกมา</t>
  </si>
  <si>
    <t>ภาพที่แสดงคือแบบจำลองของ ระบบสุริยะ หรือ การกำเนิดระบบสุริยะ ซึ่งเป็นระบบดาวเคราะห์ที่มีดวงอาทิตย์เป็นศูนย์กลางและมีดาวเคราะห์ต่างๆ โคจรโดยรอบ</t>
  </si>
  <si>
    <t xml:space="preserve">ภาพดังกล่าว คือ ระบบสุริยะ ซึ่งประกอบด้วยดวงอาทิตย์เป็นศูนย์กลาง และมีดาวเคราะห์ต่างๆ โคจรอยู่โดยรอบ รวมถึงโลกของเราด้วย </t>
  </si>
  <si>
    <t>ดาว Kepler-452bมีลักษณะใกล้เคียงกับโลกมากที่สุดใน เพราะ  มีชนิดสเปกตรัม G เหมือนกับโลกบอกถึงความคล้ายทางด้านอุณหภูมิของดาวฤกษ์ทั้งสอง , Kepler-452b อยู่ห่างจากดาวฤกษ์ Kepler-452 เป็นระยะทาง 1.046 AU ซึ่งใกล้เคียงกับระยะทางของโลกจากดวงอาทิตย์ที่ 1.0 AU</t>
  </si>
  <si>
    <t>Kepler-69c เพราะ มีอุณหภูมิพื้นผิวเฉลี่ยสูงเกินไปซึ่งจากตารางอุณหภูมิที่ 573 เคลวินสูงกว่าจุดเดือดของน้ำมากทำให้ไม่สามารถมีน้ำในสถานะของเหลวที่จำเป็นต่อการดำรงชีวิตของสิ่งมีชีวิตได้</t>
  </si>
  <si>
    <t xml:space="preserve">Kepler-452b เพราะ  Kepler-452b มีระยะทางจากดาวฤกษ์ (Kepler-452) อยู่ที่ 1.046 AU
ซึ่งใกล้เคียงกับระยะทางของโลกจากดวงอาทิตย์ (1.0 AU) ระยะทางนี้อยู่ใน เขตที่อยู่อาศัยได้ และ มี อุณหภูมิพื้นผิวเฉลี่ยของ Kepler-452b อยู่ที่ 265 เคลวิน้ำซึ่งใกล้เคียงกับอุณหภูมิพื้นผิวเฉลี่ยของโลก (288 เคลวิน) อุณหภูมินี้เอื้อต่อการมีอยู่ของน้ำในสถานะของเหลวและกระบวนการทางชีวเคมีที่จำเป็นสำหรับสิ่งมีชีวิต </t>
  </si>
  <si>
    <t>เป็นซากจากการระเบิดของซุปเปอร์โนวาเรียก เนบิวลาสุริยะ</t>
  </si>
  <si>
    <t>ดาวฤกษ์ก่อนเกิดยุบตัวจนมีความดันแลัอุณหภูมิสูงจะเกิดปฏิกิริยานิวเคลียร์ฟิวชันเกิดเป็นดวงอาทิตย์</t>
  </si>
  <si>
    <t>บริเวณศูนย์กลางดวงอาทิตย์จะผลิตพลังงาน วัตถุรอบนอกบริเวณแผ่นจานหมุนจะเกิดการพอกพูนมวล ส่วนที่เกิดการพอกพูนบริเวณใกล้ดวงอาทิตย์ จะได้รับอิทธิพลจากลมสุริยะกลายเป็นดาวเคราะห์</t>
  </si>
  <si>
    <t>เพราะชั้นในได้รับอิทธิพลจากลมสุริยะพัดพาแก๊สออกไป ส่วนชั้นนอกได้รับอิทธิพลจากลมสุริยะน้อยจึงมีแก๊สมาก</t>
  </si>
  <si>
    <t>ดาวเคราะห์น้อยจำนวนมาก เศษหินและโลหะ</t>
  </si>
  <si>
    <t>ดาวเคราะห์แคระ ดาวหางและสะเก็ดดาว</t>
  </si>
  <si>
    <t>โคจรรอบดวงอาทิตย์ในระยะที่เหมาะสม มีอุณหภูมิที่เหมาะสม สามารถเกิดน้ำที่ยังคงสถานะเป็นของเหลว</t>
  </si>
  <si>
    <t>เกิดดวงอาทิตย์และเกิดการพอกพูนบริเวณแผ่นจานหมุน</t>
  </si>
  <si>
    <t>kepler-452b เพราะเป็นดาวเคราะห์และมีอุณหภูมิพื้นผิวใกล้เคียงกับโลก</t>
  </si>
  <si>
    <t>kepler-69c เพราะมีอุณหภูทิสูง</t>
  </si>
  <si>
    <t>kepler-452b เพราะมีความใกล้เคียงกับโลกมากที่สุด</t>
  </si>
  <si>
    <t>เกิดจากกลุ่มก๊าซเเละเนบิลลา</t>
  </si>
  <si>
    <t>กำเนิดขึ้นจากเนบิวลาสุริยะ ซึ่งเป็นกลุ่มเมฆขนาดใหญ่ของก๊าซและฝุ่นที่หมุนวนอยู่รอบๆ ดวงอาทิตย์ที่กำลังก่อตัว</t>
  </si>
  <si>
    <t>เพราะเเรงดึงดูดของดวงอาทิตย์ทำให้ลักษณะเเต่ต่างกันออกไป</t>
  </si>
  <si>
    <t>แบ่งออกเป็น 4 เขตหลัก ได้แก่ ดาวเคราะห์ชั้นใน, แถบดาวเคราะห์น้อย, ดาวเคราะห์ชั้นนอก, และดงดาวหางออร์ท</t>
  </si>
  <si>
    <t>มีอุณหภูมิที่เหมาะสม เเละ มีชั้นบรรยากาศที่เหมาะสม เช่นโลก</t>
  </si>
  <si>
    <t>กำเนิดดวงอาทิตย์</t>
  </si>
  <si>
    <t>เกิดการพอกพูนบริเวณจาน</t>
  </si>
  <si>
    <t>เกิดดาวเคราะห์รอบๆ</t>
  </si>
  <si>
    <t>keppler-452b เพราะมีระยะห่างจากดาวฤกษ์เท่าๆกันเเละดาวฤกษ์ยังมีอุณหภูมิใกล้เคียงกับดวงอาทิต</t>
  </si>
  <si>
    <t>เนื่องด้วยหลายปัจจัยเช่นชั้นบรรยากาศ น้ำ เเละอุณหภูมิ</t>
  </si>
  <si>
    <t>kepler-452b เพราะมีอุณหภูมิใกล้เคียงกับโลกมาที่สุดเเต่ยังสรุปไม่ได้เนื่องจากปัจจัยยังไม่ครบ</t>
  </si>
  <si>
    <t>เกิดจาก เนบิวลา (กลุ่มแก๊สและฝุ่น) ที่ยุบตัวจากแรงโน้มถ่วง</t>
  </si>
  <si>
    <t>มวลส่วนใหญ่ของเนบิวลารวมตัวกัน → เกิดแรงกดดันสูง → เกิด ปฏิกิริยาเทอร์โมนิวเคลียร์ → กลายเป็นดวงอาทิตย์</t>
  </si>
  <si>
    <t xml:space="preserve">ฝุ่นและแก๊สที่เหลือจากการก่อตัวของดวงอาทิตย์รวมตัวกัน → กลายเป็น ดาวเคราะห์
</t>
  </si>
  <si>
    <t>ลมสุริยะพัดแก๊สเบาออกไปไกลจากดวงอาทิตย์ → ใกล้ = หิน, ไกล = แก๊ส</t>
  </si>
  <si>
    <t xml:space="preserve">มี 4 เขต ได้แก่:
	1.	ดาวเคราะห์ชั้นใน
	2.	แถบดาวเคราะห์น้อย
	3.	ดาวเคราะห์ชั้นนอก
	4.	ดงดาวหาง
</t>
  </si>
  <si>
    <t xml:space="preserve">	•	พฤหัสบดี
	•	เสาร์
	•	ยูเรนัส
	•	เนปจูน
</t>
  </si>
  <si>
    <t xml:space="preserve">วัตถุขนาดเล็กที่เป็น หิน โลหะ อยู่ระหว่างดาวอังคารกับพฤหัสบดี
</t>
  </si>
  <si>
    <t xml:space="preserve">	•	วัตถุน้ำแข็ง ฝุ่น แก๊ส
	•	อยู่ใน แถบไคเปอร์ และ เมฆออร์ต</t>
  </si>
  <si>
    <t xml:space="preserve">	•	อยู่ในเขตเอื้อชีวิต (Habitable zone)
	•	มีน้ำ
	•	มีบรรยากาศที่เหมาะสม (มีออกซิเจน)
	•	อุณหภูมิไม่ร้อนหรือเย็นเกินไป
</t>
  </si>
  <si>
    <t>ดาวฤกษ์แรกเริ่ม (Protostar)</t>
  </si>
  <si>
    <t>โครงสร้างที่เกิดจากการรวมตัวกันของก๊าซและฝุ่นรอบวัตถุขนาดใหญ่ เช่น ดาวฤกษ์เกิดใหม่ หรือหลุมดำ</t>
  </si>
  <si>
    <t>ระบบสุริยะ หรือกาแล็กซี</t>
  </si>
  <si>
    <t>ระบบสุริยะ (Solar System) ซึ่งประกอบด้วยดวงอาทิตย์เป็นศูนย์กลางและดาวเคราะห์ต่างๆ โคจรอยู่รอบๆ รวมถึงดาวเคราะห์น้อย ดาวหาง และวัตถุอื่นๆ ในอวกาศ</t>
  </si>
  <si>
    <t>Kepler-452b
ชนิดสเปกตรัมของดาวฤกษ์
ระยะทางจากดาวฤกษ์
อุณหภูมิพื้นผิวเฉลี่ย</t>
  </si>
  <si>
    <t xml:space="preserve">Kepler-69c
มีอุณหภูมิพื้นผิวเฉลี่ยสูงถึง 573 เคลวิน ซึ่งสูงกว่าอุณหภูมิพื้นผิวเฉลี่ยของโลก (288 เคลวิน) อย่างมาก
</t>
  </si>
  <si>
    <t>Kepler-452b
อุณหภูมิพื้นผิวเฉลี่ยใกล้เคียงโลก</t>
  </si>
  <si>
    <t>เกิดจากก๊าซและฝุ่น</t>
  </si>
  <si>
    <t xml:space="preserve">เกิดจากแก๊สและฝุ่นที่ยุบตัวลงภายใต้แรงโน้มถ่วงของตัวเอง เมื่อความหนาแน่นและอุณหภูมิสูงขึ้นถึงระดับหนึ่ง </t>
  </si>
  <si>
    <t>เพราะยิ่งอยู่ยิ่งร้อน ดาวไกลๆเบยเป็นแก๊สไม่เหยออก</t>
  </si>
  <si>
    <t>เพราะใน เคราะนอก เคราะห์น้อย ดาวแถบไคเปอร์</t>
  </si>
  <si>
    <t>ประกอบดาวเคราะห์น้อย ซึ่งส่วนใหญ่เป็นหิน</t>
  </si>
  <si>
    <t>วัตถุที่เป็นหินและน้ำแข็ง าำฝห้เกิดดาวหางคาบยาว</t>
  </si>
  <si>
    <t>มีน้ำ ชั้นบรรยากาศเหมาะสม และพื้นผิวเป็นของแข็ง</t>
  </si>
  <si>
    <t>Supernova</t>
  </si>
  <si>
    <t>จานแบน</t>
  </si>
  <si>
    <t>Kepler-452b เพราะอุณหภูมิพื้นผิวใกล้เคียงกัน</t>
  </si>
  <si>
    <t>Kepler-69c เพราะร้อนเกิน</t>
  </si>
  <si>
    <t>Kepler-452b เพราะอุณหภูมิใกล้เคียงกับโลก และอยู่ห่างจากดาวฤกษ์ก็พอๆกับโลกกับดวงอาทิตย์</t>
  </si>
  <si>
    <t>ระบบสุริยะมีต้นกำเนิดจาก เนบิวลายักษ์ที่ยุบตัว ภายใต้แรงโน้มถ่วง กลายเป็นจานหมุนแบน ซึ่งศูนย์กลางกลายเป็นดวงอาทิตย์ และส่วนที่เหลือกลายเป็นดาวเคราะห์และวัตถุอื่น ๆ ในระบบสุริยะ</t>
  </si>
  <si>
    <t>ดวงอาทิตย์เกิดจากการยุบตัวของเนบิวลาภายใต้แรงโน้มถ่วง → เกิดโปรโตสตาร์ → เริ่มปฏิกิริยาฟิวชัน → กลายเป็นดาวฤกษ์ที่มีเสถียรภาพ</t>
  </si>
  <si>
    <t>ดาวเคราะห์จะดูดกลืนหรือผลักไสวัตถุอื่นรอบวงโคจร จน เคลียร์เส้นทางของตนเอง ซึ่งเป็นหนึ่งในคุณสมบัติที่ทำให้เป็น “ดาวเคราะห์แท้”</t>
  </si>
  <si>
    <t xml:space="preserve">ชั้น
ลักษณะ
เหตุผลหลัก
ชั้นใน
ดาวเคราะห์หิน
อุณหภูมิสูง → มีแต่วัสดุที่ทนร้อน เช่น โลหะ/หิน
ชั้นนอก
ดาวเคราะห์แก๊ส
อุณหภูมิต่ำ → แก๊สและน้ำแข็งรวมตัวได้ → สะสมมวลมาก
</t>
  </si>
  <si>
    <t xml:space="preserve">	เป็น ดาวเคราะห์แก๊ส หรือ ดาวเคราะห์ยักษ์
	•	มีขนาดใหญ่กว่าดาวเคราะห์ชั้นในมาก
	•	มีวงแหวนล้อมรอบ (ชัดเจนที่สุดคือดาวเสาร์)
	•	มีดวงจันทร์บริวารจำนวนมาก
	•	มีแกนกลางที่เป็นของแข็งขนาดเล็ก และบรรยากาศหนาแน่นมาก</t>
  </si>
  <si>
    <t>เขตดาวเคราะห์น้อยประกอบด้วย ดาวเคราะห์น้อย, ฝุ่นและเศษหิน, ดาวเคราะห์แคระ, และ ร่องว่างที่เกิดจากแรงโน้มถ่วง ซึ่งทั้งหมดโคจรรอบดวงอาทิตย์เป็นวงรีเฉียง ๆ ระหว่างดาวอังคารกับดาวพฤหัสบดี</t>
  </si>
  <si>
    <t>เขตดงดาวหางประกอบด้วยวัตถุที่สำคัญได้แก่:
	•	วัตถุน้ำแข็ง (น้ำ, มีเทน, แอมโมเนีย)
	•	ฝุ่นและหินขนาดเล็ก
	•	ดาวเคราะห์แคระบางดวง
	•	เป็นแหล่งกำเนิดของดาวหางทั้งคาบสั้นและคาบยาว</t>
  </si>
  <si>
    <t>🌍 1. มีน้ำในสถานะของเหลว
	•	น้ำเป็นตัวทำละลายที่สำคัญสำหรับกระบวนการชีวภาพ
	•	อุณหภูมิพื้นผิวต้องอยู่ในช่วงที่น้ำไม่แข็งหรือละเหย (ประมาณ 0–100°C)
⸻
☀️ 2. อยู่ใน “เขตเอื้อต่อการดำรงชีวิต” (Habitable Zone)
	•	เป็นระยะห่างจากดาวฤกษ์ที่พอเหมาะ ไม่ร้อนหรือเย็นเกินไป
	•	โลกอยู่ในเขตนี้ของดวงอาทิตย์พอดี
⸻
🌫 3. มีบรรยากาศ
	•	ป้องกันรังสีอันตราย เช่น รังสีอัลตราไวโอเลต
	•	ควบคุมอุณหภูมิให้คงที่ (ปรากฏการณ์เรือนกระจก)
	•	มีแก๊สจำเป็นต่อชีวิต เช่น ออกซิเจน คาร์บอนไดออกไซด์ หรือไนโตรเจน
⸻
🪨 4. มีพื้นผิวแข็ง
	•	เพื่อให้สิ่งมีชีวิตสามารถตั้งถิ่นฐานได้ง่าย
	•	ดาวเคราะห์หิน (เช่น โลก, อังคาร) มีพื้นผิวแข็ง ต่างจากดาวเคราะห์แก๊สที่ไม่มีพื้นผิวแน่นอน
⸻
🧪 5. มีองค์ประกอบทางเคมีที่สำคัญ
	•	คาร์บอน, ไฮโดรเจน, ไนโตรเจน, ออกซิเจน, ฟอสฟอรัส และกำมะถัน (CHNOPS)
	•	เป็นองค์ประกอบหลักของโมเลกุลชีวภาพ เช่น DNA, โปรตีน, ไขมัน
⸻
🧲 6. มีสนามแม่เหล็กโลก
	•	ป้องกันอนุภาคจากลมสุริยะและรังสีคอสมิก
	•	สนามแม่เหล็กโลกของเราทำให้ชั้นบรรยากาศไม่ถูกกัดกร่อน
⸻
🌋 7. มีกระบวนการธรณีวิทยา
	•	เช่น ภูเขาไฟ การเคลื่อนที่ของแผ่นเปลือกโลก
	•	ช่วยหมุนเวียนธาตุและคงความสมดุลของแก๊สในบรรยากาศ
⸻
🔁 8. มีการหมุนรอบตัวเองและรอบดาวฤกษ์อย่างสม่ำเสมอ
	•	เพื่อให้เกิดกลางวัน-กลางคืน และฤดูกาลต่าง ๆ
	•	สร้างความหลากหลายของสิ่งแวดล้อมที่เอื้อต่อการปรับตัวของสิ่งมีชีวิต
⸻
หากดาวเคราะห์ใดมีคุณสมบัติเหล่านี้ครบหรือเกือบครบ ก็อาจมีศักยภาพรองรับการดำรงชีวิตได้เช่นเดียวกับโลก</t>
  </si>
  <si>
    <t>การระเบิด</t>
  </si>
  <si>
    <t xml:space="preserve">แม้สภาพแวดล้อมจะต่างกันมาก แต่หากพิจารณาเรื่อง ขนาด มวล องค์ประกอบพื้นฐาน และ โครงสร้างทางธรณีวิทยา ดาวศุกร์ถือว่ามีลักษณะใกล้เคียงกับโลกมากที่สุดในระบบสุริยะ </t>
  </si>
  <si>
    <t>ดาวเคราะห์นอกระบบสุริยะหลายดวงไม่สามารถมีสิ่งมีชีวิตได้เพราะ:
	•	อุณหภูมิสูงหรือต่ำเกินไป
	•	ขาดน้ำในสถานะของเหลว
	•	สภาพบรรยากาศเป็นพิษหรือแปรปรวนรุนแรง
	•	อยู่ใกล้หรือไกลดาวแม่เกินไป (อยู่นอก “เขตเอื้อต่อการดำรงชีวิต” หรือ habitable zone)</t>
  </si>
  <si>
    <t>ดาวเคราะห์นอกระบบที่ “อาจมีสิ่งมีชีวิตได้” ได้แก่ Proxima b, Kepler-442b และ TRAPPIST-1e เพราะมีลักษณะที่คล้ายโลก เช่น ขนาดใกล้เคียง, อยู่ในเขตเอื้อต่อการอยู่อาศัย และอุณหภูมิอาจเหมาะสมสำหรับน้ำของเหลว ซึ่งเป็นปัจจัยสำคัญต่อสิ่งมีชีวิต</t>
  </si>
  <si>
    <t>การรวมตัวของกลุ่มเมฆฝุ่นและแก๊สขนาดใหญ่ ความหนาแน่นและอุณหภูมิสูงขึ้นถึงระดับหนึ่ง ก็เกิดปฏิกิริยานิวเคลียร์ฟิวชันที่ใจกลาง ทำให้เกิดแสงสว่างและความร้อนมหาศาลจึงเป็นดวงอาทิตย์</t>
  </si>
  <si>
    <t xml:space="preserve">เกิดจากกลุ่มเมฆก๊าซและฝุ่นขนาดใหญ่ที่เรียกว่าเนบิวลาสุริยะ ประมาณ 4.6 พันล้านปีก่อน เนบิวลาได้ยุบตัวลงเนื่องจากแรงโน้มถ่วง กลายเป็นทรงกลมที่มีความหนาแน่นและร้อนขึ้นที่ใจกลาง ซึ่งต่อมาได้กลายเป็นดวงอาทิตย์ เศษซากของเนบิวลาที่เหลืออยู่ยังคงหมุนรอบดวงอาทิตย์ และจากการชนกันและการรวมตัวกันของอนุภาคเหล่านี้ ก็ได้ก่อตัวเป็นดาวเคราะห์ต่างๆ </t>
  </si>
  <si>
    <t>3เขตได้แก่
1ดาวเคราะห์ชั้นใน
2ดาวเคราะห์ชั้นนอก
3เมฆออร์ตหรือดงดาวหาง</t>
  </si>
  <si>
    <t>ดาวเคราะห์น้อยจำนวนมาก ซึ่งส่วนใหญ่เป็นหินและโลหะ โคจรอยู่ระหว่างวงโคจรของดาวอังคารและดาวพฤหัสบดี</t>
  </si>
  <si>
    <t>การมีน้ำในสถานะของเหลว, มีชั้นบรรยากาศที่เหมาะสม, อยู่ในระยะห่างที่เหมาะสมจากดาวฤกษ์ (เขตที่อยู่อาศัยได้), มีขนาดและองค์ประกอบที่เหมาะสม, และมีสนามแม่เหล็ก</t>
  </si>
  <si>
    <t>แสดงถึงเนบิวลาดวงอาทิตย์เริ่มแรก ซึ่งเป็นเมฆฝุ่นและแก๊สขนาดใหญ่ที่หมุนวนอยู่ บริเวณใจกลางของเนบิวลาเริ่มรวมตัวกันเป็นดวงอาทิตย์</t>
  </si>
  <si>
    <t>แสดงถึงการรวมตัวกันของสสารในจานดาวเคราะห์ก่อนเกิด (protoplanetary disk) สสารเหล่านี้มีการชนและรวมตัวกันเป็นก้อนเล็กๆ (planetesimals)</t>
  </si>
  <si>
    <t>แสดงถึงการก่อตัวของดาวเคราะห์จากการรวมตัวของ planetesimals ที่ใหญ่ขึ้น ดาวเคราะห์ขนาดใหญ่ (ดาวเคราะห์แก๊ส) และดาวเคราะห์ขนาดเล็ก (ดาวเคราะห์หิน) เริ่มก่อตัวขึ้นจากการดึงดูดมวลสารรอบๆ</t>
  </si>
  <si>
    <t>ระบบสุริยะที่สมบูรณ์ ดาวเคราะห์ โคจรรอบดวงอาทิตย์ รวมถึงดวงจันทร์ ดาวเคราะห์น้อย และวัตถุอื่นๆ ในระบบสุริยะ</t>
  </si>
  <si>
    <t xml:space="preserve">Kepler-452อยู่ใน เขตเอื้ออาศัยขนาดใกล้เคียงโลก(ใหญ่กว่าโลก)
</t>
  </si>
  <si>
    <t>-Trappist-1d, 1c บางดวงอาจมีอุณหภูมิหรือรังสีสูงเกินไป
-Gliese 667C planets โคจรรอบดาวแคระแดงที่มีกิจกรรมสูงและรังสีเป็นอันตราย</t>
  </si>
  <si>
    <t>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t>
  </si>
  <si>
    <t>ดาวฤกษ์ก่อนเกิดยุบตัวลงไปจนมีความดันและมีอุณหภูมิสูง เกิดปฏิกิริยานิวเคลียร์ฟิวชันจนเกิดเป็นดวงอาทิตย์</t>
  </si>
  <si>
    <t>บริเวณศูนย์กลางดวงอาทิตย์จะผลิตพลังงานด้วยปฏิกิริยานิวเคลียร์ฟิวชัน วัตถุรอบนอกบริเวณแผ่นจานหมุนจะเกิดการพอกพูนมวล</t>
  </si>
  <si>
    <t>เพราะดาวเคราะห์ชั้นใน ได้รับอิทธิพลจากลงสุริยะพัดพาแก๊สออกไปจากผิวต่างจากดาวเคราะชั้นนอกที่ได้รับอิทธิพลจากลมสุริยะน้อยเพราะอยูาไกลดวงอาทิตย์ ทำให้ยังมีแก๊สมาก</t>
  </si>
  <si>
    <t>4 เขตได้แก่ เขตดาวเคราะห์ชั้นใน เขตดาวเคราะห์น้อย เขตดาวเคราะห์ชั้นนอก และเขตดงดาวหาง</t>
  </si>
  <si>
    <t>ฝุ่นและเศษหิน ดาวเคราะห์แคระ</t>
  </si>
  <si>
    <t>การรวมตัวของกลุ่มแก๊สและฝุ่นละออง เริ่มเกิดการยุบตัว</t>
  </si>
  <si>
    <t>เกิดการยุบตัวเข้าสู่บริเวณใจกลางด้วยแรงโน้มถ่วง</t>
  </si>
  <si>
    <t>เกิดการพอกพูนบริเวณแผ่นจานหมุน แผ่นจานหมุนบริเวณโดยรอบเริ่มบางลง</t>
  </si>
  <si>
    <t>Gliese 667C มีอุณหภูมิที่ใกล้เคียงกับโลกมากที่สุด</t>
  </si>
  <si>
    <t>Kepler-69 เพราะมีอุณหภูมิสูงเกินไป</t>
  </si>
  <si>
    <t>Gliese 667C มีอุณหภูมิพื้นผิวที่เหมาะสมและใกล้เคียงกับโลกมากที่สุด</t>
  </si>
  <si>
    <t>การรวมตัวของสสารเนบิวลาสุริยะ</t>
  </si>
  <si>
    <t>การที่มีดาวฤกษ์ขนาดใหญ่เคลื่อนที่เข้ามาใกล้ดวงอาทิตย์ จึงมีแรงดึงดูดระหว่างกัน ทำให้มวลสสารของดวงอาทิตย์และดาวฤกษ์หลุดออกมา จึงกลายเป็นดาวเคราะห์</t>
  </si>
  <si>
    <t>ดาวเคราะห์ชั้นในเป็นดาวเคราะห์หิน เพราะ เนื่องจากบรรยากาศที่ห่อหุ้มดาวถูกทำลายโดยรังสีคลื่นสั้นและอนุภาคพลังงานสูงในลมสุริยะ จึงเหลือแต่พื้นผิวที่เป็นของแข็ง ดาวเคราะห์ชั้นนอกเป็นดาวเคราะห์แก๊ส เพราะ อยู่ห่างจากรังสีและลมของสุริยะ บรรยากาศจึงยังคงสามารถอยู่ได้อย่างหนาแน่น ดาวเคราะห์ชั้นนอกมีแรงโน้มถ่วงสูงเนื่องจากมีมวลมาก ทำให้ดึงดูดสสารมากมายมาสะสมไว้ภายใน</t>
  </si>
  <si>
    <t>4 เขต ได้แก่ เขตดาวเคราะห์ชั้นใน เขตดาวเคราะห์น้อย เขตดาวเคราะห์ชั้นนอก แถบไคเปอร์หรือดงดาวหาง</t>
  </si>
  <si>
    <t>ดาวอังคาร ดาวพฤหัสบดี ดาวเสาร์ ดาวยูเรนัส ดาวเนปจูน</t>
  </si>
  <si>
    <t>มีดาวเคราะห์น้อยที่ใหญ่ที่สุด ได้แก่ ซีรีส เวสตา พัลลัส ไฮเจีย เป็นต้น</t>
  </si>
  <si>
    <t>มี ดาวเคราะห์แคระ ดาวพลูโต ดาวอีรีส ดาวหาง สะเก็ดดาว เป็นต้น</t>
  </si>
  <si>
    <t>มี น้ำ ชั้นบรรยากาศ และอุณหภูมิที่เหมาะสม</t>
  </si>
  <si>
    <t>กลุ่มก๊าซและฝุ่นรวมกัน เรียกว่า โซลาร์เนบิวลา</t>
  </si>
  <si>
    <t>หลังจากี่โซลาร์เนบิวลามีความหนาแน่นสูงขึ้น จึงเกิดปฏิกิริยาฟิวชัน และเกิดการหมุนรอบของ protoplanetary disk</t>
  </si>
  <si>
    <t>มีดาวฤกษ์กำนิดที่จุดศูนย์กลาง โดยมี protoplanetary disk กำลังรวมตัวตามสภาพโน้มถ่วงของตัวเอง</t>
  </si>
  <si>
    <t>Protoplanetary disk ได้รวมตัวกันเป็นดาวเคราะห์ และเย็นตัวลง มีการโคจรรอบดาวฤกษ์แม่อย่างสมดุล จนกลายเป็นระบบสุริยะ</t>
  </si>
  <si>
    <t>Gliese 667C เพราะมีอุณหภูมิไม่ต่างกันมาก</t>
  </si>
  <si>
    <t>Gliese 667Cc;Trappist-1e;Kepler-452b</t>
  </si>
  <si>
    <t>เคปเลอร์-69c เพราะมีอุณหภูมิพื้นผิวสูง</t>
  </si>
  <si>
    <t>Gliese 667Cc เพราะมีอุณหภูมิไม่ต่างกันกับโลกมาก</t>
  </si>
  <si>
    <t>ดาวเคราะห์ในระบบสุริยะก่อตัวขึ้นจากเนบิวลาดวงอาทิตย์ ซึ่งเป็นกลุ่มเมฆก๊าซและฝุ่นขนาดใหญ่ที่หมุนวนอยู่รอบๆ ดาวฤกษ์ที่กำลังก่อตัว แรงโน้มถ่วงดึงดูดสสารเหล่านี้เข้าหากัน</t>
  </si>
  <si>
    <t>เนื่องจากอยู่ใกล้ดวงอาทิตย์มากกว่า ทำให้ได้รับรังสีและความร้อนจากดวงอาทิตย์มากกว่า ทำให้ก๊าซและน้ำหนักเบาอื่นๆ ถูกพัดพาออกไป เหลือแต่ธาตุหนักที่ก่อตัวเป็นหิน</t>
  </si>
  <si>
    <t>ดาวเคราะห์ชั้นใน, แถบดาวเคราะห์น้อย, ดาวเคราะห์ชั้นนอก, และวัตถุในแถบไคเปอร์ นอกจากนี้ยังมี ดงดาวหางของออร์ต ที่อยู่ไกลออกไปอีก</t>
  </si>
  <si>
    <t>ดาวพฤหัสบดี (Jupiter), ดาวเสาร์ (Saturn), ดาวยูเรนัส (Uranus), และดาวเนปจูน (Neptune)</t>
  </si>
  <si>
    <t>วัตถุขนาดเล็กจำนวนมากที่เรียกว่า ดาวเคราะห์น้อย หรือ วัตถุขนาดเล็ก</t>
  </si>
  <si>
    <t>เขตที่อยู่อาศัยได้" (habitable zone) รอบดาวฤกษ์, มีพื้นผิวเป็นของแข็ง, มีชั้นบรรยากาศที่เหมาะสม, และมีน้ำในสถานะของเหลว</t>
  </si>
  <si>
    <t xml:space="preserve">ดาวตกที่สว่างผิดปกติ </t>
  </si>
  <si>
    <t>ภาพแสดงแนวคิดของการเกิดระบบสุริยะตามสมมติฐานเนบิวลา</t>
  </si>
  <si>
    <t xml:space="preserve">ภาพนี้แสดงถึงระบบสุริยะ </t>
  </si>
  <si>
    <t>น้ำไม่เป็นของเหลว</t>
  </si>
  <si>
    <t>เกิดจากการรวมตัวกันของกลุ่มเมฆฝุ่นและแก๊สขนาดใหญ่ยุบตัวลงภายใต้แรงโน้มถ่วงของตัวเอง เมื่อความหนาแน่นและอุณหภูมิสูงขึ้นถึงระดับหนึ่</t>
  </si>
  <si>
    <t xml:space="preserve">กำเนิดขึ้นจากกลุ่มเมฆฝุ่นและก๊าซขนาดใหญ่ที่เรียกว่าเนบิวลาสุริยะ ซึ่งยุบตัวลงเนื่องจากแรงโน้มถ่วง แรงโน้มถ่วงดึงดูดสสารต่างๆ เข้าหากัน ทำให้เกิดการชนและหลอมรวมกันเป็นก้อนที่ใหญ่ขึ้นเรื่อยๆ บริเวณใจกลางเนบิวลามีความร้อนและความหนาแน่นสูงจนเกิดปฏิกิริยาฟิวชันนิวเคลียร์ กลายเป็นดาวฤกษ์ (ดวงอาทิตย์) สสารที่เหลือยังคงหมุนวนรอบดาวฤกษ์ เกิดเป็นจานดาวเคราะห์ก่อนเกิด และในจานนี้เองที่ดาวเคราะห์ต่างๆ ได้ก่อตัวขึ้น </t>
  </si>
  <si>
    <t xml:space="preserve">เนื่องจากตำแหน่งที่อยู่ใกล้หรือไกลจากดวงอาทิตย์ รวมถึงอุณหภูมิและองค์ประกอบทางเคมีที่แตกต่างกันในช่วงที่ระบบสุริยะกำลังก่อตัว </t>
  </si>
  <si>
    <t>แบ่งออกเป็น 4 ดาวเคราะห์ชั้นใน, แถบดาวเคราะห์น้อย, ดาวเคราะห์ชั้นนอก, และ แอบไคเปอร์กับดงดาวหาง</t>
  </si>
  <si>
    <t xml:space="preserve">ดาวพฤหัสบดี ดาวเสาร์ ดาวยูเรนัส และดาวเนปจูน </t>
  </si>
  <si>
    <t>วัตถุแข็งรูปร่างไม่สม่ำเสมอจำนวนมาก</t>
  </si>
  <si>
    <t xml:space="preserve">น้ำในสถานะของเหลว, มีชั้นบรรยากาศที่เหมาะสม, อยู่ในระยะห่างที่เหมาะสมจากดาวฤกษ์ (อยู่ในเขตเอื้ออาศัย), มีองค์ประกอบทางเคมีที่เอื้อต่อสิ่งมีชีวิต และมีขนาดที่เหมาะสม. </t>
  </si>
  <si>
    <t>ภาพแสดงถึงการระเบิดครั้งใหญ่ ซึ่งอาจเป็นภาพจำลองของปรากฏการณ์ทางดาราศาสตร์ที่เรียกว่า  ซูเปอร์โนวา</t>
  </si>
  <si>
    <t>ภาพที่แสดงคือดวงอาทิตย์ ซึ่งเป็นดาวฤกษ์ที่อยู่ใจกลางระบบสุริยะของเร</t>
  </si>
  <si>
    <t xml:space="preserve">ภาพที่แสดงคือแบบจำลองของ ระบบสุริยะ (Solar System) หรืออาจเป็นภาพจำลองของ การกำเนิดและวิวัฒนาการของระบบสุริยะ </t>
  </si>
  <si>
    <t xml:space="preserve">ภาพที่แสดงคือระบบสุริยะ ซึ่งประกอบด้วยดวงอาทิตย์และวัตถุทางดาราศาสตร์ที่โคจรรอบดวงอาทิตย์ </t>
  </si>
  <si>
    <t>Kepler-452 มีค่า G = 1.046 และอุณหภูมิพื้นผิว 265 ซึ่งใกล้เคียงกับโลกมากที่สุดเมื่อเทียบกับดาวเคราะห์ดวงอื่นในตาราง</t>
  </si>
  <si>
    <t>ดาวเคราะห์นอกระบบสุริยะที่ไม่สามารถมีสิ่งมีชีวิตอาศัยอยู่ได้คือ Kepler-69 เพราะอุณหภูมิพื้นผิวสูงเกินไปครับ</t>
  </si>
  <si>
    <t>Kepler-452เพราะมีอุณหภูมิพื้นผิวเฉลี่ย 265 เคลวิน ซึ่งใกล้เคียงกับโลก (288 เคลวิน) มากที่สุดในบรรดาดาวเคราะห์นอกระบบสุริยะที่ระบุในตาราง อุณหภูมิที่เหมาะสมเป็นปัจจัยสำคัญในการคงอยู่ของน้ำในสถานะของเหลว ซึ่งจำเป็นต่อการดำรงชีวิต</t>
  </si>
  <si>
    <t>การรวมตัวของสสารในเนบิวลาสุริยะ</t>
  </si>
  <si>
    <t>ดาวเคราะห์ก่อตัวขึ้นจากการรวมตัวของสสารที่เหลืออยู่ในแผ่นจานรวมมวลรอบดวงอาทิตย์แรกเริ่ม หลังจากที่ดวงอาทิตย์ก่อตัวขึ้น สสารที่เหลือนี้จะรวมตัวกันเป็นก้อนเล็กๆ และค่อยๆ ดึงดูดสสารอื่นๆ เข้ามารวมกันจนกลายเป็นดาวเคราะห์</t>
  </si>
  <si>
    <t>ดาวเคราะห์ชั้นใน เป็นดาวเคราะห์หินเนื่องจากอยู่ใกล้ดวงอาทิตย์มาก ทำให้บรรยากาศส่วนใหญ่ถูกทำลายไป เหลือไว้แต่พื้นผิวที่เป็นของแข็ง
ดาวเคราะห์ชั้นนอก เป็นดาวเคราะห์แก๊สขนาดใหญ่ เนื่องจากอยู่ห่างไกลจากดวงอาทิตย์ ทำให้บรรยากาศไม่ถูกทำลายและประกอบด้วยธาตุเบาเช่น ไฮโดรเจน ฮีเลียม และน้ำในสถานะต่างๆ</t>
  </si>
  <si>
    <t xml:space="preserve">1.ดาวเคราะห์ชั้นใน
2.ดาวเคราะห์ชั้นนอก </t>
  </si>
  <si>
    <t>เขตดาวเคราะห์ชั้นนอกประกอบด้วยดาวเคราะห์แก๊สยักษ์ 4 ดวง ได้แก่ ดาวพฤหัสบดี ดาวเสาร์ ดาวยูเรนัส และดาวเนปจูน</t>
  </si>
  <si>
    <t>1.ดาวเคราะห์น้อย
2. เศษหินและโลหะ
3. ฝุ่นในอวกาศ
4. ดาวเคราะห์แคระ 
5. น้ำแข็งบางส่วนในบางวัตถุ</t>
  </si>
  <si>
    <t>เป็นบริเวณทรงกลมที่ห่อหุ้มระบบสุริยะไว้โดยรอบ และเป็นแหล่งกำเนิดของดาวหางจำนวนมาก</t>
  </si>
  <si>
    <t>1. อยู่ในเขตเอื้ออาศัย 
2. มีน้ำในสถานะของเหลว
3. มีชั้นบรรยากาศ
4. มีองค์ประกอบทางเคมีพื้นฐานของสิ่งมีชีวิต
5. มีแหล่งพลังงาน
6. มีแกนดาวที่สร้างสนามแม่เหล็ก
7. มีแรงโน้มถ่วงที่เหมาะสม</t>
  </si>
  <si>
    <t>เป็นกลุ่มแก๊สและฝุ่นในอวกาศที่เริ่มรวมตัวกันด้วยแรงโน้มถ่วง</t>
  </si>
  <si>
    <t>เมฆฝุ่นหมุนและยุบตัวแน่นขึ้น ตรงกลางเริ่มเกิดความร้อนสูงจนกลายเป็น โปรโตซัน</t>
  </si>
  <si>
    <t>แก๊สและฝุ่นหมุนรอบโปรโตซันเกิดเป็น จานโปรโตพลาเน็ต</t>
  </si>
  <si>
    <t>ดวงอาทิตย์ อยู่ตรงกลาง และดาวเคราะห์หมุนรอบเป็นระบบที่สมบูรณ์</t>
  </si>
  <si>
    <t>Gliese 667C;Trappist-1</t>
  </si>
  <si>
    <t>kepler-69c เพราะระยะห่างจากดาวฤกษ์ใกล้เคียงสุด</t>
  </si>
  <si>
    <t>Kepler-69c ไม่สามารถมีสิ่งมีชีวิตอาศัยอยู่ได้ เนื่องจากมีอุณหภูมิพื้นผิวเฉลี่ยสูงถึง 573 เคลวิน ซึ่งสูงเกินกว่าที่สิ่งมีชีวิตส่วนใหญ่จะสามารถดำรงอยู่ได้</t>
  </si>
  <si>
    <t>Kepler-452b มีแนวโน้มที่จะสามารถมีสิ่งมีชีวิตอาศัยอยู่ได้มากที่สุด เนื่องจากมีอุณหภูมิพื้นผิวเฉลี่ย 265 เคลวิน ซึ่งใกล้เคียงกับโลก (288 เคลวิน) และโคจรรอบดาวฤกษ์ชนิด G ซึ่งเป็นชนิดเดียวกับดวงอาทิตย์ ทำให้มีโอกาสที่จะอยู่ในเขตที่เอื้อต่อการอยู่อาศัยของสิ่งมีชีวิต (Habitable Zone) ได้</t>
  </si>
  <si>
    <t>เนบิวลาดาวเคราะห์ก่อนเกิด</t>
  </si>
  <si>
    <t>เกิดจากการรวมตัวกันของก๊าสและเมฆฝุ่นและเกิดการควบแน่น</t>
  </si>
  <si>
    <t>เกิดขึ้นจากการรวมตัวกันของฝุ่นและแก๊สที่เหลือจากการเกิดดวงอาทิตย์</t>
  </si>
  <si>
    <t>ความแตกต่างของอุณหภูมิและระยะห่างจากดวงอาทิตย์</t>
  </si>
  <si>
    <t>3เขต ได้แก่ เขตดาวเคราะห์ชั้นใน เขตดาวเคราะห์ชั้นนอก เขตไคเปอร์และเมฆออร์ต</t>
  </si>
  <si>
    <t>ดาวเคราะห์น้อยจำนวนมาก ดาวเคราะห์แคระ เศษหิน ฝุ่นอวกาศ</t>
  </si>
  <si>
    <t>มีน้ำ มีบรรยากาศที่เหมาะสม มีแรงโน้มถ่วงที่พอดี มีเปลือกโลกมั่นคง มีอุณหภูมิกำลังดี มีสนามแม่เหล็กโลก</t>
  </si>
  <si>
    <t>การระเบิดของซูเปอร์โนวา ทำให้เกิดเมฆก๊าซและฝุ่นในอวกาศ</t>
  </si>
  <si>
    <t>เมฆก๊าซเริ่มหมุนและยุบตัวเป็นจานแบน</t>
  </si>
  <si>
    <t>จานหมุนรวมตัวเป็นวงแหวน วัสดุเริ่มจับกลุ่มเป็นดาวเคราะห์</t>
  </si>
  <si>
    <t>เกิดระบบสุริยะ มีดวงอาทิตย์และดาวเคราะห์โคจรรอบๆ</t>
  </si>
  <si>
    <t>Kepler-452b อนู่ในระบบดาวฤกษ์เดียวกับดวงอาทิตย์และระยะห่างใกล้เคียงกับโลกมากที่สุด</t>
  </si>
  <si>
    <t>Kepler-452b เพราะมีอุณหภูมิใกล้เคียงกับโลก ระยะห่างดาวฤกษืใกล้เคียงกับโลกและอยู่ในระบบดาวฤกษ์เดียวกับดวงอาทิตย์</t>
  </si>
  <si>
    <t>ธัญญาเรศ แหวมน้อย</t>
  </si>
  <si>
    <t>เกิดจากฝุ่นและแก๊สที่เหลือจากการเกิดดวงอาทิตย์</t>
  </si>
  <si>
    <t>เพราะดาวเคราะห์ชั้นในอยู่ใกล้ดวงอาทิตย์จึงทำให้อุณหภูมิสูง ส่วนชั้นนอกอยู่ห่างทำให้อุณหภูมิต่ำ มีมวลมากทำให้ดึงแก๊สไว้ได้</t>
  </si>
  <si>
    <t xml:space="preserve">มี 4 เขต ได้แก่ ดาวเคราะห์ชั้นใน แถบดาวเคราะห์น้อย ดาวเคราะห์ชั้นนอก แถบไคเปอร์กับดงดาวหาง
</t>
  </si>
  <si>
    <t>ดาวเคราะห์น้อย เศษหินและฝุ่นอวกาศ ดาวเคราะห์แคระบางดวง</t>
  </si>
  <si>
    <t>ดาวหางคาบยาว</t>
  </si>
  <si>
    <t>น้ำ สถานะของเหลว, ชั้นบรรยากาศ, อุญหภูมิที่เหมาะสม</t>
  </si>
  <si>
    <t>เนบิวลาเริ่มยุบตัวจากแรงโน้มถ่วง</t>
  </si>
  <si>
    <t>เนบิวลายุบตัวต่อเนื่อง และเริ่มหมุนเป็นแผ่นจาน</t>
  </si>
  <si>
    <t>ฝุ่นรอบๆ เริ่มรวมตัวเป็นดาวเคราะห์ เริ่มเกิดโครงสร้างวงโคจร</t>
  </si>
  <si>
    <t>ระบบสุริยะสมบูรณ์ มีดวงอาทิตย์ ดาวเคราะห์ และสิ่งต่าง ๆ โคจรรอบ ๆ</t>
  </si>
  <si>
    <t>Gliese 667Cc เพราะมีอุณหภูมิพื้นผิวใกล้เคียงที่สุด</t>
  </si>
  <si>
    <t>Trappist-1e เพราะอยู่ในเขตเอื้อต่อการมีน้ำในสถานะของเหลว</t>
  </si>
  <si>
    <t>ระบบสุริยะเกิดจากเนบิวลาที่ยุบตัวและหมุน จนเกิดดวงอาทิตย์และดาวเคราะห์</t>
  </si>
  <si>
    <t>ดวงอาทิตย์เกิดจากการยุบตัวของกลุ่มก๊าซในเนบิวลา เมื่อศูนย์กลางร้อนจนเกิดฟิวชันของไฮโดรเจน จึงกลายเป็นดวงอาทิตย์ที่ส่องแสงได้เอง</t>
  </si>
  <si>
    <t>ดาวเคราะห์เกิดจากฝุ่นและก๊าซในแผ่นจานรอบดวงอาทิตย์รวมตัวกันเป็นก้อนเล็ก แล้วรวมเป็นก้อนใหญ่ จนกลายเป็นดาวเคราะห์</t>
  </si>
  <si>
    <t xml:space="preserve">ดาวเคราะห์ชั้นในร้อนจนก๊าซระเหยหมด เหลือแต่หินและโลหะ → เป็นดาวเคราะห์หิน
ดาวเคราะห์ชั้นนอกเย็นกว่า สามารถเก็บก๊าซไว้ได้มาก → เป็นดาวเคราะห์แก๊สหรือดาวเคราะห์น้ำแข็ง
</t>
  </si>
  <si>
    <t xml:space="preserve">1.เขตดาวเคราะห์ชั้นใน
2.เขตดาวเคราะห์น้อย
3.เขตดาวเคราะห์ชั้นนอก
4.แถบไคเปอร์
5.เมฆออร์ต
</t>
  </si>
  <si>
    <t xml:space="preserve">
พฤหัสบดี (Jupiter)
เสาร์ (Saturn)
ยูเรนัส (Uranus)
เนปจูน (Neptune)
</t>
  </si>
  <si>
    <t xml:space="preserve">ดาวเคราะห์น้อย (หิน, โลหะ)
ดาวเคราะห์แคระ (เช่น Ceres)
เศษหินอวกาศและฝุ่น
วัตถุที่ไม่สามารถรวมตัวเป็นดาวเคราะห์ได้
</t>
  </si>
  <si>
    <t>ก้อนน้ำแข็ง ก๊าซ ฝุ่น และเศษซากจากการก่อตัวของระบบสุริยะ</t>
  </si>
  <si>
    <t>อุณหภูมิที่เหมาะสม (อยู่ในโซนที่อยู่อาศัย)
น้ำในรูปของเหลว
พลังงานจากดวงดาว (แสงและความร้อน)
บรรยากาศที่สามารถปกป้องชีวิตได้
องค์ประกอบทางเคมีที่เหมาะสม
วงจรของสารที่สมดุล
แรงโน้มถ่วงที่เหมาะสม
ความเสถียรทางภูมิศาสตร์</t>
  </si>
  <si>
    <t>เริ่มจากการระเบิดของซูเปอร์โนวา ซึ่งปล่อยธาตุต่าง ๆ ออกมาและก่อให้เกิดเนบิวลา จุดเริ่มต้นของการกำเนิดระบบสุริยะ</t>
  </si>
  <si>
    <t>เนบิวลาที่เกิดจากซูเปอร์โนวาเริ่มหมุนตัวและแบนราบเป็นจาน มีศูนย์กลางหนาแน่นที่จะกลายเป็นดวงอาทิตย์</t>
  </si>
  <si>
    <t>ฝุ่นและแก๊สรอบศูนย์กลางรวมตัวกันเป็นแผ่นจาน ซึ่งเป็นต้นกำเนิดของดาวเคราะห์</t>
  </si>
  <si>
    <t>ระบบสุริยะสมบูรณ์แล้ว ประกอบด้วยดวงอาทิตย์และดาวเคราะห์ที่หมุนรอบ</t>
  </si>
  <si>
    <t>TRAPPIST-1e เป็นดาวเคราะห์ที่มีลักษณะใกล้เคียงกับโลกมากที่สุด เนื่องจากมีขนาด มวล และอุณหภูมิที่เหมาะสม มีโอกาสมีน้ำในสถานะของเหลว และอยู่ในเขตเอื้อต่อการดำรงชีวิตของระบบด</t>
  </si>
  <si>
    <t>Trappist-1e;Kepler-452b;Kepler-69c;Gliese 667Cc</t>
  </si>
  <si>
    <t>ดาวเคราะห์นอกระบบสุริยะที่อยู่ใกล้ดาวฤกษ์มากเกินไป เช่น ฮอตจูปิเตอร์ มักไม่สามารถมีสิ่งมีชีวิตอาศัยอยู่ได้ เนื่องจากอุณหภูมิสูงมาก ไม่มีน้ำในสถานะของเหลว และไม่มีพื้นผิวแข็ง</t>
  </si>
  <si>
    <t>LHS 1140 b ดาวเคราะห์นอกระบบสุริยะที่อยู่ในเขตเอื้อต่อการดำรงชีวิต มีขนาดและมวลใกล้เคียงโลก มีชั้นบรรยากาศที่เหมาะสม และมีน้ำในสถานะของเหลว อาจเป็นดาวเคราะห์ที่สามารถมีสิ่งมีชีวิตอาศัยอยู่ได้</t>
  </si>
  <si>
    <t xml:space="preserve">เมฆก๊าซและฝุ่นในอวกาศขนาดใหญ่ที่เรียกว่า “เนบิวลา”
</t>
  </si>
  <si>
    <t xml:space="preserve">ดวงอาทิตย์เกิดขึ้นจากการยุบตัวของเมฆก๊าซและฝุ่นขนาดใหญ่ในอวกาศที่เรียกว่า “เนบิวลา” ซึ่งเกิดการรวมตัวและบีบอัดด้วยแรงโน้มถ่วงจนแกนกลางมีความร้อนและความดันสูงมาก จนเกิดปฏิกิริยาเทอร์โมนิวเคลียร์ (ฟิวชัน) รวมตัวของอะตอมไฮโดรเจนกลายเป็นฮีเลียม ปล่อยพลังงานมหาศาลออกมา จนกลายเป็นดาวฤกษ์ดวงใหม่ที่รู้จักในชื่อ “ดวงอาทิตย์” </t>
  </si>
  <si>
    <t>ดาวเคราะห์เกิดจากการรวมตัวของฝุ่นและก๊าซในแผ่นจานรอบดวงอาทิตย์ที่กำลังเกิดใหม่จนโตเป็นดาวเคราะห์ในระบบสุริยะ</t>
  </si>
  <si>
    <t>ดาวเคราะห์ชั้นในเป็นดาวเคราะห์หิน เพราะอยู่ใกล้ดวงอาทิตย์ ทำให้อุณหภูมิสูงมาก ก๊าซเบา เช่น ไฮโดรเจนและฮีเลียม ไม่สามารถเกาะตัวได้ จึงเหลือแต่วัสดุหนักอย่างหินและโลหะมารวมตัวกันเป็นดาวเคราะห์ ส่วนดาวเคราะห์ชั้นนอกอยู่ไกลดวงอาทิตย์ อุณหภูมิต่ำกว่ามาก ทำให้ก๊าซเบาสามารถเกาะตัวได้ดี จึงมีขนาดใหญ่และประกอบด้วยก๊าซเป็นส่วนใหญ่ กลายเป็นดาวเคราะห์แก๊สหรือดาวเคราะห์น้ำแข็งนั่นเอง</t>
  </si>
  <si>
    <t>เขตบริวารของดวงอาทิตย์แบ่งเป็น 4 เขต ได้แก่
	1.	เขตดาวเคราะห์ชั้นใน (Inner planets zone)
	2.	เขตดาวเคราะห์ชั้นนอก (Outer planets zone)
	3.	เขตแถบไคเปอร์ (Kuiper Belt)
	4.	เขตเมฆออร์ต (Oort Cloud)</t>
  </si>
  <si>
    <t xml:space="preserve">	•	พฤหัสบดี
	•	เสาร์
	•	ยูเรนัส
	•	เนปจูน</t>
  </si>
  <si>
    <t xml:space="preserve">	•	ดาวเคราะห์น้อยขนาดเล็กหลายพันดวง
	•	ฝุ่นและหินที่โคจรรอบดวงอาทิตย์ระหว่างดาวเคราะห์ชั้นในและชั้นนอก
	•	อยู่ระหว่างวงโคจรของดาวอังคารและดาวพฤหัสบดี</t>
  </si>
  <si>
    <t xml:space="preserve">	•	ดาวหางหลายพันดวงที่โคจรรอบดวงอาทิตย์
	•	วัตถุเย็นและแข็ง เช่น น้ำแข็ง ฝุ่น และก๊าซแช่แข็ง
	•	ส่วนใหญ่อยู่ในบริเวณที่เรียกว่า เมฆออร์ต (Oort Cloud) ซึ่งอยู่ไกลสุดของระบบสุริยะ</t>
  </si>
  <si>
    <t>•	มีระยะห่างจากดาวฤกษ์ที่เหมาะสม ทำให้อุณหภูมิบนพื้นผิวเหมาะกับน้ำในสถานะของเหลว
	•	มีชั้นบรรยากาศที่สามารถรักษาอุณหภูมิและปกป้องจากรังสีอันตราย
	•	มีน้ำในสถานะของเหลว เพราะน้ำเป็นสิ่งจำเป็นสำหรับชีวิต
	•	มีองค์ประกอบทางเคมีที่เหมาะสม เช่น มีออกซิเจนหรือแก๊สที่สิ่งมีชีวิตต้องการ
	•	มีแรงโน้มถ่วงพอเหมาะเพื่อเก็บรักษาชั้นบรรยากาศ</t>
  </si>
  <si>
    <t>1.	เมฆก๊าซและฝุ่นในอวกาศเกิดการรวมตัวกัน ด้วยแรงโน้มถ่วง
	2.	เมฆเริ่มยุบตัวและบีบอัดตัวเองจนความหนาแน่นและอุณหภูมิสูงขึ้น
	3.	การยุบตัวทำให้เกิดการหมุนและแผ่นจานหมุนรอบแกนกลาง
	4.	แกนกลางร้อนจัดจนเกิดปฏิกิริยาเทอร์โมนิวเคลียร์ (ฟิวชัน)
	5.	แกนกลางกลายเป็นดาวฤกษ์ เช่น ดวงอาทิตย์
	6.	ส่วนที่เหลือของแผ่นจานจะรวมตัวกลายเป็นดาวเคราะห์และวัตถุอื่นในระบบสุริยะ</t>
  </si>
  <si>
    <t>1.บิกแบงเกิดขึ้น — จุดเริ่มต้นของจักรวาลเมื่อประมาณ 13.8 พันล้านปีที่แล้ว
	2.	การขยายตัวอย่างรวดเร็ว (Inflation) — จักรวาลขยายตัวอย่างรวดเร็วในช่วงเวลาสั้น ๆ
	3.	การเย็นตัวและเกิดอนุภาคมูลฐาน — เช่น โปรตอน นิวตรอน และอิเล็กตรอนเกิดขึ้น
	4.	การรวมตัวของอะตอมเบื้องต้น — ไฮโดรเจนและฮีเลียมเกิดขึ้นจากอนุภาคมูลฐานเหล่านี้
	5.	การก่อตัวของเมฆก๊าซและฝุ่น (เนบิวลา) — สสารเริ่มรวมตัวด้วยแรงโน้มถ่วง
	6.	การก่อตัวของดาวฤกษ์และกาแลกซี — เมฆก๊าซยุบตัวกลายเป็นดาวฤกษ์และกาแลกซี
	7.	การเกิดระบบสุริยะและดาวเคราะห์ — ระบบสุริยะเกิดขึ้นในกาแลกซี</t>
  </si>
  <si>
    <t>กาแล็กซี่เริ่มก่อตัวหลังจากบิกแบงประมาณ ไม่กี่ร้อยล้านปี จากการรวมตัวของเมฆก๊าซและฝุ่นด้วยแรงโน้มถ่วง</t>
  </si>
  <si>
    <t xml:space="preserve">	1.	เมฆก๊าซและฝุ่น (เนบิวลา) ในอวกาศเกิดการยุบตัวด้วยแรงโน้มถ่วง 	2.	เมฆยุบตัวและหมุนกลายเป็นแผ่นจานหมุนรอบแกนกลาง 	3.	แกนกลางร้อนขึ้นจนเกิดปฏิกิริยาฟิวชันนิวเคลียร์ กลายเป็นดวงอาทิตย์ 	4.	วัตถุเล็กๆ ในแผ่นจานรวมตัวกันเป็นดาวเคราะห์น้อย 	5.	ดาวเคราะห์น้อยรวมตัวกันจนกลายเป็นดาวเคราะห์ 	6.	ระบบสุริยะมีดวงอาทิตย์และยดาวเคราะห์ครบวงจร</t>
  </si>
  <si>
    <t>ดาวอังคาร เพราะมี พื้นผิวแข็ง และมี ขั้วน้ำแข็ง คล้ายขั้วโลกของโลก , มี การหมุนรอบตัวเองในอัตราใกล้เคียงกับโลก (วันหนึ่งบนดาวอังคารยาวประมาณ 24.6 ชั่วโมง),มี ฤดูกาล เนื่องจากแกนเอียงคล้ายโลก,มี หลักฐานว่ามีน้ำในอดีต และยังอาจมีน้ำแข็งอยู่ใต้พื้นผิว</t>
  </si>
  <si>
    <t>Kepler-69c เคยถูกตั้งสมมุติว่าอาจอยู่ในเขตเอื้อชีวิต แต่ภายหลังพบว่ามีลักษณะคล้าย ดาวศุกร์มากกว่าดาวโลก
	•	มีบรรยากาศหนาแน่นและอาจเกิด ภาวะเรือนกระจกอย่างรุนแรง
	•	อุณหภูมิผิวอาจสูงเกินกว่าจะมีน้ำในสถานะของเหลวและไม่เหมาะกับการดำรงชีวิต</t>
  </si>
  <si>
    <t xml:space="preserve">TRAPPIST-1e เพราะ
	•	อยู่ใน “เขตเอื้ออาศัย” (habitable zone) ของดาวฤกษ์ TRAPPIST-1
	•	อุณหภูมิเหมาะสมพอจะมี น้ำในสถานะของเหลว บนพื้นผิว
	•	มีขนาดและมวลใกล้เคียงกับโลก
	•	โคจรรอบดาวแคระแดงที่มีอุณหภูมิต่ำ ทำให้ระยะห่างที่เหมาะสมไม่ไกลเกินไป
	•	อาจมีชั้นบรรยากาศที่ช่วยรักษาอุณหภูมิและป้องกันรังสีบางส่วนได้
</t>
  </si>
  <si>
    <t>กำเนิดมาจากกลุ่มเมฆฝุ่นและก๊าซขนาดใหญ่ที่ เรียกว่า เนบิวลาสุริยะ</t>
  </si>
  <si>
    <t>เกิดจากการรวมตัวกันของกลุ่มแก๊สและฝุ่นใน อวกาศภายใต้แรงโน้มถ่วงของตัวเอง เมื่อกลุ่ม แก๊สและฝุ่นเหล่านี้ยุบตัวลง ความร้อนและแรง ดันที่เกิดขึ้นก็เพิ่มสูงขึ้นอย่างมากก็จะเกิด ปฏิ กิริยานิวเคลียร์ฟิวชัน</t>
  </si>
  <si>
    <t>เกิดจากการยุบตัวของเนบิวลาสุริยะ ซึ่งเป็นก ลุ่มเมฆก๊าซและฝุ่นขนาดใหญ่เมื่อประมาณ 4.6 พันล้านปีก่อน แรงโน้มถ่วงทำให้เนบิวลายุบตัว ลง กลายเป็นจานหมุนแบนๆ ใจกลางของจาน รวมตัวกันเป็นดวงอาทิตย์ ส่วนวัสดุรอบนอก เกิดการควบแน่นและรวมตัวกันเป็นดาว เคราะห์น้อย และดาวเคราะห์</t>
  </si>
  <si>
    <t>ชั้นในเป็นดาวเคราะห์หินเนื่องจากอยู่ใกล้ดวง อาทิตย์มากกว่า ทำให้มีอุณหภูมิสูงกว่าและมี แรงโน้มถ่วงน้อยกว่า ทำให้ก๊าซและฝุ่นเบาๆ ถูกพัดออกไป เหลือแต่หินและโลหะที่หนักกว่า ก่อตัวเป็นดาวเคราะห์หิน ในขณะที่ดาวเคราะห์ ชั้นนอกอยู่ไกลจากดวงอาทิตย์ ทำให้มี อุณหภูมิเย็นกว่าและมีแรงโน้มถ่วงมากกว่า สามารถกักเก็บก๊าซและฝุ่นได้มากกว่า ก่อตัว เป็นดาวเคราะห์แก๊สขนาดใหญ่</t>
  </si>
  <si>
    <t>แบ่งออกเป็น 4 เขตหลัก ได้แก่ ดาวเคราะห์ชั้น ใน แถบดาวเคราะห์น้อย ดาวเคราะห์ชั้นนอก และวัตถุในแถบไคเปอร์</t>
  </si>
  <si>
    <t>ประกอบด้วยดาวเคราะห์ 4 ดวง ได้แก่ ดาว พฤหัสบดี ดาวเสาร์ ดาวยูเรนัส และดาวเนปจูน</t>
  </si>
  <si>
    <t>วัตถุขนาดเล็กจำนวนมากที่โคจรรอบดวง อาทิตย์ระหว่างวงโคจรของดาวอังคารและดาว พฤหัสบดี วัตถุเหล่านี้ส่วนใหญ่เป็นหิน แต่ก็มี บางส่วนที่มีส่วนประกอบของโลหะ เช่น นิกเกิล และเหล็ก</t>
  </si>
  <si>
    <t>การมีน้ำในสถานะของเหลว, ชั้นบรรยากาศที่เหมาะสม, และระยะห่างจากดาวฤกษ์ที่พอเหมาะ</t>
  </si>
  <si>
    <t>ดาวพลูโต เพราะมีอุณภูมิไม่เหมาะสมสำหรับสิ่งมีชีวิต</t>
  </si>
  <si>
    <t>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 ทำให้เกิดแสงสว่างและความร้อน</t>
  </si>
  <si>
    <t>ดาวเคราะห์ในระบบสุริยะเกิดจากฝุ่นและก๊าซในเนบิวลาที่หมุนรอบดวงอาทิตย์รวมตัวกันภายใต้แรงโน้มถ่วง จนกลายเป็นวัตถุใหญ่ขึ้นและพัฒนาเป็นดาวเคราะห์</t>
  </si>
  <si>
    <t>ดาวเคราะห์ชั้นในเป็นดาวเคราะห์หิน เพราะเกิดใกล้ดวงอาทิตย์ที่มีอุณหภูมิสูง ทำให้มีเพียงวัสดุที่ทนความร้อนอย่างหินและโลหะที่สามารถรวมตัวกันได้ ขณะที่ดาวเคราะห์ชั้นนอกอยู่ไกลออกไป อุณหภูมิต่ำกว่า จึงสามารถรวมตัวของก๊าซและน้ำแข็งได้มาก</t>
  </si>
  <si>
    <t xml:space="preserve"> แบ่งออกเป็น 4 ได้แก่ ดาวเคราะห์ชั้นใน,แถบดาวเคราะห์น้อย, ดาวเคราะห์ชั้นนอก และ เขตดาวหาง</t>
  </si>
  <si>
    <t>1.Jupiter2.Saturn3.Uranus4.Neptune</t>
  </si>
  <si>
    <t>วัตถุน้ำแข็งเล็ก ๆ น้ำแข็ง ก๊าซ และฝุ่น
ดาวเคราะห์แคระ ดาวหางคาบสั้น ดาวหางคาบยาว</t>
  </si>
  <si>
    <t>สิ่งป้องกันภัยจากอวกาศ ชั้นบรรยากาศ น้ำ อุณหภูมิที่เหมาะสม พลังงาน ธาตุอาหาร</t>
  </si>
  <si>
    <t>การยุบตัวลงภายใต้แรงโน้มถ่วง ทำให้เกิดจานหมุนแบนรอบศูนย์กลาง</t>
  </si>
  <si>
    <t xml:space="preserve">ช่วงเริ่มต้นของการก่อตัวของระบบสุริยะ จานรวมมวลรอบดาวฤกษ์ </t>
  </si>
  <si>
    <t>เป็นชนิดสเปกตรัมเดียวกับดวงอาทิตย์และอุณหภูมิเฉลี่ยใกล้กันมากที่สุด</t>
  </si>
  <si>
    <t>Trappist-1e เพราะ มีระยะห่างจากดาวฤกษ์น้อยที่สุดและมีอุณภูมิต่ำที่สุด</t>
  </si>
  <si>
    <t>อยู่ในเขตเอื้อต่อสิ่งมีชีวิตมีและชั้นบรรยากาศและองค์ประกอบทางเคมีที่เหมาะสม</t>
  </si>
  <si>
    <t>เนบิวลาสุริยะเริ่มเกิดการยุบตัว</t>
  </si>
  <si>
    <t>ดาวฤกษ์ก่อนเกิดยุบตัวลงไปจนมีความดันและอุณหภูมิสูงจะเกิดปฏิกิริยานิงเคลียร์ฟิวชันเกิดเป็นดวงอาทิตย์</t>
  </si>
  <si>
    <t>ศูยน์กลางของดวงอาทิตย์จะผลิตพลังงานด้วยปฏิกิริยานิวเคลียร์ฟิวชันด้วยอัตราคงที่ วัตถุรอบนอกบริเวณแผ่นจานหมุนจะเกดการพอกพูนมวล</t>
  </si>
  <si>
    <t>เพราะดาวเคราะห์หินจะได้รับอิทธิพลจากลมสุริยะจากดวงอาทิตย์มากพัดพาแก๊สออกไปจากหินแต่ดาวเคราะห์แก๊สจะได้รับอิทธิพลจากลมสุริยะน้อยทำให้บริเวณผิวยังมีแก๊สปริมาณมาก</t>
  </si>
  <si>
    <t>แบ่งออกเป็น4เขต เขตดาวเคราะห์ชั้นใน เขตดาวเคราะห์น้อย เขตดาวเคราะห์ชั้นนอก และเขตดงดาวหาง</t>
  </si>
  <si>
    <t>ดาวเคราะห์น้อยจำนวนมากและวัตถุขนาดเล็กจากเศษซากจากการก่อตัวของระบบสุริยะ</t>
  </si>
  <si>
    <t>วัตถุน้ำแข็ง เศษหิน ดาวเคราะห์แคระ ฝุ่นและก๊าซ</t>
  </si>
  <si>
    <t>โคจรรอบดวงอาทิตย์ในระยะที่เหมาะสม มีอุณหภูมิที่เหมาะสม สามารถเกิเน้ำที่ยังคงสถานะเป็นของเหลว</t>
  </si>
  <si>
    <t>เนบิวลาสุริยะยุบตัวเข้าสู่ใจกลางด้วยแรงโน้มถ่วงทำให้บริเวณใจกลางมีอุณหภูมิและความดันเพิ่มสูงขึ้น เกิดดาวฤกษ์ก่อนเกิดและมีแผ่นจานแบนหมุนรอบใจกลาง</t>
  </si>
  <si>
    <t>ดาวฤกษ์ก่อนเกิดยุบตัวเกิดดวงอาทิตย์และเกิดการพอกพูนบริเวณแผ่นจานหมุน</t>
  </si>
  <si>
    <t>Kepler-452b เพราะมีระยะโคจรห่างจากดาวฤกษ์ใกล้เคียงกับโลกและมีอุณหภูมิที่ใกล้เคียงกับโลก</t>
  </si>
  <si>
    <t>Kepler-69c เพราะมีอุณหิภูมิที่สูงกว่าโลกมาก</t>
  </si>
  <si>
    <t>Kepler-452b เพราะมีอุณหภูมิและระยะโคจรรอบดวงอาทิตย์ที่เหมาะสม</t>
  </si>
  <si>
    <t>ระบบสุริยะเกิดจากการยุบตัวของเนบิวลา จนก่อตัวเป็นดวงอาทิตย์และบริวารรอบ ๆ</t>
  </si>
  <si>
    <t>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 ทำให้เกิดแสงสว่างและความร้อนมหาศาล</t>
  </si>
  <si>
    <t xml:space="preserve">ก่อตัวขึ้นจากเนบิวลาดาวเคราะห์ก่อนเกิด (protoplanetary disk) ซึ่งเป็นกลุ่มเมฆฝุ่นและแก๊สที่หมุนวนอยู่รอบดาวฤกษ์อายุน้อย (ดวงอาทิตย์ในกรณีของเรา) แรงโน้มถ่วงดึงดูดสสารในเนบิวลานี้เข้าหากัน ทำให้เกิดการชนและหลอมรวมกันเป็นก้อนที่ใหญ่ขึ้นเรื่อยๆ </t>
  </si>
  <si>
    <t xml:space="preserve">ดาวเคราะห์ชั้นใน, แถบดาวเคราะห์น้อย, ดาวเคราะห์ชั้นนอก, และดงดาวหางของออร์ต </t>
  </si>
  <si>
    <t xml:space="preserve">ที่เป็นน้ำแข็งและหิน ซึ่งเป็นแหล่งกำเนิดของดาวหางคาบยาว </t>
  </si>
  <si>
    <t>เนบิวลายุบตัว
กลุ่มก๊าซและฝุ่นในอวกาศ (เนบิวลา) เริ่มยุบตัวด้วยแรงโน้มถ่วงแกนกลางร้อนขึ้น
แกนกลางของเนบิวลามีความหนาแน่นและอุณหภูมิสูงจนกลายเป็นดวงอาทิตย์ในอนาคต</t>
  </si>
  <si>
    <t xml:space="preserve"> แผ่นจานโปรโตแพลนเนตารีเกิดขึ้น
สสารรอบแกนกลางจัดเรียงตัวเป็นแผ่นจานหมุนแผ่นจานโปรโตแพลนเนตารีเกิดขึ้น
สสารรอบแกนกลางจัดเรียงตัวเป็นแผ่นจานหมุน
</t>
  </si>
  <si>
    <t>การรวมตัวของสสารในแผ่นจาน
ฝุ่นและก๊าซในแผ่นจานรวมตัวกันเป็นก้อนแข็งและก้อนก๊าซขนาดใหญ่ขึ้นก่อตัวเป็นดาวเคราะห์และวัตถุในระบบสุริยะ
ก้อนสสารเหล่านั้นรวมตัวเป็นดาวเคราะห์ ดาวเคราะห์น้อย ดวงจันทร์ และวัตถุอื่น ๆ</t>
  </si>
  <si>
    <t>ระบบสุริยะสมบูรณ์ ดวงอาทิตย์ส่องแสงและดาวเคราะห์โคจรรอบได้อย่างเสถียร</t>
  </si>
  <si>
    <t>Gliese 667Cเพราะอุณหภูมิเฉลี่ยใกล้เคียงกัน</t>
  </si>
  <si>
    <t>Gliese 667Cเพราะอุณหภูมิเฉลี่ยใกล้เคียงกันกับโลก</t>
  </si>
  <si>
    <t>การรวมตัวกันของสสารในเนบิวลา</t>
  </si>
  <si>
    <t>กายุบตัวของเนบิวลาสุริยะ</t>
  </si>
  <si>
    <t>บริเวณจานกำเนิดดาวเคราะห์ที่ใกล้ดวงอาทิตย์ ฝุ่น แก็ส และสารประกอบธาตุหนัก้เกิดการควบแน่นของดหลวและแข็งตามอันดับ โดยสสารจะชนกันและรวมกันด้วยแรงโน้มถ่วงเกิดเป็นการพอกพูลมวล เป็นกลุ่มก้อนที่เรียกว่าวัตถุดาวเคราะห์ ดาวเคราะห์ก่อนเกิดจะทำการรวมกลุ่มกันและชนกันตามลำดับจนกลายเป็นดาวเคราะห์หิน</t>
  </si>
  <si>
    <t xml:space="preserve">เนื่องจากพวกมันก่อตัวขึ้นใกล้กับดวงอาทิตย์ ซึ่งเป็นบริเวณที่มีอุณหภูมิสูงกว่า ทำให้ธาตุหนัก เช่น หินและโลหะสามารถรวมตัวกันได้ ในขณะที่ดาวเคราะห์ชั้นนอกเป็นดาวเคราะห์แก๊สเนื่องจากพวกมันก่อตัวขึ้นไกลจากดวงอาทิตย์ ซึ่งมีอุณหภูมิต่ำกว่า ทำให้ก๊าซไฮโดรเจนและฮีเลียมสามารถรวมตัวกันเป็นปริมาณมากได้ </t>
  </si>
  <si>
    <t>แบ่งออกเป็น 4 เขตหลัก ๆ ตามลักษณะการเกิดและองค์ประกอบ: ดาวเคราะห์ชั้นใน, แถบดาวเคราะห์น้อย, ดาวเคราะห์ชั้นนอก, และ ดงดาวหางของออร์ต</t>
  </si>
  <si>
    <t>การก่อตัวของจานดาวเคราะห์ก่อนเกิด</t>
  </si>
  <si>
    <t>ดาวอังคาร เนื่องจากมีลักษณะหลายอย่างที่คล้ายคลึงกับโลก เช่น ฤดูกาลที่มีความคล้ายคลึงกัน, มีชั้นบรรยากาศ แม้จะเบาบางกว่าโลกก็ตาม, และมีน้ำแข็งที่ขั้วดาว</t>
  </si>
  <si>
    <t>51 Pegasi b เพราะ อุณหภูมิสูงมากเป็นดาวเคราะห์แก๊สยักษ์สภาพแวดล้อมสุดขั้ว</t>
  </si>
  <si>
    <t>Kepler-442b เพราะ อยู่ในเขตเอื้อต่อการอยู่อาศัขนาดใกล้เคียงโลกอาจมีพื้นผิวแข็งมีอัตราการได้รับพลังงานคล้ายโลก</t>
  </si>
  <si>
    <t>มวลของเนบิวลารวมตัวกัน</t>
  </si>
  <si>
    <t>จานกำเนิดดาวเคราะห์บริเวณที่อยู่ไกลจากดวงอาทิตย์มีอุณหภูมิต่ำ ทำให้สสารที่มีจุดหลอมเหลวต่ำ รวมตัวกัน จนเกิดเป็นดาวเคราะห์</t>
  </si>
  <si>
    <t>เพราะชั้นในมีแต่ธาตุหนักที่จับตัวกันได้</t>
  </si>
  <si>
    <t>1. ดาวพฤหัสบดี
2. ดาวเสาร์
3. ดาวยูเรนัส
4. ดาวเนปจูน</t>
  </si>
  <si>
    <t>1. ดาวเคราะห์น้อย
2. เศษซากหินและโลหะขนาดเล็ก</t>
  </si>
  <si>
    <t>1. ดาวหาง
2. น้ำแข็ง ฝุ่น และ ก๊าซน้ำแข็ง
3. เศษวัตถุเล็กๆ</t>
  </si>
  <si>
    <t>1. มีน้ำอยู่ในทั้ง3สถานะ ได้แก่ ของแข็ง ของเหลว แก๊ส
2. มีชั้นบรรยากาศที่เหมาะสมต่อการดำรงชีวิตของสิ่งมีชีวิต
3. อยู่ห่างจากดวงอาทิตย์ในระยะทางที่เหมาะสม</t>
  </si>
  <si>
    <t>กลุ่ม hydrogen ในเมฆโมเลกุล รวมตัวกันด้วยความกดดัน เริ่มมีความหนาแน่นสูงขึ้นมาก จนเกิดปฏิกิริยา fusion และเกิดโมเมนตามการหมุนรอบของ protoplanetary disk</t>
  </si>
  <si>
    <t>ดาวฤกษ์กำเนิดแล้วที่ศูนย์กลาง โดยมี protoplanetary disk กำลังรวมตัวกันตามสภาพโน้มถ่วงของตน</t>
  </si>
  <si>
    <t>Protoplanetary disk ได้รวมตัวกันเป็น ดาวเคราะห์ แล้ว และได้เย็นตัวลง มีการโคจรรอบดาวฤกษ์แม่อย่างสมดุลย์ขึ้นเรื่อยๆ</t>
  </si>
  <si>
    <t>จนกลายเป็นระบบสุริยะ</t>
  </si>
  <si>
    <t>Trappist-1 เพราะ อยู่ในเขตเอื้ออาศัย ขนาดและมวลใกล้เคียงโลก เป็นดาวเคราะห์หิน คล้ายโลก</t>
  </si>
  <si>
    <t>Kepler-69c มีอุณหภูมิที่สูง</t>
  </si>
  <si>
    <t>Trappist-1 เพราะ อยู่ในเขตเอื้ออาศัย ขนาดและมวลใกล้เคียงโลก และ ดาวแม่เป็นดาวแคระแดงอุณภูมิต่ำ</t>
  </si>
  <si>
    <t>การยุบตัวของเนบิวลา ซึ่งเป็นกลุ่มก๊าซและฝุ่นในอวกาศภายใต้แรงโน้มถ่วง จนเกิดดวงอาทิตย์และดาวเคราะห์ต่างๆ</t>
  </si>
  <si>
    <t>เกิดจากการยุบตัวของกลุ่มก๊าซและฝุ่นในเนบิวลา โดยแรงโน้มถ่วงทำให้เกิดความร้อนสูง จนเกิดปฏิกิริยานิวเคลียร์ฟิวชัน กลายเป็นดาวฤกษ์ที่ส่องแสงได้</t>
  </si>
  <si>
    <t>เกิดจากฝุ่นและก๊าซในจานรอบดวงอาทิตย์ที่รวมตัวกันทีละน้อยภายใต้แรงโน้มถ่วง จนกลายเป็นดาวเคราะห์ทั้งแบบหินและแบบก๊าซ</t>
  </si>
  <si>
    <t>อุณหภูมิที่ต่างกันในช่วงที่ระบบสุริยะกำลังก่อตัว</t>
  </si>
  <si>
    <t xml:space="preserve">3เขต	เขตดาวเคราะห์ แถบไคเปอร์ เมฆออร์ต
</t>
  </si>
  <si>
    <t>เขตดาวเคราะห์น้อยประกอบด้วย ดาวเคราะห์น้อยจำนวนมาก และ ดาวเคราะห์แคระเซรีส โดยอยู่ระหว่างดาวอังคารกับดาวพฤหัสบดี</t>
  </si>
  <si>
    <t>เขตดงดาวหางมี แถบไคเปอร์ และ เมฆออร์ต เป็นแหล่งกำเนิดดาวหางทั้งระยะสั้นและระยะยาว</t>
  </si>
  <si>
    <t>ดาวเคราะห์ที่เอื้อต่อชีวิตควรมีน้ำของเหลว, บรรยากาศเหมาะสม, อุณหภูมิพอเหมาะ และองค์ประกอบทางเคมีครบถ้วน</t>
  </si>
  <si>
    <t xml:space="preserve">เริ่มมีความหนาแน่นสูงขึ้นมาก จนเกิดปฏิกิริยาfusion </t>
  </si>
  <si>
    <t>ดาวฤกษ์กำเนิดแล้วที่ศูนย์กลาง โดยมี protoplanetary disk กำลังรวมตัวกัน</t>
  </si>
  <si>
    <t>protoplanetary disk ได้รวมตัวกันเป็นดาวเคราะห์และได้เย็นลงมีการโคจรรอบดาวฤกษ์</t>
  </si>
  <si>
    <t>Kepler-452b เพราะ มีระยะทางจากดาวฤกษ์ (Kepler-452) อยู่ที่ 1.046 AU ซึ่งใกล้เคียงกับระยะทางของโลกจากดวงอาทิตย์ที่ 1.0 AU.</t>
  </si>
  <si>
    <t>Kepler-452b เพราะ มีอุณหภูมิพื้นผิวเฉลี่ย 265 เคลวิน ซึ่งใกล้เคียงกับโลกที่มีอุณหภูมิ 288 เคลวิน</t>
  </si>
  <si>
    <t>เนบิวลาสุริยะ ประกอบด้วยฝุ่นและแก๊ส</t>
  </si>
  <si>
    <t>การรวมตัวกันของกลุ่มแก๊สและฝุ่นขนาดใหญ่ภายใต้แรงโน้มถ่วงของตัวเอง</t>
  </si>
  <si>
    <t>ฝุ่นและแก๊สที่เหลือจากการเกิดดาวฤกษ์ ภายใต้แรงโน้มถ่วง ให้รวมกัน</t>
  </si>
  <si>
    <t>ดาวเคราะห์ชั้นในใกล้ดวงอาทิตย์ มีอุณหภูมิสูงทำให้สารรวมตัวกันเป็นดาวเคราะห์หิน ดาวเคราะห์ชั้นนอกอยู่ไกลดวงอาทิตย์ อุณหภูมิต่ำ</t>
  </si>
  <si>
    <t>4เขต ได้แก่ 1)ดาวเคราะห์ชั้นใน 2)แถบดาวเคราะห์น้อย 3)ดาวเคราะห์ชั้นนอก 4)เขตดาวหาง</t>
  </si>
  <si>
    <t>วัตถุน้ำแข็งขนาดเล็กจำนวนมาก</t>
  </si>
  <si>
    <t>มีน้ำ มีชั้นบรรยากาศที่เหมาะสม อยู่ห่างจากดาวฤกษ์ระยะทางที่เหมาะสม</t>
  </si>
  <si>
    <t>Kepler-452b เพราะมีสิ่งที่คล้ายกันเช่นมวลของดาวแม่ รัศมีดาวเคราะห์ คาบการโคจร ระยะทางจากดาวแม่</t>
  </si>
  <si>
    <t>Kelt-9b เพราะอุณหภูมิสูงเกินไป ไม่มีน้ำ</t>
  </si>
  <si>
    <t>Proxima b อยู่ในเขตเอื้อชีวิต มีอุณหภูมิเหมาะสม มีน้ำ</t>
  </si>
  <si>
    <t>เกิดจากการยุบตัวของเนบิวลา ภายใต้แรงโน้มถ่วงของตัวเอง</t>
  </si>
  <si>
    <t>ก่อตัวขึ้นจากเนบิวลาดวงอาทิตย์ ซึ่งเป็นกลุ่มเมฆขนาดใหญ่ของแก๊สและฝุ่นที่หมุนรอบดวงอาทิตย์ที่กำลังก่อตัว แรงโน้มถ่วงดึงดูดสสารในเนบิวลาเข้าหากัน ทำให้เกิดการชนกันและรวมตัวกันเป็นวัตถุที่ใหญ่ขึ้นเรื่อยๆ ในที่สุด สสารที่รวมตัวกันนี้ก็กลายเป็นดาวเคราะห์</t>
  </si>
  <si>
    <t>เนื่องจากพวกมันก่อตัวขึ้นใกล้กับดวงอาทิตย์ ซึ่งเป็นบริเวณที่มีอุณหภูมิสูง ทำให้สารที่มีจุดหลอมเหลวต่ำระเหยไป เหลือเพียงธาตุหนักและหินที่แข็งตัวเป็นพื้นผิว ในขณะที่ดาวเคราะห์ชั้นนอกเป็นดาวเคราะห์แก๊สเนื่องจากพวกมันก่อตัวขึ้นในบริเวณที่เย็นกว่า ซึ่งมีก๊าซและน้ำแข็งมากมายสามารถรวมตัวกันเป็นดาวเคราะห์ขนาดใหญ่ที่มีองค์ประกอบหลักเป็นไฮโดรเจนและฮีเลียม</t>
  </si>
  <si>
    <t xml:space="preserve"> 4 เขตหลัก ได้แก่ ดาวเคราะห์ชั้นใน, แถบดาวเคราะห์น้อย, ดาวเคราะห์ชั้นนอก, และดงดาวหางของออร์ต </t>
  </si>
  <si>
    <t>ดาวพฤหัสบดี,ดาวเสาร์, ดาวยูเรนัส, และดาวเนปจูน</t>
  </si>
  <si>
    <t>ดาวที่มีองค์ประกอบต่างๆ ที่เอื้อต่อการมีสิ่งมีชีวิต</t>
  </si>
  <si>
    <t>เนบิงลา</t>
  </si>
  <si>
    <t>อนุภาคเกิดการชนและรวมตัว กลายเป็นดาวเคราะห์</t>
  </si>
  <si>
    <t>Kepler-452 เพราะมีองค์ประกอบต่างๆ ที่ใกล้เคียงกัน</t>
  </si>
  <si>
    <t>Trappist-,Gliese 667C และ Kepler-69 เพราะใม่มีองค์ประกอบต่างๆ เพียงพอที่จะเอื้อต่อการมีสิ่งมีชีวิต</t>
  </si>
  <si>
    <t>Kepler-452 เพราะมีองค์ประกอบต่างๆ ที่เอื้อต่อการมีสิ่งมีชีวิต</t>
  </si>
  <si>
    <t>การรวมตัวกลุ่มก๊าซและฝุ่นที่เรียกส่าเนบิวลาดาว</t>
  </si>
  <si>
    <t>ก่อตัวขึ้นจากเนบิวลาดวงอาทิตย์</t>
  </si>
  <si>
    <t>เป็นผลมาจากการก่อตัวในสภาพแวดล้อมที่แตกต่างกัน ซึ่งส่งผลต่อองค์ประกอบและลักษณะทางกายภาพของดาวเคราะห์ต่างกัน</t>
  </si>
  <si>
    <t>5 เขตหลักๆ ได้แก่ ดาวเคราะห์ชั้นใน, แถบดาวเคราะห์น้อย, ดาวเคราะห์ชั้นนอก, วัตถุในแถบไคเปอร์, และดาวหาง</t>
  </si>
  <si>
    <t xml:space="preserve">ประกอบด้วยดาวเคราะห์ 4 ดวง ได้แก่ ดาวพฤหัสบดี , ดาวเสาร์ , ดาวยูเรนัส , และดาวเนปจูน (Neptune) </t>
  </si>
  <si>
    <t>ดาวเคราะห์น้อย ซึ่งส่วนใหญ่มีลักษณะเป็นหิน</t>
  </si>
  <si>
    <t xml:space="preserve">เขตดงดาวหางประกอบด้วย วัตถุที่เป็นน้ำแข็งและหินจำนวนมาก </t>
  </si>
  <si>
    <t>ควรมีคุณสมบัติหลายประการที่คล้ายคลึงกับโลก เพื่อให้สิ่งมีชีวิตสามารถอาศัยในสภาพแวดล้อมในดาวเคราะห์นั้นได้</t>
  </si>
  <si>
    <t>การระเบิดซูเปอร์โนวา โดยเกิดขึ้นหลังจากดาวฤกษ์มวลมากสิ้นอายุขัย เป็น ขั้นตอนก่อนเกิดการรวมตัวของฝุ่นและแก๊สเพื่อก่อตัวระบบสุริยะ</t>
  </si>
  <si>
    <t xml:space="preserve">การรวมตัวของฝุ่นและแก๊สด้วยแรงโน้มถ่วง จนเกิดเป็นจานหมุนของเนบิวลา
</t>
  </si>
  <si>
    <t>การก่อตัวของระบบสุริยะจากจานฝุ่น</t>
  </si>
  <si>
    <t>เปิดระบบสุริยะขึ้น</t>
  </si>
  <si>
    <t>ดาวศุกร์ เพราะ มีขนาดเส้นผ่านศูนย์กลางและมวลที่ใกล้เคียงกับโลกมาก และเป็นดาวเคราะห์หินเช่นเดียวกับโลก</t>
  </si>
  <si>
    <t>ดาวพฤหัสบดีและดาวเสาร์ เนื่องจากดาวเคราะห์เหล่านี้มีแต่ก๊าซที่หมุนวนอยู่รอบแกนกลางที่เป็นของแข็ง อีกทั้งยังมีแรงโน้มถ่วงที่รุนแรงทำให้สิ่งมีชีวิตไม่สามารถดำรงชีวิตอยู่ได้</t>
  </si>
  <si>
    <t>K2-18b มีน้ำในชั้นบรรยากาศและอยู่ใน "เขตอาศัยได้" ซึ่งหมายถึงอุณหภูมิที่เหมาะสมต่อการมีน้ำในสถานะของเหลว.</t>
  </si>
  <si>
    <t>เนบิวลาสุริยะยุบตัว(เกิดจากเศษกานระเบิดของซุเปอร์โนวาของดาวฤกษ์รุ่นก่อนดวงอาทิตย์)</t>
  </si>
  <si>
    <t>ดาวฤกษ์เกิดก่อนยุบตัวจนมีความดันและอุณหภูมิสูงจนเกิดปฏิกิริยานิวเคลียร์ฟิวชันเกิดเป็นดวงอาทิตย์</t>
  </si>
  <si>
    <t>ศูนย์กลางดวงอาทิตย์ผลิตพลังงานด่วยปฏิกิริยานิวเคลียร์ฟิวชันด้วยอัตรเร็วคงที่วัตถุรอบนอกบริเวณเเผ่นจานหมุนจะเกิดการพอกพูนมวล</t>
  </si>
  <si>
    <t>ดาวเคราะห์หินเกิดการพอกพูนมวลใกล้ดวงอาทิตย์ส่วนดาวเคราะห์เเก๊สเกิดการพอกพูนมวลไกลดวงอาทิตย์</t>
  </si>
  <si>
    <t>4เขตมีเขตดาวเคราะห์ชั้นใน เขตดาวเคราะห์น้อย เขตดาวเคราะห์ชั้นนอก เขตดงดาวหาง</t>
  </si>
  <si>
    <t>เเถบไคเปอร์</t>
  </si>
  <si>
    <t>โคจรรอบดวงอาทิตย์ในระยะที่เหมาะสม มีอุณหภูมิเหมาะสม สามารถเกิดน้ำที่ยังคงเป็นสถานะของเหลว</t>
  </si>
  <si>
    <t>กลุ่มhydrogenรวมตัวกันด้วยความกดดัน</t>
  </si>
  <si>
    <t>มีความหนาเเน่นสูงขึ้นจนเกิดปฏิกิริยานิวเคลียร์ฟิวชันเกิดโมเมนตัมการหมุนรอบของprotoplanetary disk</t>
  </si>
  <si>
    <t>protoplanetary disk รวมตัวกันเป็นดาวเคราะห์และเย็นตัวลงมีการโคจรรอบดาวฤกษ์อย่างสมดุลย์ขึ้นเรื่อยๆ</t>
  </si>
  <si>
    <t>เกิดกระบวนการเป็นระบบสุริยะ</t>
  </si>
  <si>
    <t>Kepler-452b Gliese 667Ccเพราะว่าอุณหภูมิพื้นผิวมีความใกล้เคียงกัน</t>
  </si>
  <si>
    <t>Kepler-69cเพราะอุณหภูมิเฉลี่ยสูงเกินไป</t>
  </si>
  <si>
    <t>เนบิวลาสสารมืด</t>
  </si>
  <si>
    <t>ดวงอาทิตย์เกิดจากการยุบตัวของเนบิวลา (กลุ่มก๊าซและฝุ่นในอวกาศ) ภายใต้แรงโน้มถ่วงของตัวเอง</t>
  </si>
  <si>
    <t xml:space="preserve">เกิดจากกลุ่มก๊าซและฝุ่นในอวกาศที่เรียกว่าเนบิวลาดวงอาทิตย์ ยุบตัวลงภายใต้แรงโน้มถ่วง เมื่อประมาณ 4.6 พันล้านปีก่อน แรงโน้มถ่วงดึงดูดสสารให้รวมตัวกันเป็นก้อนกลม โดยใกล้ดวงอาทิตย์ </t>
  </si>
  <si>
    <t xml:space="preserve"> 4 เขตหลัก ๆ ตามลักษณะการเกิดและองค์ประกอบ คือ ดาวเคราะห์ชั้นใน, แถบดาวเคราะห์น้อย, ดาวเคราะห์ชั้นนอก, และวัตถุในแถบไคเปอร์และดงดาวหางของออร์ต</t>
  </si>
  <si>
    <t xml:space="preserve">เขตดาวเคราะห์น้อย (Asteroid belt) ประกอบด้วยวัตถุขนาดเล็กจำนวนมาก ที่เรียกว่า ดาวเคราะห์น้อย (asteroids หรือ minor planets) ซึ่งส่วนใหญ่มีลักษณะเป็นหิน แต่บางดวงก็อาจมีดินเหนียวหรือโลหะ เช่น นิกเกิลและเหล็ก </t>
  </si>
  <si>
    <t xml:space="preserve">มีน้ำในสถานะของเหลว มีบรรยากาศที่เหมาะสม และมีระยะห่างจากดาวฤกษ์ที่เหมาะสมเพื่อให้ได้รับพลังงานและความร้อนในปริมาณที่พอเหมาะ </t>
  </si>
  <si>
    <t>การรวมตัวกันของธาตุ</t>
  </si>
  <si>
    <t>ความหนาแน่่สูงเกิดปฎิกิรยาฟิวชั่น</t>
  </si>
  <si>
    <t>การรวมตัวกันเป็นดาวเคราะห์</t>
  </si>
  <si>
    <t xml:space="preserve">คือ ดาวศุกร์ แม้ว่าดาวอังคารจะมีความคล้ายคลึงในเรื่องของฤดูกาลและความเอียงของแกนหมุน แต่ดาวศุกร์มีขนาดและมวลใกล้เคียงกับโลกมากกว่า อย่างไรก็ตาม บรรยากาศและสภาพพื้นผิวของดาวศุกร์นั้นแตกต่างจากโลกอย่างมาก </t>
  </si>
  <si>
    <t>Trappist 1 เพราะผิวดาวร้อนมาก</t>
  </si>
  <si>
    <t xml:space="preserve">คือ ดาวเคราะห์ที่อยู่ใน "เขตอาศัยได้" (habitable zone)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</si>
  <si>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 xml:space="preserve">ระบบสุริยะมีต้นกำเนิดมาจากเนบิวลาสสารมืด (Solar Nebula) หรือกลุ่มเมฆขนาดใหญ่ที่ประกอบด้วยก๊าซและฝุ่นละอองที่หมุนวนอยู่กลางอวกาศ แรงโน้มถ่วงดึงดูดสสารเหล่านี้เข้าหากัน ทำให้เกิดการยุบตัวและหมุนวนเร็วขึ้น เมื่อสสารรวมตัวกันที่ใจกลางมากขึ้นและเกิดความร้อนสูง เกิดเป็นดวงอาทิตย์ และสสารที่เหลือจากการรวมตัวเป็นดาวเคราะห์และวัตถุอื่นๆ ในระบบสุริยะ </t>
  </si>
  <si>
    <t xml:space="preserve">ดวงอาทิตย์เกิดจากการยุบตัวของเนบิวลา (กลุ่มก๊าซและฝุ่นในอวกาศ) ภายใต้แรงโน้มถ่วงของตัวเอง เมื่อเนบิวลายุบตัวลง ความร้อนและแรงดันที่ใจกลางเพิ่มขึ้นอย่างมาก จนกระทั่งถึงจุดที่เกิดปฏิกิริยานิวเคลียร์ฟิวชัน (Nuclear fusion) ซึ่งเป็นการหลอมรวมอะตอมไฮโดรเจนให้กลายเป็นฮีเลียม พร้อมทั้งปล่อยพลังงานมหาศาลออกมาในรูปของแสงและความร้อน ซึ่งก็คือแสงอาทิตย์ที่เราเห็นนั่นเอง </t>
  </si>
  <si>
    <t>ดาวเคราะห์ในระบบสุริยะก่อตัวขึ้นจากเนบิวลาดวงอาทิตย์ ซึ่งเป็นกลุ่มเมฆขนาดใหญ่ของก๊าซและฝุ่นที่หมุนวนอยู่รอบดาวฤกษ์ที่กำลังก่อตัว แรงโน้มถ่วงดึงดูดสสารในเนบิวลาให้รวมตัวกันเป็นก้อน เมื่อก้อนสสารเหล่านี้ชนและรวมตัวกันมากขึ้น พวกมันจะเติบโตเป็นดาวเคราะห์ บริเวณที่ใกล้ดวงอาทิตย์มีอุณหภูมิสูง ทำให้ดาวเคราะห์หิน (เช่น โลก) ก่อตัวขึ้น ส่วนบริเวณที่ไกลออกไป มีอุณหภูมิต่ำกว่า ทำให้ดาวเคราะห์แก๊สยักษ์ (เช่น ดาวพฤหัสบดี) ก่อตัวขึ้น</t>
  </si>
  <si>
    <t>เขตบริวารของดวงอาทิตย์ แบ่งออกเป็น 4 เขตหลัก ๆ ตามลักษณะการเกิดและองค์ประกอบ คือ ดาวเคราะห์ชั้นใน, แถบดาวเคราะห์น้อย, ดาวเคราะห์ชั้นนอก, และวัตถุในแถบไคเปอร์และดงดาวหางของออร์ต</t>
  </si>
  <si>
    <t>เขตดาวเคราะห์ชั้นนอก (Outer planets) ในระบบสุริยะประกอบด้วยดาวเคราะห์ 4 ดวง ได้แก่ ดาวพฤหัสบดี (Jupiter), ดาวเสาร์ (Saturn), ดาวยูเรนัส (Uranus), และดาวเนปจูน (Neptune) 
ดาวเคราะห์เหล่านี้มีขนาดใหญ่และมีองค์ประกอบหลักเป็นก๊าซ เช่น ไฮโดรเจนและฮีเลียม จึงถูกเรียกว่า ดาวเคราะห์แก๊สยักษ์ นอกจากนี้ ดาวเคราะห์ชั้นนอกยังมีระบบวงแหวนที่ประกอบด้วยฝุ่นและอนุภาคน้ำแข็ง</t>
  </si>
  <si>
    <t xml:space="preserve">เขตดาวเคราะห์น้อย (Asteroid belt) ประกอบด้วยวัตถุขนาดเล็กจำนวนมาก ที่เรียกว่า ดาวเคราะห์น้อย (asteroids หรือ minor planets) ซึ่งส่วนใหญ่มีลักษณะเป็นหิน แต่บางดวงก็อาจมีดินเหนียวหรือโลหะ เช่น นิกเกิลและเหล็ก เขตดาวเคราะห์น้อยนี้ตั้งอยู่ระหว่างวงโคจรของดาวอังคารและดาวพฤหัสบดี </t>
  </si>
  <si>
    <t xml:space="preserve">เขตดงดาวหาง หรือ เมฆออร์ต (Oort Cloud) เป็นบริเวณทรงกลมขนาดใหญ่ที่อยู่รอบระบบสุริยะชั้นนอกสุด ประกอบด้วยวัตถุที่เป็นน้ำแข็งและหิน ซึ่งเป็นแหล่งกำเนิดของดาวหางคาบยาว </t>
  </si>
  <si>
    <t>ดาวเคราะห์ที่เอื้อต่อการดำรงชีวิตควรมีคุณสมบัติหลายประการที่สำคัญ ได้แก่ การมีน้ำในสถานะของเหลว, มีชั้นบรรยากาศที่เหมาะสม, อยู่ในระยะห่างที่พอเหมาะจากดาวฤกษ์ (เขตเอื้ออาศัย) และมีองค์ประกอบทางเคมีที่จำเป็นต่อชีวิต</t>
  </si>
  <si>
    <t>ภาพนี้แสดงถึงขั้นตอนหนึ่งในการก่อตัวของระบบสุริยะ โดยเฉพาะช่วงเริ่มแรกของการยุบตัวและหมุนของเนบิวลาสุริยะ</t>
  </si>
  <si>
    <t xml:space="preserve">การกำเนิดระบบสุริยะ
รูปภาพแสดงลำดับขั้นตอนการกำเนิดระบบสุริยะ ซึ่งเริ่มต้นจากการรวมตัวของกลุ่มฝุ่นและแก๊สในอวกาศที่เรียกว่า "โซลาร์เนบิวลา" (Solar Nebula). </t>
  </si>
  <si>
    <t>Kepler-452b ใกล้เคียงกับโลกที่สุดทั้งในด้านระยะห่างจากดาวฤกษ์ อุณหภูมิ และชนิดของดาวฤกษ์ จึงถือว่ามีคุณสมบัติคล้ายโลกมากที่สุดในตารางนี้</t>
  </si>
  <si>
    <t>Trappist-1eและKepler-69cเพราะอุณหภูมิสูงเกินไป</t>
  </si>
  <si>
    <t>Kepler-452bและGliese 667Ccเพราะมีอุณภูมิพอเหมาะคล้ายๆโลก</t>
  </si>
  <si>
    <t>เกิดจากการรวมตัวของเนบิวลาสุริยะ</t>
  </si>
  <si>
    <t>เศษของเนบิวลาสุริยะที่ไม่ได้เป็นดวงอาทิตย์</t>
  </si>
  <si>
    <t>เพราะเกิดการพอกพูนบริเวณใกล้ดวงอาทิตย์ ได้รับลมสุริยะจากดวงอาทิตย์พัดพาแก็สไปจากผิวเลยเปนดาวเคราะห์หิน ส่วนดาวเคราะห์แก๊สเกิดการพอกพูนบริเวณที่ไกลดวงอาทิตย์ได้รับลมสุริยะน้อยกว่าทำให้บริเวณผิวมีแก๊สมากปดคลุม</t>
  </si>
  <si>
    <t>4เขต ดาวเคราะห์ชั้นใน ดาวเคราะห์น้อย ดาวเคราะห์ชั้นนอก แถบดาวหางไคเปอร์</t>
  </si>
  <si>
    <t>ดาวเคราะห์ก่อนเกิดที่ถูกรบกวนด้วยแรงโน้มถ่วงของดาวพฤหัสบดี</t>
  </si>
  <si>
    <t>สสารดั้งเดิมของเนบิวลาสุริยะ ที่ไม่ได้ก่อตัวเป็นดาวเคราะห์ มีเทน แอมโมเนีย น้ำที่อยู่ในสถานะของแข็ง</t>
  </si>
  <si>
    <t>มีชั้นบรรยากาศที่เหมาะสมต่อการดำรงชีวิต มีน้ำที่อยู่ในสถานะของเหลว และอยู่ห่างจากดาวฤกษ์ในระยะที่เหมาะสม</t>
  </si>
  <si>
    <t>เนบิวลาสุริยะเริ่มยุบตัว 4,600ล้านปีก่อน ซึ่งเปนเศษซากซุปเปอร์โนวาของดาวฤกษ์รุ่นก่อนเกิดดวงอาทิตย์(เนบิวลาสุริยะ) มีฝุ่น แก๊ส เศษหิน โลหะ สสารต่างๆเริ่มยุบตัวรวมกัน</t>
  </si>
  <si>
    <t>มวล99.8% ประกอบด้วยแก๊สH,Heเกิดการยุบตัวเข้าจุดศูนย์กลางด้วยแรงโน้มถ่วง ส่งผลให้มีอุณหภูมิและความดันเพิ่มสูงขึ้นจนเป็นprotostar</t>
  </si>
  <si>
    <t>แผ่นจานหมุนโดยรอบบางลงเพราะโลหะ เศษหิน แก๊สและสสาร เกิดการรวมตัวด้วยแรงโน้มถ่วงและค่อยๆพอกพูนกลายเป็นวัตถุที่มีขนาดใหญ่ขึ้น</t>
  </si>
  <si>
    <t>สสารบริเวณรอบๆรวตัวกันเป็นดาวเคราะห์วงใน ดาวเคราะห์วงนอกและบริวารของดาวอาทิตย์ เรียกว่าระบบสุริยะ</t>
  </si>
  <si>
    <t>Kepler-452b เพราะระยะห่างจากดาวฤกษ์ใกล้เคียงกันและอุณหภูมิของพื้นผิวเฉลี่ยของดาวใกล้เคียงกัน</t>
  </si>
  <si>
    <t>Kepler-69c เพราะอุณหภูมิพื้นผิวเฉลี่ยของดาวสูงเกินไปที่จะอาศัยอยู่ได้</t>
  </si>
  <si>
    <t>กลุ่มเมฆก๊าซและฝุ่นขนาดใหญ่ที่หมุนวนไปในจักรวาลโดยไม่มีทิศทางหรือรูปแบบใดๆ ประมาณ 4.6 พันล้านปีก่อน</t>
  </si>
  <si>
    <t xml:space="preserve">1. เขตดาวเคราะห์ชั้นใน อยู่ระหว่างดวงอาทิตย์กับแถบดาวเคราะห์น้อย ได้แก่ ดาวพุธ ดาวศุกร์ โลก และดาวอังคาร มีแก่นเป็นโลหะ จึงเรียกว่า ดาวเคราะห์หิน
2. แถบดาวเคราะห์น้อย อยู่ระหว่างวงโคจรของดาวอังคาร และดาวพฤหัสบดี เป็นเศษของดาวเคราะห์หิน แต่ไม่สามารถจับตัวกันเป็นขนาดใหญ่ได้
3. เขตดาวเคราะห์ชั้นนอก อยู่ถัดจากแถบดาวเคราะห์น้อยออกไป ได้แก่ ดาวพฤหัสบดี ดาวเสาร์ ดาวยูเรนัส ดาวเนปจูน มีขนาดใหญ่ มีองค์ประกอบหลักเป็นไฮโดรเจนกับฮีเลียม จึงเรียกว่า ดาวเคราะห์แก๊ส
4. เขตดาวหาง อยู่ตั้งแต่วงโคจรของดาวเนปจูนไกลออกไป เช่น ดาวเคราะห์แคระ ดาวพลูโต ดาวอีริส ดาวหาง สะเก็ดดาว
</t>
  </si>
  <si>
    <t xml:space="preserve">ฝุ่นผง เศษหิน ก้อนน้ำแข็งและแก๊สแข็งตัว </t>
  </si>
  <si>
    <t>สิ่งมีชีวิต สามารถอาศัยอยู่ได้</t>
  </si>
  <si>
    <t>ดาวที่สาปสูญ</t>
  </si>
  <si>
    <t>เนบิวลานายพราน</t>
  </si>
  <si>
    <t>เอกภพ</t>
  </si>
  <si>
    <t>ดาวพุธ  มีชั้นบรรยากาศบางมาก ๆ  จนแทบเรียกได้ว่าไม่มีชั้นบรรยากาศ  อุณหภูมิสูงมาก
ในด้านที่หันเข้าหาดวงอาทิตย์  และเย็นจัดในด้านที่หันออกไป</t>
  </si>
  <si>
    <t>ดาวบาร์นาร์ด</t>
  </si>
  <si>
    <t>เนบิลล่าสุริยะ</t>
  </si>
  <si>
    <t>การยุบตัวของเนบิลล่าจากดวงอาทิตย์</t>
  </si>
  <si>
    <t>ตำแหน่งและอุณหภูมิมีการเปลี่ยนแปลง</t>
  </si>
  <si>
    <t>4
ดาวเคราะห์ชั้นใน,แถบดาวเคราะห์น้อย,ดาวเคราะห์ชั้นนอกและเขตดาวหาง</t>
  </si>
  <si>
    <t>ดาวอังคารและดาวพฤหัสบดี</t>
  </si>
  <si>
    <t>แรงดันต่ำมีแรงโน้มถ่วงสูงและมีอากาศหายใจ</t>
  </si>
  <si>
    <t>Kepler-452เพราะระยะทางใกล้ๆกัน</t>
  </si>
  <si>
    <t>Kepler-69 เพราะอุณหภูมิมาก</t>
  </si>
  <si>
    <t>Kepler-452เพราะมีอุณหภูมิและระยะทางดาวฤกษ์ที่คล้ายโลก</t>
  </si>
  <si>
    <t>ระบบสุริยะของเรามีต้นกำเนิดมาจาก เนบิวลา ซึ่งเป็นกลุ่มก๊าซและฝุ่นในอวกาศ โดยกระบวนการเกิดของระบบสุริยะนั้นเกิดจากการ หดตัวและการระเบิดของเนบิวลาซึ่งอุดมไปด้วยธาตุต่างๆ</t>
  </si>
  <si>
    <t>การยุบตัวของเนบิวลาด้วยแรงโน้มถ่วง เกิดปฏิกิริยาเทอร์โมนิวเคลียร์ที่แกนกลาง ทำให้เกิดเป็นดวงอาทิตย์</t>
  </si>
  <si>
    <t>เนบิวลาที่เหลือและอยู่ในตำแหน่งใกล้ดวงอาทิตย์ รวมตัวกันเป็นของแข็งเกิดการชนและรวมตัวกันเกิดเป็นดาวเคราะห์หิน ส่วนที่รวมตัวกันไกลจากดวงอาทิตย์เกิดเป็นดาวเคราะห์แก๊ส</t>
  </si>
  <si>
    <t>เพราะตำแหน่งที่ไกลจากดวงอาทิตย์มีอุณหภูมิที่ต่ำกว่า จึงทำใผ้ไอน้ำกลั่นตัวกลายเป้นน้ำแข็งบริเวณที่ไกลจากดวงอาทิตย์ ก้อนหิน โลหะ และของแข็งรวมตัวกันเป็นดาวเคราะห์ขนาดใหญ่ที่จับไฮโดรเจนและฮีเลียมได้ ตึงถูกผลักไปไกลจกาดวงอาทิตย์  แต่ดาวเคราะห์ชั้นใน อยู่ในตำแหน่งใกล้ดวงอาทิตย์ รวมตัวกันเป็นของแข็งเกิดการชนและรวมตัวกันเกิดเป็นดาวเคราะห์หิน</t>
  </si>
  <si>
    <t>3 เขต
เขตภายใน ประกอบด้วยดาวเคราะห์หินและแถบดาวเคราะห์น้อย (ดาวพุธ ดาวศุกร์ โลกดาวอังคาร)
เขตกลาง ประกอบด้วยดาวเคราะห์ขนาดยักษ์และแถบไคเปอร์ (ดาวพฤหัสบดี ดาวเสาร์ ดาวยูเรนัส ดาวเนปจูน)
เขตห่างไกล  รวมถึงแถบไคเปอร์และเมฆออร์ต (วัตถุในแถบไคเปอร์ ดาวเคราะห์แคระ  และคอมเมต)</t>
  </si>
  <si>
    <t xml:space="preserve">ดาวเคราะห์น้อย </t>
  </si>
  <si>
    <t xml:space="preserve">ดาวตก อุกกาบาต ฝนดาวตก ดวงจันทร์ </t>
  </si>
  <si>
    <t>น้ำในสถานะของเหลว มีแหล่งพลังงาน มีธาตุเคมีที่จำเป็น บรรยากาศที่หนาแน่น</t>
  </si>
  <si>
    <t>เนบิวลาสุรยะเริ่มยุบตัว เนบิวลาซึ่งเป็นเศษซากจากการระเบิดซุปเปอร์โนวาของดาวฤกษ์รุ่นก่อนดวงอาทิตย์ เรียกว่า เนบิวลาสุริยะ เริ่มเกิดการยุบตัวรวมกัน</t>
  </si>
  <si>
    <t>เนบิวลาสุรยะยุบตัว
มวลร้อยละ 99.8 ของเนบิวลาสุริยะซึ่งประกอบด้วยแก๊สไฮโดรเจนและฮีเลียมเกิด
การยุบตัวเข้าสู่บริเวณใจกลางด้วยแรงโน้มถ่วง ท าให้บริเวณใจกลางมีอุณหภูมิ
และความดันเพิ่มสูงขึ้นจนกลายเป็น ดาวฤกษ์ก่อนเกิด มวลอีกร้อยละ 0.02 ของเนบิวลาสุริยะที่เหลือจะรวมตัวกันเป็นแผ่นจานแบนและหมุนรอบใจกลาง</t>
  </si>
  <si>
    <t>เกิดการพอกพูนบริเวณแผ่นจานหมุน
แผ่นจานหมุนบริเวณโดยรอบเริ่มบางลง เพราะโลหะ เศษหิน
แก๊ส และสสารต่าง ๆ เกิดการรวมตัวกันด้วยแรงโน้มถ่วง และค่อยๆพอกพูนกลายเป็นวัตถุที่มีขนาดใหญ่ขึ้น</t>
  </si>
  <si>
    <t>เกิดดาวเคราะห์ ที่บริเวณศูนย์กลางดวงอาทิตย์ผลิตจะ ผลิตพลังงานด้วยปฏิกิริยานิวเคลียร์ ฟิวชันด้วยอัตราคงที่ วัตถุรอบนอกบริเวณ แผ่นจานหมุนจะเกิดการพอกพูนมวล</t>
  </si>
  <si>
    <t>Kepler-452bเพราะมีชนิดสเปกตรัมเดียวกันกับโลกและมีอุณหภูมิผิวที่ใกล้เคียงกัน</t>
  </si>
  <si>
    <t>Kepler-69c เพราะมีอุณหภูมิผิวที่สูงมากเกินไป</t>
  </si>
  <si>
    <t>Kepler-452b เพราะมีอุณหภูมิผิวใกล้เคียงกับโลก</t>
  </si>
  <si>
    <t>เกิดจากการยุบตัวของเนบิวล่าภายใต้เเรงโน้มถ่ถวงวตัวเอง</t>
  </si>
  <si>
    <t>การรวมเเละหลอมข้องฝุ่นเเละเเก๊ส</t>
  </si>
  <si>
    <t xml:space="preserve">ตำแหน่งและอุณหภูมิที่แตกต่างกันในระบบสุริยะในขณะที่พวกมันก่อตัวขึ้น </t>
  </si>
  <si>
    <t>ดาวพฤหัสบดี ดาวเสาร์ ดาวยูเรนัส เนปจูน</t>
  </si>
  <si>
    <t>น้ำเเข็ง หิน</t>
  </si>
  <si>
    <t>มีน้ำเป็นของเหลว</t>
  </si>
  <si>
    <t>เนบิวลาดาวเคราะห์เป็นระยะสุดท้ายของวิวัฒนาการของดาวฤกษ์ที่มีมวลใกล้เคียงกับดวงอาทิตย์</t>
  </si>
  <si>
    <t>ก่อนดาวเคราะห์</t>
  </si>
  <si>
    <t>เป็นระบบสุริยะ</t>
  </si>
  <si>
    <t>Kepler-452b เพราะระยะห่างจากดาวฤกษ์เเละอุหภูมิใกล้กัน</t>
  </si>
  <si>
    <t>Trappist-1e เพราะอยู่ใกล้ดาวฤกษ์เกินไป</t>
  </si>
  <si>
    <t>Kepler-452b เพราะระยะห่างจากดาวฤกษ์ อุหภูมิ มีความใกล้เคียงโลกมากที่สุด</t>
  </si>
  <si>
    <t>กลุ่มเมฆก๊าซและฝุ่นขนาดใหญ่ที่เรียกว่าเนบิวลาสุริยะ</t>
  </si>
  <si>
    <t>เกิดจากการยุบตัวของเนบิวลาดวงอาทิตย์ซึ่งเป็นกลุ่มก๊าซและฝุ่นขนาดใหญ่ที่หมุนวน</t>
  </si>
  <si>
    <t>มีความแตกต่างเนื่องจากตำแหน่งและสภาพแวดล้อมในช่วงที่พวกมันก่อตัวขึ้น</t>
  </si>
  <si>
    <t>สี่เขตหลักๆ เช่น ดาวเคราะห์ชั้นใน แถบดาวเคราะห์น้อย 
ดาวเคราะห์ชั้นนอก และ ดงดาวหางของออร์ต</t>
  </si>
  <si>
    <t>มีน้ำในสถานะของเหลว มีชั้นบรรยากาศที่เหมาะสม มีอุณหภูมิพื้นผิวที่พอเหมาะ และโคจรในระยะที่เหมาะสมจากดาวฤกษ์</t>
  </si>
  <si>
    <t>ลูกไฟ (Fireball) เป็นคำที่ใช้เรียกดาวตกที่มีความสว่างผิดปกติ</t>
  </si>
  <si>
    <t>หลุมดำ หรือวัตถุทางดาราศาสตร์ที่มีแรงโน้มถ่วงมหาศาลจนไม่มีสิ่งใดรวมถึงแสงสามารถหลุดรอดออกมาได้</t>
  </si>
  <si>
    <t>แบบจำลองของระบบสุริยะ</t>
  </si>
  <si>
    <t>ระบบสุริยะ ซึ่งประกอบด้วยดวงอาทิตย์และวัตถุ</t>
  </si>
  <si>
    <t>ดาวเคราะห์ที่อยู่ใน เขตอาศัยได้</t>
  </si>
  <si>
    <t>ดวงอาทิตย์เกิดจากเมฆก๊าซที่ยุบตัวด้วยแรงโน้มถ่วง → ร้อนขึ้น → เกิดฟิวชันของไฮโดรเจน → กลายเป็นดาวฤกษ์</t>
  </si>
  <si>
    <t>ก๊าซ-ฝุ่นรวมตัวเป็นดวงอาทิตย์
	2.	เหลือเป็นจานหมุน → ก้อนฝุ่นรวมกัน
	3.	รวมเป็นดาวเคราะห์เล็ก → เติบโตกลายเป็นดาวเคราะห์ใหญ่ในระบบสุริยะ</t>
  </si>
  <si>
    <t>เพราะอุณหภูมิในระบบสุริยะตอนเริ่มก่อตัวต่างกันตามระยะห่างจากดวงอาทิตย์
→ บริเวณใกล้ดวงอาทิตย์ร้อนมาก → วัสดุที่ทนความร้อนได้เท่านั้น (เช่น หิน โลหะ) จึงรวมตัวกันได้
→ บริเวณไกลจากดวงอาทิตย์เย็นกว่า → วัสดุที่เบาและระเหยง่าย (เช่น ก๊าซ น้ำแข็ง) จึงจับตัวกันได้ง่าย</t>
  </si>
  <si>
    <t>3 เขต  เขตดาวเคราะห์ชั้นใน เขตดาวเคราะห์ชั้นนอก เขตบริเวณไกล</t>
  </si>
  <si>
    <t xml:space="preserve">ดาวเคราะห์น้อย (Asteroids) → หิน โลหะ คาร์บอน
	2.	เศษฝุ่นและอุกกาบาต (Meteoroids)
	3.	ดาวเคราะห์แคระ เช่น Ceres
</t>
  </si>
  <si>
    <t xml:space="preserve">มีอุณหภูมิที่เหมาะสม มีน้ำในสถานะของเหลว มีชั้นบรรยากาศ </t>
  </si>
  <si>
    <t>จานหมุนวงโคจร</t>
  </si>
  <si>
    <t>Gliese 667Cc กับ kepler-69c เพราะ อุณหภูทิพื้นผิวร้อนมาก</t>
  </si>
  <si>
    <t>Kepler-452เพราะมีอุณหภูมิใกล้เคียงโลก</t>
  </si>
  <si>
    <t>เกิดจากการยุบตัวของเนบิวลาภายใต้แรงโน้มถ่วงของตัวเอง</t>
  </si>
  <si>
    <t>เกิดจากการยุบตัวของเนบิวล่าดวงอาทิตย์ซึ่งเป็นเมฆฝุ่นและก๊าซขนาดใหญ่ที่หมุนวนรอบดวงอาทิตย์ที่กำลังก่อตัวแรงโน้มถ่วงดึงดูดสสารในเนบิวลาเข้าหากันทำให้เกิดการชนและหลอมรวมกันเป็นก้อนขนาดใหญ่บริเวณใกล้ดวงอาทิตย์อุณหภูมิสูงทำให้เกิดดาวเคราะห์หินส่วนบริเวณไกลออกไปอุณหภูมิเย็นกว่าทำให้เกิดดาวเคราะห์แก๊สยักษ์</t>
  </si>
  <si>
    <t>เพราะ มีความแตกต่าง จากตำแหน่งและสภาพแวดล้อมในช่วงที่ก่อตัวขึ้น ดาวเคราะห์ชั้นในอยู่ใกล้ดวงอาทิตย์มากกว่าทำให้ดาวเคราะห์ชั้นในอยู่ใกล้ดวงอาทิตย์มากกว่าทำให้ได้รับความร้อนและลมสุริยะรุนแรง  ในขณะที่ดาวเคราะห์ฉันนอกอยู่ไกลจากดวงอาทิตย์ทำให้อุณหภูมิต่ำกว่าและได้รับผลกระทบจากลมสุริยะน้อยกว่า</t>
  </si>
  <si>
    <t>4 เขต
1 เขตดาวเคราะห์ฉันใน
2 แถบดาวเคราะห์น้อย
3 เขตดาวเคราะห์ฉันนอก
4 เขตดาวหาง</t>
  </si>
  <si>
    <t>วัตถุขนาดเล็กจำนวนมากที่เรียกว่าดาวเคราะห์น้อยซึ่งส่วนใหญ่มีลักษณะเป็นหินแต่บางดวงก็อาจจะมีดินเหนียวหรือโลหะเช่นนิกเกิลและเหล็ก</t>
  </si>
  <si>
    <t>วัตถุน้ำแข็งขนาดเล็กจำนวนมหาศาล</t>
  </si>
  <si>
    <t>น้ำในสถานะของเหลวมีบรรยากาศที่เหมาะสมและอยู่ในระยะห่างที่เหมาะสมจากดาวฤกษ์เพื่อให้มีอุณหภูมิที่อู้ต่อการอยู่อาศัย</t>
  </si>
  <si>
    <t>เนบิวลาสุริยะเริ่มยุบตัว เนบิวล่าซึ่งเป็นเศษจากการระเบิดซุปเปอร์โนวาของดาวฤกษ์รุ่นก่อนดวงอาทิตย์ประกอบไปด้วยฝุ่นแก๊สโลหะเศษหินและสสารต่างๆเริ่มเกิดการยุบตัวรวมกัน</t>
  </si>
  <si>
    <t>เนบิวลาสุริยะยุบตัว เกิดการยุบตัวเข้าสู่บริเวณใจกลางด้วยแรงโน้มถ่วงทำให้บริเวณใจกลางมีอุณหภูมิและความดันเพิ่มสูงจนกลายเป็นดาวฤกษ์ก่อนเกิด</t>
  </si>
  <si>
    <t>เกิดการพอกพูนบริเวณแผ่นจานหมุน แผ่นการหมุนบริเวณโดยรอบเริ่มบางลงเพราะโลหะเศษหินแก๊สและสสารต่างๆเกิดการรวมตัวกันด้วยแรงโน้มถ่วงและค่อยๆกลายเป็นวัตถุที่มีขนาดใหญ่</t>
  </si>
  <si>
    <t>เกิดดาวเคราะห์ บริเวณศูนย์กลางดวงอาทิตย์ผลิตพลังงานด้วยปฏิกิริยานิวเคลียร์ฟิวชั่นด้วยอัตราคงที่วัตถุรอบนอกบริเวณแผ่นจันทร์หมุนจะเกิดการพอกพูนมวล</t>
  </si>
  <si>
    <t xml:space="preserve">Trappist-1e เพราะมีขนาด มวล อุณหภูมิ และอยู่ในเขตเอื้ออาศัยอย่างเหมาะสมและอาจมีพื้นผิวของแข็งและน้ำอยู่ในสถานะของเหลว </t>
  </si>
  <si>
    <t>Kepler-69c ไม่เหมาะกับการอาศัยเพราะมีอุณหภูมิสูง อาจเกิดปรากฏการณ์เรือนกระจกอย่างรุนแรงคล้ายดาวศุกร์บรรยากาศอาจมีคาร์บอนไดออกไซด์สูงไม่มีหลักฐานของน้ำในสถานะของเหลว</t>
  </si>
  <si>
    <t>Kepler-452b โคจรอยู่ในระยะทางที่เหมาะสมจากดาวฤกษ์แม่ทำให้มีอุณหภูมิที่เอื้อต่อการมีอยู่ของน้ำในสถานะของเหลวและคาดว่าอาจเป็นดาวเคราะห์หินซึ่งเป็นประเภทของดาวเคราะห์ที่เหมาะกับการอยู่อาศัย</t>
  </si>
  <si>
    <t>กลุ่มเมฆก๊าซเเละฝุ่นขนาดใหญ่ที่เรียกว่าเนบิวลาสุริยะ</t>
  </si>
  <si>
    <t>เกิดจากการรวมตัวกันของกลุ่มเมฆฝุ่นเเละเเก๊สขนาดใหญ่ ที่ยุบตัวลงภายใต้เเรงโน้มถ่วงของตัวเอง</t>
  </si>
  <si>
    <t>เกิดจากการยุบตัวของเนบิวลาดวงอาทิตย์ ซึ่งเป็นกลุ่มก๊าซเเละฝุ่นขนาดใหญ่ที่หมุนวน</t>
  </si>
  <si>
    <t>มีความเเตกต่างกันเนื่องจากตำเเหน่งเเละสภาพเเวดล้อมในช่วงที่พวกมันก่อตัวขึ้น</t>
  </si>
  <si>
    <t>4เขต 1.ดาวเคราะห์ชั้นใน 2.ดาวเคราะห์ชั้นนอก 3.เเถบดาวเคราะห์น้อย 4.ดงดาวหาง</t>
  </si>
  <si>
    <t>ดาวเคราะห์น้อยจำนวนมาก ซึ่งเป็นวัตถุหินเเละโลหะขนาดเล็ก</t>
  </si>
  <si>
    <t>วัตถุที่เป็นน้ำเเข็งเเละหิน ซึ่งเป็นเเหล่งกำเนิดของดาวหางคาบยาว</t>
  </si>
  <si>
    <t>มีน้ำในสถานะของเหลว มีชั้นบรรยากาศที่เหมาะสม มีอุณหภูมิพื้นผิวที่พอเหมาะ เเละ โคจรในระยะที่เหมาะสมจากดาวฤกษ์</t>
  </si>
  <si>
    <t>ลูกไฟ ซึ่งเป็นคำที่ใช้เรียกดาวตกที่มีความสว่างผิดปกติ</t>
  </si>
  <si>
    <t xml:space="preserve">หลุมดำ </t>
  </si>
  <si>
    <t>เเบบจำลองระบบสุริยะ</t>
  </si>
  <si>
    <t>KELT-9B เพราะอุณหภูมิสูงเกินไป</t>
  </si>
  <si>
    <t>ดาวเคราะห์ที่อยู่ใน"เขตอาศัยได้"</t>
  </si>
  <si>
    <t>เศษจากการระเบิดของซุปเปอร์โนวา</t>
  </si>
  <si>
    <t>ดาวฤกษ์ก่อนยุบตัวจนมีความดันและอุณหภูมิสูง จะเกิดปฏิกิริยานิวเคลียร์ฟิวชั่น เป้นดวงอาทิตย์</t>
  </si>
  <si>
    <t>ที่บริเวณศูนย์กลางดวงอาทิตย์ผลิตจะผลิตพลังงานด้วยปฏิกิริยานิวเคลียร์ฟิวชั่นด้วยอัตราคงที่ วัตถุรอบนอกแผ่นจานหมุนจะเกิดการพอกพูนมวล</t>
  </si>
  <si>
    <t>ได้รับอิธิพลจากลมสุริยะน้อย ทำให้แก๊สบริเวณผิวมาก</t>
  </si>
  <si>
    <t>4เขต
1.ดาวเคราะห์ชั้นใน
2.ดาวเคราะห์น้อย
3.ดาวเคราะห์ชั้นนอก
4.ดาวหาง</t>
  </si>
  <si>
    <t>โลก ดาวพุธ ดาวศุกร์ ดาวอังคาร</t>
  </si>
  <si>
    <t>โคจรรอบดวงอาทิตย์ในระยะที่เหมาะสม
มีอุณหภูมิที่เหมาะสม
สามารถเกิดน้ำที่ยังสามารถคงสถานะของเหลว</t>
  </si>
  <si>
    <t>Kepler-69c เพราะร้อนเกินไป</t>
  </si>
  <si>
    <t>Kepler-452b
Glides 667 Cc
เพราะคล้ายโลกที่สุด</t>
  </si>
  <si>
    <t>ระบบสุริยะเกิดจากการยุบตัวของกลุ่มแก๊สและฝุ่นในอวกาศจนกลายเป็นดวงอาทิตย์และดาวเคราะห์</t>
  </si>
  <si>
    <t>ดวงอาทิตย์เกิดจากกลุ่มแก๊สที่ยุบตัวและเกิดปฏิกิริยานิวเคลียร์ฟิวชัน</t>
  </si>
  <si>
    <t>ดาวเคราะห์เกิดจากฝุ่นและแก๊สรอบดวงอาทิตย์ที่รวมตัวกันเป็นก้อนใหญ่</t>
  </si>
  <si>
    <t>ดาวเคราะห์ชั้นในเป็นหินเพราะอยู่ใกล้ดวงอาทิตย์ ส่วนชั้นนอกเป็นแก๊สเพราะอยู่ไกลและเย็นกว่า</t>
  </si>
  <si>
    <t>เขตบริวารของดวงอาทิตย์แบ่งเป็น 3 เขต คือ เขตดาวเคราะห์ชั้นใน เขตดาวเคราะห์น้อย และเขตดาวเคราะห์ชั้นนอก</t>
  </si>
  <si>
    <t>เขตดาวเคราะห์น้อยมีดาวเคราะห์น้อย เศษหิน เศษโลหะ และฝุ่นอวกาศ</t>
  </si>
  <si>
    <t>เขตดงดาวหางมีน้ำแข็ง แก๊ส ฝุ่น และสะเก็ดดาว</t>
  </si>
  <si>
    <t>ดาวเคราะห์ที่เอื้อต่อการดำรงชีวิตควรมีน้ำ อุณหภูมิพอเหมาะ และชั้นบรรยากาศที่ป้องกันรังสีอันตราย</t>
  </si>
  <si>
    <t>กลุ่มแก๊สและฝุ่นในอวกาศรวมตัวกันเกิดเป็นเนบิวลา</t>
  </si>
  <si>
    <t>เนบิวลายุบตัวหมุนเร็วขึ้นจนเป็นจานแบนมีศูนย์กลางร้อนจัด</t>
  </si>
  <si>
    <t>จานหมุนเริ่มเย็นลง สสารรวมตัวเป็นก้อน ๆ เกิดดาวเคราะห์เกิดรอบดวงอาทิตย์</t>
  </si>
  <si>
    <t>ระบบสุริยะสมบูรณ์ มีดวงอาทิตย์และดาวเคราะห์โคจรเป็นระเบียบ</t>
  </si>
  <si>
    <t>ดาวเคราะห์ที่มีลักษณะใกล้เคียงกับโลกมากที่สุดคือ Kepler-452b เพราะมีชนิดสเปกตรัมของดาวฤกษ์เป็น G เหมือนดวงอาทิตย์ และมีระยะทางจากดาวฤกษ์ใกล้เคียงกับโลกมากที่สุด (1.046 AU) รวมถึงอุณหภูมิพื้นผิวเฉลี่ย (265 เคลวิน) ที่ไม่ต่างจากโลกมากนัก (288 เคลวิน)</t>
  </si>
  <si>
    <t>Gliese 667Cc เพราะเป็นดาวเคราะห์ที่มีอุณหภูมิสูงมากถึง 303 เคลวิน ซึ่งอาจจะร้อนเกินไปสำหรับสิ่งมีชีวิตส่วนใหญ่</t>
  </si>
  <si>
    <t xml:space="preserve"> Kepler-452b เพราะมีอุณหภูมิพื้นผิวใกล้เคียงกับโลก (265 เคลวิน) และดาวฤกษ์เป็นชนิด G คล้ายดวงอาทิตย์ ซึ่งอยู่ในเขตเอื้ออาศัยได้ (habitable zone) ทำให้มีโอกาสที่น้ำจะอยู่ในสถานะของเหลว</t>
  </si>
  <si>
    <t>ประกอบด้วยวัตถุขนาดเล็กจำนวนมากที่อยู่ห่างไกลจากดวงอาทิตย์มากที่สุด ในระบบสุริยะ วัตถุเหล่านี้ส่วนใหญ่เป็นน้ำแข็งและฝุ่น</t>
  </si>
  <si>
    <t>มีน้ำในสถานะของเหลวมีชั้นบรรยากาศที่เหมาะสมอยู่ในเขตที่ห่างจากดาวฤกษ์ในระยะ ที่เหมาะสมมีขนาดและองค์ประกอบใกล้เคียงกับโลก</t>
  </si>
  <si>
    <t>ดาวฤกษ์ก่อนเกิดยุบตัวลงไปจนมีความดันและอุณหภูมิสูง จะเกิดปฏิกิริยานิวเคลียร์ฟิวชันแล้วกลายเป็นดวงอาทิตย์</t>
  </si>
  <si>
    <t>เกิดจากการพอกพูนบริเวณจานพอกพูนมวล</t>
  </si>
  <si>
    <t>เพราะดาวเคราะห์ชั้นในอยู่ใกล้ดวงอาทิตย์ได้รับอิทธิพลจากลมสุริยะมากทำให้พัดแก๊สออกไป ส่วนดาวเคราะห์ชั้นนอกอยู่ไกลดวงอาทิตย์ได้รับอิทธิพลของลมสุริยะน้อย ทำให้ผิวมีแก๊สมาก</t>
  </si>
  <si>
    <t>4 เขต 1.ดาวเคราะห์ชั้นใน 2.ดาวเคราะห์น้อย 3.ดาวเคราะห์ชั้นนอก 4.ดาวหาง</t>
  </si>
  <si>
    <t>โคจรรอบดวงอาทิตย์ในระยะที่เหมาะสม มีอุณหภูมิเหมาะสม สามารถเกิดน้ำที่ยังคงสถานะเป็นของเหลว</t>
  </si>
  <si>
    <t>เนบิวลาสุริยะยุบตัวเป็นโปโตสตาร์</t>
  </si>
  <si>
    <t>Kepler-452b เพราะมีอุณหภูมิผิวดาว อุณหภูมิผิวดาวฤกษ์  และระยะห่างจากดาวฤกษ์ใกล้เคียงกัน</t>
  </si>
  <si>
    <t>Kepler-69c เพราะมีอุณหภูมิสูงจนไม่สามีรถมีสิ่งมีชีวิตได้</t>
  </si>
  <si>
    <t>โลก เพราะ โลกอยู่ในเขตเอื้อชีวิต</t>
  </si>
  <si>
    <t xml:space="preserve">กลุ่มเมฆแก๊สและฝุ่นระหว่างดวงดาวขนาดใหญ่ (เรียกว่า เนบิวล่า (nebula))
เนบิวล่านี้ยุบตัวภายใต้แรงโน้มถ่วงของตัวเอง
เกิดการหมุนและแผ่เป็นแผ่นจาน
ตรงกลางเนบิวล่าเกิดการรวมตัวหนาแน่นและร้อนขึ้น กลายเป็นดวงอาทิตย์
ส่วนที่เหลือในแผ่นจานก่อตัวเป็นดาวเคราะห์ ดวงจันทร์ และวัตถุต่าง ๆ ในระบบสุริยะ
</t>
  </si>
  <si>
    <t xml:space="preserve">1. 🌌 เริ่มจากเนบิวล่า (nebula)
เป็นกลุ่มเมฆขนาดใหญ่ของแก๊ส (ส่วนใหญ่เป็นไฮโดรเจนและฮีเลียม) และฝุ่นในอวกาศ
2. 🌠 การยุบตัวภายใต้แรงโน้มถ่วง
เนบิวล่านี้ค่อย ๆ ยุบตัวเพราะแรงโน้มถ่วงของตัวเอง ทำให้เกิดความร้อนและความหนาแน่นเพิ่มขึ้น
3. ☀️ เกิดเป็นโปรโตสตาร์ (protostar)
เมื่อแกนกลางของกลุ่มแก๊สร้อนและหนาแน่นเพียงพอ จะเกิดเป็นวัตถุที่เรียกว่าโปรโตสตาร์ ซึ่งยังไม่ใช่ดาวฤกษ์เต็มตัวเพราะยังไม่เกิดปฏิกิริยานิวเคลียร์ฟิวชัน
4. 🔥 เริ่มเกิดปฏิกิริยาเทอร์โมนิวเคลียร์ (thermonuclear fusion)
เมื่ออุณหภูมิในแกนกลางสูงถึง ~10 ล้านเคลวิน ปฏิกิริยาฟิวชันหลอมรวมไฮโดรเจนเป็นฮีเลียมเริ่มขึ้น ทำให้ปลดปล่อยพลังงานมหาศาล
5. ✨ ดวงอาทิตย์เกิดขึ้นเป็นดาวฤกษ์
พลังงานจากฟิวชันทำให้เกิดแรงดันต้านแรงโน้มถ่วง ดาวจึงเข้าสู่สมดุลและกลายเป็นดาวฤกษ์ที่ส่องแสง — ในกรณีนี้ก็คือดวงอาทิตย์ของเรา
</t>
  </si>
  <si>
    <t>เริ่มจากเนบิวล่า (nebula)
เป็นกลุ่มเมฆแก๊สและฝุ่นขนาดใหญ่ในอวกาศ ที่ยุบตัวเพราะแรงโน้มถ่วง จนส่วนกลางกลายเป็นโปรโตสตาร์ (ที่ต่อมากลายเป็นดวงอาทิตย์)
2️⃣ การหมุนและแผ่เป็นจาน (protoplanetary disk)
เมื่อเนบิวล่ายุบตัว มันหมุนเร็วขึ้นและแผ่เป็นแผ่นจานราบรอบโปรโตสตาร์ ตรงกลางเป็นดวงอาทิตย์ ส่วนจานที่เหลือเรียกว่า จานก่อนเกิดดาวเคราะห์ (protoplanetary disk)
3️⃣ ฝุ่นและแก๊สจับตัวกัน
ภายในจานนี้ อนุภาคฝุ่นเล็ก ๆ เริ่มจับตัวกันด้วยแรงไฟฟ้าสถิตและแรงโน้มถ่วง กลายเป็นก้อนหินเล็ก ๆ (planetesimals)
4️⃣ การรวมตัวเป็น protoplanets
ก้อนหินและน้ำแข็งเหล่านี้ชนและรวมกันเป็นวัตถุที่ใหญ่ขึ้น เรียกว่า โปรโตแพลเน็ต (protoplanets)
5️⃣ การก่อตัวเป็นดาวเคราะห์เต็มตัว
โปรโตแพลเน็ตขนาดใหญ่พอจะดึงดูดวัตถุรอบข้างเพิ่มเติม และเมื่อมวลมากขึ้น ก็กลายเป็นดาวเคราะห์</t>
  </si>
  <si>
    <t xml:space="preserve">1. อุณหภูมิใกล้ดวงอาทิตย์สูงมาก
บริเวณใกล้ดวงอาทิตย์ (รัศมีไม่กี่หน่วยดาราศาสตร์) มีอุณหภูมิสูงมาก
สารที่มีจุดหลอมเหลวต่ำ เช่น น้ำแข็งและแก๊สระเหยง่าย จะไม่สามารถควบแน่นหรือตกผลึกได้ จะระเหยกลับเป็นไอ
เหลือเฉพาะวัตถุที่มีจุดหลอมเหลวสูง เช่น หิน โลหะ ที่สามารถรวมตัวเป็นก้อนใหญ่ได้ → กลายเป็นดาวเคราะห์หิน
🪐 2. บริเวณไกลออกไป อุณหภูมิต่ำกว่า
ในส่วนที่ไกลจากดวงอาทิตย์ อุณหภูมิต่ำ ทำให้สารระเหยง่าย เช่น น้ำแข็ง แอมโมเนีย มีเทน สามารถควบแน่นเป็นของแข็งได้
นอกจากหินและโลหะแล้ว จึงมีน้ำแข็งและสารประกอบอื่นมาช่วยสร้างดาวเคราะห์ ทำให้มีมวลมากขึ้น และมีแรงโน้มถ่วงมากพอจะดึงดูดแก๊สไฮโดรเจนและฮีเลียมได้ → กลายเป็นดาวเคราะห์แก๊สยักษ์หรือดาวเคราะห์น้ำแข็งยักษ์
🔍 3. “Frost line” หรือ snow line
เป็นเขตแดนในระบบสุริยะช่วงเริ่มก่อตัว ที่ภายนอก frost line จะเย็นพอให้เกิดน้ำแข็งภายใน frost line ร้อนเกินไป
ทำให้ภายใน frost line เกิดดาวเคราะห์หิน ภายนอก frost line เกิดดาวเคราะห์ที่มีน้ำแข็งและดึงดูดแก๊สได้
</t>
  </si>
  <si>
    <t xml:space="preserve">4 เขตใหญ่
โดยทั่วไปจะนิยมแบ่งเป็น:
1. เขตดาวเคราะห์ชั้นใน
2. แถบดาวเคราะห์น้อย
3. เขตดาวเคราะห์ชั้นนอก
4. เขตไกลสุด เช่น แถบไคเปอร์และเมฆออร์ต
</t>
  </si>
  <si>
    <t>ดาวเคราะห์น้อยจำนวนมาก, ฝุ่นและเศษซากหิน, และ ดาวเคราะห์แคระเช่นซีรีส</t>
  </si>
  <si>
    <t>เขตดงดาวหางประกอบด้วย:
วัตถุน้ำแข็งขนาดเล็ก
ดาวเคราะห์แคระ
เศษซากก้อนหินและน้ำแข็ง
ทั้งหมดนี้อยู่ใน แถบไคเปอร์ และ เมฆออร์ต</t>
  </si>
  <si>
    <t>ดาวเคราะห์ที่เหมาะสมต่อการดำรงชีวิตควรอยู่ในเขตเอื้อชีวิต มีอุณหภูมิพอเหมาะ น้ำในสถานะของเหลว บรรยากาศปกป้องสิ่งมีชีวิต สนามแม่เหล็ก องค์ประกอบเคมีที่เหมาะสม และพื้นผิวที่สิ่งมีชีวิตสามารถอาศัยได้</t>
  </si>
  <si>
    <t>ดาวฤกษ์แรกเริ่ม (Protostar) ซึ่งเป็นมวลก๊าซและฝุ่นที่เริ่มยุบรวมกันภายใต้แรงโน้มถ่วง ทำให้เกิดความร้อนและแสงสว่างขึ้น ส่วนมวลสารสีส้มแดงที่หมุนวนอยู่รอบๆ คือ จานดาวเคราะห์ก่อนเกิด (Protoplanetary Disk) ซึ่งประกอบด้วยก๊าซและฝุ่นที่ไม่ได้ตกลงไปสู่แกนกลาง แต่แผ่ราบออกเป็นจาน เนื่องจากแรงเหวี่ยงหนีศูนย์กลาง มวลสารในจานนี้จะเริ่มรวมตัวกันเป็นก้อนเล็กๆ และค่อยๆ พอกพูนมวลขึ้นจนกลายเป็นดาวเคราะห์ในเวลาต่อมา"</t>
  </si>
  <si>
    <t>ดาวฤกษ์แรกเริ่ม (Protostar) (ดวงอาทิตย์ของเราในอนาคต) ที่อยู่ตรงกลาง การหมุนวนทำให้มวลสาร (ก๊าซและฝุ่น) ในจานเริ่มจับตัวกันเป็นก้อนเล็กๆ มากขึ้น และมีการก่อตัวเป็นโครงสร้างคล้ายวงแหวน การชนกันและพอกพูนมวลของอนุภาคต่างๆ ในจานนี้จะนำไปสู่การก่อกำเนิดของ ดาวเคราะห์น้อย (planetesimals) ซึ่งเป็นจุดเริ่มต้นของการสร้างดาวเคราะห์และวัตถุอื่นๆ ในระบบสุริยะ"
นี่คือขั้นตอนสำคัญที่ระบบสุริยะของเราเริ่มเป็นรูปเป็นร่างมากขึ้น</t>
  </si>
  <si>
    <t>จานดาวเคราะห์ก่อนเกิด (Protoplanetary Disk) ได้พัฒนาไปอีกขั้น มวลสารที่เป็นก๊าซและฝุ่นในจานได้เริ่มรวมตัวกันเป็นก้อนแข็งขนาดใหญ่ขึ้นเรื่อยๆ เรียกว่า ดาวเคราะห์น้อย (planetesimals) และมีการกวาดล้างพื้นที่ในวงโคจรของตนเอง ทำให้เกิดเป็นช่องว่างและวงแหวนที่ชัดเจนขึ้นอย่างที่เห็นในภาพ
ในขั้นตอนนี้ ดาวเคราะห์น้อยเหล่านี้จะชนกันและรวมตัวกันอย่างต่อเนื่อง ซึ่งเป็นกระบวนการที่เรียกว่า การพอกพูนมวล (accretion) ทำให้พวกมันค่อยๆ เติบโตขึ้นเป็น ดาวเคราะห์ก่อนเกิด (protoplanets) จนกระทั่งกลายเป็นดาวเคราะห์ที่สมบูรณ์แบบในที่สุด ส่วนแกนกลางที่สว่างจ้านั้นก็คือดวงอาทิตย์ของเราที่เริ่มจะมีเสถียรภาพมากขึ้นแล้ว"</t>
  </si>
  <si>
    <t>ระบบสุริยะที่ก่อตัวขึ้นอย่างสมบูรณ์ แล้ว หลังจากผ่านกระบวนการพอกพูนมวลและการชนกันของดาวเคราะห์น้อยและดาวเคราะห์ก่อนเกิดมาเป็นระยะเวลานาน ดาวเคราะห์ขนาดใหญ่และเล็กได้รวมตัวกันจนมีรูปร่างและขนาดคงที่ และโคจรอยู่ในวงโคจรที่เสถียรรอบดวงอาทิตย์ ซึ่งได้กลายเป็นดาวฤกษ์ที่สมบูรณ์และให้พลังงานจากการหลอมรวมนิวเคลียร์ (nuclear fusion) อย่างต่อเนื่อง มวลสารส่วนใหญ่ที่เหลือจากจานดาวเคราะห์ก่อนเกิดได้ถูกกวาดล้าง ถูกรวมเข้าไปในดาวเคราะห์ ถูกขับออกไปนอกระบบสุริยะ หรือกลายเป็นวัตถุขนาดเล็ก เช่น ดาวเคราะห์แคระ ดาวเคราะห์น้อย และดาวหาง ที่โคจรอยู่ในระบบสุริยะของเราในปัจจุบัน"</t>
  </si>
  <si>
    <t xml:space="preserve">Kepler-452b
เหตุผล
1. ขนาดและมวล — Kepler-452b มีขนาดและมวลใกล้เคียงกับโลก จัดเป็นดาวเคราะห์หิน (rocky planet) เหมือนกับโลก
2. ตำแหน่งในเขตเอื้ออาศัย — โคจรรอบดาวฤกษ์ในระยะที่เหมาะสม (habitable zone) ซึ่งทำให้อุณหภูมิพื้นผิวอาจเหมาะสมกับน้ำในสถานะของเหลว
3. ดาวฤกษ์คล้ายดวงอาทิตย์ — Kepler-452b โคจรรอบดาวฤกษ์ที่คล้ายดวงอาทิตย์ (ประเภท G) ทำให้สภาพแวดล้อมอาจคล้ายโลกมากกว่าดาวเคราะห์ที่โคจรรอบดาวแคระแดงหรือดาวฤกษ์อื่นๆ
</t>
  </si>
  <si>
    <t>Kepler-69c ไม่เหมาะสมกับการมีสิ่งมีชีวิตอาศัยอยู่เพราะอุณหภูมิสูงเกินไปและสภาพแวดล้อมรุนแรง</t>
  </si>
  <si>
    <t>Kepler-452b
เหตุผล
โคจรรอบดาวฤกษ์ที่คล้ายดวงอาทิตย์ (ดาวประเภท G) ทำให้มีแสงและความร้อนใกล้เคียงกับโลก
อยู่ในเขตเอื้อต่อการมีสิ่งมีชีวิต (habitable zone) ที่น้ำสามารถอยู่ในสถานะของเหลวได้
ขนาดและมวลใกล้เคียงกับโลก เป็นดาวเคราะห์หินที่อาจมีบรรยากาศเหมาะสม
สภาพแวดล้อมมีโอกาสเหมาะสมกับการดำรงชีวิตแบบที่เรารู้จัก</t>
  </si>
  <si>
    <t>กลุ่มเมฆก๊าซและฝุ่นขนาดใหญ่ที่เรียกว่าเนบิวลาดาวฤกษ์ หรือโซลาร์เนบิวลา</t>
  </si>
  <si>
    <t>เกิดจากกระบวนการทางวิทยาศาสตร์ที่ซับซ้อน เริ่มต้นจากการยุบตัวของเมฆฝุ่นแก๊สขนาดใหญ่ภายใต้แรงโน้มถ่วงของตัวเอง เมื่อความดันและอุณหภูมิสูงถึงจุดหนึ่ง</t>
  </si>
  <si>
    <t>เกิดจากการรวมตัวของกลุ่มเมฆฝุ่นและแก๊ส (เนบิวลาสุริยะ) ที่หมุนรอบดวงอาทิตย์ที่กำลังก่อตัว แรงโน้มถ่วงดึงดูดอนุภาคต่างๆ เข้าหากัน จนเกิดเป็นก้อนขนาดใหญ่ขึ้นเรื่อยๆ และพัฒนาเป็นดาวเคราะห์</t>
  </si>
  <si>
    <t>ตำแหน่งและอุณหภูมิที่แตกต่างกันในระบบสุริยะในขณะที่พวกมันก่อตัวขึ้น</t>
  </si>
  <si>
    <t>วัตถุขนาดเล็กจำนวนมาก ที่เรียกว่า ดาวเคราะห์น้อย ซึ่งส่วนใหญ่มีลักษณะเป็นหิน แต่บางดวงก็อาจมีดินเหนียวหรือโลหะ เช่น นิกเกิลและเหล็ก</t>
  </si>
  <si>
    <t>มีน้ำในสถานะของเหลว มีชั้นบรรยากาศที่เหมาะสม มีอุณหภูมิที่พอเหมาะ และอยู่ห่างจากดาวฤกษ์ในระยะที่เหมาะสม</t>
  </si>
  <si>
    <t>กลุ่มแก๊สและฝุ่นเริ่มรวมตัวกัน</t>
  </si>
  <si>
    <t>เริ่มก่อตัวเป็นดาวฤกษ์และจานหมุน</t>
  </si>
  <si>
    <t>เริ่มก่อตัวเป็นดาวเคราะห์</t>
  </si>
  <si>
    <t>ดวงอาทิตย์และดาวเคราะห์ก่อตัวเสร็จสมบูรณ์</t>
  </si>
  <si>
    <t>ดาวศุกร์เพราะ มีขนาดและมวลที่ใกล้เคียงกับโลก นอกจากนี้ยังมีองค์ประกอบเป็นหินซิลิเกตเช่นเดียวกับโลก และมีชั้นบรรยากาศ รวมถึงหลักฐานที่แสดงถึงการเปลี่ยนแปลงทางธรณีวิทยาภายในดาว</t>
  </si>
  <si>
    <t>เป็นดาวเคราะห์นอกระบบที่ ไม่สามารถมีสิ่งมีชีวิตได้ เพราะเป็นดาวแก๊ส ไม่มีพื้นดิน
อุณหภูมิสูง (1,000–1,500°C)
มีลมแรงและฝนแก้ว
อยู่ใกล้ดาวแม่เกินไป รับรังสีแรง</t>
  </si>
  <si>
    <t xml:space="preserve">ดาวเคราะห์ที่อยู่ใน เขตอาศัยได้ ของดาวฤกษ์ ซึ่งเป็นบริเวณที่ดาวเคราะห์มีระยะห่างจากดาวฤกษ์ในระดับที่เหมาะสม ทำให้น้ำสามารถคงอยู่ในสถานะของเหลวได้ </t>
  </si>
  <si>
    <t>การรวมตัวกันของกลุ่มแก๊สและฝุ่นต่างๆหรือเรียกว่าเนบิวลา</t>
  </si>
  <si>
    <t>การยุบตัวของกลุ่มก๊าซและฝุ่นภายใต้แรงโน้มถ่วง จนเกิด โปรโตสตาร์ ที่แกนร้อนมากพอจนเกิด ฟิวชันของไฮโดรเจน</t>
  </si>
  <si>
    <t>การรวมตัวของฝุ่นแก๊สจนกลายเป็นหินเล็กๆและรวมตัวกันเป็นดาวเคราะห์</t>
  </si>
  <si>
    <t>ดาวเคราะห์ชั้นในอยู่ใกล้ดวงอาทิตย์ ความร้อนสูง ธาตุหนักเลยควบแน่นและรวมตัวได้ 
ดาวเคราะห์ชั้นนอก อุณหภูมิต่ำ ควบแน่นได้แต่ควบแน่นเป็นกลุ่มแก๊ส</t>
  </si>
  <si>
    <t>ดวงอาทิตย์มีเขตบริวาร 4 เขต ได้แก่:
1. เขตดาวเคราะห์ชั้นใน
2. เขตดาวเคราะห์ชั้นนอก
3. แถบไคเปอร์
4. เมฆออร์ต</t>
  </si>
  <si>
    <t xml:space="preserve">ดาวเคราะห์น้อย , ฝุ่นและแก๊ส </t>
  </si>
  <si>
    <t>ดาวเคราะห์แคระ ดาวหางคาบสั้น ดาวหางคาบยาว วัตถุน้ำแข็งและหิน</t>
  </si>
  <si>
    <t>มีน้ำ มีอากาศ มีแรงโน้มถ่วงและอุณหภูมิที่พอดี มีแสงสว่าง</t>
  </si>
  <si>
    <t>เนบิวลาร์ดาวเคราะห์</t>
  </si>
  <si>
    <t>ระยะการก่อตัวของดาวเคราะห์</t>
  </si>
  <si>
    <t>Geliese 667Cc</t>
  </si>
  <si>
    <t>Kepler - 69c เพราะอุณหภูมิบนพื้นผิวสูงเกินไป</t>
  </si>
  <si>
    <t>Kepler - 452b เพราะมีอุณหภูมิและระยะห่างของดาวเคราะห์กับดาวฤกษ์ใกล้เคียงกับโลกและดวงอาทิตย์</t>
  </si>
  <si>
    <t>ณัฐนรึ อมรจุติ</t>
  </si>
  <si>
    <t>เนบิวลา เศษซากจากระเบิดซุปเปอร์โนวา</t>
  </si>
  <si>
    <t>Protostarยุบตัวจนความดันและอุณหภูมิสูง เกิดปฏิกิริยานิวเคลียร์ฟิวชันเป็นดวงอาทิตย์</t>
  </si>
  <si>
    <t>ศูนย์กลางดวงอาทิตย์จะผลิตพลังงานด้วยปฏิกิริยานิวเคลียร์ฟิวชัน โดยอัตราคงที่ บริเวณแผ่นจานหมุนจึงเกิดการพอกพูนมวล</t>
  </si>
  <si>
    <t>ได้รับอิทธิพลจากลมสุริยะจากดวงอาทิตย์พัดพาแก๊สออกจากผิว</t>
  </si>
  <si>
    <t xml:space="preserve">4 เขต
เขตดาวเคราะห์ชั้นใน
เขตดาวเคราะห์น้อย
เขตดาวเคราะห์ฉันนอก
เขตดาวหาง
</t>
  </si>
  <si>
    <t>เศษหินโลหะ แก๊ส สสารต่างๆ ที่เหลือจากการรวมตัวของดาวเคราะห์</t>
  </si>
  <si>
    <t>วัตถุและแก๊สกลุ่มน้ำแข็ง</t>
  </si>
  <si>
    <t>เขตที่ได้รับพลังงานจากดาวฤกษ์อย่างเหมาะสมทำให้เขตที่ได้รับพลังงานจากดาวฤกษ์อย่างเหมาะสมทำให้อุณหภูมิผิวและสภาพแวดล้อมเอื้อ</t>
  </si>
  <si>
    <t>เนบิวลาสุริยะยุบตัวกลายเป็นดาวฤกษ์ก่อนเกิดและเนบิวลาสุริยะที่เหลือรวมตัวกันเป็นจานแบนและหมุนรอบใจกลาง</t>
  </si>
  <si>
    <t>ดาวฤกษ์ก่อนเกิดกลายดวงอาทิตย์ 
แผ่นจานที่หมุนรอบบางลงเพราะเกิดการรวมตัวด้วยแรงโน้มถ่วงพอกพูนกลายเป็นวัตถุขนาดใหญ่ขึ้น</t>
  </si>
  <si>
    <t>ศูนย์กลางดวงอาทิตย์ผลิตพลังงานด้วยปฏิกิริยานิวเคลียร์ฟิวชั่นด้วยอัตราคงที่ทำให้ศูนย์กลางดวงอาทิตย์ผลิตพลังงานด้วยปฏิกิริยานิวเคลียร์ฟิวชั่นด้วยอัตราคงที่ทำให้วัตถุโดยรอบแผนการหมุนเกิดการพอกพูนมวลกลายเป็น ดาวเคราะห์ต่างๆ</t>
  </si>
  <si>
    <t>Kepler-452 เพราะระยะห่างและดาวฤกษ์ที่คุณสมบัติคล้ายกัน</t>
  </si>
  <si>
    <t>Trappist-1e Gliese 667Cc เพราะระยะห่างน้อยเกินไป ร้อนมาก
Kepler-69c เพราะระยะห่างน้อยเกินไป และอุณหภูมิมีความร้อนมาก</t>
  </si>
  <si>
    <t>Kepler-452b เพราะมีความห่างและอุณหภูมิของดาวฤกษ์ที่คล้ายกันซึ้งเป็นเขตเอื้อชีวิต</t>
  </si>
  <si>
    <t>การยุบตัวของเนบิลลา</t>
  </si>
  <si>
    <t>การยุบตัวของเนบิลลา เกิดเป็น จานดาวเคราะห์</t>
  </si>
  <si>
    <t>4เขต 1.ดาวเคราะห์ชั้นใน
2.ดาวเคราะห์น้อย
3.ดาวเคราะห์ชั้นนอก
4.แถปไคเปอรกับดงดาวหาง</t>
  </si>
  <si>
    <t>ดาวเคราะห์น้อย  ซึ่งเป็นวัตถุหินและโลหะที่โคจรรอบดวงอาทิตย์</t>
  </si>
  <si>
    <t>ดาวหาง ฝุ่น หิน นํ้าแข้ง</t>
  </si>
  <si>
    <t>อุณหภูมิพอดี มีนํ้า มีชั้นบรรยากาศ</t>
  </si>
  <si>
    <t>จานกําเนิดดาวเคราะห์</t>
  </si>
  <si>
    <t>Kepler-452 มีอุณหภูมิ ใกล้เคียง</t>
  </si>
  <si>
    <t>Gliese 667C
อยู่ใกล้ ดาวฤกษ์มากเกินไป และ มีอุณหภูมิสูง</t>
  </si>
  <si>
    <t>บริเวณที่ดาวเคราะห์มีระยะห่างจากดาวฤกษ์ในระดับที่เหมาะสม ทำให้น้ำสามารถคงอยู่ในสถานะของเหลวได้</t>
  </si>
  <si>
    <t>กลุ่มเมฆฝุ่น</t>
  </si>
  <si>
    <t>เกิดเนบิลลาสุริยะ</t>
  </si>
  <si>
    <t>เกิดจากฝุ่นและกา</t>
  </si>
  <si>
    <t>เพราะลมสุริยะพัดแก๊สออกไปยังดาวเคาระห์ชั้นนอกทำให้ดาวเคราะห์ชั้นในเหลือแต่หินและโลหะ</t>
  </si>
  <si>
    <t>4 เขต 1.ดาวเคราะห์ชั้นใน 2.ดาวเคราะห์น้อย 3.ดาวเคราะห์ชั้นนอก 4.เขตดาวหาง</t>
  </si>
  <si>
    <t>ดาวพุธ ดาวคุกร์ ดาวโลก ดาวอังคาร</t>
  </si>
  <si>
    <t>หินอุกกาบาตชนาดเล็ก</t>
  </si>
  <si>
    <t>อุกกาบาต ดาวเคราะห์แคระ</t>
  </si>
  <si>
    <t>อยู่ในเขตเอื้อชีวิต มีน้ำเป็นของเหลว อุณหภูมิที่เหมาะสม มีชั้นบรรยากาศ</t>
  </si>
  <si>
    <t>เกิดชูปเปอร์โนวา</t>
  </si>
  <si>
    <t>เนบูลาก่อตัวเป็นจาน</t>
  </si>
  <si>
    <t>ระบบสุริยะเริ่มก่อตัว</t>
  </si>
  <si>
    <t>Kepler-452b เพราะมีระยะห่างจากดาวฤกษ์ใกล้เคียงกันและดาวฤกษ์มีความใกล้ดคียงกับดวงอาทิตย์</t>
  </si>
  <si>
    <t>Kepler-69c เพราะดาวเคราะห์อยู่ใกล้กับดาวฤกษ์ที่มีอูณหภูมิสูง</t>
  </si>
  <si>
    <t>Kepler-452b มีความใกล้เคียงกับโลกและน่าจะอยู่ในเขตเอื้อชีวิต</t>
  </si>
  <si>
    <t>เเก่นกลางของเนบิวลายุบตัว</t>
  </si>
  <si>
    <t>วัสดุเหลือจากการรวมตัวของดวงอาทิตย์</t>
  </si>
  <si>
    <t>ความเเตกต่างของอุณหภูมิ</t>
  </si>
  <si>
    <t>4เขตดาวเคราะห์ชั้นใน น้อย นอก ดาวหาง</t>
  </si>
  <si>
    <t>เเถบไคเปอร์ เมฆออร์ต</t>
  </si>
  <si>
    <t>มีทรัพยากรสำหรับใช้ชีวิตเช่นน้ำอุณหภูมิที่เหมาะสม</t>
  </si>
  <si>
    <t>การรวมตัวของเศษวัตถุ</t>
  </si>
  <si>
    <t>การรวมตัวของดาวเคราะห์</t>
  </si>
  <si>
    <t>เกิดจักรวาล</t>
  </si>
  <si>
    <t>อังคารเพราะมีรอยของน้ำ</t>
  </si>
  <si>
    <t>ดาวอังคารเพราะมีรอยของน้ำ</t>
  </si>
  <si>
    <t>_</t>
  </si>
  <si>
    <t>เคปเลอร์-452b</t>
  </si>
  <si>
    <t>เคปเลอร์-70b เพราะอุณหภูมิสูงมากมาก1500เซลเซียส</t>
  </si>
  <si>
    <t>เคปเลอร์-452b เพราะเป็นเขตเอื้ออยู่อาศัย</t>
  </si>
  <si>
    <t>เริ่มต้นมาจากกลุ่มเมฆฝุ่นและแก๊สในอวกาศขนาดใหญ่</t>
  </si>
  <si>
    <t>เกิดจากการยุบตัวของเนบิวลาจนเกิดปฏิกิริยานิวเครียฟิวชั่นจนกลายเป็นดวงอาทิตย์</t>
  </si>
  <si>
    <t>เกิดขึ้นจากฝุ่นและแก๊ส</t>
  </si>
  <si>
    <t>เป็นดาวเคราะหินเพราะอยู่ใกล้กับดวงอาทิตย์ที่มีความร้อน ทำให้เหลือแต่หินกับโลหะ</t>
  </si>
  <si>
    <t>4 เขต เขตดาวเคราะชั้นใน ดาวเคราะน้อย ดาวเคราะชั้นนอก ดงดาวหาง</t>
  </si>
  <si>
    <t>ดาวพฤหัส ดาวเสา ยูเรนัส เนปจูน</t>
  </si>
  <si>
    <t>แถบดาวเคาะห์น้อย</t>
  </si>
  <si>
    <t>แถวไคเปอร์</t>
  </si>
  <si>
    <t>มีอุณหภูมิและสภาพแวดล้อมที่เอื้อต่อการดำรงชีวิต</t>
  </si>
  <si>
    <t>เนบิวลาซึ่งเป็นเศษซากจากการระเบิดซุปเปอร์โนวาของดาวษ์รุ่นก่อนดวงอาทิตย์ เรียกว่า เนบิวลาสุริยะ ประกอบด้วย แก๊ส โลหะ และสสารต่างๆ</t>
  </si>
  <si>
    <t>เนบิวลาสุริยะยุบตัว มวลร้อนละ99.8ประกอบด้วยแก๊สไฮโดรเจนและฮีเลียม เกิดการยุบตัวเข้าสู่บริเวณใจกลางด้วยแรงโน้มถ่วง ทำให้บริเวณใจกลางมีอุณหภูมิสูง และอีก0.02จะรวมตัวกันเป็นแผ่นจานแบน</t>
  </si>
  <si>
    <t>เกิดดวงอาทิตย์ ดาวฤกษ์ก่อนเกิดยุบตัวลงไปจนมีความดันและอุณหภูมิสูงจะเกิดปฏิกิริยานิวเคลียร์ฟิวชันเกิดเป็นดวงอาทิตย์</t>
  </si>
  <si>
    <t>เกิดดาวเคราะห์ ที่บริเวณศูนย์กลางดวงอาทิตย์จะพลิตพลังงานด้วยปฏิกิริยานิวเคลียร์ฟิวชั่นด้วยอัตราคงที่ วัตถุรอบนอกบริเวณแผ่นจานจะเกิดการพอกพูนมวล</t>
  </si>
  <si>
    <t>Kepler-452bเพราะมีอุณหภูมิผิวเฉลี่ยเหมาะต่อการมีน้ำในสถานะของเหลว</t>
  </si>
  <si>
    <t>มีอุณหภูมิผิวเฉลี่ยที่ร้อนเกินสำหรับการมีชีวิตอยู่ของสิ่งมีชีวิต</t>
  </si>
  <si>
    <t>สนชา พัฒนาภากรณ์</t>
  </si>
  <si>
    <t>เพราะชั้นใน จุดหลอมเหลวสูง ชั้นนอก จุดหลอมเหลวต่ำ</t>
  </si>
  <si>
    <t xml:space="preserve">4เขต 
เขตดาวเคราะห์ชั้นใน
เขตดาวเคราะห์ชั้นนอก
เขตแถบไคเปอร์
เมฆออร์ต </t>
  </si>
  <si>
    <t xml:space="preserve">พฤหัสบดี, เสาร์, ยูเรนัส, เนปจูน
</t>
  </si>
  <si>
    <t>ซีรีส</t>
  </si>
  <si>
    <t>มีเทน แอมโมเนีย น้ำ</t>
  </si>
  <si>
    <t>เป็นบริเวณที่เหมาะสมต่อการดำรงชีวิตและอยู่อาศัยของสิ่งมีชีวิต</t>
  </si>
  <si>
    <t>เกิดดวงอาทิตย์ และเกิดการพอกพูนบริเวณจานหมุน</t>
  </si>
  <si>
    <t>ดาวเคพเลอร์ เพราะ อยู่ในเขตเอื้อชีวิต</t>
  </si>
  <si>
    <t>Gliese 667Cc เพราะไม่ได้อยู่เขตเอื้อชีวิต</t>
  </si>
  <si>
    <t>ดาวเคพเลอร์ เพราะอยู่ในเขตเอื้อชีวิต</t>
  </si>
  <si>
    <t>กลุ่มเมฆก๊าซและฝุ่นขนาดใหญ่ที่เรียกว่าเนบิวลาดาวฤกษ์</t>
  </si>
  <si>
    <t>เริ่มต้นจากการยุบตัวของเมฆฝุ่นแก๊สขนาดใหญ่ภายใต้แรงโน้มถ่วงของตัวเอง เมื่อความดันและอุณหภูมิสูงถึงจุดหนึ่ง เกิดปฏิกิริยานิวเคลียร์ฟิวชันที่ใจกลาง ทำให้ไฮโดรเจนหลอมรวมกันเป็นฮีเลียม ปลดปล่อยพลังงานมหาศาลออกมาในรูปของแสงและความร้อ</t>
  </si>
  <si>
    <t>4 เขตหลัก ได้แก่ ดาวเคราะห์ชั้นใน, แถบดาวเคราะห์น้อย, ดาวเคราะห์ชั้นนอก, และดงดาวหางของออร์ต</t>
  </si>
  <si>
    <t>วัตถุขนาดเล็กจำนวนมาก ที่เรียกว่า ดาวเคราะห์น้อย (asteroids หรือ minor planets) ซึ่งส่วนใหญ่มีลักษณะเป็นหิน แต่บางดวงก็อาจมีดินเหนียวหรือโลหะ เช่น นิกเกิลและเหล็ก</t>
  </si>
  <si>
    <t>วัตถุแข็งเย็นจำนวนมาก ซึ่งส่วนใหญ่เป็นน้ำแข็ง, ฝุ่น, และเศษหิน</t>
  </si>
  <si>
    <t>มีน้ำในสถานะของเหลว มีบรรยากาศที่เหมาะสม และอยู่ในระยะห่างที่เหมาะสมจากดาวฤกษ์</t>
  </si>
  <si>
    <t>1 กลุ่ม Hydrogen ในเมฆโมเลกุล รวมตัวกันด้วยความกดดัน</t>
  </si>
  <si>
    <t>2 เริ่มมีความหนาแน่นสูงขึ้นมาก จนเกิด ปฏิกิริยา Fusion และเกิดโมเมนตัมการ หมุนรอบของ Protoplanetary disk</t>
  </si>
  <si>
    <t>3 Protoplanetary disk ได้รวมตัวกันเป็น "ดาวเคราะห์" แล้ว และได้เย็นตัวลง มีการโคจรรอบดาวฤกษ์แม่อย่าง สมดุลย์ขึ้นเรื่อย ๆ</t>
  </si>
  <si>
    <t>4 จบกระบวนการเป็นระบบสุริยะ</t>
  </si>
  <si>
    <t>Kepler-452b
-ระยะทางจากดาวฤกษ์ใกล้เคียงโลก:
-ประเภทของดาวฤกษ์
-อุณหภูมิพื้นผิวเฉลี่ย</t>
  </si>
  <si>
    <t>Gliese 667Cc;Kepler-69c;Trappist-1e</t>
  </si>
  <si>
    <t>Kepler-69c เป็นดาวเคราะห์ที่ ไม่สามารถมีสิ่งมีชีวิตอาศัยอยู่ได้ เพราะมีอุณหภูมิพื้นผิวสูงมากเกินไป</t>
  </si>
  <si>
    <t>Kepler-452b เป็นดาวเคราะห์ที่มีศักยภาพในการรองรับสิ่งมีชีวิตมากที่สุดในตารางนี้
เนื่องจากมีระยะห่างจากดาวฤกษ์และอุณหภูมิพื้นผิวที่ใกล้เคียงโลก รวมถึงโคจรรอบดาวฤกษ์ชนิดเดียวกับดวงอาทิตย์</t>
  </si>
  <si>
    <t>การรวมกลุ่มของแก็สและฝุ่น</t>
  </si>
  <si>
    <t xml:space="preserve">เกิดจาการยุบตัวเนบิวลาดวงอาทิตย์ </t>
  </si>
  <si>
    <t>ดาวเคราห์ชั้นในได้รับอิทธิพลจากลมสุริยะพาแก็สออกไปจากผิวดาวกลายเป็นดาวเคราห์หิน แต่ดาวเคราห์แก็สได้รับอิทธิพลจากลมสุริยะน้อย ทำให้บริเวณผิวดาวมีแก็สมาก</t>
  </si>
  <si>
    <t>4เขต 1ดาวเคราห์ชั้นใน 2ดาวเคราห์น้อย 3ดาวเคราห์ชั้นนอก 4ดงดาวหาง</t>
  </si>
  <si>
    <t>น้ำแข็ง หิน ฝุ่น</t>
  </si>
  <si>
    <t>โคจรรอบดวงอาทิตย์ในระยะที่เหมาะสม มีอุณหภูมิที่เหมาะสม เกิดน่ำที่ยังคงสภาพของเหลว</t>
  </si>
  <si>
    <t>เนบิวลาสุริยะยุบตัว ประกอบไปด้วย ฝุ่น แก็ส โลหะ เศษหิน</t>
  </si>
  <si>
    <t>มีแก็สไฮโดรเจนและฮีเลียมเกิดการยุบตัวและความดันเพิ่มขึ้นกลายเป็นดาวฤกษ์</t>
  </si>
  <si>
    <t>เกิดดวงอาทิตย์และเกิดการพอกพูนบริเวณจานหมุน</t>
  </si>
  <si>
    <t>ดาว kepler-452b เพราะระยะห่างแต่อุณหภูมิใกล้เคียงกับดวงอาทิตย์</t>
  </si>
  <si>
    <t>Kepler-69c เพราะอุณหภูมิพื้นผิวสูง</t>
  </si>
  <si>
    <t>ดาว kepler-452b เพราะระยะห่างแต่อุณหภูมิใกล้เคียงกับดวงอาทิตย์และอยู่ในเขตเอื้อชีวิต</t>
  </si>
  <si>
    <t>การยุบตัวของเนบวลาสุริยะ</t>
  </si>
  <si>
    <t xml:space="preserve">จากการรวมตัวของเนบิวลาสุริยะ ที่หมุนรอบดวงอาทิตย์ที่กำลังก่อตัว แรงโน้มถ่วงดึงดูดอนุภาคต่างๆ เข้าหากัน จนเกิดเป็นก้อนขนาดใหญ่ขึ้นเรื่อยๆ และพัฒนาเป็นดาวเคราะห์. 
</t>
  </si>
  <si>
    <t>4 เขต คือ เขตดาวเคราะห์ชั้นใน
แถบดาวเคราะห์น้อย
เขตดาวเคราะห์ชั้นนอก
แถบไคเปอร์กับดงดาวหาง</t>
  </si>
  <si>
    <t xml:space="preserve">ดาวพฤหัสบดี(Jupiter), ดาวเสาร์ (Saturn), ดาวยูเรนัส (Uranus), และดาวเนปจูน (Neptune) 
</t>
  </si>
  <si>
    <t>มีนํ้าอยู่ในสถานะของเหลว มีชั้นบรรยากาศ และมีอุณหภูมิที่เหมาะสม</t>
  </si>
  <si>
    <t>1. ซูเปอร์โนวา (Supernova)
ดาวฤกษ์ขนาดใหญ่มวลมากระเบิด กระจายธาตุต่าง ๆ สู่อวกาศ
แรงระเบิดทำให้เนบิวลารอบ ๆ เริ่มยุบตัว</t>
  </si>
  <si>
    <t xml:space="preserve">เนบิวลา (Nebula)
กลุ่มก๊าซและฝุ่นรวมตัวกันจากเศษซากซูเปอร์โนวา
เริ่มหมุนและยุบตัวภายใต้แรงโน้มถ่วง
</t>
  </si>
  <si>
    <t xml:space="preserve">โปรโตสตาร์ (Protostar)
ศูนย์กลางของเนบิวลาเริ่มยุบตัวแน่นขึ้น เกิดความร้อน
กลายเป็นต้นกำเนิดของดวงอาทิตย์
</t>
  </si>
  <si>
    <t>ฝุ่นและก๊าซรวมตัวกันเป็นดาวเคราะห์ (Planetary formation)  ฝุ่นและหินที่เหลือรวมตัวกันเป็นดาวเคราะห์ ดาวเคราะห์น้อย ดวงจันทร์ ฯลฯ  ระบบสุริยะค่อย ๆ สมบูรณ์</t>
  </si>
  <si>
    <t>ต้นจากการยุบตัวของเมฆฝุ่นแก๊สขนาดใหญ่ภายใต้แรงโน้มถ่วงของตัวเอง เมื่อความดันและอุณหภูมิสูงถึงจุดหนึ่ง เกิดปฏิกิริยานิวเคลียร์ฟิวชันที่ใจกลาง ทำให้ไฮโดรเจนหลอมรวมกันเป็นฮีเลียม ปลดปล่อยพลังงานมหาศาลออกมาในรูปของแสงและความร้อน</t>
  </si>
  <si>
    <t xml:space="preserve">เกิดจากการรวมตัวของกลุ่มเมฆฝุ่นและแก๊ส (เนบิวลาสุริยะ) ที่หมุนรอบดวงอาทิตย์ที่กำลังก่อตัว แรงโน้มถ่วงดึงดูดอนุภาคต่างๆ เข้าหากัน จนเกิดเป็นก้อนขนาดใหญ่ขึ้นเรื่อยๆ และพัฒนาเป็นดาวเคราะห์. </t>
  </si>
  <si>
    <t xml:space="preserve"> เนื่องจากอยู่ห่างไกลจากดวงอาทิตย์ บรรยากาศจึงไม่ถูกทำลาย</t>
  </si>
  <si>
    <t xml:space="preserve">4เขต ดาวเคราะห์ชั้นใน, แถบดาวเคราะห์น้อย, ดาวเคราะห์ชั้นนอก, และเขตดาวหาง. </t>
  </si>
  <si>
    <t>วัตถุแข็งเย็นจำนวนมาก ซึ่งส่วนใหญ่เป็นน้ำแข็ง, ฝุ่น, และเศษหิน.</t>
  </si>
  <si>
    <t>มีน้ำในสถานะของเหลว, มีชั้นบรรยากาศที่เหมาะสม, อยู่ในระยะห่างที่เหมาะสมจากดาวฤกษ์ (อยู่ใน "เขตอาศัยได้" หรือ habitable zone) เ</t>
  </si>
  <si>
    <t>ดาวศุกร์ แม้ว่าดาวอังคารจะมีความคล้ายคลึงกับโลกในเรื่องของฤดูกาลและความเอียงของแกนหมุน, แต่ดาวศุกร์มีความใกล้เคียงในเรื่องของขนาดและมวลที่ใกล้เคียงกับโลก</t>
  </si>
  <si>
    <t>เคเลอร์70bเพราะอุณหภูมิสูงเกินไป</t>
  </si>
  <si>
    <t>Trappist-1e เพราะอยู่ในเขตเอื้อชีวิต</t>
  </si>
  <si>
    <t xml:space="preserve">ระบบสุริยะเกิดจากกลุ่มก๊าซและฝุ่นในอวกาศขนาดใหญ่ (เรียกว่า เนบิวลา) ที่เกิดการยุบตัวภายใต้อิทธิพลของแรงโน้มถ่วง เมื่อประมาณ 4.6 พันล้านปีที่ผ่านมา
</t>
  </si>
  <si>
    <t xml:space="preserve">เมื่อเนบิวลายุบตัวลงจนกึ่งกลางมีมวลและอุณหภูมิสูงมาก จึงเกิดปฏิกิริยานิวเคลียร์ฟิวชันของ ไฮโดรเจนกลายเป็นฮีเลียม ปล่อยพลังงานมหาศาลออกมา เกิดเป็น ดวงอาทิตย์
</t>
  </si>
  <si>
    <t>ฝุ่นและก๊าซที่เหลือจากการก่อตัวของดวงอาทิตย์รวมตัวกันเป็นก้อนเล็กๆ เรียกว่า พลาเนตซิมอล (planetesimal) แล้วชนกันจนรวมเป็นก้อนใหญ่ขึ้น กลายเป็น ดาวเคราะห์</t>
  </si>
  <si>
    <t>เนื่องจาก อุณหภูมิใกล้ดวงอาทิตย์สูง ทำให้เฉพาะธาตุหนัก เช่น เหล็กและซิลิกอน สามารถรวมตัวเป็นของแข็งได้ จึงเกิดดาวเคราะห์หิน ส่วนบริเวณไกลออกไปมีอุณหภูมิต่ำกว่า จึงเก็บ แก๊สและน้ำแข็ง ได้มาก เกิดเป็นดาวเคราะห์แก๊สขนาดใหญ่</t>
  </si>
  <si>
    <t>แบ่งออกเป็น 3 เขตใหญ่ คือ:
	1.	เขตดาวเคราะห์ชั้นใน
	2.	เขตดาวเคราะห์ชั้นนอก
	3.	เขตวัตถุไคเปอร์และเมฆออร์ต</t>
  </si>
  <si>
    <t>ประกอบด้วย 4 ดวง ได้แก่:
	•	ดาวพฤหัสบดี
	•	ดาวเสาร์
	•	ดาวยูเรนัส
	•	ดาวเนปจูน</t>
  </si>
  <si>
    <t>ประกอบด้วย ดาวเคราะห์น้อย (Asteroids) ซึ่งเป็นก้อนหินและโลหะขนาดเล็ก ส่วนมากอยู่ระหว่าง วงโคจรของดาวอังคารกับดาวพฤหัสบดี</t>
  </si>
  <si>
    <t>ประกอบด้วย ดาวหาง (Comets) และวัตถุน้ำแข็ง เช่น ไคเปอร์เบลต์ (Kuiper Belt) และ เมฆออร์ต (Oort Cloud) ซึ่งอยู่ห่างไกลจากดวงอาทิตย์มาก</t>
  </si>
  <si>
    <t>ควรมีสมบัติดังนี้:
	•	มี น้ำในสถานะของเหลว
	•	มี ชั้นบรรยากาศ ป้องกันรังสีอันตราย
	•	อยู่ในระยะที่เหมาะสมจากดาวฤกษ์ (เรียกว่า เขตเอื้อชีวิต หรือ Goldilocks Zone)
	•	มีองค์ประกอบทางเคมี เช่น คาร์บอน ไฮโดรเจน ออกซิเจน
	•	มี แรงโน้มถ่วงเหมาะสม รักษาบรรยากาศได้</t>
  </si>
  <si>
    <t>เกิดเนบิวลา</t>
  </si>
  <si>
    <t>การก่อตัวขอโปรโตซัน</t>
  </si>
  <si>
    <t>การเคลียร์เส้นวงโคจร</t>
  </si>
  <si>
    <t xml:space="preserve">Kepler-69c
เหตุผล:
	•	มีอุณหภูมิพื้นผิวสูงถึง 573 K ซึ่งร้อนเกินไปต่อการดำรงอยู่ของน้ำในสถานะของเหลว
	•	ไม่อยู่ใน “เขตเอื้ออาศัย”
</t>
  </si>
  <si>
    <t>Kepler-452b
เหตุผล:
	•	มีระยะจากดาวฤกษ์และอุณหภูมิอยู่ในเขตเอื้ออาศัย</t>
  </si>
  <si>
    <t xml:space="preserve">เกิดจากการยุบตัวของเนบิวลาดวงอาทิตย์ (Solar Nebula) ซึ่งเป็นกลุ่มก๊าซและฝุ่นขนาดใหญ่ที่หมุนวน แรงโน้มถ่วงทำให้เนบิวลายุบตัวลง กลายเป็นดวงอาทิตย์ที่อยู่ตรงกลาง และวัสดุที่เหลือก็แบนราบเป็นจานหมุน อนุภาคต่างๆ ในจานนี้ชนกันและรวมตัวกันเป็นก้อนใหญ่ขึ้นเรื่อยๆ จนกลายเป็นดาวเคราะห์ </t>
  </si>
  <si>
    <t xml:space="preserve">ดาวเคราะห์ชั้นใน (ดาวเคราะห์หิน) และดาวเคราะห์ชั้นนอก (ดาวเคราะห์แก๊ส) มีความแตกต่างกันเนื่องจากตำแหน่งและสภาพแวดล้อมในช่วงที่พวกมันก่อตัวขึ้น ดาวเคราะห์ชั้นในอยู่ใกล้ดวงอาทิตย์มากกว่า ทำให้ได้รับความร้อนและลมสุริยะที่รุนแรง ซึ่งพัดพาก๊าซและฝุ่นเบาๆ ออกไป ทำให้เหลือแต่หินและโลหะที่หนักกว่า ก่อตัวเป็นดาวเคราะห์หิน ในขณะที่ดาวเคราะห์ชั้นนอกอยู่ไกลจากดวงอาทิตย์ ทำให้มีอุณหภูมิต่ำกว่าและได้รับผลกระทบ จากลมสุริยะน้อยกว่า ทำให้พวกมันสามารถสะสมก๊าซไฮโดรเจนและฮีเลียมจำนวนมาก กลายเป็นดาวเคราะห์แก๊สยักษ์
</t>
  </si>
  <si>
    <t>ดวงอาทิตย์ออกเป็น 4 เขตหลักๆ ได้แก่ ดาวเคราะห์ชั้นใน, แถบดาวเคราะห์น้อย, ดาวเคราะห์ชั้นนอก, และเขตดาวหาง</t>
  </si>
  <si>
    <t>การมีน้ำในสถานะของเหลว, ชั้นบรรยากาศที่เหมาะสม, อุณหภูมิที่พอเหมาะ, และระยะห่างที่เหมาะสมจากดาวฤกษ์</t>
  </si>
  <si>
    <t>การเริ่มสร้างระบบสุริยะ</t>
  </si>
  <si>
    <t>ระบบสุริยะแบบสมบูรณ์</t>
  </si>
  <si>
    <t>ดาวอังคาร เนื่องจากมีความเอียงของแกนหมุนที่ใกล้เคียงกับโลก ทำให้เกิดฤดูกาลที่คล้ายคลึงกัน</t>
  </si>
  <si>
    <t>Kepler-452b เพราะ อุหภูมิสูงเกินไป</t>
  </si>
  <si>
    <t>Trappist-1e เพราะอุณหภูมิไม่สูงเกินไป</t>
  </si>
  <si>
    <t>น.ส.วรณัชชา ดลลชานนทื</t>
  </si>
  <si>
    <t>การสะสมตัวของสะสาร</t>
  </si>
  <si>
    <t>อุณหภูมิเหมาะสมคงที่ มีอากาศที่ดี มีน้ำ มีสิ่งที่จำเป็นต่อสิ่งสิ่งมีชีวิต</t>
  </si>
  <si>
    <t>เนบิวลาสุริยา</t>
  </si>
  <si>
    <t>Kepler-69C เพราะอุณหภูมิสูง</t>
  </si>
  <si>
    <t>Gliese 667C เพราะน้ำเป็นของเหลวและเขตเอื้อชีวิต</t>
  </si>
  <si>
    <t>เนบิวลาสสารมืดและฝุ่น</t>
  </si>
  <si>
    <t>เกิดจากกระบวนการทางวิทยาศาสตร์ที่ซับซ้อน เริ่มต้นจากการยุบตัวของเมฆฝุ่นแก๊สขนาดใหญ่ภายใต้แรงโน้มถ่วงของตัวเอง เมื่อความดันและอุณหภูมิสูงถึงจุดหนึ่ง เกิดปฏิกิริยานิวเคลียร์ฟิวชันที่ใจกลาง ทำให้ไฮโดรเจนหลอมรวมกันเป็นฮีเลียม ปลดปล่อยพลังงานมหาศาลออกมาในรูปของแสงและความร้อน</t>
  </si>
  <si>
    <t>5 เขต ได้แก่ ดาวเคราะห์ชั้นใน, แถบดาวเคราะห์น้อย, ดาวเคราะห์ชั้นนอก, แถบไคเปอร์ และเมฆออร์ต</t>
  </si>
  <si>
    <t xml:space="preserve">ดาวพฤหัสบดี, ดาวเสาร์, ดาวยูเรนัส , และดาวเนปจูน </t>
  </si>
  <si>
    <t>วัตถุขนาดเล็กจำนวนมาก ที่เรียกว่า ดาวเคราะห์น้อย ซึ่งส่วนใหญ่มีลักษณะเป็นหิน แต่บางดวงก็อาจมีดินเหนียวหรือโลหะ</t>
  </si>
  <si>
    <t>มีน้ำในสถานะของเหลว มีบรรยากาศที่เหมาะสม และอยู่ในระยะห่างที่เหมาะสมจากดาวฤกษ์ นอกจากนี้ การมีสนามแม่เหล็กที่แข็งแรงเพื่อป้องกันรังสีอันตรายจากอวกาศ</t>
  </si>
  <si>
    <t xml:space="preserve"> โซลาร์เนบิวลา (Solar Nebula) ซึ่งเป็นกลุ่มฝุ่นและแก๊สขนาดใหญ่ในอวกาศ</t>
  </si>
  <si>
    <t>Kepler-452 เพราะ ชนิดของสเปกตรัมคล้ายกันมากที่สุด</t>
  </si>
  <si>
    <t>บิ้กเเบงค์</t>
  </si>
  <si>
    <t>เกิดจากการรวมตัวกันของกลุ่มเมฆฝุ่นและแก๊สขนาดใหญ่ ที่ยุบตัวลงภายใต้แรงโน้มถ่วงของตัวเอง เมื่อความหนาแน่นและอุณหภูมิสูงขึ้นถึงระดับหนึ่ง ก็เกิดปฏิกิริยานิวเคลียร์ฟิวชันที่ใจกลาง</t>
  </si>
  <si>
    <t>เกิดจากการรวมตัวของกลุ่มเมฆฝุ่นและแก๊ส (เนบิวลาสุริยะ) ที่หมุนรอบดวงอาทิตย์ที่กำลังก่อตัว</t>
  </si>
  <si>
    <t xml:space="preserve">ดาวเคราะห์ชั้นใน, แถบดาวเคราะห์น้อย, ดาวเคราะห์ชั้นนอก, วัตถุในแถบไคเปอร์, และดงดาวหางออร์ต </t>
  </si>
  <si>
    <t>วัตถุขนาดเล็กจำนวนมาก ที่เรียกว่า ดาวเคราะห์น้อย (asteroids หรือ minor planets) ซึ่งส่วนใหญ่มีลักษณะเป็นหิน แต่บางดวงก็อาจมีดินเหนียวหรือโลหะ</t>
  </si>
  <si>
    <t xml:space="preserve">มีน้ำในสถานะของเหลว มีบรรยากาศที่เหมาะสม และอยู่ในระยะห่างที่เหมาะสมจากดาวฤกษ์ </t>
  </si>
  <si>
    <t>เมมิวลายุบตัว</t>
  </si>
  <si>
    <t>Kepler-452b และ Trappist-1e เพราะมีอุณหภูมิใกล้เคียงกับโลก</t>
  </si>
  <si>
    <t>ดาวเคราะห์ที่อยู่ใน "เขตอาศัยได้ของดาวฤกษ์ ซึ่งเป็นบริเวณที่ดาวเคราะห์มีระยะห่างจากดาวฤกษ์ในระดับที่เหมาะสม ทำให้น้ำสามารถคงอยู่ในสถานะของเหลวได้ 
เหตุผลที่ดาวเคราะห์ในเขตอาศัยได้มีโอกาส</t>
  </si>
  <si>
    <t>จากการยุบตัวของเมฆก๊าซและฝุ่นในเนบิวลาสุริยะ</t>
  </si>
  <si>
    <t>จากการรวมตัวของอนุภาคฝุ่นและหินเล็กๆ ที่โคจรอยู่รอบดวงอาทิตย์แรกเริ่ม</t>
  </si>
  <si>
    <t>ใกล้ดวงอาทิตย์ร้อน ก๊าซระเหย; ไกลดวงอาทิตย์เย็น ก๊าซคงอยู่</t>
  </si>
  <si>
    <t>4. ใน ดาวเคราะห์น้อย นอก ดาวหาง</t>
  </si>
  <si>
    <t>ดาวเคราะห์น้อย และวัตถุเล็กๆ</t>
  </si>
  <si>
    <t>ดวงดาวหาง วัตถุน้ำเเข็ง</t>
  </si>
  <si>
    <t>มีน้ำในสถานะของเหลว, มีชั้นบรรยากาศเหมาะสม, มีอุณหภูมิพอเหมาะ (หรืออยู่ภายในเขตเอื้อต่อสิ่งมีชีวิต</t>
  </si>
  <si>
    <t xml:space="preserve">Solar nebula </t>
  </si>
  <si>
    <t>การก่อกำเนิดดาวเคราะห์</t>
  </si>
  <si>
    <t>Kepler-452b เพราะอุณหภูมิเหมาะสมที่น้ำเป็นของเหลวได้ และอยู่ในเขตเอื้อต่อชีวิต.</t>
  </si>
  <si>
    <t>ระบบสุริยะมีต้นกำเนิดมาจากการรวมตัวของกลุ่มก๊าซและฝุ่นในอวกาศที่เรียกว่า "เนบิวลา" ซึ่งเกิดจากการระเบิดของดาวฤกษ์ในอดีต เมื่อเวลาผ่านไป แรงโน้มถ่วงทำให้เนบิวลานี้ยุบตัวและหมุนรอบตัวเอง จนเกิดเป็นดวงอาทิตย์และดาวเคราะห์ต่าง ๆ ในระบบสุริยะของเรา</t>
  </si>
  <si>
    <t>ดวงอาทิตย์เกิดขึ้นได้อย่างไร หมายถึงกระบวนการที่ดวงอาทิตย์ถือกำเนิดขึ้นในจักรวาล ซึ่งเกิดจากการรวมตัวของก๊าซและฝุ่นในอวกาศที่เรียกว่า "เนบิวลา" เมื่อแรงโน้มถ่วงดึงก๊าซและฝุ่นเข้ามารวมกันจนเกิดความร้อนและความดันสูงมากพอ กระบวนการนิวเคลียร์ฟิวชันก็เริ่มขึ้น ทำให้ดวงอาทิตย์ส่องแสงและปล่อยพลังงานออกมาอย่างที่เราเห็นในปัจจุบันค่ะ</t>
  </si>
  <si>
    <t>เกิดขึ้นเพราะโดนแรงโน้มถ่วงของดวงอาทิตย์</t>
  </si>
  <si>
    <t>เกิดขึ้นจากแรงโน้มถ่วงบอล</t>
  </si>
  <si>
    <t>1. **เขตดาวเคราะห์ชั้นใน** - ประกอบด้วยดาวเคราะห์ที่อยู่ใกล้ดวงอาทิตย์ เช่น ดาวพุธ ดาวศุกร์ โลก และดาวอังคาร
2. **เขตดาวเคราะห์ชั้นนอก** - ประกอบด้วยดาวเคราะห์ที่อยู่ห่างจากดวงอาทิตย์มากขึ้น เช่น ดาวพฤหัสบดี ดาวเสาร์ ดาวยูเรนัส และดาวเนปจูน
3. **เขตแถบดาวเคราะห์น้อย** - อยู่ระหว่างดาวอังคารและดาวพฤหัสบดี ซึ่งมีวัตถุขนาดเล็กจำนวนมาก
4. **เขตแถบไคเปอร์** - อยู่ถัดจากดาวเนปจูนออกไป ซึ่งมีวัตถุเย็นและน้ำแข็งจำนวนมาก เช่น พลูโต</t>
  </si>
  <si>
    <t>ขตดาวเคราะห์น้อยประกอบด้วยสิ่งต่าง ๆ ที่อยู่ในอวกาศระหว่างดาวอังคารและดาวพฤหัสบดี ซึ่งมีดาวเคราะห์น้อยจำนวนมากที่โคจรรอบดวงอาทิตย์ ดาวเคราะห์น้อยเหล่านี้เป็นวัตถุที่มีขนาดเล็กกว่าและมีรูปร่างไม่แน่นอน บางครั้งอาจมีเศษหินหรือโลหะผสมอยู่ด้วย เขตนี้เรียกว่า "แถบดาวเคราะห์น้อย" และเป็นส่วนหนึ่งของระบบสุริยะที่มีบทบาทสำคัญในการศึกษาวิวัฒนาการของดาวเคราะห์และวัตถุอื่น ๆ ในอวกาศค่ะ</t>
  </si>
  <si>
    <t>ข้อความที่คุณเลือกคือ "เขตดงดาวหางประกอบด้วยสิ่งใดบ้าง" ซึ่งหมายถึงการถามเกี่ยวกับองค์ประกอบของเขตดงดาวหาง เขตดงดาวหาง (หรือที่เรียกว่า Kuiper Belt) เป็นพื้นที่ในระบบสุริยะที่อยู่ถัดจากวงโคจรของดาวเนปจูน ประกอบด้วยวัตถุขนาดเล็กมากมาย เช่น ดาวเคราะห์น้อย ดาวหาง และวัตถุที่เป็นน้ำแข็งอื่น ๆ วัตถุเหล่านี้มีความสำคัญในการศึกษากำเนิดและวิวัฒนาการของระบบสุริยะค่ะ</t>
  </si>
  <si>
    <t>ดาวเคราะห์ที่เอื้อต่อการดำรงชีวิตควรมีสมบัติที่สำคัญหลายประการ เช่น มีน้ำในรูปแบบของเหลว ซึ่งเป็นสิ่งจำเป็นสำหรับสิ่งมีชีวิตส่วนใหญ่ มีอุณหภูมิที่เหมาะสมไม่ร้อนหรือเย็นเกินไป มีบรรยากาศที่สามารถปกป้องสิ่งมีชีวิตจากรังสีอันตราย และมีสารอาหารหรือแร่ธาตุที่จำเป็นต่อการเจริญเติบโตของสิ่งมีชีวิต นอกจากนี้ การมีสนามแม่เหล็กเพื่อป้องกันรังสีจากอวกาศก็เป็นสิ่งที่ช่วยให้ดาวเคราะห์นั้นสามารถสนับสนุนการดำรงชีวิตได้อย่างยั่งยืนค่ะ</t>
  </si>
  <si>
    <t>ดาวเคราะห์ขาว</t>
  </si>
  <si>
    <t>ดาวอังคารเพราะมีขนาดใกล้เคียงโลก</t>
  </si>
  <si>
    <t>เพราะการที่สิ่งมีชีวิตจะอยู่ได้นั้นขึ้นอยู่กับ อุณหภูมิและปัจจัยอื่นๆอีกหลายอย่าง</t>
  </si>
  <si>
    <t>ไม่มีเพราะ ยังไม่มีการสำรวจ ที่ดีพอ</t>
  </si>
  <si>
    <t>กลุ่มแก๊สยุบตัวลง และหมุนรอบตัวเอง ทำให้ความดันเพิ่มขึ้น โดยไฮโดรเจนรวมกันเป็นฮีเลียมได้พลังงานของดาวฤกษ์ดวงใหม่ คือ ดวงอาทิตย์</t>
  </si>
  <si>
    <t>ดวงอาทิตย์ที่อาศัยแรงโน้มถ่วงทำให้ดาวเคราะห์บริวาร รวมถึงดาวโลกไม่หลุดออกจากวงโคจรของดวงอาทิตย์</t>
  </si>
  <si>
    <t>บริเวณใกล้ดวงอาทิตย์มีอุณหภูมิสูง สารบางส่วนระเหยเป็นแก๊ส บางส่วนเกิดจากเศษโลหะ เศษหิน รวมตัวกันจนมีขนาดใหญ่ขึ้น
 และ ส่วนบริเวณที่ไกลออกไป มีอุณหภูมิต่ำกว่า จึงรวมตัวกันเป็นดาวเคราะห์ขนาดใหญ่ ในแถบกลุ่มดาวเคราะห์แก๊สที่อยู่รอบนอก</t>
  </si>
  <si>
    <t>แบ่งเป็น 4 เขต 1.เขตดาวเคราะห์ชั้นใน 2.แถบดาวเคราะห์น้อย 3.เขตดาวเคราะห์ชั้นนอก 4.เขตดาวหาง</t>
  </si>
  <si>
    <t>ก้อนหินจำนวนมาก</t>
  </si>
  <si>
    <t>ไอน้ำ ฝุ่น และแก๊ส น้ำแข็ง ไอน้ำ และแก๊สที่เย็นจัด หางฝุ่นและหางแก๊ส</t>
  </si>
  <si>
    <t>ของแข็ง ของเหลว และแก๊ส มีชั้นบรรยากาศที่เหมาะสมต่อการดำรงชีวิตของสิ่งมีชีวิต และอยู่ห่างจากดวงอาทิตย์ในระยะทางที่เหมาะสม</t>
  </si>
  <si>
    <t>กล่มไฮโดรเจนในเมฆโมเลกุลรวมตัวกันด้วยความกดดัน</t>
  </si>
  <si>
    <t>เริ่มมีความหนาแน่นสูงขึ้นมาก จนเกิดปฏิกิริยา Fusion และเกิดโมเมนตัมการหมุนรอบของ protoplnetary disk</t>
  </si>
  <si>
    <t>protoplnetary disk ได้รวมตัวกันเป็นดาวเคราะห์แล้ว และได้เย็นตัวลงมีการโคจรรอบดาวฤกษ์แม่อย่างสมดุลย์ขึ้นเรื่อยๆ</t>
  </si>
  <si>
    <t>จบกระบวนการเป็นระบบสุริยะ</t>
  </si>
  <si>
    <t>Kepler-452b เพราะ มีระยะห่างกับดาวฤกษ์ใกล้เคียงกับโลกและมีอุณหภูมิพื้นผิวดาวใกล้เคียงกัน</t>
  </si>
  <si>
    <t>Kepler-69 เพราะมีอุณหภูมิพื้นผิวดาวมากเกินไป</t>
  </si>
  <si>
    <t>Kepler-452b เพราะ มีระยะห่างกับดาวฤกษ์ใกล้เคียงกับโลกและมีอุณหภูมิพื้นผิวดาวใกล้เคียงกับโลกของเรา</t>
  </si>
  <si>
    <t>ระบบสุริยะมีต้นกำเนิดมาจากเมฆฝุ่นและแก๊สขนาดยักษ์ที่ยุบตัวลงภายใต้แรงโน้มถ่วงของตัวเอง เรียกว่า "เนบิวลาดาวฤกษ์"</t>
  </si>
  <si>
    <t>ดวงอาทิตย์เกิดขึ้นจากแกนกลางของเนบิวลาดาวฤกษ์ที่ยุบตัวลงอย่างหนาแน่นภายใต้แรงโน้มถ่วง อุณหภูมิและความดันเพิ่มขึ้นสูงมากจนเกิดปฏิกิริยานิวเคลียร์ฟิวชันขึ้น ทำให้เกิดการปล่อยพลังงานมหาศาลออกมากลายเป็นดาวฤกษ์</t>
  </si>
  <si>
    <t>ดาวเคราะห์ในระบบสุริยะเกิดขึ้นจากการรวมตัวกันของฝุ่นและแก๊สที่เหลืออยู่รอบๆ ดวงอาทิตย์ในดิสก์การก่อตัวของดาวเคราะห์ อนุภาคเหล่านี้ชนกันและเกาะรวมกันเป็นก้อนที่ใหญ่ขึ้นเรื่อยๆ จนกลายเป็นดาวเคราะห์</t>
  </si>
  <si>
    <t>ดาวเคราะห์ชั้นใน เกิดขึ้นใกล้ดวงอาทิตย์ซึ่งมีอุณหภูมิสูง สสารที่มีจุดหลอมเหลวสูง เช่น โลหะและซิลิเกต สามารถควบแน่นและรวมตัวกันได้ ในขณะที่สสารที่มีจุดหลอมเหลวต่ำ เช่น น้ำแข็งและแก๊ส จะถูกลมสุริยะพัดออกไป
  ดาวเคราะห์ชั้นนอก เกิดขึ้นไกลจากดวงอาทิตย์ซึ่งมีอุณหภูมิต่ำ สสารที่มีจุดหลอมเหลวต่ำ เช่น น้ำแข็ง สามารถควบแน่นและรวมตัวกันได้เป็นแกนกลางขนาดใหญ่ ซึ่งมีแรงโน้มถ่วงมากพอที่จะดึงดูดแก๊สเบาๆ อย่างไฮโดรเจนและฮีเลียมจำนวนมากเข้ามา</t>
  </si>
  <si>
    <t xml:space="preserve">4 เขตหลักๆ คือ เขตดาวเคราะห์ชั้นใน, แถบดาวเคราะห์น้อย, เขตดาวเคราะห์ชั้นนอก, และเขตดาวหาง. </t>
  </si>
  <si>
    <t>อยู่ในเขตที่อยู่อาศัยได้ ระยะห่างจากดาวฤกษ์ที่เหมาะสม ทำให้น้ำสามารถอยู่ในสถานะของเหลวได้
  มีน้ำในสถานะของเหลว น้ำเป็นสิ่งจำเป็นสำหรับสิ่งมีชีวิตตามที่เราทราบ
  มีชั้นบรรยากาศที่เหมาะสม สามารถกักเก็บความร้อน ป้องกันรังสีอันตรายจากอวกาศ และมีแก๊สที่จำเป็นต่อสิ่งมีชีวิต เช่น ออกซิเจน
  มีสนามแม่เหล็ก ช่วยป้องกันอนุภาคมีประจุพลังงานสูงจากลมสุริยะไม่ให้ทำลายชั้นบรรยากาศ
 มีมวลและขนาดที่เหมาะสม เพื่อรักษาสภาพชั้นบรรยากาศและกิจกรรมทางธรณีวิทยาที่เหมาะสม</t>
  </si>
  <si>
    <t>การรวมตัวของดาวเคราะห์น้อย</t>
  </si>
  <si>
    <t>Kepler-452b ชนิดสเปกตรัมของดาวฤกษ์และระยะทางจากดาวฤกษ์ใกล้เคียงกัน</t>
  </si>
  <si>
    <t>ระบบสุริยะเกิดจากเนบิวลา (กลุ่มก๊าซและฝุ่น) ที่ยุบตัวด้วยแรงโน้มถ่วง จนเกิดการหมุน แบนเป็นแผ่น และรวมตัวกันเป็นดวงอาทิตย์และดาวเคราะห์ต่าง ๆ</t>
  </si>
  <si>
    <t>ดวงอาทิตย์เกิดจากเนบิวลา (กลุ่มก๊าซและฝุ่น) ที่ยุบตัวด้วยแรงโน้มถ่วง ศูนย์กลางร้อนขึ้นจนเกิดปฏิกิริยานิวเคลียร์ฟิวชัน เปลี่ยนไฮโดรเจนเป็นฮีเลียม ปล่อยพลังงานออกมา จึงกลายเป็นดวงอาทิตย์ที่ส่องแสงและให้ความร้อนอย่างในปัจจุบัน</t>
  </si>
  <si>
    <t>ดาวเคราะห์เกิดจากฝุ่นและก๊าซในจานเนบิวลารอบดวงอาทิตย์ รวมตัวกันเป็นก้อนใหญ่ขึ้นเรื่อย ๆ จนกลายเป็นดาวเคราะห์</t>
  </si>
  <si>
    <t>เพราะใกล้ดวงอาทิตย์อุณหภูมิสูง จึงเกิดดาวหิน ส่วน บริเวณไกลอุณหภูมิต่ำ ก๊าซจึงรวมตัวได้ กลายเป็นดาวแก๊ส</t>
  </si>
  <si>
    <t>เขตบริวารของดวงอาทิตย์แบ่งเป็น 3 เขตคือ
	1.	เขตดาวเคราะห์ชั้นใน
	2.	เขตดาวเคราะห์ชั้นนอก
	3.	เขตไคเปอร์และเมฆออร์ต</t>
  </si>
  <si>
    <t>เขตดาวเคราะห์น้อยประกอบด้วย ดาวเคราะห์น้อย, เศษหินอวกาศ, และ ฝุ่นในอวกาศ โดยอยู่ระหว่างดาวอังคารกับดาวพฤหัสบดี</t>
  </si>
  <si>
    <t>เขตดงดาวหาง ประกอบด้วย วัตถุน้ำแข็ง, ดาวหาง, ดาวเคราะห์แคระ และเศษวัตถุเล็ก ๆ โดยอยู่ใน เขตไคเปอร์ และ เมฆออร์ต</t>
  </si>
  <si>
    <t>ดาวเคราะห์ที่เอื้อต่อชีวิตต้องมีน้ำของเหลว, บรรยากาศเหมาะสม, อุณหภูมิพอเหมาะ, ธาตุที่จำเป็น, แรงโน้มถ่วงพอดี และสนามแม่เหล็กปกป้อง</t>
  </si>
  <si>
    <t xml:space="preserve">การระเบิดของดาวฤกษ์ </t>
  </si>
  <si>
    <t>HL Tauri ซึ่งเป็นดาวฤกษ์อายุน้อยที่อยู่ห่างจากโลกประมาณ 450 ปีแสงในกลุ่มดาววัว</t>
  </si>
  <si>
    <t>ระบบสุริยะจักรวาล</t>
  </si>
  <si>
    <t>ดวงอาทิตย์ ที่ มีดาวในระบบสริยะเป็นบริวาร</t>
  </si>
  <si>
    <t>ดาวเคราะห์นอกระบบที่ร้อนจัด ไม่มีบรรยากาศ หรือเย็นจัดเกินไป ไม่เหมาะกับการมีสิ่งมีชีวิต เพราะไม่มีน้ำของเหลวและสภาพแวดล้อมเอื้อต่อชีวิต</t>
  </si>
  <si>
    <t>ดาวเคราะห์นอกระบบที่อยู่ในเขตน้ำเหลว มีขนาดใกล้โลก และมีชั้นบรรยากาศ เช่น Proxima Centauri b และ TRAPPIST-1e–g อาจมีสิ่งมีชีวิตอาศัยได้</t>
  </si>
  <si>
    <t>นายปริทัศน์ เกียรติเชาวิทย์</t>
  </si>
  <si>
    <t>เกิดจากกลุ่มเมฆฝุ่นและแก๊สขนาดใหญ่ที่ยุบตัวลงภายใต้แรงโน้มถ่วงของตัวเอง เมื่อเมฆยุบตัวลง ความร้อนและความดันสูงขึ้นเรื่อยๆ จนถึงจุดที่เกิดปฏิกิริยานิวเคลียร์ฟิวชันที่ใจกลาง ปฏิกิริยานี้เป็นการหลอมรวมอะตอมไฮโดรเจนให้กลายเป็นฮีเลียม พร้อมปลดปล่อยพลังงานมหาศาลออกมาในรูปของแสงและความร้อน</t>
  </si>
  <si>
    <t>เกิดจากการรวมตัวของสสารในจานฝุ่นและก๊าซที่หมุนรอบดาวฤกษ์อายุน้อย(ดวงอาทิตย์)</t>
  </si>
  <si>
    <t>ดาวเคราะห์ชั้นใน, แถบดาวเคราะห์น้อย, ดาวเคราะห์ชั้นนอก, และวัตถุในแถบไคเปอร์</t>
  </si>
  <si>
    <t xml:space="preserve">เขตดาวเคราะห์น้อยเป็นบริเวณในระบบสุริยะที่มีดาวเคราะห์น้อยจำนวนมาก ซึ่งเป็นเศษซากจากการก่อตัวของระบบสุริยะ และมีดาวเคราะห์แคระซีรีสเป็นวัตถุขนาดใหญ่ที่สุดในบริเวณนี้ </t>
  </si>
  <si>
    <t xml:space="preserve"> มีน้ำในสถานะของเหลว, มีชั้นบรรยากาศที่เหมาะสม, มีอุณหภูมิที่พอเหมาะ, มีองค์ประกอบทางเคมีที่จำเป็นต่อสิ่งมีชีวิต, และอยู่ในระยะที่เหมาะสมจากดาวฤกษ์</t>
  </si>
  <si>
    <t>เกิดการพอกพูนมวล</t>
  </si>
  <si>
    <t>Gliese 667Cc เพราะน้ำเป็นของเหลวเเละเขตเอื้อชีวิต</t>
  </si>
  <si>
    <t>ระบบสุริยะเกิดจาก เนบิวลา (nebula) ซึ่งเป็นกลุ่มก๊าซและฝุ่นในอวกาศ เมื่อแรงโน้มถ่วงทำให้เนบิวลายุบตัวลง จึงเริ่มหมุนและรวมตัวเป็นดวงอาทิตย์และดาวเคราะห์ต่าง ๆ</t>
  </si>
  <si>
    <t>แกนกลางของเนบิวลายุบตัวลงด้วยแรงโน้มถ่วง ทำให้เกิด ความร้อนและแรงดันสูง จนเกิดปฏิกิริยา ฟิวชันนิวเคลียร์ (fusion) รวมอะตอมไฮโดรเจนให้เป็นฮีเลียม ปล่อยพลังงานออกมา กลายเป็น ดวงอาทิตย์</t>
  </si>
  <si>
    <t>หลังจากดวงอาทิตย์เกิดขึ้น ฝุ่นและก๊าซรอบ ๆ รวมตัวกันเป็นก้อนเล็ก ๆ เรียกว่า พลาเนทิซิมอล (planetesimal) ค่อย ๆ ชนและรวมตัวกันเป็นดาวเคราะห์ในที่สุด</t>
  </si>
  <si>
    <t>ใกล้ดวงอาทิตย์มีความร้อนสูง ทำให้ก๊าซและน้ำแข็งไม่สามารถเกาะตัวกันได้ มีแค่ หินและโลหะ ที่รวมตัวเป็นดาวเคราะห์หิน
– ไกลออกไป อุณหภูมิต่ำกว่า จึงสามารถกักเก็บ ก๊าซและน้ำแข็ง รวมตัวเป็นดาวเคราะห์แก๊สขนาดใหญ่</t>
  </si>
  <si>
    <t>1.	เขตดาวเคราะห์ชั้นใน (ดาวเคราะห์หิน)
	2.	เขตดาวเคราะห์น้อย (แถบดาวเคราะห์น้อย)
	3.	เขตดาวเคราะห์ชั้นนอก (ดาวเคราะห์แก๊ส)
	4.	เขตไคเปอร์ (แหล่งกำเนิดดาวหางระยะใกล้)
	5.	เมฆออร์ต (แหล่งกำเนิดดาวหางระยะไกล)</t>
  </si>
  <si>
    <t xml:space="preserve">ประกอบด้วยดาวเคราะห์ 4 ดวง คือ
	1.	ดาวพฤหัสบดี
	2.	ดาวเสาร์
	3.	ดาวยูเรนัส
	4.	ดาวเนปจูน
</t>
  </si>
  <si>
    <t>เป็นบริเวณระหว่าง ดาวอังคาร กับ ดาวพฤหัสบดี มี ดาวเคราะห์น้อย (asteroids) และ วัตถุขนาดเล็ก จำนวนมากที่เป็นหินและโลหะ</t>
  </si>
  <si>
    <t>หมายถึง เขตไคเปอร์ และ เมฆออร์ต
– มี น้ำแข็ง ฝุ่น และก๊าซแข็งตัว รวมเป็นก้อน เรียกว่า นิวเคลียสของดาวหาง</t>
  </si>
  <si>
    <t>1.	มี อุณหภูมิพอเหมาะ ไม่ร้อนหรือเย็นเกินไป
	2.	มี น้ำในสถานะของเหลว
	3.	มี ชั้นบรรยากาศที่เหมาะสม เช่น มีออกซิเจนหรือป้องกันรังสีอันตราย
	4.	มี แรงโน้มถ่วงที่พอเหมาะ เพื่อเก็บชั้นบรรยากาศไว้
	5.	อยู่ในระยะที่เรียกว่า โกลด์ดิล็อกโซน (Goldilocks Zone) คือ ระยะที่สามารถมีน้ำของเหลวได้</t>
  </si>
  <si>
    <t>เนบิวลายุบตัว
	•	เป็นระยะเริ่มต้น ระบบสุริยะเริ่มจากกลุ่มก๊าซและฝุ่นในอวกาศ เรียกว่า เนบิวลา
	•	เมื่อแรงโน้มถ่วงทำให้เนบิวลายุบตัวลง จะเกิดแกนกลางร้อนและหนาแน่น</t>
  </si>
  <si>
    <t>จานโปรโตพลาเนตารี่ (protoplanetary disk)
	•	เนบิวลาที่หมุนตัวเริ่มแผ่กระจายออกเป็นแผ่นแบน เรียกว่า จานโปรโตพลาเนตารี่
	•	มีแกนกลางร้อนที่เตรียมก่อตัวเป็นดวงอาทิตย์ และฝุ่นรอบนอกเริ่มรวมตัวเป็นก้อนเล็ก ๆ</t>
  </si>
  <si>
    <t>วัตถุต่าง ๆ เริ่มรวมตัวเป็นดาวเคราะห์
	•	ในจานหมุน ฝุ่นและก๊าซเริ่มจับตัวกันเป็นก้อนเล็ก ๆ เรียกว่า พลาเนทิซิมอล
	•	วัตถุเหล่านี้จะค่อย ๆ รวมตัวและพัฒนากลายเป็นดาวเคราะห์ในระยะต่อไป</t>
  </si>
  <si>
    <t>ระบบสุริยะสมบูรณ์ 	•	ดวงอาทิตย์ก่อตัวสมบูรณ์แล้ว 	•	ดาวเคราะห์ต่าง ๆ โคจรรอบดวงอาทิตย์ เป็น ระบบสุริยะ ในลักษณะอย่างที่เห็นในปัจจุบัน</t>
  </si>
  <si>
    <t>Kepler-452b มีขนาดใกล้เคียงกับโลก และโคจรอยู่ในเขตที่เอื้อต่อการดำรงชีวิต (habitable zone) ของดาวฤกษ์แม่ที่มีลักษณะคล้ายดวงอาทิตย์</t>
  </si>
  <si>
    <t>แม้จะอยู่ในเขต habitable zone แต่ Kepler-69c อาจมีสภาวะเรือนกระจกแบบรุนแรงคล้ายดาวศุกร์ ทำให้ร้อนเกินกว่าจะมีน้ำของเหลว และสิ่งมีชีวิต</t>
  </si>
  <si>
    <t xml:space="preserve">	•	Trappist-1e อยู่ใน habitable zone และเป็นดาวเคราะห์หิน
	•	Kepler-452b อยู่ใน habitable zone ของดาวฤกษ์ที่คล้ายดวงอาทิตย์ จึงมีโอกาสมีน้ำและสิ่งมีชีวิต
</t>
  </si>
  <si>
    <t>การรวมตัวของสสารในเนบิลลา</t>
  </si>
  <si>
    <t>การรวมตัวของฝุ่นและก๊าซที่เหลือจากการเกิดดวงอาทิตย์</t>
  </si>
  <si>
    <t>ดาวเคราห์ชั้นในมีมวลมากจึงอยู่ภายในแต่ดาวเคราห์ชั้นนอกมีมวลน้อยและเป็นแก๊ซตึงถูกเหวี่ยงไปข้างนอก</t>
  </si>
  <si>
    <t>4เขต 1.ดาวเคราะห์ชั้นใน 2.เขตดาวเคราะห์น้อย 3เขตดาวเคราะห์ชั้นนอก 4.เขตดาวหาง</t>
  </si>
  <si>
    <t>ดาวเคราะห์น้อยและหินที่ไม่ได้รวมตัวกันเป็นดาว</t>
  </si>
  <si>
    <t>ดาวหางและเมฆออต</t>
  </si>
  <si>
    <t>มีน้ำในสถานะของเหลว มีอุณหภูมิเหมาะสมและอยู่ในเขตที่เหมาะสม</t>
  </si>
  <si>
    <t>ซุเปอร์โนวา</t>
  </si>
  <si>
    <t>รวบรวมสสาร</t>
  </si>
  <si>
    <t>ดาวkepler-452b เพราะมีอุณหภูมิและค่าสเปรกตรัมใกล้เคียงกับโลก</t>
  </si>
  <si>
    <t>Kepler-69cเพราะมีอุณหภูมิสูงเกินไป</t>
  </si>
  <si>
    <t>จากการยุบตัวของเนบิวลาโดยแรงโน้มถ่วง</t>
  </si>
  <si>
    <t>จากการรวมตัวของฝุ่นและแก๊สในแผ่นจานหมุนรอบดวงอาทิตย์ที่กำลังเกิดขึ้น</t>
  </si>
  <si>
    <t>เพราะดาวเคราะห์ชั้นในอยู่ใกล้ดวงอาทิตย์ ความร้อนสูงทำให้แก๊สระเหยไปเหลือแต่สารแข็งเป็นหิน ส่วนดาวเคราะห์ชั้นนอกอยู่ไกล ความร้อนต่ำ ทำให้เก็บแก๊สไว้ได้มาก</t>
  </si>
  <si>
    <t>แบ่งเป็น 3 เขต คือ
	1.	เขตดาวเคราะห์ชั้นใน
	2.	เขตดาวเคราะห์ชั้นนอก
	3.	เขตดาวเคราะห์แคระและวัตถุในแถบไคเปอร์</t>
  </si>
  <si>
    <t>ประกอบด้วยดาวเคราะห์น้อยในแถบดาวเคราะห์น้อย (Asteroid Belt) และวัตถุขนาดเล็ก เช่น ดาวหางและเศษหินอวกาศต่างๆ</t>
  </si>
  <si>
    <t>เขตดงดาวหางประกอบด้วยดาวหางที่มีวงโคจรยาวและดาวหางจากแถบโออร์ท (Oort Cloud) ซึ่งเป็นแหล่งดาวหางระยะไกลรอบระบบสุริยะ</t>
  </si>
  <si>
    <t xml:space="preserve">	•	มีบรรยากาศที่เหมาะสม
	•	มีแหล่งน้ำของเหลว
	•	อุณหภูมิที่เหมาะสมไม่ร้อนหรือหนาวเกินไป
	•	มีองค์ประกอบทางเคมีที่เอื้อต่อชีวิต เช่น คาร์บอน ไฮโดรเจน ออกซิเจน
	•	มีแรงโน้มถ่วงที่พอดีช่วยเก็บบรรยากาศไว้</t>
  </si>
  <si>
    <t xml:space="preserve">ภาพนี้แสดงถึงขั้นตอนแรกของการกำเนิดระบบสุริยะ ซึ่งเป็นช่วงที่เกิดการยุบตัวของเนบิวลาสุริยะ ซึ่งเป็นกลุ่มก๊าซและฝุ่นขนาดใหญ่ที่หมุนวนอยู่ เนบิวลานี้จะยุบตัวลงภายใต้แรงโน้มถ่วงของตัวเอง ทำให้เกิดการรวมตัวกันของมวลสารและเพิ่มความหนาแน่นขึ้นในบริเวณใจกลาง ซึ่งเป็นจุดเริ่มต้นของการก่อตัวของดวงอาทิตย์ในอนาคต </t>
  </si>
  <si>
    <t xml:space="preserve">รูปภาพที่แสดงเป็นการอธิบายลำดับการกำเนิดของระบบสุริยะ โดยภาพที่ปรากฏในคำถาม (ภาพที่ 2) แสดงถึงขั้นตอนการก่อตัวของจานดาวเคราะห์ก่อนเกิด (Protoplanetary Disk) ซึ่งเป็นส่วนหนึ่งของกระบวนการกำเนิดระบบสุริยะ </t>
  </si>
  <si>
    <t xml:space="preserve">รูปภาพที่กำหนดให้แสดงถึง จานดาวเคราะห์ก่อนเกิด (Protoplanetary Disk) ซึ่งเป็นขั้นตอนสำคัญในการกำเนิดระบบสุริยะ </t>
  </si>
  <si>
    <t xml:space="preserve">ภาพแสดงถึงระบบสุริยะ ซึ่งเป็นผลลัพธ์สุดท้ายของการกำเนิดระบบสุริยะ ไม่ได้แสดงลำดับขั้นตอนการกำเนิดทีละรูป อย่างไรก็ตาม การกำเนิดระบบสุริยะสามารถอธิบายได้ดังนี้: จุดเริ่มต้นจากเนบิวลาสุริยะ: ระบบสุริยะของเราก่อกำเนิดขึ้นเมื่อประมาณ 4,600 ล้านปีก่อน จากการยุบตัวของกลุ่มฝุ่นและแก๊สขนาดใหญ่ที่เรียกว่า "เนบิวลาสุริยะ" (Solar Nebula)  การก่อตัวของดวงอาทิตย์: เมื่อเนบิวลาสุริยะยุบตัวลง มวลสารส่วนใหญ่จะรวมตัวกันบริเวณใจกลาง ทำให้เกิดแรงโน้มถ่วงมหาศาลและอุณหภูมิที่สูงขึ้นอย่างมาก จนก่อตัวเป็นดวงอาทิตย์ในที่สุด  การก่อตัวของดาวเคราะห์: ในขณะเดียวกัน สสารที่เหลืออยู่รอบดวงอาทิตย์จะหมุนวนเป็นรูปจาน และค่อยๆ รวมตัวกันเป็นก้อนใหญ่ขึ้นเรื่อยๆ ผ่านแรงโน้มถ่วงและการชนกัน จนกลายเป็นดาวเคราะห์ ดาวเคราะห์แคระ ดาวเคราะห์น้อย และวัตถุอื่นๆ ในระบบสุริยะตามลำดับ </t>
  </si>
  <si>
    <t>จากข้อมูลในตาราง ⭐️ ดาวเคราะห์ที่มีลักษณะใกล้เคียงกับโลกมากที่สุดคือ:
✅ Kepler-452b
⸻
📌 เหตุผล:
	1.	โคจรรอบดาวฤกษ์ชนิด G แบบเดียวกับโลก
→ คือดาวฤกษ์ประเภทเดียวกับดวงอาทิตย์ ทำให้ได้รับพลังงานในรูปแบบใกล้เคียงกัน
	2.	ระยะห่างจากดาวฤกษ์ (1.046 AU)
→ ใกล้เคียงกับโลกมาก (โลกอยู่ที่ 1.0 AU) จึงมีโอกาสที่สภาพแวดล้อมและพลังงานที่ได้รับจะคล้ายกับโลก
	3.	อุณหภูมิเฉลี่ย (265 K)
→ ใกล้เคียงกับโลก (288 K) ไม่หนาวหรือร้อนจนเกินไปสำหรับการดำรงชีวิต
⸻
🌍 สรุป:
Kepler-452b มีทั้งชนิดดาวฤกษ์ ระยะทางจากดาวฤกษ์ และอุณหภูมิพื้นผิวเฉลี่ยที่ใกล</t>
  </si>
  <si>
    <t>:
Kepler-69c ร้อนเกินไปจนไม่น่าจะมีน้ำในสถานะของเหลว และไม่เอื้อต่อการดำรงชีวิตของสิ่งมีชีวิตแบบที่เรารู้จัก</t>
  </si>
  <si>
    <t xml:space="preserve">Kepler-452b เป็นดาวเคราะห์ที่มีสภาพแวดล้อมใกล้เคียงโลกมากที่สุดในตาราง
จึงถือว่า มีศักยภาพในการรองรับสิ่งมีชีวิต ได้ดีที่สุด
</t>
  </si>
  <si>
    <t>เนบิวลายุบตัวกลายเป็นดาวฤกษ์ก่อนเกิดและเกิดปฏกิริยานิวเคลียร์ฟิวชั่นจนเป็นดาวฤกษ์</t>
  </si>
  <si>
    <t>เกิดจากการพอกพูนมวลบริเวณจานหมุนที่หมุนรอบดวงอาทิตย์</t>
  </si>
  <si>
    <t>เพราะดาวเคราะห์ชั้นในอยู่ใกล้เลยได้รับอิทธิพลลมสุริยะมาก ส่วนดาวเคราะห์ชั้นนอกได้รับอิทธิพลน้อยเพราะอยู่ไกลจึงยังมีแก๊สปกคลุมมาก</t>
  </si>
  <si>
    <t>4 เขต คือ ดาวเคราะห์ชั้นใน เขตดาวเคราะห์น้อย เขตดาวเคราะห์ชั้นนอก และเขตดงดาวหาง</t>
  </si>
  <si>
    <t>ดาวหาง และเศษฝุ่นอนุภาคเล็กๆ</t>
  </si>
  <si>
    <t>โคจรรอบดวงอาทิตย์ในระยะที่เหมาะสม
น้ำอยู่ในสถานะของเหลวได้
มีอุณหภูมิเหมาะสม</t>
  </si>
  <si>
    <t>ดาวฤกษ์รุ่นก่อนเกิดการระเบิกกลายเป็นเนบิวลาสุริยะ</t>
  </si>
  <si>
    <t>เนบิวลาสุริยะเกิดการยุบตัว</t>
  </si>
  <si>
    <t>ดาวกฤษ์ก่อนเกิดยุบตัวจนเกิดปฏิกิริยานิวเคลียร์ฟิวชั่นจนเกิดเป็นดวงอาทิตย์ และเกิดการพอกพูนมวลบริเวณแผ่นจาน</t>
  </si>
  <si>
    <t>แผ่นจานพอกพูนมวลจนเป็นดาวเคราะห์โคจรรอบดวงอาทิตย์</t>
  </si>
  <si>
    <t>ดาว Kepler-452b เพราะวงโคจรใกล้เคียงกับโลก และอุณหภูมิใกล้เคียงกับโลก</t>
  </si>
  <si>
    <t>ดาว Kepler-69c เพราะมีอุณหภูมิสูงเกินไป</t>
  </si>
  <si>
    <t>เกิดจากกลุ่มเมฆก๊าซและฝุ่น(เนบิวลา) ที่ยุบตัวรวมกันด้วยแรงโน้มถ่วงจนเกิดเป็นดวงอาทิตย์และดาวเคราะห์ต่างๆ</t>
  </si>
  <si>
    <t>กลุ่มก๊าซและฝุ่นยุบตัวจนเกิดเป็นปฏิกิริยานิวเคลียร์</t>
  </si>
  <si>
    <t>ใกล้ดวงอาทิตย์ร้อนจับตัวได้แค่หินโลหะ 
ไกลออกไปเย็นจับตัวเป็นแก๊สน้ำแข็ง</t>
  </si>
  <si>
    <t>1 เขตดาวเคราะห์ชั้นใน
2 เขตดาวเคราะห์ชั้นนอก
3 ดาวเคราะห์น้อย</t>
  </si>
  <si>
    <t>พฤหัส เสาร์  ยูเรนัส  เนปจูน</t>
  </si>
  <si>
    <t>มีดาวเคราะห์น้อยและเศษหินในอวกาศอยู่ระหว่างดาวอังคารกับดาวพฤหัส</t>
  </si>
  <si>
    <t>มีน้ำแข็งมีน้ำแข็งฝุ่นและก๊าซอยู่รอบนอกสูตรของระบบสุริยะ</t>
  </si>
  <si>
    <t>จานกำเนิดดาวเคราะห์ในระบบสุริย</t>
  </si>
  <si>
    <t>หากพิจารณาจากขนาดมวลและองค์ประกอบดาวสูงคือดาวเคราะห์ที่คล้ายโลกมากที่สุดในระบบสุริยะ</t>
  </si>
  <si>
    <t>ดาวเคราะห์นอกระบบสุริยะจำนวนดาวเคราะห์นอกระบบสุริยะจำนวนมากไม่สามารถมีสิ่งมีชีวิตอาศัยอยู่ได้ เนื่องจากมีสภาพแวดล้อมที่ไม่เอื้ออำนวย</t>
  </si>
  <si>
    <t>ไม่สามารถยืนยันได้ว่ามีดาวเคราะห์นอกระบบสุริยดวงใดที่มีสิ่งมีชีวิตอาศัยอยู่จริงแต่มีการค้นพบดาวเคราะห์หลายดวงที่มีคุณสมบัติที่จะเอื้อต่อการดำรงชีได้</t>
  </si>
  <si>
    <t>ระบบสุริยะกำเนิดมาจากกลุ่มเมฆฝุ่นและก๊าซขนาดใหญ่ที่เรียกว่า "โซลาร์เนบิวลา" (Solar Nebula)</t>
  </si>
  <si>
    <t>เกิดจากการยุบตัวของกลุ่มก๊าซและฝุ่นในอวกาศภายใต้แรงโน้มถ่วงของตัวเอง</t>
  </si>
  <si>
    <t xml:space="preserve">เกิดจากกลุ่มเมฆฝุ่นและก๊าซขนาดใหญ่ที่เรียกว่าเนบิวลาสุริยะ แรงโน้มถ่วงดึงดูดสสารในเนบิวลานี้เข้าหากัน ทำให้เกิดการยุบตัวและหมุนวน เมื่อสสารในเนบิวลายุบตัวลงและหมุนเร็วขึ้น มวลส่วนใหญ่จะรวมตัวกันเป็นดาวฤกษ์ </t>
  </si>
  <si>
    <t xml:space="preserve">เนื่องจากอยู่ใกล้ดวงอาทิตย์มากกว่า ทำให้ได้รับความร้อนและแรงลมสุริยะที่รุนแรง ซึ่งส่งผลให้ก๊าซและฝุ่นเบาๆ ถูกพัดออกไป เหลือเพียงวัสดุที่แข็งแรง </t>
  </si>
  <si>
    <t xml:space="preserve">เขตบริวารของดวงอาทิตย์สามารถแบ่งออกได้เป็น 4 เขตหลักๆ ตามลักษณะการเกิดและองค์ประกอบ ได้แก่ ดาวเคราะห์ชั้นใน, แถบดาวเคราะห์น้อย, ดาวเคราะห์ชั้นนอก, และวัตถุในแถบไคเปอร์ </t>
  </si>
  <si>
    <t xml:space="preserve">ในระบบสุริยะประกอบด้วยดาวเคราะห์ 4 ดวง ได้แก่ ดาวพฤหัสบดี , ดาวเสาร์ , ดาวยูเรนัส , และดาวเนปจูน </t>
  </si>
  <si>
    <t>เขตดาวเคราะห์น้อยเป็นบริเวณในระบบสุริยะที่มีดาวเคราะห์น้อยจำนวนมาก ซึ่งเป็นเศษซากจากการก่อตัวของระบบสุริยะ และมีดาวเคราะห์แคระซีรีสเป็นวัตถุขนาดใหญ่ที่สุดในบริเวณนี้</t>
  </si>
  <si>
    <t>มีน้ำในสถานะของเหลว, มีชั้นบรรยากาศที่เหมาะสม, มีอุณหภูมิที่พอเหมาะ, มีองค์ประกอบทางเคมีที่จำเป็นต่อสิ่งมีชีวิต, และอยู่ในระยะที่เหมาะสมจากดาวฤกษ์</t>
  </si>
  <si>
    <t xml:space="preserve">ซูเปอร์โนวา ลักษณะ:ภาพแสดงถึงการปลดปล่อยพลังงานและสสารออกมาอย่างมหาศาลจากแกนกลางของดาวฤกษ์ที่ยุบตัวลง ทำให้เกิดแสงสว่างจ้าและคลื่นกระแทกที่แผ่ออกไปในอวกาศ
</t>
  </si>
  <si>
    <t>เนบิวลาสุริยะ  ลักษณะ:
ภาพแสดงถึงกลุ่มก๊าซและฝุ่นขนาดใหญ่ที่หมุนวนเป็นรูปจานล้อมรอบดาวฤกษ์ที่กำลังก่อตัวขึ้นใหม่ ซึ่งในภาพคือส่วนที่สว่างและมีสีเหลืองตรงกลาง</t>
  </si>
  <si>
    <t xml:space="preserve">ระบบสุริยะ ซึ่งประกอบด้วยดวงอาทิตย์เป็นศูนย์กลางและวัตถุต่างๆ ที่โคจรล้อมรอบ </t>
  </si>
  <si>
    <t>ระบบสุริยะของเรา ซึ่งประกอบด้วยดวงอาทิตย์เป็นศูนย์กลางและวัตถุต่าง ๆ ที่โคจรรอบดวงอาทิตย์</t>
  </si>
  <si>
    <t>Kepler-452b เพราะ ชนิดสเปกตรัมของดาวฤกษ์ ระยะทางจากดาวฤกษ์ อุณหภูมิพื้นผิวเฉลี่ย</t>
  </si>
  <si>
    <t>เนื่องจากมีอุณหภูมิพื้นผิวเฉลี่ยสูงมาก</t>
  </si>
  <si>
    <t>Kepler-452b และ Trappist-1e Kepler-452b:
มีอุณหภูมิพื้นผิวเฉลี่ย 265 เคลวินและโคจรรอบดาวฤกษ์ชนิด G ซึ่งเป็นชนิดเดียวกับดวงอาทิตย์ ทำให้มีโอกาสที่จะมีน้ำในสถานะของเหลวและบรรยากาศที่เหมาะสมต่อการดำรงชีวิต ส่วน Trappist-1e:มีอุณหภูมิพื้นผิวเฉลี่ย 251 เคลวิน ซึ่งอยู่ในช่วงที่ใกล้เคียงกับอุณหภูมิที่น้ำสามารถอยู่ในสถานะของเหลวได้ แม้ว่าจะโคจรรอบดาวฤกษ์ชนิด M ซึ่งแตกต่างจากดวงอาทิตย์ แต่การค้นพบน้ำบนดาวเคราะห์นอกระบบสุริยะอื่น</t>
  </si>
  <si>
    <t xml:space="preserve">ดวงอาทิตย์เกิดจากการยุบตัวของเมฆฝุ่นแก๊สขนาดใหญ่ภายใต้แรงโน้มถ่วงของตัวเอง เมื่อเมฆยุบตัว ความร้อนและความดันเพิ่มสูงขึ้นอย่างมาก จนกระทั่งใจกลางดวงอาทิตย์มีอุณหภูมิถึง 1 ล้านองศาเซลเซียส จึงเกิดปฏิกิริยานิวเคลียร์ฟิวชัน ซึ่งเป็นการหลอมรวมอะตอมของไฮโดรเจนให้กลายเป็นฮีเลียม และปลดปล่อยพลังงานมหาศาลออกมาในรูปของแสง ความร้อน และรังสี </t>
  </si>
  <si>
    <t>กำเนิดขึ้นจากเนบิวลาดวงอาทิตย์ ซึ่งเป็นเมฆก๊าซและฝุ่นขนาดใหญ่ที่หมุนรอบตัวเอง แรงโน้มถ่วงทำให้สสารในเนบิวลาค่อยๆ รวมตัวกันเป็นก้อนกลม โดยสสารที่อยู่ใกล้ดวงอาทิตย์จะรวมตัวกันเป็นดาวเคราะห์หิน (ดาวเคราะห์ชั้นใน) ส่วนสสารที่อยู่ไกลออกไปจะรวมตัวกันเป็นดาวเคราะห์แก๊สยักษ์ (ดาวเคราะห์ชั้นนอก)</t>
  </si>
  <si>
    <t>เนื่องจากดาวเคราะห์ชั้นในอยู่ใกล้ดวงอาทิตย์มากกว่า ทำให้ได้รับความร้อนและแรงลมสุริยะที่รุนแรง ซึ่งส่งผลให้ก๊าซและฝุ่นเบาๆ ถูกพัดออกไป เเละที่ ดาวเคราะห์ชั้นนอกเป็นดาวเคราะห์แก๊สเพราะอยู่ไกลจากดวงอาทิตย์ ทำให้มีอุณหภูมิต่ำกว่า และมีแรงโน้มถ่วงที่มากกว่า ทำให้สามารถกักเก็บก๊าซไฮโดรเจนและฮีเลียมไว้ได้จำนวนมาก</t>
  </si>
  <si>
    <t>4 เขต ได้แก่ ดาวเคราะห์ชั้นใน, แถบดาวเคราะห์น้อย, ดาวเคราะห์ชั้นนอก, และแถบไคเปอร์</t>
  </si>
  <si>
    <t>วัตถุขนาดเล็กจำนวนมาก</t>
  </si>
  <si>
    <t>วัตถุแข็งเย็นจำนวนมาก ซึ่งส่วนใหญ่เป็นน้ำแข็ง</t>
  </si>
  <si>
    <t>Kepler-452 เพราะ อุณหภูมิเฉลี่ยของผิวดาวเเละระยะห่างจากดาวฤกษ์ใกล้เคียงกับโลก</t>
  </si>
  <si>
    <t>Gliese 667Cc เพราะระยะห่างจากดาวฤกษ์เเละอุณหภมิผิวดาวมากเกินไป</t>
  </si>
  <si>
    <t>จานแก๊สและฝุ่นที่หมุนรอบดวงอาทิตย์แรกเริ่ม</t>
  </si>
  <si>
    <t>เป้นเพราะอุณหภูมิและระยะห่างจากดวงอาทิตย์</t>
  </si>
  <si>
    <t>4 เขต
เขตดาวเคราะห์ชั้นใน
เขตดาวเคราะห์น้อย
เขตดาวเคราะห์ชั้นนอก
เขตดงดาวหาง</t>
  </si>
  <si>
    <t>ดาวพฤหัสบดีถึงดาวเนปจูน</t>
  </si>
  <si>
    <t>เต็มไปด้วยหินขนาดเล็กถึงกลางมากมาย</t>
  </si>
  <si>
    <t>วัตถุน้ำแขเล็กๆ เช่น มีเทน น้ำแข็ง แอมโมเนีย</t>
  </si>
  <si>
    <t>อยู่ในต่ำแหน่งที่พอดี อุณหภูมิเหมาะสม</t>
  </si>
  <si>
    <t>เกิดการพอกพูนบริเวณจานหมุน</t>
  </si>
  <si>
    <t>ดาวศุกร์ เพราะมีขนาด ความหนาแน่น ใกล้เคียง</t>
  </si>
  <si>
    <t>อยู่ไกลจากเขตเอื้ออาศัย</t>
  </si>
  <si>
    <t>Proxima Centauri b เพราะมีอุณหภูมิที่เหมาะสม มีน้ำในสถานะของเหลว</t>
  </si>
  <si>
    <t xml:space="preserve">ระบบสุริยะมีต้นกำเนิดจาก กลุ่มเมฆก๊าซและฝุ่นในอวกาศ (เรียกว่า เนบิวลา) ซึ่งยุบตัวลงด้วยแรงโน้มถ่วงเมื่อประมาณ 4.6 พันล้านปีที่แล้ว
</t>
  </si>
  <si>
    <t>เมื่อเนบิวลายุบตัวลง มวลสารส่วนใหญ่รวมกันอยู่ที่ศูนย์กลาง เกิดแรงกดดันและอุณหภูมิสูงจนเกิด ปฏิกิริยานิวเคลียร์ฟิวชัน
→ ก๊าซไฮโดรเจนหลอมรวมเป็นฮีเลียม → ปล่อยพลังงานออกมา
→ กลายเป็น ดวงอาทิตย์ ซึ่งเป็นดาวฤกษ์ของระบบสุริยะ</t>
  </si>
  <si>
    <t xml:space="preserve">มวลสารที่เหลือจากการก่อตัวของดวงอาทิตย์หมุนวนเป็นแผ่นจานรอบตัวมัน (เรียกว่า แผ่นจานสุริยะ หรือ solar nebula)
→ ฝุ่นและก๊าซจับตัวกันเป็นก้อนเล็ก ๆ (planetesimals)
→ ก้อนเล็ก ๆ รวมตัวกันกลายเป็น ดาวเคราะห์
</t>
  </si>
  <si>
    <t xml:space="preserve">เนื่องจากความร้อนจากดวงอาทิตย์มีผลดังนี้:
	•	ดาวเคราะห์ชั้นใน (ใกล้ดวงอาทิตย์): ร้อนมาก → แก๊สระเหยไปหมด เหลือแต่วัสดุหนัก เช่น เหล็ก หิน → กลายเป็นดาวเคราะห์หิน เช่น โลก
	•	ดาวเคราะห์ชั้นนอก (ไกลจากดวงอาทิตย์): เย็นพอให้ แก๊สและน้ำแข็งรวมตัวได้ → กลายเป็นดาวเคราะห์แก๊ส เช่น พฤหัสบดี
</t>
  </si>
  <si>
    <t xml:space="preserve">โดยทั่วไปแบ่งเป็น 3 เขตหลัก:
	1.	เขตดาวเคราะห์ชั้นใน – ดาวหิน
	2.	เขตดาวเคราะห์น้อย – อยู่ระหว่างดาวอังคารกับดาวพฤหัสบดี
	3.	เขตดาวเคราะห์ชั้นนอก – ดาวแก๊ส
นอกจากนี้ยังมี:
	4.	แถบไคเปอร์ (Kuiper Belt) – ดงดาวหาง
	5.	เมฆออร์ต (Oort Cloud) – ดงดาวหางไกลสุด
</t>
  </si>
  <si>
    <t xml:space="preserve">
มีทั้งหมด 4 ดวง ได้แก่:
	1.	ดาวพฤหัสบดี
	2.	ดาวเสาร์
	3.	ดาวยูเรนัส
	4.	ดาวเนปจูน
</t>
  </si>
  <si>
    <t xml:space="preserve">เขตนี้มีวัตถุขนาดเล็กที่เรียกว่า ดาวเคราะห์น้อย (asteroids) ซึ่งเป็นเศษซากของมวลสารที่หลงเหลือจากการก่อตัวของระบบสุริยะ
อยู่ระหว่าง ดาวอังคาร กับ ดาวพฤหัสบดี
</t>
  </si>
  <si>
    <t xml:space="preserve">ประกอบด้วย:
	•	วัตถุเย็นขนาดเล็ก ที่ประกอบด้วยน้ำแข็ง ฝุ่น และแก๊ส เช่น ดาวหาง
	•	อยู่ในบริเวณ แถบไคเปอร์ (Kuiper Belt) และ เมฆออร์ต (Oort Cloud) ซึ่งเป็นแหล่งกำเนิดดาวหาง
</t>
  </si>
  <si>
    <t xml:space="preserve">ดาวเคราะห์ที่เหมาะต่อการดำรงชีวิต เช่น โลก ควรมีคุณสมบัติ:
	1.	อยู่ในเขตเอื้อชีวิต (Habitable Zone) – อุณหภูมิพอเหมาะ
	2.	มีน้ำในสถานะของเหลว
	3.	มีชั้นบรรยากาศ – ป้องกันรังสีอันตรายและรักษาอุณหภูมิ
	4.	มีพื้นผิวแข็ง – ให้สิ่งมีชีวิตอาศัยอยู่
	5.	มีแรงโน้มถ่วงพอเหมาะ – รักษาบรรยากาศได้
	6.	ไม่มีการแปรปรวนของภูมิอากาศรุนแรงเกินไป
</t>
  </si>
  <si>
    <t>กาแล็คซี่</t>
  </si>
  <si>
    <t xml:space="preserve">ดาวศุกร์ เป็นดาวเคราะห์ที่มีลักษณะทางกายภาพคล้ายโลกมากที่สุด </t>
  </si>
  <si>
    <t xml:space="preserve">❌ Kepler-69c
📌 เหตุผล:
	•	อยู่ใกล้ดาวฤกษ์ของมันมากเกินไป
	•	ทำให้อุณหภูมิร้อนเกินไป คล้ายดาวศุกร์ของเรา
	•	จึง ไม่เหมาะกับการดำรงชีวิต
</t>
  </si>
  <si>
    <t xml:space="preserve">	•	อยู่ในเขตเอื้อชีวิต (Habitable zone)
	•	อาจมีน้ำในสถานะของเหลว
	•	ขนาดใกล้เคียงโลก → อาจมีแรงโน้มถ่วงเหมาะสม
	•	โคจรรอบดาวฤกษ์ที่มีอายุและความเสถียรใกล้เคียงดวงอาทิตย์
</t>
  </si>
  <si>
    <t>เกิดจากเนบิวลาสุริยะ ประกอบด้วยฝุ่นและแก๊ส</t>
  </si>
  <si>
    <t>มวลของเนบิวลาประมาณร้อยละ 99.8 รวมตัวกันเป็นดวงอาทิตย์ก่อนเกิด บริเวณศูนย์กลางของระบบสุริยะและวิวัฒนาการเป็นดวงอาทิตย์</t>
  </si>
  <si>
    <t xml:space="preserve">ดาวฤกษ์ขนาดใหญ่เคลื่อนที่เข้ามาใกล้ดวงอาทิตย์ แรงดึงดูดระหว่างดวงอาทิตย์กับดาวฤกษ์มีผลทำให้มวลสารบางส่วนของดวงอาทิตย์ และดาวฤกษ์หลุดออกมา แล้วกลายเป็นดาวเคราะห์
</t>
  </si>
  <si>
    <t>การที่ดาวเคราะห์ชั้นในเป็นดาวเคราะห์หินและดาวเคราะห์ชั้นนอกเป็นดาวเคราะห์แก๊ส เป็นผลมาจากความแตกต่างของอุณหภูมิและแรงโน้มถ่วงในแต่ละบริเวณของระบบสุริยะ </t>
  </si>
  <si>
    <t>4 เขต ดาวเคราะห์ชั้นใน, แถบดาวเคราะห์น้อย, ดาวเคราะห์ชั้นนอก, และวัตถุในแถบไคเปอร์ </t>
  </si>
  <si>
    <t>อังคารและดาวพฤหัสบดี</t>
  </si>
  <si>
    <t>วัตถุแข็งเย็นจำนวนมาก ซึ่งส่วนใหญ่เป็นน้ำแข็ง, ฝุ่น, และเศษหิน</t>
  </si>
  <si>
    <t>มีน้ำในสถานะของเหลว, มีชั้นบรรยากาศที่เหมาะสม, มีอุณหภูมิที่พอเหมาะ</t>
  </si>
  <si>
    <t>แสดงถึงเนบิวลาสุริยะ ซึ่งเป็นกลุ่มแก๊สและฝุ่นขนาดใหญ่ที่ยุบตัวลงภายใต้แรงโน้มถ่วงของตัวเอง การยุบตัวนี้ทำให้ใจกลางของเนบิวลาร้อนขึ้นและเริ่มหมุนเร็วขึ้น</t>
  </si>
  <si>
    <t>กาแล็กซีหรือระบบดาวที่กำลังหมุนวนอยู่ </t>
  </si>
  <si>
    <t>ประกอบด้วยดวงอาทิตย์เป็นศูนย์กลางและวัตถุทางดาราศาสตร์อื่นๆ ที่โคจรรอบดวงอาทิตย์ </t>
  </si>
  <si>
    <t>ประกอบด้วยดวงอาทิตย์เป็นศูนย์กลางและวัตถุต่างๆ ที่โคจรรอบดวงอาทิตย์ </t>
  </si>
  <si>
    <t>ดาวอังคาร เนื่องจากดาวอังคารมีฤดูกาลที่คล้ายคลึงกับโลก และความเอียงของแกนดาวทั้งสองก็มีความใกล้เคียงกัน</t>
  </si>
  <si>
    <t>ดาวเคราะห์ WASP-12bเพราะอุณหภูมิที่สูงเกินไป</t>
  </si>
  <si>
    <t>ไม่มี</t>
  </si>
  <si>
    <t>ดางฤกษ์ก่อนเกิดยุบตัวจนมีความดันและอุณหภูมิสูงจนเกิดปฏิกิริยานิวเคียร์ฟิวชันจนเกิดเป็นดวงอาทิตย์</t>
  </si>
  <si>
    <t>วัตถุรอบนอกบริเวณจานหมุนเกิดการพอกพูนมวลจนกลายเป็นดาวเคราะห์</t>
  </si>
  <si>
    <t>เพราะชั้นในจะได้รับอิทธิพลจากลมสุริยะพัดแก็สออกไป ชั้นนอกจะได้รับอิทธิพลจากลมสุริยะเช่นกันแต่ได้รับน้อยทำให้ยังมีการปกคลุมด้วยแก็ส</t>
  </si>
  <si>
    <t>4เขตได้แก่ ดาวเคราะห์ชั้นใน ดาวเคราะห์น้อย ดาวเคราะห์ชั้นนอก ดงดางหาง</t>
  </si>
  <si>
    <t>ดาวเคราะห์น้อย, ดาวเคราะห์แคระ, และเศษซากจากการก่อตัวของระบบสุริยะ</t>
  </si>
  <si>
    <t>มีอุณหภูมิเหมาะสม โคจรรอบดวงอาทิตย์ในระยะที่เหมาะสม น้ำยังเป็นของเหลว มีชั้นบรรยากาศ</t>
  </si>
  <si>
    <t>เกิดดวงอาทิตย์และมีการพอกพูนบริเวณจานหมุน</t>
  </si>
  <si>
    <t>เกิดดาวเคราะห์และถือกำเนิดระบบสุริยะ</t>
  </si>
  <si>
    <t>Kepler-452bเพราะมีระยะห่างจากดาวฤกษ์ใกล้เคียงกัน</t>
  </si>
  <si>
    <t>Kepler-69cเพราะมีอุณหภูมิสูงจนเกิดไปและอยู่ใกล้กับดาวฤกษ์มาก</t>
  </si>
  <si>
    <t>Kepler-452bเพราะเหมือนกับโลก</t>
  </si>
  <si>
    <t>ระบบสุริยะเกิดจากกลุ่มเมฆก๊าซและฝุ่น(เนบิวลา)ที่ยุบตัวรวมกันด้วยแรงโน้มถ่วง จนเกิดเป็นดวงอาทิตย์และดาวเคราะห์ต่างๆ</t>
  </si>
  <si>
    <t>ใกล้ดวงอาทิตย์ร้อน จับตัวได้แค่หิน โลหะ
ไกลออกไปเย็น จับตัวเป็นแก๊ส นํ้าแข็งได้</t>
  </si>
  <si>
    <t>มีนํ้าแข็ง ฝุ่น และก๊าซ อยู่รอบนอกสุดของระบบสุริยะ</t>
  </si>
  <si>
    <t>มีนํ้า บรรยากาศ อุณหภูมิพอเหมาะ อยู่ในระยะพอดีจากดาวฤกษ์</t>
  </si>
  <si>
    <t>ไม่สามารถยืนยันได้ว่ามีดาวเคราะห์นอกระบบสุริยะดวงใดที่มีสิ่งมีชีวิตอาศัยอยู่จริง แต่มีการค้นพบดาวเคราะห์หลายดวงที่มีคุณสมบัติที่จะเอื้อต่อการดำรงชีวิตได้</t>
  </si>
  <si>
    <t>เกิดจากการยุบตัวของเมฆก๊าซและฝุ่นขนาดใหญ่ภายใต้แรงโน้มถ่วงของตัวเอง</t>
  </si>
  <si>
    <t>เกิดจากกลุ่มก๊าซและฝุ่นขนาดใหญ่ที่เรียกว่าเนบิวลาสุริยะ</t>
  </si>
  <si>
    <t>เนื่องจากตำแหน่งที่อยู่ใกล้หรือไกลจากดวงอาทิตย์ และอุณหภูมิที่แตกต่างกันในแต่ละบริเวณ</t>
  </si>
  <si>
    <t xml:space="preserve">ดาวเคราะห์ชั้นใน, แถบดาวเคราะห์น้อย, ดาวเคราะห์ชั้นนอก และเขตดาวหาง </t>
  </si>
  <si>
    <t xml:space="preserve">ส่วนใหญ่มีองค์ประกอบเป็นหินและโลหะ เช่น นิกเกิลและเหล็ก นอกจากนี้ยังมีดาวเคราะห์น้อยบางดวงที่มีองค์ประกอบเป็นดินเหนียว </t>
  </si>
  <si>
    <t xml:space="preserve">ฝุ่นผง เศษหิน ก้อนน้ำแข็ง และแก๊สแข็งตัว </t>
  </si>
  <si>
    <t xml:space="preserve">มีน้ำในสถานะของเหลว, มีบรรยากาศที่เหมาะสม, มีอุณหภูมิที่เหมาะสม, มีแหล่งพลังงาน, และอยู่ในระยะห่างที่เหมาะสมจากดาวฤกษ์ </t>
  </si>
  <si>
    <t>จานกำเนิดดาวเคราะห์ใกล้และไกลดวงอาทิตย์</t>
  </si>
  <si>
    <t>ดาวศุกร์ พิจารณาจากขนาด มวล และองค์ประกอบ</t>
  </si>
  <si>
    <t xml:space="preserve"> ดาวเคราะห์นอกระบบสุริยะจำนวนมากสภาพแวดล้อมที่ไม่เหมาะสม อุณหภูมิที่ไม่เอื้ออำนวย หรือการขาดน้ำและบรรยากาศที่จำเป็น. 
</t>
  </si>
  <si>
    <t xml:space="preserve">ที่มีโอกาสเป็นที่อยู่อาศัยได้มากที่สุดคือ K2-18b เนื่องจากมีการค้นพบน้ำและอุณหภูมิที่เหมาะสมต่อการดำรงชีวิตในชั้นบรรยากาศของดาวเคราะห์ดวงนี้ </t>
  </si>
  <si>
    <t>เนบิวลาสุริยะ (solar nebula)</t>
  </si>
  <si>
    <t>เกิดจากกลุ่มก๊าซและฝุ่นขนาดใหญ่ที่เรียกว่าเนบิวลาสุริยะ ซึ่งยุบตัวลงภายใต้แรงโน้มถ่วง เมื่อเนบิวลาเริ่มยุบตัว วัสดุต่างๆ จะรวมตัวกันเป็นก้อนเล็กๆ ที่เรียกว่าดาวเคราะห์น้อย จากนั้นดาวเคราะห์น้อยเหล่านี้จะชนและรวมตัวกัน กลายเป็นดาวเคราะห์ที่เรารู้จัก</t>
  </si>
  <si>
    <t>ดาวเคราะห์ชั้นใน, แถบดาวเคราะห์น้อย, ดาวเคราะห์ชั้นนอก และเขตดาวหาง</t>
  </si>
  <si>
    <t>มีน้ำในสถานะของเหลว, มีบรรยากาศที่เหมาะสม, มีอุณหภูมิที่เหมาะสม, มีแหล่งพลังงาน, และอยู่ในระยะห่างที่เหมาะสมจากดาวฤกษ์</t>
  </si>
  <si>
    <t>ดาวแคระห์ขาว</t>
  </si>
  <si>
    <t>Trappist-1e มีอุณหภูมิใกล้เคียงดาวโลก</t>
  </si>
  <si>
    <t>Kepelr-452b อุณหภูมิสูง</t>
  </si>
  <si>
    <t>Kepelr-69c</t>
  </si>
  <si>
    <t>เกิดจาก เนบิวลาสุริยะ หรือเมฆก๊าซและฝุ่นที่ยุบตัวลงเนื่องจากแรงโน้มถ่วง เมื่อยุบตัวไปยังจุดศูนย์กลางทำให้เกิด ดวงอาทิตย์ ส่วนที่เหลือหมุนรอบและรวมตัวกันเป็น ดาวเคราะห์ และ วัตถุต่างๆ เช่น ดาวเคราะห์น้อย และ ดาวเคราะห์แคระ ในระบบสุริยะ</t>
  </si>
  <si>
    <t>ดวงอาทิตย์เกิดขึ้นจาก การยุบตัวของก๊าซและฝุ่น ที่มีใน เนบิวลาสุริยะ ซึ่งเป็นเมฆก๊าซและฝุ่นในอวกาศ เมื่อแรงโน้มถ่วงทำให้ฝุ่นและก๊าซในเนบิวลาสุริยะรวมตัวกันและยุบตัวจนเกิดการเพิ่มขึ้นของอุณหภูมิและความดันที่สูงมาก ซึ่งทำให้เกิด ปฏิกิริยานิวเคลียร์ฟิวชัน</t>
  </si>
  <si>
    <t>เกิดขึ้นจากกระบวนการ การสะสมของฝุ่นและก๊าซ ใน เนบิวลาสุริยะ เมื่อดวงอาทิตย์เริ่มก่อตัวขึ้นแล้ว ก๊าซและฝุ่นที่เหลือก็เริ่มมีการหมุนวนและรวมตัวกันเป็น จานก๊าซ (protoplanetary disk) เมื่อมีการกระแทกและรวมตัวกันของอนุภาคเหล่านี้ ทำให้เกิดการรวมตัวกันเป็นดาวเคราะห์ที่มีขนาดใหญ่ขึ้น กระบวนการนี้ทำให้เกิดทั้ง ดาวเคราะห์หิน (ในระบบสุริยะชั้นใน) และ ดาวเคราะห์แก๊ส</t>
  </si>
  <si>
    <t>การที่ดาวเคราะห์ชั้นในเป็น ดาวเคราะห์หิน และดาวเคราะห์ชั้นนอกเป็น ดาวเคราะห์แก๊ส เกิดจาก อุณหภูมิและแรงโน้มถ่วง ที่แตกต่างกันในช่วงเวลาของการเกิดระบบสุริยะ</t>
  </si>
  <si>
    <t>เขตบริวารของดวงอาทิตย์แบ่งเป็น 5 เขตหลัก ดังนี้:
1.เขตดาวเคราะห์ชั้นใน (Inner planets): รวมถึง ดาวที่มีขนาดเล็กและประกอบด้วยหิน เช่น ดาวพุธ, ดาวศุกร์, โลก, และดาวอังคาร
2.เขตดาวเคราะห์ชั้นนอก (Outer planets): รวมถึง ดาวเคราะห์แก๊ส ที่มีขนาดใหญ่ เช่น ดาวพฤหัสบดี, ดาวเสาร์, ดาวยูเรนัส, และดาวเนปจูน
3.เขตดาวเคราะห์น้อย (Asteroid belt): คือแถบที่ประกอบด้วยดาวเคราะห์น้อย (asteroids) ที่อยู่ระหว่างดาวอังคารและดาวพฤหัสบดี
4.เขตดาวหาง (Kuiper belt): เป็นแถบที่ประกอบด้วยดาวหางที่อยู่ห่างจากดาวเนปจูนออกไป
5.เขตเมฆโอออร์ต (Oort cloud): เป็นแถบของวัตถุท้องฟ้าที่อยู่ไกลที่สุดจากดวงอาทิตย์ ซึ่งมีดาวหางอยู่จำนวนมาก</t>
  </si>
  <si>
    <t xml:space="preserve">ดาวพฤหัสบดี 
ดาวเสาร์ 
ดาวยูเรนัส 
ดาวเนปจูน </t>
  </si>
  <si>
    <t>ดาวเคราะห์น้อย ที่ส่วนใหญ่มีขนาดเล็ก</t>
  </si>
  <si>
    <t xml:space="preserve">ดาวหาง, วัตถุขนาดเล็ก และ น้ำแข็ง ที่ยังไม่สามารถรวมตัวกันเป็นดาวเคราะห์  </t>
  </si>
  <si>
    <t>มีระยะห่างจากดาวฤกษ์ที่เหมาะสม   มีน้ำในรูปของของเหลว  มีบรรยากาศที่เหมาะสม  มีสนามแม่เหล็กโลก  มีองค์ประกอบทางเคมีที่เหมาะสม  มีสภาพภูมิอากาศที่เอื้อต่อการดำรงชีวิต มีการหมุนรอบและการโคจรที่เสถียร</t>
  </si>
  <si>
    <t>การระเบิดของดาวฤกษ์ หรือ ซูเปอร์โนวา (Supernova) ซึ่งเป็นปรากฏการณ์ที่เกิดขึ้นเมื่อดาวฤกษ์ที่มีมวลมากระเบิดตัวเองเมื่อหมดเชื้อเพลิงในการฟิวชันนิวเคลียร์ ทำให้เกิดการปลดปล่อยพลังงานมหาศาลและวัสดุที่ประกอบกันเป็นดาวจะกระจายออกไปในอวกาศ</t>
  </si>
  <si>
    <t>เนบิวลาสุริยะ (Solar Nebula) ซึ่งเป็นเมฆก๊าซและฝุ่นที่กระจายอยู่ในอวกาศและเป็นต้นกำเนิดของระบบสุริยะ รวมถึงการเกิดของ ดวงอาทิตย์ และ ดาวเคราะห์ ภายในระบบสุริยะ</t>
  </si>
  <si>
    <t>จานกําเนิดดาวเคราะห์  แผ่นจานสสารระหว่างดาวอัดแน่นไปด้วยแก๊สที่หมุนวนไปรอบๆ ดาวฤกษ์ที่กำลังก่อตัวขึ้นใหม่</t>
  </si>
  <si>
    <t>ระบบสุริยะ  คือระบบของดาวเคราะห์และวัตถุท้องฟ้าต่าง ๆ ที่โคจรรอบดวงอาทิตย์ ซึ่งเป็นดาวฤกษ์ศูนย์กลางของระบบนี้ ประกอบด้วยดาวเคราะห์ 8 ดวง ได้แก่ พุธ ศุกร์ โลก อังคาร พฤหัสบดี เสาร์ ยูเรนัส และเนปจูน รวมถึงดวงจันทร์ ดาวเคราะห์แคระ ดาวเคราะห์น้อย และวัตถุอื่น ๆ อีกมากมายที่โคจรอยู่ในแนววงกลมรอบดวงอาทิตย์</t>
  </si>
  <si>
    <t>ดาวศุกร์  เพราะมีโครงสร้าง ขนาด มวล ความใกล้เคียงในวงโคจร  คล้ายโลก</t>
  </si>
  <si>
    <t>บรรยากาศหนาแน่นและอันตราย  อุณหภูมิสุดขั้ว  ไม่มีพื้นผิวที่มั่นคง</t>
  </si>
  <si>
    <t>อยู่ในโซนที่สามารถรองรับน้ำในสถานะของเหลวได้ ขนาดและมวลใกล้เคียงกับโลก</t>
  </si>
  <si>
    <t>ดาวพฤหัสบดี 
ดาวเสาร์ 
ดาวยูเรนัส 
ดาวเนปจูน</t>
  </si>
  <si>
    <t>ดาวหาง, วัตถุขนาดเล็ก และ น้ำแข็ง ที่ยังไม่สามารถรวมตัวกันเป็นดาวเคราะห์</t>
  </si>
  <si>
    <t>การระเบิดของดาวฤกษ์ หรือ ซูเปอร์โนวา (Supernova) ซึ่งเป็นปรากฏการณ์ที่เกิดขึ้นเมื่อดาวฤกษ์ที่มีมวลมากระเบิดตัวเองเมื่อหมดเชื้อเพลิงในการฟิวชันนิวเคลียร์ ทำให้เกิดการปลดปล่อยพลังงานมหาศาลและวัสดุที่ประกอบกันเป็นดาวจะกระจายออกไปในอวกาศ.</t>
  </si>
  <si>
    <t>รูปนี้คือ ระบบสุริยะ (Solar System) ประกอบด้วย ดวงอาทิตย์ ซึ่งเป็นศูนย์กลาง และ ดาวเคราะห์ รวมถึงวัตถุท้องฟ้าอื่น ๆ ที่โคจรรอบดวงอาทิตย์ เช่น โลก ดาวพฤหัสบดี ดาวเสาร์ เป็นต้น ระบบสุริยะเป็นบ้านของโลกและเป็นส่วนหนึ่งของจักรวาลที่เราอาศัยอยู่ค่ะ.</t>
  </si>
  <si>
    <t>กลุ่มเมฆก๊าซและฝุ่นขนาดใหญ่เรียกว่าเนบิวลาสุริยะ~4.6 พันล้านปีก่อนนี้ได้ยุบตัวลงภายใต้แรงโน้มถ่วงของตัวเอง ทำให้เกิดการรวมตัวกันของสสารและก่อให้เกิดดวงอาทิตย์ที่ใจกลาง ส่วนสสารที่เหลือจากการรวมตัวเป็นดาวเคราะห์จะหมุนรอบดวงอาทิตย์และรวมตัวกันเป็นดาวเคราะห์ บริวารดาวเคราะห์น้อยและวัตถุอื่นๆในระบบสุริยะ</t>
  </si>
  <si>
    <t>กลุ่มก๊าซและฝุ่นขนาดใหญ่ยุบตัวภายใต้แรงโน้มถ่วงตัวเอง ทำให้เกิดการก่อตัวเป็นสสารและเกิดเป็นดวงอาทิตย์</t>
  </si>
  <si>
    <t>สสารที่เหลือจากการรวมตัวเป็นดาวเคราะห์และดวงอาทิตย์</t>
  </si>
  <si>
    <t>ดาวเคราะห์ชั้นใน ได้แก่ เมอร์คิวรี่ วีนัส โลก มาร์ส ก่อตัวขึ้นในบริเวณที่ร้อนใกล้ดวงอาทิตย์ทำให้สารที่มีจุดหลอมเหลวสูง</t>
  </si>
  <si>
    <t>3เขตได้แก่ ระบบสุริยะชั้นใน ระบบสุริยะชั้นนอก เขตดาวเคราะห์ชั้นนอก</t>
  </si>
  <si>
    <t xml:space="preserve">นิกเกิลและเหล็ก ดาวเคราะห์น้อยบางดวงมีองค์ประกอบเป็นดินเหนียว </t>
  </si>
  <si>
    <t>มีน้ำทั้ง3สถานะคือ ของแข็ง ของเหลวและแก๊ส 
มีชั้นบรรยากาศป้องกันอันตราย</t>
  </si>
  <si>
    <t>กลุ่มก้อนไฮโดรเจน</t>
  </si>
  <si>
    <t>ไฮโดรเจนมีความหนาแน่นเพิ่มขึ้น</t>
  </si>
  <si>
    <t>เกิดดาวฤกษ์ที่จุดกึ่งกลาง</t>
  </si>
  <si>
    <t>กำเนิดเป็นระบบสุริยะ</t>
  </si>
  <si>
    <t>Kepler - 452b เพราะโคจรรอบดาวฤกษ์ชนิด G ที่คล้ายดวงอาทิตย์ และอยู่ในระยะที่เหมาะสมจากดาวฤกษ์ (Habitable Zone) ทำให้น้ำสามารถคงอยู่ในรูปของเหลวได้ และมีอุณหภูมิพื้นผิวที่ใกล้เคียงกับโลก</t>
  </si>
  <si>
    <t>เพราะบางดาวร้อนเกินไป เย็นเกินไป ไม่มีแรงโน้มถ่วง ไม่มีออกซิเจน ไม่มีชั้นบรรยากาศ</t>
  </si>
  <si>
    <t>โลก เพราะ มีน้ำ บรรยากาศเหมาะสำหรับสิ่งมีชีวิต มีชั้นบรรยากาศ</t>
  </si>
  <si>
    <t>แรงดึงดูดระหว่างดาวฤกษ์และดาวบริวาร</t>
  </si>
  <si>
    <t>4 เขต 1. ดาวเคราะห์ชั้นใน 2.ดาวเคราห์น้อย 3.ดาวเคราะห์ชั้นนอก 4. ดาวหาง</t>
  </si>
  <si>
    <t>กลุ่มดาวเคราห์น้อย</t>
  </si>
  <si>
    <t>ระยะห่างระหว่างดาวเคราะห์และดาวฤกษ์เหมาะสม</t>
  </si>
  <si>
    <t>การก่อตัวเป็นจานดาวเคราะห์ก่อนเกิด</t>
  </si>
  <si>
    <t>การสิ้นสุดการก่อตัว</t>
  </si>
  <si>
    <t>ดาวอังคาร เพราะมีฤดูกาล มีภูเขาไฟ มีหุบเขา และมีน้ำแข็งที่ขั้วโลก</t>
  </si>
  <si>
    <t>2 และ 5 เพราะ2 เย็นเกินไปและ 5 ร้อนเกินไป</t>
  </si>
  <si>
    <t>4 เพราะมีอุณหภูมิใกล้เคียงโลก</t>
  </si>
  <si>
    <t xml:space="preserve">เนบิวลาที่เป็นกลุ่มก๊าซและฝุ่นในอวกาศ </t>
  </si>
  <si>
    <t>เกิดขึ้นจากการยุบตัวของ เนบิวลา หรือก้อนเมฆก๊าซและฝุ่นในอวกาศที่ประกอบด้วยไฮโดรเจนและฮีเลียมเป็นหลัก</t>
  </si>
  <si>
    <t>เกิดขึ้นจากกระบวนการที่เรียกว่า การรวมตัวของวัสดุในจานสะสม รอบดวงอาทิตย์ในช่วงแรกของการก่อตัวระบบสุริยะ</t>
  </si>
  <si>
    <t>ตำแหน่งที่แตกต่างกันในระบบสุริยะส่งผลให้อุณหภูมิแตกต่างกัน ทำให้วัสดุที่ก่อตัวเป็นดาวเคราะห์ชั้นในเป็นหิน ส่วนดาวเคราะห์ชั้นนอกเป็นแก๊ส</t>
  </si>
  <si>
    <t>3 เขต ได้แก่
1. เขตดาวเคราะห์ภายใน
2. เขตดาวเคราะห์ชั้นนอก
3. เขตดาวเคราะห์น้อยและวัตถุขนาดเล็ก</t>
  </si>
  <si>
    <t>เขตดาวเคราะห์น้อยประกอบด้วย กลุ่มดาวเคราะห์น้อยและหินอวกาศจำนวนมาก อยู่ระหว่างดาวอังคารและดาวพฤหัสบดี</t>
  </si>
  <si>
    <t>ประกอบด้วย แถบคอยเปอร์ และ เมฆโอต์ต์ ซึ่งเป็นแหล่งรวมวัตถุน้ำแข็งและดาวหางในระบบสุริยะชั้นนอก</t>
  </si>
  <si>
    <t>ดาวเคราะห์ที่เอื้อต่อการดำรงชีวิตต้องมีอุณหภูมิพอเหมาะ น้ำเหลว บรรยากาศที่ปกป้อง และองค์ประกอบทางเคมีที่เหมาะสมสำหรับสิ่งมีชีวิต</t>
  </si>
  <si>
    <t>การระเบิดแกมมาเรย์ ที่เกิดขึ้นพร้อมกับการระเบิดซูเปอร์โนวา เป็นจุดจบอันรุนแรงของดาวฤกษ์มวลมากที่ยุบตัวลงกลายเป็นหลุมดำ ดาวฤกษ์เกิดใหม่ ที่ถูกล้อมรอบด้วย จานรวมมวล ซึ่งเป็นก๊าซและฝุ่นที่หมุนวนรอบดาวฤกษ์เกิดใหม่</t>
  </si>
  <si>
    <t>ดาวฤกษ์เกิดใหม่ ที่ถูกล้อมรอบด้วย จานรวมมวล ซึ่งเป็นก๊าซและฝุ่นที่หมุนวนรอบดาวฤกษ์เกิดใหม่</t>
  </si>
  <si>
    <t>เนบิวลาดาวเคราะ เป็นก๊าซและฝุ่นที่หมุนวนรอบดาวฤกษ์เกิดใหม่ โดยมีลักษณะเป็นวงแหวนหลายชั้น เป็นกระบวนการเริ่มต้นของการก่อตัวของระบบดาวเคราะห์</t>
  </si>
  <si>
    <t xml:space="preserve">ระบบสุริยะ โดยมี ดวงอาทิตย์ เป็นศูนย์กลาง และมี ดาวเคราะห์ต่างๆ โคจรอยู่รอบๆ ซึ่งดาวเคราะห์เหล่านั้นประกอบด้วย ดาวพุธ, ดาวศุกร์, โลก, ดาวอังคาร, ดาวพฤหัสบดี, ดาวเสาร์, ดาวยูเรนัส และดาวเนปจูน </t>
  </si>
  <si>
    <t>Kepler-452 เพราะมีอุณหภูมิที่ใกล้เคียงกัน</t>
  </si>
  <si>
    <t>Kepler-69 เพราะมีอุณหภูมิสูงมากเกินไป</t>
  </si>
  <si>
    <t>ระบบสุริยะเกิดจากกลุ่มเมฆก๊าซและฝุ่น (เนบิวลา) ที่ยุบตัวรวมกันด้วยแรง โน้มถ่วง จนเกิดเป็นดวงอาทิตย์และดาวเคราะห์ต่างๆ</t>
  </si>
  <si>
    <t xml:space="preserve">จากกลุ่มก๊าซและฝุ่นยุบตัวจนเกิดปฏิกิริยา
นิวเคลียร์
</t>
  </si>
  <si>
    <t xml:space="preserve">
ใกล้ดวงอาทิตย์ร้อน จับตัวได้แค่หิน โลหะ /ไกลออกไปเย็น จับตัวเป็นแก๊ส น้ำแข็งได้</t>
  </si>
  <si>
    <t xml:space="preserve">มีดาวเคราะห์น้อยและเศษหิน ในอวกาศ อยู่
ระหว่างดาวอังคารกับดาวพฤหัสบดี
</t>
  </si>
  <si>
    <t>มีน้ำ บรรยากาศ อุณหภูมิ เหมาะสมอยู่ในระยะพอดีกับดาวฤกษ์</t>
  </si>
  <si>
    <t>การก่อตัวดาวฤกษ์</t>
  </si>
  <si>
    <t>การกำเนิดดาวเคราะห์ของระบบสุริยะ</t>
  </si>
  <si>
    <t>จากการกำเนิดดาวเคราะบริเวณใกล้และไกลดวงอาทิตย์</t>
  </si>
  <si>
    <t>หากพิจารณา ขนาด มวลและองค์ประกอบดาวศุกร์คือดาวเคราะห์ที่คล้ายโลกมากที่สุดในระบบสุริยะ</t>
  </si>
  <si>
    <t>ดาวเคราะห์นอกระบบสุริยะจำนวนมากไม่สามารถมีสิ่งมีชีวิตอาศัยอยู่ได้เนื่องจากมีสภาพแวดล้อมไม่เอื้ออำนวย</t>
  </si>
  <si>
    <t>ไม่สามารถยืนยันได้ว่ามีดาวเคราะห์นอกระบบสุริยะดวงใดที่สิ่งมีชีวิตอาศัยอยู่จริงแต่มีการค้นพบดาวเคราะห์หลายดวงที่มีคุณสมบัติเอื้ออำนวยต่อการดำรงชีวิต</t>
  </si>
  <si>
    <t>ระบบสุริยะเกิดจากกลุ่มเมฆก๊าซและฝุ่น(เนบิวล่า)ที่ยุบตัวรวมกันด้วยแรงโน้มถ่วง จนเกิดเป็นดวงอาทิตย์และดาวเคราะห์ต่างๆ</t>
  </si>
  <si>
    <t>จากกลุ่มก๊าซละฝุ่นยุบตัวจนเกิดปฏิกิริยานิวเคลียร์</t>
  </si>
  <si>
    <t>ใกล้ดวงอาทิตย์ร้อน จับตัวได้แค่หิน โลหะ
ไกลออกไปเย็น จับตัวเป็นแก๊ส น้ำแข็งได้</t>
  </si>
  <si>
    <t>1.เขตดาวเคราะห์ชั้นใน
2.ดาวเคราะห์น้อย
3.เขตดาวเคราะห์ชั้นนอก</t>
  </si>
  <si>
    <t>มีดาวเคราะห์น้อยและเศษหินในอวกาศ
อยู่ระหว่างดาวอังคารกับดาวพฤหัส</t>
  </si>
  <si>
    <t xml:space="preserve"> มีน้ำ ฝุ่นและก๊าซ อยู่รอบนอกสุดของระบบสุริยะ</t>
  </si>
  <si>
    <t>หากพิจารณาจากขนาด มวลและองค์ประกอบดาวศุกร์คือดาวเคราะห์ที่คล้ายโลกมากที่สุดในระบบสุริยะ</t>
  </si>
  <si>
    <t>ไม่สามารถยืนยันได้ว่ามีดาวเคราะห์นอกระบบสุริยะดวงใดที่มีสิ่งมีชีวิตอาศัยอยู่จริง แต่มีการค้นพบดาวเคราะห์หลายดวงที่มีคุณสมบัติที่จะเอื้อต่อการดำรงชีวิต</t>
  </si>
  <si>
    <t>กลุ่มก๊าซและฝุ่นในอวกาศ</t>
  </si>
  <si>
    <t>เกิดจากการยุบตัวของเนบิวลาดวงใหญ่ที่เต็มไปด้วยแก๊สและฝุ่น</t>
  </si>
  <si>
    <t>เกิดจากการรวมตัวของกลุ่มก๊าซและฝุ่นที่เหลือจากการก่อตัวของดวงอาทิตย์</t>
  </si>
  <si>
    <t>ดาวเคราะห์ชั้นในอยู่ใกล้ดวงอาทิตย์ ทำให้มีอุณหภูมิสูงและมีองค์ประกอบเป็นหินและโลหะ ในขณะที่ดาวเคราะห์ชั้นนอกอยู่ไกลจากดวงอาทิตย์ ทำให้มีอุณหภูมิต่ำกว่าและมีองค์ประกอบเป็นก๊าซ</t>
  </si>
  <si>
    <t xml:space="preserve">4 เขต 1.ดาวเคราะห์ชั้นใน 2.เขตดาวเคราะห์น้อย 3.ดาวเคราะห์ชั้นนอก 4.เขตดาวหาง </t>
  </si>
  <si>
    <t>ส่วนใหญ่ประกอบด้วยหินหลายประเภท แต่บางชนิดก็มีดินเหนียวหรือโลหะ เช่น นิกเกิลและเหล็ก</t>
  </si>
  <si>
    <t>กลุ่มไฮโดรเจนในเมฆโมเลกุล
รวมตัวกันด้วยความกดดัน</t>
  </si>
  <si>
    <t>ระบบสุริยะเริ่มมีความหนาแน่นสูงขึ้นมาก จนเกิดปฏิกิริยาฟิวชันและเกิดโมเมนตัมการ
หมุนรอบของจานดาวเคราะห์ก่อนเกิด</t>
  </si>
  <si>
    <t>จานดาวเคราะห์ก่อนเกิดได้รวมตัวกันเป็น
"ดาวเคราะห์" แล้ว และได้เย็นตัวลง มีการโคจรรอบดาวฤกษ์แม่อย่างสมดุลย์ขึ้นเรื่อย ๆ</t>
  </si>
  <si>
    <t>ดาวศุกร์ เพราะมีขนาดและเวลาในการหมุนรอบตัวเองที่ใกล้เคียงกัน</t>
  </si>
  <si>
    <t>KELT-9b ไม่สามารถมีสิ่งมีชีวิตอาศัยอยู่ได้ เพราะอุณหภูมิร้อนจัดจนไม่เอื้อต่อการดำรงอยู่ของโมเลกุลชีวภาพ และสภาพแวดล้อมโดยรวมรุนแรงเกินไปต่อสิ่งมีชีวิต</t>
  </si>
  <si>
    <t>Kepler-442b เป็นหนึ่งในดาวเคราะห์นอกระบบที่มีคุณสมบัติใกล้เคียงโลก และอาจเหมาะสมต่อการมีสิ่งมีชีวิต เพราะอยู่ในเขตเอื้ออาศัย มีขนาดคล้ายโลก โคจรรอบดาวฤกษ์ที่ไม่รุนแรง อาจมีน้ำและอุณหภูมิพอเหมาะ</t>
  </si>
  <si>
    <t>เนบิวลาสุริยะ ซึ่งประกอบด้วย ฝุ่นและแก๊ส</t>
  </si>
  <si>
    <t>เกิดขึ้นมาจาก ฝุ่นและแก๊ส รวมตัวกันจนเป็นดาวฤกษ์หรือดวงอาทิตย์ก่อนเกิดและในเวลาต่อมาจึงเกิดปฏิกริยานิวเคลียร์ฟิวชั่น จึงก่อกำเนิดเป็นดวงอาทิตย์</t>
  </si>
  <si>
    <t>เกิดมาจากเมื่อดวงอาทิตย์ได้เกิดขึ้นแล้ว สสารที่หลงเหลืออยู่ในอวกาศจึงจึงรวมตัวกันเป็นจานกำเนิดดาวเคราะห์ที่หมุนวนรอบดวงอาทิตย์</t>
  </si>
  <si>
    <t>ดาวเคราะห์หิน : เป็นบริเวณที่ ที่อยู่ใกล้ดวงอาทิตย์ สสารอย่างฝุ่นแก๊ส จะมีสถานะที่เปลี่ยนไปเป็นของเหลวและของแข็งตามลำดับ และพอรวมกันแล้วชนเข้ากับแรงโน้มถ่วง จึงเกิดการพอกพูนมวล และผ่านไปเรื่อยๆก็รวมตัวกันจากการชนและเกิดการพอกพูนมวลไปเรื่อยๆโดยแรงโน้มถ่วงจึงเกิดเป็น ดาวเคราะห์หิน และ ดาวเคราะห์แก๊ส เนื่องจากอยู่ไกลจากดวงอาทิตย์เลยมีอุณหภูมิต่ำ ทำให้สสารที่มี ไฮโดรเจน ฮีเลียม มีเทน แอมโมเรีย ไอน้ำ รวมถึงฝุ่นค่อยๆรวมตัวกันเป็นดาวเคราะห์ขนาดใหญ่และมีแก่นเป็นของแข็ง ดาวเคราะห์แก๊ส</t>
  </si>
  <si>
    <t>แบ่งเป็น 4 เขต เขตดาวเคราะห์ชั้นใน เขตดาวเคราะห์ชั้นนอก แถมไคเปอร์ ดงดาวหางออร์ต</t>
  </si>
  <si>
    <t>เขตดาวเคราะห์น้อย ดาวเคราะห์แคระ และ ฝุ่นแก๊ส</t>
  </si>
  <si>
    <t xml:space="preserve">ดาวหางน้ำแข็ง มวลสารต่างๆ และ ความว่างเปล่ากับความเบาบาง </t>
  </si>
  <si>
    <t>อุณหภูมิเหมาะสม น้ำในสภาพของเหลว มีชั้นบรรยากาศ</t>
  </si>
  <si>
    <t>ดาวเคราะห์ Kepler-452b มีลักษณะใกล้เคียงกับโลกมากที่สุด เพราะโคจรรอบดาวฤกษ์ชนิดเดียวกับดวงอาทิตย์ (G) และมีระยะห่างจากดาวฤกษ์รวมถึงอุณหภูมิพื้นผิวเฉลี่ยที่ใกล้เคียงกับโลกมาก ทำให้มีโอกาสที่จะมีน้ำในสถานะของเหลวและอาจเอื้อต่อการดำรงอยู่ของสิ่งมีชีวิต</t>
  </si>
  <si>
    <t>Kepler-69c  เพราะ อุณหภูมิพื้นผิวเฉลี่ยสูงเกิน มีอุณหภูมิพื้นผิวเฉลี่ยสูงถึง 573 เคลวิน และ สภาวะที่ไม่เอื้ออำนวยต่อสิ่งมีชีวิตเท่าที่เรารู้จัก: อุณหภูมิระดับนี้สูงเกินกว่าที่สิ่งมีชีวิตบนโลกส่วนใหญ่จะทนทานได้ น้ำซึ่งเป็นองค์ประกอบสำคัญต่อชีวิตเท่าที่เรารู้จัก จะระเหยกลายเป็นไอทั้งหมดที่อุณหภูมิสูงขนาดนี้ ทำให้ไม่สามารถมีน้ำในสถานะของเหลวบนพื้นผิวได้</t>
  </si>
  <si>
    <t>Trappist-1e,Kepler-452b &amp; Gliese 667Cc ดาวเคราะห์ทั้งสามดวงนี้ถือว่ามีศักยภาพในการเป็นที่อยู่อาศัยของสิ่งมีชีวิต เนื่องจากมีอุณหภูมิพื้นผิวที่อยู่ในช่วงที่เหมาะสมต่อการมีน้ำในสถานะของเหลว ซึ่งเป็นปัจจัยสำคัญที่สุดอย่างหนึ่งในการดำรงอยู่ของชีวิตเท่าที่เรารู้จัก</t>
  </si>
  <si>
    <t>ระบบสุริยะมีต้นกำเนิดมาจาก เนบิวลาสุริยะ ซึ่งเป็นกลุ่มก๊าซและฝุ่นในอวกาศที่ยุบตัวรวมกันภายใต้แรงโน้มถ่วงเมื่อประมาณ 4.6 พันล้านปีก่อน ก่อให้เกิดดวงอาทิตย์ตรงศูนย์กลาง และเศษมวลสารที่เหลือรวมตัวกันเป็นดาวเคราะห์ ดวงจันทร์ และวัตถุอื่น ๆ ในระบบสุริยะ</t>
  </si>
  <si>
    <t>การยุบตัวของเนบิวลาสุริยะ (กลุ่มก๊าซและฝุ่นขนาดใหญ่ในอวกาศ) ภายใต้แรงโน้มถ่วงของตัวเอง ทำให้มวลสารรวมตัวหนาแน่นที่บริเวณศูนย์กลาง อุณหภูมิและความดันเพิ่มสูงขึ้นจนเกิด ปฏิกิริยานิวเคลียร์ฟิวชัน ไฮโดรเจนหลอมรวมเป็นฮีเลียม ปล่อยพลังงานออกมา ทำให้ก้อนมวลนั้นส่องแสงและกลายเป็น ดวงอาทิตย์</t>
  </si>
  <si>
    <t>เกิดจากการรวมตัวของกลุ่มก๊าซและฝุ่นที่เหลือจากการก่อตัวของดวงอาทิตย์ โดยแรงโน้มถ่วงดึงดูดอนุภาคเหล่านี้เข้าหากันจนกลายเป็นดาวเคราะห์น้อย เป็นก้อนหินและน้ำแข็งขนาดเล็ก จากนั้นดาวเคราะห์น้อยเหล่านี้ก็ชนกันและรวมตัวกันกลายเป็น ดาวเคราะห์ขนาดใหญ่ขึ้นเรื่อยๆ</t>
  </si>
  <si>
    <t>- ดาวเคราะห์ชั้นใน อยู่ใกล้ดวงอาทิตย์ บรรยากาศถูกทำลาย อุณหภูมิสูง ทำให้ก๊าซระเหยไป เหลือแต่ธาตุหนัก เช่น โลหะ จึงเป็นดาวเคราะห์หิน
- ดาวเคราะห์ชั้นนอก อยู่ไกลจากดวงอาทิตย์ บรรยากาศไม่ถูกทำลาย อุณหภูมิต่ำ สามารถเก็บก๊าซได้มาก จึงเป็นดาวเคราะห์แก๊ส</t>
  </si>
  <si>
    <t xml:space="preserve">ระบบสุริยะแบ่งเขตบริวารของดวงอาทิตย์ออกเป็น 4 เขต ได้แก่ ดาวเคราะห์ชั้นใน แถบดาวเคราะห์น้อย ดาวเคราะห์ชั้นนอก และเขตดาวหาง </t>
  </si>
  <si>
    <t xml:space="preserve">วัตถุแข็งขนาดเล็กจำนวนมาก เรียกว่าดาวเคราะห์น้อย ส่วนใหญ่โคจรรอบดวงอาทิตย์ระหว่างวงโคจรของดาวอังคารและดาวพฤหัสบดี </t>
  </si>
  <si>
    <t xml:space="preserve">ควรมี น้ำในสถานะของเหลว มีบรรยากาศที่เหมาะสม มีอุณหภูมิที่เหมาะสม มีแหล่งพลังงานและอยู่ในระยะห่างที่เหมาะสมจากดาวฤกษ์ </t>
  </si>
  <si>
    <t>สสารภายในเนบิวลาสุริยะรวมตัวกัน
เมื่อ 4,600 ล้านปีก่อน เนบิวลาเป็นเศษซากจากการระเบิดของซุปเปอร์โนวา ของดาวฤกษ์รุ่นก่อนดวงอาทิตย์ เรียกว่า เนบิวลาสุริยะ ประกอบด้วย ฝุ่น โลหะ เศษหิน และ สสารต่างๆ เริ่มเกิดการยุบตัวกัน</t>
  </si>
  <si>
    <t>เนบิวลาสุริยะเริ่มยุบตัว
- มวลร้อยละ 99.8 ของเนบิวลาสุริยะ ประกอบด้วย แก๊สไฮโดรเจนและฮีเลียม เกิดการยุบตัวเข้าสู่บริเวณใจกลาง ด้วยแรงโน้มถ่วง ทำให้บริเวณใจกลาง มีอุณหภูมิสูงและความดันเพิ่มสูงขึ้นกลางเป็น ดาวฤกษ์ก่อนเกิด
- มวลอีกร้อยละ 0.02 ของเนบิวลาสุริยะที่เหลือ จะรวมตัวกันเป็นแผ่นจานแบน และหมุนอยู่รอบใจกลาง</t>
  </si>
  <si>
    <t>เกิดการพอกพูนบริเวณแผ่นจานหมุน
แผ่นจานหมุนบริเวณโดยรอบเริ่มบางลง เพราะโลหะ เศษหิน แก๊ส และสสารต่างๆ เกิดการรวมตัวกันด้วยแรงโน้มถ่วง และค่อยๆพอกพูนกลายเป็นวัตถุที่มีขนาดใหญ่ขึ้น</t>
  </si>
  <si>
    <t>เกิดดาวเคราะห์ ที่บริเวณศูนย์กลางดวงอาทิตย์ผลิตจะผลิตพลังงานด้วยปฏิกิริยานิวเคลียร์ฟิวชันด้วยอัตรที่คงที่ วัตถุรอบนอกบริเวณแผ่นจานหมุนจะเกิดการพอกพูนมวล</t>
  </si>
  <si>
    <t>Kepler-452 เพราะมีชนิดสเปกตรัมของดาวฤกษ์เป็น G เหมือนดวงอาทิตย์ ระยะทางจากดาวฤกษ์ใกล้เคียงกับโลก (1.046 AU) และอุณหภูมิพื้นผิวเฉลี่ย (265 K) ใกล้เคียงกับโลกมากที่สุด</t>
  </si>
  <si>
    <t>Kepler-69c
เพราะ มีอุณหภูมิพื้นผิวเฉลี่ย 573 K ซึ่งสูงเกินกว่าที่น้ำจะคงอยู่ในสถานะของเหลวได้ ทำให้ไม่เอื้อต่อการดำรงอยู่ของสิ่งมีชีวิต</t>
  </si>
  <si>
    <t xml:space="preserve">Trappist-1e, Kepler-452b และ Gliese 667Cc
เพราะ มีอุณหภูมิพื้นผิวเฉลี่ยอยู่ในช่วงที่น้ำสามารถคงอยู่ในสถานะของเหลวได้ ทำให้มีความเป็นไปได้ที่จะมีสภาพแวดล้อมที่เหมาะสมต่อสิ่งมีชีวิต </t>
  </si>
  <si>
    <t>การรวมตัวของกลุ่มก๊าซในอวกาศและการยุบตัวของแรงโน้มถ่วง</t>
  </si>
  <si>
    <t xml:space="preserve">เกิดจากการรวมตัวของกลุ่มก๊าซและฝุ่นที่เรียกว่าเนบิวลาสุริยะ ซึ่งหมุนวนอยู่รอบดวงอาทิตย์ แรงโน้มถ่วงดึงดูดสสารเหล่านี้เข้าหากัน ทำให้เกิดการยุบตัวและก่อตัวเป็นดาวฤกษ์ (ดวงอาทิตย์) ตรงกลาง ส่วนสสารที่เหลือจะแบนราบเป็นจานหมุน และอนุภาคในจานนี้จะชนกันและรวมตัวกันเป็นก้อนใหญ่ขึ้นเรื่อยๆ จนกลายเป็นดาวเคราะห์ </t>
  </si>
  <si>
    <t>ตำแหน่งที่อยู่ใกล้และไกลดวงอาทิตย์มีอุณหภูมิที่ต่างกัน</t>
  </si>
  <si>
    <t>4เขต
ดาวเคราะห์ชั้นใน
ดาวเคราะห์น้อย
ดาวเคราะห์ชั้นนอก
ดงดาวหาง</t>
  </si>
  <si>
    <t>มีหินเป็นส่วนใหญ่ มีบางส่วนเป็นโลหะและดินเหนียว</t>
  </si>
  <si>
    <t>มีวัตถุที่เป็นน้ำแข็งและเศษหิน</t>
  </si>
  <si>
    <t>มีอุณหภูมิที่เหมาะสม มีน้ำ</t>
  </si>
  <si>
    <t>ดาวอังคารเพราะ มีระยะเวลาของกลางวันใกล้เคียงกับโลก</t>
  </si>
  <si>
    <t>ทุกดวง เพราะมีอุณหภูมิที่สูงเกินไป ไม่มีชั้นบรรยากาศ</t>
  </si>
  <si>
    <t>ไม่มี เพราะบางดวงมีอุณหภูมิที่สูงเกินไปและไม่มีชั้นบรรยากาศ</t>
  </si>
  <si>
    <t>กลุ่มแก๊สและฝุ่นในอวกาศที่เรียกว่าเนบิวลา</t>
  </si>
  <si>
    <t xml:space="preserve">การยุบตัวของกลุ่มแก๊สและฝุ่น (เนบิวลา) </t>
  </si>
  <si>
    <t>ดาวเคราะห์เกิดจากเศษแก๊สและฝุ่นที่เหลือจากการก่อตัวของดวงอาทิตย์</t>
  </si>
  <si>
    <t>เพราะดาวเคราะห์ชั้นในอยู่ใกล้ดวงอาทิตย์จึงถูกลมสุริยะพัดแก๊สออกไปแต่ดาวเคราะห์ชั้นนอกอยู่ไกลดวงอาทิตย์ไม่ถูกลมสุริยะพัด</t>
  </si>
  <si>
    <t>มี4เขต
1.ดาวเคราะห์ชั้นใน
2.เขตดาวเคราะห์น้อย
3.ดาวเคราะห์ชั้นนอก
4.เขตดาวหาง</t>
  </si>
  <si>
    <t>ดาวพฤหัสบดี ดาวเสาร์ ดาวยูเรนัส และดาวเนปจู</t>
  </si>
  <si>
    <t>หิน เศษซากวัตถุ และดาวเคราะห์น้อย</t>
  </si>
  <si>
    <t>วัตถุน้ำแข็ง ฝุ่น และดาวหาง</t>
  </si>
  <si>
    <t>ดาวเคราะห์ที่เอื้อต่อชีวิต ต้องมีน้ำ มีอากาศ อุณหภูมิเหมาะสม และแรงโน้มถ่วงพอ</t>
  </si>
  <si>
    <t>ดาวฤกษ์ลำดับหลัก</t>
  </si>
  <si>
    <t>Kepler-452bเพราะมีลักษณะเหมือนโลกทั้งชนิดเสปกตรัม ระยะห่างจากดาวฤกษ์ และอุณหภูมิ</t>
  </si>
  <si>
    <t>Trappist-1e Gliese 667Cc Kepler-69c เพราะมีระยะห่างจากดาวฤกษ์ที่ไม่เหมาะสม</t>
  </si>
  <si>
    <t>Kepler-452b เพราะมีระยะห่างจากดาวฤกษ์ที่พอเหมาะ</t>
  </si>
  <si>
    <t>เกิดจากการยุบตัวของเนบิวลาดวงใหญ่ที่ประกอบด้วยแก๊สและฝุ่น</t>
  </si>
  <si>
    <t>ก่อตัวขึ้นจากกลุ่มก๊าซและฝุ่นที่หมุนวนอยู่รอบๆ ดวงอาทิตย์ที่กำลังก่อตัว แรงโน้มถ่วงดึงดูดสสารในเนบิวลาให้รวมตัวกัน กลายเป็นก้อนที่ใหญ่ขึ้นเรื่อยๆ ทำให้เกิดเป็นดาวเคราะห์น้อย</t>
  </si>
  <si>
    <t xml:space="preserve">ปัจจัยสำคัญที่กำหนดประเภทของดาวเคราะห์คือ ระยะห่างจากดวงอาทิตย์ และ อุณหภูมิ </t>
  </si>
  <si>
    <t>ดาวเคราะห์ชั้นใน แถบดาวเคราะห์น้อย ดาวเคราะห์ชั้นนอก และเขตดาวหาง</t>
  </si>
  <si>
    <t>1) ดาวเคราะห์น้อย 2) เศษซากจากการก่อตัวของดาวเคราะห์ 3) เศษหินและฝุ่นละออง</t>
  </si>
  <si>
    <t>วัตถุน้ำแข็งจำนวนมหาศาลที่ห่อหุ้มระบบสุริยะไว้โดยรอบ</t>
  </si>
  <si>
    <t>1) ตั้งอยู่ในเขตที่อยู่อาศัยได้
2) มีน้ำในสถานะของเหลวบนพื้นผิว
3) มีบรรยากาศที่เหมาะสม
4) มีมวลและแรงโน้มถ่วงที่เหมาะสม
5) มีสนามแม่เหล็ก
6) มีองค์ประกอบทางเคมีที่เหมาะสม
7) มีเสถียรภาพทางวงโคจรและแกนหมุน</t>
  </si>
  <si>
    <t>ภาพนี่คือจุดเริ่มต้นของการกำเนิดระบบสุริยะ เนบิวลาสุริยะเป็นกลุ่มก๊าซและฝุ่นขนาดใหญ่ที่โคจรอยู่รอบศูนย์กลางกาแล็กซี องค์ประกอบหลักของเนบิวลาคือไฮโดรเจนและฮีเลียม เมื่อเนบิวลาเริ่มยุบตัวลงเนื่องจากแรงโน้มถ่วง ความหนาแน่นและอุณหภูมิที่ใจกลางจะเพิ่มขึ้นอย่างต่อเนื่อง</t>
  </si>
  <si>
    <t>เมื่อเนบิวลาสุริยะยุบตัวลง มันจะเริ่มหมุนเร็วขึ้นและแบนราบลงกลายเป็นแผ่นจานแบนก๊าซและฝุ่นส่วนใหญ่จะรวมตัวกันที่ใจกลางเพื่อสร้างดาวฤกษ์ดวงใหม่ (ดาวฤกษ์ก่อนเกิด)ในขณะที่ส่วนที่เหลือจะโคจรอยู่รอบๆ เป็นแผ่นจาน</t>
  </si>
  <si>
    <t>ภายในแผ่นจานรอบๆ ดาวฤกษ์ก่อนเกิด เศษวัสดุขนาดเล็กจะเริ่มชนกันและรวมตัวกันเป็นก้อนใหญ่ขึ้นเรื่อยๆ กระบวนการนี้เรียกว่าการพอกพูนเมื่อเวลาผ่านไป การรวมตัวกันของเศษวัสดุเหล่านี้จะทำให้เกิดดาวเคราะห์ขนาดเล็กจำนวนมากโคจรอยู่เป็นวงแหวน</t>
  </si>
  <si>
    <t>ดาวเคราะห์ขนาดเล็กที่ก่อตัวขึ้นจะชนกันและรวมตัวกันจนมีขนาดใหญ่ขึ้นกลายเป็นดาวเคราะห์ที่สมบูรณ์แบบ ทั้งดาวเคราะห์ชั้นใน และดาวเคราะห์ชั้นนอก ที่เราเห็นในปัจจุบัน ขณะที่ดาวฤกษ์ใจกลาง ก็มีขนาดใหญ่พอที่จะเกิดปฏิกิริยานิวเคลียร์ฟิวชันขึ้น ทำให้เกิดแสงและความร้อนและกลายเป็นดาวฤกษ์ที่สมบูรณ์</t>
  </si>
  <si>
    <t>ดาวศุกร์ เพราะดาวศุกร์และโลกมีขนาดใกล้เคียงกัน มีมวลใกล้เคียงกันและมีองค์ประกอบที่คล้ายกันมาก</t>
  </si>
  <si>
    <t>ดาว Kepler-7b
เพราะ อุณหภูมิสูงไม่มีพื้นแข็งส่วนมาเป็นก๊าซ
มีบรรยากาศเป็นพิษและไม่มีน้ำเป็นสถานะของเหลว</t>
  </si>
  <si>
    <t>ดาวเคราะห์ที่อาจมีสิ่งมีชีวิตอาศัยอยู่ได้ เช่น Kepler-442b, TRAPPIST-1e, และ Proxima Centauri b เพราะอยู่ในเขตเอื้อต่อการอยู่อาศัย มีขนาดใกล้เคียงโลก และมีความเป็นไปได้ที่จะมีน้ำในสถานะของเหลว</t>
  </si>
  <si>
    <t>ระบบสุริยะของเรากำเนิดจากการยุบตัวของ solar nebula ก้อนใหญ่ที่เต็มไปด้วยก๊าซและฝุ่น</t>
  </si>
  <si>
    <t>ดวงอาทิตย์เกิดจากการยุบตัวของเมฆก๊าซ–ฝุ่น หมุนตัวเป็นโปรโตสตาร์ อัดตัวจนจุดติดปฏิกิริยาฟิวชันนิวเคลียร์ จนกลายเป็นดาวฤกษ์เสถียรในที่สุด</t>
  </si>
  <si>
    <t>ดาวเคราะห์ทุกดวงในระบบสุริยะของเราเกิดจากฝุ่น–แก๊สในจานรอบดวงอาทิตย์อ่อน ๆ ที่รวมตัวกันเป็นลำดับขั้น ตั้งแต่เกล็ดฝุ่น → ดาวเคราะห์น้อย → โปรโตดาวเคราะห์ → ดาวเคราะห์สมบูรณ์</t>
  </si>
  <si>
    <t>ภายในร้อนจัด จับได้แต่หิน–โลหะ จึงเป็นดาวหิน ส่วนภายนอกเย็นกว่า จับได้ทั้งน้ำแข็งและก๊าซ จึงกลายเป็นดาวแก๊ส/ดาวน้ำแข็งยักษ์</t>
  </si>
  <si>
    <t>เขตบริวารของดวงอาทิตย์แบ่งได้ 5 เขตหลัก
ดาวเคราะห์ชั้นใน แถบดาวเคราะห์น้อย ดาวเคราะห์ชั้นนอก แถบไคเปอร์ไพ เมฆออร์ต</t>
  </si>
  <si>
    <t xml:space="preserve">เขตดาวเคราะห์ชั้นนอก (Outer giant planets) ประกอบด้วยดาวเคราะห์ 4 ดวง เรียงจากภายในสุดไปภายนอกสุดได้ดังนี้ ดาวพฤหัสบดี ดาวเสาร์ ดาวยูเรนัส ดาวเนปจูน </t>
  </si>
  <si>
    <t>แถบดาวเคราะห์น้อยเต็มไปด้วยวัตถุแข็งหลากหลายขนาด ตั้งแต่ดาวเคราะห์น้อยขนาดใหญ่หลายดวง จนถึงฝุ่นและเศษหินอวกาศ</t>
  </si>
  <si>
    <t>โซนใกล้ (30–50 AU) คือ แถบไคเปอร์ ซึ่งเป็นแหล่งดาวหางระยะสั้น
โซนไกล (2,000–100,000 AU) คือ เมฆออร์ต ซึ่งเป็นแหล่งดาวหางระยะยาว ทั้งหมดนี้รวมกันเรียกว่า “ดงดาวหาง” ของระบบสุริยะ</t>
  </si>
  <si>
    <t>เมื่อดาวเคราะห์มีสมบัติเหล่านี้ครบถ้วน โอกาสในการกำเนิดและขยายเผ่าพันธุ์สิ่งมีชีวิตจะสูงขึ้นมาก</t>
  </si>
  <si>
    <t>รูปนี้คือการเกิดซุปเปอร์โนวา</t>
  </si>
  <si>
    <t>หลังจากการเกิดซุปเปอร์โนวา ทำให้กลายเป็นหลุมดำ</t>
  </si>
  <si>
    <t>หลุมกำยุบตัวกลายเป็นดาวยักแดง</t>
  </si>
  <si>
    <t>Kepler-452b เพราะ มีองค์ประกอบใกล้เคียงกับโลกที่สุด</t>
  </si>
  <si>
    <t>Kepler-69c เพราะ มีอุณหภูมิ ผิวที่สูง</t>
  </si>
  <si>
    <t>Gliese 667Cc เพราะ มีอุณหภูมิใกล้เคียงกับโลกมากที่สุด</t>
  </si>
  <si>
    <t>เกิดจากการยุบตัวของกลุ่มแก๊สและฝุ่นขนาดใหญ่โดยแรงโน้มถ่วงทำให้สสารมารวมกันตรงกลาง จนอุณหภูมิและความดันสูงขึ้นถึงจุดที่เกิดปฏิกิริยานิวเคลียร์ฟิวชัน</t>
  </si>
  <si>
    <t>ก่อตัวขึ้นจากกลุ่มก๊าซและฝุ่นคือเนบิวลาที่หมุนวนอยู่รอบๆ ดวงอาทิตย์ที่กำลังก่อตัว แรงโน้มถ่วงดึงดูดสสารในเนบิวลาให้รวมตัวกัน กลายเป็นก้อนที่ใหญ่ขึ้นเรื่อยๆ ทำให้เกิดเป็นดาวเคราะห์น้อย ซึ่งเป็นส่วนประกอบพื้นฐานของดาวเคราะห์ ในที่สุด ดาวเคราะห์น้อยเหล่านี้ชนและรวมตัวกันจนกลายเป็นดาวเคราะห์ที่เห็นในตอนนี้</t>
  </si>
  <si>
    <t xml:space="preserve">เกิดขึ้นเนบิวลาสุริยะเป็นกลุ่มก๊าซและฝุ่นขนาดใหญ่ที่ยุบตัวลงเพราะแรงโน้มถ่วง วัตถุตรงกลางยุบตัวเป็นดวงอาทิตย์ และสสารที่เหลือหมุนวนรอบๆก่อตัวเป็นจานดาวเคราะห์ก่อนเกิด ซึ่งสสารจะชนกันและรวมตัวกันเป็นดาวเคราะห์ </t>
  </si>
  <si>
    <t xml:space="preserve">4เขตหลักๆได้แก่ ดาวเคราะห์ชั้นใน, แถบดาวเคราะห์น้อย, ดาวเคราะห์ชั้นนอก, เขตดาวหาง </t>
  </si>
  <si>
    <t>วัตถุน้ำแข็งจำนวนมาก</t>
  </si>
  <si>
    <t>มีน้ำในสถานะของเหลว</t>
  </si>
  <si>
    <t>การยุบตัวของเนบิวลา ทำให้เกิดการรวมตัวกันเป็นแกนกลางที่หนาแน่นขึ้นและเริ่มหมุนตัว</t>
  </si>
  <si>
    <t>การที่แกนกลางที่ยุบตัวและหมุนอย่างรวดเร็วได้แผ่แบนออกเป็นแผ่นจานพอกพูนมวล รอบดาวฤกษ์เกิดใหม่ เป็นบริเวณที่สสารจะรวมตัวกันก่อกำเนิดเป็นดาวเคราะห์ในอนาคตได้</t>
  </si>
  <si>
    <t>รวมตัวกันเป็นดาวเคราะห์และได้เย็นตัวลงมีการโคจรรอบๆดาวกฤษ์และพัฒนาขึ้นมาเรื่อยๆ</t>
  </si>
  <si>
    <t>ระบบสุริยะ ได้แก่ ดาวพุธ ดาวศุกร์ โลก ดาวอังคาร ดาวพฤหัสบดี ดาวเสาร์ ดาวยูเรนัส และดาวเนปจูน</t>
  </si>
  <si>
    <t>ดาวศุกร์เพราะมีมวลและขนาดเื่ากับโลกมากที่สุด</t>
  </si>
  <si>
    <t>Kepler-69c;Trappist-1e</t>
  </si>
  <si>
    <t>ดาวเคราะห์ก๊าซยักษ์เพร่ะ ดาวเคราะห์ที่มีก๊าซพื้นฐานเป็นองค์ประกอบหลักโดยเฉพาะไฮโดรเจนและฮีเลียมแค่ไม่มีออซิเจน</t>
  </si>
  <si>
    <t>ยังไม่มีการยืนยันว่าเป็นดาวดวงใดเพราะดาวดวงนั้นต้องมีน้ำและอุณหภูมิที่พอเหมาะ</t>
  </si>
  <si>
    <t>ระบบสุริยะมีต้นกำเนิดจากกลุ่มเมฆฝุ่นและก๊าซที่ยุบตัวรวมกันด้วยแรงโน้มถ่วง</t>
  </si>
  <si>
    <t>ดวงอาทิตย์เกิดจากการยุบตัวของกลุ่มเมฆฝุ่นและก๊าซขนาดใหญ่ จนแกนกลางร้อนและหนาแน่นพอให้เกิดปฏิกิริยานิวเคลียร์ฟิวชัน</t>
  </si>
  <si>
    <t>ดาวเคราะห์ในระบบสุริยะเกิดจากฝุ่นและก๊าซในจานหมุนรอบดวงอาทิตย์รวมตัวกันจนกลายเป็นก้อนวัตถุใหญ่ขึ้นเรื่อย ๆ จนกลายเป็นดาวเคราะห์</t>
  </si>
  <si>
    <t>เพราะบริเวณใกล้ดวงอาทิตย์มีอุณหภูมิสูง ทำให้สารเบาอย่างแก๊สระเหยไป เหลือแต่ธาตุหนักรวมตัวเป็นดาวเคราะห์หิน ส่วนบริเวณไกลออกไปอุณหภูมิต่ำ แก๊สและน้ำแข็งจึงรวมตัวกันเป็นดาวเคราะห์แก๊ส</t>
  </si>
  <si>
    <t>เขตบริวารของดวงอาทิตย์แบ่งเป็น 3 เขต คือ ดาวเคราะห์ชั้นใน ดาวเคราะห์ชั้นนอก และเขตวัตถุไคเปอร์กับเมฆออร์ต</t>
  </si>
  <si>
    <t>ประกอบด้วยวัตถุขนาดเล็ก เช่น ดาวเคราะห์น้อยและเศษหินต่าง ๆ ที่โคจรอยู่ระหว่างดาวอังคารกับดาวพฤหัสบดี</t>
  </si>
  <si>
    <t>ประกอบด้วยวัตถุน้ำแข็ง ฝุ่น และก๊าซ เช่น ดาวหาง และวัตุเล็ก ๆ</t>
  </si>
  <si>
    <t>ดาวเคราะห์ที่เอื้อต่อชีวิตต้องมีน้ำ อุณหภูมิเหมาะสม และชั้นบรรยากาศที่ปกป้องสิ่งมีชีวิต</t>
  </si>
  <si>
    <t>กลุ่มเมฆฝุ่นและก๊าซในอวกาศยุบตัวด้วยแรงโน้มถ่วง</t>
  </si>
  <si>
    <t>เกิดการหมุนและแผ่เป็นจานหมุน
แกนกลางของจานร้อนขึ้นและก่อตัวเป็นดวงอาทิตย์</t>
  </si>
  <si>
    <t>ฝุ่นและก๊าซรอบ ๆ รวมตัวเป็นดาวเคราะห์และวัตถุต่าง ๆ</t>
  </si>
  <si>
    <t xml:space="preserve">TRAPPIST-1e มีลักษณะใกล้เคียงกับโลกมากที่สุด เพราะมีขนาดและมวลใกล้เคียงโลก </t>
  </si>
  <si>
    <t>Kepler-69c ไม่สามารถมีสิ่งมีชีวิตอาศัยอยู่ได้ เพราะอยู่ใกล้ดาวฤกษ์เกินไป</t>
  </si>
  <si>
    <t xml:space="preserve">TRAPPIST-1e สามารถมีสิ่งมีชีวิตอาศัยอยู่ได้ เพราะอยู่ในเขตเอื้อชีวิต </t>
  </si>
  <si>
    <t>1.	จากความรู้เรื่องกำเนิดระบบสุริยะ เพราะเหตุใดจึงกล่าวว่าดวงอาทิตย์เป็นดาวฤกษ์รุ่นหลัง</t>
  </si>
  <si>
    <t>Points - 1.	จากความรู้เรื่องกำเนิดระบบสุริยะ เพราะเหตุใดจึงกล่าวว่าดวงอาทิตย์เป็นดาวฤกษ์รุ่นหลัง</t>
  </si>
  <si>
    <t>Feedback - 1.	จากความรู้เรื่องกำเนิดระบบสุริยะ เพราะเหตุใดจึงกล่าวว่าดวงอาทิตย์เป็นดาวฤกษ์รุ่นหลัง</t>
  </si>
  <si>
    <t>ความหนาแน่นของดาวเคราะห์หินและดาวเคราะห์แก๊สเหมือนหรือต่างกันอย่างไร</t>
  </si>
  <si>
    <t>Points - ความหนาแน่นของดาวเคราะห์หินและดาวเคราะห์แก๊สเหมือนหรือต่างกันอย่างไร</t>
  </si>
  <si>
    <t>Feedback - ความหนาแน่นของดาวเคราะห์หินและดาวเคราะห์แก๊สเหมือนหรือต่างกันอย่างไร</t>
  </si>
  <si>
    <t>3.1 ดาวเคราะห์แต่ละดวงมีองค์ประกอบเหมือนหรือแตกต่างกันอย่างไร</t>
  </si>
  <si>
    <t>Points - 3.1 ดาวเคราะห์แต่ละดวงมีองค์ประกอบเหมือนหรือแตกต่างกันอย่างไร</t>
  </si>
  <si>
    <t>Feedback - 3.1 ดาวเคราะห์แต่ละดวงมีองค์ประกอบเหมือนหรือแตกต่างกันอย่างไร</t>
  </si>
  <si>
    <t>3.2 เพราะเหตุใดชั้นบรรยากาศของโลกจึงมีปริมาณแก๊สออกซิเจนมากกว่าดาวเคราะห์ดวงอื่นและออกซิเจนบนโลกมาจากที่ใด</t>
  </si>
  <si>
    <t>Points - 3.2 เพราะเหตุใดชั้นบรรยากาศของโลกจึงมีปริมาณแก๊สออกซิเจนมากกว่าดาวเคราะห์ดวงอื่นและออกซิเจนบนโลกมาจากที่ใด</t>
  </si>
  <si>
    <t>Feedback - 3.2 เพราะเหตุใดชั้นบรรยากาศของโลกจึงมีปริมาณแก๊สออกซิเจนมากกว่าดาวเคราะห์ดวงอื่นและออกซิเจนบนโลกมาจากที่ใด</t>
  </si>
  <si>
    <t>4.1 เป็นบริเวณที่เกิดปฏิกิริยาเทอร์มอนิวเคลียร์</t>
  </si>
  <si>
    <t>Points - 4.1 เป็นบริเวณที่เกิดปฏิกิริยาเทอร์มอนิวเคลียร์</t>
  </si>
  <si>
    <t>Feedback - 4.1 เป็นบริเวณที่เกิดปฏิกิริยาเทอร์มอนิวเคลียร์</t>
  </si>
  <si>
    <t>4.2 เป็นเขตที่มีการถ่ายโอนพลังงาน ซึ่งอยู่ระหว่างแก่นและเขตการพาความร้อน</t>
  </si>
  <si>
    <t>Points - 4.2 เป็นเขตที่มีการถ่ายโอนพลังงาน ซึ่งอยู่ระหว่างแก่นและเขตการพาความร้อน</t>
  </si>
  <si>
    <t>Feedback - 4.2 เป็นเขตที่มีการถ่ายโอนพลังงาน ซึ่งอยู่ระหว่างแก่นและเขตการพาความร้อน</t>
  </si>
  <si>
    <t>4.3 เป็นเขตที่ถ่ายโอนความร้อนออกสู่ผิวของดวงอาทิตย์</t>
  </si>
  <si>
    <t>Points - 4.3 เป็นเขตที่ถ่ายโอนความร้อนออกสู่ผิวของดวงอาทิตย์</t>
  </si>
  <si>
    <t>Feedback - 4.3 เป็นเขตที่ถ่ายโอนความร้อนออกสู่ผิวของดวงอาทิตย์</t>
  </si>
  <si>
    <t>4.4   เป็นบริเวณที่สามารถมองเห็นได้ด้วยตาเปล่า (เมื่อมองผ่านแผ่นกรองแสงสุริยะ)</t>
  </si>
  <si>
    <t>Points - 4.4   เป็นบริเวณที่สามารถมองเห็นได้ด้วยตาเปล่า (เมื่อมองผ่านแผ่นกรองแสงสุริยะ)</t>
  </si>
  <si>
    <t>Feedback - 4.4   เป็นบริเวณที่สามารถมองเห็นได้ด้วยตาเปล่า (เมื่อมองผ่านแผ่นกรองแสงสุริยะ)</t>
  </si>
  <si>
    <t>4.5 อยู่บริเวณผิวดวงอาทิตย์ ซึ่งมีอุณหภูมิต่ำกว่าบริเวณข้างเคียง</t>
  </si>
  <si>
    <t>Points - 4.5 อยู่บริเวณผิวดวงอาทิตย์ ซึ่งมีอุณหภูมิต่ำกว่าบริเวณข้างเคียง</t>
  </si>
  <si>
    <t>Feedback - 4.5 อยู่บริเวณผิวดวงอาทิตย์ ซึ่งมีอุณหภูมิต่ำกว่าบริเวณข้างเคียง</t>
  </si>
  <si>
    <t>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t>
  </si>
  <si>
    <t>Points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t>
  </si>
  <si>
    <t>Feedback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t>
  </si>
  <si>
    <t>5. ก</t>
  </si>
  <si>
    <t>Points - 5. ก</t>
  </si>
  <si>
    <t>Feedback - 5. ก</t>
  </si>
  <si>
    <t>5. ข</t>
  </si>
  <si>
    <t>Points - 5. ข</t>
  </si>
  <si>
    <t>Feedback - 5. ข</t>
  </si>
  <si>
    <t>5. ค</t>
  </si>
  <si>
    <t>Points - 5. ค</t>
  </si>
  <si>
    <t>Feedback - 5. ค</t>
  </si>
  <si>
    <t>5. ง</t>
  </si>
  <si>
    <t>Points - 5. ง</t>
  </si>
  <si>
    <t>Feedback - 5. ง</t>
  </si>
  <si>
    <t>5. จ</t>
  </si>
  <si>
    <t>Points - 5. จ</t>
  </si>
  <si>
    <t>Feedback - 5. จ</t>
  </si>
  <si>
    <t>5. ฉ</t>
  </si>
  <si>
    <t>Points - 5. ฉ</t>
  </si>
  <si>
    <t>Feedback - 5. ฉ</t>
  </si>
  <si>
    <t>6.	จุดมืดดวงอาทิตย์เกิดขึ้นได้อย่างไร</t>
  </si>
  <si>
    <t>Points - 6.	จุดมืดดวงอาทิตย์เกิดขึ้นได้อย่างไร</t>
  </si>
  <si>
    <t>Feedback - 6.	จุดมืดดวงอาทิตย์เกิดขึ้นได้อย่างไร</t>
  </si>
  <si>
    <t>7.	พายุสุริยะเกิดขึ้นได้อย่างไรและส่งผลกระทบต่อสิ่งมีชีวิตบนโลกหรือไม่ อย่างไร</t>
  </si>
  <si>
    <t>Points - 7.	พายุสุริยะเกิดขึ้นได้อย่างไรและส่งผลกระทบต่อสิ่งมีชีวิตบนโลกหรือไม่ อย่างไร</t>
  </si>
  <si>
    <t>Feedback - 7.	พายุสุริยะเกิดขึ้นได้อย่างไรและส่งผลกระทบต่อสิ่งมีชีวิตบนโลกหรือไม่ อย่างไร</t>
  </si>
  <si>
    <t>ดวงอาทิตย์เป็นดาวฤกษ์รุ่นหลัง เพราะมีธาตุหนักจำนวนมาก ซึ่งต้องเกิดจากกระบวนการในดาวฤกษ์รุ่นก่อนแล้วถูกนำกลับมาใช้ในการก่อตัวใหม่อีกครั้งในภายหลัง</t>
  </si>
  <si>
    <t>ดาวเคราะห์หินมีความหนาแน่นมากกว่าดาวเคราะห์แก๊ส เพราะประกอบด้วยหินและโลหะ ส่วนดาวเคราะห์แก๊สมีองค์ประกอบเบา เช่น ไฮโดรเจนและฮีเลียม</t>
  </si>
  <si>
    <t>ดาวเคราะห์แต่ละดวงมีองค์ประกอบของบรรยากาศแตกต่างกัน เช่น ดาวศุกร์และดาวอังคารมีคาร์บอนไดออกไซด์เป็นองค์ประกอบหลักมากกว่า 95% ส่วนโลกมีไนโตรเจน 78% และออกซิเจน 21% ซึ่งเหมาะกับการดำรงชีวิตของสิ่งมีชีวิต</t>
  </si>
  <si>
    <t xml:space="preserve">เพราะบนโลกมีสิ่งมีชีวิต เช่น พืช แพลงก์ตอน และสาหร่าย ที่สามารถสังเคราะห์ด้วยแสงและปล่อยออกซิเจนออกมา ทำให้บรรยากาศของโลกมีออกซิเจนมากกว่าดาวเคราะห์ดวงอื่น ออกซิเจนส่วนใหญ่มาจากกระบวนการสังเคราะห์ด้วยแสงของสิ่งมีชีวิตเหล่านี้
</t>
  </si>
  <si>
    <t xml:space="preserve">แก่น </t>
  </si>
  <si>
    <t xml:space="preserve">เขตการแผ่รังสี  </t>
  </si>
  <si>
    <t>เขตการพาความร้อน</t>
  </si>
  <si>
    <t xml:space="preserve">โฟโตสเฟียร์  </t>
  </si>
  <si>
    <t>จุดมืดดวงอาทิตย์</t>
  </si>
  <si>
    <t xml:space="preserve">คอโรนา  </t>
  </si>
  <si>
    <t xml:space="preserve">โครโมสเฟียร์  </t>
  </si>
  <si>
    <t>จุดมืดดวงอาทิตย์ (Sunspot) เกิดจาก สนามแม่เหล็กที่เข้มข้นผิดปกติ บนผิวดวงอาทิตย์ (ชั้นโฟโตสเฟียร์) ซึ่งส่งผลให้ การพาความร้อนจากชั้นลึกขึ้นมาผิวลดลง ทำให้บริเวณนั้นมีอุณหภูมิต่ำกว่าบริเวณรอบๆ</t>
  </si>
  <si>
    <t>พายุสุริยะเกิดจากการปะทุอย่างรุนแรงของดวงอาทิตย์ ทำให้มีการปล่อยอนุภาคพลังงานสูงออกมา แม้จะไม่กระทบต่อสิ่งมีชีวิตโดยตรงเพราะสนามแม่เหล็กโลกป้องกันไว้ แต่สามารถรบกวนสัญญาณดาวเทียม การสื่อสาร และทำให้เกิดแสงออโรราได้</t>
  </si>
  <si>
    <t>ดวงอาทิตย์ก่อตัวจากซากของดาวฤกษ์รุ่นก่อนที่ระเบิดออก ทำให้มีธาตุหนักที่จำเป็นต่อการสร้างดาวเคราะห์</t>
  </si>
  <si>
    <t>ดาวเคราะห์หินมีความหนาแน่นสูง (เพราะเป็นหิน/โลหะ) ส่วนดาวเคราะห์แก๊สมีความหนาแน่นต่ำกว่ามาก (เพราะเป็นแก๊สเบาๆ)</t>
  </si>
  <si>
    <t>องค์ประกอบของชั้นบรรยากาศของดาวเคราะห์ทั้งสามดวงแตกต่างกันอย่างชัดเจน</t>
  </si>
  <si>
    <t>เพราะมี สิ่งมีชีวิต (พืช/สาหร่าย) ที่สังเคราะห์แสง ซึ่งกระบวนการนี้จะปล่อยออกซิเจนออกมา</t>
  </si>
  <si>
    <t>เกิดจาก สนามแม่เหล็กดวงอาทิตย์ที่รุนแรง ยับยั้งการพาความร้อน ทำให้บริเวณนั้นมีอุณหภูมิต่ำกว่าปกติ จึงดูมืด</t>
  </si>
  <si>
    <t>เกิดขึ้นจาก: การประทุของเปลวสุริยะและการปลดปล่อยมวลโคโรนา (CME) จากดวงอาทิตย์
ผลกระทบ:
ไม่ส่งผลโดยตรงต่อสิ่งมีชีวิตบนโลก (เพราะโลกมีสนามแม่เหล็ก/บรรยากาศป้องกัน)
ส่งผลกระทบต่อเทคโนโลยี: เช่น ทำให้ไฟฟ้าดับ, ดาวเทียมเสียหาย, ระบบสื่อสารขัดข้อง</t>
  </si>
  <si>
    <t>ดวงอาทิตย์เป็น “ดาวฤกษ์รุ่นหลัง” เพราะมันเกิดจากเศษซากของดาวฤกษ์รุ่นก่อนที่ตายไปแล้ว และจึงมีองค์ประกอบของธาตุหนักมากกว่าดาวฤกษ์รุ่นแรก ๆ ที่มีเพียงไฮโดรเจ</t>
  </si>
  <si>
    <t>ความหนาแน่นของดาวเคราะห์หินและดาวเคราะห์แก๊ส ต่างกัน โดยดาวเคราะห์หินมีความหนาแน่น สูงกว่า เพราะประกอบด้วยหินและโลหะ ส่วนดาวเคราะห์แก๊สมีความหนาแน่น ต่ำกว่า เพราะประกอบด้วยก๊าซเป็นส่วนใหญ่</t>
  </si>
  <si>
    <t>ดาวเคราะห์แต่ละดวงมีองค์ประกอบ แตกต่างกัน ขึ้นอยู่กับตำแหน่งในระบบสุริยะ</t>
  </si>
  <si>
    <t>โลกมีแก๊สออกซิเจนมาก เพราะมีสิ่งมีชีวิตที่สังเคราะห์แสงได้ ซึ่งปล่อยออกซิเจนออกมาอย่างต่อเนื่อง ทำให้บรรยากาศของโลกมีออกซิเจนมากกว่าดาวเคราะห์ดวงอื่น</t>
  </si>
  <si>
    <t>สนามแม่เหล็กที่เข้มข้นและบิดตัวในชั้นโฟโตสเฟียร์ ทำให้พลังงานความร้อนจากชั้นลึกไม่สามารถลอยขึ้นมาสู่ผิวได้ดี ส่งผลให้อุณหภูมิบริเวณนั้นต่ำกว่าบริเวณรอบข้าง จึงมองเห็นเป็นจุดมืด</t>
  </si>
  <si>
    <t>พายุสุริยะเกิดจากการระเบิดพลังงานแม่เหล็กบนดวงอาทิตย์และอนุภาคประจุที่ปล่อยออกมา ถึงแม้จะไม่เป็นอันตรายโดยตรงต่อสิ่งมีชีวิต แต่สามารถส่งผลกระทบต่อเทคโนโลยีและสิ่งอำนวยความสะดวกบนโลกได้</t>
  </si>
  <si>
    <t>ดวงอาทิตย์มีธาตุหนักมาก แสดงว่าเกิดจากเศษซากของดาวฤกษ์รุ่นก่อนที่ตายไปแล้ว จึงเป็นดาวฤกษ์รุ่นหลัง</t>
  </si>
  <si>
    <t>ดาวเคราะห์หินมีความหนาแน่นมากกว่าดาวเคราะห์แก๊ส เพราะประกอบด้วยของแข็งและโลหะ ส่วนดาวเคราะห์แก๊สมีองค์ประกอบเป็นก๊าซจึงมีความหนาแน่นต่ำกว่า</t>
  </si>
  <si>
    <t>ดาวเคราะห์แต่ละดวงมีองค์ประกอบของบรรยากาศแตกต่างกัน เช่น ดาวศุกร์และดาวอังคารมีคาร์บอนไดออกไซด์เป็นองค์ประกอบหลัก แต่โลกมีไนโตรเจนเป็นส่วนใหญ่ รองลงมาคือออกซิเจน แสดงให้เห็นว่าชั้นบรรยากาศของโลกเหมาะสมต่อการดำรงชีวิตมากกว่าดาวเคราะห์ดวงอื่น</t>
  </si>
  <si>
    <t>ออกซิเจนบนโลกส่วนใหญ่มาจากกระบวนการสังเคราะห์ด้วยแสงของพืช แพลงก์ตอนพืช และสาหร่าย ซึ่งปล่อยก๊าซออกซิเจนออกมาเป็นผลพลอยได้ ทำให้โลกมีปริมาณออกซิเจนมากกว่าดาวเคราะห์หินดวงอื่น</t>
  </si>
  <si>
    <t xml:space="preserve">จุดมืดดวงอาทิตย์ (Sunspot) เกิดขึ้นจากสนามแม่เหล็กที่เข้มข้นบนพื้นผิวดวงอาทิตย์ ทำให้อุณหภูมิในบริเวณนั้นลดลงเมื่อเทียบกับบริเวณโดยรอบ จุดมืดดวงอาทิตย์จึงมีอุณหภูมิต่ำกว่าบริเวณอื่นๆ บนพื้นผิวดวงอาทิตย์ ทำให้ปรากฏเป็นจุดมืด
</t>
  </si>
  <si>
    <t>พายุสุริยะเกิดขึ้นจากกระบวนการระเบิดของพลังงานแม่เหล็กบนพื้นผิวดวงอาทิตย์ ทำให้เกิดการปลดปล่อยอนุภาคที่มีประจุและพลังงานสูงออกสู่อวกาศ พายุสุริยะสามารถส่งผลกระทบต่อโลกของเราได้หลายอย่าง เช่น
1. *การรบกวนระบบสื่อสาร*: พายุสุริยะสามารถทำให้เกิดการรบกวนสัญญาณวิทยุและระบบสื่อสาร
2. *การรบกวนระบบไฟฟ้า*: พายุสุริยะสามารถทำให้เกิดการเหนี่ยวนำไฟฟ้าในสายส่งไฟฟ้าและอุปกรณ์ไฟฟ้า
3. *ผลกระทบต่อดาวเทียม*: พายุสุริยะสามารถทำให้เกิดการรบกวนระบบดาวเทียมและอุปกรณ์บนดาวเทียม
4. *ผลกระทบต่อสุขภาพ*: พายุสุริยะสามารถทำให้เกิดการเพิ่มขึ้นของรังสีคอสมิกที่เข้าสู่บรรยากาศโลก ซึ่งอาจส่งผลกระทบต่อสุขภาพของมนุษย์และสัตว์
อย่างไรก็ตาม พายุสุริยะไม่ได้ส่งผลกระทบโดยตรงต่อสิ่งมีชีวิตบนโลกในระดับที่รุนแรงมากนัก เนื่องจากบรรยากาศโลกและสนามแม่เหล็กโลกช่วยป้องกันรังสีและอนุภาคที่มีประจุจากดวงอาทิตย์ แต่พายุสุริยะสามารถส่งผลกระทบต่อระบบเทคโนโลยีและโครงสร้างพื้นฐานที่มนุษย์สร้างขึ้นได้</t>
  </si>
  <si>
    <t>เกิดจากการรวมตัวของเนบิวลาดวงดาว (solar nebula) ที่เคยเป็นของดาวฤกษ์รุ่นก่อนๆ ที่ดับไปแล้ว</t>
  </si>
  <si>
    <t>ดาวเคราะห์หินมีความหนาแน่นสูงกว่าดาวเคราะห์แก๊ส</t>
  </si>
  <si>
    <t>แตกต่ายกันที่ปริมาณและชนิดของแก๊ส</t>
  </si>
  <si>
    <t>เนื่องจากกระบวนการสังเคราะห์แสงของพืชและสิ่งมีชีวิตอื่นๆ ที่ใช้น้ำและก๊าซคาร์บอนไดออกไซด์เพื่อผลิตอาหารและปล่อยออกซิเจนออกมา</t>
  </si>
  <si>
    <t>เกิดจากสนามแม่เหล็กที่รุนแรงบนดวงอาทิตย์ ซึ่งขัดขวางการถ่ายเทความร้อนจากภายในดวงอาทิตย์ ทำให้บริเวณนั้นมีอุณหภูมิต่ำกว่าบริเวณโดยรอบ ทำให้มองเห็นเป็นจุดมืด</t>
  </si>
  <si>
    <t>เกิดจากการปลดปล่อยพลังงานอย่างรุนแรงจากดวงอาทิตย์ในรูปแบบของอนุภาคที่มีประจุไฟฟ้าความเร็วสูง</t>
  </si>
  <si>
    <t>เกิดขึ้นจากการรวมตัวและยุบตัวของกลุ่มแก๊สและฝุ่นในอวกาศ (เนบิวลา) ภายหลังจากการเกิดดาวฤกษ์อื่นๆ แล้ว</t>
  </si>
  <si>
    <t>ต่างกันที่ปริมาณแก๊ส และชนิดของแก๊ส</t>
  </si>
  <si>
    <t>เกิดจากสนามแม่เหล็กที่รุนแรงและซับซ้อนภายในดวงอาทิตย์ บริเวณเหล่านี้มีอุณหภูมิต่ำกว่าบริเวณโดยรอบ</t>
  </si>
  <si>
    <t xml:space="preserve"> ดวงอาทิตย์ถูกเรียกว่าเป็นดาวฤกษ์รุ่นหลังเพราะว่ามันเกิดจากเศษวัสดุของดาวฤกษ์รุ่นก่อนที่ระเบิดเป็นซูเปอร์โนวาและกระจายวัสดุไปทั่วอวกาศ วัสดุเหล่านี้รวมตัวกันกลายเป็นดาวฤกษ์ใหม่ รวมถึงดวงอาทิตย์ของเรา</t>
  </si>
  <si>
    <t>ความหนาแน่นของดาวเคราะห์หินและดาวเคราะห์แก๊สมีความแตกต่างกันอย่างมาก โดย ดาวเคราะห์หินมีความหนาแน่นสูงกว่าดาวเคราะห์แก๊ส</t>
  </si>
  <si>
    <t>โลก ดาวศุกร์ และดาวอังคาร มีปริมาณสัดส่วนของแก๊สแตกต่างกันอย่างมาก เนื่องจากแต่ละดวงมีบรรยากาศและองค์ประกอบที่แตกต่างกัน
โลก มีบรรยากาศที่ประกอบด้วยไนโตรเจน
ดาวศุกร์ มีบรรยากาศที่หนาแน่นและร้อนจัด
ดาวอังคาร มีบรรยากาศที่บางและเย็นจัด</t>
  </si>
  <si>
    <t>ชั้นบรรยากาศของโลกมีปริมาณออกซิเจนสูงกว่าดาวเคราะห์อื่น ๆ ส่วนใหญ่เนื่องจากกระบวนการสังเคราะห์แสงของพืชและสิ่งมีชีวิตอื่นๆ ที่ใช้น้ำและก๊าซคาร์บอนไดออกไซด์เพื่อผลิตอาหารและปล่อยออกซิเจนออกมา</t>
  </si>
  <si>
    <t xml:space="preserve">ดวงอาทิตย์เป็นดาวฤกษ์รุ่นหลัง เพราะมีธาตุหนักปะปนอยู่มาก ซึ่งแสดงว่าเกิดจากเศษซากของดาวฤกษ์รุ่นก่อนที่ระเบิดและกระจายธาตุเหล่านั้นออกมาในอวกาศก่อนหน้านี้แล้ว
</t>
  </si>
  <si>
    <t>ดาวเคราะห์หินจะมีความหนาเเน่นมากกว่าดาวเคราะห์เเก๊ส</t>
  </si>
  <si>
    <t>โลกมีปริมาณ CO2 น้อยที่สุดเเละมี 02 มาก ซึ่งทำให้เกิดสิ่งมีชีวิตได้</t>
  </si>
  <si>
    <t>โลกมีออกซิเจนมากเพราะมีพืชและสาหร่ายสังเคราะห์แสง และออกซิเจนมาจากการสังเคราะห์แสง</t>
  </si>
  <si>
    <t>เป็นบริเวณที่มีอุณหภูมิต่ำกว่ารอบข้าง</t>
  </si>
  <si>
    <t>เกิดจากการที่ดวงอาทิตย์ปล่อยพลังงานออกมา จนเเผ่ออกไปไกลจากดวงอาทิตย์ ไม่มีผลกระทบโดยตรงกับสิ่มีชีวิต เเค่ส่งผลกับสนามเเม่เหล็กโลกเเละดาวเทียม</t>
  </si>
  <si>
    <t>ดวงอาทิตย์เป็นดาวฤกษ์รุ่นหลัง เพราะมีองค์ประกอบของธาตุหนัก ซึ่งเกิดจากดาวฤกษ์รุ่นก่อนที่ระเบิดตัวเอง และส่งผลให้มีเศษซากธาตุเหล่านี้ปะปนในเมฆฝุ่นที่กลั่นตัวเป็นระบบสุริยะ</t>
  </si>
  <si>
    <t>ดาวเคราะห์หินมีความหนาแน่นมากกว่าดาวเคราะห์แก๊ส เพราะประกอบด้วยธาตุหนัก ขณะที่ดาวเคราะห์แก๊สประกอบด้วยก๊าซเบา จึงมีความหนาแน่นน้อยกว่า</t>
  </si>
  <si>
    <t>ดาวเคราะห์ทั้งสามดวงมีองค์ประกอบในบรรยากาศแตกต่างกันอย่างชัดเจน
	•ดาวศุกร์ และ ดาวอังคาร มีองค์ประกอบหลักคือ คาร์บอนไดออกไซด์ มากกว่า 95%
	•โลก มีองค์ประกอบหลักคือ ไนโตรเจน 78% และ ออกซิเจน 21%</t>
  </si>
  <si>
    <t>ออกซิเจนบนโลกมาจากการสังเคราะห์แสงของพืชและสาหร่าย จึงทำให้โลกมีออกซิเจนมากกว่าดาวเคราะห์อื่นที่ไม่มีสิ่งมีชีวิต</t>
  </si>
  <si>
    <t xml:space="preserve">เกิดจากการรวมตัวของเนบิวลาดวงดาวที่เคยเป็นของดาวฤกษ์รุ่นก่อนๆ ที่ดับไปแล้ว </t>
  </si>
  <si>
    <t>แตกต่างกัน ดาวศุกร์มีคาร์บอนเป็นส่วนมากแต่โลกมีไนโตรโตรเจนเป็นองค์ประกอบหลัก</t>
  </si>
  <si>
    <t>เกิดจากสนามแม่เหล็กที่รุนแรงและซับซ้อนภายในดวงอาทิตย์</t>
  </si>
  <si>
    <t>ดวงอาทิตย์เป็นดาวฤกษ์รุ่นหลังเนื่องจากมีองค์ประกอบของธาตุต่างๆ ที่ได้ มาจาก เนบิวลารุ่นหลัง ซึ่งปัจจุบันดวงอาทิตย์มีอายุประมาณ 5,000 ล้านปี</t>
  </si>
  <si>
    <t>แตกต่างกัน ดาวเคราะห์หินจะมีความหนาแน่นมากกว่าดาวเคราะห์แก๊ส</t>
  </si>
  <si>
    <t>ต่างกัน โดยชั้นบรรยากาศของโลกมีองค์ประกอบส่วนใหญ่เป็น ไนโตรเจน ขณะที่ชั้นบรรยากาศของดาวศุกร์และดาวอังคารมีองค์ประกอบ ส่วนใหญ่เป็นแก๊สคาร์บอนไดออกไซด์</t>
  </si>
  <si>
    <t>ในยุคแรกชั้นบรรยากาศโลกประกอบด้วยแก๊สไฮโดรเจนและ ฮีเลียม เมื่อเปลือกโลกค่อย ๆ เย็นลงไอน้ำ แก๊สคาร์บอนไดออกไซด์และแก๊ส แอมโมเนียนถูกปลดปล่อยสู่บรรยากาศ ต่อมาไอน้ำในอากาศรวมตัวเป็นฝน ซึ่งแก๊ส คาร์บอนไดออกไซด์จะรวมตัวกับน้ำฝนตกกลับสู่พื้นโลก ส่วนแก๊สแอมโมเนียจะ แตกตัวเป็นแก๊สไนโตรเจนและไฮโดรเจนอยู่ในชั้นบรรยกาศ เมื่อเริ่มมีแบคทีเรียและ สิ่งมีชีวิตเกิดขึ้นทำให้มีการนำคาร์บอนไดออกไซด์ไปใช้และปล่อยแก๊สออกซิเจน สู่บรรยากาศ ทำให้โลกของเราจึงมีปริมาณแก๊สไนโตรเจนและออกซิเจนมากกว่า ดาวดวงอื่น</t>
  </si>
  <si>
    <t>จุดมืดดวงอาทิตย์ คือ บริเวณชั้นโฟโตสเฟียร์ที่มีอุณหภูมิต่ำกว่าบริเวณโดยรอบ และมีความเข้มของสนามแม่เหล็กสูงกว่าบริเวณอื่น</t>
  </si>
  <si>
    <t>เกิดจากการปล่อยอนุภาคความเร็วสูงจำนวนมหาศาลจากชั้นบรรยากาศ คอโรนาของดวงอาทิตย์ โดยอนุภาคดังกล่าวส่งผลกระทบต่อโครงสร้างของ DNA ภายในร่างกายของสิ่งมีชีวิต มีการรบกวนสนามแม่เหล็กของโลก ทำให้ระบบสื่อสารโดย วิทยุคลื่นสั้นทั่วโลกและระบบส่งกำลังไฟฟ้าขัดข้องในประเทศที่อยู่ใกล้ขั้วแม่เหล็กโลก สายการบินจะยกเลิกเที่ยวบินในช่วงเวลาที่เกิดพายุสุริยะ วงจรอิเล็กทรอนิกส์ในดาวเทียม ที่โคจรรอบโลกอาจเสียหาย แต่สิ่งมีชีวิตบนโลกจะมีชั้นบรรยากาศและสนามแม่เหล็กโลก ช่วยปกป้องจากรังสีและอนุภาคความเร็วสูงต่าง ๆ จากอวกาศ</t>
  </si>
  <si>
    <t>เนื่องจากระบบสุริยะของเรา รวมถึงดวงอาทิตย์ เกิดจากการรวมตัวของเนบิวลาดวงดาวที่เคยเป็นของดาวฤกษ์รุ่นก่อนๆ ที่ดับไปแล้ว</t>
  </si>
  <si>
    <t xml:space="preserve">ต่างกัน ดาวเคราะห์หินมีความหนาแน่นสูงกว่าดาวเคราะห์แก๊ส </t>
  </si>
  <si>
    <t>ต่างกันที่ปริมาณของแก๊สและชนิดของแก๊ส</t>
  </si>
  <si>
    <t>โลกอยู่เขตที่เอื้อชีวิตในระบบสุริยะซึ่งทำให้มีสิ่งมีชีวิต เนืซึ่งกระบวนการสังเคราะห์แสงของพืชและสิ่งมีชีวิตอื่นๆ ที่ใช้น้ำและก๊าซคาร์บอนไดออกไซด์เพื่อผลิตอาหารและปล่อยออกซิเจนออกมา</t>
  </si>
  <si>
    <t>เกิดจากสนามแม่เหล็กที่รุนแรงและซับซ้อนภายในดวงอาทิตย์ บริเวณเหล่านี้มีอุณหภูมิต่ำกว่าบริเวณรอบๆ</t>
  </si>
  <si>
    <t>เกิดจากการปลดปล่อยพลังงานอย่างรุนแรงจากดวงอาทิตย์ในรูปแบบของอนุภาคที่มีประจุไฟฟ้าความเร็วสูง
ส่งผลต่ออุปกรณ์สื่อสารและเทคโนโลยี ดาวเทียมแต่ไม่ส่งผลต่อสิ่งมีชีวิตบนโลก</t>
  </si>
  <si>
    <t>ดวงอาทิตย์ถูกจัดว่าเป็นดาวฤกษ์รุ่นหลัง เนื่องจากระบบสุริยะของเรา รวมถึงดวงอาทิตย์ เกิดจากการรวมตัวของเนบิวลาดวงดาว (solar nebula) ที่เคยเป็นของดาวฤกษ์รุ่นก่อนๆ ที่ดับไปแล้ว</t>
  </si>
  <si>
    <t>ต่างกัน เพราะดาวเคราะห์หินมีความหนาแน่นสูงกว่าดาวเคราะห์แก๊ส</t>
  </si>
  <si>
    <t>แตกต่างกันเพราะว่า ดาวศุกร์และดาวอังคารมีคาร์บอนไดออกไซด์เป็นส่วนใหญ่ ในขณะที่โลกมีไนโตรเจนและออกซิเจนมากกว่า</t>
  </si>
  <si>
    <t>โลกมีปริมาณออกซิเจนมากเพราะมีสิ่งมีชีวิต เช่น พืชและสาหร่าย ทำการสังเคราะห์ด้วยแสง ซึ่งปล่อยออกซิเจนออกมาอย่างต่อเนื่อง แตกต่างจากดาวศุกร์และดาวอังคารที่ไม่มีสิ่งมีชีวิตหรือกระบวนการผลิตออกซิเจนแบบเดียวกัน</t>
  </si>
  <si>
    <t xml:space="preserve">เกิดจากการปลดปล่อยพลังงานอย่างรุนแรงจากดวงอาทิตย์ในรูปแบบของอนุภาคที่มีประจุไฟฟ้าความเร็วสูง ซึ่งสามารถส่งผลกระทบต่อระบบสื่อสารและเทคโนโลยีบนโลกได้ โดยเฉพาะอย่างยิ่งดาวเทียมและระบบไฟฟ้า แม้ว่าพายุสุริยะจะไม่ส่งผลกระทบโดยตรงต่อสิ่งมีชีวิตบนโลกเนื่องจากชั้นบรรยากาศและสนามแม่เหล็กโลกทำหน้าที่เป็นเกราะป้องกัน แต่ก็อาจส่งผลกระทบทางอ้อมผ่านความเสียหายต่อเทคโนโลยีที่มนุษย์พึ่งพา 
</t>
  </si>
  <si>
    <t xml:space="preserve">เนื่องจากระบบสุริยะของเรา รวมถึงดวงอาทิตย์ เกิดจากการรวมตัวของเนบิวลาดวงดาว (solar nebula) ที่เคยเป็นของดาวฤกษ์รุ่นก่อนๆ ที่ดับไปแล้ว </t>
  </si>
  <si>
    <t xml:space="preserve">ดาวเคราะห์หินมีความหนาแน่นสูงกว่าดาวเคราะห์แก๊ส </t>
  </si>
  <si>
    <t xml:space="preserve">แตกต่างกัน องค์ประกอบของดาวเคราะห์เหล่านี้ถูกควบคุมโดยธาตุที่แตกต่างกัน </t>
  </si>
  <si>
    <t xml:space="preserve">กระบวนการสังเคราะห์แสงของพืชและสิ่งมีชีวิตอื่นๆ ที่ใช้น้ำและก๊าซคาร์บอนไดออกไซด์เพื่อผลิตอาหารและปล่อยออกซิเจนออกมา นอกจากนี้ การมีอยู่ของสิ่งมีชีวิตที่ใช้ออกซิเจนในการหายใจและการเผาผลาญอาหารก็มีส่วนช่วยในการรักษาสมดุลของปริมาณออกซิเจนในบรรยากาศด้วย 
สาเหตุที่ออกซิเจนมีปริมาณมากบนโลก
</t>
  </si>
  <si>
    <t>เกิดจากสนามแม่เหล็กที่บิดเบี้ยวและสับสนภายใน เขตพาความร้อนของ ดวงอาทิตย์ การรบกวนของสนามแม่</t>
  </si>
  <si>
    <t xml:space="preserve">กการปลดปล่อยพลังงานอย่างรุนแรงจากดวงอาทิตย์ในรูปแบบของอนุภาคที่มีประจุไฟฟ้าความเร็วสูง </t>
  </si>
  <si>
    <t>การที่ดวงอาทิตย์มีธาตุหนักเป็นองค์ประกอบ และเกิดจากสสารที่ผ่านกระบวนการสร้างธาตุหนักในดาวฤกษ์รุ่นก่อนๆ</t>
  </si>
  <si>
    <t>แตกต่างกัน โดยแบ่งเป็น2กลุ่มใหญ่ๆ คือ ดาวเคราะห์หิน และดาวเคราะห์แก๊ส</t>
  </si>
  <si>
    <t>เนื่องจากกระบวนการสังเคราะห์แสงของพืชและสิ่งมีชีวิตอื่นๆที่ใช้น้ำและก๊าซคาร์บอนไดออกไซด์เพื่อผลิตอาหารและปล่อยออกซิกเจน</t>
  </si>
  <si>
    <t>เกิดจากสนามแม่เหล็กที่รุนแรงและซับซ้อนภายในดวงอาทิตย์ ซึ่งขัดขวางการถ่ายเทความร้อน ทำให้บริเวณนั้นมีอุณหภูมิต่ำกว่าบริเวณ</t>
  </si>
  <si>
    <t>เกิดจากการปลดปล่อยพลังงานอย่างรุนแรงจากดวงอาทิตย์ในรูปแบบของอนุภาคที่มีประจุไฟฟ้าความเร็วสูง
-ส่งผลกระทบต่อระบบสื่อสารและเทคโนโลยีบนโลก</t>
  </si>
  <si>
    <t>เนื่องจากระบบสุริยะของเรา รวมถึงดวงอาทิตย์ เกิดจากการรวมตัวของเนบิวลาดวงดาว (solar nebula) ที่เคยเป็นของดาวฤกษ์รุ่นก่อนๆ ที่ดับไปแล้ว</t>
  </si>
  <si>
    <t>ดาวศุกร์และดาวอังคารมี
บรรยากาศที่ประกอบด้วย
คาร์บอนไดออกไซด์เป็นส่วนใหญ่ ซึ่งเป็นแก๊สเรือนกระจกที่รุนแรง ในขณะที่โลกมี
บรรยากาศที่โดดเด่นด้วยไนโตรเจนและออกซิเจน ซึ่งเป็นปัจจัยสำคัญที่ทำให้โลกเป็นดาวเคราะห์ที่เอื้อต่อการมีสิ่งมีชีวิต</t>
  </si>
  <si>
    <t>การมีสิ่งมีชีวิตที่
สังเคราะห์แสงได้ควบคู่ไปกับปัจจัยทาง
ธรณีวิทยาที่เอื้ออำนวย ทำให้โลกเป็นดาว
เคราะห์เพียงดวงเดียวในระบบสุริยะของเราที่มีบรรยากาศอุดมด้วยแก๊สออกซิเจน อิสระในปริมาณสูง ซึ่งจำเป็นต่อการดำรง
อยู่ของสิ่งมีชีวิตที่ซับซ้อน</t>
  </si>
  <si>
    <t xml:space="preserve">เกิดจากสนามแม่เหล็กที่เข้มข้นบนดวงอาทิตย์ ซึ่งขัดขวางการถ่ายเทความร้อน ทำให้บริเวณนั้นมีอุณหภูมิต่ำกว่าบริเวณรอบๆ และปรากฏเป็นจุดมืด </t>
  </si>
  <si>
    <t>เพราะ ระบบสุริยะของเรา รวมถึงดวงอาทิตย์ เกิดจากการรวมตัวของเนบิวลาดวงดาว ที่เคยเป็นของดาวฤกษ์รุ่นก่อนๆ ที่ดับไปแล้ว</t>
  </si>
  <si>
    <t>เพราะการมีอยู่ของสิ่งมีชีวิต โดยเฉพาะอย่างยิ่งสิ่งมีชีวิตที่สังเคราะห์ด้วยแสงได้ เเละออกซิเจนบนโลกมาจาก กระบวนการสังเคราะห์ด้วยแสง</t>
  </si>
  <si>
    <t>เกิดจากสนามแม่เหล็กที่เข้มข้นบนดวงอาทิตย์ ซึ่งขัดขวางการถ่ายเทความร้อน ทำให้บริเวณนั้นมีอุณหภูมิต่ำกว่าบริเวณรอบๆ และปรากฏเป็นจุดมืด</t>
  </si>
  <si>
    <t xml:space="preserve">ดวงอาทิตย์เป็นดาวฤกษ์รุ่นหลัง เพราะมันเกิดจากเศษซากของดาวฤกษ์รุ่นก่อนที่ตายไปแล้ว ซึ่งได้สร้างธาตุหนักขึ้นมา </t>
  </si>
  <si>
    <t>ดาวเคราะห์หิน มีแกนเป็น โลหะ (เช่น เหล็ก) ดาวเคราะห์แก๊สสส่วนใหญ่เป็นเเก๊ส</t>
  </si>
  <si>
    <t>ดาวเคราะห์แต่ละดวงมีองค์ประกอบของบรรยากาศแตกต่างกัน</t>
  </si>
  <si>
    <t>เพราะมีธาตุหนักมาก ซึ่งเกิดจากการระเบิดของดาวฤกษ์รุ่นก่อน แสดงว่าดวงอาทิตย์เกิดทีหลังจากดาวเหล่านั้น</t>
  </si>
  <si>
    <t>ดาวเคราะห์หินมีความหนาแน่นมากกว่า เพราะประกอบด้วยหินและโลหะ ส่วนดาวเคราะห์แก๊สมีความหนาแน่นน้อยกว่า  เพราะประกอบด้วยแก๊สเบา เช่น ไฮโดรเจนและฮีเลียม</t>
  </si>
  <si>
    <t xml:space="preserve">โลกมีออกซิเจนมากที่สุด → เหมาะกับสิ่งมีชีวิต
ดาวศุกร์กับดาวอังคารมีคาร์บอนไดออกไซด์สูง → ไม่เหมาะกับการหายใจองค์ประกอบของแต่ละดวง “แตกต่างกัน” </t>
  </si>
  <si>
    <t>โลกมีออกซิเจนมาก เพราะมีสิ่งมีชีวิตสังเคราะห์แสง ส่วนออกซิเจนก็มาจากสิ่งมีชีวิตเหล่านี้นั่นเอง.</t>
  </si>
  <si>
    <t>จุดมืดดวงอาทิตย์เกิดจากสนามแม่เหล็กแรงสูง ทำให้อุณหภูมิในบริเวณนั้นต่ำกว่าปกติ จึงมองเห็นเป็นจุดมืดบนผิวดวงอาทิตย์</t>
  </si>
  <si>
    <t>พายุสุริยะเกิดจากการปะทุของดวงอาทิตย์ที่ปล่อยอนุภาคพลังงานสูงมาโดนสนามแม่เหล็กโลก ส่งผลให้เกิดพายุแม่เหล็กและแสงออโรรา แต่ไม่เป็นอันตรายต่อมนุษย์โดยตรง แต่อาจรบกวนระบบไฟฟ้าและสื่อสารได้ค่ะ</t>
  </si>
  <si>
    <t>เพราะก่อตัวจากวัตถุดิบที่มีธาตุหนักซึ่งเป็นผลจากการระเบิดของดาวฤกษ์รุ่นก่อน แสดงให้เห็นว่า มีดาวฤกษ์รุ่นก่อนหน้าเกิดและตายไปแล้วก่อนที่ดวงอาทิตย์จะถือกำเนิดขึ้น</t>
  </si>
  <si>
    <t>ดาวเคราะห์หินมีความหนาแน่นมากกว่าเคราะห์แก๊ส</t>
  </si>
  <si>
    <t>แตกต่าง ดาวศุกร์กับดาวอังคารมีคาร์บอนไดออกไซด์เป็นองค์ประกอบหลัก ส่วนโลกมีไนโตรเจนเป็นส่วนประกอบหลัก</t>
  </si>
  <si>
    <t>เพราะบนโลกมีพืชที่มีกระบวนการสังเคราะห์แสง จึงสามารถผลิตออกซิเจนมาได้</t>
  </si>
  <si>
    <t>เกิดการหลุดออกของผิวดวงอาทิตย์</t>
  </si>
  <si>
    <t>จากการปลดปล่อยพลังงานอย่างรุนแรงจากดวงอาทิตย์ ไม่ส่งผลกระทบต่อสิ่งมีชีวิตบนโลก</t>
  </si>
  <si>
    <t>เนื่องจากระบบสุริยะของเรา และดวงอาทิตย์ เกิดจากการรวมตัวของเนบิวลาดวงดาวที่เคยเป็นของดาวฤกษ์รุ่นก่อนๆ ที่ดับไปแล้ว</t>
  </si>
  <si>
    <t>ดาวเคราะห์ที่มีลักษณะเป็นพื้นโลกจะมีความหนาแน่นมากกว่าดาวเคราะห์ก๊าซ</t>
  </si>
  <si>
    <t>แตกต่างกัน ขึ้นอยู่กับตำแหน่งในระบบสุริยะ</t>
  </si>
  <si>
    <t>เพราะมีสิ่งมีชีวิตที่ต้องใช้ออกซิเจนในการหายใจ และมีพืชที่สังเคราะห์แสงและปล่อยออกซิเจนออกมา</t>
  </si>
  <si>
    <t>เพราะดวงอาทิตย์ก่อตัวจากก๊าซและฝุ่นที่มีธาตุหนัก ซึ่งเป็นผลผลิตจากการระเบิดของดาวฤกษ์รุ่นแรกๆ ที่สิ้นอายุขัยไปแล้ว</t>
  </si>
  <si>
    <t>ดาวเคราะห์หิน: มีความหนาแน่น สูงกว่า เพราะประกอบด้วยหินและโลหะ  * ดาวเคราะห์แก๊ส: มีความหนาแน่น ต่ำกว่า เพราะประกอบด้วยแก๊สเป็นหลัก</t>
  </si>
  <si>
    <t>แตกต่างกัน ชนิดของแก๊สต่างกัน</t>
  </si>
  <si>
    <t>โลกมีออกซิเจนมากเพราะ สิ่งมีชีวิต (พืช/สาหร่าย) สร้างขึ้นผ่าน การสังเคราะห์ด้วยแสง ไม่มีสิ่งมีชีวิตแบบนี้บนดาวอื่น</t>
  </si>
  <si>
    <t>สนามแม่เหล็กที่รุนแรงขัดขวางการพาความร้อน ทำให้บริเวณนั้นมีอุณหภูมิเย็นกว่าและดูมืดกว่าครับ</t>
  </si>
  <si>
    <t>ไม่ส่งผลต่อการใช้ชีวิตแต่อาจทำให้โรงไฟฟ้าใกล้ขั้วโลกดับกับดาวเทียมมีปัญหา</t>
  </si>
  <si>
    <t>ดวงอาทิตย์ เกิดจากการรวมตัวของเนบิวลาดวงดาวที่เคยเป็นของดาวฤกษ์รุ่นก่อนๆ ที่ดับไปแล้ว</t>
  </si>
  <si>
    <t>ดาวเคราะห์หินมีความหนาแน่นมากกว่าดาวเคราะห์แก๊ส เพราะประกอบด้วยหินและโลหะ แต่ดาวแก๊สมีองค์ประกอบหลักเป็นแก๊สเบา ๆ</t>
  </si>
  <si>
    <t>แตกต่างกัน โดยโลกมีไนโตรเจนและออกซิเจนมาก ส่วนดาวศุกร์กับดาวอังคารมีคาร์บอนไดออกไซด์เป็นหลัก</t>
  </si>
  <si>
    <t>โลกมีออกซิเจนมากเพราะมีสิ่งมีชีวิตที่สังเคราะห์แสงได้ ซึ่งสร้างออกซิเจนขึ้นมา</t>
  </si>
  <si>
    <t xml:space="preserve">มีองค์ประกอบที่แตกต่างกัน โดยแบ่งเป็น 2 กลุ่มใหญ่ๆ คือ ดาวเคราะห์หิน และดาวเคราะห์แก๊ส </t>
  </si>
  <si>
    <t>เกิดจากสนามแม่เหล็กที่เข้มข้นและซับซ้อนบนดวงอาทิตย์</t>
  </si>
  <si>
    <t>เนื่องจากระบบสุริยะของเรา รวมถึงดวงอาทิตย์ เกิดจากการรวมตัวของเนบิวลาดวงดาวที่เคยเป็นของดาวฤกษ์รุ่นก่อนๆที่ดับไปแล้ว</t>
  </si>
  <si>
    <t>ดาวศุกร์มีคาร์บอนไดออกไซด์ 96.5% และไนโตรเจน 3.5%
โลกมีไนโตรเจน 78% ออกซิเจน 21% และก๊าซอื่น ๆ 1%
ดาวอังคารมีคาร์บอนไดออกไซด์ 95% ไนโตรเจน 3% และก๊าซอื่น ๆ 2%</t>
  </si>
  <si>
    <t>ชั้นบรรยากาศของโลกมีออกซิเจนมาก เพราะโลกมีสิ่งมีชีวิต เช่น พืชและสาหร่าย ที่สังเคราะห์แสงและปล่อยออกซิเจนออกมา ส่วนดาวเคราะห์ดวงอื่นไม่มีสิ่งมีชีวิตที่สร้างออกซิเจนได้</t>
  </si>
  <si>
    <t>เกิดจากสนามแม่เหล็กที่เข้มข้น รบกวนการพาความร้อน ทำให้บริเวณนั้นเย็นกว่าบริเวณรอบ ๆ จึงมองเห็นเป็นจุดมืด</t>
  </si>
  <si>
    <t>พายุสุริยะเกิดจากการปะทุหรือการปลดปล่อยพลังงานขนาดใหญ่บนดวงอาทิตย์ เช่น การลุกจ้าของดวงอาทิตย์  หรือการพุ่งออกของมวลโคโรนาที่ปล่อยอนุภาคพลังงานสูงและสนามแม่เหล็กออกสู่อวกาศ
ส่งผลกระทบต่อสิ่งมีชีวิตบนโลกคือ พายุสุริยะไม่ส่งผลกระทบโดยตรงต่อสิ่งมีชีวิตบนโลก เพราะสนามแม่เหล็กโลกและบรรยากาศช่วยป้องกันอนุภาคพลังงานสูง แต่พายุสุริยะอาจรบกวนสัญญาณวิทยุ ระบบนำทางดาวเทียม และโครงข่ายไฟฟ้าได้</t>
  </si>
  <si>
    <t>ดวงอาทิตย์เป็นดาวฤกษ์รุ่นหลัง เพราะเกิดจากวัตถุดิบที่ผ่านการระเบิดของดาวฤกษ์รุ่นก่อนมาแล้ว ทำให้มีธาตุหนักหลากหลายชนิด ซึ่งไม่พบในดาวฤกษ์รุ่นแรกของเอกภพ</t>
  </si>
  <si>
    <t>ดาวเคราะห์หินมีความหนาแน่นสูงกว่า เพราะประกอบด้วยหินและโลหะ ส่วน ดาวเคราะห์แก๊สมีความหนาแน่นต่ำกว่า เพราะประกอบด้วยแก๊สเป็นหลัก</t>
  </si>
  <si>
    <t>ดาวเคราะห์แต่ละดวงมีองค์ประกอบของบรรยากาศแตกต่างกันอย่างชัดเจน
	•	ดาวศุกร์และดาวอังคารมีคาร์บอนไดออกไซด์เป็นองค์ประกอบหลักมากกว่า 95%
	•	แต่โลกมีไนโตรเจน 78% และออกซิเจน 21% ซึ่งแตกต่างจากอีกสองดวง
ดังนั้นองค์ประกอบของบรรยากาศจึงไม่เหมือนกัน</t>
  </si>
  <si>
    <t xml:space="preserve">เพราะบนโลกมีสิ่งมีชีวิต เช่น สาหร่ายและพืช ที่สามารถสังเคราะห์แสงและปล่อยก๊าซออกซิเจนออกมา
ก๊าซออกซิเจนในบรรยากาศของโลกส่วนใหญ่จึงมาจากกระบวนการสังเคราะห์แสงของสิ่งมีชีวิตเหล่านี้
</t>
  </si>
  <si>
    <t>เนื่องจากดวงอาทิตย์เกิดจากกลุ่มก๊าซและฝุ่นในเอกภพ เมื่อเกิดการยุบตัวและรวมตัวกันจนมีปฏิกิริยานิวเคลียร์แสดงว่าดวงอาทิตย์เกิดทีหลังจากกลุ่มก๊าซ จึงถือว่าเป็นดาวฤกษ์รุ่นหลั</t>
  </si>
  <si>
    <t>ดาวเคราะห์หินมีความหนาแน่นมากกว่าดาวเคราะห์แก๊ส เพราะประกอบด้วยของแข็งเป็นส่วนใหญ่ ส่วนดาวเคราะห์แก๊สมีองค์ประกอบหลักเป็นแก๊สจึงมีความหนาแน่นน้อยกว่า</t>
  </si>
  <si>
    <t>ดาวศุกร์ โลก และดาวอังคารมีองค์ประกอบของชั้นบรรยากาศแตกต่างกันอย่างชัดเจน
	•	ดาวศุกร์และดาวอังคารมีคาร์บอนไดออกไซด์เป็นองค์ประกอบหลักมากกว่า 95%
	•	ส่วนโลกมีไนโตรเจนเป็นองค์ประกอบหลักประมาณ 78% และออกซิเจนถึง 21% ซึ่งต่างจากดาวอีกสองดวงที่แทบไม่มีออกซิเจนเลย
ดังนั้น องค์ประกอบของชั้นบรรยากาศของแต่ละดาวจึงไม่เหมือนกัน และส่งผลต่อความสามารถในการดำรงชีวิตของสิ่งมีชีวิตด้วย</t>
  </si>
  <si>
    <t xml:space="preserve">ชั้นบรรยากาศของโลกมีออกซิเจนมาก เพราะมีพืชและสิ่งมีชีวิตที่สังเคราะห์แสงและปล่อยออกซิเจนออกมาอย่างต่อเนื่อง
โดยเฉพาะแพลงก์ตอนพืชในทะเลและต้นไม้บนบก ซึ่งทำให้โลกมีปริมาณออกซิเจนมากกว่าดาวเคราะห์ดวงอื่นอย่างชัดเจน
</t>
  </si>
  <si>
    <t>จุดมืดดวงอาทิตย์ (Sunspot) เกิดขึ้นจาก **การรบกวนของสนามแม่เหล็กที่รุนแรงบนพื้นผิวของดวงอาทิตย์** ครับ
อธิบายเพิ่มเติมได้ดังนี้:
1.  **ดวงอาทิตย์ประกอบด้วยพลาสมา:** ดวงอาทิตย์ไม่ได้เป็นของแข็ง แต่เป็นก๊าซที่มีประจุไฟฟ้าสูงมาก (พลาสมา)
2.  **พลาสมาเคลื่อนที่และสร้างสนามแม่เหล็ก:** การเคลื่อนที่ของพลาสมาภายในดวงอาทิตย์ทำให้เกิดสนามแม่เหล็กขึ้น
3.  **สนามแม่เหล็กบิดเบี้ยวและพันกัน:** บริเวณที่มีสนามแม่เหล็กที่เข้มข้นและปั่นป่วนมาก เส้นสนามแม่เหล็กจะบิด หมุน และพันกันยุ่งเหยิง
4.  **ขัดขวางการพาความร้อน:** เมื่อสนามแม่เหล็กบิดเบี้ยวอย่างรุนแรง มันจะขัดขวางการไหลของความร้อนจากภายในดวงอาทิตย์ขึ้นมายังพื้นผิว (กระบวนการพาความร้อน)
5.  **อุณหภูมิลดลง:** บริเวณที่การพาความร้อนถูกขัดขวางนี้ จะมีอุณหภูมิที่ต่ำกว่าบริเวณโดยรอบบนพื้นผิวของดวงอาทิตย์ โดยปกติแล้วพื้นผิวดวงอาทิตย์มีอุณหภูมิประมาณ 5,500 องศาเซลเซียส แต่จุดมืดจะมีอุณหภูมิประมาณ 3,200 - 3,500 องศาเซลเซียส
6.  **มองเห็นเป็นจุดมืด:** ถึงแม้ว่าจุดมืดจะยังร้อนมาก แต่เมื่อเทียบกับบริเวณโดยรอบที่สว่างกว่าและร้อนกว่ามาก จุดเหล่านี้จึงดูมืดลงไป ทำให้เรามองเห็นเป็น "จุดมืด" นั่นเองครับ
จุดมืดเหล่านี้มักจะเกิดขึ้นเป็นคู่หรือเป็นกลุ่ม และเป็นตัวบ่งชี้ถึงกิจกรรมของดวงอาทิตย์ ซึ่งมีความสัมพันธ์กับวัฏจักรสุริยะที่มีประมาณ 11 ปีครับ</t>
  </si>
  <si>
    <t>พายุสุริยะ (Solar Storm) เป็นปรากฏการณ์ที่เกิดจากการปลดปล่อยพลังงานอย่างรุนแรงจากดวงอาทิตย์ ซึ่งจะส่งผลให้มีกระแสของอนุภาคพลังงานสูง เช่น อิเล็กตรอนและโปรตอน พัดออกมาจากดวงอาทิตย์ด้วยปริมาณและความเร็วที่สูงกว่าปกติ
**พายุสุริยะเกิดขึ้นได้อย่างไร?**
พายุสุริยะไม่ได้มีสาเหตุเดียว แต่เป็นคำรวมๆ ของปรากฏการณ์บนดวงอาทิตย์ที่เกี่ยวข้องกับการปล่อยพลังงานและอนุภาคออกมา โดยหลักๆ มี 4 รูปแบบที่เกี่ยวข้องกับการเกิดพายุสุริยะ ได้แก่:
1.  **ลมสุริยะ (Solar Wind):** เป็นกระแสของอนุภาคมีประจุที่ถูกปลดปล่อยออกมาจากชั้นโคโรนาของดวงอาทิตย์ตลอดเวลา แม้จะไม่รุนแรงเท่าอย่างอื่น แต่ก็เป็นพื้นฐานของการเกิดสภาพอวกาศ
2.  **เปลวสุริยะ (Solar Flare):** คือการระเบิดลุกจ้าขนาดใหญ่บนพื้นผิวของดวงอาทิตย์ ซึ่งจะปล่อยรังสีเอกซ์และรังสีอัลตราไวโอเลตจำนวนมหาศาลออกมาอย่างรวดเร็ว และยังปล่อยอนุภาคพลังงานสูงออกมาด้วย
3.  **การปลดปล่อยก้อนมวลสารจากโคโรนา (Coronal Mass Ejection - CME):** คือการพ่นก้อนพลาสมาขนาดใหญ่ที่มีสนามแม่เหล็กฝังอยู่ ออกมาจากชั้นโคโรนาของดวงอาทิตย์ ก้อนมวลสารเหล่านี้สามารถเดินทางมาถึงโลกได้ในเวลา 1-3 วัน และเป็นสาเหตุหลักของพายุแม่เหล็กโลกที่รุนแรง
4.  **อนุภาคพลังงานสูงจากดวงอาทิตย์ (Solar Energetic Particles - SEP):** เป็นอนุภาคมีประจุพลังงานสูงมากที่ถูกเร่งความเร็วออกมาจากการระเบิดของเปลวสุริยะหรือ CME
โดยสรุป พายุสุริยะส่วนใหญ่เกิดจาก **การระเบิดของเปลวสุริยะ (Solar Flare)** และ **การปลดปล่อยก้อนมวลสารจากโคโรนา (CME)** ซึ่งมักเกิดขึ้นในบริเวณที่มีสนามแม่เหล็กปั่นป่วนอย่างรุนแรงบนดวงอาทิตย์ เช่น บริเวณจุดมืดดวงอาทิตย์
**พายุสุริยะส่งผลกระทบต่อสิ่งมีชีวิตบนโลกหรือไม่ อย่างไร?**
**โดยตรง พายุสุริยะส่วนใหญ่ไม่ส่งผลกระทบโดยตรงต่อสิ่งมีชีวิตบนพื้นโลก** เนื่องจากโลกมีเกราะป้องกันตามธรรมชาติที่แข็งแกร่ง 2 ชั้น คือ:
1.  **สนามแม่เหล็กโลก (Earth's Magnetic Field):** ทำหน้าที่เบี่ยงเบนอนุภาคมีประจุพลังงานสูงจากดวงอาทิตย์ออกไปจากโลก เหมือนเกราะป้องกัน
2.  **ชั้นบรรยากาศโลก (Earth's Atmosphere):** หากอนุภาคบางส่วนเล็ดลอดเข้ามาได้ ชั้นบรรยากาศก็จะช่วยดูดซับรังสีและอนุภาคเหล่านั้นไว้
อย่างไรก็ตาม พายุสุริยะสามารถส่งผลกระทบทางอ้อมต่อเทคโนโลยีและโครงสร้างพื้นฐานบนโลกได้ ดังนี้:
* **ระบบไฟฟ้า:** พายุแม่เหล็กโลกที่รุนแรงจากการมาถึงของ CME สามารถเหนี่ยวนำกระแสไฟฟ้าในสายส่งไฟฟ้าขนาดใหญ่ ทำให้หม้อแปลงเสียหาย หรือเกิดไฟฟ้าดับเป็นวงกว้างได้ ดังที่เคยเกิดขึ้นในอดีต (เช่น เหตุการณ์ไฟฟ้าดับในควิเบก ประเทศแคนาดา ปี 1989)
* **ระบบการสื่อสาร:**
    * **ดาวเทียม:** อนุภาคพลังงานสูงสามารถทำความเสียหายต่ออุปกรณ์อิเล็กทรอนิกส์ของดาวเทียม ทำให้ดาวเทียมทำงานผิดปกติ หรือเสียหายถาวร ซึ่งจะส่งผลกระทบต่อระบบนำทาง (GPS), การสื่อสารโทรคมนาคม (โทรศัพท์, อินเทอร์เน็ต), การพยากรณ์อากาศ และการออกอากาศโทรทัศน์
    * **วิทยุคลื่นสั้น:** สัญญาณวิทยุคลื่นสั้นที่ใช้ในการสื่อสารทางไกล (เช่น การบิน, การเดินเรือ, การทหาร) อาจถูกรบกวนหรือขัดข้อง
* **การบิน:** เครื่องบินที่บินผ่านบริเวณใกล้ขั้วโลก (เส้นทางบินขั้วโลก) อาจต้องเปลี่ยนเส้นทางเพื่อหลีกเลี่ยงรังสีที่เพิ่มขึ้น ซึ่งอาจเป็นอันตรายต่อนักบินและผู้โดยสาร
* **นักบินอวกาศ:** ผู้ที่อยู่ในอวกาศ เช่น นักบินอวกาศบนสถานีอวกาศนานาชาติ (ISS) หรือผู้ที่จะเดินทางไปดวงจันทร์/ดาวอังคาร จะได้รับรังสีที่เพิ่มขึ้นอย่างมีนัยสำคัญ ซึ่งเป็นอันตรายต่อสุขภาพและจำเป็นต้องมีมาตรการป้องกัน
* **แสงเหนือ-แสงใต้:** เป็นผลกระทบที่สวยงามและไม่เป็นอันตราย พายุสุริยะทำให้อนุภาคมีประจุชนกับอะตอมในชั้นบรรยากาศโลกใกล้กับขั้วโลก เกิดการเรืองแสงเป็นปรากฏการณ์แสงเหนือ (Aurora Borealis) และแสงใต้ (Aurora Australis) ที่มองเห็นได้ในหลายพื้นที่ของโลก โดยเฉพาะในช่วงพายุสุริยะที่รุนแรง
**สรุป:** พายุสุริยะไม่ได้เป็นอันตรายโดยตรงต่อสิ่งมีชีวิตบนพื้นโลก แต่มีความสามารถในการก่อกวนระบบเทคโนโลยีและโครงสร้างพื้นฐานที่มนุษย์พึ่งพาในชีวิตประจำวันอย่างมาก ซึ่งอาจนำไปสู่ความเสียหายทางเศรษฐกิจและความวุ่นวายในสังคมได้หากไม่มีการเตรียมพร้อมรับมือที่ดีพอครับ</t>
  </si>
  <si>
    <t>มีธาตุหนัดอยู่มากกว่ารุ่นแรก</t>
  </si>
  <si>
    <t>แตกต่างกัน ดาวเคราะห์หินมีความหนาแน่นมากกว่าดาวเคราะห์แก๊ส</t>
  </si>
  <si>
    <t>แตกต่างกันโดย ดาวศุกร์ คาร์บอนไดออกไซด์ 96.5%
โลกมีไนโตรเจนเป็นส่วนใหญ่ 78%
ดาวอังคารมีคาร์บอนไดออกไซต์ 95%</t>
  </si>
  <si>
    <t>โลกมีสิ่งมีชีวิตที่สังเคราะห์แสงได้ โดยออกซิเจนบนโลกมาจากพืชต่างที่สังเคราะห์แสง</t>
  </si>
  <si>
    <t>เกิดจากความแปรปรวนของสนามแม่เหล็กบนดวงอาทิตย์</t>
  </si>
  <si>
    <t>การระเบิดของดวงอาทิตย์และการพุ่งของมวงสารคอโรนา</t>
  </si>
  <si>
    <t>ดวงอาทิตย์เป็นดาวฤกษ์รุ่นหลัง เพราะเกิดจากมวลสารที่ผ่านกระบวนการฟิวชันของดาวฤกษ์รุ่นก่อน ซึ่งสร้างธาตุหนักที่พบในระบบสุริยะ แสดงว่ามีการสืบทอดมวลสารจากดาวฤกษ์เก่ามาสู่ดาวฤกษ์ใหม่ในวัฏจักรของเอกภพ</t>
  </si>
  <si>
    <t>ดาวเคราะห์หินมีความหนาแน่นสูง เพราะประกอบด้วยธาตุหนักและของแข็ง ดาวเคราะห์แก๊สมีความหนาแน่นต่ำ เพราะประกอบด้วยแก๊สเบาและมีขนาดใหญ่แต่เบา</t>
  </si>
  <si>
    <t>ดาวเคราะห์แต่ละดวงมีองค์ประกอบของบรรยากาศแตกต่างกันอย่างชัดเจน
	•	ดาวศุกร์: มีคาร์บอนไดออกไซด์มากที่สุด (96.5%) และไนโตรเจนเล็กน้อย
	•	โลก: มีไนโตรเจนมากที่สุด (78%) รองลงมาคือออกซิเจน (21%)
	•	ดาวอังคาร: มีคาร์บอนไดออกไซด์มาก (95%) และไนโตรเจนกับอาร์กอนเล็กน้อย</t>
  </si>
  <si>
    <t>โลกมีปริมาณแก๊สออกซิเจนมากกว่าดาวเคราะห์ดวงอื่น เพราะมีสิ่งมีชีวิต เช่น สาหร่าย และพืช ที่สามารถสังเคราะห์แสงและปล่อยออกซิเจนออกสู่บรรยากาศได้อย่างต่อเนื่อง</t>
  </si>
  <si>
    <t>จุดมืดดวงอาทิตย์เกิดจากสนามแม่เหล็กที่รบกวนการถ่ายเทความร้อน ทำให้บริเวณนั้นมีอุณหภูมิต่ำกว่ารอบข้าง จึงปรากฏเป็นจุดมืดบนผิวดวงอาทิตย์</t>
  </si>
  <si>
    <t>พายุสุริยะเกิดจากการปะทุของพลังงานและอนุภาคประจุจากดวงอาทิตย์ แม้จะไม่ส่งผลโดยตรงต่อสิ่งมีชีวิตบนโลกเพราะมีสนามแม่เหล็กโลกคุ้มกัน แต่สามารถรบกวนระบบสื่อสาร ดาวเทียม และอุปกรณ์อิเล็กทรอนิกส์ได้</t>
  </si>
  <si>
    <t>เพราะมันถือกำเนิดในช่วงที่เอกภพมีวิวัฒนาการไปไกลแล้ว และเกิดจากวัตถุดิบที่ผ่านกระบวนการสร้างธาตุในดาวฤกษ์รุ่นก่อนมาแล้ว ทำให้มีองค์ประกอบของธาตุหนักมากขึ้น</t>
  </si>
  <si>
    <t>ดาวเคราะห์แก๊สจะใหญ่และหนักกว่า แต่เพราะเนื้อวัสดุเบาและไม่หนาแน่นเท่าดาวเคราะห์หิน จึงทำให้ความหนาแน่นโดยรวมของมันต่ำกว่ามาก</t>
  </si>
  <si>
    <t>ดาวเคราะห์แต่ละดวงมีองค์ประกอบของชั้นบรรยากาศแตกต่างกัน โดยดาวพฤหัสบดีและดาวอังคารมีองค์ประกอบหลักเป็นก๊าซที่ไม่ช่วยในการหายใจ เช่น ไฮโดรเจนและคาร์บอนไดออกไซด์ ในขณะที่โลกมีไนโตรเจนและออกซิเจนในปริมาณมาก ซึ่งเหมาะแก่การดำรงชีวิตของสิ่งมีชีวิต</t>
  </si>
  <si>
    <t>ชั้นบรรยากาศของโลกมีแก๊สออกซิเจนมากเพราะมีสิ่งมีชีวิต เช่น พืชและแพลงก์ตอนพืชในทะเล ที่สามารถสังเคราะห์ด้วยแสงและปล่อยออกซิเจนออกมา ส่วนดาวเคราะห์ดวงอื่นไม่มีสิ่งมีชีวิตแบบนี้ จึงไม่มีแหล่งผลิตออกซิเจน และออกซิเจนบนโลกส่วนใหญ่มาจากการสังเคราะห์ด้วยแสงของสิ่งมีชีวิตนั่นเอง</t>
  </si>
  <si>
    <t>นื่องจากมีหลักฐานที่บ่งชี้ว่าดวงอาทิตย์ไม่ได้ถือกำเนิดขึ้นมาจากแก๊สและฝุ่น ดั้งเดิมที่ก่อตัวขึ้นหลังบิกแบงโดยตรง แต่เกิดจากการก่อตัวขึ้นช้ำ ๆ ของสสารที่ผ่านกระบวนการสร้าง
ธาตุหนักมาแล้วหลายรอบ</t>
  </si>
  <si>
    <t>ดาวเคราะห์หินมีความหนาแน่นสูงกว่าดาวเคราะห์แก๊สอย่างมาก เนื่องจากองค์ประกอบหลักที่แตกต่างกันและเงื่อนไขการก่อตัวที่อยู่ห่างจากดวง อาทิตย์ไม่เท่ากันนั่นเอง</t>
  </si>
  <si>
    <t>ดาวศุกร์และดาวอังคารมีคาร์บอนไดออกไซด์เป็นองค์ประกอบหลักในปริมาณสูงมาก (ประมาณ 95-96%) ซึ่งแตกต่างจากโลกที่มีไนโตรเจน (78%) และออกซิเจน (21%) เป็นองค์ประกอบหลักแสดงให้เห็นว่าโลกมีบรรยากาศที่แตกต่างจากอีกสองดวงอย่างสิ้นเชิง</t>
  </si>
  <si>
    <t>ออกซิเจนส่วนใหญ่ในชั้นบรรยากาศโลกมาจากกระบวนการสังเคราะห์ด้วยแสงของพืช สาหร่ายและไซยาโนแบคทีเรีย ทำให้โลกมีปริมาณออกซิเจน สูงกว่าดาวเคราะห์อื่น ๆ มาก ซึ่งเป็นผลจากการมีอยู่ของสิ่งมีชีวิตและเป็นปัจจัยสำคัญที่เอื้อต่อการดำรง
ชีวิต</t>
  </si>
  <si>
    <t>การมีอยู่ของโลหะหนักและดูจากวัฏจักรดาวฤกษ์</t>
  </si>
  <si>
    <t>ต่างกันดาวเคราะห์หินหนาแน่นกว่า</t>
  </si>
  <si>
    <t>เหมือนกันที่มีไนโตรเจนเป็นส่วนประกอบ</t>
  </si>
  <si>
    <t>บนโลกมีการสังเคราะห์ด้วยแสงจากพืชและไซยาโนแบคทีเรีย</t>
  </si>
  <si>
    <t>สนามแม่ เหล็กไฟฟ้า ของดวงอาทิตย์มีความเข้ม ข้นสูงมากเป็นพิเศษในบางบริเวณบนพื้นผิวของดวงอาทิตย์</t>
  </si>
  <si>
    <t>ไม่มีแต่ส่งผลต่อเทคโนโลยี</t>
  </si>
  <si>
    <t>ดวงอาทิตย์เป็นดาวฤกษ์รุ่นหลัง เพราะมีธาตุหนักที่เกิดจากดาวฤกษ์รุ่นก่อนซึ่งได้ระเบิดและปลดปล่อยธาตุเหล่านั้นออกมา แล้วกลุ่มแก๊สและฝุ่นจึงรวมตัวกันใหม่เป็นดวงอาทิตย์และระบบสุริยะของเราในปัจจุบัน</t>
  </si>
  <si>
    <t>ความหนาแน่นของดาวเคราะห์หิน สูงกว่า ดาวเคราะห์แก๊สอย่างชัดเจน เนื่องจากวัสดุที่ประกอบเป็นดาวมีมวลและโครงสร้างแตกต่างกัน และระยะห่างจากดวงอาทิตย์ก็ต่างกัน</t>
  </si>
  <si>
    <t xml:space="preserve">ดาวเคราะห์ทุกดวงมีไนโตรเจนแต่มีในปริมาณที่ต่างกัน </t>
  </si>
  <si>
    <t xml:space="preserve">ชั้นบรรยากาศของโลกมีปริมาณออกซิเจนสูงกว่าดาวเคราะห์อื่น ๆ ส่วนใหญ่เนื่องจากกระบวนการสังเคราะห์แสงของพืชและสิ่งมีชีวิตอื่นๆ ที่ใช้น้ำและก๊าซคาร์บอนไดออกไซด์เพื่อผลิตอาหารและปล่อยออกซิเจนออกมา นอกจากนี้ การมีอยู่ของสิ่งมีชีวิตที่ใช้ออกซิเจนในการหายใจและการเผาผลาญอาหารก็มีส่วนช่วยในการรักษาสมดุลของปริมาณออกซิเจนในบรรยากาศด้วย </t>
  </si>
  <si>
    <t>จุดมืดดวงอาทิตย์เกิดจากสนามแม่เหล็กที่รุนแรงขัดขวางการถ่ายเทพลังงานความร้อน ทำให้บริเวณนั้นมีอุณหภูมิต่ำกว่ารอบ ๆ จึงดูมืดเมื่อสังเกตจากโลก</t>
  </si>
  <si>
    <t>พายุสุริยะเกิดจากการระเบิดบนดวงอาทิตย์ ที่ปล่อยอนุภาคและรังสีพลังงานสูงออกมา ถ้ามายังโลกจะ รบกวนระบบไฟฟ้าและสื่อสาร แต่โดยทั่วไป ไม่เป็นอันตรายโดยตรงต่อสิ่งมีชีวิตบนโลก เพราะเรามีสนามแม่เหล็กโลกช่วยป้องกัน</t>
  </si>
  <si>
    <t>เพราะก่อนเกิดดวงอาทิตย์และระบบสุริยะเป็นดาวฤกษ์ดวงใหญ่ที่เกิดซุปเปอร์โนวาและรวมกันเป็นดวงอาทิตย์และระบบสุริยะ</t>
  </si>
  <si>
    <t>ดาวเคราะห์หินจะมวลน้อยและเล็กกว่าดาวเคราะห์แก๊ส องค์ประกอบหลักคือโลหะและหิน ดาวเคราะห์แก๊วจะมีแก๊วหนาแน่นล้อมรอบแกนไม่มีพื้นผิวขนาดใหญ่และความหนาแน่นน้อยมวลมาก องค์ประกอบหลักคือแก๊ส</t>
  </si>
  <si>
    <t>ต่างกัน โลกมีไนโตรเจน78%ออกซิเจน21%อื่นๆ1% ส่วนดาวศุกร์และดาวอังคารไม่มีออกซิเจน จะมีแค่คาร์บอนไดออกไซด์และไนโตรเจน แต่ดาวอังคารจะมีแก๊สอื่นๆอีก2% ซึ่งดาวศุกร์ไม่มีแก๊สอื่นๆ</t>
  </si>
  <si>
    <t>เพราะโลกมีสิ่งมีชีวิตที่ช่วยสร้างออกซิเจน</t>
  </si>
  <si>
    <t>สนามแม่เหล็กรุนแรงรบกวนการพาความร้อน</t>
  </si>
  <si>
    <t>เกิดจากการระเบิดสนามแม่เหล็กบนดวงอาทิตย์
ส่งผลต่อสิ่งมีชีวิต น้อยมาก เพราะโลกมีเกราะแม่เหล็กและบรรยากาศ ส่งผลต่อเทคโนโลยี อาจรุนแรงโดยเฉพาะดาวเทียม ไฟฟ้า และการสื่อสาร</t>
  </si>
  <si>
    <t>ระบบสุริยะของเรารวมถึงดวงอาทิตย์ เกิดจากการรวมตัวของเนบิวลาดวงดาว (solar nebula) ที่เคยเป็นของดาวฤกษ์รุ่นก่อนๆ ที่ดับไปแล้ว</t>
  </si>
  <si>
    <t>ต่าง ดาวเคราะห์หินจะมวลน้อยและเล็กกว่าดาวเคราะห์แก๊ส องค์ประกอบหลักคือโลหะและหิน ดาวเคราะห์แก๊วจะมีแก๊วหนาแน่นล้อมรอบแกนไม่มีพื้นผิวขนาดใหญ่และความหนาแน่นน้อยมวลมาก องค์ประกอบหลักคือแก๊ส</t>
  </si>
  <si>
    <t>ชั้นบรรยากาศของดาวแต่ละดวงมีองค์ประกอบต่างกัน โดยโลกมีออกซิเจนสูง เหมาะสมต่อการดำรงชีวิต ขณะที่ดาวศุกร์และดาวอังคารมีคาร์บอนไดออกไซด์สูงมาก</t>
  </si>
  <si>
    <t xml:space="preserve">พายุสุริยะเกิดจากการระเบิดพลังงานของดวงอาทิตย์ไม่ส่งผลต่อชีวิตมนุษย์บนโลกโดยตรงเพราะโลกมีสนามแม่เหล็กป้องกัน แต่อาจส่งผลต่อเทคโนโลยี เช่น ดาวเทียม ไฟฟ้า </t>
  </si>
  <si>
    <t>เพราะดวงอาทิตย์มีธาตุอื่นๆประกอบด้วยต่างจากดาวฤกษ์ยุคเเรกที่มีเพียง ไฮโดรเจน เเละ ฮีเลียม ประกอบ</t>
  </si>
  <si>
    <t>ต่างกัน ดาวเคราะห์หินมีความหนาเเน่นมากกว่า ดาวเคราะห์เเก๊สเพราะดาวเคราะห์เเก๊สส่วนใหญ่ประกอบด้วยไฮโดรเจนเเละฮีเลียมซึ่งมีมวลน้อยกว่าหิน</t>
  </si>
  <si>
    <t>ดาวเคราะห์ทุกดวงต่างมีไนโตรเจน เเต่จะมีปริมาณที่เเตกต่างกัน มีเพียง โลกเท่านั้นที่มีออกซิเจนด้วย</t>
  </si>
  <si>
    <t>เพราะเป็นดาวเคราะห์ดวงเดียวที่มีออกซิเจนเเละโลกอยู่ในเขตเอื้อชีวิต</t>
  </si>
  <si>
    <t>เกิดจากสนามเเม่เหล็กที่รุนเเรงในดวงอาทิตย์ซึ่งขัดขวางการไหลเวียนของความร้อน</t>
  </si>
  <si>
    <t>เกิดจากการปลดปล่อยพลังงานมหาศาลจากดวงอาทิตย์จากชั้นโคโรนา</t>
  </si>
  <si>
    <t>มีธาตุหนักในองค์ประกอบ</t>
  </si>
  <si>
    <t>ความหนาแน่นต่างกัน,องค์ประกอบต่าง</t>
  </si>
  <si>
    <t>ดาวศุกร์กับดาวอังคารมีองค์ประกอบที่เหมือนกันตแต่โลกแตกต่างจากดาวเคราะห์ดวงอื่น</t>
  </si>
  <si>
    <t>เพราะมีสิ่งมีชีวิตเป็นจำนวนมากที่สามารถสังเคราะห์แสงและสร้างออกซีเจนทั้งบนบกและบนน้ำ</t>
  </si>
  <si>
    <t>จุดนั้นเคยเกิดเปลวสุริยะ</t>
  </si>
  <si>
    <t>เกิดจาก CME และไม่ส่งผลกระทบต่อสิ่งมีชีวิตบนโลกเพราะมีสนานแม่เหล็กป้องกัน</t>
  </si>
  <si>
    <t>เพราะเกิดมาจากซากของซุปเปอร์โนวา</t>
  </si>
  <si>
    <t>ต่างกันเพราะดาวเคราะห์หินมีองค์ประกอบของหินและโลหะ</t>
  </si>
  <si>
    <t>เหมือนกัน ตรงที่มีไนโตรเจนเป็นส่วนประกอบเหมือนกันและโลกต่างจากดาวดวงอื่นๆตรงที่มีออกซิเจนเป็นส่วนประกอบหลัก</t>
  </si>
  <si>
    <t>เพราะบนโลกมีสิ่งมีชีวิตที่สามารถสังเคราะห์ด้วยแสงได้ทำให้ออกซิเจนเกิดมาจากกระบวนการนี้</t>
  </si>
  <si>
    <t>เกิดจากสนามแม่เหล็กที่มีความแปรปวนอย่างรุนแรงจนรบกวนการถ่ายเทความร้อนภายในดวงอาทิตย์</t>
  </si>
  <si>
    <t>พายุสุริยะเกิดจากอนุภาคจำนวนมหาศาลที่หลุดมาจากคอโรนาและไม่มีผลกระทบต่อสิ่งมีชีวิต</t>
  </si>
  <si>
    <t>เพราะSun เกิดมาจากซุปเปอร์โนวาซึ่คือเศษซากเนบิวลา</t>
  </si>
  <si>
    <t>ต่างกัน เพราะดาวเคราะห์มีส่วนประกอบเป็นของแข็งมากกว่าดาวเคราะห์แก๊ส</t>
  </si>
  <si>
    <t>แตกต่าง เพราะมีชนิตและปริมาณแก๊สต่างกัน</t>
  </si>
  <si>
    <t>เพราะมีพืชที่ช่วยผลิตออกซิเจนในชั้นบรรยากาศ</t>
  </si>
  <si>
    <t>เกิดขึ้นจากปฏิสัมพันธ์ของสนามแม่เหล็กที่รุนแรงภายในดวงอาทิตย์ ซึ่งรบกวนกระบวนการพาความร้อนจากภายในสู่ผิวดวงอาทิตย์ ทำให้บริเวณนั้นมีอุณหภูมิต่ำกว่าบริเวณโดยรอบ</t>
  </si>
  <si>
    <t>เกิดจากการระเบิดหรือการปล่อยพลังงานขนาดมหาศาลจากดวงอาทิตย์ และไม่ส่งผลกระทบ เพราะมีชั้นบรรยากาศโลกและสนามแม่เหล็กโลกช่วยป้องกันรังสีอันตรายจากดวงอาทิตย์ได้อย่างดี</t>
  </si>
  <si>
    <t>เพราะ เกิดมาจากซากซูเปอโนวา</t>
  </si>
  <si>
    <t>ความหนาแน่นของดาวเคราะห์หินมีความหนาแน่นนมากกว่า ดาวเคราะห์gasเพราะประกอบไปด้วยธาตุหนัก</t>
  </si>
  <si>
    <t xml:space="preserve">ต่างกัน ดาวศุกร์ มีธาตุคาร์บอนไดออกไซต์เป็นองประกอบหลัก แต่โลก มี ไนโตรเจน เป้นองค์ประกอบหลัก 
และะสิ่งที่เหมือนกัน คือมีไนโตรเจนเหมือนกัน
</t>
  </si>
  <si>
    <t>เพราะบนโลกมีสิ่งมีชีวิตที่สังเคราะห์แสงและผลิตออกซิเจน</t>
  </si>
  <si>
    <t>สนามแม่เหล็กที่รุนแรงผิดปกติ ซึ่งรบกวนการถ่ายเทความร้อนจากภายในดวงอาทิตย์ ทำให้ มีอุณหภูมิต่ำกว่าพื้นที่รอบข้าง เกิดจุดมืด บนดวงอาทิตย์</t>
  </si>
  <si>
    <t>พายุสุริยะ เกิดจาก อนุภาคจำนวนมหาศาลหลุดออกจากcorona ซึ่ง ไม่มีผล แต่มีการส่งผลกระทบต่อสิ่งที่เป้นของสื่อสาร</t>
  </si>
  <si>
    <t>เพราะเกิดมาจากเนบิวลาที่เป็นซากของซุปเปอร์โนวาก่อนหน้านี้</t>
  </si>
  <si>
    <t>แตกต่างกัน โดยดาวเคราะห์หินมีความหนาแน่นสูงกว่าดาวเคราะห์แก๊ส</t>
  </si>
  <si>
    <t>แตกต่างกัน โดยแต่ละดวงมีจำนวนและชนิดแก๊สไม่เหมือนกัน</t>
  </si>
  <si>
    <t>เนื่องจากกระบวนการสังเคราะห์แสงของพืชและสิ่งมีชีวิตอื่นๆ</t>
  </si>
  <si>
    <t>เกิดจากสนามแม่เหล็กที่เข้มข้นบริเวณพื้นผิวของดวงอาทิตย์ ซึ่งขัดขวางการไหลของความร้อน ทำให้บริเวณนั้นมีอุณหภูมิต่ำกว่าบริเวณโดยรอบ และปรากฏเป็นจุดมืดเมื่อมองจากโลก</t>
  </si>
  <si>
    <t>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ไม่ส่งผลกระทบต่อสิ่งมีชีวิตบนโลกโดยตรงเนื่องจากพายุสุริยะจะไหลไปตามสนามแม่เหล็กแล้วจึงเข้าไปที่บริเวณขั้วโลก แต่อาจส่งผลต่อสิ่งที่มนุษย์สร้างขึ้นเช่นดาวเทียม เครื่องรับสัญญาณต่างๆ</t>
  </si>
  <si>
    <t>ดวงอาทิตย์ถือว่าเป็นดาวฤกษ์รุ่นหลัง เพราะว่าในระบบสุริยะมีธาตุหนัก เช่น เหล็ก ทอง ยูเรเนียม ซึ่งเป็นธาตุที่ไม่สามารถเกิดขึ้นเองได้จากการกำเนิดของดาวฤกษ์รุ่นแรก</t>
  </si>
  <si>
    <t>ดาวเคราะห์หินมีความหนาแน่นมากกว่าดาวเคราะห์แก๊ส เพราะมีองค์ประกอบเป็นของแข็ง เช่น หินและโลหะ ส่วนดาวเคราะห์แก๊สส่วนใหญ่เป็นแก๊สเบา จึงมีความหนาแน่นต่ำกว่า</t>
  </si>
  <si>
    <t>ดาวเคราะห์แต่ละดวงมีองค์ประกอบแตกต่างกันตามระยะห่างจากดวงอาทิตย์</t>
  </si>
  <si>
    <t>ออกซิเจนบนโลกมาจาก พืช สาหร่าย และแบคทีเรีย ที่ทำหน้าที่ผลิตออกซิเจนผ่านกระบวนการสังเคราะห์แสง</t>
  </si>
  <si>
    <t xml:space="preserve">เกิดจากสนามแม่เหล็กรบกวนการไหลของพลังงาน ทำให้บริเวณนั้นเย็นลง
</t>
  </si>
  <si>
    <t>อาจส่งผลต่อระบบเทคโนโลยี แต่ ไม่กระทบต่อสิ่งมีชีวิตบนโลกโดยตรง เพราะสนามแม่เหล็กโลกช่วยป้องกัน</t>
  </si>
  <si>
    <t xml:space="preserve">ดวงอาทิตย์ถูกจัดว่าเป็นดาวฤกษ์รุ่นหลัง  เนื่องจากมีธาตุหนักมากกว่าดาวฤกษ์รุ่นแรก </t>
  </si>
  <si>
    <t>แตกต่างกัน เพราะดาวเคราะห์หิน : มีความหนาแน่นสูงกว่ามาก เนื่องจากประกอบด้วยวัสดุที่เป็นของแข็งและหนาแน่นดาวเคราะห์แก๊ส : มีความหนาแน่นต่ำกว่ามาก เนื่องจากส่วนใหญ่ประกอบด้วยแก๊สเบา เหมือนเพราะ เป็นดาวเคราะห์เหมือนกัน</t>
  </si>
  <si>
    <t>เหมือนกัน คือ มีคาร์บอนไดออกไซด์เป็นส่วนประกอบ
ต่างกัน คือ ปริมาณสัดส่วนของแก๊ส</t>
  </si>
  <si>
    <t>มีปริมาณแก๊สออกซิเจนมากกว่าดาวเคราะห์ดวงอื่นอย่างมีนัยสำคัญเนื่องจากมีสิ่งมีชีวิต และ ออกซิเจนบนโลกมาจากโลกมี การสังเคราะห์ด้วยแสง ของพืช สาหร่าย และอื่นๆที่สังเคราะห์ด้วยแสงได้</t>
  </si>
  <si>
    <t>เกิดจากสนามแม่เหล็กที่บิดเบียวและสับสนภายใน เขตพาความร้อนของดวงอาทิตย์</t>
  </si>
  <si>
    <t>เกิดจากการปลดปล่อยก้อนมวลสารจากโคโรนา และ พายุสุริยะไม่ส่งผลกระทบต่อสิ่งมีชีวิต</t>
  </si>
  <si>
    <t>เกิดขึ้นจากการรวมตัวของสสารในอวกาศ หลังจากที่ดาวฤกษ์รุ่นแรก ๆ ได้ก่อตัวและดับไปแล้ว</t>
  </si>
  <si>
    <t>ความแตกต่างกันอย่างมาก โดย ดาวเคราะห์หินมีความหนาแน่นโดยเฉลี่ยสูงกว่าดาวเคราะห์แก๊ส  มาก</t>
  </si>
  <si>
    <t>แตกต่างกันเพราะปริมาณขิงแก็ส</t>
  </si>
  <si>
    <t>เกิดจากสนามแม่เหล็กที่รุนแรงบนดวงอาทิตย์ ทำให้เกิดบริเวณที่อุณหภูมิต่ำกว่าบริเวณโดยรอบ จึงปรากฏเป็นจุดมืด</t>
  </si>
  <si>
    <t>เกิดจากการปลดปล่อยพลังงานอย่างรุนแรงจากดวงอาทิตย์ ทำให้เกิดกระแสอนุภาคพลังงานสูงพุ่งออกมาจากดวงอาทิตย์</t>
  </si>
  <si>
    <t>พีรพัฒน์ แข่มจำรัว</t>
  </si>
  <si>
    <t>เนื่องจากมันไม่ได้เป็นดาวฤกษ์ดวงแรกที่เกิดขึ้นในจักรวาล แต่เกิดจากการรวมตัวของสสารที่เหลือจากการสร้างดาวฤกษ์ดวงอื่นๆ ก่อนหน้านี้</t>
  </si>
  <si>
    <t>มีความแตกต่างกันอย่างมาก โดย ดาวเคราะห์หิน (เช่น โลก) มีความหนาแน่นโดยเฉลี่ยสูงกว่าดาวเคราะห์แก๊ส (เช่น ดาวพฤหัสบดี) มาก</t>
  </si>
  <si>
    <t>ดาวเคราะห์ทั้งสามมีองค์ประกอบของก๊าซในบรรยากาศแตกต่างกันอย่างชัดเจน ดาวศุกร์และดาวอังคารมีคาร์บอนไดออกไซด์เป็นหลัก ส่วนโลกมีไนโตรเจนและออกซิเจนมากที่สุด ซึ่งเหมาะสมต่อการดำรงชีวิตของสิ่งมีชีวิตมากกว่า</t>
  </si>
  <si>
    <t>ออกซิเจนบนโลกมาจากการสังเคราะห์แสงของพืชและสาหร่าย ทำให้โลกมีออกซิเจนมากกว่าดาวเคราะห์ดวงอื่น</t>
  </si>
  <si>
    <t>เพราะสนามแม่เหล็กความเข้มสูงกักเก็บความร้อนเอาไว้ภายในโดยไม่ปล่อยให้ขึ้นมาสู่พื้นผิว</t>
  </si>
  <si>
    <t>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t>
  </si>
  <si>
    <t>ดวงอาทิตย์เป็นดาวฤกษ์รุ่นหลัง เพราะเกิดจากกลุ่มก๊าซที่มีธาตุหนักซึ่งมาจากดาวฤกษ์รุ่นก่อนที่ได้ตายลงและกระจายธาตุเหล่านั้นออกมา ทำให้ดวงอาทิตย์มีองค์ประกอบทางเคมีที่หลากหลายกว่าดาวฤกษ์รุ่นแรก ๆ ของเอกภพ.</t>
  </si>
  <si>
    <t>เนื่องจากมันไม่ได้เป็นดาวฤกษ์ดวงแรกที่เกิดขึ้นในจักรวาล แต่เกิดจากการรวมตัวของสสารที่เหลือจากการสร้างดาวฤกษ์ดวงอื่นๆ ก่อนหน้านี้</t>
  </si>
  <si>
    <t>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</si>
  <si>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ดวงอาทิตย์เป็นดาวฤกษ์รุ่นหลัง เพราะมีธาตุหนักจำนวนมาก ซึ่งเกิดจากการระเบิดของดาวฤกษ์รุ่นก่อน</t>
  </si>
  <si>
    <t>ความหนาแน่นของดาวเคราะห์หินมากกว่าดาวเคราะห์แก๊ส</t>
  </si>
  <si>
    <t>ดาวศุกร์และดาวอังคารมีคาร์บอนไดออกไซด์เป็นแก๊สหลัก ต่างจากโลกที่มีไนโตรเจนและออกซิเจนเป็นแก๊สหลัก ดังนั้นองค์ประกอบของชั้นบรรยากาศแต่ละดวงแตกต่างกัน.</t>
  </si>
  <si>
    <t>เพราะมีสิ่งมีชีวิตสังเคราะห์แสง ผลิตออกซิเจน ออกซิเจนมาจากการสังเคราะห์แสง.</t>
  </si>
  <si>
    <t>จุดมืดดวงอาทิตย์ เกิดจากบริเวณที่สนามแม่เหล็กมีความเข้มสูง ทำให้อุณหภูมิต่ำกว่าบริเวณรอบ ๆ จึงมืดกว่า</t>
  </si>
  <si>
    <t>เกิดจากการระเบิดของพลังงานแม่เหล็กบนดวงอาทิตย์ ส่งผลให้มีอนุภาคพลังงานสูงพุ่งมายังโลก อาจรบกวนระบบสื่อสาร ดาวเทียม และส่งผลต่อสิ่งมีชีวิตด้วยการเพิ่มรังสีในชั้นบรรยากาศ</t>
  </si>
  <si>
    <t xml:space="preserve">เพราะดวงอาทิตย์มีอายุที่ยาวนานกว่าดาวฤกษ์อื่นๆๆ
และเกิดด่อนดาวฤกษ์ </t>
  </si>
  <si>
    <t>ความหนาแน่นต่างกันเพราะ ดาวเคราะห์แก็สมีความหนาแน่นที่น้อยกว่าดาวเคราะห์หิน</t>
  </si>
  <si>
    <t xml:space="preserve">แตกต่างกัน เพราะดาวเคราะห์แต่ละดวงมีชนิดของแก็สที่แตกต่างออกจากกัน </t>
  </si>
  <si>
    <t xml:space="preserve">เนื่องจากกระบวนการสังเคราะห์แสงของพืชและสิ่งมีชีวิตอื่นๆ ออกซิเจนบนโลกส่วนใหญ่มาจากกระบวนการนี้ ซึ่งพืชและสิ่งมีชีวิตที่ใช้แสงแดดในการสร้างอาหาร จะปล่อยออกซิเจนออกมาเป็นผลพลอยได้ </t>
  </si>
  <si>
    <t>ดาวเคราะห์ที่เกิดขึ้นในภายหลังจึงมีอุณหภูมิที่ต่ำกว่าจึงเกิดเป็นจุดมืด</t>
  </si>
  <si>
    <t>ส่งผล ทำให้สิ่งมีชีวิตบนโลกมีความร้อนและอุณหภูมิที่สูงขึ้น</t>
  </si>
  <si>
    <t>เพราะมีธาตุหนักจำนวนมาก ซึ่งเกิดจากการระเบิดของดาวฤกษ์รุ่นก่อน แสดงว่าเกิดขึ้นภายหลังจากที่จักรวาลมีการสร้างและทำลายดาวมาแล้วหลายครั้ง.</t>
  </si>
  <si>
    <t>เพราะดาวเคราะห์หินมีองค์ประกอบเป็นของแข็งและโลหะ ส่วนดาวเคราะห์แก๊สส่วนใหญ่เป็นไฮโดรเจนและฮีเลียมซึ่งเบากว่า.</t>
  </si>
  <si>
    <t>ดาวเคราะห์แต่ละดวงมีองค์ประกอบของบรรยากาศแตกต่างกัน เช่น ดาวศุกร์และดาวอังคารมีคาร์บอนไดออกไซด์เป็นหลัก ส่วนโลกมีไนโตรเจนและออกซิเจนมากกว่า</t>
  </si>
  <si>
    <t>ออกซิเจนบนโลกมาจากการสังเคราะห์แสงของสิ่งมีชีวิต เช่น พืชและแพลงก์ตอนในทะเล</t>
  </si>
  <si>
    <t>จุดมืดบนดวงอาทิตย์เกิดจากสนามแม่เหล็กที่รุนแรง รบกวนการพาความร้อนขึ้นสู่ผิวดวงอาทิตย์ ทำให้อุณหภูมิบริเวณนั้นต่ำลง</t>
  </si>
  <si>
    <t>พายุสุริยะเกิดจากการระเบิดบนดวงอาทิตย์ เช่น การลุกจ้า (solar flare) หรือการปลดปล่อยมวลโคโรนา (CME) ส่งผลให้อนุภาคพลังงานสูงพุ่งสู่อวกาศ
ส่งผลต่อโลกโดยรบกวนสัญญาณวิทยุ ดาวเทียม ระบบไฟฟ้า และอาจเพิ่มระดับรังสีที่เป็นอันตรายต่อสิ่งมีชีวิตในอวกาศ แต่บรรยากาศและสนามแม่เหล็กโลกช่วยป้องกันสิ่งมีชีวิตบนพื้นโลกได้.</t>
  </si>
  <si>
    <t xml:space="preserve">เกิดจากการยุบตัวของเมฆโมเลกุลระหว่างซูเปอร์โนวาของดาวฤกษ์รุ่นก่อน ซึ่งส่งผลให้ธาตุที่หนักกว่าที่เกิดจากการระเบิดของดาวฤกษ์เหล่านั้น กลายเป็นส่วนประกอบของดวงอาทิตย์และระบบสุริยะ </t>
  </si>
  <si>
    <t xml:space="preserve">มีความแตกต่างกันอย่างมาก โดย ดาวเคราะห์หินมีความหนาแน่นโดยเฉลี่ยสูงกว่าดาวเคราะห์แก๊ส </t>
  </si>
  <si>
    <t>ดาวศุกร์และดาวอังคารมีองค์ประกอบคล้ายกัน แต่แตกต่างจากโลกที่มีไนโตรเจนและออกซิเจนมากกว่าทำให้โลกมีความเหมาะสมกับสิ่งมีชีวิต</t>
  </si>
  <si>
    <t>โลกมีสิ่งมีชีวิตที่สร้างออกซิเจนผ่านการสังเคราะห์แสง ทำให้บรรยากาศของโลกมีออกซิเจนมากกว่าดาวเคราะห์ดวงอื่น</t>
  </si>
  <si>
    <t xml:space="preserve">เกิดจากสนามแม่เหล็กที่รุนแรงบนดวงอาทิตย์ ทำให้เกิดบริเวณที่อุณหภูมิต่ำกว่าบริเวณโดยรอบ จึงปรากฏเป็นจุดมืด </t>
  </si>
  <si>
    <t>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t>
  </si>
  <si>
    <t>เนื่องจากกระบวนการก่อตัวของมันเกิดขึ้นหลังจากที่ดาวฤกษ์รุ่นก่อนๆ</t>
  </si>
  <si>
    <t>ดาวเคราะห์หินมีความหนาแน่นมากกว่า เพราะเป็นประกอบด้วยหิน แต่ดาวเคราะห์แก๊สมีธาตุเป็นแก๊สจึงทำให้มีความหนาแน่นน้อยกว่า</t>
  </si>
  <si>
    <t>ต่างกัน เพราะแก๊สหลักไม่เหมือนกัน มีแค่โลกที่มีออกซิเจน ส่วนดาวอังคารกับดาวศุกร์ก็ใกล้เคียงกันมีแก๊สหลักเป็นคาร์บอนไดออกไซด์ แถมยังไม่มีออกซิเจนเลย</t>
  </si>
  <si>
    <t>เพราะมีน้ำ แล้วมีพืชในการสังเคราะห์แสงแล้วได้ออกซิเจนออกมา จึงมีมากที่สุด</t>
  </si>
  <si>
    <t>เกิดจากดาวเคราะห์ที่เกิดขึ้นในภายหลังบริเวณที่มีอุณหภูมิต่ำกว่าพื้นที่โดยรอบ ทำให้มองเห็นเป็นจุดสีเข้มบนผิวดวงอาทิตย์</t>
  </si>
  <si>
    <t>เกิดจากการปลดปล่อยพลังงานอย่างรุนแรงจากดวงอาทิตย์ ส่งผลทำให้สิ่งมีชีวิตบนโลกได้รับอุณหภูมิที่สูงขึ้น</t>
  </si>
  <si>
    <t>เนื่องจากดาวฤกษ์ไม่ได้เกิดขึ้นพร้อมกันในจักรวาล</t>
  </si>
  <si>
    <t>ดาวศุกร์ และ ดาวอังคาร มีองค์ประกอบเหมือนกัน แตกต่างจากโลกโดยสิ้นเชิง</t>
  </si>
  <si>
    <t>เพราะมีกระบวกการสังเคราะห์แสงมาจากต้นไม้ พืช สิ่งมีชีวิตอื่น ๆ</t>
  </si>
  <si>
    <t>เกิดจากสนามแม่เหล็กที่รุนแรงบนดวงอาทิตย์ ทำให้เกิดบริเวณที่อุณหภูมิต่ำกว่าบริเวณโดยรอบ</t>
  </si>
  <si>
    <t>ส่งผลทำให้สิ่งมีชีวิตบนโลกได้อุณหภูมิที่ร้อน</t>
  </si>
  <si>
    <t>ธชาธร ชะยมงคลเลิศ</t>
  </si>
  <si>
    <t xml:space="preserve">มีความแตกต่างกันอย่างมาก โดย ดาวเคราะห์หิน (เช่น โลก) มีความหนาแน่นโดยเฉลี่ยสูงกว่าดาวเคราะห์แก๊ส (เช่น ดาวพฤหัสบดี) มาก </t>
  </si>
  <si>
    <t>เเตกต่่งเพราะโลกมีเเก๊สไนโตรเจนมากกว่า            ดาวอื่นๆเเต่ดาวศุกร์ดาวอังคารมีเเก๊สคาร์บอนไดออกไซด์มากกว่าโลก</t>
  </si>
  <si>
    <t>เนื่องจากกระบวนการสังเคราะห์แสงของพืชและสิ่งมีชีวิตที่มีคลอโรพลาสต์ ซึ่งเปลี่ยนก๊าซคาร์บอนไดออกไซด์ในบรรยากาศให้เป็นอาหารและปล่อยออกซิเจนออกมา</t>
  </si>
  <si>
    <t xml:space="preserve">
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</si>
  <si>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เนื่องจากเชื่อกันว่าเกิดจากการยุบตัวของเมฆโมเลกุลระหว่างดาวฤกษ์ที่เคยมีมาก่อนแล้ว ดวงอาทิตย์มีธาตุหนักที่สร้างขึ้นโดยดาวฤกษ์รุ่นก่อนหน้า เป็นหลักฐานที่สนับสนุนแนวคิดที่ว่าดวงอาทิตย์เป็นดาวฤกษ์รุ่นหลัง</t>
  </si>
  <si>
    <t>แตกต่างกันอย่างชัดเจน เพราะมีองค์ประกอบในชั้นบรรยากาศต่างกัน</t>
  </si>
  <si>
    <t>จากกระบวนการสังเคราะห์แสงของพืชและสิ่งมีชีวิตอื่นๆ</t>
  </si>
  <si>
    <t xml:space="preserve">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</si>
  <si>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เพราะมันเกิดจากวัตถุดิบที่ถูกสร้างโดยดาวฤกษ์รุ่นก่อนหน้า ซึ่งได้สร้างและปล่อยธาตุหนักออกมา ทำให้ดวงอาทิตย์มีองค์ประกอบของธาตุหนักในปริมาณสูงกว่าดาวฤกษ์ยุคต้นๆ ของเอกภพ</t>
  </si>
  <si>
    <t xml:space="preserve"> ดาวเคราะห์หิน มีความหนาแน่นมากกว่า เพราะประกอบด้วยวัสดุหนัก ดาวเคราะห์แก๊ส มีความหนาแน่นน้อยกว่า แม้จะมีมวลมาก แต่มีขนาดใหญ่และประกอบด้วยแก๊สเบา</t>
  </si>
  <si>
    <t>ดาวเคราะห์แต่ละดวงมีองค์ประกอบของแก๊สแตกต่างกัน ขึ้นอยู่กับประเภทของดาวเคราะห์ (หินหรือแก๊ส), มวล, ระยะห่างจากดวงอาทิตย์ และกระบวนการกำเนิด</t>
  </si>
  <si>
    <t>โลกมีออกซิเจนมากกว่าดาวดวงอื่นเพราะ:
มี สิ่งมีชีวิตที่สังเคราะห์ด้วยแสง (โดยเฉพาะไซยาโนแบคทีเรียและพืช)
มี เงื่อนไขเหมาะสม ต่อการรักษาและสะสมออกซิเจนในบรรยากาศ
ออกซิเจนบนโลก มาจากกระบวนการสังเคราะห์ด้วยแสงโดย สิ่งมีชีวิตในทะเลและบนบก</t>
  </si>
  <si>
    <t>จุดมืดดวงอาทิตย์เกิดจาก สนามแม่เหล็กแรงสูงที่รบกวนการพาความร้อน ทำให้บริเวณนั้นเย็นกว่าปกติและปรากฏเป็นจุดสีเข้มบนผิวดวงอาทิตย์</t>
  </si>
  <si>
    <t>พายุสุริยะเกิดจากการปะทุของสนามแม่เหล็กและการปล่อยมวลสารจากดวงอาทิตย์</t>
  </si>
  <si>
    <t>ดวงอาทิตย์เป็นดาวฤกษ์รุ่นหลัง เพราะมีธาตุหนักในองค์ประกอบ ซึ่งแสดงว่าเกิดจากการยุบตัวของเมฆก๊าซที่เคยผ่านกระบวนการสร้างธาตุจากดาวฤกษ์รุ่นก่อนๆ</t>
  </si>
  <si>
    <t>ไม่เหมือนกัน ดาวเคราะห์หินมีความหนาแน่นสูง เพราะมีของแข็งเยอะแต่ดาวเคราะห์แก๊สมีความหนาแน่นน้อยเพราะมีแต่แก๊สส่วนใหญ่</t>
  </si>
  <si>
    <t>ต่างกัน โดยดาวเคราะห์แต่ละดวงจะมีสารประกอบหลักไม่เหมือนกัน เช่นโลกมี ออกซิเจนถึง21% แต่ดาวเคราะห์อื่นๆไม่มี</t>
  </si>
  <si>
    <t>เพราะมีสิ่งมีชีวิตหรือพืชที่นำแสง มาสังเคราะห์ด้วยแสง ทำให้เกิดออกซิเจน แต่ในดาวเคราะห์ดวงอื่นๆไม่มีสิ่งมีชีวิต</t>
  </si>
  <si>
    <t>พลังงานข้างใต้ดินไหลเวียนออกมาและกลับเข้าไป</t>
  </si>
  <si>
    <t>โลกได้รับพลังงานจากดวงอาทิตย์ในรูปแบบคลื่นแม่เหล็กไฟฟ้า และไปกระทบกับสนามแม่เหล็กของโลก ทำให้โลกอาจเกิดแสงเหนือ แสงใต้ รบกวนการสื่อสาร ดาวเทียมขัดข้อง</t>
  </si>
  <si>
    <t>ดวงอาทิตย์จัดเป็นดาวฤกษ์รุ่นหลัง เพราะประกอบด้วย ธาตุหนักจำนวนมาก ซึ่งเกิดจากการสร้างภายในดาวฤกษ์รุ่นแรกๆ ที่ระเบิดไปแล้ว</t>
  </si>
  <si>
    <t>ต่างกัน เพราะ ดาวเคราะห์หินประกอบด้วยธาตุโลหะทำให้มีความหนาแน่นที่สูงกว่าดาวเคราะห์แก็สที่มีความหนาแน่นน้อยกว่า</t>
  </si>
  <si>
    <t>ดาวศุกร์และดาวอังคารมีคาร์บอนไดออกไซด์เป็นแก๊สหลัก ในขณะที่โลกมีไนโตรเจนและออกซิเจนเป็นแก๊สหลัก</t>
  </si>
  <si>
    <t>ออกซิเจนบนโลกมีเยอะเพราะ สิ่งมีชีวิตสังเคราะห์แสง (พืช, สาหร่าย) เป็นผู้สร้างขึ้นมา โดยเฉพาะในมหาสมุทรที่ แพลงก์ตอนพืช เป็นแหล่งผลิตหลักครับ</t>
  </si>
  <si>
    <t>เมื่อสนามแม่เหล็กบิดเบี้ยวและพันกัน จะไปขัดขวางการไหลเวียนของความร้อนจากภายในดวงอาทิตย์ ทำให้บริเวณนั้นมีอุณหภูมิต่ำกว่าบริเวณรอบข้าง</t>
  </si>
  <si>
    <t>พายุสุริยะคือการปลดปล่อยพลังงานมหาศาลจากดวงอาทิตย์ แต่ไม่มีผลกระทบต่อสิ่งมีชีวิต และทำให้เกิดแสงเหนือแสงใต้ แต่มีผลกระทบต่อเทคโนโลยีต่างๆเทคโนโลยีต่างๆ เช่น ระบบไฟฟ้า</t>
  </si>
  <si>
    <t>เกิดจากการยุบตัวของเมฆโมเลกุลระหว่างซูเปอร์โนวาของดาวฤกษ์รุ่นก่อน ซึ่งส่งผลให้ธาตุที่หนักกว่าที่เกิดจากการระเบิดของดาวฤกษ์เหล่านั้น กลายเป็นส่วนประกอบของดวงอาทิตย์และระบบสุริยะ</t>
  </si>
  <si>
    <t>มีความแตกต่างกันอย่างมาก ดาวเคราะห์หิน มีความหนาแน่นสูงกว่าดาวเคราะห์แก๊สมาก</t>
  </si>
  <si>
    <t>มีองค์ประกอบที่แตกต่างกัน โดยแบ่งเป็น 2 กลุ่มใหญ่ๆ คือ ดาวเคราะห์หิน (ดาวพุธ, ดาวศุกร์, โลก, ดาวอังคาร) และ ดาวเคราะห์แก๊ส (ดาวพฤหัสบดี, ดาวเสาร์, ดาวยูเรนัส, ดาวเนปจูน)</t>
  </si>
  <si>
    <t>เนื่องจากกระบวนการสังเคราะห์แสงของพืชและสิ่งมีชีวิตอื่นๆ ออกซิเจนบนโลกส่วนใหญ่มาจากกระบวนการนี้ ซึ่งพืชและสิ่งมีชีวิตที่ใช้แสงแดดในการสร้างอาหาร จะปล่อยออกซิเจนออกมา</t>
  </si>
  <si>
    <t xml:space="preserve">เกิดจากสนามแม่เหล็กที่รุนแรงบนดวงอาทิตย์ ทำให้เกิดบริเวณที่อุณหภูมิต่ำกว่าบริเวณโดยรอบ จึงปรากฏเป็นจุดมืด 
</t>
  </si>
  <si>
    <t>พายุสุริยะ เกิดจากการระเบิดของพลังงานบนดวงอาทิตย์ หรือการพ่นมวลโคโรนา ส่งอนุภาคพลังงานสูงมายังโลก
ผลกระทบมีน้อย เพราะโลกมีสนามแม่เหล็กป้องกัน แต่ ส่งผลทางอ้อม เช่น รบกวนสัญญาณ GPS วิทยุ ทำให้ดาวเทียมเสียหาย</t>
  </si>
  <si>
    <t>1.มีธาตุหนักจำนวนมาก
2.เกิดในช่วงหลังของประวัติศาสตร์เอกภพ
3.จัดอยู่ในประเภท population I</t>
  </si>
  <si>
    <t>ดาวเคราะห์หิน: ขนาดเล็กกว่า แต่องค์ประกอบแน่นหนา → ความหนาแน่นสูง 	•	ดาวเคราะห์แก๊ส: ขนาดใหญ่กว่ามาก แต่องค์ประกอบเป็นก๊าซเบา → ความหนาแน่นต่ำ</t>
  </si>
  <si>
    <t xml:space="preserve">	•	ดาวศุกร์: มีคาร์บอนไดออกไซด์มากที่สุด (ประมาณ 96.5%) และไนโตรเจนเพียง 3.5%
	•	โลก: มีไนโตรเจนมากที่สุด (ประมาณ 78%) และออกซิเจนถึง 21%
	•	ดาวอังคาร: มีคาร์บอนไดออกไซด์มาก (ประมาณ 95%) และไนโตรเจน 3%</t>
  </si>
  <si>
    <t>ชั้นบรรยากาศของโลกมีออกซิเจนมากกว่าดาวเคราะห์ดวงอื่น เพราะโลกมีสิ่งมีชีวิตจำพวก พืช สาหร่าย และแพลงก์ตอนพืช ซึ่งสามารถสังเคราะห์ด้วยแสง (photosynthesis) และผลิตออกซิเจนออกมาได้อย่างต่อเนื่อง</t>
  </si>
  <si>
    <t>เกิดจากบริเวณที่มี สนามแม่เหล็กของดวงอาทิตย์เข้มข้นผิดปกติ</t>
  </si>
  <si>
    <t>พายุสุริยะ (Solar storm) เกิดจากการระเบิดหรือปะทุอย่างรุนแรงบนพื้นผิวของดวงอาทิตย์
สิ่งมีชีวิตบนพื้นผิวโลกไม่ค่อยได้รับผลกระทบโดยตรง</t>
  </si>
  <si>
    <t>เพราะดวงอาทิตย์มีธาตุหนักปะปนอยู่มาก</t>
  </si>
  <si>
    <t>ชั้นบรรยากาศของดาวแต่ละดวงมีองค์ประกอบไม่เหมือนกัน
โลกมีไนโตรเจนมากกว่า ส่วนดาวศุกร์และอังคารมีคาร์บอนไดออกไซด์มากกว่า</t>
  </si>
  <si>
    <t>ออกซิเจนบนโลกมาจาก การสังเคราะห์ด้วยแสงของพืชและสิ่งมีชีวิต</t>
  </si>
  <si>
    <t>เกิดจากบริเวณที่มี สนามแม่เหล็กเข้มข้น</t>
  </si>
  <si>
    <t>เกิดจากการระเบิดของพลังงานจำนวนมากบนดวงอาทิตย์ ส่งผลกระทบทางอ้อมต่อระบบอิเล็กทรอนิกส์และการสื่อสาร</t>
  </si>
  <si>
    <t>แตกต่างกันเรื่อง ความหนาแน่น แรงดึงดูด</t>
  </si>
  <si>
    <t>ดาวทั้ง 3 มีส่วนประกอบหลักเป็นแก๊สเหมือนกัน แต่ดาวศุกร์กับดาวอังคารจะเป็น คาร์บอนไดออกไซด์ แต่โลกจะเป็นไนโตรเจนเป็นส่วนใหญ่ และทั้ง 3 เป็นดาวเคราะห์หินเหมือนกัน</t>
  </si>
  <si>
    <t>เพราะโลกอยู่ในเขตเอื้อต่อสิ่งมีชีวิต และออกซิเจนส่วนใหญ่ก็มาจากพืชที่เป็นสิ่งมีชีวิต</t>
  </si>
  <si>
    <t>เกิดจาก บริเวณชั้นโฟโตสเฟียร์บางจุดมีอุณหถภูมิน้อยกว่ารอบๆโดนมีอุณหภูมิอยู่ประมาณ 4,300 เคลวิน แต่ที่บริเวณอื่นมีอุณหภูมิประมาณ 5,800 เคลวิน ดังนั้นการแผ่รังสีจะน้อยกว่าและทำให้เห็นเป็นสีคล้ำ</t>
  </si>
  <si>
    <t>เกิดจากการยุบตัวของเมฆโมเลกุลระหว่างซูเปอร์โนวาของดาวฤกษ์รุ่นก่อน</t>
  </si>
  <si>
    <t>ต่างกันโดยความหนาแน่นของแก๊ส เนื่องจากอิทธิพลจากลมสุริยะ</t>
  </si>
  <si>
    <t>ต่างกัน โดยความหนาแน่นของแก๊ส และ ชนิดของแก๊ส</t>
  </si>
  <si>
    <t>เกิดจากแกรนูลซึ่งเป็นบริเวณที่มีอุณหภูมิต่ำที่สุด</t>
  </si>
  <si>
    <t>เกิดจากการปลดปล่อยพลังงานอย่างรุนแรงจากดวงอาทิตย์</t>
  </si>
  <si>
    <t>เพราะดวงอาทิตย์มีธาตุหนักปะปนอยู่มาก แสดงว่าเกิดขึ้นภายหลังจากการระเบิดของดาวฤกษ์รุ่นก่อนซึ่งสร้างธาตุหนักขึ้นมา ทำให้ดวงอาทิตย์จัดเป็นดาวฤกษ์รุ่นหลังที่เกิดจากซากของดาวฤกษ์รุ่นก่อน</t>
  </si>
  <si>
    <t>ความหนาแน่นของดาวเคราะห์หิน  จะมากกว่าดาวเคราะห์แก๊ส เพราะดาวเคราะห์หินมีองค์ประกอบส่วนใหญ่เป็นธาตุหนัก ส่วนดาวเคราะห์แก๊สประกอบด้วยไฮโดรเจนและฮีเลียมซึ่งเบากว่า</t>
  </si>
  <si>
    <t>ต่างกัน ดาวศุกร์และดาวอังจะมีคาร์บอนไดออกไซต์เยอะส่วนโลกจะมีไนโตรเจนเยอะสุด</t>
  </si>
  <si>
    <t>ชั้นบรรยากาศของโลกมีปริมาณแก๊สออกซิเจนมากกว่าดาวเคราะห์ดวงอื่น เพราะโลกมีสิ่งมีชีวิตโดยเฉพาะพืช สาหร่าย และแพลงก์ตอนพืช ซึ่งทำการสังเคราะห์ด้วยแสงและปล่อยออกซิเจนออกมาอย่างต่อเนื่อง</t>
  </si>
  <si>
    <t>จุดมืดดวงอาทิตย์เกิดจากบริเวณที่สนามแม่เหล็กมีความเข้มสูง ทำให้พลังงานจากแกนกลางไม่สามารถส่งผ่านออกมาได้เต็มที่ จึงมีอุณหภูมิต่ำกว่าบริเวณโดยรอบและปรากฏเป็นจุดมืด</t>
  </si>
  <si>
    <t>พายุสุริยะเกิดจากการระเบิดบนดวงอาทิตย์ เช่น การปะทุของโคโรนา ทำให้มีการปล่อยอนุภาคพลังงานสูงมายังอวกาศ หากพุ่งมายังโลกอาจรบกวนสนามแม่เหล็กโลก ส่งผลต่อระบบสื่อสาร ดาวเทียม และอาจเกิดแสงเหนือ แต่โดยตรงมักไม่ส่งผลต่อสิ่งมีชีวิตเนื่องจากชั้นบรรยากาศและสนามแม่เหล็กโลกช่วยป้องกันไว้</t>
  </si>
  <si>
    <t>ดวงอาทิตย์เป็นดาวฤกษ์รุ่นหลัง เพราะเกิดจากกลุ่มแก๊สที่มีธาตุหนัก ซึ่งมาจากการระเบิดของดาวฤกษ์รุ่นก่อน แสดงว่ามีดาวเกิดก่อนดวงอาทิตย์แล้ว</t>
  </si>
  <si>
    <t>ดาวเคราะห์หินมีความหนาแน่นมากกว่าดาวเคราะห์</t>
  </si>
  <si>
    <t>แตกต่างกัน
ดาวศุกร์และดาวอังคารมีคาร์บอนไดออกไซต์เป็นหลัก
โลกมีไนโตรเจนและออกซิเจนมากกว่า</t>
  </si>
  <si>
    <t>ออกซิเจนบนโลกส่วนใหญ่มาจาก การสังเคราะห์แสงของพืช แพลงก์ตอน และสาหร่ายในทะเลซึ่งปล่อยออกซิเจนออกมาสู่ชั้นบรรยากาศ</t>
  </si>
  <si>
    <t>จุดมืดเกิดจากสนามแม่เหล็กแรงที่ขัดขวางการถ่ายเทความร้อน ทำให้บริเวณนั้นเย็นกว่ารอบๆและดูมืดลงเมื่อมองจากโลก</t>
  </si>
  <si>
    <t>พายุสุริยะเกิดจากการระเบิดบนดวงอาทิตย์ ส่งพลังงานและอนุภาคสู่อวกาศ อาจรบกวนระบบสื่อสารและดาวเทียม แต่ไม่มีผลร้ายแรงโดยตรงต่อสิ่งมีชีวิต เพราะโลกมีเกราะป้องกันตามธรรมชาติ</t>
  </si>
  <si>
    <t>ดาวเคราะห์หินมีความหนาแน่นมากกว่าดาวเคราะห์แก๊ส</t>
  </si>
  <si>
    <t>แตกต่างกัน
ดาวศุกร์และดาวอังคารมีคาร์บอนไดออกไซด์เป็นหลัก
โลกมีไนโตรเจนและออกซิเจนมากกว่า</t>
  </si>
  <si>
    <t>ออกซิเจนบนโลกส่วนใหญ่มาจาก การสังเคราะห์แสงของพืช แพลงก์ตอน และสาหร่ายในทะเล
ซึ่งปล่อยออกซิเจนออกมาสู่ชั้นบรรยากาศ</t>
  </si>
  <si>
    <t>จุดมืดเกิดจากสนามแม่เหล็กแรงที่ขัดขวางการถ่ายเทความร้อน ทำให้บริเวณนั้นเย็นกว่ารอบ ๆ และดูมืดลงเมื่อมองจากโลก</t>
  </si>
  <si>
    <t>ต่านกัน ดาวเคราะห์หินมีความหนาแน่นมากกว่าแก๊ส</t>
  </si>
  <si>
    <t>เพราะแต่ละดาวเคราะห์มีแก๊สต่างกัน ความหนาแน่นต่างกัน โลกมีปริมาณไนโตรเจนมากสุด ส่วนดาวศุกร์และดาวอังคารมีคาร์บอนไดออกไซด์</t>
  </si>
  <si>
    <t xml:space="preserve">เนื่องจากกระบวนการสังเคราะห์แสงของพืชและสิ่งมีชีวิตอื่นๆ </t>
  </si>
  <si>
    <t>เกิดจากบริเวณที่มีสนามแม่เหล็กเข้มข้น</t>
  </si>
  <si>
    <t>แตกต่างกัน
ดาวศุกร์และดาวอังคารมีคาร์บอนไดออกไซด์เป็นหลัก
โลกไนโตรเจนและออกซิเจน</t>
  </si>
  <si>
    <t>อ๊อกซิเจนบนโลกส่วนใหญ่มาจากการสังเคราะห์แสงของพืช แพลงก์ตอน และสาหร่ายในทะเลซึ่งปล่อยออกซิเจนออกมาสู่ชั้นบรรยากาศ</t>
  </si>
  <si>
    <t>จุดมืดเกิดจากสนามแม่เหล็กแรงที่ขัดขวางการถ่ายเทความร้อนทำใฟ้บริเวณนั้นเย็นกว่ารอบๆและดูมืดลงเมื่อมองจากโลก</t>
  </si>
  <si>
    <t>พายุสุริยะเกิดจากการระเบิดบนดวงอาทิตย์ส่งพลังงานและอนุภาคสู่อวกาศอาจรบกวนระบบสื่อสารและดาวเทียมแต่ไม่มีผลร้ายแรงโดยตรงต่อสิ่งมีชีวิตเพราะโลกมีเกราะป้องกันตามธรรมชาติ</t>
  </si>
  <si>
    <t>ดวงอาทิตย์เป็นดาวฤกษ์รุ่นหลัง เพราะเกิดจากเศษซากของดาวฤกษ์รุ่นก่อนที่ระเบิดและปล่อยธาตุหนักออกมา ทำให้มีองค์ประกอบทางเคมีหลากหลาย</t>
  </si>
  <si>
    <t>ต่างกัน-ดาวเคราะห์หิน (เช่น โลก, พุธ, ศุกร์, อังคาร) มี ความหนาแน่นสูง เพราะประกอบด้วยของแข็ง เช่น หินและโลหะ  -ดาวเคราะห์แก๊ส (เช่น พฤหัสบดี, เสาร์, ยูเรนัส, เนปจูน) มี ความหนาแน่นต่ำกว่า เพราะประกอบด้วยก๊าซและน้ำแข็งเป็นส่วนใหญ่.</t>
  </si>
  <si>
    <t>ดาวเคราะห์แต่ละดวงมีองค์ประกอบของชั้นบรรยากาศแตกต่างกัน เช่น
-ดาวศุกร์และดาวอังคารมีคาร์บอนไดออกไซด์เป็นองค์ประกอบหลัก (96.5% และ 95% ตามลำดับ)
-โลกมีไนโตรเจนเป็นองค์ประกอบหลัก 78% และมีออกซิเจนถึง 21%
แสดงว่าชั้นบรรยากาศของโลกแตกต่างจากดาวเคราะห์ดวงอื่นอย่างชัดเจน</t>
  </si>
  <si>
    <t>ชั้นบรรยากาศของโลกมีแก๊สออกซิเจนมากกว่าดาวเคราะห์ดวงอื่น เพราะโลกมีสิ่งมีชีวิตอย่างพืชและสาหร่ายที่สามารถสังเคราะห์ด้วยแสงได้ ทำให้เกิดการปล่อยออกซิเจนออกสู่บรรยากาศอย่างต่อเนื่อง
ออกซิเจนบนโลกมาจากกระบวนการสังเคราะห์ด้วยแสงของพืชและแพลงก์ตอนพืชในมหาสมุทร</t>
  </si>
  <si>
    <t>จุดมืดดวงอาทิตย์ (Sunspots) เกิดขึ้นเนื่องจากบริเวณนั้นมี สนามแม่เหล็กแรงมาก ทำให้ พาความร้อนได้ลดลง ส่งผลให้อุณหภูมิต่ำกว่าบริเวณโดยรอบ จึงดูมืดกว่าเมื่อมองจากโลก</t>
  </si>
  <si>
    <t xml:space="preserve">•พายุสุริยะ เกิดจากการระเบิดอย่างรุนแรงบนดวงอาทิตย์ เช่น การพุ่งมวลสารโคโรนา (CME) หรือ การปะทุของโซลาร์แฟลร์ ซึ่งปล่อยอนุภาคพลังงานสูงและสนามแม่เหล็กออกสู่อวกาศ
•ส่งผลกระทบ เช่น รบกวนการส่งกระแสไฟฟ้าและการสื่อสาร กระทบวงจรอิเล็กทรอนิกส์ของดาวเทียม โดนจะไม่เกิดผลกระทบโดยตรงต่อสิ่งมีชีวิต </t>
  </si>
  <si>
    <t>ต่างกัน ดาวเคราะห์หิน (โลก, พุธ, ศุกร์, อังคาร) มีความหนาแน่นสูง เพราะประกอบด้วยของแข็ง เช่น หินและโลหะ ดาวเคราะห์แก๊ส (พฤหัสบดี, เสาร์, ยูเรนัส, เนปจูน) มี ความหนาแน่นต่ำกว่า เพราะประกอบด้วยก๊าซและน้ำแข็ง</t>
  </si>
  <si>
    <t>ดาวเคราะห์แต่ละดวงมีองค์ประกอบของชั้นบรรยากาศแตกต่างกัน
-ดาวศุกร์และดาวอังคารมีคาร์บอนไดออกไซด์เป็นองค์ประกอบหลัก (96.5% และ 95%)
-โลกมีไนโตรเจนเป็นองค์ประกอบหลัก 78% และมีออกซิเจนถึง 21%
แสดงว่าชั้นบรรยากาศของโลกแตกต่างจากดาวเคราะห์ดวงอื่นอย่างชัดเจน</t>
  </si>
  <si>
    <t>6)จุดมืดดวงอาทิตย์ เกิดขึ้นเนื่องจากมีสนามแม่เหล็กแรงมาก ทำให้ พาความร้อนได้ลดลง ส่งผลให้อุณหภูมิต่ำกว่าบริเวณโดยรอบ จึงดูมืดกว่าเมื่อมองจากโลก</t>
  </si>
  <si>
    <t>พายุสุริยะเกิดจากการปะทุพลังงานจากดวงอาทิตย์ แม้จะไม่กระทบต่อสิ่งมีชีวิตโดยตรงเพราะโลกมีการป้องกัน แต่สามารถส่งผลต่อเทคโนโลยีและระบบสื่อสารต่าง ๆ บนโลกได้</t>
  </si>
  <si>
    <t>ดาวเคราะห์หินมีความหนาแน่นสูงกว่า เพราะประกอบด้วยหินและโลหะหนัก ส่วนดาวเคราะห์แก๊สมีความหนาแน่นต่ำ เพราะประกอบด้วยแก๊สเบา เช่น ไฮโดรเจนและฮีเลียม</t>
  </si>
  <si>
    <t>ดาวเคราะห์แต่ละดวงมีองค์ประกอบของชั้นบรรยากาศแตกต่างกัน เช่น
-ดาวศุกร์และดาวอังคารมีคาร์บอนไดออกไซด์เป็นองค์ประกอบหลัก (96.5% และ 95% ตามลำดับ)
-โลกมีไนโตรเจนเป็นองค์ประกอบหลัก 78% และมีออกซิเจนถึง 21%
แสดงว่าชั้นบรรยากาศของโลกแตกต่างจากดาวเคราะห์ดวงอื่น</t>
  </si>
  <si>
    <t>ชั้นบรรยากาศของโลกมีแก๊สออกซิเจนมากกว่าดาวเคราะห์ดวงอื่น เพราะโลกมีสิ่งมีชีวิตอย่างพืชที่สามารถสังเคราะห์ด้วยแสงได้ ทำให้เกิดการปล่อยออกซิเจนออกสู่บรรยากาศอย่างต่อเนื่อง ออกซิเจนบนโลกมาจากกระบวนการสังเคราะห์ด้วยแสงของพืช</t>
  </si>
  <si>
    <t>เกิดขึ้นเนื่องจากบริเวณนั้นมี สนามแม่เหล็กแรงมาก ทำให้ พาความร้อนได้ลดลง ส่งผลให้อุณหภูมิต่ำกว่าบริเวณโดยรอบ จึงดูมืดกว่าเมื่อมองจากโลก</t>
  </si>
  <si>
    <t>พายุสุริยะเกิดจากการระเบิดบนดวงอาทิตย์ เช่น เปลวสุริยะ หรือการพ่นมวลโคโรนา (CME) ทำให้ปล่อยพลังงานและอนุภาคพลังงานสูงออกสู่อว
ส่งผลกระทบ -&gt;ไม่กระทบสิ่งมีชีวิตโดยตรง เพราะโลกมีสนามแม่เหล็กป้องกัน
	•	กระทบทางอ้อม เช่น:
	•	รบกวนระบบสื่อสารและ GPS
	•	ทำให้ไฟฟ้าดับเป็นวงกว้าง
	•	อันตรายต่อดาวเทียมและนักบินอวกาศ</t>
  </si>
  <si>
    <t>เกิดขึ้นจากการรวมตัวของสสารในอวกาศ (โซลาร์เนบิวลา) หลังจากที่ดาวฤกษ์รุ่นแรก ๆ ได้ก่อตัวและดับไปแล้ว</t>
  </si>
  <si>
    <t>มีความแตกต่างกันอย่างมาก โดย ดาวเคราะห์หิน (เช่น โลก) มีความหนาแน่นโดยเฉลี่ยสูงกว่าดาวเคราะห์แก๊ส (เช่น ดาวพฤหัสบดี)</t>
  </si>
  <si>
    <t>แตกต่างวกัน
ดาวศุกและวันอังคารมีคาร์บอนไดออกไซต์เป็นหลักโลกไนโตรเจนและะออกซิเจน</t>
  </si>
  <si>
    <t>จุดมืดเกิดจากสนามแม่เหล็กแรงที่ขัดขวางการถ่ายเท
ความร้อนทำให้บริเวณนั้นเย็นกว่ารอบๆและดูมีดลงเมื่อมองจากโลก</t>
  </si>
  <si>
    <t>พายุสุริยะเกิดจากการระเบิดบนดวงอาทิตย์ส่ง
พลังงานและอนุภาคสู่อวกาศอาจรบกวนระบบสื่อสารและดาวเทียมแต่ไม่มีผลร้ายแรงโดยตรงต่อสิ่งมีชีวิตเพราะโลกมีเกราะป้องกันตามธรรมชาติ</t>
  </si>
  <si>
    <t>เนื่องจากกำเนิดขึ้นจากเศษซากของดาวฤกษ์รุ่นก่อนที่ระเบิดเป็นซูเปอร์โนวา</t>
  </si>
  <si>
    <t>มีความแตกต่างกันอย่างมาก โดย ดาวเคราะห์หิน มีความหนาแน่นโดยเฉลี่ยสูงกว่าดาวเคราะห์แก๊สมาก</t>
  </si>
  <si>
    <t>องค์ประกอบของดาวเคราะห์แต่ละดวงมีความแตกต่างกัน ดาวศุกร์และดาวอังคารมีคาร์บอนไดออกไซด์เป็นส่วนประกอบหลัก โลกมีไนโตรเจนและออกซิเจนเป็นส่วนประกอบหลัก</t>
  </si>
  <si>
    <t>ชั้นบรรยากาศของโลกมีปริมาณแก๊สออกซิเจนมากกว่าดาวเคราะห์ดวงอื่นเนื่องจากมีสิ่งมีชีวิตโดยเฉพาะพืชและสาหร่ายที่สังเคราะห์ด้วยแสงได้กระบวนการสังเคราะห์ด้วยแสงนี้จะดึงแก๊สคาร์บอนไดออกไซด์ออกจากชั้นบรรยากาศและปล่อยแก๊สออกซิเจนออกมาเป็นผลพลอยได้ ดังนั้นออกซิเจนบนโลกส่วนใหญ่จึงมาจากกระบวนการสังเคราะห์ด้วยแสงของพืชและสาหร่าย</t>
  </si>
  <si>
    <t xml:space="preserve">เกิดจากสนามแม่เหล็กที่รุนแรงบนดวงอาทิตย์ ทำให้เกิดบริเวณที่อุณหภูมิต่ำกว่าบริเวณโดยรอบ จึงปรากฏเป็นจุดมืด
</t>
  </si>
  <si>
    <t>ความหนาแน่นของดาวเคราะห์หินมีความหนาแน่นมากกว่าดาวเคราะห์แก๊ส</t>
  </si>
  <si>
    <t>ชั้นบรรยากาศของดาวแต่ละดวงมีองค์ประกอบไม่เหมือนกัน โลกมีไนโตรเจนมากกว่า ส่วนดาวศุกร์และอังคารมีคาร์บอนไดออกไซด์มากกว่า</t>
  </si>
  <si>
    <t>เกิดจากการระเบิดพลังงานจำนวนมากบนดวงอาทิตย์ส่งผลกระทบาางอ้อมต่อระบบอิเล็กทรอนิกส์และการสื่อสาร</t>
  </si>
  <si>
    <t xml:space="preserve">ดวงอาทิตย์ถูกเรียกว่าเป็นดาวฤกษ์รุ่นหลังเนื่องจากมีธาตุหนักกว่าไฮโดรเจนและฮีเลียม ซึ่งเป็นองค์ประกอบหลักของดาวฤกษ์รุ่นแรก ๆ ธาตุหนักเหล่านี้เกิดขึ้นจากการหลอมรวมนิวเคลียสในดาวฤกษ์รุ่นก่อน ๆ ที่ระเบิดเป็นซูเปอร์โนวา ทำให้เกิดการกระจายของธาตุเหล่านั้นในอวกาศ ก่อนที่จะถูกนำมารวมกันเป็นส่วนหนึ่งของดวงอาทิตย์และระบบสุริยะ </t>
  </si>
  <si>
    <t xml:space="preserve">ความหนาแน่นของดาวเคราะห์หินและดาวเคราะห์แก๊สมีความแตกต่างกันอย่างมาก โดย ดาวเคราะห์หิน (เช่น โลก) มีความหนาแน่นโดยเฉลี่ยสูงกว่าดาวเคราะห์แก๊ส (เช่น ดาวพฤหัสบดี) มาก ดาวเคราะห์หินประกอบด้วยหินและโลหะเป็นส่วนใหญ่ ทำให้มีความหนาแน่นสูง ในขณะที่ดาวเคราะห์แก๊สส่วนใหญ่ประกอบด้วยไฮโดรเจนและฮีเลียม ซึ่งเป็นธาตุที่เบากว่า ทำให้มีความหนาแน่นต่ำกว่า </t>
  </si>
  <si>
    <t>แตกต่างกันบางจุด เพราะ ดาวศุกร์ และ ดาวอังคาร ไม่มีออกซิเจน เหมือนโลก</t>
  </si>
  <si>
    <t xml:space="preserve">ชั้นบรรยากาศของโลกมีปริมาณออกซิเจนมากกว่าดาวเคราะห์ดวงอื่น ๆ เนื่องจากกระบวนการสังเคราะห์แสงของพืชและสิ่งมีชีวิตอื่นๆ ออกซิเจนบนโลกส่วนใหญ่มาจากกระบวนการนี้ ซึ่งพืชและสิ่งมีชีวิตที่ใช้แสงแดดในการสร้างอาหาร จะปล่อยออกซิเจนออกมาเป็นผลพลอยได้ 
สาเหตุที่ออกซิเจนบนโลกมีปริมาณมาก:
การสังเคราะห์แสง:
กระบวนการสังเคราะห์แสง (photosynthesis) ที่เกิดขึ้นในพืช แพลงก์ตอน และสาหร่ายสีเขียว เป็นแหล่งผลิตออกซิเจนหลัก สิ่งมีชีวิตเหล่านี้ใช้แสงแดดในการเปลี่ยนก๊าซคาร์บอนไดออกไซด์ให้เป็นน้ำตาลเพื่อเป็นอาหาร และปล่อยออกซิเจนออกมาเป็นผลพลอยได้ 
วิวัฒนาการของสิ่งมีชีวิต:
การวิวัฒนาการของสิ่งมีชีวิตที่มีความสามารถในการสังเคราะห์แสง ทำให้ปริมาณออกซิเจนในบรรยากาศเพิ่มขึ้นอย่างต่อเนื่อง 
สมดุลของบรรยากาศ:
สิ่งมีชีวิตบนโลกได้วิวัฒนาการให้สามารถใช้ประโยชน์จากออกซิเจนในการหายใจและเผาผลาญอาหารได้ ทำให้เกิดการหมุนเวียนของออกซิเจนในระบบนิเวศ 
ความสำคัญของออกซิเจน:
การดำรงชีวิต:
ออกซิเจนมีความจำเป็นต่อการหายใจของสิ่งมีชีวิตส่วนใหญ่บนโลก
ปฏิกิริยาเคมี:
ออกซิเจนมีปฏิกิริยาเคมีที่ว่องไว และมีส่วนสำคัญในการเกิดไฟ
สมดุลของระบบนิเวศ:
การมีออกซิเจนในปริมาณที่เหมาะสมเป็นสิ่งสำคัญต่อการรักษาสมดุลของระบบนิเวศ 
ข้อควรระวัง:
หากปริมาณออกซิเจนในบรรยากาศสูงเกินไป (มากกว่า 35%) อาจทำให้เกิดไฟไหม้ได้ง่ายและรุนแรง 
สิ่งมีชีวิตบนโลกได้วิวัฒนาการมาเพื่อควบคุมปริมาณออกซิเจนในบรรยากาศให้อยู่ในระดับที่เหมาะสมต่อการดำรงชีวิต </t>
  </si>
  <si>
    <t xml:space="preserve">จุดมืดบนดวงอาทิตย์ หรือ จุดดับ (sunspot) เกิดจากสนามแม่เหล็กที่รุนแรงบนดวงอาทิตย์ ทำให้เกิดบริเวณที่อุณหภูมิต่ำกว่าบริเวณโดยรอบ จึงปรากฏเป็นจุดมืด </t>
  </si>
  <si>
    <t xml:space="preserve">พายุสุริยะ (solar storm) 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</si>
  <si>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เพราะดวงอาทิตย์เกิดจากดาวฤกษ์ก่อนเกิดยุบตัวแล้วมีความดันเเละอุณหภูมิสูงเกิดปฏิกิริยานิวเคลียร์ฟิวชันเป็นดวงอาทิตย์</t>
  </si>
  <si>
    <t>ความหนาแน่นต่างกัน โดยดาวเคราะห์หินมีความหนาแน่นมากกว่าดาวเคราะห์แก๊ส</t>
  </si>
  <si>
    <t>แตกต่าง ดาวศุกร์และดาวอังคารมีคาร์บอนไดออกไซด์มากที่สุด แต่โลกมีไนโตรเจนมากที่สุด</t>
  </si>
  <si>
    <t>โลกมีสิ่งมีชีวิตและพืชทำให้มีการหายใจ การเผาผลาญพลังงานหรือการสังเคราะห์ด้วยแสงของพืชทำให้เกิดการหมุนเวียนออกซิเจนในบรรยากาศ</t>
  </si>
  <si>
    <t>เกิดจากแกรนูล มีอุณหภูมิต่ำที่สุด</t>
  </si>
  <si>
    <t>เกิดจากการพ่นมวลคอโรน่าร่วมกับการลุกจ้า ทำให้อนุภาคที่มีประจุเคลื่อนที่ด้วยความเร็วสูง 
ทำให้เกิดการรบกวนกระแสไฟฟ้าและการสื่อสาร หรือกระทบต่อวงจรอิเล็กทรอนิกส์ของดาวเทียม</t>
  </si>
  <si>
    <t>ดวงอาทิตย์เกิดขึ้นจากสสารที่เหลืออยู่จากการก่อตัวของดาวฤกษ์รุ่นก่อนๆ</t>
  </si>
  <si>
    <t xml:space="preserve">แตกต่างกันดาวเคราะห์หินมีความหนาแน่นมากกว่าดาวเคราะห์แก๊ส </t>
  </si>
  <si>
    <t>แตกต่างกันคือปริมาณแก๊สแต่ละดาว ดาวศุกร์และดาวอังคารมีแก๊สหลักๆคือคาร์บอนไดออกไซด์ แต่โลกมีแก๊สหลักๆคือไนโตรเจน</t>
  </si>
  <si>
    <t>เพราะโลกมีสิ่งมีชีวิตที่สังเคราะห์ด้วยแสง ออกซิเจนบนโลกมาจากการสังเคราะห์ด้วยแสงของสิ่งมีชีวิต</t>
  </si>
  <si>
    <t>จุดมืดเกิดจากสนามแม่เหล็กแรง ทำให้อุณหภูมิลดลงและดูมืดกว่าบริเวณอื่น</t>
  </si>
  <si>
    <t>พายุสุริยะเกิดจากการปะทุของพลังงานบนดวงอาทิตย์ และจะไม่กระทบต่อสิ่งมีชีวิตโดยตรง แต่สามารถรบกวนเทคโนโลยีและการสื่อสารบนโลกได้</t>
  </si>
  <si>
    <t>เนื่องจากกำเนิดขึ้นจากเศษซากของดาวฤกษ์รุ่นก่อนที่ตายแล้ว</t>
  </si>
  <si>
    <t>บรรยากาศของดาวศุกร์และดาวอังคารประกอบด้วยคาร์บอนไดออกไซด์เป็นหลัก ในขณะที่โลกมีไนโตรเจนและออกซิเจนเป็นองค์ประกอบหลัก จึงแตกต่างกันอย่างชัดเจนในสัดส่วนของก๊าซที่มีอยู่</t>
  </si>
  <si>
    <t>ออกซิเจนบนโลกส่วนใหญ่มาจากกระบวนการสังเคราะห์ด้วยแสงของพืช แพลงก์ตอน และสาหร่ายในทะเล ซึ่งจะปล่อยก๊าซออกซิเจนออกมาเป็นผลพลอยได้ ทำให้ชั้นบรรยากาศของโลกมีออกซิเจนมากกว่าดาวเคราะห์ดวงอื่นที่ไม่มีสิ่งมีชีวิตหรือกระบวนการสังเคราะห์ด้วยแสงแบบเดียวกันนี้</t>
  </si>
  <si>
    <t>ความแตกต่างกันอย่างมาก โดย ดาวเคราะห์หินมีความหนาแน่นโดยเฉลี่ยสูงกว่าดาวเคราะห์แก๊สมาก</t>
  </si>
  <si>
    <t xml:space="preserve">แตกต่างกันเพราะแก๊ส </t>
  </si>
  <si>
    <t>กระบวนการสังเคราะห์แสงของพืชและสิ่งมีชีวิตอื่นๆ</t>
  </si>
  <si>
    <t>จุดมืดบนดวงอาทิตย์
เกิดจากสนามแม่เหล็กที่รุนแรงรบกวนการไหลของพลังงานจากแก่นดวงอาทิตย์ ทำให้บริเวณนั้นเย็นกว่าพื้นที่รอบข้าง จึงมองเห็นเป็นจุดมืดบนผิวดวงอาทิตย์</t>
  </si>
  <si>
    <t>เกิดจากการระเบิดบนดวงอาทิตย์ เช่น โซลาร์แฟลร์หรือการพุ่งออกของมวลโคโรนาที่ปล่อยอนุภาคพลังงานสูงสู่อวกาศ
ผลกระทบต่อโลก:
รบกวนสัญญาณดาวเทียม ระบบ GPS และการสื่อสาร
ทำให้เกิดแสงเหนือ
หากรุนแรงมาก อาจกระทบโครงข่ายไฟฟ้า แต่ ไม่ส่งผลโดยตรงต่อสิ่งมีชีวิตบนผิวโลก เพราะชั้นบรรยากาศและสนามแม่เหล็กโลกช่วยป้องกันไว้</t>
  </si>
  <si>
    <t>ดาวฤกษ์เกิดจากการยุบตัวของเนบิวลาที่เกิดจากแรงโน้มถ่วงของเนบิวลาเอง ทำให้ที่แกนกลางของเนบิวลาที่ยุบตัวลงนี้ จะมีอุณหภูมิสูงกว่าที่ขอบนอก เมื่ออุณหภูมิแกนกลางสูงมากขึ้น เป็นหลายแสนองศาเซลเซียส เรียกช่วงนี้ว่า “ดาวฤกษ์ก่อนเกิด” หลังจากที่ดวงอาทิตย์เพิ่งกำเนิดขึ้นมาจะคงสภาพที่ใหญ่กว่าปัจจุบันเล็กน้อย</t>
  </si>
  <si>
    <t>ดาวเคราะห์ที่มีลักษณะเป็นพื้นโลก (หิน) จะมีความหนาแน่นมากกว่าดาวเคราะห์แก๊ส</t>
  </si>
  <si>
    <t>ต่างกัน ดาวเคราะห์หินจะมีความหนาแน่นมากกว่า</t>
  </si>
  <si>
    <t>เพราะว่าโลกอยู่เขตที่เอื้อชีวิตในระบบสุริยะ เรียกว่า Habitable zone ทำให้โลกสามารถมีมหาสมุทร มีพืชมากมาย และมีระบบนิเวศน์ที่มีการผลิตออกซิเจนได้จากมหาสมุทร</t>
  </si>
  <si>
    <t>เกิดจากสนามแม่เหล็กที่บิดเบี้ยวและสับสนภายในเขตพาความร้อนของดวงอาทิตย์</t>
  </si>
  <si>
    <t>ที่เกิดจากการที่ผิวดวงอาทิตย์ระเบิดขึ้นมาที่เรียกว่า การระเบิดลุกจ้า ที่ทำให้อนุภาคประจุไฟฟ้าพุ่งออกมาจำนวนมหาศาล ประจุไฟฟ้าที่พุ่งออกมานี้จะรบกวนระบบการสื่อสาร ส่งผลทำให้การสื่อสารโทรคมนาคมเป็นอัมพาต เช่น ทำให้เครื่องบินไม่สามารถติดต่อกับหอบังคับการได้ โทรศัพท์มือถือใช้งานไม่ได้</t>
  </si>
  <si>
    <t xml:space="preserve">เกิดขึ้นจากสสารที่เหลืออยู่จากการกำเนิดของระบบสุริยะ ทำให้ดวงอาทิตย์ถูกจัดว่าเป็นดาวฤกษ์รุ่นหลัง
ระบบสุริยะเริ่มต้นจากการยุบตัวของเนบิวลาดวงอาทิตย์ ซึ่งประกอบด้วยไฮโดรเจน ฮีเลียม และธาตุอื่นๆ แรงโน้มถ่วงทำให้มวลสารรวมตัวกันเป็นก้อนกลม </t>
  </si>
  <si>
    <t>มีความแตกต่างกันอย่างมาก โดย ดาวเคราะห์หิน (เช่น โลก) มีความหนาแน่นโดยเฉลี่ยสูงกว่าดาวเคราะห์แก๊ส (เช่น ดาวพฤหัสบดี</t>
  </si>
  <si>
    <t>ไนโตรเจน และออกซิเจน</t>
  </si>
  <si>
    <t>เพราะมีคาบอนไดออกไซมาจากชั้นบรรยากาศ</t>
  </si>
  <si>
    <t xml:space="preserve">เกิดจากสนามแม่เหล็กที่เข้มข้นบนดวงอาทิตย์ ซึ่งขัดขวางการถ่ายเทความร้อน ทำให้บริเวณนั้นมีอุณหภูมิต่ำกว่าบริเวณโดยรอบ และปรากฏเป็นจุดมืด </t>
  </si>
  <si>
    <t>เพราะมีรุ่นอื่นมาก่อน</t>
  </si>
  <si>
    <t>ดาวเคราะห์หินหนากว่า</t>
  </si>
  <si>
    <t>เหมือนเพราะคล้ายกัน</t>
  </si>
  <si>
    <t>เป็นที่ทึบแสง</t>
  </si>
  <si>
    <t>ส่งผลทำให้อากาศร้อนขึ้น</t>
  </si>
  <si>
    <t xml:space="preserve">เพราะดวงอาทิตย์เกิดจากเศษซากของดาวฤกษ์ดวงเก่าที่ระเบิดไปแล้ว จึงไม่ใช่ดาวดวงแรก แต่เป็นดาวฤกษ์รุ่นหลัง </t>
  </si>
  <si>
    <t>ต่างกันครับ ดาวเคราะห์หินมีความหนาแน่นมากกว่า เพราะมีส่วนประกอบเป็นของแข็ง แต่ดาวเคราะห์แก๊สมีความหนาแน่นน้อยกว่า เพราะส่วนใหญ่เป็นก๊าซ.</t>
  </si>
  <si>
    <t xml:space="preserve">แตกต่างกันครับ ดาวศุกร์กับดาวอังคารมีคาร์บอนไดออกไซด์เป็นหลัก ส่วนโลกมีไนโตรเจนและออกซิเจนมากกว่า
</t>
  </si>
  <si>
    <t>เพราะบนโลกมีสิ่งมีชีวิต โดยเฉพาะพืชและแพลงก์ตอนในทะเลที่สร้างออกซิเจนจากการสังเคราะห์ด้วยแสง ทำให้โลกมีออกซิเจนเยอะกว่าดาวดวงอื่นครับ</t>
  </si>
  <si>
    <t>จุดมืดดวงอาทิตย์เกิดจากสนามแม่เหล็กที่รุนแรงรบกวนการไหลของพลังงานจากภายในดวงอาทิตย์ ทำให้บริเวณนั้นมีอุณหภูมิต่ำกว่าบริเวณรอบ ๆ เลยดูเป็นจุดมืดครับ</t>
  </si>
  <si>
    <t>พายุสุริยะเกิดจากการระเบิดหรือปล่อยพลังงานออกมาจากดวงอาทิตย์แบบรุนแรง ทำให้มีลมสุริยะพุ่งออกมาแรงมาก ซึ่งอาจไปรบกวนสัญญาณดาวเทียม คลื่นวิทยุ และระบบสื่อสารบนโลกได้ แต่โดยปกติสนามแม่เหล็กของโลกจะช่วยป้องกันพวกนี้ไว้ เลยไม่ค่อยกระทบกับสิ่งมีชีวิตโดยตรงครับ</t>
  </si>
  <si>
    <t>เพราะเกิดจากเมฆก๊าซและฝุ่นที่มีธาตุหนัก ซึ่งเป็นผลจากการระเบิดของดาวฤกษ์รุ่นก่อนหน้าในเอกภพ</t>
  </si>
  <si>
    <t>ความหนาแน่นของดาวเคราะห์หินและดาวเคราะห์แก๊สต่างกัน — ดาวเคราะห์หินมีความหนาแน่นสูง เพราะประกอบด้วยหินและโลหะ ส่วนดาวเคราะห์แก๊สมีความหนาแน่นต่ำ เพราะประกอบด้วยก๊าซที่เบา.</t>
  </si>
  <si>
    <t>ดาวเคราะห์แต่ละดวงมีองค์ประกอบของบรรยากาศต่างกัน
-โลกมีไนโตรเจน 78% และออกซิเจน 21%
-ดาวศุกร์และดาวอังคารมีคาร์บอนไดออกไซด์เป็นหลัก (มากกว่า 95%)</t>
  </si>
  <si>
    <t>เพราะโลกมีพืชที่สังเคราะห์แสงได้ ทำให้มีออกซิเจนมากกว่าดาวดวงอื่น และสิ่งมีชีวิตบนโลกก็ใช้และผลิตออกซิเจนด้วย</t>
  </si>
  <si>
    <t>จุดมืดดวงอาทิตย์เกิดจากสนามแม่เหล็กรบกวนการถ่ายเทความร้อน ทำให้อุณหภูมิต่ำกว่าบริเวณอื่น</t>
  </si>
  <si>
    <t>พายุสุริยะเกิดจากการระเบิดของพลังงานบนดวงอาทิตย์ ส่งผลกระทบต่อระบบสื่อสาร ดาวเทียม และสนามแม่เหล็กโลก แต่โลกมีเกราะป้องกัน จึงไม่กระทบต่อสิ่งมีชีวิตโดยตรง</t>
  </si>
  <si>
    <t>น.ส อัมพิกา สุขประเสริฐ</t>
  </si>
  <si>
    <t>ฝุ่นและก๊าซที่มีธาตุหนักปะปนอยู่ ซึ่งเป็นผลผลิตจากการระเบิดของดาวฤกษ์รุ่นก่อนหน้านั้น โดยธาตุหนักเหล่านี้ไม่สามารถเกิดขึ้นเองได้หากไม่ผ่านกระบวนการฟิวชันในดาวฤกษ์ยุคก่อน</t>
  </si>
  <si>
    <t>แตกต่างกันเพราะ ความหนาแน่นของดาวเคราะห์แต่ละดวงไม่เท่ากันน</t>
  </si>
  <si>
    <t>ดาวเคราะห์แต่ละดวงมีองค์ประกอบของชั้นบรรยากาศแตกต่างกันอย่างชัดเจน
ส่วน โลก มีองค์ประกอบหลักคือ ไนโตรเจน (78%) และ ออกซิเจน (21%)
จึงแสดงให้เห็นว่าโลกมีชั้นบรรยากาศที่เหมาะสมต่อการดำรงชีวิตมากกว่าดาวเคราะห์อีกสองดวง
ดาวศุกร์ และ ดาวอังคาร มีองค์ประกอบหลักเป็น ก๊าซคาร์บอนไดออกไซด์ (96.5% และ 95% ตามลำดับ)</t>
  </si>
  <si>
    <t>ชั้นบรรยากาศของโลกมีออกซิเจนมากกว่าดาวเคราะห์ดวงอื่น เพราะ มีสิ่งมีชีวิตที่สามารถสังเคราะห์แสงได้ เช่น พืช แพลงก์ตอน และสาหร่าย ซึ่งปล่อยก๊าซออกซิเจนออกมาเป็นผลพลอยได้จากกระบวนการสังเคราะห์ด้วยแสง
ดังนั้น ออกซิเจนบนโลกส่วนใหญ่มาจากกระบวนการสังเคราะห์ด้วยแสงของสิ่งมีชีวิต</t>
  </si>
  <si>
    <t xml:space="preserve">จุดมืดดวงอาทิตย์เกิดจากสนามแม่เหล็กที่รบกวนการพาความร้อน ทำให้บริเวณนั้นเย็นกว่าพื้นที่รอบ ๆ จึงมองเห็นเป็นจุดมืด
</t>
  </si>
  <si>
    <t>พายุสุริยะเกิดจากการระเบิดของพลังงานบนดวงอาทิตย์ ทำให้มีการปล่อยรังสีและอนุภาคพลังงานสูงมายังโลก โดยปกติสนามแม่เหล็กโลกจะช่วยป้องกันอันตรายต่อสิ่งมีชีวิตได้ แต่พายุสุริยะอาจส่งผลกระทบต่อสัญญาณดาวเทียม ระบบสื่อสาร และทำให้เกิดแสงเหนือ</t>
  </si>
  <si>
    <t>ธาตุหนักต่างๆ เช่น เหล็ก (Iron) และคาร์บอน (Carbon) ในองค์ประกอบของมันครับ ธาตุหนักเหล่านี้ไม่ได้เกิดขึ้นในการระเบิดครั้งใหญ่ (Big Bang) แต่ต้องผ่านกระบวนการสังเคราะห์นิวเคลียร์ฟิวชันภายในดาวฤกษ์รุ่นแรกๆ ที่มีมวลมาก ซึ่งเมื่อดาวฤกษ์เหล่านั้นสิ้นอายุขัยลงและระเบิดเป็นซูเปอร์โนวา (Supernova) ก็จะปลดปล่อยธาตุหนักเหล่านี้ออกมาในอวกาศ จากนั้นวัสดุเหล่านี้จะรวมตัวกันเพื่อสร้างดาวฤกษ์และระบบสุริยะรุ่นใหม่ขึ้นมา ดวงอาทิตย์จึงก่อตัวขึ้นจากสสารที่ผ่านการแปรรูปจากดาวฤกษ์รุ่นก่อนหน้ามาแล้ว</t>
  </si>
  <si>
    <t>ดาวเคราะห์หิน (Terrestrial Planets) เช่น โลก ดาวอังคาร ดาวศุกร์ และดาวพุธ มีความหนาแน่นสูงกว่า ดาวเคราะห์แก๊สยักษ์ (Gas Giants) อย่างมาก</t>
  </si>
  <si>
    <t xml:space="preserve">แตกต่างกัน" อย่างชัดเจน
 * ดาวศุกร์และดาวอังคาร: มีองค์ประกอบหลักเป็น คาร์บอนไดออกไซด์ (96.5% และ 95% ตามลำดับ)
 * โลก: มีองค์ประกอบหลักเป็น ไนโตรเจน (78%) และ ออกซิเจน (21%) ซึ่งแตกต่างจากดาวเคราะห์อีกสองดวงอย่างมาก
</t>
  </si>
  <si>
    <t>การมีอยู่ของสิ่งมีชีวิตและกระบวนการสังเคราะห์ด้วยแสงจึงเป็นปัจจัยสำคัญที่ทำให้โลกมีชั้นบรรยากาศที่อุดมด้วยออกซิเจน ซึ่งเอื้อต่อการดำรงอยู่ของสิ่งมีชีวิตที่ซับซ้อนตามมา</t>
  </si>
  <si>
    <t>สนามแม่เหล็กที่รุนแรงบริเวณผิวดวงอาทิตย์ขัดขวางการถ่ายเทความร้อนแบบพาความร้อน ทำให้บริเวณนั้นมีอุณหภูมิต่ำกว่าพื้นที่โดยรอบจึงปรากฏเป็นจุดที่มืดกว่า</t>
  </si>
  <si>
    <t>พายุสุริยะ (Solar Storm) เกิดจากการปลดปล่อยพลังงานมหาศาลจากดวงอาทิตย์อย่างกะทันหัน เช่น การปะทุของเปลวสุริยะ</t>
  </si>
  <si>
    <t>ดวงอาทิตย์เป็นดาวฤกษ์รุ่นหลัง เพราะเกิดจากกลุ่มก๊าซที่มีการปนเปื้อนของธาตุหนักจากการระเบิดของดาวฤกษ์รุ่นก่อน ซึ่งดาวฤกษ์ในยุคแรกจะไม่มีธาตุหนัก</t>
  </si>
  <si>
    <t>ดาวเคราะห์หินมีความหนาแน่นมากกว่าดาวเคราะห์แก๊ส เนื่องจากดาวเคราะห์หินประกอบด้วยหินและโลหะ ในขณะที่ดาวเคราะห์แก๊สประกอบด้วยก๊าซเป็นส่วนใหญ่</t>
  </si>
  <si>
    <t>ดาวเคราะห์แต่ละดวงมีองค์ประกอบของบรรยากาศแตกต่างกันอย่างชัดเจน</t>
  </si>
  <si>
    <t>ชั้นบรรยากาศของโลกมีออกซิเจนมากกว่าดาวเคราะห์ดวงอื่น เพราะบนโลกมีสิ่งมีชีวิตที่สามารถสังเคราะห์แสงได้ เช่น พืช แพลงก์ตอน และสาหร่าย ซึ่งกระบวนการสังเคราะห์แสงจะปล่อยก๊าซออกซิเจนออกสู่บรรยากาศอย่างต่อเนื่อง ทำให้มีออกซิเจนสะสมในปริมาณมาก</t>
  </si>
  <si>
    <t>จุดมืดดวงอาทิตย์เกิดจาก สนามแม่เหล็กแรง
→ ขัดขวางการพาความร้อน
→ พลังงานออกมาได้น้อย
→ อุณหภูมิต่ำกว่ารอบ ๆ
→ มองเห็นเป็น “จุดมืด”</t>
  </si>
  <si>
    <t>พายุสุริยะเกิดจากการปะทุของสนามแม่เหล็กดวงอาทิตย์ → ปลดปล่อยอนุภาคพลังงานสูง → เดินทางมาถึงโลก
โลกของเรามีสนามแม่เหล็กและบรรยากาศช่วยป้องกันไว้ จึง ไม่มีผลโดยตรงต่อสิ่งมีชีวิตบนพื้นโลกมากนัก
แต่มีผลต่อ ระบบไฟฟ้า ดาวเทียม นักบินอวกาศ และสัญญาณสื่อสาร ได้</t>
  </si>
  <si>
    <t>นาย ปวรุตม์ ปราโมทย์</t>
  </si>
  <si>
    <t>เนื่องจากมันก่อตัวขึ้นจากสสารที่เหลือจากการยุบตัวของเนบิวลาสุริยะ ซึ่งเป็นกลุ่มก๊าซและฝุ่นละอองที่ก่อตัวเป็นระบบสุริยะของเรา</t>
  </si>
  <si>
    <t>ดาวเคราะห์แต่ละดวงมีองค์ประกอบของบรรยากาศแตกต่างกันอย่างชัดเจน เช่น
ดาวศุกร์ มีคาร์บอนไดออกไซด์ถึง 96.5% และไนโตรเจนเพียง 3.5%
โลก มีไนโตรเจนมากที่สุดคือ 78% และออกซิเจน 21%
ดาวอังคาร ก็มีคาร์บอนไดออกไซด์สูงถึง 95% คล้ายกับดาวศุกร์ แต่มีไนโตรเจนและอาร์กอนเล็กน้อย</t>
  </si>
  <si>
    <t xml:space="preserve">เกิดขึ้นจาก สนามแม่เหล็กที่รุนแรง บริเวณผิวของดวงอาทิตย์ ซึ่งส่งผลให้:
1. ยับยั้งการพาความร้อนจากภายในดวงอาทิตย์ ขึ้นสู่พื้นผิว (photosphere)
2. ทำให้บริเวณนั้น มีอุณหภูมิต่ำกว่าบริเวณโดยรอบ (ประมาณ 3,000–4,500°C เทียบกับพื้นที่รอบๆ ที่ร้อนกว่าราว 5,800°C)
3. จึงมองเห็นเป็น จุดมืด แม้จริงๆ แล้วยังคงสว่างอยู่มาก ถ้าอยู่ลำพังจะยังสว่างกว่าหลอดไฟหลายเท่า แต่เมื่อเทียบกับบริเวณรอบๆ จึงดูมืดกว่า
</t>
  </si>
  <si>
    <t xml:space="preserve">1. เกิดจากสนามแม่เหล็กบนดวงอาทิตย์ที่บิดเบี้ยวจนไม่เสถียร
2. สนามแม่เหล็กเหล่านี้สามารถ ปลดปล่อยพลังงานอย่างรุนแรง ออกมาในรูปของ
✅ เปลวสุริยะ (Solar Flare): แผ่รังสี X และรังสี UV
✅ CME (การพุ่งของมวลสารโคโรนา): ปล่อยกลุ่มอนุภาคประจุไฟฟ้าจำนวนมาก
3. ถ้า CME มุ่งตรงมาทางโลกและเดินทางมาถึงโลก(ใช้เวลาหลายชั่วโมงถึง 2–3 วัน) จะกลายเป็น พายุสุริยะ
1. 📡 ระบบสื่อสารและดาวเทียมเสียหาย
ส่งผลให้ จีพีเอสผิดเพี้ยน, สัญญาณวิทยุขาดหาย
2. ⚡ ระบบไฟฟ้าได้รับผลกระทบ
เคยมีเหตุการณ์ ไฟดับครั้งใหญ่ในแคนาดา ปี 1989 จากพายุสุริยะ
3. 🚀 นักบินอวกาศมีความเสี่ยงสูง
ไม่มีชั้นป้องกันเหมือนบนโลก ต้องหลบในพื้นที่ป้องกันรังสี
4. 🌌 แสงออโรรา (Aurora) ปรากฏชัดเจนขึ้น
ในบางครั้งสามารถเห็นได้ในพื้นที่ที่ไม่เคยเห็นมาก่อน เช่น บริเวณใกล้เส้นศูนย์สูตร
</t>
  </si>
  <si>
    <t>เพราะกำเนิดขึ้นหลังจากดาวฤกษ์รุ่นแรกๆ ในจักรวาล</t>
  </si>
  <si>
    <t xml:space="preserve">แตกต่างกัน ดาวเคราะห์หิน เช่น โลก มีความหนาแน่นโดยเฉลี่ยสูงกว่าดาวเคราะห์แก๊ส </t>
  </si>
  <si>
    <t>แตกต่างกัน เพราะสัดส่วนของแก๊สอื่นๆแตกต่างกันไปในแต่ละดาวเคราะห์</t>
  </si>
  <si>
    <t>เกิดจากการทำงานที่ซับซ้อนของสนามแม่เหล็ก</t>
  </si>
  <si>
    <t>เพราะดวงอาทิตย์มีธาตุหนักที่เกิดจากการระเบิดของดาวฤกษ์รุ่นก่อนอยู่ด้วย.</t>
  </si>
  <si>
    <t>ดาวเคราะห์หินความหนาแน่นมากกว่า ดาวเคราะห์แก๊สความหนาแน่นน้อยกว่า</t>
  </si>
  <si>
    <t>ดาวเคราะห์ทั้งสามดวงมีองค์ประกอบต่างกัน โลกมีไนโตรเจนและออกซิเจนเป็นหลัก ส่วนดาวศุกร์และดาวอังคารมีคาร์บอนไดออกไซด์เป็นหลัก</t>
  </si>
  <si>
    <t>เพราะโลกมีสิ่งมีชีวิตที่สังเคราะห์แสง แก๊สออกซิเจนมาจากกระบวนการสังเคราะห์แสงของพืชและแพลงก์ตอน</t>
  </si>
  <si>
    <t>จุดมืดดวงอาทิตย์เกิดจากสนามแม่เหล็กเข้มข้นรบกวนการพาความร้อน ทำให้บริเวณนั้นเย็นกว่าบริเวณรอบข้าง</t>
  </si>
  <si>
    <t>พายุสุริยะเกิดจากการระเบิดบนดวงอาทิตย์ ส่งผลให้รบกวนสัญญาณและดาวเทียม แต่สิ่งมีชีวิตปลอดภัยเพราะชั้นบรรยากาศป้องกัน</t>
  </si>
  <si>
    <t>เพราะดวงอาทิตย์มีธาตุหนักที่เกิดจากการระเบิดของดาวฤกษ์รุ่นก่อนอยู่ด้วย</t>
  </si>
  <si>
    <t>เพราะพืชและสาหร่ายบนโลกสังเคราะห์แสงและปล่อยออกซิเจนออกมา</t>
  </si>
  <si>
    <t>จุดมืดดวงอาทิตย์เกิดจากสนามแม่เหล็กที่รบกวนการพาความร้อน ทำให้บริเวณนั้นเย็นกว่าบริเวณรอบๆ</t>
  </si>
  <si>
    <t>พายุสุริยะเกิดจากการระเบิดบนดวงอาทิตย์และส่งผลให้สนามแม่เหล็กโลกแปรปรวน ซึ่งอาจรบกวนการสื่อสารและระบบไฟฟ้าแต่ไม่กระทบโดยตรงต่อสิ่งมีชีวิต</t>
  </si>
  <si>
    <t>นาย ชิษณุพงษ์ สุขสมบัติ</t>
  </si>
  <si>
    <t xml:space="preserve"> เพราะก่อตัวขึ้นจากแก๊สและฝุ่นที่อุดมด้วยธาตุหนัก ซึ่งเกิดจากการระเบิดของดาวฤกษ์รุ่นก่อนๆ</t>
  </si>
  <si>
    <t>ต่างกัน ดาวเคราะห์แก๊สมีความหนาแน่นต่ำกว่าเพราะเป็นแก๊สเป็นหลัก</t>
  </si>
  <si>
    <t>แตกต่างกัน ดาวเคราะห์แต่ละดวงมีองค์ประกอบของบรรยากาศแตกต่างกันอย่างชัดเจน</t>
  </si>
  <si>
    <t>กระบวนการสังเคราะห์แสงของพืชและสิ่งมีชีวิต</t>
  </si>
  <si>
    <t>เกิดจากแกรบูล ซึ่งเป็นบริเวณที่มีอุณหภูมิต่ำที่สุด</t>
  </si>
  <si>
    <t>เกิดจากการปลดปล่อยพลังงานและอนุภาคจากดวงอาทิตย์อย่างรุนแรง</t>
  </si>
  <si>
    <t xml:space="preserve">ดาวฤกษ์เกิดจากการยุบ ตัวของเนบิวลาที่เกิดจากแรงโน้มถ่วงของเนบิวลาเอง ทำให้ที่แกนกลางของเนบิวลาที่ยุบตัวลงนี้ </t>
  </si>
  <si>
    <t>มีองค์ประกอบที่แตกต่างกัน</t>
  </si>
  <si>
    <t>เกิดจากการเกิดซุปเปอร์โนsupernova</t>
  </si>
  <si>
    <t>มีความแตกต่างกันอย่างมากโดย ดาวเคราะห์หิน (เช่น โลก) มีความหนาแน่นโดยเฉลี่ยสูงกว่าดาวเคราะห์แก๊ส (เช่น ดาวพฤหัสบดี) มาก ดาวเคราะห์หินประกอบด้วยหินและโลหะเป็นส่วนใหญ่ ทำให้มีความหนาแน่นสูง</t>
  </si>
  <si>
    <t>ไม่เหมือนกันเพราะ ดาวเคราะห์บางดวงเป็นดาวเคราะห์หินและเป็นดาวเคราะห์แก๊ส</t>
  </si>
  <si>
    <t>จากต้นไม้และพืชทะเลต่างๆ</t>
  </si>
  <si>
    <t>เกิดจากบริเวณอุณหภูมิต่ำกว่าจุดอื่น</t>
  </si>
  <si>
    <t>โลกมีสนามแม่เหล็กบังไว้พายุสุริยะจึงไปอยู่ที่ขั่วโลกทำให้เห็นแสงเหนือ</t>
  </si>
  <si>
    <t>เกิดหลังจาก supernova</t>
  </si>
  <si>
    <t>ดาวเคราะห์มีของแข็งดาวน์แก๊สมีแก็สไม่มีของแข็ง</t>
  </si>
  <si>
    <t>มาจากต้นไม้และพืชทะเลต่างๆ</t>
  </si>
  <si>
    <t>เกิดขึ้นจากบริเวณที่อุณหภูมิต่ำกว่าจุดอื่น</t>
  </si>
  <si>
    <t>โลกมีคลื่นแม่เหล็กบังไว้พายุสุริยะจึงไปอยู่ที่ขั้วโลกเห็นแสงเหนือได้</t>
  </si>
  <si>
    <t>ดวงอาทิตย์ถูกเรียกว่าเป็นดาวฤกษ์รุ่นหลังเนื่องจากมันเกิดขึ้นจากการยุบตัวของเมฆโมเลกุลระหว่างดวงดาว (ซึ่งเป็นแหล่งกำเนิดของธาตุหนักๆ ที่สร้างขึ้นโดยดาวฤกษ์รุ่นก่อนๆ)</t>
  </si>
  <si>
    <t xml:space="preserve">มีความแตกต่างกันอย่างมาก โดย ดาวเคราะห์หิน (เช่น โลก) มีความหนาแน่นโดยเฉลี่ยสูงกว่าดาวเคราะห์แก๊ส (เช่น ดาวพฤหัสบดี) มาก ดาวเคราะห์หินประกอบด้วยหินและโลหะเป็นส่วนใหญ่ ทำให้มีความหนาแน่นสูง </t>
  </si>
  <si>
    <t>ไม่เหมือนกันเพราะดาวเคราะห์บางดวงเป็นดาวเคราะห์หินและเป็นดาวเคราะห์แก๊ส</t>
  </si>
  <si>
    <t>เกิดจากบริเวณอุณหภูมิตํ่ากว่าจุดอื่น</t>
  </si>
  <si>
    <t>มีสนามแม่เหล็กบังไว้พายุสุริยะจึงไปอยู่ที่ขั้วโลกเห็นแสงเหนือได้</t>
  </si>
  <si>
    <t xml:space="preserve">เนื่องจากกระบวนการก่อตัวของมันเกิดขึ้นหลังจากที่ดาวฤกษ์รุ่นก่อนๆ ได้ก่อตัวและปล่อยธาตุหนักที่เกิดจากการสังเคราะห์นิวเคลียร์ในใจกลางของพวกมันออกมา ดวงอาทิตย์จึงเกิดขึ้นจากสสารที่เหลืออยู่จากการก่อตัวของดาวฤกษ์รุ่นก่อนๆ </t>
  </si>
  <si>
    <t>มีความแตกต่างกันอย่างมาก โดย ดาวเคราะห์หิน  มีความหนาแน่นโดยเฉลี่ยสูงกว่าดาวเคราะห์แก๊ส</t>
  </si>
  <si>
    <t>แตกต่างกัน เพราะดาวศุกร์และดาวอังคาร มีบรรยากาศที่ประกอบด้วยคาร์บอนไดออกไซด์เป็นส่วนใหญ่ ต่างจาก โลก ที่มีไนโตรเจนและออกซิเจนเป็นหลัก ซึ่งเหมาะแก่การดำรงชีวิตของสิ่งมีชีวิต</t>
  </si>
  <si>
    <t>เนื่องจากมีกระบวนการสังเคราะห์แสงของพืชและสิ่งมีชีวิตอื่นๆ</t>
  </si>
  <si>
    <t>เกิดจากบริเวณอุณหภูมิที่ต่ำกว่าจุดอื่น</t>
  </si>
  <si>
    <t>เนื่องจากกำเนิดมาจากกลุ่มก๊าซและฝุ่นในอวกาศที่เรียกว่าเนบิวลาดาวฤกษ์ เป็นเศษซากที่เหลือจากการระเบิดของดาวฤกษ์รุ่นก่อนๆ</t>
  </si>
  <si>
    <t>แตกต่าง เพราะ ชั้นบรรยากาศของแต่ละดาวประกอบด้วยแก๊สที่ต่างกัน</t>
  </si>
  <si>
    <t>เพราะบนโลกนี้กระบวนการสังเคราะห์แสงของสิ่งมีชีวิตโดยเฉพาะพืชสลายและแห่งตอนพืชในมหาสมุทร</t>
  </si>
  <si>
    <t xml:space="preserve">เป็นบริเวณที่มีอุณหภูมิสูง แต่ต่ำกว่าบริเวณโดยรอบ ทำให้มองเห็นเป็นจุดมืดได้ </t>
  </si>
  <si>
    <t xml:space="preserve">ไม่เป็นอันตรายต่อสิ่งมีชีวิตบนโลกโดยตรง แต่ก็อาจส่งผลกระทบต่อเทคโนโลยีและระบบสาธารณูปโภคที่สำคัญได้ </t>
  </si>
  <si>
    <t xml:space="preserve">
ดวงอาทิตย์เป็นดาวฤกษ์รุ่นหลังเพราะมีธาตุหนักจากการระเบิดของดาวฤกษ์รุ่นก่อนสะสมอยู่ จึงไม่ได้เกิดจากสสารดั้งเดิมของจักรวาลโดยตรง.
</t>
  </si>
  <si>
    <t>ความหนาแน่นของดาวเคราะห์หินและดาวเคราะห์แก๊สต่างกันอย่างชัดเจน โดยมีความแตกต่างดังนี้:   ---  ✅ ดาวเคราะห์หิน (ดาวเคราะห์ชั้นใน)  เช่น พุธ ศุกร์ โลก อังคาร  มี ความหนาแน่นสูง  โครงสร้างหลักเป็น ของแข็งและหินโลหะ  แกนกลางมักเป็นเหล็กหรือนิเกิล  มีเปลือกแข็งและพื้นผิวให้ยืนอยู่ได้   &gt; ตัวอย่างความ  ดาวเคราะห์หินมีความหนาแน่นสูงกว่าดาวเคราะห์แก๊ส เพราะประกอบด้วยหินและโลหะ ในขณะที่ดาวเคราะห์แก๊สส่วนใหญ่ประกอบด้วยแก๊สเบาซึ่งมีความหนาแน่นต่ำ.</t>
  </si>
  <si>
    <t>คาร์บอนไดออกไซด์ เป็นองค์ประกอบหลัก (96.5% และ 95%)
โลกมี ไนโตรเจน เป็นส่วนใหญ่ (78%) และมีออกซิเจนถึง 21%
ดังนั้น ดาวทั้งสามมีองค์ประกอบของบรรยากาศไม่เหมือนกัน โดยเฉพาะโลกที่มีออกซิเจนมาก ซึ่งเอื้อต่อการดำรงชีวิต ต่างจากดาวศุกร์และดาวอังคารที่มีคาร์บอนไดออกไซด์สูงมาก.</t>
  </si>
  <si>
    <t xml:space="preserve">โลกมีสิ่งมีชีวิตที่สังเคราะห์แสงได้ ทำให้มีออกซิเจนมากกว่าดาวเคราะห์ดวงอื่น และออกซิเจนเกิดจากกระบวนการสังเคราะห์ด้วยแสงของพืชและสาหร่าย.
</t>
  </si>
  <si>
    <t>ความปั่นป่วนของสนามแม่เหล็ก</t>
  </si>
  <si>
    <t>การระเบิดของพลังงานแม่เหล็ก
ส่งต่อระบบสื่อสารและไฟฟ้า</t>
  </si>
  <si>
    <t>ดวงอาทิตย์เป็นดาวฤกษ์รุ่นหลังเพราะมีธาตุหนักจากการระเบิดของดาวฤกษ์รุ่นก่อนสะสมอยู่จึงไม่ได้เกิดการสะสารดั้งเดิมของจักรวาลโดยตรง</t>
  </si>
  <si>
    <t>ดาวเคราะห์หินมีความหนาแน่นสูงกว่าดาวเคราะห์แก๊สเพราะประกอบด้วยหินและโลหะในขณะที่ดาวเคราะห์แก๊สส่วนใหญ่ประกอบด้วยแก๊สเบาซึ่งมีความหนาแน่นต่ำดาวเคราะห์หินมีความหนาแน่นสูงกว่าดาวเคราะห์แก๊สเพราะประกอบด้วยหินและโลหะในขณะที่ดาวเคราะห์แก๊สส่วนใหญ่ประกอบด้วยแก๊สเบาซึ่งมีความหนาแน่นต่ำ</t>
  </si>
  <si>
    <t>คาร์บอนไซด์เป็นองค์ประกอบหลัก(96.5% และ 95%)
โลกมีไนโตรเจนเป็นส่วนใหญ่(78%) และมีออกซิเจนถึง 21% ดังนั้นดาวทั้งสามมีองค์ประกอบของบรรยากาศไม่เหมือนกันโดยเฉพาะโลกที่มีออกซิเจนมากซึ่งเอื้อต่อการดำรง และมีออกซิเจนถึง 21% ดังนั้นดาวทั้งสามมีองค์ประกอบของบรรยากาศไม่เหมือนกันโดยเฉพาะโลกที่มีออกซิเจนมากซึ่งเอื้อต่อการดำรงชีวิตต่างจากดาวสูงและดาวอังคารที่มีคาร์บอนไดออกไซด์สูงมาก ต่างจากดาวสุขและดาวอังคารที่มีคาร์บอนไดออกไซด์สูงมาก</t>
  </si>
  <si>
    <t>โลกมีสิ่งมีชีวิตที่สังเคราะห์แสงได้ทำให้โลกมีสิ่งมีชีวิตที่สังเคราะห์แสงได้ทำให้มีออกซิเจนมากกว่าดาวเคราะห์ดวงอื่นและออกซิเจนเกิดจากกระบวนการสังเคราะห์ด้วยแสงของพืชและสาหร่าย</t>
  </si>
  <si>
    <t>การระเบิดของพลังงานแม่เหล็ก
ส่งผลต่อระบบสื่อสารและไฟฟ้า</t>
  </si>
  <si>
    <t xml:space="preserve">เนื่องจากมันไม่ได้เป็นดาวฤกษ์ดวงแรกที่เกิดขึ้นในจักรวาล แต่เกิดจากการรวมตัวของสสารที่เหลือจากการเกิดดาวฤกษ์ดวงก่อนๆ </t>
  </si>
  <si>
    <t>มีความแตกต่างกันอย่างมาก โดย ดาวเคราะห์หิน (เช่น โลก) มีความหนาแน่นโดยเฉลี่ยสูงกว่าดาวเคราะห์แก๊สมาก</t>
  </si>
  <si>
    <t>เกิดจากสนามแม่เหล็กที่เข้มข้นบนดวงอาทิตย์</t>
  </si>
  <si>
    <t xml:space="preserve">เพราะเป็นผลลัพธ์ของการวิวัฒนาการ
</t>
  </si>
  <si>
    <t>มีความเเตกต่างมากเพราะดาวเคราะห์หินมีความหนาเเน่นมาก</t>
  </si>
  <si>
    <t>มีเเก๊สเหมือนกันเเต่สถานะหรือคุณสมบัติของเเก๊สต่างกัน</t>
  </si>
  <si>
    <t>มีกระบวนการสังเคราะห์ด้วยเเสงของพืชเเละสิ่งมีชีวิตต่างๆ 
ออกซิเจนบนโลกมาจากการสังเคราะห์ด้วยเเสงของพืชเเละเเพลงตอนในทะเล</t>
  </si>
  <si>
    <t>ความเเปรปรวนของสนามเเม่เหล็กขัดขวางความร้อน ทำให้อุณหภูมิรอบๆต่ำกว่าจุดอื่น</t>
  </si>
  <si>
    <t>เกิดจากการปลดปล่อยพลังงานอย่างรุนเเรงของดวงอาทิตย์ทำให้เกิดกระเเสอนุภาคพลังงานสูงพุ่งออกมาด้วยความเร็วเเละอนุภาคสูงกว่าปกติ อาจส่งผลกระทบต่อ ดาวเทียม ระบบการสื่อสารบนโลกได้</t>
  </si>
  <si>
    <t xml:space="preserve">เพราะเกิดจากซากระเบิดซูเปอร์โนวา
</t>
  </si>
  <si>
    <t>แตกต่างกันเพราะ เพราะชั้นบรรยากาศแต่ละดาวเคราะห์ประกอบด้วยแก๊สที่ต่างกัน</t>
  </si>
  <si>
    <t xml:space="preserve">เพราะบนโลกมีกระบวนการสังเคราะห์แสงของสิ่งมีชีวิตโดยเฉพาะพืชสาหร่ายและแพลงก์ตอนพืชในมหาสมุทร
</t>
  </si>
  <si>
    <t>เกิดจากสนามแม่เหล็กที่บิดเบี้ยวและสับสนภายใน เขตพาความร้อนของ ดวงอาทิตย์</t>
  </si>
  <si>
    <t>ณัฐฐวรณ์ ท้วมทรัพย์</t>
  </si>
  <si>
    <t>เนื่องจากดาวฤกษ์ส่วนใหญ่ในจักรวาลเกิดขึ้นก่อนดวงอาทิตย์</t>
  </si>
  <si>
    <t xml:space="preserve">มีความแตกต่างกันอย่างมาก โดย ดาวเคราะห์หิน (เช่น โลก) มีความหนาแน่นโดยเฉลี่ยสูงกว่าดาวเคราะห์แก๊ส (เช่น ดาวพฤหัสบดี) </t>
  </si>
  <si>
    <t>แตกต่างเพราะโลกมีไนโตรเจนแต่ดาวศุกร์กับดาวอังคารมีคาร์บอนไดออกไซต์ที่เหมือนกันแต่ดาวศุกร์มีคาร์บอนไดออกไซน์96.5%ดาวอังคาร95%</t>
  </si>
  <si>
    <t>เกิดจากสนามแม่เหล็กที่เข้มข้นบนดวงอาทิตย์ ซึ่งขัดขวางการถ่ายเทความร้อน ทำให้บริเวณนั้นมีอุณหภูมิต่ำกว่าบริเวณโดยรอบ และปรากฏเป็นจุดมืด</t>
  </si>
  <si>
    <t>พายุสุริยะ</t>
  </si>
  <si>
    <t>เกิดจากซากการระเบิดของซุปเปอร์โนวา</t>
  </si>
  <si>
    <t>ดาวเคราะห์หินมีความหนาแน่นมากกว่าเพราะประกอบไปด้วยหินและโลหะ</t>
  </si>
  <si>
    <t>แตกต่างกันเพราะชั้นบรรยากาศแต่ละดาวเคราะห์ประกอบด้วยแก๊สที่แตกต่างกัน</t>
  </si>
  <si>
    <t>เพราะบนโลกมีกระบวนการสังเคราะห์แสงของสิ่งมีชีวิตโดยเฉพาะพืชสาหร่ายและแพลงตอน</t>
  </si>
  <si>
    <t>จุดมืดดวงอาทิตย์เกิดจากสนามแม่เหล็กที่รบกวนกันพาความร้อนทำให้บริเวณนั้นเย็นกว่าบริเวณรอบๆ</t>
  </si>
  <si>
    <t>พายุสุริยะเกิดจากการระเบิดบนดวงอาทิตย์และส่งผลให้สนามแม่เหล็กโลกแปรปรวนซึ่งอาจรบกวนการสื่อสารระบบไฟฟ้าแต่ไม่ส่งผลกระทบต่อสิ่งมีชีวิต</t>
  </si>
  <si>
    <t xml:space="preserve">เนื่องจากมันไม่ได้เป็นดาวฤกษ์ดวงแรกที่เกิดขึ้นในจักรวาล แต่เกิดจากการรวมตัวของสสารที่เหลือจากการเกิดดาวฤกษ์ดวงก่อนๆ 
</t>
  </si>
  <si>
    <t>แตกต่างก้พอ</t>
  </si>
  <si>
    <t>เพราะเกิดจากซากดารระเบิดซุปเปอร์โนวา</t>
  </si>
  <si>
    <t>ดาวเคราะห์หินมีความหนาแน่นมากกว่าเพราะประกอบด้วยหินและโลหะ</t>
  </si>
  <si>
    <t>แตกต่าง เพราะ ชั้นบรรยากาศของแต่ดาวปนะกอบด้วยแก๊สที่ต่างกัน</t>
  </si>
  <si>
    <t>เพราะบนโลกมีกระบวนการสังเคราะห์แสงของสิ่งมีชีวิต โดยเฉพาะ พืช สาหร่าย และแพลงก์ตอนพืชในมหาสมุทร</t>
  </si>
  <si>
    <t>สนามแม่งเหล็กที่เข้มข้นรบกวนความร้อนในดวงอาทิตย์</t>
  </si>
  <si>
    <t>เกิดจากการประทุของความร้อนในดวงอาทิตย์ส่งผลให้เกิดความเสียหายต่อดาวเทียม</t>
  </si>
  <si>
    <t>เพราะดวงอาทิตย์เกิดมาจากเนบิวลาซึ่งเป็นเศษซากจากการระเบิดของดาวฤกษ์ที่เกิดก่อน</t>
  </si>
  <si>
    <t>ต่างกันโดยดาวเคราะห์หินจะมีความหนาแน่นมากกว่าและดาวเคราะห์แก๊สจะมีความหนาแน่นน้อยกว่า</t>
  </si>
  <si>
    <t>ดาวทั้งสามดวงมีองค์ประกอบที่เหมือนกันคือไนโตรเจน และองค์ประกอบอื่นๆในอัตราส่วนที่ต่างกัน</t>
  </si>
  <si>
    <t>เพราะบนโลกมีพืชและสิ่งมีชีวิตอื่นซึ่งสามารถสังเคราะห์แสงได้ โดยผลพลอยได้จากการสังเคราะห์แสงคือแก๊สออกซิเจน อีกปัจจัยหนึ่งคือโลกมีระบบนิเวศที่ซับซ้อนและสมดุล ช่วยให้เกิดการหมุนเวียนของออกซิเจนและคาร์บอนไดออกไซด์ ทำให้ปริมาณออกซิเจนในบรรยากาศคงอยู่และมีสัดส่วนสูง</t>
  </si>
  <si>
    <t>เกิดจากการที่สนามแม่เหล็กของดวงอาทิตย์มีความเข้มข้นสูงผิดปกติ ทำให้เกิดบริเวณที่มีอุณหภูมิตำ่กว่าบริเวณอื่นๆ</t>
  </si>
  <si>
    <t>เกิดจากการพ่นมวลคอโรนาร่วมกับการลุกจ้าทำให้อนุภาคประจุเคลื่อนที่ด้วยความเร็วสูง ไม่ได้ส่งผลต่อสิ่งมีชีวิตแต่รบกวนการส่งกระแสไฟฟ้าและการสื่อสารอีกทั้งยังกระทบต่อดาวเทียมที่มนุษย์สร้างขึ้น</t>
  </si>
  <si>
    <t>เนื่องจากมีสัดส่วนของ ธาตุหนัก จำนวนมาก ซึ่งไม่ใช่ธาตุดั้งเดิม และถูกสร้างขึ้นภายในดาวฤกษ์มวลมหาศาลรุ่นก่อนหน้า และถูกกระจายออกไปโดยซูเปอร์โนวา</t>
  </si>
  <si>
    <t>ต่างกัน โดยดาวเคราะห์หินหนาแน่นกว่าเพราะมีองค์ประกอบของธาตุและแก๊สรวมตัวกันอย่างหนาแน่น แต่ดาวเคราะห์แก๊สมีบริเวณผิวที่มีแก๊สปริมาณมากจึงหนาแน่นนอนกว่า</t>
  </si>
  <si>
    <t>ดาวศุกร์และดาวอังคารประกอบด้วยคาร์บอนไดออกไซต์เป็นหลัก แต่ดาวศุกร์จะมีมากกว่าเล็กน้อย
ส่วนโลกประกอบด้วยไนโตรเจนเป็นหลัก และออกซิเจน</t>
  </si>
  <si>
    <t>เพราะอยู่ในเขตเอื้อชีวิต และมีหลายปัจัยที่ช่วยสร้างออกซิเจน เช่น  การสังเคราะห์แสงของพืช มหาสมุทร ระบบนิเวศหลากหลาย</t>
  </si>
  <si>
    <t>เกิดขึ้นจากความผิดพลาดของสนามแม่เหล็กบนดวงอาทิตย์</t>
  </si>
  <si>
    <t>เกิดจากการพ่นมวลคอโรนาร่วมกับการลุกจ้า ทำให้อนุภาคที่มีประเคลื่อนที่ด้วยความเร็วสูง ไม่ส่งผลกระทบต่อสมชว.แต่รบกวนกระแสไฟฟ้า การสื่อสาร และกระทบวงจรอิเล็กทรอนิกส์ของดาวเทียม</t>
  </si>
  <si>
    <t>เพราะดวงอาทิตย์เกิดขึ้นจากการยุบตัวของเนบิวลา ซึ่งเป็นกลุ่มก๊าซและฝุ่นในอวกาศ และเนบิวลานั้นประกอบด้วยธาตุที่สร้างขึ้นจากดาวฤกษ์รุ่นก่อนที่ตายไป</t>
  </si>
  <si>
    <t>ต่างกัน โดย ดาวเคราะห์หินมีความหนาแน่นสูงกว่าดาวเคราะห์แก๊ส</t>
  </si>
  <si>
    <t>ดาวศุกร์และดาวอังคารมีชั้นบรรยากาศที่คล้ายกัน คือมีคาร์บอนไดออกไซด์เป็นองค์ประกอบหลัก ต่างกับโลกที่มีไนโตรเจนและออกซิเจนเป็นองคืประกอบหลัก</t>
  </si>
  <si>
    <t>เพราะโลกมีอุณหภูมิที่พอเหมาะและมีสนามแม่เหล็กโลกป้องกันรังสีจากอวกาศ ทำให้สิ่งมีชีวิตที่ผลิตออกซิเจนสามารถดำรงชีวิตอยู่ได้ และออกซิเจนบนโลกมาจากสิ่งมีชีวิตที่สังเคราะห์ด้วยแสงเป็นหลัก</t>
  </si>
  <si>
    <t>เกิดจากสนามแม่เหล็กที่รุนแรงบนดวงอาทิตย์ ซึ่งขัดขวางการถ่ายเทความร้อน ทำให้บริเวณนั้นมีอุณหภูมิต่ำกว่าบริเวณโดยรอบและปรากฏเป็นจุดมืด</t>
  </si>
  <si>
    <t>เพราะดวงอาทิตย์เกิดจากซากของดาวเคราะห์เกิดก่อนและมีอายุหลังจากการเกิดของเอกภพ</t>
  </si>
  <si>
    <t>ต่างกัน ดาวเคราะห์หินจะมีความหนาแน่นที่มากกว่าเพราะเกิดจากเศษหินหรือโลหะแต่ดาวเคราะห์แก๊สเกิดจากการรวมตัวกันของก๊าซทำให้มีความหนาแน่นต่ำ</t>
  </si>
  <si>
    <t>ต่างกันโดยดาวศุกร์มีคาร์บอนไดออกไซด์ประมาณ 96.5% และมีไนโตรเจน 3.5% ดาวโลกมีไนโตรเจน 78% ออกซิเจน 21% และอื่นๆอีก 1% ดาวอังคารมีคาร์บอนไดออกไซด์ 95% ไนโตรเจน 3% และอื่นๆอีก 2%</t>
  </si>
  <si>
    <t>เพราะโลกมีสิ่งมีชีวิตที่สามารถสร้างออกซิเจนได้ ออกซิเจนบนโลกมาจากการสังเคราะห์แสงของพืช สาหร่าย และจุลชีพในทะเล สิ่งมีชีวิตที่สร้างออกซิเจนได้ตลอดเวลาหลายพันล้านปีที่ผ่านมา</t>
  </si>
  <si>
    <t>สนามแม่เหล็กที่รุนแรงรบกวนการถ่ายเทความร้อนทำให้บริเวณนั้นเย็นกว่ารอบๆ</t>
  </si>
  <si>
    <t>การพ่นมวลของคอโรนาร่วมกับการลุกจ้าทำให้อนุภาคมีประจุเคลื่อนที่ด้วยความเร็วสูงเกิดเป็นพายุสุริยะ ส่งผลกระทบโดย รบกวนการส่งกระแสไฟฟ้าและการสื่อสาร กระทบวงจรอิเล็กทรอนิกส์ของดาวเทียม</t>
  </si>
  <si>
    <t xml:space="preserve">ดวงอาทิตย์ถูกเรียกว่าเป็นดาวฤกษ์รุ่นหลังเนื่องจากกำเนิดขึ้นจากเมฆโมเลกุลที่ยุบตัวลง ซึ่งเป็นผลจากการระเบิดของดาวฤกษ์รุ่นก่อนหน้า
</t>
  </si>
  <si>
    <t xml:space="preserve">ความหนาแน่นของดาวเคราะห์หินและดาวเคราะห์แก๊สแตกต่างกัน ดาวเคราะห์หินจะมีความหนาแน่นสูงกว่าดาวเคราะห์แก๊ส </t>
  </si>
  <si>
    <t>เเตกต่างกัน เพราะมีสัดส่วนเเก๊สต่างกัน</t>
  </si>
  <si>
    <t>เพราะว่าโลกอยู่เขตที่เอื้อชีวิตในระบบสุริยะเเละออกซิเจนส่วนมากถูกผลิตมาจากมหาสมุทร</t>
  </si>
  <si>
    <t>เกิดจากสนามแม่เหล็กที่รุนแรงและซับซ้อนภายในดวงอาทิตย์ บริเวณเหล่านี้มีอุณหภูมิต่ำกว่าบริเวณโดยรอบ ทำให้ปรากฏเป็นจุดมืดบนพื้นผิวดวงอาทิตย์</t>
  </si>
  <si>
    <t xml:space="preserve">พายุสุริยะเกิดจากการปลดปล่อยพลังงานอย่างรุนแรงจากดวงอาทิตย์ ทำให้เกิดอนุภาคพลังงานสูงพุ่งออกมาในปริมาณและความเร็วที่มากกว่าปกติ ซึ่งอาจส่งผลกระทบต่อระบบสื่อสาร ระบบไฟฟ้า และดาวเทียมได้ </t>
  </si>
  <si>
    <t>เพราะดวงอาทิตย์มีธาตุหนักมาก ซึ่งเป็นธาตุที่เกิดจากการระเบิดของดาวฤกษ์รุ่นก่อนและสะสมอยู่ในเนบิวลา แสดงว่าเกิดหลังจากดาวรุ่นก่อนมาแล้ว</t>
  </si>
  <si>
    <t>ความหนาแน่นของดาวเคราะห์หินและดาวเคราะห์แก๊ส ต่างกัน โดย 	•	ดาวเคราะห์หิน มีความหนาแน่น มากกว่า เพราะประกอบด้วยธาตุหนัก เช่น เหล็กและซิลิกา 	•	ดาวเคราะห์แก๊ส มีความหนาแน่น น้อยกว่า เพราะประกอบด้วยก๊าซเบา เช่น ไฮโดรเจนและฮีเลียม</t>
  </si>
  <si>
    <t>ดาวศุกร์และดาวอังคารประกอบด้วยCO2เป็นส่วนใหญ่ต่างจากโลกที่เป็นN2</t>
  </si>
  <si>
    <t>เพราะโลกมี สิ่งมีชีวิตที่สังเคราะห์แสง เช่น พืช แพลงก์ตอน และสาหร่าย ที่ผลิตแก๊สออกซิเจนเป็นของเสียจากกระบวนการสังเคราะห์แสง ทำให้มีออกซิเจนสะสมในบรรยากาศมากกว่าดาวเคราะห์ดวงอื่น</t>
  </si>
  <si>
    <t xml:space="preserve">จุดมืดดวงอาทิตย์เกิดจากสนามแม่เหล็กแรง ทำให้อุณหภูมิต่ำกว่าบริเวณรอบ ๆ </t>
  </si>
  <si>
    <t>พายุสุริยะเกิดจากการปะทุของดวงอาทิตย์ ส่งผลให้เกิดแสงเหนือ-ใต้และรบกวนระบบไฟฟ้าและสื่อสาร แต่ไม่เป็นอันตรายต่อสิ่งมีชีวิตโดยตรง</t>
  </si>
  <si>
    <t>เพราะองค์ประกอบของมันบ่งชี้ว่ามันไม่ได้ก่อตัวมาจากกลุ่มเมฆก๊าซและฝุ่นบริสุทธิ์ที่เหลือจากบิกแบงเพียงอย่างเดียว แต่มีส่วนประกอบของธาตุที่หนักกว่าไฮโดรเจนและฮีเลียมด้วย</t>
  </si>
  <si>
    <t>ต่างกันเพราะดาวเคราะห์หินหนาแน่นกว่าดาวเคราะห์แก๊ส</t>
  </si>
  <si>
    <t>ต่างกันเพราะมีผลมาจากการกำเนิดของดาวเคราะห์และตำแหน่ง</t>
  </si>
  <si>
    <t>เพราะมีสิ่งมีชีวิตที่สังเคราะห์ด้วยแสงซึ่งสามารถผลิตออกซิเจนได้</t>
  </si>
  <si>
    <t>เกิดจากเปลวสุริยะ,การลุกจ้า,พายุสุริยะ</t>
  </si>
  <si>
    <t>โลกได้รับพลังงานจากดวงอาทิตย์ในรูปคลื่นแม่เหล็กไฟฟ้าไม่เกิดผลกระทบโดยตรงต่อสิ่งมีชีวิต</t>
  </si>
  <si>
    <t>ดวงอาทิตย์เป็นดาวฤกษ์รุ่นหลัง เพราะมีธาตุหนักที่แสดงว่ามีต้นกำเนิดจากการระเบิดของดาวฤกษ์รุ่นก่อนหน้านั้น</t>
  </si>
  <si>
    <t>ดาวเคราะห์หินมีความหนาแน่นมากกว่าดาวเคราะห์แก๊ส เพราะประกอบด้วยของแข็งและธาตุหนัก ในขณะที่ดาวเคราะห์แก๊สส่วนใหญ่เป็นก๊าซเบาและไม่มีแกนกลางที่เป็นของแข็งเด่นชัด</t>
  </si>
  <si>
    <t>เหมือนกันกันตรงดาวเคราะห์แต่ละดวงต่างมีแก๊สบนดาวเคราะห์ที่เหมือนกัน แต่ ต่างตรง ดาวศุกร์และดาวอังคารมีแก๊สคาร์บอนไดออกไซด์มาก แต่โลกมีแก๊สไนโตรเจนมากสุด</t>
  </si>
  <si>
    <t>โลกมีแก๊สออกซิเจนมากเพราะมีสิ่งมีชีวิตที่สังเคราะห์ด้วยแสง ซึ่งเป็นแหล่งผลิตออกซิเจนหลักของบรรยากาศ ต่างจากดาวเคราะห์อื่นที่ไม่มีหรือมีน้อยมาก</t>
  </si>
  <si>
    <t>จุดมืดเกิดจากสนามแม่เหล็กแรงสูงที่ลดการถ่ายเทความร้อน ทำให้อุณหภูมิบริเวณนั้นต่ำกว่าปกติ</t>
  </si>
  <si>
    <t>พายุสุริยะเกิดจากการปะทุแม่เหล็กบนดวงอาทิตย์และการปลดปล่อยมวลโคโรนา สร้างผลกระทบต่อเทคโนโลยีและระบบไฟฟ้าบนโลก แต่ผลกระทบต่อสิ่งมีชีวิตโดยตรงค่อนข้างน้อย เนื่องจากสนามแม่เหล็กโลกช่วยป้องกันไว้</t>
  </si>
  <si>
    <t>ดวงอาทิตย์เป็นดาวฤกษ์รุ่นหลัง เพราะเกิดจากสสารที่เคยเป็นส่วนหนึ่งของดาวฤกษ์รุ่นก่อน ซึ่งระเบิดและกระจายธาตุหนักออกมาในอวกาศก่อนที่จะรวมตัวกันใหม่เป็นระบบสุริยะของเราในภายหลัง</t>
  </si>
  <si>
    <t>ดาวเคราะห์หินมีความหนาแน่นสูงกว่า เพราะประกอบด้วยวัสดุหนักและมีขนาดเล็ก ส่วน ดาวเคราะห์แก๊สมีความหนาแน่นต่ำกว่า แม้จะมีขนาดใหญ่ เพราะประกอบด้วยก๊าซเบาเป็นหลัก</t>
  </si>
  <si>
    <t>ดาวศุกร์และดาวอังคารมี คาร์บอนไดออกไซด์ เป็นก๊าซหลัก
โลกมี ไนโตรเจน และ ออกซิเจน เป็นก๊าซหลัก ซึ่งเหมาะต่อการดำรงชีวิต</t>
  </si>
  <si>
    <t>เพราะโลกมีสิ่งมีชีวิตโดยเฉพาะพืชและสาหร่าย ซึ่งสามารถสังเคราะห์แสงและปล่อยก๊าซออกซิเจนออกมาได้อย่างต่อเนื่อง</t>
  </si>
  <si>
    <t>จุดมืดเกิดจากสนามแม่เหล็กที่รบกวนการไหลของความร้อนขึ้นสู่ผิวดวงอาทิตย์ ทำให้อุณหภูมิในบริเวณนั้นต่ำลง จึงมองเห็นเป็นจุดมืด</t>
  </si>
  <si>
    <t>พายุสุริยะเกิดจากกิจกรรมของดวงอาทิตย์ เช่น การระเบิดของจุดมืดและการปลดปล่อยมวลโคโรนา มันส่งผลกระทบต่อระบบไฟฟ้าและเทคโนโลยีบนโลก แต่ไม่ค่อยส่งผลกระทบต่อสิ่งมีชีวิตบนพื้นโลกโดยตรง เนื่องจากสนามแม่เหล็กและชั้นบรรยากาศช่วยปกป้องเราอยู่</t>
  </si>
  <si>
    <t>เพราะดาวอาทิตย์เกิดจากการยุบตัวของเนบิวลา
ซึ่งเนบิวลานั้นประกอบด้วยธาตุที่เกิดขึ้นจากดาวฤกษ์รุ่นก่อนที่ตายไป</t>
  </si>
  <si>
    <t>ต่างกันโดยที่ดาวเคราะห์หินหนักกว่าดาวเคราะห์แก๊ส</t>
  </si>
  <si>
    <t>ดาวศุกร์และดาวอังคารมีชั้นบรรยากาศที่คล้ายกัน คือมีคาร์บอนไดออกไซด์เป็นองค์ประกอบหลัก ต่าง กับ โลกที่มีไนโตรเจนและออกซิเจนเป็นองคีประกอบหลัก</t>
  </si>
  <si>
    <t>เพราะโลกมีอุณหภูมิที่พอเหมาะและมีสนามแม่เหล็กโลกป้องกันรังสีจากอวกาศ ทำให้สิ่งมีชีวิตที่ผลิตออกซิเจนสามารถดำรุงชีวิตอยู่ได้ และออกซิเจนบนโลกมาจากสิ่งมีชีวิตที่สังเคราะห์ด้วยแสงเป็นหลัก</t>
  </si>
  <si>
    <t>เกิดจากสนามแม่เหล็กที่รุนแรงบนดวงอาทิตย์ ซึ่งขัดขวางการถ่ายเทความร้อน ทำให้บริเวณนั้นมีอุณหภูมิต่ำกว่าบริเวณโดยรอบและปรากฏเป็นจุดมีด</t>
  </si>
  <si>
    <t>เกิดจากการปลดปล่อยพลังงานอย่างรุนแรงจากดวงอาทิตย์ ทา 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ซึ่งอนุภาคเหล่านี่อาจส่งผลกระทบต่อดาวเทียมระบบไฟฟ้า และระบบสื่อสารบนโลกได้</t>
  </si>
  <si>
    <t>ดวงอาทิตย์ถือเป็นดาวฤกษ์รุ่นหลัง เพราะมีธาตุหนักมากมายในตัว ซึ่งเป็นผลมาจากการหลอมรวมในดาวฤกษ์รุ่นก่อน และการระเบิดของซูเปอร์โนวาที่กระจายธาตุเหล่านั้นออกสู่จักรวาล แล้วกลั่นตัวรวมกันเป็นดวงอาทิตย์และระบบสุริยะในเวลาต่อมา</t>
  </si>
  <si>
    <t>ดาวเคราะห์หินมีความหนาแน่นสูงเพราะประกอบด้วยหินและโลหะ ส่วนดาวเคราะห์แก๊สมีความหนาแน่นต่ำเพราะส่วนใหญ่เป็นก๊าซและธาตุเบา ถึงแม้จะมีขนาดใหญ่กว่ามากก็ตาม</t>
  </si>
  <si>
    <t>ดาวศุกร์กับดาวอังคารคล้ายกัน (คาร์บอนไดออกไซด์เกือบทั้งหมด) ส่วนโลกต่างชัดเจน—มีไนโตรเจนสูงและออกซิเจนมาก</t>
  </si>
  <si>
    <t>ชั้นบรรยากาศของโลกมีออกซิเจนมากกว่าดาวเคราะห์ดวงอื่น เพราะโลกมีสิ่งมีชีวิตที่สามารถสังเคราะห์ด้วยแสง เช่น พืชและแพลงก์ตอน ซึ่งผลิตออกซิเจนออกมาในกระบวนการสังเคราะห์ด้วยแสง
ออกซิเจนบนโลกจึงมาจากกระบวนการสังเคราะห์ด้วยแสงของสิ่งมีชีวิตเหล่านี้</t>
  </si>
  <si>
    <t>จุดมืดบนดวงอาทิตย์ เกิดจาก สนามแม่เหล็กแรงสูง รบกวนการไหลของพลังงาน ทำให้บริเวณนั้น เย็นกว่ารอบข้าง (ประมาณ 3,000–4,000°C) จึงมองเห็นเป็นจุดมืด มักเกิดเป็นกลุ่มและเกี่ยวข้องกับการปะทุของดวงอาทิตย์ เช่น ลมสุริยะ และรังสีต่าง ๆ</t>
  </si>
  <si>
    <t>พายุสุริยะเกิดจากการปะทุบนดวงอาทิตย์ ส่งพลังงานและอนุภาคมายังโลก อาจรบกวนการสื่อสารและระบบไฟฟ้า แต่ ไม่เป็นอันตรายต่อสิ่งมีชีวิตโดยตรง เพราะสนามแม่เหล็กโลกช่วยป้องกันไว้</t>
  </si>
  <si>
    <t>เนื่องจากกระบวนการเกิดของมันเกี่ยวข้องกับการยุบตัวของเนบิวลา ที่เคยมีอยู่ก่อนหน้า ซึ่งหมายความว่าสสารที่ประกอบเป็นดวงอาทิตย์และเคยเป็นส่วนหนึ่งของดาวฤกษ์ดวงอื่นที่สิ้นอายุขัยไปแล้ว</t>
  </si>
  <si>
    <t>มีความแตกต่างกันอย่างมาก โดย ดาวเคราะห์หินมีความหนาแน่นสูงกว่าเพราะมีส่วนประกอบเป็นของแข็ง ส่วนดาวเคราะห์แก๊สมีส่วนประกอบส่วนใหญ่เป็นแก๊ส</t>
  </si>
  <si>
    <t xml:space="preserve">ต่างกัน โดยในชั้นบรรยากาศของดาวแต่ละดวงจะมีสัดส่วนของแก๊สที่แตกต่างกัน </t>
  </si>
  <si>
    <t>เพราะบนโลกมีสิ่งมีชีวิตอย่าง พืช แพลงก์ตอน และสาหร่าย ที่สามารถสังเคราะห์แสงและปล่อยออกซิเจนออกมาในบรรยากาศอย่างต่อเนื่อง ออกซิเจนบนโลกมาจาก พืช แพลงก์ตอน และสาหร่าย</t>
  </si>
  <si>
    <t xml:space="preserve">เกิดจากสนามแม่เหล็กที่เข้มข้นบนผิวของดวงอาทิตย์ ซึ่งขัดขวางการพาความร้อน ทำให้บริเวณนั้นมีอุณหภูมิต่ำกว่าบริเวณโดยรอบ และปรากฏเป็นจุดมืด </t>
  </si>
  <si>
    <t xml:space="preserve">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ซึ่งอนุภาคเหล่านี้ไม่ส่งผลต่อสิ่งมีชีวิตแต่อาจส่งผลกระทบต่อดาวเทียม ระบบไฟฟ้า และระบบสื่อสารบนโลกได้ </t>
  </si>
  <si>
    <t>เพราะดวงอาทิตย์เกิดจากเศษที่เหลือของดาวฤกษ์รุ่นก่อน</t>
  </si>
  <si>
    <t>ต่างกันเพราะองค์ประกอบและโครงสร้างภายในแตกต่างกัน</t>
  </si>
  <si>
    <t>มีแก็สไนโตรเจนเป็นองค์ประกอบเหมือนกันแตกต่างกันที่อัตราส่วนของแก็สที่เป็นส่วนประกอบ</t>
  </si>
  <si>
    <t>เพราะกระบวนการทางธรรมชาติที่เกิดขึ้นที่โลก   และออกซิเจนบนโลกมาจากการสังเคราะห์ด้วยแสงของพืชและสาหร่าย การปะทุของภูเขาไฟ</t>
  </si>
  <si>
    <t>จุดมืดดวงอาทิตย์เกิดขึ้นจากสนามแม่เหล็กที่เข้มข้นบนดวงอาทิตย์ ทำให้อุณหภูมิในบริเวณนั้นลดลง และปรากฏเป็นจุดสีเข้มกว่าบริเวณอื่นๆ บนดวงอาทิตย์</t>
  </si>
  <si>
    <t>เกิดจากการแฟลร์สุริยะและปลดปล่อยมวลโคโรนา ซึ่งสามารถปลดปล่อยพลังงานและอนุภาคที่มีประจุออกมา จะไม่ส่งผลต่อสิ่งมีชีวิตแต่ส่งผลต่อระบบสื่อสารและไฟฟ้าบนโลก</t>
  </si>
  <si>
    <t>ดวงอาทิตย์เป็นดาวฤกษ์รุ่นหลัง เพราะมันเกิดจากกลุ่มก๊าซและฝุ่นที่มีเศษธาตุหนัก ซึ่งมาจากดาวฤกษ์รุ่นก่อนที่ได้ตายไปแล้ว นั่นแสดงว่า ก่อนการเกิดของดวงอาทิตย์ ต้องมีดาวฤกษ์อื่นเกิดและดับไปก่อนแล้ว</t>
  </si>
  <si>
    <t>แก๊สมีความแตกต่างกันอย่างมาก โดย ดาวเคราะห์หินมีความหนาแน่นสูงกว่าดาวเคราะห์แก๊ส</t>
  </si>
  <si>
    <t>ออกซิเจนบนโลกส่วนใหญ่มาจากกระบวนการสังเคราะห์ด้วยแสงของพืช แพลงก์ตอน และสิ่งมีชีวิตที่มีคลอโรฟิลล์ ซึ่งใช้พลังงานแสงอาทิตย์ในการเปลี่ยนน้ำและคาร์บอนไดออกไซด์ให้เป็นออกซิเจนและน้ำตาล</t>
  </si>
  <si>
    <t>จุดมืดดวงอาทิตย์เกิดจากบริเวณที่มีสนามแม่เหล็กเข้มข้นกว่าบริเวณอื่น ทำให้พลังงานความร้อนไม่สามารถแผ่ออกมาได้อย่างเต็มที่ อุณหภูมิของจุดมืดจึงต่ำกว่าบริเวณโดยรอบ ทำให้มองเห็นเป็นจุดสีเข้มบนผิวดวงอาทิตย์</t>
  </si>
  <si>
    <t xml:space="preserve">พายุสุริยะเกิดจากการระเบิดอย่างรุนแรงของสนามแม่เหล็กในชั้นโคโรนาของดวงอาทิตย์ ซึ่งปล่อยอนุภาคพลังงานสูงออกมาในอวกาศ หากพายุสุริยะมุ่งตรงมายังโลก จะสามารถส่งผลกระทบต่อระบบสื่อสารผ่านดาวเทียม ระบบไฟฟ้า เครื่องบิน และระบบ GPS ได้ อย่างไรก็ตาม โลกมีสนามแม่เหล็กโลกและบรรยากาศที่ช่วยป้องกันไม่ให้อนุภาคเหล่านี้เข้ามาถึงพื้นผิว จึงไม่กระทบต่อสิ่งมีชีวิตโดยตรงมากนัก แต่สามารถทำให้เกิดแสงเหนือ (Aurora) ในบริเวณขั้วโลกได้
</t>
  </si>
  <si>
    <t>ดาวฤกษ์เกิดจากการยุบตัวของเนบิวลาที่เกิดจากแรงโน้มถ่วงของเนบิวลาเอง ทำให้ที่แกนกลางของเนบิวลาที่ยุบตัวลงนี้ จะมีอุณหภูมิสูงกว่าที่ขอบนอก เมื่ออุณหภูมิแกนกลางสูงมากขึ้น เป็นหลายแสนองศาเซลเซียส เรียกช่วงนี้ว่า “ดาวฤกษ์ก่อนเกิด” (protostar) หลัง จากที่ดวงอาทิตย์เพิ่งกำเนิดขึ้นมาจะคงสภาพที่ใหญ่กว่าปัจจุบันเล็กน้อย อุณหภูมิที่แกนกลางสูงขึ้นไปถึง 15 ล้านเคลวิน และปฏิกิริยาเทอร์โมนิวเคลียร์ได้เริ่มต้นขึ้น หลอมนิวเคลียสไฮโดรเจนเป็นนิวเคลียสฮีเลียม เมื่อเกิดความสมดุลระหว่างแรงโน้มถ่วงกับแรงดันของแก๊สร้อน ทำให้ดวงอาทิตย์เป็นดาวฤกษ์สมบูรณ์ จึงกล่าวได้ว่า ดวงอาทิตย์เป็นดาวฤกษ์รุ่นหลัง</t>
  </si>
  <si>
    <t xml:space="preserve">ความแตกต่างกันอย่างมาก โดย ดาวเคราะห์หินมีความหนาแน่นสูงกว่าดาวเคราะห์แก๊ส. </t>
  </si>
  <si>
    <t>ดาวศุกร์และดาวอังคารมีองค์ประกอบของแก๊สบรรยากาศหลักคือคาร์บอนไดออกไซด์ในปริมาณมาก (ดาวศุกร์ 96.5% และดาวอังคาร 95%) ขณะที่โลกมีไนโตรเจนเป็นองค์ประกอบหลักถึง 78% และออกซิเจน 21% จึงแตกต่างจากดาวศุกร์และดาวอังคารอย่างชัดเจน ทำให้โลกสามารถรองรับสิ่งมีชีวิตได้ แต่ดาวศุกร์และดาวอังคารไม่เหมาะสมต่อการดำรงชีวิตเนื่องจากไม่มีออกซิเจนเพียงพอและมีคาร์บอนไดออกไซด์สูงมาก</t>
  </si>
  <si>
    <t>ชั้นบรรยากาศของโลกมีแก๊สออกซิเจนมากกว่าดาวเคราะห์ดวงอื่น เพราะโลกมีสิ่งมีชีวิตที่สามารถสังเคราะห์แสง เช่น พืช แพลงก์ตอน และสาหร่าย ซึ่งกระบวนการสังเคราะห์แสงจะปล่อยออกซิเจนออกมาเป็นผลพลอยได้ ทำให้ปริมาณออกซิเจนในบรรยากาศเพิ่มขึ้นอย่างต่อเนื่อง</t>
  </si>
  <si>
    <t xml:space="preserve">เกิดจากสนามแม่เหล็กที่รุนแรงและบิดเบี้ยวภายในดวงอาทิตย์ ซึ่งขัดขวางการถ่ายเทความร้อนไปยังพื้นผิว ทำให้บริเวณนั้นเย็นลงและปรากฏเป็นจุดมืด </t>
  </si>
  <si>
    <t>ดวงอาทิตย์เป็นดาวฤกษ์รุ่นหลังเพราะมันเกิดจากเมฆก๊าซและฝุ่นที่มีธาตุหนัก ซึ่งมาจากการระเบิดของดาวฤกษ์มวลสูงที่เกิดก่อนหน้านี้ กระบวนการนี้ทำให้ดวงอาทิตย์มีธาตุต่างๆ ที่เกิดจากการสังเคราะห์นิวเคลียร์ของดาวฤกษ์รุ่นก่อน</t>
  </si>
  <si>
    <t>ความหนาแน่นของดาวเคราะห์หินจะสูงกว่าดาวเคราะห์แก๊สเนื่องจากโครงสร้างและองค์ประกอบที่แตกต่างกัน.</t>
  </si>
  <si>
    <t>โลกแตกต่างจากดวงอื่นเนื่องจากบรรยากาศเป็นไนโตรเจนและออกซิเจน</t>
  </si>
  <si>
    <t>ในขณะที่ดาวเคราะห์ดวงอื่น เช่น ดาวอังคารหรือดาวพฤหัส ไม่มีการสังเคราะห์ด้วยแสงในลักษณะเดียวกัน หรือมีปริมาณออกซิเจนในบรรยากาศน้อยมาก เนื่องจากไม่มีสิ่งมีชีวิตที่สามารถสร้างออกซิเจนได้หรือบรรยากาศไม่สามารถรักษาก๊าซออกซิเจนในระยะยาวได้</t>
  </si>
  <si>
    <t>การขัดขวางการเคลื่อนที่ของพลาสมา</t>
  </si>
  <si>
    <t>พายุสุริยะเป็นปรากฏการณ์ที่เกิดจากการระเบิดของพลังงานจากดวงอาทิตย์ ซึ่งสามารถส่งผลกระทบต่อเทคโนโลยีที่เราใช้ในชีวิตประจำวัน เช่น การสื่อสาร, การเดินเรือ, และระบบพลังงานไฟฟ้า แต่บรรยากาศและสนามแม่เหล็กโลกช่วยปกป้องสิ่งมีชีวิตจากรังสีที่อันตรายจากพายุสุริยะ</t>
  </si>
  <si>
    <t>ดาวฤกษ์รุ่นแรก เกิดจาก ไฮโดรเจนกับฮีเลียมเกือบล้วน ๆ ไม่มีธาตุหนักเลย แต่ในดวงอาทิตย์มี เหล็ก คาร์บอน ออกซิเจน ซิลิกอน ซึ่งเป็นธาตุหนัก</t>
  </si>
  <si>
    <t>ดาวเคราะห์หินมีความหนาแน่นสูง เพราะทำจากของแข็งและธาตุหนัก ดาวเคราะห์แก๊สมีความหนาแน่นต่ำ เพราะทำจากก๊าซเบาและมีขนาดใหญ่มาก</t>
  </si>
  <si>
    <t>เป็นดาวเคราะห์หินเหมือนกัน แต่มีเพียงโลกที่อยู่ได้ เพราะมีออกซิเจน</t>
  </si>
  <si>
    <t>โลกมีออกซิเจนมากกว่าดาวดวงอื่น เพราะโลกมีสิ่งมีชีวิตสังเคราะห์แสง</t>
  </si>
  <si>
    <t>จุดมืดดวงอาทิตย์เกิดจาก สนามแม่เหล็กเข้มข้นรบกวนการถ่ายเทความร้อน ทำให้อุณหภูมิบริเวณนั้นต่ำกว่าปกติ จึงมองเห็นเป็นจุดมืด</t>
  </si>
  <si>
    <t xml:space="preserve">เกิดจาก
การปะทุของดวงอาทิตย์และพ่นมวลโคโรนา
ผลกระทบต่อสิ่งมีชีวิต
ปลอดภัยบนพื้นโลก แต่เสี่ยงต่อนักบินอวกาศ
ผลกระทบต่อโลก
รบกวนระบบเทคโนโลยีและทำให้เกิดแสงออโรรา
</t>
  </si>
  <si>
    <t>ดวงอาทิตย์เป็นดาวฤกษ์รุ่นหลัง เพราะ เกิดขึ้นจากสสารที่เคยผ่านการหลอมรวมและการระเบิดของดาวฤกษ์รุ่นก่อนหน้า จึงมีองค์ประกอบของธาตุหนักมากกว่าดาวฤกษ์รุ่นแรกที่มีเฉพาะไฮโดรเจนและฮีเลียมเท่านั้น</t>
  </si>
  <si>
    <t>ความหนาแน่นของดาวเคราะห์หิน มากกว่าดาวเคราะห์แก๊ส อย่างชัดเจน เนื่องจากองค์ประกอบและโครงสร้างภายในที่แตกต่างกัน</t>
  </si>
  <si>
    <t>ชั้นบรรยากาศของดาวศุกร์ โลก และดาวอังคาร มีองค์ประกอบแตกต่างกันอย่างชัดเจน โดย:
โลกมีชั้นบรรยากาศที่เหมาะสมต่อสิ่งมีชีวิตมากที่สุด
ดาวศุกร์และดาวอังคารมีคาร์บอนไดออกไซด์สูงมาก ทำให้บรรยากาศไม่เหมาะกับการอยู่อาศัยของมนุษย์ในสภาพปัจจุบัน</t>
  </si>
  <si>
    <t>โลกมีแก๊สออกซิเจนมากถึง 21% ขณะที่ดาวศุกร์และดาวอังคารมีน้อยมากหรือแทบไม่มี
เพราะโลกมีสิ่งมีชีวิตสังเคราะห์แสงที่ผลิตออกซิเจน และมีสภาพแวดล้อมที่เหมาะสมต่อการดำรงอยู่ของสิ่งมีชีวิตเหล่านั้น</t>
  </si>
  <si>
    <t>จุดมืดดวงอาทิตย์เกิดจากสนามแม่เหล็กที่เข้มข้นและซับซ้อน ปิดกั้นการลำเลียงความร้อน ทำให้บริเวณนั้นมีอุณหภูมิต่ำและดูมืดกว่าบริเวณรอบ ๆ</t>
  </si>
  <si>
    <t>พายุสุริยะเกิดจากการปลดปล่อยพลังงานและมวลจากดวงอาทิตย์ โดยสามารถส่งผลกระทบต่อเทคโนโลยีบนโลกอย่างมาก แต่ผลโดยตรงต่อสิ่งมีชีวิตบนพื้นผิวโลกนั้นน้อยมาก เพราะมีการป้องกันจากชั้นบรรยากาศและสนามแม่เหล็กโลก</t>
  </si>
  <si>
    <t>ดาวเคราะห์หินมีความหนาแน่นนมากกว่าเนื่องจากมีองค์ประกอบที่มีน้ำหนักเยอะเช่นเหล็กและนิกเกิลอยู่ในปริมาณมาก</t>
  </si>
  <si>
    <t>ชั้นบรรยากาศของดาวศุกร์ โลก และดาวอังคาร มีองค์ประกอบแตกต่างกันอย่างชัดเจน โดย:โลกมีชั้นบรรยากาศที่เหมาะสมต่อสิ่งมีชีวิตมากที่สุด
ดาวศุกร์และดาวอังคารมีคาร์บอนไดออกไซด์สูงมาก ทำให้บรรยากาศไม่เหมาะกับการอยู่อาศัยของมนุษย์ในสภาพ ปัจจุบั้น</t>
  </si>
  <si>
    <t>โลกมีแก๊สออกซิเจนมากถึง 21% ขณะที่ดาวศุกร์และดาวอังคารมีน้อยมากหรือแทบไม่มีเพราะโลกมีสิ่งมีชีวิตสังเคราะห์แสงที่ผลิตออกซิเจน และมีสภาพแวดล้อมที่เหมาะสมต่อการดำรงอยู่ของสิ่งมีชีวิตเหล่านั้น</t>
  </si>
  <si>
    <t>เกิดจากการพม่นวลคอโรนาร่วมกับการลุกจ้า ทำใหอนุภาคภาคที่มีประจุเคลื่อนที่ด้วยความเร็วสูง</t>
  </si>
  <si>
    <t>เนื่องจากระบบสุริยะของเราเกิดขึ้นจากการรวมตัวของกลุ่มเมฆโมเลกุลขนาดใหญ่ที่เรียกว่าเนบิวลา</t>
  </si>
  <si>
    <t xml:space="preserve">มีความแตกต่างกันอย่างมาก โดย ดาวเคราะห์หินมีความหนาแน่นสูงกว่าดาวเคราะห์แก๊ส. </t>
  </si>
  <si>
    <t>ดาวศุกร์และดาวอังคารมีองค์ประกอบหลักที่เหมือนกันคือแก๊สคาร์บอนไดออกไซด์ในปริมาณสูง (96.5% และ 95% ตามลำดับ)ความแตกต่าง:โลกมีแก๊สออกซิเจนเป็นองค์ประกอบสำคัญ ซึ่งไม่พบในปริมาณที่สูงในดาวศุกร์และดาวอังคาร</t>
  </si>
  <si>
    <t xml:space="preserve">เกิดจากสนามแม่เหล็กที่รุนแรงและบิดเบี้ยวภายในดวงอาทิตย์ บริเวณเหล่านี้มีอุณหภูมิต่ำกว่าบริเวณโดยรอบ และขัดขวางการถ่ายเทความร้อน ทำให้ปรากฏเป็นจุดมืดบนพื้นผิวดวงอาทิตย์ </t>
  </si>
  <si>
    <t xml:space="preserve">	ดวงอาทิตย์มีธาตุหนัก (เช่น เหล็ก คาร์บอน ออกซิเจน และซิลิคอน) ปะปนอยู่ในองค์ประกอบของมันมากกว่าดาวฤกษ์ยุคแรก</t>
  </si>
  <si>
    <t>ได้แก่ พุธ ศุกร์ โลก และอังคาร 	•	มีความหนาแน่นสูงกว่า 	•	เพราะประกอบด้วยวัสดุที่เป็นของแข็ง เช่น โลหะและหิน 	•	ตัวอย่าง: 	•	โลกมีความหนาแน่นประมาณ 5.5 กรัม/ลูกบาศก์เซนติเมตร 	•	ดาวพุธมีความหนาแน่นประมาณ 5.4 กรัม/ลบ.ซม.</t>
  </si>
  <si>
    <t>มีธาตุต่างกัน</t>
  </si>
  <si>
    <t>ดวงอาทิตย์เป็นดาวฤกษ์รุ่นหลัง เพราะมีธาตุหนักที่แสดงว่าได้มาจากการระเบิดของดาวฤกษ์รุ่นก่อน</t>
  </si>
  <si>
    <t>เคราะห์แก๊สมีมวลน้อยหนานแน่นมาก หินมวลมากหนาแน่นมาก</t>
  </si>
  <si>
    <t>เป็นหิน มีไนโตรเจนเหมือนกัน ต่างกันที่อาศัยอยู่ได้แค่โลก</t>
  </si>
  <si>
    <t>เพราะโลกมีสิ่งมีชีวิตมีน้ำ</t>
  </si>
  <si>
    <t>สนามแม่เหล็กรบกวนการถ่ายเทความร้อน</t>
  </si>
  <si>
    <t>เกิดจากการปะทุของดวงอาทิตย์และพ่นโคโรน่า ปลอดภัยต่อโลก แต่อันตรายกับนักบินอวกาศ</t>
  </si>
  <si>
    <t>เนื่องจากกระบวนการเกิดของมันเกี่ยวข้องกับการยุบตัวของสสารภายในเนบิวลา (เมฆก๊าซและฝุ่น) ซึ่งเป็นผลจากแรงโน้มถ่วงของเนบิวลาเอง</t>
  </si>
  <si>
    <t>มีความแตกต่างกันอย่างมาก โดย ดาวเคราะห์หินมีความหนาแน่นสูงกว่าดาวเคราะห์แก๊ส</t>
  </si>
  <si>
    <t>ต่างกันตรงปริมาณเเก๊ส</t>
  </si>
  <si>
    <t>ดวงอาทิตย์เป็นดาวฤกษ์รุ่นหลัง เพราะเกิดจากธาตุที่หลงเหลือจากการระเบิดของดาวฤกษ์รุ่นก่อน</t>
  </si>
  <si>
    <t>เหมือนกัน มีไนโตรเจน
ต่างกันเเก๊สอื่น</t>
  </si>
  <si>
    <t>เกิดจากสนามแม่เหล็กที่รุนแรงและบิดเบี้ยวภายในดวงอาทิตย์ ซึ่งขัดขวางการถ่ายเทความร้อนไปยังพื้นผิว ทำให้บริเวณนั้นเย็นลงและปรากฏเป็นจุดมืด</t>
  </si>
  <si>
    <t>พายุสุริยะเกิดจากการระเบิดบนดวงอาทิตย์ เช่น โซลาร์แฟลร์ ส่งพลังงานสูงมายังโลก ซึ่งแม้จะไม่กระทบโดยตรงต่อสิ่งมีชีวิตเพราะมีสนามแม่เหล็กป้องกัน แต่สามารถรบกวนระบบสื่อสาร ไฟฟ้า และทำให้เกิดแสงออโรราได้</t>
  </si>
  <si>
    <t>เพราะดวงอาทิตย์เกิดจากเศษซากของดาวฤกษ์ก่อนที่จะระเบิด(ซุปเปอร์โนวา) แล้วรวมตัวกันใหม่เลยมีธาตุหนักมากกว่าดาวฤกษ์รุ่นแรก</t>
  </si>
  <si>
    <t>ต่างกันที่ ดาวเคราะห์หินมีความหนาแน่นมากกว่าดาวเคราะห์แก๊ส</t>
  </si>
  <si>
    <t>มีไนโตรเจนเหมือนกันที่เหลือไม่มีอะไรเหมือนเลย
แต่ดาวศุกร์กับดาวอังคารจะมีคาร์บอนไดออกไซด์เหมือนกัน</t>
  </si>
  <si>
    <t>เพราะมีสิ่งมีชีวิตที่คอยเปลี่ยนออกซิเจนให้
ออกซิเจนมาจากกระบวนการสังเคราะห์แสง</t>
  </si>
  <si>
    <t>สนามแม่เหล็กเข้มข้นมาก</t>
  </si>
  <si>
    <t>การปลดปล่อยพลังงานอย่างรุนแรงจากดวงอาทิตย์
เกิดผลกระทบ ทำให้ระบบสื่อสาร ดาวเทียมเกิดปัญหา</t>
  </si>
  <si>
    <t>ดวงอาทิตย์และระบบสุริยะเกิดจาก กลุ่มก๊าซและฝุ่นในเอกภพ ที่มีธาตุต่าง ๆ เช่น คาร์บอน ออกซิเจน เหล็ก ซึ่งเป็นธาตุหนักที่ไม่ได้มีมาตั้งแต่เริ่มแรกของเอกภพ</t>
  </si>
  <si>
    <t>ดาวเคราะห์หินมีความหนาแน่นมาก เพราะประกอบด้วยของแข็ง ดาวเคราะห์แก๊สมีความหนาแน่นน้อย เพราะส่วนใหญ่เป็นก๊าซเบา</t>
  </si>
  <si>
    <t>ชั้นบรรยากาศมีองค์ประกอบไม่เหมือนกันโดย
ดาวศุกร์มีองค์ประกอบส่วนใหญ่เป็นคาร์บอนไดออกไซด์ 
โลกมีองค์ประกอบส่วนใหญ่เป็นไนโตรเจน
ดาวอังคารมีองค์ประกอบส่วนใหญ่เป็นคาร์บอนไดออกไซด์</t>
  </si>
  <si>
    <t>โลกมีพืชซึ่งช่วยสังเคราะห์แสงและ ผลิต oxygen
ซึ่งไม่มีในดาวดวงอื่น ออกซิเจนบนโลกมาจากพืชส่วนใหญ่</t>
  </si>
  <si>
    <t>บริเวณบนชั้น photosphere ที่มีอุณหภูมิต่ำกว่าบริเวณโดยรอบ และมีความเข้มของสนามแม่เหล็กสูงกว่าบริเวณอื่น จึงมีการแผ่รังสีน้อยกว่าบริเวณอื่นทำให้มีสีคล้ำ</t>
  </si>
  <si>
    <t xml:space="preserve">ดวงอาทิตย์ไปอนุภาคที่มีประจุไฟฟ้าพลังงานสูง โดยจะถูกปล่อยออกมาตลอดเวลา เรียกว่าลมสุริยะ
โดยลมสุริยะที่มีความเร็วมากกว่า 1,000 กิโลเมตรต่อวินาทีจะเรียกว่าพายุสุริยะ
ส่งผลต่อเทคโนโลยีต่าง ๆ เช่น ทำให้ระบบสื่อสาร ดาวเทียม และระบบไฟฟ้าขัดข้อง </t>
  </si>
  <si>
    <t>เนื่องจากมีการก่อตัวขึ้นภายหลังจากการเกิดของดาวฤกษ์ส่วนใหญ่ในกาแล็กซีของเรา</t>
  </si>
  <si>
    <t>เหมือนกันที่มี ไนโตรเจน</t>
  </si>
  <si>
    <t xml:space="preserve">เกิดจากสนามแม่เหล็กที่รุนแรงและบิดเบี้ยวภายในดวงอาทิตย์ ทำให้ความร้อนไม่สามารถไหลเวียนขึ้นสู่พื้นผิวได้อย่างปกติ บริเวณที่ความร้อนถูกขัดขวางจึงมีอุณหภูมิต่ำกว่าบริเวณโดยรอบ </t>
  </si>
  <si>
    <t xml:space="preserve">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ซึ่งอนุภาคเหล่านี้อาจส่งผลกระทบต่อดาวเทียม ระบบไฟฟ้า และระบบสื่อสารบนโลกได้ 
</t>
  </si>
  <si>
    <t xml:space="preserve">1. ประกอบด้วยธาตุหนักที่ถูกสร้างขึ้นในดาวฤกษ์ยุคก่อนหน้า  
2. เกิดหลังจากเอกภพผ่านยุคแรกๆ มาแล้วหลายพันล้านปี  
3. เป็นส่วนหนึ่งของกลุ่มดาวฤกษ์ยุคใหม่ (Population I) ในกาแล็กซี  </t>
  </si>
  <si>
    <t>ต่างกัน เพราะ องค์ประกอบทางเคมี,แรงโน้มถ่วงและความกดดัน,โครงสร้างภายใน</t>
  </si>
  <si>
    <t>แตกต่างกัน ขึ้นอยู่กับตำแหน่งการเกิด แรงโน้มถ่วง และวัสดุที่มีอยู่ในระบบสุริยะยุคแรก</t>
  </si>
  <si>
    <t>เนื่องจากกระบวนการสังเคราะห์แสงของพืชและสิ่งมีชีวิตอื่นๆ ออกซิเจนบนโลกส่วนใหญ่เกิดจากการสังเคราะห์แสง</t>
  </si>
  <si>
    <t>เกิดจากสนามแม่เหล็กที่รุนแรงและบิดเบี้ยวภายในดวงอาทิตย์ ทำให้ความร้อนไม่สามารถไหลเวียนขึ้นสู่พื้นผิวได้อย่างปกติ บริเวณที่ความร้อนถูกขัดขวางจึงมีอุณหภูมิต่ำกว่าบริเวณโดยรอบ</t>
  </si>
  <si>
    <t xml:space="preserve">ดวงอาทิตย์เป็น ดาวฤกษ์รุ่นหลัง เพราะมันเกิดจากเนบิวลาที่มี ธาตุหนัก ซึ่งเป็น “มรดก” จากดาวฤกษ์รุ่นก่อน
</t>
  </si>
  <si>
    <t>ดาวเคราะห์หินมีความหนาแน่นมากกว่าดาวเคราะห์แก๊ส เพราะประกอบด้วยวัสดุหนักกว่า เช่น หินและโลหะ ในขณะที่ดาวเคราะห์แก๊สมีองค์ประกอบเบา เช่น ไฮโดรเจนและฮีเลียม</t>
  </si>
  <si>
    <t xml:space="preserve">ดาวศุกร์และดาวอังคารมีบรรยากาศที่ประกอบด้วย คาร์บอนไดออกไซด์เป็นหลัก
	•	โลกมีบรรยากาศที่แตกต่าง เพราะมี ไนโตรเจนและออกซิเจนเป็นส่วนใหญ่
</t>
  </si>
  <si>
    <t>โลกมีออกซิเจนมาก เพราะมี สิ่งมีชีวิตที่สังเคราะห์แสง และ สภาพแวดล้อมที่เหมาะสม ซึ่งดาวเคราะห์ดวงอื่นไม่มี</t>
  </si>
  <si>
    <t>จุดมืดดวงอาทิตย์ (Sunspots) เกิดจากบริเวณบนผิวดวงอาทิตย์ที่มีสนามแม่เหล็กเข้มแข็งผิดปกติ ทำให้การไหลของพลังงานความร้อนจากภายในดวงอาทิตย์ไปยังผิวด้านบนถูกขัดขวาง ทำให้อุณหภูมิในบริเวณนั้นต่ำกว่าส่วนรอบ ๆ และทำให้ดูเป็นจุดมืด จุดมืดเหล่านี้มักปรากฏเป็นกลุ่มและมีอายุประมาณไม่กี่วันถึงหลายสัปดาห์</t>
  </si>
  <si>
    <t>พายุสุริยะเกิดขึ้นได้อย่างไร: พายุสุริยะ (Solar Storm) เกิดจากการปะทุของพลาสมาบนดวงอาทิตย์ เช่น การระเบิดของมวลโคโรนา (Coronal Mass Ejection: CME) ที่ปล่อยพลังงานและอนุภาคประจุไฟฟ้าจำนวนมากเข้าสู่อวกาศ และบางส่วนเคลื่อนที่มายังโลก
		ผลกระทบต่อสิ่งมีชีวิตบนโลก: โดยตรงแล้วพายุสุริยะไม่ได้เป็นอันตรายต่อสิ่งมีชีวิต เพราะบรรยากาศและสนามแม่เหล็กโลกช่วยป้องกันอนุภาคและรังสีส่วนใหญ่ แต่พายุสุริยะสามารถส่งผลกระทบต่อเทคโนโลยี เช่น ระบบดาวเทียม โทรคมนาคม ระบบไฟฟ้า และการบินที่ระดับสูง นอกจากนี้ พายุสุริยะยังทำให้เกิดแสงออโรรา (แสงเหนือ-แสงใต้) ที่สามารถมองเห็นได้ในบริเวณขั้วโลก</t>
  </si>
  <si>
    <t xml:space="preserve">เนื่องจากเชื่อกันว่าดาวฤกษ์ส่วนใหญ่ในเอกภพ รวมถึงดวงอาทิตย์ของเรา เกิดจากเนบิวลาดาวฤกษ์ (stellar nebula) ซึ่งเป็นกลุ่มเมฆระหว่างดาวฤกษ์ขนาดใหญ่ที่ประกอบด้วยก๊าซและฝุ่น แรงโน้มถ่วงภายในเนบิวลาทำให้สสารยุบตัวลงและรวมตัวกัน กลายเป็นดาวฤกษ์ที่อยู่ในเนบิวลาเหล่านั้น 
</t>
  </si>
  <si>
    <t>โลกเป็นดาวเคราะห์ดวงเดียวที่มีไนโตรเจนเป็นจำนวนมาก</t>
  </si>
  <si>
    <t>เพราะโลกมีสิ่งมีชีวิตที่สามารถสร้างออกซิเจนได้</t>
  </si>
  <si>
    <t xml:space="preserve">เกิดจากสนามแม่เหล็กที่รุนแรงและบิดเบี้ยวภายในดวงอาทิตย์ ทำให้ความร้อนไม่สามารถไหลเวียนขึ้นสู่พื้นผิวได้อย่างปกติ บริเวณที่ความร้อนถูกขัดขวางจึงมีอุณหภูมิต่ำกว่าบริเวณโดยรอบ ทำให้ปรากฏเป็นจุดมืดบนพื้นผิวดวงอาทิตย์ </t>
  </si>
  <si>
    <t xml:space="preserve">ดวงอาทิตย์เกิดขึ้นจากเนบิวลาซึ่งเป็นผลผลิตจากการระเบิดของดาวฤกษ์รุ่นก่อนๆ ดังนั้น ดวงอาทิตย์จึงถูกจัดว่าเป็นดาวฤกษ์รุ่นหลัง </t>
  </si>
  <si>
    <t>แตกต่างกันดาวเคราะห์หินมีความหนาแน่นมากกว่าดาวเคราะห์แก็ส</t>
  </si>
  <si>
    <t>แตกต่างกันเพราะโลกจะมีออกซิเจนมากที่สุดเนื่องจากโลกมีพืชที่ใช้แสงแดดในการสังเคราะห์แสงและผลิตออกซิเจนออกมาส่วนดาวดวงอื่นไม่มีออกซิเจนเนื่องจากไม่มีสิ่งมีชีวิตที่ปลิตแก็สออกซิเจนเกิดมาได้</t>
  </si>
  <si>
    <t>ชั้นบรรยากาศของโลกมีปริมาณออกซิเจนสูงกว่าดาวเคราะห์ดวงอื่น เนื่องจากกระบวนการสังเคราะห์แสงของพืชและสิ่งมีชีวิตอื่นๆ ออกซิเจนบนโลกส่วนใหญ่เกิดจากการสังเคราะห์แสง ซึ่งเป็นกระบวนการที่พืช</t>
  </si>
  <si>
    <t>ดวงอาทิตย์เป็นดาวฤกษ์รุ่นหลัง เพราะเกิดจากเมฆก๊าซที่มีธาตุหนักจากดาวรุ่นก่อนรวมตัวกัน</t>
  </si>
  <si>
    <t>ดาวเคราะห์หินมีความหนาแน่นสูง ดาวเคราะห์แก๊สมีความหนาแน่นต่ำกว่า</t>
  </si>
  <si>
    <t>ดาวเคราะห์ทั้งสามมีคาร์บอนไดออกไซด์และไนโตรเจนในบรรยากาศ แต่โลกมีออกซิเจนสูงและไนโตรเจนมากกว่า ส่วนดาวศุกร์กับดาวอังคารมีคาร์บอนไดออกไซด์สูงมาก</t>
  </si>
  <si>
    <t>โลกมีปริมาณออกซิเจนสูงกว่าเนื่องจากการมีอยู่ของสิ่งมีชีวิต โดยเฉพาะพืชและจุลินทรีย์ที่สังเคราะห์แสง ซึ่งผลิตออกซิเจนผ่านกระบวนการสังเคราะห์ด้วยแสง</t>
  </si>
  <si>
    <t>จุดมืดดวงอาทิตย์เกิดขึ้นจาก:
พื้นที่บนดวงอาทิตย์ที่มีสนามแม่เหล็กเข้มข้น ทำให้อุณหภูมิต่ำกว่าบริเวณรอบ ๆ จึงดูมืด</t>
  </si>
  <si>
    <t>พายุสุริยะเกิดขึ้นจาก:
การปะทุและการปลดปล่อยพลังงานของสนามแม่เหล็กบนดวงอาทิตย์ ส่งผลให้เกิดลมสุริยะแรงสูงที่มีผลกระทบต่อระบบไฟฟ้าและการสื่อสารบนโลก แต่ไม่มีผลโดยตรงต่อสิ่งมีชีวิตทั่วไป</t>
  </si>
  <si>
    <t>เพราะก่อกำเนิดขึ้นมาจากธาตุหนักที่ถูกสร้างและปลดปล่อยออกมาจากการระเบิดของดาวฤกษ์รุ่นแรก ๆ</t>
  </si>
  <si>
    <t>แตกต่างกันเนื่องจากดาวเคราะห์หินมีความหนาแน่นสูงกว่าดาวเคราะห์แก๊ส</t>
  </si>
  <si>
    <t>เหมือนกันคือมีธาตุไนโตรเจนและคาร์บอนไดออกไซด์เป็นองค์ประกอบเหมือนกันแต่มีบางธาตุที่พบในโลกเช่น ออกซิเจน</t>
  </si>
  <si>
    <t>เพราะมีสิ่งมีชีวิตที่สามารถสังเคราะห์ด้วยแสงได้</t>
  </si>
  <si>
    <t>สนามแม่เหล็กของดวงอาทิตย์พุ่งขึ้นมาขวางการพาความร้อนบนพื้นผิว ทำให้บริเวณนั้นมีอุณหภูมิต่ำกว่าและดูมืดลง</t>
  </si>
  <si>
    <t>เกิดจากการพ่นมวลคอโรนาร่วมกับการลุกจ้า ทำให้อุณหภูมิที่มีประจุเคลื่อนที่ด้วยความเร็วสูง อาจจะไม่ส่งผลต่อสิ่งมีชีวิตบนโลกโดยตรงแต่อาจจจะส่งผลทางออมเช่น ระบบไฟฟ้า</t>
  </si>
  <si>
    <t>เพราะดวงอาทิตย์เกิดจากดาวฤกษ์รุ่นก่อนดวงอาทิตย์เรียกว่า เนบิวล่าสุริยะ</t>
  </si>
  <si>
    <t>ต่างกันดาวเคราะห์หินจะมีความหนาเเน่นที่มากกว่าดาวเคราะเเก๊ส</t>
  </si>
  <si>
    <t>เเตกต่างกัน
ดาวศุกร์และดาวอังคารมีคาร์บอนไดออกไซด์เป็นองค์ประกอบหลักมากกว่า 95%
โลกมีไนโตรเจนมากที่สุด 78%และมีออกซิเจนถึง 21% ซึ่งแตกต่างจากดาวดวงอื่น</t>
  </si>
  <si>
    <t>เพราะโลกมีสิ่งมีชีวิตที่สังเคราะห์แสงได้ เช่น สาหร่าย พืช แบคทีเรียบางชนิด
 ออกซิเจนมาจากกระบวนการสังเคราะห์ด้วยแสง (Photosynthesis)</t>
  </si>
  <si>
    <t>เกิดจากสนามแม่เหล็กของดวงอาทิตย์ที่รุนแรงและซับซ้อน จนรบกวนการไหลของพลังงานความร้อนจากภายในดวงอาทิตย์ออกสู่พื้นผิว</t>
  </si>
  <si>
    <t>พายุสุริยะเกิดจาก กิจกรรมรุนแรงบนดวงอาทิตย์ โดยเฉพาะบริเวณที่มี จุดมืด  ซึ่งเป็นบริเวณที่สนามแม่เหล็กบิดเบี้ยวและไม่เสถียร ส่งผลทำให้กระทบวงจรอิเล็กทรอนิกส์ของดาวเทียมเเละรบกวนการส่งกระเเสไฟฟ้าเเละการสื่อสาร</t>
  </si>
  <si>
    <t>เนื่องจากดาวฤกษ์รุ่นแรกๆ เกิดจากการรวมตัวของสสารในเนบิวลาดั้งเดิม (presolar nebula) ที่มีอยู่แล้วในเอกภพ ดวงอาทิตย์เองก็เกิดขึ้นจากเนบิวลาชนิดนี้เช่นกัน แต่เนบิวลาที่เกิดดวงอาทิตย์นั้นประกอบด้วยสสารที่เกิดจากการระเบิดของดาวฤกษ์รุ่นก่อนหน้า ซึ่งเป็นกระบวนการที่เกิดขึ้นภายหลัง</t>
  </si>
  <si>
    <t>ดาวเคราะห์แต่ละดวงมีองค์ประกอบของชั้นบรรยากาศแตกต่างกัน โลกมีไนโตรเจนและออกซิเจนซึ่งเหมาะกับสิ่งมีชีวิต ส่วนดาวศุกร์และดาวอังคารมีคาร์บอนไดออกไซด์สูงมาก ทำให้ ไม่เหมาะสมต่อการดำรงชีวิตของสิ่งมีชี</t>
  </si>
  <si>
    <t>ชั้นบรรยากาศของโลกมีออกซิเจนมาก เพราะโลกมีสิ่งมีชีวิต เช่น พืชและสาหร่าย ที่สังเคราะห์ด้วยแสงและปล่อยออกซิเจนออกมา ส่วนดาวเคราะห์ดวงอื่นไม่มีสิ่งมีชีวิต จึงไม่มีแหล่งผลิตออกซิเจน</t>
  </si>
  <si>
    <t>จุดมืดเกิดจากสนามแม่เหล็กแรงยับยั้งการพาความร้อน ทำให้บริเวณนั้นเย็นและมืดกว่ารอบๆ</t>
  </si>
  <si>
    <t>พายุสุริยะเกิดจากการระเบิดบนดวงอาทิตย์ ปล่อยอนุภาคพลังงานสูงและคลื่นแม่เหล็กไฟฟ้า แม้ไม่กระทบต่อสิ่งมีชีวิตโดยตรง แต่รบกวนการสื่อสาร ระบบไฟฟ้า และทำให้เกิดแสงเหนือแสงใต้ได้</t>
  </si>
  <si>
    <t>เกิดจากการยุบตัวของเนบิวลาสุริยะ ซึ่งเป็นเมฆก๊าซและฝุ่นละอองระหว่างดวงดาวที่เหลือจากการก่อตัวของดาวฤกษ์ดวงอื่น ๆ ในเอกภพ</t>
  </si>
  <si>
    <t>ต่างกัน โดยโลกมีไนโตรเจนและออกซิเจนเป็นหลัก ดาวศุกร์และดาวอังคารมีคาร์บอนไดออกไซด์เป็นหลัก</t>
  </si>
  <si>
    <t>เพราะโลกมีสิ่งมีชีวิต
ออกซิเจนบนโลกส่วนใหญ่มาจากกระบวนการสังเคราะห์ด้วยแสงของพืชและสิ่งมีชีวิตอื่นๆ ที่สามารถผลิตออกซิเจนได้</t>
  </si>
  <si>
    <t>เกิดจากสนามแม่เหล็กที่รุนแรงและบิดเบี้ยวภายในดวงอาทิตย์ ทำให้ความร้อนไม่สามารถไหลเวียนขึ้นสู่พื้นผิวได้อย่างปกติ บริเวณที่ความร้อนถูกขัดขวางจึงมีอุณหภูมิต่ำกว่าบริเวณรอบๆ</t>
  </si>
  <si>
    <t xml:space="preserve">เกิดจากการปลดปล่อยพลังงานอย่างรุนแรงจากดวงอาทิตย์ ทำให้เกิดกระแสอนุภาคพลังงานสูงพุ่งออกมาจากดวงอาทิตย์ด้วยความเร็วและปริมาณที่สูงกว่าปกติ
อาจส่งผลกระทบต่อดาวเทียม ระบบไฟฟ้า และระบบสื่อสารบนโลกได้ </t>
  </si>
  <si>
    <t>การมีอยู่ของธาตุหนักองค์ประกอบทางเคมีของดวงอาทิตย์และระบบสุริยะไม่ได้ประกอบด้วยเพียงไฮโดรเจนและฮีเลียม ซึ่งเป็นธาตุเบาที่เกิดขึ้นในช่วงแรกของการกำเนิดเอกภพเท่านั้น แต่ยังมีธาตุหนักอื่นๆ เช่น คาร์บอน ออกซิเจน เหล็ก ซิลิคอน และอื่นๆ</t>
  </si>
  <si>
    <t>ดาวเคราะห์หินความหนาแน่นสูงกว่าดาวเคราะห์แก๊ส</t>
  </si>
  <si>
    <t>แตกต่างกัน ธาตุในชั้นบรรยากาศแตกต่างกัน</t>
  </si>
  <si>
    <t>เพราะอยู่ในเขตเอื้อชีวิตและมีชั้นบรรยากาศ
ออกซิเจนบนโลกมาจากแพลงก์ตอนพืชในมหาสมุทรและไซยาโนแบคทีเรียด้วยการสังเคราะห์ด้วยแสง</t>
  </si>
  <si>
    <t>การเปลี่ยนแปลงของสนามแม่เหล็กที่พื้นผิวดวง อาทิตย์ทำให้เกิดการขัดขวางกระบวนการพาความร้อนบนพื้นผิวดวงอาทิตย์ ซึ่งนำไปสู่การเกิดพื้นที่ที่ มีความเข้มของแสงต่ำกว่าบริเวณโดยรอบจึงปรากฏเป็นจุดมืดที่เรามองเห็นได้</t>
  </si>
  <si>
    <t>พายุสุริยะเป็นปรากฏการณ์ที่เกิดจากการ ปลดปล่อยพลังงานอย่างรุนแรงจากดวงอาทิตย์พร้อมกับปล่อยอนุภาคพลังงานสูง เช่น อิเล็กตรอนและโปรตอน ออกจากดวงอาทิตย์ด้วยปริมาณและความเร็วสูงกว่าระดับปกติ
พายุสุริยะไม่ได้ส่งผลกระทบโดยตรงต่อสิ่ง
มีชีวิตแต่พายุสุริยะส่งผลกระทบต่อระบบเทคโนโลยี</t>
  </si>
  <si>
    <t>เพราะเกิดจาก การระเบิดของดาวรุ่นก่อน แสดงว่าเกิดทีหลัง</t>
  </si>
  <si>
    <t>สิ่งที่ต่างกันคือ องค์ประกอบ และตำแหน่งในระบบสุริยะ</t>
  </si>
  <si>
    <t>เพราะโลกมีสิ่งมีชีวิตอย่างสาหร่ายและพืชที่สังเคราะห์แสงได้ ผลิตออกซิเจนให้สะสมในชั้นบรรยากาศ (ส่วนใหญ่มากจากทะเล)</t>
  </si>
  <si>
    <t>เกิดจากสนามแม่เหล็กแผ่รังสี</t>
  </si>
  <si>
    <t>เกิดจากการปลดปล่อยมวลของโครอนา มีผลกระทบแค่อุปกรณ์ไฟฟ้า</t>
  </si>
  <si>
    <t>เนื่องจากมันไม่ได้เกิดขึ้นจากการยุบตัวของเนบิวลา (กลุ่มแก๊สและฝุ่น) เพียงอย่างเดียว</t>
  </si>
  <si>
    <t>แตกต่างกัน เพราะ ดาวศุกร์กับดาวอังคารมีแก๊สที่คล้ายแต่โลกมีแก๊สไนโตรเจน และออกซิเจน</t>
  </si>
  <si>
    <t>เกิดจากสนามแม่เหล็กที่เข้มข้นและบิดเบี้ยวบนพื้นผิวของดวงอาทิตย์ ซึ่งขัดขวางการถ่ายเทความร้อน</t>
  </si>
  <si>
    <t>เกิดจากการปลดปล่อยอนุภาคพลังงานสูงและรังสีแม่เหล็กไฟฟ้าจากดวงอาทิตย์</t>
  </si>
  <si>
    <t xml:space="preserve">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 </t>
  </si>
  <si>
    <t>ดาวเคราะห์หินมี ความหนาแน่นสูงกว่า เพราะทำจากหินและโลหะหนัก 	•	ดาวเคราะห์แก๊สมี ความหนาแน่นต่ำกว่า เพราะประกอบด้วยก๊าซเบา ๆ กระจายตัวมาก</t>
  </si>
  <si>
    <t>โลกแตกต่างจากดาวศุกร์และดาวอังคารอย่างมาก เนื่องจากบรรยากาศของโลกมีออกซิเจนมาก ส่วนดาวศุกร์และอังคารมีคาร์บอนไดออกไซด์เป็นส่วนใหญ่</t>
  </si>
  <si>
    <t>• โลกมีสิ่งมีชีวิต เช่น พืช สาหร่าย และแพลงก์ตอนพืช ซึ่งทำการ สังเคราะห์แสง และปล่อยออกซิเจนออกมาเป็นผลพลอยได้
ชั้นบรรยากาศของโลกมีสภาพเหมาะสมต่อการดำรงอยู่ของสิ่งมีชีวิต ได้แก่ อุณหภูมิ ความดันและน้ำ
ออกซิเจนบนโลก ส่วนใหญ่มาจากกระบวนการ สังเคราะห์แสงของพืชและสาหร่ายในทะเล</t>
  </si>
  <si>
    <t xml:space="preserve">:
	1.	เกิดจาก สนามแม่เหล็กที่รุนแรง ในบริเวณหนึ่งของโฟโตสเฟียร์
	2.	สนามแม่เหล็กแรงนี้ รบกวนการพาความร้อน จากภายในดวงอาทิตย์
	3.	ทำให้บริเวณนั้นมีอุณหภูมิ ต่ำกว่าปกติ (ประมาณ 3,000–4,000°C เทียบกับบริเวณรอบๆ ที่มีประมาณ 5,800°C)
	4.	จึงปรากฏเป็นจุดมืดเมื่อเทียบกับพื้นผิวรอบข้าง
</t>
  </si>
  <si>
    <t>เกิดขึ้นจาก สนามแม่เหล็กของดวงอาทิตย์ ที่มีความเข้มสูงผิดปกติบริเวณหนึ่งบนผิวดวงอาทิตย์ 
พายุสุริยะ ไม่ได้ส่งผลอันตรายต่อสิ่งมีชีวิตบนพื้นโลกโดยตรง
	•	แต่มีผลมากต่อ เทคโนโลยี เช่น ดาวเทียม, ระบบ GPS, ระบบไฟฟ้า
	•	นักบินอวกาศ และอุปกรณ์นอกชั้นบรรยากาศโลกได้รับความเสี่ยงสูงกว่าปกติ</t>
  </si>
  <si>
    <t xml:space="preserve">ดวงอาทิตย์เป็นดาวฤกษ์รุ่นหลัง เพราะมีธาตุหนักเป็นองค์ประกอบ ซึ่งต้องเกิดจากกระบวนการของดาวฤกษ์รุ่นก่อนและการระเบิดของซูเปอร์โนวา ทำให้เกิดการรวมตัวใหม่ของแก๊สและฝุ่น </t>
  </si>
  <si>
    <t>ต่างกัน ดาวเคราะห์หินมีความหนาแน่น “สูงกว่า” ดาวเคราะห์แก๊ส เพราะประกอบด้วยหินและโลหะที่มีมวลมาก ในขณะที่ดาวเคราะห์แก๊สแม้จะมีขนาดใหญ่ แต่มีมวลต่อปริมาตรน้อยเนื่องจากส่วนใหญ่เป็นก๊าซ</t>
  </si>
  <si>
    <t>โลกมีสิ่งมีชีวิต เช่น พีช สาหร่าย และแพลงก์ตอนพืช ซึ่งทำการ สังเคราะห์แสง และปล่อยออกซิเจนออกมาเป็นผลพลอยได้</t>
  </si>
  <si>
    <t xml:space="preserve">เกิดจากสนามแม่เหล็กเข้มข้นขัดขวางการพาความร้อน ทำให้บริเวณนั้นเย็นและดูมืด
</t>
  </si>
  <si>
    <t xml:space="preserve">• พายุสุริยะเกิดจากอะไร
การปะทุบนดวงอาทิตย์ที่ปล่อยอนุภาคพลังงานสูง
• ผลกระทบต่อโลก
กระทบระบบไฟฟ้า สื่อสาร ดาวเทียม แต่ไม่มีผลร้ายต่อสิ่งมีชีวิตโดยตรง
</t>
  </si>
  <si>
    <t>ดวงอาทิตย์เป็นดาวฤกษ์รุ่นหลัง เพราะเกิดจากสสารที่ผ่านการฟื้นฟู จากดาวฤกษ์รุ่นก่อน ๆ และเกิดขึ้นในช่วงเวลาที่ต่อมาของเอกภพ ไม่ใช่ดาวฤกษ์ยุคแรกสุด</t>
  </si>
  <si>
    <t>ดาวเคราะห์หิน ความหนาแน่นสูงกว่า เพราะเป็นของแข็งหนัก  ดาวเคราะห์แก๊ส ความหนาแน่นต่ำกว่า เพราะเป็นก๊าซและน้ำแข็งเบา</t>
  </si>
  <si>
    <t xml:space="preserve">ดาวศุกร์และดาวอังคาร มีปริมาณคาร์บอนไดออกไซด์ จำนวนมาก และมีไนโตรเจนน้อย แต่โลก มีไนโตเจนมาก และมีปริมาณออกซิเจน </t>
  </si>
  <si>
    <t>โลกมีปริมาณแก๊สออกซิเจนสูงเพราะมีสิ่งมีชีวิตที่สังเคราะห์ด้วยแสง ซึ่งปล่อยออกซิเจนเป็นผลผลิต และโลกมีแรงโน้มถ่วงที่ช่วยกักเก็บแก๊สนี้ไว้ในบรรยากาศ</t>
  </si>
  <si>
    <t>เกิดจากแกรนูล ซึ่งเป็นบริเวณที่มีอุณหภูมิต่ำที่สุด</t>
  </si>
  <si>
    <t>เกิดจากการพ่นมวลคอโลนาร่วมกับการลุกจ้า ทำให้อนุภาคที่มีประจุเคลื่อนที่ด้วยควาทเร็วสูง ส่งผลกระทบโดย รบกวนการส่งกระแสไฟฟ้า และการสื่อสาร</t>
  </si>
  <si>
    <t>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</si>
  <si>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ดาวศุกร์และดาวอังคารมีองค์ประกอบหลักในชั้นบรรยากาศคือคาร์บอนไดออกไซด์ (96.5% และ 95%) ซึ่งใกล้เคียงกัน ส่วนโลกมีไนโตรเจนเป็นองค์ประกอบหลัก (78%) และมีออกซิเจนถึง 21% ซึ่งแตกต่างจากดาวเคราะห์อีกสองดวงอย่างชัดเจน โดยโลกมีออกซิเจนมากกว่าทำให้สามารถดำรงชีวิตอยู่ได้ ในขณะที่ดาวศุกร์และดาวอังคารมีออกซิเจนน้อยมาก</t>
  </si>
  <si>
    <t>เพราะเหตุใดชั้นบรรยากาศของโลกจึงมีปริมาณแก๊สออกซิเจนมากกว่าดาวเคราะห์ดวงอื่น และออกซิเจนบนโลกมาจากที่ใด
เพราะบนโลกมีพืช แพลงก์ตอน และสิ่งมีชีวิตที่สังเคราะห์แสงได้ ซึ่งสามารถปล่อยออกซิเจนออกสู่บรรยากาศ จึงทำให้ชั้นบรรยากาศของโลกมีปริมาณ</t>
  </si>
  <si>
    <t xml:space="preserve">เกิดจากสนามแม่เหล็กที่เข้มข้นและบิดเบี้ยวบนพื้นผิวของดวงอาทิตย์ ซึ่งขัดขวางการถ่ายเทความร้อน ทำให้บริเวณนั้นมีอุณหภูมิต่ำกว่าบริเวณโดยรอบและปรากฏเป็นจุดมืด </t>
  </si>
  <si>
    <t>เกิดจากการปลดปล่อยพลังงานอย่างรุนแรงจากดวงอาทิตย์ โดยมีอนุภาคพลังงานสูง เช่น อิเล็กตรอนและโปรตอน พุ่งออกมาด้วยความเร็วสูง</t>
  </si>
  <si>
    <t>เพราะเกิดจากเนบิลล่าของดาวฤกษ์รุ่นก่อน</t>
  </si>
  <si>
    <t>ไม่เหมือนดาวเคราะห์หินจะมีความหนาแน่นมากกว่า</t>
  </si>
  <si>
    <t>แตกต่างเพราะดาวเคราะห์แต่ละดวงมีระยะห่างจากดวงอาทิตย์ไม่เท่ากัน</t>
  </si>
  <si>
    <t>เพราะมีระยะห่างที่เหมาะสมต่อการอยู่อาศัยของพื้นทึ่เป็นตัวสร้างออกซิเจน</t>
  </si>
  <si>
    <t>เกิดจากการรวมตัวของสนามแม่เหล็ก</t>
  </si>
  <si>
    <t>เกิดจากการเคลื่อนที่ของสสารที่ได้รับความร้อนมากจนเกิดไปส่งผลทำให้โลกได้รับคลื่นเต็มหากรุนแรงเกินไป</t>
  </si>
  <si>
    <t>ดวงอาทิตย์ถือเป็นดาวฤกษ์รุ่นหลัง เพราะ องค์ประกอบทางเคมีของดวงอาทิตย์มีธาตุหนัก (เช่น คาร์บอน เหล็ก ออกซิเจน) ปะปนอยู่ด้วย ซึ่งธาตุเหล่านี้ ไม่ได้เกิดขึ้นตั้งแต่เริ่มต้นของเอกภพ แต่เกิดจากการสังเคราะห์ใน ดาวฤกษ์รุ่นก่อน และ ถูกปลดปล่อยออกมาเมื่อดาวเหล่านั้นระเบิด (ซูเปอร์โนวา)
ดังนั้น วัสดุที่รวมตัวกันเป็นดวงอาทิตย์และระบบสุริยะจึงเป็น เศษซากจากดาวฤกษ์รุ่นก่อน ที่ได้สร้างธาตุหนักไว้แล้ว → แสดงให้เห็นว่าดวงอาทิตย์ไม่ได้เกิดในยุคแรกของเอกภพ</t>
  </si>
  <si>
    <t>ต่างกันอย่างชัดเจน 	•	ดาวเคราะห์หิน (โลก, พุธ, ศุกร์, อังคาร) → มี ความหนาแน่นมากกว่า → ทำจากวัสดุหนัก เช่น เหล็ก นิกเกิล หิน 	•	ดาวเคราะห์แก๊ส (พฤหัสบดี, เสาร์, ยูเรนัส, เนปจูน) → มี ความหนาแน่นน้อยกว่า → ส่วนใหญ่ประกอบด้วยไฮโดรเจน ฮีเลียม และสารเบาอื่น ๆ แม้จะมีขนาดใหญ่แต่เบาเมื่อเทียบกับปริมาตร</t>
  </si>
  <si>
    <t>ดาวเคราะห์แต่ละดวงมีองค์ประกอบของชั้นบรรยากาศแตกต่างกัน เช่น
	•	โลกมีไนโตรเจน 78% ออกซิเจน 21%
	•	ดาวศุกร์มีคาร์บอนไดออกไซด์ 96.5%
	•	ดาวอังคารมีคาร์บอนไดออกไซด์ 95%
แสดงให้เห็นว่าโลกมีออกซิเจนมากกว่าดาวเคราะห์อื่นอย่างชัดเจน</t>
  </si>
  <si>
    <t>ออกซิเจนบนโลกส่วนใหญ่มาจากกระบวนการสังเคราะห์ด้วยแสงของพืช แพลงก์ตอน และสาหร่าย ซึ่งใช้แสงแดดในการผลิตออกซิเจนและปล่อยออกมาในชั้นบรรยากาศ</t>
  </si>
  <si>
    <t>จุดมืดดวงอาทิตย์ (Sunspots) เกิดขึ้นจากบริเวณที่มีสนามแม่เหล็กของดวงอาทิตย์รบกวนการพาความร้อนจากภายในดวงอาทิตย์ขึ้นสู่ผิว จึงทำให้บริเวณนั้นมีอุณหภูมิต่ำกว่าบริเวณรอบข้าง (ประมาณ 3,000–4,000°C เมื่อเทียบกับผิวดวงอาทิตย์ปกติที่ราว 5,500°C)
บริเวณจุดมืดจะปรากฏเป็นสีเข้มกว่าพื้นที่โดยรอบ เนื่องจากอุณหภูมิต่ำลงทำให้แสงที่แผ่ออกมาน้อยลง จุดมืดมักเกิดเป็นกลุ่มและมีวงจรการเกิดประมาณ 11 ปี</t>
  </si>
  <si>
    <t>พายุสุริยะ (Solar Storm) เกิดจากการระเบิดอย่างรุนแรงบนดวงอาทิตย์ เช่น การปะทุโซลาร์แฟลร์ (Solar Flare) หรือ การปล่อยมวลโคโรนา (Coronal Mass Ejection - CME) ซึ่งพ่นอนุภาคพลังงานสูงและรังสีแม่เหล็กไฟฟ้าออกสู่อวกาศ รวมถึงมายังโลก
ผลกระทบต่อสิ่งมีชีวิตและระบบต่าง ๆ บนโลก:
	•	สำหรับสิ่งมีชีวิตบนผิวโลก มีผลกระทบน้อยมาก เพราะสนามแม่เหล็กโลกและชั้นบรรยากาศช่วยป้องกันไว้
	•	อย่างไรก็ตาม อาจส่งผลกระทบต่อ:
	•	ดาวเทียม และ ระบบสื่อสาร เช่น GPS, โทรคมนาคม
	•	ระบบไฟฟ้า อาจเกิดกระแสไฟฟ้าเหนี่ยวนำจนทำให้หม้อแปลงไฟฟ้าเสียหาย
	•	เกิดแสงออโรรา (Aurora) สวยงามที่ขั้วโลก ซึ่งเป็นผลจากอนุภาคพลังงานสูงปะทะสนามแม่เหล็กโลก</t>
  </si>
  <si>
    <t>เพราะดวงอาทิตย์มีธาตุหนักจำนวนมาก ซึ่งเกิดจากการระเบิดของดาวฤกษ์รุ่นก่อน</t>
  </si>
  <si>
    <t>ดาวเคราะห์หินมีความหนาแน่นมากกว่าดาวเคราะห์แก๊ส.</t>
  </si>
  <si>
    <t xml:space="preserve">
ดาวเคราะห์แต่ละดวงมีองค์ประกอบของบรรยากาศต่างกัน 
</t>
  </si>
  <si>
    <t xml:space="preserve">
เพราะโลกมีสิ่งมีชีวิตที่สังเคราะห์แสงได้ เช่น พืชและสาหร่าย
</t>
  </si>
  <si>
    <t>จุดมืดดวงอาทิตย์เกิดจากสนามแม่เหล็กแรงที่รบกวนการนำความร้อน ทำให้อุณหภูมิต่ำกว่าปกติ จึงมืดกว่าพื้นที่รอบข้าง</t>
  </si>
  <si>
    <t xml:space="preserve">พายุสุริยะเกิดจากการปล่อยพลังงานและอนุภาคจากดวงอาทิตย์ที่กระทบสนามแม่เหล็กโลก ทำให้เกิดปัญหากับระบบไฟฟ้าและสื่อสาร 
</t>
  </si>
  <si>
    <t>แตกต่างกันอย่างมาก โดยทั่วไปแล้ว ดาวเคราะห์หินประกอบด้วยหินและโลหะเป็นส่วนใหญ่ส่วนดาวเคราะห์เเก๊สประกอบด้วยก๊าซเป็นส่วนใหญ่ โดยเฉพาะไฮโดรเจนและฮีเลียม ทำให้ดาวเคราะห์หินมีความหนาเเน่นมากกว่า</t>
  </si>
  <si>
    <t>ต่างกันเล็กน้อย เพราะเเต่ละดวงมีสิ่งที่ชั้นบรรยากาศมีเหมือนกันคือ ไนโตรเจนเเต่จะมากน้อยก็เเล้วเเต่ดวง</t>
  </si>
  <si>
    <t>เพราะโลกมีสิ่งมีชีวิตเเละพืชที่สามารถทำกระบวนการสังเคราะห์แสงของพืชและสิ่งมีชีวิตอื่นๆ</t>
  </si>
  <si>
    <t>เกิดจากสนามแม่เหล็กที่เข้มข้นและบิดเบี้ยวบนพื้นผิวของดวงอาทิตย์ ซึ่งขัดขวางการถ่ายเทความร้อน ทำให้บริเวณนั้นมีอุณหภูมิต่ำกว่าบริเวณโดยรอบและปรากฏเป็นจุดมืด</t>
  </si>
  <si>
    <t>เกิดจากการปลดปล่อยพลังงานอย่างรุนแรงจากดวงอาทิตย์ โดยมีอนุภาคพลังงานสูง เช่น อิเล็กตรอนและโปรตอน พุ่งออกมาด้วยความเร็วสูง พายุสุริยะสามารถรบกวนระบบสื่อสาร โทรคมนาคม รวมถึงดาวเทียมและระบบไฟฟ้าได้ แต่โดยทั่วไปแล้วไม่เป็นอันตรายต่อสิ่งมีชีวิตบนโลก เนื่องจากชั้นบรรยากาศและสนามแม่เหล็กโลกทำหน้าที่เป็นเกราะป้องกัน</t>
  </si>
  <si>
    <t>ดวงอาทิตย์เป็นดาวฤกษ์รุ่นหลัง เพราะเกิดจากเนบิวลาที่มีธาตุหนัก ซึ่งเป็นเศษซากจากการระเบิดของดาวฤกษ์รุ่นก่อน แสดงว่าเอกภพมีการสร้างธาตุมาแล้วก่อนดวงอาทิตย์จะเกิด</t>
  </si>
  <si>
    <t>หิน มีความหนาแน่นกว่า แก๊ส</t>
  </si>
  <si>
    <t>ดาวแต่ละดวงมีองค์ประกอบบรรยากาศต่างกัน เช่น โลกมีออกซิเจนมาก แต่ดาวศุกร์กับอังคารมีคาร์บอนไดออกไซด์มาก</t>
  </si>
  <si>
    <t>ออกซิเจนบนโลกมาจากสิ่งมีชีวิตที่สังเคราะห์แสง เช่น พืชและแพลงก์ตอน</t>
  </si>
  <si>
    <t>จุดมืดดวงอาทิตย์เกิดจากสนามแม่เหล็กแรง ขัดขวางความร้อน ทำให้บริเวณนั้นเย็นและมืดกว่ารอบๆ</t>
  </si>
  <si>
    <t>พายุสุริยะเกิดจากการระเบิดบนดวงอาทิตย์ อาจรบกวนสัญญาณสื่อสาร แต่ไม่กระทบสิ่งมีชีวิตเพราะโลกมีสนามแม่เหล็กป้องกัน</t>
  </si>
  <si>
    <t>ดวงอาทิตย์เป็นดาวฤกษ์รุ่นหลัง เพราะมันเกิดจากกลุ่มก๊าซที่มี</t>
  </si>
  <si>
    <t>ดาวเคราะห์หินมีความหนาแน่นสูงกว่าดาวเคราะห์แก๊สอย่างชัดเจน เนื่องจากองค์ประกอบและโครงสร้างภายในที่แตกต่างกันอย่างสิ้นเชิง</t>
  </si>
  <si>
    <t>ดาวศุกร์และดาวอังคารมีคาร์บอนไดออกไซด์เป็นองค์ประกอบหลักในปริมาณที่สูงมาก ในขณะที่โลกมีไนโตรเจนและออกซิเจนเป็นองค์ประกอบหลัก ซึ่งแตกต่างจากดาวเคราะห์อีกสองดวงอย่างสิ้นเชิง</t>
  </si>
  <si>
    <t>ออกซิเจนบนโลกมาจากกระบวนการสังเคราะห์ด้วยแสงของสิ่งมีชีวิต ซึ่งเป็นปัจจัยสำคัญที่ทำให้โลกมีสภาพแวดล้อมที่เอื้อต่อการดำรงอยู่ของสิ่งมีชีวิตและแตกต่างจากดาวเคราะห์เพื่อนบ้าน</t>
  </si>
  <si>
    <t>จุดมืดดวงอาทิตย์คือบริเวณบนพื้นผิวของดวงอาทิตย์ที่สนามแม่เหล็กมีความเข้มข้นสูงมากจนไปยับยั้งการถ่ายเทความร้อนแบบพาความร้อน ทำให้บริเวณนั้นมีอุณหภูมิต่ำกว่าและปรากฏเป็นสีเข้มกว่าบริเวณรอบข้าง</t>
  </si>
  <si>
    <t>แม้ว่าพายุสุริยะจะไม่ใช่ภัยคุกคามโดยตรงต่อสิ่งมีชีวิตบนพื้นผิวโลก แต่ก็เป็นภัยคุกคามต่อโครงสร้างพื้นฐานทางเทคโนโลยีที่มนุษย์พึ่งพาในชีวิตประจำวันอย่างมากครับ นักวิทยาศาสตร์จึงให้ความสำคัญกับการติดตามและพยากรณ์พายุสุริยะอย่างใกล้ชิด</t>
  </si>
  <si>
    <t xml:space="preserve">เพราะดวงอาทิตย์และระบบสุริยะประกอบด้วยธาตุหนักจำนวนมาก ซึ่งเกิดจากการระเบิดของดาวฤกษ์รุ่นก่อน
</t>
  </si>
  <si>
    <t>ต่างกัน — ดาวเคราะห์หินมีความหนาแน่นมากกว่าดาวเคราะห์แก๊ส</t>
  </si>
  <si>
    <t>ดาวเคราะห์แต่ละดวงมีองค์ประกอบแตกต่างกัน โดยดาวเคราะห์หินมีธาตุหนักและพื้นผิวแข็ง ส่วนดาวเคราะห์แก๊สมีไฮโดรเจน ฮีเลียม หรือสารประกอบเบาอื่น ๆ เป็นหลัก</t>
  </si>
  <si>
    <t>ดาวเคราะห์หินมีความหนาแน่นมากกว่าดาวเคราะห์แก๊ส เพราะประกอบด้วยของแข็งและโลหะ ส่วนดาวเคราะห์แก๊สส่วนใหญ่เป็นก๊าซเบา</t>
  </si>
  <si>
    <t xml:space="preserve">จุดมืดบนดวงอาทิตย์เกิดจากสนามแม่เหล็กที่รุนแรงขัดขวางการพาความร้อนขึ้นสู่ผิวดวงอาทิตย์ ทำให้อุณหภูมิบริเวณนั้นต่ำกว่าบริเวณข้างเคียง
</t>
  </si>
  <si>
    <t>พายุสุริยะเกิดจากการระเบิดของพลังงานมหาศาลบนดวงอาทิตย์ เช่น การลุกจ้าบนดวงอาทิตย์ (Solar Flare) หรือการปลดปล่อยมวลโคโรนา (CME)
ซึ่งสามารถ ส่งผลกระทบต่อโลกได้ทางอ้อม โดยเฉพาะกับเทคโนโลยีและระบบสื่อสาร</t>
  </si>
  <si>
    <t>แตกต่างกันที่แก๊สและมวล</t>
  </si>
  <si>
    <t>เกิดจากการปลดปล่อยพลังงานอย่างรุนแรงจากดวงอาทิตย์ โดยมีสาเหตุหลักมาจากการระเบิดบนดวงอาทิตย์ (solar flare) และการปลดปล่อยมวลสารจากโคโรนา (coronal mass ejection หรือ CME) ซึ่งส่งอนุภาคพลังงานสูงและสนามแม่เหล็กรบกวนมายังโล</t>
  </si>
  <si>
    <t>นายภูริวัจน์ ธนิตศิริธนกรณ์</t>
  </si>
  <si>
    <t>เกิดจากดาวฤกษ์รุ่นก่อน</t>
  </si>
  <si>
    <t>ต่างเพราะดาวเคราะห์หินหนาแน่นกว่า</t>
  </si>
  <si>
    <t>แตกต่างเพราะไนโตรเจนแต่ละดวงไม่เท่ากัน</t>
  </si>
  <si>
    <t>โลกมีสิ่งมีชีวิตที่สังเคราะห์แสงได้</t>
  </si>
  <si>
    <t xml:space="preserve">เกิดจากการบิดเบี้ยวและสับสนของสนามแม่เหล็กภายในเขตพาความร้อนของดวงอาทิตย์ ซึ่งขัดขวางการพาความร้อนของพลาสมา ทำให้บริเวณนั้นเย็นลงและปรากฏเป็นจุดมืด </t>
  </si>
  <si>
    <t>เกิดจากการระเบิดอย่างรุนแรงบนดวงอาทิต</t>
  </si>
  <si>
    <t>เนื่องจากมันไม่ได้เกิดขึ้นจากการยุบตัวของเนบิวลา เพียงอย่างเดียว แต่มีการอาศัยธาตุหนักที่เกิดจากการระเบิดของซูเปอร์โนวาของดาวฤกษ์รุ่นก่อนหน้าเป็นส่วนประกอบ</t>
  </si>
  <si>
    <t>แตกต่างกัน เพราะดาวศุกร์กับดาวอังคารไม่มีออกซิเจน</t>
  </si>
  <si>
    <t xml:space="preserve">เกิดจากสนามแม่เหล็กที่เข้มข้นและบิดเบี้ยวบนพื้นผิวของดวงอาทิตย์ </t>
  </si>
  <si>
    <t>เกิดจากการระเบิดบนดวงอาทิตย์ที่เรียกว่า "การระเบิดลุกจ้า"  ไม่ส่งผลกระทบโดยตรงต่อสิ่งมีชีวิตบนโลก เนื่องจากชั้นบรรยากาศและสนามแม่เหล็กของโลกทำหน้าที่เป็นเกราะป้องกัน</t>
  </si>
  <si>
    <t>เพราะดวงอาทิตย์เกิดหลังจากมีการระเบิดของดาวฤกษ์รุ่นก่อนหน้า จึงเรียกว่าเป็นดาวฤกษ์รุ่นหลัง</t>
  </si>
  <si>
    <t>ความหนาแน่นของดาวเคราะห์หินมากกว่าดาวเคราะห์แก๊ส เนื่องจากมีองค์ประกอบเป็นของแข็งและโลหะเป็นหลัก ส่วนดาวเคราะห์แก๊สมีองค์ประกอบเป็นแก๊สจึงเบากว่า</t>
  </si>
  <si>
    <t>องค์ประกอบต่างกัน โลกมีไนโตรเจนและออกซิเจนมาก ส่วนดาวศุกร์และอังคารมีคาร์บอนไดออกไซด์เป็นหลัก</t>
  </si>
  <si>
    <t>ออกซิเจนบนโลกมาจากการสังเคราะห์แสงของพืชและสาหร่าย</t>
  </si>
  <si>
    <t>ส่งผลให้สัญญาณถูกรบกวน แต่ไม่กระทบสิ่งมีชีวิตโดยตรง</t>
  </si>
  <si>
    <t>จุดมืดดวงอาทิตย์เกิดจาก สนามแม่เหล็กของดวงอาทิตย์ที่มีความเข้มสูงผิดปกติ หรือ พลังงานความร้อนจึง ส่งขึ้นมาได้น้อยกว่า บริเวณรอบๆ</t>
  </si>
  <si>
    <t>เกิดจากการระเบิดบนดวงอาทิตย์ที่เรียกว่า ”การระเบิดลุกจ้า“  ไม่ส่งผลกระทบโดยตรงต่อสิ่งมีชีวิตบนโลก เนื่องจากชั้นบรรยากาศและสนามแม่เหล็กของโลกทำหน้าที่เป็นเกราะป้องกัน</t>
  </si>
  <si>
    <t>ดวงอาทิตย์เป็นดาวฤกษ์รุ่นหลัง เพราะเกิดจากก๊าซและฝุ่นที่มีธาตุหนัก ซึ่งมาจากการระเบิดของดาวฤกษ์รุ่นก่อน แสดงว่าดวงอาทิตย์ไม่ได้เกิดในยุคแรกของจักรวาล แต่เกิดภายหลังจากที่มีการสร้างธาตุต่าง ๆ ขึ้นมาแล้ว.</t>
  </si>
  <si>
    <t>ความหนาแน่นของดาวเคราะห์หินและดาวเคราะห์แก๊ส ต่างกัน โดย 	•	ดาวเคราะห์หิน (เช่น พุธ ศุกร์ โลก และอังคาร) มีความหนาแน่น สูงกว่า เพราะประกอบด้วยวัสดุหนัก เช่น หินและโลหะ 	•	ดาวเคราะห์แก๊ส (เช่น พฤหัสบดี เสาร์ ยูเรนัส และเนปจูน) มีความหนาแน่น ต่ำกว่า เพราะประกอบด้วยก๊าซเบา เช่น ไฮโดรเจนและฮีเลียม  สรุป: ดาวเคราะห์หินมีความหนาแน่นมากกว่าดาวเคราะห์แก๊ส.</t>
  </si>
  <si>
    <t>เกิดจากการปลดปล่อยพลังงานอย่างรุนแรงจากดวงอาทิตย์ โดยมีสาเหตุหลักมาจากการระเบิดบนดวงอาทิตย์ (solar flare) และการปลดปล่อยมวลสารจากโคโรนา (coronal mass ejection หรือ CME) ซึ่งส่งอนุภาคพลังงานสูงและสนามแม่เหล็กรบกวนมายังโลก</t>
  </si>
  <si>
    <t>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</si>
  <si>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ต่างกันเพราะ ดาวเคราะห์หินมีความหนาแน่นสูงกว่าดาวเคราะห์แก๊ส. </t>
  </si>
  <si>
    <t>เกิดจากสนามแม่เหล็กที่เข้มข้นและบิดเบี้ยวบนพื้นผิวของดวงอาทิตย์</t>
  </si>
  <si>
    <t>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</si>
  <si>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 xml:space="preserve">แตกต่างกันอย่างชัดเจน
ดาวศุกร์และดาวอังคาร มีองค์ประกอบหลักเป็น คาร์บอนไดออกไซด์ ในสัดส่วนที่สูงมาก และมีไนโตรเจนในสัดส่วนที่น้อยกว่า
โลก มีองค์ประกอบหลักเป็น ไนโตรเจน และ ออกซิเจน
</t>
  </si>
  <si>
    <t>ออกซิเจนส่วนใหญ่มาจากกระบวนการสังเคราะห์แสงของสิ่งมีชีวิตต่างๆ</t>
  </si>
  <si>
    <t>เกิดจากการปลดปล่อยพลังงานมหาศาลจากดวงอาทิตย์ในรูปแบบต่างๆ เช่น เปลวสุริยะ และการปลดปล่อยมวลสารจากโคโรนา อนุภาคพลังงานสูงที่ถูกปล่อยออกมาเหล่านี้สามารถส่งผลกระทบต่อโลกได้ โดยเฉพาะอย่างยิ่งต่อระบบสื่อสารและดาวเทียม แต่โดยทั่วไปแล้วไม่เป็นอันตรายต่อสิ่งมีชีวิตบนโลก เนื่องจากบรรยากาศและสนามแม่เหล็กโลกทำหน้าที่เป็นเกราะป้องกัน</t>
  </si>
  <si>
    <t>ดวงอาทิตย์เป็นดาวฤกษ์รุ่นหลังเพราะมีธาตุหนักที่เกิดจากดาวฤกษ์รุ่นก่อน</t>
  </si>
  <si>
    <t>ดาวเคราะห์หินมีความหนาแน่นมากกว่าดาวเคราะห์แก๊ส เนื่องจากประกอบด้วยวัสดุที่หนักกว่า</t>
  </si>
  <si>
    <t>โลกมีออกซิเจนมากเพราะมีสิ่งมีชีวิตสังเคราะห์ด้วยแสงที่ผลิตออกซิเจน ส่วนดาวเคราะห์อื่นไม่มีหรือมีน้อยมาก</t>
  </si>
  <si>
    <t>จุดมืดบนดวงอาทิตย์เกิดจากสนามแม่เหล็กเข้มข้นที่รบกวนการลำเลียงพลังงาน ทำให้บริเวณนั้นเย็นลงและดูมืดกว่ารอบข้าง</t>
  </si>
  <si>
    <t>พายุสุริยะเกิดจากการระเบิดบนดวงอาทิตย์ และแม้จะไม่กระทบต่อสิ่งมีชีวิตโดยตรงบนโลก แต่ส่งผลอย่างมากต่อเทคโนโลยี เช่น ดาวเทียม การสื่อสาร และระบบไฟฟ้า</t>
  </si>
  <si>
    <t xml:space="preserve">ดาวเคราะห์แต่ละดวงมีองค์ประกอบของชั้นบรรยากาศแตกต่างกัน เช่น
	•	โลกมีไนโตรเจน 78% ออกซิเจน 21%
	•	ดาวศุกร์มีคาร์บอนไดออกไซด์ 96.5%
	•	ดาวอังคารมีคาร์บอนไดออกไซด์ 95%
แสดงให้เห็นว่าโลกมีออกซิเจนมากกว่าดาวเคราะห์อื่นอย่างชัดเจน
</t>
  </si>
  <si>
    <t xml:space="preserve">เพราะมันเกิดจากการยุบตัวของเมฆก๊าซและฝุ่น (เนบิวลา) ที่เกิดจากแรงโน้มถ่วงของเนบิวลาเอง </t>
  </si>
  <si>
    <t>ดาวเคราะห์หินมีความหนาแน่นสูงเพราะมีองค์ประกอบเป็นหินและโลหะหนัก ขณะที่ดาวเคราะห์แก๊สมีความหนาแน่นต่ำกว่าเนื่องจากส่วนใหญ่ประกอบด้วยแก๊สเบาและชั้นบรรยากาศที่พองตัวมาก</t>
  </si>
  <si>
    <t>ดาวศุกร์และดาวอังคารมีคาร์บอนไดออกไซด์เป็นแก๊สหลัก ส่วนโลกมีไนโตรเจนและออกซิเจนเป็นแก๊สหลัก องค์ประกอบของชั้นบรรยากาศจึงแตกต่างกันอย่างชัดเจน</t>
  </si>
  <si>
    <t>ชั้นบรรยากาศของโลกมีปริมาณแก๊สออกซิเจนมากกว่าดาวเคราะห์ดวงอื่น เพราะโลกมีสิ่งมีชีวิตที่สามารถสังเคราะห์แสงได้จำนวนมาก โดยเฉพาะ ไซยาโนแบคทีเรีย</t>
  </si>
  <si>
    <t>จุดมืดดวงอาทิตย์เกิดจากสนามแม่เหล็กที่รุนแรงบริเวณผิวดวงอาทิตย์ ทำให้อุณหภูมิบริเวณนั้นต่ำกว่าบริเวณรอบข้าง จึงเห็นเป็นจุดมืด</t>
  </si>
  <si>
    <t>พายุสุริยะเกิดจากการระเบิดหรือการปลดปล่อยพลังงานขนาดใหญ่บนดวงอาทิตย์ เช่น การปะทุของเปลวสุริยะ
โดยทั่วไป พายุสุริยะ ไม่ส่งผลโดยตรงต่อสิ่งมีชีวิตบนโลก เพราะโลกมีชั้นบรรยากาศและสนามแม่เหล็กคอยปกป้องอนุภาคพลังงานสูงเหล่านี้ไว้</t>
  </si>
  <si>
    <t>เกิดจากการรวมตัวของเนบิวลา (กลุ่มแก๊สและฝุ่น) ที่ได้รับอิทธิพลจากการระเบิดของดาวฤกษ์รุ่นก่อนหน้า (ซูเปอร์โนวา)</t>
  </si>
  <si>
    <t>ดาวศุกร์และดาวอังคารมี
คาร์บอนไดออกไซด์เป็นแก๊สหลัก
• แต่โลกมีไนโตรเจนมากที่สุด รองลงมาคือออกซิเจน</t>
  </si>
  <si>
    <t>โลกมีสิ่งมีชีวิต เช่น พืช และแพลงก์ตอน ที่
สามารถสังเคราะห์แสงและปล่อยออกซิเจนออกมา
ทำให้โลกมีออกซิเจนมากกว่าดาวเคราะห์ดวงอื่น
ออกซิเจนบนโลกส่วนใหญ่มาจากคาร
สังเคราะห์แสงของพืชและแพลงก์ตอนใน</t>
  </si>
  <si>
    <t>เกิดจากการปลดปล่อยพลังงานมหาศาลจากดวงอาทิตย์ โดยเฉพาะอย่างยิ่งจากการระเบิดของเปลวสุริยะ (solar flare) และการพ่นมวลโคโรนา (coronal mass ejection หรือ CME) ทำให้เกิดอนุภาคพลังงานสูงและสนามแม่เหล็กที่รุนแรง พุ่งออกมาจากดวงอาทิตย์</t>
  </si>
  <si>
    <t>ดาวศุกร์และดาวอังคารมี
คาร์บ่อนไดออกไซด์เป็นแก๊สหลัก
 แต่โลกมีไนโตรเจนมากที่สุด รองลงมาคือออกซิเจน</t>
  </si>
  <si>
    <t>โลกมีสิ่งมีชีวิต เช่น พืช และแพลงก์ตอน ที่
สามารถสังเคราะห์แสงและปล่อยออกซิเจนออกมาทำให้โลกมีออกซิเจนมากกว่าดาวเคราะห์ดวงอื่น|
ออกซิเจนบน โลกส่วนใหญ่มาจากคาร
สังเคราะห์แสงของพืชและแพลงก์ตอนใน</t>
  </si>
  <si>
    <t>เกิดจากการปลดปล่อยพลังงานมหาศาลจากดวงอาทิตย์ในรูปแบบต่างๆ เช่น เปลวสุริยะ (solar flare), การปลดปล่อยมวลสารจากโคโรนา (Coronal Mass Ejection - CME), และลมสุริยะ (solar wind)</t>
  </si>
  <si>
    <t>เพราะต้นกำเนิดดวงอาทิตย์เกิดจากซากจากดาวฤกษ์รุ่นก่อน</t>
  </si>
  <si>
    <t>เเตกต่างกันเพราะดาวเคราะห์เเก๊สความหนาเเน่นน้อยเเละดาวเคราะห์หินความหนาเเน่นมาก</t>
  </si>
  <si>
    <t>เเตกต่างกันเพราะ โลกมีไนโตรเจนมากสุด
เเต่ดาวอังคารเเละดาวศุกร์ มีคาร์บอนไดออกไซด์มากสุด</t>
  </si>
  <si>
    <t>เพราะโลกมีต้นไม้เลยอะ เเละได้ออกซิเจนจากการนิวเคลียร์ฟิวชั่นดาวฤกษ์รุ่นก่อนจนเกิดออกซิเจน</t>
  </si>
  <si>
    <t>สนามเเม่เหล็กเข้มข้นสูงจนไม่มีความร้อน</t>
  </si>
  <si>
    <t>ผลกระทบคือดาวเทียมรวนเเละเกิดจากการพ่นมวลคอโรนาร่วมกับการลุกจ้า ทำให้อนุภาคมีประจุเคลื่อนที่ความเร็วสูง</t>
  </si>
  <si>
    <t>โลกมีสิ่งมีชีวิต เช่น พืช และแพลงก์ตอน ที่
สามารถสังเคราะห์แสงและปล่อยออกซิเจนออกมาทำให้โลกมีออกซิเจนมากกว่าดาวเคราะห์ดวงอื่น)
ออกซิเจนบนโลกส่วนใหญ่มาจากคาร
สังเคราะห์แสงของพืชและแพลงก์ตอนใน</t>
  </si>
  <si>
    <t>เกิดจากการปลดปล่อยพลังงานอย่างรุนแรงจากดวงอาทิตย์ ซึ่งส่งผลกระทบต่อเทคโนโลยีบนโลก เช่น ระบบสื่อสารและระบบไฟฟ้า แต่โดยทั่วไปแล้วไม่ส่งผลกระทบโดยตรงต่อสิ่งมีชีวิตบนโลก</t>
  </si>
  <si>
    <t>ดวงอาทิตย์เป็นดาวฤกษ์รุ่นหลัง เพราะมีธาตุหนักจากดาวฤกษ์รุ่นก่อนเจือปนอยู่ในองค์ประกอบ</t>
  </si>
  <si>
    <t>ดาวเคราะห์หิน: เล็กกว่าแต่หนาแน่นมากกว่า  ดาวเคราะห์แก๊ส: ใหญ่กว่าแต่หนาแน่นน้อยกว่า</t>
  </si>
  <si>
    <t>โลกมีออกซิเจนมาก เพราะมี พืชและสาหร่าย คอยผลิตออกซิเจนจากการ สังเคราะห์ด้วยแสง ซึ่งดาวเคราะห์อื่นไม่มี</t>
  </si>
  <si>
    <t>เกิดจากสนามแม่เหล็กที่บิดเบี้ยวและสับสนภายในเขตพาความร้อนของดวงอาทิตย์ การรบกวนของสนามแม่เหล็ก</t>
  </si>
  <si>
    <t>เกิดจากการระเบิดอย่างรุนแรงบนผิวดวงอาทิตย์
ส่งผลกระทบต่อสิ่งมีชีวิตบนโลกได้ โดยเฉพาะอย่างยิ่งจากการรบกวนสนามแม่เหล็กโลก (magnetosphere) และการส่งคลื่นรบกวนในย่านความถี่วิทยุ
ส่งผลกระทบต่อระบบนำทางของสัตว์บางชนิดที่ใช้สนามแม่เหล็กโลกในการนำทาง เช่น ปลาวาฬสีเทา</t>
  </si>
  <si>
    <t xml:space="preserve">ดาวฤกษ์เกิดจากการยุบ ตัวของเนบิวลาที่เกิดจากแรงโน้มถ่วงของเนบิวลาเอง ทำให้ที่แกนกลางของเนบิวลาที่ยุบตัวลงนี้ จะมีอุณหภูมิสูงกว่าที่ขอบนอก เมื่ออุณหภูมิแกนกลางสูงมากขึ้น เป็นหลายแสนองศาเซลเซียส </t>
  </si>
  <si>
    <t>ดาวเคราะห์ที่มีลักษณะเป็นพื้นโลก (หิน) จะมีความหนาแน่นมากกว่าดาวเคราะห์ก๊าซและน้ำแข็ง</t>
  </si>
  <si>
    <t>ดาวศุกร์และดาวอังคารมีคาร์บอนไดออกไซด์เป็นองค์ประกอบหลักในปริมาณที่สูงมาก ในขณะที่โลกมีไนโตรเจนและออกซิเจนเป็นองค์ประกอบหลัก.
โลกมีก๊าซออกซิเจนในปริมาณมาก ซึ่งเป็นสิ่งที่แตกต่างจากดาวศุกร์และดาวอังคารอย่างชัดเจน.
สัดส่วนของก๊าซไนโตรเจนในแต่ละดาวเคราะห์ก็แตกต่างกัน.</t>
  </si>
  <si>
    <t>โลกมีสิ่งมีชีวิตที่สังเคราะห์ด้วยแสง ซึ่งเป็นผู้ผลิตแก๊สออกซิเจนหลักผ่านกระบวนการสังเคราะห์ด้วยแสง ในขณะที่ดาวเคราะห์ดวงอื่นไม่มีสิ่งมีชีวิตหรือมีน้อยมาก
ออกซิเจนบนโลกส่วนใหญ่มาจากกระบวนการสังเคราะห์ด้วยแสงของพืช สาหร่าย และแบคทีเรียบางชนิด</t>
  </si>
  <si>
    <t xml:space="preserve">เกิดจากการระเบิดอย่างรุนแรงบนผิวดวงอาทิตย์
ส่งผลกระทบต่อสิ่งมีชีวิตบนโลกได้ โดยเฉพาะอย่างยิ่งจากการรบกวนสนามแม่เหล็กโลก (magnetosphere) และการส่งคลื่นรบกวนในย่านความถี่วิทยุ
ส่งผลกระทบต่อระบบนำทางของสัตว์บางชนิดที่ใช้สนามแม่เหล็กโลกในการนำทาง เช่น ปลาวาฬสีเทา </t>
  </si>
  <si>
    <t>เพราะเกิดจากดาวฤกษ์รุ่นก่อน</t>
  </si>
  <si>
    <t>ความหนาของดาวฤกษ์หิน</t>
  </si>
  <si>
    <t>ปริมาณของแก๊ส</t>
  </si>
  <si>
    <t>เพราะโลกมีสิ่งมีชีวิตที่สังเคราะห์ด้วยแสงจึงปล่อยออกซิเจนออกมา</t>
  </si>
  <si>
    <t>สนามแม่เหล็กรบกวนการนำพาความร้อน</t>
  </si>
  <si>
    <t>การระเบิดหรือการกระจายพลังงานขนาดใหญ่ของดวงอาทิตย์</t>
  </si>
  <si>
    <t xml:space="preserve"> ดาวเคราะห์หินมีความหนาแน่นสูงกว่าดาวเคราะห์แก๊ส</t>
  </si>
  <si>
    <t>ระบบสุริยะมีองค์ประกอบที่แตกต่างกัน</t>
  </si>
  <si>
    <t>เกิดจากการปลดปล่อยพลังงานอย่างรุนแรงจากดวงอาทิตย์ ทำให้เกิดอนุภาคพลังงานสูง เช่น อิเล็กตรอนและโปรตอน พัดออกจากดวงอาทิตย์ด้วยความเร็วและปริมาณที่สูง</t>
  </si>
  <si>
    <t>เรากล่าวว่าดวงอาทิตย์เป็นดาวฤกษ์รุ่นหลังนั้น มีเหตุผลหลักมาจาก องค์ประกอบทางเคมีของดวงอาทิตย์ และ ทฤษฎีกำเนิดระบบสุริยะ</t>
  </si>
  <si>
    <t>ความหนาแน่นของดาวเคราะห์หินและดาวเคราะห์แก๊ส แตกต่างกันอย่างชัดเจน โดยดาวเคราะห์หินมีความหนาแน่นสูงกว่าดาวเคราะห์แก๊สมาก</t>
  </si>
  <si>
    <t>เพราะคาร์บอนไดออกไซด์ต่างกัน</t>
  </si>
  <si>
    <t>โลกเป็นดาวเคราะห์ที่มีปริมาณแก๊สออกซิเจนในชั้นบรรยากาศสูงกว่าดาวเคราะห์ดวงอื่น ๆ อย่างเห็นได้ชัด</t>
  </si>
  <si>
    <t>เป็นปรากฏการณ์ที่เกิดขึ้นบนพื้นผิวที่มองเห็นได้ของดวงอาทิตย์ที่เรียกว่า โฟโตสเฟียร์</t>
  </si>
  <si>
    <t>พายุสุริยะเป็นปรากฏการณ์ที่เกิดจากการปลดปล่อยพลังงานและอนุภาคพลังงานสูงจากดวงอาทิตย์อย่างรุนแรง ซึ่งมีสาเหตุหลักมาจากกิจกรรมบนดวงอาทิตย์</t>
  </si>
  <si>
    <t>เพราะดวงอาทิตย์ มีธาตุหนักปะปนอยู่มาก ซึ่งเป็นหลักฐานว่า เกิดขึ้นหลังจากมีซูเปอร์โนวารุ่นก่อน ที่สร้างธาตุเหล่านี้ขึ้นมาก่อน</t>
  </si>
  <si>
    <t>ความหนาแน่นของดาวเคราะห์หิน “มากกว่า” ดาวเคราะห์แก๊ส อย่างชัดเจน</t>
  </si>
  <si>
    <t>ดาวแต่ละดวงมีองค์ประกอบของชั้นบรรยากาศแตกต่างกัน โดยดาวศุกร์และดาวอังคารมีคาร์บอนไดออกไซด์เป็นส่วนใหญ่ ส่วนโลกมีไนโตรเจนและออกซิเจนมากกว่า ทำให้สิ่งแวดล้อมและการดำรงชีวิตต่างกันด้วย</t>
  </si>
  <si>
    <t xml:space="preserve">
ชั้นบรรยากาศของโลกมีออกซิเจนมากกว่าดาวเคราะห์ดวงอื่น เพราะโลกมีพืชและสิ่งมีชีวิตที่สามารถสังเคราะห์แสงได้ และออกซิเจนบนโลกมาจากกระบวนการสังเคราะห์ด้วยแสงของพืช แพลงก์ตอน และสาหร่ายในทะเล</t>
  </si>
  <si>
    <t>จุดมืดบนดวงอาทิตย์เกิดจาก สนามแม่เหล็กที่รุนแรง บริเวณผิวของดวงอาทิตย์ ซึ่งทำให้ การพาความร้อน (convection) จากชั้นในของดวงอาทิตย์ถูกยับยั้ง ส่งผลให้บริเวณนั้นมี อุณหภูมิต่ำกว่าบริเวณโดยรอบ จึงมองเห็นเป็นจุดสีมืดหรือคล้ำกว่าพื้นที่อื่น</t>
  </si>
  <si>
    <t>พายุสุริยะ (Solar Storm) เกิดจากการระเบิดอย่างรุนแรงบนดวงอาทิตย์</t>
  </si>
  <si>
    <t>ดวงอาทิตย์ถูกเรียกว่าเป็นดาวฤกษ์รุ่นหลัง เพราะว่ามันเกิดจากเศษซากของดาวฤกษ์รุ่นแรกที่ระเบิดเป็นซูเปอร์โนวา และกระจายธาตุหนักออกไปในอวกาศ ดวงอาทิตย์จึงมีธาตุหนักอยู่ด้วย ทำให้ดวงอาทิตย์เป็นดาวฤกษ์ที่มีองค์ประกอบของธาตุหนักมากกว่าดาวฤกษ์รุ่นแรก ๆ ที่เกิดในช่วงแรกของเอกภพ</t>
  </si>
  <si>
    <t>ความหนาแน่นของดาวเคราะห์หินและดาวเคราะห์แก๊สต่างกัน โดยทั่วไปดาวเคราะห์หินมีความหนาแน่นสูงกว่าดาวเคราะห์แก๊ส เนื่องจากดาวเคราะห์หินมีองค์ประกอบหลักเป็นหินและโลหะที่มีความหนาแน่นสูง ในขณะที่ดาวเคราะห์แก๊สมีองค์ประกอบหลักเป็นก๊าซ เช่น ไฮโดรเจนและฮีเลียม ซึ่งมีความหนาแน่นต่ำกว่า  ตัวอย่างเช่น โลกมีความหนาแน่นประมาณ 5.5 กรัม/ลูกบาศก์เซนติเมตร ในขณะที่ดาวพฤหัสบดีมีความหนาแน่นประมาณ 1.3 กรัม/ลูกบาศก์เซนติเมตร</t>
  </si>
  <si>
    <t>ไม่เหมือนกันเพราะองค์ประกอบเเต่ละดาว เปอร์เซ็นต์เเตกต่างกัน</t>
  </si>
  <si>
    <t>ชั้นบรรยากาศของโลกมีปริมาณแก๊สออกซิเจนมากเนื่องจากกระบวนการสังเคราะห์ด้วยแสงของพืชและสาหร่าย โดยใช้พลังงานแสงอาทิตย์เปลี่ยนคาร์บอนไดออกไซด์และน้ำเป็นกลูโคสและออกซิเจน โดยออกซิเจนส่วนใหญ่มาจากสาหร่ายและพืชในมหาสมุทรและบนบกที่ทำหน้าที่สังเคราะห์ด้วยแสง</t>
  </si>
  <si>
    <t>สนามแม่เหล็กเข้มข้น</t>
  </si>
  <si>
    <t>พายุสุริยะเกิดขึ้นจากกระบวนการปลดปล่อยพลังงานแม่เหล็กบนพื้นผิวดวงอาทิตย์ โดยเฉพาะบริเวณจุดดับบนดวงอาทิตย์ ทำให้มีการปลดปล่อยอนุภาคพลังงานสูงและสนามแม่เหล็กออกมาในอวกาศ
ผลกระทบต่อสิ่งมีชีวิตบนโลก:
1. ไม่ส่งผลกระทบโดยตรงต่อสิ่งมีชีวิตบนโลก เนื่องจากชั้นบรรยากาศและสนามแม่เหล็กโลกช่วยป้องกันอนุภาคพลังงานสูงจากพายุสุริยะ
2. แต่พายุสุริยะอาจส่งผลกระทบต่อการทำงานของระบบสื่อสารและระบบไฟฟ้า โดยเฉพาะระบบดาวเทียมและโครงข่ายไฟฟ้า ซึ่งอาจทำให้เกิดการหยุดชะงักหรือความเสียหายในระบบเหล่านี้
โดยรวมแล้ว พายุสุริยะไม่ส่งผลกระทบโดยตรงต่อสิ่งมีชีวิตบนโลก แต่ส่งผลกระทบต่อระบบเทคโนโลยีที่มนุษย์ใช้</t>
  </si>
  <si>
    <t>เพราะ ดวงอาทิตย์เนบิวลาสุริยะเกิดจากซากระเบิดซุปเปอร์ของดาวฤกษ์รุ่นก่อนดวงอาทิตย์</t>
  </si>
  <si>
    <t>ดาวศุกร์และดาวอังคารมีองค์ประกอบหลักเป็นคาร์บอนไดออกไซด์ในสัดส่วนที่สูงมาก ทำให้บรรยากาศหนาแน่นและมีผลต่ออุณหภูมิพื้นผิว ในขณะที่โลกมีไนโตรเจนและออกซิเจนเป็นองค์ประกอบหลัก</t>
  </si>
  <si>
    <t>การอยู่ในเขตที่เอื้อต่อการดำรงชีวิต
การมีน้ำในสถานะของเหลว
สิ่งมีชีวิตที่สังเคราะห์แสง</t>
  </si>
  <si>
    <t>สนามแม่เหล็กที่รุนแรงและซับซ้อนมากบนดวงอาทิตย์</t>
  </si>
  <si>
    <t>การปลดปล่อยมวลโคโรนา
การปะทุบนดวงอาทิตย์
พายุสุริยะไม่ได้ส่งผลกระทบโดยตรงต่อสิ่งมีชีวิตบนโลกอย่างมีนัยสำคัญในแง่ของอันตรายถึงชีวิตหรือการบาดเจ็บ</t>
  </si>
  <si>
    <t>เพราะดวงอาทิตย์เกิดจากซากดาวฤกษ์รุ่นก่อน</t>
  </si>
  <si>
    <t>ต่างกันเพราะดาวเคราะห์เเก๊สความหนาเเน่นน้อยกว่าดาวเคราะห์หิน</t>
  </si>
  <si>
    <t>มีองค์ประกอบที่แตกต่างกัน โดยทั่วไปสามารถแบ่งดาวเคราะห์ออกเป็นสองประเภทหลักๆ คือ ดาวเคราะห์หิน</t>
  </si>
  <si>
    <t>เนื่องจากสิ่งมีชีวิตบนโลกได้วิวัฒนาการมาเพื่อผลิตออกซิเจนผ่านกระบวนการสังเคราะห์แสง โดยพืช แพลงก์ตอน และสาหร่าย จะเปลี่ยนก๊าซคาร์บอนไดออกไซด์ในบรรยากาศให้เป็นอาหาร และปล่อยก๊าซออกซิเจนออกมาเป็นผลพลอยได้</t>
  </si>
  <si>
    <t>สนามแม่เหล็กที่รุนแรงซับซ้อนมากในดวงอาทิตย์</t>
  </si>
  <si>
    <t>การปลดปล่อยมวลโคโรนา
การปะทุบนดวงอาทิตย์</t>
  </si>
  <si>
    <t xml:space="preserve">ดาวศุกร์ คาร์บอนไดออกไซด์ 96.5% ไนโตรเจน 3.5%
โลก ไนโตรเจน 78% ออกซิเจน 21% อื่นๆ 1%
ดาวอังคาร คาร์บอนไดออกไซด์ 95% ไนโตรเจน 3% อื่นๆ 2%
</t>
  </si>
  <si>
    <t xml:space="preserve">เกิดจากการปลดปล่อยพลังงานอย่างรุนแรงจากดวงอาทิตย์ โดยมีอนุภาคพลังงานสูง เช่น อิเล็กตรอนและโปรตอน พุ่งออกมาด้วยความเร็วสูง พายุสุริยะสามารถรบกวนระบบสื่อสาร โทรคมนาคม รวมถึงดาวเทียมและระบบไฟฟ้าได้ แต่โดยทั่วไปแล้วไม่เป็นอันตรายต่อสิ่งมีชีวิตบนโลก เนื่องจากชั้นบรรยากาศและสนามแม่เหล็กโลกทำหน้าที่เป็นเกราะป้องกัน. </t>
  </si>
  <si>
    <t>นายวสวัตติ์ พ่วงทอง</t>
  </si>
  <si>
    <t>เพราะเกิดจากกลุ่มแก๊สที่มีธาตุหนักซึ่งเป็นผลผลิตจากการระเบิดของดาวฤกษ์รุ่นก่อนหน้า</t>
  </si>
  <si>
    <t>ดาวเคราะห์หินมีความหนาแน่น “สูงกว่า” ดาวเคราะห์แก๊ส เพราะประกอบด้วยหินและโลหะ ส่วน ดาวเคราะห์แก๊สมีความหนาแน่น “ต่ำกว่า” เพราะมีองค์ประกอบหลักเป็นก๊าซเบา เช่น ไฮโดรเจน และฮีเลียม</t>
  </si>
  <si>
    <t>มีองค์กอบของแกสต่างกัน</t>
  </si>
  <si>
    <t>โลกมีออกซิเจนมากเพราะสิ่งมีชีวิตสังเคราะห์แสงผลิตออกซิเจนอย่างต่อเนื่อง และโลกสามารถเก็บรักษาออกซิเจนไว้ได้ ส่วนดาวเคราะห์ดวงอื่น เช่น พุธ ศุกร์ หรือดาวอังคาร ไม่มีสิ่งมีชีวิตสังเคราะห์แสง และมีสภาพแวดล้อมไม่เหมาะสม จึงไม่มีออกซิเจนในปริมาณสูง</t>
  </si>
  <si>
    <t>สนามเเม่เหล็กสูงเกิน</t>
  </si>
  <si>
    <t>เกิดจากการพ่นของดวงอาทิตย์เเละประจุความเร็วสูง</t>
  </si>
  <si>
    <t>ดาวศุกร์: มีคาร์บอนไดออกไซด์เป็นองค์ประกอบหลักถึง 96.5%
	•	โลก: มีไนโตรเจนเป็นองค์ประกอบหลัก 78% และออกซิเจน 21%
	•	ดาวอังคาร: มีคาร์บอนไดออกไซด์เป็นองค์ประกอบหลักถึง 95%
ดังนั้นชั้นบรรยากาศของแต่ละดาวมีองค์ประกอบไม่เหมือนกัน โดยเฉพาะโลกที่มีออกซิเจนมาก ต่างจากดาวศุกร์และดาวอังคารที่มีคาร์บอนไดออกไซด์สูง</t>
  </si>
  <si>
    <t xml:space="preserve">เพราะบนโลกมีสิ่งมีชีวิตที่สามารถสังเคราะห์แสง เช่น พืช แพลงก์ตอน และสาหร่าย ซึ่งผลิตออกซิเจนจากกระบวนการสังเคราะห์แสง ทำให้ปริมาณออกซิเจนในชั้นบรรยากาศของโลกเพิ่มขึ้น แตกต่างจากดาวเคราะห์ดวงอื่นที่ไม่มีสิ่งมีชีวิตเหล่านี้
</t>
  </si>
  <si>
    <t xml:space="preserve">จุดมืดดวงอาทิตย์ (Sunspots) เกิดจากบริเวณที่มีสนามแม่เหล็กเข้มข้นบนดวงอาทิตย์ ซึ่งรบกวนการพาความร้อนจากภายในดวงอาทิตย์ขึ้นสู่ผิว ทำให้อุณหภูมิบริเวณนั้นต่ำกว่าบริเวณรอบๆ จึงมองเห็นเป็นจุดมืดเมื่อเปรียบเทียบกัน ถึงแม้จะยังร้อนมาก (ประมาณ 3,000–4,000 องศาเซลเซียส) แต่ก็เย็นกว่าพื้นผิวรอบข้าง (ประมาณ 5,500 องศาเซลเซียส)
</t>
  </si>
  <si>
    <t>พายุสุริยะ (Solar Storm) เกิดจากการระเบิดของพลังงานบนดวงอาทิตย์ เช่น การปะทุของจุดมืด (Solar Flare) หรือการปลดปล่อยมวลโคโรนา (Coronal Mass Ejection: CME) ซึ่งจะพ่นอนุภาคพลังงานสูงและคลื่นแม่เหล็กไฟฟ้าออกสู่อวกาศ</t>
  </si>
  <si>
    <t>เพราะมีธาตุหลักจำนวนมากในองค์ประกอบ บ่งบอกถึงซากของดาวฤกษ์ก่อนหน้าทีได้ระเบิดไปแล้ว</t>
  </si>
  <si>
    <t>ต่างกัน เนื่องจากองค์ประกอบภายในและโครงสร้างของดาวทั้ง2ประเภท ต่างกัน</t>
  </si>
  <si>
    <t>แตกต่างกันเพราะมีองค์ประกอบของธาตุที่แตกต่างกัน</t>
  </si>
  <si>
    <t>เพราะว่า โลกมีสิ่งมีชีวิตที่สังเคราะห์ด้วยแสงและ ออกซิเจนออกมากจากการกระบวนการสังเคราะห์ด้วยแสง</t>
  </si>
  <si>
    <t>แกรมูล ซึ่งเป็นบริเวณที่มีอุณหภูมิต่ำที่สุด</t>
  </si>
  <si>
    <t>ปลดปล่อยพลังงานมหาศาลจากดวงอาทิตย์ ผลกระทบต่อสิ่งมีชีวิตไม่กระทบโดยตรง แต่ส่งผลทางอ้อม เช่น ในด้านการสื่อสารและดาวเทียม กระแสไฟฟ้าผิดปกติในระบบไฟฟ้า</t>
  </si>
  <si>
    <t>เพราะมีธาตุหนักจำนวนมากในองค์ประกอบซึ่งบ่งบอกว่าเป็นซากของดาวฤกษ์รุ่นก่อนเกิดการระเบิดและกาหลอมรวมของธาตุ</t>
  </si>
  <si>
    <t>มีความหนาแน่นต่างกันเพราะองค์ประกอบภายในและโครงสร้างของดาวที่แตกต่างกัน</t>
  </si>
  <si>
    <t>แตกต่างกันเพราะองค์ประกอบของธาตุที่แตกต่างกัน</t>
  </si>
  <si>
    <t>เพราะโลกมีสิ่งมีชีวิตที่สามมารถสังเคราะห์ด้วยแสงได้จนเกิดออกซิเจนออกมา</t>
  </si>
  <si>
    <t>เกิดจากการปลดปล่อยพลังงานมหาศาลจากดวงอาทิตย์ไม่ส่งผลต่อสิ่งมีชีวิตโดยตรงแต่ส่งผลทางอ้อมต่อระบบสื่อสาร ดาวเทียมและระบบไฟฟ้าต่างๆ</t>
  </si>
  <si>
    <t>แตกต่าง มีแก๊สปริมาณแตกต่างกัน และชนิดแตกต่าง กัน</t>
  </si>
  <si>
    <t xml:space="preserve">เกิดจากสนามแม่เหล็กที่เข้มข้นและบิดเบี้ยวบนพื้นผิวของดวงอาทิตย์ ซึ่งขัดขวางการถ่ายเทความร้อน ทำให้บริเวณนั้นมีอุณหภูมิต่ำกว่าบริเวณโดยรอบและปรากฏเป็นจุดมืด 
</t>
  </si>
  <si>
    <t>เกิดจากการปลดปล่อยพลังงานมหาศาลจากดวงอาทิตย์ โดยเฉพาะอย่างยิ่งจากการระเบิดที่เรียกว่า "เปลวสุริยะ" (Solar Flare) หรือการปลดปล่อยมวลสารจากโคโรนา (Coronal Mass Ejection, CME) ทำให้อนุภาคประจุไฟฟ้าจำนวนมากถูกพัดพาออกมา ซึ่งอนุภาคเหล่านี้สามารถรบกวนระบบการสื่อสารบนโลก และอาจส่งผลกระทบต่อดาวเทียม ระบบไฟฟ้า และอุปกรณ์อิเล็กทรอนิกส์ต่างๆ</t>
  </si>
  <si>
    <t>ดาวฤกษ์เกิดจากการยุบตัวของเนบิวลาที่เกิดจากแรงโน้มถ่วงของเนบิวลาเอง</t>
  </si>
  <si>
    <t>แตกต่างกันอย่างมาก ดาวเคราะห์ขนาดใหญ่ที่มีลักษณะเป็นดาวเคราะห์แก๊ส ได้แก่ ดาวพฤหัสบดี ดาวเสาร์ ดาวยูเรนัส และดาวเนปจูน แม้จะมีขนาดที่ใหญ่มาก แต่ก็มีความหนาแน่นน้อยกว่าดาวเคราะห์หินทั้ง 4 ดวง เนื่องจากประกอบด้วยธาตุที่เบากว่า</t>
  </si>
  <si>
    <t>แตกต่าง มีแก๊สปริมาณแตกต่างกัน และชนิดแตกต่างกัน</t>
  </si>
  <si>
    <t>เพราะว่าโลกอยู่เขตที่เอื้อชีวิตในระบบสุริยะ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ได้จากมหาสมุทร เป็นปริมาณมหาศาล ในมหาสมุทรมี Phytoplankton.</t>
  </si>
  <si>
    <t xml:space="preserve">พายุสุริยะ คือปรากฏการณ์หนึ่งที่เกิดจากการที่ผิวดวงอาทิตย์ระเบิดขึ้นมาที่เรียกว่า การระเบิดลุกจ้า ที่ทำให้อนุภาคประจุไฟฟ้าพุ่งออกมาจำนวนมหาศาล ประจุไฟฟ้าที่พุ่งออกมานี้จะรบกวนระบบการสื่อสาร ส่งผลทำให้การสื่อสารโทรคมนาคมเป็นอัมพาต อาทิ ทำให้เครื่องบินไม่สามารถติดต่อกับหอบังคับการได้ โทรศัพท์มือถือใช้งานไม่ได้ </t>
  </si>
  <si>
    <t>แตกต่างเพราะมีแก๊สปริมาณไม่เท่ากันและมีแก็สคนละชนิดกัน</t>
  </si>
  <si>
    <t xml:space="preserve">เนื่องจากกระบวนการสังเคราะห์แสงของพืชและสิ่งมีชีวิตอื่นๆ ออกซิเจนบนโลกส่วนใหญ่เกิดจากการสังเคราะห์แสง </t>
  </si>
  <si>
    <t>แตกต่างกันเพราะมีแก๊สปริมาณแตกต่างกันและชนิดของแก๊สแตกต่างกัน</t>
  </si>
  <si>
    <t>เกิดจากสนามแม่เหล็กที่เข้มข้นและบิดเบี้ยว บนพื้นผิวของดวงอาทิตย์ซึ่งขัดขวางการถ่ายเทความร้อนทำให้ บนพื้นผิวของดวงอาทิตย์ซึ่งขัดขวางการถ่ายเทความร้อนทำให้บริเวณนั้นมีอุณหภูมิต่ำกว่าบริเวณโดยรอบและปรากฏเป็นจุดมืด</t>
  </si>
  <si>
    <t xml:space="preserve">เนื่องจากกำเนิดมาจากเนบิวลาที่เกิดจากการยุบตัวของเนบิวลาดั้งเดิม </t>
  </si>
  <si>
    <t xml:space="preserve">มีความแตกต่างกันอย่างชัดเจน ดาวเคราะห์หินมีความหนาแน่นสูงกว่าดาวเคราะห์แก๊สมาก เนื่องจากองค์ประกอบหลักของดาวเคราะห์หินคือหินและโลหะ ในขณะที่ดาวเคราะห์แก๊สส่วนใหญ่ประกอบด้วยก๊าซเบา เช่น ไฮโดรเจนและฮีเลียม </t>
  </si>
  <si>
    <t>ความเหมือน:
ดาวศุกร์ โลก และดาวอังคาร ต่างมีไนโตรเจนเป็นองค์ประกอบในชั้นบรรยากาศ แม้ว่าจะมีสัดส่วนที่แตกต่างกันก็ตาม
ความแตกต่าง:
ดาวศุกร์และดาวอังคาร:
มีคาร์บอนไดออกไซด์เป็นองค์ประกอบหลักในชั้นบรรยากาศ (96.5% และ 95% ตามลำดับ)</t>
  </si>
  <si>
    <t xml:space="preserve">เนื่องจากสิ่งมีชีวิตบนโลกได้วิวัฒนาการมาเพื่อผลิตออกซิเจนผ่านกระบวนการสังเคราะห์แสง โดยพืช แพลงก์ตอน และสาหร่าย จะเปลี่ยนก๊าซคาร์บอนไดออกไซด์ในบรรยากาศให้เป็นอาหาร และปล่อยก๊าซออกซิเจนออกมาเป็นผลพลอยได้ </t>
  </si>
  <si>
    <t xml:space="preserve">เกิดจากสนามแม่เหล็กที่เข้มข้นและบิดเบี้ยวบนดวงอาทิตย์ ซึ่งขัดขวางการถ่ายเทความร้อนจากภายใน ทำให้บริเวณนั้นมีอุณหภูมิต่ำกว่าบริเวณโดยรอบ และปรากฏเป็นจุดมืด </t>
  </si>
  <si>
    <t>พายุสุริยะเกิดจากการประทุของพลังงานบนดวงอาทิตย์ ผลกระทบรบกวน GPS และการสื่อสารทำให้ไฟฟ้าดับในบางพื้นที่ไม่มีผลกระทบโดยตรงต่อสิ่งมีชีวิตเพราะสนามแม่เหล็กโลกช่วยป้องกันไว้</t>
  </si>
  <si>
    <t xml:space="preserve">ดวงอาทิตย์ถูกจัดว่าเป็นดาวฤกษ์รุ่นหลัง เนื่องจากเกิดจากการยุบตัวของเนบิวลา ซึ่งเป็นกลุ่มแก๊สและฝุ่นที่เหลือจากการระเบิดของดาวฤกษ์รุ่นก่อนหน้า (ซูเปอร์โนวา) การที่เนบิวลานี้มีธาตุหนักอยู่ด้วย แสดงให้เห็นว่ามันเคยผ่านกระบวนการสร้างธาตุหนักในดาวฤกษ์รุ่นแรกมาแล้ว </t>
  </si>
  <si>
    <t>ดาวเคราะห์หิน: มีความหนาแน่นสูงกว่าดาวเคราะห์แก๊สมาก เนื่องจากประกอบด้วยธาตุหนัก เช่น เหล็ก ซิลิเกต และหิน ดาวเคราะห์แก๊ส: มีความหนาแน่นต่ำกว่าดาวเคราะห์หิน เนื่องจากประกอบด้วยแก๊สเป็นส่วนใหญ่ เช่น ไฮโดรเจนและฮีเลียม ซึ่งเป็นธาตุที่เบา</t>
  </si>
  <si>
    <t>ความเหมือน:
ดาวศุกร์ โลก และดาวอังคาร ต่างก็มีแก๊สไนโตรเจนเป็นองค์ประกอบในชั้นบรรยากาศ
ความแตกต่าง:
ดาวศุกร์:
มีคาร์บอนไดออกไซด์เป็นองค์ประกอบหลัก (96.5%) และไนโตรเจน (3.5%)</t>
  </si>
  <si>
    <t>ชั้นบรรยากาศของโลกมีปริมาณแก๊สออกซิเจนมากกว่าดาวเคราะห์ดวงอื่น เนื่องจากโลกมีสิ่งมีชีวิตที่สังเคราะห์แสง เช่น พืชและสาหร่าย ซึ่งกระบวนการสังเคราะห์แสงจะปลดปล่อยออกซิเจนออกมาสู่ชั้นบรรยากาศ</t>
  </si>
  <si>
    <t>เกิดจากสนามแม่เหล็กที่เข้มข้นและบิดเบียวบนดวง
ทาให้บร้เวดนั้นมีอุณหภมิต่ากว่ามริเวดยรอบ และ
ปรากฏเป็นจุดมืด</t>
  </si>
  <si>
    <t>พายุสุริยะเกิดจากการประทุของพลังงานบนดวงอาทิตย์ ผลกระทบูรบุกวน GPS และการสื่อสารทำให้ไฟฟ้าดับ ในบางพื้นที่ไม่มีผลกระทบโดยตรงต่อสิ่งมี
ชีวิตเพราะสนามแม่เหล็ก โลกช่วยป้องกันไว้</t>
  </si>
  <si>
    <t>เนื่องจากไม่ได้เกิดขึ้นจากการยุบตัวของเนบิวลา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</si>
  <si>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แตกต่างกัน เนื่องจากองค์ประกอบส่วนใหญ่ของดาวเคราะห์หินเป็นหินและโลหะทำให้มีความหนาแน่นสูง ส่วนดาวเคราะห์แก๊สส่วนใหญ่มีองค์ประกอบเป็นแก๊สทำให้มีความหนาแน่นตำ่</t>
  </si>
  <si>
    <t>ดาวศุกร์กับดาวอังคารมีองค์ประกอบคือ คาร์บอนไดออกและไนโตรเจนทั้งสองดวงนี้มีแก๊สในปริมาณที่เทียบเท่ากัน แต่โลกมีปริมาณไนโตรเจนมากกว่าดาวทั้งสองดวง</t>
  </si>
  <si>
    <t>เพราะว่าในโลกมีนำ้ที่สถานะของเหลวทำให้มีสิ่งมีชีวิตเกิดขึ้นและเกิดการหมุนเวียนของออกซิเจน</t>
  </si>
  <si>
    <t>เกิดจากแกรนูล ซึ่งเป็นบริเวณที่อุณหภูมิตำ่ที่สุด</t>
  </si>
  <si>
    <t>เกิดจากการพ่นมวลคอโรนาร่วมกับการลุกจ้า ทำให้อนุภาคที่มีประจุเคลื่อนที่ด้วยความเร็วสูง</t>
  </si>
  <si>
    <t>ดาวฤกษ์เกิดจากการยุบ ตัวของเนบิวลาที่เกิดจากแรงโน้มถ่วงของเนบิวลาเอง</t>
  </si>
  <si>
    <t>ความหนาแน่นของดาวเคราะห์หินและดาวเคราะห์แก๊สมีความแตกต่างกันอย่างชัดเจน ดาวเคราะห์หินมีความหนาแน่นสูงกว่าดาวเคราะห์แก๊สมาก</t>
  </si>
  <si>
    <t>ต่าง ดาวศุกร์ มีคาร์บอนไดออกไซด์เป็นหลัก โลก มีไนโตรเจนมากที่สุด ดาวอังคาร มีคาร์บอนไดออกไซด์เป็นหลัก</t>
  </si>
  <si>
    <t>โลกมีออกซิเจนมากเพราะมีสิ่งมีชีวิต เช่น พืชและแพลงก์ตอน ที่สังเคราะห์แสงและปล่อยออกซิเจนออกมา</t>
  </si>
  <si>
    <t>เกิดจากสนามแม่เหล็กที่บิดเบี้ยวและสับสนภายใน เขตพาความร้อนของ ดวงอาทิตย์ การรบกวนของสนามแม่เหล็กอันทรงพลังเหล่านี้ก่อให้เกิดบริเวณที่มีพลังงานสูงบนดวงอาทิตย์ ซึ่งมักจะก่อให้เกิด เปลวสุริยะ และ การปลดปล่อยมวลโคโรนา</t>
  </si>
  <si>
    <t>การลุกจ้าการระเบิดใหญ่บนพื้นผิวดวงอาทิตย์ ปล่อยรังสีต่างๆ ออกมา
การปลดปล่อยก้อนมวลสารจากโคโรนาการพ่นกลุ่มแก๊สร้อนขนาดใหญ่และสนามแม่เหล็กออกจากดวงอาทิตย์
ส่งผลต่อสิ่งมีชีวิต</t>
  </si>
  <si>
    <t>มันไม่ได้เกิดขึ้นจากการยุบตัว ของเนบิวลา  เพียง อย่างเดียว แต่มีการอาศัยธาตุหนักที่เกิด จากการระเบิดของซูเปอร์โนวาของ ดาวฤกษ์รุ่นก่อนหน้าเป็นส่วนประกอบ</t>
  </si>
  <si>
    <t>ดาวเคราะห์หินมีความ หนาแน่นสูงกว่าดาวเคราะห์แก๊ส เพราะ องค์ประกอบและโครงสร้างที่แตกต่าง กัน</t>
  </si>
  <si>
    <t>ต่างกัน ตรงแก๊สต่างๆในดาวแต่ละดวง</t>
  </si>
  <si>
    <t>ออกซิเจนมาจากพืช</t>
  </si>
  <si>
    <t>สนามแม่เหล็กที่เข้มข้นและบิดเบี้ยวบน ดวงอาทิตย์ ซึ่งขัดขวางการถ่ายเทความ ร้อนจากภายในสู่พื้นผิว ทำให้บริเวณนั้นมี อุณหภูมิต่ำกว่าบริเวณโดยรอบ และ ปรากฏเป็นจุดมืด</t>
  </si>
  <si>
    <t>เกิดจากการ ระเบิดบนดวงอาทิตย์ที่รุนแรง ทำให้เกิด การปล่อยอนุภาคพลังงานสูงและรังสีแม่ เหล็กไฟฟ้าจำนวนมหาศาล</t>
  </si>
  <si>
    <t>เนื่องจากมันไม่ได้เกิดขึ้นจากการยุบตัวของเนบิวลา เพียงอย่างเดียว แต่มีการอาศัยธาตุหนักที่เกิดจากการระเบิดของซูเปอร์โนวาของดาวฤกษ์รุ่นก่อนหน้าเป็นส่วนประกอบ</t>
  </si>
  <si>
    <t>ดาวเคราะห์หินจะมีความหนาแน่นสูงกว่าดาวเคราะห์แก๊สเพราะมีองค์ประกอบภายในแตกต่างกัน</t>
  </si>
  <si>
    <t>ดาวศุกร์และดาวอังคารมีคาร์บอนไดออกไซด์เป็นองค์ประกอบสูง
โลกมีคาร์บอนไดออกไซด์เป็นองค์ประกอบน้อย</t>
  </si>
  <si>
    <t>เพราะโลกอยู่ในเขตเอื้อชีวิตและออกซิเจนเกิดจากกระบวนการสังเคราะห์ด้วยแสงของพืช</t>
  </si>
  <si>
    <t>เกิดจากสนามแม่เหล็กที่เข้มข้นและบิดเบี้ยวบนพื้นผิวของดวงอาทิตย์ ทำให้ความร้อนจากภายในไม่สามารถไหลเวียนมายังพื้นผิวได้อย่างปกติ บริเวณนั้นจึงมีอุณหภูมิต่ำกว่าบริเวณโดยรอบ ทำให้มองเห็นเป็นจุดมืด</t>
  </si>
  <si>
    <t>เกิดจากการปลดปล่อยพลังงานมหาศาลจากดวงอาทิตย์ จากการระเบิดบนดวงอาทิตย์และการปลดปล่อยมวลสารจากโคโรนา ส่งผลต่อระบบสื่อสารและระบบไฟฟ้า แต่ไม่ส่งผลกระทบโดยตรงต่อสิ่งมีชีวิตบนโลก</t>
  </si>
  <si>
    <t>เพราะดวงอาทิตย์ไม่ได้เกิดจากการยุบตัวของเนบิวลาเพียงอย่างเดียว</t>
  </si>
  <si>
    <t>ดาวเคราะห์หินจะมีความหนาแน่นมากกว่าดาวเคราห์แก๊ส เพราะมีธาตุหลักเป็นองค์ประกอบอยู่มาก</t>
  </si>
  <si>
    <t>เหมือนคือมีไนโตรเจนเป็นองค์ประกอบเหมือนกัน ที่แตกต่างคือมีสันส่วนของธาตุที่เป็นองค์ประกอบในปริมาณที่ต่างกัน</t>
  </si>
  <si>
    <t>ออกซิเจนบนโลกมาจากกระบวนการสังเคราะห์แสงของพืชและสิ่งมีชีวิตอื่นๆ ทำให้เปลี่ยนคาร์บอนไดออกไซต์เป็นออกซิเจน</t>
  </si>
  <si>
    <t xml:space="preserve">บริเวณที่มีความเข้มของสนามแม่เหล็กมากบนผิวของดวงอาทิตย์ </t>
  </si>
  <si>
    <t>เกิดจากการปลดปล่อยพลังงานมหาศาลจากดวงอาทิตย์ เช่น การปลดปล่อยมวลจากโคโรนา
พายุสุริยะจะไม่ส่งผลโดยตรงต่อโลกและสิ่งมีชีวิตบนโลก เนื่องจากโลกมีบรรยากาศและสนามแม่เหล็กคุ้มกัน มีเพียงนักบินอวกาศที่ปฏิบัติหน้าที่อยู่ในอวกาศเท่านั้นที่อาจได้รับอันตราย ทั้งจากพายุสุริยะและรังสีจากดวงอาทิตย์</t>
  </si>
  <si>
    <t>ดวงอาทิตย์เป็นดาวฤกษ์รุ่นหลัง เพราะมีธาตุหนักมากมายในองค์ประกอบของมัน ซึ่งมาจากการระเบิดของดาวฤกษ์รุ่นก่อน และมันเกิดหลังจากจักรวาลได้ผ่านวิวัฒนาการของดาวฤกษ์มาแล้วหลายพันล้าน</t>
  </si>
  <si>
    <t>ดาวเคราะห์หินมีความหนาแน่นมากกว่าเพราะทำจากวัสดุหนักส่วนดาวเคราะห์แก๊สมีความหนาแน่นต่ำกว่าเพราะทำจากแก๊สเบา</t>
  </si>
  <si>
    <t>ดาวเคราะห์แต่ละดวงมีองค์ประกอบในบรรยากาศแตกต่างกัน เช่น ดาวศุกร์และดาวอังคารมีคาร์บอนไดออกไซด์เป็นส่วนใหญ่ส่วนโลกมีไนโตรเจนมากที่สุดและมีออกซิเจนมากกว่าดาวเคราะห์ดวงอื่น ซึ่งต่างจากดาวเคราะห์ดวงอื่น ๆ ที่แทบไม่มีออกซิเจนเล</t>
  </si>
  <si>
    <t>เพราะโลกมีสิ่งมีชีวิต เช่น พืช และสาหร่าย ที่สังเคราะห์ด้วยแสงและปล่อยออกซิเจนออกมาสู่ชั้นบรรยากาศ ทำให้โลกมีออกซิเจนมากกว่าดาวเคราะห์ดวงอื่น ออกซิเจนบนโลกมาจากกระบวนการสังเคราะห์ด้วยแสงของสิ่งมีชีวิตเหล่านี้</t>
  </si>
  <si>
    <t>เกิดจาก กิจกรรมทางแม่เหล็กไฟฟ้า ที่ซับซ้อนบนพื้นผิวของดวงอาทิตย์หรือโฟโตสเฟียร์โดยเฉพาะในบริเวณที่สนามแม่เหล็กมีความเข้มข้นสูงมาก ซึ่งทำให้เกิดผลกระทบต่อกระบวนการถ่ายเทความร้อน</t>
  </si>
  <si>
    <t>พายุสุริยะ เป็นปรากฏการณ์ที่เกิดจากกิจกรรมพลังงานสูงของดวงอาทิตย์ ส่งผลให้มีการปล่อยอนุภาคและรังสีจำนวนมากออกสู่ห้วงอวกาศ ซึ่งถ้ามุ่งหน้ามายังโลก อาจมีผลกระทบต่อทั้งเทคโนโลยีและสิ่งมีชีวิตบางชนิด เช่น อาจเกิดปัญหาเกี่ยวกับเทคโนโลยีในอวกาศได้</t>
  </si>
  <si>
    <t>มีธาตุหนักที่มาจากการระเบิดของดาวฤกษ์รุ่นก่อน</t>
  </si>
  <si>
    <t>ดาวเคราะห์หินหนาแน่นกว่า ส่วนดาวเคราะห์แก๊สเบากว่าเพราะมีแต่แก๊ส</t>
  </si>
  <si>
    <t>ดาวศุกร์และดาวอังคาร: มีองค์ประกอบบรรยากาศหลักที่คล้ายคลึงกันมากคือ คาร์บอนไดออกไซด์ (CO2) เป็นส่วนใหญ่ (มากกว่า 95%) และมีไนโตรเจนเป็นส่วนประกอบรองลงมา
   * โลก: มีองค์ประกอบบรรยากาศที่ แตกต่างอย่างเห็นได้ชัด จากดาวศุกร์และดาวอังคาร โดยมี ไนโตรเจน (N2) เป็นส่วนใหญ่ (78%) และมี ออกซิเจน (O2) ในปริมาณมาก (21%) ซึ่งดาวเคราะห์อีกสองดวงมีออกซิเจนน้อยมากหรือไม่ปรากฏในข้อมูล</t>
  </si>
  <si>
    <t>เหตุผลที่โลกมีออกซิเจนมากกว่า: สาเหตุหลักที่โลกมีปริมาณแก๊สออกซิเจนสูงเป็นเพราะ การดำรงอยู่และวิวัฒนาการของสิ่งมีชีวิต โดยเฉพาะอย่างยิ่งสิ่งมีชีวิตที่สังเคราะห์แสงได้ (เช่น พืช สาหร่าย และไซยาโนแบคทีเรีย) บนโลก สิ่งมีชีวิตเหล่านี้ได้เปลี่ยนองค์ประกอบของบรรยากาศโลกไปอย่างมากตลอดประวัติศาสตร์ทางธรณีวิทยา โดยการดูดซับคาร์บอนไดออกไซด์และปล่อยออกซิเจนออกมา
   * ออกซิเจนบนโลกมาจากที่ใด: ออกซิเจนส่วนใหญ่บนโลกมาจากการ สังเคราะห์แสง (Photosynthesis) ของสิ่งมีชีวิต สิ่งมีชีวิตเหล่านี้ใช้พลังงานจากแสงอาทิตย์ในการเปลี่ยนคาร์บอนไดออกไซด์และน้ำให้เป็นน้ำตาลและแก๊สออกซิเจน</t>
  </si>
  <si>
    <t>เกิดจากแกรนูล</t>
  </si>
  <si>
    <t>เกิดจากการพ่นมวลคอโรนาร่วมกับการลุกจ้า ไม่ส่งผล</t>
  </si>
  <si>
    <t>น.ส. วิลาสินี่ใจทน</t>
  </si>
  <si>
    <t>เพราะ ดาวฤกษ์เกิดจากการยุบตัวของเนบิวลาที่เกิดจากแรงโน้มถ่วงของเนบิวลา</t>
  </si>
  <si>
    <t>มีความแตกต่าง ดาวเคราะห์หินจะมีความหนาแน่นสูงกว่าดาวเคราะห์แก๊ส</t>
  </si>
  <si>
    <t>แตกต่างกัน เพราะ ขนาดและตำแหน่งขนาดและตำแหน่งที่ต่างกัน</t>
  </si>
  <si>
    <t>มาจาก กระบวนการสังเคราะห์แสงของพืชและสิ่งมีชีวิต</t>
  </si>
  <si>
    <t>เกิดจากสนามแม่เหล็กที่บิดเบี้ยวและสับสนภายใน เขตพาความร้อนของดวงอาทิตย์</t>
  </si>
  <si>
    <t>เกิดจากการปลดปล่อยพลังงานมหาศาลจากดวงอาทิตย์  ส่งผลกระทบต่อเทคโนโลยีและระบบต่างๆ ได้</t>
  </si>
  <si>
    <t>เพราะเกิดขึ้นจากสสารที่เคยผ่านการหลอมรวมและการระเบิดของดาวฤกษ์รุ่นก่อน</t>
  </si>
  <si>
    <t>ความหนาแน่นดาวเคราะห์หินมากกว่าดาวเคราะห์แก๊ส เพราะโครงสร้างภายในแตกต่างกัน</t>
  </si>
  <si>
    <t>ดาวศุกร์และดาวอังคารประกอบไปด้วยแก๊สคาร์บอนไดออกไซด์เป็นส่วนใหญ่ และโลกประกอบด้วยไนโตรเจนเป็นส่วนใหญ่</t>
  </si>
  <si>
    <t>เพราะโลกมีสิ่งมีชีวิตที่สังเคราะห์แสงได้ ทำให้เกิดการปล่อยออกซิเจนออกมา และมีสภาพแวดล้อมเหมาะกับการรักษาออกซิเจน ส่วนออกซิเจนมาจากพืชต่างๆบนโลก</t>
  </si>
  <si>
    <t>เกิดจากแกรนูล ซึ่งเป็นบริเวณที่อุณหภูมิต่ำที่สุด</t>
  </si>
  <si>
    <t>เกิดจากการประทุของโคโรนาและการประทุของสุริยะ ไม่ส่งผลกระทบต่อสิ่งมีชีวิตโดยตรง ส่งผลกระทบทางอ้อมทางระบบไฟฟ้า ดาวเทียม และแสงออโรรา</t>
  </si>
  <si>
    <t>ดวงอาทิตย์เป็นดาวฤกษ์รุ่นหลังเนื่องจากมีองค์ประกอบของธาตุต่างๆที่ได้มาจากเนบิวลารุ่นหลัง</t>
  </si>
  <si>
    <t>แตกต่างกัน โดยดาวเคราะห์หินจะมีความหนาแน่นมากกว่าดาวเคราะห์แก๊ส</t>
  </si>
  <si>
    <t>ต่างกัน โดยชั้นบรรยากาศของโลกมีองค์ประกอบส่วนใหญ่เป็นไนโตรเจน แต่ชั้นบรรยากาศของดาวศุกร์และดาวอังคารมีองค์ประกอบส่วนใหญ่เป็นแก๊สคาร์บอนไดออกไซด์</t>
  </si>
  <si>
    <t>ในยุคแรกชั้นบรรยากาศโลกประกอบด้วยแก๊สไฮโดรเจนและฮีเลียม เมื่อเปลือกโลกค่อยๆเย็นลง ไอน้ำ แก๊สคาร์บอนไดออกไซด์และแก๊สแอมโมเนียถูกปลดปล่อยสู่บรรยากาศ ต่อมาไอน้ำในอากาศรวมตัวเป็นฝน ซึ่งแก๊ส คาร์บอนไดออกไซด์จะรวมตัวกับน้ำฝนตกกลับสู่พื้นโลก ส่วนแก๊สแอมโมเนียจะแตกตัวเป็นแก๊สไนโตรเจนและไฮโดรเจนอยู่ในชั้นบรรยกาศ เมื่อเริ่มมีแบคทีเรียและสิ่งมีชีวิตเกิดขึ้นทำให้มีการนำคาร์บอนไดออกไซด์ไปใช้และปล่อยแก๊สออกซิเจนสู่บรรยากาศ</t>
  </si>
  <si>
    <t>เกิดจากแกรนูลทำให้บริเวณชั้นโฟโตสเฟียร์มีอุณหภูมิต่ำกว่าบริเวณอื่นโดยรอบและมีความเข้มของสนามแม่เหล็กสูงกว่าบริเวณอื่น</t>
  </si>
  <si>
    <t>เกิดจากการปล่อยอนุภาคความเร็วสูงจำนวนมหาศาลจากชั้นคอโรนาของดวงอาทิตย์ โดยอนุภาคดังกล่าวส่งผลกระทบต่อโครงสร้างของDNAภายในร่างกายของสิ่งมีชีวิต มีการรบกวนสนามแม่เหล็กของโลก ระบบสื่อสารวิทยุและไฟฟ้า วงจรอิเล็กทรอนิกส์ในดาวเทียมที่โคจรรอบโลกอาจเสียหาย แต่สิ่งมีชีวิตบนโลกจะมีชั้นบรรยากาศและสนามแม่เหล็กโลก ช่วยปกป้องจากรังสีและอนุภาคความเร็วสูงต่างๆจากอวกาศ</t>
  </si>
  <si>
    <t>ดวงอาทิตย์เป็นดาวฤกษ์รุ่นหลัง เพราะมันมีธาตุหนักที่เกิดจากดาวฤกษ์รุ่นก่อนหน้า ซึ่งแสดงว่า มันไม่ได้เกิดจากสารดั้งเดิมของเอกภพโดยตรง แต่เกิดจาก วัตถุที่ผ่านการสังเคราะห์และการระเบิดของดาวรุ่นก่อนแล้ว</t>
  </si>
  <si>
    <t>แตกต่าง เพราะ องค์ประกอบภายในการเกิดต่างกัน</t>
  </si>
  <si>
    <t>ดาวศุกร์และดาวอังคาร เหมือนกันแต่โลกแตกต่างเพราะมีแก๊สออกซิเจน</t>
  </si>
  <si>
    <t>เพราะ บนโลกมีสิ่งชีวิตที่ใช้แก๊สออกซิเจนในการหายใจ และเกิดจากสิ่งมีชีวิตที่สามารถสังเคราะห์ด้วยแสงเกิดการเปลี่ยนแก๊สคาร์บอนไดออกไซด์เป็นออกซิเจน</t>
  </si>
  <si>
    <t>จุดมืดบนดวงอาทิตย์เกิดจากสนามแม่เหล็กแรงผิดปกติ ขัดขวางการไหลของพลังงาน ทำให้บริเวณนั้นเย็นลงและดูมืดเมื่อเทียบกับรอบข้าง</t>
  </si>
  <si>
    <t>เกิดจากดวงอาทิตย์ปล่อยอนุภาคมีประจุไฟฟ้าสูง ถูกปล่อยตลอดเวลา ส่งผลกระทบต่อสนามแม่เหล็กและชั้นบรรยากาศโลก</t>
  </si>
  <si>
    <t>มีธาตุหนักอยู่มาก  เกิดจากเศษซากของดาวฤกษ์ที่ตายแล้ว</t>
  </si>
  <si>
    <t>ดาวเคราะห์หิน มีความหนาแน่นมากกว่าดาวเคราะห์แก๊ส มวลน้อย ปริมาตรน้อย  ดาวเคราะห์แก๊ส มีความหนาแน่นมากกน้อยดาวเคราะห์หิน มวลมาก ปริมาตร มาก</t>
  </si>
  <si>
    <t>ดาวตกกับดาวอังคาร มีคาร์บอนไดออกไซมาก กว่าโลก  มีไนโตรเจนเหมือนกันทั้งสามดวง  โลกมีออกซิเจนเพียงดวงเดียว</t>
  </si>
  <si>
    <t>เพราะ โลกมีสิ่งมีชีวิต ซึ่งสิ่งมีชีวิตจำเป็นต้องใช้ออกซิเจนในการหายใจ และ ออกซิเจนเกิดจากการ สังเคราะห์แสงของพืช</t>
  </si>
  <si>
    <t>เกิดจากสนามแม่เหล็กที่รบกวนการไหลของพลังงานทำให้บริเวนั้นเย็นลง จนดูมืดกว่าจุดอื่น</t>
  </si>
  <si>
    <t>เกิดจากการระเบิดอย่างรุนแรงของพลังงานแม่เหล็กบนดวงอาทิตย์ ซึ่งปล่อย อนุภาคสูงมายังโลก ไม่กระทบต่อสิ่งมีชีวิตบนโลก เพราะสนามแม่เหล็กช่วยป้องกัน</t>
  </si>
  <si>
    <t>เพราะมีองค์ประกอบของธาตุที่ได้มาจากเนบิวลารุ่นหลัง</t>
  </si>
  <si>
    <t>แตกต่าง เพราะดาวเคราะห์หินมีความหนาแน่นสูงกว่าดาวเคราะห์แก๊ส</t>
  </si>
  <si>
    <t>ต่างกัน ชั้นบรรยากาศของโลกส่วนใหญ่เป็นไนโตรเจน ส่วนชั้นบรรยากาศของดาวศุกร์กับดาวอังคารมีองค์ประกอบส่วนใหญ่เป็นคารบอนไดออกไซด์</t>
  </si>
  <si>
    <t>มาจากแบคทีเรียและสิ่งมีชีวิตทำให้ต้องเอาแก๊สคาร์บอนไดออกไซด์มาใช้และปล่อยแก๊สออกซิเจนสู่บรรยากาศ จึงมีแก๊สออกซิเจนมากกว่าดาวอื่น</t>
  </si>
  <si>
    <t>บริเวณที่มีอุณหภูมิต่ำกว่าบริเวณรอบๆและมีความเข้มของสนามแม่เหล็กสูงกว่าบริเวณอื่นๆ</t>
  </si>
  <si>
    <t>เกิดจากการปลดปล่อยอนุภาคความเร็วสูงจำนวนมากจากชั้นบรรยากาศคอโรนาของดาวอาทิตย์ ซึ่งส่งผลกระทบต่อโครงสร้าง DNA มีการรบกวนสนามแม่เหล็กของโลกทำให้ระบบไฟฟ้าขัดข้อง</t>
  </si>
  <si>
    <t>เพราะดวงอทิตย์มีขนาดและอุณหภูมิพื้นผิวและสีที่ตรงตามเกณฑ์ดาวฤกษ์รุ่นหลัง</t>
  </si>
  <si>
    <t>ต่างกันเพราะดาวเคราะห์หินจะมีมวลมากกว่าดาวแก๊สแต่ขนาดของดาวเคราะห์แก๊สจะใหญ่กว่าดาวเคราะห์หิน</t>
  </si>
  <si>
    <t>ดาวศุกร์และดาวอังคารจะมีคาร์บอนไดออกไซต์มากเหมือนกันและมีไนโตรเจนน้อยเหมือนกันดาวศุกร์และดาวอังคารจะไม่มีออกซิเจนเหมือนกันและสิ่งที่ต่างโลกจะไม่มีคาร์บอนไดออกไซต์ในชั้นบรรยากาศแต่จะมีออกซิเจนและในโตรเจนที่มากกว่าดาวศุกร์และดาวอังคาร</t>
  </si>
  <si>
    <t>มาจากชั้นโอโซนและการผลิตออกซิเจนจากพืชบนโลก</t>
  </si>
  <si>
    <t>เป็นจุดที่มีการถ่ายเทพลังงานมากกว่าจุดอื่นทำให้มีอุณหภูมิต่ำกว่าจุดอื่น</t>
  </si>
  <si>
    <t>เกิดการที่ดวงอทิตย์มรการปล่อยพลังงานออกมามีผลกระทบต่อสิ่งมีชีวิตบนโลกแต่ไม่มากนัก</t>
  </si>
  <si>
    <t>ดวงอาทิตย์ถูกจัดเป็นดาวฤกษ์รุ่นหลัง เพราะมีธาตุหนัก (เช่น คาร์บอน เหล็ก) อยู่มาก ซึ่งแสดงว่ามันเกิดขึ้นหลังจากดาวฤกษ์รุ่นก่อนระเบิด (ซูเปอร์โนวา) และปล่อยธาตุเหล่านี้ออกมาในอวกาศก่อนหน้านี้แล้ว</t>
  </si>
  <si>
    <t>ดาวเคราะห์หินมีความหนาแน่นมากกว่าดาวเคราะห์แก๊ส เพราะประกอบด้วยของแข็งและโลหะ ส่วนดาวเคราะห์แก๊สมีองค์ประกอบเป็นแก๊สเบา เช่น ไฮโดรเจนและฮีเลียม</t>
  </si>
  <si>
    <t xml:space="preserve"> ดาวเคราะห์แต่ละดวงมีองค์ประกอบต่างกัน
โลก มีไนโตรเจนและออกซิเจน
ดาวศุกร์ และ ดาวอังคาร มีคาร์บอนไดออกไซด์เป็นหลัก</t>
  </si>
  <si>
    <t xml:space="preserve">
โลกมีออกซิเจนมากกว่าดาวเคราะห์ดวงอื่นเพราะมี สิ่งมีชีวิต เช่น พืชและแพลงก์ตอนพืช ทำการสังเคราะห์ด้วยแสงและปล่อยออกซิเจนออกมาอย่างต่อเนื่อง
ออกซิเจนบนโลกมาจากกระบวนการ สังเคราะห์ด้วยแสง ของพืช แพลงก์ตอน และสาหร่ายในมหาสมุทร</t>
  </si>
  <si>
    <t>จุดมืดดวงอาทิตย์เกิดจากสนามแม่เหล็กที่แรงมากในบริเวณนั้น ทำให้ความร้อนจากชั้นในดวงอาทิตย์ไม่สามารถขึ้นสู่ผิวได้เต็มที่ จึงทำให้อุณหภูมิต่ำกว่าบริเวณรอบข้างและดูมืดลง</t>
  </si>
  <si>
    <t>พายุสุริยะเกิดจากการปลดปล่อยพลังงานและอนุภาคจากดวงอาทิตย์ชนกับสนามแม่เหล็กโลก ทำให้เกิดแสงออโรราและรบกวนระบบไฟฟ้าสื่อสารบนโลก อาจมีผลกระทบต่อสุขภาพมนุษย์ในระดับรังสีสูง</t>
  </si>
  <si>
    <t>ดาวฤกษ์ก่อนเกิดยุบตัวลงไปจนมีความดันและมีอุณหภูมิสูงจะเกิดปฏิกิริยานิวเคลียร์ฟิวชัน เกิดเป็นดวงอาทิตย์ ซึ่งถือเป็นดาวฤกษ์ในลำดับหลีกที่อยู่ในภาวะสมดุลอุทกสถิต</t>
  </si>
  <si>
    <t>แตกต่างกัน โดยกาวเคราะห์หินจะมีความหนาแน่นมากกว่าดาวเคราะห์แก๊ส</t>
  </si>
  <si>
    <t>ทั้ง 3 ดาวเคราะห์แต่ละดวงมีองค์ประกอบของแก๊สไนโตรเจนที่เหมือนกัน สิ่งที่แตกต่างกันจะเป็นแก๊สอื่นๆเข่น คาร์บอนไดออกไซด์ ออกซิเจน เป็นต้น</t>
  </si>
  <si>
    <t>เนื่องจากกระบวนการสังเคราะห์แสงของพืชและสิ่งมีชีวิตอื่นๆ ออกซิเจนบนโลกส่วนใหญ่มาจากสิ่งมีชีวิตที่ใช้น้ำและแสงแดดในการสร้างอาหาร (สังเคราะห์แสง) และปล่อยออกซิเจนออกมา</t>
  </si>
  <si>
    <t>เกิดจากสนามแม่เหล็กที่เข้มข้นและบิดเบี้ยวบนพื้นผิวของดวงอาทิตย์ ซึ่งขัดขวางการถ่ายเทความร้อน ทำให้บริเวณนั้นมีอุณหภูมิต่ำกว่าบริเวณโดยรอบ ทำให้เรามองเห็นเป็นจุดมืด</t>
  </si>
  <si>
    <t>เกิดจากการพ่นมวลคอโรนาร่วมกับการลุกจ้า ทำให้มีอนุภาคที่มีประจุเคลื่อนที่ด้วยความเร็วสุง กระทบต่อการส่งกระแสไฟฟ้าและการสื่อสาร หรือกระทบต่อวงจรอิเล็กทรอนิกส์ของดาวเทียม</t>
  </si>
  <si>
    <t>เมื่อเกิดความสมดุลระหว่างแรงโน้มถ่วงกับแรงดันของแก๊สร้อน ทำให้ดวงอาทิตย์เป็นดาวฤกษ์สมบูรณ์ จึงกล่าวได้ว่า ดวงอาทิตย์เป็นดาวฤกษ์รุ่นหลัง</t>
  </si>
  <si>
    <t xml:space="preserve">ความแตกต่างกันอย่างมาก โดย ดาวเคราะห์หินจะมีความหนาแน่นสูงกว่าดาวเคราะห์แก๊สมาก </t>
  </si>
  <si>
    <t>ต่างกันที่ชั้นบรรยากาศ ที่มีแก๊สแตกต่างกัน</t>
  </si>
  <si>
    <t>เพราะว่าโลกมีอุณหภูมิและสภาพแวดล้อมที่เหมาะสมจึงทำให้มีพืชและสิ่งมีชีวิตอื่นๆที่ปล่อยoxygenออกมามากจึงมีแก๊ส oxygenมากกว่าดาวเคราะห์อื่นๆ</t>
  </si>
  <si>
    <t>เกิดจากสนามแม่เหล็กที่เข้มข้นและบิดเบี้ยวบนพื้นผิวของดวงอาทิตย์ ซึ่งขัดขวางการถ่ายเทความร้อน ทำให้จุดนั้นมีอุณหภูมิต่ำกว่าปกติ</t>
  </si>
  <si>
    <t xml:space="preserve">เกิดจากการปลดปล่อยพลังงานมหาศาลจากดวงอาทิตย์ มีโดยอนุภาคที่มีประจุไฟฟ้าจำนวนมากจะถูกพัดออกมาด้วยความเร็วสูงและส่งผลกระทบต่อสนามแม่เหล็กของโลก 
</t>
  </si>
  <si>
    <t xml:space="preserve">ต่างกันโดยดาวเคราะห์หินจะมีความหนาแน่นโดยเฉลี่ยสูงกว่าดาวเคราะห์แก๊สมาก </t>
  </si>
  <si>
    <t>ดาวศุกร์กับดาวอังคารจะมีปริมาณแก๊สคาร์บอนไดออกไซด์และไนโตรเจนที่ใกล้เคียงกัน ซึ่งต่างจากโลกที่ปริมาณไนโตรเจนจะเยอะกว่าดาวศุกร์กับอังคารและมีแก๊สออกซิเจนด้วย</t>
  </si>
  <si>
    <t xml:space="preserve">เนื่องจากมีกระบวนการสังเคราะห์แสงของพืชและสิ่งมีชีวิตอื่นๆ ออกซิเจนบนโลกส่วนใหญ่มาจากสิ่งมีชีวิตที่ใช้น้ำและแสงแดดในการสร้างอาหาร (สังเคราะห์แสง) และปล่อยออกซิเจนออกมาเป็นผลพลอยได้ </t>
  </si>
  <si>
    <t>เกิดจากการพ่นมวลคอโรนาร่วมกับการลูกจ้า ทำให้อนุภาคที่มีประจุเคลื่อนที่ด้วยความเร็วสูง
มีผลกระทบต่อโลกคือรบกวนการส่งกระแสไฟฟ้าและการสื่อสาร รวมถึงการกระทบวงจรอิเล็กทรอนิกส์ของดาวเทียม</t>
  </si>
  <si>
    <t>1.มีธาตุจำนวนมาก
2.เกิดจากการยุบตัวของแก๊สและฝุ่นที่มีธาตุหลากหลาย
3.ดวงอาทิตย์มีอายุ4.6พันล้านปีซึ่งไม่ใช่ดาวดวงแรกของเอกภพ</t>
  </si>
  <si>
    <t>ดาวเคราะห์หินมีความหนาแน่นมากกว่าดาวเคราะห์แก๊สเพราะประกอบด้วยวัตถุหนัก ในขณะที่ดาวเคราะห์แก๊สประกอบด้วยก๊าซและน้ำแข็งที่มีความหนาแน่นต่ำ</t>
  </si>
  <si>
    <t>ต่างกัน บรรยากาศของทั้งสามดาวเคราะห์ที่องค์ประกอบหลักต่างกัน โลกมีออกซิเจนมาก เหมาะกับสิ่งมีชีวิต ดาวศุกร์และดาวอังคารมีคาร์บอนไดออกไซด์เป็นหลัก แต่ดาวศุกร์ที่บรรยากาศหนามาก ในขณะที่ดาวอังคารที่บรรยากาศบางมาก</t>
  </si>
  <si>
    <t>1.เพราะสิ่งมีชีวิตที่สร้างออกซิเจนได้
2.เพราะโลกมีสภาพแวดล้อมที่เหมาะสม
3.เพราะโลกมีโอโซนป้องหันรังสีอันตราย
ออกซิเจนส่วนใหญ่มาจากกระบวนการสังเคราะห์แสงของสิ่งมีชีวิตเหล่านี้</t>
  </si>
  <si>
    <t>สนามแม่เหล็กที่รุนแรงไปขัดขวาง การพาความร้อน ทำให้บริเวณนั้นมีอุณหภูมิต่ำกว่าบริเวณข้างเคียงจึงมองเห็นเป็นจุดมืด</t>
  </si>
  <si>
    <t>การระเบิดของสนามแม่เหล็กบนดวงอาทิตย์ซึ่งปล่อยอนุภาคพลังงานสูงสู่อวกาศแม้ไม่เป็นอันตรายต่อสิ่งมีชีวิตโดยตรงเพราะโลกมีสนามแม่เหล็กป้องกันแต่อาจส่งผลกระทบต่อเทคโนโลยีเช่นดาวเทียมสัญญาณสื่อสารระบบไฟฟ้ารวมถึงทำให้เกิดแสงเหนือด้วย</t>
  </si>
  <si>
    <t xml:space="preserve">ความแตกต่างกันอย่างมาก โดย ดาวเคราะห์หิน (Terrestrial planets) จะมีความหนาแน่นโดยเฉลี่ยสูงกว่าดาวเคราะห์แก๊ส (Gas giant planets) มาก </t>
  </si>
  <si>
    <t>มีองค์ประกอบอตกต่างกัน</t>
  </si>
  <si>
    <t xml:space="preserve">กระบวนการสังเคราะห์แสงของพืชและสิ่งมีชีวิตอื่นๆ
</t>
  </si>
  <si>
    <t>เกิดจากสนามแม่เหล็กที่ซับซ้อนภายในดวงอาทิตย์ ทำให้เกิดบริเวณที่เย็นกว่าและมืดกว่าบนพื้นผิวของดวงอาทิตย์</t>
  </si>
  <si>
    <t>เกิดจากการปลดปล่อยพลังงานมหาศาลจากดวงอาทิตย์ ซึ่งอาจส่งผลกระทบต่อระบบเทคโนโลยีและดาวเทียม แต่โดยทั่วไปแล้วไม่เป็นอันตรายต่อสิ่งมีชีวิตบนโลกเนื่องจากมีชั้นบรรยากาศและสนามแม่เหล็กโลกเป็นเกราะป้องกัน</t>
  </si>
  <si>
    <t>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t>
  </si>
  <si>
    <t xml:space="preserve">ดาวเคราะห์หินมีองค์ประกอบเป็นหินและโลหะ และมีความหนาแน่นสูงกว่าดาวเคราะห์แก๊ส ในขณะที่ดาวเคราะห์แก๊สมีองค์ประกอบเป็นแก๊สไฮโดรเจนและฮีเลียม </t>
  </si>
  <si>
    <t>ดาวทุกดวงมีแก๊สไนโตรเจน แต่โลกจะมีแก๊สไนโตรเจนเป็นองค์ประกอบหลัก</t>
  </si>
  <si>
    <t xml:space="preserve">เกิดจากสนามแม่เหล็กที่ซับซ้อนภายในดวงอาทิตย์ ทำให้เกิดบริเวณที่เย็นกว่าและมืดกว่าบนพื้นผิวของดวงอาทิตย์ </t>
  </si>
  <si>
    <t>เกิดจากการระเบิดบนดวงอาทิตย์ที่เรียกว่า "การระเบิดลุกจ้า</t>
  </si>
  <si>
    <t>เพราะเกิดจากการวิวัฒนาการของเนบิวลา ซึ่งเป็นกลุ่มก๊าซและฝุ่นในอวกาศที่ยุบตัวลงภายใต้แรงโน้มถ่วงของตัวเอง</t>
  </si>
  <si>
    <t>ดาวเคราะห์หินมีความหนาแน่นมากกว่าและดาวเคราะห์แก๊สมีความหนาแน่นน้อยกว่า</t>
  </si>
  <si>
    <t>เเตกต่างกันเนื่องจากมีธาตุองค์ประกอบที่ต่างกันในดาวเคราะห์เเต่ละดวง</t>
  </si>
  <si>
    <t>เพราะมีสิ่งมีชีวิตที่สามารถสังเคราะห์ด้วยเเสงได้ ทำให้มีออกซิเจน</t>
  </si>
  <si>
    <t>บริเวณที่มีอุณภูมิตํ่า</t>
  </si>
  <si>
    <t>เกิดจากการปลดปล่อยพลังงานจำนวนมหาศาลในรูปแบบอนุภาคพลังงานสูงซึ่งอาจส่งผลกระทบต่อโลกได้แต่สนามแม่เหล็กของโลกจะช่วยป้องกันอันตรายได้</t>
  </si>
  <si>
    <t>ดวงอาทิตย์เกิดขึ้นภายหลังจากมีการทำลายและสร้างดาวฤกษ์หลายครั้งแล้ว</t>
  </si>
  <si>
    <t>ต่างกันเพราะ ดาวเคราะห์หิน ขนาดเล็กกว่า แต่ความหนาแน่นสูงกว่า ส่วนดาวเคราะห์แก๊ส ขนาดใหญ่กว่า แต่ความหนาแน่นต่ำกว่า</t>
  </si>
  <si>
    <t>ต่างกันเช่นดาวศุกร์และดาวอังคารมีคาร์บอนไดออกไซด์เป็นแก๊สหลักในชั้นบรรยากาศ</t>
  </si>
  <si>
    <t>เพราะโลกมีสิ่งมีชีวิตที่สามารถสังเคราะห์แสงไ</t>
  </si>
  <si>
    <t>เกิดจากสนามแม่เหล็กแรงผิดปกติ ขัดขวางการถ่ายเทความร้อน ทำให้บริเวณนั้นเย็นกว่ารอบ ๆ</t>
  </si>
  <si>
    <t>เกิดจากการระเบิดพลังงานบนดวงอาทิตย์ ส่งผลให้เกิดแสงเหนือ-แสงใต้ รบกวนคลื่นสัญญาณ และอาจกระทบระบบสื่อสารบนโลก</t>
  </si>
  <si>
    <t xml:space="preserve">ดวงอาทิตย์เพิ่งกำเนิดขึ้นมาสภาพคงที่สภาพใหญ่กว่าปัจจุบันเล็กน้อย เมื่อเกิดความสมดุลระหว่างแรงโน้มถ่วงกับแรงดันของแก๊สร้อน </t>
  </si>
  <si>
    <t>แตกต่างกัน เพราะดาวเคราะห์หินมีองค์ประกอบเป็นหินและโลหะ ส่วนดาวเคราะห์แก๊สมีองค์ประกอบเป็นแก๊สไฮโดรเจนและฮีเลียม</t>
  </si>
  <si>
    <t>แตกต่างกัน ต่างกันเพราะองค์ประกอบของดาวเคราะห์แต่ละดวงเป็นผลมาจากการก่อตัวภายใต้สภาพแวดล้อมที่แตกต่างกัน</t>
  </si>
  <si>
    <t>เนื่องจากมีกระบวนการสังเคราะห์แสงของพืชและสิ่งมีชิวิตอื่นๆ ส่วนออกซิเจนมาจากสิ่งมีชีวิตที่ใช้น้ำและแสงแดดในการสร้างอาหาร</t>
  </si>
  <si>
    <t>พายุสุริยะจะไม่เป็นอันตรายต่อสิ่งมีชีวิตบนโลกโดยตรง เนื่องจากสนามแม่เหล็กและชั้นบรรยากาศของโลกจะทำหน้าที่เป็นเกราะป้องกัน แต่ก็อาจส่งผลกระทบต่อเทคโนโลยีและระบบต่างๆ ได้</t>
  </si>
  <si>
    <t>เพราะเกิดทีหลังดาวฤกษ์ก่อนกำเนิดและดวงอาทิตย์ก่อนกำเนิด</t>
  </si>
  <si>
    <t>แตกต่าง ดาวเคราะห์หินทีความหนาแน่นมากกว่าดาวเคราะห์แก๊ส</t>
  </si>
  <si>
    <t>มีแก๊สแต่ละชนิดและปริมาณที่แตกต่างกัน</t>
  </si>
  <si>
    <t xml:space="preserve">เพราะโลกตั้งอยู่ในเขตเอื้อต่อการดำรงชีวิต และออกซิเจนบนโลกมาจากสิ่งมีชีวิตที่สังเคราะห์ด้วยแสง
</t>
  </si>
  <si>
    <t>สนามแม่เหล็กที่บิดเบี้ยวและสับสนภายในเขตพาความร้อนของดวงอาทิตย์</t>
  </si>
  <si>
    <t>ลมที่มีความเร็วมากกว่า1000กิโลเมตรต่อวินาทีเรียกว่า พายุสุริยะ เกิดขึ้น ปรากฏการณ์ลุกจ้าและอาจมีการพ่นมวลคลอโรนาร่วมด้วย</t>
  </si>
  <si>
    <t>เกิดมาก่อน</t>
  </si>
  <si>
    <t xml:space="preserve">มีความแตกต่างกันอย่างมาก โดย ดาวเคราะห์หิน (Terrestrial planets) จะมีความหนาแน่นโดยเฉลี่ยสูงกว่าดาวเคราะห์แก๊ส (Gas giant planets) มาก </t>
  </si>
  <si>
    <t>แก๊ส</t>
  </si>
  <si>
    <t>ๆ เนื่องจากกระบวนการสังเคราะห์แสงของพืชและสิ่งมีชีวิตอื่นๆ</t>
  </si>
  <si>
    <t>เกิดจากสนามแม่เหล็กที่แข็งแกร่งบนดวงอาทิตย์ ซึ่งทำให้บริเวณนั้นเย็นลงและปรากฏเป็นจุดมืด</t>
  </si>
  <si>
    <t>สนามแม่เหบ็ก</t>
  </si>
  <si>
    <t>ดวงอาทิตย์เป็น ดาวฤกษ์รุ่นหลัง
เพราะมีธาตุหนักมาก ซึ่งเกิดจากดาวฤกษ์รุ่นก่อน</t>
  </si>
  <si>
    <t>ดาวเคราะห์หิน → ความหนาแน่น มากกว่า ดาวเคราะห์แก๊ส → ความหนาแน่น น้อยกว่า</t>
  </si>
  <si>
    <t>องค์ประกอบของบรรยากาศของแต่ละดาวเคราะห์ แตกต่างกัน โดยโลกมีไนโตรเจนและออกซิเจนซึ่งเหมาะแก่การดำรงชีวิต ในขณะที่ดาวศุกร์และดาวอังคารมีคาร์บอนไดออกไซด์สูงซึ่งไม่เหมาะกับสิ่งมีชีวิต</t>
  </si>
  <si>
    <t>ชั้นบรรยากาศของโลกมีออกซิเจนมาก เพราะมีสิ่งมีชีวิตที่สังเคราะห์ด้วยแสง เช่น พืชและแพลงก์ตอน ซึ่งผลิตออกซิเจน ออกซิเจนบนโลกจึงมาจากกระบวนการสังเคราะห์ด้วยแสงของสิ่งมีชีวิตนั่นเอง</t>
  </si>
  <si>
    <t>จุดมืดเกิดจาก สนามแม่เหล็กที่เข้มข้น รบกวนการไหลของพลังงานจากภายในดวงอาทิตย์
ทำให้บริเวณนั้นมีอุณหภูมิต่ำกว่าพื้นที่รอบๆ จึงดู มืดกว่า
มักเกิดเป็นวัฏจักรทุก ประมาณ 11 ปี
จุดมืดเป็นสัญญาณของ กิจกรรมสุริยะ เช่น การปะทุและพายุสุริยะ
อาจส่งผลต่อ การสื่อสารและดาวเทียมบนโลก</t>
  </si>
  <si>
    <t>พายุสุริยะไม่ได้ส่งผลร้ายโดยตรงต่อสิ่งมีชีวิตบนโลก เพราะโลกมีระบบป้องกัน แต่สามารถ ส่งผลกระทบต่อเทคโนโลยี อย่างดาวเทียม ระบบสื่อสาร และไฟฟ้า หากรุนแรง</t>
  </si>
  <si>
    <t>เพราะดวงอาทิตย์มีธาตุหนักมาก ซึ่งเกิดจากการระเบิดของดาวฤกษ์รุ่นก่อน ดวงอาทิตย์จึงเป็นดาวฤกษ์รุ่นหลัง</t>
  </si>
  <si>
    <t>ดาวเคราะห์หินมีความหนาแน่นมากกว่า เพราะประกอบด้วยหินและโลหะ ส่วนดาวเคราะห์แก๊สมีความหนาแน่นน้อยกว่า เพราะประกอบด้วยแก๊สและธาตุเบาเป็นหลัก</t>
  </si>
  <si>
    <t xml:space="preserve">•ดาวศุกร์ มีคาร์บอนไดออกไซด์สูงมาก (96.5%) และไนโตรเจน 3.5%
	•โลก มีไนโตรเจนมากที่สุด (78%) รองลงมาคือออกซิเจน (21%) และคาร์บอนไดออกไซด์น้อยมาก
•ดาวอังคาร มีคาร์บอนไดออกไซด์สูงมาก (95%) และไนโตรเจน 2% ไนโตรเจนออกซิเจนน้อยมาก
</t>
  </si>
  <si>
    <t xml:space="preserve">เพราะโลกมีสิ่งมีชีวิตโดยเฉพาะพืชและสาหร่าย ที่สามารถสังเคราะห์ด้วยแสงและปล่อยออกซิเจนออกมา ทำให้บรรยากาศของโลกมีออกซิเจนสะสมมากกว่าดาวเคราะห์ดวงอื่นที่ไม่มีสิ่งมีชีวิตผลิตออกซิเจน
</t>
  </si>
  <si>
    <t xml:space="preserve">	1.	เกิดจากสนามแม่เหล็กแรงสูง ในบริเวณนั้น
	2.	สนามแม่เหล็กขัดขวางการพาความร้อน
	3.	ทำให้อุณหภูมิลดลง (ประมาณ 3,000 – 4,500 เคลวิน เทียบกับ 5,800 เคลวินของบริเวณรอบๆ)
	4.	จึงดู มืดกว่าเมื่อเทียบกับพื้นผิวรอบๆ
</t>
  </si>
  <si>
    <t xml:space="preserve">ผลกระทบต่อโลก
ทางอ้อม (มีผล):
	•	รบกวนระบบสื่อสารและดาวเทียม
	•	ทำให้ไฟฟ้าดับในบางกรณี
	•	ส่งผลต่อนักบินอวกาศและเที่ยวบินที่บินสูง
ทางตรง (ไม่มีผลต่อมนุษย์บนพื้นโลก):
	•	สนามแม่เหล็กโลกและชั้นบรรยากาศช่วยป้องกันอันตราย
</t>
  </si>
  <si>
    <t>เพราะดวงอาทิตย์มีธาตุหนักอยู่มาก ซึ่งต้องอาศัยการระเบิดของดาวฤกษ์รุ่นก่อนในการสร้างขึ้นมา</t>
  </si>
  <si>
    <t>ดาวเคราะห์หินมีความหนาแน่นมากกว่าดาวเคราะห็แก๊สเนื่องจากมีวัตถุที่มีน้ำหนักมากเป้นองประกอบ</t>
  </si>
  <si>
    <t>ต่างกัน เพราะดางเคราะห์แต่ละดวงมีองศ์ประกอบของชั้นบรรยากาศที่แตกต่างกัน</t>
  </si>
  <si>
    <t>บนโลกมีปริมาณออกซิเจนมากเพราะมีสิ่งมีชีวิตที่สามารถสังเคราะห์แสงได้</t>
  </si>
  <si>
    <t>เกิดจากการพ่นมวลคอโรนาร่วมกับการลุกจ้า ทำให้อนุภาคที่มีประจุเคลื่อนที่ด้วยความเร็วสูง ทำให้เกิด การรบกวนการส่งกระแสไฟฟ้าและการสื่อสาร</t>
  </si>
  <si>
    <t>เนื่องจากกระบวนการก่อตัวของมันเกิดขึ้นหลังจากที่ดาวฤกษ์รุ่นก่อนๆ ได้ก่อตัวและปล่อยธาตุหนักที่เกิดจากการสังเคราะห์นิวเคลียร์ในใจกลางของพวกมันออกมา</t>
  </si>
  <si>
    <t>มีความแตกต่างกันอย่างมาก โดย ดาวเคราะห์หิน (Terrestrial planets) จะมีความหนาแน่นโดยเฉลี่ยสูงกว่าดาวเคราะห์แก๊ส (Gas giant</t>
  </si>
  <si>
    <t>ต่างกันที่ธาตุที่ใช้และปริมาณของธาตุที่ใช้</t>
  </si>
  <si>
    <t>เกิดจากการระเบิดบนดวงอาทิตย์ที่รุนแรง ทำให้เกิดการปลดปล่อยอนุภาคพลังงานสูงและคลื่นแม่เหล็กไฟฟ้าจำนวนมหาศาล พายุสุริยะส่งผลกระทบต่อโลก โดยเฉพาะระบบสื่อสารและไฟฟ้า แต่ไม่เป็นอันตรายต่อสิ่งมีชีวิตบนโลกโดยตรง</t>
  </si>
  <si>
    <t xml:space="preserve">เนื่องจากกระบวนการก่อตัวของมันเกิดขึ้นหลังจากสสารที่เหลืออยู่ของดาวฤกษ์รุ่นก่อนๆที่ได้ก่อตัวและปล่อยธาตุหนักที่เกิดจากการสังเคราะห์นิวเคลียร์ </t>
  </si>
  <si>
    <t>ต่าง ดาวเคราะห์หินจะมีความหนาแน่นโดยเฉลี่ยสูงกว่าดาวเคราะห์แก๊สมาก</t>
  </si>
  <si>
    <t>เหมือน คือ องค์ประกอบหลักเป็นหินและโลหะ
ต่าง แก๊สที่ประกอบต่างชนิดกันและปริมาณของแก๊สชนิดนั้นๆไม่เท่ากัน</t>
  </si>
  <si>
    <t>เนื่องจากกระบวนการสังเคราะห์แสงของพืชและสิ่งมีชีวิตอื่นๆ ออกซิเจนบนโลกส่วนใหญ่มาจากการสังเคราะห์แสงของพืชและแพลงก์ตอนพืชในทะเล</t>
  </si>
  <si>
    <t>เป็นบริเวณบนชั้นโฟโตสเฟียร์ที่มีอุณหภูมิต่ำกว่าบริเวณโดยรอบและมีความเข้มของสนามแม่เหล็กสูงกว่าบริเวณอื่น</t>
  </si>
  <si>
    <t>การปลดปล่อยพลังงานมหาศาลจากดวงอาทิย์ในรูปแบบต่างๆ ผลกระทบคือรบกวนระบบสื่อสาร ระบบไฟฟ้า และดาวเทียม</t>
  </si>
  <si>
    <t>ต่างกัน โดยดาวเคราะห์แคระหินมีความหนาแน่นสูงกว่า</t>
  </si>
  <si>
    <t>เกิดจากสนามแม่เหล็กที่เข้มข้นบริเวณพื้นผิวของดวงอาทิตย์ ซึ่งขัดขวางการไหลของความร้อน ทำให้บริเวณนั้นมีอุณหภูมิที่ต่ำกว่าบริเวณโดยรอบและปรากฏจุดดำมืดเมื่อมองจากโลก</t>
  </si>
  <si>
    <t>เกิดจากการปลดปล่อยพลังงานอย่างรุนแรงจากดวงอาทิตย์ทำให้เกิดกระแสอนุภาคพลังงานสูงพุ่งมาจากดวงอาทิตย์ด้วยความเร็วและปริมาณที่สูงกว่าปกติซึ่งไม่ส่งผลกระทบต่อสิ่งมีชีวิตบนโลกโดยตรงเนื่องจากพายุสุริยะจะไหลไปตามกระแสแม่เหล็กแล้วจึงเข้าบริเวณขั้วโลกแต่อาจส่งผล</t>
  </si>
  <si>
    <t>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 กล่าวคือ ดาวฤกษ์รุ่นแรกๆ เกิดจากเนบิวลาล้วนๆ แต่ดาวฤกษ์รุ่นหลังๆ รวมถึงดวงอาทิตย์ของเรา ได้รับธาตุหนักที่ถูกสร้างขึ้นจากดาวฤกษ์รุ่นก่อนและถูกพ่นออกมาเมื่อดาวฤกษ์เหล่านั้นตายและระเบิดเป็นซูเปอร์โนว</t>
  </si>
  <si>
    <t xml:space="preserve">แตกต่างกัน โดยทั่วไปแล้ว ดาวเคราะห์หินจะมีความหนาแน่นสูงกว่าดาวเคราะห์แก๊ส </t>
  </si>
  <si>
    <t>แตกต่างกัน เพราะดาวส่วนใหญ่จะมีแต่คาร์บอนไดออกไซด์ไลน์แต่โลกนั้นจะมี ไนโตรเจนและออกซิเจนเป็นหลัก</t>
  </si>
  <si>
    <t xml:space="preserve">เนื่องจากกระบวนการสังเคราะห์แสงของพืชและสิ่งมีชีวิตอื่นๆ ออกซิเจนบนโลกส่วนใหญ่มาจากสิ่งมีชีวิตที่ใช้น้ำและแสงแดดในการสร้างอาหาร (สังเคราะห์แสง) และปล่อยออกซิเจนออกมาเป็นผลพลอยได้ </t>
  </si>
  <si>
    <t xml:space="preserve">เกิดจากสนามแม่เหล็กที่แข็งแรงและบิดเบี้ยวบนดวงอาทิตย์ ซึ่งขัดขวางการไหลของความร้อนไปยังพื้นผิว ทำให้บริเวณนั้นมีอุณหภูมิต่ำกว่าบริเวณโดยรอบ และปรากฏเป็นจุดมืด </t>
  </si>
  <si>
    <t>เกิดจากการปลดปล่อยพลังงานและอนุภาคที่มีประจุไฟฟ้าจากดวงอาทิตย์ ซึ่งสามารถส่งผลกระทบต่อโลกได้หลายประการ โดยเฉพาะอย่างยิ่งต่อระบบสื่อสารและเทคโนโลยี รวมถึงอาจทำให้เกิดปรากฏการณ์แสงเหนือแสงใต้ที่สวยงามได้เช่นกัน</t>
  </si>
  <si>
    <t>เเตกต่างกันมาก โครงสร้างเเละองค์ประกอบต่างกัน</t>
  </si>
  <si>
    <t>เเตกต่าง โดยปริมาณธาตุไม่เท่ากัน</t>
  </si>
  <si>
    <t>มาจากกระบวนการสังเคราะห์ของพืชเเล้วดวงอาทิตย์</t>
  </si>
  <si>
    <t>เกิดจากสนามแม่เหล็กที่แข็งแรงและบิดเบี้ยวบนดวงอาทิตย์ ซึ่งขัดขวางการไหลของความร้อนไปยังพื้นผิว</t>
  </si>
  <si>
    <t>เกิดจากการระเบิดบนดวงอาทิตย์ที่เรียกว่า "เปลวสุริยะ" (solar flare) และการปลดปล่อยมวลสารจากโคโรนา (coronal mass ejection - CME) ทำให้เกิดอนุภาคพลังงานสูงพุ่งออกมาในอวกาศ</t>
  </si>
  <si>
    <t>สีของพระอาทิตย์</t>
  </si>
  <si>
    <t>แตกต่างกัน เพราะความหนาแน่นของหินและแก๊สต่างกัน</t>
  </si>
  <si>
    <t>ศุกร์และอังคาร มีคาร์บอนไดออกไซด์มากกว่าองค์ประกอบอื่นเหมือนกัน แตกต่างกับโลกที่ไนโตรเจนมากกว่า และมีออกซิเจน</t>
  </si>
  <si>
    <t>เกิดจากการระเบิดบนดวงอาทิตย์ (solar flare) หรือการปลดปล่อยมวลสารจากโคโรนา (coronal mass ejection, CME) ซึ่งปล่อยอนุภาคพลังงานสูงและสนามแม่เหล็กออกมาในปริมาณมากและรวดเร็ว</t>
  </si>
  <si>
    <t>เพราะ มีธาตุหนักปะปนอยู่ ซึ่งเกิดจากการระเบิดของดาวฤกษ์รุ่นก่อนหน้า
แสดงว่าดวงอาทิตย์ไม่ได้เกิดตั้งแต่เริ่มแรกของจักรวาล แต่เกิดภายหลังจากที่มีดาวรุ่นก่อนตายไปแล้ว</t>
  </si>
  <si>
    <t>ต่างกัน เพราะดาวเคราะห์หิน -&gt; ความหนาแน่นสูงกว่า ดาวเคราะห์แก๊ส -&gt; ความหนาแน่นต่ำกว่า</t>
  </si>
  <si>
    <t>ต่างกัน เพราะโลกมีออกซิเจนมากกว่าดาวเคราะห์ดวงอื่น</t>
  </si>
  <si>
    <t xml:space="preserve">โลกมีออกซิเจนมากกว่าเนื่องจากกระบวนการสังเคราะห์ด้วยแสงของสิ่งมีชีวิต </t>
  </si>
  <si>
    <t xml:space="preserve">สนามแม่เหล็กความเข้มสูงกักเก็บความร้อนเอาไว้ภายในโดยไม่ปล่อยให้ขึ้นมาสู่ผิว </t>
  </si>
  <si>
    <t>เกิดจาก -&gt; ลมสุริยะ เปลวสุริยะ การปลดปล่อยก่อนมวลโคโรนา และ อนุภาคพลังงานสูงจากดวงอาทิตย์ 
ผลกระทบ -&gt; ไฟฟ้าดับ และการสื่อสารขัดข้อง</t>
  </si>
  <si>
    <t>ดวงอาทิตย์เป็นดาวฤกษ์รุ่นหลังเนื่องจากมีองค์ประกอบของธาตุต่างๆ ที่ได้
มาจาก เนบิวลารุ่นหลัง ซึ่งปัจจุบันดวงอาทิตย์มีอายุประมาณ 5,000 ล้านปี</t>
  </si>
  <si>
    <t>ต่างกัน โดยขั้นบรรยากาศของโลกมีองค์ประกอบส่วนใหญ่เป็น
ไนโตรเจน ขณะที่ชั้นบรรยากาศของดาวศุกร์และดาวอังคารมีองค์ประกอบ
ส่วนใหญ่เป็นแก๊สคาร์บอนไดออกไซด์</t>
  </si>
  <si>
    <t>ในยุคแรกชั้นบรรยากาศโลกประกอบด้วยแก๊สไฮโดรเจนและฮีเลียม
เมื่อเปลือกโลกค่อย ๆ เย็นลงไอน้ำ แก๊สคาร์บอนไดออกไซด์และแก๊สแอมโมเนียน
ถูกปลดปล่อยสู่บรรยากาศ ต่อมาไอน้ำในอากาศรวมตัวเป็นฝน ซึ่งแก๊ส
คาร์บอนไดออกไซด์จะรวมตัวกับน้ำฝนตกกลับสู่พื้นโลก ส่วนแก๊สแอมโมเนียจะ
แตกตัวเป็นแก๊สในโตรนและไฮโฮโดรนอยู่ในชั้นบรรยกาศ เมื่อเริ่มมีแบคทีเรียและ
สิ่งมีชีวิตเกิดขึ้นทำให้มีการนำคาร์บอนไดออกไซด์ไปใช้และปล่อยแก๊สออกซิเจนสู่
บรรยากาศ ทำให้โลกของเราจึงมีปริมาณแก๊สไนโตรเจนและออกซิเจนมากกว่า
ดาวดวงอื่น</t>
  </si>
  <si>
    <t>จุดมืดดวงอาทิตย์ คือ บริเวณชั้นโฟโตสเฟียร์ที่มีอุณหภูมิต่ำกว่าบริเวณ
โดยรอบ และมีความเข้มของสนามแม่เหล็กสูงกว่าบริเวณอื่น</t>
  </si>
  <si>
    <t>เกิดจากการปล่อยอนุภาคความเร็วสูงจำนวนมหาศาลจากชั้นบรรยากาศ
คอโรนาของดวงอาทิตย์ โดยอนุภาคดังกล่าวส่งผลกระทบต่อโครงสร้างของ DNA ภายใน
ร่างกายของสิ่งมีชีวิต มีการรบกวนสนามแม่เหล็กของโลก ทำให้ระบบสื่อสารโดยวิทยุ
คลื่นสั้นทั่วโลกและระบบส่งกำลังไฟฟ้าขัดข้องในประเทศที่อยู่ใกล้ขั้วแม่เหล็กโลก
สายการบินจะยกเลิกเที่ยวบินในช่วงเวลาที่เกิดพายุสุริยะ วงจรอิเล็กทรอนิกส์ในดาวเทียม
ที่โคจรรอบโลกอาจเสียหาย แต่สิ่งมีชีวิตบนโลกจะมีชั้นบรรยากาศและสนามแม่เหล็กโลก
ช่วยปกป้องจากรังสีและอนุภาคความเร็วสูงต่าง ๆ จากอวกาศ</t>
  </si>
  <si>
    <t>ดวงอาทิตย์เป็นดาวฤกษ์รุ่นหลังเพราะมีธาตุหนักที่เกิดจากการตายของดาวฤกษ์รุ่นก่อน</t>
  </si>
  <si>
    <t>ดาวเคราะห์หินมีความหนาแน่น สูงกว่า เพราะมีองค์ประกอบเป็นหินและโลหะ   ดาวเคราะห์แก๊สมีความหนาแน่น ต่ำกว่า เพราะประกอบด้วยแก๊สเป็นส่วนใหญ่</t>
  </si>
  <si>
    <t>ดาวศุกร์ และ ดาวอังคาร มีคาร์บอนไดออกไซด์เป็นองค์ประกอบหลักของบรรยากาศ (มากกว่า 95%)
โลก มีไนโตรเจน 78% และออกซิเจน 21% ซึ่งแตกต่างจากดาวศุกร์และดาวอังคารอย่างมาก</t>
  </si>
  <si>
    <t>ชั้นบรรยากาศของโลกมีออกซิเจนมาก เพราะมีสิ่งมีชีวิตที่สังเคราะห์แสง และออกซิเจนบนโลกส่วนใหญ่มาจากพืชและแพลงก์ตอนในทะเล</t>
  </si>
  <si>
    <t>จุดมืดดวงอาทิตย์ (Sunspots) เกิดจาก สนามแม่เหล็กบนดวงอาทิตย์ที่รุนแรงและบิดเบี้ยว จนขัดขวางการพาความร้อนจากภายในดวงอาทิตย์มายังผิว ทำให้บริเวณนั้นมีอุณหภูมิต่ำกว่าบริเวณรอบ ๆ</t>
  </si>
  <si>
    <t>พายุสุริยะ (Solar Storm) เกิดจากการระเบิดของพลังงานในบริเวณที่มีสนามแม่เหล็กเข้มข้นบนดวงอาทิตย์ เช่น จุดมืดดวงอาทิตย์ ซึ่งทำให้เกิดการปลดปล่อย อนุภาคพลังงานสูงและรังสี ออกสู่อวกาศ เรียกว่า การพุ่งมวลสารโคโรนา (Coronal Mass Ejection - CME)</t>
  </si>
  <si>
    <t xml:space="preserve">แตกต่างกัน ดาวเคราะห์หินจะมีความหนาแน่นสูงกว่าดาวเคราะห์แก๊ส </t>
  </si>
  <si>
    <t>มีองค์ประกอบที่แตกต่างกัน โดยแบ่งเป็น 2 กลุ่มหลักๆ คือ ดาวเคราะห์หิน และดาวเคราะห์แก๊ส</t>
  </si>
  <si>
    <t>เกิดจากสนามแม่เหล็กที่รุนแรงบนดวงอาทิตย์ ซึ่งขัดขวางการไหลของความร้อน ทำให้บริเวณนั้นมีอุณหภูมิต่ำกว่าบริเวณโดยรอบ</t>
  </si>
  <si>
    <t xml:space="preserve">เกิดจากการระเบิดบนดวงอาทิตย์ อาจส่งผลกระทบต่อเทคโนโลยีบางอย่าง เช่น ระบบสื่อสาร ดาวเทียม และระบบไฟฟ้า </t>
  </si>
  <si>
    <t>เนื่องจากมีการพบธาตุหนัก ซึ่งเกิดจากดาวฤกษ์รุ่นก่อนที่สร้างมา เมื่อดาวเหล่านั้นระเบิด ธาตุก็ได้กระจายออกไปทั่วอวกาศ และดวงอาทิตย์ก็เกิดมาจากธาตุหนักเหล่านั้น</t>
  </si>
  <si>
    <t>ต่างกัน เพราะดาวเคราะห์หินไม่ได้มีการดูดแก็สต่างๆเข้ามาภายในดาว หรือมีน้อย เพราะโดนดาวเคราะห์แก็สแย่งดูดไป และโดนลมสุยิระจากดวงอาทิตย์พัดออก ทำให้มีขนาดเล็กกว่าดาวเคราะห์แก็ส จึงมีมวลน้อยกว่า</t>
  </si>
  <si>
    <t>ต่างกัน เพราะดาวเคราะห์ที่ไม่ได้อยู่ในเขตเอื้อชีวิต จะมีคาร์บอนไดออกไซด์สูงมากกว่าโลก</t>
  </si>
  <si>
    <t>มาจากการสังเคราะห์ด้วยแสงของพืช และสิ่งมีชีวิตอื่นๆ ที่เปลี่ยนจากคาร์บอนไดออกไซ์เป็นออกซิเจน</t>
  </si>
  <si>
    <t>จากการระเบิดที่สิ้นสุดไปแล้วของเปลวสุริยะ</t>
  </si>
  <si>
    <t>จากการปลดปล่อยพลังงานของดวงอาทิตย์ ผลก็คือระบบสื่อสารและระบบพลังงานไฟฟ้าเกิดความขัดข้อง และมีแสงออโรราที่ชั้วโลก</t>
  </si>
  <si>
    <t>เพราะเป็นซากจากการระเบิดของซุปเปอร์โนวา</t>
  </si>
  <si>
    <t>ต่างกัน โดยดาวเคราะห์หินมีความหนาแน่นสูงกว่า</t>
  </si>
  <si>
    <t>ต่างกัน โดยดาวเคราะห์แต่ละดวงมีชนิดของแก๊สที่แตกต่างกันออกไป</t>
  </si>
  <si>
    <t>เพราะได้มาจากกระบวนการสังเคราะห์แวงของพืชและสิ่งมีชีวิตอื่นๆ</t>
  </si>
  <si>
    <t>เกิดจากการพ่นมวลคอโรนาร่วมกับการลุกจ้า มำให้อนุภาคที่มีประจุเคลื่อนที่ด้วยความเร็วสูง ส่งผลกระทบกะบวงจรอิเล็กโทรนิกส์ของดาวเทียมและรบกวนการส่งกระแสไฟฟ้าและการสื่อสาร</t>
  </si>
  <si>
    <t>เพราะมีธาตุหนัก (เช่น เหล็ก คาร์บอน) อยู่มาก
→ แสดงว่าเกิดขึ้น หลังจาก มีการระเบิดของดาวฤกษ์รุ่นก่อน (ซูเปอร์โนวา) ที่สร้างธาตุเหล่านี้ขึ้นมา</t>
  </si>
  <si>
    <t>ต่างกัน 	•	ดาวเคราะห์หิน (ชั้นใน) → หนาแน่นมากกว่า 	•	ดาวเคราะห์แก๊ส (ชั้นนอก) → หนาแน่นน้อยกว่า เพราะมีองค์ประกอบเป็นไฮโดรเจน/ฮีเลียม</t>
  </si>
  <si>
    <t>แตกต่างกัน
	•	ดาวเคราะห์ชั้นใน → มีองค์ประกอบเป็นหินและโลหะ
	•	ดาวเคราะห์ชั้นนอก → มีองค์ประกอบเป็นแก๊สและน้ำแข็ง เช่น ไฮโดรเจนและฮีเลียม</t>
  </si>
  <si>
    <t>เพราะมี สิ่งมีชีวิต (พืช สาหร่าย) สร้างออกซิเจนผ่าน การสังเคราะห์ด้วยแสง
→ จึงทำให้โลกมี ออกซิเจนในบรรยากาศมาก กว่าดาวดวงอื่นที่ไม่มีสิ่งมีชีวิต</t>
  </si>
  <si>
    <t>เกิดจากสนามแม่เหล็กแรง → ขัดขวางความร้อน → บริเวณนั้นเย็นกว่ารอบข้าง จึงดูมืด</t>
  </si>
  <si>
    <t xml:space="preserve">✅ เกิดจากการระเบิดบนดวงอาทิตย์ → ปล่อยอนุภาคพลังงานสูง
✅ ผลกระทบ: รบกวนสัญญาณ GPS ดาวเทียม เกิดออโรรา แต่โลกมีสนามแม่เหล็กป้องกันสิ่งมีชีวิต
</t>
  </si>
  <si>
    <t>เพราะไม่ได้เกิดจากเนบิวลาอย่างเดียวเหมือนดาวฤกษ์รุ่นเเรกๆ</t>
  </si>
  <si>
    <t>ต่างกันเพราะ สถานะของวัตถุที่เป็นก๊าซเเละของเเข็ง</t>
  </si>
  <si>
    <t>เเตกต่างกันอย่างชัดเจนดาวศุกร์เเละอังคารมีจำนวนคาร์บอนไดออกไซด์จำนวนมากกว่าโลก</t>
  </si>
  <si>
    <t>เพราะมีสิ่งมีชีวิตที่สามารถสังเคราะห์ก๊าซออกซิเจนออกมาได้</t>
  </si>
  <si>
    <t>เกิดจากสนามแม่เหล็กที่รุนแรงและบิดเบี้ยวภายในดวงอาทิตย์ ทำให้ความร้อนจากภายในไม่สามารถไหลเวียนมายังพื้นผิวได้ตามปกติ</t>
  </si>
  <si>
    <t>ไม่ได้ส่งผลอะไรมากเนื่องจากโลกมีสนามเเม่เหล็กที่เเข็งเเรง</t>
  </si>
  <si>
    <t xml:space="preserve">แตกต่างกัน ดาวเคราะห์หินมีองค์ประกอบที่หนักกว่า เช่น หินและโลหะ ดาวเคราะห์แก๊สมีองค์ประกอบหลักเป็นก๊าซ </t>
  </si>
  <si>
    <t>ดาวเคราะห์แต่ละดวงมีองค์ประกอบของบรรยากาศแตกต่างกันอย่างชัดเจน
	•	ดาวศุกร์และดาวอังคารมีคาร์บอนไดออกไซด์เป็นส่วนประกอบหลัก โดยมีปริมาณสูงถึง 96.5% และ 95% ตามลำดับ
	•	ในขณะที่โลกมีไนโตรเจนเป็นองค์ประกอบหลัก 78% และออกซิเจน 21%
	•	จึงแสดงให้เห็นว่าโลกมีบรรยากาศที่แตกต่างจากดาวศุกร์และดาวอังคารอย่างมาก</t>
  </si>
  <si>
    <t>โลกมีปริมาณแก๊สออกซิเจนมากกว่าดาวเคราะห์ดวงอื่นเนื่องจากมีสิ่งมีชีวิต โดยเฉพาะพืชและสาหร่าย ซึ่งสามารถสังเคราะห์แสงและปล่อยออกซิเจนออกมาได้
ออกซิเจนบนโลกจึงส่วนใหญ่มาจากกระบวนการสังเคราะห์แสงของพืชและแพลงก์ตอนพืชในทะเล</t>
  </si>
  <si>
    <t>เกิดจากการระเบิดบนดวงอาทิตย์ที่เรียกว่า "เปลวสุริยะ" (Solar Flare) หรือการปลดปล่อยมวลสารจากโคโรนา (Coronal Mass Ejection หรือ CME) ซึ่งทำให้เกิดการปล่อยอนุภาคพลังงานสูงและสนามแม่เหล็กพุ่งมายังโลก</t>
  </si>
  <si>
    <t>เกิดขึ้นจากวัตถุที่หลงเหลือจากการระเบิดของดาวฤกษ์รุ่นก่อน</t>
  </si>
  <si>
    <t>ต่างกันโดย ดาวเคราะห์หินมีความหนาแน่นสูงประกอบด้วยธาตุหนัก ดาวเคราะห์แก๊สมีความหนาแน่นต่ำ ประกอบด้วยแก๊ส</t>
  </si>
  <si>
    <t xml:space="preserve">แตกต่างกันโดยดาวศุกร์และดาวอังคารจะมีคาร์บอนไดออกไซด์เป็นส่วนใหญ่ โลกจะมีแก๊สไนโตรเจนเป็นส่วนใหญ่ </t>
  </si>
  <si>
    <t>เพราะ มีสิ่งมีชีวิตที่สังเคราะห์ด้วยแสง และปล่อยออกซิเจนออกมา</t>
  </si>
  <si>
    <t>สนามแม่เหล็กขัดขวางการพาความร้อน</t>
  </si>
  <si>
    <t>เกิดจากการที่ดวงอาทิตย์มีการปลดปล่อยอนุภาคที่มีประจุไฟฟ้าจำนวนมากออกมา ซึ่งไม่เป็นอันตรายโดยตรงต่อสิ่งมีชีวิตส่วนใหญ่เพราะมีสนามแม่เหล็กโลกปกป้อง</t>
  </si>
  <si>
    <t>ดวงอาทิตย์ถูกจัดว่าเป็น ดาวฤกษ์รุ่นหลัง เพราะมันถือกำเนิดจากเนบิวลาที่มี ธาตุหนักซึ่งเกิดจากดาวฤกษ์รุ่นก่อนที่ตายไปแล้ว นั่นหมายความว่า ดวงอาทิตย์ ไม่ใช่ดาวรุ่นแรกของเอกภพ แต่เป็นผลผลิตของวงจรการเกิดและดับของดาวฤกษ์ที่เกิดขึ้นมาก่อนหน้านั้นแล้วนับพันล้านปี</t>
  </si>
  <si>
    <t>ดาวเคราะห์หิน → หนาแน่นมากกว่า เพราะทำจากของแข็งอย่างหินและโลหะ 	•	ดาวเคราะห์แก๊ส → หนาแน่นน้อยกว่า เพราะประกอบด้วยแก๊สเป็นส่วนใหญ่</t>
  </si>
  <si>
    <t>ดาวเคราะห์ หิน มีองค์ประกอบหลักคือ ธาตุหนักและหิน
	•	ดาวเคราะห์ แก๊สและน้ำแข็ง มีองค์ประกอบหลักคือ แก๊สเบา เช่น ไฮโดรเจน ฮีเลียม มีเทน และ น้ำแข็ง
	•	ความแตกต่างเกิดจากตำแหน่งในการก่อตัวห่างจากดวงอาทิตย์: ใกล้ดวงอาทิตย์มีเพียงวัสดุทนความร้อนที่สามารถรวมตัวกันได้ ส่วนไกลออกไปมีสสารเบาและเย็นที่สามารถก่อตัวเป็นดาวเคราะห์แก๊สหรือน้ำแข็งได้</t>
  </si>
  <si>
    <t>ออกซิเจนบนโลกมาจากกระบวนการสังเคราะห์ด้วยแสงของสิ่งมีชีวิต และโลกเป็นดาวเคราะห์ดวงเดียวที่รู้จักว่ามีระบบชีวภาพขนาดใหญ่ที่สร้างและรักษาปริมาณออกซิเจนในบรรยากาศไว้ได้อย่างต่อเนื่อง</t>
  </si>
  <si>
    <t>จุดมืดบนดวงอาทิตย์เกิดจากสนามแม่เหล็กที่รุนแรงซึ่งรบกวนการพาความร้อน ทำให้บริเวณนั้นเย็นลงและมืดกว่าพื้นที่โดยรอบ จุดมืดมักเกิดเป็นกลุ่ม และมีอายุอยู่ได้หลายวันถึงหลายสัปดาห์</t>
  </si>
  <si>
    <t xml:space="preserve">สาเหตุ
การปะทุสนามแม่เหล็กจากจุดมืดบนดวงอาทิตย์
ผลโดยตรง
ไม่มีผลรุนแรงต่อสิ่งมีชีวิตเพราะโลกมีการป้องกัน
ผลทางอ้อม
รบกวนสื่อสาร, GPS, ดาวเทียม, ระบบไฟฟ้า และทำให้เกิดแสงออโรรา
</t>
  </si>
  <si>
    <t xml:space="preserve">แตกต่างกันอย่างมาก โดยทั่วไปแล้ว ดาวเคราะห์หินจะมีความหนาแน่นสูงกว่าดาวเคราะห์แก๊ส </t>
  </si>
  <si>
    <t>เหมือนกันเพราะเป็นดาวชนิดเดียวกันคือ ดาวเคราะห์หิน ประกอบด้วยหินและโลหะเป็นหลัก
มีพื้นผิวแข็งที่สามารถเดินได้
มีขนาดเล็กและมีความหนาแน่นสูง</t>
  </si>
  <si>
    <t xml:space="preserve">พายุสุริยะเป็นปรากฏการณ์ที่เกิดจากการระเบิดบนดวงอาทิตย์ ซึ่งอาจส่งผลกระทบต่อเทคโนโลยีต่างๆ บนโลก เช่น ดาวเทียม ระบบสื่อสาร และระบบไฟฟ้า แต่ไม่เป็นอันตรายต่อสิ่งมีชีวิตบนโลกโดยตรง </t>
  </si>
  <si>
    <t>ดวงอาทิตย์ถูกจัดว่าเป็นดาวฤกษ์รุ่นหลังเพราะมันก่อตัวขึ้นจากเศษซากของดาวฤกษ์รุ่นแรกที่ระเบิดเป็นซูเปอร์โนวา ทำให้มีธาตุหนักที่จำเป็นต่อการก่อตัวของดาวเคราะห์หินและสิ่งมีชีวิต</t>
  </si>
  <si>
    <t>ต่างกันเพราะดาวเคราะห์มีความหนาแน่นสูงกว่าแต่ดาวเคาระห์แก๊สมีความหนาแน่นต่ำกว่ามาก</t>
  </si>
  <si>
    <t>เหมือนกันตรงที่มีไนโตรเจนเหมือนกัน ต่างกันตรงองค์ประกอบหลักของชั้นบรรยากาศแตกต่างกันอย่างชัดเจน โดยดาวศุกร์และดาวอังคารมีคาร์บอนไดออกไซด์เป็นองค์ประกอบหลัก</t>
  </si>
  <si>
    <t xml:space="preserve">โลกมีสิ่งมีชีวิต โดยเฉพาะพืชและสาหร่ายที่สังเคราะห์ด้วยแสง ซึ่งเป็นกระบวนการที่ผลิตแก๊สออกซิเจนออกมาสู่ชั้นบรรยากาศอย่างต่อเนื่อง </t>
  </si>
  <si>
    <t>เกิดขึ้นจากบริเวณที่มีสนามแม่เหล็กความเข้มสูงบนพื้นผิวของดวงอาทิตย์ ซึ่งสนามแม่เหล็กเหล่านี้จะกักเก็บความร้อนไว้ภายใน ทำให้บริเวณนั้นมีอุณหภูมิต่ำกว่าบริเวณโดยรอบและปรากฏเป็นจุดมืด</t>
  </si>
  <si>
    <t>พายุสุริยะ:เกิดจากการปลดปล่อยพลังงานและอนุภาคจำนวนมากจากดวงอาทิตย์ เช่น เปลวสุริยะ 
ส่งผลกระทบ:ผลกระทบโดยตรงต่อสิ่งมีชีวิตบนโลกมีไม่มากนัก เนื่องจากสนามแม่เหล็กโลกและชั้นบรรยากาศของโลกช่วยป้องกันรังสีและอนุภาคที่เป็นอันตรายจากพายุสุริยะได้</t>
  </si>
  <si>
    <t xml:space="preserve">ดาวฤกษ์เกิดจากการยุบตัวของเนบิวลา ทำให้แกนกลางที่เนบิวลายุบตัวจะมีอุณหภูมิสูงกว่ารอบนอก เมื่อแกนกลางมีอุณหภูมิสูงมากขึ้นเกินแสนองศา จะทำให้เกิดดาวฤกษ์ก่อนเกิด หลังจากที่ดวงอาทิตย์กำเนิดจะคงสภาพที่ใหญ่กว่าปัจจุบันเล็กน้อย อุณหภูมิแกนกลางจะสูงถึง 15 K. และจะเกิด thermonuclear ทำให้เกิดสมดุลระหว่างแรงโน้มถ่วงกับแรงดันของแก๊สร้อน ทำให้ดวงอาทิตย์เป็นดาวฤกษ์สมดุล </t>
  </si>
  <si>
    <t>แตกต่าง ความหนาแน่นของดาวเคราะห์หินจะมีความหนาแน่นมากกว่าดาวเคราะห์แก๊ส</t>
  </si>
  <si>
    <t>มีองค์ประกอบหลักที่เหทือนกันคือ C N O แตกต่างกันที่ปริมาณของแก๊สต่างๆ</t>
  </si>
  <si>
    <t>เนื่องจากโลกอยู่ในเขตเอื้อชีวิต ทำให้โลกสามารถมีมหาสมุทร พืช ระบบนิเวศที่มีการผลิต Oxygen ได้อย่างมหาศาล</t>
  </si>
  <si>
    <t>เกิดจากสนามแม่เหล็กที่บิดเบี้ยว อาจทำให้อุณหภูมิเฉพาะจุดบางจุดมีอุณหภูมิที่ต่ำกว่าอุณหภูมิรอบข้าง จึงทำให้เห็นเป็นจุดสีดำ</t>
  </si>
  <si>
    <t>เกิดจากการปลดปล่อยพลังงานอย่างรุนแรงจากดวงอาทิตย์ ด้วยปริมาณและความเร็วที่สูงกว่าระดับปกติ ไม่มีผลต่อกระทบต่อสิ่งมีชีวิตบนโลก แต่อาจเกิดผลกระทบอื่น เช่น วิทยุดับ แสงเหนือ เป็นต้น</t>
  </si>
  <si>
    <t>แตกต่างกันอย่างมาก โดยทั่วไปแล้ว ดาวเคราะห์หินจะมีความหนาแน่นสูงกว่าดาวเคราะห์แก๊ส</t>
  </si>
  <si>
    <t>แตกต่างกัน เพราะ โลกมีออกซิเจน</t>
  </si>
  <si>
    <t>เพราะมีน้ำเป็นของเหลวจึงเกิดสิ่งมีชีวิตที่ผลิตออกซิเจนได้</t>
  </si>
  <si>
    <t>เกิดจากการปลดปล่อยพลังงานและอนุภาคที่มีประจุไฟฟ้าจำนวนมหาศาลจากดวงอาทิตย์ โดยส่วนใหญ่เกิดจากปรากฏการณ์เปลวสุริยะ (Solar flare) และการปลดปล่อยมวลสารจากโคโรนา (Coronal mass ejection หรือ CME) ไม่ส่งผล เพราะ โลกมีชั้นบรรยากาศรองรับ</t>
  </si>
  <si>
    <t>เพราะมันไม่ได้เกิดจากการยุบตัวของเนบิวลาเพียงอย่างเดียวแต่มันอาศัยธาตุหนักที่เกิดจากการระเบิดของซูเปอร์โนวาอีกด้วย</t>
  </si>
  <si>
    <t>ต่างกันเพราะดาวเคราะห์หินมีความหนาแน่นสูงแต่ดาวเคราะห์แก๊สมีความหนาแน่นต่ำ</t>
  </si>
  <si>
    <t>ต่างกันด่วศุกร์และดาวอังคารมีปริมาณคาร์บอนไดออกไซน์มากส่วนโลกมีปริมาณแก๊สไนโตรเจนมาก</t>
  </si>
  <si>
    <t>เพราะโลกมีสิ่งมีชีวิตที่ปล่อยแก๊สออกซิเจนออกมา</t>
  </si>
  <si>
    <t>เกิดจากสนามแม่เหล็กที่รุนแรงและบิดเบียวในดวงอาทิตย์ ทำให้ความร้อนไม่สามารถไหลเวียนได้ปกติ</t>
  </si>
  <si>
    <t>เกิดจากการระเบิดบนดวงอาทิตย์ ส่งผลให้สัญญาณวิทยุ gps ดาวเทียมคัดคล่อง ทำให้บางพื้นที่ไฟดับ</t>
  </si>
  <si>
    <t>ดวงอาทิตย์เป็นดาวฤกษ์รุ่นหลัง เพราะมันเกิดจากก๊าซที่ปนเปื้อนธาตุหนักซึ่งผลิตโดยดาวฤกษ์รุ่นแรก ๆ ที่มีมาก่อนหน้านั้น</t>
  </si>
  <si>
    <t xml:space="preserve">ต่างกัน เพราะ ดาวเคราะห์หินมีวัสดุหนักที่อัดแน่นและมีพื้นผิวแข็ง 	•	ดาวเคราะห์แก๊สมีวัสดุที่เป็นก๊าซและน้ำแข็งซึ่งมีความหนาแน่นต่ำกว่า </t>
  </si>
  <si>
    <t>โลก ศุกร์ และอังคาร เป็นดาวเคราะห์ในระบบสุริยะที่แตกต่างกันในหลายด้าน ทั้งขนาด องค์ประกอบบรรยากาศ และสภาพพื้นผิว</t>
  </si>
  <si>
    <t>โลกมีออกซิเจนมากกว่าดาวเคราะห์อื่น เพราะมีสิ่งมีชีวิตสังเคราะห์ด้วยแสงที่ผลิตออกซิเจนอย่างต่อเนื่อง และโลกสามารถเก็บรักษาแก๊สนี้ไว้ในบรรยากาศได้</t>
  </si>
  <si>
    <t>จุดมืดดวงอาทิตย์เกิดจากสนามแม่เหล็กที่แรงและหนาแน่นกีดกันการนำความร้อน ทำให้อุณหภูมิบริเวณนั้นต่ำกว่าส่วนอื่น และมองเห็นเป็นจุดดำบนผิวดวงอาทิตย์</t>
  </si>
  <si>
    <t>พายุสุริยะเกิดจากกิจกรรมปะทุของดวงอาทิตย์ที่ปลดปล่อยอนุภาคพลังงานสูง เมื่ออนุภาคเหล่านี้ชนกับสนามแม่เหล็กโลกส่งผลให้เกิดแสงออโรรา และรบกวนระบบไฟฟ้า ระบบสื่อสาร รวมถึงมีผลกระทบต่อสุขภาพของสิ่งมีชีวิตในบางกรณี</t>
  </si>
  <si>
    <t>แตกต่างกัน   เพราะดาวอังคาร กับ ดาวศุกร์ ไม่มีสิ่งมีชีวิตสามารถอาศัยอยู่ได้</t>
  </si>
  <si>
    <t>เกิดจากการปล่อยพลังงานจำนวนมหาศาลจากดวงอาทิตย์ โดยเฉพาะอย่างยิ่งเมื่อเกิดการระเบิดบนดวงอาทิตย์ (solar flares) และการพ่นมวลสารจากโคโรนา (coronal mass ejections)</t>
  </si>
  <si>
    <t>ก๊าซและฝุ่นที่มีธาตุหนักมาก ซึ่งเป็นผลผลิตจากดาวฤกษ์รุ่นก่อนที่ตายไปแล้ว ทำให้ดวงอาทิตย์มีองค์ประกอบของธาตุหนักมากกว่าดาวฤกษ์รุ่นแรก</t>
  </si>
  <si>
    <t>ต่างกัน ดาวเคราะห์หินมีธาตุหนักและแกนแข็ง ดาวเคราะห์แก๊สส่วนใหญ่เป็นแก๊ส</t>
  </si>
  <si>
    <t>แตกต่างกัน โลกมี ออกซิเจนจำนวนมาก ต่างจากดาวศุกร์และดาวอังคารที่มี คาร์บอนไดออกไซด์เป็นองค์ประกอบหลัก</t>
  </si>
  <si>
    <t>โลกมีออกซิเจนมากเพราะมีสิ่งมีชีวิตที่สังเคราะห์แสงได้ ซึ่งไม่มีบนดาวศุกร์และดาวอังคาร จึงทำให้โลกมีบรรยากาศที่เหมาะสมต่อการดำรงชีวิตของสิ่งมีชีวิต</t>
  </si>
  <si>
    <t>สนามแม่เหล็กที่รุนแรง บริเวณผิวของดวงอาทิตย์ที่ รบกวนการพาความร้อนจากภายใน</t>
  </si>
  <si>
    <t xml:space="preserve">พายุสุริยะเกิดจากการปะทุของพลังงานแม่เหล็กบนดวงอาทิตย์ ส่งผลให้เกิดรังสีและมวลพลาสมาพุ่งออกสู่อวกาศ
ส่งผลกระทบทางอ้อมต่อโลก โดยเฉพาะระบบเทคโนโลยี </t>
  </si>
  <si>
    <t>เพราะมันเกิดขึ้นจากก๊าซที่มีธาตุหนักซึ่งถูกสร้างโดยดาวฤกษ์รุ่นก่อนหน้าแล้ว</t>
  </si>
  <si>
    <t>ดาวเคราะห์หินจะมีความหนาแน่นสูง เพราะประกอบด้วยหินและโลหะหนัก เช่น เหล็ก ทำให้มีโครงสร้างแข็งแรงและมวลต่อปริมาตรมาก ส่วนดาวเคราะห์แก๊สจะมีความหนาแน่นต่ำกว่าอย่างชัดเจน เพราะส่วนใหญ่เป็นก๊าซเบา เช่น ไฮโดรเจนและฮีเลียม ถึงแม้ว่าดาวเคราะห์แก๊สจะมีขนาดใหญ่และมวลมาก แต่เนื่องจากเป็นก๊าซที่มีความหนาแน่นต่ำ ทำให้ความหนาแน่นโดยรวมของดาวเคราะห์แก๊สต่ำกว่าดาวเคราะห์หินมาก</t>
  </si>
  <si>
    <t>ดาวศุกร์และดาวอังคารมีบรรยากาศส่วนใหญ่เป็นคาร์บอนไดออกไซด์ (ประมาณ 95%) และไนโตรเจนน้อย ส่วนโลกมีไนโตรเจนเป็นหลัก (78%) และออกซิเจนสูง (21%) ซึ่งต่างจากสองดวงอื่นมาก ทำให้โลกเหมาะกับการมีสิ่งมีชีวิต ส่วนดาวศุกร์กับดาวอังคารไม่เหมาะ เพราะบรรยากาศต่างกันเยอะมาก</t>
  </si>
  <si>
    <t>ออกซิเจนในบรรยากาศโลกมาจาก พืชและสิ่งมีชีวิตที่สังเคราะห์ด้วยแสง ซึ่งแตกต่างจากดาวเคราะห์อื่นที่ไม่มีสิ่งมีชีวิตเหล่านี้ จึงทำให้โลกมีออกซิเจนมากกว่า</t>
  </si>
  <si>
    <t xml:space="preserve">สนามแม่เหล็กของดวงอาทิตย์ที่เข้มข้นผิดปกติบริเวณผิวโฟโตสเฟียร์
</t>
  </si>
  <si>
    <t xml:space="preserve">พายุสิริยะเกิดจากการปะทุของสนามแม่เหล็กในชั้นบรรยากาศของดวงอาทิตย์ เช่น การปะทุสุริยะ (Solar flare) หรือการพุ่งมวลสารโคโรนา (Coronal Mass Ejection - CME) ที่ปลดปล่อยอนุภาคมีประจุจำนวนมากและพลังงานสูงเข้าสู่ระบบสุริยะ มีผลกระทบต่อสิ่งมีชีวิต โดย มีผลต่อระบบไฟฟ้าและสื่อสาร:
	•	ทำให้เกิดไฟฟ้าดับขนาดใหญ่
	•	รบกวนระบบดาวเทียมและการสื่อสาร เช่น GPS, วิทยุ
	•	แสงเหนือแสงใต้:
	•	เกิดแสงสว่างสวยงามในบริเวณขั้วโลก
	•	ผลกระทบต่อสิ่งมีชีวิต:
	•	รังสีและอนุภาคพลังงานสูงอาจเป็นอันตรายต่อมนุษย์ในอวกาศและนักบินอวกาศ
	•	บนพื้นโลกชั้นบรรยากาศปกป้องได้ดี จึงไม่มีผลกระทบโดยตรงต่อคนทั่วไป
</t>
  </si>
  <si>
    <t>ดองอาทิตย์เป็นดาวฤกษ์รุ่นหลังเพราะมันเกิดจากเนบิวลาที่มีธาตุหนักซึ่งเกิดจากการระเบิดของดาวฤกษ์รุ่นก่อน</t>
  </si>
  <si>
    <t>แตกต่างกันเพราะดาวเคราะห์หินประกอบด้วยธาตุหนักแต่ดาวเคราะแก๊สประกอบด้วยแก๊สเบา</t>
  </si>
  <si>
    <t>แตกต่างกันเพราะมีชั้นบรรยากาศที่ต่างกัน ทำให้แก๊สบนดาวไม่เหมือนกัน</t>
  </si>
  <si>
    <t>เพระเป็นเขตเอื้อชีวิตซึ่งมีน้ำทำให้พืชเติบโตและสังเคราะห์แสงจึงมีออกซิเจนมากกว่าดาวอื่น</t>
  </si>
  <si>
    <t>เกิดจากความเข้มของสนามแม่เหล็กทำให้อุณหภูมิต่ำจึงเกิดเป็นจุดมืด</t>
  </si>
  <si>
    <t>เกิดจากการที่โลกได้รับพลังงานจากดวงอาทิตย์เป็นคลื่นแม่เหล็กไฟฟ้าซึ่งไม่กระทบต่อสิ่งมีชีวิตบนโลกแต่จะทำให้แสงเหนือเข้มและชัดมากขึ้น</t>
  </si>
  <si>
    <t>ถือเป็นดาวรุ่นหลังเพราะดวงอาทิตย์เกิดขึ้นจากวัสดุที่ผ่านการสังเคราะห์ในดาวรุ่นแรก</t>
  </si>
  <si>
    <t>ต่างกันตรงที่ดาวเคราะห์หินมีความหนาแน่นสูง พื้นผิวเป็นหิน ดาวเคราะห์แก๊สมีความหนาแน่นต่ำ พื้นผิวเป็นแก๊ส เหมือนกันตรงที่ทั้งสองเป็นดาวเคราะห์ในระบบสุริยะเหมือนกัน</t>
  </si>
  <si>
    <t>ดาวศุกร์และดาวอังคารเหมือนกันที่มีแก๊สคาร์บอนไดออกไซด์ประกอบเป็นส่วนใหญ่และไนโตรเจนเป็นส่วนน้อย ส่วนโลกต่างจากทั้งสองเพราะมีไนโตรเจนมาก</t>
  </si>
  <si>
    <t>โลกมีออกซิเจนมากกว่าดาวดวงอื่นเพราะมีสิ่งมีชีวิตสังเคราะห์แสงที่ผลิตออกซิเจน</t>
  </si>
  <si>
    <t xml:space="preserve">จุดมืดเกิดจากสนามแม่เหล็กแรงสูงที่ยับยั้งการพาความร้อน ทำให้บริเวณนั้นเย็นลงและดูมืดกว่าพื้นดวงรอบข้าง
</t>
  </si>
  <si>
    <t xml:space="preserve">พายุสุริยะเกิดจากการระเบิดพลังงานบนดวงอาทิตย์ ส่วนผลกระทบ ไม่กระทบต่อสิ่งมีชีวิตโดยตรงบนโลก เพราะโลกมีสนามแม่เหล็กป้องกันแต่ อาจกระทบระบบไฟฟ้า ดาวเทียม และการสื่อสาร ได้
</t>
  </si>
  <si>
    <t>ดองอาทิตย์เป็นดาวฤกษ์รุ่นหลังเพราะมันเกิดจากเนบิวลาที่มีธาตุหนักซึ่งเกิดจากการระเบิดของดาวฤกษ์รุ่น
ก่อน</t>
  </si>
  <si>
    <t>เกิดจากการที่โลกได้รับพลังงานจากดวงอาทิตย์เป็นคลื่นแม่เหล็กไฟฟ้าซึ่งไม่กระทบต่อสิ่งมีชีวิตบน โลกแต่จะทำให้แสงเหนือเข้มและชัดมากขึ้น</t>
  </si>
  <si>
    <t>ดาวศุกร์เเละดาวอังคารมีความคบ้ายคลึงกัน
เเต่โลกไม่คล้ายคลึงกับดาวดวงไหนเลย</t>
  </si>
  <si>
    <t>เนื่องจากสิ่งมีชีวิตสามารถอาศัยอยู่บนโลกได้ ทำให้เกิดกระบวนการสังเคราะห์แสงของพืชและสิ่งมีชีวิตอื่นๆ</t>
  </si>
  <si>
    <t xml:space="preserve">เกิดจากสนามแม่เหล็กที่เข้มข้นและซับซ้อนบนดวงอาทิตย์ บริเวณเหล่านี้มีอุณหภูมิเย็นกว่าบริเวณโดยรอบ </t>
  </si>
  <si>
    <t>เกิดจากการปลดปล่อยพลังงานมหาศาลจากดวงอาทิตย์ ในรูปแบบของอนุภาคที่มีประจุไฟฟ้า (เช่น อิเล็กตรอนและโปรตอน) อนุภาคเหล่านี้สามารถพุ่งออกมาด้วยความเร็วสูง และเมื่อมาถึงโลก จะส่งผลกระทบต่อชั้นบรรยากาศและสนามแม่เหล็กโลก</t>
  </si>
  <si>
    <t>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t>
  </si>
  <si>
    <t>ในทุกๆดวงจะมีคาร์บอนไดออกไซด์ ไนโตรเจน
มีปริมาณที่แตกต่างกัน</t>
  </si>
  <si>
    <t>มาจากขบวนการสังเคราะห์ด้วยแสงของพืช และมีออกซิเจนมากกว่าดาวดวงอื่นเพราะมีต้นไม้และนํ้า</t>
  </si>
  <si>
    <t>สนามแม่เหล็กที่เข้มข้นและซับซ้อนบนดวงอาทิตย์ บริเวณเหล่านี้มีอุณหภูมิเย็นกว่าบริเวณโดยรอบ</t>
  </si>
  <si>
    <t>เกิดจากการระเบิดบนดวงอาทิตย์ที่เรียกว่า "เปลวสุริยะ" (solar flare) หรือการปลดปล่อยมวลสารจากโคโรนา (coronal mass ejection, CME) ซึ่งปล่อยอนุภาคที่มีประจุไฟฟ้าจำนวนมหาศาลออกมา</t>
  </si>
  <si>
    <t>ดวงอาทิตย์ถูกเรียกว่าเป็น ดาวฤกษ์รุ่นหลัง เพราะ:
กำเนิดจาก เนบิวลาที่มีธาตุหนักและฝุ่นสะสมอยู่แล้ว ซึ่งมาจากการระเบิดของดาวฤกษ์รุ่นก่อน ๆ (ซูเปอร์โนวา)
ดาวรุ่นแรก ๆ สร้างธาตุเบา แต่ดาวรุ่นหลังรวมถึงดวงอาทิตย์ มีธาตุหนักมากขึ้นในเนบิวลา
ดังนั้น ดวงอาทิตย์เกิดขึ้นในยุคหลังที่เอกภพมีการสะสมธาตุหนักมากกว่าเดิม
สรุป: ดวงอาทิตย์เกิดจากเศษซากดาวรุ่นก่อน จึงเป็นดาวฤกษ์รุ่นหลัง.</t>
  </si>
  <si>
    <t>ความหนาแน่นของดาวเคราะห์หินสูงกว่า เพราะทำจากหินและโลหะหนาแน่น ส่วนดาวเคราะห์แก๊สมีความหนาแน่นต่ำกว่า เพราะส่วนใหญ่เป็นแก๊สและน้ำแข็งเบา ๆ.</t>
  </si>
  <si>
    <t>ดาวศุกร์และอังคาร มีคาร์บอนไดออกไซด์ที่สูงพอๆกันแต่โลกมีไนโตรเจนส่วนใหญ่ถึง78%</t>
  </si>
  <si>
    <t xml:space="preserve">ชั้นบรรยากาศของโลกมีปริมาณแก๊สออกซิเจนมากกว่าดาวเคราะห์ดวงอื่น เพราะ:
มีสิ่งมีชีวิตแบบสังเคราะห์แสง (พืชและสาหร่าย) ที่ผลิตออกซิเจนโดยกระบวนการสังเคราะห์แสง (Photosynthesis)
ออกซิเจนบนโลกส่วนใหญ่จึงมาจาก กระบวนการสังเคราะห์แสงของสิ่งมีชีวิตเหล่านี้ ตลอดเวลาหลายพันล้านปี
สรุป: ออกซิเจนในบรรยากาศโลกเกิดจากกิจกรรมของสิ่งมีชีวิตสังเคราะห์แสงที่ปล่อยออกซิเจนออกมา.
</t>
  </si>
  <si>
    <t>เกิดจากสนามแม่เหล็กที่เข้มข้นและซับซ้อนบนดวงอาทิตย์ บริเวณเหล่านี้มีอุณหภูมิเย็นกว่าบริเวณโดยรอบ</t>
  </si>
  <si>
    <t>เกิดจากการปลดปล่อยพลังงานมหาศาลจากดวงอาทิตย์ในรูปแบบของอนุภาคที่มีประจุไฟฟ้าความเร็วสูง ซึ่งอาจเกิดจากการระเบิดบนดวงอาทิตย์ (Solar Flare) หรือการปลดปล่อยมวลสารจากโคโรนา (Coronal Mass Ejection หรือ CME)</t>
  </si>
  <si>
    <t>ความหนาแน่นของดาวเคราะห์หินและดาวเคราะห์แก๊สแตกต่างกันอย่างมาก โดยทั่วไปแล้ว ดาวเคราะห์หินจะมีความหนาแน่นสูงกว่าดาวเคราะห์แก็ส ดาวเคราะห์หิน ประกอบด้วยหินและโลหะเป็นส่วนใหญ่ มีพื้นผิวแข็ง มีความหนาแน่นสูง เนื่องจากมีองค์ประกอบที่หนักกว่า ดาวเคราะห์แก็ส ประกอบด้วยก๊าซเป็นส่วนใหญ่ เช่น ไฮโดรเจนและฮีเลียม ไม่มีพื้นผิวแข็งที่ชัดเจน มีความหนาแน่นต่ำกว่า เนื่องจากมีมวลส่วนใหญ่เป็นก๊าซ</t>
  </si>
  <si>
    <t>โลกมีองประกอบที่ต่างจากพวกที่สุด เนื่องจากมีไนโตรเจนเป็นองค์ประหลักซึ่งต่างจากดาวเคราะห์อื่น</t>
  </si>
  <si>
    <t>ชั้นบรรยากาศของโลกมีปริมาณออกซิเจนมากกว่าดาวเคราะห์ดวงอื่น ๆ เนื่องจากกระบวนการสังเคราะห์แสงของพืชและสิ่งมีชีวิตอื่นๆ</t>
  </si>
  <si>
    <t>เกิดจากการปลดปล่อยพลังงานมหาศาลจากดวงอาทิตย์ในรูปแบบของอนุภาคประจุไฟฟ้า, รังสี และสนามแม่เหล็ก ซึ่งสามารถรบกวนระบบสื่อสาร, ดาวเทียม, และโครงข่ายไฟฟ้าบนโลกได้</t>
  </si>
  <si>
    <t>เพราะ มีธาตุหนักปะปนอยู่มาก</t>
  </si>
  <si>
    <t>ต่างกัน ที่ดาวเคราะห์หินมีความหนาแน่นสูงกว่า และ ดาวเคราะห์แก๊สมีความหนาแน่นต่ำกว่า</t>
  </si>
  <si>
    <t>ดาวศุกร์และดาวอังคารมีบรรยากาศคล้ายกัน คือมีคาร์บอนไดออกไซด์เป็นหลัก ส่วนโลกแตกต่าง เพราะ ไนโตรเจนและออกซิเจนเป็นองค์ประกอบหลัก</t>
  </si>
  <si>
    <t>เพราะ มีสิ่งมีชีวิตสังเคราะห์แสง และ โลกมีแรงดึงดูดพอเก็บแก๊สไว้ได้ ออกซิเจนจึงสะสมในบรรยากาศมากกว่าดาวอื่นๆ</t>
  </si>
  <si>
    <t>อุณหภูมิต่ำกว่าบริเวณโดยรอบ</t>
  </si>
  <si>
    <t>เกิดจากการระเบิดบนดวงอาทิตย์ ปล่อยอนุภาคพลังงานสูงมายังโลก อาจรบรวนสัญญาณดาวเทียม ไฟฟ้า และระบบสื่อสาร แต่ไม่กระทบต่อสิ่งมีชีวิตโดยตรง</t>
  </si>
  <si>
    <t xml:space="preserve">ความหนาแน่นของดาวเคราะห์หินและดาวเคราะห์แก๊สแตกต่างกันอย่างมาก โดยทั่วไปแล้ว ดาวเคราะห์หินจะมีความหนาแน่นสูงกว่าดาวเคราะห์แก๊ส </t>
  </si>
  <si>
    <t>แตกต่าง ดาวศุกร์และดาวอังคารมีองค์ประกอบหลักเป็นคาร์บอนไดออกไซด์ในสัดส่วนที่สูงมาก 
 โลกมีองค์ประกอบหลักเป็นไนโตรเจน และออกซิเจนซึ่งแตกต่างจากดาวศุกร์และดาวอังคารอย่างมาก</t>
  </si>
  <si>
    <t>โลกอยู่ในเขตที่เอื้อต่อการดำรงชีวิตของระบบสุริยะ ทำให้สามารถมีน้ำในสถานะของเหลวและสิ่งมีชีวิตหลากหลายชนิดได้ และ ออกซิเจนบนโลกส่วนใหญ่มาจากสิ่งมีชีวิตที่สังเคราะห์แสง</t>
  </si>
  <si>
    <t>เกิดจ่กแกรนูล ซึ่งเป็นอุณหภูมิที่ต่ำที่สุด</t>
  </si>
  <si>
    <t>เกิดจากการระเบิดบนดวงอาทิตย์ที่ปล่อยอนุภาคพลังงานสูง
แม้จะไม่ส่งผลโดยตรงต่อสิ่งมีชีวิตบนโลกเพราะมีสนามแม่เหล็กโลกป้องกัน
แต่ส่งผลต่อ เทคโนโลยีการสื่อสาร ดาวเทียม ไฟฟ้า และอวกาศ</t>
  </si>
  <si>
    <t>มีธาตุหนักมากกว่าดาวฤกษ์รุ่นแรก</t>
  </si>
  <si>
    <t>ต่างกัน เพราะ ดาวเคราะห์หินมีองค์ประกอบหลักเป็นหิน โลหะ ดาวเคราะห์แก๊สมีองค์ประกอบหลักเป็นไฮโดรเจน ฮีเลียม</t>
  </si>
  <si>
    <t>เหมือนกันที่มีไนโตรเจนเหมือนกัน แต่ต่างกันที่สัดส่วน</t>
  </si>
  <si>
    <t>มีชั้นบรรยากาศที่สามารถเก็บออกซิเจนได้ และออกซิเจนได้มาจากสิ่งมีชีวิตเช่นการสังเคราะห์ด้วยแสง</t>
  </si>
  <si>
    <t>เกิดจากแกรนูล เป็นบริเวณที่มีอุณหภูมิต่ำที่สุด</t>
  </si>
  <si>
    <t>เกิดจากการพ่นมวลคอโรนาร่วมกับการลุกจ้า ทำให้อนุภาคที่มีประจุเคลื่อนที่ด้วยความเร็วสูง ส่งผลให้มีการรบกวนการส่งกระแสไฟฟ้าและการสื่อสาร</t>
  </si>
  <si>
    <t>เนื่องจากมันไม่ได้เกิดขึ้นจากการยุบตัวของเนบิวลาเพียงอย่างเดียว แต่มีการอาศัยธาตุหนักที่เกิดจากการระเบิดของซูเปอร์โนวาของดาวฤกษ์รุ่นก่อนหน้าเป็นส่วนประกอบ</t>
  </si>
  <si>
    <t>ความแตกต่างกันอย่างมาก โดย ดาวเคราะห์หิน มีความหนาแน่นโดยเฉลี่ยสูงกว่าดาวเคราะห์แก๊ส</t>
  </si>
  <si>
    <t>ดาวศุกร์และดาวอังคารมีความคล้ายกัน ต่างจาดโลกที่ไม่เหมือนใคร</t>
  </si>
  <si>
    <t>เกิดจากสนามแม่เหล็กที่รุนแรงและบิดเบี้ยวภายในดวงอาทิตย์ ทำให้ความร้อนไม่สามารถไหลเวียนไปยังพื้นผิวได้อย่างปกติ ทำให้บริเวณนั้นมีอุณหภูมิต่ำกว่าบริเวณโดยรอบและปรากฏเป็นจุดมืด</t>
  </si>
  <si>
    <t>เกิดจากการปลดปล่อยพลังงานอย่างรุนแรงจากดวงอาทิตย์ ซึ่งเป็นอนุภาคที่มีประจุไฟฟ้าจำนวนมากพุ่งออกมาจากดวงอาทิตย์ด้วยความเร็วสูงอาจส่งผลต่อสิ่งมีชีวิตบางส่วนเล็กน้อย</t>
  </si>
  <si>
    <t>เพราะดวงอาทิตย์ก่อตัวขึ้นจากเนบิวลา ซึ่งเป็นผลมาจากการระเบิดดาวฤกษ์รุ่นก่อน</t>
  </si>
  <si>
    <t>ต่างกัน ดาวเคราะห์หินจะประกอบด้วยธาตุหนักเช่นเหล็ก นิเกิล ซิลิเกต แมกนีเซียม และออกซิเจนเป็นสารที่ยู่ในสถานะของแข็งจะมีความหนาอน่นสูงกว่าดาวเคราะห์แก๊ส ส่วนใหญ่จะประกอบด้วยแก๊สเบา เช่นไฮโดรเจนและฮีเลียมจะมีความหนาแน่นที่น้อยกว่า</t>
  </si>
  <si>
    <t>ดาวศุกร์กับดาวอังคารชั้นบรรยากาศส่วนใหญ่จะมีคาร์บอนไดออกไซด์เป็นองค์ประกอบอยู่มากและมีไนโตรเจนอยู่น้อยซึ่งต่างจากโลกที่มีไนโตรเจนอยู่มากแต่มีคาร์บอนไดออกไซด์น้อย</t>
  </si>
  <si>
    <t>การมีอยู่ของสิ่งมีชีวิตที่สามารถสังเคราะห์ด้วยแสงได้ในปริมาณมหาศาล ซึ่งออกซิเจนมาจากการสังเคราะห์ด้วยแสง</t>
  </si>
  <si>
    <t>เกิดจากสนามแม่เหล็กที่เข้มข้นมากผุดขึ้นมาจากภายในดวงอาทิตย์ซึ่งสนามแม่เหล็กจะไปขัดขวางการพาความร้อน ทำให้บริเวณนั้นมีอุณหภูมิลดลงและมืดลง</t>
  </si>
  <si>
    <t>เกิดขึ้นจากการพ่นมวลคอโรนาร่วมกับการลุกจ้า ทำให้อนุภาคที่มีประจุเคลื่อนที่ด้วยความเร็วสูง ไม่ส่งผลกระทบต่อสิ่งมีชีวิตบนโลก</t>
  </si>
  <si>
    <t>ดวงอาทิตย์ถือเป็นดาวฤกษ์รุ่นหลัง เพราะเกิดหลังจากมีการสร้างและการระเบิดของดาวฤกษ์รุ่นก่อน ทำให้มีธาตุหนักปะปนอยู่ในเนบิวลาที่ก่อตัวเป็นดวงอาทิตย์</t>
  </si>
  <si>
    <t>ต่างกัน ดาวเคราะห์หินมีความหนาแน่นสูงกว่า เพราะส่วนใหญ่ประกอบด้วยธาตุหนักที่เป็นของแถมและโลหะ ขณะที่ดาวเคราะห์แก๊สประกอบด้วยธาตุเบาซึ่งมีความหนาแน่นต่ำ</t>
  </si>
  <si>
    <t>ดาวศุกร์และดาวอังคารบรรยากาศประกอบด้วยคาร์บอนไดออกไซด์เป็นส่วนใหญ่
โลกบรรยากาศประกอบไปด้วยไนโตรเจนและออกซิเจนเป็นหลัก</t>
  </si>
  <si>
    <t>โลกมีออกซิเจนมาก เพราะมีสิ่งมีชีวิตสังเคราะห์ด้วยแสงที่สร้างออกซิเจน และออกซิเจนบนโลกมาจากกระบวนการสังเคราะห์ด้วยแสงของสิ่งมีชีวิตไม่ได้มีอยู่แต่เดิมตั้งแต่การเกิดโลก</t>
  </si>
  <si>
    <t>จุดมืดดวงอาทิตย์เกิดจากสนามแม่เหล็กที่แรงมากขัดขวางการไหลของพลาสมา ทำให้อุณหภูมิในบริเวณนั้นต่ำลง จึงปรากฏเป็นจุดดำบนผิวดวงอาทิตย์</t>
  </si>
  <si>
    <t>พายุสุริยะเกิดจากกิจกรรมแม่เหล็กบนดวงอาทิตย์ปล่อยพลังงานและอนุภาคพลังงานสูงมายังโลก ส่งผลกระทบต่อสนามแม่เหล็กและระบบเทคโนโลยีของมนุษย์ โดยทั่วไปสิ่งมีชีวิตบนโลกไม่ถูกผลกระทบโดยตรงมากนัก แต่ในบางกรณี เช่น นักบินอวกาศอาจเสี่ยงต่อรังสีมากขึ้น</t>
  </si>
  <si>
    <t>แตกต่างกัน เพราะดาวเคราะห์หิน (เช่น โลก) มีความหนาแน่นโดยเฉลี่ยสูงกว่าดาวเคราะห์แก๊ส (เช่น ดาวพฤหัสบดีและดาวเสาร์)</t>
  </si>
  <si>
    <t>- ดาวศุกร์และดาวอังคาร
มีองค์ประกอบหลักที่คล้ายคลึงกันคือคาร์บอนไดออกไซด์ในปริมาณที่สูงมาก
- โลก
มีองค์ประกอบหลักที่แตกต่างออกไปคือไนโตรเจนและออกซิเจนในปริมาณที่สูง ซึ่งเอื้อต่อการดำรงอยู่ของสิ่งมีชีวิต</t>
  </si>
  <si>
    <t>เพื่อเอื้อต่อการดำรงอยู่ของสิ่งมีชีวิต และออกซิเจนบนโลกมีที่มามาจากกระบวนการสังเคราะห์แสงของพืชและแพลงก์ตอนในทะเล</t>
  </si>
  <si>
    <t>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ทำให้บริเวณนั้นมีอุณหภูมิต่ำกว่าบริเวณโดยรอบและปรากฏเป็นจุดมืด</t>
  </si>
  <si>
    <t>เกิดจากการที่ดวงอาทิตย์ปลดปล่อยอนุภาคที่มีประจุไฟฟ้าออกมาในปริมาณและความเร็วสูงกว่าปกติ ซึ่งเรียกว่า "ลมสุริยะ" เมื่ออนุภาคเหล่านี้พัดมายังโลกและปะทะกับสนามแม่เหล็กโลก จะทำให้เกิดปรากฏการณ์ต่างๆ รวมถึงพายุแม่เหล็กโลก ซึ่งอาจส่งผลกระทบต่อระบบสื่อสาร ระบบไฟฟ้า และดาวเทียมได้ แต่โดยทั่วไปแล้ว พายุสุริยะจะไม่ส่งผลกระทบต่อสิ่งมีชีวิตบนโลกโดยตรง เนื่องจากโลกมีชั้นบรรยากาศและสนามแม่เหล็กเป็นเกราะป้องกัน</t>
  </si>
  <si>
    <t>ไม่ได้เกิดขึ้นจากการยุบตัวของเนบิวลา อย่างเดียว แต่มีการอาศัยธาตุหนักที่เกิดจากการระเบิดของซูเปอร์โนวาของดาวฤกษ์รุ่นก่อนหน้าเป็นส่วนประกอบ</t>
  </si>
  <si>
    <t>ดาวเคราะห์หินมีความหนาแน่นมากกว่า เพราะมีองค์ประกอบคือหิน โลหะ ดาวเคราะห์แก๊สมีความหนาแน่นต่ำกว่า เพราะมีองค์ประกอบไปด้วย ก๊าซและน้ำแข็ง</t>
  </si>
  <si>
    <t>ดาวศุกร์และดาวอังคาร มีชั้นบรรยากาศที่ประกอบด้วยคาร์บอนไดออกไซด์เป็นหลัก
โลก มีไนโตรเจนและออกซิเจนเป็นองค์ประกอบหลัก</t>
  </si>
  <si>
    <t>โลกมีออกซิเจนมากเพราะ มีสิ่งมีชีวิตที่ผลิตออกซิเจนได้ดาวเคราะห์อื่นไม่มีพืชหรือสิ่งมีชีวิตเหล่านี้ จึงไม่มีหรือมีออกซิเจนน้อยมาก
ออกซิเจนบนโลกเกิดจากกระบวนการสังเคราะห์ด้วยแสงของสิ่งมีชีวิต</t>
  </si>
  <si>
    <t>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ทำให้บริเวณนั้นมีอุณหภูมิต่ำกว่าบริเวณโดยรอบ</t>
  </si>
  <si>
    <t>เกิดจากการพ่นมวลคอโรนาร่วมกับการลุกจ้า ทำให้เกิดอนุภาคที่มประจุเคลื่อนที่ด้วยความเร็วสูง
ไม่ส่งผลต่อสิ่งมีชีวิตบนโลก แต่จะรบกวนการส่งกระแสไฟฟ้าและการสื่อสารและกระทบวงจรอิเล็กทรอนิกส์ของดาวเทียม</t>
  </si>
  <si>
    <t>มีเนบิวลาสุริยะก่อนที่เกิดจากเศษการระเบิดซุเปอร์โนวาเเสดงว่าต้องมีดาวฤกษ์รุ่นก่อนดวงอาทิตย์</t>
  </si>
  <si>
    <t>ต่างกันดาวเคราะห์หินมีความหนาเเน่นสูงแต่ดาวเคราะห์เเก๊สความหนาเเน่นต่ำ</t>
  </si>
  <si>
    <t>มีไนโตรเจนเป็นองค์ประกอบทุกดวงแต่ปริมาณไม่เท่า</t>
  </si>
  <si>
    <t>เพราะว่าโลกมีน้ำมีต้นไม้มีสิ่งเเวดล้อมที่ช่วยผลิตเเก๊สออกซิเจน</t>
  </si>
  <si>
    <t>เเกรนูลที่เป็รบริเวณอุณหภูมิต่ำมุด</t>
  </si>
  <si>
    <t>เกิดจากการพ่นมวลของคอโรนาส่งผลต่อดาวเทียมและรบกวนการส่งกระเเสไฟฟ้าการสื่อสาร</t>
  </si>
  <si>
    <t>เพราะดวงอาทิตย์ประกอบด้วยธาตุหนักที่ต้องอาศัยการระเบิดของดาวฤกษ์รุ่นก่อนหน้าในการสร้าง จึงบอกได้ว่าดวงอาทิตย์เป็นดาวฤกษ์รุ่นหลัง</t>
  </si>
  <si>
    <t>ดาวเคราะห์หินมีความหนาแน่นสูงกว่าดาวเคราะห์แก๊สเพราะ ดาวเคราะห์แก๊สมีองค์ประกอบเบาและมีโครงสร้างโปร่งกว่า</t>
  </si>
  <si>
    <t>ดาวเคราะห์แต่ละดวงในภาพมีองค์ประกอบต่างกันตามข้อมูลที่ระบุ แต่ดาวศุกร์และดาวอังคารมีปริมาณคาร์บอนไดออกไซต์ใกล้เคียงกัน ส่วนโลกมีไนโตรเจนมากที่สุด</t>
  </si>
  <si>
    <t>ที่โลกมีแก๊สออกซิเจนมากเพราะมีสิ่งมีชีวิตที่สังเคราะห์ด้วยแสง
และออกซิเจนส่วนใหญ่มาจากกระบวนการสังเคราะห์ด้วยแสงของพืช</t>
  </si>
  <si>
    <t xml:space="preserve">เกิดจาก ความแปรปรวนของสนามแม่เหล็กบนดวงอาทิตย์ ซึ่งส่งผลให้บริเวณนั้น มีอุณหภูมิต่ำกว่าบริเวณโดยรอบ </t>
  </si>
  <si>
    <t>พายุสุริยะเกิดจากการระเบิดแม่เหล็กบนดวงอาทิตย์โดยสิ่งมีชีวิตบนพื้นโลกปลอดภัย แต่ผู้ที่อยู่ในอวกาศอาจได้รับผลกระทบแต่ ส่งผลต่อเทคโนโลยีบนโลก เช่น ดาวเทียม ไฟฟ้า</t>
  </si>
  <si>
    <t>เพราะว่าอาจมีดาวฤกษ์ที่เกิดก่อนและะดับไปเเล้ว</t>
  </si>
  <si>
    <t>มีความแตกต่างกันอย่างมาก โดย ดาวเคราะห์หิน (เช่น โลก) มีความหนาแน่นโดยเฉลี่ยสูงกว่าดาวเคราะห์แก๊ส (เช่น ดาวพฤหัสบดีและดาวเสาร์)</t>
  </si>
  <si>
    <t>ต่างกันที่จำนวนปริมาณเเก๊ส</t>
  </si>
  <si>
    <t xml:space="preserve">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ทำให้บริเวณนั้นมีอุณหภูมิต่ำกว่าบริเวณโดยรอบและปรากฏเป็นจุดมืด </t>
  </si>
  <si>
    <t xml:space="preserve">เกิดจากการปลดปล่อยพลังงานมหาศาลจากดวงอาทิตย์ โดยเฉพาะอย่างยิ่งจากการระเบิดที่เรียกว่า "เปลวสุริยะ" (Solar Flare) หรือการปล่อยมวลสารจากโคโรนา (Coronal Mass Ejection - CME) ซึ่งอนุภาคที่มีประจุไฟฟ้าจำนวนมากจะถูกพัดพาออกมาและเดินทางสู่อวกาศ </t>
  </si>
  <si>
    <t>เนื่องจากมันก่อตัวขึ้นจากการรวมตัวของสสารที่เหลือจากการยุบตัวของเมฆโมเลกุลขนาดยักษ์ ซึ่งเป็นเมฆเดียวกันกับที่เกิดระบบสุริยะ</t>
  </si>
  <si>
    <t>มีความแตกต่างกันอย่างมาก โดย ดาวเครา</t>
  </si>
  <si>
    <t>องค์ประกอบของชั้นบรรยากาศของดาวเคราะห์แต่ละดวงมีความแตกต่างกันอย่างชัดเจน โดยดาวศุกร์และดาวอังคารมีคาร์บอนไดออกไซด์เป็นองค์ประกอบหลัก ในขณะที่โลกมีไนโตรเจนและออกซิเจนเป็นองค์ประกอบหลัก</t>
  </si>
  <si>
    <t>เกิดจากการลุกถ้าทำให้เกิดจากการลุกถ้าทำให้มีเซลล์สุริยะหลุดออกและกลับไปที่ดวงอาทิตย์ เหมือนเดิมทำให้ เหมือนเดิมทำให้เกิดเป็นจุดมืดของดวง</t>
  </si>
  <si>
    <t xml:space="preserve">เกิดจากการพ่นมวลโคโรนาร่วมกับการรู้จ้าทำให้เกิดจากการพ่นมวลโคโรนาร่วมกับการรู้จ้าทำให้อนุภาคที่มีประจุเคลื่อนที่ด้วยความเร็วสูงและพายุสุริยะส่งผลกระทบต่อสิ่งมีชีวิตบนโลกทางอ้อมโดยรบกวนระบบการสื่อสารวิทยุและดาวเทียม
</t>
  </si>
  <si>
    <t xml:space="preserve">ดวงอาทิตย์ถูกจัดว่าเป็นดาวฤกษ์รุ่นหลัง เนื่องจากมันไม่ได้เกิดขึ้นจากการยุบตัวของเนบิวลา (กลุ่มแก๊สและฝุ่น) เพียงอย่างเดียว แต่มีการอาศัยธาตุหนักที่เกิดจากการระเบิดของซูเปอร์โนวาของดาวฤกษ์รุ่นก่อนหน้าเป็นส่วนประกอบ กล่าวคือ ดาวฤกษ์รุ่นแรกๆ เกิดจากเนบิวลาล้วนๆ แต่ดาวฤกษ์รุ่นหลังๆ รวมถึงดวงอาทิตย์ของเรา ได้รับธาตุหนักที่ถูกสร้างขึ้นจากดาวฤกษ์รุ่นก่อนและถูกพ่นออกมาเมื่อดาวฤกษ์เหล่านั้นตายและระเบิดเป็นซูเปอร์โนวา </t>
  </si>
  <si>
    <t xml:space="preserve">ความหนาแน่นของดาวเคราะห์หินและดาวเคราะห์แก๊สมีความแตกต่างกันอย่างมาก โดย ดาวเคราะห์หิน (เช่น โลก) มีความหนาแน่นโดยเฉลี่ยสูงกว่าดาวเคราะห์แก๊ส (เช่น ดาวพฤหัสบดีและดาวเสาร์) ความแตกต่างนี้เกิดจากองค์ประกอบภายในของดาวเคราะห์แต่ละประเภท </t>
  </si>
  <si>
    <t>ดาวศุกร์ ดาวอังคารมีแก๊สคาร์บอนไดออกไซด์อยู่มากคล้ายๆกันแต่โลกมีส่วนประกอบเป็นแก๊สไนโตรเจนอยู่มาก</t>
  </si>
  <si>
    <t>ชั้นบรรยากาศของโลกมีปริมาณออกซิเจนมากกว่าดาวเคราะห์ดวงอื่น ๆ เนื่องจากกระบวนการสังเคราะห์แสงของพืชและสิ่งมีชีวิตอื่นๆ ออกซิเจนบนโลกส่วนใหญ่มาจากสิ่งมีชีวิตที่ใช้น้ำและแสงแดดในการสร้างอาหาร (สังเคราะห์แสง) และปล่อยออกซิเจนออกมาเป็นผลพลอยได้</t>
  </si>
  <si>
    <t xml:space="preserve">จุดมืดบนดวงอาทิตย์ (Sunspot) 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ทำให้บริเวณนั้นมีอุณหภูมิต่ำกว่าบริเวณโดยรอบและปรากฏเป็นจุดมืด </t>
  </si>
  <si>
    <t xml:space="preserve">พายุสุริยะเกิดจากการปลดปล่อยพลังงานมหาศาลจากดวงอาทิตย์ ซึ่งเป็นอนุภาคที่มีประจุไฟฟ้าความเร็วสูง แม้ว่าพายุสุริยะจะไม่ส่งผลกระทบโดยตรงต่อสิ่งมีชีวิตบนโลก เนื่องจากชั้นบรรยากาศและสนามแม่เหล็กโลกทำหน้าที่เป็นเกราะป้องกัน แต่ก็อาจส่งผลกระทบต่อเทคโนโลยีดาวเทียมและระบบไฟฟ้าได้ </t>
  </si>
  <si>
    <t>เนบิวลาสุริยะเกิดจากซากดาวที่เกิดก่อนดวงอาทิตย์</t>
  </si>
  <si>
    <t>ต่างกันเพราะดาวเคราะห์หินได้รับอิทธิพลจากพายุ</t>
  </si>
  <si>
    <t>ดาวสุขมีบรรยากาศหนาทึบด้วยคาร์บอนไดออกไซด์โลกมีออกซิเจนและไนโตรเจนเป็นหลักส่วนดาวอังคารมีบรรยากาศบางเบาด้วยคาร์บอนไดออกไซด์</t>
  </si>
  <si>
    <t>ชั้นบรรยากาศของโลกมีออกซิเจนมากเพราะการสังเคราะห์แสงของพืชและแพลงต้อนในมหาสมุทรออกซิเจนบนโลกมาจากกระบวนการแยกน้ำชั้นบรรยากาศของโลกมีออกซิเจนมากเพราะการสังเคราะห์แสงของพืชและแพงตรในมหาสมุทรออกซิเจนบนโลกมาจากกระบวนการแยกน้ำโดยพลังงานแสงอาทิตย์ในสิ่งมีชีวิตเหล่านี้</t>
  </si>
  <si>
    <t>เกิดจากการลุกซ่าทำให้เกิดจากการลุกซ่าทำให้มีเปลวสุริยะหลุดออกและกลับไปที่ดวงอาทิตย์เหมือนเดิมทำให้เกิดเป็นจุดมืดของดวงอาทิตย์</t>
  </si>
  <si>
    <t xml:space="preserve">
เกิดจากการพ่นมวลคอโรนากับการลุกจ้าทำให้เกิดจากการพ่นมวลคอโรนากับการลุกจ้าทำให้อนุภาคที่มีประจุเคลื่อนที่ด้วยความเร็วสูงและพายุสุริยะส่งผลกระทบต่อสิ่งมีชีวิตบนโลกทางอ้อมโดยรบกวนระบบการสื่อสารวิทยุและดาวเทียม</t>
  </si>
  <si>
    <t>เพราะดวงอาทิตย์เกิดจากเนบิวลาสุริยะ ซึ่งเนบิวลาสุริยะคือเศษซากของซุปเปอร์โนวาดาวฤกษ์รุ่นก่อนเหตุนี้ทำให้เป็นรุ่นหลัง</t>
  </si>
  <si>
    <t>แตกต่างกันเพราะบริเวณที่เกิดแตกต่างกันสภาพแวดล้อมที่เกิดมีอุณหภูมิต่างกัน โดยดาวเคราะห์หินเกิดบริเวณใกล้ดวงอาทิตย์ทำให้ลมสุริยะพัดพาแก๊สไปจากพื้นผิวจึงมีความหนาแน่นมากกว่าส่วนดาวเคราะห์แก๊สจะตรงกันข้าม</t>
  </si>
  <si>
    <t>แตกต่างกันโลกมีแก๊สไนโตรเจนเยอะที่สุดและมีแก๊สออกซิเจนที่จำเป็นต่อมนุษย์ด้วยส่วนดาวศุกร์และดาวอังคารทีแก๊สคาร์บอนไดออกไซด์มากที่สุด</t>
  </si>
  <si>
    <t>เพราะบนโลกมีพื้นที่สามารถสังเคราะห์แสงได้ซึ่งผลิตแก๊สออกซิเจน ส่วนดาวดวงอื่นไม่มี</t>
  </si>
  <si>
    <t>การเกิดปฏิกิริยาฟิวชั่นของดวงอาทิตย์ทำให้จจุดมืดดูมืดกว่าพื้นที่ทั่วไปมีความเข้มของสนามแม่เหล็กสูงแต่อุณหภูมิต่ำ</t>
  </si>
  <si>
    <t>เกิดจากการพ่นมวลคอโนนาร่วมกับการลุกจ้าทำให้อนุภาคที่ทีประจุเคลื่อนที่ด้วยความเร็วสูง</t>
  </si>
  <si>
    <t>ดาวเคราะห์ที่มีลักษณะเป็นพื้นโลก (ดาวเคราะห์หิน) จะมีความหนาแน่นมากกว่าดาวเคราะห์ก๊าซและดาวเคราะห์น้ำแข็ง</t>
  </si>
  <si>
    <t>แตกต่างกัน ดาวศุกร์มีคารบอนไดออกไซด์96.5% โลกมีไนโตรเจน78%</t>
  </si>
  <si>
    <t xml:space="preserve">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ได้จากมหาสมุทร เป็นปริมาณมหาศาล </t>
  </si>
  <si>
    <t>พายุสุริยะ คือปรากฏการณ์หนึ่งที่เกิดจากการที่ผิวดวงอาทิตย์ระเบิดขึ้นมาที่เรียกว่า การระเบิดลุกจ้า ที่ทำให้อนุภาคประจุไฟฟ้าพุ่งออกมาจำนวนมหาศาล ประจุไฟฟ้าที่พุ่งออกมานี้จะรบกวนระบบการสื่อสาร ส่งผลทำให้การสื่อสารโทรคมนาคมเป็นอัมพาต อาทิ ทำให้เครื่องบินไม่สามารถติดต่อกับหอบังคับการได้ โทรศัพท์มือถือใช้งานไม่ได้</t>
  </si>
  <si>
    <t>เนื่องจากไม่ได้เกิดขึ้นจากการยุบตัวของเนบิวลา(กลุ่มแก๊สและฝุ่น)เพียงอย่างเดียส แต่อาศัยธาตุหนักที่เกิดจากการระเบิดของซูเปอร์โนวาของดาวฤกษ์รุ่นก่อนหน้าเป็นส่วนประกอบ</t>
  </si>
  <si>
    <t>แตกต่างกันเพราะดาวเคราะห์หินมีคามหนาแน่นมากกว่าดาวเคราะห์แก๊ส</t>
  </si>
  <si>
    <t>ดาวศุกร์และดาวอังคาร มีองค์ประกอบหลักที่คล้ายกันคือคาร์บอนไดออกไซด์ในปริมาณสูงมาก
โลก มีองค์ประกอบหลักที่ต่างออกไปคือไนโตรเจนและออกซิเจนในปริมาณสูง ซึ่งเอื้อต่อการดำรงอยู่ของสิ่งมีชีวิต</t>
  </si>
  <si>
    <t>เพื่อเอื้อต่อการดำรงอยู่ของสิ่งมีชีวิตและออกซิเจนบนโลกมาจากกระบวนการสังเคราะห์แสงของพืชและแพลงก์ตอนในทะเล</t>
  </si>
  <si>
    <t>เกิดจากการที่ดวงอาทิตย์ปลดปล่อยอนุภาคที่มีประจุไฟฟ้าออกมาในปริมาณและความเร็วสูงกว่าปกติ เรียกว่า ลมสุริยะ เมื่ออนุภาคเหล่านี้พัดมายังโลกและปะทะกับสนามแม่เหล็กโลกจะทำให้เกิดปรากฏการณ์ต่างๆ รวมถึงพายุแม่เหล็กโลก ซึ่งอาจส่งผลกระทบต่อระบบสื่อสาร ระบบไฟฟ้าและดาวเทียม แต่ทั่วไปแล้วพายุสุริยะจะไม่ส่งผลกระทบต่อสิ่งมีชีวิตบนโลกโดยตรงเนื่องจากโลกมีชั้นบรรยากาศและสนามแม่เหล็กเป็นเกราะป้องกัน</t>
  </si>
  <si>
    <t>แก๊สมีความแตกต่างกันอย่างมาก โดย ดาวเคราะห์หิน (เช่น โลก) มีความหนาแน่นโดยเฉลี่ยสูงกว่าดาวเคราะห์แก๊ส (เช่น ดาวพฤหัสบดีและดาวเสาร์)</t>
  </si>
  <si>
    <t xml:space="preserve">ดาวศุกร์:
บรรยากาศส่วนใหญ่เป็นคาร์บอนไดออกไซด์ (96.5%) และมีไนโตรเจน (3.5%) เป็นองค์ประกอบรอง
โลก:
บรรยากาศส่วนใหญ่เป็นไนโตรเจน (78%) และมีออกซิเจน (21%) เป็นองค์ประกอบรอง รวมถึงแก๊สอื่นๆ (1%)
ดาวอังคาร:
บรรยากาศส่วนใหญ่เป็นคาร์บอนไดออกไซด์ (95%) และมีไนโตรเจน (3%) เป็นองค์ประกอบรอง รวมถึงแก๊สอื่นๆ (2%)
สรุป:
•ดาวศุกร์และดาวอังคารมีองค์ประกอบบรรยากาศหลักที่คล้ายกันคือ คาร์บอนไดออกไซด์ในปริมาณสูงมาก.
•โลกมีองค์ประกอบบรรยากาศที่แตกต่างจากดาวศุกร์และดาวอังคารอย่างชัดเจน โดยมีไนโตรเจนและออกซิเจนเป็นองค์ประกอบหลัก. </t>
  </si>
  <si>
    <t xml:space="preserve">เหตุผลที่โลกมีออกซิเจนสูงกว่า:
การมีอยู่ของสิ่งมีชีวิต โดยเฉพาะพืชและสิ่งมีชีวิตที่สังเคราะห์แสงได้บนโลก ทำให้เกิดกระบวนการสังเคราะห์แสงที่ปล่อยแก๊สออกซิเจนออกมาเป็นผลพลอยได้สะสมในชั้นบรรยากาศ.
แหล่งที่มาของออกซิเจนบนโลก:
ออกซิเจนส่วนใหญ่บนโลกมาจากกระบวนการสังเคราะห์แสงของพืชและแพลงก์ตอนพืชในมหาสมุทร. </t>
  </si>
  <si>
    <t>เกิดจากสนามแม่เหล็กที่รุนแรงบนดวงอาทิตย์ ซึ่งขัดขวางการถ่ายเทพลังงานความร้อน ทำให้บริเวณนั้นมีอุณหภูมิต่ำกว่าบริเวณโดยรอบและปรากฏเป็นจุดมืด</t>
  </si>
  <si>
    <t>พายุสุริยะ (Solar Storm) เกิดจากการระเบิดบนดวงอาทิตย์ที่เรียกว่า "เปลวสุริยะ" (Solar Flare) และการปลดปล่อยมวลสารจากโคโรนา (Coronal Mass Ejection หรือ CME) ทำให้อนุภาคที่มีประจุไฟฟ้าพุ่งออกมาจำนวนมาก.</t>
  </si>
  <si>
    <t>ดวงอาทิตย์ถือเป็นดาวฤกษ์รุ่นหลัง เพราะมีธาตุหนักมากมายในตัว ซึ่งเป็นผลมาจากการหลอมรวม
ในดาวฤกษ์รุ่นก่อน และการระเบิดของซูเปอร์โนวาที่กระจายธาตุเหล่านั้นออกสู่จักรวาล แล้วกลั่น
ตัวรวมกันเป็นดวงอาทิตย์และระบบสุริยะในเวลาต่อมา</t>
  </si>
  <si>
    <t>ดาวเคราะห์หินมีความหนาแน่นสูงเพราะประกอบด้วยหินและโลหะ ส่วนดาวเคราะห์แก้สมีความหนา</t>
  </si>
  <si>
    <t>ดาวศุกร์กับดาวอังคารคล้ายกัน (คาร์บอนไดออกไซด์เกือบทั้งหมด) ส่วนโลกต่างชัดเจน-มี
ไนโตรเจนสูงและออกซิเจนมาก</t>
  </si>
  <si>
    <t>อยู่ในเขตเอื้อชีวิต ไดเออกซิเจนจากพืช</t>
  </si>
  <si>
    <t>จุดม็ดบนดวงอาทิตย์ เกิดจาก สนามแม่เหล็กแรงสูง รบกวนการไหลของพลังงาน ทำให้บริเวณนั้น
เย็นกว่ารอบข้าง (ประมาณ 3,000-4,000"C) จึงมองเห็นเป็นจุดมืด มักเกิดเป็นกลุ่มและเกี่ยวข้อง
กับการปะทุของดวงอาทิตย์ เช่น ลมสุริยะ และรังสีต่าง ๆ</t>
  </si>
  <si>
    <t>พายุสุริยะเกิดจากการปะทุบนดวงอาทิตย์ ส่งพลังงานและอนุภาคมายังโลก อาจรบกวนการสื่อสาร
และระบบไฟฟ้า แต่ ไม่เป็นอันตรายต่อสิ่งมีชีวิตโดยตรง เพราะสนามแม่เหล็กโลกช่วยป้องกันไว้</t>
  </si>
  <si>
    <t>ดาวฤกษ์เกิดจากการยุบตัวของเนบิวลาที่เกิดจากแรงโน้มถ่วงของเนบิวลาเองทำให้แกนกลางของเนบิวลาที่ยุบตัวลง จะมีอุณหภูมิสูงกว่าที่ขอบนอกเมื่ออุณหภูมิแกนกลางสูงมากขึ้น จะเรียกช่วงนี้ว่าดาวฤกษ์ก่อนเกิด หลังจากที่ดวงอาทิตย์เพิ่มกำเนิดขึ้นมาจะคงสภาพที่ใหญ่กว่าปัจจุบันและเกิดปฏิกิริยาเทอร์โมนิวเคลียร์ได้หลอมนิวเคลียสไฮโดรเจนเป็นนิวเคลียสฮีเลียมเมื่อเกิดความสมดุลย์ระหว่างแรงโน้มถ่วงกับแรงดันของแก๊สร้อนทำให้ดวงอาทิตย์เป็นดาวฤกษ์สมบูรณ์จึงกล่าวได้ว่าดวงอาทิตย์เป็นดาวฤกษ์หลัก</t>
  </si>
  <si>
    <t>มีความแตกต่างกันอย่างมากโดยดาวเคราะห์หินมีความหนาแน่นโดยเฉลี่ยสูงกว่าดาวเคราะห์แก๊ส</t>
  </si>
  <si>
    <t>ดาวสุขและดาวอังคารมีคาร์บอนไดออกไซด์เป็นองค์ประกอบหลักและโลกมีองค์ประกอบหลักเป็นไนโตรเจนและออกซิเจนซึ่งแตกต่างจากดาวศุกร์และดาวอังคาร</t>
  </si>
  <si>
    <t>เพราะ โลกอยู่ในเขตเอื้อชีวิตของระบบสุริยะซึ่งทำให้มีน้ำในสถานะของเหลวและสิ่งมีชีวิตหลากหลายชนิดที่สามารถผลิตออกซิเจนได้</t>
  </si>
  <si>
    <t>เกิดจากสนามแม่เหล็กที่รุนแรงบนดวงอาทิตย์ซึ่งขัดข้องกับการถ่ายเทพลังงานความร้อนทำให้บริเวณนั้นมีอุณหภูมิต่ำกว่าบริเวณโดยรอบและปรากฏเป็นจุดมืด</t>
  </si>
  <si>
    <t>เกิดจากการปลดปล่อยพลังงานมหาศาลจากดวงอาทิตย์ โดยเฉพาะจากปรากฏการณ์ เปลวสุริยะ และ การพ่นมวลสารจากโคโรนา เป็นอนุภาคพลังงานสูงที่พุ่งออกมาด้วยความเร็วสูง</t>
  </si>
  <si>
    <t>เนื่องจากมันไม่ได้เกิดขึ้นจากการยุบตัวของเนบิวลาเพียงอย่างเดียว</t>
  </si>
  <si>
    <t>ต่างกันตรงที่ความหนาเเน่นเเละขนาด</t>
  </si>
  <si>
    <t>ต่างที่โลกมีไนโตรเจนเป็นองค์ประกอกบหลัก</t>
  </si>
  <si>
    <t>เพราะอยู้ในเขตเอื้อชีวิต</t>
  </si>
  <si>
    <t>เกิดจากสนามแม่เหล็กที่รุนแรงบนดวงอาทิตย์ ซึ่งขัดขวางการถ่ายเทพลังงานความร้อน ทำให้บริเวณนั้นมีอุณหภูมิต่ำ</t>
  </si>
  <si>
    <t>การปลดปล่อยมวลสารจากโคโรนา</t>
  </si>
  <si>
    <t>เนื่องจากมันไม่ได้เกิดขึ้นจากการยุบตัวของเนบิวลา (กลุ่มแก๊สและฝุ่น)เพียงอย่างเดียว</t>
  </si>
  <si>
    <t>มีความแตกต่างกันอย่างมาก โดยดาวเคราะห์หินมีความหนาแน่น</t>
  </si>
  <si>
    <t>แตกต่างกันเพราะดาวศุกร์กับดาวอังคารมีแก๊สที่คล้ายแต่โลกมีแก๊สไนโตรเจนและออกซิเจน</t>
  </si>
  <si>
    <t>เกิดจากสนามแม่เหล็กที่เข้มข้นและบิดเบี้ยวบนพื้นผิวของดวงอาทิตย์ซึ่งขัดขวางการถ่ายเทความร้อน</t>
  </si>
  <si>
    <t>เนบิวลาสุริยะ เกิดจากซากดาวที่เกิดก่อนดวงอาทิตย์</t>
  </si>
  <si>
    <t>ต่างกันเพราะดาวเคราะห์หินได้รับอิทธิพลจากลม</t>
  </si>
  <si>
    <t>ดาวศุกร์มีบรรยากาศหนาทึบด้วย
คาร์บอนไดออกไซด์ โลกมีออกซิเจนและไนโตรเจนเป็นหลัก ส่วนดาวอังคารมีบรรยากาศบางเบาด้วย
คาร์บอนไดออกไซด์</t>
  </si>
  <si>
    <t>ชั้นบรรยากาศของโลกมีออกซิเจนมากเพราะการ สังเคราะห์แสงของพืชและแพลงก์ตอนในมหาสมุทร ออกซิเจนบนโลกมาจากกระบวนการแยกนำโดยพลังงานแสงอาทิตย์ในสิงมีชีวิตเหล่านี้</t>
  </si>
  <si>
    <t>เกิดจากการลุกจ้าทำให้มีเปลวสุริยะหลุดออกและกลับไปที่ดวงอาทิตย์เหมือนเดิมทำให้เกิดเป็นจุดมืด
ของดวงอาทิตย์</t>
  </si>
  <si>
    <t>เกิดจากการพ่นมวลคอโรนาร่วมกับการลุกจ้า ทำให้อนุภาคที่มีประจุเคลื่อนที่ด้วยความเร็วสูง และ พายุสุริยะส่งผลกระทบต่อสิงมีชีวิตบนโลกทางอ้อม
โดยรบกวนระบบการสื่อสาร วิทยุ และดาวเทียม</t>
  </si>
  <si>
    <t>ดวงอาทิตย์จึงไม่ใช่ดาวฤกษ์ยุคแรก (รุ่นแรก) แต่เป็นดาวฤกษ์รุ่นหลัง ที่เกิดขึ้นจากวัสดุซากดาวฤกษ์รุ่นเก่ามาสะสมและรวมตัวกันใหม่ครับ</t>
  </si>
  <si>
    <t>ดาวเคราะห์หินมีความหนาแน่นสูงเพราะประกอบด้วยหินและโลหะที่หนักแน่น ส่วนดาวเคราะห์แก๊สมีความหนาแน่นต่ำกว่าเนื่องจากเป็นแก๊สและน้ำแข็งที่เบากว่าและมีโครงสร้างที่ฟูกว่า</t>
  </si>
  <si>
    <t>ดาวศุกร์และดาวอังคารมีองค์ประกอบคล้ายกัน ส่วนโลกมีองค์ประกอบที่แตกต่างเพราะมีออกซีเจน</t>
  </si>
  <si>
    <t>ออกซิเจนบนโลกมาจากการสังเคราะห์ด้วยแสงของสิ่งมีชีวิต โดยเฉพาะพืชและไซยาโนแบคทีเรีย
	•	โลกมีคุณสมบัติพิเศษ เช่น สนามแม่เหล็กและสภาพแวดล้อมที่เหมาะสม ช่วยเก็บรักษาออกซิเจนไว้ในบรรยากาศมากกว่าดาวเคราะห์ดวงอื่นครับ</t>
  </si>
  <si>
    <t>สนามแม่เหล็กที่เข้มแข็งผิดปกติบนผิวดวงอาทิตย์</t>
  </si>
  <si>
    <t>เกิดจากกิจกรรมรุนแรงบนดวงอาทิตย์ เช่น การปะทุของรังสีสุริยะ (solar flares) และการปลดปล่อยมวลจากชั้นบรรยากาศดวงอาทิตย์จำนวนมาก (Coronal Mass Ejections - CME) ซึ่งส่งอนุภาคประจุไฟฟ้าจำนวนมากออกสู่อวกาศ</t>
  </si>
  <si>
    <t>เนื่องจากมันไม่ได้เกิดขึ้นจากการยุบตัวของเนบิวลา(กลุ่มเเก๊สเเละฝุ่น) เพียงอย่างเดียว</t>
  </si>
  <si>
    <t>มีความเเตกต่างกัน เพราะ ดาวเคราะห์หินมีความหนาเเน่นมากกว่า</t>
  </si>
  <si>
    <t>เเตกต่างกัน เพราะ ดาวศุกร์กับดาวอังคารมีเเก๊สที่คล้ายกัน เเต่โลกมีเเก๊สไนโตรเจน เเละออกซิเจน</t>
  </si>
  <si>
    <t>เนื่องจากกระบวนการสังเคราะห์เเสงของพืชเเละสิ่งมีชีวิตอื่นๆ</t>
  </si>
  <si>
    <t>เกิดจากสนามเเม่เหล็กที่เข้มข้นเเละบิดเบี้ยวบนพื้นผิวของดวงอาทิตย์ ซึ่งขัดขวางการถ่ายเทความร้อน</t>
  </si>
  <si>
    <t>เกิดจากการปลดปล่อยอนุภาคพลังงานสูงเเละรังสีเเม่เหล็กไฟฟ้าจากดวงอาทิตย์</t>
  </si>
  <si>
    <t>ดูจากสีของดวงอาทิตย์</t>
  </si>
  <si>
    <t>ต่างกัน ดาวเคราะห์หินจะมีความหนาแน่นมากกว่าเนื่องจากองค์ประกอบภายในดาวเคราะห์</t>
  </si>
  <si>
    <t>ทั้งสามดาวเคราะห์มีไนโตรเจนเป็นองค์ประกอบในชั้นบรรยากาศ แต่มีสัดส่วนที่แตกต่างกัน
ความแตกต่าง : ดาวศุกร์และดาวอังคารมีคาร์บอนไดออกไซด์เป็นองค์ประกอบหลักในชั้นบรรยากาศ ในขณะที่โลกมีไนโตรเจนและออกซิเจนเป็นหลัก</t>
  </si>
  <si>
    <t>โลกมีออกซิเจนมากเพราะมีสิ่งมีชีวิตที่สังเคราะห์แสง ผลิตออกซิเจน และมีเงื่อนไขที่เอื้อต่อการรักษาออกซิเจนไว้ในชั้นบรรยากาศ</t>
  </si>
  <si>
    <t>เกิดจากแกรนูลเป็น โครงสร้างเล็ก ๆ บนผิวดวงอาทิตย์ที่เกิดจาก พลาสมาร้อนลอยขึ้นและเย็นลง แสดงให้เห็นการพาความร้อนภายในดวงอาทิตย์</t>
  </si>
  <si>
    <t>เกิดจากการพ่นมวลคอโรนาร่วมกับการลุกจ้า ทำให้อนุภาคที่มีประจุเคลื่อนที่ด้วยความเร็วสูง ส่งผลต่อสิ่งที่ชีวิตบนโลกเรื่องการส่งกระไฟฟ้าการสื่อสาร</t>
  </si>
  <si>
    <t>ไม่ได้เกิดขึ้นจากการยุบตัวของเนบิวลาเพียงอย่างเดียว</t>
  </si>
  <si>
    <t>แตกต่างเพราะ ดาวเคราะห์หินมาความหนาแน่นมากกว่า</t>
  </si>
  <si>
    <t>ทุกดาวมีไนโตรเจนเป้นส่วนประกอบ</t>
  </si>
  <si>
    <t>มาจากต้นไม้ เพราะโลกมีสภาพเหมาะกับการเติมโตของต้นไม้</t>
  </si>
  <si>
    <t>จุดที่มีอุณหภูมิต่ำที่สุดของดวงอาทิตย์</t>
  </si>
  <si>
    <t>เกิดจากการพ่นมวลคอโรนาร่วมกับการลุกจ้า ทำให้อนุภที่มีประจุเคลื่อนที่ด้วยความเร้วสูง
กระทบต่อโลกคือ รบกวนการส่งกระแสไฟฟ้า และ กระทบวงจรดาวเทียม</t>
  </si>
  <si>
    <t>เพราะ ดวงอาทิตย์เกิดจากกลุ่มก๊าซและฝุ่นที่มีธาตุหนักเจือปนอยู่ ซึ่งธาตุหนักเหล่านี้เกิดจากการระเบิดของดาวฤกษ์รุ่นก่อน (Supernova) แล้วกระจายสู่อวกาศ</t>
  </si>
  <si>
    <t>ความหนาแน่นของดาวเคราะห์หิน สูงกว่า ดาวเคราะห์แก๊ส เพราะมีองค์ประกอบเป็นของแข็งและธาตุหนักมากกว่า</t>
  </si>
  <si>
    <t>ดาวทุกดวงมีแก๊สสไนโตรเจนเหมือนกัน ดาวศุกร์และะดาวอังคารมีแก๊สมคาร์บอนมากที่สุดในชั้นบรรยากาศ</t>
  </si>
  <si>
    <t>เพราะว่าโลกอยู่เขตที่เอื้อชีวิตในระบบสุริยะ</t>
  </si>
  <si>
    <t>เกิดจากการปลดปล่อยพลังงานมหาศาลจากดวงอาทิตย์ในรูปแบบของอนุภาคที่มีประจุไฟฟ้า ไม่ได้ส่งผลกระทบโดยตรงต่อสิ่งมีชีวิตบนโลก เนื่องจากสนามแม่เหล็กและชั้นบรรยากาศของโลกทำหน้าที่เป็นเกราะป้องกันอนุภาคพลังงานสูงจากดวงอาทิตย์</t>
  </si>
  <si>
    <t>เนื่องจากในดวงอาทิตย์มีธาตุหนัก เช่น เหล็ก และออกซิเจน ซึ่งธาตุเหล่านี้เกิดจากการระเบิดของดาวฤกษ์รุ่นก่อน จึงแสดงว่าดวงอาทิตย์ก่อตัวขึ้นภายหลังจากการตายของดาวฤกษ์รุ่นเก่า</t>
  </si>
  <si>
    <t>ความหนาแน่นของดาวเคราะห์หินมากกว่าดาวเคราะห์แก๊ส เพราะดาวเคราะห์หินประกอบด้วยวัสดุที่เป็นของแข็ง เช่น หินและโลหะ ส่วนดาวเคราะห์แก๊สส่วนใหญ่ประกอบด้วยไฮโดรเจนและฮีเลียม ซึ่งมีความหนาแน่นต่ำกว่า</t>
  </si>
  <si>
    <t>ดาวเคราะห์แต่ละดวงมีองค์ประกอบของบรรยากาศแตกต่างกัน ดาวศุกร์และดาวอังคารมีคาร์บอนไดออกไซด์เป็นส่วนใหญ่ (96.5% และ 95%) ส่วนโลกมีไนโตรเจนเป็นส่วนใหญ่ (78%) และมีออกซิเจนซึ่งจำเป็นต่อการดำรงชีวิต ขณะที่ดาวศุกร์และดาวอังคารมีไนโตรเจนเพียงเล็กน้อยและไม่มีออกซิเจน ทำให้สิ่งมีชีวิตไม่สามารถอาศัยอยู่ได้เหมือนบนโลก</t>
  </si>
  <si>
    <t>ชั้นบรรยากาศของโลกมีปริมาณแก๊สออกซิเจนมากกว่าดาวเคราะห์ดวงอื่น เพราะบนโลกมีสิ่งมีชีวิตที่สังเคราะห์แสง เช่น พืช แพลงก์ตอน และสาหร่าย ซึ่งปล่อยออกซิเจนออกมาในกระบวนการสังเคราะห์แสง ทำให้โลกมีออกซิเจนสะสมอยู่ในบรรยากาศจำนวนมาก ขณะที่ดาวเคราะห์ดวงอื่นไม่มีสิ่งมีชีวิตเหล่านี้ จึงไม่มีแหล่งผลิตออกซิเจนเหมือนโลก</t>
  </si>
  <si>
    <t>จุดมืดดวงอาทิตย์เกิดจากสนามแม่เหล็กที่รบกวนการเคลื่อนที่ของพลาสมาในดวงอาทิตย์ ทำให้บริเวณนั้นมีอุณหภูมิต่ำกว่าบริเวณโดยรอบ จึงปรากฏเป็นจุดมืดบนผิวดวงอาทิตย์</t>
  </si>
  <si>
    <t>พายุสุริยะเกิดจากการปะทุของมวลสารบนดวงอาทิตย์ เช่น การระเบิดของจุดมืดหรือการปลดปล่อยมวลโคโรนา (CME) ส่งผลให้มีคลื่นพลังงานและอนุภาคความเร็วสูงพุ่งออกสู่อวกาศ หากมาถึงโลกจะรบกวนสนามแม่เหล็กโลก อาจกระทบต่อระบบสื่อสาร ดาวเทียม และสายไฟฟ้าแรงสูง แต่ไม่กระทบต่อสิ่งมีชีวิตโดยตรง เพราะชั้นบรรยากาศและสนามแม่เหล็กโลกช่วยป้องกันไว้</t>
  </si>
  <si>
    <t xml:space="preserve">ดวงอาทิตย์ถูกเรียกว่าเป็นดาวฤกษ์รุ่นหลัง เนื่องจากเชื่อกันว่ามันก่อตัวขึ้นจากซากของดาวฤกษ์รุ่นก่อนที่สิ้นอายุขัยไปแล้ว โดยเฉพาะอย่างยิ่งจากซากของดาวฤกษ์ขนาดใหญ่ที่เกิดการระเบิดเป็นซูเปอร์โนวา </t>
  </si>
  <si>
    <t>มีความแตกต่างกันอย่างมาก โดย ดาวเคราะห์หิน (เช่น โลก, ดาวอังคาร) มีความหนาแน่นสูงกว่าดาวเคราะห์แก๊ส (เช่น ดาวพฤหัสบดี, ดาวเสาร์</t>
  </si>
  <si>
    <t>ความเหมือน:
ดาวเคราะห์ทั้งสามดวงมีไนโตรเจนเป็นองค์ประกอบในชั้นบรรยากาศ
ความแตกต่าง:
สัดส่วนของแก๊สหลักในชั้นบรรยากาศของดาวเคราะห์แต่ละดวงแตกต่างกันอย่างชัดเจน โดยดาวศุกร์และดาวอังคารมีคาร์บอนไดออกไซด์เป็นองค์ประกอบหลัก ในขณะที่โลกมีไนโตรเจนและออกซิเจนเป็นองค์ประกอบหลัก</t>
  </si>
  <si>
    <t>เพราะอยู่ในเขตเอื้อชีวิตทำให้มีมหาสมุทร มีพืชมากมาย และมีระบบนิเวศน์ที่มีการผลิต Oxygen ได้ จากมหาสมุทร เป็นปริมาณมหาศาล</t>
  </si>
  <si>
    <t xml:space="preserve">เกิดจากสนามแม่เหล็กที่รุนแรงบนดวงอาทิตย์ ซึ่งขัดขวางการถ่ายเทพลังงานความร้อนจากภายในดวงอาทิตย์ ทำให้บริเวณนั้นมีอุณหภูมิต่ำกว่าบริเวณโดยรอบ </t>
  </si>
  <si>
    <t>เกิดจากการระเบิดบนดวงอาทิตย์ที่เรียกว่า "การระเบิดลุกจ้า" ผลกระทบต่อโลกได้หลายทาง โดยเฉพาะอย่างยิ่งต่อระบบสื่อสารและโครงข่ายไฟฟ้า</t>
  </si>
  <si>
    <t>เพราะดวงอาทิตย์เกิดจากเศษซากจากการระเบิดซุปเปอร์โนวาของดาวฤกษ์รุ่นก่อนดวงอาทิตย์</t>
  </si>
  <si>
    <t>แตกต่าง ดาวเคราะห์หินมีความหนาแน่นมากกว่าดาวเคราะห์แก๊ส</t>
  </si>
  <si>
    <t>ดาวเคราะห์มีไนโตรเจนเป็นองค์ประกอบเหมือนกัน แต่มีอัตราส่วนไม่เท่ากัน</t>
  </si>
  <si>
    <t>เพราะโลกมีสิ่งมาชีวิตอยู่ ออกซิเจนมาจากกาคสังเคราะห์แสงของสิ่งมีชีวิต</t>
  </si>
  <si>
    <t>เกิดจากแกรนูลซึ่งเป็นบริเวณที่อุณหภูมิต่ำ</t>
  </si>
  <si>
    <t>เกิดจากการพ่นมวลคอโรนาร่วมกับการลุกจ้า ไม่ส่งผลต่อสิ่งชีวิตเพราะขั้นบรรยากาศและสนามแม่เหล็กป้องกัน</t>
  </si>
  <si>
    <t>ต่างกันเพราะ ดาวเคราะห์หินจะมีความหนาแน่นสูงกว่าดาวเคราะห์แก๊ส</t>
  </si>
  <si>
    <t>ดาวศุกร์มีบรรยากาศหนาทึบด้วย คาร์บอนไดออกไซด์ โลกมีออกซิเจนและไนโตรเจน เป็นหลัก ส่วนดาวอังคารมีบรรยากาศบางเบาด้วย คาร์บอนไดออกไซด์</t>
  </si>
  <si>
    <t>ชั้นบรรยากาศของโลกมีออกซิเจนมากเพราะการ สังเคราะห์แสงของพืชและแพลงก์ตอนใน มหาสมุทร ออกซิเจนบนโลกมาจากกระบวนการ แยกน้ำโดยพลังงานแสงอาทิตย์ในสิ่งมีชีวิตเหล่านี้</t>
  </si>
  <si>
    <t>เกิดจากการลุกจ้าทำให้มีเปลวสุริยะหลุดออกและ กลับไปที่ดวงอาทิตย์เหมือนเดิมทำให้เกิดเป็นจุดมืด ของดวงอาทิตย์</t>
  </si>
  <si>
    <t>เกิดจากการพ่นมวลคอโรนาร่วมกับการลุกจ้า ทำให้ อนุภาคที่มีประจุเคลื่อนที่ด้วยความเร็วสูง และ พายุ สุริยะส่งผลกระทบต่อสิ่งมีชีวิตบนโลกทางอ้อม โดยรบกวนระบบการสื่อสาร วิทยุ และดาวเทียม</t>
  </si>
  <si>
    <t>เพราะดวงอาทิตย์ประกอบด้วยธาตุหนักหลายชนิดที่เกิดจากการระเบิดของดาวฤกษ์รุ่นก่อน</t>
  </si>
  <si>
    <t>แตกต่างงกันเพราะองค์ประกอบไม่เหมือนกัน</t>
  </si>
  <si>
    <t>มาจากชั้นบรรกาศเเละพืชต่างๆบนโลก</t>
  </si>
  <si>
    <t>โลกหมุนรอบดวงอาทิตย์</t>
  </si>
  <si>
    <t>ไม่เพราะไม่ได้เข้ามาในโลก</t>
  </si>
  <si>
    <t>เพราะกำเนิดมาจากธาตุหนัก</t>
  </si>
  <si>
    <t>แตกต่าง โดยดาวเคราะห์หินมีองค์ประกอบหนาแน่นกว่าดาวเคราะห์แก๊ส</t>
  </si>
  <si>
    <t xml:space="preserve">แตกต่างกัน เพราะขึ้นอยู่กับการกำเนิดของดาวเคราะห์
</t>
  </si>
  <si>
    <t>เพราะโลกอยู่ในเขตที่เอื้อต่อการทีสิ่งมีชีวิต</t>
  </si>
  <si>
    <t>เกิดจากสนามแม่เหล็กที่รุนแรงบนดวงอาทิตย์ ซึ่งขัดขวางการถ่ายเทพลังงานความร้อนจากภายในดวงอาทิตย์ ทำให้บริเวณนั้นมีบริเวณนั้นมีอุณภูมิต่ำกว่าบริเวณโดยรอบ</t>
  </si>
  <si>
    <t>เกิดจากการปล่อยอนุภาคพลังงานสูงจากดวงอาทิตย์ ไม่ส่งผลต่อสิ่งมีชีวิตบนโลก</t>
  </si>
  <si>
    <t>เพราะเกิดจากซากระเบิดซุปเปอร์ของดาวฤกษ์รุ่นก่อนดวงอาทิตย์</t>
  </si>
  <si>
    <t>แตกต่างคือดาวเคราะห์หินหนาแน่นกว่าเพราะประกอบจากหิน</t>
  </si>
  <si>
    <t>มีไนโตรเจนเหมือนกัน และโลกมีออกซิเจนเพียงดวงเดียว</t>
  </si>
  <si>
    <t>มีสิ่งมีชีวิตที่ผลิต ออกซิเจน</t>
  </si>
  <si>
    <t>เกิดจากความเข้มของสนามแม่เหล็กไฟฟ้าทำให้เกิดจุดมืด</t>
  </si>
  <si>
    <t>เกิดจากโลกรับพลังงานจากดวงอาทิตย์เป็นคลื่นแม่เหล็กไฟฟ้าจะทำให้เกิดแสงเหนือเข้มและชัดมากขึ้น</t>
  </si>
  <si>
    <t>แตกต่างกันมาก เพราะ มี มวลรวมตัวกันแน่น ของ ดาวเคราะห์หิน</t>
  </si>
  <si>
    <t xml:space="preserve">มีไนโตรเจนเหมือนกัน แต่ดาวโลกมีปริมาณไนโตรเจนมาก ศุกร์และอังคาร มีปริมาณคาร์บอนใกล้เคียง </t>
  </si>
  <si>
    <t>อยู่ในเขตเอื้อชีมิต และมีมหาสมุทร ที่ผลิต ออกซิเจน</t>
  </si>
  <si>
    <t>เกิดจากการแผ่รังสีน้อยกว่า</t>
  </si>
  <si>
    <t>ส่งผลกระทบต่อสนามแม่เหล็กและชั้นบรรยากาศโลก</t>
  </si>
  <si>
    <t>เนื่องจากในกระบวนการกำเนิดระบบสุริยะ มีหลักฐานบ่งชี้ว่าเนบิวลาหรือกลุ่มก๊าซและฝุ่นที่ก่อตัวเป็นดวงอาทิตย์นั้น มีธาตุหนัก (เช่น เหล็ก ซิลิกอน ยูเรเนียม และธาตุอื่นๆ) ปะปนอยู่ในปริมาณมาก
ธาตุหนักเหล่านี้ไม่ได้เกิดขึ้นตั้งแต่เริ่มต้นของเอกภพ แต่เกิดจาก การระเบิดของซูเปอร์โนวาหรือการวิวัฒนาการของดาวฤกษ์รุ่นก่อนหน้า ซึ่งสร้างและปลดปล่อยธาตุหนักเหล่านี้ออกมา จากนั้นธาตุเหล่านี้จึงกลายเป็นส่วนประกอบของเนบิวลาที่ก่อตัวเป็นดวงอาทิตย์และระบบสุริยะของเรา</t>
  </si>
  <si>
    <t>ต่างต่างกัน ดาวเคราะห์หิน → ความหนาแน่นสูง (เพราะเป็นหินและโลหะ)  ดาวเคราะห์แก๊ส → ความหนาแน่นต่ำ (เพราะส่วนใหญ่เป็นก๊าซและของเหลวเบา)</t>
  </si>
  <si>
    <t>เหมือนกันตรงที่เป็นดาวเคราะห์หิน มีแกนโลหะ แมนเทิลซิลิเกต และเปลือกหิน
ต่างกันตรง องค์ประกอบของบรรยากาศ ปริมาณน้ำ ขนาด ความหนาแน่น และสนามแม่เหล็ก</t>
  </si>
  <si>
    <t xml:space="preserve">โลกมีออกซิเจนมากเพราะมีสิ่งมีชีวิตสังเคราะห์แสงที่สร้างออกซิเจน
ออกซิเจนบนโลกมาจากการสังเคราะห์ด้วยแสงของพืช แพลงก์ตอน และสิ่งมีชีวิตที่มีคลอโรฟิลล์ในอดีตและปัจจุบัน
</t>
  </si>
  <si>
    <t>เกิดจากปรากฏการณ์ที่บริเวณผิวของดวงอาทิตย์มีสนามแม่เหล็กที่เข้มแข็งมากกว่าปกติ ส่งผลให้การไหลของพลังงานความร้อนจากภายในดวงอาทิตย์มายังผิวลดลงในบริเวณนั้น ทำให้อุณหภูมิของจุดมืดต่ำกว่าบริเวณรอบ ๆ ผิวดวงอาทิตย์ ทำให้มองเห็นเป็นจุดสีเข้มหรือจุดมืด</t>
  </si>
  <si>
    <t>พายุสุริยะเกิดจากการปลดปล่อยพลังงานและมวลร้อนจากดวงอาทิตย์ เช่น การปะทุของดวงอาทิตย์และมวลพวยพุ่งโคโรนา (CME) เมื่อพลังงานเหล่านี้มาถึงโลก จะรบกวนสนามแม่เหล็กโลก
ผลกระทบ:
โดยตรงไม่ค่อยมีผลกับสิ่งมีชีวิตบนพื้นโลก เพราะชั้นบรรยากาศและสนามแม่เหล็กช่วยปกป้องไว้
แต่ส่งผลต่อเทคโนโลยี เช่น ทำให้สัญญาณวิทยุและดาวเทียมขัดข้อง ระบบไฟฟ้าเสียหาย และเกิดแสงเหนือ-แสงใต้บริเวณขั้วโลก</t>
  </si>
  <si>
    <t>เกิดที่หลังดาวฤกษ์ดสงอื่น</t>
  </si>
  <si>
    <t>ต่างกันเพราะความหนาเเน่น</t>
  </si>
  <si>
    <t>เเตกต่างกันที่เเก็ส</t>
  </si>
  <si>
    <t>เพราะโลกมีชั้นบรรยากาศ</t>
  </si>
  <si>
    <t>การยับยังความร้อน</t>
  </si>
  <si>
    <t>การปะทุของดวงอาทิตย์ส่งผมกระทบต่อมนุษย์</t>
  </si>
  <si>
    <t>แต่มีการอาศัยธาตุหนักที่เกิดจากการระเบิดของซูเปอร์โนวาของดาวฤกษ์รุ่นก่อนหน้าเป็นส่วนประกอบ</t>
  </si>
  <si>
    <t>มีความแตกต่างกันอย่างมาก ปรกติแล้ว ดาวเคราะห์หินจะมีความหนาแน่นสูงกว่าดาวเคราะห์แก๊ส</t>
  </si>
  <si>
    <t>ความแตกต่างในชั้นบรรยากาศ</t>
  </si>
  <si>
    <t>เพราะมีต้นไม้ที่ช่วยสร้าง ออกซิเจน</t>
  </si>
  <si>
    <t>เกิดจากการปลดปล่อยพลังงานอย่างรุนแรงจากดวงอาทิตย์ ซึ่งเป็นกระแสของอนุภาคที่มีประจุไฟฟ้าความเร็วสูง เช่น อิเล็กตรอนและโปรตอน</t>
  </si>
  <si>
    <t>พิมภัสส์กุลแก้ว</t>
  </si>
  <si>
    <t>เกิดจากสนามแม่เหล็กของดวงอาทิตย์รบกวนการพาความร้อนจากชั้นในออกสุ่พื้นผิวทำให้บริเวณนั่นมีอุณหต่ำกว่ารอบๆ</t>
  </si>
  <si>
    <t>ไม่ส่งผลเพราะมีสนามแม่เหล็กและชั้นบรรยากาศป้องกันไว้</t>
  </si>
  <si>
    <t>มีความแตกต่างกันอย่างมาก ดาวเคราะห์หินจะมีความหนาแน่นสูงกว่าดาวเคราะห์แก๊ส</t>
  </si>
  <si>
    <t>ดาวศุกร์และดาวอังคารมีองค์ประกอบหลักเป็นคาร์บอนไดออกไซด์คล้ายกัน ต่างจากโลกที่มีไนโตรเจนและออกซิเจนมาก จึงทำให้โลกเหมาะสมต่อการดำรงชีวิตมากที่สุด.</t>
  </si>
  <si>
    <t>โลกมีแก๊สออกซิเจนมาก เพราะมีสิ่งมีชีวิตที่สังเคราะห์แสงได้ และออกซิเจนส่วนใหญ่ก็มาจากสิ่งมีชีวิตเหล่านั้น</t>
  </si>
  <si>
    <t>จุดมืดดวงอาทิตย์เกิดจากสนามแม่เหล็กแรงสูงที่รบกวนการส่งผ่านความร้อนจากภายในดวงอาทิตย์ ทำให้อุณหภูมิบริเวณนั้นต่ำกว่าบริเวณโดยรอบ จึงปรากฏเป็นจุดมืด.</t>
  </si>
  <si>
    <t>พายุสุริยะเกิดจากการระเบิดพลังงานแม่เหล็กของดวงอาทิตย์</t>
  </si>
  <si>
    <t>ดวงอาทิตย์เป็น ดาวฤกษ์รุ่นหลัง เพราะก่อตัวจากเมฆก๊าซที่มี ธาตุหนัก ซึ่งเกิดจากการระเบิดของดาวฤกษ์รุ่นก่อนหน้านี้</t>
  </si>
  <si>
    <t xml:space="preserve">	•	ดาวเคราะห์หิน → ความหนาแน่น สูงกว่า 	•	ดาวเคราะห์แก๊ส → ความหนาแน่น ต่ำกว่า  เพราะดาวเคราะห์หินประกอบด้วยหินและโลหะ ส่วนดาวเคราะห์แก๊สประกอบด้วยก๊าซเป็นหลัก</t>
  </si>
  <si>
    <t>ดาวศุกร์และดาวอังคารมีองค์ประกอบหลักเป็นคาร์บอนไดออกไซด์เหมือนกัน แต่โลกต่างออกไปเพราะมีไนโตรเจนและออกซิเจนเป็นหลัก</t>
  </si>
  <si>
    <t xml:space="preserve">	•	โลกมีแก๊สออกซิเจนมากกว่าดาวเคราะห์ดวงอื่น เพราะมี สิ่งมีชีวิต โดยเฉพาะ สาหร่ายและพืช ที่ทำ การสังเคราะห์แสง
	•	ออกซิเจนบนโลกส่วนใหญ่ เกิดจากกระบวนการสังเคราะห์แสง ของพืช แพลงก์ตอน และสาหร่ายในทะเล ซึ่งปล่อยออกซิเจนออกมาในบรรยากาศ</t>
  </si>
  <si>
    <t xml:space="preserve">บริเวณที่มีอุณหภูมิต่ำที่สุดบนดวงอาทิตย์
</t>
  </si>
  <si>
    <t>เกิดจากการพ่นมวลคอโรนาร่วมกับการลุกจ้าทำให้อนุภาคที่มีประจุเคลื่อนที่ด้วยความเร็วสูง</t>
  </si>
  <si>
    <t>สรุปา พัฒนาภากรณ์</t>
  </si>
  <si>
    <t>ดวงอาทิตย์เป็นดาวฤกษ์รุ่นหลัง เพราะมีธาตุหนักมาก แสดงให้เห็นว่าเกิดหลังจากมีดาวฤกษ์รุ่นก่อนที่สร้างธาตุเหล่านี้ไว้แล้วในเอกภพ</t>
  </si>
  <si>
    <t>ต่างเพราะ ดาวเคราะห์หิน  ประกอบด้วยหินและโลหะ ดาวเคราะห์แก๊ส ส่วนใหญ่เป็นก๊าซ</t>
  </si>
  <si>
    <t>ต่าง โดย สัดส่วนของแก๊สไม่เท่ากัน</t>
  </si>
  <si>
    <t>โลกมีออกซิเจนมากเพราะพืชและสาหร่ายสังเคราะห์แสง และ ออกซิเจนมาจากกระบวนการสังเคราะห์ด้วยแสง</t>
  </si>
  <si>
    <t>จุดมืดเกิดจากสนามแม่เหล็กแรง ทำให้อุณหภูมิต่ำกว่าบริเวณรอบๆ</t>
  </si>
  <si>
    <t>พายุสุริยะเกิดจากการระเบิดของดวงอาทิตย์ ปล่อยลมสุริยะแรงมาโดนโลก
ส่งผลให้เกิดไฟฟ้าดับ ระบบสื่อสารเสียหาย</t>
  </si>
  <si>
    <t>-มีธาตุหลักอยู่ในองค์ประกอบ
-มีระบบดาวเคราะห์</t>
  </si>
  <si>
    <t>ต่างกัน โดยดาวเคราะห์หินจะมีความหนาแน่นมากกว่าอย่างสิ้นเชิง</t>
  </si>
  <si>
    <t>-โลกมีoxygenสูงกว่าดาวอื่นอย่างชัดเจน
-ดาวศุกร์และดาวอังคารมีคาร์บอนไดออกไซด์เป็นองค์ประกอบหลัก</t>
  </si>
  <si>
    <t>เพราะมีสิ่งมีชีวิตที่สามารถสังเคราะห์แสงได้</t>
  </si>
  <si>
    <t>เกิดจากสนามแม่เหล็กรุนแรงบริเวณผิวดวงอาทิตย์</t>
  </si>
  <si>
    <t>เกิดจากการปะทุมวลสารบนดวงอาทิตย์ ส่งผลโดย เกิดออโรร่า ทำลายดาวเทียม หรือ รบกวนคลื่นวิทยุได้</t>
  </si>
  <si>
    <t>เนื่องจากอาจจะมีดาวฤกษ์รุ่นแก่กว่าและขนาดใหญ่กว่า</t>
  </si>
  <si>
    <t>ต่างกัน ดาวเคราะห์มีความหนาแน่นมากกว่าเป็นตัวเป็นก้อนมากกว่า</t>
  </si>
  <si>
    <t>ดาวศุกร์และดาวอังคาร มีCO2เป็นองค์ประกอบหลัก แต่มีไนโตรเจนทั้ง3ดวง</t>
  </si>
  <si>
    <t>กระบวนการสังเคราะห์แสงของพืช</t>
  </si>
  <si>
    <t>มีอุณหภูมิต่ำกว่าจุดอื่นๆ</t>
  </si>
  <si>
    <t>เกิดจากการปลดปล่อยพลังงานมหาศาลจากดวงอาทิตย์ ส่งผล เนื่องจากมีการคายพลังงานแปลว่าอุณหภูมิก็เพิ่มขึ้น</t>
  </si>
  <si>
    <t>ดวงอาทิตย์และระบบสุริยะเกิดจากเศษซากของการระเบิดของดาวฤกษ์รุ่นก่อน</t>
  </si>
  <si>
    <t>แตกต่างกัน โดย: 	•	ดาวเคราะห์หิน (โลก, ดาวพุธ, ดาวศุกร์, ดาวอังคาร)  มีความหนาแน่น สูงกว่า 🔹 ประกอบด้วยธาตุหนัก เช่น เหล็ก นิกเกิล ซิลิกอน 🔹 มีโครงสร้างแน่นและมีแกนกลางที่แข็ง 	•	ดาวเคราะห์แก๊ส (ดาวพฤหัสบดี, ดาวเสาร์, ดาวยูเรนัส, ดาวเนปจูน) 🔹 มีความหนาแน่น ต่ำกว่า  ส่วนใหญ่ประกอบด้วยไฮโดรเจน ฮีเลียม และแก๊สเบา  ขนาดใหญ่มากแต่มีมวลกระจายไม่หนาแน่น</t>
  </si>
  <si>
    <t>โลกมีสิ่งมีชีวิตโดยเฉพาะสิ่งมีชีวิตที่สังเคราะห์ด้วยแสง เช่น พืช แพลงก์ตอน และสาหร่าย</t>
  </si>
  <si>
    <t>จุดมืดดวงอาทิตย์ (Sunspots) เกิดจากบริเวณที่มี สนามแม่เหล็กเข้มข้นสูง ทำให้พลังงานความร้อนไม่สามารถพาความร้อนขึ้นสู่ผิวดวงอาทิตย์ได้ตามปกติ</t>
  </si>
  <si>
    <t>พายุสุริยะ (Solar storm) เกิดจากการปะทุพลังงานขนาดใหญ่บนดวงอาทิตย์ เช่น:
	•	การลุกจ้าของดวงอาทิตย์ (Solar Flare)
	•	การพ่นมวลจากโคโรนา (Coronal Mass Ejection - CME)</t>
  </si>
  <si>
    <t>เพระเป็นเขตเอื้อชีวิตซึ่งมีน้ำทำให้พืชเติบโตและสังเคราะห์แสงจึงมีออกชิเจนมากกว่าดาวอื่น</t>
  </si>
  <si>
    <t>ดาวเคราห์หินมีความหนาแน่นมากกว่าดาวเคราห์แก็ส</t>
  </si>
  <si>
    <t>เหมือนจากการมีคาร์บอนไดออกไซด์และไนโตรเจน แต่ไม่เหมือนตรงที่มีแก็สอื่นๆ</t>
  </si>
  <si>
    <t>เพราะโลกอยู่เขตเอื้อชีวิต</t>
  </si>
  <si>
    <t xml:space="preserve">เกิดจากสนามแม่เหล็กที่รุนแรงบนดวงอาทิตย์ ซึ่งขัดขวางการไหลของความร้อนจากภายในดวงอาทิตย์ ทำให้บริเวณนั้นมีอุณหภูมิต่ำกว่าบริเวณโดยรอบ ทำให้เราเห็นเป็นจุดมืด </t>
  </si>
  <si>
    <t>เกิดจากการระเบิดบนดวงอาทิตย์ที่เรียกว่า "เปลวสุริยะ" (solar flare) หรือการปลดปล่อยมวลสารจากโคโรนา (coronal mass ejection, CME) ซึ่งอนุภาคที่มีประจุไฟฟ้าปริมาณมหาศาลจะถูกปล่อยออกมาและพุ่งเข้าสู่ห้วงอวกาศ</t>
  </si>
  <si>
    <t xml:space="preserve">ดวงอาทิตย์ถูกจัดว่าเป็นดาวฤกษ์รุ่นหลัง (Population I star) เนื่องจากมีธาตุหนัก (ธาตุที่หนักกว่าฮีเลียม) อยู่ในองค์ประกอบค่อนข้างมาก ซึ่งธาตุหนักเหล่านี้เกิดจากการสังเคราะห์นิวเคลียสภายในดาวฤกษ์รุ่นแรกๆ (Population II stars) ที่มีอายุสั้นและระเบิดเป็นซูเปอร์โนวา ทำให้ธาตุหนักกระจายตัวในอวกาศและรวมตัวกันเป็นดาวฤกษ์รุ่นถัดไป รวมถึงดวงอาทิตย์ด้วย
</t>
  </si>
  <si>
    <t>ดาวเคราะห์หิน: มีความหนาแน่นสูง เนื่องจากประกอบด้วยธาตุหนัก เช่น เหล็ก ซิลิเกต และหินต่างๆ ซึ่งมีความหนาแน่นมากกว่าแก๊ส ดาวเคราะห์แก๊ส: มีความหนาแน่นต่ำกว่ามาก เนื่องจากส่วนใหญ่ประกอบด้วยแก๊สเบา เช่น ไฮโดรเจนและฮีเลียม แม้จะมีขนาดใหญ่กว่า แต่ก็มีมวลรวมที่กระจายตัวอยู่ในปริมาตรที่ใหญ่กว่า ทำให้ความหนาแน่นเฉลี่ยต่ำกว่าดาวเคราะห์หิน</t>
  </si>
  <si>
    <t>ดาวเคราะห์แต่ละดวงมีองค์ประกอบของชั้นบรรยากาศที่แตกต่างกันอย่างชัดเจน</t>
  </si>
  <si>
    <t>ชั้นบรรยากาศของโลกมีปริมาณแก๊สออกซิเจนมากกว่าดาวเคราะห์ดวงอื่นอย่างมีนัยสำคัญ เนื่องจากสิ่งมีชีวิตบนโลก โดยเฉพาะพืชและสิ่งมีชีวิตที่สังเคราะห์แสงได้ เช่น แพลงก์ตอนพืช ได้ผลิตออกซิเจนออกมาในกระบวนการสังเคราะห์ด้วยแสง ซึ่งเป็นกระบวนการที่เปลี่ยนคาร์บอนไดออกไซด์และน้ำให้เป็นอาหารและปล่อยออกซิเจนเป็นผลพลอยได้</t>
  </si>
  <si>
    <t>เกิดจากสนามแม่เหล็กที่รุนแรงและบิดเบี้ยวภายในดวงอาทิตย์ ทำให้ความร้อนจากภายในไม่สามารถถ่ายเทไปยังพื้นผิวได้อย่างสะดวก บริเวณนั้นจึงมีอุณหภูมิต่ำกว่าบริเวณโดยรอบ ทำให้ดูมืดกว่า</t>
  </si>
  <si>
    <t>เกิดจากการปลดปล่อยอนุภาคพลังงานสูงจากดวงอาทิตย์ โดยเฉพาะอย่างยิ่งจากการระเบิดบนดวงอาทิตย์ (solar flare) และการปลดปล่อยมวลโคโรนา</t>
  </si>
  <si>
    <t>เพราะดวงอาทิตย์มีธาตุหนักที่เกิดจากการตายของดาวฤกษ์รุ่นแรกๆ (ซูเปอร์โนวา) เป็นส่วนประกอบ</t>
  </si>
  <si>
    <t>ต่างกัน ดาวเคราะห์หินมีความหนาแน่นสูงกว่าดาวเคราะห์แก๊สมาก</t>
  </si>
  <si>
    <t>แตกต่างกันมาก โลกมีไนโตรเจนและออกซิเจนเป็นหลัก ส่วนดาวศุกร์และดาวอังคารมีคาร์บอนไดออกไซด์เป็นหลัก</t>
  </si>
  <si>
    <t xml:space="preserve"> * ปริมาณออกซิเจนมาก: เพราะมีสิ่งมีชีวิต (พืช/สาหร่าย) สังเคราะห์แสง
 * มาจาก: กระบวนการสังเคราะห์แสงของพืช สาหร่าย และจุลชีพต่างๆ</t>
  </si>
  <si>
    <t>เกิดจากบริเวณบนผิวโฟโตสเฟียร์ที่มีอุณหภูมิต่ำกว่าบริเวณโดยรอบ เนื่องจากสนามแม่เหล็กที่รุนแรง</t>
  </si>
  <si>
    <t xml:space="preserve">* เกิดขึ้นได้อย่างไร: เกิดจากการระเบิดบนพื้นผิวดวงอาทิตย์ เช่น การลุกจ้า (Solar Flares) หรือการพ่นมวลโคโรนา (Coronal Mass Ejections - CMEs) ซึ่งปล่อยอนุภาคพลังงานสูงและสนามแม่เหล็กออกมา
 * ส่งผลกระทบต่อสิ่งมีชีวิตบนโลกหรือไม่ อย่างไร:
   * ส่งผลกระทบ: ได้ หากรุนแรงพอ
   * อย่างไร: ทำให้เกิดพายุสนามแม่เหล็กโลก (Geomagnetic Storms) รบกวนระบบสื่อสาร, GPS, เครือข่ายไฟฟ้า, และเป็นอันตรายต่อนักบินอวกาศ
   * สิ่งมีชีวิต: บนพื้นโลกโดยตรงค่อนข้างปลอดภัยจากชั้นบรรยากาศและสนามแม่เหล็กโลก แต่ระบบที่จำเป็นต่อการดำรงชีวิตสมัยใหม่อาจได้รับผลกระทบทางอ้อม
</t>
  </si>
  <si>
    <t>ดวงอาทิตย์ถูกกล่าวว่าเป็นดาวฤกษ์รุ่นหลังเนื่องจากมันเกิดขึ้นในช่วงหลังของการก่อตัวของระบบสุริยะ ดาวฤกษ์รุ่นหลังหมายถึงดาวที่เกิดขึ้นหลังจากที่มีการก่อตัวของดาวฤกษ์รุ่นแรก ๆ ซึ่งมักจะเกิดขึ้นจากการรวมตัวของก๊าซและฝุ่นที่เหลือจากการระเบิดของดาวฤกษ์รุ่นก่อนหน้า การระเบิดนี้เรียกว่า "ซูเปอร์โนวา" ซึ่งปล่อยธาตุหนักออกมาและเป็นวัตถุดิบในการก่อตัวของดาวฤกษ์รุ่นใหม่ เช่น ดวงอาทิตย์ของเรา</t>
  </si>
  <si>
    <t>ดาวเคราะห์หินและดาวเคราะห์แก๊สมีความหนาแน่นที่แตกต่างกันค่ะ ดาวเคราะห์หิน เช่น โลกและดาวอังคาร มีความหนาแน่นสูงกว่าเพราะประกอบด้วยวัสดุที่เป็นของแข็ง เช่น หินและโลหะ ในขณะที่ดาวเคราะห์แก๊ส เช่น ดาวพฤหัสบดีและดาวเสาร์ มีความหนาแน่นต่ำกว่าเนื่องจากประกอบด้วยก๊าซเป็นหลัก เช่น ไฮโดรเจนและฮีเลียมค่ะ</t>
  </si>
  <si>
    <t>มีไนโตรเจนเหมือนกัน</t>
  </si>
  <si>
    <t>ข้อความนี้ถามถึงสาเหตุที่ชั้นบรรยากาศของโลกมีปริมาณแก๊สออกซิเจนมากกว่าดาวเคราะห์ดวงอื่น และออกซิเจนบนโลกมาจากไหน
คำอธิบายคือ ชั้นบรรยากาศของโลกมีออกซิเจนมากเพราะกระบวนการสังเคราะห์แสงของพืชและสิ่งมีชีวิตที่มีคลอโรฟิลล์ เช่น สาหร่ายและแบคทีเรียบางชนิด กระบวนการนี้ใช้แสงแดดในการเปลี่ยนน้ำและคาร์บอนไดออกไซด์ให้กลายเป็นน้ำตาลและออกซิเจน ซึ่งออกซิเจนที่เกิดขึ้นจะถูกปล่อยออกมาในบรรยากาศ
นอกจากนี้ โลกมีสภาพแวดล้อมที่เหมาะสมสำหรับการดำรงชีวิตของสิ่งมีชีวิตที่ผลิตออกซิเจน ซึ่งทำให้ปริมาณออกซิเจนในบรรยากาศคงที่และเพียงพอสำหรับการดำรงชีวิตของสิ่งมีชีวิตอื่นๆ ในขณะที่ดาวเคราะห์ดวงอื่นอาจไม่มีเงื่อนไขที่เหมาะสมเช่นนี้ค่ะ</t>
  </si>
  <si>
    <t>จุดมืดดวงอาทิตย์เกิดขึ้นได้อย่างไร
จุดมืดบนดวงอาทิตย์คือบริเวณที่มีอุณหภูมิต่ำกว่าพื้นที่รอบๆ บนพื้นผิวของดวงอาทิตย์ จุดมืดเหล่านี้เกิดจากการที่สนามแม่เหล็กของดวงอาทิตย์มีความเข้มข้นสูงในบางพื้นที่ ทำให้การไหลของพลังงานและความร้อนจากภายในดวงอาทิตย์ถูกขัดขวาง ส่งผลให้บริเวณนั้นมีอุณหภูมิต่ำลงและปรากฏเป็นจุดมืดเมื่อมองจากโลก จุดมืดเหล่านี้มีความสำคัญในการศึกษากิจกรรมของดวงอาทิตย์และผลกระทบต่อสภาพอากาศในอวกาศ</t>
  </si>
  <si>
    <t>พายุสุริยะเกิดจากการระเบิดของพลังงานบนพื้นผิวของดวงอาทิตย์ ซึ่งปล่อยอนุภาคพลังงานสูงออกมาในอวกาศ เมื่ออนุภาคเหล่านี้เดินทางมาถึงโลก อาจส่งผลกระทบต่อระบบสื่อสารและไฟฟ้า เช่น ทำให้สัญญาณดาวเทียมขัดข้องหรือเกิดไฟฟ้าดับได้ อย่างไรก็ตาม พายุสุริยะไม่ส่งผลกระทบโดยตรงต่อสิ่งมีชีวิตบนโลก เนื่องจากชั้นบรรยากาศของโลกช่วยป้องกันอนุภาคเหล่านี้ไม่ให้เข้ามาถึงพื้นผิวโลกค่ะ</t>
  </si>
  <si>
    <t>การมีอยู่ของธาตุหนักในดวงอาทิตย์เป็นหลักฐานสำคัญที่บ่งชี้ว่าดวงอาทิตย์ไม่ได้เป็นดาวฤกษ์ดวงแรกๆ ที่ก่อตัวขึ้นในเอกภพ แต่เป็นดาวฤกษ์ที่ถือกำเนิดขึ้นจากสสารที่ผ่านกระบวนการสังเคราะห์ธาตุในดาวฤกษ์รุ่นเก่าๆ มาแล้ว</t>
  </si>
  <si>
    <t>ดาวเคราะห์หินมีความหนาแน่นสูงกว่ามากเมื่อเทียบกับดาวเคราะห์แก๊ส เนื่องจากองค์ประกอบหลักของพวกมันคือวัสดุที่เป็นของแข็งและหนาแน่นกว่ามาก (หินและโลหะ) ในขณะที่ดาวเคราะห์แก๊สประกอบด้วยแก๊สและของเหลวที่มีความหนาแน่นต่ำกว่าเป็นหลัก</t>
  </si>
  <si>
    <t>ดาวเคราะห์ทั้งสามดวงมีองค์ประกอบของชั้นบรรยากาศ แตกต่างกันอย่างชัดเจน:
 ดาวศุกร์และดาวอังคาร มีองค์ประกอบหลักเป็น คาร์บอนไดออกไซด์ ในปริมาณสูงมาก (มากกว่า 95%) โดยมีไนโตรเจนเป็นองค์ประกอบรอง
โลก มีองค์ประกอบหลักเป็น ไนโตรเจน (78%) และ ออกซิเจน (21%) ซึ่งแตกต่างจากดาวศุกร์และดาวอังคารอย่างสิ้นเชิง</t>
  </si>
  <si>
    <t>โลกมีออกซิเจนมากกว่าดาวเคราะห์ดวงอื่นเพราะมี สิ่งมีชีวิตที่สังเคราะห์ด้วยแสงได้ (เช่น พืชและสาหร่าย) ซึ่งผลิตแก๊สออกซิเจนออกมาอย่างต่อเนื่องตลอดหลายพันล้านปี</t>
  </si>
  <si>
    <t xml:space="preserve">เกิดขึ้นจากความปั่นป่วนของสนามแม่เหล็กบริเวณนั้น ทำให้ความร้อนจากภายในดวงอาทิตย์ไม่สามารถถ่ายเทออกมาได้ตามปกติ ส่งผลให้บริเวณนั้นมีอุณหภูมิต่ำกว่าบริเวณโดยรอบ จึงปรากฏเป็นจุดดำบนพื้นผิวดวงอาทิตย์ </t>
  </si>
  <si>
    <t xml:space="preserve">เกิดจากการระเบิดบนดวงอาทิตย์ ปล่อยอนุภาคพลังงานสูงและสนามแม่เหล็กออกมา ทำให้เกิดการรบกวนสนามแม่เหล็กโลก (พายุแม่เหล็กโลก) แม้ว่าจะไม่เป็นอันตรายต่อสิ่งมีชีวิตบนโลกโดยตรง เนื่องจากสนามแม่เหล็กและชั้นบรรยากาศของโลกช่วยป้องกันไว้ แต่พายุสุริยะอาจส่งผลกระทบต่อเทคโนโลยี เช่น ระบบสื่อสาร ดาวเทียม และระบบไฟฟ้า </t>
  </si>
  <si>
    <t>มีความแตกต่างกันอย่างมาก โดยทั่วไปแล้ว ดาวเคราะห์หินจะมีความหนาแน่นสูงกว่าดาวเคราะห์แก๊ส</t>
  </si>
  <si>
    <t xml:space="preserve">	•ดาวศุกร์และดาวอังคารมีคาร์บอนไดออกไซด์เป็นองค์ประกอบหลัก
•ส่วนโลกมีไนโตรเจนมากที่สุด รองลงมาคือออกซิเจน
จึงแสดงว่าบรรยากาศของโลกเหมาะกับการดำรงชีวิตมากกว่าดาวศุกร์และดาวอังคาร</t>
  </si>
  <si>
    <t>เพราะโลกมีสิ่งมีชีวิตที่สังเคราะห์ด้วยแสงได้ เช่น พืชและแพลงก์ตอน ซึ่งปล่อยออกซิเจนออกมาในบรรยากาศ</t>
  </si>
  <si>
    <t xml:space="preserve">จุดมืดดวงอาทิตย์เกิดจากสนามแม่เหล็กที่เข้มข้นกว่าปกติ ทำให้ความร้อนใต้ผิวดวงอาทิตย์ถูกกั้นไว้ ทำให้อุณหภูมิบริเวณนั้นต่ำกว่าปกติ จึงดูมืดกว่าบริเวณรอบ ๆ </t>
  </si>
  <si>
    <t>พายุสุริยะเกิดจากการปล่อยพลังงานและอนุภาคจากดวงอาทิตย์มาโดนโลก ส่งผลให้เกิดปัญหากับระบบไฟฟ้าและสื่อสาร แต่ไม่เป็นอันตรายต่อสิ่งมีชีวิตโดยตรง</t>
  </si>
  <si>
    <t>ดวงอาทิตย์เป็นดาวฤกษ์รุ่นหลังเพราะเกิดหลังจากดาวรุ่นแรกผลิตและปล่อยธาตุหนักเข้าสู่อวกาศแล้ว ทำให้มีธาตุหนักมากกว่าในเนบิวลาที่ก่อกำเนิดมัน</t>
  </si>
  <si>
    <t>ดาวเคราะห์หินมีความหนาแน่นสูงและแข็งแรง ส่วนดาวเคราะห์แก๊สมีความหนาแน่นต่ำกว่าและประกอบด้วยก๊าซเป็นหลัก</t>
  </si>
  <si>
    <t>ความเหมือน:
ดาวศุกร์และดาวอังคารมีองค์ประกอบหลักที่เหมือนกันคือแก๊สคาร์บอนไดออกไซด์ในปริมาณสูงมาก (ดาวศุกร์ 96.5% และดาวอังคาร 95%)
ความแตกต่าง:
โลกมีองค์ประกอบหลักเป็นไนโตรเจน (78%) และออกซิเจน (21%) ซึ่งแตกต่างจากดาวศุกร์และดาวอังคารอย่างชัดเจน
ดาวศุกร์มีไนโตรเจนเพียง 3.5% ในขณะที่ดาวอังคารมีไนโตรเจน 3%
โลกมีแก๊สอื่น ๆ 1% ในขณะที่ดาวอังคารมีแก๊สอื่น ๆ 2%</t>
  </si>
  <si>
    <t>สาเหตุที่โลกมีออกซิเจนมากกว่า:
โลกมีสิ่งมีชีวิตที่สังเคราะห์แสง เช่น พืชและสาหร่าย ซึ่งเป็นกระบวนการที่ผลิตแก๊สออกซิเจนออกมาสู่ชั้นบรรยากาศอย่างต่อเนื่อง ทำให้ปริมาณออกซิเจนบนโลกสูงกว่าดาวเคราะห์ดวงอื่นที่ไม่มีสิ่งมีชีวิตสังเคราะห์แสง
แหล่งกำเนิดออกซิเจนบนโลก:
ออกซิเจนส่วนใหญ่บนโลกมาจากกระบวนการสังเคราะห์แสงของพืช สาหร่าย และแบคทีเรียบางชนิดในมหาสมุทรและบนบก</t>
  </si>
  <si>
    <t>จุดมืดดวงอาทิตย์เกิดจากสนามแม่เหล็กแรงสูงที่รบกวนการส่งผ่านพลังงาน ทำให้บริเวณนั้นเย็นกว่าพื้นที่อื่น จึงดูมืดลง.</t>
  </si>
  <si>
    <t>พายุสุริยะเกิดจากการระเบิดของพลังงานบนดวงอาทิตย์ ส่งผลกระทบต่อระบบสื่อสารและดาวเทียม แต่ ไม่มีผลร้ายแรงต่อสิ่งมีชีวิตบนโลกโดยตรง เพราะโลกมีชั้นบรรยากาศและสนามแม่เหล็กช่วยป้องกัน</t>
  </si>
  <si>
    <t>ดวงอาทิตย์เป็นดาวฤกษ์รุ่นหลังเพราะมันเกิดจากเนบิวลาที่มีธาตุหนักซึ่งเกิดจากการระเบิดของดาวฤกษ์รุ่น
ก่อน</t>
  </si>
  <si>
    <t>เพราะเกิดจากซากเนบิวลาของดาวฤกษ์ดวงอื่น</t>
  </si>
  <si>
    <t>ต่างกัน เพราะดาวเคราะห์หินจะมีกว่าหนาแน่นกว่า</t>
  </si>
  <si>
    <t>แตกต่างกัน เพราะมีองค์ประกอบของแก๊สในดาวที่แตกต่างกัน</t>
  </si>
  <si>
    <t>เพราะได้มาจากต้นไม้ สิ่งมีชีวิตที่วังเคราะห์แสงบริเวณพื้นน้ำ จึงทำให้มีมากกว่าดาวดวงอื่น</t>
  </si>
  <si>
    <t>มีอุณหภูมิต่ำกว่าจุดอื่น</t>
  </si>
  <si>
    <t>เกิดจากการที่ดวงอาทิตย์ปล่อยอนุภาคพลังงานสูงและสนามแม่เหล็กออกมาในปริมาณมากและรวดเร็วผิดปกติ
ส่งผลต่อสิ่งมีชีวิตบนโลกเนื่องจากส่งผลต่อ เครื่องใช้ไฟฟ้าต่างๆ</t>
  </si>
  <si>
    <t xml:space="preserve">ดวงอาทิตย์เป็นดาวฤกษ์รุ่นหลัง เพราะมีธาตุหนัก (ที่เกิดจากดาวฤกษ์รุ่นก่อน) เป็นองค์ประกอบ ซึ่งบ่งชี้ว่ามันก่อตัวขึ้นจากเศษซากของดาวฤกษ์รุ่นแรกๆ ที่ตายไปแล้ว
</t>
  </si>
  <si>
    <t>ดาวเคราะห์หินมีความหนาแน่นสูง เพราะเป็นของแข็ง ส่วนดาวเคราะห์แก๊สมีความหนาแน่นต่ำ เพราะเป็นแก๊สเป็นส่วนใหญ่</t>
  </si>
  <si>
    <t xml:space="preserve">แตกต่างกันชัดเจน ดาวศุกร์-อังคารมี CO2 สูง ส่วนโลกมี N2 และ O2 เป็นหลัก
</t>
  </si>
  <si>
    <t xml:space="preserve"> มี O2 มาก เพราะสิ่งมีชีวิต (พืช/สาหร่าย) สังเคราะห์แสง ซึ่งผลิต O2 ออกมา</t>
  </si>
  <si>
    <t>เกิดจากแกนนูลซึ่งเป็นบริเวณที่มีอุณหภูมิต่ำสุด</t>
  </si>
  <si>
    <t>พายุสุริยะคือการปลดปล่อยพลังงานและอนุภาคจากดวงอาทิตย์โดยเกิดจากการเปลี่ยนแปลงในสนามแม่เหล็กดวงอาทิตย์
ไม่เป็นอันตรายต่อสิ่งมีชีวิตบนพื้นโลก เพราะโลกมีชั้นบรรยากาศและสนามแม่เหล็กป้องกัน</t>
  </si>
  <si>
    <t>เพราะดวงอาทิตย์มีองค์ประกอบเป็นธาตุหนักซึ่งไท่ได้เกิดจากบิ้กแบงโดยตรง</t>
  </si>
  <si>
    <t>ต่างกันเพราะหินมีความหนาแน่นมากกว่าแก๊ส</t>
  </si>
  <si>
    <t>แตกต่างกันโดยดาวศุกร์และดาวอังคารจะมีแก๊สคาร์บอนไดออกไซต์เป็นส่วนใหญ่ แต่โลกจะเป็นไนโตรเจน</t>
  </si>
  <si>
    <t>เพราะมีพืชที่สังเคราะห์ด้วยแสงแล้วได้ออกซิเจนซึ่งมีมากเช่นสาหร่ายเป็นต้น</t>
  </si>
  <si>
    <t>สนามแม่เหล็กของดวงอาทิตย์ที่รบกวนการพาความร้อนจากภายใน</t>
  </si>
  <si>
    <t>การระเบิดอย่างรุนแรงของพลังงานบนดวงอาทิตย์</t>
  </si>
  <si>
    <t>ดวงอาทิตย์ถูกจัดเป็น ดาวฤกษ์รุ่นหลัง (second generation star) เพราะมี ธาตุหนัก (โลหะหนัก) อยู่ในองค์ประกอบ เช่น คาร์บอน เหล็ก ซิลิกอน ฯลฯ ซึ่งธาตุเหล่านี้เกิดจากการระเบิดของดาวฤกษ์รุ่นก่อนหน้า (supernova) และถูกนำมาก่อตัวรวมอยู่ในเนบิวลาที่ให้กำเนิดดวงอาทิตย์
สรุปง่าย ๆ คือ ดวงอาทิตย์เกิดจากวัตถุดิบที่ผ่านการสร้างธาตุมาแล้วจากดาวฤกษ์รุ่นแรกนั่นเอง</t>
  </si>
  <si>
    <t xml:space="preserve">	•	ดาวเคราะห์หิน (ชั้นใน เช่น พุธ ศุกร์ โลก อังคาร) มี ความหนาแน่นสูงกว่า เพราะประกอบด้วยหินและโลหะเป็นหลัก 	•	ดาวเคราะห์แก๊ส (ชั้นนอก เช่น พฤหัสบดี เสาร์ ยูเรนัส เนปจูน) มี ความหนาแน่นต่ำกว่า เพราะส่วนใหญ่เป็นก๊าซไฮโดรเจนและฮีเลียม</t>
  </si>
  <si>
    <t>ชั้นบรรยากาศของทั้งสามดาวเคราะห์มีองค์ประกอบต่างกัน โดยเฉพาะโลกที่มีปริมาณออกซิเจนสูง ซึ่งแตกต่างจากดาวศุกร์และดาวอังคารที่มีคาร์บอนไดออกไซด์เป็นองค์ประกอบหลัก</t>
  </si>
  <si>
    <t>โลกมีปริมาณออกซิเจนมากกว่าดาวเคราะห์ดวงอื่นเนื่องจาก:
	•	มีสิ่งมีชีวิตอย่าง พืช แพลงก์ตอน และสาหร่าย ซึ่งทำ กระบวนการสังเคราะห์ด้วยแสง
โดยใช้คาร์บอนไดออกไซด์และน้ำในการสร้างอาหารและปล่อยออกซิเจนออกมา
	•	โลกมี สภาพแวดล้อมที่เหมาะสมต่อการดำรงชีวิต เช่น อุณหภูมิพอเหมาะ น้ำในสถานะของเหลว และแสงแดด ซึ่งส่งเสริมให้สิ่งมีชีวิตสามารถเจริญเติบโตและปล่อยออกซิเจนได้ต่อเนื่อง
ดังนั้น ออกซิเจนบนโลกจึงมาจากกระบวนการสังเคราะห์ด้วยแสงของพืชและสิ่งมีชีวิตที่มีคลอโรฟิลล์ ซึ่งไม่มีในดาวศุกร์และดาวอังคาร</t>
  </si>
  <si>
    <t>จุดมืดดวงอาทิตย์ (Sunspot) เกิดจาก
	•	สนามแม่เหล็กบนดวงอาทิตย์ที่รบกวนการเคลื่อนที่ของพลาสมา
	•	ทำให้บริเวณนั้น มีการไหลของพลังงานจากภายในออกมาสู่นอกผิวลดลง
	•	ส่งผลให้บริเวณนั้นมีอุณหภูมิต่ำกว่าบริเวณรอบข้าง จึงมองเห็นเป็นจุดสีเข้มหรือดำเมื่อเทียบกับพื้นผิวอื่น</t>
  </si>
  <si>
    <t>พายุสุริยะเกิดจาก:
	•	การระเบิดอย่างรุนแรงของพลังงานบนดวงอาทิตย์ เรียกว่า การลุกจ้า (solar flare)
	•	หรือการปล่อยมวลสารขนาดใหญ่จากโคโรนา เรียกว่า Coronal Mass Ejection (CME)
	•	ปรากฏการณ์เหล่านี้ปล่อย รังสีและอนุภาคพลังงานสูง ออกสู่อวกาศด้วยความเร็วสูงมาก
ผลกระทบต่อโลก:
	1.	 สิ่งมีชีวิตโดยตรง:
	•	ชั้นบรรยากาศของโลก (โดยเฉพาะสนามแม่เหล็กโลก) ป้องกันรังสีพวกนี้ได้ดี
	•	แต่ถ้าอยู่ในอวกาศ เช่น นักบินอวกาศ อาจได้รับผลกระทบจากรังสี
	2.	 ระบบอิเล็กทรอนิกส์และสื่อสาร:
	•	รบกวนการทำงานของดาวเทียม วิทยุ GPS และระบบสื่อสารต่าง ๆ
	•	อาจทำให้เกิดไฟฟ้าขัดข้องในระบบไฟฟ้าบางพื้นที่บนโลก
	3.	 แสงเหนือ (Aurora):
	•	เมื่ออนุภาคพลังงานสูงชนกับอะตอมในชั้นบรรยากาศโลก
	•	จะเกิดแสงเหนือและแสงใต้ให้เห็นใกล้ขั้วโลก</t>
  </si>
  <si>
    <t>ดวงอาทิตย์เกิดในยุคที่จักรวาลมีดาวฤกษ์รุ่นแรกผ่านการวิวัฒนาการและปล่อยธาตุหนักออกมาแล้ว ทำให้ดวงอาทิตย์มีองค์ประกอบธาตุที่ซับซ้อนกว่าดาวฤกษ์ยุคแรก ๆ นั่นเองครับ!</t>
  </si>
  <si>
    <t>ดาวเคราะห์หินมีความหนาแน่นสูงและเป็นของแข็ง ส่วนดาวเคราะห์แก๊สมีความหนาแน่นต่ำกว่าและส่วนใหญ่ประกอบด้วยแก๊สหรือของเหลวครับ</t>
  </si>
  <si>
    <t>ดาวศุกร์และดาวอังคารมีองค์ประกอบหลักคือ คาร์บอนไดออกไซด์
	•	โลกมีองค์ประกอบแตกต่างชัดเจน โดยมี ไนโตรเจน และ ออกซิเจน เป็นหลัก
➡ จึงส่งผลต่อสภาพแวดล้อมและความสามารถในการอยู่อาศัยของสิ่งมีชีวิต</t>
  </si>
  <si>
    <t>เพราะว่า โลกมีสิ่งมีชีวิตโดยเฉพาะพืชและสาหร่ายที่สามารถสังเคราะห์ด้วยแสง ซึ่งกระบวนการนี้จะผลิตออกซิเจนเป็นผลพลอยได้ ทำให้ปริมาณออกซิเจนในบรรยากาศโลก เพิ่มขึ้นเรื่อย ๆ ตลอดเวลาหลายพันล้านปี
ดาวเคราะห์ดวงอื่น เช่น ดาวศุกร์และดาวอังคาร ไม่มีสิ่งมีชีวิตหรือพืชที่สามารถสร้างออกซิเจนได้ จึงมีออกซิเจนน้อยหรือแทบไม่มีเลย</t>
  </si>
  <si>
    <t>จุดมืดดวงอาทิตย์ (Sunspots) เกิดจากบริเวณที่มี สนามแม่เหล็กของดวงอาทิตย์รุนแรงผิดปกติ ส่งผลให้ การพาความร้อนจากภายในดวงอาทิตย์ขึ้นมายังผิว (โฟโตสเฟียร์) ถูกขัดขวาง ทำให้อุณหภูมิของบริเวณนั้น ต่ำกว่าบริเวณรอบ ๆ จึงมองเห็นเป็นจุดมืด</t>
  </si>
  <si>
    <t>พายุสุริยะ ไม่เป็นอันตรายโดยตรงต่อมนุษย์บนโลก
	•	แต่ ส่งผลกระทบทางเทคโนโลยีและการสื่อสาร อย่างมีนัยสำคัญ
	•	จึงเป็นสิ่งที่นักวิทยาศาสตร์ต้อง เฝ้าติดตามและพยากรณ์ อย่างใกล้ชิด
หากอยากดูแผนภาพประกอบการเกิดพายุสุริยะหรือคลิปวิดีโอจำลอง แจ้งได้เลยครับ!</t>
  </si>
  <si>
    <t>เพราะเกิดจากเนบิวลาสุริยะซึ่งเกิดจากการระเบิดของดาวฤกษ์รุ่นก่อน</t>
  </si>
  <si>
    <t>ต่างกัน เพราะดาวเคราะห์หินมีความหนาแน่นมากกว่า</t>
  </si>
  <si>
    <t>ต่างกัน โดยโลกมีไนโตรเจนเป็นองค์ประกอบหลัก แต่ดาวศุกร์กับดาวอังคารมีคาร์บอนไดออกไซด์เป็นองค์ประกอบหลัก</t>
  </si>
  <si>
    <t>การสังเคราะห์แสงของพืช</t>
  </si>
  <si>
    <t>เพราะเป็นบริเวณที่มีอุณหภูมิต่ำ</t>
  </si>
  <si>
    <t>เกิดจากการพ่นมวลคอโรนากับการลุกจ้า ทำให้เกิดอนุภาคที่มีประจุความเร็วสูง และรบกวนการส่งกระแสไฟฟ้าและการสื่อสาร</t>
  </si>
  <si>
    <t>เนื่องจากมีการสันนิษฐานว่า ดวงอาทิตย์เกิดขึ้นจากการยุบตัวของเนบิวลาที่ได้รับผลกระทบจากซูเปอร์โนวาของดาวฤกษ์รุ่นก่อนหน้า ดาวฤกษ์รุ่นก่อนหน้าเหล่านั้นได้สร้างธาตุหนัก</t>
  </si>
  <si>
    <t>มีความแตกต่างกันอย่างมาก โดย ดาวเคราะห์หินโดยทั่วไปจะมีความหนาแน่นสูงกว่าดาวเคราะห์แก๊ส</t>
  </si>
  <si>
    <t xml:space="preserve">ดาวศุกร์มีจำนวน Co2 มากที่สุดN2เเละO2มากที่สุด
</t>
  </si>
  <si>
    <t xml:space="preserve">เพราะว่าโลกอยู่เขตที่เอื้อชีวิตในระบบสุริยะ ทำให้โลกสามารถมีมหาสมุทร เเละพืชมากมาย </t>
  </si>
  <si>
    <t>เกิดจากการที่ดวงอาทิตย์ปล่อยอนุภาคพลังงานสูงและสนามแม่เหล็กออกมาในปริมาณมากและรวดเร็วผิดปกติ</t>
  </si>
  <si>
    <t>เนื่องจากเชื่อกันว่าเกิดจากการรวมตัวของสสารที่เหลือจากการระเบิดของดาวฤกษ์รุ่นก่อนหน้า</t>
  </si>
  <si>
    <t>มีความแตกต่างกันอย่างมาก โดย ดาวเคราะห์หิน (เช่น โลก) มีความหนาแน่นโดยเฉลี่ยสูงกว่าดาวเคราะห์แก๊ส</t>
  </si>
  <si>
    <t>ดาวศุกร์ โลก และดาวอังคาร มีความคล้ายคลึงและแตกต่างกันในหลายด้าน โดยเฉพาะเรื่องขนาด, องค์ประกอบของบรรยากาศ และลักษณะพื้นผิว</t>
  </si>
  <si>
    <t xml:space="preserve">เกิดจากสนามแม่เหล็กที่รุนแรงและบิดเบี้ยวภายในดวงอาทิตย์ ทำให้การไหลของความร้อนจากภายในดวงอาทิตย์ไปยังพื้นผิวถูกขัดขวาง บริเวณที่การไหลของความร้อนถูกขัดขวางนี้จึงมีอุณหภูมิต่ำกว่าบริเวณโดยรอบ ทำให้ปรากฏเป็นจุดมืด 
</t>
  </si>
  <si>
    <t>เกิดจากการปลดปล่อยอนุภาคพลังงานสูงและสนามแม่เหล็กจากดวงอาทิตย์ โดยเฉพาะอย่างยิ่งจากการระเบิดที่เรียกว่า "เปลวสุริยะ"</t>
  </si>
  <si>
    <t>เนื่องจากเชื่อว่ามันก่อตัวขึ้นจากซากของดาวฤกษ์รุ่นก่อนที่ดับไปแล้ว</t>
  </si>
  <si>
    <t>ดาวศุกร์ไม่มี ออกซิเจน คาบอนมาก
โลก มีออกซินเจน อาศัยอยู่ได้ ไนโตรเจนมาก
ดาวอังคาร ไม่มีออกซินเจน อาศัยไม่ได้ คาบอนมาก</t>
  </si>
  <si>
    <t xml:space="preserve">เพราะว่าโลกอยู่เขตที่เอื้อชีวิตในระบบสุริยะ </t>
  </si>
  <si>
    <t xml:space="preserve">เกิดจากสนามแม่เหล็กที่รุนแรงและบิดเบี้ยวภายในดวงอาทิตย์ ทำให้การพาความร้อนของก๊าซที่พื้นผิวถูกขัดขวาง บริเวณที่มีการขัดขวางนี้มีอุณหภูมิต่ำกว่าบริเวณโดยรอบ ทำให้ดูมืดกว่าเมื่อมองจากโลก </t>
  </si>
  <si>
    <t>เกิดจากการปลดปล่อยพลังงานมหาศาลจากดวงอาทิตย์ ในรูปแบบของอนุภาคที่มีประจุไฟฟ้า (เช่น อิเล็กตรอนและโปรตอน) หรือคลื่นแม่เหล็กไฟฟ้า ซึ่งพัดออกมาด้วยความเร็วสูงและปริมาณมากกว่าปกติ</t>
  </si>
  <si>
    <t xml:space="preserve">ดวงอาทิตย์เป็นดาวฤกษ์ที่ค่อนข้างมีอายุเฉลี่ยของดาวฤกษ์ทั่วไปในกาแล็กซีทางช้างเผือก 
</t>
  </si>
  <si>
    <t>ต่างกัน ดาวเคราะห์หินมีความหนาแน่นสูงกว่าดาวเคราะห์แก๊สอย่างมาก เนื่องจากองค์ประกอบภายในที่แตกต่างกัน</t>
  </si>
  <si>
    <t>ต่างกัน มีองค์ประกอบหลักที่แตกต่างกัน</t>
  </si>
  <si>
    <t>เกิดจากสนามแม่เหล็กที่แข็งแกร่งบนดวงอาทิตย์ ซึ่งขัดขวางการถ่ายเทความร้อนจากภายในดวงอาทิตย์ ทำให้บริเวณนั้นมีอุณหภูมิต่ำกว่าบริเวณโดยรอบ และปรากฏเป็นจุดมืด</t>
  </si>
  <si>
    <t>เกิดจากการระเบิดบนดวงอาทิตย์ที่เรียกว่า "การระเบิดลุกจ้า" (Solar Flare) หรือการปลดปล่อยมวลสารจากโคโรนา (Coronal Mass Ejection หรือ CME) ทำให้อนุภาคที่มีประจุไฟฟ้าจำนวนมากถูกปล่อยออกมาและพุ่งเข้าสู่อวกาศ</t>
  </si>
  <si>
    <t>มีธาตุหนักอยู่มาก เกิดจากซากดาวฤกษ์รุ่นก่อน มีอายุน้อยกว่ากาแล็กซีมาก</t>
  </si>
  <si>
    <t>ดาวเคราะห์หินมีความหนาแน่นมากกว่าดาวเคราะห์แก๊ส เนื่องจากดาวเคราะห์หินประกอบด้วยวัสดุหนักแน่น ในขณะที่ดาวเคราะห์แก๊สประกอบด้วยก๊าซเบา แม้จะมีมวลมาก แต่มีขนาดใหญ่ ทำให้ความหนาแน่นเฉลี่ยต่ำกว่า</t>
  </si>
  <si>
    <t>มีองค์ประกอบคล้ายกันบางส่วนแต่จำนวนไม่เท่ากันและมีสารอื่นๆประกอบเพิ่มเติม</t>
  </si>
  <si>
    <t>เพราะมีสิ่งมีชีวิตที่สังเคราะห์แสงได้และมีระบบหมุนเวียนแก๊สที่ดี ออกซิเจนมาจากการที่พืชสังเคราะห์แสง</t>
  </si>
  <si>
    <t>จุดมืดบนดวงอาทิตย์เกิดจากบริเวณที่มีสนามแม่เหล็กแรงมาก ทำให้พลังงานความร้อนจากภายในไม่สามารถพุ่งขึ้นมาสู่ผิวดวงอาทิตย์ได้ดี จึงมีอุณหภูมิต่ำกว่าบริเวณรอบ ๆ และมืดกว่า</t>
  </si>
  <si>
    <t>เกิดจากการพ่นมวลคอโรนาร่วมกับการลุกจ้าทำให้อนุภาคที่มีประจุเคลื่อนที่ด้วยความเร็วสูง ไม่มีผลต่อสิ่งมีชีวิต แต่กระทบกับการส่งกระแสไฟฟ้าและระบบอิเล็กทรอนิกส์ของดาวเทียม</t>
  </si>
  <si>
    <t>เพราะสีที่เป็นสีแดงซึ่งมีอุณหภูมิต่ำสุดของดาวฤกษ์</t>
  </si>
  <si>
    <t>ดาวเคราะห์หิน มีมวลน้อยกว่า มีความหนาแน่นสูง</t>
  </si>
  <si>
    <t>แตกต่างกันตรงแก๊สภายใน</t>
  </si>
  <si>
    <t>เป็นเพราะกระบวนการทางชีวภาพที่เกิดขึ้นบนโลก</t>
  </si>
  <si>
    <t>เป็นจุดที่อุณหภูมิต่ำบนผิวดวงอาทิตย์</t>
  </si>
  <si>
    <t>เป็นการปลดปล่อยมวลจากโคโรนา การลุกจ้าบนดวงอาทิตย์ ไม่มีผลต่อสิ่งมีชีวิต</t>
  </si>
  <si>
    <t>เพราะในดวงอาทิตย์และดาวเคราะห์ของระบบสุริยะพบ ธาตุหนัก (เช่น เหล็ก คาร์บอน ออกซิเจน) ซึ่งไม่ได้เกิดจากบิกแบง แต่เกิดจาก ดาวฤกษ์รุ่นก่อนที่ระเบิดเป็นซูเปอร์โนวา</t>
  </si>
  <si>
    <t>ต่างกัน ประเภทดาวเคราะห์ ความหนาแน่น (โดยประมาณ) ลักษณะวัสดุหลัก ดาวเคราะห์หิน เช่น โลก, ดาวอังคาร สูง (~3.9–5.5 g/cm³) ประกอบด้วยหินและโลหะ ดาวเคราะห์แก๊ส เช่น พฤหัสบดี, เสาร์ ต่ำ (~0.7–1.6 g/cm³)</t>
  </si>
  <si>
    <t>ดาวเคราะห์แต่ละดวงมีองค์ประกอบของบรรยากาศแตกต่างกัน เช่น ดาวศุกร์และดาวอังคารมีคาร์บอนไดออกไซด์เป็นส่วนใหญ่ ส่วนโลกมีไนโตรเจนและออกซิเจนเป็นองค์ประกอบหลัก ซึ่งเอื้อต่อการดำรงชีวิตของมนุษย์ แตกต่างจากดาวศุกร์และดาวอังคารที่มีคาร์บอนไดออกไซด์ในปริมาณสูงมากจนไม่เหมาะกับสิ่งมีชีวิต.</t>
  </si>
  <si>
    <t>ชั้นบรรยากาศของโลกมีแก๊สออกซิเจนมากเพราะมีสิ่งมีชีวิตสังเคราะห์แสงที่ผลิตออกซิเจนอย่างต่อเนื่อง และโลกสามารถเก็บรักษาออกซิเจนในบรรยากาศไว้ได้นั่นเองครับ</t>
  </si>
  <si>
    <t>สนามแม่เหล็กเข้มข้นกีดขวางการลำเลียงความร้อน ทำให้บริเวณนั้นเย็นกว่าส่วนอื่น จึงดูมืดกว่า</t>
  </si>
  <si>
    <t xml:space="preserve">
ผลกระทบ
	•	ทำให้เกิดแสงเหนือ-ใต้
	•	รบกวนระบบสื่อสารและไฟฟ้า
	•	ไม่เป็นอันตรายต่อสิ่งมีชีวิตบนพื้นโลกเพราะมีบรรยากาศกรองไว้แล้ว</t>
  </si>
  <si>
    <t>เพราะเกิดจากการรวมตัวของสสารที่เหลือจากการระเบิดของดาวฤกษ์รุ่นก่อนหน้า</t>
  </si>
  <si>
    <t>ต่างกันโดยดาวเคราะห์หินมีความหนาแน่นโดยเฉลี่ยสูงกว่าดาวเคราะห์แก๊ส</t>
  </si>
  <si>
    <t>แตกต่างกันโดยดาวเคราะห์แต่ละดวงจะมีปริมาณแก๊สแต่ละชนิดไม่เท่ากัน</t>
  </si>
  <si>
    <t>เพราะโลกมีสิ่งมีชีวิตที่สามารถสังเคราะห์แสงได้ทำให้เกิดออกซิเจน ซึ่งออกซิเจนจะมาจากการสังเคราะห์แสงของพืช, สาหร่าย</t>
  </si>
  <si>
    <t xml:space="preserve">เกิดจากสนามแม่เหล็กที่รุนแรงบนดวงอาทิตย์ซึ่งขัดขวางการถ่ายเทความร้อนจากภายในดวงอาทิตย์ ทำให้บริเวณนั้นมีอุณหภูมิต่ำกว่าบริเวณโดยรอบ ทำให้มองเห็นเป็นจุดมืด 
</t>
  </si>
  <si>
    <t>เกิดจากการระเบิดบนดวงอาทิตย์ที่เรียกว่าเปลวสุริยะ
และไม่ส่งผลกระทบต่อสิ่งมีชีวิตเพราะโลกมีชั้นบรรยากาศและสนามแม่เหล็กที่ทำหน้าที่ป้องกัน</t>
  </si>
  <si>
    <t>ดาวเคราะห์หินจะมีความหนาแน่นมากกว่าดาวเคราะห์แก๊ส</t>
  </si>
  <si>
    <t>โลกมีออกซิเจนมากเพราะสิ่งมีชีวิตสังเคราะห์แสงสร้างออกซิเจน และโลกมีสภาพแวดล้อมที่เก็บรักษาออกซิเจนไว้ได้</t>
  </si>
  <si>
    <t>เกิดจากการปลดปล่อยพลังงานและอนุภาคที่มีประจุไฟฟ้าจำนวนมหาศาลจากดวงอาทิตย์</t>
  </si>
  <si>
    <t>เนื่องจากดวงอาทิตย์เกิดจากการที่ดาวฤกษ์ก่อนเกิดยุบตัวลง</t>
  </si>
  <si>
    <t>แตกต่างกันที่ดาวเคราะห์หินจะมีความหนาแน่นมากกว่าดาวเคราะห์แก๊ส เนื่องจากเกิดการพอกพูนมวลที่ใกล้ดวงอาทิตย์จึงมีแก๊สน้อยกว่า</t>
  </si>
  <si>
    <t>ดาวเคราะห์ทุกดวงมีแก๊สไนโตรเจนแต่ปริมาณแตกต่างกัน โดยดาวศุกร์และดาวอังคารมีปริมาณแก๊นไนโตรเจนที่น้อย และโลกมีปริมาณออกซิเจนมากที่สุด</t>
  </si>
  <si>
    <t>เนื่องจากโลกอยู่ในเขตเอื้อชีวิตจึงทำให้โลกมีปริมาณแก๊สออซิเจนที่มากกว่าดาวอื่นๆเพื่อทำให้สิ่งมีชีวิตอาศัยอยู่ได้ และได้ออกซิเจนมากจาก กระบวนการสังเคราะห์แสงของพืชในทะเล</t>
  </si>
  <si>
    <t>เกิกจากการพ่นมวลคอโรนาร่วมกับการลุกจ้า ทำให้อนุภาคที่มีประจุเคลื่อนที่ด้วยความเร็วสูง ทำให้เกิดการรบกวนการส่งกระแสไฟฟ้าและการสื่อสาร กระทบวงจรอิเล็กทรอนิกของดาวเทียม</t>
  </si>
  <si>
    <t>ภัทรภร พรหมเรือว</t>
  </si>
  <si>
    <t>ดวงอาทิตย์ถือกำเนิดขึ้นในช่วงที่จักรวาลมีอายุมากขึ้นแล้ว ทำให้ธาตุหนักต่างๆ ที่จำเป็นในการสร้างดาวฤกษ์มีปริมาณมากขึ้น ซึ่งธาตุหนักเหล่านี้เกิดจากการระเบิดของดาวฤกษ์รุ่นก่อนๆ</t>
  </si>
  <si>
    <t>ดาวศุกร์และดาวอังคารมีคาร์บอนไดออกไซด์เป็นหลัก ในขณะที่โลกมีไนโตรเจนและออกซิเจนเป็นหลัก จึงแสดงถึงความแตกต่างในองค์ประกอบของบรรยากาศ</t>
  </si>
  <si>
    <t>เพราะโลกมีสิ่งมีชีวิต เช่น พืช ที่สามารถสังเคราะห์ด้วยแสงและปล่อยก๊าซออกซิเจนออกมาได้อย่างต่อเนื่อง จึงทำให้บรรยากาศของโลกมีออกซิเจนมากกว่าดาวเคราะห์ดวงอื่น ๆ ออกซิเจนบนโลกมาจากกระบวนการสังเคราะห์ด้วยแสงของพืชและสาหร่าย</t>
  </si>
  <si>
    <t>เกิดตากแกรนูล ซึ่งเป็นบริเวณที่มีอุณหภูมิต่ำ</t>
  </si>
  <si>
    <t>เกิดจากการระเบิดบนดวงอาทิตย์ที่เรียกว่า "เปลวสุริยะ" (solar flare) หรือการปลดปล่อยมวลสารจากโคโรนา (coronal mass ejection, CME) ทำให้เกิดอนุภาคพลังงานสูงและสนามแม่เหล็กที่รุนแรง</t>
  </si>
  <si>
    <t>ดวงอาทิตย์เป็นดาวฤกษ์รุ่นหลังเพราะเกิดจากเมฆก๊าซที่มีธาตุหนักปะปนอยู่ ซึ่งมาจากการระเบิดของดาวรุ่นก่อน ทำให้ดวงอาทิตย์มีธาตุมากกว่าดาวรุ่นแรกที่มีแต่ไฮโดรเจนและฮีเลียม</t>
  </si>
  <si>
    <t>ดาวเคราะห์หินมีความหนาแน่นสูง เพราะทำจากหินและโลหะ ส่วนดาวเคราะห์แก๊สมีความหนาแน่นต่ำ เพราะประกอบด้วยก๊าซและของเหลว</t>
  </si>
  <si>
    <t>แตกต่างกัน ดาวศุกร์และดาวอังคารมีองค์ประกอบหลักเป็นคาร์บอนไดออกไซด์ในปริมาณที่สูงมาก ในขณะที่โลกมีไนโตรเจนและออกซิเจนเป็นองค์ประกอบหลัก ซึ่งแตกต่างจากดาวเคราะห์ทั้งสองอย่างชัดเจน</t>
  </si>
  <si>
    <t>โลกมีสิ่งมีชีวิตที่สามารถสังเคราะห์แสงได้ เช่น พืช สาหร่าย และแบคทีเรียบางชนิด ซึ่งกระบวนการสังเคราะห์แสงจะปล่อยแก๊สออกซิเจนออกมาเป็นผลพลอยได้
ออกซิเจนบนโลกมาจากการสังเคราะห์แสงงจากพืช</t>
  </si>
  <si>
    <t>จุดมืดดวงอาทิตย์เกิดจากสนามแม่เหล็กแรงสูง ทำให้อุณหภูมิบริเวณนั้นต่ำกว่ารอบๆ จึงดูดำ</t>
  </si>
  <si>
    <t>พายุสุริยะเกิดจากการปะทุพลังงานจากดวงอาทิตย์ เช่น การปลดปล่อยมวลร้อน ทำให้อนุภาคประจุไฟฟ้าชนโลก ส่งผลให้เกิดแสงเหนือ-ใต้ และรบกวนระบบสื่อสารกับไฟฟ้า แต่ไม่เป็นอันตรายโดยตรงกับสิ่งมีชีวิต</t>
  </si>
  <si>
    <t>ดวงอาทิตย์จึงเป็น “ดาวฤกษ์รุ่นหลัง” เพราะเกิดจากซากของดาวฤกษ์รุ่นเก่า ไม่ใช่ดาวฤกษ์ยุคแรกเริ่มของจักรวาล</t>
  </si>
  <si>
    <t>ดาวเคราะห์หิน ความหนาแน่นสูง ดาวเคราะห์แก๊ส ความหนาแน่นตํ่า</t>
  </si>
  <si>
    <t>แตกต่างกัน ดาวศุกร์ และ ดาวอังคาร มีคาร์บอนไดออกไซด์เป็นองค์ประกอบหลักถึงประมาณ 96-97%
โลก มีไนโตรเจนเป็นส่วนใหญ่ (78%) และมีออกซิเจนมากถึง 21% ซึ่งแตกต่างจากดาวเคราะห์ดวงอื่น</t>
  </si>
  <si>
    <t>โลกมีสิ่งมีชีวิต ที่สามารถสังเคราะห์ด้วยแสงและปล่อย แก๊สออกซิเจน ออกมาอย่างต่อเนื่อง ทำให้บรรยากาศโลกมีออกซิเจนมากกว่าดาวเคราะห์อื่น ส่วนดาวศุกร์และดาวอังคารไม่มีสิ่งมีชีวิตและไม่มีการสร้างออกซิเจนแบบโลก</t>
  </si>
  <si>
    <t>จุดมืดดวงอาทิตย์เกิดจากสนามแม่เหล็กแรงขัดขวางการส่งผ่านความร้อน ทำให้อุณหภูมิต่ำกว่าบริเวณอื่น จึงมองเห็นเป็นจุดสีเข้มบนดวงอาทิตย์</t>
  </si>
  <si>
    <t xml:space="preserve">เกิดจากการระเบิดบนดวงอาทิตย์ที่เรียกว่า "เปลวสุริยะ" หรือ "การปลดปล่อยมวลจากโคโรนา" ซึ่งปล่อยอนุภาคพลังงานสูงและรังสีแม่เหล็กไฟฟ้าออกมา ปกติพายุสุริยะจะไม่ส่งผลโดยตรงต่อโลกและสิ่งมีชีวิตบนโลก เนื่องจากโลกมีบรรยากาศและสนามแม่เหล็กคุ้มกัน มีเพียงนักบินอวกาศที่ปฏิบัติหน้าที่อยู่ในอวกาศเท่านั้นที่อาจได้รับอันตราย </t>
  </si>
  <si>
    <t>เพราะเกิดจากเนบิวลาที่มี “ธาตุหนัก”
 ธาตุหนักเหล่านี้มาจาก “ซูเปอร์โนวาของดาวฤกษ์รุ่นก่อน”
 จึงแสดงว่าดวงอาทิตย์ไม่ได้เกิดในยุคแรกของจักรวาล</t>
  </si>
  <si>
    <t>ต่างกัน ดาวเคราะห์หินมีความหนาแน่นมากกว่าดาวเคราะห์แก๊ส</t>
  </si>
  <si>
    <t>ต่างบางธาตุอาจมีเหมือนกันแต่ไม่ได้เหมือนกันทั้งหมดรวมถึงปริมาณ</t>
  </si>
  <si>
    <t>โลกมีออกซิเจนมากกว่าดาวอื่น เพราะ
	•	มี สิ่งมีชีวิตสังเคราะห์แสง
	•	มี น้ำ ของเหลว และ สภาพแวดล้อมเหมาะสม
	•	มีระบบหมุนเวียน การผลิตและดูดซับออกซิเจน</t>
  </si>
  <si>
    <t>จุดมืดบนดวงอาทิตย์เกิดจากสนามแม่เหล็กแรงขัดขวางการส่งพลังงานจากชั้นใน ทำให้บริเวณนั้นเย็นลงและดูมืดกว่ารอบข้าง</t>
  </si>
  <si>
    <t>พายุสุริยะเกิดจากกิจกรรมรุนแรงของสนามแม่เหล็กบนดวงอาทิตย์
โลกได้รับการป้องกันโดยสนามแม่เหล็กและชั้นบรรยากาศ
 แต่เทคโนโลยีของมนุษย์ โดยเฉพาะในอวกาศ อาจได้รับผลกระทบจากอนุภาคพลังงานสูง</t>
  </si>
  <si>
    <t>ดวงอาทิตย์เกิดจากสสารที่หลงเหลือจากการระเบิดของดาวฤกษ์รุ่นก่อนหน้า</t>
  </si>
  <si>
    <t>ดาวเคราะห์หินจะมีความหนาแน่นสูงกว่าดาวเคราะห์แก๊ส</t>
  </si>
  <si>
    <t>ดาวทุกดวงมีไนโตรเจนและคาร์บอนไดออกไซด์เป็นองค์ประกอบ  จะมีเพียงดาวศุกร์เท่านั้นที่มีแก็สเพียง2ชนิด</t>
  </si>
  <si>
    <t>เพราะโลกอยู่ในเขตเอื้อชีวิตและออกซิเจนมาจากแหล่งน้ำ</t>
  </si>
  <si>
    <t>จากสนามแม่เหล็กที่รุนแรงและบิดเบี้ยวภายในดวงอาทิตย์ ทำให้การถ่ายเทความร้อนจากภายในดวงอาทิตย์ไปยังพื้นผิวลดลง</t>
  </si>
  <si>
    <t>การพ่นมวลคอโรนาร่วมกับการลุกจ้า</t>
  </si>
  <si>
    <t xml:space="preserve">ดาวเคราะห์หินมีความหนาแน่นสูงกว่าดาวเคราะห์แก๊สมาก เนื่องจากองค์ประกอบภายในที่แตกต่างกัน </t>
  </si>
  <si>
    <t xml:space="preserve">มีองค์ประกอบที่แตกต่างกัน โดยแบ่งเป็น 2 กลุ่มใหญ่ๆ คือ ดาวเคราะห์ชั้นใน (ดาวเคราะห์หิน) และดาวเคราะห์ชั้นนอก (ดาวเคราะห์แก๊ส) </t>
  </si>
  <si>
    <t>เพราะว่าโลกอยู่เขตที่เอื้อชีวิตในระบบสุริยะ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 จากมหาสมุทร เป็นปริมาณมหาศาล ในมหาสมุทรมี Phytoplankton.</t>
  </si>
  <si>
    <t>เกิดจากสนามแม่เหล็กที่รุนแรงบนดวงอาทิตย์ ซึ่งขัดขวางการไหลของความร้อนจากภายใน ทำให้บริเวณนั้นมีอุณหภูมิต่ำกว่าบริเวณรอบๆ</t>
  </si>
  <si>
    <t xml:space="preserve">เกิดจากการระเบิดบนดวงอาทิตย์ที่เรียกว่า "เปลวสุริยะ" (Solar Flare) หรือการปลดปล่อยมวลสารจากโคโรนา </t>
  </si>
  <si>
    <t>ดวงอาทิตย์เป็นดาวฤกษ์รุ่นหลังเพราะมันเกิดจากแก๊สและฝุ่นที่มีธาตุหนักซึ่งเป็นผลมาจากการระเบิดของดาวฤกษ์รุ่นแรกๆที่สร้างธาตุหนักเหล่านี้ขึ้นมา</t>
  </si>
  <si>
    <t>ต่างกันเพราะดาวเคราะห์หินมีความหนาแน่นสูงกว่ามาก</t>
  </si>
  <si>
    <t>แตกต่างกันเพราะดาวเคราะห์มีก๊าซหลากหลายและธาตุหนักส่วนดวงจันทร์ส่วนใหญ่เป็นหินและโลหะ</t>
  </si>
  <si>
    <t>โลกมีออกซิเจนสูงเพราะมีสิ่งมีชีวิตสังเคราะห์แสงและออกซิเจนส่วนใหญ่มาจากกระบวนการสังเคราะห์แสงของสิ่งมีชีวิตเหล่านี้</t>
  </si>
  <si>
    <t>เกิดจากสนามแม่เหล็กเข้มข้นที่ขัดขวางการพาความร้อนทำให้บริเวณนั้นเย็นกว่าและดูมืดลง</t>
  </si>
  <si>
    <t>จากการปลดปล่อยพลังงานมหาศาล เช่น เปลวสุริยะ
ผลกระทบต่อสิ่งมีชีวิต : ไม่โดยตรง เพราะโลกมีเกราะป้องกัน แต่ส่งผลกระทบทางอ้อมต่อเทคโนโลยี เช่น ระบบสื่อสาร ไฟฟ้า</t>
  </si>
  <si>
    <t>ดวงอาทิตย์ถือกำเนิดขึ้นในช่วงที่จักรวาลมีอายุมากขึ้นแล้ว ทำให้ธาตุหนักต่างๆ ที่จำเป็นในการสร้างดาวฤกษ์มีปริมาณมากขึ้น ซึ่งธาตุหนักเหล่านี้เกิดจากการระเบิดของดาวฤกษ์รุ่นก่อนๆ </t>
  </si>
  <si>
    <t>โลกมีออกซิเจนแต่ดาวอื่นไม่มี ทุกดาวมีไนโตรเจน</t>
  </si>
  <si>
    <t>เกิดจากสนามแม่เหล็กที่รุนแรงบนดวงอาทิตย์ ซึ่งขัดขวางการไหลของความร้อนจากภายใน ทำให้บริเวณนั้นมีอุณหภูมิต่ำกว่าบริเวณรอบๆ</t>
  </si>
  <si>
    <t>เกิดจากการระเบิดบนดวงอาทิตย์ที่เรียกว่า "เปลวสุริยะ" (Solar Flare) หรือการปลดปล่อยมวลสารจากโคโรนา (Coronal Mass Ejection, CME) ทำให้อนุภาคประจุไฟฟ้าจำนวนมากถูกปล่อยออกมาและพุ่งเข้าสู่ห้วงอวกาศ รวมถึงโลกด้วย แม้ว่าพายุสุริยะจะไม่ส่งผลกระทบโดยตรงต่อสิ่งมีชีวิตบนโลกเนื่องจากชั้นบรรยากาศและสนามแม่เหล็กโลกช่วยปกป้อง แต่ก็สามารถส่งผลกระทบต่อเทคโนโลยีและระบบต่างๆ บนโลกได้</t>
  </si>
  <si>
    <t>เพราะดวงอาทิตย์เกิดขึ้นในช่วงที่จักรวาลมีการพัฒนามากแล้ว จึงเป็นดาวฤกษ์รุ่นหลังที่มีธาตุหนัก</t>
  </si>
  <si>
    <t>ดาวเคราะห์หิน มีความหนาแน่นสูงเพราะเป็นของแข็งหนัก ดาวเคราะห์แก๊ส มีความหนาแน่นต่ำเพราะส่วนใหญ่เป็นก๊าซเบา</t>
  </si>
  <si>
    <t>ดาวศุกร์และดาวอังคารมีคาร์บอนไดออกไซด์มาก ส่วนโลกมีไนโตรเจนและออกซิเจนมาก ทำให้มีองค์ประกอบไม่เหมือนกัน</t>
  </si>
  <si>
    <t>เพราะโลกมีพืชและแพลงก์ตอนที่สังเคราะห์แสงปล่อยออกซิเจน จึงทำให้โลกมีออกซิเจนมากกว่า และออกซิเจนบนโลกมาจากการสังเคราะห์แสงของพืชและแพลงก์ตอน</t>
  </si>
  <si>
    <t>จุดมืดดวงอาทิตย์เกิดจาก สนามแม่เหล็กที่รบกวนการถ่ายเทพลังงาน ทำให้บริเวณนั้นเย็นลงและดูมืดกว่าบริเวณอื่นของผิวดวงอาทิตย์</t>
  </si>
  <si>
    <t>พายุสุริยะเกิดจากการปะทุของแสงอาทิตย์ และการปล่อยมวลโคโรนา 
ส่งผลต่อมนุษย์โดยทั่วไป ไม่อันตรายต่อคนบนพื้นโลก
ส่งผลทางเทคโนโลยีส่งผลมาก เช่น ดาวเทียม, ไฟฟ้า,</t>
  </si>
  <si>
    <t>เพราะเกิดขึ้นหลังจากมีการระเบิดของซูเปอร์โนวา ซึ่งปล่อยธาตุหนักต่าง ๆ ออกสู่อวกาศ</t>
  </si>
  <si>
    <t>ดาวเคราะห์หิน → ความหนาแน่นมากกว่า →  ดาวเคราะห์แก๊ส มีความหนาแน่นน้อยกว่า เนื่องจากองค์ประกอบของเนื้อดาวที่แตกต่างกัน</t>
  </si>
  <si>
    <t>เหมือนกัน: ทั้งสามดาวเคราะห์มีแก๊สไนโตรเจน และคาร์บอนไดออกไซด์ เป็นองค์ประกอบหลักหรือรอง
 แตกต่างกัน:
 ดาวศุกร์: มีคาร์บอนไดออกไซด์สูงมาก ไนโตรเจนน้อย
  โลก: มีไนโตรเจนสูงมาก และออกซิเจน ซึ่งดาวอื่นไม่มีในปริมาณมากขนาดนี้ คาร์บอนไดออกไซด์น้อย
ดาวอังคาร: มีคาร์บอนไดออกไซด์สูง และไนโตรเจนน้อย คล้ายดาวศุกร์แต่ปริมาณแก๊สโดยรวมเบาบางกว่า</t>
  </si>
  <si>
    <t>โลกมีปริมาณออกซิเจนสูงเพราะมี สิ่งมีชีวิต (พืช สาหร่าย แบคทีเรียบางชนิด) ที่สังเคราะห์ด้วยแสง ซึ่งปล่อยออกซิเจนออกมาเป็นผลผลิตแหล่งกำเนิด: ออกซิเจนบนโลกส่วนใหญ่มาจาก การสังเคราะห์ด้วยแสงของพืชและสิ่งมีชีวิตเล็กๆ ในทะเล ตลอดหลายพันล้านปี</t>
  </si>
  <si>
    <t>เกิดจาก สนามแม่เหล็กของดวงอาทิตย์ที่รบกวนการพาความร้อนจากภายในสู่ผิวดวงอาทิตย์</t>
  </si>
  <si>
    <t>พายุสุริยะเกิดจากการปะทุของพลังงานบนดวงอาทิตย์ เช่น การลุกจ้าและการพุ่งมวลโคโรนา
ไม่ส่งผลร้ายโดยตรงต่อสิ่งมีชีวิตบนโลก แต่ อาจรบกวนระบบไฟฟ้า ดาวเทียม และการสื่อสาร และสร้างแสงออโรราที่ขั้วโลก</t>
  </si>
  <si>
    <t>เพราะมีธาตุหนักมาก ซึ่งเกิดจากการระเบิดของดาวฤกษ์รุ่นก่อน</t>
  </si>
  <si>
    <t>ดาวเคราะห์หินมีความหนาแน่นมากกว่าเพราะ ดาวเคราะห์หินมีแกนโลหะหนาแน่นและเปลือกหิน</t>
  </si>
  <si>
    <t>ต่างกัน เพราะ ดาวศุกร์และดาวอังคารมีคาร์บอนไดออกไซด์มาก ส่วนโลกมีไนโตรเจนและออกซิเจนมาก</t>
  </si>
  <si>
    <t>เพราะโลกมีสิ่งมีพืชที่สังเคราะห์ด้วยแสง แล้วปล่อยออกซิเจนสู่บรรยากาศ</t>
  </si>
  <si>
    <t>เกิดจากสนามแม่เหล็กที่เข้มข้นบริเวณพื้นผิวที่เย็นกว่าของดวงอาทิตย์</t>
  </si>
  <si>
    <t>เกิดจากการปลดปล่อยพลังงานจากดวงอาทิตย์อย่างรุนแรง</t>
  </si>
  <si>
    <t>ดวงอาทิตย์ประกอบด้วยธาตุหนัก เช่น คาร์บอน ออกซิเจน เหล็ก ธาตุเหล่านี้ไม่ได้เกิดจากบิกแบงแต่เกิดจาก การระเบิดของดาวฤกษ์รุ่นก่อน</t>
  </si>
  <si>
    <t>ต่างกัน ดาวเคราะห์หินที่ความหนาแน่นสูง ดาวเคราะห์แก๊สมีความหนาแน่นต่ำ</t>
  </si>
  <si>
    <t>ต่างกันแต่มีมวลแก๊สใกล้ๆกัน</t>
  </si>
  <si>
    <t>เพราบนโลกมีต้นไม้มากมีความอุดมสมบูรณ์มากกว่าดาวเคราะห์อื่น</t>
  </si>
  <si>
    <t>เกิดจากการรบกวนของสนามแม่เหล็กบนดวงอาทิตย์ ทำให้เกิดบริเวณที่เย็นและมืดกว่าบริเวณโดยรอบ</t>
  </si>
  <si>
    <t>สนามแม่เหล็กดวงอาทิตย์บิดเบี้ยวเห็นเป็นจุดมืด ส่งผลต่อดาวเทียมและแม่เหล็กของโลกและจะเห็นออโรร่า</t>
  </si>
  <si>
    <t>ต่างกัน ดาวเคราะห์หินมีโครงสร้างที่ประกอบด้วยหินและโลหะเป็นส่วนใหญ่ ทำให้มีความหนาแน่นสูง ในขณะที่ดาวเคราะห์แก๊สประกอบด้วยไฮโดรเจนและฮีเลียมเป็นหลัก ทำให้มีความหนาแน่นน้อยกว่า</t>
  </si>
  <si>
    <t xml:space="preserve">เหมือนที่ ดาวศุกร์ และ ดาวอังคาร มีองค์ประกอบหลักคือ คาร์บอนไดออกไซด์ และ ทั้งสามดวงมี ไนโตรเจนอยู่ในชั้นบรรยากาศแม้จะมีปริมาณต่างกัน
ต่างกันที่โลกมีไนโตรเจน78%ดาวศุกร์มี3.5%ดาวอังคารมี3% ออกซิเจนโลกมี21%ดาวศุกร์กับอังคารไม่มีคาร์บอนไดออกไซด์โลกน้อยมากไม่ถึง1%ดาวศุกร์มี96.5%ดาวอังคารมี95% อื่นๆโลกมี1%ดาวศุกร์ไม่มีดาวอังคาร2%
</t>
  </si>
  <si>
    <t>เพราะว่าโลกอยู่เขตที่เอื้อชีวิตในระบบสุริยะ  เรียกว่า Habitable zone ทำให้โลกสามารถมีมหาสมุทร มีพืชมากมายและมีระบบนิเวศน์ที่มีการผลิตออกซิเจนได้จากมหาสมุทรเป็นปริมาณมหาศาล ในมหาสมุทรมี สาหร่ายทะเลสีน้ำตาลและแพลงก์ตอนพืช พวกนี้ที่ผลิตออกซิเจนปริมาณมหาศาล</t>
  </si>
  <si>
    <t>เกิดจากแกรนูล  ซึ่งเป็นบริเวณที่มีอุณหภูมิต่ำที่สุด</t>
  </si>
  <si>
    <t>เกิดจากการปลดปล่อยมวลสารจากโคโรนา ทำให้อนุภาคประจุไฟฟ้าจำนวนมากถูกปล่อยออกมาและพุ่งเข้าสู่ห้วงอวกาศ รวมถึงโลกด้วย แต่ไม่ส่งผลกระทบโดยตรงต่อสิ่งมีชีวิตบนโลกเนื่องจากชั้นบรรยากาศและสนามแม่เหล็กโลกช่วยปกป้อง</t>
  </si>
  <si>
    <t>เพราะดวงอาทิตย์มีธาตุหนักปะปนอยู่มาก ซึ่งธาตุเหล่านี้เกิดจากการระเบิดของดาวฤกษ์รุ่นก่อน จึงแสดงว่าดวงอาทิตย์เกิดขึ้นภายหลังจากเหตุการณ์เหล่านั้น</t>
  </si>
  <si>
    <t>ดาวเคราะห์หินมีความหนาแน่นมากกว่าดาวเคราะห์แก๊ส เนื่องจากประกอบด้วยธาตุหนัก เช่น เหล็กและซิลิกอน ขณะที่ดาวเคราะห์แก๊สมีความหนาแน่นน้อยกว่า เพราะประกอบด้วยก๊าซเบา เช่น ไฮโดรเจนและฮีเลียม</t>
  </si>
  <si>
    <t>ดาวเคราะห์แต่ละดวงมีองค์ประกอบของบรรยากาศแตกต่างกัน เช่น โลกมีออกซิเจนมากถึง 21% ซึ่งจำเป็นต่อสิ่งมีชีวิต ขณะที่ดาวศุกร์และดาวอังคารมีคาร์บอนไดออกไซด์เป็นส่วนใหญ่ จึงไม่เหมาะต่อการดำรงชีวิต</t>
  </si>
  <si>
    <t>เพราะโลกมีสิ่งมีชีวิตที่สามารถสังเคราะห์แสง เช่น พืชและสาหร่าย ซึ่งปล่อยออกซิเจนออกมาเป็นผลพลอยได้จากกระบวนการสังเคราะห์แสง ทำให้บรรยากาศของโลกมีออกซิเจนสะสมมากกว่าดาวเคราะห์ดวงอื่นที่ไม่มีสิ่งมีชีวิต</t>
  </si>
  <si>
    <t>จุดมืดดวงอาทิตย์เกิดจากการรบกวนของสนามแม่เหล็กบนดวงอาทิตย์ที่ทำให้พลังงานจากภายในไม่สามารถส่งออกมาได้ตามปกติ จึงทำให้อุณหภูมิบริเวณนั้นต่ำกว่าบริเวณรอบข้าง และมองเห็นเป็นจุดมืด</t>
  </si>
  <si>
    <t>พายุสุริยะเกิดจากการระเบิดหรือปล่อยพลังงานอย่างรุนแรงของดวงอาทิตย์ เช่น การปะทุโคโรนา (coronal mass ejection) หรือเปลวสุริยะ (solar flare) ซึ่งทำให้อนุภาคพลังงานสูงพุ่งออกสู่จักรวาล หากพุ่งมายังโลกอาจรบกวนสัญญาณดาวเทียม ระบบนำทาง และระบบสื่อสารต่าง ๆ รวมถึงอาจก่อให้เกิดแสงออโรรา แต่โดยทั่วไปไม่ส่งผลร้ายโดยตรงต่อสิ่งมีชีวิตเพราะชั้นบรรยากาศและสนามแม่เหล็กของโลกช่วยป้องกันไว้</t>
  </si>
  <si>
    <t>เกิดจากเมฆก๊าซที่มีธาตุหนัก ซึ่งเป็นผลผลิตจากการตายของดาวฤกษ์รุ่นก่อนหน้า</t>
  </si>
  <si>
    <t xml:space="preserve">ดาวเคราะห์หินจะมีความหนาแน่นมากกว่าดาวเคราะห์แก๊ส </t>
  </si>
  <si>
    <t>ชั้นบรรยากาศดาวศุกร์และดาวอังคาร มีคาร์บอนไดออกไซด์เป็นองค์ประกอบหลักและมีไนโตรเจนเพียงเล็กน้อย
ชั้นบรรยากาศโลกมีแก๊สไนโตรเจนและออกซิเจนเป็นองค์ประกอบหลัก</t>
  </si>
  <si>
    <t>มีสิ่งมีชีวิตสังเคราะห์แสงแล้วให้ออกซิเจนมา</t>
  </si>
  <si>
    <t>จุดมืดดวงอาทิตย์เกิดจากสนามแม่เหล็กที่รบกวนการพาความร้อน ทำให้บริเวณนั้นมีอุณหภูมิต่ำกว่าบริเวณรอบข้างจึงดูมืด</t>
  </si>
  <si>
    <t>ปล่อย พลังงานมหาศาลและอนุภาคมีประจุ เช่น อิเล็กตรอนและโปรตอน ออกสู่อวกาศ
สามารถรบกวนระบบสื่อสาร ดาวเทียม และไฟฟ้าได้</t>
  </si>
  <si>
    <t>เพราะดวงอาทิตย์มีธาตุหนักอยู่มาก แสดงว่าเกิดจากเศษซากของดาวฤกษ์รุ่นก่อนที่ระเบิดแล้วรวมตัวกันใหม่</t>
  </si>
  <si>
    <t>ดาวเคราะห์หินมีความหนาแน่นสูงกว่าดาวเคราะห์แก๊สเพราะประกอบด้วยของแข็ง ส่วนดาวเคราะห์แก๊สมีองค์ประกอบหลักเป็นก๊าซ</t>
  </si>
  <si>
    <t>ดาวเคราะห์แต่ละดวงมีองค์ประกอบของบรรยากาศแตกต่างกัน โดยโลกมีไนโตรเจนและออกซิเจนเป็นหลัก ส่วนดาวศุกร์และดาวอังคารมีคาร์บอนไดออกไซด์เป็นส่วนใหญ่</t>
  </si>
  <si>
    <t>เพราะโลกมีสิ่งมีชีวิตที่สังเคราะห์แสงได้ เช่น พืชและสาหร่าย ซึ่งปล่อยออกซิเจนออกมาสู่ชั้นบรรยากาศอย่างต่อเนื่อง ทำให้โลกมีออกซิเจนมากกว่าดาวเคราะห์ดวงอื่</t>
  </si>
  <si>
    <t>เกิดจากบริเวณที่สนามแม่เหล็กของดวงอาทิตย์มีความเข้มสูง ขัดขวางการพาความร้อนจากภายในขึ้นสู่ผิวดวงอาทิตย์ ทำให้อุณหภูมิบริเวณนั้นต่ำกว่าบริเวณรอบ ๆ จึงมองเห็นเป็นจุดมืด</t>
  </si>
  <si>
    <t>พายุสุริยะเกิดจากการปะทุของพลังงานบนดวงอาทิตย์ มีผลต่อระบบสื่อสารแต่สิ่งมีชีวิตบนโลกได้รับผลกระทบน้อยเพราะมีชั้นป้องกัน</t>
  </si>
  <si>
    <t>ดวงอาทิตย์เป็นดาวฤกษ์รุ่นหลัง เพราะมีองค์ประกอบของธาตุต่างๆ โดยเฉพาะธาตุหนักที่เกิดจากการระเบิดของดาวฤกษ์รุ่นก่อน สะสมอยู่ในเนบิวลาที่ใช้ก่อตัวเป็นดวงอาทิตย์ ทำให้รู้ว่าดวงอาทิตย์ไม่ได้เกิดเป็นรุ่นแรกในเอกภพ</t>
  </si>
  <si>
    <t>แตกต่างกัน ชั้นบรรยากาศของโลกมีองค์ประกอบส่วนใหญ่จะเป็นไนโตรเจน แต่ที่ชั้นบรรยากาศของดาวศุกร์และดาวอังคาร มีองค์ประกอบส่วนใหญ่จะเป็นแก๊สคาร์บอนไดออกไซด์</t>
  </si>
  <si>
    <t>ยุคแรกชั้นบรรยากาศของโลกประกอบด้วยแก๊สไฮโดรเจนและฮีเลียม เมื่อเปลือกโลกค่อยๆเย็นลง ไอนํ้า แก๊สคาร์บอนไดออกไซด์ และ แก๊สแอมโมเนีย ถูกปลดปล่อยสู่บรรยากาศ ต่อมาไอนํ้าในอากาศรวมตัวกลายเป็นฝน ซึ่งแก๊สคาร์บอนไดออกไซด์จะรวมตัวกับนํ้าฝนตกกลับลงสู่พื้นโลก ส่วนแก๊สแอมโมเนียจะแตกตัวเป็นแก๊สไนโตรเจนและไฮโดรเจนอยู่ในชั้นบรรยากาศ เมื่อเริ่มมีแบคทีเรียและสิ่งมีชีวิตเกิดขึ้น ทำให้มีการนำคาร์บอนไดออกไซด์ไปใช้ และปล่อยแก๊สออกซิเจนสู่บรรยากาศ ทำให้โลกมีปริมาณของแก๊สไนโตรเจนและออกซิเจนมากกว่าดาวดวงอื่น</t>
  </si>
  <si>
    <t>จุดมืดบนดวงอาทิตย์เกิดจากบริเวณที่สนามแม่เหล็กของดวงอาทิตย์มีความเข้มสูง ทำให้พลังงานความร้อนจากภายใน ไม่สามารถแผ่ออกมาได้เต็มที่ ส่งผลให้อุณหภูมิบริเวณนั้นต่ำกว่าพื้นที่โดยรอบและปรากฏเป็นจุดสีเข้มหรือ จุดมืดบนพื้นผิวของดวงอาทิตย์</t>
  </si>
  <si>
    <t>เกิดจาก การปล่อยอนุภาคความเร็วสูงจำนวนมหาศาลจากชั้นบรรยากาศคอโรนาของดวงอาทิตย์
ส่งผลกระทบต่อ โครงสร้างDNA ภายในร่างกายสิ่งมีชีวิต มีการรบกวนสนามแม่เหล็กของโลกทำให้ระบบสื่อสารโดยวิทยุคลื่นสั้นทั่วโลกและระบบกำลังไฟฟ้าขัดข้องในประเทศใกล้ขั้วแม่เหล็กโลก สายการบินจะยกเลิกเที่ยวบินในช่วงเวลาที่เกิดพายุสุริยะ วงจรอิเล็กทรอนิกส์ในดาวเทียมที่โคจรรอบโลกอาจเสียหาย แต่จะไม่เป็นอันตรายต่อสิ่งมีชีวิตบนโลกเนื่องจากสนามแม่เหล็กและบรรยากาศของโลกช่วยป้องกันไว้</t>
  </si>
  <si>
    <t>โลกมีไนโคตรเจนเยอะกว่าดาวศุกร์และดาวอังคาร ส่วนดาวอังคารกับดาวศุกร์มีCoไล่เลี่ยกัน</t>
  </si>
  <si>
    <t>เพราะว่าโลกอยู่เขตที่เอื้อชีวิตในระบบสุริยะ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 จากมหาสมุทร เป็นปริมาณมหาศาล ในมหาสมุทรมี Phytoplankton</t>
  </si>
  <si>
    <t>เกิดจากสนามแม่เหล็กที่รุนแรงและซับซ้อนภายในดวงอาทิตย์ ทำให้เกิดบริเวณที่เย็นกว่าและมืดกว่าบนพื้นผิวดวงอาทิตย์ บริเวณเหล่านี้เกิดจากการที่สนามแม่เหล็กขัดขวางการถ่ายเทความร้อน ทำให้ความร้อนไม่สามารถขึ้นมายังพื้นผิวได้ตามปกติ</t>
  </si>
  <si>
    <t>เกิดจากการระเบิดบนดวงอาทิตย์ที่เรียกว่า "เปลวสุริยะ" (Solar Flare) หรือการปลดปล่อยมวลสารจากโคโรนา (Coronal Mass Ejection, CME) ทำให้อนุภาคประจุไฟฟ้าจำนวนมากถูกปล่อยออกมาและพุ่งเข้าสู่ห้วงอวกาศ รวมถึงโลกด้วย</t>
  </si>
  <si>
    <t>เนื่องจากมีดาวฤกษ์รุ่นก่อนๆมาแล้ว</t>
  </si>
  <si>
    <t>ดาวเคราะห์หินมีความหนาแน่นกว่าดาวเคราะห์แก๊ส</t>
  </si>
  <si>
    <t>แตกต่างกันโดย โลกจะมีไนโตรเจนเป็นจำนวนมากแต่ดาวศุกร์และดาวอังคารจะมีคาร์บอนไดออกไซด์มาก</t>
  </si>
  <si>
    <t>เพราะมีพืชที่ผลิตออกซิเจน</t>
  </si>
  <si>
    <t>เกิดจากการระเบิดบนดวงอาทิตย์ ไม่เป็นอันตรายต่อมนุษย์และสิ่งมีชีวิตบนโลก</t>
  </si>
  <si>
    <t>เพราะดวงอาทิตย์ ไม่ได้เป็นดาวฤกษ์ดวงแรกที่ก่อตัวขึ้นในเอกภพ แต่เกิดขึ้นจากการรวมตัวของสสารที่เหลือจากการระเบิดของดาวฤกษ์รุ่นก่อนหน้า</t>
  </si>
  <si>
    <t>ดาวเคราะห์หินหนาแน่นมากกว่าเพราะดาวเคราะห์หินมีหินและเหล็กเป็นองค์ประกอบส่วนดาวเคราะห์แก๊สจะมีแก๊สเป็นองค์ประกอบ ทำให้ดาวเคราะห์แก๊สทีความหนาแน่นน้อยกว่า</t>
  </si>
  <si>
    <t>มีองค์ประกอบที่คล้ายกันและปริมาณไม่ได้เท่ากันทุกดวง</t>
  </si>
  <si>
    <t>เพราะโลกอยู่ในเขตเอื้อชีวิตของระบบสุริยะซึ่งจะมีมหาสมุทรและระบบนิเวศน์มากมาย ทำให้เกิดการผลิตออกซิเจนทั้งในมหาสมุทรและพืชต่างๆ</t>
  </si>
  <si>
    <t>เกิดจากสนามแม่เหล็กบนดวงอาทิตย์ที่ขัดขวางการพาความร้อนจากผิวดวงอาทิตย์ ทำให้บริเวณนั้นมีอุณหภูมิต่ำกว่าบริเวณรอบๆ และปรากฏเป็นจุดมืด</t>
  </si>
  <si>
    <t xml:space="preserve">เกิดจากการพ่นมวลคอโรนาร่วมกับการลุกจ้า ทำให้อนุภาคมีประจุเคลื่อนที่เร็วสูง ไม่ส่งผลกระทบต่อสิ่งมีชีวิตบนโลกแต่จะส่งผลกระทบกับการส่งกระแสไฟฟ้าและการสื่อสารรวมไปถึงวงจรอิเล็กทรอนิกส์ของดาวเทียม
</t>
  </si>
  <si>
    <t xml:space="preserve">ดวงอาทิตย์เกิดจากสสารที่หลงเหลือจากการระเบิดของดาวฤกษ์รุ่นก่อนหน้า </t>
  </si>
  <si>
    <t>ดาวเคราะห์หินหนาแน่นมากกว่าดาวเคราห์แก๊ส</t>
  </si>
  <si>
    <t>มีแก๊สไนโตรเจนเหมือนกัน ปริมาณของแก๊สแต่ละชนิดต่างกัน</t>
  </si>
  <si>
    <t>แก๊สออกซิเจนมาจากสิ่งมีชีวิตต่างๆ เลยทำให้มีแก๊สออกซิเจมมากกว่าดาวอื่น</t>
  </si>
  <si>
    <t>มีอุณหภูมิต่ำกว่าบริเวณโดยรอบ และมีสนามแม่เหล็กที่มีปั่นป่วนสูงมาก เกิดเป็นพื้นที่ที่มีความเข้มของแสงต่ำกว่าบริเวณโดยรอบ</t>
  </si>
  <si>
    <t>ปรากฏการณ์ที่เกิดจากการระเบิดของพลังงานจำนวนมหาศาลบนดวงอาทิตย์ผลกระทบหลัก	ระบบสื่อสาร ดาวเทียม ไฟฟ้า</t>
  </si>
  <si>
    <t>เพราะดวงอาทิตย์เกิดจากสสารที่หลงเหลือจากการระเบิดของดาวฤกษ์รุ่นก่อน
ซึ่งมีธาตุหนักปะปนอยู่มากกว่าดาวฤกษ์รุ่นแรก</t>
  </si>
  <si>
    <t>ความหนาแน่นของดาวเคราะห์หินและดาวเคราะห์แก๊สต่างกัน โดยดาวเคราะห์หินมีความหนาแน่นสูงกว่าเพราะประกอบด้วยหินและโลหะ ส่วนดาวเคราะห์แก๊สมีความหนาแน่นต่ำกว่าเพราะประกอบด้วยก๊าซเป็นส่วนใหญ่</t>
  </si>
  <si>
    <t>มีไนโตรเจนเหมือนกัน แตกต่างกันคือมีแก๊สปริมาณไม่เท่ากัน</t>
  </si>
  <si>
    <t>ชั้นบรรยากาศของโลกมีออกซิเจนมากกว่าดาวเคราะห์ดวงอื่นเพราะโลกมีสิ่งมีชีวิตที่สังเคราะห์แสงได้ เช่น พืชและแพลงก์ตอนพืช ซึ่งปล่อยออกซิเจนออกมาในกระบวนการสังเคราะห์แสง ทำให้เกิดการสะสมของออกซิเจนในบรรยากาศ</t>
  </si>
  <si>
    <t>เกิดจากสนามแม่เหล็กที่รุนแรงและบิดเบี้ยวภายในดวงอาทิตย์</t>
  </si>
  <si>
    <t>เกิดจากการระเบิดบนดวงอาทิตย์ที่เรียกว่าเปลวสุริยะหรือการปลดปล่อยมวลสสารจากโคโรนาทำให้อนุเกิดจากการระเบิดบนดวงอาทิตย์ที่เรียกว่าเปลวสุริยะหรือการปลดปล่อยมวลสสารจากโคโรนาทำให้อนุภาคประจุไฟฟ้าจำนวนมากถูกปล่อยออกมาและพุ่งเข้าสู่ห้วงอวกาศรวมถึงโลกด้วยแม้ว่าพายุสุริยะจะไม่ส่งผลกระทบโดยตรงต่อสิ่งมีชีวิตบนโลกเนื่องจากฉันบรรยากาศและสนามแม่เหล็กโลกช่วยปกป้องแต่ก็สามารถส่งผลกระทบต่อเทคโนโลยีระบบต่างๆบนโลกได้</t>
  </si>
  <si>
    <t>เพราะดวงอาทิตย์ประกอบด้วย ธาตุหนัก เช่น คาร์บอน ออกซิเจน เหล็ก ซึ่งเกิดจากการระเบิดของดาวฤกษ์รุ่นก่อน แล้วกระจายออกมาในเอกภพ จึงแสดงว่า ระบบสุริยะก่อตัวจากเศษซากของดาวฤกษ์รุ่นเก่า ทำให้ดวงอาทิตย์เป็น ดาวฤกษ์รุ่นหลัง.</t>
  </si>
  <si>
    <t>ความหนาแน่นของ ดาวเคราะห์หิน (เช่น โลก, พุธ, ศุกร์, อังคาร) สูงกว่า เพราะประกอบด้วยของแข็งและโลหะ ส่วน ดาวเคราะห์แก๊ส (เช่น พฤหัสบดี, เสาร์, ยูเรนัส, เนปจูน) มีความหนาแน่นต่ำกว่า เพราะส่วนใหญ่เป็นแก๊สและของเหลว.</t>
  </si>
  <si>
    <t>ดาวแต่ละดวงมีชนิดของแก๊สที่ต่างกันและปริมาณของแก๊สที่ต่างกัน</t>
  </si>
  <si>
    <t>เพราะมี สิ่งมีชีวิตที่สังเคราะห์ด้วยแสง เช่น สาหร่ายและพืช ปล่อยออกซิเจนออกมาอย่างต่อเนื่อง
ออกซิเจนบนโลก ส่วนใหญ่เกิดจาก กระบวนการสังเคราะห์แสง ที่เปลี่ยนคาร์บอนไดออกไซด์และน้ำให้เป็นออกซิเจนและน้ำตาล.</t>
  </si>
  <si>
    <t>เกิดจากแกรบูล เป็นบริเวณที่มีอุณหภูมิต่ำ</t>
  </si>
  <si>
    <t>พายุสุริยะเกิดจากการปลดปล่อยพลังงานและอนุภาคจากดวงอาทิตย์ เมื่อมาถึงโลกจะทำปฏิกิริยากับสนามแม่เหล็กโลก ส่งผลให้เกิดพายุแม่เหล็กโลกที่มีผลต่อเทคโนโลยีและบรรยากาศชั้นบน แต่ส่วนใหญ่ไม่เป็นอันตรายต่อสิ่งมีชีวิตบนพื้นโลกโดยตรง</t>
  </si>
  <si>
    <t>องค์ประกอบของเอกภพยุคแรกเริ่ม: เอกภพในยุคแรกเริ่ม (หลังบิ๊กแบงไม่นาน) ประกอบด้วยธาตุเบาเป็นส่วนใหญ่ คือ ไฮโดรเจน และ ฮีเลียม เป็นหลัก มีธาตุหนักอื่นๆ อยู่น้อยมาก</t>
  </si>
  <si>
    <t>ต่างกันมาก  ดาวเคราะห์หิน: มีความหนาแน่น สูง (ประกอบด้วยหินและโลหะ)  ดาวเคราะห์แก๊ส: มีความหนาแน่น ต่ำ (ประกอบด้วยแก๊สเบาเป็นหลัก)</t>
  </si>
  <si>
    <t>แตกต่างกัน 1.จำนวนไนโตรเจน 2.คาร์บอนไดออกไซด์ 3.ออกซิเจน</t>
  </si>
  <si>
    <t>สาเหตุหลักคือ การมีอยู่ของสิ่งมีชีวิตบนโลก โดยเฉพาะอย่างยิ่งสิ่งมีชีวิตที่สังเคราะห์แสงได้ เช่น พืช สาหร่าย และไซยาโนแบคทีเรีย
ออกซิเจนอิสระส่วนใหญ่ในชั้นบรรยากาศโลกมาจาก กระบวนการสังเคราะห์แสง</t>
  </si>
  <si>
    <t>สนามแม่เหล็กที่รุนแรง บนพื้นผิวของดวงอาทิตย์ไป ขัดขวางการพาความร้อน ทำให้บริเวณนั้นมีอุณหภูมิ ต่ำกว่า บริเวณรอบข้าง จึงดูมืดทึบกว่า</t>
  </si>
  <si>
    <t>เกิดจากการปะทุของพลังงานและพลาสมาจากดวงอาทิตย์
โดยทั่วไป ไม่เป็นอันตรายโดยตรงต่อสิ่งมีชีวิตบนโลก เพราะมีสนามแม่เหล็กโลกและชั้นบรรยากาศคอยป้องกัน แต่จะ ส่งผลกระทบต่อเทคโนโลยี เช่น ทำให้ไฟฟ้าดับ, ระบบดาวเทียมขัดข้อง, หรือรบกวนสัญญาณสื่อสารและ GPSได้</t>
  </si>
  <si>
    <t>เพราะดวงอาทิตย์และระบบสุริยะเกิดขึ้นจากซากของดาวฤกษ์รุ่นก่อน</t>
  </si>
  <si>
    <t>ต่างกันอย่างชัดเจน</t>
  </si>
  <si>
    <t>มีปริมาณสัดส่วนแก้สต่างกัน</t>
  </si>
  <si>
    <t>มากจากสิ่งมีชีวิต</t>
  </si>
  <si>
    <t>เกิดจาก สนามแม่เหล็กแรงกล้า ที่ขัดขวางการถ่ายเทความร้อน</t>
  </si>
  <si>
    <t xml:space="preserve">	เกิดจาก การระเบิดบนดวงอาทิตย์ เช่น การลุกจ้า หรือการพ่นมว</t>
  </si>
  <si>
    <t>เกิดขึ้นจากการยุบตัวของเมฆโมเลกุลระหว่างดาวฤกษ์ ซึ่งเป็นเมฆที่ประกอบด้วยก๊าซและฝุ่นละอองที่เหลือจากการระเบิดของดาวฤกษ์รุ่นก่อนหน้าหลายดวง ทำให้ธาตุหนักที่จำเป็นต่อการสร้างดาวฤกษ์รุ่นหลัง เช่น เหล็กและซิลิคอน มีอยู่ในเมฆเหล่านี้ในปริมาณที่เพียงพอ</t>
  </si>
  <si>
    <t>ดาวเคราะห์หินมีความหนาแน่นโดยเฉลี่ยสูงกว่าดาวเคราะห์แก๊ส</t>
  </si>
  <si>
    <t>โดยดาวศุกร์และะอังคารมีคาบอนในเปอเซ็นที่ไล่เลี่ยกันต่างจากโลกที่มีไนโตเจนสูงกว่าอังคารและะศุกร์มาก โดยอังคารกับศุกร์มีเปอเซ็นคาบอนที่สูงไม่สามารถจะมีสิ่งชีวิตเกิดกำเนิดหรืออยู่อาศัยได้</t>
  </si>
  <si>
    <t>เนื่องจากกระบวนการ สังเคราะห์แสงของพืชและสิ่งมีชีวิตที่มี คลอโรฟิล</t>
  </si>
  <si>
    <t>เกิดจากสนามแม่เหล็กความเข้มสูงที่รบกวนการพาความร้อนบนพื้นผิว ทำให้บริเวณนั้นมีอุณหภูมิต่ำกว่าบริเวณโดยรอบ</t>
  </si>
  <si>
    <t>เกิดจากการระเบิดบนดวงอาทิตย์ที่เรียกว่า "เปลวสุริยะ ทำให้อนุภาคประจุไฟฟ้าจำนวนมากถูกปล่อยออกมาและพุ่งเข้าสู่ห้วงอวกาศ รวมถึงโลกด้วย แม้ว่าพายุสุริยะจะไม่ส่งผลกระทบโดยตรงต่อสิ่งมีชีวิตบนโลกเนื่องจากชั้นบรรยากาศและสนามแม่เหล็กโลกช่วยปกป้อง แต่ก็สามารถส่งผลกระทบต่อเทคโนโลยีและระบบต่างๆ บนโลกได้</t>
  </si>
  <si>
    <t>ดาวฤกษ์เกิดจากการยุบ ตัวของเนบิวลาที่เกิดจากแรงโน้มถ่วงของเนบิวลาเอง ทำให้ที่แกนกลางของเนบิวลาที่ยุบตัวลงนี้ จะมีอุณหภูมิสูงกว่าที่ขอบนอก เมื่ออุณหภูมิแกนกลางสูงมากขึ้น</t>
  </si>
  <si>
    <t xml:space="preserve"> ไม่เหมือนกัน แต่มีความแตกต่างกันอย่างชัดเจนดาวเคราะห์หินมีความหนาแน่นมากกว่าดาวเคราะห์แก๊ส</t>
  </si>
  <si>
    <t>แตกต่างกัน เพราะดาวเคราะห์ทั้งสามดวงไม่มีองค์ประกอบที่เหมือนกันเลย โดยโลกมีองค์ประกอบที่โดดเด่นที่สุดคือมีปริมาณแก๊สออกซิเจนในปริมาณที่สูงมาก</t>
  </si>
  <si>
    <t>การเกิดขึ้นของ สิ่งมีชีวิตที่สังเคราะห์ด้วยแสง มาจากแพลงก์ตอนพืชและสาหร่ายในมหาสมุทร ป่าไม้และพืชบนบก</t>
  </si>
  <si>
    <t>เกิดขึ้นจากความปั่นป่วนของสนามแม่เหล็กที่พื้นผิวของดวงอาทิตย์</t>
  </si>
  <si>
    <t>กิดจากการปลดปล่อยพลังงานอย่างรุนแรงบนดวงอาทิตย์มี 3 สาเหตุหลัก ลมสุริยะ เปลวสุริยะ การปลดปล่อยมวลสารโคโรนา ผลกระทบพายุสุริยะไม่ได้ส่งผลกระทบโดยตรงต่อสิ่งมีชีวิตบนโลกแต่จะส่งต่อ ระบบไฟฟ้า การสื่อสารและดาวเทียม</t>
  </si>
  <si>
    <t>ดวงอาทิตย์เป็นดาวฤกษ์รุ่นหลัง เพราะเกิดขึ้น ภายหลังจากมีการระเบิดของดาวฤกษ์รุ่นก่อน ทำให้มี ธาตุหนักเป็นองค์ประกอบ และเกิดในช่วงเวลาที่จักรวาลมีอายุมาแล้วหลายพันล้านปี</t>
  </si>
  <si>
    <t>ดาวเคราะห์หินมีความหนาแน่นมากกว่าดาวเคราะห์แก๊ส เนื่องจากประกอบด้วยหินและโลหะ ในขณะที่ดาวเคราะห์แก๊สประกอบด้วยก๊าซเบาอย่างไฮโดรเจนและฮีเลียม</t>
  </si>
  <si>
    <t xml:space="preserve">ดาวศุกร์ มีคาร์บอนไดออกไซด์มากถึง 96.5%
โลก มีไนโตรเจนมากที่สุด 78% และออกซิเจนถึง 21%
ดาวอังคาร มีคาร์บอนไดออกไซด์สูงถึง 95%
แสดงว่าชั้นบรรยากาศของแต่ละดวงมีส่วนประกอบหลักต่างกันตามสภาพแวดล้อมและกระบวนการทางธรณีวิทยาของแต่ละดวง
</t>
  </si>
  <si>
    <t>ชั้นบรรยากาศของโลกมีออกซิเจนมากเพราะมีสิ่งมีชีวิตที่สังเคราะห์แสง เช่น สาหร่ายและพืช ซึ่งผลิตออกซิเจนจากกระบวนการสังเคราะห์ด้วยแสง และกักเก็บไว้ในบรรยากาศมาเป็นเวลานาน ทำให้โลกมีปริมาณออกซิเจนมากกว่าดาวเคราะห์ดวงอื่น</t>
  </si>
  <si>
    <t>จุดมืดดวงอาทิตย์เกิดจากสนามแม่เหล็กที่รุนแรงขัดขวางการนำความร้อนมายังพื้นผิว ทำให้ผิวนั้นเย็นกว่าส่วนอื่น จึงดูมืดกว่าปกติค่ะ</t>
  </si>
  <si>
    <t>พายุสุริยะเกิดจากการปลดปล่อยพลังงานและอนุภาคจากดวงอาทิตย์ที่รุนแรง และถึงแม้ว่าจะไม่เป็นอันตรายต่อสิ่งมีชีวิตโดยตรง แต่ส่งผลกระทบสำคัญต่อเทคโนโลยีและโครงสร้างพื้นฐานบนโลก</t>
  </si>
  <si>
    <t>ขณะที่เอกภพเริ่มกำเนิดขึ้น เอกภพมีลักษณะอย่างไร</t>
  </si>
  <si>
    <t>Points - ขณะที่เอกภพเริ่มกำเนิดขึ้น เอกภพมีลักษณะอย่างไร</t>
  </si>
  <si>
    <t>Feedback - ขณะที่เอกภพเริ่มกำเนิดขึ้น เอกภพมีลักษณะอย่างไร</t>
  </si>
  <si>
    <t>ข้อใดเป็นอนุภาคมูลฐานที่เกิดขึ้นหลังบิกแบงก่อนชนิดอื่น</t>
  </si>
  <si>
    <t>Points - ข้อใดเป็นอนุภาคมูลฐานที่เกิดขึ้นหลังบิกแบงก่อนชนิดอื่น</t>
  </si>
  <si>
    <t>Feedback - ข้อใดเป็นอนุภาคมูลฐานที่เกิดขึ้นหลังบิกแบงก่อนชนิดอื่น</t>
  </si>
  <si>
    <t xml:space="preserve">อนุภาคใดประกอบขึ้นจากอนุภาคอื่น </t>
  </si>
  <si>
    <t xml:space="preserve">Points - อนุภาคใดประกอบขึ้นจากอนุภาคอื่น </t>
  </si>
  <si>
    <t xml:space="preserve">Feedback - อนุภาคใดประกอบขึ้นจากอนุภาคอื่น </t>
  </si>
  <si>
    <t xml:space="preserve">การค้นพบข้อมูลใดที่สนับสนุนแนวคิดทฤษฎีบิกแบง (คำตอบอาจมีได้มากกว่า 1 ข้อ)
</t>
  </si>
  <si>
    <t xml:space="preserve">Points - การค้นพบข้อมูลใดที่สนับสนุนแนวคิดทฤษฎีบิกแบง (คำตอบอาจมีได้มากกว่า 1 ข้อ)
</t>
  </si>
  <si>
    <t xml:space="preserve">Feedback - การค้นพบข้อมูลใดที่สนับสนุนแนวคิดทฤษฎีบิกแบง (คำตอบอาจมีได้มากกว่า 1 ข้อ)
</t>
  </si>
  <si>
    <t xml:space="preserve">เอ็ดวิน ฮับเบิล ได้ศึกษาเกี่ยวกับเรื่องในข้อใดที่ทำให้พบว่าเอกภพมีการขยายตัว </t>
  </si>
  <si>
    <t xml:space="preserve">Points - เอ็ดวิน ฮับเบิล ได้ศึกษาเกี่ยวกับเรื่องในข้อใดที่ทำให้พบว่าเอกภพมีการขยายตัว </t>
  </si>
  <si>
    <t xml:space="preserve">Feedback - เอ็ดวิน ฮับเบิล ได้ศึกษาเกี่ยวกับเรื่องในข้อใดที่ทำให้พบว่าเอกภพมีการขยายตัว </t>
  </si>
  <si>
    <t>อัตราการขยายตัวของเอกภพเป็นอย่างไร</t>
  </si>
  <si>
    <t>Points - อัตราการขยายตัวของเอกภพเป็นอย่างไร</t>
  </si>
  <si>
    <t>Feedback - อัตราการขยายตัวของเอกภพเป็นอย่างไร</t>
  </si>
  <si>
    <t xml:space="preserve">ทฤษฎีบิกแบงสามารถใช้อธิบายอุณหภูมิของเอกภพและปริมาณของอนุภาคในเอกภพได้ตามข้อใด (อาจมีคำตอบมากกว่า 1 ข้อ)
</t>
  </si>
  <si>
    <t xml:space="preserve">Points - ทฤษฎีบิกแบงสามารถใช้อธิบายอุณหภูมิของเอกภพและปริมาณของอนุภาคในเอกภพได้ตามข้อใด (อาจมีคำตอบมากกว่า 1 ข้อ)
</t>
  </si>
  <si>
    <t xml:space="preserve">Feedback - ทฤษฎีบิกแบงสามารถใช้อธิบายอุณหภูมิของเอกภพและปริมาณของอนุภาคในเอกภพได้ตามข้อใด (อาจมีคำตอบมากกว่า 1 ข้อ)
</t>
  </si>
  <si>
    <t>จากรูป เป็นการวัดความยาวคลื่นของกาแล็กซีจำนวน 5 กาแล็กซี โดยที่ ความยาวคลื่นปกติเท่ากับ 653 nm
ข้อใดกล่าวถูกต้อง</t>
  </si>
  <si>
    <t>Points - จากรูป เป็นการวัดความยาวคลื่นของกาแล็กซีจำนวน 5 กาแล็กซี โดยที่ ความยาวคลื่นปกติเท่ากับ 653 nm
ข้อใดกล่าวถูกต้อง</t>
  </si>
  <si>
    <t>Feedback - จากรูป เป็นการวัดความยาวคลื่นของกาแล็กซีจำนวน 5 กาแล็กซี โดยที่ ความยาวคลื่นปกติเท่ากับ 653 nm
ข้อใดกล่าวถูกต้อง</t>
  </si>
  <si>
    <t xml:space="preserve">ข้อใดเป็นการเรียงลำดับระบบจากเล็กไปใหญ่ </t>
  </si>
  <si>
    <t xml:space="preserve">Points - ข้อใดเป็นการเรียงลำดับระบบจากเล็กไปใหญ่ </t>
  </si>
  <si>
    <t xml:space="preserve">Feedback - ข้อใดเป็นการเรียงลำดับระบบจากเล็กไปใหญ่ </t>
  </si>
  <si>
    <t>จากรูป เป็นกาแล็กซีชนิดใด</t>
  </si>
  <si>
    <t>Points - จากรูป เป็นกาแล็กซีชนิดใด</t>
  </si>
  <si>
    <t>Feedback - จากรูป เป็นกาแล็กซีชนิดใด</t>
  </si>
  <si>
    <t>มีสสารมืดและพลังงานมืดจำนวนมาก</t>
  </si>
  <si>
    <t>ควาร์ก อิเล็กตรอน และนิวทริโน</t>
  </si>
  <si>
    <t>การแผ่รังสีไมโครเวฟพื้นหลังในเอกภพ;การขยายตัวของเอกภพ ;</t>
  </si>
  <si>
    <t>การวัดการเลื่อนตำแหน่งของสเปกตรัมจากกาแล็กซีเทียบกับระยะห่างจากโลก</t>
  </si>
  <si>
    <t>เพิ่มขึ้น</t>
  </si>
  <si>
    <t>อุณหภูมิของเอกภพลดลง;ปริมาณของอนุภาคมากกว่าปฏิอนุภาค;</t>
  </si>
  <si>
    <t>(d) เกิดปรากฏการณ์ Blue shift</t>
  </si>
  <si>
    <t xml:space="preserve">ระบบสุริยะ กระจุกดาว ดาราจักร เอกภพ 	</t>
  </si>
  <si>
    <t>Sc</t>
  </si>
  <si>
    <t>มีขนาดเล็กมาก และมีอุณหภูมิสูงมาก</t>
  </si>
  <si>
    <t xml:space="preserve">อิเล็กตรอน </t>
  </si>
  <si>
    <t>การแผ่รังสีเอ็กซ์ของซากซุปเปอร์โนวา;</t>
  </si>
  <si>
    <t>การสังเกตการเคลื่อนที่ของดาวฤกษ์ โดยใช้การวัดสเปกตรัม</t>
  </si>
  <si>
    <t>อุณหภูมิของเอกภพเพิ่มขึึ้น;</t>
  </si>
  <si>
    <t>(a) อยู่ห่างจากโลกมากที่สุด</t>
  </si>
  <si>
    <t>การขยายตัวของเอกภพ ;การแผ่รังสีไมโครเวฟพื้นหลังในเอกภพ;</t>
  </si>
  <si>
    <t>อุณหภูมิของเอกภพลดลง;</t>
  </si>
  <si>
    <t>(e) มีความเร็วมากที่สุด</t>
  </si>
  <si>
    <t>การแผ่คลื่นวิทยุของกาแล็กซี;</t>
  </si>
  <si>
    <t>ปริมาณของอนุภาคมากกว่าปฏิอนุภาค;อุณหภูมิของเอกภพลดลง;</t>
  </si>
  <si>
    <t>S0</t>
  </si>
  <si>
    <t>(c) อยู่ใกล้โลกมากกว่า (b)</t>
  </si>
  <si>
    <t>ศึกษาโครงสร้างของกาแล็กซีว่าประกอบด้วยดาวฤกษ์จำนวนมาก</t>
  </si>
  <si>
    <t>E0</t>
  </si>
  <si>
    <t>ควาร์ก อิเล็กตรอน และโปรตอน</t>
  </si>
  <si>
    <t xml:space="preserve">ควาร์ก   </t>
  </si>
  <si>
    <t>โพสิตรอน</t>
  </si>
  <si>
    <t>อุณหภูมิของเอกภพเพิ่มขึึ้น;ปริมาณของอนุภาคมากกว่าปฏิอนุภาค;</t>
  </si>
  <si>
    <t>ระบบสุริยะ ดาราจักร กระจุกดาว เอกภพ</t>
  </si>
  <si>
    <t>นางสาว ศิรัญญา สว่างจิตต์</t>
  </si>
  <si>
    <t>คงตัว</t>
  </si>
  <si>
    <t>ไม่สามารถระบุชัดเจนได้ ณ ปัจจุบัน</t>
  </si>
  <si>
    <t>อุณหภูมิของเอกภพลดลง;ปริมาณของอนุภาคน้อยกว่าปฏิอนุภาค;</t>
  </si>
  <si>
    <t>เกริกรัชฎ์  โชคสุชาติ</t>
  </si>
  <si>
    <t>การแผ่รังสีไมโครเวฟพื้นหลังในเอกภพ;</t>
  </si>
  <si>
    <t>การแผ่รังสีไมโครเวฟพื้นหลังในเอกภพ;การแผ่คลื่นวิทยุของกาแล็กซี;</t>
  </si>
  <si>
    <t>อุณหภูมิของเอกภพเพิ่มขึึ้น;ปริมาณของอนุภาคน้อยกว่าปฏิอนุภาค;</t>
  </si>
  <si>
    <t>กระจุกดาว ดาราจักร เอกภพ กระจุกดาราจักร</t>
  </si>
  <si>
    <t>ศึกษาพลังงานความร้อนที่ลดลงหลังจากการเกิดบิกแบง ทำให้เกิดอนุภาคมูลฐานต่างๆ ได้แก่ อิเล็กตรอน</t>
  </si>
  <si>
    <t>การแผ่คลื่นวิทยุของกาแล็กซี;การแผ่รังสีไมโครเวฟพื้นหลังในเอกภพ;</t>
  </si>
  <si>
    <t>ปริมาณของอนุภาคมากกว่าปฏิอนุภาค;</t>
  </si>
  <si>
    <t>SBa</t>
  </si>
  <si>
    <t>การขยายตัวของเอกภพ ;การแผ่รังสีไมโครเวฟพื้นหลังในเอกภพ;การแผ่คลื่นวิทยุของกาแล็กซี;</t>
  </si>
  <si>
    <t>มีการรวมตัวกันของอนุภาคเป็นอะตอมไฮโดรเจนและฮีเลียม</t>
  </si>
  <si>
    <t>การขยายตัวของเอกภพ ;</t>
  </si>
  <si>
    <t>แอนตินิวทริโน โฟตอน และอิเล็กตรอน</t>
  </si>
  <si>
    <t>การขยายตัวของเอกภพ ;การแผ่รังสีแกมมาของดาวนิวตรอน;</t>
  </si>
  <si>
    <t>การแผ่คลื่นวิทยุของกาแล็กซี;การแผ่รังสีไมโครเวฟพื้นหลังในเอกภพ;การขยายตัวของเอกภพ ;</t>
  </si>
  <si>
    <t xml:space="preserve">น.ส.พิชญาภัคร สมิทธิวิโรจน์
</t>
  </si>
  <si>
    <t>มีกาแล็กซีและดาวฤกษ์จำนวนหลายล้านดวง</t>
  </si>
  <si>
    <t>Irr</t>
  </si>
  <si>
    <t>นายกำชัย กำไลแก้ว</t>
  </si>
  <si>
    <t>การแผ่รังสีไมโครเวฟพื้นหลังในเอกภพ;การแผ่คลื่นวิทยุของกาแล็กซี;การขยายตัวของเอกภพ ;</t>
  </si>
  <si>
    <t>การขยายตัวของเอกภพ ;การแผ่รังสีไมโครเวฟพื้นหลังในเอกภพ</t>
  </si>
  <si>
    <t>อุณหภูมิของเอกภพลดลง;ปริมาณของอนุภาคมากกว่าปฏิอนุภาค</t>
  </si>
  <si>
    <t>การขยายตัวของเอกภพ ;การแผ่รังสีเอ็กซ์ของซากซุปเปอร์โนวา;การแผ่รังสีไมโครเวฟพื้นหลังในเอกภพ</t>
  </si>
  <si>
    <t>อุณหภูมิของเอกภพลดลง;ปริมาณของอนุภาคน้อยกว่าปฏิอนุภาค</t>
  </si>
  <si>
    <t>การขยายตัวของเอกภพ ;การแผ่คลื่นวิทยุของกาแล็กซี;การแผ่รังสีไมโครเวฟพื้นหลังในเอกภพ</t>
  </si>
  <si>
    <t>นาย  ณัฐพล พากเพียร</t>
  </si>
  <si>
    <t>อุณหภูมิของเอกภพเพิ่มขึึ้น</t>
  </si>
  <si>
    <t>ดาราจักร กระจุกดาว เอกภพ กระจุกดาราจักร</t>
  </si>
  <si>
    <t>การแผ่รังสีไมโครเวฟพื้นหลังในเอกภพ</t>
  </si>
  <si>
    <t>อุณหภูมิของเอกภพเพิ่มขึึ้น;ปริมาณของอนุภาคน้อยกว่าปฏิอนุภาค</t>
  </si>
  <si>
    <t>ปริมาณของอนุภาคมากกว่าปฏิอนุภาค;อุณหภูมิของเอกภพลดลง</t>
  </si>
  <si>
    <t>ปริมาณของอนุภาคน้อยกว่าปฏิอนุภาค;อุณหภูมิของเอกภพลดลง</t>
  </si>
  <si>
    <t>การขยายตัวของเอกภพ ;การแผ่คลื่นวิทยุของกาแล็กซี</t>
  </si>
  <si>
    <t>อุณหภูมิของเอกภพเพิ่มขึึ้น;อุณหภูมิของเอกภพลดลง</t>
  </si>
  <si>
    <t>การแผ่คลื่นวิทยุของกาแล็กซี;การแผ่รังสีแกมมาของดาวนิวตรอน;การแผ่รังสีเอ็กซ์ของซากซุปเปอร์โนวา</t>
  </si>
  <si>
    <t>ปริมาณของอนุภาคมากกว่าปฏิอนุภาค;อุณหภูมิของเอกภพเพิ่มขึึ้น;อุณหภูมิของเอกภพลดลง</t>
  </si>
  <si>
    <t>การขยายตัวของเอกภพ ;การแผ่รังสีแกมมาของดาวนิวตรอน</t>
  </si>
  <si>
    <t>นาย ภูมิพัฒน์ ศิปสธรรม</t>
  </si>
  <si>
    <t xml:space="preserve">การแผ่รังสีไมโครเวฟพื้นหลังในเอกภพ;การขยายตัวของเอกภพ </t>
  </si>
  <si>
    <t>การขยายตัวของเอกภพ ;การแผ่รังสีไมโครเวฟพื้นหลังในเอกภพ;การแผ่คลื่นวิทยุของกาแล็กซี</t>
  </si>
  <si>
    <t>มีขนาดใหญ่มาก และมีอุณหภูมิเท่ากับในปัจจุบัน</t>
  </si>
  <si>
    <t>อุณหภูมิของเอกภพเพิ่มขึึ้น;ปริมาณของอนุภาคมากกว่าปฏิอนุภาค</t>
  </si>
  <si>
    <t>ควาร์ก อิเล็กตรอน และนิวเคลียส</t>
  </si>
  <si>
    <t xml:space="preserve">สุนันทา ทับพึง </t>
  </si>
  <si>
    <t>ปริมาณของอนุภาคมากกว่าปฏิอนุภาค</t>
  </si>
  <si>
    <t>นางสาวลักษิกา สว่ายิ่ง</t>
  </si>
  <si>
    <t>แอนติควาร์ก โพซิตรอน และโปรตอน</t>
  </si>
  <si>
    <t>การแผ่คลื่นวิทยุของกาแล็กซี;การแผ่รังสีไมโครเวฟพื้นหลังในเอกภพ</t>
  </si>
  <si>
    <t>การแผ่รังสีไมโครเวฟพื้นหลังในเอกภพ;การแผ่คลื่นวิทยุของกาแล็กซี</t>
  </si>
  <si>
    <t xml:space="preserve">การแผ่รังสีเอ็กซ์ของซากซุปเปอร์โนวา;การขยายตัวของเอกภพ </t>
  </si>
  <si>
    <t>อุณหภูมิของเอกภพลดลง;ปริมาณของอนุภาคน้อยกว่าปฏิอนุภาค;ปริมาณของอนุภาคมากกว่าปฏิอนุภาค</t>
  </si>
  <si>
    <t>ศุภณัฐ  นุตรักษ์</t>
  </si>
  <si>
    <t>เอกภพไม่ได้ขยายตัว</t>
  </si>
  <si>
    <t>การแผ่คลื่นวิทยุของกาแล็กซี;การขยายตัวของเอกภพ ;การแผ่รังสีไมโครเวฟพื้นหลังในเอกภพ</t>
  </si>
  <si>
    <t xml:space="preserve">การแผ่คลื่นวิทยุของกาแล็กซี;การแผ่รังสีไมโครเวฟพื้นหลังในเอกภพ;การขยายตัวของเอกภพ </t>
  </si>
  <si>
    <t>การแผ่รังสีไมโครเวฟพื้นหลังในเอกภพ;การแผ่คลื่นวิทยุของกาแล็กซี;การแผ่รังสีแกมมาของดาวนิวตรอน</t>
  </si>
  <si>
    <t>น.ส.อรณัชชา มงคล</t>
  </si>
  <si>
    <t>นายปภาวิน แซ่ลิ้ม</t>
  </si>
  <si>
    <t>44055@promma.ac.th</t>
  </si>
  <si>
    <t>วรารินทร์ แนนไธสง</t>
  </si>
  <si>
    <t>การขยายตัวของเอกภพ ;การแผ่คลื่นวิทยุของกาแล็กซี;การแผ่รังสีเอ็กซ์ของซากซุปเปอร์โนวา</t>
  </si>
  <si>
    <t>ปัณฑารีย์ สุขกสุล</t>
  </si>
  <si>
    <t>การสร้างสมการเพื่อแก้ไขข้อผิดพลาดของทฤษฎีสัมพัทธภาพ</t>
  </si>
  <si>
    <t>พรนภา</t>
  </si>
  <si>
    <t>การแผ่คลื่นวิทยุของกาแล็กซี;การขยายตัวของเอกภพ ;การแผ่รังสีเอ็กซ์ของซากซุปเปอร์โนวา</t>
  </si>
  <si>
    <t>44051@promma.ac.th</t>
  </si>
  <si>
    <t>ปุณยวีร์ สุขสมบัติ</t>
  </si>
  <si>
    <t>เจตะสิก บุตรเบ็ก</t>
  </si>
  <si>
    <t>การแผ่รังสีเอ็กซ์ของซากซุปเปอร์โนวา;การขยายตัวของเอกภพ ;การแผ่คลื่นวิทยุของกาแล็กซี</t>
  </si>
  <si>
    <t>การขยายตัวของเอกภพ ;การแผ่รังสีเอ็กซ์ของซากซุปเปอร์โนวา</t>
  </si>
  <si>
    <t>การขยายตัวของเอกภพ ;การแผ่รังสีไมโครเวฟพื้นหลังในเอกภพ;การแผ่รังสีแกมมาของดาวนิวตรอน;การแผ่รังสีเอ็กซ์ของซากซุปเปอร์โนวา;การแผ่คลื่นวิทยุของกาแล็กซี</t>
  </si>
  <si>
    <t xml:space="preserve">นายศักดิ์อนันต์ คำพญา
</t>
  </si>
  <si>
    <t xml:space="preserve"> นาย​พัชร​พล​ศรี​รุ่งเรือง​</t>
  </si>
  <si>
    <t>นายกฤติธี   สุขสอาด</t>
  </si>
  <si>
    <t>นายกานต์ชนิต รอดน้อย</t>
  </si>
  <si>
    <t>ปริมาณของอนุภาคน้อยกว่าปฏิอนุภาค</t>
  </si>
  <si>
    <t>รัตติกาล หนุผึ้ง</t>
  </si>
  <si>
    <t>อุณหภูมิของเอกภพลดลง;อุณหภูมิของเอกภพเพิ่มขึึ้น</t>
  </si>
  <si>
    <t xml:space="preserve">คุณ้ญญา มิ่งเชื้อ </t>
  </si>
  <si>
    <t>การขยายตัวของเอกภพ ;การแผ่รังสีไมโครเวฟพื้นหลังในเอกภพ;การแผ่รังสีเอ็กซ์ของซากซุปเปอร์โนวา</t>
  </si>
  <si>
    <t xml:space="preserve">การแผ่รังสีแกมมาของดาวนิวตรอน;การแผ่คลื่นวิทยุของกาแล็กซี;การขยายตัวของเอกภพ </t>
  </si>
  <si>
    <t>นส. กมลวรรณ ทับล้อม</t>
  </si>
  <si>
    <t>ปริมาณของอนุภาคน้อยกว่าปฏิอนุภาค;อุณหภูมิของเอกภพเพิ่มขึึ้น</t>
  </si>
  <si>
    <t>อุณหภูมิของเอกภพลดลง;ปริมาณของอนุภาคมากกว่าปฏิอนุภาค;อุณหภูมิของเอกภพเพิ่มขึึ้น</t>
  </si>
  <si>
    <t xml:space="preserve">เปี่ยมสุข ศรัทธาธรรม </t>
  </si>
  <si>
    <t xml:space="preserve">การแผ่รังสีไมโครเวฟพื้นหลังในเอกภพ;การแผ่คลื่นวิทยุของกาแล็กซี;การขยายตัวของเอกภพ </t>
  </si>
  <si>
    <t>การแผ่คลื่นวิทยุของกาแล็กซี</t>
  </si>
  <si>
    <t>การขยายตัวของเอกภพ ;การแผ่รังสีไมโครเวฟพื้นหลังในเอกภพ;การแผ่รังสีแกมมาของดาวนิวตรอน</t>
  </si>
  <si>
    <t>อุณหภูมิของเอกภพเพิ่มขึึ้น;อุณหภูมิของเอกภพลดลง;ปริมาณของอนุภาคมากกว่าปฏิอนุภาค</t>
  </si>
  <si>
    <t>นันท์นภัส เพชรมาลัยกุง</t>
  </si>
  <si>
    <t>41912@promma.ac.th</t>
  </si>
  <si>
    <t>รัชชานนท์ เนียมเงิน</t>
  </si>
  <si>
    <t>การแผ่รังสีเอ็กซ์ของซากซุปเปอร์โนวา</t>
  </si>
  <si>
    <t>ดาวฤกษ์เกิดขึ้นจากสสารใดในเอกภพ</t>
  </si>
  <si>
    <t>Points - ดาวฤกษ์เกิดขึ้นจากสสารใดในเอกภพ</t>
  </si>
  <si>
    <t>Feedback - ดาวฤกษ์เกิดขึ้นจากสสารใดในเอกภพ</t>
  </si>
  <si>
    <t>ดาวฤกษ์ประกอบด้วยธาตุใด</t>
  </si>
  <si>
    <t>Points - ดาวฤกษ์ประกอบด้วยธาตุใด</t>
  </si>
  <si>
    <t>Feedback - ดาวฤกษ์ประกอบด้วยธาตุใด</t>
  </si>
  <si>
    <t>ดาวฤกษ์ก่อนเกิดหรือโปรโตสตาร์มีต้นกำเนิดจากสิ่งใด</t>
  </si>
  <si>
    <t>Points - ดาวฤกษ์ก่อนเกิดหรือโปรโตสตาร์มีต้นกำเนิดจากสิ่งใด</t>
  </si>
  <si>
    <t>Feedback - ดาวฤกษ์ก่อนเกิดหรือโปรโตสตาร์มีต้นกำเนิดจากสิ่งใด</t>
  </si>
  <si>
    <t xml:space="preserve">ชนิดสเปกตรัมในข้อใดมีอุณหภูมิผิวของดาวฤกษ์ที่ 3,500-4,900 เคลวิน </t>
  </si>
  <si>
    <t xml:space="preserve">Points - ชนิดสเปกตรัมในข้อใดมีอุณหภูมิผิวของดาวฤกษ์ที่ 3,500-4,900 เคลวิน </t>
  </si>
  <si>
    <t xml:space="preserve">Feedback - ชนิดสเปกตรัมในข้อใดมีอุณหภูมิผิวของดาวฤกษ์ที่ 3,500-4,900 เคลวิน </t>
  </si>
  <si>
    <t>ดวงอาทิตย์เป็นดาวฤกษ์ที่มีอุณหภูมิพื้นผิวประมาณ 5,600 เคลวิน ดวงอาทิตย์มีสีใด</t>
  </si>
  <si>
    <t>Points - ดวงอาทิตย์เป็นดาวฤกษ์ที่มีอุณหภูมิพื้นผิวประมาณ 5,600 เคลวิน ดวงอาทิตย์มีสีใด</t>
  </si>
  <si>
    <t>Feedback - ดวงอาทิตย์เป็นดาวฤกษ์ที่มีอุณหภูมิพื้นผิวประมาณ 5,600 เคลวิน ดวงอาทิตย์มีสีใด</t>
  </si>
  <si>
    <t>ถ้าดาวฤกษ์มีกำลังส่องสว่างเท่ากัน เราจะสังเกตเห็นดาวฤกษ์ในข้อใดมีความส่องสว่างมากที่สุด</t>
  </si>
  <si>
    <t>Points - ถ้าดาวฤกษ์มีกำลังส่องสว่างเท่ากัน เราจะสังเกตเห็นดาวฤกษ์ในข้อใดมีความส่องสว่างมากที่สุด</t>
  </si>
  <si>
    <t>Feedback - ถ้าดาวฤกษ์มีกำลังส่องสว่างเท่ากัน เราจะสังเกตเห็นดาวฤกษ์ในข้อใดมีความส่องสว่างมากที่สุด</t>
  </si>
  <si>
    <t>เพราะเหตุใดดาวฤกษ์มวลน้อยจึงมีอายุยาวนานกว่าดาวฤกษ์มวลมาก</t>
  </si>
  <si>
    <t>Points - เพราะเหตุใดดาวฤกษ์มวลน้อยจึงมีอายุยาวนานกว่าดาวฤกษ์มวลมาก</t>
  </si>
  <si>
    <t>Feedback - เพราะเหตุใดดาวฤกษ์มวลน้อยจึงมีอายุยาวนานกว่าดาวฤกษ์มวลมาก</t>
  </si>
  <si>
    <t>ดาวฤกษ์ในข้อใดมีอุณหภูมิผิวต่ำสุด</t>
  </si>
  <si>
    <t>Points - ดาวฤกษ์ในข้อใดมีอุณหภูมิผิวต่ำสุด</t>
  </si>
  <si>
    <t>Feedback - ดาวฤกษ์ในข้อใดมีอุณหภูมิผิวต่ำสุด</t>
  </si>
  <si>
    <t>ผู้สังเกตบนโลกจะมองเห็นดาวฤกษฺดวงใดต่อไปนี้สว่างที่สุด</t>
  </si>
  <si>
    <t>Points - ผู้สังเกตบนโลกจะมองเห็นดาวฤกษฺดวงใดต่อไปนี้สว่างที่สุด</t>
  </si>
  <si>
    <t>Feedback - ผู้สังเกตบนโลกจะมองเห็นดาวฤกษฺดวงใดต่อไปนี้สว่างที่สุด</t>
  </si>
  <si>
    <t>ดาวฤกษ์ก่อนเกิดจะกลายเป็นดาวฤกษ์ เมื่อเกิดกระบวนการใด</t>
  </si>
  <si>
    <t>Points - ดาวฤกษ์ก่อนเกิดจะกลายเป็นดาวฤกษ์ เมื่อเกิดกระบวนการใด</t>
  </si>
  <si>
    <t>Feedback - ดาวฤกษ์ก่อนเกิดจะกลายเป็นดาวฤกษ์ เมื่อเกิดกระบวนการใด</t>
  </si>
  <si>
    <t>กลุ่มสสารภายในเนบิวลา</t>
  </si>
  <si>
    <t xml:space="preserve">เนบิวลา   </t>
  </si>
  <si>
    <t>K</t>
  </si>
  <si>
    <t>เหลือง</t>
  </si>
  <si>
    <t>ดาวฤกษ์ที่อยู่ห่างจากโลก 5 ปีแสง</t>
  </si>
  <si>
    <t>ดาวฤกษ์มวลน้อยมีการผลิตและใช้พลังงานน้อย</t>
  </si>
  <si>
    <t>ดาวยักษ์สีแดง</t>
  </si>
  <si>
    <t>ดาวตาวัว โชติมาตรปรากฏ -2.0</t>
  </si>
  <si>
    <t>ขาว</t>
  </si>
  <si>
    <t>นายพีรพัฒน์ ภุชาติ</t>
  </si>
  <si>
    <t xml:space="preserve">ดาวยักษ์แดง </t>
  </si>
  <si>
    <t>การรวมตัวกันของควาร์กและแอนตีควาร์ก</t>
  </si>
  <si>
    <t>ดาวหางหงษ์ โชติมาตรปรากฏ 1.25</t>
  </si>
  <si>
    <t>การยุบตัวของกลุ่มแก๊สด้ว</t>
  </si>
  <si>
    <t>ดาวฤกษ์มวลน้อยมีการผลิตและใช้พลังงานมาก</t>
  </si>
  <si>
    <t>โปรตอนจำนวนมากมารวมตัวกัน</t>
  </si>
  <si>
    <t>ส้ม</t>
  </si>
  <si>
    <t>ดาวยักษ์สีขาว</t>
  </si>
  <si>
    <t>ดาวปาริชาต โชติมาตรสัมบูรณ์ -5.8</t>
  </si>
  <si>
    <t>มัลลิกส  ธิมาศ</t>
  </si>
  <si>
    <t>ดาวฤกษ์ที่อยู่ห่างจากโลก 25 ปีแสง</t>
  </si>
  <si>
    <t>ข้อมูลไม่เพียงพอ สรุปไม่ได้</t>
  </si>
  <si>
    <t>ดาวฤกษ์ที่อยู่ห่างจากโลก 20 ปีแสง</t>
  </si>
  <si>
    <t>การชนกันของโปรตอนกับโปรตอน</t>
  </si>
  <si>
    <t>G</t>
  </si>
  <si>
    <t xml:space="preserve">พิชญาภัคร สมิทธิวิโรจน์
</t>
  </si>
  <si>
    <t>น้ำเงิน</t>
  </si>
  <si>
    <t>O</t>
  </si>
  <si>
    <t>ดาวฤกษ์มวลน้อยมีวิวัฒนาการกลายเป็นหลุมดำ</t>
  </si>
  <si>
    <t>ดาวยังชกษ์สีส้ม</t>
  </si>
  <si>
    <t>ดาวฤกษ์มวลน้อยจะมีการระเบิดอย่างรุนแรงในลำดับวิวัฒนาการ</t>
  </si>
  <si>
    <t>ไฺอโดรเจน ออกซิเจน</t>
  </si>
  <si>
    <t>ดาวดวงแก้ว โชติมาตรสัมบูรณ์ -0.3</t>
  </si>
  <si>
    <t>อนุภาคนิวตริโนจำวนมากมาชนกัน</t>
  </si>
  <si>
    <t>ดาวฤกษ์ที่อยู่ห่างจากโลก 10 ปีแสง</t>
  </si>
  <si>
    <t>วรินทร์รตา</t>
  </si>
  <si>
    <t>ณิชนันทน์ ชัยซรี</t>
  </si>
  <si>
    <t xml:space="preserve"> ธชาธร ชัยมงคลเลิศ</t>
  </si>
  <si>
    <t>ดาวยักษ์สีน้ำเงิน</t>
  </si>
  <si>
    <t>ซูเปอร์โรวา</t>
  </si>
  <si>
    <t>กรบวนการประลัย</t>
  </si>
  <si>
    <t>ดาวฤกษ์มวลน้อยมีวิวัฒนาการกลายเป็นซุปเปอร์โนวา</t>
  </si>
  <si>
    <t>ลัญฉกร จนทร</t>
  </si>
  <si>
    <t>นายฐิริวทย์  หอมเย็น</t>
  </si>
  <si>
    <t xml:space="preserve">ณัฐพร สีสะอาด
</t>
  </si>
  <si>
    <t>ด.ญ.อรพรณ ม่วงปราง</t>
  </si>
  <si>
    <t>ดาวฤกษ์ที่อยู่ห่างจากโลก 15 ปีแสง</t>
  </si>
  <si>
    <t xml:space="preserve"> นาย พัชรพล ศรีรุ่งเรือง</t>
  </si>
  <si>
    <t>แดง</t>
  </si>
  <si>
    <t>โชติวัต อินาพลำ</t>
  </si>
  <si>
    <t>นาย เจริญสุข ประสงค์ทัน</t>
  </si>
  <si>
    <t>ดาวยักษ์สีเหลือง</t>
  </si>
  <si>
    <t>นายพงศ์ธยศ คูณทวี</t>
  </si>
  <si>
    <t>หฤทชนัน. วรรณาวงษ์</t>
  </si>
  <si>
    <t>วณิชยา อินทร์รุ่ว</t>
  </si>
  <si>
    <t>ฐิติวัฒน์ ขำทวั</t>
  </si>
  <si>
    <t>น.ส.โชติกา นิลทะสิน</t>
  </si>
  <si>
    <t>42041@promma.ac.th</t>
  </si>
  <si>
    <t>ณพัชญา เอกบุตร</t>
  </si>
  <si>
    <t>น.ส.ณพัชญา เอกบุตร</t>
  </si>
  <si>
    <t>นาย ศุภวิชญ์  อั้นทอง</t>
  </si>
  <si>
    <t>มวล 99.8% ของเนบิลลาสุริยะ รวมตัวกันเป็นสิ่งใด</t>
  </si>
  <si>
    <t>Points - มวล 99.8% ของเนบิลลาสุริยะ รวมตัวกันเป็นสิ่งใด</t>
  </si>
  <si>
    <t>Feedback - มวล 99.8% ของเนบิลลาสุริยะ รวมตัวกันเป็นสิ่งใด</t>
  </si>
  <si>
    <t>จงเรียงลำดับเขตบริวารของดวงอาทิตย์ จากใกล้ดวงอาทิตย์ที่สุดไปหาเขตที่อยู่ไกลที่สุด</t>
  </si>
  <si>
    <t>Points - จงเรียงลำดับเขตบริวารของดวงอาทิตย์ จากใกล้ดวงอาทิตย์ที่สุดไปหาเขตที่อยู่ไกลที่สุด</t>
  </si>
  <si>
    <t>Feedback - จงเรียงลำดับเขตบริวารของดวงอาทิตย์ จากใกล้ดวงอาทิตย์ที่สุดไปหาเขตที่อยู่ไกลที่สุด</t>
  </si>
  <si>
    <t>ดาวเคราะห์ที่อยู่ภายในเขตดาวเคราะห์ชั้นใน มีองค์ประกอบส่วนใหญ่เป็นหินและเหล็ก เป็นผลมาจากอะไร</t>
  </si>
  <si>
    <t>Points - ดาวเคราะห์ที่อยู่ภายในเขตดาวเคราะห์ชั้นใน มีองค์ประกอบส่วนใหญ่เป็นหินและเหล็ก เป็นผลมาจากอะไร</t>
  </si>
  <si>
    <t>Feedback - ดาวเคราะห์ที่อยู่ภายในเขตดาวเคราะห์ชั้นใน มีองค์ประกอบส่วนใหญ่เป็นหินและเหล็ก เป็นผลมาจากอะไร</t>
  </si>
  <si>
    <t>นักดาราศาสตร์ใช้ข้อมูลใดเป็นเกณฑ์ในการแบ่งเขตบริวารของดวงอาทิตย์</t>
  </si>
  <si>
    <t>Points - นักดาราศาสตร์ใช้ข้อมูลใดเป็นเกณฑ์ในการแบ่งเขตบริวารของดวงอาทิตย์</t>
  </si>
  <si>
    <t>Feedback - นักดาราศาสตร์ใช้ข้อมูลใดเป็นเกณฑ์ในการแบ่งเขตบริวารของดวงอาทิตย์</t>
  </si>
  <si>
    <t>ข้อใดเป็นลักษณะของดาวเคราะห์ที่เหมาะสมต่อการดำลงชีวิต ของสิ่งมีชีวิตบนโลก</t>
  </si>
  <si>
    <t>Points - ข้อใดเป็นลักษณะของดาวเคราะห์ที่เหมาะสมต่อการดำลงชีวิต ของสิ่งมีชีวิตบนโลก</t>
  </si>
  <si>
    <t>Feedback - ข้อใดเป็นลักษณะของดาวเคราะห์ที่เหมาะสมต่อการดำลงชีวิต ของสิ่งมีชีวิตบนโลก</t>
  </si>
  <si>
    <t>ดาวอังคารมีลักษณะเคียงกับโลก แต่ในปัจจุบันไม่มีสิ่งมีชีวิตอาศัยอยู่เพราะเหตุใด</t>
  </si>
  <si>
    <t>Points - ดาวอังคารมีลักษณะเคียงกับโลก แต่ในปัจจุบันไม่มีสิ่งมีชีวิตอาศัยอยู่เพราะเหตุใด</t>
  </si>
  <si>
    <t>Feedback - ดาวอังคารมีลักษณะเคียงกับโลก แต่ในปัจจุบันไม่มีสิ่งมีชีวิตอาศัยอยู่เพราะเหตุใด</t>
  </si>
  <si>
    <t>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t>
  </si>
  <si>
    <t>Points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t>
  </si>
  <si>
    <t>Feedback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t>
  </si>
  <si>
    <t>แหล่งพลังงานของดวงอาทิตย์มาจากกระบวนการใดและอยู่ภายในโครงสร้างใดของดวงอาทิตย์</t>
  </si>
  <si>
    <t>Points - แหล่งพลังงานของดวงอาทิตย์มาจากกระบวนการใดและอยู่ภายในโครงสร้างใดของดวงอาทิตย์</t>
  </si>
  <si>
    <t>Feedback - แหล่งพลังงานของดวงอาทิตย์มาจากกระบวนการใดและอยู่ภายในโครงสร้างใดของดวงอาทิตย์</t>
  </si>
  <si>
    <t>ลมสุริยะเกิดขึ้นที่บริเวณโครงสร้างใดของดวงอาทิตย์</t>
  </si>
  <si>
    <t>Points - ลมสุริยะเกิดขึ้นที่บริเวณโครงสร้างใดของดวงอาทิตย์</t>
  </si>
  <si>
    <t>Feedback - ลมสุริยะเกิดขึ้นที่บริเวณโครงสร้างใดของดวงอาทิตย์</t>
  </si>
  <si>
    <t>ลมสุริยะและพายุสุริยะมีความแตกต่างกันอย่างไร</t>
  </si>
  <si>
    <t>Points - ลมสุริยะและพายุสุริยะมีความแตกต่างกันอย่างไร</t>
  </si>
  <si>
    <t>Feedback - ลมสุริยะและพายุสุริยะมีความแตกต่างกันอย่างไร</t>
  </si>
  <si>
    <t>ดาวเคราะห์ชั้นใน;เขตดาวเคราะห์น้อย;ดาวเคราะห์ขั้นนอก;เขตดวงดาวหาง;</t>
  </si>
  <si>
    <t>การปลดปล่อยลมสุริยะและพายุสุริยะของดวงอาทิตย์</t>
  </si>
  <si>
    <t>ลักษณะการเกิดและองค์ประกอบ</t>
  </si>
  <si>
    <t>มีน้ำเป็นสถานะของเหลว;ชั้นบรรยากาศมีแก๊สออกซิเจนอยู่มาก;</t>
  </si>
  <si>
    <t>มีอุณหภูมิเฉลี่ยบนผิวดาว 210 เคลวิน</t>
  </si>
  <si>
    <t>ได้ เพราะมีบรรยากาศคล้ายโลก</t>
  </si>
  <si>
    <t>ปฏิกิริยาเทอร์โมนิวเคลียร์ภายในแก่นของดวงอาทิตย์</t>
  </si>
  <si>
    <t>คอโรนา</t>
  </si>
  <si>
    <t>ปริมาณอนุภาคที่มีพลังงานสูง</t>
  </si>
  <si>
    <t>มีน้ำเป็นสถานะของเหลว;</t>
  </si>
  <si>
    <t>ได้ เพราะน้ำเป็นของเหลว</t>
  </si>
  <si>
    <t>ความเร็วในการเคลื่อนที่ของอนุภาคที่มีพลังงานสูง</t>
  </si>
  <si>
    <t xml:space="preserve"> สสารที่เป็นธาตุเบาจะหมุนวนอยู่ใกล้ดวงอาทิตย์</t>
  </si>
  <si>
    <t>มีน้ำเป็นสถานะของเหลว;มีระยะห่างจากดาวฤกษ์ที่เหมาะสม;ชั้นบรรยากาศมีแก๊สออกซิเจนอยู่มาก;มีขนาดใกล้เคียงกับโลก;</t>
  </si>
  <si>
    <t>จำนวนโปรตอนของอนุภาคพลังงานสูง</t>
  </si>
  <si>
    <t>ดาวเคราะห์ชั้นใน;ดาวเคราะห์ขั้นนอก;เขตดาวเคราะห์น้อย;เขตดวงดาวหาง;</t>
  </si>
  <si>
    <t>ดาวเคราะห์ขั้นนอก;ดาวเคราะห์ชั้นใน;เขตดาวเคราะห์น้อย;เขตดวงดาวหาง;</t>
  </si>
  <si>
    <t>ความเร็วในการโคจรรอบดวงอาทิตย์</t>
  </si>
  <si>
    <t>มีขนาดใกล้เคียงกับโลก;มีระยะห่างจากดาวฤกษ์ที่เหมาะสม;มีน้ำเป็นสถานะของเหลว;</t>
  </si>
  <si>
    <t>มีภูเขาไฟขนาดใหญ่</t>
  </si>
  <si>
    <t>มีน้ำเป็นสถานะของเหลว;ชั้นบรรยากาศมีแก๊สออกซิเจนอยู่มาก;มีระยะห่างจากดาวฤกษ์ที่เหมาะสม;</t>
  </si>
  <si>
    <t>แหล่งกำเนิดอนุภาคที่มีพลังงานสูง</t>
  </si>
  <si>
    <t>ดาวเคราะห์ชั้นใน</t>
  </si>
  <si>
    <t>ดาวเคราะห์ชั้นใน;ดาวเคราะห์ขั้นนอก;เขตดวงดาวหาง;เขตดาวเคราะห์น้อย;</t>
  </si>
  <si>
    <t>ผลจากสภาวะสมดุลอุทกสถิตภายในดวงอาทิตย์</t>
  </si>
  <si>
    <t>ขนาดและธาตุที่เป็นองค์ประกอบ</t>
  </si>
  <si>
    <t>มีขนาดใกล้เคียงกับโลก;ชั้นบรรยากาศมีแก๊สออกซิเจนอยู่มาก;มีน้ำเป็นสถานะของเหลว;มีระยะห่างจากดาวฤกษ์ที่เหมาะสม;</t>
  </si>
  <si>
    <t>มีน้ำเป็นสถานะของเหลว;มีขนาดใกล้เคียงกับโลก;</t>
  </si>
  <si>
    <t>มีน้ำเป็นสถานะของเหลว;มีระยะห่างจากดาวฤกษ์ที่เหมาะสม;</t>
  </si>
  <si>
    <t>ดาวเคราะห์ชั้นใน;เขตดาวเคราะห์น้อย;เขตดวงดาวหาง;ดาวเคราะห์ขั้นนอก;</t>
  </si>
  <si>
    <t>มีระยะห่างจากดาวฤกษ์ที่เหมาะสม;มีน้ำเป็นสถานะของเหลว;มีขนาดใกล้เคียงกับโลก;ชั้นบรรยากาศมีแก๊สออกซิเจนอยู่มาก;</t>
  </si>
  <si>
    <t>มีระยะห่างจากดาวฤกษ์ที่เหมาะสม;</t>
  </si>
  <si>
    <t>แรงโน้มถ่วงระหว่างดาวพฤหัสบดีกับดวงอาทิตย์</t>
  </si>
  <si>
    <t>มีขนาดใกล้เคียงกับโลก;มีระยะห่างจากดาวฤกษ์ที่เหมาะสม;</t>
  </si>
  <si>
    <t>มีระยะห่างจากดาวฤกษ์ที่เหมาะสม;มีน้ำเป็นสถานะของเหลว;ชั้นบรรยากาศมีแก๊สออกซิเจนอยู่มาก;มีขนาดใกล้เคียงกับโลก;</t>
  </si>
  <si>
    <t>ผลจากปฏิกิริยาเทอร์โมนิวเคลียร์ของดวงอาทิตย์</t>
  </si>
  <si>
    <t>ชั้นบรรยากาศมีแก๊สออกซิเจนอยู่มาก;มีน้ำเป็นสถานะของเหลว;มีระยะห่างจากดาวฤกษ์ที่เหมาะสม;</t>
  </si>
  <si>
    <t>ไม่ได้ เพราะดาวฤกษ์มีอุณหภูมิผิวสูงเกินไป</t>
  </si>
  <si>
    <t>วงจรการพาความร้อนภายในเขตการพาความร้อน</t>
  </si>
  <si>
    <t>มีขนาดใกล้เคียงกับโลก;มีน้ำเป็นสถานะของเหลว;มีระยะห่างจากดาวฤกษ์ที่เหมาะสม;</t>
  </si>
  <si>
    <t>มีหลุมอุกาบาตจำนวนมาก</t>
  </si>
  <si>
    <t>การแผ่รังสีคอสมิกภายในเขตการแผ่รังสี</t>
  </si>
  <si>
    <t>ชั้นบรรยากาศมีแก๊สออกซิเจนอยู่มาก;มีน้ำเป็นสถานะของเหลว;</t>
  </si>
  <si>
    <t>มีระยะห่างเฉลี่ยจากดวงอาทิตย์มากกว่าโลก 1.5 เท่า</t>
  </si>
  <si>
    <t>มีน้ำเป็นสถานะของเหลว;มีระยะห่างจากดาวฤกษ์ที่เหมาะสม;มีขนาดใกล้เคียงกับโลก;ชั้นบรรยากาศมีแก๊สออกซิเจนอยู่มาก;</t>
  </si>
  <si>
    <t>ชั้นบรรยากาศมีแก๊สออกซิเจนอยู่มาก;มีขนาดใกล้เคียงกับโลก;มีน้ำเป็นสถานะของเหลว;มีระยะห่างจากดาวฤกษ์ที่เหมาะสม;</t>
  </si>
  <si>
    <t>มีน้ำเป็นสถานะของเหลว;มีขนาดใกล้เคียงกับโลก;มีระยะห่างจากดาวฤกษ์ที่เหมาะสม;</t>
  </si>
  <si>
    <t>มีน้ำเป็นสถานะของเหลว;มีระยะห่างจากดาวฤกษ์ที่เหมาะสม;มีขนาดใกล้เคียงกับโลก;</t>
  </si>
  <si>
    <t>มีน้ำเป็นสถานะของเหลว;มีระยะห่างจากดาวฤกษ์ที่เหมาะสม;ชั้นบรรยากาศมีแก๊สออกซิเจนอยู่มาก;</t>
  </si>
  <si>
    <t>โครโมสเฟียร์</t>
  </si>
  <si>
    <t>ชั้นบรรยากาศมีแก๊สออกซิเจนอยู่มาก;</t>
  </si>
  <si>
    <t>มีระยะห่างจากดาวฤกษ์ที่เหมาะสม;ชั้นบรรยากาศมีแก๊สออกซิเจนอยู่มาก;มีน้ำเป็นสถานะของเหลว;</t>
  </si>
  <si>
    <t>ไม่ได้ เพราะอยู่ใกล้ดาวฤกษ์มากเกินไป</t>
  </si>
  <si>
    <t>การเกิดปรากฏการณ์ลุกจ้าภายในชั้นคอโรนา</t>
  </si>
  <si>
    <t>ชนิดของอนุภาคที่มีพลังงานสูง</t>
  </si>
  <si>
    <t>มีระยะห่างจากดาวฤกษ์ที่เหมาะสม;มีน้ำเป็นสถานะของเหลว;</t>
  </si>
  <si>
    <t>ชั้นบรรยากาศมีแก๊สออกซิเจนอยู่มาก;มีระยะห่างจากดาวฤกษ์ที่เหมาะสม;มีน้ำเป็นสถานะของเหลว;</t>
  </si>
  <si>
    <t>มีระยะห่างจากดาวฤกษ์ที่เหมาะสม;ชั้นบรรยากาศมีแก๊สออกซิเจนอยู่มาก;มีน้ำเป็นสถานะของเหลว;มีขนาดใกล้เคียงกับโลก;</t>
  </si>
  <si>
    <t>โฟโตสเฟียร์</t>
  </si>
  <si>
    <t>ดาวเคราะห์ขั้นนอก;เขตดาวเคราะห์น้อย;เขตดวงดาวหาง;ดาวเคราะห์ชั้นใน;</t>
  </si>
  <si>
    <t>มีระยะห่างจากดาวฤกษ์ที่เหมาะสม;มีขนาดใกล้เคียงกับโลก;ชั้นบรรยากาศมีแก๊สออกซิเจนอยู่มาก;มีน้ำเป็นสถานะของเหลว;</t>
  </si>
  <si>
    <t>มีระยะห่างจากดาวฤกษ์ที่เหมาะสม;มีน้ำเป็นสถานะของเหลว;ชั้นบรรยากาศมีแก๊สออกซิเจนอยู่มาก;</t>
  </si>
  <si>
    <t>การเกิดจุดมืดดวงอาทิตย์ภายในชั้นโฟโตสเฟียร์</t>
  </si>
  <si>
    <t>มีขนาดใกล้เคียงกับโลก;มีระยะห่างจากดาวฤกษ์ที่เหมาะสม;ชั้นบรรยากาศมีแก๊สออกซิเจนอยู่มาก;มีน้ำเป็นสถานะของเหลว;</t>
  </si>
  <si>
    <t>มีน้ำเป็นสถานะของเหลว;มีขนาดใกล้เคียงกับโลก;มีระยะห่างจากดาวฤกษ์ที่เหมาะสม;ชั้นบรรยากาศมีแก๊สออกซิเจนอยู่มาก;</t>
  </si>
  <si>
    <t>มวลและปริมาตร</t>
  </si>
  <si>
    <t>มีระยะห่างจากดาวฤกษ์ที่เหมาะสม;มีน้ำเป็นสถานะของเหลว;มีขนาดใกล้เคียงกับโลก;</t>
  </si>
  <si>
    <t>ดาวเคราะห์ชั้นใน;เขตดาวเคราะห์น้อย;ดาวเคราะห์ขั้นนอก;เขตดวงดาวหาง</t>
  </si>
  <si>
    <t>มีระยะห่างจากดาวฤกษ์ที่เหมาะสม;มีน้ำเป็นสถานะของเหลว</t>
  </si>
  <si>
    <t>มีน้ำเป็นสถานะของเหลว;มีระยะห่างจากดาวฤกษ์ที่เหมาะสม</t>
  </si>
  <si>
    <t>มีน้ำเป็นสถานะของเหลว;ชั้นบรรยากาศมีแก๊สออกซิเจนอยู่มาก;มีระยะห่างจากดาวฤกษ์ที่เหมาะสม;มีขนาดใกล้เคียงกับโลก</t>
  </si>
  <si>
    <t>มีระยะห่างจากดาวฤกษ์ที่เหมาะสม;มีขนาดใกล้เคียงกับโลก;มีน้ำเป็นสถานะของเหลว</t>
  </si>
  <si>
    <t>ชั้นบรรยากาศมีแก๊สออกซิเจนอยู่มาก;มีน้ำเป็นสถานะของเหลว;มีขนาดใกล้เคียงกับโลก;มีระยะห่างจากดาวฤกษ์ที่เหมาะสม</t>
  </si>
  <si>
    <t>มีน้ำเป็นสถานะของเหลว;มีขนาดใกล้เคียงกับโลก;ชั้นบรรยากาศมีแก๊สออกซิเจนอยู่มาก;มีระยะห่างจากดาวฤกษ์ที่เหมาะสม</t>
  </si>
  <si>
    <t>มีน้ำเป็นสถานะของเหลว;มีระยะห่างจากดาวฤกษ์ที่เหมาะสม;มีขนาดใกล้เคียงกับโลก;ชั้นบรรยากาศมีแก๊สออกซิเจนอยู่มาก</t>
  </si>
  <si>
    <t>มีระยะห่างจากดาวฤกษ์ที่เหมาะสม;มีน้ำเป็นสถานะของเหลว;ชั้นบรรยากาศมีแก๊สออกซิเจนอยู่มาก</t>
  </si>
  <si>
    <t>มีระยะห่างจากดาวฤกษ์ที่เหมาะสม;มีขนาดใกล้เคียงกับโลก;ชั้นบรรยากาศมีแก๊สออกซิเจนอยู่มาก;มีน้ำเป็นสถานะของเหลว</t>
  </si>
  <si>
    <t>เขตการแผ่รังสี</t>
  </si>
  <si>
    <t>มีระยะห่างจากดาวฤกษ์ที่เหมาะสม;ชั้นบรรยากาศมีแก๊สออกซิเจนอยู่มาก;มีน้ำเป็นสถานะของเหลว;มีขนาดใกล้เคียงกับโลก</t>
  </si>
  <si>
    <t>มีขนาดใกล้เคียงกับโลก;มีระยะห่างจากดาวฤกษ์ที่เหมาะสม;มีน้ำเป็นสถานะของเหลว;ชั้นบรรยากาศมีแก๊สออกซิเจนอยู่มาก</t>
  </si>
  <si>
    <t>มีน้ำเป็นสถานะของเหลว</t>
  </si>
  <si>
    <t>ดาวเคราะห์ชั้นใน;ดาวเคราะห์ขั้นนอก;เขตดาวเคราะห์น้อย;เขตดวงดาวหาง</t>
  </si>
  <si>
    <t>มีระยะห่างจากดาวฤกษ์ที่เหมาะสม;ชั้นบรรยากาศมีแก๊สออกซิเจนอยู่มาก</t>
  </si>
  <si>
    <t>เขตดวงดาวหาง;ดาวเคราะห์ชั้นใน;เขตดาวเคราะห์น้อย;ดาวเคราะห์ขั้นนอก</t>
  </si>
  <si>
    <t>มีน้ำเป็นสถานะของเหลว;ชั้นบรรยากาศมีแก๊สออกซิเจนอยู่มาก</t>
  </si>
  <si>
    <t>ชั้นบรรยากาศมีแก๊สออกซิเจนอยู่มาก;มีขนาดใกล้เคียงกับโลก;มีระยะห่างจากดาวฤกษ์ที่เหมาะสม;มีน้ำเป็นสถานะของเหลว</t>
  </si>
  <si>
    <t>มีน้ำเป็นสถานะของเหลว;ชั้นบรรยากาศมีแก๊สออกซิเจนอยู่มาก;มีระยะห่างจากดาวฤกษ์ที่เหมาะสม</t>
  </si>
  <si>
    <t>มีระยะห่างจากดาวฤกษ์ที่เหมาะสม</t>
  </si>
  <si>
    <t>มีน้ำเป็นสถานะของเหลว;มีระยะห่างจากดาวฤกษ์ที่เหมาะสม;ชั้นบรรยากาศมีแก๊สออกซิเจนอยู่มาก</t>
  </si>
  <si>
    <t>เขตดวงดาวหาง;ดาวเคราะห์ขั้นนอก;เขตดาวเคราะห์น้อย;ดาวเคราะห์ชั้นใน</t>
  </si>
  <si>
    <t>มีระยะห่างจากดาวฤกษ์ที่เหมาะสม;มีน้ำเป็นสถานะของเหลว;ชั้นบรรยากาศมีแก๊สออกซิเจนอยู่มาก;มีขนาดใกล้เคียงกับโลก</t>
  </si>
  <si>
    <t>ชั้นบรรยากาศมีแก๊สออกซิเจนอยู่มาก;มีน้ำเป็นสถานะของเหลว;มีระยะห่างจากดาวฤกษ์ที่เหมาะสม</t>
  </si>
  <si>
    <t>ชั้นบรรยากาศมีแก๊สออกซิเจนอยู่มาก</t>
  </si>
  <si>
    <t>ชั้นบรรยากาศมีแก๊สออกซิเจนอยู่มาก;มีน้ำเป็นสถานะของเหลว;มีระยะห่างจากดาวฤกษ์ที่เหมาะสม;มีขนาดใกล้เคียงกับโลก</t>
  </si>
  <si>
    <t>มีระยะห่างจากดาวฤกษ์ที่เหมาะสม;มีน้ำเป็นสถานะของเหลว;มีขนาดใกล้เคียงกับโลก</t>
  </si>
  <si>
    <t>มีระยะห่างจากดาวฤกษ์ที่เหมาะสม;ชั้นบรรยากาศมีแก๊สออกซิเจนอยู่มาก;มีขนาดใกล้เคียงกับโลก;มีน้ำเป็นสถานะของเหลว</t>
  </si>
  <si>
    <t>มีระยะห่างจากดาวฤกษ์ที่เหมาะสม;ชั้นบรรยากาศมีแก๊สออกซิเจนอยู่มาก;มีน้ำเป็นสถานะของเหลว</t>
  </si>
  <si>
    <t>เขตดวงดาวหาง;ดาวเคราะห์ขั้นนอก;ดาวเคราะห์ชั้นใน;เขตดาวเคราะห์น้อย</t>
  </si>
  <si>
    <t>มีน้ำเป็นสถานะของเหลว;มีระยะห่างจากดาวฤกษ์ที่เหมาะสม;มีขนาดใกล้เคียงกับโลก</t>
  </si>
  <si>
    <t>มีขนาดใกล้เคียงกับโลก;มีระยะห่างจากดาวฤกษ์ที่เหมาะสม;ชั้นบรรยากาศมีแก๊สออกซิเจนอยู่มาก;มีน้ำเป็นสถานะของเหลว</t>
  </si>
  <si>
    <t>เขตดวงดาวหาง;เขตดาวเคราะห์น้อย;ดาวเคราะห์ชั้นใน;ดาวเคราะห์ขั้นนอก</t>
  </si>
  <si>
    <t>ชั้นบรรยากาศมีแก๊สออกซิเจนอยู่มาก;มีระยะห่างจากดาวฤกษ์ที่เหมาะสม;มีน้ำเป็นสถานะของเหลว;มีขนาดใกล้เคียงกับโลก</t>
  </si>
  <si>
    <t>ดาวเคราะห์ชั้นใน;เขตดวงดาวหาง;เขตดาวเคราะห์น้อย;ดาวเคราะห์ขั้นนอก</t>
  </si>
  <si>
    <t>มีน้ำเป็นสถานะของเหลว;มีขนาดใกล้เคียงกับโลก;มีระยะห่างจากดาวฤกษ์ที่เหมาะสม</t>
  </si>
  <si>
    <t>ดาวเคราะห์ชั้นใน;เขตดวงดาวหาง;ดาวเคราะห์ขั้นนอก;เขตดาวเคราะห์น้อย</t>
  </si>
  <si>
    <t>เขตดาวเคราะห์น้อย;ดาวเคราะห์ขั้นนอก;ดาวเคราะห์ชั้นใน;เขตดวงดาวหาง</t>
  </si>
  <si>
    <t>ชั้นบรรยากาศมีแก๊สออกซิเจนอยู่มาก;มีน้ำเป็นสถานะของเหลว</t>
  </si>
  <si>
    <t>มีขนาดใกล้เคียงกับโลก;ชั้นบรรยากาศมีแก๊สออกซิเจนอยู่มาก</t>
  </si>
  <si>
    <t>ชั้นบรรยากาศมีแก๊สออกซิเจนอยู่มาก;มีระยะห่างจากดาวฤกษ์ที่เหมาะสม;มีน้ำเป็นสถานะของเหลว</t>
  </si>
  <si>
    <t>มีขนาดใกล้เคียงกับโลก;ชั้นบรรยากาศมีแก๊สออกซิเจนอยู่มาก;มีน้ำเป็นสถานะของเหลว;มีระยะห่างจากดาวฤกษ์ที่เหมาะสม</t>
  </si>
  <si>
    <t>มีน้ำเป็นสถานะของเหลว;มีขนาดใกล้เคียงกับโลก</t>
  </si>
  <si>
    <t>มีระยะห่างจากดาวฤกษ์ที่เหมาะสม;มีขนาดใกล้เคียงกับโลก;ชั้นบรรยากาศมีแก๊สออกซิเจนอยู่มาก</t>
  </si>
  <si>
    <t>ดาวเคราะห์ชั้นใน;ดาวเคราะห์ขั้นนอก;เขตดวงดาวหาง;เขตดาวเคราะห์น้อย</t>
  </si>
  <si>
    <t>มีระยะห่างจากดาวฤกษ์ที่เหมาะสม;มีน้ำเป็นสถานะของเหลว;มีขนาดใกล้เคียงกับโลก;ชั้นบรรยากาศมีแก๊สออกซิเจนอยู่มาก</t>
  </si>
  <si>
    <t>ดาวเคราะห์ขั้นนอก;ดาวเคราะห์ชั้นใน;เขตดาวเคราะห์น้อย;เขตดวงดาวหาง</t>
  </si>
  <si>
    <t>ชั้นบรรยากาศมีแก๊สออกซิเจนอยู่มาก;มีระยะห่างจากดาวฤกษ์ที่เหมาะสม</t>
  </si>
  <si>
    <t>มีน้ำเป็นสถานะของเหลว;มีระยะห่างจากดาวฤกษ์ที่เหมาะสม;ชั้นบรรยากาศมีแก๊สออกซิเจนอยู่มาก;มีขนาดใกล้เคียงกับโลก</t>
  </si>
  <si>
    <t>ดาวเคราะห์ชั้นใน;เขตดาวเคราะห์น้อย;เขตดวงดาวหาง;ดาวเคราะห์ขั้นนอก</t>
  </si>
  <si>
    <t>เขตดาวเคราะห์น้อย;ดาวเคราะห์ชั้นใน;ดาวเคราะห์ขั้นนอก;เขตดวงดาวหาง</t>
  </si>
  <si>
    <t>มีน้ำเป็นสถานะของเหลว;มีขนาดใกล้เคียงกับโลก;ชั้นบรรยากาศมีแก๊สออกซิเจนอยู่มาก</t>
  </si>
  <si>
    <t>มีระยะห่างจากดาวฤกษ์ที่เหมาะสม;มีขนาดใกล้เคียงกับโลก</t>
  </si>
  <si>
    <t>มีขนาดใกล้เคียงกับโลก;มีระยะห่างจากดาวฤกษ์ที่เหมาะสม</t>
  </si>
  <si>
    <t>sorder</t>
  </si>
  <si>
    <t>room</t>
  </si>
  <si>
    <t>ordinal</t>
  </si>
  <si>
    <t>id</t>
  </si>
  <si>
    <t>title</t>
  </si>
  <si>
    <t>names</t>
  </si>
  <si>
    <t>surname</t>
  </si>
  <si>
    <t>email</t>
  </si>
  <si>
    <t>บท 1 [10]</t>
  </si>
  <si>
    <t>บท 2 [10]</t>
  </si>
  <si>
    <t>บท 3 [5]</t>
  </si>
  <si>
    <t>ก่อนกลางภาค [25]</t>
  </si>
  <si>
    <t>กลางภาค [20]</t>
  </si>
  <si>
    <t>บท 4 [10]</t>
  </si>
  <si>
    <t>นำเสนอ [5]</t>
  </si>
  <si>
    <t>บท 5 [10]</t>
  </si>
  <si>
    <t>หลังกลางภาค [25]</t>
  </si>
  <si>
    <t>ก่อนปลายภาค [70]</t>
  </si>
  <si>
    <t>ปลายภาค [30]</t>
  </si>
  <si>
    <t>รวม [100]</t>
  </si>
  <si>
    <t>Grade</t>
  </si>
  <si>
    <t>กิจกรรม 1.1</t>
  </si>
  <si>
    <t>แบบฝึก 1.1</t>
  </si>
  <si>
    <t>แบบฝึก 1.2</t>
  </si>
  <si>
    <t>ท้ายบท 1</t>
  </si>
  <si>
    <t>Quiz 1</t>
  </si>
  <si>
    <t>แบบฝึก 2.1</t>
  </si>
  <si>
    <t>แบบฝึก 2.2</t>
  </si>
  <si>
    <t>ท้ายบท 2</t>
  </si>
  <si>
    <t>Quiz 2</t>
  </si>
  <si>
    <t>แบบฝึก 3.1</t>
  </si>
  <si>
    <t>ท้ายบท 3</t>
  </si>
  <si>
    <t>Quiz 3</t>
  </si>
  <si>
    <t>mid [20]</t>
  </si>
  <si>
    <t>mid [10]</t>
  </si>
  <si>
    <t>MID [20]2</t>
  </si>
  <si>
    <t>แบบฝึก 4.1</t>
  </si>
  <si>
    <t>ท้ายบท 4</t>
  </si>
  <si>
    <t>Quiz 4</t>
  </si>
  <si>
    <t>แบบฝึก 5.1</t>
  </si>
  <si>
    <t>แบบฝึก 5.2</t>
  </si>
  <si>
    <t>ท้ายบท 5</t>
  </si>
  <si>
    <t>Quiz 5</t>
  </si>
  <si>
    <t>ซ่อมแล้วกลางภาค</t>
  </si>
  <si>
    <t>ซ่อมมั้ย</t>
  </si>
  <si>
    <t>n</t>
  </si>
  <si>
    <t xml:space="preserve">กลางภาค [20] </t>
  </si>
  <si>
    <t>ข้อกา [30]</t>
  </si>
  <si>
    <t>ข้อเขียน [10]</t>
  </si>
  <si>
    <t>ตก (คน)</t>
  </si>
  <si>
    <t>ผ่าน (คน)</t>
  </si>
  <si>
    <t>41906</t>
  </si>
  <si>
    <t>นาย</t>
  </si>
  <si>
    <t>นันทิวรรธน์</t>
  </si>
  <si>
    <t>ปิ่นทอง</t>
  </si>
  <si>
    <t>42064</t>
  </si>
  <si>
    <t>ธรรมปพน</t>
  </si>
  <si>
    <t>ทองนิ่ม</t>
  </si>
  <si>
    <t>42066</t>
  </si>
  <si>
    <t>ปภินวิช</t>
  </si>
  <si>
    <t>แหวนทองคำ</t>
  </si>
  <si>
    <t>42068</t>
  </si>
  <si>
    <t>พรณภัทร์</t>
  </si>
  <si>
    <t>ตั้งธนากาล</t>
  </si>
  <si>
    <t>42069</t>
  </si>
  <si>
    <t>เพชรพิทักษ์</t>
  </si>
  <si>
    <t>สุขประเสริฐ</t>
  </si>
  <si>
    <t>42070</t>
  </si>
  <si>
    <t>ภูปกรณ์</t>
  </si>
  <si>
    <t>ใสแย้ม</t>
  </si>
  <si>
    <t>42071</t>
  </si>
  <si>
    <t>รัฐศาสตร์</t>
  </si>
  <si>
    <t>มุ่งหมาย</t>
  </si>
  <si>
    <t>42144</t>
  </si>
  <si>
    <t>ปริทัศน์</t>
  </si>
  <si>
    <t>เกียรติเดชาวิทย์</t>
  </si>
  <si>
    <t>42145</t>
  </si>
  <si>
    <t>พงศธร</t>
  </si>
  <si>
    <t>อินเทวา</t>
  </si>
  <si>
    <t>42146</t>
  </si>
  <si>
    <t>พัชรวิทย์</t>
  </si>
  <si>
    <t>วัฒนะเลิศเมธา</t>
  </si>
  <si>
    <t>42150</t>
  </si>
  <si>
    <t>วริศ</t>
  </si>
  <si>
    <t>วัชรภูมิพิทักษ์</t>
  </si>
  <si>
    <t>42151</t>
  </si>
  <si>
    <t>ศิรสิทธิ์</t>
  </si>
  <si>
    <t>สินแดง</t>
  </si>
  <si>
    <t>42258</t>
  </si>
  <si>
    <t>กำชัย</t>
  </si>
  <si>
    <t>กำไลแก้ว</t>
  </si>
  <si>
    <t>42264</t>
  </si>
  <si>
    <t>ธนพล</t>
  </si>
  <si>
    <t>ยวงย้อย</t>
  </si>
  <si>
    <t>43899</t>
  </si>
  <si>
    <t>จิณณพัตก์</t>
  </si>
  <si>
    <t>พรอนันต์รัตน์</t>
  </si>
  <si>
    <t>รวม</t>
  </si>
  <si>
    <t>43903</t>
  </si>
  <si>
    <t>นิติรัฐยุทธนันท์</t>
  </si>
  <si>
    <t>ชวนจันทร์</t>
  </si>
  <si>
    <t>41928</t>
  </si>
  <si>
    <t>นางสาว</t>
  </si>
  <si>
    <t>ยิ่งทิพย์</t>
  </si>
  <si>
    <t>สมบัติทวีพูน</t>
  </si>
  <si>
    <t>42081</t>
  </si>
  <si>
    <t>ตลาวี</t>
  </si>
  <si>
    <t>ทองสุข</t>
  </si>
  <si>
    <t>42155</t>
  </si>
  <si>
    <t>ชนัญชิดา</t>
  </si>
  <si>
    <t>อยู่เย็น</t>
  </si>
  <si>
    <t>42162</t>
  </si>
  <si>
    <t>พิชญาภัคร</t>
  </si>
  <si>
    <t>สมิทธิวิโรจน์</t>
  </si>
  <si>
    <t>42167</t>
  </si>
  <si>
    <t>วรณัชชา</t>
  </si>
  <si>
    <t>ดลลชานนท์</t>
  </si>
  <si>
    <t>42168</t>
  </si>
  <si>
    <t>วรวรรณ</t>
  </si>
  <si>
    <t>แสงศรีจันทร์</t>
  </si>
  <si>
    <t>42169</t>
  </si>
  <si>
    <t>วริษฐา</t>
  </si>
  <si>
    <t>คล้ายทรง</t>
  </si>
  <si>
    <t>42172</t>
  </si>
  <si>
    <t>อนัญพร</t>
  </si>
  <si>
    <t>ทรงทอง</t>
  </si>
  <si>
    <t>42247</t>
  </si>
  <si>
    <t>พัดชา</t>
  </si>
  <si>
    <t>อุดมลักษณานนท์</t>
  </si>
  <si>
    <t>42283</t>
  </si>
  <si>
    <t>พิชชารีย์</t>
  </si>
  <si>
    <t>นาคพสุสิริ</t>
  </si>
  <si>
    <t>42284</t>
  </si>
  <si>
    <t>รุ่งฤดี</t>
  </si>
  <si>
    <t>จันทร์งาม</t>
  </si>
  <si>
    <t>42292</t>
  </si>
  <si>
    <t>สิริวิมล</t>
  </si>
  <si>
    <t>รสจันทร์</t>
  </si>
  <si>
    <t>43900</t>
  </si>
  <si>
    <t>ณิชา</t>
  </si>
  <si>
    <t>อยู่สวัสดิ์</t>
  </si>
  <si>
    <t>43901</t>
  </si>
  <si>
    <t>ภัทรภรณ์</t>
  </si>
  <si>
    <t>โกมล</t>
  </si>
  <si>
    <t>41899</t>
  </si>
  <si>
    <t>ณฐชนนท์</t>
  </si>
  <si>
    <t>ผาสุข</t>
  </si>
  <si>
    <t>41910</t>
  </si>
  <si>
    <t>ภัทรภณ</t>
  </si>
  <si>
    <t>บุญประเสริฐ</t>
  </si>
  <si>
    <t>41915</t>
  </si>
  <si>
    <t>สวัชกร</t>
  </si>
  <si>
    <t>ดวงเดือน</t>
  </si>
  <si>
    <t>42060</t>
  </si>
  <si>
    <t>กิตติภพ</t>
  </si>
  <si>
    <t>เชื้อเพชร</t>
  </si>
  <si>
    <t>42063</t>
  </si>
  <si>
    <t>ธนวรรธน์</t>
  </si>
  <si>
    <t>นวมนิ่ม</t>
  </si>
  <si>
    <t>42067</t>
  </si>
  <si>
    <t>ปัณณวิชญ์</t>
  </si>
  <si>
    <t>ปรีเปรม</t>
  </si>
  <si>
    <t>42075</t>
  </si>
  <si>
    <t>สุภโชค</t>
  </si>
  <si>
    <t>ทรัพย์บัว</t>
  </si>
  <si>
    <t>42140</t>
  </si>
  <si>
    <t>ธนภูมิ</t>
  </si>
  <si>
    <t>เหลืองดี</t>
  </si>
  <si>
    <t>42190</t>
  </si>
  <si>
    <t>อัษฎกร</t>
  </si>
  <si>
    <t>ตาละลักษมณ์</t>
  </si>
  <si>
    <t>42217</t>
  </si>
  <si>
    <t>ชยากร</t>
  </si>
  <si>
    <t>เพิ่มทรัพย์</t>
  </si>
  <si>
    <t>42257</t>
  </si>
  <si>
    <t>กรภณ</t>
  </si>
  <si>
    <t>สินสวัสดิ์</t>
  </si>
  <si>
    <t>42259</t>
  </si>
  <si>
    <t>ชินปกรณ์</t>
  </si>
  <si>
    <t>กาญจนภูษิต</t>
  </si>
  <si>
    <t>42265</t>
  </si>
  <si>
    <t>ธีรภัทร</t>
  </si>
  <si>
    <t>โชคลาภ</t>
  </si>
  <si>
    <t>42266</t>
  </si>
  <si>
    <t>นนทภัทร</t>
  </si>
  <si>
    <t>แจ่มจำรัส</t>
  </si>
  <si>
    <t>42268</t>
  </si>
  <si>
    <t>ปุณยวิชญ์</t>
  </si>
  <si>
    <t>แพนพา</t>
  </si>
  <si>
    <t>43902</t>
  </si>
  <si>
    <t>เตชิน</t>
  </si>
  <si>
    <t>ทานา</t>
  </si>
  <si>
    <t>43904</t>
  </si>
  <si>
    <t>ปภังกร</t>
  </si>
  <si>
    <t>ฟักทองพรรณ</t>
  </si>
  <si>
    <t>43906</t>
  </si>
  <si>
    <t>จิระพจน์</t>
  </si>
  <si>
    <t>ลีลารังสี</t>
  </si>
  <si>
    <t>41927</t>
  </si>
  <si>
    <t>พิชญ์พธู</t>
  </si>
  <si>
    <t>สุกสี</t>
  </si>
  <si>
    <t>42047</t>
  </si>
  <si>
    <t>ธิญาดา</t>
  </si>
  <si>
    <t>แป้นแหลม</t>
  </si>
  <si>
    <t>42076</t>
  </si>
  <si>
    <t>กนิษฐา</t>
  </si>
  <si>
    <t>ปัจจุโส</t>
  </si>
  <si>
    <t>42078</t>
  </si>
  <si>
    <t>ณพัชญา</t>
  </si>
  <si>
    <t>พนาลัย</t>
  </si>
  <si>
    <t>42083</t>
  </si>
  <si>
    <t>เด็กหญิง</t>
  </si>
  <si>
    <t>ธารธรรมญา</t>
  </si>
  <si>
    <t>ศรีเมือง</t>
  </si>
  <si>
    <t>42084</t>
  </si>
  <si>
    <t>ธิดารัตน์</t>
  </si>
  <si>
    <t>งามสม</t>
  </si>
  <si>
    <t>42086</t>
  </si>
  <si>
    <t>นภัสวรรณ</t>
  </si>
  <si>
    <t>กวีกิจวิศิษฎ์</t>
  </si>
  <si>
    <t>42091</t>
  </si>
  <si>
    <t>ภัทรดา</t>
  </si>
  <si>
    <t>มหัทธนานุภาพ</t>
  </si>
  <si>
    <t>42092</t>
  </si>
  <si>
    <t>มนัสดา</t>
  </si>
  <si>
    <t>ร่ายเรือง</t>
  </si>
  <si>
    <t>42094</t>
  </si>
  <si>
    <t>ศุภาพิชญ์</t>
  </si>
  <si>
    <t>พูลพิพัฒน์</t>
  </si>
  <si>
    <t>42160</t>
  </si>
  <si>
    <t>พรปวีณ์</t>
  </si>
  <si>
    <t>มุ่งเอื้อมกลาง</t>
  </si>
  <si>
    <t>42170</t>
  </si>
  <si>
    <t>สรชา</t>
  </si>
  <si>
    <t>พัฒนาภากรณ์</t>
  </si>
  <si>
    <t>42205</t>
  </si>
  <si>
    <t>ปพิชญา</t>
  </si>
  <si>
    <t>เลิศอาวาส</t>
  </si>
  <si>
    <t>42243</t>
  </si>
  <si>
    <t>ปณาลี</t>
  </si>
  <si>
    <t>ภิรมย์รอด</t>
  </si>
  <si>
    <t>42280</t>
  </si>
  <si>
    <t>ปิยพัทร</t>
  </si>
  <si>
    <t>รักมิตร</t>
  </si>
  <si>
    <t>42282</t>
  </si>
  <si>
    <t>พัศธนัญญา</t>
  </si>
  <si>
    <t>รัตนานุพงศ์</t>
  </si>
  <si>
    <t>42287</t>
  </si>
  <si>
    <t>ศศิชา</t>
  </si>
  <si>
    <t>จันทร์แสง</t>
  </si>
  <si>
    <t>43905</t>
  </si>
  <si>
    <t>อภิชญา</t>
  </si>
  <si>
    <t>เอี่ยมศิริวงศ์</t>
  </si>
  <si>
    <t>41907</t>
  </si>
  <si>
    <t>ปัณณวัฒน์</t>
  </si>
  <si>
    <t>เดชสำราญ</t>
  </si>
  <si>
    <t>41993</t>
  </si>
  <si>
    <t>ศุภกฤฒ</t>
  </si>
  <si>
    <t>สำราญรัตน์</t>
  </si>
  <si>
    <t>42028</t>
  </si>
  <si>
    <t>ภาคภูมิ</t>
  </si>
  <si>
    <t>หลำเพชร</t>
  </si>
  <si>
    <t>42059</t>
  </si>
  <si>
    <t>ก้องภพ</t>
  </si>
  <si>
    <t>จันทร์นิล</t>
  </si>
  <si>
    <t>42061</t>
  </si>
  <si>
    <t>ณชพัฒน์</t>
  </si>
  <si>
    <t>หิรัญกุล</t>
  </si>
  <si>
    <t>42175</t>
  </si>
  <si>
    <t>ชวกร</t>
  </si>
  <si>
    <t>ปัตพี</t>
  </si>
  <si>
    <t>42180</t>
  </si>
  <si>
    <t>ธัญ</t>
  </si>
  <si>
    <t>วงศ์รัตนธรรม</t>
  </si>
  <si>
    <t>42185</t>
  </si>
  <si>
    <t>ยศกร</t>
  </si>
  <si>
    <t>พุ่มจิต</t>
  </si>
  <si>
    <t>42269</t>
  </si>
  <si>
    <t>พชรพล</t>
  </si>
  <si>
    <t>เปาริก</t>
  </si>
  <si>
    <t>42270</t>
  </si>
  <si>
    <t>ภาณุวัชร</t>
  </si>
  <si>
    <t>ศุภลักษณ์เลิศกุล</t>
  </si>
  <si>
    <t>43907</t>
  </si>
  <si>
    <t>ณัฐนันท์</t>
  </si>
  <si>
    <t>สุวรรณรักษา</t>
  </si>
  <si>
    <t>43908</t>
  </si>
  <si>
    <t>ธนาธิป</t>
  </si>
  <si>
    <t>นวลสุวรรณ</t>
  </si>
  <si>
    <t>43909</t>
  </si>
  <si>
    <t>ปภาวิน</t>
  </si>
  <si>
    <t>ทันใจ</t>
  </si>
  <si>
    <t>43910</t>
  </si>
  <si>
    <t>อนุชิต</t>
  </si>
  <si>
    <t>วงศ์พุทธะ</t>
  </si>
  <si>
    <t>43921</t>
  </si>
  <si>
    <t>วีระกิตติ์</t>
  </si>
  <si>
    <t>สินทวีธนาชัย</t>
  </si>
  <si>
    <t>41918</t>
  </si>
  <si>
    <t>กนกลักษณ์</t>
  </si>
  <si>
    <t>ลิขสิทธิพันธุ์</t>
  </si>
  <si>
    <t>41919</t>
  </si>
  <si>
    <t>ณัฐพัชร์</t>
  </si>
  <si>
    <t>ภัทรชัยยาคุปต์</t>
  </si>
  <si>
    <t>41922</t>
  </si>
  <si>
    <t>สุวรรณวงศ์</t>
  </si>
  <si>
    <t>41958</t>
  </si>
  <si>
    <t>จรรยาภรณ์</t>
  </si>
  <si>
    <t>ดอกรัก</t>
  </si>
  <si>
    <t>42053</t>
  </si>
  <si>
    <t>รดาบุญ</t>
  </si>
  <si>
    <t>บุญเต็ม</t>
  </si>
  <si>
    <t>42080</t>
  </si>
  <si>
    <t>ณัฐนรี</t>
  </si>
  <si>
    <t>อมรจุติ</t>
  </si>
  <si>
    <t>42082</t>
  </si>
  <si>
    <t>ทิพกัญญา</t>
  </si>
  <si>
    <t>ศรีถม</t>
  </si>
  <si>
    <t>42157</t>
  </si>
  <si>
    <t>ณัฐชานันท์</t>
  </si>
  <si>
    <t>หยกสุริยันต์</t>
  </si>
  <si>
    <t>42163</t>
  </si>
  <si>
    <t>พิชามญชุ์</t>
  </si>
  <si>
    <t>ขันติวีรวัฒน์</t>
  </si>
  <si>
    <t>42195</t>
  </si>
  <si>
    <t>กนกอร</t>
  </si>
  <si>
    <t>คงทอง</t>
  </si>
  <si>
    <t>42209</t>
  </si>
  <si>
    <t>พิมพ์วลัญช์</t>
  </si>
  <si>
    <t>พันธุ์พำนัก</t>
  </si>
  <si>
    <t>42245</t>
  </si>
  <si>
    <t>ปริยากร</t>
  </si>
  <si>
    <t>ล้วนเล็ก</t>
  </si>
  <si>
    <t>42276</t>
  </si>
  <si>
    <t>ทิพปภา</t>
  </si>
  <si>
    <t>นิลห้อย</t>
  </si>
  <si>
    <t>42279</t>
  </si>
  <si>
    <t>ปภาวรินทร์</t>
  </si>
  <si>
    <t>มุดาอุเส็น</t>
  </si>
  <si>
    <t>42286</t>
  </si>
  <si>
    <t>วรรณรัตน์</t>
  </si>
  <si>
    <t>โสตะทวิ</t>
  </si>
  <si>
    <t>43911</t>
  </si>
  <si>
    <t>กนกกาญจน์</t>
  </si>
  <si>
    <t>วงษ์กรณ์</t>
  </si>
  <si>
    <t>43912</t>
  </si>
  <si>
    <t>ชนิกานต์</t>
  </si>
  <si>
    <t>บุญเลี่ยม</t>
  </si>
  <si>
    <t>43913</t>
  </si>
  <si>
    <t>ณัฐพิมล</t>
  </si>
  <si>
    <t>วลัยรัตน์</t>
  </si>
  <si>
    <t>43914</t>
  </si>
  <si>
    <t>เพชรลดา</t>
  </si>
  <si>
    <t>อินเนียร</t>
  </si>
  <si>
    <t>43915</t>
  </si>
  <si>
    <t>เพียงกมล</t>
  </si>
  <si>
    <t>ทองปรีชา</t>
  </si>
  <si>
    <t>43916</t>
  </si>
  <si>
    <t>ภัทรธิดา</t>
  </si>
  <si>
    <t>เกียรติสี่สกุล</t>
  </si>
  <si>
    <t>41909</t>
  </si>
  <si>
    <t>เด็กชาย</t>
  </si>
  <si>
    <t>ภพธนภณ</t>
  </si>
  <si>
    <t>ปิ่นแก้ว</t>
  </si>
  <si>
    <t>41917</t>
  </si>
  <si>
    <t>สุวิจักขณ์</t>
  </si>
  <si>
    <t>หลวงชะอำ</t>
  </si>
  <si>
    <t>41936</t>
  </si>
  <si>
    <t>ณปภัช</t>
  </si>
  <si>
    <t>ไชยเสริฐ</t>
  </si>
  <si>
    <t>41994</t>
  </si>
  <si>
    <t>สถาพร</t>
  </si>
  <si>
    <t>นิลภานนท์</t>
  </si>
  <si>
    <t>42019</t>
  </si>
  <si>
    <t>ณัฐพงษ์</t>
  </si>
  <si>
    <t>ช่อเงิน</t>
  </si>
  <si>
    <t>42073</t>
  </si>
  <si>
    <t>วสุพล</t>
  </si>
  <si>
    <t>บุญจันทร์</t>
  </si>
  <si>
    <t>42218</t>
  </si>
  <si>
    <t>ธนดล</t>
  </si>
  <si>
    <t>นามปักษา</t>
  </si>
  <si>
    <t>42261</t>
  </si>
  <si>
    <t>ณัฐทพนธ์</t>
  </si>
  <si>
    <t>42263</t>
  </si>
  <si>
    <t>ธนกฤต</t>
  </si>
  <si>
    <t>นวลมาตร</t>
  </si>
  <si>
    <t>43918</t>
  </si>
  <si>
    <t>กิตติพศ</t>
  </si>
  <si>
    <t>พรายแสง</t>
  </si>
  <si>
    <t>43919</t>
  </si>
  <si>
    <t>นพรุจ</t>
  </si>
  <si>
    <t>สุขสบาย</t>
  </si>
  <si>
    <t>43920</t>
  </si>
  <si>
    <t>แซ่ลิ้ม</t>
  </si>
  <si>
    <t>43922</t>
  </si>
  <si>
    <t>อัครพล</t>
  </si>
  <si>
    <t>ไม่ล่าใคร</t>
  </si>
  <si>
    <t>43941</t>
  </si>
  <si>
    <t>กฤษกร</t>
  </si>
  <si>
    <t>ทองไทย</t>
  </si>
  <si>
    <t>41929</t>
  </si>
  <si>
    <t>วัลลภา</t>
  </si>
  <si>
    <t>แนบถนอม</t>
  </si>
  <si>
    <t>41930</t>
  </si>
  <si>
    <t>วิสุทธิพร</t>
  </si>
  <si>
    <t>ถาวรวิสิทธิ์</t>
  </si>
  <si>
    <t>41931</t>
  </si>
  <si>
    <t>อรณัชชา</t>
  </si>
  <si>
    <t>มงคล</t>
  </si>
  <si>
    <t>42002</t>
  </si>
  <si>
    <t>ณัฏฐณิชา</t>
  </si>
  <si>
    <t>มงคลธนตระกูล</t>
  </si>
  <si>
    <t>42042</t>
  </si>
  <si>
    <t>ณภาภัช</t>
  </si>
  <si>
    <t>หอศิวาลัย</t>
  </si>
  <si>
    <t>42079</t>
  </si>
  <si>
    <t>อมรเรืองวาณิชย์</t>
  </si>
  <si>
    <t>42090</t>
  </si>
  <si>
    <t>ไพรินทร์</t>
  </si>
  <si>
    <t>พันธ์เพิ่ม</t>
  </si>
  <si>
    <t>42093</t>
  </si>
  <si>
    <t>ศิศิรา</t>
  </si>
  <si>
    <t>จันทร์ภักดี</t>
  </si>
  <si>
    <t>42200</t>
  </si>
  <si>
    <t>ณัฏฐ์ชยา</t>
  </si>
  <si>
    <t>บุญมี</t>
  </si>
  <si>
    <t>42210</t>
  </si>
  <si>
    <t>พุทธรักษา</t>
  </si>
  <si>
    <t>อารีย์</t>
  </si>
  <si>
    <t>42211</t>
  </si>
  <si>
    <t>รุจรวี</t>
  </si>
  <si>
    <t>กุศลสุข</t>
  </si>
  <si>
    <t>42238</t>
  </si>
  <si>
    <t>ครองขวัญ</t>
  </si>
  <si>
    <t>42274</t>
  </si>
  <si>
    <t>คณัสนันท์</t>
  </si>
  <si>
    <t>สถานสุข</t>
  </si>
  <si>
    <t>42290</t>
  </si>
  <si>
    <t>สรัญรัตน์</t>
  </si>
  <si>
    <t>หมั่นกิจ</t>
  </si>
  <si>
    <t>43923</t>
  </si>
  <si>
    <t>ณัฐธยาน์</t>
  </si>
  <si>
    <t>มลคล้ำ</t>
  </si>
  <si>
    <t>43924</t>
  </si>
  <si>
    <t>ณิชกานต์</t>
  </si>
  <si>
    <t>จอมสูง</t>
  </si>
  <si>
    <t>43925</t>
  </si>
  <si>
    <t>ปวริศา</t>
  </si>
  <si>
    <t>43926</t>
  </si>
  <si>
    <t>พรสวรรค์</t>
  </si>
  <si>
    <t>ปานทอง</t>
  </si>
  <si>
    <t>43927</t>
  </si>
  <si>
    <t>พิชญา</t>
  </si>
  <si>
    <t>สอนพันธุ์</t>
  </si>
  <si>
    <t>43928</t>
  </si>
  <si>
    <t>โศภิษฐา</t>
  </si>
  <si>
    <t>กรกุม</t>
  </si>
  <si>
    <t>43929</t>
  </si>
  <si>
    <t>อภิญญา</t>
  </si>
  <si>
    <t>สมุทรผ่อง</t>
  </si>
  <si>
    <t>43958</t>
  </si>
  <si>
    <t>ทัชชภร</t>
  </si>
  <si>
    <t>นิลเรือง</t>
  </si>
  <si>
    <t>41898</t>
  </si>
  <si>
    <t>กีรติ</t>
  </si>
  <si>
    <t>วรรณเลิศ</t>
  </si>
  <si>
    <t>41937</t>
  </si>
  <si>
    <t>ธนกร</t>
  </si>
  <si>
    <t>41977</t>
  </si>
  <si>
    <t>จักรพันธ์</t>
  </si>
  <si>
    <t>แตงรอด</t>
  </si>
  <si>
    <t>41984</t>
  </si>
  <si>
    <t>ปกป้อง</t>
  </si>
  <si>
    <t>เทศยิ้ม</t>
  </si>
  <si>
    <t>41992</t>
  </si>
  <si>
    <t>วรวิช</t>
  </si>
  <si>
    <t>ประกอบผล</t>
  </si>
  <si>
    <t>42024</t>
  </si>
  <si>
    <t>ธนากร</t>
  </si>
  <si>
    <t>ทรัพย์มา</t>
  </si>
  <si>
    <t>42034</t>
  </si>
  <si>
    <t>ศิรวัฒม์</t>
  </si>
  <si>
    <t>เจ็กภู่</t>
  </si>
  <si>
    <t>42095</t>
  </si>
  <si>
    <t>ไกรวิชญ์</t>
  </si>
  <si>
    <t>กิติยะ</t>
  </si>
  <si>
    <t>42108</t>
  </si>
  <si>
    <t>ภัทรพัฒน์</t>
  </si>
  <si>
    <t>คำมูล</t>
  </si>
  <si>
    <t>42173</t>
  </si>
  <si>
    <t>กาญจน์กีรติ</t>
  </si>
  <si>
    <t>อรรถจันทร์</t>
  </si>
  <si>
    <t>42186</t>
  </si>
  <si>
    <t>วงศธรณ์</t>
  </si>
  <si>
    <t>มั่นการ</t>
  </si>
  <si>
    <t>42216</t>
  </si>
  <si>
    <t>กิตติภัทท์</t>
  </si>
  <si>
    <t>ม่วงงาม</t>
  </si>
  <si>
    <t>42230</t>
  </si>
  <si>
    <t>วีรภัทร</t>
  </si>
  <si>
    <t>วุฒิสาร</t>
  </si>
  <si>
    <t>42262</t>
  </si>
  <si>
    <t>ณัท</t>
  </si>
  <si>
    <t>เชาวนะ มูลนาม</t>
  </si>
  <si>
    <t>43930</t>
  </si>
  <si>
    <t>ชิติพัทธ์</t>
  </si>
  <si>
    <t>ไทยเทศ</t>
  </si>
  <si>
    <t>43931</t>
  </si>
  <si>
    <t>ธรรมาภรณ์</t>
  </si>
  <si>
    <t>ชัยรูป</t>
  </si>
  <si>
    <t>43932</t>
  </si>
  <si>
    <t>รังสยาม</t>
  </si>
  <si>
    <t>พรมเชย</t>
  </si>
  <si>
    <t>43933</t>
  </si>
  <si>
    <t>โรจน์ศักดิ์</t>
  </si>
  <si>
    <t>สัมพันธ์</t>
  </si>
  <si>
    <t>43934</t>
  </si>
  <si>
    <t>วีรชิต</t>
  </si>
  <si>
    <t>ศรีนาค</t>
  </si>
  <si>
    <t>41932</t>
  </si>
  <si>
    <t>อลีเซีย</t>
  </si>
  <si>
    <t>แสงมณี</t>
  </si>
  <si>
    <t>41965</t>
  </si>
  <si>
    <t>พัทธ์ธีรา</t>
  </si>
  <si>
    <t>นาคสวัสดิ์</t>
  </si>
  <si>
    <t>41997</t>
  </si>
  <si>
    <t>กัญญาวัชร</t>
  </si>
  <si>
    <t>รื่นอารมย์</t>
  </si>
  <si>
    <t>42007</t>
  </si>
  <si>
    <t>ภัทรภร</t>
  </si>
  <si>
    <t>พรหมเรือง</t>
  </si>
  <si>
    <t>42014</t>
  </si>
  <si>
    <t>อภิสรา</t>
  </si>
  <si>
    <t>เทียนภู่</t>
  </si>
  <si>
    <t>42050</t>
  </si>
  <si>
    <t>ปรียาภรณ์</t>
  </si>
  <si>
    <t>วงหาริมาตย์</t>
  </si>
  <si>
    <t>42117</t>
  </si>
  <si>
    <t>จิราพัชร</t>
  </si>
  <si>
    <t>ก๊วยศิริกุล</t>
  </si>
  <si>
    <t>42126</t>
  </si>
  <si>
    <t>เปมิกา</t>
  </si>
  <si>
    <t>พหุพันธ์</t>
  </si>
  <si>
    <t>42132</t>
  </si>
  <si>
    <t>เมธปรียา</t>
  </si>
  <si>
    <t>มาลาสมรส</t>
  </si>
  <si>
    <t>42196</t>
  </si>
  <si>
    <t>กวิสรา</t>
  </si>
  <si>
    <t>สังข์ทอง</t>
  </si>
  <si>
    <t>42204</t>
  </si>
  <si>
    <t>ปณิดา</t>
  </si>
  <si>
    <t>คมปาน</t>
  </si>
  <si>
    <t>42214</t>
  </si>
  <si>
    <t>อาทิตยา</t>
  </si>
  <si>
    <t>แก้วผนึก</t>
  </si>
  <si>
    <t>42246</t>
  </si>
  <si>
    <t>ปุณยนุช</t>
  </si>
  <si>
    <t>นาคนคร</t>
  </si>
  <si>
    <t>42255</t>
  </si>
  <si>
    <t>อรปรียา</t>
  </si>
  <si>
    <t>บุญศักดิ์</t>
  </si>
  <si>
    <t>42288</t>
  </si>
  <si>
    <t>บัวเกิด</t>
  </si>
  <si>
    <t>43935</t>
  </si>
  <si>
    <t>กัลยารัตน์</t>
  </si>
  <si>
    <t>ความเพียร</t>
  </si>
  <si>
    <t>43936</t>
  </si>
  <si>
    <t>กิตติยา</t>
  </si>
  <si>
    <t>คันธรักษ์</t>
  </si>
  <si>
    <t>43937</t>
  </si>
  <si>
    <t>ณัฐณิชา</t>
  </si>
  <si>
    <t>พันธ์ฟัก</t>
  </si>
  <si>
    <t>43938</t>
  </si>
  <si>
    <t>หฤทชนัน</t>
  </si>
  <si>
    <t>วรรณาวงษ์</t>
  </si>
  <si>
    <t>43939</t>
  </si>
  <si>
    <t>อัญชิสา</t>
  </si>
  <si>
    <t>ศรีเพชร</t>
  </si>
  <si>
    <t>43940</t>
  </si>
  <si>
    <t>แอมีเลีย</t>
  </si>
  <si>
    <t>เชีย</t>
  </si>
  <si>
    <t>41902</t>
  </si>
  <si>
    <t>ธนโชติ</t>
  </si>
  <si>
    <t>บริรักษ์</t>
  </si>
  <si>
    <t>41941</t>
  </si>
  <si>
    <t>นพพร</t>
  </si>
  <si>
    <t>ศรีจินดา</t>
  </si>
  <si>
    <t>41978</t>
  </si>
  <si>
    <t>ชุติพนธ์</t>
  </si>
  <si>
    <t>ช่ออบเชย</t>
  </si>
  <si>
    <t>41985</t>
  </si>
  <si>
    <t>พงศ์ธยศ</t>
  </si>
  <si>
    <t>คูณทวี</t>
  </si>
  <si>
    <t>42026</t>
  </si>
  <si>
    <t>ประพัฒน์</t>
  </si>
  <si>
    <t>แย้มจ่าเมือง</t>
  </si>
  <si>
    <t>42035</t>
  </si>
  <si>
    <t>ศิริพัฒน์</t>
  </si>
  <si>
    <t>นามชุ่ม</t>
  </si>
  <si>
    <t>42096</t>
  </si>
  <si>
    <t>ชานนท์</t>
  </si>
  <si>
    <t>คงทวี</t>
  </si>
  <si>
    <t>42109</t>
  </si>
  <si>
    <t>ภาวัต</t>
  </si>
  <si>
    <t>เนื้อนิ่มวัฒนา</t>
  </si>
  <si>
    <t>42174</t>
  </si>
  <si>
    <t>กิตติคุณ</t>
  </si>
  <si>
    <t>หะดี</t>
  </si>
  <si>
    <t>42187</t>
  </si>
  <si>
    <t>วิปัสสก</t>
  </si>
  <si>
    <t>อมดวง</t>
  </si>
  <si>
    <t>42219</t>
  </si>
  <si>
    <t>ธนภัทร</t>
  </si>
  <si>
    <t>เจิมสุวรรณ</t>
  </si>
  <si>
    <t>42231</t>
  </si>
  <si>
    <t>วีร์วลิต</t>
  </si>
  <si>
    <t>รอดภัย</t>
  </si>
  <si>
    <t>42267</t>
  </si>
  <si>
    <t>ลิ้มเจริญ</t>
  </si>
  <si>
    <t>43942</t>
  </si>
  <si>
    <t>ณัฐพล</t>
  </si>
  <si>
    <t>เสมเถื่อน</t>
  </si>
  <si>
    <t>43943</t>
  </si>
  <si>
    <t>พอเพียง</t>
  </si>
  <si>
    <t>ฤทธิแผลง</t>
  </si>
  <si>
    <t>43944</t>
  </si>
  <si>
    <t>รณกฤต</t>
  </si>
  <si>
    <t>สันติวิกรานนท์</t>
  </si>
  <si>
    <t>43945</t>
  </si>
  <si>
    <t>ศุภากร</t>
  </si>
  <si>
    <t>อ่วมรอด</t>
  </si>
  <si>
    <t>44088</t>
  </si>
  <si>
    <t>วรเมธ</t>
  </si>
  <si>
    <t>เย็นใส</t>
  </si>
  <si>
    <t>44089</t>
  </si>
  <si>
    <t>ปริยวิศว์</t>
  </si>
  <si>
    <t>เชยเล็ก</t>
  </si>
  <si>
    <t>41955</t>
  </si>
  <si>
    <t>กษิรา</t>
  </si>
  <si>
    <t>แสงล้ำ</t>
  </si>
  <si>
    <t>41966</t>
  </si>
  <si>
    <t>พิชชานันท์</t>
  </si>
  <si>
    <t>ตราชูนิต</t>
  </si>
  <si>
    <t>41998</t>
  </si>
  <si>
    <t>กานต์พิชชา</t>
  </si>
  <si>
    <t>ใจเด็ด</t>
  </si>
  <si>
    <t>42008</t>
  </si>
  <si>
    <t>ภัทรวดี</t>
  </si>
  <si>
    <t>ยินชัย</t>
  </si>
  <si>
    <t>42038</t>
  </si>
  <si>
    <t>กุลณณิช</t>
  </si>
  <si>
    <t>อ้อยทอง</t>
  </si>
  <si>
    <t>42051</t>
  </si>
  <si>
    <t>ปาณรวิน</t>
  </si>
  <si>
    <t>ผาดี</t>
  </si>
  <si>
    <t>42118</t>
  </si>
  <si>
    <t>ซาร่า</t>
  </si>
  <si>
    <t>ลอนดอน</t>
  </si>
  <si>
    <t>42127</t>
  </si>
  <si>
    <t>พรลภัส</t>
  </si>
  <si>
    <t>บัวเรือง</t>
  </si>
  <si>
    <t>42133</t>
  </si>
  <si>
    <t>ยลธิดา</t>
  </si>
  <si>
    <t>วันเต็ม</t>
  </si>
  <si>
    <t>42197</t>
  </si>
  <si>
    <t>จิดาภา</t>
  </si>
  <si>
    <t>บุญนำ</t>
  </si>
  <si>
    <t>42206</t>
  </si>
  <si>
    <t>ปภาวรินทร์ภรณ์</t>
  </si>
  <si>
    <t>กลิ่นพ่วง</t>
  </si>
  <si>
    <t>42236</t>
  </si>
  <si>
    <t>กมลวรรณ</t>
  </si>
  <si>
    <t>ทับล้อม</t>
  </si>
  <si>
    <t>42248</t>
  </si>
  <si>
    <t>แพรวา</t>
  </si>
  <si>
    <t>สินฉลอง</t>
  </si>
  <si>
    <t>42256</t>
  </si>
  <si>
    <t>อุไรวรรณ</t>
  </si>
  <si>
    <t>สุขสวัสดิ์</t>
  </si>
  <si>
    <t>42289</t>
  </si>
  <si>
    <t>สมิตานัน</t>
  </si>
  <si>
    <t>มุขศรี</t>
  </si>
  <si>
    <t>43946</t>
  </si>
  <si>
    <t>ธัญญาเรศ</t>
  </si>
  <si>
    <t>แหยมน้อย</t>
  </si>
  <si>
    <t>43947</t>
  </si>
  <si>
    <t>พัทธนันท์</t>
  </si>
  <si>
    <t>อินทร์ปรุง</t>
  </si>
  <si>
    <t>43948</t>
  </si>
  <si>
    <t>พิมภัสส์</t>
  </si>
  <si>
    <t>กุลแก้ว</t>
  </si>
  <si>
    <t>43949</t>
  </si>
  <si>
    <t>รสสุคนธ์</t>
  </si>
  <si>
    <t>มูลลัง</t>
  </si>
  <si>
    <t>43950</t>
  </si>
  <si>
    <t>วณิชยา</t>
  </si>
  <si>
    <t>อินทร์รุ่ง</t>
  </si>
  <si>
    <t>43951</t>
  </si>
  <si>
    <t>ศิริรัตน์</t>
  </si>
  <si>
    <t>ชื่นกมล</t>
  </si>
  <si>
    <t>41942</t>
  </si>
  <si>
    <t>ปุญญพัฒน์</t>
  </si>
  <si>
    <t>สระแก้ว</t>
  </si>
  <si>
    <t>41945</t>
  </si>
  <si>
    <t>พลภัทร</t>
  </si>
  <si>
    <t>เลือดแดง</t>
  </si>
  <si>
    <t>41979</t>
  </si>
  <si>
    <t>ฐิติวัฒน์</t>
  </si>
  <si>
    <t>ขำทวี</t>
  </si>
  <si>
    <t>41987</t>
  </si>
  <si>
    <t>พัสกร</t>
  </si>
  <si>
    <t>บุญสนอง</t>
  </si>
  <si>
    <t>41996</t>
  </si>
  <si>
    <t>อภิรัชฏ์</t>
  </si>
  <si>
    <t>สัพโส</t>
  </si>
  <si>
    <t>42027</t>
  </si>
  <si>
    <t>โปรดเกล้า</t>
  </si>
  <si>
    <t>สนพลาย</t>
  </si>
  <si>
    <t>42036</t>
  </si>
  <si>
    <t>ศุภกร</t>
  </si>
  <si>
    <t>เดชเพชร</t>
  </si>
  <si>
    <t>42098</t>
  </si>
  <si>
    <t>ณัทคุณ</t>
  </si>
  <si>
    <t>ขวัญทอง</t>
  </si>
  <si>
    <t>42111</t>
  </si>
  <si>
    <t>วริทธิ์ธร</t>
  </si>
  <si>
    <t>สามศรีทอง</t>
  </si>
  <si>
    <t>42176</t>
  </si>
  <si>
    <t>ณัฐชนน</t>
  </si>
  <si>
    <t>เสริมบุญ</t>
  </si>
  <si>
    <t>42188</t>
  </si>
  <si>
    <t>อโณทัย</t>
  </si>
  <si>
    <t>เชื้อดลสุข</t>
  </si>
  <si>
    <t>42223</t>
  </si>
  <si>
    <t>นราธิป</t>
  </si>
  <si>
    <t>จันทร์หล้า</t>
  </si>
  <si>
    <t>42232</t>
  </si>
  <si>
    <t>ศิวพันธ์</t>
  </si>
  <si>
    <t>อยู่เจริญ</t>
  </si>
  <si>
    <t>42271</t>
  </si>
  <si>
    <t>สรวิชญ์</t>
  </si>
  <si>
    <t>สุนทร</t>
  </si>
  <si>
    <t>43952</t>
  </si>
  <si>
    <t>ณัฐกรณ์</t>
  </si>
  <si>
    <t>กาญจนเกตุ</t>
  </si>
  <si>
    <t>43953</t>
  </si>
  <si>
    <t>ธรรมรัฐ</t>
  </si>
  <si>
    <t>สุนทรโชติ</t>
  </si>
  <si>
    <t>43954</t>
  </si>
  <si>
    <t>เครื่องทิพย์</t>
  </si>
  <si>
    <t>43955</t>
  </si>
  <si>
    <t>นิติรัตน์</t>
  </si>
  <si>
    <t>43956</t>
  </si>
  <si>
    <t>44090</t>
  </si>
  <si>
    <t>วศินท์</t>
  </si>
  <si>
    <t>ขาวถิ่น</t>
  </si>
  <si>
    <t>41957</t>
  </si>
  <si>
    <t>คุณัญญา</t>
  </si>
  <si>
    <t>มิ่งเชื้อ</t>
  </si>
  <si>
    <t>41967</t>
  </si>
  <si>
    <t>พิมชญา</t>
  </si>
  <si>
    <t>แสงกระจ่าง</t>
  </si>
  <si>
    <t>41999</t>
  </si>
  <si>
    <t>จิรวดี</t>
  </si>
  <si>
    <t>นาคะสิทธิ์</t>
  </si>
  <si>
    <t>42009</t>
  </si>
  <si>
    <t>แสงเงิน</t>
  </si>
  <si>
    <t>42039</t>
  </si>
  <si>
    <t>จิตราภรณ์</t>
  </si>
  <si>
    <t>ปลั่งขำ</t>
  </si>
  <si>
    <t>42052</t>
  </si>
  <si>
    <t>พิมชนก</t>
  </si>
  <si>
    <t>พุ่มจันทร์</t>
  </si>
  <si>
    <t>42119</t>
  </si>
  <si>
    <t>ณัฐชา</t>
  </si>
  <si>
    <t>บุญเพ็ง</t>
  </si>
  <si>
    <t>42128</t>
  </si>
  <si>
    <t>พัชรพร</t>
  </si>
  <si>
    <t>เทพอยู่</t>
  </si>
  <si>
    <t>42134</t>
  </si>
  <si>
    <t>ศศินิภา</t>
  </si>
  <si>
    <t>จันทร์ถาวร</t>
  </si>
  <si>
    <t>42198</t>
  </si>
  <si>
    <t>มาลากรรณ์</t>
  </si>
  <si>
    <t>42207</t>
  </si>
  <si>
    <t>ปราชญ์สวรรค์</t>
  </si>
  <si>
    <t>ณะกองดี</t>
  </si>
  <si>
    <t>42239</t>
  </si>
  <si>
    <t>ณัฐชยา</t>
  </si>
  <si>
    <t>คงประเสริฐ</t>
  </si>
  <si>
    <t>42250</t>
  </si>
  <si>
    <t>ภาสินี</t>
  </si>
  <si>
    <t>เชิดฉาย</t>
  </si>
  <si>
    <t>42273</t>
  </si>
  <si>
    <t>กันต์วรินทร์</t>
  </si>
  <si>
    <t>นวมสุข</t>
  </si>
  <si>
    <t>43957</t>
  </si>
  <si>
    <t>ชนิศา</t>
  </si>
  <si>
    <t>แสงหิ่งห้อย</t>
  </si>
  <si>
    <t>43959</t>
  </si>
  <si>
    <t>ธิดากานต์</t>
  </si>
  <si>
    <t>ทิมเมฆ</t>
  </si>
  <si>
    <t>43960</t>
  </si>
  <si>
    <t>นัทธมน</t>
  </si>
  <si>
    <t>จันทร์เจ้า</t>
  </si>
  <si>
    <t>43961</t>
  </si>
  <si>
    <t>ปวีณ์นุช</t>
  </si>
  <si>
    <t>ตันสกุล</t>
  </si>
  <si>
    <t>43962</t>
  </si>
  <si>
    <t>วิลาสินี</t>
  </si>
  <si>
    <t>ใจทน</t>
  </si>
  <si>
    <t>43963</t>
  </si>
  <si>
    <t>สุพิชญา</t>
  </si>
  <si>
    <t>คำรักษ์</t>
  </si>
  <si>
    <t>41905</t>
  </si>
  <si>
    <t>เตชินท์</t>
  </si>
  <si>
    <t>เจริญรักษ์</t>
  </si>
  <si>
    <t>41911</t>
  </si>
  <si>
    <t>ภูริณัฐ</t>
  </si>
  <si>
    <t>เพิ่มสิน</t>
  </si>
  <si>
    <t>41980</t>
  </si>
  <si>
    <t>ณราชัย</t>
  </si>
  <si>
    <t>สว่างทอง</t>
  </si>
  <si>
    <t>ซ่อมแล้ว</t>
  </si>
  <si>
    <t>41988</t>
  </si>
  <si>
    <t>ภัทรพล</t>
  </si>
  <si>
    <t>กฤษติชัย</t>
  </si>
  <si>
    <t>42017</t>
  </si>
  <si>
    <t>กรวิชญ์</t>
  </si>
  <si>
    <t>ธารา</t>
  </si>
  <si>
    <t>42030</t>
  </si>
  <si>
    <t>ลัญฉกร</t>
  </si>
  <si>
    <t>จันทร</t>
  </si>
  <si>
    <t>42037</t>
  </si>
  <si>
    <t>อุกฤษฏ์</t>
  </si>
  <si>
    <t>อรุณรัตน์</t>
  </si>
  <si>
    <t>42101</t>
  </si>
  <si>
    <t>ธีรเดช</t>
  </si>
  <si>
    <t>สดใส</t>
  </si>
  <si>
    <t>42112</t>
  </si>
  <si>
    <t>เรืองหยอย</t>
  </si>
  <si>
    <t>42177</t>
  </si>
  <si>
    <t>ณัฐวัฒน์</t>
  </si>
  <si>
    <t>คชกฤษ</t>
  </si>
  <si>
    <t>42191</t>
  </si>
  <si>
    <t>อาทิตย์</t>
  </si>
  <si>
    <t>ศรีทอง</t>
  </si>
  <si>
    <t>42225</t>
  </si>
  <si>
    <t>ปานพันธุ์</t>
  </si>
  <si>
    <t>42234</t>
  </si>
  <si>
    <t>สรุจ</t>
  </si>
  <si>
    <t>แจ่มใส</t>
  </si>
  <si>
    <t>43964</t>
  </si>
  <si>
    <t>ญาณศรณ์</t>
  </si>
  <si>
    <t>ศรีจันทร์</t>
  </si>
  <si>
    <t>43965</t>
  </si>
  <si>
    <t>ฐิตพัฒน์</t>
  </si>
  <si>
    <t>ปุ้ยธนาวัฒน์</t>
  </si>
  <si>
    <t>43966</t>
  </si>
  <si>
    <t>ปฏิภาณ</t>
  </si>
  <si>
    <t>ฉายแสง</t>
  </si>
  <si>
    <t>43967</t>
  </si>
  <si>
    <t>พีรพัฒน์</t>
  </si>
  <si>
    <t>พรหมมิ</t>
  </si>
  <si>
    <t>43968</t>
  </si>
  <si>
    <t>อรินทร</t>
  </si>
  <si>
    <t>ม่วงอุมิงค์</t>
  </si>
  <si>
    <t>41923</t>
  </si>
  <si>
    <t>เปี่ยมสุข</t>
  </si>
  <si>
    <t>ศรัทธาธรรม</t>
  </si>
  <si>
    <t>41961</t>
  </si>
  <si>
    <t>ทิพรดา</t>
  </si>
  <si>
    <t>ม่วงทอง</t>
  </si>
  <si>
    <t>41970</t>
  </si>
  <si>
    <t>ลลิตา</t>
  </si>
  <si>
    <t>ขำพวง</t>
  </si>
  <si>
    <t>42000</t>
  </si>
  <si>
    <t>ชาลิสา</t>
  </si>
  <si>
    <t>อินชื่นใจ</t>
  </si>
  <si>
    <t>42010</t>
  </si>
  <si>
    <t>ลภาภัทร</t>
  </si>
  <si>
    <t>ลอยทอง</t>
  </si>
  <si>
    <t>42043</t>
  </si>
  <si>
    <t>ณัชทิชา</t>
  </si>
  <si>
    <t>สายันต์</t>
  </si>
  <si>
    <t>42056</t>
  </si>
  <si>
    <t>ศศิภาส์</t>
  </si>
  <si>
    <t>พงศ์บุณย์ดี</t>
  </si>
  <si>
    <t>42123</t>
  </si>
  <si>
    <t>ปทิตตา</t>
  </si>
  <si>
    <t>บุญแท้</t>
  </si>
  <si>
    <t>42129</t>
  </si>
  <si>
    <t>ภูษณิศา</t>
  </si>
  <si>
    <t>อิ่มสมบัติ</t>
  </si>
  <si>
    <t>42135</t>
  </si>
  <si>
    <t>สิริยากร</t>
  </si>
  <si>
    <t>หอมชะเอม</t>
  </si>
  <si>
    <t>42199</t>
  </si>
  <si>
    <t>ชนิดาภา</t>
  </si>
  <si>
    <t>ศรีอำนวย</t>
  </si>
  <si>
    <t>42208</t>
  </si>
  <si>
    <t>พิชญาภา</t>
  </si>
  <si>
    <t>เทียมทัด</t>
  </si>
  <si>
    <t>42240</t>
  </si>
  <si>
    <t>ณัฐสินี</t>
  </si>
  <si>
    <t>มีสุข</t>
  </si>
  <si>
    <t>42252</t>
  </si>
  <si>
    <t>สิรภัทร</t>
  </si>
  <si>
    <t>แก้วจินดา</t>
  </si>
  <si>
    <t>42275</t>
  </si>
  <si>
    <t>ชนัญธิดา</t>
  </si>
  <si>
    <t>เทศสาลี</t>
  </si>
  <si>
    <t>43969</t>
  </si>
  <si>
    <t>มายืนยง</t>
  </si>
  <si>
    <t>43970</t>
  </si>
  <si>
    <t>ชิดชนก</t>
  </si>
  <si>
    <t>รักอักษร</t>
  </si>
  <si>
    <t>43971</t>
  </si>
  <si>
    <t>ไชยสาส์น</t>
  </si>
  <si>
    <t>43972</t>
  </si>
  <si>
    <t>พุ่มนุช</t>
  </si>
  <si>
    <t>43973</t>
  </si>
  <si>
    <t>แซ่จัง</t>
  </si>
  <si>
    <t>43974</t>
  </si>
  <si>
    <t>วิรากานต์</t>
  </si>
  <si>
    <t>แก้วฉวี</t>
  </si>
  <si>
    <t>43975</t>
  </si>
  <si>
    <t>อภิษฐา</t>
  </si>
  <si>
    <t>41933</t>
  </si>
  <si>
    <t>ชัยสิทธิ์</t>
  </si>
  <si>
    <t>เรืองน้อย</t>
  </si>
  <si>
    <t>41946</t>
  </si>
  <si>
    <t>นามทิพย์</t>
  </si>
  <si>
    <t>41982</t>
  </si>
  <si>
    <t>ธีณภัทรสรณ์</t>
  </si>
  <si>
    <t>แจ่มนาม</t>
  </si>
  <si>
    <t>41990</t>
  </si>
  <si>
    <t>ภูเบศ</t>
  </si>
  <si>
    <t>จันทร์ผ่อง</t>
  </si>
  <si>
    <t>42022</t>
  </si>
  <si>
    <t>ธชาธร</t>
  </si>
  <si>
    <t>ชัยมงคลเลิศ</t>
  </si>
  <si>
    <t>42032</t>
  </si>
  <si>
    <t>วรปรัชญ์</t>
  </si>
  <si>
    <t>จันทะทัง</t>
  </si>
  <si>
    <t>42065</t>
  </si>
  <si>
    <t>นราวิชญ์</t>
  </si>
  <si>
    <t>แก้วชิงดวง</t>
  </si>
  <si>
    <t>42102</t>
  </si>
  <si>
    <t>บูรพา</t>
  </si>
  <si>
    <t>จิตตวิสุทธิกุล</t>
  </si>
  <si>
    <t>42113</t>
  </si>
  <si>
    <t>นุตรักษ์</t>
  </si>
  <si>
    <t>42179</t>
  </si>
  <si>
    <t>ธนคุณ</t>
  </si>
  <si>
    <t>โกศลนิรัติวงษ์</t>
  </si>
  <si>
    <t>42192</t>
  </si>
  <si>
    <t>อิทธิพันธ์</t>
  </si>
  <si>
    <t>ปรีชาชัยพานิช</t>
  </si>
  <si>
    <t>42226</t>
  </si>
  <si>
    <t>42235</t>
  </si>
  <si>
    <t>เอกรินทร์</t>
  </si>
  <si>
    <t>หมวกผึ้ง</t>
  </si>
  <si>
    <t>43976</t>
  </si>
  <si>
    <t>บัญชา</t>
  </si>
  <si>
    <t>สุขอุทัย</t>
  </si>
  <si>
    <t>43977</t>
  </si>
  <si>
    <t>เขียวมะนี</t>
  </si>
  <si>
    <t>43978</t>
  </si>
  <si>
    <t>สิริณัฎฐ์</t>
  </si>
  <si>
    <t>บุญเกตุ</t>
  </si>
  <si>
    <t>43979</t>
  </si>
  <si>
    <t>อรรถชัย</t>
  </si>
  <si>
    <t>เนียมหุ่น</t>
  </si>
  <si>
    <t>43980</t>
  </si>
  <si>
    <t>อาชชวิน</t>
  </si>
  <si>
    <t>หงษ์ษา</t>
  </si>
  <si>
    <t>41924</t>
  </si>
  <si>
    <t>ไปรยา</t>
  </si>
  <si>
    <t>เฟื่องนภากิจ</t>
  </si>
  <si>
    <t>41962</t>
  </si>
  <si>
    <t>นันทิชา</t>
  </si>
  <si>
    <t>เสียงล้ำ</t>
  </si>
  <si>
    <t>41971</t>
  </si>
  <si>
    <t>ศริญญา</t>
  </si>
  <si>
    <t>สุขวงษ์</t>
  </si>
  <si>
    <t>42003</t>
  </si>
  <si>
    <t>ทัศพร</t>
  </si>
  <si>
    <t>ขำสวัสดิ์</t>
  </si>
  <si>
    <t>42011</t>
  </si>
  <si>
    <t>วรัชญา</t>
  </si>
  <si>
    <t>ยิ้มละมัย</t>
  </si>
  <si>
    <t>42046</t>
  </si>
  <si>
    <t>ธัญญภัสร์</t>
  </si>
  <si>
    <t>เสือนาค</t>
  </si>
  <si>
    <t>42058</t>
  </si>
  <si>
    <t>สุภัสสร</t>
  </si>
  <si>
    <t>42124</t>
  </si>
  <si>
    <t>ปุญญิสา</t>
  </si>
  <si>
    <t>เปี่ยมโชคอนันต์</t>
  </si>
  <si>
    <t>42130</t>
  </si>
  <si>
    <t>มณฐกาญจน์</t>
  </si>
  <si>
    <t>กล่ำทอง</t>
  </si>
  <si>
    <t>42136</t>
  </si>
  <si>
    <t>อธิชา</t>
  </si>
  <si>
    <t>เก้าลิ้ม</t>
  </si>
  <si>
    <t>42201</t>
  </si>
  <si>
    <t>ธมนวรรณ</t>
  </si>
  <si>
    <t>จิตรเอื้อ</t>
  </si>
  <si>
    <t>42212</t>
  </si>
  <si>
    <t>แซ่ฉั่ว</t>
  </si>
  <si>
    <t>42241</t>
  </si>
  <si>
    <t>คำรวย</t>
  </si>
  <si>
    <t>42253</t>
  </si>
  <si>
    <t>สุชานันท์</t>
  </si>
  <si>
    <t>จันต๊ะเรือง</t>
  </si>
  <si>
    <t>42277</t>
  </si>
  <si>
    <t>ธนภรณ์</t>
  </si>
  <si>
    <t>โพธิ์คล้าย</t>
  </si>
  <si>
    <t>43981</t>
  </si>
  <si>
    <t>กัญญาวีร์</t>
  </si>
  <si>
    <t>ทวีศักดิ์</t>
  </si>
  <si>
    <t>43982</t>
  </si>
  <si>
    <t>กุลนิดา</t>
  </si>
  <si>
    <t>กันล้อม</t>
  </si>
  <si>
    <t>43983</t>
  </si>
  <si>
    <t>ขวัญเนตร</t>
  </si>
  <si>
    <t>พรมรักษ์</t>
  </si>
  <si>
    <t>43984</t>
  </si>
  <si>
    <t>ณิชนันทน์</t>
  </si>
  <si>
    <t>ชัยศรี</t>
  </si>
  <si>
    <t>43985</t>
  </si>
  <si>
    <t>พรณิภา</t>
  </si>
  <si>
    <t>สินเพราะ</t>
  </si>
  <si>
    <t>43986</t>
  </si>
  <si>
    <t>อิ่มฤทธา</t>
  </si>
  <si>
    <t>43987</t>
  </si>
  <si>
    <t>41935</t>
  </si>
  <si>
    <t>ญาณวุฒิ</t>
  </si>
  <si>
    <t>อ่อนละมูล</t>
  </si>
  <si>
    <t>41949</t>
  </si>
  <si>
    <t>ศังขธร</t>
  </si>
  <si>
    <t>ปักษาสวย</t>
  </si>
  <si>
    <t>41983</t>
  </si>
  <si>
    <t>นพรัตน์</t>
  </si>
  <si>
    <t>ช่อทิพฤกษ์</t>
  </si>
  <si>
    <t>41991</t>
  </si>
  <si>
    <t>มิรุทธ์</t>
  </si>
  <si>
    <t>หมวกเหล็ก</t>
  </si>
  <si>
    <t>42023</t>
  </si>
  <si>
    <t>โตพงษ์</t>
  </si>
  <si>
    <t>42033</t>
  </si>
  <si>
    <t>ศักดิ์สิทธิ์</t>
  </si>
  <si>
    <t>ภู่เทียนกิจเจริญ</t>
  </si>
  <si>
    <t>42072</t>
  </si>
  <si>
    <t>วสุ</t>
  </si>
  <si>
    <t>พุ่มสะกา</t>
  </si>
  <si>
    <t>42104</t>
  </si>
  <si>
    <t>ปัณณธร</t>
  </si>
  <si>
    <t>หนูแท้</t>
  </si>
  <si>
    <t>42142</t>
  </si>
  <si>
    <t>นวมินทร์</t>
  </si>
  <si>
    <t>รณรงค์ฤทธิ์</t>
  </si>
  <si>
    <t>42184</t>
  </si>
  <si>
    <t>เป็นหนึ่ง</t>
  </si>
  <si>
    <t>สินธุ์แดง</t>
  </si>
  <si>
    <t>42193</t>
  </si>
  <si>
    <t>อิศราวัฒน์</t>
  </si>
  <si>
    <t>จันทร์สงค์</t>
  </si>
  <si>
    <t>42229</t>
  </si>
  <si>
    <t>วรวิทย์</t>
  </si>
  <si>
    <t>ศรีเกตุ</t>
  </si>
  <si>
    <t>42260</t>
  </si>
  <si>
    <t>ชินภพ</t>
  </si>
  <si>
    <t>หยิมการุณ</t>
  </si>
  <si>
    <t>43988</t>
  </si>
  <si>
    <t>เกริกรัชฎ์</t>
  </si>
  <si>
    <t>โชคสุชาติ</t>
  </si>
  <si>
    <t>43989</t>
  </si>
  <si>
    <t>เขมภัคค์</t>
  </si>
  <si>
    <t>สังขโยค</t>
  </si>
  <si>
    <t>43990</t>
  </si>
  <si>
    <t>ปั้นรัก</t>
  </si>
  <si>
    <t>จงเจริญ</t>
  </si>
  <si>
    <t>43991</t>
  </si>
  <si>
    <t>ภุมชาติ</t>
  </si>
  <si>
    <t>43992</t>
  </si>
  <si>
    <t>มงคลชัย</t>
  </si>
  <si>
    <t>สุริโย</t>
  </si>
  <si>
    <t>41925</t>
  </si>
  <si>
    <t>พรรณปพร</t>
  </si>
  <si>
    <t>โพธิ์ทอง</t>
  </si>
  <si>
    <t>41964</t>
  </si>
  <si>
    <t>พัชรมัย</t>
  </si>
  <si>
    <t>สีอิน</t>
  </si>
  <si>
    <t>41972</t>
  </si>
  <si>
    <t>ศิริมลฑา</t>
  </si>
  <si>
    <t>42005</t>
  </si>
  <si>
    <t>ปลื้มกมล</t>
  </si>
  <si>
    <t>เนตรทิพย์</t>
  </si>
  <si>
    <t>42013</t>
  </si>
  <si>
    <t>ทิพย์ทิม</t>
  </si>
  <si>
    <t>42048</t>
  </si>
  <si>
    <t>นภสร</t>
  </si>
  <si>
    <t>อินพาลำ</t>
  </si>
  <si>
    <t>42085</t>
  </si>
  <si>
    <t>ธิรดา</t>
  </si>
  <si>
    <t>42125</t>
  </si>
  <si>
    <t>ปุณยวีร์</t>
  </si>
  <si>
    <t>สดุดี</t>
  </si>
  <si>
    <t>42131</t>
  </si>
  <si>
    <t>มัลลิกา</t>
  </si>
  <si>
    <t>ธิมาศ</t>
  </si>
  <si>
    <t>42194</t>
  </si>
  <si>
    <t>กนกวรรณ</t>
  </si>
  <si>
    <t>อุบลบาล</t>
  </si>
  <si>
    <t>42203</t>
  </si>
  <si>
    <t>นฤชล</t>
  </si>
  <si>
    <t>เมืองโคตร</t>
  </si>
  <si>
    <t>42213</t>
  </si>
  <si>
    <t>กองเพชร</t>
  </si>
  <si>
    <t>42244</t>
  </si>
  <si>
    <t>ปภาดา</t>
  </si>
  <si>
    <t>จันเกิด</t>
  </si>
  <si>
    <t>42254</t>
  </si>
  <si>
    <t>สุพิชชา</t>
  </si>
  <si>
    <t>เฉ่งปี่</t>
  </si>
  <si>
    <t>42281</t>
  </si>
  <si>
    <t>ลำใยงาม</t>
  </si>
  <si>
    <t>43993</t>
  </si>
  <si>
    <t>เจตสุภา</t>
  </si>
  <si>
    <t>รังศิริลักษณ์</t>
  </si>
  <si>
    <t>43994</t>
  </si>
  <si>
    <t>บัณฑิตา</t>
  </si>
  <si>
    <t>จุฬาไรนนท์</t>
  </si>
  <si>
    <t>43995</t>
  </si>
  <si>
    <t>ชูกลิ่น</t>
  </si>
  <si>
    <t>43996</t>
  </si>
  <si>
    <t>พิชญากรณ์</t>
  </si>
  <si>
    <t>คงกระเรียน</t>
  </si>
  <si>
    <t>43997</t>
  </si>
  <si>
    <t>ศิรัญญา</t>
  </si>
  <si>
    <t>สว่างจิตต์</t>
  </si>
  <si>
    <t>43998</t>
  </si>
  <si>
    <t>อชิรญาณ์</t>
  </si>
  <si>
    <t>รักมาบมิตร</t>
  </si>
  <si>
    <t>43999</t>
  </si>
  <si>
    <t>อักษราภัค</t>
  </si>
  <si>
    <t>จวนอึ๊ง</t>
  </si>
  <si>
    <t>41938</t>
  </si>
  <si>
    <t>ธนพร</t>
  </si>
  <si>
    <t>พราหมณ์คล้ำ</t>
  </si>
  <si>
    <t>41939</t>
  </si>
  <si>
    <t>ธนวัชร์</t>
  </si>
  <si>
    <t>เจริญมีมงคล</t>
  </si>
  <si>
    <t>41943</t>
  </si>
  <si>
    <t>กิ่งทอง</t>
  </si>
  <si>
    <t>41952</t>
  </si>
  <si>
    <t>อนุพงษ์</t>
  </si>
  <si>
    <t>คลังทรัพย์</t>
  </si>
  <si>
    <t>41953</t>
  </si>
  <si>
    <t>อภิรัก</t>
  </si>
  <si>
    <t>รุ่งโรจน์</t>
  </si>
  <si>
    <t>42018</t>
  </si>
  <si>
    <t>โชดิวัต</t>
  </si>
  <si>
    <t>42021</t>
  </si>
  <si>
    <t>ทินกฤต</t>
  </si>
  <si>
    <t>คล้ายทิพย์</t>
  </si>
  <si>
    <t>42025</t>
  </si>
  <si>
    <t>ธนาภัทร</t>
  </si>
  <si>
    <t>ภิงคารวัฒน์</t>
  </si>
  <si>
    <t>42031</t>
  </si>
  <si>
    <t>วชิรวิทย์</t>
  </si>
  <si>
    <t>ไวยพงษ์ศรี</t>
  </si>
  <si>
    <t>42099</t>
  </si>
  <si>
    <t>ณัทพงษ์</t>
  </si>
  <si>
    <t>ตู้ประดับ</t>
  </si>
  <si>
    <t>42103</t>
  </si>
  <si>
    <t>ปภพ</t>
  </si>
  <si>
    <t>พุ่มเจริญ</t>
  </si>
  <si>
    <t>42106</t>
  </si>
  <si>
    <t>พิทักษ์พงศ์</t>
  </si>
  <si>
    <t>ทองเกต</t>
  </si>
  <si>
    <t>42181</t>
  </si>
  <si>
    <t>นีมา</t>
  </si>
  <si>
    <t>42182</t>
  </si>
  <si>
    <t>ศรีศิริรุ่งโรจน์</t>
  </si>
  <si>
    <t>42221</t>
  </si>
  <si>
    <t>ธราเทพ</t>
  </si>
  <si>
    <t>44000</t>
  </si>
  <si>
    <t>เจริญสุข</t>
  </si>
  <si>
    <t>ประสงค์ทัน</t>
  </si>
  <si>
    <t>44001</t>
  </si>
  <si>
    <t>เรืองทิพย์</t>
  </si>
  <si>
    <t>44002</t>
  </si>
  <si>
    <t>นภนต์</t>
  </si>
  <si>
    <t>บุญรอด</t>
  </si>
  <si>
    <t>44003</t>
  </si>
  <si>
    <t>พลทับ</t>
  </si>
  <si>
    <t>44004</t>
  </si>
  <si>
    <t>ภูริวัจน์</t>
  </si>
  <si>
    <t>ธนิตศิริธนกรณ์</t>
  </si>
  <si>
    <t>44005</t>
  </si>
  <si>
    <t>มัฌธุรษ</t>
  </si>
  <si>
    <t>ศรีวลีรัตน์</t>
  </si>
  <si>
    <t>44006</t>
  </si>
  <si>
    <t>วสวัตติ์</t>
  </si>
  <si>
    <t>พ่วงทอง</t>
  </si>
  <si>
    <t>44007</t>
  </si>
  <si>
    <t>วิศลย์</t>
  </si>
  <si>
    <t>พรหมสวัสดิ์</t>
  </si>
  <si>
    <t>44008</t>
  </si>
  <si>
    <t>พันธุ</t>
  </si>
  <si>
    <t>44009</t>
  </si>
  <si>
    <t>สิรภพ</t>
  </si>
  <si>
    <t>ประทุมเทือง</t>
  </si>
  <si>
    <t>44010</t>
  </si>
  <si>
    <t>สุเมธ</t>
  </si>
  <si>
    <t>บัวเงิน</t>
  </si>
  <si>
    <t>44011</t>
  </si>
  <si>
    <t>สุวภัทร</t>
  </si>
  <si>
    <t>ภูมิประเทศ</t>
  </si>
  <si>
    <t>44012</t>
  </si>
  <si>
    <t>สุวินัย</t>
  </si>
  <si>
    <t>เขม้นหมาย</t>
  </si>
  <si>
    <t>42049</t>
  </si>
  <si>
    <t>เนติรัตน์</t>
  </si>
  <si>
    <t>จันทร์กระจ่าง</t>
  </si>
  <si>
    <t>42120</t>
  </si>
  <si>
    <t>ธนัญชนก</t>
  </si>
  <si>
    <t>ลีกอก</t>
  </si>
  <si>
    <t>44013</t>
  </si>
  <si>
    <t>กมลภรณ์</t>
  </si>
  <si>
    <t>44014</t>
  </si>
  <si>
    <t>กุสลางกูรวัฒน์</t>
  </si>
  <si>
    <t>44015</t>
  </si>
  <si>
    <t>จิรประภา</t>
  </si>
  <si>
    <t>คำโพธิ์</t>
  </si>
  <si>
    <t>44016</t>
  </si>
  <si>
    <t>ธนธมน</t>
  </si>
  <si>
    <t>ศรีเจริญชัช</t>
  </si>
  <si>
    <t>44017</t>
  </si>
  <si>
    <t>นรินดา</t>
  </si>
  <si>
    <t>สุยะลังกา</t>
  </si>
  <si>
    <t>44018</t>
  </si>
  <si>
    <t>พราวพิชชา</t>
  </si>
  <si>
    <t>นุชอ่อง</t>
  </si>
  <si>
    <t>44019</t>
  </si>
  <si>
    <t>พิมพ์ธิดา</t>
  </si>
  <si>
    <t>เมืองขวัญใจ</t>
  </si>
  <si>
    <t>44020</t>
  </si>
  <si>
    <t>ภารวีย์</t>
  </si>
  <si>
    <t>ยั่งยืน</t>
  </si>
  <si>
    <t>44021</t>
  </si>
  <si>
    <t>รัตติกาล</t>
  </si>
  <si>
    <t>หนูผึ้ง</t>
  </si>
  <si>
    <t>44022</t>
  </si>
  <si>
    <t>พูนเพิ่ม</t>
  </si>
  <si>
    <t>41951</t>
  </si>
  <si>
    <t>ศุภสิน</t>
  </si>
  <si>
    <t>วงษ์วรรณ์</t>
  </si>
  <si>
    <t>42105</t>
  </si>
  <si>
    <t>พรหมพงษ์</t>
  </si>
  <si>
    <t>ภู่แก้ว</t>
  </si>
  <si>
    <t>44023</t>
  </si>
  <si>
    <t>กนกกร</t>
  </si>
  <si>
    <t>เนียมสิน</t>
  </si>
  <si>
    <t>44024</t>
  </si>
  <si>
    <t>กฤติธี</t>
  </si>
  <si>
    <t>สุขสอาด</t>
  </si>
  <si>
    <t>44025</t>
  </si>
  <si>
    <t>กานต์ชนิต</t>
  </si>
  <si>
    <t>รอดน้อย</t>
  </si>
  <si>
    <t>44026</t>
  </si>
  <si>
    <t>จิรภัทร</t>
  </si>
  <si>
    <t>กรสวัสดิ์</t>
  </si>
  <si>
    <t>44028</t>
  </si>
  <si>
    <t>เจตะสิก</t>
  </si>
  <si>
    <t>บุตรเล็ก</t>
  </si>
  <si>
    <t>44029</t>
  </si>
  <si>
    <t>ชิษณุพงษ์</t>
  </si>
  <si>
    <t>สุขสมบัติ</t>
  </si>
  <si>
    <t>44030</t>
  </si>
  <si>
    <t>ฐิรวิทย์</t>
  </si>
  <si>
    <t>หอมเย็น</t>
  </si>
  <si>
    <t>44031</t>
  </si>
  <si>
    <t>จิรพันธุ์</t>
  </si>
  <si>
    <t>44032</t>
  </si>
  <si>
    <t>ธนยศ</t>
  </si>
  <si>
    <t>บัวศรี</t>
  </si>
  <si>
    <t>44033</t>
  </si>
  <si>
    <t>ธัญพิสิษฐ์</t>
  </si>
  <si>
    <t>พวงทอง</t>
  </si>
  <si>
    <t>44034</t>
  </si>
  <si>
    <t>ปวรุตม์</t>
  </si>
  <si>
    <t>ปราโมทย์</t>
  </si>
  <si>
    <t>44035</t>
  </si>
  <si>
    <t>พัชรพล</t>
  </si>
  <si>
    <t>เพียรเพชร</t>
  </si>
  <si>
    <t>44036</t>
  </si>
  <si>
    <t>ศรีรุ่งเรือง</t>
  </si>
  <si>
    <t>44037</t>
  </si>
  <si>
    <t>ทองอยู่</t>
  </si>
  <si>
    <t>44038</t>
  </si>
  <si>
    <t>ภูวดล</t>
  </si>
  <si>
    <t>เถาพันธุ์</t>
  </si>
  <si>
    <t>44039</t>
  </si>
  <si>
    <t>ศักดิ์อนันต์</t>
  </si>
  <si>
    <t>คำพญา</t>
  </si>
  <si>
    <t>44040</t>
  </si>
  <si>
    <t>ศุภวิชญ์</t>
  </si>
  <si>
    <t>รักเกาะ</t>
  </si>
  <si>
    <t>44041</t>
  </si>
  <si>
    <t>อติชาติ</t>
  </si>
  <si>
    <t>บุญชูศรี</t>
  </si>
  <si>
    <t>42242</t>
  </si>
  <si>
    <t>ธีร์จุฑา</t>
  </si>
  <si>
    <t>จันทร์ศรี</t>
  </si>
  <si>
    <t>44042</t>
  </si>
  <si>
    <t>ชนากานต์</t>
  </si>
  <si>
    <t>44043</t>
  </si>
  <si>
    <t>ญาณาธิป</t>
  </si>
  <si>
    <t>จิระวาณิชกุล</t>
  </si>
  <si>
    <t>44044</t>
  </si>
  <si>
    <t>ณดาภัช</t>
  </si>
  <si>
    <t>แสงพระเวส</t>
  </si>
  <si>
    <t>44045</t>
  </si>
  <si>
    <t>ศักดิ์ณรงค์ชัย</t>
  </si>
  <si>
    <t>44046</t>
  </si>
  <si>
    <t>ณัฐฐวรรณ์</t>
  </si>
  <si>
    <t>ท้วมทรัพย์</t>
  </si>
  <si>
    <t>44047</t>
  </si>
  <si>
    <t>ณัฐพร</t>
  </si>
  <si>
    <t>สีสะอาด</t>
  </si>
  <si>
    <t>44048</t>
  </si>
  <si>
    <t>ถิรพร</t>
  </si>
  <si>
    <t>โลดทนงค์</t>
  </si>
  <si>
    <t>44049</t>
  </si>
  <si>
    <t>ชิณแสน</t>
  </si>
  <si>
    <t>44050</t>
  </si>
  <si>
    <t>ปัณฑารีย์</t>
  </si>
  <si>
    <t>สุขสกุล</t>
  </si>
  <si>
    <t>44051</t>
  </si>
  <si>
    <t>44052</t>
  </si>
  <si>
    <t>บ่อทอง</t>
  </si>
  <si>
    <t>44053</t>
  </si>
  <si>
    <t>พิมมณี</t>
  </si>
  <si>
    <t>ตั้งธรรม</t>
  </si>
  <si>
    <t>44054</t>
  </si>
  <si>
    <t>พิรดาภร</t>
  </si>
  <si>
    <t>ไทยแขก</t>
  </si>
  <si>
    <t>44055</t>
  </si>
  <si>
    <t>วรารินทร์</t>
  </si>
  <si>
    <t>แนนไธสง</t>
  </si>
  <si>
    <t>44056</t>
  </si>
  <si>
    <t>ศุธาศิณี</t>
  </si>
  <si>
    <t>กองแก้ว</t>
  </si>
  <si>
    <t>44057</t>
  </si>
  <si>
    <t>อรพรรณ</t>
  </si>
  <si>
    <t>ม่วงปราง</t>
  </si>
  <si>
    <t>44058</t>
  </si>
  <si>
    <t>อรวรรณ</t>
  </si>
  <si>
    <t>สุวรรณรินทร์</t>
  </si>
  <si>
    <t>44059</t>
  </si>
  <si>
    <t>อัมพิกา</t>
  </si>
  <si>
    <t>41897</t>
  </si>
  <si>
    <t>กิตติศักดิ์</t>
  </si>
  <si>
    <t>บุญทัง</t>
  </si>
  <si>
    <t>41901</t>
  </si>
  <si>
    <t>ผาตินุวัติ</t>
  </si>
  <si>
    <t>41908</t>
  </si>
  <si>
    <t>ปารมี</t>
  </si>
  <si>
    <t>โซวสุวรรณ</t>
  </si>
  <si>
    <t>41916</t>
  </si>
  <si>
    <t>นาคบุปผา</t>
  </si>
  <si>
    <t>41947</t>
  </si>
  <si>
    <t>ภูริเดช</t>
  </si>
  <si>
    <t>รำออ</t>
  </si>
  <si>
    <t>41950</t>
  </si>
  <si>
    <t>อั้นทอง</t>
  </si>
  <si>
    <t>41976</t>
  </si>
  <si>
    <t>บุญเปรี่ยม</t>
  </si>
  <si>
    <t>41986</t>
  </si>
  <si>
    <t>ร้อยแก้ว</t>
  </si>
  <si>
    <t>41995</t>
  </si>
  <si>
    <t>อชิระ</t>
  </si>
  <si>
    <t>พิมพ์งาม</t>
  </si>
  <si>
    <t>42100</t>
  </si>
  <si>
    <t>ธนวัฒน์</t>
  </si>
  <si>
    <t>สุรวุฒิธรรม</t>
  </si>
  <si>
    <t>42114</t>
  </si>
  <si>
    <t>สุกฤษ</t>
  </si>
  <si>
    <t>วัดสว่าง</t>
  </si>
  <si>
    <t>42215</t>
  </si>
  <si>
    <t>กฤตภัทร</t>
  </si>
  <si>
    <t>เครือแขก</t>
  </si>
  <si>
    <t>42222</t>
  </si>
  <si>
    <t>ธัญกร</t>
  </si>
  <si>
    <t>ส่งแสง</t>
  </si>
  <si>
    <t>42228</t>
  </si>
  <si>
    <t>ภูมิพัฒน์</t>
  </si>
  <si>
    <t>ศิลปสธรรม</t>
  </si>
  <si>
    <t>44060</t>
  </si>
  <si>
    <t>กฤษฎิ์</t>
  </si>
  <si>
    <t>ทับรอด</t>
  </si>
  <si>
    <t>44061</t>
  </si>
  <si>
    <t>พากเพียร</t>
  </si>
  <si>
    <t>44062</t>
  </si>
  <si>
    <t>ตรอง</t>
  </si>
  <si>
    <t>วงศ์ธาราทิพย์</t>
  </si>
  <si>
    <t>44063</t>
  </si>
  <si>
    <t>มั่งมี</t>
  </si>
  <si>
    <t>44064</t>
  </si>
  <si>
    <t>นัฐพร</t>
  </si>
  <si>
    <t>แสงประเสริฐ</t>
  </si>
  <si>
    <t>44065</t>
  </si>
  <si>
    <t>หัสนัย</t>
  </si>
  <si>
    <t>41926</t>
  </si>
  <si>
    <t>พรรณภัทร</t>
  </si>
  <si>
    <t>เอกรัตนโชติ</t>
  </si>
  <si>
    <t>41959</t>
  </si>
  <si>
    <t>แย้มผ่อง</t>
  </si>
  <si>
    <t>41973</t>
  </si>
  <si>
    <t>อริสา</t>
  </si>
  <si>
    <t>พราหมณ์แก้ว</t>
  </si>
  <si>
    <t>42001</t>
  </si>
  <si>
    <t>เฌอฟ้า</t>
  </si>
  <si>
    <t>เติมศักดิ์</t>
  </si>
  <si>
    <t>42012</t>
  </si>
  <si>
    <t>สุทัตตา</t>
  </si>
  <si>
    <t>พุ่มพร</t>
  </si>
  <si>
    <t>42040</t>
  </si>
  <si>
    <t>ชินรพีพรรณ</t>
  </si>
  <si>
    <t>ศรีประเสริฐ</t>
  </si>
  <si>
    <t>42044</t>
  </si>
  <si>
    <t>ณิฌากรณ์</t>
  </si>
  <si>
    <t>42057</t>
  </si>
  <si>
    <t>ทับพึง</t>
  </si>
  <si>
    <t>42089</t>
  </si>
  <si>
    <t>พิราวรรณ์</t>
  </si>
  <si>
    <t>โรจน์รวี</t>
  </si>
  <si>
    <t>42121</t>
  </si>
  <si>
    <t>พลายงาม</t>
  </si>
  <si>
    <t>42237</t>
  </si>
  <si>
    <t>กุลภัสสรณ์</t>
  </si>
  <si>
    <t>สุขลาภวณิชย์</t>
  </si>
  <si>
    <t>42251</t>
  </si>
  <si>
    <t>ลภัสรดา</t>
  </si>
  <si>
    <t>ภู่คำ</t>
  </si>
  <si>
    <t>44066</t>
  </si>
  <si>
    <t>มีสติ</t>
  </si>
  <si>
    <t>44067</t>
  </si>
  <si>
    <t>ณัฐนิช</t>
  </si>
  <si>
    <t>อินทร์พรหม</t>
  </si>
  <si>
    <t>44068</t>
  </si>
  <si>
    <t>ธีรนาฎ</t>
  </si>
  <si>
    <t>วะโลหะ</t>
  </si>
  <si>
    <t>44069</t>
  </si>
  <si>
    <t>ปุณยาภา</t>
  </si>
  <si>
    <t>กลิ่นขำ</t>
  </si>
  <si>
    <t>44070</t>
  </si>
  <si>
    <t>พิมนภัส</t>
  </si>
  <si>
    <t>ใจหลัก</t>
  </si>
  <si>
    <t>44071</t>
  </si>
  <si>
    <t>ลักษิกา</t>
  </si>
  <si>
    <t>สว่างยิ่ง</t>
  </si>
  <si>
    <t>44072</t>
  </si>
  <si>
    <t>สุพัตรา</t>
  </si>
  <si>
    <t>สายนิยม</t>
  </si>
  <si>
    <t>44073</t>
  </si>
  <si>
    <t>เจริญกิตติอนันต์</t>
  </si>
  <si>
    <t>41900</t>
  </si>
  <si>
    <t>ณัฐกฤต</t>
  </si>
  <si>
    <t>41900@promma.ac.th</t>
  </si>
  <si>
    <t>41904</t>
  </si>
  <si>
    <t>พงษ์รอด</t>
  </si>
  <si>
    <t>41912</t>
  </si>
  <si>
    <t>รัชชานนท์</t>
  </si>
  <si>
    <t>เนียมเงิน</t>
  </si>
  <si>
    <t>41944</t>
  </si>
  <si>
    <t>พชร</t>
  </si>
  <si>
    <t>วารี</t>
  </si>
  <si>
    <t>41944@promma.ac.th</t>
  </si>
  <si>
    <t>41948</t>
  </si>
  <si>
    <t>ฤชาญุส์</t>
  </si>
  <si>
    <t>สินสุข</t>
  </si>
  <si>
    <t>41948@promma.ac.th</t>
  </si>
  <si>
    <t>41954</t>
  </si>
  <si>
    <t>อัควัฒน์</t>
  </si>
  <si>
    <t>ศรีวิริยภัทร์</t>
  </si>
  <si>
    <t>41954@promma.ac.th</t>
  </si>
  <si>
    <t>41981</t>
  </si>
  <si>
    <t>บุญนิมิตร</t>
  </si>
  <si>
    <t>41989</t>
  </si>
  <si>
    <t>ภาคิน</t>
  </si>
  <si>
    <t>เชยชื่น</t>
  </si>
  <si>
    <t>41989@promma.ac.th</t>
  </si>
  <si>
    <t>42097</t>
  </si>
  <si>
    <t>ณัฐพงศ์</t>
  </si>
  <si>
    <t>บริบูรณ์</t>
  </si>
  <si>
    <t>42107</t>
  </si>
  <si>
    <t>ภัทรดนัย</t>
  </si>
  <si>
    <t>อ่อนนุ่ม</t>
  </si>
  <si>
    <t>42107@promma.ac.th</t>
  </si>
  <si>
    <t>42138</t>
  </si>
  <si>
    <t>จีราวิทย์</t>
  </si>
  <si>
    <t>เลาหสถิตย์</t>
  </si>
  <si>
    <t>42138@promma.ac.th</t>
  </si>
  <si>
    <t>42220</t>
  </si>
  <si>
    <t>กายเพชร</t>
  </si>
  <si>
    <t>42227</t>
  </si>
  <si>
    <t>พีรวิชญ์</t>
  </si>
  <si>
    <t>พิริยะสุขถาวร</t>
  </si>
  <si>
    <t>42227@promma.ac.th</t>
  </si>
  <si>
    <t>42233</t>
  </si>
  <si>
    <t>ศุภณัฏฐ์</t>
  </si>
  <si>
    <t>สีหเมธีร์</t>
  </si>
  <si>
    <t>42233@promma.ac.th</t>
  </si>
  <si>
    <t>44074</t>
  </si>
  <si>
    <t>ณัฐวัศ</t>
  </si>
  <si>
    <t>ประเทศา</t>
  </si>
  <si>
    <t>44074@promma.ac.th</t>
  </si>
  <si>
    <t>44075</t>
  </si>
  <si>
    <t>ปฏิภูมิ</t>
  </si>
  <si>
    <t>พวงแตง</t>
  </si>
  <si>
    <t>44075@promma.ac.th</t>
  </si>
  <si>
    <t>44076</t>
  </si>
  <si>
    <t>ปุณญพัฒน์</t>
  </si>
  <si>
    <t>ติดต่อ</t>
  </si>
  <si>
    <t>44076@promma.ac.th</t>
  </si>
  <si>
    <t>44077</t>
  </si>
  <si>
    <t>พศิน</t>
  </si>
  <si>
    <t>จันทร์เทศ</t>
  </si>
  <si>
    <t>44077@promma.ac.th</t>
  </si>
  <si>
    <t>44078</t>
  </si>
  <si>
    <t>ยิ้มแย้ม</t>
  </si>
  <si>
    <t>44078@promma.ac.th</t>
  </si>
  <si>
    <t>41921</t>
  </si>
  <si>
    <t>นันท์นภัส</t>
  </si>
  <si>
    <t>เพชรมาลัยกุล</t>
  </si>
  <si>
    <t>41956</t>
  </si>
  <si>
    <t>กัญพัชญ์</t>
  </si>
  <si>
    <t>ชัยชาย</t>
  </si>
  <si>
    <t>41956@promma.ac.th</t>
  </si>
  <si>
    <t>41960</t>
  </si>
  <si>
    <t>นิลทะสิน</t>
  </si>
  <si>
    <t>41974</t>
  </si>
  <si>
    <t>อัญชลีพร</t>
  </si>
  <si>
    <t>เยี่ยมยงวรรณ</t>
  </si>
  <si>
    <t>41974@promma.ac.th</t>
  </si>
  <si>
    <t>42004</t>
  </si>
  <si>
    <t>นับพร</t>
  </si>
  <si>
    <t>เหรียญศิริเกียรติ</t>
  </si>
  <si>
    <t>42016</t>
  </si>
  <si>
    <t>อรณิชา</t>
  </si>
  <si>
    <t>มาแผ้ว</t>
  </si>
  <si>
    <t>42016@promma.ac.th</t>
  </si>
  <si>
    <t>42041</t>
  </si>
  <si>
    <t>เอกบุตร</t>
  </si>
  <si>
    <t>42054</t>
  </si>
  <si>
    <t>ลลดา</t>
  </si>
  <si>
    <t>เหมปรีดากุล</t>
  </si>
  <si>
    <t>42054@promma.ac.th</t>
  </si>
  <si>
    <t>42087</t>
  </si>
  <si>
    <t>นันทัชพร</t>
  </si>
  <si>
    <t>พันลำภักดิ์</t>
  </si>
  <si>
    <t>42116</t>
  </si>
  <si>
    <t>กันตพัชร</t>
  </si>
  <si>
    <t>เพชรพ่วง</t>
  </si>
  <si>
    <t>42116@promma.ac.th</t>
  </si>
  <si>
    <t>42202</t>
  </si>
  <si>
    <t>ธัณชนก</t>
  </si>
  <si>
    <t>จันทรปรุง</t>
  </si>
  <si>
    <t>42202@promma.ac.th</t>
  </si>
  <si>
    <t>42249</t>
  </si>
  <si>
    <t>ภัสสมล</t>
  </si>
  <si>
    <t>ชื่นจิตร</t>
  </si>
  <si>
    <t>42249@promma.ac.th</t>
  </si>
  <si>
    <t>44079</t>
  </si>
  <si>
    <t>ฐิติวรดา</t>
  </si>
  <si>
    <t>เพชรน้อย</t>
  </si>
  <si>
    <t>44079@promma.ac.th</t>
  </si>
  <si>
    <t>44080</t>
  </si>
  <si>
    <t>ธนัชพร</t>
  </si>
  <si>
    <t>เขียวอยู่</t>
  </si>
  <si>
    <t>44080@promma.ac.th</t>
  </si>
  <si>
    <t>44081</t>
  </si>
  <si>
    <t>เชื้อชั่ง</t>
  </si>
  <si>
    <t>44081@promma.ac.th</t>
  </si>
  <si>
    <t>44082</t>
  </si>
  <si>
    <t>เย็นกลม</t>
  </si>
  <si>
    <t>44083</t>
  </si>
  <si>
    <t>ธันยชนก</t>
  </si>
  <si>
    <t>44084</t>
  </si>
  <si>
    <t>ปิยธิดา</t>
  </si>
  <si>
    <t>ไกรเพชร</t>
  </si>
  <si>
    <t>44084@promma.ac.th</t>
  </si>
  <si>
    <t>44085</t>
  </si>
  <si>
    <t>ปุญญาศิริ</t>
  </si>
  <si>
    <t>มีทรัพย์</t>
  </si>
  <si>
    <t>44085@promma.ac.th</t>
  </si>
  <si>
    <t>44086</t>
  </si>
  <si>
    <t>สำเนียงแจ่ม</t>
  </si>
  <si>
    <t>44086@promma.ac.th</t>
  </si>
  <si>
    <t>44087</t>
  </si>
  <si>
    <t>อลิสา</t>
  </si>
  <si>
    <t>บัวทอง</t>
  </si>
  <si>
    <t>N/A</t>
  </si>
  <si>
    <t>วรเมธ ยิ้มแย้ม</t>
  </si>
  <si>
    <t>ควาร์ก;แอนติควาร์ก;นิวทริโน;แอนตินิวทริโน;โพซิตรอน;อิเล็กตรอน;โฟตอน;นิวตรอน</t>
  </si>
  <si>
    <t>นิวทริโน;โฟตอน;โปรตอนหรือนิวเคลียสของไฮโดรเจน;โพซิตรอน;อิเล็กตรอน;นิวตรอน</t>
  </si>
  <si>
    <t>โฟตอน;อิเล็กตรอน;นิวทริโน;โปรตอนหรือนิวเคลียสของไฮโดรเจน;นิวเคลียสของฮีเลียม;นิวตรอน</t>
  </si>
  <si>
    <t xml:space="preserve">เอกภพของเราเริ่มต้นจาก บิกแบง (Big Bang) ซึ่งเป็นการขยายตัวอย่างรวดเร็วจากสภาวะที่ร้อนและหนาแน่นเป็นอย่างยิ่ง จากนั้นก็มีการเปลี่ยนแปลงอย่างต่อเนื่องตลอดหลายพันล้านปีที่ผ่านมา </t>
  </si>
  <si>
    <t xml:space="preserve">10−6  วินาที หลัง
โดยเกิดขึ้นจากอนุภาคพื้นฐานที่เรียกว่า ควาร์ก (quark) และ กลูออน (gluon)
</t>
  </si>
  <si>
    <t>นิวเคลียสของไฮโดรเจนและฮีเลียมไม่ได้เกิดขึ้นพร้อมกัน แต่เกิดขึ้นในกระบวนการต่อเนื่องที่เรียกว่า การสังเคราะห์นิวเคลียสในบิกแบง (Big Bang Nucleosynthesis - BBN) ซึ่งเกิดขึ้นในช่วงเวลาไม่กี่นาทีแรกของเอกภพ</t>
  </si>
  <si>
    <t xml:space="preserve">อะตอมของไฮโดรเจนและฮีเลียมเกิดขึ้นพร้อมกันในช่วงเวลาประมาณ 380,000 ปีหลังบิกแบง ซึ่งเป็นช่วงที่เอกภพเย็นลงจนมีอุณหภูมิประมาณ 3,000 เคลวิน
</t>
  </si>
  <si>
    <t>กาแล็กซีเกิดจากธาตุหลักคือ ไฮโดรเจน และ ฮีเลียม เป็นองค์ประกอบหลัก</t>
  </si>
  <si>
    <t>ขนาด อุณหภูมิ และองค์ประกอบของพลังงาน</t>
  </si>
  <si>
    <t>จีราวิทย์ เลาหสถิตย์</t>
  </si>
  <si>
    <t>นายจีราวิทย์ เลาหสถิตย์</t>
  </si>
  <si>
    <t>โฟตอน;แอนติควาร์ก;ควาร์ก;โพซิตรอน;นิวทริโน;แอนตินิวทริโน</t>
  </si>
  <si>
    <t>นิวเคลียสของฮีเลียม;โปรตอนหรือนิวเคลียสของไฮโดรเจน;อิเล็กตรอน;โฟตอน;นิวทริโน;แอนตินิวทริโน</t>
  </si>
  <si>
    <t>อะตอมของไฮโดรเจน;อะตอมของฮีเลียม;กาแล็กซี;โฟตอน</t>
  </si>
  <si>
    <t>การสรุปผลกิจกรรม: การเปลี่ยนแปลงของเอกภพตามวิวัฒนาการ
จากการศึกษาข้อมูลในรูปภาพ จะเห็นว่าเอกภพมีการเปลี่ยนแปลงอย่างต่อเนื่องตั้งแต่จุดกำเนิดจนถึงปัจจุบัน ซึ่งสามารถสรุปการเปลี่ยนแปลงของ พลังงาน สสาร ขนาด และอุณหภูมิ ในช่วงเวลาต่าง ๆ ได้ดังนี้:
1. ช่วงเริ่มต้น (เวลา 10⁻⁴³ วินาที ถึง 3 นาที)
ขนาด: เอกภพมีขนาดเล็กมาก
อุณหภูมิ: สูงมาก (มากกว่า 10¹³ K)
สสารและพลังงาน: เอกภพประกอบด้วยพลังงานและความหนาแน่นมหาศาล สสารอยู่ในรูปของอนุภาคมูลฐานต่างๆ เช่น ควาร์ก อิเล็กตรอน โฟตอน โปรตอน และนิวตรอน โดยยังไม่สามารถรวมตัวกันเป็นอะตอมได้
2. ช่วงการก่อตัวของอะตอม (เวลา 300,000 ปี)
ขนาด: เอกภพขยายตัวอย่างรวดเร็ว
อุณหภูมิ: ลดลงเหลือประมาณ 5,000 K
สสารและพลังงาน: อุณหภูมิที่ลดลงทำให้โปรตอนและนิวเคลียสของฮีเลียมสามารถดึงดูดอิเล็กตรอนมารวมตัวกันได้ เกิดเป็น อะตอมของไฮโดรเจนและฮีเลียม ซึ่งเป็นสสารหลักของเอกภพในยุคนั้น
3. ช่วงการก่อตัวของกาแล็กซี (เวลา 1,000 ล้านปี)
ขนาด: เอกภพยังคงขยายตัวอย่างต่อเนื่อง
อุณหภูมิ: ลดลงเหลือประมาณ 100 K
สสารและพลังงาน: อะตอมของไฮโดรเจนและฮีเลียมที่เกิดขึ้นเริ่มรวมตัวกันภายใต้แรงโน้มถ่วง ก่อให้เกิดโครงสร้างขนาดใหญ่ขึ้นเรื่อยๆ จนในที่สุดก็กลายเป็น กาแล็กซีรุ่นแรก
4. ช่วงปัจจุบัน (เวลา 13,800 ล้านปี)
ขนาด: เอกภพขยายตัวอย่างต่อเนื่องและอัตราการขยายตัวเพิ่มขึ้น
อุณหภูมิ: ลดลงเหลือเพียงประมาณ 2.73 K
สสารและพลังงาน: กาแล็กซีมีการวิวัฒนาการอย่างต่อเนื่อง มีการกำเนิดดาวฤกษ์และระบบสุริยะต่างๆ เช่นเดียวกับระบบสุริยะของเรา สสารส่วนใหญ่ในเอกภพยังคงเป็นไฮโดรเจนและฮีเลียมที่กระจายตัวอยู่ทั่วไป</t>
  </si>
  <si>
    <t>ช่วงเวลา: โปรตอนและนิวตรอนเกิดขึ้นในช่วงเวลา 10⁻⁶ วินาที หลังบิกแบง (ตามภาพ)
เกิดจากอนุภาคใด: เกิดจากการรวมตัวกันของอนุภาคมูลฐานที่เล็กกว่า เช่น ควาร์ก และ แอนติควาร์ก</t>
  </si>
  <si>
    <t>ไม่เกิดพร้อมกันทีเดียว แต่เกิดในช่วงเวลาที่ใกล้เคียงกันมาก
นิวเคลียสของไฮโดรเจน (โปรตอน) เกิดขึ้นก่อน จากการรวมตัวของควาร์กและแอนติควาร์ก (โปรตอนที่เสถียรสามารถอยู่ได้นาน)
นิวเคลียสของฮีเลียม เกิดขึ้นหลังจากนั้นในช่วงเวลาประมาณ 3 นาที หลังบิกแบง เมื่ออุณหภูมิของเอกภพเย็นลงพอที่จะทำให้โปรตอนและนิวตรอนสามารถรวมตัวกันได้</t>
  </si>
  <si>
    <t>อะตอมของไฮโดรเจนและฮีเลียมเกิดขึ้นในช่วงเวลาประมาณ 300,000 ปี หลังบิกแบง</t>
  </si>
  <si>
    <t>กาแล็กซีเกิดจากการรวมตัวกันของ ธาตุไฮโดรเจนและฮีเลียม เป็นองค์ประกอบหลัก ซึ่งเป็นธาตุเบาที่เกิดขึ้นในช่วงแรกของเอกภพ</t>
  </si>
  <si>
    <t>การเปลี่ยนแปลงของขนาด: เอกภพมีการ ขยายตัว อย่างต่อเนื่องและรวดเร็ว โดยเริ่มต้นจากจุดเล็กๆ และขยายใหญ่ขึ้นเรื่อยๆ
การเปลี่ยนแปลงของอุณหภูมิ: อุณหภูมิของเอกภพมีการ ลดลง อย่างต่อเนื่อง ตามการขยายตัว โดยเริ่มต้นจากอุณหภูมิที่สูงมากจนถึงอุณหภูมิเฉลี่ยในปัจจุบันที่ต่ำมาก (ประมาณ 2.73 K)</t>
  </si>
  <si>
    <t>แอนติควาร์ก;นิวทริโน;โพซิตรอน</t>
  </si>
  <si>
    <t>แอนติควาร์ก;อิเล็กตรอน;ควาร์ก;โฟตอน;แอนตินิวทริโน</t>
  </si>
  <si>
    <t>นิวทริโน;โฟตอน;โปรตอนหรือนิวเคลียสของไฮโดรเจน;นิวตรอน</t>
  </si>
  <si>
    <t>นิวเคลียสของฮีเลียม;นิวทริโน;โฟตอน;แอนติควาร์ก</t>
  </si>
  <si>
    <t>บิกเเบงทำไห้เกิดจักรวาล</t>
  </si>
  <si>
    <t>โปรตอนและนิวตรอนเกิดขึ้นในช่วงเวลาประมาณ 10-6 วินาที (หนึ่งในล้านวินาที) หลังจากการระเบิดบิ๊กแบง โดยเกิดจากการรวมตัว กันของอนุภาคพื้นฐานที่เรียกว่า ควาร์ก</t>
  </si>
  <si>
    <t>นิวเคลียสของไฮโดรเจนและฮีเลียม ไม่ได้เกิด
พร้อมกัน แต่เกิดขึ้นในช่วงเวลาที่ไล่เลี่ยกันหลังจากโปรตอนและนิวตรอนก่อตัวขึ้น โดยกระบวนการเป็นดังนี้:
• นิวเคลียสของไฮโดรเจน (โปรตอนเดี่ยวๆ)
เกิดขึ้นก่อนเพื่อน เพราะเป็นองค์ประกอบ พื้นฐานที่ง่ายที่สุดและมีจำนวนมากที่สุด
• นิวเคลียสของฮีเลียม (รวมตัวกันของ
โปรตอน 2 ตัว และนิวตรอน 2 ตัว) เกิดขึ้นในภายหลังเมื่ออุณหภูมิและความดัน
เหมาะสม ทำให้โปรตอนและนิวตรอน
สามารถรวมตัวกันได้ โดยใช้เวลาประมาณ
3 นาที หลังจากการระเบิดบิ๊กแบง</t>
  </si>
  <si>
    <t>อะตอมของไฮโดรเจนและฮีเลียมเกิดขึ้นในช่วงเวลาประมาณ 380,000 ปี หลังจากการระเบิด บิ๊กแบง ในช่วงเวลานี้จักรวาลได้เย็นลงมากพอที่จะทำให้อิเล็กตรอนสามารถถูกจับโดย
นิวเคลียสของไฮโดรเจนและฮีเลียมได้ ก่อตัวเป็นอะตอมที่เป็นกลางทางไฟฟ้า ซึ่งทำให้จักรวาลโปร่งแสงเป็นครั้งแรกหลังจากที่เคยทึบแสงมาก่อน</t>
  </si>
  <si>
    <t>กาแล็กชีส่วนใหญ่ประกอบด้วย ไฮโดรเจนและ ฮีเลียม เป็นองค์ประกอบหลัก ซึ่งเป็นธาตุที่เบา ที่สุดและเกิดขึ้นในช่วงแรกของจักรวาล ธาตุ
เหล่านี้รวมตัวกันเป็นเมฆแก๊สและฝุ่นขนาดยักษ์
ซึ่งภายหลังได้ยุบตัวลงด้วยแรงโน้มถ่วงเพื่อก่อ ตัวเป็นดาวฤกษ์และกาแล็กซีครับ</t>
  </si>
  <si>
    <t>1. การขยายตัว: เอกภพมีการขยายตัวอย่าง ต่อเนื่อง โดยกาแล็กซีต่างๆ กำลังเคลื่อนที่
ออกจากกัน ซึ่งเป็นหลักฐานสำคัญที่
สนับสนุนทฤษฎีบิ๊กแบง การขยายตัวนี้ยัง
คงดำเนินต่อไปจนถึงปัจจุบัน
2. อุณหภูมิ: อุณหภูมิของเอกภพลดลงอย่าง ต่อเนื่องตั้งแต่เกิดบิ๊กแบง เนื่องจากการ
ขยายตัวทำให้อุณหภูมิลดต่ำลง ซึ่งส่งผลให้สสารและพลังงานสามารถก่อตัวเป็น
โครงสร้างที่ซับซ้อนมากขึ้นได้
3. ความหนาแน่น: ความหนาแน่นของเอกภพลดลงเมื่อมันขยายตัว
4. โครงสร้าง: เอกภพมีการเปลี่ยนแปลงจากสภาพที่ไม่มีโครงสร้าง (เป็นซุปของ
อนุภาค) ไปสู่การมีโครงสร้างที่ซับช้อนขึ้นเรื่อยๆ เช่น การก่อตัวของกาแล็กซี</t>
  </si>
  <si>
    <t>ธนัญชนก เชื้อชั้ง</t>
  </si>
  <si>
    <t>ธนัญชนก เชื้อชั่ง</t>
  </si>
  <si>
    <t>ควาร์ก;โพซิตรอน;นิวทริโน</t>
  </si>
  <si>
    <t>โฟตอน;อิเล็กตรอน;โพซิตรอน;นิวทริโน;แอนตินิวทริโน;นิวตรอน</t>
  </si>
  <si>
    <t>อะตอมของไฮโดรเจน;นิวเคลียสของฮีเลียม</t>
  </si>
  <si>
    <t>อะตอมของไฮโดรเจน;อะตอมของฮีเลียม</t>
  </si>
  <si>
    <t xml:space="preserve">สอดคล้องกับวัตถุประสงค์เรื่อง หลักฐานที่สนับสนุนทฤษฎีบิกแบง
กิจกรรมนี้มีการอ้างอิงถึงหลักฐานสำคัญที่สนับสนุนทฤษฎีบิกแบงโดยตรง คือ การแผ่รังสีไมโครเวฟพื้นหลังในเอกภพ ซึ่งเป็นเหมือนแสงแรกที่ถูกปลดปล่อยออกมาเมื่อเอกภพเริ่มโปร่งแสง และเป็นสิ่งที่นักวิทยาศาสตร์ใช้เป็นหลักฐานยืนยันว่าเอกภพมีการขยายตัวและเย็นตัวลงจากสภาวะที่ร้อนและหนาแน่นในอดีต
โดยรวมแล้ว กิจกรรมนี้ช่วยให้ผู้เรียนเข้าใจกระบวนการกำเนิดและวิวัฒนาการของเอกภพได้เป็นอย่างดี ผ่านการจัดลำดับเหตุการณ์สำคัญที่เกิดขึ้นในแต่ละช่วงเวลาหลังบิกแบงได้อย่างชัดเจน
</t>
  </si>
  <si>
    <t>โปรตอนและนิวตรอนเกิดขึ้นในช่วงเวลาประมาณ 10^{-6} วินาที (หนึ่งในล้านส่วนของวินาที) หลังบิกแบง โดยเกิดขึ้นจากการรวมตัวกันของอนุภาคมูลฐานที่เรียกว่า ควาร์ก</t>
  </si>
  <si>
    <t>นิวเคลียสของไฮโดรเจนและฮีเลียม ไม่ได้เกิดพร้อมกัน
 นิวเคลียสของฮีเลียม เกิดขึ้นในภายหลังในช่วง 3 นาที หลังบิกแบง จากการรวมตัวของโปรตอนและนิวตรอน</t>
  </si>
  <si>
    <t>อะตอมของไฮโดรเจนและฮีเลียมเกิดขึ้นในช่วงเวลาใด
อะตอมของไฮโดรเจนและฮีเลียมเกิดขึ้นในช่วงเวลาประมาณ 300,000 ปี หลังการระเบิดบิกแบง เมื่ออุณหภูมิของเอกภพเย็นตัวลงจนอนุภาคมูลฐานสามารถรวมตัวกันเป็นอะตอมที่สมบูรณ์ได้</t>
  </si>
  <si>
    <t>นักเรียนคิดว่ากาแล็กซีเกิดจากธาตุใดเป็นองค์ประกอบหลัก
กาแล็กซีเกิดจากการรวมตัวกันของดาวฤกษ์จำนวนมหาศาล และดาวฤกษ์ในยุคแรกๆ นั้นมีองค์ประกอบหลักคือ ไฮโดรเจน และ ฮีเลียม ซึ่งเป็นธาตุที่เกิดขึ้นเป็นลำดับแรกๆ ในเอกภพ</t>
  </si>
  <si>
    <t>ขึ้นเป็นลำดับแรกๆ ในเอกภพ
นอกจากการเปลี่ยนแปลงของสสารแล้ว เอกภพมีการเปลี่ยนแปลงอะไรอีกบ้าง และเปลี่ยนแปลงอย่างไร
นอกจากการเปลี่ยนแปลงของสสารแล้ว เอกภพยังมีการเปลี่ยนแปลงที่สำคัญอีกสองอย่างคือ:
 * การขยายตัว: เอกภพมีการขยายตัวอย่างต่อเนื่องและอัตราการขยายตัวเพิ่มขึ้นเรื่อยๆ
 * การเย็นตัว: อุณหภูมิของเอกภพลดลงอย่างต่อเนื่อง จากที่เคยร้อนและหนาแน่นมากจนเหลือเพียง 2.73 เคลวินในปัจจุบัน</t>
  </si>
  <si>
    <t>ลลดา เหมปรีดากุล</t>
  </si>
  <si>
    <t>แอนติควาร์ก;นิวตรอน;โปรตอนหรือนิวเคลียสของไฮโดรเจน;โฟตอน;ควาร์ก;นิวทริโน</t>
  </si>
  <si>
    <t>นิวเคลียสของฮีเลียม;แอนติควาร์ก;โฟตอน;นิวตรอน;นิวทริโน</t>
  </si>
  <si>
    <t>บิกแบง: เอกภพเล็กมาก ร้อนจัด มีแต่พลังงาน
ช่วงแรก: พลังงานแปลงเป็นอนุภาคมูลฐาน  โปรตอน นิวตรอน อิเล็กตรอน
ไม่กี่นาทีแรก: รวมเป็นนิวเคลียส (H, He, Li) อุณหภูมิลดลง
3.8 แสนปี: อะตอมเกิด รังสีแยกตัว  กำเนิด CMB
หลายร้อยล้านปี: ดาว กาแล็กซีเกิด เอกภพยังขยาย ขนาดใหญ่ขึ้น อุณหภูมิลดลงเรื่อย ๆ</t>
  </si>
  <si>
    <t xml:space="preserve">โปรตอนและนิวตรอนเกิดราว 10 ลบ 6 วินาทีหลังบิกแบง จากการรวมตัวของ ควาร์กอัปกับควาร์กดาวน์ </t>
  </si>
  <si>
    <t>ไฮโดรเจนเกิดก่อน ส่วนฮีเลียมเกิดตามมาภายหลังเมื่ออุณหภูมิลดลงพอ</t>
  </si>
  <si>
    <t xml:space="preserve">อะตอมไฮโดรเจนและฮีเลียมเกิดราว 3.8 แสนปีหลังบิกแบง เมื่ออุณหภูมิลดลงจน e ลบ รวมกับนิวเคลียสได้ค่ะ </t>
  </si>
  <si>
    <t xml:space="preserve"> ไฮโดรเจนและฮีเลียม </t>
  </si>
  <si>
    <t xml:space="preserve">เอกภพ ขยายตัว ลดอุณหภูมิ และแปลงพลังงานจากพลังงานบริสุทธิ์เป็นสสารและรังสี </t>
  </si>
  <si>
    <t>ปิยธิดา ไกรเพชร</t>
  </si>
  <si>
    <t>น.ส.ปิยธิดา ไกรเพชร</t>
  </si>
  <si>
    <t>แอนติควาร์ก;ควาร์ก;นิวตรอน;โฟตอน;แอนตินิวทริโน;นิวทริโน</t>
  </si>
  <si>
    <t>นิวทริโน;แอนตินิวทริโน</t>
  </si>
  <si>
    <t xml:space="preserve">เป็นการวิเคราะห์และระบุสสาร การเปลี่ยนแปลงพลังงาน สสาร ขนาด อุณหภูมิของเอกภพ ในช่วงเวลาต่าง ๆ ตามวิวัฒนาการของเอกภพ
</t>
  </si>
  <si>
    <t>โปรตอนและนิวตรอนกำเนิดขึ้นในช่วงเวลาประมาณ 10-6 วินาที ถึง 1 วินาที หลังเกิดบิ๊กแบง โดยเกิดจากการรวมตัวของ ควาร์ก</t>
  </si>
  <si>
    <t xml:space="preserve">นิวเคลียสของไฮโดรเจนและนิวเคลียสของฮีเลียมไม่เกิดพร้อมกัน โดยนิวเคลียสของไฮโดรเจน (โปรตอน) เกิดขึ้นก่อนภายในช่วงเวลาไม่กี่นาทีหลังเกิดบิกแบง </t>
  </si>
  <si>
    <t>อะตอมไฮโดรเจนและฮีเลียมเกิดขึ้นหลัง บิกแบงใน 2 ช่วงเวลาหลัก คือ ช่วงแรกหลังบิกแบง 3 นาที</t>
  </si>
  <si>
    <t>กาแล็กซีประกอบด้วยธาตุหลัก ๆ คือ แก๊สและฝุ่น
เป็นส่วนใหญ่ มีไฮโดรเจนและฮีเหลียมด้วย</t>
  </si>
  <si>
    <t xml:space="preserve">นอกจากสสาร เอกภพยังมีการเปลี่ยนแปลง อุณหภูมิ ที่ลดลงอย่างต่อเนื่อง, ขนาด ที่ขยายใหญ่ขึ้นตั้งแต่หลังบิกแบงจนถึงปัจจุบัน, และ โครงสร้าง ที่ค่อย ๆ ก่อตัวขึ้นเป็นดาวฤกษ์ กาแล็กซี </t>
  </si>
  <si>
    <t>ควาร์ก;โฟตอน;โพซิตรอน;นิวทริโน;แอนตินิวทริโน</t>
  </si>
  <si>
    <t>ควาร์ก;แอนติควาร์ก;โฟตอน;นิวทริโน</t>
  </si>
  <si>
    <t>นิวตรอน;นิวทริโน;โฟตอน;แอนตินิวทริโน</t>
  </si>
  <si>
    <t>ช่วงแรกมีแต่ พลังงาน ควาร์ก และอนุภาคเล็กๆ ต่อมาควาร์กรวมเป็น โปรตอนและนิวตรอน หลัง 3 นาที เกิดนิวเคลียสของไฮโดรเจนและฮีเลียม หลัง 300000 ปี อิเล็กตรอนรวมกับนิวเคลียสกลายเป็นอะตอม ต่อมาเกิดการรวมตัวกันเป็น ดาว กาแล็กซี</t>
  </si>
  <si>
    <t>เกิดในช่วง 10 ยกกำลัง32  เกิดจากควาร์ก</t>
  </si>
  <si>
    <t>นิวเคลียสของไฮโดรเจนเกิดก่อน เพราะเป็นองค์ประกอบพื้นฐานที่สำคัในการสร้างนิวเคลียสของฮีเลียมในภายหลัง</t>
  </si>
  <si>
    <t>อะตอมของไฮโดรเจนและฮีเลียมเกิดขึ้นหลังจากการเกิดบิ๊กแบง ไฮโดรเจนเกิดขึ้นประมาณ 3 นาที</t>
  </si>
  <si>
    <t>การเปลื่ยนแปลงของอุณหภูมิ เอกภพอุณหภูมิมีการลดลงอย่างต่อเนื่องหลังเกิดบิ๊กแบง
การเปลื่ยนแปลงขนาด เอกภพมีการขยายตัวใหญ่ขึ้นเรื่อยๆ</t>
  </si>
  <si>
    <t>กัญพัชญ์ ชัยชาย</t>
  </si>
  <si>
    <t>แอนติควาร์ก;โฟตอน;นิวทริโน;แอนตินิวทริโน;โพซิตรอน;ควาร์ก</t>
  </si>
  <si>
    <t>นิวทริโน;แอนตินิวทริโน;โฟตอน;นิวตรอน;อะตอมของฮีเลียม;อะตอมของไฮโดรเจน;นิวเคลียสของฮีเลียม;โปรตอนหรือนิวเคลียสของไฮโดรเจน</t>
  </si>
  <si>
    <t>นิวทริโน;แอนตินิวทริโน;โฟตอน;โปรตอนหรือนิวเคลียสของไฮโดรเจน;นิวเคลียสของฮีเลียม;อะตอมของไฮโดรเจน;กาแล็กซี;อะตอมของฮีเลียม</t>
  </si>
  <si>
    <t>นิวทริโน;แอนตินิวทริโน;โฟตอน;โปรตอนหรือนิวเคลียสของไฮโดรเจน;นิวเคลียสของฮีเลียม;อะตอมของไฮโดรเจน;อะตอมของฮีเลียม;กาแล็กซี</t>
  </si>
  <si>
    <t>ศึกกษาการเปลี่ยนแปลงของสสารและพลังงานในเอกภพตามช่วงเวลาต่าง ๆ</t>
  </si>
  <si>
    <t>โปรตอนและนิวตรอนเกิดขึ้นในช่วงเวลาประมาณ  สิบลบกำลังสอง วินาที หลังจากบิกแบง เมื่อเอกภพมีอุณหภูมิประมาณสิบยกกำลังสิบ เคลวิน และเกิดจากอนุภาคควาร์ก</t>
  </si>
  <si>
    <t xml:space="preserve"> ไม่ได้เกิดพร้อมกันในลักษณะเดียวกัน แต่เกิดต่อเนื่องกันในช่วงเวลาที่แตกต่างกันเล็กน้อย</t>
  </si>
  <si>
    <t>อะตอมของไฮโดรเจนและฮีเลียมเกิดขึ้นในช่วงเวลาที่เรียกว่า ยุคของการรวมตัวกันใหม่</t>
  </si>
  <si>
    <t>กาแล็กซีส่วนใหญ่เกิดจากธาตุ ไฮโดรเจนและฮีเลียม เป็นองค์ประกอบหลัก</t>
  </si>
  <si>
    <t xml:space="preserve">
เอกภพมีการเปลี่ยนแปลงที่สำคัญอื่นๆ นอกจากการเปลี่ยนแปลงของสสาร เช่น การขยายตัว, การก่อตัวและวิวัฒนาการของโครงสร้างต่างๆ (ดาวฤกษ์, กาแล็กซี), การเปลี่ยนแปลงอุณหภูมิ, และการเปลี่ยนแปลงองค์ประกอบของสสาร การเปลี่ยนแปลงเหล่านี้เกิดขึ้นอย่างต่อเนื่องภายใต้กฎทางฟิสิกส์ต่างๆ เช่น แรงโน้มถ่วง ซึ่งส่งผลต่อวิวัฒนาการของเอกภพโดยรวม</t>
  </si>
  <si>
    <t>การขยายตัวของเอกภพ รังสีไมโครเวฟพื้นหลังของเอกภพ ปริมาณธาตุเบื้องต้นในเอกภพ</t>
  </si>
  <si>
    <t>กาแล็กซีที่มีค่าการเลื่อนไปทางแดง เหตุผลหลักมาจาก กฎของฮับเบิล</t>
  </si>
  <si>
    <t>การเลื่อนทางแดงของกาแล็กซีเกิดขึ้นจากการที่ เอกภพกำลังขยายตัวซึ่งทำให้แสงที่มาจากกาแล็กซีที่อยู่ห่างไกลถูกยืดออกในระหว่างการเดินทางมายังโลกของเรา</t>
  </si>
  <si>
    <t>ถ้ากาแล็กซีเคลื่อนที่เข้าหาผู้สังเกต จะไม่เกิดการเลื่อนทางแดง แต่จะเกิด การเลื่อนทางน้ำเงิน (Blueshift) แทน</t>
  </si>
  <si>
    <t>การศึกษาการเลื่อนทางแดงของกาแล็กซีเป็นหลักฐานสำคัญที่สนับสนุนทฤษฎีบิกแบงได้อย่างชัดเจน เพราะมันยืนยันว่า เอกภพกำลังขยายตัว ซึ่งเป็นแก่นสำคัญของทฤษฎีนี้</t>
  </si>
  <si>
    <t>รังสีไมโครเวฟพื้นหลังของเอกภพ (CMB) และรังสีไมโครเวฟที่เกิดขึ้นในปัจจุบันแตกต่างกันอย่างสิ้นเชิงในเรื่องของที่มา ลักษณะ และความสำคัญ</t>
  </si>
  <si>
    <t>เกิดขึ้นเมื่อประมาณ 380,000 ปีหลังบิกแบง (Big Bang) ในช่วงที่เอกภพเย็นลงจนโปร่งแสงเป็นครั้งแรก</t>
  </si>
  <si>
    <t xml:space="preserve"> ความเร็วในการเคลื่อนที่ออกห่างของกาแล็กซีแปรผันตรงกับระยะทาง</t>
  </si>
  <si>
    <t>การขยายตัวของเอกภพ: การค้นพบว่ากาแล็กซีส่วนใหญ่กำลังเคลื่อนที่ออกห่างจากเรา
การมีอยู่ของรังสีไมโครเวฟพื้นหลังของเอกภพ (CMB): คลื่นแม่เหล็กไฟฟ้าที่หลงเหลือจากยุคแรกเริ่มของเอกภพ
ปริมาณของธาตุเบาในเอกภพ: สัดส่วนของไฮโดรเจนและฮีเลียมที่สอดคล้องกับการพยากรณ์ของทฤษฎีบิกแบง</t>
  </si>
  <si>
    <t>ธาตุที่เกิดขึ้นเป็นธาตุแรกคือ ไฮโดรเจน และ ฮีเลียม
เกิดขึ้นในช่วงเวลาประมาณ 3 นาที หลังบิกแบง</t>
  </si>
  <si>
    <t>กาแล็กซี D
เหตุผล: กาแล็กซี D มีการเลื่อนทางแดง (redshift) มากที่สุด นั่นคือ แถบสเปกตรัมเลื่อนไปทางความยาวคลื่นที่ยาวขึ้น (ด้านขวา) มากที่สุดตามภาพ ตามกฎของฮับเบิล (Hubble's Law) ยิ่งกาแล็กซีเคลื่อนที่ออกห่างจากเราเร็วเท่าไหร่ (เลื่อนทางแดงมาก) ก็จะยิ่งอยู่ไกลจากเรามากขึ้นเท่านั้น</t>
  </si>
  <si>
    <t>การเลื่อนทางแดงเกิดขึ้นเมื่อกาแล็กซีเคลื่อนที่ ออกห่าง จากผู้สังเกต ทำให้ความยาวคลื่นของแสงที่ส่งออกมาจากกาแล็กซีนั้นยาวขึ้น (เลื่อนไปทางปลายสีแดงของสเปกตรัม)</t>
  </si>
  <si>
    <t>ไม่เกิดการเลื่อนทางแดง แต่จะเกิด การเลื่อนทางน้ำเงิน (blueshift)
การเปลี่ยนแปลงของสเปกตรัม: แถบสเปกตรัมที่วัดได้จะ เลื่อนไปทางความยาวคลื่นที่สั้นลง (ไปทางปลายสีน้ำเงินของสเปกตรัม)</t>
  </si>
  <si>
    <t>การศึกษาการเลื่อนทางแดงของกาแล็กซีทำให้ทราบว่ากาแล็กซีส่วนใหญ่กำลังเคลื่อนที่ออกห่างจากเรา ซึ่งแสดงว่า เอกภพกำลังขยายตัว ซึ่งเป็นหลักฐานสำคัญที่สอดคล้องกับแนวคิดของทฤษฎีบิกแบงที่ระบุว่าเอกภพเริ่มต้นจากจุดเล็กๆ และมีการขยายตัวมาจนถึงปัจจุบัน</t>
  </si>
  <si>
    <t>รังสีไมโครเวฟพื้นหลัง: เป็นรังสีที่หลงเหลือจากเหตุการณ์ในอดีตของเอกภพ มีอุณหภูมิต่ำมาก (2.73 K) และมาจากทุกทิศทางในอวกาศ
รังสีไมโครเวฟในปัจจุบัน: เป็นรังสีที่มนุษย์สร้างขึ้น เช่น ในเตาไมโครเวฟ หรือเป็นรังสีที่มาจากแหล่งกำเนิดเฉพาะเจาะจงในอวกาศ</t>
  </si>
  <si>
    <t>ช่วงเวลา: ประมาณ 380,000 ปี หลังบิกแบง
ลักษณะเอกภพ: ในช่วงเวลานั้นเอกภพเย็นลงพอที่จะทำให้อิเล็กตรอนรวมตัวกับนิวเคลียสของไฮโดรเจนและฮีเลียมได้ ทำให้เอกภพเปลี่ยนจากสถานะพลาสมา (ทึบแสง) เป็นโปร่งแสง และโฟตอน (แสง) ที่เคยถูกกักไว้ก็สามารถเดินทางได้อย่างอิสระ โฟตอนเหล่านี้คือรังสีไมโครเวฟพื้นหลังที่เราตรวจพบในปัจจุบัน</t>
  </si>
  <si>
    <t>จากกราฟ สามารถสรุปได้ว่า ความเร็วในการเคลื่อนที่ถอยห่างของกาแล็กซีแปรผันตรงกับระยะห่างจากผู้สังเกต ยิ่งกาแล็กซีอยู่ห่างจากผู้สังเกตมากเท่าไหร่ ก็ยิ่งเคลื่อนที่ถอยห่างด้วยความเร็วสูงขึ้นเท่านั้น ซึ่งเป็นกฎของฮับเบิล</t>
  </si>
  <si>
    <t xml:space="preserve">การขยายตัวของเอกภพ (กาแล็กซีต่างๆ เคลื่อนที่ออกห่างกัน), รังสีไมโครเวฟพื้นหลังของจักรวาล (รังสีความร้อนตกค้างจากการระเบิดครั้งแรก), และ องค์ประกอบของธาตุเบา (สัดส่วนของไฮโดรเจนและฮีเลียมในเอกภพสอดคล้องกับการคาดการณ์ทางทฤษฎี). </t>
  </si>
  <si>
    <t>กาแล็กซี D อยู่ห่างจากผู้สังเกตบนโลกมากที่สุด เพราะกาแล็กซี D มีการเลื่อนทางแดง (Redshift) มากที่สุด ซึ่งหมายความว่ากาแล็กซี D กำลังเคลื่อนที่ห่างออกไปจากโลกด้วยความเร็วที่สูงที่สุด และตามกฎของฮับเบิล กาแล็กซีที่เคลื่อนที่ห่างออกไปด้วยความเร็วสูงที่สุดคือกาแล็กซีที่อยู่ห่างจากโลกมากที่สุด</t>
  </si>
  <si>
    <t>การเลื่อนทางแดงของกาแล็กซีเกิดขึ้นได้จาก การขยายตัวของเอกภพ ซึ่งทำให้กาแล็กซีต่างๆ เคลื่อนที่ห่างออกจากกัน และตาม ปรากฏการณ์ดอปเปลอร์ (Doppler Effect) แสงที่มาจากวัตถุที่กำลังเคลื่อนที่ห่างออกไปจะมีความยาวคลื่นยาวขึ้น ทำให้เกิดการเลื่อนไปทางสีแดงของสเปกตรัม</t>
  </si>
  <si>
    <t>หากกาแล็กซีเคลื่อนที่เข้าหาผู้สังเกต จะเกิดการเลื่อนทางน้ำเงิน (Blueshift) ซึ่งเป็นปรากฏการณ์ตรงข้ามกับการเลื่อนทางแดง การเลื่อนทางน้ำเงินเกิดขึ้นเมื่อแหล่งกำเนิดคลื่นเคลื่อนที่เข้าหาผู้สังเกต ทำให้ความยาวคลื่นสั้นลงและความถี่สูงขึ้น ส่งผลให้แถบสเปกตรัมที่วัดได้จะมีการเลื่อนไปทางด้านสีน้ำเงินของสเปกตรัม</t>
  </si>
  <si>
    <t>การศึกษาการเลื่อนทางแดงของกาแล็กซีเป็นข้อมูลสำคัญที่สนับสนุนทฤษฎีบิกแบง เนื่องจากแสดงให้เห็นว่ากาแล็กซีส่วนใหญ่กำลังเคลื่อนที่ห่างจากเราไป ซึ่งบ่งชี้ว่าเอกภพกำลังขยายตัว กฎของฮับเบิล (Hubble's Law) ซึ่งระบุว่าความเร็วในการถอยห่างของกาแล็กซีเป็นสัดส่วนโดยตรงกับระยะห่างจากโลก เป็นหลักฐานเชิงประจักษ์ที่สำคัญที่สนับสนุนแนวคิดการขยายตัวของเอกภพและทฤษฎีบิกแบง</t>
  </si>
  <si>
    <t>รังสีไมโครเวฟพื้นหลัง (Cosmic Microwave Background - CMB) คือรังสีที่หลงเหลือจากการกำเนิดเอกภพ หรือที่เรียกว่า "แสงแรก" ของเอกภพ ซึ่งเป็นรังสีที่เกิดขึ้นในช่วงเวลาที่เอกภพเย็นตัวลงมากพอที่อิเล็กตรอนและโปรตอนจะรวมตัวกันเป็นอะตอมไฮโดรเจน ทำให้เอกภพโปร่งแสงและรังสีสามารถเดินทางได้อย่างอิสระ ในทางกลับกัน รังสีไมโครเวฟที่เกิดขึ้นในปัจจุบันส่วนใหญ่มาจากแหล่งกำเนิดต่างๆ เช่น การทำงานของอุปกรณ์อิเล็กทรอนิกส์, เตาไมโครเวฟ, หรือการสื่อสารไร้สาย ซึ่งเป็นรังสีที่เกิดขึ้นจากกิจกรรมของมนุษย์หรือปรากฏการณ์ทางธรรมชาติในปัจจุบัน</t>
  </si>
  <si>
    <t>รังสีไมโครเวฟพื้นหลังเกิดขึ้นในช่วงเวลาประมาณ 380,000 ปีหลังบิกแบง หรือที่เรียกว่ายุคการรวมตัวกันของอะตอม (Recombination Era) ในขณะนั้น เอกภพมีลักษณะเป็นพลาสมาที่ร้อนและหนาแน่นมาก ซึ่งประกอบด้วยโปรตอน อิเล็กตรอน และโฟตอน เมื่อเอกภพขยายตัวและเย็นลง อุณหภูมิก็ลดลงจนอิเล็กตรอนสามารถรวมตัวกับโปรตอนเพื่อสร้างอะตอมไฮโดรเจนที่เป็นกลาง ทำให้โฟตอนสามารถเคลื่อนที่ได้อย่างอิสระ และรังสีเหล่านี้ก็คือรังสีไมโครเวฟพื้นหลังที่เราตรวจพบในปัจจุบัน</t>
  </si>
  <si>
    <t>ความสัมพันธ์เชิงเส้นตรง: กราฟแสดงให้เห็นถึงความสัมพันธ์เชิงเส้นตรงระหว่างระยะทางระหว่างผู้สังเกตกับกาแล็กซี (แกน X) และความเร็วในการเคลื่อนที่ถอยห่าง (แกน Y)
แปรผันตรง: เมื่อระยะทางระหว่างผู้สังเกตกับกาแล็กซีเพิ่มขึ้น ความเร็วในการเคลื่อนที่ถอยห่างก็จะเพิ่มขึ้นตามไปด้วย แสดงให้เห็นถึงความสัมพันธ์แบบแปรผันตรง</t>
  </si>
  <si>
    <t xml:space="preserve">1. การขยายตัวของเอกภพ (Hubble's Law) ที่กาแล็กซีเคลื่อนที่ออกห่างจากกัน 2. รังสีไมโครเวฟพื้นหลังของจักรวาล (CMB) ซึ่งเป็นรังสีหลงเหลือจากบิ๊กแบง และ 3. องค์ประกอบของธาตุเบา (เช่น ไฮโดรเจนและฮีเลียม) ที่สอดคล้องกับการทำนายทางทฤษฎี </t>
  </si>
  <si>
    <t>ที่มีค่าการเลื่อนทางแดงสูงที่สุด เพราะตามกฎของฮับเบิล</t>
  </si>
  <si>
    <t>เกิดขึ้นจาก การขยายตัวของอวกาศ ทำให้ความยาวคลื่นแสงที่เดินทางจากกาแล็กซีที่อยู่ไกลโพ้น ยืดออกมากขึ้นเรื่อยๆ จนมีสีแดงขึ้น</t>
  </si>
  <si>
    <t>ไม่เกิดการเลื่อนทางแดง แต่จะเกิด การเลื่อนไปทางน้ำเงินแทน</t>
  </si>
  <si>
    <t>เอกภพกำลังขยายตัวอยู่ตลอดเวลา</t>
  </si>
  <si>
    <t>รังสีไมโครเวฟพื้นหลัง (Cosmic Microwave Background - CMB) เป็นรังสีที่หลงเหลือมาจาก ยุคแรกของเอกภพ ในขณะที่รังสีไมโครเวฟในปัจจุบันมาจากแหล่งกำเนิดต่างๆ ที่เกิดขึ้นในเอกภพยุคหลัง เช่น ดาวฤกษ์, กาแล็กซี, หรืออุปกรณ์สร้างขึ้นโดยมนุษย์. ความแตกต่างที่สำคัญคือ CMB มีลักษณะเฉพาะคือมีสเปกตรัมแบบ วัตถุดำ (blackbody spectrum) ที่สม่ำเสมอทั่วทั้งเอกภพและเป็นหลักฐานสำคัญสนับสนุนทฤษฎี บิ๊กแบง, ในขณะที่รังสีไมโครเวฟในปัจจุบันมีความหลากหลายของแหล่งกำเนิดและความยาวคลื่นที่แตกต่างกันไปตามวัตถุที่ปล่อยออกมา ส่วนรังสีไมโครเวฟในปัจจุบัน มาจากแหล่งกำเนิดที่หลากหลายในเอกภพปัจจุบัน เช่น ดาวฤกษ์และกาแล็กซี เป็นแหล่งกำเนิดรังสีในหลายช่วงคลื่น วัตถุที่มนุษย์สร้างขึ้น เช่น เตาอบไมโครเวฟ โทรศัพท์มือถือ และอุปกรณ์สื่อสารอื่นๆ</t>
  </si>
  <si>
    <t>เกิดขึ้นประมาณ 380,000 ปี หลังการระเบิดใหญ่</t>
  </si>
  <si>
    <t>มันสัมพันธ์กัน</t>
  </si>
  <si>
    <t xml:space="preserve">กาแล็กซี D เพราะมีการเลื่อนทางแดงมากที่สุด แสดงว่าอยู่ไกลที่สุดและเคลื่อนที่ออกจากเราเร็วที่สุดตามกฎของฮับเบิล
</t>
  </si>
  <si>
    <t>เกิดจาก ปรากฏการณ์ดอปเปลอร์ เมื่อกาแล็กซีเคลื่อนที่ห่างออกไป คลื่นแสงจะยืดออก ทำให้ความยาวคลื่นเพิ่มขึ้นและเลื่อนไปทางสีแดง</t>
  </si>
  <si>
    <t xml:space="preserve">จะเกิด การเลื่อนทางน้ำเงิน เพราะเมื่อกาแล็กซีเคลื่อนที่เข้ามาหาเรา คลื่นแสงจะถูกบีบอัด ทำให้ความยาวคลื่นสั้นลงและเลื่อนไปทางสีน้ำเงิน
</t>
  </si>
  <si>
    <t xml:space="preserve">เป็นข้อมูลที่สนับสนุน ทฤษฎีบิกแบง เพราะแสดงว่ากาแล็กซีส่วนใหญ่กำลังเคลื่อนที่ห่างออกจากกัน ซึ่งเป็นหลักฐานที่บ่งชี้ว่าเอกภพกำลังขยายตัวอย่างต่อเนื่อง
</t>
  </si>
  <si>
    <t xml:space="preserve">CMB เป็น รังสีที่หลงเหลือจากบิกแบง มีอุณหภูมิเย็นจัดและสม่ำเสมอทั่วเอกภพ (ประมาณ 2.73 K) ในขณะที่รังสีไมโครเวฟในปัจจุบันมาจากแหล่งกำเนิดที่หลากหลายและไม่สม่ำเสมอ
</t>
  </si>
  <si>
    <t>เกิดขึ้นประมาณ 380,000 ปีหลังบิกแบง ในช่วงที่เอกภพเย็นลงจนอะตอมเป็นกลาง ทำให้เอกภพมีลักษณะ โปร่งใส ให้แสงเดินทางได้อย่างอิสระ</t>
  </si>
  <si>
    <t>สรุปได้ว่า ความเร็วที่กาแล็กซีเคลื่อนที่ห่างออกไปจะแปรผันตรงกับระยะห่าง หรือก็คือ ยิ่งกาแล็กซีอยู่ไกล ก็ยิ่งเคลื่อนที่เร็วขึ้นตามกฎของฮับเบิล</t>
  </si>
  <si>
    <t>การขยายตัวของจักรวาล รังสีไมโครเวฟพื้นหลัง</t>
  </si>
  <si>
    <t>ไฮโดรเจน ประมาณสามนาทีถึงยี่สิบนาทีหลังบิกแบง</t>
  </si>
  <si>
    <t>กาแล้กซีเอ</t>
  </si>
  <si>
    <t>ปรากฏการณ์ดอปเลอร์</t>
  </si>
  <si>
    <t>ไม่เกิดจะเกิดเลื่อนทางนเำเงิน แถบสเปกตรัมที่วัดได้จะมีการเปลี่ยนแปลงความยาวคลื่นสั้นลงขนาดการเลื่อนขึ้นยุกับความเร้วสัมพันธ์</t>
  </si>
  <si>
    <t>ยิ่งกาแล้กซีอยู่ไกลเลื่อนแดงจะมาก สนับสนุนกฎของฮับเบิล</t>
  </si>
  <si>
    <t xml:space="preserve">เกิดเอกภพยุคแรก กระจายทั่ว </t>
  </si>
  <si>
    <t>เกิด 380000 ปีหลังบิกแบง  เอกภพเย้นตัวและโปร่งแสง ปัจจุบันอุณหภูมิสุงกว่า ไม่กระจายทั่ว</t>
  </si>
  <si>
    <t>ระยะทางผุ้สังเกตส่วนใหญ่จะยุที่ 10000 กิโลเมตรต่อวินาที</t>
  </si>
  <si>
    <t>นางสาวพัชรพร เเซ่จัง</t>
  </si>
  <si>
    <t>ทฤษฎีบิกแบงเป็นที่ยอมรับเพราะหลักฐานชี้ว่าเอกภพเคยมีจุดกำเนิดเดียวและกำลังขยายตัว รวมถึงมีรังสีไมโครเวฟพื้นหลังที่เหลือจากการระเบิดครั้งใหญ่</t>
  </si>
  <si>
    <t>ธาตุแรกที่เกิดขึ้นคือ ไฮโดรเจน ฮีเลียม และลิเทียม เกิดขึ้นภายใน สามนาทีแรกหลังบิกแบง</t>
  </si>
  <si>
    <t>ธาตุในดาวนี้คือธาตุ B เพราะเส้นสเปกตรัมตรงกับสเปกตรัมในห้องแล็บของธาตุ B</t>
  </si>
  <si>
    <t>การเลื่อนทางแดงของกาแล็กซีเกิดขึ้นเพราะ กาแล็กซีเคลื่อนที่ถอยห่างออกไป ทำให้แสงที่เรามองเห็นมีความยาวคลื่นยาวขึ้น</t>
  </si>
  <si>
    <t>ถ้ากาแล็กซีเคลื่อนที่เข้าใกล้ผู้สังเกต จะเกิด การเลื่อนทางน้ำเงิน แถบสเปกตรัมจะ เลื่อนไปทางความยาวคลื่นสั้นลง</t>
  </si>
  <si>
    <t xml:space="preserve">การศึกษาการเลื่อนทางแดงของกาแล็กซีแสดงว่า กาแล็กซีส่วนใหญ่ถอยห่างออกไป เอกภพจึงกำลังขยายตัว ซึ่งสนับสนุนทฤษฎีบิกแบงว่ามีจุดกำเนิดร่วมของเอกภพ
</t>
  </si>
  <si>
    <t>รังสีไมโครเวฟพื้นหลังเกิดจาก บิกแบงในอดีต มีอุณหภูมิต่ำมากและกระจายทั่วเอกภพ ส่วนรังสีไมโครเวฟปัจจุบันเกิดจาก แหล่งในปัจจุบัน เช่น ดาวเทียมหรืออุปกรณ์อิเล็กทรอนิกส์</t>
  </si>
  <si>
    <t>รังสีไมโครเวฟพื้นหลังเกิดขึ้นประมาณ 380,000 ปีหลังบิกแบง ขณะนั้นเอกภพ ร้อนและหนาแน่น แก๊สโปรตอนและอิเล็กตรอนรวมตัวเป็นอะตอม ทำให้แสงสามารถแพร่กระจายได้</t>
  </si>
  <si>
    <t xml:space="preserve">
ความเร็วในการเคลื่อนที่ของวัตถุมีค่าเพิ่มขึ้นแบบเชิงเส้นตามระยะห่างของวัตถุจากผู้สังเกต
</t>
  </si>
  <si>
    <t>การขยายตัวของจักรวาล ซึ่งพบว่ากาแล็กซีกำลังเคลื่อนที่ออกจากกัน (กฎของฮับเบิล) นอกจากนี้ ยังมีรังสีไมโครเวฟพื้นหลังของจักรวาล (CMB) ซึ่งเป็นพลังงานที่หลงเหลือจากการระเบิดครั้งใหญ่ และองค์ประกอบของธาตุเบา เช่น ไฮโดรเจนและฮีเลียม ในสัดส่วนที่สอดคล้องกับการทำนายของทฤษฎีบิกแบง</t>
  </si>
  <si>
    <t xml:space="preserve">ไฮโดรเจน  และ ฮีเลียม </t>
  </si>
  <si>
    <t xml:space="preserve">กาแล็กซี่ D อยู่ห่างจากโลกมากที่สุดเพราะเส้นสเปกตรัมของมัน เลื่อนไปทางด้านความยาวคลื่นที่มากขึ้นมากที่สุด </t>
  </si>
  <si>
    <t>เกิดจากการ ขยายตัวของอวกาศ เป็นหลัก ทำให้ความยาวคลื่นของแสงที่เดินทางผ่านอวกาศยืดออก</t>
  </si>
  <si>
    <t>จะไม่เกิดการเลื่อนทางแดง (redshift) แต่จะเกิด การเลื่อนทางน้ำเงิน (blueshift) แทน</t>
  </si>
  <si>
    <t>เป็นหลักฐานที่บ่งชี้ว่าจักรวาลกำลังขยายตัวอยู่ ซึ่งถ้าหากย้อนเวลากลับไป จะพบว่าทุกสิ่งในจักรวาลจะถูกบีบอัดอยู่รวมกันในจุดเดียว ก่อนที่จะเกิดการระเบิดและขยายตัวออกอย่างรวดเร็ว</t>
  </si>
  <si>
    <t>รังสีไมโครเวฟพื้นหลังเป็นรังสีที่หลงเหลือมาจากช่วงต้นของเอกภพ มีความสม่ำเสมอทั่วทั้งอวกาศ และไม่มีแหล่งกำเนิดที่ระบุได้ในปัจจุบัน. ส่วนรังสีไมโครเวฟที่เกิดขึ้นในปัจจุบัน (เช่น จาก เตาไมโครเวฟ หรือ อุปกรณ์สื่อสาร) เกิดจากแหล่งกำเนิดที่เฉพาะเจาะจง มีทิศทางที่แน่นอน และมักมีความเข้มข้นที่สูงกว่า.</t>
  </si>
  <si>
    <t>เกิดขึ้นเมื่อ ประมาณ 380,000 ปีหลังจากการเกิดบิ๊กแบง ในช่วงเวลานั้น เอกภพมีลักษณะเป็น พลาสมาร้อนจัดที่หนาแน่นมาก จนแสงไม่สามารถเดินทางได้อย่างอิสระ</t>
  </si>
  <si>
    <t>ความเร็วในการเคลื่อนที่ถอยห่างของกาแล็กซีแปรผันตรงกับระยะทางระหว่างผู้สังเกตกับกาแล็กซี</t>
  </si>
  <si>
    <t>การขยายตัว
รังสีไมโครเวฟพื้นหลัง
องค์ประกอบของธาตุเบา
โครงสร้างขนาดใหญ่ของเอกภพ
การสังเกตการณ์ทางดาราศาสตร์</t>
  </si>
  <si>
    <t>ไฮโดรเจน และ ฮีเลียมตอน 3นาที</t>
  </si>
  <si>
    <t xml:space="preserve">กาแล็กซี B ​ในภาพ สเปกตรัมของกาแล็กซี B มีการเลื่อนไปทางสีแดงมากที่สุดเมื่อเทียบกับกาแล็กซีอื่น ๆ และสเปกตรัมอ้างอิงจากห้องทดลอง นั่นหมายความว่า กาแล็กซี B กำลังเคลื่อนที่ออกห่างจากโลกด้วยความเร็วที่สูงที่สุด
</t>
  </si>
  <si>
    <t xml:space="preserve">คือปรากฏการณ์ที่แสงจากกาแล็กซีที่อยู่ห่างไกลมี ความยาวคลื่นยืดออก  ทำให้สเปกตรัมแสงของกาแล็กซีเลื่อนไปทางสีแดง 
</t>
  </si>
  <si>
    <t xml:space="preserve">ถ้ากาแล็กซีเคลื่อนที่เข้าหาผู้สังเกตบนโลก จะไม่เกิดการเลื่อนทางแดง แต่จะเกิดปรากฏการณ์ที่เรียกว่า การเลื่อนทางน้ำเงิน แทน
</t>
  </si>
  <si>
    <t xml:space="preserve">การเลื่อนทางแดงของกาแล็กซีแสดงให้เห็นว่าเอกภพกำลังขยายตัว ซึ่งสอดคล้องกับทฤษฎีบิกแบงที่ระบุว่าเอกภพมีจุดเริ่มต้นจากจุดเล็กๆ ที่ร้อนจัดและขยายตัวอย่างต่อเนื่อง
</t>
  </si>
  <si>
    <t xml:space="preserve">รังสีไมโครเวฟพื้นหลังเป็นซากความร้อนจากบิกแบงที่กระจายทั่วเอกภพ ขณะที่รังสีไมโครเวฟในปัจจุบันเป็นคลื่นที่มนุษย์สร้างขึ้นเพื่อใช้งานเฉพาะทาง เช่น ในเตาไมโครเวฟหรือการสื่อสาร
</t>
  </si>
  <si>
    <t xml:space="preserve">รังสีไมโครเวฟพื้นหลังเกิดขึ้นเมื่อเอกภพมีอายุประมาณ 380,000 ปี หลังจากบิกแบง ในช่วงนั้น เอกภพมีลักษณะเป็นก้อนพลาสมาที่ร้อนและทึบแสง จนกระทั่งมันเย็นตัวลงและอนุภาคต่างๆ รวมกันเป็นอะตอมที่เป็นกลาง ทำให้แสงสามารถเดินทางได้อย่างอิสระ แสงที่ถูกปลดปล่อยออกมาในขณะนั้นก็คือรังสีไมโครเวฟพื้นหลังที่เราตรวจพบได้ในปัจจุบัน
</t>
  </si>
  <si>
    <t xml:space="preserve">จากกราฟ กฎของฮับเบิลสรุปได้ว่า ความเร็วที่กาแล็กซีเคลื่อนที่ถอยห่างจากเราจะแปรผันตรงกับระยะทาง ยิ่งกาแล็กซีอยู่ไกลเท่าไหร่ ก็จะยิ่งเคลื่อนที่ออกไปเร็วเท่านั้น ซึ่งเป็นหลักฐานสำคัญที่ยืนยันว่า เอกภพกำลังขยายตัว
</t>
  </si>
  <si>
    <t>การขยายตัวของจักรวาล จามกฎของฮับเบิล</t>
  </si>
  <si>
    <t>กาแล็กซีที่อยู่ห่างจากโลกมากที่สุด คือ กาแล็กซีที่มีความเร็วในการเคลื่อนที่ออกห่างจากโลกมากที่สุด</t>
  </si>
  <si>
    <t xml:space="preserve">เกิดขึ้นจาก การขยายตัวของอวกาศ ทำให้แสงจากกาแล็กซีที่อยู่ไกลออกไปเกิดการยืดตัวของความยาวคลื่น </t>
  </si>
  <si>
    <t>จะไม่เกิดการเลื่อนทางแดง (redshift) แต่จะเกิด การเลื่อนทางน้ำเงิน (blueshift)</t>
  </si>
  <si>
    <t>เพราะว่าบ่งชี้ว่ากาแล็กซีส่วนใหญ่กำลังเคลื่อนที่ออกห่างจากเรา ซึ่งแสดงว่าจักรวาลกำลังขยายตัว ยิ่งกาแล็กซีอยู่ไกลออกไปมากเท่าใด แสงก็จะยิ่งถูกเลื่อนไปทางแดงมากขึ้น</t>
  </si>
  <si>
    <t xml:space="preserve">รังสีไมโครเวฟพื้นหลัง (CMB) คือ รังสีตกค้างจากการระเบิดครั้งใหญ่ (Big Bang) ที่แผ่กระจายไปทั่วจักรวาลและมีอยู่อย่างสม่ำเสมอในทุกทิศทาง </t>
  </si>
  <si>
    <t>ความสัมพันธ์เชิงบวก (Positive Relationship): หากเมื่อตัวแปรหนึ่งเพิ่มขึ้นความสัมพันธ์เชิงลบ (Negative Relationship): หากเมื่อตัวแปรหนึ่งเพิ่มขึ้น ตัวแปรอีกตัวมีแนวโน้มที่จะลดลง</t>
  </si>
  <si>
    <t>การระเบิดครั้งใหญ่ (Big Bang) เป็นทฤษฎีที่อธิบายการกำเนิดและวิวัฒนาการของเอกภพ หลักฐานที่สนับสนุนและทำให้ทฤษฎีนี้ได้รับการยอมรับ</t>
  </si>
  <si>
    <t>ธาตุแรกที่เกิดขึ้นในเอกภพหลังจากการระเบิดบิกแบงคือธาตุเบา ได้แก่ ไฮโดรเจน (Hydrogen), ฮีเลียม (Helium), และในปริมาณที่น้อยมากคือ ลิเทียม (Lithium) และ บีริลเลียม (Beryllium)</t>
  </si>
  <si>
    <t>จากข้อมูลสเปกตรัมที่แสดงในภาพ กาแล็กซี C เป็นกาแล็กซีที่อยู่ห่างจากผู้สังเกตบนโลกมากที่สุด
เหตุผล
สเปกตรัมของแสงจากวัตถุที่กำลังเคลื่อนที่ออกห่างจากเราจะเกิดปรากฏการณ์ที่เรียกว่า การเลื่อนไปทางแดง (Redshift) นั่นคือแถบสเปกตรัมจะเลื่อนไปทางคลื่นที่ยาวขึ้น หรือเลื่อนไปทางสีแดง</t>
  </si>
  <si>
    <t>การเลื่อนไปทางแดง (Redshift) ของกาแล็กซีเป็นปรากฏการณ์ทางฟิสิกส์ที่สำคัญในวิชาดาราศาสตร์และจักรวาลวิทยา ซึ่งมีสาเหตุหลักมาจากการที่เอกภพกำลังขยายตัว
คำอธิบายโดยละเอียด
การเลื่อนไปทางแดงของกาแล็กซีเกิดขึ้นจากหลักการที่เรียกว่า ปรากฏการณ์ดอปเปลอร์ (Doppler Effect) ซึ่งเป็นปรากฏการณ์ที่อธิบายการเปลี่ยนแปลงความถี่ของคลื่นเมื่อแหล่งกำเนิดคลื่นและผู้สังเกตการณ์มีการเคลื่อนที่สัมพัทธ์กัน</t>
  </si>
  <si>
    <t xml:space="preserve">ถ้ากาแล็กซีเคลื่อนที่เข้าหาผู้สังเกต จะ ไม่เกิด การเลื่อนไปทางแดง แต่จะเกิดปรากฏการณ์ที่ตรงกันข้ามกันคือ การเลื่อนไปทางน้ำเงิน </t>
  </si>
  <si>
    <t>การศึกษาการเลื่อนไปทางเเดงของกาเเล็กซี่เป็นหลักฐานสําคัญที่สนับสนุนทฤษฏีบิกเเบง</t>
  </si>
  <si>
    <t>ความสัมพันธ์ระหว่างนะยะทาง ความเร็วในการเคลื่อนที่ของกาเเล็กซี่</t>
  </si>
  <si>
    <t>การขยายตัวของเอกภพ รังสีพื้นหลัง องค์ประกอบของธาตุเบาและการสังเกตโครงสร้างจักรวาล</t>
  </si>
  <si>
    <t>ไฮโดรเจน, ฮีเลียม, ลิเธียม และเบริลเลียม โดยเกิดขึ้นในช่วง 3–5 นาทีแรก ของเอกภพ ส่วนการรวมตัวเป็นอะตอมสมบูรณ์เกิดทีหลังประมาณ 380,000 ปี</t>
  </si>
  <si>
    <t>กาแล็กซี D อยู่ห่างจากผู้สังเกตบนโลกมากที่สุด เพราะแถบสเปกตรัมเลื่อนไปทางด้านความยาวคลื่นมากที่สุด</t>
  </si>
  <si>
    <t>เอกภพกำลังขยายตัว ทำให้แสงจากกาแล็กซีที่ห่างออกไปถูกยืดจนความยาวคลื่นเพิ่มขึ้น จึงเลื่อนไปทางสีแดง</t>
  </si>
  <si>
    <t>ถ้ากาแล็กซีเคลื่อนที่เข้าหาผู้สังเกต จะเกิด การเลื่อนทางน้ำเงินและแถบสเปกตรัมที่วัดได้จะ เลื่อนไปทางด้านความยาวคลื่นสั้น</t>
  </si>
  <si>
    <t>การเลื่อนทางแดงของกาแล็กซีบอกให้เรารู้ว่า เอกภพกำลังขยายตัว และเมื่อย้อนกลับไปจะชี้ว่าเอกภพเคยเริ่มต้นจากการระเบิดครั้งใหญ่ จึงเป็นหลักฐานสนับสนุนทฤษฎีบิกแบง</t>
  </si>
  <si>
    <t>รังสีไมโครเวฟพื้นหลังเป็นรังสีที่เหลือจากการกำเนิดเอกภพ กระจายสม่ำเสมอทั่วจักรวาลและมีอุณหภูมิคงที่ประมาณ 2.7 K ส่วนรังสีไมโครเวฟที่เกิดขึ้นในปัจจุบันมาจากแหล่งกำเนิดต่าง ๆ ในเอกภพ เช่น ดาวเทียม โทรศัพท์ หรือเรดาร์ และไม่สม่ำเสมอ</t>
  </si>
  <si>
    <t>รังสีไมโครเวฟพื้นหลังเกิดขึ้นเมื่อประมาณ 380,000 ปีหลังบิกแบง ในช่วงที่เอกภพเย็นลงจนโปรตอนกับอิเล็กตรอนรวมตัวกันเป็นอะตอม ทำให้แสงเดินทางได้อย่างอิสระ เอกภพจึงเปลี่ยนจากทึบแสงเป็นโปร่งใส</t>
  </si>
  <si>
    <t>กราฟแสดงความสัมพันธ์ระหว่าง ระยะทางของกาแล็กซีกับผู้สังเกต (แกน X) และ ความเร็วที่กาแล็กซีถอยห่างออกไป (แกน Y)จุดข้อมูลกระจายใกล้เส้นตรง แสดงว่าความเร็วในการถอยห่าง แปรผันตรงกับระยะทางนี่คือ กฎของฮับเบิล คือ เอกภพกำลังขยายตัว</t>
  </si>
  <si>
    <t>การขยายตัวของเอกภพ รังสีไมโครเวฟพื้นหลังของจักรวาล</t>
  </si>
  <si>
    <t>ไฮโดรเจนและฮีเลียม เกิดช่วง 10^-5</t>
  </si>
  <si>
    <t>A เพราะคลื่นมีความถี่ต่ำ</t>
  </si>
  <si>
    <t>จะไม่เกิดการเลื่อนทางแดง แต่จะเกิด การเลื่อนทางน้ำเงิน</t>
  </si>
  <si>
    <t>ให้เห็นว่าเอกภพกำลังขยายตัว กาแล็กซีที่อยู่ไกลกว่าจะเคลื่อนที่ออกไปเร็วขึ้นเรื่อยๆ และหากย้อนเวลากลับไป จะพบว่าทุกอย่างเคยอัดแน่นอยู่ในจุดเล็กๆ</t>
  </si>
  <si>
    <t xml:space="preserve">แหล่งกำเนิด อายุ และ ลักษณะการกระจายตัว </t>
  </si>
  <si>
    <t>ช่วง 10^-5 ตอนนั้นเอกภพยังร้อนอยู่</t>
  </si>
  <si>
    <t>ยิ่งวัตถุอยู่ห่าง ก็ยิ่งเคลื่อนที่ออกห่างเร็วขึ้น</t>
  </si>
  <si>
    <t>กาแล็กซีที่อยู่ห่างจากโลกมากที่สุดคือ กาแล็กซีที่แสดง ค่าการเคลื่อนที่ออกห่าง (redshift) สูงสุด</t>
  </si>
  <si>
    <t>เกิดจากการที่ อวกาศกำลังขยายตัว ทำให้ความยาวคลื่นของแสงที่เดินทางจากกาแล็กซีห่างไกลมายังโลกนั้นถูกยืดออกไปด้วย จนแสงเลื่อนไปทางสเปกตรัมสีแดง</t>
  </si>
  <si>
    <t>ถ้ากาแล็กซีเคลื่อนที่เข้าหาผู้สังเกต จะไม่เกิดการเลื่อนทางแดง</t>
  </si>
  <si>
    <t xml:space="preserve">การศึกษาการเลื่อนทางแดง (Redshift) ของกาแล็กซีสนับสนุนทฤษฎีบิ๊กแบงเพราะแสดงให้เห็นว่าเอกภพกำลังขยายตัว กาแล็กซีที่อยู่ไกลกว่าจะเคลื่อนที่ออกไปเร็วขึ้นเรื่อยๆ และหากย้อนเวลากลับไป จะพบว่าทุกอย่างเคยอัดแน่นอยู่ในจุดเล็กๆ ซึ่งสอดคล้องกับจุดเริ่มต้นของบิ๊กแบง </t>
  </si>
  <si>
    <t>Cosmic Microwave Background - CMB</t>
  </si>
  <si>
    <t>รังสีไมโครเวฟพื้นหลัง (CMB) เกิดขึ้นเมื่อเอกภพมีอายุประมาณ 380,000 ปีหลังการระเบิดใหญ่</t>
  </si>
  <si>
    <t>การขยายตัวของเอกภพ + รังสีพื้นหลัง + สัดส่วนธาตุเบา + โครงสร้างจักรวาล เป็นหลักฐานสำคัญที่สนับสนุนทฤษฎีบิกแบง.</t>
  </si>
  <si>
    <t>เคลื่อนที่</t>
  </si>
  <si>
    <t>เกิดเมื่อ ประมาณ 380,000 ปีหลังบิกแบง (ยุคการรวมตัวของอะตอมหรือ Recombination)
	•	ขณะนั้น เอกภพร้อนและหนาแน่นมาก
	•	อิเล็กตรอนและนิวเคลียสรวมตัวเป็นอะตอม ทำให้ รังสีสามารถเคลื่อนที่ได้อย่างอิสระ → เกิดรังสีไมโครเวฟพื้นหลังที่เราเห็นในปัจจุบัน</t>
  </si>
  <si>
    <t xml:space="preserve">	การสังเกตพบว่า แสงจากกาแล็กซีส่วนใหญ่มีการเลื่อนทางแดง (Redshift) หมายความว่ากาแล็กซีกำลัง เคลื่อนออกจากเรา
	•	ยิ่งกาแล็กซีอยู่ไกลมาก การเลื่อนทางแดงยิ่งมาก → บ่งบอกว่า เอกภพกำลังขยายตัว
	•	การขยายตัวนี้สอดคล้องกับ ทฤษฎีบิกแบง ที่กล่าวว่าเอกภพเกิดจากการขยายตัวจากจุดเริ่มต้นขนาดเล็กและร้อนมาก</t>
  </si>
  <si>
    <t>—</t>
  </si>
  <si>
    <t>1.การขยายตัวของเอกภพ 2.การค้นพบรังสีไมโครเวฟพื้นหลังของจักรวาล 3.การกระจายตัวของธาตุเบา 4.โครงสร้างขนาดใหญ่ของเอกภพ</t>
  </si>
  <si>
    <t>หลังบิกแบงประมาณ 3 นาทีแรก เอกภพเย็นตัวลงพอที่จะให้โปรตอนและนิวตรอนรวมตัวกัน เกิดเป็น นิวเคลียสของธาตุเบา</t>
  </si>
  <si>
    <t>D เพราะเส้นสเปกตรัมเลื่อนไปทางสีแดงมากที่สุด</t>
  </si>
  <si>
    <t>เกิดจากกาแล็กซีเคลื่อนที่ออกห่าง ทำให้ความยาวคลื่นของแสงเพิ่มขึ้น</t>
  </si>
  <si>
    <t>จะไม่เกิด การเลื่อนทางแดง แต่จะเกิด การเลื่อนทางน้ำเงิน แถบสเปกตรัมที่วัดได้จะเลื่อนไปทางด้านความยาวคลื่นสั้นลง เมื่อเทียบกับเส้นมาตรฐาน</t>
  </si>
  <si>
    <t>การที่พบว่า กาแล็กซีส่วนใหญ่มีการเลื่อนทางแดง แสดงว่ากาแล็กซีกำลังเคลื่อนที่ออกห่างจากโลก</t>
  </si>
  <si>
    <t>เกิดจากแหล่งกำเนิดต่าง ๆ บนโลกหรือในเอกภพ เช่น ดาว เทคโนโลยีไร้สาย ไม่ได้สม่ำเสมอ และมีความถี่/พลังงานต่างจาก CMB</t>
  </si>
  <si>
    <t>เกิดขึ้นเมื่อเอกภพมีอายุประมาณ 380,000 ปีหลังบิกแบง</t>
  </si>
  <si>
    <t>โดยจากความชันของกราฟค่าสมมุติของค่าคงที่ฮับเบิลประมาณ ~50–70 km/s/Mpc (ค่าในภาพราว ๆ 57 km/s/Mpc) — ยิ่งระยะห่างมาก ความเร็วถอยห่างก็ยิ่งมาก</t>
  </si>
  <si>
    <t xml:space="preserve">การขยายตัวของเอกภพ
รังสีไมโครเวฟพื้นหลังของจักรวาล
องค์ประกอบของธาตุเบื้องต้น
</t>
  </si>
  <si>
    <t xml:space="preserve">ธาตุแรกที่เกิดขึ้นในเอกภพหลังจากบิกแบงคือ ไฮโดรเจนและฮีเลียม </t>
  </si>
  <si>
    <t>กาแล็กซี D อยู่ห่างจากผู้สังเกตบนโลกมากที่สุด เพราะมีการเลื่อนทางแดง (redshift) มากที่สุด การเลื่อนทางแดง (Redshift): การเลื่อนทางแดงคือปรากฏการณ์ที่สเปกตรัมของแสงจากวัตถุที่กำลังเคลื่อนที่ออกจากผู้สังเกตมีการเลื่อนไปยังความยาวคลื่นที่ยาวขึ้น (ปลายสีแดงของสเปกตรัม).</t>
  </si>
  <si>
    <t xml:space="preserve"> เกิดขึ้นได้จากปรากฏการณ์ที่เรียกว่า ปรากฏการณ์ดอปเปลอร์</t>
  </si>
  <si>
    <t>ถ้ากาแล็กซีเคลื่อนที่เข้าหาผู้สังเกต จะเกิด การเลื่อนทางน้ำเงิน (Blueshift) และแถบสเปกตรัมที่วัดได้จะ เลื่อนไปทางด้านคลื่นสั้น (สีน้ำเงิน)</t>
  </si>
  <si>
    <t>การเลื่อนทางแดงของกาแล็กซีแสดงว่า กาแล็กซีส่วนใหญ่เคลื่อนที่ห่างจากเรา ซึ่งหมายความว่า เอกภพกำลังขยายตัว การขยายตัวนี้สอดคล้องกับทฤษฎีบิกแบง จึงเป็น หลักฐานสนับสนุนทฤษฎีบิกแบง</t>
  </si>
  <si>
    <t>CMB เกิดจากเอกภพยุคแรก ส่วนรังสีไมโครเวฟปกติเกิดจากอุปกรณ์ในปัจจุบัน</t>
  </si>
  <si>
    <t>เกิดประมาณ 380,000 ปีหลังบิกแบง เอกภพโปร่งใสต่อแสง</t>
  </si>
  <si>
    <t xml:space="preserve">ถ้ากาแล็กซีอยู่ห่างจากผู้สังเกตมากกว่า 700 เมกะพาร์เซก ความเร็วในการเคลื่อนที่ถอยห่างออกจากผู้สังเกตจะมากกว่า 49,000 km/s
</t>
  </si>
  <si>
    <t>การถอยห่างของกาแล็กซี่</t>
  </si>
  <si>
    <t>ธาตุ/ไอโซโทปหลัก: H-1, He-4, D (H-2), He-3, Li-7 (และ Be-7 ที่สลายเป็น Li-7)
	•	ช่วงเวลา: นิวคลีโอสังเคราะห์ยุคบิกแบง (BBN) เกิดราว 10 วินาที–~20 นาที หลังบิกแบง (ส่วนใหญ่จบในไม่กี่นาทีแรก)</t>
  </si>
  <si>
    <t>Aเพราะมีค่าสเปรกตรัมที่มากที่สุด</t>
  </si>
  <si>
    <t>ปริภูมิกาลขยายตัวทำให้ความยาวคลื่นของแสง ถูกยืด (ไม่ใช่แค่โดปเปลอร์ธรรมดา) จึงเห็นเส้นสเปกตรัมเลื่อนสู่ความยาวคลื่นมากขึ้น (สีแดง)</t>
  </si>
  <si>
    <t>การที่พบความสัมพันธ์ ความเร็วถอยห่าง ∝ ระยะทาง ทั่วทั้งท้องฟ้า ชี้ว่าเอกภพกำลัง ขยายตัว เมื่อลองย้อนเวลา การขยายตัวนี้นำไปสู่สถานะเริ่มต้นที่ ร้อนและหนาแน่นมาก ซึ่งเป็นหัวใจของทฤษฎีบิกแบง และยังสอดคล้องกับ CMB และสัดส่วนธาตุเบา</t>
  </si>
  <si>
    <t>CMB: สเปกตรัม แบล็กบอดีแทบสมบูรณ์ ที่อุณหภูมิ ~2.725 K, เกือบ ไอโซทรอปิก (สม่ำเสมอทั่วฟ้า มีคลื่นกระเพื่อมระดับ 10⁻⁵)</t>
  </si>
  <si>
    <t>เกิดในยุค รีคอมบิเนชัน/ดีคัปปลิงของโฟตอน ราว 380,000 ปี หลังบิกแบง เมื่อเอกภพเย็นลงถึง ~3000 K อิเล็กตรอนรวมกับโปรตอนเป็นอะตอมไฮโดรเจนเป็นกลาง ทำให้เอกภพ โปร่งใส โฟตอนจึงเดินทางได้อิสระและยืดเป็นคลื่นไมโครเวฟในปัจจุบัน</t>
  </si>
  <si>
    <t>กราฟแสดงความสัมพันธ์ระหว่าง ความเร็วถอยห่างของกาแล็กซี (v) กับ ระยะทาง (d) ซึ่งเป็นเส้นตรงผ่านจุดกำเนิด → ความเร็วถอยห่าง แปรผันตรงกับระยะทาง ตาม กฎของฮับเบิล (v = H_0 d) และความชันของเส้นตรงคือ ค่าคงที่ฮับเบิล (H₀)</t>
  </si>
  <si>
    <t>ไม่เกิด redshift แต่จะเกิด blueshift: เส้นสเปกตรัม เลื่อนไปยังความยาวคลื่นสั้นลง (ไปทางสีน้ำเงิน)</t>
  </si>
  <si>
    <t xml:space="preserve">หลักฐานสำคัญคือ การขยายตัวของกาแล็กซี่, รังสีไมโครเวฟพื้นหลัง, อัตราส่วนธาตุเบา, และโครงสร้างใหญ่ของเอกภพ
</t>
  </si>
  <si>
    <t>ธาตุแรกคือ ไฮโดรเจน ฮีเลียม และลิเทียม เกิดขึ้น ไม่กี่นาทีหลังบิกแบง</t>
  </si>
  <si>
    <t>AเพราะAมีค่าสเปรกตรัมมากที่สุด</t>
  </si>
  <si>
    <t>การเลื่อนทางแดง (Redshift) คือการที่แถบสเปกตรัมของกาแล็กซีเลื่อนไปทางความยาวคลื่นที่ ยาวขึ้น (แดงขึ้น)
	•	เกิดจาก ปรากฏการณ์ดอปเพลอร์ (Doppler effect) ของแสง:
	•	ถ้าวัตถุ เคลื่อนออกจากผู้สังเกต แสงจะยืดออก → ความยาวคลื่นเพิ่ม → เลื่อนทางแดง
	•	ถ้าวัตถุ เคลื่อนเข้าหาผู้สังเกต แสงจะสั้นลง → เลื่อนทางน้ำเงิน (Blueshift)</t>
  </si>
  <si>
    <t xml:space="preserve">การสังเกตกาแล็กซี่ส่วนใหญ่พบว่า เลื่อนทางแดง → แสดงว่า กาแล็กซี่ส่วนใหญ่เคลื่อนออกจากเรา
	•	ยิ่งกาแล็กซี่อยู่ไกลมาก การเลื่อนทางแดงยิ่งมาก → แสดงว่า เอกภพกำลังขยายตัว
	•	การขยายตัวของเอกภพสอดคล้องกับ ทฤษฎีบิกแบง ที่เอกภพเกิดจากการระเบิดครั้งใหญ่และขยายตัวมาตลอด
</t>
  </si>
  <si>
    <t xml:space="preserve">รังสีไมโครเวฟพื้นหลัง (CMB)
	•	เป็นรังสีที่เกิดจาก เอกภพยุคต้น (~380,000 ปีหลังบิกแบง)
	•	มีอุณหภูมิ ~2.7 K ในปัจจุบัน
	•	ความแตกต่างกับรังสีไมโครเวฟทั่วไป:
	•	CMB เป็น รังสีที่กระจายทั่วเอกภพเหมือนรังสีพื้นหลัง
	•	รังสีไมโครเวฟทั่วไปเกิดจาก แหล่งกำเนิดเฉพาะ เช่น เตาไมโครเวฟ ดาวฤกษ์
</t>
  </si>
  <si>
    <t>เกิดขึ้น ประมาณ 380,000 ปีหลังบิกแบง
	•	เอกภพในช่วงนั้น:
	•	ร้อนและหนาแน่นมาก
	•	ประกอบด้วย พลาสมาไฮโดรเจนและอิเล็กตรอนอิสระ → แสงไม่สามารถเคลื่อนที่ไกลได้
	•	เมื่อเอกภพ เย็นลงจนอิเล็กตรอนรวมตัวกับโปรตอน → พลาสมาเป็นอะตอมไฮโดรเจน → แสงสามารถเดินทางได้ → เกิด รังสีไมโครเวฟพื้นหลัง</t>
  </si>
  <si>
    <t>ยิ่งมีระยะห่างมากยิ่งต้องใช้เวลาเคลื่อนที่มาก</t>
  </si>
  <si>
    <t xml:space="preserve">จะ ไม่เกิดการเลื่อนทางแดง แต่เกิดการเลื่อนทางน้ำเงิน (Blueshift)
	•	แถบสเปกตรัมของแสงจะ เลื่อนไปทางความยาวคลื่นสั้นลง (น้ำเงิน)
</t>
  </si>
  <si>
    <t>กาแล็กซีแรกเกิดขึ้นเมื่อประมาณ 400 ล้านปีหลังบิกแบง (Big Bang) ในช่วงที่เอกภพค่อยๆ พ้นจากยุคมืด (Dark Ages)</t>
  </si>
  <si>
    <t>นักวิทยาศาสตร์สันนิษฐานว่ากาแล็กซีกำเนิดขึ้นจาก การรวมตัวของสสารในเอกภพยุคแรกเริ่มด้วยแรงโน้มถ่วง โดยมีขั้นตอนหลักๆ ดังนี้</t>
  </si>
  <si>
    <t>ดาวฤกษ์ กระจุกดาว สสารระหว่างดาว เนบิลลา หลุมดำ สสารมืด</t>
  </si>
  <si>
    <t>กาแล็กซีแอนดรอเมดา กาแล็กซีแมคเจลแลนใหญ่และกาแล็กซีแมคเจลเเลนเล็ก</t>
  </si>
  <si>
    <t xml:space="preserve"> มีความแตกต่างกันที่รูปร่างและความรีของกาแล็กซี </t>
  </si>
  <si>
    <t>1ใจกลางกาแล็กซี
2จานกาแล็กซี
3ฮาโล</t>
  </si>
  <si>
    <t>150 ล้านปี ถึง 1 พันล้านปี</t>
  </si>
  <si>
    <t>เกิดจากการรวมตัวกันของกลุ่มแก๊สและฝุ่นละอองจำนวนมาก</t>
  </si>
  <si>
    <t>ดาวฤดษ์ สสารระหว่างดาว ซึ่งเป็นก๊าซและฝุ่น, กระจุกดาว , เนบิวลา (เมฆก๊าซและฝุ่น), และ หลุมดำ ที่ใจกลางกาแล็กซีส่วนใหญ่ รวมถึง สสารมืด ที่มองไม่เห็นแต่มีอิทธิพลต่อกาแล็กซี</t>
  </si>
  <si>
    <t>กาแล็กซีแอนโดรเมดา (Andromeda Galaxy) หรือ M31</t>
  </si>
  <si>
    <t>รูปแบบการเอียง</t>
  </si>
  <si>
    <t>ส่วนจานหมุน</t>
  </si>
  <si>
    <t>กาแล็กซีแรกๆ เริ่มก่อตัวประมาณ 300–500 ล้านปีหลังจากบิกแบง (ยุคที่เรียกว่า Cosmic Dawn หรือ Epoch of Reionization) เมื่อก๊าซไฮโดรเจนและฮีเลียมเริ่มรวมตัวเกิดเป็นดาวฤกษ์และรวมเป็นกาแล็กซีดึกดำบรรพ์</t>
  </si>
  <si>
    <t>นักวิทยาศาสตร์สันนิษฐานว่า หลังเกิดบิกแบง เอกภพเต็มไปด้วยก๊าซไฮโดรเจนและฮีเลียม ก๊าซเหล่านี้ถูกแรงโน้มถ่วงดึงดูดรวมตัวกันเป็นก้อนก๊าซขนาดใหญ่ ภายในก้อนก๊าซเกิดการก่อตัวของดาวฤกษ์รุ่นแรก แล้วรวมตัวเป็นกระจุกดาวและพัฒนาต่อมาเป็นกาแล็กซี ซึ่งอาจเกิดจากการรวมตัวและการชนกันของก้อนก๊าซและกระจุกดาวหลาย ๆ ก้อนจนขยายใหญ่ขึ้นเป็นกาแล็กซีในปัจจุบัน.</t>
  </si>
  <si>
    <t>ภายในกาแล็กซีประกอบด้วย ดาวฤกษ์ ระบบดาวเคราะห์ ก๊าซและฝุ่นระหว่างดวงดาว กระจุกดาว หลุมดำมวลยวดยิ่งที่ใจกลางกาแล็กซี และสสารมืด ซึ่งทั้งหมดถูกรวมตัวกันด้วยแรงโน้มถ่วง.</t>
  </si>
  <si>
    <t>นอกจากทางช้างเผือกแล้ว สามารถมองเห็นได้อีก เช่น กาแล็กซีแอนโดรเมดา (M31), เมฆแมกเจลแลนใหญ่ (LMC) และ เมฆแมกเจลแลนเล็ก (SMC) (มองเห็นได้ชัดเจนในซีกโลกใต้).</t>
  </si>
  <si>
    <t>E7มีรูปร่างเป็นวงรีมากกว่าE0</t>
  </si>
  <si>
    <t>1.นิวเคลียส
2.กังหัน
3.ฮาโล</t>
  </si>
  <si>
    <t>ทางช้างเผือกที่มองเห็นบนท้องฟ้า คือ ส่วนจาน (galactic disk) ของกาแล็กซีทางช้างเผือก ซึ่งเป็นบริเวณที่มีดาวฤกษ์จำนวนมากรวมตัวกัน มองจากโลกจึงเห็นเป็นแถบสว่างพาด across ท้องฟ้า.</t>
  </si>
  <si>
    <t>1พันล้านปีหลังบิกแบง</t>
  </si>
  <si>
    <t>เกิดจากฝุ่นแก๊สรวมตัวกันเป็นเนบิวลา</t>
  </si>
  <si>
    <t>ดาวฤกษ์ ดาวเคราะห์ เนบิวลา ฝุ่นแก๊ส ดาวอื่นๆ หลุมดำ</t>
  </si>
  <si>
    <t>กาแล็กซีเอนโดรเมดา</t>
  </si>
  <si>
    <t>E0 กลม
E7 แบน ยาว</t>
  </si>
  <si>
    <t>1 นิวเคลียส
2 จาน
3เฮโล</t>
  </si>
  <si>
    <t xml:space="preserve">กาแล็กซีแรกเกิดขึ้นประมาณ 400 ล้านปี หลังจากเกิดบิกแบง </t>
  </si>
  <si>
    <t>นักวิทยาศาสตร์สันนิษฐานว่า กาแล็กซีกำเนิดขึ้นจากกระบวนการที่เรียกว่า "การก่อตัวแบบจากล่างขึ้นบน" (Hierarchical Clustering) โดยมีทฤษฎีอธิบายดังนี้:
ยุคมืดของเอกภพ: หลังเกิดบิกแบง เอกภพยังไม่มีดาวฤกษ์หรือกาแล็กซี มีเพียงแค่แก๊สไฮโดรเจนและฮีเลียมที่กระจายตัวอยู่ทั่วไป
การรวมตัวของสสารมืด: แรงโน้มถ่วงได้ดึงดูดสสารมืด (Dark Matter) ซึ่งเป็นสสารที่มองไม่เห็นให้รวมตัวกันเป็นกลุ่มก้อนขนาดใหญ่
การดึงดูดแก๊สและฝุ่น: กลุ่มก้อนสสารมืดเหล่านี้ทำหน้าที่เป็นโครงสร้างรองรับ และดึงดูดแก๊สไฮโดรเจนและฮีเลียมเข้ามารวมตัวกันภายใต้แรงโน้มถ่วง
การก่อกำเนิดดาวฤกษ์: เมื่อแก๊สรวมตัวกันจนมีความหนาแน่นสูงพอ การบีบอัดภายใต้แรงโน้มถ่วงก็ก่อให้เกิดการสังเคราะห์นิวเคลียสและสร้างดาวฤกษ์ดวงแรกขึ้น
การรวมตัวกันเป็นกาแล็กซี: ดาวฤกษ์และแก๊สที่รวมตัวกันนี้พัฒนาไปเป็น "มินิกาแล็กซี" (Mini-galaxies) และกาแล็กซีขนาดเล็กเหล่านี้ก็รวมตัวกันอย่างต่อเนื่องภายใต้แรงโน้มถ่วงเพื่อสร้างกาแล็กซีขนาดใหญ่ที่เราเห็นในปัจจุบัน</t>
  </si>
  <si>
    <t>ภายในกาแล็กซีประกอบด้วย:
ดาวฤกษ์ (Stars): กาแล็กซีหนึ่ง ๆ อาจมีดาวฤกษ์ได้ตั้งแต่หลักพันล้านดวงไปจนถึงหลายแสนล้านดวง
แก๊สและฝุ่นระหว่างดาวฤกษ์ (Interstellar Gas and Dust): เป็นวัตถุดิบหลักในการก่อกำเนิดดาวฤกษ์ดวงใหม่
ดาวเคราะห์และระบบดาวฤกษ์ (Planets and Solar Systems): ดาวเคราะห์ โคจรรอบดาวฤกษ์และเป็นส่วนหนึ่งของระบบดาว
สสารมืด (Dark Matter): เป็นองค์ประกอบส่วนใหญ่ของกาแล็กซี ซึ่งไม่สามารถมองเห็นได้ด้วยตาเปล่า แต่มีแรงโน้มถ่วงมหาศาลที่ช่วยยึดเหนี่ยวให้กาแล็กซีคงรูปอยู่ได้
หลุมดำมวลมหาศาล (Supermassive Black Hole): กาแล็กซีขนาดใหญ่ส่วนใหญ่มีหลุมดำมวลมหาศาลอยู่ที่ใจกลาง</t>
  </si>
  <si>
    <t xml:space="preserve">หากอยู่ในสถานที่ที่มืดสนิทและปราศจากมลภาวะทางแสง นอกจากกาแล็กซีทางช้างเผือกแล้ว นักเรียนสามารถมองเห็นกาแล็กซีได้อีก 2-3 แห่ง ได้แก่:
กาแล็กซีแอนดรอมิดา (Andromeda Galaxy หรือ M31): เป็นกาแล็กซีที่ใหญ่ที่สุดในกลุ่มกาแล็กซีท้องถิ่นและเป็นกาแล็กซีใหญ่ที่อยู่ใกล้เราที่สุด อยู่ห่างออกไปประมาณ 2.5 ล้านปีแสง สามารถมองเห็นเป็นปื้นจาง ๆ ในซีกโลกเหนือ
เมฆแมกเจลแลนใหญ่และเมฆแมกเจลแลนเล็ก (Large and Small Magellanic Clouds): เป็นกาแล็กซีแคระที่เป็นบริวารของกาแล็กซีทางช้างเผือก สามารถมองเห็นได้ชัดเจนจากซีกโลกใต้
</t>
  </si>
  <si>
    <t>กาแล็กซีทั้งสองประเภทนี้เป็นส่วนหนึ่งของการจำแนกกาแล็กซีทรงรี (Elliptical Galaxy) ตามแผนภาพส้อมเสียงของฮับเบิล (Hubble Tuning Fork) สิ่งที่แตกต่างกันคือ ระดับความรีหรือความแบนของกาแล็กซี
กาแล็กซี E0 มีรูปร่างค่อนข้างกลม มีความรีน้อยที่สุด
กาแล็กซี E7 มีรูปร่างเรียวยาวหรือแบนที่สุดคล้ายซิการ์ มีความรีมากที่สุด
ยิ่งตัวเลขหลังตัวอักษร E มากขึ้นเท่าไร กาแล็กซีก็ยิ่งมีความรีมากขึ้นเท่านั้น</t>
  </si>
  <si>
    <t>จากภาพ กาแล็กซีทางช้างเผือกประกอบด้วยโครงสร้างหลัก 3 ส่วน ได้แก่
จาน (Disk): เป็นส่วนที่มีลักษณะเป็นแผ่นบางและแผ่กว้าง ประกอบด้วยดาวฤกษ์อายุน้อย, แก๊ส, และฝุ่นที่รวมตัวกันเป็น แขนกังหัน ที่โคจรรอบแกนกลาง
ส่วนโป่ง (Bulge): เป็นส่วนที่อยู่ตรงใจกลางของกาแล็กซี มีลักษณะเป็นรูปทรงกลมหรือรูปทรงรีหนาแน่น ประกอบด้วยดาวฤกษ์อายุมากจำนวนมหาศาล
ฮาโล (Halo): เป็นทรงกลมขนาดใหญ่ที่ห่อหุ้มส่วนจานและส่วนโป่งไว้ทั้งหมด ประกอบด้วยกระจุกดาวทรงกลม (Globular Clusters) และสสารมืด (Dark Matter)</t>
  </si>
  <si>
    <t>ทางช้างเผือกที่เรามองเห็นเป็นแถบจางๆ พาดผ่านท้องฟ้ายามค่ำคืน คือ ส่วนจาน (Disk) ของกาแล็กซีทางช้างเผือกนั่นเอง เนื่องจากเราอยู่ในระบบสุริยะซึ่งตั้งอยู่บริเวณแขนกังหันของกาแล็กซี เมื่อเรามองออกไปในแนวระนาบของจานกาแล็กซี จะเห็นกลุ่มดาวฤกษ์และเมฆแก๊สจำนวนมหาศาลที่หนาแน่นอยู่รวมกันจนดูเหมือนเป็นแถบแสงคล้ายทางเดินสีขาว</t>
  </si>
  <si>
    <t>น.ส.กนกลักษณ์ ลิขสิทธิพันธุ์</t>
  </si>
  <si>
    <t>300-400ล้านปีหลังบิกแบง</t>
  </si>
  <si>
    <t xml:space="preserve">กำเนิดจาก ก๊าซ ไฮโดรเจนและฮีเลียม รวมตัวกันด้วยแรงโน้มถ่วง </t>
  </si>
  <si>
    <t xml:space="preserve">ดาวฤกษ์ ระบบดาวเคราะห์ เนบิวลา ก๊าซ  ดาวนิวตรอน หลุมดำ </t>
  </si>
  <si>
    <t xml:space="preserve"> กาแล็กซีทางช้างเผือก กาแล็กซีแอนโดรเมดา และ กลุ่มเมฆแมกเจลแลนใหญ่และเล็ก</t>
  </si>
  <si>
    <t>E0เป็นกาแล็กซีกลม แต่E7เป็นแบบวงรี</t>
  </si>
  <si>
    <t>ก๊าซและฝุ่นในเอกภพที่เย็นตัวลงได้รวมตัวกันภายใต้แรงโน้มถ่วง จนเกิดเป็นกลุ่มดาวและกาแล็กซีในที่สุด</t>
  </si>
  <si>
    <t>ดาวฤกษ์จำนวนมาก ระบบดาวฤกษ์ กระจุกดาว เนบิวลา สสารระหว่างดาว หลุมดำ และที่ว่างระหว่างวัตถุต่างๆ</t>
  </si>
  <si>
    <t xml:space="preserve">กาแล็กซีแอนโดรเมดา กาแล็กซีแมกเจลแลนใหญ่ และกาแล็กซีแมกเจลแลนเล็ก </t>
  </si>
  <si>
    <t>E0 มีลักษณะกลม E7มีลักษณะรีแบน</t>
  </si>
  <si>
    <t>1.นิวเครียส 2.จาน 3.เฮโล</t>
  </si>
  <si>
    <t>150 - 1 พันล้านปีหลังเกิดบิกแบง</t>
  </si>
  <si>
    <t>E0 คือกาแล็กซีที่เป็นทรงกลม แต่ E7 คือกาแล็กซีทรงรี</t>
  </si>
  <si>
    <t>1.นิวเคลียส ส่วนป่องตรงกลาง มีดาวฤกษ์อยู่หนาแน่น
2. จาน ส่วนที่แบนออกเป็นระนาบ
3. ฮาโล ล้อมรอบกาแลกซี</t>
  </si>
  <si>
    <t>นันทพร พันลำภักดิ์</t>
  </si>
  <si>
    <t xml:space="preserve">กาแล็กซีเริ่มต้นจากการรวมตัวกันของสสารในเอกภพยุคแรก โดยเฉพาะอย่างยิ่ง กลุ่มก๊าซไฮโดรเจนและฮีเลียม
</t>
  </si>
  <si>
    <t>ดุมกาแล็กซี่ จาน เ
นิวเคลียส ฮาโล</t>
  </si>
  <si>
    <t xml:space="preserve">เมฆมาเจลแลนใหญ่ เมฆมาเจลแลนเล็ก </t>
  </si>
  <si>
    <t xml:space="preserve">มีความแตกต่างกันที่ รูปร่าง หรือ ความรี ของกาแล็กซี โดยตัวเลขที่ตามหลังตัวอักษร 'E' ในการจัดประเภทของกาแล็กซีรีตามแผนภาพส้อมเสียงของฮับเบิล (Hubble's tuning fork diagram) เป็นการบ่งบอกระดับความรีของกาแล็กซีนั้นๆ
</t>
  </si>
  <si>
    <t xml:space="preserve">1 ดุมกาแล็กซี่ 2 จาน 3 ฮาโล
</t>
  </si>
  <si>
    <t>นักวิทยาศาสตร์สันนิษฐานว่ากาแล็กซีแรกเริ่มก่อตัวขึ้นหลังจากเกิดบิกแบงประมาณ 1,000 ล้านปี โดยในเอกภพยุคแรกเริ่มประกอบด้วยธาตุไฮโดรเจนและฮีเลียมเป็นหลัก ซึ่งรวมตัวกันด้วยแรงโน้มถ่วงเพื่อก่อกำเนิดเป็นดาวฤกษ์และกาแล็กซีในเวลาต่อมา</t>
  </si>
  <si>
    <t>กาแล็กซีกำเนิดขึ้นจากกลุ่มแก๊สและฝุ่นในเอกภพยุคแรกเริ่ม ซึ่งยึดเหนี่ยวกันด้วยแรงโน้มถ่วง เมื่อรวมตัวกันเป็นกลุ่มก้อนขนาดใหญ่ แต่ละกลุ่มก็จะก่อกำเนิดเป็นดาวฤกษ์จำนวนมหาศาล ซึ่งเป็นสมาชิกของกาแล็กซี</t>
  </si>
  <si>
    <t>ดาวฤกษ์ (Stars): มีจำนวนมหาศาลนับแสนล้านดวง
 * กระจุกดาว (Star Clusters): กลุ่มของดาวฤกษ์ที่เกาะกลุ่มกันอย่างหนาแน่น
 * สสารระหว่างดาว (Interstellar Matter): กลุ่มแก๊สและฝุ่นที่อยู่ระหว่างดาวฤกษ์
 * เนบิวลา (Nebulae): กลุ่มเมฆแก๊สและฝุ่นขนาดใหญ่ ซึ่งเป็นแหล่งกำเนิดดาวฤกษ์
 * สสารมืด (Dark Matter): สสารที่มองไม่เห็นแต่มีอิทธิพลต่อแรงโน้มถ่วง ทำให้กาแล็กซีคงรูปร่างอยู่ได้</t>
  </si>
  <si>
    <t xml:space="preserve">
 * กาแล็กซีแอนโดรเมดา (Andromeda Galaxy): สามารถมองเห็นได้ในซีกโลกเหนือ
 * กาแล็กซีเมฆแมกเจลแลนใหญ่ (Large Magellanic Cloud): มองเห็นได้ในซีกโลกใต้
 * กาแล็กซีเมฆแมกเจลแลนเล็ก (Small Magellanic Cloud): มองเห็นได้ในซีกโลกใต้</t>
  </si>
  <si>
    <t>กาแล็กซีรี (Elliptical Galaxy) จัดแบ่งตามรูปร่างความรี โดยใช้รหัส E ตามด้วยตัวเลข 0 ถึง 7:</t>
  </si>
  <si>
    <t>โครงสร้างของกาแล็กซีทางช้างเผือกตามหมายเลขในภาพสามารถอธิบายได้ดังนี้:
 * หมายเลข 1: แกนกาแล็กซี (Galactic Nucleus) - เป็นบริเวณใจกลางของกาแล็กซีที่มีความหนาแน่นของดาวฤกษ์สูงมากที่สุด เชื่อกันว่ามีหลุมดำมวลยวดยิ่ง (Supermassive Black Hole) อยู่ ณ ใจกลางนี้ ทำให้เกิดแรงโน้มถ่วงมหาศาลที่ดึงดูดดาวและแก๊สต่าง ๆ ไว้
 * หมายเลข 2: จานกาแล็กซี (Galactic Disk) - เป็นส่วนที่แผ่ออกเป็นจานแบน มีโครงสร้างเป็นแขนกังหัน ประกอบด้วยดาวฤกษ์อายุน้อย, แก๊ส และฝุ่นจำนวนมากที่โคจรอยู่ในระนาบเดียวกัน ระบบสุริยะของเราตั้งอยู่ในบริเวณนี้
 * หมายเลข 3: ฮาโลกาแล็กซี (Galactic Halo) - เป็นบริเวณทรงกลมขนาดใหญ่ที่ห่อหุ้มจานกาแล็กซีและแกนกาแล็กซีเอาไว้ ประกอบด้วยกระจุกดาวทรงกลม (Globular Clusters) และดาวฤกษ์โดดเดี่ยวที่กระจัดกระจายอยู่ ดาวฤกษ์ในบริเวณนี้ส่วนใหญ่เป็นดาวฤกษ์ที่มีอายุเก่าแก่</t>
  </si>
  <si>
    <t>"ทางช้างเผือก" ที่เรามองเห็นเป็นแถบฝ้าสว่างพาดผ่านท้องฟ้ายามค่ำคืน คือ ระนาบของกาแล็กซีทางช้างเผือก (Galactic Plane) ซึ่งเป็นส่วนที่เป็นจานแบนของกาแล็กซี เนื่องจากระบบสุริยะของเราตั้งอยู่ในจานแบนนี้</t>
  </si>
  <si>
    <t>200-400 ล้านปีหลังจากเกิดบิกแบง</t>
  </si>
  <si>
    <t>การยุบตัวของเมฆก๊าซและฝุ่นขนาดใหญ่</t>
  </si>
  <si>
    <t>ดาวฤกษ์ ดาวเคราะห์ ก๊าซฝุ่น สสารมืด</t>
  </si>
  <si>
    <t>รูปร่างและความแป้น โดย E0 จะกลมกว่า ในขณะที่ E7 จะแบนรีมากกว่า</t>
  </si>
  <si>
    <t>1 นิวเคลียส 2 แขน 3 จาน</t>
  </si>
  <si>
    <t>แขน</t>
  </si>
  <si>
    <t>กาแล็กซีแรกเกิดขึ้นประมาณ 200–400 ล้านปีหลังบิกแบง ในช่วงยุครีออไนเซชัน เมื่อดาวฤกษ์รุ่นแรกก่อตัวและรวมตัวเป็นกาแล็กซี</t>
  </si>
  <si>
    <t>กาแล็กซีกำเนิดจากการยุบตัวของก๊าซไฮโดรเจนและฮีเลียมภายใต้แรงโน้มถ่วง รวมตัวกันเป็นดาวฤกษ์รุ่นแรก แล้วดาวและก๊าซเหล่านี้รวมกลุ่มกับสสารมืด จนกลายเป็นกาแล็กซีที่วิวัฒนาการเป็นรูปร่างต่าง ๆ ในปัจจุบัน</t>
  </si>
  <si>
    <t>ดาวฤกษ์ เนบิวลา ก๊าซและฝุ่นระหว่างดวงดาว กระจุกดาว ระบบดาวเคราะห์ หลุมดำมวลยิ่งยวด และสสารมืด</t>
  </si>
  <si>
    <t>ทางช้างเผือก กาแล็กซีแอนโดรเมดา เมฆแมเจลแลนใหญ่
เมฆแมเจลแลนเล็ก</t>
  </si>
  <si>
    <t>กาแล็กซีรีประเภท E0 มีรูปร่างเกือบกลม ส่วน E7 มีรูปร่างรีมากที่สุดในบรรดากาแล็กซีรี</t>
  </si>
  <si>
    <t xml:space="preserve">	1.	ป่องกลาง
	บริเวณตรงกลางของกาแล็กซี มีดาวเก่าแน่นหนาและอาจมีหลุมดำมวลยิ่งยวดอยู่ตรงกลาง
	2.	แขนกังหัน 
	ส่วนที่แผ่ออกไปจากศูนย์กลาง เป็นที่อยู่ของดาวฤกษ์อายุน้อย เนบิวลา และการก่อตัวของดาวใหม่
	3.	ฮาโล 
	บริเวณรอบนอกของกาแล็กซี มีดาวฤกษ์กระจายอยู่แบบเบาบางและกระจุกดาวทรงกลม </t>
  </si>
  <si>
    <t xml:space="preserve">ส่วนแผ่นดิสก์ </t>
  </si>
  <si>
    <t>ธนากร ทรัพย์มส</t>
  </si>
  <si>
    <t xml:space="preserve">กาแล็กซีแรกเริ่มก่อตัวขึ้นหลังจากเกิดบิกแบงประมาณ 1,000 ล้านปี 
</t>
  </si>
  <si>
    <t xml:space="preserve">นักวิทยาศาสตร์สันนิษฐานว่ากาแล็กซีกำเนิดขึ้นจากการรวมตัวกันของธาตุไฮโดรเจนและฮีเลียมที่เกิดจากบิกแบง โดยก๊าซเหล่านี้เคลื่อนที่ออกจากจุดศูนย์กลางของการระเบิด เกิดการชนกันและรวมตัวกันจนพัฒนาเป็นกาแล็กซีและเกิดเป็นหมู่ดาวฤกษ์ </t>
  </si>
  <si>
    <t xml:space="preserve">ภายในกาแล็กซีประกอบด้วยดาวฤกษ์จำนวนมากที่รวมตัวกันเป็นกระจุกดาว, ก๊าซและฝุ่นระหว่างดาวฤกษ์ รวมถึงสสารมืดและหลุมดำมวลยวดยิ่งที่อยู่ตรงกลางกาแล็กซี </t>
  </si>
  <si>
    <t xml:space="preserve">นอกจากกาแล็กซีทางช้างเผือกแล้ว นักเรียนยังสามารถมองเห็นกาแล็กซีอื่นๆ ด้วยตาเปล่าได้อีกหลายกาแล็กซี โดยกาแล็กซีที่สามารถมองเห็นได้ชัดเจนที่สุดคือ กาแล็กซีแอนโดรเมดา (Andromeda Galaxy) ซึ่งเป็นกาแล็กซีขนาดใหญ่ที่อยู่ใกล้กับกาแล็กซีทางช้างเผือกมากที่สุด นอกจากนี้ ในซีกโลกใต้ยังสามารถมองเห็น เมฆแมกเจลแลนใหญ่ (Large Magellanic Cloud) และ เมฆแมกเจลแลนเล็ก (Small Magellanic Cloud) ซึ่งเป็นกาแล็กซีแคระที่โคจรรอบกาแล็กซีทางช้างเผือกได้อีกด้วย </t>
  </si>
  <si>
    <t xml:space="preserve">กาแล็กซีรี (Elliptical Galaxy) จะถูกแบ่งประเภทตามระดับความรีของกาแล็กซี โดยตัวเลขที่ตามหลังตัวอักษร "E" จะบ่งบอกถึงความรีของกาแล็กซี ยิ่งตัวเลขสูงขึ้นเท่าใด กาแล็กซีก็จะยิ่งมีความรีมากขึ้นเท่านั้น. </t>
  </si>
  <si>
    <t>barred spiral galaxy) ซึ่งมีโครงสร้างหลักๆ ดังนี้: 
1. นิวเคลียส (Nucleus): เป็นใจกลางของกาแล็กซีที่หนาแน่นที่สุด. 
2. ส่วนโป่งตรงกลาง (Central Bulge): เป็นบริเวณรูปทรงรีที่อยู่ล้อมรอบนิวเคลียส
มีดาวฤกษ์เก่าแก่จำนวนมาก. 
3. จาน (Disk): เป็นส่วนที่แบนและบาง
ประกอบด้วยแขนก้นหอย (Spiral Arms). แขนก้นหอยเหล่านี้เป็นบริเวณที่มีดาวฤกษ์อายุน้อย ก๊าซ และฝุ่นจำนวนมาก. 
4. องค์ประกอบทรงกลม (Spherical Component) และ ฮาโล (Halo): เป็นบริเวณที่อยู่รอบนอกของกาแล็กซี</t>
  </si>
  <si>
    <t xml:space="preserve">ทางช้างเผือกที่เรามองเห็นบนท้องฟ้าคือ ส่วนหนึ่งของจานกาแล็กซี (Galactic Disk) ของกาแล็กซีทางช้างเผือกที่เราอาศัยอยู่. เรามองเห็นเป็นแถบสว่างคล้ายเมฆพาดผ่านท้องฟ้า เนื่องจากเรามองเข้าไปในระนาบของจานกาแล็กซี ซึ่งเป็นบริเวณที่มีดาวฤกษ์ ก๊าซ และฝุ่นหนาแน่น. </t>
  </si>
  <si>
    <t>กาแล็กซีแรกเกิดขึ้นประมาณ 400–600 ล้านปี หลังจากเกิดบิกแบง.</t>
  </si>
  <si>
    <t>นักวิทยาศาสตร์สันนิษฐานว่า กาแล็กซีกำเนิดขึ้นจาก เมฆก๊าซและฝุ่นในจักรวาลที่รวมตัวกันด้วยแรงโน้มถ่วง ทำให้เกิดการรวมตัวของดาวฤกษ์แรกเริ่ม และต่อมาเกิดเป็นระบบดาวฤกษ์หลายล้านดวงรวมกันเป็นกาแล็กซี</t>
  </si>
  <si>
    <t>1.	ดาวฤกษ์ – ดาวหลากหลายชนิดและอายุ
	2.	ระบบดาวเคราะห์ – ดาวเคราะห์ ดาวบริวาร ดาวเคราะห์แคระ
	3.	แก๊สและฝุ่นอวกาศ – ไฮโดรเจน, ฮีเลียม และฝุ่นคอสมิก
	4.	หลุมดำมวลยิ่งยวด – มักอยู่ที่ใจกลางกาแล็กซี
	5.	เนบิวลา – เมฆก๊าซและฝุ่นที่เป็นแหล่งกำเนิดดาวใหม่
	6.	สสารมืด (Dark Matter) – ไม่สามารถมองเห็นโดยตรง แต่มีแรงโน้มถ่วงส่งผลต่อกาแล็กซี</t>
  </si>
  <si>
    <t>เมฆแมเจลแลนใหญ่และเมฆแมเจลแลนเล็ก ซึ่งเป็น ดาวบริวารของทางช้างเผือก นอกเหนือจากกาแล็กซีทางช้างเผือก.</t>
  </si>
  <si>
    <t>ความแตกต่างระหว่าง กาแล็กซีรีประเภท E0 กับ E7 อยู่ที่ ความรีของกาแล็กซี:
	•	E0 – มีรูปร่างเกือบกลม แทบไม่รี
	•	E7 – มีรูปร่างรีมากที่สุดในกลุ่มกาแล็กซีรี ยาวและแบนมาก
สรุปคือ ตัวเลข E บอกระดับความรี ยิ่งมากยิ่งรีมาก.</t>
  </si>
  <si>
    <t>:
	1.	ดิสก์ (Disk)
	•	เป็นส่วนที่มีลักษณะแบนและหมุนรอบแกน
	•	ประกอบด้วย ดาวฤกษ์ ดาวเกิดใหม่ แก๊ส และฝุ่น
	•	เป็นส่วนที่มองเห็นเป็น ทางช้างเผือกบนท้องฟ้า
	2.	แกนกลาง (Bulge)
	•	อยู่ตรงกลางของกาแล็กซี
	•	มีดาวฤกษ์อายุมากอยู่หนาแน่น
	•	ส่วนใหญ่เป็น ดาวเก่าที่มีแสงสีแดง
	3.	ฮาโล (Halo)
	•	เป็นบริเวณรอบนอกดิสก์และแกนกลาง
	•	มี ดาวเก่าและทรงกลมของดาวทรงกลม (Globular Clusters)
	•	ประกอบด้วย สสารมืด (Dark Matter) ซึ่งไม่สามารถมองเห็นได้</t>
  </si>
  <si>
    <t>ทางช้างเผือกที่มองเห็นบนท้องฟ้าคือ จานของกาแล็กซี (Galactic Disk) ซึ่งประกอบด้วยดาวฤกษ์ ฝุ่น และแก๊สจำนวนมาก.</t>
  </si>
  <si>
    <t>400-600 ล้านปี</t>
  </si>
  <si>
    <t>กาแล็กซีกำเนิดจากการรวมตัวของสสารมืดและก๊าซที่เกิดดาวแรก ๆ แล้ววิวัฒนาการผ่านการรวมตัวและชนกัน</t>
  </si>
  <si>
    <t>ดาวฤกษ์ ระบบดาวเคราะห์ สสารมืด หลุมดำ ก๊าสและฝุ่น</t>
  </si>
  <si>
    <t>แมกเจลแลนใหญ่,เล็ก แอนโดมีด่า</t>
  </si>
  <si>
    <t>นิวตรอน กังหัน อนุภาค</t>
  </si>
  <si>
    <t>ประมาณ 1,000 ล้านปีหลังบิ๊กแบง</t>
  </si>
  <si>
    <t>โดยก๊าซและฝุ่นที่กระจัดกระจายในเอกภพเริ่มรวมตัวกันภายใต้แรงโน้มถ่วง เกิดเป็นกลุ่มก้อนที่หนาแน่นขึ้น จนพัฒนาเป็นกาแล็กซีและกลุ่มดาวต่างๆ</t>
  </si>
  <si>
    <t>ประกอบด้วยดาวฤกษ์, ฝุ่น, ก๊าซ, กระจุกดาว, เนบิวลา, และสสารมืด</t>
  </si>
  <si>
    <t>กาแล็กซีแอนโดรเมดา, กาแล็กซีแมกเจลแลนใหญ่, และ กาแล็กซีแมกเจลแลนเล็ก</t>
  </si>
  <si>
    <t>รูปร่างเเตกต่างกัน</t>
  </si>
  <si>
    <t>เกิดการกระจายตัว</t>
  </si>
  <si>
    <t>200-400 ล้านปีหลังเกิดบิกแบง</t>
  </si>
  <si>
    <t>การยุบตัวของก๊าซและสสารมืด: หลังจากการเกิดบิกแบง เอกภพเริ่มขยายตัวและเย็นลง ทำให้ก๊าซไฮโดรเจนและฮีเลียมรวมตัวกับสสารมืด (Dark Matter) เกิดเป็นกลุ่มก้อนขนาดใหญ่
แรงโน้มถ่วง: แรงโน้มถ่วงดึงดูดก๊าซและสสารมืดเหล่านี้ให้มารวมตัวกันหนาแน่นขึ้นเรื่อยๆ จนเกิดเป็นโครงสร้างขนาดใหญ่ที่เรียกว่า ”กาแล็กซี“
การก่อตัวของดาวฤกษ์: ภายในกลุ่มก๊าซและสสารมืดที่หนาแน่นนี้ ดาวฤกษ์ดวงแรกๆ เริ่มก่อตัวขึ้นจากการยุบตัวของก๊าซภายใต้แรงโน้มถ่วง และรวมกันเป็นกระจุกดาวฤกษ์ ซึ่งต่อมาพัฒนากลายเป็นกาแล็กซีในที่สุด</t>
  </si>
  <si>
    <t>ดาวฤกษ์, ดาวเคราะห์, กระจุกดาวฤกษ์, ก๊าซและฝุ่นระหว่างดวงดาว, เนบิวลา, และสสารมืด</t>
  </si>
  <si>
    <t>กาแล็กซี แอนโดรเมดา</t>
  </si>
  <si>
    <t>ความแตกต่างหลักคือระดับความรีของรูปร่าง E0 มีความรีน้อยที่สุด (เกือบกลม) ในขณะที่ E7 มีความรีมากที่สุด</t>
  </si>
  <si>
    <t>1.  แขนกังหัน (Spiral Arms): เป็นส่วนที่ประกอบด้วยดาวฤกษ์อายุน้อย, เนบิวลา, และแก๊สและฝุ่นจำนวนมาก โดยกาแล็กซีทางช้างเผือกมีแขนกังหันหลัก 4 แขน และแขนย่อยอีกหลายแขน.
2.  จานกาแล็กซี (Galactic Disk): เป็นส่วนแบนราบที่ประกอบด้วยดาวฤกษ์, แก๊ส, และฝุ่นส่วนใหญ่ของกาแล็กซี ซึ่งแขนกังหันจะอยู่ในส่วนนี้.
3.  แกนกลางกาแล็กซี (Galactic Bulge): เป็นส่วนกลางที่หนาแน่นที่สุดของกาแล็กซี ประกอบด้วยดาวฤกษ์เก่าแก่จำนวนมาก และเชื่อว่ามีหลุมดำมวลยวดยิ่ง (Supermassive Black Hole) อยู่ที่ใจกลาง.</t>
  </si>
  <si>
    <t>ระนาบของจานกาแล็กซีทางช้างเผือก</t>
  </si>
  <si>
    <t xml:space="preserve">200-400 ล้านปีหลังเกิดบิกแบง
</t>
  </si>
  <si>
    <t>การยุบตัวของก๊าซและสสารมืด: หลังจากการเกิดบิกแบง เอกภพเริ่มขยายตัวและเย็นลง ทำให้ก๊าซไฮโดรเจนและฮีเลียมรวมตัวกับสสารมืด (Dark Matter) เกิดเป็นกลุ่มก้อนขนาดใหญ่
แรงโน้มถ่วง: แรงโน้มถ่วงดึงดูดก๊าซและสสารมืดเหล่านี้ให้มารวมตัวกันหนาแน่นขึ้นเรื่อยๆ จนเกิดเป็นโครงสร้างขนาดใหญ่ที่เรียกว่า "กาแล็กซี"
การก่อตัวของดาวฤกษ์: ภายในกลุ่มก๊าซและสสารมืดที่หนาแน่นนี้ ดาวฤกษ์ดวงแรกๆ เริ่มก่อตัวขึ้นจากการยุบตัวของก๊าซภายใต้แรงโน้มถ่วง และรวมกันเป็นกระจุกดาวฤกษ์ ซึ่งต่อมาพัฒนากลายเป็นกาแล็กซีในที่สุด</t>
  </si>
  <si>
    <t>1. แขนกังหัน (Spiral Arms): เป็นส่วนที่ประกอบด้วยดาวฤกษ์อายุน้อย, เนบิวลา, และแก๊สและฝุ่นจำนวนมาก โดยกาแล็กซีทางช้างเผือกมีแขนกังหันหลัก 4 แขน และแขนย่อยอีกหลายแขน.
2. จานกาแล็กซี (Galactic Disk): เป็นส่วนแบนราบที่ประกอบด้วยดาวฤกษ์, แก๊ส, และฝุ่นส่วนใหญ่ของกาแล็กซี ซึ่งแขนกังหันจะอยู่ในส่วนนี้.
3. แกนกลางกาแล็กซี (Galactic Bulge): เป็นส่วนกลางที่หนาแน่นที่สุดของกาแล็กซี ประกอบด้วยดาวฤกษ์เก่าแก่จำนวนมาก และเชื่อว่ามีหลุมดำมวลยวดยิ่ง (Supermassive Black Hole) อยู่ที่ใจกลาง.</t>
  </si>
  <si>
    <t xml:space="preserve">ระนาบของจานกาแล็กซีทางช้างเผือก </t>
  </si>
  <si>
    <t>ก๊าซและฝุ่นที่กระจัดกระจายในเอกภพเริ่มรวมตัวกันภายใต้แรงโน้มถ่วง เกิดเป็นกลุ่มก้อนที่หนาแน่นขึ้น จนพัฒนาเป็นกาแล็กซีและกลุ่มดาว</t>
  </si>
  <si>
    <t>ดาวฤกษ์, ฝุ่น, ก๊าซ, กระจุกดาว, เนบิวลา, และสสารมืด</t>
  </si>
  <si>
    <t>E0 คือกาแล็กซีทรงรีเกือบกลม ในขณะที่ E7 คือกาแล็กซีทรงรีที่รีที่สุดและมีรูปร่างยาวคล้ายซิกา</t>
  </si>
  <si>
    <t>1 ส่วนโป่ง
2 จาน
3 ฮาโล</t>
  </si>
  <si>
    <t>ระนาบจาน</t>
  </si>
  <si>
    <t>กาแล็กซีแรกเกิดขึ้นราว 400–500 ล้านปีหลังบิกแบ</t>
  </si>
  <si>
    <t xml:space="preserve">นักวิทยาศาสตร์สันนิษฐานว่ากาแล็กซีกำเนิดขึ้นได้จากกระบวนการวิวัฒนาการของเอกภพหลังบิกแบง โดยอาศัยหลักฐานจากการสังเกตและแบบจำลองทางจักรวาลวิทยา </t>
  </si>
  <si>
    <t xml:space="preserve">ดาวฤกษ์ ก๊าซ ฝุ่น เนบิวลา กระจุกดาว หลุมดำมวลยวดยิ่ง และสสารมืด ที่ช่วยยึดทุกสิ่งไว้รวมกัน
</t>
  </si>
  <si>
    <t xml:space="preserve">ในประเทศไทย ถ้านักเรียนอยู่ในที่ฟ้ามืด อาจมองเห็น แอนดรอเมดา ได้ด้วยตาเปล่า
	•	ถ้าอยู่ในซีกโลกใต้ จะมองเห็นทั้ง แอนดรอเมดา + กลุ่มเมฆแมกเจลแลน (LMC, SMC) ได้ด้วย
</t>
  </si>
  <si>
    <t xml:space="preserve">:
	•	E0 = รีเล็กน้อย → ทรงกลมเกือบสมบูรณ์
	•	E7 = รีมากที่สุด → ยืดยาวเป็นวงรีชัดเจน
</t>
  </si>
  <si>
    <t xml:space="preserve">	1.	แขนกังหัน (Spiral Arms)
	•	เป็นบริเวณที่มีดาวฤกษ์อายุน้อย เนบิวลา และก๊าซจำนวนมาก
	•	เป็นแหล่งเกิดดาวฤกษ์ใหม่ (star-forming regions)
	2.	ศูนย์กลางกาแล็กซี (Galactic Bulge / Nucleus)
	•	เป็นส่วนกลางที่หนาแน่นด้วยดาวฤกษ์เก่า
	•	มี หลุมดำมวลยวดยิ่ง Sagittarius A* อยู่ใจกลาง
	3.	ฮาโล (Halo)
	•	เป็นบริเวณรอบนอกที่ห้อมล้อมกาแล็กซี
	•	มี กระจุกดาวทรงกลม (Globular Clusters) และ สสารมืด อยู่มาก
</t>
  </si>
  <si>
    <t>ทางช้างเผือกที่เราเห็นคือ ส่วนจานกาแล็กซี (Galactic Disk) ที่เต็มไปด้วยดาวและก๊าซ ซึ่งเราเห็นจาก “ด้านใน</t>
  </si>
  <si>
    <t>ก๊าซและฝุ่นที่กระจัดกระจายในเอกภพเริ่มรวมตัวกัน เกิดเป็นกลุ่มก้อนที่หนาแน่นขึ้น</t>
  </si>
  <si>
    <t>E0 คือกาแล็กซีทรงรีเกือบกลม ในขณะที่ E7 คือกาแล็กซีทรงรีที่รีที่สุดและมีรูปร่างยาวคล้ายซิการ์</t>
  </si>
  <si>
    <t>1 ศูนย์กลางกาแล็กซี
2 แขนเกลียว
3 ฮาโล</t>
  </si>
  <si>
    <t>นรยนัฐพร แสงประเสริฐ</t>
  </si>
  <si>
    <t>กาแล็กซีแรก ๆ คาดว่าเกิดขึ้นเมื่อเอกภพมีอายุประมาณ 400–500 ล้านปีหลังบิกแบง</t>
  </si>
  <si>
    <t xml:space="preserve">เกิดจากการรวมตัวและยุบตัวของ ก๊าซไฮโดรเจนและฮีเลียม ภายใต้อิทธิพลของแรงโน้มถ่วง → ก่อตัวเป็น ดาวฤกษ์ กลุ่มดาว และสุดท้ายรวมกันเป็นกาแล็กซี
</t>
  </si>
  <si>
    <t>ดาวฤกษ์,กลุ่มดาว,เนบิวลา (กลุ่มก๊าซและฝุ่น),ระบบสุริยะ,หลุมดำมวลมหาศาลตรงใจกลางกาแล็กซี,สสารมืดและพลังงานมืด</t>
  </si>
  <si>
    <t>สามารถมองเห็น กาแล็กซีแอนโดรเมดา ได้ด้วยตาเปล่า
นอกจากนี้บางพื้นที่อาจเห็น เมฆแมกเจลแลนใหญ่และแล็กได้</t>
  </si>
  <si>
    <t>E0 กลมที่สุด ส่วน E7 รีมากที่สุด</t>
  </si>
  <si>
    <t xml:space="preserve">	1.ศูนย์กลางกาแล็กซี 2.จานกาแล็กซี 3.ฮาโล</t>
  </si>
  <si>
    <t>จานกาแล็กซี โดยเฉพาะบริเวณแขนกังหัน</t>
  </si>
  <si>
    <t xml:space="preserve">กาแล็กซีแรกเริ่มก่อตัวขึ้นหลังจากเกิดบิกแบงประมาณหลายร้อยล้านปี หรือหลังจากเอกภพเริ่มเย็นลงมากพอที่จะรวมตัวกันเป็นโครงสร้างขนาดใหญ่ได้ </t>
  </si>
  <si>
    <t xml:space="preserve">นักวิทยาศาสตร์สันนิษฐานว่ากาแล็กซีถือกำเนิดขึ้นจากความไม่สม่ำเสมอเล็กน้อยในความหนาแน่นของสสารในเอกภพยุคแรกเริ่ม ซึ่งแรงโน้มถ่วงได้ดึงดูดสสารเหล่านี้ให้มารวมตัวกันเป็นกลุ่มก้อนขนาดใหญ่ขึ้นเรื่อยๆ จนเกิดเป็นดาวฤกษ์และกาแล็กซีในที่สุด </t>
  </si>
  <si>
    <t>ดาวฤกษ์
ระบบดาวเคราะห์
แก๊สและฝุ่นอวกาศ
นิวตรอนสตาร์และหลุมดำ
สสารมืด (Dark Matter)</t>
  </si>
  <si>
    <t>ทางช้างเผือก, แอนโดรเมดา, ตรีแองกูลัม, เมฆแมเจลแลนใหญ่–เล็ก</t>
  </si>
  <si>
    <t>ความแตกต่างหลักระหว่างกาแล็กซี E0 และ E7 คือระดับความแบน โดย E0 มีความแบนน้อยที่สุดและ E7 มีความแบนมากที่สุด</t>
  </si>
  <si>
    <t>1 ดุมกาแล็กซี่
2 จานกาแล็กซี่
3 ฮาโลกาแล็กซี</t>
  </si>
  <si>
    <t>ทางช้างเผือกที่มองเห็นบนท้องฟ้าคือ ดิสก์ของกาแล็กซี</t>
  </si>
  <si>
    <t>ศุภณัฏฐ์ สีหเมธีร์</t>
  </si>
  <si>
    <t>นายศุภณัฏฐ์ สีหเมธีร์</t>
  </si>
  <si>
    <t>กาแล็กซีแรกเกิดขึ้นประมาณ 200–400 ล้านปีหลังบิกแบง ซึ่งเป็นช่วงที่เอกภพเริ่มเย็นลงพอที่แก๊สไฮโดรเจนจะรวมตัวกันเป็นดาวดวงแรก ๆ และกลุ่มดาวเหล่านี้รวมตัวกันจนเกิดเป็น กาแล็กซีแรก</t>
  </si>
  <si>
    <t>กาแล็กซีกำเนิดขึ้นจากการรวมตัวของสสารในเอกภพยุคแรก ผ่านกระบวนการหลักดังนี้</t>
  </si>
  <si>
    <t>ดาว,แก๊สและฝุ่นระหว่างดาว,สสารมืด,หลุมดำมวลมหาศาล (Supermassive Black Hole)</t>
  </si>
  <si>
    <t>ระยะการสร้างตัวของจักรวาล</t>
  </si>
  <si>
    <t>1.นิวเคลียส
2.disk
3.halo</t>
  </si>
  <si>
    <t>อุณหภูมิของเอกภพในอดีตแตกต่างจากอุณหภูมิในปัจจุบันอย่างมาก โดยในอดีต เอกภพมีอุณหภูมิที่สูงกว่ามากส่วนในปัจจุบันเอกภพมีอุณหภูมิที่เย็นลงมากแล้ว</t>
  </si>
  <si>
    <t>เตาอบเป็นคลื่นแม่เหล็กไฟฟ้าชนิดเดียวกัน แต่มีที่มาและคุณสมบัติที่แตกต่างกันอย่างสิ้นเชิง</t>
  </si>
  <si>
    <t>เห็นด้วยเนื่องจากดาวฤกษ์ทุกดวงที่เราเห็นบนท้องฟ้าด้วยตาเปล่าในยามค่ำคืนเป็นดาวฤกษ์ที่อยู่ในกาแล็กซีทางช้างเผือกทั้งสิ้น</t>
  </si>
  <si>
    <t>ทางช้างเผือกคือส่วนหนึ่งของกาแล็กซีทางช้างเผือกที่เรามองเห็นจากโลกด้วยตาเปล่าเป็นแถบแสงสลัวๆที่พาดผ่านท้องฟ้ายามค่ำคืน</t>
  </si>
  <si>
    <t>แตกต่าง เพราะอุณหภูมิในเอกภพลดลง โดยเอกภพในอดีตมีอุณหภูมิสูงมาก แต่ปัจจุบันอุณหภูมิลดลงเหลือ2.73เคลวิน</t>
  </si>
  <si>
    <t>ต่าง เพราะคลื่นไมโครเวฟพื้นหลังเป็คลื่นแม่เหล็กไฟฟ้าที่เหลืออยู่จากการขยายตัวของเอกภพ</t>
  </si>
  <si>
    <t xml:space="preserve">แตกต่างเนื่องจากเอกภพมีการขยายตัวอย่างต่อเนื่องนับตั้งแต่เกิดบิกแบง ส่งผลให้อุณหภูมิของเอกภพลดลงเรื่อย ๆ </t>
  </si>
  <si>
    <t>ไมโครเวฟพื้นหลังในอวกาศคือรังสีโบราณจากบิกแบงที่ให้ข้อมูลเกี่ยวกับจักรวาล ในขณะที่ไมโครเวฟที่ใช้อุ่นอาหารเป็นคลื่นที่ใช้ทำให้อาหารร้อน</t>
  </si>
  <si>
    <t>เห็นด้วยเหตุผล ระยะห่างดาวฤกษ์ที่เรามองเห็นด้วยตาเปล่าบนท้องฟ้ายามค่ำคืนทั้งหมดนั้นอยู่ในกาแล็กซีทางช้างเผือกเท่านั้น</t>
  </si>
  <si>
    <t>คือสิ่งเดียวกัน แต่เรียกต่างกันโดยทางช้างเผือก คือ ส่วนหนึ่งของกาแล็กซีที่เรามองเห็นเป็นแถบแสงจางๆ พาดผ่าน ท้องฟ้ายามค่ำคืน</t>
  </si>
  <si>
    <t>ในอดีต: อุณหภูมิสูงกว่าในปัจจุบันมาก  ในปัจจุบัน: อุณหภูมิลดลงเหลือประมาณ 2.73 เคลวิน  เหตุผล: การที่เอกภพกำลังขยายตัว ทำให้พลังงานความร้อนกระจายตัวออกไปในพื้นที่ที่ใหญ่ขึ้น ทำให้อุณหภูมิโดยรวมลดลงตามไปด้วย</t>
  </si>
  <si>
    <t>ความเหมือน: ทั้งคู่เป็นคลื่นแม่เหล็กไฟฟ้าในย่านความถี่ไมโครเวฟ  ความต่าง:  ไมโครเวฟพื้นหลัง: เป็นคลื่นที่หลงเหลือจากการกำเนิดของเอกภพ แผ่มาจากทุกทิศทางในอวกาศ มีอุณหภูมิต่ำมาก  ไมโครเวฟในเตาไมโครเวฟ: เป็นคลื่นที่ถูกสร้างขึ้นมาเพื่อใช้ในการทำความร้อนอาหาร มีความเข้มข้นสูงกว่ามาก</t>
  </si>
  <si>
    <t>เห็นด้วย  เหตุผล: กาแล็กซีทางช้างเผือกเป็นที่อยู่ของระบบสุริยะและโลกของเรา ดาวฤกษ์ดวงอื่นๆ ที่เราเห็นด้วยตาเปล่าบนท้องฟ้ายามค่ำคืนทั้งหมดเป็นส่วนหนึ่งของกาแล็กซีทางช้างเผือก เนื่องจากดาวฤกษ์ในกาแล็กซีอื่นๆ อยู่ไกลจากเรามากเกินไปที่จะมองเห็นได้ด้วยตาเปล่า</t>
  </si>
  <si>
    <t>ทางช้างเผือก (Milky Way) คือชื่อเรียกที่ใช้สำหรับ กาแล็กซีทางช้างเผือก (Milky Way Galaxy) ซึ่งเป็นชื่อที่มนุษย์เรียกส่วนหนึ่งของกาแล็กซีที่เราอาศัยอยู่ เนื่องจากเมื่อมองจากโลกจะเห็นเป็นแถบแสงจางๆ คล้ายทางน้ำนมพาดผ่านท้องฟ้า ซึ่งจริงๆ แล้วเป็นแถบแสงของดาวฤกษ์จำนวนมากที่อยู่บนระนาบของจานกาแล็กซี</t>
  </si>
  <si>
    <t>อุณหภูมิของเอกภพในอดีตร้อนและสูงมาก เพราะมีพลังงานหนาแน่น ต่อมาเมื่อเอกภพขยายตัว อุณหภูมิจึงลดลงเรื่อย ๆ จนเหลือเฉลี่ยประมาณ 2.73 K ในปัจจุบัน</t>
  </si>
  <si>
    <t>ไมโครเวฟพื้นหลังจากอวกาศเป็นคลื่นแม่เหล็กไฟฟ้าที่มีความยาวคลื่นอยู่ในช่วงไมโครเวฟเหมือนกัน แต่มีความเข้มต่ำมากและมาจากทุกทิศทางทั่วเอกภพ ต่างจากไมโครเวฟที่เราใช้ในเตาอบหรือสื่อสารซึ่งเป็นการสร้างขึ้นโดยมนุษย์ มีความเข้มสูงและมีทิศทางจำกัด</t>
  </si>
  <si>
    <t>เห็นด้วย เพราะดาวฤกษ์ที่เรามองเห็นด้วยตาเปล่ามีความสว่างพอ และอยู่ใกล้โลกมากในกาแล็กซีทางช้างเผือก ส่วนดาวฤกษ์จากกาแล็กซีอื่นอยู่ไกลเกินไปจึงมองไม่เห็นด้วยตาเปล่า</t>
  </si>
  <si>
    <t>เกิดจากดาวนับล้านดวงในกาแล็กซีเดียวกัน ส่วน "กาแล็กซีทางช้างเผือก" คือชื่อของกาแล็กซีที่เรามีระบบสุริยะอาศัยอยู่</t>
  </si>
  <si>
    <t>อุณหภูมิในอดีตสูงกว่าปัจจุบันมาก  เพราะในอดีตเอกภพ หนาแน่นและร้อนจัด เมื่อเอกภพ ขยายตัว ความหนาแน่นและอุณหภูมิลดลง ทำให้เอกภพปัจจุบันเย็นกว่า</t>
  </si>
  <si>
    <t>เหมือนกันในลักษณะของคลื่นแม่เหล็กไฟฟ้า แต่ต่างกันที่แหล่งกำเนิดและความเข้ม  ไมโครเวฟพื้นหลังจากอวกาศ (CMB) มาจาก รังสีที่เหลือจากบิกแบง มีอุณหภูมิเย็นมาก (~2.7 K)  ไมโครเวฟที่ใช้ในชีวิตประจำวัน มาจาก อุปกรณ์มนุษย์สร้าง เช่น เตาไมโครเวฟ ใช้ความถี่และพลังงานสูงกว่า</t>
  </si>
  <si>
    <t>เห็นด้วย เพราะดาวฤกษ์ที่เรามองเห็นด้วยตาเปล่า อยู่ภายในกาแล็กซีทางช้างเผือกทั้งหมด เนื่องจาก ดาวฤกษ์ที่อยู่นอกกาแล็กซีทางช้างเผือกมีระยะไกลมากจนมองไม่เห็นด้วยตาเปล่า</t>
  </si>
  <si>
    <t>ทางช้างเผือกเป็นส่วนหนึ่งของกาแล็กซีทางช้างเผือก  ทางช้างเผือก คือ แถบแสงสว่างที่เกิดจากดาวฤกษ์จำนวนมากภายในกาแล็กซีทางช้างเผือก  กาแล็กซีทางช้างเผือก คือ ระบบดาวฤกษ์ ข้าวของแก๊ส ฝุ่น และมวลมืดที่รวมกันเป็นกาแล็กซี</t>
  </si>
  <si>
    <t>สาเหตุหลักมาจากพลังงานและความหนาแน่นของเอกภพที่สูงมากในช่วงแรก ซึ่งค่อยๆ ลดลงเมื่อเอกภพขยายตัวและเย็นลง</t>
  </si>
  <si>
    <t>ต่างจากไมโครเวฟที่นักเรียนรู้จัก ตรงที่ไมโครเวฟที่ใช้ในชีวิตประจำวันมีแหล่งกำเนิดจากอุปกรณ์บนโลก เช่น เตาไมโครเวฟ และมีจุดประสงค์เพื่อความร้อน หรือการสื่อสาร</t>
  </si>
  <si>
    <t xml:space="preserve">ไม่เห็นด้วย นักเรียนคนดังกล่าวคิดผิด ดาวทุกดวงที่เห็นบนท้องฟ้าด้วยตาเปล่าไม่ได้อยู่ในกาแล็กซีทางช้างเผือกทั้งหมด </t>
  </si>
  <si>
    <t>ทางช้างเผือกคือแถบแสงบนท้องฟ้าที่เราเห็น ซึ่งแท้จริงแล้วคือส่วนหนึ่งของ “กาแล็กซีทางช้างเผือก” หรือดาราจักรที่ระบบสุริยะและโลกของเราอาศัยอยู่</t>
  </si>
  <si>
    <t>อุณหภูมิลดลงเรื่อยๆเนื่องจากเอกภพมีการขยายตัว</t>
  </si>
  <si>
    <t>ไมโครเวฟพื้นหลังจากอวกาศคือคลื่นไมโครเวฟในเอกภพที่หลงเหลือหลังจากบิกแบงแต่ไมโครเวฟที่รู้จักคือคลื่นไมโครเวฟที่ใช้ในชีวิตประจำวันเช่นการให้ความร้อนกับอาหาร</t>
  </si>
  <si>
    <t>เห็นด้วยเพราะเราเลือกที่เราเห็นด้วยตาเปล่าล้วนมาจากกาแล็กซี่ทางช้างเผือก</t>
  </si>
  <si>
    <t>ทางช้างเผือกเป็นส่วนหนึ่งของกาแล็กซีทางช้างเผือกที่เรามองเห็นได้</t>
  </si>
  <si>
    <t>อุณหภูมิของเอกภพในอดีตนั้น สูงกว่า อุณหภูมิในปัจจุบันมาก 🌡️ เหตุผลหลักคือ การขยายตัวของเอกภพ ตามทฤษฎีบิกแบง ในช่วงแรก เอกภพมีขนาดเล็กมากและมีความหนาแน่นของพลังงานสูง ทำให้ร้อนจัด เมื่อเอกภพขยายตัวออก อุณหภูมิและความหนาแน่นของพลังงานจะลดลงตามไปด้วย เหมือนกับการปล่อยแก๊สร้อนในภาชนะให้ขยายตัวออกไปในพื้นที่ที่ใหญ่ขึ้น ทำให้แก๊สเย็นลง</t>
  </si>
  <si>
    <t>ความแตกต่างของไมโครเวฟพื้นหลังจากอวกาศกับไมโครเวฟในเตา  ไมโครเวฟจากอวกาศ คือ คลื่นแม่เหล็กไฟฟ้า ที่หลงเหลือจากยุคแรกของเอกภพ เป็นหลักฐานสำคัญของทฤษฎีบิกแบง คลื่นนี้มีความยาวคลื่นที่ยาวมากและมีพลังงานต่ำมากจนไม่เป็นอันตรายต่อสิ่งมีชีวิต  ไมโครเวฟในเตา คือ คลื่นแม่เหล็กไฟฟ้า ที่มนุษย์สร้างขึ้นโดยเฉพาะเพื่อใช้อุ่นอาหาร คลื่นเหล่านี้มีความถี่สูงกว่าและมีความเข้มสูงมากพอที่จะทำให้อาหารร้อนขึ้นโดยการทำให้โมเลกุลของน้ำในอาหารสั่นสะเทือน</t>
  </si>
  <si>
    <t>คำกล่าวของนักเรียนที่ว่า "ดาวฤกษ์ทั้งหมดที่เห็นบนท้องฟ้าด้วยตาเปล่าเป็นดาวฤกษ์ที่อยู่ในกาแล็กซีทางช้างเผือก" นั้น ถูกต้อง ครับ  เหตุผล:  ดาวฤกษ์ที่เรามองเห็นได้ด้วยตาเปล่าจากโลกนั้นล้วนอยู่ใกล้กับเรามากพอที่จะเห็นได้  ดาวฤกษ์เหล่านั้นทั้งหมดเป็นส่วนหนึ่งของกาแล็กซีทางช้างเผือกที่เราอาศัยอยู่  กาแล็กซีอื่น ๆ เช่น กาแล็กซีแอนดรอมิดา (Andromeda Galaxy) ซึ่งเป็นกาแล็กซีเพื่อนบ้านของเรา อยู่ไกลจากโลกมากเกินกว่าที่เราจะมองเห็นดาวฤกษ์แต่ละดวงภายในกาแล็กซีเหล่านั้นได้ด้วยตาเปล่า แม้แต่กาแล็กซีแอนดรอมิดาเองเราก็เห็นเป็นเพียงจุดแสงจางๆ ไม่ใช่ดาวฤกษ์เป็นดวงๆ</t>
  </si>
  <si>
    <t>ทางช้างเผือก (Milky Way) คือชื่อที่มนุษย์ในสมัยโบราณใช้เรียกแถบแสงสีขาวจางๆ ที่พาดผ่านท้องฟ้ายามค่ำคืน ซึ่งแท้จริงแล้วคือภาพที่เกิดจากดาวฤกษ์จำนวนมหาศาลที่อยู่ในจานของกาแล็กซีของเราเอง เมื่อเรามองจากภายในระบบสุริยะของเรา  กาแล็กซีทางช้างเผือก (Milky Way Galaxy) คือชื่อทางวิทยาศาสตร์ของกาแล็กซีขนาดใหญ่ที่เราอาศัยอยู่ เป็นระบบของดาวฤกษ์, แก๊ส, ฝุ่น, และสสารมืดจำนวนมหาศาลที่โคจรรอบศูนย์กลางร่วมกัน  ดังนั้น ทางช้างเผือก คือภาพที่เรามองเห็นจากโลก ส่วน กาแล็กซีทางช้างเผือก คือโครงสร้างทางดาราศาสตร์ทั้งหมดที่เป็นต้นกำเนิดของภาพนั้น</t>
  </si>
  <si>
    <t>เห็นด้วย เพราะดาวฤกษ์แต่ละดวงที่ตาเปล่ามองเห็นได้ อยู่ในกาแล็กซีทางช้างเผือกทั้งหมด</t>
  </si>
  <si>
    <t>เห็นด้วยเพราะกาแล็กซีทางช้างเผือกมีขนาดใหญ่เมื่อเทียบกับเราดังนั้นดาวฤกษ์ทั้งหมดที่เห็นบนท้องฟ้าจึงเป็นดาวเรืองอยู่ใน Galaxy ทางช้างเผือกเราไม่สามารถมองเห็นดาวฤกษ์ได้ด้วยตาเปล่าเพราะดาวฤกษ์อยู่ไกลมากเห็นได้เฉพาะกาแล็กซีเพื่อนบ้านได้แก่ กาแล็กซีแอนดรอเมดา</t>
  </si>
  <si>
    <t>เนื่องจากเอกภพกำลังขยายตัว ทำให้พลังงานของโฟตอนที่แผ่ออกมาลดลง ส่งผลให้อุณหภูมิเฉลี่ยลดลงตามไปด้วย</t>
  </si>
  <si>
    <t>เหมือนกัน แต่มีความถี่หรือความยาวต่างกัน</t>
  </si>
  <si>
    <t>เห็นด้วย เพราะ เพราะกาเเล็กซี ทางช้างเผือกมีขนาดใหญ่มากกว่าเมื่อเทียบกับตัวเราดังนั้นดาวฤกษ์ทั้งหมดที่เห็นบนท้องฟ้าจึงเป็นดาวฤกษ์ที่อยู่ในกาเเล็กซี่ ทางช้างเผือกเราจึงไม่สามารถมองเห็นดาวฤกษ์ใน กาเเล็กซี่ อื่นด้วยตาเปล่าได้เพราะอยู่ไกล</t>
  </si>
  <si>
    <t>ทางช้างเผือกประกอบด้วยดาวฤกษ์ที่เป็นเพียงส่วนหนึ่งของกาเเล็กซี่ทางช้างเผือกมีลักษณะเป็นฝ้าขาวพาดกลุ่มดาวต่างๆ</t>
  </si>
  <si>
    <t>นันทัชพร  พันลำภักดิ์</t>
  </si>
  <si>
    <t xml:space="preserve">การที่อุณหภูมิของเอกภพลดลงเป็นผลมาจากการ ขยายตัวของเอกภพ เมื่อเอกภพขยายตัว พลังงานความร้อนในอวกาศก็ถูกกระจายออกไปในพื้นที่ที่ใหญ่ขึ้น ทำให้ความหนาแน่นและอุณหภูมิโดยรวมลดลงตามไปด้วย </t>
  </si>
  <si>
    <t>มโครเวฟพื้นหลังของเอกภพ  เป็นรังสีที่หลงเหลือจากบิกแบงและแผ่ทั่วทั้งอวกาศ ในขณะที่ไมโครเวฟที่ใช้ในชีวิตประจำวันเป็นคลื่นที่มนุษย์สร้างขึ้นเพื่อใช้งานเฉพาะทาง เช่น ในเตาอบไมโครเวฟหรือการสื่อสา</t>
  </si>
  <si>
    <t>เห็นด้วยครับ เพราะดาวฤกษ์ทุกดวงที่เรามองเห็นด้วยตาเปล่าเป็นส่วนหนึ่งของกาแล็กซีทางช้างเผือกครับ กาแล็กซีที่อยู่นอกทางช้างเผือกนั้นอยู่ไกลเกินกว่าที่เราจะมองเห็นดาวฤกษ์แต่ละดวงได้</t>
  </si>
  <si>
    <t>ทางช้างเผือก เป็นชื่อที่ใช้เรียกส่วนของกาแล็กซีของเราที่สามารถมองเห็นได้จากโลกด้วยตาเปล่า ส่วน กาแล็กซีทางช้างเผือก คือชื่อของระบบทั้งหมดครับ</t>
  </si>
  <si>
    <t>ในอดีตร้อนกว่าปัจจุบันมาก และลดลงตามเวลาที่ผ่านไปหลังจากบิกแบง เนื่องจากเอกภพขยายตัวอย่างต่อเนื่อง ทำให้ความร้อนและความหนาแน่นของสสารลดลง ทำให้อุณหภูมิตำ่ลง</t>
  </si>
  <si>
    <t>ไมโครเวฟพื้นหลังจากอวกาศ เป็น รังสีไมโครเวฟที่เหลือมาจากการกำเนิดเอกภพ ส่วน ไมโครเวฟ มาจากการสร้างโดยมนุษย์ ใช้ประโยชน์ในชีวิตประจำวัน</t>
  </si>
  <si>
    <t>เห็นด้วย เพราะ กาแลกซี่อื่นอยู่ไกลมาก</t>
  </si>
  <si>
    <t>ทางช้างเผือก คือสิ่งที่ตามนุษย์เห็นบนท้องฟ้า ส่วนกาแล็กซีทางช้างเผือก คือชื่อของกาแล็กซีที่เราอาศัยอยู่</t>
  </si>
  <si>
    <t>เอกภพกำลังขยายตัวอย่างต่อเนื่องตั้งแต่กำเนิด</t>
  </si>
  <si>
    <t xml:space="preserve">คลื่นรังสีแม่เหล็กไฟฟ้าที่แผ่กระจายไปทั่วทั้งเอกภพ เป็น "ภาพถ่าย" ของเอกภพในยุคแรกเริ่มหลังบิ๊กแบง มีลักษณะเป็นคลื่นไมโครเวฟที่สม่ำเสมอ มีอุณหภูมิ 2.725 เคลวิน </t>
  </si>
  <si>
    <t>เห็นด้วย เพราะดาวฤกษ์ทุกดวงที่เรามองเห็นได้ด้วยตาเปล่าล้วนเป็นส่วนหนึ่งของกาแล็กซีทางช้างเผือกของเราเอง</t>
  </si>
  <si>
    <t>กาแล็กซีทางช้างเผือก" เป็นชื่อทางดาราศาสตร์ของระบบกาแล็กซีที่เราอาศัยอยู่ ส่วน "ทางช้างเผือก" คือชื่อที่ได้มาจากลักษณะที่ปรากฏบนท้องฟ้าในยามค่ำคืน ซึ่งเป็นแถบแสงพร่ามัวที่มองเห็นเป็นเหมือนทางน้ำนม</t>
  </si>
  <si>
    <t>ในช่วงเกิดเอกภพเเรกอุุณหภูมิสูง เเละเมื่อผ่านไปอุณหภูมิก็ต่ำลง</t>
  </si>
  <si>
    <t>ต่างเพราะเพราะคลื่นไมโครเวฟบนโลกมีความที่เเบบนี้เเต่เเรก ส่วนไมโครเวฟพื้นหลัง เคยมีความถี่สูงมากก่อน ก่อนจะที่เอกภพขนายตัวจนความถี่ต่ำลง</t>
  </si>
  <si>
    <t>เห็นด้วย เพราะเราอยู่ห่างจาก ศูนย์กลาง กาเเล็กซี่ เพียง 30000 ปีเเสง</t>
  </si>
  <si>
    <t xml:space="preserve">ในคืนเดือนมืด ตอนท้องฟ้าโปร่ง เราจะเห็นดาวฤกษ์ สว่างฝ้าขาว กว้าง 15องศา เป็นทางยาวเลยเรียกว่าทางช้างเผือก เลยนำมาเรียกเป็น ชื่อกาแล็กซีทางช้างเผือก </t>
  </si>
  <si>
    <t>อุณหภูมิของเอกภพในอดีตสูงกว่าในปัจจุบันมาก</t>
  </si>
  <si>
    <t>เเตกต่างกันอย่างมาก</t>
  </si>
  <si>
    <t>เห็นด้วย เพราะดาวฤกษ์ที่มองเห็นด้วยตาเปล่าทั้งหมดมีระยะทางไม่ไกลเกินกว่าขอบเขตของกาแล็กซีทางช้างเผือก ดาวฤกษ์ในกาแล็กซีอื่นนั้นอยู่ห่างไกลจากเรามากเกินกว่าที่แสงจะสว่างพอให้มองเห็นได้ด้วยตาเปล่า</t>
  </si>
  <si>
    <t>ทางช้างเผือก (Milky Way) คือชื่อของแถบแสงที่มองเห็นบนท้องฟ้ายามค่ำคืน ซึ่งเป็นเพียง โครงสร้างส่วนหนึ่ง ของ กาแล็กซีทางช้างเผือก (Milky Way Galaxy) ซึ่งเป็นกาแล็กซีที่เราอาศัยอยู่ เนื่องจากระบบสุริยะของเราอยู่ในระนาบของกาแล็กซี เมื่อมองออกไป เราจะเห็นดาวฤกษ์และแก๊สจำนวนมหาศาลรวมกันเป็นแถบแสงคล้ายเมฆพาดผ่านท้องฟ้า</t>
  </si>
  <si>
    <t>เพราะเอกภพขยายตัว</t>
  </si>
  <si>
    <t>ต่างที่แหล่งกำเนิด ความถี่ และพลังงาน</t>
  </si>
  <si>
    <t>เห็นด้วย เพราะ ดาวฤกษ์ที่เรามองเห็นด้วยตาเปล่าเป็นดาวฤกษ์ที่อยู่ในกาแล็กซีทางช้างเผือก</t>
  </si>
  <si>
    <t>แถบแสงที่เห้นจากดาวฤกษ์จำนวนมากที่อยุ่ในกาแล็คซี่เดียวกัน</t>
  </si>
  <si>
    <t>เอกภพเริ่มต้นขึ้นด้วยการระเบิดครั้งใหญ่บิ๊กแบงและยังคงขยายตัวอย่างต่อเนื่องเมื่อเอกภพขยายตัวโดยที่ระหว่างวัตถุก็เพิ่มขึ้นทำให้เอกภพเริ่มต้นขึ้นด้วยการระเบิดครั้งใหญ่บิ๊กแบงและยังคงขยายตัวอย่างต่อเนื่องเมื่อเอกภพขยายตัวโดยที่ว่างระหว่างวัตถุก็เพิ่มขึ้นทำให้พลังงานและคลื่นแม่เหล็กไฟฟ้าในเอกภพกระจายตัวออกไปอุณหภูมิโดยรวมจึงค่อยค่อยลดลงเรื่อยเรื่อย</t>
  </si>
  <si>
    <t>แตกต่าง ไมโครเวพื้นหลังคือคลื่นแม่เหล็กไฟฟ้าที่ลงเหลืออยู่จากการกำเนิดของเอกภพความยาวคลื่นยาวมากและมีพลังงานต่ำ ไมโครเวฟคือคลื่นที่ใช้ในชีวิตประจำวัน</t>
  </si>
  <si>
    <t>เห็นด้วยเพราะดาวฤกษ์ทั้งหมดที่เรามองเห็นด้วยตาเปล่าบนท้องฟ้าล้วนอยู่ภายใต้ Galaxy ทางช้างเผือก Galaxy อื่นอยู่ไกลมากมองไม่ เห็นเป็นดวงดวงจะเห็นเป็นแค่แสงเรืองจางจาง</t>
  </si>
  <si>
    <t>ทางช้างเผือกคือแถบสว่างพาดผ่านท้องฟ้าเกิดจากการที่เรามองเห็นดาวจำนวนมหาศาล ที่อยู่ในจานของ Galaxy ทางช้างเผือกรวมกัน</t>
  </si>
  <si>
    <t>เนื่องจากเอกภพกำลังขยายตัวอย่างต่อเนื่อง ทำให้อุณหภูมิของสสารและพลังงานลดลงตามไปด้วย</t>
  </si>
  <si>
    <t>ต่างจากไมโครเวฟในครัวเรือนตรงที่ CMB เป็น รังสีแม่เหล็กไฟฟ้าที่แผ่คลุมไปทั่วทั้งเอกภพ จากการแผ่รังสีของบิ๊กแบง ซึ่งมีพลังงานต่ำมากและตรวจจับได้ด้วยกล้องโทรทรรศน์วิทยุ</t>
  </si>
  <si>
    <t>เห็นด้วย เนื่องจากดาวฤกษ์ทั้งหมดที่เรามองเห็นได้ด้วยตาเปล่าล้วนอยู่ในกาแล็กซีทางช้างเผือกของเรา เนื่องจากดาวฤกษ์ในกาแล็กซีอื่น ๆ อยู่อย่างหนาแน่นมากเกินกว่าที่ตาเปล่าจะแยกมองเห็นดาวฤกษ์แต่ละดวงได้</t>
  </si>
  <si>
    <t xml:space="preserve">ทางช้างเผือก หมายถึง "แถบสว่างจางๆ ที่พาดผ่านท้องฟ้า" ซึ่งเป็นภาพที่มนุษย์มองเห็นจากบนโลก เป็นส่วนหนึ่งของ กาแล็กซีทางช้างเผือก ซึ่งเป็นกาแล็กซีที่ระบบสุริยะของเราตั้งอยู่. ดังนั้น ทั้งสองคำนี้จึงหมายถึงสิ่งเดียวกัน คือ กาแล็กซีทางช้างเผือก โดยคำว่า "ทางช้างเผือก" เป็นชื่อที่มนุษย์ตั้งขึ้นจากลักษณะที่มองเห็นได้บนท้องฟ้า. </t>
  </si>
  <si>
    <t>กาแล็กซีรุ่นแรก;อะตอมของไฮโดรเจนและฮีเลียม;นิวเคลียสของฮีเลียม;พลังงาน;โปรตอนและนิวตรอน</t>
  </si>
  <si>
    <t>อุณหภูมิของเอกภพในอดีตสูงกว่าอุณหภูมิในปัจจุบันมาก เนื่องจากเอกภพกำลังขยายตัว</t>
  </si>
  <si>
    <t>ไมโครเวฟพื้นหลังจากอวกาศ (Cosmic Microwave Background - CMB) เป็นคลื่นแม่เหล็กไฟฟ้าที่หลงเหลือจากการกำเนิดเอกภพ ซึ่งแตกต่างจากไมโครเวฟที่ใช้ในชีวิตประจำวัน เช่น ไมโครเวฟในเตาอบ ซึ่งเป็นคลื่นแม่เหล็กไฟฟ้าที่ผลิตขึ้นเพื่อใช้ในการให้ความร้อน</t>
  </si>
  <si>
    <t xml:space="preserve">ดาวฤกษ์ทั้งหมดที่เราสามารถมองเห็นได้ด้วยตาเปล่าบนท้องฟ้าล้วนอยู่ในกาแล็กซีทางช้างเผือก (Milky Way Galaxy) ของเราเอง แม้ว่าจะมีกาแล็กซีอื่น ๆ เช่น กาแล็กซีแอนดรอเมดา ที่เราสามารถมองเห็นเป็นแสงเรืองรองจาง ๆ ได้ แต่แสงนั้นเป็นแสงรวมของดาวฤกษ์จำนวนมากที่อยู่ห่างไกลเกินกว่าจะมองเห็นเป็นดวง ๆ ด้วยตาเปล่าได้ </t>
  </si>
  <si>
    <t xml:space="preserve">ทางช้างเผือก (Milky Way) คือชื่อเรียกของ กาแล็กซีทางช้างเผือก ซึ่งเป็นกาแล็กซีที่เราอาศัยอยู่ ชื่อ "ทางช้างเผือก" มาจากลักษณะเป็นแถบแสงจาง ๆ ที่พาดผ่านท้องฟ้ายามค่ำคืน ซึ่งเกิดจากแสงของดาวฤกษ์จำนวนมหาศาลที่รวมตัวกันอยู่ในระนาบของกาแล็กซีของเรานั่นเอง ดังนั้น ทั้งสองคำนี้จึงหมายถึงสิ่งเดียวกัน คือกาแล็กซีที่เป็นบ้านของเราในจักรวาล </t>
  </si>
  <si>
    <t>กาแล็กซีรุ่นแรก;นิวเคลียสของฮีเลียม;พลังงาน;โปรตอนและนิวตรอน;อะตอมของไฮโดรเจนและฮีเลียม</t>
  </si>
  <si>
    <t>อุณหภูมิของเอกภพในอดีต สูงกว่าปัจจุบัน มาก เพราะเอกภพในช่วงแรกหลังบิกแบงมีความหนาแน่นสูงและร้อนมาก เมื่อเอกภพขยายตัว (expansion) ความหนาแน่นและอุณหภูมิของสสารและรังสีลดลงตามไปด้วย ทำให้ปัจจุบันเอกภพเย็นกว่ามาก โดยอุณหภูมิปัจจุบันของรังสีไมโครเวฟพื้นหลังจักรวาล (CMB) ประมาณ 2.7 K.</t>
  </si>
  <si>
    <t>ไมโครเวฟพื้นหลังจากอวกาศ เหมือนกับไมโครเวฟทั่วไปในเรื่องความถี่และประเภทรังสีแม่เหล็กไฟฟ้า แต่ ต่างกันตรงที่ 	•	ต้นกำเนิด: มาจากเอกภพในช่วงหลังบิกแบง ไม่ใช่จากเตาไมโครเวฟหรืออุปกรณ์อิเล็กทรอนิกส์ 	•	ความเข้มและอุณหภูมิ: มีอุณหภูมิต่ำมาก ประมาณ 2.7 K และกระจายอย่างสม่ำเสมอทั่วจักรวาล 	•	หน้าที่ทางวิทยาศาสตร์: ใช้เป็นหลักฐานการขยายตัวและอายุของเอกภพ ส่วนไมโครเวฟทั่วไปใช้ในการปรุงอาหารหรือสื่อสาร  สรุปคือ คุณสมบัติพื้นฐานเหมือนกัน แต่ต้นกำเนิดและการใช้งานต่างกัน.</t>
  </si>
  <si>
    <t>ทางช้างเผือก คือ ลักษณะของแถบดาวที่มองเห็นบนท้องฟ้า ส่วน กาแล็กซีทางช้างเผือก คือ ระบบดาวฤกษ์ทั้งหมดที่เรารวมอยู่ด้วย  กล่าวคือ ทางช้างเผือกเป็นส่วนหนึ่งของกาแล็กซีทางช้างเผือก — เป็น ดิสก์หรือจานดาวฤกษ์ ที่มีดาว ฝุ่น และแก๊สจำนวนมาก ซึ่งมองเห็นเป็นแถบสว่างบนท้องฟ้านั่นเอง.</t>
  </si>
  <si>
    <t>ลดลงเพราะเวลา</t>
  </si>
  <si>
    <t>ไม่เหมือนเพราะไม่ได้อยู่ในตู้</t>
  </si>
  <si>
    <t>ไม่เพราะบางดวงอาจอยู่ไกลจนมองไม่เห็นหรือดวงน้อยเกิน</t>
  </si>
  <si>
    <t>เป็นสิ่งเดียวกันแค่เรียกคนละอย่างหรือทางช้างเผือกเป็นส่วนจานนั่นเอง</t>
  </si>
  <si>
    <t>เพราะการระเบิดของบิกแบง</t>
  </si>
  <si>
    <t>ความยาวคลื่นต่างกัน</t>
  </si>
  <si>
    <t>เห็นด้วยเพราะสามารถมองเห็นได้ด้วยตาเปล่า</t>
  </si>
  <si>
    <t>เป็นที่อยู่ของระบบสุริยะต่างๆในกาแล็คซี่ทางช้างเผือก</t>
  </si>
  <si>
    <t>อดีตร้อนกว่าปัจจุบันเพราะเอกภพขยายตัวและเย็นลง</t>
  </si>
  <si>
    <t>ต่างกัน: CMB มาจากเอกภพยุคแรก เย็นและกระจายทั่วจักรวาล ส่วนไมโครเวฟทั่วไปเกิดจากอุปกรณ์</t>
  </si>
  <si>
    <t>CMB มาจากเอกภพยุคแรก ส่วนไมโครเวฟทั่วไปมาจากอุปกรณ์</t>
  </si>
  <si>
    <t>ทางช้างเผือกคือ ส่วนหนึ่งของกาแล็กซีทางช้างเผือก ที่เรามองเห็นจากโลก</t>
  </si>
  <si>
    <t>อุณหภูมิของเอกภพในอดีต สูงกว่าปัจจุบัน เพราะหลังเกิดบิกแบง เอกภพมีความหนาแน่นและพลังงานสูง เมื่อเอกภพขยายตัว อุณหภูมิจึงลดลงตามการขยายตัวของเอกภพ ทำให้ปัจจุบันอุณหภูมิเฉลี่ยเหลือประมาณ 2.73 K</t>
  </si>
  <si>
    <t>เหมือนไมโครเวฟทั่วไปตรงที่เป็นคลื่นแม่เหล็กไฟฟ้า แต่ ต่างตรงที่มีความยาวคลื่นยาวกว่าและอุณหภูมิต่ำมาก (~2.73 K) จึงเป็นรังสีที่หลงเหลือจากบิกแบง ไม่ใช่จากเตาไมโครเวฟหรืออุปกรณ์ไฟฟ้าในชีวิตประจำวัน</t>
  </si>
  <si>
    <t>ดาวทั้งหมดที่มองเห็นด้วยตาเปล่าอยู่ภายในกาแล็กซีทางช้างเผือก เนื่องจากกาแล็กซีอื่นอยู่ไกลมาก จึงมองไม่เห็นด้วยตาเปล่า</t>
  </si>
  <si>
    <t>ส่วนหนึ่งของกาแล็กซีทางช้างเผือก ที่เราเห็นเป็นแถบสว่างบนท้องฟ้า คือมุมมองด้านข้างของ จานกาแล็กซี ซึ่งประกอบด้วยดาว แก๊ส และฝุ่นจำนวนมาก</t>
  </si>
  <si>
    <t>ทัชชภร นิลเรือบ</t>
  </si>
  <si>
    <t>ดวงอาทิตย์เป็นดาวฤกษ์ที่อยู่ใกล้โลกที่สุด ทำให้มองเห็นได้ชัดเจนและสว่างมาก</t>
  </si>
  <si>
    <t>หลายปัจจัย เช่น ขนาดของดาวฤกษ์ อุณหภูมิผิว ระยะห่างจากโลก</t>
  </si>
  <si>
    <t>หลอดไฟ 60 วัตต์ เป็นหลอดไฟ LED</t>
  </si>
  <si>
    <t>สถานที่ที่ถ่าย</t>
  </si>
  <si>
    <t>มาตรวัดความสว่างของวัตถุบนท้องฟ้า ใช้ตัวเลขเป็นตัวกำหนดความสว่าง</t>
  </si>
  <si>
    <t>โชติมาตรสัมบูรณ์เป็นการวัดความสว่างที่แท้จริงของดาว แตกต่าบกันที่มุมมองและการเปรียบเทียบ</t>
  </si>
  <si>
    <t>ดาวฤกษ์ที่มีอุณหภูมิสูงกว่าจะมีสีออกน้ำเงิน ดาวฤกษ์ที่มีอุณหภูมิต่ำกว่าจะมีสีออกแดง</t>
  </si>
  <si>
    <t>บ่งบอกอุณหภูมิของดาวที่แตกต่างกัน</t>
  </si>
  <si>
    <t xml:space="preserve">ดาวฤกษ์ชนิดสเปกตรัม M และมีอุณหภูมิผิวประมาณ 3,500 เคลวิน </t>
  </si>
  <si>
    <t>ไม่ เพราะแสงจากดวงอาทิตย์ที่สว่างมากบนท้องฟ้าจะกลบแสงของดาว</t>
  </si>
  <si>
    <t>ดาวฤกษ์เพียงดวงเดียวที่มนุษย์สามารถมองเห็นได้ในเวลากลางวันคือดวงอาทิตย์เพราะเป็นดาวฤกษ์ที่อยู่ใกล้โลกมากที่สุด</t>
  </si>
  <si>
    <t>เนื่องจากมีปัจจัยหลายอย่างที่ส่งผลต่อความสว่างปรากฏ เช่น ระยะห่างจากโลก กำลังส่องสว่างที่แท้จริงของดาว การดูดกลืนแสงระหว่างทาง เป็นต้น</t>
  </si>
  <si>
    <t>ขึ้นอยู่กับประสิทธิภาพของหลอดไฟและระยะห่างในการวัด</t>
  </si>
  <si>
    <t>องค์ประกอบและปริมาณของชั้นบรรยากาศ</t>
  </si>
  <si>
    <t>-โชติมาตรปรากฏเป็นโชติมาตรของดาวบนท้องฟ้าจริงตามที่เรา มองเห็นจากโลก 
-ส่วนโชติมาตรสัมบูรณ์เป็นการวัดโชติมาตร ของดาวเมื่ออยู่ห่างจากโลกเป็นระยะทาง 0พาร์เซก</t>
  </si>
  <si>
    <t xml:space="preserve">อุณหภูมิผิวของดาวฤกษ์มีความสัมพันธ์โดยตรงกับสีและสเปกตรัมของดาวยิ่งดาวมีอุณหภูมิพื้นผิวสูงมากเท่าไหร่ สีของดาวก็จะยิ่งเป็นสีน้ำเงินหรือน้ำเงินแกมขาว ในขณะที่ดาวที่มีอุณหภูมิพื้นผิวต่ำจะแสดงสีแดงหรือสีส้ม </t>
  </si>
  <si>
    <t>สีน้ำเงินมีอุณหภูมิสูงที่สุด สีน้ำเงินแกมขาวมีอุณหภูมิรองลงมาและสีแดงมีอุณหภูมิต่ำสุด</t>
  </si>
  <si>
    <t xml:space="preserve">ดาว Betelgeuse จัดอยู่ในประเภทดาวฤกษ์ ยักษ์ใหญ่แดง (red supergiant) ที่มีสเปกตรัมชนิด M2Iab และมีอุณหภูมิพื้นผิวเฉลี่ยประมาณ3,500เคลวิน (K) และดาว Betelgeuse มีสีส้มแดงซึ่งเป็นคุณสมบัติเด่นของดาวที่มีอุณหภูมิพื้นผิวต่ำ </t>
  </si>
  <si>
    <t xml:space="preserve"> ดาวAเนื่องจากมีค่าโชติมาตรปรากฏมากที่สุด
</t>
  </si>
  <si>
    <t>จากตาราง ดาว B มีความส่องสว่างมากที่สุดเมื่อดาวฤกษ์อยู่ห่างจากโลกเป็นระยะทาง 10 พาร์เซก</t>
  </si>
  <si>
    <t>ไม่สามารถมองเห็นได้เนื่องจากดาว A มีโชติมาตรปรากฏอยู่ที่ 1.35 ซึ่งเป็นค่าที่สว่างน้อยกว่าที่มนุษย์จะสามารถมองเห็นได้เมื่อเทียบกับแสงอาทิตย์</t>
  </si>
  <si>
    <t>เพราะดาวฤกษ์แต่ละดวงมีขนาด อุณหภูมิ และระยะทางจากโลกแตกต่างกัน จึงทำให้มีความสว่างไม่เท่ากัน</t>
  </si>
  <si>
    <t>กรณีที่หลอดไฟ 60 วัตต์อยู่ใกล้กว่า และหลอดไฟ 100 วัตต์อยู่ไกลกว่า ทำให้ความสว่างที่ตามองเห็นต่างกัน</t>
  </si>
  <si>
    <t>ความหนาแน่นของชั้นบรรยากาศและละอองในอากาศ ยิ่งมีฝุ่น ควัน หรือหมอกมาก แสงจากดวงอาทิตย์จะส่องสว่างน้อยลง</t>
  </si>
  <si>
    <t>โชติมาตร คือ ค่าความสว่างที่ใช้บอกความสว่างของดาวฤกษ์ ใช้ศึกษาเรื่องความสว่างของดาวฤกษ์</t>
  </si>
  <si>
    <t>โชติมาตรสัมบูรณ์ คือ ค่าความสว่างแท้จริงของดาวฤกษ์ ถ้าวางดาวที่ระยะห่าง 10 พาร์เซกจากโลก
ต่างกันที่ โชติมาตรสัมบูรณ์ไม่ขึ้นกับระยะทาง ส่วนโชติมาตรปรากฏขึ้นกับระยะทาง</t>
  </si>
  <si>
    <t>ดาวที่มีอุณหภูมิสูงจะมีสีออกน้ำเงิน ส่วนดาวที่มีอุณหภูมิต่ำจะมีสีแดง สีของดาวจึงสัมพันธ์กับอุณหภูมิและจัดเป็นชนิดสเปกตรัมต่าง ๆ</t>
  </si>
  <si>
    <t xml:space="preserve">ดาวสีน้ำเงิน อุณหภูมิผิวสูงที่สุดตามลงมาดาวสีเงินแกมขาว อุณหภูมิปานกลางและวดาวสีแดงอุณหภูมิต่ำที่สุด
</t>
  </si>
  <si>
    <t>Betelgeuse เป็นดาวฤกษ์ชนิดสเปกตรัม M มีอุณหภูมิผิวประมาณ 3,500 องศาเซลเซียส เพราะมีสีแดงจึงมีอุณหภูมิต่ำ</t>
  </si>
  <si>
    <t xml:space="preserve">ดาว A มีความส่องสว่างน้อยที่สุด เพราะ ดาว A มีค่าโชติมาตรปรากฏสูงสุด ซึ่งค่าโชติมาตรปรากฏยิ่งสูง แสดงว่าดาวนั้นยิ่งมีความส่องสว่างน้อยลงเมื่อมองจากโลก 
 </t>
  </si>
  <si>
    <t>ดาว B มีความส่องสว่างมากที่สุด เพราะดาว B มีค่าโชติมาตรสัมบูรณ์ต่ำที่สุด ซึ่งค่าโชติมาตรสัมบูรณ์ยิ่งต่ำ แสดงว่าดาวนั้นมีความส่องสว่างที่แท้จริงมากที่สุด</t>
  </si>
  <si>
    <t>ไม่ เพราะในเวลากลางวันแสงของดวงอาทิตย์จะไปบดบังแสงที่จางกว่าของดวงดาวต่าง ๆ ทำให้เรามองไม่เห็นดาวเหล่านั้น</t>
  </si>
  <si>
    <t>ดวงอาทิตย์ เหตุผล:
ดวงอาทิตย์เป็นดาวฤกษ์ที่อยู่ใกล้โลกมากที่สุด</t>
  </si>
  <si>
    <t>ความสว่างที่แท้จริงของดาวแต่ละดวง (พลังงานที่ดาวปล่อยออกมา) และระยะทางที่ดาวอยู่ห่างจากโลก</t>
  </si>
  <si>
    <t>หลอดไฟ 60 วัตต์เป็นหลอด LED หรือ หลอด CFL ที่มีกำลังวัตต์ต่ำ แต่ให้ความสว่างเทียบเท่าหลอดไส้ 100 วัตต์</t>
  </si>
  <si>
    <t xml:space="preserve">ชั้นบรรยากาศของดาวเคราะห์ </t>
  </si>
  <si>
    <t xml:space="preserve">คือค่าที่ใช้แสดงอันดับความสว่างของดาวในทางดาราศาสตร์ ซึ่งเป็นการวัดค่าแบบลอการิทึม โดยตรวจวัดได้จากความยาวคลื่นจำเพาะ ส่วนมากมักตรวจวัดในความยาวคลื่นที่ตามองเห็นหรือคลื่นใกล้อินฟราเรด </t>
  </si>
  <si>
    <t xml:space="preserve">โชติมาตรปรากฏเป็นการวัดความสว่างของดาวที่มองเห็นจากโลก ส่วนโชติมาตรสัมบูรณ์เป็นการวัดความสว่างที่แท้จริงของดาว โดยสมมติว่าดาวนั้นอยู่ห่างจากโลก 10 พาร์เซก (32.62 ปีแสง) </t>
  </si>
  <si>
    <t xml:space="preserve">อุณหภูมิที่สูงขึ้นจะทำให้ดาวมีสีออกไปทางสีน้ำเงินและมีสเปกตรัมที่เปล่งแสงในช่วงความถี่สูง ในขณะที่อุณหภูมิที่ต่ำลงจะทำให้ดาวมีสีออกไปทางสีแดงและมีสเปกตรัมที่เปล่งแสงในช่วงความถี่ต่ำกว่า </t>
  </si>
  <si>
    <t xml:space="preserve">ดาวฤกษ์ที่มีอุณหภูมิสูงจะมีสีน้ำเงินหรือน้ำเงินแกมขาว ส่วนดาวฤกษ์ที่มีอุณหภูมิต่ำกว่าจะมีสีแดง </t>
  </si>
  <si>
    <t xml:space="preserve">เป็นดาวฤกษ์ชนิด M1I (ดาวยักษ์ใหญ่แดง) 
เหตุผล:
ดาวบีเทลจุสจัดอยู่ในประเภทดาวยักษ์ใหญ่แดง เนื่องจากมีอุณหภูมิพื้นผิวที่ค่อนข้างต่ำและมีขนาดใหญ่มาก 
อุณหภูมิพื้นผิว:
อุณหภูมิพื้นผิวของดาวบีเทลจุสอยู่ที่ประมาณ 3,500 เคลวิน (ประมาณ 3,227 องศาเซลเซียส) อย่างไรก็ตาม มีการศึกษาที่พบว่าอุณหภูมิพื้นผิวของดาวบีเทลจุสอาจแตกต่างกันไปเล็กน้อยในช่วงเวลาต่างๆ เช่น ในปี 2547 วัดได้ 3,650 เคลวิน และต้นปี 2563 วัดได้ 3,600 เคลวิน </t>
  </si>
  <si>
    <t>ดาว B 
เหตุผล: 
โชติมาตรปรากฏ (apparent magnitude) คือค่าที่ใช้วัดความสว่างของดาวที่มองเห็นจากโลก โดยตัวเลขโชติมาตรปรากฏยิ่งสูง หมายถึงดาวนั้นมีความสว่างน้อยลง</t>
  </si>
  <si>
    <t>ดาวBเพราะดาวฤกษ์ที่มีค่าโชติมาตรสัมบูรณ์น้อยที่สุด</t>
  </si>
  <si>
    <t>มนุษย์ไม่สามารถมองเห็นดาวส่วนใหญ่ในเวลากลางวันได้ เนื่องจากแสงจากดวงอาทิตย์ที่สว่างมากจะกลบแสงของดาวเหล่านั้น ทำให้ตาของมนุษย์ไม่สามารถแยกแยะแสงดาวออกมาได้</t>
  </si>
  <si>
    <t>ดวงอาทิตย์ เป็นดาวฤกษ์เพียงดวงเดียวที่มนุษย์สามารถมองเห็นได้ในเวลากลางวัน
เหตุผล: ดวงอาทิตย์เป็นดาวฤกษ์ที่อยู่ใกล้โลกมากที่สุด ทำให้มีความสว่างปรากฏบนท้องฟ้าสูงกว่าดาวฤกษ์ดวงอื่นหลายพันล้านเท่า ความสว่างนี้ทำให้ดวงอาทิตย์สามารถส่องสว่างจนกลบแสงของดาวฤกษ์ดวงอื่นๆ ทั้งหมดบนท้องฟ้าได้</t>
  </si>
  <si>
    <t>ความส่องสว่างที่แท้จริงของดาว: ดาวฤกษ์แต่ละดวงมีขนาดและอุณหภูมิที่แตกต่างกัน ทำให้ผลิตพลังงานและเปล่งแสงออกมาไม่เท่ากัน
ระยะห่างของดาวจากโลก: ดาวที่อยู่ใกล้โลกจะดูสว่างกว่าดาวที่อยู่ไกลออกไป แม้ว่าดาวที่อยู่ไกลกว่าจะมีความส่องสว่างที่แท้จริงมากกว่าก็ตาม</t>
  </si>
  <si>
    <t>หลอดไฟ 60 วัตต์อยู่ใกล้กว่าหลอดไฟ 100 วัตต์มาก: ตามกฎกำลังสองผกผัน (Inverse-square law) ความสว่างที่เรารับรู้จะลดลงตามระยะทางที่เพิ่มขึ้น
หลอดไฟ 100 วัตต์มีสิ่งกีดขวางแสง: เช่น มีวัตถุบังแสงหรือมีวัสดุที่ดูดซับแสงอยู่ระหว่างเรากับหลอดไฟ</t>
  </si>
  <si>
    <t>ดวงอาทิตย์ที่มองจากดาวอังคารดูเล็กและไม่สว่างเท่าที่มองจากโลก เนื่องจากดาวอังคารอยู่ไกลจากดวงอาทิตย์มากกว่าโลก (ประมาณ 1.5 เท่า) ทำให้ได้รับแสงจากดวงอาทิตย์น้อยกว่า</t>
  </si>
  <si>
    <t>โชติมาตร (Magnitude) เป็นมาตรวัดที่ใช้บอกความสว่างของดาวฤกษ์ โดยยิ่งตัวเลขโชติมาตรน้อย ดาวดวงนั้นก็จะยิ่งสว่าง
โชติมาตรปรากฏ (Apparent Magnitude) ใช้ในการบอก ความสว่างที่ปรากฏ (ความสว่างที่เรามองเห็นจากโลก) ของดาวฤกษ์</t>
  </si>
  <si>
    <t>โชติมาตรสัมบูรณ์ (Absolute Magnitude) คือค่าความสว่างที่แท้จริงของดาวฤกษ์ เป็นค่าที่วัดจากความสว่างของดาวเมื่อถูกตั้งไว้ที่ระยะมาตรฐาน 10 พาร์เซก (parsecs)
ความแตกต่าง:
โชติมาตรปรากฏ วัด ความสว่างที่มองเห็นจากโลก ซึ่งขึ้นอยู่กับระยะห่างและอุณหภูมิของดาว
โชติมาตรสัมบูรณ์ วัด ความส่องสว่างที่แท้จริง ของดาว ซึ่งขึ้นอยู่กับขนาดและอุณหภูมิของดาวเท่านั้น โดยตัดปัจจัยเรื่องระยะห่างออกไป</t>
  </si>
  <si>
    <t>ความสัมพันธ์: อุณหภูมิผิวของดาวเป็นตัวกำหนดสีและชนิดของสเปกตรัมที่ดาวเปล่งออกมา
ดาวฤกษ์ที่ร้อนมาก: จะมีสีฟ้าหรือน้ำเงิน และมีสเปกตรัมอยู่ในช่วงแสงอัลตราไวโอเลต
ดาวฤกษ์ที่มีอุณหภูมิปานกลาง: เช่น ดวงอาทิตย์ จะมีสีเหลืองและมีสเปกตรัมอยู่ในช่วงแสงที่มองเห็นได้
ดาวฤกษ์ที่เย็น: จะมีสีส้มหรือแดง และมีสเปกตรัมส่วนใหญ่อยู่ในช่วงอินฟราเรด
นักดาราศาสตร์จึงสามารถใช้สีและสเปกตรัมของดาวเพื่อระบุอุณหภูมิพื้นผิวของดาวฤกษ์ได้</t>
  </si>
  <si>
    <t>ดาวสีน้ำเงิน: เป็นดาวที่ร้อนที่สุดในสามดวง
ดาวสีน้ำเงินแกมขาว: มีอุณหภูมิรองลงมา
ดาวสีแดง: เป็นดาวที่เย็นที่สุดในสามดวง</t>
  </si>
  <si>
    <t>ชนิดสเปกตรัม: ดาว Betelgeuse เป็นดาวฤกษ์ยักษ์แดง (Red Supergiant) จึงน่าจะเป็นดาวฤกษ์ชนิด M
อุณหภูมิผิว: ประมาณ 3,500 เคลวิน (K)
เหตุผล: ดาว Betelgeuse มีสีแดงอย่างชัดเจน ซึ่งบ่งชี้ว่าเป็นดาวที่มีอุณหภูมิพื้นผิวต่ำที่สุดในบรรดาดาวฤกษ์ทั่วไป จึงจัดอยู่ในชนิดสเปกตรัม M และมีอุณหภูมิประมาณ 3,500 K ตามการจำแนกประเภทของดาวฤกษ์</t>
  </si>
  <si>
    <t>ดาวฤกษ์ดวงที่ส่องสว่างน้อยที่สุดเมื่อสังเกตจากโลกคือ ดาว A
เหตุผล: ดาว A มีค่าโชติมาตรปรากฏ (ความสว่างที่เรามองเห็นจากโลก) เท่ากับ 1.35 ซึ่งเป็นค่าที่มากที่สุดในบรรดาดาวทั้งสามดวงในตาราง (ยกเว้นดวงอาทิตย์) ยิ่งค่าโชติมาตรปรากฏมากเท่าใด ความสว่างของดาวที่มองเห็นก็จะยิ่งน้อยลงเท่านั้น</t>
  </si>
  <si>
    <t>ดาวฤกษ์ดวงที่ส่องสว่างมากที่สุดคือ ดาว B
เหตุผล: การกำหนดให้ดาวฤกษ์อยู่ห่างจากโลกเป็นระยะทาง 10 พาร์เซก เป็นการวัดค่าโชติมาตรสัมบูรณ์ (Absolute Magnitude) ซึ่งบอกถึงความส่องสว่างที่แท้จริงของดาว ดาว B มีค่าโชติมาตรสัมบูรณ์เท่ากับ -3.6 ซึ่งเป็นค่าที่น้อยที่สุดในบรรดาดาวทั้งสามดวง (เมื่อเทียบกับดวงอาทิตย์และดาว A) ยิ่งค่าโชติมาตรสัมบูรณ์มีค่าน้อยเท่าไหร่ (ติดลบมากขึ้น) ดาวดวงนั้นก็จะยิ่งมีความส่องสว่างที่แท้จริงมากเท่านั้น</t>
  </si>
  <si>
    <t>มนุษย์ไม่สามารถสังเกตเห็นดาว A ในตอนกลางวันได้
เหตุผล: แม้ว่าดาว A จะมีความสว่างที่แท้จริงสูง แต่ค่าโชติมาตรปรากฏของดาว A คือ 1.35 ซึ่งไม่สว่างพอที่จะเอาชนะความสว่างของดวงอาทิตย์ในเวลากลางวันได้ ความสว่างของดวงอาทิตย์ (โชติมาตรปรากฏ -26.7) มีค่ามากเกินกว่าที่จะมองเห็นดาวฤกษ์ดวงอื่นได้ ยกเว้นในบางกรณีพิเศษ เช่น เกิดสุริยุปราคาเต็มดวง</t>
  </si>
  <si>
    <t>ดวงอาทิตย์ เพราะ เป็นดาวฤกษ์ที่อยุ่ใก้ลโลกมากที่สุดและมีความสว่างมากกว่าดาวดวงอื่นๆ</t>
  </si>
  <si>
    <t>เพราะดาวฤกษ์แต่ละดวงมีขนาดอุณหภูมิและระยะทางจากโลกต่างกันจึงทำให้เพราะดาวฤกษ์แต่ละดวงมีขนาดอุณหภูมิและระยะทางจากโลกต่างกันจึงทำให้มีความสว่างที่ตามองเห็นต่างกัน</t>
  </si>
  <si>
    <t>ในกรณีที่หลอดไฟ 60 วัตต์อยู่ใกล้กว่าหลอดไฟ 100 วัตต์อยู่ไกลกัน  ทำให้ความสว่างที่ตามองเห็นเห็นต่างกัน</t>
  </si>
  <si>
    <t>ความหนาแน่นของชั้นบรรยากาศและละอองในอากาศยิ่งมีฝุ่นควันหรือหมอกมากแสงจากดวงอาทิตย์จะสว่างน้อยลง</t>
  </si>
  <si>
    <t>โชติมาคือค่าความสว่างที่ใช้บอกความสว่างของดาวฤกษ์แบ่งเป็นโชติมาตรปรากฏ(ความสว่างที่เห็นจากโลก)และโชติมาตรสมบูรณ์(ความสว่างแท้จริงของดาว)ใช้ศึกษาความสว่างของดาวฤกษ์</t>
  </si>
  <si>
    <t>โชติมาสัมบูรณ์คือค่าความสว่างแท้จริงของดาวฤกษ์ ถ้าวางดาวฤกษ์ไว้ที่ระยะ10พาร์เซกจากโลก
โชติมาปรากฏคือความสว่างที่เรามองเห็นจากโลกซึ่งขึ้นอยู่กับระยะทางและสิ่งแวดล้อม
ความแตกต่าง โชติมาตรสัมบูรณ์ไม่ขึ้นอยู่กับระยะทางส่วนโชติมาตรปรากฏขึ้นกับระยะทาง</t>
  </si>
  <si>
    <t>ดาวที่มีอุณหภูมิสูงจะมีสีออกสีน้ำเงินหรือขาวส่วนดาวที่มีอุณหภูมิต่ำจะมีสีส้มถึงแดงสีของดาวจึงสัมพันธ์กับอุณหภูมิและจัดเป็นชนิดของสเปกตรัมต่างๆ</t>
  </si>
  <si>
    <t>ดาวสีน้ำเงิน หมายถึง ดาวที่มีลักษณะอุณหภูมิสูงที่สุด
ดาวสีน้ำเงินเเกมขาว หมายถึง ดาวที่มีลักษณะอุณหภูมิปานกลาง
ดาวสีแดงหมายถึง ดาวที่มีลักษณะอุณหภูมิต่ำที่สุด</t>
  </si>
  <si>
    <t>Betelgeuseเป็นดาวฤกษ์ชนิดสเปกตรัมM(Red supergiant)มีอุณหภูมิประมาณ3,500องศาเซลเซียส เพราะมีสีแดงแสดงถึงอุณหภูมิต่ำเมื่อเทียบกับดาวฤกษ์อื่นๆ</t>
  </si>
  <si>
    <t>ดาว A เพราะ โชติมาตรปรากฏคือการสังเกตุจากโลกไปยังดาวดวงนั้นๆโดยหลักการสังเกตุคือตัวเลขที่มีค่าสูงความสว่างดาวจะน้อยส่วนตัวเลขค่าน้อยๆจะมีความสว่างดาวมาก</t>
  </si>
  <si>
    <t>ดาว B — เพราะมีโชติมาตรสัมบูรณ์ต่ำที่สุด (สว่างแท้จริงที่สุด)</t>
  </si>
  <si>
    <t>ไม่สามารถเห็นได้ — เพราะแสงดวงอาทิตย์สว่างกว่ามากจนกลบแสงดาว</t>
  </si>
  <si>
    <t>ดวงอาทิตย์เพราะเป็นดาวฤกษ์ที่อยู่ใกล้โลกมากที่สุดและมีความสว่างมากกว่าดาวฤกษ์ดวงอื่นๆ</t>
  </si>
  <si>
    <t>เพราะดาวฤกษ์แต่ละดวงมีขนาดอุณหภูมิและระยะทางจากโลกแตกต่างกันจึงทำให้เพราะดาวฤกษ์แต่ละดวงมีขนาดอุณหภูมิและระยะทางจากโลกแตกต่างกันจึงทำให้ความสว่างที่ตามองเห็นต่างกัน</t>
  </si>
  <si>
    <t>ในกรณีที่หลอดไฟ 60 วัตต์อยู่ใกล้กว่าและหลอดไฟ 100 วัตต์อยู่ไกลกว่าทำให้ในกรณีที่หลอดไฟ 60 วัตต์อยู่ใกล้กว่าและหลอดไฟ 100 วัตต์อยู่ไกลกว่าทำให้ความสว่างที่ตามองเห็นต่างกัน</t>
  </si>
  <si>
    <t>ความหนาแน่นของชั้นบรรยากาศและละอองในอากาศยิ่งมีฝุ่นควันหรือหมอกมากแสงจากดวงอาทิตย์จะส่องสว่างน้อยลง</t>
  </si>
  <si>
    <t>โชติมาคือค่าความสว่างที่ใช้บอกความสว่างของดาวฤกษ์แบ่งเป็นโชติมาปรากฏ</t>
  </si>
  <si>
    <t>โชติมาสัมบูรณ์คือค่าความสว่างแท้จริงของดาวฤกษ์ ถ้าวางดาวน์ที่ระยะห่างมาตรฐาน 10 พาร์เซกจากโลก</t>
  </si>
  <si>
    <t>ดาวที่มีอุณหภูมิสูงจะมีสีออกน้ำดาวที่มีอุณหภูมิสูงจะมีสีออกน้ำเงินหรือขาวส่วนดาวที่มีอุณหภูมิต่ำจะมีสีส้มถึงแดงสีของดาวจึงสัมพันธ์กับอุณหภูมิและจัดเป็นชนิดสเปกตรัมต่างๆ</t>
  </si>
  <si>
    <t>ดาวน์สีน้ำดาวสีน้ำเงินเท่ากับอุณหภูมิผิวสูงที่สุดดาวสีเงินแกมขาวเท่ากับอุณหภูมิปานกลางสีแดงเท่ากับอุณหภูมิต่ำ</t>
  </si>
  <si>
    <t>เป็นดาวชนิดสเปกตรัมM มีอุณหภูมิ ผิวประมาณ 3500 องศาเซลเซียสเพราะมีสีแดงแสดงถึงอุณหภูมิต่ำ ผิวประมาณ 3500 องศาเซลเซียสเพราะมีสีแดงแสดงถึงอุณหภูมิต่ำเมื่อเทียบกับดาวฤกษ์สีอื่นอื่นๆ</t>
  </si>
  <si>
    <t>ดาว A เพราะมีค่าโชติมาตรปรากฏมากที่สุด (1.35) จึงมองเห็นสว่างน้อยที่สุดจากโลก</t>
  </si>
  <si>
    <t>ดาว B เพราะมีค่าโชติมาตรสัมบูรณ์น้อยที่สุด (–3.6) แสดงว่ามีความสว่างแท้จริงมากที่สุด</t>
  </si>
  <si>
    <t>ไม่ได้เห็น เพราะดาว A มีค่าโชติมาตรปรากฏ 1.35 (สว่างน้อย) แสงท้องฟ้ากลางวันสว่างมากจากการกระเจิงของแสงอาทิตย์ ทำให้ดาวที่ไม่สว่างมากพอ (ต้องค่าติดลบมากๆ จึงพอมองเห็น) มองไม่ออกในเวลากลางวัน.</t>
  </si>
  <si>
    <t>เพราะดาวฤกษ์แต่ละดวงมีขนาดอุณหภูมิและระยะทางจากโลกแตกต่างกันจึงทำให้เกิดความสว่างที่ตามองเห็นต่างกัน</t>
  </si>
  <si>
    <t>ให้ความสว่าง 60 วัตต์อยู่ใกล้กว่าและความสว่าง 100 วันอยู่ไกลกว่า</t>
  </si>
  <si>
    <t>ความหนาแน่นของชั้นบรรยากาศและละอองในอากาศที่มีฝุ่นควันหรือหมอกมาจากแสงดวงอาทิตย์จะส่องสว่างน้อยลง</t>
  </si>
  <si>
    <t>โชติมาตรคือค่าที่ใช้บอกความสว่างของดาวฤกษ์</t>
  </si>
  <si>
    <t>โชติมาตรสัมบูรณ์คือค่าความสว่างแท้จริงของดาวฤกษ์ต่างจากโชติมาตรปรากฏ โชติมาตรปรากฏคือความสว่างที่ตาเรามองเห็นจากโลก</t>
  </si>
  <si>
    <t>สีของดาวจะสัมผัสกับอุณหภูมิและจัดเป็นชนิดสเปกตรัมต่างๆตามอุณหภูมิ</t>
  </si>
  <si>
    <t>ต่างตรงที่ดาวสีน้ำเงินมีอุณหภูมิผิวมากที่สุดรองลงมาเป็นดาวสีน้ำเงินแกมขาวแล้วก็ดาวสีแดง</t>
  </si>
  <si>
    <t>ดาวชนิดสเปกตรัม m มีอุณหภูมิพื้นผิวประมาณ 3,500 องศาเพราะมีสีแดง</t>
  </si>
  <si>
    <t>ดาว A เพราะ มีค่าโชติมาตรปรากฏมากที่สุด จึงมองเห็นสว่างน้อยที่สุดจากโลก</t>
  </si>
  <si>
    <t>ดาว B เพราะมีค่าโชติมาตรสัมบูรณ์น้อยที่สุด แสดงว่ามีความสว่างแท้จริงมากที่สุด</t>
  </si>
  <si>
    <t>ไม่ได้เห็น เพราะดาว A มีค่าโชติมาตรปรากฏ 1.35 แสงท้องฟ้ากลางวันสว่างมาก ทำให้ดาวที่สว่างไม่มาก มองไม่เห้นในเวลากลางวัน</t>
  </si>
  <si>
    <t xml:space="preserve">โดยปกติ ดาวฤกษ์ส่วนใหญ่ไม่สามารถมองเห็นได้ในเวลากลางวัน เพราะแสงอาทิตย์สว่างจ้ามากจนกลบแสงดาว แต่ ดาวฤกษ์ที่สว่างมากที่สุด เช่น ดาวศุกร์ (แม้ว่าจะเป็นดาวเคราะห์แต่เป็นวัตถุสว่างในท้องฟ้า), ดาวซิริอุส, ดาวเวก้า, ดาวจูปิเตอร์ สามารถมองเห็นได้ในบางเงื่อนไข เช่น เมื่ออยู่ใกล้ขอบฟ้าในตอนเช้าหรือเย็น
	•	เหตุผล: ดาวที่มีความสว่างปรากฏสูง (Magnitude ต่ำ) และอยู่ห่างจากดวงอาทิตย์บนท้องฟ้าไกลพอ เราจึงสามารถเห็นได้แม้มีแสงอาทิตย์
</t>
  </si>
  <si>
    <t>1.	ความสว่างจริงของดาว (Luminosity) – ดาวที่ปล่อยแสงมากจะดูสว่างกว่า
	2.	ระยะห่างจากโลก (Distance) – ดาวที่อยู่ใกล้เราจะปรากฏสว่างกว่าดาวที่อยู่ไกล
	3.	การดูดกลืนแสงระหว่างทาง (Interstellar absorption) – ฝุ่นและก๊าซในอวกาศสามารถลดความสว่างปรากฏได้</t>
  </si>
  <si>
    <t xml:space="preserve">	•	กรณีที่ หลอดไฟ 60 วัตต์อยู่ใกล้เราและหลอดไฟ 100 วัตต์อยู่ไกลมาก ความเข้มแสง (ความสว่างปรากฏ) ที่เรามองเห็นอาจมากกว่าหลอด 100 วัตต์
	•	สรุป: ความสว่างที่มองเห็นขึ้นอยู่กับระยะทางและมุมมอง ไม่ใช่แค่กำลังไฟ</t>
  </si>
  <si>
    <t>ก้อนเมฆ</t>
  </si>
  <si>
    <t xml:space="preserve">โชติมาตร คือการวัด ความสว่างปรากฏของดาวจากโลก
	•	ใช้ศึกษา
	1.	การเปรียบเทียบความสว่างระหว่างดาว
	2.	การวิเคราะห์ดาวฤกษ์เมื่อเปรียบเทียบกับระยะทางและขนาด
</t>
  </si>
  <si>
    <t xml:space="preserve">	•	โชติมาตรสัมบูรณ์ (M) = ความสว่างของดาวถ้าอยู่ที่ ระยะ 10 พาร์เซกจากโลก
	•	แตกต่างจาก โชติมาตรปรากฏ (m) ที่เป็นความสว่างจริงที่เรามองเห็นจากโลก
	•	ใช้เพื่อเปรียบเทียบความสว่างของดาวฤกษ์ โดยไม่ขึ้นกับระยะทาง
</t>
  </si>
  <si>
    <t>•	ดาวที่ร้อนกว่าจะมีสี น้ำเงินถึงขาว
	•	ดาวที่เย็นกว่าจะมีสี ส้มถึงแดง
	•	สเปกตรัมของดาว (O, B, A, F, G, K, M) จะสัมพันธ์กับอุณหภูมิผิว เช่น
	•	O, B → น้ำเงิน → ร้อนสุด (~30,000–50,000 K)
	•	G → เหลือง → กลาง (~5,500 K)
	•	M → แดง → เย็น (~3,000 K)</t>
  </si>
  <si>
    <t>•	น้ำเงิน → ร้อนที่สุด → อุณหภูมิผิวสูงสุด
	•	น้ำเงินแกมขาว → ร้อนรองลงมา → อุณหภูมิปานกลางสูง
	•	แดง → เย็นที่สุด → อุณหภูมิต่ำ</t>
  </si>
  <si>
    <t xml:space="preserve">	•	Betelgeuse เป็น ดาวยักษ์แดง (Red Supergiant)
	•	สเปกตรัม: M1–M2
	•	อุณหภูมิผิว: ประมาณ 3,500 K
	•	เหตุผล: สีแดงของดาวแสดงถึงอุณหภูมิต่ำกว่าดาวสีขาว-น้ำเงิน และอยู่ในขั้นตอนปลายของชีวิตดาวใหญ่ → ขยายตัวเป็นยักษ์แดง</t>
  </si>
  <si>
    <t xml:space="preserve">ดาว A
	•	เหตุผล: มี โชติมาตรปรากฏสูงสุด (1.35) ทำให้มองเห็นได้น้อยที่สุดบนโลก
</t>
  </si>
  <si>
    <t>ดาว B
	•	เหตุผล: มี โชติมาตรสัมบูรณ์ต่ำที่สุด (-3.6) → ส่องสว่างมากที่สุดที่ระยะ 10 พาร์เซก</t>
  </si>
  <si>
    <t xml:space="preserve">ไม่สามารถสังเกตเห็นได้
	•	เหตุผล: แสงอาทิตย์สว่างกว่ามาก ทำให้ดาว A ถูกกลบจนมองไม่เห็น
</t>
  </si>
  <si>
    <t>ดวงอาทิตย์ เป็นดาวฤกษ์เพียงดวงเดียวที่มนุษย์สามารถมองเห็นได้ในเวลากลางวัน เนื่องจากเป็นดาวฤกษ์ที่อยู่ใกล้โลกมากที่สุด ทำให้มีแสงสว่างปรากฏบนท้องฟ้ามากพอที่จะบดบังแสงดาวฤกษ์ดวงอื่น ๆ ได้</t>
  </si>
  <si>
    <t>ความสว่างปรากฏของดาวฤกษ์แต่ละดวงบนท้องฟ้าขึ้นอยู่กับหลายปัจจัย ได้แก่ กำลังส่องสว่างที่แท้จริงของดาวฤกษ์นั้นๆ, ระยะห่างจากโลก, และการถูกดูดกลืนแสงโดยฝุ่นและแก๊สในอวกาศ</t>
  </si>
  <si>
    <t>หากหลอดไฟขนาด 60 วัตต์อยู่ใกล้ผู้สังเกตมากกว่าหลอดไฟขนาด 100 วัตต์อย่างมีนัยสำคัญ หรือหากมีสิ่งกีดขวางการมองเห็นหลอด 100 วัตต์มากกว่า เช่น มีวัตถุบังแสง หรือมีหมอกควันหนาแน่นกว่าในเส้นทางของแสงจากหลอด 100 วัตต์</t>
  </si>
  <si>
    <t>ปัจจัยที่มีผลต่อความส่องสว่างของดวงอาทิตย์ ได้แก่ ขนาดมวลของดวงอาทิตย์, อุณหภูมิพื้นผิว, และปฏิกิริยาเทอร์โมนิวเคลียร์ฟิวชันที่แกนกลางของดวงอาทิตย์</t>
  </si>
  <si>
    <t>คือ มาตรวัดความสว่างของดาวฤกษ์ที่มองเห็นจากโลก ใช้ในการศึกษาสมบัติเกี่ยวกับความสว่างปรากฏของดาวฤกษ์</t>
  </si>
  <si>
    <t>คือ ค่าความสว่างที่แท้จริงของดาวฤกษ์เมื่อสมมติว่าดาวฤกษ์นั้นอยู่ห่างจากโลก 10 พาร์เซก (ประมาณ 32.6 ปีแสง) ส่วนโชติมาตรปรากฏ (Apparent Magnitude) คือ ค่าความสว่างของดาวฤกษ์ที่มองเห็นจากโลกจริง ๆ ซึ่งได้รับผลกระทบจากระยะทางและปัจจัยอื่น ๆ ด้วย</t>
  </si>
  <si>
    <t>อุณหภูมิผิวของดาวฤกษ์มีความสัมพันธ์โดยตรงกับสีและสเปกตรัมของดาวฤกษ์ โดยดาวฤกษ์ที่มีอุณหภูมิผิวสูงจะมีสีน้ำเงินหรือขาว และมีสเปกตรัมที่แสดงถึงธาตุที่แตกตัวเป็นไอออนได้ง่าย ส่วนดาวฤกษ์ที่มีอุณหภูมิผิวต่ำจะมีสีแดงหรือส้ม และมีสเปกตรัมที่แสดงถึงธาตุที่อยู่ในรูปโมเลกุล</t>
  </si>
  <si>
    <t>ดาวฤกษ์แต่ละสีบ่งบอกถึงอุณหภูมิผิวที่แตกต่างกัน:
สีน้ำเงิน:
มีอุณหภูมิผิวสูงที่สุด
สีน้ำเงินแกมขาว:
มีอุณหภูมิผิวรองลงมา
สีแดง:
มีอุณหภูมิผิวต่ำที่สุด</t>
  </si>
  <si>
    <t>ดาว Betelgeuse เป็นดาวฤกษ์สีแดงอมส้ม จึงน่าจะเป็นดาวฤกษ์ชนิดสเปกตรัม M ซึ่งเป็นสเปกตรัมของดาวฤกษ์ที่มีอุณหภูมิผิวค่อนข้างต่ำ โดยมีอุณหภูมิผิวประมาณ 3,500 เคลวิน เนื่องจากสีของดาวฤกษ์มีความสัมพันธ์โดยตรงกับอุณหภูมิผิว โดยดาวฤกษ์สีแดงมีอุณหภูมิผิวต่ำ</t>
  </si>
  <si>
    <t>A โชติมาตรปรากฏ (Apparent Magnitude) คือค่าที่บ่งบอกความสว่างของดาวที่มองเห็นจากโลก โดยค่าโชติมาตรปรากฏที่มากที่สุดหมายถึงดาวมีความสว่างน้อยที่สุด เมื่อพิจารณาจากตาราง ดาว A มีค่าโชติมาตรปรากฏ 1.35 ซึ่งเป็นค่าที่มากที่สุดในบรรดาดาวที่กำหนด ทำให้ดาว A มีความส่องสว่างน้อยที่สุดเมื่อสังเกตจากบนโลก</t>
  </si>
  <si>
    <t>B โชติมาตรสัมบูรณ์ (Absolute Magnitude) คือค่าที่บ่งบอกความสว่างที่แท้จริงของดาวเมื่ออยู่ห่างจากโลก 10 พาร์เซก โดยค่าโชติมาตรสัมบูรณ์ที่น้อยที่สุด (ติดลบมากที่สุด) หมายถึงดาวมีความสว่างมากที่สุด เมื่อพิจารณาจากตาราง ดาว B มีค่าโชติมาตรสัมบูรณ์ -3.6 ซึ่งเป็นค่าที่น้อยที่สุด (ติดลบมากที่สุด) ทำให้ดาว B มีความส่องสว่างมากที่สุดเมื่ออยู่ห่างจากโลก 10 พาร์เซก</t>
  </si>
  <si>
    <t>ไม่สามารถสังเกตเห็นได้ เพราะ ดาว A มีค่าโชติมาตรปรากฏ 1.35 ซึ่งเป็นค่าที่แสดงว่าดาวมีความสว่างค่อนข้างน้อยเมื่อมองจากโลก ในเวลากลางวัน แสงจากดวงอาทิตย์มีความสว่างมากจนบดบังแสงจากดาวฤกษ์ที่มีความสว่างน้อยกว่า ทำให้ไม่สามารถมองเห็นดาว A ได้ด้วยตาเปล่าในเวลากลางวัน</t>
  </si>
  <si>
    <t>เนื่องจาก มวลของดาวฤกษ์ (ดาวที่มีมวลมากจะสว่างกว่า) ระยะห่างจากโลก (ดาวที่อยู่ใกล้จะสว่างกว่า) และ อุณหภูมิผิว (ดาวที่ร้อนกว่าจะสว่างกว่า) รวมถึง ขนาดเส้นผ่านศูนย์กลาง ของดาวฤกษ์ด้วย</t>
  </si>
  <si>
    <t>โดยทั่วไปแล้ว หลอดไฟ 100 วัตต์ จะสว่างกว่าหลอดไฟ 60 วัตต์. อย่างไรก็ตาม มีบางกรณีที่หลอดไฟ 60 วัตต์อาจดูสว่างกว่าได้ ขึ้นอยู่กับประเภทของหลอดไฟและเทคโนโลยีที่ใช้</t>
  </si>
  <si>
    <t>เนื่องจากดาวอังคารอยู่ห่างจากดวงอาทิตย์มากกว่าโลก</t>
  </si>
  <si>
    <t>มาตรวัดความสว่างของวัตถุบนท้องฟ้า</t>
  </si>
  <si>
    <t>โชติมาตรปรากฏคือความสว่างที่สังเกตได้จากโลก ในขณะที่โชติมาตรสัมบูรณ์คือความสว่างที่แท้จริงของวัตถุเมื่อถูกสมมติว่าอยู่ในระยะทาง 10 พาร์เซก (ประมาณ 32.6 ปีแสง) จากผู้สังเกต</t>
  </si>
  <si>
    <t>อุณหภูมิที่สูงขึ้นจะทำให้ดาวมีสีออกไปทางสีน้ำเงินและมีสเปกตรัมที่เปล่งแสงในช่วงความถี่สูง ในขณะที่อุณหภูมิที่ต่ำลงจะทำให้ดาวมีสีออกไปทางสีแดงและมีสเปกตรัมที่เปล่งแสงในช่วงความถี่ต่ำกว่า</t>
  </si>
  <si>
    <t>เนื่องจาก อุณหภูมิพื้นผิวของดาว</t>
  </si>
  <si>
    <t>สเปกตรัมชนิด M ซึ่งมีอุณหภูมิผิวประมาณ 3,600-3,650 เคลวิน</t>
  </si>
  <si>
    <t>ดาว B มีความส่องสว่างน้อยที่สุดเมื่อสังเกตจากบนโลก เพราะมีค่าโชติมาตรปรากฏมากที่สุด (0.98) ซึ่งตามหลักดาราศาสตร์ ค่าโชติมาตรปรากฏ ที่มีค่ามาก หมายถึงวัตถุที่สว่างน้อยกว่า ส่วนค่าที่เป็นลบจะสว่างมาก</t>
  </si>
  <si>
    <t>หากดาวทุกดวงอยู่ห่างจากโลก 10 พาร์เซก จะต้องพิจารณาจากค่า โชติมาตรสัมบูรณ์ ซึ่งเป็นค่าความส่องสว่างที่แท้จริงของดาว
จากตาราง ดาว B มีค่าโชติมาตรสัมบูรณ์น้อยที่สุด (-3.6) จึงมีความส่องสว่างมากที่สุด</t>
  </si>
  <si>
    <t>ไม่สามารถสังเกตเห็นดาว A ในตอนกลางวันได้ เนื่องจากค่าโชติมาตรปรากฏของดาว A (1.35) นั้นน้อยกว่าของดวงอาทิตย์ (-26.7) มาก และดวงอาทิตย์มีแสงสว่างจ้ามากจนบดบังแสงของดาวดวงอื่น ทำให้ไม่สามารถมองเห็นดาว A ได้ในเวลากลางวัน</t>
  </si>
  <si>
    <t>พระอาทิตย์ เพราะอยู่ใกล้โลกมากที่สุด</t>
  </si>
  <si>
    <t>เพราะ โชติมาตรปรากฏของแต่ละดวงไม่เท่ากัน</t>
  </si>
  <si>
    <t>การกระจายแสงของแต่ละอันไม่เท่ากัน และกำลังไฟที่ใช้ด้วย</t>
  </si>
  <si>
    <t>โชติมาตรสัมบูรณ์คือที่ๆผู้สังเกตุจะมองเห็นแสงจากดาวฤดษ์ ต่างจากโชติมาตรปรากฏที่มันคือจากความสว่างของดาวฤดษ์ดวงนั้นๆเลย</t>
  </si>
  <si>
    <t>ต่างกันที่สเปกตรัม</t>
  </si>
  <si>
    <t>ชนิดสเปกตรัม M อุณหภูมิผิวประมาณ 3,500 M</t>
  </si>
  <si>
    <t>ดาว A เพราะโชติมาตรปรากฏแค่ 1.35 ซึ่งน้อยสุดจาก 3 ดวง</t>
  </si>
  <si>
    <t>ดาว B เพราะโชติมาตรสัมบูรณ์มี -3.6</t>
  </si>
  <si>
    <t>ไม่สามารถเห็นได้เพราะโชติมาตรปรากฏ น้อยเกิน</t>
  </si>
  <si>
    <t>ดวงอาทิตย์เพราะมันสว่าง</t>
  </si>
  <si>
    <t>แสงงไม่เท่ากัน</t>
  </si>
  <si>
    <t>ในทางฟิสิกส์แล้ว กำลังวัตต์ (Watt) หมายถึงพลังงานที่ใช้ไป แต่ในทางปฏิบัติความสว่างที่เรามองเห็นจะขึ้นอยู่กับ ความสว่างที่วัดได้ (Apparent Brightness) ซึ่งขึ้นอยู่กับระยะทางและปัจจัยอื่นๆ
ดังนั้น เราสามารถวัดความสว่างของหลอดไฟ
60 วัตต์ ได้มากกว่าหลอดไฟ 100 วัตต์</t>
  </si>
  <si>
    <t>จากภาพที่แสดง ดวงอาทิตย์ที่มองจากดาว อังคารดูสว่างน้อยกว่าดวงอาทิตย์ที่มองจากโลกอย่างเห็นได้ชัด ปัจจัยหลักที่มีผลต่อความ ส่องสว่างที่มองเห็นคือ ระยะห่างจากดวง อาทิตย์</t>
  </si>
  <si>
    <t>โชติมาตร (Magnitude) คือระบบการวัดความสว่างของวัตถุท้องฟ้า เช่น ดาวฤกษ์ โดยยิ่งค่า
โชติมาตรมีค่าน้อยเท่าไหร่ ดาวดวงนั้นก็จะยิ่ง
สว่างมากขึ้นครับ</t>
  </si>
  <si>
    <t>มาตรสัมบูรณ์ (Absolute Magnitude): เป็นค่าที่ใช้บอกความสว่าง ที่แท้จริงของดาวฤกษ์ โดยกำหนดให้ดาว ทุกดวงอยู่ห่างจากโลกในระยะทาง
มาตรฐานคือ 10 พาร์เซก (ประมาณ 32.6
ปีแสง) พูดง่ายๆ ก็คือ เป็นการบอกว่าดาวดวงนั้นจะสว่างแค่ไหนถ้าเราเห็นมันจากระยะทางเดียวกัน
• โชติมาตรปรากฏ (Apparent Magnitude): เป็นค่าที่ใช้บอกความสว่างของดาวฤกษ์ที่มองเห็นได้จากโลก ณ
ตำแหน่งปัจจุบันของดาวนั้น ซึ่งขึ้นอยู่กับทั้ง
ความสว่างที่แท้จริงและระยะห่างของดาว</t>
  </si>
  <si>
    <t>อุณหภูมิพื้นผิวของดาวมีความสัมพันธ์โดยตรง กับสีและสเปกตรัมของดาวครับ ดาวที่มี
อุณหภูมิสูงกว่าจะปล่อยแสงสีฟ้าหรือน้ำเงิน ใน
ขณะที่ดาวที่มีอุณหภูมิต่ำกว่าจะปล่อยแสงสีส้ม
หรือแดง การวิเคราะห์สเปกตรัมของแสงจากดาวจะช่วยให้นักดาราศาสตร์สามารถคำนวณ
อุณหภูมิพื้นผิวและองค์ประกอบทางเคมีของดาวได้อย่างแม่นยำ</t>
  </si>
  <si>
    <t>นิจมองเห็นดาวฤกษ์ 3 ดวง เรียงกันบนท้องฟ้า มีสีน้ำเงิน สีน้ำเงินแกมขาว และสีแดง ดาวฤกษ์แต่ละสีมีความแตกต่างกันอย่างไร</t>
  </si>
  <si>
    <t>ดาว Betelgeuse น่าจะเป็นดาวฤกษ์ชนิด
สเปกตรัมใด และมีอุณหภูมิผิวประมาณเท่าใดเพราะเหตุใด</t>
  </si>
  <si>
    <t xml:space="preserve">จากตาราง ดาวฤกษ์ที่มีความส่องสว่างน้อย ที่สุดเมื่อสังเกตจากบนโลกคือ ดาว A </t>
  </si>
  <si>
    <t>เมื่อกำหนดให้ดาวฤกษ์อยู่ห่างจากโลกเป็นระยะทาง 10 พาร์เซก จะต้องพิจารณาจากค่า
โชติมาตรสัมบูรณ์ (Absolute Magnitude)</t>
  </si>
  <si>
    <t>เห็นได้เพราโชติมาตรเป็น+</t>
  </si>
  <si>
    <t>ดวงอาทิตย์คำอธิบาย: ดวงอาทิตย์เป็นดาวฤกษ์เพียงดวงเดียวที่มนุษย์สามารถมองเห็นได้ในเวลากลางวัน เนื่องจากเป็นดาวฤกษ์ที่อยู่ใกล้โลกมากที่สุด ทำให้มีความสว่างปรากฏ (apparent brightness) สูงกว่าดาวฤกษ์ดวงอื่น ๆ อย่างมาก จนแสงจากดวงอาทิตย์สามารถบดบังแสงจากดาวฤกษ์ดวงอื่น ๆ ในเวลากลางวันได้</t>
  </si>
  <si>
    <t xml:space="preserve">ดาวฤกษ์แต่ละดวงมีความสว่างปรากฏไม่เท่ากันบนท้องฟ้าเนื่องจากปัจจัยหลักสองประการคือ ความสว่างที่แท้จริงของดาว (Absolute Magnitude) และ ระยะห่างจากโลก
คำอธิบาย:
ความสว่างที่แท้จริง: ดาวแต่ละดวงมีขนาด มวล อุณหภูมิ และองค์ประกอบทางเคมีที่แตกต่างกัน ทำให้มีการปลดปล่อยพลังงานและแสงสว่างในปริมาณที่ไม่เท่ากันระยะห่างจากโลก: แม้ดาวบางดวงอาจมีความสว่างที่แท้จริงสูง แต่หากอยู่ห่างจากโลกมาก แสงที่เดินทางมาถึงโลกจะลดความเข้มลง ทำให้เรามองเห็นว่ามีความสว่างน้อยกว่าดาวที่อยู่ใกล้กว่า แม้ดาวดวงนั้นอาจจะมีความสว่างที่แท้จริงน้อยกว่าก็ตาม
</t>
  </si>
  <si>
    <t xml:space="preserve">สามารถวัดความสว่างของหลอดไฟขนาด 60 วัตต์ ได้มากกว่าหลอดไฟขนาด 100 วัตต์ ในกรณีที่ หลอดไฟ 60 วัตต์อยู่ใกล้ผู้สังเกตมากกว่าหลอดไฟ 100 วัตต์อย่างมีนัยสำคัญ
คำอธิบาย:
กำลังวัตต์ (Wattage) ของหลอดไฟบ่งบอกถึงปริมาณพลังงานไฟฟ้าที่ใช้ ซึ่งโดยทั่วไปสัมพันธ์กับความสว่างที่หลอดไฟเปล่งออกมา แต่ความสว่างที่เรามองเห็น (ความสว่างปรากฏ) ขึ้นอยู่กับระยะห่างจากแหล่งกำเนิดแสงหากหลอดไฟ 60 วัตต์อยู่ใกล้เรามาก แสงที่เดินทางมาถึงตาเราจะมีความเข้มข้นสูงกว่า ในขณะที่หลอดไฟ 100 วัตต์ที่อยู่ไกลออกไปมาก แสงจะกระจายตัวและลดความเข้มลง ทำให้ความสว่างปรากฏของหลอด 60 วัตต์ที่อยู่ใกล้กว่าดูสว่างกว่าได้
</t>
  </si>
  <si>
    <t>ปัจจัยที่มีผลต่อความส่องสว่างของดวงอาทิตย์คือ กระบวนการฟิวชันนิวเคลียร์ที่แกนกลางของดวงอาทิตย์  คำอธิบาย:  ดวงอาทิตย์เป็นดาวฤกษ์ที่สร้างพลังงานและความสว่างจากการรวมตัวกันของอะตอมไฮโดรเจนกลายเป็นฮีเลียม (Nuclear Fusion) ที่อุณหภูมิและความดันสูงมากในแกนกลางกระบวนการนี้จะปลดปล่อยพลังงานออกมาในรูปของแสงและความร้อน ซึ่งเป็นที่มาของความส่องสว่างทั้งหมดของดวงอาทิตย์ที่เรามองเห็นและสัมผัสได้บนโลก</t>
  </si>
  <si>
    <t>โชติมาตร (Magnitude) คือ มาตรวัดความสว่างของดาวฤกษ์ที่ปรากฏให้เห็นจากโลก
คำอธิบาย:
โชติมาตรใช้ในการศึกษาคุณสมบัติของดาวฤกษ์ที่เกี่ยวข้องกับความสว่าง เช่น ความส่องสว่างที่แท้จริง (Luminosity) และระยะห่างของดาวฤกษ์จากโลก</t>
  </si>
  <si>
    <t>โชติมาตรสัมบูรณ์ (Absolute Magnitude) คือ ค่าโชติมาตรของดาวฤกษ์หากดาวดวงนั้นอยู่ที่ระยะห่างมาตรฐาน 10 พาร์เซก (parsec) จากผู้สังเกตการณ์ ในขณะที่โชติมาตรปรากฏ (Apparent Magnitude) คือ ค่าโชติมาตรที่สังเกตเห็นได้จากโลก ณ ตำแหน่งจริงของดาว</t>
  </si>
  <si>
    <t xml:space="preserve">อุณหภูมิผิวของดาวฤกษ์มีความสัมพันธ์โดยตรงกับสีและสเปกตรัมของดาว
คำอธิบาย:
ดาวฤกษ์ที่มีอุณหภูมิผิวสูงจะปล่อยพลังงานออกมาในช่วงคลื่นสั้น ทำให้ปรากฏเป็นสีน้ำเงินหรือขาว และมีสเปกตรัมที่แสดงเส้นดูดกลืนของธาตุที่แตกตัวเป็นไอออนได้ง่าย ในทางกลับกัน ดาวฤกษ์ที่มีอุณหภูมิผิวต่ำจะปล่อยพลังงานออกมาในช่วงคลื่นยาวกว่า ทำให้ปรากฏเป็นสีแดงหรือส้ม และมีสเปกตรัมที่แสดงเส้นดูดกลืนของโมเลกุลหรือธาตุที่เป็นกลางได้ชัดเจนกว่า
</t>
  </si>
  <si>
    <t>ดาวฤกษ์ที่มีสีแตกต่างกันนั้นบ่งบอกถึงอุณหภูมิพื้นผิวที่แตกต่างกัน โดยดาวฤกษ์สีน้ำเงินจะมีอุณหภูมิพื้นผิวสูงที่สุด รองลงมาคือสีน้ำเงินแกมขาว และดาวฤกษ์สีแดงจะมีอุณหภูมิพื้นผิวต่ำที่สุด</t>
  </si>
  <si>
    <t>ดาว Betelgeuse เป็นดาวฤกษ์ชนิดสเปกตรัม M (ดาวแดงยักษ์) มีอุณหภูมิพื้นผิวประมาณ 3,500 เคลวิน</t>
  </si>
  <si>
    <t>ดวงอาทิตย์คำอธิบาย: ความส่องสว่างเมื่อสังเกตจากบนโลกพิจารณาจาก "โชติมาตรปรากฏ" ซึ่งเป็นค่าที่ยิ่งน้อย (ติดลบมาก) ยิ่งสว่างมาก และยิ่งมาก (เป็นบวกมาก) ยิ่งสว่างน้อยที่สุด จากตาราง ดวงอาทิตย์มีค่าโชติมาตรปรากฏ -26.7 ซึ่งเป็นค่าที่น้อยที่สุด (ติดลบมากที่สุด) แสดงว่ามีความสว่างมากที่สุดเมื่อมองจากโลก ในขณะที่ดาว A มีค่าโชติมาตรปรากฏ 1.35 และดาว B มีค่าโชติมาตรปรากฏ 0.98 ซึ่งทั้งสองค่าเป็นบวกและมากกว่าค่าของดวงอาทิตย์มาก ดังนั้น หากพิจารณาจากค่าโชติมาตรปรากฏในตาราง ดาว A มีค่าโชติมาตรปรากฏมากที่สุด (1.35) จึงมีความส่องสว่างน้อยที่สุดเมื่อสังเกตจากบนโลก</t>
  </si>
  <si>
    <t>ดาว Bคำอธิบาย: เมื่อกำหนดให้ดาวฤกษ์อยู่ห่างจากโลกเป็นระยะทาง 10 พาร์เซก ความส่องสว่างของดาวฤกษ์จะพิจารณาจาก "โชติมาตรสัมบูรณ์" ซึ่งเป็นค่าที่แสดงถึงความสว่างที่แท้จริงของดาวฤกษ์ โดยไม่ขึ้นกับระยะทาง ยิ่งค่าโชติมาตรสัมบูรณ์น้อย (ติดลบมาก) ยิ่งสว่างมาก จากตาราง ดาว B มีค่าโชติมาตรสัมบูรณ์ -3.6 ซึ่งเป็นค่าที่น้อยที่สุด (ติดลบมากที่สุด) ในขณะที่ดวงอาทิตย์มีค่าโชติมาตรสัมบูรณ์ 4.8 และดาว A มีค่าโชติมาตรสัมบูรณ์ -0.3 ดังนั้น ดาว B จึงมีความส่องสว่างมากที่สุดเมื่อพิจารณาจากโชติมาตรสัมบูรณ์ที่ระยะ 10 พาร์เซก.</t>
  </si>
  <si>
    <t xml:space="preserve">มนุษย์สามารถมองเห็นดาว A ได้ 
เหตุผล:
ค่าโชติมาตรปรากฏ:
ดาว A มีค่าโชติมาตรปรากฏ 1.35 ซึ่งเป็นค่าบวกและมากกว่าค่าโชติมาตรปรากฏของดวงอาทิตย์ (-26.7) แต่ยังคงเป็นค่าที่สามารถมองเห็นได้ด้วยตาเปล่า
ความสว่าง:
ค่าโชติมาตรปรากฏยิ่งน้อย (ติดลบมาก) ยิ่งสว่างมาก และยิ่งมาก (เป็นบวกมาก) ยิ่งสว่างน้อยที่สุด. แม้ว่าดาว A จะมีความสว่างน้อยกว่าดวงอาทิตย์มากเมื่อมองจากโลก แต่ก็ยังมีความสว่างเพียงพอที่จะมองเห็นได้ด้วยตาเปล่า 
</t>
  </si>
  <si>
    <t>ดวงอาทิตย์ เพราะดวงอาทิตย์เป็นดาวฤกษ์ที่อยู่ใกล้โลกมากที่สุด ทำให้แสงจากดวงอาทิตย์มีความเข้มสูงกว่าแสงจากดาวฤกษ์ดวงอื่น</t>
  </si>
  <si>
    <t>เนื่องจากปัจจัยหลัก 2 ประการ ได้แก่ ระยะห่างจากโลกและขนาดกับอุณหภูมิของดาวฤกษ์</t>
  </si>
  <si>
    <t>ในกรณีที่หลอดไฟ 60 วัตต์มีประสิทธิภาพการให้แสงสว่าง สูงกว่าหลอดไฟ 100 วัตต์อย่างมีนัยสำคัญ หรือ ในกรณีที่หลอดไฟ 60 วัตต์อยู่ใกล้ผู้สังเกตมากกว่าหลอดไฟ 100 วัตต์มาก</t>
  </si>
  <si>
    <t>ค่าที่ใช้วัดความสว่างของดาวฤกษ์ที่มองเห็นจากโลก โดยค่าโชติมาตรที่น้อยกว่าแสดงถึงดาวที่มีความสว่างมากกว่า</t>
  </si>
  <si>
    <t>ค่าโชติมาตรที่แท้จริงของดาวฤกษ์ หากนำดาวมาวางไว้ที่ระยะห่างมาตรฐาน 10 พาร์เซกจากโลก</t>
  </si>
  <si>
    <t>ของดาวฤกษ์: สีของดาวฤกษ์บ่งบอกถึงอุณหภูมิผิวของดาวฤกษ์ โดยดาวฤกษ์ที่มีอุณหภูมิผิวสูงจะปล่อยแสงสีน้ำเงินหรือขาว ส่วนดาวฤกษ์ที่มีอุณหภูมิผิวต่ำจะปล่อยแสงสีแดงหรือส้ม
สเปกตรัมของดาวฤกษ์: สเปกตรัมของดาวฤกษ์เกิดจากการดูดกลืนแสงของธาตุต่างๆ ในชั้นบรรยากาศของดาวฤกษ์ ซึ่งรูปแบบของเส้นสเปกตรัมจะแตกต่างกันไปตามอุณหภูมิและความดันของดาวฤกษ์</t>
  </si>
  <si>
    <t>ดาวฤกษ์สีน้ำเงิน: มีอุณหภูมิผิวที่สูงที่สุด
ดาวฤกษ์สีน้ำเงินแกมขาว: มีอุณหภูมิผิวที่รองลงมา
ดาวฤกษ์สีแดง: มีอุณหภูมิผิวที่ต่ำที่สุด</t>
  </si>
  <si>
    <t>ชนิดสเปกตรัม: ดาว Betelgeuse น่าจะเป็นดาวฤกษ์ชนิดสเปกตรัม
อุณหภูมิผิว: มีอุณหภูมิผิวประมาณ 3,500 เคลวิน หรือต่ำกว่า
เหตุผล: ดาวฤกษ์ชนิดสเปกตรัม M เป็นดาวฤกษ์ที่มีอุณหภูมิผิวค่อนข้างต่ำและมีสีแดง ซึ่งสอดคล้องกับสีที่สังเกตเห็นของดาว Betelgeuse และตำแหน่งบนแผนภาพเฮิร์ตสที่ดาวฤกษ์สีแดงยักษ์จะอยู่ในช่วงอุณหภูมิต่ำกว่า 4,000 เคลวิน</t>
  </si>
  <si>
    <t>ดาวฤกษ์ที่มีความส่องสว่างน้อยที่สุดเมื่อสังเกตจากบนโลกคือ ดาว A เพราะมีค่าโชติมาตรปรากฏ 1.35 ซึ่งเป็นค่าที่มากที่สุดในบรรดาดาว A และดาว B (ยิ่งค่าโชติมาตรปรากฏมากเท่าไหร่ ดาวจะยิ่งสว่างน้อยลงเท่านั้น)</t>
  </si>
  <si>
    <t>ดาวฤกษ์ที่มีความส่องสว่างมากที่สุดเมื่อกำหนดให้ดาวฤกษ์อยู่ห่างจากโลกเป็นระยะทาง 10 พาร์เซกคือ ดาว B เพราะมีค่าโชติมาตรสัมบูรณ์ -3.6 ซึ่งเป็นค่าที่น้อยที่สุด (ยิ่งค่าโชติมาตรสัมบูรณ์น้อยเท่าไหร่ ดาวจะยิ่งสว่างมากเท่านั้น)</t>
  </si>
  <si>
    <t xml:space="preserve">มนุษย์ ไม่สามารถ สังเกตเห็นดาว A ในตอนกลางวันได้ เพราะ ดาว A มีค่าโชติมาตรปรากฏ 1.35 ซึ่งสว่างไม่เพียงพอที่จะมองเห็นได้ด้วยตาเปล่าเมื่อมีแสงอาทิตย์สว่างจ้าบนท้องฟ้าในตอนกลางวัน </t>
  </si>
  <si>
    <t>ดวงอาทิตย์ เป็นดาวฤกษ์ที่เรามองเห็นได้ในเวลากลางวันเพราะเป็นดาวฤกษ์ที่อยู่ใกล้โลกมากที่สุด ทำให้แสงของมันมีความสว่างมากพอที่จะกลบแสงจากดาวดวงอื่น ๆ ที่อยู่ไกลออกไปได้หมด
ดาวศุกร์ เป็นดาวเคราะห์ที่สะท้อนแสงอาทิตย์ได้ดีมาก และในบางช่วงเวลาที่โคจรมาอยู่ในตำแหน่งที่เหมาะสม อาจสว่างพอที่จะมองเห็นได้ในเวลากลางวันเช่นกัน แต่ต้องใช้ความชำนาญในการสังเกตเป็นพิเศษ</t>
  </si>
  <si>
    <t>ความสว่างของดาวฤกษ์แต่ละดวงที่เรามองเห็นบนท้องฟ้าไม่เท่ากันนั้นเกิดจาก 2 ปัจจัยหลัก คือ ความสว่างที่แท้จริงของดาวฤกษ์และ ระยะทาง จากดาวฤกษ์มายังโลก
ความสว่างที่แท้จริง (Absolute Magnitude): ดาวฤกษ์แต่ละดวงมีขนาดและอุณหภูมิที่แตกต่างกัน ดาวฤกษ์ที่มีขนาดใหญ่และอุณหภูมิสูงกว่าจะมีความสว่างมากกว่าดาวฤกษ์ที่มีขนาดเล็กและอุณหภูมิต่ำ
ระยะทาง (Distance): ปัจจัยนี้สำคัญที่สุด ดาวฤกษ์ที่อยู่ใกล้โลกจะดูสว่างกว่าดาวฤกษ์ที่อยู่ไกลออกไปมาก แม้ว่าดาวที่อยู่ไกลออกไปอาจจะมีความสว่างที่แท้จริงมากกว่าก็ตาม ตัวอย่างที่เห็นได้ชัดคือ ดวงอาทิตย์ แม้จะมีความสว่างที่แท้จริงไม่ได้มากที่สุด แต่เพราะอยู่ใกล้โลกมากที่สุดจึงสว่างที่สุดที่เรามองเห็นได้</t>
  </si>
  <si>
    <t xml:space="preserve">เราสามารถวัดความสว่างของหลอดไฟขนาด 60 วัตต์ ได้มากกว่าหลอดไฟขนาด 100 วัตต์ ได้ในกรณีที่ เราใช้เครื่องวัดแสงวัดความสว่าง ณ ตำแหน่งที่อยู่ใกล้หลอด 60 วัตต์มากกว่า
หลักการ: ความสว่างที่วัดได้จะลดลงตามระยะทางที่เพิ่มขึ้น (เป็นไปตามกฎกำลังสองผกผันของความเข้มแสง) 
กรณีที่ 1: หลอด 60 วัตต์อยู่ใกล้กว่าหลอด 100 วัตต์
ถ้าเรายืนอยู่ใกล้หลอด 60 วัตต์ (เช่น ห่าง 1 เมตร) แต่หลอด 100 วัตต์อยู่ไกลออกไปมาก (เช่น ห่าง 5 เมตร) เครื่องวัดแสงจะแสดงค่าความสว่างจากหลอด 60 วัตต์ที่สูงกว่า
กรณีที่ 2: หลอดไฟ 100 วัตต์เป็นชนิดที่มีประสิทธิภาพต่ำกว่า
ถ้าหลอด 100 วัตต์นั้นเป็นหลอดที่มีประสิทธิภาพต่ำมาก (เช่น หลอดไส้ที่ส่วนใหญ่เปลี่ยนพลังงานเป็นความร้อน) ในขณะที่หลอด 60 วัตต์เป็นหลอดที่มีประสิทธิภาพสูง (เช่น หลอด LED หรือหลอดฟลูออเรสเซนต์) ที่สามารถเปลี่ยนพลังงานไฟฟ้าเป็นแสงได้ดีกว่า ลูเมน (หน่วยวัดความสว่างที่แท้จริงของแหล่งกำเนิดแสง) ของหลอด 60 วัตต์ชนิด LED อาจสูงกว่าหลอด 100 วัตต์ชนิดไส้ได้
</t>
  </si>
  <si>
    <t>จากภาพที่แสดง ดวงอาทิตย์ที่ถ่ายจากพื้นผิวดาวอังคารและจากพื้นผิวโลกมีระดับความสว่างที่แตกต่างกันอย่างชัดเจน ซึ่งปัจจัยหลักที่ส่งผลต่อความสว่างที่เรามองเห็นได้คือ ระยะทาง และ ชั้นบรรยากาศ  ระยะทาง: ยิ่งดาวอยู่ใกล้มากเท่าไหร่ ก็จะยิ่งดูสว่างมากขึ้นเท่านั้น ดาวอังคารอยู่ห่างจากดวงอาทิตย์มากกว่าโลก ทำให้แสงที่เดินทางมาถึงมีความเข้มน้อยลง ทำให้ดวงอาทิตย์ดูสลัวกว่าเมื่อมองจากโลก  ชั้นบรรยากาศ: ชั้นบรรยากาศของโลกมีความหนาแน่นและองค์ประกอบที่แตกต่างจากดาวอังคาร บนโลก แสงอาทิตย์จะถูกโมเลกุลในอากาศและละอองฝุ่นกระเจิงออกไป ทำให้เราเห็นท้องฟ้าเป็นสีฟ้า แต่เมื่อมองดวงอาทิตย์โดยตรงจะมีความสว่างมาก ในทางกลับกัน ดาวอังคารมีชั้นบรรยากาศที่เบาบางและมีองค์ประกอบของฝุ่นละอองที่ทำให้เกิดพายุฝุ่นบ่อยครั้ง ทำให้แสงอาทิตย์ถูกลดทอนและกระเจิงออกไปในลักษณะที่แตกต่างกัน ทำให้เรามองเห็นดวงอาทิตย์เป็นสีน้ำเงินแกมเทาในบางสถานการณ์ ดังภาพ</t>
  </si>
  <si>
    <t xml:space="preserve">โชติมาตร (Magnitude) คือมาตรวัดที่ใช้บอกระดับความสว่างของดาวในทางดาราศาสตร์ โดยดาวที่มีค่าโชติมาตรน้อยกว่าจะมีความสว่างมากกว่า และค่าโชติมาตรที่เพิ่มขึ้น 5 หน่วยจะมีความสว่างลดลง 100 เท่า 
โชติมาตรใช้ในการศึกษาสมบัติของดาวฤกษ์เพื่อ:
เปรียบเทียบความสว่าง: ใช้เปรียบเทียบว่าดาวดวงใดสว่างกว่าอีกดวง
คำนวณระยะทาง: สามารถใช้ค่าโชติมาตรปรากฏและโชติมาตรสัมบูรณ์เพื่อคำนวณหาระยะทางของดาวได้
จำแนกประเภทดาว: ใช้ในการจัดจำแนกชนิดของดาวฤกษ์ เช่น ดาวที่มีโชติมาตรต่างกันจะมีคุณสมบัติทางกายภาพต่างกันด้วย
</t>
  </si>
  <si>
    <t>โชติมาตรปรากฏ (Apparent Magnitude) คือค่าความสว่างของดาวที่เรามองเห็นจากโลก ซึ่งเป็นค่าที่ขึ้นอยู่กับทั้ง ความสว่างที่แท้จริง ของดาวและ ระยะทาง จากโลกถึงดาว ยิ่งดาวอยู่ใกล้และสว่างมากเท่าไหร่ ค่าโชติมาตรปรากฏก็จะยิ่งน้อยลง
โชติมาตรสัมบูรณ์ (Absolute Magnitude) คือค่าความสว่างที่แท้จริงของดาว โดยนักดาราศาสตร์กำหนดให้วัดจากระยะทางมาตรฐานเดียวกันคือ 10 พาร์เซก (ประมาณ 32.6 ปีแสง) 🌌 ดังนั้นค่าโชติมาตรสัมบูรณ์จึงใช้เปรียบเทียบความสว่างที่แท้จริงของดาวแต่ละดวงได้อย่างถูกต้อง</t>
  </si>
  <si>
    <t>อุณหภูมิผิวของดาวมีความสัมพันธ์โดยตรงกับสีและสเปกตรัมของดาว  เนื่องจากดาวฤกษ์ที่ร้อนกว่าจะเปล่งแสงในช่วงความยาวคลื่นสั้น (สีน้ำเงิน-ม่วง) มากกว่า ในขณะที่ดาวที่เย็นกว่าจะเปล่งแสงในช่วงความยาวคลื่นยาว (สีแดง-ส้ม) มากกว่า ซึ่งเป็นไปตามหลักการแผ่รังสีของวัตถุดำ (black-body radiation)
นักดาราศาสตร์จึงสามารถจำแนกดาวฤกษ์ตามอุณหภูมิและสีได้เป็นชนิดสเปกตรัมต่าง ๆ โดยเรียงจากอุณหภูมิสูงไปต่ำคือ O, B, A, F, G, K, M ซึ่งมีสีดังนี้:
O: สีน้ำเงิน (ร้อนที่สุด)
B: สีน้ำเงินแกมขาว
A: สีขาว
F: สีขาวแกมเหลือง
G: สีเหลือง (เช่น ดวงอาทิตย์)
K: สีส้ม
M: สีแดง (เย็นที่สุด)</t>
  </si>
  <si>
    <t>ดาวสีน้ำเงิน: เป็นดาวที่มี อุณหภูมิผิวสูงที่สุด (มากกว่า 30,000 เคลวิน) โดยทั่วไปเป็นดาวที่มี มวลมากและมีขนาดใหญ่ ซึ่งจะใช้เชื้อเพลิงนิวเคลียร์อย่างรวดเร็ว ทำให้มี อายุขัยสั้น ที่สุด
ดาวสีน้ำเงินแกมขาว: เป็นดาวที่มี อุณหภูมิผิวรองลงมา (10,000–30,000 เคลวิน) มีคุณสมบัติคล้ายดาวสีน้ำเงินแต่มีมวลและขนาดเล็กกว่าเล็กน้อย
ดาวสีแดง: เป็นดาวที่มี อุณหภูมิผิวต่ำที่สุด (ต่ำกว่า 3,500 เคลวิน) โดยทั่วไปเป็นดาวที่มี มวลน้อยและมีขนาดเล็ก ซึ่งจะใช้เชื้อเพลิงอย่างช้า ๆ ทำให้มี อายุขัยยาวนาน ที่สุด</t>
  </si>
  <si>
    <t>ดาว Betelgeuse (บีเทลจุส) เป็นดาวฤกษ์ชนิดสเปกตรัม M และมีอุณหภูมิผิวประมาณ 3,500 เคลวิน 
เหตุผล:
ดาวสีแดง: ดาวฤกษ์แต่ละดวงมีสีที่สัมพันธ์กับอุณหภูมิผิวของมัน ดาวที่มีอุณหภูมิสูงจะเปล่งแสงสีน้ำเงิน ส่วนดาวที่มีอุณหภูมิต่ำจะเปล่งแสงสีแดง
สเปกตรัม M: ดาว Betelgeuse มีสีแดงเข้ม แสดงว่ามีอุณหภูมิผิวต่ำมาก จึงถูกจัดอยู่ในประเภทสเปกตรัม M ซึ่งเป็นสเปกตรัมของดาวที่เย็นที่สุด โดยส่วนใหญ่เป็นดาวยักษ์ใหญ่แดง และดาวแคระแดง
อุณหภูมิ: อุณหภูมิผิวของดาว Betelgeuse ซึ่งอยู่ที่ประมาณ 3,500 เคลวินนั้นถือว่าต่ำมากเมื่อเทียบกับดวงอาทิตย์ที่มีอุณหภูมิผิวประมาณ 5,778 เคลวิน</t>
  </si>
  <si>
    <t xml:space="preserve">จากตาราง ดาว B มีความสว่างน้อยที่สุดเมื่อสังเกตจากโลก
เหตุผล:
โชติมาตรปรากฏ (Apparent Magnitude): ค่าโชติมาตรปรากฏเป็นค่าที่บอกความสว่างของดาวเมื่อมองจากโลก โดยที่ตัวเลขยิ่งมีค่ามากเท่าไหร่ ความสว่างก็จะยิ่งน้อยลงเท่านั้น
การเปรียบเทียบ:
ดวงอาทิตย์: -26.7
ดาว A: 1.35
ดาว B: 0.98
เมื่อเปรียบเทียบค่าโชติมาตรปรากฏ จะพบว่าดาว A มีค่ามากที่สุด (1.35) ดังนั้น ดาว A จึงเป็นดาวที่ดูสลัวที่สุดเมื่อมองจากโลก
</t>
  </si>
  <si>
    <t>จากตาราง ดาว B มีความสว่างมากที่สุดเมื่ออยู่ห่างจากโลก 10 พาร์เซก
เหตุผล:
โชติมาตรสัมบูรณ์ (Absolute Magnitude): ค่าโชติมาตรสัมบูรณ์เป็นการวัดความสว่างที่แท้จริงของดาว โดยจินตนาการว่าดาวทุกดวงอยู่ห่างจากโลกในระยะทางมาตรฐานคือ 10 พาร์เซก
การเปรียบเทียบ:
ดวงอาทิตย์: 4.8
ดาว A: -0.3
ดาว B: -3.6
เมื่อเปรียบเทียบค่าโชติมาตรสัมบูรณ์ จะพบว่าดาว B มีค่าต่ำที่สุด (-3.6) ซึ่งหมายความว่าดาว B เป็นดาวที่มีความสว่างที่แท้จริงมากที่สุด</t>
  </si>
  <si>
    <t>ไม่ได้ 
เหตุผล:
ความสว่างของดวงอาทิตย์: ดวงอาทิตย์มีโชติมาตรปรากฏที่สว่างมาก (-26.7) ซึ่งสว่างกว่าดาว A ที่มีโชติมาตรปรากฏ 1.35 มากถึงหลายพันล้านเท่า
การกลบของแสง: แสงสว่างจ้าจากดวงอาทิตย์ในเวลากลางวันจะกลบแสงจากดาวฤกษ์ดวงอื่น ๆ บนท้องฟ้าทั้งหมด ทำให้เราไม่สามารถมองเห็นดาว A ได้เลย * ความสามารถในการมองเห็น: โดยทั่วไปแล้ว ดาวที่สว่างที่สุดที่เราอาจมองเห็นได้ในเวลากลางวันคือดาวศุกร์ ซึ่งมีโชติมาตรปรากฏประมาณ -4.6 ดังนั้นดาว A ซึ่งมีค่าโชติมาตรสูงกว่ามากจึงไม่สามารถมองเห็นได้ด้วยตาเปล่าในตอนกลางวัน</t>
  </si>
  <si>
    <t>ดวงอาทิตย์ เนื่องจากอยู่ใกล้โลกมากที่สุดและมีขนาดใหญ่มาก ทำให้แสงของมันสว่างจ้าจนบดบังแสงของดาวฤกษ์ดวงอื่นๆ ที่อยู่ห่างไกลออกไป</t>
  </si>
  <si>
    <t>เพราะปัจจัยความส่องสว่างที่แท้จริงของดาวฤกษ์, ระยะทางจากโลก, ขนาดและอุณหภูมิของดาวฤกษ์</t>
  </si>
  <si>
    <t>เมื่อขยับหลอดไฟขนาด 60 วัตต์ เข้ามาใกล้ผูัสังเกตมากขึ้น หรือขยับหลอดไฟขนาด 100 วัตต์ ให้ห่างจากผู้สังเกตมากขึ้น</t>
  </si>
  <si>
    <t>1)ชั้นบรรยากาศ : แสงที่มองเห็นมีความแตกต่างกัน เนื่องจากชั้นบรรยากาศของดาวอังคารเบาบางและมีฝุ่นละอองมาก ทำให้แสงกระเจิงได้น้อยและดวงอาทิตย์ดูสลัวกว่าเมื่อมองจากโลก 2)ระยะห่างจากดวงอาทิตย์ : ระยะห่างจากดวงอาทิตย์ก็มีผลต่อความเข้มของแสงที่ตกกระทบพื้นผิวของดาวเคราะห์ 3)องค์ประกอบของชั้นบรรยากาศ : องค์ประกอบของก๊าซและอนุภาคในชั้นบรรยากาศส่งผลต่อการดูดกลืนและการกระเจิงแสง ทำให้เกิดสีสันที่แตกต่างกัน</t>
  </si>
  <si>
    <t>โชติมาตร คือค่าที่ใช้ในการเปรียบเทียบความส่องสว่างของดาว ณ ตำแหน่งของผู้สังเกต และใช้ในการศึกษาความสว่างของดาวฤกษ์</t>
  </si>
  <si>
    <t>โชติมาตรปรากฏของดาวเป็นตัวเลขที่มีความสัมพันธ์กับความส่องสว่างของดาวที่มองเห็นได้จากโลก แต่โชติมาตรปรากฏไม่สามารถนำมาเปรียบเทียบกำลังส่องสว่างของ ดาวฤกษ์ได้เนื่องจากดาวแต่ละดวงอยู่ห่างจากโลกแตกต่างกัน เพื่อให้สามารถเปรียบเทียบกำลัง ส่องสว่างของดาวฤกษ์ได้จึงได้มีการกำหนดค่า โชติมาตรสัมบูรณ์ เพื่อเป็นการเปรียบเทียบกำลัง ส่องสว่างของดาวฤกษ์ที่ระยะห่างจากโลกเท่ากัน โดยเปรียบเทียบกำลังส่องสว่างของดาวฤกษ์ เมื่อกำหนดให้ดาวฤกษ์อยู่ห่างจากโลกเท่ากับ 10 พาร์เซก หรือประมาณ 32.6 ปีแสง</t>
  </si>
  <si>
    <t>ดาวที่มีอุณหภูมิผิวต่างกันจะมีสีและสเปกตรัมแตกต่างกันตามตารางชนิดสเปกตรัม สีและอุณหภูมิผิวของดาวฤกษ์</t>
  </si>
  <si>
    <t>ดาวฤกษ์ที่มีอุณหภูมิมากที่สุด คือดาวฤกษ์ที่มีสีน้ำเงิน สีน้ำเงินแกมขาว สีแดง ตามลำดับ เป็นผลมาจากการผลิตพลังงานที่แก่นของดวงอาทิตย์ โดยดาวฤกษ์ที่ผลิตพลังงานได้มากกว่าจะมีอุณหภูมิที่ผิวสูงกว่าดาวฤกษ์ที่ผลิตพลังงานได้น้อยกว่า</t>
  </si>
  <si>
    <t>ดาว Betelgeuse น่าจะเป็นดาวฤกษ์ชนิดสเปกตรัม M และมีอุณหภูมิพื้นผิวประมาณ 3,500 เคลวิน (K) เพราะนั้นสอดคล้องกับดาวฤกษ์ประเภทเย็นที่มีสีออกแดง ซึ่งเป็นสีที่เห็นได้ชัดเจนในภาพ เนื่องจากสีของดาว Betelgeuse เป็นสีส้มแดง ซึ่งเป็นลักษณะของดาวฤกษ์ที่มีอุณหภูมิพื้นผิวค่อนข้างต่ำและจัดอยู่ในประเภทดาวยักษ์ใหญ่แดง ดาวฤกษ์แต่ละชนิดมีสีและอุณหภูมิที่แตกต่างกันไป โดยดาวที่มีอุณหภูมิสูงจะมีสีน้ำเงินหรือขาว ส่วนดาวที่มีอุณหภูมิต่ำจะมีสีส้มหรือแดง</t>
  </si>
  <si>
    <t>จากตาราง ดาวฤกษ์ A มีความสว่างน้อยที่สุดเมื่อสังเกตจากโลก สิ่งนี้พิจารณาจากค่าโชติมาตรปรากฏ ซึ่งเป็นค่าที่บอกความสว่างของดาวที่มองเห็นจากโลก โดยตัวเลขยิ่งมากเท่าไหร่ ดาวก็จะยิ่งสว่างน้อยลงเท่านั้นหรือก็คือมืดลง ซึ่งดาวฤกษ์ A มีค่าโชติมาตรปรากฏสูงที่สุดในตารางคือ 1.35 ในขณะที่ดวงอาทิตย์มีค่า -26.7 และดาว B มีค่า 0.98</t>
  </si>
  <si>
    <t>เมื่อกำหนดให้ดาวฤกษ์ทุกดวงอยู่ห่างจากโลกเป็นระยะทาง 10 พาร์เซก จะต้องพิจารณาจากค่าโชติมาตรสัมบูรณ์ ซึ่งเป็นค่าที่บอกความสว่างที่แท้จริงของดาว โดยตัวเลขยิ่งน้อยเท่าไหร่ ดาวก็จะยิ่งสว่างมากขึ้นเท่านั้น จากตาราง ดาวฤกษ์ B มีค่าโชติมาตรสัมบูรณ์ต่ำที่สุดคือ -3.6 ในขณะที่ดาว A มีค่า -0.3 และดวงอาทิตย์มีค่า 4.8 ซึ่งหมายความว่าดาว B มีความสว่างที่แท้จริงมากที่สุด</t>
  </si>
  <si>
    <t>มนุษย์ไม่สามารถสังเกตเห็นดาว A ในตอนกลางวันได้ เพราะดวงอาทิตย์มีความสว่างมากกว่าดาว A เป็นอย่างมาก ทำให้แสงจากดวงอาทิตย์บดบังแสงจากดาวฤกษ์ดวงอื่นทั้งหมดในเวลากลางวัน แม้ว่าดาวฤกษ์ A จะมีค่าโชติมาตรปรากฏเป็น 1.35 ซึ่งจัดว่าเป็นดาวที่ค่อนข้างสว่าง แต่ก็ยังไม่เพียงพอที่จะเอาชนะความสว่างของดวงอาทิตย์ได้</t>
  </si>
  <si>
    <t xml:space="preserve">เราสามารถมองเห็นดาวฤกษ์ในเวลากลางวันได้เพียงดวงเดียวคือ ดวงอาทิตย์ ✨ เพราะเป็นดาวที่อยู่ใกล้โลกที่สุด ทำให้แสงสว่างของมันมีกำลังมากพอที่จะเอาชนะแสงจากดาวฤกษ์ดวงอื่นที่อยู่ไกลออกไป
</t>
  </si>
  <si>
    <t xml:space="preserve">ที่ดาวแต่ละดวงมีความสว่างไม่เท่ากันเพราะ ความสว่างที่แท้จริงไม่เท่ากัน และ ระยะห่างจากโลกไม่เท่ากัน 
</t>
  </si>
  <si>
    <t xml:space="preserve">ได้ ในกรณีที่หลอดไฟ 60 วัตต์อยู่ใกล้เรามากกว่า หรือเป็นหลอดไฟที่มีประสิทธิภาพการส่องสว่างสูงกว่า เช่น หลอด LED ขณะที่หลอดไฟ 100 วัตต์เป็นหลอดไส้แบบเก่า
</t>
  </si>
  <si>
    <t>สถานที่ถ่ายภาพดวงอาทิตย์</t>
  </si>
  <si>
    <t xml:space="preserve">ค่าที่ใช้แสดงอันดับความสว่างของดาวฤกษ์หรือวัตถุท้องฟ้าในทางดาราศาสตร์ ยิ่งดาวสว่างมากเท่าไหร่ ค่าโชติมาตรก็จะยิ่งน้อยลง และสามารถมีค่าเป็นลบได้ด้วย
</t>
  </si>
  <si>
    <t xml:space="preserve">โชติมาตรสัมบูรณ์คือ ค่าความสว่างที่แท้จริงของดาว ซึ่งสมมติว่าดาวทุกดวงอยู่ห่างจากเราเท่ากัน
ต่างกันที่
​โชติมาตรปรากฏคือ ความสว่างที่เรามองเห็นจากโลก ซึ่งขึ้นอยู่กับทั้งความสว่างจริงและระยะห่างของดาวจากเราครับ
</t>
  </si>
  <si>
    <t xml:space="preserve">อุณหภูมิผิวของดาวมีความสัมพันธ์โดยตรงกับสีและสเปกตรัมของดาว 
ดาวที่มีอุณหภูมิผิวสูงจะมีสีน้ำเงินหรือขาว ส่วนดาวที่มีอุณหภูมิผิวต่ำจะมีสีส้มหรือแดง ซึ่งการกระจายตัวของสีเหล่านี้จะสะท้อนออกมาในสเปกตรัมของดาว ทำให้เราสามารถใช้สเปกตรัมในการกำหนดอุณหภูมิของดาวได้อย่างแม่นยำครับ
</t>
  </si>
  <si>
    <t xml:space="preserve">ดาวฤกษ์แต่ละดวงมีความแตกต่างกันที่ อุณหภูมิพื้นผิว
​ดาวสีน้ำเงิน: มีอุณหภูมิพื้นผิว สูงที่สุด ​ดาวสีน้ำเงินแกมขาว: มีอุณหภูมิพื้นผิว ปานกลาง ​ดาวสีแดง: มีอุณหภูมิพื้นผิว ต่ำที่สุด </t>
  </si>
  <si>
    <t xml:space="preserve">ดาว Betelgeuse น่าจะเป็นดาวฤกษ์ชนิด สเปกตรัม M ครับ เพราะมีสี แดง ซึ่งบ่งบอกว่ามีอุณหภูมิพื้นผิวค่อนข้างต่ำ อยู่ที่ประมาณ 3,500 เคลวิน ครับ
</t>
  </si>
  <si>
    <t xml:space="preserve">ดาว A มีความส่องสว่างน้อยที่สุดเมื่อสังเกตจากโลก เพราะดาวA  มีค่าโชติมาตรปรากฏสูงที่สุด (1.35) ซึ่งเป็นค่าความสว่างที่สังเกตได้จากโลก ยิ่งตัวเลขมีค่ามากเท่าไหร่ ก็จะยิ่งมีความสว่างน้อยลง 
</t>
  </si>
  <si>
    <t xml:space="preserve">เมื่อทุกดวงอยู่ห่างในระยะทางเท่ากัน ดาว B จึงมีความสว่างที่แท้จริงมากที่สุด 
</t>
  </si>
  <si>
    <t xml:space="preserve">ไม่สามารถเห็นดาว A ในตอนกลางวันได้
​เพราะแสงจากดวงอาทิตย์มีความสว่างจ้ากว่าดาว A มาก จึงบดบังแสงของดาว ทำให้มองไม่เห็นด้วยตาเปล่า
</t>
  </si>
  <si>
    <t>ดวงอาทิตย์ เพราะมีค่า โชติมาตรปรากฏ ติดลบ</t>
  </si>
  <si>
    <t>เพราะโชติมาตรปรากฏ ไม่เท่ากัน</t>
  </si>
  <si>
    <t>ในกรณีที่ หลอดไฟ 60 วัตต์ อยู่ใกล้ เเละ 100 วัตต์ อยู่ไกล</t>
  </si>
  <si>
    <t>ระยะห่าง ไม่เท่ากันโดยโลกอยู่กับดวงอาทิตย์ใกล้กว่า ดาวอังคาร</t>
  </si>
  <si>
    <t>โชติมาตร คือ ค่าความสว่างของดาวฤกษ์</t>
  </si>
  <si>
    <t>โชติมาตรสัมบูรณ์ คือ ความสว่างจริงๆ
ส่วนโชติมาตรปรากฏ คือ ความสว่างที่เห็นโดยสายตา</t>
  </si>
  <si>
    <t>มีหากอุณหภูมิผิวสูง ดาวจะเป็น สี ฟ้า ม่วง ขาว
 หากอุณหภูมิผิวต่ำ ดาวจะมีสีออก เเดง ส้ม</t>
  </si>
  <si>
    <t xml:space="preserve">สีน้ำเงิน อุณหภูมิ มากสุด 
รองมาคือ สีน้ำเงินเเกมขาว 
อันดับสามคือ สีเเดง ที่อุณหภูมิ น้อยสุด
</t>
  </si>
  <si>
    <t>สเปกตรัม O สีส้ม
อุณหภูมิประมาณ 3500-4900 K</t>
  </si>
  <si>
    <t>ดาว A เพราะโชติมาตรปรากฏ 1.35</t>
  </si>
  <si>
    <t>ดาว B เพราะโชติมาตรสัมบูรณ์ -3.6</t>
  </si>
  <si>
    <t>ไม่ได้เพราะ โชติมาตรปรากฏน้อยเกินไป เเละมีเเสดงจาก ดวงอาทิตย์บัง</t>
  </si>
  <si>
    <t>ดวงอาทิตย์ เป็นดาวฤกษ์หลักเพียงดวงเดียว เพราะมีแสงสว่าง</t>
  </si>
  <si>
    <t xml:space="preserve"> ความส่องสว่างที่แท้จริงของดาวฤกษ์ (เช่น ขนาดและอุณหภูมิ) และ ระยะห่างจากโลก</t>
  </si>
  <si>
    <t>ได้ก็ต่อเมื่อ หลอดไฟทั้งสองถูกต่อแบบอนุกรม (Series) กับแหล่งจ่ายไฟฟ้า</t>
  </si>
  <si>
    <t>ขนาด และ อุณหภูมิ ชั้นบรรยากาศของดาวอังคารที่เบาบางมากกว่าจึงเป็นแบบนั้น</t>
  </si>
  <si>
    <t xml:space="preserve">มาตรวัดความสว่างของวัตถุบนท้องฟ้า </t>
  </si>
  <si>
    <t xml:space="preserve">โชติมาตรปรากฏคือความสว่างที่สังเกตได้จากโลก ในขณะที่โชติมาตรสัมบูรณ์คือความสว่างที่แท้จริงของวัตถุเมื่อถูกสมมติว่าอยู่ในระยะทาง 10 พาร์เซก (ประมาณ 32.6 ปีแสง) </t>
  </si>
  <si>
    <t>ดาวฤกษ์ที่มีอุณหภูมิสูงจะมีสีออกไปทางน้ำเงิน (เช่น O-type) ในขณะที่ดาวฤกษ์ที่มีอุณหภูมิต่ำจะมีสีแดง (เช่น M-type) และดวงอาทิตย์มีอุณหภูมิปานกลางจึงเป็นดาวสีเหลือง</t>
  </si>
  <si>
    <t>แตกต่างกันที่ อุณหภูมิและอายุขัย</t>
  </si>
  <si>
    <t>เป็นดาวฤกษ์ประเภท สเปกตรัม M (M-type spectral class) หรือเป็น Giant Red (ยักษ์ใหญ่สีแดง) มีอุณหภูมิพื้นผิวประมาณ 3,500-3,650 เคลวิน (K)</t>
  </si>
  <si>
    <t>ดาวAมีค่าโชติมาตรปรากฎสูงที่สุด เนื่องจากมาตราส่วนโชติมาตรเป็นแบบผกผัน กล่าวคือ ค่าตัวเลขยิ่งสูง ยิ่งหมายถึงยิ่งสว่างน้อย</t>
  </si>
  <si>
    <t>ดาวAเพราะโชติมาตรสัมบูรณ์เป็นการวัดกำลังส่องสว่างที่แท้จริงของดาว เมื่อกำหนดให้ดาวทุกดวงมีระยะห่างเท่ากันคือ 10 พาร์เซก ทำให้เห็นความแตกต่างของกำลังส่องสว่างที่แท้จริง</t>
  </si>
  <si>
    <t>ไม่สามารถเห็นได้เพราะแสงของดวงอาทิตย์มีพลังงานมหาศาล</t>
  </si>
  <si>
    <t>ดาวฤกษ์เพียงดวงเดียวที่มนุษย์มองเห็นได้ในเวลากลางวันคือ ดวงอาทิตย์ เพราะดวงอาทิตย์เป็นดาวฤกษ์ที่อยู่ใกล้โลกมากที่สุด ทำให้มีแสงสว่างปรากฏบนท้องฟ้ามากกว่าดาวฤกษ์ดวงอื่นๆ หลายล้านเท่า จนสามารถเอาชนะแสงจากดวงอาทิตย์ได้ทั้งหมด</t>
  </si>
  <si>
    <t>มื่อเราสังเกตดาวฤกษ์แต่ละดวงบนท้องฟ้าจึงมีความสว่างไม่เท่ากัน
ดาวฤกษ์แต่ละดวงมีความสว่างปรากฏไม่เท่ากันบนท้องฟ้าเพราะปัจจัยหลัก 3 อย่างคือ
 * ความส่องสว่างที่แท้จริงของดาว: ดาวฤกษ์แต่ละดวงมีขนาดและอุณหภูมิผิวที่แตกต่างกัน ทำให้ผลิตพลังงานแสงออกมาไม่เท่ากัน ดาวที่ใหญ่และร้อนกว่าจะสว่างกว่า
 * ระยะห่างจากโลก: ดาวฤกษ์ที่อยู่ใกล้โลกจะดูสว่างกว่าดาวที่อยู่ไกล แม้ว่าดาวที่อยู่ไกลอาจจะมีความส่องสว่างที่แท้จริงมากกว่าก็ตาม
 * การถูกดูดกลืนโดยสารในอวกาศ: แสงจากดาวฤกษ์บางดวงอาจถูกดูดกลืนโดยฝุ่นหรือแก๊สในอวกาศระหว่างทางมายังโลก ทำให้ความสว่างลดลง</t>
  </si>
  <si>
    <t>เราสามารถวัดความสว่างของหลอดไฟขนาด 60 วัตต์ ได้มากกว่าหลอดไฟขนาด 100 วัตต์ ได้ในกรณีใดบ้าง
เราสามารถวัดความสว่างของหลอดไฟ 60 วัตต์ได้มากกว่าหลอดไฟ 100 วัตต์ในกรณีที่ หลอดไฟ 60 วัตต์อยู่ใกล้ผู้สังเกตมากกว่าหลอดไฟ 100 วัตต์ มากพอที่จะชดเชยความแตกต่างของกำลังไฟได้ เพราะความสว่างที่เรามองเห็นจะลดลงตามกำลังสองของระยะทางที่เพิ่มขึ้น ยิ่งอยู่ใกล้มากก็จะยิ่งเห็นสว่างมาก</t>
  </si>
  <si>
    <t>ปัจจัยใดที่มีผลต่อความส่องสว่างของดวงอาทิตย์ ภาพถ่ายดวงอาทิตย์จากดาวอังคารและโลกแสดงให้เห็นว่า บรรยากาศ มีผลต่อความส่องสว่างและสีของดวงอาทิตย์อย่างมาก  * บนดาวอังคาร: บรรยากาศเบาบางและมีฝุ่นละอองจำนวนมาก ทำให้แสงจากดวงอาทิตย์ถูกกระเจิงออกไปน้อยลง ดวงอาทิตย์จึงดูมีสีฟ้าแกมขาว  * บนโลก: บรรยากาศหนาแน่นกว่าและมีองค์ประกอบของแก๊สที่แตกต่างกัน ทำให้แสงสีฟ้าถูกกระเจิงออกไปมากกว่าแสงสีแดง เราจึงเห็นดวงอาทิตย์เป็นสีขาวแกมเหลืองในตอนกลางวัน และมีสีส้มแดงในตอนเช้าและตอนเย็น</t>
  </si>
  <si>
    <t>โชติมาตร (Magnitude) คือมาตรวัดความสว่างของวัตถุท้องฟ้า โดยมีค่าเป็นตัวเลข ยิ่งตัวเลขน้อยยิ่งสว่างมาก และสามารถมีค่าติดลบได้ โชติมาตรมี 2 ประเภทหลักคือ:
 * โชติมาตรปรากฏ (Apparent Magnitude): ความสว่างของดาวที่มองเห็นจากโลก
 * โชติมาตรสัมบูรณ์ (Absolute Magnitude): ความสว่างที่แท้จริงของดาว โดยสมมติว่าดาวทุกดวงอยู่ห่างจากโลกในระยะทางมาตรฐานเดียวกัน (10 พาร์เซก)
นักดาราศาสตร์ใช้โชติมาตรเพื่อเปรียบเทียบความสว่างของดาวฤกษ์ และใช้ร่วมกับข้อมูลอื่นๆ เพื่อคำนวณระยะทางและขนาดของดาวได้</t>
  </si>
  <si>
    <t xml:space="preserve">
 * โชติมาตรสัมบูรณ์ (Absolute Magnitude) คือ มาตรวัดความสว่างที่แท้จริงของดาวฤกษ์ โดยกำหนดให้ดาวทุกดวงอยู่ห่างจากโลกในระยะทาง 10 พาร์เซก (ประมาณ 32.6 ปีแสง)
 * โชติมาตรปรากฏ (Apparent Magnitude) คือ มาตรวัดความสว่างของดาวที่เรามองเห็นจากโลกจริงๆ ซึ่งจะขึ้นอยู่กับทั้งความสว่างที่แท้จริงและระยะห่างของดาว
ความแตกต่างคือ โชติมาตรสัมบูรณ์จะบอกความสว่างที่แท้จริงของดาว ในขณะที่ โชติมาตรปรากฏจะบอกความสว่างที่เรามองเห็นจากโลกเท่านั้น ซึ่งได้รับอิทธิพลจากระยะทาง</t>
  </si>
  <si>
    <t xml:space="preserve"> * ดาวฤกษ์ที่ร้อนมาก จะมีอุณหภูมิผิวสูงและปล่อยแสงในช่วงความยาวคลื่นสั้น ทำให้มีสี น้ำเงิน หรือ น้ำเงินแกมขาว
 * ดาวฤกษ์ที่มีอุณหภูมิปานกลาง จะมีสี เหลือง หรือ ส้ม (เช่น ดวงอาทิตย์)
 * ดาวฤกษ์ที่เย็น จะมีอุณหภูมิผิวต่ำและปล่อยแสงในช่วงความยาวคลื่นยาว ทำให้มีสี แดง
สเปกตรัมของดาวฤกษ์ก็สัมพันธ์กับอุณหภูมิผิวเช่นกัน โดยแต่ละอุณหภูมิจะมีแบบแผนของเส้นสเปกตรัมเฉพาะตัว ซึ่งนักดาราศาสตร์ใช้ในการจำแนกชนิดสเปกตรัมของดาว (เช่น O, B, A, F, G, K, M)</t>
  </si>
  <si>
    <t>ดาวฤกษ์ทั้งสามดวงมีความแตกต่างกันที่ อุณหภูมิผิว</t>
  </si>
  <si>
    <t>ดาว Betelgeuse มีสี แดงอมส้ม ซึ่งเป็นลักษณะของดาวฤกษ์ที่ค่อนข้างเย็น
 * ชนิดสเปกตรัม: น่าจะเป็นชนิด K หรือ M
 * อุณหภูมิผิว: ประมาณ 3,500 - 4,500 เคลวิน</t>
  </si>
  <si>
    <t>บนโลกคือ ดาว A
เพราะเหตุใด:
ความสว่างที่เรามองเห็นจากโลกดูจากค่า โชติมาตรปรากฏ (Apparent Magnitude) ซึ่งเป็นค่าที่ใช้บอกความสว่างของดาวตามที่ปรากฏบนท้องฟ้าจริง ๆ ยิ่งค่าโชติมาตรปรากฏมีค่ามาก ดาวดวงนั้นก็จะยิ่งมีความสว่างน้อย
 * ดาว A มีโชติมาตรปรากฏเท่ากับ 1.35
 * ดาว B มีโชติมาตรปรากฏเท่ากับ 0.98
 * ดวงอาทิตย์ มีโชติมาตรปรากฏเท่ากับ -26.7</t>
  </si>
  <si>
    <t>จากตาราง ดาวฤกษ์ดวงใดมีความส่องสว่างมากที่สุด เมื่อกำหนดให้ดาวฤกษ์อยู่ห่างจากโลกเป็นระยะทาง 10 พาร์เซก เพราะเหตุใด
ดาวฤกษ์ที่มีความส่องสว่างมากที่สุดเมื่อกำหนดให้อยู่ห่างจากโลกในระยะมาตรฐาน (10 พาร์เซก) คือ ดาว B</t>
  </si>
  <si>
    <t>มนุษย์สามารถสังเกตเห็นดาว A ในตอนกลางวันได้หรือไม่ เพราะเหตุใด
ไม่สามารถสังเกตเห็นดาว A ในตอนกลางวันได้</t>
  </si>
  <si>
    <t>ดวงอาทิตย์เพราะเเสงจากดวงอาทิตย์สว่างมากเเละอยู่ใกล้โลกมากที่สุด</t>
  </si>
  <si>
    <t>กำลังส่องสว่างที่แท้จริง : ดาวฤกษ์แต่ละดวงมีขนาดและอุณหภูมิที่แตกต่างกัน ทำให้ปล่อยแสงออกมาไม่เท่ากัน
ระยะทางจากโลก: ดาวที่อยู่ใกล้โลกจะดูสว่างกว่าดาวที่อยู่ไกลออกไปมาก แม้ว่าดาวดวงนั้นจะสว่างน้อยกว่าก็ตาม</t>
  </si>
  <si>
    <t>ประเภทหลอดไฟต่างกัน</t>
  </si>
  <si>
    <t>ปริมาณฝุ่น ควัน มลพิษ หรือความขุ่นมัวของบรรยากาศ มีผลต่อความสว่างของดวงอาทิตย์</t>
  </si>
  <si>
    <t xml:space="preserve">  โชติมาตรคือค่าที่ใช้วัดความสว่างของดาวหรือวัตถุท้องฟ้า ใช้ศึกษาและเปรียบเทียบสมบัติความสว่างของดาวเคราะห์และดาวฤกษ์</t>
  </si>
  <si>
    <t>โซติมาตรสมบูรณ์ = ความสว่างแท้จริง, ส่วนโซติมาตรปรากฏ = ความสว่างที่ตาเรามองเห็น</t>
  </si>
  <si>
    <t>ดาวที่มีอุณหภูมิสูง (มากกว่า 10,000 K) จะเปล่งแสงออกมาเป็นสีน้ำเงินหรือขาว มีสเปกตรัมชนิด O หรือ B
ดาวที่มีอุณหภูมิปานกลาง (6,000 K) เช่น ดวงอาทิตย์ จะเป็นสีเหลือง-ขาว สเปกตรัมชนิด G
ดาวที่มีอุณหภูมิต่ำ (3,000 K หรือต่ำกว่า) จะเปล่งแสงเป็นสีส้ม-แดง สเปกตรัมชนิด K หรือ M</t>
  </si>
  <si>
    <t>ดาวสีน้ำเงิน มีอุณหภูมิผิวสูงที่สุด
ดาวสีเงินแกมขาว มึอุณหภูมิผิวปานกลาง ใกล้เคียงกับดวงอาทิตย์
ดาวสีแดง  มีอุณหภูมิผิวต่ำที่สุด</t>
  </si>
  <si>
    <t>ดาว Betelgeuse เป็น ดาวฤกษ์ชนิดสเปกตรัม M 
มีอุณหภูมิผิวประมาณ 3,000 K เพราะมีสีส้ม-แดง บ่งบอกว่าเป็นดาวที่มีอุณหภูมิผิวต่ำ</t>
  </si>
  <si>
    <t>ดาว A มีความสว่างน้อยที่สุดเมื่อมองจากโลก เพราะมีค่าโซติมาตรปรากฏมากที่สุด</t>
  </si>
  <si>
    <t xml:space="preserve">ดาว B มีความสว่างมากที่สุด เพราะมีค่าโซติมาตรสมบูรณ์ต่ำที่สุด </t>
  </si>
  <si>
    <t>ไม่ได้ เพราะแสงดวงอาทิตย์ในเวลากลางวันสว่างกว่าดาว A มาก ทำให้ถูกกลบจนมองไม่เห็น</t>
  </si>
  <si>
    <t>ดวงอาทิตย์เนื่องจากเป็นดาวฤกษ์ที่อยู่ใกล้โลกมาที่สุด ทำให้มีความสว่างปรากฏสูงมาก</t>
  </si>
  <si>
    <t>เพระความส่องสว่างที่แท้จริงของดาวฤกษ์และระยะห่างจากโลก</t>
  </si>
  <si>
    <t>หลอดไฟ 60 วัตต์ เป็น หลอดไฟประเภทที่มีประสิทธิภาพในการให้แสง (Lumen per Watt) สูงกว่า</t>
  </si>
  <si>
    <t>ค่าที่ใช้บอกความสว่างปรากฏของดาวฤกษ์ที่มองเห็นจากโลก</t>
  </si>
  <si>
    <t xml:space="preserve">ค่าความสว่างที่แท้จริงของดาวฤกษ์ โดยจะวัดเมื่อดาวดวงนั้นอยู่ห่างจากโลกเป็นระยะทางคงที่ 10 พาร์เซก (ประมาณ 32.6 ปีแสง) ในขณะที่ โชติมาตรปรากฏ คือ ค่าความสว่างของดาวฤกษ์ตามที่มองเห็นจากโลก ซึ่งขึ้นอยู่กับทั้งกำลังส่องสว่างที่แท้จริงของดาวและระยะห่างจากโลก </t>
  </si>
  <si>
    <t>ดาวฤกษ์สีน้ำเงินจะมีอุณหภูมิสูงสุด ดาวฤกษ์สีแดงจะมีอุณหภูมิต่ำสุด และดาวฤกษ์สีน้ำเงินแกมขาวจะมีอุณหภูมิอยู่ระหว่างสองสี</t>
  </si>
  <si>
    <t>เป็นดาวฤกษ์สเปกตรัมประเภท M (M-type) ซึ่งมีอุณหภูมิผิวประมาณ 3,500–3,650 เคลวิน</t>
  </si>
  <si>
    <t>ดาว b เพราะมีค่าโชติมาตรปรากฎสูงสุดอยู่ที่0.98 ซึ่งหมายถึงความส่องสว่างปรากฏให้เห็นจากโลก โดยค่าโชติมาตรปรากฏยิ่งมาก ดาวยิ่งจะมีความสว่างน้อยลง</t>
  </si>
  <si>
    <t>ดาว A เพราะมีค่าโชติมาตรสมบูรณ์ต่ำที่สุด ซึ่งเป็นค่าโชติมาตรของดาวที่วัดได้เมื่ออยู่ห่างจากโลก 10 พาร์เซก</t>
  </si>
  <si>
    <t>ไม่สามารถเห็นได้ เพราะ ดาว A มีค่าโชติมาตรปรากฏเป็น 4.8 ซึ่งหมายถึงความสว่างที่สังเกตเห็นจากโลก ซึ่งเป็นค่าที่น้อยกว่าความสว่างของดวงอาทิตย์มาก ทำให้แสงของดาว A ถูกบังด้วยแสงอาทิตย์ในเวลากลางวันจึงไม่สามารถเห็นได้ด้วยตาเปล่า</t>
  </si>
  <si>
    <t>ดวงอาทิตย์ เพราะเป็นดาวฤกษ์ที่ใกล้โลกที่สุด แสงของดวงอาทิตย์สว่างจนกลบแสงดาวอื่นทั้งหมดในท้องฟ้าเวลากลางวัน</t>
  </si>
  <si>
    <t>ระยะทางจากโลกต่างกัน พลังงานหรือแสงปล่อยออกมาต่างกัน</t>
  </si>
  <si>
    <t>ปริมาณฝุ่นหรือไอน้ำในอากาศ</t>
  </si>
  <si>
    <t>โชติมาตร คือค่าที่แสดงระดับความส่องสว่างของดาวฤกษ์ ณ ตำแหน่งของผู้สังเกต ใช้ศึกษาความสว่างของดาวฤกษ์</t>
  </si>
  <si>
    <t>โชติมาตรสัมบูรณ์ คือโชติมาตรเมื่อดาวฤกษ์อยู่ห่างจากโลก 10 พาร์เซก ส่วนโชติมาตรปรากฏ คือโชติมาตรของดาวฤกษ์ที่สังเกตเห็นจากโลก</t>
  </si>
  <si>
    <t>อุณหภูมิผิวของดาวมีผลต่อการแผ่รังสี ทำให้ดาวที่ร้อนมากมีสีฟ้าหรือขาว ส่วนดาวที่เย็นกว่าจะออกสีส้มแดง นอกจากนี้อุณหภูมิยังเป็นตัวกำหนดชนิดของเส้นสเปกตรัมที่ปรากฏ จึงใช้จำแนกดาวออกเป็นชนิดสเปกตรัมต่าง ๆ เช่น O, B, A, F, G, K, M ตามช่วงอุณหภูมิและสีของดาว</t>
  </si>
  <si>
    <t>ดาวฤกษ์ที่มีสีน้ำเงินมีอุณหภูมิผิวสูงที่สุด แผ่รังสีความยาวคลื่นสั้นจึงดูร้อนและสว่างมาก
ดาวฤกษ์สีน้ำเงินแกมขาวมีอุณหภูมิรองลงมา สีจึงออกฟ้าปนขาว
ส่วนดาวฤกษ์สีแดงมีอุณหภูมิต่ำที่สุด แผ่รังสีความยาวคลื่นยาว จึงปรากฏเป็นสีแดงและสว่างน้อยกว่าดาวร้อน</t>
  </si>
  <si>
    <t>Betelgeuse จัดเป็นดาวฤกษ์สเปกตรัมชนิด M มีอุณหภูมิผิวราว 3,500 K เนื่องจากสีแดงและเส้นดูดกลืนที่สอดคล้องกับดาวเย็นขนาดใหญ่</t>
  </si>
  <si>
    <t>ดาว A มีความส่องสว่างน้อยที่สุดเมื่อมองจากโลก เพราะมีค่าโชติมาตรปรากฏมากที่สุด (1.35) แสดงว่าเห็นมืดกว่าดาวดวงอื่น ๆ ในตาราง</t>
  </si>
  <si>
    <t>ดังนั้น ดาว B มีความส่องสว่างมากที่สุด เพราะมีค่าโชติมาตรสัมบูรณ์ −3.6 ซึ่งสว่างกว่าดาว A (−0.3) และดวงอาทิตย์ (4.8) เมื่อสมมติว่าทุกดวงอยู่ที่ระยะ 10 พาร์เซก</t>
  </si>
  <si>
    <t>ดาว A ไม่สามารถสังเกตเห็นได้ในเวลากลางวัน เพราะความสว่างไม่เพียงพอที่จะสู้แสงอาทิตย์และท้องฟ้าที่สว่างจ้า</t>
  </si>
  <si>
    <t xml:space="preserve">ดวงอาทิตย์เป็นดาวฤกษ์ที่อยู่ใกล้โลกมากที่สุด ทำให้แสงของดวงอาทิตย์สว่างจ้ามากพอที่จะบดบังแสงจากดาวฤกษ์ดวงอื่น ๆ และทำให้เราสามารถมองเห็นดวงอาทิตย์ได้แม้ในเวลากลางวัน 
</t>
  </si>
  <si>
    <t xml:space="preserve">เพราะเหตุใด: เมื่อเราสังเกตดาวฤกษ์แต่ละดวงบนท้องฟ้าจึงมีความสว่างไม่เท่ากัน เนื่องจากปัจจัยหลัก 2 ประการ คือ:
ระยะห่างจากโลก: ดาวฤกษ์ที่อยู่ใกล้โลกจะปรากฏสว่างกว่าดาวฤกษ์ที่อยู่ไกลออกไป แม้ว่าดาวฤกษ์ดวงนั้นจะมีขนาดใหญ่กว่าก็ตาม
ขนาดและความสว่างที่แท้จริงของดาวฤกษ์: ดาวฤกษ์ที่มีขนาดใหญ่และมีความสว่างที่แท้จริงสูงกว่าจะปรากฏสว่างกว่าดาวฤกษ์ที่มีขนาดเล็กและมีความสว่างที่แท้จริงต่ำกว่า
</t>
  </si>
  <si>
    <t>เราสามารถวัดความสว่างของหลอดไฟขนาด 60 วัตต์ ได้มากกว่าหลอดไฟขนาด 100 วัตต์ ในกรณีที่:
หลอดไฟ 60 วัตต์ อยู่ใกล้กับผู้สังเกตมากกว่าหลอดไฟ 100 วัตต์: เนื่องจากความสว่างที่ปรากฏจะลดลงตามระยะทางที่เพิ่มขึ้น
หลอดไฟ 100 วัตต์ มีสิ่งกีดขวางแสง: เช่น มีโป๊ะโคมที่ทึบกว่า หรือมีวัตถุอื่น ๆ บดบังแสง ทำให้แสงส่องออกมาได้น้อยกว่าหลอดไฟ 60 วัตต์
หลอดไฟ 100 วัตต์ เสื่อมสภาพหรือมีข้อบกพร่อง: ทำให้ประสิทธิภาพในการให้แสงลดลงเมื่อเทียบกับหลอดไฟ 60 วัตต์ ที่อยู่ในสภาพดี
หลอดไฟ 100 วัตต์ ถูกใช้ในวงจรที่มีแรงดันไฟฟ้าต่ำกว่าที่กำหนด: ทำให้หลอดไฟไม่สามารถทำงานได้อย่างเต็มประสิทธิภาพและให้แสงสว่างน้อยลง</t>
  </si>
  <si>
    <t>ปัจจัยที่มีผลต่อความส่องสว่างของดวงอาทิตย์ที่มองเห็นจากพื้นผิวของดาวเคราะห์ต่างๆ คือ ระยะทางจากดวงอาทิตย์และบรรยากาศของดาวเคราะห์นั้นๆ จากภาพที่แสดงดวงอาทิตย์ที่ถ่ายจากพื้นผิวดาวอังคารและพื้นผิวโลก จะเห็นความแตกต่างของความสว่าง ซึ่งอธิบายได้ดังนี้: ระยะทางจากดวงอาทิตย์: ดาวเคราะห์ที่อยู่ใกล้ดวงอาทิตย์มากกว่าจะได้รับแสงอาทิตย์ที่เข้มข้นกว่า ทำให้มองเห็นดวงอาทิตย์สว่างกว่า บรรยากาศของดาวเคราะห์: บรรยากาศมีผลต่อการกระเจิงแสงและการดูดกลืนแสง ทำให้ความสว่างของดวงอาทิตย์ที่มองเห็นจากพื้นผิวแตกต่างกันไป ดาวเคราะห์ที่มีบรรยากาศหนาแน่นกว่าอาจทำให้แสงอาทิตย์ถูกดูดกลืนหรือกระเจิงไปมาก ทำให้มองเห็นดวงอาทิตย์สว่างน้อยกว่า</t>
  </si>
  <si>
    <t xml:space="preserve">โชติมาตร (Magnitude) คือ มาตรวัดความสว่างของวัตถุทางดาราศาสตร์ และใช้ในการศึกษา คุณสมบัติความสว่างที่ปรากฏของดาวฤกษ์
</t>
  </si>
  <si>
    <t xml:space="preserve">โชติมาตรสัมบูรณ์ (Absolute Magnitude) คือ ค่าความสว่างที่แท้จริงของดาวฤกษ์ หากนำดาวฤกษ์นั้นมาวางไว้ที่ระยะห่างมาตรฐาน 10 พาร์เซกจากโลก
</t>
  </si>
  <si>
    <t xml:space="preserve">อุณหภูมิผิวของดาวมีความสัมพันธ์โดยตรงกับสีและสเปกตรัมของดาวฤกษ์ โดยดาวที่มีอุณหภูมิผิวสูงจะปล่อยแสงสีน้ำเงินหรือขาวอมฟ้าออกมามากที่สุด ซึ่งเป็นช่วงคลื่นสั้นในสเปกตรัมที่มองเห็นได้ ในทางกลับกัน ดาวที่มีอุณหภูมิผิวต่ำกว่าจะปล่อยแสงสีแดงออกมามากที่สุด ซึ่งเป็นช่วงคลื่นยาวกว่าในสเปกตรัมที่มองเห็นได้ ดังนั้น การวิเคราะห์สเปกตรัมของแสงจากดาวฤกษ์สามารถใช้ระบุอุณหภูมิผิวและองค์ประกอบทางเคมีของดาวได้
</t>
  </si>
  <si>
    <t>ดาวฤกษ์แต่ละสีมีความแตกต่างกันที่อุณหภูมิผิวและองค์ประกอบทางเคมี
ดาวสีน้ำเงิน: เป็นดาวฤกษ์ที่มีอุณหภูมิผิวสูงที่สุด และมักจะมีขนาดใหญ่และมีอายุสั้นกว่าดาวสีอื่น ๆ
ดาวสีน้ำเงินแกมขาว: มีอุณหภูมิผิวต่ำกว่าดาวสีน้ำเงินเล็กน้อย แต่ยังคงจัดอยู่ในกลุ่มดาวร้อน
ดาวสีแดง: เป็นดาวฤกษ์ที่มีอุณหภูมิผิวต่ำที่สุด มักจะเป็นดาวแคระแดงหรือดาวยักษ์แดง และมีอายุยืนยาวกว่าดาวฤกษ์สีอื่น ๆ</t>
  </si>
  <si>
    <t>ดาว Betelgeuse น่าจะเป็นดาวฤกษ์ชนิดสเปกตรัม M และมีอุณหภูมิผิวประมาณ 3,500 เคลวิน
เหตุผล: ดาว Betelgeuse เป็นดาวยักษ์แดงที่มีสีแดงจัด ซึ่งบ่งบอกถึงอุณหภูมิผิวที่ค่อนข้างต่ำ และจัดอยู่ในประเภทสเปกตรัม M ซึ่งเป็นประเภทของดาวฤกษ์ที่มีอุณหภูมิผิวต่ำที่สุดในบรรดาดาวฤกษ์หลัก</t>
  </si>
  <si>
    <t xml:space="preserve">ดาวฤกษ์ที่มีความส่องสว่างน้อยที่สุดเมื่อสังเกตจากบนโลกคือดาวที่มีค่าความส่องสว่างปรากฏ (apparent magnitude) สูงที่สุด (ตัวเลขยิ่งมากยิ่งสว่างน้อย) ทั้งนี้ ค่าความส่องสว่างปรากฏขึ้นอยู่กับทั้งความส่องสว่างที่แท้จริงของดาว (ความส่องสว่างสัมบูรณ์) และระยะห่างจากโลก
</t>
  </si>
  <si>
    <t>ดาวฤกษ์ที่มีความส่องสว่างมากที่สุดเมื่อกำหนดให้ดาวฤกษ์อยู่ห่างจากโลกเป็นระยะทาง 10 พาร์เซก คือดาวที่มีค่าความส่องสว่างสัมบูรณ์ (absolute magnitude) ต่ำที่สุด (ตัวเลขยิ่งน้อยยิ่งสว่างมาก) เนื่องจากความส่องสว่างสัมบูรณ์คือค่าความสว่างของดาวที่วัดได้เมื่อดาวอยู่ห่างจากโลก 10 พาร์เซก</t>
  </si>
  <si>
    <t>มนุษย์ไม่สามารถสังเกตเห็นดาว A ในตอนกลางวันได้ เนื่องจากในเวลากลางวัน แสงจากดวงอาทิตย์มีความสว่างจ้ามาก ทำให้แสงจากดาวดวงอื่น ๆ ถูกบดบังและไม่สามารถมองเห็นได้ด้วยตาเปล่า</t>
  </si>
  <si>
    <t>ความสว่างที่แท้จริงของดาว ซึ่งขึ้นอยู่กับขนาดและอุณหภูมิของดาว และ ระยะห่างจากโลก</t>
  </si>
  <si>
    <t>หลอดไฟ 60 วัตต์ เป็นประเภท LED หรือเทคโนโลยีใหม่ที่มีประสิทธิภาพสูง ซึ่งให้ค่าลูเมนต่อวัตต์  สูงกว่าหลอดไส้แบบดั้งเดิมที่เป็นเทคโนโลยีเก่า</t>
  </si>
  <si>
    <t>มวลสารในดวงอาทิตย์</t>
  </si>
  <si>
    <t>ระบบค่าลอการิทึมที่ใช้วัด อันดับความสว่าง ของดาวฤกษ์</t>
  </si>
  <si>
    <t>ค่าความสว่างที่แท้จริงของดาวฤกษ์ โดยจะวัดเมื่อดาวดวงนั้นอยู่ห่างจากโลกเป็นระยะทางคงที่ 10 พาร์เซก ในขณะที่ โชติมาตรปรากฏ คือ ค่าความสว่างของดาวฤกษ์ตามที่มองเห็นจากโลก ซึ่งขึ้นอยู่กับทั้งกำลังส่องสว่างที่แท้จริงของดาวและระยะห่างจากโลก</t>
  </si>
  <si>
    <t>ดาวฤกษ์ที่มีอุณหภูมิสูงจะมีสีออกไปทางน้ำเงิน ในขณะที่ดาวฤกษ์ที่มีอุณหภูมิต่ำจะมีสีแดง และดวงอาทิตย์มีอุณหภูมิปานกลางจึงเป็นดาวสีเหลือง</t>
  </si>
  <si>
    <t>ดาวฤกษ์สีน้ำเงินจะร้อนที่สุด รองลงมาคือสีน้ำเงินแกมขาว และสีแดงจะเย็นที่สุด</t>
  </si>
  <si>
    <t>เป็นดาวฤกษ์ชนิดสเปกตรัมที่ใกล้เคียงกับ วัตถุดำ  เนื่องจากมีอุณหภูมิพื้นผิวประมาณ 3,500 - 3,650 เคลวิน (K) ซึ่งมีค่าสูงสุดในช่วง อินฟราเรด ที่ประมาณ 1 ไมโครเมตร</t>
  </si>
  <si>
    <t>เนื่องจากไม่ได้รับตารางค่าโชติมาตรของดาวฤกษ์มาด้วย จึงไม่สามารถตอบได้ว่าดาวฤกษ์ดวงใดมีความส่องสว่างน้อยที่สุดบนโลกได้</t>
  </si>
  <si>
    <t>หากมีตารางค่าโชติมาตรสัมบูรณ์ ของดาวฤกษ์ จะตอบได้ว่าดาวที่มีค่า M ต่ำสุด คือดาวที่สว่างที่สุด ณ ระยะ 10 พาร์เซก</t>
  </si>
  <si>
    <t>มนุษย์ไม่สามารถสังเกตเห็นดาว A ในตอนกลางวันได้ เพราะแสงสว่างจากดวงอาทิตย์ในตอนกลางวันจะทำให้ท้องฟ้าสว่างมากจนบดบังแสงที่อ่อนกว่าของดาวฤกษ์ส่วนใหญ่ ทำให้ไม่สามารถมองเห็นดาว A ได้ แม้ว่าดาว A จะมีความสว่างมากก็ตาม</t>
  </si>
  <si>
    <t xml:space="preserve">ดาวฤกษ์ที่มนุษย์สามารถมองเห็นได้ในเวลากลางวันคือ ดวงอาทิตย์ เท่านั้น เนื่องจากดวงอาทิตย์เป็นดาวฤกษ์ที่อยู่ใกล้โลกมากที่สุด ทำให้มีความสว่างปรากฏ (apparent brightness) สูงกว่าดาวฤกษ์ดวงอื่น ๆ อย่างมหาศาล และแสงจากดวงอาทิตย์จะไปบดบังแสงจากดาวฤกษ์ดวงอื่น ๆ ในเวลากลางวัน
</t>
  </si>
  <si>
    <t>เมื่อเราสังเกตดาวฤกษ์แต่ละดวงบนท้องฟ้าจึงมีความสว่างไม่เท่ากัน เนื่องจากปัจจัยหลักสองประการ:
ระยะทางจากโลก: ดาวฤกษ์ที่อยู่ใกล้โลกจะปรากฏสว่างกว่าดาวฤกษ์ที่อยู่ไกลออกไป แม้ว่าดาวฤกษ์ทั้งสองดวงจะมีกำลังส่องสว่างจริง (absolute magnitude) เท่ากันก็ตาม
กำลังส่องสว่างจริงของดาวฤกษ์: ดาวฤกษ์แต่ละดวงมีขนาด มวล และอุณหภูมิที่แตกต่างกัน ซึ่งส่งผลให้มีกำลังส่องสว่างจริงไม่เท่ากัน ดาวฤกษ์ที่มีกำลังส่องสว่างจริงสูงจะปรากฏสว่างกว่าดาวฤกษ์ที่มีกำลังส่องสว่างจริงต่ำกว่า แม้จะอยู่ที่ระยะทางเท่ากัน</t>
  </si>
  <si>
    <t>เราสามารถวัดความสว่างของหลอดไฟขนาด 60 วัตต์ ได้มากกว่าหลอดไฟขนาด 100 วัตต์ ได้ใน กรณีที่หลอดไฟขนาด 60 วัตต์มีประสิทธิภาพการส่องสว่าง (luminous efficacy) สูงกว่าหลอดไฟขนาด 100 วัตต์อย่างมีนัยสำคัญ
คำอธิบาย: กำลังไฟฟ้า (วัตต์) เป็นตัวบอกพลังงานไฟฟ้าที่หลอดไฟใช้ แต่ไม่ได้เป็นตัวบอกความสว่างโดยตรง ความสว่างของหลอดไฟขึ้นอยู่กับปริมาณแสงที่หลอดไฟเปล่งออกมา ซึ่งสัมพันธ์กับประสิทธิภาพการส่องสว่าง (หน่วยเป็นลูเมนต่อวัตต์) หากหลอด 60 วัตต์เป็นชนิดที่มีประสิทธิภาพสูง (เช่น LED) ในขณะที่หลอด 100 วัตต์เป็นชนิดที่มีประสิทธิภาพต่ำ (เช่น ไส้) หลอด 60 วัตต์ก็สามารถให้ความสว่าง (ลูเมน) ที่มากกว่าได้ แม้จะใช้พลังงานน้อยกว่าก็ตาม</t>
  </si>
  <si>
    <t>ภาพแสดงความแตกต่างของความสว่างของดวงอาทิตย์เมื่อมองจากพื้นผิวดาวอังคารและพื้นผิวโลก ซึ่งเป็นผลมาจากระยะห่างที่แตกต่างกันของดาวเคราะห์ทั้งสองจากดวงอาทิตย์ ยิ่งอยู่ห่างจากแหล่งกำเนิดแสงมากเท่าใด ความสว่างที่มองเห็นก็จะยิ่งลดลง</t>
  </si>
  <si>
    <t>โชติมาตร (Magnitude) คือ มาตรวัดความสว่างของดาวฤกษ์ที่มองเห็นจากโลก และใช้ในการศึกษาสมบัติ ความสว่างปรากฏ ของดาวฤกษ์
คำอธิบาย:
โชติมาตร เป็นค่าที่ใช้บอกว่าดาวดวงใดสว่างมากหรือน้อยเพียงใดเมื่อมองจากโลก โดยดาวที่สว่างมากจะมีค่าโชติมาตรน้อย และดาวที่สว่างน้อยจะมีค่าโชติมาตรมาก
การใช้งาน: โชติมาตรถูกนำมาใช้ในการเปรียบเทียบความสว่างของดาวต่างๆ ที่เรามองเห็นจากโลก ซึ่งเป็นข้อมูลสำคัญในการศึกษาคุณสมบัติทางกายภาพของดาวฤกษ์ เช่น ขนาด ระยะทาง และอุณหภูมิผิวของดาว</t>
  </si>
  <si>
    <t>โชติมาตรสัมบูรณ์ (Absolute Magnitude) คือ โชติมาตรของดาวฤกษ์ที่สมมติว่าอยู่ห่างจากโลก 10 พาร์เซก (ประมาณ 32.6 ปีแสง) และแตกต่างจากโชติมาตรปรากฏดังนี้:
ความแตกต่างระหว่างโชติมาตรสัมบูรณ์และโชติมาตรปรากฏ:
โชติมาตรปรากฏ (Apparent Magnitude): เป็นค่าโชติมาตรของดาวฤกษ์ที่ มองเห็นจริงจากโลก โดยขึ้นอยู่กับทั้งความสว่างที่แท้จริงของดาวและระยะทางจากโลก
โชติมาตรสัมบูรณ์: เป็นค่าโชติมาตรที่ สะท้อนถึงความสว่างที่แท้จริงของดาวฤกษ์ โดยตัดปัจจัยเรื่องระยะทางออกไป ทำให้สามารถเปรียบเทียบความสว่างที่แท้จริงของดาวแต่ละดวงได้อย่างยุติธรรม ไม่ว่าจะอยู่ใกล้หรือไกลจากโลกก็ตาม</t>
  </si>
  <si>
    <t xml:space="preserve">อุณหภูมิผิวของดาวมีความสัมพันธ์โดยตรงกับสีและสเปกตรัมของดาวฤกษ์ โดยดาวฤกษ์ที่มีอุณหภูมิผิวสูงจะปล่อยแสงสีฟ้าหรือน้ำเงินออกมามากที่สุด ในขณะที่ดาวฤกษ์ที่มีอุณหภูมิผิวต่ำกว่าจะปล่อยแสงสีแดงออกมามากที่สุด สเปกตรัมของดาวฤกษ์ยังสามารถบอกข้อมูลเกี่ยวกับองค์ประกอบทางเคมีของดาวฤกษ์ได้อีกด้วย
</t>
  </si>
  <si>
    <t xml:space="preserve">ดาวฤกษ์แต่ละสีมีความแตกต่างกันที่อุณหภูมิผิว โดย:
ดาวฤกษ์สีน้ำเงิน: มีอุณหภูมิผิวสูงที่สุด
ดาวฤกษ์สีน้ำเงินแกมขาว: มีอุณหภูมิผิวรองลงมา
ดาวฤกษ์สีแดง: มีอุณหภูมิผิวต่ำที่สุด
</t>
  </si>
  <si>
    <t>ดาว Betelgeuse เป็นดาวฤกษ์ยักษ์แดง (Red Supergiant) ซึ่งจัดอยู่ในประเภท สเปกตรัม M มีอุณหภูมิผิวค่อนข้างต่ำประมาณ 3,500 เคลวิน</t>
  </si>
  <si>
    <t xml:space="preserve">ดาวฤกษ์ที่มีความส่องสว่างน้อยที่สุดเมื่อสังเกตจากบนโลกคือ ดาว A
เหตุผล:
ดาว A มีค่าโชติมาตรปรากฏ (Apparent Magnitude) สูงที่สุดในบรรดาดาวฤกษ์ที่ให้มาในตาราง (1.35) ค่าโชติมาตรปรากฏยิ่งมีค่ามากเท่าใด (เป็นบวกมากขึ้น) ก็ยิ่งแสดงว่าดาวฤกษ์มีความสว่างน้อยลงเมื่อมองจากโลก 
</t>
  </si>
  <si>
    <t xml:space="preserve">ดาวฤกษ์ที่มีความส่องสว่างมากที่สุดเมื่อกำหนดให้ดาวฤกษ์อยู่ห่างจากโลกเป็นระยะทาง 10 พาร์เซกคือ ดาว B
เหตุผล:
เมื่อกำหนดให้ดาวฤกษ์ทุกดวงอยู่ห่างจากโลกเป็นระยะทาง 10 พาร์เซก ค่าโชติมาตรที่ใช้ในการเปรียบเทียบความสว่างคือ โชติมาตรสัมบูรณ์ (Absolute Magnitude) ดาว B มีค่าโชติมาตรสัมบูรณ์น้อยที่สุด (-3.6) ซึ่งหมายความว่าดาว B จะเป็นดาวที่สว่างที่สุดเมื่ออยู่ห่างจากโลกในระยะมาตรฐาน 10 พาร์เซก </t>
  </si>
  <si>
    <t>ได้ เพราะตาเห็น</t>
  </si>
  <si>
    <t>ดาวที่มองเห็นได้ในเวลากลางวันคือ ดวงอาทิตย์ เพราะ สว่างมากและใกล้โลกที่สุด</t>
  </si>
  <si>
    <t>เพราะดาวแต่ละดวงสว่างต่างกันและอยู่ห่างไม่เท่ากัน</t>
  </si>
  <si>
    <t>เมื่อหลอด 60 วัตต์อยู่ใกล้กว่า 100 วัตต์</t>
  </si>
  <si>
    <t>ปัจจัยที่มีผลต่อความส่องสว่างของดวงอาทิตย์ที่มองเห็นจากภาพคือบรรยากาศของดาวเคราะห์</t>
  </si>
  <si>
    <t>โชติมาตร คือ มาตรวัดความสว่างปรากฏของดาวฤกษ์ ใช้ในการศึกษาว่า ดาวฤกษ์สว่างแค่ไหนจากมุมมองโลก</t>
  </si>
  <si>
    <t>โชติมาตรสัมบูรณ์ = ความสว่างดาวถ้าอยู่ห่าง 10 พาร์เซก
ต่างจากโชติมาตรปรากฏ = ขึ้นกับระยะห่างจริงจากโลก</t>
  </si>
  <si>
    <t>อุณหภูมิผิวดาวสูง → ดาว สีฟ้า และมีเส้นสเปกตรัมออกด้านคลื่นสั้น
อุณหภูมิผิวดาวต่ำ → ดาว สีแดง และเส้นสเปกตรัมออกด้านคลื่นยาว</t>
  </si>
  <si>
    <t>ดาวสีฟ้า → ร้อนที่สุด
ดาวฟ้า-ขาว → ร้อนปานกลาง
ดาวแดง → เย็นที่สุด</t>
  </si>
  <si>
    <t xml:space="preserve">ดาว Betelgeuse น่าจะเป็นดาวฤกษ์ชนิด สเปกตรัม M (M1–M2 Ia–ab) และมี อุณหภูมิผิวประมาณ 2,000–3,500 K </t>
  </si>
  <si>
    <t>ดาว B มีความส่องสว่างน้อยที่สุดเมื่อสังเกตจากบนโลก</t>
  </si>
  <si>
    <t xml:space="preserve">ดาว A มีความส่องสว่างมากที่สุดเมื่อกำหนดให้ดาวฤกษ์อยู่ห่างจากโลกเป็นระยะทาง 10 พาร์เซก
</t>
  </si>
  <si>
    <t xml:space="preserve">ไม่สามารถสังเกตเห็นได้ เนื่องจากโชติมาตรปรากฏของดาว A คือ 1.35 ซึ่งสว่างกว่าดาว B (0.98) แต่ยังคงมีค่าเป็นบวก และไม่สว่างพอที่จะเอาชนะความสว่างของดวงอาทิตย์ในเวลากลางวันได้ ทำให้ไม่สามารถมองเห็นได้ด้วยตาเปล่าในตอนกลางวัน </t>
  </si>
  <si>
    <t>ดวงอาทิตย์ เพราะเป็น ดาวฤกษ์ที่อยู่ใกล้โลกที่สุดและมีความสว่างสูงมาก ทำให้สามารถมองเห็นได้แม้ในเวลากลางวัน</t>
  </si>
  <si>
    <t>เนื่องจาก ความสว่างขึ้นอยู่กับทั้งระยะทางจากโลกและความสว่างจริงของดาว
ดาวที่อยู่ใกล้กว่า หรือสว่างมากกว่าจะดูสว่างกว่า</t>
  </si>
  <si>
    <t>ถ้า หลอด 60 วัตต์อยู่ใกล้เรา มากกว่า หลอด 100 วัตต์ที่อยู่ไกล ๆ เราจะรู้สึกว่าหลอด 60 วัตต์สว่างกว่า</t>
  </si>
  <si>
    <t>โชติมาตร (Magnitude) คือ มาตรวัดความสว่างของดาวฤกษ์
ใช้ในการศึกษาความสว่าง ปรากฏ ของดาวฤกษ์ที่มองเห็นจากโลก</t>
  </si>
  <si>
    <t>โชติมาตรสัมบูรณ์ (Absolute Magnitude) คือ ความสว่างที่ดาวฤกษ์จะมีถ้าวางอยู่ห่าง 10 พาร์เซกจากโลก
แตกต่างจาก โชติมาตรปรากฏ (Apparent Magnitude) ซึ่งคือ ความสว่างที่มองเห็นจากโลกจริง ๆ</t>
  </si>
  <si>
    <t>ดาวที่ ร้อนกว่า จะปรากฏเป็น สีฟ้า–ขาว และมีสเปกตรัมที่ชี้ไปยังคลื่นสั้น
ดาวที่ เย็นกว่า จะปรากฏเป็น สีแดง–ส้ม และมีสเปกตรัมที่ชี้ไปยังคลื่นยาว
ดังนั้น สีและสเปกตรัมบอกอุณหภูมิผิวของดาวได้</t>
  </si>
  <si>
    <t>สีของดาวบอกว่า ดาวสีน้ำเงินร้อนที่สุด → ดาวสีน้ำเงินแกมขาวร้อนรอง → ดาวสีแดงเย็นที่สุด</t>
  </si>
  <si>
    <t>ดาว Betelgeuse เป็นดาวฤกษ์ สเปกตรัมประเภท M (Red Supergiant)
มี อุณหภูมิผิวประมาณ 3,500 K
เพราะดาวมี สีแดง ซึ่งบ่งบอกว่าเป็นดาว เย็นกว่าดาวสีน้ำเงินหรือขาว ตามความสัมพันธ์ระหว่าง สี–สเปกตรัม–อุณหภูมิผิว</t>
  </si>
  <si>
    <t>ดาว A เพราะค่าโชติมาตรมีค่า 1.35</t>
  </si>
  <si>
    <t>การรวมตัวของกลุ่มก๊าซและฝุ่นในอวกาศ
ดาวฤกษ์เริ่มต้นจากการรวมตัวกันของกลุ่มก๊าซและฝุ่นในอวกาศที่เรียกว่าเนบิวลา</t>
  </si>
  <si>
    <t xml:space="preserve">การยุบตัวของเนบิวลา: แรงโน้มถ่วงดึงดูดให้กลุ่มก๊าซและฝุ่นในเนบิวลายุบตัวเข้าหากัน ทำให้เกิดการอัดแน่นและเพิ่มอุณหภูมิและความดัน </t>
  </si>
  <si>
    <t xml:space="preserve">การเกิดปฏิกิริยานิวเคลียร์ฟิวชัน: เมื่ออุณหภูมิและความดันในแกนกลางของดาวฤกษ์สูงถึงระดับหนึ่ง (ประมาณ 10 ล้านเคลวิน) จะเกิดปฏิกิริยานิวเคลียร์ฟิวชัน (Nuclear fusion) ที่หลอมไฮโดรเจนให้กลายเป็นฮีเลียม พร้อมทั้งปลดปล่อยพลังงานมหาศาล </t>
  </si>
  <si>
    <t xml:space="preserve">วิวัฒนาการและวาระสุดท้ายของดาวฤกษ์:เมื่อเชื้อเพลิงไฮโดรเจนในแกนกลางของดาวฤกษ์หมด ดาวฤกษ์จะวิวัฒนาการต่อไป โดยดาวฤกษ์ที่มีมวลต่างกันจะมีการเปลี่ยนแปลงที่แตกต่างกัน เช่น ดาวฤกษ์มวลน้อยจะกลายเป็นดาวแคระขาว ดาวฤกษ์มวลปานกลางจะกลายเป็นดาวนิวตรอน หรือดาวฤกษ์มวลมากจะกลายเป็นหลุมดำ </t>
  </si>
  <si>
    <t>ไฮโดรเจนเป็นส่วนประกอบหลัก, รวมถึงฮีเลียมและธาตุอื่นๆ ที่หนักกว่า</t>
  </si>
  <si>
    <t>แรงโน้มถ่วง (gravity)</t>
  </si>
  <si>
    <t>เกิดการเพิ่มขึ้นของแรงโน้มถ่วงความดันและอุณหภูมิในบริเวณนั้นๆซึ่งอาจนำไปสู่การเกิดปฏิกิริยานิวเคลียร์ หรือการรวมตัวของสสารเป็นวัตถุท้องฟ้าขนาดใหญ่</t>
  </si>
  <si>
    <t>กระบวนการนิวเคลัยฟิวชันที่ใจกลางเกิดขึ้นภายในก๊าชและฝุ่น</t>
  </si>
  <si>
    <t>สมดุลระหว่างแรงโน้มถ่วงที่ดึงมวลของดาวเข้าสู่ศูนย์กลาง และแรงดันภายในที่เกิดจากปฏิกิริยานิวเคลียร์ฟิวชันในแก่นกลาง แรงโน้มถ่วงพยายามบีบอัดดาวฤกษ์ให้เล็กลง ในขณะที่แรงดันภายในที่เกิดจากปฏิกิริยาฟิวชัน ผลักดันมวลของดาวให้ออกด้านนอก</t>
  </si>
  <si>
    <t>กระบวนการเกิดปฏิกิริยานิวเคลียร์ฟิวชัน (nuclear fusion) ที่ใจกลางของดาว ในขณะที่ดาวฤกษ์ก่อนเกิดยังอยู่ในช่วงเริ่มต้นของการยุบตัวและยังไม่มีปฏิกิริยานิวเคลียร์ฟิวชันเกิดขึ้น</t>
  </si>
  <si>
    <t>บริเวณที่มีความหนาแน่นสูงของมวลสารระหว่างดวงดาว หรือที่เรียกว่า เมฆโมเลกุล (Molecular Cloud)</t>
  </si>
  <si>
    <t>คือ ปฏิกิริยานิวเคลียร์ฟิวชัน</t>
  </si>
  <si>
    <t>ในอวกาศมีกลุ่มแก๊สและฝุ่นขนาดใหญ่ที่เรียกว่าเนบิวลา ซึ่งเป็นวัตถุดิบตั้งต้นสำหรับการก่อตัวของดาวฤกษ์
ภายในเนบิวลาจะมีความหนาแน่นของสสารไม่เท่ากัน</t>
  </si>
  <si>
    <t>เมื่อมีแรงรบกวน เช่น คลื่นกระแทกจากการระเบิดของซูเปอร์โนวา ทำให้เนบิวลาบางส่วนเริ่มยุบตัวเข้าหากันภายใต้แรงโน้มถ่วง
ในระหว่างการยุบตัว กลุ่มแก๊สและฝุ่นจะหมุนเร็วขึ้นและแผ่ออกเป็นจานแบนๆ (จานพอกพูนมวล) พร้อมกับมีเจ็ท (jet) ของสสารพุ่งออกมาจากขั้ว</t>
  </si>
  <si>
    <t>บริเวณแกนกลางของกลุ่มแก๊สและฝุ่นที่ยุบตัวจะมีความหนาแน่นและอุณหภูมิสูงขึ้นเรื่อยๆ จนเกิดเป็นดาวฤกษ์ก่อนเกิด (Protostar)
ในช่วงนี้ ดาวฤกษ์ยังไม่สามารถผลิตพลังงานจากปฏิกิริยานิวเคลียร์ฟิวชันได้</t>
  </si>
  <si>
    <t>เมื่ออุณหภูมิและความดันที่แกนกลางของดาวฤกษ์ก่อนเกิดเพิ่มขึ้นจนถึงระดับวิกฤต (ประมาณ 10 ล้านเคลวิน) จะเกิดปฏิกิริยานิวเคลียร์ฟิวชันขึ้น (การหลอมรวมไฮโดรเจนเป็นฮีเลียม)
ปฏิกิริยาฟิวชันจะปลดปล่อยพลังงานออกมามหาศาล ทำให้ดาวเปล่งแสงสว่างและคงสภาพอยู่ได้ด้วยสภาวะสมดุลระหว่างแรงโน้มถ่วงที่พยายามดึงเข้ากับแรงดันจากปฏิกิริยาฟิวชันที่พยายามดันออก
เมื่อดาวฤกษ์เข้าสู่สภาวะสมดุลนี้ จะถูกเรียกว่าดาวฤกษ์ในแถบลำดับหลัก ซึ่งเป็นช่วงเวลาที่ยาวนานที่สุดในวงจรชีวิตของดาวฤกษ์ (เช่นเดียวกับดวงอาทิตย์)</t>
  </si>
  <si>
    <t>มวลสารในเอกภพที่รวมตัวกันจนเกิดเป็นดาวฤกษ์คือ กลุ่มแก๊สและฝุ่น ที่เรียกว่า เนบิวลา</t>
  </si>
  <si>
    <t>เมื่อมวลสารยุบตัวรวมกันและมีความหนาแน่นมากขึ้น จะเกิดการเปลี่ยนแปลงดังนี้:
อุณหภูมิและความดันเพิ่มสูงขึ้น ที่แกนกลาง
กลุ่มแก๊สและฝุ่นเริ่มหมุนเร็วขึ้น และแผ่ออกเป็นรูปจาน</t>
  </si>
  <si>
    <t>ดาวฤกษ์ก่อนเกิดจะกลายเป็นดาวฤกษ์ที่สมบูรณ์ได้เมื่อเกิด ปฏิกิริยานิวเคลียร์ฟิวชัน (nuclear fusion) ขึ้นที่บริเวณ แก่นของดาว</t>
  </si>
  <si>
    <t>ดาวฤกษ์มีขนาดและความสว่างคงที่เนื่องจากมี สภาวะสมดุลอุทกสถิต (hydrostatic equilibrium) ซึ่งเป็นสมดุลระหว่างสองแรงหลัก:
แรงโน้มถ่วง: พยายามดึงสสารทั้งหมดในดาวให้ยุบตัวเข้าสู่แก่น
แรงดันจากปฏิกิริยาฟิวชัน: พยายามดันสสารออกสู่ภายนอก
เมื่อแรงทั้งสองนี้สมดุลกัน ขนาดของดาวจึงคงที่และเปล่งแสงอย่างสม่ำเสมอ</t>
  </si>
  <si>
    <t>ดาวฤกษ์ก่อนเกิด: ยังไม่มีการผลิตพลังงานจากปฏิกิริยานิวเคลียร์ฟิวชัน พลังงานที่เปล่งออกมาเกิดจากการยุบตัวของแรงโน้มถ่วงเท่านั้น
ดาวฤกษ์: มีปฏิกิริยานิวเคลียร์ฟิวชันเกิดขึ้นที่แก่น ทำให้สามารถผลิตพลังงานและเปล่งแสงได้ด้วยตัวเอง</t>
  </si>
  <si>
    <t>ดาวฤกษ์ที่เกิดขึ้นใหม่มักเกิดขึ้นในบริเวณที่เรียกว่า เนบิวลา (Nebula) ซึ่งเป็นแหล่งกำเนิดดาวฤกษ์</t>
  </si>
  <si>
    <t>กระบวนการที่สร้างพลังงานของดาวฤกษ์คือ ปฏิกิริยานิวเคลียร์ฟิวชัน โดยการหลอมรวมอะตอมของไฮโดรเจนให้กลายเป็นฮีเลียมที่อุณหภูมิและความดันมหาศาลภายในแก่นของดาว</t>
  </si>
  <si>
    <t>เริ่มจาก กลุ่มก๊าซและฝุ่นในอวกาศ (เนบิวลา) รวมตัวกัน</t>
  </si>
  <si>
    <t>มวลสารยิ่งรวมมาก แรงโน้มถ่วงจะยิ่งสูง ทําให้ เกิดความร้อนและแรงดัน</t>
  </si>
  <si>
    <t>เมื่อความร้อนสูงพอ จะเกิดปฏิกิริยา นิวเคลียร์ฟิวชัน</t>
  </si>
  <si>
    <t>จากนั้นกลุ่มมวลนี้จะกลายเป็น ดาวฤกษ์ ส่องแสงได้เอง</t>
  </si>
  <si>
    <t>การเพิ่มขึ้นของอุณหภูมิ ความดัน และแรงโน้มถ่วง ซึ่งอาจส่งผลให้เกิดการเปลี่ยนแปลงสถานะของสสาร หรือแม้กระทั่งการเกิดปรากฏการณ์ทางดาราศาสตร์ที่รุนแรงได้</t>
  </si>
  <si>
    <t>กระบวนการนิวเคลียร์ฟิวชัน (Nuclear fusion) ภายในบริเวณแกนกลางของดาวฤกษ์ก่อนเกิด</t>
  </si>
  <si>
    <t>เกิดจากแรงโน้มถ่วงที่ดึงมวลของดาวฤกษ์เข้าหากัน และแรงดันจากปฏิกิริยานิวเคลียร์ฟิวชันที่แกนกลาง ซึ่งผลักมวลของดาวฤกษ์ออกไป</t>
  </si>
  <si>
    <t xml:space="preserve">ดาวฤกษ์ก่อนเกิดเป็นดาวที่อยู่ในช่วงเริ่มต้นของการก่อตัว ยังอยู่ในกระบวนการรวมมวลและยังไม่มีปฏิกิริยานิวเคลียร์ฟิวชันเกิดขึ้นในแกนกลาง ในขณะที่ดาวฤกษ์เป็นวัตถุท้องฟ้าที่เกิดจากปฏิกิริยานิวเคลียร์ฟิวชันในแกนกลาง ทำให้เกิดการแผ่พลังงานออกมา </t>
  </si>
  <si>
    <t>บริเวณที่มีเมฆก๊าซและฝุ่นหนาแน่นในอวกาศ ซึ่งเรียกว่า เนบิวลา (Nebula) โดยเฉพาะในบริเวณที่เรียกว่า เมฆโมเลกุล</t>
  </si>
  <si>
    <t>สสารภายในเนบิวลายุบตัว ความดันและอุณหภูมิเพิ่มขึ้น เกิดดาวฤกษ์ก่อนเกิด</t>
  </si>
  <si>
    <t>ดาวฤกษ์อยู่ในสภาพ สมดุลอุทกสถิตและปลดปล่อย พลังงานเป็นเวลานาน</t>
  </si>
  <si>
    <t>ดาวฤกษ์จะเข้าสู่ช่วงชีวิตหลัก</t>
  </si>
  <si>
    <t>มีการเพิ่มขึ้นของแรงโน้มถ่วง อุณหภูมิที่สูงขึ้น และความดันที่เพิ่มขึ้น</t>
  </si>
  <si>
    <t>จะต้องเกิดปฏิกิริยานิวเคลียร์ฟิวชันที่หลอมไฮโดรเจนให้เป็นฮีเลียม ซึ่งเกิดขึ้นที่แก่นกลางของดาวฤกษ์ก่อนเกิด</t>
  </si>
  <si>
    <t>สมดุลระหว่างแรงดันจากปฏิกิริยานิวเคลียร์ฟิวชันที่พยายามจะผลักมวลสารออกไป กับแรงโน้มถ่วงที่พยายามจะดึงมวลสารเข้ามา ทำให้ดาวฤกษ์คงเสถียรภาพและส่องสว่าง</t>
  </si>
  <si>
    <t>ดาวฤกษ์เป็นก้อนแก๊สร้อนขนาดใหญ่มีธาตุไฮโดรเจนเป็นส่วนประกอบหลัก ส่วนดาวฤกษ์ก่อนเกิดเป็นก้อนแก๊สและ ฝุ่นมีกำลังยุบตัวลง ดาวฤกษ์เปล่งแสงสว่างได้ ดาวฤกษ์เกิดปฏิกิริยาเทอร์โมนิวเคลียร์ในแกนกลางแต่ดาวฤกษ์ ก่อนเกิดยังไม่เกิดปฏิกิริยาเทอร์โมนิวเคลียร์</t>
  </si>
  <si>
    <t>การเกิดซุปเปอร์โนวา</t>
  </si>
  <si>
    <t>มีการรวมตัวของกลุ่มก๊าซ</t>
  </si>
  <si>
    <t>การเกิดดาวนิวตรอน</t>
  </si>
  <si>
    <t>มีการเพิ่มขึ้นของมวลและแรงดึงดูด ทำให้เกิดการยุบตัวลงไปอีกจนความดันและอุณหภูมิภายในสูงขึ้นอย่างมาก สุดท้ายอาจนำไปสู่การเกิดปฏิกิริยา นิวเคลียร์แบบฟิวชัน และก่อให้เกิดการก่อตัวของวัตถุใหม่</t>
  </si>
  <si>
    <t>กระบวนการ นิวเคลียร์ฟิวชัน (nuclear fusion) ที่ใจกลางของมัน</t>
  </si>
  <si>
    <t>การต่อสู้กันระหว่างแรงโน้มถ่วง (ซึ่งพยายามบีบอัดดาวฤกษ์ให้ยุบตัวลง) และแรงดันจากแก๊สร้อนภายในดาว (ซึ่งพยายามดันออกด้านนอก) </t>
  </si>
  <si>
    <t>ความแตกต่างกันในเรื่องของการมีปฏิกิริยานิวเคลียร์ฟิวชัน การให้พลังงาน และเสถียรภาพของโครงสร้าง. </t>
  </si>
  <si>
    <t>บริเวณที่มีเมฆโมเลกุล (molecular clouds) </t>
  </si>
  <si>
    <t>มวลสารที่รวมตัวกันจนเกิดเป็นดาวฤกษ์คือ แก๊สและฝุ่นละออง โดยเฉพาะอย่างยิ่งไฮโดรเจนและฮีเลียม</t>
  </si>
  <si>
    <t>บริเวณที่มวลสารยุบตัวรวมกันและมีความหนาแน่นมากขึ้นจะเกิดการ เพิ่มขึ้นของอุณหภูมิและความดัน ทำให้เกิดเป็นดาวฤกษ์ก่อนเกิด</t>
  </si>
  <si>
    <t>ดาวฤกษ์ก่อนเกิดจะพัฒนากลายเป็นดาวฤกษ์เมื่อเกิดกระบวนการ ปฏิกิริยานิวเคลียร์ฟิวชัน (การรวมตัวของนิวเคลียส) ของไฮโดรเจนกลายเป็นฮีเลียม ซึ่งเกิดขึ้นที่ แก่นกลาง ของดาวฤกษ์ก่อนเกิด</t>
  </si>
  <si>
    <t>สมดุลของแรงภายในแก่นของดาวฤกษ์เกิดจาก แรงดันจากการแผ่รังสี (จากปฏิกิริยานิวเคลียร์ฟิวชัน) ที่ผลักออกด้านนอก และ แรงโน้มถ่วง ที่ดึงเข้าสู่ศูนย์กลาง แรงทั้งสองนี้อยู่ในภาวะสมดุล ทำให้ดาวฤกษ์มีขนาดและความสว่างคงที่</t>
  </si>
  <si>
    <t>ดาวฤกษ์แตกต่างจากดาวฤกษ์ก่อนเกิดตรงที่ ดาวฤกษ์มีการเกิดปฏิกิริยานิวเคลียร์ฟิวชันที่แก่นกลาง ซึ่งดาวฤกษ์ก่อนเกิดยังไม่มี</t>
  </si>
  <si>
    <t>ดาวฤกษ์ที่เกิดขึ้นใหม่มักเกิดขึ้นในบริเวณ เนบิวลา หรือ กลุ่มเมฆก๊าซและฝุ่นขนาดใหญ่</t>
  </si>
  <si>
    <t>กระบวนการที่ทำหน้าที่สร้างพลังงานของดาวฤกษ์คือ ปฏิกิริยานิวเคลียร์ฟิวชัน</t>
  </si>
  <si>
    <t>1. การยุบตัวของเนบิวลา
ภาพที่เห็นคือ เนบิวลา (Nebula) ซึ่งเป็นกลุ่มแก๊สและฝุ่นในอวกาศ เมื่อเนบิวลายุบตัวลงภายใต้แรงโน้มถ่วงของตัวเองอย่างช้าๆ จะเริ่มเข้าสู่กระบวนการก่อตัวเป็นดาวฤกษ์ในที่สุด</t>
  </si>
  <si>
    <t>2. การก่อตัวของดาวก่อนเกิด (Protostar)
เมื่อแก๊สและฝุ่นในเนบิวลายุบตัวลงอย่างต่อเนื่อง ความหนาแน่นและอุณหภูมิที่แกนกลางจะเพิ่มสูงขึ้นเรื่อยๆ จนเกิดเป็นก้อนที่เรียกว่า ดาวก่อนเกิด</t>
  </si>
  <si>
    <t>3. ปฏิกิริยานิวเคลียร์ฟิวชันและการเกิดดาวฤกษ์
เมื่ออุณหภูมิที่แกนกลางของดาวก่อนเกิดสูงถึงระดับที่เหมาะสม (ประมาณ 10 ล้านเคลวิน) จะเกิด ปฏิกิริยานิวเคลียร์ฟิวชัน ขึ้น โดยเปลี่ยนไฮโดรเจนเป็นฮีเลียม ปฏิกิริยานี้จะปล่อยพลังงานออกมาอย่างมหาศาล ทำให้ดาวเริ่มเปล่งแสงและกลายเป็น ดาวฤกษ์ ที่สมบูรณ์</t>
  </si>
  <si>
    <t>แรงโน้มถ่วงเพิ่มขึ้นอย่างมาก ทำให้มวลสารยุบตัวลงอย่างต่อเนื่อง จนเกิด ความดันและอุณหภูมิสูงขึ้นอย่างรุนแรง ในที่สุด หากมวลสารนั้นมากพอจะนำไปสู่การเกิด ปฏิกิริยานิวเคลียร์ฟิวชัน กลายเป็นดาวฤกษ์ หรืออาจจบชีวิตด้วยการระเบิดอย่างรุนแรง (ซูเปอร์โนวา) ได้</t>
  </si>
  <si>
    <t>เกิดจาก แรงดันจากปฏิกิริยานิวเคลียร์ฟิวชัน ผลักออกจากแก่นปะทะกับ แรงโน้มถ่วง ของมวลสารดาวฤกษ์ที่พยายามดึงเข้าสู่ศูนย์กลาง สภาวะสมดุล</t>
  </si>
  <si>
    <t>ความแตกต่างกันในเรื่องของการมีปฏิกิริยานิวเคลียร์ฟิวชัน การให้พลังงาน และเสถียรภาพของโครงสร้าง</t>
  </si>
  <si>
    <t>เนบิวลา (Nebula) กลุ่มแก๊สและฝุ่นในอวกาศ จุดเริ่มต้นของการก่อตัวดาว</t>
  </si>
  <si>
    <t>โปรโตสตาร์ (Protostar) เมื่อกลุ่มแก๊สและฝุ่นยุบตัวรวมกัน เกิดการรวมตัวด้วยแรงโน้มถ่วง</t>
  </si>
  <si>
    <t>ดาวฤกษ์ที่เริ่มติดไฟนิวเคลียร์ฟิวชัน (Main Sequence Star) เมื่อโปรโตสตาร์ร้อนและหนาแน่นพอ จึงจุดปฏิกิริยานิวเคลียร์ได้</t>
  </si>
  <si>
    <t>ดาวฤกษ์เต็มตัว (Main Sequence Star เหมือนดวงอาทิตย์) ซึ่งอยู่ในระยะเสถียร เผาฮีเลียม-ไฮโดรเจน</t>
  </si>
  <si>
    <t>เนบิวลา (Nebula) ซึ่งเป็นเมฆแก๊สและฝุ่นขนาดใหญ่</t>
  </si>
  <si>
    <t>แรงโน้มถ่วง (Gravity)</t>
  </si>
  <si>
    <t>แรงดันและอุณหภูมิที่แกนกลางจะ สูงขึ้นอย่างมาก จนทำให้เกิดปฏิกิริยานิวเคลียร์ฟิวชันในที่สุด</t>
  </si>
  <si>
    <t>ต้องเกิด ปฏิกิริยานิวเคลียร์ฟิวชัน ที่บริเวณ แกนกลาง ของดาวฤกษ์ก่อนเกิด</t>
  </si>
  <si>
    <t>ดาวฤกษ์จะมีความเสถียรเพราะเกิดสมดุลระหว่าง แรงดันจากปฏิกิริยานิวเคลียร์ฟิวชัน ที่พยายามขยายตัวดาวออก กับ แรงโน้มถ่วง ที่พยายามบีบอัดดาวเข้าหากัน ทำให้ดาวมีขนาดคงที่</t>
  </si>
  <si>
    <t>ดาวฤกษ์ มีปฏิกิริยานิวเคลียร์ฟิวชันเกิดขึ้นที่แกนกลาง ทำให้เปล่งแสงสว่างและมีความร้อนในตัวเอง ในขณะที่ ดาวฤกษ์ก่อนเกิด ยังไม่มีปฏิกิริยานิวเคลียร์และยังไม่สามารถเปล่งแสงได้เอง</t>
  </si>
  <si>
    <t>เกิดขึ้นในบริเวณที่มีเมฆแก๊สและฝุ่นหนาแน่นสูง เช่น เนบิวลา</t>
  </si>
  <si>
    <t>เนบิวล่าแน่นมากขึ้น</t>
  </si>
  <si>
    <t>าซไฮโดรเจนและฮีเลียม</t>
  </si>
  <si>
    <t>จะมีการเพิ่มขึ้นของความดันและอุณหภูมิอย่างรุนแรง ทำให้เกิดปฏิกิริยานิวเคลียร์หรือการระเบิดในที่สุด</t>
  </si>
  <si>
    <t>กระบวนการสะสมมวลสารและแรงโน้มถ่วงจนแกนกลางมีความหนาแน่นและอุณหภูมิสูงพอที่จะเริ่มต้นปฏิกิริยานิวเคลียร์ฟิวชันไฮโดรเจนเป็นฮีเลียมได้</t>
  </si>
  <si>
    <t>ดุลไฮโดรสแตติก (Hydrostatic Equilibrium)</t>
  </si>
  <si>
    <t>ดาวฤกษ์ก่อนเกิด (Protostar) คือก้อนแก๊สและฝุ่นที่กำลังยุบตัวด้วยแรงโน้มถ่วงและมีอุณหภูมิแกนกลางสูงขึ้นเรื่อยๆ แต่ยังไม่เกิดปฏิกิริยานิวเคลียร์ฟิวชันที่แกนกลาง ส่วนดาวฤกษ์ (Star) คือดาวฤกษ์ก่อนเกิดที่ผ่านการยุบตัวจนอุณหภูมิแกนกลางสูงพอจะเกิดปฏิกิริยานิวเคลียร์ฟิวชันของไฮโดรเจนเป็นฮีเลียม ซึ่งทำให้ปลดปล่อยพลังงานออกมาอย่างต่อเนื่องและเข้าสู่สภาวะสมดุลที่มั่นคง. </t>
  </si>
  <si>
    <t>นาย วรเมธ ยิ้มแย้ม</t>
  </si>
  <si>
    <t xml:space="preserve">เนบิวลา ซึ่งเป็นแหล่งวัตถุดิบในการสร้างดาวฤกษ์แรงโน้มถ่วงจะเริ่มดึงดูดแก๊สและฝุ่นเหล่านี้ให้มารวมตัวกัน
</t>
  </si>
  <si>
    <t>โปรโตสตาร์ หรือดาวฤกษ์แรกเกิดที่กำลังก่อตัว  แกนกลางของกลุ่มเมฆจะยุบตัวลงอย่างรวดเร็วและมีความร้อนสูงขึ้น แต่ยังไม่สามารถสร้างพลังงานจากปฏิกิริยานิวเคลียร์ฟิวชันได้</t>
  </si>
  <si>
    <t>ดาวฤกษ์เต็มวัย เมื่อโปรโตสตาร์มีความร้อนที่แกนกลางสูงพอที่จะจุดปฏิกิริยานิวเคลียร์ฟิวชันได้ ดาวฤกษ์ก็จะเข้าสู่ช่วงชีวิตหลัก โดยสร้างพลังงานอย่างต่อเนื่องและเปล่งแสงสว่างออกมา</t>
  </si>
  <si>
    <t>ดาวฤกษ์  ซึ่งเป็นก้อนแก๊สขนาดใหญ่ที่ส่องสว่างได้ด้วยตัวเองจากการสร้างพลังงานที่แกนกลาง ดาวฤกษ์มีหลายขนาดและหลายสี ซึ่งขึ้นอยู่กับอุณหภูมิของดาวนั้น ๆ</t>
  </si>
  <si>
    <t>แก๊สไฮโดรเจน และ แก๊สฮีเลียม</t>
  </si>
  <si>
    <t>อุณหภูมิและความดันที่สูงขึ้น</t>
  </si>
  <si>
    <t>สมดุลของแรงภายในแก่นของดาวฤกษ์ที่ทำให้ดาวฤกษ์มีขนาดและความสว่างคงที่เป็นผลจากความสมดุลระหว่างสองแรงตรงกันข้าม คือ แรงโน้มถ่วง ที่พยายามบีบอัดดาวฤกษ์ให้เล็กลง และ แรงดันจากปฏิกิริยานิวเคลียร์ฟิวชัน ที่พยายามจะขยายดาวฤกษ์ออกไป</t>
  </si>
  <si>
    <t>ที่บริเวณเมฆโมเลกุล</t>
  </si>
  <si>
    <t xml:space="preserve">เนบิวลา แครินา เนบิวลากระจายแสงขนาดใหญ่และซับซ้อน ตั้งอยู่ในกลุ่มดาวกระโดงเรือ
</t>
  </si>
  <si>
    <t xml:space="preserve">
เควซาร์  ซึ่งเป็นวัตถุทางดาราศาสตร์ที่สว่างและมีพลังงานสูงมาก  พลังงานนี้เกิดจากการที่หลุมดำมวลยวดยิ่งที่ใจกลางกาแล็กซี ดูดกลืนสสารจำนวนมหาศาล ทำให้เกิดการปล่อยแสงและคลื่นวิทยุออกมาอย่างรุนแรง
</t>
  </si>
  <si>
    <t xml:space="preserve">ดวงอาทิตย์ ซึ่งเป็นดาวฤกษ์ที่อยู่ใจกลางระบบสุริยะของเรา เป็นดาวแก๊สร้อนขนาดใหญ่ที่ส่วนใหญ่ประกอบด้วยไฮโดรเจนและฮีเลียม
</t>
  </si>
  <si>
    <t xml:space="preserve">ดาวฤกษ์ก่อตัวขึ้นจาก ก๊าซและฝุ่น ในเนบิวลา (nebula). โดยก๊าซส่วนใหญ่คือ ไฮโดรเจน และ ฮีเลียม.
</t>
  </si>
  <si>
    <t xml:space="preserve">แรงโน้มถ่วง
</t>
  </si>
  <si>
    <t xml:space="preserve">บริเวณที่มวลสารยุบตัวรวมกันจนมีความหนาแน่นมากขึ้น จะเกิด อุณหภูมิและความดันที่สูงขึ้น อย่างรวดเร็ว และเริ่มก่อตัวเป็น ดาวฤกษ์ก่อนเกิด 
</t>
  </si>
  <si>
    <t xml:space="preserve">ดาวฤกษ์ก่อนเกิดจะพัฒนากลายเป็นดาวฤกษ์เต็มตัวได้ ต้องเกิดกระบวนการ ปฏิกิริยานิวเคลียร์ฟิวชัน ของไฮโดรเจนขึ้นที่ แกนกลาง ของดาวฤกษ์
</t>
  </si>
  <si>
    <t xml:space="preserve">สมดุลของแรงภายในแก่นของดาวฤกษ์ที่ทำให้ดาวฤกษ์มีขนาดและความสว่างคงที่ เรียกว่า สมดุลอุทกสถิต
เมื่อแรงทั้งสองอยู่ในภาวะสมดุลกัน แรงดันจากความร้อนจะต้านทานแรงโน้มถ่วงได้อย่างพอดี ทำให้ดาวฤกษ์มีขนาดที่คงที่และเสถียร รวมถึงมีความสว่างที่คงที่ด้วย 
</t>
  </si>
  <si>
    <t xml:space="preserve">ดาวฤกษ์ แตกต่างจากดาวฤกษ์ก่อนเกิด หลักๆ คือ ดาวฤกษ์มีการจุดปฏิกิริยานิวเคลียร์ฟิวชันแล้ว ในขณะที่ดาวฤกษ์ก่อนเกิดยังไม่มี
</t>
  </si>
  <si>
    <t xml:space="preserve">เนบิวลา
</t>
  </si>
  <si>
    <t xml:space="preserve">ดาวฤกษ์สร้างพลังงานโดยกระบวนการ ปฏิกิริยานิวเคลียร์ฟิวชัน (nuclear fusion) ซึ่งเกิดขึ้นที่แก่นกลางของดาวฤกษ์ภายใต้อุณหภูมิและความดันที่สูงมาก
</t>
  </si>
  <si>
    <t>เนบิวลา - เป็นกลุ่มของแก๊สและฝุ่นขนาดมหึมาในอวกาศ ส่วนใหญ่ประกอบด้วยไฮโดรเจนและฮีเลียม เนบิวลาเป็นเหมือน "แหล่งกำเนิด" ของดาวฤกษ์และระบบสุริยะ</t>
  </si>
  <si>
    <t>โพรโทสตาร์ - เมื่อแรงโน้มถ่วงในเนบิวลาดึงดูดแก๊สและฝุ่นเข้ามาอัดแน่นกัน แกนกลางจะเริ่มร้อนขึ้นและหมุนวนช้าๆ แต่ยังไม่เกิดปฏิกิริยานิวเคลียร์ฟิวชัน</t>
  </si>
  <si>
    <t>ดาวฤกษ์ก่อนเกิด - เป็นช่วงที่แรงโน้มถ่วงดึงดูดมวลสารเข้ามาอย่างต่อเนื่อง ทำให้เกิดการพุ่งออกของลำแก๊ส จากขั้วทั้งสองของดาว ซึ่งเป็นสัญญาณว่าดาวกำลังเข้าสู่ขั้นตอนสุดท้ายของการก่อตัว</t>
  </si>
  <si>
    <t>ดาวฤกษ์ที่เติบโตเต็มที่ - เมื่อแกนกลางร้อนและมีความดันสูงพอจนเกิดปฏิกิริยานิวเคลียร์ฟิวชันเปลี่ยนไฮโดรเจนเป็นฮีเลียม และเปล่งแสงสว่างออกมา ดาวของเราที่สว่างที่สุดคือดวงอาทิตย์</t>
  </si>
  <si>
    <t>ดาวฤกษ์ก่อตัวขึ้นจากกลุ่มก๊าซและฝุ่นขนาดใหญ่ในอวกาศ ซึ่งส่วนใหญ่ประกอบด้วย ไฮโดรเจน และ ฮีเลียม ก๊าซและฝุ่นเหล่านี้รวมตัวกันภายใต้แรงโน้มถ่วง</t>
  </si>
  <si>
    <t>แรงที่สำคัญที่สุดที่ทำให้กลุ่มก๊าซและฝุ่นในเนบิวลา ยุบตัวรวมกันคือ แรงโน้มถ่วง เมื่อมวลสารมีปริมาณมากพอ แรงโน้มถ่วงของตัวเองจะดึงดูดอนุภาคทั้งหมดเข้าหากันจนเกิดการยุบตัว</t>
  </si>
  <si>
    <t>เมื่อมวลสารยุบตัวรวมกัน ความหนาแน่นและแรงดันจะเพิ่มขึ้นอย่างมหาศาล ทำให้บริเวณใจกลางของกลุ่มก๊าซมีอุณหภูมิสูงขึ้นเรื่อยๆ จนกลายเป็น โปรโตสตาร์ หรือดาวฤกษ์ก่อนเกิด</t>
  </si>
  <si>
    <t>ดาวฤกษ์ก่อนเกิดจะกลายเป็นดาวฤกษ์ได้เมื่ออุณหภูมิและความดันในแกนกลางสูงพอที่จะทำให้เกิด ปฏิกิริยาเทอร์โมนิวเคลียร์ฟิวชันขึ้น ซึ่งเป็นกระบวนการที่หลอมรวมไฮโดรเจนให้กลายเป็นฮีเลียม กระบวนการนี้เกิดขึ้นที่แกนกลางของดาว</t>
  </si>
  <si>
    <t>ขนาดและความสว่างของดาวฤกษ์คงที่เนื่องจากเกิด สมดุลไฮโดรสแตติก แรงที่กระทำมี 2 แรงคือ : แรงโน้มถ่วง - ที่ดึงทุกอย่างเข้าสู่ใจกลาง , แรงดันจากการแผ่รังสี - ที่เกิดจากปฏิกิริยาฟิวชันในแกนกลางซึ่งผลักออกสู่ภายนอก
สองแรงนี้จะสมดุลกัน ทำให้ดาวมีขนาดคงที่ตลอดช่วงชีวิตหลักของมัน</t>
  </si>
  <si>
    <t>ความแตกต่างที่สำคัญที่สุดคือ ดาวฤกษ์ก่อนเกิด ยังไม่เกิดปฏิกิริยาเทอร์โมนิวเคลียร์ฟิวชันในแกนกลาง แต่ดาวฤกษ์ที่สมบูรณ์แล้วจะมีการผลิตพลังงานด้วยปฏิกิริยาฟิวชันอย่างต่อเนื่อง ทำให้มีแสงสว่างและความร้อนที่คงที่</t>
  </si>
  <si>
    <t>ดาวฤกษ์ที่เกิดขึ้นใหม่มักจะพบในบริเวณที่อุดมสมบูรณ์ไปด้วยก๊าซและฝุ่นหนาแน่น ซึ่งเรียกว่า เนบิวลา หรือบางครั้งเรียกว่า "แหล่งเพาะดาว"</t>
  </si>
  <si>
    <t>กระบวนการหลักที่สร้างพลังงานให้กับดาวฤกษ์คือ ปฏิกิริยาเทอร์โมนิวเคลียร์ฟิวชัน ซึ่งเป็นการหลอมรวมอะตอมของไฮโดรเจนในแกนกลางให้เป็นฮีเลียม และปล่อยพลังงานมหาศาลออกมาในรูปของแสงและความร้อน</t>
  </si>
  <si>
    <t>เเรงโน้มถ้วง</t>
  </si>
  <si>
    <t>กลายเป็น ดาวฤกษ์ก่อนเกิด</t>
  </si>
  <si>
    <t>มีรูปร่างทรงกลม เเละ มีสมดุล</t>
  </si>
  <si>
    <t>เนบิลว่า</t>
  </si>
  <si>
    <t>เนบิวลา (Nebula) 
เนบิวลาคือกลุ่มก๊าซและฝุ่นในอวกาศ ขนาดใหญ่มาก
เป็น แหล่งกำเนิดดาว เพราะก๊าซและฝุ่นจะรวมตัวกันจนเกิดดาวดวงใหม่</t>
  </si>
  <si>
    <t>การยุบตัวของเนบิวลา
กลุ่มแก๊ซและฝุ่นในเนบิวลาเริ่มยุบตัวใต้อิทธิพลของแรงโน้มถ่วง</t>
  </si>
  <si>
    <t xml:space="preserve">ภาพจำลองหลุมดำ (Black Hole) 
ตรงกลางคือ หลุมดำ ที่มีแรงดึงดูดมหาศาลจนแม้แต่แสงก็หนีออกไม่ได้
รอบๆ จะเห็นเป็น จานสะสมมวล (Accretion Disk) เกิดจากแก๊ส ฝุ่น และสสารต่างๆ หมุนวนด้วยความเร็วสูงก่อนถูกดูดเข้าไป
</t>
  </si>
  <si>
    <t>ดาวฤกษ์หลัก
คือปฏิกิริยาฟิวชันที่แกนกลางจะปล่อยพลังง่นออกมามหาศาล</t>
  </si>
  <si>
    <t>แรงโน้มถ่วง (gravity) เป็นแรงที่ทำให้มวลสารภายในเนบิวลาเกิดการยุบตัวรวมกัน.</t>
  </si>
  <si>
    <t xml:space="preserve"> จะมีการเพิ่มขึ้นของความดันและอุณหภูมิอย่างรุนแรง ทำให้เกิดปฏิกิริยานิวเคลียร์ หรือการควบแน่นของสสาร เกิดการเปลี่ยนแปลงคุณสมบัติของสสาร และก่อตัวเป็นโครงสร้างที่ใหญ่ขึ้น</t>
  </si>
  <si>
    <t>กระบวนการสะสมมวลและความร้อนจาก เมฆก๊าซและฝุ่น (nebula) ในอวกาศภายใต้แรงโน้มถ่วง กระบวนการนี้เกิดขึ้นในบริเวณที่เรียกว่า เนบิวลา</t>
  </si>
  <si>
    <t>เกิดจากแรง แรงโน้มถ่วง ที่ดึงมวลสารของดาวเข้าสู่ศูนย์กลาง ปะทะกับ แรงดันของก๊าซและรังสี ที่พุ่งออกด้านนอก อันเป็นผลมาจากปฏิกิริยานิวเคลียร์ฟิวชันที่แก่นของดาว</t>
  </si>
  <si>
    <t>ดาวฤกษ์ก่อนเกิด (Protostar) คือก้อนแก๊สและฝุ่นที่กำลังยุบตัวด้วยแรงโน้มถ่วงและมีอุณหภูมิแกนกลางสูงขึ้นเรื่อยๆ</t>
  </si>
  <si>
    <t>ภายใน เนบิวลา (Nebula)</t>
  </si>
  <si>
    <t>เนบิวลา (Nebula)
เนบิวลา คือกลุ่มเมฆขนาดใหญ่ของแก๊ส (ส่วนใหญ่เป็นไฮโดรเจน) และฝุ่นในอวกาศ ซึ่งเป็นแหล่งกำเนิดของดาวฤกษ์ แรงโน้มถ่วงภายในเนบิวลาจะเริ่มดึงดูดอนุภาคเข้ามารวมกัน
ภาพแรกที่คุณแนบมา (ที่มีรหัส 1.) คือภาพของ เนบิวลากระเป๋าแกะ (Carina Nebula) ซึ่งเป็นแหล่งกำเนิดดาวฤกษ์ขนาดใหญ่</t>
  </si>
  <si>
    <t xml:space="preserve">แรงโน้มถ่วงจะเริ่มดึงแก๊สและฝุ่นภายในเนบิวลาให้ยุบตัวลงเข้าหากัน ซึ่งจะทำให้เกิดกลุ่มแก๊สที่มีความหนาแน่นสูงขึ้นเรื่อย ๆ และเริ่มหมุนรอบตัวเอง ซึ่งเราจะเรียกว่า ดาวฤกษ์ก่อนเกิด </t>
  </si>
  <si>
    <t xml:space="preserve"> ดาวฤกษ์ก่อนเกิด (Protostar)
เมื่อเนบิวลายุบตัวลงและหมุนเร็วขึ้น ใจกลางของกลุ่มแก๊สจะมีความดันและอุณหภูมิเพิ่มสูงขึ้นอย่างรวดเร็ว อย่างไรก็ตาม ในขั้นตอนนี้ยังไม่มีปฏิกิริยานิวเคลียร์ฟิวชันเกิดขึ้น</t>
  </si>
  <si>
    <t>เมื่ออุณหภูมิและความดันที่ใจกลางของดาวฤกษ์ก่อนเกิดสูงถึงจุดวิกฤต (ประมาณ 10 ล้านเคลวิน) ปฏิกิริยา นิวเคลียร์ฟิวชัน จะเริ่มต้นขึ้น โดยเปลี่ยนไฮโดรเจนให้เป็นฮีเลียม ปฏิกิริยาฟิวชันนี้จะปล่อยพลังงานมหาศาลออกมาในรูปของแสงและความร้อน ซึ่งจะต้านทานแรงโน้มถ่วงไม่ให้ดาวยุบตัวลงอีก ดาวจะเข้าสู่สภาวะสมดุลและเปล่งแสงสว่างออกมา เราจะเรียกดาวในขั้นตอนนี้ว่า ดาวฤกษ์ในแถบลำดับหลัก ซึ่งเป็นช่วงชีวิตที่ยาวนานที่สุดของดาวฤกษ์</t>
  </si>
  <si>
    <t>มวลสารที่รวมตัวกันจนเกิดเป็นดาวฤกษ์คือ แก๊สและฝุ่นในอวกาศ โดยส่วนใหญ่เป็นแก๊สไฮโดรเจนและฮีเลียม</t>
  </si>
  <si>
    <t>แรงที่ทำให้มวลสารภายในเนบิวลายุบตัวรวมกันคือ แรงโน้มถ่วง (Gravity)</t>
  </si>
  <si>
    <t xml:space="preserve">
เมื่อมวลสารยุบตัวรวมกัน ความหนาแน่นจะสูงขึ้นเรื่อย ๆ ส่งผลให้เกิดการเปลี่ยนแปลงที่สำคัญ 2 อย่างคือ:
 * อุณหภูมิเพิ่มขึ้น: การยุบตัวของมวลสารจะทำให้เกิดการบีบอัดอย่างรุนแรง ซึ่งทำให้อุณหภูมิของแกนกลางเพิ่มสูงขึ้นอย่างมาก
 * ความดันเพิ่มขึ้น: เมื่ออนุภาคมวลสารถูกบีบอัดเข้าหากัน ความดันภายในแกนกลางก็จะสูงขึ้นเช่นกัน</t>
  </si>
  <si>
    <t>ดาวฤกษ์ก่อนเกิดจะพัฒนาเป็นดาวฤกษ์ได้ จะต้องเกิด ปฏิกิริยานิวเคลียร์ฟิวชัน (Nuclear Fusion) ที่บริเวณ แกนกลาง (Core) ของดาวครับ</t>
  </si>
  <si>
    <t>เมื่อดาวฤกษ์เข้าสู่สภาวะสมดุล มันจะถูกควบคุมด้วยแรงสองแรงที่ตรงข้ามกัน:
 * แรงดันจากปฏิกิริยานิวเคลียร์ฟิวชัน: ซึ่งพยายามผลักดันแก๊สและพลาสมาออกไปด้านนอก
 * แรงโน้มถ่วง: ที่พยายามดึงมวลสารทั้งหมดเข้าสู่แกนกลาง
สมดุลระหว่างแรงทั้งสองนี้ทำให้ดาวฤกษ์มีขนาดคงที่ ไม่ยุบตัวหรือขยายตัวอย่างควบคุมไม่ได้ และยังทำให้มีการปลดปล่อยพลังงานและแสงสว่างอย่างสม่ำเสมอ</t>
  </si>
  <si>
    <t>ความแตกต่างที่สำคัญที่สุดระหว่างดาวฤกษ์และดาวฤกษ์ก่อนเกิดคือ:
 * ดาวฤกษ์: มีปฏิกิริยานิวเคลียร์ฟิวชันที่แกนกลาง ซึ่งผลิตพลังงานและแสงสว่าง
 * ดาวฤกษ์ก่อนเกิด: ยังไม่มีปฏิกิริยานิวเคลียร์ฟิวชันเกิดขึ้น พลังงานที่ปล่อยออกมามาจากความร้อนที่เกิดจากการยุบตัวของแรงโน้มถ่วงเท่านั้น</t>
  </si>
  <si>
    <t>ดาวฤกษ์ที่เกิดขึ้นใหม่มักเกิดในบริเวณที่เรียกว่า เนบิวลา (Nebula) ซึ่งเป็นกลุ่มเมฆขนาดใหญ่ของแก๊สและฝุ่นในอวกาศ</t>
  </si>
  <si>
    <t>กระบวนการที่ทำหน้าที่สร้างพลังงานของดาวฤกษ์คือ ปฏิกิริยานิวเคลียร์ฟิวชัน ซึ่งเป็นการหลอมรวมนิวเคลียสของอะตอมธาตุเบา (เช่น ไฮโดรเจน) ให้กลายเป็นธาตุที่หนักกว่า (เช่น ฮีเลียม) พร้อมกับการปล่อยพลังงานจำนวนมหาศาลออกม</t>
  </si>
  <si>
    <t>ดาวกำลังเกิด/ดาวอ่อนวัย</t>
  </si>
  <si>
    <t>ดาวฤกษ์สมบูรณ์
ดวงอาทิตย์</t>
  </si>
  <si>
    <t>ก๊าซไฮโดรเจนและก๊าซฮีเลียม รวมทั้งฝุ่นละอองในอวกาศ</t>
  </si>
  <si>
    <t>1.อุณหภูมิสูงขึ้น
2. แรงดันภายในเพิ่มขึ้น
3. เริ่มเปล่งแสงจากความร้อน</t>
  </si>
  <si>
    <t>ปฏิกิริยานิวเคลียร์ฟิวชัน
บริเวณแกนกลางของโปรโตสตาร์</t>
  </si>
  <si>
    <t>ดาวฤกษ์ก่อนเกิด" ยังไม่มีฟิวชันในแกนกลาง แต่ "ดาวฤกษ์" มีฟิวชันเป็นแหล่งพลังงาน ทำให้ส่องแสงได้อย่างเสถียร</t>
  </si>
  <si>
    <t>ดาวฤกษ์ใหม่มักเกิดขึ้นในเนบิวลาหรือเมฆโมเลกุลที่มีแก๊สและฝุ่นหนาแน่นในอวกาศ</t>
  </si>
  <si>
    <t>เริ่มต้นจากกลุ่มก๊าซไฮโดรเจนและฝุ่นในอวกาศ (เนบิวลา)
	•	มวลสารเหล่านี้รวมตัวกันภายใต้อิทธิพลของแรงโน้มถ่วง
	•	เมื่อรวมตัวหนาแน่นขึ้น อุณหภูมิและความดันภายในจะสูงขึ้น</t>
  </si>
  <si>
    <t>ก๊าซและฝุ่นยังคงหดตัวและหมุนรอบศูนย์กลาง
	•	เกิดเป็นก้อนมวลร้อนสว่างเรียกว่า โปรโตสตาร์ (Protostar)
	•	กระบวนการนี้ยังไม่เกิดปฏิกิริยานิวเคลียร์ฟิวชัน แต่ใกล้จะเริ่มต้นแล้ว</t>
  </si>
  <si>
    <t xml:space="preserve">	•	เมื่ออุณหภูมิแกนกลางสูงถึง ~10 ล้านเคลวิน จะเริ่มเกิด นิวเคลียร์ฟิวชัน ของไฮโดรเจนเป็นฮีเลียม
	•	การฟิวชันปลดปล่อยพลังงานความร้อนและแสง ทำให้ดาวเปล่งประกาย
	•	สมดุลเกิดขึ้นระหว่างแรงโน้มถ่วงที่ดึงเข้ากับแรงดันจากพลังงานที่ผลักออก
	•	กลายเป็น ดาวฤกษ์ที่สมบูรณ์ และเข้าสู่ ช่วงลำดับหลัก (Main Sequence)</t>
  </si>
  <si>
    <t xml:space="preserve">	•	เมื่อแกนกลางร้อนถึงจุดฟิวชัน ไฮโดรเจนหลอมรวมเป็นฮีเลียม
	•	ดวงอาทิตย์เริ่มส่องสว่าง กลายเป็นดาวฤกษ์ที่สมบูรณ์
	•	ระบบสุริยะค่อย ๆ ก่อตัวจากเศษก๊าซและฝุ่นที่เหลือ → ก่อดาวเคราะห์</t>
  </si>
  <si>
    <t>ก๊าซไฮโดรเจน (เป็นหลัก), ฮีเลียม และฝุ่นละอองในอวกาศ</t>
  </si>
  <si>
    <t>อุณหภูมิและความดันในแกนกลางสูงขึ้นเรื่อย ๆ ทำให้เกิดก้อนมวลร้อนที่เรียกว่า โปรโตสตาร์</t>
  </si>
  <si>
    <t>ต้องเกิด นิวเคลียร์ฟิวชัน (Nuclear Fusion) ใน แกนกลาง (Core) ของดาว</t>
  </si>
  <si>
    <t xml:space="preserve">เกิดจากสมดุลระหว่าง
	•	แรงโน้มถ่วง ที่ดึงมวลสารเข้าด้านใน
	•	แรงดันจากพลังงานนิวเคลียร์ฟิวชัน ที่ผลักออกด้านนอก
สมดุลนี้ทำให้ดาวมีขนาดและความสว่างคงที่
</t>
  </si>
  <si>
    <t xml:space="preserve">	•	ดาวฤกษ์ก่อนเกิด (Protostar) : ยังไม่เกิดนิวเคลียร์ฟิวชัน แค่ก้อนก๊าซร้อนสว่าง
	•	ดาวฤกษ์ (Star) : เกิดนิวเคลียร์ฟิวชันในแกนกลางแล้ว ปล่อยแสงและพลังงานออกมา</t>
  </si>
  <si>
    <t>ใน เนบิวลา (Nebula) ซึ่งเป็นกลุ่มก๊าซและฝุ่นหนาแน่นในอวกาศ</t>
  </si>
  <si>
    <t>กระบวนการนิวเคลียร์ฟิวชัน (Nuclear Fusion) โดยเฉพาะการฟิวชันของไฮโดรเจนเป็นฮีเลียม</t>
  </si>
  <si>
    <t>การยุบตัวและเกิดความร้อน</t>
  </si>
  <si>
    <t>Photostar</t>
  </si>
  <si>
    <t>แก๊สไฮโดรเจน เป็นหลัก รวมกับ แก๊สฮีเลียม และธาตุหนักอื่นๆ อีกเล็กน้อย</t>
  </si>
  <si>
    <t>แรงโน้มถ่วง ของมวลสาร</t>
  </si>
  <si>
    <t>แรงโน้มถ่วงเพิ่มขึ้นอย่างมาก ทำให้มวลสารยุบตัวลงเรื่อยๆ จน ความดันและอุณหภูมิสูงขึ้นอย่างรุนแรง</t>
  </si>
  <si>
    <t>กระบวนการยุบตัวของแก๊สและฝุ่นภายใต้แรงโน้มถ่วง ทำให้อุณหภูมิและความดันที่แกนกลางสูงพอจนเกิด ปฏิกิริยานิวเคลียร์ฟิวชันของไฮโดรเจนเป็นฮีเลียม</t>
  </si>
  <si>
    <t>สมดุลอุทกสถิต (Hydrostatic equilibrium) ซึ่งเป็นสภาวะสมดุลระหว่างแรงโน้มถ่วงที่พยายามดึงมวลของดาวให้ยุบตัวเข้าสู่ศูนย์กลาง กับแรงดันแก๊สและแรงดันจากรังสีที่ผลักดันออกด้านนอก เกิดจากปฏิกิริยา นิวเคลียร์ฟิวชัน ในแก่นดาว ซึ่งสร้างพลังงานและความร้อนมหาศาล ทำให้เกิดแรงดันต้านทานแรงโน้มถ่วงได้ และเมื่อมีแรงดันภายในเพียงพอที่จะรักษาน้ำหนักของชั้นดาวทั้งหมดไว้ ดาวฤกษ์ก็จะคง</t>
  </si>
  <si>
    <t xml:space="preserve">ดาวฤกษ์ได้เกิดปฏิกิริยานิวเคลียร์ฟิวชัน (การหลอมรวมนิวเคลียส) ขึ้นแล้วที่แก่นกลาง ทำให้เกิดการปลดปล่อยพลังงานมหาศาลและอยู่ในสภาวะ สมดุลสถิต (hydrostatic equilibrium) ขณะที่ดาวฤกษ์ก่อนเกิดยังคงอยู่ในช่วงของการยุบตัวด้วยแรงโน้มถ่วง ซึ่งยังไม่มีปฏิกิริยานิวเคลียร์ฟิวชันเกิดขึ้น แต่มีอุณหภูมิและความดันที่แก่นกลางสูงขึ้นเรื่อยๆ จนพร้อมที่จะเริ่มปฏิกิริยา. </t>
  </si>
  <si>
    <t>เมฆโมเลกุล หรือ เนบิวลา</t>
  </si>
  <si>
    <t xml:space="preserve">พลังงานในดาวฤกษ์คือ ปฏิกิริยานิวเคลียร์ฟิวชัน (Nuclear Fusion) </t>
  </si>
  <si>
    <t>Star</t>
  </si>
  <si>
    <t xml:space="preserve">มวลสารที่รวมตัวกันจนเกิดเป็นดาวฤกษ์
Step 1: ระบุมวลสารเริ่มต้น
มวลสารที่รวมตัวกันจนเกิดเป็นดาวฤกษ์คือ แก๊สและฝุ่นในเนบิวลา ซึ่งส่วนใหญ่ประกอบด้วยไฮโดรเจนและฮีเลียม
Answer:มวลสารที่รวมตัวกันจนเกิดเป็นดาวฤกษ์คือ แก๊สและฝุ่นในเนบิวลา
</t>
  </si>
  <si>
    <t>แรงที่ทำให้มวลสารภายในเนบิวลาเกิดการยุบตัวรวมกันคือ แรงโน้มถ่วง</t>
  </si>
  <si>
    <t xml:space="preserve">บริเวณที่มวลสารยุบตัวรวมกันและมีความหนาแน่นมากขึ้น จะเกิดการเปลี่ยนแปลงดังนี้:
อุณหภูมิสูงขึ้น: เมื่อมวลสารยุบตัวลง แรงโน้มถ่วงจะเปลี่ยนพลังงานศักย์โน้มถ่วงเป็นพลังงานความร้อน ทำให้อุณหภูมิของบริเวณนั้นสูงขึ้นอย่างมากความดันเพิ่มขึ้น: การรวมตัวกันของมวลสารทำให้ปริมาตรลดลง ส่งผลให้ความดันภายในบริเวณนั้นเพิ่มสูงขึ้นการก่อตัวของโปรโตสตาร์: เมื่ออุณหภูมิและความดันถึงจุดวิกฤต มวลสารที่ยุบตัวจะก่อตัวเป็น "โปรโตสตาร์" ซึ่งเป็นดาวฤกษ์ก่อนเกิด
</t>
  </si>
  <si>
    <t>ดาวฤกษ์ก่อนเกิดจะสามารถพัฒนากลายเป็นดาวฤกษ์ จะต้องเกิดกระบวนการ ปฏิกิริยาฟิวชันนิวเคลียร์ (Nuclear Fusion) ที่บริเวณ แกนกลางของโปรโตสตาร์ (Core of the Protostar) ซึ่งเป็นบริเวณที่มีอุณหภูมิและความดันสูงมากพอที่จะทำให้ธาตุไฮโดรเจนหลอมรวมกันเป็นฮีเลียมและปลดปล่อยพลังงานออกมา</t>
  </si>
  <si>
    <t>สมดุลอุทกสถิต (Hydrostatic Equilibrium) เป็นสมดุลระหว่าง แรงโน้มถ่วง ที่ดึงเข้าสู่ศูนย์กลาง กับ แรงดันจากความร้อน ที่เกิดจากการหลอมรวมนิวเคลียร์ในแก่นดาวฤกษ์ที่ผลักออกด้านนอก ทำให้ดาวฤกษ์มีขนาดและความสว่างคงที่</t>
  </si>
  <si>
    <t>ดาวฤกษ์แตกต่างจากดาวฤกษ์ก่อนเกิดตรงที่ ดาวฤกษ์มีการหลอมรวมนิวเคลียร์ (Nuclear Fusion) เกิดขึ้นในแก่นกลางอย่างต่อเนื่อง ซึ่งเป็นแหล่งกำเนิดพลังงานที่ทำให้ดาวฤกษ์เปล่งแสงและความร้อนออกมาได้ ในขณะที่ดาวฤกษ์ก่อนเกิดยังไม่มีปฏิกิริยานี้เกิดขึ้น</t>
  </si>
  <si>
    <t>ดาวฤกษ์ที่เกิดขึ้นใหม่มักเกิดขึ้นในบริเวณที่มี เมฆแก๊สและฝุ่นหนาแน่น เช่น ใน แขนกังหันของกาแล็กซี หรือในบริเวณที่เรียกว่า เนบิวลา (Nebulae) ซึ่งเป็นแหล่งกำเนิดดาวฤกษ์</t>
  </si>
  <si>
    <t>ดาวฤกษ์สร้างพลังงานและปลดปล่อยแสงสว่างออกมาได้ด้วยกระบวนการที่เรียกว่า ปฏิกิริยาเทอร์โมนิวเคลียร์ฟิวชัน หรือ ปฏิกิริยาฟิวชัน </t>
  </si>
  <si>
    <t>เมฆก๊าซและฝุ่น (Nebula)
	•	ดาวฤกษ์เกิดจาก เมฆก๊าซไฮโดรเจนและฝุ่นคอสมิก ที่มีความหนาแน่นสูง</t>
  </si>
  <si>
    <t>การยุบตัวของเมฆ (Gravitational Collapse)
	•	แรงโน้มถ่วงทำให้เมฆยุบตัวเข้าหาจุดศูนย์กลาง
	•	เกิด ความหนาแน่นและอุณหภูมิสูงขึ้น</t>
  </si>
  <si>
    <t>แฝงดาว (Protostar)
	•	เมฆที่ยุบตัวกลายเป็น แฝงดาว
	•	แกนกลางร้อนขึ้นแต่ยังไม่มีการสังเคราะห์นิวเคลียร์
	4.	การเริ่มสังเคราะห์นิวเคลียร์ (Nuclear Fusion Ignition)
	•	เมื่ออุณหภูมิและความดันเพียงพอ ไฮโดรเจนเริ่มรวมตัวเป็นฮีเลียม
	•	ปล่อยพลังงาน ทำให้ดาวเริ่มส่องแสง</t>
  </si>
  <si>
    <t>ดาวหลัก (Main Sequence Star)
	•	ดาวเข้าสู่ ระยะดาวหลัก
	•	อยู่ในสมดุลไฮโดรสแตติกระหว่างแรงโน้มถ่วงและแรงดันจากการสังเคราะห์นิวเคลียร์
	•	ดาวสามารถอยู่ในระยะนี้ได้นับล้านถึงพันล้านปี ขึ้นอยู่กับมวล</t>
  </si>
  <si>
    <t>เอกภพมี ก๊าซไฮโดรเจนเป็นส่วนใหญ่ และมี ก๊าซฮีเลียม ฝุ่นคอสมิก และธาตุหนักบางส่วน ซึ่งรวมตัวกันด้วย แรงโน้มถ่วง จนเกิดเป็น ดาวฤกษ์.</t>
  </si>
  <si>
    <t>แรงที่ทำให้มวลสารภายในเนบิวลายุบตัวรวมกันคือ แรงโน้มถ่วง</t>
  </si>
  <si>
    <t>ยุบตัว → ความหนาแน่นสูง → อุณหภูมิและความดันสูง → แฝงดาว → จุดเริ่มต้นสังเคราะห์นิวเคลียร์.</t>
  </si>
  <si>
    <t>ดาวฤกษ์ก่อนเกิด (Protostar) จะพัฒนากลายเป็นดาวฤกษ์จริงได้ ต้องเกิดกระบวนการสังเคราะห์นิวเคลียร์ไฮโดรเจนเป็นฮีเลียม
	•	บริเวณ: แกนกลางของแฝงดาว (Protostar)
	•	เงื่อนไข: อุณหภูมิและความดันสูงเพียงพอ ทำให้นิวเคลียสของไฮโดรเจนรวมตัวเป็นฮีเลียม ปล่อยพลังงานออกมา
	•	หลังจากกระบวนการนี้เกิดขึ้น ดาวจะเข้าสู่ ระยะดาวหลัก (Main Sequence Star) และส่องแสงได้อย่างมั่นคง.</t>
  </si>
  <si>
    <t>แรงโน้มถ่วงดึงเข้ากลาง = แรงดันจากนิวเคลียร์ผลักออก → ดาวมีขนาดและความสว่างคงที่.</t>
  </si>
  <si>
    <t>ดาวฤกษ์ก่อนเกิด → กำลังพัฒนายังไม่ส่องสว่างจากนิวเคลียร์
ดาวฤกษ์ → มีการสังเคราะห์นิวเคลียร์, ขนาดและความสว่างคงที่</t>
  </si>
  <si>
    <t>ดาวฤกษ์ที่เกิดขึ้นใหม่มักเกิดขึ้นใน เนบิวลา (Nebula) หรือ เมฆก๊าซและฝุ่นอวกาศหนาแน่น โดยเฉพาะใน บริเวณแขนก้นหอยของกาแล็กซีเกลียว ที่มีแก๊สไฮโดรเจนและฝุ่นมาก เพราะแรงโน้มถ่วงสามารถทำให้มวลสารยุบตัวเกิดดาวใหม่ได้ง่าย.</t>
  </si>
  <si>
    <t>กระบวนการที่สร้างพลังงานของดาวฤกษ์และทำให้ดาวปลดปล่อยพลังงานและแสงได้ คือ การสังเคราะห์นิวเคลียร์ไฮโดรเจนเป็นฮีเลียม (Nuclear Fusion of Hydrogen into Helium)
	•	เกิดขึ้น ภายในแกนกลางของดาวฤกษ์
	•	ไฮโดรเจนรวมตัวเป็นฮีเลียม ปล่อย พลังงานจำนวนมากในรูปแสง ความร้อน และรังสีแม่เหล็กไฟฟ้า
	•	พลังงานนี้ทำให้ดาวมี ความสว่างคงที่และขนาดคงที่.</t>
  </si>
  <si>
    <t>ภาพที่แสดงคือ เนบิวลาหัวม้า (Horsehead Nebula</t>
  </si>
  <si>
    <t xml:space="preserve">เนบิวลา (Nebula) คือ เมฆขนาดมหึมาที่ประกอบด้วยฝุ่นและก๊าซในอวกาศ ซึ่งมักจะเป็นแหล่งกำเนิดของดาวฤกษ์ดวงใหม่ </t>
  </si>
  <si>
    <t>ภาพนี้แสดงถึง หลุมดำมวลยิ่งยวด (Supermassive Black Hole) ที่อยู่ใจกลางกาแล็กซี</t>
  </si>
  <si>
    <t>ภาพที่แสดงคือ ปรากฏการณ์สุริยุปราคา</t>
  </si>
  <si>
    <t xml:space="preserve">แรงดึงดูดเพิ่มสูงขึ้น ทำให้เกิดการยุบตัวลงอย่างต่อเนื่องภายใต้แรงโน้มถ่วง ส่งผลให้ ความดันและอุณหภูมิภายในบริเวณใจกลางสูงขึ้น จนนำไปสู่การเกิดปฏิกิริยานิวเคลียร์ฟิวชัน (สำหรับดาวฤกษ์) หรือการรวมตัวของสสารจนกลายเป็นวัตถุขนาดใหญ่ เช่น ดาวเคราะห์ หรือดาวฤกษ์. </t>
  </si>
  <si>
    <t xml:space="preserve">การ ยุบตัวภายใต้แรงโน้มถ่วง ในบริเวณ เนบิวลา (เมฆก๊าซและฝุ่น) จนแกนกลางมีความหนาแน่นและร้อนพอที่จะจุดชนวน ปฏิกิริยานิวเคลียร์ฟิวชัน หลอมไฮโดรเจนเป็นฮีเลียม ทำให้เกิดพลังงานและความร้อนคงที่ จนดาวฤกษ์เข้าสู่สภาวะสมดุลและกลายเป็นดาวฤกษ์ที่สมบูรณ์ในลำดับหลัก. </t>
  </si>
  <si>
    <t>สมดุลไฮโดรสแตติก (Hydrostatic Equilibrium) ซึ่งเป็นสภาวะสมดุลระหว่าง แรงโน้มถ่วง ที่ดึงสสารเข้าสู่ศูนย์กลางของดาว และ แรงดันภายใน ที่เกิดจากปฏิกิริยานิวเคลียร์ฟิวชันในแก่นดาว แรงดันจากแก๊สที่ร้อนจัดและก๊าซร้อนจะพุ่งออกนอกดาว ดันต้านแรงโน้มถ่วงที่พยายามทำให้ดาวพังทลาย</t>
  </si>
  <si>
    <t>องค์ประกอบทางเคมี และ มวลสาร ที่ก่อกำเนิด โดยดาวฤกษ์ก่อนเกิดส่วนใหญ่ประกอบด้วยธาตุเบา เช่น ไฮโดรเจนและฮีเลียมเท่านั้น</t>
  </si>
  <si>
    <t>เนบิวลา (Nebula</t>
  </si>
  <si>
    <t>ปฏิกิริยานิวเคลียร์ฟิวชัน หรือการหลอมนิวเคลียสของอะตอม</t>
  </si>
  <si>
    <t>แรงดึงดูดเพิ่มสูงขึ้น ทำให้เกิดการยุบตัวลงอย่างต่อเนื่องภายใต้แรงโน้มถ่วง ส่งผลให้ ความดันและอุณหภูมิภายในบริเวณใจกลางสูงขึ้น จนนำไปสู่การเกิดปฏิกิริยานิวเคลียร์ฟิวชัน (สำหรับดาวฤกษ์) หรือการรวมตัวของสสารจนกลายเป็นวัตถุขนาดใหญ่ เช่น ดาวเคราะห์ หรือดาวฤกษ์</t>
  </si>
  <si>
    <t>องค์ประกอบทางเคมี และ มวลสาร ที่ก่อกำเนิด</t>
  </si>
  <si>
    <t xml:space="preserve">โปรโตสตาร์ (Protostar)
</t>
  </si>
  <si>
    <t xml:space="preserve">ดาวฤกษ์กำเนิดใหม่ / การเริ่มฟิวชัน
</t>
  </si>
  <si>
    <t xml:space="preserve">ดาวฤกษ์เมนซีเควนซ์ (Main Sequence)
</t>
  </si>
  <si>
    <t xml:space="preserve">ก๊าซไฮโดรเจนและฮีเลียม รวมทั้งฝุ่นในอวกาศ
</t>
  </si>
  <si>
    <t xml:space="preserve">อุณหภูมิสูงขึ้นจนเกิดปฏิกิริยานิวเคลียร์ฟิวชัน กลายเป็นดาวฤกษ์
</t>
  </si>
  <si>
    <t xml:space="preserve">ต้องเกิดการยุบตัวของก๊าซและฝุ่นภายใต้แรงโน้มถ่วงในเนบิวลา
</t>
  </si>
  <si>
    <t>เป็นสมดุลระหว่างแรงโน้มถ่วงที่ดึงเข้าหาศูนย์กลาง กับแรงดันจากปฏิกิริยานิวเคลียร์ฟิวชันที่ดันออก</t>
  </si>
  <si>
    <t xml:space="preserve">ดาวฤกษ์ก่อนเกิดยังไม่มีปฏิกิริยานิวเคลียร์ฟิวชัน ส่วนดาวฤกษ์มีฟิวชันเกิดขึ้นแล้วและแผ่พลังงานออกมา
</t>
  </si>
  <si>
    <t xml:space="preserve">ในเนบิวลาหรือกลุ่มเมฆโมเลกุลยักษ์ (Molecular Cloud)
</t>
  </si>
  <si>
    <t>1.เนบิวลาก๊าซและฝุ่น 2.รวมตัวภายใต้แรงโน้มถ่วง 3.เกิดโปรโตสตาร์ 4. จุดฟิวชัน 5. กลายเป็นดาวฤกษ์ลำดับหลัก</t>
  </si>
  <si>
    <t>1.เนบิวลาก๊าซและฝุ่นรวมตัว
2.เกิดโปรโตสตาร์
3.จุดฟิวชันในแกนกลาง
4.กลายเป็นดาวฤกษ์ลำดับหลัก</t>
  </si>
  <si>
    <t xml:space="preserve">1.เนบิวลาก๊าซและฝุ่นรวมตัวภายใต้แรงโน้มถ่วง
2.ก๊าซและฝุ่นถูกบีบอัดจนเกิดโปรโตสตาร์
3.อุณหภูมิแกนกลางสูงพอ เกิดปฏิกิริยานิวเคลียร์ฟิวชัน
4.กลายเป็นดาวฤกษ์ลำดับหลักที่ส่องแสงมั่นคง
</t>
  </si>
  <si>
    <t xml:space="preserve">1.เนบิวลาก๊าซและฝุ่นรวมตัวภายใต้แรงโน้มถ่วง
2.ก๊าซและฝุ่นถูกบีบอัดจนเกิดโปรโตสตาร์
3.อุณหภูมิแกนกลางสูงพอ เกิดปฏิกิริยานิวเคลียร์ฟิวชัน
4.เข้าสู่ดาวฤกษ์ลำดับหลักที่ส่องสว่างมั่นคง
</t>
  </si>
  <si>
    <t>ก๊าซและฝุ่นในอวกาศโดยเฉพาะก๊าซไฮโดรเจนและฮีเลียม</t>
  </si>
  <si>
    <t>อุณหภูมิและความดันเพิ่มสูงขึ้น จนเกิดโปรโตสตาร์ และต่อมาจะจุดปฏิกิริยานิวเคลียร์ฟิวชัน</t>
  </si>
  <si>
    <t>ต้องเกิด ปฏิกิริยานิวเคลียร์ฟิวชันในแกนกลางของโปรโตสตาร์</t>
  </si>
  <si>
    <t>แรงโน้มถ่วงที่ดึงเข้าด้านในกับแรงดันจากพลังงานฟิวชันที่ดันออกด้านนอก</t>
  </si>
  <si>
    <t>ดาวฤกษ์ก่อนเกิดยังไม่เกิดฟิวชันในแกนกลางส่วนดาวฤกษ์จริงมีฟิวชันทำงาน ส่องแสงได้อย่างมั่นคง</t>
  </si>
  <si>
    <t>สสารระหว่างดาว ประกอบด้วยแก๊สและฝุ่นละอองในอวกาศ</t>
  </si>
  <si>
    <t>อุณหภูมิสูงขึ้น ความดันเพิ่มขึ้น เริ่มมีการหมุน ก่อตัวกลายเป็นโปรโตสตาร์</t>
  </si>
  <si>
    <t>ปฏิกิริยาเทอร์โมนิวเคลียร์แบบหลอมรวมตัว ที่แก่นกลางของดาวฤกษ์</t>
  </si>
  <si>
    <t>สมดุลอุทกสถิต คือ แรงโน้มถ่วงและแรงดันภายใน</t>
  </si>
  <si>
    <t>กระบวนการเกิดดาวฤกษ์เริ่มต้นจากเนบิวลา ซึ่งเป็นกลุ่มก๊าซและฝุ่นในอวกาศ เมื่อเนบิวลาเกิดการยุบตัวภายใต้แรงโน้มถ่วง จะทำให้เกิดการรวมตัวกันของมวลสารและอุณหภูมิภายในเพิ่มสูงขึ้น จนถึงจุดที่เกิดปฏิกิริยานิวเคลียร์ฟิวชันขึ้นที่แกนกลางของดาว จากนั้นดาวฤกษ์จะเข้าสู่ช่วงชีวิตหลัก โดยมีสมดุลระหว่างแรงโน้มถ่วงที่พยายามดึงเข้าหากันกับแรงดันที่เกิดจากปฏิกิริยานิวเคลียร์ฟิวชันที่พยายามดันออก</t>
  </si>
  <si>
    <t>กระบวนการเกิดดาวฤกษ์เริ่มต้นจากกลุ่มแก๊สและฝุ่นในอวกาศที่เรียกว่า เนบิวลา ซึ่งจะยุบตัวลงภายใต้แรงโน้มถ่วงของตัวเอง เมื่อยุบตัวลง อุณหภูมิและความดันที่แกนกลางจะเพิ่มขึ้นอย่างต่อเนื่อง จนกระทั่งถึงจุดที่อุณหภูมิและความดันสูงพอที่จะทำให้เกิดปฏิกิริยานิวเคลียร์ฟิวชัน โดยไฮโดรเจนจะหลอมรวมกันเป็นฮีเลียม ปฏิกิริยานี้จะปลดปล่อยพลังงานมหาศาลออกมา ทำให้ดาวฤกษ์ส่องแสงและมีความร้อนเกิดขึ้น นี่คือจุดที่ดาวฤกษ์ถือกำเนิดขึ้นอย่างสมบูรณ์</t>
  </si>
  <si>
    <t>กระบวนการเกิดดาวฤกษ์เริ่มต้นจากเนบิวลา ซึ่งเป็นเมฆขนาดใหญ่ของแก๊สและฝุ่นในอวกาศ</t>
  </si>
  <si>
    <t>กระบวนการเกิดดาวฤกษ์เริ่มต้นจาก เนบิวลา ซึ่งเป็นกลุ่มแก๊สและฝุ่นขนาดใหญ่ในอวกาศ</t>
  </si>
  <si>
    <t xml:space="preserve">สสารที่รวมตัวกันจนเกิดเป็นดาวฤกษ์คือแก๊สและฝุ่นในเนบิวลา ซึ่งส่วนใหญ่ประกอบด้วยไฮโดรเจนและฮีเลียม
</t>
  </si>
  <si>
    <t>แรงที่ทำให้มวลสารภายในเนบิวลาเกิดการยุบตัวรวมกันคือแรงโน้มถ่วง</t>
  </si>
  <si>
    <t>อุณหภูมิและความดันเพิ่มขึ้น
การก่อตัวของโครงสร้างใหม่
การเกิดปฏิกิริยานิวเคลียร์ฟิวชัน</t>
  </si>
  <si>
    <t>ดาวฤกษ์ก่อนเกิด (protostar) จะพัฒนากลายเป็นดาวฤกษ์ (star) ได้ จะต้องเกิดกระบวนการที่เรียกว่า ปฏิกิริยานิวเคลียร์ฟิวชัน (Nuclear Fusion) ขึ้นบริเวณ แก่นกลาง (Core) ของดาวฤกษ์ก่อนเกิด</t>
  </si>
  <si>
    <t>สมดุลของแรงภายในแก่นของดาวฤกษ์เกิดจาก แรงดันก๊าซและแรงแผ่รังสี ที่ดันออกสู่ภายนอก เท่ากับ แรงโน้มถ่วง ที่ดึงสสารเข้าหาแก่น ทำให้ดาวฤกษ์ รักษาขนาดและความสว่างคงที่</t>
  </si>
  <si>
    <t>ดาวฤกษ์เกิดแล้วสังเคราะห์พลังงานด้วยนิวเคลียร์ ส่วนดาวก่อนเกิดยังเป็นเมฆก๊าซและฝุ่น</t>
  </si>
  <si>
    <t>ดาวฤกษ์เกิดใหม่มักเกิดใน เนบิวลา หรือ ก๊าซและฝุ่นหนาแน่นในดิสก์กาแล็กซี</t>
  </si>
  <si>
    <t>ปฏิกริยารวมตัวของเนบิวลา</t>
  </si>
  <si>
    <t>กระบวนการก่อตัวดาวฤกษ์</t>
  </si>
  <si>
    <t>สมดุลระหว่างแรงโน้มถ่วงที่ดึงดาวเข้าหาศูนย์กลาง กับแรงดันจากปฏิกิริยานิวเคลียร์ภายในแกนกลางที่ดันออกมา ทำให้ดาวมีขนาดและความสว่างคงที่</t>
  </si>
  <si>
    <t xml:space="preserve">ดาวฤกษ์สว่างเพราะมีการหลอมรวมไฮโดรเจนเป็นฮีเลียม ในขณะที่ดาวฤกษ์ก่อนเกิด (Protostar) ยังไม่สว่างเต็มที่และไม่มีการหลอมรวมแกนกลาง
</t>
  </si>
  <si>
    <t xml:space="preserve">
เกิดในก้อนเมฆโมเลกุลเย็นหรือเนบิวลา</t>
  </si>
  <si>
    <t>ปฏิกิริยาหลอมรวมแกนกลาง (Nuclear Fusion)</t>
  </si>
  <si>
    <t>ขนาด (รัศมี) และ อุณหภูมิพื้นผิว ของดาวฤกษ์</t>
  </si>
  <si>
    <t xml:space="preserve">วิธีวัดความสว่างของดาว </t>
  </si>
  <si>
    <t>ดวงอาทิตย์อยู่ใกล้โลกมากกว่าดาวซิริอุสมาก</t>
  </si>
  <si>
    <t>เนบิวลาเป็นแหล่งกำเนิดของดาวฤกษ์ และเป็นที่ที่ดาวฤกษ์ดับสลายไปเช่นกัน</t>
  </si>
  <si>
    <t>เนื่องจากดาวฤกษ์มวลน้อยเผาผลาญเชื้อเพลิง (ไฮโดรเจน) ในอัตราที่ช้ากว่าดาวฤกษ์มวลมาก</t>
  </si>
  <si>
    <t>4.6 พันล้านปีแล้ว และมีอายุขัยโดยรวมประมาณ 1 หมื่นล้านปี</t>
  </si>
  <si>
    <t xml:space="preserve">ใช่ ธาตุต่าง ๆ บนโลกและในตัวเรามีความสัมพันธ์กับการวิวัฒนาการของดาวฤกษ์อย่างใกล้ชิด ธาตุหนักส่วนใหญ่บนโลก รวมถึงธาตุที่ประกอบเป็นร่างกายของเรา ล้วนเกิดขึ้นจากการสังเคราะห์นิวเคลียสภายในดาวฤกษ์ และถูกปลดปล่อยออกมาเมื่อดาวฤกษ์สิ้นอายุขัย </t>
  </si>
  <si>
    <t xml:space="preserve">ความส่องสว่างของดาวฤกษ์มี 2 แบบหลักๆ คือ ความส่องสว่างปรากฏ (Apparent Brightness) และ กำลังส่องสว่าง (Luminosity) แต่ปัจจัยที่มีผลต่อทั้งสองแบบคือ อุณหภูมิพื้นผิว และ รัศมี (ขนาด) ของดาวฤกษ์
​ปัจจัยและความสัมพันธ์ ​กำลังส่องสว่าง (Luminosity) คือพลังงานทั้งหมดที่ดาวฤกษ์ปล่อยออกมาในทุกทิศทางต่อหนึ่งหน่วยเวลา เป็นค่าคงที่ของดาวแต่ละดวง ไม่ขึ้นอยู่กับระยะทางจากผู้สังเกต กำลังส่องสว่างขึ้นอยู่กับ: ​
อุณหภูมิพื้นผิว (Surface Temperature): ยิ่งดาวฤกษ์มีอุณหภูมิพื้นผิวสูงเท่าไร ก็จะยิ่งมีกำลังส่องสว่างมากเท่านั้น ความสัมพันธ์นี้เป็นแบบแปรผันตรงอย่างมากตามกฎของสเตฟาน-โบลทซ์มานน์ (Stefan-Boltzmann Law) (L \propto T^4) ​ 
 รัศมี (Radius): ยิ่งดาวฤกษ์มีขนาดใหญ่ (รัศมีมาก) เท่าไร ก็จะยิ่งมีพื้นที่ผิวมากและมีกำลังส่องสว่างมากขึ้นเท่านั้น (L \propto R^2) ​
ความสัมพันธ์ระหว่างกำลังส่องสว่าง อุณหภูมิ และรัศมีแสดงได้ด้วยสมการ L = 4\pi R^2 \sigma T^4 โดยที่ L คือกำลังส่องสว่าง, R คือรัศมี, T คืออุณหภูมิ และ \sigma คือค่าคงที่ของสเตฟาน-โบลทซ์มานน์ 
​ความส่องสว่างปรากฏ (Apparent Brightness) คือพลังงานที่ดาวฤกษ์ปล่อยออกมาและมาถึงผู้สังเกตต่อหนึ่งหน่วยพื้นที่ มีหน่วยเป็นวัตต์ต่อตารางเมตร เป็นค่าที่มนุษย์มองเห็นและใช้โชติมาตรในการวัดความสว่าง ความส่องสว่างปรากฏขึ้นอยู่กับ: ​
กำลังส่องสว่าง (Luminosity): ยิ่งดาวฤกษ์มีกำลังส่องสว่างมาก ความสว่างปรากฏก็จะยิ่งมากตามไปด้วย ​
ระยะห่าง (Distance): ยิ่งดาวฤกษ์อยู่ห่างจากผู้สังเกตมากเท่าไร ความสว่างปรากฏก็จะยิ่งลดลงเท่านั้น ความสัมพันธ์นี้เป็นแบบ ผกผันกำลังสอง (Inverse-square law) (b = L / 4\pi d^2) หมายความว่าถ้าดาวอยู่ห่างออกไป 2 เท่า ความสว่างที่มองเห็นก็จะลดลงเหลือเพียง 1 ใน 4 เท่านั้น </t>
  </si>
  <si>
    <t xml:space="preserve">ต่างกันที่ ระยะทาง
โชติมาตรปรากฏ (Apparent Magnitude) ​คืออะไร? คือ ความสว่างของดาวที่เรามองเห็นจากโลกจริงๆ หรือพูดง่ายๆ คือความสว่างตามที่เราวัดได้จากตำแหน่งที่เรายืนอยู่บนโลก ​ปัจจัยที่เกี่ยวข้อง: ค่าโชติมาตรปรากฏขึ้นอยู่กับทั้ง กำลังส่องสว่างที่แท้จริง ของดาวและ ระยะทาง ที่ดาวดวงนั้นอยู่ห่างจากโลก 
​โชติมาตรสัมบูรณ์ (Absolute Magnitude) ​คืออะไร? คือ ความสว่างที่แท้จริงของดาว โดยตัดปัจจัยเรื่องระยะทางออกไป นักดาราศาสตร์กำหนดให้เป็นความสว่างที่ดาวดวงนั้นจะมี หากมันอยู่ห่างจากโลกในระยะทางมาตรฐาน 10 พาร์เซก (ประมาณ 32.6 ปีแสง) ​ประโยชน์: การใช้โชติมาตรสัมบูรณ์ทำให้นักดาราศาสตร์สามารถ เปรียบเทียบความสว่างที่แท้จริง ของดาวฤกษ์แต่ละดวงได้อย่างเป็นธรรม ไม่ว่าดาวดวงนั้นจะอยู่ใกล้หรือไกลจากโลกก็ตาม 
</t>
  </si>
  <si>
    <t>ดาวคาเพลลา (Capella)
พิจารณาจาก สีของดาว</t>
  </si>
  <si>
    <t xml:space="preserve">เพราะ ดวงอาทิตย์ อยู่ใกล้โลกมากที่สุด เพียงแค่ 8 นาทีแสงเท่านั้น ​ดาวซิริอุส อยู่ไกลออกไปถึง 8.6 ปีแสง หรือประมาณ 550,000 เท่าของระยะทางจากโลกถึงดวงอาทิตย์ </t>
  </si>
  <si>
    <t xml:space="preserve">เนบิวลา คือเมฆขนาดใหญ่ของแก๊สและฝุ่นในอวกาศ ซึ่งมีความสำคัญอย่างยิ่งต่อการกำเนิดและวิวัฒนาการของดาวฤกษ์
</t>
  </si>
  <si>
    <t xml:space="preserve">ดาวฤกษ์ที่มีมวลน้อยมีช่วงชีวิตที่ยาวนานกว่าดาวฤกษ์ที่มีมวลมาก เพราะมันเผาผลาญเชื้อเพลิงไฮโดรเจนในอัตราที่ช้ากว่า
</t>
  </si>
  <si>
    <t>ดวงอาทิตย์ของเรามีอายุประมาณ 4,600 ล้านปี แล้ว และคาดว่าจะอยู่ต่อไปได้อีกประมาณ 5,000 ล้านปี</t>
  </si>
  <si>
    <t xml:space="preserve">ธาตุต่างๆ บนโลกและในตัวเรา เกี่ยวข้องอย่างมาก กับวิวัฒนาการของดาวฤกษ์
กำเนิดธาตุในดาวฤกษ์ 
ดาวฤกษ์รุ่นแรก: เอกภพในยุคแรกเริ่มประกอบด้วยธาตุเบาเป็นหลัก ได้แก่ ไฮโดรเจน และ ฮีเลียม ซึ่งเป็นธาตุตั้งต้นในการก่อตัวของดาวฤกษ์รุ่นแรกๆ
การสร้างธาตุหนัก: ภายในแกนกลางของดาวฤกษ์จะเกิดปฏิกิริยานิวเคลียร์ฟิวชันเพื่อสร้างพลังงาน กระบวนการนี้จะเปลี่ยนไฮโดรเจนให้เป็นฮีเลียม และในดาวฤกษ์ที่มีมวลมาก ก็จะสามารถหลอมรวมธาตุที่หนักขึ้นไปเรื่อยๆ จนถึง เหล็ก
การกระจายธาตุสู่เอกภพ: เมื่อดาวฤกษ์มวลมากหมดอายุขัย มันจะระเบิดเป็น ซูเปอร์โนวา ซึ่งเป็นเหตุการณ์ที่รุนแรงมากจนสามารถสร้างธาตุที่หนักกว่าเหล็กได้ เช่น ทองคำ และ ยูเรเนียม การระเบิดนี้จะปลดปล่อยธาตุหนักทั้งหมดที่ดาวฤกษ์สร้างขึ้นออกสู่ห้วงอวกาศ 
</t>
  </si>
  <si>
    <t>อุณหภูมิพื้นผิว และ ขนาด ของดาวฤกษ์</t>
  </si>
  <si>
    <t>โชติมาตรปรากฏ คือ ระดับความสว่างของดาวที่วัดได้จากโลก ขึ้นอยู่กับระยะห่างของโลกกับดาว ส่วนโชติมาตรสัมบูรณ์ คือ ระดับความสว่างที่แท้จริงของดาว โดยคำนวณจากการสมมติให้ดาวอยู่ห่างจากโลกในระยะมาตรฐาน 10 พาร์เซก เพื่อเปรียบเทียบดาวฤกษ์ต่าง ๆ ได้อย่างเท่าเทียมกัน</t>
  </si>
  <si>
    <t>ดาวดวงแก้ว เพราะมีสีใกล้เคียงกับดวงอาทิตย์</t>
  </si>
  <si>
    <t>เพราะดวงอาทิตย์อยู่ใกล้โลกมากที่สุด</t>
  </si>
  <si>
    <t>เนบิวลาเป็นแหล่งกำเนิดดาวฤกษ์ โดยสสารฝุ่นและก๊าซในเนบิวลาจะยุบตัวลงเป็นดาวฤกษ์ดวงใหม่</t>
  </si>
  <si>
    <t>เนื่องจากดาวฤกษ์มวลน้อยเผาผลาญเชื้อเพลิงในอัตราที่ช้ากว่าดาวฤกษ์มวลมาก</t>
  </si>
  <si>
    <t xml:space="preserve"> ธาตุต่างๆ บนโลกและในตัวเรามีความสัมพันธ์กับวิวัฒนาการของดาวฤกษ์ เพราะก่อนที่จะเกิดดวงอาทิตย์ทุกอย่างก็เป็นฝุ่นอวกาศมาก่อน</t>
  </si>
  <si>
    <t xml:space="preserve">มวลของดาว กำหนด อุณหภูมิ และ รัศมี → ซึ่งทั้งสองอย่างนี้เป็นตัวกำหนด ความส่องสว่าง </t>
  </si>
  <si>
    <t xml:space="preserve">	•	โชติมาตรปรากฏ → สิ่งที่ ตาเรามองเห็นจริง ๆ จากโลก
	•	โชติมาตรสัมบูรณ์ → ความสว่าง แท้จริงของดาว โดยไม่ขึ้นกับระยะทาง</t>
  </si>
  <si>
    <t>เพราะระยะทางจากโลกถึงดวงอาทิตย์ใกล้กว่าดาวซิริอัส</t>
  </si>
  <si>
    <t>เป็นต้นกำเนิดของดาวฤกษ์</t>
  </si>
  <si>
    <t>ดาวฤกษ์มวลน้อยใช้พลังงานน้อยกว่าดาวฤกษ์มวลมาก</t>
  </si>
  <si>
    <t>ปัจจุบันอายุ 4.6พันล้านปี เหลืออายุประมาน5.4พันล้านปี</t>
  </si>
  <si>
    <t>เกี่ยวข้องโดยตรง
ธาตุหนัก (เช่น คาร์บอน ออกซิเจน เหล็ก แคลเซียม ฟอสฟอรัส ฯลฯ) ที่อยู่บนโลกและในตัวเราล้วนเกิดจากการสังเคราะห์นิวเคลียร์ในดาวฤกษ์ และถูกปลดปล่อยออกมาเมื่อดาวระเบิดเป็น ซูเปอร์โนวา หรือเมื่อเกิดการพัดออกของเนบิวลาดาวเคราะห์ → จึงพูดได้ว่า
“เราเกิดจากธาตุของดาวฤกษ์</t>
  </si>
  <si>
    <t>ความส่องสว่างของดาวฤกษ์ที่เรามองเห็นจากโลกขึ้นอยู่กับ 2 ปัจจัยหลักคือ ความสว่างที่แท้จริง (luminosity) ของดาว และ ระยะทาง จากดาวถึงโลก.
ความสว่างที่แท้จริง (luminosity): ดาวฤกษ์แต่ละดวงมีขนาดและอุณหภูมิที่แตกต่างกัน ดาวที่มีขนาดใหญ่และร้อนกว่าจะเปล่งแสงได้มากกว่า
ระยะทาง: แสงจากดาวจะลดความเข้มลงตามระยะทางที่ไกลออกไป ยิ่งดาวอยู่ใกล้โลกมากเท่าไหร่ก็จะยิ่งดูสว่างมากขึ้นเท่านั้น</t>
  </si>
  <si>
    <t>โชติมาตรปรากฏ (Apparent Magnitude) คือค่าที่บอกความสว่างของดาวที่เราเห็นจากโลก โดยขึ้นอยู่กับทั้งความสว่างที่แท้จริงและระยะทาง ยิ่งดาวสว่างมากค่าโชติมาตรจะยิ่งน้อย
โชติมาตรสัมบูรณ์ (Absolute Magnitude) คือค่าที่บอกความสว่างที่แท้จริงของดาว โดยกำหนดให้ดาวทุกดวงอยู่ห่างจากโลกที่ระยะทางมาตรฐาน 10 พาร์เซก (ประมาณ 32.6 ปีแสง) เพื่อเปรียบเทียบความสว่างที่แท้จริงของดาวแต่ละดวงได้อย่างถูกต้อง</t>
  </si>
  <si>
    <t xml:space="preserve">พิจารณาจากข้อมูล สี ของดาวฤกษ์ โดยสีแดงจะมีอุณหภูมิต่ำสุด และสีน้ำเงินจะมีอุณหภูมิสูงสุด ดวงอาทิตย์มีสีเหลือง ดังนั้นดาวฤกษ์ที่มีสีเหลืองจะมีความใกล้เคียงมากที่สุด
</t>
  </si>
  <si>
    <t xml:space="preserve">เพราะดวงอาทิตย์อยู่ ใกล้โลกมากกว่า ดาวซิริอัสมาก ความสว่างที่มองเห็นจากโลก (โชติมาตรปรากฏ) ขึ้นอยู่กับทั้งกำลังส่องสว่างที่แท้จริง (โชติมาตรสัมบูรณ์) และระยะห่างจากผู้สังเกต แม้ว่าดาวซิริอัสจะมีกำลังส่องสว่างมากกว่าดวงอาทิตย์ แต่เนื่องจากอยู่ไกลมาก ความสว่างที่ปรากฏจึงน้อยกว่า
</t>
  </si>
  <si>
    <t>เนบิวลาเป็นแหล่งกำเนิดของดาวฤกษ์ เนบิวลาคือกลุ่มเมฆขนาดใหญ่ของแก๊สและฝุ่นในอวกาศ เมื่อส่วนหนึ่งของเนบิวลายุบตัวลงด้วยแรงโน้มถ่วง จะเกิดการก่อตัวของดาวฤกษ์ดวงใหม่ขึ้น นอกจากนี้ ดาวฤกษ์ที่ตายแล้วบางดวงก็สามารถทิ้งซากไว้เป็นเนบิวลาได้เช่นกัน</t>
  </si>
  <si>
    <t>ดาวฤกษ์ที่มีมวลน้อยจะ ใช้เชื้อเพลิงไฮโดรเจนอย่างช้าๆ ในการเกิดปฏิกิริยานิวเคลียร์ฟิวชันเพื่อสร้างพลังงาน ทำให้มีช่วงชีวิตที่ยาวนานกว่า ในทางกลับกัน ดาวฤกษ์ที่มีมวลมากจะมีแรงโน้มถ่วงภายในสูงกว่า ทำให้เกิดแรงดันและอุณหภูมิสูงขึ้น ซึ่งเร่งอัตราการเกิดปฏิกิริยานิวเคลียร์ให้เร็วขึ้นและใช้เชื้อเพลิงหมดเร็วกว่ามาก ส่งผลให้มีอายุสั้นกว่า</t>
  </si>
  <si>
    <t>ดวงอาทิตย์ของเรามีอายุประมาณ 4.6 พันล้านปี และนักวิทยาศาสตร์คาดการณ์ว่าจะมีอายุขัยอีกประมาณ 5 พันล้านปี ก่อนจะเริ่มเข้าสู่ช่วงสุดท้ายของชีวิต</t>
  </si>
  <si>
    <t xml:space="preserve">เกี่ยวข้อง ธาตุส่วนใหญ่บนโลกและในร่างกายเรามีความเกี่ยวข้องโดยตรงกับวิวัฒนาการของดาวฤกษ์ โดยกระบวนการนี้เรียกว่า การสังเคราะห์นิวเคลียสของดาวฤกษ์ (Stellar Nucleosynthesis)
กระบวนการสังเคราะห์นิวเคลียส
ในตอนแรกเริ่มของเอกภพ มีเพียงธาตุเบาอย่างไฮโดรเจนและฮีเลียมเป็นส่วนใหญ่
ดาวฤกษ์ทำหน้าที่เหมือนเตาหลอมนิวเคลียร์ขนาดใหญ่ ที่เผาผลาญเชื้อเพลิงไฮโดรเจนเป็นฮีเลียมผ่านปฏิกิริยาฟิวชัน ซึ่งเป็นแหล่งพลังงานที่ทำให้ดาวฤกษ์ส่องแสง
เมื่อดาวฤกษ์ที่มีมวลมากเผาผลาญไฮโดรเจนหมดไป จะเริ่มเผาผลาญฮีเลียมเป็นธาตุที่หนักขึ้น เช่น คาร์บอนและออกซิเจน และจะสร้างธาตุที่หนักขึ้นเรื่อยๆ ไปจนถึง เหล็ก
เมื่อดาวฤกษ์มวลมหาศาลสิ้นอายุขัย จะเกิดการระเบิดครั้งใหญ่ที่เรียกว่า ซูเปอร์โนวา (Supernova) ซึ่งมีแรงอัดและอุณหภูมิสูงมหาศาล ทำให้เกิดการสังเคราะห์ธาตุที่หนักกว่าเหล็ก เช่น ทองคำ ยูเรเนียม และเงิน
การระเบิดนี้จะพ่นธาตุต่างๆ ที่สร้างขึ้นในดาวฤกษ์ออกสู่ห้วงอวกาศ และธาตุเหล่านี้จะกลายเป็นวัตถุดิบในการก่อกำเนิดดาวฤกษ์และระบบสุริยะรุ่นใหม่ รวมถึงดาวเคราะห์อย่างโลกของเราด้วย
ดังนั้น ธาตุต่างๆ ที่ประกอบเป็นโลก อากาศ และแม้กระทั่งร่างกายของเรา เช่น คาร์บอน ออกซิเจน ไนโตรเจน และเหล็ก ล้วนมาจาก เศษซากของดาวฤกษ์รุ่นก่อนๆ ที่เคยมีชีวิตและตายไปแล้วในอดีต จึงเป็นที่มาของคำกล่าวที่ว่า "เราทุกคนล้วนเป็นผงธุลีจากดวงดาว" </t>
  </si>
  <si>
    <t>ความส่องสว่างปรากฎและความส่องสว่างสัมบูรณ์</t>
  </si>
  <si>
    <t xml:space="preserve">โชติมาตรปรากฏคือค่าความสว่างของดาวตามที่เรามองเห็นจากโลก เป็นค่าที่ขึ้นอยู่กับระยะทาง ยิ่งดาวอยู่ใกล้โลกเท่าไหร่ก็จะยิ่งดูสว่างมากขึ้น
โชติมาตรสัมบูรณ์คือค่าความสว่างที่แท้จริงของดาว โดยเป็นการคำนวณจากสมมติฐานว่านำดาวทุกดวงมาวางไว้ในระยะห่างมาตรฐานจากโลกคือ 10 พาร์เซก </t>
  </si>
  <si>
    <t>สีและอุณหภูมิของดาวคาเพลลาใกล้เคียงกับดวงอาทิตย์มากที่สุด</t>
  </si>
  <si>
    <t>เพราะดวงอาทิตย์อยู่ใกล้กับโลกมากกว่า</t>
  </si>
  <si>
    <t xml:space="preserve">แหล่งกำเนิดและซากที่เหลือจากการตายของดาวฤกษ์
</t>
  </si>
  <si>
    <t>ดาวฤกษ์ที่มีมวลน้อยมีช่วงชีวิตที่ยาวนานกว่าดาวฤกษ์ที่มีมวลมากเพราะใช้เชื้อเพลิงในอัตราที่น้อยกว่า</t>
  </si>
  <si>
    <t>4,500ล้านปี</t>
  </si>
  <si>
    <t xml:space="preserve">เกี่ยว เพราะธาตุต่างๆอย่าง ไฮโดรเจน และฮีเลียมกลายเป็นธาตุ ที่มีมวลมากกว่าถือเป็นสิ่งขับเคลื่อนวิวัฒนาการของจักรวาล </t>
  </si>
  <si>
    <t>นันทัชพร  พันลำภักดิ์</t>
  </si>
  <si>
    <t xml:space="preserve">ความส่องสว่างของดาวฤกษ์  ขึ้นอยู่กับ ขนาด และ อุณหภูมิผิว ของดาวฤกษ์ ซึ่งเป็นปัจจัยหลักที่กำหนดกำลังส่องสว่างที่แท้จริงของดาว
</t>
  </si>
  <si>
    <t xml:space="preserve">โชติมาตรปรากฏและโชติมาตรสัมบูรณ์ต่างกันตรงที่ โชติมาตรปรากฏ เป็นค่าความสว่างของดาวที่เรามองเห็นจากโลกจริง ๆ ส่วน โชติมาตรสัมบูรณ์ เป็นค่าความสว่างที่แท้จริงของดาว โดยจินตนาการว่าดาวทุกดวงอยู่ห่างจากโลกในระยะทางมาตรฐานเดียวกัน
</t>
  </si>
  <si>
    <t xml:space="preserve">สีของดาว 
</t>
  </si>
  <si>
    <t xml:space="preserve">ดวงอาทิตย์อยู่ใกล้โลกมากกว่ามาก
</t>
  </si>
  <si>
    <t xml:space="preserve">เนบิวลาและดาวฤกษ์มีความสัมพันธ์กันอย่างใกล้ชิดในวงจรชีวิตของดาวฤกษ์ โดยเนบิวลาเป็นทั้งแหล่งกำเนิดและจุดจบของดาวฤกษ์
</t>
  </si>
  <si>
    <t xml:space="preserve">ดาวฤกษ์ที่มีมวลน้อยมีช่วงชีวิตที่ยาวนานกว่าดาวฤกษ์ที่มีมวลมาก เนื่องจากอัตราการเผาผลาญเชื้อเพลิงไฮโดรเจนที่แกนกลางแตกต่างกันอย่างมาก
</t>
  </si>
  <si>
    <t xml:space="preserve">ปัจจุบันดวงอาทิตย์ของเรามีอายุประมาณ 4.6 พันล้านปี และนักวิทยาศาสตร์คาดว่าจะมีอายุขัยในระยะปัจจุบัน อีกประมาณ 5 พันล้านปี ก่อนที่จะเริ่มเข้าสู่ระยะสุดท้ายของวงจรชีวิต
</t>
  </si>
  <si>
    <t xml:space="preserve">ใช่ เพราะธาตุต่างๆ บนโลกและในตัวเรามาจาก การวิวัฒนาการของดาวฤกษ์ โดยธาตุหนักส่วนใหญ่ถูกสร้างขึ้นจากการระเบิดของซูเปอร์โนวา </t>
  </si>
  <si>
    <t>รัศมีและอุณหภูมิพื้นผิว</t>
  </si>
  <si>
    <t>โชติมาตรปรากฏ คือระดับความสว่างที่ "เราเห็น" จากโลก โชติมาตรสัมบูรณ์คือระดับความสว่างที่แท้จริงของวัตถุนั้นๆ</t>
  </si>
  <si>
    <t>เพราะว่าเราอยู่ใกล้ดวงอาทิตย์มากกว่าดาวซิริอุสมาก</t>
  </si>
  <si>
    <t>เป็น แหล่งกำเนิดดาวฤกษ์ (เช่น เนบิวลาโอไรออน) และเป็น ซากที่หลงเหลือจากการสิ้นอายุขัยของดาวฤกษ์</t>
  </si>
  <si>
    <t>ดาวฤกษ์มวลมากมีแรงโน้มถ่วงสูงกว่า ทำให้แกนกลางของดาวมีอุณหภูมิสูงกว่า เกิดปฏิกิริยา นิวเคลียร์ฟิวชัน รุนแรงและรวดเร็วกว่า เผาผลาญเชื้อเพลิง (ไฮโดรเจน) อย่างสิ้นเปลืองมากกว่า</t>
  </si>
  <si>
    <t xml:space="preserve"> 4,500 ล้านปี </t>
  </si>
  <si>
    <t>ธาตุทุกชนิดที่มีมวลมากกว่าไฮโดรเจนและฮีเลียม ล้วนกำเนิดมาจากวิวัฒนาการของดาวฤกษ์</t>
  </si>
  <si>
    <t>ความส่องสว่างของดาวฤกษ์ ขึ้นอยู่กับอุณหภูมิพื้นผิวและขนาด ยิ่งดาวมีอุณหภูมิสูงและขนาดใหญ่ ความส่องสว่างก็จะยิ่งมาก</t>
  </si>
  <si>
    <t>โชติมาตรปรากฏวัดความสว่างที่มองเห็นได้จากโลก ซึ่งขึ้นอยู่กับระยะทางด้วย ส่วนโชติมาตรสัมบูรณ์วัดความสว่างที่แท้จริงของดาว โดยตัดปัจจัยเรื่องระยะทางออกไป ทำให้สามารถเปรียบเทียบดาวแต่ละดวงได้อย่างเป็นกลาง</t>
  </si>
  <si>
    <t>พิจารณาจาก สีของดาว เนื่องจากสีของดาวสัมพันธ์โดยตรงกับอุณหภูมิพื้นผิว ดาวฤกษ์ที่มีสีเหลืองจะมีอุณหภูมิใกล้เคียงกับดวงอาทิตย์ ซึ่งเป็นดาวฤกษ์สีเหลือง</t>
  </si>
  <si>
    <t>เพราะ ระยะทางดวงอาทิตย์อยู่ใกล้โลกมาก จึงทำให้เราเห็นสว่างกว่ามากแม้ว่าจะมีกำลังส่องสว่างที่แท้จริงน้อยกว่าดาวซิริอุสมากก็ตาม ความสว่างที่มองเห็นจากโลกจะลดลงอย่างมากเมื่อระยะทางเพิ่มขึ้น</t>
  </si>
  <si>
    <t>เนบิวลาคือแหล่งกำเนิดดาวฤกษ์ โดยเนบิวลาเป็นกลุ่มก๊าซและฝุ่นในอวกาศที่ยุบตัวภายใต้แรงโน้มถ่วง เกิดเป็นดาวฤกษ์ดวงใหม่</t>
  </si>
  <si>
    <t>เพราะดาวที่มีมวลน้อยจะ เผาผลาญเชื้อเพลิงในอัตราที่ช้ากว่า ดาวฤกษ์ที่มีมวลมากจะมีแรงโน้มถ่วงสูงมาก ทำให้เกิดปฏิกิริยานิวเคลียร์ฟิวชันอย่างรวดเร็วและรุนแรง จึงใช้เชื้อเพลิงหมดเร็วและมีอายุสั้นกว่าดาวมวลน้อยที่เผาผลาญเชื้อเพลิงอย่างช้าๆ</t>
  </si>
  <si>
    <t>ดวงอาทิตย์ของเรามีอายุประมาณ 4.6 พันล้านปี และจะมีอายุขัยเหลืออยู่อีกประมาณ 5 พันล้านปี ก่อนที่จะวิวัฒนาการเข้าสู่ช่วงสุดท้ายของชีวิต</t>
  </si>
  <si>
    <t>​ธาตุต่างๆ ที่เราพบเจอในชีวิตประจำวัน ไม่ว่าจะเป็นบนโลกหรือในร่างกายของเรา มีต้นกำเนิดมาจากกระบวนการที่เรียกว่า "นิวคลีโอซินทีสิส " ซึ่งเกิดขึ้นภายในดาวฤกษ์และระหว่างการระเบิดของซูเปอร์โนวาในแกนกลางของดาวฤกษ์จะมีการหลอมรวมไฮโดรเจนเป็นฮีเลียม จากนั้นก็สร้างธาตุที่หนักขึ้นเรื่อยๆ เช่น คาร์บอนและออกซิเจน แต่ธาตุที่มีน้ำหนักมากกว่าเหล็กส่วนใหญ่จะเกิดขึ้นเมื่อดาวฤกษ์มวลมากเกิดการระเบิดครั้งใหญ่ หรือที่เรียกว่า "ซูเปอร์โนวา" การระเบิดของซูเปอร์โนวาจะปลดปล่อยธาตุหนักเหล่านี้สู่ห้วงอวกาศ จากนั้นธาตุเหล่านี้จะรวมตัวกันเป็นเนบิวลา ซึ่งเป็นแหล่งกำเนิดของระบบสุริยะและดาวเคราะห์ รวมถึงโลกของเราและสิ่งมีชีวิตทั้งหมดบนโลก ดังนั้น ธาตุในร่างกายเราจึงเป็นส่วนหนึ่งของ “ฝุ่นดาว” นั่นเอง</t>
  </si>
  <si>
    <t>ขึ้นอยู่กับ ค่าโชติมาตร โดยมี 2 ค่าคือ
โชติมาตรปรากฏ
โชติมาตรสัมบูรณ์ 
โดยค่าโชติมาตรปรากฏขึ้นอยู่กับ ระยะทาง</t>
  </si>
  <si>
    <t>โชติมาตรปรากฏ คือ จะขึ่นกับระยะทาง
โชติมาตรสัมบูรณ์ คือ ความสว่างของตัวเอง</t>
  </si>
  <si>
    <t>ดาวซีรีอัส  สังเกตดูจาก สีผิวของดวงดาว</t>
  </si>
  <si>
    <t>เพราะดวงอาทิตย์ อยู่ใกล้โลกมากกว่าทำให้มี โชติมาตรปรากฎมากกว่า</t>
  </si>
  <si>
    <t>เป็นต้นกำเนิดของ ดาวฤกษ์</t>
  </si>
  <si>
    <t>เพราะใช้พลังงานน้อย</t>
  </si>
  <si>
    <t>ประมาณ 4 พันล้านปี  โดยมีอานุขัยอีกประมาณ 5 พันล้านปี</t>
  </si>
  <si>
    <t>ไม่เกี่ยวข้อง โดยดวงอาทิตย์เกิดจากไฮโดรเจน เเละ ฮีเลี่ยม</t>
  </si>
  <si>
    <t>ความส่องสว่างของดาวฤกษ์ที่เรามองเห็นจากโลกขึ้นอยู่กับปัจจัยหลัก 2 อย่าง คือ:
 * ความส่องสว่างที่แท้จริงของดาว: ขึ้นอยู่กับขนาดและอุณหภูมิผิวของดาว ดาวที่มีขนาดใหญ่และอุณหภูมิผิวสูงจะผลิตพลังงานและมีความส่องสว่างที่แท้จริงมากกว่า</t>
  </si>
  <si>
    <t>สัมบูรณ์ต่างกันอย่างไร
โชติมาตรปรากฏ (Apparent Magnitude) คือมาตรวัดความสว่างของวัตถุท้องฟ้าตามที่เรามองเห็นจากโลกจริงๆ ซึ่งจะขึ้นอยู่กับทั้งความส่องสว่างที่แท้จริงและระยะห่างของวัตถุนั้นจากโลก
โชติมาตรสัมบูรณ์ (Absolute Magnitude) คือมาตรวัดความส่องสว่างที่แท้จริงของวัตถุท้องฟ้า โดยสมมติให้ดาวทุกดวงอยู่ห่างจากโลกในระยะทางมาตรฐานเดียวกันคือ 10 พาร์เซก</t>
  </si>
  <si>
    <t>ดวงอาทิตย์ (-26.7);ดวงจันทร์เต็มดวง (-12.5);ดาวศุกร์ (-4.4);ดาวพฤหัสบดี (-2.7);ดาวซิริอัส (-1.46);ดาวไรเจล (0.12);ดาวคาเพลลา (0.09);ดาวเวกา (0.04);ดาวตานกอินทรี (0.77)</t>
  </si>
  <si>
    <t>ในฐานะเเหล่งกำเนิดขอบดาวฤกษ์</t>
  </si>
  <si>
    <t>เพราะมวลน้อยอายุขัยนานกว่า</t>
  </si>
  <si>
    <t>ดวงอาทิตย์มีอายุประมาณ 4.6 พันล้าน มีอายุขัยรวมประมาณ 10 พันล้านปี</t>
  </si>
  <si>
    <t>มีอายุขัยรวมประมาณ 10 พันล้านปี</t>
  </si>
  <si>
    <t>รัศมี
อุณหภูมิพื้นผิว
มวลของดาว
มวล → กำหนด อุณหภูมิแกนกลาง และความดัน → เร่งปฏิกิริยาฟิวชัน
อุณหภูมิ → ยิ่งสูง ดาวยิ่งแผ่พลังงานมาก (ตาม T⁴) → ดาวร้อนมักสว่างกว่าดาวเย็น แม้จะมีขนาดเล็กกว่า
รัศมี → ยิ่งใหญ่ ความส่องสว่างยิ่งมาก แม้ว่าอุณหภูมิอาจไม่สูงนัก (เช่น ดาวยักษ์แดง)</t>
  </si>
  <si>
    <t>โชติมาตรปรากฏ = เห็นสว่างแค่ไหนจากโลก
โชติมาตรสัมบูรณ์ = ดาวสว่างจริงแค่ไหน ถ้าอยู่ที่ระยะมาตรฐาน 10 พาร์เซก</t>
  </si>
  <si>
    <t>พิจารณาจาก สีของดาวฤกษ์ และ โชติมาตรสัมบูรณ์ (สีสะท้อนถึงอุณหภูมิผิว ถ้าคล้ายดวงอาทิตย์ = อุณหภูมิใกล้เคียงกัน)</t>
  </si>
  <si>
    <t>เพราะ ดวงอาทิตย์อยู่ใกล้โลกมากกว่าดาวซิริอัสมาก แสงที่มาถึงตามระยะทางจึงสว่างกว่ามาก แม้กำลังส่องสว่างจริงจะน้อยกว่า</t>
  </si>
  <si>
    <t>เนบิวลาเป็น แหล่งกําเนิดดาวฤกษ์ (ก๊าซและฝุ่นรวมตัวกันเกิดดาวดวงใหม่) และยังเป็น ซากของดาวฤกษ์ที่ระเบิด (supernova remnant)</t>
  </si>
  <si>
    <t>เพราะดาวฤกษ์มวลน้อย เผาผลาญเชื้อเพลิงไฮโดรเจนช้ากว่า ใช้พลังงานอย่างประหยัด ส่วนดาวมวลมากใช้เชื้อเพลิงเร็ว ทำให้อายุสั้นกว่า</t>
  </si>
  <si>
    <t>ปัจจุบันดวงอาทิตย์มีอายุประมาณ 4.6 พันล้านปี
ดวงอาทิตย์จะมีอายุขัยรวมประมาณ 10 พันล้านปี</t>
  </si>
  <si>
    <t>เกี่ยวข้องโดยตรง เพราะธาตุหนักเกินกว่าฮีเลียม เช่น คาร์บอน ออกซิเจน เหล็ก ฯลฯ เกิดจากกระบวนการ หลอมรวมในแกนดาวฤกษ์ และจากการระเบิดซูเปอร์โนวา
หลังจากดาวตาย ซากฝุ่นและก๊าซเหล่านี้กระจายออกไปในอวกาศ รวมตัวกันเป็นดาวเคราะห์และสิ่งมีชีวิต
 ดังนั้น ธาตุที่ประกอบเป็นโลกและร่างกายมนุษย์ ล้วนมีต้นกำเนิดจาก ดาวฤกษ์ในอดีต</t>
  </si>
  <si>
    <t>อุณหภูมิพื้นผิว (Surface Temperature) และ รัศมี (Radius) ของดาวฤกษ์เป็นหลัก</t>
  </si>
  <si>
    <t xml:space="preserve">โชติมาตรปรากฏ คือ ค่าความสว่างของดาวที่สังเกตเห็นได้จากโลก ซึ่งขึ้นอยู่กับความสว่างที่แท้จริงของดาวและระยะห่างจากโลก ส่วนโชติมาตรสัมบูรณ์ คือ ค่าความสว่างที่แท้จริงของดาว โดยสมมติว่าดาวนั้นอยู่ห่างจากโลกเป็นระยะทาง 10 พาร์เซก เพื่อใช้เปรียบเทียบความสว่างที่แท้จริงของดาวฤกษ์ต่างๆ 
</t>
  </si>
  <si>
    <t>สี ของดาวฤกษ์</t>
  </si>
  <si>
    <t>เพราะ ดวงอาทิตย์อยู่ใกล้โลกมาก</t>
  </si>
  <si>
    <t>เป็นทั้ง "แหล่งกำเนิด" และ "จุดจบ" ของดาวฤกษ์</t>
  </si>
  <si>
    <t xml:space="preserve">เพราะมีแรงกดดันในแกนกลางน้อยกว่า </t>
  </si>
  <si>
    <t>ดวงอาทิตย์มีอายุประมาณ 4.6 พันล้านปี และมีอายุขัยรวมประมาณ 1 หมื่นล้านปี</t>
  </si>
  <si>
    <t>ใช่ ธาตุทุกชนิดบนโลกและในตัวเราล้วนเกิดจากวิวัฒนาการของดาวฤกษ์</t>
  </si>
  <si>
    <t>อยู่กับ รัศมี (ขนาด) ของดาว และ อุณหภูมิพื้นผิวของดาวโดยมีความสัมพันธ์กันคือ ยิ่งดาวมีรัศมีใหญ่และมีอุณหภูมิสูงเท่าใด ดาวก็จะยิ่งส่องสว่างมากขึ้นเท่านั้น</t>
  </si>
  <si>
    <t xml:space="preserve">โชติมาตรปรากฏ คือ ค่าความสว่างของดาวที่ผู้สังเกตการณ์บนโลกมองเห็นจากตำแหน่งปัจจุบัน ส่วน โชติมาตรสัมบูรณ์ คือ ค่าความสว่างที่แท้จริงของดาวเมื่อนำดาวดวงนั้นมาอยู่ในตำแหน่งห่างจากโลก 10 พาร์เซก เพื่อเปรียบเทียบความสว่างของดาวฤกษ์แต่ละดวงได้อย่างเป็นธรรม </t>
  </si>
  <si>
    <t>ดาวคาเพลลามีสีเหลือง ซึ่งเป็นสีเดียวกับดวงอาทิตย์</t>
  </si>
  <si>
    <t>เพราะ โลกอยู่ใกล้ดวงอาทิตย์มากที่สุด</t>
  </si>
  <si>
    <t>เนบิวลาเป็นแหล่งกำเนิดของดาวฤกษ์ โดยก๊าซและฝุ่นในเนบิวลาจะรวมตัวกันด้วยแรงโน้มถ่วงจนเกิดเป็นดาวฤกษ์ดวงใหม่</t>
  </si>
  <si>
    <t xml:space="preserve">เพราะใช้เชื้อเพลิงนิวเคลียร์น้อยกว่าและมีปฏิกิริยาฟิวชันที่รุนแรงน้อยกว่า เมื่อเทียบกับดาวฤกษ์มวลมากที่ใช้เชื้อเพลิงอย่างสิ้นเปลืองด้วยอัตราที่สูงมาก ทำให้ดาวมวลมากมีอายุสั้นกว่า. </t>
  </si>
  <si>
    <t>4.6 พันล้านปี และคาดว่าจะมีอายุขัยรวมอีกประมาณ 10 พันล้านปี</t>
  </si>
  <si>
    <t xml:space="preserve">เกี่ยวเพราะส่วนใหญ่มีกำเนิดมาจากการวิวัฒนาการของดาวฤกษ์ </t>
  </si>
  <si>
    <t>ความส่องสว่างของดาวฤกษ์ขึ้นอยู่กับ
ขนาดของดาว (ยิ่งใหญ่ยิ่งส่องสว่างมาก)
อุณหภูมิพื้นผิว (ยิ่งร้อนยิ่งส่องสว่างมาก)
ระยะทางจากโลก (ใกล้ตาเรายิ่งดูสว่างม</t>
  </si>
  <si>
    <t xml:space="preserve">โชติมาตรปรากฏ = ความสว่างที่เรามองเห็นจากโลก (ขึ้นกับระยะทางด้วย)
โชติมาตรสัมบูรณ์ = ความสว่างแท้จริงของดาว หากอยู่ที่ระยะมาตรฐาน 10 พาร์เซก
</t>
  </si>
  <si>
    <t>เพราะ ดวงอาทิตย์อยู่ใกล้โลกมาก แม้จะส่องสว่างน้อยกว่าดาวซิริอัส แต่เมื่อมองจากโลกจึงเห็นสว่างกว่า</t>
  </si>
  <si>
    <t xml:space="preserve">เนบิวลาเป็น แหล่งก๊าซและฝุ่นที่เป็นต้นกำเนิดดาวฤกษ์ และเป็นเศษซากเมื่อดาวสิ้นอายุ
</t>
  </si>
  <si>
    <t xml:space="preserve">ดาวมวลน้อยใช้เชื้อเพลิงไฮโดรเจน ช้ากว่า ทำให้มีช่วงชีวิตยาวนานกว่าดาวมวลมากที่เผาไหม้เชื้อเพลิงเร็ว
</t>
  </si>
  <si>
    <t xml:space="preserve">ดวงอาทิตย์มีอายุประมาณ 4.6 พันล้านปี และจะมีอายุขัยรวมประมาณ 10 พันล้านปี → เหลืออีก ~5 พันล้านปี
</t>
  </si>
  <si>
    <t xml:space="preserve">ธาตุต่าง ๆ บนโลกและในตัวเรามีที่มาจาก กระบวนการนิวเคลียร์ฟิวชันในดาวฤกษ์ และการระเบิดซูเปอร์โนวา → ดาวฤกษ์คือแหล่งกำเนิดธาตุเกือบทั้งหมดในจักรวาล
</t>
  </si>
  <si>
    <t>ความส่องสว่าง ∝ ขนาด² × อุณหภูมิ⁴.</t>
  </si>
  <si>
    <t xml:space="preserve">	•	โชติมาตรปรากฏ = ความสว่างที่เรามองเห็น
	•	โชติมาตรสัมบูรณ์ = ความสว่างแท้จริงของดาว เทียบที่ระยะ 10 พาร์เซก</t>
  </si>
  <si>
    <t>ดวงจันทร์เต็มดวง (-12.5);ดาวพฤหัสบดี (-2.7);ดาวเวกา (0.04);ดาวคาเพลลา (0.09);ดาวศุกร์ (-4.4);ดาวตานกอินทรี (0.77);ดาวไรเจล (0.12);ดาวซิริอัส (-1.46);ดวงอาทิตย์ (-26.7)</t>
  </si>
  <si>
    <t>ดวงอาทิตย์เป็น ดาวชนิด G (G-type main sequence star) มีอุณหภูมิพื้นผิวประมาณ 5,800 K
	•	ดาวที่มี สีเหลืองคล้ายดวงอาทิตย์ และจัดอยู่ใน ประเภทสเปกตรัม G จะมีอุณหภูมิผิวใกล้เคียงดวงอาทิตย์มากที่สุด</t>
  </si>
  <si>
    <t xml:space="preserve"> ความสว่างที่เห็นจากโลกขึ้นอยู่กับกำลังส่องสว่างและระยะทาง ดาวใกล้สว่างกว่าดาวไกล แม้กำลังส่องสว่างน้อยกว่า.</t>
  </si>
  <si>
    <t>เนบิวลา = แหล่งเกิดดาวใหม่ และวัสดุจากดาวเก่าที่สามารถสร้างดาวรุ่นใหม่ได้.</t>
  </si>
  <si>
    <t>มวลน้อย → การเผาเชื้อเพลิงช้า → ชีวิตยาวกว่ามวลมาก.</t>
  </si>
  <si>
    <t>ปัจจุบัน ดวงอาทิตย์มีอายุประมาณ 4.6 พันล้านปี และคาดว่าจะมี อายุขัยอีกประมาณ 5 พันล้านปี ก่อนเข้าสู่ระยะยักษ์แดงและพัฒนาต่อไปเป็นดาวแคระขาว.</t>
  </si>
  <si>
    <t xml:space="preserve">
	1.	การสังเคราะห์นิวเคลียร์ในดาวฤกษ์
	•	ดาวฤกษ์สร้างธาตุ ไฮโดรเจน → ฮีเลียม → คาร์บอน → ออกซิเจน → ธาตุหนักขึ้น ตามมวลและอายุของดาว
	2.	ซูเปอร์โนวา (Supernova)
	•	ดาวมวลมากระเบิดปล่อยธาตุหนัก เช่น เหล็ก ทองแดง ทอง ไปยังอวกาศ
	•	ธาตุเหล่านี้รวมตัวกับเมฆก๊าซฝุ่นกลายเป็น ดาว ดวงจันทร์ ดาวเคราะห์ และสิ่งมีชีวิต
	3.	สรุปความสัมพันธ์
	•	ธาตุที่อยู่ในร่างกายเรา เช่น คาร์บอน ออกซิเจน ไนโตรเจน เหล็ก ถูกสร้างขึ้นในดาวฤกษ์
	•	กล่าวได้ว่า เราเกิดจาก “ฝุ่นดาว” (Stardust)</t>
  </si>
  <si>
    <t>ขึ้นอยู่กับ อุณหภูมิพื้นผิว (Surface Temperature) และ ขนาดของดาว (Size)</t>
  </si>
  <si>
    <t>โชติมาตรปรากฏ คือ ค่าความสว่างของดาวที่วัดได้จากโลก ซึ่งขึ้นอยู่กับระยะห่างระหว่างดาวกับโลก แต่โชติมาตรสัมบูรณ์ คือ ค่าความสว่างที่แท้จริงของดาว เมื่อคำนวณเสมือนว่าดาวอยู่ห่างจากโลก 10 พาร์เซก เพื่อให้สามารถเปรียบเทียบความสว่างที่แท้จริงของดาวแต่ละดวงได้</t>
  </si>
  <si>
    <t>แผนภาพ H-R (Hertzsprung-Russell Diagram) ซึ่งแสดงความสัมพันธ์ระหว่าง ความส่องสว่าง (Luminosity) ของดาวกับ อุณหภูมิพื้นผิว (Surface Temperature) หรือ ประเภทสเปกตรัม (Spectral Type)</t>
  </si>
  <si>
    <t>เพราะ ดวงอาทิตย์อยู่ใกล้โลกมากกว่าดาวซิริอัสมาก</t>
  </si>
  <si>
    <t>เนบิวลามีความสัมพันธ์อย่างใกล้ชิดกับดาวฤกษ์ในฐานะแหล่งกำเนิดและซากสุดท้ายของดาวฤกษ์</t>
  </si>
  <si>
    <t>เพราะใช้เชื้อเพลิงนิวเคลียร์น้อยกว่าและมีปฏิกิริยาฟิวชันที่รุนแรงน้อยกว่า เมื่อเทียบกับดาวฤกษ์มวลมากที่ใช้เชื้อเพลิงอย่างสิ้นเปลืองด้วยอัตราที่สูงมาก ทำให้ดาวมวลมากมีอายุสั้นกว่า</t>
  </si>
  <si>
    <t>นักดาราศาสตร์ได้คำนวณไว้ว่าดวงอาทิตย์มีอายุประมาณ 4,500 ล้านปี และจะยังคงแผ่พลังงานเช่นนี้ต่อไปอีก 5,000 ล้านปี ก่อนที่เชื้อเพลิงจะหมดลงและเผชิญกับการหมดอายุขัยอย่างสงบ</t>
  </si>
  <si>
    <t>ใช่ค่ะ ธาตุส่วนใหญ่บนโลกและในตัวเราเกิดจากวิวัฒนาการของดาวฤกษ์ โดยธาตุเบาอย่างไฮโดรเจนและฮีเลียมเกิดขึ้นหลัง Big Bang ส่วนธาตุที่หนักกว่า เช่น คาร์บอน ออกซิเจน เหล็ก และทองคำ ล้วนถูกสร้างขึ้นภายในดาวฤกษ์ผ่านกระบวนการ นิวคลีโอซินเธซิส ก่อนที่ดาวฤกษ์เหล่านั้นจะระเบิดเป็น ซูเปอร์โนวา และกระจายธาตุเหล่านี้ออกไปในอวกาศ จนกลายเป็นสสารตั้งต้นในการก่อกำเนิดดาวเคราะห์และสิ่งมีชีวิต</t>
  </si>
  <si>
    <t>มวลของดาวฤกษ์ อุณหภูมิพื้นผิว ขนาดรัศมี</t>
  </si>
  <si>
    <t>โชติมาตรปรากฏ = ความสว่างที่เราเห็นจากโลก 
โชติมาตรสัมบูรณ์ = ความสว่างที่แท้จริงของดาวหากอยู่ห่างออกไป 10 พาร์เซก</t>
  </si>
  <si>
    <t>พิจารณาจากสีของดาวฤกษ์โดยเลือกดาวคาเพลลา</t>
  </si>
  <si>
    <t>เพราะดาวมวลน้อยใช้เชื้อเพลิงช้ากว่า จึงมีอายุยืนยาวกว่าดาวมวลมาก</t>
  </si>
  <si>
    <t>ดวงอาทิตย์มีอายุประมาณ 4.6 พันล้านปี และจะมีอายุขัยอีกประมาณ 5 พันล้านปี</t>
  </si>
  <si>
    <t>ธาตุต่าง ๆ บนโลกและในตัวเรามีความเกี่ยวข้องกับวิวัฒนาการของดาวฤกษ์ เพราะเกิดจากการสร้างธาตุภายในดาวฤกษ์และการระเบิดซูเปอร์โนวาที่ทำให้ธาตุหนักแพร่กระจายออกมา</t>
  </si>
  <si>
    <t>กัญพัชญ์ ชัยลายข</t>
  </si>
  <si>
    <t>ความส่องสว่างขึ้นกับ อุณหภูมิผิว และ ขนาดดาว</t>
  </si>
  <si>
    <t>โชติมาตรปรากฏ = ความสว่างที่เห็นจากโลก, โชติมาตรสัมบูรณ์ = ความสว่างถ้าอยู่ห่าง 10 พาร์เซก</t>
  </si>
  <si>
    <t>พิจารณาจาก สีของดาวและเส้นสเปกตรัม เพราะบ่งบอกอุณหภูมิผิวของดาว</t>
  </si>
  <si>
    <t>เนบิวลาเป็น แหล่งกำเนิดดาวฤกษ์ ดาวเกิดจากการรวมตัวของก๊าซและฝุ่นในเนบิวลา</t>
  </si>
  <si>
    <t>เพราะดาวมวลน้อย เผาผลาญพลังงานช้ากว่าดาวมวลมาก จึงมีชีวิตยาวนานกว่า</t>
  </si>
  <si>
    <t>เกี่ยวข้อง เพราะ ธาตุหนักหลายชนิดเกิดจากปฏิกิริยานิวเคลียร์ในดาวฤกษ์ และถูกปล่อยสู่จักรวาลเมื่อดาวระเบิด เป็นแหล่งกำเนิดธาตุบนโลกและในตัวเรา</t>
  </si>
  <si>
    <t>ปัจจัย: มวลของดาว, อุณหภูมิพื้นผิว, รัศมีของดาว</t>
  </si>
  <si>
    <t>โชติมาตรปรากฏ (Apparent Magnitude): ความสว่างของดาวที่สังเกตจากโลก
โชติมาตรสัมบูรณ์ (Absolute Magnitude): ความสว่างแท้จริงของดาว หากอยู่ที่ระยะ 10 พาร์เซกจากโลก</t>
  </si>
  <si>
    <t>ดาวซิริอัสเพราะสีเดียวกัน</t>
  </si>
  <si>
    <t>เพราะใกล้กว่า</t>
  </si>
  <si>
    <t>เนบิวลาเป็นก้อนเมฆก๊าซและฝุ่นที่เป็นแหล่งกำเนิดดาวฤกษ์ ดาวฤกษ์เกิดขึ้นจากการยุบตัวของมวลสารภายในเนบิวลา</t>
  </si>
  <si>
    <t>เพราะดาวที่มวลน้อยเผาผลาญไฮโดรเจนช้า ใช้พลังงานน้อย ทำให้สามารถส่องสว่างได้นานกว่าดาวมวลมากที่เผาผลาญไฮโดรเจนเร็วและหมดอายุเร็ว</t>
  </si>
  <si>
    <t>ปัจจุบันดวงอาทิตย์ของเราอายุประมาณเท่าไร และจะมีอายุขัยอีกประมาณกี่ปี
อายุปัจจุบัน: ประมาณ 4.6 พันล้านปี
อายุขัยที่เหลือ: ประมาณ 5 พันล้านปี ก่อนจะเข้าสู่ระยะยักษ์แดงและสิ้นสุดวงจรชีวิต</t>
  </si>
  <si>
    <t>ธาตุหนักหลายชนิด เช่น คาร์บอน, ออกซิเจน, เหล็ก เกิดจากปฏิกิริยานิวเคลียร์ในดาวฤกษ์และซูเปอร์โนวา เมื่อดาวระเบิด ธาตุเหล่านี้แพร่กระจายออกมาในเอกภพ และรวมตัวเป็นดาวเคราะห์ รวมถึงสิ่งมีชีวิตบนโลกด้วย</t>
  </si>
  <si>
    <t>นายญาณวุฒิ อ่อนละมูล</t>
  </si>
  <si>
    <t>กลุ่มเมฆฝุ่นและแก๊สขนาดใหญ่ที่เรียกว่า เนบิวลาสุริยะ</t>
  </si>
  <si>
    <t>ก่อตัวขึ้นจากเนบิวลาสุริยะ (solar nebula) ซึ่งเป็นกลุ่มก๊าซและฝุ่นขนาดใหญ่ที่หมุนวนอยู่รอบดวงอาทิตย์ที่กำลังก่อตัว</t>
  </si>
  <si>
    <t>เนื่องจากอยู่ใกล้ดวงอาทิตย์ ทำให้มีอุณหภูมิสูงและลมสุริยะที่แรง ซึ่งพัดพาเอาแก๊สและฝุ่นเบาๆ ออกไป เหลือเพียงหินและโลหะที่หนักกว่าก่อตัวเป็นดาวเคราะห์หิน</t>
  </si>
  <si>
    <t>ดาวพฤหัสบดี (Jupiter), ดาวเสาร์ (Saturn), ดาวยูเรนัส (Uranus), และ ดาวเนปจูน (Neptune)</t>
  </si>
  <si>
    <t>ดาวเคราะห์น้อยจำนวนมาก ซึ่งเป็นวัตถุหินขนาดเล็กที่เหลือจากการก่อตัวของระบบสุริยะ</t>
  </si>
  <si>
    <t>การมีน้ำในสถานะของเหลว, การอยู่ในเขตที่เอื้อต่อการอยู่อาศัย (habitable zone หรือ Goldilocks zone), ชั้นบรรยากาศที่เหมาะสม, และอายุที่เหมาะสม</t>
  </si>
  <si>
    <t>ซูเปอร์โนวาเกิดจากดาวฤกษ์ขนาดใหญ่มวลมากสิ้นอายุและระเบิดอย่างรุนแรง</t>
  </si>
  <si>
    <t>เนบิวลาร้อน หรือกลุ่มก๊าซและฝุ่นอวกาศขนาดใหญ่ที่กำลังหมุนรอบตัวเอง</t>
  </si>
  <si>
    <t>แผ่นจานก่อกำเนิดดาวเคราะห์ ที่เย็นลงบางส่วน</t>
  </si>
  <si>
    <t>Kepler-452b เพราะมีอุณหภูมิและระยะห่างจากดาวฤกษ์ใกล้เคียงกับโลก</t>
  </si>
  <si>
    <t>Kepler-69c เพราะอุณหภูมิสูงเกินไปจนไม่เหมาะต่อการดำรงอยู่ของสิ่งมีชีวิต</t>
  </si>
  <si>
    <t>Trappist-1e, Kepler-452b, Gliese 667Cc เพราะมีอุณหภูมิและตำแหน่งอยู่ในเขตที่เอื้อต่อการมีน้ำในสถานะของเหลว</t>
  </si>
  <si>
    <t>เมฆฝุ่นและแก๊สขนาดใหญ่ที่เรียกว่า เนบิวลาสุริยะ</t>
  </si>
  <si>
    <t>ก่อตัวขึ้นจากเนบิวลาสุริยะ ซึ่งเป็นกลุ่มก๊าซและฝุ่นขนาดใหญ่ที่หมุนวนอยู่รอบดวงอาทิตย์ที่กำลังก่อตัว. แรงโน้มถ่วงดึงดูดสสารเหล่านี้เข้าหากัน ทำให้เกิดการยุบตัวและหมุนเร็วขึ้น</t>
  </si>
  <si>
    <t>เนื่องจากอยู่ใกล้ดวงอาทิตย์ ทำให้มีอุณหภูมิสูงและลมสุริยะที่แรง ซึ่งพัดพาเอาแก๊สและฝุ่นเบาๆ ออกไป เหลือเพียงหินและโลหะที่หนักกว่าก่อตัวเป็นดาวเคราะห์หิน ในขณะที่ดาวเคราะห์ชั้นนอกอยู่ไกลจากดวงอาทิตย์ ทำให้มีอุณหภูมิต่ำกว่าและแรงโน้มถ่วงที่มากกว่า ทำให้สามารถกักเก็บแก๊สและฝุ่นไฮโดรเจนและฮีเลียมไว้ได้ กลายเป็นดาวเคราะห์แก๊สยักษ์</t>
  </si>
  <si>
    <t>ดาวพฤหัสบดี , ดาวเสาร์, ดาวยูเรนัส, และ ดาวเนปจูน</t>
  </si>
  <si>
    <t>ดาวเคราะห์น้อยจำนวนมาก ซึ่งเป็นวัตถุหินขนาดเล็กที่เหลือจากการก่อตัวของระบบสุริยะ โดยส่วนใหญ่อยู่ระหว่างวงโคจรของดาวอังคารและดาวพฤหัสบดี นอกจากดาวเคราะห์น้อยแล้ว แถบนี้อาจมีเศษซากจากการก่อตัวของดาวเคราะห์และวัตถุขนาดเล็กอื่นๆ ด้วย</t>
  </si>
  <si>
    <t>วัตถุน้ำแข็ง</t>
  </si>
  <si>
    <t>การมีน้ำในสถานะของเหลว, อยู่ในระยะที่เหมาะสมจากดาวฤกษ์, มีชั้นบรรยากาศที่เหมาะสม, มีสนามแม่เหล็กที่แข็งแรง, และมีขนาดและมวลที่เหมาะสม</t>
  </si>
  <si>
    <t>เหตุการณ์ในภาพแสดงถึงการระเบิดของดาวฤกษ์ขนาดใหญ่ที่สิ้นอายุขัยแล้ว</t>
  </si>
  <si>
    <t>การกำเนิดระบบสุริยะ ซึ่งเป็นขั้นตอนหลังจากที่แก๊สและฝุ่นในเนบิวลาเริ่มยุบตัวและหมุน</t>
  </si>
  <si>
    <t>ขั้นตอนสุดท้ายของการกำเนิดระบบสุริยะ ซึ่งเป็นช่วงที่ดาวเคราะห์ต่างๆ เริ่มก่อตัวขึ้นอย่างสมบูรณ์</t>
  </si>
  <si>
    <t>ระบบสุริยะที่สมบูรณ์แล้วในปัจจุบัน ซึ่งประกอบด้วยดวงอาทิตย์เป็นศูนย์กลางและดาวเคราะห์ 8 ดวงที่โคจรอยู่รอบๆ</t>
  </si>
  <si>
    <t>Gliese 667C;Trappist-1;Kepler-452</t>
  </si>
  <si>
    <t>ดาวเคราะห์ Kepler-452b เพราะโคจรรอบดาวฤกษ์ชนิดเดียวกัน: Kepler-452bโคจรรอบ ดาวฤกษ์ชนิด G เหมือนกับโลกที่โคจรรอบดวงอาทิตย์ ซึ่งเป็นดาวฤกษ์ชนิด G เหมือนกัน</t>
  </si>
  <si>
    <t>Kepler-69c เพราะอุณหภูมิที่ไม่เหมาะสม สภาพบรรยากาศที่ไม่เอื้ออำนวย หรือการขาดน้ำในสถานะของเหลว</t>
  </si>
  <si>
    <t>Trappist-1e และ Kepler-452b เพราะพวกมันอยู่ในเขตที่เอื้อต่อการมีสิ่งมีชีวิต</t>
  </si>
  <si>
    <t>ระบบสุริยะของเราถือกำเนิดขึ้นจากกลุ่มเมฆขนาดใหญ่ของแก๊สและฝุ่นที่เรียกว่า "เนบิวลาสุริยะ" (Solar Nebula) เมื่อประมาณ 4.6 พันล้านปีก่อน</t>
  </si>
  <si>
    <t>ดวงอาทิตย์เกิดจากการที่มวลสารส่วนใหญ่ในเนบิวลาสุริยะ (ประมาณ 99.8%) ยุบตัวรวมกันที่ใจกลางภายใต้อิทธิพลของแรงโน้มถ่วง เมื่อความหนาแน่นและอุณหภูมิที่แก่นกลางสูงขึ้นจนถึงจุดที่สามารถจุดปฏิกิริยานิวเคลียร์ฟิวชันได้ ดาวฤกษ์ดวงใหม่ที่ชื่อว่า "ดวงอาทิตย์" จึงถือกำเนิดขึ้น</t>
  </si>
  <si>
    <t>ดาวเคราะห์ต่างๆ เกิดจากมวลสารที่เหลือจากการก่อตัวเป็นดวงอาทิตย์ ซึ่งโคจรอยู่รอบๆ ในลักษณะของจานหมุน ฝุ่นและแก๊สในจานหมุนนี้เริ่มเกาะกลุ่มกันเป็นก้อนเล็กๆ และค่อยๆ พอกพูนมวลสารจนมีขนาดใหญ่ขึ้นเรื่อยๆ กลายเป็นดาวเคราะห์ในที่สุด กระบวนการนี้เรียกว่า "การพอกพูนมวล" (Accretion)</t>
  </si>
  <si>
    <t>เนื่องจากอุณหภูมิใกล้ดวงอาทิตย์สูงมาก สสารที่ระเหยง่ายอย่างน้ำแข็งและแก๊สจึงไม่สามารถควบแน่นเป็นของแข็งได้ มีเพียงสสารที่มีจุดหลอมเหลวสูงอย่างหินและโลหะเท่านั้นที่คงอยู่ได้ จึงก่อตัวเป็น ดาวเคราะห์หิน (Terrestrial Planets) ขนาดเล็กในเขตชั้นใน
ในทางกลับกัน บริเวณที่ไกลจากดวงอาทิตย์ออกไปมีอุณหภูมิต่ำกว่ามาก ทำให้สสารที่ระเหยง่ายสามารถควบแน่นเป็นก้อนน้ำแข็งขนาดใหญ่ได้ ก้อนน้ำแข็งเหล่านี้มีมวลมากพอที่จะดึงดูดแก๊สไฮโดรเจนและฮีเลียมซึ่งมีปริมาณมหาศาลในเนบิวลาไว้รอบๆ จนกลายเป็น ดาวเคราะห์แก๊สยักษ์ (Gas Giants) ในเขตชั้นนอก</t>
  </si>
  <si>
    <t>นักดาราศาสตร์แบ่งเขตบริวารของดวงอาทิตย์ออกเป็น 4 เขต หลักๆ ได้แก่:
เขตดาวเคราะห์ชั้นใน (Inner Planets): ประกอบด้วยดาวเคราะห์หิน
เขตดาวเคราะห์น้อย (Asteroid Belt): อยู่ระหว่างดาวอังคารและดาวพฤหัสบดี
เขตดาวเคราะห์ชั้นนอก (Outer Planets): ประกอบด้วยดาวเคราะห์แก๊สยักษ์
เขตของวัตถุพ้นดาวเนปจูน (Trans-Neptunian Objects): เป็นที่อยู่ของแถบไคเปอร์และเมฆออร์ต</t>
  </si>
  <si>
    <t>ประกอบด้วยดาวเคราะห์ 4 ดวงคือ:
ดาวพฤหัสบดี (Jupiter)
ดาวเสาร์ (Saturn)
ดาวยูเรนัส (Uranus)
ดาวเนปจูน (Neptune)</t>
  </si>
  <si>
    <t>ประกอบด้วย ดาวเคราะห์น้อย (Asteroids) ซึ่งเป็นก้อนหินและโลหะขนาดต่างๆ จำนวนมากที่โคจรรอบดวงอาทิตย์</t>
  </si>
  <si>
    <t>เขตนี้อยู่บริเวณขอบนอกสุดของระบบสุริยะ ประกอบด้วย 2 ส่วนหลักคือ:
แถบไคเปอร์ (Kuiper Belt): เป็นแหล่งของดาวหางคาบสั้น ประกอบด้วยวัตถุน้ำแข็งจำนวนมาก
เมฆออร์ต (Oort Cloud): เป็นทรงกลมที่ห่อหุ้มระบบสุริยะไว้ เป็นแหล่งของดาวหางคาบยาว ประกอบด้วยก้อนน้ำแข็งจำนวนมหาศาล</t>
  </si>
  <si>
    <t xml:space="preserve">ดาวเคราะห์ที่อาจเอื้อต่อการดำรงชีวิต (Habitable Planet) ควรมีสมบัติสำคัญดังนี้:
มีน้ำในสถานะของเหลว: ต้องโคจรอยู่ใน "เขตเอื้อชีวิต" (Habitable Zone) ซึ่งเป็นระยะห่างที่พอเหมาะจากดาวฤกษ์ ทำให้อุณหภูมิไม่ร้อนหรือเย็นจนเกินไป
มีชั้นบรรยากาศที่เหมาะสม: ชั้นบรรยากาศช่วยรักษาอุณหภูมิให้คงที่ ป้องกันรังสีอันตราย และมีแก๊สที่จำเป็นต่อสิ่งมีชีวิต
มีสนามแม่เหล็ก: ช่วยป้องกันลมสุริยะและรังสีคอสมิกที่เป็นอันตรายต่อสิ่งมีชีวิต
มีองค์ประกอบทางเคมีที่เหมาะสม: ต้องมีธาตุพื้นฐานสำหรับการสร้างสารอินทรีย์ เช่น คาร์บอน ไฮโดรเจน ไนโตรเจน และออกซิเจน
มีขนาดและมวลที่พอเหมาะ: เพื่อให้มีแรงโน้มถ่วงที่สามารถรักษาชั้นบรรยากาศไว้ได้
</t>
  </si>
  <si>
    <t>เนบิวลาสุริยะ (Solar Nebula)
นี่คือขั้นตอนเริ่มต้น ซึ่งระบบสุริยะเป็นเพียงกลุ่มเมฆหมุนวนขนาดมหึมาของแก๊สและฝุ่นที่เรียกว่า "เนบิวลาสุริยะ" แรงโน้มถ่วงเริ่มทำให้มวลสารในเนบิวลายุบตัวลง</t>
  </si>
  <si>
    <t>การกำเนิดดวงอาทิตย์และจานดาวเคราะห์ก่อนเกิด (Protostar and Protoplanetary Disk)
เมื่อเนบิวลายุบตัว มวลสารส่วนใหญ่จะมารวมกันที่ใจกลาง ทำให้เกิดความดันและอุณหภูมิสูงมากจนก่อกำเนิดเป็นดาวฤกษ์ก่อนเกิด (โปรโตสตาร์) ซึ่งก็คือดวงอาทิตย์ในระยะแรกเริ่ม ส่วนมวลสารที่เหลือจะแผ่ออกเป็นจานหมุนรอบๆ เรียกว่า "จานดาวเคราะห์ก่อนเกิด"</t>
  </si>
  <si>
    <t xml:space="preserve">การก่อตัวของดาวเคราะห์ (Planet Formation)
ในจานดาวเคราะห์ก่อนเกิด ฝุ่นและหินเริ่มเกาะกลุ่มกันด้วยไฟฟ้าสถิตและแรงโน้มถ่วง กลายเป็นก้อนวัตถุขนาดใหญ่ขึ้นเรื่อยๆ เรียกว่า "ดาวเคราะห์น้อย" (Planetesimals) วัตถุเหล่านี้จะพุ่งชนและรวมตัวกันจนกลายเป็นดาวเคราะห์ในที่สุด
</t>
  </si>
  <si>
    <t>ระบบสุริยะในปัจจุบัน (The Solar System) หลังจากผ่านไปหลายล้านปี วงโคจรต่างๆ ก็เริ่มชัดเจนขึ้น ที่ใจกลางมีดวงอาทิตย์เป็นดาวฤกษ์หลัก และมีดาวเคราะห์ต่างๆ โคจรอยู่รอบๆ อย่างเป็นระบบ กลายเป็นระบบสุริยะที่สมบูรณ์อย่างที่เราเห็นในปัจจุบัน</t>
  </si>
  <si>
    <t>ดาวเคราะห์นอกระบบสุริยะที่มีมวลใกล้เคียงกับโลกมากที่สุดคือ Trappist-1e (0.609 มวลโลก) เพราะมีค่ามวลใกล้เคียงกับ 1.0 ของมวลโลกมากกว่าตัวเลือกอื่น ๆ</t>
  </si>
  <si>
    <t>ดาวเคราะห์นอกระบบสุริยะที่ไม่สามารถมีสิ่งมีชีวิตอยู่ได้คือ Trappist-1b และ Kepler-452
Trappist-1b ไม่สามารถมีสิ่งมีชีวิตอยู่ได้เพราะอยู่ใกล้กับดาวฤกษ์ของมันมากเกินไป ทำให้อุณหภูมิพื้นผิวสูงถึง 125 องศาเซลเซียส ซึ่งร้อนเกินไปสำหรับสิ่งมีชีวิตส่วนใหญ่
Kepler-452 ไม่สามารถมีสิ่งมีชีวิตอยู่ได้เพราะมีอุณหภูมิพื้นผิวสูงถึง 265 องศาเซลเซียส ซึ่งสูงกว่าจุดเดือดของน้ำมาก ทำให้ไม่สามารถมีน้ำในสถานะของเหลวได้</t>
  </si>
  <si>
    <t>ดาวเคราะห์นอกระบบสุริยะที่สามารถมีสิ่งมีชีวิตอยู่ได้คือ Gliese 667Cc และ Kepler-69c
Gliese 667Cc สามารถมีสิ่งมีชีวิตอยู่ได้ เพราะโคจรอยู่ในเขตเอื้ออาศัยได้ (Habitable Zone) ของดาวฤกษ์ของมัน ทำให้อุณหภูมิเหมาะสมที่น้ำจะคงสภาพเป็นของเหลวได้
Kepler-69c สามารถมีสิ่งมีชีวิตอยู่ได้ เพราะโคจรอยู่ในเขตเอื้ออาศัยได้ (Habitable Zone) ของดาวฤกษ์ของมันเช่นกัน และมีมวลใกล้เคียงกับโลก ทำให้มีโอกาสที่จะมีชั้นบรรยากาศและน้ำในสถานะของเหลวอยู่บนพื้นผิวได้</t>
  </si>
  <si>
    <t>ระบบสุริยะมีต้นกำเนิดมาจากเนบิวลาสุริยะ (solar nebula) ซึ่งเป็นกลุ่มแก๊สและฝุ่นขนาดใหญ่ที่หมุนวน</t>
  </si>
  <si>
    <t>ดวงอาทิตย์เกิดจากการยุบตัวของเนบิวลาสุริยะ ภายใต้แรงโน้มถ่วง แรงกดดันและความร้อนในแกนกลางเพิ่มขึ้นจนสูงมากพอที่จะเกิดปฏิกิริยานิวเคลียร์ฟิวชัน ทำให้กำเนิดดวงอาทิตย์ขึ้นมา</t>
  </si>
  <si>
    <t>ดาวเคราะห์เกิดขึ้นจากสสารที่เหลือจากการก่อตัวของดวงอาทิตย์ ซึ่งรวมตัวกันเป็นจานพอกพูนมวล (protoplanetary disk) และค่อยๆ เกาะกลุ่มกันภายใต้แรงโน้มถ่วง จนกลายเป็นดาวเคราะห์</t>
  </si>
  <si>
    <t>ในบริเวณใกล้ดวงอาทิตย์ซึ่งมีอุณหภูมิสูง สสารที่ระเหยง่าย เช่น แก๊สและน้ำแข็ง จะถูกความร้อนจากดวงอาทิตย์พัดพาออกไป เหลือเพียงสสารที่มีจุดหลอมเหลวสูง เช่น หินและโลหะ ทำให้เกิดดาวเคราะห์หินขึ้นมา ส่วนในบริเวณที่ไกลจากดวงอาทิตย์ซึ่งมีอุณหภูมิต่ำ สสารที่ระเหยง่ายสามารถรวมตัวกันได้ และมีมวลมากพอที่จะดึงดูดแก๊สไว้ ทำให้เกิดดาวเคราะห์แก๊สขนาดใหญ่</t>
  </si>
  <si>
    <t>เขตบริวารของดวงอาทิตย์แบ่งเป็น 4 เขตหลัก ได้แก่
1.เขตดาวเคราะห์ชั้นใน (Inner Planets Zone)
2.เขตดาวเคราะห์น้อย (Asteroid Zone)
3.เขตดาวเคราะห์ชั้นนอก (Outer Planets Zone)
4.เขตดงดาวหาง (Comet Zone)</t>
  </si>
  <si>
    <t>เขตดาวเคราะห์ชั้นนอกประกอบด้วยดาวเคราะห์แก๊ส 4 ดวง ได้แก่ ดาวพฤหัสบดี ดาวเสาร์ ดาวยูเรนัส และดาวเนปจูน</t>
  </si>
  <si>
    <t>เขตดาวเคราะห์น้อยส่วนใหญ่ประกอบด้วยดาวเคราะห์น้อย (asteroids) ซึ่งเป็นเศษหินและโลหะขนาดเล็กที่โคจรรอบดวงอาทิตย์ และอาจมีดาวเคราะห์แคระบางดวง เช่น ดาวซีรีส (Ceres)</t>
  </si>
  <si>
    <t>เขตดงดาวหางหรือดงดาวหางไคเปอร์ (Kuiper Belt) ประกอบด้วยวัตถุประเภทน้ำแข็งจำนวนมาก รวมถึงดาวเคราะห์แคระบางดวง เช่น ดาวพลูโต และดาวหางคาบสั้น (short-period comets)</t>
  </si>
  <si>
    <t>ดาวเคราะห์ที่เอื้อต่อการดำรงชีวิตควรมีสมบัติหลักดังนี้:
1.อยู่ในเขตที่สิ่งมีชีวิตอาศัยอยู่ได้ (habitable zone): ระยะห่างจากดาวฤกษ์ที่ทำให้น้ำสามารถคงสภาพเป็นของเหลวบนพื้นผิวได้
2.มีชั้นบรรยากาศที่เหมาะสม: มีบรรยากาศที่ช่วยกักเก็บความร้อน ป้องกันรังสีอันตรายจากอวกาศ และมีแก๊สที่จำเป็นต่อการหายใจ
3.มีสนามแม่เหล็ก: ช่วยป้องกันลมสุริยะและรังสีคอสมิก
4.มีน้ำในสถานะของเหลว: น้ำเป็นองค์ประกอบสำคัญของสิ่งมีชีวิต
5.มีความเสถียรของวงโคจร: วงโคจรที่ไม่เบี่ยงเบนมากเกินไป ช่วยให้สภาพอากาศและอุณหภูมิคงที่</t>
  </si>
  <si>
    <t>รูปนี้แสดงถึง เนบิวลาสุริยะ (solar nebula) ซึ่งเป็นกลุ่มแก๊สและฝุ่นขนาดใหญ่ที่หมุนวนอย่างช้าๆ ภายใต้แรงโน้มถ่วง เนบิวลานี้เป็นวัตถุดิบตั้งต้นสำหรับการก่อตัวของระบบสุริยะทั้งหมด</t>
  </si>
  <si>
    <t>กลุ่มแก๊สและฝุ่นในเนบิวลาเริ่มยุบตัวเข้าสู่ศูนย์กลางเนื่องจากแรงโน้มถ่วง ทำให้แกนกลางของเนบิวลามีความหนาแน่นและร้อนขึ้นเรื่อยๆ ขณะที่ส่วนที่หมุนวนรอบนอกแผ่ออกเป็นจานแบนๆ ที่เรียกว่า "จานพอกพูนมวล" (protoplanetary disk)</t>
  </si>
  <si>
    <t>ในจานพอกพูนมวล เศษสสารต่างๆ ที่โคจรอยู่เริ่มชนกันและรวมตัวกันเป็นก้อนที่ใหญ่ขึ้นเรื่อยๆ ซึ่งในที่สุดจะกลายเป็นดาวเคราะห์น้อยและดาวเคราะห์ ทำให้เห็นเป็นวงแหวนหลายวงรอบๆ แกนกลางที่กำลังก่อตัวเป็นดวงอาทิตย์</t>
  </si>
  <si>
    <t>แกนกลางของจานพอกพูนมวลมีความหนาแน่นและความร้อนสูงมากพอที่จะเกิดปฏิกิริยานิวเคลียร์ฟิวชันและกลายเป็น ดวงอาทิตย์ ในขณะเดียวกัน ดาวเคราะห์ต่างๆ ก็ได้ก่อตัวขึ้นอย่างสมบูรณ์แล้วในวงโคจรของตัวเอง ทำให้เกิดระบบสุริยะที่มีดวงอาทิตย์เป็นศูนย์กลางและมีดาวเคราะห์บริวารโคจรอยู่โดยรอบ</t>
  </si>
  <si>
    <t>Kepler-452b
เหตุผล: จากข้อมูลในตาราง ดาวเคราะห์ Kepler-452b โคจรรอบดาวฤกษ์ชนิดสเปกตรัม G ซึ่งคล้ายคลึงกับดวงอาทิตย์ มีระยะห่างจากดาวฤกษ์ 1.046 AU ซึ่งใกล้เคียงกับโลกที่ 1.0 AU และมีอุณหภูมิพื้นผิวเฉลี่ย 265 เคลวิน ซึ่งใกล้เคียงกับโลกที่ 288 เคลวิน ทำให้เป็นดาวเคราะห์ที่มีลักษณะใกล้เคียงกับโลกมากที่สุดในแง่ของสภาพที่เอื้อต่อการมีน้ำในสถานะของเหลว</t>
  </si>
  <si>
    <t>Kepler-69c
เหตุผล: ดาวเคราะห์ Kepler-69c มีอุณหภูมิพื้นผิวเฉลี่ยสูงถึง 573 เคลวิน ซึ่งสูงมากเกินไปสำหรับสิ่งมีชีวิตที่เรารู้จัก และน้ำไม่สามารถคงสภาพเป็นของเหลวได้ในอุณหภูมิขนาดนี้</t>
  </si>
  <si>
    <t>Kepler-452b และ Gliese 667Cc
เหตุผล: ทั้งสองดวงนี้มีอุณหภูมิพื้นผิวเฉลี่ยใกล้เคียงกับอุณหภูมิของโลก (288 เคลวิน) ซึ่งอยู่ในช่วงที่น้ำสามารถคงสภาพเป็นของเหลวได้บนพื้นผิว ทำให้มีศักยภาพที่จะมีสิ่งมีชีวิตอาศัยอยู่ได้</t>
  </si>
  <si>
    <t>เกิดจากการรวมตัวของกลุ่มแก๊สและฝุ่นอวกาศที่เรียกว่า เนบิวลาสุริยะ (solar nebula) ซึ่งหมุนวนอยู่รอบดาวฤกษ์ที่กำลังก่อตัว (ในกรณีของเราคือดวงอาทิตย์) แรงโน้มถ่วงทำให้เนบิวลายุบตัวและเกิดการหมุน มวลส่วนใหญ่รวมตัวกันเป็นดวงอาทิตย์ ส่วนที่เหลือแบนลงเป็นแผ่นจานหมุนรอบดวงอาทิตย์ ซึ่งเรียกว่า จานดาวเคราะห์ก่อนเกิด ภายในจานนี้ อนุภาคฝุ่นและแก๊สชนและรวมตัวกัน กลายเป็นดาวเคราะห์น้อย (planetesimals) ซึ่งเป็นก้อนวัตถุขนาดใหญ่ขึ้น</t>
  </si>
  <si>
    <t xml:space="preserve">เนื่องจากบริเวณที่พวกมันก่อตัวขึ้นนั้นมีอุณหภูมิสูง ทำให้วัสดุที่เป็นหินและโลหะสามารถรวมตัวกันได้ ในขณะที่ดาวเคราะห์ชั้นนอกเป็นดาวเคราะห์แก๊สเพราะบริเวณที่พวกมันก่อตัวขึ้นนั้นมีอุณหภูมิต่ำกว่า ทำให้ก๊าซไฮโดรเจนและฮีเลียมสามารถรวมตัวกันได้ </t>
  </si>
  <si>
    <t>เขตดาวเคราะห์ชั้นใน, แถบดาวเคราะห์น้อย, เขตดาวเคราะห์ชั้นนอก, และเขตดาวหาง</t>
  </si>
  <si>
    <t>วัตถุขนาดเล็กที่เป็นน้ำแข็งและหิน</t>
  </si>
  <si>
    <t>การมีน้ำในสถานะของเหลว, อุณหภูมิที่เหมาะสม, บรรยากาศที่เอื้อต่อการหายใจ, และมีแหล่งพลังงานที่เพียงพอ</t>
  </si>
  <si>
    <t>แก๊สและฝุ่นในจานหมุนเริ่มแยกตัวเป็นวงแหวน ๆ รอบดวงอาทิตย์
• วงแหวนเหล่านี้คือแหล่งกำเนิดของดาวเคราะห์และวัตถุท้องฟ้าอื่น ๆ
สสารในแต่ละวงแหวนจะเริ่มเกาะตัวรวมกันเป็นก้อนใหญ่ขึ้นเรื่อย</t>
  </si>
  <si>
    <t>แสดงให้เห็นถึง เนบิวลาสุริยะ (Solar Nebula) ซึ่งเป็นกลุ่มแก๊ส และฝุ่นขนาดใหญ่ที่หมุนวนช้าๆ และยุบตัวลงด้วยแรงโน้มถ่วงของตัวเอง - ซึ่งเป็นจุดเริ่มต้นของกระบวนการ</t>
  </si>
  <si>
    <t>แสดงให้เห็นถึงกลุ่มฝุ่นและแก๊สที่ยุบตัวลงจนแบนราบเป็นรูป จานหรือ จานดาวเคราะห์ก่อนเกิด (Protoplanetary Disk) โดยมี ศูนย์กลางที่หนาแน่นขึ้นและร้อนจัดกลายเป็นดวงอาทิตย์ในที่สุด ส่วน สสารที่อยู่รอบนอกเริ่มจับตัวรวมกันกลายเป็นดาวเคราะห์</t>
  </si>
  <si>
    <t>ดาวอังคาร แม้ว่าดาวศุกร์จะอยู่ใกล้โลกและมีขนาดและมวลใกล้เคียงกับโลก แต่สภาวะแวดล้อมบนดาวศุกร์นั้นแตกต่างจากโลกอย่างมากดาวอังคารนั้นมีความใกล้เคียงมากกว่าในหลายๆด้าน</t>
  </si>
  <si>
    <t>ดาวเคราะห์นอกระบบสุริยะส่วนใหญ่ที่ไม่สามารถมีสิ่งมีชีวิตอาศัยอยู่ได้คือ ดาวเคราะห์แก๊สยักษ์และดาวเคราะห์น้ำแข็งยักษ์ เช่น ดาวพฤหัสบดี, ดาวเสาร์, ดาวยูเรนัส, และดาวเนปจูนในระบบสุริยะของเรา. เหตุผลหลักๆ คือ ดาวเคราะห์เหล่านี้ไม่มีพื้นผิวแข็งที่มั่นคงสำหรับสิ่งมีชีวิตที่จะอาศัยอยู่ และบรรยากาศส่วนใหญ่ประกอบด้วยแก๊สที่ไม่เอื้อต่อการดำรงชีวิต</t>
  </si>
  <si>
    <t>ดาวเคราะห์นอกระบบสุริยะที่อาจมีสิ่งมีชีวิตอาศัยอยู่ได้คือ K2-18b. ดาวเคราะห์ดวงนี้เป็นดาวเคราะห์นอกระบบสุริยะประเภท "ซูเปอร์เอิร์ธ" (Super-Earth) โคจรรอบดาวฤกษ์แคระแดง K2-18. เหตุผลที่ K2-18b มีความน่าสนใจคือ การค้นพบไอน้ำในชั้นบรรยากาศ รวมถึงโมเลกุลที่มีคาร์บอน เช่น มีเทนและคาร์บอนไดออกไซด์. นอกจากนี้ ยังมีการคาดการณ์ว่าอาจพบโมเลกุลไดเมทิลซัลไฟด์ (dimethyl sulfide) ซึ่งบนโลกส่วนใหญ่ผลิตโดยแพลงก์ตอนพืชในทะเล</t>
  </si>
  <si>
    <t>ระบบสุริยะมีต้นกำเนิดมาจาก เมฆโมเลกุลขนาดใหญ่ (Giant Molecular Cloud) หรือที่เรียกง่าย ๆ ว่า เนบิวลา ซึ่งเป็นก้อนก๊าซและฝุ่นในอวกาศ เมื่อแรงโน้มถ่วงทำให้เมฆนี้ยุบตัวและหมุนวน ก่อให้เกิดการรวมตัวของสสารจนเกิดดวงอาทิตย์และดาวเคราะห์ต่าง ๆ ขึ้นมา</t>
  </si>
  <si>
    <t xml:space="preserve">ดวงอาทิตย์เกิดขึ้นจากกระบวนการยุบตัวของเมฆโมเลกุลขนาดใหญ่ (เนบิวลา) ที่มีส่วนประกอบหลักเป็นก๊าซไฮโดรเจนและฝุ่น เมื่อแรงโน้มถ่วงทำให้เมฆนี้ยุบตัวและหมุนวนอย่างช้า ๆ กลางก้อนก๊าซเกิดความดันและอุณหภูมิสูงขึ้นจนถึงจุดที่เริ่มเกิดปฏิกิริยานิวเคลียร์ฟิวชันของไฮโดรเจนกลายเป็นฮีเลียม กระบวนการนี้ทำให้ดวงอาทิตย์ส่องสว่างและกลายเป็นดาวฤกษ์ที่เรารู้จักในปัจจุบันครับ!
</t>
  </si>
  <si>
    <t>ก๊าซและฝุ่นในเนบิวลารวมตัวกันภายใต้แรงโน้มถ่วง เกิดความร้อนและแรงดันสูงจนทำให้เกิดปฏิกิริยานิวเคลียร์ฟิวชัน และกลายเป็นดวงอาทิตย์</t>
  </si>
  <si>
    <t>อุณหภูมิที่แตกต่างกันทำให้สารประกอบที่รวมตัวได้ในแต่ละบริเวณต่างกัน ส่งผลให้ดาวเคราะห์ชั้นในเป็นดาวหิน และชั้นนอกเป็นดาวแก๊สครับ</t>
  </si>
  <si>
    <t>3 เขตหลัก: ดาวเคราะห์ชั้นใน, ดาวเคราะห์ชั้นนอก, และเขตวัตถุขนาดเล็กบริเวณรอบนอกระบบสุริยะ</t>
  </si>
  <si>
    <t>1. ดาวพฤหัสบดี (Jupiter)
2. ดาวเสาร์ (Saturn)
3. ดาวยูเรนัส (Uranus)
4. ดาวเนปจูน (Neptune)</t>
  </si>
  <si>
    <t xml:space="preserve">เขตดาวเคราะห์น้อย (Asteroid Belt) เป็นบริเวณที่อยู่ระหว่าง ดาวอังคาร กับ ดาวพฤหัสบดี ในระบบสุริยะ ประกอบด้วย:
ดาวเคราะห์น้อย (Asteroids) หลายแสนถึงล้านชิ้น มีขนาดและรูปร่างแตกต่างกัน ตั้งแต่ขนาดเล็กไปจนถึงใหญ่ เศษหินและฝุ่นอวกาศ ที่ยังไม่ได้รวมตัวเป็นดาวเคราะห์ บางครั้งอาจมีดาวเคราะห์แคระ เช่น เซเรส (Ceres) ซึ่งเป็นดาวเคราะห์แคระที่ใหญ่ที่สุดในเขตนี้ 
เขตนี้เป็นบริเวณที่วัตถุขนาดเล็กจำนวนมากโคจรรอบดวงอาทิตย์ แต่ไม่รวมตัวกันเป็นดาวเคราะห์เนื่องจากแรงโน้มถ่วงของดาวพฤหัสบดีรบกวนการรวมตัวครับ!
</t>
  </si>
  <si>
    <t>เขตดงดาวหางประกอบด้วย ดาวหางและเศษวัสดุเย็นจำนวนมากที่โคจรรอบระบบสุริยะในระยะไกลมาก</t>
  </si>
  <si>
    <t>ดาวเคราะห์ที่เอื้อต่อการดำรงชีวิตควรมีสมบัติสำคัญดังนี้ครับ:
1. มีอุณหภูมิที่เหมาะสม — ไม่ร้อนหรือเย็นเกินไป ทำให้น้ำสามารถอยู่ในสถานะของเหลวได้ (เช่น อยู่ใน "เขตเอื้อต่อชีวิต" หรือ habitable zone)
2. มีน้ำในสถานะของเหลว — น้ำเป็นสิ่งจำเป็นต่อสิ่งมีชีวิตทุกชนิด
3. บรรยากาศที่เหมาะสม — มีแก๊สที่ช่วยรักษาอุณหภูมิและปกป้องจากรังสีอันตราย เช่น ออกซิเจนและโอโซน
4. แรงโน้มถ่วงที่เหมาะสม — เพียงพอที่จะรักษาบรรยากาศและน้ำไว้บนพื้นผิว
5. มีองค์ประกอบทางเคมีที่จำเป็น — เช่น คาร์บอน, ไฮโดรเจน, ไนโตรเจน, ฟอสฟอรัส และธาตุอื่น ๆ ที่เป็นส่วนประกอบของสิ่งมีชีวิต
6. มีสนามแม่เหล็ก — ช่วยปกป้องดาวเคราะห์จากลมสุริยะและรังสีคอสมิก</t>
  </si>
  <si>
    <t>แสดงถึงเนบิวลาที่กำลังยุบตัวและหมุน</t>
  </si>
  <si>
    <t>แสดงถึงเนบิวลาที่ยุบตัวจนแบนราบเป็นจานแล้ว</t>
  </si>
  <si>
    <t>(ก่อตัวเป็นแพลเนเตซิมัล/วงแหวน): ฝุ่นและก๊าซในจานเริ่มรวมตัวเป็นก้อนเล็กๆ และจัดเรียงเป็นวงแหวน</t>
  </si>
  <si>
    <t>(ระบบสุริยะสมบูรณ์): แพลเนเตซิมัลรวมตัวกันเป็นดาวเคราะห์และดวงอาทิตย์ก่อตัวขึ้นเป็นระบบสุริยะที่เสร็จสมบูรณ์</t>
  </si>
  <si>
    <t xml:space="preserve">Kepler-452b
เพราะ ​การโคจรรอบดาวฤกษ์ที่คล้ายดวงอาทิตย์: Kepler-452b โคจรรอบดาวฤกษ์ที่มีชนิดสเปกตรัมเป็น G ซึ่งเหมือนกับดวงอาทิตย์ของเรา 
อุณหภูมิพื้นผิวที่เหมาะสม: อุณหภูมิพื้นผิวของ Kepler-452b อยู่ที่ 265 เคลวิน ซึ่งใกล้เคียงกับอุณหภูมิเฉลี่ยของโลก (288 เคลวิน) ทำให้มีความเป็นไปได้ที่จะมีน้ำในสถานะของเหลวอยู่บนพื้นผิวได้ </t>
  </si>
  <si>
    <t xml:space="preserve">Kepler-69c
เพราะ Kepler-69c มีอุณหภูมิพื้นผิวเฉลี่ยสูงถึง 573 เคลวิน (ประมาณ 300 องศาเซลเซียส) ซึ่งเป็นอุณหภูมิที่ร้อนจัดจนน้ำที่เป็นปัจจัยสำคัญต่อชีวิตจะระเหยกลายเป็นไอทั้งหมด ทำให้ไม่สามารถมีน้ำในสถานะของเหลวอยู่บนพื้นผิวได้ </t>
  </si>
  <si>
    <t xml:space="preserve">Kepler-452b
เพราะ ​อยู่ในเขตที่เอื้อต่อการมีสิ่งมีชีวิต (Habitable Zone): Kepler-452b มีอุณหภูมิพื้นผิวเฉลี่ย 265 เคลวิน ซึ่งใกล้เคียงกับอุณหภูมิเฉลี่ยของโลก (288 เคลวิน) มากที่สุดในบรรดาตัวเลือกที่ให้มา อุณหภูมิที่เหมาะสมนี้ทำให้มีโอกาสที่น้ำจะคงอยู่ในสถานะของเหลวได้ ซึ่งเป็นปัจจัยสำคัญต่อการดำรงชีวิต </t>
  </si>
  <si>
    <t>ระบบสุริยะ = การรวมตัวของก๊าซและฝุ่นจักรวาล → ดวงอาทิตย์ + ดาวเคราะห์ + วัตถุอื่น</t>
  </si>
  <si>
    <t>แรงโน้มถ่วง → ยุบตัว → ร้อน → ฟิวชัน → ดวงอาทิตย์เกิดขึ้น</t>
  </si>
  <si>
    <t>ฝุ่น → Planetesimals → Protoplanets → ดาวเคราะห์</t>
  </si>
  <si>
    <t>ใกล้ดวงอาทิตย์ → ร้อน → ก๊าซระเหย → ดาวหิน
	•	ไกลดวงอาทิตย์ → เย็น → ก๊าซคงตัว → ดาวแก๊ส</t>
  </si>
  <si>
    <t>เขตดาวเคราะห์ชั้นใน → ดาวหิน
	•	เขตดาวเคราะห์ชั้นนอก → ดาวแก๊ส/น้ำแข็ง
	•	เขตวัตถุขนาดเล็ก → ดาวเคราะห์น้อย, ดาวหาง</t>
  </si>
  <si>
    <t>ชั้นนอก → ดาวแก๊ส/น้ำแข็ง 4 ดวงใหญ่: Jupiter, Saturn, Uranus, Neptune</t>
  </si>
  <si>
    <t>เขตดาวเคราะห์น้อย = ดาวเคราะห์น้อย + ดาวหาง + เศษฝุ่น/ชิ้นส่วนเล็ก ๆ
	•	เป็น บริวารเล็ก ๆ ของดวงอาทิตย์ ที่อยู่ไกลหรือไม่รวมตัวเป็นดาวเคราะห์ใหญ่</t>
  </si>
  <si>
    <t>ดงดาวหาง = แถบไคเปอร์ + เมฆออร์ต
	•	เป็น แหล่งกำเนิดดาวหางทั้งระยะสั้นและระยะยาว ในระบบสุริยะ</t>
  </si>
  <si>
    <t>อุณหภูมิพอดี + น้ำเหลว + บรรยากาศ + แรงโน้มถ่วงเหมาะสม + ธาตุสำคัญ + สภาพแวดล้อมเสถียร
→ เป็นดาวเคราะห์ที่เอื้อต่อการดำรงชีวิต</t>
  </si>
  <si>
    <t>คริปโตค็อกคัส นีโอฟอร์แมนส์</t>
  </si>
  <si>
    <t xml:space="preserve">โคโลนีของแบคทีเรีย ซาลโมเนลลา (Salmonella) บนจานเพาะเชื้อ </t>
  </si>
  <si>
    <t>กาแล็กซีทางช้างเผือก (Milky Way Galaxy</t>
  </si>
  <si>
    <t xml:space="preserve">ภาพจำลองระบบสุริยะ (Solar System) </t>
  </si>
  <si>
    <t xml:space="preserve">ดาวศุกร์มีลักษณะใกล้เคียงโลกมากที่สุดในแง่ของ ขนาดและองค์ประกอบพื้นฐาน แต่ก็มีสภาพแวดล้อมที่รุนแรงมาก เนื่องจากมีชั้นบรรยากาศที่หนาแน่นเป็นพิษสูง ชั้นบรรยากาศที่หนาแน่นนี้เองที่ทำให้เกิดปรากฏการณ์เรือนกระจกอย่างรุนแรง ส่งผลให้ดาวศุกร์มีอุณหภูมิพื้นผิวสูงกว่า 400 องศาเซลเซียส ซึ่งทำให้ดาวศุกร์แห้งแล้งและไม่สามารถดำรงชีวิตได้ 
</t>
  </si>
  <si>
    <t xml:space="preserve">ดาวเคราะห์นอกระบบสุริยะที่ไม่สามารถมีสิ่งมีชีวิตอาศัยอยู่ได้คือ ดาวเคราะห์แก๊สยักษ์ (Gas Giants) และ ดาวเคราะห์น้ำแข็งยักษ์ (Ice Giants) เช่นเดียวกับโลก เนื่องจากดาวเคราะห์เหล่านี้มีองค์ประกอบที่ทำให้ไม่เหมาะแก่การดำรงชีวิต. </t>
  </si>
  <si>
    <t>ดาวเคราะห์นอกระบบสุริยะที่อาจมีสิ่งมีชีวิตอาศัยอยู่ได้คือ K2-18b. ดาวเคราะห์ดวงนี้เป็นดาวเคราะห์นอกระบบสุริยะประเภท "ซูเปอร์เอิร์ธ" (Super-Earth) โคจรรอบดาวฤกษ์แคระแดง K2-18. เหตุผลที่ K2-18b มีความน่าสนใจคือ การค้นพบไอน้ำในชั้นบรรยากาศ รวมถึงโมเลกุลที่มีคาร์บอน เช่น มีเทนและคาร์บอนไดออกไซด์. นอกจากนี้ ยังมีการคาดการณ์ว่าอาจพบโมเลกุลไดเมทิลซัลไฟด์ (dimethyl sulfide) ซึ่งบนโลกส่วนใหญ่ผลิตโดยแพลงก์ตอนพืชในทะเล. การมีน้ำ อุณหภูมิที่เหมาะสม และองค์ประกอบทางเคมีที่คล้ายคลึงกับโลก ทำให้ K2-18b เป็นเป้าหมายสำคัญในการค้นหาสิ่งมีชีวิตนอกโลก</t>
  </si>
  <si>
    <t>เกิดจาก เนบิวลา (กลุ่มก๊าซและฝุ่นอวกาศ) ขนาดใหญ่ที่ยุบตัวรวมกันด้วยแรงโน้มถ่วง → กลายเป็นระบบสุริยะ</t>
  </si>
  <si>
    <t>เมื่อเนบิวลายุบตัว → สารส่วนกลางหนาแน่นและร้อนจัด → เกิด ปฏิกิริยาเทอร์โมนิวเคลียร์ (ฟิวชัน) หลอมรวมไฮโดรเจนเป็นฮีเลียม → กลายเป็น ดวงอาทิตย์</t>
  </si>
  <si>
    <t>สารที่เหลือจากการก่อตัวของดวงอาทิตย์มารวมตัวกันเป็นก้อนแข็งเล็ก ๆ (Planetesimal) → รวมตัวเป็น ดาวเคราะห์</t>
  </si>
  <si>
    <t xml:space="preserve">ใกล้ดวงอาทิตย์ → อุณหภูมิสูง → สารระเหยง่าย (ไฮโดรเจน ฮีเลียม น้ำแข็ง) ไม่สามารถเกาะอยู่ได้ → เหลือแต่หินและโลหะ → ดาวเคราะห์หิน
	•	ไกลดวงอาทิตย์ → อุณหภูมิต่ำ → สารระเหยง่ายกลั่นตัวและสะสมได้ → กลายเป็นดาวเคราะห์แก๊ส
</t>
  </si>
  <si>
    <t>4เขต 1.เขตดาวเคราะห์ชั้นใน 
2.เขตดาวเคราะห์น้อย
3.เขตดาวเคราะห์ชั้นนอก
4.แถบไคเปอร์</t>
  </si>
  <si>
    <t>ดาวเคราะห์น้อย และ เศษหิน เศษโลหะ ที่โคจรระหว่างดาวอังคารกับดาวพฤหัสบดี</t>
  </si>
  <si>
    <t>ก้อนน้ำแข็ง ก๊าซ และฝุ่น → เป็นต้นกำเนิดของ ดาวหาง (บริเวณแถบไคเปอร์ และเมฆออร์ต)</t>
  </si>
  <si>
    <t>อยู่ใน เขตเอื้ออาศัยได้ (Habitable zone) → มีน้ำเหลว
	•	มีบรรยากาศเหมาะสม ป้องกันรังสีอันตราย
	•	มีองค์ประกอบทางเคมีสำคัญ เช่น คาร์บอน ไฮโดรเจน ไนโตรเจน ออกซิเจน
	•	มีมวลมากพอที่จะรักษาบรรยากาศไว้ได้
	•	มีอุณหภูมิเหมาะสม ไม่ร้อนหรือหนาวเกินไป</t>
  </si>
  <si>
    <t>เกิดการระเบิดครั้งใหญ่</t>
  </si>
  <si>
    <t>เศษฝุ่นและก๊าซเริ่มรวมตัว</t>
  </si>
  <si>
    <t xml:space="preserve"> Kepler-69c เพราะอุณหภูมิสูงเกินไป
</t>
  </si>
  <si>
    <t xml:space="preserve">: Trappist-1e, Kepler-452b, Gliese 667Cc เพราะมีอุณหภูมิอยู่ในเขตเอื้ออาศัย </t>
  </si>
  <si>
    <t>เนบิวลายุบตัว อุณหภูมิและความดันเพิ่มขึ้นเกิดปฏิกิริยานิวเคลียร์ฟิวชันทำให้อะตอมไฮโดรเจนรวมเป็นอะตอมฮีเลียมและแผ่รังสีออกมา</t>
  </si>
  <si>
    <t>เนบิวลาสุริยะยุบตัวเป็นดาวฤกษ์ส่วนรอบนอกกระจายออกรวมตัวกันเป็นดาวเคราะห์</t>
  </si>
  <si>
    <t>เพราะดาวเคราะห์ชั้นในถูกลมสุริยะพัดสสารที่เบาออกส่วนดาวเคราะห์ชั้นนอกไม่ได้รับอิทธิพลจากลมสุริยะ</t>
  </si>
  <si>
    <t>4 เขตคือเขตดาวเคราะห์ชั้นใน เขตแถบดาวเคราะห์น้อย เขตดาวเราะห์ชั้นนอก และเขตดาวหาง</t>
  </si>
  <si>
    <t>เศษซากของดาวเคราะห์</t>
  </si>
  <si>
    <t>ดาวหาง ดาวเคราะห์แคระ สะเก็ดดาว</t>
  </si>
  <si>
    <t>มีน้ำในสถานะของเหลว มีชั้นบรรยากาศ มีพื้นเป็นหิน</t>
  </si>
  <si>
    <t>ไฮโดรเจนรวมตัวกัน</t>
  </si>
  <si>
    <t>มีความหนาแน่นสูงขึ้นและเกิดปฏิกิริยาฟิวชันเกิดการหมุนรอบตัวเองของจาน</t>
  </si>
  <si>
    <t>เกิดดาวฤกษ์ที่ศูนย์กลางและจานกำลังรวมตัวกันเป็นดาวเคราะ์</t>
  </si>
  <si>
    <t>เกิดดาวเคราะห์จนเป็นระบบสุริยะ</t>
  </si>
  <si>
    <t>Trappist-1e เพราะมีคุณสมบัติแตกต่างจากโลกกับดวงอาทิตย์ที่สุด</t>
  </si>
  <si>
    <t>Kepler-452b เพราะมีคุณสมบัติใกล้เคียงโลกกับดวงอาทิตย์</t>
  </si>
  <si>
    <t xml:space="preserve">เนบิวลาสุริยะ
</t>
  </si>
  <si>
    <t xml:space="preserve">ดาวเคราะห์ในระบบสุริยะเกิดขึ้นจาก จานฝุ่นและก๊าซ ที่โคจรรอบดวงอาทิตย์ในวัยเยาว์กระบวนการนี้เรียกว่า การพอกพูนมวล
</t>
  </si>
  <si>
    <t xml:space="preserve">สาเหตุหลักที่ทำให้ดาวเคราะห์ชั้นในเป็นดาวเคราะห์หินและดาวเคราะห์ชั้นนอกเป็นดาวเคราะห์แก๊สเป็นผลมาจาก อุณหภูมิและลมสุริยะ ในช่วงแรกของการก่อตัวระบบสุริยะ
</t>
  </si>
  <si>
    <t xml:space="preserve"> 1เขตดาวเคราะห์ชั้นใน: 
2แถบดาวเคราะห์น้อย: 
3​เขตดาวเคราะห์ชั้นนอก: 
4 เขตดงดาวหาง: </t>
  </si>
  <si>
    <t>ได้แก่ ดาวพุธ ดาวศุกร์ โลก และดาวอังคาร ​</t>
  </si>
  <si>
    <t xml:space="preserve">วัตถุขนาดเล็กและไม่มีรูปร่างที่แน่นอนจำนวนมหาศาล ซึ่งส่วนใหญ่เป็นหินและโลหะ
</t>
  </si>
  <si>
    <t xml:space="preserve">ก้อนน้ำแข็งจำนวนมหาศาล  ที่มีส่วนประกอบหลักเป็นน้ำแข็ง มีเทน และแอมโมเนีย
</t>
  </si>
  <si>
    <t xml:space="preserve">​มีน้ำในสถานะของเหลว 
​อยู่ในเขตที่เอื้อต่อการอยู่อาศัย 
มีชั้นบรรยากาศที่เหมาะสม:
​มีสนามแม่เหล็ก </t>
  </si>
  <si>
    <t xml:space="preserve">ซูเปอร์โนวา  ซึ่งเป็นการระเบิดครั้งใหญ่และสว่างมากของดาวฤกษ์ที่กำลังจะสิ้นอายุไข
</t>
  </si>
  <si>
    <t xml:space="preserve">ดาราจักร  ซึ่งเป็นกลุ่มของดาวฤกษ์, แก๊ส, ฝุ่น และสสารมืดที่รวมตัวกันด้วยแรงโน้มถ่วง
</t>
  </si>
  <si>
    <t xml:space="preserve">จานดาวเคราะห์ก่อนเกิด  ซึ่งเป็นโครงสร้างก๊าซและฝุ่นที่หมุนรอบดาวฤกษ์เกิดใหม่
</t>
  </si>
  <si>
    <t>ระบบสุริยะ ซึ่งประกอบด้วยดวงอาทิตย์เป็นศูนย์กลางและมีดาวเคราะห์บริวารโคจรโดยรอบ</t>
  </si>
  <si>
    <t xml:space="preserve">Kepler-452b  เพราะอยู่ในเขตอาศัยได้
</t>
  </si>
  <si>
    <t xml:space="preserve">Kepler-69c สามารถมีสิ่งมีชีวิตอาศัยอยู่ได้เนื่องจากดาวดวงนี้มีวงโคจรที่อยู่ใกล้กับดาวฤกษ์ของมันมากเกินไป ทำให้พื้นผิวมีอุณหภูมิสูงเกินกว่าที่จะมีน้ำในสถานะของเหลวได้ โดยนักวิทยาศาสตร์สันนิษฐานว่าดาวเคราะห์ดวงนี้อาจมีลักษณะคล้ายกับดาวศุกร์ (Venus) ของเรา คือมีบรรยากาศหนาแน่นและมีอุณหภูมิสูงมากจนไม่เอื้อต่อการดำรงชีวิต
</t>
  </si>
  <si>
    <t xml:space="preserve">TRAPPIST-1eและKepler-452bดาวเคราะห์นอกระบบสุริยะหลายดวงอาจมีสิ่งมีชีวิตอาศัยอยู่ได้ เนื่องจากอยู่ใน เขตเอื้อชีวิต ซึ่งมีอุณหภูมิที่เหมาะสมสำหรับน้ำในสถานะของเหลว และมีลักษณะคล้ายโลก
</t>
  </si>
  <si>
    <t>ดวงอาทิตย์เกิดจากการยุบตัวของกลุ่มเมฆแก๊สและฝุ่นขนาดใหญ่ ภายใต้แรงโน้มถ่วงของตัวเอง เมื่อมวลสารอัดแน่นกันมากขึ้น เกิดความร้อนและความดันมหาศาลที่ใจกลาง จนกระทั่งอุณหภูมิสูงถึงจุดที่เกิดปฏิกิริยานิวเคลียร์ฟิวชัน ซึ่งคือการหลอมรวมอะตอมไฮโดรเจนให้เป็นฮีเลียม ทำให้เกิดพลังงานมหาศาลในรูปของแสงและความร้อน กลายเป็นดวงอาทิตย์ที่เราเห็นในปัจจุบัน</t>
  </si>
  <si>
    <t>ดาวเคราะห์ในระบบสุริยะก่อตัวจากจานก๊าซและฝุ่นขนาดยักษ์ที่เรียกว่า "เนบิวลาสุริยะ"เมื่อประมาณ 4.6 พันล้านปีก่อน แรงโน้มถ่วงทำให้เนบิวลายุบตัวและหมุนเร็วขึ้น ส่วนกลางกลายเป็นดวงอาทิตย์ และวัสดุที่เหลือแบนราบเป็นจานหมุน อนุภาคเล็กๆในจานชนกันและรวมตัวกันเป็นวัตถุที่ใหญ่ขึ้น เรียกว่า planetesimal ซึ่งค่อยๆเติบโตกลายเป็นดาวเคราะห์หิน(ดาวเคราะห์ชั้นใน)และดาวเคราะห์แก๊ส(ดาวเคราะห์ชั้นนอกตามตำแหน่งในจาน</t>
  </si>
  <si>
    <t>ดาวเคราะห์ชั้นในเป็นดาวเคราะห์หินเพราะเกิดในบริเวณที่ใกล้ดวงอาทิตย์ซึ่งมีอุณหภูมิสูงมาก ทำให้มีเพียงธาตุหนักที่ทนความร้อนได้ดี เช่น เหล็ก ซิลิเกต และโลหะต่างๆ เท่านั้นที่สามารถรวมตัวกันได้ นอกจากนี้ ลมสุริยะที่รุนแรงในระยะแรกยังช่วยพัดพาก๊าซเบาๆ ออกไป ทำให้ดาวเคราะห์เหล่านี้มีขนาดเล็กและมีองค์ประกอบเป็นหินและโลหะเป็นหลัก ในขณะที่ดาวเคราะห์ชั้นนอกเกิดในบริเวณที่ห่างไกลจากดวงอาทิตย์มาก ทำให้มีอุณหภูมิต่ำกว่ามาก ณ จุดนี้ เส้นไครโอสเฟียร์ (frost line) หรือเส้นแบ่งอุณหภูมิที่ต่ำพอจะทำให้สารระเหยง่าย เช่น น้ำ มีเทน และแอมโมเนีย กลายเป็นน้ำแข็งแข็งตัวได้ ทำให้สารเหล่านี้สามารถรวมตัวกันได้กับก๊าซเบาๆ อย่างไฮโดรเจนและฮีเลียม จนก่อตัวเป็นดาวเคราะห์ขนาดใหญ่ยักษ์ที่มีองค์ประกอบหลักเป็นก๊าซและน้ำแข็งเหล่านั้น</t>
  </si>
  <si>
    <t>เขตบริวารของดวงอาทิตย์ แบ่งออกเป็น 4 เขตหลัก ได้แก่ ดาวเคราะห์ชั้นใน (ดาวเคราะห์หิน) , แถบดาวเคราะห์น้อย , ดาวเคราะห์ชั้นนอก (ดาวเคราะห์แก๊ส) และ เขตดาวหาง (ดงดาวหางของออร์ต)</t>
  </si>
  <si>
    <t>เขตดาวเคราะห์ชั้นนอกประกอบด้วยดาวเคราะห์แก๊สขนาดใหญ่ 4 ดวง ได้แก่ ดาวพฤหัสบดี ดาวเสาร์ ดาวยูเรนัส และ ดาวเนปจูน</t>
  </si>
  <si>
    <t>เขตดาวเคราะห์น้อย คือบริเวณในระบบสุริยะที่อยู่ระหว่างวงโคจรของดาวอังคารและดาวพฤหัสบดี ประกอบด้วยดาวเคราะห์น้อยนับล้านถึงหลายพันล้านดวง ซึ่งเป็นวัตถุท้องฟ้าที่เป็นของแข็ง มีขนาดตั้งแต่เศษฝุ่นไปจนถึงวัตถุขนาดใหญ่ และวัตถุเหล่านี้เชื่อว่าเป็นเศษซากของการก่อตัวระบบสุริยะที่ไม่ได้รวมตัวกันเป็นดาวเคราะห์</t>
  </si>
  <si>
    <t>เขตดงดาวหางเป็นบริเวณที่อยู่รอบนอกสุดของระบบสุริยะ ประกอบด้วยวัตถุขนาดเล็กที่เป็นน้ำแข็งและหิน ซึ่งเชื่อว่าเป็นแหล่งกำเนิดของดาวหาง</t>
  </si>
  <si>
    <t>ดาวเคราะห์ที่เหมาะสมกับการดำรงชีวิตควรมีคุณสมบัติหลัก 4 ประการ ได้แก่:
1) มีน้ำในสถานะของเหลวบนพื้นผิว: น้ำเป็นองค์ประกอบสำคัญที่จำเป็นสำหรับสิ่งมีชีวิตตามที่เราทราบ
2) มีชั้นบรรยากาศ: ทำหน้าที่กักเก็บความร้อนและป้องกันรังสีอันตรายจากดวงอาทิตย์
3)อยู่ในเขตที่อยู่อาศัยได้ : ซึ่งเป็นบริเวณรอบดาวฤกษ์ที่มีอุณหภูมิเหมาะสมสำหรับให้น้ำอยู่ในสถานะของเหลว
4) มีสนามแม่เหล็ก: ช่วยปกป้องดาวเคราะห์จากลมสุริยะที่รุนแรง ซึ่งอาจทำลายชั้นบรรยากาศได้
การมีสมบัติเหล่านี้ครบถ้วนเหมือนเช่นโลกของเรา เป็นปัจจัยสำคัญที่ทำให้สิ่งมีชีวิตสามารถดำรงอยู่ได้</t>
  </si>
  <si>
    <t>เนบิวลายุบตัว - ระบบสุริยะจักรวาลถือกำเนิดขึ้นจากเนบิวลา ซึ่งเป็นเมฆขนาดมหึมาของแก๊ส , ฝุ่น , และน้ำแข็ง เนบิวลานี้อยู่ภายใต้แรงโน้มถ่วงของตัวเอง และเริ่มยุบตัวและหมุนรอบตัวเองอย่างช้าๆ ทำให้ส่วนใหญ่ของมวลมารวมกันที่ใจกลาง ส่วนที่เหลือจะแผ่ออกเป็นแผ่นจานแบนๆ</t>
  </si>
  <si>
    <t>การก่อตัวของดาวฤกษ์และจานรวมมวล - เมื่อเนบิวลายุบตัวลง ส่วนใจกลางจะมีความหนาแน่นและความร้อนสูงขึ้นอย่างมากจนกลายเป็น ดาวฤกษ์ก่อนเกิด ส่วนที่เหลือจะกลายเป็นจานแบนๆ ที่เรียกว่า จานรวมมวล ที่หมุนรอบดาวฤกษ์ก่อนเกิดนี้ วัสดุภายในจานนี้จะเริ่มรวมตัวกันเป็นก้อนเล็กๆ</t>
  </si>
  <si>
    <t>การก่อตัวของดาวเคราะห์ - อนุภาคฝุ่นและหินในจานรวมมวลจะชนและรวมตัวกันอย่างต่อเนื่อง เมื่อเวลาผ่านไป ก้อนมวลเหล่านี้จะค่อยๆ มีขนาดใหญ่ขึ้นเรื่อยๆ และดึงดูดอนุภาคอื่นๆ เข้ามาด้วยแรงโน้มถ่วงจนกลายเป็น ดาวเคราะห์ ส่วนที่อยู่ใกล้ดาวฤกษ์จะประกอบด้วยหินและโลหะเป็นหลัก ส่วนที่ไกลออกไปจะประกอบด้วยแก๊สและน้ำแข็ง</t>
  </si>
  <si>
    <t>ระบบสุริยะที่สมบูรณ์แล้ว - ระบบสุริยะจักรวาลที่ก่อตัวขึ้นอย่างสมบูรณ์แล้ว ประกอบด้วย ดวงอาทิตย์ ซึ่งเป็นดาวฤกษ์ที่อยู่ตรงกลาง และ ดาวเคราะห์ทั้ง 8 ดวง ที่โคจรอยู่รอบๆ ซึ่งแต่ละดวงมีวงโคจรเป็นของตัวเอง และมีลักษณะเฉพาะที่แตกต่างกันไป</t>
  </si>
  <si>
    <t>ดาวเคราะห์ที่มีลักษณะใกล้เคียงกับโลกมากที่สุดคือ Kepler-452b เพราะมีขนาดและคาบการโคจรใกล้เคียงกับโลก และอยู่ในเขตที่เอื้อต่อการมีสิ่งมีชีวิต ซึ่งหมายถึงบริเวณรอบดาวฤกษ์ที่ดาวเคราะห์สามารถมีน้ำในสถานะของเหลวอยู่บนพื้นผิวได้</t>
  </si>
  <si>
    <t>ดาวเคราะห์ที่น่าจะไม่สามารถมีสิ่งมีชีวิตอาศัยอยู่ได้คือ Trappist-1e เนื่องจากมีอุณหภูมิพื้นผิวที่ต่ำเกินไป (251 เคลวิน หรือ -22 องศาเซลเซียส) ซึ่งอาจทำให้น้ำที่จำเป็นต่อการดำรงชีวิตแข็งตัวเป็นน้ำแข็งทั้งหมด</t>
  </si>
  <si>
    <t>ดาวเคราะห์ที่สามารถมีสิ่งมีชีวิตอาศัยอยู่ได้คือ Kepler-452b เพราะมีอุณหภูมิพื้นผิวใกล้เคียงกับโลก (265 เคลวิน หรือ -8 องศาเซลเซียส) ซึ่งอยู่ในเขตที่เรียกว่า "เขตที่อยู่อาศัยได้" โดยน้ำสามารถคงสภาพเป็นของเหลวได้ ซึ่งเป็นเงื่อนไขสำคัญต่อการดำรงชีวิต</t>
  </si>
  <si>
    <t>ดาวเคราะห์ในระบบสุริยะเกิดขึ้นจากกระบวนการที่เรียกว่า การพอกพูนมวล (accretion)</t>
  </si>
  <si>
    <t>อุณหภูมิที่แตกต่างกันในช่วงกำเนิดระบบสุริยะ</t>
  </si>
  <si>
    <t>แบ่งออกเป็น 3 ชั้นหลัก ได้แก่ โฟโตสเฟียร์, โครโมสเฟียร์, และคอโรนา</t>
  </si>
  <si>
    <t>ดาวพฤหัสบดี ดาวเสาร์ ดาวยูเรนัส และ ดาวเนปจูน</t>
  </si>
  <si>
    <t>ดาวเคราะห์น้อย ดาวเคราะห์แคระ เศษฝุ่นและก๊าส</t>
  </si>
  <si>
    <t>ดาวหาง วัตถุน้ำแข็งอื่นๆ</t>
  </si>
  <si>
    <t>อุณหภูมิที่เหมาะสม น้ำในสถานะของเหลว และบรรยากาศที่เหมาะสม</t>
  </si>
  <si>
    <t xml:space="preserve">1. เนบิวลาสุริยะ
</t>
  </si>
  <si>
    <t>2. การยุบตัวและการหมุน</t>
  </si>
  <si>
    <t>3. การก่อตัวของดวงอาทิตย์และดาวเคราะห์ขนาดเล็ก</t>
  </si>
  <si>
    <t>4. ระบบสุริยะ</t>
  </si>
  <si>
    <t>Trappist-1e, Kepler-452b, และ Gliese 667Cc</t>
  </si>
  <si>
    <t>เกิดจากการยุบตัวของกลุ่มเมฆแก๊สและฝุ่นขนาดใหญ่ (เนบิวลา) ภายใต้แรงโน้มถ่วงของตัวเอง เมื่อมวลสารอัดแน่นกันมากขึ้น เกิดความร้อนและความดันมหาศาลที่ใจกลาง</t>
  </si>
  <si>
    <t>จากการยุบตัวของกลุ่มก๊าซและฝุ่นขนาดใหญ่ที่เรียกว่า เนบิวลาสุริยะ (Solar Nebula) ภายใต้แรงโน้มถ่วง</t>
  </si>
  <si>
    <t xml:space="preserve">เพราะดาวเคราะห์ชั้นใน
อยู่ในบริเวณที่อุณหภูมิสูงมากใกล้ดวงอาทิตย์ ทำให้ธาตุหนักอย่างโลหะและหินสามารถควบแน่นกลายเป็นของแข็งได้
ส่วนดาวเคราะห์ชั้นนอกมีองค์ประกอบหลักเป็นไฮโดรเจนและฮีเลียมมากกว่า
</t>
  </si>
  <si>
    <t xml:space="preserve">4เขตหลัก ดาวเคราะห์ชั้นใน, แถบดาวเคราะห์น้อย, ดาวเคราะห์ชั้นนอก, และ เขตดาวหาง. </t>
  </si>
  <si>
    <t>ดาวพฤหัสบดี (Jupiter), ดาวเสาร์ (Saturn), ดาวยูเรนัส (Uranus), และดาวเนปจูน(Neptune)</t>
  </si>
  <si>
    <t xml:space="preserve">ควรมีน้ำในสถานะของเหลว มีชั้นบรรยากาศที่เหมาะสมเพื่อควบคุมอุณหภูมิและป้องกันอันตรายจากอวกาศ </t>
  </si>
  <si>
    <t>ภาพนี้เป็นการระเบิดของดาวฤกษ์หรือซูเปอร์โนวาเป็นเหตุการณ์ที่ดาวฤกษ์มวลมากในตอนท้ายของช่วงชีวิตแล้วยุบตัวลงอย่างรวดเร็วและระเบิดออกด้วยพลังมหาศาล</t>
  </si>
  <si>
    <t>ภาพนี้คือจานดาวฤกษ์ก่อนเกิดคือจานก๊าซและฝุ่นที่หมุนอยู่รอบดาวฤกษ์ก่อนเกิด</t>
  </si>
  <si>
    <t>ภาพนี้เป้นภาพจำลองของระบบสุริยะโดยดวงอาทิตย์เป็นสัตถุสว่างสุดอยู่ตรงกลางและมีวงแหวนโคจรอยู่รอบๆ</t>
  </si>
  <si>
    <t>เป็นระบบสุริยะโดยมีดวงอาทิตย์เป็นวัตถุขนาดใหญ่และสว่างสุดอยู่ศูนย์กลสงและมีความเคราะห์จ่างๆอยู่รอบๆ</t>
  </si>
  <si>
    <t xml:space="preserve">ดาวอังคารเป็นดาวเคราะห์ในระบบสุริยะที่ใกล้เคียงกับโลกมากที่สุด เนื่องจากความเอียงของแกนการหมุนที่คล้ายคลึงกันทำให้มีฤดูกาลเหมือนโลก </t>
  </si>
  <si>
    <t>ดาวเคราะห์แก๊สยักษ์ (Gas Giants) และ ดาวเคราะห์น้ำแข็งยักษ์ (Ice Giants) เช่น ดาวพฤหัสบดี หรือดาวเสาร์ เป็นต้น</t>
  </si>
  <si>
    <t>ตอนนี้ยังไม่พบดาวเคราะห์นอกระบบสุริยะดวงใดที่พิสูจน์ได้ว่ามีสิ่งมีชีวิตอาศัยอยู่ แต่มีดาวเคราะห์หลายดวงที่นักวิทยาศาสตร์พบว่ามีองค์ประกอบและสภาวะที่เอื้ออำนวยต่อการดำรงชีวิต</t>
  </si>
  <si>
    <t>ระบบสุริยะเกิดจาก เนบิวลาหมอกฝุ่นและก๊าซ (Solar Nebula) ที่ยุบตัวรวมกันภายใต้อิทธิพลแรงโน้มถ่วง</t>
  </si>
  <si>
    <t xml:space="preserve">เกิดจากการยุบตัวของแก๊สและฝุ่นในเนบิวลา จนความดันและอุณหภูมิสูงพอให้เกิด ปฏิกิริยาเทอร์โมนิวเคลียร์ฟิวชัน
</t>
  </si>
  <si>
    <t xml:space="preserve">ฝุ่นและก๊าซรอบๆ ดวงอาทิตย์รวมตัวกันเป็น planetesimal → protoplanet → planet
</t>
  </si>
  <si>
    <t>➡️ ใกล้ดวงอาทิตย์ อุณหภูมิสูง ทำให้สารเบา (ก๊าซ) ระเหยออก เหลือแต่ ธาตุหนัก จึงเป็นดาวเคราะห์หิน
➡️ ไกลดวงอาทิตย์ อุณหภูมิต่ำ ก๊าซสามารถสะสมได้ จึงเป็น ดาวเคราะห์แก๊ส</t>
  </si>
  <si>
    <t>4เขต 1.เขตดาวเคราะห์ชั้นใน 2.เขตดาวหาง 3.เขตดางเคราะห์ชั้นนอก 4.แถบไคเปอร์</t>
  </si>
  <si>
    <t>เศษหินและโลหะจำนวนมาก เช่น ดาวเคราะห์น้อย (Asteroids) และดาวแคระเซเรส (Ceres)</t>
  </si>
  <si>
    <t>วัตถุเยือกแข็ง น้ำแข็ง ฝุ่น ก๊าซ เช่น คูเปอร์เบลต์ (Kuiper Belt) และ เมฆออร์ต (Oort Cloud) ซึ่งเป็นแหล่งกำเนิดดาวหาง</t>
  </si>
  <si>
    <t xml:space="preserve">อยู่ใน เขตเอื้อชีวิต (Habitable Zone) มีน้ำในสถานะของเหลว, มีบรรยากาศปกป้องรังสีอันตราย, อุณหภูมิเหมาะสม, มีธาตุจำเป็นต่อสิ่งมีชีวิต (C, H, O, N ฯลฯ), มีสนามแม่เหล็กป้องกันลมสุริยะ
</t>
  </si>
  <si>
    <t>เกิดระเบิดครั้งใหญ่ ทำให้ฝุ่นอวกาศกระจายไปทั่ว</t>
  </si>
  <si>
    <t>รวบรวมสสาร เศษฝุ่นและแก๊ซเพื่อก่อตัวเป็นดาวฤกษ์</t>
  </si>
  <si>
    <t xml:space="preserve">Kepler-452b
เพราะโคจรรอบดาวฤกษ์ชนิด G (เหมือนดวงอาทิตย์) ระยะห่างจากดาวฤกษ์ใกล้เคียงกับโลก (1.04 AU) และมีอุณหภูมิพื้นผิวเฉลี่ย 265 K ใกล้เคียงกับของโลก (288 K)
</t>
  </si>
  <si>
    <t>Kepler-69c
เพราะมีอุณหภูมิพื้นผิวสูงมากถึง 573 K ร้อนเกินไปสำหรับน้ำในสถานะของเหลว → สิ่งมีชีวิตจึงไม่สามารถดำรงอยู่ได้</t>
  </si>
  <si>
    <t>Trappist-1e, Kepler-452b, และ Gliese 667Cc
เพราะอยู่ใน เขตเอื้อชีวิต (Habitable Zone) อุณหภูมิพื้นผิวเฉลี่ยอยู่ในช่วงที่น้ำสามารถเป็นของเหลวได้ และอยู่รอบดาวฤกษ์ที่ให้พลังงานเพียงพอในการคงสภาพบรรยากาศและสิ่งมีชีวิต</t>
  </si>
  <si>
    <t>ระบบสุริยะมีต้นกำเนิดมาจาก เนบิวลาสุริยะ (Solar Nebula) ซึ่งเป็นกลุ่มก๊าซและฝุ่น</t>
  </si>
  <si>
    <t>จากกลุ่มก๊าซและฝุ่นขนาดยักษ์เรียกว่า เนบิวลาสุริยะ ซึ่งยุบตัวลงเพราะแรงโน้มถ่วง ทำให้เกิดเป็นจานก๊าซและฝุ่นหมุนวนรอบดวงอาทิตย์ที่กำลังก่อตัวขึ้น อนุภาคฝุ่นและก๊าซในจานได้ชนกัน หลอมรวมกันกลายเป็นก้อนมวลขนาดใหญ่ขึ้นเรื่อยๆ หรือที่เรียกว่า ดาวเคราะห์น้อย (planetesimals) ซึ่งค่อยๆ ใหญ่ขึ้นจนกลายเป็นดาวเคราะห์ที่เราเห็น</t>
  </si>
  <si>
    <t xml:space="preserve">เพราะเกิดในบริเวณที่ห่างจากดวงอาทิตย์ซึ่งมีอุณหภูมิต่ำกว่ามาก ทำให้สสารที่มีน้ำหนักเบาอย่างไฮโดรเจนและฮีเลียมสามารถควบแน่นและจับตัวกันได้มากขึ้น ทำให้เกิดดาวเคราะห์แก๊สขนาดใหญ่ </t>
  </si>
  <si>
    <t xml:space="preserve">4 เขตหลัก ได้แก่ ดาวเคราะห์ชั้นใน (Inner Planets), แถบดาวเคราะห์น้อย (Asteroid Belt), ดาวเคราะห์ชั้นนอก (Outer Planets), และ เขตดาวหาง (Comet Belt/Oort Cloud) </t>
  </si>
  <si>
    <t>พฤหัสบดี ดาวเสาร์ ดาวยูเรนัส และดาวเนปจูน</t>
  </si>
  <si>
    <t xml:space="preserve">ดาวเคราะห์น้อยจำนวนมาก ซึ่งเป็นวัตถุท้องฟ้าที่เป็นหิน ฝุ่น และโลหะ หรือที่เรียกว่า เศษซากจากการก่อตัวของระบบสุริยะ ที่ไม่สามารถรวมตัวกันเป็นดาวเคราะห์ได้ </t>
  </si>
  <si>
    <t>วัตถุน้ำแข็งและฝุ่น</t>
  </si>
  <si>
    <t>น้ำในสถานะของเหลว บนพื้นผิว, ชั้นบรรยากาศ ที่เหมาะสมในการกรองรังสีและสร้างอุณหภูมิที่คงที่, การโคจรอยู่ใน เขตเอื้ออาศัย (Habitable Zone) รอบดาวฤกษ์ในระยะที่เหมาะสม ไม่ร้อนหรือเย็นเกินไป และมี โครงสร้างดาวเคราะห์ที่เป็นหิน ที่สามารถรองรับสิ่งมีชีวิตได้</t>
  </si>
  <si>
    <t>กำเนิดสุริยะ</t>
  </si>
  <si>
    <t>กึ่งระบบสุริยะ</t>
  </si>
  <si>
    <t>Trappist-1;Kepler-452;Gliese 667C</t>
  </si>
  <si>
    <t>Kepler-69 เพราะระยะห่างเเละอุณหภูมิ พอๆกับโลก</t>
  </si>
  <si>
    <t>ดาวพลูโตเพราะ อุณหภูมิต่ำเกิน</t>
  </si>
  <si>
    <t>Kepler-69 เพราะมีปัจจัยเหมือนโลก</t>
  </si>
  <si>
    <t>จานกำเนิดดาวเคราะห์  แผ่นจานสสารระหว่างดาวอัดแน่นไปด้วยแก๊สที่หมุนวนไปรอบๆ ดาวฤกษ์ที่กำลังก่อตัวขึ้นใหม่</t>
  </si>
  <si>
    <t>ดาวศุกร์เพราะมีโครงสร้างขนาดมวลความใกล้เคียงในวงจรคล้ายโลก</t>
  </si>
  <si>
    <t>บรรยากาศหนาแน่นและอันตรายอุณหภูมิสุดขั้วไม่มีพื้นผิวที่มั่นคง</t>
  </si>
  <si>
    <t>อยู่ในโซนที่สามารถรองรับน้ำในสถานะของเหลวได้ขนาดและมวลใกล้เคียงกับโลก</t>
  </si>
  <si>
    <t>มาจาก เนบิวลาสุริยะ</t>
  </si>
  <si>
    <t>จุดเริ่มต้นของเนบิวลา การยุบตัว การหมุนตัวเเละก่อตัว เกิดปฏิกริยานิวเคลียร์ฟิวซัม</t>
  </si>
  <si>
    <t>การก่อตัวของจานดาวเคราะห์ก่อนเกิด
การรวมตัวของอนุภาคเล็กๆ
การก่อตัวของดาวเคราะห์
การพอกพูนมวลสาร</t>
  </si>
  <si>
    <t xml:space="preserve">เพราะบริเวณใกล้ดวงอาทิตย์ </t>
  </si>
  <si>
    <t>เขตดาวเคราะ</t>
  </si>
  <si>
    <t>ฟินเเละโลหะ</t>
  </si>
  <si>
    <t>อยู่ในเขตเอื้อต่อการอยู่อาศัย มีมวลขนาดเหมาะสม มีชั้นบรรยากาศเหมาะสม</t>
  </si>
  <si>
    <t>ขั้นเเยกชั้น</t>
  </si>
  <si>
    <t>การกําเนิดสุริยะ</t>
  </si>
  <si>
    <t>ระยะเริ่มที่อยู่ตรงกลางเเผ่นจาน</t>
  </si>
  <si>
    <t>kepler-452b เป็นดาวเคราะห์ที่มีขนาดใหญ่กว่าโลก1.6เท่า</t>
  </si>
  <si>
    <t>ไม่สามารถ เพราะ ไม่มีสิ่งมีชีวิตอื่นๆที่สามารถดํารงอยู่ไดั</t>
  </si>
  <si>
    <t>สามารถ เพราะ มีการเอื้อต่อสิ่งมีชีวิตมีอุณหภูมิที่เหมาะสม</t>
  </si>
  <si>
    <t xml:space="preserve">
ธชาธร ชัยมงคลเลิศ</t>
  </si>
  <si>
    <t xml:space="preserve">กลุ่มเมฆฝุ่นและก๊าซขนาดใหญ่ที่เรียกว่า เนบิวลาสุริยะ </t>
  </si>
  <si>
    <t>เกิดจากการยุบตัวของกลุ่มเมฆฝุ่นและแก๊สขนาดใหญ่ภายใต้แรงโน้มถ่วงของตัวเอง เมื่อเมฆยุบตัวลง อุณหภูมิและความดันที่ใจกลางสูงขึ้น จนเกิดปฏิกิริยานิวเคลียร์ฟิวชัน ซึ่งเป็นการรวมตัวของอะตอมไฮโดรเจนให้กลายเป็นฮีเลียม พร้อมทั้งปลดปล่อยพลังงานมหาศาลออกมาในรูปของแสงและความร้อน</t>
  </si>
  <si>
    <t>เกิดจากการรวมตัวของกลุ่มก๊าซและฝุ่นที่เรียกว่าเนบิวลาสุริยะ</t>
  </si>
  <si>
    <t xml:space="preserve">
ดาวเคราะห์ชั้นในเป็นดาวเคราะห์หิน เพราะใกล้ดวงอาทิตย์ อุณหภูมิสูง ลมสุริะแรง พัดพาแก๊สเบาออกไป เหลือธาตุหนักรวมตัวกัน ส่วนดาวเคราะห์ชั้นนอกเป็นดาวเคราะห์แก๊ส เพราะอยู่ไกล อุณหภูมิต่ำ ลมสุริะอ่อน จึงเก็บแก๊สเบาไว้ได้มาก
</t>
  </si>
  <si>
    <t>ดาวเคราะห์ชั้นใน (ดาวเคราะห์หิน), แถบดาวเคราะห์น้อย (เศษหิน), ดาวเคราะห์ชั้นนอก (ดาวเคราะห์แก๊สยักษ์) และ เขตดาวหาง (วัตถุน้ำแข็งและฝุ่นผง)</t>
  </si>
  <si>
    <t xml:space="preserve">ชนิดคาร์บอน (C-type), ชนิดซิลิเกต (S-type) และ ชนิดโลหะ (M-type) </t>
  </si>
  <si>
    <t>ต้องมี น้ำในสถานะของเหลว ซึ่งต้องมี ระยะห่างที่เหมาะสมจากดาวฤกษ์ (เขตเอื้อชีวิต) เพื่อให้อุณหภูมิไม่ร้อนหรือเย็นเกินไป มี ชั้นบรรยากาศที่เหมาะสม เพื่อควบคุมอุณหภูมิและป้องกันอันตรายจากภายนอก และควรมี ขนาดมวลและองค์ประกอบของดาวเคราะห์ ที่เหมาะสมต่อการรองรับสิ่งมีชีวิต</t>
  </si>
  <si>
    <t>เนบิวล่ายุบตัวลง</t>
  </si>
  <si>
    <t>การแปรสภาพเป็นจานดาวเคราะห์ก่อนเกิด</t>
  </si>
  <si>
    <t>การรวมตัวเป็นดาวเคราะห์</t>
  </si>
  <si>
    <t>Kepler-452b เพราะมีอุณหภูมิคล้ายกับโลก</t>
  </si>
  <si>
    <t>เทคโนโลยีในโลกยังไม่พร้อมไปนอกระบบสุริยะ</t>
  </si>
  <si>
    <t>Kepler-69 เพราะร้อนเกินกว่าที่สิ่งมีชีวิตอยู่ได้</t>
  </si>
  <si>
    <t>เนบิวลาเริ่มยุบตัวจากนั้นเนบิวลาสุริยะยุบตัวจนเกิดเป็นดวงอาทิตย์</t>
  </si>
  <si>
    <t>1.เนบิวลาเริ่มยุบตัว
2.เนบิวลาสุริยะยุบตัว
3.เกิดดวงอาทิตย์
4.เกิดการพอกพูนบริเวณพอกพูนมวล
5.เกิดดาวเคราะห์</t>
  </si>
  <si>
    <t xml:space="preserve">เพราะดาวเคราะห์ชั้นในอยู่ใกล้ดวงอาทิตย์มากบรรยากาศจึงถูกทำลาย ดาวเคราะชั้นนอกเป็นดาวเคราแก๊สเนื่องจากอยู่ห่างไกลจากดวงอาทิตย์ บรรยากาศจึงไม่ถูกทำลาย </t>
  </si>
  <si>
    <t>แบ่งเป็น 4เขต
เขตดาวเคราะห์ชั้นใน
เขตดาวเคราะห์น้อย
เขตดาวเคราะห์ชั้นนอก
เขตดาวหาง</t>
  </si>
  <si>
    <t>ประกอบไปด้วยวัตถุรูปร่างไม่แน่นอนจำนวนมาก เรียกว่าดาวเคราะห์น้อย</t>
  </si>
  <si>
    <t>ประกอบด้วยน้ำและแก๊สที่เย็นจัด รวมตัวกันเป็นก้อนน้ำแข็ง โดยมีฝุ่นและแร่ธาตุต่างๆ มารวมตัวกัน</t>
  </si>
  <si>
    <t>น้ำทั้งสามสถานะ ของแข็ง ของเหลวและแก๊ส
มีชั้นบรรยากาศที่เหมาะสมกับสิ่งมีชีวิต
อยู่ห่างจากดวงอาทิตย์ในระยะทางที่เหมาะสม</t>
  </si>
  <si>
    <t>เริ่มมีความหนาแน่นสูงขึ้นจนเกิดปฏิกรอยาฟิวชัน</t>
  </si>
  <si>
    <t>Protoplanetary disk ได้รวมตัวกันเป็น
”ดาวเคราะห์“ แล้ว และได้เย็นตัวลง มีการโคจรรอบดาวฤกษ์แม่อย่าง
สมดุลย์ขึ้นเรื่อย ๆ</t>
  </si>
  <si>
    <t>ดาวKepler-452bเพราะชนิดเสปคตรัมเหมือนกันและมีระยะทางจากดาวฤกษ์ใกล้กันอุณภใกล้เคียงกันที่สุด</t>
  </si>
  <si>
    <t>Kepler69cเพราะมีอุณหภูมิพื้นผิวสูงเกินไป</t>
  </si>
  <si>
    <t>Kepler-452bเพราะชนิดเสปคตรัมเหมือนกับโลกระยะห่างจากดาวฤกษ์และอุณหภูมิพื้นผิวใกล้เคียงกับโลกที่สุด</t>
  </si>
  <si>
    <t>การยุบตัวของเนบิวลาด้วยแรงโน้มถ่วง เกิดปฏิกิริยาเทอร์โมนิวเคลียส์ที่แกนกลาง</t>
  </si>
  <si>
    <t>เนเนลล่าที่เหลือและอยู่ในตำแหน่งใกล้ดวงอาทิตย์รวมตัวกันเป็นของแข็งเกิดการชนและรวมตัวกันเป็นดาวเคราะห์หินส่วนที่รวมตัวกันไกลจากดวงอาทิตย์เกิดเป็นดาวเคราะห์แก๊ส</t>
  </si>
  <si>
    <t>เพราะตำแหน่งที่ไกลจากดวงอาทิตย์มีอุณหภูมิที่ต่ำกว่า จึงทำให้ไอน้ำกลั่นตัวกลายเป้นน้ำแข็งบริเวณที่ไกลจากดวงอาทิตย์ ก้อนหิน โลหะ และของแข็งรวมตัวกันเป็นดาวเคราะห์ ขนาดใหญ่ที่จับไฮโดรเจนและฮีเลียมได้ ดึงถูกผลักไปไกลจาฟดวงอาทิตย์ แต่ดาวเคราะห์ชั้นใน อยู่ในตำแหน่งใกล้ดวงอาทิตย์รวมตัวกันเป็นของแข็งเกิดการชนและรวมตัวกันเกิดเป็นดาวเคราะห์หิน</t>
  </si>
  <si>
    <t>3 เขต 1.เขตภายใน 2.เขตกลาง 3.เขตห่างไกล</t>
  </si>
  <si>
    <t>ดาวตก อุกกาบาต ฝนดาวตก ดวงจันทร์</t>
  </si>
  <si>
    <t>เป็นของเหลว</t>
  </si>
  <si>
    <t>เนบิวลาสุริยะเริ่มยุบตัวซึ่งเป็นเศษซากจากระเบิด ซุปเปอร์โนวาของดาวฤกษ์รุ่นก่อนดวงอาทิตย์</t>
  </si>
  <si>
    <t>เนบิวลายุบตัวเข้าสู่บริเวณใจกลางแรงโน้มถ่วงทำให้บริเวณใจกลางมีอุณหภูมิและความดันเพิ่มสูงจนกลายเป็นดาวฤกษ์ก่อนเกิด</t>
  </si>
  <si>
    <t>เกิดการควบคุมบริเวณจันทร์หมุนแผ่นจานหมุนบนบริเวณโดยรอบเริ่มบางลงพอโลหะเศษหินแก๊สและสสารต่างๆเกิดการรวมตัวกันด้วยแรงโน้มถ่วง</t>
  </si>
  <si>
    <t>Kepler-452b เพราะมีสเปกตรัมเดียวกับโลกมีอุณหภูมิผิวที่ใกล้เคียงกัน</t>
  </si>
  <si>
    <t>Kepler-69c เพราะมีอุณหภูมิผิวมากเกินไป</t>
  </si>
  <si>
    <t>Kepler-425b พร้อมมีอุณหภูมิอยู่ใกล้เคียงกับโลก</t>
  </si>
  <si>
    <t>เนบิวลาที่ยุบตัวลง</t>
  </si>
  <si>
    <t>ก่อตัวขึ้นจากกลุ่มก๊าซและฝุ่นที่เรียกว่า เนบิวลาสุริยะ ที่หมุนวนอยู่รอบๆ ดวงอาทิตย์ที่กำลังก่อตัว แรงโน้มถ่วงดึงดูดสสารในเนบิวลาให้รวมตัวกัน กลายเป็นก้อนที่ใหญ่ขึ้นเรื่อยๆ กระบวนการนี้เรียกว่า การอัดมวลสาร  ทำให้เกิดเป็นดาวเคราะห์น้อย  ซึ่งเป็นส่วนประกอบพื้นฐานของดาวเคราะห์ ในที่สุด ดาวเคราะห์น้อยเหล่านี้ชนและรวมตัวกันจนกลายเป็นดาวเคราะห์ที่เราเห็น</t>
  </si>
  <si>
    <t>เพราะอยู่ใกล้ดวงอาทิตย์ อุณหภูมิสูงทำให้สสารที่ระเหยง่ายอย่างแก๊สส่วนใหญ่ลอยออกไป เหลือแต่สสารที่หนักและทนความร้อน</t>
  </si>
  <si>
    <t>4 เขตหลัก ตามลักษณะการก่อตัวและองค์ประกอบ ได้แก่ 1. ดาวเคราะห์ชั้นใน (หรือดาวเคราะห์หิน), 2. แถบดาวเคราะห์น้อย, 3. ดาวเคราะห์ชั้นนอก (หรือดาวเคราะห์แก๊ส), และ 4. เขตดาวหาง (หรือเมฆของออร์ต)</t>
  </si>
  <si>
    <t>วัตถุท้องฟ้าขนาดเล็กจำนวนมาก ที่เรียกว่า ดาวเคราะห์น้อย ซึ่งมีลักษณะเป็นก้อนหิน ฝุ่น และโลหะ (เช่น เหล็ก นิกเกิล) ที่มีรูปร่างไม่แน่นอน นอกจากนี้ ยังอาจรวมถึงดาวเคราะห์แคระขนาดใหญ่อย่าง ซีรีส ซึ่งเป็นวัตถุที่ใหญ่ที่สุดในแถบนี้</t>
  </si>
  <si>
    <t xml:space="preserve"> ไม่ร้อนหรือเย็นเกินไปจนไม่มีน้ำในสถานะของเหลว, มีน้ำในสถานะของเหลว ซึ่งจำเป็นต่อสิ่งมีชีวิต, มีชั้นบรรยากาศที่เหมาะสม ช่วยปรับอุณหภูมิและป้องกันรังสีอันตราย, มีขนาดและมวลที่พอเหมาะ เพื่อรักษาบรรยากาศและมีแรงโน้มถ่วงที่มั่นคง, และ มีองค์ประกอบทางเคมีที่จำเป็น สำหรับการเกิดสิ่งมีชีวิต</t>
  </si>
  <si>
    <t>เนบิวลาก่อนเกิดสุริยะ เป็นจุดเริ่มต้นของการก่อกำเนิดระบบสุริยะ</t>
  </si>
  <si>
    <t>จานดาวเคราะห์ก่อนเกิด ซึ่งเป็นโครงสร้างของแก๊สและฝุ่นที่หมุนรอบดาวฤกษ์ที่พึ่งก่อตัวขึ้นใหม่</t>
  </si>
  <si>
    <t xml:space="preserve">กาแล็กซีแบบก้นหอย </t>
  </si>
  <si>
    <t>ดาวศุกร์ ขนาดและมวลที่ใกล้เคียง
ดาวศุกร์มีขนาดและมวลที่ใกล้เคียงกับโลกมาก ทำให้ถูกเรียกว่าเป็น "ฝาแฝด" หรือ "น้องสาว" ของโลกในระบบสุริยะ</t>
  </si>
  <si>
    <t>ปัจจัยด้านสภาพแวดล้อมที่ไม่เอื้ออำนวยต่อการดำรงชีวิต มีอุณหภูมิที่สูงหรือต่ำจนเกินไป ไม่มีชั้นบรรยากาศที่เหมาะสม</t>
  </si>
  <si>
    <t>ปัจจุบันยัง ไม่พบดาวเคราะห์นอกระบบสุริยะดวงใดที่มีสิ่งมีชีวิตอาศัยอยู่ แต่ K2-18b เป็นดาวเคราะห์ที่น่าสนใจมากเนื่องจากมีไอน้ำ มีเทน และคาร์บอนไดออกไซด์ในชั้นบรรยากาศ และอาจมีไดเมทิลซัลไฟด์ ซึ่งทั้งหมดนี้อาจบ่งชี้ถึงความเป็นไปได้ของสิ่งมีชีวิต</t>
  </si>
  <si>
    <t>เกิดจากกลุ่มก๊าซและฝุ่นเนบิวลายุบตัวรวมกันภายใต้แรงโน้มถ่วง</t>
  </si>
  <si>
    <t>ก๊าซไฮโดรเจนรวมตัวเกิดปฏิกิริยานิวเคลียร์ฟิวชัน จึงเกิดเป็นดวงอาทิตย์</t>
  </si>
  <si>
    <t>เศษก๊าซและฝุ่นรอบดวงอาทิตย์รวมตัวเป็นก้อนจนกลายเป็นดาวเคราะห์</t>
  </si>
  <si>
    <t>ดาวเคราะห์ชั้นในอยู่ใกล้ดวงอาทิตย์ อุณหภูมิสูง จึงมีแต่ธาตุหนักรวมตัวเป็นดาวเคราะห์หิน ส่วนดาวเคราะห์ชั้นนอกอยู่ไกล อุณหภูมิต่ำ ก๊าซและน้ำแข็งสามารถคงอยู่ได้ จึงเป็นดาวเคราะห์แก๊ส</t>
  </si>
  <si>
    <t>เขตดาวเคราะห์ชั้นใน (ดาวเคราะห์หิน)
เขตดาวเคราะห์ชั้นนอก (ดาวเคราะห์แก๊ส)</t>
  </si>
  <si>
    <t>ดาวเคราะห์ชั้นนอก ได้แก่ ดาวพฤหัสบดี ดาวเสาร์ ดาวยูเรนัส และดาวเนปจูน</t>
  </si>
  <si>
    <t>ดาวเคราะห์น้อย , เศษหิน, เศษโลหะ ที่โคจรระหว่างดาวอังคารกับดาวพฤหัสบดี</t>
  </si>
  <si>
    <t>ดาวหาง , แกนกลางน้ำแข็งและฝุ่น , แก๊สและฝุ่นที่เกิดหางเมื่อเข้าใกล้ดวงอาทิตย์</t>
  </si>
  <si>
    <t>อยู่ในเขตเอื้ออาศัย , มีน้ำในสถานะของเหลว, มีชั้นบรรยากาศที่ปกป้องและรักษาอุณหภูมิ, มีองค์ประกอบเคมีจำเป็นต่อสิ่งมีชีวิต เช่น คาร์บอน ออกซิเจน ไนโตรเจน</t>
  </si>
  <si>
    <t>เริ่มต้นจาก เนบิวลา  ซึ่งเป็นกลุ่มแก๊สและฝุ่นในอวกาศ เกิดการยุบตัวรวมกันเพราะแรงโน้มถ่วง จนเริ่มหมุนและก่อตัวเป็นต้นกำเนิดของระบบสุริยะ</t>
  </si>
  <si>
    <t>ก้อนแก๊สและฝุ่นที่ยุบตัวรวมกันเริ่มหมุนรอบแกนกลาง เกิดเป็น จานหมุนโปรโตเพลเนต โดยตรงกลางของจานจะร้อนและหนาแน่นที่สุด กำลังก่อตัวเป็นดวงอาทิตย์ ส่วนรอบ ๆ จานเป็นบริเวณที่ดาวเคราะห์และวัตถุอื่น ๆ จะก่อตัวขึ้นในภายหลัง</t>
  </si>
  <si>
    <t>ดวงอาทิตย์เริ่มก่อตัวชัดเจนที่ศูนย์กลาง ส่วนก๊าซและฝุ่นที่เหลือยังคงหมุนรอบเป็นวง ๆ เกิดการรวมตัวกันเป็นก้อนเล็ก ๆ ซึ่งต่อมาจะพัฒนาเป็น ดาวเคราะห์ ก้อนหิน ดาวเคราะห์น้อย และวัตถุอื่น ๆ</t>
  </si>
  <si>
    <t>หลังจากก๊าซและฝุ่นรวมตัวกัน ดาวเคราะห์ต่าง ๆ ค่อย ๆ ก่อตัวขึ้นรอบดวงอาทิตย์ เกิดเป็น ระบบสุริยะที่สมบูรณ์ โดยมีดวงอาทิตย์อยู่ตรงกลางและดาวเคราะห์ทั้งหลายโคจรรอบดวงอาทิตย์</t>
  </si>
  <si>
    <t>Kepler-452b เพราะ มีระยะห่างจากดาวฤกษ์คล้ายโลกและอุณหภูมิพื้นผิวใกล้เคียงกับโลกที่สุด</t>
  </si>
  <si>
    <t>Kepler-69c เพราะ อุณหภูมิสูงเกินไป (573 K ร้อนมากจนไม่เหมาะแก่สิ่งมีชีวิต)</t>
  </si>
  <si>
    <t>Trappist-1e, Kepler-452b, Gliese 667Cc
เพราะ อุณหภูมิอยู่ในช่วงที่น้ำอาจคงอยู่ในสถานะของเหลว ซึ่งเป็นเงื่อนไขสำคัญต่อสิ่งมีชีวิต</t>
  </si>
  <si>
    <t xml:space="preserve">เนื่องจากระบบสุริยะถือกำเนิดขึ้นจากการยุบตัวของเนบิวลาสุริยะ ซึ่งเป็นกลุ่มเมฆระหว่างดาวที่มีสสารเป็นก๊าซและฝุ่น โดยมวลส่วนใหญ่ของเนบิวลานั้นรวมตัวกันที่ใจกลางกลายเป็นดวงอาทิตย์ ส่วนมวลที่เหลือหมุนวนรอบและแบนลงกลายเป็นจานดาวเคราะห์ก่อนเกิด ซึ่งเป็นต้นกำเนิดของดาวเคราะห์และวัตถุอื่นๆ ในระบบสุริยะ ดังนั้น ดวงอาทิตย์จึงเกิดขึ้นจากสสารที่เหลือจากการสร้างดาวเคราะห์ และไม่ได้เป็นดาวฤกษ์ดวงแรกที่เกิดขึ้นในบริเวณนั้น </t>
  </si>
  <si>
    <t>ดาวศุกร์และดาวอังคารมีองค์ประกอบบรรยากาศคล้ายกัน คือมีคาร์บอนไดออกไซด์เป็นองค์ประกอบหลักมากกว่า 95% และมีไนโตรเจนกับแก๊สอื่นๆ เล็กน้อย ส่วนโลกมีองค์ประกอบต่างออกไป คือมีไนโตรเจนเป็นหลัก (78%) ออกซิเจนรองลงมา (21%) และแก๊สอื่นๆ เพียงเล็กน้อย</t>
  </si>
  <si>
    <t>เพราะโลกมีสิ่งมีชีวิตโดยเฉพาะพืชที่สังเคราะห์ด้วยแสง จึงปล่อยออกซิเจนสู่บรรยากาศอย่างต่อเนื่อง ทำให้ปริมาณออกซิเจนบนโลกสูงกว่าดาวเคราะห์ดวงอื่น และออกซิเจนบนโลกมาจากกระบวนการสังเคราะห์ด้วยแสงของพืชและสาหร่ายเป็นหลัก</t>
  </si>
  <si>
    <t>เกิดจากสนามแม่เหล็กที่แข็งแกร่งและปั่นป่วนบนดวงอาทิตย์ ซึ่งขัดขวางการถ่ายเทความร้อนจากภายในดวงอาทิตย์ไปยังพื้นผิว ทำให้บริเวณนั้นมีอุณหภูมิต่ำกว่าบริเวณโดยรอบและปรากฏเป็นจุดมืด</t>
  </si>
  <si>
    <t xml:space="preserve">เกิดจากการระเบิดบนดวงอาทิตย์หรือการปลดปล่อยมวลสารจากโคโรนา ซึ่งปล่อยอนุภาคที่มีประจุไฟฟ้าจำนวนมากออกมา อนุภาคเหล่านี้เมื่อพุ่งมายังโลก อาจส่งผลกระทบต่อเทคโนโลยีต่างๆ เช่น ระบบสื่อสาร ระบบไฟฟ้า และดาวเทียมได้ แต่โดยทั่วไปแล้ว พายุสุริยะไม่ส่งผลกระทบโดยตรงต่อสิ่งมีชีวิตบนโลก เนื่องจากโลกมีชั้นบรรยากาศและสนามแม่เหล็กเป็นเกราะป้องกัน </t>
  </si>
  <si>
    <t>เพราะเกิดขึ้นหลังจากที่เอกภพได้ผ่านช่วงเวลาของการสร้างดาวฤกษ์รุ่นแรกไปแล้ว</t>
  </si>
  <si>
    <t>ความเหมือนคือมีก๊าซไนโตรเจนในชั้นบรรยากาศ
ความแตกต่างคือโลกไม่มีคาร์บอนไดออกไซด์ในชั้นบรรยากาศ</t>
  </si>
  <si>
    <t>เพราะมีสิ่งมีชีวิตเยอะและมาจากการสังเคราะห์แสงของพืช</t>
  </si>
  <si>
    <t xml:space="preserve">เกิดจากการที่สนามแม่เหล็กของดวงอาทิตย์มีความเข้มข้นสูง ทำให้การไหลของความร้อนจากการพาความร้อนไปยังพื้นผิวที่มองเห็นได้ถูกขัดขวางทำให้บริเวณนั้นมีอุณหภูมิต่ำกว่าบริเวณโดยรอบ </t>
  </si>
  <si>
    <t>เกิดจากการปลดปล่อยพลังงานมหาศาลจากดวงอาทิตย์ ซึ่งอยู่ในรูปแบบของ เปลวสุริยะ การปลดปล่อยมวลสารจากลมสุริยะที่รุนแรงกว่าปกติ</t>
  </si>
  <si>
    <t>เกิดจากเศษซากเนบิวลา</t>
  </si>
  <si>
    <t>แตกต่างกัน ดาวเคราะห์หินมีความหนาแน่นสูงกว่าดาวเคราะห์แก๊ส</t>
  </si>
  <si>
    <t>แตกต่างกันที่สารประกอบและปริมาณสารในดาวต่างๆ</t>
  </si>
  <si>
    <t>สิ่งมีชีวิตบนโลก โดยเฉพาะพืชและสาหร่ายสีเขียวแกมน้ำเงิน ที่สังเคราะห์แสงและปล่อยออกซิเจนออกมาทำให้เกิดการสะสมของออกซิเจนในชั้นบรรยากาศโลกในปริมาณสูง ซึ่งแตกต่างจากดาวศุกร์และดาวอังคารที่ไม่มีสิ่งมีชีวิตที่สังเคราะห์แสงได้ในปริมาณมากพอที่จะสร้างออกซิเจนในชั้นบรรยากาศได้</t>
  </si>
  <si>
    <t>เกิดจากแกรนูล ซึ่งเป็นบริเวณที่อุณหภูมิต่ำสุด</t>
  </si>
  <si>
    <t>เกิดนากการระเบิกลุกจ้า ทำให้เกิดพายุแม่เหล็กโลก และอาจส่งผลกระทบต่อระบบสื่อสาร โทรคมนาคม และระบบไฟฟ้า</t>
  </si>
  <si>
    <t xml:space="preserve">ดวงอาทิตย์ถูกเรียกว่า ดาวฤกษ์รุ่นหลัง เพราะมีธาตุหนักจำนวนมาก </t>
  </si>
  <si>
    <t>ดาวเคราะห์หิน หนาแน่นสูง เพราะมีหินและโลหะเป็นหลัก ส่วนดาวเคราะห์แก๊ส หนาแน่นต่ำ เพราะมีไฮโดรเจนและฮีเลียมเป็นองค์ประกอบ</t>
  </si>
  <si>
    <t>แตกต่างกันเพราะดาวศุกร์และดาวอังคารมีคาร์บอนไดออกไซ์มากแต่มีไนโตรเจนน้อยแต่โลกมีไนโตรเจนจำนวนมาก</t>
  </si>
  <si>
    <t>เพราะบนโลกมี สิ่งมีชีวิตสังเคราะห์ด้วยแสง เช่น พืช สาหร่าย แบคทีเรีย ที่ผลิตออกซิเจน ทำให้บรรยากาศโลกมี ออกซิเจน มากกว่าดาวเคราะห์อื่น</t>
  </si>
  <si>
    <t>เกิดจาก สนามแม่เหล็กที่เข้มแข็งกว่าปกติ ทำให้การพาความร้อนจากแก่นถึงผิวชะลอลง ทำให้บริเวณนั้น อุณหภูมิต่ำกว่าผิวรอบ ๆ จึงปรากฏเป็นจุดมืด</t>
  </si>
  <si>
    <t>พายุสุริยะ เกิดจาก การปะทุของดวงอาทิตย์และการปลดปล่อยลมสุริยะ และ รังสีแม่เหล็กไฟฟ้า ส่วนใหญ่ไม่เป็นอันตรายต่อสิ่งมีชีวิตแต่มีผลรบกวนการทำงานของดาวเทียม ระบบไฟฟ้า ระบบสื่อสาร</t>
  </si>
  <si>
    <t xml:space="preserve">ดวงอาทิตย์ถูกจัดเป็น ดาวฤกษ์รุ่นที่ 3 (Population I star) ซึ่งเป็นดาวฤกษ์ที่เกิดขึ้นจากกลุ่มแก๊สและฝุ่นที่อุดมไปด้วยธาตุหนัก (ที่หนักกว่าไฮโดรเจนและฮีเลียม) ธาตุหนักเหล่านี้ไม่ได้มีมาตั้งแต่แรกเริ่มของจักรวาล แต่เกิดขึ้นจากกระบวนการสังเคราะห์นิวเคลียสภายในดาวฤกษ์รุ่นแรก ๆ (Population III stars) ซึ่งเป็นดาวฤกษ์ขนาดใหญ่มากและมีอายุสั้น เมื่อดาวฤกษ์รุ่นแรก ๆ เหล่านี้สิ้นอายุขัย พวกมันจะระเบิดเป็น ซูเปอร์โนวา ทำให้ธาตุหนักที่สร้างขึ้นภายในถูกปลดปล่อยออกสู่อวกาศ และกลายเป็นส่วนหนึ่งของเนบิวลาสำหรับสร้างดาวฤกษ์และระบบสุริยะรุ่นต่อมา ดังนั้น การที่ดวงอาทิตย์มีธาตุหนักมากมาย เช่น คาร์บอน ไนโตรเจน และเหล็ก จึงเป็นหลักฐานที่บ่งชี้ว่ามันไม่ได้เป็นดาวฤกษ์รุ่นแรก แต่เกิดจากเศษซากของดาวฤกษ์รุ่นก่อนหน้า
</t>
  </si>
  <si>
    <t>ความหนาแน่นของดาวเคราะห์หินและดาวเคราะห์แก๊ส แตกต่างกันอย่างสิ้นเชิง * ดาวเคราะห์หิน (Terrestrial Planets) หรือดาวเคราะห์ชั้นใน ได้แก่ ดาวพุธ ดาวศุกร์ โลก และดาวอังคาร มีองค์ประกอบหลักเป็น หินและโลหะ ซึ่งเป็นสสารที่มีความหนาแน่นสูง ทำให้ดาวเคราะห์กลุ่มนี้มีความหนาแน่นเฉลี่ยสูงมาก * ตัวอย่าง: โลกมีความหนาแน่นเฉลี่ยประมาณ 5.51 กรัม/ลูกบาศก์เซนติเมตร  ดาวเคราะห์แก๊ส (Gas Giants) หรือดาวเคราะห์ชั้นนอก ได้แก่ ดาวพฤหัสบดี ดาวเสาร์ ดาวยูเรนัส และดาวเนปจูน มีองค์ประกอบหลักเป็น แก๊สไฮโดรเจนและฮีเลียม ซึ่งเป็นสสารที่มีความหนาแน่นต่ำมาก แม้ว่าแก๊สเหล่านี้จะถูกบีบอัดภายใต้แรงโน้มถ่วงมหาศาล แต่ความหนาแน่นเฉลี่ยของดาวเคราะห์กลุ่มนี้ก็ยังต่ำกว่าดาวเคราะห์หินมาก  ตัวอย่าง: ดาวเสาร์มีความหนาแน่นเฉลี่ยต่ำเพียง 0.69 กรัม/ลูกบาศก์เซนติเมตร ซึ่งน้อยกว่าความหนาแน่นของน้ำเสียอีก</t>
  </si>
  <si>
    <t xml:space="preserve">จากแผนภาพจะเห็นว่าองค์ประกอบของชั้นบรรยากาศของดาวเคราะห์ทั้งสามดวง แตกต่างกันอย่างชัดเจน
ดาวศุกร์ และ ดาวอังคาร มีองค์ประกอบหลักเป็นแก๊ส คาร์บอนไดออกไซด์ ในสัดส่วนที่สูงมาก (96.5% และ 95% ตามลำดับ)
โลก มีองค์ประกอบหลักเป็นแก๊ส ไนโตรเจน (78%) และ ออกซิเจน (21%) ซึ่งแตกต่างจากดาวเคราะห์อีกสองดวงอย่างมาก
</t>
  </si>
  <si>
    <t>ชั้นบรรยากาศของโลกมีปริมาณแก๊สออกซิเจนมากกว่าดาวเคราะห์ดวงอื่นในระบบสุริยะ ส่วนใหญ่เป็นเพราะมี สิ่งมีชีวิตที่สามารถสังเคราะห์ด้วยแสงได้ ซึ่งสิ่งมีชีวิตเหล่านี้ไม่มีอยู่บนดาวศุกร์และดาวอังคารในปัจจุบัน
สาเหตุ: โลกอยู่ใน เขตเอื้ออาศัยได้ (Habitable Zone) ซึ่งเป็นระยะทางที่เหมาะสมจากดวงอาทิตย์ ทำให้น้ำสามารถคงสถานะเป็นของเหลวได้ สิ่งนี้เป็นปัจจัยสำคัญที่เอื้อต่อการกำเนิดและวิวัฒนาการของสิ่งมีชีวิตที่สามารถสังเคราะห์ด้วยแสงได้ * แหล่งที่มาของออกซิเจน: ออกซิเจนส่วนใหญ่บนโลกมาจากสิ่งมีชีวิตที่สังเคราะห์ด้วยแสง (Photosynthesis) เป็นหลัก โดยเฉพาะอย่างยิ่ง ไซยาโนแบคทีเรีย (สิ่งมีชีวิตเซลล์เดียวขนาดเล็กในมหาสมุทร) และ แพลงก์ตอนพืช ซึ่งเป็นกลุ่มแรกที่เริ่มสร้างออกซิเจนบนโลกเมื่อหลายพันล้านปีก่อน และในปัจจุบันก็ยังคงเป็นผู้ผลิตออกซิเจนส่วนใหญ่ให้กับโลก (ประมาณ 50-85%) ก่อนที่พืชบนบกจะวิวัฒนาการขึ้นมา</t>
  </si>
  <si>
    <t xml:space="preserve">จุดมืดดวงอาทิตย์ (sunspot) เป็นบริเวณที่มีอุณหภูมิต่ำกว่าบริเวณรอบข้างบนชั้นโฟโตสเฟียร์ของดวงอาทิตย์ ทำให้ดูมืดกว่าปกติ
การเกิดจุดมืดเกี่ยวข้องกับ สนามแม่เหล็ก ที่มีความปั่นป่วนและเข้มข้นสูงในบริเวณนั้น สนามแม่เหล็กที่รุนแรงจะขัดขวางการพาความร้อนจากภายในดวงอาทิตย์ขึ้นสู่ผิว ทำให้บริเวณนั้นได้รับพลังงานน้อยลงและมีอุณหภูมิลดต่ำลงกว่าบริเวณโดยรอบ ซึ่งตามปกติมีอุณหภูมิสูงถึง 5,800 เคลวิน แต่บริเวณที่เป็นจุดมืดจะมีอุณหภูมิประมาณ 3,000-4,500 เคลวิน
</t>
  </si>
  <si>
    <t>พายุสุริยะเกิดขึ้นจากการระเบิดบนดวงอาทิตย์ เช่น การลุกจ้า (solar flares) และ การปลดปล่อยมวลสารจากโคโรนา (CME) ซึ่งจะปล่อยอนุภาคมีประจุพลังงานสูงออกมา
โดยปกติแล้ว พายุสุริยะ ไม่ส่งผลกระทบโดยตรงต่อสิ่งมีชีวิตบนโลก เพราะสนามแม่เหล็กโลกและชั้นบรรยากาศทำหน้าที่เป็นเกราะป้องกัน แต่จะส่งผลกระทบต่อ เทคโนโลยีและโครงสร้างพื้นฐาน เช่น ทำให้ดาวเทียมและระบบนำทาง (GPS) ขัดข้อง รวมถึงอาจทำให้ระบบจ่ายไฟฟ้าล้มเหลวได้</t>
  </si>
  <si>
    <t>เพราะเกิดขึ้นภายหลังจากที่มีดาวฤกษ์รุ่นก่อนหน้าสร้างและกระจายธาตุหนักออกมาก่อน</t>
  </si>
  <si>
    <t>ดาวเคราะห์หินเล็กแต่หนาแน่นสูง ส่วนดาวเคราะห์แก๊สใหญ่แต่หนาแน่นต่ำ</t>
  </si>
  <si>
    <t>ดาวศุกร์และดาวอังคาร คล้ายกัน เพราะมีคาร์บอนไดออกไซด์เป็นหลัก
โลก แตกต่าง เพราะมีไนโตรเจนและออกซิเจนเป็นองค์ประกอบสำคัญ จึงเหมาะกับการมีสิ่งมีชีวิต</t>
  </si>
  <si>
    <t>โลกมีออกซิเจนมากเพราะสิ่งมีชีวิตสังเคราะห์ด้วยแสงสร้างออกซิเจน โดยออกซิเจนมาจากพืช</t>
  </si>
  <si>
    <t>จุดมืดเกิดจากสนามแม่เหล็กแรงรบกวนการไหลของพลังงาน ทำให้บริเวณนั้นเย็นและมืดกว่าปกติ</t>
  </si>
  <si>
    <t>การปลดปล่อยพลังงานและอนุภาคจากดวงอาทิตย์</t>
  </si>
  <si>
    <t>เกิดขึ้นจากเศษซากของเนบิวลาดาวฤกษ์รุ่นก่อนที่เกิดการระเบิดเป็นซูเปอร์โนวา</t>
  </si>
  <si>
    <t>มีความแตกต่างกันอย่างมาก โดย ดาวเคราะห์หินมีความหนาแน่นโดยเฉลี่ยสูงกว่าดาวเคราะห์แก๊ส</t>
  </si>
  <si>
    <t>แตกต่างกัน โดยที่องค์ประกอบจะต่างกัน ดาวศุกร์จะมี คาร์บอนไดออกไซด์กับไนโตรเจน โลกจะมีไนโตรเจน ออกซิเจน และอื่นๆ และดาวอังคารจะมี คาร์บอนไดออกไซด์ ไนโตรเจน และอื่นๆ</t>
  </si>
  <si>
    <t>ชั้นบรรยากาศของโลกมีปริมาณออกซิเจนมากกว่าดาวเคราะห์ดวงอื่น ๆ เนื่องจากกระบวนการสังเคราะห์ด้วยแสงของพืชและสิ่งมีชีวิตที่มีคลอโรฟิลล์เป็นหลัก โดยออกซิเจนบนโลกส่วนใหญ่มาจากกระบวนการนี้</t>
  </si>
  <si>
    <t>เกิดจากการระเบิดบนดวงอาทิตย์ที่เรียกว่า "การระเบิดลุกจ้า" หรือการปลดปล่อยมวลสาร ทำให้เกิดอนุภาคประจุไฟฟ้าพุ่งออกมาด้วยความเร็วสูง อนุภาคเหล่านี้สามารถรบกวนระบบสื่อสาร ทำให้ดาวเทียมเสียหาย และอาจส่งผลกระทบต่อระบบไฟฟ้าบนโลกได้</t>
  </si>
  <si>
    <t>แตกต่าง เพราะดาวศุกร์ จะมีคาร์บอนไดออกไซด์กับไนโตรเจนโลกจะมีไนโตรเจนออกซิเจนและอื่นๆและดาวอังคารจะมีคาร์บอนไดออกไซด์ไนโตรเจนและอื่นๆ</t>
  </si>
  <si>
    <t>ชั้นบรรยากาศของโลกมีปริมาณออกซิเจนมากกว่าดาวเคราะห์ดวงอื่นๆเนื่องจากกระบวนการสังเคราะห์ด้วยแสงของพืชและสิ่งมีชีวิตที่มีคลอโรฟิลล์เป็นหลักโดยออกซิเจนบนโลกส่วนใหญ่มาจากกระบวนการนี้</t>
  </si>
  <si>
    <t>เกิดจากการพ่นมวลโคโรนารวมกับการลุกจ้าทำให้อนุภาคที่มีประจุเคลื่อนที่ด้วยความเร็วสูง เกิดผลกระทบคือรบกวนการส่งกระแสไฟฟ้าและการสื่อสาร</t>
  </si>
  <si>
    <t>ต่าง เพราะเคราะห์หินมีความหนาแน่นมากกว่าดาวเคราะห์แก๊ส</t>
  </si>
  <si>
    <t>แตกต่าง เพราะดาวศุกร์มีเเค่คาร์บอนไดออกไซด์กับไนโตรเจน โลกมีไนโตรเจนออกซิเจนและอื่นๆส่วนดาวอังคารมีคาร์บอนไดออกไซด์ไนโตรเจนและอื่นๆ</t>
  </si>
  <si>
    <t xml:space="preserve">ชั้นบรรยากาศของโลกมีปริมาณออกซิเจนมากกว่าดาวเคราะห์ดวงอื่น ๆ เพราะกระบวนการสังเคราะห์ด้วยแสงของพืชและสิ่งมีชีวิตที่มีคลอโรฟิลล์เป็นหลัก </t>
  </si>
  <si>
    <t>เเตกต่างกัน ดาวเคราะห์หินมีความหนาแน่นมากกว่าดาวเคราะห์แก๊ส</t>
  </si>
  <si>
    <t>แตกต่างกัน เนื่องดาวศุกร์มีปริมาณคาร์บอนไดออกไซด์กับไนโตรเจนแต่โลกจะมีออกซิเจนและะไนโตรเจน และอื่นๆ และดาวอังคารจะมีปริมาณคาร์บอนไดออกไซด์และะไนโตรเจนเเละอื่นๆ</t>
  </si>
  <si>
    <t>เกิดจากการพ่นมวลโคโรนารวมกับการลุกจ้าทำให้อนุภาคที่มีประจุเคลื่อนที่ด้วยความเร็วสูง เกิดผลกระทบคือรบกวนการส่งกระแสไฟฟ้าและการสื่อสารเนื่องจากกระทบกับวงจรอิเล็กทรอนิกส์ของดาวเทียม</t>
  </si>
  <si>
    <t xml:space="preserve">ในระบบสุริยะ ดวงอาทิตย์ไม่ได้เป็นดาวฤกษ์รุ่นแรก แต่เป็นดาวฤกษ์รุ่นหลังที่เกิดขึ้นจากเศษซากของเนบิวลาดาวฤกษ์รุ่นก่อนที่เกิดการระเบิดเป็นซูเปอร์โนวา 
</t>
  </si>
  <si>
    <t xml:space="preserve">ความหนาแน่นของดาวเคราะห์หินและดาวเคราะห์แก๊สมีความแตกต่างกันอย่างชัดเจน ดาวเคราะห์หิน (เช่น โลก, ดาวอังคาร) มีความหนาแน่นโดยเฉลี่ยสูงกว่าดาวเคราะห์แก๊ส (เช่น ดาวพฤหัสบดี, ดาวเสาร์). ความแตกต่างนี้เกิดจากองค์ประกอบภายในที่แตกต่างกันของดาวเคราะห์ทั้งสองประเภท. </t>
  </si>
  <si>
    <t xml:space="preserve">ดาวเคราะห์แต่ละดวงในระบบสุริยะมีองค์ประกอบที่แตกต่างกัน เนื่องจากปัจจัยต่างๆ เช่น ตำแหน่งที่ก่อตัว และธาตุที่มีอยู่. โดยทั่วไปดาวเคราะห์จะแบ่งเป็น 2 กลุ่มใหญ่ๆ คือ ดาวเคราะห์หินและ ดาวเคราะห์แก๊สยักษ์. 
</t>
  </si>
  <si>
    <t>เกิดจากสนามแม่เหล็กที่ปั่นป่วนและบิดเบี้ยวบนดวงอาทิตย์ ทำให้ความร้อนที่ไหลจากแกนกลางขึ้นสู่พื้นผิวถูกกักไว้จนเกิดเป็นบริเวณที่มีอุณหภูมิต่ำกว่าบริเวณรอบข้าง ส่งผลให้บริเวณนั้นปรากฏเป็นสีเข้มกว่า</t>
  </si>
  <si>
    <t>พายุสุริยะ (Solar storm) เกิดจากการระเบิดบนดวงอาทิตย์ที่เรียกว่า "การระเบิดลุกจ้า" (Solar flare) หรือการปลดปล่อยมวลสารจากโคโรนา (Coronal mass ejection, CME) ทำให้เกิดอนุภาคประจุไฟฟ้าพุ่งออกมาด้วยความเร็วสูง. อนุภาคเหล่านี้สามารถรบกวนระบบสื่อสาร, ทำให้ดาวเทียมเสียหาย, และอาจส่งผลกระทบต่อระบบไฟฟ้าบนโลกได้</t>
  </si>
  <si>
    <t>เพราะกำเนิดมาได้ไม่นานนัก</t>
  </si>
  <si>
    <t>ต่างกัน หินพื้นผิวจะเป็นผิว แก็สจะไม่พื้นผิว</t>
  </si>
  <si>
    <t>ต่างกัน ศุกร์และอังคารมี คา์บอนเยอะ ส่วนโลกมี ไนโตรเจนเยอะ</t>
  </si>
  <si>
    <t xml:space="preserve">กระบวนการสังเคราะห์ด้วยแสงของพืชและสิ่งมีชีวิตที่มีคลอโรฟิลล์เป็นหลัก </t>
  </si>
  <si>
    <t>เกิดขึ้นจาก สนามแม่เหล็กที่แรงและปั่นป่วน บนชั้นโฟโตสเฟียร์ (พื้นผิวของดวงอาทิตย์) ซึ่งจะไป ขัดขวางการพาความร้อน ของพลาสมา ทำให้บริเวณนั้น มีอุณหภูมิต่ำลง กว่าบริเวณรอบ ๆ และดูมืดลง</t>
  </si>
  <si>
    <t>เกิดจากการระเบิดบนดวงอาทิตย์ที่เรียกว่า "การระเบิดลุกจ้า" (Solar flare) หรือการปลดปล่อยมวลสารจากโคโรนา (Coronal mass ejection, CME) ทำให้เกิดอนุภาคประจุไฟฟ้าพุ่งออกมาด้วยความเร็วสูง. อนุภาคเหล่านี้สามารถรบกวนระบบสื่อสาร, ทำให้ดาวเทียมเสียหาย, และอาจส่งผลกระทบต่อระบบไฟฟ้าบนโลกได้</t>
  </si>
  <si>
    <t>เพราะองค์ประกอบทางเคมีของมันมี ธาตุหนัก ที่มากกว่าดาวฤกษ์ในยุคแรกเริ่มของเอกภพ</t>
  </si>
  <si>
    <t>แตกต่างกันอย่างมาก โดยดาวเคราะห์หินมีความหนาแน่นสูงกว่าดาวเคราะห์แก๊สมาก</t>
  </si>
  <si>
    <t xml:space="preserve">ดาวเคราะห์แต่ละดวงมีองค์ประกอบของชั้นบรรยากาศที่ แตกต่างกันอย่างชัดเจน
ดาวศุกร์: ชั้นบรรยากาศส่วนใหญ่ประกอบด้วย คาร์บอนไดออกไซด์ (96.5%) และไนโตรเจน (3.5%) ​โลก: ชั้นบรรยากาศส่วนใหญ่ประกอบด้วย ไนโตรเจน (78%) และออกซิเจน (21%) ​ดาวอังคาร: ชั้นบรรยากาศส่วนใหญ่ประกอบด้วย คาร์บอนไดออกไซด์ (95%) และไนโตรเจน (3%) </t>
  </si>
  <si>
    <t xml:space="preserve">สาเหตุหลักที่โลกมีปริมาณออกซิเจนสูงเป็นเพราะ สิ่งมีชีวิต
​สิ่งมีชีวิตที่สังเคราะห์ด้วยแสง: ในช่วงแรกเริ่มโลกมีออกซิเจนน้อยมาก แต่เมื่อสิ่งมีชีวิตเซลล์เดียว (เช่น ไซยาโนแบคทีเรีย) วิวัฒนาการขึ้นและเริ่มกระบวนการ สังเคราะห์ด้วยแสง ซึ่งใช้แก๊สคาร์บอนไดออกไซด์และปล่อยแก๊สออกซิเจนออกมาเป็นผลผลิต ทำให้ปริมาณออกซิเจนในชั้นบรรยากาศเพิ่มขึ้นอย่างต่อเนื่อง ​พืชบนโลก: การวิวัฒนาการของพืชในเวลาต่อมาก็ยังคงใช้กระบวนการสังเคราะห์ด้วยแสงนี้เพื่อผลิตออกซิเจนอย่างต่อเนื่อง ทำให้ชั้นบรรยากาศของโลกมีองค์ประกอบที่แตกต่างจากดาวเคราะห์ดวงอื่น ๆ ที่ไม่มีสิ่งมีชีวิตครับ </t>
  </si>
  <si>
    <t xml:space="preserve">เกิดจากการที่ สนามแม่เหล็ก ภายในดวงอาทิตย์เกิดการบิดเบี้ยวและปะทุขึ้นมาบนผิว ทำให้การพาความร้อนจากภายในขึ้นสู่ผิวถูกขัดขวาง ส่งผลให้บริเวณนั้นมีอุณหภูมิลดลงกว่าบริเวณรอบข้าง และดูมืด
</t>
  </si>
  <si>
    <t xml:space="preserve">พายุสุริยะคือปรากฏการณ์ที่ดวงอาทิตย์ปลดปล่อยพลังงานและอนุภาคพลังงานสูงออกมาอย่างรุนแรง ซึ่งโดยทั่วไปไม่ส่งผลกระทบโดยตรงต่อสิ่งมีชีวิตบนโลก  เนื่องจากโลกมีสนามแม่เหล็กและชั้นบรรยากาศที่ทำหน้าที่เป็นเกราะป้องกันตามธรรมชาติ
</t>
  </si>
  <si>
    <t>เพราะดวงอาทิตย์เกิดจากซากของเนบิวลา</t>
  </si>
  <si>
    <t>ปริมาณของธาตุในชั้นบรรยากาศต่างกัน</t>
  </si>
  <si>
    <t>เพราะกระบวนการสังเคราะห์แสงของพืช</t>
  </si>
  <si>
    <t>เกิดจากสนามแม่เหล็กที่รุนแรงและปั่นป่วนบนผิวดวงอาทิตย์</t>
  </si>
  <si>
    <t>เกิดจากการระเบิดของดวงอาทิตย์ เรียก การลุกจ้า ส่งผลกระทบกับดาวเทียม ระบบสื่อสาร และระบบไฟฟ้าบนโลก</t>
  </si>
  <si>
    <t>ดวงอาทิตย์มีธาตุหนักอยู่ในปริมาณมาก (เช่น เหล็กประมาณ 1% ของมวลดาว) แสดงว่ามีดาวรุ่นก่อนหน้าเกิดและระเบิด (supernova) สร้างธาตุหนักเหล่านี้ก่อนที่ดวงอาทิตย์จะเกิดขึ้น
ดังนั้นจึงกล่าวได้ว่า ดวงอาทิตย์เป็นดาวฤกษ์รุ่นหลัง</t>
  </si>
  <si>
    <t>ดาวเคราะห์หินมีความหนาแน่นสูงกว่า ดาวเคราะห์แก๊ส</t>
  </si>
  <si>
    <t>แตกต่างกันเพราะมีแก๊ซที่ต่างกันออกไปและปริมาณของแก๊ซแตกต่างกัน</t>
  </si>
  <si>
    <t>เรื่องมาจากโลกมีต้นไม้และแบคทีเรียที่ผลิตออกซิเจนได้และออกซิเจนส่วนใหญ่มาจากแบคทีเรียในทะเล</t>
  </si>
  <si>
    <t xml:space="preserve">จุดมืดเกิดจาก สนามแม่เหล็กเข้มข้นยับยั้งการถ่ายโอนความร้อน
</t>
  </si>
  <si>
    <t>พายุสุริยะเกิดจาก กิจกรรมแม่เหล็กและการปลดปล่อยพลังงานของดวงอาทิตย์ ส่งผลต่อ ระบบเทคโนโลยีและการสื่อสารบนโลก แต่มนุษย์บนพื้นโลกได้รับผลกระทบโดยตรงน้อยเพราะมีชั้นบรรยากาศและสนามแม่เหล็กปกป้อง</t>
  </si>
  <si>
    <t xml:space="preserve">เพราะว่า ดวงอาทิตย์ไม่ได้ก่อตัวจากก๊าซดั้งเดิมของเอกภพโดยตรง แต่เกิดจาก เศษซากของดาวฤกษ์รุ่นก่อน ที่ตายแล้ว </t>
  </si>
  <si>
    <t xml:space="preserve">ดาวเคราะห์หินมีพื้นผิวแข็งเป็นหินและมีขนาดเล็กกว่า ในขณะที่ ดาวเคราะห์แก๊สมีขนาดใหญ่ ประกอบด้วยก๊าซเป็นส่วนใหญ่ (โดยเฉพาะไฮโดรเจนและฮีเลียม) และไม่มีพื้นผิวแข็งที่ชัดเจน </t>
  </si>
  <si>
    <t>องค์ประกอบของชั้นบรรยากาศแตกต่างกัน โดยดาวศุกร์และดาวอังคารมีคาร์บอนไดออกไซด์เป็นหลัก ส่วนโลกมีไนโตรเจนและออกซิเจนเป็นองค์ประกอบหลัก ทำให้ชั้นบรรยากาศของโลกเหมาะต่อการดำรงชีวิตมากกว่าดาวเคราะห์ดวงอื่น</t>
  </si>
  <si>
    <t>เนื่องจากกระบวนการสังเคราะห์ด้วยแสงของพืชและสิ่งมีชีวิตที่มีคลอโรฟิลล์เป็นหลัก โดยออกซิเจนบนโลกส่วนใหญ่มาจากกระบวนการนี้</t>
  </si>
  <si>
    <t>เกิดจาก สนามแม่เหล็กที่ปั่นป่วนและบิดเบี้ยวภายในดวงอาทิตย์ ซึ่งขัดขวางการเคลื่อนที่ของพลาสมา ทำให้ความร้อนจากภายในดวงอาทิตย์ไม่สามารถไหลขึ้นสู่พื้นผิวได้ตามปกติ ก่อให้เกิดบริเวณที่มีอุณหภูมิต่ำกว่าส่วนอื่น ๆ ทำให้ดูมืดลงเมื่อมองจากโลก</t>
  </si>
  <si>
    <t>เกิดจากการระเบิดบนดวงอาทิตย์ที่เรียกว่า "การระเบิดลุกจ้า" หรือการปลดปล่อยมวลสารจากโคโรนาทำให้เกิดอนุภาคประจุไฟฟ้าพุ่งออกมาด้วยความเร็วสูง. อนุภาคเหล่านี้สามารถรบกวนระบบสื่อสาร, ทำให้ดาวเทียมเสียหาย, และอาจส่งผลกระทบต่อระบบไฟฟ้าบนโลกได้</t>
  </si>
  <si>
    <t>พบธาตุหนักในองค์ประกอบของดวงอาทิตย์</t>
  </si>
  <si>
    <t>ดาวเคราะห์หินมีความหนาแน่นสูงกว่าดาวเคราะห์แก๊สมาก</t>
  </si>
  <si>
    <t>ต่างกันที่ชั้นบรรยากาศ ดาวศุกร์และดาวอังคารมีคาร์บอนไดออกไซด์เป็นส่วนใหญ่และมีไนโตรเจนในปริมาณน้อย แต่โลก มีไนโตรเจนเป็นส่วนใหญ่ และมีออกซิเจน</t>
  </si>
  <si>
    <t>โลกเป็นดาวเคราะห์เพียงดวงเดียวที่มีสิ่งมีชีวิตที่สามารถสังเคราะห์แสงได้ ซึ่งกระบวนการสังเคราะห์แสงนี้จะผลิตแก๊สออกซิเจนออกมา ทำให้ปริมาณออกซิเจนในชั้นบรรยากาศมีมาก</t>
  </si>
  <si>
    <t>เกิดจากการพ่นมวลคอโรนาร่วมกับการลุกจ้า ทำให้อนุภาคที่มีประจุเคลื่อนที่ด้วยความเร็วสูง ทำให้ไปรบกวนการส่งกระแสไฟฟ้าและการสื่อสารและกระทบวงจรอิเล็กทรอนิกส์ของดาวเทียม</t>
  </si>
  <si>
    <t>เพราะดวงอาทิตย์เกิดจากปรากฏการณ์ซุปเปอร์โนวาทำให้มีธาตุหนัก เช่น คาร์บอน,ออกซิเจน,โลหะ,ซิลิกอนปะปนกันในเนบิวลาที่กลั่นตัวเป็นระบบสุริยะ</t>
  </si>
  <si>
    <t>ต่างกัน เพราะ ดาวเคราะห์หินเกิดจากการพอกพูนของฝุ่นและธาตุต่างๆโดยมาจากการพัดพาของลมสุริยะซึ่งมีควาใหนมแน่นมากกว่าดาวเคราะห์แก๊สที่มีแก๊สปกคลุมพื้นผิวเป็นจำนวนมาก</t>
  </si>
  <si>
    <t>ดาวศุกร์และดาวอังคารมีปริมาณคาร์บอนไดออกไซด์มากและเป็นองค์ประกอบส่วนใหญ่ ต่างจากโลกที่มีปริมาณของไนโตรเจนเป็นองค์ประกอบส่วนใหญ่</t>
  </si>
  <si>
    <t>โลกมีออกซิเจนมาก เพราะมีสิ่งมีชีวิตสังเคราะห์ด้วยแสงและมีแรงโน้มถ่วงที่เหมาะสมสำหรับกักเก็บออกซิเจน
ออกซิเจนบนโลกมาจาก สิ่งมีชีวิตบนโลกที่สังเคราะห์ด้วยแสงผลิตและสะสมออกซิเจนในบรรยากาศเป็นเวลานาน</t>
  </si>
  <si>
    <t>เกิดจากสนามแม่เหล็กที่รุนแรงผิดปกติกดทับและรบกวนการพาความร้อนจากชั้นโฟโตสเฟียร์ทำให้พื้นที่นั้นเย็นลงจำให้เกิดเป็นจุดมืด</t>
  </si>
  <si>
    <t>เกิดจากปรากฎการณ์ลุกจ้าและอาจมีการพ่นมวลคอโรนาโดยจะปล่อยอนุภาคความเร็วสูงจำนวนมหาศาล ซึ่งอาจส่งผลกระทบต่อโครงสร้างDNAในร่างกายของสิ่งมีชีวิตบนโลก</t>
  </si>
  <si>
    <t>เพราะระบบสุริยะเกิดจากการสลายตัวของดาวฤกษ์รุ่นก่อนหน้า</t>
  </si>
  <si>
    <t>แตกต่างกันดาวเคราะห์หินประกอบด้วยหินและโลหะส่วนดาวเคราะห์แก๊สส่วนใหญ่ประกอบด้วยไฮโดรเจนและฮีเลียมซึ่งมีความหนาแน่นที่ต่ำกว่า</t>
  </si>
  <si>
    <t>แตกต่างกันโดยโลกประกอบด้วยแก๊สไนโตรเจนมากที่สุดรองลงมาคือออกซิเจนและอื่นๆน้อยที่สุดส่วนดาวศุกร์และดาวอังคารประกอบด้วยแก๊สคาร์บอนไดออกไซด์มากที่สุดรองลงมาคือแก๊สไนโตรเจนและดาวอังคารมีแก๊สอื่นๆน้อยที่สุด</t>
  </si>
  <si>
    <t>เพราะโลกมีกระบวนการสังเคราะห์ด้วยแสงของพืชทำให้มีการปล่อยแก๊สออกซิเจนออกสู่ชั้นบรรยากาศ</t>
  </si>
  <si>
    <t>เกิดจากสนามแม่เหล็กบิดเบี้ยวและปั่นป่วนบนพื้นผิวดวงอาทิตย์</t>
  </si>
  <si>
    <t>เกิดจากการระเบิดของมวลสารจากโคโรนาส่งผลต่อระบบสื่อสารของดาวเทียมและอาจส่งผลต่อระบบไฟฟ้าบนโลก</t>
  </si>
  <si>
    <t>พีรวิชญ์ พิริยะสุขถาวร</t>
  </si>
  <si>
    <t>นายพีรวิชญ์ พิริยะสุขถาวร</t>
  </si>
  <si>
    <t xml:space="preserve">ดวงอาทิตย์ถูกจัดว่าเป็นดาวฤกษ์รุ่นหลัง (รุ่นที่ 3) เนื่องจากมันก่อตัวขึ้นจากเศษซากของดาวฤกษ์รุ่นก่อนๆ ที่ระเบิดไปแล้ว </t>
  </si>
  <si>
    <t>ความแตกต่าง: ดาวศุกร์และดาวอังคารมีคาร์บอนไดออกไซด์เป็นองค์ประกอบหลักในชั้นบรรยากาศ ในขณะที่โลกมีไนโตรเจนและออกซิเจนเป็นองค์ประกอบหลัก
ความคล้ายคลึง: ดาวศุกร์และดาวอังคารมีองค์ประกอบหลักที่คล้ายคลึงกันคือคาร์บอนไดออกไซด์ในปริมาณที่สูงมาก</t>
  </si>
  <si>
    <t>โลกอยู่เขตที่เอื้อชีวิตในระบบสุริยะ เรียกว่า Habitable zone ครับ ทำให้โลกสามารถมีมหาสมุทร มีพืชมากมาย และมีระบบนิเวศน์ที่มีการผลิต Oxygen ได้จากมหาสมุทร เป็นปริมาณมหาศาล ในมหาสมุทรมี Phytoplankton</t>
  </si>
  <si>
    <t>จุดมืดดวงอาทิตย์เกิดขึ้นจากบริเวณบนพื้นผิวของดวงอาทิตย์ที่มีอุณหภูมิต่ำกว่าบริเวณโดยรอบ ทำให้เกิดเป็นจุดที่ดูมืดกว่า</t>
  </si>
  <si>
    <t xml:space="preserve">พายุสุริยะ คือปรากฏการณ์ที่เกิดจากการระเบิดบนพื้นผิวของดวงอาทิตย์ที่เรียกว่า "การระเบิดลุกจ้า" หรือ "เปลวสุริยะ" (Solar flare) ซึ่งจะปล่อยอนุภาคประจุไฟฟ้าและคลื่นแม่เหล็กไฟฟ้าพลังงานสูงออกมาจำนวนมหาศาล นอกจากนี้ยังรวมถึงการปลดปล่อยก้อนมวลสารจากโคโรนา (Coronal Mass Ejection, CME) และลมสุริยะ (Solar Wind) ที่มีความเร็วและปริมาณอนุภาคสูงกว่าปกติ </t>
  </si>
  <si>
    <t xml:space="preserve">ดวงอาทิตย์ถือกำเนิดขึ้นในช่วงที่จักรวาลมีอายุมากขึ้นแล้ว ทำให้ธาตุหนักต่างๆ ที่จำเป็นในการสร้างดาวฤกษ์มีปริมาณมากขึ้น </t>
  </si>
  <si>
    <t>ดาวเคราะห์หินมีความหนาแน่นสูงกว่าดาวเคราะห์แก๊สมาก เนื่องจากองค์ประกอบภายในที่แตกต่างกัน</t>
  </si>
  <si>
    <t>ต่างกัน ดาวศุกร์จะมี c 96.5% โลกมี N 78% ดาวอังคารมี C 95%</t>
  </si>
  <si>
    <t>เพราะว่าโลกมีต้นไม้</t>
  </si>
  <si>
    <t>เกิดจาก สนามแม่เหล็กที่รุนแรงและปั่นป่วนบนดวงอาทิตย์ ทำให้ก๊าซร้อนในบริเวณนั้นถูกกักไว้ ไม่สามารถไหลเวียนขึ้นสู่พื้นผิวได้ตามปกติ</t>
  </si>
  <si>
    <t>เกิดจากการระเบิดบนผิวดวงอาทิตย์ ปลดปล่อยอนุภาคพลังงานสูงและสนามแม่เหล็กออกมา ซึ่งอาจรบกวนระบบการสื่อสาร, ระบบไฟฟ้า, และดาวเทียมบนโลกได้</t>
  </si>
  <si>
    <t xml:space="preserve">ดวงอาทิตย์ถูกจัดว่าเป็น ดาวฤกษ์รุ่นหลัง เพราะมี ธาตุหนัก เป็นองค์ประกอบในปริมาณที่สูง ซึ่งธาตุเหล่านี้ไม่ได้มีมาตั้งแต่แรกเริ่มของเอกภพ แต่ถูกสร้างขึ้นจากปฏิกิริยานิวเคลียร์ฟิวชันและการระเบิดซูเปอร์โนวาของดาวฤกษ์รุ่นก่อนหน้าที่มีขนาดใหญ่กว่ามาก .
</t>
  </si>
  <si>
    <t>ความหนาแน่นของดาวเคราะห์หินและดาวเคราะห์แก๊ส แตกต่างกันอย่างมาก โดยดาวเคราะห์หินมีความหนาแน่นสูงกว่าดาวเคราะห์แก๊สมาก</t>
  </si>
  <si>
    <t xml:space="preserve">องค์ประกอบของบรรยากาศของดาวเคราะห์แต่ละดวงในภาพนั้น แตกต่างกัน อย่างชัดเจน โดยเฉพาะแก๊สที่เป็นองค์ประกอบหลัก 
</t>
  </si>
  <si>
    <t xml:space="preserve">ชั้นบรรยากาศของโลกมีปริมาณออกซิเจนสูงกว่าดาวเคราะห์ดวงอื่นอย่างมาก เนื่องจากมีสิ่งมีชีวิตที่สร้างออกซิเจนขึ้นมาอย่างต่อเนื่องผ่านกระบวนการสังเคราะห์ด้วยแสง
</t>
  </si>
  <si>
    <t xml:space="preserve">เกิดขึ้นจากบริเวณที่มีสนามแม่เหล็กที่รุนแรงมากผิดปกติบนพื้นผิวของดวงอาทิตย์
สนามแม่เหล็กเหล่านี้จะไปยับยั้งการเคลื่อนที่ของความร้อนจากชั้นในขึ้นมาสู่พื้นผิว ทำให้บริเวณนั้นมีอุณหภูมิต่ำกว่าบริเวณรอบข้าง และมีความสว่างน้อยกว่าจึงมองเห็นเป็นจุดสีดำ
</t>
  </si>
  <si>
    <t xml:space="preserve">พายุสุริยะเกิดขึ้นจากการระเบิดบนดวงอาทิตย์ที่ปล่อยพลังงานและอนุภาคออกมา ​โดยทั่วไป ไม่ได้ส่งผลกระทบโดยตรงต่อสิ่งมีชีวิตบนโลก เพราะโลกมีสนามแม่เหล็กและชั้นบรรยากาศที่คอยป้องกันอยู่ แต่จะส่งผลกระทบต่อเทคโนโลยี เช่น ระบบไฟฟ้า ดาวเทียม และการสื่อสา
</t>
  </si>
  <si>
    <t>​ดวงอาทิตย์เป็นดาวฤกษ์รุ่นหลัง เพราะกำเนิดจากเนบิวลาที่มีธาตุหนักปนอยู่ ซึ่งธาตุเหล่านั้นถูกสร้างขึ้นและกระจายมาจากดาวฤกษ์รุ่นแรกที่ระเบิดไปแล้ว</t>
  </si>
  <si>
    <t>​ดาวเคราะห์หินมีความหนาแน่นสูง เพราะประกอบด้วยหินและโลหะเป็นหลัก ในขณะที่ ดาวเคราะห์แก๊สมีความหนาแน่นต่ำ เพราะประกอบด้วยแก๊สเป็นหลัก</t>
  </si>
  <si>
    <t>แตกต่างกัน โดยโลกมีองค์ประกอบหลักเป็นไนโตรเจนและออกซิเจน ส่วนดาวศุกร์และดาวอังคารมีคาร์บอนไดออกไซด์เป็นองค์ประกอบหลัก</t>
  </si>
  <si>
    <t>เพราะเป็นผลมาจาก สิ่งมีชีวิตที่ทำหน้าที่ สังเคราะห์ด้วยแสง ซึ่งเป็นกระบวนการที่ผลิตออกซิเจนและทำให้โลกมีชั้นบรรยากาศที่แตกต่างจากดาวเคราะห์ดวงอื่นในระบบสุริยะอย่างมาก</t>
  </si>
  <si>
    <t>จุดมืดดวงอาทิตย์เกิดจากความปั่นป่วนของสนามแม่เหล็กบนดวงอาทิตย์ที่รุนแรงมากผิดปกติ สนามแม่เหล็กที่แรงเหล่านี้จะขัดขวางการถ่ายโอนความร้อนจากชั้นล่างขึ้นสู่ผิวของดวงอาทิตย์ ทำให้บริเวณนั้นมีอุณหภูมิลดลงกว่าพื้นที่โดยรอบหลายพันองศาเซลเซียส เมื่อเทียบกับบริเวณอื่นที่ร้อนกว่า จุดเหล่านี้จึงดูมืดลงกว่าปกติ</t>
  </si>
  <si>
    <t>​พายุสุริยะเกิดจากการปลดปล่อยพลังงานและอนุภาคขนาดใหญ่จากดวงอาทิตย์อย่างรวดเร็ว ซึ่งมีสาเหตุมาจากการเปลี่ยนแปลงของสนามแม่เหล็กที่ซับซ้อน ปรากฏการณ์นี้แบ่งได้เป็น 2 ประเภทหลัก : ​การลุกจ้าบนดวงอาทิตย์ - การระเบิดของรังสีและพลังงานที่ปล่อยออกมาอย่างฉับพลัน , ​การพ่นมวลโคโรนา - การพ่นกลุ่มอนุภาคที่มีประจุและสนามแม่เหล็กจำนวนมหาศาลออกมาจากดวงอาทิตย์ และส่งผลกระทบต่อโลกได้ แต่ไม่เป็นอันตรายโดยตรงต่อสิ่งมีชีวิตบนโลก แต่สามารถส่งผลกระทบต่อระบบเทคโนโลยี เช่น ดาวเทียม เครือข่ายไฟฟ้า และการสื่อสารได้</t>
  </si>
  <si>
    <t>เนื่องจากดวงอาทิตย์มีส่วนประกอบของ ธาตุหนัก เช่น คาร์บอน เหล็ก และออกซิเจน ซึ่งไม่ได้เกิดขึ้นในบิกแบง แต่ถูกสร้างขึ้นจากปฏิกิริยาภายในและจากการระเบิดของดาวฤกษ์รุ่นก่อนๆดาวฤกษ์รุ่นแรกๆ ในจักรวาลมีเพียงไฮโดรเจนและฮีเลียมเป็นหลักเท่านั้น ดังนั้นการมีธาตุหนักในตัวของดวงอาทิตย์จึงเป็นหลักฐานที่แสดงว่ามันถือกำเนิดขึ้นจากเศษซากของดาวฤกษ์รุ่นเก่าที่เคยระเบิดไปแล้ว</t>
  </si>
  <si>
    <t>ดาวเคราะห์หิน มีความหนาแน่น สูงกว่า/ดาวเคราะห์แก๊ส มีความหนาแน่น ต่ำกว่า</t>
  </si>
  <si>
    <t>มีความแตกต่างกันอย่างชัดเจน โดยเฉพาะอย่างยิ่งระหว่าง ดาวศุกร์ และ ดาวอังคาร ซึ่งมีองค์ประกอบของชั้นบรรยากาศที่คล้ายคลึงกัน แต่แตกต่างจาก โลก อย่างสิ้นเชิง</t>
  </si>
  <si>
    <t xml:space="preserve">ชั้นบรรยากาศของโลกมีปริมาณแก๊สออกซิเจนมากที่สุดเนื่องจาก สิ่งมีชีวิตบนโลก และก๊าซออกซิเจนส่วนใหญ่มาจาก การสังเคราะห์ด้วยแสงของพืช ครับ </t>
  </si>
  <si>
    <t>สนามแม่เหล็กที่รุนแรงและปั่นป่วนอย่างมาก</t>
  </si>
  <si>
    <t xml:space="preserve">จากการปลดปล่อยพลังงานอย่างรุนแรงจากดวงอาทิตย์ </t>
  </si>
  <si>
    <t xml:space="preserve">ว่ามันถือกำเนิดจากสสารที่เหลือจากการก่อตัวของดาวฤกษ์รุ่นก่อนๆ ในเนบิวลาเดียวกัน </t>
  </si>
  <si>
    <t>ต่างกันอย่างมาก โดยดาวเคราะห์หินมีความหนาแน่นสูงกว่าดาวเคราะห์แก๊สมาก</t>
  </si>
  <si>
    <t xml:space="preserve">ดาวเคราะห์แต่ละดวงมีความแตกต่างกันอย่างมากในเรื่องสัดส่วนองค์ประกอบของแก๊ส </t>
  </si>
  <si>
    <t>เพราะ สิ่งมีชีวิตบนโลก เช่น พืช สาหร่าย และแพลงก์ตอน ได้พัฒนาความสามารถในการสังเคราะห์แสงมานานนับพันล้านปี เปลี่ยนคาร์บอนไดออกไซด์เป็นอาหารและปล่อยแก๊สออกซิเจนออกมา</t>
  </si>
  <si>
    <t>เกิดจาก สนามแม่เหล็กที่ปั่นป่วนและรุนแรง บนพื้นผิวของดวงอาทิตย์ ทำให้การพาความร้อนถูกขัดขวาง ส่งผลให้เกิดบริเวณที่มี อุณหภูมิต่ำกว่า ส่วนอื่นๆ</t>
  </si>
  <si>
    <t>เกิดจากการที่ดวงอาทิตย์ปล่อยกระแสอนุภาคประจุไฟฟ้าปริมาณมากออกมา ซึ่งสามารถส่งผลกระทบต่อเทคโนโลยีบนโลก เช่น ระบบสื่อสาร โทรศัพท์มือถือ ดาวเทียม และระบบส่งไฟฟ้า ทำให้เกิดความเสียหายได้</t>
  </si>
  <si>
    <t>ดวงอาทิตย์ถูกเรียกว่าดาวฤกษ์รุ่นหลัง เพราะว่ามันถือกำเนิดจากสสารที่เหลือจากการก่อตัวของดาวฤกษ์รุ่นก่อนๆ ในเนบิวลาเดียวกัน</t>
  </si>
  <si>
    <t xml:space="preserve">ความหนาแน่นของดาวเคราะห์หินจะสูงกว่าดาวเคราะห์แก๊สอย่างมาก โดยดาวเคราะห์หินมีความหนาแน่นประมาณ 5.5 กรัม/ลูกบาศก์เซนติเมตร (เช่นโลก) ขณะที่ดาวเคราะห์แก๊สมีความหนาแน่นต่ำกว่ามาก ประมาณ 1.3 กรัม/ลูกบาศก์เซนติเมตร (เช่นดาวพฤหัสบดี) เนื่องจากดาวเคราะห์หินส่วนใหญ่ประกอบด้วยหินและโลหะที่มีความหนาแน่นสูง ในขณะที่ดาวเคราะห์แก๊สประกอบด้วยไฮโดรเจนและฮีเลียมซึ่งเป็นก๊าซที่มีความหนาแน่นต่ำ </t>
  </si>
  <si>
    <t>ดาวศุกร์: ชั้นบรรยากาศส่วนใหญ่ประกอบด้วยก๊าซคาร์บอนไดออกไซด์ (96.5%) และมีไนโตรเจน (3.5%) เพียงเล็กน้อย
โลก: ชั้นบรรยากาศส่วนใหญ่ประกอบด้วยก๊าซไนโตรเจน (78%) และออกซิเจน (21%) รวมถึงก๊าซอื่นๆ (1%) ในปริมาณเล็กน้อย
ดาวอังคาร: ชั้นบรรยากาศส่วนใหญ่ประกอบด้วยก๊าซคาร์บอนไดออกไซด์ (95%) และมีไนโตรเจน (3%) รวมถึงก๊าซอื่นๆ (2%) ในปริมาณเล็กน้อย</t>
  </si>
  <si>
    <t xml:space="preserve">เหตุผลที่โลกมีออกซิเจนมากกว่าดาวเคราะห์ดวงอื่น:
โลกมีสิ่งมีชีวิตที่สังเคราะห์แสง เช่น พืชและสาหร่าย ซึ่งเป็นกระบวนการที่ผลิตแก๊สออกซิเจนออกมาสู่ชั้นบรรยากาศอย่างต่อเนื่อง
ดาวเคราะห์ดวงอื่น เช่น ดาวศุกร์และดาวอังคาร ไม่มีสิ่งมีชีวิตที่สามารถผลิตออกซิเจนในปริมาณมากได้ ทำให้ชั้นบรรยากาศมีองค์ประกอบหลักเป็นก๊าซอื่นๆ เช่น คาร์บอนไดออกไซด์ 
แหล่งที่มาของออกซิเจนบนโลก:
ออกซิเจนส่วนใหญ่บนโลกมาจากกระบวนการสังเคราะห์แสงของสิ่งมีชีวิต เช่น พืช สาหร่าย และแบคทีเรียบางชนิด ที่อาศัยอยู่ทั้งบนบกและในมหาสมุทร
นอกจากนี้ ยังมีส่วนน้อยที่เกิดจากการแตกตัวของโมเลกุลน้ำในชั้นบรรยากาศจากการกระทำของรังสีอัลตราไวโอเลตจากดวงอาทิตย์ </t>
  </si>
  <si>
    <t xml:space="preserve">จุดดับบนดวงอาทิตย์เกิดจากสนามแม่เหล็กที่ปั่นป่วนและบิดเบี้ยวภายในดวงอาทิตย์ ทำให้เกิดบริเวณที่เย็นกว่าและมืดกว่าบนชั้นโฟโตสเฟียร์ สนามแม่เหล็กจะกักเก็บความร้อนเอาไว้ ไม่ให้พลาสมาไหลขึ้นมาถึงพื้นผิว ก่อให้เกิดบริเวณที่มีอุณหภูมิต่ำกว่าปกติและปรากฏเป็นสีดำเมื่อเทียบกับส่วนอื่นของพื้นผิวดวงอาทิตย์ </t>
  </si>
  <si>
    <t>พายุสุริยะเกิดจากการปล่อยพลังงานและอนุภาคประจุไฟฟ้าพลังงานสูงจากดวงอาทิตย์ เช่น เปลวสุริยะ (Solar Flare) และการปลดปล่อยมวลจากโคโรนา (CME) เมื่ออนุภาคเหล่านี้เดินทางมาถึงโลก สนามแม่เหล็กโลกจะเบี่ยงเบนส่วนใหญ่ไว้ แต่บางส่วนจะชนกับชั้นบรรยากาศ ทำให้เกิดแสงเหนือ-แสงใต้ที่สวยงาม</t>
  </si>
  <si>
    <t>เพราะการก่อกำเนิดของมันเกิดจาก สสารที่เหลือจากการยุบตัวของเนบิวลาของดาวฤกษ์รุ่นที่สองที่มีมวลมากก่อนหน้านั้น</t>
  </si>
  <si>
    <t>ความหนาแน่นของดาวเคราะห์หินสูงกว่า ความหนาแน่นของดาวเคราะห์แก๊ส</t>
  </si>
  <si>
    <t>ดาวศุกร์และดาวอังคาร มีองค์ประกอบหลักเป็น แก๊สคาร์บอนไดออกไซด์แต่โลก มีองค์ประกอบหลักเป็น แก๊สไนโตรเจน และ แก๊สออกซิเจน</t>
  </si>
  <si>
    <t>เพราะโลกมี สิ่งมีชีวิต โดยเฉพาะอย่างยิ่ง พืชและแพลงก์ตอนพืช ซึ่งเป็นผู้ผลิตแก๊สออกซิเจนผ่านกระบวนการ สังเคราะห์ด้วยแสง</t>
  </si>
  <si>
    <t>เกิดจากสนามแม่เหล็กที่บิดเบี้ยวและรุนแรงบนพื้นผิวดวงอาทิตย์</t>
  </si>
  <si>
    <t xml:space="preserve">  เพราะว่า ดาวฤกษ์เกิดจากการยุบตัวของเนบิวลาที่เกิดจากแรงโน้มถ่วงของเนบิวลาเอง เมื่ออุณหภูมิแกนกลางสูงมากขึ้น เป็นหลายแสนองศาเซลเซียส เรียกช่วงนี้ว่า “ดาวฤกษ์ก่อนเกิด” หลัง จากที่ดวงอาทิตย์เพิ่งกำเนิดขึ้นมาจะคงสภาพที่ใหญ่กว่าปัจจุบัน เมื่อเกิดความสมดุลระหว่างแรงโน้มถ่วงกับแรงดันของแก๊สร้อน ทำให้ดวงอาทิตย์เป็นดาวฤกษ์สมบูรณ์ จึงกล่าวได้ว่า ดวงอาทิตย์เป็นดาวฤกษ์รุ่นหลัง</t>
  </si>
  <si>
    <t>ต่างกันดาวเคราะห์หินมีความหนาแน่นมากกว่าดาวเคราะห์แก๊ส</t>
  </si>
  <si>
    <t>ดาวทั้งสามดวงทีแก๊สไนโตรเจนเป็นองค์ประกอบเหมือนกันดาวศุกร์มีแก๊สคาร์บอนไดออกไซด์เหมือนกับดาวอังคารและดาวอังคารกับดาวโลกมีแก๊สอื่นเพิ่มมา ดาวแต่ละดวงมีแก๊สแต่ละชนิดในสัดส่วนที่ต่างกัน</t>
  </si>
  <si>
    <t>โลกอยู่เขตที่เอื้อชีวิตในระบบสุริยะ และมีระบบนิเวศน์ที่มีการผลิตแก๊สออกซิเจน ได้เป็นปริมาณมหาศาล</t>
  </si>
  <si>
    <t>เกิดจากแกรมูล</t>
  </si>
  <si>
    <t>เกิดจากการปลดปล่อยก้อนมวลสารจากโคโรนา  พายุสุริยะไม่ส่งผลโดยตรงต่อสิ่งมีชีวิตบนโลก เนื่องจากชั้นบรรยากาศและสนามแม่เหล็กของโลกทำหน้าที่เป็นเหมือนเกราะป้องกันอนุภาคพลังงานสูงจากดวงอาทิตย์</t>
  </si>
  <si>
    <t>เพราะองค์ประกอบทางเคมีในดวงอาทิตย์มีธาตุหนักกว่าไฮโดรเจนและฮีเลียมในปริมาณที่มากผิดปกติ</t>
  </si>
  <si>
    <t xml:space="preserve">ดาวเคราะห์หิน (เช่น โลก) นั้น มากกว่า ดาวเคราะห์แก๊ส (เช่น ดาวพฤหัสบดี) อย่างมาก เนื่องจากดาวเคราะห์หินมีองค์ประกอบเป็นหินและโลหะที่มีความหนาแน่นสูง ส่วนดาวเคราะห์แก๊สประกอบด้วยก๊าซไฮโดรเจนและฮีเลียมที่มีความหนาแน่นต่ำกว่ามาก ทำให้ดาวเคราะห์แก๊สมีขนาดใหญ่กว่าดาวเคราะห์หินที่มีมวลเท่ากันได้ </t>
  </si>
  <si>
    <t>แตกต่าง สัดส่วนองค์ประกอบไม่เท่ากัน โดยดาวศุกร์จะมี คาร์บอนไดออกไซด์เป็นหลัก โลกจะมีไฮโดรเจนเป็นหลัก แต่ดาวอังคารจะค่อยข้างคล้ายกับดาวศุกร์ คาร์บอนและไนโตรเจนสัดส่วนเกือบเท่ากัน</t>
  </si>
  <si>
    <t>เพราะกระบวนการสังเคราะห์ด้วยแสงของพืชและสิ่งมีชีวิตที่สังเคราะห์ด้วยแสงได้</t>
  </si>
  <si>
    <t>เกิดจาก สนามแม่เหล็กที่รุนแรงและบิดเบี้ยว บนพื้นผิวของดวงอาทิตย์ ซึ่งขัดขวางการพาความร้อนของก๊าซ ทำให้เกิดบริเวณที่เย็นกว่าและมีอุณหภูมิต่ำกว่าบริเวณรอบ ๆ ส่งผลให้ปรากฏเป็นจุดสีเข้มบนผิวดวงอาทิตย์</t>
  </si>
  <si>
    <t>เกิดจากการที่ดวงอาทิตย์ปลดปล่อยอนุภาคพลังงานสูงและสนามแม่เหล็กออกมาในปริมาณมาก ซึ่งส่งผลกระทบต่อโลกโดยรบกวนสนามแม่เหล็กโลก ทำให้เกิดปรากฏการณ์แสงเหนือแสงใต้ อุปกรณ์อิเล็กทรอนิกส์เสียหาย และระบบสื่อสารขัดข้องได้ แต่เนื่องจากโลกมีชั้นบรรยากาศและสนามแม่เหล็กคุ้มกัน จึงไม่ส่งผลโดยตรงต่อสิ่งมีชีวิตบนโลก แต่ส่งผลต่อเทคโนโลยีที่มนุษย์พึ่งพาในชีวิตประจำวัน</t>
  </si>
  <si>
    <t>ดวงอาทิตย์เป็นดาวรุ่นหลังเพราะเกิดจากก๊าซและฝุ่นที่มีธาตุหนักจากดาวรุ่นเก่า ทำให้มีโลหะมากกว่าดาวรุ่นแรกและดาวรุ่นกลาง</t>
  </si>
  <si>
    <t>ดาวเคราะห์หินและดาวเคราะห์แก๊สเหมือนกันตรงที่โคจรรอบดวงอาทิตย์และมีแรงโน้มถ่วงเก็บสสารรอบตัว แต่ต่างกันที่ดาวเคราะห์หินมีส่วนประกอบเป็นหิน-โลหะ หนาแน่นสูง ขนาดเล็ก ส่วนดาวเคราะห์แก๊สเป็นแก๊สเบา หนาแน่นต่ำ ขนาดใหญ่</t>
  </si>
  <si>
    <t>ชั้นบรรยากาศของโลก ประกอบด้วย ไนโตรเจนและออกซิเจน ซึ่งเหมาะสมต่อการดำรงชีวิตของมนุษย์และสิ่งมีชีวิตอื่น ๆ ในขณะที่ ดาวศุกร์ และ ดาวอังคาร มี คาร์บอนไดออกไซด์ เป็นองค์ประกอบหลัก โดยทั้งสองดวงมีไนโตรเจนเพียงเล็กน้อย และแทบไม่มีออกซิเจน จึงไม่เหมาะสมต่อการอยู่อาศัยของสิ่งมีชีวิต</t>
  </si>
  <si>
    <t>โลกมีออกซิเจนมากเพราะมีสิ่งมีชีวิตที่สังเคราะห์แสงได้จำนวนมากและมีสภาพแวดล้อมที่เหมาะสมต่อการดำรงชีวิต ซึงดาวเคราะห์ดวงอื่นไม่มี</t>
  </si>
  <si>
    <t>มีความเข้มของสนามแม่เหล็ก และอุณหภูมิต่ำกว่าโดยรอบ จึงแผ่รังสีน้อย เห็นเป็นสีคล้ำ</t>
  </si>
  <si>
    <t>พายุสุริยะเกิดจากการปะทุของดวงอาทิตย์และการปล่อยมวลโคโรนาล ซึ่งเกิดจากสนามแม่เหล็กบนดวงอาทิตย์ไม่เสถียร ส่งผลให้อนุภาคพลังงานสูงเคลื่อนที่เข้าสู่โลก รบกวนการส่งกระแสไฟฟ้าและการสื่อสาร กระทบวงจรอิเล็กทรอนิกส์ของดาวเทียม</t>
  </si>
  <si>
    <t>ดวงอาทิตย์มีธาตุหนักมากกว่าดาวรุ่นแรก จึงถือเป็นดาวรุ่นหลัง</t>
  </si>
  <si>
    <t>ดาวศุกร์: บรรยากาศส่วนใหญ่เป็นคาร์บอนไดออกไซด์ (96.5%) และมีไนโตรเจนเพียงเล็กน้อย (3.5%)
โลก: บรรยากาศประกอบด้วยไนโตรเจนเป็นหลัก (78%) รองลงมาคือออกซิเจน (21%) และมีองค์ประกอบอื่นๆ เพียง 1%
ดาวอังคาร: บรรยากาศส่วนใหญ่เป็นคาร์บอนไดออกไซด์ (95%) และมีไนโตรเจน (3%) และองค์ประกอบอื่นๆ (2%)</t>
  </si>
  <si>
    <t xml:space="preserve">โลกมีปริมาณแก๊สออกซิเจนมากกว่าดาวเคราะห์ดวงอื่น ๆ เนื่องจากมีสิ่งมีชีวิตที่สังเคราะห์แสง เช่น พืชและสาหร่าย ซึ่งกระบวนการสังเคราะห์แสงนี้จะผลิตแก๊สออกซิเจนออกมาเป็นผลพลอยได้
</t>
  </si>
  <si>
    <t xml:space="preserve">สนามแม่เหล็กเข้มข้นยับยั้งการพาความร้อน ทำให้พื้นที่นั้นเย็นลง
</t>
  </si>
  <si>
    <t>เกิดจากการปลดปล่อยพลังงานและอนุภาคจากดวงอาทิตย์ ส่งผลให้เกิด แสงออโรรา และอาจรบกวนเทคโนโลยีบนโลก</t>
  </si>
  <si>
    <t>เพราะมีการค้นพบธาตุหนัก เช่น ทองคำและยูเรเนียม ในปริมาณมาก ซึ่งเชื่อว่าเกิดจากการสังเคราะห์ธาตุภายหลังการเกิด มหานวดารา  ของดาวฤกษ์รุ่นก่อนหน้า หรือที่เรียกว่าดาวฤกษ์รุ่นที่สอง  ที่มีมวลมาก ทำให้ธาตุหนักเหล่านี้กระจายอยู่ในเนบิวลาที่ใช้สร้างระบบสุริยะ</t>
  </si>
  <si>
    <t>ความหนาแน่นของดาวเคราะห์หินจะสูงกว่าดาวเคราะห์แก๊ส เนื่องจากดาวเคราะห์หินมีองค์ประกอบหลักเป็นของแข็งและมีมวลสารที่อัดแน่นกว่า ในขณะที่ดาวเคราะห์แก๊สมีองค์ประกอบส่วนใหญ่เป็นแก๊ส เช่น ไฮโดรเจนและฮีเลียม ซึ่งมีความหนาแน่นต่ำกว่ามาก</t>
  </si>
  <si>
    <t xml:space="preserve">ดาวศุกร์: มีองค์ประกอบหลักเป็นก๊าซคาร์บอนไดออกไซด์สูงถึง 96.5% และมีไนโตรเจน 3.5% 
โลก: มีไนโตรเจนเป็นองค์ประกอบหลัก 78% รองลงมาคือออกซิเจน 21% และก๊าซอื่นๆ 1% 
ดาวอังคาร: มีคาร์บอนไดออกไซด์เป็นองค์ประกอบหลัก 95% มีไนโตรเจน 3% และก๊าซอื่นๆ 2% </t>
  </si>
  <si>
    <t xml:space="preserve">ชั้นบรรยากาศของโลกมีปริมาณแก๊สออกซิเจนมากกว่าดาวเคราะห์ดวงอื่น เนื่องจากโลกอยู่ในเขตที่เอื้อต่อการดำรงชีวิต ทำให้โลกมีน้ำในสถานะของเหลวและสิ่งมีชีวิตที่สามารถผลิตออกซิเจนได้ และออกซิเจนบนโลกส่วนใหญ่มาจากกระบวนการสังเคราะห์แสงของสิ่งมีชีวิต </t>
  </si>
  <si>
    <t>เกิดจากบริเวณที่มีสนามแม่เหล็กเข้มข้นสูงมากบนพื้นผิวของดวงอาทิตย์ ซึ่งไปขัดขวางกระบวนการพาความร้อน ทำให้บริเวณนั้นมีอุณหภูมิต่ำกว่าผิวรอบข้าง จึงปรากฏเป็นจุดสีดำ</t>
  </si>
  <si>
    <t>เพราะดวงอาทิตย์เกิดขึ้นจากกลุ่มก๊าซและฝุ่นในอวกาศที่มีองค์ประกอบของธาตุหนัก เช่น คาร์บอน ออกซิเจน เหล็ก ซึ่งธาตุเหล่านี้ไม่ได้เกิดขึ้นตั้งแต่เริ่มแรกของเอกภพ แต่เกิดจากการหลอมธาตุภายในดาวฤกษ์รุ่นก่อนแล้วกระจายออกมาหลังการระเบิดเป็นซูเปอร์โนวาดังนั้นการที่ดวงอาทิตย์มีธาตุหนักมาก แสดงว่ามันเกิดขึ้นทีหลังจากดาวฤกษ์รุ่นก่อน ๆ ที่สร้างธาตุเหล่านี้ขึ้นมาก่อน</t>
  </si>
  <si>
    <t>ดาวเคราะห์หิน ความหนาแน่นสูง ส่วนดาวเคราะห์แก๊ส ความหนาแน่นต่ำ</t>
  </si>
  <si>
    <t>ดาวเคราะห์แต่ละดวงมีองค์ประกอบต่างกัน โลกมีไนโตรเจนและออกซิเจนมาก ส่วนดาวศุกร์และดาวอังคารมีคาร์บอนไดออกไซด์เป็นหลัก</t>
  </si>
  <si>
    <t>เพราะโลกมีสิ่งมีชีวิต เช่น พืชและสาหร่าย ที่สังเคราะห์ด้วยแสงและปล่อยออกซิเจนออกมา ทำให้โลกมีออกซิเจนมากกว่าดาวดวงอื่น</t>
  </si>
  <si>
    <t>จุดมืดดวงอาทิตย์เกิดจากบริเวณที่มีสนามแม่เหล็กเข้มข้นไปยับยั้งการพาความร้อนขึ้นมาจากชั้นใน ทำให้อุณหภูมิต่ำกว่าบริเวณรอบ ๆ จึงมองเห็นเป็นจุดมืด</t>
  </si>
  <si>
    <t xml:space="preserve">พายุสุริยะเกิดจากการระเบิดหรือการปะทุของพลังงานมหาศาลบนดวงอาทิตย์ เช่น การลุกจ้า หรือมวลสารพุ่งออกจากโคโรนา ส่งผลให้มีอนุภาคพลังงานสูงพุ่งมายังโลก ผลกระทบคือ รบกวนสัญญาณดาวเทียม วิทยุ การสื่อสาร ระบบไฟฟ้า และอาจเป็นอันตรายต่อมนุษย์ในอวกาศ แต่ไม่กระทบโดยตรงต่อสิ่งมีชีวิตบนพื้นผิวโลกเพราะมีสนามแม่เหล็กและบรรยากาศโลกป้องกันอยู่
</t>
  </si>
  <si>
    <t xml:space="preserve">เนื่องจากมี ธาตุหนัก อย่างทองคำและยูเรเนียมในปริมาณมาก </t>
  </si>
  <si>
    <t>ดาวเคราะห์หินสูงกว่าดาวเคราะห์แก๊ส เนื่องจากดาวเคราะห์หินประกอบด้วยหินและโลหะที่มีความหนาแน่นสูง ในขณะที่ดาวเคราะห์แก๊สส่วนใหญ่เป็นไฮโดรเจนและฮีเลียมซึ่งมีความหนาแน่นต่ำกว่า</t>
  </si>
  <si>
    <t>แตกต่างกันอย่างสิ้นเชิง โดยแบ่งเป็นสองกลุ่มหลักคือ ดาวเคราะห์หิน (Terrestrial Planets) เช่น ดาวพุธ ดาวศุกร์ โลก และดาวอังคาร ซึ่งมีแกนเป็นโลหะและหินซิลิเกตเป็นหลัก มีพื้นผิวแข็งและหนาแน่นกว่า</t>
  </si>
  <si>
    <t xml:space="preserve">เพราะกระบวนการสังเคราะห์แสงของพืช สาหร่าย และสาหร่ายสีเขียวแกมน้ำเงินซึ่งผลิตออกซิเจนออกมาอย่างต่อเนื่อง </t>
  </si>
  <si>
    <t xml:space="preserve">เกิดจาก สนามแม่เหล็กที่ทรงพลังและปั่นป่วน บนดวงอาทิตย์ ทำให้เกิดการบิดเบี้ยวและพันกันของเส้นสนามแม่เหล็ก เมื่อเคลื่อนที่ สนามแม่เหล็กเหล่านี้จะ ขัดขวางกระบวนการพาความร้อน ที่นำพาความร้อนจากภายในดวงอาทิตย์ขึ้นสู่พื้นผิว ทำให้เกิดบริเวณที่เย็นลงและมีอุณหภูมิต่ำกว่าส่วนอื่น ๆ บนพื้นผิวดวงอาทิตย์ จึงปรากฏเป็นจุดที่มีสีเข้มกว่า หรือที่เรียกว่า "จุดมืด". </t>
  </si>
  <si>
    <t xml:space="preserve">นันทัชพร พันลำภักดิ์ </t>
  </si>
  <si>
    <t>ปริมาณของอนุภาคมากกว่าปฏิอนุภาค;ปริมาณของอนุภาคน้อยกว่าปฏิอนุภาค;อุณหภูมิของเอกภพเพิ่มขึึ้น;อุณหภูมิของเอกภพลดลง</t>
  </si>
  <si>
    <t>ธนากร ทรัพย์มท</t>
  </si>
  <si>
    <t>การแผ่รังสีแกมมาของดาวนิวตรอน</t>
  </si>
  <si>
    <t>การแผ่คลื่นวิทยุของกาแล็กซี;การแผ่รังสีแกมมาของดาวนิวตรอน</t>
  </si>
  <si>
    <t>มีขนาดใกล้เคียงกับโลก;มีน้ำเป็นสถานะของเหลว;ชั้นบรรยากาศมีแก๊สออกซิเจนอยู่มาก;มีระยะห่างจากดาวฤกษ์ที่เหมาะสม</t>
  </si>
  <si>
    <t>ดาวเคราะห์ชั้นนอก</t>
  </si>
  <si>
    <t>เขตดาวเคราะห์น้อย;ดาวเคราะห์ชั้นใน;เขตดวงดาวหาง;ดาวเคราะห์ขั้นนอก</t>
  </si>
  <si>
    <t>กล้องโทรทรรศน์ใด ใช้ในการศึกษาอวกาศช่วงคลื่นวิทยุ</t>
  </si>
  <si>
    <t>ตัวอย่างวัตถุท้องฟ้าที่ใช้กล้องโทรทรรศน์ช่วงคลื่นวิทยุศึกษา</t>
  </si>
  <si>
    <t>กล้องโทรทรรศน์ใด ใช้ในการศึกษาอวกาศช่วงคลื่นอินฟราเรด</t>
  </si>
  <si>
    <t>ตัวอย่างวัตถุท้องฟ้าที่ใช้กล้องโทรทรรศน์ช่วงคลื่นอินฟราเรดศึกษา</t>
  </si>
  <si>
    <t>กล้องโทรทรรศน์ใด ใช้ในการศึกษาอวกาศช่วงคลื่นแสงที่มองเห็นได้</t>
  </si>
  <si>
    <t>ตัวอย่างวัตถุท้องฟ้าที่ใช้กล้องโทรทรรศน์ช่วงคลื่นแสงที่มองเห็นได้ศึกษา</t>
  </si>
  <si>
    <t>กล้องโทรทรรศน์ใด ใช้ในการศึกษาอวกาศช่วงคลื่นอัลตราไวโอเลต</t>
  </si>
  <si>
    <t>ตัวอย่างวัตถุท้องฟ้าที่ใช้กล้องโทรทรรศน์ช่วงคลื่นอัลตราไวโอเลตศึกษา</t>
  </si>
  <si>
    <t>กล้องโทรทรรศน์ใด ใช้ในการศึกษาอวกาศช่วงคลื่นรังสีเอกซ์</t>
  </si>
  <si>
    <t>ตัวอย่างวัตถุท้องฟ้าที่ใช้กล้องโทรทรรศน์ช่วงคลื่นรังสีเอ็กซ์ศึกษา</t>
  </si>
  <si>
    <t>กล้องโทรทรรศน์ที่ใช้สังเกตการณ์ทางดาราศาสตร์มีหน้าที่อย่างไร</t>
  </si>
  <si>
    <t>กล้องโทรทรรศน์ในช่วงคลื่นใดบ้างที่ใช้ศึกษาได้จากบนโลก</t>
  </si>
  <si>
    <t>กล้องโทรทรรศน์ในช่วงคลื่นใดบ้างที่เป็นกล้องโทรทรรศน์อวกาศ</t>
  </si>
  <si>
    <t>ถ้าจะศึกษาวัตถุท้องฟ้าที่มีความยาวคลื่นในช่วงรังสีเอกซ์สามารถใช้กล้องโทรทรรศน์
บนพื้นโลกได้หรือไม่ เพราะเหตุใด</t>
  </si>
  <si>
    <t>กล้องโทรทรรศน์แบบหักเหแสง</t>
  </si>
  <si>
    <t>กล้องโทรทรรศน์แบบสะท้อนแสง</t>
  </si>
  <si>
    <t>กล้องโทรทรรศน์แบบผสม</t>
  </si>
  <si>
    <t>กล้องโทรทรรศน์วิทยุฟาสต์ (FAST telescope);</t>
  </si>
  <si>
    <t xml:space="preserve">	•	พัลซาร์
	•	ซูเปอร์โนวา
	•	ดาวเคราะห์นอกระบบสุริยะ</t>
  </si>
  <si>
    <t>กล้องโทรทรรศน์อวกาศสปิตเซอร์ (Spitzer Space Infrared telescope);กล้องโทรทรรศน์อวกาศเจมส์เวบบ์ (James Webb Space telescope);</t>
  </si>
  <si>
    <t xml:space="preserve">	•	ดาวฤกษ์เกิดใหม่
	•	กาแล็กซีที่มีอายุมาก
	•	ดาวเคราะห์ที่มีความคล้ายโลก</t>
  </si>
  <si>
    <t>กล้องโทรทรรศน์อวกาศฮับเบิล (Hubble Space telescope) ;</t>
  </si>
  <si>
    <t xml:space="preserve">	•	กลุ่มก๊าซในเนบิวลานายพราน
	•	ดาวเคราะห์นอกระบบสุริยะ
	•	กระจุกกาแล็กซี</t>
  </si>
  <si>
    <t xml:space="preserve">	•	กลุ่มก๊าซในเนบิวลา
	•	กระจุกกาแล็กซี
	•	ดาวเคราะห์นอกระบบสุริยะ</t>
  </si>
  <si>
    <t>กล้องโทรทรรศน์อวกาศจันทรา (Chandra X-ray Observatory);</t>
  </si>
  <si>
    <t xml:space="preserve">	•	ดาวนิวตรอน
	•	ซากซูเปอร์โนวา
	•	หลุมดำในใจกลางกาแล็กซี</t>
  </si>
  <si>
    <t>รวมแสงด้วยพื้นที่รับแสงที่มากกว่านัยน์ตามนุษย์;</t>
  </si>
  <si>
    <t>ช่วงคลื่นวิทยุ และช่วงคลื่นแสงที่มองเห็นได้
	•	คลื่น วิทยุ และ แสงที่ตามองเห็นได้ สามารถทะลุผ่านชั้นบรรยากาศโลกได้
	•	จึงสามารถสร้างกล้องโทรทรรศน์วิทยุและกล้องโทรทรรศน์แสงบนพื้นโลกได้ เช่น FAST และกล้องแบบ optical ทั่วไป</t>
  </si>
  <si>
    <t>ช่วงคลื่นอินฟราเรด อัลตราไวโอเลต และรังสีเอกซ์
	•	คลื่น อินฟราเรด, อัลตราไวโอเลต, และ รังสีเอกซ์ ไม่สามารถทะลุผ่านชั้นบรรยากาศโลกได้ดี
	•	จำเป็นต้องส่งกล้องโทรทรรศน์ขึ้นไปในอวกาศเพื่อหลีกเลี่ยงการดูดกลืนของบรรยากาศ เช่น
	•	Spitzer และ James Webb (อินฟราเรด)
	•	Hubble (อัลตราไวโอเลต + แสงขาว + อินฟราเรดใกล้)
	•	Chandra (รังสีเอกซ์)</t>
  </si>
  <si>
    <t>ไม่สามารถใช้ได้
	•	รังสีเอกซ์ไม่สามารถทะลุผ่านชั้นบรรยากาศของโลกได้
	•	ชั้นบรรยากาศจะดูดกลืนรังสีเอกซ์ไว้เกือบหมด
	•	จึงต้องใช้ กล้องโทรทรรศน์อวกาศ เช่น Chandra X-ray Observatory เพื่อศึกษาในช่วงคลื่นนี้</t>
  </si>
  <si>
    <t>ใช้ เลนส์นูน (เลนส์รวมแสง) เป็นเลนส์วัตถุ (objective lens) เพื่อ หักเหแสงจากวัตถุท้องฟ้าเข้าสู่โฟกัส แล้วใช้เลนส์ตา (eyepiece) ขยายภาพที่เกิดขึ้น</t>
  </si>
  <si>
    <t>ใช้ กระจกเว้า (concave mirror) สะท้อนแสงที่ตกกระทบเข้ามาให้รวมกันที่จุดโฟกัส แล้วส่งผ่านเลนส์ตา (eyepiece) เพื่อขยายภาพ</t>
  </si>
  <si>
    <t>ผสมผสานระหว่าง เลนส์และกระจก โดยใช้กระจกเว้าสะท้อนแสง และเลนส์ช่วยรวมแสงหรือลดความเพี้ยน เพื่อให้ได้ภาพที่มีความคมชัดสูงและควบคุมขนาดของกล้องได้</t>
  </si>
  <si>
    <t>กล้องโทรทรรศน์อวกาศสปิตเซอร์ (Spitzer Space Infrared telescope);</t>
  </si>
  <si>
    <t>เนบิลลาที่มีฝุ่นหนาแน่น</t>
  </si>
  <si>
    <t>กล้องโทรทรรศน์อวกาศสปิตเซอร์ (Spitzer Space Infrared telescope);กล้องโทรทรรศน์อวกาศฮับเบิล (Hubble Space telescope) ;</t>
  </si>
  <si>
    <t>เนบิลลาเาวเคราะห์</t>
  </si>
  <si>
    <t>เพิ่มขนาดเชิงมุมปรากฏของวัตถุหรือเพิ่มกำลังขยาย;</t>
  </si>
  <si>
    <t>คลื่นวิทยุ</t>
  </si>
  <si>
    <t>รังสีอินฟราเรด, รังสีอัลตราไวโอเลต, และรังสีเอกซ์</t>
  </si>
  <si>
    <t xml:space="preserve">ไม่เพราะไม่สามารถใช้กล้องโทรทรรศน์บนพื้นโลกเพื่อศึกษาวัตถุท้องฟ้าในช่วงรังสีเอกซ์ได้ เนื่องจากชั้นบรรยากาศของโลกจะดูดกลืนรังสีเอกซ์ไว้ ทำให้รังสีเหล่านั้นไม่สามารถเดินทางมาถึงพื้นผิวโลกได้ </t>
  </si>
  <si>
    <t>กล้องโทรทรรศน์ที่ใช้เลนส์ในการรวมแสงและสร้างภาพของวัตถุที่อยู่ไกลออกไป โดยแสงจะถูกหักเหผ่านเลนส์ที่อยู่ด้านหน้า เลนส์ใกล้วัตถุและรวมแสงไปยังจุดโฟกัส</t>
  </si>
  <si>
    <t xml:space="preserve">เป็นกล้องโทรทรรศน์ที่ใช้กระจกเงาโค้ง เป็นกระจกเว้าในการรวมแสงเพื่อสร้างภาพ แทนที่จะใช้เลนส์ในการหักเหแสงเหมือนกล้องโทรทรรศน์แบบหักเหแสง </t>
  </si>
  <si>
    <t xml:space="preserve">ทั้งหลักการสะท้อนแสงและหักเหแสง โดยรวมเอาเลนส์และกระจกเงาเข้าด้วยกันเพื่อลดขนาดและความยาวของลำกล้อง แต่ยังคงกำลังขยายสูงและปรับแก้ความคลาดของภาพได้ 
</t>
  </si>
  <si>
    <t>ซูเปอร์โนวา หลุมดำ</t>
  </si>
  <si>
    <t>เนบิวลาก๊าซและฝุ่น</t>
  </si>
  <si>
    <t>กลุ่มดาว กระจุกดาว ดาวฤกษ์</t>
  </si>
  <si>
    <t>ดาวร้อนอุณหภูมิสูง ดวงอาทิตย์</t>
  </si>
  <si>
    <t>ดาวนิวตรอน กระจุกกาเเลกซี่ ดวงอาทิตย์ ดาววนิวตรอน</t>
  </si>
  <si>
    <t>ช่วงคลื่นแสงงที่มองเห็น วิทยุ</t>
  </si>
  <si>
    <t xml:space="preserve">รังสีแกมมา
 รังสีเอ็กซ์ 
รังสีอัลตราไวโอเลต (UV)
 แสงที่มองเห็น
อินฟาเรด
</t>
  </si>
  <si>
    <t xml:space="preserve">ไม่สามารถใช้กล้องโทรทรรศน์บนพื้นโลกได้
เนื่องจาก ชั้นบรรยากาศของโลกดูดกลืนรังสีเอกซ์ไว้หมด
</t>
  </si>
  <si>
    <t>ใช้ เลนส์นูน  เป็นเลนส์วัตถุเพื่อ รวมแสงที่ผ่านเข้ามาให้โฟกัสเป็นภาพ และใช้เลนส์ตา ขยายภาพนั้นให้ใหญ่ขึ้น</t>
  </si>
  <si>
    <t>ใช้ กระจกโค้งนูน เป็นกระจกหลักเพื่อ สะท้อนและรวมแสงเข้าจุดโฟกัสแล้วใช้กระจกเล็กสะท้อนแสงเข้าสู่เลนส์ตา</t>
  </si>
  <si>
    <t>รวมเอา เลนส์ และ กระจก เข้าด้วยกัน เพื่อใช้ข้อดีของทั้งแบบหักเหและสะท้อน</t>
  </si>
  <si>
    <t>สามารถใช้ศึกษาวัตถุท้องฟ้าที่อยู่ไกลเช่น พัลซาร์และซูเปอร์โนวา ใช้ศึกษาดาวเคราะห์นอกระบบสุริยะ</t>
  </si>
  <si>
    <t xml:space="preserve">มีความเหมาะสมในการศึกษาดาวฤกษ์เกิดใหม่ และกาแล็กซีที่มีอายุมาก </t>
  </si>
  <si>
    <t xml:space="preserve"> 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 
</t>
  </si>
  <si>
    <t xml:space="preserve">ดาวนิวตรอน เศษซากของดาวฤกษ์ที่หลงเหลือจากซูเปอร์โนวาและหลุมดาในใจกลางกาแล็กซี </t>
  </si>
  <si>
    <t>รวมแสงด้วยพื้นที่รับแสงที่มากกว่านัยน์ตามนุษย์;เพิ่มกำลังแยกภาพ;เพิ่มขนาดเชิงมุมปรากฏของวัตถุหรือเพิ่มกำลังขยาย;</t>
  </si>
  <si>
    <t>คลื่นวิทยุ และ แสงขาว</t>
  </si>
  <si>
    <t>อินฟาเรด อัลตราไวโอเลต รังสีเอกซ์ รังสีแกมมา</t>
  </si>
  <si>
    <t>ไม่สามารถใช้ได้เพราะความยาวคลื่นไม่สามารถลงมาถึงพื้นโลกได้</t>
  </si>
  <si>
    <t>แสงจากดาวผ่านเลนส์ใกล้วัตถุ หักเหรวมกันเป็นภาพ จากนั้นเลนส์ใกล้ตาจะขยายภาพนั้นให้เราเห็นชัดเจนขึ้น</t>
  </si>
  <si>
    <t xml:space="preserve"> แสงจากดาวตกกระทบกระจกเว้าใหญ่ สะท้อนไปรวมกัน แล้วถูกกระจกเล็กสะท้อนอีกทีไปยังเลนส์ที่เรามอง เพื่อขยายภาพให้ใหญ่ขึ้น
</t>
  </si>
  <si>
    <t>แสงผ่านเลนส์ด้านหน้าเพื่อปรับแก้ -&gt; กระทบกระจกเว้าใหญ่สะท้อนกลับ -&gt; กระทบกระจกนูนเล็กสะท้อนกลับอีกที -&gt; ผ่านรูตรงกลางกระจกใหญ่ไปยังเลนส์ใกล้ตาเพื่อขยายภาพ</t>
  </si>
  <si>
    <t>พัลซาร์และซูเปอร์โนวา นอกจากนั้นแล้วยังสามารถใช้ศึกษาดาวเคราะห์นอกระบบสุริยะเพื่อค้นหาสิ่งมีชีวิตนอกโลกได้อีกด้วย</t>
  </si>
  <si>
    <t>เนบิวลา ดาวฤกษ์เกิดใหม่ ดาวเคราะห์นอกระบบ ดาราจักรที่อยู่ห่างไกล</t>
  </si>
  <si>
    <t xml:space="preserve">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</si>
  <si>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เพิ่มกำลังแยกภาพ;เพิ่มขนาดเชิงมุมปรากฏของวัตถุหรือเพิ่มกำลังขยาย;รวมแสงด้วยพื้นที่รับแสงที่มากกว่านัยน์ตามนุษย์;</t>
  </si>
  <si>
    <t>คลื่นวิทยุ แสงขาว</t>
  </si>
  <si>
    <t>กล้องโทรทรรศน์อวกาศมีในช่วงคลื่นอัลตราไวโอเลต อินฟราเรด รังสีเอกซ์ รังสีแกมมา และแสงที่ตามองเห็น</t>
  </si>
  <si>
    <t>ไม่ได้ เพราะบรรยากาศของโลกดูดกลืนรังสีเอกซ์ไว้เกือบทั้งหมด</t>
  </si>
  <si>
    <t>ใช้เลนส์นูนในการรวมแสง เมื่อแสงผ่านเลนส์วัตถุ จะหักเหและรวมกันเป็นจุดโฟกัส จากนั้นเลนส์ตาจะขยายภาพที่เกิดขึ้นให้ผู้สังเกตเห็นภาพที่ขยายแล้ว</t>
  </si>
  <si>
    <t>ใช้กระจกเว้าแทนเลนส์วัตถุในการรวมแสง แสงที่ตกกระทบกระจกเว้าจะสะท้อนและรวมแสงไปยังจุดโฟกัส ซึ่งเลนส์ตาจะช่วยขยายภาพนั้นอีกทีหนึ่ง</t>
  </si>
  <si>
    <t>รวมคุณสมบัติของทั้งแบบหักเหแสงและสะท้อนแสงเข้าไว้ด้วยกัน โดยใช้ทั้งเลนส์และกระจก เพื่อให้ได้ภาพที่มีคุณภาพสูงขึ้นและลดข้อเสียของกล้องแต่ละแบบ</t>
  </si>
  <si>
    <t xml:space="preserve">พัลซาร์และซูเปอร์โนวา นอกจากนั้นแล้วยังสามารถใช้ศึกษาดาวเคราะห์นอกระบบสุริยะเพื่อค้นหาสิ่งมีชีวิตนอกโลกได้อีกด้วย
</t>
  </si>
  <si>
    <t xml:space="preserve">เนบิวลา ดาวฤกษ์เกิดใหม่  ดาวเคราะห์นอกระบบ ดาราจักรที่อยู่ห่างไกล </t>
  </si>
  <si>
    <t xml:space="preserve">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</si>
  <si>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รวมแสงด้วยพื้นที่รับแสงที่มากกว่านัยน์ตามนุษย์;เพิ่มขนาดเชิงมุมปรากฏของวัตถุหรือเพิ่มกำลังขยาย;เพิ่มกำลังแยกภาพ;</t>
  </si>
  <si>
    <t>คลื่นวิทยุ เเสงขาว</t>
  </si>
  <si>
    <t xml:space="preserve">แสงจากวัตถุท้องฟ้า → ผ่านเลนส์วัตถุ → หักเหรวมแสงเป็นจุดโฟกัส → ผ่านเลนส์ใกล้ตา → ขยายภาพให้มองเห็น
</t>
  </si>
  <si>
    <t>แสงจากดาวตกกระทบกระจกเว้าใหญ่ สะท้อนไปรวมกัน แล้วถูกกระจกเล็กสะท้อนอีกทีไปยังเลนส์ที่เรามอง เพื่อขยายภาพให้ใหญ่ขึ้น</t>
  </si>
  <si>
    <t>ดาวฤกษ์ เนบิวลาและกาแล็กซี</t>
  </si>
  <si>
    <t>ดาวฤกษ์ที่กำลังก่อตัวในเนบิวลาหรือใจกลางกาแล็กซีที่ถูกบดบังด้วยฝุ่นและแก๊ส</t>
  </si>
  <si>
    <t>ดาวเคราะห์, ดาวฤกษ์, เนบิวลา, และกาแล็กซี</t>
  </si>
  <si>
    <t>สสารระหว่างดาวกาแลกซี, เนบิวลา, ดาวฤกษ์อายุน้อยที่ร้อน, และซูเปอร์โนวา</t>
  </si>
  <si>
    <t>ดาวนิวตรอน หลุมดำ และแหล่งกำเนิดรังสีเอกซ์อื่นๆ</t>
  </si>
  <si>
    <t>เพิ่มขนาดเชิงมุมปรากฏของวัตถุหรือเพิ่มกำลังขยาย;เพิ่มกำลังแยกภาพ;รวมแสงด้วยพื้นที่รับแสงที่มากกว่านัยน์ตามนุษย์;</t>
  </si>
  <si>
    <t>คลื่นวิทยุกับแสงขาว</t>
  </si>
  <si>
    <t>รังสีอินฟราเรด, รังสีอัลตราไวโอเลต, รังสีเอกซ์, และรังสีแกมมา</t>
  </si>
  <si>
    <t>ไม่ได้ เพราะชั้นบรรยากาศของโลกดูดกลืนรังสีเอกซ์ไว้หมด จึงต้องใช้กล้องในอวกาศเท่านั้น</t>
  </si>
  <si>
    <t>เป็นกล้องโทรทรรศน์ประเภทหนึ่งที่ใช้ เลนส์นูน ในการรวมแสง เพื่อสร้างภาพของวัตถุท้องฟ้าที่อยู่ไกล</t>
  </si>
  <si>
    <t>เป็นกล้องโทรทรรศน์ที่ใช้ กระจกโค้ง แทนเลนส์ในการรวมแสงจากวัตถุท้องฟ้า</t>
  </si>
  <si>
    <t>เป็นกล้องที่รวม ข้อดีของกล้องแบบหักเหแสง และ สะท้อนแสง เข้าด้วยกัน โดยใช้ทั้ง เลนส์ และ กระจก เพื่อให้ได้ภาพที่ชัดเจน มีความผิดเพี้ยนต่ำ และประสิทธิภาพดีในขนาดกะทัดรัด</t>
  </si>
  <si>
    <t>พัลซาร์ ซูเปอร์โนวา</t>
  </si>
  <si>
    <t>กล้องโทรทรรศน์อวกาศเจมส์เวบบ์ (James Webb Space telescope);กล้องโทรทรรศน์อวกาศสปิตเซอร์ (Spitzer Space Infrared telescope);</t>
  </si>
  <si>
    <t>การกำเนิดของดาวฤกษ์และดาวเคราะห์</t>
  </si>
  <si>
    <t>กระจุกกาแล็กซี่ ดาวเคราะห์นอกระบบสุริยะ</t>
  </si>
  <si>
    <t>ดาวนิวตรอน เศษซากของดาวฤกษ์</t>
  </si>
  <si>
    <t>เพิ่มขนาดเชิงมุมปรากฏของวัตถุหรือเพิ่มกำลังขยาย;รวมแสงด้วยพื้นที่รับแสงที่มากกว่านัยน์ตามนุษย์;เพิ่มกำลังแยกภาพ;</t>
  </si>
  <si>
    <t>คลื่นแสงที่ตามองเห็น(แสงขาว) คลื่นวิทยุ</t>
  </si>
  <si>
    <t>รังสีอินฟราเรด รังสีอัลตราไวโอเลต รังสีเอกซ์</t>
  </si>
  <si>
    <t>ไม่ได้ เพราะ รังสีเอกซ์ไม่สามารถทะลุผ่านชั้นบรรยากาศของโลกมาจนถึงพื้นโลกได้ เนื่องจากถูกชั้นบรรยากาศของโลกดูดซับไป</t>
  </si>
  <si>
    <t>แสงจากวัตถุจะผ่านเลนส์วัตถุ ซึ่งเป็นเลนส์นูนขนาดใหญ่ แล้วหักเหรวมแสงไปยังเลนส์ใกล้ตาที่ทำหน้าที่ขยายภาพให้ใหญ่ขึ้น</t>
  </si>
  <si>
    <t>ใช้กระจกเว้าแทนเป็นเลนส์ใกล้วัตถุ ทำหน้าที่รวบรวมแสงส่งไปยังกระจกทุติยภูมิ ซึ่งเป็นกระจกเงาระนาบขนาดเล็กที่ติดตั้งอยู่ในลำกล้อง โดยทำหน้าที่สะท้อนลำแสงให้ตั้งฉากออกมาที่เลนส์ใกล้ตา ซึ่งติดตั้งอยู่ที่ปลายของลำกล้อง</t>
  </si>
  <si>
    <t>ใช้ทั้งหลักการสะท้อนแสงและหักเหแสง โดยใช้กระจกเว้าและเลนส์ เพื่อรวมแสงและแก้ไขความคลาดของภาพ</t>
  </si>
  <si>
    <t>ดาวฤกษ์, กาแล็กซี, ควอซาร์, พัลซาร์, ดาวเคราะห์, ซูเปอร์โนวา</t>
  </si>
  <si>
    <t>ดาวเคราะห์นอกระบบสุริยะ, ดาวหาง, ดาวเคราะห์น้อย, เนบิวลา, กาแล็กซี, และดาวฤกษ์ที่อยู่ภายในเนบิวลา</t>
  </si>
  <si>
    <t>กล้องโทรทรรศน์อวกาศเจมส์เวบบ์ (James Webb Space telescope);กล้องโทรทรรศน์อวกาศจันทรา (Chandra X-ray Observatory);กล้องโทรทรรศน์อวกาศสปิตเซอร์ (Spitzer Space Infrared telescope);กล้องโทรทรรศน์อวกาศฮับเบิล (Hubble Space telescope) ;กล้องโทรทรรศน์วิทยุฟาสต์ (FAST telescope);</t>
  </si>
  <si>
    <t>ดาวเคราะห์, ดาวฤกษ์, เนบิวลา, กาแล็กซี, และกระจุกดาว</t>
  </si>
  <si>
    <t>ดาวฤกษ์อายุน้อยที่ร้อนจัด, เนบิวลาดาวเคราะห์ที่มีการแผ่รังสีอัลตราไวโอเลต, และสสารระหว่างดาราจักร</t>
  </si>
  <si>
    <t>หลุมดำ, ดาวนิวตรอน, ระบบดาวคู่, ดาวหาง, และดาวฤกษ์ รวมถึงดวงอาทิตย์</t>
  </si>
  <si>
    <t>เพิ่มกำลังแยกภาพ;ระบุตำแหน่งของวัตถุ;เพิ่มขนาดเชิงมุมปรากฏของวัตถุหรือเพิ่มกำลังขยาย;</t>
  </si>
  <si>
    <t>แสงที่ตามองเห็น (visible light), คลื่นวิทยุ, และรังสีอินฟราเรดบางส่วน</t>
  </si>
  <si>
    <t>คลื่นแสงที่มองเห็น, รังสีอินฟราเรด, รังสีอัลตราไวโอเลต, และรังสีเอกซ์</t>
  </si>
  <si>
    <t>ไม่สามารถใช้กล้องโทรทรรศน์บนพื้นโลกเพื่อศึกษาวัตถุในอวกาศที่ปล่อยรังสีเอกซ์ได้ เนื่องจากรังสีเอกซ์ไม่สามารถทะลุผ่านชั้นบรรยากาศของโลกได้</t>
  </si>
  <si>
    <t>ใช้เลนส์นูนรวมแสงจากวัตถุที่อยู่ไกล แล้วหักเหแสงผ่านเลนส์ใกล้ตาเพื่อขยายภาพให้ใหญ่ขึ้น</t>
  </si>
  <si>
    <t>ใช้กระจกเว้า (concave mirror) เป็นหลักในการรวมแสงจากวัตถุที่อยู่ไกลออกไป แทนที่จะใช้เลนส์นูน (convex lens) เหมือนกล้องโทรทรรศน์แบบหักเหแสง โดยแสงจะตกกระทบกระจกเว้า ซึ่งจะสะท้อนแสงไปยังกระจกเงาขนาดเล็กกว่า (secondary mirror) ที่ติดตั้งอยู่ในลำกล้อง จากนั้นแสงจะถูกสะท้อนไปยังเลนส์ใกล้ตา (eyepiece) ที่ผู้สังเกตการณ์ใช้มองภาพ</t>
  </si>
  <si>
    <t>ใช้หลักการทั้งการหักเหแสงและการสะท้อนแสงร่วมกัน โดยใช้ทั้งเลนส์และกระจกเพื่อรวมและปรับแก้แสง</t>
  </si>
  <si>
    <t>รวมแสงด้วยพื้นที่รับแสงที่มากกว่านัยน์ตามนุษย์;เพิ่มขนาดเชิงมุมปรากฏของวัตถุหรือเพิ่มกำลังขยาย;</t>
  </si>
  <si>
    <t>คลื่นแสงที่ตามองเห็น,คลื่นวิทยุ,คลื่นอินฟาเรด</t>
  </si>
  <si>
    <t>คลื่นอินฟราเรด, คลื่นรังสีอัลตราไวโอเลต, คลื่นรังสีเอกซ์,คลื่นวิทยุ</t>
  </si>
  <si>
    <t>ไม่ได้เพราะชั้นบรรยากาศจะดูดดลืนรังสีเอกซ์</t>
  </si>
  <si>
    <t>ใช้เลนส์นูน เพื่อหักเหแสงและรวมแสงจากวัตถุที่อยู่ไกลออกไป ทำให้เกิดภาพที่ใหญ่และชัดเจนขึ้น</t>
  </si>
  <si>
    <t xml:space="preserve">ใช้กระจกเว้ารวมแสงและสร้างภาพ โดยแสงจากวัตถุจะสะท้อนเข้าหากระจกเว้า (กระจกปฐมภูมิ) ซึ่งจะรวมแสงไปกระจกเงาระนาบ (กระจกทุติยภูมิ) ที่ติดตั้งอยู่ในลำกล้อง จากนั้นแสงจะถูกสะท้อนไปยังเลนส์ใกล้ตา เพื่อให้มองเห็นภาพที่ใหญ่ขึ้น </t>
  </si>
  <si>
    <t>กล้องโทรทรรศน์ที่อาศัยทั้งหลักการสะท้อนและการหักเหของแสง มีการใช้เลนส์ร่วมกับกระจกให้เกิดการสะท้อนแสงกลับไปมาสามารถช่วยลดความยาวลำกล้องและทำให้มีน้ำหนักเบาลง</t>
  </si>
  <si>
    <t>พัลซาร์ และ ซุปเปอร์โนวา</t>
  </si>
  <si>
    <t>กล้องโทรทรรศน์อวกาศสปิตเซอร์ (Spitzer Space Infrared telescope);กล้องโทรทรรศน์อวกาศเจมส์เวบบ์ (James Webb Space telescope);กล้องโทรทรรศน์อวกาศฮับเบิล (Hubble Space telescope) ;</t>
  </si>
  <si>
    <t>การกำเนิดเอกภพและกาแล็คซี่ การกำเนิดดาวฤกษ์และดาวเคราะห์</t>
  </si>
  <si>
    <t xml:space="preserve">การค้นพบกลุ่มก๊าซที่รวมตัวกันเป็นรูปจานที่กาลังจะกลายเป็นดาวเคราะห์ ในเนบิวลานายพราน </t>
  </si>
  <si>
    <t>การค้นพบดาวเคราะห์นอกระบบสุริยะที่โคจรรอบดาวฤกษ์คล้ายดวงอาทิตย์ และการสำรวจกระจุกกาแล็กซี</t>
  </si>
  <si>
    <t>ดาวนิวตรอน เศษซากของดาวฤกษ์ที่หลงเหลือจากซูเปอร์โนวาและหลุมดำ</t>
  </si>
  <si>
    <t>แสงที่มองเห็น คลื่นวิทยุ รังสีอินฟราเรด</t>
  </si>
  <si>
    <t>แสงที่มองเห็น, รังสีอินฟราเรด, รังสีอัลตราไวโอเลต, และรังสีเอกซ์</t>
  </si>
  <si>
    <t>ไม่ได้ เพราะมีชั้นบรรยากาศขวางกั้น</t>
  </si>
  <si>
    <t>ใช้เลนส์นูนเป็นเลนส์รวมแสง ทำหน้าที่รวบรวมและหักเหแสงจากวัตถุที่อยู่ไกลให้มาโฟกัสที่จุดโฟกัส</t>
  </si>
  <si>
    <t>ใช้กระจกเว้า เป็นเลนส์รวมแสงหลัก สะท้อนแสงไปยังกระจกเงาอีกบานหนึ่ง ซึ่งจะสะท้อนแสงไปยังเลนส์ใกล้ตาเพื่อขยายภาพ</t>
  </si>
  <si>
    <t>เป็นการรวมเอาหลักการของทั้งกล้องแบบหักเหแสงและสะท้อนแสงเข้าด้วยกัน โดยใช้ทั้งเลนส์และกระจกในการรวมแสงและสร้างภาพ</t>
  </si>
  <si>
    <t>กล้องโทรทรรศน์อวกาศเจมส์เวบบ์ (James Webb Space telescope);กล้องโทรทรรศน์อวกาศสปิตเซอร์ (Spitzer Space Infrared telescope);กล้องโทรทรรศน์อวกาศฮับเบิล (Hubble Space telescope) ;</t>
  </si>
  <si>
    <t>ดาวฤกษ์เกิดใหม่ กาแล็กซีที่อยู่ไกล</t>
  </si>
  <si>
    <t>การศึกษากระจุกดาว</t>
  </si>
  <si>
    <t>ดาวฤกษ์อายุน้อย เนบิวลาดาวเคราะห์</t>
  </si>
  <si>
    <t>ดาวนิวตรอน เศษซากของดาวฤกษ์ที่หลงเหลือจากซูเปอร์โนวาและหลุมดำในใจกลางกาแล็กซี</t>
  </si>
  <si>
    <t>ช่วงคลื่นแสงขาว ช่วงคลื่นวิทยุ</t>
  </si>
  <si>
    <t>ช่วงคลื่นไมโครเวฟ ช่วงคลื่นอินฟราเรด ช่วงคลื่นอัลตราไวโอเลต ช่วงคลื่นรังสีเอกซ์ ช่วงคลื่นรังสีแกมมา</t>
  </si>
  <si>
    <t>ไม่ เพราะรังสีเอกซ์ไม่สามารถทะลุผ่านชั้นบรรยากาศของโลกได้ ทำให้กล้องโทรทรรศน์บนพื้นโลกไม่สามารถรับสัญญาณรังสีเอกซ์จากอวกาศได้</t>
  </si>
  <si>
    <t>ใช้เลนส์นูนเป็นเลนส์ใกล้วัตถุ ทำหน้าที่รวมแสง แล้วใช้เลนส์ใกล้ตาที่อาจจะเป็นเลนส์นูนหรือเลนส์เว้าก็ได้ เพื่อขยายภาพและแปลงภาพที่ได้รับ ให้เป็นภาพเสมือนที่ตามนุษย์</t>
  </si>
  <si>
    <t>ใช้กระจกเว้าเป็นตัวรวมแสง สามารถรองรับน้ำหนักได้จากด้านหลัง และการสะท้อนแสงสามารถเกิดขึ้นได้เท่ากันทุกความยาวคลื่น</t>
  </si>
  <si>
    <t>กล้องที่ใช้ทั้งเลนส์และกระจกเว้ารวมแสง ทำให้ได้ภาพที่มุมมองกว้างขึ้น มีความยาวกล้องสั้นลงได้กล้องขนาดเล็ก แต่ยังมีความสามารถและรายละเอียดสูง</t>
  </si>
  <si>
    <t>พัลซาร์ ซูเปอร์โนวา ดาวเคราะห์นอกระบบสุริยะ</t>
  </si>
  <si>
    <t>กาแล็กซี่ที่มีอายุมาก ดาวฤกษ์เกิดใหม่ ดาวเคราะห์</t>
  </si>
  <si>
    <t>กลุ่มแก๊ซที่รวมตัวกันเป็นรูปจานที่กำลังจะกลายเป็นดาวฤกษ์ ดาวเคราะห์นอกระบบสุริยะที่โคจรรอบดาวฤกษ์คล้ายดวงอาทิตย์ และกระจุกกาแล็กซี่</t>
  </si>
  <si>
    <t>ดาวฤกษ์เกิดใหม่ จานพอกพูนมวล ดาวเคราะห์ในระบบสุริยะ ซากซูเปอร์โนวา</t>
  </si>
  <si>
    <t>ซากดาวฤกษ์ที่หลงเหลือจากซูเปร์โนวาและหลุมดำกลางกาแล็กซี่</t>
  </si>
  <si>
    <t>กล้องโทรทรรศน์ในช่วงคลื่นแสงที่ตามองเห็น คลื่นวิทยุ อินฟาเรด และคลื่นไมโครเวฟ</t>
  </si>
  <si>
    <t>กล้องโทรทรรศน์ช่วงคลื่นรังสีแกมมา รังสีเอ็กซ์ และอัลตราไวโอเลต</t>
  </si>
  <si>
    <t>ไม่สามารถใช้กล้องโทรทรรศน์บนพ้นโลกได้ เพราะชั้นบรรยากาศของโลกจะดูดซับรังสีเอ็กซ์เกือบทั้งหมด</t>
  </si>
  <si>
    <t>กล้องโทรทรรศน์แบบหักเหแสงมีหลักการทำงานอาศัยการหักเหของแสงเบนเข้าหากันและรวมกันที่จุดโฟกัสผ่านเลนส์นูนสร้างภาพจริงหัวกลับขนาดเล็กกว่าวัตถุและผ่านมาเลนส์ใกล้ตาที่เป็นเลนส์นูนจะขยายภาพจริงหัวกลับให้กลายเป็นภาพเสมือนหัวกลับ</t>
  </si>
  <si>
    <t>กล้องโทรทรรศน์แบบสะท้อนแสงมีหลักการทำงานคือแสงจากวัตถุเดินทางผ่านเข้าสู่ลำกล้องมาตกกระทบที่กระจกเว้าซึ่งกระจกเว้าจะสะท้อนรังสีแสงให้เบนเข้าหากันไปที่จุดโฟกัสของกระจกเว้าจะได้ภาพจริงหัวกลับมีกระจกราบวางอยู่เพื่อเบี่ยงเบนลำแสงให้สะท้อนออกไปด้านข้างของลำกล้องแสงที่เบี่งเบนมาจะผ่านเข้าสู่เลนส์ใกล้ตาขยายภาพจริงหัวกลับเป็นภาพเสมือนหัวกลับ</t>
  </si>
  <si>
    <t>แสงจากวัตถุเดินทางเข้ามาตกกระทบแผ่นปรับแก้จะหักเหแสงเล็กน้อยเพื่อปรับแก้เส้นทางของแสงแล้วแสงจะไปตกกระทบกับกระจกเว้าจะสะท้อนแสงให้กลับไปด้านหน้าลำกล้องอละไปยังกระจกนูนจะสะท้อนแสงโดยที่จะเบี่งเบนลำแสงผ่านรูตรงกลางของกระจกเว้าออกไปดเานหลังของลำกล้องแสงจะเข้าสู่เลนส์ใกล้ตาจะขยายภาพจริงกลายเป็นภาพเสมือนขนาดใหญ่</t>
  </si>
  <si>
    <t>ซูเปอร์โนวา ควาซาร์ พัลซาร์</t>
  </si>
  <si>
    <t>กล้องโทรทรรศน์อวกาศสปิตเซอร์ (Spitzer Space Infrared telescope);กล้องโทรทรรศน์อวกาศฮับเบิล (Hubble Space telescope) ;กล้องโทรทรรศน์อวกาศเจมส์เวบบ์ (James Webb Space telescope);</t>
  </si>
  <si>
    <t>ดาวเคราะห์นอกระบบสุริยะ ดาวฤกษ์เกิดใหม่</t>
  </si>
  <si>
    <t>ดาวฤกษ์ กาแล็กซี่ ดาวหาง</t>
  </si>
  <si>
    <t>ดวงอาทิตย์ เนบิวลาร้อน</t>
  </si>
  <si>
    <t>หลุมดำ ดาวนิวตรอน โคโรนา</t>
  </si>
  <si>
    <t>เพิ่มขนาดเชิงมุมปรากฏของวัตถุหรือเพิ่มกำลังขยาย;รวมแสงด้วยพื้นที่รับแสงที่มากกว่านัยน์ตามนุษย์;</t>
  </si>
  <si>
    <t>แสงที่ตามองเห็น คลื่นวิทยุ</t>
  </si>
  <si>
    <t>แสงที่ตามองเห็น
อินฟาเรด
อัลตราไวโอเลต
รังสีเอ็กซ์
รังสีแกมมา
คลื่นวิทยุ</t>
  </si>
  <si>
    <t xml:space="preserve">ไม่สามารถใช้กล้องโทรทรรศน์บนพื้นโลกเพื่อศึกษาวัตถุท้องฟ้าในช่วงรังสีเอกซ์ได้ เนื่องจากรังสีเอกซ์จากอวกาศส่วนใหญ่จะถูกดูดกลืนโดยชั้นบรรยากาศของโลก ทำให้ไม่สามารถตรวจจับได้ </t>
  </si>
  <si>
    <t>ใช้เลนส์นูนในการรวมแสงจากวัตถุที่อยู่ไกลให้มารวมกันเป็นภาพที่สามารถมองเห็นได้ โดยเลนส์วัตถุจะรวมแสงให้เกิดภาพจริงและเลนส์ใกล้ตาจะขยายภาพนั้นให้ใหญ่ขึ้น</t>
  </si>
  <si>
    <t>ใช้กระจกเว้าในการสะท้อนและรวมแสงจากวัตถุที่อยู่ไกล แทนการใช้เลนส์ เพื่อหลีกเลี่ยงความคลาดสีและสามารถสร้างกล้องขนาดใหญ่ได้ง่ายกว่า</t>
  </si>
  <si>
    <t>รวมข้อดีของทั้งเลนส์และกระจก โดยใช้กระจกเว้าสะท้อนแสงและเลนส์ช่วยปรับแก้ความคลาด ทำให้ได้ภาพที่ชัดเจนและมีประสิทธิภาพสูง เหมาะสำหรับการสังเกตการณ์ทางดาราศาสตร์</t>
  </si>
  <si>
    <t>ควาซาร์ พัลซาร์ ซากซุปเปอร์โนวา</t>
  </si>
  <si>
    <t>ดาวฤกษ์เกิดใหม่ ดาราจักรไกลโพ้น ดาวเคราะห์นอกระบบ</t>
  </si>
  <si>
    <t>ดาวฤกษ์ กาแล็กซี กระจุกดาว ดาวหาง</t>
  </si>
  <si>
    <t>หลุมดำ ดาวนิวตรอน โคโรนาบนดวงอาทิตย์</t>
  </si>
  <si>
    <t xml:space="preserve">แสงที่ตามองเห็น (เพื่อเลี่ยงการบิดเบือนจากอากาศ)
อินฟราเรด
อัลตราไวโอเลต
รังสีเอกซ์
รังสีแกมมา
คลื่นวิทยุ มีบางส่วน อยู่ในอวกาศ (แต่ส่วนใหญ่ไม่จำเป็น)
</t>
  </si>
  <si>
    <t xml:space="preserve"> ไม่สามารถใช้กล้องบนพื้นโลกได้
เพราะ ชั้นบรรยากาศโลกดูดกลืนรังสีเอกซ์ ทำให้รังสีเอกซ์จากวัตถุท้องฟ้าไม่สามารถเข้าถึงผิวโลกได้เลย</t>
  </si>
  <si>
    <t xml:space="preserve">กาแล็กซี, ควอซาร์, พัลซาร์, เมฆก๊าซและฝุ่นในอวกาศ
</t>
  </si>
  <si>
    <t xml:space="preserve">ดาวเคราะห์นอกระบบ, จานเศษซาก, บริเวณก่อกำเนิดดาวฤกษ์
</t>
  </si>
  <si>
    <t xml:space="preserve">ดาวเคราะห์, ดาวฤกษ์, กาแล็กซี, เนบิวลา
</t>
  </si>
  <si>
    <t xml:space="preserve">หลุมดำ, ดาวนิวตรอน, ซากซูเปอร์โนวา
</t>
  </si>
  <si>
    <t>ระบุตำแหน่งของวัตถุ;รวมแสงด้วยพื้นที่รับแสงที่มากกว่านัยน์ตามนุษย์;</t>
  </si>
  <si>
    <t>วิทยุ , แสง</t>
  </si>
  <si>
    <t>ไมโครเวฟ , รังสี x , อินฟาเรด</t>
  </si>
  <si>
    <t>ไม่ได้ เพราะโลกกันรังสีเอกซ์ไม่ให้ถึงพื้นโลก</t>
  </si>
  <si>
    <t xml:space="preserve">ใช้เลนส์นูน  ขนาดใหญ่ที่ด้านหน้าของกล้อง เพื่อ รวบรวมแสง จากวัตถุที่อยู่ไกลออกไป เมื่อแสงเดินทางผ่านเลนส์นูน แสงจะ หักเห และรวมกันที่จุดโฟกัสเพื่อสร้างภาพจริง จากนั้นภาพจริงที่ได้จะถูกขยายโดยเลนส์ตา แล้วเข้าสู่ตา
</t>
  </si>
  <si>
    <t xml:space="preserve">ใช้กระจกโค้งเว้า  ขนาดใหญ่ที่ด้านท้ายของลำกล้อง เพื่อ รวบรวมแสง จากวัตถุที่อยู่ไกลออกไป เมื่อแสงตกกระทบกระจกโค้งเว้า แสงจะ สะท้อน และรวมกันที่จุดโฟกัสเพื่อสร้างภาพ จากนั้นจะมีกระจกทุติยภูมิ ขนาดเล็กกว่า เพื่อสะท้อนแสงไปยังเลนส์ตา
</t>
  </si>
  <si>
    <t xml:space="preserve">ใช้ กระจกหลัก ที่ด้านท้ายเพื่อรวบรวมและสะท้อนแสง และมี แผ่นปรับแก้แสง หรือเลนส์บางๆ ที่ด้านหน้าของลำกล้อง เพื่อช่วยปรับแก้ความคลาดเคลื่อนของแสงและส่งแสงไปยัง กระจกทุติยภูมิ ที่สะท้อนแสงกลับไปผ่านรูตรงกลางของกระจกหลักไปยังเลนส์ตา
</t>
  </si>
  <si>
    <t>กาแล็กซี่ที่อยู่ไกล,ซากซูเปอร์โนวา,ก๊าซและฝุ่นระหว่างดวงดาว ฯลฯ</t>
  </si>
  <si>
    <t>Protostar ดาวเคราะห์นอกระบบ วัตถุเย็นในระบบสุริยะ ฯลฯ</t>
  </si>
  <si>
    <t>ดาวฤกษ์,ดวงจันทร์,ดาวเคราะห์,เนบิวลา,ฯลฯ</t>
  </si>
  <si>
    <t>ดาวฤกษ์ร้อน,เนบิวลาเรืองแสง,แกนกลางกาแล็กซี,ฯลฯ</t>
  </si>
  <si>
    <t>หลุมดำ,ดาวนิวตรอน,ซากซูเปอร์โนวา,ฯลฯ</t>
  </si>
  <si>
    <t>ช่วงคลื่นแสงที่มองเห็นได้,ช่วงคลื่นวิทยุ,ช่วงคลื่นอินฟราเรดบางช่วง</t>
  </si>
  <si>
    <t>UV,X-ray,อินฟราเรด,รังสีแกมมา</t>
  </si>
  <si>
    <t>ไม่สามารถใช้กล้องโทรทรรศน์บนพื้นโลกศึกษาในช่วงรังสีเอกซ์ได้เพราะรังสีเอกซ์มีความยาวคลื่นสั้นและพลังงานสูงมากทำให้รังสีเอกซ์จากวัตถุท้องฟ้าไม่สามารถผ่านมาถึงพื้นโลกได้</t>
  </si>
  <si>
    <t>รับแสงจากวัตถุท้องฟ้าแสงจะเข้ามาตกกระทบที่เลนส์วัตถุซึ่งเป็นเลนส์นูนขนาดใหญ่แล้วรวมแสงและหักเหแสงโดยที่เลนส์วัตถุจะหักเหแสงให้มารวมกันที่จุดโฟกัสเพื่อสร้างภาพจริงและคมชัดต่อมาขยายภาพจริงที่จุดโฟกัสจะถูกส่งต่อไปยังเลนส์ตาซึ่งจะทำหน้าที่เป็นเลนส์ขยาย ทำให้เราเห็นภาพที่ใหญ่ขึ้นและชัดเจนขึ้น</t>
  </si>
  <si>
    <t>รับแสงจากวัตถุท้องฟ้า:แสงจากดาวหรือวัตถุท้องฟ้าจะตกกระทบกระจกหลักซึ่งเป็นกระจกโค้งเว้า
สะท้อนแสง:กระจกหลักจะสะท้อนแสงทั้งหมดมาโฟกัสที่จุดโฟกัส 
ส่งต่อภาพ:ในกล้องแบบนิวตันจะมีกระจกเล็กสะท้อนแสงออกไปยังเลนส์ตาที่อยู่ข้าง ๆ เพื่อให้เราสามารถมองเห็นภาพได้
ขยายภาพ:เลนส์ตาจะทำหน้าที่ขยายภาพที่จุดโฟกัสเพื่อให้เห็นรายละเอียดของวัตถุท้องฟ้า</t>
  </si>
  <si>
    <t>กล้องโทรทรรศน์แบบผสมทำงานโดย รวมหลักการของกล้องแบบหักเหแสงและสะท้อนแสงเข้าด้วยกัน เพื่อเพิ่มประสิทธิภาพในการรวมแสง ลดความผิดเพี้ยนของภาพ และให้ภาพที่คมชัดในกล้องขนาดกะทัดรัด</t>
  </si>
  <si>
    <t>กล้องโทรทรรศน์อวกาศฮับเบิล (Hubble Space telescope) ;กล้องโทรทรรศน์วิทยุฟาสต์ (FAST telescope);</t>
  </si>
  <si>
    <t>กาแล็กซี พัลซาร์ ควอซาร์ และการแผ่รังสีของดาวเคราะห์</t>
  </si>
  <si>
    <t>กล้องโทรทรรศน์อวกาศฮับเบิล (Hubble Space telescope) ;กล้องโทรทรรศน์อวกาศสปิตเซอร์ (Spitzer Space Infrared telescope);กล้องโทรทรรศน์อวกาศเจมส์เวบบ์ (James Webb Space telescope);</t>
  </si>
  <si>
    <t>ดาวเคราะห์นอกระบบสุริยะ, ดาวเคราะห์น้อย, ดาวหาง, เนบิวลา, กาแล็กซี จานดาวเคราะห์ก่อนเกิด</t>
  </si>
  <si>
    <t>เนบิวลา (nebula), ดาวฤกษ์อายุน้อย, กาแล็กซี,</t>
  </si>
  <si>
    <t>กล้องโทรทรรศน์อวกาศจันทรา (Chandra X-ray Observatory);กล้องโทรทรรศน์อวกาศฮับเบิล (Hubble Space telescope) ;</t>
  </si>
  <si>
    <t xml:space="preserve">หลุมดำ, ดาวนิวตรอน, ระบบดาวคู่, ดาวหาง, ดาวฤกษ์, และดวงอาทิตย์ </t>
  </si>
  <si>
    <t>คลื่นแสงที่ตามองเห็น คลื่นวิทยุ, และคลื่นอินฟราเรดบางส่วน</t>
  </si>
  <si>
    <t>คลื่นอินฟราเรด อัลตราไวโอเลต และรังสีเอกซ์</t>
  </si>
  <si>
    <t>ไม่สามารถใช้กล้องบนพื้นโลกเพื่อศึกษารังสีเอกซ์ได้
เพราะบรรยากาศโลกดูดกลืนรังสีเอกซ์เกือบหมด</t>
  </si>
  <si>
    <t>เป็นกล้องโทรทรรศน์ที่ใช้เลนส์ในการรวมแสงเพื่อสร้างภาพ เสมือน</t>
  </si>
  <si>
    <t>เป็นกล้องโทรทรรศน์ที่ใช้กระจกเงาในการรวมแสงและสร้างภาพแทนการใช้เลนส์หักเหแสง</t>
  </si>
  <si>
    <t>เป็นกล้องโทรทรรศน์ที่ใช้ทั้งเลนส์และกระจกเงาทำงานงานร่วมกัน</t>
  </si>
  <si>
    <t xml:space="preserve">สามารถทะลุทะลวงฝุ่นและแก๊สในอวกาศได้ดี จึงมีความเหมาะสมในการศึกษาดาวฤกษ์เกิดใหม่ และกาแล็กซีที่มีอายุมาก 
</t>
  </si>
  <si>
    <t>เเสงที่ตามองเห็น
คลื่นวิทยุ</t>
  </si>
  <si>
    <t>รังสีแกมมา
รังสีเอกซ์
 รังสีอัลตราไวโอเลต (UV)
 รังสีอินฟราเรด
 แสงที่ตามองเห็น</t>
  </si>
  <si>
    <t>ใช้ไม่ได้ เพราะเพราะรังสีเอกซ์ถูกชั้นบรรยากาศดูดกลืนไว้เกือบหมด</t>
  </si>
  <si>
    <t>กล้องโทรทรรศน์แบบหักเหแสง ใช้เลนส์นูนสองชุด
เลนส์หน้า รวมแสงให้เป็นภาพจริง
เลนส์หลัง  ขยายภาพจริงให้ผู้ใช้เห็นเป็นภาพเสมือนขนาดใหญ่</t>
  </si>
  <si>
    <t>กล้องโทรทรรศน์แบบสะท้อนแสง ใช้กระจกเว้าในการสะท้อนและรวมแสง
จากนั้นแสงจะสะท้อนไปยังเลนส์ใกล้ตาเพื่อให้ผู้ใช้สามารถเห็น ภาพเสมือนที่ขยายแล้ว</t>
  </si>
  <si>
    <t xml:space="preserve"> ทำงานโดยใช้ทั้ง เลนส์ (หักเหแสง) และ กระจก (สะท้อนแสง)เพื่อรวมแสงจากวัตถุท้องฟ้า สร้างภาพที่คมชัด และลดข้อบกพร่องของระบบเลนส์หรือกระจกเพียงอย่างเดียว</t>
  </si>
  <si>
    <t>ซูเปอร์โนวา ดาวเคราะห์นอกระบบสุริยะ</t>
  </si>
  <si>
    <t>ดาวฤกษ์เกิดใหม่ การกำเนิดดาวฤกษ์และดาวเคราะห์</t>
  </si>
  <si>
    <t>เนบอวลา ดาวเคราะห์ ดาวเคราะห์นอก</t>
  </si>
  <si>
    <t>เนบอวลา กระจุกดาว  ดาวฤกษ์อายุน้อย  ดาวหาง ดาวแคระขาว</t>
  </si>
  <si>
    <t>ดาวนิวตรอน เศษซากของดาวฤกษ์หลังซูเปอร์โนวา ดวงอาทิตย์ กระจุกกาแล็กซี</t>
  </si>
  <si>
    <t>รวมแสงด้วยพื้นที่รับแสงที่มากกว่านัยน์ตามนุษย์;ระบุตำแหน่งของวัตถุ;</t>
  </si>
  <si>
    <t>กล้องโทรทรรศน์วิทยุ  กล้องโทรทรรศน์แสงที่มองเห็นได้</t>
  </si>
  <si>
    <t>กล้องโทรทรรศน์อวกาศฮับเบิล กล้องโทรทรรศน์อวกาศจันทรา กล้องโทรทรรศน์อวกาศสปิตเซอร์</t>
  </si>
  <si>
    <t>ไม่ได้ เพราะ รังสีต่างๆไม่สามารถทะลุเข้ามาในชั้นบรรยากาศของโลกได้</t>
  </si>
  <si>
    <t>แสงจากวัตถุจะเดินทางผ่านเลนส์วัตถุถูกหักเหให้เกิดภาพจริง จากนั้นเลนส์ตาจะทำหน้าที่ขยายภาพจริงนั้นให้มีขนาดใหญ่ขึ้น เพื่อให้ผู้สังเกตสามารถมองเห็นรายละเอียดของวัตถุได้ชัดเจนขึ้น</t>
  </si>
  <si>
    <t>การใช้กระจกเว้าขนาดใหญ่ รวบรวมแสงจากวัตถุที่อยู่ไกลแล้วสะท้อนให้ไปรวมกัน จากนั้นจะใช้กระจกสะท้อนแสงอีกชุดหนึ่งสะท้อนแสงที่รวมกันนั้นไปยังเลนส์ตา เพื่อให้ผู้สังเกตสามารถมองเห็นภาพที่ถูกขยายได้</t>
  </si>
  <si>
    <t>กล้องโทรทรรศน์แบบผสมมีหลักการทำงานโดยใช้ทั้งกระจกและเลนส์เพื่อรวมแสงและสร้างภาพ โดยแสงจะผ่านแผ่นเลนส์ปรับแก้แสง ด้านหน้า จากนั้นถูกสะท้อนด้วยกระจกเว้าปฐมภูมิ และสะท้อนซ้ำด้วยกระจกทุติยภูมิ เพื่อส่งภาพไปที่เลนส์ตา ทำให้ได้กล้องที่มีขนาดกะทัดรัด แต่ยังคงให้ภาพคุณภาพสูง</t>
  </si>
  <si>
    <t xml:space="preserve">พัลซาร์และซูเปอร์โนวา </t>
  </si>
  <si>
    <t>ดาวฤกษ์เกิดใหม่ กาแล็กซีที่มีอายุมาก ดาวเคราะห์คล้ายโลก</t>
  </si>
  <si>
    <t xml:space="preserve">ดาวเคราะห์น้อยนอกระบบสุริยะ ดาวหาง </t>
  </si>
  <si>
    <t xml:space="preserve">ดาวแคระขาว เนบิวลา </t>
  </si>
  <si>
    <t>ช่วงคลื่นแสง ช่วงคลื่นอินฟาเรด และ ช่วงคลื่นวิทยุ</t>
  </si>
  <si>
    <t>ช่วงอินฟาเรด ช่วงอัลตราไวโอเลต ช่วงรังสีเอกซ์</t>
  </si>
  <si>
    <t>ไม่ได้เพราะ ชั้นบรรยดาศโลกซับรังสีเอกซ์ไว้หมดแล้ว</t>
  </si>
  <si>
    <t>กล้องโทรทรรศน์แบบหักเหใช้เลนส์นูนสองอันคือเลนส์ใกล้ตากับเลนส์ใกล้วัตถุ
แสงจากวัตถุเข้าเลนส์ใกล้วัตถุรวมแสงได้ภาพจริงหัวกลับขนาดเล็ก จากนั้นเลนส์ใกล้ตาขยายภาพให้ได้เป็นภาพเสมือนหัวกลับขนาดใหญ่</t>
  </si>
  <si>
    <t>ใช้กระจกเว้าเป็นกระจกปฐมภูมิและกระจกเงาราบเป็นกระจกทุติยภูมิ 
ภาพที่ได้จะเป็นภาพเสมือนหัวกลับ</t>
  </si>
  <si>
    <t>รวบรวมแสงจากวัตถุจากนั้นแสงเดินทางไปกระทบกับกระจกเว้าที่มีลักษณะเป็นรูปพาราโบลา จากนั้นสะท้อนกลับไปยังกระจกนูนขนาดเล็ก และให้แสงสะท้อนกลับทางรูตรงกลางของกระจกหลัก  และไปรวมแสงกันที่จุดโฟกัสที่อยู่ด้านหลังของกระจกหลักอีกทีหนึ่ง</t>
  </si>
  <si>
    <t>กล้องโทรทรรศน์วิทยุฟาสต์ (FAST telescope);กล้องโทรทรรศน์อวกาศฮับเบิล (Hubble Space telescope) ;</t>
  </si>
  <si>
    <t xml:space="preserve">ดาวฤกษ์เกิดใหม่ กาแลกซี่อายุมาก ดาวเคราะห์ที่มีความคล้ายโลก ศึกษาการกาเนิดของเอกภพและกาแล็กซี ตลอดจนการกาเนิดของดาวฤกษ์และดาวเคราะห์ </t>
  </si>
  <si>
    <t>กล้องโทรทรรศน์วิทยุฟาสต์ (FAST telescope);กล้องโทรทรรศน์อวกาศฮับเบิล (Hubble Space telescope) ;กล้องโทรทรรศน์อวกาศเจมส์เวบบ์ (James Webb Space telescope);</t>
  </si>
  <si>
    <t>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การสารวจกระจุกกาแล็กซี การกาเนิดของเอกภพและกาแล็กซี การกาเนิดของดาวฤกษ์และดาวเคราะห์</t>
  </si>
  <si>
    <t>กล้องโทรทรรศน์อวกาศฮับเบิล (Hubble Space telescope) ;กล้องโทรทรรศน์อวกาศเจมส์เวบบ์ (James Webb Space telescope);</t>
  </si>
  <si>
    <t xml:space="preserve">หลักฐานของทฤษฎีบิกแบง และองค์ประกอบทางเคมีของกาแล็กซี </t>
  </si>
  <si>
    <t xml:space="preserve">ดาวนิวตรอน เศษซากของดาวฤกษ์ที่หลงเหลือจากซูเปอร์โนวาและหลุมดำในใจกลางกาแล็กซี 
</t>
  </si>
  <si>
    <t>คลื่นวิทยุและแสงขาว</t>
  </si>
  <si>
    <t>อินฟราเรด อัลตราไวโอเลต รังสีเอ็กซ์ รังสีแกมมา</t>
  </si>
  <si>
    <t>ไม่สามารถใช้ได้ เนื่องจากความยาวคลื่นในช่วงรังสีเอ็กซ์ไม่สามารถส่งมาถึงพื้นโลกได้ ดังนั้นเราควรใช้กล้องโทรทรรศน์ที่ใช้สำหนับศึกษาในอวกาศเช่น กล้องโทรทรรศน์อสกาศจันทรา</t>
  </si>
  <si>
    <t>ใช้เลนส์นูนเป็นเลนส์ใกล้วัตถุ ทำหน้าที่รวมแสง ส่วนเลนส์ใกล้ตาจะเป็นเลนส์นูนหรือเลนส์เว้าก็ได้ ให้ภาพเสมือน และแสงจากวัตถุที่อยู่ไกลจะถูกเลนส์ใกล้วัตถุ (เลนส์ด้านหน้า) หักเหและรวมกันเป็นภาพจริงหัวกลับที่ ระยะโฟกัส. จากนั้นเลนส์ใกล้ตา (เลนส์ด้านหลัง) จะขยายภาพนี้เพื่อให้ผู้สังเกตสามารถมองเห็นได้ชัดเจนยิ่งขึ้น</t>
  </si>
  <si>
    <t xml:space="preserve">ใช้กระจกเว้าเป็นตัวรวมแสง เพราะกระจกเว้าราคาถูกกว่าเลนส์ สามารถรองรับน้ำหนักได้จากด้านหลัง การสะท้อนแสงเกิดขึ้นได้เท่ากันทุกความยาวคลื่น ทำงานโดยใช้กระจกเว้าเป็นหลักในการรวมแสงจากวัตถุที่อยู่ไกล แล้วสะท้อนไปยังกระจกเงาขนาดเล็กอีกบานหนึ่ง ซึ่งจะสะท้อนแสงไปยังเลนส์ใกล้ตาเพื่อให้ผู้สังเกตเห็นภาพที่ขยายใหญ่ขึ้น </t>
  </si>
  <si>
    <t xml:space="preserve">ใช้ทั้งเลนส์และกระจกเว้ารวมแสง ใช้ทั้งหลักการสะท้อนแสงและหักเหแสงร่วมกัน โดยมีการใช้เลนส์และกระจกหลายชิ้นเพื่อรวมแสงและแก้ไขความคลาดของภาพ ทำให้ได้ภาพที่คมชัดและมีกำลังขยายสูง ในขณะที่ตัวกล้องมีขนาดกะทัดรัดและน้ำหนักเบา 
</t>
  </si>
  <si>
    <t>พัลซาร์ ซูเปอร์โนวา และดาวเคราะห์นอกระบบสุริยะ</t>
  </si>
  <si>
    <t>ศึกษาการกำเนิดของเอกภพและกาแล็กซี ตลอดจนการกาเนิดของดาวฤกษ์และดาวเคราะห์</t>
  </si>
  <si>
    <t>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t>
  </si>
  <si>
    <t>คลื่นแสงที่ตามองเห็น คลื่นวิทยุ และคลื่นอินฟราเรดบางส่วน</t>
  </si>
  <si>
    <t>รังสีอินฟราเรด แสงที่มองเห็น รังสีอัลตราไวโอเลต รังสีเอกซ์ และรังสีแกมมา</t>
  </si>
  <si>
    <t>ไม่ได้ เพราะชั้นบรรยากาศของโลกดูดกลืนรังสีเอกซ์ไว้ทั้งหมด
ไม่ให้รังสีเอกซ์ผ่านลงมาถึงพื้นโลกได้</t>
  </si>
  <si>
    <t>แสงจากวัตถุที่อยู่ไกลจะเดินทางเป็นเส้นตรงขนานกันมายังกล้อง
เมื่อแสงผ่านเลนส์วัตถุ แสงจะถูกหักเห (โค้งงอ) และรวมกันที่จุดโฟกัสเพื่อสร้างภาพจริงหัวกลับ
จากนั้นแสงจะเดินทางต่อไปยังเลนส์ตา ซึ่งเลนส์ตาจะทำหน้าที่เหมือนแว่นขยาย ขยายภาพจริงหัวกลับที่ได้จากเลนส์วัตถุอีกที
สุดท้าย ผู้สังเกตจะมองเห็นภาพเสมือนที่ใหญ่ขึ้นและหัวกลับ</t>
  </si>
  <si>
    <t>แสงจากวัตถุจะเดินทางเข้ามาในลำกล้องและตกกระทบกับกระจกเงาปฐมภูมิ
กระจกเงาปฐมภูมิจะสะท้อนแสงไปยังกระจกเงาทุติยภูมิที่อยู่ด้านหน้า
กระจกเงาทุติยภูมิจะสะท้อนแสงอีกครั้งไปยังเลนส์ตาที่อยู่ด้านข้างของลำกล้อง
เลนส์ตาจะทำหน้าที่ขยายภาพให้มีขนาดใหญ่ขึ้น เพื่อให้ผู้สังเกตมองเห็นภาพได้ชัดเจน</t>
  </si>
  <si>
    <t>แสงจะผ่านเลนส์ปรับแก้ก่อน จากนั้นจะสะท้อนจากกระจกเงาปฐมภูมิไปยังกระจกเงาทุติยภูมิที่เคลือบอยู่บนเลนส์ปรับแก้ และสะท้อนกลับมาผ่านรูตรงกลางของกระจกเงาปฐมภูมิไปยังเลนส์ตา</t>
  </si>
  <si>
    <t>เช่นเรื่องของ เนบิวลา กาแล็คซี่ ดาวฤกษ์ และดาวเคราะห์ต่างๆ</t>
  </si>
  <si>
    <t>เช่น วัตถุที่มีรังสีหรือสิ่งที่มีอุณหภูมิสูงเช่น หลุมดำ เป็นต้น</t>
  </si>
  <si>
    <t>เช่น เนบิวลา กาแล็คซี่ ดาวฤกษ์ และดาวเคราะห์ต่างๆ ที่ไม่ห่างไกลมาก</t>
  </si>
  <si>
    <t>ดาวฤกษ์อายุน้อยที่ร้อนจัด และ เนบิวลา</t>
  </si>
  <si>
    <t>ดาวนิวตรอน หลุมดำ และ ซูเปอร์โนวา</t>
  </si>
  <si>
    <t>ได้ในช่วงที่ตามองเห็น</t>
  </si>
  <si>
    <t>รังสีอินฟาเรด และ รังสีจากดวงอาทิตย์</t>
  </si>
  <si>
    <t>เพราะรังสีเอกซ์ส่วนใหญ่ถูกดูดกลืนผ่านชั้นบรรยากาศของโลก</t>
  </si>
  <si>
    <t>เป็นกล้องที่ใช้เลนส์นูนที่เป็นเลนส์รวมแสง โดยที่มีเลนส์อยู่ในกล้อง 2ชุดขึ้นไป</t>
  </si>
  <si>
    <t>เป็นกล้องโทรทัศน์ที่ใช้กระจกเงาโค้ง มากกว่าเลนส์</t>
  </si>
  <si>
    <t>เป็นกล้องที่ใช้ทั้งเลนส์และกระจกเงาใช้งานร่วมกัน</t>
  </si>
  <si>
    <t>พัลซาร์และซูเปอร์โนวา</t>
  </si>
  <si>
    <t>ดาวฤกษ์เกิดใหม่ และกาแล็กซีที่มีอายุมาก </t>
  </si>
  <si>
    <t>แสงขาวที่ อินฟราเรดใกล้ และอัลตราไวโอเลต</t>
  </si>
  <si>
    <t>ดาวนิวตรอน เศษซากของดาวฤกษ์ที่หลงเหลือจากซูเปอร์โนวาและหลุมดาในใจกลางกาแล็กซี </t>
  </si>
  <si>
    <t>แสงขาว</t>
  </si>
  <si>
    <t>รังสีเอกซ์</t>
  </si>
  <si>
    <t xml:space="preserve">ไม่ได้ เพราะชั้นบรรยากาศโลกดูดกลืนรังสีเอกซ์ไว้เกือบทั้งหมด ทำให้รังสีไม่สามารถเดินทางมาถึงพื้นผิวโลกได้
</t>
  </si>
  <si>
    <t>ใช้เลนส์นูน โดยเลนส์ใกล้วัตถุจะรวมแสงที่เข้ามาให้ไปตกที่จุดโฟกัส จากนั้นเลนส์ใกล้ตาจะทำหน้าที่ขยายภาพให้เห็นชัดเจน</t>
  </si>
  <si>
    <t>ใช้เลนส์เว้าอยู่ใกล้วัตถุเพื่อรวมแสงที่เข้ามา จากนั้นใช้กระจกราบขนาดเล็กสะท้อนแสงไปยังเลนส์ใกล้ตา เพื่อให้สามารถมองเห็นภาพได้</t>
  </si>
  <si>
    <t>ใช้ทั้งเลนส์นูนและเลนส์เว้ารวมแสงเข้าด้วยกัน</t>
  </si>
  <si>
    <t>กล้องโทรทรรศน์วิทยุฟาสต์</t>
  </si>
  <si>
    <t>กล้องโทรทรรศน์อวกาศฮับเบิล
กล้องโทรทรรศน์อวกาศสปิตเซอร์
กล้องโทรทรรศน์อวกาศเจมส์เวบบ์</t>
  </si>
  <si>
    <t>กล้องโทรทรรศน์อวกาศฮับเบิล</t>
  </si>
  <si>
    <t>กล้องโทรทรรศน์อวกาศจันทรา</t>
  </si>
  <si>
    <t>เพิ่มขนาดเชิงมุมปรากฏของวัตถุหรือเพิ่มกำลังขยาย;เพิ่มกำลังแยกภาพ;</t>
  </si>
  <si>
    <t>กล้องโทรทรรศน์ที่สามารถใช้ศึกษาจากบนโลกได้คือ กล้องโทรทรรศน์ในช่วงคลื่นแสงที่มองเห็น และ ช่วงคลื่นวิทยุ เท่านั้น</t>
  </si>
  <si>
    <t>กล้องโทรทรรศน์อวกาศมีทั้งในช่วง รังสีแกมมา, รังสีเอกซ์, อัลตราไวโอเลต, อินฟราเรด และ แสงที่มองเห็น โดยเฉพาะช่วงคลื่นที่บรรยากาศโลกปิดกั้น จำเป็นต้องใช้กล้องอวกาศในการศึกษา</t>
  </si>
  <si>
    <t>ไม่สามารถใช้กล้องโทรทรรศน์บนพื้นโลกศึกษารังสีเอกซ์ได้ เพราะรังสีเอกซ์ไม่สามารถทะลุผ่านชั้นบรรยากาศโลก ต้องใช้กล้องโทรทรรศน์ที่อยู่ในอวกาศเท่านั้น</t>
  </si>
  <si>
    <t>กล้องโทรทรรศน์แบบหักเหแสงทำงานโดยใช้เลนส์นูนรวมแสงจากวัตถุให้เกิดภาพจริง แล้วใช้เลนส์ตาขยายภาพนั้นให้เห็นชัดเจนและใหญ่ขึ้น โดยอาศัยหลักการ หักเหของแสง ผ่านเลนส์</t>
  </si>
  <si>
    <t xml:space="preserve">กล้องโทรทรรศน์แบบสะท้อนแสงใช้กระจกเว้าสะท้อนแสงจากวัตถุให้มารวมกัน แล้วขยายภาพด้วยเลนส์ตา อาศัยหลักการของ การสะท้อนของแสง ผ่านกระจก
</t>
  </si>
  <si>
    <t>กล้องโทรทรรศน์แบบผสมใช้ทั้งเลนส์และกระจกในการรวมแสง เพื่อให้ได้ภาพที่ชัดเจน มีความคม และลดข้อเสียของกล้องแบบหักเหและสะท้อนแสง เหมาะสำหรับการดูดาว การถ่ายภาพวัตถุท้องฟ้า และการใช้งานหลากหลาย</t>
  </si>
  <si>
    <t>พัลซาร์และซูเปอร์โนวา รวมถึงดาวเคราะห์นอกระบบสุริยะ</t>
  </si>
  <si>
    <t>- ดาวฤกษ์เกิดใหม่ และกาแล็กซีที่มีอายุมาก
- การค้นหาดาวเคราะห์ที่มีความคล้ายโลก การกำเนิดของเอกภพและกาแล็กซี</t>
  </si>
  <si>
    <t>ดาวเคราะห์ ดาวฤกษ์ เนบิวลา กาแล็กซี และกระจุกดาว</t>
  </si>
  <si>
    <t>รวมตัวกันเป็นรูปจานที่กำลังจะกลายเป็นดาวเคราะห์ ในเนบิวลานายพราน ดาวเคราะห์นอกระบบสุริยะที่โคจรรอบดาวฤกษ์คล้ายดวงอาทิตย์ และการสำรวจกระจุกกาแล็กซี</t>
  </si>
  <si>
    <t>ดาวนิวตรอน เศษซากของดาวฤกษ์ที่หลงเหลือจากซูเปอร์โนวาและหลุมด าในใจกลางกาแล็กซี</t>
  </si>
  <si>
    <t>ระบุตำแหน่งของวัตถุ;รวมแสงด้วยพื้นที่รับแสงที่มากกว่านัยน์ตามนุษย์;เพิ่มขนาดเชิงมุมปรากฏของวัตถุหรือเพิ่มกำลังขยาย;เพิ่มกำลังแยกภาพ;</t>
  </si>
  <si>
    <t>กล้องโทรทรรศน์ช่วงคลื่นวิทยุและกล้องโทรทรรศน์ช่วงคลื่นแสง</t>
  </si>
  <si>
    <t>กล้องโทรทรรศน์ช่วงคลื่นอินฟราเรด กล้องโทรทรรศน์ช่วงคลื่นอัลตราไวโอเลต และกล้องโทรทรรศน์ช่วงคลื่นรังสีเอ็กซ์</t>
  </si>
  <si>
    <t>ใช้ไม่ได้ เพราะ รังสีเอกซ์เป็นคลื่นแม่เหล็กไฟฟ้าที่มีความยาวคลื่นสั้นและมีพลังงานสูง ทำให้ถูกดูดกลืนโดยชั้นบรรยากาศของโลกก่อนที่จะมาถึงพื้นผิว</t>
  </si>
  <si>
    <t>- ใช้เลนส์นูน เป็นเลนส์ใกล้วัตถุ และเลนส์ใกล้ตา
เมื่อลำแสงขนานเดินทางผ่านเลนส์ใกล้วัตถุ เกิดการรวมแสงที่ระยะโฟกัสของเลนส์ใกล้วัตถุ (เกิดภาพจริงหัวกลับ) ซึ่งเป็นจุดที่เท่ากับความยาวโฟกัสของเลนส์ใกล้ตา จากนั้นแสงเกิดการหักเหผ่านเลนส์ใกล้ตา ทำให้สามารถเกิดภาพเสมือน ขนาดใหญ่ 
สามรถใช้สังเกตและถ่ายภาพผิวได้อย่างละเอียด คมชัด</t>
  </si>
  <si>
    <t xml:space="preserve">- ใช้กระจกเว้าเป็นกระจกปฐมภูมิ และ กระจกเงาราบเป็นกระจกทุติยภูมิ
เมื่อแสงตกกระทบและรวมแสงที่จุดโฟกัสซึ่งเป็นตำแหน่งตรงกลางของลำกล้องแล้ว  จะมีกระจกเงาราบสะท้อนลำแสงออกสู่เลนส์ใกล้ตา 
สามารถสังเกตวัตถุท้องฟ้าที่มีความสว่างน้อยและอยู่ไกลมาก (+ราคาถูก) </t>
  </si>
  <si>
    <t>เป็นกล้องแบบสะท้อนแสงที่ใช้ทั้งกระจกเว้า กระจกนูน และเลนส์ปรับแก้ภาพ โดยเมื่อลำแสงตกกระทบที่กระจกเว้า ซึ่งถือเป็นกระจกปฐมภูมิ จะเกิดการรวมแสง และไปตกกระทบที่กระจกนูน ซึ่งถือเป็นกระจกทุติยภูมิ จากนั้นลำแสงจะสะท้อนไปยังเลนส์ใกล้ตา และมีเลนส์ปรับแก้ภาพ ชดเชยความโค้งของกระจกนูน 
สามารถใช้สังเกตวัตถุท้องฟ้าขนาดเล็ก</t>
  </si>
  <si>
    <t>กาแล็คซี่ เนบิวลา ดาวฤกษ์</t>
  </si>
  <si>
    <t>ฝุ่น แก๊ส ในอวกาศ</t>
  </si>
  <si>
    <t>ดาวเคราะห์ ดาวฤกษ์</t>
  </si>
  <si>
    <t>กล้องโทรทรรศน์วิทยุ กล้องโทรทรรศน์แสง</t>
  </si>
  <si>
    <t xml:space="preserve">กล้องโทรทรรศน์รังสีเอกซ์ กล้องโทรทรรศน์ช่วงคลื่นอินฟราเรด </t>
  </si>
  <si>
    <t>ไม่สามารถใช้กล้องโทรทรรศน์บนพื้นโลกได้ เพราะรังสีเอกซ์ถูกดูดกลืนโดยชั้นบรรยากาศของโลก</t>
  </si>
  <si>
    <t>ใช้หลักการรวมแสงโดยใช้เลนส์นูน ประกอบด้วยเลนส์นูน 2 ชุดคือ 1 เลนส์นูนใกล้วัตถุ 2 เลนส์นูนใกล้ตา</t>
  </si>
  <si>
    <t>ใช้หลักการรวมแสงโดยใช้กระจกเงาเว้าในการสะท้อนแสงจากวัตถุที่อยู่ไป แล้วสะท้อนไปยังกระจกเงาขนาดเล็กอีกบานหนึ่ง ซึ่งจะสะท้อนต่อไปยังเลนส์ใกล้ตาเพื่อให้ผู้สังเกตเห็นภาพที่ขยายใหญ่ขึ้น</t>
  </si>
  <si>
    <t>การรวมหลักการสะท้อนแสงและการหักเหแสงเข้าด้วยกันโดยใช้ทั้งเลนส์และกระจกเพื่อสร้างภาพ</t>
  </si>
  <si>
    <t>พัลซาร์และะซูเปอร์โนวา รวมถึงดาวเคราะห์นอกระบบสุริยะ</t>
  </si>
  <si>
    <t>1.ดาวฤกษ์เกิดใหม่ และะกาเเล็กซี่ที่มีอายุมาก
2.การค้นหาดาวเคราะห์ที่มีความคล้ายโลกการกำเนิดของเอกภพและกาเเล็กซี่</t>
  </si>
  <si>
    <t>ดาวเคราะห์ ดาวฤกษ์ เนบิวลา กาเเล็กซี่ และกระจุกดาว</t>
  </si>
  <si>
    <t>รวมตัวกันเป็นรูปจานที่กำลังจะกลายเป็นดาวเคราะห์ ในเนบิวลานายพราน ดาวเคราะห์นอกระบบสุริยะที่โคจรรอบดาวฤกษ์คล้ายดวงอาทิตย์ และการสำรวจกระจุกกาเเล็กซี่</t>
  </si>
  <si>
    <t>ดาวนิวตรอน เศษซากของดาวฤกษ์ที่หลงเหลือจากซูเปอร์โนวาและหลุมดำในใจกลางกาเเล็กซี่</t>
  </si>
  <si>
    <t>เพิ่มกำลังแยกภาพ;ระบุตำแหน่งของวัตถุ;เพิ่มขนาดเชิงมุมปรากฏของวัตถุหรือเพิ่มกำลังขยาย;รวมแสงด้วยพื้นที่รับแสงที่มากกว่านัยน์ตามนุษย์;</t>
  </si>
  <si>
    <t>ใช้ไม่ได้ เพราะ รังสีเอ็กซ์เป็นคลื่นแม่เหล็กไฟฟ้าที่มีความยาวคลื่นสั้นและมีพลังงานสูง ทำให้ถูกดูดกลืนโดยชั้นบรรยากาศของโลกก่อนที่จะมาถึงพื้นผิว</t>
  </si>
  <si>
    <t>-ใช้เลนส์นูน เป็นเลนส์ใกล้วัตถุ และเลนใกล้ตา
เมื่อลำแสงขนานเดินทางผ่านเลนใกล้วัตถุ เกิดการรวมแสงที่ระยะโฟกัสของเลนส์ใกล้วัตถุ (เกิดภาพจริงหัวกลับ) ซึ่งเป็นจุดที่เท่ากับความยาวโฟกัสของเลนส์ใต้ตา จากนั้นแสงเกิดการหักเหผ่านเลนส์ใกล้ตา ทำให้สามารถเกิดภาพเสมือน ขนาดใหญ่</t>
  </si>
  <si>
    <t>-ใช้กระจกว้าวเป็นกระจกปฐมภูมิ และ กระจกเงาลากเป็นกระจกทุติยภูมิ
เมื่อแสงตกกระทบและรวมแสงที่จุดโฟกัสซึ่งเป็นตำแหน่งตรงกลางของกล้องแล้ว มีกระจกเงาราบสะท้อนลำแสงออกสู่เลนส์ใต้ตา
สามารถสังเกตวัตถุท้องฟ้าที่มีความสว่างน้อยและอยู่ไกลมาก ( + ราคาถูก )</t>
  </si>
  <si>
    <t>เป็นกล้องแบบสะท้อนแสงที่ใช้กระจกเว้า กระจกนูน และเลนส์ปรับแก้ภาพ โดยเมื่อลำแสงตกกระทบที่กระจกเว้า ซึ่งถือเป็นกระจกปฐมภูมิ จะเกิดการรวมแสง และไปตกกระทบที่กระจกนูน ซึ่งถือเป็นกระจกทุติยภูมิ จากนั้นลำแสงจะสะท้อนไปยังเลนส์ใกล้ตา และมีเลนส์ปรับแก้ภาพ ชดเชยความโค้งของกระจกนูน
สามารถใช้สังเกตวัตถุท้องฟ้าขนาดเล็ก</t>
  </si>
  <si>
    <t>กล้องโทรทรรศน์อวกาศสปิตเซอร์ (Spitzer Space Infrared telescope);กล้องโทรทรรศน์วิทยุฟาสต์ (FAST telescope);</t>
  </si>
  <si>
    <t>ดาวฤกษ์เกิดใหม่ กาแลกซี่อายุมาก ดาวเคราะห์ที่มี
ความคล้ายโลก ศึกษาการกาเนิดของเอกภพและกาแล็กซี ตลอดจนการกาเนิดของดาวฤกษ์และดาวเคราะห์</t>
  </si>
  <si>
    <t>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กา
รสารวจกระจุกกาแล็กซี การกาเนิดของเอกภพและกาแล็กซี การกาเนิดของดาวฤกษ์และดาวเคราะห์</t>
  </si>
  <si>
    <t>หาเล็กนของทฤษฎีบักแบง และองค์ประกอบทางเคมีของ</t>
  </si>
  <si>
    <t>ดาวนิวตรอน เศษซากของดาวฤกษ์ที่หลงเหลือจากซูเปอร์
โนวาและหลุมดำ ใน ใจกลางกาแล็กซี่</t>
  </si>
  <si>
    <t>ไม่สามารถใช้ได้ เนื่องจากความยาวคลื่นในช่วงรังสีเอ็กซ์ไม่สามารถส่งมาถึงพื้นโลกได้ ดังนั้นเราควรใช้กล้องโทรทรรศน์ที่ใช้สำหนับศึกษาในอวกาศเช่น กล้อง โทรทรรศน์อสกาศจันทรา</t>
  </si>
  <si>
    <t>ใช้เลนส์นูนเป็นเลนส์ ใกล้วัตถุ ทำหน้าที่รวมแสง ส่วนเลนส์ ใกล้ตาจะเป็นเลนส์นูนหรือเลนส์เว้าก็ได้ ให้ภาพเสมือน และแสงจากวัตถุทีอยู่ไกลจะถูกเลนส์ ใกล้
วัตถุ (เลนส์ด้านหน้า) หักเหและรวมกันเป็นภาพจริงหัว
กลับที่ ระยะ โฟกัส. จากนั้นเลนส์ใกล้ตา (เลนส์ด้านหลัง)
จะขยายภาพนี้เพื่อให้ผู้สังเกตสามารถมองเห็นได้ชัดเจนยิ่งขึ้น</t>
  </si>
  <si>
    <t>ใช้กระจกเว้าเป็นตัวรวมแสง เพราะกระจกเว้าราคาถูกกว่าเลนส์ สามารถรองรับน้ำหนักได้จากด้านหลัง การสะท้อนแสงเกิดขึ้นได้เท่ากันทุกความยาวคลื่น ทำงานโดยใช้กระจกเว้าเป็นหลัก ในการรวมแสงจากวัตถุที่อยู่ไกล แล้วสะท้อนไปยังกระจกเงาขนาดเล็กอีกบานหนึ่ง ซึ่ง
จะสะท้อนแสงไปยังเลนส์ โกล้ตาเพือ ให้ผู้สังเกตเห็นภาพ ที่ขยายใหญ่ขึ้น</t>
  </si>
  <si>
    <t>ใช้ทั้งเลนส์และกระจกเว้ารวมแสง ใช้ทั้งหลักการสะท้อนแสงและหักเหแสงร่วมกัน โดยมีการใช้เลนส์และกระจกหลายชิ้นเพื่อรวมแสงและแก้ไขความคลาดของภาพทำให้ได้ภาพที่คมชัดและมีกำลังขยายสูง ในขณะที่ตัวกล้องมีขนาดกะทัดรัดและน้ำหนักเบา</t>
  </si>
  <si>
    <t>ดาวฤกษ์เกิดใหม่ กาแล็กซีอายุมาก ดาวเคราะห์ที่มี
ความคล้าย โลก ศึกษาการกาเนิดของเอกภพและกาแล็กซี ตลอดจนการกาเนิดของดาวฤกษ์และดาว
เคราะห์</t>
  </si>
  <si>
    <t>กลุ่มก๊าชที่รวมตัวกันเป็นรูปจานที่กำลังจะกลายเป็นดาวเคราะห์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การสารวจกระจุกกาแล็กซี การกาเนิดของเอกภพและกาแล็กซี การกำเนิดของดาวฤกษ์และดาวเคราะห์</t>
  </si>
  <si>
    <t>หลักฐานของทฤษฎิบิกแบง และองค์ประกอบทางเคมีของกาแล็กซี</t>
  </si>
  <si>
    <t>ไม่สามารถใช้ได้ เนื่องจากความยาวคลื่นในช่วงรังสีเอ็กซ์ไม่สามารถส่งมาถึงพื้นโลกได้ ดังนั้นเราควรใช้กล้องโทรทรรศน์ที่ใช้สำหรับศึกษาในอวกาศเช่นกล้องโทรทรรศน์อวกาศจันทรา</t>
  </si>
  <si>
    <t>ใช้เลนส์นูนเป็นเลนส์ใกล้วัตถุ ทำหน้าที่รวมแสง ส่วนเลนส์ ใกล้ตาจะเป็นเลนส์นูนหรือเลนส์เว้าก็ได้ ให้
ภาพเสมือน และแสงจากวัตถุที่อยู่ไกลจะถูกเลนส์ ใกล้วัตถุ (เลนส์ด้านหน้า) หักเหและรวมกันเป็นภาพจริงหัวกลับที่ ระยะโฟกัส จากนั้นเลนส์ใกล้ตา (เลนส์ด้านหลัง)จะขยายภาพนี้เพื่อให้ผู้สังเกตสามารถมองเห็นได้ชัดเจนยิ่งขึ้น</t>
  </si>
  <si>
    <t>ใช้กระจกเว้าเป็นตัวรวมแสง เพราะกระจกเว้าราคาถูกกว่าเลนส์ สามารถรองรับน้ำหนักได้จากด้านหลัง การสะท้อนแสงเกิดขึ้นได้เท่ากันทุกความยาวคลื่น ทำงานโดยใช้กระจกเว้าเป็นหลักในการรวมแสงจากวัตถุที่อยู่ไกล แล้วสะท้อนไปยังกระจกเงาขนาดเล็กอีกบานหนึ่ง ซึ่งจะสะท้อนแสงไปยังเลนส์ใกล้ตาเพื่อให้ผู้สังเกตเห็นภาพ ที่ขยายใหญ่ขึ้น</t>
  </si>
  <si>
    <t>พัลซาร์ (Pulsar)
	•	คือดาวนิวตรอนที่หมุนเร็วและปล่อยคลื่นวิทยุออกมาเป็นจังหวะ
	•	เป็นแหล่งคลื่นวิทยุที่สำคัญมากในทางดาราศา</t>
  </si>
  <si>
    <t>- เนบิวลาที่กำลังก่อกำเนิดดาว (Star-forming nebulae)
- ดาวเคราะห์นอกระบบ (Exoplanets)
- กาแล็กซีไกล (Distant galaxies)
- ดาวแคระน้ำตาล (Brown dwarfs</t>
  </si>
  <si>
    <t xml:space="preserve">	•	ดาวฤกษ์
	•	กาแล็กซี
	•	เนบิวลา
	•	ดาวเคราะห์ในระบบสุริยะ</t>
  </si>
  <si>
    <t>ดาวฤกษ์ร้อน (O-type, B-type stars)
	•	เนบิวลารอบดาวร้อน
	•	กาแล็กซีที่มีการเกิดดาวสูง (Starburst Galaxies)
	•	ดวงอาทิตย์</t>
  </si>
  <si>
    <t xml:space="preserve">	•	ซากซูเปอร์โนวา (Supernova Remnants)
	•	หลุมดำ (Black Holes)
	•	กาแล็กซีแอคทีฟ (Active Galactic Nuclei)
	•	ดาวนิวตรอนและพัลซาร์ (Neutron Stars and Pulsars)</t>
  </si>
  <si>
    <t xml:space="preserve">	•	ช่วงคลื่นวิทยุ (Radio waves) — กล้องโทรทรรศน์วิทยุ (เช่น FAST, VLA)
	•	ช่วงคลื่นแสงที่มองเห็นได้ (Visible light) — กล้องโทรทรรศน์บนพื้นโลกหลายแห่ง
	•	ช่วงอินฟราเรดบางส่วน (Near-Infrared) — บางช่วงสามารถสังเกตจากพื้นโลกได้ถ้าสภาพอากาศดีและอยู่บนยอดเขาสูง</t>
  </si>
  <si>
    <t xml:space="preserve">	•	ช่วงรังสีอัลตราไวโอเลต (Ultraviolet) — เพราะถูกบล็อกโดยชั้นบรรยากาศ
	•	ช่วงรังสีเอกซ์ (X-rays) — ถูกบล็อกโดยชั้นบรรยากาศ
	•	ช่วงอินฟราเรด (Infrared) — บางช่วงถูกดูดซับโดยไอน้ำในชั้นบรรยากาศ
	•	ช่วงแสงที่มองเห็นบางส่วน — เช่น Hubble สามารถสังเกตได้ในอวกาศเพื่อหลีกเลี่ยงชั้นบรรยากาศรบกวน
</t>
  </si>
  <si>
    <t>ไม่สามารถใช้กล้องโทรทรรศน์บนพื้นโลกได้ เพราะรังสีเอกซ์ถูกบล็อกโดยชั้นบรรยากาศโลก จึงต้องใช้กล้องโทรทรรศน์ในอวกาศ เช่น Chandra X-ray Observatory เพื่อสังเกตการณ์ได้</t>
  </si>
  <si>
    <t xml:space="preserve">	•	ใช้ เลนส์นูน (Convex lens) เป็นตัวรวบรวมแสง
	•	แสงจากวัตถุท้องฟ้าจะผ่านเลนส์ใหญ่ที่เรียกว่า เลนส์วัตถุ (Objective lens)
	•	เลนส์นี้จะหักเหแสงให้มารวมกันที่จุดโฟกัส (Focus) เพื่อสร้างภาพ
	•	ภาพที่ได้จะถูกขยายโดย เลนส์ตา (Eyepiece lens) เพื่อให้ผู้สังเกตเห็นภาพชัดเจนและใหญ่ขึ้น
	•	ข้อดี: ภาพคมชัดในช่วงแสงที่มองเห็น
	•	ข้อเสีย: ขนาดเลนส์ใหญ่ยากต่อการผลิตและมีปัญหาแสงสีผิดเพี้ยน (Chromatic aberration)</t>
  </si>
  <si>
    <t>•	ใช้ กระจกโค้ง (Concave mirror) เป็นตัวสะท้อนแสงแทนเลนส์
	•	แสงจากวัตถุท้องฟ้าจะสะท้อนเข้ากระจกหลัก (Primary mirror) ซึ่งโค้งและรวบรวมแสงไปยังจุดโฟกัส
	•	ภาพที่จุดโฟกัสจะถูกส่งต่อไปยังกระจกรอง (Secondary mirror) เพื่อสะท้อนแสงเข้าสู่เลนส์ตา หรือกล้องถ่ายภาพ
	•	ข้อดี: ไม่มีปัญหาเรื่องแสงสีผิดเพี้ยน และสามารถทำกระจกขนาดใหญ่ได้ง่ายกว่าเลนส์
	•	ข้อเสีย: ต้องมีการปรับแต่งกระจกให้แม่นยำและรักษาพื้นผิวกระจกให้สะอาด</t>
  </si>
  <si>
    <t xml:space="preserve">	•	รวมหลักการของทั้ง กล้องโทรทรรศน์แบบหักเหแสง และ แบบสะท้อนแสง
	•	ใช้เลนส์และกระจกในระบบเดียวกัน เพื่อรวมข้อดีของทั้งสองแบบ
	•	ตัวอย่างเช่น มีเลนส์แก้ไขความคลาดสี (Corrector lens) ที่ช่วยลดปัญหาแสงสีผิดเพี้ยน
	•	ระบบสะท้อนแสงรวบรวมแสงด้วยกระจกโค้งขนาดใหญ่และสะท้อนแสงผ่านเลนส์แก้ไขไปยังจุดโฟกัส
	•	ข้อดี: ขนาดกะทัดรัด แต่ให้ภาพคมชัดและลดข้อผิดพลาดของแสง
	•	เหมาะกับงานสังเกตการณ์และถ่ายภาพดาราศาสตร์ทั่วไป</t>
  </si>
  <si>
    <t>พัลซาร์ (Pulsar)
-คือดาวนิวตรอนที่หมุนเร็วและปล่อยคลื่นวิทยุ
ออกมาเป็นจังหวะ
-เป็นแหล่งคลื่นวิทยุที่สำคัญมากในทางดาราศาสตร์</t>
  </si>
  <si>
    <t>-เนบิวลาที่กำลังก่อกำเนิดดาว (Star-forming nebulae)
- ดาวเคราะห์นอกระบบ (Exoplanets)
- กาแล็กซีไกล (Distant galaxies)
- ดาวแคระน้ำตาล (Brown dwarfs)</t>
  </si>
  <si>
    <t>-ดาวฤกษ์
-กาแล็กซี
-เนบิวลา
-ดาวเคราะห์ในระบบสุริยะ</t>
  </si>
  <si>
    <t>ดาวฤกษ์ร้อน (O-type, B-type stars)
-เนบิวลารอบดาวร้อน
-กาแล็กซีที่มีการเกิดดาวสูง
-ดวงอาทิตย์</t>
  </si>
  <si>
    <t>-ซากซูเปอร์โนวา
-หลุมดำ
-กาแล็กซีแอคทีฟ
-ดาวนิวตรอนและพัลซาร์</t>
  </si>
  <si>
    <t>-ช่วงคลื่นวิทยุ
-ช่วงคลื่นแสงที่มองเห็นได้
-ช่วงอินฟราเรดบางส่วน</t>
  </si>
  <si>
    <t>-ช่วงรังสีอัลตราไวโอเลต
-ช่วงรังสีเอกซ์
-ช่วงอินฟราเรด
-ช่วงแสงที่มองเห็นบางส่วน</t>
  </si>
  <si>
    <t>ไม่สามารถใช้กล้องโทรทรรศน์บนพื้น
โลกได้ เพราะรังสีเอกซ์ถูกบล็อกโดย
ชั้นบรรยากาศโลก จึงต้องใช้
กล้องโทรทรรศน์ในอวกาศ</t>
  </si>
  <si>
    <t>กล้องโทรทรรศน์แบบหักเหแสง คือ กล้องที่ใช้เลนส์นูนเป็นเลนส์รวมแสงหลัก มีเลนส์ 2 ขึ้นไป ได้แก่ เลนส์วัตถุซึ่งทำหน้าที่รับภาพจากวัตถุต่าง ๆ ก่อนหักเหแสงไปยังเลนส์ใกล้ตาที่ขยายภาพและถ่ายทอดภาพ</t>
  </si>
  <si>
    <t>กล้องโทรทรรศน์สะท้อนแสง เป็นกล้องโทรทรรศน์ชนิดหนึ่งที่ใช้กระจกเงาโค้งหนึ่งชิ้นหรือมากกว่านั้นเพื่อสะท้อนแสงสำหรับสร้างขึ้นเป็นภาพ</t>
  </si>
  <si>
    <t>กล้องโทรทรรศน์แบบผสม หรือ เป็นกล้องโทรทรรศน์ที่ใช้ทั้งเลนส์และกระจกเงาทำงานงานร่วมกัน ใช้กระจกเงาโค้งทำหน้าที่รวมแสง และให้เลนส์ปรับแก้ภาพที่หน้ากล้อง</t>
  </si>
  <si>
    <t>กาแล็กซี ดาวฤกษ์เกิดใหม่ การกำเนิดของดาวฤกษ์และดาวเคราะห์</t>
  </si>
  <si>
    <t>กล้องโทรทรรศน์อวกาศเจมส์เวบบ์ (James Webb Space telescope);กล้องโทรทรรศน์อวกาศฮับเบิล (Hubble Space telescope) ;</t>
  </si>
  <si>
    <t>กาแล็กซี ดาวฤกษ์</t>
  </si>
  <si>
    <t>ดาวฤกษ์อายุน้อยและวิวัฒนาการกาแล็กซี</t>
  </si>
  <si>
    <t>ดาวนิวตรอน หลุมดำ</t>
  </si>
  <si>
    <t>รวมแสงด้วยพื้นที่รับแสงที่มากกว่านัยน์ตามนุษย์;เพิ่มขนาดเชิงมุมปรากฏของวัตถุหรือเพิ่มกำลังขยาย;เพิ่มกำลังแยกภาพ;ระบุตำแหน่งของวัตถุ;</t>
  </si>
  <si>
    <t>คลื่นวิทยุและแสงที่ตามองเห็น</t>
  </si>
  <si>
    <t>ไมโครเวฟ อินฟราเรด อัลตราไวโอเลต รังสีเอกซ์ รังสีแกมมา</t>
  </si>
  <si>
    <t>ไม่สามารถใช้ได้ เพราะความยาวคลื่นรังสีเอกซ์ไม่สามารถส่งถึงโลกได้ เนื่องจากรังสีถูกดูดกลืนในชั้นบรรยากาศ</t>
  </si>
  <si>
    <t>ใช้เลนส์นูนเป็นเลนส์ใกล้วัตถุ ทำหน้าที่รวมแสง แล้วเลนส์ใกล้ตา(เป็นเลนส์นูนหรือเลนส์เว้าก็ได้) เพื่อขยายภาพและแปลงภาพให้เหมือนที่ตามนุษย์ แสงจากวัตถุที่อยู่ไกลจะมาที่เลนส์ใกล้วัตถุแล้วแสงจะถูกหักเหและรวมกันเป็นภาพจริงหัวกลับที่ระยะโฟกัสแล้วเลนส์ใกล้ตาจะขยายภาพเพื่อให้เห็นชัดขึ้น</t>
  </si>
  <si>
    <t>ใช้กระจกเว้าเป็นตัวรวมแสงจากวัตถุที่อยู่ไกล เพราะมีราคาถูกกว่าเลนส์ รองรับนำ้หนักได้จากด้านหลังและการสะท้อนแสงเกิดขึ้นได้เท่ากันทุกความยาวคลื่น แล้วแสงนั้นจะสะท้อนไปยังกระจกเงาขนาดเล็กอีกบาน ซึ่งจะสะท้อนแสงไปยังเลนส์ตา เพื่อขยายภาพให้มองชัดขึ้น</t>
  </si>
  <si>
    <t>เป็นกล้องที่ใช้ทั้งเลนส์และกระจกเว้ารวมแสง ซึ่งใช้หลักการสะท้อนแสงและหักเหร่วมกัน เพื่อให้ได้กล้องที่กะทัดรัดแต่มีกำลังขยายสูง</t>
  </si>
  <si>
    <t>-พัลซาร์ (Pulsar)คือดาวนิวตรอนที่หมุนเร็วและปล่อยคลื่นวิทยุออกมาเป็นจังหวะ,เป็นแหล่งคลื่นวิทยุที่สำคัญมากในทางดาราศาสตร์</t>
  </si>
  <si>
    <t>- เนบิวลาที่กำลังกรอกกำเนิดดาว
- ดาวเคราะห์นอกระบบ
-กาแลกซีไกล
-ดาวแคระน้ำตาล</t>
  </si>
  <si>
    <t>ดาวฤกษ์ร้อน
-เนบิวลารอบดาวร้อน
-กาแลกซีที่มีการเกิดดาวสูง
-ดวงอาทิตย์</t>
  </si>
  <si>
    <t>-ซากซูเปอร์โนวา
-หลุมดำ
-กาแล็กซี่แอคทีฟ
-ดาวนิวตรอนและพัลซาร์</t>
  </si>
  <si>
    <t>•ช่วงคลื่นวิทยุ (Radio waves) — กล้องโทรทรรศน์วิทยุ (เช่น FAST, VLA)
•ช่วงคลื่นแสงที่มองเห็นได้ (Visible light) — กล้องโทรทรรศน์บนพื้นโลกหลายแห่ง
•ช่วงอินฟราเรดบางส่วน (Near-Infrared) — บางช่วงสามารถสังเกตจากพื้นโลกได้ถ้าสภาพอากาศดีและอยู่บนยอดเขาสูง</t>
  </si>
  <si>
    <t>•ช่วงรังสีอัลตราไวโอเลต (Ultraviolet) — เพราะถูกบล็อกโดยชั้นบรรยากาศ
•ช่วงรังสีเอกซ์ (X-rays) — ถูกบล็อกโดยชั้นบรรยากาศ
•ช่วงอินฟราเรด (Infrared) — บางช่วงถูกดูดซับโดยไอน้ำในชั้นบรรยากาศ
•ช่วงแสงที่มองเห็นบางส่วน — เช่น Hubble สามารถสังเกตได้ในอวกาศเพื่อหลีกเลี่ยงชั้นบรรยากาศรบกวน</t>
  </si>
  <si>
    <t>กล้องโทรทรรศน์แบบหักเหแสง (Refracting Telescope)
	•ใช้ เลนส์นูน (Convex lens) เป็นตัวรวบรวมแสง
	•แสงจากวัตถุท้องฟ้าจะผ่านเลนส์ใหญ่ที่เรียกว่า เลนส์วัตถุ (Objective lens)
	•เลนส์นี้จะหักเหแสงให้มารวมกันที่จุดโฟกัส (Focus) เพื่อสร้างภาพ
	•ภาพที่ได้จะถูกขยายโดย เลนส์ตา (Eyepiece lens) เพื่อให้ผู้สังเกตเห็นภาพชัดเจนและใหญ่ขึ้น
	•ข้อดี: ภาพคมชัดในช่วงแสงที่มองเห็น
	•ข้อเสีย: ขนาดเลนส์ใหญ่ยากต่อการผลิตและมีปัญหาแสงสีผิดเพี้ยน (Chromatic aberration)</t>
  </si>
  <si>
    <t>กล้องโทรทรรศน์แบบสะท้อนแสง (Reflecting Telescope)
	•ใช้ กระจกโค้ง (Concave mirror) เป็นตัวสะท้อนแสงแทนเลนส์
	•แสงจากวัตถุท้องฟ้าจะสะท้อนเข้ากระจกหลัก (Primary mirror) ซึ่งโค้งและรวบรวมแสงไปยังจุดโฟกัส
	•ภาพที่จุดโฟกัสจะถูกส่งต่อไปยังกระจกรอง (Secondary mirror) เพื่อสะท้อนแสงเข้าสู่เลนส์ตา หรือกล้องถ่ายภาพ
	•ข้อดี: ไม่มีปัญหาเรื่องแสงสีผิดเพี้ยน และสามารถทำกระจกขนาดใหญ่ได้ง่ายกว่าเลนส์
	•ข้อเสีย: ต้องมีการปรับแต่งกระจกให้แม่นยำและรักษาพื้นผิวกระจกให้สะอาด</t>
  </si>
  <si>
    <t>กล้องโทรทรรศน์แบบผสม (Catadioptric Telescope)
	•รวมหลักการของทั้ง กล้องโทรทรรศน์แบบหักเหแสง และ แบบสะท้อนแสง
	•ใช้เลนส์และกระจกในระบบเดียวกัน เพื่อรวมข้อดีของทั้งสองแบบ
	•ตัวอย่างเช่น มีเลนส์แก้ไขความคลาดสี (Corrector lens) ที่ช่วยลดปัญหาแสงสีผิดเพี้ยน
	•ระบบสะท้อนแสงรวบรวมแสงด้วยกระจกโค้งขนาดใหญ่และสะท้อนแสงผ่านเลนส์แก้ไขไปยังจุดโฟกัส
	•ข้อดี: ขนาดกะทัดรัด แต่ให้ภาพคมชัดและลดข้อผิดพลาดของแสง
	•เหมาะกับงานสังเกตการณ์และถ่ายภาพดาราศาสตร์ทั่วไป</t>
  </si>
  <si>
    <t>ดาวฤกษ์เกิดใหม่ กาแล็กซีที่มีอายุมาก เอกภพและกาแล็กซี</t>
  </si>
  <si>
    <t>เนบิวลา ดาวฤกษ์ กาแล็กซี</t>
  </si>
  <si>
    <t xml:space="preserve"> ดาวฤกษ์ร้อน กาแล็กซีที่กำลังก่อตัว และซากซูเปอร์โนวา</t>
  </si>
  <si>
    <t>ดาวนิวตรอน เศษซากของดาวฤกษ์ที่หลงเหลือจากซูเปอร์โนวาและหลุมดาในใจกลางกาแล็กซี</t>
  </si>
  <si>
    <t>ช่วงคลื่นแสงที่ตามองเห็น   ช่วงคลื่นอินฟราเรดใกล้  ช่วงคลื่นวิทยุ</t>
  </si>
  <si>
    <t>ช่วงคลื่นรังสีอินฟราเรด  ช่วงคลื่นรังสีอัลตราไวโอเลต  ช่วงคลื่นรังสีเอกซ์  ช่วงคลื่นรังสีแกมมา</t>
  </si>
  <si>
    <t>ไม่ได้ เพราะ บรรยากาศโลกดูดกลืนรังสีเอกซ์เกือบทั้งหมด</t>
  </si>
  <si>
    <t>ใช้เลนส์นูนเป็นเลส์ใกล้วัตถุ และเลนส์ใกล้ตาเป็นเลนส์นูนหรือเลนส์เว้า เพื่อขยายและแปลงภาพให้เป็นภาพเสมือน</t>
  </si>
  <si>
    <t>ใช้กระจกเว้าเป็นตัวรวมแสง สามารถรองรับน้ำหนักได้จากด้านหลัง การสะท้อนแสงสามารถเกิดขึ้นได้เท่ากันทุกความยาวคลื่น</t>
  </si>
  <si>
    <t>ใช้ทั้งเลนส์และกระจกเว้ารวมแสง ทำให้ได้ภาพที่ปราศจากความคลาดรงค์ด้วยมุมมองที่กว้างขึ้น และมีความยาว กล้องสั้นลงได้กล้องขนาดเล็กแต่ยังมีความสามารถและ รายละเอียดสูง</t>
  </si>
  <si>
    <t>พัลซาร์ ควาซาร์ หลุมดำ กาแล็คซี่ ซากซูเปอร์โนวา</t>
  </si>
  <si>
    <t>เนบิวลา  กาแล็คซี่</t>
  </si>
  <si>
    <t>ดาวเคราะห์ ดาวฤกษ์ กาแล็คซี่ เนบิวลา</t>
  </si>
  <si>
    <t xml:space="preserve">เนบิวลา กาแล็คซี่ ดาวฤกษ์เกิดใหม่ ดาวเเคระขาว ซูเปอร์โนวา </t>
  </si>
  <si>
    <t>ดาวนิวตรอน เศษซากของดาวฤกษ์ที่หลงเหลือจากซูเปอร์โนวา</t>
  </si>
  <si>
    <t xml:space="preserve">ช่วงคลื่นแสงที่มองเห็น
 ช่วงคลื่นวิทยุ </t>
  </si>
  <si>
    <t>รังสีเอกซ์ 
 รังสีแกมมา
 รังสีอัลตราไวโอเลต
 อินฟราเรดบางช่วง (บางช่วงต้องใช้ในอวกาศ)</t>
  </si>
  <si>
    <t>ไม่สามารถใช้กล้องโทรทรรศน์บนพื้นโลกได้  เพราะบรรยากาศโลกดูดกลืนรังสีเอกซ์ไว้ ไม่ให้ทะลุถึงพื้นโลก</t>
  </si>
  <si>
    <t xml:space="preserve">ใช้ เลนส์นูน  เป็นตัวรวมแสงจากวัตถุท้องฟ้า
แสงเดินทางผ่านเลนส์ → หักเห → รวมกันที่ จุดโฟกัส เพื่อสร้างภาพจริง
</t>
  </si>
  <si>
    <t xml:space="preserve">ใช้ เลนส์นูน (เลนส์วัตถุ) เป็นตัวรวมแสงจากวัตถุท้องฟ้า
แสงเดินทางผ่านเลนส์ → หักเห → รวมกันที่ จุดโฟกัส เพื่อสร้างภาพจริง
</t>
  </si>
  <si>
    <t>ใช้ เลนส์ และ กระจก ร่วมกันเพื่อรวมแสง
แสงผ่านเลนส์ (เช่น แผ่นแก้ความเพี้ยน) → สะท้อนจากกระจกหลัก → ไปยังกระจกทุติยภูมิ → สะท้อนอีกครั้งเข้าสู่เลนส์ตา</t>
  </si>
  <si>
    <t xml:space="preserve">พัลซาร์ กาแล็กซีที่มีรังสีวิทยุแรง ไฮโดรเจนในเอกภพ ควอซาร์ การแผ่รังสีไมโครเวฟพื้นหลังของจักรวาล </t>
  </si>
  <si>
    <t>ดาวฤกษ์เกิดใหม่ ดิสก์ก่อดาวเคราะห์ ดาราจักรที่อยู่ไกลมาก บรรยากาศดาวเคราะห์นอกระบบ
เนบิวลา</t>
  </si>
  <si>
    <t>เนบิวลา ดาราจักร ดาวฤกษ์ ระบบสุริยะ ซูเปอร์โนวา</t>
  </si>
  <si>
    <t>ดาวฤกษ์ร้อน ดาวแคระขาว ซูเปอร์โนวาและเศษซากซูเปอร์โนวา ดาราจักรที่มีการก่อตัวดาวสูง ชั้นบรรยากาศของดาวเคราะห์นอกระบบ</t>
  </si>
  <si>
    <t>หลุมดำ ดาวนิวตรอน และ พัลซาร์ เศษซากซูเปอร์โนวา กาแล็กซีและกระจุกกาแล็กซี ดวงอาทิตย์</t>
  </si>
  <si>
    <t>เพิ่มกำลังแยกภาพ;ระบุตำแหน่งของวัตถุ;รวมแสงด้วยพื้นที่รับแสงที่มากกว่านัยน์ตามนุษย์;เพิ่มขนาดเชิงมุมปรากฏของวัตถุหรือเพิ่มกำลังขยาย;</t>
  </si>
  <si>
    <t>ช่วงคลื่นแสงที่มองเห็นได้
ช่วงคลื่นวิทยุ</t>
  </si>
  <si>
    <t>คลื่นอัลตราไวโอเลต
คลื่นอินฟราเรด
คลื่นรังสีเอกซ์ 
รังสีแกมมา
คลื่นแสงที่มองเห็นได้</t>
  </si>
  <si>
    <t>เพราะ ชั้นบรรยากาศของโลก โดยเฉพาะชั้นโอโซน จะดูดกลืนรังสีเอกซ์ไว้เกือบทั้งหมด ทำให้รังสีเอกซ์จากวัตถุท้องฟ้าไม่สามารถผ่านลงมาถึงพื้นโลกได้</t>
  </si>
  <si>
    <t>ใช้เลนส์นูน เพื่อรวมแสงจากวัตถุท้องฟ้าเข้าสู่จุดโฟกัส แล้วขยายภาพด้วยเลนส์ใกล้ตา</t>
  </si>
  <si>
    <t>ใช้กระจกโค้งนูน เป็นตัวรวบรวมแสง แทนการใช้เลนส์เหมือนกล้องแบบหักเหแสง</t>
  </si>
  <si>
    <t>ใช้ทั้งเลนส์ และ กระจก เพื่อรวมและปรับทิศทางของแสง</t>
  </si>
  <si>
    <t xml:space="preserve">	•	พัลซาร์
	•	ควาซาร์
	•	ก๊าซไฮโดรเจน
	•	กาแล็กซีวิทยุ
	•	รังสีพื้นหลังของจักรวาล (CMB)</t>
  </si>
  <si>
    <t xml:space="preserve">	•	ดาวฤกษ์เกิดใหม่
	•	กลุ่มก๊าซและฝุ่นในอวกาศ
	•	ดาวเคราะห์และดวงจันทร์
	•	กาแล็กซีที่อยู่ไกลมาก
	•	ดาวแคระน้ำตาล</t>
  </si>
  <si>
    <t xml:space="preserve">	•	ดาวฤกษ์
	•	ดาวเคราะห์
	•	ดวงจันทร์
	•	ดาวหาง
	•	กาแล็กซี</t>
  </si>
  <si>
    <t xml:space="preserve">        •	ดาวฤกษ์ร้อน
	•	ดาวแปรแสง
	•	ซูเปอร์โนวา
	•	กาแล็กซีที่กำลังเกิดดาวจำนวนมาก
	•	บรรยากาศของดาวเคราะห์</t>
  </si>
  <si>
    <t xml:space="preserve">	•	หลุมดำ
	•	ดาวนิวตรอน
	•	ซูเปอร์โนวาและเศษซากซูเปอร์โนวา
	•	กาแล็กซีที่มีแกนกลางรุนแรง (Active Galactic Nuclei)
	•	ก๊าซร้อนในกระจุกกาแล็กซี</t>
  </si>
  <si>
    <t>แสงที่มองเห็นได้,คลื่นวิทยุ</t>
  </si>
  <si>
    <t xml:space="preserve">อินฟราเรด อัลตราไวโอเลต รังสีเอกซ์ และรังสีแกมมา </t>
  </si>
  <si>
    <t xml:space="preserve">ไม่ได้ เพราะ ชั้นบรรยากาศของโลกดูดกลืนรังสีเอกซ์ ไว้ทั้งหมด ทำให้รังสีเอกซ์จากวัตถุท้องฟ้าไม่สามารถทะลุลงมาถึงพื้นโลกได้ จึงต้องใช้ กล้องโทรทรรศน์รังสีเอกซ์ในอวกาศ </t>
  </si>
  <si>
    <t>- ใช้เลนส์นูนเป็นเลนส์ใกล้วัตถุและเลนส์ใกล้ตา
- ภาพที่เห็นเป็นภาพเสมือนหัวกลับกับวัตถุ
- เหมาะสำหรับใช้สังเกตและถ่ายภาพผิวของดวงจันทร์และดาวเคราะห์ต่างๆ</t>
  </si>
  <si>
    <t>- ใช้กระจกเว้าเป็นกระจกปฐมภูมิและกระจกเงาราบเป็นกระจกทุติยภูมิ
- ภาพที่เห็นเป็นภาพเสมือนหัวกลับกับวัตถุ
- เหมาะสำหรับใช้สังเกตวัตถุท้องฟ้าที่มีความสว่างไม่มาก เช่น เนบิวลา และกาแล็กซี</t>
  </si>
  <si>
    <t>- เลนส์วัตถุด้านหน้า ช่วยหักเหแสงและปรับทิศทางแสงที่เข้ามา
- กระจกเว้าด้านหลัง สะท้อนแสงไปยังจุดโฟกัส
- กระจกหรือเลนส์ช่วย เปลี่ยนทิศทางแสงเข้าสู่เลนส์ตาเพื่อขยายภาพ</t>
  </si>
  <si>
    <t>พัลซาร์ (Pulsars)
	•	เป็นดาวนิวตรอนที่หมุนเร็วมาก
	•	ปล่อยคลื่นวิทยุออกมาเป็นจังหวะสม่ำเสมอเหมือน “สัญญาณไฟฉายหมุน”
	•	ตัวอย่างที่โด่งดัง: PSR B1919+21 (พัลซาร์ดวงแรกที่ค้นพบ)</t>
  </si>
  <si>
    <t xml:space="preserve">
1. ดาวฤกษ์เกิดใหม่: กล้องโทรทรรศน์อินฟราเรดสามารถมองเห็นดาวฤกษ์ที่กำลังก่อตัวได้ดี เนื่องจากดาวฤกษ์เหล่านี้มักจะถูกห้อมล้อมด้วยฝุ่นและก๊าซที่บดบังแสงในช่วงคลื่นที่มองเห็นได้
2. ดาวฤกษ์เย็น: ดาวฤกษ์ที่มีอุณหภูมิต่ำ เช่น ดาวแคระน้ำตาล สามารถมองเห็นได้ดีในช่วงคลื่นอินฟราเรด
3. กาแล็กซีที่อยู่ห่างไกล: กล้องโทรทรรศน์อินฟราเรดสามารถมองเห็นกาแล็กซีที่อยู่ห่างไกลได้ดี เนื่องจากแสงจากกาแล็กซีเหล่านี้ถูกเปลี่ยนเป็นช่วงคลื่นที่ยาวขึ้นเนื่องจากการขยายตัวของจักรวาล</t>
  </si>
  <si>
    <t xml:space="preserve">
1. ดาวฤกษ์: กล้องโทรทรรศน์สามารถมองเห็นดาวฤกษ์ได้ชัดเจน และสามารถศึกษาคุณสมบัติของดาวฤกษ์ เช่น อุณหภูมิ สี และความสว่าง
2. กาแล็กซี: กล้องโทรทรรศน์สามารถมองเห็นกาแล็กซีได้ และสามารถศึกษาคุณสมบัติของกาแล็กซี เช่น รูปร่าง ขนาด และโครงสร้าง
3. เนบิวลา: กล้องโทรทรรศน์สามารถมองเห็นเนบิวลาได้ เช่น เนบิวลานายพราน และสามารถศึกษาคุณสมบัติของเนบิวลา เช่น รูปร่าง และองค์ประกอบ
</t>
  </si>
  <si>
    <t xml:space="preserve">	1.	ดาวฤกษ์อายุน้อยและร้อนจัด (Young, hot stars)
	•	เช่น ดาวประเภท O และ B
	•	ดาวเหล่านี้ปล่อยรังสี UV จำนวนมาก
	•	ตัวอย่าง: ดาวในกระจุกดาวเปิด Pleiades หรือ Trapezium Cluster ในเนบิวลานายพราน
	2.	เนบิวลา (Nebulae)
	•	โดยเฉพาะ เนบิวลาปล่อยแสง (Emission Nebulae) เช่น เนบิวลานายพราน (Orion Nebula)
	•	แสง UV จากดาวฤกษ์ร้อนทำให้ก๊าซในเนบิวลาเรืองแสง</t>
  </si>
  <si>
    <t>หลุมดำ (Black Holes)
	•	โดยเฉพาะหลุมดำมวลมากที่กำลังกินวัตถุโดยรอบ จะปล่อยรังสีเอกซ์ออกมา
	•	ตัวอย่าง: Cygnus X-1, Sagittarius A⁎ (หลุมดำใจกลางทางช้างเผือก)</t>
  </si>
  <si>
    <t xml:space="preserve">1. ช่วงคลื่นแสงที่มองเห็นได้ (Visible Light): กล้องโทรทรรศน์บนพื้นโลกสามารถมองเห็นวัตถุท้องฟ้าในช่วงคลื่นแสงที่มองเห็นได้ เช่น ดาวฤกษ์ กาแล็กซี และเนบิวลา
2. ช่วงคลื่นอินฟราเรดบางส่วน (Infrared): กล้องโทรทรรศน์บนพื้นโลกสามารถมองเห็นวัตถุท้องฟ้าในช่วงคลื่นอินฟาเรดบางส่วน แต่บางช่วงคลื่นอาจถูกบดบังโดยบรรยากาศโลก
3. ช่วงคลื่นวิทยุ (Radio Wave): กล้องโทรทรรศน์วิทยุบนพื้นโลกสามารถมองเห็นวัตถุท้องฟ้าในช่วงคลื่นวิทยุ เช่น พัลซาร์ และควาซาร์
</t>
  </si>
  <si>
    <t>อินฟราเรด, อัลตราไวโอเลต, และรังสีเอกซ์</t>
  </si>
  <si>
    <t>ไม่สามารถใช้กล้องโทรทรรศน์บนพื้นโลกเพื่อศึกษาวัตถุท้องฟ้าที่มีความยาวคลื่นในช่วงรังสีเอกซ์ได้ เนื่องจากบรรยากาศโลกจะดูดซับรังสีเอกซ์ไว้ ทำให้ไม่สามารถตรวจจับสัญญาณรังสีเอกซ์จากวัตถุท้องฟ้าได้
ดังนั้น การศึกษารังสีเอกซ์จากวัตถุท้องฟ้าจึงต้องใช้กล้องโทรทรรศน์อวกาศที่อยู่เหนือบรรยากาศโลก เช่น กล้องโทรทรรศน์รังสีเอกซ์จันทรา (Chandra X-ray Observatory) หรือกล้องโทรทรรศน์รังสีเอกซ์ XMM-Newton เพื่อให้สามารถตรวจจับสัญญาณรังสีเอกซ์ได้อย่างแม่นยำ</t>
  </si>
  <si>
    <t>การหักเหแสงผ่านเลนส์. แสงจากวัตถุที่อยู่ไกลจะถูกเลนส์ใกล้วัตถุรวมแสงแล้วหักเหไปยังจุดโฟกัส. จากนั้นเลนส์ใกล้ตาจะขยายภาพที่ได้จากเลนส์ใกล้วัตถุ ทำให้เราเห็นภาพที่ขยายใหญ่ขึ้น</t>
  </si>
  <si>
    <t>ใช้หลักการรวมแสงโดยกระจกเงา (mirror) แทนการใช้เลนส์ในการหักเหแสงแบบกล้องโทรทรรศน์แบบหักเหแสง</t>
  </si>
  <si>
    <t>การรวมหลักการสะท้อนแสงและการหักเหแสงเข้าด้วยกัน โดยใช้ทั้งเลนส์และกระจกในการรวมและปรับแก้แสง</t>
  </si>
  <si>
    <t>ดาวเคราะห์นอกระบบสุริยะ</t>
  </si>
  <si>
    <t>อินฟาเรด,อัลตราไวโอเวท,รังสีเอ็กซ์</t>
  </si>
  <si>
    <t>ไม่ได้เพราะรังสีเอ็กซ์ไม่สามารถทะลุผ่านชั้นบรรยากาศของโลกได้</t>
  </si>
  <si>
    <t>ใช้เลนส์นูน ทำหน้าที่รวมแสง เพื้อขยายภาพและแปลงภาพให้เป็นภาพเสมือน</t>
  </si>
  <si>
    <t>ใช้กระจกเว้า เป็นตัวรวมแสง การสะท้อนอสงสามารถเกิดขึ้นได้เท่ากันทุกความยาวคลื่น</t>
  </si>
  <si>
    <t>ใช้ทั้งเลนส์และกระจกเว้ารวมแสง ได้ภาพที่ปราศจากความคลาดรงค์</t>
  </si>
  <si>
    <t>พัลซาร์ กาแล็กซีที่มีรังสีวิทยุแรง ไฮโดรเจนในเอกภพ ควอซาร์ การแผ่รังสีไมโครเวฟพื้นหลังของจักรวาล</t>
  </si>
  <si>
    <t>ดาวฤกษ์เกิดใหม่ (Protostars)
เป็นดาวที่เพิ่งก่อตัวและยังถูกห่อหุ้มด้วยฝุ่นหนาทึบ
แสงปกติผ่านเข้าไปไม่ได้ แต่คลื่น อินฟราเรดทะลุผ่านฝุ่นได้ดี
กล้อง Spitzer และ James Webb ใช้ดูโครงสร้างและพัฒนาการของดาวเกิดใหม่</t>
  </si>
  <si>
    <t>เนบิวลา (Nebulae)
เช่น
เนบิวลานายพราน (Orion Nebula)
เนบิวลาปู (Crab Nebula)
กล้องฮับเบิลใช้แสงที่มองเห็นได้ถ่ายภาพเนบิวลาสีสันสดใส เพื่อศึกษาการเกิดดาว การกระจายของแก๊สและฝุ่น</t>
  </si>
  <si>
    <t>ดาวฤกษ์ร้อน (Hot Stars)
เช่น ดาวแคระร้อน หรือ ดาวมวลมากในระยะต้นของชีวิต
ดาวที่มีอุณหภูมิสูงจะเปล่งรังสีอัลตราไวโอเลตออกมามาก
ใช้ศึกษาอุณหภูมิ องค์ประกอบทางเคมี และอายุของดาว</t>
  </si>
  <si>
    <t>หลุมดำ (Black Holes)
โดยเฉพาะหลุมดำที่ดูดกลืนมวลจากดาวบริวาร จะปล่อยรังสีเอกซ์ออกมา
กล้อง Chandra ใช้ตรวจจับรังสีเอกซ์จากจานมวลสารรอบหลุมดำ เพื่อศึกษาแรงโน้มถ่วงสุดขั้ว</t>
  </si>
  <si>
    <t>รวมแสงด้วยพื้นที่รับแสงที่มากกว่านัยน์ตามนุษย์;เพิ่มขนาดเชิงมุมปรากฏของวัตถุหรือเพิ่มกำลังขยาย;ระบุตำแหน่งของวัตถุ;เพิ่มกำลังแยกภาพ;</t>
  </si>
  <si>
    <t>ช่วงคลื่นแสงที่ตามองเห็น (optical), ช่วงคลื่นอินฟราเรดใกล้ (near infrared), และช่วงคลื่นวิทยุ</t>
  </si>
  <si>
    <t>รังสีอินฟราเรด, แสงที่มองเห็น, รังสีอัลตราไวโอเลต, รังสีเอกซ์ และรังสีแกมมา</t>
  </si>
  <si>
    <t>ไม่สามารถใช้กล้องโทรทรรศน์บนพื้นโลกศึกษาวัตถุท้องฟ้าในช่วงรังสีเอกซ์ได้ เพราะชั้นบรรยากาศของโลกดูดกลืนรังสีเอกซ์ไว้เกือบทั้งหมด ทำให้รังสีเอกซ์จากอวกาศไม่สามารถทะลุผ่านชั้นบรรยากาศลงมาถึงพื้นโลกได้</t>
  </si>
  <si>
    <t>ใช้เลนรวมแสงงเพื่อสร้างภาพไปรวมกันที่จุดโฟกัสทำให้เกิดภาพขยาย</t>
  </si>
  <si>
    <t>กล้องโทรทรรศน์ที่ใช้กระจกเว้าในการรวมแสง แทนที่จะใช้เลนส์นูนเหมือนกล้องโทรทรรศน์แบบหักเหแสง</t>
  </si>
  <si>
    <t>อาศัยทั้งหลักการสะท้อนและการหักเหของแสง</t>
  </si>
  <si>
    <t xml:space="preserve">พัลซาร์ (Pulsar)
เป็นดาวนิวตรอนที่หมุนเร็วและปล่อย คลื่นวิทยุออกมาเป็นจังหวะ คล้ายสัญญาณวิทยุ
การค้นพบพัลซาร์ครั้งแรกเกิดจากการใช้กล้องโทรทรรศน์วิทยุ
</t>
  </si>
  <si>
    <t>กล้องโทรทรรศน์อวกาศเจมส์เวบบ์ (James Webb Space telescope);</t>
  </si>
  <si>
    <t xml:space="preserve">เนบิวลา (Nebulae)
เช่น เนบิวลาม้าลาย (Horsehead Nebula) หรือ เนบิวลานายพราน (Orion Nebula)กล้องอินฟราเรดช่วยให้มองเห็น โครงสร้างภายในของกลุ่มก๊าซและฝุ่น ได้อย่างชัดเจน
</t>
  </si>
  <si>
    <t>ดาวฤกษ์ (Stars)
ศึกษา อุณหภูมิ, สี, สเปกตรัม, และ การเปลี่ยนแปลงความสว่าง
ใช้ตรวจสอบการเกิดและวิวัฒนาการของดาว เช่น ดาวแปรแสง หรือดาวคู่</t>
  </si>
  <si>
    <t xml:space="preserve">ดาวฤกษ์ร้อน (Hot Stars)
เช่น ดาวชนิด O และ B ซึ่งมีอุณหภูมิพื้นผิวสูงมาก (มากกว่า 10,000 เคลวิน)
ปล่อยพลังงานส่วนใหญ่ในช่วง อัลตราไวโอเลต
กล้อง UV ใช้ศึกษาสเปกตรัม โครงสร้างชั้นบรรยากาศ และการสูญเสียมวล
</t>
  </si>
  <si>
    <t>หลุมดำ (Black Holes)
โดยเฉพาะ หลุมดำมวลยิ่งยวด และ หลุมดำที่ดูดกลืนสสารจากดาวรอบข้าง
ขณะสสารตกลงในหลุมดำ จะร้อนจัดและแผ่ รังสีเอกซ์ออกมาอย่างเข้มข้น
ตัวอย่าง: หลุมดำในระบบ Cygnus X-1</t>
  </si>
  <si>
    <t>อินฟราเรด (Infrared) – ส่วนใหญ่ถูกดูดซับโดยไอน้ำในบรรยากาศ ต้องติดตั้งบนยอดเขาสูง หรือในอวกาศ</t>
  </si>
  <si>
    <t>กล้องอวกาศเช่น Hubble Space Telescope ให้ภาพที่ชัดกว่าและไม่มีการบิดเบือนจากบรรยากาศ</t>
  </si>
  <si>
    <t>รังสีเอกซ์ไม่ผ่านชั้นบรรยากาศโลก จึงต้องใช้กล้องโทรทรรศน์รังสีเอกซ์ที่ติดตั้งในอวกาศเท่านั้นในการศึกษาวัตถุท้องฟ้าช่วงนี้ครับ</t>
  </si>
  <si>
    <t>กล้องโทรทรรศน์แบบหักเหแสง ใช้เลนส์นูนในการรวบรวมและหักเหแสงเพื่อสร้างภาพวัตถุท้องฟ้า มีข้อดีเรื่องความคมชัด แต่จำกัดที่ขนาดและปัญหาสีแยกครับ</t>
  </si>
  <si>
    <t>กล้องโทรทรรศน์แบบสะท้อนแสง ใช้กระจกโค้งสะท้อนแสงแทนเลนส์ มีข้อดีคือไม่เกิดสีแยกและสามารถสร้างขนาดใหญ่ได้ เหมาะกับการสังเกตการณ์วัตถุไกลและมืดในอวกาศครับ</t>
  </si>
  <si>
    <t>กล้องโทรทรรศน์แบบผสม คือกล้องที่ผสมผสานการใช้เลนส์และกระจก เพื่อให้ได้ภาพที่คมชัด ลดข้อจำกัดของกล้องแบบหักเหและแบบสะท้อน เหมาะกับนักดาราศาสตร์สมัครเล่นและงานถ่ายภาพดาราศาสตร์ทั่วไปครับ</t>
  </si>
  <si>
    <t>พัลซาร์
ควาซาร์
กาแล็กซีที่มีการเกิดดาวฤกษ์อย่างหนาแน่น
หลุมดำ
เนบิวลา</t>
  </si>
  <si>
    <t xml:space="preserve">เนบิวลาก๊าซ
ดาวฤกษ์เกิดใหม่ 
ดาราจักรที่อยู่ห่างไกล
จานฝุ่นรอบดาวฤกษ์ </t>
  </si>
  <si>
    <t>ดาวเคราะห์ในระบบสุริยะ
ดาวฤกษ์
กาแล็กซี
เนบิวลา
ดาวคู่และกลุ่มดาว</t>
  </si>
  <si>
    <t>ดาวฤกษ์ที่มีอุณหภูมิสูง
เนบิวลาที่มีการเกิดดาวฤกษ์ใหม่
ดาวฤกษ์ที่กำลังระเบิด
บรรยากาศของดาวเคราะห์
ควาซาร์และแกนกลางของกาแล็กซีที่ใช้งาน</t>
  </si>
  <si>
    <t>หลุมดำ
ดาวนิวตรอน
ซูเปอร์โนวา
กาแล็กซีที่ใช้งาน
กลุ่มแก๊สร้อนในกาแล็กซี</t>
  </si>
  <si>
    <t>เพิ่มกำลังแยกภาพ;รวมแสงด้วยพื้นที่รับแสงที่มากกว่านัยน์ตามนุษย์;เพิ่มขนาดเชิงมุมปรากฏของวัตถุหรือเพิ่มกำลังขยาย;ระบุตำแหน่งของวัตถุ;</t>
  </si>
  <si>
    <t>คลื่นวิทยุและคลื่นแสงที่ตามองเห็นได้</t>
  </si>
  <si>
    <t>อินฟราเรด อัลตราไวโอเลต และรังสีเอกซ์</t>
  </si>
  <si>
    <t>ไม่ได้ เพราะบรรยากาศโลกดูดกลืนรังสีเอกซ์ไว้เกือบทั้งหมด จึงต้องใช้กล้องโทรทรรศน์อวกาศในการศึกษา</t>
  </si>
  <si>
    <t>ใช้เลนส์นูนในการรวมแสงให้โฟกัสที่จุดๆ หนึ่ง โดยเลนส์วัตถุทำหน้าที่รวมแสง และเลนส์ใกล้ตาทำหน้าที่ขยายภาพ</t>
  </si>
  <si>
    <t>ใช้กระจกเว้าในการสะท้อนแสงและรวมแสงไปยังจุดโฟกัส จากนั้นแสงจะสะท้อนผ่านกระจกแบนหรือเลนส์เพื่อเข้าสู่เลนส์ใกล้ตา</t>
  </si>
  <si>
    <t>รวมหลักการของกล้องแบบหักเหแสงและสะท้อนแสง โดยใช้ทั้งเลนส์และกระจกในการรวมแสงเพื่อให้ได้ภาพที่ชัดเจนขึ้น ลดความคลาดเคลื่อน</t>
  </si>
  <si>
    <t>ดาวฤกษ์เกิดใหม่</t>
  </si>
  <si>
    <t>ดาวเคราะห์นอกระบบสุริยะ กระจุกกาแล็กซี กาแล็กซีต่าง ๆ ดาวฤกษ์และระบบดาว</t>
  </si>
  <si>
    <t>เนบิวลาที่มีการแผ่รังสีพลังงานสูง การเกิดและวิวัฒนาการของกาแล็กซี</t>
  </si>
  <si>
    <t>ดาวนิวตรอน, ซากซูเปอร์โนวา, หลุมดำในใจกลางกาแล็กซี, แก๊สร้อนในกระจุกกาแล็กซี</t>
  </si>
  <si>
    <t>คลื่นวิทยุ, แสงที่มองเห็นได้</t>
  </si>
  <si>
    <t>รังสีเอกซ์, อัลตราไวโอเลต, อินฟราเรดไกล, อินฟราเรดกลาง, อินฟราเรดใกล้ (บางช่วง), และบางช่วงของแสงที่มองเห็นได้</t>
  </si>
  <si>
    <t>ไม่ได้ เพราะ ชั้นบรรยกาศโลกบังรังสี x ไว้หมด</t>
  </si>
  <si>
    <t>ใช้เลนส์รวมแสง (เลนส์นูน) เพื่อรวบรวมและโฟกัสแสงมายังจุดโฟกัส ทำให้เห็นภาพชัดเจน แต่มีปัญหาเรื่องความคลาดสีและขนาดเลนส์จำกัด</t>
  </si>
  <si>
    <t>ใช้กระจกโค้งสะท้อนแสงมารวมที่จุดโฟกัส แก้ปัญหาความคลาดสีและสามารถทำกระจกขนาดใหญ่ได้ ทำให้รับแสงได้มากและภาพชัด</t>
  </si>
  <si>
    <t>รวมข้อดีของกล้องแบบหักเหและสะท้อน โดยใช้เลนส์และกระจกร่วมกัน เพื่อปรับปรุงคุณภาพภาพและลดข้อจำกัดของแต่ละแบบ</t>
  </si>
  <si>
    <t>กาแล็กซีที่มีอายุมาก ศึกษาการกำเนิดของเอกภพและกาแล็กซี ตลอดจนการกำเนิดของดาวฤกษ์และดาวเคราะห์</t>
  </si>
  <si>
    <t>ใช้ศึกษา ดาวฤกษ์, กาแล็กซี, เนบิวลา, ดาวเคราะห์ในระบบสุริยะ เป็นต้น</t>
  </si>
  <si>
    <t xml:space="preserve">ใช้ในการศึกษา ดาวนิวตรอน เศษซากของดาวฤกษ์ที่หลงเหลือจากซูเปอร์โนวาและหลุมดาในใจกลางกาแล็กซี </t>
  </si>
  <si>
    <t>คลื่นเเสงที่ตามองเห็น เเละ คลื่นวิทยุ</t>
  </si>
  <si>
    <t>คลื่นเเสงที่ตามองเห็น
อินฟราเรด
อัลตราไวโอเลต
รังสีเอกซ์
รังสีแกมมา</t>
  </si>
  <si>
    <t>ไม่ได้ เพราะ ช่วงรังสีเอกซ์ ไม่สามารถทะลุผ่านชั้นบรรยากาศลงมาถึงพื้นโลกได้ จึงจำเป็นต้องส่งออกไปโคจรอยู่เหนือชั้นบรรยากาศของโลก</t>
  </si>
  <si>
    <t xml:space="preserve">แสงจากวัตถุ ผ่านเลนส์นูน (เลนส์ใกล้วัตถุ) หักเหรวมแสงที่จุดโฟกัส เเละผ่านเลนส์นูน (เลนส์ใกล้ตา) ขยายภาพ ทำให้มองเห็นภาพที่ชัดเจนและขยายใหญ่ขึ้น
</t>
  </si>
  <si>
    <t>แสงจากวัตถุ สะท้อนกระจกเว้าหลัก รวมแสงที่จุดโฟกัส สะท้อนผ่านกระจกเงาราบรอง ผ่านเลนส์ใกล้ตา ทำให้มองเห็นภาพขยาย</t>
  </si>
  <si>
    <t>กล้องโทรทรรศน์แบบผสมรวมของทั้ง กล้องโทรทรรศน์แบบหักเหแสง และ กล้องโทรทรรศน์แบบสะท้อนแสงไว้ด้วยกัน
ลดข้อจำกัดของกล้องทั้งสองชนิด
โดยใช้ทั้งเลนส์และกระจกในการรวมแสงโฟกัสภาพ โดยแสงผ่านเลนส์แก้ความเพี้ยนสี สะท้อนจากกระจกหลักไปยังกระจกรอง ก่อนส่งต่อไปยังเลนส์ตาเพื่อขยายภาพ</t>
  </si>
  <si>
    <t>พัลซาร์,ซูเปอร์โนวา,กลุ่มก๊าซ,หลุมดำม้วนยิ่งยวด</t>
  </si>
  <si>
    <t>ดาวฤกษ์เกิดใหม่,กาแล็กที่อายุมาก, ดาวเคราะห์นอกระบบ,วัตถุเย็นในระบบสุริยะ</t>
  </si>
  <si>
    <t>ดาวฤกษ์,กลุ่มดาว, เนบิวลาสว่าง, ดาวเคราะห์ในระบบสุริยะ</t>
  </si>
  <si>
    <t>ซุปเปอร์โนวา,หลุมดำและดาวนิวตรอน, ทฤษฎีบิกแบง</t>
  </si>
  <si>
    <t>หลุมดำ,ดาวนิวตรอน, กลุ่มกระจุกดาราจักร</t>
  </si>
  <si>
    <t>อินฟราเรด,อัลตร้าไวโอเลต,รังสีเอกซ์,รังสีแกรมม่า</t>
  </si>
  <si>
    <t>ไม่ได้ เพราะ ความยาวคลื่นของรังสีเอกซ์ไม่สามารถลงมาถึงพื้นโลกได้</t>
  </si>
  <si>
    <t>ใช้เลนส์นูนเป็นเลนส์ใกล้วัตถุ ทำหน้าที่รวมแสง ส่วนเลนส์ใกล้ตาจะเป็นเลนส์นูนหรือเลนส์เว้าก็ได้ ให้ภาพเสมือน และแสงจากวัตถุที่อยู่ไกลจะถูกเลนส์ใกล้วัตถุ (เลนส์ด้านหน้า) หักเหและรวมกันเป็นภาพจริงหัวกลับที่ ระยะโฟกัส. จากนั้นเลนส์ใกล้ตา (เลนส์ด้านหลัง)จะขยายภาพนี้เพื่อให้ผู้สังเกตสามารถมองเห็นได้ชัดเจนยิ่งขึ้น</t>
  </si>
  <si>
    <t>ใช้กระจกเว้าเป็นตัวรวมแสง เพราะกระจกเว้าราคาถูกกว่าเลนส์ สามารถรองรับน้ำหนักได้จากด้านหลัง การสะท้อนแสงเกิดขึ้นได้เท่ากันทุกความยาวคลื่น ทำงานโดยใช้กระจกเว้าเป็นหลักในการรวมแสงจากวัตถุที่อยู่ไกล แล้วสะท้อนไปยังกระจกเงาขนาดเล็กอีกบานหนึ่ง ซึ่งจะสะท้อนแสงไปยังเลนส์ใกล้ตาเพื่อให้ผู้สังเกตเห็นภาพที่ขยายใหญ่ขึ้น</t>
  </si>
  <si>
    <t>ดาวนิวตรอน เศษซากของดาวฤกษ์ที่หลงเหลืจากซูปเปอร์โนวา</t>
  </si>
  <si>
    <t>ดาวเคราะห์ที่มีความคล้ายโลก</t>
  </si>
  <si>
    <t>การค้นพบกลุ่มก๊าซที่รวมตัวกันเป็นรูปจานที่กาลังจะกลายเป็นดาวเคราะห์</t>
  </si>
  <si>
    <t>กล้องโทรทรรศน์คลื่นแสงที่มองเห็น และ กล้องคลื่นวิทยุ</t>
  </si>
  <si>
    <t>อินฟราเรด, อัลตราไวโอเลต, รังสีเอกซ์, รังสีแกมมา</t>
  </si>
  <si>
    <t>ไม่สามารถใช้ได้ เพราะ เนื่องจาก ชั้นบรรยากาศของโลก โดยเฉพาะชั้นโอโซน จะดูดกลืนรังสีเอกซ์ ไว้เกือบทั้งหมด
ทำให้ รังสีเอกซ์จากวัตถุท้องฟ้าไม่สามารถเดินทางผ่านชั้นบรรยากาศมาถึงพื้นโลกได้</t>
  </si>
  <si>
    <t>ใช้เลนส์นูนในการรวมแสงและขยายภาพ ทำให้สามารถมองเห็นวัตถุท้องฟ้าที่อยู่ไกลได้ชัดเจนขึ้น</t>
  </si>
  <si>
    <t>ใช้กระจกเว้าในการรวมแสงและสร้างภาพ แล้วจึงขยายภาพด้วยเลนส์ตา</t>
  </si>
  <si>
    <t>ใช้ทั้งเลนส์และกระจกเพื่อรวมแสงแก้ความเพี้ยนและขยายภาพให้คมชัดและแม่นยำ</t>
  </si>
  <si>
    <t xml:space="preserve">	•	ดาวฤกษ์เกิดใหม่
	•	กาแล็กซีที่มีอายุมาก
	•	ดาวเคราะห์ที่มีความคล้ายโลก
	•	การกำเนิดของดาวฤกษ์และดาวเคราะห์</t>
  </si>
  <si>
    <t xml:space="preserve">	•	กลุ่มก๊าซที่กำลังรวมตัวเป็นดาวเคราะห์
	•	ดาวเคราะห์นอกระบบสุริยะ
	•	กระจุกกาแล็กซี</t>
  </si>
  <si>
    <t>•	ดาวนิวตรอน
	•	เศษซากของดาวฤกษ์หลังซูเปอร์โนวา
	•	หลุมดำในใจกลางกาแล็กซี</t>
  </si>
  <si>
    <t>•	ช่วง แสงที่มองเห็นได้ (Visible light)
	•	ช่วง คลื่นวิทยุ (Radio waves)
	•	ช่วง อินฟราเรดบางช่วง (ในบางความยาวคลื่นที่ไม่ถูกดูดซับมาก)</t>
  </si>
  <si>
    <t xml:space="preserve">	•	รังสีอัลตราไวโอเลต (Ultraviolet)
	•	รังสีเอกซ์ (X-ray)
	•	อินฟราเรด (Infrared)
	•	แสงที่มองเห็น (Visible light) (เช่น กล้องฮับเบิล)</t>
  </si>
  <si>
    <t>ไม่สามารถใช้กล้องโทรทรรศน์บนพื้นโลกศึกษาวัตถุที่ปล่อยรังสีเอกซ์ได้ เพราะ ชั้นบรรยากาศของโลกดูดซับรังสีเอกซ์ทั้งหมด ทำให้รังสีนี้ไม่สามารถผ่านมาถึงพื้นโลกได้ จึงต้องใช้กล้องโทรทรรศน์อวกาศที่อยู่เหนือชั้นบรรยากาศในการศึกษาค่ะ</t>
  </si>
  <si>
    <t xml:space="preserve">•	ใช้ เลนส์รวมแสง (เลนส์นูน) เป็นตัวโฟกัสแสงให้รวมกันที่จุดโฟกัส
	•	แสงจากวัตถุผ่านเลนส์นูนหน้ากล้องแล้วหักเหจนรวมกันเป็นภาพ
	•	ภาพที่ได้จะถูกขยายด้วยเลนส์ตาเพื่อให้มองเห็นชัดเจนขึ้น
</t>
  </si>
  <si>
    <t xml:space="preserve">	•	ใช้ กระจกโค้ง (กระจกนูนหรือกระจกเว้า) สะท้อนแสงให้รวมกันที่จุดโฟกัส
	•	แสงจากวัตถุสะท้อนที่กระจกโค้งหลัก แล้วสะท้อนต่อไปที่กระจกรองจนรวมเป็นภาพ
	•	ภาพที่ได้จะถูกส่งไปยังเลนส์ตาหรือเซนเซอร์เพื่อขยายและบันทึก</t>
  </si>
  <si>
    <t xml:space="preserve">	•	รวมหลักการของกล้องหักเหแสงและสะท้อนแสงไว้ด้วยกัน
	•	ใช้ทั้ง เลนส์และกระจก เพื่อช่วยแก้ข้อจำกัดของแต่ละแบบ เช่น ลดความคลาดสีและเพิ่มความคมชัดของภาพ
	•	มีขนาดกะทัดรัด แต่ยังคงให้ภาพคุณภาพสูง</t>
  </si>
  <si>
    <t>พวก Exoplanet หรือดาวเคราะห์นอกระบบสุริยะ</t>
  </si>
  <si>
    <t>ดาวฤกษ์ที่ร้อนมาก เช่นดาวเกิดใหม่หรือดาวยักษ์สีน้ำเงิน</t>
  </si>
  <si>
    <t>คลื่นวิทยุ,แสงที่ตามองเห็น,อินฟาเรดบางช่วง</t>
  </si>
  <si>
    <t>รังสีอัลตราไวโอเลต ,อินฟราเรด,รังสีเอกซ์,รังสีแกมมา</t>
  </si>
  <si>
    <t>ไม่ เพราะ ชั้นบรรยากาศของโลกดูดกลืนรังสีเอกซ์ทั้งหมด ทำให้รังสีเอกซ์จากอวกาศไม่สามารถทะลุผ่านมาถึงพื้นโลกได้</t>
  </si>
  <si>
    <t>กล้องโทรทรรศน์แบบหักเหแสง คือกล้องโทรทรรศน์ที่ใช้ เลนส์นูน เป็นตัวรับแสงและรวบรวมแสงให้รวมจุดโฟกัสเดียวกัน เพื่อสร้างภาพของวัตถุท้องฟ้า</t>
  </si>
  <si>
    <t xml:space="preserve">กล้องโทรทรรศน์แบบสะท้อนแสง คือกล้องโทรทรรศน์ที่ใช้ กระจกโค้งนูน เป็นตัวรับแสงและสะท้อนแสงมาโฟกัสที่จุดหนึ่ง เพื่อสร้างภาพของวัตถุท้องฟ้า
</t>
  </si>
  <si>
    <t xml:space="preserve">กล้องโทรทรรศน์แบบผสม คือกล้องโทรทรรศน์ที่รวมข้อดีของทั้ง กล้องโทรทรรศน์แบบหักเหแสง และ แบบสะท้อนแสง โดยใช้ทั้งเลนส์และกระจกในการรวบรวมและโฟกัสแสง
</t>
  </si>
  <si>
    <t>ปฏิภูมิ พวงแตง</t>
  </si>
  <si>
    <t>กาแล็คซี่ และดาวฤกษ์เกิดใหม่</t>
  </si>
  <si>
    <t>กาแล็คซี่ ดาวฤกษ์</t>
  </si>
  <si>
    <t xml:space="preserve">ดาวฤกษ์อายุน้อย </t>
  </si>
  <si>
    <t>ดาวนิวตรอน และ หลุมดำ</t>
  </si>
  <si>
    <t>กล้องโทรทรรศน์ ฟาสต์</t>
  </si>
  <si>
    <t>กล้องโทรทรรศน์สปิตเซอร์</t>
  </si>
  <si>
    <t>ไม่เพราะคลื่นต่ำเกินไป</t>
  </si>
  <si>
    <t>กล้องที่ใช้เลนส์นูนเป็นเลนส์รวมแสงหลัก</t>
  </si>
  <si>
    <t>เป็นกล้องโทรทรรศน์ชนิดหนึ่งที่ใช้กระจกเงาโค้งหนึ่งชิ้นหรือมากกว่านั้นเพื่อสะท้อนแสงสำหรับสร้างขึ้นเป็นภาพ</t>
  </si>
  <si>
    <t>กล้องโทรทรรศน์ที่ใช้ทั้งเลนส์และกระจกเงาทำงานงานร่วมกัน</t>
  </si>
  <si>
    <t>ฤชาญุส์ สินสุข</t>
  </si>
  <si>
    <t>พัลซาร์
ควาซาร์
เนบิลลาวิทยุ
กาแล็กซีที่ปล่อยคลื่นวิทยุ
พื้อนหลังไมโครเวฟของจักรวาน</t>
  </si>
  <si>
    <t xml:space="preserve">ดาวเคราะห์นอกระบบ
ดาวฤกษ์อายุน้อยและแผ่นจานก่อกำเนิดดาวเคราะห์ 
เนบิวลา
กาแล็กซีห่างไกล 
หลุมดำมวลมหาศาลใจกลางกาแล็กซี </t>
  </si>
  <si>
    <t>กาแล็กซีใกล้เคียงและห่างไกล 
เนบิวลา
กระจุกดาว
ดาวฤกษ์ในขั้นวิวัฒนาการ
ดาวเคราะห์และดวงจันทร์ในระบบสุริยะ</t>
  </si>
  <si>
    <t xml:space="preserve">ดาวร้อน
ดาวฤกษ์ระยะสุดท้ายอายุ
ดาวนิวตรอนและพัลซาร์ 
เนบิวลาร้อน 
</t>
  </si>
  <si>
    <t>หลุมดำมวลดาวฤกษ์ 
หลุมดำมวลยวดยิ่ง 
เศษซากซูเปอร์โนวา
ดาวนิวตรอนและพัลซาร์
กระจุกดาราจักร</t>
  </si>
  <si>
    <t>ช่วงคลื่นแสงขอบเขตการมองเห็น</t>
  </si>
  <si>
    <t xml:space="preserve">บรรยากาศโลกไม่ยอมให้ผ่านหรือลดทอนสัญญาณมาก </t>
  </si>
  <si>
    <t>ไม่สามารถใช้กล้องโทรทรรศน์บนพื้นโลกได้
เพราะ รังสีเอกซ์จากวัตถุท้องฟ้า ไม่สามารถทะลุผ่านชั้นบรรยากาศโลกได้</t>
  </si>
  <si>
    <t>เป็นกล้องโทรทรรศน์ที่ใช้ เลนส์โค้งนูน เป็นตัวรับแสงและรวมแสงเข้าสู่จุดโฟกัสเพื่อสร้างภาพ</t>
  </si>
  <si>
    <t>เป็นกล้องโทรทรรศน์ที่ใช้ กระจกโค้ง  เป็นตัวรวมแสง แทนการใช้เลนส์ โดยแสงจะสะท้อนเข้าจุดโฟกัสก่อนส่งไปยังเลนส์ตาหรือกล้องถ่ายภาพ</t>
  </si>
  <si>
    <t>เป็นกล้องโทรทรรศน์ที่ใช้ทั้ง เลนส์และกระจก ร่วมกันในการรวมแสงและสร้างภาพ เพื่อรวมข้อดีของทั้งกล้องแบบหักเหแสงและสะท้อนแสงเข้าด้วยกัน</t>
  </si>
  <si>
    <t>พศิน จันทร์เทศ</t>
  </si>
  <si>
    <t>จานฝุ่นรอบดาว</t>
  </si>
  <si>
    <t>ดวงจันทร์</t>
  </si>
  <si>
    <t>ซูเปอร์โนวา 1987A</t>
  </si>
  <si>
    <t>อินฟราเรดบางช่วง</t>
  </si>
  <si>
    <t>ไม่สามารถใช้กล้องโทรทรรศน์บนพื้นโลกศึกษาวัตถุที่แผ่รังสีเอกซ์ได้ เพราะชั้นบรรยากาศของโลกดูดกลืนรังสีเอกซ์ไว้ ต้องใช้กล้องโทรทรรศน์ในอวกาศเท่านั้น</t>
  </si>
  <si>
    <t>คือกล้องโทรทรรศน์ที่ใช้ เลนส์ เป็นอุปกรณ์รวมแสง โดยเลนส์นูนทำหน้าที่หักเหแสงให้รวมกันที่จุดโฟกัส เพื่อให้เกิดภาพของวัตถุท้องฟ้า</t>
  </si>
  <si>
    <t>คือกล้องโทรทรรศน์ที่ใช้ กระจกเว้า เป็นตัวรวมแสง แทนการใช้เลนส์</t>
  </si>
  <si>
    <t>คือกล้องที่รวมข้อดีของทั้ง กล้องแบบหักเหแสง และ กล้องแบบสะท้อนแสง เข้าด้วยกัน โดยใช้ทั้ง เลนส์ และ กระจก ในการรวมและปรับทิศทางของแสง</t>
  </si>
  <si>
    <t>อัควัฒน์ ศรีวิริยภัทร์</t>
  </si>
  <si>
    <t>พัลซาร์</t>
  </si>
  <si>
    <t>ดาวฤกษ์ที่กำลังก่อตัว</t>
  </si>
  <si>
    <t>ดาวฤกษ์อายุน้อยและร้อน</t>
  </si>
  <si>
    <t>ช่วงคลื่นแสงที่มองเห็นได้</t>
  </si>
  <si>
    <t>รังสีแกมมา</t>
  </si>
  <si>
    <t>ไม่ เพราะใช้กล้องโทรทรรศน์บนพื้นโลกในการศึกษาวัตถุที่ปล่อยรังสีเอกซ์ได้ เพราะบรรยากาศโลกดูดกลืนรังสีเอกซ์ไว้หมด</t>
  </si>
  <si>
    <t xml:space="preserve">ใช้เลนส์นูนเป็นเลนส์วัตถุในการรวมแสงจากวัตถุท้องฟ้า โดยแสงจะถูกหักเหผ่านเลนส์แล้วรวมกันที่จุดโฟกัส จากนั้นเลนส์ตาจะขยายภาพให้ผู้สังเกตเห็นภาพที่ขยายใหญ่ขึ้น
</t>
  </si>
  <si>
    <t>ใช้กระจกเว้าแทนเลนส์ในการสะท้อนและรวมแสงจากวัตถุท้องฟ้าเข้ามาที่จุดโฟกัส แล้วใช้เลนส์ตาขยายภาพ กล้องประเภทนี้ไม่มีการหักเหแสงผ่านเลนส์ จึงไม่เกิดความคลาดสี</t>
  </si>
  <si>
    <t>ผสมผสานการทำงานของกล้องแบบหักเหแสงและแบบสะท้อนแสง โดยใช้ทั้งเลนส์และกระจกในการรวมแสง จุดเด่นคือให้ภาพที่คมชัด ลดความคลาดสีและมีขนาดกระทัดรัด เหมาะกับการใช้งานหลากหลาย</t>
  </si>
  <si>
    <t>พัลซาร์และซูเปอร์โนวา
ดาวเคราะห์นอกระบบสุริยะ (เพื่อค้นหาสิ่งมีชีวิตนอกโลก)</t>
  </si>
  <si>
    <t>ดาวฤกษ์เกิดใหม่
กาแล็กซีที่มีอายุมาก
ดาวเคราะห์ที่มีความคล้ายโลก
การกำเนิดของเอกภพและกาแล็กซี
การกำเนิดของดาวฤกษ์และดาวเคราะห์</t>
  </si>
  <si>
    <t>กลุ่มก๊าซที่รวมตัวกันเป็นรูปจานที่กำลังจะกลายเป็นดาวเคราะห์ในเนบิวลานายพราน
ดาวเคราะห์นอกระบบสุริยะที่โคจรรอบดาวฤกษ์คล้ายดวงอาทิตย์
กระจุกกาแล็กซี</t>
  </si>
  <si>
    <t>ดาวนิวตรอน
เศษซากของดาวฤกษ์ที่หลงเหลือจากซูเปอร์โนวา
หลุมดำในใจกลางกาแล็กซี</t>
  </si>
  <si>
    <t>เพิ่มกำลังแยกภาพ;รวมแสงด้วยพื้นที่รับแสงที่มากกว่านัยน์ตามนุษย์;</t>
  </si>
  <si>
    <t>กล้องโทรทรรศน์วิทยุ (จากข้อมูลคือ กล้องโทรทรรศน์วิทยุฟาสต์)</t>
  </si>
  <si>
    <t>กล้องโทรทรรศน์ในช่วงคลื่นแสงที่มองเห็นได้ (กล้องโทรทรรศน์อวกาศฮับเบิล)
กล้องโทรทรรศน์ในช่วงคลื่นอัลตราไวโอเลต (กล้องโทรทรรศน์อวกาศฮับเบิล)
กล้องโทรทรรศน์ในช่วงคลื่นอินฟราเรด (กล้องโทรทรรศน์อวกาศสปิตเซอร์ และกล้องโทรทรรศน์อวกาศเจมส์เวบบ์)
กล้องโทรทรรศน์ในช่วงคลื่นรังสีเอกซ์ (กล้องโทรทรรศน์อวกาศจันทรา)</t>
  </si>
  <si>
    <t>ไม่ได้ เพราะชั้นบรรยากาศของโลกจะดูดกลืนรังสีเอกซ์ไว้ ทำให้รังสีเอกซ์ไม่สามารถทะลุลงมาถึงพื้นโลกได้ จึงต้องใช้กล้องโทรทรรศน์อวกาศ เช่น กล้องโทรทรรศน์อวกาศจันทรา (Chandra X-ray Observatory) ที่อยู่นอกชั้นบรรยากาศของโลกในการศึกษา</t>
  </si>
  <si>
    <t>หลักการ: ใช้หลักการหักเหแสงโดยใช้เลนส์นูนเป็นหลัก
ส่วนประกอบ: ประกอบด้วยเลนส์นูน 2 ชุด คือ
เลนส์ใกล้วัตถุ (Objective lens): เป็นเลนส์นูนขนาดใหญ่ ทำหน้าที่รวบรวมแสงจากวัตถุที่อยู่ไกล
เลนส์ใกล้ตา (Eyepiece lens): เป็นเลนส์ขนาดเล็ก ทำหน้าที่ขยายภาพที่เกิดจากเลนส์ใกล้วัตถุ
การทำงาน: ลำแสงขนานจากวัตถุที่อยู่ไกลจะเดินทางผ่านเลนส์ใกล้วัตถุและเกิดการหักเหรวมแสงที่จุดโฟกัสของเลนส์ใกล้วัตถุ ทำให้เกิดภาพจริงหัวกลับ จากนั้นเลนส์ใกล้ตาจะทำหน้าที่ขยายภาพจริงหัวกลับนั้นให้เป็นภาพเสมือนที่มีขนาดใหญ่ขึ้นเพื่อให้เรามองเห็นได้ชัดเจน</t>
  </si>
  <si>
    <t>หลักการ: ใช้หลักการสะท้อนแสงโดยใช้กระจกเว้าเป็นหลัก
ส่วนประกอบ:
กระจกเว้าหลัก (Primary mirror): ติดตั้งอยู่ที่ปลายด้านหนึ่งของลำกล้อง ทำหน้าที่รวบรวมแสงจากวัตถุที่อยู่ไกลและสะท้อนแสงให้ไปรวมกันที่จุดโฟกัส
กระจกเงาราบรอง (Secondary mirror): ติดตั้งอยู่ด้านหน้ากระจกเว้าหลัก ทำหน้าที่สะท้อนลำแสงที่รวมกันไปยังเลนส์ใกล้ตา
เลนส์ใกล้ตา (Eyepiece lens): ติดตั้งอยู่ด้านข้างของลำกล้อง ทำหน้าที่ขยายภาพให้เรามองเห็น
การทำงาน: แสงจากวัตถุที่อยู่ไกลจะตกกระทบกระจกเว้าหลักแล้วสะท้อนไปรวมกันที่จุดโฟกัส ก่อนที่กระจกเงาราบรองจะสะท้อนลำแสงนั้นออกไปที่เลนส์ใกล้ตา ซึ่งเลนส์ใกล้ตาจะทำหน้าที่ขยายภาพให้เห็นได้ชัดเจน กล้องชนิดนี้ถูกคิดค้นโดยเซอร์ไอแซก นิวตัน จึงเรียกอีกชื่อหนึ่งว่า กล้องโทรทรรศน์แบบนิวโทเนียน (Newtonian telescope)</t>
  </si>
  <si>
    <t>หลักการ: เป็นกล้องที่ใช้หลักการทั้งการหักเหแสงและการสะท้อนแสงร่วมกัน
ส่วนประกอบ: มีการใช้ทั้งเลนส์และกระจกในการรวมแสง
การทำงาน: กล้องประเภทนี้จะใช้กระจกสะท้อนแสงกลับไปกลับมาภายในตัวกล้องหลายครั้ง เพื่อลดความยาวของลำกล้องให้มีขนาดกะทัดรัดแต่ยังคงกำลังขยายสูง บางชนิดอาจมีการใช้เลนส์ปรับแก้ (Correction plate) เพื่อลดความคลาดเคลื่อนของภาพ ทำให้ได้ภาพที่คมชัดและมีขนาดเล็กกระทัดรัด เหมาะสำหรับการสังเกตวัตถุขนาดเล็ก เช่น ดาวเคราะห์</t>
  </si>
  <si>
    <t>ปุณญพัฒน์ ติดต่อ</t>
  </si>
  <si>
    <t>ศึกษาดาวฤกษ์เกิดใหม่ กาแล็กซีทางช้างเผือก</t>
  </si>
  <si>
    <t>ตรวจจับอุณหภูมิสูง</t>
  </si>
  <si>
    <t>ศึกษาดาวนิวตรอน</t>
  </si>
  <si>
    <t>แสงขาว คลื่นวิทยุ</t>
  </si>
  <si>
    <t>อินฟาเรด อันตราไวโอเล็ต รังสีเอ็กซ์</t>
  </si>
  <si>
    <t>ไม่ได้ เพราะความยาวคลื่นไม้ถึง</t>
  </si>
  <si>
    <t>จะรวมแสงและหักเห</t>
  </si>
  <si>
    <t>รวมแสงละสะท้อนออก</t>
  </si>
  <si>
    <t>ผสมทั้งการหักเหและสะท้อน</t>
  </si>
  <si>
    <t>ควอซาร์ หลุมดํา ซากซูเปอร์โนวา</t>
  </si>
  <si>
    <t>กาเเล็กซี่ที่อยู่ไม่ไกลมาก ดาวฤกษ์ที่เกิดใหม่</t>
  </si>
  <si>
    <t>ดาวฤกษ์ กาเเล็กซี</t>
  </si>
  <si>
    <t>ดาวฤกษ์อายุน้อยเเละร้อน กาเเล็กซี่รุนเเรง</t>
  </si>
  <si>
    <t>กล้องโทรทรรศน์วิทยุฟาสต์ (FAST telescope);กล้องโทรทรรศน์อวกาศจันทรา (Chandra X-ray Observatory);</t>
  </si>
  <si>
    <t>หลุมดํา นิสตรอน ซากซูเปอร์โนสา เเก๊สร้อนกาเเล็กซี</t>
  </si>
  <si>
    <t>คลื่นวิทยุ คลื่นไมโครเวฟ เเสงที่ตามองเห็น</t>
  </si>
  <si>
    <t>รังสีเอ็กซ์ อินฟาเรด</t>
  </si>
  <si>
    <t>ไม่ได้ เพราะฉันบรรยากาศของโลกดูดกลืนรังสีเอ็กซ์ไว้ทำให้เพราะฉันบรรยากาศของโลกดูดกลืนรังสีเอ็กซ์ไว้ทำให้รังสีเอ็กซ์ไม่สามารถเดินทางมาถึงโลกได้</t>
  </si>
  <si>
    <t>ใช้เลนส์นูนในการรวมเเสง</t>
  </si>
  <si>
    <t>ใช้กระจกเว้าในการรวมเเสง</t>
  </si>
  <si>
    <t>ใช้ทั้งเลนส์เเละกระจกในการรวมเเสง โดยใช้กระจกเงาเว้า</t>
  </si>
  <si>
    <t>กาแล็กซี่ ดาวฤกษ์เกิดใหม่</t>
  </si>
  <si>
    <t>กาแล็กซี่ ดาวฤกษ์</t>
  </si>
  <si>
    <t>ดาวนิวตรอนและหลุมดำ</t>
  </si>
  <si>
    <t>อินฟราเรด คลื่นวิทยุ</t>
  </si>
  <si>
    <t>ช่วงคลื่นอินฟราเรด อัลตราไวโอเลต รังสีเอกซ์</t>
  </si>
  <si>
    <t>ไม่ได้ เพราะรังสีเอกซ์ไม่สามารถทะลุผ่านชั้นบรรยากาศของโลกได้</t>
  </si>
  <si>
    <t>การรวมแสงจากวัตถุระยะไกลผ่านเลนส์ใกล้วัตถุ ซึ่งเป็นเลนส์นูนขนาดใหญ่ แสงที่ผ่านเลนส์นี้จะถูกหักเหและรวมกันที่จุดโฟกัส เกิดเป็นภาพจริงหัวกลับ</t>
  </si>
  <si>
    <t xml:space="preserve">ใช้กระจกเว้า เพื่อรวมแสงจากวัตถุที่อยู่ไกลออกไป และใช้กระจกเงาอีกบานหนึ่ง (มักเป็นกระจกเงาราบ) สะท้อนแสงไปยังเลนส์ใกล้ตาเพื่อขยายภาพให้ผู้สังเกตมองเห็นได้ </t>
  </si>
  <si>
    <t>ใช้ทั้งหลักการสะท้อนแสงและหักเหแสงร่วมกัน โดยมีการใช้เลนส์และกระจกเพื่อรวมแสงและแก้ไขความคลาดของภาพ</t>
  </si>
  <si>
    <t>กาแล็กซี,ซูเปอร์โนวา,ดาวเคราะห์</t>
  </si>
  <si>
    <t>ดาวเคราะห์น้อย, ดาวหาง, เนบิวลา</t>
  </si>
  <si>
    <t>ดาวเคราะห์, ดาวฤกษ์, เนบิวลา</t>
  </si>
  <si>
    <t>เนบิวลาดาวฤกษ์,กาแล็กซีที่กำลังเกิดการก่อตัวของดาวฤกษ์</t>
  </si>
  <si>
    <t>หลุมดำ,ดาวนิวตรอน</t>
  </si>
  <si>
    <t>คลื่นเเสงเเละคลื่นวิทยุ</t>
  </si>
  <si>
    <t>คลื่นรังสีแกมมา รังสีเอกซ์ รังสีอัลตราไวโอเลต อินฟราเรด</t>
  </si>
  <si>
    <t>ไม่สามารถใช้กล้องโทรทรรศน์บนพื้นโลกได้
เพราะรังสีเอกซ์ถูกดูดกลืนโดยชั้นบรรยากาศของโลก</t>
  </si>
  <si>
    <t>ใช้ เลนส์นูน เป็นตัวรวมแสง
เลนส์วัตถุรวมแสง เเละ เลนส์ตาขยายภาพให้เห็นชัดเจน ข้อดีคือ ภาพคมในช่วงแสงที่มองเห็น
ข้อเสียคือเกิดความคลาดสี และสร้างกล้องใหญ่ได้ยาก</t>
  </si>
  <si>
    <t>ใช้ กระจกเว้า เป็นตัวรวมแสง แสงสะท้อนจากกระจกเว้าเเละส่งไปยังเลนส์ตาเพื่อขยายภาพ
ข้อดี: ไม่มีความคลาดสี, สร้างขนาดใหญ่ได้
ข้อเสีย: ต้องจัดแนวกระจกให้แม่นยำ</t>
  </si>
  <si>
    <t>ใช้ทั้ง เลนส์ และ กระจก รวมกัน
ข้อดี: แก้ความคลาดสีและภาพเบี้ยว, ขนาดกะทัดรัด ข้อเสีย: โครงสร้างซับซ้อน ราคาสูงกว่าแบบอื่น</t>
  </si>
  <si>
    <t>กาแล็กซี่  ซึปเปอร์โนวา</t>
  </si>
  <si>
    <t>กาแล็กซี่ ดาวกฤษ์</t>
  </si>
  <si>
    <t xml:space="preserve">ดาวกฤษ์อายุน้อย </t>
  </si>
  <si>
    <t>คลื่นวิทยุ คลื่นอินฟาเรดใกล้</t>
  </si>
  <si>
    <t>คลื่นอินฟราเรด อัลตราไวโอเรด รังสีเอ็กซ์</t>
  </si>
  <si>
    <t>ไม่ได้เพราะรังสรเอกซ์ไม่สามารถทะลุผ่านชั้นบรรยกาศของโลกได้</t>
  </si>
  <si>
    <t>ใช้เงนน์ในการรวมแสงเพื่อสร้างภาพโดยใช้เลนน์นูน</t>
  </si>
  <si>
    <t>ใช้กระจกเว้าและกระจกเงาในการถ่าย</t>
  </si>
  <si>
    <t xml:space="preserve">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t>
  </si>
  <si>
    <t>สุชานันท์ สำเนียงแจ่ม</t>
  </si>
  <si>
    <t>กาแล็กซี, เนบิวลา, ควอซาร์, พัลซาร์, ดาวเคราะห์, และซูเปอร์โนวา</t>
  </si>
  <si>
    <t>ดาวเคราะห์นอกระบบสุริยะ, ดาวเคราะห์น้อย, ดาวหาง, เนบิวลา, กาแล็กซี, และฝุ่นและแก๊สในอวกาศ</t>
  </si>
  <si>
    <t>ดาวเคราะห์, ดาวฤกษ์, เนบิวลา, และ กาแล็กซี</t>
  </si>
  <si>
    <t xml:space="preserve">ดาวฤกษ์ประเภท O และ B
	•	เนบิวลาแหวน (Ring Nebula)
	•	เนบิวลาปล่องควัน
	•	ซูเปอร์โนวา SN 1987A
	•	Cassiopeia A
	•	ดาวพฤหัสบดี
	•	ดาวศุกร์
	•	โลก
	•	แกแลกซี M33
	•	แกแลกซี NGC 253
</t>
  </si>
  <si>
    <t xml:space="preserve">	•	หลุมดำ (Black Holes)
	•	ดาวนิวตรอน (Neutron Stars)
	•	พัลซาร์ (Pulsars)
	•	ซูเปอร์โนวา SN 1987A
	•	เศษซากซูเปอร์โนวา Cassiopeia A
	•	กลุ่มกาแล็กซี Perseus Cluster
	•	กลุ่มกาแล็กซี Coma Cluster
	•	ระบบดาวคู่ประเภท X-ray binary เช่น Cygnus X-1
	•	ดาราจักรชนิด Seyfert
	•	ดาราจักรที่มีนิวเคลียสสว่าง (Active Galactic Nuclei - AGN)</t>
  </si>
  <si>
    <t xml:space="preserve">ช่วงคลื่นอินฟราเรด, อัลตราไวโอเลต, และรังสีเอกซ์. </t>
  </si>
  <si>
    <t>ไม่สามารถใช้กล้องโทรทรรศน์บนพื้นโลกศึกษาวัตถุท้องฟ้าในช่วงรังสีเอกซ์ได้โดยตรง เนื่องจากชั้นบรรยากาศของโลกดูดกลืนรังสีเอกซ์ไว้ ทำให้รังสีเอกซ์ไม่สามารถทะลุผ่านชั้นบรรยากาศลงมายังพื้นโลกได้ ทำให้ต้องมีการส่งกล้องโทรทรรศน์รังสีเอกซ์ขึ้นไปสู่อวกาศเพื่อทำการสังเกตการณ์</t>
  </si>
  <si>
    <t xml:space="preserve">	•	ใช้ เลนส์ ขนาดใหญ่เป็นตัวรวมแสง
	•	แสงจากวัตถุท้องฟ้าจะเข้าสู่เลนส์หักเห (เลนส์นูน) แล้วถูกโฟกัสไปยังจุดโฟกัส (focal point)
	•	ที่จุดโฟกัสจะติดตั้งตา หรือกล้องถ่ายภาพเพื่อดูรายละเอียด
	•	ข้อดี: ภาพชัดเจน ไม่มีเงามืดจากการบังของกระจก
	•	ข้อเสีย: เลนส์หนักและใหญ่ ทำยากและมีปัญหาการผิดเพี้ยนสี (chromatic aberration)</t>
  </si>
  <si>
    <t xml:space="preserve">ใช้ กระจกโค้ง (ส่วนใหญ่เป็นกระจกเว้าหรือกระจกคอนเคฟ) ในการสะท้อนแสงแทนเลนส์
	•	แสงจะสะท้อนจากกระจกโค้งหลักไปยังจุดโฟกัส
	•	มีการใช้กระจกรอง (secondary mirror) เพื่อเปลี่ยนทิศทางแสงไปยังจุดที่ดูหรือถ่ายภาพได้ง่ายขึ้น
	•	ข้อดี: แก้ปัญหาการผิดเพี้ยนสีได้ดี, สร้างได้ขนาดใหญ่กว่าเลนส์, ราคาถูกกว่า
	•	ข้อเสีย: อาจมีเงามืดจากกระจกรอง และต้องดูแลทำความสะอาดกระจก
</t>
  </si>
  <si>
    <t>รวมข้อดีของกล้องแบบหักเหแสงและสะท้อนแสงเข้าด้วยกัน
	•	ใช้ เลนส์ ร่วมกับ กระจก เพื่อรวมแสง
	•	รูปแบบทั่วไป เช่น กล้อง Schmidt-Cassegrain หรือ กล้อง Maksutov-Cassegrain
	•	มีขนาดกะทัดรัด น้ำหนักเบา และให้ภาพคมชัด
	•	ข้อดี: ขนาดกะทัดรัด, แก้ปัญหาผิดเพี้ยนสี, เหมาะกับการถ่ายภาพ
	•	ข้อเสีย: โครงสร้างซับซ้อนกว่า อาจแพงกว่าระบบอื่น</t>
  </si>
  <si>
    <t>พัลซาร์และซูเปอร์โนวา, ดาวเคราะห์นอกระบบสุริยะ</t>
  </si>
  <si>
    <t>ดาวฤกษ์เกิดใหม่, กาแล็กซีที่มีอายุมาก, การกำเนิดของเอกภพและกาแล็กซี, การกำเนิดของดาวฤกษ์และดาวเคราะห์</t>
  </si>
  <si>
    <t>กลุ่มก๊าซที่รวมตัวกันเป็นรูปจานในเนบิวลานายพราน, ดาวเคราะห์นอกระบบสุริยะ, กระจุกกาแล็กซี</t>
  </si>
  <si>
    <t>ดาวฤกษ์,กาแล็กซี่,ซูเปอร์โนวา,ซากซูเปอร์โนวา,ดวงอาทิตย์</t>
  </si>
  <si>
    <t>ดาวนิวตรอน, เศษซากของดาวฤกษ์ที่หลงเหลือจากซูเปอร์โนวา, หลุมดำในใจกลางกาแล็กซี</t>
  </si>
  <si>
    <t>คลื่นวิทยุ,คลื่นแสงขาวที่มองเห็นได้</t>
  </si>
  <si>
    <t xml:space="preserve">อินฟราเรด,อัลตราไวโอเลต,รังสีเอกซ์
</t>
  </si>
  <si>
    <t>ไม่สามารถใช้ได้ เพราะรังสีเอกซ์ส่วนใหญ่ไม่สามารถทะลุชั้นบรรยากาศของโลกมาถึงพื้นดินได้ กล้องโทรทรรศน์รังสีเอกซ์จึงต้องถูกส่งขึ้นไปติดตั้งในอวกาศ</t>
  </si>
  <si>
    <t>กล้องโทรทรรศน์ชนิดนี้ใช้เลนส์นูนเป็นเลนส์หลักในการรวมแสง โดยแสงที่เข้ามาจะหักเหผ่านเลนส์เพื่อไปรวมกันที่จุดโฟกัส</t>
  </si>
  <si>
    <t>กล้องโทรทรรศน์ชนิดนี้ใช้กระจกเว้าเป็นกระจกหลักในการรวมแสง โดยแสงที่เข้ามาจะสะท้อนจากกระจกเว้าไปรวมกันที่จุดโฟกัส</t>
  </si>
  <si>
    <t>กล้องโทรทรรศน์ชนิดนี้เป็นการผสมผสานระหว่างเลนส์และกระจก โดยใช้ทั้งเลนส์ (เป็นแผ่นปรับแก้) และกระจกในการรวมแสง ทำให้มีขนาดกะทัดรัดแต่ยังคงประสิทธิภาพสูง</t>
  </si>
  <si>
    <t>ซุปเปอโนวา พัลซาร์ดาวเคราะห์ นอกกาแล็กซี</t>
  </si>
  <si>
    <t>กาแล็กซี ดาวฤกษ์เกิดใหม่</t>
  </si>
  <si>
    <t>ดาวฤกษ์อายุน้อย วิวัฒนาการกาแล็กซี</t>
  </si>
  <si>
    <t>คลื่นวิทยุ คลื่นแสงตาที่มองเห็น(แสงขาว)</t>
  </si>
  <si>
    <t>คลื่นอินฟาเรด คลื่นอัลตราไวโอเลต คลื่นรังสีเอ็กซ์ คลื่นรังสีแกรมมา</t>
  </si>
  <si>
    <t>ไม่ได้เพราะ คลื่นรังสีเอ็กซ์ไม่สามารถทะลุเข้ามาในชั้นบรรยากาศของโลกได้จึงมองให้ไม่ได้บนโลก</t>
  </si>
  <si>
    <t>ใช้เลนส์นูนเป็นเลนส์ใกล้วัตถุ ภาพที่เห็นเป็นภาพเสมือนหัวกลับ</t>
  </si>
  <si>
    <t>ใช้กระจกเว้าในการรวมแสง ภาพที่เห็นเป็นภาพเสมือนหัวกลับ</t>
  </si>
  <si>
    <t xml:space="preserve">เป็นกล้องโทรทรรศน์ที่ใช้ทั้งเลนส์และกระจกเงาทำงานงานร่วมกัน </t>
  </si>
  <si>
    <t>ซูเปอร์โนวา
พัลซาร์
ดาวเคราะห์นอกระบบสุริยะ</t>
  </si>
  <si>
    <t>กาแล็กซีและดาวฤกษ์เกิดใหม่
กาแล็กซีและดาวฤกษ์</t>
  </si>
  <si>
    <t>ซุเปอร์โนวา
พัลซาร์
ดาวเคราะห์นอกระบบสุริยะ
กาแล็กซี
ดาวฤกษ์</t>
  </si>
  <si>
    <t>ดาวเคราะห์อายุน้อย
วิวัฒนาการกาแล็กซี</t>
  </si>
  <si>
    <t>ดาวนิวตรอน
หลุมดำ</t>
  </si>
  <si>
    <t>ช่วงคลื่นวิทยุและช่วงคลื่นแสงขาว</t>
  </si>
  <si>
    <t>ช่วงคลื่นอินฟาเรด
อัลตราไวโอเลต
รังสีเอ็กซ์
รังสีแกมมา</t>
  </si>
  <si>
    <t>ไม่ได้เพราะการแผ่รังสีมาไม่ถึงพื้นโลก</t>
  </si>
  <si>
    <t>ใช้เลนส์นูนเป็นเลนส์ใกล้วัตถุในการรวมแสง
เลนส์ใกล้ตาเป็นเลนส์นูนหรือเลนส์เว้าก็ได้ใช้ขยายภาพและแปลงภาพให้เหมือนที่ตามนุษย์มองเห็น</t>
  </si>
  <si>
    <t>ใช้กระจกเว้าเป็นเลนส์ใกล้วัตถุในการรวมแสง</t>
  </si>
  <si>
    <t>ใช้ทั้งเลนส์นูนและกระจกเว้าในการรวมแสง</t>
  </si>
  <si>
    <t>พชร วารี</t>
  </si>
  <si>
    <t xml:space="preserve">พัลซาร์ (Pulsar), ควาซาร์ (Quasar), กาแล็กซีที่ห่างไกล, เมฆไฮโดรเจน (Hydrogen clouds)
</t>
  </si>
  <si>
    <t>เนบิวลา ดาวฤกษ์เกิดใหม่</t>
  </si>
  <si>
    <t>กาแล็กซี่ กระจุกดาวฤกษ์</t>
  </si>
  <si>
    <t>ซากซุปเอปโนวา</t>
  </si>
  <si>
    <t>หลุมดำ ดาวนิวตรอน</t>
  </si>
  <si>
    <t>ช่วงคลื่นอินฟราเรดใกล้ </t>
  </si>
  <si>
    <t>ช่วงคลื่นอินฟราเรด, อัลตราไวโอเลต, และรังสีเอกซ์</t>
  </si>
  <si>
    <t xml:space="preserve">ไม่สามารถใช้กล้องโทรทรรศน์บนพื้นโลกเพื่อศึกษาวัตถุท้องฟ้าที่มีความยาวคลื่นในช่วงรังสีเอกซ์ได้
เพราะ
ชั้นบรรยากาศของโลกจะดูดซับรังสีเอกซ์ไว้เกือบทั้งหมด ทำให้รังสีเอกซ์จากวัตถุท้องฟ้าไม่สามารถเดินทางผ่านลงมาถึงกล้องโทรทรรศน์ที่อยู่บนพื้นโลกได้
ดังนั้น จึงจำเป็นต้องส่งกล้องโทรทรรศน์ขึ้นไปในอวกาศ เช่น กล้องโทรทรรศน์อวกาศจันทรา (Chandra X-ray Observatory) เพื่อศึกษาวัตถุท้องฟ้าในช่วงคลื่นรังสีเอกซ์โดยตรง
หากอยากได้คำอธิบายแบบสั้น ๆ สำหรับทำรายงานหรือสรุปให้บอกได้เลยนะครับ!
</t>
  </si>
  <si>
    <t xml:space="preserve">หลักการทำงานใช้ เลนส์นูน (เลนส์วัตถุ) เป็นตัวรวมแสงจากวัตถุท้องฟ้าให้เกิดภาพจริง แล้วใช้ เลนส์ใกล้ตา ขยายภาพนั้นให้สามารถมองเห็นได้ชัดเจน
✅ ตัวอย่าง: กล้องโทรทรรศน์ของกาลิเลโอ
</t>
  </si>
  <si>
    <t xml:space="preserve">หลักการทำงาน: ใช้ กระจกเว้า สะท้อนและรวมแสงเข้าจุดโฟกัส จากนั้นสะท้อนแสงไปยังเลนส์ใกล้ตาหรือเซนเซอร์รับภาพ
</t>
  </si>
  <si>
    <t>หลักการทำงาน: ผสมผสานการใช้ เลนส์และกระจกเข้าด้วยกัน เพื่อรวมแสงและลดความคลาดเคลื่อนของภาพ ช่วยให้ได้ภาพที่คมชัดและมีขนาดเล็กลง</t>
  </si>
  <si>
    <t>ดาวฤกษ์ที่ร้อนจัด</t>
  </si>
  <si>
    <t>ช่วงเเสงที่ตามองเห็น ช่วงอินฟราเรด ช่วงคลื่นวิทยุ</t>
  </si>
  <si>
    <t>อินฟาเรด อัลตร้ทไวโอเลต X-rays</t>
  </si>
  <si>
    <t>ไม่ได้ เพราะ รังสีเอกซ์ถูกชั้นบรรยากาศโลกดูดกลืน</t>
  </si>
  <si>
    <t>ใช้เลนส์ให้การหักเหเเละรวมเเสง เพื่อขยายภาพ</t>
  </si>
  <si>
    <t>ใช้กระจกเงาสะท้อนเเสง เพื่อสร้างภาพ</t>
  </si>
  <si>
    <t>กล้องแบบสะท้อนแสงที่ใช้ทั้งกระจกเว้า กระจกนูน และเลนส์ปรับแก้ภาพ โดยเมื่อลำแสงตกกระทบที่กระจกเว้า ซึ่งถือเป็นกระจกปฐมภูมิ จะเกิดการรวมแสง และไปตกกระทบที่กระจกนูน ซึ่งถือเป็นกระจกทุติยภูมิ จากนั้นลำแสงจะสะท้อนไปยังเลนส์ใกล้ตา และมีเลนส์ปรับแก้ภาพ ชดเชยความโค้งของกระจกนูน</t>
  </si>
  <si>
    <t>ณัฐกฤต แก้วชิงดวง</t>
  </si>
  <si>
    <t>พัลซาร์
ซูเปอร์โนวา
ดาวเคราะห์นอกระบบสุริยะ</t>
  </si>
  <si>
    <t>ดาวฤกษ์เกิดใหม่
กาแล็กซีที่มีอายุมาก
ดาวเคราะห์ที่กำลังจะก่อตัว</t>
  </si>
  <si>
    <t>กลุ่มก๊าซที่รวมตัวกันเป็นรูปจานเพื่อกลายเป็นดาวเคราะห์
ดาวเคราะห์นอกระบบสุริยะ
กระจุกกาแล็กซี</t>
  </si>
  <si>
    <t>การสำรวจกระจุกกาแล็กซี
ดาวเคราะห์นอกระบบสุริยะ</t>
  </si>
  <si>
    <t>ดาวนิวตรอน
เศษซากของดาวฤกษ์ที่เหลือจากซูเปอร์โนวา
หลุมดำในใจกลางกาแล็กซี</t>
  </si>
  <si>
    <t>ช่วงคลื่นวิทยุ
ช่วงคลื่นแสงที่มองเห็นได้</t>
  </si>
  <si>
    <t>ช่วงคลื่นอินฟราเรด
ช่วงคลื่นอัลตราไวโอเลต
ช่วงคลื่นรังสีเอกซ์</t>
  </si>
  <si>
    <t>ไม่สามารถใช้ได้ เพราะรังสีเอกซ์ไม่สามารถทะลุผ่านชั้นบรรยากาศของโลกมาถึงพื้นดินได้ ทำให้ต้องส่งกล้องโทรทรรศน์สำหรับรังสีเอกซ์ขึ้นไปโคจรในอวกาศ เช่น กล้องโทรทรรศน์อวกาศจันทรา เพื่อทำการสังเกตการณ์โดยตรง</t>
  </si>
  <si>
    <t>ใช้เลนส์นูน 2 ชุดเป็นหลักในการสร้างภาพ เลนส์ชุดแรกเรียกว่า เลนส์วัตถุ (Objective lens) ทำหน้าที่รวมแสงที่มาจากวัตถุที่อยู่ไกลให้มาตกที่จุดรวมแสง (focal point) เกิดเป็นภาพจริงหัวกลับขนาดเล็กขึ้น จากนั้นเลนส์ชุดที่สองเรียกว่า เลนส์ตา (Eyepiece) ซึ่งทำหน้าที่เป็นเลนส์ขยาย จะรับภาพที่เกิดจากเลนส์วัตถุ แล้วขยายให้เกิดเป็นภาพเสมือนหัวกลับขนาดใหญ่ที่เราสามารถมองเห็นได้</t>
  </si>
  <si>
    <t>ใช้กระจกเว้าเป็นหลักในการรวมแสง โดยกระจกเว้าขนาดใหญ่ที่ปลายกระบอกกล้องทำหน้าที่เป็น กระจกปฐมภูมิ (Primary mirror) เพื่อรวมแสงจากวัตถุที่อยู่ไกลให้สะท้อนไปยังจุดรวมแสง จากนั้นใช้ กระจกทุติยภูมิ (Secondary mirror) ซึ่งเป็นกระจกขนาดเล็กสะท้อนแสงที่รวมมานั้นให้ไปตกที่ด้านข้างหรือด้านหลังของกล้องเพื่อเข้าสู่ เลนส์ตา (Eyepiece) ซึ่งทำหน้าที่เป็นเลนส์ขยายเช่นเดียวกับกล้องโทรทรรศน์แบบหักเหแสง กล้องชนิดนี้ได้รับความนิยมในการสร้างกล้องขนาดใหญ่เนื่องจากสามารถสร้างกระจกขนาดใหญ่ได้ง่ายและมีน้ำหนักเบากว่าเลนส์</t>
  </si>
  <si>
    <t>เป็นการผสมผสานหลักการทำงานของกล้องโทรทรรศน์ทั้งแบบหักเหแสงและสะท้อนแสงเข้าด้วยกัน โดยจะใช้ทั้งกระจกและเลนส์เพื่อแก้ไขข้อบกพร่องของกล้องแต่ละชนิด เช่น การใช้เลนส์แก้ไข (corrector plate) ที่ด้านหน้าของกล้องร่วมกับกระจกปฐมภูมิและกระจกทุติยภูมิ เพื่อช่วยให้ภาพที่ได้มีความคมชัดและไม่มีความคลาดเคลื่อนของสี (chromatic aberration) กล้องประเภทนี้มีขนาดกะทัดรัดและมีน้ำหนักเบา ทำให้สะดวกต่อการพกพาและใช้งาน</t>
  </si>
  <si>
    <t>ปุญญาศิริ มีทรัพย์</t>
  </si>
  <si>
    <t>พัลซาร์ กาแล็กซี เมฆก๊าซ และคลื่นวิทยุลึกลับจากอวกาศ เช่น FRBs</t>
  </si>
  <si>
    <t>เนบิวลา ดาวฤกษ์เกิดใหม่ ดาวเคราะห์นอกระบบ และดาราจักรที่อยู่ไกล</t>
  </si>
  <si>
    <t>ดาวฤกษ์ ดาวเคราะห์ ดวงจันทร์ ดาราจักร และเนบิวลาบางชนิด</t>
  </si>
  <si>
    <t>ดาวฤกษ์ร้อน ดวงอาทิตย์ เนบิวลาร้อน และดาราจักรที่กำลังเกิดดาวใหม่</t>
  </si>
  <si>
    <t>หลุมดำ ซูเปอร์โนวา ดาวนิวตรอน และก๊าซร้อนในกระจุกดาราจักร</t>
  </si>
  <si>
    <t>คลื่นวิทยุ และ แสงที่ตามองเห็นได้บางช่วง</t>
  </si>
  <si>
    <t xml:space="preserve">คลื่นอินฟราเรด, อัลตราไวโอเลต, รังสีเอกซ์ และบางช่วงของแสงที่ตามองเห็นได้
</t>
  </si>
  <si>
    <t>ไม่สามารถใช้กล้องบนพื้นโลกได้ เพราะบรรยากาศโลกดูดกลืนรังสีเอกซ์หมดก่อนถึงพื้นโลก</t>
  </si>
  <si>
    <t>กล้องโทรทรรศน์แบบหักเหแสงใช้เลนส์รวมแสงในการโฟกัสภาพวัตถุท้องฟ้า</t>
  </si>
  <si>
    <t>กล้องโทรทรรศน์แบบสะท้อนแสงใช้กระจกโค้งสะท้อนแสงเพื่อรวมและโฟกัสภาพ</t>
  </si>
  <si>
    <t>กล้องโทรทรรศน์แบบผสมใช้ทั้งเลนส์และกระจกในการรวมและโฟกัสแสง</t>
  </si>
  <si>
    <t>ซูเปอร์โนวา พัลซาร์ ดาวเคราะห์นอกระบบสุริยะ</t>
  </si>
  <si>
    <t>กาแล็กซีและดาวฤกษ์เกิดใหม่ กาแล็กซีและดาวฤกษ์</t>
  </si>
  <si>
    <t>คลื่นวิทยุ แสงขาว อินฟราเรด</t>
  </si>
  <si>
    <t>อัลตราไวโอเลต รังสีเอ็กซ์ รังสีแกมมา</t>
  </si>
  <si>
    <t>ไม่ได้ เพราะ คลื่นแม่เหล็กไฟฟ้าไม่สามารถทะลุชั้นบรรยากาศได้มากพอ</t>
  </si>
  <si>
    <t>ใช้เลนส์นูนเป็นเลนส์ใกล้วัตถุทำหน้าที่รวมแสง แล้วเลนส์ใกล้ตาเพื่อขยายภาพและแปลงภาพที่ได้รับให้เป็นภาพเสมือนที่ตามนุษย์</t>
  </si>
  <si>
    <t>ใช้กระจกเว้าเป็นตัวรวมแสง สามารถรองรับน้ำหนักได้จากด้านหลังและการสะท้อนแสงสามารถเกิดขึ้นได้เท่ากันทุกความยาวคลื่น</t>
  </si>
  <si>
    <t>เป็นกล้องที่ใช้ทั้งเลนส์และกระจกเว้ารวมแสง ทำให้ได้ภาพที่ปราศจากความคลาดรงค์ด้วยมุมมองที่กว้างขึ้น และมีความยาวกล้องสั้นลงได้กล้องขนาดเล็กแต่ยังมีความสามารถและรายละเอียดสูง</t>
  </si>
  <si>
    <t>กาแล็กซี่และดาวฤกษ์</t>
  </si>
  <si>
    <t>กล้องโทรทรรศน์หักเห/สะท้อนแสง</t>
  </si>
  <si>
    <t>ดาวฤกษ์อายุน้อยและวิวัฒนาการกาแล็กซี่</t>
  </si>
  <si>
    <t>อัลตราไวโอเลต รังสีเอ็กซ์ รังสีแกมม่า</t>
  </si>
  <si>
    <t>ไม่ได้เพราะรังสีเอ็กซ์ต้องใช้กล้องโทรทรรศน์ที่ส่องชั้นบรรยากาศ</t>
  </si>
  <si>
    <t>กล้องโทรทรรศน์ yerkes</t>
  </si>
  <si>
    <t>กล้องโทรทรรศน์ gtc</t>
  </si>
  <si>
    <t>กล้องชมิดท์-แคสสิเกรน</t>
  </si>
  <si>
    <t>กาแล็คซี่,เนบิวลา,พัลซาร์,ควอซาร์</t>
  </si>
  <si>
    <t>ดาวฤกษ์อายุน้อยที่อยู่ในบริเวณที่มีฝุ่นหนาแน่น เนบิวลาต่างๆ ดาวหาง ดาวเคราะห์น้อย</t>
  </si>
  <si>
    <t>ดาวฤกษ์, เนบิวลา, กาแล็กซี, และกระจุกดาว</t>
  </si>
  <si>
    <t>ดาวฤกษ์อายุน้อยที่ร้อนจัด, ดาราจักร, เนบิวลา, และสสารระหว่างดาว</t>
  </si>
  <si>
    <t>ซูเปอร์โนวา, หลุมดำ, ดาวนิวตรอน, และกาแล็กซีที่อยู่ไกล</t>
  </si>
  <si>
    <t xml:space="preserve">	1.	คลื่นแสงที่ตามองเห็นหรือแสงขาว
	2.	คลื่นวิทยุ</t>
  </si>
  <si>
    <t xml:space="preserve">อินฟราเรด 
อัลตราไวโอเลต </t>
  </si>
  <si>
    <t>ไม่สามารถใช้กล้องโทรทรรศน์บนพื้นโลกได้
เพราะชั้นบรรยากาศของโลกดูดกลืนรังสีเอกซ์ไว้เกือบทั้งหมด
จึงต้องใช้ กล้องโทรทรรศน์อวกาศ ที่อยู่นอกชั้นบรรยากาศ</t>
  </si>
  <si>
    <t>กล้องโทรทรรศน์แบบหักเหแสงทำงานโดยใช้ เลนส์เป็นตัวรวมแสง โดยเฉพาะเลนส์นูน ซึ่งจะ หักเหแสง (เปลี่ยนทิศทางของแสง) ให้มา รวมกันเป็นภาพ ที่สามารถมองเห็นผ่านเลนส์ตาได้</t>
  </si>
  <si>
    <t>กล้องโทรทรรศน์แบบสะท้อนแสงทำงานโดยใช้ กระจกโค้ง (กระจกเว้า) เป็นตัวรวมแสง แทนการใช้เลนส์
แสงจากวัตถุท้องฟ้าจะ สะท้อนจากกระจกเว้า ไปยังจุดโฟกัส แล้วมองผ่าน เลนส์ตา (eyepiece) เพื่อดูภาพที่ขยาย</t>
  </si>
  <si>
    <t>กล้องโทรทรรศน์แบบผสมคือกล้องที่ใช้ ทั้งเลนส์และกระจก รวมกันในระบบเดียว เพื่อรวมข้อดีของกล้องแบบหักเหแสงและสะท้อนแสงเข้าด้วยกัน โดยอาศัยหลักการของ การหักเหแสงผ่านเลนส์ และ การสะท้อนแสงจากกระจก เพื่อรวมแสงและสร้างภาพที่คมชัด</t>
  </si>
  <si>
    <t>อัญชลีพร เยี่ยมยงวรรณ</t>
  </si>
  <si>
    <t xml:space="preserve">พัลซาร์ เควซาร์ กาแล็กซีที่แอคที กลุ่มเมฆก๊าซไฮโดรเจน </t>
  </si>
  <si>
    <t>เนบิวลา ดาวฤกษ์ กาแล็กซี ดาวเคราะห์</t>
  </si>
  <si>
    <t>ดาวฤกษ์ ดาวเคราะห์ในระบบสุริยะ ดาราจักร เนบิวลา กระจุกดาว</t>
  </si>
  <si>
    <t>ดาวฤกษ์ร้อน เนบิวลาร้อน ดาราจักรที่กำเนิดดาวใหม่
ซูเปอร์โนวา และซากซูเปอร์โนวา ดาวฤกษ์แปรแสง</t>
  </si>
  <si>
    <t xml:space="preserve">หลุมดำ ดาวนิวตรอน ซูเปอร์โนวา และซากซูเปอร์โนวา
กาแล็กซีที่แอคทีฟ กลุ่มกระจุกกาแล็กซี </t>
  </si>
  <si>
    <t>คลื่นวิทยุ คลื่นแสงขาว</t>
  </si>
  <si>
    <t>อินฟราเรดเอกซ์ อัลตราไวโอเลต</t>
  </si>
  <si>
    <t>ไม่ได้ เพราะ คลื่นรังสีเอกซ์ไม่สามารถทะลุเข้าชั้นบรรยากาศโลกได้</t>
  </si>
  <si>
    <t>ใช้เลนส์นูนเป็นเลนส์ใกล้วัตถุและเลนส์ใกล้ตา</t>
  </si>
  <si>
    <t>ใช้กระจกเว้าเป็นกระจกปฐมภูมิและกระจกเงาราบเป็นกระจกทุติยภูมิ</t>
  </si>
  <si>
    <t>กล้องโทรทรรศน์แบบผสมคือกล้องที่ผสมผสาน เลนส์ (แบบหักเหแสง) และ กระจก (แบบสะท้อนแสง) เข้าด้วยกัน
เพื่อให้ได้ภาพที่ชัดเจน คมชัด ลดความคลาดของแสง และยังทำให้ตัวกล้องสั้นลง พกพาสะดวก</t>
  </si>
  <si>
    <t>1. พัลซาร์ – ดาวนิวตรอนที่ปล่อยคลื่นวิทยุเป็นจังหวะ
2. กาแล็กซีวิทยุ – เช่น กาแล็กซี M87
3. เนบิวลาปู – เศษซากซูเปอร์โนวาที่ปล่อยคลื่นวิทยุ
4. ควาซาร์ – วัตถุสว่างจากใจกลางกาแล็กซีที่อยู่ไกลมาก</t>
  </si>
  <si>
    <t>ดาวเคราะห์
กล้องโทรทรรศน์อินฟราเรดสามารถตรวจจับความร้อนที่แผ่ออกมาจากดาวเคราะห์ได้ ทำให้สามารถศึกษาชั้นบรรยากาศ องค์ประกอบ และอุณหภูมิของดาวเคราะห์ได้</t>
  </si>
  <si>
    <t>ดาวฤกษ์:
ศึกษาความสว่าง สี ขนาด การเปลี่ยนแปลง และการเคลื่อนที่ของดาวฤกษ์</t>
  </si>
  <si>
    <t>สสารระหว่างดาว
การตรวจวัดเส้นสเปกตรัมอัลตราไวโอเลตช่วยในการแยกแยะองค์ประกอบทางเคมี ความหนาแน่น และอุณหภูมิของสสารระหว่างดาว</t>
  </si>
  <si>
    <t>หลุมดำ (Black Holes):
รังสีเอ็กซ์ถูกเปล่งออกมาจากสสารที่กำลังตกลงสู่หลุมดำ โดยเฉพาะจากจานรวมมวลรอบหลุมดำ</t>
  </si>
  <si>
    <t xml:space="preserve">กล้องโทรทรรศน์วิทยุ
ใช้ศึกษาคลื่นวิทยุที่แผ่ออกมาจากวัตถุในอวกาศ ซึ่งคลื่นวิทยุสามารถทะลุผ่านชั้นบรรยากาศโลกได้ดี </t>
  </si>
  <si>
    <t>รังสีแกมมา: Fermi, INTEGRAL
รังสีเอกซ์: Chandra, XMM-Newton
อัลตราไวโอเลต: GALEX, Hubble
แสงที่ตามองเห็น: Hubble
อินฟราเรด: Spitzer, James Webb
ไมโครเวฟ: Planck
วิทยุ: Spektr-R</t>
  </si>
  <si>
    <t xml:space="preserve">ไม่ได้ เพราะบรรยากาศโลกดูดกลืนรังสีเอกซ์ไว้ ทำให้รังสีไม่สามารถผ่านลงมาถึงพื้นโลกได้.
</t>
  </si>
  <si>
    <t xml:space="preserve">กล้องโทรทรรศน์แบบหักเหแสง (Refracting Telescope) เป็นกล้องที่ใช้เลนส์นูนเป็นเลนส์หลักในการรวมแสง โดยมีเลนส์ 2 ชุดขึ้นไป คือ เลนส์วัตถุและเลนส์ใกล้ตา </t>
  </si>
  <si>
    <t xml:space="preserve">กล้องโทรทรรศน์แบบสะท้อนแสง (Reflecting Telescope) เป็นกล้องโทรทรรศน์ที่ใช้กระจกเงาโค้ง (มักเป็นกระจกเว้า) ในการรวมแสงและสร้างภาพของวัตถุที่อยู่ไกลออกไปในอวกาศ </t>
  </si>
  <si>
    <t xml:space="preserve">กล้องโทรทรรศน์แบบผสม (Cassegrain telescope หรือ Catadioptric telescope) เป็นกล้องโทรทรรศน์ที่รวมเอาข้อดีของกล้องโทรทรรศน์แบบสะท้อนแสงและกล้องโทรทรรศน์แบบหักเหแสงเข้าไว้ด้วยกัน </t>
  </si>
  <si>
    <t>ภัทรดนัย อ่อนนุ่ม</t>
  </si>
  <si>
    <t>กาแล็กซี,เนบิวลา,ซูเปอร์โนวา</t>
  </si>
  <si>
    <t>ดาวเคราะห์,กาแล็กซี</t>
  </si>
  <si>
    <t>ดวงจันทร์,กระจุกดาว</t>
  </si>
  <si>
    <t>ชั้นบรรยากาศดาวเคราะห์,ดาราจักร</t>
  </si>
  <si>
    <t>กล้องโทรทรรศน์เชิงแสง,กล้องโทรทรรศน์อินฟราเรด,กล้องโทรทรรศน์วิทยุ</t>
  </si>
  <si>
    <t>กล้องโทรทรรศน์อวกาศเจมส์ เวบบ์ ,กล้องโทรทรรศน์อวกาศจันทรา, กล้องโทรทรรศน์อวกาศสปิตเซอร์, กล้องโทรทรรศน์อวกาศฮับเบิล</t>
  </si>
  <si>
    <t>ไม่ได้ เพราะรังสีในโลกไม่เท่ากัน</t>
  </si>
  <si>
    <t>การใช้เลนส์เพื่อหักเหแสง  เพื่อขยายภาพวัตถุที่อยู่ไกลให้ใหญ่ขึ้น</t>
  </si>
  <si>
    <t>ใช้กระจกเว้า เพื่อรวมแสงจากวัตถุที่อยู่ไกล แล้วสะท้อนไปยังกระจกเงาอีกบานหนึ่ง ซึ่งจะสะท้อนแสงไปยังเลนส์ใกล้ตาเพื่อขยายภาพให้เรามองเห็นได้</t>
  </si>
  <si>
    <t>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t>
  </si>
  <si>
    <t>ธัณชนก จันทรปรุง</t>
  </si>
  <si>
    <t>กล้องโทรทรรศน์วิทยุฟาสต์ (FAST telescope);กล้องโทรทรรศน์อวกาศสปิตเซอร์ (Spitzer Space Infrared telescope);</t>
  </si>
  <si>
    <t>องค์ประกอบของเนบิวลาดาวเคราะห์</t>
  </si>
  <si>
    <t>สสารระหว่างดาวกับกาแล็กซี</t>
  </si>
  <si>
    <t>หลุมดำในใจกลางกาแล็กซี</t>
  </si>
  <si>
    <t>อินฟาเรด คลื่นวิทยุ</t>
  </si>
  <si>
    <t>ไม่สามารถใช้กล้องโทรทรรศน์บนพื้นโลกศึกษาวัตถุท้องฟ้าในช่วงรังสีเอกซ์ได้โดยตรง เพราะรังสีเอกซ์ไม่สามารถทะลุผ่านชั้นบรรยากาศของโลกได้</t>
  </si>
  <si>
    <t>กล้องโทรทรรศน์วิทยุฟลาสต์</t>
  </si>
  <si>
    <t>ภัสสมล ชื่นจิตร</t>
  </si>
  <si>
    <t>พัลซาร์, ควอซาร์, เนบิวลา, กาแล็กซี</t>
  </si>
  <si>
    <t>กล้องโทรทรรศน์อวกาศจันทรา (Chandra X-ray Observatory);กล้องโทรทรรศน์อวกาศเจมส์เวบบ์ (James Webb Space telescope);</t>
  </si>
  <si>
    <t>ช่วงคลื่นอินฟราเรด, อัลตราไวโอเลต, และรังสีเอกซ์.</t>
  </si>
  <si>
    <t>ใช้ กระจกโค้ง (ส่วนใหญ่เป็นกระจกเว้าหรือกระจกคอนเคฟ) ในการสะท้อนแสงแทนเลนส์
	•	แสงจะสะท้อนจากกระจกโค้งหลักไปยังจุดโฟกัส
	•	มีการใช้กระจกรอง (secondary mirror) เพื่อเปลี่ยนทิศทางแสงไปยังจุดที่ดูหรือถ่ายภาพได้ง่ายขึ้น
	•	ข้อดี: แก้ปัญหาการผิดเพี้ยนสีได้ดี, สร้างได้ขนาดใหญ่กว่าเลนส์, ราคาถูกกว่า
	•	ข้อเสีย: อาจมีเงามืดจากกระจกรอง และต้องดูแลทำความสะอาดกระจก</t>
  </si>
  <si>
    <t>ฐิติวรดา เพชรน้อย</t>
  </si>
  <si>
    <t>ดาวเคราะห์, ดาวฤกษ์, กาแล็กซี, เนบิวลา, พัลซาร์, และควาซาร์</t>
  </si>
  <si>
    <t>หลุมดำ,ดาวระเบิด,ดาวฤกษ์เกิดใหม่</t>
  </si>
  <si>
    <t>ดาวเคราะห์, ดาวฤกษ์, เนบิวลา, กาแล็กซี, กระจุกดาว, และดาวหาง</t>
  </si>
  <si>
    <t>ดาวฤกษ์ที่ร้อนจัด, เนบิวลาดาวฤกษ์, กาแล็กซี, และวัตถุที่อยู่ในสภาวะสุดขั้ว</t>
  </si>
  <si>
    <t>ดาวนิวตรอน, หลุมดำ, ซูเปอร์โนวา, ระบบดาวคู่, ดาวหาง, และดวงอาทิตย์</t>
  </si>
  <si>
    <t>ช่วงคลื่นแสงที่ตามองเห็น, ช่วงคลื่นอินฟราเรดใกล้และช่วงคลื่นวิทยุ</t>
  </si>
  <si>
    <t>ไม่ได้ เพราะ รังสีเอกซ์ไม่สามารถทะลุผ่านชั้นบรรยกาศโลกได้</t>
  </si>
  <si>
    <t>เป็นกล้องโทรทรรศน์ที่ใช้สำหรับตรวจจับและรวบรวมปริมาณของคลื่นแม่เหล็กไฟฟ้าของช่วงคลื่นแสง</t>
  </si>
  <si>
    <t>ใช้กระจกปฐมภูมิและกระจกเงาราบเป็นกระจกทุติยภูมิ. ภาพที่เห็นเป็นภาพเสมือนหัวกลับกับวัตถุ</t>
  </si>
  <si>
    <t>กาแล็กซี เนบิวลา พัลซาร์ ควอซาร์</t>
  </si>
  <si>
    <t>ดาวฤกษ์เกิดใหม่ กาแล็กซี</t>
  </si>
  <si>
    <t>ดวงจันทร์ ดาวเคราะห์ ดาวฤกษ์ กาแล็กซี</t>
  </si>
  <si>
    <t>ดาว กาแล็กซี เนบิวลาดาวเคราะห์</t>
  </si>
  <si>
    <t>ดาวนิวตรอน เศษซากของดาวฤกษ์ที่หลงเหลือจากซูเปอร์โนวา หลุมดำในใจกลางกาแล็กซี</t>
  </si>
  <si>
    <t>คลื่นวิทยุ และ คลื่นแสง ( แสงขาว )</t>
  </si>
  <si>
    <t>คลื่นอินฟราเรด เอกซ์ อัลตราไวโอเลต</t>
  </si>
  <si>
    <t>ใช้ไม่ได้ เพราะว่า ชั้นบรรยากาศของโลกดูดกลืนรังสีเอกซ์ได้เกือบทั้งหมด</t>
  </si>
  <si>
    <t>ใช้เลนส์นูนเป็นเลนส์ใกล้วัตถุและเลนส์ใกล้ตา เพื่อหักเหแสงที่เข้ามา แล้วรวมแสงที่จุดโฟกัส จากนั้นใช้เลนส์ใกล้ตาขยายภาพที่ได้</t>
  </si>
  <si>
    <t>ใช้กระจกเว้าเป็นเลนส์ใกล้วัตถุ เพื่อสะท้อนและรวมแสง จากนั้นใช้กระจกเงาอีกบาน  สะท้อนแสงไปยังเลนส์ใกล้ตาเพื่อขยายภาพ</t>
  </si>
  <si>
    <t>เป็นการผสมผสานระหว่างหลักการของกล้องหักเหแสงและสะท้อนแสง โดยใช้ทั้งเลนส์และกระจกในการรวมแสง มักใช้กระจกนูนเป็นกระจกทุติยภูมิเพื่อลดความยาวของลำกล้อง</t>
  </si>
  <si>
    <t>ซูเปอร์โนวา หลุมดำ กาแล็กซี</t>
  </si>
  <si>
    <t>นิวตรอน และเศษซากของดาวฤกษ์จากซูเปอร์โนวา</t>
  </si>
  <si>
    <t>คลื่นวิทยุ และคลื่นแสง(แสงขาว)</t>
  </si>
  <si>
    <t>อินฟาเรด อัลตราไวโอเลต รังสีเอกซ์</t>
  </si>
  <si>
    <t>ไม่ได้ เพราะ เนื่องจากชั้นบรรยากาศของโลกดูดกลืนรังสีเอกซ์ ได้เกือบทั้งหมด</t>
  </si>
  <si>
    <t>กล้องโทรทรรศน์แบบหักเหแสงทำงานโดยใช้ เลนส์รวมแสง เพื่อ รวบรวมและหักเหแสงเข้าสู่จุดโฟกัส เพื่อให้ได้ภาพที่ขยายและชัดเจน ขึ้นจากวัตถุที่อยู่ไกลมาก เช่น ดาวหรือดาวเคราะห์</t>
  </si>
  <si>
    <t>กล้องโทรทรรศน์แบบสะท้อนแสงทำงานโดยใช้ กระจกโค้งเว้า เพื่อสะท้อนแสงและรวมแสง ไปยังจุดโฟกัส แล้วใช้ เลนส์หรือกระจกเล็ก เพื่อขยายภาพให้ผู้ใช้มองเห็นได้</t>
  </si>
  <si>
    <t>กล้องโทรทรรศน์แบบผสมเป็นการรวมเอาจุดเด่นของ กล้องหักเหแสง และ กล้องสะท้อนแสง เข้าด้วยกัน โดยใช้ ทั้ง เลนส์และกระจก เพื่อให้ได้ภาพที่คมชัดมากขึ้น และลดข้อเสียของแต่ละระบบ</t>
  </si>
  <si>
    <t>กันตพัชร เพชรพ่วง</t>
  </si>
  <si>
    <t xml:space="preserve">ดาวฤกษ์เกิดใหม่ และกาแล็กซีที่มีอายุมาก </t>
  </si>
  <si>
    <t>ดวงจันทร์ ดาวเคราะห์ เนบิวลา ดาวฤกษ์ กาแล็กซี</t>
  </si>
  <si>
    <t>สสารระหว่างดาว กาแล็กซี และองค์ประกอบของเนบิวลาดาวเคราะห์</t>
  </si>
  <si>
    <t xml:space="preserve">เศษซากของดาวฤกษ์ที่หลงเหลือจากซูเปอร์โนวาและหลุมดาในใจกลางกาแล็กซี </t>
  </si>
  <si>
    <t>คลื่นวิทยุและแสงสีขาว</t>
  </si>
  <si>
    <t>คลื่นอินฟาเรต คลื่นรังสีเอกซ์ คลื่นอัลตราไวโอเลต คลื่นรังสีแกรมม่า</t>
  </si>
  <si>
    <t>ไม่สามารถใช้ได้ เพราะ แสงจากรังสีเอ็กซ์ส่องมาไม่ถึงพื้นผิวบนโลก</t>
  </si>
  <si>
    <t>การรวมแสงจากวัตถุระยะไกลผ่านเลนส์ใกล้วัตถุ (objective lens) ซึ่งเป็นเลนส์นูนขนาดใหญ่. แสงที่ผ่านเลนส์นี้จะถูกหักเหและรวมกันที่จุดโฟกัส เกิดเป็นภาพจริงหัวกลับ</t>
  </si>
  <si>
    <t xml:space="preserve">ใช้ กระจกเงาเว้า (กระจกปฐมภูมิ) ที่ส่วนท้ายกล้องเพื่อรวบรวมแสงจากวัตถุท้องฟ้า และสะท้อนแสงนั้นไปยัง กระจกเงาราบ ขนาดเล็ก (กระจกทุติยภูมิ) ที่ติดตั้งอยู่ด้านในลำกล้อง กระจกทุติยภูมิจะสะท้อนแสงออกไปด้านข้างลำกล้อง เพื่อให้แสงผ่านเข้าสู่ เลนส์ตา สำหรับขยายภาพให้มองเห็นได้. </t>
  </si>
  <si>
    <t>ใช้ทั้งกระจกและเลนส์ร่วมกัน โดยกระจกจะรวมแสงและสะท้อนแสงกลับไปกลับมาหลายครั้ง</t>
  </si>
  <si>
    <t>ศึกษาวัตถุท้องฟ้าที่อยู่ไกลเช่น พัลซาร์และซูเปอร์โนวา</t>
  </si>
  <si>
    <t>ศึกษาดาวฤกษ์เกิดใหม่ และกาแล็กซีที่มีอายุมาก</t>
  </si>
  <si>
    <t>ศึกษาการกาเนิดของเอกภพและกาแล็กซี ตลอดจนการกาเนิดของดาวฤกษ์และดาวเคราะห์</t>
  </si>
  <si>
    <t>ศึกษาสสารระหว่างดาว กาแล็กซี และองค์ประกอบของเนบิวลาดาวเคราะห์</t>
  </si>
  <si>
    <t>ศึกษาดาวนิวตรอน เศษซากของดาวกฤษ์ที่หลงเหลือจากซูเปอร์โนวา และหลุมดำในใจกลางกาแล็กซี</t>
  </si>
  <si>
    <t>เพิ่มขนาดเชิงมุมปรากฏของวัตถุหรือเพิ่มกำลังขยาย;ระบุตำแหน่งของวัตถุ;</t>
  </si>
  <si>
    <t>ช่วงคลื่นวิทยุ ช่วงคลื่นแสงที่ตามองเห็น ช่วงคลื่นอินฟราเรดใกล้</t>
  </si>
  <si>
    <t>อินฟราเรด รังสีเอกซ์ อัตราไวโอเล็ต</t>
  </si>
  <si>
    <t>ไม่ได้เพราะจะดูดซับรังสีเอกซ์และกระจายออกไป</t>
  </si>
  <si>
    <t>ใช้เลนส์นูน เป็นเลนส์ใกล้วัตถุและเลนส์ใกล้ตา จะแสดงภาพที่เห็นเป็นภาพเสมือนหัวกลับกับวัตถุ เหมาะสำหรับใช้สังเกตและถ่ายภาพผิวของดวงจันทร์และดาวเคราะห์ต่างๆ</t>
  </si>
  <si>
    <t>ใช้กระจกเว้าทำให้เห็น ภาพที่เป็นภาพเสมือนหัวกับวัตถุ เหมาะสำหรับใช้สังเกตวัตถุบนท้องฟ้าที่มีความสว่างไม่มาก เช่น เนบิวลาและกาแล็กซี</t>
  </si>
  <si>
    <t>จะใช้ทั้งเลนส์นูนและกระจกเว้าทำงานงานร่วมกัน แบบผสมใช้กระจกเงาโค้งทำหน้าที่รวมแสงและใช้กระเว้าสะท้อนแสง ทำให้เลนส์ปรับแก้ภาพที่หน้ากล้องเพื่อแก้ไขความคลาดทรงกลมของกระจกเงา</t>
  </si>
  <si>
    <t>ซูเปอร์โนวา หลุมดำ และกาแล็กซี</t>
  </si>
  <si>
    <t>กาแล็กซีและดาวฤกษ์เกิดใหม่</t>
  </si>
  <si>
    <t>กล้องโทรทรรศน์อวกาศฮับเบิล (Hubble Space telescope) ;กล้องโทรทรรศน์อวกาศเจมส์เวบบ์ (James Webb Space telescope);กล้องโทรทรรศน์วิทยุฟาสต์ (FAST telescope);</t>
  </si>
  <si>
    <t>ซูเปอร์โนวา พัลซาร์ ดาวเคราะห์นอกระบบสุริยะ
กล้องโทรทรรศน์หักเห/สะท้อนแสง</t>
  </si>
  <si>
    <t>ช่วงคลื่นแสงที่ตามองเห็นและช่วงคลื่นวิทยุ</t>
  </si>
  <si>
    <t>ไม่ได้ เพราะชั้นบรรยากาศของโลกทำหน้าที่เป็นเกราะป้องกันตามธรรมชาติที่ช่วยปกป้องสิ่งมีชีวิตบนโลกจากรังสีที่เป็นอันตรายหลายประเภทที่มาจากอวกาศ</t>
  </si>
  <si>
    <t>ใช้เลนส์นูนเป็นเลนส์ใกล้วัตถุและเลนส์ใกล้ตา
- ภาพที่เห็นเป็นภาพเสมือนหัวกับวัตถุ
- เหมาะสำหรับใช้สังเกตและถ่ายภาพผิวของดวงจันทร์และดาวเคราะห์ต่างๆ</t>
  </si>
  <si>
    <t>ใช้กระจกเว้าเป็นกระจกปฐมภูมิและกระจกเงาราบเป็นกระจกทุติยภูมิ
- ภาพที่เห็นเป็นภาพเสมือนหัวกับวัตถุ
- เหมาะสำหรับใช้สังเกตวัตถุท้องฟ้าที่มีความสว่างไม่มาก เช่น เนบิวลาและกาแล็กซี</t>
  </si>
  <si>
    <t>ใช้ทั้งเลนส์และกระจกเว้ารวมแสง ทำให้เห็นภาพที่ปราศจากความคลาดรงค์ด้วยมุมมองที่กว้างขึ้นและมีความยาวกล้องสั้นลงได้กล้องขนาดเล็กแต่ยังมีความสามารถและรายละเอียดสูง</t>
  </si>
  <si>
    <t>พัลซาร์ ดาวเคราะห์นอกระบบสุริยะ ซูเปอร์โนวา</t>
  </si>
  <si>
    <t>กล้องโทรทรรศน์ หักเห/สะท้อนแสง</t>
  </si>
  <si>
    <t>ดาวฤกษ์อายุน้อย
และวิวัฒนาการกาแล็กซี</t>
  </si>
  <si>
    <t>ช่วงคลื่นไมโครเวฟ,ช่วงคลื่นอินฟราเรด,ช่วงคลื่นอัลตราไวโอเลต,ช่วงคลื่นรังสีเอกซ์และช่วงคลื่นรังสีแกมมา</t>
  </si>
  <si>
    <t>ไม่ได้ เพราะชั้นบรรยากาศของโลกดูดกลืนรังสีเอกซ์ไว้ ทำให้รังสีเอกซ์ไม่สามารถทะลุผ่านชั้นบรรยากาศลงมายังพื้นโลกได้</t>
  </si>
  <si>
    <t xml:space="preserve">-ใช้เลนส์นูนเป็นเลนส์ใกล้วัตถุ
-ภาพที่เห็นเป็นภาพเสมือนหัวกลับวัตถุ
-เหมาะสำหรับใช้สังเกตและถ่าย ภาพผิวของดวงจันทร์และดาวเคราะห์ต่างๆ
</t>
  </si>
  <si>
    <t>-ใช้กระจกเว้าเป็นกระจกปฐมภูมิและกระจกเงาราบเป็นกระจกทุติยภูมิ
- ภาพที่เห็นเป็นภาพเสมือนหัวกลับกับวัตถุ
- เหมาะสำหรับใช้สังเกตวัตถุท้องฟ้าที่มีความ
สว่างไม่มาก เช่น เนบิวลา และกาแล็กซี</t>
  </si>
  <si>
    <t xml:space="preserve">ใช้ทั้งเลนส์และกระจกเว้ารวมแสงทำให้ได้ภาพที่ปราศจากความคลาดรงค์ด้วยมุมมองที่กว้างขึ้น และมีความยาวกล้องสั้นลงได้กล้องขนาดเล็กแต่ยังมีความสามารถและรายละเอียดสูง
</t>
  </si>
  <si>
    <t>กล้องโทรทรรศน์อวกาศเจมส์เวบบ์ (James Webb Space telescope);กล้องโทรทรรศน์วิทยุฟาสต์ (FAST telescope);</t>
  </si>
  <si>
    <t xml:space="preserve">supernova นอกระบบสุริยะ
</t>
  </si>
  <si>
    <t>กาเเล็กซี่กับดาวโลก</t>
  </si>
  <si>
    <t>กาเเล็กซี่ดาวโลก</t>
  </si>
  <si>
    <t>ดาวเคราะห์น้อย วิวัฒนาการ</t>
  </si>
  <si>
    <t>ดาวนิวตรอนหลุมดำ</t>
  </si>
  <si>
    <t>ช่วงคลื่นแสงที่ตามองเห็น</t>
  </si>
  <si>
    <t>ช่วงคลื่นอินฟราเรด</t>
  </si>
  <si>
    <t>ประเภทหนึ่งที่ใช้เลนส์ในการรวมแสงเพื่อสร้างภาพวัตถุที่อยู่ไกล</t>
  </si>
  <si>
    <t>กล้องโทรทรรศน์ที่ใช้กระจกเงาโค้ง (โดยเฉพาะกระจกเว้า) ในการรวมแสงและสร้างภาพแทนการใช้เลนส์</t>
  </si>
  <si>
    <t>กล้องโทรทรรศน์ที่ใช้ทั้งเลนส์และกระจกเงา</t>
  </si>
  <si>
    <t>ณัฐวัศ ประเทศา</t>
  </si>
  <si>
    <t>ซุปเปอร์โนวานอกระบบสุริยะ</t>
  </si>
  <si>
    <t>ดาวเคราะห์น้อย การวิวัฒนาการ</t>
  </si>
  <si>
    <t>ดาวนิวตรอนกับหลุมดำ</t>
  </si>
  <si>
    <t>ช่วงคลื่นเเสงที่ตามองเห็น</t>
  </si>
  <si>
    <t>ได้ เพราะวัตถุแต่ละชนิดมีอุณหภูมิไม่เท่ากัน จึงแผ่รังสีเข้มที่ความยาวคลื่นแตกต่างกัน</t>
  </si>
  <si>
    <t xml:space="preserve">เลนส์นูนเป็นเลนส์รวมแสงหลัก </t>
  </si>
  <si>
    <t>มาแผ้ว อรณิชา</t>
  </si>
  <si>
    <t>คลื่นวิทยุ โมโครเวฟ อินฟราเรด แสง อัลตราไวโอเลต รังสีเอกซ์</t>
  </si>
  <si>
    <t>กล้องโทรทรรศน์วิทยุฟาสต์ (FAST telescope);กล้องโทรทรรศน์อวกาศฮับเบิล (Hubble Space telescope) ;กล้องโทรทรรศน์อวกาศจันทรา (Chandra X-ray Observatory);</t>
  </si>
  <si>
    <t>สามารถรับสัญญาณที่มีความยาวคลื่นตั้งแต่ 1 ไมโครเมตร ถึง 1 มิลลิเมตร สามารถตรวจจับทั้งพื้นโลกและในอวกาศ เหมาะสมในการศึกษาดาวฤกษ์เกิดใหม่ กาแล็กซีทางช้างเผือก และกาแล็คซีอื่นๆ</t>
  </si>
  <si>
    <t>ความยาวคลื่นอยู่ระหว่าง 400 - 700 นาโนเมตร</t>
  </si>
  <si>
    <t>ใช้รับสัญญาณที่มีความยาวคลื่นตั้งแต่ 10 ถึง 320 นาโนเมตร โดยเอาไว้จับวัตถุที่มีอุณหภูมิสูง จึงใช้ในการศึกษาศสารระหว่างดาว กาแล็กซี และองค์ประกอบของเนบิวลาดาวเคราะห์</t>
  </si>
  <si>
    <t>สามารถรับสัญญาณในช่วงความยาวคลื่น 10 ถึง 0.1 นาโยเมตร ไว้ใช้สำหรับการศึกษาดาวนิวตรอน เศษซากของดาวฤกษ์ที่หลงเหลือจากซูเปอร์โนวา และหลุมดำในใจกลางกาแล็กซี</t>
  </si>
  <si>
    <t>ใช้เลนส์นูนเป็นเลนส์ใกล้วัตถุ และเลนส์ใกล้ตาใช้เลนส์นูนหรือเว้าก็ได้ เช่น กล้องโทรทรรศน์แบบหักเหแสงของกาลิเลโอ</t>
  </si>
  <si>
    <t>ใช้กระจกเว้า เป็นกระจกปฐมภูมิ และใช้กระจกราบเป็นกระจกทุติยภูมิ มีราคาถูกกว่าทั้ง 3 อัน</t>
  </si>
  <si>
    <t xml:space="preserve">คือการใช้ทั้งสองแบบมาผสมกัน </t>
  </si>
  <si>
    <t>ดาวฤกษ์เกิดใหม่
กาแล็กซีอายุมาก
ดาวเคราะห์นอกระบบ
การกำเนิดของเอกภพ</t>
  </si>
  <si>
    <t>เนบิวลานายพราน
ดาวเคราะห์นอกระบบ
กระจุกกาแล็กซี</t>
  </si>
  <si>
    <t>กลุ่มก๊าซที่กำลังจะกลายเป็นดาวเคราะห์
ดาวเคราะห์นอกระบบ
กระจุกกาแล็กซี</t>
  </si>
  <si>
    <t>ดาวนิวตรอน
ซูเปอร์โนวา
หลุมดำในกาแล็กซี</t>
  </si>
  <si>
    <t>ช่วงคลื่นวิทยุ</t>
  </si>
  <si>
    <t>ช่วงคลื่นแสงที่มองเห็นได้ อินฟราเรด อัลตราไวโอเลต และรังสีเอกซ์</t>
  </si>
  <si>
    <t>ไม่ได้ เพราะรังสีเอกซ์ถูกดูดกลืนโดยบรรยากาศโลก จึงต้องใช้กล้องโทรทรรศน์อวกาศในการสังเกตการณ์ช่วงนี้เท่านั้น</t>
  </si>
  <si>
    <t>กล้องโทรทรรศน์ที่ใช้เลนส์นูนรวมแสงเพื่อสร้างภาพ</t>
  </si>
  <si>
    <t>กล้องโทรทรรศน์ที่ใช้กระจกโค้งสะท้อนแสงเพื่อรวมแสง</t>
  </si>
  <si>
    <t>กล้องโทรทรรศน์ที่รวมทั้งเลนส์และกระจกสะท้อนแสงในการทำง</t>
  </si>
  <si>
    <t>กาแล็กซี (Galaxies) ที่ปล่อยคลื่นวิทยุ เช่น กาแล็กซีวิทยุ (Radio Galaxy)</t>
  </si>
  <si>
    <t>เนบิวลาการก่อกำเนิดดาว (Star-forming Nebulae)
-เช่น เนบิวลานายพราน (Orion Nebula)
-อินฟราเรดสามารถมองทะลุเมฆฝุ่นได้ดี ช่วยให้เห็นดาวฤกษ์ที่กำลังก่อตัวภายใน</t>
  </si>
  <si>
    <t>กาแล็กซี เช่น แอนดรอมิดา หรือ กาแล็กซีหมวกแม่มด 
เป็นตัวอย่างวัตถุที่ศึกษาด้วยกล้องโทรทรรศน์ช่วงแสงที่มองเห็นได้</t>
  </si>
  <si>
    <t xml:space="preserve">ดาวฤกษ์ร้อนจัด เช่น ดาวชนิด O หรือ B </t>
  </si>
  <si>
    <t>หลุมดำ หรือ ซากซูเปอร์โนวา</t>
  </si>
  <si>
    <t xml:space="preserve">คลื่น วิทยุ และ แสงที่ตามองเห็นได้ </t>
  </si>
  <si>
    <t>ไม่สามารถใช้จากพื้นโลกได้ เพราะ ชั้นบรรยากาศดูดกลืนรังสีเอกซ์</t>
  </si>
  <si>
    <t xml:space="preserve">-ใช้ เลนส์ หักเหแสง
ข้อดี: ภาพชัดเจน
ข้อเสีย: สีเพี้ยน, ขนาดจำกัด
</t>
  </si>
  <si>
    <t xml:space="preserve">- ใช้ กระจก สะท้อนแสง
-ไม่มีสีเพี้ยน
-ทำขนาดใหญ่ได้ดี
</t>
  </si>
  <si>
    <t xml:space="preserve">-รวมเลนส์และกระจก
-ขนาดกะทัดรัด
-แก้ปัญหาของสองแบบแรก
</t>
  </si>
  <si>
    <t xml:space="preserve">กาแล็กซี เนบิวลา ดาวฤกษ์ ควาซาร์ พัลซาร์ และแม้แต่ดาวเคราะห์บางดวง </t>
  </si>
  <si>
    <t>ดาวฤกษ์ที่อยู่หลังกลุ่มฝุ่นและแก๊ส, เนบิวลาที่มีฝุ่นหนา, ดาวเคราะห์นอกระบบสุริยะ, และกาแล็กซีที่อยู่ไกลมาก</t>
  </si>
  <si>
    <t>ดาวเคราะห์ (เช่น ดาวอังคาร, ดาวพฤหัสบดี), ดาวฤกษ์ (เช่น ดวงอาทิตย์, ดาวซิริอุส), เนบิวลา (เช่น เนบิวลาดันแคน, เนบิวลาลูกไก่), และกาแล็กซี (เช่น กาแล็กซีทางช้างเผือก</t>
  </si>
  <si>
    <t>ดาวฤกษ์อายุน้อยที่ร้อนจัด, เนบิวลา (nebulae), กาแล็กซี, และวัตถุอื่นๆ ที่มีการแผ่รังสีอัลตราไวโอเลตสูง</t>
  </si>
  <si>
    <t>กล้องโทรทรรศน์อวกาศฮับเบิล (Hubble Space telescope) ;กล้องโทรทรรศน์อวกาศสปิตเซอร์ (Spitzer Space Infrared telescope);กล้องโทรทรรศน์อวกาศจันทรา (Chandra X-ray Observatory);</t>
  </si>
  <si>
    <t xml:space="preserve">หลุมดำ, ดาวนิวตรอน, ซูเปอร์โนวา, ระบบดาวคู่, ดาวหาง, และดวงอาทิตย์. </t>
  </si>
  <si>
    <t>คลื่นที่มองเห็น (แสงขาว) และคลื่นวิทยุ</t>
  </si>
  <si>
    <t>คลื่นอินฟราเรด, อัลตราไวโอเลต, และรังสีเอกซ์</t>
  </si>
  <si>
    <t>ถ้าจะศึกษาวัตถุท้องฟ้าที่มีความยาวคลื่นในช่วงรังสีเอกซ์ สามารถใช้กล้องโทรทรรศน์บนพื้นโลกได้หรือไม่ ใช้ได้ ใช้ไม่ได้</t>
  </si>
  <si>
    <t>กล้องโทรทรรศน์ที่ใช้เลนส์ในการรวมแสงเพื่อสร้างภาพขยายของวัตถุที่อยู่ไกลออกไป</t>
  </si>
  <si>
    <t>กล้องโทรทรรศน์ที่ใช้กระจกเงาในการรวมแสงเพื่อสร้างภาพ แทนที่จะใช้เลนส์เหมือนกล้องโทรทรรศน์แบบหักเหแสง</t>
  </si>
  <si>
    <t>เป็นกล้องโทรทรรศน์ที่รวมเอาคุณสมบัติของทั้งกล้องโทรทรรศน์แบบหักเหแสงและแบบสะท้อนแสงเข้าด้วยกัน โดยใช้ทั้งเลนส์และกระจกในการสร้างภาพ</t>
  </si>
  <si>
    <t>พัลซาร์ (Pulsar)
กาแล็กซีทางช้างเผือก
เมฆก๊าซไฮโดรเจนในอวกาศ</t>
  </si>
  <si>
    <t>ดาวฤกษ์เกิดใหม่ในเนบิวลา
จานสะสมมวลรอบดาวฤกษ์
ดาวเคราะห์นอกระบบ</t>
  </si>
  <si>
    <t>กาแล็กซี
เนบิวลา
กระจุกดาว</t>
  </si>
  <si>
    <t>ดาวร้อนอายุยังน้อย
บริเวณที่กำลังเกิดดาว
กาแล็กซีที่มีการก่อตัวดาวสูง</t>
  </si>
  <si>
    <t>หลุมดำ
ซูเปอร์โนวา
ดาวนิวตรอน</t>
  </si>
  <si>
    <t>ระบุตำแหน่งของวัตถุ;เพิ่มขนาดเชิงมุมปรากฏของวัตถุหรือเพิ่มกำลังขยาย;รวมแสงด้วยพื้นที่รับแสงที่มากกว่านัยน์ตามนุษย์;เพิ่มกำลังแยกภาพ;</t>
  </si>
  <si>
    <t>คลื่นวิทยุ
แสงที่มองเห็นได้</t>
  </si>
  <si>
    <t xml:space="preserve">คลื่นรังสีเอกซ์
คลื่นอัลตราไวโอเลต
คลื่นอินฟราเรดบางช่วง
แสงที่มองเห็นได้ (บางกรณีเพื่อหลีกเลี่ยงมลภาวะแสง)
</t>
  </si>
  <si>
    <t xml:space="preserve">ไม่สามารถใช้กล้องโทรทรรศน์บนพื้นโลกได้
เพราะ: ชั้นบรรยากาศของโลกดูดกลืนรังสีเอกซ์ ทำให้รังสีเอกซ์ไม่สามารถทะลุผ่านมาถึงพื้นโลกได้ ต้องใช้กล้องโทรทรรศน์ในอวกาศเท่านั้น เช่น Chandra X-ray Observatory
</t>
  </si>
  <si>
    <t>ใช้เลนส์รวมแสงให้ไปโฟกัสที่จุดเดียว ทำให้สามารถมองเห็นวัตถุที่อยู่ไกลได้ชัดเจน</t>
  </si>
  <si>
    <t>ใช้กระจกโค้งสะท้อนแสงเข้าสู่จุดโฟกัสแทนการใช้เลนส์ ช่วยลดความคลาดเคลื่อนของภาพและรับแสงได้มากขึ้น</t>
  </si>
  <si>
    <t>รวมหลักการของกล้องแบบหักเหแสงและสะท้อนแสงเข้าด้วยกัน เพื่อให้ได้ภาพที่คมชัดและลดข้อจำกัดของทั้งสองแบบ</t>
  </si>
  <si>
    <t>ดาวเคราะห์นอกระบบสุริยะ, ดาวหาง, เนบิวลา, กาแล็กซี และบริเวณที่เกิดการก่อตัวของดาวฤกษ์และดาวเคราะห์</t>
  </si>
  <si>
    <t>ดาวเคราะห์, ดาวฤกษ์, เนบิวลา, กาแล็กซี และกระจุกดาว</t>
  </si>
  <si>
    <t>ดาวฤกษ์ที่ร้อนจัด, เนบิวลาดาวฤกษ์, กาแล็กซีที่กำลังเกิดการสร้างดาวฤกษ์ใหม่ และ ควาซาร์</t>
  </si>
  <si>
    <t>ดวงอาทิตย์, ซูเปอร์โนวา, ดาวฤกษ์, ดาวนิวตรอน, หลุมดำ และกระจุกดาราจักร</t>
  </si>
  <si>
    <t>แสงที่ตามองเห็น (Optical), รังสีอินฟราเรด (Infrared), และคลื่นวิทยุ (Radio waves)</t>
  </si>
  <si>
    <t xml:space="preserve">
- กล้องโทรทรรศน์อวกาศฮับเบิล (Hubble Space Telescope) - ช่วงคลื่นแสงที่มองเห็นได้และอัลตราไวโอเลต
- กล้องโทรทรรศน์อวกาศสปิตเซอร์ (Spitzer Space Telescope) - ช่วงคลื่นอินฟราเรด
- กล้องโทรทรรศน์อวกาศจันทรา (Chandra X-ray Observatory) - ช่วงคลื่นรังสีเอกซ์
- กล้องโทรทรรศน์อวกาศเจมส์เวบบ์ (James Webb Space Telescope) - ช่วงคลื่นอินฟราเรด</t>
  </si>
  <si>
    <t>ไม่สามารถใช้กล้องโทรทรรศน์บนพื้นโลกได้
เพราะ รังสีเอกซ์ไม่สามารถผ่านชั้นบรรยากาศของโลกได้ เนื่องจากชั้นบรรยากาศจะดูดกลืนรังสีเอกซ์ไว้ ทำให้ไม่สามารถตรวจจับได้จากพื้นโลก
ดังนั้น การศึกษาวัตถุท้องฟ้าที่มีความยาวคลื่นในช่วงรังสีเอกซ์จึงต้องใช้กล้องโทรทรรศน์อวกาศที่อยู่ในอวกาศเหนือชั้นบรรยากาศของโลก</t>
  </si>
  <si>
    <t>กล้องโทรทรรศน์แบบหักเหแสง (Refracting Telescope) ทำงานโดยการใช้เลนส์นูน (convex lens) ในการหักเหแสงและรวมแสง เพื่อสร้างภาพขยายของวัตถุที่อยู่ไกลออกไป</t>
  </si>
  <si>
    <t>กล้องโทรทรรศน์แบบสะท้อนแสง (Reflecting Telescope) ใช้กระจกเว้าเป็นหลักในการรวมแสงและสร้างภาพ โดยแสงจากวัตถุจะสะท้อนจากกระจกเว้า (กระจกหลัก) ไปยังกระจกเงาระนาบขนาดเล็ก (กระจกทุติยภูมิ) ซึ่งจะสะท้อนแสงไปยังเลนส์ใกล้ตา เพื่อให้ผู้สังเกตเห็นภาพขยาย</t>
  </si>
  <si>
    <t>กล้องโทรทรรศน์แบบผสม คือกล้องที่รวมหลักการทำงานของทั้งกล้องโทรทรรศน์แบบสะท้อนแสงและแบบหักเหแสงเข้าด้วยกัน โดยใช้กระจกเงาโค้งเป็นหลักในการรวมแสง และใช้เลนส์ปรับแก้ภาพ (Corrector Plate) เพื่อแก้ไขความคลาดทรงกลมที่เกิดจากกระจกเงา</t>
  </si>
  <si>
    <t>พัลซาร์
ซูเปอร์โนวา
ดาวเคราะห์นอกระบบสุริยะ</t>
  </si>
  <si>
    <t>ดาวฤกษ์ที่เพิ่งเกิดใหม่
กาแล็กซีที่มีอายุมาก
ดาวเคราะห์ที่มีลักษณะคล้ายโลก</t>
  </si>
  <si>
    <t>เนบิวลานายพราน
ดาวเคราะห์นอกระบบที่โคจรรอบดาวฤกษ์
กระจุกกาแล็กซี</t>
  </si>
  <si>
    <t>ดาวฤกษ์ร้อน
เนบิวลาที่ปล่อยรังสีเข้มข้น
การเกิดและพัฒนาของดาวฤกษ์</t>
  </si>
  <si>
    <t>ดาวนิวตรอน
ซากซูเปอร์โนวา
หลุมดำในใจกลางกาแล็กซี</t>
  </si>
  <si>
    <t>คลื่นวิทยุ
แสงที่มองเห็นได้
อัลตราไวโอเลต (บางส่วน)
อินฟราเรด (บางส่วน)</t>
  </si>
  <si>
    <t>อินฟราเรด
รังสีเอกซ์
อัลตราไวโอเลต
แสงที่มองเห็นได้
คลื่นวิทยุ (บางกรณี)</t>
  </si>
  <si>
    <t>ไม่สามารถใช้กล้องโทรทรรศน์บนพื้นโลกได้
เหตุผล: เนื่องจาก รังสีเอกซ์ ถูกดูดซับโดยชั้น บรรยากาศของโลก ซึ่งทำให้ไม่สามารถผ่านลง มาถึงพื้นโลกได้</t>
  </si>
  <si>
    <t>ใช้ เลนส์ หักเหแสงจากวัตถุท้องฟ้าไปยัง จุดโฟกัส
สะท้อนแสงไปยังอุปกรณ์สังเกตการณ์ (เช่น อายุตา หรือกล้องถ่ายรูป)
เหมาะสำหรับการศึกษาดาวฤกษ์หรือวัตถุ ที่ไม่ไกลมาก</t>
  </si>
  <si>
    <t>ใช้ กระจก สะท้อนแสงจากวัตถุท้องฟ้า
กระจกหลักสะท้อนแสงไปที่จุดโฟกัส จากนั้นกระจกที่สองสะท้อนแสงไปยัง อุปกรณ์สังเกตการณ์
• สามารถใช้กระจกขนาดใหญ่ได้เพื่อเพิ่ม กำลังขยายและความคมชัด</t>
  </si>
  <si>
    <t>ผสมระหว่าง เลนส์ และ กระจก เพื่อรวม ข้อดีของทั้งสองแบบ
ลดข้อผิดพลาดจากการหักเหของแสง และมีความคลาดเคลื่อนต่ำ
เหมาะสำหรับการใช้งานที่มีความคมชัด สูงและใช้งานสะดวก</t>
  </si>
  <si>
    <t>กาแล็กซี เนบิวลา ดาวฤกษ์ ควาซาร์ พัลซาร์</t>
  </si>
  <si>
    <t>เนบิวลา ฝุ่นในอวกาศ ดาวฤกษ์ที่กำลังก่อตัว ดาวเคราะห์นอกระบบสุริยะ และกาแล็กซี</t>
  </si>
  <si>
    <t>กล้องโทรทรรศน์วิทยุฟาสต์ (FAST telescope);กล้องโทรทรรศน์อวกาศสปิตเซอร์ (Spitzer Space Infrared telescope);กล้องโทรทรรศน์อวกาศจันทรา (Chandra X-ray Observatory);กล้องโทรทรรศน์อวกาศเจมส์เวบบ์ (James Webb Space telescope);</t>
  </si>
  <si>
    <t>ดาวฤกษ์ร้อน, เนบิวลาดาวฤกษ์, และกาแลกซีที่กำลังเกิดดาวฤกษ์, รวมถึงควาซาร์ และซูเปอร์โนวา</t>
  </si>
  <si>
    <t>กล้องโทรทรรศน์อวกาศจันทรา (Chandra X-ray Observatory);กล้องโทรทรรศน์วิทยุฟาสต์ (FAST telescope);กล้องโทรทรรศน์อวกาศฮับเบิล (Hubble Space telescope) ;กล้องโทรทรรศน์อวกาศเจมส์เวบบ์ (James Webb Space telescope);</t>
  </si>
  <si>
    <t>ซูเปอร์โนวา, ดาวนิวตรอน, หลุมดำ, ดาวฤกษ์ที่กำลังดับ และกาแลกซี</t>
  </si>
  <si>
    <t>รวมแสงด้วยพื้นที่รับแสงที่มากกว่านัยน์ตามนุษย์;ระบุตำแหน่งของวัตถุ;เพิ่มกำลังแยกภาพ;เพิ่มขนาดเชิงมุมปรากฏของวัตถุหรือเพิ่มกำลังขยาย;</t>
  </si>
  <si>
    <t>ช่วงแสงขาวและคลื่นวิทยุ</t>
  </si>
  <si>
    <t>รังสีอินฟราเรด, รังสีอัลตราไวโอเลต, รังสีเอกซ์, รังสีแกมมา</t>
  </si>
  <si>
    <t>ไม่สามารถใช้กล้องโทรทรรศน์บนพื้นโลกเพื่อศึกษาวัตถุในท้องฟ้าที่ปล่อยรังสีเอกซ์ได้ เนื่องจากชั้นบรรยากาศของโลกดูดกลืนรังสีเอกซ์ได้เกือบทั้งหมด</t>
  </si>
  <si>
    <t>ทำงานโดยการใช้เลนส์นูนเพื่อรวมแสงและสร้างภาพขยายของวัตถุที่อยู่ไกลออกไป</t>
  </si>
  <si>
    <t>แสงจากวัตถุจะตกกระทบกระจกเว้า ซึ่งจะสะท้อนแสงและรวมแสงไปที่จุดโฟกัส จากนั้นแสงที่รวมกันแล้วจะถูกสะท้อนไปยังกระจกทุติยภูมิ ซึ่งอาจเป็นกระจกเงาแบบแบนหรือแบบเว้าก็ได้ กระจกทุติยภูมินี้จะทำหน้าที่สะท้อนแสงไปยังเลนส์ตา</t>
  </si>
  <si>
    <t>เป็นกล้องโทรทรรศน์ที่รวมหลักการทำงานของกล้องโทรทรรศน์แบบหักเหแสงและแบบสะท้อนแสงเข้าด้วยกัน โดยใช้ทั้งเลนส์และกระจกในการรวมและปรับแก้แสง</t>
  </si>
  <si>
    <t>พัลซาร์, ควอซาร์, กาแล็กซี, เนบิวลา, และแม้แต่การแผ่รังสีคลื่นวิทยุจากดาวเคราะห์</t>
  </si>
  <si>
    <t xml:space="preserve">ระบบสุริยะ (ดาวเคราะห์, ดวงจันทร์, ดาวเคราะห์น้อย, ดาวหาง), บริเวณที่มีฝุ่นและแก๊สหนาแน่นในกาแล็กซี, ดาวฤกษ์ที่กำลังก่อตัว, และกาแล็กซีที่อยู่ไกลโพ้น. </t>
  </si>
  <si>
    <t xml:space="preserve">ดาวเคราะห์ (planets), ดาวฤกษ์ (stars), เนบิวลา (nebulae), และกาแล็กซี (galaxies). </t>
  </si>
  <si>
    <t>ดาวฤกษ์อายุน้อยที่ร้อนจัด, เนบิวลา, กาแล็กซี และ วัตถุที่ปลดปล่อยรังสีเอกซ์</t>
  </si>
  <si>
    <t>ซูเปอร์โนวา, ดาวนิวตรอน, หลุมดำ, เนบิวลาดาวฤกษ์ที่กำลังแผ่ขยาย, และกระจุกดาราจักร</t>
  </si>
  <si>
    <t>แสงที่ตามองเห็น (visible light), คลื่นวิทยุ (radio waves), และรังสีอินฟราเรด (infrared)</t>
  </si>
  <si>
    <t>ไม่ได้เพราะ ไม่สามารถใช้กล้องโทรทรรศน์บนพื้นโลกเพื่อศึกษาวัตถุในท้องฟ้าที่ปล่อยรังสีเอกซ์ได้ เนื่องจากชั้นบรรยากาศของโลกดูดกลืนรังสีเอกซ์ได้เกือบทั้งหมด รังสีเอกซ์เป็นคลื่นแม่เหล็กไฟฟ้าที่มีพลังงานสูงและมีความยาวคลื่นสั้น ทำให้ชั้นบรรยากาศของโลกทำหน้าที่เป็นเกราะป้องกัน ไม่ให้รังสีเอกซ์จากอวกาศเดินทางมาถึงพื้นโลกได้</t>
  </si>
  <si>
    <t>กล้องโทรทรรศน์ที่ใช้เลนส์ในการรวมแสงเพื่อสร้างภาพ. หลักการทำงานคือใช้เลนส์นูนอย่างน้อยสองชิ้น คือเลนส์ใกล้วัตถุ (objective lens) และเลนส์ใกล้ตา (eyepiece lens). แสงจากวัตถุจะผ่านเลนส์ใกล้วัตถุ ทำให้เกิดการหักเหและรวมแสงที่จุดโฟกัส</t>
  </si>
  <si>
    <t>เป็นกล้องโทรทรรศน์ที่ใช้กระจกเว้าในการรวมแสง แทนที่จะใช้เลนส์แบบกล้องโทรทรรศน์หักเหแสง (Refracting Telescope)</t>
  </si>
  <si>
    <t>เป็นกล้องโทรทรรศน์ที่ใช้เลนส์และกระจกเงาทำงานร่วมกัน</t>
  </si>
  <si>
    <t>เช่น กาแล็กซี่ เนบิวลา</t>
  </si>
  <si>
    <t>เช่น ดาวเคราะห์ ดาวหาง</t>
  </si>
  <si>
    <t>เช่น ดาวฤกษ์ กระจุกดาว</t>
  </si>
  <si>
    <t>เช่น ดาวฤกษ์ร้อน เนบิวลา</t>
  </si>
  <si>
    <t>เช่น หลุมดำ ดาวนิวตรอน</t>
  </si>
  <si>
    <t>คลื่นแสงที่ตามนุษย์มองเห็นได้ (แสงที่มองเห็นได้) และคลื่นวิทยุ</t>
  </si>
  <si>
    <t>รังสีอินฟราเรด, รังสีอัลตราไวโอเลต, รังสีเอ็กซ์, และรังสีแกมมา</t>
  </si>
  <si>
    <t>ไม่สามารถใช้กล้องโทรทรรศน์บนพื้นโลกเพื่อศึกษาวัตถุในท้องฟ้าที่ปล่องรังสีเอกซ์ได้</t>
  </si>
  <si>
    <t>กล้องโทรทรรศน์ที่ใช้เลนส์ในการรวมแสงเพื่อสร้างภาพ</t>
  </si>
  <si>
    <t xml:space="preserve">กล้องโทรทรรศน์ที่ใช้กระจกเว้าในการรวมแสงแทนที่จะใช้เลนส์แบบกล้องโทรทรรศน์หักเหแสง </t>
  </si>
  <si>
    <t>เป็นกล้องโทรทรรศน์ที่ใช้ทั้งเลนส์และกระจกเงาทำงานร่วมกัน</t>
  </si>
  <si>
    <t>พัลซาร์, ควอซาร์, กาแล็กซี, เนบิวลา</t>
  </si>
  <si>
    <t xml:space="preserve">บริเวณใจกลางกาแล็กซี, เนบิวลาที่กำลังก่อตัว, ดาวเคราะห์นอกระบบสุริยะ, และดาวเคราะห์น้อย. </t>
  </si>
  <si>
    <t>ดาวเคราะห์,ดาวฤกษ์,เนบิวลา,กาเเล็กซี</t>
  </si>
  <si>
    <t>ดาวฤกษ์อายุน้อยที่ร้อนจัด, บริเวณที่เกิดดาวฤกษ์, ซูเปอร์โนวา, ควอซาร์, และกาแล็กซีที่อยู่ห่างไกล</t>
  </si>
  <si>
    <t xml:space="preserve"> ซูเปอร์โนวา, ดาวนิวตรอน, หลุมดำ, และกระจุกกาแล็กซี</t>
  </si>
  <si>
    <t xml:space="preserve">คลื่นวิทยุ, คลื่นอินฟราเรดบางส่วน, และแสงที่ตามองเห็น. </t>
  </si>
  <si>
    <t xml:space="preserve">คลื่นวิทยุ, อินฟราเรด, แสงที่มองเห็นได้, อัลตราไวโอเลต, รังสีเอกซ์, และรังสีแกมมา. </t>
  </si>
  <si>
    <t>ไม่ได้เพราะ ไม่สามารถใช้กล้องโทรทรรศน์บนพื้นโลกเพื่อศึกษาวัตถุในท้องฟ้าที่ปล่อยรังสีเอกซ์ได้ เนื่องจากชั้นบรรยากาศของโลกดูดกลืนรังสีเอกซ์ได้เกือบทั้งหมด</t>
  </si>
  <si>
    <t>กล้องโทรทรรศน์ที่ใช้กระจกเว้า แทนเลนส์นูนในการรวมแสงจากวัตถุที่ต้องการสังเกต</t>
  </si>
  <si>
    <t>เป็นกล้องโทรทรรศน์ที่ใช้ทั้งเลนส์เเละกระจกเงาทำงานร่วมกัน</t>
  </si>
  <si>
    <t>พัลซาร์ ควาซาร์</t>
  </si>
  <si>
    <t>การเกิดเอกภพ</t>
  </si>
  <si>
    <t>การค้นพบกลุ่มก๊าซที่รวมตัวกันเป็นรูปจาน</t>
  </si>
  <si>
    <t>กระบวนการก่อตัวของดาวฤกษ์</t>
  </si>
  <si>
    <t>ช่วงคลื่นแสงที่มองเห็นได้ (Visible light)
	•	ช่วงคลื่นวิทยุ (Radio waves)
	•	บางช่วงของคลื่นอินฟราเรด (Near-infrared)</t>
  </si>
  <si>
    <t>ช่วงคลื่นอินฟราเรด (Infrared)
	ช่วงคลื่นอัลตราไวโอเลต (Ultraviolet)
	ช่วงคลื่นรังสีเอกซ์ (X-rays)
	ช่วงคลื่นแกมมา (Gamma rays)</t>
  </si>
  <si>
    <t>ไม่สามารถใช้กล้องโทรทรรศน์บนพื้นโลกศึกษาในช่วงรังสีเอกซ์ได้ เพราะ
	•	ชั้นบรรยากาศของโลกดูดกลืนรังสีเอกซ์ทั้งหมด
รังสีเอกซ์ไม่สามารถทะลุผ่านชั้นบรรยากาศเข้ามาถึงพื้นโลกได้ ทำให้กล้องโทรทรรศน์บนพื้นโลกไม่สามารถตรวจจับรังสีเอกซ์จากอวกาศได้
	•	จึงจำเป็นต้องใช้ กล้องโทรทรรศน์อวกาศที่อยู่เหนือชั้นบรรยากาศ เช่น กล้องโทรทรรศน์ชานโดรา (Chandra) เพื่อศึกษารังสีเอกซ์จากวัตถุท้องฟ้า</t>
  </si>
  <si>
    <t>ใช้ เลนส์นูน (Convex lens) เป็นส่วนประกอบหลักในการรวบรวมและหักเหแสงจากวัตถุท้องฟ้า
	 	เลนส์รวมแสงจะทำหน้าที่รวบรวมแสงและโฟกัสแสงให้มารวมกันที่จุดโฟกัส (Focal point)
	•	ที่จุดโฟกัสจะมีเลนส์ตา (เลนส์ที่สอง) ทำหน้าที่ขยายภาพ เพื่อให้ผู้สังเกตเห็นภาพที่ชัดเจนและขยายใหญ่ขึ้น
	•	แสงเดินทางผ่านเลนส์แรกจะถูกหักเหหรือเบี่ยงเบน ทำให้แสงที่กระจายมาก่อนหน้านั้นถูกรวบรวมเป็นภาพเดียว
กล้องแบบนี้เหมาะกับการดูดาวที่มีความสว่างและอยู่ไม่ไกลมาก เพราะข้อจำกัดของเลนส์คือมักเกิดความคลาดสี (chromatic aberration) ทำให้ภาพไม่คมชัดเท่ากล้องแบบสะท้อนแสง</t>
  </si>
  <si>
    <t>ใช้ กระจกเว้าหรือกระจกนูน ในการรวบรวมและสะท้อนแสงจากวัตถุท้องฟ้า
	•	แสงที่เข้ามาจะสะท้อนจากกระจกหลัก (Primary mirror) ให้รวมที่จุดโฟกัส (Focal point)
	•	อาจมีกระจกรอง (Secondary mirror) เพื่อสะท้อนแสงไปยังตำแหน่งที่สะดวกสำหรับการสังเกต
	•	จากนั้นแสงจะผ่านเลนส์ตา (Eyepiece) เพื่อขยายภาพให้ผู้สังเกตเห็นภาพที่ชัดเจนและขยายใหญ่ขึ้น
	•	กล้องแบบนี้แก้ปัญหาความคลาดสีได้ดีกว่ากล้องแบบหักเหแสง เพราะใช้การสะท้อนแทนการหักเหของแสง
กล้องสะท้อนแสงเหมาะสำหรับการสังเกตวัตถุที่อยู่ไกลและสลัว เพราะสามารถทำกระจกขนาดใหญ่ได้ง่ายและเก็บแสงได้มากกว่า</t>
  </si>
  <si>
    <t>กล้องโทรทรรศน์ที่ใช้ทั้ง เลนส์ (lens) และ กระจก (mirror) ร่วมกันในการรวบรวมและโฟกัสแสง
หลักการทำงาน:
	•	ใช้กระจกหลัก (Primary mirror) สะท้อนแสงเหมือนกล้องแบบสะท้อนแสง
	•	ใช้เลนส์ในส่วนหน้าหรือเลนส์แก้ไข (Corrector lens) เพื่อช่วยแก้ความคลาดสีและความผิดเพี้ยนของภาพ
	•	แสงจะถูกรวบรวมและโฟกัสที่จุดโฟกัสเดียวกันผ่านระบบกระจกและเลนส์
	•	มีขนาดกะทัดรัดและน้ำหนักเบากว่ากล้องแบบสะท้อนแสงขนาดเท่ากัน</t>
  </si>
  <si>
    <t>เมฆก๊าซไฮโดรเจน</t>
  </si>
  <si>
    <t>ดาวฤกษ์ กาเเลกซี เนบิวล่า</t>
  </si>
  <si>
    <t>ซุเปอร์โนวาเเละซากซุเปอร์โนวา</t>
  </si>
  <si>
    <t>ช่วงเเสงที่ตามองเห็นเเละช่วงคลื่นวิทยุ</t>
  </si>
  <si>
    <t>ไมโครเวฟ อินฟราเรด X-ray UV</t>
  </si>
  <si>
    <t>ไม่ได้ เพราะ รังสีเอกซ์ถูกชั้นบรรยากาศสะท้อนเเละดูดไว้ คลื่นเลยมาตกถึงกล้องได้น้อยมากหรือไม่ได้เลย</t>
  </si>
  <si>
    <t>ใช้เลนส์นูน 2 ชิ้น — หักเหแสงให้รวมกันแล้วขยายภาพให้เห็นชัดเจน</t>
  </si>
  <si>
    <t xml:space="preserve"> ใช้กระจกเว้า สะท้อนแสงให้รวมกัน แล้วขยายภาพด้วยเลนส์ตาอธิบายหลักการทำงานของกล้องโทรทรรศน์อธิบายหลักการทำงานของกล้องโทรทรรศน์อธิบายหลักการทำงานของกล้องโทรทรรศน์อธิบายหลักการทำงานของกล้องโทรทรรศน์</t>
  </si>
  <si>
    <t>รวมข้อดีของกล้องแบบหักเหและสะท้อนแสง ใช้เลนส์ + กระจก สร้างภาพที่คมชัดและกะทัดรัด</t>
  </si>
  <si>
    <t xml:space="preserve">พัลซาร์, ซูเปอร์โนวา, ดาวเคราะห์นอกระบบสุริยะ
</t>
  </si>
  <si>
    <t>ดาวฤกษ์เกิดใหม่, กาแล็กซีที่มีอายุมาก, ดาวเคราะห์ที่คล้ายโลก</t>
  </si>
  <si>
    <t>กลุ่มก๊าซในเนบิวลานายพราน, ดาวเคราะห์นอกระบบสุริยะ, กระจุกกาแล็กซี</t>
  </si>
  <si>
    <t>ดาวฤกษ์ร้อน, ก๊าซในอวกาศ, การก่อตัวของดาวเคราะห์</t>
  </si>
  <si>
    <t>ดาวนิวตรอน, ซูเปอร์โนวา, หลุมดำในใจกลางกาแล็กซี</t>
  </si>
  <si>
    <t>คลื่นวิทยุและแสงที่มองเห็นได้(ช่วงแสงขาว)</t>
  </si>
  <si>
    <t xml:space="preserve">	•	อินฟราเรด (กล้อง Spitzer, James Webb)
	•	อัลตราไวโอเลต (กล้อง Hubble)
	•	รังสีเอกซ์ (กล้อง Chandra)
	•	แสงขาว (กล้อง Hubble – เพื่อหลีกเลี่ยงการรบกวนจากบรรยากาศโลก)
</t>
  </si>
  <si>
    <t>ไม่ เพราะรังสีเอกซ์ไม่สามารถทะลุผ่านชั้นบรรยากาศโลกได้ จึงต้องใช้กล้องโทรทรรศน์ที่อยู่ในอวกาศ เช่น กล้องโทรทรรศน์อวกาศจันทรา</t>
  </si>
  <si>
    <t>ใช้ เลนส์นูน (เลนส์รวมแสง) เป็นตัวรวมแสงจากวัตถุที่อยู่ไกลให้โฟกัสเป็นภาพที่จุดโฟกัส จากนั้นใช้เลนส์ตา (Eyepiece) ขยายภาพนั้นให้เห็นชัดเจนขึ้น
	•	แสงหักเหผ่านเลนส์วัตถุ → รวมแสง → ผ่านเลนส์ตา → เห็นภาพขยาย
	•	ใช้กันมากในกล้องดูดาวแบบพื้นฐาน</t>
  </si>
  <si>
    <t>ใช้ กระจกเว้า เป็นตัวสะท้อนแสงจากวัตถุไกล แล้วรวมแสงเข้าสู่จุดโฟกัส จากนั้นใช้เลนส์ตาหรือกระจกส่งผ่านแสงไปยังตาผู้สังเกต
	•	แสงสะท้อนจากกระจกเว้า → รวมแสง → สะท้อนผ่านกระจกเล็ก → เข้าตา</t>
  </si>
  <si>
    <t>กล้องหักเหแสงและสะท้อนแสง โดยใช้ทั้ง เลนส์และกระจก เพื่อรวมแสงให้ได้ภาพคมชัดและลดข้อผิดพลาด เช่น ความคลาดสีและความคลาดทรงกลม
	•	แสงหักเหผ่านเลนส์ → สะท้อนกลับจากกระจก → รวมแสง → ผ่านเลนส์ตา</t>
  </si>
  <si>
    <t>•พัลซาร์ (Pulsar)
•ซูเปอร์โนวา (Supernova)
•ดาวเคราะห์นอกระบบสุริยะ (Exoplanets)</t>
  </si>
  <si>
    <t>•ดาวฤกษ์เกิดใหม่
•กาแล็กซีที่มีอายุมาก
•ดาวเคราะห์ที่คล้ายโลก
•การกำเนิดของเอกภพและกาแล็กซี
•การกำเนิดของดาวเคราะห์</t>
  </si>
  <si>
    <t>•กลุ่มก๊าซในเนบิวลานายพรานที่กำลังก่อตัวเป็นดาวเคราะห์
•ดาวเคราะห์นอกระบบสุริยะ
•กระจุกกาแล็กซี</t>
  </si>
  <si>
    <t>•กลุ่มก๊าซในเนบิวลา
•ดาวเคราะห์นอกระบบสุริยะ
•กระจุกกาแล็กซี่</t>
  </si>
  <si>
    <t>•ดาวนิวตรอน
•เศษซากของดาวฤกษ์จากซูเปอร์โนวา
•หลุมดำในใจกลางกาแล็กซี</t>
  </si>
  <si>
    <t>-ช่วงคลื่นแสงที่มองเห็นได้
-ช่วงคลื่นวิทยุ</t>
  </si>
  <si>
    <t>•อินฟราเรด
•รังสีเอกซ์</t>
  </si>
  <si>
    <t>ไม่สามารถใช้กล้องโทรทรรศน์บนพื้นโลกได้ เพราะชั้นบรรยากาศของโลกดูดกลืนรังสีเอกซ์เกือบทั้งหมด</t>
  </si>
  <si>
    <t>•ใช้ เลนส์นูน (เลนส์รวมแสง) เป็นองค์ประกอบหลักในการรวมแสง
•แสงจากวัตถุท้องฟ้าเข้าสู่เลนส์วัตถุ (objective lens) แล้วเกิดการ หักเห ทำให้แสงรวมตัวเป็นภาพที่จุดโฟกัส
•จากนั้นใช้ เลนส์ใกล้ตา (eyepiece lens) ขยายภาพนั้นให้ผู้สังเกตมองเห็นได้ชัดเจนขึ้น</t>
  </si>
  <si>
    <t>•ใช้ กระจกนูนเว้า (primary mirror) เป็นตัวรวบรวมแสง
•แสงสะท้อนจากกระจกหลักไปรวมกันที่ กระจกทุติยภูมิ (secondary mirror) หรือโฟกัสโดยตรง
•จากนั้นสะท้อนแสงไปยังเลนส์ใกล้ตาเพื่อขยายภาพ</t>
  </si>
  <si>
    <t>•ผสมผสานทั้ง เลนส์และกระจก เพื่อให้ได้คุณภาพของภาพที่ดีและลดข้อจำกัดของแต่ละแบบ
•แสงผ่านเลนส์แล้วสะท้อนไปยังกระจกเว้า จากนั้นกลับมาผ่านระบบโฟกัสและเลนส์ใกล้ตา</t>
  </si>
  <si>
    <t>กล้องโทรทรรศน์วิทยุฟาสต์ (FAST telescope)</t>
  </si>
  <si>
    <t>พัลซาร์และซูเปอร์โนวา นอกจากนั้นแล้วยังสามารถใช้ศึกษาดาวเคราะห์นอกระบบสุริยะ</t>
  </si>
  <si>
    <t>กล้องโทรทรรศน์อวกาศสปิตเซอร์ (Spitzer Space Infrared telescope);กล้องโทรทรรศน์อวกาศเจมส์เวบบ์ (James Webb Space telescope)</t>
  </si>
  <si>
    <t>ดาวฤกษ์เกิดใหม่, กาแล็กซีอายุมาก, และ ดาวเคราะห์ที่คล้ายโลก</t>
  </si>
  <si>
    <t>กล้องโทรทรรศน์อวกาศฮับเบิล (Hubble Space telescope) </t>
  </si>
  <si>
    <t>กลุ่มก๊าซในเนบิวลานายพราน, ดาวเคราะห์นอกระบบสุริยะ, และ กระจุกกาแล็กซี</t>
  </si>
  <si>
    <t>กลุ่มก๊าซในเนบิวลานายพราน, ดาวฤกษ์อายุน้อย</t>
  </si>
  <si>
    <t>กล้องโทรทรรศน์อวกาศจันทรา (Chandra X-ray Observatory)</t>
  </si>
  <si>
    <t>ดาวนิวตรอน, ซูเปอร์โนวา, และ หลุมดำในใจกลางกาแล็กซี</t>
  </si>
  <si>
    <t>รวมแสงด้วยพื้นที่รับแสงที่มากกว่านัยน์ตามนุษย์</t>
  </si>
  <si>
    <t>ช่วงคลื่นแสงที่มองเห็นได้ และ ช่วงคลื่นวิทยุ</t>
  </si>
  <si>
    <t>กล้องโทรทัศน์ช่วงคลื่นช่วงคลื่นอินฟราเรด, อัลตราไวโอเลต, และ รังสีเอกซ์</t>
  </si>
  <si>
    <t>ไม่ได้ เพราะ ชั้นบรรยากาศของโลกดูดกลืนรังสีเอกซ์ไว้เกือบทั้งหมด จึงจำเป็นต้องใช้กล้องโทรทรรศน์ที่อยู่ในอวกาศ</t>
  </si>
  <si>
    <t>ใช้เลนส์นูนเป็นองค์ประกอบหลักในการรวมแสง
เลนส์วัตถุ  ทำหน้าที่รวมแสงจากวัตถุที่อยู่ไกลเข้ามาสู่จุดโฟกัส จากนั้นเลนส์ตา จะขยายภาพให้
ผู้สังเกตเห็นชัดขึ้น</t>
  </si>
  <si>
    <t>ใช้กระจกเว้าเป็นองค์ประกอบหลักในการรวมแสง
แสงจากวัตถุตกกระทบกระจกเว้า แล้วสะท้อนเข้าสู่กระจกทุติยภูมิ จากนั้นสะท้อนเข้าสู่เลนส์ตาเพื่อให้เห็นภาพ</t>
  </si>
  <si>
    <t>ผสมหลักการของกล้องหักเหแสงและสะท้อนแสง
ใช้ทั้งกระจกเว้าและเลนส์นูนในการรวมแสงและปรับภาพมักออกแบบให้แสงสะท้อนกลับไปยังเลนส์ตาแบบซับซ้อน เพื่อให้ได้ภาพที่คมชัดและลดความเพี้ยนของแสง</t>
  </si>
  <si>
    <t>กล้องโทรทรรศน์อวกาศฮับเบิล (Hubble Space telescope) ;กล้องโทรทรรศน์อวกาศสปิตเซอร์ (Spitzer Space Infrared telescope)</t>
  </si>
  <si>
    <t xml:space="preserve"> มีความไวในการตรวจจับคลื่นได้ดีถึงแม้วัตถุจะมีอุณหภูมิต่ำ สามารถทะลุทะลวงฝุ่นและแก๊สในอวกาศได้ดี จึงมีความเหมาะสมในการศึกษาดาวฤกษ์เกิดใหม่ และกาแล็กซีที่มีอายุมาก </t>
  </si>
  <si>
    <t>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t>
  </si>
  <si>
    <t>อัลตราไวโอเลตมีความยาวคลื่นตั้งแต่ 100 ถึง 400 นาโนเมตร มีการค้นพบที่สาคัญ เช่น 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t>
  </si>
  <si>
    <t>ช่วงรังสีเอกซ์ ซึ่งสามารถรับสัญญาณในช่วงความยาวคลื่นประมาณ 0.2 ถึง 2 นาโนเมตร มีประโยชน์อย่างมากสาหรับการศึกษา ดาวนิวตรอน เศษซากของดาวฤกษ์ที่หลงเหลือจากซูเปอร์โนวาและหลุมดาในใจกลางกาแล็กซี</t>
  </si>
  <si>
    <t>แสงที่มองเห็นได้ และ คลื่นวิทยุ</t>
  </si>
  <si>
    <t>กล้องโทรทรรศน์อวกาศ ใช้ศึกษาช่วงคลื่นที่ ไม่สามารถสังเกตจากพื้นโลก เช่น
อินฟราเรด,อัลตราไวโอเลต,รังสีเอกซ์</t>
  </si>
  <si>
    <t>ไม่เพราะ รังสีเอกซ์ถูกชั้นบรรยากาศโลกบล็อกไว้ ทำให้ต้องใช้กล้องในอวกาศเท่านั้น</t>
  </si>
  <si>
    <t>กล้องโทรทรรศน์ที่ใช้ เลนส์นูน</t>
  </si>
  <si>
    <t>กล้องโทรทรรศน์ที่ใช้ กระจกโค้ง</t>
  </si>
  <si>
    <t>กล้องโทรทรรศน์ที่รวมทั้งระบบ เลนส์หักเหแสง และ กระจกสะท้อนแสง ไว้ด้วยกัน</t>
  </si>
  <si>
    <t>กาแล็กซี เนบิวลา ดาวฤกษ์ ควาซาร์ พัลซาร์ และดาวเคราะห์บางดวง</t>
  </si>
  <si>
    <t>กล้องโทรทรรศน์อวกาศเจมส์เวบบ์ (James Webb Space telescope);กล้องโทรทรรศน์อวกาศสปิตเซอร์ (Spitzer Space Infrared telescope)</t>
  </si>
  <si>
    <t xml:space="preserve">ค้นหาดาวเคราะห์ที่มีความคล้ายโลก ศึกษาการกาเนิดของเอกภพและกาแล็กซี ตลอดจนการกาเนิดของดาวฤกษ์และดาวเคราะห์ </t>
  </si>
  <si>
    <t>ดาวฤกษ์ที่กำลังก่อตัว, เนบิวลาดาวฤกษ์ (stellar nebula), และกาแล็กซีต่างๆ</t>
  </si>
  <si>
    <t>หลุมดำ, ดาวนิวตรอน, ซูเปอร์โนวา, ดาวฤกษ์, ระบบดาวคู่, และดวงอาทิตย์</t>
  </si>
  <si>
    <t xml:space="preserve">ไม่สามารถใช้กล้องโทรทรรศน์บนพื้นโลกศึกษาวัตถุท้องฟ้าในช่วงรังสีเอกซ์ได้โดยตรง เนื่องจากรังสีเอกซ์ส่วนใหญ่ถูกชั้นบรรยากาศของโลกดูดกลืนไว้ ทำให้ไม่สามารถทะลุผ่านลงมาถึงพื้นโลกได้ </t>
  </si>
  <si>
    <t>กล้องโทรทรรศน์ชนิดหนึ่งที่ใช้กระจกเงาโค้งหนึ่งชิ้นหรือมากกว่านั้นเพื่อสะท้อนแสงสำหรับสร้างขึ้นเป็นภาพ</t>
  </si>
  <si>
    <t>เนบิวลา (nebulae): กล้องโทรทรรศน์วิทยุช่วยให้นักดาราศาสตร์สามารถมองเห็นโครงสร้างก๊าซและฝุ่นในเนบิวลาได้ ซึ่งเป็นแหล่งกำเนิดดาวฤกษ์ใหม่</t>
  </si>
  <si>
    <t>เนบิวลาที่กำลังเกิดดาว (Star-forming nebulae)
เช่น เนบิวลานกอินทรี (Eagle Nebula) – อินฟราเรดสามารถมองทะลุฝุ่นเพื่อเห็นดาวที่กำลังก่อตัว</t>
  </si>
  <si>
    <t>กล้องโทรทรรศน์อวกาศฮับเบิล (Hubble Space telescope) ;กล้องโทรทรรศน์อวกาศเจมส์เวบบ์ (James Webb Space telescope)</t>
  </si>
  <si>
    <t xml:space="preserve">กลุ่มก๊าซที่รวมกันรูปจานที่ดกำลังงจะกลายเป็นดาวเคราะห์
	</t>
  </si>
  <si>
    <t>กลุ่มก๊าซที่รวมตัวกันเป็นรูปจานที่กำลังจะกลายเป็นดาวเคราะห์
ดาวเคราะห์นอกระบบสุริยะ
กระจุกกาแล๊กซี</t>
  </si>
  <si>
    <t>วัตถุท้องฟ้าที่มีอุณหภูมิสูงมาก เช่น ซูเปอร์โนวา, หลุมดำ, ดาวฤกษ์ที่กำลังจะระเบิด, และบริเวณที่มีการปะทุของรังสีเอกซ์</t>
  </si>
  <si>
    <t>คลื่นวิทยุ, คลื่นอินฟราเรดบางส่วน, และแสงที่ตามองเห็น</t>
  </si>
  <si>
    <t>คลื่นวิทยุ, อินฟราเรด, แสงที่มองเห็นได้, อัลตราไวโอเลต, รังสีเอกซ์, และรังสีแกมมา</t>
  </si>
  <si>
    <t>กล้องแบบหักเหแสงใช้เลนส์รวมแสงและหักเหแสงเพื่อสร้างภาพ โดยไม่มีการใช้กระจก (ซึ่งแตกต่างจากกล้องแบบสะท้อนแสง)</t>
  </si>
  <si>
    <t>กล้องสะท้อนแสงใช้กระจกโค้งในการสะท้อนและรวมแสงแทนการใช้เลนส์ ทำให้สามารถทำกล้องขนาดใหญ่และลดปัญหาเรื่องความคลาดสีของเลนส์ได้ดีกว่าแบบหักเหแสง</t>
  </si>
  <si>
    <t>กล้องแบบผสมใช้ทั้งเลนส์และกระจก ช่วยแก้ไขข้อจำกัดของกล้องแบบหักเหแสงและแบบสะท้อนแสง เช่น ลดความคลาดสี และสามารถออกแบบขนาดกะทัดรัดได้ดี</t>
  </si>
  <si>
    <t>ดาวฤกษ์เกิดใหม่ กาแล็กซีที่มีอายุมาก ฝุ่นและแก๊สในอวกาศ ดาวเคราะห์ที่มีความคล้ายโลก</t>
  </si>
  <si>
    <t>กลุ่มก๊าซที่รวมตัวกันเป็นรูปจานที่กำลังจะกลายเป็นดาวเคราะห์ ดาวเคราะห์นอกระบบสุริยะ กระจุกกาแล๊กซี</t>
  </si>
  <si>
    <t xml:space="preserve">ดาวนิวตรอน เศษซากของดาวฤกษ์ที่หลงเหลือจากซูเปอร์โนวา  หลุมดำในใจกลางกาแล็กซี </t>
  </si>
  <si>
    <t>รวมแสงด้วยพื้นที่รับแสงที่มากกว่านัยน์ตามนุษย์;เพิ่มขนาดเชิงมุมปรากฏของวัตถุหรือเพิ่มกำลังขยาย;ระบุตำแหน่งของวัตถุ;เพิ่มกำลังแยกภาพ</t>
  </si>
  <si>
    <t>กล้องโทรทรรศน์ที่ใช้ศึกษาจากบนพื้นโลกได้คือช่วง คลื่นวิทยุ และ แสงที่ตามองเห็น</t>
  </si>
  <si>
    <t>กล้องโทรทรรศน์อวกาศจะใช้ศึกษาคลื่นที่ชั้นบรรยากาศโลกดูดซับไว้ ได้แก่ รังสีเอกซ์, รังสีแกมมา, รังสีอัลตราไวโอเลต และ คลื่นอินฟราเรด</t>
  </si>
  <si>
    <t>การศึกษาวัตถุท้องฟ้าที่มีความยาวคลื่นในช่วงรังสีเอกซ์ ไม่สามารถใช้กล้องโทรทรรศน์บนพื้นโลกได้ เนื่องจากชั้นบรรยากาศโลกจะดูดกลืนรังสีเอกซ์ไว้ทั้งหมด ทำให้รังสีเอกซ์ไม่สามารถเดินทางมาถึงพื้นผิวโลกได้เลย</t>
  </si>
  <si>
    <t>ทำหน้าที่รวมแสงจากวัตถุที่อยู่ไกลออกไปให้มาตกกระทบที่จุดโฟกัส จากนั้นแสงจะเดินทางผ่าน เลนส์ตา  ซึ่งทำหน้าที่ขยายภาพที่ได้จากเลนส์วัตถุอีกครั้งเพื่อให้ผู้สังเกตมองเห็นภาพได้ชัดเจนขึ้น</t>
  </si>
  <si>
    <t xml:space="preserve">ใช้ กระจกเว้า  ขนาดใหญ่เป็นหลักในการรวมแสง  โดยกระจกเว้าจะทำหน้าที่เป็นเลนส์วัตถุ สะท้อนและรวมแสงจากวัตถุท้องฟ้าให้ไปตกกระทบที่กระจกแบนขนาดเล็กอีกชิ้นหนึ่ง ซึ่งจะสะท้อนแสงต่อไปยัง เลนส์ตา ที่อยู่ด้านข้างของกล้องเพื่อให้ผู้สังเกตมองเห็นภาพ
</t>
  </si>
  <si>
    <t>เป็นการรวมหลักการของกล้องโทรทรรศน์ทั้งสองแบบเข้าด้วยกัน โดยใช้ กระจกเว้า เพื่อรวมแสง และมี เลนส์แก้ไขความคลาดเคลื่อน  อยู่ด้านหน้ากล้องเพื่อแก้ไขความผิดเพี้ยนของภาพที่อาจเกิดขึ้นจากกระจก ทำให้ได้ภาพที่มีคุณภาพสูงกว่ากล้องแบบหักเหแสงและสะท้อนแสงในบางกรณี</t>
  </si>
  <si>
    <t>กาแล็กซี เนบิวลา ดาวฤกษ์ ควาซาร์ พัลซาร์ และแม้แต่ดาวเคราะห์บางดวง</t>
  </si>
  <si>
    <t>กล้องโทรทรรศน์อวกาศสปิตเซอร์ (Spitzer Space Infrared telescope)</t>
  </si>
  <si>
    <t>ไม่สามารถใช้กล้องโทรทรรศน์บนพื้นโลกศึกษาวัตถุท้องฟ้าในช่วงรังสีเอกซ์ได้โดยตรง เนื่องจากรังสีเอกซ์ส่วนใหญ่ถูกชั้นบรรยากาศของโลกดูดกลืนไว้ ทำให้ไม่สามารถทะลุผ่านลงมาถึงพื้นโลกได้</t>
  </si>
  <si>
    <t>ทำงานโดยการใช้เลนส์เพื่อหักเหแสง (refract light) เพื่อขยายภาพวัตถุที่อยู่ไกลให้ใหญ่ขึ้น</t>
  </si>
  <si>
    <t>ทำงานโดยใช้กระจกเว้า (concave mirror) เป็นเลนส์ใกล้วัตถุ (objective lens) เพื่อรวบรวมและสะท้อนแสงจากวัตถุที่อยู่ไกล</t>
  </si>
  <si>
    <t>ทำงานโดยการรวมหลักการของกล้องโทรทรรศน์แบบสะท้อนแสงและแบบหักเหแสงเข้าด้วยกัน</t>
  </si>
  <si>
    <t>กล้องโทรทรรศน์อวกาศเจมส์เวบบ์ (James Webb Space telescope)</t>
  </si>
  <si>
    <t>ก๊าซในเนบิวลา</t>
  </si>
  <si>
    <t>ดาวนิวตรอน,หลุมดำ</t>
  </si>
  <si>
    <t>รวมแสงด้วยพื้นที่รับแสงที่มากกว่านัยน์ตามนุษย์;เพิ่มขนาดเชิงมุมปรากฏของวัตถุหรือเพิ่มกำลังขยาย</t>
  </si>
  <si>
    <t>คลื่นแสงที่มองเห็น, คลื่นวิทยุ, และ บางช่วงของคลื่นอินฟราเรด</t>
  </si>
  <si>
    <t>ไม่สามารถใช้กล้องโทรทรรศน์บนพื้นโลกศึกษาวัตถุที่มีความยาวคลื่นในช่วงรังสีเอกซ์</t>
  </si>
  <si>
    <t>ใช้เลนส์นูนสองชิ้นหลัก คือ เลนส์วัตถุ (objective lens) เพื่อรวบรวมและหักเหแสงจากวัตถุท้องฟ้าให้รวมเป็นจุดโฟกัส และเลนส์ตา (eyepiece lens) เพื่อขยายภาพที่โฟกัสนั้นให้เห็นชัดเจน</t>
  </si>
  <si>
    <t xml:space="preserve">
ใช้กระจกโค้ง (primary mirror) เพื่อสะท้อนและรวบรวมแสงเข้ามาที่จุดโฟกัส
</t>
  </si>
  <si>
    <t>รวมหลักการของกล้องโทรทรรศน์แบบหักเหแสงและสะท้อนแสงเข้าด้วยกัน
ใช้เลนส์และกระจกร่วมกัน เพื่อรวบรวมและโฟกัสแสง</t>
  </si>
  <si>
    <t>สามารถใช้ศึกษาวัตถุท้องฟ้าที่อยู่ไกลเช่น พัลซาร์และซูเปอร์โนวา นอกจากนั้นแล้วยังสามารถใช้ศึกษาดาวเคราะห์นอกระบบสุริยะเพื่อค้นหาสิ่งมีชีวิตนอกโลกได้อีกด้วย</t>
  </si>
  <si>
    <t>กล้องโทรทรรศน์อวกาศเจมส์เวบบ์ (James Webb Space telescope);กล้องโทรทรรศน์อวกาศสปิตเซอร์ (Spitzer Space Infrared telescope);กล้องโทรทรรศน์อวกาศฮับเบิล (Hubble Space telescope) </t>
  </si>
  <si>
    <t>ดาวฤกษ์เกิดใหม่,ดาวเคราะห์นอกระบบ,แผ่นจานฝุ่นรอบดาวฤกษ์,กาแล็กซีอื่นๆ,เนบิวลาที่มีฝุ่นหนาแน่น</t>
  </si>
  <si>
    <t>ดาวฤกษ์,ดาวเคราะห์ในระบบสุริยะ,เนบิวลา,กาแล็กซี</t>
  </si>
  <si>
    <t>ดาวฤกษ์ร้อน,กาแล็กซีที่กำลังก่อตัวดาว,ซากซูเปอร์โนวา</t>
  </si>
  <si>
    <t>มีประโยชน์อย่างมากสาหรับการศึกษา ดาวนิวตรอน เศษซากของดาวฤกษ์ที่หลงเหลือจากซูเปอร์โนวาและหลุมดาในใจกลางกาแล็กซี</t>
  </si>
  <si>
    <t>ไม่สามารถใช้กล้องโทรทรรศน์บนพื้นโลกศึกษาวัตถุท้องฟ้าในช่วงรังสีเอกซ์ได้ เนื่องจากชั้นบรรยากาศของโลกดูดกลืนรังสีเอกซ์ไว้ ทำให้รังสีไม่สามารถผ่านลงมาถึงพื้นโลกได้. ดังนั้น การศึกษาวัตถุในช่วงรังสีเอกซ์จึงต้องใช้กล้องโทรทรรศน์อวกาศ</t>
  </si>
  <si>
    <t>หลักการทำงานคือใช้เลนส์นูนเป็นเลนส์ใกล้วัตถุรับแสงจากวัตถุที่อยู่ไกล แล้วหักเหแสงไปยังเลนส์ใกล้ตา ซึ่งจะขยายภาพให้ใหญ่ขึ้น</t>
  </si>
  <si>
    <t>ใช้หลักการรวมแสงด้วยกระจกเว้า (concave mirror) เพื่อรวบรวมและโฟกัสแสงจากวัตถุที่อยู่ไกล</t>
  </si>
  <si>
    <t>กล้องโทรทรรศน์ที่อาศัยทั้งหลักการสะท้อนและการหักเหของแสง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t>
  </si>
  <si>
    <t>กาแล็กซี เนบิวลา ดาวเคราะห์ และวัตถุที่อยู่ไกลมากๆ เช่น ควาซาร์</t>
  </si>
  <si>
    <t>กล้องโทรทรรศน์อวกาศฮับเบิล (Hubble Space telescope) ;กล้องโทรทรรศน์อวกาศสปิตเซอร์ (Spitzer Space Infrared telescope);กล้องโทรทรรศน์อวกาศเจมส์เวบบ์ (James Webb Space telescope)</t>
  </si>
  <si>
    <t>ดาวฤกษ์เกิดใหม่ ดาวเคราะห์นอกระบบ แผ่นจานฝุ่นรอบดาวฤกษ์ กาแล็กซีอื่นๆ เนบิวลาที่มีฝุ่นหนาแน่น</t>
  </si>
  <si>
    <t>ดาวฤกษ์ร้อน กาแล็กซีที่กำลังก่อตัวดาว ซากซูเปอร์โนวา</t>
  </si>
  <si>
    <t>คลื่นแสงที่ตามนุษย์มองเห็นได้และคลื่นวิทยุ</t>
  </si>
  <si>
    <t>รังสีอินฟราเรด รังสีอัลตราไวโอเลต รังสีเอ็กซ์ และรังสีแกมมา</t>
  </si>
  <si>
    <t>ไม่สามารถใช้ได้ เนื่องจากชั้นบรรยากาศของโลกดูดกลืนรังสีเอกซ์ได้เกือบทั้งหมด</t>
  </si>
  <si>
    <t xml:space="preserve">ใช้เลนส์นูนในการรวมแสงจากวัตถุที่อยู่ไกลออกไป ทำให้เกิดภาพขยายที่สามารถมองเห็นได้
</t>
  </si>
  <si>
    <t>ใช้กระจกเว้าในการรวมแสงจากวัตถุที่อยู่ไกลออกไป ทำให้เกิดภาพขยายที่สามารถมองเห็นได้</t>
  </si>
  <si>
    <t>เป็นการรวมกันของกล้องโทรทรรศน์แบบหักเหแสงและแบบสะท้อนแสง โดยใช้ทั้งเลนส์และกระจกในการรวมแสง เพื่อให้ได้ภาพที่มีคุณภาพดีขึ้น</t>
  </si>
  <si>
    <t>พัลซาร์ ซูเปอร์โนวา 
ดาวเคราะห์นอกระบบสุริยะ</t>
  </si>
  <si>
    <t>ดาวฤกษ์เกิดใหม่ กาแล็กซีที่มีอายุมาก
ดาวเคราะห์ที่มีความคล้ายโลก และอื่นๆ</t>
  </si>
  <si>
    <t>ดาวนิวตรอน
เศษซากของดาวฤกษ์ที่หลงเหลือจากซูเปอร์โนวา
หลุมดำในใจกลางกาแล็กซี</t>
  </si>
  <si>
    <t>รวมแสงด้วยพื้นที่รับแสงที่มากกว่านัยน์ตามนุษย์;เพิ่มกำลังแยกภาพ;ระบุตำแหน่งของวัตถุ;เพิ่มขนาดเชิงมุมปรากฏของวัตถุหรือเพิ่มกำลังขยาย</t>
  </si>
  <si>
    <t>คลื่นวิทยุ
คลื่นแสงที่มองเห็นได้
คลื่นอินฟาเรดบางส่วน</t>
  </si>
  <si>
    <t>กล้องโทรทรรศน์อวกาศฮับเบิล
กล้องโทรทรรศน์อวกาศสปิตเซอร์
กล้องโทรทรรศน์อวกาศจันทรา
กล้องโทรทรรศน์อวกาศเจมส์เวบ</t>
  </si>
  <si>
    <t>ไม่สามารถใช้กล้องโทรทรรศน์บนพื้นโลกเพื่อศึกษาวัตถุท้องฟ้าในช่วงรังสีเอกซ์ได้
เพราะ ชั้นบรรยากาศโลกจะดูดซับรังสีเอกซ์ไว้เกือบทั้งหมด ทำให้รังสีเอกซ์จากอวกาศไม่สามารถเดินทางมาถึงพื้นผิวโลกได้</t>
  </si>
  <si>
    <t>เลนส์วัตถุ : เป็นเลนส์นูนขนาดใหญ่ที่อยู่ด้านหน้าของกล้อง ทำหน้าที่รับแสงจากวัตถุแล้วหักเหแสงให้ไปรวมกันที่จุดโฟกัส
 เลนส์ใกล้ตา : เป็นเลนส์นูนอีกตัวหนึ่งที่อยู่ด้านหลังของกล้อง ทำหน้าที่ขยายภาพที่เกิดจากเลนส์วัตถุเพื่อให้เรามองเห็นได้ชัดเจนขึ้น</t>
  </si>
  <si>
    <t>กระจกเงาปฐมภูมิ : เป็นกระจกเว้าขนาดใหญ่ที่อยู่ท้ายลำกล้องของกล้องโทรทรรศน์ ทำหน้าที่รับแสงจากวัตถุแล้วสะท้อนแสงให้ไปรวมกันที่จุดโฟกัส
 * กระจกเงาทุติยภูมิ : เป็นกระจกเงาขนาดเล็กที่ติดตั้งอยู่ภายในลำกล้อง ใกล้กับจุดโฟกัสของกระจกเงาปฐมภูมิ ทำหน้าที่สะท้อนแสงจากกระจกเงาปฐมภูมิไปยังตำแหน่งที่เราจะมองภาพได้สะดวกขึ้น
 * เลนส์ใกล้ตา : ทำหน้าที่ขยายภาพที่ถูกสะท้อนมาแล้ว</t>
  </si>
  <si>
    <t>กล้องโทรทรรศน์แบบผสมใช้กระจกโค้งเป็นส่วนหลักในการรวมแสง แต่จะมีการใช้เลนส์หรือแผ่นกระจกแก้ไขแสง (Corrector Plate) ติดตั้งอยู่ด้านหน้าลำกล้อง เพื่อแก้ไขความคลาดเคลื่อนทางแสงที่เกิดจากกระจก เช่น ความคลาดทรงกลม (spherical aberration) ทำให้ภาพที่ได้มีความคมชัดและปราศจากความคลาดเคลื่อน</t>
  </si>
  <si>
    <t>ดาวเคราะห์นอกระบบสุริยะเพื่อค้นหาสิ่งมีชีวิตนอกโลก</t>
  </si>
  <si>
    <t>ดาวฤกษ์เกิดใหม่ และกาแล็กซีที่มีอายุมาก</t>
  </si>
  <si>
    <t xml:space="preserve">ดาวเคราะห์นอกระบบสุริยะที่โคจรรอบดาวฤกษ์คล้ายดวงอาทิตย์ และการสารวจกระจุกกาแล็กซี </t>
  </si>
  <si>
    <t>คลื่นวิทยุ และ แสงที่ตามองเห็น รังสีอินฟราเรดบางส่วน</t>
  </si>
  <si>
    <t>ใช้ เลนส์นูน (เลนส์รวมแสง) เป็นตัวรวมแสงจากวัตถุท้องฟ้า
	แสงจะผ่าน เลนส์วัตถุ  แล้วรวมกันที่ จุดโฟกัส จากนั้น เลนส์ตา จะขยายภาพให้มองเห็นได้</t>
  </si>
  <si>
    <t>ใช้ กระจกเว้า  เป็นตัวรวมแสง แสงสะท้อนจากกระจกหลักไปยัง กระจกเงารอง และสะท้อนเข้าสู่ เลนส์ตา</t>
  </si>
  <si>
    <t>รวมข้อดีของทั้ง เลนส์และกระจก
แสงจะผ่านเลนส์หน้า (Corrector Lens) จากนั้นสะท้อนโดยกระจกเว้า และส่งต่อไปยังเลนส์ตา</t>
  </si>
  <si>
    <t>ใช้ศึกษา กาแล็กซี่ ควาซาร์</t>
  </si>
  <si>
    <t>ศึกษาดาวเคราะห์ ดาวฤกษ์</t>
  </si>
  <si>
    <t>ดาวที่กำลังก่อตัว หรือดาวฤกษ์ที่มีมวลมาก ซึ่งเปล่งแสงอัลตราไวโอเลตออกมา</t>
  </si>
  <si>
    <t>ศึกษาดาวนิวตรอน เศษซากของดาวฤกษ์ที่หลงเหลือจากซูเปอร์โนวาและหลุมดาในใจกลางกาแล็กซี</t>
  </si>
  <si>
    <t>เพิ่มกำลังแยกภาพ;รวมแสงด้วยพื้นที่รับแสงที่มากกว่านัยน์ตามนุษย์</t>
  </si>
  <si>
    <t>คลื่นอินฟราเรดและคลื่นอัลตราไวโอเลต</t>
  </si>
  <si>
    <t>กล้องโทรทรรศน์วิทยุฟาสต์ (FAST telescope) 
กล้องโทรทรรศน์อวกาศฮับเบิล (Hubble Space telescope) 
กล้องโทรทรรศน์อวกาศสปิตเซอร์ (Spitzer Space Infrared telescope)
กล้องโทรทรรศน์อวกาศจันทรา (Chandra X-ray Observatory)
กล้องโทรทรรศน์อวกาศเจมส์เวบบ์ (James Webb Space telescope)</t>
  </si>
  <si>
    <t>ไม่ได้ เราไม่สามารถใช้กล้องโทรทรรศน์บนพื้นโลกเพื่อศึกษาวัตถุท้องฟ้าในช่วงรังสีเอกซ์ได้โดยตรง เพราะรังสีเอกซ์เป็นคลื่นแม่เหล็กไฟฟ้าที่มีความยาวคลื่นสั้น และชั้นบรรยากาศโลกจะดูดกลืนรังสีเอกซ์ไว้ทั้งหมด ทำให้ไม่สามารถทะลุผ่านลงมาถึงพื้นโลกได้ จึงต้องส่งกล้องโทรทรรศน์ขึ้นไปในอวกาศเพื่อทำการสังเกตการณ์รังสีเอกซ์โดยเฉพาะ</t>
  </si>
  <si>
    <t>ใช้เลนส์นูนเป็นเลนส์ใกล้วัตถุรับแสงจากวัตถุที่อยู่ไกล</t>
  </si>
  <si>
    <t>ใช้กระจกเว้าเป็นองค์ประกอบหลักในการรวมแสงแสงจากวัตถุตกกระทบกระจกเว้า แล้วสะท้อนเข้าสู่กระจกทุติยภูมิ จากนั้นสะท้อนเข้าสู่เลนส์ตาเพื่อให้เห็นภาพ</t>
  </si>
  <si>
    <t>ผสมหลักการของกล้องหักเหแสงและสะท้อนแสงใช้ทั้งกระจกเว้าและเลนส์นูนในการรวมแสงและปรับภาพมักออกแบบให้แสงสะท้อนกลับไปยังเลนส์ตาแบบซับซ้อน เพื่อให้ได้ภาพที่คมชัดและลดความ
เพี้ยนของแสง</t>
  </si>
  <si>
    <t>พัลซาร์และซูเปอร์โนวาและ ใช้ศึกษาดาวเคราะห์นอกระบบสุริยะเพื่อค้นหาสิ่งมีชีวิตนอกโลกได้</t>
  </si>
  <si>
    <t xml:space="preserve">ดาวฤกษ์เกิดใหม่ และกาแล็กซีที่มีอายุมาก ค้นหาดาวเคราะห์ที่มีความคล้ายโลก ศึกษาการกาเนิดของเอกภพและกาแล็กซี ตลอดจนการกาเนิดของดาวฤกษ์และดาวเคราะห์ </t>
  </si>
  <si>
    <t xml:space="preserve">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</si>
  <si>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 xml:space="preserve">ศึกษา ดาวนิวตรอน เศษซากของดาวฤกษ์ที่หลงเหลือจากซูเปอร์โนวาและหลุมดาในใจกลางกาแล็กซี </t>
  </si>
  <si>
    <t>รวมแสงด้วยพื้นที่รับแสงที่มากกว่านัยน์ตามนุษย์;ระบุตำแหน่งของวัตถุ;เพิ่มกำลังแยกภาพ</t>
  </si>
  <si>
    <t>ช่วงคลื่นแสงขาว (คลื่นที่ตามองเห็น) และช่วงคลื่นวิทยุ</t>
  </si>
  <si>
    <t xml:space="preserve"> รังสีเอกซ์ รังสีอัลตราไวโอเลต และ รังสีอินฟราเรด </t>
  </si>
  <si>
    <t xml:space="preserve">ไม่สามารถใช้กล้องโทรทรรศน์บนพื้นโลกได้
เพราะ รังสีเอกซ์ถูกดูดกลืนโดยชั้นบรรยากาศของโลก ต้องใช้กล้องโทรทรรศน์ในอวกาศเท่านั้น </t>
  </si>
  <si>
    <t>ใช้ เลนส์นูน หักเหแสงจากวัตถุท้องฟ้าให้มารวมกันเป็นภาพจริง แล้วใช้ เลนส์ตา ขยายภาพให้เห็นชัดขึ้นนิยมใช้กับวัตถุที่สว่าง เช่น ดวงจันทร์หรือดาวเคราะห์</t>
  </si>
  <si>
    <t>ใช้ กระจกเว้า สะท้อนแสงให้รวมเป็นจุดโฟกัส แล้วสะท้อนภาพไปยังเลนส์ตาให้ภาพที่ชัดเจนโดยไม่เกิดความคลาดสี และสามารถสร้างกล้องขนาดใหญ่ได้ง่าย</t>
  </si>
  <si>
    <t>รวมข้อดีของทั้งกล้องแบบเลนส์และกระจก โดยใช้ เลนส์กับกระจกทำงานร่วมกันให้ภาพคมชัด ลดความคลาดเคลื่อน และมีขนาดกระทัดรัด เหมาะสำหรับทั้งการใช้งานทั่วไปและวิจัย</t>
  </si>
  <si>
    <t>ดาวฤกษ์เกิดใหม่, กาแล็กซีอายุมาก, และ ดาว
เคราะห์ที่คล้ายโลก</t>
  </si>
  <si>
    <t>กล้องโทรทัศน์ช่วงคลื่นอินฟราเรด,อัลตราไวโอเลต และรังสีเอกซ์</t>
  </si>
  <si>
    <t>ใช้เลนส์นูนเป็นองค์ประกอบหลักในการรวมแสงเลนส์วัตถุ ทำหน้าที่รวมแสงจากวัตถุที่อยู่ไกลเข้ามาสู่จุดโฟกัส จากนั้นเลนส์ตา จะขยายภาพให้ผู้สังเกตเห็นชัดขึ้น</t>
  </si>
  <si>
    <t>ใช้กระจกเว้าเป็นองค์ประกอบหลักในการรวมแสงแสงจากวัตถุตกกระทูบกระจกเว้า แล้วสะท้อนเข้าสู่กระจกทุติยภูมิ จากนั้นสะท้อนเข้าสู่เลนส์ตาเพื่อให้เห็นภาพ</t>
  </si>
  <si>
    <t>พัลซาร์และซูเปอร์โนวา นอกจากนั้นแล้วยังสามารถ ใช้ศึกษาดาวเคราะห์นอกระบบสุริยะ</t>
  </si>
  <si>
    <t>ดาวฤกษ์เกิดใหม่, กาแล็กซีอายุมาก, และ ดาว เคราะห์ที่คล้ายโลก</t>
  </si>
  <si>
    <t>กลุ่มก๊าซในเนบิวลานายพราน, ดาวเคราะห์นอก ระบบสุริยะ, และ กระจุกกาแล็กซี</t>
  </si>
  <si>
    <t>ดาวนิวตรอน, ซูเปอร์โนวา, และ หลุมดำในใจกลาง กาแล็กซี</t>
  </si>
  <si>
    <t>ไม่ได้ เพราะ ชั้นบรรยากาศของโลกดูดกลืนรังสี เอกซ์ไว้เกือบทั้งหมด จึงจำเป็นต้องใช้ กล้องโทรทรรศน์ที่อยู่ในอวกาศ</t>
  </si>
  <si>
    <t>ใช้เลนส์นูนเป็นองค์ประกอบหลักในการรวมแสง เลนส์วัตถุ ทำหน้าที่รวมแสงจากวัตถุที่อยู่ไกลเข้า มาสู่จุดโฟกัส จากนั้นเลนส์ตา จะขยายภาพให้ ผู้สังเกตเห็นชัดขึ้น</t>
  </si>
  <si>
    <t>ใช้กระจกเว้าเป็นองค์ประกอบหลักในการรวมแสง แสงจากวัตถุตกกระทบกระจกเว้า แล้วสะท้อนเข้าสู่ กระจกทุติยภูมิ จากนั้นสะท้อนเข้าสู่เลนส์ตาเพื่อให้ เห็นภาพ</t>
  </si>
  <si>
    <t>ผสมหลักการของกล้องหักเหแสงและสะท้อนแสง ใช้ทั้งกระจกเว้าและเลนส์นูนในการรวมแสงและ ปรับภาพมักออกแบบให้แสงสะท้อนกลับไปยังเลนส์ ตาแบบซับซ้อน เพื่อให้ได้ภาพที่คมชัดและลดความ เพี้ยนของแสง</t>
  </si>
  <si>
    <t>กาเเล็กซี พัลซาร์ ควอซาร์ ซากซูปเปอร์โนวา</t>
  </si>
  <si>
    <t>ศึกษาชั้นบรรยากาศของดาวเคราะห์นอกระบบสุริยะ</t>
  </si>
  <si>
    <t>ดาวเคราะห์ ดาวฤกษ์ กาเเล็กซี เนบิวลา</t>
  </si>
  <si>
    <t xml:space="preserve">ดาวฤกษ์อายุน้อย กาเเล็กซีที่กำลังก่อตัวดาวฤกษ์ </t>
  </si>
  <si>
    <t>ศึกษาดาวนิวตรอน ซากดาวฤกษ์ที่หลงเหลือจากซูเปอร์โนวาเเละหลุมดำในใจกลางกาเเล็กซี</t>
  </si>
  <si>
    <t>เพิ่มกำลังแยกภาพ;รวมแสงด้วยพื้นที่รับแสงที่มากกว่านัยน์ตามนุษย์;เพิ่มขนาดเชิงมุมปรากฏของวัตถุหรือเพิ่มกำลังขยาย</t>
  </si>
  <si>
    <t>กล้องโทรทรรศน์ในช่วงคลื่นวิทยุเเละช่วงคลื่นเเสงที่มองเห็นได้</t>
  </si>
  <si>
    <t>รังสีเเกมมา รังสีเอกซ์ รังสีอัลตราไวโอเลต รังสีอินฟราเรด เเละคลื่นไมโครเวฟ</t>
  </si>
  <si>
    <t>ไม่สามารถใช้ได้ เพราะชั้นบรรยากาศของโลกจะดูดซับรังสีเอกซ์</t>
  </si>
  <si>
    <t>ใช้เลนล์นูน ทำหน้าที่รวมเเสงจากวัตถุที่อยู่ไกล ให้เกิดภาพจริงหัวกลับขนาดเล็กที่จุดโฟกัส</t>
  </si>
  <si>
    <t>ใช้กระจกเว้าขนาดใหญ่รวมเเสงจากวัตถุที่อยู่ไกลให้สะท้อนไปยังกระจกทุติยภูมิเเล้วสะท้อนเเสงต่อไปยังเลนล์ตา</t>
  </si>
  <si>
    <t>เป็นการผสมระหว่างการหักเหเเสงกับการสะท้อนเเสงทำให้ภาพมีคุณภาพดีเเละมีขนาดกระทัดรัด</t>
  </si>
  <si>
    <t>ดาวฤกษ์เกิดใหม่ และกาแล็คซี่ที่อายุมาก</t>
  </si>
  <si>
    <t>การค้นพบกลุ่มก๊าซที่รวมตัวกันเป็นรูปจานที่กำลังจะกลายเป็นดาวเคราะห์ ในเนบิวลานายพราน</t>
  </si>
  <si>
    <t>กล้องโทรทรรศน์ช่วงคลื่นแสง กล้องโทรทรรศน์วิทยุ</t>
  </si>
  <si>
    <t>กล้องโทรทรรศน์อินฟราเรด โทรทัศน์อัลตราไวโอเลต กล้องโทรทรรศน์รังสีเอกซ์</t>
  </si>
  <si>
    <t>ไม่ เพราะ ชั้นบรรยากาศโลกดูดซับรังสีเอกซ์เกือบทั้งหมด ทำให้ทั้งรังสีเอกซ์จากอวกาศไม่สามารถทะลุผ่านมาถึงพื้นผิวโลก</t>
  </si>
  <si>
    <t>1. แสงจากวัตถุท้องฟ้าส่องเข้ามายัง เลนส์วัตถุ เลนส์นูนจะหักเหแสงและทำให้ลำแสงมาบรรจบกันที่ จุดโฟกัส
2. ภาพจริงที่กลับหัวจะเกิดขึ้นใกล้จุดโฟกัสของเลนส์วัตถุ
3. เลนส์ตา จะทำหน้าที่เหมือนแว่นขยาย ขยายภาพจริงนั้นให้ผู้สังเกตเห็นภาพเสมือนที่มีขนาดใหญ่ขึ้น
4. ยิ่งเลนส์วัตถุมีขนาดใหญ่ สามารถรวบรวมแสงได้มาก ภาพสว่างและชัดขึ้น</t>
  </si>
  <si>
    <t>1. การรวบรวมแสง
แสงจากวัตถุท้องฟ้าเดินทางเข้าสู่ปากกล้องและตกกระทบกระจกหลัก
กระจกนี้มีลักษณะเป็นโค้งเว้า ทำหน้าที่รวบรวมแสงจากพื้นที่กว้างให้มารวมกันที่จุดโฟกัส
2. การสะท้อนและโฟกัส
เมื่อแสงตกกระทบกระจกหลัก จะถูกสะท้อนไปยังจุดโฟกัส
ในบางแบบของกล้อง เช่น Newtonian Telescope จะมีกระจกเล็ก สะท้อนแสงออกไปด้านข้างของท่อ เพื่อให้ผู้สังเกตมองเห็นภาพได้สะดวก
ในบางแบบ เช่น Cassegrain Telescope กระจกเล็กจะสะท้อนแสงกลับไปทางด้านหลังของกล้อง
3. การขยายภาพ
แสงที่รวมกันที่จุดโฟกัสจะถูกเลนส์ตา ขยายให้ผู้สังเกตมองเห็นวัตถุท้องฟ้าในขนาดที่ใหญ่และชัดเจนขึ้น</t>
  </si>
  <si>
    <t>1. เลนส์วัตถุ
อยู่ด้านหน้าสุดของกล้อง ทำหน้าที่แก้ความคลาด ที่มักเกิดจากกระจก เช่น ความคลาดทรงกลม
ทำให้แสงเข้าสู่กระจกโฟกัสได้แม่นยำขึ้น
2. กระจกเว้า
รับแสงที่ผ่านเลนส์แก้ความคลาด แล้วสะท้อนแสงไปยัง กระจกนูน
ออกแบบให้มีพื้นที่รับแสงกว้าง ทำให้เก็บแสงได้มากขึ้น เหมาะกับการดูวัตถุจาง ๆ เช่น กาแล็กซีหรือเนบิวลา
3. กระจกนูน
รับแสงจากกระจกเว้าแล้วสะท้อนกลับไปยังรูโฟกัสที่ด้านหลังกล้อง
ทำหน้าที่เพิ่มกำลังขยายและย่นความยาวของกล้อง โดยไม่ต้องทำท่อกล้องให้ยาวมาก</t>
  </si>
  <si>
    <t>1. พัลซาร์2. เควซาร์ 3.หลุมดำ4.เนบิวลา</t>
  </si>
  <si>
    <t>1. ดาวฤกษ์ที่กำลังก่อตัว2. เนบิวลา3. ดาวเคราะห์นอกระบบ</t>
  </si>
  <si>
    <t>1. ดวงจันทร์2. ดาวฤกษ์3. ดาราจักร</t>
  </si>
  <si>
    <t>1. ดาวฤกษ์ร้อน2. ซูเปอร์โนวา3. ดาราจักร</t>
  </si>
  <si>
    <t>1. หลุมดำ2. ซูเปอร์โนวา</t>
  </si>
  <si>
    <t>1.แสงที่ตามองเห็นได้2.คลื่นวิทยุ</t>
  </si>
  <si>
    <t>1. แสงที่ตามองเห็นได้2. อินฟราเรด</t>
  </si>
  <si>
    <t>ไม่สามารถใช้กล้องโทรทรรศน์บนพื้นโลกศึกษา วัตถุที่มีความยาวคลื่นในช่วงรังสีเอกซ์ได้ 
เพราะรังสีเอกซ์มีความยาวคลื่นสั้นและพลังงานสูงมาก</t>
  </si>
  <si>
    <t>กล้องโทรทรรศน์ของกาลิเลโอ</t>
  </si>
  <si>
    <t>กล้องโทรทรรศน์นิวตัน</t>
  </si>
  <si>
    <t>Schmidt-Cassegrain Telescope</t>
  </si>
  <si>
    <t>เนบิวลา ควาซาร์</t>
  </si>
  <si>
    <t>ดาวฤกษ์เกิดใหม่ ดาราจักรที่อยู่ไกลมาก</t>
  </si>
  <si>
    <t>ดาวฤกษ์ ดาวเคราะห์ เนบิวลา ดาราจักร</t>
  </si>
  <si>
    <t>ดาวฤกษ์ที่ร้ินจัด ซูเปอร์โนวา</t>
  </si>
  <si>
    <t>รวมแสงด้วยพื้นที่รับแสงที่มากกว่านัยน์ตามนุษย์;เพิ่มกำลังแยกภาพ;ระบุตำแหน่งของวัตถุ</t>
  </si>
  <si>
    <t>ช่วงคลื่นแสงที่มองเห็น ช่วงคลื่นวิทยุ</t>
  </si>
  <si>
    <t>รังสีอัลตราไวโอเล็ต รังสีเอ็กซ์ รังสีแกมมา</t>
  </si>
  <si>
    <t>ไม่สามารถใช้กล้องโทรทรรศน์บนพื้นโลกศึกษาในช่วงรังสีเอกซ์ได้ เพราะรังสีเอกซ์ถูกชั้นบรรยากาศโลกดูดกลืนไว้ ทำให้รังสีเอกซ์จากวัตถุท้องฟ้าไม่สามารถผ่านมาถึงพื้นโลก</t>
  </si>
  <si>
    <t>หลักการของกล้องโทรทรรศน์แบบหักเหแสง คือ ใช้เลนส์นูน เพื่อรวบรวมและหักเหแสงจากวัตถุท้องฟ้าให้มารวมที่จุดโฟกัส</t>
  </si>
  <si>
    <t>หลักการทำงานของกล้องโทรทรรศน์แบบสะท้อนแสง คือ ใช้กระจกเว้า เพื่อสะท้อนและรวบรวมแสงจากวัตถุท้องฟ้าให้มารวมที่จุดโฟกั</t>
  </si>
  <si>
    <t>รวมการทำงานของกล้องแบบหักเหแสงและสะท้อนแสง โดยใช้เลนส์และกระจกเว้าร่วมกันเพื่อรวบรวมและโฟกัสแสงจากวัตถุท้องฟ้า ทำให้ได้ภาพที่ชัดเจน</t>
  </si>
  <si>
    <t xml:space="preserve">ดาวเคราะห์ที่มีความคล้ายโลก ดาวฤกษ์เกิดใหม่ กาแล็กซีที่มีอายุมาก </t>
  </si>
  <si>
    <t xml:space="preserve">ดาวเคราะห์, ดาวฤกษ์, กาแล็กซี และเนบิวลาที่แผ่แสงออกมาในช่วงคลื่นที่ตามองเห็น </t>
  </si>
  <si>
    <t xml:space="preserve">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 
</t>
  </si>
  <si>
    <t xml:space="preserve">กล้องโทรทรรศน์วิทยุฟาสต์ </t>
  </si>
  <si>
    <t xml:space="preserve">1.กล้องโทรทรรศน์อวกาศฮับเบิล 
2.กล้องโทรทรรศน์อวกาศสปิตเซอร์ 
3.กล้องโทรทรรศน์อวกาศจันทรา 
4.กล้องโทรทรรศน์อวกาศเจมส์เวบบ์ </t>
  </si>
  <si>
    <t>ไม่สามารถใช้กล้องโทรทรรศน์บนพื้นโลกได้ เพราะชั้นบรรยากาศของโลกมีคุณสมบัติในการดูดซับหรือกระเจิงรังสีเอกซ์ ทำให้รังสีเอกซ์ส่วนใหญ่ไม่สามารถเดินทางมาถึงพื้นโลกได้ เพื่อศึกษาวัตถุท้องฟ้าที่ปล่อยรังสีเอกซ์ จำเป็นต้องใช้กล้องโทรทรรศน์รังสีเอกซ์ที่ติดตั้งอยู่ในอวกาศ</t>
  </si>
  <si>
    <t>ใช้เลนส์นูนในการรวมแสงจากวัตถุที่อยู่ไกลออกไป โดยแสงจะหักเหเมื่อผ่านเลนส์ ทำให้เกิดภาพเสมือนขนาดใหญ่ขึ้นที่จุดโฟกัส</t>
  </si>
  <si>
    <t>ใช้กระจกเว้าขนาดใหญ่ในการรวมแสงจากวัตถุที่อยู่ไกลออกไป โดยแสงจะสะท้อนจากกระจกเว้ามายังกระจกทุติยภูมิ แล้วสะท้อนไปยังเลนส์ใกล้ตา ทำให้เกิดภาพ</t>
  </si>
  <si>
    <t>เป็นการรวมหลักการของกล้องโทรทรรศน์แบบหักเหแสงและแบบสะท้อนแสงเข้าด้วยกัน โดยใช้ทั้งเลนส์และกระจกในการรวมแสงและสร้างภาพ ทำให้ได้กล้องที่มีขนาดกะทัดรัดและมีคุณภาพของภาพที่ดี</t>
  </si>
  <si>
    <t xml:space="preserve">ดาวฤกษ์ร้อนและอายุน้อย </t>
  </si>
  <si>
    <t xml:space="preserve">แสงที่ตามองเห็นได้   คลื่นวิทยุ </t>
  </si>
  <si>
    <t>ไม่ เพราะ ชั้นบรรยากาศโลกจะดูดซับรังสีเอกซ์เกือบทั้งหมด</t>
  </si>
  <si>
    <t>กล้องโทรทรรศน์แบบหักเหแสง
ใช้เลนส์รวบรวมและหักเหแสงให้รวมที่จุดโฟกัส เพื่อสร้างภาพ ข้อเสียคือภาพอาจคลาดสีและเลนส์หนัก</t>
  </si>
  <si>
    <t>กล้องโทรทรรศน์แบบสะท้อนแสง
ใช้กระจกเว้าสะท้อนแสงไปรวมที่จุดโฟกัส แก้ปัญหาคลาดสีได้ดี แต่ต้องปรับตั้งกระจกอย่างแม่นยำ</t>
  </si>
  <si>
    <t>กล้องโทรทรรศน์แบบผสม
รวมเลนส์กับกระจกในระบบเดียวกัน เพื่อเพิ่มคุณภาพภาพและลดข้อเสียของทั้งสองแบบ ขนาดกะทัดรัดกว่า</t>
  </si>
  <si>
    <t>ตัวอย่างวัตถุท้องฟ้าที่ใช้กล้องโทรทรรศน์คลื่นวิทยุศึกษา ได้แก่
	•	พัลซาร์ (Pulsar)
	•	ควาซาร์ (Quasar)
	•	กลุ่มก๊าซไฮโดรเจนในกาแล็กซี</t>
  </si>
  <si>
    <t>ตัวอย่างวัตถุท้องฟ้าที่ใช้กล้องโทรทรรศน์ช่วงคลื่นอินฟราเรดศึกษา ได้แก่
	•	ดาวฤกษ์ที่กำลังก่อตัวในกลุ่มก๊าซและฝุ่น
	•	ดาวเคราะห์นอกระบบสุริยะ
	•	กาแล็กซีที่อยู่ห่างไกลและมีฝุ่นปกคลุม</t>
  </si>
  <si>
    <t>ตัวอย่างวัตถุท้องฟ้าที่ใช้กล้องโทรทรรศน์ช่วงแสงที่มองเห็นศึกษา ได้แก่
	•	ดาวฤกษ์และกลุ่มดาว
	•	ดวงจันทร์และดาวเคราะห์ในระบบสุริยะ
	•	เนบิวลาและกาแล็กซีใกล้เคียง</t>
  </si>
  <si>
    <t>ตัวอย่างวัตถุท้องฟ้าที่ใช้กล้องโทรทรรศน์ช่วงคลื่นอัลตราไวโอเลตศึกษา ได้แก่
	•	ดาวฤกษ์ร้อนที่มีอุณหภูมิสูง
	•	วัตถุในชั้นบรรยากาศของดวงอาทิตย์
	•	เนบิวลาที่มีการปล่อยรังสีอัลตราไวโอเลตสูง</t>
  </si>
  <si>
    <t>ตัวอย่างวัตถุท้องฟ้าที่ใช้กล้องโทรทรรศน์ช่วงคลื่นรังสีเอกซ์ศึกษา ได้แก่
	•	หลุมดำและดาวนิวตรอน
	•	ซูเปอร์โนวาที่ระเบิด
	•	กาแล็กซีที่มีแกนกลางร้อนแรง (Active Galactic Nuclei)</t>
  </si>
  <si>
    <t>กล้องโทรทรรศน์ที่ใช้ศึกษาได้จากบนโลก ได้แก่
	•	ช่วง คลื่นแสงที่มองเห็น
	•	ช่วง คลื่นวิทยุ
	•	บางช่วงของ รังสีอินฟราเรด (ในพื้นที่ที่แห้งและสูง เช่น ภูเขา)</t>
  </si>
  <si>
    <t>กล้องโทรทรรศน์อวกาศใช้ศึกษาในช่วงคลื่นที่โลกไม่สามารถรับได้ เช่น
	•	รังสี อัลตราไวโอเลต
	•	รังสี อินฟราเรด
	•	รังสี เอกซ์
	•	รังสี แกมมา
	•	และบางช่วงของแสงที่มองเห็นเพื่อภาพที่ชัดกว่าในชั้นบรรยากาศโลก</t>
  </si>
  <si>
    <t>ใช้กล้องโทรทรรศน์บนพื้นโลกไม่ได้ เพราะรังสีเอกซ์ถูกชั้นบรรยากาศโลกดูดซับไว้ ทำให้ไม่สามารถผ่านลงมาถึงพื้นโลกได้ จึงต้องใช้กล้องโทรทรรศน์อวกาศในการศึกษารังสีเอกซ์จากวัตถุท้องฟ้า.</t>
  </si>
  <si>
    <t>กล้องโทรทรรศน์แบบหักเหแสง (Refracting Telescope)
	•	ใช้เลนส์นูนในการรวบรวมและหักเหแสง
	•	มีเลนส์หลักรับแสงและเลนส์ตาเพื่อขยายภาพ
	•	เหมาะกับการดูวัตถุท้องฟ้าที่อยู่ใกล้ เช่น ดวงจันทร์และดาวเคราะห์
	•	ข้อจำกัดคือเลนส์ใหญ่ทำได้ยากและเกิดความคลาดสี (สีเพี้ยน) ได้ง่าย</t>
  </si>
  <si>
    <t>กล้องโทรทรรศน์แบบสะท้อนแสง (Reflecting Telescope)
	•	ใช้กระจกโค้งสะท้อนแสงเพื่อรวบรวมและโฟกัสภาพ
	•	ไม่มีปัญหาความคลาดสีเหมือนเลนส์
	•	สามารถทำกระจกขนาดใหญ่ได้ง่าย จึงเก็บแสงได้มากและเห็นวัตถุไกลชัดเจน
	•	ใช้ศึกษาดาวฤกษ์ กาแล็กซี และวัตถุไกลๆ ในอวกาศ</t>
  </si>
  <si>
    <t>กล้องโทรทรรศน์แบบผสม (Catadioptric Telescope)
	•	รวมทั้งเลนส์และกระจกในการรวบรวมแสง
	•	มีข้อดีของกล้องหักเหและสะท้อนแสง รวมกัน คือ ขนาดกะทัดรัดและภาพคมชัด
	•	ใช้สังเกตการณ์วัตถุท้องฟ้าหลากหลายประเภททั้งใกล้และไกล</t>
  </si>
  <si>
    <t xml:space="preserve">ศึกษาการกำเนิดเอกภพ กาแล็กซี่ ดาวฤกษ์ ดาวเคราะห์
</t>
  </si>
  <si>
    <t xml:space="preserve">-การค้นพบกลุ่มก๊าซที่รวมตัวกันเป็นรูปจานที่กาลังจะกลายเป็นดาวเคราะห์ในเนบิวลานายพราน
-การค้นพบดาวเคราะห์นอกระบบสุริยะที่โคจรรอบดาวฤกษ์คล้ายดวงอาทิตย์ 
-การสำรวจกระจุกกาแล็กซี 
</t>
  </si>
  <si>
    <t xml:space="preserve">-การค้นพบกลุ่มก๊าซที่รวมตัวกันเป็นรูปจานที่กาลังจะกลายเป็นดาวเคราะห์ในเนบิวลานายพราน 
-การค้นพบดาวเคราะห์นอกระบบสุริยะที่โคจรรอบดาวฤกษ์คล้ายดวงอาทิตย์ 
-การสำรวจกระจุกกาแล็กซี 
</t>
  </si>
  <si>
    <t>ศึกษาดาวนิวตรอน เศษซากของดาวฤกษ์ที่หลงเหลือจากซูเปอร์โนวาและหลุมดำ</t>
  </si>
  <si>
    <t>รวมแสงด้วยพื้นที่รับแสงที่มากกว่านัยน์ตามนุษย์;เพิ่มกำลังแยกภาพ;เพิ่มขนาดเชิงมุมปรากฏของวัตถุหรือเพิ่มกำลังขยาย</t>
  </si>
  <si>
    <t>-คลื่นแสงที่มองเห็นได้
-คลื่นวิทยุ</t>
  </si>
  <si>
    <t>-คลื่นอินฟาเรด
-คลื่นuv
-คลื่นรังสีเอกซ์</t>
  </si>
  <si>
    <t>ไม่ได้ เพราะ รังสีเอกซ์ถูกดูดซับโดยชั้นบรรยากาศของโลก ทำให้ไม่สามารถเดินทางมาถึงพื้นโลกได้จึงต้องใช้กล้องโทรทรรศน์อวกาศในการศึกษาวัตถุที่ปล่อยรังสีเอกซ์</t>
  </si>
  <si>
    <t>ใช้เลนส์นูนในการรวมแสงจากวัตถุที่อยู่ไกลออกไปให้เกิดภาพจริงที่จุดโฟกัส จากนั้นเลนส์ใกล้ตาจะทำหน้าที่ขยายภาพจริงนั้นให้ใหญ่ขึ้นเพื่อให้มองเห็นได้ชัดเจน</t>
  </si>
  <si>
    <t>ใช้กระจกเว้าในการรวมแสงจากวัตถุที่อยู่ไกลออกไป โดยแสงจะสะท้อนจากกระจกเว้าไปยังกระจกทุติยภูมิ แล้วสะท้อนอีกครั้งไปยังเลนส์ใกล้ตา เพื่อให้มองเห็นภาพที่ขยายใหญ่ขึ้น</t>
  </si>
  <si>
    <t>เป็นการรวมหลักการของกล้องโทรทรรศน์แบบหักเหแสงและแบบสะท้อนแสงเข้าด้วยกัน โดยใช้ทั้งกระจกและเลนส์ในการรวมแสงและแก้ไขความคลาดเคลื่อนต่างๆ เพื่อให้ได้ภาพที่มีคุณภาพดีและมีขนาดกะทัดรัดกว่ากล้องโทรทรรศน์แบบอื่นๆที่มีกำลังขยายเท่ากัน</t>
  </si>
  <si>
    <t>ดาวฤกษ์เกิดใหม่และกาแลกซี่ที่มีอายุมาก</t>
  </si>
  <si>
    <t>ดาวเคราะห์ ดาวฤกษ์ เนบิวลา และกาแล็กซี</t>
  </si>
  <si>
    <t>เพิ่มกำลังแยกภาพ;ระบุตำแหน่งของวัตถุ;เพิ่มขนาดเชิงมุมปรากฏของวัตถุหรือเพิ่มกำลังขยาย;รวมแสงด้วยพื้นที่รับแสงที่มากกว่านัยน์ตามนุษย์</t>
  </si>
  <si>
    <t>ช่วงคลื่นวิทยุและช่วงคลื่นแสงที่มองเห็น</t>
  </si>
  <si>
    <t>ทุกคลื่น</t>
  </si>
  <si>
    <t>ไม่ได้เพราะ ไม่สามารถใช้คลื่นวิทยุหรือช่วงคลื่นแสงที่มองเห็นได้</t>
  </si>
  <si>
    <t xml:space="preserve"> การใช้เลนส์รวมแสงเพื่อหักเหแสงให้รวมเป็นภาพ</t>
  </si>
  <si>
    <t>ใช้เลนส์เว้ารวมแสงให้เป็นภาพ</t>
  </si>
  <si>
    <t>ใช้ทั้งเลนส์และกระจกในการรวมแสงและสร้างภาพที่มีคุณภาพสูงมากกว่าปกติ</t>
  </si>
  <si>
    <t>พัลซาร์และซูเปอร์โนวาและ ศึกษาดาวเคราะห์นอกระบบสุริยะเพื่อค้นหาสิ่งมีชีวิตนอกโลก</t>
  </si>
  <si>
    <t xml:space="preserve">ดาวฤกษ์เกิดใหม่ และกาแล็กซีที่มีอายุมาก
ดาวเคราะห์ที่มีความคล้ายโลก ศึกษาการกำเนิดของเอกภพและกาแล็กซี ตลอดจนการกำเนิดของดาวฤกษ์และดาวเคราะห์ </t>
  </si>
  <si>
    <t>กลุ่มก๊าซที่รวมตัวกันเป็นรูปจานที่กาลังจะกลายเป็นดาวเคราะห์ ในเนบิวลานายพราน 
ดาวเคราะห์นอกระบบสุริยะที่โคจรรอบดาวฤกษ์คล้ายดวงอาทิตย์ และการสำรวจกระจุกกาแล็กซี</t>
  </si>
  <si>
    <t>ดาวฤกษ์อายุน้อยและดาวดาวเคราะห์นอกระบบสุริยะ</t>
  </si>
  <si>
    <t xml:space="preserve">ดาวนิวตรอน เศษซากของดาวฤกษ์ที่หลงเหลือจากซูเปอร์โนวาและหลุมดำในใจกลางกาแล็กซี </t>
  </si>
  <si>
    <t>คลื่นวิทยุ คลื่นแสง</t>
  </si>
  <si>
    <t>ช่วงคลื่นอินฟราเรด อัตราไวโอเลต รังสีเอ็กซ์</t>
  </si>
  <si>
    <t>ไม่เพราะรังสีเอ็กซ์ไม่สามารถทะลุผ่านชั้นบรรยากาศของโลกได้</t>
  </si>
  <si>
    <t>รวมแสงโดยใช้เลนส์นูน กล้องชนิดนี้ประกอบด้วยเลนส์นูน2 ชุดคือเลนส์ใกล้วัตถุ และเลนส์ใกล้ตา ลำแสงขนานเดินทางผ่านเลนส์ใกล้วัตถุ เกิดการรวมแสงที่ระยะโฟกัสของเลนส์ใกล้วัตถุ (เกิดภาพจริงหัวกลับ) ซึ่งมีความยาวโฟกัสของเลนส์ใกล้ตา จากนั้นแสงเกิดการหักเหผ่านเลนส์ใกล้ตา ทำให้สามารถเกิดภาพเสมือน ขนาดใหญ่ สามารถขยายภาพของวัตถุให้มีขนาดใหญ่ขึ้นได้</t>
  </si>
  <si>
    <t>ใช้หลักการรวมแสงด้วยกระจกเว้า โดยติดตั้งกระจกเว้าอยู่ที่ปลายด้านหนึ่งของลำกล้อง เมื่อแสงตกกระทบและรวมแสงที่จุดโฟกัส จะมีกระจกเงาราบสะท้อนแสงออกสู่เลนส์ใกล้ตา</t>
  </si>
  <si>
    <t>เป็นกล้องแบบสะท้อนแสงที่ใช้ทั้งกระจกเว้า กระจกนูนและเลนส์ปรับแก้ภาพ โดยเมื่อลำแสงกระทบที่กระจกเว้าจะเกิดการรวมแสงและไปกระทบที่กระจกนูน จากนั้นจะสะท้อนไปยังเลนส์ใกล้ตา</t>
  </si>
  <si>
    <t>กล้องโทรทรรศน์อวกาศสปิตเซอร์ (Spitzer Space Infrared telescope);กล้องโทรทรรศน์อวกาศเจมส์เวบบ์ (James Webb Space telescope);กล้องโทรทรรศน์อวกาศฮับเบิล (Hubble Space telescope) </t>
  </si>
  <si>
    <t>กลุ่มก๊าซที่รวมตัวกันเป็นรูปจานที่กำลังจะกลายเป็นดาวเคราะห์</t>
  </si>
  <si>
    <t>การสำรกระจุกกาแล็กซี</t>
  </si>
  <si>
    <t xml:space="preserve">การศึกษา ดาวนิวตรอน เศษซากของดาวฤกษ์ที่หลงเหลือจากซูเปอร์โนวาและหลุมดาในใจกลางกาแล็กซี </t>
  </si>
  <si>
    <t xml:space="preserve">ช่วงคลื่นวิทยุ ช่วงคลื่นแสงที่มองเห็นได้ ช่วงคลื่นอินฟราเรดบางส่วน </t>
  </si>
  <si>
    <t>รังสีแกมมา รังสีเอกซ์ รังสีอัลตราไวโอเลต อินฟราเรด ไมโครเวฟ</t>
  </si>
  <si>
    <t>ไม่สามารถเพราะ ชั้นบรรยากาศโลกทำหน้าที่ดูดกลืนรังสีเอกซ์ที่มาจากอวกาศเอาไว้ ทำให้รังสีเอกซ์ไม่สามารถเดินทางมาถึงพื้นผิวโลกได้ กล้องโทรทรรศน์รังสีเอกซ์จึงต้องถูกส่งขึ้นไปติดตั้งในอวกาศ เช่น กล้องโทรทรรศน์อวกาศเพื่อให้สามารถตรวจจับรังสีเอกซ์ได้โดยตรงโดยไม่ถูกรบกวนจากชั้นบรรยากาศโลก</t>
  </si>
  <si>
    <t>กล้องโทรทรรศน์แบบหักเหแสงใช้การหักเหของแสงผ่านเลนส์นูนสองชุด (เลนส์วัตถุและเลนส์ตา) เพื่อรวมแสงและขยายภาพของวัตถุที่อยู่ไกลออกไป ทำให้สามารถมองเห็นรายละเอียดได้ชัดเจนขึ้น</t>
  </si>
  <si>
    <t xml:space="preserve">กล้องโทรทรรศน์แบบสะท้อนแสงใช้กระจกในการรวมและสะท้อนแสง แทนที่จะใช้เลนส์หักเหแสง ทำให้สามารถสร้างกล้องที่มีขนาดใหญ่ขึ้นและลดปัญหาความคลาดสีที่มักเกิดขึ้นในกล้องโทรทรรศน์แบบหักเหแสงได้ </t>
  </si>
  <si>
    <t>กล้องโทรทรรศน์แบบผสมเป็นกล้องโทรทรรศน์ที่รวมหลักการทำงานของกล้องโทรทรรศน์แบบหักเหแสง และกล้องโทรทรรศน์แบบสะท้อนแสง เข้าไว้ด้วยกัน เพื่อให้ได้ข้อดีของทั้งสองแบบและลดข้อจำกัดลง</t>
  </si>
  <si>
    <t>กาแล็กซี เนบิวลา และวัตถุที่มีพลังงานสูงอย่างพัลซาร์และควาซาร์</t>
  </si>
  <si>
    <t>ตัวอย่างเช่น เนบิวลาโอไรออน, ดาว T Tauri, ดาราจักร M82, ดาวเคราะห์นอกระบบ</t>
  </si>
  <si>
    <t>ตัวอย่างเช่น ดวงอาทิตย์, ดาวร้อนชนิด O และ B, หลุมดำ, ดาราจักรแอคทีฟ (AGN)</t>
  </si>
  <si>
    <t>ดวงอาทิตย์, ซูเปอร์โนวา, ดาวนิวตรอน, หลุมดำ, และกาแล็กซีที่อยู่ไกลโพ้น</t>
  </si>
  <si>
    <t>เพิ่มขนาดเชิงมุมปรากฏของวัตถุหรือเพิ่มกำลังขยาย</t>
  </si>
  <si>
    <t>แสงที่ตามองเห็น (visible light), คลื่นวิทยุ (radio waves), และรังสีอินฟราเรด (infrared radiation)</t>
  </si>
  <si>
    <t xml:space="preserve"> คลื่นอินฟราเรด, อัลตราไวโอเลต, และรังสีเอกซ์</t>
  </si>
  <si>
    <t>ไม่สามารถใช้กล้องโทรทรรศน์บนพื้นโลกเพื่อศึกษาวัตถุท้องฟ้าในช่วงรังสีเอกซ์ได้ เนื่องจากรังสีเอกซ์ไม่สามารถทะลุผ่านชั้นบรรยากาศของโลกได้</t>
  </si>
  <si>
    <t xml:space="preserve">กล้องโทรทรรศน์ที่ใช้เลนส์ในการรวมแสงเพื่อสร้างภาพขยายของวัตถุที่อยู่ไกลออกไป เช่น ดวงดาวและดาวเคราะห์ </t>
  </si>
  <si>
    <t>กล้องโทรทรรศน์ที่ใช้กระจกเว้าในการรวมแสงและสร้างภาพแทนการใช้เลนส์</t>
  </si>
  <si>
    <t>กล้องโทรทรรศน์ที่ใช้ทั้งเลนส์และกระจกในการรวมแสงและสร้างภาพ</t>
  </si>
  <si>
    <t>ควอซาร์
พัลซาร์
กาแล็กซี
ซากซูเปอร์โนวา</t>
  </si>
  <si>
    <t>ดาวฤกษ์เกิดใหม่ หรือ เนบิวลา
ดาวเคราะห์นอกระบบสุริยะ
กาแล็กซีที่อยู่ไกลมาก
โครงสร้างของกาแล็กซี ที่ถูกบดบังด้วยฝุ่น</t>
  </si>
  <si>
    <t>ดาวฤกษ์
กาแล็กซี
ดาวเคราะห์
เนบิวลา
กระจุกดาว</t>
  </si>
  <si>
    <t>ดาวฤกษ์อายุน้อยและมีอุณหภูมิสูงมาก
เนบิวลา
ซุปเปอร์โนวา
กาแล็กซี
แกนกลางของกาแล็กซี (Active Galactic Nuclei)</t>
  </si>
  <si>
    <t>หลุมดำ (Black Holes)
ดาวนิวตรอน (Neutron Stars)
ซากซูเปอร์โนวา (Supernova Remnants)
กาแล็กซีที่กำลังรวมตัวกัน
กลุ่มก๊าซร้อนในกระจุกกาแล็กซี</t>
  </si>
  <si>
    <t xml:space="preserve">คลื่นวิทยุ
แสงที่มองเห็นได้
คลื่นอินฟราเรด (บางส่วน)
</t>
  </si>
  <si>
    <t>รังสีแกมมา
รังสีเอ็กซ์
คลื่นอัลตราไวโอเลต
คลื่นอินฟราเรด
คลื่นไมโครเวฟ
คลื่นวิทยุ
แสงที่มองเห็นได้</t>
  </si>
  <si>
    <t>ไม่สามารถใช้กล้องโทรทรรศน์บนพื้นโลกได้
เหตุผล คือ ชั้นบรรยากาศของโลกจะดูดซับรังสีเอ็กซ์เอาไว้ ทำให้รังสีเหล่านี้ไม่สามารถเดินทางมาถึงพื้นผิวโลกได้ ดังนั้นจึงต้องใช้กล้องโทรทรรศน์ที่อยู่นอกโลกหรือในอวกาศ เช่น กล้องโทรทรรศน์อวกาศจันทรา (Chandra X-ray Observatory) ในการสังเกตการณ์</t>
  </si>
  <si>
    <t xml:space="preserve">ใช้เลนส์นูน 2 ชิ้น โดยเลนส์ชิ้นหน้าจะรวบรวมแสงจากวัตถุแล้วหักเหไปตกกระทบเลนส์ชิ้นหลัง ทำให้เกิดภาพขยายที่เรามองเห็นได้
</t>
  </si>
  <si>
    <t xml:space="preserve">ใช้กระจกเว้าขนาดใหญ่ในการรวมแสงจากวัตถุ แล้วสะท้อนแสงไปยังกระจกแบนขนาดเล็ก จากนั้นจึงส่งภาพไปที่เลนส์ตาเพื่อให้เรามองเห็น
</t>
  </si>
  <si>
    <t>ใช้ทั้งเลนส์และกระจกในการรวบรวมและสะท้อนแสงร่วมกัน เพื่อให้ได้ภาพที่มีคุณภาพดีขึ้นและช่วยลดความคลาดเคลื่อนของแสง</t>
  </si>
  <si>
    <t>ตัวอย่างวัตถุท้องฟ้าที่ใช้กล้องโทรทรรศน์ช่วงคลื่นวิทยุศึกษา เช่น
	•	พัลซาร์ (Pulsar) – ดาวนิวตรอนที่หมุนเร็วและปล่อยคลื่นวิทยุเป็นจังหวะ
	•	ควาซาร์ (Quasar) – แหล่งกำเนิดคลื่นวิทยุพลังงานสูงจากใจกลางกาแล็กซีที่มีหลุมดำมวลมหาศาล
	•	กลุ่มก๊าซไฮโดรเจน (Hydrogen clouds) – ใช้เส้นสเปกตรัม 21 ซม. เพื่อศึกษาการกระจายตัวของก๊าซในทางช้างเผือก</t>
  </si>
  <si>
    <t>ตัวอย่างวัตถุท้องฟ้าที่ใช้กล้องโทรทรรศน์ช่วงคลื่นอินฟราเรดศึกษา เช่น
	•	ดาวเกิดใหม่ (Protostar) – ถูกฝุ่นก๊าซบดบัง ทำให้มองไม่เห็นในแสงที่มองเห็น แต่ตรวจจับได้ในอินฟราเรด
	•	เนบิวลาสะท้อนแสง (Reflection Nebula) – มีฝุ่นสะท้อนแสงดาวและแผ่รังสีอินฟราเรด
	•	ดาวเคราะห์นอกระบบ (Exoplanet) – ตรวจความร้อนและองค์ประกอบบรรยากาศ</t>
  </si>
  <si>
    <t>กาแล็กซี หรือ เนบิวลา</t>
  </si>
  <si>
    <t>ดาวร้อนอายุน้อย หรือ ดาวมวลมากที่ปล่อยรังสีอัลตราไวโอเลต</t>
  </si>
  <si>
    <t>หลุมดำ หรือ ซูเปอร์โนวา</t>
  </si>
  <si>
    <t>คลื่นวิทยุ และคลื่นแสงที่มองเห็นได้ 
(เพราะบรรยากาศโลกยอมให้สองช่วงคลื่นนี้ผ่านได้เกือบทั้งหมด)</t>
  </si>
  <si>
    <t>คลื่นอินฟราเรด, คลื่นอัลตราไวโอเลต, รังสีเอกซ์ 
(รวมถึงรังสีแกมมาด้วย แต่ไม่ได้อยู่ในช้อยส์โจทย์นี้)</t>
  </si>
  <si>
    <t>ไม่สามารถ 
เพราะ บรรยากาศโลกดูดกลืนรังสีเอกซ์ ทำให้รังสีนี้ไม่สามารถเดินทางมาถึงพื้นโลกได้ จึงต้องส่งกล้องโทรทรรศน์ไปอยู่นอกชั้นบรรยากาศเพื่อสังเกตการณ์</t>
  </si>
  <si>
    <t>กล้องโทรทรรศน์แบบหักเหแสง
ใช้ เลนส์ เป็นตัวรวมแสงให้เกิดการหักเหและโฟกัสภาพ เช่น กล้องแบบเลนส์วัตถุ (Refracting Telescope)</t>
  </si>
  <si>
    <t>กล้องโทรทรรศน์แบบสะท้อนแสง
ใช้ กระจกโค้ง เป็นตัวสะท้อนและรวมแสง เช่น กล้องนิวตัน (Newtonian Telescope)</t>
  </si>
  <si>
    <t>กล้องโทรทรรศน์แบบผสม
ใช้ทั้ง เลนส์และกระจก ร่วมกัน เพื่อรวมข้อดีของทั้งสองแบบ เช่น กล้องชมิทต์–แคสสิเกรน (Schmidt–Cassegrain Telescope)</t>
  </si>
  <si>
    <t>ซากซุปเปอร์โนวา</t>
  </si>
  <si>
    <t>1.แสงที่มองเห็นได้
2. อัลตราไวโอเลต
3. อินฟราเรด
4. รังสีเอกซ์
5. รังสีแกมมา</t>
  </si>
  <si>
    <t>ไม่ได้เพราะรังสีเอกซ์ไม่สามารถทะลุชั้นบรรยากาศได้</t>
  </si>
  <si>
    <t>กล้องโทรทรรศน์ที่ใช้เลนส์ในการรวมแสงเพื่อสร้างภาพ. หลักการทำงานคือใช้เลนส์นูนเป็นเลนส์ใกล้วัตถุเพื่อรวมแสงจากวัตถุที่อยู่ไกล แล้วใช้เลนส์ใกล้ตาขยายภาพที่ได้</t>
  </si>
  <si>
    <t xml:space="preserve"> พัลซาร์  ซูเปอร์โนวา</t>
  </si>
  <si>
    <t>ดาวฤกษ์เกิดใหม่  กาแล็กซีที่มีอายุมาก</t>
  </si>
  <si>
    <t>เพิ่มกำลังแยกภาพ;เพิ่มขนาดเชิงมุมปรากฏของวัตถุหรือเพิ่มกำลังขยาย;รวมแสงด้วยพื้นที่รับแสงที่มากกว่านัยน์ตามนุษย์</t>
  </si>
  <si>
    <t>ช่วงคลื่นแสงที่มองเห็น และคลื่นวิทยุ</t>
  </si>
  <si>
    <t>รังสีเอกซ์ รังสีอัลตราไวโอเลต</t>
  </si>
  <si>
    <t xml:space="preserve"> ไม่ได้ เพราะ บรรยากาศโลกดูดกลืนรังสีเอกซ์หมดก่อนถึงพื้น</t>
  </si>
  <si>
    <t xml:space="preserve">แสงจากวัตถุจะผ่านเลนส์ใกล้วัตถุ เป็นเลนส์นูนขนาดใหญ่ ทำให้เกิดการรวมแสง และเกิดภาพจริงหัวกลับ จากนั้นแสงจะผ่านเลนส์ใกล้ตา ทำหน้าที่ขยายภาพให้ใหญ่ขึ้น ทำให้มองเห็นภาพชัดเจนและมีรายละเอียดมากขึ้น 
</t>
  </si>
  <si>
    <t>ใช้หลักการรวมแสงโดยใช้กระจกเงาเว้า ในการรวมแสงจากวัตถุที่ต้องการสังเกต จากนั้นแสงจะสะท้อนไปยังกระจกเงาทุติยภูมิ ซึ่งเป็นกระจกเงาขนาดเล็กที่ติดตั้งอยู่ในลำกล้อง เพื่อสะท้อนแสงไปยังเลนส์ใกล้ตา ที่ใช้ขยายภาพ และให้ผู้สังเกตมองเห็นวัตถุได้</t>
  </si>
  <si>
    <t>กล้องที่รวมหลักการของกล้องโทรทรรศน์แบบสะท้อนแสงและแบบหักเหแสงเข้าด้วยกัน โดยใช้ทั้งเลนส์และกระจกในการรวมและปรับแก้แสง</t>
  </si>
  <si>
    <t>กล้องโทรทรรศน์วิทยุศึกษา เช่น พัลซาร์ ควาซาร์ก๊าซระหว่างดวงดาว</t>
  </si>
  <si>
    <t>เนบิวลาที่มีฝุ่นหนาแน่น,ดาวเคราะห์เกิดใหม่</t>
  </si>
  <si>
    <t>ดวงจันทร์ ดาวเคราะห์ ดาวฤกษ์ เนบิวลา และกาแล็กซี</t>
  </si>
  <si>
    <t> เนบิวลา, ดาราจักร, ดาวฤกษ์ร้อน, และควอซาร์</t>
  </si>
  <si>
    <t>หลุมดำ, ดาวนิวตรอน, ระบบดาวคู่, ดาวหาง, ดาวฤกษ์ และดวงอาทิตย์</t>
  </si>
  <si>
    <t>คลื่นแสงที่ตามองเห็น, อินฟราเรดใกล้, และคลื่นวิทยุ</t>
  </si>
  <si>
    <t>รังสีอินฟราเรด, อัลตราไวโอเลต, รังสีเอกซ์, และรังสีแกมมา</t>
  </si>
  <si>
    <t>ไม่สามารถใช้กล้องโทรทรรศน์บนพื้นโลกศึกษาวัตถุท้องฟ้าในช่วงรังสีเอ็กซ์ได้ เนื่องจากรังสีเอ็กซ์ส่วนใหญ่ถูกชั้นบรรยากาศของโลกดูดกลืนไว้ ทำให้ไม่สามารถทะลุผ่านลงมาถึงพื้นโลกได้ </t>
  </si>
  <si>
    <t>เป็นกล้องโทรทรรศน์ที่ใช้เลนส์ในการรวมแสงและสร้างภาพ โดยมีเลนส์อย่างน้อยสองชิ้นคือ เลนส์ใกล้วัตถุและเลนส์ใกล้ตา</t>
  </si>
  <si>
    <t>กล้องโทรทรรศน์ที่ใช้กระจกเว้าในการรวมแสงและสร้างภาพแทนการใช้เลนส์แบบกล้องโทรทรรศน์หักเหแสง</t>
  </si>
  <si>
    <t>เป็นกล้องโทรทรรศน์ที่ใช้ทั้งเลนส์และกระจกเงาทำงานงานร่วมกัน </t>
  </si>
  <si>
    <t>กาแล็กซี่ เนบิวลา ดาวเคราะห์ และวัตถุที่อยู่ไกลมากๆเช่น ควาซาร์</t>
  </si>
  <si>
    <t>ดาวฤกษ์เกิดใหม่ ดาวเคราะห์นอกระบบ แผ่นจานฝุ่นรอบดาวฤกษ์ กาแล็กซี่อื่นๆ เนบิวลาที่มีฝุ่นหนาแน่น</t>
  </si>
  <si>
    <t>ดาวฤกษ์ ดาวเคราะห์ในระบบสุริยะ เนบิวลา กาแล็กซี่</t>
  </si>
  <si>
    <t>ดาวฤกษ์ร้อน กาแล็กซี่ที่กำล้งก่อตัวดาว ซากซูเปอร์โนวา</t>
  </si>
  <si>
    <t>มีประโยชน์อย่างมากสำหรีบการศึกษา ดาวนิวตรอน เศษซากของดาวฤกษ์ที่หลงเหลือจากซูเปอร์โนวาและหลุมดำในใจกลางกาแล็กซี่</t>
  </si>
  <si>
    <t>เพิ่มขนาดเชิงมุมปรากฏของวัตถุหรือเพิ่มกำลังขยาย;รวมแสงด้วยพื้นที่รับแสงที่มากกว่านัยน์ตามนุษย์</t>
  </si>
  <si>
    <t>รังสีอินฟาเรด รังสีอัลตราไวโอเลต รังสีเอ็กซ์ และรังสีแกมมา</t>
  </si>
  <si>
    <t>ไม่สามารถใช้ได้ เนื่องจากชั้นบรรยากาศของโลกดูดกลืนรังสีเอ็กซ์ได้เกือบทั้งหมด</t>
  </si>
  <si>
    <t>ใช้เลนส์นูนในการรวมแสงจากวัตถุที่อยู่ไกลออกไปทำให้เกิดภาพขยายที่สามารถมองเห็นได้</t>
  </si>
  <si>
    <t>เป็นการรวมกันของกล้องโทรทรรศนแบบบหักเหแสงและแบบสะท้อนแสง โดยใช้ทั้งเลนส์และกระจกในการรวมแสง เพื่อให้ได้ภาพที่มีคุณภาพดีขึ้น</t>
  </si>
  <si>
    <t>เนบิวลาม้า</t>
  </si>
  <si>
    <t>กล้องโทรทรรศน์อวกาศเจมส์เวบบ์ (James Webb Space telescope);กล้องโทรทรรศน์อวกาศฮับเบิล (Hubble Space telescope) </t>
  </si>
  <si>
    <t>ดาวหนุ่มร้อน</t>
  </si>
  <si>
    <t>คลื่นแสงอินฟาเรด</t>
  </si>
  <si>
    <t>ไม่ เพราะ รังสีเอกซ์ถูก บรรยากาศโลกดูดกลืนหมด ทำให้ไม่สามารถเดินทางมาถึงพื้นโลกได้ ดังนั้นการสังเกตการณ์วัตถุในช่วงรังสีเอกซ์ต้องใช้ กล้องโทรทรรศน์อวกาศ</t>
  </si>
  <si>
    <t>ทำงานโดยการใช้เลนส์นูนสองชุด คือ เลนส์ใกล้วัตถุ (Objective lens) และเลนส์ใกล้ตา (Eyepiece) เพื่อรวมและขยายแสงจากวัตถุที่อยู่ไกล</t>
  </si>
  <si>
    <t xml:space="preserve">การใช้กระจกเว้าเป็นหลักในการรวมแสงจากวัตถุที่อยู่ไกลออกไป แสงจะสะท้อนจากกระจกเว้าไปยังกระจกเงาอีกบานหนึ่ง (อาจเป็นกระจกเงาราบหรือกระจกเงาเว้า) ซึ่งจะสะท้อนแสงเข้าสู่เลนส์ใกล้ตาเพื่อขยายภาพให้เรามองเห็นได้ชัดเจนขึ้น </t>
  </si>
  <si>
    <t xml:space="preserve">การรวมหลักการของกล้องโทรทรรศน์แบบสะท้อนแสงและแบบหักเหแสงเข้าด้วยกัน โดยใช้ทั้งกระจกเว้า (กระจกปฐมภูมิ) และเลนส์ (แผ่นปรับแก้หรือเลนส์แก้ไข) เพื่อรวมและแก้ไขแสง </t>
  </si>
  <si>
    <t>พาสซาร์และซูปเปอร์โนวา</t>
  </si>
  <si>
    <t xml:space="preserve">ดาวเคราะห์ที่มีความคล้ายโลก   การค้นพบกลุ่มก๊าซที่รวมตัวกันเป็นรูปจานที่กาลังจะกลายเป็นดาวเคราะห์ ในเนบิวลานายพราน </t>
  </si>
  <si>
    <t>การค้นพบกลุ่มก๊าซที่รวมตัวกันเป็นรูปจานที่กาลังจะกลายเป็นดาวเคราะห์ ในเนบิวลานายพราน</t>
  </si>
  <si>
    <t>หลุมดำในใจกลางกาแล็กซี่</t>
  </si>
  <si>
    <t>เป็นกล้องโทรทรรศน์ที่ใช้เลนส์ในการรวมแสงและสร้างภาพ โดยมีเลนส์อย่างน้อยสองชิ้นคือ เลนส์ใกล้วัตถุ (objective lens) และเลนส์ใกล้ตา (eyepiece lens)</t>
  </si>
  <si>
    <t>ระบบแสงที่ใช้กระจกเว้าเพื่อรวบรวมและสะท้อนแสง ทำให้เกิดภาพจริงของวัตถุที่อยู่ไกลออกไป</t>
  </si>
  <si>
    <t>พัลซาและซุปเปอร์โนวา
ดาวเคราะห์นอกระบบสุริยะ</t>
  </si>
  <si>
    <t>กาเเล็กซี่และดาวฤกษ์เกิดใหม่</t>
  </si>
  <si>
    <t>ดาวเคราะห์, ดาวฤกษ์, เนบิวลา, กระจุกดาว,กาแล็กซี</t>
  </si>
  <si>
    <t>เนบิวลา, ดาราจักร, ดาวฤกษ์ร้อน,ควอซาร์</t>
  </si>
  <si>
    <t>หลุมดำ, ดาวนิวตรอน, ระบบดาวคู่, ดาวหาง,ดาวฤกษ์ และดวงอาทิตย์</t>
  </si>
  <si>
    <t>แสงที่ตามองเห็น, อินฟราเรดใกล้, คลื่นวิทยุ</t>
  </si>
  <si>
    <t>รังสีอินฟราเรด, อัลตราไวโอเลต, รังสีเอกซ์, รังสีแกมมา</t>
  </si>
  <si>
    <t>ไม่สามารถใช้กล้องโทรทรรศน์บนพื้นโลกศึกษาวัตถุท้องฟ้าในช่วงรังสีเอ็กซ์ได้ เนื่องจากรังสีเอ็กซ์ส่วนใหญ่ถูกชั้นบรรยากาศของโลกดูดกลืนไว้ ทำให้ไม่สามารถทะลุผ่านลงมาถึงพื้นโลกได้</t>
  </si>
  <si>
    <t>ใช้เลนสั่นูนเป็นเลนส์ใกล้วัตถุ ทำหน้าที่รวมแสง แล้วเลนส์ไกล้ตา (อาจเป็นเลนส์นูนหรือเลนส์เว้า) เพื่อขยายภาพและแปลงภาพที่ได้รับ ให้เป็นภาพเสมือนที่ตามนุษย์</t>
  </si>
  <si>
    <t>ใช้กระจกเว้าเป็นตัวรวมแสง โดยการใช้กระจกเว้านั้นราคาถูกกว่าเลนส์ สามารถรองรับน้ำหนักได้จากด้านหลัง และการสะท้อนแสงสามารถเกิดขึ้นได้เท่ากันทุกความยาวคลื่น</t>
  </si>
  <si>
    <t>กล้องโทรทรรศน์วิทยุฟาสต์ (FAST telescope);กล้องโทรทรรศน์อวกาศสปิตเซอร์ (Spitzer Space Infrared telescope)</t>
  </si>
  <si>
    <t>เนบิวลา, ดาวฤกษ์, ควาซาร์, พัลซาร์, และแม้แต่ดาวเคราะห์บางดวง</t>
  </si>
  <si>
    <t>ดาวเคราะห์นอกระบบสุริยะ ดาวเคราะห์แคระ ดาวหาง และเนบิวลา</t>
  </si>
  <si>
    <t>ดาวเคราะห์, ดาวฤกษ์, เนบิวลา, กระจุกดาว, และกาแล็กซี</t>
  </si>
  <si>
    <t>เนบิวลา, ดาราจักร, ดาวฤกษ์ร้อน, และควอซาร์</t>
  </si>
  <si>
    <t xml:space="preserve">ไม่สามารถใช้กล้องโทรทรรศน์บนพื้นโลกศึกษาวัตถุท้องฟ้าในช่วงรังสีเอ็กซ์ได้ เนื่องจากรังสีเอ็กซ์ส่วนใหญ่ถูกชั้นบรรยากาศของโลกดูดกลืนไว้ ทำให้ไม่สามารถทะลุผ่านลงมาถึงพื้นโลกได้ </t>
  </si>
  <si>
    <t>ใช้เลนส์ในการหักเหและรวมแสง เพื่อสร้างภาพขยายของวัตถุที่อยู่ไกลออกไป</t>
  </si>
  <si>
    <t>กาแล็กซี, เนบิวลา, ดาวเคราะห์, ควาซาร์, พัลซาร์, ดาวฤกษ์</t>
  </si>
  <si>
    <t xml:space="preserve">ดาวเคราะห์, ดาวฤกษ์, เนบิวลา, กระจุกดาว, และกาแล็กซี. </t>
  </si>
  <si>
    <t>ดาวฤกษ์อายุน้อยที่ร้อนจัด, เนบิวลาดาวฤกษ์, และกาแล็กซีที่อยู่ไกลมาก</t>
  </si>
  <si>
    <t xml:space="preserve">หลุมดำ, ดาวนิวตรอน, ระบบดาวคู่, ดาวหาง, และดาวฤกษ์ รวมถึงดวงอาทิตย์
</t>
  </si>
  <si>
    <t>เลนส์ใกล้ตา</t>
  </si>
  <si>
    <t>กล้องโทรทรรศน์สะท้อนแสง</t>
  </si>
  <si>
    <t>กระจกเงา</t>
  </si>
  <si>
    <t>ดาวเคราะห์นอกระบบสุริยะที่โคจรรอบดาวฤกษ์คล้ายดวงอาทิตย์</t>
  </si>
  <si>
    <t>แสงขาว อินฟราเรดใกล้ และคลื่นวิทยุ</t>
  </si>
  <si>
    <t>ไมโครเวฟ อินฟราเรด รังสีเอกซ์ อัลตราไวโอเรด</t>
  </si>
  <si>
    <t>ไม่เนื่องจากชั้นบรรยากาศของโลกดูดกลืนรังสีเอกซ์เกือบทั้งหมด</t>
  </si>
  <si>
    <t>ลใช้เลนส์นูนเป็นเลนส์ใกล้วัตถุทำหน้าที่รวมแสงแล้วเลนส์ใกล้ตาอาจเป็นเลนส์นูนหรือเลนส์เว้าก็ได้เพื่อขยายภาพและแปลงภาพให้เป็นให้เป็นภาพเสมือนที่ตามนุษย์</t>
  </si>
  <si>
    <t>ใช้กระจกเว้าเป็นตัวรวมแสงโดยการใช้กระจกเว้านั้นราคาถูกกว่าสามารถรองรับน้ำหนักได้จากด้านล่างและการสะท้อนแสงสามารถเกิดขึ้นได้เท่ากันทุกความยาวคลื่น</t>
  </si>
  <si>
    <t>ใช้ทั้งเลนส์และกระจกเว้ารวมแสง</t>
  </si>
  <si>
    <t>กาแล็กซี, เนบิวลา, ดาวฤกษ์, ควาซาร์, พัลซาร์, และแม้แต่ดาวเคราะห์บางดวง</t>
  </si>
  <si>
    <t>ดาวเคราะห์, ดาวแคระน้ำตาล, ดาวแคระแดง, ดาวยักษ์แดง, รวมถึงวัตถุที่อยู่ไกลออกไปและวัตถุที่ถูกบดบังด้วยฝุ่นและแก๊ส</t>
  </si>
  <si>
    <t>ดาวฤกษ์ที่มีอุณหภูมิสูง, เนบิวลาดาวฤกษ์ที่กำลังก่อตัว, ควอซาร์, และซากของซูเปอร์โนวา</t>
  </si>
  <si>
    <t>กล้องโทรทรรศน์แบบสะท้อนแสง (Reflecting Telescope) คือกล้องโทรทรรศน์ที่ใช้กระจกเว้าในการรวมแสงและสร้างภาพแทนการใช้เลนส์แบบกล้องโทรทรรศน์หักเหแสง</t>
  </si>
  <si>
    <t>กล้องโทรทรรศน์แบบผสม หรือ กล้องโทรทรรศน์คาตาไดออปตริก (Catadioptric Telescope) เป็นกล้องโทรทรรศน์ที่ใช้ทั้งเลนส์และกระจกเงาทำงานงานร่วมกัน</t>
  </si>
  <si>
    <t>ดาวเคราะห์ (planets), ดาวฤกษ์ (stars), เนบิวลา (nebulae), และกาแล็กซี (galaxies)</t>
  </si>
  <si>
    <t>ดาวฤกษ์ที่มีอุณหภูมิสูง, เนบิวลาดาวฤกษ์, ควอซาร์, และซากของซูเปอร์โนวา</t>
  </si>
  <si>
    <t>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 โดยทั่วไป กล้องโทรทรรศน์แบบหักเหแสงจะมีขนาดลำกล้องค่อนข้างยาว</t>
  </si>
  <si>
    <t>กล้องโทรทรรศน์แบบผสม หรือ กล้องโทรทรรศน์คาตาไดออปตริก (Catadioptric Telescope) 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 (Corrector Plate) ที่หน้ากล้องเพื่อแก้ไขความคลาดทรงกลมของกระจกเงา</t>
  </si>
  <si>
    <t>- พัลซาร์และซูเปอร์โนวา
- ดาวเคราะห์นอกระบบสุริยะ</t>
  </si>
  <si>
    <t xml:space="preserve">กาแล็กซีและดาวฤกษ์เกิดใหม่ </t>
  </si>
  <si>
    <t>1.ดวงจันทร์
2.ดาวเคราะห์
3.ดาวฤกษ์
4.กาแล็กซี</t>
  </si>
  <si>
    <t>1.การค้นพบดาวเคราะห์นอกระบบสุริยะที่โคจรรอบดาวฤกษ์คล้ายดวงอาทิตย์ และการสำรวจกระจุกกาแล็กซี
2.ดาวฤกษ์อายุน้อยแลัวิวัฒนาการกาแล็กซี</t>
  </si>
  <si>
    <t>ระบุตำแหน่งของวัตถุ;เพิ่มขนาดเชิงมุมปรากฏของวัตถุหรือเพิ่มกำลังขยาย;รวมแสงด้วยพื้นที่รับแสงที่มากกว่านัยน์ตามนุษย์;เพิ่มกำลังแยกภาพ</t>
  </si>
  <si>
    <t>ช่วงคลื่นไมโครเวฟ, อินฟาเรด, อัลตราไวโอเลต, รังสีเอ็กซ์, รังสีแกมมา</t>
  </si>
  <si>
    <t>ไม่ได้ เพราะ บนพื้นโลกศึกษาได้แค่ช่วงคลื่นแสงที่ตามองเห็นและคลื่นวิทยุ</t>
  </si>
  <si>
    <t>ใช้เลนส์นูนเป็นเลนส์ใกล้วัตถุ ทําหน้าที่รวมแสง แล้วเลนส์ใกล้ตา _x000D_
(อาจเป็นเลนส์นูนหรือเลนส์เว้า) เพื่อขยายภาพและแปลงภาพที่_x000D_
ได้รับ ให้เป็นภาพเสมือนที่ตามนุษย์</t>
  </si>
  <si>
    <t>ใช้กระจกเว้าเป็นตัวรวมแสง โดยการใช้กระจกเว้านั้นราคาถูกกว่า_x000D_
เลนส์ สามารถรองรับน้ําหนักได้จากด้านหลัง และการสะท้อนแสง_x000D_
สามารถเกิดขึ้นได้เท่ากันทุกความยาวคลื่น</t>
  </si>
  <si>
    <t>เป็นกล้องที่ใช้ทั้งเลนส์และกระจกเว้าเพื่อรวมแสงทําให้ได้ภาพที่_x000D_
ปราศจากความคลาดรงค์ด้วยยมุมมองที่กว้างขึ้น และมีความยาว_x000D_
กล้องสั้นลง ตัวกล้องขนาดเล็กแต่ยังมีความสามารถและ_x000D_รายละเอียดสูง</t>
  </si>
  <si>
    <t>กล้องโทรทรรศน์วิทยุศึกษา เช่น พัลซาร์ ควาซาร์
ก๊าซระหว่างดวงดาว</t>
  </si>
  <si>
    <t>คลื่นแสงที่ตามองเห็น, อินฟราเรดใกล้, และ
คลื่นวิทยุ</t>
  </si>
  <si>
    <t>รังสีอินฟราเรด, อัลตราไวโอเลต, รังสีเอกซ์, และ
รังสีแกมมา</t>
  </si>
  <si>
    <t>ม่สามารถใช้กล้องโทรทรรศน์บนพื้นโลกศึกษา
วัตถุท้องฟ้าในช่วงรังสีเอ็กซ์ได้ เนื่องจากรังสีเอ็กซ์ส่วนใหญ่ถูกชันบรรยากาศของโลกดูดกลื่น
ไว้ ทำให้ไม่สามารถทะลุผ่านลงมาถึงพื้นโลกได้</t>
  </si>
  <si>
    <t>ใช้เลนส์นูนเป็นตัวรวมแสงจากวัตถุอวกาศ แสงจากวัตถุที่อยู่ไกลจะผ่านเลนส์วัตถุซึ่งจะหักเหแสงให้มารวมกันที่จุดโฟกัส จากนั้นเลนส์ตาจะทำหน้าที่ขยายภาพให้ผู้สังเกตเห็นภาพที่ชัดเจนและใหญ่ขึ้น กล้องชนิดนี้ให้ภาพคมชัดและสีสวย เนื่องจากโครงสร้างปิดจึงป้องกันฝุ่นได้ดี แต่มีข้อจำกัดคือเลนส์มีขนาดใหญ่และหนักทำให้สร้างกล้องขนาดใหญ่มากได้ยาก อีกทั้งอาจเกิดความคลาดสีเพราะแสงแต่ละสีหักเหไม่เท่ากัน</t>
  </si>
  <si>
    <t>ใช้กระจกโค้งเป็นตัวรวมแสงแทนเลนส์นูน แสงจากวัตถุอวกาศจะสะท้อนจากกระจกหลักที่มีลักษณะโค้งเว้าให้มารวมกันที่จุดโฟกัส จากนั้นกระจกหรือปริซึมเล็กจะเบนทิศทางแสงไปยังเลนส์ตาเพื่อขยายภาพให้ผู้สังเกตเห็น ข้อดีของกล้องชนิดนี้คือสามารถสร้างกระจกขนาดใหญ่ได้ง่ายกว่าเลนส์ จึงรับแสงได้มากและสังเกตวัตถุที่อยู่ไกลหรือมีแสงสลัวได้ดี อีกทั้งยังไม่เกิดความคลาดสีเหมือนกล้องหักเหแสง แต่ต้องดูแลกระจกให้สะอาดและระวังรอยขีดข่วนเพื่อไม่ให้คุณภาพของภาพลดลง</t>
  </si>
  <si>
    <t>ใช้ทั้งเลนส์และกระจกในการรวมและปรับทิศทางแสง แสงจากวัตถุอวกาศจะผ่านเลนส์ด้านหน้าเพื่อช่วยปรับทิศทางและลดความบิดเบือน ก่อนที่จะสะท้อนกับกระจกโค้งหลักให้มารวมกันที่จุดโฟกัส จากนั้นแสงจะถูกส่งต่อไปยังเลนส์ตาเพื่อขยายภาพให้เห็นได้ชัดเจน กล้องชนิดนี้รวมข้อดีของทั้งกล้องหักเหแสงและกล้องสะท้อนแสง จึงให้ภาพคมชัด รับแสงได้มาก และมีขนาดกะทัดรัดกว่ากล้องสะท้อนแสงขนาดใหญ่ อย่างไรก็ตาม โครงสร้างที่ซับซ้อนอาจทำให้มีน้ำหนักมากขึ้นและต้องปรับศูนย์อย่างแม่นยำเพื่อให้ได้ภาพที่ดีที่สุด</t>
  </si>
  <si>
    <t xml:space="preserve">การค้นพบดาวเคราะห์นอกระบบสุริยะที่โคจรรอบดาวฤกษ์คล้ายดวงอาทิตย์ และการสารวจกระจุกกาแล็กซี </t>
  </si>
  <si>
    <t>ช่วงแสงที่ตามองเห็นและช่วยคลื่นวิทยุ</t>
  </si>
  <si>
    <t>รังสีเอ็กซ์ รังสีแกมมา รังสีอัลตราไวโอเลต รังสีอินฟาเรต</t>
  </si>
  <si>
    <t>ไม่ได้เพราะรังสีเอกซ์จากวัตถุท้องฟ้าจะถูกชั้นบรรยากาศของโลก</t>
  </si>
  <si>
    <t xml:space="preserve">กล้องโทรทรรศน์แบบหักเหแสง ใช้ เลนส์รวมแสง หักเหและรวมแสงจากวัตถุ → เลนส์ตาขยายภาพ
</t>
  </si>
  <si>
    <t xml:space="preserve">กล้องโทรทรรศน์แบบสะท้อนแสง ใช้ กระจกโค้ง รวมแสงจากวัตถุ
</t>
  </si>
  <si>
    <t xml:space="preserve">กล้องโทรทรรศน์แบบผสม ใช้ เลนส์ + กระจก ภาพคมชัด ลดความคลาดสี ขนาดกะทัดรัด แต่ ราคาแพงกว่า
</t>
  </si>
  <si>
    <t>กล้องโทรทรรศน์วิทยุศึกษา เช่น พัลซาร์ ควาซาร์ ก๊าซระหว่างดวงดาว</t>
  </si>
  <si>
    <t>เนบิวลาที่มีฝุ่นหนาแน่นดาวเคราะห์เกิดใหม่</t>
  </si>
  <si>
    <t>ดวงจันทร์ ดาวเคราะห์ ดาวฤกษ์ เนบิวลา และ กาแล็กซี</t>
  </si>
  <si>
    <t>คลื่นแสงที่ตามองเห็น, อินฟราเรดใกล้, และ คลื่นวิทยุ</t>
  </si>
  <si>
    <t>รังสีอินฟราเรด, อัลตราไวโอเลต, รังสีเอกซ์, และ รังสีแกมมา</t>
  </si>
  <si>
    <t>ถ้าจะศึกษาวัตถุท้องฟ้าที่มีความยาวคลื่นในช่วง รังสีเอกซ์สามารถใช้กล้องโทรทรรศน์ บนพื้นโลกได้หรือไม่ เพราะเหตุใด</t>
  </si>
  <si>
    <t xml:space="preserve">กล้องโทรทรรศน์แบบสะท้อนแสง ใช้กระจกโค้งรวมแสงให้เกิดภาพ แทนการใช้เลนส์ ทำให้ภาพคมชัด ลดความคลาดสี และสร้างได้ขนาดใหญ่
</t>
  </si>
  <si>
    <t xml:space="preserve">กล้องโทรทรรศน์แบบผสม เป็นการรวมข้อดีของกล้องเลนส์ (หักเหแสง) และกล้องกระจก (สะท้อนแสง) โดยใช้ทั้งเลนส์และกระจกช่วยรวมแสง ทำให้ได้ภาพคมชัด ลดความคลาดสี และตัวกล้องมีขนาดกะทัดรัด
</t>
  </si>
  <si>
    <t>กล้องโทรทรรศน์วิทยุสามารถใช้ศึกษาวัตถุท้องฟ้าได้หลากหลายประเภท เช่น กาแล็กซี, เนบิวลา, ดาวฤกษ์, ควาซาร์, พัลซาร์, และแม้แต่ดาวเคราะห์บางดวง</t>
  </si>
  <si>
    <t>ดาวเคราะห์นอกระบบสุริยะ, ดาวเคราะห์ในระบบสุริยะ, ดาวฤกษ์, เนบิวลา, กาแล็กซี, และฝุ่นระหว่างดวงดาว</t>
  </si>
  <si>
    <t>กล้องโทรทรรศน์ในช่วงคลื่นแสงที่มองเห็นได้ (visible light telescope) สามารถใช้ศึกษาวัตถุบนท้องฟ้าได้หลากหลายประเภท เช่น ดาวเคราะห์, ดาวฤกษ์, เนบิวลา, กระจุกดาว, และกาแล็ก</t>
  </si>
  <si>
    <t>กล้องโทรทรรศน์ในช่วงคลื่นรังสีเอ็กซ์ สามารถใช้ศึกษาวัตถุท้องฟ้าที่ปล่อยรังสีเอ็กซ์ออกมาได้ เช่น หลุมดำ, ดาวนิวตรอน, ระบบดาวคู่, ดาวหาง, และดาวฤกษ์ รวมถึงดวงอาทิตย์</t>
  </si>
  <si>
    <t>กล้องโทรทรรศน์ที่ใช้ศึกษาช่วงคลื่นแสงที่ตามนุษย์มองเห็น (visible light) ได้
กล้องโทรทรรศน์ที่ใช้ศึกษาช่วงคลื่นวิทยุ (radio waves)
กล้องโทรทรรศน์ที่ใช้ศึกษาช่วงคลื่นอินฟราเรด (infrared) บางส่วน</t>
  </si>
  <si>
    <t>กล้องโทรทรรศน์ที่ใช้ศึกษาช่วงคลื่นรังสีแกมมา (gamma rays)
กล้องโทรทรรศน์ที่ใช้ศึกษาช่วงคลื่นรังสีเอกซ์ (X-rays)
กล้องโทรทรรศน์ที่ใช้ศึกษาช่วงคลื่นอัลตราไวโอเลต (ultraviolet)
กล้องโทรทรรศน์ที่ใช้ศึกษาช่วงคลื่นอินฟราเรดบางส่วน ที่ไม่สามารถสังเกตได้ดีบนโลกเนื่องจากบรรยากาศ</t>
  </si>
  <si>
    <t>ไม่สามารถทำได้ดีบนพื้นโลก เนื่องจากชั้นบรรยากาศของโลกดูดกลืนรังสีเอกซ์
จึงต้องใช้กล้องโทรทรรศน์อวกาศในการสังเกตการณ์ในช่วงคลื่นนี้</t>
  </si>
  <si>
    <t>หลักการทำงาน: ใช้ เลนส์นูน (Objective lens) เป็นตัวรวมแสงที่มาจากวัตถุไกล ๆ ให้หักเหและรวมกันเป็นจุดโฟกัส แล้วใช้ เลนส์ตา (Eyepiece) ขยายภาพนั้นให้ตาเรามองเห็น
ข้อดี: ภาพชัด สีไม่เพี้ยนมาก (ถ้าใช้เลนส์คุณภาพสูง), โครงสร้างปิดป้องกันฝุ่น
ข้อเสีย: ถ้าทำเลนส์ใหญ่จะหนักและแพงมาก, อาจเกิดความคลาดสี (Chromatic aberration</t>
  </si>
  <si>
    <t>หลักการทำงาน: ใช้ กระจกเว้า (Primary mirror) เป็นตัวสะท้อนและรวมแสงไปยังจุดโฟกัส แล้วใช้ กระจกเล็กหรือปริซึม เบี่ยงทางแสงไปยังเลนส์ตาขยายภาพ
ข้อดี: สร้างกระจกใหญ่ได้ง่ายกว่าเลนส์, ไม่มีความคลาดสี, ราคาถูกกว่ากล้องหักเหแสงที่มีขนาดเท่ากัน
ข้อเสีย: โครงสร้างเปิด อาจโดนฝุ่นหรือความชื้น, ต้องปรับแนวกระจกเป็นระยะ (Collimation)</t>
  </si>
  <si>
    <t>หลักการทำงาน: ผสมข้อดีของเลนส์และกระจก โดยใช้ เลนส์ เพื่อแก้ความคลาดและปรับทิศทางแสง และใช้ กระจก รวมแสง เช่น Schmidt-Cassegrain หรือ Maksutov-Cassegrain
ข้อดี: ขนาดกะทัดรัด, รวมแสงได้ดี, ใช้ได้ทั้งถ่ายภาพและสังเกตการณ์, ลดปัญหาความคลาด
ข้อเสีย: โครงสร้างซับซ้อนกว่า, ราคาแพงกว่ากล้องสะท้อนแสงล้วน</t>
  </si>
  <si>
    <t>กล้องโทรทรรศน์วิทยุศึกษา เช่น พัลชาร์ ควาซาร์</t>
  </si>
  <si>
    <t>เนบิวลาที่มีฝุ่นหนาแน่น , ดาวเคราะห์เกิดใหม่</t>
  </si>
  <si>
    <t>หลุมดำ, ดาวนิวตรอน, ระบบดาวคู่, ดาวหาง,ดาวฤกษ์ และดวงอาทิตย์]</t>
  </si>
  <si>
    <t>ไม่สามารถใช้กล้องโทรทรรศน์บนพื้นโลกศึกษา
วัตถุท้องฟ้าในช่วงรังสีเอ็กซ์ได้ เนื่องจากรังสีเอ็กซ์ส่วนใหญ่ถูกชั้นบรรยากาศของโลกดูดกลื่น
ไว้ ทำให้ไม่สามารถทะลุผ่านลงมาถึงพื้นโลกได้</t>
  </si>
  <si>
    <t>ใช้เลนส์รวมแสงจากวัตถุที่อยู่ไกลให้เกิดภาพจริง โดยเลนส์วัตถุทำหน้าที่หักเหและรวมแสงเข้าสู่เลนส์ตาเพื่อขยายภาพให้ใหญ่ขึ้น</t>
  </si>
  <si>
    <t>ใช้กระจกโค้งเป็นตัวสะท้อนและรวมแสงจากวัตถุเข้าสู่จุดโฟกัส แล้วส่งต่อไปยังเลนส์ตาหรือกล้องรับภาพเพื่อขยายภาพ</t>
  </si>
  <si>
    <t>ผสานการทำงานของเลนส์และกระจกโค้งร่วมกัน เพื่อให้ได้ภาพที่คมชัด ลดความคลาดสี และทำให้ตัวกล้องสั้นลงแต่ยังคงกำลังขยายสูง</t>
  </si>
  <si>
    <t>เนบิวลาก๊าซ</t>
  </si>
  <si>
    <t>เนบิวลา ดาวฤกษ์อายุน้อย</t>
  </si>
  <si>
    <t>ดาวเคราะห์ในระบบสุริยะ กระจุกดาว</t>
  </si>
  <si>
    <t>ดาวฤกษ์ร้อน</t>
  </si>
  <si>
    <t>คลื่นวิทยุ แสงที่ตามองเห็นได้</t>
  </si>
  <si>
    <t>รังสี-uv รังสี-x</t>
  </si>
  <si>
    <t>ไม่ เพราะ ชั้นบรรยากาศของโลกดูดรังสีเอ็กซ์ทั้งหมด ไม่สามารถผ่านมานังพื้นโลกได้</t>
  </si>
  <si>
    <t>ใช้เลนส์โค้งหักเหแสงรวมภาพให้ชัดเจน</t>
  </si>
  <si>
    <t>ใช้กระจกสะท้อนแสงรวมภาพ</t>
  </si>
  <si>
    <t>เลนส์บวกกระจก รวมแสงให้ภาพชัด</t>
  </si>
  <si>
    <t>พัลซาร์ ควาซาร์ กาแล็กซี ดวงอาทิตย์</t>
  </si>
  <si>
    <t>ดาวเกิดใหม่ เนบิวลามีฝุ่นหนาแน่น ดาวเคราะห์และดวงจันทร์</t>
  </si>
  <si>
    <t>ดวงจันทร์ ดาวฤกษ์ ดาวเคราะห์</t>
  </si>
  <si>
    <t xml:space="preserve">ดาวร้อนอุณหภูมิสูง ดวงอาทิตย์ ซูเปอร์โนวา กาแลกซีที่ก่อตัวดาวใหม่ ดาวฤกษ์ระยะสุดท้าย </t>
  </si>
  <si>
    <t>หลุมดำ ดาวนิวตรอน ซูเปอร์โนวา</t>
  </si>
  <si>
    <t>ช่วงคลื่นอินฟาเรด ช่วงคลื่นรังสีเอ็กซ์ ช่วงคลื่นรังสีแกมมา ช่วงคลื่นอัลตราไวโอเลต</t>
  </si>
  <si>
    <t>ไม่สามารถใช้กล้องโทรทรรศน์บนพื้นโลกศึกษาวัตถุที่ปล่อยรังสีเอกซ์ได้ ชั้นบรรยากาศของโลก ดูดซับรังสีเอกซ์ทั้งหมด ทำให้รังสีเอกซ์จากอวกาศไม่สามารถผ่านมาถึงพื้นโลกได้</t>
  </si>
  <si>
    <t>ใช้ เลนส์โค้ง หักเหแสงจากวัตถุไกลรวมเป็นภาพ แล้วขยายด้วยเลนส์ตาให้มองเห็นชัดเจน</t>
  </si>
  <si>
    <t>ใช้ กระจกโค้ง สะท้อนแสงจากวัตถุไกลรวมเป็นภาพ แล้วขยายด้วยเลนส์ตา</t>
  </si>
  <si>
    <t>ใช้ เลนส์และกระจกร่วมกัน รวมแสงและขยายภาพวัตถุท้องฟ้าให้ชั</t>
  </si>
  <si>
    <t>พัลซาร์ ซูเปอร์โนวา และวัตถุนอกระบบสุริยะ</t>
  </si>
  <si>
    <t>ดาวฤกษ์เกิดใหม่ และกาแล็กซี</t>
  </si>
  <si>
    <t>เนบิวลา กระจุกกาแล็กซี</t>
  </si>
  <si>
    <t>หลุมดำ ซุปเปอร์โนวา</t>
  </si>
  <si>
    <t xml:space="preserve">ช่วงคลื่นวิทยุ และอินฟาเรด </t>
  </si>
  <si>
    <t>อัลตราไวโอเลต X-ray</t>
  </si>
  <si>
    <t>ไม่ เพราะ ชั้นบรรยากาศของโลกจะดูดซับรังสีเอกซ์ ทำให้รังสีเอกซ์ไม่สามารถเดินทางลงมาถึงพื้นผิวโลกได้</t>
  </si>
  <si>
    <t>แสงเดินทางผ่านเลนส์รับแสง ( นูน ) ทำหน้าที่รวมแสงเขาสู่เลนส์ใกล้ตาทำให้เห็นภาพ</t>
  </si>
  <si>
    <t>แสงเดินทางมากระทบกับกระจกเว้า ( ปฐมภูมิ ) แล้วสะท้อนไปที่กระจกอีกบาน ( ทุติยภูมิ ) ที่จุดรวมแสงแล้วสะท้อนไปยังเลนส์ใกล้ตาเข้าสู่ตาเรา</t>
  </si>
  <si>
    <t>แสงเดินทางผ่านเลนส์แก้ความคลาดเคลื่อน แล้วไปสะท้อนที่กระจกเว้า ( ปฐมภูมิ ) แล้วสะท้อนไปที่กระจกอีกบาน ( ทุติยภูมิ ) ทำให้แสงสะท้อนเข้าเลนส์ใกล้ตาทำให้เกิดภาพ</t>
  </si>
  <si>
    <t>พัลซาร์, ก๊าซไฮโดรเจนในกาแล็กซี</t>
  </si>
  <si>
    <t>เนบิวลาที่มีฝุ่นหนาแน่น ดาวเคราะห์นอกระบบสุริย์ ดาวฤกษ์อายุน้อยที่กำลังเกิดใหม่</t>
  </si>
  <si>
    <t>ดาวเคราะห์, กาแล็กซี, เนบิวลา</t>
  </si>
  <si>
    <t>ดาวฤกษ์ร้อนจัด, เนบิวลาที่กำลังเกิดดาว, กาแล็กซีที่มีการก่อตัวดาวสูง</t>
  </si>
  <si>
    <t>หลุมดำ, ดาวนิวตรอน, ซูเปอร์โนวา</t>
  </si>
  <si>
    <t>คลื่นวิทยุ แสงที่มองเห็นได้</t>
  </si>
  <si>
    <t>อินฟราเรด อัลตราไวโอเลต รังสีเอกซ์</t>
  </si>
  <si>
    <t>ใช้เลนส์รวมแสง</t>
  </si>
  <si>
    <t xml:space="preserve">ใช้กระจกโค้งรวมแสง
</t>
  </si>
  <si>
    <t>ใช้ทั้งเลนส์และกระจกในการรวมแสง</t>
  </si>
  <si>
    <t>กลุ่มแก๊สที่รวมตัวกันเป็นรูปจาน</t>
  </si>
  <si>
    <t>คลื่นแสงที่มองเห็นด้วยตา และคลื่นวิทยุ</t>
  </si>
  <si>
    <t>รังสีอินฟราเรด,อัลตราไวโอเลต,รับสีเอกซ์,และรังสีแกมมา</t>
  </si>
  <si>
    <t>ไม่สามารถศึกษาได้ เำราะโลกดูดรังสีเอกซ์หมดแล้ว</t>
  </si>
  <si>
    <t xml:space="preserve">ใช้เลนส์โค้งนูนหักเหและรวมแสงจากวัตถุไปยังจุดโฟกัส แล้วใช้เลนส์ตาขยายภาพ
</t>
  </si>
  <si>
    <t xml:space="preserve">ใช้กระจกโค้งสะท้อนและรวมแสงไปยังจุดโฟกัส จากนั้นเลนส์ตาขยายภาพ
</t>
  </si>
  <si>
    <t xml:space="preserve">
ใช้ทั้งเลนส์และกระจกทำงานร่วมกัน เพื่อลดความคลาดสีและเพิ่มคุณภาพของภาพ
</t>
  </si>
  <si>
    <t>พัลซาร์, ควาซาร์, และ เมฆก๊าซไฮโดรเจน</t>
  </si>
  <si>
    <t>ดาวเคราะห์เกิดใหม่, เนบิวลาที่มีฝุ่นหนา, และ กาแล็กซีที่อยู่ไกลมาก</t>
  </si>
  <si>
    <t>ดาวฤกษ์, ดวงดาวใกล้เคียง, และ กาแล็กซี</t>
  </si>
  <si>
    <t>ดาวอายุน้อยร้อนจัด, ดาวยักษ์น้ำเงิน, และ เนบิวลาที่มีแก๊สร้อน</t>
  </si>
  <si>
    <t>หลุมดำ, ดาวนิวตรอน, และ ซูเปอร์โนวาที่ระเบิดรุนแรง</t>
  </si>
  <si>
    <t>เพิ่มกำลังแยกภาพ;ระบุตำแหน่งของวัตถุ;รวมแสงด้วยพื้นที่รับแสงที่มากกว่านัยน์ตามนุษย์</t>
  </si>
  <si>
    <t>คลื่นวิทยุ
แสงที่มองเห็นได้</t>
  </si>
  <si>
    <t>อินฟราเรด
อัลตราไวโอเลต
รังสีเอกซ์
รังสีแกมมา</t>
  </si>
  <si>
    <t>ไม่สามารถใช้บนพื้นโลกได้ เพราะ รังสีเอกซ์ถูกบรรยากาศโลกดูดกลืนทั้งหมด</t>
  </si>
  <si>
    <t>ใช้ เลนส์นูนรวมแสง เพื่อสร้างภาพที่ชัดเจน</t>
  </si>
  <si>
    <t>ใช้ กระจกโค้งสะท้อนแสง มารวมเป็นภาพ</t>
  </si>
  <si>
    <t>ใช้ ทั้งเลนส์และกระจก ร่วมกัน เพื่อรวมแสงและปรับคุณภาพภาพ</t>
  </si>
  <si>
    <t>พัสซาร์.ควาซาร์.เมฆก๊าซไฮโดนเจน</t>
  </si>
  <si>
    <t>ดาวเคราะห์เกิดใหม่เนบิวลาที่มีฝุ่นและกาแล็กซีที่อยู่ไกลมาก</t>
  </si>
  <si>
    <t>ดาวฤกษ์ดวงดาวใกล้เคียงและกาแล็กซี</t>
  </si>
  <si>
    <t>ดาวอายุน้อยร้อนจัดดาวยักษ์น้ำเงินและเนบิวลาที่มีแก๊สร้อน</t>
  </si>
  <si>
    <t>หลุมดำดาวนิวตรอนและซูเปอร์โนวาที่ระเบิดรุนแรง</t>
  </si>
  <si>
    <t>คลื่นวิทยุแสงที่มองเห็นได้</t>
  </si>
  <si>
    <t>อินฟราเรด
อัลตราไวโอเลต
รังสีเอ็ก
รังสีแกมมา</t>
  </si>
  <si>
    <t>ไม่สามารถใช่บนพื้นโลกได้เพราะรังสีเอ็กถูกบรรยากาศโลกดูดกลืนทั้งหมด</t>
  </si>
  <si>
    <t>ใช้เลนนูนเพื่อสร้างภาพที่ชัดเจน</t>
  </si>
  <si>
    <t>ใช้กระจกโค้งสะท้อนแสงเพื่อมารวมเป็นภาพ</t>
  </si>
  <si>
    <t>ใช้ทั้งเลนกระจกรวมกันเพื่อมารวมแสงและปรับคุณภาพภาพ</t>
  </si>
  <si>
    <t>ดาวเกิดใหม่ เนบิวลามีฝุ่นแน่น ดาวเคราะห์และดวงจันทร์</t>
  </si>
  <si>
    <t>ดาวร้อนอุณหภูมิสูง ดวงอาทิตย์ ซูเปอร์โนวา กาแลกซีที่ก่อตัวดาวใหม่ ดาวฤกษ์ระยะสุดท้าย</t>
  </si>
  <si>
    <t>ช่วงคลื่นแสงที่มองเห็นได้ ช่วงคลื่นวิทยุ</t>
  </si>
  <si>
    <t>ช่วงคลื่นอินฟาเรด ช่วงคลื่นรังสีเอ็กซ์ ช่วงคลื่นรังสีแกมมา ช่วงคลื่นรังสีอัลตราไวโอเลต</t>
  </si>
  <si>
    <t>ใช้ เลนส์โค้ง หักเหแสงจากวัตถไกลรวมเป็นภาพ
แล้วขยายด้วยเลนส์ตาให้มองเห็นชัดเจน</t>
  </si>
  <si>
    <t>ใช้ กระจกโค้ง สะท้อนแสงจากวัตถุไกลรวมเป็นภาพ
แล้วขยายด้วยเลนส์ตา</t>
  </si>
  <si>
    <t>ใช้ เลนส์และกระจกร่วมกัน รวมแสงและขยายภาพ
วัตถุท้องฟ้าให้ชัด</t>
  </si>
  <si>
    <t>กล้องโทรทรรศน์อวกาศสปิตเซอร์ (Spitzer Space Infrared telescope);กล้องโทรทรรศน์อวกาศฮับเบิล (Hubble Space telescope) ;กล้องโทรทรรศน์อวกาศเจมส์เวบบ์ (James Webb Space telescope)</t>
  </si>
  <si>
    <t>ใช้เลนส์โค้ง หักเหแสงจากวัตถุไกลรวมเป็นภาพแล้วขยายด้วยเลนส์ตาให้มองเห็นชัด</t>
  </si>
  <si>
    <t>ใช้กระจกโค้ง สะท้อนแสงจากวัตถุไกลรวมเป็นภาพแล้วขยายด้วยเลนส์ตา</t>
  </si>
  <si>
    <t>ใช้เลนส์และกระจกร่วมกัน รวมแสงและขยายภาพวัตถุท้องฟ้าให้ชัด</t>
  </si>
  <si>
    <t>ดาวเคราะห์เกิดใหม่เนบิวลาที่มีฝุ่นและกาแล็กซีที่
อยู่ไกลมาก</t>
  </si>
  <si>
    <t>ดาวฤกษ์ดวงดาวใกส้เคียงและคาแล็กซี</t>
  </si>
  <si>
    <t>อินฟราเรด
อัลตราไวโอเลต
รังสีเอ็ก
รังสีแกมม</t>
  </si>
  <si>
    <t>ม่สามารถใช่บนพื้นโลกได้เพราะรังสีเอ็กถูกบรรยากาศโลกดูดกลืนทั้งหมด</t>
  </si>
  <si>
    <t>ช้ทั้งเลนกระจกรวมกันเพื่อมารวมแสงและปรับ
คุณภาพภาพ
ย้อน</t>
  </si>
  <si>
    <t>กล้องโทรวิทยุศึกษา เช่น พีบซาร์ ควาซาร์ ก๊าสระหว่างดวงดาว</t>
  </si>
  <si>
    <t>เนบิวลา,ดาราจักร,ดาวฤกษ์ร้อน,และควอซาร์</t>
  </si>
  <si>
    <t>หลุมดำ,ดาวนิวตรอน,ระบบดาวคู่,ดาวหาง,ดาวฤกษ์ และดวงอาทิตย์</t>
  </si>
  <si>
    <t>คลื่นแสงที่ตามองเห็น,อินฟราเรดใกล้ และคลื่นวิทยุ</t>
  </si>
  <si>
    <t>รังสีอินฟราเรด,อัลตราไวโอเล็ต,รังสีเอ็กซ์ และรังสีแกมมา</t>
  </si>
  <si>
    <t>ไม่สามารถใช้กล้องโทรทรรศน์บนพื้นโลกศึกษาวัตถุท้องฟ้าในช่วงรังสีเอ็กซ์ได้เนื่องจากรังสีเอกซ์ส่วนใหญ่ถูกชั้นบรรยากาศของโลกดูดกลืนไว้ ทำให้ไม่สามารถทะลุผ่านลงมาถึงพื้นโลกได้</t>
  </si>
  <si>
    <t xml:space="preserve">การใช้เลนส์ในการหักเหแสงเพื่อให้เกิดการขยายภาพของวัตถุที่อยู่ไกลออกไป หลักการสำคัญคือการใช้เลนส์นูนสองชิ้น คือ เลนส์ใกล้วัตถุ (objective lens) และเลนส์ใกล้ตา (eyepiece) แสงจากวัตถุจะผ่านเลนส์ใกล้วัตถุ ซึ่งทำหน้าที่รวมแสงและสร้างภาพจริงหัวกลับ จากนั้นแสงจะผ่านเลนส์ใกล้ตา ซึ่งทำหน้าที่ขยายภาพนั้นให้ใหญ่ขึ้น ทำให้เราสามารถมองเห็นรายละเอียดของวัตถุได้ชัดเจนยิ่งขึ้น 
</t>
  </si>
  <si>
    <t>ใช้หลักการรวมแสงโดยใช้กระจกเงาเว้า (concave mirror) สะท้อนแสงจากวัตถุที่อยู่ไกล แล้วสะท้อนไปยังกระจกเงาอีกบานหนึ่ง (secondary mirror) เพื่อส่งไปยังเลนส์ใกล้ตา (eyepiece) เพื่อขยายภาพให้ใหญ่ขึ้นและมองเห็นได้ชัดเจน</t>
  </si>
  <si>
    <t>ใช้ทั้งหลักการสะท้อนแสงและหักเหแสง โดยรวมเอาข้อดีของกล้องโทรทรรศน์แบบหักเหแสงและแบบสะท้อนแสงเข้าด้วยกัน</t>
  </si>
  <si>
    <t xml:space="preserve">	•	พัลซาร์ (Pulsars)
	•	กาแล็กซีทางช้างเผือกและกาแล็กซีอื่น ๆ
	•	เมฆก๊าซไฮโดรเจน (HI regions)
	•	ควาซาร์ (Quasars)
</t>
  </si>
  <si>
    <t xml:space="preserve">	•	เนบิวลา (เช่น เนบิวลาม้าวิ่ง, เนบิวลานกอินทรี)
	•	ดาวฤกษ์ที่เพิ่งก่อตัว (Protostars)
	•	ดาวเคราะห์นอกระบบ (Exoplanets)
	•	กาแล็กซีอายุน้อยหรือที่อยู่ไกลมาก ๆ
</t>
  </si>
  <si>
    <t xml:space="preserve">	•	กาแล็กซีแอนโดรเมดา (Andromeda Galaxy)
	•	เนบิวลานกอินทรี (Eagle Nebula – เสาแห่งการก่อกำเนิดดาว)
	•	ดาวฤกษ์และกระจุกดาว
	•	ซูเปอร์โนวา
</t>
  </si>
  <si>
    <t xml:space="preserve">	•	ดาวฤกษ์ร้อนอุณหภูมิสูง (O-type, B-type stars)
	•	ดวงอาทิตย์ (การปลดปล่อยมวลและรังสี UV)
	•	เนบิวลาที่เปล่งรังสีจากไอออน
</t>
  </si>
  <si>
    <t xml:space="preserve">	•	หลุมดำ (Black holes)
	•	ดาวนิวตรอน (Neutron stars)
	•	ซูเปอร์โนวา (Supernova remnants เช่น Crab Nebula)
	•	กาแล็กซีที่มีหลุมดำมวลมหาศาล (Active Galactic Nuclei)
</t>
  </si>
  <si>
    <t xml:space="preserve">	•	คลื่นวิทยุ
	•	แสงที่ตามองเห็น
เพราะชั้นบรรยากาศโลกยอมให้สองช่วงนี้ผ่านเข้ามาได้</t>
  </si>
  <si>
    <t xml:space="preserve">	•	รังสีแกมมา (Gamma ray)
	•	รังสีเอกซ์ (X-ray)
	•	อัลตราไวโอเลต (UV)
	•	อินฟราเรด (Infrared)</t>
  </si>
  <si>
    <t>ไม่สามารถใช้ได้
➡️ เพราะ ชั้นบรรยากาศโลกดูดกลืนรังสีเอกซ์ไว้เกือบทั้งหมด ทำให้รังสีเอกซ์จากวัตถุท้องฟ้าไม่สามารถผ่านมาถึงพื้นโลกได้</t>
  </si>
  <si>
    <t>•	ใช้ เลนส์นูน เป็นตัวรวมแสง (Objective lens)
	•	แสงหักเหและโฟกัสที่จุดโฟกัส
	•	ข้อดี: ให้ภาพคมชัด, ดูง่าย, โครงสร้างค่อนข้างทน
	•	ข้อเสีย: เลนส์มีขนาดใหญ่ได้จำกัด, เกิดความคลาดสี (Chromatic aberration), เลนส์มีน้ำหนักมาก</t>
  </si>
  <si>
    <t>•	ใช้ กระจกเว้า เป็นตัวรวมแสง (Primary mirror)
	•	แสงสะท้อนมาที่จุดโฟกัส แล้วส่งไปยังเลนส์ตาหรือกล้องรับภาพ
	•	ข้อดี: สร้างกระจกได้ขนาดใหญ่, ไม่มีความคลาดสี, น้ำหนักเบากว่าเลนส์
	•	ข้อเสีย: ต้องปรับผิวกระจกให้แม่นยำ, ต้องบำรุงรักษามากกว่าเลนส์</t>
  </si>
  <si>
    <t xml:space="preserve">	•	ใช้ทั้ง เลนส์และกระจก ร่วมกัน
	•	ออกแบบมาเพื่อลดข้อเสียของกล้องหักเหและสะท้อน
	•	ข้อดี: ขนาดกะทัดรัด, ให้ภาพคุณภาพสูง, ลดความคลาดสีและความคลาดทรงกลม
	•	ข้อเสีย: โครงสร้างซับซ้อน, ราคาแพงกว่า
</t>
  </si>
  <si>
    <t>ดวงอาทิตย์ เมฆก๊าซ</t>
  </si>
  <si>
    <t>ดาวฤกษ์เกิดใหม่ กาแล็กซี่ต่างๆ</t>
  </si>
  <si>
    <t>สสารระหว่างดาว เนบิวลาดาวเคราะห์</t>
  </si>
  <si>
    <t>ศึกษานืวตรอน เศษซากของดาวฤกษ์</t>
  </si>
  <si>
    <t>คชื่นวิทยุ</t>
  </si>
  <si>
    <t>อินฟาเรด อัลต้าไวโอเล็ต รังสีเอ็กซ์</t>
  </si>
  <si>
    <t xml:space="preserve">ไม่สามารถใช้ได้เพราะ ชั้นบรรยากาศโลกดูดซับรังสีเอกซ์ (และรังสีแกมมา) ทำให้ไม่สามารถทะลุลงมาถึงพื้นโลกได้ ต้องส่งกล้องโทรทรรศน์ขึ้นไปสู่อวกาศ </t>
  </si>
  <si>
    <t>ใช้ เลนส์นูน เป็นตัวรวมแสง
แสงจากวัตถุผ่านเลนส์วัตถุ เกิดการ หักเห รวมแสงเลนส์ตา</t>
  </si>
  <si>
    <t>แสงจากวัตถุสะท้อนบนกระจกหลักไปยังจุดโฟกัสแช้วไปที่เลนส์ตา</t>
  </si>
  <si>
    <t>ใช้เลนส์กระจกร่วมกัน รวมท้องหักเหและสะท้อน</t>
  </si>
  <si>
    <t>ซูเปอร์โนวา และ กาแล็กซี</t>
  </si>
  <si>
    <t>ดาวฤกษ์ที่กำลังก่อตัว (ดาวฤกษ์ทารก), เนบิวลา (กลุ่มก๊าซและฝุ่น), กาแล็กซีที่อยู่ห่างไกล, หลุมดำ, วัตถุในระบบสุริยะ เช่น ดาวเคราะห์ ดาวหาง และดาวเคราะห์น้อย, และ วัตถุที่ถูกบดบังด้วยฝุ่น เช่นใจกลางกาแล็กซีที่มองไม่เห็นด้วยกล้องโทรทรรศน์แสงธรรมดา</t>
  </si>
  <si>
    <t>ดาวเคราะห์ (ดาวศุกร์, ดาวเสาร์, ดาวพฤหัสบดี), ดาวฤกษ์ (รวมถึงดาวฤกษ์ที่ก่อตัวในเนบิวลา), กาแล็กซี, และ เนบิวลา</t>
  </si>
  <si>
    <t>กลุ่มก๊าซร้อน, ซูเปอร์โนวา, ควอซาร์, กลุ่มดาวฤกษ์, และเนบิวลาที่มีการก่อตัวของดาวฤกษ์</t>
  </si>
  <si>
    <t>ดาวฤกษ์มวลมากที่เกิดซูเปอร์โนวา, ซากดาวฤกษ์จากซูเปอร์โนวา (ดาวนิวตรอน, ดาวแบนด์), หลุมดำ, กาแล็กซี, กลุ่มกาแล็กซี,กระจุกดาว, พัลซาร์, วัตถุเอกฐาน (Quasar), เนบิวลา, และดวงอาทิตย์ ที่ปล่อยรังสีเอ็กซ์ออกมาในปริมาณมาก.</t>
  </si>
  <si>
    <t>ช่วงคลื่น แสงที่มองเห็น และ ช่วงคลื่นวิทยุ</t>
  </si>
  <si>
    <t>อินฟราเรด (เช่น กล้องโทรทรรศน์อวกาศสปิตเซอร์และเจมส์ เวบบ์), แสงที่มองเห็นได้ และ อัลตราไวโอเลต (เช่น กล้องโทรทรรศน์อวกาศฮับเบิล), และ รังสีเอกซ์ (เช่น กล้องโทรทรรศน์อวกาศจันทรา)</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</si>
  <si>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เนื่องจากรังสีเอ็กซ์ไม่สามารถทะลุผ่านชั้นบรรยากาศของโลกได้</t>
  </si>
  <si>
    <t>กล้องโทรทรรศน์แบบหักเหแสง (Refracting Telescope) เป็นกล้องโทรทรรศน์ที่ใช้เลนส์ทำหน้าที่รับแสงและขยายภาพ โดยอาศัยหลักการหักเหแสง เมื่อแสงจากวัตถุผ่านเลนส์ใกล้วัตถุ (เลนส์นูน) เพื่อรวมแสงและสร้างภาพ จากนั้นภาพนั้นจะถูกส่งไปยังเลนส์ใกล้ตา (เลนส์ที่อยู่ใกล้ตา) ซึ่งทำหน้าที่ขยายภาพให้ใหญ่ขึ้น ก่อนจะเข้าสู่ดวงตาของผู้สังเกตการณ์</t>
  </si>
  <si>
    <t>วิธีใช้กล้องโทรทรรศน์แบบสะท้อนแสงคือ เลือกสถานที่มืดและมั่นคง จากนั้น จัดตำแหน่งกล้อง ให้ตรงกับวัตถุที่ต้องการดูโดยใช้กล้องหาตำแหน่ง ต่อมา ปรับโฟกัส โดยหมุนปุ่มโฟกัสจนกว่าภาพจะคมชัด และสุดท้าย มองผ่านเลนส์ใกล้ตา พร้อมกับปรับโฟกัสหรือจัดตำแหน่งกล้องตามต้องการเพื่อให้ได้ภาพที่คมชัดที่สุด</t>
  </si>
  <si>
    <t>กล้องโทรทรรศน์ชนิดผสม (Catadioptic Telescope) คือ กล้องโทรทรรศน์ที่อาศัยทั้งหลักการสะท้อนและการหักเหของแสง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ยังคงกำลังขยายดังเดิมและปรับแก้ความผิดเพี้ยนของภาพที่เกิดจากความคลาดทางความโค้งในกระจก</t>
  </si>
  <si>
    <t xml:space="preserve">กาแล็กซี ดาวฤกษ์ เนบิวลา ควาซาร์ พัลซาร์ ซูเปอร์โนวา และดาวเคราะห์ </t>
  </si>
  <si>
    <t>ดาวเคราะห์น้อย ดาวหาง ดาวเคราะห์นอกระบบสุริยะ เนบิวลา และกาแล็กซีที่อยู่ห่างไกล รวมถึง ฝุ่นดาวจักรราศี และ จานดาวเคราะห์ก่อนเกิด</t>
  </si>
  <si>
    <t>ดาวฤกษ์, เนบิวลา, กาแล็กซี, กระจุกดาว, ดาวเคราะห์ และดวงจันทร์</t>
  </si>
  <si>
    <t>เนบิวลาดาวเคราะห์ และ องค์ประกอบของสสารระหว่างกาแล็กซี รวมถึง ดาวฤกษ์อายุน้อยที่สว่างสดใส และ การก่อตัวของดาวฤกษ์ ในเนบิวลา</t>
  </si>
  <si>
    <t>หลุมดำ ดาวนิวตรอน ซูเปอร์โนวา ระบบดาวคู่ ดาวหาง ดวงอาทิตย์ และ นิวเคลียสกาแล็กซีที่ใช้งานอยู่</t>
  </si>
  <si>
    <t xml:space="preserve">คลื่นพลังงานสูงอย่างรังสีเอกซ์และรังสีแกมมา รวมถึงคลื่นอัลตราไวโอเลต </t>
  </si>
  <si>
    <t>รังสีแกมมา (Gamma Ray), รังสีเอกซ์ (X-Ray), อัลตราไวโอเลต (Ultraviolet), แสงที่ตามองเห็น (Visible Light), และ อินฟราเรด (Infrared)</t>
  </si>
  <si>
    <t>เป็นกล้องโทรทรรศน์ที่ใช้เลนส์ทำหน้าที่รับแสงและขยายภาพ</t>
  </si>
  <si>
    <t>•	พัลซาร์ (Pulsar)
	•	หลุมดำ (Black hole jets)
	•	กาแล็กซีทางช้างเผือก และกาแล็กซีอื่น ๆ ที่ปล่อยคลื่นวิทยุ</t>
  </si>
  <si>
    <t xml:space="preserve">เนบิวลาที่เต็มไปด้วยฝุ่น (Dust clouds, Nebulae)
	•	ดาวฤกษ์เกิดใหม่ (Protostar)
	•	ดาวเคราะห์นอกระบบ (Exoplanets)
</t>
  </si>
  <si>
    <t xml:space="preserve">กาแล็กซี (Galaxies)
	•	เนบิวลาต่าง ๆ (Nebulae เช่น Crab Nebula)
	•	ดาวฤกษ์ (Stars)
</t>
  </si>
  <si>
    <t>ดาวฤกษ์ร้อนอายุน้อย (Massive young stars)
	•	ซากซูเปอร์โนวา (Supernova remnants)
	•	แก๊สร้อนในกาแล็กซี</t>
  </si>
  <si>
    <t xml:space="preserve">ดาวนิวตรอน (Neutron stars)
แก๊สร้อนในกระจุกกาแล็กซี (Galaxy clusters)
</t>
  </si>
  <si>
    <t>แสงที่มองเห็นได้ (Visible light)
	•	คลื่นวิทยุ (Radio waves)</t>
  </si>
  <si>
    <t>อินฟราเรด (Infrared)
	•	อัลตราไวโอเลต (Ultraviolet)
	•	รังสีเอกซ์ (X-ray)
	•	รังสีแกมมา (Gamma-ray)</t>
  </si>
  <si>
    <t>ไม่สามารถใช้ได้
เพราะ ชั้นบรรยากาศโลกดูดซับรังสีเอกซ์ ไม่ให้ผ่านลงมาถึงพื้นโลก ดังนั้นจำเป็นต้องใช้ กล้องโทรทรรศน์อวกาศ เช่น Chandra X-ray Observatory</t>
  </si>
  <si>
    <t>หลักการทำงาน: ใช้ เลนส์วัตถุ (Objective lens) ขนาดใหญ่ทำหน้าที่หักเหและรวมแสงจากวัตถุท้องฟ้าไปยัง เลนส์ตา (Eyepiece) เพื่อขยายภาพ</t>
  </si>
  <si>
    <t>หลักการทำงาน: ใช้ กระจกโค้งเว้า (Primary mirror) สะท้อนและรวมแสงไปยังจุดโฟกัส จากนั้นมีกระจกเล็กสะท้อนเข้ากล้องตาหรือกล้องถ่ายภาพ</t>
  </si>
  <si>
    <t>หลักการทำงาน: ผสมผสานทั้ง เลนส์ และ กระจก โดยใช้กระจกโค้งเว้าเป็นตัวรวมแสง และเลนส์พิเศษช่วยแก้ความคลาด ทำให้ได้ภาพชัดเจน</t>
  </si>
  <si>
    <t>กล้องโทรทรรศน์อวกาศฮับเบิล (Hubble Space telescope) ;กล้องโทรทรรศน์อวกาศเจมส์เวบบ์ (James Webb Space telescope);กล้องโทรทรรศน์อวกาศสปิตเซอร์ (Spitzer Space Infrared telescope)</t>
  </si>
  <si>
    <t>ได้แก่ ดาวเคราะห์ (เช่น ดาวพฤหัสบดี ดาวเสาร์) ดาวฤกษ์ (เช่น ดวงอาทิตย์) เนบิวลา (กลุ่มแก๊สและฝุ่นในอวกาศ เช่น เนบิวลาอินทรี) และ กาแล็กซี (เช่น ดาราจักรทางช้างเผือก)</t>
  </si>
  <si>
    <t>กลุ่มก๊าซร้อน, ซูเปอร์โนวา, และควาซาร์</t>
  </si>
  <si>
    <t>ดาวฤกษ์มวลมากที่เกิดซูเปอร์โนวา, ซากดาวฤกษ์จากซูเปอร์โนวา (ดาวนิวตรอน, ดาวแบนด์), หลุมดำ, กาแล็กซี, กลุ่มกาแล็กซี,กระจุกดาว, พัลซาร์, วัตถุเอกฐาน (Quasar), เนบิวลา, และดวงอาทิตย์ ที่ปล่อยรังสีเอ็กซ์ออกมาในปริมาณมาก</t>
  </si>
  <si>
    <t>คลื่นแสง (แสงที่มองเห็น) คลื่นวิทยุ และ รังสีอินฟราเรด</t>
  </si>
  <si>
    <t>อินฟราเรด (เช่น กล้องโทรทรรศน์อวกาศสปิตเซอร์ และ เจมส์ เวบบ์), อัลตราไวโอเลต (เช่น กล้องโทรทรรศน์อวกาศฮับเบิล และ FUSE), และ รังสีเอกซ์ (เช่น กล้องโทรทรรศน์อวกาศจันทรา)</t>
  </si>
  <si>
    <t>ไม่สามารถใช้กล้องโทรทรรศน์บนพื้นโลกเพื่อศึกษาวัตถุในอวกาศที่ปล่อยรังสีเอกซ์ได้ เนื่องจากชั้นบรรยากาศของโลกดูดกลืนรังสีเอกซ์ ทำให้รังสีเอกซ์จากอวกาศไม่สามารถทะลุผ่านชั้นบรรยากาศลงมายังพื้นโลกได้</t>
  </si>
  <si>
    <t>เป็นเครื่องมือทางดาราศาสตร์ที่ใช้เลนส์ในการหักเหและรวมแสงเพื่อสร้างภาพวัตถุที่อยู่ไกลออกไป</t>
  </si>
  <si>
    <t>คือกล้องโทรทรรศน์ที่ใช้กระจกเงาโค้ง (กระจกปฐมภูมิ) ในการสะท้อนและรวบรวมแสงจากวัตถุ ทำให้เกิดเป็นภาพ</t>
  </si>
  <si>
    <t>เป็นกล้องโทรทรรศน์ที่ใช้หลักการทั้งการหักเหแสงและการสะท้อนแสงร่วมกัน โดยใช้กระจกโค้งทำหน้าที่รวมแสงและเลนส์ปรับแก้ภาพเพื่อแก้ไขความคลาดต่างๆ ของกระจก</t>
  </si>
  <si>
    <t>กาแล็กซี ดาวฤกษ์ เนบิวลา ควาซาร์ พัลซาร์ ซูเปอร์โนวา และดาวเคราะห์</t>
  </si>
  <si>
    <t xml:space="preserve">ดาวเคราะห์น้อย ดาวหาง ดาวเคราะห์นอกระบบสุริยะ </t>
  </si>
  <si>
    <t>ดาวฤกษ์, เนบิวลา, กาแล็กซี</t>
  </si>
  <si>
    <t>เนบิวลาดาวเคราะห์ และ องค์ประกอบของสสารระหว่างกาแล็กซี</t>
  </si>
  <si>
    <t>คลื่นพลังงานสูงอย่างรังสีเอกซ์และรังสีแกมมา รวมถึงคลื่นอัลตราไวโอเลต</t>
  </si>
  <si>
    <t xml:space="preserve">ใช้เลนส์นูน (convex lens) สองชุด เพื่อหักเหแสงและรวมแสงจากวัตถุที่อยู่ไกลให้มาอยู่ในจุดโฟกัส </t>
  </si>
  <si>
    <t>ใช้ กระจกเว้า (กระจกเงาปฐมภูมิ) ที่อยู่ก้นกล้อง ทำหน้าที่รวบรวมแสงจากวัตถุ แล้วสะท้อนแสงนั้นไปยัง กระจกเงาราบ (กระจกเงาทุติยภูมิ) ที่ติดตั้งในลำกล้อง เพื่อเบี่ยงเบนลำแสงให้เดินทางออกไปทางด้านข้างกล้อง ผ่าน เลนส์ตา ซึ่งทำหน้าที่ขยายภาพให้ผู้สังเกตมองเห็นได้ชัดเจน</t>
  </si>
  <si>
    <t>ใช้ทั้งเลนส์และกระจกร่วมกัน โดยรับแสงจากวัตถุแล้วสะท้อนแสงหลายครั้งในลำกล้องสั้น ทำให้ได้ความยาวโฟกัสสูงและความยาวลำกล้องสั้นลง</t>
  </si>
  <si>
    <t>หลุมดำ
กาเเล็กซีทางช้างเผือก</t>
  </si>
  <si>
    <t>ดาวฤกษ์เกิดใหม่
ดาวเคราะห์นอกระบบ</t>
  </si>
  <si>
    <t>เนบิวลาต่างๆ
ดาวฤกษ์</t>
  </si>
  <si>
    <t>ซากซูเปอร์โนวา
เเก๊สร้อนในกาเเล็กซี</t>
  </si>
  <si>
    <t>เเก๊สร้อนในกระจุกกาเเล็กซี</t>
  </si>
  <si>
    <t>อินฟาเรด
อัลตราไวโอเลต
เอกซ์
เเกมมา</t>
  </si>
  <si>
    <t>ไม่สามารถใช้ได้เพราะชั้นบรรยากาศโลกดูดซับรังสีเอกไม่ให้ผ่านลงมาถึงพื้นโลกแต่นั้นจำเป็นต้องใช้กล้องโทรทรรศน์อวกาศ</t>
  </si>
  <si>
    <t xml:space="preserve">เลนส์นูน เป็นตัวรวมแสง (objective lens) ทำหน้าที่หักเหและรวมแสงจากวัตถุท้องฟ้าไปยังจุดโฟกัส จากนั้นเลนส์ตา (eyepiece) จะขยายภาพที่เกิดขึ้น
</t>
  </si>
  <si>
    <t>กระจกโค้งเว้า (primary mirror) เป็นตัวสะท้อนและรวมแสงไปยังจุดโฟกัส แล้วส่งภาพต่อไปยังเลนส์ตาหรือกระจกเล็กอีกบาน (secondary mirror) เพื่อให้ผู้สังเกตมองเห็น</t>
  </si>
  <si>
    <t xml:space="preserve">ผสมผสานเลนส์และกระจก ทำงานร่วมกัน เช่น กล้อง Schmidt-Cassegrain หรือ Maksutov ใช้เลนส์โค้งบาง ๆ กับกระจกเว้า เพื่อแก้ปัญหาความคลาดและทำให้กล้องสั้นลง แต่ยังคงกำลังขยายสูง
</t>
  </si>
  <si>
    <t>กล้องโทรทรรศน์ช่วงคลื่นวิทยุสามารถศึกษาวัตถุท้องฟ้าได้หลากหลาย เช่น กาแล็กซี, พัลซาร์, ควอซาร์, ซูเปอร์โนวา, ดาวฤกษ์, และเนบิวลา รวมถึงการแผ่รังสีคลื่นวิทยุจาก ดาวเคราะห์ ด้วย วัตถุเหล่านี้สามารถเปล่งคลื่นวิทยุออกมาได้ ซึ่งเป็นส่วนหนึ่งของสเปกตรัมแม่เหล็กไฟฟ้าที่มีความยาวคลื่นมากกว่าแสงที่มองเห็นได้ และไม่สามารถมองเห็นได้ด้วยตาเปล่า</t>
  </si>
  <si>
    <t xml:space="preserve">กล้องโทรทรรศน์ช่วงคลื่นอินฟราเรดใช้ศึกษาวัตถุท้องฟ้าที่ถูกบดบังด้วยฝุ่นหรือก๊าซในอวกาศ ซึ่งปล่อยรังสีอินฟราเรดออกมา ตัวอย่างวัตถุท้องฟ้าที่ศึกษาได้แก่ ดาวฤกษ์เกิดใหม่, เนบิวลา (กลุ่มก๊าซและฝุ่น), กาแล็กซีที่อยู่ไกล, และดาวเคราะห์ในระบบสุริยะ เช่น ดาวเคราะห์น้อยและดาวหาง เนื่องจากวัตถุเหล่านี้มีความร้อนในตัวเอง จึงปล่อยรังสีอินฟราเรดออกมาและสามารถสังเกตได้ด้วยกล้องอินฟราเรด. </t>
  </si>
  <si>
    <t>ตัวอย่างวัตถุท้องฟ้าที่สามารถศึกษ าได้ด้วยกล้องโทรทรรศน์ช่วงคลื่นแสงที่มองเห็น ได้แก่ ดาวเคราะห์ (เช่น ดาวเสาร์ ดาวพฤหัสบดี), ดาวฤกษ์, กาแล็กซี, และ เนบิวลา เนื่องจากกล้องประเภทนี้จับแสงในช่วงความยาวคลื่น 400-700 นาโนเมตร ซึ่งเป็นช่วงที่สายตามนุษย์มองเห็น ทำให้สามารถสังเกตรายละเอียดต่างๆ ของวัตถุเหล่านี้ได้.</t>
  </si>
  <si>
    <t xml:space="preserve">วัตถุท้องฟ้าที่ศึกษาด้วยกล้องโทรทรรศน์ช่วงคลื่นอัลตราไวโอเลต (UV) ได้แก่ กลุ่มก๊าซร้อนใกล้ดาวฤกษ์, ซูเปอร์โนวา, ควาซาร์, ดาวฤกษ์, กาแล็กซี, และเนบิวลา เนื่องจากรังสี UV สามารถตรวจจับวัตถุที่มีอุณหภูมิสูงซึ่งปล่อยรังสี UV ออกมาได้ดีกว่าการมองเห็นด้วยตาเปล่า. </t>
  </si>
  <si>
    <t xml:space="preserve">วัตถุท้องฟ้าที่ศึกษาด้วยกล้องโทรทรรศน์รังสีเอ็กซ์ได้แก่ หลุมดำ, ดาวนิวตรอน, ซูเปอร์โนวา และดวงอาทิตย์ เนื่องจากวัตถุเหล่านี้ปล่อยพลังงานในรูปของรังสีเอ็กซ์ออกมา โดยเฉพาะหลุมดำและซูเปอร์โนวาที่อยู่ไกลมาก จะมีอุณหภูมิสูงและปล่อยรังสีเอ็กซ์ออกมาอย่างเข้มข้น ทำให้การศึกษาด้วยกล้องโทรทรรศน์รังสีเอ็กซ์จำเป็นต้องติดตั้งในอวกาศ เนื่องจากชั้นบรรยากาศโลกสามารถดูดกลืนรังสีเอ็กซ์ได้ </t>
  </si>
  <si>
    <t xml:space="preserve">กล้องโทรทรรศน์ที่ศึกษาจากบนโลกได้คือ กล้องโทรทรรศน์วิทยุ ซึ่งสามารถรับสัญญาณคลื่นวิทยุที่ทะลุผ่านชั้นบรรยากาศโลกได้ดี และ กล้องโทรทรรศน์เชิงแสง ที่รับช่วงคลื่นแสงที่มองเห็นได้ ส่วน คลื่นอินฟราเรดบางส่วน ก็สามารถตรวจจับได้บนโลก แต่จะมีข้อจำกัดเนื่องจากชั้นบรรยากาศ </t>
  </si>
  <si>
    <t xml:space="preserve">กล้องโทรทรรศน์อวกาศจะทำงานในช่วงคลื่นที่ แสงที่มองเห็น, อินฟราเรด, และอัลตราไวโอเลต, รวมถึง รังสีเอกซ์ ซึ่งเป็นช่วงคลื่นที่ชั้นบรรยากาศโลกดูดซับไว้. ตัวอย่างกล้องโทรทรรศน์อวกาศ ได้แก่ กล้องโทรทรรศน์อวกาศฮับเบิล (Hubble Space Telescope) ที่ทำงานในช่วงแสงที่มองเห็น อินฟราเรด และอัลตราไวโอเลต, กล้องโทรทรรศน์อวกาศจันทรา (Chandra X-ray Observatory) ที่ทำงานในช่วงรังสีเอกซ์, และกล้องโทรทรรศน์อวกาศเจมส์ เวบบ์ (James Webb Space Telescope) ที่ทำงานในช่วงอินฟราเรด. </t>
  </si>
  <si>
    <t xml:space="preserve">ไม่สามารถใช้กล้องโทรทรรศน์บนพื้นโลกเพื่อศึกษาวัตถุท้องฟ้าในช่วงรังสีเอกซ์ได้ เพราะชั้นบรรยากาศของโลกดูดซับรังสีเอกซ์เกือบทั้งหมด ทำให้อุปกรณ์ที่อยู่บนพื้นผิวโลกไม่สามารถตรวจจับรังสีนี้ได้ ดังนั้น กล้องโทรทรรศน์รังสีเอกซ์จึงต้องติดตั้งบนอวกาศเพื่อหลีกเลี่ยงชั้นบรรยากาศและสังเกตการณ์วัตถุท้องฟ้าในย่านความยาวคลื่นนี้. 
</t>
  </si>
  <si>
    <t xml:space="preserve">กล้องโทรทรรศน์แบบหักเหแสง (Refracting Telescope) คือกล้องโทรทรรศน์ที่ใช้ เลนส์ ในการหักเหและรวมแสงเพื่อสร้างภาพของวัตถุที่อยู่ไกล เช่น ดวงจันทร์และดาวเคราะห์ เป็นกล้องประเภทแรกๆ ที่ถูกคิดค้นขึ้น โดยมีข้อดีคือโครงสร้างแข็งแรง ทนทาน พกพาสะดวก และไม่ต้องบำรุงรักษามากนัก แต่มีข้อจำกัดคือเลนส์ขนาดใหญ่มักมีน้ำหนักมากและมีราคาแพง รวมถึงอาจเกิดปัญหา ความคลาดสี ทำให้ภาพสีไม่คมชัด. </t>
  </si>
  <si>
    <t xml:space="preserve">กล้องโทรทรรศน์แบบสะท้อนแสง (Reflecting Telescope) คือ กล้องโทรทรรศน์ที่ใช้กระจกเงาโค้ง (กระจกปฐมภูมิ) หนึ่งชิ้นหรือมากกว่านั้นในการสะท้อนแสงจากวัตถุเพื่อให้เกิดเป็นภาพ คิดค้นโดย เซอร์ ไอแซก นิวตัน เพื่อแก้ปัญหาความคลาดสีของกล้องแบบหักเหแสง ข้อดีของกล้องแบบสะท้อนแสงคือ สามารถสร้างให้มีขนาดหน้ากล้องใหญ่มาก ๆ ได้ ทำให้รวมแสงได้ดีกว่า เหมาะกับการสังเกตวัตถุที่จางมาก เช่น เนบิวลาและกาแล็กซี และยังสามารถใช้สำรวจคลื่นแม่เหล็กไฟฟ้าได้หลากหลายกว่า </t>
  </si>
  <si>
    <t xml:space="preserve">กล้องโทรทรรศน์แบบผสม (Catadioptric Telescope) เป็นกล้องที่ใช้ทั้งเลนส์และกระจกเงาทำงานร่วมกัน โดยใช้กระจกเงาเป็นส่วนประกอบหลักในการรวมแสงและเลนส์ (หรือกระจก) เป็นส่วนประกอบเสริมในการแก้ไขความคลาดทรงกลม ทำให้ได้กล้องที่มีลำกล้องสั้น กะทัดรัด แต่มีระยะโฟกัสยาว ซึ่งเหมาะสำหรับการสังเกตวัตถุท้องฟ้าหลายประเภท เช่น ดาวเคราะห์ ดาวคู่ และวัตถุอื่น ๆ ชนิดที่นิยมคือ Schmidt–Cassegrain (SCT) และ Maksutov–Cassegrain (Mak) </t>
  </si>
  <si>
    <t>ดาวฤกษ์, กาแล็กซี, ควาซาร์, พัลซาร์, ดาวเคราะห์, ซูเปอร์โนวา และเนบิวลา</t>
  </si>
  <si>
    <t>ดาวเคราะห์น้อย ดาวหาง ดาวเคราะห์นอกระบบสุริยะ ดาวฤกษ์ เนบิวลา จานดาวเคราะห์ก่อนเกิด</t>
  </si>
  <si>
    <t>ดาวเคราะห์ ดาวฤกษ์ เนบิวลา กระจุกดาว และกาแล็กซี</t>
  </si>
  <si>
    <t>ระบุตำแหน่งของวัตถุ</t>
  </si>
  <si>
    <t>รังสีแกมมา (Gamma Ray), รังสีเอกซ์ (X-Ray), อัลตราไวโอเลต (Ultraviolet), แสงที่ตามองเห็น (Visible Light), และ อินฟราเรด (Infrared</t>
  </si>
  <si>
    <t xml:space="preserve">เป็นกล้องโทรทรรศน์ที่ใช้เลนส์ทำหน้าที่รับแสงและขยายภาพ โดยอาศัยหลักการหักเหแสง เมื่อแสงจากวัตถุผ่านเลนส์ใกล้วัตถุ (เลนส์นูน) เพื่อรวมแสงและสร้างภาพ จากนั้นภาพนั้นจะถูกส่งไปยังเลนส์ใกล้ตา (เลนส์ที่อยู่ใกล้ตา) ซึ่งทำหน้าที่ขยายภาพให้ใหญ่ขึ้น ก่อนจะเข้าสู่ดวงตาของผู้สังเกตการณ์ </t>
  </si>
  <si>
    <t>กล้องโทรทรรศน์ที่ใช้กระจกเงาโค้ง (ส่วนใหญ่เป็นกระจกเว้า) เป็นส่วนประกอบหลักในการรวบรวมแสงเพื่อสร้างภาพวัตถุ แทนการใช้เลนส์หักเหแสง</t>
  </si>
  <si>
    <t xml:space="preserve">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 (Corrector Plate) ที่หน้ากล้องเพื่อแก้ไขความคลาดทรงกลมของกระจกเงา </t>
  </si>
  <si>
    <t xml:space="preserve">	•	พัลซาร์
	•	ควาซาร์
	•	กาแล็กซี
	•	ก๊าซไฮโดรเจน (เส้น 21 ซม.)
	•	เนบิวลาปู
	•	ดวงอาทิตย์
	•	รังสีไมโครเวฟพื้นหลัง (CMB)</t>
  </si>
  <si>
    <t xml:space="preserve">
	•	ดาวฤกษ์อายุน้อยและดาวฤกษ์ที่ถูกฝุ่นปกคลุม
	•	กาแล็กซีที่มีการก่อตัวดาวสูง
	•	ดาวเคราะห์ และดาวเคราะห์นอกระบบ</t>
  </si>
  <si>
    <t xml:space="preserve">	•	ดาวฤกษ์
	•	ดวงจันทร์
	•	ดาวเคราะห์
	•	กาแล็กซี
	•	เนบิวลา</t>
  </si>
  <si>
    <t xml:space="preserve">	•	ดวงอาทิตย์และดาวฤกษ์ร้อน
	•	เนบิวลาร้อน (เช่น เนบิวลาปลาโลมา)
	•	กาแล็กซีที่กำลังก่อตัวดาว
	•	หลุมดำมวลยวดยิ่งและดิสก์สะสมมวล</t>
  </si>
  <si>
    <t>ได้แก่
	•	หลุมดำและดิสก์สะสมมวล
	•	ดาวนิวตรอน และพัลซาร์
	•	ซากซูเปอร์โนวา (เช่น เนบิวลาปู)</t>
  </si>
  <si>
    <t>ได้แก่
	•	ช่วงแสงที่มองเห็นได้ (Visible light)
	•	ช่วงคลื่นวิทยุ (Radio wave)</t>
  </si>
  <si>
    <t>เช่น
	•	อินฟราเรด (เช่น James Webb Space Telescope, Spitzer)
	•	อัลตราไวโอเลต (เช่น GALEX, Hubble ก็ใช้ได้บางส่วน)
	•	รังสีเอ็กซ์ (เช่น Chandra X-ray Observatory)
	•	รังสีแกมมา (เช่น Fermi Gamma-ray Space Telescope)</t>
  </si>
  <si>
    <t>ไม่สามารถใช้กล้องโทรทรรศน์รังสีเอกซ์บนพื้นโลกได้ ✅
เพราะ ชั้นบรรยากาศโลกดูดกลืนรังสีเอกซ์เกือบทั้งหมด ไม่ให้ผ่านลงมาถึงพื้นผิวโลก จึงต้องส่งกล้องโทรทรรศน์ขึ้นสู่อวกาศเพื่อทำการศึกษา</t>
  </si>
  <si>
    <t>กล้องโทรทรรศน์แบบหักเหแสง
	•	ใช้เลนส์นูนรวมแสงเป็นภาพ
	•	ส่วนประกอบหลัก: เลนส์วัตถุ + เลนส์ตา
	•	เหมาะกับดูดวงจันทร์ ดาวเคราะห์
	•	ข้อจำกัด: เลนส์ใหญ่หนัก มีความคลาดสี</t>
  </si>
  <si>
    <t>กล้องโทรทรรศน์แบบสะท้อนแสง
	•	ใช้ กระจกโค้ง สะท้อนแสงรวมเป็นภาพ
	•	ส่วนประกอบหลัก: กระจกวัตถุ (Primary mirror) และ เลนส์ตา/กระจกรอง (Eyepiece/Secondary mirror)
	•	เหมาะกับดูดาวฤกษ์ กาแล็กซี และวัตถุไกล ๆ
	•	ข้อดี: ทำกระจกขนาดใหญ่ได้ง่าย ไม่มีความคลาดสีเหมือนเลนส์</t>
  </si>
  <si>
    <t>กล้องโทรทรรศน์แบบผสม (Catadioptric Telescope)
	•	ใช้ เลนส์และกระจกผสมกัน เพื่อรวมแสงเป็นภาพ
	•	รวมข้อดีของกล้องแบบหักเหแสงและสะท้อนแสง
	•	เหมาะกับดูดาวเคราะห์ ดาวฤกษ์ และวัตถุท้องฟ้าไกล
	•	ข้อดี: ภาพคมชัด ลดความคลาดสี และกระจกขนาดใหญ่ทำง่ายกว่าเลนส์ใหญ่</t>
  </si>
  <si>
    <t>ดาวฤกษ์, กาแล็กซี, ควาซาร์, พัลซาร์, ซูเปอร์โนวา, เนบิวลา และดาวเคราะห์</t>
  </si>
  <si>
    <t>เนบิวลาดาวเคราะห์ และ สสารระหว่างดวงดาว</t>
  </si>
  <si>
    <t>รังสีแกมมา รังสีเอกซ์  อัลตราไวโอเลต  แสงที่ตามองเห็น และ อินฟราเรด</t>
  </si>
  <si>
    <t>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 โดยทั่วไป</t>
  </si>
  <si>
    <t xml:space="preserve">เนบิวลาดาวเคราะห์ และ องค์ประกอบของสสารระหว่างกาแล็กซี รวมถึง ดาวฤกษ์อายุน้อยที่สว่างสดใส และ การก่อตัวของดาวฤกษ์ ในเนบิวลา. </t>
  </si>
  <si>
    <t>แสงจากวัตถุจะถูกรวมโดยเลนส์ใกล้วัตถุ ทำให้เกิดภาพจริงหัวกลับ จากนั้นเลนส์ใกล้ตาจะขยายภาพที่ได้จากเลนส์ใกล้วัตถุ ทำให้ผู้สังเกตเห็นภาพที่ขยายใหญ่ขึ้น</t>
  </si>
  <si>
    <t>ใช้ กระจกเงาเว้า (primary mirror) ที่ท้ายลำกล้องรับแสงจากวัตถุ แล้วสะท้อนแสงไปที่ กระจกเงาทุติยภูมิ (secondary mirror) ซึ่งเป็นกระจกราบเล็กๆ ติดตั้งในลำกล้อง เพื่อเบนแสงออกไปที่ เลนส์ตา (eyepiece) ด้านข้างลำกล้อง ทำให้เกิดภาพขยาย.</t>
  </si>
  <si>
    <t>โดยใช้ทั้งกระจกและเลนส์ร่วมกัน โดยแสงจะตกกระทบกระจกหลัก (กระจกเว้า) ที่ท้ายกล้องก่อน จากนั้นแสงจะถูกสะท้อนไปยังกระจกทุติยภูมิ (กระจกนูน) และทะลุผ่านช่องตรงกลางของกระจกหลักไปยังเลนส์ใกล้ตา ในขณะเดียวกัน แผ่นเลนส์ปรับแก้ภาพที่ปากลำกล้องจะทำหน้าที่แก้ไขความคลาดของภาพที่เกิดจากกระจก เพื่อให้ได้ภาพที่คมชัดยิ่งขึ้น และช่วยให้กล้องมีลำกล้องสั้นลงแต่ให้กำลังขยายสูง</t>
  </si>
  <si>
    <t xml:space="preserve">หลุมดำมวลยิ่งยวด (Supermassive Black Holes)
พัลซาร์ (Pulsars) </t>
  </si>
  <si>
    <t xml:space="preserve">ดาวฤกษ์และดาวเคราะห์ที่กำลังก่อตัว 
กาแล็กซีในยุคแรกเริ่มของเอกภพ </t>
  </si>
  <si>
    <t xml:space="preserve">เนบิวลา (Nebulae) 
กาแล็กซี (Galaxies) </t>
  </si>
  <si>
    <t xml:space="preserve">เนบิวลา 
ดาวฤกษ์อายุน้อยและร้อนจัด </t>
  </si>
  <si>
    <t xml:space="preserve">ซุปเปอร์โนวา (Supernova remnants) 
ดาวนิวตรอน (Neutron stars) 
หลุมดำ (Black holes) </t>
  </si>
  <si>
    <t xml:space="preserve">คลื่นวิทยุ (Radio Waves) 
คลื่นแสงที่มองเห็นได้ (Visible Light) </t>
  </si>
  <si>
    <t xml:space="preserve">​รังสีแกมมา (Gamma Rays) ​รังสีเอกซ์ (X-rays) ​รังสีอัลตราไวโอเลต (Ultraviolet) ​รังสีอินฟราเรด (Infrared) </t>
  </si>
  <si>
    <t xml:space="preserve">ไม่สามารถใช้กล้องโทรทรรศน์บนพื้นโลกได้
​เพราะ: 
​เนื่องจากชั้นบรรยากาศของโลกจะ ดูดซับรังสีเอกซ์ ไว้ทั้งหมด ทำให้รังสีเอกซ์ไม่สามารถเดินทางมาถึงพื้นผิวโลกได้เลย ดังนั้น การจะศึกษาวัตถุที่ปล่อยรังสีเอกซ์ออกมา เช่น หลุมดำ, ดาวนิวตรอน, หรือซากซุปเปอร์โนวา จึงจำเป็นต้องใช้ กล้องโทรทรรศน์อวกาศ ที่โคจรอยู่นอกชั้นบรรยากาศของโลก เช่น กล้องโทรทรรศน์อวกาศจันทรา (Chandra X-ray Observatory)
</t>
  </si>
  <si>
    <t xml:space="preserve">กล้องโทรทรรศน์ประเภทนี้ใช้ เลนส์ ในการรวมแสง โดยมีเลนส์นูนขนาดใหญ่ (เรียกว่าเลนส์วัตถุ) ทำหน้าที่หักเหแสงที่มาจากวัตถุที่อยู่ไกลออกไปให้มารวมกันที่จุดโฟกัส จากนั้นเลนส์อีกตัว (เรียกว่าเลนส์ตา) จะขยายภาพที่จุดโฟกัสนั้นให้ตามองเห็นได้ </t>
  </si>
  <si>
    <t xml:space="preserve">กล้องโทรทรรศน์ประเภทนี้ใช้ กระจกเงาโค้งเว้า (เรียกว่ากระจกเงาหลัก) ในการรวมแสง โดยกระจกเว้าจะสะท้อนแสงที่มาจากวัตถุให้มารวมกันที่จุดโฟกัส จากนั้นกระจกเงารองขนาดเล็กจะสะท้อนแสงต่อไปยังเลนส์ตาเพื่อขยายภาพ กล้องแบบนี้มีขนาดกะทัดรัดกว่าและไม่มีปัญหาเรื่องความคลาดสี </t>
  </si>
  <si>
    <t xml:space="preserve">กล้องโทรทรรศน์แบบผสมเป็นการนำข้อดีของทั้งแบบหักเหและแบบสะท้อนแสงมารวมกัน โดยใช้ทั้ง กระจกเงา และ เลนส์ ในการรวมแสงและแก้ไขความคลาดของภาพ ทำให้ได้กล้องโทรทรรศน์ที่มีขนาดสั้นแต่มีทางยาวโฟกัสยาว ซึ่งเหมาะสำหรับการถ่ายภาพดาราศาสตร์
</t>
  </si>
  <si>
    <t>กาแล็กซี ซุปเปอร์โนวา ดาวเคราะห์</t>
  </si>
  <si>
    <t>เนบิวลาและบริเวณก่อกำเนิดดาวฤกษ์เป็นต้น</t>
  </si>
  <si>
    <t>ดาวเคราะห์ เช่น ดาวเสาร์ ดาวอังคาร, ดาวฤกษ์ เช่น ดวงอาทิตย์, เนบิวลา เช่น เนบิวลาอินทรี
,กาแล็กเป็นต้น</t>
  </si>
  <si>
    <t>ดาวฤกษ์ที่มีอุณหภูมิสูง, สสารระหว่างกาแล็กซี, และองค์ประกอบของ เนบิวลาดาวเคราะห์</t>
  </si>
  <si>
    <t>รังสีแกมมา รังสีเอ็กซ์ อัลตราไวโอเลต และคลื่นอินฟราเรด</t>
  </si>
  <si>
    <t>รังสีแกมมา (Gamma Ray), รังสีเอกซ์ (X-Ray), อัลตราไวโอเลต (Ultraviolet), แสงที่ตามองเห็น (Visible Light), และ อินฟราเรด (Infrared)</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</si>
  <si>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เนื่องจากรังสีเอ็กซ์ไม่สามารถทะลุผ่านชั้นบรรยากาศของโลกได้ </t>
  </si>
  <si>
    <t xml:space="preserve">เป็นกล้องโทรทรรศน์ที่ใช้เลนส์ทำหน้าที่รับแสงและขยายภาพ โดยอาศัยหลักการหักเหแสง เมื่อแสงจากวัตถุผ่านเลนส์ใกล้วัตถุ (เลนส์นูน) เพื่อรวมแสงและสร้างภาพ จากนั้นภาพนั้นจะถูกส่งไปยังเลนส์ใกล้ตา (เลนส์ที่อยู่ใกล้ตา) ซึ่งทำหน้าที่ขยายภาพให้ใหญ่ขึ้น ก่อนจะเข้าสู่ดวงตาของผู้สังเกตการณ์ 
</t>
  </si>
  <si>
    <t>พัลซาร์ (Pulsar)</t>
  </si>
  <si>
    <t>เมฆฝุ่นและก๊าซ (Dust and gas clouds / Molecular clouds)</t>
  </si>
  <si>
    <t>ดาวฤกษ์ที่ร้อนมาก (Hot stars)</t>
  </si>
  <si>
    <t>หลุมดำ (Black holes)</t>
  </si>
  <si>
    <t>แสงที่ตามองเห็นได้ (Visible light) → ตัวอย่าง: กล้องโทรทรรศน์ภาคพื้นดิน เช่น Keck Observatory</t>
  </si>
  <si>
    <t xml:space="preserve">	อัลตราไวโอเลต (UV) → เช่น Hubble Space Telescope</t>
  </si>
  <si>
    <t xml:space="preserve">	ใช้ เลนส์นูน (Convex lens) เป็นอุปกรณ์หลักในการ รวมแสงและโฟกัสภาพ
	•	แสงจากวัตถุผ่านเลนส์หลัก → ถูกหักเห → รวมที่จุดโฟกัส → ขยายภาพด้วยเลนส์ตา (Eyepiece)</t>
  </si>
  <si>
    <t>ลักษณะและหลักการทำงาน:
	•	ใช้ กระจกโค้ง (Concave mirror) เป็นอุปกรณ์หลักในการ สะท้อนแสงและรวมแสง
	•	แสงจากวัตถุ → กระทบกระจกโค้ง → สะท้อนมาที่จุดโฟกัส → ขยายภาพด้วยเลนส์ตา (Eyepiece)</t>
  </si>
  <si>
    <t>ลักษณะและหลักการทำงาน:
	•	ใช้ ทั้งเลนส์และกระจก ร่วมกันในการ รวมแสงและโฟกัสภาพ
	•	แสงจากวัตถุ → ผ่านเลนส์แก้ความคลาดสี (Corrector lens) → สะท้อนจากกระจกโค้ง → รวมที่จุดโฟกัส → ขยายด้วยเลนส์ตา (Eyepiece)</t>
  </si>
  <si>
    <t>ดาวฤกษ์ กาแล็กซี พัลซาร์</t>
  </si>
  <si>
    <t>ดาวเคราะห์น้อย ดาวหาง ดาวเคราะห์นอกระบบสุริยะ</t>
  </si>
  <si>
    <t>ดาวเคราะห์ เช่น ดาวอังคาร ดาวเสาร์ ดาวฤกษ์ ในกาแล็กซีของเรา</t>
  </si>
  <si>
    <t>หลุมดำ ดาวนิวตรอน ซูเปอร์โนวา ระบบดาวคู่</t>
  </si>
  <si>
    <t>รังสีแกมมา รังสีเอกซ์ อัลตราไวโอเลต</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</si>
  <si>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t>
  </si>
  <si>
    <t xml:space="preserve">การรวมแสงที่หักเหผ่านเลนส์นูนสองชุด คือ เลนส์ใกล้วัตถุ และเลนส์ใกล้ตา เลนส์ใกล้วัตถุจะรวมแสงจากวัตถุที่อยู่ไกลออกไป ทำให้เกิดภาพจริงหัวกลับที่ระยะโฟกัสของเลนส์ จากนั้นเลนส์ใกล้ตาจะทำหน้าที่ขยายภาพที่ได้ ทำให้เราสามารถมองเห็นวัตถุได้ชัดเจนและใหญ่ขึ้น </t>
  </si>
  <si>
    <t xml:space="preserve">ใช้กระจกเว้า เป็นหลักในการรวมแสงจากวัตถุที่อยู่ไกล แล้วสะท้อนไปยังกระจกอีกบานหนึ่ง ซึ่งอาจเป็นกระจกเงาราบหรือกระจกเว้าอีกเช่นกัน จากนั้นแสงจะถูกส่งไปยังเลนส์ใกล้ตา เพื่อขยายภาพให้ผู้สังเกตเห็นได้ชัดเจนยิ่งขึ้น </t>
  </si>
  <si>
    <t>ใช้ทั้งกระจกและเลนส์เพื่อรวมแสงและสร้างภาพ โดยลำแสงจะสะท้อนหลายครั้งในกล้อง ทำให้ลำกล้องสั้นลงและได้กำลังขยายสูง พร้อมกันนั้นเลนส์ปรับแก้ที่อยู่ด้านหน้าจะช่วยแก้ไขความผิดเพี้ยนของภาพที่เกิดจากความโค้งของกระจก</t>
  </si>
  <si>
    <t>ดาวพฤหัสบดี</t>
  </si>
  <si>
    <t>ดาวฤกษ์ที่อุณหภูมิต่ำ, บริเวณที่ดาวฤกษ์ก่อตัว (เนบิวลา), สสารระหว่างดาว, ดาวหาง, และดาวเคราะห์น้อย</t>
  </si>
  <si>
    <t>ดวงจันทร์ (เพื่อสังเกตพื้นผิว), ดาวเคราะห์ (เช่น ดาวอังคาร, ดาวพฤหัสบดี), กระจุกดาว (เช่น กระจุกดาวเปิด, กระจุกดาวทรงกลม) และ กาแล็กซี (เช่น กาแล็กซีแอนโดรมีดา)</t>
  </si>
  <si>
    <t>ซากซูเปอร์โนวา, ดาวที่มีอุณหภูมิสูง, ควอซาร์, สสารระหว่างกาแล็กซี, และ องค์ประกอบของเนบิวลาดาวเคราะห์</t>
  </si>
  <si>
    <t>ดาวนิวตรอน, หลุมดำ, และ ซากดาวฤกษ์ที่เกิดจากซูเปอร์โนวา</t>
  </si>
  <si>
    <t>เป็นกล้องโทรทรรศน์ที่ใช้เลนส์ทำหน้าที่รับแสงและขยายภาพ โดยอาศัยหลักการหักเหแสง เมื่อแสงจากวัตถุผ่านเลนส์ใกล้วัตถุ (เลนส์นูน) เพื่อรวมแสงและสร้างภาพ จากนั้นภาพนั้นจะถูกส่งไปยังเลนส์ใกล้ตา (เลนส์ที่อยู่ใกล้ตา) ซึ่งทำหน้าที่ขยายภาพให้ใหญ่ขึ้น ก่อนจะเข้าสู่ดวงตาของผู้สังเกตการณ์</t>
  </si>
  <si>
    <t>ดาวเคราะห์น้อย ดาวหาง ดาวเคราะห์นอกระบบสุริยะ ดาวฤกษ์ เนบิวลา จานดาวเคราะห์ก่อนเกิด และกาแล็กซีที่อยู่ห่างไกล</t>
  </si>
  <si>
    <t xml:space="preserve">ดาวเคราะห์ (เช่น ดาวอังคาร ดาวเสาร์) ดาวฤกษ์ (ในกาแล็กซีของเรา) กาแล็กซี </t>
  </si>
  <si>
    <t>คลื่นพลังงานสูง รังสีเอกซ์และรังสีแกมมา รวมถึงคลื่นอัลตราไวโอเลต</t>
  </si>
  <si>
    <t xml:space="preserve">รังสีแกมมา รังสีเอกซ์ อัลตราไวโอเลต  แสงที่ตามองเห็น และ อินฟราเนด </t>
  </si>
  <si>
    <t xml:space="preserve">ใช้เลนส์นูน  สองชุด เพื่อหักเหแสงและรวมแสงจากวัตถุที่อยู่ไกลให้มาอยู่ในจุดโฟกัส </t>
  </si>
  <si>
    <t xml:space="preserve">ใช้ กระจกเงาเว้า (กระจกปฐมภูมิ) ที่ส่วนท้ายของกล้องเพื่อรวบรวมแสงจากวัตถุท้องฟ้า แล้วส่งแสงที่รวมกันนี้ไปที่ กระจกเงาทุติยภูมิ ที่มีลักษณะเป็นกระจกราบ เพื่อสะท้อนแสงเบี่ยงเบนแนวออกไปยัง เลนส์ตา เพื่อขยายภาพให้เรามองเห็นรายละเอียดได้ </t>
  </si>
  <si>
    <t xml:space="preserve">แสงจากวัตถุจะผ่านเลนส์ปรับแก้ (Corrector Plate) ที่ปากลำกล้อง แล้วสะท้อนกลับไปมาด้วยกระจกหลายบาน ทำให้แสงมีความยาวโฟกัสสูงในลำกล้องที่สั้นลง และส่งภาพที่แก้ไขความเบี้ยวแล้วไปยังเลนส์ตา </t>
  </si>
  <si>
    <t>ดาวเคราะห์ ดาวฤกษ์ กาแล็กซี  กระจุกดาว  เนบิวลา  และ ดาวหาง</t>
  </si>
  <si>
    <t>เนบิวลาดาวเคราะห์ และ องค์ประกอบของสสารระหว่างกาแล็กซี รวมถึง ดาวฤกษ์อายุน้อยที่สว่าง และ การก่อตัวของดาวฤกษ์ ในเนบิวลา</t>
  </si>
  <si>
    <t>รังสีแกมมา รังสีเอกซ์ อัลตราไวโอเลต แสงที่ตามองเห็น อินฟราเรด</t>
  </si>
  <si>
    <t>ใช้ เลนส์นูนสองชุด เพื่อหักเหแสงและรวมแสงจากวัตถุที่อยุ่ไกลให้มาอยู่ในจุดโฟกัส</t>
  </si>
  <si>
    <t>ใช้ กระจกเงาเว้า (กระจกปฐมภูมิ) ที่ส่วนท้ายของกล้องเพื่อรวบรวมแสงจากวัตถุท้องฟ้า แล้วส่งแสงที่รวมกันนี้ไปที่ กระจกเงาทุติยภูมิ ที่มีลักษณะเป็นกระจกราบ เพื่อสะท้อนแสงเบี่ยงเบนแนวออกไปยัง เลนส์ตา เพื่อขยายภาพให้เรามองเห็นรายละเอียดได้</t>
  </si>
  <si>
    <t>แสงจากวัตถุจะผ่านเลนส์ปรับแก้ (Corrector Plate) ที่ปากลำกล้อง แล้วสะท้อนกลับไปมาด้วยกระจกหลายบาน ทำให้แสงมีความยาวโฟกัสสูงในลำกล้องที่สั้นลง และส่งภาพที่แก้ไขความเบี้ยวแล้วไปยังเลนส์ตา</t>
  </si>
  <si>
    <t>ดาวเคราะห์น้อย ดาวหาง ดาวเคราะห์นอกระบบสุริยะ เนบิวลา จานดาวเคราะห์ก่อนเกิด (protoplanetary disk) และกาแล็กซีที่อยู่ห่างไกล</t>
  </si>
  <si>
    <t>ดาวเคราะห์ (เช่น ดวงจันทร์ ดาวอังคาร), ดาวฤกษ์ (เช่น การจำแนกดาวคู่), กาแล็กซี เช่น กาแล็กซีแอนโดรมีดา, กระจุกดาว ทั้งกระจุกดาวเปิดและกระจุกดาวขนาดใหญ่, และ เนบิวลา</t>
  </si>
  <si>
    <t>เนบิวลาดาวเคราะห์ (planetary nebulae) และ สสารระหว่างดวงดาว (interstellar matter</t>
  </si>
  <si>
    <t>รังสีแกมมา (Gamma Ray), รังสีเอกซ์ (X-Ray), อัลตราไวโอเลต (Ultraviolet), แสงที่ตามองเห็น (Visible Light), และ อินฟราเรด (Infrared).</t>
  </si>
  <si>
    <t xml:space="preserve">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เนื่องจากรังสีเอ็กซ์ไม่สามารถทะลุผ่านชั้นบรรยากาศของโลกได้ </t>
  </si>
  <si>
    <t xml:space="preserve">เป็นกล้องโทรทรรศน์ชนิดหนึ่งที่ใช้กระจกเงาโค้งหนึ่งชิ้นหรือมากกว่านั้นเพื่อสะท้อนแสงสำหรับสร้างขึ้นเป็นภาพ </t>
  </si>
  <si>
    <t>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t>
  </si>
  <si>
    <t>FAST</t>
  </si>
  <si>
    <t>ดาวเคราะห์นอกระบบ</t>
  </si>
  <si>
    <t>คลื่นวิทยุ แสงที่ตามองเห้นได้</t>
  </si>
  <si>
    <t>อินฟาเรด อัลตาไวโอเลตรังสีเอ้ก รังสีแกรมมา</t>
  </si>
  <si>
    <t>ไม่สามารถใช้กล้องโทรทรรศน์บนพื้นโลกได้ เพราะ รังสีเอกซ์ถูกชั้นบรรยากาศโลกดูดกลืนเกือบทั้งหมด</t>
  </si>
  <si>
    <t>ใช้ เลนส์นูน (Convex Lens) เป็นตัวรวมแสงและหักเหแสงเพื่อรวมจุดโฟกัส
แสงจากวัตถุผ่านเลนส์ใหญ่ (Objective Lens) → โฟกัสบน เลนส์ตา (Eyepiece Lens) → ขยายให้ตาเห็น</t>
  </si>
  <si>
    <t>ใช้ กระจกโค้งนูน (Concave Mirror) เป็นตัวสะท้อนแสงและรวมแสงแทนเลนส์
แสงจากวัตถุ → สะท้อนที่ กระจกหลัก (Primary Mirror) → โฟกัสที่ กระจกรอง (Secondary Mirror) → ผ่าน เลนส์ใกล้ตา (Eyepiece) ขยายให้มองเห็น</t>
  </si>
  <si>
    <t>เป็นการ รวมข้อดีของกล้องหักเหแสงและกล้องสะท้อนแสง
ใช้ เลนส์และกระจกโค้ง ร่วมกัน เพื่อรวมแสงและลดข้อเสียของแต่ละแบบ
แสงจากวัตถุ → ผ่าน เลนส์หน้ากล้อง (Corrector Lens) → สะท้อนที่ กระจกหลัก (Primary Mirror) → ผ่าน กระจกรอง (Secondary Mirror) → ไปยัง เลนส์ใกล้ตา (Eyepiece)</t>
  </si>
  <si>
    <t>เนบิวลาดาวเคราะห์ (planetary nebulae) และ สสารระหว่างดวงดาว (interstellar matter)</t>
  </si>
  <si>
    <t>เพิ่มขนาดเชิงมุมปรากฏของวัตถุหรือเพิ่มกำลังขยาย;เพิ่มกำลังแยกภาพ</t>
  </si>
  <si>
    <t>ใช้เลนส์สองตัว คือ เลนส์ใกล้วัตถุ (Objective Lens) ที่มีขนาดใหญ่และรับแสงจากวัตถุไกลๆ เพื่อหักเหแสงรวมกันที่จุดโฟกัส เกิดเป็นภาพจริงขนาดกลาง และ เลนส์ใกล้ตา (Eyepiece Lens) ที่มีขนาดเล็กกว่า ทำหน้าที่รับภาพจากเลนส์ใกล้วัตถุแล้วขยายภาพนั้นให้ใหญ่ขึ้น</t>
  </si>
  <si>
    <t>ใช้ กระจกเงาเว้า (กระจกปฐมภูมิ) ที่ปลายลำกล้อง เพื่อรวบรวมแสงจากวัตถุท้องฟ้าและสะท้อนไปยังจุดโฟกัส จากนั้น กระจกเงาราบ (กระจกรอง) จะสะท้อนลำแสงออกไปยัง เลนส์ตา ทำให้เรามองเห็นภาพขยาย</t>
  </si>
  <si>
    <t>ใช้ทั้งเลนส์และกระจกร่วมกันเพื่อรวมแสงจากวัตถุที่อยู่ไกลๆ โดยแสงจะสะท้อนไปมาหลายครั้งภายในกล้องผ่านกระจกนูน (กระจกทุติยภูมิ) และแผ่นเลนส์ปรับแก้ (Correction Plate) ที่อยู่ด้านหน้าลำกล้อง ทำให้ลำกล้องมีขนาดสั้นลงแต่ยังคงกำลังขยายสูงได้ เพื่อแก้ไขความคลาดเคลื่อนของภาพที่เกิดจากกระจกโค้ง ให้ภาพที่ชัดเจน</t>
  </si>
  <si>
    <t>ดาวฤกษ์เกิดใหม่ กาแล็กซีที่มีอายุมาก และบริเวณที่เต็มไปด้วยฝุ่นแก๊ส</t>
  </si>
  <si>
    <t>กลุ่มดาวฤกษ์, ดาวเคราะห์, ดาวฤกษ์, เนบิวลา,</t>
  </si>
  <si>
    <t>ดาวฤกษ์อุณหภูมิสูง (เช่น ดาวฤกษ์ประเภท O และ B), กระจุกดาว (รวมถึงกระจุกดาวใหม่), เนบิวลา (โดยเฉพาะเนบิวลาดาวเคราะห์), และ สสารระหว่างดาว</t>
  </si>
  <si>
    <t>ดาวฤกษ์มวลมากที่เกิดซูเปอร์โนวา, ซากดาวฤกษ์จากซูเปอร์โนวา (ดาวนิวตรอน, ดาวแบนด์), หลุมดำ,</t>
  </si>
  <si>
    <t>แสงที่ตามองเห็น (Optical), คลื่นวิทยุ (Radio waves), และ รังสีอินฟราเรดบางส่วน (Infrared radiation)</t>
  </si>
  <si>
    <t>กล้องโทรทรรศน์อวกาศ ฮับเบิล และ เจมส์เว็บบ์ ตรวจวัดคลื่น อินฟราเรด แสง และ อัลตราไวโอเลต</t>
  </si>
  <si>
    <t>ใช้ เลนส์นูน สองตัว คือ เลนส์วัตถุ (เลนส์ใกล้วัตถุ) ที่มีขนาดใหญ่และยาวโฟกัสยาว ทำหน้าที่รวบรวมแสงจากวัตถุ และ เลนส์ตา (เลนส์ใกล้ตา) ที่มีขนาดเล็กและยาวโฟกัสสั้น ทำหน้าที่ขยายภาพที่ได้จากเลนส์วัตถุให้ใหญ่ขึ้น</t>
  </si>
  <si>
    <t>กล้องโทรทรรศน์ที่ใช้กระจกเว้าเป็นเลนส์วัตถุหลักในการรวบรวมแสง แล้วสะท้อนแสงนั้นไปยังกระจกทุติยภูมิขนาดเล็ก เพื่อส่งลำแสงไปยังเลนส์ตาที่ติดตั้งอยู่ด้านข้างของลำกล้อง</t>
  </si>
  <si>
    <t>กล้องโทรทรรศน์ที่ใช้ทั้งกระจกและเลนส์ในการทำงานร่วมกัน เพื่อแก้ไขข้อจำกัดของกล้องโทรทรรศน์แบบหักเหแสงและแบบสะท้อนแสง</t>
  </si>
  <si>
    <t>พื้นหลังไมโครเวฟคอสมิก</t>
  </si>
  <si>
    <t>ดาวฤกษ์อายุน้อย</t>
  </si>
  <si>
    <t>ช่วงคลื่นวิทยุ ช่วงคลื่นแสงที่มองเห็นได้</t>
  </si>
  <si>
    <t>อินฟาเรด อัลตราไวโอเลต รังสีเอกซ์ รังสีแกรมมา</t>
  </si>
  <si>
    <t>ไม่เพราะไม่สามารถใช้กล้องโทรทรรศน์รังสีเอกซ์บนพื้นโลกได้ เพราะบรรยากาศโลกดูดกลืนรังสีเอกซ์ ต้องใช้กล้องโทรทรรศน์อวกาศเท่านั้น</t>
  </si>
  <si>
    <t>พัลซาร์ (Pulsar)
	•	เป็นดาวนิวตรอนที่หมุนเร็วและปล่อยคลื่นวิทยุออกมาเป็นจังหวะสม่ำเสมอเหมือนนาฬิกา
	•	การศึกษาพัลซาร์ช่วยให้นักดาราศาสตร์เข้าใจโครงสร้างของดาวนิวตรอนและสนามแม่เหล็กแรงสูง
	2.	ควอซาร์ (Quasar)
	•	เป็นวัตถุที่สว่างมากซึ่งอยู่ห่างไกลและมีพลังงานสูง มักพบในศูนย์กลางของกาแล็กซี
	•	แหล่งกำเนิดคลื่นวิทยุจากควอซาร์ทำให้นักดาราศาสตร์ศึกษาการกำเนิดและวิวัฒนาการของเอกภพ
	3.	กาแล็กซีวิทยุ (Radio Galaxy)
	•	กาแล็กซีที่ปล่อยคลื่นวิทยุออกมาอย่างรุนแรง มักมีไอพ่น (jets) ของอนุภาคความเร็วสูงพุ่งออกจากแกนกลาง
	4.	เมฆก๊าซระหว่างดวงดาว (Interstellar gas clouds)
	•	โดยเฉพาะเส้นสเปกตรัมของไฮโดรเจนที่ 21 เซนติเมตร ใช้ในการทำแผนที่โครงสร้างของกาแล็กซี
	5.	ซากซูเปอร์โนวา (Supernova remnants)
	•	เศษซากจากการระเบิดของดาวฤกษ์ที่ปล่อยคลื่นวิทยุ เช่น วัตถุ Crab Nebul</t>
  </si>
  <si>
    <t>เนบิวลา ดาวฤกษ์เกิดใหม่ กาแล็ดซี่ที่อยู่ไกล</t>
  </si>
  <si>
    <t>กล้องโทรทรรศน์อวกาศฮับเบิล กล้องโทรทัศน์จากพื้นโลก</t>
  </si>
  <si>
    <t>ดาวฤกษ์อายุน้อยและร้อนจัด เนบิวลาร้อน ซากดาวระเบิด</t>
  </si>
  <si>
    <t>กล้องโทรทรรศน์วิทยุฟาสต์ (FAST telescope);กล้องโทรทรรศน์อวกาศจันทรา (Chandra X-ray Observatory)</t>
  </si>
  <si>
    <t>คลื่นแสงที่มนุษย์มองเห็นได้และคลื่นวิทยุ</t>
  </si>
  <si>
    <t>อัลตราไวโอเรต รังสีเอกซ์ รังสีอินฟาเรด</t>
  </si>
  <si>
    <t xml:space="preserve">ไม่สามารถใช้กล้องโทรทรรศน์บนพื้นโลกศึกษาวัตถุที่ปล่อยรังสีเอกซ์ได้
</t>
  </si>
  <si>
    <t xml:space="preserve">กล้องโทรทรรศน์แบบหักเหแสง (Refracting Telescope) คือกล้องโทรทรรศน์ที่ใช้เลนส์เป็นอุปกรณ์หลักในการรวบรวมและโฟกัสแสง
</t>
  </si>
  <si>
    <t xml:space="preserve">กล้องโทรทรรศน์แบบสะท้อนแสง (Reflecting Telescope) คือกล้องโทรทรรศน์ที่ใช้ กระจกเว้า เป็นอุปกรณ์หลักในการรวบรวมและโฟกัสแสง แทนการใช้เลนส์เหมือนกล้องแบบหักเหแสง
</t>
  </si>
  <si>
    <t>กล้องโทรทรรศน์แบบผสม (Catadioptric Telescope) คือกล้องโทรทรรศน์ที่ใช้ทั้ง เลนส์ และ กระจก ร่วมกันในการรวบรวมและโฟกัสแสง</t>
  </si>
  <si>
    <t>กล้องโทรทรรศน์วิทยุฟาสต์ (FAST telescope);กล้องโทรทรรศน์อวกาศฮับเบิล (Hubble Space telescope) ;กล้องโทรทรรศน์อวกาศสปิตเซอร์ (Spitzer Space Infrared telescope);กล้องโทรทรรศน์อวกาศเจมส์เวบบ์ (James Webb Space telescope)</t>
  </si>
  <si>
    <t>การเกิดSupernova</t>
  </si>
  <si>
    <t>ค้นหาดาวเคราะห์คล้ายโลก</t>
  </si>
  <si>
    <t>ค้นหาดาวเคราะห์รอบระบบสุริยะ</t>
  </si>
  <si>
    <t>ค้นหาดาวเคราะห์นอกระบบสุริยะ</t>
  </si>
  <si>
    <t>ศึกษาดาวนิวตรอนและซากของดาวฤกษ์</t>
  </si>
  <si>
    <t>แกมมา วิทยุ อัลตาไวโอเลต เอกซ์</t>
  </si>
  <si>
    <t xml:space="preserve">ไม่สามารถทำได้เพราะด้วยเหตุที่ว่าคนไม่สามารถมองเห็นคลื่นเอกซ์ด้วยกล้องโทรทรรศ์บนโลกหน้า
</t>
  </si>
  <si>
    <t xml:space="preserve">กล้องโทรทรรศน์แบบหักเหแสง (Refracting Telescope) คือ 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 </t>
  </si>
  <si>
    <t xml:space="preserve">กล้องโทรทรรศน์สะท้อนแสง เป็นกล้องโทรทรรศน์ชนิดหนึ่งที่ใช้กระจกเงาโค้งหนึ่งชิ้นหรือมากกว่านั้นเพื่อสะท้อนแสงสำหรับสร้างขึ้นเป็นภาพ คิดค้นขึ้นในคริสต์ศตวรรษที่ 17 เพื่อแก้ปัญหาของกล้องโทรทรรศน์หักเหแสงที่มีปัญหาเรื่องความคลาดสีอย่างมาก </t>
  </si>
  <si>
    <t>ดาวพฤหัสบดี (โดยศึกษาการปลดปล่อยคลื่นวิทยุจากไอโอ), ซูเปอร์โนวา, หลุมดำ, กาแล็กซี, และ ไมโครเวฟพื้นหลังของอวกาศ</t>
  </si>
  <si>
    <t>ซากซูเปอร์โนวา, ดาวฤกษ์ที่มีอุณหภูมิสูง, ควอซาร์, สสารระหว่างดาว, และเนบิวลาดาวเคราะห์</t>
  </si>
  <si>
    <t>ใช้เลนส์ 2 ชิ้น คือ เลนส์ใกล้วัตถุ (objective lens) ที่มีขนาดใหญ่และเลนส์ที่มีความยาวโฟกัสยาว เพื่อรับและหักเหแสงจากวัตถุให้เกิดเป็นภาพจริงหัวกลับที่จุดโฟกัส จากนั้น เลนส์ใกล้ตา (eyepiece lens) ซึ่งมีขนาดเล็กและมีความยาวโฟกัสสั้น จะทำหน้าที่ขยายภาพจริงหัวกลับนั้นให้เป็นภาพเสมือนที่ผู้สังเกตมองเห็นได้</t>
  </si>
  <si>
    <t>ใช้ กระจกเงาเว้า (กระจกหลัก) รับแสงจากวัตถุแล้วสะท้อนแสงไปรวมที่จุดโฟกัส จากนั้น กระจกเงาขนาดเล็ก (กระจกรอง) จะสะท้อนแสงที่รวมกันแล้วออกไปยัง เลนส์ตา เพื่อขยายภาพให้ผู้สังเกตเห็น</t>
  </si>
  <si>
    <t>ทำงานโดยการรวมหลักการสะท้อนแสงของกระจก และการหักเหแสงของเลนส์เข้าด้วยกัน</t>
  </si>
  <si>
    <t>ดาวเสาร์</t>
  </si>
  <si>
    <t>ดาวฤกษ์เกิดใหม่ ดาวเคราห์นอกระบบ</t>
  </si>
  <si>
    <t>ดาวฤกษ์ก้อน</t>
  </si>
  <si>
    <t>คลื่นเเสงที่มนุษย์มองเห็นได้เเละคลื่นวิทยุ</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</si>
  <si>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เนื่องจากรังสีเอ็กซ์ไม่สามารถทะลุผ่านชั้นบรรยากาศของโลกได้ กล้องโทรทรรศน์สำหรับรังสีเอ็กซ์จะต้องถูกส่งขึ้นไปในอวกาศเพื่อหลีกเลี่ยงการดูดกลืนรังสีโดยบรรยากาศ. </t>
  </si>
  <si>
    <t>ใช้เลนส์นูนในการรวมเเสงจาดวัตถุที่อยู่ไกลออกไป</t>
  </si>
  <si>
    <t>กล้องโทรทรรศน์ชนิดหนึ่งที่ใช้กระจกเงาโค้งหนึ่งชิ้นหรือมากกว่านั้นเพื่อสะท้อนแสง</t>
  </si>
  <si>
    <t xml:space="preserve">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t>
  </si>
  <si>
    <t>ดาวฤกษ์,Galaxy, ดาวเคราะห์,เนบิวลา,ซูเปอร์โนวา,ควาซาร์ ,พัลซาร์</t>
  </si>
  <si>
    <t>ดาวเคราะห์น้อย,ดาวเคราะห์หาง,เคราะห์นอกระบบสุริยะ,เนบิวล่า,จานดาวเคราะห์ก่อนเกิดและ Galaxy ที่อยู่ห่างไกล</t>
  </si>
  <si>
    <t>ดาวเคราะห์น้อย, ดาวฤกษ์, เนบิวลา, กระจุกดาวและ Galaxy</t>
  </si>
  <si>
    <t>เบลล่าดาวเคราะห์, และสสารระหว่างดวงดาว</t>
  </si>
  <si>
    <t>หลุมดำ,ดาวนิวตรอน,ซูเปอร์โนวา,ระบบดาวคู่,ดาวหาง,ดวงอาทิตย์,นิวเคลียสกาแล็กซีที่ใช้งานอยู่</t>
  </si>
  <si>
    <t>ได้แก่ กล้องโทรทรรศน์วิทยุ ซึ่งสามารถรับคลื่นวิทยุได้ดีเพราะบรรยากาศโลกไม่เป็นอุปสรรค , กล้องโทรทรรศน์เชิงแสง</t>
  </si>
  <si>
    <t>ได้แก่ กล้องโทรทรรศน์อวกาศฮับเบิล, กล้องโทรทรรศน์อวกาศเจมส์เวบบ์, กล้องโทรทรรศน์อวกาศสปิตเซอร์ และกล้องโทรทรรศน์อวกาศจันทรา</t>
  </si>
  <si>
    <t xml:space="preserve">ใช้หลักการของ การหักเหของแสง ผ่าน เลนส์ เพื่อรวมแสงจากวัตถุบนท้องฟ้า และสร้างภาพขยายให้ผู้สังเกตมองเห็นได้ชัดเจนขึ้น วิธีการทำงานคือ ประกอบด้วย เลนส์ใกล้วัตถุ ที่มีขนาดใหญ่และยาวโฟกัสมาก ทำหน้าที่รวบรวมแสงจากวัตถุและเกิดเป็นภาพจริงหัวกลับ จากนั้น เลนส์ใกล้ตา ที่มีขนาดเล็กและสั้นโฟกัส จะขยายภาพจากเลนส์ใกล้วัตถุนั้นให้ใหญ่ขึ้นอีกครั้ง จนได้ภาพสุดท้ายที่ตาของผู้สังเกตมองเห็น </t>
  </si>
  <si>
    <t xml:space="preserve">ใช้ กระจกเว้า (กระจกเงาปฐมภูมิ) ที่ปลายกระบอกกล้อง เพื่อรวบรวมและสะท้อนแสงจากวัตถุเข้าสู่กล้อง จากนั้น กระจกเงาทุติยภูมิ (กระจกเงาราบ) ที่ติดตั้งภายในลำกล้องจะสะท้อนลำแสงนั้นไปยัง เลนส์ตา ที่อยู่ด้านข้างกระบอกกล้อง เพื่อขยายภาพให้ผู้สังเกตมองเห็นได้ชัดเจนขึ้น </t>
  </si>
  <si>
    <t>ใช้ทั้งการหักเหแสง (เลนส์) และการสะท้อนแสง (กระจก) ร่วมกัน เพื่อให้ได้ภาพที่คมชัดและลดความยาวของลำกล้อง โดยแสงจะผ่านแผ่นเลนส์ปรับแก้ที่ด้านหน้ากล้อง จากนั้นตกกระทบกระจกปฐมภูมิที่ด้านท้ายกล้อง แล้วสะท้อนไปยังกระจกรองที่อยู่ด้านหน้าของกระจกปฐมภูมิ ก่อนจะสะท้อนกลับผ่านรูที่อยู่ตรงกลางกระจกปฐมภูมิไปยังเลนส์ใกล้ตา ทำให้ได้ภาพที่มีกำลังขยายสูง</t>
  </si>
  <si>
    <t xml:space="preserve">ดาวฤกษ์เกิดใหม่ และ กาแล็กซีที่มีอายุมาก </t>
  </si>
  <si>
    <t>ดาวเคราะห์นอกระบบสุริยะที่โคจรรอบดาวฤกษ์คล้ายดวงอาทิตย์ และการสารวจกระจุกกาแล็กซี</t>
  </si>
  <si>
    <t>กลุ่มก๊าซที่รวมตัวกันเป็นรูปจานที่กาลังจะกลายเป็นดาวเคราะห์</t>
  </si>
  <si>
    <t>แสงที่ตามนุษย์มองเห็น (Visible light)
คลื่นวิทยุ (Radio wave)</t>
  </si>
  <si>
    <t>อินฟราเรด (Infrared)
อัลตราไวโอเลต (Ultraviolet)
รังสีเอกซ์ (X-ray)
รังสีแกมมา (Gamma ray)</t>
  </si>
  <si>
    <t xml:space="preserve">ใช้ไม่ได้ เพราะบรรยากาศโลกดูดกลืนรังสีเอกซ์ ต้องใช้กล้องโทรทรรศน์ในอวกาศเท่านั้น </t>
  </si>
  <si>
    <t xml:space="preserve">ใช้ เลนส์นูนรวมแสง ให้เกิดภาพ แล้วเลนส์ตา ขยายภาพ ให้เห็นชัดขึ้น </t>
  </si>
  <si>
    <t>ใช้ กระจกโค้งนูนเว้า สะท้อนและรวมแสงไปที่จุดโฟกัส แล้วใช้เลนส์ตาหรือกระจกเล็กช่วย ขยายภาพ ให้เห็นชัดขึ้น</t>
  </si>
  <si>
    <t>ใช้ ทั้งเลนส์และกระจกโค้ง ร่วมกันในการ รวมแสงและแก้ความคลาดของเลนส์ จากนั้นใช้เลนส์ตาขยายภาพให้เห็นวัตถุท้องฟ้าชัดเจน</t>
  </si>
  <si>
    <t>กาแล็กซี พัลซาร์</t>
  </si>
  <si>
    <t>เนบิวลา ดาวเคราห์ที่อยู่นอกระบบสุริยะ</t>
  </si>
  <si>
    <t>ดาวฤกษ์ ดาวเคราห์ กาแลกซี</t>
  </si>
  <si>
    <t>ดาวฤกษ์อายุน้อย ซากเนบิวลา</t>
  </si>
  <si>
    <t>Radio visible light</t>
  </si>
  <si>
    <t xml:space="preserve">Gramma x-ray violets infrared </t>
  </si>
  <si>
    <t>ไม่ได้ เพราะชั้นบรรยากาศ เป็นเกราะป้องกัน UV
ทำให้รังสี x  ไม่สามารถเดินทางมาถึงโลกได้</t>
  </si>
  <si>
    <t>สำหรับการสังเกตการณ์วัตถุที่ต้องการความคมชัดสูง เช่น ดวงจันทร์ ดาวเคราะห์ และดาวคู่ เพราะเลนส์ให้ภาพที่สว่างและมีรายละเอียดคมชัด วิธีใช้คือนำเลนส์ใกล้ตา มาติดตั้งเพื่อขยายภาพที่ถูกรวมแสงโดยเลนส์หลัก</t>
  </si>
  <si>
    <t>สำหรับการสังเกตการณ์วัตถุที่จางและอยู่ไกลมากๆ เช่น กาแล็กซี เนบิวลา และกระจุกดาว เนื่องจากสามารถสร้างกระจกขนาดใหญ่ได้ในราคาที่ประหยัดกว่า ทำให้รวบรวมแสงได้มากกว่ากล้องแบบหักเหแสง</t>
  </si>
  <si>
    <t>เป็นกล้องที่ใช้งานได้หลากหลาย เพราะมีขนาดกะทัดรัดแต่มีประสิทธิภาพสูง เหมาะสำหรับการ ถ่ายภาพทางดาราศาสตร์ และการสังเกตการณ์วัตถุที่หลากหลาย</t>
  </si>
  <si>
    <t>กาแล็กซี่ พัลซาร์</t>
  </si>
  <si>
    <t>กล้องโทรทรรศน์ในช่วงคลื่นอินฟราเรดใช้ศึกษาวัตถุท้องฟ้าที่เย็นและมีฝุ่นหนาแน่น เช่น ดาวเคราะห์นอกระบบสุริยะ, ดาวเคราะห์, ดาวเคราะห์น้อย, ดาวหาง, เนบิวลา, ดาวแคระน้ำตาล และกาแล็กซี เนื่องจากคลื่นอินฟราเรดสามารถทะลุผ่านฝุ่นที่บดบังแสงที่ตามองเห็นได้ดีกว่า ทำให้สามารถศึกษาวัตถุเหล่านี้ได้</t>
  </si>
  <si>
    <t>วัตถุที่ใช้แสงที่ตามองเห็นได้ศึกษา ได้แก่ ดวงอาทิตย์ ดาวฤกษ์ ดาวเคราะห์ ดวงจันทร์ เนบิวลา กาแล็กซี ดาวหาง</t>
  </si>
  <si>
    <t xml:space="preserve">ดาวนิวตรอน:
ดาวนิวตรอนเป็นแหล่งกำเนิดรังสีเอ็กซ์ที่สำคัญ ซึ่งช่วยให้นักวิทยาศาสตร์เข้าใจโครงสร้างและวิวัฒนาการของดาวเหล่านี้
</t>
  </si>
  <si>
    <t>กล้องโทรทรรศน์ที่ใช้ศึกษาได้จากบนโลกส่วนใหญ่จะอยู่ในช่วงคลื่นวิทยุและช่วงคลื่นแสงที่ตามองเห็น</t>
  </si>
  <si>
    <t>กล้องโทรทรรศน์อวกาศสามารถใช้ศึกษาได้ในช่วงคลื่นแม่เหล็กไฟฟ้าที่หลากหลาย ซึ่งรวมถึงช่วงคลื่นที่ชั้นบรรยากาศโลกดูดซับไว้ เช่น รังสีแกมมา, รังสีเอกซ์, รังสีอัลตราไวโอเลต, อินฟราเรดบางส่วน และไมโครเวฟบางส่วน รวมถึงช่วงคลื่นวิทยุและแสงที่ตามองเห็นด้วย</t>
  </si>
  <si>
    <t>ไม่สามารถใช้กล้องโทรทรรศน์บนพื้นโลกเพื่อศึกษาวัตถุท้องฟ้าที่มีความยาวคลื่นในช่วงรังสีเอกซ์ได้รังสีเอกซ์ (X-ray) เป็นคลื่นแม่เหล็กไฟฟ้าที่มีความยาวคลื่นสั้นมาก และถูกดูดซับไว้โดยชั้นบรรยากาศโลกอย่างสมบูรณ์ ดังนั้นจึงไม่สามารถใช้กล้องโทรทรรศน์บนพื้นโลกเพื่อศึกษาวัตถุท้องฟ้าที่ปล่อยรังสีเอกซ์ได้ จำเป็นต้องใช้กล้องโทรทรรศน์อวกาศที่อยู่นอกชั้นบรรยากาศโลกในการสังเกตการณ์รังสีเอกซ์จากอวกาศ.</t>
  </si>
  <si>
    <t>กล้องโทรทรรศน์แบบหักเหแสงทำงานโดยใช้เลนส์นูน 2 ชุด คือ เลนส์วัตถุ (objective lens) และเลนส์ใกล้ตา (eyepiece lens) เลนส์วัตถุจะทำหน้าที่รวมแสงจากวัตถุที่อยู่ไกลให้เกิดภาพจริงหัวกลับที่จุดโฟกัส จากนั้นเลนส์ใกล้ตาจะขยายภาพจริงหัวกลับนั้นให้เป็นภาพเสมือนหัวกลับที่ขยายใหญ่ขึ้นเพื่อให้ผู้สังเกตมองเห็นได้</t>
  </si>
  <si>
    <t>กล้องโทรทรรศน์แบบสะท้อนแสงทำงานโดยใช้กระจกเว้าเป็นเลนส์วัตถุหลักในการรวมแสงจากวัตถุที่อยู่ไกลให้เกิดภาพจริงหัวกลับที่จุดโฟกัส จากนั้นจะใช้กระจกทุติยภูมิ (secondary mirror) สะท้อนแสงไปยังเลนส์ใกล้ตาเพื่อให้ผู้สังเกตมองเห็นภาพที่ขยายใหญ่ขึ้นได้</t>
  </si>
  <si>
    <t>กล้องโทรทรรศน์แบบผสม หรือที่เรียกว่ากล้องโทรทรรศน์แบบแคสซิเกรน (Cassegrain telescope) เป็นการรวมหลักการทำงานของกล้องโทรทรรศน์แบบหักเหแสงและแบบสะท้อนแสงเข้าด้วยกัน โดยใช้ทั้งกระจกและเลนส์ในการรวมแสงและสร้างภาพ ทำให้ได้กล้องที่มีขนาดกะทัดรัดแต่มีกำลังขยายสูงและคุณภาพของภาพที่ดี</t>
  </si>
  <si>
    <t>เคราะห์นอกระบบสุริยะ พัลซาร์และซูเปอร์โนวา</t>
  </si>
  <si>
    <t xml:space="preserve">ศึกษาดาวฤกษ์เกิดใหม่ และกาแล็กซีที่มีอายุมาก </t>
  </si>
  <si>
    <t xml:space="preserve">การค้นพบกลุ่มก๊าซที่รวมตัวกันเป็นรูปจานที่กำลังจะกลายเป็นดาวเคราะห์ </t>
  </si>
  <si>
    <t xml:space="preserve">พบดาวเคราะห์นอกระบบสุริยะที่โคจรรอบดาวฤกษ์คล้ายดวงอาทิตย์ และการสำรวจกระจุกกาแล็กซี </t>
  </si>
  <si>
    <t>ช่วงคลื่นอินฟราเรด ช่วงคลื่นรังสีแกมมาช่วงคลื่นรังสีเอกซ์ ช่วงคลื่นรังสีอัลตราไวโอเลต</t>
  </si>
  <si>
    <t xml:space="preserve">ใช้ กระจกเว้าขนาดใหญ่ (กระจกปฐมภูมิ) สะท้อนและรวมแสงจากวัตถุเข้าสู่จุดโฟกัสภายในลำกล้อง. จากนั้น แสงจะถูกสะท้อนต่อโดย กระจกเงาราบขนาดเล็ก (กระจกทุติยภูมิ) ที่ติดตั้งอยู่ด้านในลำกล้อง ออกไปยัง เลนส์ตา (eyepiece) เพื่อขยายภาพให้ผู้สังเกตมองเห็นได้. </t>
  </si>
  <si>
    <t xml:space="preserve">กล้องโทรทรรศน์ที่อาศัยทั้งหลักการสะท้อนและการหักเหของแสง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ที่เกิดจากความคลาดทางความโค้งในกระจกของกล้องแบบสะท้อนแสง </t>
  </si>
  <si>
    <t>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และการสำรวจกระจุกกาแล็กซี</t>
  </si>
  <si>
    <t>400–700 นาโนเมตร และ ประมาณ 1 มม. ถึง หลายสิบเมตร</t>
  </si>
  <si>
    <t xml:space="preserve">-รังสีแกมมา (Gamma ray) ความยาวคลื่นน้อยกว่า 0.01 nm
-รังสีเอ็กซ์ (X-ray) มีความยาวคลื่น 0.01 - 1 nm
-รังสีอุลตราไวโอเล็ต (Ultraviolet radiation) มีความยาวคลื่น 1 - 400 nm และ
-รังสีอินฟราเรด (Infrared radiation) มีความยาวคลื่น 700 nm – 1 mm
</t>
  </si>
  <si>
    <t>ไม่สามารถใช้กล้องโทรทรรศน์รังสีเอกซ์บนพื้นโลกได้ → เพราะชั้นบรรยากาศโลกดูดกลืนรังสีเอกซ์ไว้หมด</t>
  </si>
  <si>
    <t>การหักเหของแสงผ่านเลนส์นูน เพื่อรวมแสงจากวัตถุท้องฟ้า และใช้เลนส์อีกชุดหนึ่งขยายภาพ</t>
  </si>
  <si>
    <t>กล้องโทรทรรศน์สะท้อนแสงทำงานโดยใช้ กระจกเว้าเป็นตัวสะท้อนและรวมแสง แล้วใช้กระจกเล็กและเลนส์ตาช่วยให้สามารถมองเห็นภาพ</t>
  </si>
  <si>
    <t>กล้องโทรทรรศน์แบบผสมทำงานโดยใช้ เลนส์แก้ความเพี้ยน + กระจกเว้า + กระจกเล็ก เพื่อรวมแสงและแก้ความคลาด ทำให้ได้ภาพคมชัด ขยายได้มาก</t>
  </si>
  <si>
    <t xml:space="preserve">กาแล็กซีทางช้างเผือกและกาแล็กซีอื่น ๆ – เพื่อศึกษาการกระจายของก๊าซและการหมุนรอบของกาแล็กซี
</t>
  </si>
  <si>
    <t>ดาวเคราะห์นอกระบบสุริยะ (Exoplanets)
-การสังเกตอินฟราเรดสามารถตรวจจับความร้อนและชั้นบรรยากาศของดาวเคราะห์เหล่านี้</t>
  </si>
  <si>
    <t>ดวงจันทร์ และดวงจันทร์บริวารของดาวเคราะห์ต่าง ๆ</t>
  </si>
  <si>
    <t>ดวงอาทิตย์ → บริเวณโคโรนาและโครโมสเฟียร์ ซึ่งสว่างชัดในรังสีอัลตราไวโอเลต</t>
  </si>
  <si>
    <t>ดวงอาทิตย์ → บริเวณโคโรนามีการแผ่รังสีเอกซ์อย่างชัดเจน</t>
  </si>
  <si>
    <t xml:space="preserve">ช่วงคลื่นวิทยุ และช่วงแสงที่ตามองเห็น </t>
  </si>
  <si>
    <t>รังสีแกมมา, เอ็กซ์, ยูวี, อินฟราเรด, ไมโครเวฟ และแสงตามองเห็น</t>
  </si>
  <si>
    <t>ไม่สามารถใช้กล้องโทรทรรศน์บนพื้นโลกศึกษาวัตถุท้องฟ้าในช่วง รังสีเอกซ์ ได้
เพราะว่า ชั้นบรรยากาศของโลก โดยเฉพาะชั้นโอโซนและโมเลกุลก๊าซต่าง ๆ เช่น ออกซิเจนและไนโตรเจน จะดูดกลืนรังสีเอกซ์เกือบทั้งหมด ทำให้รังสีเอกซ์จากวัตถุท้องฟ้าไม่สามารถผ่านเข้ามาถึงพื้นโลกได้</t>
  </si>
  <si>
    <t>ใช้เลนส์</t>
  </si>
  <si>
    <t>ใช้กระจก</t>
  </si>
  <si>
    <t>ใช้ทั้งเลนส์และกระจก</t>
  </si>
  <si>
    <t>ดวงอาทิตย์, พัลซาร์, ควาซาร์, ก๊าซไฮโดรเจนในกาแล็กซี</t>
  </si>
  <si>
    <t>วัตถุท้องฟ้าที่ ศึกษาได้ดีด้วยอินฟราเรด คือ ดาวเกิดใหม่, เนบิวลามีฝุ่น, ดาวเคราะห์นอกระบบ, ดาวเคราะห์ในระบบสุริยะ, กาแล็กซีไกล</t>
  </si>
  <si>
    <t>วัตถุที่ใช้คลื่นแสงที่ตามองเห็นได้ศึกษา ได้แก่ ดวงอาทิตย์ ดาวฤกษ์ ดาวเคราะห์ ดวงจันทร์ เนบิวลา กาแล็กซี ดาวหาง</t>
  </si>
  <si>
    <t>วัตถุท้องฟ้าที่ใช้กล้องโทรทรรศน์ช่วงคลื่นอัลตราไวโอเลตศึกษา ได้แก่ ดาวร้อน กาแล็กซีดาวเกิดใหม่ ซูเปอร์โนวา ดวงอาทิตย์ ก๊าซร้อนในเนบิวลา</t>
  </si>
  <si>
    <t>วัตถุที่ศึกษาในคลื่นรังสีเอกซ์ ได้แก่ หลุมดำ ดาวนิวตรอน พัลซาร์ ซูเปอร์โนวา ก๊าซร้อนในกระจุกดาว และดวงอาทิตย์</t>
  </si>
  <si>
    <t>แสงที่ตามองเห็น (Visible light)
คลื่นวิทยุ (Radio waves)</t>
  </si>
  <si>
    <t>คลื่นอินฟราเรด, คลื่นอัลตราไวโอเลต, คลื่นรังสีเอกซ์, คลื่นรังสีแกมมา</t>
  </si>
  <si>
    <t>ไม่ได้ เพราะ กล้องบนพื้นโลก ใช้ได้กับ คลื่นวิทยุและแสงที่มองเห็นได้
คลื่นอื่น ๆ เช่น อินฟราเรด, อัลตราไวโอเลต, รังสีเอกซ์, รังสีแกมมา ต้อง อยู่บนอวกาศ เพราะชั้นบรรยากาศโลกดูดกลืนคลื่นเหล่านี้</t>
  </si>
  <si>
    <t xml:space="preserve">	1.	ใช้ เลนส์รวมแสง (Objective Lens) เป็นเลนส์โค้งนูนขนาดใหญ่ เพื่อ รวบรวมแสงจากวัตถุท้องฟ้า
	2.	แสงที่ผ่านเลนส์รวมจะ หักเห (Refract) และรวมที่จุดโฟกัส (Focal Point)
	3.	ใช้ เลนส์ตา (Eyepiece Lens) ขยายภาพจากจุดโฟกัส เพื่อให้ผู้สังเกตเห็นภาพใหญ่ขึ้น</t>
  </si>
  <si>
    <t>1.	ใช้ กระจกโค้งนูน (Primary Mirror) เพื่อ สะท้อนแสงจากวัตถุท้องฟ้า แล้วรวมแสงไปยังจุดโฟกัส (Focal Point)
	2.	แสงสะท้อนอาจตกกระทบ กระจกรอง (Secondary Mirror) เพื่อเปลี่ยนทิศทางแสงไปยัง เลนส์ตา (Eyepiece) หรือเครื่องมือบันทึกภาพ
	3.	เลนส์ตาขยายภาพให้ผู้สังเกตหรือกล้องถ่ายภาพเห็นรายละเอียดชัดเจน</t>
  </si>
  <si>
    <t>เป็นการรวมข้อดีของ กล้องโทรทรรศน์แบบหักเหแสง (Refractor) และ แบบสะท้อนแสง (Reflector)
	•	ใช้ เลนส์โค้งนูน (Corrector Lens) ช่วยปรับแสงและแก้ความคลาดสี
	•	ใช้ กระจกโค้ง (Primary Mirror และ Secondary Mirror) เพื่อสะท้อนและรวมแสงไปยังจุดโฟกัส
	•	แสงสุดท้ายผ่าน เลนส์ตา (Eyepiece) หรือเซ็นเซอร์เพื่อขยายภาพ</t>
  </si>
  <si>
    <t>เนบิวลา ดาวเคราะห์</t>
  </si>
  <si>
    <t>ดาวนิวตรอน เศษซากดาวฤกษ์</t>
  </si>
  <si>
    <t>ช่วงคลื่นรังสีแกมมา รังสีเอ็กซ์ รังสีอัลตราไวโอเลต รังสีอินฟาเรด คลื่นวิทยุ คลื่นแสง</t>
  </si>
  <si>
    <t>ไม่ได้ เพราะรังสีเอ็กซ์ไม่สามารถทะลุชั้นบรรยากาศโลกได้</t>
  </si>
  <si>
    <t>จะใช้การหักเหของแสงผ่านเลนส์โค้งนูนเพื่อที่จะรวมแสง</t>
  </si>
  <si>
    <t>จะใช้กระจกเพื่อสะท้อนแสง รวบรวมแสงได้มาก</t>
  </si>
  <si>
    <t>จะมีทั้งเลนส์โค้งนูนและกระจกมาทำงานร่วมกัน ซึ่งจะมีความคมชัดมาก</t>
  </si>
  <si>
    <t>พัลซาร์
ซูเปอร์โนวา</t>
  </si>
  <si>
    <t>ศึกษาดาวฤกษ์เกิดใหม่
การกำเนิดเอกภพและกาแล็กซี่</t>
  </si>
  <si>
    <t>การสำรวจกระจุกกาแล็กซี่</t>
  </si>
  <si>
    <t>ศึกษาดาวนิวตรอน เศษดาวฤกษ์จากการระเบิดซูเปอร์โนวา</t>
  </si>
  <si>
    <t>ระบุตำแหน่งของวัตถุ;เพิ่มกำลังแยกภาพ;เพิ่มขนาดเชิงมุมปรากฏของวัตถุหรือเพิ่มกำลังขยาย;รวมแสงด้วยพื้นที่รับแสงที่มากกว่านัยน์ตามนุษย์</t>
  </si>
  <si>
    <t>ช่วงคลื่นรังสีเอกซ์ รังสีแกมมา อัตราไวโอเลต</t>
  </si>
  <si>
    <t>ไม่ได้เพราะคลื่นรังสีเอกซ์มีพลังงานสูงจึงต้องส่งไปบนอวกาศเพื่อหลีกเลี่ยงการดูดกลืนโดยชั้นบรรยากาศโลก </t>
  </si>
  <si>
    <t>เลนส์ใกล้วัตถุจะทำหน้าที่รับแสงจากวัตถุที่อยู่ไกลแล้วหักเหแสงให้รวมกันเกิดเป็นภาพจริงหัวกลับที่จุดโฟกัส จากนั้นเลนส์ใกล้ตาจะทำหน้าที่ขยายภาพที่เกิดขึ้นจากเลนส์ใกล้วัตถุนั้น ทำให้เรามองเห็นวัตถุได้ใหญ่และชัดเจนขึ้น </t>
  </si>
  <si>
    <t>ใช้ กระจกเงาเว้า (กระจกปฐมภูมิ) ที่ท้ายลำกล้องเพื่อรวบรวมแสงจากวัตถุแล้วสะท้อนไปยัง กระจกเงามีระนาบ (กระจกทุติยภูมิ) ซึ่งติดตั้งภายในกล้องเพื่อสะท้อนแสงนั้นไปยัง เลนส์ตา เพื่อขยายภาพให้ผู้สังเกตเห็น</t>
  </si>
  <si>
    <t>ใช้ ทั้งเลนส์และกระจก ในการรวมแสงและสร้างภาพ โดยอาศัยหลักการของกล้องแบบสะท้อนแสงที่ให้ลำกล้องสั้นลง และมีการเพิ่มเลนส์ปรับแก้ (Correction plate) เพื่อแก้ไขความคลาดของภาพที่เกิดจากกระจกโค้ง ทำให้ได้ภาพที่คมชัด</t>
  </si>
  <si>
    <t>พัลซาร์และซูเปอร์โนวา ดาวเคราะห์นอกระบบสุริยะ</t>
  </si>
  <si>
    <t>กล้องโทรทรรศน์วิทยุฟาสต์ (FAST telescope);กล้องโทรทรรศน์อวกาศฮับเบิล (Hubble Space telescope) </t>
  </si>
  <si>
    <t>ดาวเคราะห์ เนบิวลาชนิดบางชนิด</t>
  </si>
  <si>
    <t>ดาวฤกษ์ที่ร้อนมากๆ บริเวณที่เกิดการก่อกำเนิดดาว</t>
  </si>
  <si>
    <t>หลุมดำ ดาวนิวตรอน ฯลฯ</t>
  </si>
  <si>
    <t>ช่วงแสงที่มองเห็นได้และคลื่นวิทยุ</t>
  </si>
  <si>
    <t>ใช้ในช่วงอัลตราไวโอเลตอินฟราเลด รังสีแกมม่า</t>
  </si>
  <si>
    <t>ได้เพราะ บรรยากาศโลกดูดซับรังสีเอกซ์</t>
  </si>
  <si>
    <t>ใช้ เลนส์นูน เป็นตัวรวบรวมและหักเหแสง มาทำให้เกิดภาพขยาย</t>
  </si>
  <si>
    <t>ใช้ กระจกโค้งเว้า สะท้อนและรวมแสงไปที่จุดโฟกัส เกิดภาพชัดเจน</t>
  </si>
  <si>
    <t>ใช้ ทั้งเลนส์และกระจก ร่วมกัน เพื่อแก้ปัญหาความคลาดของแสงและได้ภาพคมชัดกว่าสองแบบแรก</t>
  </si>
  <si>
    <t>ดาวพัลซร์ กาแล็กซี่และสัญญาณสมชวนอกโลก</t>
  </si>
  <si>
    <t>กำกำเนิดดาว Galaxy ที่อยู่ห่างไกลการก่อตัวของระบบดาวเคราะห์ดาวฤกษ์และ Galaxy ระยะแรกเริ่มบรรยากาศดาวเคราะห์นอกระบบ</t>
  </si>
  <si>
    <t>ดาวฤกษ์ Galaxy เนบิวลา Supernova</t>
  </si>
  <si>
    <t>ดาวฤกษ์ร้อนดาวแปลแสง Galaxy ที่มีการก่อดาว</t>
  </si>
  <si>
    <t>หลุมดำซุปเปอร์โนวาดาวนิวตรอน</t>
  </si>
  <si>
    <t>ช่วงอันต้าไวโอเลตอินฟราเรดบางส่วนและรังสีเอ็กซ์แ</t>
  </si>
  <si>
    <t>แกมม่าเอ็กซเรย์ยูวีแสงที่ตามองเห็น อินฟราเรดวิทยุ</t>
  </si>
  <si>
    <t>ได้เพราะบรรยากาศโลกดูดซึมรังสีเอ็กเร</t>
  </si>
  <si>
    <t>กล้องโทรทรรศน์หักเหแสงของกาลิเลโอ</t>
  </si>
  <si>
    <t>ใช้กระจกโค้งเว้า</t>
  </si>
  <si>
    <t>ใช้เลนโค้งร่วมกับเลนกระจกโค้ง</t>
  </si>
  <si>
    <t>พัลซาร์ (Pulsar), ควาซาร์ (Quasar)</t>
  </si>
  <si>
    <t xml:space="preserve">เนบิวลา (Nebula), ดาวฤกษ์อายุน้อย (Young stars), ดาวเคราะห์นอกระบบสุริยะ (Exoplanets)
</t>
  </si>
  <si>
    <t>:
	1.	FAST telescope
	2.	พัลซาร์, ควาซาร์
	3.	Spitzer + James Webb
	4.	เนบิวลา, ดาวอายุน้อย, ดาวเคราะห์นอกระบบ
	5.	Hubble Space telescope</t>
  </si>
  <si>
    <t>กลุ่มก๊าซร้อนใกล้ดาวฤกษ์, ซูเปอร์โนวา, ควาซาร์, และวัตถุที่กำลังก่อตัวใน เนบิวลา</t>
  </si>
  <si>
    <t>ช่วงคลื่นแสงอาทิตย์มี่ตามองเห็น</t>
  </si>
  <si>
    <t>กล้องโทรทัศนืคลื่นแสงสว่าง</t>
  </si>
  <si>
    <t>กล้องโทรทรรศน์ที่ใช้ เลนส์ ในการหักเหและรวมแสงเพื่อสร้างภาพขยายของวัตถุที่อยู่ไกลออกไป</t>
  </si>
  <si>
    <t>กล้องโทรทรรศน์ที่ใช้กระจกเงาโค้ง (กระจกเว้า) เป็นอุปกรณ์หลักในการรวบรวมและสะท้อนแสงจากวัตถุบนท้องฟ้าเพื่อสร้างเป็นภาพ แทนการใช้เลนส์หักเหแสงแบบกล้องโทรทรรศน์หักเหแสง</t>
  </si>
  <si>
    <t>เป็นกล้องที่รวมหลักการทั้งการหักเหแสงของเลนส์และการสะท้อนแสงของกระจกเข้าด้วยกัน เพื่อแก้ปัญหา ความคลาดทรงกลม ที่เกิดจากกระจกเงาปฐมภูมิ</t>
  </si>
  <si>
    <t>ข้อความที่คุณเลือกคือ "ตัวอย่างวัตถุท้องฟ้าที่ใช้กล้องโทรทรรศน์ช่วงคลื่นวิทยุศึกษา" หมายถึง วัตถุในอวกาศที่นักดาราศาสตร์ใช้กล้องโทรทรรศน์ที่สามารถรับคลื่นวิทยุในการศึกษา ตัวอย่างของวัตถุเหล่านี้อาจรวมถึง พัลซาร์ (ดาวนิวตรอนที่หมุนเร็วและปล่อยคลื่นวิทยุ), กาแล็กซีที่มีการปล่อยคลื่นวิทยุ, และควาซาร์ (วัตถุที่มีความสว่างสูงในอวกาศ) การศึกษาวัตถุเหล่านี้ผ่านคลื่นวิทยุช่วยให้นักวิทยาศาสตร์เข้าใจลักษณะและพฤติกรรมของวัตถุในอวกาศได้ดียิ่งขึ้นค่ะ</t>
  </si>
  <si>
    <t>ข้อความที่คุณเลือกคือ "ตัวอย่างวัตถุท้องฟ้าที่ใช้กล้องโทรทรรศน์ช่วงคลื่นอินฟราเรดศึกษา" ซึ่งหมายถึงวัตถุในอวกาศที่นักดาราศาสตร์ใช้กล้องโทรทรรศน์ที่สามารถตรวจจับคลื่นอินฟราเรดในการศึกษา วัตถุเหล่านี้อาจรวมถึงดาวเคราะห์, ดาวฤกษ์, กาแล็กซี หรือแม้กระทั่งเมฆก๊าซและฝุ่นในอวกาศ การใช้คลื่นอินฟราเรดช่วยให้นักวิทยาศาสตร์สามารถมองเห็นวัตถุที่อาจถูกบดบังด้วยฝุ่นหรือมีอุณหภูมิต่ำ ซึ่งไม่สามารถมองเห็นได้ด้วยแสงที่ตามองเห็นทั่วไป</t>
  </si>
  <si>
    <t>ข้อความที่คุณเลือกพูดถึง "ตัวอย่างวัตถุท้องฟ้าที่ใช้กล้องโทรทรรศน์ช่วงคลื่นแสงที่มองเห็นได้ศึกษา" หมายถึงการใช้กล้องโทรทรรศน์ที่สามารถรับแสงในช่วงคลื่นที่ตามนุษย์มองเห็นได้ เพื่อศึกษาวัตถุที่อยู่ในท้องฟ้า เช่น ดาวเคราะห์ ดาวฤกษ์ หรือกาแล็กซี การใช้กล้องโทรทรรศน์ประเภทนี้ช่วยให้นักดาราศาสตร์สามารถสังเกตและวิเคราะห์ลักษณะต่าง ๆ ของวัตถุเหล่านี้ได้อย่างละเอียดและชัดเจน ตัวอย่างเช่น การศึกษาพื้นผิวของดาวเคราะห์หรือการวิเคราะห์แสงจากดาวฤกษ์เพื่อหาข้อมูลเกี่ยวกับองค์ประกอบทางเคมีของมัน</t>
  </si>
  <si>
    <t>ข้อความที่คุณเลือกคือ "ตัวอย่างวัตถุท้องฟ้าที่ใช้กล้องโทรทรรศน์ช่วงคลื่นอัลตราไวโอเลตศึกษา" ซึ่งหมายถึงการใช้กล้องโทรทรรศน์ที่สามารถตรวจจับคลื่นแสงอัลตราไวโอเลตในการศึกษาวัตถุท้องฟ้า ตัวอย่างของวัตถุท้องฟ้าที่อาจศึกษาได้ด้วยวิธีนี้ ได้แก่ ดาวฤกษ์ที่มีอุณหภูมิสูง กาแล็กซีที่มีการเกิดดาวใหม่ หรือวัตถุที่มีการปล่อยรังสีอัลตราไวโอเลตมาก การศึกษาด้วยคลื่นอัลตราไวโอเลตช่วยให้นักดาราศาสตร์เข้าใจลักษณะและกระบวนการต่าง ๆ ที่เกิดขึ้นในวัตถุเหล่านี้ได้ดียิ่งขึ้น</t>
  </si>
  <si>
    <t>ข้อความที่คุณเลือกคือ "ตัวอย่างวัตถุท้องฟ้าที่ใช้กล้องโทรทรรศน์ช่วงคลื่นรังสีเอ็กซ์ศึกษา" ซึ่งหมายถึงวัตถุในอวกาศที่นักดาราศาสตร์ใช้กล้องโทรทรรศน์ที่สามารถตรวจจับรังสีเอ็กซ์ในการศึกษา ตัวอย่างของวัตถุเหล่านี้อาจรวมถึงดาวนิวตรอน หลุมดำ และกาแล็กซีที่มีการปล่อยรังสีเอ็กซ์ออกมา การใช้กล้องโทรทรรศน์รังสีเอ็กซ์ช่วยให้นักวิทยาศาสตร์สามารถเข้าใจปรากฏการณ์ต่างๆ ในจักรวาลได้ดีขึ้น เช่น การเกิดและการเปลี่ยนแปลงของวัตถุท้องฟ้าเหล่านี้</t>
  </si>
  <si>
    <t>กล้องโทรทรรศน์ที่ใช้ศึกษาจากบนโลกสามารถทำงานในช่วงคลื่นต่าง ๆ ได้ เช่น ช่วงคลื่นแสงที่ตามองเห็น (Visible light) ซึ่งเป็นช่วงคลื่นที่เราสามารถมองเห็นได้ด้วยตาเปล่า และช่วงคลื่นวิทยุ (Radio waves) ที่สามารถผ่านชั้นบรรยากาศของโลกได้ดี ทำให้กล้องโทรทรรศน์วิทยุสามารถรับข้อมูลจากอวกาศได้อย่างมีประสิทธิภาพ นอกจากนี้ยังมีช่วงคลื่นอินฟราเรดบางส่วนที่สามารถศึกษาได้จากบนโลกเช่นกัน แต่ต้องใช้กล้องโทรทรรศน์ที่ตั้งอยู่ในพื้นที่สูงหรือแห้งแล้งเพื่อลดผลกระทบจากชั้นบรรยากาศ</t>
  </si>
  <si>
    <t>กล้องโทรทรรศน์อวกาศคือกล้องโทรทรรศน์ที่ถูกส่งขึ้นไปในอวกาศเพื่อสังเกตการณ์วัตถุท้องฟ้าโดยไม่ต้องผ่านบรรยากาศของโลก ซึ่งสามารถทำงานในช่วงคลื่นต่าง ๆ ได้ เช่น คลื่นแสงที่ตามองเห็น คลื่นอินฟราเรด คลื่นอัลตราไวโอเลต คลื่นเอ็กซ์เรย์ และคลื่นไมโครเวฟ เป็นต้น การทำงานในอวกาศช่วยให้กล้องโทรทรรศน์สามารถรับข้อมูลที่ชัดเจนและแม่นยำมากขึ้น เนื่องจากไม่มีการรบกวนจากบรรยากาศของโลกค่ะ</t>
  </si>
  <si>
    <t>ข้อความนี้ถามเกี่ยวกับการศึกษาวัตถุท้องฟ้าที่มีความยาวคลื่นในช่วงรังสีเอกซ์ โดยถามว่ามีความเป็นไปได้หรือไม่ที่จะใช้กล้องโทรทรรศน์บนพื้นโลกในการศึกษา และเหตุผลที่เกี่ยวข้อง
คำตอบคือ โดยทั่วไปแล้วไม่สามารถใช้กล้องโทรทรรศน์บนพื้นโลกในการศึกษารังสีเอกซ์จากวัตถุท้องฟ้าได้ เนื่องจากบรรยากาศของโลกจะดูดซับรังสีเอกซ์ ทำให้รังสีเอกซ์ไม่สามารถผ่านเข้ามาถึงพื้นโลกได้ ดังนั้นการศึกษารังสีเอกซ์จากวัตถุท้องฟ้าจึงต้องใช้กล้องโทรทรรศน์ที่อยู่ในอวกาศ เช่น กล้องโทรทรรศน์ที่ติดตั้งบนดาวเทียมหรือยานอวกาศ เพื่อให้สามารถรับรังสีเอกซ์ได้โดยตรง
ตัวอย่างเช่น กล้องโทรทรรศน์อวกาศ Chandra X-ray Observatory ซึ่งถูกส่งขึ้นไปในอวกาศเพื่อศึกษารังสีเอกซ์จากวัตถุท้องฟ้าโดยเฉพาะ</t>
  </si>
  <si>
    <t>กล้องโทรทรรศน์แบบหักเหแสง คือกล้องโทรทรรศน์ชนิดหนึ่งที่ใช้เลนส์ในการรวมแสงเพื่อสร้างภาพของวัตถุที่อยู่ไกล โดยแสงจะผ่านเลนส์และหักเหเข้าหากันเพื่อให้เกิดภาพที่ชัดเจน ตัวอย่างเช่น กล้องโทรทรรศน์ที่ใช้ในการดูดาวหรือวัตถุท้องฟ้าอื่น ๆ ซึ่งช่วยให้เราสามารถเห็นรายละเอียดของวัตถุเหล่านั้นได้มากขึ้น</t>
  </si>
  <si>
    <t>กล้องโทรทรรศน์แบบสะท้อนแสง คือ กล้องโทรทรรศน์ที่ใช้กระจกในการสะท้อนแสงเพื่อสร้างภาพของวัตถุที่อยู่ห่างไกล เช่น ดาวหรือกาแล็กซี กระจกหลักจะสะท้อนแสงไปยังจุดโฟกัส ซึ่งอาจมีการใช้กระจกเพิ่มเติมหรือเลนส์เพื่อปรับปรุงคุณภาพของภาพ กล้องโทรทรรศน์ประเภทนี้มีข้อดีคือสามารถสร้างภาพที่มีความคมชัดสูงและสามารถทำให้กล้องมีขนาดใหญ่ได้โดยไม่ต้องใช้เลนส์ที่มีขนาดใหญ่เกินไป</t>
  </si>
  <si>
    <t>กล้องโทรทรรศน์แบบผสม คือกล้องโทรทรรศน์ที่รวมคุณสมบัติของกล้องโทรทรรศน์แบบหักเหแสงและแบบสะท้อนแสงเข้าด้วยกัน เพื่อเพิ่มประสิทธิภาพในการสังเกตการณ์ โดยใช้เลนส์และกระจกในการรวมแสง ซึ่งช่วยให้ได้ภาพที่คมชัดและมีความละเอียดสูง ตัวอย่างเช่น กล้องโทรทรรศน์แบบ Schmidt-Cassegrain ที่นิยมใช้ในงานวิจัยทางดาราศาสตร์</t>
  </si>
  <si>
    <t>ดาวเคราะห์น้อย ดาวหาง ดาวเคราะห์นอกระบบสุริยะ เนบิวลา จานดาวเคราะห์ก่อนเกิด (circumstellar disks) และกาแล็กซีที่อยู่ห่างไกล</t>
  </si>
  <si>
    <t>อาทิตย์, หลุมดำ, ดาวนิวตรอน, ซูเปอร์โนวา, ระบบดาวคู่, และดาวหาง</t>
  </si>
  <si>
    <t>พลังงานสูงอย่างรังสีเอกซ์และรังสีแกมมา รวมถึงคลื่นอัลตราไวโอเลต</t>
  </si>
  <si>
    <t>ไม่สามารถใช้กล้องโทรทรรศน์บนพื้นโลกศึกษาวัตถุท้องฟ้าในช่วงรังสีเอ็กซ์ได้ เนื่องจากรังสีเอ็กซ์ไม่สามารถทะลุผ่านชั้นบรรยากาศของโลกไ</t>
  </si>
  <si>
    <t>ใช้ เลนส์นูนสองชิ้น คือ เลนส์ใกล้วัตถุ (Objective Lens) และ เลนส์ใกล้ตา (Eyepiece Lens) เพื่อหักเหแสงจากวัตถุให้มารวมกันและสร้างภาพ โดยเลนส์ใกล้วัตถุจะรับแสงจากวัตถุมาสร้างภาพจริงหัวกลับที่จุดโฟกัส และเลนส์ใกล้ตาจะขยายภาพนั้นให้ผู้สังเกตมองเห็นภาพที่ใหญ่ขึ้นได้</t>
  </si>
  <si>
    <t>ใช้ กระจกเว้า (กระจกเงาปฐมภูมิ) ที่ปลายด้านหนึ่งของลำกล้อง เพื่อรวบรวมแสงจากวัตถุแล้วส่งไปยัง กระจกเงาปฐมภูมิ (กระจกเงาราบขนาดเล็ก) ซึ่งจะสะท้อนลำแสงออกไปทางด้านข้างลำกล้องเพื่อไปยัง เลนส์ตา ทำให้ภาพขยายใหญ่ขึ้น</t>
  </si>
  <si>
    <t>ทั้งกระจกและเลนส์ร่วมกัน โดยมีหลักการสะท้อนแสงกลับไปมาหลายครั้งเพื่อย่อลำกล้องให้สั้นลง แต่ยังคงกำลังขยายสูง</t>
  </si>
  <si>
    <t>เนบิวลา,ดาวเคราะห์เกิดใหม่</t>
  </si>
  <si>
    <t>ดาวฤกษ์,กาเเล็กซี่</t>
  </si>
  <si>
    <t>วัตถุท้องฟ้าที่ใช้กล้องโทรทรรศน์ช่วงคลื่นอัลตราไวโอเลตศึกษา ได้แก่ สสารระหว่างดาวกาแล็กซีและองค์ประกอบของเนบิวลาดาวเคราะห์ </t>
  </si>
  <si>
    <t>ดาวนิวตรอน,หลุมดำ,ดวงอาทิตย์</t>
  </si>
  <si>
    <t>กล้องโทรทรรศน์ที่ใช้ศึกษาได้จากบนโลกสามารถศึกษาได้ในช่วงคลื่น คลื่นวิทยุ และ แสงที่มองเห็นได้</t>
  </si>
  <si>
    <t>กล้องโทรทรรศน์อวกาศสามารถใช้ศึกษาได้ในช่วงคลื่นที่หลากหลาย ซึ่งรวมถึงคลื่นแม่เหล็กไฟฟ้าที่ถูกดูดซับโดยชั้นบรรยากาศโลก เช่น รังสีแกมมา, รังสีเอกซ์, รังสีอัลตราไวโอเลต</t>
  </si>
  <si>
    <t>ไม่สามารถใช้ได้ เนื่องจากรังสีเอกซ์เป็นคลื่นแม่เหล็กไฟฟ้าที่มีความยาวคลื่นสั้นและถูกดูดซับโดยชั้นบรรยากาศโลก ทำให้ไม่สามารถทะลุผ่านลงมาถึงพื้นผิวโลกได้ จึงต้องมีการสร้างกล้องโทรทรรศน์รังสีเอกซ์เพื่อส่งขึ้นไปในอวกาศเพื่อรับคลื่นแม่เหล็กไฟฟ้าดังกล่าว </t>
  </si>
  <si>
    <t>ใช้เลนส์นูนสองชุดหลักในการรวมแสงและขยายภาพ โดยเลนส์วัตถุจะรวมแสงจากวัตถุเพื่อสร้างภาพจริงหัวกลับขนาดเล็ก และเลนส์ตาจะขยายภาพจริงนั้นให้เป็นภาพเสมือนหัวกลับขนาดใหญ่ที่มองเห็นได้</t>
  </si>
  <si>
    <t>ใช้หลักการสะท้อนแสงโดยมี กระจกเว้าหลัก ทำหน้าที่รวมแสงจากวัตถุไกลๆ แล้วสะท้อนแสงไปยัง กระจกเงาทุติยภูมิ ซึ่งจะสะท้อนแสงอีกครั้งไปยัง เลนส์ตา ที่ผู้สังเกตใช้มองภาพ. กล้องชนิดนี้มีข้อดีคือไม่เกิดความคลาดสีและสามารถสร้างให้มีขนาดใหญ่เพื่อกำลังรวมแสงสูงได้ แต่มีข้อเสียคือกระจกทุติยภูมิอาจขวางทางเดินแสงและต้องมีการปรับแนวระบบกระจกเป็นประจำ</t>
  </si>
  <si>
    <t>รวมหลักการของกล้องโทรทรรศน์แบบหักเหแสงและแบบสะท้อนแสงเข้าด้วยกัน โดยใช้ทั้งเลนส์และกระจกเพื่อรวมแสงและสร้างภาพ ซึ่งช่วยแก้ไขความคลาดต่างๆ เช่น ความคลาดสีและความคลาดทรงกลม ทำให้ได้ภาพที่มีคุณภาพดีและมีขนาดกะทัดรัด </t>
  </si>
  <si>
    <t xml:space="preserve">พัลซาร์ หรือ ควาซาร์ </t>
  </si>
  <si>
    <t xml:space="preserve">ดาวเคราะห์นอกระบบ หรือ เนบิวลาที่กำลังเกิดดาว </t>
  </si>
  <si>
    <t xml:space="preserve">ดาวฤกษ์ หรือ กาแล็กซี </t>
  </si>
  <si>
    <t xml:space="preserve">ดาวฤกษ์ร้อนอุณหภูมิสูง หรือ ดาวแคระขาว </t>
  </si>
  <si>
    <t>หลุมดำ หรือ ซากซูเปอ</t>
  </si>
  <si>
    <t xml:space="preserve">วิทยุ, แสงที่มองเห็น, อินฟราเรดใกล้บางช่วง </t>
  </si>
  <si>
    <t>อินฟราเรด, อัลตราไวโอเลต, รังสีเอกซ์, รังสีแกมมา เป็นช่วงคลื่นหลักของกล้องโทรทรรศน์อวกาศ.</t>
  </si>
  <si>
    <t xml:space="preserve">ต้องอยู่ในอวกาศเพราะรังสีเอกซ์ไม่สามารถผ่านบรรยากาศโลกได้ </t>
  </si>
  <si>
    <t>1.	เลนส์วัตถุ (Objective Lens) รับแสงจากวัตถุและรวมแสงให้โฟกัสเป็นภาพจริง
	2.	เลนส์ตา (Eyepiece Lens) ขยายภาพจริงนั้นเพื่อให้สังเกตได้ชัดเจน</t>
  </si>
  <si>
    <t>ใช้ กระจกโค้งนูน/เว้า แทนเลนส์รวมแสง
	•	กระจกหลัก (Primary Mirror): สะท้อนแสงรวมเป็นจุดโฟกัส
	•	กระจกรอง (Secondary Mirror): สะท้อนแสงไปยังตา หรือกล้องถ่ายภาพ
	•	เหมาะสำหรับ วัตถุที่อยู่ไกลและมืด เช่น กาแล็กซี เนบิวลา</t>
  </si>
  <si>
    <t>1.	ใช้ เลนส์หักเหแสง (Corrector Lens) ช่วยแก้ความคลาดสีและโฟกัสแสง
	2.	ใช้ กระจกสะท้อน (Primary &amp; Secondary Mirror) รวมแสงและสะท้อนไปยังจุดโฟกัส
	3.	เลนส์ตา (Eyepiece Lens) ขยายภาพให้มองเห็นชัดเจน</t>
  </si>
  <si>
    <t xml:space="preserve">ซูเปอร์โนวา และ กาแล็กซี </t>
  </si>
  <si>
    <t xml:space="preserve">ดาวเคราะห์นอกระบบสุริยะ (exoplanets), ดาวเคราะห์น้อย (asteroids), ดาวหาง (comets), กาแล็กซีที่อยู่ห่างไกล (distant galaxies), ดาวฤกษ์ที่ก่อตัวขึ้น (forming stars), ฝุ่นและก๊าซในอวกาศ (interstellar dust and gas), และวัตถุอื่นๆ ที่สว่างในแสงอินฟราเรด เช่น ใจกลางกาแล็กซี (galactic centers) และ วัตถุที่ร้อนในอวกาศ (hot objects in space). 
ตัวอย่างวัตถุท้องฟ้าที่ศึกษาด้วยกล้องโทรทรรศน์อินฟราเรด:
ดาวเคราะห์นอกระบบสุริยะ (Exoplanets):
กล้องโทรทรรศน์อินฟราเรดที่มีความไวสูงอย่าง กล้องโทรทรรศน์อวกาศสปิตเซอร์ (Spitzer) ถูกใช้เพื่อตรวจจับแสงจากดาวเคราะห์นอกระบบสุริยะ ซึ่งดาวเคราะห์เหล่านี้มีอุณหภูมิพื้นผิวที่สามารถตรวจจับได้ในย่านอินฟราเรด. 
ดาวเคราะห์น้อยและดาวหาง:
กล้องโทรทรรศน์อินฟราเรดสามารถศึกษาองค์ประกอบทางเคมีและความร้อนของดาวเคราะห์น้อยและดาวหางได้. 
กาแล็กซีที่อยู่ห่างไกล:
การสังเกตการณ์ในย่านอินฟราเรดช่วยให้นักดาราศาสตร์สามารถศึกษาโครงสร้างและวิวัฒนาการของกาแล็กซีที่อยู่ห่างไกล ซึ่งแสงอาจถูกบดบังด้วยฝุ่นและก๊าซในอวกาศ. 
การก่อตัวของดาวฤกษ์และระบบดาวเคราะห์:
แสงอินฟราเรดสามารถทะลุผ่านฝุ่นและก๊าซในเนบิวลาได้ดีกว่าแสงที่มองเห็น ทำให้กล้องโทรทรรศน์อินฟราเรดเป็นเครื่องมือสำคัญในการศึกษาบริเวณที่ดาวฤกษ์และระบบดาวเคราะห์กำลังก่อตัวขึ้น. 
ใจกลางกาแล็กซีและวัตถุร้อนในอวกาศ:
กล้องโทรทรรศน์อินฟราเรดช่วยให้นักดาราศาสตร์สามารถมองทะลุฝุ่นที่บดบังใจกลางกาแล็กซีและวัตถุที่ร้อนอื่นๆ ในอวกาศได้. 
</t>
  </si>
  <si>
    <t>กล้องโทรทรรศน์วิทยุฟาสต์ (FAST telescope);กล้องโทรทรรศน์อวกาศสปิตเซอร์ (Spitzer Space Infrared telescope);กล้องโทรทรรศน์อวกาศเจมส์เวบบ์ (James Webb Space telescope)</t>
  </si>
  <si>
    <t xml:space="preserve">ดาวเคราะห์ เช่น ดาวเสาร์และดาวพฤหัสบดี, ดาวฤกษ์, เนบิวลา อย่างเนบิวลาอินทรีที่แสดง "เสาแห่งการก่อกำเนิด" และ กาแล็กซี ต่างๆ </t>
  </si>
  <si>
    <t>กล้องโทรทรรศน์อวกาศฮับเบิล (Hubble Space telescope) ;กล้องโทรทรรศน์อวกาศสปิตเซอร์ (Spitzer Space Infrared telescope);กล้องโทรทรรศน์วิทยุฟาสต์ (FAST telescope);กล้องโทรทรรศน์อวกาศจันทรา (Chandra X-ray Observatory);กล้องโทรทรรศน์อวกาศเจมส์เวบบ์ (James Webb Space telescope)</t>
  </si>
  <si>
    <t xml:space="preserve">กลุ่มก๊าซร้อน, ซูเปอร์โนวา, ควอซาร์, ดาวฤกษ์ในบริเวณที่ก่อตัวดาวใหม่, และกาแล็กซี </t>
  </si>
  <si>
    <t>คลื่น แสงที่มองเห็น และ คลื่นวิทยุ</t>
  </si>
  <si>
    <t>เป็นกล้องโทรทรรศน์ที่ใช้เลนส์ในการหักเหแสงเพื่อรวมแสงและสร้างภาพของวัตถุที่อยู่ไกลออกไป ทำงานโดยมี เลนส์วัตถุ (เลนส์นูน) ด้านหน้าสุดทำหน้าที่รวบรวมแสง และ เลนส์ใกล้ตา ที่อยู่ด้านหลังทำหน้าที่ขยายภาพ</t>
  </si>
  <si>
    <t>กล้องโทรทรรศน์ที่ใช้กระจกเงาโค้ง (กระจกปฐมภูมิ) ในการสะท้อนและรวบรวมแสงจากวัตถุบนท้องฟ้ามาสร้างเป็นภาพ</t>
  </si>
  <si>
    <t xml:space="preserve">เป็นกล้องโทรทรรศน์ที่ใช้หลักการของทั้งเลนส์และกระจกเงาร่วมกัน เพื่อให้ได้ภาพที่คมชัดและตัวกล้องมีขนาดกะทัดรัด โดยใช้กระจกเงาปฐมภูมิในการรวบรวมแสง และมีแผ่นเลนส์ปรับแก้ที่หน้ากล้องเพื่อแก้ไขความคลาดทางแสงของกระจก ทำให้ได้ลำกล้องสั้นลงแต่ยังคงมีกำลังขยายสูง. 
หลักการทำงาน
กระจกเงาปฐมภูมิ:
ทำหน้าที่คล้ายกับกล้องสะท้อนแสง โดยทำหน้าที่รวมแสงจากวัตถุที่อยู่ไกล. 
แผ่นเลนส์ปรับแก้ (Corrector Plate):
อยู่ที่หน้ากล้อง ทำหน้าที่ปรับแก้ความคลาดทรงกลม (Spherical Aberration) ที่เกิดจากกระจกเงาปฐมภูมิ. 
กระจกทุติยภูมิ:
ทำหน้าที่สะท้อนแสงกลับไปมาหลายครั้งในลำกล้อง ทำให้ลำกล้องสั้นลงแต่มีความยาวโฟกัสสูง. 
ประเภทของกล้องโทรทรรศน์แบบผสม
Schmidt–Cassegrain (SC):
มีลำกล้องสั้นกะทัดรัด และมีกำลังขยายสูง. 
Maksutov–Cassegrain (Mak) :
มีความยาวโฟกัสสูงมาก ให้ภาพคมชัดเทียบเท่ากับกล้องหักเหแสงที่มีขนาดเท่ากัน มักใช้สำหรับสังเกตดาวเคราะห์และวัตถุที่ต้องการความคมชัดสูง. 
ข้อดี
ขนาดกะทัดรัด:
ลำกล้องสั้น ทำให้สะดวกในการพกพาและติดตั้ง. 
กำลังขยายสูง:
มีความยาวโฟกัสมาก ทำให้เหมาะกับการสังเกตวัตถุขนาดเล็ก เช่น ดาวเคราะห์. 
ข้อจำกัด 
ไม่เหมาะกับวัตถุขนาดใหญ่:
ไม่นิยมใช้สังเกตเนบิวลาหรือกาแล็กซีที่อยู่ใกล้.
กรองรังสีบางช่วง:
เลนส์ปรับแก้ที่อยู่ด้านหน้าอาจกรองรังสีบางช่วงความยาวคลื่นออกไป.
</t>
  </si>
  <si>
    <t>ได้แก่ ดาวฤกษ์ที่เพิ่งก่อตัวใหม่และระบบดาวเคราะห์ เช่นในเนบิวลา</t>
  </si>
  <si>
    <t>ดาวเคราะห์ (ดาวศุกร์, ดาวเสาร์), ดาวฤกษ์, เนบิวลา (เช่น เนบิวลาอินทรี), และ กาแล็กซี</t>
  </si>
  <si>
    <t>กลุ่มก๊าซร้อน, ซูเปอร์โนวา, และ ควาซาร์</t>
  </si>
  <si>
    <t>ดาวฤกษ์มวลมากที่เกิดซูเปอร์โนวา, ซากดาวฤกษ์จากซูเปอร์โนวา</t>
  </si>
  <si>
    <t>ช่วงคลื่นแสงที่ตามองเห็น ได้</t>
  </si>
  <si>
    <t>รังสีอัลตราไวโอเลต</t>
  </si>
  <si>
    <t>ไม่สามารถใช้กล้องโทรทรรศน์บนพื้นโลกเพื่อศึกษาวัตถุในอวกาศที่ปล่อยรังสีเอกซ์ได้</t>
  </si>
  <si>
    <t>เป็นกล้องโทรทรรศน์ที่ใช้เลนส์หักเหแสง</t>
  </si>
  <si>
    <t>ใช้กระจกเว้าทำหน้าที่รวมแสง และกระจกทุติยภูมิขนาดเล็กเพื่อสะท้อนแสงไปยังเลนส์ตา</t>
  </si>
  <si>
    <t xml:space="preserve">กล้องที่รวมการทำงานของเลนส์และกระจกเงาเข้าด้วยกัน โดยใช้กระจกปฐมภูมิแบบเว้าในการรวบรวมแสง และเลนส์ปรับแก้ภาพ </t>
  </si>
  <si>
    <t xml:space="preserve">	1.	ควาซาร์ (Quasar) – แหล่งพลังงานสูงจากใจกลางกาแล็กซีที่มีหลุมดำมวลยิ่งยวด
	2.	พัลซาร์ (Pulsar) – ดาวนิวตรอนที่หมุนเร็ว ปล่อยคลื่นวิทยุออกมาเป็นจังหวะ ๆ
	3.	ก๊าซไฮโดรเจน (H I Region) – สามารถตรวจจับเส้นสเปกตรัมที่ความถี่ 21 ซม. (1420 MHz) เพื่อติดตามการกระจายตัวของก๊าซในกาแล็กซี
	4.	ซุปเปอร์โนวาเรมนานท์ (Supernova Remnant) เช่น เนบิวลา Crab ที่ยังคงแผ่คลื่นวิทยุ
	5.	กาแล็กซีที่กำลังเกิดดาว (Starburst Galaxy) ที่ปล่อยคลื่นวิทยุออกมาอย่างเข้มข้น
	6.	ไมโครเวฟพื้นหลังของเอกภพ (Cosmic Microwave Background: CMB) – หลักฐานสำคัญของทฤษฎีบิกแบง</t>
  </si>
  <si>
    <t xml:space="preserve">	1.	เนบิวลา (Nebulae)
	•	เช่น เนบิวลาม้า (Horsehead Nebula), เนบิวลาโอไรออน (Orion Nebula)
	•	อินฟราเรดช่วยให้มองทะลุฝุ่นก๊าซหนาทึบเพื่อเห็นดาวที่กำลังถือกำเนิดอยู่
	2.	ดาวฤกษ์อายุน้อยและดาวที่กำลังเกิด (Protostar, Young Stellar Objects)
	•	ดาวเหล่านี้มักถูกฝุ่นก๊าซปกคลุม ทำให้มองไม่เห็นด้วยกล้องแสงปกติ แต่เห็นได้ในอินฟราเรด
	3.	กาแล็กซีที่ถูกปกคลุมด้วยฝุ่น (Dusty Galaxies / Starburst Galaxies)
	•	เช่น กาแล็กซี M82 ที่กำลังมีการก่อกำเนิดดาวอย่างรุนแรง
	4.	ดาวเคราะห์และดวงจันทร์ในระบบสุริยะ
	•	เช่น ศึกษาความร้อนพื้นผิวของดาวอังคาร ดาวพฤหัสฯ ดวงจันทร์ไอโอ และยูโรปา
	5.	ดาวเคราะห์นอกระบบสุริยะ (Exoplanets)
	•	กล้องอย่าง James Webb Space Telescope (JWST) ใช้อินฟราเรดเพื่อตรวจหาบรรยากาศและสภาพแวดล้อมของดาวเคราะห์นอกระบบ
	6.	ดาราจักรยุคแรกเริ่ม (Early Galaxies)
	•	แสงจากกาแล็กซีอายุนับพันล้านปีมักถูกเลื่อนความยาวคลื่น (redshift) เข้ามาอยู่ในช่วงอินฟราเรด</t>
  </si>
  <si>
    <t xml:space="preserve">	1.	ดวงจันทร์ 🌙 – ศึกษาพื้นผิว หลุมอุกกาบาต ภูเขา และทะเลบนดวงจันทร์
	2.	ดาวเคราะห์ในระบบสุริยะ 🪐 – เช่น ดาวศุกร์ ดาวอังคาร ดาวพฤหัสบดี (เห็นพายุจุดแดงใหญ่) และวงแหวนดาวเสาร์
	3.	ดาวฤกษ์ ⭐ – การวัดความสว่าง สี และการเคลื่อนที่ของดาวในกลุ่มดาวต่าง ๆ
	4.	กระจุกดาว (Star Clusters) ✨ – เช่น กระจุกดาวลูกไก่ (Pleiades), กระจุกดาวทรงกลม M13
	5.	เนบิวลา (Nebulae) 🌌 – เช่น เนบิวลาโอไรออน (Orion Nebula), เนบิวลาริง (Ring Nebula)
	6.	กาแล็กซี (Galaxies) 🌠 – เช่น กาแล็กซีแอนโดรเมดา (Andromeda Galaxy) และกาแล็กซีทางช้างเผือก</t>
  </si>
  <si>
    <t xml:space="preserve">	1.	ดาวฤกษ์ร้อนมาก ๆ เช่น ดาวประเภท O และ B ที่มีอุณหภูมิพื้นผิวสูงกว่า 20,000 K
	2.	ดาวมวลสูงที่กำลังจะสิ้นอายุขัย (Massive stars before supernova) – ศึกษาการปล่อยรังสีอัลตราไวโอเลตจากชั้นบรรยากาศดาว
	3.	ดาวแคระขาว (White Dwarfs) – วัตถุร้อนที่ปล่อยรังสีอัลตราไวโอเลตจำนวนมาก
	4.	เนบิวลาบางชนิด เช่น เนบิวลาดาวเคราะห์ (Planetary Nebulae) ที่มีดาวแคระขาวตรงกลาง
	5.	กาแล็กซีที่กำลังเกิดดาว (Star-forming Galaxies) – บริเวณที่มีการก่อกำเนิดดาวฤกษ์ใหม่ ๆ จะส่องสว่างในอัลตราไวโอเลต
	6.	ดวงอาทิตย์ ☀️ – ใช้อัลตราไวโอเลตเพื่อศึกษาบริเวณโครโมสเฟียร์และโคโรนา (ที่ตาเปล่ามองไม่เห็น)</t>
  </si>
  <si>
    <t>รังสีเอ็กซ์ 🔭✨
	1.	หลุมดำ (Black Holes) – โดยเฉพาะบริเวณที่มีจานสะสมมวล (accretion disk) ร้อนจัด แผ่รังสีเอ็กซ์ออกมา
	2.	ดาวนิวตรอนและพัลซาร์ (Neutron Stars / Pulsars) – ปล่อยรังสีเอกซ์รุนแรงจากสนามแม่เหล็กและการหมุนเร็ว
	3.	ซุปเปอร์โนวาเรมนานท์ (Supernova Remnants) – เช่น Crab Nebula และ Cassiopeia A ที่มีแก๊สร้อนแผ่รังสีเอ็กซ์
	4.	กระจุกดาราจักร (Galaxy Clusters) – ก๊าซร้อนระหว่างดาราจักรปล่อยรังสีเอกซ์ออกมา
	5.	ดวงอาทิตย์ ☀️ – โดยเฉพาะบริเวณโคโรนาและการปะทุสุริยะ (solar flares)</t>
  </si>
  <si>
    <t xml:space="preserve">	1.	แสงที่ตามนุษย์มองเห็น (Visible light)
	2.	คลื่นวิทยุ (Radio wave</t>
  </si>
  <si>
    <t xml:space="preserve">	•	อินฟราเรด (Infrared) เช่น Spitzer, Herschel, James Webb Space Telescope (JWST)
	•	อัลตราไวโอเลต (UV) เช่น GALEX, Hubble (มี UV instruments)
	•	รังสีเอกซ์ (X-ray) เช่น Chandra, XMM-Newton
	•	รังสีแกมมา (Gamma ray) เช่น Fermi Gamma-ray Space Telescope</t>
  </si>
  <si>
    <t>ไม่ได้ เพราะ: รังสีเอกซ์ถูกชั้นบรรยากาศดูดกลืนหมด ต้องสังเกตจากอวกาศเท่านั้น</t>
  </si>
  <si>
    <t>1.	แสงจากวัตถุผ่านเลนส์นูนใหญ่ → โฟกัสรวมแสงไปยังจุดโฟกัส
2.	ตาเราหรือกล้องถ่ายภาพดูแสงที่รวมแล้ว</t>
  </si>
  <si>
    <t>1.	แสงจากวัตถุสะท้อนจากกระจกโค้งใหญ่ → รวมแสงไปยังจุดโฟกัส
2.	ใช้กระจกเล็กสะท้อนแสงออกไปยังตาเราหรือกล้องถ่ายภาพ</t>
  </si>
  <si>
    <t>1.	เลนส์ช่วยแก้ปัญหาบิดเบี้ยวสีและปรับโฟกัส
2.	กระจกสะท้อนรวมแสง ทำให้กล้องขนาดกะทัดรัด</t>
  </si>
  <si>
    <t>ฝุ่นในเนบิวลา ที่กักเก็บก๊าซและฝุ่นไว้ รวมถึง ดาวฤกษ์ที่กำลังก่อตัว</t>
  </si>
  <si>
    <t>ดาวเคราะห์ ดาวฤกษ์ เนบิวลา กาแล็กซี ดาวหาง และอุกกาบาต</t>
  </si>
  <si>
    <t>กลุ่มก๊าซร้อน, ซูเปอร์โนวา, และควาซาร์ (Quasars)</t>
  </si>
  <si>
    <t>ดาวฤกษ์มวลมากที่เกิดซูเปอร์โนวา, ซากดาวฤกษ์จากซูเปอร์โนวา (ดาวนิวตรอน, ดาวแบนด์), หลุมดำ, กาแล็กซี, กลุ่มกาแล็กซี,กระจุกดาว, พัลซาร์, วัตถุเอกฐาน (Quasar), เนบิวลา, และดวงอาทิตย์</t>
  </si>
  <si>
    <t>พลังงานสูงอย่างรังสีเอ็กซ์และรังสีแกมมารวมถึงคลื่นอัลตราไวโอเลต</t>
  </si>
  <si>
    <t>อัลตราไวโอเลต อินฟราเรด และรังสีเอกซ์</t>
  </si>
  <si>
    <t xml:space="preserve">ไม่สามารถใช้กล้องโทรทรรศน์บนพื้นโลกเพื่อศึกษาวัตถุในอวกาศที่ปล่อยรังสีเอกซ์ได้ เนื่องจากชั้นบรรยากาศของโลกดูดกลืนรังสีเอกซ์ ทำให้รังสีเอกซ์จากอวกาศไม่สามารถทะลุผ่านชั้นบรรยากาศลงมายังพื้นโลกได้ </t>
  </si>
  <si>
    <t>กล้องโทรทรรศน์แบบหักเหแสง (Refracting Telescope) เป็นเครื่องมือทางดาราศาสตร์ที่ใช้เลนส์ในการรวบรวมและหักเหแสงเพื่อสร้างภาพที่ขยายใหญ่ขึ้น โดยมีเลนส์วัตถุทำหน้าที่หักเหแสงให้มารวมกันที่จุดโฟกัส และเลนส์ใกล้ตา</t>
  </si>
  <si>
    <t>กล้องโทรทรรศน์แบบสะท้อนแสง (Reflecting Telescope) คือกล้องโทรทรรศน์ที่ใช้กระจกเงาโค้ง (กระจกหลัก) ในการรวมแสงแทนเลนส์ และใช้กระจกเงาขนาดเล็ก (กระจกทุติยภูมิ) สะท้อนแสงเข้าสู่เลนส์ตาที่อยู่ด้านข้างของลำกล้อง</t>
  </si>
  <si>
    <t>กล้องโทรทรรศน์แบบผสม หรือ คาตาไดออปตริก (Catadioptric Telescope) คือกล้องที่ใช้ทั้ง เลนส์และกระจก ทำงานร่วมกัน เพื่อรวมแสงและแก้ไขความคลาดของภาพที่เกิดจากกระจกปฐมภูมิ</t>
  </si>
  <si>
    <t>ดาวเคราะห์ ดาวฤกษ์ (เช่น ดาวฤกษ์ที่กำลังก่อตัว) เนบิวลา (โดยเฉพาะที่ปกคลุมด้วยฝุ่น) และกาแล็กซี ต่างๆ</t>
  </si>
  <si>
    <t xml:space="preserve">ดาวฤกษ์ร้อนและอายุน้อย, เนบิวลา, กลุ่มดาวฤกษ์, กาแล็กซี และกระจุกดาว </t>
  </si>
  <si>
    <t>หลุมดำ ดาวนิวตรอน ระบบดาวคู่ ดาวหาง และดวงอาทิตย์</t>
  </si>
  <si>
    <t>ระบุตำแหน่งของวัตถุ;รวมแสงด้วยพื้นที่รับแสงที่มากกว่านัยน์ตามนุษย์</t>
  </si>
  <si>
    <t>ใช้เลนส์นูน (convex lens) สองชุด เพื่อหักเหแสงและรวมแสงจากวัตถุที่อยู่ไกลให้มาอยู่ในจุดโฟกัส</t>
  </si>
  <si>
    <t xml:space="preserve">ใช้ กระจกเว้า (Primary Mirror) ที่ก้นลำกล้องรวมแสงจากวัตถุท้องฟ้าให้ตกกระทบ ณ จุดโฟกัส จากนั้น กระจกเงาปฐมภูมิ จะสะท้อนแสงไปยัง กระจกทุติยภูมิ (กระจกเงาขนาดเล็กแบบราบ) ซึ่งติดตั้งภายในลำกล้อง เพื่อสะท้อนลำแสงให้ตั้งฉากออกมายัง เลนส์ตา ที่ติดตั้งอยู่ด้านข้างลำกล้อง </t>
  </si>
  <si>
    <t>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t>
  </si>
  <si>
    <t>ซุปเปอร์โนวาและกาแล็คซี่</t>
  </si>
  <si>
    <t>ฝุ่นในเนบิวลา</t>
  </si>
  <si>
    <t>ดวงจันทร์, ดาวเคราะห์, ดาวคู่, กระจุกดาว, เนบิวลา, และ กาแล็กซี</t>
  </si>
  <si>
    <t>ซากซูเปอร์โนวา ดาวฤกษ์อุณหภูมิสูง ควอซาร์ และการก่อตัวของดาวในเนบิวลา</t>
  </si>
  <si>
    <t>หลุมดำ, ดาวนิวตรอน, ซากซูเปอร์โนวา, และใจกลางกาแล็กซี</t>
  </si>
  <si>
    <t>รังสีเอกซ์ (X-Ray), อัลตราไวโอเลต (Ultraviolet),และ อินฟราเรด (Infrared)</t>
  </si>
  <si>
    <t>ซุปเปอร์โนวาและกาแลกซี</t>
  </si>
  <si>
    <t>ดาวเคราะห์ ดาวฤกษ์ เนบิวลา กาแลกซีและอวกาศ</t>
  </si>
  <si>
    <t>ดาวฤกษ์เกิดใหม่ (ดาวฤกษ์อายุน้อย), สสารในเนบิวลา (กลุ่มเมฆก๊าซและฝุ่นในอวกาศ), และ กาแล็กซี</t>
  </si>
  <si>
    <t xml:space="preserve">หลุมดำ ดาวนิวตรอน ซูเปอร์โนวา ดาราจักร และดวงอาทิตย์ </t>
  </si>
  <si>
    <t xml:space="preserve">อัลตราไวโอเลต อินฟราเรดและรังสีเอ็กซ์
</t>
  </si>
  <si>
    <t>ซุปเปอร์โนวาและกาแลกซี่</t>
  </si>
  <si>
    <t>ดาวฤกษ์เกิดใหม่ (ดาวฤกษ์อายุน้อย), สสารในเนบิวลา (กลุ่มเมฆก๊าซและฝุ่นในอวกาศ), และ กาแลกซี</t>
  </si>
  <si>
    <t>หลุมดำ ดาวนิวตรอน ซูเปอร์โนวา ดาราจักร และดวงอาทิตย์</t>
  </si>
  <si>
    <t>อัลตราไวโอเลต อินฟราเลดรังสีเอกซ์</t>
  </si>
  <si>
    <t>คือกล้องโทรทรรศน์ที่ใช้กระจกเงาโค้ง (ส่วนใหญ่เป็นกระจกเว้า) เป็นส่วนประกอบหลักในการรวบรวมแสงเพื่อสร้างภาพวัตถุ แทนการใช้เลนส์หักเหแสง</t>
  </si>
  <si>
    <t>กาแล๊กซี่</t>
  </si>
  <si>
    <t xml:space="preserve">เป็นกล้องโทรทรรศน์ที่ใช้เลนส์ทำหน้าที่รับแสงและขยายภาพ โดยอาศัยหลักการหักเหแสง </t>
  </si>
  <si>
    <t>พัลซาร์เเละซูเปอร์โนวา</t>
  </si>
  <si>
    <t>ดาวเดราะห์ ดาวฤกษ์ต่างๆ</t>
  </si>
  <si>
    <t>เนบิวลา กาเเล็กซี่ต่างๆ</t>
  </si>
  <si>
    <t>รังสีเอ็กซ์ รังสีเเกมม่า เเละรังสีอัลตร้าไวโอเลต</t>
  </si>
  <si>
    <t>รังสีแกมมา รังสีเอกซ์ อัลตราไวโอเลต แสงที่ตามองเห็นและ อินฟราเรด</t>
  </si>
  <si>
    <t>ไม่ได้ เพราะรังสีไม่ทะลุผ่านชั้นบรรยากาศของโลกได้</t>
  </si>
  <si>
    <t>เป็นกล้องโทรทรรศน์ที่ใช้เลนส์ทำหน้าที่รับแสงและขยายภาพ โดยอาศัยหลักการหักเหแสง</t>
  </si>
  <si>
    <t xml:space="preserve">พัลซาร์ (Pulsar)
	•	ซูเปอร์โนวา (Supernova)
	•	ดาวเคราะห์นอกระบบสุริยะ (Exoplanets)
</t>
  </si>
  <si>
    <t xml:space="preserve">	•	ดาวฤกษ์เกิดใหม่
	•	กาแล็กซีที่มีอายุมาก
	•	ดาวเคราะห์นอกระบบสุริยะ
	•	โครงสร้างฝุ่นและก๊สในอวกาศ
</t>
  </si>
  <si>
    <t xml:space="preserve">	•	เนบิวลานายพราน (Orion Nebula)
	•	กระจุกกาแล็กซี
	•	ดาวเคราะห์นอกระบบสุริยะ
</t>
  </si>
  <si>
    <t xml:space="preserve">	•	ดาวฤกษ์ร้อนอายุน้อย
	•	เนบิวลา
	•	กาแล็กซีที่กำลังเกิดดาวใหม่
</t>
  </si>
  <si>
    <t xml:space="preserve">	•	ดาวนิวตรอน (Neutron stars)
	•	หลุมดำในใจกลางกาแล็กซี
	•	เศษซากซูเปอร์โนวา
</t>
  </si>
  <si>
    <t xml:space="preserve">	•	ช่วงคลื่นแสงที่มองเห็นได้ (Visible light)
	•	ช่วงคลื่นวิทยุ (Radio wave)</t>
  </si>
  <si>
    <t>อัลตราไวโอเลต (Ultraviolet)
	•	อินฟราเรด (Infrared)
	•	รังสีเอกซ์ (X-ray)</t>
  </si>
  <si>
    <t>ไม่ได้
เพราะ บรรยากาศโลกดูดกลืนรังสีเอกซ์เกือบทั้งหมด ทำให้รังสีเอกซ์จากวัตถุท้องฟ้าไม่สามารถผ่านมาถึงพื้นโลกได้
ดังนั้นต้องใช้ กล้องโทรทรรศน์อวกาศ เช่น กล้องจันทรา (Chandra)</t>
  </si>
  <si>
    <t>15. กล้องโทรทรรศน์แบบหักเหแสง (Refracting Telescope)
	•	ใช้ เลนส์โค้งนูน (เลนส์วัตถุ) เป็นตัวรวมแสง
	•	แสงจากวัตถุผ่านเลนส์โค้งและหักเหเข้าสู่จุดโฟกัส
	•	ข้อดี: ให้ภาพคมชัด ใช้งานง่าย
	•	ข้อเสีย: ทำให้เกิดความคลาดสี (Chromatic aberration) และเลนส์ขนาดใ</t>
  </si>
  <si>
    <t>16. กล้องโทรทรรศน์แบบสะท้อนแสง (Reflecting Telescope)
	•	ใช้ กระจกโค้งเว้า เป็นตัวสะท้อนและรวมแสงเข้าสู่จุดโฟกัส
	•	ข้อดี: ไม่เกิดความคลาดสี ทำกระจกขนาดใหญ่ได้ง่าย
	•	ข้อเสีย: ต้องมีการเคลือบผิวกระจกให้สะท้อนแสงดี และต้องจัดแนวแม่นยำ</t>
  </si>
  <si>
    <t>17. กล้องโทรทรรศน์แบบผสม (Catadioptric Telescope)
	•	ใช้ เลนส์และกระจกผสมกัน เพื่อแก้ปัญหาความคลาดและเพิ่มประสิทธิภาพ
	•	ข้อดี: ภาพคมชัด ลดความผิดเพี้ยน ใช้ขนาดใหญ่ได้ง่าย
	•	ข้อเสีย: โครงสร้างซับซ้อน ราคาสู</t>
  </si>
  <si>
    <t xml:space="preserve">พัลซาร์, ฟาสต์เรดิโอบรัสต์ (FRBs), เส้นสัญญาณไฮโดรเจน 21 ซม. , ควาซาร์ </t>
  </si>
  <si>
    <t>เนบิวลา, ดาวอายุน้อย, ดาวเคราะห์นอกระบบ, กาแล็กซีไกล, ดาวแคระน้ำตาล</t>
  </si>
  <si>
    <t xml:space="preserve">เนบิวลา, กาแล็กซี, กระจุกดาว, ดาวเคราะห์ในระบบสุริยะ, ซุปเปอร์โนวา </t>
  </si>
  <si>
    <t xml:space="preserve">ดาวร้อน, กาแล็กซีเกิดดาว, ซุปเปอร์โนวา, ดาวแคระขาว </t>
  </si>
  <si>
    <t xml:space="preserve">หลุมดำ, ดาวนิวตรอน, ซุปเปอร์โนวา, กาแล็กซีแอกทีฟ, กระจุกดาวร้อน </t>
  </si>
  <si>
    <t>ช่วงคลื่นวิทยุ (Radio) → เช่น FAST
ช่วงคลื่นแสงที่ตามองเห็น (Visible light) → เช่น กล้องบนพื้นโลกบางตัว</t>
  </si>
  <si>
    <t xml:space="preserve">	•	อินฟราเรด (Infrared) → Spitzer, James Webb
	•	อัลตราไวโอเลต (UV) → Hubble
	•	รังสีเอกซ์ (X-ray) → Chandra
	•	แสงที่ตามองเห็น (Visible) → Hubble </t>
  </si>
  <si>
    <t>ใช่ไม่ได้ เพราะรังสีเอกซ์ถูก บรรยากาศโลกดูดซับหมด จึงต้องใช้ กล้องโทรทรรศน์อวกาศ เช่น Chandra</t>
  </si>
  <si>
    <t>ใช้ เลนส์นูน (Convex lens) เป็นเลนส์หลักในการ รวมแสง จากวัตถุท้องฟ้า
แสงที่ผ่านเลนส์จะ หักเห และมารวมที่ โฟกัส เพื่อสร้างภาพ ใช้เลนส์ตา (Eyepiece) ขยายภาพให้มองเห็นชัดเจน</t>
  </si>
  <si>
    <t xml:space="preserve">
ใช้ กระจกโค้ง (Concave mirror) เป็นตัวสะท้อนแสงหลัก แสงจากวัตถุสะท้อนที่กระจกหลัก → กระจกรอง → โฟกัส → ขยายด้วยเลนส์ตา	ไม่ใช้เลนส์หลัก จึงหลีกเลี่ยงความคลาดสี</t>
  </si>
  <si>
    <t>รวม เลนส์ + กระจก เพื่อแก้ข้อจำกัดของทั้งสองแบบ
ใช้ เลนส์โฟกัสและกระจกโค้ง รวมแสงให้ภาพคมชัดและลดความคลาดสี มีหลายแบบ เช่น Schmidt-Cassegrain, Maksutov-Cassegrain</t>
  </si>
  <si>
    <t>กระจุกกาแล็กซี</t>
  </si>
  <si>
    <t>ดาวนิวตรอน
เศษซากซูเปอร์โนวา
หลุมดำในใจกลางกาแล็กซี</t>
  </si>
  <si>
    <t>ช่วงคลื่นแสงที่ตามองเห็น (Visible light)
ช่วงคลื่นวิทยุ (Radio wave)</t>
  </si>
  <si>
    <t xml:space="preserve">อินฟราเรด (Infrared)
อัลตราไวโอเลต (Ultraviolet)
รังสีเอกซ์ (X-ray)
รังสีแกมมา (Gamma ray)
</t>
  </si>
  <si>
    <t>ไม่ได้ เพราะชั้นบรรยากาศของโลกจะดูดกลืนรังสีเอกซ์เอาไว้เกือบทั้งหมด ทำให้สัญญาณไม่สามารถผ่านลงมาถึงพื้นโลกได้ ต้องใช้ กล้องโทรทรรศน์อวกาศ เช่น Chandra X-ray Observatory</t>
  </si>
  <si>
    <t>ใช้เลนส์โค้ง (เลนส์นูน) ในการหักเหและรวมแสงเข้ามาที่จุดโฟกัส ทำให้ภาพของวัตถุท้องฟ้าปรากฏชัดเจนและขยายใหญ่ขึ้น เหมาะกับการศึกษาดาวเคราะห์ ดวงจันทร์ และดาวฤกษ์ที่สว่าง</t>
  </si>
  <si>
    <t>ใช้กระจกโค้งเป็นตัวสะท้อนและรวมแสงเข้ามาที่จุดโฟกัสแทนการใช้เลนส์ ช่วยลดความคลาดสีและสร้างกล้องที่มีขนาดใหญ่ได้ง่ายกว่ากล้องหักเหแสง เหมาะสำหรับการสังเกตวัตถุท้องฟ้าที่อยู่ไกลและจาง เช่น กาแล็กซี หรือเนบิวลา</t>
  </si>
  <si>
    <t xml:space="preserve"> เป็นการผสมผสานระหว่างเลนส์และกระจก ใช้เลนส์ช่วยปรับทิศทางแสงและแก้ความคลาดสีร่วมกับกระจกสะท้อนแสง ทำให้ได้ภาพที่คมชัด ลดความเพี้ยน สามารถทำให้กล้องมีขนาดกะทัดรัดแต่ยังคงประสิทธิภาพสูง
</t>
  </si>
  <si>
    <t xml:space="preserve">ตัวอย่างเช่น
พัลซาร์ (Pulsar)
เควซาร์ (Quasar)
กาแล็กซี (Galaxy)
กาแล็กซีทางช้างเผือก (Milky Way)
</t>
  </si>
  <si>
    <t>เนบิวลาสร้างดาว (Star-forming nebula)
ดาวเคราะห์นอกระบบ (Exoplanet)
ดาราจักรที่อยู่ไกลมาก ๆ (Distant galaxies)</t>
  </si>
  <si>
    <t xml:space="preserve">ดาวฤกษ์ (Stars)
กาแล็กซี (Galaxies)
เนบิวลา (Nebula)
</t>
  </si>
  <si>
    <t>ดาวฤกษ์ที่ร้อนมาก ๆ (Massive hot stars)
กาแล็กซีที่กำลังเกิดดาวรุ่นใหม่ (Star-forming galaxies)
เควซาร์ (Quasar)</t>
  </si>
  <si>
    <t xml:space="preserve">หลุมดำ (Black hole)
ดาวนิวตรอน (Neutron star)
ซูเปอร์โนวา (Supernova remnant)
</t>
  </si>
  <si>
    <t>เพิ่มกำลังแยกภาพ;เพิ่มขนาดเชิงมุมปรากฏของวัตถุหรือเพิ่มกำลังขยาย</t>
  </si>
  <si>
    <t>คลื่นวิทยุ, แสงที่ตามองเห็น (Visible light)</t>
  </si>
  <si>
    <t xml:space="preserve">รังสีแกมมา, รังสีเอกซ์, อัลตราไวโอเลต, อินฟราเรดบางช่วง
</t>
  </si>
  <si>
    <t>ไม่สามารถใช้ได้ เพราะรังสีเอกซ์ถูกชั้นบรรยากาศโลกดูดกลืน ต้องใช้กล้องโทรทรรศน์อวกาศเท่านั้น</t>
  </si>
  <si>
    <t xml:space="preserve">ใช้เลนส์โค้งนูนเป็นวัตถุประธาน ทำหน้าที่หักเหและรวมแสงจากวัตถุท้องฟ้าให้เกิดภาพ แล้วใช้เลนส์ตาขยายภาพนั้นให้ใหญ่ขึ้น
</t>
  </si>
  <si>
    <t>ใช้กระจกเว้าเป็นวัตถุประธาน ทำหน้าที่สะท้อนและรวมแสงจากวัตถุให้โฟกัสไปยังจุดโฟกัส แล้วมีกระจกเล็กหรือเลนส์ช่วยส่งภาพไปยังเลนส์ตา</t>
  </si>
  <si>
    <t xml:space="preserve">ใช้ทั้งเลนส์และกระจกผสมกัน เช่น ใช้เลนส์ช่วยแก้ความคลาดของแสงและใช้กระจกเว้ารวมแสง ทำให้ได้ภาพที่ชัดเจน ลดปัญหาความคลาด และมีขนาดกะทัดรัดกว่ากล้องแบบอื่น
</t>
  </si>
  <si>
    <t>กล้องโทรทรรศน์วิทยุใช้ศึกษาพัลซาร์ ซูเปอร์โนวา และค้นหาดาวเคราะห์นอกระบบสุริยะ</t>
  </si>
  <si>
    <t>กล้องอินฟราเรดเหมาะกับการดูดาวฤกษ์เกิดใหม่ กาแล็กซีเก่า และดาวเคราะห์ที่อยู่ไกล</t>
  </si>
  <si>
    <t>กล้องแสงที่มองเห็นได้ใช้ศึกษากลุ่มก๊าซในเนบิวลา ดาวเคราะห์นอกระบบ และกระจุกกาแล็กซี</t>
  </si>
  <si>
    <t>กล้องอัลตราไวโอเลตใช้สังเกตการก่อกำเนิดดาวเคราะห์ การศึกษาบรรยากาศดาวเคราะห์ และพลังงานจากกระจุกกาแล็กซี</t>
  </si>
  <si>
    <t>กล้องรังสีเอกซ์ใช้ศึกษาดาวนิวตรอน ซากดาวจากซูเปอร์โนวา และหลุมดำ</t>
  </si>
  <si>
    <t>กล้องที่ใช้ได้จากบนโลกคือกล้องช่วงคลื่นแสงที่มองเห็นได้และคลื่นวิทยุ</t>
  </si>
  <si>
    <t>กล้องโทรทรรศน์อวกาศคือกล้องที่ใช้ช่วงคลื่นอินฟราเรด อัลตราไวโอเลต รังสีเอกซ์ และรังสีแกมมา</t>
  </si>
  <si>
    <t>ไม่ได้ เพราะบรรยากาศโลกดูดซับรังสีเอกซ์ ทำให้ต้องส่งกล้องโทรทรรศน์ขึ้นไปในอวกาศ</t>
  </si>
  <si>
    <t>ใช้เลนส์รวมแสงให้เกิดภาพ</t>
  </si>
  <si>
    <t>ใช้กระจกโค้งสะท้อนรวมแสง</t>
  </si>
  <si>
    <t>ใช้ทั้งเลนส์และกระจกช่วยกันรวมแสง</t>
  </si>
  <si>
    <t>พัลซาร์ ซูเปอร์โนวา ก๊าซไฮโดรเจน</t>
  </si>
  <si>
    <t>ดาวเกิดใหม่ แผ่นจานก๊าซฝุ่น กาแล็กซีมีฝุ่น ดาวแคระน้ำตาล</t>
  </si>
  <si>
    <t xml:space="preserve"> เนบิวลา กระจุกดาว กาแล็กซี ดาวเคราะห์</t>
  </si>
  <si>
    <t>ดาวร้อน ดาวมวลมาก บริเวณก่อตัวดาว ดาวขาว</t>
  </si>
  <si>
    <t>ดาวนิวตรอน หลุมดำ เศษซากซูเปอร์โนวา ดาราจักรที่มีนิวเคลียสสว่าง (AGN) กระจุกกาแล็กซี</t>
  </si>
  <si>
    <t>แสงที่มองเห็นได้ (Visible light) คลื่นวิทยุ (Radio waves)</t>
  </si>
  <si>
    <t>ไม่สามารถใช้ได้ เพราะ รังสีเอกซ์ไม่สามารถทะลุผ่านชั้นบรรยากาศโลกได้ ต้องใช้ กล้องโทรทรรศน์อวกาศ เช่น Chandra X-ray Observatory ที่อยู่นอกโลกเท่านั้น</t>
  </si>
  <si>
    <t>ใช้เลนส์นูนรวมแสงแล้วขยายด้วยเลนส์ตา</t>
  </si>
  <si>
    <t>ใช้กระจกโค้งเว้าสะท้อนรวมแสงไปยังเลนส์ตาหรือกล้องถ่ายภาพ</t>
  </si>
  <si>
    <t>ใช้ทั้งเลนส์และกระจกช่วยกันรวมแสงและแก้ความคลาดภาพ</t>
  </si>
  <si>
    <t xml:space="preserve">ดาวเคราะห์ </t>
  </si>
  <si>
    <t xml:space="preserve">คลื่นวิทยุ
คลื่นไมโครเวฟ 
 แสงที่มองเห็นได้
  รังสีอินฟราเรด </t>
  </si>
  <si>
    <t xml:space="preserve"> รังสีแกมมา
รังสีเอกซ์
 รังสีอัลตราไวโอเลต
  อินฟราเรต (ส่วนใหญ่)
  คลื่นไมโครเวฟ (ส่วนใหญ่)</t>
  </si>
  <si>
    <t>ไม่สามารถใช้ได้ เพราะชั้นบรรยากาศของโลกจะดูดซับรังสีเอกซ์ไว้ทั้งหมด ทำให้รังสีเอกซ์ไม่สามารถเดินทางมาถึงพื้นผิวโลกได้ ดังนั้นการจะศึกษาวัตถุที่ปล่อยรังสีเอกซ์จึงจำเป็นต้องใช้กล้องโทรทรรศน์ที่อยู่นอกชั้นบรรยากาศโลก หรือก็คือกล้องโทรทรรศน์อวกาศ</t>
  </si>
  <si>
    <t>กล้องโทรทรรศน์แบบหักเหแสง (Refractor telescope) ใช้หลักการหักเหของแสง โดยใช้ "เลนส์นูน" เป็นเลนส์วัตถุ (Objective lens) เพื่อรวมแสงจากวัตถุที่อยู่ไกลๆ ให้มาตกที่จุดรวมแสง จากนั้นจึงใช้เลนส์ใกล้ตา (Eyepiece) ที่เป็นเลนส์นูนอีกตัวเพื่อขยายภาพให้เห็นชัดเจน</t>
  </si>
  <si>
    <t>กล้องโทรทรรศน์แบบสะท้อนแสง (Reflector telescope) ใช้หลักการสะท้อนแสง โดยใช้ "กระจกเว้า" เป็นกระจกหลัก (Primary mirror) เพื่อรวมแสงจากวัตถุที่อยู่ไกลๆ เข้ามา จากนั้นแสงจะถูกสะท้อนไปยังกระจกรอง (Secondary mirror) เพื่อส่งภาพไปที่เลนส์ใกล้ตาให้ผู้สังเกตการณ์เห็นภาพ</t>
  </si>
  <si>
    <t>กล้องโทรทรรศน์แบบผสม (Catadioptric telescope) เป็นการนำหลักการของทั้งแบบหักเหแสงและแบบสะท้อนแสงมารวมกัน โดยใช้ทั้ง "กระจก" และ "เลนส์" ในการรวมแสงและสร้างภาพครับ โดยส่วนใหญ่จะใช้กระจกเว้าเป็นหลักและมีเลนส์พิเศษ (เช่น Corrector plate) เพื่อแก้ไขความคลาดเคลื่อนของภาพ ทำให้ได้กล้องที่มีขนาดกะทัดรัดแต่มีประสิทธิภาพสูง</t>
  </si>
  <si>
    <t xml:space="preserve">กล้องโทรทรรศน์อวกาศจันทรา (Chandra X-ray Observatory) </t>
  </si>
  <si>
    <t xml:space="preserve">กล้องโทรทรรศน์อวกาศฮับเบิล (Hubble Space telescope) </t>
  </si>
  <si>
    <t xml:space="preserve">กล้องโทรทรรศน์อวกาศฮับเบิล (Hubble Space telescope) 
</t>
  </si>
  <si>
    <t xml:space="preserve">กล้องโทรทรรศน์วิทยุฟาสต์ (FAST telescope) </t>
  </si>
  <si>
    <t>ทุกอัน</t>
  </si>
  <si>
    <t xml:space="preserve"> มีประโยชน์อย่างมากสาหรับการศึกษา ดาวนิวตรอน เศษซากของดาวฤกษ์ที่หลงเหลือจากซูเปอร์โนวาและหลุมดาในใจกลางกาแล็กซี </t>
  </si>
  <si>
    <t>กล้องโทรทรรศน์แบบหักเหแสงทำงานโดยใช้ เลนส์วัตถุรวมแสง จากวัตถุไกล ๆ ให้เกิดภาพจริง แล้ว เลนส์ตาขยายภาพ นั้นให้ใหญ่ขึ้นสำหรับผู้สังเกต</t>
  </si>
  <si>
    <t>กล้องโทรทรรศน์แบบสะท้อนแสงทำงานโดยใช้ กระจกโค้งเว้า เป็นตัวรับและสะท้อนแสงจากวัตถุท้องฟ้าให้ไปรวมกันที่จุดโฟกัส แล้วจึงใช้เลนส์ตาหรือกล้องรับภาพขยายให้เห็นวัตถุได้ชัดเจน</t>
  </si>
  <si>
    <t>ข้อดี: ภาพคมชัด คลาดเคลื่อนน้อย พกพาสะดวก
ข้อเสีย: ราคาสูง โครงสร้างซับซ้อน</t>
  </si>
  <si>
    <t>พัลาาเเละซุปเปอร์โนวา</t>
  </si>
  <si>
    <t>ดวงอาทิตย์ดาวฤกษ์</t>
  </si>
  <si>
    <t>อยู่ในช่วงคลื่นที่สามารถทะลุผ่านชั้นบรรยากาศ</t>
  </si>
  <si>
    <t>กล้องโทรทรรศน์อวกาศถูกออกแบบมาเพื่อศึกษาคลื่นแม่เหล็กไฟฟ้าที่ไม่สามารถทะลุผ่านชั้นบรรยากาศโลกได้ หรือถูกรบกวนจากชั้นบรรยากาศ ได้แก่ รังสีแกมมา, รังสีเอกซ์, รังสีอัลตราไวโอเลต, อินฟราเรด, และไมโครเวฟ</t>
  </si>
  <si>
    <t>ไม่สามารถใช้กล้องโทรทรรศน์บนพื้นโลกได้ เพราะชั้นบรรยากาศโลกจะดูดซับรังสีเอกซ์ไว้ ทำให้รังสีเอกซ์ไม่สามารถเดินทางมาถึงพื้นโลกได้</t>
  </si>
  <si>
    <t xml:space="preserve">ทำงานโดยใช้เลนส์นูนในการรวมแสงจากวัตถุที่อยู่ไกลให้มาตกกระทบที่จุดโฟกัส จากนั้นเลนส์ใกล้ตาจะขยายภาพที่รวมแสงไว้ให้ใหญ่ขึ้น ทำให้สามารถมองเห็นวัตถุได้ชัดเจนขึ้น
</t>
  </si>
  <si>
    <t xml:space="preserve">ทำงานโดยใช้กระจกเว้าขนาดใหญ่ในการรวมแสงจากวัตถุที่อยู่ไกลให้มาตกกระทบที่กระจกสะท้อนแสงขนาดเล็ก จากนั้นกระจกสะท้อนแสงจะส่งภาพไปยังเลนส์ใกล้ตาเพื่อขยายภาพให้ใหญ่ขึ้น </t>
  </si>
  <si>
    <t>เป็นการรวมหลักการทำงานของกล้องโทรทรรศน์แบบหักเหแสงและแบบสะท้อนแสงเข้าด้วยกัน โดยใช้ทั้งกระจกและเลนส์ในการรวมและปรับแก้แสง ทำให้ได้กล้องที่มีขนาดกะทัดรัด ให้ภาพที่คมชัด และลดความคลาดเคลื่อนของแสงได้ดีกว่ากล้องสองประเภทแรก</t>
  </si>
  <si>
    <t>ฝุ่นเเละเเก๊สอวกาศ</t>
  </si>
  <si>
    <t>กลุ่มก๊าซ</t>
  </si>
  <si>
    <t>รังสีเอ็ก รังสีเเกมมา อัตตาไวโอเลต อินฟาเรด</t>
  </si>
  <si>
    <t>ไม่สามารถใช้ได้ เพราะรังสีเอกซ์ถูกชั้นบรรยากาศโลกดูดกลืน ต้องใช้กล้องโทรทรรศน์เท่านั้น</t>
  </si>
  <si>
    <t xml:space="preserve">
กล้องโทรทรรศน์หักเห คือ กล้องที่ใช้เลนส์นูนเป็นวัตถุประธานเพื่อหักเหและรวมแสง แล้วขยายด้วยเลนส์ใกล้ตา
</t>
  </si>
  <si>
    <t xml:space="preserve">
กล้องโทรทรรศน์สะท้อนแสง คือ กล้องที่ใช้กระจกเว้าเป็นวัตถุประธานสะท้อนแสงมารวมที่โฟกัส แล้วขยายด้วยเลนส์ใกล้ตา
</t>
  </si>
  <si>
    <t xml:space="preserve">
กล้องโทรทรรศน์แบบผสม คือ กล้องที่ใช้ทั้งเลนส์และกระจกผสมกัน เพื่อลดความคลาดต่าง ๆ และให้ภาพที่ชัดเจนยิ่งขึ้น
</t>
  </si>
  <si>
    <t>กาแล็กซีวิทยุ (Radio Galaxy)</t>
  </si>
  <si>
    <t>ดาวฤกษ์อายุน้อย (Protostar)</t>
  </si>
  <si>
    <t>ดาวเคราะห์ในระบบสุริยะ</t>
  </si>
  <si>
    <t>ดาวที่กำลังระเบิดหรือ Nova และ Supernova</t>
  </si>
  <si>
    <t>เพิ่มขนาดเชิงมุมปรากฏของวัตถุหรือเพิ่มกำลังขยาย;รวมแสงด้วยพื้นที่รับแสงที่มากกว่านัยน์ตามนุษย์;เพิ่มกำลังแยกภาพ</t>
  </si>
  <si>
    <t>คลื่นวิทยุ ไมโครเวฟ</t>
  </si>
  <si>
    <t>อินฟราเรด อัลตราไวโอเลต  รังสีเอกซ์</t>
  </si>
  <si>
    <t>ไม่ได้ เพราะคลื่นในช่วงรังสีเอกซ์  จะถูกดูดกลืนจากชั้นบรรยากาศโลก</t>
  </si>
  <si>
    <t>ใช้ เลนส์นูน (Objective lens) เป็นเลนส์หลัก ทำหน้าที่หักเหแสงจากวัตถุท้องฟ้า แล้วรวมแสงไปยังจุดโฟกัส</t>
  </si>
  <si>
    <t>ใช้ กระจกเว้า (Concave mirror) เป็นตัวสะท้อนและรวมแสงไปยังจุดโฟกัส แล้วส่งภาพไปยังเลนส์ตาหรือกล้องถ่ายภาพ</t>
  </si>
  <si>
    <t>รวมข้อดีของ เลนส์ และ กระจก โดยใช้กระจกสะท้อนแสงร่วมกับเลนส์แก้ความคลาด</t>
  </si>
  <si>
    <t>พัลซาร์ ควาซาร์ เมฆก๊าซไฮโดรเจน</t>
  </si>
  <si>
    <t>เนบิวลาม้า ดาวเคราะห์เกิดใหม่</t>
  </si>
  <si>
    <t>ดวงอาทิตย์ ดาวกฤกษ์</t>
  </si>
  <si>
    <t>ดาวฤกษ์อายุน้อย เนบิวลาดาวเคราะห์ กาแลฌกซี่ที่มีการก่อตัวอย่างรุนแรง</t>
  </si>
  <si>
    <t>หลุมดำ ดาวนิวตรอน ซากซูเปอร์โนวา กาแล็กซีที่กำลังรวมตัวกัน</t>
  </si>
  <si>
    <t>คลื่นแสงที่มองเห็นได้ คลื่นวิทยุ</t>
  </si>
  <si>
    <t>รังสีเอ็กซ์ แกมมา อินฟราเรด อัลตราไวโอเลต</t>
  </si>
  <si>
    <t>ไม่ได้ ชั้นบรรยากาศโลกทำหน้าที่เป็นเกราะป้องกันและดูดซับรังสีเอกซ์ไว้ทั้งหมดทำให้รังสีเหล่านี้ไม่สามารถผ่านได้</t>
  </si>
  <si>
    <t>ใช้หลักการหักเหของแสงผ่านเลนส์ ทำหน้าที่รวมแสงจากวัตถุไกลๆ</t>
  </si>
  <si>
    <t>ใช้หลักการสะท้อนแสงด้วยกระจกที่อยู่ส่วนท้ายของกล้องทำหน้าที่นวมแสงและสะท้อนไปยัง
กระจกที่อยู่ด้านหน้า</t>
  </si>
  <si>
    <t>รวมทั้งสองอย่างเข้าด้วยกันใช้ทั้งเลนส์และกระจก</t>
  </si>
  <si>
    <t>พัลซาร์และซูเปอโนวา</t>
  </si>
  <si>
    <t xml:space="preserve">ดาวนิวตรอน เศษซากของดาวฤกษ์ที่หลงเหลือจากซูเปอร์โนวาและหลุมดาในใจกลางกาแล็กซี 
</t>
  </si>
  <si>
    <t>รวมแสงด้วยพื้นที่รับแสงที่มากกว่านัยน์ตามนุษย์;เพิ่มขนาดเชิงมุมปรากฏของวัตถุหรือเพิ่มกำลังขยาย;เพิ่มกำลังแยกภาพ</t>
  </si>
  <si>
    <t xml:space="preserve">แสงที่มองเห็นได้ </t>
  </si>
  <si>
    <t>รังสีแกมม่า รังสีเอกซ์ รังสีอัลตราไวโอเลต อินฟราเรด</t>
  </si>
  <si>
    <t>ไม่ได้ ต้องใช้กล้องโทรทรรศน์อวกาศ เพราะบรรยากาศโลกไม่ยอมให้รังสีเอกซ์ผ่านลงมา</t>
  </si>
  <si>
    <t>ใช้เลนส์นูนหักเหรวมแสง → สร้างภาพจริงเล็กที่โฟกัส → เลนส์ใกล้ตาขยายภาพนั้น → ผู้สังเกตเห็นภาพใหญ่ขึ้น</t>
  </si>
  <si>
    <t>ใช้ กระจกโค้ง แทนเลนส์ในการรวมแสงแทนการหักเหแสงของเลนส์เหมือนกล้องแบบหักเหแสง</t>
  </si>
  <si>
    <t>กล้องแบบผสมใช้ ทั้งเลนส์และกระจก ทำงานร่วมกันเพื่อให้ภาพที่ได้มี ความคมชัดสูง ลดความคลาดสีและความคลาดทรงกลม ขณะเดียวกันก็ทำให้กล้อง สั้นและกะทัดรัด กว่ากล้องสะท้อนแสงหรือหักเหแสงแบบยาวปกติ</t>
  </si>
  <si>
    <t>พัลซาร์ ควาชาร์ เมฆก๊าชไฮโดเจน</t>
  </si>
  <si>
    <t>ดวงอาทิตย์ ดวง</t>
  </si>
  <si>
    <t>ดาวฤกษ์อายุน้อย เนบิวลาดาวเคราะห์ กาเเลซีที่มีการก่อตัวอย่างรุนเเรง</t>
  </si>
  <si>
    <t>หลุมดำและะดาวเนตอ้น</t>
  </si>
  <si>
    <t>คลื่นเเสงที่มองเห้นได้คลื่นวิทยุ</t>
  </si>
  <si>
    <t>ไม่ได้ ชั้นบรรยากาศโลกทำหน้าที่เป็นเกราะป้องกันและดูดซับรังสีเอกซ์ไว้ทั้งหมดทำให้รังสีเหล่านี้ไม่สามารถ ผ่านได้</t>
  </si>
  <si>
    <t>ใช้หลักการหักเหยของแสงผ่านเลนส์ ทำหน้าที่รวมแสงงจากวัตถุไกลๆ</t>
  </si>
  <si>
    <t>ใช้หลักการสะท้อนแสงงด้วยกระจกที่อยุ่ส่วนท้ายของกล้องทำหน้าที่นวมเเสงเเละสะท้อนไปยังกกระจกที่อยุ่ด้านหน้า</t>
  </si>
  <si>
    <t>รวมทั้งสองอย่างเข้ากันด้วยกันใช้ทั้งเลนส์และก็กระจก</t>
  </si>
  <si>
    <t>วัตถุท้องฟ้าที่อยู่ไกลเช่น พัลซาร์และซูเปอร์โนวา</t>
  </si>
  <si>
    <t>ดาวเคราะห์น้อย ดาวหาง ดาวเคราะห์นอก</t>
  </si>
  <si>
    <t>ดวงอาทิตย์  ซูเปอร์โนวา</t>
  </si>
  <si>
    <t>คลื่นพลังงานสูง(รังสีแกมมา,รังสีเอกซ์) อัลตราไวโอเลต</t>
  </si>
  <si>
    <t>รังสีแกมมา,รังสีเอกซ์,อัลตราไวโอเลต,แสงที่ตามองเห็น,อินฟราเรด</t>
  </si>
  <si>
    <t xml:space="preserve">ไม่ได้ เพราะ รังสีเอ็กซ์ไม่สามารถทะลุผ่านชั้นบรรยากาศของโลกได้ </t>
  </si>
  <si>
    <t>ใช้เลนส์ทำหน้าที่รับแสงและขยายภาพ โดยอาศัยหลักการหักเหแสง เมื่อแสงจากวัตถุผ่านเลนส์ใกล้วัตถุ (เลนส์นูน) เพื่อรวมแสง ภาพนั้นจะถูกส่งไปยังเลนส์ใกล้ตา ทำให้ภาพขยายขึ้น</t>
  </si>
  <si>
    <t>ใช้กระจกเงาโค้ง (ส่วนใหญ่เป็นกระจกเว้า) เป็นส่วนประกอบหลักในการรวบรวมแสงเพื่อสร้างภาพวัตถุ แทนการใช้เลนส์หักเหแสง</t>
  </si>
  <si>
    <t xml:space="preserve"> เป็นกล้องโทรทรรศน์ที่ใช้ทั้งเลนส์และกระจกเงาทำงานงานร่วมกัน</t>
  </si>
  <si>
    <t>กาแล็กซี พัลซาร์ เศษซากซูเปอร์โนวายาซิมลียา</t>
  </si>
  <si>
    <t xml:space="preserve">ดาวเคราะห์นอกระบบ เนบิวลา </t>
  </si>
  <si>
    <t>ดาวเคราะห์ ดาวฤกษ์ ดาวหาง กระจุกดาว</t>
  </si>
  <si>
    <t>GALEX (Galaxy Evolution Explorer)</t>
  </si>
  <si>
    <t>หลุมดำ ดาวนิวตรอน ดาวฤกษ์และดวงอาทิตย์</t>
  </si>
  <si>
    <t>รังสีอินฟราเรด คลื่นวิทยุ</t>
  </si>
  <si>
    <t>รังสีแกมมาและรังสีอินฟาเรด</t>
  </si>
  <si>
    <t>ไม่สามารถใช้กล้องโทรทรรศน์บนพื้นโลกได้ เนื่องจาก ชั้นบรรยากาศของโลกจะดูดซับรังสีเอกซ์ที่มีพลังงานสูงไว้นั้นเอง</t>
  </si>
  <si>
    <t>การรวมแสงที่หักเหผ่านเลนส์นูนสองชุด ทำให้เกิดภาพจริงหัวกลับที่ระยะโฟกัสของเลนส์ จากนั้นเลนส์ใกล้ตาจะทำหน้าที่ขยายภาพที่ได้</t>
  </si>
  <si>
    <t>ทำงานโดยใช้กระจกเว้าเป็นหลักในการรวมแสงจากวัตถุที่อยู่ไกลแล้วสะท้อนไปยังกระจกอีกบานหนึ่ง จากนั้นแสงจะถูกส่งไปยังเลนส์ใกล้ตา เพื่อขยายภาพให้ผู้สังเกตเห็นได้ชัดเจนยิ่งขึ้น</t>
  </si>
  <si>
    <t>โดยมีกระจกเว้าทำหน้าที่ตัวรวมแสงเป็นหลัก เพื่อรับแสงจากวัตถุท้องฟ้า จากนั้นกระจกนูนขนาดเล็กจะทำหน้าที่สะท้อนแสงกลับไปมาก่อนไปยังเลนส์ตา เพื่อจะได้เห็นภาพชัดเจนขึ้น</t>
  </si>
  <si>
    <t>ใช้ศึกษาวัตถุท้องฟ้าที่อยู่ไกล  เช่น พัลซาร์และซูเปอร์โนวา</t>
  </si>
  <si>
    <t>ใช้ในการศึกษาดาวฤกษ์เกิดใหม่</t>
  </si>
  <si>
    <t>ใช้การศึกษาดาวฤกษ์ในช่วงคลื่นแสงที่มองเห็นได้</t>
  </si>
  <si>
    <t>ดาวเคราะห์ กระจุกดาว กาแล็กซี่</t>
  </si>
  <si>
    <t>ดวงอาทิตย์ ซุปเปอร์โนวา</t>
  </si>
  <si>
    <t>กล้องโทรทรรศน์ที่รับคลื่นแม่เหล็กไฟฟ้า</t>
  </si>
  <si>
    <t xml:space="preserve">รังสีแกรมมา รังสีเอ็กซ์ อินฟราเรด ฯ </t>
  </si>
  <si>
    <t>ไม่ได้ เพราะ รังสีทะลุผ่านชั้นบรรยากาศไม่ได้</t>
  </si>
  <si>
    <t>ใช้เลนส์นูนเป็นเลนส์วัตถุ ที่รวมแสงที่มาจากวัตถุที่อยู่ไกลออกไป ให้มาตกกระทบที่จุดโฟกัส ทำหน้าที่ขยายภาพให้มีขนาดใหญ่ขึ้น</t>
  </si>
  <si>
    <t>ใช้กระจกเว้าเป็นกระจกหลักในการรวมแสงที่มาจากวัตถุ</t>
  </si>
  <si>
    <t>ใช้ทั้งเลนส์และกระจกในการรวมและขยายแสง</t>
  </si>
  <si>
    <t>กาแล็กซี พัลซาร์ ควอซาร์ เมฆก๊าซระหว่างดวงดาว (โดยเฉพาะก๊าซไฮโดรเจน)
 รังสีไมโครเวฟพื้นหลังของเอกภพ</t>
  </si>
  <si>
    <t xml:space="preserve">ดาวเกิดใหม่, เนบิวลา, ดาวเคราะห์, กาแล็กซีไกล, ดาวหาง </t>
  </si>
  <si>
    <t>ดาวฤกษ์, เนบิวลา, กาแล็กซี, ดวงอาทิตย์</t>
  </si>
  <si>
    <t>ดาวร้อน, เนบิวลา, กาแล็กซีที่เกิดดาวใหม่, ดวงอาทิตย์</t>
  </si>
  <si>
    <t>หลุมดำ, ดาวนิวตรอน/พัลซาร์, ซุปเปอร์โนวา, กาแล็กซี AGN</t>
  </si>
  <si>
    <t>เพิ่มกำลังแยกภาพ;รวมแสงด้วยพื้นที่รับแสงที่มากกว่านัยน์ตามนุษย์;ระบุตำแหน่งของวัตถุ</t>
  </si>
  <si>
    <t>วิทยุ, แสงที่มองเห็น, อินฟราเรดใกล้บางช่วง</t>
  </si>
  <si>
    <t>รังสีเอกซ์ดูดซับโดยบรรยากาศ ต้องใช้กล้องอวกาศเท่านั้น</t>
  </si>
  <si>
    <t>รวมแสง → สร้างภาพ → ขยายภาพ → มองเห็น</t>
  </si>
  <si>
    <t>รวมแสง → เปลี่ยนทิศทาง → ขยายภาพ → มองเห็น</t>
  </si>
  <si>
    <t xml:space="preserve">รับแสง → เลนส์ปรับแก้ → กระจกหลักรวมแสง → กระจกรองเปลี่ยนทิศทาง → เลนส์ตาขยาย → มองเห็นภาพ </t>
  </si>
  <si>
    <t xml:space="preserve">	•	ควาซาร์
	•	พัลซาร์
	•	ก๊าซไฮโดรเจน (เส้น 21 ซม.)
	•	เศษซากซูเปอร์โนวา (เช่น เนบิวลาปู)</t>
  </si>
  <si>
    <t>•	ดาวเคราะห์เกิดใหม่ / แผ่นก๊าซฝุ่นรอบดาว (Protoplanetary disk)
	•	เนบิวลาที่มีฝุ่นหนาแน่น
	•	กาแล็กซีที่ถูกฝุ่นบังแสง
	•	ดาวฤกษ์เย็น เช่น ดาวแคระน้ำตาล (Brown dwarf)</t>
  </si>
  <si>
    <t>กล้องโทรทรรศน์อวกาศฮับเบิล (Hubble Space telescope) ;กล้องโทรทรรศน์อวกาศจันทรา (Chandra X-ray Observatory);กล้องโทรทรรศน์อวกาศเจมส์เวบบ์ (James Webb Space telescope)</t>
  </si>
  <si>
    <t xml:space="preserve">	•	ดาวฤกษ์
	•	ดาวเคราะห์
	•	ดวงจันทร์
	•	กาแล็กซี
	•	เนบิวลาบางชนิด (ที่เปล่งแสงในช่วงแสงที่มองเห็น)</t>
  </si>
  <si>
    <t xml:space="preserve">	•	ดาวร้อนอุณหภูมิสูง (เช่น ดาวประเภท O และ B)
	•	ดวงอาทิตย์ (การศึกษาเปลวสุริยะ/ชั้นโคโรนา)
	•	แก๊สร้อนในเนบิวลาบางชนิด
	•	กาแล็กซีที่ก่อตัวดาวฤกษ์ใหม่จำนวนมาก</t>
  </si>
  <si>
    <t xml:space="preserve">	หลุมดำมวลยวดยิ่ง
	•	ดาวนิวตรอน / พัลซาร์
	•	เศษซากซูเปอร์โนวา
	•	แก๊สร้อนในกระจุกกาแล็กซี</t>
  </si>
  <si>
    <t xml:space="preserve">	•	ช่วงแสงที่มองเห็นได้
	•	ช่วงคลื่นวิทยุ
(ช่วงอื่น เช่น อินฟราเรด อัลตราไวโอเลต รังสีเอ็กซ์ แกมมา ต้องใช้กล้องโทรทรรศน์ในอวกาศ)</t>
  </si>
  <si>
    <t xml:space="preserve">	อินฟราเรด
	•	อัลตราไวโอเลต
	•	รังสีเอ็กซ์
	•	รังสีแกมมา
(เพราะชั้นบรรยากาศโลกดูดกลืน ไม่สามารถสังเกตจากพื้นโลกได้)</t>
  </si>
  <si>
    <t>ไม่ได้
เพราะรังสีเอกซ์ถูก ชั้นบรรยากาศโลกดูดกลืนไว้เกือบหมด ทำให้ไม่สามารถผ่านลงมาถึงพื้นโลกได้ ต้องใช้ กล้องโทรทรรศน์อวกาศ เท่านั้นในการศึกษา</t>
  </si>
  <si>
    <t>กล้องโทรทรรศน์แบบหักเหแสง (Refracting telescope)
	•	ใช้ เลนส์ เป็นตัวรับและหักเหแสงเพื่อรวมแสงไปยังจุดโฟกัส
	•	ให้ภาพที่สว่างและคมชัด เหมาะสำหรับสังเกตดวงจันทร์ ดาวเคราะห์ และดาวฤกษ์สว่าง
	•	มีข้อจำกัด: เลนส์มีขนาดใหญ่ได้จำกัด น้ำหนักมาก และเกิดความคลาดสี (สีเหลื่อม) ได้</t>
  </si>
  <si>
    <t>กล้องโทรทรรศน์แบบสะท้อนแสง (Reflecting telescope)
	•	ใช้ กระจกเว้า สะท้อนแสงไปยังจุดโฟกัส
	•	ขจัดปัญหาความคลาดสีของเลนส์
	•	สามารถทำกระจกขนาดใหญ่ได้ ทำให้เก็บแสงได้มาก เหมาะสำหรับสังเกตวัตถุท้องฟ้าที่อยู่ไกลและมืด
	•	ใช้กันอย่างแพร่หลายใน กล้องโทรทรรศน์วิจัยและดาราศาสตร์สมัยใหม่</t>
  </si>
  <si>
    <t>กล้องโทรทรรศน์แบบผสม (Catadioptric telescope)
	•	รวม เลนส์ และ กระจก เข้าด้วยกัน
	•	ขจัดปัญหาความคลาดสีและความคลาดทรงกลม
	•	ให้ภาพชัดเจน ขนาดกะทัดรัดและน้ำหนักเบากว่ากล้องสะท้อนแสงขนาดเท่ากัน
	•	นิยมใช้ใน การสังเกตดาวเคราะห์ ดาวฤกษ์ และถ่ายภาพดวงดาว</t>
  </si>
  <si>
    <t>ดาวฤกษ์เกิดใหม่ และกาแล็กซีที่มีอายุมาก การกำเนิดของเอกภพและกาแล็กซี ตลอดจนการกำเนิดของดาวฤกษ์และดาวเคราะห์</t>
  </si>
  <si>
    <t>อินฟาเรด อัลตราไวโอเลต และรังสีเอ็กซ์</t>
  </si>
  <si>
    <t>ไม่ได้ เพราะ รังสีเอ็กซ์มีพลังงานสูงมากเกินไป</t>
  </si>
  <si>
    <t>แสงจากวัตถุที่อยู่ไกล เข้ามาที่เลนส์วัตถุ เลนส์นูนวัตถุหักเหแสงให้รวมกันเป็น ภาพจริง กลับหัว</t>
  </si>
  <si>
    <t>การใช้กระจกเว้ารับแสงจากวัตถุไปยังกระจกราบ เพื่อหักเหแสงไปทางเลนส์ใกล้ตา ได้เป็นภาพจริง กลับหัว</t>
  </si>
  <si>
    <t>แสงเข้าสู่กล้องผ่าน เลนส์แก้ความคลาด ผ่านไปยัง กระจกเว้า ซึ่งรวมแสงไปยังกระจกนูน กระจกนูน จะสะท้อนแสงกลับผ่านรูตรงกลางของกระจกเว้า ไปยังเลนส์ตา</t>
  </si>
  <si>
    <t>พัลซาร์และซูเปอร์โนวาร์</t>
  </si>
  <si>
    <t>ศึกษาการกำเนิดของเอกภพ , ค้นหาดาวที่ลักษณะคล้ายโลก</t>
  </si>
  <si>
    <t>กลุ่มก๊าซที่รวมตัวกันเป็นรูปจานที่กาลังจะกลายเป็นดาวเคราะห์ ในเนบิวลานายพราน การค้นพบดาวเคราะห์นอกระบบสุริยะ</t>
  </si>
  <si>
    <t>ดาวฤกษ์อุณหภูมิสูง เช่นดาวฤกษ์ในเนบิวลา</t>
  </si>
  <si>
    <t>เช่นดาวนิวตรอน , เศษซากของดาวฤกษ์</t>
  </si>
  <si>
    <t>ใช้เลนส์สองชิ้น (เลนส์วัตถุและเลนส์ตา) เพื่อหักเหแสงจากวัตถุท้องฟ้าให้มารวมกันที่จุดโฟกัส ทำให้เกิดภาพจริงหัวกลับของวัตถุ จากนั้นเลนส์ตาจะขยายภาพนั้นให้ใหญ่ขึ้นจนเรามองเห็นรายละเอียดของวัตถุได้ชัดเจนขึ้น</t>
  </si>
  <si>
    <t>การใช้กระจกเว้า (กระจกปฐมภูมิ) ที่ท้ายลำกล้องเพื่อรวบรวมและสะท้อนแสงจากวัตถุที่อยู่ไกลโพ้น แล้วส่งไปยังกระจกเงาราบ (กระจกทุติยภูมิ) ที่สะท้อนแสงนั้นออกทางด้านข้างลำกล้องไปยังเลนส์ตา เพื่อขยายภาพให้ผู้สังเกตเห็น</t>
  </si>
  <si>
    <t>กล้องโทรทรรศน์ที่อาศัยทั้งหลักการสะท้อนและการหักเหของแสง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ยังคงกำลังขยายดังเดิมและปรับแก้ความผิดเพี้ยนของภาพที่เกิดจากความคลาดทางความโค้งในกระจก</t>
  </si>
  <si>
    <t>การกำเนิดเอกภพและกาแล็กซี พบดาวเคราะห์นอกระบบสุริยะที่โคจรรอบดาวฤกษ์คล้ายดวงอาทิตย์ และการสารวจกระจุกกาแล็กซี</t>
  </si>
  <si>
    <t xml:space="preserve">การค้นพบกลุ่มก๊าซที่รวมตัวกันเป็นรูปจานที่กาลังจะกลายเป็นดาวเคราะห์ </t>
  </si>
  <si>
    <t xml:space="preserve">ค้นพบดาวเคราะห์นอกระบบสุริยะที่โคจรรอบดาวฤกษ์คล้ายดวงอาทิตย์ และการสารวจกระจุกกาแล็กซี </t>
  </si>
  <si>
    <t xml:space="preserve">การศึกษาดาวนิวตรอน ซากของดาวฤกษ์ที่หลงเหลือจากซูเปอร์โนวาและหลุมดาในใจกลางกาแล็กซี </t>
  </si>
  <si>
    <t>ช่วงแสงที่ตามองเห็น ประมาณ 400 – 700 นาโนเมตร
ช่วงคลื่นวิทยุ ประมาณ 1 มม. – หลายร้อยเมตร</t>
  </si>
  <si>
    <t>รังสีแกมมา
รังสีเอกซ์
รังสีอัลตราไวโอเลต
รังสีอินฟราเรด</t>
  </si>
  <si>
    <t>ไม่ได้ เพราะชั้น บรรยากาศของโลกดูดกลืนรังสี x เกือบหมด</t>
  </si>
  <si>
    <t>ใช้  (เลนส์โค้งนูน) เลนส์วัตถุรวมแสงจากวัตถุไกลให้เกิดภาพจริง แล้วเลนส์ตาขยายภาพนั้นเพื่อให้เรามองเห็นได้ชัดและใหญ่ขึ้น</t>
  </si>
  <si>
    <t>ใช้ กระจกโค้งเว้า รวมแสง แล้วสะท้อนไปยังกระจกทุติยภูมิและเลนส์ตา เพื่อขยายภาพ ทำให้สร้างกล้องขนาดใหญ่มากได้โดยไม่เกิดความคลาดสี</t>
  </si>
  <si>
    <t>ใช้ เลนส์แก้ความคลาด + กระจกเว้า + กระจกทุติยภูมิ ทำงานร่วมกัน ได้ภาพคมชัด ขนาดกล้องไม่ใหญ่เกินไป แต่ยังคงประสิทธิภาพสูง</t>
  </si>
  <si>
    <t>พัลซาร์และซุปเปอร์โนวา</t>
  </si>
  <si>
    <t xml:space="preserve"> </t>
  </si>
  <si>
    <t>กลุ่มก๊าซที่รวมตัวกันเป็นรูปจานที่กาลังจะกลายเป็นดาวเคราะห์ ในเนบิวลานายพราน</t>
  </si>
  <si>
    <t>คลื่นรังสีเอ็กซ์ คลื่นรังสีแกมมาและคลื่นอัลตาไวโอเลต</t>
  </si>
  <si>
    <t>คลื่นรังสีแกมมา เอ็กซ์ อัลตาไวโอเลต อินฟราเรด</t>
  </si>
  <si>
    <t>ไม่ได้ เพราะชั้นบรรยากาศโลกจะดูดกลืนหมด</t>
  </si>
  <si>
    <t>ใช้เลนส์วัตถุรวมแสงให้เกิดภาพจริงแล้วใช้เลนส์ตาขยายภาพนั้นเพื่อให้เรามองเห็นได้ชัดและใหญ่ขึ้น</t>
  </si>
  <si>
    <t>ใช้กระจกโค้งเว้า รงมแสง สะท้อนไปยังจุดทุติยภูมิและเลนส์ตาเพื่อขยายภาพโดยไม่เกิดความคลาดสี</t>
  </si>
  <si>
    <t>ใช้เลนส์แก้ความคลาด กระจกเว้า กระจกทุติยภูมิ ทำงานร่วมกัน ได้ภาพคมชัด</t>
  </si>
  <si>
    <t>ดาวฤกษ์ใหม่และกาแล็กซี่เก่าแก่</t>
  </si>
  <si>
    <t>การค้นพบดาวเคราะห์นอกระบบสุริยะที่โคจรรอบดาวฤกษ์คล้ายดวงอาทิตย์</t>
  </si>
  <si>
    <t>รวมแสงด้วยพื้นที่รับแสงที่มากกว่านัยน์ตามนุษย์;เพิ่มกำลังแยกภาพ</t>
  </si>
  <si>
    <t>กล้องโทรทรรศน์เชิงแสง</t>
  </si>
  <si>
    <t>กล้องโทรทรรศน์อวกาศแฟร์มี</t>
  </si>
  <si>
    <t>ไม่สามารถทำได้เพราะรังสีเอ็กซ์ไม่สามารถทะลุผ่านชั้นบรรยากาศของโลกได้</t>
  </si>
  <si>
    <t>เป็นกล้องที่ใช้เลนส์และกระจกเงาโค้งมารวมกันเพื่อให้เกิดภาพ</t>
  </si>
  <si>
    <t>กาแล็กซี,พัลซาร์,ควาซาร์</t>
  </si>
  <si>
    <t>ดาวฤกษ์,ดาวเคราะห์</t>
  </si>
  <si>
    <t>ช่วงคลื่นวิทยุ,ช่วงแสงที่ตามองเห็น</t>
  </si>
  <si>
    <t>ช่วงคลื่นอินฟราเรด,ช่วงคลื่นอัลตราไวโอเรต,ช่วงรังสีเอกซ์</t>
  </si>
  <si>
    <t>ไม่ได้เพราะชั้นบรรยากาศโลกปิดกั้นรังสี่เอกซ์</t>
  </si>
  <si>
    <t>ใช้เลนส์ในการรวมแสง</t>
  </si>
  <si>
    <t>ใช้กระจกเว้าในการรวมแสง</t>
  </si>
  <si>
    <t xml:space="preserve">กาแล็กซี เนบิวลา ดาวเคราะห์ และวัตถุที่อยู่ไกลมากๆเช่น ควาซาร์
</t>
  </si>
  <si>
    <t>ดาวฤกษ์เกิดใหม่ ดาวเคราะห์นอุกระบบ แผ่นจานฝุ่นรอบดาวฤกษ์ กาแล็กซีอื่นๆ เนบิวลาที่มีฝุ่นหนาแน่น</t>
  </si>
  <si>
    <t>รังสีอินฟราเรด รังสีอัลตราไวโอเลต รังสีเอ็กซ์ และรังสี
แกมมา</t>
  </si>
  <si>
    <t>ไม่สามารถใช้ได้ เนื่องจากชั้นบรรยากาศของ โลกดูดกลืนรังสีเอกซ์ได้เกือบทั้งหมด</t>
  </si>
  <si>
    <t>ใช้กระจกเว้าในการรวมแสงจากวัตถุทีอยู่ไกลออกไปทำให้เกิดภาพขยายที่สามารถมองเห็นได้</t>
  </si>
  <si>
    <t>กาแล็คซี เนบิวลา ดาวเคราะห์ และวัตถุที่อยู่ไกล</t>
  </si>
  <si>
    <t>ดาวฤกษ์เกิดใหม่ ดาวเคราะห์นอกระบบ แผ่นจานฝุ่นรอบดาวฤกษ์ กาแล็คซี่อื่น</t>
  </si>
  <si>
    <t>ดาวฤกษ์ ดาวในระบบสุริยะ เนบิวลา กาแล็คซี</t>
  </si>
  <si>
    <t>ดาวฤกษ์ร้อน กาแล็คซี่ที่กำลังก่อตัว ซาก ซูเปอร์โนวา</t>
  </si>
  <si>
    <t>ดาวนิวตรอน ซากซุปเปอร์โนวา หลุมดำกลางกาแล็คซี่</t>
  </si>
  <si>
    <t>รังสีอินฟราเรด รังสีอัลตราไวโอเลต รังสีเอ็กซ์ และรังสีแกรมมา</t>
  </si>
  <si>
    <t>ไม่สามารถใช้ได้ เพราะชั้นบรรยากาศของโลกดูดกลืนรังสีเอกซ์ได้เกือบทั้งหมด</t>
  </si>
  <si>
    <t>ใช้เลนส์นูนในการรวมแสงจากวัตถุที่อยู่ไกลออกไปทำให้เกิดภาพขยายที่มองเห็นได้</t>
  </si>
  <si>
    <t>ใช้กระจกเว้าในการรวมแสงจากวัตถุที่อยู่ไกลออกไปทำให้เกิดภาพขยายที่สามารถมองเห็นได้</t>
  </si>
  <si>
    <t>เป็นการรวมกันของกล้องโทรทรรศน์แบบหักเหแสงและแบบสะท้อนแสง โดยใช้เลนส์และกระจกในการรวมแสง เพื่อให้มีคุณภาพดีขึ้น</t>
  </si>
  <si>
    <t xml:space="preserve">การศึกษาดาวฤกษ์เกิดใหม่ และกาแล็กซีที่มีอายุมาก </t>
  </si>
  <si>
    <t xml:space="preserve">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</si>
  <si>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ค้นหาดาวเคราะห์ที่มีความคล้ายโลก ศึกษาการกาเนิดของเอกภพและกาแล็กซี ตลอดจนการกาเนิดของดาวฤกษ์และดาวเคราะห์</t>
  </si>
  <si>
    <t xml:space="preserve">กล้องโทรทรรศน์วิทยุ และ กล้องโทรทรรศน์เชิงแสง </t>
  </si>
  <si>
    <t>รังสีแกมมา (Gamma-ray), รังสีเอ็กซ์ (X-ray), แสงที่มองเห็น (Visible light), แสงอินฟราเรด (Infrared), และอัลตราไวโอเลต (Ultraviolet)</t>
  </si>
  <si>
    <t>ไม่สามารถใช้กล้องโทรทรรศน์บนพื้นโลกศึกษาวัตถุท้องฟ้าในช่วงรังสีเอกซ์ได้โดยตรง เนื่องจากรังสีเอกซ์มีความยาวคลื่นสั้นมากและถูกดูดกลืนโดยชั้นบรรยากาศโลก ทำให้ไม่สามารถทะลุผ่านลงมายังพื้นผิวโลกได้</t>
  </si>
  <si>
    <t>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t>
  </si>
  <si>
    <t>ใช้กระจกเงาโค้งหนึ่งชิ้นหรือมากกว่านั้นเพื่อสะท้อนแสงสำหรับสร้างขึ้นเป็นภาพ</t>
  </si>
  <si>
    <t xml:space="preserve">คือระบบที่การหักเหและการสะท้อนกลับรวมอยู่ในระบบออปติคัล โดยปกติแล้วจะผ่านเลนส์และกระจกโค้ง การผสมผสาน Catadioptric ใช้ในระบบการโฟกัส </t>
  </si>
  <si>
    <t>ดาวเคราะห์ (ดาวพุธ ดาวศุกร์), ดวงจันทร์, พัลซาร์, ควอซาร์, ซูเปอร์โนวา, กาแล็กซี, เนบิวลา, และยังสามารถตรวจจับสัญญาณไมโครเวฟพื้นหลัง (cosmic microwave background) ที่มาจากอวกาศได้</t>
  </si>
  <si>
    <t>ดาวฤกษ์ที่กำลังก่อตัวใหม่ ระบบดาวเคราะห์ ดาวเคราะห์นอกระบบ และวัตถุที่อยู่หลังกลุ่มฝุ่นในกาแล็กซี เช่น แกนกลางของกาแล็กซี ซึ่งไม่สามารถมองเห็นได้ด้วยกล้องโทรทรรศน์เชิงแสง</t>
  </si>
  <si>
    <t>กลุ่มก๊าซร้อน, ซูเปอร์โนวา, และควาซาร์ ( quasars)</t>
  </si>
  <si>
    <t>ดวงอาทิตย์, ซูเปอร์โนวา, ดาวนิวตรอน, หลุมดำ, เศษซากซูเปอร์โนวา, เนบิวลา, กาแล็กซี, กลุ่มกาแล็กซี, กระจุกกาแล็กซี, และควาซาร์</t>
  </si>
  <si>
    <t>กล้องโทรทรรศน์ ช่วงคลื่นแสง (Optical Telescope) และ กล้องโทรทรรศน์วิทยุ (Radio Telescope) รวมถึง กล้องโทรทรรศน์อินฟราเรด (Infrared Telescope)</t>
  </si>
  <si>
    <t>ไม่สามารถใช้กล้องโทรทรรศน์บนพื้นโลกศึกษาวัตถุท้องฟ้าในช่วงรังสีเอกซ์ได้ เนื่องจากชั้นบรรยากาศของโลกจะดูดซับและกระเจิงรังสีเอกซ์ที่มาจากนอกโลก</t>
  </si>
  <si>
    <t>ใช้เลนส์นูนอย่างน้อยสองชิ้น คือ เลนส์ใกล้วัตถุและเลนส์ใกล้ตา เพื่อหักเหและรวบรวมแสงจากวัตถุที่อยู่ไกล ให้แสงตกกระทบที่จุดโฟกัสเกิดเป็นภาพจริง จากนั้นเลนส์ใกล้ตาจะขยายภาพนั้นให้ใหญ่ขึ้นจนเรามองเห็นได้</t>
  </si>
  <si>
    <t>กล้องโทรทรรศน์ที่ใช้กระจกเว้าทำหน้าที่รวมแสงแทนเลนส์นูน และใช้กระจกเงาระนาบขนาดเล็ก (กระจกทุติยภูมิ) สะท้อนแสงไปยังเลนส์ตาที่อยู่ด้านข้างลำกล้อง</t>
  </si>
  <si>
    <t>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t>
  </si>
  <si>
    <t>ดาวเคราะห์ (เช่น การปล่อยคลื่นวิทยุจากดาวพฤหัสบดี), ดาวฤกษ์ (เช่น ซูเปอร์โนวา), กาแล็กซี, พัลซาร์ (ดาวนิวตรอนที่หมุนเร็ว), และ ควาซาร์</t>
  </si>
  <si>
    <t>ดาวเคราะห์น้อย ดาวหาง ดาวเคราะห์นอกระบบสุริยะ ดาวฤกษ์ที่เย็น จานดาวเคราะห์ก่อนเกิด เนบิวลา และกาแล็กซี</t>
  </si>
  <si>
    <t xml:space="preserve">ดาวฤกษ์อุณหภูมิสูง และ กลุ่มก๊าซร้อน ที่อยู่ใน กาแล็กซี และ เนบิวลา เช่น เนบิวลาดาวเคราะห์ </t>
  </si>
  <si>
    <t>ดาวนิวตรอน, หลุมดำ, ซูเปอร์โนวา, ดวงอาทิตย์ และ นิวเคลียส</t>
  </si>
  <si>
    <t>คือ กล้องโทรทรรศน์วิทยุ และ กล้องโทรทรรศน์เชิงแสง</t>
  </si>
  <si>
    <t>รังสีแกมมา (Gamma-ray), รังสีเอ็กซ์ (X-ray), แสงที่มองเห็น (Visible light), แสงอินฟราเรด (Infrared), และอัลตราไวโอเลต (Ultraviolet</t>
  </si>
  <si>
    <t xml:space="preserve">ไม่สามารถใช้กล้องโทรทรรศน์บนพื้นโลกศึกษาวัตถุท้องฟ้าในช่วงรังสีเอกซ์ได้โดยตรง เนื่องจากรังสีเอกซ์มีความยาวคลื่นสั้นมากและถูกดูดกลืนโดยชั้นบรรยากาศโลก ทำให้ไม่สามารถทะลุผ่านลงมายังพื้นผิวโลกได้ </t>
  </si>
  <si>
    <t xml:space="preserve">ใช้เลนส์นูน 2 ชุด คือ เลนส์ใกล้วัตถุ (Objective Lens) ที่มีขนาดใหญ่ทำหน้าที่รวมแสงจากวัตถุระยะไกลให้เกิดเป็นภาพจริงหัวกลับ และ เลนส์ใกล้ตา (Eyepiece Lens) ที่มีขนาดเล็กทำหน้าที่ขยายภาพที่เกิดขึ้นนั้นให้ใหญ่ขึ้น </t>
  </si>
  <si>
    <t>ใช้ กระจกเงาเว้า (Primary Mirror) รับแสงจากวัตถุแล้วสะท้อนไปยัง กระจกเงาราบ (Secondary Mirror) ซึ่งจะสะท้อนแสงออกไปด้านข้างลำกล้องไปยัง เลนส์ตา (Eyepiece) เพื่อขยายภาพให้ผู้สังเกต</t>
  </si>
  <si>
    <t>ใช้ทั้งเลนส์และกระจกในการรวมแสง เพื่อให้ได้ลำกล้องที่สั้นลงและแก้ไขปัญหาภาพบิดเบี้ยว แสงจากวัตถุจะผ่านกระจกแก้ไขความคลาด (Corrector Plate) ที่หน้ากล้อง เข้าไปตกกระทบกระจกเงาปฐมภูมิที่ท้ายลำกล้อง จากนั้นสะท้อนไปยังกระจกเงารองที่อยู่ตรงกลางกระจกปฐมภูมิ และสะท้อนกลับมาที่ท้ายกล้องผ่านเลนส์ใกล้ตา</t>
  </si>
  <si>
    <t>พัลซาร์ (Pulsars) : ดาวนิวตรอนที่หมุนรอบตัวเองอย่างรวดเร็วและปล่อยคลื่นวิทยุออกมาเป็นจังหวะ</t>
  </si>
  <si>
    <t>ดาวเคราะห์ที่กำลังก่อตัว, กาแล็กซีที่อยู่ห่างไกล, และหลุมดำ</t>
  </si>
  <si>
    <t>ดาวเคราะห์, กาแล็กซี, เนบิวลา, กระจุกดาว</t>
  </si>
  <si>
    <t>ตัวอย่างเช่น ดาวฤกษ์อายุน้อย, กาแล็กซีที่กำลังก่อตัวดาวฤกษ์อย่างรวดเร็ว, เนบิวลาบางชนิด, หรือซากซูเปอร์โนวาบางประเภท</t>
  </si>
  <si>
    <t>หลุมดำ, ดาวนิวตรอน, ซูเปอร์โนวา, กลุ่มกาแล็กซี</t>
  </si>
  <si>
    <t>กล้องโทรทรรศน์ที่ใช้ศึกษาได้จากบนโลก ได้แก่ กล้องโทรทรรศน์ในช่วงคลื่นแสงที่ตามองเห็น (Visible Light) และกล้องโทรทรรศน์วิทยุ (Radio Telescope)</t>
  </si>
  <si>
    <t>กล้องโทรทรรศน์อวกาศ ได้แก่ กล้องโทรทรรศน์รังสีเอกซ์ (X-ray Telescope), กล้องโทรทรรศน์รังสีแกมมา (Gamma-ray Telescope), กล้องโทรทรรศน์อินฟราเรด (Infrared Telescope), กล้องโทรทรรศน์อัลตราไวโอเลต (Ultraviolet Telescope) และกล้องโทรทรรศน์บางส่วนที่สังเกตคลื่นแสงที่ตามองเห็น (เช่น กล้องโทรทรรศน์อวกาศฮับเบิล)</t>
  </si>
  <si>
    <t>ไม่สามารถใช้กล้องโทรทรรศน์บนพื้นโลกเพื่อศึกษาวัตถุท้องฟ้าที่มีความยาวคลื่นในช่วงรังสีเอกซ์ได้</t>
  </si>
  <si>
    <t>กล้องโทรทรรศน์แบบหักเหแสงใช้เลนส์นูนในการรวมแสงจากวัตถุที่อยู่ไกลออกไปให้มาโฟกัสที่จุดหนึ่ง ทำให้เกิดภาพขยายของวัตถุนั้น</t>
  </si>
  <si>
    <t>กล้องโทรทรรศน์แบบสะท้อนแสงใช้กระจกเว้าขนาดใหญ่ในการรวมแสงจากวัตถุที่อยู่ไกลออกไปให้มาสะท้อนรวมกันที่จุดโฟกัส เพื่อสร้างภาพขยาย</t>
  </si>
  <si>
    <t>กล้องโทรทรรศน์แบบผสมเป็นการรวมหลักการของกล้องโทรทรรศน์แบบหักเหแสงและแบบสะท้อนแสงเข้าด้วยกัน โดยใช้ทั้งเลนส์และกระจกเพื่อรวมแสงและสร้างภาพ</t>
  </si>
  <si>
    <t>กาแล็กซี, เนบิวลา</t>
  </si>
  <si>
    <t xml:space="preserve">ดาวฤกษ์ที่กำลังก่อตัวใหม่ ระบบดาวเคราะห์ ดาวเคราะห์นอกระบบ และวัตถุที่อยู่หลังกลุ่มฝุ่นในกาแล็กซี เช่น แกนกลางของกาแล็กซีI’m </t>
  </si>
  <si>
    <t xml:space="preserve">กลุ่มก๊าซร้อน, ซูเปอร์โนวา, และควาซาร์ </t>
  </si>
  <si>
    <t>ดวงอาทิตย์, ซูเปอร์โนวา, ดาวนิวตรอน, หลุมดำ, เศษซากซูเปอร์โนวา</t>
  </si>
  <si>
    <t>คลื่นแสง และ คลื่นวิทยุ</t>
  </si>
  <si>
    <t>ใช้ เลนส์ เป็นหลัก ในการรวบรวมแสงจากวัตถุบนท้องฟ้า แสงจะถูกหักเหผ่านเลนส์ใกล้วัตถุขนาดใหญ่ที่อยู่ด้านหน้า ทำให้เกิดภาพจริงที่ระยะโฟกัส</t>
  </si>
  <si>
    <t>ใช้กระจกเว้าเป็นหลักในการรวมแสงและสร้างภาพ โดยมีกระจกเงาระนาบขนาดเล็ก (กระจกทุติยภูมิ) สะท้อนแสงไปยังเลนส์ตาที่อยู่ด้านข้างลำกล้อง</t>
  </si>
  <si>
    <t>ใช้หลักการรวมทั้ง การสะท้อนแสง (กระจก) และ การหักเหแสง (เลนส์) เข้าด้วยกัน</t>
  </si>
  <si>
    <t xml:space="preserve">ภาพในช่วงความยาวคลื่น 3000 - 180000 นาโนเมตร มีความไวในการตรวจจับคลื่นได้ดีถึงแม้วัตถุจะมีอุณหภูมิต่ำ สามารถทะลุทะลวงฝุ่นและแก๊สในอวกาศได้ดี จึงมีความเหมาะสมในการศึกษาดาวฤกษ์เกิดใหม่ และกาแล็กซีที่มีอายุมาก 
</t>
  </si>
  <si>
    <t xml:space="preserve">ตัวอย่างวัตถุท้องฟ้า เช่น ดาวฤกษ์ กาแล็กซี ดวงจันทร์ ดาวเคราะห์ และเนบิวลานายพราน </t>
  </si>
  <si>
    <t xml:space="preserve">ตัวอย่างวัตถุท้องฟ้า เช่น ดาวฤกษ์ร้อน ดาวแคระขาว และกาแล็กซีที่กำลังเกิดดาว </t>
  </si>
  <si>
    <t xml:space="preserve">หลุมดำ ซูเปอร์โนวา ดาวนิวตรอน </t>
  </si>
  <si>
    <t xml:space="preserve">แสงที่มองเห็นได้ และคลื่นวิทยุ </t>
  </si>
  <si>
    <t xml:space="preserve">อัลตราไวโอเลต อินฟราเรด รังสีเอกซ์ และรังสีแกมมา </t>
  </si>
  <si>
    <t xml:space="preserve">ไม่ได้ เพราะบรรยากาศโลกดูดกลืนรังสีเอกซ์ </t>
  </si>
  <si>
    <t xml:space="preserve">กล้องที่ใช้เลนส์รวมแสงเพื่อสร้างภาพ </t>
  </si>
  <si>
    <t xml:space="preserve">กล้องที่ใช้กระจกโค้งสะท้อนแสงเพื่อสร้างภาพ </t>
  </si>
  <si>
    <t>กล้องที่ใช้ทั้งเลนส์และกระจกในการรวมแสง ✅</t>
  </si>
  <si>
    <t>ดาวเคราะห์, ดาวฤกษ์, กาแล็กซี</t>
  </si>
  <si>
    <t xml:space="preserve"> ดาวฤกษ์อายุน้อยที่มีอุณหภูมิสูง กาแล็กซีที่มีการก่อกำเนิดดาวฤกษ์อย่างรวดเร็ว และซากซูเปอร์โนวา</t>
  </si>
  <si>
    <t xml:space="preserve"> หลุมดำ ดาวนิวตรอน ซากซูเปอร์โนวา และกาแล็กซีที่มีหลุมดำ</t>
  </si>
  <si>
    <t xml:space="preserve"> ช่วงคลื่นรังสีแกมมา รังสีเอกซ์  รังสี อัลตราไวโอเลต ช่วงคลื่นแสงที่มองเห็นได้  รังสีอินฟราเรด  และ ช่วงคลื่นไมโครเวฟ </t>
  </si>
  <si>
    <t>ไม่สามารถใช้กล้องโทรทรรศน์บนพื้นโลกได้ เพราะรังสีเอกซ์ส่วนใหญ่ถูกดูดซับโดยชั้นบรรยากาศโลก</t>
  </si>
  <si>
    <t>ใช้เลนส์นูน  ขนาดใหญ่ในการรวมแสงจากวัตถุที่อยู่ไกลมายังจุดโฟกัส
จากนั้นใช้เลนส์ใกล้ตาเพื่อขยายภาพที่เกิดขึ้นที่จุดโฟกัสให้ใหญ่ขึ้น
ภาพที่ได้จะเป็นภาพจริงหัวกลับ</t>
  </si>
  <si>
    <t>ใช้กระจกเว้า ขนาดใหญ่ในการรวมแสงจากวัตถุที่อยู่ไกลมายังจุดโฟกัส
อาจมีกระจกทุติยภูมิ เพื่อสะท้อนแสงไปยังเลนส์ใกล้ตา
ภาพที่ได้จะเป็นภาพจริงหัวกลับ หรือภาพเสมือนหัวกลับขึ้นอยู่กับการจัดวางกระจก</t>
  </si>
  <si>
    <t>ใช้ทั้งกระจกและเลนส์ในการรวมแสงและแก้ไขความคลาดเคลื่อนของภาพ
ทำให้ได้ภาพที่คมชัดและมีขนาดกะทัดรัดกว่ากล้องโทรทรรศน์แบบอื่นที่มีกำลังขยายเท่ากัน</t>
  </si>
  <si>
    <t>ภาพในช่วงความยาวคลื่น 3000 - 180000 นาโนเมตร มีความไวในการตรวจจับคลื่นได้ดีถึงแม้วัตถุจะมีอุณหภูมิต่ำ สามารถทะลุทะลวงฝุ่นและแก๊สในอวกาศได้ดี จึงมีความเหมาะสมในการศึกษาดาวฤกษ์เกิดใหม่ และกาแล็กซีที่มีอายุมาก</t>
  </si>
  <si>
    <t>ตัวอย่างวัตถุท้องฟ้า เช่น ดาวฤกษ์ กาแล็กซี ดวงจันทร์ ดาวเคราะห์ และเนบิวลานายพราน</t>
  </si>
  <si>
    <t>ตัวอย่างวัตถุท้องฟ้า เช่น ดาวฤกษ์ร้อน ดาวแคระขาว และกาแล็กซีที่กำลังเกิดดาว</t>
  </si>
  <si>
    <t>หลุมดำ ซูเปอร์โนวา ดาวนิวตรอน</t>
  </si>
  <si>
    <t>แสงที่มองเห็นได้ และคลื่นวิทยุ ✅</t>
  </si>
  <si>
    <t>อัลตราไวโอเลต อินฟราเรด รังสีเอกซ์ และรังสีแกมมา ✅</t>
  </si>
  <si>
    <t>ไม่ได้ เพราะบรรยากาศโลกดูดกลืนรังสีเอกซ์ ✅</t>
  </si>
  <si>
    <t>กล้องที่ใช้เลนส์รวมแสงเพื่อสร้างภาพ ✅</t>
  </si>
  <si>
    <t>กล้องที่ใช้กระจกโค้งสะท้อนแสงเพื่อสร้างภาพ ✅</t>
  </si>
  <si>
    <t xml:space="preserve">กล้องที่ใช้ทั้งเลนส์และกระจกในการรวมแสง </t>
  </si>
  <si>
    <t>พัลซาร์  และซุปเปอร์โนวา รวมถึงดาวเคราะห์นอกระบบสุริยะเพื่อค้นหาสิ่งมีชีวิต</t>
  </si>
  <si>
    <t>การศึกษาดาวฤกษ์เกิดใหม่ และกาแล็กซีที่มีอายุมาก</t>
  </si>
  <si>
    <t>ดาวฤกษ์อุณหภูมิสูง และ องค์ประกอบของเนบิวลา</t>
  </si>
  <si>
    <t>หลุมดำ ดาวนิวตรอน ซูเปอร์โนวา ดาวฤกษ์ และดวงอาทิตย์</t>
  </si>
  <si>
    <t>คลื่นวิทยุ แสงที่ตามองเห็น และรังสีอินฟราเรด</t>
  </si>
  <si>
    <t>รังสีอัลตราไวโอเลต รังสีเอ็กซ์ และรังสีแกมมา</t>
  </si>
  <si>
    <t>ไม่สามารถใช้กล้องโทรทรรศน์บนพื้นโลกศึกษาวัตถุท้องฟ้าในช่วงรังสีเอกซ์ได้โดยตรง เนื่องจากชั้นบรรยากาศของโลกจะดูดซับรังสีเอกซ์ไว้ทั้งหมด ทำให้ไม่สามารถทะลุผ่านลงมาถึงพื้นโลกได้ การสังเกตการณ์จึงต้องทำในอวกาศหรือที่ระดับชั้นบรรยากาศที่สูงขึ้น</t>
  </si>
  <si>
    <t>อาศัยการรวมแสงและหักเหแสงผ่านเลนส์นูน 2 ชิ้น คือ เลนส์ใกล้วัตถุ (Objective Lens) และ เลนส์ใกล้ตา (Eyepiece) โดยเลนส์ใกล้วัตถุจะทำหน้าที่รับแสงจากวัตถุระยะไกลแล้วรวมแสงให้เกิดภาพจริงหัวกลับ ณ จุดโฟกัส จากนั้นเลนส์ใกล้ตาจะทำหน้าที่ขยายภาพนั้นให้ใหญ่ขึ้น</t>
  </si>
  <si>
    <t>ใช้ กระจกเว้า (กระจกปฐมภูมิ) เพื่อรวมแสงจากวัตถุบนท้องฟ้า แล้วสะท้อนแสงนั้นมาที่ กระจกเงาราบ (กระจกทุติยภูมิ) ที่ติดตั้งในลำกล้อง จากนั้นแสงจะถูกส่งผ่านช่องตรงกลางของกระจกปฐมภูมิไปยัง เลนส์ตา (เลนส์ใกล้ตา) เพื่อขยายภาพให้เราสังเกตเห็นได้</t>
  </si>
  <si>
    <t>ใช้หลักการรวมทั้งการสะท้อนแสงและหักเหแสงเข้าด้วยกัน โดยใช้กระจกหลัก (กระจกปฐมภูมิ) ในการรวมแสงและกระจกทุติยภูมิช่วยสะท้อนแสงกลับไปมา ทำให้ลำกล้องมีขนาดสั้นลงแต่คงกำลังขยายสูง</t>
  </si>
  <si>
    <t xml:space="preserve">กาแล็กซี่เนบิวลา ดาวเคราะห์ และวัตถุและวัตถุที่อยู่ไกลมากๆ เช่น ควาซาร์
</t>
  </si>
  <si>
    <t>ดาวฤกษ์เกิดใหม่ ดาวเคราะห์นอกระบบ แผ่นจานฝุ่นรอบดาวฤกษ์ กาเเล็กซีอื่นๆ เนบิวลาที่มีฝุ่นหนาแน่น</t>
  </si>
  <si>
    <t>ดาวฤกษ์,ดาวเคราะห์ในระบบสุริยะ,เนบิวลา,กาเเล็กซี</t>
  </si>
  <si>
    <t>ดาวฤกษ์ร้อน กาเเล็กซีที่กำลังก่อตัวดาว ซากซูเปอร์โนวา</t>
  </si>
  <si>
    <t>ประโยชน์อย่างมากสำหรการศึกษา กาวนิวตรอน เศษซากของดาวฤกษ์ที่หลงเหลือจากซูเปอร์โนวาและหลุมดำในใจกลางกาแซ็กซี</t>
  </si>
  <si>
    <t>คลื่นแสงที่ตามมนุษย์มองเห็นได้และคลื่นวิทยุ</t>
  </si>
  <si>
    <t>ไม่สามารถใช้ได้ เนื่องจากชั้นบรรยากาศของโลกดูดกลืนรังสีเอ็กซ์เกือบทั้งหมด</t>
  </si>
  <si>
    <t>ใช้เลนส์นูนในการรวมแสงจากวัตถุที่อยู่ไกลออกไป
ทำให้เกิดภาพขยายที่สามารถมองเห็นได้</t>
  </si>
  <si>
    <t>ใช้กระจกเว้าในการรวมแสงจากวัตถุที่อยู่ไกลออกไป
ทำให้เกิดภาพขยายที่สามารถมองเห็นได้</t>
  </si>
  <si>
    <t>เป็นการรวมกันของกล้องโทรทรรศน์แบบหักเหแสงและ
แบบสะท้อนแสง โดยใช้ทั้งเลนส์และกระจกในการรวม
แสง เพื่อให้ได้ภาพที่มีคุณภาพดีขึ้น</t>
  </si>
  <si>
    <t>พัลซาร์และซุปเปอโนวา</t>
  </si>
  <si>
    <t>กาแล็คซี่และดาวฤกษ์เกิดใหม่</t>
  </si>
  <si>
    <t>คลื่นวิทยุ และ แสงที่ตามองเห็นได้ (Visible light)</t>
  </si>
  <si>
    <t>ไม่สามารถใช้ได้ เพราะชั้นบรรยากาศโลกดูดซับรังสีเอกซ์เกือบทั้งหมด ดังนั้นต้องใช้กล้องโทรทรรศน์อวกาศ เช่น Chandra X-ray Observatory</t>
  </si>
  <si>
    <t>ใช้ เลนส์นูน เป็นวัตถุประธาน (Objective lens) ทำหน้าที่หักเหและรวมแสงจากวัตถุท้องฟ้าให้เกิดเป็นภาพ
มีเลนส์ตา (Eyepiece) ทำหน้าที่ขยายภาพนั้นให้ใหญ่ขึ้น</t>
  </si>
  <si>
    <t xml:space="preserve">ใช้ กระจกโค้งเว้า (Concave mirror) เป็นตัวหลักในการสะท้อนและรวมแสง
แสงจะสะท้อนจากกระจกหลักไปยังกระจกเงารอง แล้วสะท้อนเข้าสู่เลนส์ตา
</t>
  </si>
  <si>
    <t>ใช้เลนส์ช่วยปรับทิศทางแสงและแก้ความบิดเบือนของภาพ ขณะที่กระจกทำหน้าที่รวมแสง
ได้ภาพที่คมชัดกว่าการใช้เลนส์หรือกระจกอย่างเดียว</t>
  </si>
  <si>
    <t>ดาวเคราะห์แก๊ส (เช่น ดาวพฤหัสบดี), ซูเปอร์โนวา, หลุมดำ, กาแล็กซี, และไมโครเวฟพื้นหลัง (CMB)</t>
  </si>
  <si>
    <t>ดาวฤกษ์ที่อุณหภูมิต่ำ, บริเวณที่ดาวฤกษ์ใหม่ก่อตัว (เช่น เนบิวลา), สสารระหว่างดาวที่เย็น, ดาวเคราะห์น้อย, และดาราจักรที่มีอายุมาก</t>
  </si>
  <si>
    <t>พื้นผิวดวงจันทร์, ดาวเคราะห์ในระบบสุริยะ (เช่น ดาวเคราะห์น้อย), กระจุกดาว (เช่น กาแล็กซีแอนโดรมีดา, ทางช้างเผือก), เนบิวลา, และการก่อตัวของดาวฤกษ์</t>
  </si>
  <si>
    <t>ซากซูเปอร์โนวา ดาวฤกษ์ที่มีอุณหภูมิสูงมาก ควอซาร์ และการก่อตัวของดาวฤกษ์ในเนบิวลา เช่น เนบิวลาอินทรี</t>
  </si>
  <si>
    <t xml:space="preserve">ดาวนิวตรอน, หลุมดำในใจกลางกาแล็กซี, และซากดาวฤกษ์ ที่เป็นผลมาจากซูเปอร์โนวา </t>
  </si>
  <si>
    <t>กล้องโทรทรรศน์วิทยุ และ กล้องโทรทรรศน์เชิงแสง</t>
  </si>
  <si>
    <t>กล้องโทรทรรศน์วิทยุฟาสต์ (FAST telescope)
กล้องโทรทรรศน์อวกาศฮับเบิล (Hubble Space telescope) 
กล้องโทรทรรศน์อวกาศสปิตเซอร์ (Spitzer Space Infrared telescope)
กล้องโทรทรรศน์อวกาศจันทรา (Chandra X-ray Observatory)
กล้องโทรทรรศน์อวกาศเจมส์เวบบ์ (James Webb Space telescope)</t>
  </si>
  <si>
    <t>เป็นกล้องโทรทรรศน์ประเภทแรกที่ใช้เลนส์นูน 2 ชิ้นขึ้นไป คือ เลนส์วัตถุและเลนส์ใกล้ตา เพื่อหักเหแสงจากวัตถุให้มารวมกันเป็นภาพที่ขยายใหญ่ขึ้น ช่วยให้มองเห็นรายละเอียดของวัตถุที่อยู่ไกลได้ชัดเจนขึ้น</t>
  </si>
  <si>
    <t>การค้นหาดาวเคราะห์ที่มีความคล้ายโลก</t>
  </si>
  <si>
    <t>คลื่นวิทยุ,แสงที่มองเห็นได้</t>
  </si>
  <si>
    <t>อัลตราไวโอเลต,รังสีเอกซ์,อินฟราเรด,รังสีแกมมา</t>
  </si>
  <si>
    <t>ไม่สามารถ ใช้กล้องโทรทรรศน์บนพื้นโลกศึกษารังสีเอกซ์ได้ เพราะ ชั้นบรรยากาศโลกดูดซับรังสีเอกซ์ จำเป็นต้องใช้กล้องโทรทรรศน์อวกาศแทน</t>
  </si>
  <si>
    <t>กล้องโทรทรรศน์แบบหักเหแสง ใช้ เลนส์รวมแสง เพื่อสร้างและขยายภาพวัตถุท้องฟ้า เหมาะกับการสังเกตดาวเคราะห์และดวงจันทร์ แต่ไม่เหมาะกับการสร้างกล้องขนาดใหญ่มากเพราะเลนส์หนักและแพง</t>
  </si>
  <si>
    <t>กล้องโทรทรรศน์แบบสะท้อนแสง ใช้ กระจกเว้าเป็นตัวรวมแสง เหมาะสำหรับสร้างกล้องขนาดใหญ่ มองเห็นวัตถุท้องฟ้าสลัว ๆ ได้ชัด และแก้ปัญหาความคลาดสีที่มีในกล้องหักเหแสง</t>
  </si>
  <si>
    <t>กล้องโทรทรรศน์แบบผสม ใช้ทั้ง เลนส์และกระจก เพื่อแก้ข้อจำกัดของกล้องหักเหแสงและสะท้อนแสง มีขนาดกะทัดรัด ให้ภาพคมชัด นิยมใช้ในกล้องสำหรับนักดาราศาสตร์สมัครเล่นและงานถ่ายภาพท้องฟ้า</t>
  </si>
  <si>
    <t>ดาวนิวตรอน เศษซากของดาวฤกษ์ที่หลงเหลือจากซูเปอร์โนวาและหลุมดำในใจกลางกาแล็กซี </t>
  </si>
  <si>
    <t xml:space="preserve">ดาวเคราะห์นอกระบบสุริยะที่โคจรรอบดาวฤกษ์คล้ายดวงอาทิตย์ และ การสำรวจกระจุกกาแล็กซี </t>
  </si>
  <si>
    <t>การกาเนิดของเอกภพและกาแล็กซี ตลอดจนการกาเนิดของดาวฤกษ์และดาวเคราะห์</t>
  </si>
  <si>
    <t>รวมแสงด้วยพื้นที่รับแสงที่มากกว่านัยน์ตามนุษย์;เพิ่มขนาดเชิงมุมปรากฏของวัตถุหรือเพิ่มกำลังขยาย;เพิ่มกำลังแยกภาพ;ระบุตำแหน่งของวัตถุ</t>
  </si>
  <si>
    <t>คลื่น UV คลื่น Visible light</t>
  </si>
  <si>
    <t xml:space="preserve">Infrared </t>
  </si>
  <si>
    <t>ไม่ได้ระยะทางไม่ถึง</t>
  </si>
  <si>
    <t>ใช้ Convex lens เพื่อรวมเเสงจากวัตถุไกลมาที่จุดโฟกัสให้เห็นชัดขึ้น</t>
  </si>
  <si>
    <t>concave Mirror instead of lens สะท้อนและรวมแสงแทนเลนส์ให้เห็นภาพชัดขึ้นแล้วสะท้อนไปที่ตาหรือกล้อง</t>
  </si>
  <si>
    <t>Lens and Mirror ใช้ข้อดีทั้งสองแบบของวัสดุแก้ความบิดโค้งและการคลาดสี</t>
  </si>
  <si>
    <t>ดาวฤกษ์อุณหภูมิสูง</t>
  </si>
  <si>
    <t>ช่วงคลื่นแสงที่มองเห็น (Visible light)
	•	ช่วงคลื่นวิทยุ (Radio wave)</t>
  </si>
  <si>
    <t>ไม่ได้ เนื่องจากรังสีเอกซ์ถูกบรรยากาศโลกดูดซับ ต้องใช้กล้องโทรทรรศน์ในอวกาศ</t>
  </si>
  <si>
    <t>ใช้เลนส์รวมรวมแสงสร้างภาพ ขยายด้วยเลนส์ตา ภาพชัดแต่ขนาดใหญ่และอาจเกิดสีเพี้ยนได้</t>
  </si>
  <si>
    <t>ใช้กระจกโค้งสะท้อนแสงรวมเป็นภาพ ขยายด้วยเลนส์ตา ภาพชัด ขนาดใหญ่ได้ง่าย แต่ต้องปรับกระจกและอาจเกิดเงาสะท้อนได้</t>
  </si>
  <si>
    <t>ใช้ทั้ง เลนส์และกระจก ร่วมกัน รวมแสงสร้างภาพ ขยายด้วยเลนส์ตา ข้อดีคือภาพชัด ขนาดกะทัดรัด และลดปัญหาสีเพี้ยน</t>
  </si>
  <si>
    <t>กาแล็กซี เนบิวลา ดาวเคราะห์ และวัตถุที่อยู่ไกลมากๆเช่น ควาซาร์</t>
  </si>
  <si>
    <t>ดาวฤกษ์ร้อน ดาวนิวตรอนเเละพัลซาร์ ดวงอาทิตย์ ดาวเคราะห์และะชั้นบรรยากาศ</t>
  </si>
  <si>
    <t>คลื่นวิทยุและคลื่นแสงงที่ตาคนมองเห็น</t>
  </si>
  <si>
    <t>รังสีอินฟราเรด รังสีอัลตราไวโอเลต รังสีเอกซ์และะรังสีเเกมมา</t>
  </si>
  <si>
    <t>ไม่สามารถใช้ได้เนื่องจากชั้นบรรยากาศของโลกดูดกลืนรังสีเอกซ์ได้เกือบหมด</t>
  </si>
  <si>
    <t>ใช้เลนส์นูนในการรวมเเสงจากวัตถุที่อยู่ไกลออกไปทำให้เกิดภาพขยายที่สามารถมองเห็นได้</t>
  </si>
  <si>
    <t>ดาวเคราะห์แก็ส เช่น ดาวพฤหัสบดี,ดาวฤกษ์หลังซูเปอร์โนวา ,หลุมดำ และ กาแล็กซี่</t>
  </si>
  <si>
    <t xml:space="preserve">ได้แก่ ดาวฤกษ์ ที่อุณหภูมิต่ำ, บริเวณที่ดาวฤกษ์ใหม่ก่อตัว (เช่น เนบิวลา), สสารระหว่างดาวที่เย็น, ดาวเคราะห์น้อย, และดาราจักรที่มีอายุมาก </t>
  </si>
  <si>
    <t xml:space="preserve">ได้แก่ ดวงจันทร์ เนบิวลา กระจุกดาว วัตถุขนาดเล็ก เช่น ดาวเคราะห์ และดาวคู่ </t>
  </si>
  <si>
    <t xml:space="preserve"> ได้แก่ ซากซูเปอร์โนวา ดาวฤกษ์ที่มีอุณหภูมิสูงมาก ควอซาร์ และบริเวณที่กำลังก่อตัวของดาวฤกษ์ ตัวอย่างเช่น เนบิวลาอินทรีซึ่งเป็นแหล่งกำเนิดดาวฤกษ์ และกาแล็กซีต่างๆ</t>
  </si>
  <si>
    <t xml:space="preserve">รังสีแกมมา (Gamma-ray), รังสีเอ็กซ์ (X-ray), แสงที่มองเห็น, แสงอินฟราเรด, และอัลตราไวโอเลต </t>
  </si>
  <si>
    <t>ไม่สามารถใช้กล้องโทรทรรศน์บนพื้นโลกศึกษาวัตถุท้องฟ้าในช่วงรังสีเอกซ์ได้โดยตรง เพราะ รังสีเอกซ์มีความยาวคลื่นสั้นมากและถูกดูดกลืนโดยชั้นบรรยากาศโลก ทำให้ไม่สามารถทะลุผ่านลงมายังพื้นผิวโลกได้</t>
  </si>
  <si>
    <t>ใช้เลนส์ 2 ชิ้น คือ เลนส์ใกล้วัตถุ ที่มีขนาดใหญ่และรับแสงจากวัตถุให้หักเหเป็นภาพจริงหัวกลับที่ตำแหน่งโฟกัส และ เลนส์ใกล้ตา ที่มีขนาดเล็กทำหน้าที่ขยายภาพจากเลนส์ใกล้วัตถุนั้นให้ใหญ่ขึ้นเพื่อให้ผู้สังเกตมองเห็นได้ชัดเจน</t>
  </si>
  <si>
    <t>ใช้ กระจกเว้าขนาดใหญ่ ที่อยู่ท้ายกระบอกกล้องเพื่อรวบรวมแสงจากวัตถุบนท้องฟ้า แสงที่รวบรวมได้จะสะท้อนไปยัง กระจกเงาทุติยภูมิ  ซึ่งเป็นกระจกราบที่ติดตั้งอยู่ด้านในลำกล้อง แล้วจึงสะท้อนแสงไปยัง เลนส์ตา เพื่อขยายภาพให้ผู้สังเกตมองเห็นรายละเอียดของวัตถุได้ชัดเจนขึ้น</t>
  </si>
  <si>
    <t xml:space="preserve">ทำงานโดยการรวมหลักการของกล้องแบบสะท้อนแสง (กระจก) และกล้องแบบหักเหแสง (เลนส์) เข้าด้วยกัน ทำให้ลำกล้องสั้นลงและแก้ไขความเพี้ยนของภาพที่เกิดจากความคลาดทรงกลมของกระจกได้ โดยรับแสงผ่านเลนส์แก้ไขที่หน้ากล้องสะท้อนแสงเข้ากระจกหลักที่ท้ายกล้อง จากนั้นสะท้อนกลับไปยังกระจกรอง ซึ่งอยู่ตรงกลางกระจกหลัก ก่อนจะสะท้อนเข้าสู่เลนส์ตาที่ท้ายลำกล้องอีกครั้ง 
</t>
  </si>
  <si>
    <t>ดาวฤกษ์ , ดาวเคราะห์ในระบบสุริยะ , เนบิวลา , กาแล็กซี</t>
  </si>
  <si>
    <t>มีประโยชน์อย่างมากสำหรับการศึกษา ดาวนิวตรอน เศษซากของดาวฤกษ์ที่หลงเหลือจากซูเปอร์โนวาสและหลุมดำในใจกลางกาแล็กซี</t>
  </si>
  <si>
    <t>ใช้เลนส์นูนในการรวมแสงจากวัตถุที่อยู่ไกลออกไป ทำให้เกิดภาพขยายที่สามารถมองเห็นได้</t>
  </si>
  <si>
    <t>ใช้กระจกเว้าในการรวมแสงจากวัตถุที่อยู่ไกลออกไป ทำให้เกิดภาพขยายที่สามรถมองเห็นได้</t>
  </si>
  <si>
    <t>เป็นการรวมกันของกล้องโทรทรรศ์แบบหักเหแสงและแบบสะท้อนแสง โดยใชทั้งเลนส์และกระจกในการรวมแสง เพื่อให้ได้ภาพที่มีคุณภาพดีขึ้น</t>
  </si>
  <si>
    <t>ตัวอย่างวัตถุท้องฟ้าที่ใช้ศึกษาด้วยกล้องโทรทรรศน์วิทยุ ได้แก่ พัลซาร์, ควาซาร์, เนบิวลาปู และเส้นไฮโดรเจน 21 ซม.</t>
  </si>
  <si>
    <t>ดาวฤกษ์เกิดใหม่
กาแล็กซีที่มีอายุมาก
ดาวเคราะห์ที่มีความคล้ายโลก
การกำเนิดของเอกภพและกาแล็กซี
การกำเนิดของดาวฤกษ์และดาวเคราะห์</t>
  </si>
  <si>
    <t xml:space="preserve">วัตถุท้องฟ้าที่ใช้กล้องโทรทรรศน์ช่วงคลื่นแสงที่มองเห็นได้ศึกษา ได้แก่ ดาวฤกษ์, กาแล็กซี, เนบิวลา, และดาวเคราะห์
</t>
  </si>
  <si>
    <t>เนบิวลา: การศึกษาการก่อตัวของดาวฤกษ์และการกระจายตัวของก๊าซในเนบิวลา
กาแล็กซี: การศึกษาการก่อตัวของดาวฤกษ์ในกาแล็กซีและการกระจายตัวของก๊าซร้อน
วัตถุที่มีอุณหภูมิสูงมาก: เช่น ดาวฤกษ์อายุน้อย, ซากซูเปอร์โนวา, หรือหลุมดำที่กำลังกลืนกินสสาร ซึ่งจะปล่อยรังสีอัลตราไวโอเลตออกมาเป็นจำนวนมาก</t>
  </si>
  <si>
    <t xml:space="preserve">หลุมดำ, ดาวนิวตรอน, ซากซูเปอร์โนวา, กาแล็กซีที่กำลังรวมตัวกัน </t>
  </si>
  <si>
    <t xml:space="preserve">ช่วงคลื่นวิทยุ
ช่วงคลื่นแสงที่มองเห็นได้ (Visible light)
ช่วงคลื่นอินฟราเรดบางส่วน (Near-infrared)
</t>
  </si>
  <si>
    <t>ช่วงคลื่นรังสีแกมมา
ช่วงคลื่นรังสีเอ็กซ์
ช่วงคลื่นอัลตราไวโอเลต
ช่วงคลื่นอินฟราเรดส่วนใหญ่ (Mid-infrared และ Far-infrared)
ช่วงคลื่นไมโครเวฟ</t>
  </si>
  <si>
    <t>ไม่สามารถใช้กล้องโทรทรรศน์บนพื้นโลกในการศึกษาวัตถุท้องฟ้าที่มีความยาวคลื่นในช่วงรังสีเอกซ์ได้</t>
  </si>
  <si>
    <t xml:space="preserve">ทำงานโดยใช้เลนส์นูน 2 ชุด คือ เลนส์วัตถุ (Objective Lens) และเลนส์ตา (Eyepiece Lens) โดยเลนส์วัตถุจะทำหน้าที่รวมแสงจากวัตถุที่อยู่ไกลให้เกิดภาพจริงหัวกลับขนาดเล็กที่จุดโฟกัส จากนั้นเลนส์ตาจะทำหน้าที่ขยายภาพจริงที่ได้จากเลนส์วัตถุให้เป็นภาพเสมือนหัวกลับขนาดใหญ่ที่สามารถมองเห็นได้
</t>
  </si>
  <si>
    <t>ทำงานโดยใช้กระจกเว้าขนาดใหญ่เป็นเลนส์วัตถุหลัก ทำหน้าที่รวมแสงจากวัตถุที่อยู่ไกลให้สะท้อนไปรวมกันที่จุดโฟกัส จากนั้นจะมีกระจกทุติยภูมิ สะท้อนแสงที่รวมได้ไปยังเลนส์ตา ซึ่งจะทำหน้าที่ขยายภาพให้เห็นได้ชัดเจน</t>
  </si>
  <si>
    <t>เป็นการรวมหลักการทำงานของกล้องโทรทรรศน์แบบหักเหแสงและแบบสะท้อนแสงเข้าด้วยกัน โดยใช้ทั้งเลนส์และกระจกในการรวมแสงและสร้างภาพ ทำให้มีขนาดกะทัดรัดกว่ากล้องแบบสะท้อนแสงที่มีขนาดหน้ากล้องเท่ากัน และยังช่วยลดความคลาดเคลื่อนของภาพได้ดี</t>
  </si>
  <si>
    <t>ช่วงคลื่นแม่เหล็กไฟฟ้าที่สามารถทะลุชั้นบรรยากาศโลกได้</t>
  </si>
  <si>
    <t xml:space="preserve">ช่วงคลื่นที่ไม่สามารถทะลุผ่านบรรยากาศโลกได้ </t>
  </si>
  <si>
    <t>ต้องใช้กล้องโทรทรรศน์อวกาศ เพราะบรรยากาศโลกดูดกลืนรังสีเอกซ์หมด</t>
  </si>
  <si>
    <t>เป็นกล้องโทรทรรศน์ประเภทแรกที่ใช้ เลนส์นูน 2 ชิ้นขึ้นไป คือ เลนส์วัตถุและ เลนส์ใกล้ตา เพื่อหักเหแสงจากวัตถุให้มา รวมกันเป็นภาพที่ขยายใหญ่ขึ้น ช่วยให้ มองเห็นรายละเอียดของวัตถุที่อยู่ไกลได้ ชัดเจนขึ้น</t>
  </si>
  <si>
    <t>กล้องโทรทรรศน์ที่ใช้กระจกเงาโค้ง เป็นส่วนประกอบหลักในการรวบรวมและสะท้อนแสงจากวัตถุที่อยู่ไกล ทำให้เกิดเป็นภาพที่ชัดเจนขึ้น</t>
  </si>
  <si>
    <t xml:space="preserve">เป็นกล้องโทรทรรศน์ที่ใช้ทั้งเลนส์และ กระจกเงาทำงานงานร่วมกัน กล้องโทรทรรศน์แบบผสมใช้ กระจกเงาโค้งทำหน้าที่รวมแสงใน ลักษณะเดียวกับกล้องโทรทรรศน์ แบบสะท้อนแสง </t>
  </si>
  <si>
    <t>กาเเล็กซี่ เนบิวลา ดาวเคราะห์ และะวัตถุที่อยู่ไกลมากๆ เช่น ควาซาร์</t>
  </si>
  <si>
    <t>ดาวฤกษ์เกิดใหม่ ดาวเคราะห์นอกระบบ แผ่นจานฝุ่นรอบดาวฤกษ์ กาเเล็กซี่อื่นๆ เนบิวลาที่มีฝุ่นหนาแน่น</t>
  </si>
  <si>
    <t>ดาวฤกษ์ ดาวเคราะห์ในระบบสุริยะ เนบิวลา กาเเล็กซี่</t>
  </si>
  <si>
    <t>ดาวฤกษ์ร้อน กาเเล็กซี่ที่กำลังก่อตัวดาว ซากซูเปอร์โนวา</t>
  </si>
  <si>
    <t>มีประโยชน์อย่างมากสำหรัการศึกษา ดาวนิวตรอน เศษซากของดาวฤกษ์ที่หลงเหลือจากซูเปอร์โนวาเเละหลุมดำในใจกลางกาเเล็กซี่</t>
  </si>
  <si>
    <t>คลื่นเเสงที่ตามนุษย์มองเห็นได้และคลื่นวิทยุ</t>
  </si>
  <si>
    <t>รังสีอินฟราเรด รังสีอัลตราไวโอเลต รังสีเอ็กซ์ และรังสีเเกมมา</t>
  </si>
  <si>
    <t>ใช้กระจกเว้า ในการรวมเเสงจากวัตถุที่อยู่ไกลออกไปทำให้เกิดภาพขยายที่สามารถมองเห็นได้</t>
  </si>
  <si>
    <t>เป็นการรวมกันของกล้องโทรทัศน์เเบบหักเหเเสงและสะท้อนเเสง โดยใช้ทั้งเลนส์นูนและกระจกในการรวมเเสง เพื่อให้ได้ภาพที่มีคุณภาพยิ่งขึ้น</t>
  </si>
  <si>
    <t>ดาวฤกษ์อุณหภูมิสูง และ กลุ่มก๊าซร้อน ที่อยู่ใน กาแล็กซี และ เนบิวลา เช่น เนบิวลาดาวเคราะห์</t>
  </si>
  <si>
    <t>คลื่นวิทยุ และ แสงที่ตามองเห็น เป็นหลัก</t>
  </si>
  <si>
    <t>อินฟราเรด (เช่น James Webb, Spitzer) และ อัลตราไวโอเลต (เช่น Hubble), รวมถึง รังสีเอกซ์ (เช่น Chandra) และ รังสีแกมมา</t>
  </si>
  <si>
    <t>กล้องโทรทรรศน์แบบหักเหแสง (Refracting Telescope) คือ 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ก่อนหักเหแสงไปยังเลนส์ใกล้ตาที่ขยายภาพและถ่ายทอดภาพดังกล่าวสู่ดวงตาของเรา โดยทั่วไป กล้องโทรทรรศน์แบบหักเหแสง</t>
  </si>
  <si>
    <t>ใช้กระจกเว้าทำหน้าที่รวบรวมแสงจากวัตถุ แล้วส่งต่อไปยังกระจกเงาแบนขนาดเล็ก ซึ่งจะสะท้อนแสงไปยังเลนส์ใกล้ตาเพื่อขยายภาพให้เรามองเห็น</t>
  </si>
  <si>
    <t>เป็นกล้องโทรทรรศน์ที่รวมเอาหลักการทำงานของกล้องโทรทรรศน์แบบหักเหแสงและแบบสะท้อนแสงเข้าไว้ด้วยกัน โดยจะใช้ทั้งเลนส์และกระจกเงาในการรวมแสงและปรับแก้ภาพ</t>
  </si>
  <si>
    <t>กล้องโทรทรรศน์วิทยุฟาสต์ (FAST telescope);กล้องโทรทรรศน์อวกาศสปิตเซอร์ (Spitzer Space Infrared telescope);กล้องโทรทรรศน์อวกาศจันทรา (Chandra X-ray Observatory)</t>
  </si>
  <si>
    <t>ควาซาร์ (Quasar) – แหล่งกำเนิดคลื่นวิทยุที่สว่างมาก มาจากหลุมดำมวลยวดยิ่งใจกลางกาแล็กซี</t>
  </si>
  <si>
    <t>เนบิวลาที่มีการก่อตัวดาว (Star-forming nebulae) เช่น เนบิวลาโอไรออน</t>
  </si>
  <si>
    <t>ดาวฤกษ์ ดาวเคราะห์ ดวงจันทร์ กาแล็กซี่ เนบิวลา</t>
  </si>
  <si>
    <t>ดาวฤกษ์ร้อน อุณหภูมิสูง (เช่น ดาวสีน้ำเงิน)</t>
  </si>
  <si>
    <t>หลุมดำ ดาวนิวตรอน ซูเปอร์โนวาและเศษซากซูเปอร์โนวา กาแล็กซีที่มีแกนร้อน</t>
  </si>
  <si>
    <t>รวมแสงด้วยพื้นที่รับแสงที่มากกว่านัยน์ตามนุษย์;เพิ่มขนาดเชิงมุมปรากฏของวัตถุหรือเพิ่มกำลังขยาย;ระบุตำแหน่งของวัตถุ</t>
  </si>
  <si>
    <t>คลื่นแสงที่มองเห็น คลื่นวิทยุ</t>
  </si>
  <si>
    <t>อินฟราเรด อัตราไวโอเลต รังสีเอกซ์</t>
  </si>
  <si>
    <t>ไม่ได้ เพราะ ชั้นบรรยากาศโลกดูดกลืนรังสีเอกซ์ทั้งหมด ทำให้ไม่สามารถสังเกตได้จากพื้นโลก</t>
  </si>
  <si>
    <t xml:space="preserve">
ใช้ เลนส์นูน (Convex lens) เป็นตัวรวมแสง
แสงจากวัตถุท้องฟ้าผ่านเลนส์วัตถุ → โฟกัสที่จุดหนึ่ง → มองผ่านเลนส์ตา
หลักการ: การหักเหของแสง (Refraction) ทำให้แสงจากวัตถุระยะไกลรวมตัวเป็นภาพชัด</t>
  </si>
  <si>
    <t>ใช้ กระจกเว้า (Concave mirror) เป็นตัวรวมแสงแทนเลนส์
แสงจากวัตถุ → กระจกเว้า → โฟกัสที่จุดโฟกัส → มองผ่านเลนส์ตา
หลักการ: การสะท้อนของแสง (Reflection) รวมแสงจากวัตถุ</t>
  </si>
  <si>
    <t>ใช้ ทั้งเลนส์ (Refractor) และกระจก (Reflector) ร่วมกัน
แสงจากวัตถุ → เลนส์วัตถุ → กระจกโค้ง → โฟกัสที่จุดรวม → มองผ่านเลนส์ตา</t>
  </si>
  <si>
    <t>พัลซาร์ ซุปเปอร์โนวา ดาวเคราะห์นอกระบบสุริยะ</t>
  </si>
  <si>
    <t>การกำเนิดของดาวเคราะห์และดาวฤกษ์ และการกำเนิดของเอกภพและกาแล็กซี</t>
  </si>
  <si>
    <t xml:space="preserve">กลุ่มก๊าซที่รวมกันเป็นรูปจานที่จะกลายเป็นดาวเคราะห์ ในเนบิวลานายพราน ดาวเคราะห์นอกระบบสุริยะที่โคจรรอบดาวฤกษ์คล้ายดวงอาทิตย์ และการสำรวจกระจุกกาแล็กซี </t>
  </si>
  <si>
    <t>คลื่นวิทยุ และแสงที่ตามองเห็น</t>
  </si>
  <si>
    <t>รังสีแกมมา รังสีเอ็กซ์ แสงที่มองเห็น แสงอินฟราเรด และอัลตราไวโอเลต</t>
  </si>
  <si>
    <t>ไม่ได้ เพราะรังสีเอกซ์มีความยาวคลื่นสั้นมากและถูกดูดกลืนโดยชั้นบรรยากาศโลก ทำให้ไม่สามารถทะลุผ่านลงมายังพื้นผิวโลกได้</t>
  </si>
  <si>
    <t>ใช้หลักการหักเหของแสง เมื่อแสงเคลื่อนที่ผ่านตัวกลางที่มีความหนาแน่นต่างกัน โดยจะผ่านเลนส์ใกล้วัตถุรับแสงจากวัตถุมาโฟกัสเกิดเป็นภาพจริงหัวกลับ และเลนส์ใกล้ตาขยายภาพจริงหัวกลับที่ได้จากเลนส์ใกล้วัตถุให้ใหญ่ขึ้น</t>
  </si>
  <si>
    <t>ใช้กระจกเงาเว้า รับแสงจากวัตถุแล้วสะท้อนไปกระจกเงาราบ ซึ่งจะสะท้อนแสงออกไปด้านข้างลำกล้องไปยังเลนส์ตา เพื่อขยายภาพมาที่เลนส์ใกล้ตา</t>
  </si>
  <si>
    <t>ใช้ทั้งเลนส์และกระจกในการรวมแสง เพื่อลดความยาวของลำกล้องและแก้ไขความผิดเพี้ยนของภาพ แสงจากวัตถุจะตกกระทบแผ่นเลนส์ปรับแก้ที่ด้านหน้า จากนั้นสะท้อนกับกระจกหลักและสะท้อนซ้ำกับกระจกรองกลับมาที่เลนส์ใกล้ตา</t>
  </si>
  <si>
    <t>เพิ่มกำลังแยกภาพ;ระบุตำแหน่งของวัตถุ;เพิ่มขนาดเชิงมุมปรากฏของวัตถุหรือเพิ่มกำลังขยาย</t>
  </si>
  <si>
    <t>กล้องโทรทรรศน์วิทยุ</t>
  </si>
  <si>
    <t>อินฟราเรด อัลตราไวโอเลต รังสีเอกซ์ รังสีแกมมา</t>
  </si>
  <si>
    <t>ไม่สามารถใช้ได้ เพราะรังสีเอกซ์ ถูกดูดซับและปิดกั้นโดยชั้นบรรยากาศ</t>
  </si>
  <si>
    <t>ใช้เลนส์นูน</t>
  </si>
  <si>
    <t>ใช้กระจกโค้งเว้า/นูน</t>
  </si>
  <si>
    <t>เลนส์และกระจก</t>
  </si>
  <si>
    <t>กาแล็กซี่ เนบิวลา ดาวเคราะห์ และวัตถุที่ไกลมากๆ เช่น ควาซาร์</t>
  </si>
  <si>
    <t>ดาวฤกษ์ ดาวเคราะห์ในระบบสุริยะ เนบิวลา กาแล็กซี</t>
  </si>
  <si>
    <t>มีประโยชน์อย่างมากสำหรับการศึกษา ดาวนิวตรอน เศษซากของดาวฤกษ์ที่หลงเหลือจากซูเปอร์โนวาและหลุมดำในใจกลางกาแล็กซี</t>
  </si>
  <si>
    <t>รังสีอินฟราเรด รังสีอัลตราไวโอเลต รังสีเอกซ์ และรังสีแกมมา</t>
  </si>
  <si>
    <t>ใช้กระจกเว้าในการรวมแสงจากวัตถุที่อยู่ไกลออกไปทำให้ภาพขยายมองเห็นได้</t>
  </si>
  <si>
    <t>เป็นการรวมแสงกันของกล้องโทรทรรศน์แบบหักเหแสงและสะท้อนแสงโดยใช้ทั้งเลนส์และกระจกในการรวมแสง เพื่อให้ได้ภาพที่มีคุณภาพดีขึ้น</t>
  </si>
  <si>
    <t>เอกภพและกาแล็กซี การกาเนิดของดาวฤกษ์และดาวเคราะห์</t>
  </si>
  <si>
    <t>กลุ่มก๊าซที่รวมตัวกันเป็นรูปจานที่กาลังจะกลายเป็นดาวเคราะห์ ในเนบิวลานายพราน ดาวเคราะห์นอกระบบสุริยะที่โคจรรอบดาวฤกษ์คล้ายดวงอาทิตย์ และกระจุกกาแล็กซี</t>
  </si>
  <si>
    <t>ช่วงคลื่นที่ทะลุผ่านบรรยากาศได้</t>
  </si>
  <si>
    <t>รังสีแกมมา รังสีเอกซ์ อัลตราไวโอเลต อินฟราเรด</t>
  </si>
  <si>
    <t>ไม่สามารถใช้ได้ เพราะ บรรยากาศโลกดูดซับรังสีเอกซ์เกือบทั้งหมด ทำให้รังสีเอกซ์จากวัตถุท้องฟ้าไม่สามารถผ่านลงมาถึงพื้นโลก</t>
  </si>
  <si>
    <t>เลนส์โค้งนูนจะ หักเหและรวมแสง ที่มาจากวัตถุท้องฟ้าให้โฟกัสเป็นภาพ จากนั้นเลนส์ใกล้ตาจะทำหน้าที่ ขยายภาพ</t>
  </si>
  <si>
    <t>กระจกเว้าจะ สะท้อนและรวมแสง ไปยังจุดโฟกัส
และแสงสะท้อนถูกส่งต่อไปยังเลนส์ใกล้ตาหรือกล้องบันทึกภาพ</t>
  </si>
  <si>
    <t>ใช้ เลนส์แก้ความคลาด + กระจกโค้ง เพื่อรวมแสง</t>
  </si>
  <si>
    <t>กาแล็กซี, เนบิวลา, พัลซาร์, ควาซาร์, ซูเปอร์โนวา, หลุมดำ รวมถึง ดาวเคราะห์ ในระบบสุริยะและนอกระบบ</t>
  </si>
  <si>
    <t xml:space="preserve">ดาวฤกษ์ที่กำลังก่อตัวใหม่ (เช่น ดาวฤกษ์ในกลุ่มเมฆเนบิวลา) เพื่อส่องผ่านฝุ่นและแก๊สที่บดบังได้, ดาวเคราะห์นอกระบบสุริยะ เพื่อศึกษาองค์ประกอบของชั้นบรรยากาศดาวเคราะห์, ดาวเคราะห์น้อยและดาวหาง ในระบบสุริยะ เพื่อศึกษาองค์ประกอบและความเป็นมาของวัตถุเหล่านี้, รวมถึง กาแล็กซีที่อยู่ห่างไกล เพื่อศึกษาการก่อกำเนิดและวิวัฒนาการของกาแล็กซี. </t>
  </si>
  <si>
    <t>ดาวเคราะห์, ดาวฤกษ์, เนบิวลา (กลุ่มแก๊สและฝุ่น), และกาแล็กซี</t>
  </si>
  <si>
    <t>กลุ่มก๊าซร้อนใกล้ดาวฤกษ์, ซูเปอร์โนวา, ควาซาร์, เนบิวลา, และกาแล็กซี</t>
  </si>
  <si>
    <t>ดวงอาทิตย์, ซูเปอร์โนวา, ดาวนิวตรอน</t>
  </si>
  <si>
    <t>กล้องโทรทรรศน์วิทยุ และ กล้องโทรทรรศน์ช่วงแสงที่มองเห็นได้ (Optical telescope) รวมถึง กล้องโทรทรรศน์รังสีอินฟราเรด</t>
  </si>
  <si>
    <t xml:space="preserve">อินฟราเรด (Infrared), อัลตราไวโอเลต (Ultraviolet), รังสีเอกซ์ (X-rays), และรังสีแกมมา (Gamma rays) </t>
  </si>
  <si>
    <t>เป็นกล้องโทรทรรศน์ที่ใช้เลนส์เพื่อหักเหและรวมแสงจากวัตถุที่อยู่ไกล เช่น ดาวเคราะห์และดวงจันทร์</t>
  </si>
  <si>
    <t>กล้องโทรทรรศน์ที่ใช้กระจกเงาโค้ง (กระจกปฐมภูมิ) หนึ่งชิ้นหรือมากกว่านั้น เพื่อสะท้อนแสงจากวัตถุและสร้างเป็นภาพ ออกแบบโดย เซอร์ ไอแซก นิวตัน เพื่อแก้ปัญหา ความคลาดสี ของกล้องแบบหักเหแสง (เลนส์)</t>
  </si>
  <si>
    <t>กล้องที่ทำงานด้วยหลักการทั้งการสะท้อนแสง (ใช้กระจก) และการหักเหแสง (ใช้เลนส์) เข้าด้วยกัน เพื่อแก้ไขความคลาดของภาพที่เกิดจากกระจกเงา</t>
  </si>
  <si>
    <t>ดาวเคราะห์ ดาวฤกษ์ หลุมดำ</t>
  </si>
  <si>
    <t>ดาวฤกษ์ร้อน เช่น ดาวฤกษ์อายุน้อย ที่เพิ่งก่อตัวใหม่ๆ</t>
  </si>
  <si>
    <t>ดาวนิวตรอน, หลุมดำ, ซูเปอร์โนวา, ดวงอาทิตย์ และ นิวเคลียสกาแล็กซีที่ใช้งานอยู่</t>
  </si>
  <si>
    <t>กล้องโทรทรรศน์รังสีแกมมา
กล้องโทรทรรศน์รังสีเอ็กซ์
กล้องโทรทรรศน์อวกาศฮับเบิล (Hubble Space Telescope)
กล้องโทรทรรศน์อินฟราเรดและกล้องโทรทรรศน์อวกาศเจมส์ เวบบ์ (James Webb Space Telescope)</t>
  </si>
  <si>
    <t>อาศัยหลักการหักเหแสงของเลนส์นูนในการรวบรวมแสงให้มาตกที่จุดโฟกัส</t>
  </si>
  <si>
    <t>ใช้ กระจกเว้าขนาดใหญ่ (กระจกปฐมภูมิ) ที่ก้นกล้องเพื่อรวบรวมแสงจากวัตถุในอวกาศ แล้วสะท้อนแสงนั้นไปยัง กระจกเงาขนาดเล็ก (กระจกทุติยภูมิ) ที่ติดตั้งอยู่ภายในลำกล้อง จากนั้นกระจกทุติยภูมิจะสะท้อนแสงออกไปด้านข้างลำกล้องไปยัง เลนส์ตา (Eyepiece) เพื่อขยายภาพให้ผู้สังเกตมองเห็นได้</t>
  </si>
  <si>
    <t>ใช้ทั้งเลนส์และกระจกเพื่อรวมแสง ซึ่งมีหลักการทำงานคล้ายกล้องโทรทรรศน์แบบสะท้อนแสง แต่จะมีการใช้กระจกทุติยภูมิ (secondary mirror) และแผ่นกระจกแก้ไข (corrector plate) เพื่อบีบลำแสงให้สะท้อนกลับไปกลับมา ทำให้กล้องมีลำกล้องสั้นลง แต่ยังคงกำลังขยายสูง</t>
  </si>
  <si>
    <t>ใช้วัตถุท้องฟ้าที่อยู่ไกล และยังสามารถค้นหาสิ่งมีชีวิตที่อยู่นอกโลกได้อีกด้วย</t>
  </si>
  <si>
    <t>การศึกษาการเกิด เอกภพและกาแล็กซี</t>
  </si>
  <si>
    <t>กล้องโทรทรรศน์ที่ใช้ช่วงคลื่นแสงที่มองเห็นได้ เช่น ฮับเบิล (Hubble Space Telescope)</t>
  </si>
  <si>
    <t>เนบิวลาร้อน</t>
  </si>
  <si>
    <t>1.คลื่นแสงที่มองเห็นได้
2.คลื่นวิทยุ</t>
  </si>
  <si>
    <t>รังสีเอกซ์
อัลตราไวโอแลต
อินฟราเรด
แสงขาว</t>
  </si>
  <si>
    <t>ไม่ได้เพราะไม่สามารถทะลุผ่านชั้นบรรยากาศของโลกได้</t>
  </si>
  <si>
    <t>ใช้เลนส์รวมแสง
 โครงสร้างเรียบง่าย เหมาะกับการดูดาวใกล้ ๆ</t>
  </si>
  <si>
    <t>ใช้กระจกเว้าสะท้อนแสง
 สร้างขนาดใหญ่ได้ ไม่เกิดความคลาดสี</t>
  </si>
  <si>
    <t>ใช้ทั้งเลนส์และกระจก
 ลดข้อเสียของทั้งสองแบบ ภาพคมชัด ขนาดกะทัดรัด</t>
  </si>
  <si>
    <t>พัลซาร์และซูเปอร์โนวา ใช้ศึกษาดาวเคราะห์นอกระบบสุริยะเพื่อค้นหาสิ่งมีชีวิตนอกโลก</t>
  </si>
  <si>
    <t>ดาวฤกษ์เกิดใหม่ และกาแล็กซีที่มีอายุมาก ค้นหาดาวเคราะห์ที่มีความคล้ายโลก ศึกษาการกาเนิดของเอกภพและกาแล็กซี ตลอดจนการกาเนิดของดาวฤกษ์และดาวเคราะห์</t>
  </si>
  <si>
    <t>ดาวเคราะห์ , ดาวฤกษ์ , ดาวเนบิวลา (กลุ่มแก๊สและฝุ่น)</t>
  </si>
  <si>
    <t>กลุ่มก๊าสร้อนใกล้ดาวฤกษ์ , ซุปเปอร์โนวา , ควาซาร์ , เนบิวลา และ กาแล็คซี่</t>
  </si>
  <si>
    <t>ดวงอาทิตย์ , ซูเปอร์โนวา , ดาวนิวตรอน</t>
  </si>
  <si>
    <t>กล้องโทรทรรศน์วิทยุ และ กล้องโทรทรรศน์ช่วงที่แสงมองเห็นได้</t>
  </si>
  <si>
    <t>อินฟาเรด , อัลตร้าไวโอเลต , รังสีเอกซ์ และหนังสีแกมมา</t>
  </si>
  <si>
    <t>ไม่ได้ เพราะ เนื่องจากชั้นบรรยากาศของโลกจะดูดซับรังสี x ที่มาจากนอกโลก</t>
  </si>
  <si>
    <t>เป็นกล้องที่ใช้เลนส์เพื่อหักเหและรวมแสงจากวัตถุที่อยู่ไกล</t>
  </si>
  <si>
    <t>เป็นกล้องที่ใช้กระจกเงาโค้ง เพื่อสะท้อนแสงจากสัตถุและสร้างเป็นภาพ</t>
  </si>
  <si>
    <t>เป็นกล้องที่ใช้หลักการทั้งการสะท้อนแสง และการหักเหของแสง เพื่อลดความคลาดเคลื่อนของภาพที่ได้</t>
  </si>
  <si>
    <t>ดาวกฤกษ์เกิดใหม่ กาแลกซีที่มีอายุมาก ดาวเคราะห์ที่มีความคล้ายโลก</t>
  </si>
  <si>
    <t>กล้องโทรทรรศน์ช่วงคลื่นไมโครเวฟ
กล้องโทรทรรศน์ช่วงคลื่นอินฟาเรต
กล้องโทรทรรศน์ช่วงคลื่นอัลตราไวโอเลตกล้องโทรทรรศน์ช่วงคลื่นรังสีเอ็กซ์
กล้องโทรทรรศน์ช่วงคลื่นรังสีแกมมา</t>
  </si>
  <si>
    <t xml:space="preserve">ไม่ได้เพราะรังสีเอ็กซ์ส่งมาไม่ถึงพื้นโลก
</t>
  </si>
  <si>
    <t>ใช้เลนส์นูนเป็นเลนส์ใกล้วัตถุทำใช้เลนส์นูนเป็นเลนส์ใกล้วัตถุทำหน้ารวมแสงเพื่อขยายภาพและแปลงภาพที่ได้รับให้เป็นภาพเสมือนที่ตามมนุษย์</t>
  </si>
  <si>
    <t>ใช้กระจกเว้าเป็นตัวรวมแสงและการสะท้อนแสงสามารถเกิดขึ้นได้เท่ากันทุกความยาวคลื่น</t>
  </si>
  <si>
    <t>ใช้ทั้งเลนส์และกระจกเว้ารวมแสงทำให้ได้ทั้งเลนส์และกระจกเว้ารวมแสงทำให้ได้ภาพที่ปราศจากความคาดลงด้วยมุมมองที่กว้างขึ้นและมีความยาวกล้องสั้นลงได้กล้องขนาดเล็กแต่ยังมีความสามารถและรายละเอียดสูง</t>
  </si>
  <si>
    <t xml:space="preserve">พัลซาร์ ซูเปอร์โนวา </t>
  </si>
  <si>
    <t>ดาวฤกษ์เกิดใหม่ กาแลกซีที่มีอายุมาก ดาวเคราะห์ที่มีความคล้ายโลก</t>
  </si>
  <si>
    <t>กล้องโทรทรรศน์ช่วงคลื่นไมโครเวฟ
กล้องโทรทรรศน์ช่วงคลื่นอินฟราเรด
กล้องโทรทรรศน์ช่วงคลื่นอัลตราไวโอเลต
กล้องโทรทรรศน์ช่วงคลื่นเอกซ์
กล้องโทรทรรศน์ช่วงคลื่นรังสีแกมมา</t>
  </si>
  <si>
    <t>ไม่ได้เพราะรังสีเอกซ์ส่งมาไม่ถึงพื้นโลก</t>
  </si>
  <si>
    <t>ใช้ทั้งเลนส์และกระจกเว้ารวมแสงทำให้ได้ทั้งเลนและกระจกเว้ารวมแสงทำให้ได้ภาพที่ปราศจากความคาดลงด้วยมุมมองที่กว้างขึ้นและมีความยาวกล้องสั้นลงได้กล้องขนาดเล็กแต่ยังมีความสามารถและรายละเอียดสูง</t>
  </si>
  <si>
    <t xml:space="preserve"> 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</si>
  <si>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เศษซากของดาวฤกษ์ที่หลงเหลือจากซูเปอร์โนวาและหลุมดาในใจกลางกาแล็กซี</t>
  </si>
  <si>
    <t>ดาวเคราะห์นอกระบบสุริยะ พัลซาร์และซูเปอร์โนวา</t>
  </si>
  <si>
    <t>ดาวฤกษ์เกิดใหม่ ดาวเคราะห์นอกระบบ แผ่นจานฝุ่นรอบดาวฤกษ์ กาแล็กซีอื่นๆ เนบิวลาที่มีฝุ่นหนา</t>
  </si>
  <si>
    <t>ดาวฤกษ์ร้อน กาแล็กซีที่กำลังก่อตัว ซากซูเปอร์โนวา</t>
  </si>
  <si>
    <t>เป็นการรวมกันของกล้อง โทรทรรศน์แบบหักเหแสงและแบบสะท้อนแสง โดยใช้ทั้งเลนส์และกระจกในการรวมแสงเพื่อให้ได้ภาพที่มีคุณภาพดีขึ้น</t>
  </si>
  <si>
    <t>เนบิวลา ดาวเคราะห์นอกระบบสุริยะ</t>
  </si>
  <si>
    <t>กาเเล็กซี่</t>
  </si>
  <si>
    <t>เเสงที่มองเห็นได้</t>
  </si>
  <si>
    <t>รังสีเอกซ์ รังสีเเกมมา</t>
  </si>
  <si>
    <t>ไม่ได้เพราะชั้นบรรยากาศดูดซับรังสีเอกซ์ไว้เป็นส่วนใหญ่จึงทำให้ไม่สามารถส่งผ่านถึงโลกได้</t>
  </si>
  <si>
    <t>กล้องโทรทรรศน์แบบหักเหแสง (Refracting Telescope) หรือที่เรียกว่ากล้องเลนส์ ใช้ เลนส์นูน (convex lens) เป็นส่วนประกอบหลักในการรวมแสง เลนส์นูนขนาดใหญ่ (เลนส์วัตถุ) ที่ด้านหน้าของกล้องจะทำหน้าที่รวมแสงที่มาจากวัตถุที่อยู่ไกลๆ เข้ามายังจุดโฟกัส จากนั้น เลนส์นูนขนาดเล็ก (เลนส์ตา) ที่อยู่ด้านหลังจะทำหน้าที่ขยายภาพที่เกิดจากเลนส์วัตถุให้ใหญ่ขึ้น ทำให้ผู้สังเกตสามารถมองเห็นได้</t>
  </si>
  <si>
    <t>กล้องโทรทรรศน์แบบสะท้อนแสง (Reflecting Telescope) หรือกล้องกระจก ใช้ กระจกเว้า (concave mirror) เป็นส่วนประกอบหลักในการรวมแสง กระจกเว้าขนาดใหญ่ (กระจกปฐมภูมิ) ที่ก้นกล้องจะทำหน้าที่สะท้อนและรวมแสงที่มาจากวัตถุที่อยู่ไกลๆ มายังจุดรวมแสง จากนั้น กระจกทุติยภูมิ (secondary mirror) ที่มีขนาดเล็กกว่าจะทำหน้าที่สะท้อนแสงไปยังจุดรับภาพหรือเลนส์ตาอีกครั้ง กล้องประเภทนี้มีข้อดีคือสามารถสร้างกล้องที่มีขนาดใหญ่ได้ง่ายกว่าแบบหักเหแสง ทำให้สามารถรวมแสงได้มากขึ้น</t>
  </si>
  <si>
    <t>กล้องโทรทรรศน์แบบผสม (Catadioptric Telescope) หรือแบบแคตาดิออปตริก ใช้หลักการทำงานทั้ง การหักเหแสงจากเลนส์ และ การสะท้อนแสงจากกระจก มาผสมผสานกัน กล้องประเภทนี้มักจะใช้กระจกหลักและกระจกทุติยภูมิเหมือนแบบสะท้อนแสง แต่จะเพิ่มเลนส์แก้ไขความคลาดเคลื่อน (Corrector Plate) เข้ามาด้านหน้าเพื่อปรับปรุงคุณภาพของภาพให้ดีขึ้น และยังทำให้ตัวกล้องมีขนาดสั้นกะทัดรัดกว่ากล้องแบบอื่นในทางยาวโฟกัสที่เท่ากัน</t>
  </si>
  <si>
    <t>กล้องโทรทรรศน์วิทยุฟาสต์ (FAST telescope);กล้องโทรทรรศน์อวกาศฮับเบิล (Hubble Space telescope) ;กล้องโทรทรรศน์อวกาศสปิตเซอร์ (Spitzer Space Infrared telescope)</t>
  </si>
  <si>
    <t>ระบบดาวเคราะห์ที่กำลังก่อตัว</t>
  </si>
  <si>
    <t xml:space="preserve">ดาวอังคาร ดาวพฤหัสบดี </t>
  </si>
  <si>
    <t>กลุ่มก๊าซร้อน ซูเปอร์โนวา</t>
  </si>
  <si>
    <t>ดวงอาทิตย์, ซูเปอร์โนวา</t>
  </si>
  <si>
    <t>เพิ่มขนาดเชิงมุมปรากฏของวัตถุหรือเพิ่มกำลังขยาย;เพิ่มกำลังแยกภาพ;รวมแสงด้วยพื้นที่รับแสงที่มากกว่านัยน์ตามนุษย์</t>
  </si>
  <si>
    <t>กล้องโทรทรรศน์วิทยุ ซึ่งใช้คลื่นวิทยุได้ตั้งแต่ความยาวคลื่นประมาณ 10 เมตร ถึง 1 มิลลิเมตร และ กล้องโทรทรรศน์เชิงแสง ที่ใช้งานในช่วงแสงที่ตามองเห็นได้</t>
  </si>
  <si>
    <t>รังสีอินฟราเรด รังสีอัลตราไวโอเลต รังสีเอกซ์ และรังสีแกมมา รวมถึงช่วงคลื่นวิทยุบางส่วนที่ถูกดูดซับโดยบรรยากาศ กล้องโทรทรรศน์อวกาศ</t>
  </si>
  <si>
    <t>ไม่สามารถใช้กล้องโทรทรรศน์บนพื้นโลกเพื่อศึกษาวัตถุท้องฟ้าในช่วงรังสีเอกซ์ได้ เนื่องจากรังสีเอกซ์เป็นคลื่นแม่เหล็กไฟฟ้าที่มีความยาวคลื่นสั้นมาก ไม่สามารถทะลุผ่านชั้นบรรยากาศโลกได้</t>
  </si>
  <si>
    <t>กล้องที่ใช้เลนส์นูนเป็นเลนส์รวมแสงหลัก โดยมีเลนส์ 2 ชุดขึ้นไป ได้แก่ เลนส์วัตถุซึ่งทำหน้าที่รับภาพจากวัตถุต่าง ๆ ก่อนหักเหแสงไปยังเลนส์ใกล้ตาที่ขยายภาพ</t>
  </si>
  <si>
    <t xml:space="preserve"> เป็นกล้องโทรทรรศน์ที่ใช้ทั้งเลนส์และกระจกเงาทำงานงานร่วมกัน </t>
  </si>
  <si>
    <t>กาแล็กซีทางช้างเผือก</t>
  </si>
  <si>
    <t xml:space="preserve">เนบิวลา → เช่น เนบิวลานายพราน </t>
  </si>
  <si>
    <t xml:space="preserve">ซูเปอร์โนวาและเศษซากซูเปอร์โนวา </t>
  </si>
  <si>
    <t xml:space="preserve">	1.	คลื่นวิทยุ (Radio waves)
	2.	แสงที่ตามองเห็น (Visible light)</t>
  </si>
  <si>
    <t>อินฟราเรด (Infrared) → เช่น Spitzer, James Webb
	•	อัลตราไวโอเลต (Ultraviolet) → เช่น Hubble (บางส่วน)
	•	รังสีเอกซ์ (X-ray) → เช่น Chandra
	•	รังสีแกมมา (Gamma-ray) → เช่น Fermi Gamma-ray Space Telescope</t>
  </si>
  <si>
    <t>ศึกษารังสีเอกซ์บนโลกไม่ได้ เพราะ บรรยากาศโลกดูดกลืน</t>
  </si>
  <si>
    <t>:
	1.	แสงจากวัตถุท้องฟ้าเข้าสู่ เลนส์นูนขนาดใหญ่ (Objective Lens)
	2.	เลนส์โฟกัสแสงให้ รวมที่จุดโฟกัส
	3.	ภาพที่รวมแล้วถูกส่งไปยัง เลนส์ตา (Eyepiece) เพื่อขยายและสังเกต
	4.	ใช้หลัก การหักเหของแสง (Refraction) ทำให้แสงเปลี่ยนทิศทางเมื่อผ่านเลนส์</t>
  </si>
  <si>
    <t>:
	1.	แสงจากวัตถุท้องฟ้าตกกระทบ กระจกโค้งขนาดใหญ่ (Primary Mirror)
	2.	กระจกโฟกัสแสงให้ สะท้อนกลับไปยังจุดโฟกัส
	3.	แสงอาจสะท้อนผ่าน กระจกรอง (Secondary Mirror) เพื่อให้สะดวกในการสังเกต
	4.	ภาพถูกส่งไปที่ ตา หรือกล้องถ่ายภาพ
	5.	ใช้หลัก การสะท้อนของแสง (Reflection) แทนการหักเห</t>
  </si>
  <si>
    <t xml:space="preserve">	1.	แสงเข้าสู่ เลนส์แก้ความคลาดสีด้านหน้า (Corrector Lens)
	2.	แสงสะท้อนจาก กระจกโค้งหลัก (Primary Mirror)
	3.	กระจกรอง (Secondary Mirror) สะท้อนแสงไปยัง จุดโฟกัสด้านหลังหรือด้านข้าง
	4.	ภาพถูกส่งไปยัง ตา หรือกล้องถ่ายภาพ
	5.	รวมข้อดีของ เลนส์ + กระจก → ลดความคลาดสีและขนาดกะทัดรัด</t>
  </si>
  <si>
    <t>ดาวฤกษ์, กาแล็กซี, ควาซาร์, พัลซาร์, ซูเปอร์โนวา, เนบิวลา, และดาวเคราะห์</t>
  </si>
  <si>
    <t>ดาวเคราะห์น้อย ดาวหาง ดาวเคราะห์นอกระบบสุริยะ เนบิวลา จานดาวเคราะห์ก่อนเกิด กาแล็กซี และดาวฤกษ์ที่ถูกบดบัง</t>
  </si>
  <si>
    <t>ดาวเคราะห์, ดาวฤกษ์, กระจุกดาว, เนบิวลา และกาแล็กซี</t>
  </si>
  <si>
    <t>ดาวฤกษ์อายุน้อย, กาแล็กซีที่กำลังก่อตัว, เนบิวลาที่มีการก่อตัวของดาวฤกษ์, หลุมดำ, และ ระบบดาวคู่ที่มีดาวแคระขาว</t>
  </si>
  <si>
    <t>ดาวฤกษ์ที่เพิ่งก่อตัวขึ้น มักจะพบใน เนบิวลาที่มีการก่อตัวของดาวฤกษ์ ซึ่งเป็นกลุ่มเมฆแก๊สและฝุ่นขนาดใหญ่ กาแล็กซีที่กำลังก่อตัวก็เป็นบริเวณที่มีการก่อตัวของดาวฤกษ์เป็นจำนวนมากเช่นกัน</t>
  </si>
  <si>
    <t>เป็นกล้องโทรทรรศน์ที่ใช้เลนส์อย่างน้อยสองชิ้น คือ เลนส์ใกล้วัตถุ (Objective Lens) ที่รับแสงจากวัตถุแล้วหักเหแสงเพื่อสร้างภาพ และ เลนส์ใกล้ตา (Eyepiece Lens) ที่ทำหน้าที่ขยายภาพที่ได้จากเลนส์ใกล้วัตถุให้ใหญ่ขึ้น</t>
  </si>
  <si>
    <t>กาแล็กซี, ดาวฤกษ์, เนบิวลา, พัลซาร์ (ดาวนิวตรอนที่หมุนได้เร็ว), ควาซาร์ (วัตถุที่สว่างมาก),</t>
  </si>
  <si>
    <t>ดวงอาทิตย์, หลุมดำ, ดาวนิวตรอน, ซูเปอร์โนวา, ระบบดาวคู่, ดาวหาง และนิวเคลียสกาแล็กซีที่กำลังใช้งาน</t>
  </si>
  <si>
    <t>คลื่นวิทยุ และ แสงที่มองเห็นได้ (แสงสี)</t>
  </si>
  <si>
    <t>คลื่นอินฟราเรด, แสงที่มองเห็น, อัลตราไวโอเลต, และรังสีเอกซ์</t>
  </si>
  <si>
    <t>ไม่ได้ค่ะ กล้องโทรทรรศน์บนพื้นโลกไม่สามารถศึกษาวัตถุท้องฟ้าในช่วงรังสีเอกซ์ได้ เพราะชั้นบรรยากาศของโลกดูดซับรังสีเอกซ์ที่มีความยาวคลื่นสั้นไว้ ทำให้รังสีเหล่านี้ไม่สามารถทะลุผ่านชั้นบรรยากาศมาถึงพื้นโลกได้ นักวิทยาศาสตร์จึงต้องส่งกล้องโทรทรรศน์ขึ้นไปในอวกาศเพื่อสังเกตการณ์รังสีเอกซ์โดยตรง</t>
  </si>
  <si>
    <t>เป็นกล้องโทรทรรศน์ที่ใช้ เลนส์นูน อย่างน้อยสองชิ้น ในการหักเหและรวมแสงเพื่อขยายภาพวัตถุที่อยู่ไกลออกไป</t>
  </si>
  <si>
    <t>เป็นกล้องโทรทรรศน์ที่ใช้กระจกเงาโค้ง (กระจกเงาปฐมภูมิ) เป็นหลักในการรวมและสะท้อนแสงจากวัตถุที่อยู่ไกล ทำให้เกิดเป็นภาพ</t>
  </si>
  <si>
    <t xml:space="preserve">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 </t>
  </si>
  <si>
    <t>ตัวอย่างวัตถุท้องฟ้าที่ใช้กล้องโทรทรรศน์ช่วงคลื่นวิทยุศึกษา ได้แก่:
✅ พัลซาร์
✅ ซูเปอร์โนวา
✅ ดาวเคราะห์นอกระบบสุริยะ
⸻
เหตุผล:
จากข้อมูลของ กล้องโทรทรรศน์วิทยุฟาสต์ (FAST) ซึ่งทำงานในช่วงคลื่นวิทยุ ใช้สำหรับการศึกษา:
	•	พัลซาร์ (Pulsar): ดาวนิวตรอนที่หมุนเร็วและปล่อยคลื่นวิทยุออกมาอย่างสม่ำเสมอ
	•	ซูเปอร์โนวา (Supernova): การระเบิดของดาวฤกษ์ที่สามารถปล่อยคลื่นวิทยุออกมา
	•	ดาวเคราะห์นอกระบบสุริยะ (Exoplanets): โดยเฉพาะในกรณีที่ค้นหา สิ่งมีชีวิตนอกโลก ผ่านสัญญาณคลื่นวิทยุที่อาจแสดงถึงกิจกรรมที่ผิดปกติ
ดังนั้น วัตถุท้องฟ้าเหล่านี้เหมาะสมกับการสังเกตการณ์ด้วยกล้องโทรทรรศน์วิทยุ.</t>
  </si>
  <si>
    <t>ตัวอย่างวัตถุท้องฟ้าที่ใช้กล้องโทรทรรศน์ช่วงคลื่นอินฟราเรดศึกษา ได้แก่:
✅ ดาวฤกษ์ที่เกิดใหม่
✅ กาแล็กซีที่มีอายุมาก
✅ ดาวเคราะห์นอกระบบสุริยะ
✅ กลุ่มก๊าซและฝุ่นในอวกาศ
⸻
เหตุผล:
	•	กล้องโทรทรรศน์อินฟราเรด เช่น Spitzer และ James Webb สามารถตรวจจับวัตถุที่มีอุณหภูมิต่ำหรือถูกฝุ่นปกคลุม ซึ่งมองไม่เห็นด้วยกล้องที่ตรวจจับแสงธรรมดา
	•	อินฟราเรดทะลุผ่านฝุ่นและแก๊ส ได้ดี จึงเหมาะกับการศึกษาการเกิดของดาวฤกษ์และระบบดาวเคราะห์ใหม่
	•	นอกจากนี้ยังใช้ในการสำรวจ ดาวเคราะห์นอกระบบ เพื่อหาความเป็นไปได้ในการมีสิ่งมีชีวิต
สรุป: อินฟราเรดเหมาะกับการศึกษาวัตถุท้องฟ้าที่มองไม่เห็นด้วยแสงธรรมดา เช่น ดาวเกิดใหม่ กาแล็กซีเก่า และดาวเคราะห์นอกระบบ.</t>
  </si>
  <si>
    <t>ตัวอย่างวัตถุท้องฟ้าที่ใช้กล้องโทรทรรศน์ช่วงคลื่นแสงที่มองเห็นได้ศึกษา ได้แก่:
✅ เนบิวลานายพราน
✅ ดาวเคราะห์นอกระบบสุริยะ
✅ กระจุกกาแล็กซี
⸻
เหตุผล:
กล้องโทรทรรศน์ที่ตรวจจับแสงที่มองเห็นได้ เช่น กล้องฮับเบิล (Hubble Space Telescope) ใช้ศึกษาวัตถุต่าง ๆ ในเอกภพที่ปล่อยหรือสะท้อนแสงในช่วงที่ตามนุษย์มองเห็น เช่น:
	•	เนบิวลานายพราน (Orion Nebula): ฮับเบิลค้นพบกลุ่มก๊าซในรูปจานที่กำลังกลายเป็นดาวเคราะห์ในเนบิวลานี้
	•	ดาวเคราะห์นอกระบบสุริยะ: ตรวจจับได้จากการเปลี่ยนแปลงของแสงจากดาวฤกษ์แม่เมื่อดาวเคราะห์โคจรผ่านหน้า
	•	กระจุกกาแล็กซี: ใช้ศึกษาโครงสร้างและการกระจายตัวของกาแล็กซีจำนวนมากในเอกภพ
ดังนั้น กล้องที่มองเห็นด้วยแสงธรรมชาติสามารถใช้ศึกษาวัตถุท้องฟ้าหลากหลายประเภทที่ปล่อยหรือสะท้อนแสงในช่วงคลื่นที่ตามนุษย์มองเห็นได้.</t>
  </si>
  <si>
    <t>ตัวอย่างวัตถุท้องฟ้าที่ใช้กล้องโทรทรรศน์ช่วงคลื่นอัลตราไวโอเลตศึกษา ได้แก่:
✅ กลุ่มก๊าซที่รวมตัวกันเป็นรูปจานที่กำลังจะกลายเป็นดาวเคราะห์
✅ ดาวฤกษ์ร้อนและอายุน้อย
✅ เนบิวลา (Nebulae)
✅ กาแล็กซีที่กำลังเกิดดาว (Star-forming galaxies)
⸻
เหตุผล:
	•	คลื่น อัลตราไวโอเลต (UV) มีพลังงานสูง เหมาะสำหรับศึกษาวัตถุที่มีอุณหภูมิสูงมาก เช่น ดาวฤกษ์ร้อน, วัตถุในช่วงกำเนิดของดาว และ กระบวนการก่อตัวของดาวเคราะห์
	•	กล้องฮับเบิล ตรวจจับช่วง UV ได้ และเคยใช้ศึกษากลุ่มก๊าซในเนบิวลานายพราน ซึ่งเกี่ยวข้องกับการกำเนิดระบบดาวเคราะห์ใหม่
ดังนั้น วัตถุท้องฟ้าในช่วง UV มักเป็นวัตถุที่ปล่อยพลังงานสูง เช่น ดาวฤกษ์ร้อน เนบิวลา และบริเวณที่กำลังเกิดดาว.</t>
  </si>
  <si>
    <t>ตัวอย่างวัตถุท้องฟ้าที่ใช้กล้องโทรทรรศน์ช่วงคลื่นรังสีเอกซ์ศึกษา ได้แก่:
✅ ดาวนิวตรอน
✅ หลุมดำในใจกลางกาแล็กซี
✅ เศษซากของดาวฤกษ์จากซูเปอร์โนวา
✅ กลุ่มกาแล็กซีที่มีการปลดปล่อยพลังงานสูง
⸻
เหตุผล:
	•	วัตถุที่ปล่อย รังสีเอกซ์ (X-ray) มักเป็นวัตถุที่มีพลังงานสูงมาก เช่น วัตถุที่ถูกบีบอัดอย่างรุนแรงหรืออยู่ในสนามโน้มถ่วงเข้มข้น
	•	กล้องโทรทรรศน์อวกาศจันทรา (Chandra) ใช้ตรวจจับรังสีเอกซ์เพื่อศึกษาวัตถุเหล่านี้โดยเฉพาะ ซึ่งไม่สามารถมองเห็นได้ด้วยแสงธรรมดาหรืออินฟราเรด
จึงสามารถใช้ศึกษาวัตถุอย่าง:
	•	ดาวนิวตรอน ที่ปล่อยรังสีเอกซ์ออกมาขณะหมุนเร็ว
	•	หลุมดำ ที่ดึงดูดมวลสารรอบตัว ทำให้เกิดการแผ่รังสีเอกซ์
	•	ซูเปอร์โนวา และเศษซากที่ยังร้อนจัด
	•	กลุ่มกาแล็กซี ที่มีแก๊สร้อนแผ่รังสีเอกซ์ออกมา
✅ สรุป: กล้องจันทราใช้ศึกษาวัตถุพลังงานสูง เช่น ดาวนิวตรอน, หลุมดำ, และ ซากซูเปอร์โนวา.</t>
  </si>
  <si>
    <t>คำตอบข้อที่ 12:
✅ คลื่นแสงที่มองเห็นได้ (Visible light)
✅ คลื่นวิทยุ (Radio waves)
⸻
เหตุผล:
บรรยากาศของโลกสามารถ ยอมให้บางช่วงคลื่นจากอวกาศผ่านลงมาถึงพื้นโลกได้ โดยเฉพาะช่วงคลื่นที่ระบุด้านล่าง:
✅ คลื่นที่สามารถศึกษาได้จากบนโลก:
	1.	คลื่นวิทยุ
	•	บรรยากาศโปร่งใสต่อคลื่นวิทยุ
	•	จึงสามารถสร้างกล้องโทรทรรศน์วิทยุ (เช่น FAST) บนพื้นโลกได้
	2.	แสงที่มองเห็นได้ (Visible light)
	•	บรรยากาศยอมให้แสงในช่วง 400–700 นาโนเมตรผ่านได้
	•	จึงสามารถใช้กล้องโทรทรรศน์แบบทั่วไปที่ใช้เลนส์หรือกระจกบนพื้นดินได้
⸻
❌ คลื่นที่ไม่สามารถศึกษาได้ดีจากบนโลก (ต้องใช้กล้องในอวกาศ):
	•	อัลตราไวโอเลต (UV)
	•	อินฟราเรดบางช่วง (โดยเฉพาะช่วงที่ดูดซับโดยไอน้ำในบรรยากาศ)
	•	รังสีเอกซ์ (X-ray)
	•	รังสีแกมมา (Gamma rays)
บรรยากาศโลกจะดูดกลืนหรือสะท้อนช่วงคลื่นเหล่านี้ ทำให้ต้องส่งกล้องขึ้นสู่อวกาศ
⸻
✅ สรุปคำตอบ:
คลื่นแสงที่มองเห็นได้ และคลื่นวิทยุ เป็นช่วงคลื่นที่สามารถใช้กล้องโทรทรรศน์ศึกษาจากบนโลกได้.</t>
  </si>
  <si>
    <t>คำตอบข้อที่ 13:
กล้องโทรทรรศน์อวกาศใช้สำหรับช่วงคลื่นที่บรรยากาศโลกไม่สามารถให้แสงผ่านได้ดี เช่น
✅ อัลตราไวโอเลต (Ultraviolet)
✅ อินฟราเรด (Infrared)
✅ รังสีเอกซ์ (X-ray)
✅ ช่วงคลื่นแสงที่มองเห็นได้ (Visible light) (เพื่อภาพที่ชัดกว่าและไม่มีการรบกวนจากบรรยากาศ)
⸻
ตัวอย่างกล้องโทรทรรศน์อวกาศในแต่ละช่วงคลื่น:
	•	อัลตราไวโอเลตและแสงที่มองเห็นได้:
	•	กล้องโทรทรรศน์อวกาศฮับเบิล (Hubble Space Telescope)
	•	อินฟราเรด:
	•	กล้องโทรทรรศน์อวกาศสปิตเซอร์ (Spitzer Space Infrared Telescope)
	•	กล้องโทรทรรศน์อวกาศเจมส์เวบบ์ (James Webb Space Telescope)
	•	รังสีเอกซ์:
	•	กล้องโทรทรรศน์อวกาศจันทรา (Chandra X-ray Observatory)
⸻
เหตุผล:
บรรยากาศโลกดูดกลืนหรือบล็อกคลื่นในช่วงอัลตราไวโอเลต อินฟราเรด และรังสีเอกซ์ ทำให้ต้องส่งกล้องขึ้นสู่อวกาศเพื่อให้สามารถสังเกตการณ์ได้อย่างชัดเจน
⸻
✅ สรุป:
กล้องโทรทรรศน์อวกาศทำงานในช่วง อัลตราไวโอเลต, อินฟราเรด, รังสีเอกซ์ และบางส่วนของแสงที่มองเห็นได้.</t>
  </si>
  <si>
    <t>คำตอบข้อที่ 14:
ไม่สามารถใช้กล้องโทรทรรศน์บนพื้นโลกศึกษาวัตถุที่มีความยาวคลื่นในช่วงรังสีเอกซ์ได้
⸻
เหตุผล:
	•	บรรยากาศโลกดูดกลืนรังสีเอกซ์ (X-rays) อย่างมาก ทำให้รังสีเอกซ์จากอวกาศไม่สามารถผ่านทะลุลงมาถึงพื้นโลกได้
	•	ดังนั้น กล้องโทรทรรศน์ที่ตรวจจับรังสีเอกซ์จะต้องถูกส่งขึ้นสู่อวกาศ เพื่อหลีกเลี่ยงการดูดกลืนของบรรยากาศและสามารถตรวจจับรังสีเอกซ์ได้อย่างชัดเจน
⸻
สรุป:
การศึกษารังสีเอกซ์ในทางดาราศาสตร์จำเป็นต้องใช้ กล้องโทรทรรศน์อวกาศ เช่น กล้องโทรทรรศน์จันทรา (Chandra X-ray Observatory) เพราะบรรยากาศโลกไม่โปร่งใสในช่วงความยาวคลื่นนี้.</t>
  </si>
  <si>
    <t>คำตอบข้อที่ 15:
กล้องโทรทรรศน์แบบหักเหแสง (Refracting Telescope)
⸻
หลักการทำงาน:
	•	ใช้ เลนส์นูน (Convex lens) เป็นส่วนประกอบหลักในการรวมแสงและโฟกัสภาพ
	•	แสงจากวัตถุท้องฟ้าเข้าสู่เลนส์นูนที่ปลายด้านหน้า
	•	เลนส์จะ หักเหแสง (Refract) และรวมแสงให้มาตกที่จุดโฟกัสด้านหลังของเลนส์
	•	ที่จุดโฟกัสนี้จะเกิดภาพชัดเจนของวัตถุ
	•	จากนั้น ภาพจะถูกขยายโดยเลนส์ตา (เลนส์ใกล้ตา) เพื่อให้มองเห็นได้ชัดขึ้น
⸻
สรุป:
กล้องโทรทรรศน์แบบหักเหแสงทำงานโดยการใช้ เลนส์นูนหักเหแสง เพื่อรวมและโฟกัสภาพของวัตถุท้องฟ้าไปยังจุดโฟกัส แล้วขยายภาพด้วยเลนส์ตาให้เห็นรายละเอียดของวัตถุอย่างชัดเจน
⸻
ถ้าต้องการให้ช่วยอธิบายกล้องแบบอื่น ๆ ต่อบอกได้นะครับ!</t>
  </si>
  <si>
    <t>คำตอบข้อที่ 16:
กล้องโทรทรรศน์แบบสะท้อนแสง (Reflecting Telescope)
⸻
หลักการทำงาน:
	•	ใช้ กระจกโค้งเว้า (Concave mirror) เป็นส่วนประกอบหลักในการรวมแสงและโฟกัสภาพ
	•	แสงจากวัตถุท้องฟ้าเข้าสู่กล้องและตกกระทบกับกระจกเว้าที่อยู่ปลายด้านหลังของกล้อง
	•	กระจกเว้าจะ สะท้อนแสง (Reflect) และรวมแสงให้มาตกที่จุดโฟกัสหน้ากระจกหรือใกล้ ๆ จุดโฟกัส
	•	ที่จุดโฟกัสนี้จะเกิดภาพชัดเจนของวัตถุ
	•	จากนั้นภาพจะถูกขยายโดยเลนส์ตา (เลนส์ใกล้ตา) เพื่อให้มองเห็นได้ชัดขึ้น
⸻
ข้อดีของกล้องสะท้อนแสง:
	•	ไม่มีความคลาดสี (Chromatic aberration) เหมือนกล้องหักเหแสง
	•	สามารถทำกระจกขนาดใหญ่ได้ง่ายและราคาถูกกว่าเลนส์ขนาดใหญ่
	•	น้ำหนักเบากว่าเลนส์ขนาดเท่ากัน
⸻
สรุป:
กล้องโทรทรรศน์แบบสะท้อนแสงทำงานโดยใช้ กระจกโค้งเว้าสะท้อนแสง เพื่อรวมและโฟกัสภาพของวัตถุท้องฟ้า จากนั้นขยายภาพให้เห็นรายละเอียดชัดเจน
⸻
ถ้าต้องการให้อธิบายกล้องโทรทรรศน์ประเภทอื่น ๆ หรือมีคำถามเพิ่มเติม แจ้งได้เลยนะครับ!</t>
  </si>
  <si>
    <t>คำตอบข้อที่ 17:
กล้องโทรทรรศน์แบบผสม (Catadioptric Telescope)
⸻
หลักการทำงาน:
	•	เป็นกล้องโทรทรรศน์ที่รวม เลนส์หักเหแสง และ กระจกสะท้อนแสง เข้าด้วยกัน
	•	ใช้เลนส์นูน (หรือเลนส์แก้ไขความคลาดสี) ร่วมกับกระจกโค้งเว้าและกระจกโค้งนูน เพื่อรวมแสงและโฟกัสภาพ
	•	แสงจากวัตถุเข้าสู่กล้องผ่านเลนส์หน้าที่ช่วยแก้ไขความผิดเพี้ยนของแสง (เช่น ความคลาดสี)
	•	จากนั้นแสงสะท้อนจากกระจกโค้งเว้าด้านหลัง และกระจกโค้งนูนด้านหน้า ทำให้แสงรวมตัวและโฟกัสไปยังจุดโฟกัสที่กำหนด
	•	ภาพที่เกิดจะถูกขยายด้วยเลนส์ตาให้เห็นรายละเอียดชัดเจน
⸻
ข้อดีของกล้องแบบผสม:
	•	รวมข้อดีของกล้องหักเหและสะท้อนแสง เช่น ลดความคลาดสีและความคลาดแบบอื่น ๆ
	•	ขนาดกะทัดรัดกว่ากล้องสะท้อนแสงขนาดเท่ากัน
	•	ให้ภาพที่คมชัดและมีคุณภาพสูง
⸻
สรุป:
กล้องโทรทรรศน์แบบผสมใช้ทั้งเลนส์และกระจกในการรวมแสงและโฟกัสภาพ ทำให้ได้ภาพที่มีความคมชัด ลดความผิดเพี้ยนของแสง และมีขนาดกะทัดรัดกว่าแบบอื่น ๆ
⸻
ถ้าต้องการข้อมูลเพิ่มเติมหรืออยากรู้เรื่องอื่น ๆ บอกได้นะครับ!</t>
  </si>
  <si>
    <t xml:space="preserve"> ดาวเคราะห์และดวงจันทร์</t>
  </si>
  <si>
    <t>ซูเปอร์โนวา, หลุมดำ, ดาวนิวตรอน/พัลซาร์, กระจุกกาแล็กซี, ดวงอาทิตย์</t>
  </si>
  <si>
    <t xml:space="preserve">แสงที่ตามองเห็น  กับ คลื่นวิทยุ 
</t>
  </si>
  <si>
    <t xml:space="preserve">รังสีแกมมา  รังสีเอกซ์   รังสีอัลตราไวโอเลต  รังสีอินฟราเรดส่วนใหญ่ </t>
  </si>
  <si>
    <t>ไม่สามารถใช้กล้องโทรทรรศน์บนพื้นโลกศึกษาวัตถุท้องฟ้าในช่วง รังสีเอกซ์ ได้ เพราะ บรรยากาศโลก 
โดยเฉพาะชั้นโอโซนและโมเลกุลออกซิเจน/ไนโตรเจน ดูดกลืนรังสีเอกซ์ทั้งหมดเอาไว้</t>
  </si>
  <si>
    <t>เลนส์รวมแสง → จุดโฟกัส → เลนส์ขยาย → มองเห็นภาพ</t>
  </si>
  <si>
    <t>กระจกสะท้อนแสง → จุดโฟกัส → เลนส์ขยาย/เซนเซอร์ → มองภาพ</t>
  </si>
  <si>
    <t xml:space="preserve">กระจกหลัก + กระจกรอง/เลนส์แก้เบี้ยว → จุดโฟกัส → เลนส์ขยาย → มองภาพ
</t>
  </si>
  <si>
    <t>ดาวฤกษ์, กาแล็กซี, ควาซาร์, พัลซาร์, ซูเปอร์โนวา, เนบิวลา, และดาวเคราะห์ รวมถึงวัตถุในระบบสุริยะอย่างดวงจันทร์บริวารของดาวพฤหัสบดี</t>
  </si>
  <si>
    <t>ดาวนิวตรอน หลุมดำ ซูเปอร์โนวา ดวงอาทิตย์ และกาแล็กซี</t>
  </si>
  <si>
    <t>แสงจากวัตถุจะผ่านเลนส์ใกล้วัตถุ เกิดการหักเห และรวมตัวกันที่จุดโฟกัส จากนั้นแสงจะเดินทางผ่านเลนส์ใกล้ตา ทำให้เกิดภาพที่ขยายใหญ่ขึ้นและชัดเจน</t>
  </si>
  <si>
    <t>กระจกโค้งสามารถหักเหแสงและทำให้แสงขนานมาบรรจบกันที่จุดโฟกัส จุดโฟกัสนี้จะอยู่ในเส้นทางของแสงที่เข้ามาโดยตรง</t>
  </si>
  <si>
    <t>ใช้ทั้งเลนส์และกระจกในการรวมและหักเหแสง เพื่อให้ได้ลำกล้องที่สั้นลงแต่ยังคงกำลังขยายสูง โดยแสงจะตกกระทบเลนส์แก้ไขความคลาดที่หน้ากล้อง จากนั้นรวมแสงที่กระจกปฐมภูมิ สะท้อนไปยังกระจกทุติยภูมิ และกลับสู่เลนส์ใกล้ตาอีกครั้งเพื่อปรับแก้ความผิดเพี้ยนของภาพ</t>
  </si>
  <si>
    <t>พัลซาร์ (Pulsar) → ดาวนิวตรอนที่หมุนเร็วมาก ปล่อยคลื่นวิทยุเป็นจังหวะ ๆ</t>
  </si>
  <si>
    <t>ดาวเกิดใหม่ (Protostar) → อินฟราเรดทะลุผ่านกลุ่มฝุ่นได้ ทำให้เห็นดาวอ่อนวัยที่ซ่อนอยู่</t>
  </si>
  <si>
    <t xml:space="preserve">กาแล็กซี เนบิวลา และกระจุกดาว </t>
  </si>
  <si>
    <t xml:space="preserve">ดาวฤกษ์ที่ร้อนมาก (Massive hot stars), ดาวแคระขาว (White dwarf), และกาแล็กซีที่ก่อตัวใหม่ </t>
  </si>
  <si>
    <t>หลุมดำ (Black hole), ดาวนิวตรอน (Neutron star), และซูเปอร์โนวา (Supernova remnant)</t>
  </si>
  <si>
    <t xml:space="preserve">คือช่วงคลื่นที่ ทะลุผ่านบรรยากาศโลกได้ ได้แก่
	•	ช่วงคลื่นแสงที่มองเห็นได้ (Visible light)
	•	ช่วงคลื่นวิทยุ (Radio wave)
ส่วนช่วงคลื่นอื่น เช่น อินฟราเรด, อัลตราไวโอเลต, รังสีเอกซ์ และแกมมา ต้องส่งกล้องขึ้นไปบนอวกาศครับ </t>
  </si>
  <si>
    <t>กล้องโทรทรรศน์อวกาศจะใช้ศึกษาช่วงคลื่นที่ บรรยากาศโลกไม่สามารถทะลุผ่านได้ ได้แก่
	•	รังสีอินฟราเรด (Infrared) → Spitzer, James Webb
	•	อัลตราไวโอเลต (Ultraviolet) → Hubble
	•	รังสีเอกซ์ (X-ray) → Chandra
	•	รังสีแกมมา (Gamma-ray) → ตัวอย่างอื่นเช่น Fermi Gamma-ray Telescope ส่วนช่วงคลื่นแสงที่มองเห็นได้และคลื่นวิทยุบางช่วงสามารถสังเกตจากพื้นโลกได้</t>
  </si>
  <si>
    <t>ไม่สามารถใช้กล้องโทรทรรศน์บนพื้นโลกได้
เพราะ บรรยากาศโลกดูดกลืนรังสีเอกซ์ทั้งหมด ทำให้ไม่สามารถตรวจจับจากพื้นโลกได้ ต้องส่งกล้องขึ้นไปในอวกาศ เช่น Chandra X-ray Observatory</t>
  </si>
  <si>
    <t>กล้องโทรทรรศน์แบบหักเหแสง (Refracting Telescope)
	•	ใช้ เลนส์ เป็นตัวรวมแสง
	•	ข้อดี: ภาพคมชัด, เหมาะกับวัตถุสว่าง
	•	ข้อเสีย: ขนาดเลนส์ใหญ่ยาก, เกิดความคลาดสี (Chromatic aberration)</t>
  </si>
  <si>
    <t>กล้องโทรทรรศน์แบบสะท้อนแสง (Reflecting Telescope)
	•	ใช้ กระจกโค้ง เป็นตัวสะท้อนแสง
	•	ข้อดี: ขนาดใหญ่ได้ง่าย, ไม่มีความคลาดสี
	•	ข้อเสีย: กระจกต้องรักษาความโค้งแม่นยำ, อาจต้องเคลียร์ฝุ่</t>
  </si>
  <si>
    <t>กล้องโทรทรรศน์แบบผสม (Catadioptric / Compound Telescope)
	•	ใช้ เลนส์ + กระจก รวมกัน
	•	ข้อดี: ขนาดกะทัดรัด, ภาพคมชัด, แก้ความคลาดสีและความคลาดทรงกลม
	•	ใช้งานสะดวกสำหรับการสังเกตทั้งทางวิชาการและงานอดิเรก</t>
  </si>
  <si>
    <t>พัลซาร์, ซูเปอร์โนวา</t>
  </si>
  <si>
    <t>กลุ่มก๊าซและฝุ่น, การเกิดดาวฤกษ์ใหม่</t>
  </si>
  <si>
    <t>เนบิวลา, กาแล็กซี, ดาวเคราะห์, ดาวฤกษ์</t>
  </si>
  <si>
    <t>ดาวฤกษ์ที่ร้อนจัด, การระเบิดของซูเปอร์โนวา, ดวงอาทิตย์</t>
  </si>
  <si>
    <t>หลุมดำ, ดาวนิวตรอน, ซากซูเปอร์โนวา</t>
  </si>
  <si>
    <t xml:space="preserve">คลื่นวิทยุ (Radio wave)
คลื่นแสงที่ตามองเห็นได้ (Visible light)
</t>
  </si>
  <si>
    <t xml:space="preserve">คลื่นอินฟราเรด (Infrared)
คลื่นอัลตราไวโอเลต (Ultraviolet)
คลื่นรังสีเอกซ์ (X-ray)
	</t>
  </si>
  <si>
    <t>ไม่สามารถใช้กล้องโทรทรรศน์บนพื้นโลกได้
เพราะชั้นบรรยากาศของโลกจะดูดกลืนและป้องกันรังสีเอกซ์ไม่ให้ผ่านเข้ามาถึงพื้นผิวโลก ดังนั้นการศึกษาวัตถุท้องฟ้าในช่วงคลื่นรังสีเอกซ์จำเป็นต้องใช้ กล้องโทรทรรศน์อวกาศ เช่น Chandra X-ray Observatory ที่ถูกส่งขึ้นไปนอกชั้นบรรยากาศ</t>
  </si>
  <si>
    <t>ใช้ เลนส์ เป็นตัวหักเหและรวมแสงจากวัตถุท้องฟ้าให้มารวมกันที่จุดโฟกัส แล้วจึงมองเห็นภาพขยาย</t>
  </si>
  <si>
    <t>ใช้ กระจกโค้งเว้า เป็นตัวสะท้อนและรวมแสงไปยังจุดโฟกัส แล้วใช้เลนส์ตาหรือกล้องถ่ายภาพรับแสงเพื่อขยายเป็นภาพที่ชัดเจน</t>
  </si>
  <si>
    <t>ใช้ทั้ง เลนส์และกระจก ร่วมกัน โดยใช้กระจกโค้งรวมแสงและเลนส์ช่วยปรับทิศทางหรือแก้ความคลาด ทำให้ได้ภาพที่คมชัดและลดความบิดเบือน</t>
  </si>
  <si>
    <t xml:space="preserve">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</si>
  <si>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 xml:space="preserve"> การค้นพบกลุ่มก๊าซที่รวมตัวกันเป็นรูปจานที่กาลังจะกลายเป็นดาวเคราะห์ </t>
  </si>
  <si>
    <t xml:space="preserve"> ดาวนิวตรอน เศษซากของดาวฤกษ์ที่หลงเหลือจากซูเปอร์โนวาและหลุมดาในใจกลางกาแล็กซี </t>
  </si>
  <si>
    <t xml:space="preserve">ช่วงคลื่นแสงที่มองเห็นได้ (Visible light)ช่วงคลื่นวิทยุ (Radio wave)
</t>
  </si>
  <si>
    <t>อินฟราเรด	อัลตราไวโอเลต รังสีเอกซ์ รังสีแกมมา</t>
  </si>
  <si>
    <t>ไม่ได้
เพราะบรรยากาศโลกดูดกลืนรังสีเอกซ์ ทำให้ไม่สามารถทะลุผ่านลงมาถึงพื้นโลกได้ ต้องใช้ กล้องโทรทรรศน์อวกาศ เท่านั้น</t>
  </si>
  <si>
    <t>ใช้ เลนส์นูน เป็นตัวรวมแสง
	ทำให้ภาพชัดและขยายได้
	ข้อจำกัดคือ เลนส์มีขนาดใหญ่ได้จำกัด และเกิดความคลาดสี</t>
  </si>
  <si>
    <t xml:space="preserve">ใช้ กระจกโค้ง เป็นตัวสะท้อนและรวมแสง
	แก้ปัญหาความคลาดสีได้
	ทำให้สร้างกล้องที่มีขนาดใหญ่และกำลังรวมแสงมาก
</t>
  </si>
  <si>
    <t xml:space="preserve">รวมข้อดีของทั้ง เลนส์นูนและกระจกโค้ง
		ได้ภาพชัด ลดความคลาดสีและความคลาดทรงกลม
		นิยมใช้ในงานวิจัยและการถ่ายภาพดาราศาสตร์
</t>
  </si>
  <si>
    <t>กาแล็กซี เนบิวลา ดาวเคราะห์ และวัตถุที่อยู่ไกล เช่น ควาซาร์</t>
  </si>
  <si>
    <t>ดาวฤทธิ์เกิดใหม่ ดาวเคราะห์นอกระบบ แผ่นจานรอบฝุ่นรอบดาวฤกษ์ กาแล็กซีอื่นๆ เนบิวลาที่มีฝุ่นหนา</t>
  </si>
  <si>
    <t>ดาวฤกษ์ กาแล็กซีท่ีกำลังก่อตัวดาว ซากซูเปอร์โนวา</t>
  </si>
  <si>
    <t>เป็นการรวมกันของกล้องโทรทรรศน์แบบหักเหแสงและแบบสะท้อนแสงโดยใช้ทั้งเลนส์และกระจกในการรวมแสง เพื่อให้ได้ภาพที่มีคุณภาพดีขึ้น</t>
  </si>
  <si>
    <t>ดาวฤกษ์, กาแล็กซี, ควาซาร์, พัลซาร์, ซูเปอร์โนวา, เนบิวลา, และดาวเคราะห์ รวมถึงวัตถุในระบบสุริยะอย่างดวงจันทร์บริวารของดาวพฤหัสบดี และวัตถุอื่นๆ ที่เปล่งคลื่นวิทยุออกมา หรือสะท้อนพลังงานในรูปแบบนั้น</t>
  </si>
  <si>
    <t>ดาวเคราะห์น้อย ดาวหาง ดาวเคราะห์นอกระบบสุริยะ ดาวฤกษ์ เนบิวลา จานดาวเคราะห์ก่อนเกิด และกาแล็กซี</t>
  </si>
  <si>
    <t>ดวงอาทิตย์, ซูเปอร์โนวา (ซากซูเปอร์โนวา), พัลซาร์, หลุมดำ, ดาราจักรแอนโดรเมดา, กลุ่มกาแล็กซี, เนบิวลา, ดาวฤกษ์มวลมาก, ดาวนิวตรอน, และพลาสมาในเอกภพ</t>
  </si>
  <si>
    <t>คลื่นวิทยุ แสงที่ตามองเห็น และ รังสีอินฟราเรดบางส่วน</t>
  </si>
  <si>
    <t>อินฟราเรด, อัลตราไวโอเลต, และ รังสีเอกซ์</t>
  </si>
  <si>
    <t>เป็นกล้องโทรทรรศน์ที่ใช้เลนส์อย่างน้อยสองชิ้น คือ เลนส์ใกล้วัตถุที่รับแสงจากวัตถุแล้วหักเหแสงเพื่อสร้างภาพ และ เลนส์ใกล้ตาที่ทำหน้าที่ขยายภาพที่ได้จากเลนส์ใกล้วัตถุให้ใหญ่ขึ้น</t>
  </si>
  <si>
    <t>กล้องโทรทรรศน์ที่ใช้ทั้งเลนส์และกระจกร่วมกัน โดยใช้กระจกสะท้อนแสงหลักเพื่อรวมแสงและเลนส์ปรับแก้ภาพเพื่อแก้ไขความบิดเบี้ยวของภาพที่เกิดจากกระจก</t>
  </si>
  <si>
    <t>กาแลกซี เนบิวลา ดาวเคราะห์ และวัตถุที่อยุ่ไกลมากๆ</t>
  </si>
  <si>
    <t>ดาวฤกษ์เกิดใหม่ ดาวเคราห์นอกระบบ แผ่นจากรอบฝุ่นดาวฤกษ์ กาแล็กซีอื่นๆ เนบิวลาที่ฝุ่นหนาแน่น</t>
  </si>
  <si>
    <t>ดาวฤกษ์ ดาวเคราะห์ในระบบสุริยะ เนบิวลา กาแลกซี</t>
  </si>
  <si>
    <t>มีประโยชน์อย่างมากสำหรับการศึกษา ดาวนิวตรอน เศษซากของดาวฤกษ์ที่หลงเหลือจากซุปเปอร์โนวา</t>
  </si>
  <si>
    <t>คลื่นแสงที่ตามนุษย์สามารถมองเห็นได้และคลื่นวิทยุ</t>
  </si>
  <si>
    <t>รังสีอังฟาเรด รังสีอัลตราไวโอเลต รังสีเอ็กซ์ และรังสีแกมมา</t>
  </si>
  <si>
    <t>ไม่สามารถใช้ได้ เนื่องจากชั้นบรรยกาศของโลกดูดกลืนรังสีเอ็กซ์ได้เกือบทั้งหมด</t>
  </si>
  <si>
    <t>เป็นการรวมกันของกล้องโทรทรรศน์แบบหีกเหแสงและแบบสะท้อนแสง โดยใช้ทั้งเลยส์ และกระจกในการรวมแสง เพื่อให้หด้ภาพที่มีคุณภาพ</t>
  </si>
  <si>
    <t xml:space="preserve">พัลซาร์ (Pulsar)
ซูเปอร์โนวา (Supernova remnants)
ดาวเคราะห์นอกระบบสุริยะ (Exoplanets)
การค้นหาสัญญาณจาก สิ่งมีชีวิตนอกโลก (SETI signals)
</t>
  </si>
  <si>
    <t xml:space="preserve">ดาวฤกษ์ที่เกิดใหม่ (มองทะลุฝุ่นและก๊าซ)
ดาวเคราะห์นอกระบบสุริยะ (Exoplanets)
กาแล็กซีอายุมาก / กาแล็กซีระยะไกล
จานก๊าซและฝุ่นที่กำลังสร้างดาวเคราะห์
</t>
  </si>
  <si>
    <t xml:space="preserve">เนบิวลานายพราน (Orion Nebula) → พบจานก๊าซกำลังสร้างดาวเคราะห์
ดาวเคราะห์นอกระบบสุริยะ (Exoplanets) → ที่โคจรรอบดาวฤกษ์คล้ายดวงอาทิตย์
กระจุกกาแล็กซี → ใช้ในการสำรวจโครงสร้างและวิวัฒนาการของเอกภพ
</t>
  </si>
  <si>
    <t xml:space="preserve">ดาวฤกษ์มวลสูงที่ร้อนจัด 
เนบิวลา (เช่น เนบิวลานายพราน)
บรรยากาศของดาวเคราะห์นอกระบบสุริยะ 
กระจุกกาแล็กซี </t>
  </si>
  <si>
    <t>ดาวนิวตรอน (Neutron stars)
เศษซากซูเปอร์โนวา (Supernova remnants)
หลุมดำ (Black holes) โดยเฉพาะที่อยู่ใจกลางกาแล็กซี
บริเวณที่มีการชนกันของกาแล็กซี ซึ่งปลดปล่อยพลังงานสูง</t>
  </si>
  <si>
    <t>ช่วงคลื่นวิทยุ (Radio waves) เช่น กล้อง FAST
ช่วงคลื่นแสงที่มองเห็นได้ (Visible light) เช่น กล้องโทรทรรศน์เชิงแสงบนภูเขาสูง</t>
  </si>
  <si>
    <t xml:space="preserve">อินฟราเรด (Infrared) → Spitzer, James Webb, Hubble (IR ใกล้)
อัลตราไวโอเลต (Ultraviolet)  Hubble
รังสีเอกซ์ (X-ray)  Chandra
รังสีแกมมา (Gamma-ray)  Fermi, Swift  </t>
  </si>
  <si>
    <t xml:space="preserve">ไม่ได้เพราะ ชั้นบรรยากาศของโลก ดูดกลืนรังสีเอกซ์ทั้งหมด ทำให้รังสีเอกซ์ไม่สามารถทะลุผ่านมาถึงพื้นโลกได้
</t>
  </si>
  <si>
    <t>ใช้เลนส์นูนหลายอันรวมแสงที่มาจากวัตถุในอวกาศ แล้วหักเหแสงนั้นให้มาตกที่จุดโฟกัสเกิดเป็นภาพที่แว่นขยาย</t>
  </si>
  <si>
    <t>ใช้กระจกเว้า (Primary Mirror) เป็นกระจกหลักในการรวบรวมแสงจากวัตถุ แล้วสะท้อนแสงนั้นไปยังกระจกเงาราบ (Secondary Mirror) เพื่อเบี่ยงเบนแสงไปที่เลนส์ใกล้ตา</t>
  </si>
  <si>
    <t>ผสมผสานทั้งกระจกและเลนส์เข้าด้วยกันเพื่อรวมแสงและแก้ไขความบกพร่องของทั้งกล้องแบบหักเหแสงและกล้องแบบสะท้อนแสง</t>
  </si>
  <si>
    <t>พัลซาร์ (Pulsar) และ ควาซาร์ (Quasar)</t>
  </si>
  <si>
    <t>ฝุ่นในเนบิวลา ดาวเคราะห์นอกระบบสุริยะ ดาวแคระน้ำตาล และ วัตถุในเมฆโมเลกุล</t>
  </si>
  <si>
    <t>ดาวเคราะห์ ดาวฤกษ์ เนบิวลา</t>
  </si>
  <si>
    <t>กล้องโทรทรรศน์อวกาศฮับเบิล (Hubble Space telescope) ;กล้องโทรทรรศน์อวกาศจันทรา (Chandra X-ray Observatory)</t>
  </si>
  <si>
    <t>แสงที่ตามองเห็น (Optical) คลื่นวิทยุ และรังสีอินฟราเรดบางส่วน</t>
  </si>
  <si>
    <t xml:space="preserve">กล้องโทรทรรศน์อินฟราเรด (เช่น JWST, Spitzer) สำหรับแสงอินฟราเรด, กล้องโทรทรรศน์อัลตราไวโอเลต (เช่น Hubble) สำหรับรังสีอัลตราไวโอเลต และกล้องโทรทรรศน์รังสีเอกซ์ (เช่น Chandra) สำหรับรังสีเอกซ์. </t>
  </si>
  <si>
    <t>ไม่สามารถใช้กล้องโทรทรรศน์บนพื้นโลกเพื่อศึกษาวัตถุท้องฟ้าในช่วงรังสีเอกซ์ได้ เนื่องจากชั้นบรรยากาศโลกจะกระเจิงรังสีเอกซ์ที่มีพลังงานสูงเหล่านี้</t>
  </si>
  <si>
    <t xml:space="preserve">เป็นเครื่องมือทางดาราศาสตร์ที่ใช้เลนส์ในการรวบรวมและหักเหแสงเพื่อสร้างภาพ ทำหน้าที่รวมแสงจากวัตถุให้เกิดเป็นภาพจริง และ เลนส์ใกล้ตา ที่ใช้ขยายภาพนั้นให้ผู้สังเกตเห็น </t>
  </si>
  <si>
    <t>ใช้กระจกเงาเว้าขนาดใหญ่ (Primary Mirror) ที่อยู่ด้านล่างของกระบอกกล้องในการรับแสงและสะท้อนแสงให้มารวมกันที่จุดโฟกัส</t>
  </si>
  <si>
    <t>ใช้ทั้งกระจกเงาและเลนส์ในการทำงานร่วมกัน</t>
  </si>
  <si>
    <t>กาแล็กซี่ ควาซาร์</t>
  </si>
  <si>
    <t>ดาวฤกษ์ กาเเล็กซี่ เนบิวลา</t>
  </si>
  <si>
    <t>ซุปเปอร์โนวา หลุมดำ เนบิวลา</t>
  </si>
  <si>
    <t>ซุปเปอร์โนวา ดาวนิวตรอน</t>
  </si>
  <si>
    <t>ใช้ศึกษาคลื่น วิทยุ และ แสงที่มองเห็นได้</t>
  </si>
  <si>
    <t>ใช้ศึกษาคลื่น รังสีเอกซ์, รังสีแกมมา, อัลตราไวโอเลต, อินฟราเรด และ ไมโครเวฟ</t>
  </si>
  <si>
    <t>ไม่ได้ เพราะชั้นบรรยากาศของโลก ดูดซับ คลื่นรังสีเอกซ์ไว้ทั้งหมด</t>
  </si>
  <si>
    <t>ใช้เลนส์นูน 2 อันในการรวบรวมและหักเหแสง เพื่อให้เกิดภาพขยายของวัตถุ .</t>
  </si>
  <si>
    <t>ใช้กระจกเว้าขนาดใหญ่ในการสะท้อนและรวบรวมแสงจากวัตถุ ก่อนที่กระจกเล็กจะสะท้อนแสงนั้นไปยังเลนส์ใกล้ตาเพื่อให้เกิดภาพ</t>
  </si>
  <si>
    <t>ใช้การผสมผสานระหว่าง เลนส์ และ กระจก ในการรวมแสงและสร้างภาพ เพื่อแก้ไขความผิดเพี้ยนของภาพที่เกิดจากการใช้เลนส์หรือกระจกเพียงอย่างเดียว</t>
  </si>
  <si>
    <t>ฝุ่นในเนบิวลา ดาวแคระน้ำตาล ดาวฤกษ์ที่เพิ่งก่อตัวใหม่ และระบบดาวเคราะห์</t>
  </si>
  <si>
    <t>ดาวเคราะห์ (เช่น ดาวพุธ ดาวศุกร์ โลก ดาวอังคาร ดาวพฤหัสบดี ดาวเสาร์ ดาวยูเรนัส ดาวเนปจูน) ดาวฤกษ์ กาแล็กซี และ เนบิวลา</t>
  </si>
  <si>
    <t>กลุ่มก๊าซร้อน, ซูเปอร์โนวา, ควาซาร์, กลุ่มดาวฤกษ์ที่กำลังก่อตัว, และเนบิวลาต่างๆ</t>
  </si>
  <si>
    <t>รังสีเอ็กซ์และรังสีแกมมา</t>
  </si>
  <si>
    <t>รังสีเอกซ์ และ อัลตราไวโอเลต ไปจนถึง แสงที่ตามองเห็น และ อินฟราเรด</t>
  </si>
  <si>
    <t xml:space="preserve">แสงจะถูกหักเหผ่านเลนส์ใกล้วัตถุเกิดเป็นภาพจริงหัวกลับที่ตำแหน่งโฟกัส จากนั้นแสงจะผ่านเลนส์ใกล้ตาเพื่อขยายภาพ ทำให้เกิดภาพเสมือนขยายที่ผู้ชมมองเห็น ซึ่งให้ภาพที่คมชัดและสว่าง </t>
  </si>
  <si>
    <t>โดยใช้ กระจกเงาเว้า (Primary Mirror) รับแสงจากวัตถุแล้วสะท้อนไปยัง กระจกเงาราบ (Secondary Mirror) ซึ่งจะสะท้อนแสงออกไปด้านข้างลำกล้องไปยัง เลนส์ตา (Eyepiece) เพื่อขยายภาพให้ผู้สังเกต</t>
  </si>
  <si>
    <t>ใช้ทั้ง กระจกและเลนส์ เพื่อรวมแสง และแก้ไขความคลาดทางความโค้งของภาพ</t>
  </si>
  <si>
    <t>กาแล็กซี, ดาวฤกษ์, เนบิวลา, พัลซาร์ (ดาวนิวตรอนที่หมุนได้เร็ว), ควาซาร์ (วัตถุที่สว่างมาก)</t>
  </si>
  <si>
    <t>ดาวเคราะห์น้อย ดาวหาง ดาวเคราะห์นอกระบบสุริยะ
เจากาที่ถูกบดบังราะห์ก่อนเกิด กานล็กซี แล</t>
  </si>
  <si>
    <t>ดาวฤกษ์อายุน้อย, กาแล็กซีที่กำลังก่อตัว, เนบิวลาที่มีการก่อตัวของดาวฤกษ์, หลุมดำ, และ ระบบดาวคู่ที่มี
ดาวแคระขาว</t>
  </si>
  <si>
    <t xml:space="preserve">ดวงอาทิตย์, หลุมดำ, ดาวนิวตรอน, ซูเปอร์โนวา, ระบบดาวคู่, ดาวหาง และนิวเคลียสกาแล็กซีที่กำลังใช้งานเนื่องจากวัตถุเหล่านี้ปล่อยรังสีเอกซ์ออกมาในปริมาณมาก ทำให้สามารถตรวจจับได้ด้วยกล้องโทรทรรศน์ที่ทำงานในช่วงความยาวคลื่นสั้นนี้ </t>
  </si>
  <si>
    <t>เพิ่มกำลังแยกภาพ</t>
  </si>
  <si>
    <t>กล้องโทรทรรศน์อวกาศมีความจำเป็นในการสังเกตการณ์รังสีอินฟราเรด, อัลตราไวโอเลต, เอกซ์, และแกมมา รวมถึงคลื่นวิทยุบางส่วน เนื่องจากบรรยากาศโลกจะดูดซับรังสีเหล่านี้ไว้เป็นส่วนใหญ่. การติดตั้งกล้องโทรทรรศน์ในอวกาศจึงช่วยหลีกเลี่ยงการรบกวนจากชั้นบรรยากาศ ทำให้สามารถสังเกตการณ์ปรากฏการณ์ทางดาราศาสตร์ในช่วงคลื่นต่างๆ ได้อย่างชัดเจนและแม่นยำยิ่งขึ้น</t>
  </si>
  <si>
    <t>กล้องโทรทรรศน์ที่ใช้กระจกเงาโค้ง (ส่วนใหญ่เป็นกระจกเว้า) ทำหน้าที่รวบรวมและสะท้อนแสงจากวัตถุที่อยู่ไกลออกไป เพื่อสร้างเป็นภาพจริงให้ผู้สังเกตมองเห็นได้</t>
  </si>
  <si>
    <t>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t>
  </si>
  <si>
    <t xml:space="preserve">	•	พัลซาร์ (Pulsars) → ดาวนิวตรอนที่หมุนเร็วและปล่อยคลื่นวิทยุเป็นจังหวะ
	•	หลุมดำมวลยิ่งยวด (Supermassive black holes) → เช่น Sagittarius A* ใจกลางกาแล็กซีทางช้างเผือก ตรวจจับจากการแผ่คลื่นวิทยุของก๊าซร้อนรอบ ๆ
	•	กาแล็กซีวิทยุ (Radio galaxies) → กาแล็กซีที่ปล่อยเจ็ตพลังงานสูง เช่น Centaurus A
	•	พื้นหลังไมโครเวฟจักรวาล (Cosmic Microwave Background, CMB) → รังสีตกค้างจากบิกแบง
	•	กลุ่มเมฆก๊าซและโมเลกุล (Molecular clouds) → เช่น เมฆก๊าซที่มีโมเลกุล CO ตรวจด้วยเส้นสเปกตรัมวิทยุ เพื่อศึกษากระบวนการก่อกำเนิดดาว</t>
  </si>
  <si>
    <t xml:space="preserve">	•	เนบิวลา (Nebulae) → เช่น เนบิวลาม้าม้า (Horsehead Nebula), เนบิวลานายพราน (Orion Nebula) เพราะอินฟราเรดสามารถทะลุผ่านฝุ่นหนาทึบ มองเห็นดาวที่ก่อตัวอยู่ภายในได้
	•	ดาวฤกษ์ที่ก่อตัวใหม่ (Protostars) → มักซ่อนอยู่ในกลุ่มก๊าซและฝุ่นที่มองไม่เห็นในแสงขาว
	•	กาแล็กซีที่ห่างไกล (Distant galaxies) → โดยเฉพาะกาแล็กซีที่เต็มไปด้วยฝุ่น เช่น กาแล็กซีชนกัน (Colliding galaxies)
	•	จานดาวเคราะห์กำเนิด (Protoplanetary disks) → เช่นที่พบรอบดาวฤกษ์อายุน้อย เห็นโครงสร้างของฝุ่นและก๊าซได้ชัด
	•	ดาวแคระน้ำตาล (Brown dwarfs) → วัตถุที่ไม่ร้อนพอจะส่องแสงในช่วงแสงขาว แต่มองเห็นได้ชัดในอินฟราเรด
	•	ดาวเคราะห์นอกระบบ (Exoplanets) → การตรวจจับและวิเคราะห์บรรยากาศทำได้ดีด้วยอินฟราเรด</t>
  </si>
  <si>
    <t>ดาวฤกษ์ → เช่น การศึกษาความสว่าง อุณหภูมิ และสเปกตรัม
	 กาแล็กซี → เช่น กาแล็กซีแอนโดรเมดา (Andromeda Galaxy, M31) และกาแล็กซีทางช้างเผือก
 ดาวหาง → สังเกตหางก๊าซและฝุ่นที่สะท้อนแสงอาทิตย์
 ดาวเคราะห์ในระบบสุริยะ → เช่น ดาวอังคาร ดาวพฤหัสบดี และวงแหวนดาวเสาร์ เนบิวลา → เช่น เนบิวลานายพราน (Orion Nebula) ที่สว่างในแสงขาว ดวงจันทร์และดาวเคราะห์น้อย → ศึกษาพื้นผิวและการสะท้อนแสง</t>
  </si>
  <si>
    <t>ดาวฤกษ์ร้อนขนาดใหญ่ (Massive hot stars) → เช่น ดาวประเภท O และ B ซึ่งปล่อยรังสี UV เข้มข้น
ดาวฤกษ์ที่ก่อตัวใหม่ (Young stars / Protostars) → มีการแผ่รังสี UV จากกระบวนการก่อตัวและการแผ่พลาสมา
เนบิวลารังสี (Emission nebulae) → เช่น เนบิวลานายพราน (Orion Nebula) ที่เปล่งแสงจากการถูก UV ของดาวร้อนกระตุ้นกาแล็กซี (Galaxies) → โดยเฉพาะกาแล็กซีที่มีการก่อตัวดาวใหม่จำนวนมาก จะสว่างในย่าน UV ซากซุปเปอร์โนวา (Supernova remnants) → ก๊าซร้อนที่เหลือจากการระเบิดปล่อย UV ออกมาดาวแคระขาว (White dwarfs) → ร้อนและปล่อยรังสี UV เข้ม</t>
  </si>
  <si>
    <t>กล้องโทรทรรศน์อวกาศจันทรา (Chandra X-ray Observatory);กล้องโทรทรรศน์วิทยุฟาสต์ (FAST telescope)</t>
  </si>
  <si>
    <t xml:space="preserve">หลุมดำ (Black holes) → ทั้งหลุมดำมวลดาวฤกษ์และหลุมดำมวลยิ่งยวด ศึกษาการแผ่รังสีเอกซ์จากก๊าซที่หมุนวนรอบ ๆ (accretion disk)
ดาวนิวตรอนและพัลซาร์ (Neutron stars / Pulsars) → ปล่อยรังสีเอกซ์จากสนามแม่เหล็กและการเร่งอนุภาค
	ซากซุปเปอร์โนวา (Supernova remnants) → เช่น Cassiopeia A และ Crab Nebula มีก๊าซร้อนอุณหภูมิสูงปล่อยรังสีเอกซ์
 กระจุกกาแล็กซี (Galaxy clusters) → มีแก๊สร้อนระหว่างกาแล็กซีที่แผ่รังสีเอกซ์ออกมา
	ดวงอาทิตย์ → บริเวณโคโรนาและการปะทุสุริยะ (solar flares) แผ่รังสีเอกซ์เข้ม
</t>
  </si>
  <si>
    <t>เพิ่มกำลังแยกภาพ;เพิ่มขนาดเชิงมุมปรากฏของวัตถุหรือเพิ่มกำลังขยาย;ระบุตำแหน่งของวัตถุ;รวมแสงด้วยพื้นที่รับแสงที่มากกว่านัยน์ตามนุษย์</t>
  </si>
  <si>
    <t>กล้องโทรทรรศน์วิทยุ และ กล้องโทรทรรศน์เชิงแสง (แสงที่ตามองเห็น)</t>
  </si>
  <si>
    <t>อินฟราเรด (เช่น กล้องโทรทรรศน์อวกาศสปิตเซอร์ และเจมส์ เวบบ์), อัลตราไวโอเลต (เช่น กล้องโทรทรรศน์อวกาศฮับเบิล และ FUSE), และ รังสีเอกซ์ (เช่น กล้องโทรทรรศน์อวกาศจันทรา)</t>
  </si>
  <si>
    <t>เป็นกล้องโทรทรรศน์ที่ใช้เลนส์นูนเพื่อรวมและหักเหแสงให้เกิดเป็นภาพ</t>
  </si>
  <si>
    <t xml:space="preserve">กล้องโทรทรรศน์แบบสะท้อนแสงคือกล้องที่ใช้กระจกเว้าในการรวมแสงเพื่อสร้างภาพ แทนการใช้เลนส์หักเหแสง </t>
  </si>
  <si>
    <t>ดาวฤกษ์, กาแล็กซี, ควาซาร์, พัลซาร์, ซูเปอร์โนวา, เนบิวลา, และดาวเคราะห์ รวมถึงวัตถุในระบบสุริยะอย่างดวงจันทร์บริวารของดาวพฤหัสบดี และวัตถุอื่นๆ ที่เปล่งคลื่นวิทยุออกมา</t>
  </si>
  <si>
    <t>กล้องโทรทรรศน์วิทยุ ซึ่งใช้คลื่นวิทยุได้ตั้งแต่ความยาวคลื่นประมาณ 10 เมตร ถึง 1 มิลลิเมตร และ กล้องโทรทรรศน์เชิงแสง ที่ใช้งานในช่วงแสงที่ตามองเห็นได้</t>
  </si>
  <si>
    <t>รังสีอินฟราเรด รังสีอัลตราไวโอเลต รังสีเอกซ์ และรังสีแกมมา รวมถึงช่วงคลื่นวิทยุบางส่วนที่ถูกดูดซับโดยบรรยากาศ</t>
  </si>
  <si>
    <t>ใช้ กระจกเว้า (กระจกเงาปฐมภูมิ) ที่อยู่ท้ายลำกล้องในการรวบรวมแสงจากวัตถุท้องฟ้า แสงที่สะท้อนแล้วจะถูกนำไปยัง กระจกเงาราบ (กระจกเงาทุติยภูมิ) ที่ติดตั้งอยู่กลางลำกล้องเพื่อสะท้อนแสงตั้งฉากออกไปยัง เลนส์ตา ที่อยู่ด้านข้างลำกล้อง เพื่อขยายภาพให้ผู้สังเกตมองเห็นได้</t>
  </si>
  <si>
    <t>การค้นพบกลุ่มเนบิวลา</t>
  </si>
  <si>
    <t>การค้นพบดาวที่อยู่นอกระบบสุริยะเช่นดวงอาทิตย์</t>
  </si>
  <si>
    <t>การศึกษาดาวนิวตรอน</t>
  </si>
  <si>
    <t xml:space="preserve">กล้องที่ใช้เลนส์นูนเป็นเลนส์รวมแสงหลัก โดยมีเลนส์ 2 ชุดขึ้นไป </t>
  </si>
  <si>
    <t>ใช้ กระจกเว้า (กระจกปฐมภูมิ) ที่อยู่ท้ายลำกล้องเพื่อรวมแสงจากวัตถุ แล้วมี กระจกเงาราบ (กระจกทุติยภูมิ) สะท้อนลำแสงนั้นให้ตั้งฉากและออกไปทาง เลนส์ตา ที่อยู่ด้านข้างของลำกล้อง ทำให้เกิดการขยายภาพ</t>
  </si>
  <si>
    <t>ดาวฤกษ์เกิดใหม่ กาแล็กซีที่มีอายุมาก และดาวเคราะห์นอกระบบสุริยะ</t>
  </si>
  <si>
    <t>กลุ่มก๊าซที่รวมตัวเป็นรูปจานกำลังจะกลายเป็นดาวเคราะห์ ดาวเคราะห์นอกระบบสุริยะ และกระจุกกาแล็กซี</t>
  </si>
  <si>
    <t>ดาวฤกษ์ร้อน เนบิวลา และกระจุกดาวฤกษ์</t>
  </si>
  <si>
    <t>ดาวนิวตรอน เศษซากซูเปอร์โนวา และหลุมดำในใจกลางกาแล็กซี</t>
  </si>
  <si>
    <t>ช่วงคลื่นวิทยุ เช่น FAST telescope</t>
  </si>
  <si>
    <t>ช่วงคลื่นแสงที่มองเห็นได้ เช่น Hubble
ช่วงคลื่นอินฟราเรด เช่น Spitzer, James Webb
ช่วงคลื่นอัลตราไวโอเลต เช่น Hubble
ช่วงคลื่นรังสีเอกซ์ เช่น Chandra</t>
  </si>
  <si>
    <t>ทำไม่ได้ เพราะรังสีเอกซ์ ถูกบรรยากาศโลกดูดกลืนไว้ทั้งหมด จึงต้องใช้กล้องโทรทรรศน์อวกาศในการ</t>
  </si>
  <si>
    <t>ใช้ เลนส์นูน เป็นอุปกรณ์หลักในการรวมแสงจากวัตถุท้องฟ้า
แสงจากดาวหรือวัตถุเข้าสู่เลนส์หน้าที่โค้งรวมแสงให้เกิด จุดโฟกัส แล้วผ่านเลนส์ตาเพื่อขยายภาพให้ผู้สังเกตเห็น
หลักการคือ การหักเหของแสงเมื่อผ่านเลนส์</t>
  </si>
  <si>
    <t>ใช้ กระจกโค้งสะท้อนแสง แทนเลนส์
แสงจากวัตถุสะท้อนจากกระจกหลัก (กระจกเว้า) มารวมที่จุดโฟกัส แล้วสะท้อนไปยังกระจกรองหรือกล้องตาเพื่อขยายภาพ</t>
  </si>
  <si>
    <t>ใช้ ทั้งเลนส์และกระจก ร่วมกัน
เลนส์และกระจกทำงานร่วมกันเพื่อรวมแสงและลดความผิดเพี้ยนของภาพ
หลักการคือ การหักเหและสะท้อนของแสงควบคู่กัน ทำให้ได้ภาพคมชัดและขนาดกะทัดรัดกว่าแบบใช้เลนส์หรือกระจกเพียงอย่างเดียว</t>
  </si>
  <si>
    <t>เมฆก๊าซและฝุ่นในอวกาศ กาแล็กซี่ทางช้างเผือก</t>
  </si>
  <si>
    <t>ดาวฤกษ์ที่ก่อตัวใหม่ กาแล็กซี่ไกลๆ</t>
  </si>
  <si>
    <t>ดาวงอาทิตย์ ดาวฤกษ์อุณหภูมิสูง</t>
  </si>
  <si>
    <t>ช่วงแสงที่มองเห็นได้ ช่วงคลื่นวิทยุ</t>
  </si>
  <si>
    <t>อินฟราเรด อัลตราไวโอเลตรังสีเอ็กซ์ รังสีแกมมา</t>
  </si>
  <si>
    <t>ไม่ ชั้นบรรยากาศของโลกดูดซับรังสีเอกซ์เกือบทั้งหมด ทำให้รังสีเอกซ์จากวัตถุท้องฟ้าไม่สามารถทะลุถึงพื้นโลกได้</t>
  </si>
  <si>
    <t>เลนส์นูน รวมแสง แสงหักเหผ่านเลนส์ มารวมกันเป็นจุดโฟกัส ขยายภาพด้วยเลนส์ตา</t>
  </si>
  <si>
    <t>กระจกโค้งนูนเว้า แสงสะท้อนจากกระจกเว้า ไปที่จุดโฟกัส ขยายภาพด้วยเลนส์ตา</t>
  </si>
  <si>
    <t>เลนส์และกระจก รวมข้อดีของกล้องหักเหและสะท้อน เช่น Schmidt-Cassegrain telescope</t>
  </si>
  <si>
    <t xml:space="preserve">ดาวพฤหัส พัลซาร์, ควาซาร์
</t>
  </si>
  <si>
    <t>ศึกษาโครงสร้างกาแล็กซี่ ซูเปอร์โนวา</t>
  </si>
  <si>
    <t>หลุมดำ ดาวนิวตรอน ซูเปอร์โนวาและเศษซากซูเปอร์โนวา กาแล็กซี่ กระจุกดาวทรงกลม</t>
  </si>
  <si>
    <t>บนโลกใช้ได้เฉพาะคลื่นวิทยุ แสงที่มองเห็น และบางช่วงอินฟราเรดบาท
ช่วง</t>
  </si>
  <si>
    <t>แสงที่มองเห็น อัลตราไวโอเลต รังสี X</t>
  </si>
  <si>
    <t>ไม่สามารถใช้ได้ เพราะรังสี x. มีความยาวคลื่นสั้นมากทะลุผ่านชั้นบรรยากาศโลกได้</t>
  </si>
  <si>
    <t>กล้องหักเหแสงใช้ เลนส์โค้งสองชิ้นหลัก คือ เลนส์รวมแสงสร้างภาพจริง และเลนส์ตาขยายภาพนั้นให้เรามองเห็น</t>
  </si>
  <si>
    <t>กล้องสะท้อนแสงใช้ กระจกเว้า รวมแสงและสร้างภาพ จากนั้นเลนส์ตาหรืออุปกรณ์รับภาพจะขยายภาพนั้นออกมาให้เราเห็น</t>
  </si>
  <si>
    <t>กล้องโทรทรรศน์แบบผสม ใช้ทั้ง เลนส์แก้ความคลาด และ กระจกเว้า ร่วมกัน รวมแสงและสร้างภาพที่คมชัด พร้อมขยายให้ผู้สังเกตเห็น</t>
  </si>
  <si>
    <t xml:space="preserve">ดาวเคราะห์ที่มีความคล้ายโลก ศึกษาการกาเนิดของเอกภพและกาแล็กซี ตลอดจนการกาเนิดของดาวฤกษ์และดาวเคราะห์ </t>
  </si>
  <si>
    <t>ศึกษาการกาเนิดของเอกภพและกาแล็กซี ตลอดจนการกาเนิดของดาวฤกษ์และดาวเคราะห์ กล้องโทรทรรศน์อวกาศเจมส์เวบบ์คาดว่าจะถูกส่งขึ้นไปใช้งานในปี พ.ศ. 2564</t>
  </si>
  <si>
    <t xml:space="preserve">กล้องโทรทรรศน์อวกาศสปิตเซอร์ (Spitzer Space Infrared telescope)  กล้องโทรทรรศน์อวกาศเจมส์เวบบ์ (James Webb Space telescope) </t>
  </si>
  <si>
    <t xml:space="preserve">ไม่สามารถใช้กล้องโทรทรรศน์บนพื้นโลกเพื่อศึกษาวัตถุท้องฟ้าในช่วงรังสีเอกซ์ได้ เนื่องจากรังสีเอกซ์เป็นคลื่นแม่เหล็กไฟฟ้าที่มีความยาวคลื่นสั้นมาก ไม่สามารถทะลุผ่านชั้นบรรยากาศโลกได้ </t>
  </si>
  <si>
    <t>ดาวเคราะห์ ดาวฤกษ์เกิดใหม่ กลุ่มดาวฤกษ์ เนบิวลา กาแล็คซี</t>
  </si>
  <si>
    <t>ดาวฤกษ์คล้ายดวงอาทิตย์และกระจุกกาแล็คซี</t>
  </si>
  <si>
    <t>หลุมดำ ดาวนิวตรอน เศษซากดาวฤกษ์</t>
  </si>
  <si>
    <t>เพิ่มขนาดเชิงมุมปรากฏของวัตถุหรือเพิ่มกำลังขยาย;ระบุตำแหน่งของวัตถุ;รวมแสงด้วยพื้นที่รับแสงที่มากกว่านัยน์ตามนุษย์;เพิ่มกำลังแยกภาพ</t>
  </si>
  <si>
    <t>ช่วงแสงที่มองเห็น และช่วงคลื่นวิทยุ</t>
  </si>
  <si>
    <t>ช่วงรังสีแกมมา, รังสีเอกซ์, อัลตราไวโอเลต, อินฟราเรด และแสงที่มองเห็น</t>
  </si>
  <si>
    <t>ไม่สามารถใช้บนพื้นโลกได้ เพราะชั้นบรรยากาศโลกดูดซับรังสีเอกซ์ ต้องใช้กล้องโทรทรรศน์อวกาศเท่านั้น</t>
  </si>
  <si>
    <t>กล้องโทรทรรศน์แบบหักเหแสงใช้เลนส์นูนรวมแสงจากวัตถุ แล้วเลนส์ตาจะขยายภาพให้เห็นชัดเจน</t>
  </si>
  <si>
    <t>ใช้กระจกโค้งเว้าสะท้อนรวมแสง แล้วเลนส์ตาขยายภาพ เหมาะสำหรับการดูวัตถุท้องฟ้าที่อยู่ไกลและมืด</t>
  </si>
  <si>
    <t>ผสมข้อดีของกล้องหักเหและสะท้อน ให้ภาพชัดและใช้งานสะดวก</t>
  </si>
  <si>
    <t>กาเเล็กซี เนบิวลา พัลซาร์ ควาซาร์ ซูเปอร์โนวา เเละ ดาวเคราะห์</t>
  </si>
  <si>
    <t>กล้องโทรทรรศน์อวกาศฮับเบิล ที่ทำงานในช่วงแสงที่ตามองเห็น อัลตราไวโอเลต และอินฟราเรด, กล้องโทรทรรศน์อวกาศเจมส์ เวบบ์ และ กล้องโทรทรรศน์อวกาศสปิตเซอร์ ที่ทำงานในช่วงคลื่นอินฟราเรด และ กล้องโทรทรรศน์อวกาศจันทรา ที่ทำงานในช่วงรังสีเอกซ์</t>
  </si>
  <si>
    <t>ใช้เลนส์สองชุด คือ เลนส์ใกล้วัตถุ  รวบรวมและหักเหแสงจากวัตถุให้ไปรวมกันที่จุดโฟกัสในกล้อง และ เลนส์ใกล้ตา เพื่อขยายภาพที่เกิดขึ้นจากเลนส์ใกล้วัตถุให้มีขนาดใหญ่ขึ้นและสามารถมองเห็นได้ด้วยตาเปล่า</t>
  </si>
  <si>
    <t>ใช้กระจกเงาเว้า  ทำหน้าที่รวบรวมและสะท้อนแสงจากวัตถุ แล้วส่งต่อไปยัง กระจกเงาอีกบาน  ซึ่งจะสะท้อนแสงไปยัง เลนส์ใกล้ตา เพื่อขยายภาพ</t>
  </si>
  <si>
    <t>เลนส์และกระจกร่วมกัน เพื่อรวมแสงและปรับแก้ความผิดเพี้ยนของภาพ</t>
  </si>
  <si>
    <t>ดาวพฤหัสบดี พัลซาร์ ควาซาร์</t>
  </si>
  <si>
    <t>ศึกษาซูเปอร์โนวา</t>
  </si>
  <si>
    <t>รวมแสงด้วยพื้นที่รับแสงที่มากกว่านัยน์ตามนุษย์;เพิ่มกำลังแยกภาพ;เพิ่มขนาดเชิงมุมปรากฏของวัตถุหรือเพิ่มกำลังขยาย;ระบุตำแหน่งของวัตถุ</t>
  </si>
  <si>
    <t>วิทยุ แสงที่มองเห็น และอินฟาเรดบางช่วง</t>
  </si>
  <si>
    <t>อัลตราไวโอเลต แสงที่มองเห็น อินฟาเรด และรังสีเอ็กซ์</t>
  </si>
  <si>
    <t>ไม่สามารถใช้ได้ เพราะรังสีเอ็กซ์มีความยาวคลื่นสั้นมากจึงไม่สามารถทะลุผ่านชั้นบรรยากาศโลกได้</t>
  </si>
  <si>
    <t>ใช้เลนส์สองตัว คือ เลนส์ใกล้วัตถุ (Objective Lens) ที่มีขนาดใหญ่และรับแสงจากวัตถุมาหักเหที่ตำแหน่งโฟกัส ทำให้เกิดภาพจริงหัวกลับ และ เลนส์ใกล้ตา (Eyepiece Lens) ที่มีขนาดเล็ก ทำหน้าที่ขยายภาพจากเลนส์ใกล้วัตถุนั้นให้ใหญ่ขึ้นจนมองเห็นได้ชัดเจน</t>
  </si>
  <si>
    <t>ใช้ กระจกเว้า เป็นกระจกหลัก (กระจกปฐมภูมิ) เพื่อรวบรวมแสงจากวัตถุที่อยู่ไกลโพ้น จากนั้นแสงจะถูกสะท้อนไปยัง กระจกเงาทุติยภูมิ (กระจกเงาระนาบ) ซึ่งจะสะท้อนลำแสงไปยัง เลนส์ใกล้ตา เพื่อขยายภาพให้ผู้สังเกตมองเห็นได้ชัดเจน</t>
  </si>
  <si>
    <t>ใช้ทั้งกระจกจากกล้อง โทรทัศน์แบบสะท้อนแสงและเลนส์ ของกล้องโทรทัศน์แบบหักเหแสง ร่วมกัน เพื่อให้ลำกล้องสั้นลงและให้ภาพที่คมชัดขึ้น</t>
  </si>
  <si>
    <t>การสำรวจกระจุกกาแล็กซี</t>
  </si>
  <si>
    <t>กล้องโทรทรรศน์อวกาศฮับเบิล กล้องโทรทรรศน์วิทยุฟาสต์</t>
  </si>
  <si>
    <t>กล้องโทรทรรศน์อวกาศสปิตเซอร์</t>
  </si>
  <si>
    <t>ไม่สามารถใช้กล้องโทรทรรศน์บนพื้นโลกเพื่อศึกษาวัตถุท้องฟ้าในช่วงรังสีเอกซ์ได้ เพราะชั้นบรรยากาศโลกจะดูดกลืนรังสีเอกซ์เอาไว้ทั้งหมด</t>
  </si>
  <si>
    <t>ใช้เลนส์สองตัว คือเลนส์ใกล้วัตถุ เพื่อรับแสงจากวัตถุมายังจุดโฟกัส ทำให้เกิดภาพจริงหัวกลับ เลนส์ใกล้ตา รับภาพแล้วขยายให้ใหญ่ขึ้น</t>
  </si>
  <si>
    <t>รวบรวมแสงส่งไปยังกระจกทุติยภูมิ ซึ่งเป็นกระจกเงาระนาบขนาดเล็กที่ติดตั้งในลำกล้อง โดยสะท้อนลำแสงให้ฉายออกที่เลนส์ใกล้ตา</t>
  </si>
  <si>
    <t>การรวมทั้งหลักการหักเหแสง และสะท้อนแสง</t>
  </si>
  <si>
    <t>กล้องโทรทรรศน์อวกาศจะทำงานในช่วงคลื่นที่ชั้นบรรยากาศโลกดูดซับหรือบดบังได้แก่ รังสีอินฟราเรด รังสีอัลตราไวโอเลต รังสีเอกซ์ และรังสีแกมมา รวมถึงช่วงคลื่นวิทยุบางส่วนที่ถูกดูดซับโดยบรรยากาศ กล้องโทรทรรศน์อวกาศ</t>
  </si>
  <si>
    <t>เป็นกล้องโทรทรรศน์ที่ใช้ทั้งเลนส์และกระจกเงาทำงานงานร่วมกัน กล้องโทรทรรศน์แบบผสมใช้กระจกเงาโค้งทำหน้าที่รวมแสงในลักษณะเดียวกับกล้องโทรทรรศน์แบบสะท้อนแสง และให้เลนส์ปรับแก้ภาพ (Corrector Plate) ที่หน้ากล้องเพื่อแก้ไขความคลาดทรงกลมของกระจกเงา</t>
  </si>
  <si>
    <t>คลื่นแสงที่มองเห็น
คลื่นวิทยุ
คลื่นอินฟราเรด บางช่วง</t>
  </si>
  <si>
    <t>อินฟราเรด
แสงที่ตามองเห็น
UV
รังสีเอกซ์
รังสีแกมมา</t>
  </si>
  <si>
    <t>ไม่ได้เพราะ รังสีเอกซ์มีความยาวคลื่นสั้น</t>
  </si>
  <si>
    <t>เริ่มจาการรวมแสง แสงจะผ่านเลนส์ใกล้วัตถุและสร้างภาพจริงจะเกิดเป็นภาพจริงที่จุดหัวกลับ การขยายภาพจากนั้นแสงจะเดินทางต่อไปที่เลนส์ใกล้ตา</t>
  </si>
  <si>
    <t>จะเกิดการรวมแสง การสะท้อน การเบี่ยงเบนแสง และการขยายภาพ</t>
  </si>
  <si>
    <t>เกิดการรวมแสง การสะท้อนครั้งแรก การสะท้องครั้งที่สองและ การขยายภาพ</t>
  </si>
  <si>
    <t xml:space="preserve">การศึกษาดาวฤกษ์เกิดใหม่ และกาแล็กซีที่มีอายุมาก 
</t>
  </si>
  <si>
    <t xml:space="preserve"> ในเนบิวลานายพราน การค้นพบดาวเคราะห์นอกระบบสุริยะที่โคจรรอบดาวฤกษ์คล้ายดวงอาทิต</t>
  </si>
  <si>
    <t>Hubble Space Telescope 
Spitzer Space Telescope
Chandra X-ray Observatory
James Webb Space Telescope (JWST)</t>
  </si>
  <si>
    <t>ไม่สามารถใช้กล้องบนพื้นโลกได้ เพราะบรรยากาศโลกดูดกลืนรังสีเอกซ์</t>
  </si>
  <si>
    <t>กล้องโทรทรรศน์แบบหักเหแสงทำงานโดยใช้เลนส์โค้งนูนรวมแสงจากวัตถุไกล แล้วใช้เลนส์ใกล้ตาขยายภาพเสมือนให้ใหญ่ขึ้นเพื่อการสังเกต</t>
  </si>
  <si>
    <t>กล้องสะท้อนแสงทำงานโดยใช้กระจกเว้าสะท้อนและรวมแสงไปยังจุดโฟกัส แล้วใช้เลนส์ตาหรือเครื่องมือรับภาพเพื่อขยายหรือบันทึกภาพ</t>
  </si>
  <si>
    <t>กล้องโทรทรรศน์แบบผสม ใช้เลนส์และกระจกทำงานร่วมกัน โดยเลนส์แก้ความคลาด ส่วนกระจกรวมแสง → ทำให้ได้ภาพคมชัด ขนาดกล้องเล็ก แต่กำลังรวมแสงสูง</t>
  </si>
  <si>
    <t>ดาวฤกษ์, กาแล็กซี, พัลซาร์, ควาซาร์, ซูเปอร์โนวา, และดาวเคราะห์</t>
  </si>
  <si>
    <t>ดาวเคราะห์น้อย ดาวหาง ดาวเคราะห์นอกระบบสุริยะ เนบิวลา กาแล็กซี ฝุ่นและแก๊สในระบบสุริยะ และ ดาวฤกษ์ที่อยู่หลังกลุ่มเมฆฝุ่นหนาทึบ</t>
  </si>
  <si>
    <t>ดาวเคราะห์, ดาวฤกษ์, เนบิวลา, กาแล็กซี, กระจุกดาว และดาวหาง</t>
  </si>
  <si>
    <t xml:space="preserve">ดาวฤกษ์ร้อนและอายุน้อย, เนบิวลา, วัตถุในกาแล็กซีทางช้างเผือก, และควาซาร์ </t>
  </si>
  <si>
    <t>ดวงอาทิตย์, หลุมดำ, ดาวนิวตรอน, ซูเปอร์โนวา, ระบบดาวคู่, ดาวหาง และนิวเคลียสกาแล็กซีที่กำลังทำงาน</t>
  </si>
  <si>
    <t>ช่วงคลื่นวิทยุ และ ช่วงแสงที่ตามองเห็น</t>
  </si>
  <si>
    <t>อินฟราเรด, แสงที่มองเห็น, อัลตราไวโอเลต, และรังสีเอกซ์</t>
  </si>
  <si>
    <t>กล้องโทรทรรศน์บนพื้นโลกไม่สามารถศึกษาวัตถุท้องฟ้าในช่วงรังสีเอกซ์ได้ เพราะชั้นบรรยากาศของโลกดูดซับรังสีเอกซ์ที่มีความยาวคลื่นสั้นไว้</t>
  </si>
  <si>
    <t>เหมาะสำหรับการสังเกตวัตถุในระบบสุริยะ</t>
  </si>
  <si>
    <t xml:space="preserve"> เหมาะสำหรับส่องวัตถุที่มืดและอยู่ไกล เช่น กาแล็กซีและเนบิวลา เนื่องจากกระจกสามารถสร้างให้มีขนาดใหญ่และราคาถูกกว่า</t>
  </si>
  <si>
    <t>แสงจากวัตถุจะเข้าสู่กล้อง ผ่าน เลนส์ปรับแก้ ที่ด้านหน้า จากนั้นตกกระทบ</t>
  </si>
  <si>
    <t>การกำเนิดของเอกภพและกาแล็กซี ตลอดจนการกาเนิดของดาวฤกษ์และดาวเคราะห์ ดาวฤกษ์เกิดใหม่ และกาแล็กซีที่มีอายุมาก</t>
  </si>
  <si>
    <t>ค้นพบดาวเคราะห์นอกระบบสุริยะที่โคจรรอบดาวฤกษ์คล้ายดวงอาทิตย์ และการสารวจกระจุกกาแล็กซี</t>
  </si>
  <si>
    <t>คลื่นอินฟราเรด คลื่นอัลตราไวโอเลต รังสีเอกซ์ รังสีแกมมา</t>
  </si>
  <si>
    <t>ไม่สามารถใช้ได้ เพราะ รังสีเอกซ์เป็นคลื่นแม่เหล็กไฟฟ้าที่มีความยาวคลื่นสั้นมาก ไม่สามารถทะลุผ่านชั้นบรรยากาศโลกได้</t>
  </si>
  <si>
    <t>เลนส์นูน มีสองชุด คือ เลนส์ใกล้วัตถุ  ที่อยู่ด้านหน้ากล้อง รับแสงจากวัตถุแล้วหักเหแสงเกิดเป็นภาพจริงหัวกลับ จากนั้น เลนส์ใกล้ตาที่อยู่ด้านหลัง จะขยายภาพจริงนั้นให้เป็นภาพเสมือนที่เรามองเห็นได้. หลักการคือการอาศัยปรากฏการณ์ การหักเหของแสง เมื่อแสงเคลื่อนที่ผ่านตัวกลางที่ต่างกัน ทำให้แสงที่ขนานกันมารวมกันที่จุดโฟกัส และสร้างภาพที่ขยายใหญ่ขึ้น</t>
  </si>
  <si>
    <t>กระจกเว้าที่ท้ายกล้องเพื่อรวบรวมแสงจากวัตถุและรวมแสงให้ตกกระทบ กระจกเงาราบที่ติดตั้งในลำกล้อง เพื่อสะท้อนแสงที่รวมกันแล้วออกไปยัง เลนส์ตา เพื่อให้ผู้สังเกตสามารถมองเห็นภาพที่ถูกขยายใหญ่ขึ้น</t>
  </si>
  <si>
    <t>ทั้งกระจกเว้า กระจกนูน และเลนส์ปรับแก้ภาพ โดยเมื่อลำแสงตกกระทบที่กระจกเว้า ซึ่งถือเป็นกระจกปฐมภูมิ จะเกิดการรวมแสง และไปตกกระทบที่กระจกนูน ซึ่งถือเป็นกระจกทุติยภูมิ จากนั้นลำแสงจะสะท้อนไปยังเลนส์ใกล้ตา และมีเลนส์ปรับแก้ภาพ ชดเชยความโค้งของกระจกนูน โดยเลนส์ปรับแก้ภาพไม่ได้มีผลต่อกำลังรวมแสงและกำลังขยายของกล้อง</t>
  </si>
  <si>
    <t>ใช้ศึกษาวัตถุที่อยู่บนท้องฟ้าไกลเช่น พัลซาร์และซูเปอร์โนวา และยังสามรถใช้ศึกษาดาวเคราะห์นอกระบบสุริยะ</t>
  </si>
  <si>
    <t xml:space="preserve">1.การค้นหาดาวเคราะห์ที่มีความคล้ายโลก ศึกษาการกาเนิดของเอกภพและกาแล็กซี ตลอดจนการกาเนิดของดาวฤกษ์และดาวเคราะห์
2. ใช้ในการศึกษาดาวฤกษ์เกิดใหม่ และกาแล็กซีที่มีอายุมาก 
3.การค้นพบกลุ่มก๊าซที่รวมตัวกันเป็นรูปจานที่กำลังจะกลายเป็นดาวเคราะห์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</si>
  <si>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 xml:space="preserve">การค้นพบกลุ่มก๊าซที่รวมตัวกันเป็นรูปจานที่กำลังจะกลายเป็นดาวเคราะห์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</si>
  <si>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กล้องโทรทรรศน์ในช่วงคลื่นวิทยุ คลื่นแสงที่ตามองเห็น และ คลื่นอินฟราเรด</t>
  </si>
  <si>
    <t>กล้องโทรทรรศน์ในช่วงคลื่นรังสีเอกซ์และรังสีแกมมา</t>
  </si>
  <si>
    <t>ไม่ได้ เพราะ คลื่นในช่วงนี้เป็นคลื่นที่มีความยาวคลื่นสั้นและพลังงานสูงมาก ทำให้ถูกชั้นบรรยากาศโลกดูดซับและอ่อนกำลังลงก่อนมาถึงพื้นผิวโลก</t>
  </si>
  <si>
    <t xml:space="preserve">ใช้การหักเหของแสงผ่านเลนส์นูนสองชิ้น คือ เลนส์ใกล้วัตถุ  ซึ่งเป็นเลนส์ขนาดใหญ่ ความยาวโฟกัสยาว เพื่อรวมแสงจากวัตถุให้เกิดเป็นภาพจริงหัวกลับ และ เลนส์ใกล้ตา  ซึ่งเป็นเลนส์ขนาดเล็ก ความยาวโฟกัสสั้น ทำหน้าที่ขยายภาพที่ได้จากเลนส์ใกล้วัตถุนั้นอีกครั้ง เพื่อให้ผู้สังเกตมองเห็นภาพที่ขยายใหญ่และคมชัดขึ้น </t>
  </si>
  <si>
    <t>ใช้ กระจกเว้า  ในการรวมแสงจากวัตถุบนท้องฟ้า แล้วส่งไปยัง กระจกเงาราบ  เพื่อสะท้อนแสงออกไปยัง เลนส์ตา เพื่อขยายภาพให้เรามองเห็นได้.</t>
  </si>
  <si>
    <t>ทำงานโดยใช้ทั้งกระจกและเลนส์ในการรวมแสงและการปรับแก้ภาพ เพื่อให้ลำกล้องสั้นลงแต่ยังคงกำลังขยายสูง โดยหลักการคือลำแสงจะตกกระทบกระจกเว้าปฐมภูมิ สะท้อนไปยังกระจกทุติยภูมิที่อยู่ด้านหน้า แล้วสะท้อนกลับมาที่ท้ายกล้องผ่านเลนส์ปรับแก้  ที่ช่วยแก้ไขความโค้งของภาพก่อนที่จะเข้าสู่เลนส์ตา</t>
  </si>
  <si>
    <t>กล้องโทรทรรศน์วิทยุฟาสต์ ศึกษาวัตถุท้องฟ้าที่อยู่ไกลเช่น พัลซาร์และซูเปอร์โนวา</t>
  </si>
  <si>
    <t>กล้องโทรทรรศน์อวกาศฮับเบิล , กล้องโทรทรรศน์อวกาศสปิตเซอร์ กล้องโทรทรรศน์อวกาศเจมส์เวบบ์
ตัวอย่าง ฮับเบิล: การค้นพบกลุ่มก๊าซที่รวมตัวกันเป็นรูปจานที่กาลังจะกลายเป็นดาวเคราะห์
สปิตเซอร์: ศึกษาดาวฤกษ์เกิดใหม่ และกาแล็กซีที่มีอายุมาก  เจมส์เวบบ์: ศึกษาการกาเนิดของเอกภพและกาแล็กซี ตลอดจนการกาเนิดของดาวฤกษ์และดาวเคราะห์</t>
  </si>
  <si>
    <t xml:space="preserve">กล้องโทรทรรศน์อวกาศฮับเบิล ค้นพบที่สาคัญ เช่น 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 </t>
  </si>
  <si>
    <t>กล้องโทรทรรศน์อวกาศจันทรา ศึกษาการกาเนิดของเอกภพและกาแล็กซี ตลอดจนการกาเนิดของดาวฤกษ์และดาวเคราะห์</t>
  </si>
  <si>
    <t xml:space="preserve">ช่วง แสงที่ตามองเห็น + คลื่นวิทยุ + อินฟราเรดใกล้บางช่วง </t>
  </si>
  <si>
    <t>กล้องโทรทรรศน์อวกาศ ใช้สังเกต UV, IR 
กลาง-ยาว, X-ray, Gamma ray</t>
  </si>
  <si>
    <t>ไม่สามารถใช้กล้องโทรทรรศน์บนพื้นโลกสังเกตวัตถุที่มีความยาวคลื่น รังสีเอกซ์ (X-ray) ได้ เพราะ รังสีเอกซ์ไม่สามารถทะลุชั้นบรรยากาศโลกลงมาถึงพื้นได้ดังนั้นกล้องโทรทรรศน์บนพื้นโลกจะไม่สามารถจับรังสีเอกซ์จากดวงดาวหรือกาแล็กซีได้</t>
  </si>
  <si>
    <t>หลักการทำงาน: ใช้ เลนส์นูน (Convex Lens) เป็นตัวรวมแสง
เลนส์หลัก (Objective lens) รับแสงจากวัตถุท้องฟ้าและโฟกัสไปยังจุดโฟกัส
เลนส์ตา (Eyepiece) ขยายภาพที่จุดโฟกัสให้เรามองเห็นรายละเอียด</t>
  </si>
  <si>
    <t>หลักการทำงาน: ใช้ กระจกโค้ง (Concave Mirror) เป็นตัวสะท้อนแสง
กระจกหลัก (Primary mirror) รับแสงจากวัตถุและสะท้อนไปยังจุดโฟกัส
กระจกรอง (Secondary mirror) ส่งแสงไปยังตาเรา หรือกล้องถ่ายภาพ</t>
  </si>
  <si>
    <t>หลักการทำงาน: ใช้ ทั้งเลนส์และกระจก รวมกัน
กระจกหลักสะท้อนแสง เลนส์แก้ความคลาดสีและรวมแสง
ทำให้ได้ภาพชัดเจนและลดข้อจำกัดของแต่ละประเภท</t>
  </si>
  <si>
    <t>ดาวฤกษ์, กาแล็กซี, ควอซาร์, พัลซาร์, เนบิวลา, และดาวเคราะห์</t>
  </si>
  <si>
    <t>ดาวเคราะห์ ดาวฤกษ์เกิดใหม่ กลุ่มดาวฤกษ์ เนบิวลา กาแล็กซี่ เอกภพยุคแรกเริ่ม</t>
  </si>
  <si>
    <t>ดาวฤกษ์ ดาวเคราะห์ เนบิวลา และ กาแล็กซี่ ต่างๆ</t>
  </si>
  <si>
    <t>กล้องโทรทัศน์วิทยุ</t>
  </si>
  <si>
    <t>กล้องโทรทรรศน์อวกาศฮับเบิล,กล้องโทรทรรศน์อวกาศสปิตเซอร์,กล้องโทรทรรศน์อวกาศจันทรา, กล้องโทรทรรศน์อวกาศเจมส์เวบบ์</t>
  </si>
  <si>
    <t>ไม่ได้ เพราะ เนื่องจากรังสีเอกซ์เป็นคลื่นแม่เหล็กไฟฟ้าที่มีความยาวคลื่นสั้นมาก ไม่สามารถทะลุผ่านชั้นบรรยากาศโลกได้</t>
  </si>
  <si>
    <t>ดาวพฤหัส</t>
  </si>
  <si>
    <t>ดาว Rigel, ดาว Sirius B Supernova 1987A</t>
  </si>
  <si>
    <t>ดาวนิวตรอน และ พัลซาร์  หรือ กระจุกดาราจักร</t>
  </si>
  <si>
    <t>คลื่นแสงที่มองเห็นได้ คลื่นวิทยุ บางช่วงของอินฟราเรด</t>
  </si>
  <si>
    <t xml:space="preserve">รังสีแกมมา รังสีเอกซ์ รังสีอัลตราไวโอเลต แสงที่ตามองเห็นได้ อินฟราเรด </t>
  </si>
  <si>
    <t>ไม่ เพราะความยาวของคลื่นสั้น</t>
  </si>
  <si>
    <t>ใช้เลนส์นูนดึงแสงจากวัตถุ โฟกัสแสงที่จุดรวมด้านหลังเลนส์ เกิดภาพให้ดูผ่านช่องมองหรือกล้องรับภาพ</t>
  </si>
  <si>
    <t>ใช้กระจกเว้าสะท้อนแสงจากวัตถุท้องฟ้าแล้วรวมแสงไปยังจุดโฟกัสแล้วส่งภาพไปยังเลนส์ตาหรือกล้องรับภาพ</t>
  </si>
  <si>
    <t>แสงผ่านเลนส์หน้ากล้อง แล้วสะท้อนจากกระจกเว้าภายในจากนั้นผ่านเลนส์อีกชุดหนึ่ง เพื่อแก้ความผิดเพี้ยนของภาพรวมแสงไปยังจุดโฟกัส</t>
  </si>
  <si>
    <t>ดวงดาว</t>
  </si>
  <si>
    <t xml:space="preserve">ช่วงคลื่นวิทยุ ป็นคลื่นที่มีความยาวมากที่สุดและสามารถทะลุผ่านชั้นบรรยากาศได้ดี ทำให้สามารถสร้างกล้องโทรทรรศน์วิทยุบนพื้นโลกเพื่อศึกษาวัตถุท้องฟ้าต่างๆ ได้อย่างกว้างขวาง </t>
  </si>
  <si>
    <t xml:space="preserve">รังสีแกมมา ที่มีพลังงานสูง ไปจนถึง คลื่นวิทยุ ที่มีความยาวคลื่นยาวมาก </t>
  </si>
  <si>
    <t xml:space="preserve">ไม่สามารถใช้กล้องโทรทรรศน์บนพื้นโลกเพื่อศึกษาวัตถุท้องฟ้าในช่วงรังสีเอกซ์ได้ เนื่องจากชั้นบรรยากาศโลกจะกระเจิงรังสีเอกซ์ที่มีพลังงานสูงเหล่านี้ ซึ่งจำเป็นต้องติดตั้งกล้องโทรทรรศน์รังสีเอกซ์ในอวกาศเพื่อหลีกเลี่ยงผลกระทบจากชั้นบรรยากาศ 
</t>
  </si>
  <si>
    <t xml:space="preserve">เป็นกล้องโทรทรรศน์ที่ใช้เลนส์สองชนิด คือ เลนส์ใกล้วัตถุ และ เลนส์ใกล้ตา ในการรวมและหักเหแสง เพื่อสร้างภาพวัตถุทางดาราศาสตร์ให้ใหญ่ขึ้น </t>
  </si>
  <si>
    <t xml:space="preserve">ใช้กระจกเว้าทำหน้าที่รวมแสง และมีกระจกเงาขนาดเล็ก (กระจกทุติยภูมิ) สะท้อนแสงเข้าสู่เลนส์ใกล้ตา เพื่อสร้างภาพที่คมชัดและสว่างกว่ากล้องหักเหแสง กล้องชนิดนี้ไม่ทำให้เกิดความคลาดสี และสามารถผลิตให้มีขนาดใหญ่ได้ จึงเหมาะสำหรับสังเกตวัตถุที่อยู่ไกลและมืดมาก เช่น เนบิวลาและกาแล็กซี 
</t>
  </si>
  <si>
    <t xml:space="preserve">ทำงานโดยใช้ทั้ง กระจก และ เลนส์ ร่วมกันเพื่อรวบรวมและหักเหแสง แสงจะตกกระทบที่ เลนส์แก้ไข (Corrector Plate) ที่หน้ากล้อง จากนั้นแสงจะเดินทางผ่านลำกล้องไปตกกระทบ กระจกปฐมภูมิ (Primary Mirror) ซึ่งรวมแสง แล้วสะท้อนไปยัง กระจกทุติยภูมิ (Secondary Mirror) ที่มีรูตรงกลาง ก่อนจะสะท้อนกลับมาที่ เลนส์ใกล้ตา (Eyepiece) เพื่อขยายภาพ การสะท้อนแสงไปกลับมาหลายครั้งช่วยให้ลำกล้องสั้นลง แต่ยังคงให้กำลังขยายสูงและชดเชยความผิดเพี้ยนของภาพที่เกิดจากกระจก. </t>
  </si>
  <si>
    <t>กาแลคซี , เนบิวลา , ดาวเคราะห์ และวัตถุที่อยู่ไกลมากๆ เช่น ควาซาร์</t>
  </si>
  <si>
    <t>ดาวฤกษ์เกิดใหม่ , ดาวเคราะห์นอกระบบ , แผ่นจานฝุ่นรอบดาวฤกษ์ , กาแลคซีอื่นๆ , เนบิวลาที่มีฝุ่นหนาแน่น</t>
  </si>
  <si>
    <t>ดาวฤกษ์ , ดาวเคราะห์ในระบบสุริยะ , เนบิวลา , กาแลคซี</t>
  </si>
  <si>
    <t>ดาวฤกษ์ร้อน , กาแลคซีที่กำลังก่อต่อดาว , ซากซูเปอร์โนวา</t>
  </si>
  <si>
    <t>มีประโยชน์อย่างมากสำหรับการศึกษาดาวนิวตรอน เศษซากของดาวฤกษ์ที่หลงเหลือจากซูเปอร์โนวาและหลุมดำในใจกลางกาแลคซี</t>
  </si>
  <si>
    <t>รังสีอินฟราเรด , รังสีอัลตราไวโอเลต , รังสีเอ็กซ์ และรังสีแกมมา</t>
  </si>
  <si>
    <t>เป็นการรวมกันของกล้องโทรทรรศน์แบบหักเหแสงและแบบสะท้อนแสง โดยใล้ทั้งเลนส์และกระจกในการรวมแสง เพื่อให้ได้ภาพที่มีคุณภาพดีขึ้น</t>
  </si>
  <si>
    <t>เช่น กาแล็กซีทางช้างเผือก
เมฆแก๊สไฮโดรเจน</t>
  </si>
  <si>
    <t>เนบิลา ดาวเคราะห์นอกระบบ</t>
  </si>
  <si>
    <t>ดาราจักรที่กำลังเกิดใหม่ รังสีจากดาวนิวตรอน</t>
  </si>
  <si>
    <t>แสง และ วิทยุ</t>
  </si>
  <si>
    <t>อินฟราเรด อัลตร้าไวโอเลต รังสีเอ็กซ์
แกมมา</t>
  </si>
  <si>
    <t>ไม่ได้ เพราะ ชั้นบรรยากาศโลกดูดซับรังสีเอกซ์ ไม่ให้ผ่านลงมาถึงพื้นโลก</t>
  </si>
  <si>
    <t>ใช้ เลนส์นูนเป็นตัวรับแสงจากวัตถุท้องฟ้า แล้วทำให้แสงหักเหรวมกันเป็นจุดโฟกัส จากนั้น เลนส์ใกล้ตา จะขยายภาพให้เราเห็น</t>
  </si>
  <si>
    <t>ใช้ กระจกเว้าแทนเลนส์ แล้วสะท้อนแสงมาที่โฟกัส จากนั้นมีกระจกเล็ก สะท้อนเข้าตาหรือกล้องรับภาพ</t>
  </si>
  <si>
    <t>ใช้ทั้ง เลนส์และกระจก ทำงานร่วมกัน</t>
  </si>
  <si>
    <t>พัลซาร์, ควาซาร์, ก๊าซไฮโดรเจน, เศษซุปเปอร์โนวา</t>
  </si>
  <si>
    <t>เนบิวลา, ดาวกำเนิดใหม่, กาแล็กซีไกล, ดาวเคราะห์นอกระบบ</t>
  </si>
  <si>
    <t>กาแล็กซี, เนบิวลา, ดาวฤกษ์, ดาวเคราะห์/ดวงจันทร์</t>
  </si>
  <si>
    <t>ดาวร้อน, เนบิวลาเรืองแสง, แกนกลางกาแล็กซีแอคทีฟ, ดาวคู่ร้อน/แปรผัน</t>
  </si>
  <si>
    <t>เศษซากซูเปอร์โนวา, หลุมดำ/ดาวนิวตรอน, AGN, กลุ่มกาแล็กซี</t>
  </si>
  <si>
    <t>วิทยุ, แสงที่ตามองเห็น, อินฟราเรดใกล้ ใช้จากบนโลกได้</t>
  </si>
  <si>
    <t>UV, IR กลาง–ไกล, X-ray, Gamma-ray</t>
  </si>
  <si>
    <t>ไม่ เพราะ รังสีเอกซ์ (X-ray) ถูก ชั้นบรรยากาศโลกดูดซับทั้งหมด ทำให้ไม่สามารถผ่านมาถึงพื้นโลก</t>
  </si>
  <si>
    <t xml:space="preserve"> กล้องโทรทรรศน์แบบหักเหแสง ใช้ เลนส์นูนหักเหแสง รวมแสงจากวัตถุเป็นภาพจริง แล้วขยายด้วยเลนส์ตาเพื่อสังเกตภาพ
</t>
  </si>
  <si>
    <t>กล้องโทรทรรศน์แบบสะท้อนแสง ใช้ กระจกโค้งสะท้อนแสง รวมแสงจากวัตถุเป็นภาพจริง แล้วขยายด้วยเลนส์ตาเพื่อสังเกตภาพ โดยลดปัญหาแยกสีและสามารถสร้างขนาดใหญ่ได้ง่าย</t>
  </si>
  <si>
    <t>กล้องโทรทรรศน์แบบผสม ใช้ เลนส์ + กระจกโค้ง รวมแสงจากวัตถุท้องฟ้าเป็นภาพจริง ขยายด้วยเลนส์ตา เหมาะกับการสังเกตหลายประเภท ลดปัญหาการแยกสีและบดบังแสง</t>
  </si>
  <si>
    <t>เช่นกาแล็กซีทางช้างเผือก เมฆแก๊สไฮโดรเจน</t>
  </si>
  <si>
    <t>เนบิวลา ดาวเคราะห์นอกระบบ</t>
  </si>
  <si>
    <t>แสงและวิทยุ</t>
  </si>
  <si>
    <t>กล้องโทรทรรศน์อวกาศใช้สังเกตรังสีแกมมา, รังสีเอกซ์, รังสีอัลตราไวโอเลต, อินฟราเรด และไมโครเวฟ</t>
  </si>
  <si>
    <t>พื้นโลกดูดกลืนรังสีเอกซ์ จึงต้องใช้กล้องโทรทรรศน์อวกาศ</t>
  </si>
  <si>
    <t xml:space="preserve">		ใช้ เลนส์นูน (Convex lens) เป็นตัวรวมแสงเพื่อสร้างภาพของวัตถุท้องฟ้า
		แสงจากดาวผ่านเลนส์จะ หักเหและรวมเป็นจุดโฟกัส ที่ตาเราหรือกล้องถ่ายภาพ
		ข้อดี: ภาพคมชัด สีไม่ผิดเพี้ยนง่าย
		ข้อเสีย: เลนส์ใหญ่ทำยากและหนัก เกิดความคลาดสี (Chromatic aberration)
</t>
  </si>
  <si>
    <t xml:space="preserve">		ใช้ กระจกเว้า (Concave mirror) เป็นตัวรวมแสงแทนเลนส์
		แสงจากดาว สะท้อนกระจกเว้าและรวมที่จุดโฟกัส
		ข้อดี: ทำกระจกใหญ่ได้ง่ายกว่าเลนส์, ไม่มีปัญหาความคลาดสี
		ข้อเสีย: กระจกต้องรักษาความสะอาดและการจัดแนว
</t>
  </si>
  <si>
    <t xml:space="preserve">		รวมข้อดีของเลนส์และกระจก โดยมีเลนส์และกระจกสะท้อนร่วมกัน
		แสงผ่าน เลนส์แก้ความคลาดสี และสะท้อนจากกระจกเว้าเพื่อรวมที่โฟกัส
		ข้อดี: ขนาดกะทัดรัด, ภาพคมชัด, ลดความคลาดสี
		ใช้งานได้ทั้ง งานสังเกตและถ่ายภาพทางดาราศาสตร์
</t>
  </si>
  <si>
    <t>กาแล็กซี, เนบิวลา, พัลซาร์, ซูเปอร์โนวา, ควอซาร์ และ ดาวเคราะห์</t>
  </si>
  <si>
    <t>ดาวเคราะห์น้อย ดาวหาง ดาวเคราะห์นอกระบบสุริยะ ดาวเคราะห์ในระบบสุริยะ กาแล็กซีที่อยู่ห่างไกล เนบิวลาที่ก่อกำเนิดดาวฤกษ์</t>
  </si>
  <si>
    <t>กลุ่มก๊าซร้อน, ซูเปอร์โนวา, ควาซาร์, และกระจุกดาวร้อนๆ</t>
  </si>
  <si>
    <t>ดวงอาทิตย์, ซูเปอร์โนวา, หลุมดำ, ดาวนิวตรอน, เนบิวลา, แอนโดรเมดา, ศูนย์กลางกาแล็กซี, กระจุกกาแล็กซี, พัลซาร์, และดาวฤกษ์ในดาราจักรแอนโดรเมดา</t>
  </si>
  <si>
    <t>กล้องโทรทรรศน์วิทยุ, กล้องโทรทรรศน์ช่วงคลื่นแสง (แสงที่มองเห็น) และ กล้องโทรทรรศน์อินฟราเรดบางส่วน</t>
  </si>
  <si>
    <t>กล้องโทรทรรศน์อวกาศตรวจจับคลื่นแม่เหล็กไฟฟ้า</t>
  </si>
  <si>
    <t>ไม่สามารถใช้กล้องโทรทรรศน์บนพื้นโลกศึกษาวัตถุท้องฟ้าในช่วงรังสีเอกซ์ได้โดยตรง เนื่องจากชั้นบรรยากาศของโลกจะกระเจิงรังสีเอกซ์ที่เข้ามา ซึ่งอาจสร้างความเสียหายต่อสิ่งมีชีวิต จึงต้องใช้กล้องโทรทรรศน์ที่ทำงานในอวกาศ เพื่อหลีกเลี่ยงผลกระทบจากชั้นบรรยากาศโลก</t>
  </si>
  <si>
    <t>อาศัยการ หักเหของแสง ผ่านเลนส์ เลนส์วัตถุ (Objective Lens) ซึ่งทำหน้าที่รับแสงจากวัตถุและรวมแสงให้เกิดเป็นภาพจริงหัวกลับที่จุดโฟกัส จากนั้น เลนส์ตา (Eyepiece Lens) จะทำหน้าที่ขยายภาพนั้นให้ใหญ่ขึ้น และปรากฏแก่ผู้สังเกต</t>
  </si>
  <si>
    <t>กล้องโทรทรรศน์แบบสะท้อนแสงทำงานโดยใช้ กระจกเว้า (กระจกเงาปฐมภูมิ) ที่อยู่ท้ายลำกล้องรวมแสงจากวัตถุทางดาราศาสตร์เข้าสู่จุดโฟกัส จากนั้น แสงจะถูกสะท้อนโดยกระจกเงาราบ (กระจกเงาทุติยภูมิ) ออกไปที่ เลนส์ตา ซึ่งผู้สังเกตใช้ในการขยายภาพให้มองเห็นรายละเอียด</t>
  </si>
  <si>
    <t>อาศัยทั้งหลักการสะท้อนและการหักเหของแสง มีการใช้เลนส์ร่วมกับกระจกให้เกิดการสะท้อนแสงกลับไปมาที่สามารถช่วยลดความยาวของขนาดลำกล้องและทำให้กล้องมีน้ำหนักเบาลง อีกทั้ง ยังคงกำลังขยายดังเดิมและปรับแก้ความผิดเพี้ยนของภาพที่เกิดจากความคลาดทางความโค้งในกระจกของ</t>
  </si>
  <si>
    <t>ดาวฤกษ์ กาแล็กซี</t>
  </si>
  <si>
    <t>ดาวเคราะห์น้อย ดาวหาง</t>
  </si>
  <si>
    <t>เนบิวลา กระจุกดาว</t>
  </si>
  <si>
    <t>คลื่นวิทยุ คลื่นไมโครเวฟ</t>
  </si>
  <si>
    <t>รังสีแกมมา เอกซ์ อินฟราเรด อัลตราไวโอเลต</t>
  </si>
  <si>
    <t>ไม่สามารถใช้กล้องโทรทรรศน์บนพื้นโลกศึกษาวัตถุท้องฟ้าในช่วงรังสีเอ็กซ์ได้ เนื่องจากรังสีเอ็กซ์เป็นคลื่นแม่เหล็กไฟฟ้าที่มีความยาวคลื่นสั้นมากและมีพลังงานสูง จึงไม่สามารถทะลุผ่านชั้นบรรยากาศของโลกได้</t>
  </si>
  <si>
    <t>รวมแสงและหักเหแสงจากวัตถุที่อยู่ไกลเกิดเป็นภาพจริงหัวกลับที่จุดโฟกัส จากนั้นเลนส์ใกล้ตาจะขยายภาพจริงหัวกลับนั้นให้เป็นภาพเสมือนที่มีกำลังขยายสูงขึ้น เพื่อให้ผลให้ผู้สังเกตเห็นรายละเอียดที่มากขึ้น</t>
  </si>
  <si>
    <t>ใช้กระจกเว้าสะท้อนแสงจากวัตถุเข้ามายังจุดโฟกัสจากนั้นกระจกเงาซึ่งเป็นกระจกราบจะสะท้อนลำแสงออกไปทางด้านข้างกล้องผ่านไปยังเลนส์ตาเพื่อขยายภาพให้เห็น</t>
  </si>
  <si>
    <t>ใช้ทั้งหลักการสะท้อนและหักเห</t>
  </si>
  <si>
    <t xml:space="preserve"> กาแล็กซี เนบิวลา ควาซาร์ พัลซาร์ และดาวเคราะห์ นอกจากนี้ยังสามารถใช้ศึกษา ดวงดาว ดาวหาง และดวงจันทร์</t>
  </si>
  <si>
    <t>ดาวเคราะห์น้อย ดาวหาง ดาวเคราะห์นอกระบบสุริยะ เนบิวลา กาแล็กซีที่อยู่ห่างไกล และดาวฤกษ์ที่เพิ่งก่อตัวขึ้นใหม่</t>
  </si>
  <si>
    <t xml:space="preserve">ดาวเคราะห์, ดาวฤกษ์, กระจุกดาว, เนบิวลา, และกาแล็กซี </t>
  </si>
  <si>
    <t xml:space="preserve">อาทิตย์, ดาวฤกษ์, กลุ่มดาวฤกษ์ใหม่ในเนบิวลา, ดาวแคระขาว, และกาแล็กซี </t>
  </si>
  <si>
    <t>หลุมดำ ดาวนิวตรอน ซูเปอร์โนวา ดวงอาทิตย์ ระบบดาวคู่ และ ดาวหาง</t>
  </si>
  <si>
    <t>คลื่นวิทยุและคลื่นไมโครเวฟ</t>
  </si>
  <si>
    <t>รังสีแกมมา รังสีเอกซ์ อินฟราเรด และอัลตราไวโอเลต</t>
  </si>
  <si>
    <t>สามารถใช้กล้องโทรทรรศน์บนพื้นโลกได้ เพราะชั้นบรรยากาศของโลกดูดซับรังสีเอกซ์เกือบทั้งหมด จึงต้องใช้กล้องโทรทรรศน์รังสีเอกซ์ที่ติดตั้งบนดาวเทียมหรือยานอวกาศเพื่อสังเกตการณ์วัตถุท้องฟ้าในช่วงคลื่นนี้</t>
  </si>
  <si>
    <t xml:space="preserve">กล้องโทรทรรศน์ที่ใช้เลนส์ หักเห แสงเพื่อรวมแสงจากวัตถุที่อยู่ไกล ให้เกิดเป็นภาพที่ขยายใหญ่ขึ้นตรงจุดโฟกัส </t>
  </si>
  <si>
    <t>กล้องโทรทรรศน์ที่ใช้กระจกเว้าทำหน้าที่รวมแสงจากวัตถุในอวกาศ แล้วสะท้อนแสงผ่านกระจกเงาทุติยภูมิไปยังเลนส์ใกล้ตาเพื่อสร้างภาพให้เรามองเห็นได้</t>
  </si>
  <si>
    <t>คลื่นวิทยุ คลื่นไม โครเวฟ</t>
  </si>
  <si>
    <t>รังสีแกมมา เอกซ์ อินฟราเรด อัลตราไว โอเลต</t>
  </si>
  <si>
    <t>ไม่สามารถใช้กล้องโทรทรรศน์บนพื้น โลกศึกษาวัตถุท้องฟ้า ในช่วงรังสีเอ็กซ์ได้ เนื่องจากรังสีเอ็กซ์เป็นคลื่นแม่เหล็กไฟฟ้าที่มีความยาวคลื่นสั้นมากและมีพลังงานสูง จึงไม่สามารถทะลุผ่านชั้นบรรยากาศของโลกได้</t>
  </si>
  <si>
    <t>รวมแสงและหักเหแสงจากวัตถุที่อยู่ไกลุเกิดเป็นภาพจริงหัวกลับที่จุดโฟกัส จากนั้นเลนส์ ใกล้ตาจะขยายภาพจริงหัวกลับนั้นให้เป็นภาพเสมือนที่มีกำลังขยายสูงขึ้น เพื่อให้ผลให้ผู้สังเกตเห็นรายละเอียดที่มากขึ้น</t>
  </si>
  <si>
    <t>ใช้กระจกเว้าสะท้อนแสงจากวัตถุเข้ามายังจุด โฟกัสจากนั้นกระจกเงาซึ่งเป็นกระจกราบจะสะท้อนลำแสงออกไปทางด้านข้างกล้องผ่านไปยังเลนส์ตาเพื่อขยายภาพให้เห็น</t>
  </si>
  <si>
    <t xml:space="preserve">
พัลซาร์ (Pulsar)
ควาซาร์ (Quasar)
กาแล็กซีทางช้างเผือก (การกระจายของก๊าซไฮโดรเจน)</t>
  </si>
  <si>
    <t>เนบิวลา (เช่น เนบิวลาม้า – Horsehead Nebula)
ดารกุมมล (Star-forming regions)
ดาวเคราะห์นอกระบบสุริยะ (Exoplanets</t>
  </si>
  <si>
    <t xml:space="preserve">กาแล็กซีแอนโดรเมดา
กระจุกดาวทรงกลม (Globular clusters)
ดาวฤกษ์ และเนบิวลาบางชนิด
</t>
  </si>
  <si>
    <t xml:space="preserve">ดาวฤกษ์ที่ร้อนมาก (เช่น ดาวประเภท O และ B)
ซากซูเปอร์โนวา
บรรยากาศของดาวเคราะห์นอกระบบ
</t>
  </si>
  <si>
    <t>หลุมดำมวลมหาศาล ดาวนิวตรอน ก๊าซร้อนในกระจุกกาแล็</t>
  </si>
  <si>
    <t>แสงที่มองเห็นได้ (Visible light)  คลื่นวิทยุ (Radio waves) และ เพราะคลื่นทั้งสองนี้สามารถทะลุผ่านชั้นบรรยากาศโลกได้</t>
  </si>
  <si>
    <t>อินฟราเรด (Infrared) อัลตราไวโอเลต (Ultraviolet) รังสีเอกซ์ (X-ray) รังสีแกมมา (Gamma ray)
เนื่องจากชั้นบรรยากาศโลกดูดซับรังสีเหล่านี้ ทำให้ไม่สามารถสังเกตได้จากพื้นโล</t>
  </si>
  <si>
    <t>ไม่สามารถใช้ได้ เพราะ ชั้นบรรยากาศโลกดูดซับรังสีเอกซ์เกือบทั้งหมด ทำให้รังสีเอกซ์จากวัตถุท้องฟ้าไม่ถึงพื้นโลก ต้องส่งกล้องโทรทรรศน์ขึ้นสู่อวกาศเท่านั้น เช่น Chandra X-ray Observatory</t>
  </si>
  <si>
    <t>ใช้ เลนส์นูน เป็นตัวรวมแสง แสงจากวัตถุหักเหผ่านเลนส์วัตถุ มารวมกันเกิดเป็นภาพ แล้วเลนส์ใกล้ตาจะช่วยขยาย
 ภาพคมชัด ใช้งานง่าย
 ข้อจำกัด: เลนส์ใหญ่ทำได้ยาก เกิดความคลาดสี (chromatic aberration</t>
  </si>
  <si>
    <t>ใช้ กระจกโค้ง (กระจกนูนเว้า) สะท้อนและรวมแสง
กระจกเว้าทำหน้าที่รวมแสง แล้วสะท้อนเข้าไปยังเลนส์ใกล้ตาหรือกล้องรับภาพ
ทำกระจกใหญ่ได้มากกว่าเลนส์ ไม่เกิดความคลาดสีต้องปรับแต่งกระจกและระบบสะท้อนให้แม่นยำ</t>
  </si>
  <si>
    <t>ผสม เลนส์ + กระจก ทำงานร่วมกัน
ใช้เลนส์เพื่อแก้ความคลาด และใช้กระจกเพื่อรวมแสงให้ได้พื้นที่มาก
ขนาดกะทัดรัด คุณภาพภาพดี เหมาะทั้งดูวัตถุท้องฟ้าและถ่ายภาพ  ซับซ้อน ราคาสูงกว่ากล้องแบบเดี่ยว</t>
  </si>
  <si>
    <t>พัลซาร์ ควาซาร์ กาแล็กซี่ทางช้างเผือก</t>
  </si>
  <si>
    <t>เนบิวลา ดารกุมมล ดาวเคราะห์นอกระบบสุริยะ</t>
  </si>
  <si>
    <t>กาแล็กซี่แอนโดรเมดา กระจุกดาวกลม ดาวฤกษ์และเนบิวลา</t>
  </si>
  <si>
    <t>ดาวฤกษ์ที่ร้อนมาก ซากซูเปอร์โนวา บรรยากาศของดาวเคราะห์นอกระบบ</t>
  </si>
  <si>
    <t>หลุมดำมวลมหาศาล
ดาวนิวตรอน
ก๊าซร้อนในกระจุกกาแล็กซี่</t>
  </si>
  <si>
    <t>แสงที่มองเห็นได้ คลื่นวิทยุ</t>
  </si>
  <si>
    <t>อินฟราเรด
อัลตราไวโอเลต
รังสีเอกซ์
รัวสีแกรมมา</t>
  </si>
  <si>
    <t>เพราะ ชั้นบรรยากาศโลกดูดซับรังสีเอกซ์ เกือบทั้งหมด ทำให้รังสีเอกซ์จากวัตถุท้องฟ้าไม่ถึงพื้นโลก</t>
  </si>
  <si>
    <t>แสงจากวัตถุหักเหผ่านเลนส์วัตถุมารวมกันเกิดเป็นภาพ แล้วเลนส์ใกล้ตาจะช่วยขยาย</t>
  </si>
  <si>
    <t>กระจกเว้าทำหน้าที่รวมแสง แล้วสะท้อนเข้าไปยังเลนส์ใกล้ตาหรือกล้องรับสภาพได้</t>
  </si>
  <si>
    <t>ผสมเลนส์+กระจกทำงานร่วมกัน ใช้เลนส์เพื่อแก่ความคลาดและใช้กระจกรวมแสง</t>
  </si>
  <si>
    <t>ดาวพฤหัสบดี ที่ปล่อยคลื่นวิทยุออกมาจากปฏิสัมพันธ์ระหว่างดวงจันทร์ไอโอกับชั้นสนามแม่เหล็กของดาวเคราะห์, ซูเปอร์โนวา, หลุมดำ,</t>
  </si>
  <si>
    <t>ดาวฤกษ์ที่อุณหภูมิต่ำ, บริเวณที่ดาวฤกษ์ใหม่ก่อตัว, สสารระหว่างดาว,</t>
  </si>
  <si>
    <t>พื้นผิวดวงจันทร์, กระจุกดาว, เนบิวลา, กาแล็กซี</t>
  </si>
  <si>
    <t>ซากซูเปอร์โนวา ดาวฤกษ์ที่มีอุณหภูมิสูงมาก</t>
  </si>
  <si>
    <t>ดาวนิวตรอน, เศษซากซูเปอร์โนวา</t>
  </si>
  <si>
    <t>ระบุตำแหน่งของวัตถุ;เพิ่มกำลังแยกภาพ;เพิ่มขนาดเชิงมุมปรากฏของวัตถุหรือเพิ่มกำลังขยาย</t>
  </si>
  <si>
    <t>ไม่ได้ เนื่องจาก คลื่นในช่วงรังสีเอกซ์ จะถูกดูดกลืนจากชั้นบรรยากาศของโลก</t>
  </si>
  <si>
    <t>ดาวเคราะห์ (เช่น การปล่อยคลื่นวิทยุจากดาวพฤหัสบดี), ดาวฤกษ์ (เช่น ซูเปอร์โนวา), กาแล็กซี, พัลซาร์ (ดาว นิวตรอนที่หมุนเร็ว), และ ควาซาร์</t>
  </si>
  <si>
    <t>ดาวเคราะห์น้อย ดาวหาง ดาวเคราะห์นอกระบบสุริยะ ดาวฤกษ์ที่เย็น จานดาวเคราะห์ก่อนเกิด เนบิวลา และ กาแล็กซี</t>
  </si>
  <si>
    <t>ดวงอาทิตย์, ซูเปอร์โนวา, ดาวนิวตรอน, หลุมดำ, เศษซาก ซูเปอร์โนวา, เนบิวลา, กาแล็กซี, กลุ่มกาแล็กซี, กระจุก กาแล็กซี, และควาซาร์</t>
  </si>
  <si>
    <t>คลื่นแสงที่ตามองเห็น (Visible light)
คลื่นวิทยุ (Radio wave)</t>
  </si>
  <si>
    <t>รังสีอัลตราไวโอเลต (UV)
รังสีเอกซ์ (X-ray)
รังสีแกมมา (Gamma ray)
รังสีอินฟราเรดบางช่วง (Infrared)</t>
  </si>
  <si>
    <t>ไม่ได้ เพราะว่าบรรยากาศโลกดูดกลืนรังสีเอกซ์เกือบ ทั้งหมด ทำให้รังสีเอกซ์ไม่สามารถผ่านลงมาถึงพื้น โลกได้</t>
  </si>
  <si>
    <t>เป็นกล้องโทรทรรศน์ชนิดแรก ๆ ที่ถูกประดิษฐ์ ขึ้น
ใช้ เลนส์นูน (เลนส์วัตถุ) เป็นตัวรวบรวมแสงจาก วัตถุท้องฟ้า → ทำให้เกิดภาพจริงที่ถูกขยาย
มี เลนส์ใกล้ตา สำหรับขยายภาพจริงนั้นให้ใหญ่ ขึ้น เพื่อให้ตามนุษย์มองเห็นรายละเอียดได้ ชัดเจน
หลักการทำงาน: อาศัยการ หักเหของแสง เมื่อ แสงผ่านเลนส์นูน → รวบรวมและโฟกัสเข้าสู่จุด โฟกัส
.
คุณสมบัติ:
• ให้ภาพคมชัด สีสมจริง
• ดูแลรักษาง่าย (ไม่ต้องเคลือบกระจกเหมือน กล้องสะท้อนแสง)</t>
  </si>
  <si>
    <t>กล้องโทรทรรศน์แบบสะท้อนแสง (Reflecting Telescope)
ใช้ กระจกเว้า รวบรวมและสะท้อนแสงแทนเลนส์
ข้อดี: สร้างได้ขนาดใหญ่, ไม่มีปัญหาคลาดสี, ราคาถูกกว่าเลนส์ใหญ่
ข้อเสีย: ต้องปรับแนวกระจกบ่อย, กระจกต้อง ดูแลรักษา
ตัวอย่าง: กล้องโทรทรรศน์นิวตัน</t>
  </si>
  <si>
    <t>เป็น กล้องโทรทรรศน์ที่ใช้ทั้งเลนส์และ กระจกเงาทำงานงานร่วมกัน กล้องโทรทรรศน์แบบผสมใช้กระจกเงาโค้ง ทำหน้าที่รวมแสงในลักษณะเดียวกับ กล้องโทรทรรศน์แบบสะท้อนแสง และให้ เลนส์ปรับแก้ภาพ (Corrector Plate</t>
  </si>
  <si>
    <t>1. เพราะเหตุใดจึงต้องส่งกล้องโทรทรรศน์ขึ้นไปโคจรรอบโลกในการศึกษาวัตถุท้องฟ้า</t>
  </si>
  <si>
    <t>Points - 1. เพราะเหตุใดจึงต้องส่งกล้องโทรทรรศน์ขึ้นไปโคจรรอบโลกในการศึกษาวัตถุท้องฟ้า</t>
  </si>
  <si>
    <t>Feedback - 1. เพราะเหตุใดจึงต้องส่งกล้องโทรทรรศน์ขึ้นไปโคจรรอบโลกในการศึกษาวัตถุท้องฟ้า</t>
  </si>
  <si>
    <t>2. ทำไมกล้องโทรทรรศน์ที่ใช้ศึกษาวัตถุท้องฟ้าต้องใช้ความยาวคลื่นในช่วงต่าง ๆ</t>
  </si>
  <si>
    <t>Points - 2. ทำไมกล้องโทรทรรศน์ที่ใช้ศึกษาวัตถุท้องฟ้าต้องใช้ความยาวคลื่นในช่วงต่าง ๆ</t>
  </si>
  <si>
    <t>Feedback - 2. ทำไมกล้องโทรทรรศน์ที่ใช้ศึกษาวัตถุท้องฟ้าต้องใช้ความยาวคลื่นในช่วงต่าง ๆ</t>
  </si>
  <si>
    <t>3.11</t>
  </si>
  <si>
    <t>Points - 3.11</t>
  </si>
  <si>
    <t>Feedback - 3.11</t>
  </si>
  <si>
    <t>3.12</t>
  </si>
  <si>
    <t>Points - 3.12</t>
  </si>
  <si>
    <t>Feedback - 3.12</t>
  </si>
  <si>
    <t>3.21</t>
  </si>
  <si>
    <t>Points - 3.21</t>
  </si>
  <si>
    <t>Feedback - 3.21</t>
  </si>
  <si>
    <t>3.22</t>
  </si>
  <si>
    <t>Points - 3.22</t>
  </si>
  <si>
    <t>Feedback - 3.22</t>
  </si>
  <si>
    <t>3.31</t>
  </si>
  <si>
    <t>Points - 3.31</t>
  </si>
  <si>
    <t>Feedback - 3.31</t>
  </si>
  <si>
    <t>3.32</t>
  </si>
  <si>
    <t>Points - 3.32</t>
  </si>
  <si>
    <t>Feedback - 3.32</t>
  </si>
  <si>
    <t>3.41</t>
  </si>
  <si>
    <t>Points - 3.41</t>
  </si>
  <si>
    <t>Feedback - 3.41</t>
  </si>
  <si>
    <t>3.42</t>
  </si>
  <si>
    <t>Points - 3.42</t>
  </si>
  <si>
    <t>Feedback - 3.42</t>
  </si>
  <si>
    <t>3.51</t>
  </si>
  <si>
    <t>Points - 3.51</t>
  </si>
  <si>
    <t>Feedback - 3.51</t>
  </si>
  <si>
    <t>3.52</t>
  </si>
  <si>
    <t>Points - 3.52</t>
  </si>
  <si>
    <t>Feedback - 3.52</t>
  </si>
  <si>
    <t>4. ระบบขนส่งอวกาศประกอบด้วยส่วนใดบ้าง</t>
  </si>
  <si>
    <t>Points - 4. ระบบขนส่งอวกาศประกอบด้วยส่วนใดบ้าง</t>
  </si>
  <si>
    <t>Feedback - 4. ระบบขนส่งอวกาศประกอบด้วยส่วนใดบ้าง</t>
  </si>
  <si>
    <t>5. การทดลองทางวิทยาศาสตร์บนสถานีอวกาศนานาชาติมีอะไรบ้าง</t>
  </si>
  <si>
    <t>Points - 5. การทดลองทางวิทยาศาสตร์บนสถานีอวกาศนานาชาติมีอะไรบ้าง</t>
  </si>
  <si>
    <t>Feedback - 5. การทดลองทางวิทยาศาสตร์บนสถานีอวกาศนานาชาติมีอะไรบ้าง</t>
  </si>
  <si>
    <t>6. การอาศัยอยู่ในอวกาศของมนุษย์อวกาศเป็นระยะเวลานาน ๆ มีผลกระทบต่อมนุษย์อวกาศอย่างไรบ้าง</t>
  </si>
  <si>
    <t>Points - 6. การอาศัยอยู่ในอวกาศของมนุษย์อวกาศเป็นระยะเวลานาน ๆ มีผลกระทบต่อมนุษย์อวกาศอย่างไรบ้าง</t>
  </si>
  <si>
    <t>Feedback - 6. การอาศัยอยู่ในอวกาศของมนุษย์อวกาศเป็นระยะเวลานาน ๆ มีผลกระทบต่อมนุษย์อวกาศอย่างไรบ้าง</t>
  </si>
  <si>
    <t>7. เทคโนโลยีอวกาศนำมาประยุกต์ใช้ในชีวิตประจำวันได้อย่างไรบ้างให้ยกตัวอย่าง 2ตัวอย่าง</t>
  </si>
  <si>
    <t>Points - 7. เทคโนโลยีอวกาศนำมาประยุกต์ใช้ในชีวิตประจำวันได้อย่างไรบ้างให้ยกตัวอย่าง 2ตัวอย่าง</t>
  </si>
  <si>
    <t>Feedback - 7. เทคโนโลยีอวกาศนำมาประยุกต์ใช้ในชีวิตประจำวันได้อย่างไรบ้างให้ยกตัวอย่าง 2ตัวอย่าง</t>
  </si>
  <si>
    <t>เพราะในอวกาศไม่มีบรรยากาศโลกมารบกวน ทำให้ได้ภาพวัตถุท้องฟ้าชัดเจนและแม่นยำมากขึ้น</t>
  </si>
  <si>
    <t>เพราะวัตถุท้องฟ้าแต่ละชนิดปล่อยพลังงานในช่วงคลื่นต่างกันการใช้คลื่นหลายช่วงช่วยให้ได้ข้อมูลที่ชัดเจน</t>
  </si>
  <si>
    <t>เนบิวลาหรือพัลซาร์</t>
  </si>
  <si>
    <t>แสงที่ตามองเห็น</t>
  </si>
  <si>
    <t>รังสีอินฟราเรด</t>
  </si>
  <si>
    <t>กลุ่มแก๊ส ฝุ่นในอวกาศ</t>
  </si>
  <si>
    <t>ดาวฤกษ์ร้อน อายุน้อย</t>
  </si>
  <si>
    <t>อินฟราเรดช่วงกลางถึงไกล</t>
  </si>
  <si>
    <t>กาแล็กซี เนบิวลาที่ถูกฝุ่นบดบัง</t>
  </si>
  <si>
    <t>ยานอวกาศ,จรวดขับดัน,และสถานีปล่อยยาน</t>
  </si>
  <si>
    <t>ชีววิทยา ฟิสิกส์ ดาราศาสตร์ เทคโนโลยี และสิ่งแวดล้อมโลก</t>
  </si>
  <si>
    <t>กระดูกเเละกล้ามเนื้อเสื่อม สายตาพร่ามัว ระบบเลือดเปลี่ยน ภูมิคุ้มกันลดลง</t>
  </si>
  <si>
    <t>GPS ใช้นำทาง
กล้องดูดาว ไว้ดูดาว</t>
  </si>
  <si>
    <t>เนื่องจากชั้นบรรยากาศของโลกมีผลต่อการสังเกตการณ์ ทำให้เกิดการบิดเบือนของภาพและดูดกลืนคลื่นบางชนิดที่จำเป็นต่อการศึกษาวัตถุในอวกาศ</t>
  </si>
  <si>
    <t>เพื่อให้สามารถสังเกตและศึกษาวัตถุเหล่านั้นได้อย่างครอบคลุม</t>
  </si>
  <si>
    <t xml:space="preserve">พัลซาร์, กาแล็กซี
</t>
  </si>
  <si>
    <t>ดวงดาว,ดาวเคราะห์</t>
  </si>
  <si>
    <t>รังสีเอ็กซ์</t>
  </si>
  <si>
    <t>รังสีอัลตราไวโอเลต,แสงที่ตามองเห็น,อินฟราเรด</t>
  </si>
  <si>
    <t>เนบิวลา,ดาราจักร,การเกิดดาว</t>
  </si>
  <si>
    <t>รังสีอินฟราเรด,</t>
  </si>
  <si>
    <t>ดาวฤกษ์เกิดใหม่,ฝุ่นในอวกาศ</t>
  </si>
  <si>
    <t>ยานอวกาศ, ถังเชื้อเพลิงภายนอก, และจรวดขับดันเชื้อเพลิงแข็ง</t>
  </si>
  <si>
    <t>ชีววิทยา ฟิสิกส์ วัสดุศาสตร์ และการสังเกตการณ์โลก</t>
  </si>
  <si>
    <t>การสูญเสียมวลกระดูกและกล้ามเนื้อ การเปลี่ยนแปลงของระบบภูมิคุ้มกัน การปรับตัวของระบบหัวใจและหลอดเลือด และผลกระทบทางจิตวิทยา</t>
  </si>
  <si>
    <t>ระบบ GPS,เทคโนโลยีสื่อสารผ่านดาวเทียม</t>
  </si>
  <si>
    <t xml:space="preserve">สังเกตการณ์วัตถุท้องฟ้าได้อย่างชัดเจนและแม่นยำมากขึ้น
</t>
  </si>
  <si>
    <t>วัตถุแต่ละชนิดปลดปล่อยแสงในช่วงความยาวคลื่นที่แตกต่างกัน</t>
  </si>
  <si>
    <t>กาเเล็กซี</t>
  </si>
  <si>
    <t>เเสงที่ตามองเห็น</t>
  </si>
  <si>
    <t>อัลตราไวโอเลต​</t>
  </si>
  <si>
    <t xml:space="preserve"> รังสีอินฟราเรด</t>
  </si>
  <si>
    <t>เมฆฝุ่นอวกาศ</t>
  </si>
  <si>
    <t>จรวดขับดัน (Launch Vehicle) – สร้างแรงผลักดันพายานออกจากโลก
ยานอวกาศ (Spacecraft) – บรรทุกนักบินหรือสิ่งของไป-กลับอวกาศ
ระบบควบคุมทิศทาง (Guidance System) – นำทางและควบคุมการบิน
ศูนย์ควบคุมภาคพื้นดิน (Mission Control) – สื่อสารและควบคุมภารกิจจากโลก
ระบบช่วยชีวิต (Life Support)</t>
  </si>
  <si>
    <t xml:space="preserve">การศึกษาผลกระทบของสภาวะไร้แรงโน้มถ่วงต่อร่างกายมนุษย์ การปลูกพืชในอวกาศ การทดลองเกี่ยวกับวัสดุ และการสังเกตการณ์โลกและจักรวาล </t>
  </si>
  <si>
    <t>กระดูกและกล้ามเนื้ออ่อนแรง
ระบบภูมิคุ้มกันอ่อนแอ
ผลกระทบจากรังสีอวกาศ</t>
  </si>
  <si>
    <t>การใช้ระบบgpsจากดาวเทียมนำทาง
การใช้ดาวเทียมส่องดูกูเกิ้ลแมพ​</t>
  </si>
  <si>
    <t xml:space="preserve">  นายภาคภูมิ หลำเพชร</t>
  </si>
  <si>
    <t xml:space="preserve">แสงที่ตามองเห็น
</t>
  </si>
  <si>
    <t xml:space="preserve">รังสีเอกซ์
</t>
  </si>
  <si>
    <t xml:space="preserve">หลุมดำ, ซูเปอร์โนว
</t>
  </si>
  <si>
    <t xml:space="preserve">รังสีอัลตราไวโอเลต และแสงที่ตามองเห็น
</t>
  </si>
  <si>
    <t xml:space="preserve">กาแล็กซี, เนบิวลา
</t>
  </si>
  <si>
    <t xml:space="preserve">รังสีอินฟราเรด
</t>
  </si>
  <si>
    <t xml:space="preserve">
ดาวฤกษ์เกิดใหม่, ฝุ่นในอวกาศ
</t>
  </si>
  <si>
    <t>การศึกษาผลกระทบของสภาพไร้แรงโน้มถ่วงต่อร่างกายมนุษย์ การวิจัยเกี่ยวกับพืชในอวกาศ การพัฒนาเทคโนโลยีสำหรับการเดินทางในอวกาศ และการทดลองเกี่ยวกับวัสดุใหม่ๆ</t>
  </si>
  <si>
    <t xml:space="preserve">การสูญเสียมวลกระดูกและกล้ามเนื้อ การเปลี่ยนแปลงของระบบภูมิคุ้มกัน การปรับตัวของระบบหัวใจและหลอดเลือด และผลกระทบทางจิตวิทยา </t>
  </si>
  <si>
    <t xml:space="preserve">1ระบบ GPS 
ดาวเทียมนำทางที่ใช้ในการระบุตำแหน่งบนโลก ช่วยให้เราใช้งานแอปนำทางในโทรศัพท์มือถือ, รถยนต์, หรืออุปกรณ์อื่นๆ ได้อย่างแม่นยำ 
2. เทคโนโลยีสื่อสารผ่านดาวเทียม
การสื่อสารผ่านดาวเทียมทำให้เราสามารถโทรศัพท์, ส่งข้อความ, หรือเข้าถึงอินเทอร์เน็ตได้จากทุกที่บนโลก แม้ในพื้นที่ห่างไกล </t>
  </si>
  <si>
    <t>ความคมชัดและความละเอียดภาพสูง</t>
  </si>
  <si>
    <t>แต่ละช่วงคลื่นให้ข้อมูลที่ต่างกัน</t>
  </si>
  <si>
    <t>ดาวฤกษ์และดาวเคราะห์</t>
  </si>
  <si>
    <t>รังสี่อินฟราเรด</t>
  </si>
  <si>
    <t>กลุ่มฟฃฝุ่นและเนบิลลากำลังเกิด</t>
  </si>
  <si>
    <t>รัสสี่อัลตราไวโอเรต</t>
  </si>
  <si>
    <t>ดาวฤกษ์ร้อนจัด</t>
  </si>
  <si>
    <t>หลุมดำ พัลซาร์</t>
  </si>
  <si>
    <t>จรวดขับดัน ยานอวกาศ ระบบขับเคลื่อน ระบบควบคุมนำทาง ระบบรักษาชีวิต ระบบโครงสร้างและความปลอดภัย</t>
  </si>
  <si>
    <t>ชีวะ พืชและอาหาร เคมี ฟิสิกส์ วัสดุศาสตร์ วิทย์โลก</t>
  </si>
  <si>
    <t>กล้ามเนื้อกับกระดูกอ่อนแรง หัวใจฝ่อ ทรงตัวยาก ภูมิคุ้มกันลดลง</t>
  </si>
  <si>
    <t>GPS, ฉนวนกันความร้อน</t>
  </si>
  <si>
    <t>เพื่อหลีกเลี่ยงผลกระทบที่เกิดจากชั้นบรรยากาศ</t>
  </si>
  <si>
    <t>เพราะวัตถุชนิดเดียวกันปล่อยรังสีในความยาวคลื่นต่างกัน</t>
  </si>
  <si>
    <t>0.07-4.3 เมตร</t>
  </si>
  <si>
    <t>400-700 เมตร</t>
  </si>
  <si>
    <t>พื้นผิวดวงจันทร์</t>
  </si>
  <si>
    <t>0.1-10 นาโนเมตร</t>
  </si>
  <si>
    <t>100-2500 นาโนเมตร</t>
  </si>
  <si>
    <t>3,600-160,000 นาโมเมตร</t>
  </si>
  <si>
    <t>ยานอวกาศ,ถังเชื่อเพลิง</t>
  </si>
  <si>
    <t>ISS</t>
  </si>
  <si>
    <t>สูญเสียมวลกล้ามเนื้อและกระดูก</t>
  </si>
  <si>
    <t>อินเทอร์เน็ต, ฉนวนกันความร้อน</t>
  </si>
  <si>
    <t>เพราะวัตถุท้องฟ้าอยู่ห่างไกลจากโลกและมีหลายช่วงคลื่นในบรรยากาศ</t>
  </si>
  <si>
    <t>เพื่อให้ศึกษาวัตถุท้องฟ้าได้ครอบคลุมแม่นยำมากขึ้น</t>
  </si>
  <si>
    <t>0.07-4.3 ม.</t>
  </si>
  <si>
    <t>400-700นาโนเมตร</t>
  </si>
  <si>
    <t>0.1-10นาโนเมตร</t>
  </si>
  <si>
    <t>100-2500นาโนเมตร</t>
  </si>
  <si>
    <t>ดาวเคราะห์ในระบบสุริยะ, หลุมดำ</t>
  </si>
  <si>
    <t>3600-160000นาโนเมตร</t>
  </si>
  <si>
    <t>ดาวเคราะห์นอกระบบสุริยะ, ดาวฤกษ์ที่กำลังก่อตัว,กาแลกซี</t>
  </si>
  <si>
    <t>ยานอวกาศ, ถังเชื้อเพลิง,จรวดขับดันเชื้อเพลิงแข็ง</t>
  </si>
  <si>
    <t>iss</t>
  </si>
  <si>
    <t>เครื่องสแกนmri,อินเทอร์เน็ต</t>
  </si>
  <si>
    <t>เพราะชั้นบรรยากาศของโลกสามารถรบกวนและดูดกลืนรังสีบางช่วงจากวัตถุท้องฟ้า เช่น รังสีอินฟราเรด รังสีอัลตราไวโอเลต และรังสีเอ็กซ์ ทำให้มองเห็นวัตถุได้ไม่ชัดเจน ดังนั้นการส่งกล้องโทรทรรศน์ขึ้นไปนอกชั้นบรรยากาศจึงช่วยให้สามารถสังเกตวัตถุท้องฟ้าได้ชัดเจนและครบถ้วนมากขึ้น</t>
  </si>
  <si>
    <t>เพราะวัตถุท้องฟ้าแต่ละประเภทปล่อยรังสีหรือพลังงานออกมาในช่วงความยาวคลื่นที่แตกต่างกัน เช่น ดาวฤกษ์ปล่อยแสงในช่วงคลื่นที่ตามองเห็น ส่วนเนบิวลาหรือหลุมดำอาจปล่อยรังสีอินฟราเรดหรือเอ็กซ์เรย์ ดังนั้นการใช้กล้องโทรทรรศน์ที่ตรวจจับคลื่นหลายช่วงจะช่วยให้เข้าใจลักษณะของวัตถุท้องฟ้าได้อย่างครบถ้วนมากขึ้น</t>
  </si>
  <si>
    <t>0.07-4.4 ม.</t>
  </si>
  <si>
    <t>400-700 นาโนเมตร</t>
  </si>
  <si>
    <t>0.1 - 10 นาโนเมตร</t>
  </si>
  <si>
    <t>ดาวเคราะห์ในระบบสุริยะ หลุมดำ</t>
  </si>
  <si>
    <t>3,600-160,000 นาโนเมตร</t>
  </si>
  <si>
    <t>ดาวเคราะห์นอกระบบสุริยะ , ดาวฤกษ์ที่กำลังก่อตัว , กาแล็กซี</t>
  </si>
  <si>
    <t>จรวด/จรวดขับดัน, ยานอวกาศ, ระบบควบคุม, ฐานปล่อย/ศูนย์ควบคุม</t>
  </si>
  <si>
    <t>ชีววิทยา/สรีรวิทยาของมนุษย์, ฟิสิกส์วัสดุ, วิทยาศาสตร์สิ่งมีชีวิต, ฟิสิกส์ของไหล, วิทยาศาสตร์โลก/ดาราศาสตร์, การพัฒนาเทคโนโลยี</t>
  </si>
  <si>
    <t>มวลกระดูก/กล้ามเนื้อลดลง, ปัญหาระบบหัวใจ/หลอดเลือด, ปัญหาการมองเห็น, ภูมิคุ้มกันอ่อนแอ, ผลกระทบทางจิตวิทยา, ความเสี่ยงจากรังสี</t>
  </si>
  <si>
    <t>GPS , การพยากรณ์อากาศ</t>
  </si>
  <si>
    <t>นางสาวจรรยาภรณ์ ดอกรัก</t>
  </si>
  <si>
    <t>กล้องโทรทรรศน์ในอวกาศมีบทบาทสำคัญในการศึกษาจักรวาล เพราะสามารถหลีกเลี่ยงอุปสรรคจากบรรยากาศโลก ได้ภาพที่คมชัด และสามารถตรวจจับคลื่นแสงหลายชนิดที่กล้องบนพื้นโลกไม่สามารถทำได้</t>
  </si>
  <si>
    <t>การใช้กล้องโทรทรรศน์ที่ตรวจจับคลื่นหลายช่วง ช่วยให้นักดาราศาสตร์ “มองเห็น” จักรวาลในมุมมองที่หลากหลาย และเข้าใจธรรมชาติของวัตถุท้องฟ้าได้ลึกซึ้งยิ่งขึ้น</t>
  </si>
  <si>
    <t>0.07-4.3ม.</t>
  </si>
  <si>
    <t>ดาวเคราะห์นอกระบบสุริยะ ดาวฤกษ์ที่กำลังก่อตัว กาแล็กซี</t>
  </si>
  <si>
    <t xml:space="preserve">1. จรวดขับดัน
2. ยานอวกาศ
3. ยานลูก (แคปซูล, โคจร, ลงจอด, รถสำรวจ)
4. ระบบควบคุมภารกิจ
5. ระบบสนับสนุนภาคพื้นดิน
</t>
  </si>
  <si>
    <t>บนสถานีอวกาศนานาชาติมีการทดลองวิทยาศาสตร์มากมาย เช่น การทดลองทางการแพทย์ ฟิสิกส์ เคมี ดาราศาสตร์ ชีววิทยา และเทคโนโลยี ซึ่งใช้ประโยชน์จากสภาวะไร้น้ำหนักที่ไม่สามารถทดลองบนโลกได้</t>
  </si>
  <si>
    <t xml:space="preserve">การอยู่ในอวกาศนานๆ ส่งผลต่อทั้งร่างกายและจิตใจ เช่น
🔹 กระดูกบาง กล้ามเนื้อฝ่อ
🔹 ปัญหาเลือดลม สายตาเปลี่ยน
🔹 ได้รับรังสีสูง
🔹 เครียด เหงา และนอนไม่หลับ
</t>
  </si>
  <si>
    <t>GPS
วัสดุกันกระแทก</t>
  </si>
  <si>
    <t>เพราะบนโลกมีความย่วคลื่นแค่ 2 ชนิดเท่านั้นที่มาถึง</t>
  </si>
  <si>
    <t>เพื่อศึกษาวัตถุในหลายๆองค์ประกอบเพื่อความครอบคลุมและเข้าใจง่าย</t>
  </si>
  <si>
    <t>กาแล็กซี, พัลซาร์, ก๊าซและฝุ่นในอวกาศ, ซากซูเปอร์โนวา, คลื่นวิทยุจากหลุมดำมวลยิ่งยวด</t>
  </si>
  <si>
    <t>ดาวเคราะห์, ดวงจันทร์, ดาวฤกษ์, กาแล็กซี, เนบิวลาที่เปล่งแสงในย่านที่ตามองเห็น</t>
  </si>
  <si>
    <t xml:space="preserve">หลุมดำ, ดาวนิวตรอน, ซากซูเปอร์โนวา, กาแล็กซีที่กำลังรวมตัว, ก๊าซร้อนจัดในกระจุกกาแล็กซี </t>
  </si>
  <si>
    <t>แสงที่ตามองเห็น รังสีอัลตราไวโอเรต รังสีอินฟาเรดใกล้</t>
  </si>
  <si>
    <t>กาแล็กซี, ดาวฤกษ์, เนบิวลา, การศึกษาการขยายตัวของเอกภพ, การค้นหาดาวเคราะห์นอกระบบ</t>
  </si>
  <si>
    <t>บริเวณก่อกำเนิดดาวฤกษ์และดาวเคราะห์, กาแล็กซีที่ถูกบดบังด้วยฝุ่น, ดาวเคราะห์นอกระบบ, ดาราจักรยุคแรกเริ่ม</t>
  </si>
  <si>
    <t xml:space="preserve">ระบบขนส่งอวกาศ ประกอบด้วย 3 ส่วน
- ยานโคจร 
- จรวดเชื้อเพลิงแข็ง
- ถังเชื้อเพลิงภายนอก 
</t>
  </si>
  <si>
    <t>การทดลอง ชีววิทยาและชีวการแพทย์
การทดลองฟิสิกส์ วัสดุศาสตร์ และดาราศาสตร์
การทดลองเทคโนโลยีและผลิตภัณฑ์</t>
  </si>
  <si>
    <t xml:space="preserve">การอาศัยในอวกาศนานๆ ทำให้ร่างกายมนุษย์ประสบกับการเปลี่ยนแปลงทางกายภาพและสรีรวิทยา ทั้งกระดูก กล้ามเนื้อ หัวใจ ภูมิคุ้มกัน และสายตา </t>
  </si>
  <si>
    <t>กล้องดิจิทัล ระบบระบุตำแหน่ง</t>
  </si>
  <si>
    <t>เพราะบรรยากาศของโลกดูดกลืนและรบกวนแสงจากวัตถุท้องฟ้า การส่งกล้องโทรทรรศน์ขึ้นสู่อวกาศช่วยให้ได้ภาพที่คมชัด และสามารถตรวจจับคลื่นแม่เหล็กไฟฟ้าทุกช่วงได้โดยไม่มีการรบกวนจากบรรยากาศ</t>
  </si>
  <si>
    <t>การใช้กล้องโทรทรรศน์ที่รองรับความยาวคลื่นที่หลากหลาย ทำให้เราสามารถ "มองทะลุ" ชั้นบรรยากาศโลกและเมฆฝุ่นในอวกาศ เพื่อสำรวจวัตถุและปรากฏการณ์ต่างๆ ในเอกภพได้อย่างครอบคลุมและเข้าใจธรรมชาติของจักรวาลได้ลึกซึ้งยิ่งขึ้น เหมือนกับการมีแว่นตาหลายแบบที่ช่วยให้เรามองเห็นรายละเอียดที่แตกต่างกันออกไป</t>
  </si>
  <si>
    <t>กาแล็กซี่, พัลซาร์, ก๊าซและฝุ่นในอวกาศ, ซากซูเปอร์โนวา, คลื่นวิทยุจากหลุมดำมวลยิ่งยวด</t>
  </si>
  <si>
    <t>แสงที่ตามองเห็นและใกล้รังสีอินฟราเรด</t>
  </si>
  <si>
    <t xml:space="preserve">ดาวเคราะห์, ดวงจันทร์, ดาวฤกษ์, กาแล็กซี, เนบิวลาที่เปล่งแสงในย่านที่ตามองเห็น </t>
  </si>
  <si>
    <t>รังสี X-ray</t>
  </si>
  <si>
    <t xml:space="preserve">หลุมดำ, ดาวนิวตรอน, ซากซูเปอร์โนวา, กาแล็กซีที่กำลังรวมตัว, ก๊าซร้อนจัดในกระจุกกาแล็กซี 
กล้องโทรทรรศน์อวกาศฮับเบิล </t>
  </si>
  <si>
    <t xml:space="preserve">แสงที่ตามองเห็น, รังสีอัลตราไวโอเลต, รังสีอินฟราเรดใกล้ </t>
  </si>
  <si>
    <t xml:space="preserve">กาแล็กซี่, ดาวฤกษ์, เนบิวลา, การศึกษาการขยายตัวของเอกภพ, การค้นหาดาวเคราะห์นอกระบบ 
กล้องโทรทรรศน์อวกาศ สปิตเซอร์ </t>
  </si>
  <si>
    <t xml:space="preserve">ยานขนส่งอวกาศ
จรวดขับดัน
ระบบควบคุมและสนับสนุนภาคพื้นดิน </t>
  </si>
  <si>
    <t xml:space="preserve">พฤติกรรมร่างกายมนุษย์ พืช การเผาไหม้ในสภาพไร้น้ำหนัก พันธุกรรม จุลชีววิทยา ฟิสิกส์ของจักรวาล และการทดสอบเทคโนโลยีใหม่ในอวกาศ
</t>
  </si>
  <si>
    <t xml:space="preserve">กระดูกบางลงกล้ามเนื้อลีบระบบไหลเวียนเลือดเปลี่ยนแปลง นอนผิดปกติ เสี่ยงภาวะซึมเศร้า
</t>
  </si>
  <si>
    <t>พยากรณ์อากาศ 
การสื่อสารผ่านเทคโนโลยี</t>
  </si>
  <si>
    <t>คลื่นแม่เหล็กบางชนิดไม่สามารถผ่านบรรยากาศโลกลงมาได้ ดังนั้นกล้องโทรทรรศน์ที่ศึกษาคลื่นเหล่านี้จึงต้องอยู่เหนือบรรยากาศโลก</t>
  </si>
  <si>
    <t>เพราะว่าวัตถุท้องฟ้าแต่ละชนิดเปล่งพลังงานออกมาในช่วงคลื่นแม่เหล็กไฟฟ้าที่แตกต่างกัน</t>
  </si>
  <si>
    <t>0.1 – 4.3 เมตร</t>
  </si>
  <si>
    <t>400 - 700 นาโนเมตร</t>
  </si>
  <si>
    <t>ดาวเคราะห์, ดาวฤกษ์, เนบิวลา และกาแล็กซี</t>
  </si>
  <si>
    <t>0.1 ถึง 12 นาโนเมตร</t>
  </si>
  <si>
    <t>ดาวนิวตรอน ซากซูเปอร์โนวา และหลุมดำ</t>
  </si>
  <si>
    <t>400 - 2500 นาโนเมตร</t>
  </si>
  <si>
    <t>ศึกษา การก่อกำเนิดและวิวัฒนาการของดวงดาวและกาแล็กซี, การศึกษาดาวเคราะห์นอกระบบสุริยะ, และการทำความเข้าใจเกี่ยวกับหลุมดำและเอกภพยุคแรกเริ่ม</t>
  </si>
  <si>
    <t>3600 - 160000 นาโนเมตร</t>
  </si>
  <si>
    <t>ศึกษาดาวฤกษ์ที่กำลังก่อตัว กาแล็กซีที่อยู่ห่างไกล และดาวเคราะห์นอกระบบสุริยะได้</t>
  </si>
  <si>
    <t>1.ยานขนส่งอวกาศ (Spacecraft / Orbiter)
2.จรวดขับดัน (Launch Vehicle / Rocket Booster)
3.ระบบขับดันเสริม (Booster System)
4.ถังเชื้อเพลิงหลัก (External Fuel Tank)
5.ฐานยิงและระบบปล่อยยาน (Launch Pad and Ground Systems)
6.ระบบนำทางและควบคุม (Guidance and Control System)
7.ระบบกลับสู่โลก (Reentry and Recovery System)</t>
  </si>
  <si>
    <t>1.การศึกษาการเปลี่ยนแปลงของร่างกายมนุษย์ในสภาวะไร้น้ำหนัก
2.การเจริญเติบโตของเซลล์และจุลินทรีย์
3.การพัฒนายาในสภาวะไร้น้ำหนัก
4.การศึกษาผลของรังสีอวกาศต่อสิ่งมีชีวิต
5.การปลูกพืชในอวกาศ
6.การศึกษาการเปลี่ยนแปลงของของเหลว
7.การทดลองการเผาไหม้ในสภาวะไร้น้ำหนัก
8.การทดลองฟิสิกส์อะตอมและโมเลกุล
9.การทดสอบวัสดุใหม่
10.การทดสอบเครื่องมือสำหรับภารกิจอวกาศ
11.การทดลองระบบการใช้ชีวิตในอวกาศ
12.การสังเกตการณ์รังสีคอสมิก
13.การตรวจจับคลื่นโน้มถ่วงและรังสีแกมมา
14.การติดตามปรากฏการณ์อวกาศ
15.การทดสอบหุ่นยนต์อวกาศ
16.การประกอบโครงสร้างในอวกาศ
17.การทดลองระบบอัตโนมัติและควบคุมจากระยะไกล</t>
  </si>
  <si>
    <t>1. GPS
2. Wifi</t>
  </si>
  <si>
    <t>นายพัชรวิทย์ วัฒนะเลิศเมธา</t>
  </si>
  <si>
    <t>เพราะในชั้นบรรยากาศของโลกมี ก๊าซและฝุ่นละออง ที่รบกวนการสังเกตวัตถุท้องฟ้า</t>
  </si>
  <si>
    <t>เพราะ วัตถุท้องฟ้าต่างชนิดกันจะปล่อยพลังงานออกมาในช่วงความยาวคลื่นต่างกัน</t>
  </si>
  <si>
    <t>0.1-10 เมตร</t>
  </si>
  <si>
    <t>กาแล้กซีที่อยู่ไกล</t>
  </si>
  <si>
    <t>400-700 nm</t>
  </si>
  <si>
    <t>0.01-10 nm</t>
  </si>
  <si>
    <t>100-2500 nm</t>
  </si>
  <si>
    <t>ดาราจักร เนบิวลา</t>
  </si>
  <si>
    <t>3000-180000 nm</t>
  </si>
  <si>
    <t>ดาวเกิดใหม่ ฝุ่น</t>
  </si>
  <si>
    <t>จรวดขับดัน
ยานอวกาศ
ระบบสนับสนุนภาคพื้นดิน</t>
  </si>
  <si>
    <t>การปลูกพืช ทดลองสภาพไร้น้ำหนัก พันธุกรรมและจุลชีพ</t>
  </si>
  <si>
    <t>กล้ามเนื้อและกระดูกอ่อนแรง
ระบบภูมิคุ้มกันอ่อนแอ เป็นต้น</t>
  </si>
  <si>
    <t>GPS ( เช่น google map )
ปากกาลูกลื่น</t>
  </si>
  <si>
    <t>เพราะโลกกันรังสีหลายชนิดทำให้เมื่อส่งรังสีไปรังสีไม่สามารถสะท้อนกลับมาได้</t>
  </si>
  <si>
    <t>เพื่อสำรวจส่วนที่แตกต่างกันออกไป</t>
  </si>
  <si>
    <t>แสงที่มองเห็น</t>
  </si>
  <si>
    <t xml:space="preserve">คลื่นอินฟราเรด
</t>
  </si>
  <si>
    <t xml:space="preserve">​บริเวณก่อกำเนิดดาวฤกษ์, กาแล็กซีที่มีฝุ่นมาก
</t>
  </si>
  <si>
    <t xml:space="preserve">รังสีเอกซ์ 
</t>
  </si>
  <si>
    <t xml:space="preserve"> 1. ยานอวกาศ 2. จรวดนำส่ง 3. ระบบภาคพื้นดิน</t>
  </si>
  <si>
    <t xml:space="preserve">​1. ชีววิทยาและชีวการแพทย์ 2. ​วัสดุศาสตร์ 3. ฟิสิกส์ 4. ดาราศาสตร์และฟิสิกส์อวกาศ 5. เทคโนโลยีใหม่ๆ </t>
  </si>
  <si>
    <t xml:space="preserve">1. การสูญเสียมวลกระดูก 2. การฝ่อของกล้ามเนื้อ 3. ปัญหาเกี่ยวกับระบบหัวใจและหลอดเลือด
 4 . ปัญหาเกี่ยวกับการมองเห็น </t>
  </si>
  <si>
    <t>ปากกาลูกลื่น ยางรถยนต์</t>
  </si>
  <si>
    <t>เพราะจะช่วยให้ได้ภาพที่ชัดเจนขึ้น,ศึกษาแสงในย่านคลื่นที่มองไม่เห็นจากพื้นโลก,และไม่มีอุปสรรคจากชั้นบรรยากาศหรือมลภาวะแสง</t>
  </si>
  <si>
    <t>วัตถุท้องฟ้าแต่ละประเภทปล่อยรังสีแม่เหล็กไฟฟ้าในย่านความยาวคลื่นต่างกัน</t>
  </si>
  <si>
    <t>ดาวฤกษ์/ดวงจันทร์</t>
  </si>
  <si>
    <t>หลุมดำ/ซูเปอร์โนวา</t>
  </si>
  <si>
    <t>รังสี UV,แสงที่มองเห็น</t>
  </si>
  <si>
    <t>ดาราจักร/เนบิวลา</t>
  </si>
  <si>
    <t>อินฟาเรด</t>
  </si>
  <si>
    <t>จรวดส่ง,ยานอวกาศ,ระบบควบคุม/สื่อสาร,ระบบการสนับสนุนการปล่อย,ระบบนำมาใช้ใหม่(ถ้ามี)</t>
  </si>
  <si>
    <t>มีการทดลองเทคโนโลยีอวกาศ,ทดลองทางชีววิทยา,วัสดุศาสตร์, ฯลฯ</t>
  </si>
  <si>
    <t>มวลกระดูกลดลง, กล้ามเนื้ออ่อนแรง, ภูมิคุ้มกันอ่อนตัวลง,ฯลฯ</t>
  </si>
  <si>
    <t xml:space="preserve">ระบบ GPS และ Memory foam </t>
  </si>
  <si>
    <t>เพื่อหลีกเลี่ยงผลกระทบของชั้นบรรยากาศโลกที่บดบังและรบกวนการสังเกตการณ์</t>
  </si>
  <si>
    <t>เพื่อให้สามารถสังเกตและศึกษาวัตถุเหล่านั้นได้อย่างครอบคลุม เนื่องจากวัตถุแต่ละชนิดปล่อยแสงออกมาในช่วงคลื่นที่แตกต่างกัน</t>
  </si>
  <si>
    <t>พัลซาร์ ดาวเคราะห์นอกระบบสุริยะ</t>
  </si>
  <si>
    <t>คลื่นแสงขาว</t>
  </si>
  <si>
    <t>คลื่นแสงขาวและอัลตราไวโอเลต</t>
  </si>
  <si>
    <t>คลื่นอินฟราเรด</t>
  </si>
  <si>
    <t>จรวดขับดันเชื้อเพลิงแข็ง ถังเชื้อเพลิงภายนอก และยานขนส่งอวกาศ</t>
  </si>
  <si>
    <t>มีทั้งด้านวิทยาศาสตร์ชีวภาพ กายภาพ วัสดุศาสตร์ และการสำรวจอวกาศ เช่น การศึกษาผลกระทบของสภาพไร้แรงโน้มถ่วงต่อร่างกายมนุษย์</t>
  </si>
  <si>
    <t>การสูญเสียมวลกระดูกและกล้ามเนื้อ การเปลี่ยนแปลงของของเหลวในร่างกาย ผลกระทบต่อระบบภูมิคุ้มกัน</t>
  </si>
  <si>
    <t>ด้านวัสดุศาสตร์ เช่น ยางรถยนต์ที่ใช้งานได้นาน
ด้านอาหาร เช่น freeze drying</t>
  </si>
  <si>
    <t>เพราะชั้นบรรยากาศของโลกสามารถดูดกลืนหรือบิดเบือนแสงจากวัตถุท้องฟ้าได้ การส่งกล้องโทรทรรศน์ขึ้นไปนอกชั้นบรรยากาศจึงช่วยให้ได้ภาพที่คมชัดและแม่นยำมากขึ้น</t>
  </si>
  <si>
    <t>เพราะวัตถุท้องฟ้าแต่ละชนิดแผ่พลังงานออกมาในช่วงความยาวคลื่นที่ต่างกัน การใช้กล้องโทรทรรศน์ที่ตรวจจับได้หลายช่วงคลื่น  จะช่วยให้ได้ข้อมูลที่หลากหลายและเข้าใจธรรมชาติของวัตถุท้องฟ้าได้มากขึ้น</t>
  </si>
  <si>
    <t>หลุมดำ กาแล็กซี่</t>
  </si>
  <si>
    <t>ดาวเคราะห์,ดวงจันทร์</t>
  </si>
  <si>
    <t>หลุมดำ ซูเปอร์โนวา</t>
  </si>
  <si>
    <t>รังสีอัลฟาไวโอเลต</t>
  </si>
  <si>
    <t>กาแล็กซี่ เนบิวลา</t>
  </si>
  <si>
    <t>รังสีอินฟาเรด</t>
  </si>
  <si>
    <t>ดาวฤกษ์เกิดใหม่ กาแล็กซี่ทางช้างเผือก</t>
  </si>
  <si>
    <t>จรวดเชื้อเพลิงแข็ง ถังเชื้อเพลิงภายนอก ยานขนส่งอวกาศ</t>
  </si>
  <si>
    <t>รูปร่างของโมเลกุลโปรตีนในร่างกายมนุษย์ 
วัคซีนป้องกันเชื้อแบคทีเรียซาลโมเนลลา</t>
  </si>
  <si>
    <t>กล้ามเนื้ออ่อนแอ ของเหลวในร่างกายเปลี่ยนทิศทาง ภูมิคุ้มกันอ่อนแอ หัวใจทำงานน้อยลง</t>
  </si>
  <si>
    <t>การออกแบบเครื่องวัดอุณหภูมิทางหู
เครื่องปั๊มหัวใจเทียมขนาดเล็ก</t>
  </si>
  <si>
    <t>เพื่อให้สามารถสังเกตการวัตถุบนท้องฟ้าได้ชัดเจนและหลีกเลี่ยงความบิดเบือนของภาพจากชั้นบรรยากาศโลก</t>
  </si>
  <si>
    <t>เพราะแต่ละช่วงความถี่ปรากฎสีออกมาไม่เหมือนกัน ถึงต้องใช้กล้องโทรทรรศน์หลากหลายความยาวคลื่น</t>
  </si>
  <si>
    <t>0.1-4.3 เมตร</t>
  </si>
  <si>
    <t>ศึกษาพัลซาร์ ซูเปอร์โนวา ดาวเคราะห์นอกระบบสุริยะ</t>
  </si>
  <si>
    <t>ใช้ศึกษา ดาวฤกษ์ เนบิวลา กาแล็กซีที่กำลังก่อตัว</t>
  </si>
  <si>
    <t>0.2-2 นาโนเมตร</t>
  </si>
  <si>
    <t>ศึกษาเศษซากของดาวฤกษ์ที่หลงเหลือจากซุเปอร์โนวา หลุมดำ</t>
  </si>
  <si>
    <t>ศึกษาดาวเคราะห์นอกระบบสุริยะ กระจุกกาแลกซี</t>
  </si>
  <si>
    <t>3000 - 180000 นาโนเมตร</t>
  </si>
  <si>
    <t>ใข้สำรวจดาวฤกษ์เกิดใหม่ กาแล็กซีที่มีอายุมาก</t>
  </si>
  <si>
    <t>ส่วนยานโคจร ถังเชื้อเพลิงภายนอก จรวดเชื้อเพลิงแข็ง</t>
  </si>
  <si>
    <t>ศึกษาเกี่ยวกับภาวะแรงโน้มถ่วงต่ำ ทดลองปลูกพืช ศึกษาแก๊สและของเหลวในภาวะไร้น้ำหนัก ทดสอบการเปลี่ยนแปลงอุณหภูมิของชั้นบรรยากาศ</t>
  </si>
  <si>
    <t>สูญเสียมวลกระดูกและกล้ามเนื้อเพราะอยู่ในภาวะไร้น้ำหนัก ระบบภูมิคุ้มกันอ่อนแอลง ปัญหาด้ายสายตา</t>
  </si>
  <si>
    <t>การใช้ GPS , การใช้ดาวเทียมอุตุนิยมวิทยารายงานสภาพอากาศ</t>
  </si>
  <si>
    <t>เพราะชั้นบรรยากาศของโลกได้ขวางคชื่นแม่เหล็กไฟฟ้าบางชนิด และชั้นบรรยกาศโลกทำให้ภาพไม่ชัด</t>
  </si>
  <si>
    <t>เพราะวัตถุบางชนิดอาจจะปล่อยพลังงานมาในช่วงความยาวคลื่นที่แตกต่างกัน</t>
  </si>
  <si>
    <t>ช่วงวิทยุ</t>
  </si>
  <si>
    <t>พัลซาร์ โครงสร้าขนาดใหญ่ของเอกภพ</t>
  </si>
  <si>
    <t>คลื่นแสง</t>
  </si>
  <si>
    <t>ดวงจันทร์ ดาวเคราะห์ ดาวฤกษ์ เนบิวลา กาแล็กซี</t>
  </si>
  <si>
    <t>ช่วงรังสีเอกซ์</t>
  </si>
  <si>
    <t>นิวตรอน ซากของดาวฤกษ์ที่เหลือจากซูเปอร์โนวา</t>
  </si>
  <si>
    <t>รับได้หลายช่วง UV แสงที่ตามองเห็น อินฟราเรด</t>
  </si>
  <si>
    <t>กาแลกซี่เนบิวลา หลุมดำ</t>
  </si>
  <si>
    <t>ช่วงอินฟราเรด</t>
  </si>
  <si>
    <t>จรวดเชื้อเพลงิแข็ง ถังเชื้อเพลิงภายนอก ยานขนส่งอวกาศ</t>
  </si>
  <si>
    <t>ด้านชีววิทยา ด้านวัสดุศาสตร์ ด้านอาหาร ด้านการแพทย์</t>
  </si>
  <si>
    <t>ส่งผลต่อระบบกล้ามเนื้อเช่นกล้ามเนื้อฝ่อ การทรงตัว
ระบบภูมิคุ้มกันอ่อนแอ</t>
  </si>
  <si>
    <t>เช่น เซลล์สุริยะ เลนส์แว่นจากคาร์บอนแข็งแรงพิเศษ</t>
  </si>
  <si>
    <t>ในช่วงคลื่นบางชนิด เช่น คลื่นอินฟราเรด 
ไม่สามารถทะลุผ่านชั้นบรรยากาศลงมาถึงพื้นโลกได้ ดังนั้นจึงจำเป็นต้องส่งขึ้นไปโคจรอยู่เหนือชั้นบรรยากาศของโลก</t>
  </si>
  <si>
    <t>วัตถุท้องฟ้าแต่ละชนิดมีการแผ่รังสีออกมาในช่วงคลื่นที่ต่างกัน ทำให้ต้องใช้ความยาวคลื่นในช่วงต่างๆที่ต่างกันในการสังเกต</t>
  </si>
  <si>
    <t>คลื่นวิทยุและไมโครเวฟ ที่มีความยาวคลื่นประมาณ 1 เซนติเมตรถึงประมาณ 20 เซนติเมตร</t>
  </si>
  <si>
    <t>supernova หลุมดำ และ galaxy และยังสามารถตรวจจับไมโครเวฟพื้นหลังจากอวกาศได้</t>
  </si>
  <si>
    <t>ช่วงคลื่นแสงที่ตามมนุษย์มองเห็นที่อยู่ระหว่าง 400-700 นาโนเมตร</t>
  </si>
  <si>
    <t>สำหรับสังเกตวัตถุท้องฟ้าที่มีความสว่างไม่มาก เช่นเนบิวลา กาแล็กซี่</t>
  </si>
  <si>
    <t>ช่วงความยาวคลื่นรังสีเอกซ์ ในช่วงความยาวคลื่นประมาณ 10 - 0.1 นาโนเมตร</t>
  </si>
  <si>
    <t>ใช้ในการศึกษาดาวนิวตรอน 
เศษซากของดาวฤกษ์ที่หลงเหลือจากซุปเปอร์โนวา หลุมดำในใจกลางกาแล็กซี่</t>
  </si>
  <si>
    <t>ในช่วงความยาวคลื่นอัลตราไวโอเลต ตั้งแต่ 10 ถึง 320 นาโนเมตร</t>
  </si>
  <si>
    <t>ใช้ในการศึกษาสสารระหว่างดาว
กาแล็กซี่
องค์ประกอบของเนบิวลาดาวเคราะห์</t>
  </si>
  <si>
    <t xml:space="preserve">ตรวจจับคลื่นอินฟาเรด ช่วงความยาวคลื่นตั้งแต่ 1 ไมโครเมตรถึง 1 มิลลิเมตร </t>
  </si>
  <si>
    <t>ในการศึกษาดาวฤกษ์เกิดใหม่ 
galaxyทางช้างเผือก 
และgalaxyอื่นๆ</t>
  </si>
  <si>
    <t>ประกอบด้วย 3 ส่วนได้แก่ จรวดเชื้อเพลิงแข็ง
ถังเชื้อเพลิงภายนอก และยานขนส่งอวกาศ</t>
  </si>
  <si>
    <t xml:space="preserve">1. การศึกษารูปร่างของโมเลกุลโปรตีนในร่างกายมนุษย์ ซึ่งนำมาใช้ในการพัฒนายาชนิดใหม่สำหรับโรคต่างๆ 
2. การพัฒนาวัคซีนป้องกันเชื้อแบคทีเรียซาลโมเนลลา
3. ศึกษากระบวนการเผาไหม้ของเชื้อเพลิงในสภาพไร้น้ำหนัก
</t>
  </si>
  <si>
    <t>การอยู่ในอวกาศเป็นเวลานานส่งผลให้กล้ามเนื้อและกระดูกอ่อนแรง ระบบไหลเวียนโลหิตและภูมิคุ้มกันเปลี่ยนแปลง เสี่ยงต่อการติดเชื้อและสายตาพร่ามัว นอกจากนี้ยังเกิดความเครียดด้วย</t>
  </si>
  <si>
    <t>1. ด้านอาหาร - เสริมสร้างการพัฒนาอาหารเสริมสำหรับเด็ก ที่มีโครงสร้างมาจากโครงการพัฒนาอาหารสำหรับนักบินอวกาศ
2. ด้านการแพทย์และสุขภาพ - การออกแบบเครื่องวัดอุณหภูมิทางหู ที่มีโครงสร้างมาจากเทคโนโลยีที่ใช้วัดอุณหภูมิของดาวฤกษ์และกาแล็กซี่</t>
  </si>
  <si>
    <t>เพื่อศึกษาวัตถุอวกาศในช่วงความยาวคลื่นที่ไม่สามารถทะลุลงมาถึงพื้นโลกได้</t>
  </si>
  <si>
    <t>วัตถุในอวกาศแต่ละชนิดปลดปล่อยพลังงานออกมาในช่วงความยาวคลื่นที่ไม่เหมือนกัน ทำให้ได้ข้อมูลที่แตกต่างกัน</t>
  </si>
  <si>
    <t>คลื่นวิทยุ 1 เซนติเมตร ถึง ประมาณ 20 เมตร</t>
  </si>
  <si>
    <t>ซูเปอร์โนวา หลุมดำ กาแล็กซี่ รังสีไมโครเวฟพื้นหลัง</t>
  </si>
  <si>
    <t>ช่วงแสงที่มองเห็นได้ 400-700 นาโนเมตร</t>
  </si>
  <si>
    <t>ดาวฤกษ์ ดาวเคราะห์ เนบิวลา กาแล็กซี่</t>
  </si>
  <si>
    <t>รังสีเอกซ์ 10-0.1 นาโนเมตร</t>
  </si>
  <si>
    <t>ดาวนิวตรอน เศษซากดาวฤกษ์ที่เหลือจากซูเปอร์โนวา หลุมดำใจกลางกาแล็กซี่</t>
  </si>
  <si>
    <t>รังสีอัลตราไวโอเลต 10-320 นาโนเมตร</t>
  </si>
  <si>
    <t>วัตถุที่มีอุณหภูมิสูง สสารระหว่างดาว กาแล็กซี่ องค์ประกอบของเนบิวลาดาวเคราะห์</t>
  </si>
  <si>
    <t>รังสีอินฟราเรด 1 ไมโครเมตร ถึง 1 มิลลิเมตร</t>
  </si>
  <si>
    <t>ดาวฤกษ์เกิดใหม่ กาแล็กซี่ทางช้างเผือกและกาแล็กซี่อื่นๆ</t>
  </si>
  <si>
    <t>จรวดเชื้อเพลิงแข็ง ถังเชื้อเพลิงภายนอกและยานขนส่งอวกาศ</t>
  </si>
  <si>
    <t>พัฒนายาต่างๆ พัฒนาวัคซีนป้องกันเชื้อแบคทีเรียซาลโมเนลลา ศึกษาโครสร้างโปรตีน</t>
  </si>
  <si>
    <t>สูญเสียมวลกระดูกและกล้ามเนื้อ มีการสัมผัสรังสีจากดวงอาทิตย์เป็นเวลานาน การมองเห็นต่างๆ</t>
  </si>
  <si>
    <t>กล้องดิจิทัล อินเทอร์เน็ต</t>
  </si>
  <si>
    <t>ช่วยให้ได้ภาพที่คมชัด ไม่มีแสงรบกวน มองเห็นช่วงคลื่นที่พื้นโลกมองไม่เห็น</t>
  </si>
  <si>
    <t>ทำให้เราเห็นจักรวาลครบทุกมิติ ทั้งโครงสร้าง อุณหภูมิ องค์ประกอบทางเคมี และพลังงานของวัตถุท้องฟ้า</t>
  </si>
  <si>
    <t>ก๊าซระหว่างดาราจักร, พัลซาร์</t>
  </si>
  <si>
    <t xml:space="preserve">ดาวฤกษ์, ดาวเคราะห์
</t>
  </si>
  <si>
    <t xml:space="preserve">หลุมดำ, ซุปเปอร์โนวา
</t>
  </si>
  <si>
    <t>แสงที่ตามองเห็นและรังสีอัลตราไวโอเลต</t>
  </si>
  <si>
    <t>ดาราจักร, เนบิวลา</t>
  </si>
  <si>
    <t>ดาวฤกษ์เกิดใหม่, ฝุ่นในอวกาศ</t>
  </si>
  <si>
    <t>จรวด, ยานอวกาศ, ระบบขับเคลื่อนในอวกาศ, ระบบควบคุม/สื่อสาร และโครงสร้างพื้นดิน</t>
  </si>
  <si>
    <t>ด้านวิทยาศาสตร์พื้นฐาน, การแพทย์, เทคโนโลยี, ดาราศาสตร์ และสิ่งแวดล้อม</t>
  </si>
  <si>
    <t>ผลกระทบต่อทั้งร่างกายและจิตใจของมนุษย์อวกาศ</t>
  </si>
  <si>
    <t xml:space="preserve">การเดินทาง และ การแพทย์
</t>
  </si>
  <si>
    <t>เพราะถ้าใช้กล้องโทรทรรศน์สังเกตวัตถุท้องฟ้าจากบนโลกจะได้ภาพที่ไม่คมชัดและละเอียดดเนื่องจากชั้นบรรยากาศของโลกและมลภาวะทางแสง</t>
  </si>
  <si>
    <t>เพราะวัตถุท้องฟ้าแต่ละชนิดปล่อยพลังงานแม่เหล็กไฟฟ้าออกมาในช่วงความยาวคลื่นที่ต่างกันตามอุณหภูมิและองค์ประกอบ</t>
  </si>
  <si>
    <t>10เซนติเมตรถึง4.3เมตร</t>
  </si>
  <si>
    <t>ซูเปอร์โนวา หลุมดำและกาแล็กซี</t>
  </si>
  <si>
    <t>400นาโนเมตรถึง700นาโนเมตร</t>
  </si>
  <si>
    <t>ดาวเคราะห์ ดาวฤกษ์ เนบิวลา กาแล็กซีและหุมดำ</t>
  </si>
  <si>
    <t>0.1ถึง10นาโนเมตร</t>
  </si>
  <si>
    <t>ซากซูเปอร์โนวา ดาวนิวตรอน หลุมดำและกระจุกกาแล็กซี</t>
  </si>
  <si>
    <t>100ถึง800นาโนเมตร</t>
  </si>
  <si>
    <t>ดาวเคราะห์ ดาวหาง เนบิวลา กาแล็กซี จักรวายุคแรกเริ่ม</t>
  </si>
  <si>
    <t>1ไมโครเมตรถึง1มิลลิเมตร</t>
  </si>
  <si>
    <t>ยานขนส่งอวกาศ จรวดเชื้อเพลิงแข็ง ถังเชื้อเพลิงภายนอก</t>
  </si>
  <si>
    <t>การวิจัยด้านชีววิทยาและสุขภาพมนุษย์ การวิจัยด้านวัสดุศาสตร์และฟิสิกส์ การวิจัยด้านดาราศาสตร์และฟิสิกส์อวกาศ การทดลองของเยาวชนและนักวิจัยทั่วไป</t>
  </si>
  <si>
    <t>มีผลกระทบต่อระบบกระดูกกลายเป็นสูญเสียมวลกระดูกและกล้ามเนื้อฝ่อ การเปลี่ยนแปลงการทำานของหัวใจ ปัญหาการมองเห็น ระบบภูมิคุ้มกันอ่อนแอ</t>
  </si>
  <si>
    <t>เครื่องวัดความดันในร่างกายดัดแปลงมาจากเทคโนโลยีที่วัดสัญญาณชีพของนักบินอวกาศและฉนวนกันความร้อนเป็นวัตถุกันความร้อนสำหรับยานอวกาศเพื่อป้องกันอุณหภูมิที่รุนแรง</t>
  </si>
  <si>
    <t>เพราะกล้องโทรทรรศน์ในอวกาศไม่ถูกรบกวนจากชั้นบรรยากาศของโลก ทำให้มองเห็นวัตถุท้องฟ้าได้ชัดเจนและรับรังสีจากอวกาศได้ครบถ้วนมากขึ้น</t>
  </si>
  <si>
    <t>เพราะวัตถุท้องฟ้าแต่ละชนิดปล่อยพลังงานออกมาในความยาวคลื่นต่างกัน การใช้หลายช่วงคลื่นช่วยให้เข้าใจลักษณะและพฤติกรรมของวัตถุนั้นได้ครบถ้วนยิ่งขึ้น</t>
  </si>
  <si>
    <t>ก๊าซระหว่างดาราจักร,พัลซาร์</t>
  </si>
  <si>
    <t>หลุมดำซุปโนวาร์</t>
  </si>
  <si>
    <t>แสงที่ตามองเห็นและรังสีอัลตาไวโอเลต</t>
  </si>
  <si>
    <t>ดาราตักร เนบิวลา</t>
  </si>
  <si>
    <t>รัวสีอินฟาเรด</t>
  </si>
  <si>
    <t>ระบบขนส่งอวกาศประกอบด้วย 3 ส่วนหลัก ได้แก่:
	1.	ยานขนส่ง (Spacecraft) – ใช้บรรทุกนักบินอวกาศหรือสัมภาระ
	2.	จรวดส่งยาน (Launch Vehicle) – ใช้ส่งยานขึ้นสู่อวกาศ
	3.	ฐานปล่อย (Launch Pad) – สถานที่ปล่อยจรวดและควบคุมการส่งยาน</t>
  </si>
  <si>
    <t>การทดลองทางวิทยาศาสตร์บนสถานีอวกาศนานาชาติ (ISS) มีหลายด้าน เช่น:
	1.	ชีววิทยา – ศึกษาพฤติกรรมของเซลล์ พืช และสิ่งมีชีวิตในสภาวะไร้น้ำหนัก
	2.	การแพทย์ – ทดสอบผลกระทบของสภาพอวกาศต่อร่างกายมนุษย์
	3.	ฟิสิกส์ – ศึกษาการเคลื่อนที่ของของเหลว การเผาไหม้ และแรงโน้มถ่วง
	4.	ดาราศาสตร์ – สังเกตการณ์วัตถุท้องฟ้าโดยไม่ถูกรบกวนจากชั้นบรรยากาศ
	5.	วัสดุศาสตร์ – ทดลองพัฒนาวัสดุใหม่ในสภาวะไร้น้ำหนัก
การทดลองเหล่านี้ช่วยพัฒนาความรู้ทางวิทยาศาสตร์และเทคโนโลยีที่ใช้บนโลกและในอวกาศ</t>
  </si>
  <si>
    <t>ผลกระทบจากการอยู่ในอวกาศนาน ๆ ได้แก่:
	•	กล้ามเนื้อและกระดูกอ่อนแอลง
	•	ระบบไหลเวียนของเหลวในร่างกายผิดปกติ
	•	ภูมิคุ้มกันลดลง
	•	นาฬิกาชีวิตรวน
	•	เครียดและมีปัญหาด้านจิตใจ</t>
  </si>
  <si>
    <t>:
	1.	GPS – ระบบระบุตำแหน่งจากดาวเทียม ใช้นำทางในรถและมือถือ
	2.	วัสดุฉนวนกันความร้อน – พัฒนาจากชุดนักบินอวกาศ นำมาใช้ในชุดกันความร้อนหรือเครื่องครัวบนโลก</t>
  </si>
  <si>
    <t>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t>
  </si>
  <si>
    <t>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t>
  </si>
  <si>
    <t>พัลซาร์, กาแล็กซี, ควอซาร์, เมฆก๊าซระหว่างดาว</t>
  </si>
  <si>
    <t>ดาวเคราะห์, ดาวฤกษ์, กาแล็กซี, เนบิวลา</t>
  </si>
  <si>
    <t>รังสีเอกซ์ (X-rays)</t>
  </si>
  <si>
    <t>หลุมดำ, ดาวนิวตรอน, ซูเปอร์โนวา, กาแล็กซีที่กำลังรวมตัว</t>
  </si>
  <si>
    <t>แสงที่มองเห็นได้, รังสีอัลตราไวโอเลต, รังสีอินฟราเรดใกล้ (Visible, Ultraviolet, Near-Infrared)</t>
  </si>
  <si>
    <t>ดาวเคราะห์, ดาวฤกษ์, กาแล็กซี, เนบิวลา, การก่อตัวของดาวฤกษ์และกาแล็กซี</t>
  </si>
  <si>
    <t>รังสีอินฟราเรด (Infrared)</t>
  </si>
  <si>
    <t>ดาวเคราะห์นอกระบบ, ดาวฤกษ์ที่กำลังก่อตัว, กาแล็กซีที่มีฝุ่น, เมฆก๊าซและฝุ่นในอวกาศ</t>
  </si>
  <si>
    <t>ยานขนส่งอวกาศ (Space Shuttle), จรวดขับดัน (Solid Rocket Boosters), และถังเชื้อเพลิงภายนอก (External Tank)</t>
  </si>
  <si>
    <t>การศึกษาผลกระทบของสภาวะไร้แรงโน้มถ่วงต่อร่างกายมนุษย์, การทดลองปลูกพืชในอวกาศ, การสังเกตการณ์โลกและชั้นบรรยากาศ, และการวิจัยเกี่ยวกับวัสดุในอวกาศ</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</si>
  <si>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 และภาวะซึมเศร้า</t>
  </si>
  <si>
    <t>การสื่อสาร การนำทาง การติดตามสภาพอากาศ</t>
  </si>
  <si>
    <t>เพราะชั้นบรรยากาศโลกรบกวนการสังเกตวัตถุท้องฟ้า ทั้งด้านความคมชัดและการดูดกลืนรังสีบางชนิด ดังนั้น การส่งกล้องโทรทรรศน์ขึ้นสู่วงโคจรโลกจึงช่วยให้เรามองเห็นจักรวาลได้ชัดเจนและหลากหลายมากขึ้น</t>
  </si>
  <si>
    <t xml:space="preserve">กล้องโทรทรรศน์ต้องใช้ช่วงคลื่นต่าง ๆ เพราะวัตถุท้องฟ้าแต่ละชนิดปล่อยพลังงานในช่วงคลื่นต่างกัน </t>
  </si>
  <si>
    <t>400 – 700 นาโนเมตร</t>
  </si>
  <si>
    <t xml:space="preserve">ดาวฤกษ์ เนบิวลา กาแล็กซี
</t>
  </si>
  <si>
    <t xml:space="preserve">วัตถุในห้วงอวกาศระยะไกล
</t>
  </si>
  <si>
    <t xml:space="preserve"> 700 นาโนเมตร – 1 มิลลิเมตร</t>
  </si>
  <si>
    <t xml:space="preserve">ดาวฤกษ์เกิดใหม่ ฝุ่นในอวกาศ
</t>
  </si>
  <si>
    <t>100 ถึง 400 นาโนเมตร</t>
  </si>
  <si>
    <t xml:space="preserve">ดาวฤกษ์ร้อน อุณหภูมิสูง
</t>
  </si>
  <si>
    <t xml:space="preserve">0.01 ถึง 10 นาโนเมตร </t>
  </si>
  <si>
    <t xml:space="preserve">หลุมดำ ซูเปอร์โนวา กาแล็กซีพลังงานสูง
</t>
  </si>
  <si>
    <t>1.ยานขนส่งอวกาศ 2.จรวดขับดัน 3.ถังเชื้อเพลิงภายนอก</t>
  </si>
  <si>
    <t>การศึกษาผลกระทบของสภาวะไร้แรงโน้มถ่วงต่อร่างกายมนุษย์, การทดลองปลูกพืชในอวกาศ, การสังเกตการณ์โลกและชั้นบรรยากาศ,และการวิจัยเกี่ยวกับวัสดุในอวกาศ</t>
  </si>
  <si>
    <t>สูญเสียมวลกระดูกและกล้ามเนื้อจากแรงโน้มถ่วงที่ลดลง
ระบบภูมิคุ้มกันอ่อนแอลง
การทำงานของหัวใจและหลอดเลือดเปลี่ยนแปลง
เสี่ยงต่อการได้รับรังสีคอสมิกมากขึ้น</t>
  </si>
  <si>
    <t>ระบบ GPS สำหรับการนำทางในแผนที่
ภาพถ่ายจากดาวเทียม ใช้ในการพยากรณ์อากาศและติดตามภัยธรรมชาติ เช่น พายุ น้ำท่วม</t>
  </si>
  <si>
    <t>เพื่อดุโลกจากที่สูง</t>
  </si>
  <si>
    <t>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เก็บข้อมูลได้ครอบคลุมและเข้าใจธรรมชาติของวัตถุเหล่านั้นได้ดียิ่งขึ้น</t>
  </si>
  <si>
    <t>วัตถุที่เกิดจากการรวมตัวของดาวนิวตรอน</t>
  </si>
  <si>
    <t>ใช้แสงที่ตามองเห้น</t>
  </si>
  <si>
    <t>ดวงจันทร์ ดาวเคราะห์ ดาวหาง</t>
  </si>
  <si>
    <t>0.7-300 ไมโครเมตร</t>
  </si>
  <si>
    <t>เมฆฝุ่นอวกาศ เนบิวลา ดาวเกิดใหม่</t>
  </si>
  <si>
    <t>น้อยกว่า0.01 นาโนเมตร</t>
  </si>
  <si>
    <t>ซุปเปอร์โนวา หลุดดำ</t>
  </si>
  <si>
    <t>เมฆก๊าซในอวกาศเป้นต้น</t>
  </si>
  <si>
    <t>ยานขนส่งอวกาศ จรวดขับดัน และถังเชื้อเพลิงภายนอก</t>
  </si>
  <si>
    <t>การศึกษาผลกระทบของสภาวะไร้แรงโน้มถ่วงต่อร่างกายมนุษย์ การทดลองปลูกพืชในอวกาศ การสังเกตการณ์โลกและชั้นบรรยากาศ และการวิจัยเกี่ยวกับวัสดุในอวกาศ เป็นต้น</t>
  </si>
  <si>
    <t>การสื่อสาร และ การติดตาม จีพีเอส</t>
  </si>
  <si>
    <t xml:space="preserve">เพราะกล้องโทรทรรศน์ในอวกาศหลีกเลี่ยงการรบกวนจากชั้นบรรยากาศโลก ทำให้ได้ภาพที่คมชัดและข้อมูลที่แม่นยำยิ่งขึ้นในการศึกษาวัตถุท้องฟ้า.
</t>
  </si>
  <si>
    <t xml:space="preserve">เพราะวัตถุท้องฟ้าต่างชนิดแผ่พลังงานในช่วงคลื่นต่างกัน การใช้หลายช่วงคลื่นช่วยให้เข้าใจลักษณะและพฤติกรรมของวัตถุนั้นได้ครบถ้วนยิ่งขึ้น
</t>
  </si>
  <si>
    <t>วิทยุ</t>
  </si>
  <si>
    <t>อินฟราเรด</t>
  </si>
  <si>
    <t>ดาวฤกษ์ใหม่ในอวกาศหรือฝุ่นในอวกาศ</t>
  </si>
  <si>
    <t xml:space="preserve">ระบบขนส่งอวกาศประกอบด้วย ยานขนส่ง, จรวดส่งขึ้น, และ ระบบควบคุมภาคพื้นดิน.
</t>
  </si>
  <si>
    <t>การทดลองบนสถานีอวกาศนานาชาติ เช่น การศึกษาไร้น้ำหนักต่อร่างกาย สิ่งมีชีวิต วัสดุ และปฏิกิริยาเคมี</t>
  </si>
  <si>
    <t>กระดูกพรุน กล้ามเนื้ออ่อนแรง ระบบเลือดและภูมิคุ้มกันเปลี่ยน</t>
  </si>
  <si>
    <t xml:space="preserve">1. ระบบ GPS นำทางในรถยนต์
2. วัสดุฉนวนกันความร้อนใช้ในชุดนักกีฬา
</t>
  </si>
  <si>
    <t>เพื่อหลีกเลี่ยงผลกระทบจากชั้นบรรยากาศของโลก ที่อาจบดบังหรือบิดเบือนแสงและคลื่นแม่เหล็กไฟฟ้าจากวัตถุเหล่านั้น</t>
  </si>
  <si>
    <t xml:space="preserve">เพราะวัตถุแต่ละชนิดจะปล่อยคลื่นแม่เหล็กไฟฟ้าออกมาในช่วงความยาวคลื่นที่ต่างกัน 
</t>
  </si>
  <si>
    <t>กาแล็กซี เนบิวลา และพัลซาร์</t>
  </si>
  <si>
    <t>ดวงดาว ดวงจันทร์ และดาวเคราะห์</t>
  </si>
  <si>
    <t xml:space="preserve">รังสีเอกซ์ </t>
  </si>
  <si>
    <t>หลุมดำ ดาวนิวตรอน และซุปเปอร์โนวา</t>
  </si>
  <si>
    <t xml:space="preserve">รังสีแกมมา </t>
  </si>
  <si>
    <t>ปรากฏการณ์ระเบิดรังสีแกมมา (Gamma-ray burst), หลุมดำมวลยิ่งยวด, และซุปเปอร์โนวา</t>
  </si>
  <si>
    <t xml:space="preserve">ดาวเกิดใหม่ เนบิวลา และฝุ่นละอองในอวกาศ
</t>
  </si>
  <si>
    <t xml:space="preserve">ชีววิทยาและการแพทย์: ศึกษาผลของแรงโน้มถ่วงต่ำต่อร่างกายมนุษย์ เซลล์ และพืช
ฟิสิกส์: วิจัยปรากฏการณ์ฟิสิกส์ในสภาพไร้น้ำหนัก เช่น การไหลของของเหลวและพลาสมา
วัสดุศาสตร์และเทคโนโลยี: ทดสอบวัสดุใหม่และเทคโนโลยีสำหรับใช้อวกาศ
วิทยาศาสตร์โลกและดาราศาสตร์: เก็บข้อมูลเกี่ยวกับโลกและสังเกตการณ์ดาราศาสตร์
วิทยาศาสตร์พฤติกรรม: ศึกษาผลกระทบทางจิตใจจากการอยู่ในอวกาศระยะยาว
</t>
  </si>
  <si>
    <t>ร่างกายสูญเสียมวลกระดูกและกล้ามเนื้อ เนื่องจากไม่มีแรงโน้มถ่วงช่วยพยุง
ระบบหัวใจและหลอดเลือดมีการปรับตัวและทำงานเปลี่ยนแปลง
ระบบภูมิคุ้มกันอ่อนแอลง เสี่ยงติดเชื้อมากขึ้น
ปัญหาการมองเห็นจากการเปลี่ยนแปลงความดันของเหลวในลูกตา
มีความเครียด วิตกกังวล และภาวะซึมเศร้า เนื่องจากสภาพแวดล้อมจำกัดและความเปลี่ยนแปลงทางอารมณ์</t>
  </si>
  <si>
    <t>กล้องความละเอียดสูง (CCD) ที่พัฒนาจากยานอวกาศ ถูกนำมาใช้ในกล้องดิจิทัลและสมาร์ทโฟน
2. วัสดุกันความร้อนพิเศษจากชุดนักบินอวกาศ ถูกนำมาใช้ในฉนวนบ้านและเครื่องใช้ไฟฟ้าเพื่อประหยัดพลังงาน</t>
  </si>
  <si>
    <t>เพราะบรรยากาศของโลกสามารถรบกวนแสงจากวัตถุท้องฟ้า เช่น ทำให้แสงหักเห เกิดการกระเจิง หรือดูดกลืนคลื่นแม่เหล็กไฟฟ้าบางช่วง เช่น รังสีอินฟราเรด รังสีอัลตราไวโอเลต หรือรังสีเอกซ์ ซึ่งทำให้กล้องโทรทรรศน์ภาคพื้นดินมองเห็นวัตถุท้องฟ้าได้ไม่ชัดเจน
ดังนั้น การส่งกล้องโทรทรรศน์ขึ้นสู่อวกาศจะช่วยหลีกเลี่ยงการรบกวนจากบรรยากาศ ทำให้ได้ภาพที่คมชัดและข้อมูลที่แม่นยำมากขึ้น</t>
  </si>
  <si>
    <t xml:space="preserve">เพราะวัตถุท้องฟ้าแต่ละชนิดแผ่พลังงานออกมาในช่วงความยาวคลื่นที่แตกต่างกัน เช่น
	•	ดวงดาวแผ่แสงในช่วง แสงที่ตามองเห็น
	•	ก๊าซและฝุ่นในอวกาศแผ่พลังงานในช่วง อินฟราเรด
	•	วัตถุที่มีพลังงานสูง เช่น หลุมดำ แผ่พลังงานในช่วง รังสีเอ็กซ์ หรือรังสีแกมมา
ดังนั้น เพื่อให้ได้ข้อมูลที่ครบถ้วนและเข้าใจธรรมชาติของวัตถุท้องฟ้าอย่างลึกซึ้ง นักดาราศาสตร์จึงต้องใช้กล้องโทรทรรศน์ที่รองรับคลื่นแม่เหล็กไฟฟ้าในช่วงต่าง ๆ
</t>
  </si>
  <si>
    <t xml:space="preserve">แสงที่ตามองเห็น และ คลื่นวิทยุ
</t>
  </si>
  <si>
    <t xml:space="preserve">ผิวดาวเคราะห์ ดวงจันทร์
</t>
  </si>
  <si>
    <t xml:space="preserve">หลุมดำ ซูเปอร์โนวา
</t>
  </si>
  <si>
    <t xml:space="preserve">
แสงที่ตามองเห็น และ รังสีอัลตราไวโอเลต และอินฟราเรดบางส่วน
</t>
  </si>
  <si>
    <t xml:space="preserve">เนบิวลา กาแล็กซี ดาวเกิดใหม่
</t>
  </si>
  <si>
    <t xml:space="preserve">ฝุ่นในอวกาศ ดาวฤกษ์เกิดใหม่
</t>
  </si>
  <si>
    <t>ระบบขนส่งอวกาศประกอบด้วย 3 ส่วนหลัก ได้แก่
	•	กระสวยอวกาศ หรือ ยานอวกาศ ที่ใช้บรรทุกนักบินและอุปกรณ์
	•	ถังเชื้อเพลิงหลัก สำหรับจ่ายพลังงานในช่วงส่งขึ้นสู่อวกาศ
	•	จรวดช่วยขับดัน (Booster) สำหรับเพิ่มแรงส่งในช่วงแรกของการปล่อยตัว</t>
  </si>
  <si>
    <t xml:space="preserve">การทดลองมีหลายด้าน เช่น
	•	ชีววิทยา: ศึกษาการเจริญเติบโตของสิ่งมีชีวิตในภาวะไร้น้ำหนัก
	•	ฟิสิกส์: ทดลองพฤติกรรมของของไหลและวัสดุในสภาวะไร้น้ำหนัก
	•	วัสดุศาสตร์: ทดลองสร้างวัสดุใหม่ที่ไม่สามารถทำได้บนโลก
</t>
  </si>
  <si>
    <t xml:space="preserve">	•	กล้ามเนื้อและกระดูกอ่อนแอลง เพราะไม่มีแรงโน้มถ่วง
	•	การไหลเวียนโลหิตเปลี่ยนไป อาจเกิดอาการเวียนหัวหรือบวม
	•	สภาพจิตใจอาจเปลี่ยน เนื่องจากความเครียดและความโดดเดี่ยว</t>
  </si>
  <si>
    <t xml:space="preserve">	1.	GPS (ระบบนำทาง): ใช้ในแผนที่ออนไลน์และการเดินทาง
	2.	วัสดุฉนวนกันความร้อน: พัฒนาเพื่อใช้ในชุดนักบินอวกาศ และต่อมานำมาผลิตเสื้อกันหนาวหรืออุปกรณ์แคมป์ปิ้งบนโลก
</t>
  </si>
  <si>
    <t xml:space="preserve">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 </t>
  </si>
  <si>
    <t xml:space="preserve">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 </t>
  </si>
  <si>
    <t>พัลซาร์, กาแล็กซีที่อยู่ห่างไกล, การสำรวจไฮโดรเจนที่เป็นกลาง</t>
  </si>
  <si>
    <t>แสงที่มองเห็นได้</t>
  </si>
  <si>
    <t>ดาวเคราะห์, ดาวฤกษ์, กาแล็กซี่</t>
  </si>
  <si>
    <t xml:space="preserve">หลุมดำ, ดาวนิวตรอน, ซากซูเปอร์โนวา, ก๊าซร้อนในกระจุกกาแล็กซี </t>
  </si>
  <si>
    <t>แสงที่มองเห็นได้, อัลตราไวโอเลต, อินฟราเรดใกล้</t>
  </si>
  <si>
    <t>กาแล็กซี, เนบิวลา, ดาวเคราะห์นอกระบบ</t>
  </si>
  <si>
    <t xml:space="preserve">ดาวเคราะห์กำเนิดใหม่, กาแล็กซีที่เต็มไปด้วยฝุ่น, เมฆโมเลกุล </t>
  </si>
  <si>
    <t xml:space="preserve"> ยานขนส่งอวกาศ (Space Shuttle), จรวดขับดัน (Solid Rocket Boosters), และถังเชื้อเพลิงภายนอก (External Tank)</t>
  </si>
  <si>
    <t>การศึกษาผลกระทบของสภาวะไร้น้ำหนักต่อร่างกายมนุษย์, การศึกษาการเติบโตของพืชในอวกาศ, การทดลองด้านวัสดุศาสตร์, การวิจัยด้านฟิสิกส์ของไหล, การศึกษาด้านชีววิทยา และการทดสอบเทคโนโลยีใหม่ๆ สำหรับการสำรวจอวกาศในอนาคต</t>
  </si>
  <si>
    <t xml:space="preserve">การใช้ GPS เพื่อนำทางและค้นหาตำแหน่ง </t>
  </si>
  <si>
    <t>เพื่อหลีกเลี่ยงผลกระทบจากชั้นบรรยากาศของโลกที่บดบังและบิดเบือนภาพ</t>
  </si>
  <si>
    <t>เพราะบรรยากาศโลกบิดเบือนแสงและดูดกลืนรังสีบางชนิด ทำให้มองวัตถุท้องฟ้าไม่ชัด จึงต้องส่งกล้องขึ้นไปนอกโลกเพื่อให้ได้ภาพคมชัดและศึกษาคลื่นที่ผ่านบรรยากาศไม่ได้.</t>
  </si>
  <si>
    <t>เพราะวัตถุท้องฟ้าแต่ละชนิดแผ่พลังงานออกมาต่างช่วงคลื่น การใช้ความยาวคลื่นหลากหลายช่วยให้เข้าใจลักษณะและพฤติกรรมของวัตถุนั้นได้ครบถ้วนมากขึ้น.</t>
  </si>
  <si>
    <t xml:space="preserve">คลื่นวิทยุ
</t>
  </si>
  <si>
    <t xml:space="preserve">
พัลซาร์, กาแล็กซี 
</t>
  </si>
  <si>
    <t xml:space="preserve">แสงที่ตามองเห็น 
</t>
  </si>
  <si>
    <t xml:space="preserve">ดาวฤกษ์, ดาวเคราะห์ 
</t>
  </si>
  <si>
    <t xml:space="preserve">หลุมดำ, ซูเปอร์โนวา
</t>
  </si>
  <si>
    <t xml:space="preserve">รังสีอัลตราไวโอเลตและแสงที่ตามองเห็น 
</t>
  </si>
  <si>
    <t xml:space="preserve">เนบิวลา, ดาวฤกษ์กำเนิดใหม่ 
</t>
  </si>
  <si>
    <t xml:space="preserve">ดาวฤกษ์เกิดใหม่, ดาราจักรห่างไกล 
</t>
  </si>
  <si>
    <t>:
	1.	ยานขนส่ง
	2.	จรวดขับดัน
	3.	ระบบควบคุมและนำทาง
	4.	สถานีปล่อย
	5.	ระบบสนับสนุนภาคพื้นดิน</t>
  </si>
  <si>
    <t>การทดลองทางวิทยาศาสตร์บนสถานีอวกาศนานาชาติ (ISS) มีหลายด้าน เช่น:
	1.	การแพทย์และชีววิทยา
	2.	ฟิสิกส์ในสภาวะไร้น้ำหนัก
	3.	วัสดุศาสตร์
	4.	ดาราศาสตร์และฟิสิกส์อวกาศ
	5.	วิทยาศาสตร์โลกและสิ่งแวดล้อม
	6.	เทคโนโลยีและวิศวกรรมอวกาศ
	7.	พฤติกรรมของสิ่งมีชีวิตในอวกาศ (พืช สัตว์ จุลินทรีย์)</t>
  </si>
  <si>
    <t xml:space="preserve">	1.	มวลกล้ามเนื้อลดลง
	2.	มวลกระดูกลดลง
	3.	ของเหลวในร่างกายเคลื่อนที่ผิดปกติ
	4.	ระบบภูมิคุ้มกันอ่อนแอลง
	5.	สายตาเปลี่ยนแปลง
	6.	วงจรการนอนหลับถูกรบกวน
	7.	ผลกระทบทางจิตใจและอารมณ์จากความโดดเดี่ยว</t>
  </si>
  <si>
    <t>เทคโนโลยีอวกาศสามารถนำมาประยุกต์ใช้ในชีวิตประจำวันได้ เช่น:
	1.	GPS – ใช้ในการนำทางและระบุตำแหน่งผ่านสมาร์ตโฟนหรือรถยนต์
	2.	วัสดุฉนวนกันความร้อน – พัฒนาจากชุดนักบินอวกาศ นำมาใช้ในชุดนักดับเพลิงหรือเสื้อกันหนาว</t>
  </si>
  <si>
    <t>ชั้นบรรยากาศของโลก จะดูดกลืนหรือบิดเบือนคลื่นแสงจากวัตถุท้องฟ้า</t>
  </si>
  <si>
    <t>เพราะวัตถุท้องฟ้าแต่ละชนิด แผ่รังสีหรือคลื่นแม่เหล็กไฟฟ้าในช่วงความยาวคลื่นต่างกัน</t>
  </si>
  <si>
    <t xml:space="preserve">เนบิวลาที่แผ่คลื่นวิท
</t>
  </si>
  <si>
    <t xml:space="preserve">รังสีอัลตราไวโอเลตและแสงที่ตามองเห็น
</t>
  </si>
  <si>
    <t xml:space="preserve">กาแล็กซี ดาวฤกษ์ เนบิวลา
</t>
  </si>
  <si>
    <t xml:space="preserve">รังสีอินฟราเรด  
</t>
  </si>
  <si>
    <t xml:space="preserve">เนบิวลาที่มีฝุ่นหนาแน่น ดาวเกิดใหม่
</t>
  </si>
  <si>
    <t>ระบบขนส่งอวกาศ = กระสวยอวกาศ + ถังเชื้อเพลิงภายนอก + จรวดเสริมแรง</t>
  </si>
  <si>
    <t xml:space="preserve"> ชีววิทยา ฟิสิกส์ แพทย์ วัสดุศาสตร์ และดาราศาสตร์</t>
  </si>
  <si>
    <t>อาศัยอยู่ในอวกาศเป็นระยะเวลานาน ๆ มีผลกระทบต่อร่างกายและจิตใจของมนุษย์อวกาศอย่างมาก</t>
  </si>
  <si>
    <t>1.ระบบ GPS ใช้ในชีวิตประจำวัน เช่น แผนที่นำทางบนมือถือ, การจัดส่งพัสดุ 
2. วัสดุฉนวนกันความร้อน เดิมใช้ป้องกันอุณหภูมิสูงมากในยานอวกาศ</t>
  </si>
  <si>
    <t>เพราะวัตถุแต่ละชนิดจะปล่อยคลื่นแม่เหล็กไฟฟ้าออกมาในช่วงความยาวคลื่นที่ต่างกัน</t>
  </si>
  <si>
    <t>ช่วงความยาวคลื่นที่สามารถรับสัญญาณ</t>
  </si>
  <si>
    <t xml:space="preserve"> การศึกษาผลกระทบของสภาวะไร้น้ำหนักต่อร่างกายมนุษย์, การศึกษาการเติบโตของพืชในอวกาศ, การทดลองด้านวัสดุศาสตร์, การวิจัยด้านฟิสิกส์ของไหล, การศึกษาด้านชีววิทยา และการทดสอบเทคโนโลยีใหม่ๆ สำหรับการสำรวจอวกาศในอนาคต</t>
  </si>
  <si>
    <t>ศุภณัฐ​ พันธุ​</t>
  </si>
  <si>
    <t>ส่งกล้องโทรทรรศน์ขึ้นไปโคจรรอบโลกเพื่อหลีกเลี่ยงบรรยากาศโลกที่รบกวนแสง ทำให้ได้ภาพชัดและศึกษารังสีที่พื้นโลกมองไม่เห็น</t>
  </si>
  <si>
    <t>เพราะวัตถุท้องฟ้าแต่ละชนิดปล่อยพลังงานในช่วงคลื่นต่างกัน การใช้ความยาวคลื่นหลายช่วงช่วยให้เห็นรายละเอียดครบถ้วน เช่น โครงสร้าง อุณหภูมิ และองค์ประกอบของวัตถุนั้น ๆ</t>
  </si>
  <si>
    <t>แสงที่ตามองเห็น​</t>
  </si>
  <si>
    <t>ดาวฤกษ์, ดาวเคราะห์, เนบิวล่า</t>
  </si>
  <si>
    <t>คลื่นวิทยุ​</t>
  </si>
  <si>
    <t>พัลซาร์, แหล่งกำเ​นิด​คลื่นวิทยุ</t>
  </si>
  <si>
    <t>รังรังสีอินฟราเรด​</t>
  </si>
  <si>
    <t>ดาวเคราะห์​ฝุ่นในอวกาศ</t>
  </si>
  <si>
    <t>รังสีอัตตราไว​โอเลต​</t>
  </si>
  <si>
    <t>ดางฤกษ์​ที่ร้อนมาก​</t>
  </si>
  <si>
    <t>รังสีเอกซ์​</t>
  </si>
  <si>
    <t>หลุ​มดำ</t>
  </si>
  <si>
    <t>ระบบขนส่งอวกาศประกอบด้วย 3 ส่วนคือ ยานขนส่ง ถังเชื้อเพลิงหลัก และจรวดเชื้อเพลิงแข็ง ซึ่งทำงานร่วมกันในการส่งยานขึ้นสู่อวกาศและกลับสู่โลกอย่างปลอดภัย</t>
  </si>
  <si>
    <t>การทดลองบนสถานีอวกาศศึกษาผลไร้น้ำหนัก วิจัยวัสดุ ทดสอบเทคโนโลยี และสังเกตโลกกับจักรวาล</t>
  </si>
  <si>
    <t>การอยู่ในอวกาศนานๆ ทำให้มนุษย์อวกาศสูญเสียมวลกระดูก กล้ามเนื้อ ระบบภูมิคุ้มกันอ่อนแอ และมีปัญหาสายตา รวมถึงความเครียดทางจิตใจด้วย</t>
  </si>
  <si>
    <t>เทคโนโลยีอวกาศถูกนำมาประยุกต์ใช้ในชีวิตประจำวัน เช่น
1. GPS ช่วยในการนำทางและระบุตำแหน่งบนโลก
2. เครื่องฟอกอากาศ ที่พัฒนาจากระบบกรองอากาศในยานอวกาศ เพื่อใช้ในอาคารและโรงพยาบาล</t>
  </si>
  <si>
    <t>เพราะชั้นบรรยากาศรบกวนการสังเกตวัตถุท้องฟ้า ทำให้เห็นไม่ชัด การส่งกล้องขึ้นอวกาศช่วยให้ได้ภาพและข้อมูลที่ชัดเจนขึ้น</t>
  </si>
  <si>
    <t>เพราะวัตถุท้องฟ้าแต่ละชนิดปล่อยคลื่นคนละแบบ ต้องใช้กล้องหลายช่วงคลื่นเพื่อดูรายละเอียดต่าง ๆ ให้ครบถ้วน</t>
  </si>
  <si>
    <t xml:space="preserve">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 
</t>
  </si>
  <si>
    <t>แสงที่ตามองเห็น และ คลื่นวิทยุ</t>
  </si>
  <si>
    <t>ดาวฤกษ์ เนบิวลา กาแล็กซี</t>
  </si>
  <si>
    <t>ผิวดาวเคราะห์ ดวงจันทร์</t>
  </si>
  <si>
    <t>แสงที่ตามองเห็น และ รังสีอัลตราไวโอเลต และอินฟราเรดบางส่วน</t>
  </si>
  <si>
    <t>เนบิวลา กาแล็กซี ดาวเกิดใหม่</t>
  </si>
  <si>
    <t>ฝุ่นในอวกาศ ดาวฤกษ์เกิดใหม่</t>
  </si>
  <si>
    <t xml:space="preserve">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 และภาวะซึมเศร้า. </t>
  </si>
  <si>
    <t xml:space="preserve">การสื่อสาร การนำทาง การติดตามสภาพอากาศ </t>
  </si>
  <si>
    <t>เพื่อหลีกเลี่ยงมลภาวะทางแสงจากเมืองต่างๆ ซึ่งทำให้การสังเกตการณ์วัตถุที่จางมากทำได้ยาก</t>
  </si>
  <si>
    <t>วัตถุทางดาราศาสตร์แต่ละชนิดจะแผ่รังสีแม่เหล็กไฟฟ้าออกมาในช่วงความยาวคลื่นที่แตกต่างกัน การใช้กล้องโทรทรรศน์ที่สามารถตรวจจับความยาวคลื่นได้หลากหลายช่วง จะช่วยให้นักดาราศาสตร์สามารถศึกษาคุณสมบัติและปรากฏการณ์ต่างๆ ของวัตถุเหล่านั้นได้อย่างครอบคลุม</t>
  </si>
  <si>
    <t>พัลซาร์ กาแล็กซี หลุมดำ</t>
  </si>
  <si>
    <t xml:space="preserve">ดาวเคราะห์, ดาวฤกษ์, กาแล็กซี
</t>
  </si>
  <si>
    <t>หลุมดำ, ซากซูเปอร์โนวา, กลุ่มกาแล็กซี</t>
  </si>
  <si>
    <t>แสงที่มองเห็นได้, รังสีอัลตราไวโอเลต, รังสีอินฟราเรดใกล้</t>
  </si>
  <si>
    <t xml:space="preserve">ดาวเคราะห์, ดาวฤกษ์, กาแล็กซี, เนบิวลา
</t>
  </si>
  <si>
    <t>ดาวเคราะห์นอกระบบ, ดาวฤกษ์เกิดใหม่, กาแล็กซีที่มีฝุ่นมาก</t>
  </si>
  <si>
    <t>จรวดเชื้อเพลิงแข็ง
ถังเชื้อเพลิงภายนอก
ยานขนส่งอวกาศ</t>
  </si>
  <si>
    <t>ชีววิทยา ฟิสิกส์ วัสดุศาสตร์ และการทดลองทางด้านมนุษย์อวกาศ</t>
  </si>
  <si>
    <t>การอาศัยอยู่ในอวกาศเป็นระยะเวลานานส่งผลกระทบต่อมนุษย์อวกาศในหลายด้าน</t>
  </si>
  <si>
    <t>การตรวจวัดและพยากรณ์อากาศ
การสื่อสารและโทรคมนาคม</t>
  </si>
  <si>
    <t>หลีกเลี่ยงผลกระทบจากชั้นบรรยากาศโลก  ชั้นบรรยากาศโลกดูดซับและหักเหคลื่นแม่เหล็กไฟฟ้า ทำให้ภาพที่ได้จากกล้องบนพื้นโลกไม่คมชัดและไม่สามารถตรวจจับคลื่นบางชนิดได้</t>
  </si>
  <si>
    <t>วัตถุท้องฟ้าแต่ละชนิดปล่อยพลังงานในช่วงคลื่นที่แตกต่างกัน เเละ การศึกษาที่ครอบคลุมและละเอียดมากขึ้น</t>
  </si>
  <si>
    <t>ดาวพัลซาร์</t>
  </si>
  <si>
    <t>แสงที่ตามองเห็น, รังสีอัลตราไวโอเลต, รังสีอินฟราเรด</t>
  </si>
  <si>
    <t>ยานขนส่งอวกาศ (Orbiter): ส่วนที่เป็นตัวยานหลัก บรรทุกนักบินและสัมภาระ
จรวดเชื้อเพลิงแข็ง (Solid Rocket Booster - SRB): จรวดขับดัน 2 ลำที่ให้แรงขับหลักในช่วงแรก
ถังเชื้อเพลิงภายนอก (External Tank - ET): ถังเชื้อเพลิงขนาดใหญ่สำหรับเครื่องยนต์หลักของยาน</t>
  </si>
  <si>
    <t>ชีววิทยาและสรีรวิทยา
ฟิสิกส์และวัสดุศาสตร์
เทคโนโลยี
การศึกษา
การสังเกตการณ์โลกและดาราศาสตร์</t>
  </si>
  <si>
    <t>กระดูกพรุน: มวลกระดูกลดลงอย่างรวดเร็ว
กล้ามเนื้ออ่อนแรง: กล้ามเนื้อฝ่อและอ่อนแรงลง
ปัญหาหัวใจและหลอดเลือด: หัวใจทำงานหนักน้อยลงและกล้ามเนื้อหัวใจอ่อนแรง
การมองเห็นลดลง: ของเหลวในร่างกายไหลไปที่ศีรษะมากขึ้น
ระบบภูมิคุ้มกันอ่อนแอ: ภูมิคุ้มกันทำงานได้ไม่เต็มที่
ปัญหาด้านจิตใจ: ความเครียดจากการถูกจำกัดพื้นที่และแยกตัวจากโลกภายนอก</t>
  </si>
  <si>
    <t xml:space="preserve">ระบบGPS
ระบบกรองน้ำ </t>
  </si>
  <si>
    <t>การส่งกล้องโทรทรรศน์ขึ้นสู่อวกาศช่วยให้
 เห็นวัตถุท้องฟ้าได้ชัดเจนขึ้น
 ศึกษาช่วงคลื่นที่มองไม่เห็นจากพื้นโลก
 หลีกเลี่ยงอุปสรรคจากชั้นบรรยากาศ
สังเกตจักรวาลได้ลึกและกว้างไกลขึ้น</t>
  </si>
  <si>
    <t>การใช้ช่วงคลื่นที่หลากหลายทำให้เราสามารถ "มองเห็น" และ "เข้าใจ" จักรวาลได้ลึกและกว้างขึ้น เพราะวัตถุท้องฟ้าไม่ได้แผ่พลังงานออกมาในช่วงคลื่นเดียว</t>
  </si>
  <si>
    <t>วัตถุที่ปล่อยคลื่นวิทยุ เช่น กาแล็กซี, พัลซาร์, ควอซาร์</t>
  </si>
  <si>
    <t>วัตถุที่ปล่อยแสงที่มองเห็นได้ เช่น ดาวเคราะห์, ดาวฤกษ์, กาแล็กซี</t>
  </si>
  <si>
    <t>วัตถุที่ปล่อยรังสีเอกซ์ เช่น หลุมดำ, ดาวนิวตรอน, ซากซูเปอร์โนวา</t>
  </si>
  <si>
    <t>วัตถุที่ปล่อยแสงที่มองเห็นได้, อัลตราไวโอเลต, อินฟราเรด เช่น กาแล็กซี, เนบิวลา, ดาวเคราะห์</t>
  </si>
  <si>
    <t>วัตถุที่ปล่อยรังสีอินฟราเรด เช่น ดาวเคราะห์นอกระบบสุริยะ, กาแล็กซีที่กำลังก่อตัวดาวฤกษ์, เมฆก๊าซและฝุ่นในอวกาศ</t>
  </si>
  <si>
    <t>ยานส่ง ยานอวกาศ ฐานปล่อย ระบบควบคุมภาคพื้น ระบบนำทางและสื่อสาร</t>
  </si>
  <si>
    <t>ชีววิทยา ฟิสิกส์ วัสดุศาสตร์ แพทย์ เทคโนโลยี และการสังเกตการณ์โลก</t>
  </si>
  <si>
    <t>ทางร่างกาย (กล้ามเนื้อ กระดูก หัวใจ สายตา) และ จิตใจ (ความเครียด นอนหลับยาก)</t>
  </si>
  <si>
    <t>Gpsนำทาง เทคโนโลยีการแพทย์</t>
  </si>
  <si>
    <t>พัสซาร์ ซากซุปเปอร์โนวา กาแล็กซี</t>
  </si>
  <si>
    <t>ดาวเคราะห์ ดาวฤกษ์ กาแล็กซีและเนบิวลา</t>
  </si>
  <si>
    <t>หลุมดำ ซุปเปอร์โนวา และแหล่งพลังงานรังสีเอกซ์ในกาแล็กซี</t>
  </si>
  <si>
    <t>รังสีอัลตร้าไวโอเลต แสงที่มองเห็น และรังสีอินฟาเรดใกล้</t>
  </si>
  <si>
    <t>ดาวเคราะห์ ดาวฤกษ์ กาแล็กซีและ เนบิวลา</t>
  </si>
  <si>
    <t>ดาวเคราะห์นอกระบบ เมฆแก๊สและฝุ่นที่ก่อตัวเป็ยดาวฤกษ์ กาแล็กซีที่อยู่ห่างไกล</t>
  </si>
  <si>
    <t>ยานขนส่งอวกาศ จรวจขับดัน และถังเชื้อเพลิงภายนอก</t>
  </si>
  <si>
    <t>ชีววิทยา, ฟิสิกส์, การสังเกตการณ์โลก, วิทยาศาสตร์ด้านวัสดุ, การศึกษาเกี่ยวกับผลกระทบของสภาพแวดล้อมในอวกาศต่อร่างกายมนุษย์ และเทคโนโลยีอวกาศ</t>
  </si>
  <si>
    <t>พัลซาร์, กาแล็กซี</t>
  </si>
  <si>
    <t>ดาวฤกษ์, ดาวเคราะห์</t>
  </si>
  <si>
    <t>หลุมดำ, ซูเปอร์โนวา</t>
  </si>
  <si>
    <t xml:space="preserve">รังสีอัลตราไวโอเลตและแสงที่ตามองเห็น </t>
  </si>
  <si>
    <t xml:space="preserve">เนบิวลา, ดาวฤกษ์กำเนิดใหม่ </t>
  </si>
  <si>
    <t>ดาวฤกษ์เกิดใหม่, ดาราจักรห่างไกล</t>
  </si>
  <si>
    <t>มีหลากหลายสาขา ครอบคลุมทั้งชีววิทยา, ฟิสิกส์, วิทยาศาสตร์โลก, การสังเกตการณ์โลก, และการพัฒนาเทคโนโลยีอวกาศ</t>
  </si>
  <si>
    <t>การส่งกล้องโทรทรรศน์ขึ้นสู่อวกาศ ช่วยให้นักดาราศาสตร์สามารถสังเกตและศึกษาจักรวาลได้อย่างมีประสิทธิภาพมากขึ้น ได้ข้อมูลที่ชัดเจน และสามารถเข้าถึงปรากฏการณ์ที่มองไม่เห็นจากพื้นโ</t>
  </si>
  <si>
    <t xml:space="preserve">กล้องโทรทรรศน์ต้องใช้ความยาวคลื่นหลายช่วงเพื่อให้เห็นวัตถุท้องฟ้าในมุมมองที่หลากหลาย เข้าใจคุณสมบัติของวัตถุได้ครบถ้วน และเข้าถึงพลังงานที่แผ่ออกมาในช่วงคลื่นที่ตามองไม่เห็น
</t>
  </si>
  <si>
    <t>ดาวฤกษ์ทั่วไป, เนบิวลา</t>
  </si>
  <si>
    <t xml:space="preserve">โทรทรรศน์แบบ สะท้อนแสง
</t>
  </si>
  <si>
    <t xml:space="preserve">พื้นผิวดาวเคราะห์, ดวงจันทร์ 
</t>
  </si>
  <si>
    <t xml:space="preserve">กล้องโทรทรรศน์อวกาศอินฟราเรด
</t>
  </si>
  <si>
    <t xml:space="preserve">เนบิวลาฝุ่น, ดาวฤกษ์ที่กำลังก่อตัว 
</t>
  </si>
  <si>
    <t xml:space="preserve">กล้องโทรทรรศน์อวกาศอัลตราไวโอเลต 
</t>
  </si>
  <si>
    <t xml:space="preserve">ดาวฤกษ์ร้อน, ดาราจักรที่อยู่ได้
</t>
  </si>
  <si>
    <t>กล้องโทรทรรศ</t>
  </si>
  <si>
    <t xml:space="preserve">หลุมดำ, ซูเปอร์โนวา, ดาวนิวตรอน 
</t>
  </si>
  <si>
    <t xml:space="preserve">จรวดขนส่ง (Launch Vehicle)
	•	ยานอวกาศ (Spacecraft)
	•	ระบบควบคุมการบินและภารกิจภาคพื้นดิน (Ground Control System)
	•	แพลตฟอร์มปล่อยจรวด (Launch Platform)
</t>
  </si>
  <si>
    <t>การศึกษาผลของ แรงโน้มถ่วงต่ำ (microgravity) ต่อร่างกายมนุษย์
	•	การทดลองด้าน พฤติกรรมของของเหลว, การเผาไหม้, พืช, จุลชีพ ในสภาพไร้น้ำหนัก
	•	การวิจัยทาง พันธุกรรมและการแพทย์ เพื่อพัฒนาการรักษาโรค
	•	การทดสอบ วัสดุและอุปกรณ์ ในสภาพแวดล้อมอวกาศ</t>
  </si>
  <si>
    <t>มวลกล้ามเนื้อและมวลกระดูกลดลง เพราะไม่มีแรงโน้มถ่วงมากระตุ้น
	•	ระบบไหลเวียนเลือดและของเหลวในร่างกายเปลี่ยนแปลง
	•	ส่งผลต่อ ระบบประสาทและการทรงตัว
	•	อาจเกิด ผลกระทบทางจิตใจ จากการแยกตัวและความเครียด</t>
  </si>
  <si>
    <t>1.	ระบบ GPS (Global Positioning System) – ใช้ในการนำทางและแผนที่ในโทรศัพท์มือถือหรือรถยนต์
	2.	วัสดุป้องกันความร้อน – พัฒนาจากเทคโนโลยียานอวกาศ เช่น ฉนวนกันความร้อนที่ใช้ในบ้านหรืออาคาร</t>
  </si>
  <si>
    <t>เพราะต้องการถ่ายโดยที่ไม่มีชั้นบรรยากาศของโลกมีบดบัง</t>
  </si>
  <si>
    <t>เพราะวัสถุนอกโลกมีระยะทางที่ไกลแตกต่างกัน</t>
  </si>
  <si>
    <t>0.1-4.3เมตร</t>
  </si>
  <si>
    <t>วัสถุที่แผ่คลื่นวิทยุ</t>
  </si>
  <si>
    <t>90.5-119.5นาโนเมตร</t>
  </si>
  <si>
    <t>0.1-12นาโนเมตร</t>
  </si>
  <si>
    <t>วัสถุท้องฟ้าที่ปล่อยรังสีเอ็ก</t>
  </si>
  <si>
    <t>วัสถุที่ไกลมากๆเช่นกาแล็คซี เนบิวล่า</t>
  </si>
  <si>
    <t>3000-180000นาโนเมตร</t>
  </si>
  <si>
    <t>วัสถุที่มีอุณภูมิต่ำ</t>
  </si>
  <si>
    <t>จุดเชื้อเพลิงแข็ง ถังเชื้อเพลิง จุดขนส่งอวกาศ</t>
  </si>
  <si>
    <t>ทั้งวิทยาศาสตร์วัสดุ ชีววิทยา การสำรวจระยะไกลของโลก ดาราศาสตร์</t>
  </si>
  <si>
    <t>ทำให้ไม่สามารถใช้ชีวิตบนโลกได้เหมือนเดิม</t>
  </si>
  <si>
    <t>ศึกษาดวงดาว สอนลูกกลาน</t>
  </si>
  <si>
    <t>ช่วยแก้ปัญหาเรื่องการบิดเบือนของภาพที่เกิดจากชั้นบรรยากาศโลก และยังช่วยให้สามารถสังเกตการณ์วัตถุในย่านความถี่ต่างๆ ที่ไม่สามารถสังเกตได้จากพื้นโลก</t>
  </si>
  <si>
    <t xml:space="preserve">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 
</t>
  </si>
  <si>
    <t>กล้องโทรทรรศน์</t>
  </si>
  <si>
    <t>ฟาสต์</t>
  </si>
  <si>
    <t>โทรทรรศ</t>
  </si>
  <si>
    <t>สะท้อนเเสง</t>
  </si>
  <si>
    <t>จันทร์ทรา</t>
  </si>
  <si>
    <t>อากาศ</t>
  </si>
  <si>
    <t>ฮับเบิล</t>
  </si>
  <si>
    <t xml:space="preserve">ยานขนส่งอวกาศ (Space Shuttle), จรวดขับดัน (Solid Rocket Boosters), และถังเชื้อเพลิงภายนอก (External Tank). 
</t>
  </si>
  <si>
    <t>ชีววิทยา, ฟิสิกส์, วิทยาศาสตร์โลก, และเทคโนโลยีอวกาศ</t>
  </si>
  <si>
    <t xml:space="preserve">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นักดาราศาสตร์สามารถเก็บข้อมูลได้ครอบคลุมและเข้าใจธรรมชาติของวัตถุเหล่านั้นได้ดียิ่งขึ้น 
เหตุผลที่ต้องใช้ความยาวคลื่นหลากหลาย:
</t>
  </si>
  <si>
    <t>ไมโครเวฟพื้นหลังอวกาศหลุมดำ ซุปเปอร์โนวา</t>
  </si>
  <si>
    <t>คลื่นแม่เหล็กไฟฟ้า</t>
  </si>
  <si>
    <t>ดวงจันทร์ ดาวเคราะห์ ดาวฤกษ์ เนบิวลา กาแล็กซี่</t>
  </si>
  <si>
    <t>คลื่นรังสีเอกซ์</t>
  </si>
  <si>
    <t>ดาวนิวตรอน หลุมดำ ใจกลางกาแล็กซี่</t>
  </si>
  <si>
    <t>ดาวฤกษ์เกิดใหม่กาเเล็กซี่ทางช้างเผือก</t>
  </si>
  <si>
    <t xml:space="preserve">ยานขนส่งอวกาศ (Space Shuttle), จรวดขับดัน (Solid Rocket Boosters), และถังเชื้อเพลิงภายนอก (External Tank). </t>
  </si>
  <si>
    <t>ชีววิทยา, ฟิสิกส์, การสังเกตการณ์โลก, และการพัฒนาเทคโนโลยี.</t>
  </si>
  <si>
    <t xml:space="preserve">เปลี่ยนแปลงในสภาพแวดล้อมที่ไร้แรงโน้มถ่วง ซึ่งส่งผลต่อระบบต่างๆ ในร่างกาย เช่น กระดูก กล้ามเนื้อ ระบบหัวใจและหลอดเลือด รวมถึงการเปลี่ยนแปลงทางจิตใจ 
ผลกระทบทางร่างกาย:
กระดูกและกล้ามเนื้อ:
ในสภาวะไร้แรงโน้มถ่วง กล้ามเนื้อและกระดูกจะอ่อนแรงลง เนื่องจากไม่ได้ใช้งานเพื่อต้านแรงโน้มถ่วงเหมือนบนโลก นักบินอวกาศอาจสูญเสียมวลกระดูกและกล้ามเนื้อได้ถึง 1-2% ต่อเดือนที่อยู่ในอวกาศ 
ระบบหัวใจและหลอดเลือด:
การเปลี่ยนแปลงของของเหลวในร่างกายและการปรับตัวของระบบไหลเวียนโลหิต อาจส่งผลต่อความดันโลหิต การเต้นของหัวใจ และการไหลเวียนของเลือด 
ระบบประสาทและสมอง:
สภาวะไร้แรงโน้มถ่วงอาจส่งผลต่อระบบประสาทส่วนกลางและการรับรู้ ทำให้เกิดอาการเวียนศีรษะ คลื่นไส้ หรือปัญหาในการทรงตัว 
การมองเห็น:
การไหลเวียนของของเหลวในร่างกายที่เปลี่ยนแปลงไป อาจส่งผลต่อการมองเห็นของนักบินอวกาศ 
ระบบภูมิคุ้มกัน:
การอยู่ในอวกาศอาจส่งผลต่อการทำงานของระบบภูมิคุ้มกัน 
ผลกระทบทางจิตใจ:
ความเครียด:
การอยู่ในสภาพแวดล้อมที่โดดเดี่ยวและจำกัด รวมถึงความเสี่ยงต่างๆ อาจนำไปสู่ความเครียด วิตกกังวล และภาวะซึมเศร้าได้ 
ปัญหาการนอนหลับ:
การเปลี่ยนแปลงของวงจรการนอนหลับและปัจจัยแวดล้อมอื่นๆ อาจทำให้เกิดปัญหาในการนอนหลับ 
การปรับตัว:
การปรับตัวให้เข้ากับสภาวะไร้แรงโน้มถ่วงและการปรับตัวเมื่อกลับสู่โลก อาจเป็นเรื่องยากและใช้เวลานาน 
การบรรเทาผลกระทบ:
การออกกำลังกาย:
นักบินอวกาศต้องออกกำลังกายอย่างสม่ำเสมอเพื่อรักษามวลกล้ามเนื้อและมวลกระดูก 
โภชนาการ:
การได้รับสารอาหารที่เพียงพอและเหมาะสมเป็นสิ่งสำคัญในการรักษาสุขภาพของนักบินอวกาศ 
การดูแลสุขภาพจิต:
การให้การสนับสนุนทางจิตใจและกิจกรรมที่ช่วยผ่อนคลายความเครียดเป็นสิ่งสำคัญ 
การวิจัยเพิ่มเติม:
นักวิทยาศาสตร์ยังคงทำการวิจัยเพื่อทำความเข้าใจผลกระทบของการอยู่ในอวกาศเป็นเวลานาน และหาวิธีที่จะช่วยให้นักบินอวกาศสามารถปฏิบัติภารกิจได้อย่างปลอดภัยและมีประสิทธิภาพ 
คำแนะนำ:
หากคุณสนใจที่จะเรียนรู้เพิ่มเติมเกี่ยวกับการใช้ชีวิตในอวกาศและการปรับตัวของร่างกายมนุษย์ สามารถศึกษาข้อมูลเพิ่มเติมได้จากแหล่งข้อมูลที่เชื่อถือได้ เช่น องค์การอวกาศต่างๆ หรือบทความวิจัยทางวิทยาศาสตร์ 
</t>
  </si>
  <si>
    <t>เนื่องจากวัตถุแต่ละชนิดจะมีการปล่อยคลื่นแม่เหล็กไฟฟ้าในช่วงความยาวคลื่นที่แตกต่างกันออกไป</t>
  </si>
  <si>
    <t>พัลชาร์, กาแล็กซีที่อยู่ห่างไกล, การสำรวจไฮโดรเจนที่เป็นกลาง</t>
  </si>
  <si>
    <t>หลุมดำ, ดาวนิวตรอน, ซากซูเปอร์โนวา, ก๊าซร้อนในกระจุกกาแล็กซี</t>
  </si>
  <si>
    <t>ดาวเคราะห์กำเนิดใหม่, กาแล็กซีที่เต็มไปด้วยฝุ่น, เมฆโมเลกุล</t>
  </si>
  <si>
    <t>ยานขนส่งอวกาศ (Space Shuttle), จรวดขับดัน (Solid Rocket
Boosters), และถังเชื้อเพลิงภายนอก</t>
  </si>
  <si>
    <t>การศึกษาผลกระทบของสภาวะไร้
น้ำหนักต่อร่างกายมนุษย์, การศึกษา
การเติบโตของพืชในอวกาศ, การทดลองด้านวัสดุศาสตร์, การวิจัยด้าน
ฟิสิกส์ของไหล, การศึกษาด้าน
ชีววิทยา และการทดสอบเทคโนโลยี
ใหม่ๆ สำหรับการสำรวจอวกาศใน
อนาคต</t>
  </si>
  <si>
    <t>การสูญเสียมวลกระดูกและกล้าม
เนื้อ, การเปลี่ยนแปลงของระบบหัวใจและหลอดเลือด, การเปลี่ยนแปลงของ
ระบบภูมิคุ้มกัน, ปัญหาการมองเห็น,และผลกระทบทางจิตวิทยา เช่น
ความเครียด, วิตกกังวล, และภาวะซึม
เศร้า</t>
  </si>
  <si>
    <t>การใช้ GPS เพื่อนำทางและค้นหา
ตำแหน่ง</t>
  </si>
  <si>
    <t>การส่งกล้องโทรทรรศน์ขึ้นไปโคจรนอกชั้นบรรยากาศจะช่วยให้สามารถสังเกตการณ์วัตถุท้องฟ้าได้โดยปราศจากอุปสรรคเหล่านี้ ทำให้ได้ภาพที่คมชัดและสามารถตรวจจับรังสีได้หลากหลายช่วงคลื่นมากขึ้น</t>
  </si>
  <si>
    <t>เหตุผลที่กล้องโทรทรรศน์ต้องใช้ความยาวคลื่นในช่วงต่าง ๆ ในการศึกษาวัตถุท้องฟ้าเป็นเพราะวัตถุทางดาราศาสตร์แต่ละชนิดจะเปล่งแสงออกมาในช่วงความยาวคลื่นที่แตกต่างกันไป</t>
  </si>
  <si>
    <t>พัลซาร์, กาแล็คซี่ที่อยู่ห่างไกล</t>
  </si>
  <si>
    <t>ดาวเคราะห์กำเนิดใหม่ กาแล็คซี่เต็มไปด้วยฝุ่น เมฆโมเลกุล</t>
  </si>
  <si>
    <t>ยานขนส่งอวกาศ</t>
  </si>
  <si>
    <t>การศึกษาผลกระทบของสภาวะไร้นํ้าหนักต่อร่างกายมนุษย์</t>
  </si>
  <si>
    <t>การสูญเสียมวลกระดูกและกล้ามเนื้อ</t>
  </si>
  <si>
    <t>การใช้ GPS เพื่อนําทางและค้นหาตำแหน่ง</t>
  </si>
  <si>
    <t>ดวงจันทร์ ดาวเคราะห์ ดาวฤกษ์ที่สว่าง</t>
  </si>
  <si>
    <t>ดวงจันทร์ ดาวเคราะห์ ดาวฤกษ์</t>
  </si>
  <si>
    <t>คลื่นรังสีเอ็ก</t>
  </si>
  <si>
    <t>ดาวนิวตรอน หลุมดำ ใจกลางกาแล็คซี่</t>
  </si>
  <si>
    <t>คลื่นอินฟาเรด</t>
  </si>
  <si>
    <t>กาเเล็คซี่ เนบิวลา</t>
  </si>
  <si>
    <t>ดาวฤกษ์เกิดใหม่ กาแล็คซี่ ทางช้างเผือก</t>
  </si>
  <si>
    <t>ชีววิทยา, ฟิสิกส์, วิทยาศาสตร์โลก, ดาราศาสตร์, และเทคโนโลยี</t>
  </si>
  <si>
    <t xml:space="preserve">เพราะบรรยากาศของโลกดูดกลืนหรือรบกวนคลื่นแสงบางช่วงจากวัตถุท้องฟ้า เช่น รังสีอัลตราไวโอเลต </t>
  </si>
  <si>
    <t>เพราะวัตถุท้องฟ้าแต่ละชนิดแผ่พลังงานออกมาในช่วงคลื่นแม่เหล็กไฟฟ้าที่แตกต่างกัน</t>
  </si>
  <si>
    <t>ดาวเคราะห์   ดาวฤกษ์  กาแล็กซี่</t>
  </si>
  <si>
    <t xml:space="preserve"> การใช้ GPS เพื่อนำทางและค้นหาตำแหน่ง </t>
  </si>
  <si>
    <t xml:space="preserve">กล้องโทรทรรศน์ขึ้นไปโคจรรอบโลก (เช่น กล้องโทรทรรศน์อวกาศฮับเบิล) มีวัตถุประสงค์หลักเพื่อให้สามารถศึกษาวัตถุท้องฟ้าได้ ชัดเจนและแม่นยำมากขึ้น </t>
  </si>
  <si>
    <t xml:space="preserve">(เช่น แสงที่ตามองเห็น อินฟราเรด รังสีเอกซ์ ฯลฯ) เพราะว่า วัตถุท้องฟ้าต่างชนิดกันปล่อยพลังงานออกมาในรูปของคลื่นแม่เหล็กไฟฟ้าคนละช่วงความยาวคลื่น </t>
  </si>
  <si>
    <t xml:space="preserve">กาแล็กซี, พัลซาร์
</t>
  </si>
  <si>
    <t xml:space="preserve">รังสีอัลตราไวโอเลต และ แสงที่ตามองเห็น
</t>
  </si>
  <si>
    <t xml:space="preserve">เนบิวลา, ดาราจักร
</t>
  </si>
  <si>
    <t xml:space="preserve">อินฟราเรด
</t>
  </si>
  <si>
    <t xml:space="preserve">ดาวเกิดใหม่, ฝุ่นคอสมิก
</t>
  </si>
  <si>
    <t xml:space="preserve">        1.	ยานส่ง
	2.	ยานอวกาศ (หรือดาวเทียม)
	3.	ยานลูกเรือ (ถ้ามีมนุษย์)
	4.	ระบบควบคุมและนำทาง
	5.	ระบบสนับสนุนภาคพื้นดิน
	6.	ระบบกลับสู่โลก </t>
  </si>
  <si>
    <t xml:space="preserve">	•	ชีววิทยาและสุขภาพมนุษย์
	•	เคมี ฟิสิกส์ ของไหล และไฟ
	•	ดาราศาสตร์และฟิสิกส์อนุภาค
	•	เกษตรในอวกาศ
	•	เทคโนโลยีอวกาศ</t>
  </si>
  <si>
    <t>กระดูกพรุน / กล้ามเนื้ออ่อนแรง
ระบบไหลเวียนโลหิตเปลี่ยน</t>
  </si>
  <si>
    <t>ระบบ GPS ใช้นำทาง
เมมโมรีโฟม ใช้ในที่นอนและเบาะนั่ง</t>
  </si>
  <si>
    <t xml:space="preserve">เพราะวัตถุแต่ละชนิดจะปล่อยคลื่นแม่เหล็กไฟฟ้าออกมาในช่วงความยาวคลื่นที่ต่างกัน </t>
  </si>
  <si>
    <t>ประมาณ 400–700 nm</t>
  </si>
  <si>
    <t>วัตถุอากาศที่อยู่ในห้วงอวกาศลึกและมีคลื่นวิทยุที่ปล่อยออกมา เช่น พัลซาร์</t>
  </si>
  <si>
    <t>0.7–1000 ไมโครเมตร</t>
  </si>
  <si>
    <t>ต่ำกว่า 0.01 นาโนเมตร</t>
  </si>
  <si>
    <t>กาแล็คซี่ เนบิวลา</t>
  </si>
  <si>
    <t>3–180 ไมโครเมตร อินฟราเรด</t>
  </si>
  <si>
    <t>ดาวเคราะห์นอกระบบ เนบิวลา</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</si>
  <si>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t>
  </si>
  <si>
    <t>การสื่อสาร การนำทาง การติดตามสภาพอากาศ
1.ระบบ GPS:
เทคโนโลยี GPS ที่เราใช้ในสมาร์ทโฟนหรือรถยนต์นั้น พัฒนามาจากระบบนำทางด้วยดาวเทียมที่ใช้ในการติดตามยานอวกาศและการนำทางในอวกาศ
2.การพยากรณ์อากาศ:
ดาวเทียมอุตุนิยมวิทยาส่งข้อมูลและภาพถ่ายทางอากาศเพื่อช่วยในการพยากรณ์อากาศและเตือนภัยพิบัติทางธรรมชาติ เช่น พายุต่างๆ</t>
  </si>
  <si>
    <t>ไมโครเวฟพื้นหลัง อวกาศ หลุมดำ ซุปเปอร์โนวา</t>
  </si>
  <si>
    <t>ดวงจันทร์ ดาวเคราะห์ ดาวฤกษ์ เนบิวลา กาแล็คซี่</t>
  </si>
  <si>
    <t>เนบิวลา กาแล็คซี่</t>
  </si>
  <si>
    <t>ดาวฤกษ์เกิดใหม่ กาแล็คซี่ทางช้างเผือก</t>
  </si>
  <si>
    <t>การสูญเสียมวลกระดูกและกล้ามเนื้อ, การเปลี่ยนแปลงของระบบหัวใจและหลอดเลือด, การเปลี่ยนแปลงของระบบภูมิคุ้มกัน,</t>
  </si>
  <si>
    <t xml:space="preserve">การสื่อสาร การนำทาง การติดตามสภาพอากาศ 1.ระบบ GPS:
เทคโนโลยี GPS ที่เราใช้ในสมาร์ทโฟนหรือรถยนต์นั้น พัฒนามาจากระบบนำทางด้วยดาวเทียมที่ใช้ในการติดตามยานอวกาศและการนำทางในอวกาศ. 
2. การพยากรณ์อากาศ:
ดาวเทียมอุตุนิยมวิทยาส่งข้อมูลและภาพถ่ายทางอากาศเพื่อช่วยในการพยากรณ์อากาศและเตือนภัยพิบัติทางธรรมชาติ เช่น พายุต่างๆ. </t>
  </si>
  <si>
    <t>ลดผลกระทบจากแสงรบกวนและความพร่ามัวของภาพ: ชั้นบรรยากาศทำให้ภาพที่ได้จากกล้องบนพื้นโลกไม่ชัดเจนเท่ากับกล้องที่อยู่นอกโลก</t>
  </si>
  <si>
    <t>วัตถุท้องฟ้าต่างชนิดกันแผ่พลังงานในช่วงคลื่นต่างกัน เช่น:
	•	ดาวฤกษ์มักแผ่รังสีในช่วงแสงที่ตามองเห็น
	•	กาแลกซีบางแห่งปล่อยรังสีอินฟราเรด
	•	หลุมดำหรือซูเปอร์โนวาอาจปล่อยรังสีเอกซ์หรือแกมมา</t>
  </si>
  <si>
    <t>พัลซาร์/กาแล็กซี</t>
  </si>
  <si>
    <t>ดาวฤกษ์/ดาวเคราะห์</t>
  </si>
  <si>
    <t>แสงที่ตามองเห็นและอัลตราไวโอเลต</t>
  </si>
  <si>
    <t>เนบิวลา/กาเเล็กซี</t>
  </si>
  <si>
    <t>รังสีอันฟราเรด</t>
  </si>
  <si>
    <t>กลุ่มก๊าซเย็น/ดาวฤกษ์เกิดใหม่</t>
  </si>
  <si>
    <t xml:space="preserve">	1.	กระสวยอวกาศ หรือ ยานอวกาศ – สำหรับบรรทุกมนุษย์อวกาศหรืออุปกรณ์ต่าง ๆ
	2.	จรวดขับดัน (Rocket booster) – สำหรับส่งยานออกจากแรงโน้มถ่วงของโลก
	3.	ถังเชื้อเพลิง – สำหรับเก็บเชื้อเพลิงที่ใช้ในการเผาไหม้ตอนปล่อยยานขึ้นสู่อวกาศ</t>
  </si>
  <si>
    <t xml:space="preserve">	•	การทดลองเกี่ยวกับ ผลของแรงโน้มถ่วงต่ำ (Microgravity) ต่อพืช สัตว์ และร่างกายมนุษย์
	•	การทดลองด้าน เคมีและฟิสิกส์ เช่น การตกผลึกของโปรตีน หรือพฤติกรรมของของไหลในสภาวะไร้น้ำหนัก
	•	การศึกษาการเจริญเติบโตของ เซลล์และแบคทีเรีย
	•	การทดลองเกี่ยวกับ วัสดุศาสตร์ และอุปกรณ์อิเล็กทรอนิกส์ในอวกาศ</t>
  </si>
  <si>
    <t xml:space="preserve">	•	มวลกล้ามเนื้อและกระดูกลดลง เพราะไม่มีแรงโน้มถ่วงมากระตุ้นการใช้งาน
	•	ระบบไหลเวียนโลหิตเปลี่ยนแปลง ทำให้เลือดไหลขึ้นส่วนบนของร่างกายมากกว่าปกติ
	•	สายตาพล่ามัว จากการเปลี่ยนแปลงของความดันในกะโหลกศีรษะ
	•	ระบบภูมิคุ้มกันอ่อนแอลง
	•	มีผลต่อ สุขภาพจิต จากความโดดเดี่ยวและการอยู่ในพื้นที่จำกัดนาน ๆ
</t>
  </si>
  <si>
    <t>1.	GPS (Global Positioning System) – ใช้ในการนำทางผ่านโทรศัพท์มือถือและรถยนต์
	2.	วัสดุฉนวนกันความร้อน – ที่ใช้ในยานอวกาศ ถูกพัฒนามาใช้ในชุดนักดับเพลิง เสื้อกีฬา หรือวัสดุกันความร้อนทั่วไป</t>
  </si>
  <si>
    <t>วัตถุแต่ละชนิดจะปล่อยคลื่นแม่เหล็กไฟฟ้าออกมาในช่วงความยาวคลื่นที่ต่างกัน</t>
  </si>
  <si>
    <t>ดวงจันทร์ ดาวเคราะห์ ดาวฤกษ์ เนบิวล่า กาแล็คซี่</t>
  </si>
  <si>
    <t>เนบิวล่า กาแล็คซี่</t>
  </si>
  <si>
    <t>ถังเชื้อเพลิงภายนอก
ยานขนส่งอวกาศ
จรวดเชื้อเพลิงแข็ง</t>
  </si>
  <si>
    <t>ศึกษารูปร่างของโมเลกุลโปรตีนในร่างกายมนุษย์ พัฒนายาชนิดใหม่ๆ</t>
  </si>
  <si>
    <t>ผลกระทบต่อระบบกระดูกและกล้ามเนื้อ
ระบบประสาท
หัวใจและหลอดเลือด
รังสีในอวกาศ</t>
  </si>
  <si>
    <t>เทคโนโลยีฟิลเตอร์กรองน้ำ
GPS</t>
  </si>
  <si>
    <t>นายเจริญสุข ประสงค์ทัน</t>
  </si>
  <si>
    <t>การส่งกล้องโทรทรรศน์ขึ้นไปโคจรรอบโลกในการศึกษาวัตถุท้องฟ้าเป็นเรื่องที่จำเป็นเพราะสองเหตุผลหลัก:
1. *หลีกเลี่ยงผลกระทบจากชั้นบรรยากาศ*: ชั้นบรรยากาศโลกดูดกลืนแสงบางช่วงความยาวคลื่น เช่น รังสีเอกซ์, รังสีอัลตราไวโอเลต, รังสีอินฟราเรด และรบกวนแสง ทำให้ภาพไม่คมชัด การส่งกล้องโทรทรรศน์ขึ้นไปในอวกาศช่วยแก้ปัญหานี้ได้ ทำให้เราสามารถสังเกตวัตถุท้องฟ้าได้ชัดเจนขึ้น
2. *ลดแสงรบกวน*: ในอวกาศไม่มีแสงรบกวนจากพื้นโลก ทำให้สามารถสังเกตวัตถุท้องฟ้าที่จางมาก ๆ ได้ดีขึ้น นี่ช่วยให้เราได้เห็นรายละเอียดต่าง ๆ ของวัตถุท้องฟ้า และเข้าใจถึงส่วนประกอบในระบบสุริยะ การกำเนิดของดาวฤกษ์ โครงสร้างและการเปลี่ยนแปลงของกาแล็กซี ¹ ²
ดังนั้น การส่งกล้องโทรทรรศน์ขึ้นไปโคจรรอบโลกจึงช่วยให้เราสามารถศึกษาวัตถุท้องฟ้าได้อย่างแม่นยำและครอบคลุมมากขึ้น ¹</t>
  </si>
  <si>
    <t>กล้องโทรทรรศน์ที่ใช้ศึกษาวัตถุท้องฟ้าต้องใช้ความยาวคลื่นในช่วงต่าง ๆ เพราะวัตถุท้องฟ้าปล่อยพลังงานออกมาในรูปแบบของคลื่นแม่เหล็กไฟฟ้าในช่วงความยาวคลื่นที่หลากหลาย เช่น แสงที่มองเห็นได้ รังสีเอกซ์ รังสีอัลตราไวโอเลต และคลื่นวิทยุ การใช้กล้องโทรทรรศน์ที่สามารถตรวจจับความยาวคลื่นในช่วงต่าง ๆ ช่วยให้เราเข้าใจวัตถุท้องฟ้าได้ดีขึ้น เช่น:
- *คลื่นวิทยุ*: ใช้ศึกษาวัตถุที่เย็น เช่น เมฆก๊าซและฝุ่นในอวกาศ
- *แสงอินฟราเรด*: ใช้ศึกษาวัตถุที่เย็นหรือมีฝุ่นบดบัง เช่น ดาวฤกษ์เกิดใหม่
- *แสงที่มองเห็นได้*: ใช้ศึกษาวัตถุที่สว่าง เช่น ดาวฤกษ์และกาแล็กซี
- *รังสีอัลตราไวโอเลต*: ใช้ศึกษาวัตถุที่ร้อนจัด เช่น ดาวฤกษ์อายุน้อย
- *รังสีเอกซ์*: ใช้ศึกษาวัตถุที่มีพลังงานสูง เช่น หลุมดำและดาวนิวตรอน
การใช้กล้องโทรทรรศน์ที่หลากหลายช่วยให้เราเข้าใจวัตถุท้องฟ้าได้ครอบคลุมมากขึ้น และสามารถศึกษาปรากฏการณ์ต่าง ๆ ในอวกาศได้อย่างละเอียด [1]</t>
  </si>
  <si>
    <t>คลื่นวิทยุคลื่นไมโครเวฟ</t>
  </si>
  <si>
    <t>ไมโครเวฟพื้นหลังอวกาศหลุมดำ supernova</t>
  </si>
  <si>
    <t>ดวงจันทร์ดาวเคราะห์ดาวฤกษ์เนบิวลากาแล็กซี่</t>
  </si>
  <si>
    <t>ดาวนิวตรอนหลุมดำใจกลางกาแล็กซี่</t>
  </si>
  <si>
    <t>เนบิวลากาแล็กซี่</t>
  </si>
  <si>
    <t>ดาวฤกษ์เกิดใหม่ galaxy ทางช้างเผือก</t>
  </si>
  <si>
    <t>จรวดเชื้อเพลิงแข็งถังเชื้อเพลิงภายนอกยานขนส่งอวกาศ</t>
  </si>
  <si>
    <t>ศึกษารูปร่างของโมเลกุลโปรตีนในร่างกายมนุษย์พัฒนาาชนิดใหม่ๆ</t>
  </si>
  <si>
    <t>การอาศัยอยู่ในอวกาศเป็นระยะเวลานาน ๆ มีผลกระทบต่อมนุษย์อวกาศหลายด้าน เช่น:
1. *ผลกระทบต่อระบบกล้ามเนื้อและกระดูก*: การอยู่ในอวกาศเป็นเวลานานทำให้กล้ามเนื้อและกระดูกเสื่อมสภาพ เนื่องจากไม่มีแรงโน้มถ่วงที่เพียงพอต่อการกระตุ้นการทำงานของกล้ามเนื้อและกระดูก
2. *ผลกระทบต่อระบบหัวใจและหลอดเลือด*: การอยู่ในอวกาศทำให้หัวใจไม่ต้องทำงานหนักเหมือนบนโลก เนื่องจากไม่มีแรงโน้มถ่วงที่ทำให้เลือดไหลลงสู่เท้า ทำให้หัวใจและหลอดเลือดเสื่อมสภาพ
3. *ผลกระทบต่อการนอนหลับ*: การอยู่ในอวกาศทำให้การนอนหลับไม่ปกติ เนื่องจากไม่มีการเปลี่ยนแปลงของแสงและอุณหภูมิเหมือนบนโลก
4. *ผลกระทบต่อระบบภูมิคุ้มกัน*: การอยู่ในอวกาศทำให้ระบบภูมิคุ้มกันของร่างกายอ่อนแอลง ทำให้เสี่ยงต่อการติดเชื้อ
5. *ผลกระทบต่อจิตใจ*: การอยู่ในอวกาศเป็นเวลานานทำให้เกิดความเครียดและความเหนื่อยล้าทางจิตใจ เนื่องจากการแยกตัวจากครอบครัวและเพื่อนฝูง และการอยู่ในสภาพแวดล้อมที่ไม่คุ้นเคย
6. *ผลกระทบต่อการมองเห็น*: การอยู่ในอวกาศทำให้เกิดการเปลี่ยนแปลงในรูปร่างของลูกตาและทำให้การมองเห็นไม่ปกติ
การทำความเข้าใจผลกระทบเหล่านี้เป็นเรื่องสำคัญในการเตรียมการสำหรับการเดินทางในอวกาศระยะยาว และเพื่อปกป้องสุขภาพของมนุษย์อวกาศ [1]</t>
  </si>
  <si>
    <t>เทคโนโลยีอวกาศสามารถนำมาประยุกต์ใช้ในชีวิตประจำวันได้หลายวิธี ต่อไปนี้คือ 2 ตัวอย่าง:
1. *การนำทางด้วยดาวเทียม (GPS)*: เทคโนโลยีการนำทางด้วยดาวเทียมที่ใช้ในอวกาศสามารถนำมาใช้ในชีวิตประจำวัน เช่น การใช้ GPS ในรถยนต์หรือสมาร์ทโฟนเพื่อการนำทาง การติดตามตำแหน่ง และการค้นหาเส้นทางที่สั้นที่สุด
2. *การปรับปรุงการพยากรณ์อากาศ*: ข้อมูลจากดาวเทียมอุตุนิยมวิทยาที่ใช้ในอวกาศสามารถนำมาใช้ในการพยากรณ์อากาศที่แม่นยำขึ้น ช่วยให้เราสามารถเตรียมตัวสำหรับสภาพอากาศที่เปลี่ยนแปลง และลดความเสี่ยงจากภัยธรรมชาติ เช่น พายุหรือฝนตกหนัก
เทคโนโลยีอวกาศเหล่านี้มีผลกระทบอย่างมากต่อชีวิตประจำวันของเรา และช่วยให้เราสามารถใช้ชีวิตได้อย่างสะดวกสบายและปลอดภัยมากขึ้น [1]</t>
  </si>
  <si>
    <t>หลีกเลี่ยงการรบกวนจากชั้นบรรยากาศโลก</t>
  </si>
  <si>
    <t>วัตถุท้องฟ้าแต่ละชนิดแผ่พลังงานในช่วงคลื่นต่างกัน</t>
  </si>
  <si>
    <t>กาแล็กซี่ เนบิวลา พัลซาร์</t>
  </si>
  <si>
    <t>ดวงดาว ดวงยันทร์ ดาวเคาร์</t>
  </si>
  <si>
    <t>อินฟราเลด</t>
  </si>
  <si>
    <t>จรวดเซื้อเพลิงแข็ง</t>
  </si>
  <si>
    <t>ศึกษารูปร่างของโมเลกุน</t>
  </si>
  <si>
    <t>น้ำหนักลดลงและสูงขึ้น</t>
  </si>
  <si>
    <t>gps ยางที่ไม่แบน</t>
  </si>
  <si>
    <t>เพื่อสำรวจสิ่งที่อยู่นอกโลก</t>
  </si>
  <si>
    <t>เพื่อได้ผลสำรวจในเเบบต่างๆ ที่ต่างกันทั้งสี ระยะทาง</t>
  </si>
  <si>
    <t>คลื่นเเม่เหล็กไฟฟ้า</t>
  </si>
  <si>
    <t>ดวงจันทร์ ดาวเคราะห์ ดาวฤกษ์ เนบิวล่า กาเเล็กซี่</t>
  </si>
  <si>
    <t>คลื่นรังสีเอ็กซ์</t>
  </si>
  <si>
    <t>ดาวนิวตรอน หลุมดำใจกลางกาเเล็กซี</t>
  </si>
  <si>
    <t>เนบิวล่า กาเเล็กซี</t>
  </si>
  <si>
    <t>ดาวฤกษ์เกิดใหม่ กาเเล็กซีทางช้างเผือก</t>
  </si>
  <si>
    <t>จรวดเชื้อเพลิงเเข็ง ถังเชื้อเพลิงภายนอก ยานขนส่งอวกาศ</t>
  </si>
  <si>
    <t>น้ำหนักลดลง เเละ สูงขึ้น</t>
  </si>
  <si>
    <t xml:space="preserve">GPS กับ Wifi internet </t>
  </si>
  <si>
    <t>พัลซาร์,กาแล็กซี</t>
  </si>
  <si>
    <t>ดาวฤกษ์ , ดาวเคราะห์ กล้องโทรทรรศน์อวกาศจันทรา</t>
  </si>
  <si>
    <t>หลุมดำ , ซูเปอร์โนวา</t>
  </si>
  <si>
    <t>รังสีอัลตราไวโอเลตและแสงที่ตามองเห็น</t>
  </si>
  <si>
    <t>เนบิวลา , ดาวฤกษ์เกิดใหม่ กล้องโทรทรรศน์อวกาศสปิตเซอร์</t>
  </si>
  <si>
    <t>ดาวฤกษ์เกิดใหม่ ดาราจักรห่างไกล</t>
  </si>
  <si>
    <t>การสังเกตการณ์โลกและชั้นบรรยากาศ การวิจัยเกี่ยวกับวัสดุในอากาศ การศึกษาผลกระทบสภาวะไร้แรงโน้มถ่วงของมนุษย์</t>
  </si>
  <si>
    <t>การสูญเสียมวลกระดูก และกล้ามเนื้อ การเปลี่ยนแปลงระบบหัวใจและหลอดเลือด การเปลี่ยนแปลงระบบภูมิคุ้มกัน</t>
  </si>
  <si>
    <t>ระบบ GPS การพยากรณ์อากาศ</t>
  </si>
  <si>
    <t>สำรวจ ดาวเคราะห์ ดาวฤกษ์ เเละสิ่งอื่นนอกโลก</t>
  </si>
  <si>
    <t>เพื่อได้ผลในแบบต่างๆ</t>
  </si>
  <si>
    <t>ไมโคเวฟพื้นหลังอวกาศหลุมดำ</t>
  </si>
  <si>
    <t>ดวงจันทร์ดาวเคราะห์</t>
  </si>
  <si>
    <t>คลื่นอิฟราเรด</t>
  </si>
  <si>
    <t>จรวดเชื้อเพลิงแข็ง</t>
  </si>
  <si>
    <t>ศึกษารูปร่างของโมเลกุลนำหนักลดลงและสูงขึ้น</t>
  </si>
  <si>
    <t>น้ำหนักลดลง</t>
  </si>
  <si>
    <t>GPSกับWiflinternet</t>
  </si>
  <si>
    <t>ต้องส่งกล้องโทรทรรศน์ขึ้นไปโคจรรอบโลกเพื่อหลีกเลี่ยงการรบกวนจากบรรยากาศ ทำให้ได้ภาพชัดเจนขึ้น ศึกษารังสีที่ผ่านบรรยากาศไม่ได้ และสามารถสังเกตวัตถุท้องฟ้าได้ตลอดเวลา</t>
  </si>
  <si>
    <t>เพราะวัตถุท้องฟ้าแต่ละชนิดปล่อยรังสีต่างชนิดกัน เช่น แสงที่ตามองเห็น รังสีอินฟราเรด หรือรังสีเอกซ์ การใช้ความยาวคลื่นหลายช่วงทำให้เข้าใจลักษณะและพฤติกรรมของวัตถุท้องฟ้าได้ครบถ้วนยิ่งขึ้น</t>
  </si>
  <si>
    <t xml:space="preserve">พัลซาร์
</t>
  </si>
  <si>
    <t xml:space="preserve">ดาวเคราะห์ ดาวฤกษ์
</t>
  </si>
  <si>
    <t xml:space="preserve">รังสีอัลตราไวโอเลต + แสงที่ตามองเห็น
</t>
  </si>
  <si>
    <t xml:space="preserve"> ดาวฤกษ์เกิดใหม่
</t>
  </si>
  <si>
    <t>ระบบขนส่งอวกาศประกอบด้วย 1) ตัวยานขนส่ง, 2) ส่วนบรรทุก (สัมภาระ), และ 3) ระบบสนับสนุนภาคพื้นดิน</t>
  </si>
  <si>
    <t>การทดลองบน ISS ครอบคลุมด้านชีววิทยา การแพทย์ วัสดุศาสตร์ ฟิสิกส์ พฤติกรรมสิ่งมีชีวิต และการสำรวจจักรวาล โดยใช้ประโยชน์จากสภาพไร้น้ำหนักในอวกาศ</t>
  </si>
  <si>
    <t>อยู่ในอวกาศนานทำให้กระดูกบาง กล้ามเนื้อลีบ สายตาเปลี่ยน ภูมิคุ้มกันลด เครียด และเสี่ยงมะเร็งจากรังสีอวกาศ</t>
  </si>
  <si>
    <t xml:space="preserve">	1.	GPS จากเทคโนโลยีดาวเทียม → ใช้นำทาง
	2.	วัสดุกันความร้อนจากชุดอวกาศ → ใช้ในชีวิตประจำวัน เช่น ถุงเก็บความร้อนอาหาร</t>
  </si>
  <si>
    <t xml:space="preserve">ดาวฤกษ์ ดาวเคราะห์ เนบิวลา
</t>
  </si>
  <si>
    <t xml:space="preserve">รังสีอัลตราไวโอเลต – อินฟราเรด – แสงที่ตามองเห็น
</t>
  </si>
  <si>
    <t xml:space="preserve">ดาวฤกษ์ เนบิวลา กาแล็กซี (ที่อยู่ไกล)
</t>
  </si>
  <si>
    <t xml:space="preserve">ดาวฤกษ์เกิดใหม่, ระบบสุริยะเกิดใหม่
</t>
  </si>
  <si>
    <t>จรวดขับดัน, ถังเชื้อเพลิงภายนอก, และยานขนส่งอวกาศ</t>
  </si>
  <si>
    <t xml:space="preserve">ครอบคลุมทั้งด้านชีววิทยา, ฟิสิกส์, วิทยาศาสตร์โลก, และการสังเกตการณ์โลก, รวมถึงการทดสอบเทคโนโลยีใหม่ๆ. </t>
  </si>
  <si>
    <t>1.ระบบนำทาง GPS ที่ช่วยในการเดินทางและการขนส่ง
2.ดาวเทียมสื่อสาร ที่ช่วยให้การสื่อสารทั่วโลกเป็นไปได้อย่างรวดเร็วและมีประสิทธิภาพ</t>
  </si>
  <si>
    <t>กาเเล็กซี เนบิวลา</t>
  </si>
  <si>
    <t>ดวงดาว ดวงจันทร์</t>
  </si>
  <si>
    <t>จรวดเชื้อเพลิงแข็ง, ถังเชื้อเพลิงภายนอก, และยานขนส่งอวกาศ</t>
  </si>
  <si>
    <t>ครอบคลุมทั้งด้านชีววิทยา, ฟิสิกส์, วิทยาศาสตร์โลก, และการสังเกตการณ์โลก, รวมถึงการทดสอบเทคโนโลยีใหม่ๆ</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</si>
  <si>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</si>
  <si>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ระบบนำทาง GPS ที่ช่วยในการเดินทางและการขนส่ง, และ ดาวเทียมสื่อสาร ที่ช่วยให้การสื่อสารทั่วโลกเป็นไปได้อย่างรวดเร็วและมีประสิทธิภาพ</t>
  </si>
  <si>
    <t>นายนพรัตน์ ช่อทิพฤกษ์</t>
  </si>
  <si>
    <t>ต้องส่งกล้องโทรทรรศน์ขึ้นไปโคจรรอบโลก เพราะบรรยากาศของโลกจะดูดกลืนหรือเบี่ยงเบนแสงจากวัตถุท้องฟ้า ทำให้การสังเกตในบางช่วงความยาวคลื่นไม่ชัดเจนหรือเป็นไปไม่ได้ กล้องโทรทรรศน์อวกาศจึงช่วยให้สังเกตได้ชัดเจนและแม่นยำกว่า</t>
  </si>
  <si>
    <t>กล้องโทรทรรศน์ต้องใช้ความยาวคลื่นในช่วงต่าง ๆ เพราะวัตถุท้องฟ้ามีการแผ่รังสีและลักษณะที่แตกต่างกันในแต่ละช่วงคลื่น เช่น รังสีแม่เหล็กไฟฟ้าบางชนิดเผยข้อมูลเฉพาะด้านที่ตาเรามองไม่เห็น การใช้คลื่นหลากหลายช่วยให้นักดาราศาสตร์เข้าใจวัตถุได้ครบถ้วนและละเอียดมากขึ้น</t>
  </si>
  <si>
    <t xml:space="preserve"> พัลซาร์, เมฆก๊าซไฮโดรเจน
</t>
  </si>
  <si>
    <t xml:space="preserve">แสงขาว (แสงที่ตามองเห็น)
</t>
  </si>
  <si>
    <t xml:space="preserve">ดาวเคราะห์, ดวงจันทร์, กาแล็กซี
</t>
  </si>
  <si>
    <t xml:space="preserve">ดาวเกิดใหม่, ฝุ่นระหว่างดวงดาว
</t>
  </si>
  <si>
    <t xml:space="preserve">รังสีแกมมา
</t>
  </si>
  <si>
    <t xml:space="preserve">ซูเปอร์โนวา, ควาซาร์
</t>
  </si>
  <si>
    <t xml:space="preserve">ระบบดาวเคราะห์นอกระบบ, กาแล็กซีที่กำลังก่อตัว
</t>
  </si>
  <si>
    <t xml:space="preserve">1.	ยานขนส่งอวกาศ (Spacecraft) – ส่วนที่ใช้บรรทุกนักบินอวกาศ, อุปกรณ์, หรือสัมภาระ เช่น แคปซูล, กระสวยอวกาศ
	2.	จรวดขับดัน (Launch Vehicle) – ใช้ส่งยานขึ้นสู่วงโคจร เช่น จรวดเชื้อเพลิงแข็งและเชื้อเพลิงเหลว
	3.	ระบบขับเคลื่อนในอวกาศ (Space Propulsion System) – ใช้ปรับทิศทางและความเร็วเมื่ออยู่ในอวกาศ
	4.	ระบบลงจอดและกลับสู่โลก (Landing/Recovery System) – เช่น ร่มชูชีพ, แผ่นกันความร้อน
	5.	ระบบสนับสนุนภาคพื้นดิน (Ground Support Equipment) – อุปกรณ์ที่ใช้ในขั้นตอนการปล่อย, ควบคุม และรับยานกลับ
</t>
  </si>
  <si>
    <t xml:space="preserve">	1.	ฟิสิกส์จุลภาค (Microgravity Physics) – ศึกษาการไหลของของเหลว, การเกิดผลึก, การลอยตัว
	2.	ชีววิทยา (Biology) – การเจริญเติบโตของพืชและสัตว์ในสภาวะไร้น้ำหนัก
	3.	การแพทย์อวกาศ (Space Medicine) – ผลกระทบต่อกล้ามเนื้อ, กระดูก, ระบบเลือดของมนุษย์
	4.	วัสดุศาสตร์ (Materials Science) – ทดสอบสมบัติของวัสดุในอวกาศ
	5.	วิทยาศาสตร์โลกและดาราศาสตร์ – ถ่ายภาพและเก็บข้อมูลของโลก, ดวงอาทิตย์, ดวงดาว
</t>
  </si>
  <si>
    <t xml:space="preserve">	1.	กล้ามเนื้อและกระดูกเสื่อม (Muscle and Bone Loss) – เพราะไม่ได้ใช้งานมากเหมือนบนโลก
	2.	การเปลี่ยนแปลงของระบบไหลเวียนเลือด – เลือดและของเหลวเคลื่อนขึ้นส่วนบนของร่างกาย ทำให้หน้าบวม ตาโปน
	3.	ปัญหาสายตา – ความดันในลูกตาเพิ่มขึ้น
	4.	ภูมิคุ้มกันอ่อนลง – เสี่ยงต่อการติดเชื้อมากขึ้น
	5.	ผลกระทบต่อจิตใจ – ความเครียด, ความเหงา, การนอนไม่เป็นเวลา
	6.	รังสีอวกาศ – เพิ่มความเสี่ยงต่อมะเร็งและความเสียหายต่อเซลล์
</t>
  </si>
  <si>
    <t xml:space="preserve">1.	ระบบ GPS (Global Positioning System)
	•	ใช้บอกตำแหน่งและเส้นทางการเดินทางในโทรศัพท์มือถือ, รถยนต์, เรือ, เครื่องบิน
	•	ช่วยในการนำทาง ส่งของ หรือค้นหาตำแหน่งคนและสิ่งของ
	2.	การพยากรณ์อากาศจากดาวเทียม
	•	ใช้ข้อมูลจากดาวเทียมตรวจจับเมฆ, พายุ, ปริมาณฝน
	•	ช่วยให้เรารู้สภาพอากาศล่วงหน้า วางแผนการเดินทาง และเตือนภัยธรรมชาติได้ทันเวลา
</t>
  </si>
  <si>
    <t>นาย ชินภพ หยิมการุณ</t>
  </si>
  <si>
    <t>การส่งกล้องโทรทรรศน์ขึ้นสู่อวกาศช่วยให้ได้ภาพที่คมชัด เห็นคลื่นแม่เหล็กไฟฟ้าหลายช่วงที่พื้นโลกไม่สามารถตรวจจับได้ และสามารถศึกษาวัตถุท้องฟ้าได้อย่างต่อเนื่องและแม่นยำมากขึ้น</t>
  </si>
  <si>
    <t>เพราะมช้ในในสถานการณ์ต่างๆที่เจาะจงได้ ซึ่งในบางช่วงคลื่นไม่สามารถถ่ายภาพบางอย่างได้</t>
  </si>
  <si>
    <t>หลุมดำ , ซุปเปอร์โนวา</t>
  </si>
  <si>
    <t>แสงที่ตามองเห็นและอัลตราไวโอเล็ต</t>
  </si>
  <si>
    <t>เนบิวลา, ดาราจักร</t>
  </si>
  <si>
    <t>รังสีอินฟราเรดสปีดเซอร์</t>
  </si>
  <si>
    <t>ดาวฤกษ์เกิดใหม่ ฝุ่นในอวกาศ</t>
  </si>
  <si>
    <t>1.ยานขนส่งอวกาศ 
2.จรวดนำส่ง
3.ระบบสนับสนุนภาคพื้น
4.ระบบนำทางแบะควบคุมการบิน
5.ระบบป้องกันและปลดทิ้ง
6.ระบบลงจอด</t>
  </si>
  <si>
    <t>ศึกษาสิ่งต่างๆที่ไม่สามารถทำบนโลกที่มีแรงโน้มถ่วงได้</t>
  </si>
  <si>
    <t>ไม่คุ้นชินกับแรงโน้มถ่วงเวลากลับมายังโลก</t>
  </si>
  <si>
    <t>ดาวเทียม นำทางgps
ดาวเทียมการสื่อสาร</t>
  </si>
  <si>
    <t>กล้องโทรทรรศน์ที่อยู่ในอวกาศช่วยให้นักดาราศาสตร์สามารถศึกษาวัตถุท้องฟ้าได้อย่างแม่นยำ ครอบคลุม และมีรายละเอียดสูงมากกว่ากล้องบนพื้นโลก</t>
  </si>
  <si>
    <t>เพราะวัตถุท้องฟ้าแต่ละชนิดแผ่รังสีในช่วงคลื่นต่างกัน และการใช้หลายช่วงคลื่นช่วยให้เข้าใจข้อมูลได้ครบถ้วนมากขึ้น</t>
  </si>
  <si>
    <t xml:space="preserve"> แสงที่ตามองเห็น
</t>
  </si>
  <si>
    <t xml:space="preserve">ดาวฤกษ์
</t>
  </si>
  <si>
    <t xml:space="preserve">หลุมดำ
</t>
  </si>
  <si>
    <t xml:space="preserve">แสงที่ตามองเห็น / UV / IR
</t>
  </si>
  <si>
    <t xml:space="preserve">เมฆฝุ่นในเอกภพ
</t>
  </si>
  <si>
    <t>1. ยานขนส่งอวกาศ
2. ถังเชื้อเพลิงภายนอก
3. จรวดเชื้อเพลิงแข็ง</t>
  </si>
  <si>
    <t>ด้านชีววิทยา, ฟิสิกส์, วิทยาศาสตร์โลก, และการสังเกตการณ์โลก, รวมถึงการทดสอบเทคโนโลยีใหม่ๆ</t>
  </si>
  <si>
    <t>ธิรดา  ศรีทอง</t>
  </si>
  <si>
    <t>เพราะความยาวคลื่นในช่วงต่างๆที่แตกต่างกันก็จะสามารถเห็นในสิ่งที่ต่างกัน</t>
  </si>
  <si>
    <t>รังสีอัลตาไวโอเลต</t>
  </si>
  <si>
    <t>รังสีเอ็กส์</t>
  </si>
  <si>
    <t>ดาวเคราะห์เกิดใหม่</t>
  </si>
  <si>
    <t>ระบบขนส่งอวกาศโดยทั่วไปประกอบด้วย 3 ส่วนหลัก ได้แก่ จรวดขับดัน, ถังเชื้อเพลิงภายนอก, และยานขนส่งอวกาศ</t>
  </si>
  <si>
    <t>การทดลองบนสถานีอวกาศนานาชาติมีหลากหลายด้าน เช่น การวิจัยเกี่ยวกับชีวิตมนุษย์, การศึกษาธรณีฟิสิกส์, การตรวจจับทรัพยากรโลก, เทคโนโลยีชีวภาพอวกาศ, การวิจัยทางเทคนิค, และการศึกษาเรื่องรังสีคอสมิก</t>
  </si>
  <si>
    <t>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 และภาวะซึมเศร้า</t>
  </si>
  <si>
    <t>ดาวเทียม Gps ใช้เพื่อดูสถาที่ต่างๆและเส้นทางที่จะไป
โซลาเซลล์ ใช้เพื่อสำรองพลังงานไฟฟ้าในหลอดไฟทำให้ไม่ต้องใช้แบต</t>
  </si>
  <si>
    <t>วัตถุท้องฟ้าแต่ละชนิดเปล่งพลังงานออกมาในช่วงคลื่นที่แตกต่างกัน</t>
  </si>
  <si>
    <t xml:space="preserve">1. จรวดเชื้อเพลิงแข็ง
2. ถังเชื้อเพลิงภายนอก
3. ยานขนส่งอวกาศ </t>
  </si>
  <si>
    <t>การวิจัยเกี่ยวกับชีวิตมนุษย์, การศึกษาธรณีฟิสิกส์, การตรวจจับทรัพยากรโลก, เทคโนโลยีชีวภาพอวกาศ, การวิจัยทางเทคนิค, และการศึกษาเรื่องรังสีคอสมิก</t>
  </si>
  <si>
    <t>-เพราะ ชั้นบรรยากาศโลกบังหรือดูดกลืนคลื่นบางช่วง เช่น รังสีเอกซ์ อินฟราเรด และอัลตราไวโอเลต
-ส่งกล้องขึ้นไปช่วยให้เก็บข้อมูลคลื่นเหล่านี้ได้ชัดเจนกว่า</t>
  </si>
  <si>
    <t xml:space="preserve">-วัตถุในอวกาศปล่อยหรือสะท้อนแสงใน ช่วงคลื่นที่แตกต่างกัน
-การใช้คลื่นหลายช่วงช่วยให้เห็นรายละเอียดและข้อมูลที่ครบถ้วนของวัตถุ
</t>
  </si>
  <si>
    <t>พัลซาร์ กาแล็กซี และควาซาร์</t>
  </si>
  <si>
    <t>ช่วงความยาวคลื่นที่มองเห็นได้</t>
  </si>
  <si>
    <t>โทรทรรศน์แบบสะท้อนแสง</t>
  </si>
  <si>
    <t>รังสีอัลตราไวโอเลต, แสงที่มองเห็นได้, รังสีอินฟราเรดใกล้</t>
  </si>
  <si>
    <t>บริเวณที่ดาวฤกษ์กำลังก่อตัว, ดาวเคราะห์นอกระบบสุริยะ, กาแล็กซีที่อยู่ไกลออกไป</t>
  </si>
  <si>
    <t xml:space="preserve">จรวดขนส่ง
ยานอวกาศ
สถานีอวกาศ
ระบบสนับสนุนชีวิต
ระบบควบคุมและนำทาง
ระบบสื่อสาร
</t>
  </si>
  <si>
    <t xml:space="preserve">การทดลองด้านชีววิทยา
การทดลองด้านฟิสิกส์
การทดลองด้านเคมี
การทดลองด้านดาราศาสตร์
การทดลองด้านเทคโนโลยี
การทดลองด้านสุขภาพมนุษย์
</t>
  </si>
  <si>
    <t>-กล้ามเนื้อลีบ กระดูกบาง
-ระบบไหลเวียนเลือดเปลี่ยนแปลง
-ปัญหาสายตา
-ภูมิคุ้มกันลดลง
-ผลกระทบทางจิตใจ เช่น เครียด เหงา</t>
  </si>
  <si>
    <t>-GPS สำหรับนำทาง
-เทคโนโลยีฉนวนกันความร้อนในอาคารและเครื่องใช้ไฟฟ้า</t>
  </si>
  <si>
    <t>เพราะว่าวัตถุแต่ละชนิดและแต่ละปรากฏการณ์ทางดาราศาสตร์จะปลดปล่อยและดูดกลืนแสงในช่วงความยาวคลื่นที่แตกต่างกัน</t>
  </si>
  <si>
    <t>พัลซาร์ กาแล็กซี่ ควอซาร์</t>
  </si>
  <si>
    <t>การก่อตัวของดาวฤกษ์และดาวเคราะห์, กาแล็กซีที่อยู่ไกลออกไป</t>
  </si>
  <si>
    <t>1. กระสวยอวกาศ เป็นยานหลักที่บรรทุกนักบินอวกาศและอุปกรณ์วิทยาศาสตร์ มีปีกสำหรับร่อนลงจอดบนรันเวย์ ทำหน้าที่เดินทางเข้าสู่วงโคจรและกลับสู่โลก
2. จรวดเชื้อเพลิงแข็ง มี 2 ลำ ติดอยู่ด้านข้างของถังเชื้อเพลิงหลัก ช่วยสร้างแรงขับดันมหาศาลในช่วงแรกของการปล่อยจรวด
3. 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t>
  </si>
  <si>
    <t>มีการทดลองหลากหลายทั้งด้านชีววิทยา, ฟิสิกส์, วิทยาศาสตร์โลก, 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
ด้านฟิสิกส์ การศึกษาปรากฏการณ์ทางฟิสิกส์ในสภาวะไร้แรงโน้มถ่วง</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</si>
  <si>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</si>
  <si>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ระบบคอมพิวเตอร์และไมโครชิป นำมาประยุกต์ใช้คือ โทรศัพท์มือถือคอมพิวเตอร์พกพา อุปกรณ์อิเล็กทรอนิกส์
ระบบ GPS นำมาประยุกต์ใช้คือ การนำทางรถยนต์ ติดตามตำแหน่งโทรศัพท์ โลจิสติกส์</t>
  </si>
  <si>
    <t>เพื่อทำการสังเกตการณ์ดาวเคราะห์อันห่างไกล ดาราจักร และวัตถุท้องฟ้าต่าง ๆ ที่ช่วยให้มนุษย์ทำความเข้าใจกับจักรวาลได้ดีขึ้น</t>
  </si>
  <si>
    <t>ระบบขนส่งอวกาศประกอบด้วยส่วนหลัก 3 ส่วนคือ จรวดขับดัน (launch vehicle), ยานขนส่งอวกาศ (spacecraft), และระบบสนับสนุนภาคพื้นดิน (ground support system)</t>
  </si>
  <si>
    <t>1. การศึกษาผลกระทบของสภาพแวดล้อมอวกาศต่อสิ่งมีชีวิต: การทดลองเกี่ยวกับผลกระทบของแรงโน้มถ่วงต่ำต่อสิ่งมีชีวิต เช่น พืช สัตว์ และจุลินทรีย์
2. การวิจัยเกี่ยวกับฟิสิกส์และเคมีในอวกาศ: การทดลองเกี่ยวกับพฤติกรรมของของเหลวและก๊าซในสภาพแวดล้อมอวกาศ
3. การศึกษาการเปลี่ยนแปลงของสภาพแวดล้อมอวกาศ: การทดลองเกี่ยวกับการเปลี่ยนแปลงของสภาพแวดล้อมอวกาศ เช่น พายุสุริยะ และผลกระทบต่อโลก
4. การวิจัยเกี่ยวกับเทคโนโลยีอวกาศ: การทดลองเกี่ยวกับเทคโนโลยีใหม่ๆ ที่ใช้ในอวกาศ เช่น ระบบขับเคลื่อนและระบบสื่อสาร
5. การศึกษาผลกระทบของอวกาศต่อสุขภาพของมนุษย์: การทดลองเกี่ยวกับผลกระทบของสภาพแวดล้อมอวกาศต่อสุขภาพของมนุษย์ เช่น ผลกระทบต่อกระดูกและกล้ามเนื้อ</t>
  </si>
  <si>
    <t>การสูญเสียมวลกระดูกและกล้ามเนื้อ การเปลี่ยนแปลงของของเหลวในร่างกาย การมองเห็นที่ผิดปกติ การเปลี่ยนแปลงทางจิตใจ และความเสี่ยงจากรังสี</t>
  </si>
  <si>
    <t>กล้องโทรศัพท์มือถือ และ ระบบ GPS. กล้องในโทรศัพท์มือถือได้รับการพัฒนาต่อยอดมาจากเทคโนโลยีกล้องถ่ายภาพความละเอียดสูงที่ใช้ในการสำรวจอวกาศและดาวเทียม. ส่วนระบบ GPS ที่ใช้ในการระบุตำแหน่งและนำทาง ได้รับการพัฒนาจากเทคโนโลยีดาวเทียมนำร่องของโครงการอวกาศ</t>
  </si>
  <si>
    <t xml:space="preserve"> * เพื่อหลีกเลี่ยงการบิดเบือนของบรรยากาศโลก ซึ่งจะทำให้ภาพที่ได้มีความคมชัดและละเอียดกว่าการใช้กล้องบนพื้นโลก
 * สามารถสังเกตการณ์ได้ตลอด 24 ชั่วโมง โดยไม่มีผลกระทบจากสภาพอากาศและเวลากลางวัน-กลางคืน</t>
  </si>
  <si>
    <t xml:space="preserve"> * เพื่อศึกษาวัตถุและปรากฏการณ์ทางดาราศาสตร์ที่แตกต่างกัน เนื่องจากวัตถุแต่ละชนิดจะปล่อยแสงในช่วงความยาวคลื่นที่ต่างกัน
 * การใช้หลายความยาวคลื่นจะช่วยให้นักดาราศาสตร์สามารถสร้างภาพที่สมบูรณ์ของวัตถุนั้น ๆ ได้ เช่น ภาพถ่ายอินฟราเรดสามารถมองทะลุฝุ่นในอวกาศเพื่อดูดาวฤกษ์ที่กำลังก่อตัวได้ ในขณะที่ภาพถ่ายรังสีเอ็กซ์จะแสดงถึงปรากฏการณ์ที่รุนแรง เช่น หลุมดำและดาวนิวตรอน</t>
  </si>
  <si>
    <t>ดาวฤกษ์ เนบิวลา กาแล็คซี่</t>
  </si>
  <si>
    <t>รังสีอัลตราไวโอเลต-อินฟราเรด-แสงที่ตาเห็น</t>
  </si>
  <si>
    <t>ดาวฤกษ์ เนบิวลา กาแล็กซี ที่อยู่ไกล</t>
  </si>
  <si>
    <t>ดาวฤกษ์เกิดใหม่ ระบบสุริยะเกิดใหม่</t>
  </si>
  <si>
    <t>* จรวดส่ง
 * ยานอวกาศ
 * กระสวยอวกาศ (ถ้ามี)
 * โมดูลที่บรรทุกสัมภาระ/นักบินอวกาศ</t>
  </si>
  <si>
    <t>* การศึกษาผลกระทบของสภาวะไร้น้ำหนักต่อสิ่งมีชีวิต (เช่น มนุษย์ พืช สัตว์)
 * การทดลองวัสดุศาสตร์ เช่น การหลอมโลหะในสภาวะไร้น้ำหนัก
 * การทดลองด้านฟิสิกส์และเคมี
 * การเพาะปลูกพืชในอวกาศ
 * การทดลองทางชีววิทยาและชีวเคมี</t>
  </si>
  <si>
    <t>* ผลต่อกระดูกและกล้ามเนื้อ: กล้ามเนื้อจะลีบลงและมวลกระดูกลดลงเนื่องจากไม่มีแรงโน้มถ่วง
 * ผลต่อหัวใจและหลอดเลือด: หัวใจทำงานหนักขึ้นและระบบไหลเวียนโลหิตมีการปรับตัว
 * ผลต่อระบบประสาท: อาการวิงเวียนศีรษะและสูญเสียการทรงตัว
 * ผลต่อสายตา: การมองเห็นอาจเปลี่ยนแปลงไป
 * ผลทางจิตใจ: ความเครียด ความเหงา และการปรับตัว</t>
  </si>
  <si>
    <t xml:space="preserve"> * ระบบนำทางด้วยดาวเทียม (GPS): ใช้ในการนำทางในรถยนต์ โทรศัพท์มือถือ และการติดตามตำแหน่ง
 * เครื่องกรองน้ำ: พัฒนาขึ้นเพื่อนำน้ำมาหมุนเวียนใช้ใหม่บนยานอวกาศ แต่ปัจจุบันนำมาใช้ในชีวิตประจำวันเพื่อผลิตน้ำดื่มที่สะอาด
 * กล้องในโทรศัพท์มือถือ: เทคโนโลยีเซ็นเซอร์ภาพ (CMOS) ที่ใช้ในกล้องดิจิทัลและโทรศัพท์มือถือหลายรุ่น มีที่มาจากเทคโนโลยีที่พัฒนาขึ้นสำหรับกล้องอวกาศ
 * โฟมความจำรูป (Memory Foam): เดิมพัฒนาขึ้นสำหรับเบาะที่นั่งในยานอวกาศเพื่อลดแรงกระแทก ปัจจุบันใช้ในที่นอนและหมอนเพื่อรองรับสรีระ</t>
  </si>
  <si>
    <t>นายมงคลชัย สุริโย</t>
  </si>
  <si>
    <t>เพื่อหลีกเลี่ยงผลกระทบจากชั้นบรรยากาศของโลก</t>
  </si>
  <si>
    <t>400-700nm</t>
  </si>
  <si>
    <t>ดาวเคราะห์ในระบบสุริยะ ดวงจันทร์</t>
  </si>
  <si>
    <t>700นาโนเมตร-1มิลลิเมตร</t>
  </si>
  <si>
    <t>ดาวฤกษ์เกิดใหม่ วัตถุเย็นในอากาศ</t>
  </si>
  <si>
    <t>10-400nm</t>
  </si>
  <si>
    <t>ดาวฤกษ์ร้อน ดวงอาทิตย์</t>
  </si>
  <si>
    <t>1มิลลิเมตร-100เมตร</t>
  </si>
  <si>
    <t>พัลซา กาแล็กซีที่อยู่ห่างไกล</t>
  </si>
  <si>
    <t>ครอบคลุมทั้งด้านชีววิทยา, ฟิสิกส์, วิทยาศาสตร์โลก, และการสังเกตการณ์โลก</t>
  </si>
  <si>
    <t>การสูญเสียมวลกระดูกและกล้ามเนื้อ รวมถึงการเปลี่ยนแปลงของของเหลวในร่างกายและการทำงานของระบบต่างๆ</t>
  </si>
  <si>
    <t>เพื่อรับคลื่นในช่วงต่างได้ดีขึ้นกว่าบนโลก</t>
  </si>
  <si>
    <t>เพื่อศึกษาวัตถุที่มีคุณสมบัติเเตกต่างกัน</t>
  </si>
  <si>
    <t>ดาวฤกษ์ ดาวเคราะห์ เนบิวล่า</t>
  </si>
  <si>
    <t xml:space="preserve">เเสงที่ตามองเห็น UV Infrared </t>
  </si>
  <si>
    <t>กาเเล็กซี กระจุกดาว</t>
  </si>
  <si>
    <t>ดาวฤกษ์เกิดใหม่ ฝุ่นอวกาศ</t>
  </si>
  <si>
    <t xml:space="preserve">1.จรวดขนส่ง (Launch Vehicle)
ทำหน้าที่ส่งยานหรือดาวเทียมออกจากพื้นโลกสู่ห้วงอวกาศ
2. ยานอวกาศ (Spacecraft)
ส่วนที่บรรทุกอุปกรณ์ นักบิน หรือดาวเทียม ไปยังเป้าหมาย เช่น ดาวเคราะห์ วงโคจร
3.  สถานีควบคุมภาคพื้นดิน (Ground Control Station)
ควบคุม ติดตาม และสื่อสารกับยานอวกาศจากบนโลก
</t>
  </si>
  <si>
    <t xml:space="preserve">1. ศึกษาผลไร้น้ำหนักต่อร่างกายมนุษย์
2.  ปลูกพืชและเลี้ยงสิ่งมีชีวิตในอวกาศ
3.  ทดลองเคมี ฟิสิกส์ ของไหล ไฟไหม้
4.  ทดสอบวัสดุในสภาพอวกาศ
5. สำรวจโลก เช่น สภาพอากาศและมลพิษ
6. ศึกษาอวกาศ เช่น รังสีคอสมิก ปฏิสสาร
</t>
  </si>
  <si>
    <t>เสียมวลกระดูกเเละกล้ามเนื้อ เเละลืมเเรงโน้มถ่วง</t>
  </si>
  <si>
    <t>GPS นำทาง, ดาวเทียวส่งข้อมูลข้ามโลก</t>
  </si>
  <si>
    <t>เพราะการตั้งกล้องโทรทรรศน์ไว้บนโลกจะถ่ายภาพเป็นสีขาว</t>
  </si>
  <si>
    <t>เพราะเเต่ละความยาวคลื่นมีอำนาจทะลุทะลวงต่างกัน</t>
  </si>
  <si>
    <t>กาเเล็กซีที่อยู่ห่างไกล</t>
  </si>
  <si>
    <t>เเสงที่มองเห็น</t>
  </si>
  <si>
    <t>หลุมดำ ดาวนิวตรอน ซากซูเปอร์โนวา กาเเล็กซีที่กำลังรวมตัว</t>
  </si>
  <si>
    <t>เเสงที่มองเห็นได้ อัลตราไวโอเลต อินฟราเรด</t>
  </si>
  <si>
    <t>ดาวเคราะห์นอกระบบ ดาวฤกษ์ที่กำลังก่อตัว กาเเล็กซีที่มีฝุ่นมาก เมฆโมเลกุลในอวกาศ</t>
  </si>
  <si>
    <t>ยานอวกาศ จรวดนำส่ง อุปกรณ์ภาคพื้นดิน</t>
  </si>
  <si>
    <t>ฟิสิกส์ภาวะไร้น้ำหนัก
ดาราศาสตร์สังเกตุปรากฏการทางดาราศาสตร์
เทคโนโลยีอวกาศทดลองเทคโนโลยีใหม่ๆ</t>
  </si>
  <si>
    <t>ระบบกระดูกเเละกล้ามเนื้อ กระดูกบางลงกล้ามเนื้อสูญเสียมวลกล้ามเนื้อ
ภูมิคุ้มกันอ่อนเเอลง อาจมีปัญหาเกี่ยวกับการทรงตัว การมองเห็น หัวใจทำงานหนักขึ้นเพื่อสูบฉีดเลือด</t>
  </si>
  <si>
    <t>การใช้เเผนที่รอบโลก
การติดต่อสื่อสารกับมนุษย์คนอื่นทั่วโลก</t>
  </si>
  <si>
    <t>เพื่อหลีกเลี่ยงการเบี่ยงเบนของบรรยากาศโลก</t>
  </si>
  <si>
    <t>เพื่อศึกษาและเข้าใจคุณสมบัติที่แตกต่างของ วัตถุท้องฟ้าในแต่ละช่วงคลื่น</t>
  </si>
  <si>
    <t>หลุมดำ, พัลซาร์, ควอ ซาร์, เมฆโมเลกุล</t>
  </si>
  <si>
    <t>แสงที่ตามองเห็น (ช่วง 400-700 nm)</t>
  </si>
  <si>
    <t>ซากซุปเปอร์โนวา, หลุม ดำ, ควอซาร์, กระจุก กาแล็กซี</t>
  </si>
  <si>
    <t>รังสีอัลตราไวโอเลต, แสงที่ตามองเห็น, รังสี อินฟราเรด</t>
  </si>
  <si>
    <t>ดาวเคราะห์, กาแล็กซี, เนบิวลา, การขยายตัว ของเอกภพ</t>
  </si>
  <si>
    <t>รังสีอินฟราเรด (ช่วง 3-160 nm)</t>
  </si>
  <si>
    <t>บริเวณที่เกิดดาวฤกษ์, จานก่อกำเนิดดาว เคราะห์, ดาวเคราะห์ นอกระบบ, แกน กาแล็กซีที่มีฝุ่น</t>
  </si>
  <si>
    <t>1. ยานขนส่งอวกาศ (Orbiter)
2. ถังเชื้อเพลิงภายนอก (External Tank: ET)
3. จรวดขับดันเชื้อเพลิงแข็ง (Solid Rocket Boosters: SRBs)</t>
  </si>
  <si>
    <t>การวิจัยด้านชีววิทยาและสุขภาพของมนุษย์
การทดลองทางด้านฟิสิกส์
การศึกษาโลกและอวกาศ
การพัฒนาและทดสอบเทคโนโลยี
การทดลองด้านการศึกษา</t>
  </si>
  <si>
    <t>ระบบโครงกระดูกและกล้ามเนื้อ
ระบบหัวใจและหลอดเลือด
สายตา
ระบบภูมิคุ้มกัน
ระบบประสาทและสมอง
สุขภาพจิต</t>
  </si>
  <si>
    <t>ระบบGPS สำหรับนำทาง
เทคโนโลยีฉนวนกันความร้อนในอาคารและเครื่องใช้ไฟฟ้า</t>
  </si>
  <si>
    <t>เพื่อหลีกเลี่ยงผลกระทบจากชั้นบรรยากาศของโลก ที่อาจบดบังหรือบิดเบือนแสงและคลื่นแม่เหล็กไฟฟ้า</t>
  </si>
  <si>
    <t>ดาวฤกษ์หรือวัตถุท้องฟ้าที่สว่าง</t>
  </si>
  <si>
    <t>ดาวฤกษ์เกิดใหม่หรือฝุ่นในอวกาศ</t>
  </si>
  <si>
    <t>หลุดดำหรือซูเปอร์โนวา</t>
  </si>
  <si>
    <t>คลื่นรังสีแกมมา</t>
  </si>
  <si>
    <t>การระเบิดของแกมมาเรย์หรือหลุดดำที่เกิดใหม่</t>
  </si>
  <si>
    <t>จรวดส่ง,ยานอวกาศ,สถานีควบคุมภาคพื้นดิน</t>
  </si>
  <si>
    <t>ลืมแรงโน้มถ่วง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</si>
  <si>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GPS ดาวเทียมขนส่งข้อมูล</t>
  </si>
  <si>
    <t>หลุมดำ ดาวนิวตรอน ซากซูเปอร์โนวา</t>
  </si>
  <si>
    <t>กล้องโทรทรรศน์อวกาศฮับเบิ้ล</t>
  </si>
  <si>
    <t>เพราะ ชั้นบรรยากาศของโลกดูดกลืนหรือบิดเบือนคลื่นแม่เหล็กไฟฟ้าหลายช่วงคลื่น เช่น รังสีเอกซ์ รังสีอัลตราไวโอเลต และบางส่วนของอินฟราเรด ทำให้กล้องโทรทรรศน์บนพื้นโลกไม่สามารถรับสัญญาณเหล่านี้ได้ชัดเจน การส่งกล้องโทรทรรศน์ขึ้นสู่อวกาศจึงช่วยให้สามารถรับสัญญาณจากวัตถุท้องฟ้าได้ ชัดเจนและครบทุกช่วงคลื่น โดยไม่มีการรบกวนจากบรรยากาศโลก</t>
  </si>
  <si>
    <t>เพราะ วัตถุท้องฟ้าแต่ละประเภทแผ่รังสีหรือพลังงานออกมาในช่วงความยาวคลื่นที่แตกต่างกัน เช่น
	•	ดาวฤกษ์อายุน้อยมักแผ่พลังงานในช่วงอินฟราเรด
	•	วัตถุที่ร้อนมาก เช่น ดาวนิวตรอนหรือซูเปอร์โนวา แผ่รังสีเอกซ์
	•	พัลซาร์แผ่คลื่นวิทยุ
การใช้กล้องโทรทรรศน์ในช่วงคลื่นต่าง ๆ จึงช่วยให้เรา เข้าใจโครงสร้าง อุณหภูมิ องค์ประกอบ และวิวัฒนาการของวัตถุท้องฟ้าได้ครบถ้วนมากขึ้น</t>
  </si>
  <si>
    <t>0.1- 4.3 เมตร</t>
  </si>
  <si>
    <t>พัลซาร์, ซูเปอร์โนวา, ดาวเคราะห์นอกระบบสุริยะ</t>
  </si>
  <si>
    <t xml:space="preserve">400 – 800 นาโนเมตร 
</t>
  </si>
  <si>
    <t xml:space="preserve">ดาวเคราะห์, ดวงจันทร์, กาแล็กซี ฯลฯ
</t>
  </si>
  <si>
    <t xml:space="preserve">0.2 – 2 นาโนเมตร
</t>
  </si>
  <si>
    <t xml:space="preserve">หลุมดำ, ดาวนิวตรอน, ซูเปอร์โนวา
</t>
  </si>
  <si>
    <t xml:space="preserve">600 – 28,000 นาโนเมตร
</t>
  </si>
  <si>
    <t xml:space="preserve">ดาวเคราะห์คล้ายโลก, การกำเนิดกาแล็กซี
</t>
  </si>
  <si>
    <t xml:space="preserve">3,000 – 180,000 นาโนเมตร
</t>
  </si>
  <si>
    <t xml:space="preserve">ดาวฤกษ์เกิดใหม่, กาแล็กซีอายุมาก
</t>
  </si>
  <si>
    <t>ระบบขนส่งอวกาศโดยทั่วไปประกอบด้วย 3 ส่วนหลัก ได้แก่:
	1.	จรวดขนส่ง (Launch Vehicle):
ทำหน้าที่พายานอวกาศพุ่งขึ้นจากพื้นโลกไปสู่อวกาศ เช่น จรวด Falcon 9, Ariane 5
	2.	ยานอวกาศ (Spacecraft):
เป็นส่วนที่ใช้บรรทุกมนุษย์หรือสัมภาระ เช่น แคปซูล Dragon, Orion
	3.	ระบบสนับสนุนภาคพื้นดิน (Ground Support):
ระบบควบคุมและติดตามยานอวกาศจากโลก เช่น ศูนย์ควบคุมภารกิจของ NASA</t>
  </si>
  <si>
    <t>การทดลองบนสถานีอวกาศนานาชาติ (ISS) ครอบคลุมหลากหลายสาขา เช่น:
	•	ชีววิทยา: ศึกษาการเปลี่ยนแปลงของเซลล์ กล้ามเนื้อ และกระดูกในสภาวะไร้น้ำหนัก
	•	ฟิสิกส์: ทดลองพฤติกรรมของของเหลวและเปลวไฟในสภาวะไร้น้ำหนัก
	•	วัสดุศาสตร์: ศึกษาสมบัติของวัสดุ เช่น การหลอมโลหะหรือผลึกในอวกาศ
	•	การแพทย์: ศึกษาผลของอวกาศต่อสุขภาพมนุษย์ เช่น การเปลี่ยนแปลงของระบบภูมิคุ้มกัน</t>
  </si>
  <si>
    <t xml:space="preserve">	1.	มวลกล้ามเนื้อและกระดูกลดลง: เนื่องจากไม่มีแรงโน้มถ่วง ทำให้ร่างกายไม่ต้องต้านแรง ทำให้กล้ามเนื้อและกระดูกเสื่อมลง
	2.	ของเหลวในร่างกายเคลื่อนที่ผิดปกติ: ของเหลวเคลื่อนขึ้นสู่ศีรษะ ทำให้ใบหน้าบวม ความดันในสมองเปลี่ยน
	3.	ระบบภูมิคุ้มกันอ่อนแอลง
	4.	สภาวะทางจิตใจเปลี่ยนแปลง: อาจเกิดภาวะเครียด เหงา ซึมเศร้า จากการอยู่ในพื้นที่แคบและห่างไกลจากโลก</t>
  </si>
  <si>
    <t xml:space="preserve">	1.	GPS (Global Positioning System):
ระบบนำทางที่ใช้ดาวเทียมในการระบุตำแหน่ง ใช้ในแผนที่ มือถือ และรถยนต์
        2.  วัสดุฉนวนกันความร้อน (Insulation Materials):
พัฒนาเพื่อใช้ในชุดนักบินอวกาศ แต่ต่อมาใช้ในเสื้อกันหนาว หม้อหุงข้าว หรือวัสดุก่อสร้าง</t>
  </si>
  <si>
    <t>น.ส. พัชรมัย สีอิน</t>
  </si>
  <si>
    <t>เนบิวลา ดาราจักร</t>
  </si>
  <si>
    <t>หลุมดำ ดาวนิวตรอน ซากซุปเปอร์โนวา</t>
  </si>
  <si>
    <t xml:space="preserve">จรวดขับดัน (launch vehicle), ยานขนส่งอวกาศ (spacecraft), และระบบสนับสนุนภาคพื้นดิน (ground support system). </t>
  </si>
  <si>
    <t xml:space="preserve">ครอบคลุมทั้งด้านชีววิทยา, ฟิสิกส์, วิทยาศาสตร์โลก, และการสังเกตการณ์โลก, รวมถึงการทดสอบเทคโนโลยีใหม่ๆ
</t>
  </si>
  <si>
    <t xml:space="preserve">ระบบนำทาง GPS ที่ช่วยในการเดินทางและการขนส่ง, และ ดาวเทียมสื่อสาร ที่ช่วยให้การสื่อสารทั่วโลกเป็นไปได้อย่างรวดเร็วและมีประสิทธิภาพ. </t>
  </si>
  <si>
    <t>1. หลีกเลี่ยงผลกระทบจากชั้นบรรยากาศโลก
2. ได้ภาพที่คมชัดและละเอียดกว่า
3. สามารถสังเกตวัตถุได้ตลอดเวลา
4. สามารถสังเกตได้ในหลายช่วงคลื่น</t>
  </si>
  <si>
    <t>1. วัตถุท้องฟ้าแต่ละชนิดแผ่รังสีไม่เหมือนกัน
2. ได้ข้อมูลครบถ้วนและลึกซึ้งยิ่งขึ้น
3. ช่วยตรวจจับวัตถุที่มองไม่เห็นด้วยตาเปล่า
4. เพิ่มความแม่นยำในการศึกษาเอกภพ</t>
  </si>
  <si>
    <t>กาแล็กซี เนบิวลา พัลซาร์</t>
  </si>
  <si>
    <t xml:space="preserve">ดาวฤกษ์ ดวงจันทร์ ดาวเคราะห์
</t>
  </si>
  <si>
    <t xml:space="preserve">รังสีเอกซ์ (X-ray)
</t>
  </si>
  <si>
    <t xml:space="preserve">แสงที่ตามองเห็น และอัลตราไวโอเลต
</t>
  </si>
  <si>
    <t xml:space="preserve">เนบิวลา กาแล็กซี ดาวฤกษ์
</t>
  </si>
  <si>
    <t xml:space="preserve">กลุ่มฝุ่น กาแล็กซี ดาวเกิดใหม่
</t>
  </si>
  <si>
    <t>•จรวดขับดัน (Rocket) – ทำหน้าที่ส่งยานขึ้นสู่อวกาศ
•ยานอวกาศ (Spacecraft) – บรรทุกนักบินอวกาศหรืออุปกรณ์วิทยาศาสตร์
•แคปซูลหรือโมดูลลูกเรือ (Crew Module) – ที่อยู่อาศัยของนักบินอวกาศ
•ระบบลงจอด / ระบบนำกลับสู่โลก (Landing System) – ใช้ในการนำยานกลับมายังพื้นโลก
• ระบบควบคุมและสื่อสาร (Control and Communication System) – ใช้ควบคุมยานและสื่อสารกับโลก</t>
  </si>
  <si>
    <t>•การทดลองเกี่ยวกับสรีรวิทยา เช่น การเปลี่ยนแปลงของกระดูก กล้ามเนื้อ และระบบไหลเวียนโลหิตในสภาวะไร้น้ำหนัก
•การปลูกพืชในอวกาศ เพื่อศึกษาความเป็นไปได้ในการผลิตอาหารนอกโลก
•การทดลองเกี่ยวกับวัสดุศาสตร์ เพื่อดูการเปลี่ยนแปลงของวัสดุต่าง ๆ ในสภาวะไร้แรงโน้มถ่วง
•การทดลองพันธุกรรม / ชีววิทยาโมเลกุล เช่น การแบ่งตัวของเซลล์ หรือการกลายพันธุ์ของ DNA</t>
  </si>
  <si>
    <t>•มวลกระดูกและกล้ามเนื้อลดลง เนื่องจากไม่มีแรงโน้มถ่วงมากระตุ้น
•ระบบไหลเวียนโลหิตเปลี่ยนแปลง เช่น หัวใจทำงานน้อยลง
•ความดันในสมองและตาเพิ่มขึ้น อาจส่งผลต่อการมองเห็น
•ผลกระทบทางจิตใจ เช่น ความเครียด ความโดดเดี่ยว หรือปัญหาการนอน</t>
  </si>
  <si>
    <t>1.GPS (ระบบบอกพิกัดผ่านดาวเทียม) – ใช้นำทางในรถยนต์ โทรศัพท์มือถือ และระบบขนส่ง
2.วัสดุเมมโมรีโฟม (Memory Foam) – เดิมใช้ในยานอวกาศ ปัจจุบันใช้ในที่นอน หมอน รองเท้า</t>
  </si>
  <si>
    <t>เพราะวัตถุแต่ละชนิดจะปล่อยคลื่นแม่เหล็กไฟฟ้าออกมาในช่วงความยาวคลื่นที่ต่างกัน การสังเกตการณ์ในช่วงคลื่นที่หลากหลายจะช่วยให้สามารถเก็บข้อมูลได้ครอบคลุมและเข้าใจธรรมชาติมากขึ้น</t>
  </si>
  <si>
    <t xml:space="preserve">หลุมดำ ดาวนิวตรอน ซากซุปเปอร์โนวา </t>
  </si>
  <si>
    <t xml:space="preserve">รังสีอัลตราไวโอเลต
</t>
  </si>
  <si>
    <t xml:space="preserve">ดาวฤกษ์ร้อน ดวงอาทิตย์
</t>
  </si>
  <si>
    <t xml:space="preserve">ดาวเคราะห์นอกระบบ เนบิวลา 
</t>
  </si>
  <si>
    <t>ยานอวกาศ, ถังเชื้อเพลิงภายนอก, และจรวดขับดัน</t>
  </si>
  <si>
    <t>การสูญเสียมวลกระดูกและกล้ามเนื้อ, การเปลี่ยนแปลงของระบบหัวใจและหลอดเลือด, การเปลี่ยนแปลงของระบบภูมิคุ้มกัน,ปัญหาการมองเห็น,เเละความเรียดวิตกกังวล</t>
  </si>
  <si>
    <t>เพราะบรรยากาศที่ห่อหุ้มโลกประกอบด้วย ฝุ่น ละออง ไอน้ำ แก๊สต่าง ๆ และมีความแปรปรวน ตลอดจนแสงรบกวนจากเมืองทำให้ลดทอนประสิทธิภาพของ กล้องโทรทรรศน์ทำให้กล้องโทรทรรศน์บนพื้นโลกส่องเห็นวัตถุท้องฟ้าได้ไกลสุดประมาณ 2,000 ล้านปีแสง แต่กล้องโทรทรรศน์ที่ขึ้นไปโคจรรอบโลกช่วยขยายขอบเขตการเห็น และการรับรู้ของมนุษย์เกี่ยวกับเอกภพให้ไกลออกไป เช่น กล้องโทรทรรศน์อวกาศฮับเบิล ส่องเห็นวัตถุท้องฟ้าได้ไกลออกไปประมาณ 13,000 ล้านปีแสง นอกจากนี้ยังสังเกต ดาวฤกษ์ในช่วงคลื่นอื่นที่ไม่อาจทำได้บนผิวโลก</t>
  </si>
  <si>
    <t>เนื่องจากวัตถุท้องฟ้าแผ่พลังงานหลายช่วงคลื่น จึงต้องมีการประดิษฐ์ กล้องโทรทรรศน์เพื่อใช้ตรวจจับหลายช่วงคลื่นซึ่งมีวัตถุประสงค์ในการใช้แตกต่างกัน เช่น ช่วงคลื่นวิทยุและช่วงคลื่นไมโครเวฟ ใช้สังเกตวัตถุท้องฟ้าซึ่งสามารถรับสัญญาณ บนพื้นผิวโลกได้ ช่วงคลื่นอินฟราเรดจะใช้สังเกตวัตถุท้องฟ้าที่สามารถทะลุทะลวงฝุ่น และแก๊สในอวกาศได้ดี ช่วงคลื่นแสงที่มองเห็นจะใช้สังเกตวัตถุท้องฟ้าทั่วไป ช่วงคลื่น อัลตราไวโอเลตใช้สังเกตวัตถุท้องฟ้าที่มีอุณหภูมิสูงมาก และช่วงคลื่นรังสีเอกซ์จะใช้ สังเกตวัตถุท้องฟ้าที่อยู่ไกลมาก</t>
  </si>
  <si>
    <t>1 เซนติเมตร - 20 เมตร</t>
  </si>
  <si>
    <t>ซูเปอร์โนวา หลุมดำ กาแล็กซี และไมโครเวฟพื้น หลังจากอวกาศ</t>
  </si>
  <si>
    <t>ดาวเคราะห์ ดาวฤกษ์ เนบิวลาและกาแล็กซี</t>
  </si>
  <si>
    <t>10-0.1 นาโนเมตร</t>
  </si>
  <si>
    <t>ดาวนิวตรอน เศษซากของ ดาวฤกษ์ที่หลงเหลืออยู่จาก การระเบิดซูเปอร์โนวา และ หลุมดำในใจกลางกาแล็กซี</t>
  </si>
  <si>
    <t>1 ไมโครเมตร - 1 มิลลิเมตร, 10-320 นาโนเมตร, 400-700 นาโนเมตร</t>
  </si>
  <si>
    <t>สสารระหว่างดาว ดาวฤกษ์ อายุน้อย วิวัฒนาการของ กาแล็กซี และ องค์ประกอบของเนบิวลา ดาวเคราะห์</t>
  </si>
  <si>
    <t>1 ไมโครเมตร -1 มิลลิเมตร</t>
  </si>
  <si>
    <t>การก่อกำเนิดของดาวฤกษ์ ในใจกลางกาแล็กซี</t>
  </si>
  <si>
    <t>ประกอบด้วย จรวดเชื้อเพลิงแข็ง ถังเชื้อเพลิงภายนอก และยานขนส่ง อวกาศ</t>
  </si>
  <si>
    <t>การทดลองทางวิทยาศาสตร์บนสถานีอวกาศนานาชาติมีวัตถุประสงค์เพื่อการทดลองทางวิทยาศาสตร์ในสภาพไร้น้ำหนัก เช่นพัฒนายาที่มีประสิทธิภาพ สำหรับ โรคต่างๆ เช่น โรคกล้ามเนื้อหัวใจ และมะเร็ง เพื่อหาทางป้องกันและรักษาโรคที่เกิด จากเอนไซม์บางตัวในระบบภูมิคุ้มกัน พัฒนาวัคซีนป้องกันโรคทางเดินอาหาร การบำบัดรักษาแก่ผู้ป่วยโรคพาร์กินสัน ทดลองเพาะปลูกพืชบนสถานีอวกาศ ศึกษาผลกระทบต่อร่างกายมนุษย์ที่อยู่ในอวกาศเป็นเวลานาน เช่น การเสื่อมของกล้ามเนื้อ และกระดูก ศึกษา การรวมตัวของของไหลที่สามารถผสมกันได้เกือบสมบูรณ์ การเคลื่อนที่ข้าลงของสสาร ในอุณหภูมิต่ำซึ่งจะทำให้สามารถความเข้าใจเกี่ยวกับสารตัวนำยวดยิ่งได้ดียิ่งขึ้น การ ศึกษากระบวนการเผาไหม้ของเชื้อเพลิงอาจนำไปสู่การออกแบบเครื่องยนต์เผาไหม้ที่มี ประสิทธิภาพมากขึ้นบนโลก การทดสอบเทคโนโลยีที่พัฒนาขึ้นสำหรับการประยุกต์ใช้ งานในอวกาศ เช่น การสื่อสาร แขนกล และเทคโนโลยีด้านพลังงาน</t>
  </si>
  <si>
    <t>มนุษย์อวกาศที่อาศัยอยู่ในอวกาศซึ่งเป็นสภาพไร้น้ำหนักเป็นเวลานาน อาจทำให้ระบบต่างๆภายในร่างกายเปลี่ยนแปลง เช่น หัวใจเต้นช้าลง กล้ามเนื้อทุกส่วนมี ขนาดเล็กลง กระดูกพรุนและแตกหักง่าย</t>
  </si>
  <si>
    <t>เทคโนโลยีอวกาศสามารถนำมาประยุกต์ใช้ในชีวิตประจำวันในด้านต่าง ๆ ดังนี้
ด้านวัสดุศาสตร์ สามารถออกแบบวัสดุกันความร้อนใช้กับชุดนักดับเพลิง และชุดของ นักแข่งรถ ผ้าอ้อมเด็กและผู้ใหญ่ ผ้าห่มที่ช่วยเก็บรักษาอุณหภูมิร่างกายให้คงที่
ด้านอาหาร มีการออกแบบการเก็บรักษาอาหารให้ได้นานและยังคงคุณค่าสารอาหารไว้ เช่น อาหารเยือกแข็งแบบสุญญากาศ อาหารเสริมสำหรับเด็ก
ด้านการแพทย์ เช่น กล้องส่องตรวจอวัยวะภายในของร่างกาย เครื่องปั๊มหัวใจเทียม ขนาดเล็กพิเศษ เครื่องวัดรังสีอัลตราไวโอเลต
ประยุกต์ด้านอื่น เช่น เครื่องตรวจควัน เซลล์สุริยะ กล้องดิจิทัล กล้องอินฟราเรด เครื่องกรองน้ำ</t>
  </si>
  <si>
    <t>เพื่อหลีกเลี่ยงผลกระทบจากชั้นบรรยากาศของโลก ที่อาจบดบังแสง ทำให้ได้ภาพที่คมชัดและข้อมูลที่แม่นยำยิ่งขึ้น</t>
  </si>
  <si>
    <t>เพราะวัตถุแต่ละชนิดจะปล่อยคลื่นแม่เหล็กไฟฟ้าออกมาในช่วงความยาวคลื่นที่ต่างกัน การใช้กล้องที่ตรวจจับคลื่นหลากหลายจึงช่วยให้เข้าใจธรรมชาติของวัตถุนั้นได้อย่างครบถ้วน</t>
  </si>
  <si>
    <t>วัตถุอวกาศที่แผ่คลื่นวิทยุ</t>
  </si>
  <si>
    <t xml:space="preserve">ดาวฤกษ์ ดาวเคราะห์
</t>
  </si>
  <si>
    <t xml:space="preserve">เนบิวลา ดาวฤกษ์เกิดใหม่
</t>
  </si>
  <si>
    <t>หลีกเลี่ยงผลกระทบจากชั้นบรรยากาศโลก สามารถสังเกตุการได้ตลอดเวลา มุมมองที่กว้างและครอบคลุม และคมชัด</t>
  </si>
  <si>
    <t>เพราะวัตถุท้องฟ้าต่างชนิดปล่อยพลังงานในช่วงคลื่นต่างกัน
การใช้หลายคลื่นช่วยให้เราเข้าใจจักรวาลได้ลึกและรอบด้านยิ่งขึ้น</t>
  </si>
  <si>
    <t>การสังเกตวัตถุที่อยู่ในห้วงอวกาศลึก</t>
  </si>
  <si>
    <t>ความยาวคลื่นของรังสีเอกซ์</t>
  </si>
  <si>
    <t>ศึกษาวัตถุในเอกภพที่ปล่อยรังสีชนิดนี้</t>
  </si>
  <si>
    <t>ตั้งแต่อัลตราไวโอเลต แสงที่ตามองเห็น ไปจนถึงอินฟราเรดใกล้</t>
  </si>
  <si>
    <t>วัตถุที่อยู่ในช่วงคลื่นแสงที่ตามนุษย์มองเห็นได้ และช่วงคลื่นอัลตราไวโอเลต รวมถึงวัตถุที่อยู่ไกลและสว่างน้อย</t>
  </si>
  <si>
    <t xml:space="preserve">ความยาวคลื่นอินฟราเรด </t>
  </si>
  <si>
    <t>วัตถุอวกาศที่ปล่อยรังสีอินฟราเรด</t>
  </si>
  <si>
    <t xml:space="preserve">Gps </t>
  </si>
  <si>
    <t>เพื่อให้ได้ภาพที่ชัดเจนและข้อมูลครบถ้วนมากกว่าบนพื้นโลก</t>
  </si>
  <si>
    <t>ใช้ความยาวคลื่นต่าง ๆ เพื่อศึกษาคุณลักษณะและข้อมูลที่ครบถ้วนของวัตถุท้องฟ้า</t>
  </si>
  <si>
    <t>1.จรวดขนส่ง 
2.ยานอวกาศ 
3.สถานีปลายทาง 
4.ระบบควบคุมภาคพื้นดิน</t>
  </si>
  <si>
    <t xml:space="preserve">	•	ศึกษาผลกระทบของไร้น้ำหนักต่อร่างกาย
	•	ทดลองฟิสิกส์ของของไหลและวัสดุ
	•	พัฒนาเทคโนโลยีและวัสดุใหม่
	•	สังเกตการณ์โลกและอวกาศ</t>
  </si>
  <si>
    <t>ไร้น้ำหนักทำให้ร่างกายเสื่อมสภาพ ระบบต่าง ๆ เปลี่ยน และมีผลต่อจิตใจด้วยครับ</t>
  </si>
  <si>
    <t>1.GPS
2.กล้องโทรศัพท์</t>
  </si>
  <si>
    <t>รักสีเอ็กซ์</t>
  </si>
  <si>
    <t>จรวดขับด้น, ยานขนสู่งอวกาศ, และระบบสนับสนุนภาคพื้นดิน</t>
  </si>
  <si>
    <t>ครอบคลุมทั้งด้านชีววิทยา, ฟิสิกส์, วิทยาศาสตร์
โลก, และการสังเกตการณ์โลก, รวมถึงการทดสอบเทคโนโลยีใหม่ๆ</t>
  </si>
  <si>
    <t>การสูญเสียมวลกระดูกและกล้ามเนื้อ, การ
เปลี่ยนแปลงของระบบหัวใจและหลอดเลือด, การ
เปลี่ยนแปลงของระบบภูมิคุ้มกัน, ปัญหาการมองเห็น,และผลกระทบทางจิตวิทยา เช่น ความเครียด, วิตกกังวล และภาวะซึมเศร้า</t>
  </si>
  <si>
    <t>ระบบนำทาง GPS ที่ช่วยในการเดินทางและการ
ขนส่ง, และ ดาวเทียมสื่อสาร ที่ช่วยให้การสื่อสารทั่วโลกเป็นไปได้อย่างรวดเร็วและมีประสิทธิภาพ</t>
  </si>
  <si>
    <t>เพราะบรรยากาศที่ห่อหุ้มโลกประกอบด้วย ฝุ่น ละออง ไอน้ำ แก๊สต่างๆ และมีความแปรปรวน ตลอดจนแสงรบกวนจากเมืองทำให้ลดทอนประสิทธิภาพของกล้องโทรทรรศน์ทำให้กล้องโทรทรรศน์บนพื้นโลกส่องเห็นวัตถุท้องฟ้าได้ไกลสุดประมาณ 2,000 ล้านปีแสง แต่กล้องโทรทรรศน์ที่ขึ้นไปโคจรรอบโลกช่วยขยายขอบเขตการเห็นและการรับรู้ของมนุษย์เกี่ยวกับเอกภพให้ไกลออกไป เช่น กล้องโทรทรรศน์อวกาศฮับเบิล ส่องเห็นวัตถุท้องฟ้าได้ไกลออกไปประมาณ 13,000 ล้านปีแสง นอกจากนี้ยังสังเกตดาวฤกษ์ในช่วงคลื่นอื่นที่ไม่อาจทำได้บนผิวโลก</t>
  </si>
  <si>
    <t>เนื่องจากวัตถุท้องฟ้าแผ่พลังงานหลายช่วงคลื่น จึงต้องมีการประดิษฐ์กล้องโทรทรรศน์เพื่อใช้ตรวจจับหลายช่วงคลื่นซึ่งมีวัตถุประสงค์ในการใช้แตกต่างกันเช่น ช่วงคลื่นวิทยุและช่วงคลื่นไมโครเวฟ ใช้สังเกตวัตถุท้องฟ้าซึ่งสามารถรับสัญญาณบนพื้นผิวโลกได้ ช่วงคลื่นอินฟราเรดจะใช้สังเกตวัตถุท้องฟ้าที่สามารถทะลุทะลวงฝุ่นและแก๊สในอวกาศได้ดี ช่วงคลื่นแสงที่มองเห็นจะใช้สังเกตวัตถุท้องฟ้าทั่วไป ช่วงคลื่น อัลตราไวโอเลตใช้สังเกตวัตถุท้องฟ้าที่มีอุณหภูมิสูงมาก และช่วงคลื่นรังสีเอกซ์จะใช้สังเกตวัตถุท้องฟ้าที่อยู่ไกลมาก</t>
  </si>
  <si>
    <t>1 cm-20m</t>
  </si>
  <si>
    <t>ซูเปอร์โนวา หลุมดำ
กาแล็กซี และไมโครเวฟพื้น
หลังจากอวกาศ</t>
  </si>
  <si>
    <t>ดาวเคราะห์ ดาวฤกษ์
เนบิวลาและกาแล็กซี</t>
  </si>
  <si>
    <t>10-0.1นาโนเมตร</t>
  </si>
  <si>
    <t>ดาวนิวตรอน เศษซากของ
ดาวฤกษ์ที่หลงเหลืออยู่จากการระเบิดซูเปอร์โนวา และ
หลุมดำในใจกลางกาแล็กซี</t>
  </si>
  <si>
    <t>1 ไมโครเมตร - 1
มิลลิเมตร , 10
- 320 นาโนเมตร ,
400 - 700 นาโนเมตร</t>
  </si>
  <si>
    <t>สสารระหว่างดาว ดาวฤกษ์
อายุน้อย วิวัฒนาการของ
กาแล็กซี และ
องค์ประกอบของเนบิวลา
ดาวเคราะห์</t>
  </si>
  <si>
    <t>การก่อกำเนิดของดาวฤกษ์
ในใจกลางกาแล็กซี</t>
  </si>
  <si>
    <t>ประกอบด้วย จรวดเชื้อเพลิงแข็ง ถังเชื้อเพลิงภายนอก และยานขนส่ง
อวกาศ</t>
  </si>
  <si>
    <t>การทดลองทางวิทยาศาสตร์บนสถานีอวกาศนานาชาติมีวัตถุประสงค์เพื่อการทดลองทางวิทยาศาสตร์ในสภาพไร้น้ำหนัก เช่นพัฒนายาที่มีประสิทธิภาพ สำหรับโรคต่างๆ เช่น โรคกล้ามเนื้อหัวใจ และมะเร็ง เพื่อหาทางป้องกันและรักษาโรคที่เกิดจากเอนไซม์บางตัวในระบบภูมิคุ้มกัน พัฒนาวัคซีนป้องกันโรคทางเดินอาหาร การบำบัด รักษาแก่ผู้ป่วยโรคพาร์กินสัน</t>
  </si>
  <si>
    <t>มนุษย์อวกาศที่อาศัยอยู่ในอวกาศซึ่งเป็นสภาพไร้น้ำหนักเป็นเวลานานอาจทำให้ระบบต่างๆภายในร่างกายเปลี่ยนแปลง เช่น หัวใจเต้นช้าลง กล้ามเนื้อทุกส่วนมีขนาดเล็กลง กระดูกพรุนและแตกหักง่าย</t>
  </si>
  <si>
    <t>เทคโนโลยีอวกาศสามารถนำมาประยุกต์ใช้ในชีวิตประจำวันในด้านต่างๆ ดังนี้
ด้านวัสดุศาสตร์ สามารถออกแบบวัสดุกันความร้อนใช้กับชุดนักดับเพลิง และชุดของ นักแข่งรถ ผ้าอ้อมเด็กและผู้ใหญ่ ผ้าห่มที่ช่วยเก็บรักษาอุณหภูมิร่างกายให้คงที่ด้านอาหาร มีการออกแบบการเก็บรักษาอาหารให้ได้นานและยังคงคุณค่าสารอาหารไว้เช่น อาหารเยือกแข็งแบบสุญญากาศ อาหารเสริมสำหรับเด็ก ด้านการแพทย์ เช่น กล้องส่องตรวจอวัยวะภายในของร่างกาย เครื่องปั๊มหัวใจเทียมขนาดเล็กพิเศษ เครื่องวัดรังสีอัลตราไวโอเลต
ประยุกต์ด้านอื่น เช่น เครื่องตรวจควัน เซลล์สุริยะ กล้องดิจิทัล กล้องอินฟราเรดเครื่องกรองน้ำ</t>
  </si>
  <si>
    <t>การส่งกล้องโทรทรรศน์ขึ้นสู่อวกาศช่วยให้ได้ภาพและข้อมูลที่ชัดเจน ครอบคลุมช่วงคลื่นกว้าง และไม่ถูกรบกวนจากบรรยากาศและมลพิษของโลก</t>
  </si>
  <si>
    <t>การใช้ความยาวคลื่นหลายช่วงทำให้นักดาราศาสตร์สามารถสร้างภาพและทำความเข้าใจวัตถุท้องฟ้าได้ครบทุกมิติ ตั้งแต่การเกิด การวิวัฒนาการ จนถึงการตายของมัน</t>
  </si>
  <si>
    <t>1 เซนติเมตรจนถึงประมาณ 20 เมตร</t>
  </si>
  <si>
    <t>ตรวจจับไมโครเวฟพื้นหลังจากอวกาศ</t>
  </si>
  <si>
    <t>10-320 นาโนเมตร</t>
  </si>
  <si>
    <t>สสารระหว่างดาว</t>
  </si>
  <si>
    <t>1 ไมโครเมตร - 1 มิลลิเมตร</t>
  </si>
  <si>
    <t>ยานอวกาศ สถานีอวกาศ ดาวเทียม จรวด</t>
  </si>
  <si>
    <t>การศึกษารูปร่างของโมเลกุลโปรตีนในร่างกายมนุษย์</t>
  </si>
  <si>
    <t>ผลกระทบต่อระบบกระดูกและกล้ามเนื้อ
ผลกระทบต่อหัวใจและหลอดเลือด
ผลต่อระบบประสาทและการทรงตัว</t>
  </si>
  <si>
    <t>ระบบ GPS
กล้องถ่ายภาพในโทรศัพท์มือถือ</t>
  </si>
  <si>
    <t>เพราะชั้นบรรยากาศรบกวนแสงและดูดกลืนรังสีบางชนิด ทำให้มองวัตถุท้องฟ้าไม่ชัดจากพื้นโลก</t>
  </si>
  <si>
    <t>เพราะวัตถุท้องฟ้าแต่ละชนิดปล่อยรังสีต่างกัน การใช้ความยาวคลื่นหลายช่วงช่วยให้ได้ข้อมูลครบถ้วนและเข้าใจธรรมชาติของวัตถุนั้นมากขึ้น</t>
  </si>
  <si>
    <t>400–800 นาโนเมตร (Hubble, VISIBLE)</t>
  </si>
  <si>
    <t>ดาวเคราะห์, ดาวฤกษ์, เนบิวลา, กาแล็กซี, สสารมืด</t>
  </si>
  <si>
    <t>0.2–2 นาโนเมตร (Chandra, X‑RAY)</t>
  </si>
  <si>
    <t>ดาวนิวตรอน, ซูเปอร์โนวา, หลุมดํา</t>
  </si>
  <si>
    <t>3,000–180,000 นาโนเมตร (Spitzer, INFRARED)</t>
  </si>
  <si>
    <t>ดาวเกิดใหม่, เนบิวลา, กาแล็กซีฝุ่นเยอะ</t>
  </si>
  <si>
    <t>600–28,000 นาโนเมตร (James Webb, INFRARED)</t>
  </si>
  <si>
    <t xml:space="preserve">ดาวและกาแล็กซียุคแรก, การก่อตัวของดาวเคราะห์ </t>
  </si>
  <si>
    <t xml:space="preserve">        1.	ยานขนส่ง (Orbiter) – ใช้บรรทุกนักบินอวกาศและอุปกรณ์
	2.	ถังเชื้อเพลิงหลัก (External Tank) – บรรจุเชื้อเพลิงให้จรวด
	3.	จรวดเชื้อเพลิงแข็ง (Solid Rocket Boosters) – ช่วยส่งยานขึ้นสู่วงโคจร</t>
  </si>
  <si>
    <t xml:space="preserve">        1.	ชีววิทยา – ศึกษาการเจริญเติบโตของพืชและ เซลล์ในสภาวะไร้น้ำหนัก
	2.	ฟิสิกส์ – ทดลองพฤติกรรมของของเหลว ไฟฟ้า และวัสดุต่าง ๆ ในอวกาศ
	3.	การแพทย์ – ศึกษาผลกระทบของสภาวะไร้น้ำหนักต่อร่างกายมนุษย์
	4.	วัสดุศาสตร์ – พัฒนาวัสดุใหม่ที่ผลิตได้เฉพาะในอวกาศ
	5.	ดาราศาสตร์ – สังเกตการณ์วัตถุท้องฟ้าโดยไม่ถูกรบกวนจากชั้นบรรยากาศโลก</t>
  </si>
  <si>
    <t>1.	มวลกล้ามเนื้อลดลง – เพราะไม่ต้องออกแรงพยุงตัวในสภาวะไร้น้ำหนัก
	2.	มวลกระดูกลดลง – กระดูกบางและเปราะง่าย
	3.	ระบบไหลเวียนโลหิตเปลี่ยนแปลง – เลือดไหลขึ้นส่วนบนของร่างกายมากขึ้น
	4.	สายตาพล่ามัว – จากแรงดันในลูกตาที่เปลี่ยน
	5.	ภูมิคุ้มกันอ่อนแอลง – ร่างกายต้านเชื้อโรคได้น้อยลง
	6.	ปัญหาด้านจิตใจ – เช่น เครียด เหงา นอนไม่หลับ</t>
  </si>
  <si>
    <t>1.	GPS (ระบบบอกพิกัดบนโลก) – ใช้นำทางในรถหรือแอปแผนที่
	2.	วัสดุฉนวนกันความร้อน – พัฒนาเพื่อลดความร้อนในยานอวกาศ นำมาใช้ในชุดนักดับเพลิงหรือหม้ออบ</t>
  </si>
  <si>
    <t xml:space="preserve">เพราะชั้นบรรยากาศของโลกขัดขวางการสังเกตวัตถุท้องฟ้าบางช่วงคลื่น
จึงต้องส่งกล้องโทรทรรศน์ขึ้นสู่อวกาศ เพื่อให้สามารถสังเกตวัตถุท้องฟ้าได้อย่างชัดเจนและครอบคลุมทุกช่วงคลื่น
</t>
  </si>
  <si>
    <t>เพราะวัตถุท้องฟ้าแต่ละชนิดแผ่พลังงานในช่วงคลื่นต่างกัน
การศึกษาวัตถุท้องฟ้าด้วยความยาวคลื่นหลากหลายจึงช่วยให้เข้าใจธรรมชาติของวัตถุนั้นได้ครบถ้วนและลึกซึ้งยิ่งขึ้น</t>
  </si>
  <si>
    <t>0.1–4.3 เมตร (FAST, RADIO)</t>
  </si>
  <si>
    <t xml:space="preserve"> 0.2–2 นาโนเมตร (Chandra, X‑RAY)</t>
  </si>
  <si>
    <t>ดาวนิวตรอน, ซูเปอร์โนวา, หลุมดำ</t>
  </si>
  <si>
    <t xml:space="preserve"> ดาวเกิดใหม่, เนบิวลา, กาแล็กซีฝุ่นเยอะ</t>
  </si>
  <si>
    <t>ดาวและกาแล็กซียุคแรก, การก่อตัวของดาวเคราะห์ เป็นต้น</t>
  </si>
  <si>
    <t>ยานขนส่งอวกาศ จรวดนำส่ง ระบบขับดัน ระบบควบคุมและนำทาง ระบบสนับสนุนชีวิต  สถานีปล่อยและควบคุมภาคพื้นดิน</t>
  </si>
  <si>
    <t>การทดลองทางวิทยาศาสตร์บนสถานีอวกาศนานาชาติ (International Space Station – ISS) มีหลากหลายแขนง ทั้งทางชีววิทยา ฟิสิกส์ วัสดุศาสตร์ และสุขภาพมนุษย์ โดยอาศัยสภาวะแรงโน้มถ่วงต่ำ (ไมโครกราวิตี)</t>
  </si>
  <si>
    <t>การอยู่ในอวกาศเป็นเวลานานส่งผลกระทบหลายด้านต่อร่างกายมนุษย์อวกาศ โดยเฉพาะในสภาวะ ไร้น้ำหนัก (microgravity) และ รังสีอวกาศ ซึ่งแตกต่างจากสภาพแวดล้อมบนโลกอย่างมาก</t>
  </si>
  <si>
    <t>ระบบ GPS (Global Positioning System)
	•	พัฒนาโดยใช้ ดาวเทียมนำทาง ขององค์การอวกาศ
วัสดุดูดซับแรงกระแทก (Memory Foam)
	•	เดิมพัฒนาโดย NASA เพื่อรองรับแรงกระแทกให้กับนักบินอวกาศ</t>
  </si>
  <si>
    <t>เพื่อที่จะได้ข้อมูลที่หลากหลายและครอบคลุมเกี่ยวกับวัตถุนั้นๆ</t>
  </si>
  <si>
    <t>กาแลกซี</t>
  </si>
  <si>
    <t>400-800นาโนเมตร</t>
  </si>
  <si>
    <t>3.6-4.5ไมโครเมตร</t>
  </si>
  <si>
    <t>จรวดขับดัน ถังเชื้อเพลิงภายนอก และ ยานขนส่งอวกาศ</t>
  </si>
  <si>
    <t>ชีววิทยา ฟิสิกส์ การสังเกตการณ์โลก และการทดสอบเทคโนโลยีใหม่ๆ</t>
  </si>
  <si>
    <t>ผลกระทบทางจิตวิทยา เช่น ความเครียด วิตกกังวล และภาวะซึมเศร้า</t>
  </si>
  <si>
    <t>ระบบนำทาง GPS ที่ช่วยในการเดินทางและการขนส่ง และ ดาวเทียมสื่อสารที่ช่วยให้การสื่อสารทั่วโลกเป็นไปได้อย่างรวดเร็ว</t>
  </si>
  <si>
    <t xml:space="preserve">พัลซาร์, กาแล็กซี, ไฮโดรเจนในเอกภพ
</t>
  </si>
  <si>
    <t xml:space="preserve">ดาวเคราะห์, ดวงดาว, ดาราจักร
</t>
  </si>
  <si>
    <t>รังสีเอกซ์ (X-ray)</t>
  </si>
  <si>
    <t>หลุมดำ, ซูเปอร์โนวา, แก๊สร้อนในกระจุกดาราจักร</t>
  </si>
  <si>
    <t>แสงที่ตามองเห็น, รังสีอัลตราไวโอเลต (UV), รังสีอินฟราเรดบางส่วน</t>
  </si>
  <si>
    <t>ดาราจักร, เนบิวลา, ดาวฤกษ์</t>
  </si>
  <si>
    <t>ดาวฤกษ์เกิดใหม่, ดาวเคราะห์นอกระบบ,</t>
  </si>
  <si>
    <t xml:space="preserve">ยานอวกาศ
จรวดนำส่ง
ระบบควบคุมภาคพื้นดิน
สถานีปลายทาง (เช่น ISS)
</t>
  </si>
  <si>
    <t xml:space="preserve">ศึกษาร่างกายมนุษย์ในสภาพไร้น้ำหนัก
ทดลองวัสดุและของไหล
ปลูกพืช
ศึกษาแบคทีเรีย
</t>
  </si>
  <si>
    <t>กล้ามเนื้อ-กระดูกเสื่อม
ความดันในสมองสูง
สายตาเปลี่ยน
เครียด เหงา
ภูมิคุ้มกันอ่อนแอ</t>
  </si>
  <si>
    <t>GPS ในมือถือและรถ
วัสดุทนความร้อนในชุดนักดับเพ</t>
  </si>
  <si>
    <t>เพื่อที่จะได้ข้อมูลที่หลากหลายและครอบคลุมเกี่ยวกับวัตถุนั้นๆ มาศึกษาต่อ</t>
  </si>
  <si>
    <t>กล้องโทรทรรศน์ฟาสต์</t>
  </si>
  <si>
    <t>กล้องโทรทรรศน์เเบบสะท้อนเเสง</t>
  </si>
  <si>
    <t>เเสงที่ตามองเห้นได้</t>
  </si>
  <si>
    <t>กล้องโทรทรรศน์ฮับเบิ้ล</t>
  </si>
  <si>
    <t>รังสีอัลตร้าไวโอเลต</t>
  </si>
  <si>
    <t>รังสีอินฟาเรต</t>
  </si>
  <si>
    <t xml:space="preserve">จรวดขับดัน, ถังเชื้อเพลิงภายนอก, และยานขนส่งอวกาศ. 
</t>
  </si>
  <si>
    <t>ทั้งชีววิทยา, ฟิสิกส์, การสังเกตการณ์โลก, และการทดสอบเทคโนโลยีใหม่ๆ</t>
  </si>
  <si>
    <t>เทคโนโลยีอวกาศมีประโยชน์อย่างมากต่อชีวิตประจำวันของเรา ทั้งทางตรงและทางอ้อม โดยยกตัวอย่าง 2 ตัวอย่าง ได้แก่: ระบบนำทาง GPS ที่ช่วยในการเดินทางและการขนส่ง, และ ดาวเทียมสื่อสาร ที่ช่วยให้การสื่อสารทั่วโลกเป็นไปได้อย่างรวดเร็วและมีประสิทธิภาพ</t>
  </si>
  <si>
    <t xml:space="preserve">1. เพื่อหลีกเลี่ยงการรบกวนจากบรรยากาศโลกที่ทำให้ภาพไม่ชัด
2. บรรยากาศโลกดูดกลืนรังสีบางช่วง เช่น รังสีอัลตราไวโอเลต รังสีเอกซ์ และรังสีแกมมา
3. เพื่อให้สามารถสังเกตรายละเอียดของวัตถุท้องฟ้าได้ชัดเจนยิ่งขึ้น
4. ลดผลกระทบจากมลพิษทางแสงที่เกิดจากแสงไฟบนพื้นโลก
5. สามารถสังเกตวัตถุท้องฟ้าได้ตลอด 24 ชั่วโมง โดยไม่มีผลกระทบจากเวลากลางวันหรือกลางคืน
</t>
  </si>
  <si>
    <t>วัตถุท้องฟ้าแต่ละชนิดแผ่รังสีออกมาในช่วงคลื่นที่ต่างกัน เช่น ดาวฤกษ์แผ่รังสีในช่วงแสงที่ตามองเห็น ขณะที่หลุมดำแผ่รังสีเอกซ์
2. การใช้คลื่นในช่วงต่าง ๆ ช่วยให้นักดาราศาสตร์สามารถศึกษาคุณสมบัติ โครงสร้าง และพฤติกรรมของวัตถุท้องฟ้าได้หลากหลายและลึกซึ้งยิ่งขึ้น</t>
  </si>
  <si>
    <t>วัตถุท้องฟ้าที่สว่าง เช่น ดาวฤกษ์ ดาวเคราะห์ ดาราจักร ฯลฯ</t>
  </si>
  <si>
    <t>โทรทรรศน์แบบสะท้อนแสง	แสงที่ตามองเห็น</t>
  </si>
  <si>
    <t>พื้นผิวของดาวเคราะห์และดวงจันทร์</t>
  </si>
  <si>
    <t>กล้องโทรทรรศน์อวกาศจันทรา	รังสีเอกซ์ (X-ray)</t>
  </si>
  <si>
    <t xml:space="preserve">หลุมดำ, ดาวนิวตรอน, ซูเปอร์โนวา </t>
  </si>
  <si>
    <t xml:space="preserve">กล้องโทรทรรศน์อวกาศฮับเบิล	รังสีอัลตราไวโอเลต และแสงที่ตามองเห็น </t>
  </si>
  <si>
    <t>ดาราจักร, เนบิวลา, ดาวฤกษ์ที่อยู่ไกล</t>
  </si>
  <si>
    <t>กล้องโทรทรรศน์อวกาศ สปิตเซอร์	รังสีอินฟราเรด</t>
  </si>
  <si>
    <t>เมฆฝุ่นในเอกภพ, วัตถุเย็นในอวกาศ</t>
  </si>
  <si>
    <t>ยานขนส่ง (Spacecraft / Orbiter)
เป็นส่วนที่บรรทุกนักบินอวกาศ อุปกรณ์วิทยาศาสตร์ หรือสิ่งของที่ต้องส่งไปอวกาศ
สามารถกลับมาใช้ใหม่ได้ในบางระบบ เช่น กระสวยอวกาศ (Space Shuttle)
🔹 2. จรวดส่ง (Launch Vehicle / Rocket Booster)
ทำหน้าที่ให้แรงขับดันเพื่อพายานออกจากแรงโน้มถ่วงของโลก
บางระบบใช้หลายขั้น (multi-stage rocket) และหลุดออกเมื่อหมดเชื้อเพลิง
🔹 3. ถังเชื้อเพลิง (External Fuel Tank)
บรรจุเชื้อเพลิงเหลว เช่น ไฮโดรเจนเหลวและออกซิเจนเหลว
เชื้อเพลิงถูกใช้โดยจ</t>
  </si>
  <si>
    <t>. ชีววิทยาและวิทยาศาสตร์การแพทย์
การศึกษาผลกระทบของสภาพไร้น้ำหนักต่อร่างกายมนุษย์
เช่น กระดูกพรุน กล้ามเนื้อลีบ ระบบภูมิคุ้มกัน
การศึกษาเซลล์มะเร็งและการเจริญของเซลล์
เพื่อดูพฤติกรรมของเซลล์ในสภาวะต่างจากโลก
การศึกษาการเปลี่ยนแปลงของยีนและ DNA
เช่น โครงการศึกษาฝาแฝด NASA (NASA Twins Study)
---
🧪 2. เคมีและวัสดุศาสตร์
การทดลองหลอมโลหะหรือสร้างผลึกในอวกาศ
ผลึกที่เติบโตในอวกาศจะสมบูรณ์กว่า ซึ่งช่วยในการออกแบบยาและวัสดุใหม่
ศึกษาพลาสมาและปฏิกิริยาเคมีในอวกาศ
เพื่อเข้าใจสมบัติของสารในภาวะไร้น้ำหนัก
---
🌍 3. สิ่งแวดล้อมโลกและการเปลี่ยนแปลงสภาพภูมิอากาศ
การถ่ายภาพและเก็บข้อมูลของโลก
เช่น การติดตามพายุ ปริมาณน้ำแข็ง การเปลี่ยนแปลงของป่าไม้
ตรวจวัดชั้นบรรยากาศและรังสีดวงอาทิตย์
---
🔭 4. ฟิสิกส์พื้นฐาน
การศึกษาแรงโน้มถ่วง ปฏิกิริยานิวเคลียร์ และของเหลวในสภาพไร้น้ำหนัก
การทดลองเกี่ยวกับควอนตัมและอนุภาคพลังงานสูง
---
🧬 5. เทคโนโลยีและวิศวกรรม
ทดสอบอุปกรณ์ใหม่ก่อนนำมาใช้จริง
เช่น เทคโนโลยีหุ่นยนต์ อุปกรณ์การสื่อสาร ระบบกรองน้ำและอากาศ
การพัฒนาเครื่องมือช่วยชีวิตและระบบยังชีพระยะยาวในอวกาศ
---
🌱 6. การเกษตรและการเพาะปลูกในอวกาศ
การปลูกพืชในสภาพไร้น้ำหนัก
เช่น ผักกาดหอม มันฝรั่ง เพื่อเตรียมความพร้อมสำหรับภารกิจระยะยาว เช่น ไปดาวอังคาร
---
🧑‍🚀 7. จิตวิทยาและพฤติกรรมมนุษย์
ศึกษาพฤติกรรมและสุขภาพจิตของนักบินอวกาศ
เมื่อต้องอยู่ในพื้นที่จำกัดและห่างจากโลกเป็นเวลานาน</t>
  </si>
  <si>
    <t xml:space="preserve">กล้ามเนื้อลีบและกระดูกพรุน
ไม่มีแรงโน้มถ่วง ทำให้ร่างกายไม่ต้องออกแรงพยุงตัว
กล้ามเนื้อและกระดูกสลายตัวเร็ว เช่น ขากับหลัง
มวลกระดูกลดลงประมาณ 1% ต่อเดือน
---
2. ของเหลวในร่างกายเคลื่อนที่ผิดปกติ
เลือดและน้ำในร่างกายลอยขึ้นสู่ช่วงบนของลำตัว
ใบหน้าบวม จมูกตัน ดวงตาโปน (เรียกว่า “moon face”)
อาจส่งผลต่อการมองเห็น (บางคนสายตาแย่ลงถาวร)
</t>
  </si>
  <si>
    <t>1. GPS (Global Positioning System) – ระบบบอกพิกัดผ่านดาวเทียม
เดิมทีพัฒนาเพื่อการนำทางของกองทัพในอวกาศ
ปัจจุบันใช้ในชีวิตประจำวัน เช่น:
ระบบนำทางรถยนต์
แผนที่ในมือถือ (Google Maps)
การติดตามพัสดุหรือรถขนส่ง
---
✅ 2. วัสดุฉนวนกันความร้อน (Thermal Insulation Materials) – เช่น ผ้าห่มฉุกเฉิน (Emergency Blanket)
พัฒนาเพื่อป้องกันความร้อนให้กับนักบินอวกาศและยานอวกาศ
ปัจจุบันใช้:
ผ้าห่มฉุกเฉินสำหรับผู้ประสบภัย
ฉนวนความร้อนในบ้านหรืออุปกรณ์ไฟฟ้า</t>
  </si>
  <si>
    <t>พัลซาร์ , กาแล็กซี</t>
  </si>
  <si>
    <t>ดาวเคราะห์ ดวงจันทร์ ดาวฤกษ์</t>
  </si>
  <si>
    <t>แสงที่ตามองเห็น และรังสีอัลตร้าไวโอเลต</t>
  </si>
  <si>
    <t>เนบิวลา ดาราจักร ดาวฤกษ์</t>
  </si>
  <si>
    <t>ดาวฤกษ์เกิดใหม่ ดาวเคราะห์นอกระบบสุริยะ</t>
  </si>
  <si>
    <t>ชีววิทยา, ฟิสิกส์, การสังเกตการณ์โลก, และการทดสอบเทคโนโลยีใหม่ๆ</t>
  </si>
  <si>
    <t>การแพทย์ และการพยากรณ์อากาศ</t>
  </si>
  <si>
    <t>เพื่อหลีกเลี่ยงผลกระทบจากชั้นบรรยากาศของโลก ที่อาจบดบังหรือบิดเบือนแสง</t>
  </si>
  <si>
    <t>เพื่อให้สามารถศึกษาวัตถุต่างๆ ได้อย่างครอบคลุม</t>
  </si>
  <si>
    <t>เนบิวลาก๊าซหรือกาแล็กซี</t>
  </si>
  <si>
    <t>ดาวฤกษ์ ดาวเคราะห์ ดวงจันทร์</t>
  </si>
  <si>
    <t>แสงที่ตามองเห็น รังสีอัลตราไวโอเลต</t>
  </si>
  <si>
    <t>เนบิวล่ากาแล็คซี่</t>
  </si>
  <si>
    <t>ดาวฤกษ์เกิดใหม่  ระบบดาวเคราะห์</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</si>
  <si>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</si>
  <si>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ระบบนำทาง GPS ที่ช่วยในการเดินทางและการขนส่ง, และ ดาวเทียมสื่อสาร</t>
  </si>
  <si>
    <t>เพราะชั้นบรรยากาศรบกวนและดูดกลืนแสงจากวัตถุท้องฟ้า ทำให้มองเห็นไม่ชัด การส่งกล้องขึ้นอวกาศช่วยให้ภาพคมชัดและเห็นแสงในช่วงคลื่นที่พื้นโลกมองไม่เห็น</t>
  </si>
  <si>
    <t xml:space="preserve">เพราะวัตถุท้องฟ้าแผ่พลังงานออกมาในหลายช่วงคลื่น การใช้คลื่นหลายแบบทำให้ได้ข้อมูลที่หลากหลายและเข้าใจวัตถุได้ดียิ่งขึ้น
</t>
  </si>
  <si>
    <t>กล้องโทรทรรศน์ชนิดคาเซอแกรน ซีแมท</t>
  </si>
  <si>
    <t>กล้องโทรทรรศน์ชนืดคาเซอแกรนซีแมท</t>
  </si>
  <si>
    <t>กล้องโทรทรรศ์แบบหักเหแสง</t>
  </si>
  <si>
    <t>กล้องโทรทรรศน์สะท้อนแสงชนิดเคสสิกริน</t>
  </si>
  <si>
    <t>กล้องโทรทรรศน์ชนิดแคสสิแกรนแบบโคม่า</t>
  </si>
  <si>
    <t>กล้องโทรทรรศน์ชนิดแคสสิเกรนชนิดมีเนื้อ</t>
  </si>
  <si>
    <t>กล้องโทรทรรศน์อวกาศ สปิตเซอร์</t>
  </si>
  <si>
    <t xml:space="preserve">	1.	ยานขนส่ง (เช่น ยานอวกาศ)
	2.	จรวดขับดัน
	3.	ระบบควบคุมและติดตาม
	4.	สถานีปล่อยยาน
</t>
  </si>
  <si>
    <t xml:space="preserve">	•	การทดลองด้านชีววิทยา (ผลของแรงโน้มถ่วงต่ำต่อสิ่งมีชีวิต)
	•	การทดลองวัสดุศาสตร์
	•	การศึกษาพฤติกรรมของของเหลวในสภาวะไร้น้ำหนัก
	•	การทดลองด้านดาราศาสตร์และฟิสิกส์
</t>
  </si>
  <si>
    <t xml:space="preserve">	•	มวลกล้ามเนื้อลดลง
	•	กระดูกพรุน
	•	การเปลี่ยนแปลงของระบบไหลเวียนโลหิต
	•	ผลต่อสุขภาพจิตและการนอนหลับ
</t>
  </si>
  <si>
    <t xml:space="preserve">	1.	ระบบ GPS นำทาง
	2.	ผ้าและวัสดุทนความร้อน (เช่น เสื้อผ้ากันไฟ)
</t>
  </si>
  <si>
    <t xml:space="preserve">เพื่อหลีกเลี่ยงผลกระทบจากชั้นบรรยากาศของโลก ซึ่งมีผลต่อการสังเกตการณ์วัตถุท้องฟ้า </t>
  </si>
  <si>
    <t>แสงที่มองเห้นได้</t>
  </si>
  <si>
    <t>บริเวณที่ก่อกำเนิดดาวฤกษ์</t>
  </si>
  <si>
    <t xml:space="preserve">ระบบขนส่งอวกาศประกอบด้วย 3 ส่วนหลัก คือ
1กระสวยอวกาศ 
2ถังเชื้อเพลิงภายนอก
3จรวดเสริมแรง
</t>
  </si>
  <si>
    <t xml:space="preserve">	1ปลูกพืชในอวกาศ
	2ศึกษาของเหลวในสภาพไร้น้ำหนัก
	3ทดสอบผลต่อร่างกายมนุษย์
</t>
  </si>
  <si>
    <t xml:space="preserve">	1กล้ามเนื้อ-กระดูกอ่อนแรง
	2เลือดไหลเวียนผิดปกติ
	3กระดูกพรุน
</t>
  </si>
  <si>
    <t xml:space="preserve">1.GPS นำทาง
2.ผ้าห่มฉุกเฉินจากวัสดุชุดนักบินอวกาศ
</t>
  </si>
  <si>
    <t xml:space="preserve">ส่งกล้องโทรทรรศน์ไปในอวกาศเพื่อหลีกเลี่ยงบรรยากาศโลก รับคลื่นแม่เหล็กไฟฟ้าทุกช่วงได้ชัดเจน และให้ภาพคุณภาพสูงกว่ากล้องบนพื้นดินมาก
</t>
  </si>
  <si>
    <t>กล้องโทรทรรศน์ต้องใช้หลายช่วงคลื่น
เพราะวัตถุท้องฟ้าแต่ละชนิดปล่อยพลังงานต่างกัน
และแต่ละช่วงคลื่นช่วยเปิดเผยข้อมูลที่ซ่อนอยู่คนละแบบ</t>
  </si>
  <si>
    <t>พัลซาร์, กาแล็กซี, โครงสร้างขนาดใหญ่ของเอกภพ</t>
  </si>
  <si>
    <t>ดวงดาว, ดาวเคราะห์, กาแล็กซี</t>
  </si>
  <si>
    <t>แสงที่ตามองเห็น, รังสี UV, อินฟราเรดบางส่วน</t>
  </si>
  <si>
    <t>ดวงดาว, เนบิวลา, ดาราจักร</t>
  </si>
  <si>
    <t>เนบิวลา, บริเวณก่อตัวดาว, ฝุ่นในอวกาศ</t>
  </si>
  <si>
    <t>1. ยานขนส่งอวกาศ (Spacecraft / Space Vehicle)
2. จรวดนำส่ง (Launch Vehicle / Rocket Booster)
3. บรรทุกสัมภาระ / ดาวเทียม / อุปกรณ์ที่ส่งขึ้นไป
4. ระบบภาคพื้นดิน (Ground Control / Launch Support Systems)
5. ระบบช่วยชีวิต (Life Support System) (ในกรณีมีมนุษย์)</t>
  </si>
  <si>
    <t>การทดลองบนสถานีอวกาศ ครอบคลุมหลายสาขา เช่น ชีววิทยา ฟิสิกส์ เคมี วิทยาศาสตร์โลกเเละเทคโนโลยี
จุดเด่นคือการศึกษาสิ่งต่าง ๆ ใน สภาพไร้น้ำหนัก
 ที่ทำไม่ได้บนโลก</t>
  </si>
  <si>
    <t xml:space="preserve">
การอยู่ในอวกาศนานส่งผลต่อกล้ามเนื้อ กระดูก หัวใจ สายตา สมอง ระบบภูมิคุ้มกัน และสภาพจิตใจ
นักบินอวกาศต้องออกกำลังกาย กินอาหารพิเศษ และมีการติดตามสุขภาพตลอดเวลา</t>
  </si>
  <si>
    <t>1.	GPS จากระบบดาวเทียมนำทาง → ใช้ในแผนที่และชีวิตประจำวัน
2.	Memory Foam จากเบาะนักบินอวกาศ → กลายเป็นหมอนสุขภาพ</t>
  </si>
  <si>
    <t>เพราะชั้นบรรยากาศโลกดูดกลืนรังสีบางชนิดและทำให้ภาพไม่ชัด การส่งกล้องขึ้นสู่อวกาศจะช่วยให้ได้ภาพคมชัด ไม่มีแสงรบกวน และสังเกตวัตถุท้องฟ้าที่พื้นโลกมองไม่เห็นได้</t>
  </si>
  <si>
    <t>เพราะวัตถุท้องฟ้าแผ่พลังงานในช่วงความยาวคลื่นต่างกัน และคลื่นแต่ละช่วงให้ข้อมูลที่แตกต่างกัน เช่น อุณหภูมิ องค์ประกอบ หรือโครงสร้าง การใช้หลายช่วงคลื่นช่วยให้เข้าใจวัตถุท้องฟ้าได้ครอบคลุมมากขึ้น</t>
  </si>
  <si>
    <t>พัลซาร์, กาแล็กซี, ไฮโดรเจนในเอกภพ</t>
  </si>
  <si>
    <t>แสงที่ตามองเห็นได้</t>
  </si>
  <si>
    <t>ดาวฤกษ์, ดาวเคราะห์, เนบิวลา</t>
  </si>
  <si>
    <t>รังสีเอกซ์	หลุมดำ, ซูเปอร์โนวา, แก๊สร้อน</t>
  </si>
  <si>
    <t>รังสีอัลตราไวโอเลต และแสงที่ตามองเห็นได้	กาแล็กซี, ดาวฤกษ์, เนบิวลาร้อน</t>
  </si>
  <si>
    <t>รังสีอินฟราเรด, เมฆฝุ่น, ดาวฤกษ์เกิดใหม่, วัตถุที่ถูกบดบัง</t>
  </si>
  <si>
    <t>ระบบขนส่งอวกาศประกอบด้วย 3 ส่วนหลัก ได้แก่
1. ตัวยานอวกาศ
2. จรวดส่งหรือเครื่องยนต์ขับดัน
3. ถังเชื้อเพลิงหรือระบบส่งเชื้อเพลิง</t>
  </si>
  <si>
    <t>1. การทดลองด้านชีววิทยาและการแพทย์
2. การทดลองด้านฟิสิกส์
3. การทดลองด้านวัสดุศาสตร์
4. การทดลองด้านดาราศาสตร์และฟิสิกส์อวกาศ
5. การทดลองด้านสิ่งแวดล้อมและโลกวิทยา
6. การทดลองเกี่ยวกับเทคโนโลยีอวกาศ</t>
  </si>
  <si>
    <t>1. มวลกระดูกลดลง
2. กล้ามเนื้อลีบ
3. ของเหลวในร่างกายเคลื่อนขึ้นส่วนบน
4. ระบบหัวใจและหลอดเลือดเปลี่ยนแปลง
5. ภูมิคุ้มกันลดลง
6. สัมผัสรังสีคอสมิกมากขึ้น</t>
  </si>
  <si>
    <t>1. เทคโนโลยี GPS
2. วัสดุฉนวนกันความร้อน</t>
  </si>
  <si>
    <t>เพื่อที่จะได้ข้อมูลที่หลากหลายและครอบคลุมเกี่ยวกับวัตถุนั้นๆ เนื่องจากวัตถุแต่ละชนิดปล่อยแสงในช่วงคลื่นที่แตกต่างกัน และชั้นบรรยากาศของโลกก็มีการดูดกลืนแสงในช่วงคลื่นต่างๆ</t>
  </si>
  <si>
    <t>1 เซนติเมตร - 20
เมตร</t>
  </si>
  <si>
    <t>ซูเปอร์โนวา หลุมดำ
กาแล็กซี และไมโครเวฟพื้นหลังจากอวกาศ</t>
  </si>
  <si>
    <t>10 - 0.1 นาโนเมตร</t>
  </si>
  <si>
    <t>ดาวนิวตรอน เศษซากของ
ดาวฤกษ์ที่หลงเหลืออยู่จากการระเบิดซูเปอร์โนวา และหลุมดำในใจกลางกาแล็กซี</t>
  </si>
  <si>
    <t>1 ไมโครเมตร - 1มิลลิเมตร , 10- 320 นาโนเมตร ,
400 - 700 นาโนเมตร</t>
  </si>
  <si>
    <t>สสารระหว่างดาว ดาวฤกษ์อายุน้อย วิวัฒนาการของ
กาแล็กซี และองค์ประกอบของเนบิวลาดาวเคราะห์</t>
  </si>
  <si>
    <t>การก่อกำเนิดของดาวฤกษ์ในใจกลางกาแล็กซี</t>
  </si>
  <si>
    <t>ชีววิทยา, ฟิสิกส์, การสังเกตการณ์โลก, และการทดสอบเทคโนโลยีใหม่ๆ การทดลองเหล่านี้ช่วยให้นักวิทยาศาสตร์เข้าใจปรากฏการณ์ต่างๆ ในสภาวะไร้แรงโน้มถ่วง และยังนำไปสู่การพัฒนาเทคโนโลยีที่สามารถนำมาประยุกต์ใช้บนโลกได้</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</si>
  <si>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 และภาวะซึมเศร้า</t>
  </si>
  <si>
    <t>เพราะชั้นบรรยากาศโลกรบกวนการมองเห็น ทำให้แสงบางช่วงคลื่นผ่านไม่ได้ เช่น รังสีอินฟราเรดและรังสีเอกซ์ การส่งกล้องขึ้นสู่อวกาศช่วยให้เห็นวัตถุท้องฟ้าชัดขึ้น ไม่มีผลจากอากาศหรือแสงเมือง และศึกษาคลื่นแม่เหล็กไฟฟ้าได้หลากหลายมากขึ้น</t>
  </si>
  <si>
    <t>เพราะวัตถุท้องฟ้าแต่ละชนิดแผ่พลังงานออกมาต่างช่วงคลื่น เช่น ดาวร้อนแผ่รังสีอัลตราไวโอเลต ส่วนกลุ่มแก๊สเย็นแผ่รังสีวิทยุการใช้หลายช่วงคลื่นช่วยให้เห็นข้อมูลครบถ้วนและเข้าใจธรรมชาติของวัตถุนั้นชัดเจนยิ่งขึ้น</t>
  </si>
  <si>
    <t>ดวงดาว , ดาวเคราะห์ , กาเเล็กซี</t>
  </si>
  <si>
    <t>หลุมดำ , ดาวนิวตรอน , ซูเปอร์โนวา</t>
  </si>
  <si>
    <t>เเสงที่ตามองเห็น , รังสี UV , อินฟราเรดบางส่วน</t>
  </si>
  <si>
    <t>ดวงดาว,เนบิวลา,ดาราจักร</t>
  </si>
  <si>
    <t>เนบิวลา,บริเวณก่อดาว,ฝุ่นในอวกาศ</t>
  </si>
  <si>
    <t>ระบบขนส่งอวกาศประกอบด้วย 3 ส่วนหลักคือ
	1.	ตัวยานอวกาศ สำหรับบรรทุกนักบินหรือสัมภาระ
	2.	จรวดขับดัน สำหรับส่งยานขึ้นสู่อวกาศ
	3.	ระบบควบคุมและลงจอด สำหรับนำทางและกลับสู่โลก</t>
  </si>
  <si>
    <t>การทดลองบนสถานีอวกาศนานาชาติ (ISS) ได้แก่
	•	ศึกษาผลของ แรงโน้มถ่วงต่ำ ต่อร่างกายมนุษย์
	•	ทดลองด้าน พฤติกรรมของของเหลว และวัสดุในอวกาศ
	•	วิจัยด้าน ชีววิทยา ยา และการเจริญเติบโตของพืช นอกโลก</t>
  </si>
  <si>
    <t>ผลกระทบจากการอยู่ในอวกาศนาน ๆ ได้แก่
	•	กล้ามเนื้อและกระดูกอ่อนแรง เพราะไม่มีแรงโน้มถ่วง
	•	ของเหลวในร่างกายเคลื่อนที่ผิดปกติ เช่น หน้าบวม ความดันในสมองสูง
	•	ระบบภูมิคุ้มกันและการนอนหลับแปรปรวน รวมถึงผลกระทบทางจิตใจจากความโดดเดี่ยว</t>
  </si>
  <si>
    <t>1.	GPS – ใช้ในการนำทางและระบุตำแหน่งบนมือถือและรถยนต์
	2.	ฉนวนกันความร้อน – พัฒนาจากชุดนักบินอวกาศ นำมาใช้ในเสื้อผ้าและอุปกรณ์กันความร้อนบนโลก</t>
  </si>
  <si>
    <t>เพราะบรรยากาศโลกบดบังและรบกวนคลื่นจากวัตถุท้องฟ้า การส่งกล้องขึ้นสู่อวกาศทำให้มองเห็นได้ชัดเจนขึ้น</t>
  </si>
  <si>
    <t>เพราะวัตถุท้องฟ้าแต่ละชนิดปล่อยคลื่นแม่เหล็กไฟฟ้าในช่วงคลื่นต่างกัน การใช้หลายช่วงคลื่นช่วยให้เข้าใจลักษณะและพฤติกรรมของวัตถุเหล่านั้นได้ครบถ้วน</t>
  </si>
  <si>
    <t>แสงที่ตามองเห็น (Visible light)</t>
  </si>
  <si>
    <t>ฝุ่นในอวกาศ หรือเนบิวลา (Nebula)</t>
  </si>
  <si>
    <t>คลื่นวิทยุ (Radio wave</t>
  </si>
  <si>
    <t>รังสีเอ็กซ์ (X-ray)</t>
  </si>
  <si>
    <t>ไมโครเวฟ</t>
  </si>
  <si>
    <t>1.	กระสวยอวกาศ – บรรทุกคนและอุปกรณ์
	2.	ถังเชื้อเพลิงภายนอก – เก็บเชื้อเพลิงให้เครื่องยนต์
	3.	จรวดเชื้อเพลิงแข็ง – ช่วยส่งยานขึ้นสู่อวกาศ</t>
  </si>
  <si>
    <t>การทดลองทางวิทยาศาสตร์บน ISS มีหลายด้าน เช่น
	•	ศึกษาร่างกายมนุษย์ในสภาพไร้น้ำหนัก
	•	ทดลองฟิสิกส์และวัสดุในอวกาศ
	•	สังเกตดวงดาวและจักรวาล
	•	ตรวจสภาพแวดล้อมและการเปลี่ยนแปลงของโล</t>
  </si>
  <si>
    <t>มนุษย์อวกาศ
	•	กล้ามเนื้อและกระดูกอ่อนแรง เพราะไม่มีแรงโน้มถ่วง
	•	เลือดและของเหลวในร่างกายเคลื่อนไหวผิดปกติ
	•	ระบบภูมิคุ้มกันอ่อนแอลง
	•	การมองเห็นเปลี่ยนไป
	•	มีปัญหาเรื่องการนอนและสุขภาพจิต</t>
  </si>
  <si>
    <t>เทคโนโลยีอวกาศช่วยพัฒนาระบบ GPS สำหรับการนำทางที่แม่นยำ และนำเทคโนโลยีกล้องและเซ็นเซอร์จากดาวเทียมมาปรับใช้ในโทรศัพท์มือถือ ทำให้ชีวิตประจำวันสะดวกและทันสมัยขึ้นครับ</t>
  </si>
  <si>
    <t>เพื่อหลีกเลี่ยงผลกระทบจากชั้นบรรยากาศของโลกที่บดบังและบิดเบือนแสง</t>
  </si>
  <si>
    <t>เพื่อให้ได้ข้อมูลที่ครอบคลุมและเข้าใจธรรมชาติของวัตถุท้องฟ้าได้อย่างครบถ้วน</t>
  </si>
  <si>
    <t xml:space="preserve">
พัลซาร์, กาแล็กซี</t>
  </si>
  <si>
    <t>ดาวเคราะห์, ดวงจันทร์</t>
  </si>
  <si>
    <t>ดาวนิวตรอน, หลุมดำ</t>
  </si>
  <si>
    <t xml:space="preserve">แสงที่ตามองเห็น / รังสีอัลตราไวโอเลต
</t>
  </si>
  <si>
    <t>เนบิวลา, กาแล็กซี, ดาวฤกษ์</t>
  </si>
  <si>
    <t>ดาวฤกษ์เกิดใหม่, กาแล็กซีห่างไกล</t>
  </si>
  <si>
    <t>ประกอบด้วย 3 ส่วนหลัก:
	1.	กระสวยอวกาศ – บรรทุกคนและอุปกรณ์
	2.	ถังเชื้อเพลิงภายนอก – บรรจุเชื้อเพลิงสำหรับเครื่องยนต์
	3.	จรวดเชื้อเพลิงแข็ง – ให้แรงส่งในช่วงปล่อยตัวแรก</t>
  </si>
  <si>
    <t>การทดลองบนสถานีอวกาศนานาชาติ (ISS) มีหลายด้าน เช่น:
	1.	ชีววิทยา – ศึกษาการเจริญเติบโตของพืช สัตว์ และมนุษย์ในสภาพไร้น้ำหนัก
	2.	ฟิสิกส์ – ทดลองพฤติกรรมของของเหลว ไฟฟ้า แม่เหล็ก และวัสดุในสภาวะไร้น้ำหนัก
	3.	การแพทย์ – ศึกษาผลของสภาพอวกาศต่อร่างกายมนุษย์ เช่น กล้ามเนื้อ กระดูก
	4.	วัสดุศาสตร์ – ทดลองสร้างวัสดุใหม่หรือศึกษาคุณสมบัติวัสดุในอวกาศ
	5.	สิ่งแวดล้อมและโลก – ใช้กล้องและเครื่องมือตรวจสภาพภูมิอากาศ และการเปลี่ยนแปลงของโลกจากอวกาศ</t>
  </si>
  <si>
    <t>ผลกระทบของการอยู่ในอวกาศเป็นเวลานานต่อมนุษย์อวกาศ ได้แก่:
	1.	กล้ามเนื้อและกระดูกอ่อนแรง – เพราะไม่มีแรงโน้มถ่วง
	2.	สูญเสียมวลกระดูก – เสี่ยงต่อกระดูกบางและแตกหักง่าย
	3.	ระบบไหลเวียนโลหิตเปลี่ยนแปลง – เลือดและของเหลวไหลเวียนผิดปกติ
	4.	สายตาพร่า มองเห็นลดลง – จากแรงดันในกะโหลกศีรษะเพิ่มขึ้น
	5.	ภูมิคุ้มกันลดลง – เสี่ยงติดเชื้อง่ายขึ้น
	6.	สุขภาพจิต – อาจเกิดความเครียด เหงา หรือวิตกกังวล</t>
  </si>
  <si>
    <t>เทคโนโลยีอวกาศประยุกต์ใช้ในชีวิตประจำวันได้ เช่น:
	1.	GPS (ระบบนำทาง) – ใช้ดาวเทียมนำทางในการเดินทางและแผนที่
	2.	ผ้ากันความร้อน (Heat-resistant materials) – พัฒนาจากชุดนักบินอวกาศ นำมาใช้ทำชุดดับเพลิงหรือฉนวนกันความร้อนในอาคาร</t>
  </si>
  <si>
    <t>นาย ตรอง วงศ์ธาราทิพย์</t>
  </si>
  <si>
    <t>กล้องโทรทรรศน์ที่ส่งไปนั้น มีอุปกรณ์สำคัญติดตั้งไปกับกล้อง คือ ระบบคอมพิวเตอร์ กล้องถ่ายภาพมุมกว้าง เครื่องตรวจวัดสเปกตรัม เครื่องปรับทิศทางของกล้อง ซึ่งข้อมูลต่างๆ ที่ได้จากกล้อง จะทำให้เราได้เห็นรายละเอียดต่างๆ ของวัตถุท้องฟ้</t>
  </si>
  <si>
    <t>เพื่อใช้ศึกษาสิ่งที่ต่างกัน</t>
  </si>
  <si>
    <t>ดวงดาว, ดวงจันทร์, ดาวเคราะห์</t>
  </si>
  <si>
    <t>อัลตราไวโอเลต</t>
  </si>
  <si>
    <t>ยานขนส่ง จรวดเชื้อเพลิงแข็ง2ด้าน ถังเชื้อเพลิงภายนอด</t>
  </si>
  <si>
    <t>การแพทย์และชีววิทยา ฟิสิกส์ของของเหลวและวัสดุ การสังเกตโลก</t>
  </si>
  <si>
    <t>การสูญเสียมวลกล้ามเนื้อเพราะไม่ค่อยได้ใช้กล้ามเนื้อ</t>
  </si>
  <si>
    <t>ระบบGPS  ดาวเทียมสื่อสาร</t>
  </si>
  <si>
    <t>พัลซาร์ กาแล็กซี</t>
  </si>
  <si>
    <t>แสงที่ตาเห็น</t>
  </si>
  <si>
    <t>รัฃสีเอกซ์</t>
  </si>
  <si>
    <t>เนบิวลา กาแล็กซั</t>
  </si>
  <si>
    <t>ยานอวกาศ, จรวดเชื้อเพลิง, และถังเชื้อเพลิง</t>
  </si>
  <si>
    <t>ทดลองผลของไร้น้ำหนัก, ปลูกพืช, ศึกษาของเหลว, ทดลองทางชีววิทยาและฟิสิกส์</t>
  </si>
  <si>
    <t>กล้ามเนื้อ-กระดูกลด, สายตาเปลี่ยน, ภูมิคุ้มกันลด, เครียด</t>
  </si>
  <si>
    <t xml:space="preserve">	1.	GPS นำทาง
	2.	วัสดุกันร้อนใช้ในชุดดับเพลิงหรือรถยนต์</t>
  </si>
  <si>
    <t>เพื่อให้ได้ข้อมูลที่หลากหลายและครอบคลุมเกี่ยวกับวัตถุนั้นๆ</t>
  </si>
  <si>
    <t>อยู่ในช่วงรังสีอินฟาเรต</t>
  </si>
  <si>
    <t>ดาวฤกษ์เกิดใหม่กับกาแล็คซี่</t>
  </si>
  <si>
    <t>คลื่นอินฟาเลตและอัลตราไวโอเลต</t>
  </si>
  <si>
    <t>ดาวฤกษ์เกิดใหม่กาแล็กซี่ สสารระหว่างดาว</t>
  </si>
  <si>
    <t>ดาวนิวตรอนและเศษซากของดาวฤกษ์</t>
  </si>
  <si>
    <t>อินฟาเลตใกล้และอัลตร้าไวโอเล็ต</t>
  </si>
  <si>
    <t>ดวงจันทร์ ดาวเคราะห์ ดาวฤกษ์เกิดใหม่ กาแล็กซั้</t>
  </si>
  <si>
    <t>ในช่วงคลื่นอินฟาเลต</t>
  </si>
  <si>
    <t>ดาวฤกษ์เกิดใหม่กาแล็กซี่</t>
  </si>
  <si>
    <t>ตัวยานอวกาศ จรวดส่ง ถังเชื้อเพลิง ระบบควบคุมการบินและนำทาง ฐานยิงจรวด</t>
  </si>
  <si>
    <t>ระบบGPSกับดาวเทียมสื่อสาร</t>
  </si>
  <si>
    <t xml:space="preserve">เพื่อที่จะได้ข้อมูลที่หลากหลายและครอบคลุมเกี่ยวกับวัตถุนั้นๆ เนื่องจากวัตถุแต่ละชนิดปล่อยแสงในช่วงคลื่นที่แตกต่างกัน และชั้นบรรยากาศของโลกก็มีการดูดกลืนแสงในช่วงคลื่นต่างๆ กันด้วย 
</t>
  </si>
  <si>
    <t>ดาวฤกษ์เกิดใหม่ กาแล็กซี่</t>
  </si>
  <si>
    <t>อินฟาเรดและอัลตร้าไวโอเลต</t>
  </si>
  <si>
    <t>กาแล็กซี่ เนบิวลาดาวเคราะห์</t>
  </si>
  <si>
    <t>ดาวนิวตรอน เศษซากดาวฤกษ์จากซุปเปอร์โนวา</t>
  </si>
  <si>
    <t>แสงที่ตามองเห็น อินฟาเรด อัลตราไวโอเลต</t>
  </si>
  <si>
    <t>ดวงจันทร์ ดาวเคราะห์ ดาวฤกษ์เกิดใหม่ กาแล็กซี่</t>
  </si>
  <si>
    <t>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ความเครียด, วิตกกังวล</t>
  </si>
  <si>
    <t xml:space="preserve">ระบบนำทาง GPS และดาวเทียมสื่อสาร </t>
  </si>
  <si>
    <t>นาย เตชินท์ มั่งมี</t>
  </si>
  <si>
    <t>บรรยากาศโลกขวางกั้นคลื่นบางช่วง
ลดการบิดเบือนแสงจากบรรยากาศ</t>
  </si>
  <si>
    <t>ท้องฟ้าปล่อยคลื่นแสงในความยาวคลื่นต่างกันแต่ละช่วงความยาวคลื่นให้</t>
  </si>
  <si>
    <t>ดาวฤกษ์ใกล้โลก</t>
  </si>
  <si>
    <t>ฝุ่นในอวกาศ</t>
  </si>
  <si>
    <t>กำเนิดดาว</t>
  </si>
  <si>
    <t xml:space="preserve">ระบบขนส่งอวกาศประกอบด้วยส่วนหลัก ๆ ดังนี้:
ยานขนส่งอวกาศ (Spacecraft) จรวดขับดัน (Launch Vehicle) ถังเชื้อเพลิง (Fuel Tank) ระบบควบคุมและนำทาง (Control and Navigation System) ฐานปล่อยจรวด (Launch Pad/Base) </t>
  </si>
  <si>
    <t xml:space="preserve">การทดลองด้านชีววิทยา
การทดลองด้านฟิสิกส์
การทดลองทางการแพทย์
 การทดลองด้านวัสดุศาสตร์
การศึกษาสิ่งแวดล้อมและภูมิอากาศ
</t>
  </si>
  <si>
    <t xml:space="preserve">สูญเสียมวลกระดูกและกล้ามเนื้อ
เลือดและของเหลวในร่างกายเคลื่อนตัว
ระบบหัวใจและหลอดเลือด
ภูมิคุ้มกันอ่อนแอ
ผลจากรังสี
ความเครียดและภาวะซึมเศร้า
ปัญหาเรื่องการนอนหลับ
การทำงานเป็นทีม
</t>
  </si>
  <si>
    <t>1. ระบบ GPS
2. กล้องถ่ายภาพในมือถือ
3. ผ้าห่มกันความร้อน (Thermal Blanket)
4. เครื่องกรองน้ำ
5. วัสดุเมมโมรีโฟม (Memory Foam)</t>
  </si>
  <si>
    <t>สุนันท์ ทับพึง</t>
  </si>
  <si>
    <t>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 </t>
  </si>
  <si>
    <t>ประมาณการ.-20ม.</t>
  </si>
  <si>
    <t>ซุปเปอร์โนวา หลุมดำ เเละกาเเลคซี่</t>
  </si>
  <si>
    <t>300-700 นาโนเมตร</t>
  </si>
  <si>
    <t>ดวงจันทร์ ดาวเคราะห์ ดาวฤกษ์ เนบิวลา เเละกาเเลคซี่</t>
  </si>
  <si>
    <t>10-0.1นาโน</t>
  </si>
  <si>
    <t>ดาวนิวตรอนเศษซากของดาวฤกษ์เเละหลุมดำในกาเเลคซี่</t>
  </si>
  <si>
    <t>10-320นาโนเมตร</t>
  </si>
  <si>
    <t>สะสารระหว่างดาวกาเเลคซี่องค์ประกอบเนบิวลาดาวเคราะห์</t>
  </si>
  <si>
    <t>1ไมโคเมตร-1มิลลิเมตร</t>
  </si>
  <si>
    <t>ดาวฤกษ์เกิดใหม่ กาเเลคทางช้างเผือก</t>
  </si>
  <si>
    <t>ชีววิทยา, ฟิสิกส์, การสังเกตการณ์โลก, และการทดสอบเทคโนโลยีใหม่</t>
  </si>
  <si>
    <t>ระบบนำทาง GPS ที่ช่วยในการเดินทางและการขนส่ง, และ ดาวเทียมสื่อสาร ที่ช่วยให้การสื่อสารทั่วโลกเป็นไปได้อย่างรวดเร็วและมีประสิทธิภาพ</t>
  </si>
  <si>
    <t>เพราะชั้นบรรยากาศของโลกจะดูดกลืนและบิดเบือนแสงจากวัตถุท้องฟ้า ทำให้ภาพที่ได้จากกล้องโทรทรรศน์บนพื้นดินไม่ชัดเจน การส่งกล้องโทรทรรศน์ขึ้นไปโคจรรอบโลกช่วยหลีกเลี่ยงชั้นบรรยากาศ ทำให้ได้ภาพที่คมชัดและข้อมูลที่แม่นยำกว่า</t>
  </si>
  <si>
    <t>เพราะวัตถุท้องฟ้าแผ่รังสีในช่วงความยาวคลื่นที่หลากหลาย เช่น รังสีแม่เหล็กไฟฟ้าช่วงแสงที่ตามองเห็น รังสีอินฟราเรด รังสีอัลตราไวโอเลต และรังสีเอกซ์ การใช้กล้องโทรทรรศน์ที่รับรู้ความยาวคลื่นต่าง ๆ จะช่วยให้นักดาราศาสตร์ศึกษาคุณสมบัติและลักษณะของวัตถุท้องฟ้าได้ครบถ้วนและลึกซึ้งมากขึ้น</t>
  </si>
  <si>
    <t xml:space="preserve">
แสงที่ตามองเห็น (Visible light)
</t>
  </si>
  <si>
    <t>ดาวเคราะห์ ดาวฤกษ์ ดาวจักร</t>
  </si>
  <si>
    <t>หลุมดำ ซุปเปอร์โนว่า</t>
  </si>
  <si>
    <t>ดาวฤกเกิดใหม่ กาเเล็กซีห่างไกล</t>
  </si>
  <si>
    <t xml:space="preserve">ยานขนส่งอวกาศ (Spacecraft): สำหรับบรรทุกนักบินอวกาศหรือสัมภาระขึ้นสู่อวกาศ
จรวดขับดัน (Launch Vehicle): ใช้สำหรับส่งยานขนส่งออกจากโลก โดยให้แรงผลักดันสูง
ระบบสนับสนุนภาคพื้นดิน (Ground Support System): ใช้ควบคุม ตรวจสอบ และสื่อสารกับยานอวกาศ รวมถึงระบบเตรียมและปล่อยจรวด
</t>
  </si>
  <si>
    <t>1. การศึกษาพฤติกรรมของเซลล์และสิ่งมีชีวิตในสภาพไร้น้ำหนัก
เช่น การเจริญเติบโตของเซลล์มนุษย์ พฤติกรรมของแบคทีเรีย และการฟื้นฟูเนื้อเยื่อ เพื่อพัฒนาเทคโนโลยีการแพทย์
2. การทดลองด้านพฤติกรรมของของเหลวและวัสดุ
ศึกษาการเปลี่ยนแปลงสถานะ การแพร่ความร้อน การไหลของของเหลว และการตกผลึกของโลหะ เพื่อใช้ในการผลิตวัสดุใหม่ ๆ
3. การปลูกพืชในอวกาศ
ทดลองปลูกพืชเพื่อศึกษาว่าพืชสามารถเติบโตในอวกาศได้อย่างไร เพื่อรองรับการเดินทางระยะยาวในอนาคต เช่น การเดินทางไปดาวอังคาร
4. การศึกษารังสีคอสมิกและผลกระทบต่อร่างกายมนุษย์
เพื่อเตรียมความพร้อมในการปกป้องนักบินอวกาศจากรังสีอันตรายระหว่างการเดินทางในห้วงอวกาศ
5. การทดลองด้านฟิสิกส์และเคมีขั้นพื้นฐาน
เช่น การเปลี่ยนแปลงของอะตอมและโมเลกุลในสภาพไร้น้ำหนัก เพื่อเข้าใจสมบัติพื้นฐานของธรรมชาติ</t>
  </si>
  <si>
    <t>การแพทย์และชีววิทยา: ศึกษาผลของสภาวะแรงโน้มถ่วงต่ำต่อร่างกายมนุษย์และเซลล์
ฟิสิกส์: ทดลองเกี่ยวกับการเผาไหม้ ของเหลว และพลาสมาในสภาพไร้น้ำหนัก
วัสดุศาสตร์: ศึกษาการเปลี่ยนแปลงของวัสดุในสภาพไร้แรงโน้มถ่วง
ดาราศาสตร์: สังเกตการณ์รังสีคอสมิกและวัตถุท้องฟ้าจากนอกชั้นบรรยากาศโลก
สิ่งแวดล้อมและเทคโนโลยี: ทดลองเทคโนโลยีการรีไซเคิลน้ำและอากาศสำหรับการใช้ชีวิตในอวกาศ</t>
  </si>
  <si>
    <t>1. ระบบ GPS (Global Positioning System)
เป็นเทคโนโลยีที่พัฒนามาจากดาวเทียมอวกาศ ใช้ในการระบุตำแหน่งและนำทาง เช่น ในแอปแผนที่ บนโทรศัพท์มือถือ หรือรถยนต์
2. วัสดุฉนวนกันความร้อน (Insulating Materials)
พัฒนาจากเทคโนโลยีที่ใช้ในชุดนักบินอวกาศ นำมาใช้ทำเสื้อกันหนาว ผ้าห่มฉุกเฉิน หรือวัสดุก่อสร้างที่ช่วยรักษาอุณหภูมิภายในบ้าน</t>
  </si>
  <si>
    <t>เพราะชั้นบรรยากาศรบกวนการสังเกต ทำให้ภาพไม่ชัดและมองไม่เห็นรังสีบางชนิด</t>
  </si>
  <si>
    <t>เพราะวัตถุท้องฟ้าแต่ละชนิดปล่อยคลื่นต่างกัน และแต่ละช่วงคลื่นให้ข้อมูลต่างกัน</t>
  </si>
  <si>
    <t>ดาวฤกษ์เกิดใหม่กาแล็กซี</t>
  </si>
  <si>
    <t>กาแล็กซีเนบิวลาดาวเคราะห์</t>
  </si>
  <si>
    <t>จรวดขับดัน, ถังเชื้อเพลิงภายนอก, และยานขนส่ง
อวกาศ</t>
  </si>
  <si>
    <t>การสูญเสียมวลกระดูกและกล้ามเนื้อ, การ
เปลี่ยนแปลงของระบบหัวใจและหลอดเลือด, การ
เปลี่ยนแปลงของระบบภูมิคุ้มกัน, ปัญหาการมองเห็น,และผลกระทบทางจิตวิทยา เช่น ความเครียด, วิตก
กังวล</t>
  </si>
  <si>
    <t>ระบบนำทาง GPS และดาวเทียมสื่อสาร</t>
  </si>
  <si>
    <t>บรรยากาศโลกบังรังสีบางชนิด</t>
  </si>
  <si>
    <t>เพราะวัตถุท้องฟ้าแต่ละชนิดแผ่รังสีต่างความยาวคลื่น ต้องใช้หลายช่วงคลื่นถึงจะเห็นครบ</t>
  </si>
  <si>
    <t>พัลซาร์,เนบิวลารังสี,กาแล็กซี่</t>
  </si>
  <si>
    <t>ดาวเคราะห์,ดวงดาว,ดวงจันทร์</t>
  </si>
  <si>
    <t>หลุมขาว,ซุปเปอร์โนวา</t>
  </si>
  <si>
    <t>แสงขาวและอัลตราไวโอเลต</t>
  </si>
  <si>
    <t>ดาราจักร,เนบิวลา,ดาวฤกษ์</t>
  </si>
  <si>
    <t>ดาวฤกษ์เกิดใหม่,ฝุ่นอวกาศ</t>
  </si>
  <si>
    <t>ยานอวกาศ,จรวด,ระบบควบคุม,ฐานปล่อย</t>
  </si>
  <si>
    <t>ทดลองปลูกพืช,ของเหลว,พฤติกรรมสิ่งมีชีวิต</t>
  </si>
  <si>
    <t>กล้ามเนื้ออ่อนแรง กระดูกพรุน นอนไม่หลับ</t>
  </si>
  <si>
    <t>GPS , ผ้าห่มเก็บความร้อน</t>
  </si>
  <si>
    <t>กล้องโทรทรรศน์ต้องถูกส่งขึ้นไปโคจรรอบโลกเพราะชั้นบรรยากาศรบกวนการมองเห็น ทำให้ได้ภาพไม่ชัด และไม่สามารถสังเกตคลื่นบางชนิดจากพื้นโลกได้ เช่น รังสีเอกซ์และอัลตราไวโอเลต.</t>
  </si>
  <si>
    <t>เพราะว่าคลื่นแต่ละคลื่นมีคุณนสมบัติต่างกันและใช้ศึกษาต่างกัน</t>
  </si>
  <si>
    <t xml:space="preserve">ซุเปอร์โนว่า พัลซาร์ </t>
  </si>
  <si>
    <t>10^3</t>
  </si>
  <si>
    <t>กาแล็คซี่และดาวเลิก</t>
  </si>
  <si>
    <t>รังศีเอกซ์</t>
  </si>
  <si>
    <t>ดาวเลิกอายุน้อย และ วิวัฒนาการกาแล็กซี</t>
  </si>
  <si>
    <t>กาแล็กซีและดาวเลิกเกิดใหม่</t>
  </si>
  <si>
    <t>1 ยานขนส่ง
2จรวดเชื้อเพลิง
3ถังเชื้อภายใน</t>
  </si>
  <si>
    <t>ประดิษคิดค้นในสถานที่ไร้น้ำหนัก</t>
  </si>
  <si>
    <t>การสูญเสียมวลกระดูกและกล้ามเนื้อ การเปลี่ยนแปลงของของเหลวในร่างกาย การมองเห็นที่ผิดปกติ ปัญหาเกี่ยวกับระบบหัวใจและหลอดเลือด การเปลี่ยนแปลงทางจิตใจ และความเสี่ยงจากรังสี</t>
  </si>
  <si>
    <t>Gps กับสื่อสารระหว่างประเทศ</t>
  </si>
  <si>
    <t xml:space="preserve">ในการศึกษาวัตถุท้องฟ้า ต้องส่งกล้องโทรทรรศน์ขึ้นไปโคจรรอบโลกเพื่อหลีกเลี่ยงผลกระทบจากชั้นบรรยากาศโลกที่บดบังและทำให้ภาพบิดเบี้ยว รวมถึงเพื่อให้สามารถสังเกตการณ์ได้อย่างต่อเนื่องตลอดเวลาโดยไม่ขึ้นอยู่กับสภาพอากาศและช่วงเวลากลางวัน-กลางคืน
</t>
  </si>
  <si>
    <t xml:space="preserve">เพื่อที่จะเข้าใจธรรมชาติของวัตถุในอวกาศได้อย่างครบถ้วน นักดาราศาสตร์จำเป็นต้องใช้กล้องโทรทรรศน์ที่ศึกษาความยาวคลื่นที่หลากหลาย เพราะวัตถุแต่ละชนิดมีอุณหภูมิและองค์ประกอบที่แตกต่างกัน จึงแผ่รังสีออกมาในช่วงคลื่นที่ไม่เหมือนกัน
</t>
  </si>
  <si>
    <t>กลุ่มแก๊ส</t>
  </si>
  <si>
    <t>พื้นผิวของดาวเคราะห์</t>
  </si>
  <si>
    <t>เมฆฝุ่น</t>
  </si>
  <si>
    <t xml:space="preserve">ระบบขนส่งอวกาศประกอบด้วย 3 ส่วนหลัก ได้แก่ ยานขนส่งอวกาศ (Orbiter) ซึ่งเป็นยานที่บรรทุกนักบินและสัมภาระ, ถังเชื้อเพลิงภายนอก (External Tank) ที่ให้เชื้อเพลิงเหลวแก่ยาน และจรวดเชื้อเพลิงแข็ง (Solid Rocket Boosters) สองตัวที่สร้างแรงขับดันมหาศาลในช่วงแรกของการปล่อย
</t>
  </si>
  <si>
    <t xml:space="preserve">
การทดลองบนสถานีอวกาศนานาชาติ 
	•	ผลของแรงโน้มถ่วงต่ำต่อร่างกาย
	•	การปลูกพืชในอวกาศ
	•	พฤติกรรมของของไหล
	•	ทดสอบวัสดุและเทคโนโลยีใหม่
	•	ศึกษาจุลชีพและยีน</t>
  </si>
  <si>
    <t>การอยู่ในอวกาศนาน ๆ ทำให้กล้ามเนื้อและกระดูกอ่อนแรง การมองเห็นเปลี่ยน ภูมิคุ้มกันลดลง และอาจเกิดความเครียดหรือนอนไม่หลับได้.</t>
  </si>
  <si>
    <t>1.	ระบบ GPS ใช้นำทางในรถยนต์และโทรศัพท์มือถือ
	2.	วัสดุฉนวนกันความร้อน จากชุดนักบินอวกาศ นำมาใช้ในเสื้อกันหนาวและอาคารประหยัดพลังงาน</t>
  </si>
  <si>
    <t>เพราะวัตถุท้องฟ้าแต่ละชนิด</t>
  </si>
  <si>
    <t>พัสซาร์,เนบิวลารังสี,ลาแล็กซี่</t>
  </si>
  <si>
    <t>รังสรเอ็กซ์</t>
  </si>
  <si>
    <t>หลุมขาว,ซุปเปอร์โนว่า</t>
  </si>
  <si>
    <t>แสงขาวและอันตราไวโอเลต</t>
  </si>
  <si>
    <t>ดาราจักร,เนบิลลา,ดาวเฤกษ์</t>
  </si>
  <si>
    <t>ทดลองปลูกพืช,ของเหลว</t>
  </si>
  <si>
    <t>กล้ามเนื้ออ่อนแรงกระดูกพรุนนอนไม่หลับ</t>
  </si>
  <si>
    <t>GPS,ผ้าห่มเก็บความร้อน</t>
  </si>
  <si>
    <t>เพื่อหลีกเลี่ยงชั้นบรรยากาศของโลก และถ่ายภาพที่คมชัด</t>
  </si>
  <si>
    <t>เพื่อที่จะได้ข้อมูลหลากหลายและครอบคลุมเกี่ยวกับวัตถุนั้นๆ</t>
  </si>
  <si>
    <t>ประมาณ1 ซม. ถึง 20ม.</t>
  </si>
  <si>
    <t>ซูเปอร์โนวา หลุมดำ กาแล็คซี</t>
  </si>
  <si>
    <t>300 - 700 นาโนเมตร</t>
  </si>
  <si>
    <t>10 ถึง 0.1 นาโนเมตร</t>
  </si>
  <si>
    <t>ดาวนิวตรอน เศษซากของดาวฤกษ์ หลุมดำในใจกลางกาแล็กซี่</t>
  </si>
  <si>
    <t>10 ถึง 320 นาโนเมตร</t>
  </si>
  <si>
    <t>สารระหว่างดาว กาแล็กซี องค์ประกอบของเนบิวลาดาวเคราะห์</t>
  </si>
  <si>
    <t>1 ไมโครเมตร ถึง 1 มิลลิเมตร</t>
  </si>
  <si>
    <t>ดาวฤกษ์เกิดใหม่ กาแล็คซี่ทางช้างเผือก กาแล็กซีอื่นๆ</t>
  </si>
  <si>
    <t>ถังเชื้อเพลิงภายนอก จรวดเชื้อเพลิงแข็ง ยานขนส่งอวกาศ</t>
  </si>
  <si>
    <t>ภายในร่างกายจะแย่ลง และสภาพจิตใจอาจเป็นภาวะโรคซึมเศร้าได้</t>
  </si>
  <si>
    <t>ระบบนำทาง GPS และ ใช้สื่อสารกับคนอื่นๆ</t>
  </si>
  <si>
    <t>เพราะ ทำให้สามารถได้เห็นรายละเอียดต่างๆ ของวัตถุท้องฟ้า ช่วยให้เกิดความเข้าใจมากขึ้น</t>
  </si>
  <si>
    <t>เพื่อความสอดคล้องกับช่วงความยาวคลื่นของวัตถุท้องฟ้าที่แผ่รังสีออกมา และเลือกใช้กล้องโทรทรรศน์ได้อย่างเหมาะสม</t>
  </si>
  <si>
    <t>1 เซนติเมตร ถึง 20 เมตร</t>
  </si>
  <si>
    <t>ซูเปอร์โนวา หลุมดำ และกาเล็กซี่</t>
  </si>
  <si>
    <t>ดวงจันทร์ ดาวเคราะห์ ดาวฤกษ์ เนบิวลา กาเล็กซี่</t>
  </si>
  <si>
    <t>ดาวนิวตรอน เศษซากของดาวฤกษ์จากซูเปอร์โนวา และหลุมดำในใจกลางกาเล็กซี่</t>
  </si>
  <si>
    <t xml:space="preserve">10 - 320 นาโนเมตร </t>
  </si>
  <si>
    <t>สสารระหว่างดาว กาเล็กซี่ และองค์ประกอบของเนบิวลาดาวเคราะห์</t>
  </si>
  <si>
    <t>ดาวฤกษ์เกิดใหม่ กาเล็กซี่ทางช้างเผือก และกาเล็กซี่อื่นๆ</t>
  </si>
  <si>
    <t>3 ส่วน
1. ถังเชื้อเพลิงภายนอก
2. จรวดเชื้อเพลิงแข็ง
3. ยานขนส่งอวกาศ</t>
  </si>
  <si>
    <t>วิจัย ทดลอง และประดิษฐ์คิดค้นในสภาพไร้น้ำหนัก</t>
  </si>
  <si>
    <t xml:space="preserve">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t>
  </si>
  <si>
    <t>อาหารแช่แข็งและอาหารแห้ง 
อาหารเด็ก</t>
  </si>
  <si>
    <t>เพราะชั้นบรรยากาศของโลก บิดเบือนและดูดกลืนคลื่นแสง ทำให้ไม่สามารถสังเกตการณ์วัตถุท้องฟ้าจากพื้นโลกได้อย่างชัดเจน</t>
  </si>
  <si>
    <t>ท้องฟ้าแต่ละชนิดจะ ปล่อยพลังงานออกมาในรูปคลื่นแม่เหล็กไฟฟ้าที่ความยาวคลื่นแตกต่างกัน</t>
  </si>
  <si>
    <t>ดาวฤกษ์ กาแลกซี่ เนบิวลา</t>
  </si>
  <si>
    <t>ดาวเคราะห์ ดวงจันทร์ ดาวหาง</t>
  </si>
  <si>
    <t xml:space="preserve">การก่อตัวของดาวฤกษ์ </t>
  </si>
  <si>
    <t>ดาวเคราะห์น้อย ดาวหาง วัตถุที่เย็นจัด</t>
  </si>
  <si>
    <t>จรวดขับดัน ถังเชื้อเพลิงภายนอก ยานโคจร</t>
  </si>
  <si>
    <t>ผลกระทบต่อชีววิทยา วัสดุศาสตร์ และ ฟิสิกส์</t>
  </si>
  <si>
    <t>มวลกระดูกลดลง กล้ามเนื้ออ่อนแรงและฝ่อ การมองเห็นอาจเปลี่ยนไป เกิดภาวะเครียดและวิตกกังวล</t>
  </si>
  <si>
    <t>ระบบนำทางด้วยดาวเทียม และ เมมโมรีโฟม</t>
  </si>
  <si>
    <t xml:space="preserve">เพื่อสำรวจสภาพแวดล้อมผิวโลก เมฆ ใช้ในการพยากรณ์อากาศ ใช้บอกตำแหน่งgps ใช้สำหรับinternet </t>
  </si>
  <si>
    <t>เพราะในแต่ละช่วงความยาวคลื่นมีการใช้ศึกษาสิ่งต่างๆที่ไม่เหมือนกัน เช่นคลื่นไมโครเวฟ-ศึกษาารังสีไมโครเวฟพื้นหลัง คลื่นอินฟาเรด-ดาวฤกษ์เกิดใหม่ กาแล็กซี อัลตราไวโอเลต-ดาว กาแล็กซี เนบิวลาดาวเคราะห์ รังสีเอ็กซ์-ดาวนิวตรอน เศษซากดาวฤกษ์จากซูเปอร์โนวา รังสีแกมมา-ดาวนิวตรอน สสารมืด การลุกจ้าของดวงอาทิตย์ เป็นต้น</t>
  </si>
  <si>
    <t>คลื่นวิทยุ 10^12</t>
  </si>
  <si>
    <t>Supernova,พัลซาร์,ดาวเคราะห์นอกระบบสุริยะ</t>
  </si>
  <si>
    <t>แสง  10^3</t>
  </si>
  <si>
    <t>กาแล็กซีและดาวฤกษ์</t>
  </si>
  <si>
    <t>รังสีเอ็กซ์ 10^-1</t>
  </si>
  <si>
    <t>แสง10^3และอัลตราไวโอเลต10</t>
  </si>
  <si>
    <t>ดาวเคราะห์ ดาวฤกษ์ กาแล็กซี และวัตถุอื่นๆ ในห้วงอวกาศลึก</t>
  </si>
  <si>
    <t>1.ยานขนส่งอวกาศ
2.จรวดเชื้อเพลิงแข็ง
3.ถังเชื้อเพลิงภายนอก</t>
  </si>
  <si>
    <t>ครอบคลุมชีววิทยา, ฟิสิกส์, การสังเกตการณ์โลก, และการทดสอบเทคโนโลยีใหม่ๆ</t>
  </si>
  <si>
    <t>1.กล้องส่องตรวจและผ่าตัดอวัยวะภายใน3D
2.ที่นอนลดการปวดเมื่อย</t>
  </si>
  <si>
    <t xml:space="preserve">เพราะจะทำให้เราได้เห็นรายละเอียดต่างๆของวัตถุท้องฟ้า ช่วยให้เกิดความเข้าใจถึงส่วนประกอบในระบบสุริยะ การกำเนิดของดาวฤกษ์ โครงสร้างและการเปลี่ยนแปลงของกาแล็กซีได้มากขึ้น
</t>
  </si>
  <si>
    <t>เพราะวัตถุแต่ละชนิดปล่อยแสงในช่วงคลื่นที่แตกต่างกันและชั้นบรรยากาศของโลกก็มีการดูดกลืนแสงในช่วงคลื่นที่ต่างกัน ทำให้ต้องใช้กล้องโทรทัศน์ที่มีคลื่นช่วงต่างๆ</t>
  </si>
  <si>
    <t>ซูเปอร์โนวา พัสซาร์ ดาวเคราะห์นอกระบบสุริยะ</t>
  </si>
  <si>
    <t>วิจัย ทดลอง และประดิษฐ์คิดค้นในสถานที่ไร้น้ำหนัก</t>
  </si>
  <si>
    <t>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 เช่น เครียด กังวล</t>
  </si>
  <si>
    <t>GPSและเครื่องวัดอุณหภูมิทางหู</t>
  </si>
  <si>
    <t>เพื่อจะได้ข้อมูลที่หลากหลายและครอบคลุม เกี่ยวกับวัตถุนั้นๆ</t>
  </si>
  <si>
    <t>1 เซนติเมตรถึง20เมตร</t>
  </si>
  <si>
    <t>ซูเปอร์โนวา หลุมทำกาแล็คซี</t>
  </si>
  <si>
    <t>300 ถึง 700 นาโนเมตร</t>
  </si>
  <si>
    <t>ดวงจันทร์ ดาวเคราะห์ ดาวฤกษ์  เนบิวลา กาแล็คซี</t>
  </si>
  <si>
    <t>ดาวนิวตรอน เศษซากของดาวฤกษ์ที่หลงเหลือจากซูเปอร์โนวา และหลุมดำในใจกลาง กาแล็กซี</t>
  </si>
  <si>
    <t>ใช้ในการศึกษาสสาร ระหว่างดาว กาแล็กซี และองค์ประกอบของ เนบิวลาดาวเคราะห์</t>
  </si>
  <si>
    <t>ดาวฤกษ์เกิดใหม่ กาแล็กซีทางช้างเผือก และกาแล็กซีอื่นๆ</t>
  </si>
  <si>
    <t>ถังเชื้อเพลิงภายนอก จรวดเชื้อเพลิงแข็ง ยานขนส่ง</t>
  </si>
  <si>
    <t>เทคโนโลยีทางด้านอาหารและทางการแพทย์</t>
  </si>
  <si>
    <t>สูญเสียมวลกระดูกและกล้ามเนื้อที่ไม่ได้ใช้ในเวลานาน</t>
  </si>
  <si>
    <t>ระบบนำทาง GPS และ ส่งแชทสื่อสารกับเพื่อนผ่าน อินเตอร์เน็ต</t>
  </si>
  <si>
    <t>เพื่อหลีกเลี่ยงผลกระทบจากชั้นบรรยากาศโลกที่บดบังและรบกวนแสงจากวัตถุท้องฟ้า ทำให้สามารถสังเกตวัตถุท้องฟ้าได้อย่างชัดเจนและแม่นยำมากขึ้น</t>
  </si>
  <si>
    <t>เพื่อศึกษาวัตถุท้องฟ้าในแง่มุมต่างๆ 
- ความยาวคลื่นแสงที่มองเห็นได้ ช่วยศึกษารูปร่างและสีของวัตถุ
- ความยาวคลื่นอื่นๆ เช่น รังสีเอกซ์ คลื่นวิทยุ และรังสีอินฟราเรด ช่วยศึกษาคุณสมบัติและปรากฏการณ์เฉพาะของวัตถุท้องฟ้า เช่น อุณหภูมิ องค์ประกอบ และพลังงาน</t>
  </si>
  <si>
    <t>ดาวฤกษ์เกิดใหม่ กาแล็คซี่</t>
  </si>
  <si>
    <t>กาแล็กซี เนบิวลาดาวเคราะห์</t>
  </si>
  <si>
    <t>ดวงจันทร์ ดาวเคราะห์ ดาวฤกษ์เกิดใหม่ กาแล็กซี</t>
  </si>
  <si>
    <t>จรวดเชื้อเพลิง 
ถังเชื้อเพลิงภายนอก
ยานขนส่งอวกาศ</t>
  </si>
  <si>
    <t>การอาศัยอยู่ในอวกาศเป็นระยะเวลานานๆ มีผลกระทบต่อมนุษย์อวกาศ เช่น
- การเสื่อมของกล้ามเนื้อและกระดูก
- การเปลี่ยนแปลงของการมองเห็น
- การเปลี่ยนแปลงของระบบไหลเวียนเลือด
- การเปลี่ยนแปลงของการนอนหลับ
- ผลกระทบต่อระบบภูมิคุ้มกัน
ผลกระทบเหล่านี้เกิดจากสภาวะไร้น้ำหนักและสภาพแวดล้อมในอวกาศที่แตกต่างจากบนพื้นโลก</t>
  </si>
  <si>
    <t xml:space="preserve">-ระบบนำทางgps ช่วยในการเดินทางและการขนส่ง
-ดาวเทียมสื่อสาร ใช้ในการรับข่าวสาร </t>
  </si>
  <si>
    <t>เพื่อหลีกเลี่ยงการรบกวนจากชั้นบรรยากาศของโลก ซึ่งดูดซับหรือบิดเบือนคลื่นแม่เหล็กไฟฟ้าบางช่วงความยาวคลื่น เช่น รังสีเอกซ์ รังสีแกมมา หรือรังสีอินฟราเรด ทำให้ไม่สามารถศึกษาวัตถุบางชนิดได้อย่างมีประสิทธิภาพจากพื้นโลก</t>
  </si>
  <si>
    <t xml:space="preserve">วัตถุท้องฟ้าแต่ละชนิดจะปล่อยคลื่นแม่เหล็กไฟฟ้าออกมาในช่วงความยาวคลื่นที่แตกต่างกัน การใช้กล้องโทรทรรศน์ที่รองรับช่วงความยาวคลื่นที่หลากหลายจะช่วยให้สามารถศึกษาคุณสมบัติและปรากฏการณ์ต่าง ๆ ของวัตถุได้อย่างครบถ้วน </t>
  </si>
  <si>
    <t>ดาวฤกษ์ กาแล็กซี่ เนบิวลา</t>
  </si>
  <si>
    <t>ดาวฤกษ์ ดาราจักร
กล้องโทรทรรศน์อินฟราเรด</t>
  </si>
  <si>
    <t>เมฆฝุ่น กาแล็กซี
กล้องโทรทรรศน์อวกาศฮับเบิล</t>
  </si>
  <si>
    <t xml:space="preserve">แสงที่ตามองเห็น </t>
  </si>
  <si>
    <t>ดาราจักร เนบิวลา
กล้องโทรทรรศน์อวกาศสปิตเซอร์</t>
  </si>
  <si>
    <t>1.จรวดขับดัน 2.ถังเชื้อเพลิงภายนอก 
3.ยานขนส่งอวกาศ</t>
  </si>
  <si>
    <t>ชีววิทยา, ฟิสิกส์, การสังเกตการณ์โลก, การทดสอบเทคโนโลยีใหม่ๆ</t>
  </si>
  <si>
    <t>1.ระบบนำทาง GPS ที่ช่วยในการเดินทางและการขนส่ง
2.ดาวเทียมสื่อสารทำหน้าที่ถ่ายทอดสัญญาณโทรทัศน์, วิทยุ, โทรศัพท์ และอินเทอร์เน็ตจากที่หนึ่งไปยังอีกที่หนึ่งทั่วโลก</t>
  </si>
  <si>
    <t>เพื่อหลีกเลี่ยงข้อจำกัดของบรรยากาศ และสามารถสังเกตวัตถุท้องฟ้าได้อย่าง ชัดเจน ครบถ้วน และต่อเนื่องมากขึ้น</t>
  </si>
  <si>
    <t>เพราะวัตถุท้องฟ้าแผ่พลังงานออกมาในหลายช่วงคลื่น เช่น แสง visible, อินฟราเรด, รังสีเอกซ์ ซึ่งแต่ละช่วงให้ข้อมูลต่างกัน เช่น อุณหภูมิ องค์ประกอบ หรือกระบวนการทางฟิสิกส์ต่าง ๆ</t>
  </si>
  <si>
    <t xml:space="preserve">1 เซนติเมตร ถึง 20 เมตร </t>
  </si>
  <si>
    <t>ซูเปอร์โนวา หลุมดำ และกาเเล็กซี่</t>
  </si>
  <si>
    <t>300 ถึง700 นาโนเมตร</t>
  </si>
  <si>
    <t>ดวงจันทร์ ดาวเคราะห์ ดาวฤกษ์ เนบิวลา กาเเล็กซี่</t>
  </si>
  <si>
    <t>ประมาณ 10 ถึง 0.1 นาโนเมตร</t>
  </si>
  <si>
    <t>ดาวนิวตรอน เศษซากของดาวฤกษ์ที่หลงเหลือจากซูเปอร์โนวา และหลุมดำในใจกลางกาเเล็กซี่</t>
  </si>
  <si>
    <t>สสารระหว่างดาว กาเเล็กซี่ และองค์ประกอบของเนบิวลาดาวเคราะห์</t>
  </si>
  <si>
    <t>ดาวฤกษ์เกิดใหม่ กาเเล็กซี่ทางช้างเผือก และกาเเล็กซี่อื่นๆ</t>
  </si>
  <si>
    <t>ยานขนส่งอากาศ จรวดเชื้อเพลิงแข็ง ถังเชื้อเพลิงภายนอก</t>
  </si>
  <si>
    <t>มีการทดลองด้านชีววิทยา เคมี ฟิสิกส์ การแพทย์ การปลูกพืช และเทคโนโลยี โดยใช้สภาวะไร้น้ำหนักเพื่อศึกษาสิ่งที่ทำไม่ได้บนโลก</t>
  </si>
  <si>
    <t>การอยู่ในอวกาศนานส่งผลต่อกระดูก กล้ามเนื้อ การมองเห็น ระบบไหลเวียนเลือด การนอน และสภาพจิตใจ รวมถึงเสี่ยงต่อรังสีจากอวกาศ</t>
  </si>
  <si>
    <t>1. ระบบ GPS 
พัฒนาโดยใช้เทคโนโลยีจากดาวเทียมของโครงการอวกาศ
นำมาใช้ใน การนำทาง รถยนต์ โทรศัพท์มือถือ แอปแผนที่ และการขนส่ง ต่าง ๆ
2. วัสดุดูดซับแรงกระแทก 
เดิมพัฒนาโดย NASA เพื่อรองรับแรงกระแทกในที่นั่งนักบินอวกาศ
ปัจจุบันใช้ใน ที่นอน หมอน รองเท้า และอุปกรณ์ทางการแพทย์</t>
  </si>
  <si>
    <t>เพื่อสำรวจสภาพแวดล้อม ผิวโลก เมฆ สภาพอากาศ ใช้บอกตำแหน่งgps ใช้สำหรับดาวเทียมอินเทอร์เน็ต</t>
  </si>
  <si>
    <t>เพราะช่วงความยาวคลื่นแต่ละอย่าง ใช้ศึกษาในเรื่องที่ไม่เหมือนกัน จึงต้องมีกล้องโทรทรรศน์หลายรูปแบบเพื่อใช้ศึกษา</t>
  </si>
  <si>
    <t>คลื่นวิทยุ 10¹²</t>
  </si>
  <si>
    <t>ซูเปอร์โนวา,พัลซาร์,ดาวเคราะห์นอกระบบสุริยะ</t>
  </si>
  <si>
    <t>แสง 10³</t>
  </si>
  <si>
    <t>ช่วงแสงและอัลตราไวโอเลต 10³-10</t>
  </si>
  <si>
    <t>ดาวเคราะห์ ดาวฤกษ์ กาแล็กซี และวัตถุอื่นๆในห้วงอวกาศ</t>
  </si>
  <si>
    <t>ชีววิทยา,สิกสิกส์,การสังเกตุการณ์โลก,และการทดสอบเทคโนโลยีใหม่ๆ</t>
  </si>
  <si>
    <t>การสูญเสียมวลกระดูกและกล้ามเนื้อ, การเปลี่ยนแปลงของระบบหัวใจและหลอดเลือด, การเปลี่ยนแปลงของระบบภูมิคุ้มกัน</t>
  </si>
  <si>
    <t>กล้องส่องตรวจและผ่าตัดอวัยวะภายใน 3 มิติ
เครื่องวัดอุณหภูมิทางหู</t>
  </si>
  <si>
    <t>น.ส. ธีรนาฎ    วะโลหะ</t>
  </si>
  <si>
    <t>ในปัจจุบันมันมมนุษย์ต้องอาศัยเทคโนโลยีหลายอย่างเพื่ออำนวยความสะดวกในการดำเนินชีวิต จึงเป็นสาเหตุที่ต้องไปศึกษาบนอวกาศเพราะบางอย่างไม่สามารถทดลองได้บนพื้นโลก</t>
  </si>
  <si>
    <t>เพราะคลื่นแม่เหล็กไฟฟ้าเป็นคลื่นที่มีประโยชน์มากนักวิทยาศาสตร์จึงนำมาใช้ในการสังเกต และยังมีการประดิษฐ์กล้องโทรทรรศน์ที่สามารถสังเกตได้ในช่วงความยาวต่างๆ</t>
  </si>
  <si>
    <t>พัลซาร์ ดาวนิวตรอน เส้นสเปกตรัมไฮโดรเจน กาแล็กซี่ สัญญาณจากสิ่งมีชีวิตนอกโลก พื้นหลังคลื่นไมโครเวฟจักรวาล</t>
  </si>
  <si>
    <t>อัลตราไวโอเลตบางส่วน อินฟราเรดบางส่วน</t>
  </si>
  <si>
    <t>ดวงจันทร์ ดาวเคราะห์ ดาวฤกษ์ กาแล็กซี่เนบิวลา กระจุกดาว ดาวหาง สุริยุปราคา ปรากฏการณ์ท้องฟ้าอื่นๆ</t>
  </si>
  <si>
    <t>หลุมดำ ดาวนิงตรอน ซูเปอร์โนวา กระจุกกาแล็กซี่ดาวฤกษ์</t>
  </si>
  <si>
    <t xml:space="preserve">แสงที่ตามองเห็น, รังสี UV, อินฟราเรดใกล้
</t>
  </si>
  <si>
    <t xml:space="preserve">กาแล็กซี, เนบิวลา, ดาวฤกษ์, ดาวเคราะห์นอกระบบ
</t>
  </si>
  <si>
    <t xml:space="preserve">อินฟราเรด (ประมาณ 3 – 180 ไมโครเมตร)
</t>
  </si>
  <si>
    <t xml:space="preserve">ดาวเคราะห์เกิดใหม่, เนบิวลาฝุ่น, กาแล็กซีห่างไกล
</t>
  </si>
  <si>
    <t>ยานขนส่ง จรวดขับดัน ระบบสนับสนุนภาคพื้นดิน ระบบควบคุการบินและสื่อสาร ระบบนำทางและควบคุมทิศทาง ระบบความปลอดภัย</t>
  </si>
  <si>
    <t>ชีววิทยาและวิทยาศาสตร์ เทคโนโลยี วิทยาศาร์ติ่งแดล้อม ฟิซิกส์</t>
  </si>
  <si>
    <t>การที่มนุษย์อวกาศต้องอาศัยอยู่ในอวกาศเป็นระยะเวลานาน เช่น บนสถานีอวกาศนานาชาติ (ISS) ซึ่งอยู่ใน สภาวะไร้น้ำหนัก (microgravity) และอยู่ห่างไกลจากโลก มีผลกระทบต่อร่างกายและจิตใจของมนุษย์อย่างมาก ทั้งในระยะสั้นและระยะยาว</t>
  </si>
  <si>
    <t xml:space="preserve">
	1.	ระบบ GPS (Global Positioning System)
เทคโนโลยีดาวเทียมนำทางที่พัฒนาขึ้นจากเทคโนโลยีอวกาศ ทำให้เราสามารถระบุตำแหน่งบนโลกได้อย่างแม่นยำ ใช้ในแผนที่ออนไลน์ การนำทางรถยนต์ และแอปพลิเคชันต่าง ๆ ที่ต้องการระบุตำแหน่ง
	2.	วัสดุและเทคโนโลยีในเสื้อผ้าและอุปกรณ์กีฬา
เช่น เสื้อผ้ากันรังสี เสื้อผ้าที่ระบายความร้อนดี หรือวัสดุน้ำหนักเบาแต่แข็งแรง ซึ่งพัฒนาขึ้นเพื่อใช้ในชุดนักบินอวกาศ แต่ถูกนำมาปรับใช้ในชีวิตประจำวัน เช่น เสื้อผ้ากีฬา หรืออุปกรณ์ที่ต้องการความทนทานและน้ำหนักเบา</t>
  </si>
  <si>
    <t>เพราะชั้นบรรยากาศของโลกขวางกั้นและรบกวนคลื่นแม่เหล็กไฟฟ้าจากวัตถุท้องฟ้า</t>
  </si>
  <si>
    <t>เพราะวัตถุท้องฟ้าแต่ละชนิดปล่อยพลังงานออกมาใน ย่านความยาวคลื่นต่างกัน และข้อมูลสำคัญบางอย่างจะเห็นได้ชัดเฉพาะในบางช่วงของสเปกตรัมเท่านั้น</t>
  </si>
  <si>
    <t>พัลซาร์ แก็สไฮโดรเจนในกาแล็กซี</t>
  </si>
  <si>
    <t>หลุมดำ ซุปเปอร์โนวา ดาวนิวตรอน</t>
  </si>
  <si>
    <t>แสงที่มองเห็นได้ และ รังสีUVบางส่วน</t>
  </si>
  <si>
    <t>เนบิวลา กาแล็กซี่ ดาวฤกษ์</t>
  </si>
  <si>
    <t>ดาวเคราะห์เกิดใหม่ ก้อนเมฆฝุ่น วัตถุเย็นในอวกาศ</t>
  </si>
  <si>
    <t>1. ยานขนส่ง/ยานอวกาศ (Orbiter หรือ Spacecraft)
เป็นส่วนที่บรรทุกนักบินอวกาศและสัมภาระ มีระบบควบคุมการบินและอุปกรณ์ต่าง ๆ เพื่อทำภารกิจในอวกาศ
2. จรวดขับดัน/บูสเตอร์ (Rocket Boosters)
ใช้สร้างแรงขับดันมหาศาลเพื่อพายานหลุดพ้นแรงโน้มถ่วงของโลก แยกออกเมื่อหมดเชื้อเพลิง
3. ถังเชื้อเพลิงหลัก (External Tank)
บรรจุเชื้อเพลิงเหลว เช่น ไฮโดรเจนเหลว (LH₂) และออกซิเจนเหลว (LOX) ส่งเชื้อเพลิงไปยังเครื่องยนต์หลักของยานในช่วงขณะปล่อยขึ้นสู่วงโคจร ทิ้งหลังจากเชื้อเพลิงหมด</t>
  </si>
  <si>
    <t xml:space="preserve">1. ชีววิทยาและการแพทย์
•ศึกษาผลของสภาวะไร้น้ำหนักต่อ ร่างกายมนุษย์ เช่น กล้ามเนื้อ, กระดูก, ระบบหัวใจและหลอดเลือด
•ศึกษาการเจริญเติบโตของ พืช ในอวกาศ เพื่อพัฒนาเทคโนโลยีการปลูกพืชสำหรับการเดินทางไกลในอนาคต
•ศึกษาพฤติกรรมของ จุลชีพ เช่น แบคทีเรียในสภาพไร้น้ำหนัก เพื่อเข้าใจความสามารถในการก่อโรคหรือการดื้อยา
2. ฟิสิกส์ของของไหลและวัสดุ
•ทดลองการเคลื่อนที่ของของเหลวในสภาพไร้น้ำหนัก ซึ่งแตกต่างจากบนโลก
•ศึกษาการตกผลึกของโปรตีนและวัสดุ เพื่อผลิตผลึกบริสุทธิ์และสมบูรณ์ขึ้น
•ทดลองการหลอมและผสมโลหะในอวกาศ
3. ดาราศาสตร์และวิทยาศาสตร์โลก
•ใช้กล้องและเซนเซอร์บน ISS สังเกต รังสีคอสมิก และปรากฏการณ์พลังงานสูง
•สำรวจและติดตาม ภูมิอากาศ, การเปลี่ยนแปลงของป่า, การเคลื่อนตัวของธารน้ำแข็ง จากอวกาศ
•ติดตามพายุ, ไฟป่า, และปรากฏการณ์ธรรมชาติบนโลกแบบเรียลไทม์
4. เทคโนโลยีอวกาศ
•ทดลองระบบ รีไซเคิลน้ำและอากาศ
•ทดสอบ ชุดอวกาศรุ่นใหม่ และเครื่องมือซ่อมแซมในสภาพไร้น้ำหนัก
•ทดสอบ ระบบป้องกันรังสีอวกาศ สำหรับภารกิจระยะยาว
</t>
  </si>
  <si>
    <t>1. กล้ามเนื้อและกระดูก อ่อนแรง มวลกระดูกลด
2. ระบบไหลเวียนโลหิต เลือดไหลขึ้นส่วนบน หัวใจทำงานลดลง
3. ระบบประสาทและการทรงตัว เวียนหัว สูญเสียสมดุล
4. สายตา พร่ามัว จากความดันในลูกตาเพิ่ม
5. ภูมิคุ้มกัน อ่อนแอลง เสี่ยงติดเชื้อมากขึ้น
6. รังสีอวกาศ เสี่ยงมะเร็งและโรคระบบประสาท
7. จิตใจ เครียด เหงา ซึมเศร้า</t>
  </si>
  <si>
    <t>1.เทอร์โมสแกน (Infrared thermometer) – พัฒนาจากเทคโนโลยีตรวจวัดอุณหภูมิของดาวเคราะห์ ปัจจุบันใช้วัดไข้โดยไม่ต้องสัมผัส
2.GPS (Global Positioning System) – เดิมใช้ในภารกิจนำทางยานอวกาศ ปัจจุบันใช้ในโทรศัพท์ รถยนต์ และการขนส่งเพื่อระบุตำแหน่งและนำทาง</t>
  </si>
  <si>
    <t xml:space="preserve">กล้องโทรทรรศน์ที่ส่งขึ้นไปพร้อมยานอวกาศจะมีอุปกรณ์สำคัญติดตั้งไปกับกล้อง คือ ระบบคอมพิวเตอร์
กล้องถ่ายภาพมุมกว้าง เครื่องตรวจวัดสเปกตรัม เครื่องปรับทิศทางของกล้อง ซึ่งข้อมูลต่างๆ ที่ได้จากกล้อง 
จะทำให้เราได้เห็นรายละเอียดต่างๆ ของวัตถุท้องฟ้า ช่วยให้เกิดความเข้าใจถึงส่วนประกอบในระบบสุริยะ การกำเนิดของดาวฤกษ์ โครงสร้างและการเปลี่ยนแปลงของกาแล็กซี
</t>
  </si>
  <si>
    <t>-ทำให้เรามองเห็นจักรวาลได้ครบถ้วนยิ่งขึ้น
-ช่วยให้เข้าใจธรรมชาติของวัตถุท้องฟ้าได้ลึกซึ้งยิ่งกว่าใช้แค่ช่วงคลื่นเดียว</t>
  </si>
  <si>
    <t>แสงที่มองเห็นได้ , รังสีuv , รังสีอินฟาเรดใกล้</t>
  </si>
  <si>
    <t>กาแล็กซี เนบิวลา ดาวเคราะห์</t>
  </si>
  <si>
    <t>1.ยานขนส่งอวกาศ
2.ถังเชื้อเพลิงภายนอก
3.จรวดเชื้อเพลิง</t>
  </si>
  <si>
    <t>-ทำยาในอวกาศ
-การผลิตอาหารและออกซิเจนในอวกาศ
-ศึกษาปรากฏการณ์ทางธรรมชาติ
-ศึกษาคุณสมบัติของวัสดุในสภาวะไร้แรงโน้มถ่วง</t>
  </si>
  <si>
    <t xml:space="preserve">-การสูญเสียมวลกระดูกและกล้ามเนื้อ (กล้ามเนื้ออ่อนแรง)
-การเปลี่ยนแปลงของของเหลวในร่างกาย ( หน้าบวม )
-ระบบภูมิคุ้มกันที่อ่อนแอลง ไหลเวียนเลือดช้าลง
-ปัญหาทางจิตใจ เช่น ความเครียดและภาวะซึมเศร้า </t>
  </si>
  <si>
    <t>1. เอามาทำระบบ GPS ที่ใช้ในการนำทางบนรถยนต์
2. มาทำรองเท้ากีฬา โดยใช้พื้นรองเท้าแบบกลวงซึ่งเต็มไปด้วยวัสดุดูดซับแรงกระแทก โดยเริ่มจากเทคโนโลยีการสร้างชุดที่พัฒนาโดยโครงการอวกาศ</t>
  </si>
  <si>
    <t>ช่วยให้กล้องสามารถสังเกตการณ์วัตถุท้องฟ้าได้โดยปราศจากการรบกวนของชั้นบรรยากาศโลก ซึ่งจะบิดเบือนหรือดูดกลืนคลื่นแม่เหล็กไฟฟ้าบางช่วงความยาวคลื่น</t>
  </si>
  <si>
    <t>วัตถุทางดาราศาสตร์แต่ละชนิดจะปล่อยคลื่นแม่เหล็กไฟฟ้าในช่วงความยาวคลื่นที่แตกต่างกันออกไป การใช้กล้องโทรทรรศน์ที่สามารถตรวจจับคลื่นแม่เหล็กไฟฟ้าได้หลายช่วงความยาวคลื่น  จะช่วยให้นักดาราศาสตร์สามารถศึกษาคุณสมบัติ โครงสร้าง และกระบวนการทางกายภาพของวัตถุเหล่านั้นได้อย่างครบถ้วนและสมบูรณ์ยิ่งขึ้น</t>
  </si>
  <si>
    <t>พัลซาร์, กาแล็กซี, หลุมดำ</t>
  </si>
  <si>
    <t xml:space="preserve">หลุมดำ, ซากซูเปอร์โนวา, กาแล็กซีที่กำลังรวมตัว
</t>
  </si>
  <si>
    <t>ดาวเคราะห์, ดาวฤกษ์, กาแล็กซี, การก่อตัวของดาว</t>
  </si>
  <si>
    <t>บริเวณก่อกำเนิดดาวฤกษ์, กาแล็กซีที่ถูกปกคลุมด้วยฝุ่น</t>
  </si>
  <si>
    <t>1.ยานอวกาศ
2.จรวดนำส่ง
3.โครงสร้างพื้นฐานภาคพื้นดิน
4.ระบบสนับสนุนภารกิจ</t>
  </si>
  <si>
    <t>1. การวิจัยทางชีววิทยาและชีวการแพทย์
2. การวิจัยทางฟิสิกส์และวัสดุศาสตร์
3. การวิจัยทางดาราศาสตร์และโลกศาสตร์</t>
  </si>
  <si>
    <t>การสูญเสียมวลกระดูกและกล้ามเนื้อ, ปัญหาเกี่ยวกับระบบหัวใจและหลอดเลือด, การเปลี่ยนแปลงของสายตา, และผลกระทบต่อระบบภูมิคุ้มกัน นอกจากนี้ยังมีผลกระทบทางจิตวิทยา เช่น ความเครียดและความโดดเดี่ยวจากการอยู่ในสภาพแวดล้อมที่จำกัดและห่างไกลจากโลก</t>
  </si>
  <si>
    <t>ระบบGPS
การพยากรณ์อากาศ</t>
  </si>
  <si>
    <t>เพราะกล้องจุลทรรศน์บนพื้นโลกส่องได้ไกลสุดประมาณ2000ล้านปีแสง แต่ถ้ากล้องโทรทรรศน์ขึ้นไปโคจรรอบโลกช่วยขยายขอบเขตการมองเห็น</t>
  </si>
  <si>
    <t>เพราะวัตถุบนท้องฟ้าแผ่พลังงานได้หลายช่วงคลื่น จึงต้องมีกล้องที่ตรวจจับหลายช่วงคลื่น</t>
  </si>
  <si>
    <t>1 ซม.-20 ม.</t>
  </si>
  <si>
    <t>ซูเปอร์โนวา หลุมดำ ไมโครเวฟฟื้นหลังจากอวกาศ</t>
  </si>
  <si>
    <t>ดาวฤกษ์ ดาวเคราะห์ เนบิวลาและกาแล็กซี</t>
  </si>
  <si>
    <t>ดาวนิวตรอน เศษซากของดาวฤกษ์ที่เหลือจากการระเบิดซูเปอร์โนวา</t>
  </si>
  <si>
    <t>1 ไมโครเมตร - 1มิลลิเมตร , 10 -320 นาโนเมตร , 400-700 นาโนเมตร</t>
  </si>
  <si>
    <t>ดาวฤกษ์อายุน้อย สสารระหว่างดาว องค์ประกอบของเนบิวลา</t>
  </si>
  <si>
    <t>1 ไมโครเมตร - 1มิลลิเมตร</t>
  </si>
  <si>
    <t>จรวดเชื้อเพลิง ถังเชื้อเพลิงภายนอก และยานขนส่งอวกาศ</t>
  </si>
  <si>
    <t>พัฒนายาที่มีประสิทธิภาพ พัฒนาวัคซีนป้องกันโรคทางเดินอาหาร ทดลองเพาะปลูกพืช</t>
  </si>
  <si>
    <t>เมื่ออยู่ในสภาพไร้น้ำหนักเป็นเวลานานอาจทำให้เกิดการเปลี่ยนแปลงภายในร่างกายเช่น หัวใจเต้นช้าลง กระดูกพรุน แตกหักง่าย</t>
  </si>
  <si>
    <t>เครื่องปั๊มหัวใจเทียมขนาดเล็ก เครื่องวัดรังสีอัลตราไวโอเลต</t>
  </si>
  <si>
    <t>รังสีแกมมา, รังสีเอกซ์, รังสีอัลตราไวโอเลต, แสงที่มองเห็นได้, รังสีอินฟราเรด, ไมโครเวฟ, คลื่นวิทยุ</t>
  </si>
  <si>
    <t>ศึกษาวัตถุในอวกาศทั้งหมด, การก่อตัวของกาแล็กซี, หลุมดำ, และเนบิวลา</t>
  </si>
  <si>
    <t>แสงที่มองเห็นได้, รังสีอินฟราเรด</t>
  </si>
  <si>
    <t>ดาวเคราะห์, ดวงจันทร์, ดาวฤกษ์</t>
  </si>
  <si>
    <t>ศึกษาโครงสร้างขนาดใหญ่ของจักรวาล, กาแล็กซีที่ปล่อยคลื่นวิทยุ, และควอซาร์</t>
  </si>
  <si>
    <t>ศึกษาดาวเคราะห์, เนบิวลา, และกาแล็กซีที่ถูกบดบังด้วยฝุ่นและแก๊ส</t>
  </si>
  <si>
    <t>ศึกษาการก่อตัวของดาวฤกษ์และระบบสุริยะ, โครงสร้างของกาแล็กซี, และองค์ประกอบของดาวเคราะห์นอกระบบ</t>
  </si>
  <si>
    <t>ยานขนส่งอวกาศ, จรวดขับดันเชื้อเพลิงแข็ง, ถังเชื้อเพลิงภายนอก</t>
  </si>
  <si>
    <t>ชีววิทยาและเทคโนโลยีชีวภาพ, วิทยาศาสตร์กายภาพและวัสดุศาสตร์, วิทยาศาสตร์โลกและดาราศาสตร์</t>
  </si>
  <si>
    <t>กระดูกและกล้ามเนื้อเสื่อมลง, ระบบหัวใจและหลอดเลือดเปลี่ยน, การทรงตัวและสายตาผิดปกติ</t>
  </si>
  <si>
    <t>ระบบ GPS , วัสดุทนความร้อนและฉนวนกันความร้อน</t>
  </si>
  <si>
    <t>เพราะ ชั้นบรรยากาศของโลกดูดซับคลื่นแม่เหล็กไฟฟ้าบางช่วงเอาไว้ เช่น รังสีแกมมา รังสีเอ็กซ์ รังสีอัลตราไวโอเลต และอินฟราเรดส่วนใหญ่ ทำให้คลื่นเหล่านี้ไม่สามารถเดินทางมาถึงพื้นโลกได้ การส่งกล้องโทรทรรศน์ขึ้นไปโคจรรอบโลกจะช่วยให้สามารถเก็บข้อมูลในช่วงคลื่นเหล่านี้ได้โดยไม่มีการรบกวนจากชั้นบรรยากาศ</t>
  </si>
  <si>
    <t>วัตถุท้องฟ้าแต่ละชนิดจะแผ่รังสีหรือเปล่งแสงในช่วงคลื่นที่แตกต่างกัน นอกจากนี้วัตถุเดียวกันอาจดูแตกต่างกันไปในแต่ละช่วงคลื่น</t>
  </si>
  <si>
    <t xml:space="preserve">ช่วงความยาวคลื่นที่สามารถรับสัญญาณ: แสงที่มองเห็นได้
</t>
  </si>
  <si>
    <t>วัตถุอวกาศที่เหมาะสมในการศึกษา: ดาวเคราะห์, ดวงจันทร์</t>
  </si>
  <si>
    <t>ช่วงความยาวคลื่นที่สามารถรับสัญญาณ: แสงที่มองเห็นได้</t>
  </si>
  <si>
    <t>วัตถุอวกาศที่เหมาะสมในการศึกษา: กาแล็กซี, เนบิวลา</t>
  </si>
  <si>
    <t>ช่วงความยาวคลื่นที่สามารถรับสัญญาณ: รังสีเอกซ์</t>
  </si>
  <si>
    <t>วัตถุอวกาศที่เหมาะสมในการศึกษา: หลุมดำ, ดาวนิวตรอน</t>
  </si>
  <si>
    <t>ช่วงความยาวคลื่นที่สามารถรับสัญญาณ: แสงที่มองเห็นได้, อัลตราไวโอเลต</t>
  </si>
  <si>
    <t>วัตถุอวกาศที่เหมาะสมในการศึกษา: กาแล็กซี, ดาวฤกษ์เกิดใหม่</t>
  </si>
  <si>
    <t>ช่วงความยาวคลื่นที่สามารถรับสัญญาณ: อินฟราเรด</t>
  </si>
  <si>
    <t>วัตถุอวกาศที่เหมาะสมในการศึกษา: ดาวเคราะห์นอกระบบสุริยะ, เนบิวลา</t>
  </si>
  <si>
    <t>ยานอวกาศ ถังเชื้อเพลิงภายนอก จรวดเชื้อเพลิงแข็ง</t>
  </si>
  <si>
    <t xml:space="preserve">ชีววิทยาและทางการแพทย์ ฟิสิกส์และวัสดุศาสตร์ ดาราศาสตร์ เทคโนโลยี </t>
  </si>
  <si>
    <t>มวลกระดูกและกล้ามเนื้อลดลง ระบบไหลเวียนโลหิตทำงานเปลี่ยนไป ปัญหาการมองเห็น ระบบภูมิคุ้มกันอ่อนแอลง ระบบการทรงตัวทำงานผิดปกติ</t>
  </si>
  <si>
    <t>1. ระบบระบุตำแหน่งบนพื้นโลก (GPS)
หลักการทำงาน: เทคโนโลยีนี้เดิมถูกพัฒนาขึ้นเพื่อการทหาร โดยใช้เครือข่ายดาวเทียมหลายสิบดวงที่โคจรรอบโลกเพื่อส่งสัญญาณวิทยุมายังเครื่องรับ
การประยุกต์ใช้: เราใช้ GPS ในการนำทาง, ค้นหาเส้นทาง, ติดตามตำแหน่งรถยนต์หรือโทรศัพท์มือถือ, และในแอปพลิเคชันที่ต้องใช้ตำแหน่งที่ตั้ง เช่น การสั่งอาหารออนไลน์
2. สารเคลือบผิวกันความร้อนและวัสดุกันไฟ
หลักการทำงาน: วัสดุเหล่านี้ถูกพัฒนาขึ้นเพื่อใช้เป็นเกราะป้องกันความร้อนให้กับกระสวยอวกาศในระหว่างการกลับเข้าสู่ชั้นบรรยากาศโลก
การประยุกต์ใช้: ปัจจุบันมีการนำมาใช้ในหลายผลิตภัณฑ์ เช่น ผ้าห่มกันไฟสำหรับนักผจญเพลิง, วัสดุบุผนังอาคารที่ช่วยลดการใช้พลังงาน และในเครื่องครัวบางชนิดที่ทนความร้อนสูง</t>
  </si>
  <si>
    <t xml:space="preserve">ช่วงความยาวคลื่นของแสงที่ตามองเห็น (Visible light) ≈ 400–700 นาโนเมตร
</t>
  </si>
  <si>
    <t>ดาวฤกษ์ ดาวเคราะห์ เนบิวลา และกาแล็กซีตามที่ตาเห็นได้</t>
  </si>
  <si>
    <t xml:space="preserve">การทำงานกล้องโทรทรรศน์สะท้อนแสง (ใช้กระจก)
</t>
  </si>
  <si>
    <t xml:space="preserve">วัตถุที่เหมาะ คือ เนบิวลา หรือกาแล็กซีแสงน้อย
</t>
  </si>
  <si>
    <t xml:space="preserve">กล้องอินฟราเรด – ย่าน NIR/MIR/FIR ตามรายละเอียด
</t>
  </si>
  <si>
    <t xml:space="preserve">วัตถุที่เหมาะ เช่น ฝุ่นเย็นหรือโครงสร้างภายในของก๊าซและฝุ่น
</t>
  </si>
  <si>
    <t xml:space="preserve">
กล้องโทรทรรศน์วิทยุ – รับคลื่นที่ 300 MHz ถึง 115 GHz
</t>
  </si>
  <si>
    <t xml:space="preserve">เหมาะกับวัตถุ เช่น ดาวนิวตรอน หลุมดำ หรือก๊าซเย็น
</t>
  </si>
  <si>
    <t xml:space="preserve">กล้องอวกาศ – สำรวจคลื่น X-ray, UV, IR ที่ไม่ผ่านบรรยากาศ
</t>
  </si>
  <si>
    <t xml:space="preserve">ใช้ศึกษา วัตถุที่ถูกบัง เช่น กาแล็กซีไกล ดาวฤกษ์อายุน้อย หรือวัตถุที่บ่งบอกการก่อตัวของดาว
</t>
  </si>
  <si>
    <t>การศึกษาชีววิทยาของมนุษย์ในอวกาศ, ฟิสิกส์, วิทยาศาสตร์โลก, และการสังเกตการณ์โลก</t>
  </si>
  <si>
    <t>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เช่น ความเครียดและภาวะซึมเศร้า</t>
  </si>
  <si>
    <t>1.	GPS – เทคโนโลยีระบุตำแหน่งจากดาวเทียม ใช้นำทางและติดตามการเดินทาง
2.	วัสดุทนความร้อน – พัฒนาจากยานอวกาศ นำมาใช้ทำชุดกีฬาและอุปกรณ์ป้องกันความร้อน</t>
  </si>
  <si>
    <t>เพราะเหตุใดจึงต้องส่งกล้องโทรทรรศน์ขึ้นไปโคจรรอบโลกในการศึกษาวัตถุท้องฟ้า
เพราะ บรรยากาศโลกดูดกลืนและรบกวนรังสีจากวัตถุท้องฟ้า (เช่น อินฟราเรด อัลตราไวโอเลต รังสีเอกซ์) ทำให้คลื่นเหล่านี้ไม่สามารถผ่านมาถึงพื้นโลกได้ครบถ้วน การส่งกล้องขึ้นสู่วงโคจรช่วยให้สังเกตการณ์ได้ชัดเจนและแม่นยำมากขึ้น</t>
  </si>
  <si>
    <t>ทำไมกล้องโทรทรรศน์ที่ใช้ศึกษาวัตถุท้องฟ้าต้องใช้ความยาวคลื่นในช่วงต่าง ๆ
เพราะ วัตถุท้องฟ้าแต่ละชนิดปล่อยรังสีในช่วงคลื่นต่างกัน และข้อมูลบางอย่างมองไม่เห็นในแสงที่มองเห็นได้ เช่น ดาวเกิดใหม่มองได้ชัดในอินฟราเรด ซูเปอร์โนวามองชัดในรังสีเอกซ์ ดังนั้นการใช้หลายช่วงคลื่นช่วยให้ได้ข้อมูลครบถ้วนและเข้าใจวัตถุท้องฟ้ามากขึ้น</t>
  </si>
  <si>
    <t>ช่วงความยาวคลื่นของแสงที่ตามองเห็น (Visible light) * 400-700 นาโนเมตร</t>
  </si>
  <si>
    <t>ดารฤกษ์ ดาวเคราะห์ เนบิวลา และกาแล็กซีตามที่ตา
เห็นได้</t>
  </si>
  <si>
    <t>การทำงานกล้องโทรทรรศน์สะท้อนแลง (ใช้กระจก)</t>
  </si>
  <si>
    <t>วัลถุที่เหมาะ คือ เนบวลา หรือกาแลกทีแลงน้อย</t>
  </si>
  <si>
    <t>กลักเนินฟระเรด - ภาพ NIRIRTIRTHTU
กะนอต</t>
  </si>
  <si>
    <t>วัตถุที่เหมาะ เช่น มุ่นเยินหรือโครงสร้างภายในของก๊าซและฝุ่น</t>
  </si>
  <si>
    <t>กล้องโทรทรรศน์วิทยุ - วันเพื่นที่ 300 Me ถึง 115
GHz</t>
  </si>
  <si>
    <t>เหมาะกับวัตถุ เช่น ดาวนิวตรอน หลุมดำ หรือก๊าซเย็น</t>
  </si>
  <si>
    <t>กล้อเสากาศ - ฝาราชคลื่น X-ray: UV IR ที่ไม่ผ่าน
มรายากาศ
formm.office.com</t>
  </si>
  <si>
    <t>ใช้ดีกหา วัตถุที่ถูกบัง เช่น ภาแลิกซิโกล ดาวฤกษ์อายุ
น้อย หรือวัตถุที่บ่งบอกการก่อตัวของดาว</t>
  </si>
  <si>
    <t>ระบบขนส่งอวกาศประกอบด้วยส่วนใดบ้าง
	•	ตัวยานขนส่ง (Spacecraft) เช่น ยานขนส่งมนุษย์, ยานบรรทุกสัมภาระ
	•	จรวดหรือบูสเตอร์ (Launch Vehicle) ใช้ส่งยานขึ้นสู่วงโคจร
	•	ระบบควบคุมและนำทาง (Guidance &amp; Navigation) สำหรับกำหนดเส้นทางและการเชื่อมต่อ
	•	สถานีปล่อยและสิ่งอำนวยความสะดวกภาคพื้น (Launch Site &amp; Ground Support) เช่น ฐานปล่อยจรวด, ศูนย์ควบคุมการบิน</t>
  </si>
  <si>
    <t>การทดลองทางวิทยาศาสตร์บนสถานีอวกาศนานาชาติ (ISS)
	•	การทดลองทางชีววิทยา เช่น การปลูกพืชในสภาวะไร้น้ำหนัก, ผลของอวกาศต่อเซลล์และสิ่งมีชีวิต
	•	การทดลองทางฟิสิกส์ เช่น การศึกษาการไหลของของเหลวและการเผาไหม้ในสภาพไร้น้ำหนัก
	•	การทดลองด้านดาราศาสตร์และโลก เช่น การถ่ายภาพพายุ, การตรวจวัดชั้นบรรยากาศ</t>
  </si>
  <si>
    <t>ผลกระทบจากการอยู่ในอวกาศเป็นเวลานานต่อมนุษย์อวกาศ
	•	กล้ามเนื้อและกระดูกอ่อนแรง เนื่องจากไม่มีแรงโน้มถ่วง
	•	ระบบหัวใจและหลอดเลือดเปลี่ยนแปลง หัวใจสูบฉีดเลือดต่างจากบนโลก
	•	ของเหลวในร่างกายเคลื่อนขึ้นส่วนบน ทำให้หน้าบวม ตาโปน
	•	ผลต่อจิตใจและอารมณ์ จากการอยู่ในสภาพแวดล้อมปิดและห่างไกลโลก</t>
  </si>
  <si>
    <t>เทคโนโลยีอวกาศที่ประยุกต์ใช้ในชีวิตประจำวัน (ตัวอย่าง 2 อย่าง)
	1.	GPS และระบบนำทาง ใช้ดาวเทียมในการบอกตำแหน่งและเส้นทาง
	2.	วัสดุทนความร้อนและน้ำหนักเบา ที่พัฒนาสำหรับยานอวกาศ นำมาทำอุปกรณ์กีฬา, รถยนต์, และอุปกรณ์กันความร้อน</t>
  </si>
  <si>
    <t>เพราะหลีกเลี่ยงผลกระทบจากชั้นบรรยากาศ</t>
  </si>
  <si>
    <t>เพื่อจะได้ข้อมูลที่หลากหลาย</t>
  </si>
  <si>
    <t>ช่วงความยาวคลื่นของแสงที่ตามองเห็น (Visible light) 400-700 นาโนเมตร</t>
  </si>
  <si>
    <t>ดาวฤกษ์ ดาวเคราะห์ เนบิวลา และกาแล็กซีตามที่ตา เห็นได้</t>
  </si>
  <si>
    <t>การทำงานกล้องโทรทรรศน์สะท้อนแสง (ใช้กระจก</t>
  </si>
  <si>
    <t>วัตถุที่เหมาะ คือ เนบิวลา หรือกาแล็กซีและน้อย</t>
  </si>
  <si>
    <t>กล้องฟราเรด - ภาน NIRMIRFIR ตามรายละเอียด</t>
  </si>
  <si>
    <t>วัตถุที่เหมาะ เช่น ฝุ่นเย็นทริลโครงสร้างภายในของก๊าซและฝุ่น</t>
  </si>
  <si>
    <t>กล้องโทรทรรศน์วิทยุ - รับคลื่นที่ 300 MHz ถึง 115 GHz</t>
  </si>
  <si>
    <t>เหมาะกับวัตถุ เช่น ดาวนิวตรอน หลุมดำ หรือการเย็น</t>
  </si>
  <si>
    <t>กล้องอวกาศ - สำรวจคลื่น X-By, UV. IR ที่ไม่นาน บรรยากาศ</t>
  </si>
  <si>
    <t>ใช้ศึกษา วัตถุที่ถูกบัง เช่น กาแล็กซี่ไกล ดาวฤกษ์ลาย น้อย หรือวัตถุที่บ่งบอกการก่อตัวของดาว</t>
  </si>
  <si>
    <t>1.การพยากรณ์อากาศ
2.การนำทางด้วย GPS</t>
  </si>
  <si>
    <t>เพื่อหลีกเลี่ยงผลกระทบจากชั้นบรรยากาศของโลกที่อาจบดบังหรือบิดเบือนแสงและคลื่นแม่เหล็กไฟฟ้าจากวัตถุเหล่านั้นทำให้ได้ภาพที่คมชัดและข้อมูลที่แม่นยำยิ่งขึ้น</t>
  </si>
  <si>
    <t>ช่วงความยาวคลื่นของแสงที่ตามองเห็น (Visible light) = 400-700 นาโนเมตร</t>
  </si>
  <si>
    <t>การทำงานกล้อง โทรทรรศน์สะท้อนแสง (ใช้กระจก)</t>
  </si>
  <si>
    <t>วัตถุที่เหมาะ คือ เนบิวลา หรือกาแล็กซีแสงน้อย</t>
  </si>
  <si>
    <t>กล้องอินฟาเรด-ย่าน NIR/MIR/FIR ตามรายละเอียด</t>
  </si>
  <si>
    <t>วัตถุที่เหมาะ เช่น ฝุ่นเย็นหรือโครงสร้างภายในของก๊าซและฝุ่น</t>
  </si>
  <si>
    <t>กล้องโทรทรรศน์วิทยุ - รับคลื่นที่ 300 MHZ ถึง 115</t>
  </si>
  <si>
    <t>เหมาะกับวัตถุ เช่น ดาวนิวตรอน หลุมดำ หรือก๊าชเย็น</t>
  </si>
  <si>
    <t>กล้องอวกาศ - สำรวจคลื่น X-ray, UV, IR ที่ไม่ผ่านบรรยากาศ</t>
  </si>
  <si>
    <t>ใช้ศึกษา วัตถุที่ถูกบัง เช่น กาแล็กซีไกล ดาวฤกษ์อายุ
น้อย หรือวัตถุที่บ่งบอกการก่อตัวของดาว</t>
  </si>
  <si>
    <t>กล้ามเนื้อและกระดูกอ่อนแรง, การเปลี่ยนแปลงของ
ของเหลว ในร่างกาย, ปัญหาการมองเห็น, ผลกระทบ ต่อระบบภูมิคุ้มกัน, และปัญหาทางจิตใจ เช่น
ความเครียดและภาวะซึมเศร้า</t>
  </si>
  <si>
    <t>1. GPS - เทคโนโลยีระบุตำแหน่งจากดาวเทียม
ใช้นำทางและติดตามการเดินทาง
2. วัสดุทนความร้อน - พัฒนาจากยานอวกาศ นำ
มาใช้ทำชุดกีฬาและอุปกรณ์ป้องกันความร้อน</t>
  </si>
  <si>
    <t>เพื่อหลีกเลี่ยงผลกระทบจากชั้นบรรยากาศของโลก ที่อาจบดบังหรือบิดเบือนเเสงเเละคลื่นเเม่เหล็กไฟฟ้าจากวัตถุเหล่านั้น ทำให้ได้ภาพที่คมชัดเเละข้อมูลที่เเม่นยำยิ่งขึ้น</t>
  </si>
  <si>
    <t>เพื่อที่จะได้ข้อมูลที่หลากหลายเเละครอบคลุมเกี่ยวกับวัตถุนั้น</t>
  </si>
  <si>
    <t>ช่วงความยาวคลื่นของแสงที่ตามองเห็น (Visible light) = 400-700 นา โนเมตร</t>
  </si>
  <si>
    <t>กล้องอินฟราเรด - ย่าน NIR/MIR/FIR ตามรายละเอียด</t>
  </si>
  <si>
    <t>วัตถุที่เหมาะ เช่น ฝุ่นเย็นหรือโครงสร้างภายในของ ก๊าซและฝุ่น</t>
  </si>
  <si>
    <t>กล้องอวกาศ - สำรวจคลื่น X-ray, UV, IR ที่ไม่ผ่าน
บรรยากาศ</t>
  </si>
  <si>
    <t xml:space="preserve"> กล้ามเนื้อและกระดูกอ่อนแรง, การเปลี่ยนแปลงของ
ของเหลว ในร่างกาย, ปัญหาการมองเห็น, ผลกระทบ ต่อระบบภูมิคุ้มกัน, และปัญหาทางจิตใจ เช่น
ความเครียดและภาวะซึมเศร้า</t>
  </si>
  <si>
    <t>*
1.	GPS - เทคโนโลยีระบุตำแหน่งจากดาวเทียม
ใช้นำทางและติดตามการเดินทาง
2.	วัสดุทนความร้อน - พัฒนาจากยานอวกาศ นำ
มาใช้ทำชุดกีฬาและอุปกรณ์ป้องกันความร้อน</t>
  </si>
  <si>
    <t>ส่งขึ้นไปเพื่อลดการรบกวนจากโลกและเพิ่มความสามารถในการตรวจจับข้อมูลจากวัตถุท้องฟ้าได้ครบถ้วนและชัดเจนที่สุด</t>
  </si>
  <si>
    <t>กล้องโทรทรรศน์ต้องใช้ความยาวคลื่นหลายช่วง เพราะวัตถุท้องฟ้าแต่ละชนิดปล่อยรังสีต่างกัน และแต่ละช่วงคลื่นเผยข้อมูลคนละแบบ เช่น เห็นก๊าซเย็น เห็นดาวเกิด หรือเห็นบริเวณพลังงานสูง การสังเกตหลายช่วงคลื่นจึงทำให้เข้าใจวัตถุได้ครบถ้วนมากขึ้น</t>
  </si>
  <si>
    <t>ช่วงความยาวคลื่นของ กล้องโทรทรรศน์แสงทัศน์ คือ แสงที่ตามนุษย์มองเห็น (ประมาณ 400–700 นาโนเมตร)</t>
  </si>
  <si>
    <t>วัตถุที่เหมาะสมในการศึกษา คือ ดาวเคราะห์ ดวงจันทร์ และดาวฤกษ์ (ที่ส่องแสงในช่วงแสงที่มองเห็น)</t>
  </si>
  <si>
    <t>ช่วงความยาวคลื่นของ โทรทรรศน์แบบสะท้อนแสง ก็ยังอยู่ในช่วง แสงที่ตามนุษย์มองเห็น (ประมาณ 400–700 นาโนเมตร) เหมือนกล้องโทรทรรศน์แสงทัศน์ เพราะใช้กระจกสะท้อนแสงแทนเลนส์ แต่หลักการสังเกตยังเป็นแสงทัศน์อยู่</t>
  </si>
  <si>
    <t>วัตถุที่เหมาะสมในการศึกษาด้วย โทรทรรศน์แบบสะท้อนแสง คือ ดาวเคราะห์ ดวงจันทร์ และดาวฤกษ์ เช่นเดียวกับกล้องโทรทรรศน์แสงทัศน์ เพราะรับคลื่นในช่วงแสงที่มองเห็น</t>
  </si>
  <si>
    <t>ช่วงความยาวคลื่นของ กล้องโทรทรรศน์วิทยุ คือ คลื่นวิทยุ (ยาวกว่าประมาณ 1 มิลลิเมตรขึ้นไป จนถึงหลายเมตร)</t>
  </si>
  <si>
    <t>วัตถุที่เหมาะสมในการศึกษาด้วย กล้องโทรทรรศน์วิทยุ คือ ก๊าซไฮโดรเจนในอวกาศ ควอซาร์ และพัลซาร์</t>
  </si>
  <si>
    <t>ช่วงความยาวคลื่นของ กล้องโทรทรรศน์รังสีเอกซ์ คือ รังสีเอกซ์ (ประมาณ 0.01–10 นาโนเมตร)</t>
  </si>
  <si>
    <t>วัตถุที่เหมาะสมในการศึกษาด้วย กล้องโทรทรรศน์รังสีเอกซ์ คือ หลุมดำ ดาวนิวตรอน และบริเวณที่เกิดการระเบิดของดาว (ซูเปอร์โนวา)</t>
  </si>
  <si>
    <t xml:space="preserve"> กล้องโทรทรรศน์อวกาศ สปิตเซอร์
ช่วงความยาวคลื่นที่สามารถรับสัญญาณ: อินฟราเรด
วัตถุอวกาศที่เหมาะสมในการศึกษา: ดาวเคราะห์นอกระบบสุริยะ, กาแล็กซีที่อยู่ไกลมาก, การก่อกำเนิดดาวฤกษ์และดาวเคราะห์</t>
  </si>
  <si>
    <t xml:space="preserve">	1.	ยานพาหนะขนส่ง (จรวดหรือยานอวกาศ)
	2.	สถานีปล่อยจรวด
	3.	ระบบควบคุมภาคพื้นดิน
	4.	โครงสร้างสนับสนุน เช่น ระบบเติมเชื้อเพลิง
	5.	ระบบนำทางและสื่อสาร</t>
  </si>
  <si>
    <t>ชีววิทยาและการแพทย์
	•	ศึกษาผลกระทบของสภาวะไร้น้ำหนักต่อร่างกายมนุษย์ เช่น การสูญเสียมวลกระดูก กล้ามเนื้อ
	•	การเจริญเติบโตของเซลล์และจุลินทรีย์ในอวกาศ
	•	การทดลองเกี่ยวกับระบบภูมิคุ้มกันและการรักษาโรค
	2.	ฟิสิกส์และวัสดุศาสตร์
	•	การศึกษาพฤติกรรมของของเหลวและแก๊สในสภาวะไร้น้ำหนัก
	•	การพัฒนาวัสดุใหม่ เช่น โลหะผสมหรือวัสดุนาโน
	•	การทดลองเกี่ยวกับการแข็งตัวของวัสดุ
	3.	เทคโนโลยีและวิศวกรรม
	•	ทดสอบเทคโนโลยีใหม่ ๆ สำหรับการสำรวจอวกาศ
	•	การพัฒนาระบบพลังงานและระบบชีวิต
	4.	โลกและดาราศาสตร์
	•	การสังเกตและเก็บข้อมูลเกี่ยวกับสภาพภูมิอากาศและแผ่นดินบนโลก
	•	การศึกษาดวงดาวและปรากฏการณ์อวกาศ</t>
  </si>
  <si>
    <t>การสูญเสียมวลกล้ามเนื้อและมวลกระดูก
	•	สภาพไร้น้ำหนักทำให้กล้ามเนื้อและกระดูกไม่ต้องรับน้ำหนัก จึงเกิดการสูญเสียได้ง่าย
	2.	ปัญหาการไหลเวียนเลือด
	•	เลือดและของเหลวในร่างกายเคลื่อนตัวขึ้นไปที่ศีรษะมากขึ้น ทำให้เกิดอาการบวมหน้าและปวดหัว
	3.	ปัญหาสายตา
	•	ความดันของของเหลวในสมองที่เปลี่ยนไป อาจทำให้สายตาเบลอหรือเปลี่ยนแปลงได้
	4.	ผลกระทบทางจิตใจ
	•	อยู่ในพื้นที่จำกัดเป็นเวลานาน อาจเกิดความเครียด ความเหงา หรือปัญหาสุขภาพจิต
	5.	ระบบภูมิคุ้มกันลดลง
	•	ร่างกายตอบสนองต่อเชื้อโรคได้ต่ำลงในสภาพไร้น้ำหนัก
	6.	การเปลี่ยนแปลงในระบบประสาทและการทรงตัว
	•	สมองต้องปรับตัวกับการขาดแรงโน้มถ่วง ส่งผลต่อการทรงตัวและความสมดุล</t>
  </si>
  <si>
    <t xml:space="preserve">	1.	GPS (Global Positioning System)
ระบบดาวเทียมนำทางที่พัฒนามาจากเทคโนโลยีอวกาศ ใช้สำหรับการนำทางในรถยนต์ มือถือ และแอปพลิเคชันต่าง ๆ
	2.	วัสดุทนความร้อนและฉนวนกันความร้อน
เทคโนโลยีวัสดุที่พัฒนาสำหรับเสื้อผ้าและยานอวกาศ เช่น ผ้ากันไฟหรือฉนวนกันความร้อน ถูกนำมาใช้ในเสื้อผ้ากีฬา หรืออุปกรณ์ป้องกันไฟไหม้</t>
  </si>
  <si>
    <t xml:space="preserve">เพื่อหลีกเลี่ยงผลกระทบจากชั้นบรรยากาศของโลก ที่อาจจะบังหรือบิดเบือน แสงและคลื่นแม่เหล็กไฟฟ้าจากวัตถุ ทำให้ได้ภาพที่คมชัดและข้อมูลที่แม่นยำขึ้น </t>
  </si>
  <si>
    <t>จะได้ข้อมูลที่หลากหลายและครอบคลุมเกี่ยวกับวัตถุนั้นๆ</t>
  </si>
  <si>
    <t xml:space="preserve">แสงที่มองเห็น
</t>
  </si>
  <si>
    <t xml:space="preserve">แสงที่มองเห็น รังสีอัลตราไวโอเลต รังสีอินฟราเรด
</t>
  </si>
  <si>
    <t xml:space="preserve"> เนบิวลา
</t>
  </si>
  <si>
    <t xml:space="preserve">ดาวเคราะห์เกิดใหม่ ฝุ่นในอวกาศ
</t>
  </si>
  <si>
    <t>การศึกษาชีววิทยาของมนุษย์ในอวกาศ
ฟิสิกส์ วิทยาศาสตร์โลก การสังเกตการณ์โลก</t>
  </si>
  <si>
    <t>การสูญเสียมวลกระดูกและกล้ามเนื้อ 
การเปลี่ยนแปลงของระบบหัวใจและหลอดเลือด
การปรับตัวของระบบประสาท
การเปลี่ยนแปลงของระบบภูมิคุ้มกัน 
ปัญหาทางจิตใจ</t>
  </si>
  <si>
    <t>GPS
หูฟังไร้สาย</t>
  </si>
  <si>
    <t>น.ส.ณิฌากรณ์ ทรัพย์มา</t>
  </si>
  <si>
    <t xml:space="preserve">	1.	หลีกเลี่ยงการรบกวนจากบรรยากาศโลก
	•	อากาศและไอน้ำในบรรยากาศจะดูดซับและบิดเบือนคลื่นแสงบางช่วง เช่น อัลตราไวโอเลต อินฟราเรด และรังสีเอกซ์ ทำให้มองไม่ชัดจากพื้นโลก
	2.	ลดปัญหาแสงรบกวน (Light Pollution)
	•	แสงจากเมืองและสิ่งก่อสร้างบนโลกทำให้การสังเกตยาก แต่ในอวกาศไม่มีปัญหานี้
	3.	ได้ภาพคมชัดและละเอียดกว่า
	•	ไม่มีการกระเพื่อมของอากาศ (Atmospheric Turbulence) ที่ทำให้แสงพร่า ภาพที่ได้จึงชัดเจนกว่ามาก
	4.	สามารถศึกษาช่วงคลื่นที่พื้นโลกมองไม่เห็น
	•	คลื่นอย่างรังสีเอกซ์ รังสีแกมมา และบางช่วงของอินฟราเรดกับอัลตราไวโอเลต ไม่สามารถผ่านบรรยากาศลงมาถึงพื้นโลกได้ ต้องใช้กล้องนอกโลกเท่านั้น</t>
  </si>
  <si>
    <t>เพราะ วัตถุท้องฟ้าแต่ละชนิดเปล่งรังสีออกมาในความยาวคลื่นที่ต่างกัน และความยาวคลื่นแต่ละช่วงก็ให้ข้อมูลที่ไม่เหมือนกัน จึงต้องใช้กล้องที่รองรับหลายช่วงคลื่นเพื่อให้เข้าใจภาพรวมของเอกภพมากที่สุด</t>
  </si>
  <si>
    <t>ควอซาร์ กาแล็กซี่ที่อยู่ไกล</t>
  </si>
  <si>
    <t>คลื่นแสงที่มองเห็นได้</t>
  </si>
  <si>
    <t>ดาวเคราะห์ ดาวฤกษ์ กาแล็กซี่</t>
  </si>
  <si>
    <t>คลื่นแสงที่มองเห็นได้ รังสีอัลตราไวโอเลต</t>
  </si>
  <si>
    <t>ดาวเคราะห์ เนบิวลา ดาวฤกษ์</t>
  </si>
  <si>
    <t>บริเวณก่อกำเหนิดดาวฤกษ์</t>
  </si>
  <si>
    <t>1. ตัวยานขนส่ง (Spacecraft / Payload Vehicle)
2. จรวดส่งหรือระบบส่งขึ้น (Launch Vehicle / Rocket)
3. ระบบสนับสนุนภาคพื้นดิน (Ground Support Systems</t>
  </si>
  <si>
    <t>1. 🔬 ชีววิทยา (Biology)
2. ⚗️ วิทยาศาสตร์กายภาพ (Physical Science)
3. 🧪 วิทยาศาสตร์วัสดุ (Materials Science)
4. 🌍 วิทยาศาสตร์โลกและสิ่งแวดล้อม (Earth &amp; Environmental Science)
5. 🌌 ดาราศาสตร์และฟิสิกส์อวกาศ (Astronomy &amp; Space Physics)</t>
  </si>
  <si>
    <t>การอยู่ในอวกาศนาน ๆ ส่งผลต่อมนุษย์อวกาศ เช่น
	•	กระดูกพรุน กล้ามเนื้อฝ่อ เพราะไร้น้ำหนัก
	•	หน้าและศีรษะบวม ของเหลวเคลื่อนขึ้นบน
	•	สายตาเปลี่ยน และการทรงตัวผิดปกติ
	•	เครียด เหงา จากการอยู่ในที่แคบ
	•	เสี่ยงมะเร็ง จากรังสีอวกาศ</t>
  </si>
  <si>
    <t xml:space="preserve">	1.	GPS – ใช้นำทางและติดตามตำแหน่งในรถยนต์ มือถือ หรือการขนส่งสินค้า
	2.	กล้องถ่ายภาพคุณภาพสูง – พัฒนามาจากเทคโนโลยีกล้องบนดาวเทียม ใช้ในโทรศัพท์มือถือและกล้องดิจิทัล</t>
  </si>
  <si>
    <t>สามารถหลีกเลี่ยงผลกระทบจากชั้นบรรยากาศโลกที่บดบังและรบกวนการสังเกตการณ์ได้</t>
  </si>
  <si>
    <t>เพื่อให้ได้ข้อมูลที่ครอบคลุมและเข้าใจธรรมชาติของวัตถุท้องฟ้าได้อย่างละเอียด</t>
  </si>
  <si>
    <t>แสงที่ตามองเห็น
กล้องหักเหแสง</t>
  </si>
  <si>
    <t>กล้องสะท้อนแสง</t>
  </si>
  <si>
    <t>ดวงจันทร์/ดาวเคราะห์ รายละเอียดพื้นผิววัตถุใกล้ ๆ</t>
  </si>
  <si>
    <t>วัตถุจางและไกล เช่น เนบิวลา กาแล็กซี ดาวฤกษ์จาง</t>
  </si>
  <si>
    <t xml:space="preserve">แหล่งพลังงานสูง: หลุมดำ ดาวนิวตรอน ซูเปอร์โนวา
</t>
  </si>
  <si>
    <t xml:space="preserve">อัลตราไวโอเลต–แสงที่มองเห็น–อินฟราเรดใกล้ (HST)
</t>
  </si>
  <si>
    <t>ดาวฤกษ์ เนบิวลา กาแล็กซี (ศึกษาหลายชนิดอย่างละเอียด)</t>
  </si>
  <si>
    <t>อินฟราเรด (IR)</t>
  </si>
  <si>
    <t>เมฆก๊าซ/ฝุ่นเย็น จานก่อกำเนิดดาวเคราะห์ ดาวอ่อนวัย กาแล็กซีถูกฝุ่นบัง</t>
  </si>
  <si>
    <t xml:space="preserve">การศึกษาผลกระทบของสภาพไร้แรงโน้มถ่วงต่อร่างกายมนุษย์, การปลูกพืชในอวกาศเพื่อเป็นแหล่งอาหารและออกซิเจน, การทดสอบเทคโนโลยีใหม่ๆ สำหรับการเดินทางในอวกาศระยะยาว, และการสังเกตการณ์โลกและอวกาศ </t>
  </si>
  <si>
    <t>การใช้ GPS เพื่อการนำทางและระบุตำแหน่ง</t>
  </si>
  <si>
    <t>เพราะชั้นบรรยากาศโลกดูดซับและรบกวนรังสีบางช่วง ทำให้มองเห็นวัตถุท้องฟ้าได้ไม่ชัด จึงต้องส่งกล้องขึ้นไปเหนือชั้นบรรยากาศเพื่อรับข้อมูลได้ครบและคมชัด</t>
  </si>
  <si>
    <t>เพราะวัตถุท้องฟ้าแต่ละชนิดปล่อยพลังงานในช่วงความยาวคลื่นต่างกัน การใช้หลายช่วงคลื่นช่วยให้ได้ข้อมูลครบและเข้าใจคุณสมบัติของวัตถุได้มากขึ้น</t>
  </si>
  <si>
    <t>ช่วงความยาวคลื่นวิทยุ</t>
  </si>
  <si>
    <t>ก๊าซและฝุ่นในอวกาศ, วัตถุเย็น เช่น กลุ่มเมฆโมเลกุล</t>
  </si>
  <si>
    <t>พื้นผิวดาวเคราะห์, ดวงจันทร์, ดาวฤกษ์</t>
  </si>
  <si>
    <t>วัตถุที่แผ่ความร้อน เช่น ดาวเคราะห์, กาแล็กซีที่มีการก่อตัวดาว</t>
  </si>
  <si>
    <t>บรรยากาศชั้นบนของดาวเคราะห์, ดาวฤกษ์ร้อน</t>
  </si>
  <si>
    <t>ดาวเคราะห์ กาแล็กซีที่ก่อตัวดาว และกลุ่มก๊าซฝุ่น</t>
  </si>
  <si>
    <t>ประกอบด้วย กระสวยอวกาศ จรวดเชื้อเพลิง และกระสวยขับดันกลับมาใช้ใหม่</t>
  </si>
  <si>
    <t>ชีววิทยา ฟิสิกส์ ดาราศาสตร์ วิทยาศาสตร์โลก และทดสอบเทคโนโลยี</t>
  </si>
  <si>
    <t>ทำให้มวลกระดูกและกล้ามเนื้อลดลง ระบบไหลเวียนโลหิตและภูมิคุ้มกันเปลี่ยนแปลง รวมถึงมีปัญหาการทรงตัวและการมองเห็น</t>
  </si>
  <si>
    <t>เช่น เทคโนโลยีจีพีเอส และวัสดุฉนวนกันความร้อนจากชุดนักบินอวกาศ</t>
  </si>
  <si>
    <t>เพื่อหลีกเลี่ยงการรบกวนและการดูดซับรังสีจากชั้นบรรยากาศ ทำให้ได้ภาพชัดและรับรังสีได้หลายช่วง</t>
  </si>
  <si>
    <t xml:space="preserve"> เพราะวัตถุท้องฟ้าแต่ละชนิดแผ่รังสีต่างความยาวคลื่น ซึ่งให้ข้อมูลแตกต่างกัน</t>
  </si>
  <si>
    <t>หลุมดำ, ซูเปอร์โนวา, ดาวนิวตรอน</t>
  </si>
  <si>
    <t>อัลตราไวโอเลต, แสงที่ตามองเห็น, อินฟราเรดใกล้</t>
  </si>
  <si>
    <t xml:space="preserve">เนบิวลา, กาแล็กซี, ดาวฤกษ์
</t>
  </si>
  <si>
    <t>ดาวเคราะห์เกิดใหม่, ฝุ่นและก๊าซในเนบิวลา</t>
  </si>
  <si>
    <t>กระสวยอวกาศ, จรวดขับดันเชื้อเพลิงแข็ง, ถังเชื้อเพลิงภายนอก</t>
  </si>
  <si>
    <t>การทดลองด้านชีววิทยา, ฟิสิกส์, ดาราศาสตร์, วัสดุศาสตร์, วิศวกรรม</t>
  </si>
  <si>
    <t>สูญเสียมวลกล้ามเนื้อ, กระดูกพรุน, ของเหลวในร่างกายกระจายผิดปกติ, ระบบภูมิคุ้มกันเปลี่ยนแปลง</t>
  </si>
  <si>
    <t>วัสดุทนความร้อน (ใช้ในรถยนต์), เทคโนโลยีกรองน้ำ (ใช้ในบ้านและพื้นที่ภัยพิบัติ)</t>
  </si>
  <si>
    <t>ส่งกล้องโทรทรรศน์ขึ้นไปโคจร เพื่อหลีกเลี่ยงการรบกวนจากชั้นบรรยากาศโลก ทำให้ได้ภาพที่ชัดเจนและแม่นยำขึ้น</t>
  </si>
  <si>
    <t>ใช้ความยาวคลื่นต่าง ๆ เพื่อศึกษาลักษณะและองค์ประกอบของวัตถุท้องฟ้าที่ปล่อยแสงในช่วงคลื่นต่างกัน เช่น รังสีเอกซ์, อินฟราเรด, หรือแสงที่มองเห็น</t>
  </si>
  <si>
    <t>รังสีเอ</t>
  </si>
  <si>
    <t>ดาวเคราะห์กาแล็กซีที่ก่อตัวดาวและกลุ่มก๊าซฝุ่น</t>
  </si>
  <si>
    <t>ยานขนส่ง, จรวดขับดัน, ถังเชื้อเพลิง</t>
  </si>
  <si>
    <t>ทดลองชีววิทยา, ทดลองฟิสิกส์</t>
  </si>
  <si>
    <t>กล้ามเนื้อ-กระดูกเสื่อม, ระบบร่างกายเปลี่ยน</t>
  </si>
  <si>
    <t>GPS, หมวกกันน็อกดูดซับแรง</t>
  </si>
  <si>
    <t>ต้องส่งกล้องโทรทรรศน์ขึ้นไปโคจรรอบโลก เพราะบรรยากาศของโลกดูดซับและรบกวนรังสีจากวัตถุท้องฟ้า (เช่น รังสีอัลตราไวโอเลต อินฟราเรด และบางส่วนของแสงที่มองเห็น) รวมถึงทำให้ภาพพร่ามัวจากความปั่นป่วนของอากาศ การนำกล้องขึ้นสู่วงโคจรจึงทำให้ได้ภาพและข้อมูลที่คมชัดและครบถ้วนมากขึ้น</t>
  </si>
  <si>
    <t>ต้องใช้ความยาวคลื่นในช่วงต่าง ๆ เพราะวัตถุท้องฟ้าแต่ละชนิดเปล่งพลังงานออกมาในย่านความยาวคลื่นที่แตกต่างกัน (เช่น ดาวบางดวงสว่างในรังสีเอกซ์ เนบิวลาบางแห่งสว่างในอินฟราเรด) การสังเกตหลายช่วงคลื่นจึงช่วยให้เข้าใจลักษณะ โครงสร้าง และกระบวนการทางฟิสิกส์ของวัตถุท้องฟ้าได้ครบถ้วนมากขึ้น</t>
  </si>
  <si>
    <t>พัลซาร์,กาแลกซี่,ไฮโดรเจนในเอกภพ</t>
  </si>
  <si>
    <t>ดาวเคราะห์,ดวงจันทร์,ดาวฤกษ์</t>
  </si>
  <si>
    <t>หลุมดำ,ซูเปอร์โนวา,ดาวนิวตรอน</t>
  </si>
  <si>
    <t>อัลตราไวโอเลต,แสงที่ตามองเห็น,อินฟราเรดใกล้</t>
  </si>
  <si>
    <t>เนบิวลา,กาแลกซี่,ดาวฤกษ์</t>
  </si>
  <si>
    <t>ดาวเคราะห์เกิดใหม่,ฝุ่นและก๊าซในเนบิวลา</t>
  </si>
  <si>
    <t>-วัสดุทนความร้อน (ใช้ในรถยนต์)
-เทคโนโลยีกรองน้ำ (ใช้ในบ้านและพื้นที่ภัยพิบัติ)</t>
  </si>
  <si>
    <t>แก้ปัญหาการบิดเบือนของภาพที่เกิดจากชั้นบรรยากาศของโลก และทำให้สามารถสังเกตวัตถุในย่านคลื่นต่างๆ ได้ ซึ่งไม่สามารถทำได้บนพื้นโลก</t>
  </si>
  <si>
    <t>เพราะว่า แต่ละช่วงความยาวคลื่นจะให้ข้อมูลที่แตกต่างกันเกี่ยวกับวัตถุนั้นๆ</t>
  </si>
  <si>
    <t>กล้องโทรทรรศน์ที่ส่ง ขึ้นไปพร้อมยานอวกาศนั้น จะมีอุปกรณ์สำคัญติดตั้งไปกับกล้อง คือ ระบบคอมพิวเตอร์ กล้องถ่ายภาพมุมกว้าง เครื่องตรวจวัดสเปกตรัม เครื่องปรับทิศทางของกล้อง ซึ่งข้อมูลต่างๆ ที่ได้จากกล้อง จะทำให้เราได้เห็นรายละเอียดต่างๆ ของวัตถุท้องฟ้า ช่วยให้เกิดความเข้าใจถึงส่วนประกอบในระบบสุริยะ การกำเนิดของดาวฤกษ์ โครงสร้างและการเปลี่ยนแปลงของกาแล็กซี</t>
  </si>
  <si>
    <t>แหล่งพลังงานสูง: หลุมดำ ดาวนิวตรอน ซูเปอร์โนวา</t>
  </si>
  <si>
    <t>อัลตราไวโอเลต–แสงที่มองเห็น–อินฟราเรดใกล้ (HST)</t>
  </si>
  <si>
    <t xml:space="preserve"> ดาวฤกษ์ เนบิวลา กาแล็กซี (ศึกษาหลายชนิดอย่างละเอียด)</t>
  </si>
  <si>
    <t>4. จรวดส่ง ยานอวกาศ ระบบควบคุม และแท่นปล่อยจรวด</t>
  </si>
  <si>
    <t xml:space="preserve"> ทดลองผลไร้น้ำหนักต่อร่างกาย พืช วัสดุ และการสังเกตโลก
</t>
  </si>
  <si>
    <t>กล้ามเนื้อลีบ กระดูกพรุน ระบบไหลเวียนเปลี่ยน สายตาและจิตใจผิดปกติ</t>
  </si>
  <si>
    <t xml:space="preserve">การนำทางไปที่ต่างๆและการดูสภาพอากาศเช่นดาวเทียมพยากรณ์อากาศ และระบบ GPS นำทาง
</t>
  </si>
  <si>
    <t xml:space="preserve"> กล้องโทรทรรศน์ที่ส่ง ขึ้นไปพร้อมยานอวกาศนั้น จะมีอุปกรณ์สำคัญติดตั้งไปกับกล้อง คือ ระบบคอมพิวเตอร์ กล้องถ่ายภาพมุมกว้าง เครื่องตรวจวัดสเปกตรัม เครื่องปรับทิศทางของกล้อง ซึ่งข้อมูลต่างๆ ที่ได้จากกล้อง จะทำให้เราได้เห็นรายละเอียดต่างๆ ของวัตถุท้องฟ้า ช่วยให้เกิดความเข้าใจถึงส่วนประกอบในระบบสุริยะ การกำเนิดของดาวฤกษ์ โครงสร้างและการเปลี่ยนแปลงของกาแล็กซี</t>
  </si>
  <si>
    <t>3.51 อินฟราเรด (IR)</t>
  </si>
  <si>
    <t>การศึกษาผลกระทบของสภาพไร้แรงโน้มถ่วงต่อร่างกายมนุษย์, การปลูกพืชในอวกาศเพื่อเป็นแหล่งอาหารและออกซิเจน, การทดสอบเทคโนโลยีใหม่ๆ สำหรับการเดินทางในอวกาศระยะยาว, และการสังเกตการณ์โลกและอวกาศ</t>
  </si>
  <si>
    <t>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t>
  </si>
  <si>
    <t>การใช้ GPS เพื่อการนำทางและระบุตำแหน่ง
การสื่อสารผ่านดาวเทียม</t>
  </si>
  <si>
    <t xml:space="preserve">อินฟราเรด (IR)
</t>
  </si>
  <si>
    <t>GPS การพยากรณ์อากาศ</t>
  </si>
  <si>
    <t>พีรพัฒน์ แจ่มจำรัว</t>
  </si>
  <si>
    <t>1.	GPS (Global Positioning System) – เทคโนโลยีระบุตำแหน่งด้วยดาวเทียม ช่วยให้เราใช้แผนที่นำทาง ตรวจสอบตำแหน่งรถโดยสาร หรือค้นหาสถานที่ได้อย่างแม่นยำ
	2.	วัสดุทนความร้อนสูงและน้ำหนักเบา – เดิมพัฒนาเพื่อใช้สร้างยานอวกาศ ปัจจุบันถูกนำมาทำเสื้อผ้ากันความร้อน ฉนวนกันความร้อนในอาคาร และอุปกรณ์กีฬา เช่น หมวกกันน็อกน้ำหนักเบาแต่แข็งแรง</t>
  </si>
  <si>
    <t>เพราะในอวกาศไม่ได้มีแค่คลื่นความยาวเดียว ซึ่งบางคลื่นความยาวมนุษย์ก็ไม่สามารถมองเห็นได้ จึงต้องพึ่งจากรูปถ่าย</t>
  </si>
  <si>
    <t>~10 ซม. - 4 ม.</t>
  </si>
  <si>
    <t xml:space="preserve">เมฆก๊าซไฮโดรเจน (เส้นสเปกตรัม 21 ซม.)  - กาแล็กซีและควาซาร์ที่ปล่อยคลื่นวิทยุ  - ฟาสต์เรดิโอบรัสต์ (Fast Radio Burst, FRB)  - การหมุนของกาแล็กซีจากการกระจายตัวของก๊าซเย็น
</t>
  </si>
  <si>
    <t>แสงที่ตามองเห็น (~400–700 นาโนเมตร)</t>
  </si>
  <si>
    <t>ดาวเคราะห์, ดวงจันทร์, ดาวฤกษ์, กาแล็กซี, เนบิวลาที่สว่างในย่านแสงขาว</t>
  </si>
  <si>
    <t xml:space="preserve">รังสีเอกซ์ (~0.01–10 นาโนเมตร)
</t>
  </si>
  <si>
    <t xml:space="preserve">หลุมดำ, ซูเปอร์โนวา, กระจุกดาวร้อน, ก๊าซร้อนในกระจุกกาแล็กซี
</t>
  </si>
  <si>
    <t xml:space="preserve">แสงที่ตามองเห็น (~400–700 นาโนเมตร)
</t>
  </si>
  <si>
    <t xml:space="preserve">เนบิวลา, กาแล็กซี, ดาวเกิดใหม่, การชนกันของกาแล็ก
</t>
  </si>
  <si>
    <t xml:space="preserve">รังสีอินฟราเรด (~3–180 ไมครอน)
</t>
  </si>
  <si>
    <t xml:space="preserve">ดาวเกิดใหม่ในฝุ่นหนาทึบ, โครงสร้างฝุ่น, ดาวเคราะห์นอกระบบ, ดาราจักรไกล
</t>
  </si>
  <si>
    <t>ยางรถยนต์ และ เครื่องตรวจจับควัน</t>
  </si>
  <si>
    <t xml:space="preserve">เพื่อหลีกเลี่ยงการรบกวนจากชั้นบรรยากาศและมลภาวะทางแสง ทำให้ได้ภาพวัตถุท้องฟ้าชัดเจนและละเอียดมากขึ้น
</t>
  </si>
  <si>
    <t xml:space="preserve">เพราะวัตถุท้องฟ้าแต่ละชนิดปล่อยพลังงานในช่วงคลื่นต่างกัน การใช้หลายช่วงคลื่นช่วยให้ได้ข้อมูลครบทั้งโครงสร้าง อุณหภูมิ องค์ประกอบ และการเคลื่อนที่ของวัตถุท้องฟ้า
</t>
  </si>
  <si>
    <t>ก๊าซและฝุ่นในอวกาศวัตถุเย็นเช่นกลุ่มเมฆโมเลกุล</t>
  </si>
  <si>
    <t>พื้นผิวดาวเคราะห์ ดวงจันทร์ ดาวฤกษ์</t>
  </si>
  <si>
    <t>วัตถุที่แผ่ความร้อน เช่น ดาวเคราะห์</t>
  </si>
  <si>
    <t>บรรยากาศชั้นบนของดาวเคราะห์ ดาวฤกษ์ร้อน</t>
  </si>
  <si>
    <t>ดาวฤกษ์ กาแล็กซีที่ก่อตัวดาว และกลุ่มก๊าซฝุ่น</t>
  </si>
  <si>
    <t>เพื่อหลีกเลี่ยงการรบกวนจากบรรยากาศโลกและได้ข้อมูลทางดาราศาสตร์ที่ครบถ้วนและชัดเจนมากขึ้น</t>
  </si>
  <si>
    <t>การใช้ความยาวคลื่นหลายช่วงทำให้ได้ภาพรวมครบถ้วนของวัตถุท้องฟ้า เพราะแต่ละช่วงเปิดเผยคุณสมบัติและกระบวนการทางฟิสิกส์ที่ต่างกัน</t>
  </si>
  <si>
    <t>ดาวเคราะห์ ดาวฤกษ์ หรือกาแล็กซี</t>
  </si>
  <si>
    <t>ดาวเคราะห์ ดาวฤกษ์อายุน้อย หรือเนบิวลาที่มีฝุ่นก๊าซ</t>
  </si>
  <si>
    <t>แสงที่ตามองเห็น และรังสีอัลตราไวโอเลตบางส่วน</t>
  </si>
  <si>
    <t xml:space="preserve">กาแล็กซี เนบิวลา กระจุกดาว หรือดาวฤกษ์ที่อยู่ไกล </t>
  </si>
  <si>
    <t>ดาวเคราะห์ เนบิวลา หรือกาแล็กซีที่ถูกฝุ่นก๊าซบดบัง</t>
  </si>
  <si>
    <t xml:space="preserve">	•	ยานขนส่งอวกาศ (เช่น กระสวยอวกาศหรือยานปล่อย)
	•	จรวดส่งหรือบูสเตอร์
	•	ส่วนบรรทุกสัมภาระและอุปกรณ์วิจัย
	•	ระบบควบคุมและนำทาง
	•	แท่นปล่อยและอุปกรณ์ภาคพื้นดิน</t>
  </si>
  <si>
    <t xml:space="preserve">	การทดลองทางชีววิทยาและการแพทย์ (ผลของสภาวะไร้น้ำหนักต่อร่างกายมนุษย์)
	•	การทดลองทางฟิสิกส์ (พฤติกรรมของของไหลในสภาวะไร้น้ำหนัก)
	•	การศึกษาวัสดุศาสตร์ (การสร้างผลึก โปรตีน หรือโลหะในอวกาศ)
	•	การสังเกตโลกและดาราศาสตร์</t>
  </si>
  <si>
    <t>มวลกระดูกและกล้ามเนื้อลดลง ของเหลวเคลื่อนขึ้นหัว ระบบไหลเวียน-ภูมิคุ้มกันเปลี่ยน ผลกระทบต่อสายตา จิตใจ และเสี่ยงรังสีคอสมิก</t>
  </si>
  <si>
    <t>เทคโนโลยี GPS ใช้นำทางและติดตามพิกัด
	•	วัสดุฉนวนกันความร้อนจากยานอวกาศ นำมาทำชุดกันความร้อนหรืออุปกรณ์ครัว</t>
  </si>
  <si>
    <t>เพราะว่าวัตถุแต่ละชนิดและแต่ละปรากฏการณ์ทาง
ดาราศาสตร์จะปลดปล่อยและดูดกลืนแสงในช่วง
ความยาวคลื่นที่แตกต่างกัน</t>
  </si>
  <si>
    <t>แสงที่ตามองเห็นได้ อัลตราไวโอเลต อินฟราเรดใกล้</t>
  </si>
  <si>
    <t>กาแล็กซี่ เนบิวลา ดาวเคราะห์นอกระบบ</t>
  </si>
  <si>
    <t>การก่อตัวของดาวฤกษ์และดาวเคราะห์ กาแล็กซี่ที่อยู่
ไกลออกไป</t>
  </si>
  <si>
    <t>1. กระสวยอวกาศ เป็นยานหลักที่บรรทุกนักบินอวกาศและอุปกรณ์วิทยาศาสตร์ มีปีกสำหรับร่อนลงจอดบนรันเวย์ ทำหน้าที่เดินทางเข้าสู่วงโคจรและกลับสู่โลก
2. จรวดเชื้อเพลิงแข็ง มี 2 ลำ ติดอยู่ด้านข้างของถังเชื้อเพลิงหลัก ช่วยสร้างแรงขับดันมหาศาลในช่วงแรกของการปล่อยจรวด
3. ถังเชื้อเพลิงหลัก เป็นถังขนาดใหญ่เก็บเชื้อเพลิง
ไฮโดรเจนเหลวและออกชิเจนเหลว จ่ายเชื้อเพลิงให้กับเครื่องยนต์หลักของกระสวยอวกาศ</t>
  </si>
  <si>
    <t>มีการทดลองหลากหลายทั้งด้านชีววิทยา,ฟิสิกส์,
วิทยาศาสตร์โลก,และการสังเกตการณ์โลก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การศึกษาผลกระทบของสภาวะไร้แรงโน้มถ่วงต่อร่างกายมนุษย์ด้านฟิสิกส์ การศึกษาปรากฏการณ์ทางฟิสิกส์ในสภาวะไร้แรงโน้มถ่วง</t>
  </si>
  <si>
    <t>การอยู่อาศัยในอวกาศเป็นเวลานานส่งผลกระทบต่อ
ร่างกายและจิตใจของมนุษย์อวกาศหลายประการ ได้แก่การสูญเสียมวลกระดูกและกล้ามเนื้อ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</si>
  <si>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ระบบคอมพิวเตอร์และไมโครชิป นำมาประยุกต์ใช้คือ
โทรศัพท์มือถือคอมพิวเตอร์พกพา อุปกรณ์อิเล็กทรอนิกส์อิเล็กทรอนิกส์ระบบ GPS นำมาประยุกต์ใช้คือ การนำทางรถยนต์ติดตามตำแหน่งโทรศัพท์ โลจิสติกส์</t>
  </si>
  <si>
    <t xml:space="preserve">ช่วยแก้ปัญหาการบิดเบือนของภาพที่เกิดจากชั้นบรรยากาศของโลก และทำให้สามารถสังเกตวัตถุในย่านคลื่นต่างๆ ได้ ซึ่งไม่สามารถทำได้บนพื้นโลก </t>
  </si>
  <si>
    <t>เพราะว่าวัตถุแต่ละชนิดในอวกาศปล่อยคลื่นแม่เหล็กไฟฟ้าในช่วงความยาวคลื่นที่แตกต่างกัน</t>
  </si>
  <si>
    <t>พัลซาร์, กาแล็กซีที่อยู่ไกลออกไป, สสารระหว่างดวงดาว</t>
  </si>
  <si>
    <t xml:space="preserve"> ดาวเคราะห์, ดาวฤกษ์, กาแล็กซี, เนบิวลา</t>
  </si>
  <si>
    <t>หลุมดำ, ดาวนิวตรอน, ซากซูเปอร์โนวา, กาแล็กซีที่ปล่อยรังสีเอกซ์</t>
  </si>
  <si>
    <t>ดาวเคราะห์, ดาวฤกษ์, กาแล็กซี, เนบิวลา, การขยายตัวของเอกภพ</t>
  </si>
  <si>
    <t>ดาวเคราะห์นอกระบบ, ดาวฤกษ์ที่กำลังก่อตัว, กาแล็กซีที่ปกคลุมด้วยฝุ่น, เมฆโมเลกุลขนาดใหญ่</t>
  </si>
  <si>
    <t xml:space="preserve">จรวดเชื้อเพลิงแข็ง, ถังเชื้อเพลิงภายนอก, และยานขนส่งอวกาศ. </t>
  </si>
  <si>
    <t>การศึกษาผลกระทบของสภาพไร้แรงโน้มถ่วงต่อร่างกายมนุษย์</t>
  </si>
  <si>
    <t>กล้ามเนื้อและกระดูกอ่อนแรง, การเปลี่ยนแปลงของของเหลวในร่างกาย, ปัญหาการมองเห็น, ผลกระทบต่อระบบภูมิคุ้มกัน</t>
  </si>
  <si>
    <t>การใช้ GPS เพื่อการนำทางและระบุตำแหน่ง
ทางการแพทย์</t>
  </si>
  <si>
    <t>เพื่อหลีกเลี่ยงผลกระทบจากชั้นบรรยากาศของโลก ที่อาจ
บดบังหรือบิดเบือนแสงและคลื่นแม่เหล็กไฟฟ้าจากวัตถุ
เหล่านั้น ทำให้ได้ภาพที่คมชัดและข้อมูลที่แม่นยำยิ่งขึ้น</t>
  </si>
  <si>
    <t>แสงที่มองเห็นได้ อัลตราไวโอเลต อินฟาเรดใกล้</t>
  </si>
  <si>
    <t>กาแล็กศซี เนบิวลา ดาวเคราะห์นอกระบบ</t>
  </si>
  <si>
    <t>การก่อตัวของดาวฤกษ์และดาวเคราะห์ , กาเเล็กซี่ที่อยู่ห่างไกลออกไป</t>
  </si>
  <si>
    <t>1. กระสวยอวกาศ เป็นยานหลักที่บรรทุกนักบินอวกาศ
และอุปกรณ์วิทยาศาสตร์ มีปีกสำหรับร่อนลงจอดบน
รันเวย์ ทำหน้าที่เดินทางเข้าสู่วงโคจรและกลับสู่โลก
2. จรวดเชื้อเพลิงแข็ง มี 2 ลำ ติดอยู่ด้านข้างของถังเชื่อ
เพลิงหลัก ช่วยสร้างแรงขับดันมหาศาลในช่วงแรกของ
การปล่อยจรวด
3. ถังเชื้อเพลิงหลัก เป็นถังขนาดใหญ่เก็บเชื้อเพลิง
ไฮโดรเจนเหลวและออกชิเจนเหลว จ่ายเชื้อเพลิงให้กับ
เครื่องยนต์หลักของกระสวยอวกาศ</t>
  </si>
  <si>
    <t>มีการทดลองหลากหลายทั้งด้านชีววิทยา, ฟิสิกส์,
วิทยาศาสตร์โลก, และการสังเกตการณ์โลก, รวมถึงการ
ทดสอบเทคโนโลยีใหม่ๆ เช่น ด้านชีววิทยา การศึกษา
ผลกระทบของสภาวะไร้แรงโน้มถ่วงต่อร่างกายมนุษย์
ด้านฟิสิกส์ การศึกษาปรากฏการณ์ทางฟิสิกส์ในสภาวะ
ไร้แรงโน้มถ่วง</t>
  </si>
  <si>
    <t>การอยู่อาศัยในอวกาศเป็นเวลานานส่งผลกระทบต่อ
ร่างกายและจิตใจของมนุษย์อวกาศหลายประการ ได้แก่
การสูญเสียมวลกระดูกและกล้ามเนื้อ การเปลี่ยนแปลง
ของระบบหัวใจและหลอดเลือด การเปลี่ยนแปลงของ
ระบบภูมิคุ้มกัน ปัญหาการมองเห็น และผลกระทบทาง
จิตวิทยา</t>
  </si>
  <si>
    <t>ระบบคอมพิวเตอร์และไมโครชิป นำมาประยุกต์ใช้คือ
โทรศัพท์มือถือคอมพิวเตอร์พกพา อุปกรณ์อิเล็กทรอนิกส์
ระบบ GPS นำมาประยุกต์ใช้คือ การนำทางรถยนต์
ติดตามตำแหน่งโทรศัพท์ โลจิสติกส์</t>
  </si>
  <si>
    <t>ช่วยแก้ปัญหาการบิดเบือนของภาพที่เกิดจากชั้นบรรยากาศของโลก และทำให้สามารถสังเกตวัตถุในย่านคลื่นต่างๆ ได้ ซึ่งไม่สามารถทำได้บนพื้นโลก</t>
  </si>
  <si>
    <t>เพราะว่า แต่ละช่วงความยาวคลื่นจะให้ข้อมูลที่แตกต่างกันเกี่ยวกับวัตถุนั้นๆ การศึกษาวัตถุท้องฟ้าในช่วงคลื่นต่างๆ จะช่วยให้นักวิทยาศาสตร์เข้าใจธรรมชาติของวัตถุเหล่านั้นได้ลึกซึ้งยิ่งขึ้น</t>
  </si>
  <si>
    <t>พัลซาร์ กาแล็กซี่ หลุมดำ</t>
  </si>
  <si>
    <t>ดาวเคราะห์, ดาวฤกษ์, เนบิวลา, กาแล็กซี</t>
  </si>
  <si>
    <t>แหล่งกำเนิดรังสีเอกซ์ เช่น หลุมดำ, ดาวนิวตรอน, ซากซูเปอร์โนวา</t>
  </si>
  <si>
    <t xml:space="preserve">ดาวเคราะห์, ดาวฤกษ์, เนบิวลา, กาแล็กซี, การก่อตัวของดาวฤกษ์และกาแล็กซี
</t>
  </si>
  <si>
    <t>แหล่งกำเนิดดาวฤกษ์, กาแล็กซีที่อยู่ไกลมาก, ดาวเคราะห์นอกระบบสุริยะ</t>
  </si>
  <si>
    <t xml:space="preserve">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เช่น ความเครียดและภาวะซึมเศร้า. 
</t>
  </si>
  <si>
    <t>การสื่อสาร การนำทาง การติดตามสภาพอากาศ การสำรวจทรัพยากร และอื่นๆ อีกมากมาย</t>
  </si>
  <si>
    <t xml:space="preserve">ช่วยแก้ปัญหาการบิดเบือนของภาพที่เกิดจากชั้นบรรยากาศของโลก และทำให้สามารถสังเกตวัตถุในย่านคลื่นต่างๆ ได้ ซึ่งไม่สามารถทำได้บนพื้นโลก 
</t>
  </si>
  <si>
    <t xml:space="preserve">เพราะว่าวัตถุแต่ละชนิดในอวกาศปล่อยคลื่นแม่เหล็กไฟฟ้าในช่วงความยาวคลื่นที่แตกต่างกัน และชั้นบรรยากาศของโลกก็มีผลต่อการเดินทางของคลื่นแม่เหล็กไฟฟ้าแต่ละช่วงความยาวคลื่นด้วย การใช้กล้องโทรทรรศน์ที่สามารถตรวจจับความยาวคลื่นได้หลากหลายช่วงจึงช่วยให้นักดาราศาสตร์สามารถศึกษาวัตถุเหล่านั้นได้อย่างครอบคลุมและเข้าใจธรรมชาติของวัตถุเหล่านั้นได้ดียิ่งขึ้น 
</t>
  </si>
  <si>
    <t>พัลซาร์, กาแล็กซี, ควาซาร์, การก่อตัวของดาวฤกษ์และกาแล็กซี</t>
  </si>
  <si>
    <t>หลุมดำ, ดาวนิวตรอน, ซากซูเปอร์โนวา, กาแล็กซีที่กำลังรวมตัว</t>
  </si>
  <si>
    <t>การก่อตัวของดาวฤกษ์และดาวเคราะห์, กาแล็กซีที่อยู่ห่างไกล, วัตถุในแถบไคเปอร์</t>
  </si>
  <si>
    <t xml:space="preserve">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t>
  </si>
  <si>
    <t>การใช้ GPS เพื่อการนำทางและระบุตำแหน่ง การพยากรณ์อากาศและตรวจสอบสภาพแวดล้อม</t>
  </si>
  <si>
    <t xml:space="preserve">เพราะว่า แต่ละช่วงความยาวคลื่นจะให้ข้อมูลที่แตกต่างกันเกี่ยวกับวัตถุนั้นๆ </t>
  </si>
  <si>
    <t xml:space="preserve">พัลซาร์, กาแล็กซี, เมฆก๊าซในอวกาศ
</t>
  </si>
  <si>
    <t xml:space="preserve">ดาวเคราะห์, ดวงจันทร์, ดาวฤกษ์
</t>
  </si>
  <si>
    <t xml:space="preserve">หลุมดำ, ดาวนิวตรอน, ซุปเปอร์โนวา
</t>
  </si>
  <si>
    <t xml:space="preserve">แสงที่ตามองเห็น, รังสีอัลตราไวโอเลต, รังสีอินฟราเรดบางช่วง
</t>
  </si>
  <si>
    <t xml:space="preserve">ดาวเคราะห์เกิดใหม่, ฝุ่นและก๊าซในอวกาศ
</t>
  </si>
  <si>
    <t xml:space="preserve">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เช่น ความเครียดและภาวะซึมเศร้า. </t>
  </si>
  <si>
    <t>ภาวัต  นามทิพย์</t>
  </si>
  <si>
    <t>เพราะชั้นบรรยากาศของโลกสามารถรบกวนแสงจากวัตถุท้องฟ้า และดูดกลืนรังสีบางชนิด เช่น รังสีอัลตราไวโอเลตหรือรังสีอินฟราเรด ทำให้การสังเกตจากพื้นโลกไม่ชัดเจน การส่งกล้องโทรทรรศน์ขึ้นไปนอกชั้นบรรยากาศจึงช่วยให้ได้ภาพที่คมชัดและสามารถตรวจจับคลื่นแม่เหล็กไฟฟ้าในช่วงต่าง ๆ ได้ดียิ่งขึ้น</t>
  </si>
  <si>
    <t>เพราะวัตถุท้องฟ้าแต่ละชนิดแผ่พลังงานในรูปของคลื่นแม่เหล็กไฟฟ้าคนละช่วง เช่น ดาวฤกษ์แผ่รังสีในช่วงแสงที่มองเห็น ดาวเนอิวตรอนอาจแผ่คลื่นวิทยุ หรือกาแล็กซีที่ห่างไกลแผ่รังสีอินฟราเรด ดังนั้น การใช้ความยาวคลื่นหลากหลายช่วงจะช่วยให้เข้าใจคุณสมบัติของวัตถุท้องฟ้าได้ครอบคลุมมากขึ้น</t>
  </si>
  <si>
    <t>ช่าวความยาวคลื่นวิทยุ</t>
  </si>
  <si>
    <t xml:space="preserve">ก๊าซและฝุ่นในอวกาศ, วัตถุเย็น </t>
  </si>
  <si>
    <t xml:space="preserve">แสงที่ตามองเห็น
	</t>
  </si>
  <si>
    <t>พื้นผิวดาวเคราะห์, ดวงจันทร์, ดาวฤกษ</t>
  </si>
  <si>
    <t>รังสีอินฟราเร</t>
  </si>
  <si>
    <t>วัตถุที่แผ่ความร้อน เช่น ดาวเคราะห์, กาแล็กซีที่มีการก่อตัว</t>
  </si>
  <si>
    <t xml:space="preserve">บรรยากาศชั้นบนของดาวเคราะห์, </t>
  </si>
  <si>
    <t>ดาวฤกษ</t>
  </si>
  <si>
    <t>ยานขนส่ง, จรวดขับดัน</t>
  </si>
  <si>
    <t>ถังเชื้อเพลิงทดลองชีววิทยา</t>
  </si>
  <si>
    <t>ทดลองฟิสิกส์
กล้ามเนื้อ-กระดูกเสื่อม</t>
  </si>
  <si>
    <t>ระบบร่างกายเปลี่ยนGPS, หมวกกันน็อกดูดซับแรง</t>
  </si>
  <si>
    <t xml:space="preserve">ทำให้สามารถสังเกตวัตถุในย่านคลื่นต่างๆ ได้ ซึ่งไม่สามารถทำได้บนพื้นโลก </t>
  </si>
  <si>
    <t>เพราะว่า แต่ละช่วงความยาวคลื่นจะให้ข้อมูลเกี่ยวกับวัตถุนั้นๆ ที่แตกต่างกัน</t>
  </si>
  <si>
    <t>พัลซาร์ กาแล็กซี่</t>
  </si>
  <si>
    <t>แสงที่มองเห็นได้ , รังสีอินฟราเรดใกล้</t>
  </si>
  <si>
    <t>กาแล็กซี่ที่อยู่ไกลมาก ดาวเคราะห์นอกระบบสุริยะ</t>
  </si>
  <si>
    <t>กล้ามเนื้อและกระดูกอ่อนแรง, การเปลี่ยนแปลงของของเหลวในร่างกาย, ปัญหาการมองเห็น</t>
  </si>
  <si>
    <t>การใช้ GPS เพื่อการนำทางและระบุตำแหน่ง, ทำขนมfreeze dry</t>
  </si>
  <si>
    <t xml:space="preserve">เพราะ ชั้นบรรยากาศโลกดูดซับรังสีหลายช่วงคลื่น เช่น รังสีเอกซ์ รังสีแกมมา อินฟราเรด ทำให้ต้องส่งกล้องโทรทรรศน์ขึ้นอวกาศเพื่อสังเกตได้ชัดเจน
</t>
  </si>
  <si>
    <t>เพราะ วัตถุท้องฟ้าแผ่รังสีต่างชนิดกันในแต่ละช่วงคลื่น การใช้ความยาวคลื่นต่าง ๆ ช่วยศึกษาคุณสมบัติและพฤติกรรมของวัตถุได้ครบถ้วน</t>
  </si>
  <si>
    <t>แสงที่ตามองเห็นได้ รังสีฟราเรตใกล้</t>
  </si>
  <si>
    <t>รังสีอินฟราเรต</t>
  </si>
  <si>
    <t>กาแล็คซี่ที่อยู่ไกลมาก</t>
  </si>
  <si>
    <t>ระบบขนส่งอวกาศประกอบด้วย ยานอวกาศ (บรรทุกคนหรืออุปกรณ์), จรวดขับดัน (ส่งขึ้นอวกาศ), และ สถานีภาคพื้นดิน (ควบคุมและสื่อสาร)</t>
  </si>
  <si>
    <t>การทดลองบนสถานีอวกาศ เช่น ชีววิทยา, ฟิสิกส์, ดาราศาสตร์, และวัสดุศาสตร์ ในสภาวะไร้น้ำหนัก</t>
  </si>
  <si>
    <t>การอยู่ในอวกาศนาน ๆ ส่งผลต่อมนุษย์อวกาศ เช่น กล้ามเนื้อและกระดูกลีบ, ระบบไหลเวียนเลือดเปลี่ยน, การมองเห็นแย่ลง, ระบบภูมิคุ้มกันอ่อนแอ</t>
  </si>
  <si>
    <t>ตัวอย่างเทคโนโลยีอวกาศ: GPS นำทาง และ วัสดุกันความร้อน ใช้ในชีวิตประจำวัน</t>
  </si>
  <si>
    <t>แต่ละช่วงความยาวคลื่นจะให้ข้อมูลที่แตกต่างกันเกี่ยวกับวัตถุนั้นๆ การศึกษาวัตถุท้องฟ้าในช่วงคลื่นต่างๆ จะช่วยให้นักวิทยาศาสตร์เข้าใจธรรมชาติของวัตถุเหล่านั้นได้ลึกซึ้งยิ่งขึ้น</t>
  </si>
  <si>
    <t>แสงที่ตามองเห็น-กล้องหักเหแสง</t>
  </si>
  <si>
    <t>แสงที่ตามองเห็น - กล้องสะท้อนแสง</t>
  </si>
  <si>
    <t>ดวงจันทร์/ดาวเคราะห์ รายละเอียดพื้นผิววัตถุใกล้ๆ</t>
  </si>
  <si>
    <t>วัตถุจางและไกล เข่น เนบิวลา กาแล็กซี ดาวฤกษ์จาง</t>
  </si>
  <si>
    <t>รังสีเอ็กซ์(x-ray)</t>
  </si>
  <si>
    <t>อัลตราไวโอเล็ต-แสงที่มองเห็น-อินฟราเรดใกล้ (HST)</t>
  </si>
  <si>
    <t>เมฆก๊าซ/ฝุ่นเย็น จานก่อกำเนิด ดาวเคราะห์ ดาวอ่อนวัย กาแล็กซีถูกฝุ่นบัง</t>
  </si>
  <si>
    <t>การใช้ GPS เพื่อการนำทางและระบุตำแหน่ง
การสื่อสาร การติดตามสภาพอากาศ</t>
  </si>
  <si>
    <t>เพราะว่าวัตถุแต่ละชนิดในอวกาศปล่อยคลื่นแม่เหล็กไฟฟ้าในช่วงความยาวคลื่นที่แตกต่างกัน และชั้นบรรยากาศของโลกก็มีผลต่อการเดินทางของคลื่นแม่เหล็กไฟฟ้าแต่ละช่วงความยาวคลื่นด้วย การใช้กล้องโทรทรรศน์ที่สามารถตรวจจับความยาวคลื่นได้หลากหลายช่วงจึงช่วยให้นักดาราศาสตร์สามารถศึกษาวัตถุเหล่านั้นได้อย่างครอบคลุมและเข้าใจธรรมชาติของวัตถุเหล่านั้นได้ดียิ่งขึ้น</t>
  </si>
  <si>
    <t xml:space="preserve">แสงขาว
</t>
  </si>
  <si>
    <t xml:space="preserve">ดาวเคราะห์, ดวงจันทร์, ดวงดาว
</t>
  </si>
  <si>
    <t xml:space="preserve">หลุมดำ, ซุปเปอร์โนวา, ดาวนิวตรอน
</t>
  </si>
  <si>
    <t xml:space="preserve">รังสีอัลตราไวโอเลต–แสงขาว–อินฟราเรดใกล้ 
</t>
  </si>
  <si>
    <t xml:space="preserve">ดาวเคราะห์เกิดใหม่, ฝุ่นในอวกาศ, ดาราจักรไกล
</t>
  </si>
  <si>
    <t>1.การใช้ GPS เพื่อการนำทางและระบุตำแหน่ง
2.การสื่อสารผ่านดาวเทียม
ดาวเทียมสื่อสารช่วยให้เราสามารถติดต่อสื่อสารกันได้ทั่วโลก</t>
  </si>
  <si>
    <t>กล้องโทรทรรศน์ช่วยเพิ่มขอบเขตการสังเกตของมนุษย์ให้มากกว่าที่ตาเห็นเป็น_x000D_อย่างมาก</t>
  </si>
  <si>
    <t>แต่ละช่วงความยาวคลื่นจะให้ข้อมูลที่แตกต่างกันจะช่วยให้ศึกษารายละเอียดได้ลึกซึ้งกว่า</t>
  </si>
  <si>
    <t>พัลซาร์ กาแล็กซี ควอซาร์</t>
  </si>
  <si>
    <t xml:space="preserve">รังสีเอ็กซ์
</t>
  </si>
  <si>
    <t>แสงที่มองเห็นได้, อัลตราไวโอเลต, อินฟาเรด</t>
  </si>
  <si>
    <t>กาแล็กซี, เนบิวลา, ดาวเคราะห์นอกระบบสุริยะ</t>
  </si>
  <si>
    <t>การก่อตัวของดาวฤกษ์และกาแล็กซีที่อยู่ไกลออกไป</t>
  </si>
  <si>
    <t>1.กระสวยอวกาศ บรรทุกนักบินอวกาศและอุปกรณ์วิทยาศาสตร์
2.จรวดเชื้อเพลิงแข็ง 2 ลำ สร้างแรงขับดัน
3.ถังเชื้อเพลิงหลัก เก็บเชื้อเพลิง</t>
  </si>
  <si>
    <t>1.ศึกษาผลกระทบในสภาพไร้แรงโน้มถ่วงต่อมนุษย์
2.ศึกษาปรากฏการณ์ต่างๆในสภาวะไร้แรงโน้มถ่วง</t>
  </si>
  <si>
    <t>1.การสูญเสียมวลกระดูกกล้ามเนื้อ
2.การเปลี่ยนแปลงของระบบภูมิคุ้มกัน
3.ปัญหาด้านจิตวิทยา</t>
  </si>
  <si>
    <t>1.ด้านอาหาร : ลดอุณหภูมิและความชื้นของอาหารทำให้เก็บรักษาได้นานขึ้น
2.ด้านการแพทย์ : กล้องส่องตรวจและผ่าตัดอวัยวะในร่างกาบแบบ 3 มิติ</t>
  </si>
  <si>
    <t xml:space="preserve">แต่ละช่วงความยาวคลื่นจะให้ข้อมูลที่แตกต่างกันเกี่ยวกับวัตถุนั้นๆ การศึกษาวัตถุท้องฟ้าในช่วงคลื่นต่างๆ จะช่วยให้นักวิทยาศาสตร์เข้าใจธรรมชาติของวัตถุเหล่านั้นได้ลึกซึ้งยิ่งขึ้น </t>
  </si>
  <si>
    <t xml:space="preserve">คลื่นวิทยุ	</t>
  </si>
  <si>
    <t>แสงขาว/แสงที่ตามองเห็น</t>
  </si>
  <si>
    <t>แสงขาว และรังสีอัลตราไวโอเลต</t>
  </si>
  <si>
    <t xml:space="preserve">การก่อกำเนิดดาว เนบิวลามืด
</t>
  </si>
  <si>
    <t>ครอบคลุมทั้งด้านชีววิทยา, ฟิสิกส์, วิทยาศาสตร์โลก, และเทคโนโลยีอวกาศ</t>
  </si>
  <si>
    <t>กล้ามเนื้อและกระดูกอ่อนแรง, การเปลี่ยนแปลงของของเหลวในร่างกาย, ปัญหาการมองเห็น, ผลกระทบต่อระบบภูมิคุ้มกัน, และปัญหาทางจิตใจ เช่น ความเครียดและภาวะซึมเศร้</t>
  </si>
  <si>
    <t>การใช้ GPS เพื่อการนำทางและระบุตำแหน่ง
การสื่อสารด้วยดาวเทียมเพื่อสื่อสารได้ทั่วโลก</t>
  </si>
  <si>
    <t>น.ส.วณิชยา อินทร์รุ่ง</t>
  </si>
  <si>
    <t>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t>
  </si>
  <si>
    <t>เนื่องจากแต่ละความยาวคลื่นให้ข้อมูลที่แตกต่างกันเกี่ยวกับวัตถุนั้นๆ</t>
  </si>
  <si>
    <t>กาแล็กซี, พัลซาร์, ควอซาร์</t>
  </si>
  <si>
    <t>วัตถุอวกาศที่เหมาะสมในการศึกษา: ดาวเคราะห์, ดาวฤกษ์, กาแล็กซี</t>
  </si>
  <si>
    <t>วัตถุอวกาศที่เหมาะสมในการศึกษา: หลุมดำ, ดาวนิวตรอน, ซากซูเปอร์โนวา</t>
  </si>
  <si>
    <t>ช่วงความยาวคลื่นที่สามารถรับสัญญาณ: แสงที่มองเห็นได้, อัลตราไวโอเลต, อินฟราเรดใกล้</t>
  </si>
  <si>
    <t>วัตถุอวกาศที่เหมาะสมในการศึกษา: ดาวเคราะห์, ดาวฤกษ์, กาแล็กซี, เนบิวลา</t>
  </si>
  <si>
    <t>วัตถุอวกาศที่เหมาะสมในการศึกษา: บริเวณก่อกำเนิดดาวฤกษ์, ดาวเคราะห์นอกระบบ, กาแล็กซีที่มีฝุ่นมาก</t>
  </si>
  <si>
    <t xml:space="preserve">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</si>
  <si>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t>
  </si>
  <si>
    <t>การใช้ GPS (Global Positioning System) สำหรับการนำทางในสมาร์ทโฟนและรถยนต์ ซึ่งพัฒนามาจากระบบนำทางของดาวเทียม และ เทคโนโลยีเมมโมรี่โฟม ที่ใช้ในเบาะที่นอนและเบาะรถยนต์ ซึ่งพัฒนามาจากวัสดุที่ใช้ในชุดนักบินอวกาศ</t>
  </si>
  <si>
    <t xml:space="preserve">เพื่อหลีกเลี่ยงผลกระทบของชั้นบรรยากาศโลก </t>
  </si>
  <si>
    <t xml:space="preserve">เนื่องจากแต่ละความยาวคลื่นให้ข้อมูลที่แตกต่างกันเกี่ยวกับวัตถุนั้นๆ </t>
  </si>
  <si>
    <t xml:space="preserve">ดาวเคราะห์ ดวงจันทร์ ดาวฤกษ์ กาแล็กซี
</t>
  </si>
  <si>
    <t xml:space="preserve"> ดาวเคราะห์ ดวงจันทร์ ดาวฤกษ์ กาแล็กซี</t>
  </si>
  <si>
    <t>ควาซาร์ พัลซาร์ กาแล็กซี และก๊าซระหว่างดวงดาว</t>
  </si>
  <si>
    <t>หลุมดำ ดวงอาทิตย์ ดาวนิวตรอน</t>
  </si>
  <si>
    <t>ฝุ่น ก๊าซ เนบิวลา โครงสร้างที่มองไม่เห็นด้วยแสงธรรมดา</t>
  </si>
  <si>
    <t xml:space="preserve">จรวดขับดัน, ถังเชื้อเพลิงภายนอก, และยานขนส่งอวกาศ. </t>
  </si>
  <si>
    <t xml:space="preserve">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t>
  </si>
  <si>
    <t xml:space="preserve">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t>
  </si>
  <si>
    <t xml:space="preserve">การใช้ GPS (Global Positioning System) สำหรับการนำทางในสมาร์ทโฟนและรถยนต์ ซึ่งพัฒนามาจากระบบนำทางของดาวเทียม และ เทคโนโลยีเมมโมรี่โฟม ที่ใช้ในเบาะที่นอนและเบาะรถยนต์ ซึ่งพัฒนามาจากวัสดุที่ใช้ในชุดนักบินอวกาศ. </t>
  </si>
  <si>
    <t xml:space="preserve">เพราะ ชั้นบรรยากาศโลก ทำให้เกิดปัญหาต่อการสังเกตการณ์ </t>
  </si>
  <si>
    <t xml:space="preserve">เพราะวัตถุท้องฟ้าแต่ละชนิด ปล่อยพลังงานในช่วงคลื่นต่างกัน </t>
  </si>
  <si>
    <t>พัลซาร์, กาแล็กซี, เจ็ตจากหลุมดำ</t>
  </si>
  <si>
    <t xml:space="preserve"> แสงที่มองเห็นได้</t>
  </si>
  <si>
    <t>ดาวฤกษ์, กาแล็กซี, เนบิวลา</t>
  </si>
  <si>
    <t>หลุมดำ, ดาวนิวตรอน, แก๊สร้อนในกระจุกกาแล็กซี</t>
  </si>
  <si>
    <t>ดาวฤกษ์ร้อน, ซากซูเปอร์โนวา</t>
  </si>
  <si>
    <t xml:space="preserve"> ดาวเกิดใหม่, เนบิวลามีฝุ่น, ดาวเคราะห์นอกระบบ
</t>
  </si>
  <si>
    <t xml:space="preserve">	•	จรวดขับดัน (Launch Vehicle / Rocket booster) → ส่งยานอวกาศออกจากโลก
	•	ยานอวกาศ (Spacecraft / Orbiter / Capsule) → ใช้บรรทุกนักบินอวกาศหรืออุปกรณ์
	•	ส่วนขับดันในอวกาศ (Upper stage / Service module) → ใช้ควบคุมการเคลื่อนที่เมื่ออยู่ในวงโคจร
	•	ระบบลงจอดหรือกลับสู่โลก (Re-entry system / Landing system) → เช่น แคปซูล, ร่มชูชีพ
</t>
  </si>
  <si>
    <t>การแพทย์และชีววิทยา → ศึกษาการเปลี่ยนแปลงร่างกายในสภาพไร้น้ำหนัก (กล้ามเนื้อ, กระดูก, เลือด)
	•	ฟิสิกส์และวัสดุศาสตร์ → ทดลองผลึกโปรตีน, การไหลของของเหลว, พฤติกรรมโลหะ
	•	วิทยาศาสตร์สิ่งแวดล้อม → ศึกษาบรรยากาศโลก, การปลูกพืชในสภาวะไร้น้ำหนัก
	•	ดาราศาสตร์และฟิสิกส์อวกาศ → ใช้สถานีเป็นฐานสังเกตการณ์รังสีจักรวาล</t>
  </si>
  <si>
    <t xml:space="preserve">	•	กล้ามเนื้อและกระดูกเสื่อมสภาพ (Muscle atrophy, Bone loss)
	•	ระบบไหลเวียนโลหิตเปลี่ยนแปลง (เลือดและของเหลวไหลขึ้นส่วนบนของร่างกาย → หน้าบวม, ความดันในกะโหลกเพิ่ม)
	•	การมองเห็นอาจเสื่อมลง (Vision impairment)
	•	ภูมิคุ้มกันอ่อนแอ
	•	ผลทางจิตใจ เช่น ความเครียดจากการอยู่ในสภาพแวดล้อมจำกัด</t>
  </si>
  <si>
    <t xml:space="preserve">	•	GPS (Global Positioning System) → ใช้นำทางในรถยนต์ โทรศัพท์มือถือ
	•	การสื่อสารผ่านดาวเทียม → โทรศัพท์, อินเทอร์เน็ต, ถ่ายทอดสด
(เพิ่มเติม: วัสดุฉนวนกันความร้อน, ชุดกีฬา, อาหารแห้งสำเร็จรูป ฯลฯ ก็มีต้นกำเนิดจากเทคโนโลยีอวกาศ)
</t>
  </si>
  <si>
    <t xml:space="preserve">เพราะชั้นบรรยากาศของโลก รบกวนและดูดกลืนรังสีจากท้องฟ้า เช่น รังสีอัลตราไวโอเลต รังสีเอกซ์ อินฟราเรด ทำให้มองเห็นวัตถุไม่ชัด การส่งกล้องขึ้นสู่อวกาศจึงช่วยให้ ได้ภาพคมชัดและตรวจจับรังสีทุกช่วงคลื่น ได้ดีกว่าบนพื้นโลก
</t>
  </si>
  <si>
    <t>เพราะวัตถุท้องฟ้าแต่ละชนิด แผ่รังสีออกมาต่างกัน เช่น ดาวฤกษ์แผ่รังสีแสงที่มองเห็น เนบิวลาบางชนิดแผ่อินฟราเรด หลุมดำหรือดาวนิวตรอนแผ่รังสีเอกซ์ ดังนั้นการใช้กล้องโทรทรรศน์หลายช่วงคลื่นจะช่วยให้ เข้าใจคุณสมบัติและโครงสร้างของวัตถุท้องฟ้าได้ครบถ้วน</t>
  </si>
  <si>
    <t>พัลซาร์ กาเเล็กซี เจ็ตจากหลุมดำ</t>
  </si>
  <si>
    <t>ดาวฤกษ์ กาเเล็กซี เนบิวลา</t>
  </si>
  <si>
    <t>หลุมดำ ดาวนิวตรอน เเก๊สร้อนในกระจุกกาเเล็กซี</t>
  </si>
  <si>
    <t>ดาวฤกษ์ร้อน ซูเปอร์โนวา</t>
  </si>
  <si>
    <t>ดาวเกิดใหม่ เนบิวลามีฝุ่น ดาวเคราะห์นอกระบบ</t>
  </si>
  <si>
    <t>กระสวยอวกาศ / ยานอวกาศ (Spacecraft/Shuttle) – ใช้บรรทุกนักบินอวกาศและอุปกรณ์
จรวดขับดัน (Rocket/Booster) – ให้แรงขับเคลื่อนนำยานออกจากโลก
ถังเชื้อเพลิง (Fuel Tank/External Tank) – บรรจุเชื้อเพลิงสำหรับการเผาไหม้</t>
  </si>
  <si>
    <t>ฟิสิกส์ : ศึกษาพฤติกรรมของสสารในสภาวะไร้น้ำหนัก
ชีววิทยาและการแพทย์ : ผลของสภาวะไร้น้ำหนักต่อเซลล์ พืช สัตว์ และร่างกายมนุษย์
วัสดุศาสตร์ : ทดลองสร้างวัสดุใหม่ ๆ ในสภาพไร้น้ำหนัก
ดาราศาสตร์และวิทยาศาสตร์อวกาศ : สังเกตการณ์ปรากฏการณ์ต่าง ๆ นอกโลก</t>
  </si>
  <si>
    <t>กล้ามเนื้อและกระดูกอ่อนแอลง (เพราะไร้น้ำหนัก ไม่มีแรงโน้มถ่วงมากระตุ้น)
ระบบไหลเวียนเลือดและหัวใจทำงานเปลี่ยนแปลง
การมองเห็นอาจพร่ามัวจากความดันของของเหลวในร่างกาย
เสี่ยงต่อรังสีคอสมิกมากกว่าบนโลก</t>
  </si>
  <si>
    <t>1GPS (Global Positioning System) → ใช้นำทางในการเดินทาง การขนส่ง และสมาร์ตโฟน
2. วัสดุทนความร้อนและฉนวนอวกาศ → นำมาพัฒนาเป็นชุดนักดับเพลิง และอุปกรณ์กันความร้อนในบ้าน</t>
  </si>
  <si>
    <t xml:space="preserve"> เนื่องจากแต่ละความยาวคลื่นให้ข้อมูลที่แตกต่างกันเกี่ยวกับวัตถุนั้นๆ</t>
  </si>
  <si>
    <t>ช่วงคลื่น: 0.1 – 4.3 เมตร</t>
  </si>
  <si>
    <t>วัตถุท้องฟ้า: พัลซาร์, ซูเปอร์โนวา, ดาวเคราะห์นอกระบบสุริยะ</t>
  </si>
  <si>
    <t>ช่วงคลื่น: 400 – 800 นาโนเมตร (แสงขาว)</t>
  </si>
  <si>
    <t>วัตถุท้องฟ้า: ดาวเคราะห์, ดาวฤกษ์, เนบิวลา</t>
  </si>
  <si>
    <t>ช่วงคลื่น: 0.2 – 2 นาโนเมตร (รังสีเอกซ์)</t>
  </si>
  <si>
    <t>วัตถุท้องฟ้า: ดาวนิวตรอน, ซากซูเปอร์โนวา, หลุมดำ</t>
  </si>
  <si>
    <t>ช่วงคลื่น: 100 – 2500 นาโนเมตร (UV, แสงขาว, Near IR)</t>
  </si>
  <si>
    <t>วัตถุท้องฟ้า: เนบิวลานายพราน, กระจุกกาแล็กซี, ดาวเคราะห์นอกระบบสุริยะ</t>
  </si>
  <si>
    <t>วงคลื่น: 3000 – 180000 นาโนเมตร (อินฟราเรด)</t>
  </si>
  <si>
    <t>วัตถุท้องฟ้า: ดาวฤกษ์เกิดใหม่, กาแล็กซีเก่า, บริเวณที่มีฝุ่นและก๊าซ</t>
  </si>
  <si>
    <t>การวิจัยสุขภาพมนุษย์และโรคต่างๆ เช่น โรคกระดูกพรุน, การปลูกพืชในอวกาศ, การวิจัยวัสดุศาสตร์และผลึกในสภาวะไร้น้ำหนัก, การสังเกตการณ์โลกและอวกาศ, และการพัฒนาเทคโนโลยีการบินและอวกาศสำหรับการเดินทางระยะไกลในอนาคต เช่น การเดินทางไปดาวอังคาร</t>
  </si>
  <si>
    <t>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t>
  </si>
  <si>
    <t xml:space="preserve">GPS (ระบบนำทางด้วยดาวเทียม) ที่ช่วยให้เราเดินทางได้อย่างแม่นยำ และ เทคโนโลยีวัสดุ เช่น เมมโมรี่โฟม ที่พัฒนาขึ้นเพื่อยานอวกาศ ปัจจุบันถูกนำมาใช้ทำเครื่องนอนและเบาะที่นั่ง เพื่อเพิ่มความสบายในการพักผ่อนและเดินทาง 
</t>
  </si>
  <si>
    <t>ต้องส่งกล้องโทรทรรศน์ขึ้นไปโคจรนอกโลกเพื่อหลีกเลี่ยงผลกระทบของชั้นบรรยากาศโลก</t>
  </si>
  <si>
    <t xml:space="preserve">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
</t>
  </si>
  <si>
    <t>ดวงดาว, ดาวเคราะห์</t>
  </si>
  <si>
    <t xml:space="preserve"> เนบิวลา, กาแล็กซี
</t>
  </si>
  <si>
    <t xml:space="preserve">ดาวเคราะห์, เมฆฝุ่นในอวกาศ
</t>
  </si>
  <si>
    <t>อัลตราไวโอเลต + แสงที่ตามองเห็น + อินฟราเรดใกล้</t>
  </si>
  <si>
    <t>เนบิวลา กาแล็กซีไกล ดาวฤกษ์ และวัตถุในระบบสุริยะ</t>
  </si>
  <si>
    <t>อินฟราเรด (กลาง–ไกล)</t>
  </si>
  <si>
    <t>ฝุ่นและบริเวณกำเนิดดาว ดาวเคราะห์นอกระบบ วัตถุเย็น ๆ</t>
  </si>
  <si>
    <t>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การศึกษาด้านชีววิทยาและชีวการแพทย์</t>
  </si>
  <si>
    <t>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t>
  </si>
  <si>
    <t>แต่ละความยาวคลื่นให้ข้อมูลที่แตกต่างกันเกี่ยวกับวัตถุนั้นๆ</t>
  </si>
  <si>
    <t>100</t>
  </si>
  <si>
    <t>120</t>
  </si>
  <si>
    <t>110</t>
  </si>
  <si>
    <t>90</t>
  </si>
  <si>
    <t>105</t>
  </si>
  <si>
    <t>170</t>
  </si>
  <si>
    <t>130</t>
  </si>
  <si>
    <t>จรวดขับดัน ถังเชื้อเพลิงภายนอก และยานขนส่งอวกาศ</t>
  </si>
  <si>
    <t>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t>
  </si>
  <si>
    <t xml:space="preserve">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t>
  </si>
  <si>
    <t>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t>
  </si>
  <si>
    <t>เพราะวัตถุท้องฟ้าแต่ละชนิดเปล่งแสงหรือคลื่นแม่เหล็กไฟฟ้าในความยาวคลื่นที่ไม่เหมือนกัน ทำให้เราได้ข้อมูลที่แตกต่างกัน และการศึกษาในหลายช่วงความยาวคลื่นจะช่วยให้นักดาราศาสตร์เข้าใจธรรมชาติและองค์ประกอบของวัตถุนั้นๆ ได้อย่างสมบูรณ์มากยิ่งขึ้น</t>
  </si>
  <si>
    <t>คลื่นวิทยุ (Radio waves</t>
  </si>
  <si>
    <t xml:space="preserve">พัลซาร์ (Pulsar), กาแล็กซีทางช้างเผือก
</t>
  </si>
  <si>
    <t xml:space="preserve">แสงที่ตามองเห็น (Visible light)
</t>
  </si>
  <si>
    <t xml:space="preserve">ดวงดาว, กาแล็กซี, เนบิวลา
</t>
  </si>
  <si>
    <t xml:space="preserve">รังสีเอกซ์ (X-rays)
</t>
  </si>
  <si>
    <t xml:space="preserve">หลุมดำ, ดาวนิวตรอน
</t>
  </si>
  <si>
    <t xml:space="preserve">แสงที่ตามองเห็น, รังสีอัลตราไวโอเลต, อินฟราเรดบางช่วง
</t>
  </si>
  <si>
    <t xml:space="preserve">กาแล็กซี, เนบิวลา, ดาวฤกษ์
</t>
  </si>
  <si>
    <t xml:space="preserve">รังสีอินฟราเรด (Infrared)
</t>
  </si>
  <si>
    <t xml:space="preserve">ดาวเคราะห์, กาแล็กซี, เนบิวลา
</t>
  </si>
  <si>
    <t>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t>
  </si>
  <si>
    <t>เควซาร์, พัลซาร์, กาแล็กซี</t>
  </si>
  <si>
    <t>หลุมดำ, ดาว นิวตรอน, ซากซู เปอร์โนวา</t>
  </si>
  <si>
    <t>แสงที่มองเห็นได้,
รังสี
อัลตราไวโอเลต,
อินฟราเรดใกล้</t>
  </si>
  <si>
    <t>ดาวเคราะห์นอก ระบบ, บริเวณ ก่อกำเนิด ดาวฤกษ์, กาแล็กซีที่มีฝุ่น มาก</t>
  </si>
  <si>
    <t xml:space="preserve"> พงศ์ธยศ คูณทวี</t>
  </si>
  <si>
    <t xml:space="preserve">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t>
  </si>
  <si>
    <t>คลื่นแสงที่ตามองเห็น (Visible light</t>
  </si>
  <si>
    <t>ดาวฤกษ์ กาแล็กซี เนบิวลา</t>
  </si>
  <si>
    <t>แสงที่ตามองเห็น (Visible light</t>
  </si>
  <si>
    <t xml:space="preserve">ดาวเคราะห์ ดวงจันทร์ ดาวฤกษ์
</t>
  </si>
  <si>
    <t xml:space="preserve">คลื่นวิทยุ (Radio wave)
</t>
  </si>
  <si>
    <t xml:space="preserve">กาแล็กซี ควอซาร์ พัลซาร์
</t>
  </si>
  <si>
    <t>คลื่นอินฟราเรด (Infrared</t>
  </si>
  <si>
    <t xml:space="preserve">ฝุ่น อวกาศ เนบิวลาที่มีการก่อกำเนิดดาว
</t>
  </si>
  <si>
    <t>รังสีเอกซ์ (X-ray</t>
  </si>
  <si>
    <t xml:space="preserve">ดาวนิวตรอน หลุมดำ ซุปเปอร์โนวา
</t>
  </si>
  <si>
    <t xml:space="preserve">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การศึกษาด้านชีววิทยาและชีวการแพทย์
สุขภาพมนุษย์ในอวกาศ:
นักบินอวกาศ ISS ศึกษาผลกระทบของการอยู่ในอวกาศต่อร่างกายมนุษย์ เช่น การสูญเสียมวลกล้ามเนื้อและกระดูก และระบบภูมิคุ้มกันที่อ่อนแอลง เพื่อนำไปสู่การพัฒนายาหรือวิธีการรักษาใหม่ๆ. 
การพัฒนายารักษาโรค:
สภาพแวดล้อมในอวกาศช่วยให้นักวิทยาศาสตร์ศึกษาการตกผลึกของยาบางชนิด เช่น ยามะเร็ง เพมโบรลิซูแมบ (Pembrolizumab) เพื่อผลิตผลึกที่มีความสม่ำเสมอและเป็นเนื้อเดียวกันมากขึ้น ซึ่งช่วยปรับปรุงการผลิตยาบนโลก. 
การเพาะปลูกในอวกาศ:
มีการทดลองปลูกพืชในอวกาศ เพื่อศึกษาการผลิตออกซิเจน การดูดซับคาร์บอนไดออกไซด์ และการเป็นแหล่งอาหารสำหรับมนุษย์ ซึ่งเป็นทักษะที่จำเป็นสำหรับการเดินทางในอวกาศระยะไกล. 
การศึกษาสิ่งแวดล้อมและวิทยาศาสตร์โลก 
การตรวจสอบโลก: สถานีอวกาศนานาชาติใช้กล้องโทรทรรศน์และอุปกรณ์พิเศษในการตรวจสอบปรากฏการณ์ต่างๆ บนพื้นผิวโลก เช่น การกระจายตัวของธารน้ำแข็ง และพายุเฮอริเคนที่กำลังก่อตัว.
วิทยาศาสตร์วัสดุและเทคโนโลยี
การพิมพ์ 3 มิติในอวกาศ:
ESA ได้ทำการพิมพ์ชิ้นส่วนโลหะชิ้นแรกในอวกาศ ถือเป็นความก้าวหน้าในการพัฒนาเทคโนโลยีสำหรับการควบคุมและบำรุงรักษาบนยานอวกาศในภารกิจระยะยาว. 
การวิจัยวัสดุ:
สภาวะไร้แรงโน้มถ่วงทำให้สามารถทดลองสร้างวัสดุใหม่ๆ หรือปรับปรุงการผลิตวัสดุที่มีอยู่ได้. 
ดาราศาสตร์และอวกาศศาสตร์ 
การสังเกตการณ์ดวงดาว: การที่ ISS โคจรอยู่นอกชั้นบรรยากาศโลก ทำให้ลูกเรือสามารถสังเกตการณ์ดวงอาทิตย์ ดวงดาว และกาแล็กซีต่างๆ ได้โดยไม่ถูกรบกวนจากชั้นบรรยากาศ ทำให้ได้ข้อมูลที่ชัดเจนยิ่งขึ้น.
การวิจัยเฉพาะทาง
โปรตีนทดลอง:
มีการทดลอง NELL-1 ซึ่งเป็นโปรตีนที่ช่วยต่อสู้กับโรคกระดูกพรุน โดยการสร้างกระดูกทดแทนในหนูทดลองที่ประสบความสำเร็จ. 
การศึกษาผลกระทบของแรงโน้มถ่วงต่ำ:
การทดลองหลายอย่างมุ่งเน้นไปที่การทำความเข้าใจทฤษฎีทางฟิสิกส์ในสภาวะไร้แรงโน้มถ่วง เช่น การศึกษาผลของแรงไฟฟ้าสถิตต่อก้อนน้ำทรงกลม เพื่อค้นหาทฤษฎีใหม่ๆ. 
</t>
  </si>
  <si>
    <t xml:space="preserve">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ผลกระทบต่อร่างกาย:
การสูญเสียมวลกระดูกและกล้ามเนื้อ:
ในสภาวะไร้แรงโน้มถ่วง กล้ามเนื้อและกระดูกจะไม่ได้รับการใช้งานเหมือนอยู่บนโลก ทำให้กล้ามเนื้อลีบเล็กลง และกระดูกสูญเสียแคลเซียมและมวลกระดูก ทำให้เสี่ยงต่อการแตกหักได้ง่าย 
การเปลี่ยนแปลงของของเหลวในร่างกาย:
ของเหลวในร่างกายจะมีการกระจายตัวที่ผิดปกติ ทำให้เกิดอาการบวมที่ส่วนบนของร่างกาย และอาจส่งผลต่อการทำงานของระบบต่างๆ เช่น ระบบหัวใจและหลอดเลือด 
การรับรังสี:
นักบินอวกาศได้รับรังสีคอสมิกและรังสีจากดวงอาทิตย์ ซึ่งอาจเพิ่มความเสี่ยงต่อการเกิดมะเร็งและปัญหาทางพันธุกรรม 
การเปลี่ยนแปลงของระบบภูมิคุ้มกัน:
ระบบภูมิคุ้มกันของนักบินอวกาศอาจอ่อนแอลง ทำให้เสี่ยงต่อการติดเชื้อและเกิดโรคต่างๆ ได้ง่ายขึ้น 
ผลกระทบต่อจิตใจ:
ความเครียดและความวิตกกังวล:
การอยู่ในสภาพแวดล้อมที่ปิดล้อมและขาดการติดต่อกับโลกภายนอก อาจทำให้เกิดความเครียด ความวิตกกังวล และภาวะซึมเศร้าได้ 
ปัญหาการนอนหลับ:
การเปลี่ยนแปลงของวงจรการนอนหลับ และการอยู่ในสภาพแวดล้อมที่ไม่มีกลางวันกลางคืน อาจทำให้เกิดปัญหาในการนอนหลับ 
ภาวะซึมเศร้า:
การขาดปฏิสัมพันธ์ทางสังคม และความรู้สึกโดดเดี่ยว อาจนำไปสู่ภาวะซึมเศร้าได้ 
การแก้ไขและเตรียมพร้อม:
การออกกำลังกาย:
นักบินอวกาศต้องออกกำลังกายอย่างสม่ำเสมอ เพื่อรักษามวลกล้ามเนื้อและกระดูก 
การรับประทานอาหารที่มีคุณค่าทางโภชนาการ:
การรับประทานอาหารที่เพียงพอและมีคุณค่าทางโภชนาการ ช่วยรักษาสุขภาพร่างกายและจิตใจ 
การดูแลสุขภาพจิตใจ:
การให้ความสำคัญกับการดูแลสุขภาพจิตใจของนักบินอวกาศ เช่น การฝึกสมาธิ และการพูดคุยกับนักจิตวิทยา 
การพัฒนาเทคโนโลยี:
การพัฒนาเทคโนโลยีที่ช่วยลดผลกระทบจากการอยู่ในอวกาศ เช่น การพัฒนาชุดอวกาศที่ช่วยป้องกันรังสี และการพัฒนาเครื่องมือที่ช่วยในการออกกำลังกาย 
การอยู่อาศัยในอวกาศเป็นเวลานานเป็นความท้าทายที่สำคัญสำหรับมนุษยชาติ การทำความเข้าใจผลกระทบและหาวิธีแก้ไขเป็นสิ่งสำคัญสำหรับการสำรวจอวกาศในอนาคต 
</t>
  </si>
  <si>
    <t>สังเกตคลื่นที่ชั้นบรรยากาศดูดกลืน, ภาพคมชัดขึ้น และติดตามวัตถุได้นานต่อเนื่อง</t>
  </si>
  <si>
    <t>ทำให้นักดาราศาสตร์สามารถ เห็นลักษณะและปรากฏการณ์ต่าง ๆ ของวัตถุท้องฟ้าที่ตามองไม่เห็นด้วยตาเปล่า</t>
  </si>
  <si>
    <t>พัลซาร์, กาแลคซี่</t>
  </si>
  <si>
    <t>ดาวเคราะห์, ดาวฤกษ์</t>
  </si>
  <si>
    <t>หลุมดำ, ดาวนิวตรอน</t>
  </si>
  <si>
    <t>แสงที่มองเห็นได้, รังสีอัลตราไวโอเลต</t>
  </si>
  <si>
    <t xml:space="preserve">ดาวเคราะห์นอกระบบ, บริเวณก่อกำเนิดดาวฤกษ์, กาแล็กซีที่มีฝุ่นมาก
</t>
  </si>
  <si>
    <t>การศึกษาสิ่งแวดล้อมบนโลก , การวิจัยวัสดุศาสตร์ในสภาวะไร้แรงโน้มถ่วง, การศึกษาร่างกายมนุษย์และผลกระทบของอวกาศ</t>
  </si>
  <si>
    <t>การใช้ gps , เทคโนโลยีการสื่อสาร</t>
  </si>
  <si>
    <t xml:space="preserve">การส่งกล้องโทรทรรศน์ขึ้นไปโคจรรอบโลกช่วยให้นักดาราศาสตร์สามารถสังเกตการณ์วัตถุท้องฟ้าได้โดยไม่มีสิ่งรบกวนจากชั้นบรรยากาศโลกที่ทำให้ภาพสั่นไหวและเบลอได้ รวมถึงหลีกเลี่ยงการดูดกลืนคลื่นแม่เหล็กไฟฟ้าบางชนิด เช่น อัลตราไวโอเลต ที่ชั้นบรรยากาศโลกทำให้ไม่สามารถสังเกตการณ์ได้ นอกจากนี้ ยังสามารถเลือกความยาวคลื่นของแสงที่สนใจในการสังเกตได้อย่างอิสระ ทำให้ได้ข้อมูลที่สมบูรณ์และคมชัดกว่าการสังเกตการณ์จากพื้นโลก </t>
  </si>
  <si>
    <t xml:space="preserve">กล้องโทรทรรศน์ศึกษาวัตถุท้องฟ้าในหลายช่วงคลื่น เพราะวัตถุแต่ละชนิดปล่อยแสงในช่วงคลื่นที่แตกต่างกัน การใช้หลายช่วงคลื่นช่วยให้นักดาราศาสตร์ได้ข้อมูลรอบด้านเกี่ยวกับองค์ประกอบทางเคมี อุณหภูมิ สภาพแวดล้อม และกระบวนการต่างๆ ที่เกิดขึ้นกับวัตถุนั้นๆ ทำให้เข้าใจธรรมชาติของวัตถุและจักรวาลได้ลึกซึ้งยิ่งขึ้น. </t>
  </si>
  <si>
    <t>โทรทรรศน์แบบ สะท้องแสง</t>
  </si>
  <si>
    <t xml:space="preserve">ระบบขนส่งอวกาศโดยทั่วไปประกอบด้วย จรวดขับดัน ซึ่งทำหน้าที่ส่งยานอวกาศขึ้นสู่วงโคจร และ ยานอวกาศ ที่มีส่วนประกอบย่อยต่างกัน เช่น ถังเชื้อเพลิง, เครื่องยนต์หลัก, ระบบควบคุมทิศทาง, ห้องนักบิน, ห้องบรรทุกสัมภาระ และแขนกลสำหรับปล่อยหรือรับดาวเทียม </t>
  </si>
  <si>
    <t xml:space="preserve">ข้อมูลภาพรวมโดย AI
+3
การทดลองบนสถานีอวกาศนานาชาติ (ISS) ครอบคลุมหลากหลายสาขาวิชา เช่น การศึกษาวิทยาศาสตร์ชีวภาพ (การวิจัยชีวิตมนุษย์ โรคกระดูกพรุน การปลูกพืช) การศึกษาฟิสิกส์และวัสดุศาสตร์ในสภาวะไร้แรงโน้มถ่วง การศึกษาเทคโนโลยีอวกาศและการบำรุงรักษาระบบให้มีประสิทธิภาพสำหรับการเดินทางระยะยาว รวมถึงการวิจัยทางดาราศาสตร์และการสำรวจโลกและชั้นบรรยากาศ </t>
  </si>
  <si>
    <t xml:space="preserve">การอาศัยอยู่ในอวกาศนาน ๆ ส่งผลกระทบต่อร่างกายมนุษย์หลายด้าน ได้แก่ มวลกระดูกและกล้ามเนื้อลดลงอย่างมาก, การมองเห็นอาจผิดปกติ, เซลล์ DNA อาจเสียหาย จากรังสีคอสมิก, ระบบภูมิคุ้มกันรวน, วงจรการนอนหลับและประสาทสัมผัสเสียสมดุล, และ สุขภาพจิตใจอาจแย่ลง เนื่องจากสภาพแวดล้อมที่จำกัดและห่างไกลจากโลก. </t>
  </si>
  <si>
    <t xml:space="preserve">เทคโนโลยีอวกาศถูกนำมาประยุกต์ใช้ในชีวิตประจำวันอย่างกว้างขวาง เช่น ระบบ GPS ที่ช่วยให้เรานำทางได้สะดวกผ่านสมาร์ทโฟน และ เทคโนโลยีวัสดุศาสตร์ ที่พัฒนาจากวัสดุที่ใช้ในอวกาศ นำไปสู่การผลิตเมมโมรีโฟมที่ช่วยเพิ่มความสบายในการนอนและนั่ง หรือฉนวนกันความร้อนสำหรับบ้าน. </t>
  </si>
  <si>
    <t xml:space="preserve">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t>
  </si>
  <si>
    <t>เพราะวัตถุท้องฟ้าแต่ละชนิดเปล่งแสงหรือคลื่นแม่เหล็กไฟฟ้าในความยาวคลื่นที่ไม่เหมือนกัน ทำให้เราได้ข้อมูลที่แตกต่างกัน และการศึกษาในหลายช่วงความยาวคลื่นจะช่วยให้นักดาราศาสตร์เข้าใจธรรมชาติและองค์ประกอบของวัตถุนั้นๆ ได้อย่างสมบูรณ์มากยิ่งขึ้น.</t>
  </si>
  <si>
    <t>ช่วงคลื่น: แสงที่ตามองเห็น (visible light)</t>
  </si>
  <si>
    <t>วัตถุเหมาะสม: ดาวเคราะห์/ดวงจันทร์/ดาวฤกษ์สว่าง
	•	โทรทรรศน์แบบสะท้อนแสง</t>
  </si>
  <si>
    <t>ช่วงคลื่น: แสงที่ตามองเห็น</t>
  </si>
  <si>
    <t>วัตถุเหมาะสม: เนบิวลา กาแล็กซี ดาวฤกษ์จาง ๆ (วัตถุท้องฟ้าลึก)
	•	กล้องโทรทรรศน์อวกาศจันทรา (Chandra)</t>
  </si>
  <si>
    <t>ช่วงคลื่น: รังสีเอกซ์ (X-rays)</t>
  </si>
  <si>
    <t>วัตถุเหมาะสม: หลุมดำ ซูเปอร์โนวา ก๊าซร้อนในกระจุกกาแล็กซี
	•	กล้องโทรทรรศน์อวกาศฮับเบิล (HST)</t>
  </si>
  <si>
    <t>ช่วงคลื่น: อัลตราไวโอเลต + แสงที่ตามองเห็น + อินฟราเรดใกล้</t>
  </si>
  <si>
    <t>วัตถุเหมาะสม: เนบิวลา กาแล็กซีไกล ดาวฤกษ์ และวัตถุในระบบสุริยะ
	•	กล้องโทรทรรศน์อวกาศสปิตเซอร์ (Spitzer)</t>
  </si>
  <si>
    <t>ช่วงคลื่น: อินฟราเรด (กลาง–ไกล)</t>
  </si>
  <si>
    <t xml:space="preserve">วัตถุเหมาะสม: ฝุ่นและบริเวณกำเนิดดาว ดาวเคราะห์นอกระบบ วัตถุเย็น ๆ
</t>
  </si>
  <si>
    <t>เนื่องจาก ชั้นบรรยากาศ ของโลกบิดเบือนและดูดซับคลื่นแสงต่างๆ และมีปัญหาเรื่อง มลภาวะทางแสง ทำให้การสังเกตการณ์จากอวกาศได้ภาพที่คมชัดกว่ามากและสามารถบันทึกภาพในหลายช่วงคลื่นที่เข้าไม่ถึงพื้นโลกได้</t>
  </si>
  <si>
    <t>วัตถุแต่ละชนิดในอวกาศมีอุณหภูมิและองค์ประกอบที่แตกต่างกัน ทำให้ปล่อยพลังงานออกมาในรูปของคลื่นแม่เหล็กไฟฟ้าในช่วงความยาวคลื่นที่ต่างกัน ดังนั้นการใช้กล้องโทรทรรศน์ที่สามารถรับคลื่นได้หลากหลายช่วงตั้งแต่ คลื่นวิทยุ ไปจนถึง รังสีแกมมา จึงช่วยให้นักดาราศาสตร์ได้เห็นภาพที่สมบูรณ์ของวัตถุนั้นๆ</t>
  </si>
  <si>
    <t>ดาว ดวงจันทร์ ดาวเคราะห์</t>
  </si>
  <si>
    <t>กาแล็กซี, เนบิวลา, ดาวเคราะห์</t>
  </si>
  <si>
    <t>หลุมดำ, ดาวนิวตรอน, ซากซุปเปอร์โนวา, แก๊สร้อนในกาแล็กซี</t>
  </si>
  <si>
    <t>รังสีอัลตราไวโอเลต, แสงที่ตามองเห็น และรังสีอินฟราเรด</t>
  </si>
  <si>
    <t>กาแล็กซีที่อยู่ไกล, เนบิวลา, ดาวฤกษ์, ดาวเคราะห์</t>
  </si>
  <si>
    <t>เนบิวลา, บริเวณที่เกิดดาวฤกษ์, กาแล็กซีที่อยู่ไกล</t>
  </si>
  <si>
    <t>ต้องส่งกล้องโทรทรรศน์ขึ้นสู่อวกาศ เพราะ ชั้นบรรยากาศของโลกดูดกลืนหรือกระจายรังสีบางช่วงคลื่น เช่น อินฟราเรด อัลตราไวโอเลต รังสีเอ็กซ์ และรังสีแกมมา ทำให้ไม่สามารถสังเกตจากพื้นโลกได้ การอยู่ในอวกาศจึงทำให้สามารถเก็บข้อมูลรังสีทั้งหมดจากวัตถุท้องฟ้าได้ครบถ้วนและชัดเจนมากขึ้น</t>
  </si>
  <si>
    <t>กล้องโทรทรรศน์ต้องใช้ ความยาวคลื่นต่าง ๆ เพราะวัตถุท้องฟ้าแต่ละประเภทแผ่รังสีเด่นต่างกัน การใช้หลายช่วงคลื่นช่วยให้ศึกษาโครงสร้างและกระบวนการของวัตถุท้องฟ้าได้ครบถ้วน</t>
  </si>
  <si>
    <t xml:space="preserve">แสงที่มองเห็นได้
</t>
  </si>
  <si>
    <t xml:space="preserve">ดาว ดวงจันทร์ ดาวเคราะห์
</t>
  </si>
  <si>
    <t xml:space="preserve">ดาว กาแล็กซี เนบิวลา
</t>
  </si>
  <si>
    <t xml:space="preserve">ดาวอายุน้อย เนบิวลา ฝุ่นดาว
</t>
  </si>
  <si>
    <t xml:space="preserve">อัลตราไวโอเลต
</t>
  </si>
  <si>
    <t xml:space="preserve">ดาวร้อน เนบิวลาร้อน กาแล็กซีที่ก่อตัวดาว
</t>
  </si>
  <si>
    <t xml:space="preserve">หลุมดำ ดาวนิวตรอน ซากซูเปอร์โนวา
</t>
  </si>
  <si>
    <t>ระบบขนส่งอวกาศประกอบด้วย 3 ส่วนหลัก คือ ยานขนส่งอวกาศ (Orbiter) สำหรับบรรทุกนักบินและสัมภาระ, ถังเชื้อเพลิงภายนอก (External Tank) ที่เก็บเชื้อเพลิงเหลว, และ จรวดเชื้อเพลิงแข็ง (Solid Rocket Booster) ที่ช่วยในการขับดันตอนปล่อยตัว โดยจรวดและยานขนส่งอวกาศสามารถนำกลับมาใช้ใหม่ได้อีกครั้ง ส่วนถังเชื้อเพลิงจะถูกสลัดทิ้งไป</t>
  </si>
  <si>
    <t>การทดลองบนสถานีอวกาศนานาชาติ (ISS) ส่วนใหญ่ใช้ประโยชน์จากสภาวะไร้น้ำหนักเพื่อศึกษาผลกระทบต่อสิ่งมีชีวิตและวัตถุต่างๆ
ตัวอย่างการทดลองหลัก:
ชีววิทยา: ศึกษาผลกระทบของสภาวะไร้น้ำหนักต่อร่างกายมนุษย์ เช่น การสูญเสียมวลกล้ามเนื้อและกระดูก
วัสดุศาสตร์: สร้างวัสดุใหม่ๆ หรือผลึกโปรตีนที่บริสุทธิ์กว่าบนโลก
ฟิสิกส์: ศึกษาพฤติกรรมของของเหลวและการเผาไหม้โดยไม่มีแรงโน้มถ่วง
พืชศาสตร์: ปลูกพืชเพื่อทำความเข้าใจการเจริญเติบโตและพัฒนาระบบการผลิตอาหารในภารกิจอวกาศระยะยาว</t>
  </si>
  <si>
    <t>การอาศัยในอวกาศเป็นเวลานานส่งผลกระทบต่อร่างกายของนักบินอวกาศอย่างมาก
ผลกระทบทางสรีรวิทยา:
กระดูกและกล้ามเนื้อ: จะฝ่อและเปราะบางลง เนื่องจากไม่ต้องออกแรงต้านแรงโน้มถ่วง
ระบบหัวใจและหลอดเลือด: ทำงานอ่อนแอลง เพราะหัวใจไม่ต้องสูบฉีดเลือดหนักเท่าเดิม
สายตา: อาจแย่ลง เนื่องจากของเหลวในร่างกายไหลไปรวมกันที่ศีรษะและไปกดทับเส้นประสาทตา
ส่วนสูง: จะสูงขึ้นชั่วคราวเพราะหมอนรองกระดูกสันหลังขยายตัว
นอกจากนี้ ยังมีผลกระทบทางจิตวิทยา เช่น ความเครียด และ ความโดดเดี่ยว จากการอยู่ในพื้นที่จำกัดเป็นเวลานานอีกด้วย</t>
  </si>
  <si>
    <t>เทคโนโลยีอวกาศถูกนำมาใช้ในชีวิตประจำวันหลายอย่าง เช่น
ระบบนำทางด้วยดาวเทียม (GPS): ใช้ในการนำทางรถยนต์, สมาร์ทโฟน และการติดตามตำแหน่งต่างๆ
วัสดุพิเศษ: วัสดุที่พัฒนาขึ้นสำหรับชุดอวกาศถูกนำมาใช้ในผลิตภัณฑ์เชิงพาณิชย์ เช่น พื้นรองเท้ากีฬาและผ้าที่ช่วยควบคุมอุณหภูมิในเครื่องแต่งกาย</t>
  </si>
  <si>
    <t>ต้องส่งขึ้นไปโคจรรอบโลกเพื่อหลีกเลี่ยงผมกระทบที่ได้จากชั้นบรรยากาศโลก</t>
  </si>
  <si>
    <t>เพื่อที่จะได้สอดคล้องกับกับช่วงความยาวคลื่นของวัตถุฟ้าที่แผ่รังสีออกมา</t>
  </si>
  <si>
    <t>กาแล็กซี, พัลซาร์, ควอซาร์, หลุมดำ</t>
  </si>
  <si>
    <t>หลุมดำ, ซากซูเปอร์โนวา, คลัสเตอร์กาแล็กซี</t>
  </si>
  <si>
    <t>ดาวเคราะห์นอกระบบ, เนบิวลา, กาแล็กซีที่มีฝุ่น มาก</t>
  </si>
  <si>
    <t>ด้านอาหาร ด้านการแพทย์เช่นเทคโนโลยีเยือกแข็งแบบสุญญากาศ และด้านสุขภาพเช่นเครื่องปั้มหัวใจเทียมขนาดเล็กพิเศษ</t>
  </si>
  <si>
    <t>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t>
  </si>
  <si>
    <t>โทรศัพท์มือถือ อินเทอร์เน็ต</t>
  </si>
  <si>
    <t>1.หลีกเลี่ยงชั้นบรรยากาศของโลก2.ได้ภาพที่คมชัดและมีความละเอียดสูง3.สังเกตได้ต่อเนื่องและตลอด 24 ชั่วโมง4.สังเกตคลื่นแม่เหล็กไฟฟ้าหลากหลายช่วง</t>
  </si>
  <si>
    <t>วัตถุท้องฟ้าแผ่รังสีในหลายช่วงคลื่น</t>
  </si>
  <si>
    <t>คลื่นแสงตาที่มองเห็น</t>
  </si>
  <si>
    <t>แสงตาที่มองเห็น</t>
  </si>
  <si>
    <t>กาแล็กซี่ ควอซาร์ พัลซาร์</t>
  </si>
  <si>
    <t>ฝุ่น อวกาศ เนบิวลาที่มีการก่อกำเนิดดาว</t>
  </si>
  <si>
    <t>ดาวนิวตรอน หลุมดำ ซุปเปอร์โนวา</t>
  </si>
  <si>
    <t>1.ยานอวกาศ 2.จรวดขนส่ง3.ศูนย์ปล่อยอวกาศ
4.ระบบสนับสนุนภาคดิน</t>
  </si>
  <si>
    <t>1.ชีววิทยาและการแพทย์2.ฟิสิกส์และวิศวกรรม3.วิทยาศาสตร์โลกและสิ่งแวดล้อม4.เทคโนโลยีใหม่และหุ่นยนต์5.การทดลองด้านอาหารและชีวเคมี</t>
  </si>
  <si>
    <t>ผลกระทบต่อร่างกาย</t>
  </si>
  <si>
    <t>1. ถุงน้ำร้อนและฉนวนกันความร้อนจากวัสดุอวกาศ2. กล้องถ่ายภาพและเซ็นเซอร์ความแม่นยำสูง</t>
  </si>
  <si>
    <t xml:space="preserve">หลีกเลี่ยงผลกระทบของชั้นบรรยากาศโลก </t>
  </si>
  <si>
    <t>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t>
  </si>
  <si>
    <t>ตั้งแต่ 10 มิลลิเมตร ไปจนถึง 10-20 เมตร.</t>
  </si>
  <si>
    <t>วัตถุอวกาศที่อยู่ไกลและมีสัญญาณอ่อน เช่น พัลซาร์, ดาวนิวตรอน, และสัญญาณคลื่นวิทยุจากปรากฏการณ์ต่างๆ ในอวกาศ เช่น การชนกันของดาวนิวตรอน หรือคลื่นวิทยุที่แผ่ออกมาจากวัตถุต่างๆ</t>
  </si>
  <si>
    <t>วัตถุอวกาศที่ไม่สว่างและมีขนาดใหญ่ เช่น เนบิวลา และกาแล็กซี</t>
  </si>
  <si>
    <t>0.12 ถึง 12 นาโนเมตร</t>
  </si>
  <si>
    <t>ซากดาวฤกษ์ที่ระเบิด (ซูเปอร์โนวา), หลุมดำ, เนบิวลา, กระจุกดาราจักร, และกาแล็กซีที่อยู่ไกลโพ้น</t>
  </si>
  <si>
    <t>อัลตราไวโอเลต (100-400 นาโนเมตร), แสงที่ตามองเห็น (400-800 นาโนเมตร) และ อินฟราเรดใกล้ (800-2500 นาโนเมตร</t>
  </si>
  <si>
    <t>และกาแล็กซีในจักรวาลยุคแรกเริ่ม ไปจนถึงการกำเนิดดาวฤกษ์และระบบดาวเคราะห์ในละแวกใกล้เคียง รวมถึงการศึกษาหลุมดำใจกลางกาแล็กซี และการค้นหาดาวเคราะห์นอกระบบสุริยะ</t>
  </si>
  <si>
    <t xml:space="preserve"> ถึง 180 ไมโครเมตร หรือ 3,000 ถึง 180,000 นาโนเมตร </t>
  </si>
  <si>
    <t>เป็นกล้องโทรทรรศน์อินฟราเรดของ NASA ที่ศึกษาวัตถุท้องฟ้าหลากหลายประเภท เช่น ดาวเคราะห์นอกระบบสุริยะ, ดาวเคราะห์น้อย, ดาวหาง, ดาวฤกษ์เกิดใหม่, กาแล็กซี, และหลุมดำ</t>
  </si>
  <si>
    <t>การศึกษาด้านชีววิทยาและชีวการแพทย์</t>
  </si>
  <si>
    <t>ระบบนำทาง GPS ที่ช่วยในการเดินทาง และ วัสดุฉนวนกันความร้อน ที่ช่วยรักษาอุณหภูมิในที่พักอาศัย</t>
  </si>
  <si>
    <t>ส่งขึ้นอวกาศเพื่อหลีกเลี่ยงชั้นบรรยากาศ → เก็บข้อมูลครบช่วงคลื่น + ภาพคมชัด</t>
  </si>
  <si>
    <t>การเลือก ความยาวคลื่น ขึ้นอยู่กับ อุณหภูมิ, สภาพแวดล้อม, และลักษณะของวัตถุ
	•	การสังเกตหลายช่วงคลื่นช่วยให้ เห็นข้อมูลครบถ้วน ทั้งโครงสร้าง, อุณหภูมิ, พลังงาน และวิวัฒนาการของวัตถุ</t>
  </si>
  <si>
    <t>วัตถุเหมาะสม: ดาวเคราะห์/ดวงจันทร์/ดาวฤกษ์สว่าง</t>
  </si>
  <si>
    <t xml:space="preserve"> ช่วงคลื่น: อัลตราไวโอเลต + แสงที่ตามองเห็น + อินฟราเรดใกล้</t>
  </si>
  <si>
    <t>วัตถุเหมาะสม: ฝุ่นและบริเวณกำเนิดดาว ดาวเคราะห์นอกระบบ วัตถุเย็น ๆ</t>
  </si>
  <si>
    <t>จรวด → พาขึ้นอวกาศ
	•	ยานอวกาศ → ทำภารกิจ
	•	ระบบสนับสนุนภารกิจ → ควบคุมและสื่อสาร</t>
  </si>
  <si>
    <t>: ISS เป็นห้องทดลองที่ไม่เหมือนโลก เพราะ ไร้น้ำหนัก, สภาพสุญญากาศ, รังสีคอสมิกสูง ทำให้สามารถทำการทดลองในชีววิทยา, ฟิสิกส์, วิทยาศาสตร์โลก และเทคโนโลยีได้ครบวงจร</t>
  </si>
  <si>
    <t>ความเครียดจาก การอยู่ในพื้นที่ปิด, ขาดสังคม, และระยะเวลาอยู่ไกลบ้าน
	•	ปัญหา นอนไม่หลับ, ความเครียด, และสมาธิลดลง</t>
  </si>
  <si>
    <t>เทคโนโลยีที่พัฒนาสำหรับอวกาศมักถูกนำมาปรับใช้บนโลก ทำให้ชีวิตสะดวกขึ้นและปลอดภัยมากขึ้น</t>
  </si>
  <si>
    <t>หลีกเลี่ยงผลกระทบของชั้นบรรยากาศโลก เช่น การบิดเบือนของภาพจากอากาศที่เคลื่อนไหว</t>
  </si>
  <si>
    <t>เพราะวัตถุในอวกาศแต่ละชนิดปล่อยพลังงานออกมาในรูปแบบคลื่นแม่เหล็กไฟฟ้าที่แตกต่างกัน ซึ่งการรับคลื่นในช่วงต่างๆ จะให้ข้อมูลเฉพาะของวัตถุนั้นๆ ที่ไม่สามารถมองเห็นได้ด้วยตาเปล่า</t>
  </si>
  <si>
    <t>ดาว กาแล็กซี เนบิวลา</t>
  </si>
  <si>
    <t>ดาวอายุน้อย เนบิวลา ฝุ่นดาว</t>
  </si>
  <si>
    <t>ดาวร้อน เนบิวลาร้อน กาแล็กซีที่ก่อตัวดาว</t>
  </si>
  <si>
    <t>จรวดขับดัน  ถังเชื้อเพลิงหลัก  กระสวย/ยานอวกาศ  น้ำหนักบรรทุก</t>
  </si>
  <si>
    <t>การศึกษาร่างกายมนุษย์และผลกระทบของอวกาศการ วิจัยวัสดุศาสตร์ในสภาวะไร้แรงโน้มถ่วง การศึกษาสิ่งแวดล้อมบนโลก การพัฒนาเทคโนโลยีอวกาศ  และการศึกษาดาราศาสตร์โดยใช้กล้องโทรทรรศน์พิเศษ</t>
  </si>
  <si>
    <t>การอยู่ในอวกาศนาน ๆ จะทำให้ กระดูกพรุน กล้ามเนื้อลีบ การไหลเวียนเลือดผิดปกติ การมองเห็นเปลี่ยนแปลง ภูมิคุ้มกันลดลง ได้รับรังสีมากขึ้น และเกิดความเครียดทางจิตใจ</t>
  </si>
  <si>
    <t>ระบบนำทาง GPS ที่ช่วยในการเดินทาง และ วัสดุฉนวนกันความร้อน ที่ช่วยรักษาอุณหภูมิในที่พักอาศัย,</t>
  </si>
  <si>
    <t>หลีกเลี่ยงผลกระทบของชั้นบรรยากาศโลกเช่น การบิดเบือนของภาพจากอากาศที่เคลื่อนไหว</t>
  </si>
  <si>
    <t>ดาง ดวงจันทร์ ดาวเคราะห์</t>
  </si>
  <si>
    <t>ดาว กาแล็คซี่ เนบิวลา</t>
  </si>
  <si>
    <t>ดาวร้อน เนบิวลาร้อน กาแล็กซี่ที่ก่อตัวดาว</t>
  </si>
  <si>
    <t>ตั้งแต่ 10 มิลลิเมตร ถึง 10-20เมตร</t>
  </si>
  <si>
    <t>ดาวเคราะห์นอกระบบสุริยะ, เนบิวลา, และกาแล็กซี</t>
  </si>
  <si>
    <t>0.12–12 นาโนเมตร</t>
  </si>
  <si>
    <t>วัตถุอวกาศที่ปล่อยรังสีเอ็กซ์ ซึ่งรวมถึงดาวนิวตรอน หลุมดำ ซูเปอร์โนวา ก๊าซร้อน และวัตถุอื่นๆ ที่มีอุณหภูมิสูง.</t>
  </si>
  <si>
    <t>อัลตราไวโอเลต, แสงที่มองเห็น, และอินฟราเรดใกล้ ตั้งแต่ประมาณ 100 นาโนเมตร ถึง 2,500 นาโนเมตร</t>
  </si>
  <si>
    <t xml:space="preserve">วัตถุที่อยู่ในย่านความยาวคลื่นแสงที่ตามนุษย์มองเห็น (visible light) และรังสีอัลตราไวโอเลต รวมถึงวัตถุที่อยู่ไกลมากๆ และมีความสว่างสูง 
</t>
  </si>
  <si>
    <t>3.6, 4.5, 5.8, และ 8 ไมโครเมตร</t>
  </si>
  <si>
    <t xml:space="preserve">วัตถุอวกาศที่แผ่รังสีอินฟราเรด โดยเฉพาะอย่างยิ่งวัตถุที่ถูกบดบังด้วยฝุ่นหรือแก๊ส รวมถึงวัตถุที่มีอุณหภูมิต่ำ เช่น ดาวเคราะห์นอกระบบสุริยะ, เนบิวลาดาวฤกษ์, และกาแล็กซีที่อยู่ห่างไกล. 
</t>
  </si>
  <si>
    <t>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และการศึกษาดาราศาสตร์โดยใช้กล้องโทรทรรศน์พิเศษ. 
การศึกษาด้านชีววิทยาและชีวการแพทย์</t>
  </si>
  <si>
    <t>น.ส พัทธนันท์ อินทร์ปรุง</t>
  </si>
  <si>
    <t xml:space="preserve">เพื่อหลีกเลี่ยงชั้นบรรยากาศโลกซึ่งบิดเบือนแสง ทำให้ภาพวัตถุท้องฟ้าไม่ชัดเจน </t>
  </si>
  <si>
    <t>ตั้งแต่ 10 มิลลิเมตรไปจนถึง10-20เมตร</t>
  </si>
  <si>
    <t>วัตถุ อวกาศที่ไกลและมีสัญญาณอ่อนเช่น ดาวนิวตรอน, และสัญญาณคลื่นวิทยุจากปรากฏการณ์ต่างๆในอวกาศเช่นการชนกันเองของดาวนิวตรอนหรือคลื่นวิทยุที่แพร่ออกมาจากวัตถุต่างๆ</t>
  </si>
  <si>
    <t>วัตถุอวกาศที่ไม่สว่างและมีขนาดใหญ่เช่น Galaxy และ เนบิวลา</t>
  </si>
  <si>
    <t>ซากดาวฤกษ์ที่ระเบิด(ซูเปอร์โนวา), หลุมดำ หลุมดำ, เนบิวลา, กระจุกดาราจักร, และ Galaxy ที่อยู่ไกล</t>
  </si>
  <si>
    <t>อัลตราไวโอเลต(100-400 นาโนเมตร), แสงที่ตามอง(400-800นาโนเมตร) และอินฟราเรดใกล้(800-2500)</t>
  </si>
  <si>
    <t>เหมาะสำหรับการศึกษาวัตถุในอวกาศที่สว่างและอยู่ไกลมาก โดยเฉพาะอย่างยิ่งในคลื่นแสงที่ตามองเห็นและรังสีอัลตราไวโอเลต</t>
  </si>
  <si>
    <t>ช่วงความยาวคลื่นที่ใช้งานหลักๆ คือ 3.6, 4.5, 5.8, และ 8 ไมโครเมตร</t>
  </si>
  <si>
    <t>วัตถุอวกาศที่แผ่รังสีอินฟราเรด โดยเฉพาะอย่างยิ่งวัตถุที่ถูกบดบังด้วยฝุ่นหรือแก๊ส รวมถึงวัตถุที่มีอุณหภูมิต่ำ เช่น ดาวเคราะห์นอกระบบสุริยะ, เนบิวลาดาวฤกษ์, และกาแล็กซีที่อยู่ห่างไกล</t>
  </si>
  <si>
    <t>ประกอบด้วยส่วนหลัก 3 ส่วน คือ จรวดเชื้อเพลิงแข็ง (SRB) ซึ่งอยู่ขนาบข้างทั้งสอง เพื่อใช้ในการผลักดันในช่วงเริ่มต้น ถังเชื้อเพลิงภายนอก (ET) ที่เป็นถังขนาดใหญ่บรรจุเชื้อเพลิงเหลวสำหรับจรวด และ ยานโคจร (Orbiter) ที่เป็นยานหลัก</t>
  </si>
  <si>
    <t>เพื่อหลีกเลี่ยงผลกระทบจากชั้นบรรยากาศของโลก ซึ่งจะดูดกลืนรังสีบางช่วงคลื่นและบดบังทัศนวิสัย</t>
  </si>
  <si>
    <t>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 
เหตุผลที่ต้องใช้ความยาวคลื่นหลายช่วง:
ให้ข้อมูลที่แตกต่างกัน:
วัตถุท้องฟ้าแต่ละประเภทจะเปล่งรังสีออกมาในช่วงความยาวคลื่นที่แตกต่างกัน เช่น วัตถุที่มีอุณหภูมิสูงจะปล่อยแสงในช่วงอัลตราไวโอเลตและรังสีเอ็กซ์ ส่วนวัตถุที่เย็นกว่าจะปล่อยรังสีอินฟราเรดและคลื่นวิทยุ</t>
  </si>
  <si>
    <t>กาแล็กซี, พัลซาร์, หลุมดำ</t>
  </si>
  <si>
    <t>หลุมดำ, ซูเปอร์โนวา, กลุ่มกาแล็กซี</t>
  </si>
  <si>
    <t>แสงที่มองเห็นได้, รังสีอัลตราไวโอเลต, รังสีอินฟราเรด</t>
  </si>
  <si>
    <t>ดาวเคราะห์นอกระบบ, การก่อตัวของดาวฤกษ์และดาวเคราะห์, กาแล็กซีที่อยู่ไกล</t>
  </si>
  <si>
    <t>หลีกเลี่ยงข้อจำกัดของชั้นบรรยากาศโลก ซึ่งทำให้เกิดการบิดเบือนของภาพ บดบังรังสีบางประเภท</t>
  </si>
  <si>
    <t>แต่ละความยาวคลื่นให้ข้อมูลที่แตกต่างกันเกี่ยวกับวัตถุนั้นๆ บางความยาวคลื่นถูกชั้นบรรยากาศโลกบดบัง ทำให้ต้องส่งกล้องโทรทรรศน์ขึ้นสู่อวกาศเพื่อศึกษา</t>
  </si>
  <si>
    <t>ศึกษาดาวเคราะห์นอกระบบสุริยะ</t>
  </si>
  <si>
    <t>300nm</t>
  </si>
  <si>
    <t>ดาวเคราะห์ เนบิวลา กาแล็กซี</t>
  </si>
  <si>
    <t>0.12-12nm</t>
  </si>
  <si>
    <t>การเกิดรังสีเอกซ์ในจักรวาล</t>
  </si>
  <si>
    <t>100-800nm</t>
  </si>
  <si>
    <t xml:space="preserve">สิ่งต่าง ๆ ในอวกาศ เช่น การขยายตัวของเอกภพ (รวมถึงการค้นพบพลังงานมืดและสสารมืด), วิวัฒนาการของกาแล็กซี (เช่น การดูภาพอวกาศห้วงลึกมาก), หลุมดำมวลมหาศาลที่ใจกลางกาแล็กซี, การกำเนิดและวิวัฒนาการของดาวฤกษ์และดาวเคราะห์, และ การศึกษาบรรยากาศของดาวเคราะห์นอกระบบสุริยะ </t>
  </si>
  <si>
    <t>3.6ไมโครเมตรถึง160ไมโครเมตร</t>
  </si>
  <si>
    <t>วัตถุทางดาราศาสตร์ในอวกาศที่เย็นกว่าปกติและถูกบดบังด้วยฝุ่น</t>
  </si>
  <si>
    <t xml:space="preserve">การศึกษาผลกระทบของสภาวะแรงโน้มถ่วงต่ำต่อชีววิทยาและสรีรวิทยาของมนุษย์ เพื่อเตรียมความพร้อมสำหรับการเดินทางไกลในอวกาศ, การวิจัยวัสดุศาสตร์ เพื่อพัฒนาวัสดุใหม่ๆ ที่มีคุณสมบัติพิเศษ, การสังเกตการณ์โลกและอวกาศ เพื่อศึกษาปรากฏการณ์ธรรมชาติและการเปลี่ยนแปลงของสิ่งแวดล้อม, รวมถึง การพัฒนาเทคโนโลยีอวกาศ สำหรับการสำรวจและปฏิบัติการในอนาคต. </t>
  </si>
  <si>
    <t>ทำให้เมื่อกลับมายังโลกจะมีส่วนสูงที่ลงไม่สามารถเดินได้ชั่วคราวต้องทำกายภาพและอาจมีการแซกซ้อนอื่นๆอีกด้วย</t>
  </si>
  <si>
    <t>เพื่อหลีกเลี่ยงปัญหาที่เกิดจากชั้นบรรยากาศของโลก</t>
  </si>
  <si>
    <t>เนื่องจากแต่ละช่วงคลื่นจะเปิดเผยคุณสมบัติเฉพาะของวัตถุ</t>
  </si>
  <si>
    <t>ดาวเคราะห์ ดวงจันทร์ ดาวฤกษ์ กาแล็กซี</t>
  </si>
  <si>
    <t>ดาวซาร์ พัลซาร์ กาแล็กซี และก๊าซระหว่างดวงดาว</t>
  </si>
  <si>
    <t xml:space="preserve">
	1.	หลีกเลี่ยงการรบกวนของชั้นบรรยากาศโลก
	•	ชั้นบรรยากาศดูดกลืนและกระเจิงแสงในบางช่วงคลื่น เช่น รังสีอัลตราไวโอเลต รังสีเอกซ์ และอินฟราเรด ทำให้กล้องบนพื้นโลกไม่สามารถตรวจจับได้อย่างชัดเจน
	•	การอยู่เหนือชั้นบรรยากาศช่วยให้กล้องโทรทรรศน์สามารถรับสัญญาณคลื่นเหล่านี้ได้โดยตรง
	2.	ภาพที่คมชัดขึ้น
	•	การสังเกตการณ์จากพื้นโลกมักถูกรบกวนจากการสั่นสะเทือนของชั้นบรรยากาศ (turbulence) ทำให้ภาพพร่ามัว
	•	กล้องในอวกาศได้ภาพที่มีความละเอียดสูงและชัดเจนกว่า
	3.	สามารถสังเกตได้ตลอดเวลา
	•	บนพื้นโลก การสังเกตบางช่วงเวลาอาจถูกจำกัดด้วยเมฆ ฝน หรือแสงอาทิตย์
	•	กล้องอวกาศสามารถทำงานได้ต่อเนื่องโดยไม่ถูกสภาพอากาศรบกวน
</t>
  </si>
  <si>
    <t xml:space="preserve">:
	1.	วัตถุท้องฟ้าแผ่พลังงานในช่วงความยาวคลื่นที่หลากหลา
	2.	ชั้นบรรยากาศโลกดูดกลืนบางช่วงค
        </t>
  </si>
  <si>
    <t>แสงที่มองเห็นได้ รังสีอัลตราไวโอเรต</t>
  </si>
  <si>
    <t>ดาวเคราห์ เนบิวลา กาแล็กซี่</t>
  </si>
  <si>
    <t>ดาสเคราะห์นอกีะบบ เมฆฝุ่นในอวกาศ</t>
  </si>
  <si>
    <t xml:space="preserve">ชีววิทยาและกายภาพ (การศึกษาโรคกระดูกพรุนและอัลไซเมอร์), วิทยาศาสตร์โลก (การสังเกตพายุและธารน้ำแข็ง), ดาราศาสตร์ (การสังเกตดวงอาทิตย์และกาแล็กซี), วิทยาศาสตร์การเดินทางในอวกาศ (การทดสอบระบบช่วยชีวิต), และ เทคโนโลยีและวิศวกรรม (การพัฒนาเทคโนโลยีที่ใช้ในอวกาศและบนโลก). </t>
  </si>
  <si>
    <t>กล้ามเนื้อและกระดูกลีบฝ่อ, การมองเห็นเปลี่ยนไป, เลือดไหลเวียนผิดปกติ, ความเสี่ยงต่อการเกิดมะเร็งจากรังสี, การเปลี่ยนแปลงของสมองและระบบประสาท รวมถึงผลกระทบทางจิตใจจากการแยกตัวและสภาพแวดล้อมที่จำกัด</t>
  </si>
  <si>
    <t>ระบบ GPS ที่ช่วยในการนำทางและระบุตำแหน่งบนท้องถนน, และ การพยากรณ์อากาศ ผ่านดาวเทียมที่ทำให้เรารับมือกับภัยธรรมชาติได้อย่างทันท่วงที</t>
  </si>
  <si>
    <t>ส่งกล้องขึ้นอวกาศเพื่อ หลีกเลี่ยงชั้นบรรยากาศโลก ทำให้สามารถสังเกตวัตถุท้องฟ้าได้ ชัดเจนและครบทุกช่วงคลื่นที่สนใจ</t>
  </si>
  <si>
    <t>ใช้ความยาวคลื่นต่าง ๆ เพราะ วัตถุท้องฟ้าปล่อยแสง/พลังงานในช่วงคลื่นต่างกัน และเพื่อให้สามารถศึกษาคุณสมบัติของวัตถุได้ครบทุกด้าน</t>
  </si>
  <si>
    <t>กาแล็กซี, ควาซาร์, พัลซาร์, หลุมดำ</t>
  </si>
  <si>
    <t>หลุมดำ, ซากซูเปอร์โนวา, กาแล็กซีที่มีพลังงานสูง</t>
  </si>
  <si>
    <t>แสงที่มองเห็นได้, อัลตราไวโอเลต, อินฟราเรด</t>
  </si>
  <si>
    <t>ดาวฤกษ์เกิดใหม่, ดาวเคราะห์นอกระบบ, กาแล็กซีที่มีฝุ่นมาก</t>
  </si>
  <si>
    <t>ระบบขนส่งอวกาศ = จรวดนำส่ง + ยานอวกาศ + โมดูลสำหรับมนุษย์ + สถานีอวกาศ + ระบบสนับสนุ</t>
  </si>
  <si>
    <t>การทดลองบน ISS ใช้ สภาวะไร้น้ำหนัก ศึกษา: ร่างกายมนุษย์, จุลินทรีย์, วัสดุ, ของไหล, ดาราศาสตร์, และเทคโนโลยีใหม่ ๆ</t>
  </si>
  <si>
    <t>การอยู่ในอวกาศระยะยาวส่งผลต่อ กล้ามเนื้อ กระดูก หัวใจ ระบบภูมิคุ้มกัน สายตา ระบบประสาท และจิตใจ ต้องออกกำลังกายและมีมาตรการป้องกันเพื่อรักษาสุขภาพ</t>
  </si>
  <si>
    <t xml:space="preserve"> GPS, วัสดุทนทาน, การแพทย์, อุปกรณ์กีฬา </t>
  </si>
  <si>
    <t>ภาวัต เนื้อนิ่มวัฒาา</t>
  </si>
  <si>
    <t>เพราะว่า ชั้นบรรยากาศของโลก มีผลรบกวนต่อการสังเกตวัตถุท้องฟ้า</t>
  </si>
  <si>
    <t>เพราะวัตถุท้องฟ้า แผ่รังสีออกมาในหลายช่วงคลื่น ไม่ได้อยู่แค่ในช่วงแสงที่ตามนุษย์มองเห็น</t>
  </si>
  <si>
    <t xml:space="preserve">ดวงจันทร์ ดาวเคราะห์ กาแล็กซี เนบิวลา
</t>
  </si>
  <si>
    <t>ดาว ดาราจักร เนบิวลา</t>
  </si>
  <si>
    <t xml:space="preserve">ก๊าซและฝุ่นในอวกาศ ดาวเคราะห์
</t>
  </si>
  <si>
    <t xml:space="preserve">หลุมดำ ซูเปอร์โนวา ดารานิวตรอน
</t>
  </si>
  <si>
    <t xml:space="preserve">รังสีแกมมา (Gamma ray)
</t>
  </si>
  <si>
    <t>การระเบิดรังสีแกมมา วัตถุที่มีพลังงานสูงมาก</t>
  </si>
  <si>
    <t>ตัวยานส่ง จรวด/กระสวย, ยานอวกาศหรือแคปซูล, ส่วนบรรทุก, ระบบสนับสนุนภาคพื้นดิน และระบบกลับสู่โลก</t>
  </si>
  <si>
    <t>1. กายภาพ – การไหลของของไหล, การเผาไหม้, การตกผลึกสาร
2. ชีวภาพ/แพทย์ – ผลไร้น้ำหนักต่อร่างกาย, ระบบภูมิคุ้มกัน, การพัฒนายา
3. สิ่งมีชีวิต/เกษตร – การปลูกพืช, การทดลองจุลินทรีย์และแมลง
4. โลกและอวกาศ – สังเกตภูมิอากาศโลก, รังสีคอสมิก, ดาราศาสตร์
5. เทคโนโลยี – ระบบรีไซเคิล, หุ่นยนต์, 3D Printing, วัสดุใหม่</t>
  </si>
  <si>
    <t>ด้านร่างกาย : กล้ามเนื้อ-กระดูกอ่อนแอ เลือดและของเหลวไหลเวียนผิดปกติ สายตาพร่า ภูมิคุ้มกันอ่อนแอ เสี่ยงรังสีอวกาศ
ด้านจิตใจ : เครียด เหงา การนอนผิดปกติจากสภาพแวดล้อม</t>
  </si>
  <si>
    <t>1.วัสดุทนความร้อนและฉนวนกันความร้อน
2.GPS</t>
  </si>
  <si>
    <t xml:space="preserve">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t>
  </si>
  <si>
    <t xml:space="preserve">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 </t>
  </si>
  <si>
    <t>รับ คลื่นวิทยุ ในช่วงความยาวคลื่นประมาณ 0.1 – 10 เมตร</t>
  </si>
  <si>
    <t>ดวงจันทร์, ดาวเคราะห์</t>
  </si>
  <si>
    <t>400 – 700 nm</t>
  </si>
  <si>
    <t>เนบิวลา, กาแล็กซี</t>
  </si>
  <si>
    <t>0.01 – 10 nm</t>
  </si>
  <si>
    <t>แสงที่ตามองเห็น และรังสีอัลตราไวโอเลต</t>
  </si>
  <si>
    <t>กาแล็กซี, เนบิวลา, ดาวฤกษ์</t>
  </si>
  <si>
    <t>~3 – 180 µm</t>
  </si>
  <si>
    <t>การส่งกล้องโทรทรรศน์ขึ้นไปโคจรรอบโลกช่วยให้สามารถสังเกตวัตถุท้องฟ้าได้อย่างมีประสิทธิภาพมากขึ้น เนื่องจากสามารถหลีกเลี่ยงผลกระทบจากชั้นบรรยากาศของโลกที่บิดเบือนหรือดูดกลืนคลื่นแม่เหล็กไฟฟ้าบางช่วงความยาวคลื่น เช่น แสงที่ตามองเห็น คลื่นวิทยุ รังสีเอกซ์ หรือรังสีแกมมา ทำให้ได้ภาพที่คมชัดและข้อมูลที่แม่นยำกว่าการสังเกตจากพื้นโลก</t>
  </si>
  <si>
    <t>กล้องโทรทรรศน์ที่ใช้ศึกษาวัตถุท้องฟ้าจำเป็นต้องใช้ความยาวคลื่นในช่วงต่าง ๆ เพื่อให้สามารถเก็บข้อมูลจากวัตถุท้องฟ้าได้อย่างครบถ้วน เพราะวัตถุท้องฟ้าแต่ละชนิดจะเปล่งแสงหรือคลื่นแม่เหล็กไฟฟ้าออกมาในความยาวคลื่นที่แตกต่างกัน การใช้กล้องโทรทรรศน์ที่รองรับช่วงความยาวคลื่นที่หลากหลาย (เช่น คลื่นวิทยุ อินฟราเรด แสงที่ตามองเห็น อัลตราไวโอเลต รังสีเอกซ์ และรังสีแกมมา) จะช่วยให้นักวิทยาศาสตร์สามารถศึกษาองค์ประกอบ อุณหภูมิ การเคลื่อนที่ และกระบวนการทางกายภาพต่าง ๆ ของวัตถุเหล่านั้นได้อย่างละเอียดและครอบคลุมมากขึ้น</t>
  </si>
  <si>
    <t>พัลซาร์, กาแล็กซี, ควา ซาร์, หลุมดำ</t>
  </si>
  <si>
    <t>หลุมดำ, ดาวนิวตรอน, ซู เปอร์โนวา, กลุ่มกาแล็กซี</t>
  </si>
  <si>
    <t>กาแล็กซี, เนบิวลา, ดาว เคราะห์, การก่อตัวของ ดาวฤกษ์</t>
  </si>
  <si>
    <t>บริเวณก่อกำเนิด ดาวฤกษ์, กาแล็กซีที่อยู่ ไกล, ดาวเคราะห์นอก ระบบ</t>
  </si>
  <si>
    <t>ระบบขนส่งอวกาศโดยทั่วไปประกอบด้วยส่วนหลักดังนี้:ยานอวกาศ (Spacecraft):
เป็นส่วนที่บรรทุกสัมภาระ นักบินอวกาศ หรืออุปกรณ์ทางวิทยาศาสตร์ขึ้นไปในอวกาศ
จรวดขับดัน (Launch Vehicle/Rocket):
ทำหน้าที่สร้างแรงขับดันเพื่อส่งยานอวกาศขึ้นจากพื้นโลกสู่ชั้นบรรยากาศและวงโคจร
ระบบควบคุมภาคพื้นดิน (Ground Control System):
ทำหน้าที่ควบคุมและติดตามการทำงานของยานอวกาศจากพื้นโลก รวมถึงการสื่อสารกับยานอวกาศและนักบินอวกาศ</t>
  </si>
  <si>
    <t xml:space="preserve">การทดลองบนสถานีอวกาศนานาชาติ (ISS) มีหลากหลายสาขา เช่น การทดลองด้านชีววิทยาและชีวการแพทย์เพื่อศึกษาผลกระทบของสภาวะไร้น้ำหนักต่อร่างกายมนุษย์ การทดลองด้านวัสดุศาสตร์เพื่อพัฒนาวัสดุใหม่ๆ ในสภาพแวดล้อมที่แตกต่างจากโลก และการทดลองด้านฟิสิกส์เพื่อศึกษาปรากฏการณ์ทางวิทยาศาสตร์ในสภาวะไร้แรงโน้มถ่วง นอกจากนี้ยังมีการทดลองด้านพืชศาสตร์ การศึกษาดาราศาสตร์ และการทดสอบเทคโนโลยีใหม่ๆ สำหรับภารกิจในอวกาศในอนาคต </t>
  </si>
  <si>
    <t>การอาศัยอยู่ในอวกาศเป็นเวลานานส่งผลกระทบต่อร่างกายมนุษย์อวกาศหลายประการ เช่น:
การสูญเสียมวลกระดูกและกล้ามเนื้อ: เนื่องจากไม่มีแรงโน้มถ่วงให้ร่างกายต้องรับน้ำหนัก ทำให้กระดูกและกล้ามเนื้อเสื่อมสภาพลง</t>
  </si>
  <si>
    <t>1. ระบบระบุตำแหน่งบนโลก (GPS):
คำตอบ: GPS เป็นตัวอย่างที่ชัดเจนของการประยุกต์ใช้เทคโนโลยีอวกาศในชีวิตประจำวัน โดยใช้สัญญาณจากดาวเทียมเพื่อระบุตำแหน่งที่แม่นยำบนพื้นโลก
คำอธิบาย: เทคโนโลยีนี้ถูกนำมาใช้ในหลากหลายด้าน เช่น การนำทางในรถยนต์และสมาร์ทโฟน การติดตามตำแหน่ง การสำรวจ และการกีฬา ซึ่งช่วยให้การเดินทางและการทำกิจกรรมต่างๆ สะดวกสบายและมีประสิทธิภาพมากขึ้น
2. วัสดุและเทคโนโลยีที่พัฒนาจากการสำรวจอวกาศ:
คำตอบ: วัสดุและเทคโนโลยีหลายอย่างที่พัฒนาขึ้นเพื่อภารกิจอวกาศได้ถูกนำมาใช้ในชีวิตประจำวัน เช่น โฟมจำรูป (Memory Foam) และระบบกรองน้ำ
คำอธิบาย: โฟมจำรูปซึ่งเดิมพัฒนาขึ้นเพื่อลดแรงกระแทกให้กับนักบินอวกาศ ถูกนำมาใช้ในที่นอน หมอน และรองเท้าเพื่อเพิ่มความสบาย ส่วนระบบกรองน้ำที่ใช้บนสถานีอวกาศก็ถูกนำมาปรับใช้ในเครื่องกรองน้ำสำหรับครัวเรือน เพื่อให้ได้น้ำดื่มที่สะอาดปลอดภัย</t>
  </si>
  <si>
    <t>บรรยากาศโลกทำหน้าที่เป็นเกราะป้องกันที่สำคัญ มันจะดูดซับคลื่นแม่เหล็กไฟฟ้าบางชนิด เช่น รังสีแกมมา รังสีเอกซ์ และรังสีอัลตราไวโอเลตไว้ทั้งหมด ทำให้คลื่นเหล่านี้ไม่สามารถเดินทางมาถึงพื้นผิวโลกได้</t>
  </si>
  <si>
    <t>วัตถุท้องฟ้าแต่ละชนิดจะ เปล่งแสงหรือพลังงานออกมาในช่วงความยาวคลื่นที่แตกต่างกัน</t>
  </si>
  <si>
    <t>คลื่นวิทยุ (radio waves)</t>
  </si>
  <si>
    <t>ดาวฤกษ์, กาแล็กซี, และเนบิวลา</t>
  </si>
  <si>
    <t>คลื่นวิทยุ และVisible light</t>
  </si>
  <si>
    <t>กาแล็กซี, เนบิวลา และกระจุกดาว</t>
  </si>
  <si>
    <t>หลุมดำ, ดาวนิวตรอน และซากซูเปอร์โนวา</t>
  </si>
  <si>
    <t>คลื่นแสงที่มองเห็นได้, รังสีอัลตราไวโอเลต และคลื่นอินฟราเรดบางส่วน</t>
  </si>
  <si>
    <t>ดาวฤกษ์, กาแล็กซี และเนบิวลา</t>
  </si>
  <si>
    <t>คลื่นอินฟราเรด (infrared waves)</t>
  </si>
  <si>
    <t>เนบิวลา, ดาวเคราะห์นอกระบบสุริยะ และการก่อตัวของดาวฤกษ์</t>
  </si>
  <si>
    <t>ระบบขนส่งอวกาศประกอบด้วย 3 ส่วนหลัก ได้แก่
ยานอวกาศ (orbiter): ส่วนที่มีนักบินอวกาศอยู่และเป็นส่วนที่โคจรรอบโลก
ถังเชื้อเพลิงภายนอก (external tank): ถังขนาดใหญ่ที่บรรจุเชื้อเพลิงสำหรับจรวดในตอนปล่อยตัว
จรวดเชื้อเพลิงแข็ง (solid rocket boosters): จรวดสองลำที่ช่วยขับเคลื่อนยานขึ้นสู่ชั้นบรรยากาศ</t>
  </si>
  <si>
    <t>การทดลองบนสถานีอวกาศนานาชาติ (ISS) ส่วนใหญ่จะใช้ประโยชน์จากสภาพไร้น้ำหนัก ตัวอย่างเช่น:
การศึกษาการเจริญเติบโตของผลึกโปรตีนเพื่อพัฒนายา
การทดลองปลูกพืชในอวกาศ
การศึกษาผลกระทบของสภาพไร้น้ำหนักต่อร่างกายมนุษย์
การพัฒนาวัสดุใหม่ๆ ที่มีคุณสมบัติพิเศษ</t>
  </si>
  <si>
    <t>การอยู่ในสภาพไร้น้ำหนักนานๆ ส่งผลกระทบต่อร่างกายหลายด้าน เช่น:
มวลกระดูกลดลง: ร่างกายไม่จำเป็นต้องรับน้ำหนัก ทำให้กระดูกบางลง
กล้ามเนื้ออ่อนแรง: กล้ามเนื้อไม่ได้ถูกใช้งานหนักเหมือนบนโลก
การมองเห็นลดลง: ของเหลวในร่างกายไหลไปที่ศีรษะมากขึ้น ทำให้ความดันในสมองเพิ่มขึ้นและส่งผลต่อการมองเห็น
ระบบภูมิคุ้มกันอ่อนแอลง: ทำให้เสี่ยงต่อการติดเชื้อได้ง่ายขึ้น</t>
  </si>
  <si>
    <t>ระบบกำหนดตำแหน่งบนพื้นโลก 
ระบบสื่อสารผ่านดาวเทียม</t>
  </si>
  <si>
    <t xml:space="preserve">ต้องส่งกล้องโทรทรรศน์ขึ้นสู่อวกาศเพื่อ หลีกเลี่ยงการดูดกลืนและการรบกวนจากบรรยากาศโลก </t>
  </si>
  <si>
    <t>กล้องโทรทรรศน์ต้องใช้ความยาวคลื่นต่าง ๆ เพราะ วัตถุท้องฟ้าแต่ละชนิดปล่อยรังสีในย่านต่างกัน</t>
  </si>
  <si>
    <t>แสงที่มองเห็นได้ 380 ถึง 750 นาโนเมตร (nm)</t>
  </si>
  <si>
    <t>อินฟราเรด ประมาณ 700 นาโนเมตร (nm) ถึง 1 มิลลิเมตร (mm)</t>
  </si>
  <si>
    <t xml:space="preserve">อัลตราไวโอเลต 100 ถึง 400 นาโนเมตร (nm) </t>
  </si>
  <si>
    <t xml:space="preserve">รังสีเอ็กซ์ ระหว่าง 0.01 ถึง 10 นาโนเมตร (nm) </t>
  </si>
  <si>
    <t xml:space="preserve">ระบบขนส่งอวกาศประกอบด้วย
ยานอวกาศ + จรวดขนส่ง + สถานีภาคพื้นดิน + ระบบควบคุมภารกิจ + ระบบสนับสนุนการลงจอด </t>
  </si>
  <si>
    <t>-การทดลองกับ จุลินทรีย์, พืช, และสัตว์ขนาดเล็ก
-การไหลของของเหลวในสภาพไร้น้ำหนัก
-สังเกต สภาพอากาศ, พายุ, การเปลี่ยนแปลงของพื้นผิวโลก จากอวกาศ
-วิจัยวัสดุสำหรับอวกาศ เช่น ฉนวนหรือชิ้นส่วนอุปกรณ์</t>
  </si>
  <si>
    <t xml:space="preserve">การอยู่ในอวกาศระยะยาวส่งผลต่อ กระดูก สูญเสียมวลกระดูก
กล้ามเนื้อ, หัวใจ, ระบบภูมิคุ้มกัน ระบบภูมิคุ้มกันอ่อนแอลง ทำให้ติดเชื้อง่ายขึ้น
,สายตา และ จิตใจ </t>
  </si>
  <si>
    <t xml:space="preserve">1.วัสดุและยาใหม่ → การทดลองในสภาพไร้น้ำหนักช่วยสร้างผลึกยาและวัสดุ
2.เตือนภัยธรรมชาติ → สึนามิ, น้ำท่วม, พายุหมุน
</t>
  </si>
  <si>
    <t>น.ส.ภัทรวดี  ยินชัย</t>
  </si>
  <si>
    <t>เพื่อหลีกเลี่ยงผลกระทบของชั้นบรรยากาศโลก เช่น การดูดกลืนแสงและรังสี</t>
  </si>
  <si>
    <t>เนื่องจากแต่ละความยาวคลื่นให้ข้อมูลที่แตกต่างกันเกี่ยวกับวัตถุนั้นๆ บางความยาวคลื่นถูกชั้นบรรยากาศโลกบดบัง</t>
  </si>
  <si>
    <t>พัลซาร์ ดาวนิวตรอน</t>
  </si>
  <si>
    <t>กาแล็กซี เนบิวลา และดาวฤกษ์ที่อยู่ห่างไกล รวมถึงปรากฏการณ์ต่างๆ เช่น การก่อกำเนิดดาวฤกษ์ และพลังงานมืด</t>
  </si>
  <si>
    <t>ช่วงรังสีเอกซ์ 0.12-12นาโนเมตร</t>
  </si>
  <si>
    <t>การก่อตัวและวิวัฒนาการของดาวฤกษ์
หลุมดำใจกลางกาแล็กซี่</t>
  </si>
  <si>
    <t>แสงที่ตามองเห็น, รังสีอัลตราไวโอเลต, และอินฟราเรด</t>
  </si>
  <si>
    <t>ถ่ายภาพกาแล็กซี่</t>
  </si>
  <si>
    <t>ล่วงความยาวคลื่นอืนฟราเรด</t>
  </si>
  <si>
    <t>ประกอบด้วย 3 ส่วนหลัก ได้แก่ จรวดขับดัน, ถังเชื้อเพลิงภายนอก, และยานขนส่งอวกาศ</t>
  </si>
  <si>
    <t>การศึกษาด้านชีววิทยาและชีวการแพทย์การศึกษาร่างกายมนุษย์และผลกระทบของอวกาศ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และการศึกษาดาราศาสตร์</t>
  </si>
  <si>
    <t>การสูญเสียมวลกระดูกและกล้ามเนื้อ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t>
  </si>
  <si>
    <t>ระบบนำทาง GPS ที่ช่วยในการเดินทาง และ วัสดุฉนวนกันความร้อน ที่ช่วยรักษาอุณหภูมิในที่พักอาศัย</t>
  </si>
  <si>
    <t>เพราะกล้องโทรทรรศน์จะสามารถรวบรวมแสงที่ตามองให้ไม่ได้ ได้มากกว่า จึงมองเห็นสิ่งที่อยู่ในความมืด ทำให้สามารถศึกษาวัตถุท้องฟ้าได้ชัดเจน</t>
  </si>
  <si>
    <t>เพราะ วัตถุท้องฟ้าจะแผ่รังสีออกมาต่างกันออกไป</t>
  </si>
  <si>
    <t>ประมาณ 10 cm.ขึ้นไป</t>
  </si>
  <si>
    <t>พัลซาร์ สัญญาณจากกาแล็กซี่</t>
  </si>
  <si>
    <t>ช่วงแสงขาว ประมาณ 400-700 nm.</t>
  </si>
  <si>
    <t>ดาวฤกษ์ ดาวโลก</t>
  </si>
  <si>
    <t>รังสีเอ็กซ์ ประมาณ 0.01 - 10 nm.</t>
  </si>
  <si>
    <t>รังสีอัลตราไวโอเลต + อินฟราเรด ประมาณ 100 nm. - 2.5 microm.</t>
  </si>
  <si>
    <t>อินฟาเรด ประมาณ 3 - 180 microm.</t>
  </si>
  <si>
    <t>ฝุ่นระหว่างดาวเคราะห์</t>
  </si>
  <si>
    <t>1.) ส่วนขับดัน
2.) ถังเชื้อเพลิงหลัก
3.) กระสวย
4.)ระบบควบคุม
5.)ระบบสนับสนุนชีวิต
6.)ระบบลงจอด</t>
  </si>
  <si>
    <t>ศึกษาการโตของพืช การไหลของน้ำ สังเกตระงสีคอสมิก เป็นต้น</t>
  </si>
  <si>
    <t>จะส่งผลถึงเรื่องของการทรงตัว การดำเนินชีวิต เช่น เดินไปเป็น เนื่องจาก เคยชินกับสภาวะไร้แรงโน้มถ่วงเป็นต้น</t>
  </si>
  <si>
    <t>1.) ระบบ GPS นำไปใช้ในการนำเส้นทางไปยังสถานที่ต่างๆ
2.) ดาวเทียมสื่อสาร นำมาใช้เป็นเครื่องมือสื่อสาร เช่น โทรศัพท์</t>
  </si>
  <si>
    <t>นาย กิตติคุณ หะดี</t>
  </si>
  <si>
    <t>พัลซาร์, กาแล็กซี, ควอซาร์</t>
  </si>
  <si>
    <t>บริเวณก่อกำเนิดดาวฤกษ์, กาแล็กซีที่เต็มไปด้วยฝุ่น, ดาวเคราะห์นอกระบบสุริยะ</t>
  </si>
  <si>
    <t xml:space="preserve">คณะลูกเรือจะอยู่ปฏิบัติการบนสถานีอวกาศนานาชาติเป็นเวลาติดต่อกันหลายเดือน ทำการทดลองทางวิทยาศาสตร์ด้านต่าง ๆ ทุกวัน (ประมาณ 160 ชั่วโมง-คน ต่อหนึ่งสัปดาห์) รวมถึงการทดลองเกี่ยวกับชีววิทยามนุษย์ (ยาในอวกาศ) วิทยาศาสตร์ชีวภาพ ฟิสิกส์ และการสังเกตการณ์โลก เช่นกันกับการทดลองหลักการทางวิชาการและเทคโนโลยี </t>
  </si>
  <si>
    <t xml:space="preserve">เพื่อให้สังเกตวัตถุท้องฟ้าได้ชัดเจนขึ้น โดย หลีกเลี่ยงบรรยากาศ มลพิษทางแสง และสภาพอากาศ และสามารถเก็บข้อมูลคลื่นที่บรรยากาศไม่สามารถผ่านได้ </t>
  </si>
  <si>
    <t>เพราะวัตถุท้องฟ้าแผ่รังสีหลายช่วงคลื่น การใช้หลายคลื่นช่วยเห็นคุณสมบัติและโครงสร้างต่าง ๆ</t>
  </si>
  <si>
    <t>0.5 ถึง 10 เซนติเมตร (500 ถึง 1,000 เมกะเฮิรตซ์)</t>
  </si>
  <si>
    <t>ดาวนิวตรอน (Neutron Stars), หลุมดำ (Black Holes), กาแล็กซี (Galaxies), ดาวพฤหัสบดี (Jupiter) และวัตถุอื่นๆ ที่ปล่อยคลื่นวิทยุ</t>
  </si>
  <si>
    <t>380 ถึง 750 นาโนเมตร</t>
  </si>
  <si>
    <t>ดาวฤกษ์ เนบิวลา กาแล็กซี และวัตถุอื่นๆ ที่ปล่อยแสงที่มองเห็นได้ หรือรังสีอินฟราเรด</t>
  </si>
  <si>
    <t xml:space="preserve">0.1 ถึง 12 นาโนเมตร </t>
  </si>
  <si>
    <t>ดาวนิวตรอน ซากซูเปอร์โนวา (เศษซากของดาวฤกษ์ที่ระเบิด) และ หลุมดำในใจกลางกาแล็กซี</t>
  </si>
  <si>
    <t>อัลตราไวโอเลตอยู่ที่ประมาณ 100-400 นาโนเมตร, แสงที่มองเห็นได้อยู่ในช่วง 400-800 นาโนเมตร และอินฟราเรดใกล้มีช่วง 800-2500 นาโนเมตร</t>
  </si>
  <si>
    <t>กาแล็กซีและเนบิวลาต่างๆ</t>
  </si>
  <si>
    <t xml:space="preserve">3,000 นาโนเมตร ถึง 180,000 นาโนเมตร (3 ไมโครเมตร ถึง 180 ไมโครเมตร) </t>
  </si>
  <si>
    <t>ดาวฤกษ์เกิดใหม่ และ กาแล็กซีที่มีอายุมาก</t>
  </si>
  <si>
    <t>เราต้องส่งกล้องโทรทรรศน์ขึ้นไปโคจรรอบโลกเพื่อหลีกเลี่ยงผลกระทบจาก ชั้นบรรยากาศโลก ซึ่งเป็นอุปสรรคสำคัญในการสังเกตการณ์วัตถุท้องฟ้าจากพื้นดิน</t>
  </si>
  <si>
    <t>เนื่องจากวัตถุทางดาราศาสตร์แต่ละชนิดมีอุณหภูมิและคุณสมบัติที่แตกต่างกัน ทำให้พวกมันเปล่งแสงหรือพลังงานออกมาในช่วงความยาวคลื่นที่แตกต่างกันไปบนสเปกตรัมแม่เหล็กไฟฟ้า ดังนั้นการใช้กล้องโทรทรรศน์ที่ทำงานในความยาวคลื่นที่หลากหลายจึงเป็นสิ่งจำเป็นเพื่อให้นักดาราศาสตร์สามารถศึกษาวัตถุเหล่านั้นได้อย่างครบถ้วนและลึกซึ้งยิ่งขึ้น</t>
  </si>
  <si>
    <t>ความยาวคลื่น 0.1 – 4.3 เมตร (ความถี่ 70 MHz – 3.0 GHz)</t>
  </si>
  <si>
    <t>ดาวเคราะห์,ดาวฤกษ์</t>
  </si>
  <si>
    <t>แสงที่มองเห็นได้,รังสีอัลตร้าไวโอเลต</t>
  </si>
  <si>
    <t>กาเแล็กซี,เนบิลลา</t>
  </si>
  <si>
    <t xml:space="preserve">ระบบขนส่งอวกาศ (Space Transportation System: STS) ประกอบด้วยส่วนหลัก 3 ส่วน ได้แก่ กระสวยอวกาศ (Space Shuttle), ถังเชื้อเพลิงภายนอก (External Tank: ET) และ จรวดขับดันเชื้อเพลิงแข็ง (Solid Rocket Boosters: SRBs) </t>
  </si>
  <si>
    <t>​1. ชีววิทยาและชีววิทยาศาสตร์
​2. ฟิสิกส์และวัสดุศาสตร์
​3. ดาราศาสตร์และวิทยาศาสตร์โลก</t>
  </si>
  <si>
    <t>การอาศัยอยู่ในอวกาศเป็นระยะเวลานาน ๆ มีผลกระทบสำคัญต่อร่างกายมนุษย์ เนื่องจากต้องเผชิญกับสภาพแวดล้อมที่ไม่เหมือนบนโลก โดยเฉพาะอย่างยิ่ง สภาพไร้แรงโน้มถ่วง (Microgravity) และ รังสีในอวกาศ (Space Radiation) ซึ่งส่งผลกระทบต่อระบบต่างๆ ของร่างกาย</t>
  </si>
  <si>
    <t>​1. ระบบนำทางด้วยดาวเทียม (GPS)
2. เมมโมรีโฟม (Memory Foam)</t>
  </si>
  <si>
    <t>เพื่อหลักเลี่ยงการรบกวนจากชั้นบรรยากาศโลก</t>
  </si>
  <si>
    <t>เพื่อศึกษาคุณสมบัติปรากฏการณ์ที่แตกต่างวัตถุท้องฟ้า</t>
  </si>
  <si>
    <t>กาแล้กซี พัลซาร์ ควอซาร์</t>
  </si>
  <si>
    <t xml:space="preserve">ดาวเคระห์ ดวงจันทร์ </t>
  </si>
  <si>
    <t>อัลตราไวโอเลต แสงที่มองเห็น</t>
  </si>
  <si>
    <t>ดาวเคราห์ ดาวฤกษ์ กาแล้กซี</t>
  </si>
  <si>
    <t>อินฟราเลต</t>
  </si>
  <si>
    <t>กาแล้กซีที่อยู่ไกล ดาวเคระห์นอกระบบ</t>
  </si>
  <si>
    <t>ขับดัน ถังเชื้อเพลิงหลักยานหลัก ระบบควบคุมและนำร่อง</t>
  </si>
  <si>
    <t>ชีววิทยา ฟิสิกส์  ดารา วิทยาศาสตร์โลก</t>
  </si>
  <si>
    <t>ส่งผลกระทบต่อการดำเนินชีวิตและการทรงตัว</t>
  </si>
  <si>
    <t>การสื่อสารและอินเทอร์เน็ต การนำทางและแผนที่</t>
  </si>
  <si>
    <t>เพื่อหลีกเลี่ยงชั้นบรรยากาศของโลก</t>
  </si>
  <si>
    <t>เนื่องจากแต่ละช่วงความยาวคลื่นให้ข้อมูลที่แตกต่างกันเกี่ยวกับองค์ประกอบ, อุณหภูมิ, และสภาวะของวัตถุนั้นๆ</t>
  </si>
  <si>
    <t>42</t>
  </si>
  <si>
    <t>52</t>
  </si>
  <si>
    <t>การวิจัยด้านวิทยาศาสตร์โลกและอวกาศ</t>
  </si>
  <si>
    <t>การสูญเสียมวลกระดูกและกล้ามเนื้อ, การเปลี่ยนแปลงระบบหัวใจและหลอดเลือด, การเสื่อมสภาพของระบบประสาทการรับรู้และการมองเห็น</t>
  </si>
  <si>
    <t>ผ่านดาวเทียมเพื่อการสื่อสารและระบบนำทาง GPS</t>
  </si>
  <si>
    <t>การส่งกล้องโทรทรรศน์ขึ้นไปโคจรรอบโลกมีความสำคัญเพราะช่วยให้เราสามารถศึกษาวัตถุท้องฟ้าได้อย่างมีประสิทธิภาพมากขึ้น เนื่องจากกล้องโทรทรรศน์ที่อยู่บนพื้นโลกมักจะได้รับผลกระทบจากบรรยากาศของโลก เช่น การบิดเบือนแสงและการบดบังจากเมฆ ซึ่งทำให้ภาพที่ได้ไม่ชัดเจน การส่งกล้องโทรทรรศน์ขึ้นไปในอวกาศจะช่วยลดปัญหาเหล่านี้ ทำให้สามารถเก็บภาพที่มีความละเอียดสูงและชัดเจนมากขึ้น ตัวอย่างเช่น กล้องโทรทรรศน์ฮับเบิลที่โคจรรอบโลกสามารถถ่ายภาพดวงดาวและกาแล็กซีที่อยู่ห่างไกลได้อย่างชัดเจนและมีรายละเอียดมากกว่ากล้องโทรทรรศน์บนพื้นโลก</t>
  </si>
  <si>
    <t>กล้องโทรทรรศน์ที่ใช้ศึกษาวัตถุท้องฟ้าต้องใช้ความยาวคลื่นในช่วงต่าง ๆ เพราะวัตถุท้องฟ้าแต่ละชนิดปล่อยพลังงานออกมาในรูปแบบของคลื่นแม่เหล็กไฟฟ้าที่มีความยาวคลื่นแตกต่างกัน การใช้ความยาวคลื่นที่หลากหลายช่วยให้นักดาราศาสตร์สามารถสังเกตและศึกษาแง่มุมต่าง ๆ ของวัตถุเหล่านั้นได้อย่างละเอียด ตัวอย่างเช่น การใช้คลื่นวิทยุเพื่อศึกษากาแล็กซีที่อยู่ไกล หรือการใช้รังสีเอกซ์เพื่อศึกษาดาวฤกษ์ที่มีอุณหภูมิสูง การใช้ความยาวคลื่นที่หลากหลายจึงช่วยให้เราเข้าใจจักรวาลได้มากขึ้น</t>
  </si>
  <si>
    <t>กล้องโทรทรรศน์ฟาสต์ (FAST) เป็นกล้องโทรทรรศน์วิทยุ ดังนั้นจึงรับสัญญาณในช่วงความยาวคลื่น วิทยุ</t>
  </si>
  <si>
    <t>กล้องโทรทรรศน์วิทยุ เช่น FAST เหมาะสำหรับการศึกษา พัลซาร์, กาแล็กซี, และควาซาร์</t>
  </si>
  <si>
    <t>แสงที่มองเห็นได้, รังสีอัลตราไวโอเลต, อินฟราเรดใกล้</t>
  </si>
  <si>
    <t>กาแล็กซี, ดาวฤกษ์, เนบิวลา</t>
  </si>
  <si>
    <t>ดาวเคราะห์นอกระบบ, ดาราจักร, การก่อตัวของดาวฤกษ์</t>
  </si>
  <si>
    <t>1. **ยานอวกาศ**: เป็นส่วนที่ใช้ในการเดินทางและบรรทุกผู้โดยสารหรืออุปกรณ์ไปยังอวกาศ
2. **จรวดขับดัน**: ใช้ในการส่งยานอวกาศออกจากพื้นโลก โดยให้แรงขับเคลื่อนที่จำเป็นในการเอาชนะแรงโน้มถ่วง
3. **สถานีควบคุมภาคพื้นดิน**: ทำหน้าที่ในการติดตามและควบคุมการเดินทางของยานอวกาศจากระยะไกล
4. **ระบบสื่อสาร**: ใช้ในการติดต่อสื่อสารระหว่างยานอวกาศและสถานีควบคุมภาคพื้นดิน</t>
  </si>
  <si>
    <t>การทดลองทางวิทยาศาสตร์บนสถานีอวกาศนานาชาติมีหลากหลายประเภท โดยมีวัตถุประสงค์เพื่อศึกษาผลกระทบของสภาพแวดล้อมในอวกาศต่อสิ่งต่าง ๆ เช่น การทดลองเกี่ยวกับชีววิทยาเพื่อดูว่าจุลินทรีย์หรือพืชเติบโตอย่างไรในสภาวะไร้น้ำหนัก การทดลองทางฟิสิกส์เพื่อศึกษาพฤติกรรมของของเหลวและวัสดุต่าง ๆ ในอวกาศ รวมถึงการทดลองทางการแพทย์เพื่อศึกษาผลกระทบของการเดินทางในอวกาศต่อร่างกายมนุษย์ การทดลองเหล่านี้ช่วยให้เราเข้าใจมากขึ้นเกี่ยวกับวิทยาศาสตร์พื้นฐานและสามารถนำไปใช้ประโยชน์ในด้านต่าง ๆ เช่น การพัฒนายาใหม่หรือเทคโนโลยีที่ใช้ในชีวิตประจำวัน</t>
  </si>
  <si>
    <t>การอาศัยอยู่ในอวกาศเป็นระยะเวลานาน ๆ มีผลกระทบต่อมนุษย์อวกาศหลายด้าน เช่น การเปลี่ยนแปลงในระบบกล้ามเนื้อและกระดูก เนื่องจากการขาดแรงโน้มถ่วงทำให้กล้ามเนื้อและกระดูกอ่อนแอลง นอกจากนี้ยังมีผลต่อระบบหัวใจและหลอดเลือด เพราะการไหลเวียนของเลือดเปลี่ยนแปลงไป รวมถึงผลกระทบทางจิตใจจากการอยู่ในสภาพแวดล้อมที่จำกัดและห่างไกลจากครอบครัวและเพื่อนฝูง ตัวอย่างเช่น มนุษย์อวกาศอาจรู้สึกเหงาหรือเครียดจากการอยู่ในอวกาศเป็นเวลานาน การศึกษาและการเตรียมตัวที่ดีจึงมีความสำคัญในการลดผลกระทบเหล่านี้</t>
  </si>
  <si>
    <t>1. **ระบบนำทาง GPS**: เทคโนโลยีดาวเทียมที่ใช้ในอวกาศช่วยให้เราสามารถระบุตำแหน่งและนำทางได้อย่างแม่นยำ ไม่ว่าจะเป็นการเดินทางด้วยรถยนต์ การเดินทางด้วยเท้า หรือแม้กระทั่งการค้นหาสถานที่ต่างๆ</t>
  </si>
  <si>
    <t>ต้องส่งกล้องโทรทรรศน์ขึ้นอวกาศเพื่อ หลีกเลี่ยงบรรยากาศโลก ที่ดูดซับรังสีบางช่วง ทำให้สังเกตวัตถุท้องฟ้าได้ชัดเจนกว่า</t>
  </si>
  <si>
    <t xml:space="preserve">เพราะ วัตถุท้องฟ้าแผ่รังสีต่างกันในแต่ละช่วงคลื่น จึงต้องใช้กล้องที่เหมาะกับช่วงนั้นเพื่อสังเกตชัดเจน </t>
  </si>
  <si>
    <t>ไวโอเรด</t>
  </si>
  <si>
    <t xml:space="preserve">ระบบขนส่งอวกาศประกอบด้วย:
จรวดขนส่ง, ยานอวกาศ, ระบบสนับสนุนชีวิต, ระบบนำทางและสื่อสาร, ระบบลงจอด/เชื่อมต่อ </t>
  </si>
  <si>
    <t>การทดลองบน ISS มี:
ชีววิทยา/การแพทย์, ฟิสิกส์/วิศวกรรม, ดาราศาสตร์/วิทยาศ</t>
  </si>
  <si>
    <t xml:space="preserve">การทดลองบน ISS:
ชีววิทยา, ฟิสิกส์, ดาราศาสตร์ </t>
  </si>
  <si>
    <t xml:space="preserve">ตัวอย่างเทคโนโลยีอวกาศ:
	1.	GPS นำทาง
	2.	วัสดุกันความร้อน ผลิตชุดดับเพลิง </t>
  </si>
  <si>
    <t>เพื่อสังเกตุอวกาศและสังเกตุโลก</t>
  </si>
  <si>
    <t>300 MHz ถึง 115 GHz หรือประมาณ 1 เซนติเมตร ถึง 10-20 เมตร</t>
  </si>
  <si>
    <t>ดาวนิวตรอน (Pulsar), ดาวเคราะห์น้อยและดาวหางบางดวง, ดวงจันทร์ขนาดใหญ่ของดาวพฤหัสบดี, และวัตถุในระบบสุริยะอื่นๆ</t>
  </si>
  <si>
    <t>จันทร์ ดาวเคราะห์ และเนบิวลาต่างๆ</t>
  </si>
  <si>
    <t>หลุมดำ ดาวนิวตรอน ซูเปอร์โนวา ก๊าซร้อนในกระจุกกาแล็กซี และดาวเคราะห์ที่กำลังเกิดใหม่</t>
  </si>
  <si>
    <t>อัลตราไวโอเลต (100-400 นาโนเมตร), แสงที่ตามองเห็น (400-800 นาโนเมตร), และ อินฟราเรดใกล้ (ประมาณ 800-2,500 นาโนเมตร)</t>
  </si>
  <si>
    <t>กาแล็กซี, เนบิวลา, ดาวฤกษ์, หลุมดำ, ดาวเคราะห์, และวัตถุอื่น ๆ ในระบบสุริยะ</t>
  </si>
  <si>
    <t>ตั้งแต่ประมาณ 1 ไมโครเมตร (µm) ถึง 1 มิลลิเมตร (mm) หรือประมาณ 1,000 ถึง 1,000,000 นาโนเมตร (nm)</t>
  </si>
  <si>
    <t>ดาวฤกษ์เกิดใหม่ ศูนย์กลางกาแล็กซี รวมถึงวัตถุที่ เย็นกว่าปกติ เช่น ดาวเคราะห์นอกระบบสุริยะ และ ดาวแคระน้ำตาล</t>
  </si>
  <si>
    <t>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t>
  </si>
  <si>
    <t>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t>
  </si>
  <si>
    <t>การส่งกล้องโทรทรรศน์ขึ้นไปโคจรรอบโลกช่วยให้สามารถ หลีกเลี่ยงการรบกวนจากชั้นบรรยากาศโลก มลภาวะทางแสง และการเปลี่ยนแปลงสภาพอากาศ ซึ่งส่งผลให้สามารถสังเกตการณ์วัตถุท้องฟ้าได้อย่างต่อเนื่องและได้ภาพที่มีความละเอียดและความคมชัดสูงกว่าการสังเกตการณ์จากพื้นโลก</t>
  </si>
  <si>
    <t>เพื่อรวบรวมข้อมูลที่ครบถ้วนจากวัตถุเหล่านั้น เนื่องจากวัตถุในอวกาศแต่ละชนิดจะปล่อยคลื่นแม่เหล็กไฟฟ้าออกมาในช่วงความยาวคลื่นที่แตกต่างกัน และแต่ละช่วงความยาวคลื่นก็ให้ข้อมูลเกี่ยวกับคุณสมบัติและปรากฏการณ์ทางดาราศาสตร์ที่แตกต่างกันไป นอกจากนี้ การใช้ความยาวคลื่นที่หลากหลายยังช่วยให้สามารถศึกษาคลื่นที่ไม่สามารถทะลุผ่านชั้นบรรยากาศโลกได้โดยการส่งกล้องโทรทรรศน์ขึ้นไปโคจรนอกโลก</t>
  </si>
  <si>
    <t>วัตถุอวกาศที่เหมาะสมในการศึกษาด้วยกล้องโทรทรรศน์ฟาสต์ (FAST) คือ พัลซาร์, กาแล็กซี, ควาซาร์ หรือวัตถุที่ปล่อยคลื่นวิทยุออกมา</t>
  </si>
  <si>
    <t>วัตถุอวกาศที่เหมาะสมสำหรับการศึกษาด้วยโทรทรรศน์แบบสะท้อนแสง ได้แก่ กาแล็กซี เนบิวลา หรือกระจุกดาว</t>
  </si>
  <si>
    <t>วัตถุอวกาศที่เหมาะสมในการศึกษาด้วยกล้องโทรทรรศน์อวกาศจันทราคือ วัตถุที่ปล่อยรังสีเอกซ์ เช่น หลุมดำ, ดาวนิวตรอน, ซากซูเปอร์โนวา, และกาแล็กซีที่กำลังรวมตัวกัน</t>
  </si>
  <si>
    <t>วัตถุอวกาศที่เหมาะสมในการศึกษาด้วยกล้องโทรทรรศน์อวกาศฮับเบิลคือ กาแล็กซี, เนบิวลา, ดาวฤกษ์, ดาวเคราะห์นอกระบบสุริยะ</t>
  </si>
  <si>
    <t>กล้องโทรทรรศน์อวกาศ สปิตเซอร์ (Spitzer Space Telescope) สามารถรับสัญญาณในช่วงความยาวคลื่น อินฟราเรด </t>
  </si>
  <si>
    <t>วัตถุอวกาศที่เหมาะสมในการศึกษาด้วยกล้องโทรทรรศน์อวกาศสปิตเซอร์ ได้แก่ ดาวเคราะห์นอกระบบสุริยะ, ดาวฤกษ์เกิดใหม่, ระบบดาวเคราะห์, กาแล็กซี, วัตถุในระบบสุริยะ และฝุ่นและก๊าซในอวกาศ</t>
  </si>
  <si>
    <t>3ส่วน1ยานโคจร (Orbiter): เป็นส่วนที่มนุษย์อวกาศอาศัยอยู่และใช้ในการปฏิบัติภารกิจในอวกาศ มีลักษณะคล้ายเครื่องบิน สามารถกลับมาลงจอดบนพื้นโลกได้2ถังเชื้อเพลิงภายนอก (External Tank: ET): เป็นถังขนาดใหญ่ที่บรรจุเชื้อเพลิงเหลว (ไฮโดรเจนเหลวและออกซิเจนเหลว) สำหรับจรวดขับดันหลักของยานโคจร ถังนี้จะถูกปลดทิ้งก่อนยานโคจรเข้าสู่วงโคจรจรวดขับดันเชื้อเพลิงแข็ง (Solid Rocket Boosters: SRBs): 3เป็นจรวดขนาดใหญ่สองข้างที่ให้แรงขับดันมหาศาลในช่วงเริ่มต้นของการปล่อยยาน จรวดเหล่านี้จะถูกปลดทิ้งและนำกลับมาใช้ใหม่ได้</t>
  </si>
  <si>
    <t>ชีววิทยาและชีวการแพทย์: ศึกษาผลกระทบของสภาวะไร้น้ำหนักต่อร่างกายมนุษย์ (เช่น กระดูก กล้ามเนื้อ ระบบหัวใจและหลอดเลือด) การเจริญเติบโตของพืชและจุลินทรีย์ในอวกาศ รวมถึงการพัฒนาวิธีการป้องกันและรักษาปัญหาสุขภาพของนักบินอวกาศฟิสิกส์และวัสดุศาสตร์: ศึกษาพฤติกรรมของของเหลว ก๊าซ และวัสดุต่างๆ ในสภาวะไร้น้ำหนัก การพัฒนาวัสดุใหม่ที่มีคุณสมบัติพิเศษสำหรับการใช้งานในอวกาศและบนโลกดาราศาสตร์และฟิสิกส์อวกาศ: การสังเกตการณ์จักรวาลจากนอกชั้นบรรยากาศโลก การศึกษาอนุภาคพลังงานสูงและรังสีคอสมิกเทคโนโลยีและการพัฒนา: การทดสอบระบบและอุปกรณ์ใหม่ๆ สำหรับภารกิจอวกาศในอนาคต เช่น หุ่นยนต์ ระบบช่วยชีวิต และเทคโนโลยีการผลิตในอวกาศวิทยาศาสตร์โลก: การสังเกตการณ์โลกจากอวกาศเพื่อศึกษาการเปลี่ยนแปลงสภาพภูมิอากาศ ระบบนิเวศ และภัยธรรมชาติ</t>
  </si>
  <si>
    <t>ผลกระทบต่อร่างกาย:กระดูกพรุนและกล้ามเนื้อลีบ: การขาดแรงโน้มถ่วงทำให้กระดูกสูญเสียแคลเซียมและกล้ามเนื้ออ่อนแรงลงระบบหัวใจและหลอดเลือด: หัวใจทำงานหนักขึ้นเพื่อสูบฉีดเลือดในสภาวะไร้น้ำหนัก และอาจทำให้ความดันโลหิตเปลี่ยนแปลงระบบภูมิคุ้มกัน: ภูมิคุ้มกันอ่อนแอลง ทำให้เสี่ยงต่อการติดเชื้อมากขึ้นสายตา: การเปลี่ยนแปลงของของเหลวในร่างกายอาจส่งผลกระทบต่อสายตารังสีในอวกาศ: การสัมผัสรังสีในอวกาศเพิ่มความเสี่ยงต่อการเกิดมะเร็งและปัญหาสุขภาพอื่นๆผลกระทบต่อจิตใจ:ความเครียดและภาวะซึมเศร้า: การถูกจำกัดพื้นที่, การอยู่ห่างไกลจากครอบครัว, และความกดดันในการทำงานอาจส่งผลต่อสุขภาพจิต</t>
  </si>
  <si>
    <t>ระบบระบุตำแหน่งบนพื้นโลก (GPS): เป็นเทคโนโลยีที่ใช้ดาวเทียมในการระบุตำแหน่งบนพื้นโลกได้อย่างแม่นยำ ถูกนำมาใช้ในการนำทางในรถยนต์ โทรศัพท์มือถือ และอุปกรณ์ติดตามตำแหน่งต่างๆ เพื่อช่วยในการเดินทาง ค้นหาสถานที่ หรือแม้กระทั่งการติดตามสิ่งของการพยากรณ์อากาศและการสำรวจทรัพยากรธรรมชาติ: ดาวเทียมอุตุนิยมวิทยาและดาวเทียมสำรวจทรัพยากรธรรมชาติถูกใช้ในการเก็บข้อมูลสภาพอากาศ การเปลี่ยนแปลงภูมิอากาศ การสำรวจป่าไม้ แหล่งน้ำ และทรัพยากรอื่นๆ ซึ่งข้อมูลเหล่านี้มีความสำคัญต่อการวางแผนการเกษตร การจัดการภัยพิบัติ และการพัฒนาประเทศ</t>
  </si>
  <si>
    <t>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 การรวมข้อมูลจากหลายช่วงคลื่นจะช่วยให้นักดาราศาสตร์เข้าใจธรรมชาติของวัตถุท้องฟ้าได้อย่างสมบูรณ์ยิ่งขึ้น</t>
  </si>
  <si>
    <t xml:space="preserve">พัลซาร์ (Pulsar), เมฆก๊าซ, เส้นทางกาแล็กซี
</t>
  </si>
  <si>
    <t xml:space="preserve">ดาวนิวตรอน, หลุมดำ, ก๊าซร้อนในกระจุกกาแล็กซี
</t>
  </si>
  <si>
    <t xml:space="preserve">แสงที่ตามองเห็น + รังสีอัลตราไวโอเลต + อินฟราเรดบางส่วน
</t>
  </si>
  <si>
    <t xml:space="preserve">
รังสีอินฟราเรด (Infrared)
</t>
  </si>
  <si>
    <t xml:space="preserve">ดาวเคราะห์นอกระบบ, การก่อตัวดาว, ฝุ่นอวกาศ
</t>
  </si>
  <si>
    <t>เพราะชั้นบรรยากาศของโลกดูดกลืนและรบกวนการผ่านของรังสีหลายชนิด เช่น อัลตราไวโอเลต อินฟราเรด และรังสีเอกซ์ ทำให้ไม่สามารถสังเกตจากพื้นโลกได้ การส่งกล้องโทรทรรศน์ขึ้นสู่อวกาศจึงช่วยให้รับสัญญาณได้ชัดเจนและแม่นยำ</t>
  </si>
  <si>
    <t>เพราะวัตถุท้องฟ้าแต่ละชนิดเปล่งรังสีออกมาในช่วงความยาวคลื่นที่แตกต่างกัน เช่น ดาวฤกษ์ปล่อยแสงที่มองเห็นได้ กาแล็กซีที่เกิดใหม่มักตรวจพบได้ดีในอินฟราเรด และซูเปอร์โนวาหรือดาวนิวตรอนเปล่งรังสีเอกซ์ การใช้หลายช่วงคลื่นทำให้นักดาราศาสตร์เข้าใจโครงสร้างและพัฒนาการของเอกภพได้ครบถ้วนมากขึ้น</t>
  </si>
  <si>
    <t>กล้องโทรทรรศน์แสง
: แสงที่ตามองเห็น</t>
  </si>
  <si>
    <t>กล้องโทรทรรศน์แสง
: ดาวฤกษ์ กาแล็กซี เนบิวลา</t>
  </si>
  <si>
    <t>โทรทรรศน์แบบสะท้อนแสง
: แสงที่ตามองเห็น</t>
  </si>
  <si>
    <t>โทรทรรศน์แบบสะท้อนแสง
: ดาวเคราะห์ ดวงจันทร์ ดวงอาทิตย์</t>
  </si>
  <si>
    <t>กล้องโทรทรรศน์วิทยุ
: คลื่นวิทยุ</t>
  </si>
  <si>
    <t>กล้องโทรทรรศน์วิทยุ
: ควาซาร์ พัลซาร์ กาแล็กซี</t>
  </si>
  <si>
    <t>กล้องโทรทรรศน์อินฟราเรด
: รังสีอินฟราเรด</t>
  </si>
  <si>
    <t>กล้องโทรทรรศน์อินฟราเรด
: ดาวฤกษ์ที่ก่อกำเนิดใหม่ เมฆฝุ่น</t>
  </si>
  <si>
    <t>กล้องโทรทรรศน์อวกาศ
: รังสีเอกซ์ / รังสีแกมมา / รังสีอัลตราไวโอเลต (แล้วแต่ภารกิจ)</t>
  </si>
  <si>
    <t>กล้องโทรทรรศน์อวกาศ
: ซูเปอร์โนวา หลุมดำ ดวงอาทิตย์ชั้นบรรยากาศสูง</t>
  </si>
  <si>
    <t>กระสวยอวกาศ
จรวดส่ง
ถังเชื้อเพลิงและบูสเตอร์</t>
  </si>
  <si>
    <t>การทดลองด้านชีววิทยาและการแพทย์ (เช่น ผลของสภาพไร้น้ำหนักต่อร่างกาย)
การทดลองด้านฟิสิกส์ วัสดุศาสตร์ และดาราศาสตร์
การทดลองทางสิ่งแวดล้อม เช่น การปลูกพืชในอวกาศ</t>
  </si>
  <si>
    <t>กล้ามเนื้อและกระดูกอ่อนแรง สูญเสียมวลกระดูก
ของเหลวในร่างกายเคลื่อนตัว ทำให้ใบหน้าบวม ตาพร่า
เสี่ยงต่อการรับรังสีอวกาศ
มีผลต่อจิตใจและการนอนหลับ</t>
  </si>
  <si>
    <t>การพยากรณ์อากาศและติดตามภัยธรรมชาติ (ดาวเทียมอุตุนิยมวิทยา)
ระบบ GPS นำทาง
(เสริม: กล้องดิจิทัลในโทรศัพท์มือถือ, วัสดุฉนวนกันความร้อน ฯลฯ)</t>
  </si>
  <si>
    <t>การส่งกล้องโทรทรรศน์ขึ้นไปโคจรรอบโลกนั้นเป็นสิ่งจำเป็นเพื่อหลีกเลี่ยงผลกระทบจาก ชั้นบรรยากาศโลก ซึ่งจะคอยรบกวนและบิดเบือนการสังเกตการณ์วัตถุท้องฟ้าจากพื้นโลกโดยตรง กล้องโทรทรรศน์อวกาศจะให้ภาพที่คมชัดกว่าและสามารถตรวจจับวัตถุที่จางกว่าได้ เนื่องจากไม่มีชั้นบรรยากาศมาขวางกั้นแสงที่เดินทางมาจากการสังเกตวัตถุท้องฟ้า</t>
  </si>
  <si>
    <t>กล้องโทรทรรศน์ที่ใช้ศึกษาวัตถุท้องฟ้าต้องใช้ความยาวคลื่นในช่วงต่าง ๆ เนื่องจาก วัตถุท้องฟ้าต่าง ๆ จะเปล่งแสงออกมาในช่วงความยาวคลื่นที่แตกต่างกัน การศึกษาวัตถุด้วยช่วงความยาวคลื่นเดียวจะทำให้ได้ข้อมูลที่ไม่ครบถ้วนสมบูรณ์
คลื่นวิทยุ และ คลื่นที่ตามองเห็น ส่วนใหญ่จะสามารถเดินทางผ่านชั้นบรรยากาศโลกได้ ดังนั้นเราจึงสามารถใช้กล้องโทรทรรศน์ที่พื้นโลกเพื่อศึกษาวัตถุที่เปล่งคลื่นความยาวคลื่นเหล่านี้ไ</t>
  </si>
  <si>
    <t xml:space="preserve">	•	[3.11] 0.1 – 4.3 เมตร</t>
  </si>
  <si>
    <t xml:space="preserve">	•	[3.12] พัลซาร์, เศษซากซูเปอร์โนวา (หรือใช้ค้นหาดาวเคราะห์นอกระบบได้)</t>
  </si>
  <si>
    <t xml:space="preserve">	•	[3.21] 400 – 800 นาโนเมตร (แสงที่มองเห็นได้)</t>
  </si>
  <si>
    <t xml:space="preserve">	•	[3.22] เนบิวลานายพราน/กระจุกดาว/ดาวเคราะห์ในระบบสุริยะ (อย่างใดอย่าง</t>
  </si>
  <si>
    <t xml:space="preserve">	•	[3.31] 0.2 – 2 นาโนเมตร (รังสีเอกซ์)</t>
  </si>
  <si>
    <t xml:space="preserve">	•	[3.32] ดาวนิวตรอน, เศษซากซูเปอร์โนวา, หลุมดำใจกลางกาแล็กซี</t>
  </si>
  <si>
    <t xml:space="preserve">	•	[3.41] 100 – 400 นาโนเมตร (อัลตราไวโอเลต), 400 – 800 นาโนเมตร (แสงขาว), 800 – 2500 นาโนเมตร (อินฟราเรดใกล้)</t>
  </si>
  <si>
    <t>•	[3.42] แผ่นก๊าซรูปจานในเนบิวลานายพราน, ดาวเคราะห์นอกระบบ, กระจุกกาแล็ก</t>
  </si>
  <si>
    <t xml:space="preserve">	•	[3.51] 3,000 – 180,000 นาโนเมตร (อินฟราเรด)</t>
  </si>
  <si>
    <t>•	[3.52] ดาวฤกษ์เกิดใหม่, กาแล็กซีที่มีอายุมาก/บริเวณมีฝุ่นหนาแน่น</t>
  </si>
  <si>
    <t xml:space="preserve">	•	ยานขนส่งอวกาศ (Spacecraft) – ใช้ขนส่งมนุษย์และสิ่งของไปยังอวกาศ
	•	จรวดขับดัน (Launch Vehicle) – ใช้ส่งยานขึ้นสู่วงโคจร
	•	แท่นปล่อยจรวด (Launch Pad) – จุดปล่อยจรวดขึ้นสู่อวกาศ
	•	ระบบควบคุมและติดตาม (Control &amp; Tracking System) – ควบคุมเส้นทางและตรวจสอบสถานะยาน
	•	ระบบสนับสนุนภาคพื้น (Ground Support) – จัดการการสื่อสารและข้อมูลจากอวกาศ</t>
  </si>
  <si>
    <t xml:space="preserve">•	การทดลองด้านชีววิทยาและการแพทย์ – ศึกษาผลของสภาวะไร้น้ำหนักต่อร่างกายมนุษย์
	•	การทดลองทางฟิสิกส์ – พฤติกรรมของของเหลวและการลอยตัวของวัตถุในสภาวะไร้น้ำหนัก
	•	การทดลองทางวิทยาศาสตร์โลก – ตรวจวัดบรรยากาศและการเปลี่ยนแปลงของภูมิอากาศ
	•	การทดลองด้านดาราศาสตร์และจักรวาลวิทยา – สังเกตการณ์รังสีและปรากฏการณ์ในอวกาศ
</t>
  </si>
  <si>
    <t xml:space="preserve">	•	กล้ามเนื้อและกระดูกอ่อนแรง – เพราะสภาวะไร้น้ำหนัก
	•	ของเหลวในร่างกายเคลื่อนขึ้นส่วนบน – ทำให้ใบหน้าบวม ตาลาย
	•	ระบบภูมิคุ้มกันอ่อนลง
	•	จิตวิทยาและอารมณ์ – ความเครียดและการแยกตัวทางสังคม
	•	การเสี่ยงจากรังสีอวกาศ – เพิ่มโอกาสการกลายพันธุ์ของเซลล์</t>
  </si>
  <si>
    <t xml:space="preserve">	•	ระบบ GPS (Global Positioning System) – ใช้ในการนำทางและระบุตำแหน่งบนโลก
	•	การพยากรณ์อากาศและติดตามภัยพิบัติ – ใช้ข้อมูลจากดาวเทียม
(ตัวอย่างเพิ่มเติม: โทรคมนาคมผ่านดาวเทียม, กล้องดิจิทัลที่พัฒนาจากเทคโนโลยีกล้องอวกาศ)
</t>
  </si>
  <si>
    <t>เพราะชั้นบรรยากาศโลกบังหรือรบกวนการสังเกต เช่น ทำให้ภาพพร่า และไม่ยอมให้รังสีบางช่วงคลื่น เช่น อัลตราไวโอเลต เอกซ์ และแกมมา ผ่านลงมาถึงพื้นโล</t>
  </si>
  <si>
    <t xml:space="preserve">เพราะวัตถุท้องฟ้าเปล่งรังสีต่างกันในแต่ละช่วงคลื่น การใช้หลายช่วงคลื่นทำให้ได้ข้อมูลครบถ้วนและเห็นคุณสมบัติของวัตถุได้ชัดเจนยิ่งขึ้น
</t>
  </si>
  <si>
    <t>คลิ่นวิทยุ</t>
  </si>
  <si>
    <t xml:space="preserve">พัลซาร์, กาแล็กซี, เนบิวลาที่ปล่อยคลื่นวิทยุ
</t>
  </si>
  <si>
    <t xml:space="preserve">หลุมดำ, ดาวนิวตรอน, ก๊าซร้อนในกระจุกกาแล็กซี
</t>
  </si>
  <si>
    <t xml:space="preserve">แสงที่ตามองเห็น, รังสีอัลตราไวโอเลต, รังสีอินฟราเรดบางส่วน
</t>
  </si>
  <si>
    <t xml:space="preserve">เนบิวลา, กาแล็กซี, ดาวฤกษ์, การเกิดดาว
</t>
  </si>
  <si>
    <t xml:space="preserve">กาแล็กซีไกล, เนบิวลาดาวเกิด, ฝุ่นระหว่างดวงดาว
</t>
  </si>
  <si>
    <t>ยานอวกาศ, จรวดขับดัน, ระบบควบคุมการนำทาง, ระบบสื่อสาร, ระบบสนับสนุนชีวิต</t>
  </si>
  <si>
    <t>การทดลองทางชีววิทยา, การทดลองทางกายภาพ, การทดลองทางการแพทย์, การทดลองเทคโนโลยี</t>
  </si>
  <si>
    <t>กล้ามเนื้อและกระดูกอ่อนแรง, ระบบหัวใจและหลอดเลือดปรับตัว, สายตาและการทรงตัวมีปัญหา, ความเครียดทางจิตใจ</t>
  </si>
  <si>
    <t>GPS, วัสดุทนแรงสูง/เบา เช่น เสื้อผ้าอวกาศต่อยอดมาใช้ในอุปกรณ์กีฬา</t>
  </si>
  <si>
    <t>นายธรรมรัฐ สุนทรโชติ</t>
  </si>
  <si>
    <t>“เพราะชั้นบรรยากาศโลกจะดูดกลืนหรือรบกวนรังสีส่วนใหญ่ ทำให้รับได้แค่บางช่วงคลื่น เช่น แสงที่ตามองเห็นกับคลื่นวิทยุ จึงต้องส่งกล้องขึ้นสู่อวกาศเพื่อศึกษาวัตถุท้องฟ้าในช่วงคลื่นอื่น ๆ”</t>
  </si>
  <si>
    <t>“เพราะวัตถุท้องฟ้าแต่ละชนิดปลดปล่อยรังสีออกมาในช่วงคลื่นต่างกัน เช่น รังสีเอกซ์ รังสีแกมมา อินฟราเรด หรือคลื่นวิทยุ การใช้หลายช่วงคลื่นช่วยให้เข้าใจคุณสมบัติและพฤติกรรมของวัตถุท้องฟ้าได้ครบถ้วน</t>
  </si>
  <si>
    <t>ช่องความยาวคลื่นที่กล้องโทรทรรศน์วิทยุรับได้</t>
  </si>
  <si>
    <t>วัตถุอวกาศที่เหมาะสมในการศึกษาโดยกล้องโทรทรรศน์วิทยุ</t>
  </si>
  <si>
    <t>ช่องความยาวคลื่นที่กล้องโทรทรรศน์อินฟราเรดรับได้</t>
  </si>
  <si>
    <t>วัตถุอวกาศที่เหมาะสมในการศึกษาโดยกล้องโทรทรรศน์อินฟราเรด</t>
  </si>
  <si>
    <t>ช่องความยาวคลื่นที่กล้องโทรทรรศน์รังสีเอกซ์รับได้</t>
  </si>
  <si>
    <t>หลุมดำ หรือซูเปอร์โนวา</t>
  </si>
  <si>
    <t xml:space="preserve">ควอซาร์ หรือซูเปอร์โนวา
</t>
  </si>
  <si>
    <t xml:space="preserve">ดาวเคราะห์และดาวฤกษ์
</t>
  </si>
  <si>
    <t>จรวดขับดัน, ยานอวกาศ, ถังเชื้อเพลิง, ระบบควบคุมและบังคับ</t>
  </si>
  <si>
    <t>การทดลองด้านฟิสิกส์ ชีววิทยา การแพทย์ และดาราศาสตร์ภายใต้สภาวะไร้น้ำหนัก</t>
  </si>
  <si>
    <t>กล้ามเนื้อและกระดูกอ่อนแอ ระบบไหลเวียนเลือดเปลี่ยน การมองเห็นผิดปกติ ภูมิคุ้มกันลดลง และผลทางจิตใจ</t>
  </si>
  <si>
    <t>GPS ใช้ในการนำทาง, การพยากรณ์อากาศจากดาวเทียม</t>
  </si>
  <si>
    <t>หลีกเลี่ยงชั้นบรรยากาศโลก หลีกเลี่ยงการดูดกลืนรังสี</t>
  </si>
  <si>
    <t>เพราะคลื่นแม่เหล็กไฟฟ้าแต่ละช่วงให้ข้อมูลที่แตกต่างกันเกี่ยวกับวัตถุท้องฟ้า และบางช่วงคลื่นก็ถูกชั้นบรรยากาศโลกกีดขวาง</t>
  </si>
  <si>
    <t>1เซน-20เมตร</t>
  </si>
  <si>
    <t>องค์ประกอบของเนบิวลาและดาวเคราะห์</t>
  </si>
  <si>
    <t>1ไมโครเมตร-1มิลลิเมตร</t>
  </si>
  <si>
    <t>ยานอวกาศ จรวดขับดัน และ ระบบเชื้อเพลิง และระบบควบคุม</t>
  </si>
  <si>
    <t>การวิจัยมนุษย์ เทคโนโลยีชีวภาพ การวิจัยทางการแพทย์ การทดลองในสภาวะไร้แรงโน้มถ่วง</t>
  </si>
  <si>
    <t>นางสาว นัทธมน จันทร์เจ้า</t>
  </si>
  <si>
    <t>การส่งกล้องขึ้นไปบนอวกาศจะทำให้เห็นภาพได้ชัดเเละละเอียดมากขึ้น</t>
  </si>
  <si>
    <t>เพราะความยาวคลื่นจะทำให้เห็นได้ชัดเจนว่ามีอุณหภุมิ องค์ประกอบต่างๆ หรือ โครงสร้างที่เเตกต่างกันได้ดีขึ้น</t>
  </si>
  <si>
    <t>ดาวเคราะห์ เนบิวลา</t>
  </si>
  <si>
    <t>องค์ประกอบของเนบิวลา ดาวเคราะห์</t>
  </si>
  <si>
    <t>การกำเนิดของดาวฤกษ์ในใจกลางกาเเล็กซี่</t>
  </si>
  <si>
    <t>จรวดขับดัน ถังเชื้อเพลิงภายนอกยานขนส่งอวกาศระบบเชื้อเพลิงและเครื่องยนต์ย่อย</t>
  </si>
  <si>
    <t>การทดลองบนสถานีอวกาศนานาชาติ (ISS) ครอบคลุมหลากหลายสาขา เช่น 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t>
  </si>
  <si>
    <t>มนุษย์อวกาศที่อาศัยอยู่ในอวกาศซึ่งเป็นสภาพไร้น้ำหนักเป็นเวลานาน
อาจทำให้ระบบต่างๆภายในร่างกายเปลี่ยนแปลง เช่น หัวใจเต้นช้าลง กล้ามเนื้อทุกส่วนมี
ขนาดเล็กลง กระดูกพรุนและแตกหักง่าย</t>
  </si>
  <si>
    <t>เทคโนโลยีอวกาศสามารถนำมาประยุกต์ใช้ในชีวิตประจำวันในด้านต่าง ๆ
ดังนี้
ด้านวัสดุศาสตร์ สามารถออกแบบวัสดุกันความร้อนใช้กับชุดนักดับเพลิง และชุดของ
นักแข่งรถ ผ้าอ้อมเด็กและผู้ใหญ่ ผ้าห่มที่ช่วยเก็บรักษาอุณหภูมิร่างการที่
ด้านอาหาร มีการออกแบบการเก็บรักษาอาหารให้ได้นานและยังคงคุณค่าสารอาหารไว้
เช่น อาหารเยือกแข็งแบบสูญญากาศ อาหารเสริมสำหรับเด็ก
ด้านการแพทย์ เช่น กล้องส่องตรวจอวัยวะภายในของร่างกาย เครื่องปั๊มหัวใจเทียม
ขนาดเล็กพิเศษ เครื่องวัดรังสีอัลตราไวโอเลต
ประยุกต์ด้านอื่น เช่น เครื่องตรวจควัน เซลล์สุริยะ กล้องดิจิทัล กล้องอินฟราเรด
เครื่องกรองน้ำ</t>
  </si>
  <si>
    <t>วัตถุท้องฟ้าแต่ละชนิดปล่อยคลื่นแม่เหล็กไฟฟ้าในช่วงความยาวคลื่นที่แตกต่างกัน</t>
  </si>
  <si>
    <t>Galaxy และหลุมดำ</t>
  </si>
  <si>
    <t>กล้องโทรทรรศน์สะท้อนแสงใช้ช่วง 400–700 nm เป็นหลัก (แสงที่ตามองเห็น) และบางรุ่นอาจครอบคลุมได้มากกว่านี้เล็กน้อยถ้าออกแบบให้รองรับ</t>
  </si>
  <si>
    <t>ดาวเคราะห์และดวงจันทร์</t>
  </si>
  <si>
    <t>รังสีเอกซ์ (X-ray):
	•	ประมาณ 0.01 – 10 นาโนเมตร (nm)</t>
  </si>
  <si>
    <t xml:space="preserve">ดาวฤกษ์เกิดใหม่
</t>
  </si>
  <si>
    <t>ครอบคลุมย่าน อินฟราเรดกลางและใกล้
	•	ประมาณ 0.85 – 160 ไมโครเมตร (µm)</t>
  </si>
  <si>
    <t>ดาวแคระะน้ำตาลเเละดาวเคราะห์นอกระบบสุริยะ</t>
  </si>
  <si>
    <t>ยานอวกาศ,จรวดขับดัน</t>
  </si>
  <si>
    <t>ชีววิทยา,ฟิสิกส์วัสดุ,ดาราศาสตร์เเละฟิสิกอวกาศ</t>
  </si>
  <si>
    <t>มวลกระดูกลดลง, หัวใจทำงาน หัวใจทำงานหนักขึ้น</t>
  </si>
  <si>
    <t>ระบุตำแหน่งของโลกและพยากรณ์อากาศ</t>
  </si>
  <si>
    <t xml:space="preserve">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เหตุผลหลักที่ต้องส่งกล้องโทรทรรศน์ไปโคจรในอวกาศ:
หลีกเลี่ยงชั้นบรรยากาศโลก:
ชั้นบรรยากาศที่เคลื่อนไหวอยู่ตลอดเวลาทำให้เกิดการกระพริบของแสงดาวและทำให้ภาพเบลอ ซึ่งกล้องโทรทรรศน์อวกาศจะมองเห็นแสงจากวัตถุท้องฟ้าได้อย่างคงที่และได้ภาพที่มีความละเอียดสูงกว่า 
หลีกเลี่ยงการดูดกลืนรังสี:
ชั้นบรรยากาศโลกดูดกลืนรังสีบางชนิด เช่น รังสีอัลตราไวโอเลต และรังสีอินฟราเรด ทำให้กล้องโทรทรรศน์บนโลกไม่สามารถตรวจจับได้ การส่งกล้องขึ้นไปในอวกาศจึงช่วยให้นักดาราศาสตร์สามารถสังเกตการณ์วัตถุท้องฟ้าในช่วงความยาวคลื่นต่างๆ ได้อย่างครบถ้วน 
ความไวในการรับแสงสูง:
การโคจรในอวกาศทำให้กล้องโทรทรรศน์สามารถรับแสงจากวัตถุที่อยู่ห่างไกลมากๆ ได้ดีขึ้น โดยเฉพาะวัตถุที่มีความสว่างน้อย เช่น เนบิวลา กาแล็กซี หรือหลุมดำที่อยู่ใจกลางกาแล็กซี 
วิเคราะห์วัตถุที่อยู่ห่างไกล:
กล้องโทรทรรศน์อวกาศสามารถศึกษาวัตถุที่อยู่ไกลมากได้ เช่น แสงแรกของเอกภพ การก่อตัวของกาแล็กซี และดาวฤกษ์ต่างๆ ที่อยู่ห่างไกลจนไม่สามารถสังเกตการณ์ได้ดีจากพื้นโลก 
</t>
  </si>
  <si>
    <t xml:space="preserve">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 และโครงสร้างของวัตถุนั้น ๆ ซึ่งข้อมูลที่ได้จากแต่ละช่วงคลื่นจะมาเสริมกัน ทำให้เข้าใจธรรมชาติของวัตถุท้องฟ้าได้อย่างสมบูรณ์มากขึ้น. 
เหตุผลที่ต้องใช้ความยาวคลื่นหลายช่วง:
ให้ข้อมูลที่แตกต่างกัน:
วัตถุท้องฟ้าแต่ละประเภทจะเปล่งรังสีออกมาในช่วงความยาวคลื่นที่แตกต่างกัน เช่น วัตถุที่มีอุณหภูมิสูงจะปล่อยแสงในช่วงอัลตราไวโอเลตและรังสีเอ็กซ์ ส่วนวัตถุที่เย็นกว่าจะปล่อยรังสีอินฟราเรดและคลื่นวิทยุ. 
การทะลุผ่านชั้นบรรยากาศ:
ชั้นบรรยากาศของโลกสามารถดูดกลืนรังสีในบางช่วงความยาวคลื่น เช่น อัลตราไวโอเลต รังสีเอ็กซ์ และคลื่นวิทยุบางส่วน. ดังนั้น การใช้กล้องโทรทรรศน์ที่ส่งไปในอวกาศ หรือการใช้กล้องโทรทรรศน์วิทยุที่สามารถตรวจจับคลื่นวิทยุที่ทะลุผ่านชั้นบรรยากาศได้ จึงจำเป็นต้องมี. 
การศึกษาลักษณะที่แตกต่างกัน:
คลื่นวิทยุ: ช่วยให้ศึกษาวัตถุที่ถูกบดบังด้วยฝุ่นและก๊าซหนาทึบได้ เช่น การตรวจจับคลื่นวิทยุที่แผ่ออกมาจากใจกลางกาแล็กซี. 
อัลตราไวโอเลต: ใช้ศึกษาวัตถุที่มีอุณหภูมิสูง เช่น การวิเคราะห์องค์ประกอบของเนบิวลา. 
รังสีเอ็กซ์: มีประโยชน์ในการศึกษาดาวนิวตรอน ซากซูเปอร์โนวา และหลุมดำในใจกลางกาแล็กซี. 
แสงที่มองเห็น: ใช้วิเคราะห์องค์ประกอบทางเคมีและอุณหภูมิของดาวฤกษ์. 
ให้ภาพรวมที่สมบูรณ์:
การนำข้อมูลที่ได้จากกล้องโทรทรรศน์หลายประเภทมารวมกัน จะทำให้นักดาราศาสตร์มีความเข้าใจที่ครอบคลุมมากขึ้นเกี่ยวกับวัตถุท้องฟ้า ไม่ว่าจะเป็นโครงสร้างทางเคมี อุณหภูมิ กิจกรรมทางฟิสิกส์ และวิวัฒนาการของจักรวาล. 
</t>
  </si>
  <si>
    <t>0.1 ถึง 1.0 เซนติเมตร</t>
  </si>
  <si>
    <t>ดาวเรืองตอนดาวฤกษ์และปรากฏการณ์ของทางรัฐศาสตร์ปล่อยคลื่นวิทยุเช่นการชนกันโหน่งดาว</t>
  </si>
  <si>
    <t>400 ถึง 700 นาโน</t>
  </si>
  <si>
    <t>น วัตถุบนท้องฟ้าเช่นเนบิวลาและ Gala ซี่</t>
  </si>
  <si>
    <t>0.1 ถึง 12 นาโนเมด</t>
  </si>
  <si>
    <t>วัตถุท้องฟ้าที่ร้อนจัดและมีพลังงานสูงนัยยะรังสีเอ็กซ์เช่นดาวนิวตรอนซากซุปเปอร์โนวาหลุมดำวัตถุท้องฟ้าที่ร้อนจัดและมีพลังงานสูงนัยยะรังสีเอ็กซ์เช่นดาวนิวตรอนซากซุปเปอร์โนวาหลุมดำวัตถุบนหนองฟ้ารอนจัดและมีพลังงานสูงในระยะรังสีเอ็กซ์เจนดาวนิวตรอนซุปเปอร์โนวาหลุมดำแก๊สร้อนและแก๊สที่อยู่ไกลมาก</t>
  </si>
  <si>
    <t>ตั้งแต่อัลตราไวโอเลต 100 ถึง 320 นาโนเมดที่มองเห็นได้ 400 ถึง 800 นาโนเมดไปจนถึงอินฟราเรดใกล้ประมาณ 800 ถึง 2500 นาโนเมด</t>
  </si>
  <si>
    <t>ดาวฤกษ์ในระบบสุริย Galaxy อยู่ใกล้พ้นเนบิวลาดาวฤกษ์ที่กำลังดาวฤกษ์ในระบบสุริย Galaxy อยู่ใกล้พ้นเนบิวลาดาวฤกษ์ที่กำลังก่อตัวก่อตัวก่อตัว</t>
  </si>
  <si>
    <t>สาม. 3.0 ถึง 180.0 ไมโครเวฟ</t>
  </si>
  <si>
    <t xml:space="preserve">ดาวฤกษ์เกิดใหม่ Galaxy ที่อายุมากดาวเคราะห์นอกระบบและบริเวณที่มีฝุ่นและแก๊สหนาแน่น
</t>
  </si>
  <si>
    <t>การศึกษาร่างกายมนุษย์และผลกระทบของอวกาศ (โรคกระดูกพรุน ลดมวลกล้ามเนื้อ) การวิจัยวัสดุศาสตร์ในสภาวะไร้แรงโน้มถ่วง (เช่น การผลิตผลึกยาที่ดีขึ้น) การศึกษาสิ่งแวดล้อมบนโลก (เช่น ภูมิอากาศ สภาพน้ำแข็ง) การพัฒนาเทคโนโลยีอวกาศ (เช่น การพิมพ์ 3 มิติโลหะ) และการศึกษา</t>
  </si>
  <si>
    <t xml:space="preserve">มวลกล้ามเนื้อและกระดูกลดลง, การมองเห็นมีปัญหา, ระบบภูมิคุ้มกันรวน, วงจรการนอนหลับผิดปกติ, การรับรสเปลี่ยนไป, และ ความเสี่ยงต่อรังสีคอสมิกที่เพิ่มขึ้น ซึ่งอาจนำไปสู่ปัญหาสุขภาพในระยะยาว เช่น มะเร็ง, ต้อกระจก, และโรคทางระบบประสาท. </t>
  </si>
  <si>
    <t>เพราะบรรยากาศโลกบดบังและรบกวนการสังเกต ทำให้ภาพไม่ชัดเจน การส่งกล้องโทรทรรศน์ขึ้นไปโคจรนอกชั้นบรรยากาศช่วยให้ได้ภาพคมชัดและศึกษาวัตถุท้องฟ้าได้ชัดเจนยิ่งขึ้น</t>
  </si>
  <si>
    <t>เนื่องจากวัตถุแต่ละชนิดปล่อยแสงออกมาในความยาวคลื่นที่แตกต่างกัน การสังเกตการณ์ในหลายช่วงคลื่นช่วยให้นักดาราศาสตร์สามารถรวบรวมข้อมูลที่สมบูรณ์เกี่ยวกับคุณสมบัติทางกายภาพและองค์ประกอบของวัตถุนั้นๆ ได้ดียิ่งขึ้น</t>
  </si>
  <si>
    <t>0.1 -1.0</t>
  </si>
  <si>
    <t>ดาวนิวตรอนดาวฤกษ์และปรากฏการณ์ทางดาราศาสตร์ที่ปล่อยคลื่นวิทยุเช่นการชนกันของดาวนิวตรอน</t>
  </si>
  <si>
    <t>วัตถุท้องฟ้าลึกเช่นเนบิวลาและกาแล็คซี่</t>
  </si>
  <si>
    <t>0.1 -12nm</t>
  </si>
  <si>
    <t xml:space="preserve">วัตถุท้องฟ้าที่ร้อนจัดและมีพลังงานสูงในย่านรังสีเอ็กซ์เช่นดาวนิวตรอนซากซุปเปอร์โนวากลุ่มดำวัตถุท้องฟ้าที่ร้อนจัดและมีพลังงานสูงในย่านรังสีเอ็กซ์เช่นดาวนิวตรอนซากซุปเปอร์โนวากลุ่มดำวัตถุท้องฟ้าที่ร้อนจัดและมีพลังงานสูงในย่านรังสีเอ็กซ์เช่นดาวนิวตรอนซูโนว่าหลุมดำแก๊สร้อนและ Galaxy ที่อยู่ไกลมาก </t>
  </si>
  <si>
    <t xml:space="preserve"> ตั้วแต่อัลตราไวโอเลต 100-320 นาโนเมตรที่มองเห็นได้ 400 ถึง 800 นาโนเมตรจนถึงอินฟราเรดใกล้ประมาณ 800 ถึง 2500 นาโนเมตร</t>
  </si>
  <si>
    <t>ดาวเคราะห์ในระบบสุริยะ กาแล็คซี่ที่อยู่ไกลโพ้น เนบิวลา ดาวฤกษ์ที่กำลังงก่อตัวและหลุมดำ</t>
  </si>
  <si>
    <t>3.0 ถึง 180.0 ไมโครเมตร</t>
  </si>
  <si>
    <t xml:space="preserve">ดาวฤกษ์เกิดใหม่ กาแล็คซี่ที่อายุมาก ดาวเคราะห์นอกระบบและบริเวณที่มีฝุ่นและแก๊สหนาแน่น </t>
  </si>
  <si>
    <t>เพื่อหลีกเลี่ยงผลกระทบของชั้นบรรยากาศโลก เช่น การบิดเบือนของภาพจากอากาศที่เคลื่อนไหว</t>
  </si>
  <si>
    <t>เพราะวัตถุท้องฟ้าแผ่รังสีออกมาหลายช่วงคลื่น ทำให้การสังเกตการณ์ในหลายช่วงคลื่น ทำให้ได้รับข้อมูลที่แตกต่างกัน</t>
  </si>
  <si>
    <t>0.1 ถึง 4.3 เมตร</t>
  </si>
  <si>
    <t>วัตถุอวกาศที่อยู่ไกลและมีสัญญาณอ่อน เช่น พัลซาร์</t>
  </si>
  <si>
    <t>วัตถุในอวกาศที่ปล่อยรังสีเอกซ์ เช่น ซากดาวฤกษ์ที่ระเบิด (ซูเปอร์โนวา)</t>
  </si>
  <si>
    <t xml:space="preserve">100 นาโนเมตร ถึง 2,500 นาโนเมตร </t>
  </si>
  <si>
    <t>วัตถุท้องฟ้าที่ซับซ้อนและมีแสงสว่างสูง เช่น กาแล็กซี, หลุมดำยักษ์ใจกลางกาแล็กซี, และบริเวณการก่อตัวของดาวฤกษ์</t>
  </si>
  <si>
    <t>3.6 ถึง 160 ไมโครเมตร</t>
  </si>
  <si>
    <t>วัตถุอวกาศที่แผ่รังสีอินฟราเรด โดยเฉพาะอย่างยิ่งวัตถุที่ถูกบดบังด้วยฝุ่นหรือแก๊ส รวมถึงวัตถุที่มีอุณหภูมิต่ำ</t>
  </si>
  <si>
    <t>-ยานอวกาศ
-จรวดขับดัน
-ระบบเชื้อเพลิง
-ระบบควบคุมทิศทาง</t>
  </si>
  <si>
    <t>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t>
  </si>
  <si>
    <t>การสูญเสียมวลกระดูกและกล้ามเนื้อ การเปลี่ยนแปลงของของเหลวในร่างกาย การรับรังสี การเปลี่ยนแปลงของระบบภูมิคุ้มกัน</t>
  </si>
  <si>
    <t>-วัสดุฉนวนกันความร้อน ที่ช่วยรักษาอุณหภูมิในที่พักอาศัย
-ระบบนำทาง GPS ที่ช่วยในการเดินทาง</t>
  </si>
  <si>
    <t>น.ส.พัชรพร เทพอยู่</t>
  </si>
  <si>
    <t>เพราะบรรยากาศที่ห่อหุ้มโลกประกอบด้วย ฝุ่น ละออง ไอน้ำ แก๊สต่าง ๆ
และมีความแปรปรวน ตลอดจนแสงรบกวนจากเมืองทำให้ลดทอนประสิทธิภาพของ
กล้องโทรทรรศน์ทำให้กล้องโทรทรรศน์บนพื้นโลกส่องเห็นวัตถุท้องฟ้าได้ไกลสุดประมาณ
2,000 ล้านปีแสง แต่กล้องโทรทรรศน์ที่ขึ้นไปโคจรรอบโลกช่วยขยายขอบเขตการเห็น
และการรับรู้ของมนุษย์เกี่ยวกับเอกภพให้ไกลออกไป เช่น กล้องโทรทรรศน์อวกาศฮับเบิล
ส่องเห็นวัตถุท้องฟ้าได้ไกลออกไปประมาณ 13,000 ล้านปีแสง นอกจากนี้ยังสังเกต
ดาวฤกษ์ในช่วงคลื่นอื่นที่ไม่อาจทำได้บนผิวโลก</t>
  </si>
  <si>
    <t>เนื่องจากวัตถุท้องฟ้าแผ่พลังงานหลายช่วงคลื่น จึงต้องมีการประดิษฐ์
กล้องโทรทรรศน์เพื่อใช้ตรวจจับหลายช่วงคลื่นซึ่งมีวัตถประสงค์ในการใช้แตกต่างกัน
เช่น ช่วงคลื่นวิทยุและช่วงคลื่นไมโครเวฟ ใช้สังเกตวัตถุท้องฟ้าซึ่งสามารถรับสัญญาณ
บนพื้นผิวโลกได้ ช่วงคลื่นอินฟราเรดจะใช้สังเกตวัตถุท้องฟ้าที่สามารถทะลุทะลวงฝุ่น
และแก๊สในอวกาศได้ดี ช่วงคลื่นแสงที่มองเห็นจะใช้สังเกตวัตถุท้องฟ้าทั่วไป ช่วงคลื่น
อัลตราไวโอเลตใช้สังเกตวัตถุท้องฟ้าที่มีอุณหภูมิสูงมาก และช่วงคลื่นรังสีเอกซ์จะใช้
สังเกตวัตถุท้องฟ้าที่อยู่ไกลมาก</t>
  </si>
  <si>
    <t>1เซนติเมตร -20 เมตร</t>
  </si>
  <si>
    <t>การระเบิดซูเปอร์โนวา</t>
  </si>
  <si>
    <t>ประกอบด้วย จรวดเชื้อเพลิงแข็ง ถังเชื้อเพลิงภายนอก และยานขนส่งอวกาศ</t>
  </si>
  <si>
    <t>การทดลองทางวิทยาศาสตร์บนสถานีอวกาศนานาชาติมีวัตถุประสงค์เพื่อ
การทดลองทางวิทยาศาสตร์ในสภาพไร้น้ำหนัก เช่นพัฒนายาที่มีประสิทธิภาพ สำหรับ
โรคต่างๆ เช่นโรคกล้ามเนื้อหัวใจ และมะเร็ง เพื่อหาทางป้องกันและรักษาโรคที่เกิดจาก
เอนไซม์บางตัวในระบบภูมิคุ้มกัน พัฒนาวัคชีนป้องกันโรคทางเดินอาหาร การบำบัดรักษา แก่ผู้ป่วยโรคพาร์กินสัน ทดลองเพาะปลูกพืชบนสถานีอวกาศ ศึกษาผลกระทบต่อร่างกาย
มนุษย์ที่อยู่ในอวกาศเป็นเวลานาน เช่น การเสื่อมของกล้ามเนื้อ และกระดูก ศึกษา
การรวมตัวของของไหลที่สามารถผสมกันได้เกือบสมบูรณ์ การเคลื่อนที่ช้าลงของสสารใน
อุณหภูมิต่ำซึ่งจะทำให้สามารถความเข้าใจเกี่ยวกับสารตัวนำยวดยิ่งได้ดียิ่งขึ้น การศึกษา
กระบวนการเผาไหม้ของเชื้อเพลิงอาจนำไปสู่การออกแบบเครื่องยนต์เผาไหม้ที่มี
ประสิทธิภาพมากขึ้นบนโลก การทดสอบเทคโนโลยีที่พัฒนาขึ้นสำหรับการประยุกต์ใช้
งานในอวกาศ เช่น การสื่อสาร แขนกุล และเทคโนโลยีด้านพลังงาน</t>
  </si>
  <si>
    <t>หลีกเลี่ยงการรบกวนจากชั้นบรรยากาศโลก และ สามารถศึกษาวัตถุท้องฟ้าได้ครบทุกช่วงคลื่นแสง ทำให้ได้ข้อมูลที่ชัดเจนและแม่นยำกว่าการสังเกตจากพื้นโลก</t>
  </si>
  <si>
    <t>กล้องโทรทรรศน์ต้องใช้ความยาวคลื่นหลายช่วง โดยเฉพาะ ช่วงคลื่นสั้น เพราะช่วยให้ตรวจจับวัตถุท้องฟ้าที่มีพลังงานสูงและมองไม่เห็นด้วยตาเปล่า ทำให้เข้าใจจักรวาลได้ครบถ้วนยิ่งขึ้น</t>
  </si>
  <si>
    <t>0.1-1.0 cm.</t>
  </si>
  <si>
    <t>ดาวนิวตรอน ดาวฤกษ์ และปรากฏตการทางดาราศาสตร์ที่ปล่อยคลื่นวิทยุ เช่น การชนของดาวนิวตรอน</t>
  </si>
  <si>
    <t>400-700 nm.</t>
  </si>
  <si>
    <t>วัตถุท้องฟ้าลึกเช่นเนบิวลาและกาแลกซี</t>
  </si>
  <si>
    <t>0.1-12 nm.</t>
  </si>
  <si>
    <t>วัตถุท้องฟ้าที่ร้อนจัดและมีพลังงานสูงในย่านรังสีเอกซ์เช่นดาวนิวตรอนซากซูเปอร์โนวากลุ่มดำวัตถุท้องฟ้าที่ร้อนจัดและมีพลังงานสูงในย่านรังสีเอ็กซ์ เช่นดาวนิวตรอนซ่า supernova หลุมดำแก๊สร้อนและ galaxy ที่อยู่ไกลมาก</t>
  </si>
  <si>
    <t>ตั้งแต่ ultra violet 100-320 นาโนเมตรที่มองเห็นได้ 400-800 นาโนเมตรไปจนถึงอินฟราเรดใกล้ประมาณ 800-2,500 นาโนเมตร</t>
  </si>
  <si>
    <t>ดาวเคราะห์ในระบบสุริยะกาแลกซีไกลโผ้นเนบิวลา ดาวฤกษ์ที่กำลังก่อตัวและหลุมดำ</t>
  </si>
  <si>
    <t>3.0-180.0 ไมโครเมตร</t>
  </si>
  <si>
    <t>ดาวฤกษ์เกิดใหม่ galaxy ที่อายุมากดาวเคราะห์นอกระบบและบริเวณที่มีฝุ่นและแก๊สหนาแน่น</t>
  </si>
  <si>
    <t>ระบบขนส่งอวกาศมีส่วนประกอบสำคัญคือ
ยานหลัก + จรวดส่ง/บูสเตอร์ + ถังเชื้อเพลิงหลัก + ระบบควบคุม/นำร่อง + ระบบกลับสู่โลก</t>
  </si>
  <si>
    <t>การทดลองบน ISS ครอบคลุมทั้ง ชีววิทยา ฟิสิกส์ ดาราศาสตร์ และวัสดุศาสตร์ จุดมุ่งหมายคือเพื่อ
1. เข้าใจผลกระทบของอวกาศต่อสิ่งมีชีวิต
2. พัฒนาวิทยาศาสตร์และเทคโนโลยีใหม่ ๆ
3. เตรียมความพร้อมสำหรับการเดินทางสู่ดวงจันทร์และดาวอังคารในอนาคต</t>
  </si>
  <si>
    <t>การอยู่ในอวกาศนาน ๆ ทำให้ กระดูกและกล้ามเนื้ออ่อนแอ ระบบไหลเวียนและสายตาผิดปกติ เสี่ยงต่อโรคจากรังสี และยังส่งผลต่อ สุขภาพจิต</t>
  </si>
  <si>
    <t>เทคโนโลยี่ที่นำมาใช้ในชีวิตประจำวัน เช่น GPS สำหรับการนำทาง และ วัสดุทนความร้อน สำหรับความปลอดภัยและเครื่องใช้ต่าง ๆ</t>
  </si>
  <si>
    <t>ต้องส่งกล้องขึ้นสู่อวกาศเพราะบรรยากาศโลกดูดซับและรบกวนรังสี ทำให้สังเกตวัตถุท้องฟ้าไม่ชัด</t>
  </si>
  <si>
    <t>ต้องใช้หลายช่วงคลื่นเพราะวัตถุท้องฟ้าแต่ละชนิดเปล่งรังสีต่างกัน การใช้หลายคลื่นช่วยให้ได้ข้อมูลครบถ้วน</t>
  </si>
  <si>
    <t>พัลซาร์ ซูเปอร์โนวา ดาวเคราะห์นอกระบบ</t>
  </si>
  <si>
    <t>ดาวนิวตรอน ซากซูเปอร์โนวา หลุมดำ</t>
  </si>
  <si>
    <t>แสงที่มองเห็น + อัลตราไวโอเลต + อินฟราเรดใกล้</t>
  </si>
  <si>
    <t>เนบิวลานายพราน ดาวเคราะห์นอกระบบ กระจุกกาแล็กซี</t>
  </si>
  <si>
    <t>ดาวฤกษ์เกิดใหม่ กาแล็กซีเก่า</t>
  </si>
  <si>
    <t>ระบบขนส่งอวกาศมีจรวด ขนส่งยานอวกาศ และระบบนำทาง/สื่อสาร</t>
  </si>
  <si>
    <t>การทดลองบนสถานีอวกาศมีด้านชีววิทยา ฟิสิกส์ วัสดุศาสตร์ และการสังเกตโลก-อวกาศ</t>
  </si>
  <si>
    <t>การอยู่ในอวกาศนาน ๆ ทำให้กล้ามเนื้อและกระดูกอ่อนแรง ระบบหมุนเวียนเลือดเปลี่ยน และสมดุลร่างกายผิดปกติ</t>
  </si>
  <si>
    <t>เทคโนโลยีอวกาศใช้ในชีวิตประจำวัน เช่น GPS และกล้องถ่ายดาวเทียมพยากรณ์อากาศ</t>
  </si>
  <si>
    <t>เพื่อหลีกเลี่ยงผลกระทบของชั้นบรรยากาศโลก</t>
  </si>
  <si>
    <t>เพื่อให้ได้ข้อมูลที่สมบูรณ์และหลากหลายเกี่ยวกับ
วัตถุนั้นๆ</t>
  </si>
  <si>
    <t>หลุมดำ, ดาวนิวตรอน, ซากซูเปอร์โนวา, กลุ่มก๊าซร้อนในกาแล็กซี</t>
  </si>
  <si>
    <t>ดาวเคราะห์นอกระบบ, เนบิวลาที่กำลังก่อตัว, กาแล็กซีที่อยู่ไกลมาก</t>
  </si>
  <si>
    <t>ยานอวกาศ , จรวดขับดัน, ระบบเชื้อเพลิง</t>
  </si>
  <si>
    <t>ศึกษาผลกระทบของอวกาศต่อร่างกายมนุษย์ , การทดลองในสภาวะไร้แรงโน้มถ่วง</t>
  </si>
  <si>
    <t xml:space="preserve">สูญเสียมวลกระดูกและกล้ามเนื้อ , ปัญหาทางจิตใจ </t>
  </si>
  <si>
    <t>ระบบนำทาง GPS , วัสดุฉนวนกันความร้อน</t>
  </si>
  <si>
    <t xml:space="preserve">เพื่อหลีกเลี่ยงผลกระทบของชั้นบรรยากาศโลก เช่น การบิดเบือนของภาพจากอากาศที่เคลื่อนไหว </t>
  </si>
  <si>
    <t>เพราะวัตถุท้องฟ้าแผ่รังสีออกมาหลายช่วงคลื่น ทำให้การสังเกตการณ์ในหลายช่วงคลื่นจะช่วยให้นักดาราศาสตร์ได้รับข้อมูลที่แตกต่างกันเกี่ยวกับองค์ประกอบทางเคมี อุณหภูมิ</t>
  </si>
  <si>
    <t>ตั้งแต่ประมาณ 10 เซนติเมตร (หรือ 3 GHz) ไปจนถึงประมาณ 1 เซนติเมตร (หรือ 30 GHz)</t>
  </si>
  <si>
    <t>พัลซาร์ (Pulsars), ซูเปอร์โนวา (Supernovas), การชนกันของดาวนิวตรอน</t>
  </si>
  <si>
    <t>ประมาณ 400-700 นาโนเมตร</t>
  </si>
  <si>
    <t>เนบิวลา กาแล็กซี่</t>
  </si>
  <si>
    <t>ประมาณ 0.1 ถึง 12 นาโนเมตร (0.1–12 nm).</t>
  </si>
  <si>
    <t>หลุมดำ, ควซาร์, ซูเปอร์โนวา (และเศษซากซูเปอร์โนวา), ดาวฤกษ์นิวตรอน, และกระจุกกาแล็กซี</t>
  </si>
  <si>
    <t>800-2,500 นาโนเมตร</t>
  </si>
  <si>
    <t>ดาวเคราะห์ ดาวเคราะห์น้อย และดาวหาง ไปจนถึง ปรากฏการณ์ในกาแล็กซี อย่างการเกิดดาวฤกษ์ในเนบิวลา หลุมดำ และการรวมตัวของกาแล็กซี</t>
  </si>
  <si>
    <t>3000 - 180000 นาโนเมตร (หรือ 3-180 ไมโครเมตร)</t>
  </si>
  <si>
    <t>แหล่งกำเนิดดาวฤกษ์ ดาวเคราะห์นอกระบบสุริยะ ดาวฤกษ์เกิดใหม่ กาแล็กซีที่อยู่ห่างไกล รวมถึงวัตถุที่มี อุณหภูมิต่ำ เช่น ดาวแคระน้ำตาล ดาวเคราะห์น้อย และดาวหาง</t>
  </si>
  <si>
    <t>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t>
  </si>
  <si>
    <t>การทดลองเกี่ยวกับชีววิทยามนุษย์ (ยาในอวกาศ) วิทยาศาสตร์ชีวภาพ ฟิสิกส์ และการสังเกตการณ์โลก เช่นกันกับการทดลองหลักการทางวิชาการและเทคโนโลยี</t>
  </si>
  <si>
    <t xml:space="preserve">ซูเปอร์โนวา หลุมดำ
กาแล็กซี และไมโครเวฟพื้น
หลังจากอวกาศ
</t>
  </si>
  <si>
    <t>400 - 700
นาโนเมตร</t>
  </si>
  <si>
    <t>เพื่อหลีกเลี่ยงชั้นบรรยากาศของโลกซึ่งจะบดบังแสงบางประเภทเช่นแสงอินฟราเรดทำให้เพื่อหลีกเลี่ยงชั้นบรรยากาศของโลกซึ่งจะบดบังแสงบางประเภทเช่นแสงอินฟราเรดทำให้เกิดความผิดเพี้ยนของภาพการอยู่ในอวกาศยังช่วยทำให้กล้องสามารถสังเกตการณ์ได้อย่างต่อเนื่องและไม่มีสิ่งรบกวน</t>
  </si>
  <si>
    <t>เพราะว่าวัตถุในอวกาศปล่อยแสงและรังสีออกมาในความยาวคลื่นที่หลากหลายซึ่งแต่ละช่วงจะให้ข้อมูลที่แตกต่างกันเกี่ยวกับการกำเพราะว่าวัตถุในอวกาศปล่อยแสงและรังสีออกมาในความยาวคลื่นที่หลากหลายซึ่งแต่ละช่วงจะให้ข้อมูลที่แตกต่างกันเกี่ยวกับการกำเนิดวิวัฒนาการและองค์ประกอบของวัตถุนั้นๆ</t>
  </si>
  <si>
    <t>ดาวนิวตรอน ดาวฤกษ์ และปรากฏการณ์ทางดาราศาสตร์ที่ปล่อยคลื่นวิทยุ เช่นการชนกันของดาวนิวตรอน</t>
  </si>
  <si>
    <t>วัตถุท้องฟ้าลึกเช่นเนบิวลาและ Galaxy</t>
  </si>
  <si>
    <t>วัตถุท้องฟ้าที่ร้อนจัดและมีพลังงานสูงในย่านรังสีเอ็กซ์เช่นดาวนิวตรอนซาก Supernova หลุมดำวัตถุท้องฟ้าที่ร้อนจัดและมีพลังงานสูงในย่านรังสีเอ็กซ์เช่นดาวนิวตรอนซาก Supernova หลุมดำแก๊สร้อนและ Galaxy ที่อยู่ไกลมาก</t>
  </si>
  <si>
    <t>ตั้งแต่อัลตราไวโอเลต 100 ถึง 320 นาโนเมดที่มองเห็นได้ 400 ถึง 800 นาโนเมตรไปจนถึงอินฟราเรดใกล้ประมาณ 800 ถึง 2500 นาโนเมด</t>
  </si>
  <si>
    <t xml:space="preserve">ดาวเคราะห์ในระบบสุริย Galaxy ที่อยู่ใกล้โพ้นเนบิวลาดาวฤกษ์ที่กำลีงก่อตัวและหลุมดำ
</t>
  </si>
  <si>
    <t>ดาวฤกษ์เกิดใหม่ Galaxy ที่อายุมากดาวเคราะห์นอกระบบและบริเวณที่มีฝุ่นและแก๊สหนาแน่น</t>
  </si>
  <si>
    <t>หนึ่งยานโคจรที่เป็นเครื่องบินอวกาศสำหรับหนึ่งยานโคจรที่เป็นเครื่องบินอวกาศสำหรับมนุษย์และสินค้าขึ้นสู่วงโคจรสองถังเชื้อเพลิงภายนอกที่บรรจุไฮโดรเจนและออกซิเจนเหลวสำหรับเครื่องยนต์หลักสามบูธตอร์จรวดเชื้อเพลิงแข็งสองลำที่ติดขนาดข้างถังเชื้อเพลิงภายนอกเพื่อช่วยเพิ่มแรงดันให้ใหญ่ขึ้นสู่วงโคจร</t>
  </si>
  <si>
    <t>ชีววิทยาและชีวะการแพทย์เพื่อศึกษาสุขภาพมนุษย์ในอวกาศฟิสิกส์และศาสตร์เพื่อศึกษาปรากฏการณ์ในสภาวะไร้แรงโน้มถ่วงเทคโนโลยีและวิศวกรรมสำหรับการชีววิทยาและชีวะการแพทย์เพื่อศึกษาสุขภาพมนุษย์ในอวกาศฟิสิกส์และวัตดุศาสตร์เพื่อศึกษาปรากฏการณ์ในสภาวะไร้แรงโน้มถ่วงเทคโนโลยีและวิศวกรรมสำหรับการพัฒนาสำรวจอวกาศในอนาคตวิทยาศาสตร์โลกเพื่อสังเกตการณ์โลกและวิจัยพื้นฐานทางอวกาศเพื่อทำให้เข้าใจจักรวาล</t>
  </si>
  <si>
    <t>ส่งผลเสียต่อร่างกายมนุษย์อย่างมากทั้งมวลกระดูกและกล้ามเนื้อลดลงเสี่ยงต่อโรคกระดูกพรุนและโรคอ่อนแรงระบบหัวใจหลอดเลือดผิดปกติประสาทและการทรงตัวสายตาเปลี่ยนแปลงมีความสูงเสี่ยงต่อโรคมะเร็งจากรังสีอวกาศรวมถึงผลกระทบด้านจิตใจและระบบทางเดินอาหาร</t>
  </si>
  <si>
    <t>ระบบ GPS ที่ช่วยนำทางในชีวิตประจำวันการสื่อสารทางดาวเทียมเพื่อช่วยเพื่อเชื่อมต่อผู้คนทั่วโลกพยากรณ์อากาศจากข้อมูลดาวเทียมและวัดสดุพิเศษอย่างเมมโมรี่โฟมหรือชนวนชนวนกันความพัฒนาขึ้นสำรวจอวกาศแล้วนำมาใช้ในผลิตภัณฑ์ต่างๆเช่นที่นอน</t>
  </si>
  <si>
    <t>เรียกฉันบรรยากาศของโลกจึงบดบังแสงเช่นแสงรังสีอินฟราเรดรังสีเอ็กซ์และทำให้เรียกฉันบรรยากาศของลูกจึงบดบังแสงเช่นแสงรังสีอินฟราเรดรังสีเอ็กซ์และทำให้เกิดความผิดเพี้ยนของภาพในอวกาศยังช่วยให้กล้องสามารถสังเกตการณ์ได้อย่างต่อเนื่องไม่มีสิ่งรบกวนและมองเห็นวัตถุอวกาศได้อย่างชัดเจนยิ่งขึ้น</t>
  </si>
  <si>
    <t>วัตถุในอวกาศปล่อยแสงและรังสีออกมาทำให้วัตถุในอวกาศปล่อยแสงและรังสีออกมาทำให้ความยาวคลื่นที่หลากหลายซึ่งในแต่ละช่วงจะให้ข้อมูลที่แตกต่างเกี่ยวกับการกำเนิดและการประกอบของวัตถุนั้นนั้น</t>
  </si>
  <si>
    <t>ดาวนิวตรอนดาวฤกษ์และดาราศาสตร์ที่เปิดชื่อวิทยุเช่นการชนกันของดาวนิวตรอน</t>
  </si>
  <si>
    <t xml:space="preserve">400-700 nm
</t>
  </si>
  <si>
    <t xml:space="preserve">0.1-12 nm </t>
  </si>
  <si>
    <t>วัตถุท้องฟ้าที่หลอนจัดและมีพลังงานสูงในย่านรังสีเอ็กซ์เช่นดาวนิวตรอนซากซุปเปอร์โนวาหลุมดำแก๊สวัตถุท้องฟ้าที่ร้อนจัดและมีพลังงานสูงในย่านรังสีเอ็กซ์เช่นดาวนิวตรอนซากซุปเปอร์โนวาหลุมดำแก๊สร้อนและ Galaxy ที่อยู่ไกลมาก</t>
  </si>
  <si>
    <t>แต่อัลตราไวโอเลต 100 ถึง 320 นาโนเมตรที่มองเห็นได้ 400 ถึง 800 นาโนเมตรไปจนถึงอินฟราเรดได้ประมาณ 800 ถึง 2500 นาโนเมตร</t>
  </si>
  <si>
    <t>ดาวเคราะห์ในระบบสุริย Galaxy ใกล้โพ้น เนบิวลาดาวฤกษ์ที่กำลังดาวเคราะห์ในระบบสุริยะ Galaxy ใกล้เนบิวลาดาวฤกษ์ที่กำลังก่อตัวและหลุมดำ</t>
  </si>
  <si>
    <t xml:space="preserve">3.00-อ ทน์ 180.0 ไมโครเมตร
</t>
  </si>
  <si>
    <t>งานโคจรที่เป็นเครื่องบินอวกาศสำหรับงานโคจรที่เป็นเครื่องบินอวกาศสำหรับมนุษย์และสินค้าขึ้นสูงวงจรสองถังเชื้อเพลิงภายนอกที่บรรจุไฮโดรเจนและออกซิเจนสำหรับเครื่องยนต์หลักและสามมอเตอร์จรวดเชื้อเพลิงแข็งสองลำที่ติดตั้งขนาดถังเชื้อเพลิงภายนอกเพื่อช่วยแรงดันขับให้ยานขึ้นสู่วงโคจร</t>
  </si>
  <si>
    <t>ชีวะวิทยาและชีวการแพทย์เพื่อติดตามสุขภาพมนุษย์ในอวกาศฟิสิกส์และวัตดุศาสตร์เพื่อศึกษาปรากฏการณ์ในสภาวะไร้แรงโน้มถ่วงเทคโนโลยีและวิศวกรรมสำหรับการพัฒนาสำรวจอวกาศในอนาคตวิทยาศาสตร์โลกเพื่อสังเกตการณ์โลกและวิจัยพื้นฐานทางอวกาศเพื่อทำให้เข้าใจจักรวาล</t>
  </si>
  <si>
    <t>ส่งผลเสียต่อร่างกายมนุษย์อย่างมากทั้งมวลกระดูกและกล้ามเนื้อลดลงเสี่ยงต่อโรคกระดูกพรุนและลูกอ่อนระบบหัวใจหลอดเลือดผิดปกติประสาทและการทรงตัวสายตาเปลี่ยนแปลงความสูงเสี่ยงต่อโรคมะเร็งจากรังสีอวกาศรวมถึงผลกระทบด้านจิตใจและระบบทางเดินอาหาร</t>
  </si>
  <si>
    <t>GPS ช่วยนำทางช่วยนำทางชีวิตประจำวันการสื่อสารผ่านดาวเทียมเพื่อเชื่อมต่อให้คนทั่วโลกรู้จักกัน</t>
  </si>
  <si>
    <t>เพื่อนำไปส่องดูดาวที่นอกโลกเพื่อรับภาพที่ดีขึ้น</t>
  </si>
  <si>
    <t>เพื่อไม่ให้คลื่นที่ต้องการสะท้อนกลับจนมองไม่เห็น</t>
  </si>
  <si>
    <t>ดาวฤกษ์, ดวงจันทร์, ดาวเคราะห์, กาแล็กซีใกล้เคียง</t>
  </si>
  <si>
    <t>วัตถุท้องฟ้าเล็กที่อยู่ไกล เช่น กาแล็กซี, เนบิวลา</t>
  </si>
  <si>
    <t>ฝุ่นและก๊าซระหว่างดาว, ดวงดาวที่กำลังก่อตัว, ดาวเคราะห์นอกระบบ</t>
  </si>
  <si>
    <t>พัลซาร์, ควาซาร์, เมฆก๊าซไฮโดรเจน, แหล่งกำเนิดคลื่นวิทยุ</t>
  </si>
  <si>
    <t>รังสีอัลตราไวโอเลต, แสงที่ตามองเห็น, อินฟราเรดบางส่วน</t>
  </si>
  <si>
    <t>ดาราจักร, เนบิวลา, การก่อตัวของดาว, การขยายตัวของเอกภพ</t>
  </si>
  <si>
    <t>ยานอวกาศ,จรวดขับดันและระบบเชื้อเพลิง</t>
  </si>
  <si>
    <t>ชีววิทยา,ฟิสิกส์และวัสดุศาสตร์,วิทยาศาสตร์โลกและเทคโนโลยีอวกาศ</t>
  </si>
  <si>
    <t>มนุษย์อวกาศไม่รู้จักการทรงตัวหรือวางบาลานซ์และเนื่องจากของที่อยู่ในอวกาศจะลอยเนื่องจากเป็นสุญญากาศทำให้คุ้นชินกับการที่ของลอยขึ้น</t>
  </si>
  <si>
    <t>คลื่นวิทยุและโทรศัพท์มือถือ</t>
  </si>
  <si>
    <t>เหตุผลที่ส่งกล้องโทรทรรศน์ขึ้นไปโคจรรอบโลก:
	1.	หลีกเลี่ยงบรรยากาศโลก – ชั้นบรรยากาศบดบังหรือรบกวนแสง
	2.	ภาพชัดขึ้น – ไม่มีการสั่นไหวของอากาศ
	3.	สังเกตคลื่นรังสีหลายชนิด – เช่น รังสีอัลตราไวโอเลต รังสีเอกซ์
	4.	สังเกตต่อเนื่อง – ไม่ขึ้นกับกลางวันหรือสภาพอากาศ</t>
  </si>
  <si>
    <t>เพราะวัตถุต่าง ๆ ในอวกาศปล่อยแสงออกมาที่ความยาวคลื่นต่างกัน การสังเกตหลายช่วงคลื่นช่วยให้เห็นคุณสมบัติและโครงสร้างของวัตถุท้องฟ้าอย่างครบถ้วน เช่น แสงที่ตามองเห็นให้ข้อมูลพื้นผิว ส่วนรังสีอินฟราเรดหรือรังสีเอกซ์เผยโครงสร้างภายในหรือพลังงานสูง</t>
  </si>
  <si>
    <t>ความยาวคลื่นประมาณ 70 มม. – 3 เมตร (ความถี่ 70 MHz – 3 GHz)</t>
  </si>
  <si>
    <t>เหมาะกับการศึกษาวัตถุที่ เคลื่อนที่เร็วหรือเปลี่ยนแปลงเร็ว เช่น ดาวเคราะห์น้อย ดาวหาง หรือวัตถุใกล้โลก (NEOs) เพราะมี ค่ารูรับแสงกว้าง</t>
  </si>
  <si>
    <t xml:space="preserve">ประมาณ 400–700 นาโนเมตร) จนถึงรังสีอินฟราเรดใกล้ </t>
  </si>
  <si>
    <t>ดาวฤกษ์และระบบดาวคู่
	•	กาแล็กซีและเนบิวลา
	•	ดาวเคราะห์นอกระบบ (Exoplanets)
	•	วัตถุในระบบสุริยะ เช่น ดาวเคราะห์และดาวหาง</t>
  </si>
  <si>
    <t xml:space="preserve">
0.1 – 2.5 ไมครอน (รังสีอัลตราไวโอเลต – แสงใกล้อินฟราเรด</t>
  </si>
  <si>
    <t xml:space="preserve">
ดาวฤกษ์, กาแล็กซี, เนบิวลา, จักรวาลยุคแรก
</t>
  </si>
  <si>
    <t xml:space="preserve">0.1 – 2.5 ไมครอน (รังสีอัลตราไวโอเลต – แสงใกล้อินฟราเรด)
</t>
  </si>
  <si>
    <t xml:space="preserve">3 – 180 ไมครอน (อินฟราเรด
</t>
  </si>
  <si>
    <t xml:space="preserve">กลุ่มฝุ่นและแก๊สเย็น, การเกิดดาว, ดาวเคราะห์นอกระบบ, กาแล็กซีฝุ่นหนา
</t>
  </si>
  <si>
    <t>ยานอวกาศ</t>
  </si>
  <si>
    <t>Usa</t>
  </si>
  <si>
    <t>กล้ามเนื้อ-กระดูก: ลีบและอ่อนแรง
	•	หัวใจ-หลอดเลือด: ทำงานเบาลง
	•	ภูมิคุ้มกัน: ลดลง เสี่ยงติดเชื้อ
	•	การมองเห็น: ตาและจอประสาทตาเปลี่ยนรูป
	•	จิตใจ: เครียด เหงา นอนหลับยาก
	•	กลับโลก: ต้องปรับตัวต่อแรงโน้มถ่วง</t>
  </si>
  <si>
    <t xml:space="preserve">	1.	ดาวเทียมนำทาง (GPS) 	2.	วัสดุกันความร้อนและฉนวนอวกาศ</t>
  </si>
  <si>
    <t>-บรรยากาศโลก ดูดซับรังสีหลายช่วงคลื่น เช่น อัลตราไวโอเลต, อินฟราเรด, รังสีเอกซ์, แกมมา
-การส่งกล้องขึ้นอวกาศ → สามารถ รับรังสีเหล่านี้โดยตรง และ หลีกเลี่ยงความพร่ามัวจากชั้นบรรยากาศ
-ทำให้ได้ ภาพชัดเจนและข้อมูลครบทุกช่วงคลื่น</t>
  </si>
  <si>
    <t xml:space="preserve">	•วัตถุท้องฟ้าแผ่รังสีใน ช่วงคลื่นที่แตกต่างกัน ขึ้นอยู่กับอุณหภูมิและลักษณะ
	•การสังเกตหลายช่วงคลื่น → สามารถ ศึกษาคุณสมบัติและโครงสร้างของวัตถุได้ครบถ้วน
	•เช่น อินฟราเรด → มองทะลุฝุ่น, UV → ดาวร้อน, รังสีเอกซ์ → หลุมดำและดาวนิวตรอน</t>
  </si>
  <si>
    <t xml:space="preserve">พัลซาร์, ฟาสต์เรดิโอบรัสต์ (FRBs), เส้นสเปกตรัมไฮโดรเจน 21 ซม., กาแล็กซี
</t>
  </si>
  <si>
    <t xml:space="preserve">แสงที่ตามองเห็น (Visible)
</t>
  </si>
  <si>
    <t xml:space="preserve">ดาว, ดาวเคราะห์, กระจุกดาว, กาแล็กซี, เนบิวลา, วัตถุแสงน้อย
</t>
  </si>
  <si>
    <t xml:space="preserve">หลุมดำ, ดาวนิวตรอน, ซุปเปอร์โนวา, กาแล็กซีแอกทีฟ, กระจุกดาวร้อน
</t>
  </si>
  <si>
    <t xml:space="preserve">แสงที่ตามองเห็น + อัลตราไวโอเลต + อินฟราเรดใกล้
</t>
  </si>
  <si>
    <t xml:space="preserve">เนบิวลา, ดาวร้อน, กาแล็กซี, ซุปเปอร์โนวา, ดาวคู่ร้อน
</t>
  </si>
  <si>
    <t xml:space="preserve">เนบิวลา, ดาวอายุน้อย, ดาวเคราะห์นอกระบบ, กาแล็กซีไกล, ดาวแคระน้ำตาล
</t>
  </si>
  <si>
    <t>ระบบขนส่งอวกาศประกอบด้วยส่วนหลักหลายอย่าง ได้แก่ ยานอวกาศซึ่งใช้บรรทุกมนุษย์หรืออุปกรณ์ จรวดขับดันสำหรับส่งยานขึ้นสู่อวกาศ สถานีอวกาศที่ใช้ปฏิบัติภารกิจและทดลองในอวกาศ และระบบควบคุมภาคพื้นดินที่ทำหน้าที่ควบคุมการบินและติดต่อสื่อสารกับยานอวกาศ</t>
  </si>
  <si>
    <t>การทดลองทางวิทยาศาสตร์บนสถานีอวกาศนานาชาติ ได้แก่ การทดลองด้านชีววิทยาและการแพทย์เพื่อศึกษาผลกระทบของสภาวะไร้น้ำหนักต่อร่างกายมนุษย์ การทดลองฟิสิกส์ของของไหลและวัสดุเพื่อศึกษาการไหลและการแข็งตัวในสภาวะไร้น้ำหนัก การทดลองเทคโนโลยีเพื่อทดสอบอุปกรณ์อวกาศใหม่ ๆ และการทดลองดาราศาสตร์เพื่อสังเกตดาวเคราะห์และตรวจวัดรังสีต่าง ๆ</t>
  </si>
  <si>
    <t>เช่น กล้ามเนื้อลีบและกระดูกบาง ระบบไหลเวียนเลือดผิดปกติ ปัญหาสายตา และผลกระทบด้านจิตใจและการนอน</t>
  </si>
  <si>
    <t xml:space="preserve">-ดาวเทียมสื่อสารและระบบ GPS ถูกนำมาใช้ในโทรศัพท์มือถือ การนำทาง และแผนที่ดิจิทัล 
-วัสดุและอุปกรณ์ที่พัฒนาจากอวกาศ เช่น เสื้อผ้าใยสังเคราะห์ ฟิล์มกันความร้อน และเครื่องกรองน้ำ ก็ถูกนำมาใช้ในชีวิตประจำวันเช่นกัน
</t>
  </si>
  <si>
    <t>น.ส.ภัทรวดี แสงเงิน</t>
  </si>
  <si>
    <t>ส่งกล้องขึ้นอวกาศเพื่อ หลีกเลี่ยงชั้นบรรยากาศที่ดูดกลืนหรือรบกวนรังสี ทำให้สังเกตวัตถุท้องฟ้าได้ชัดเจนและครบทุกช่วงคลื่น</t>
  </si>
  <si>
    <t>ใช้ความยาวคลื่นต่าง ๆ เพราะวัตถุท้องฟ้าแผ่รังสีในช่วงต่างกัน และแต่ละช่วงให้ข้อมูลที่แตกต่างกัน ทำให้เข้าใจวัตถุได้ครบถ้วน</t>
  </si>
  <si>
    <t>คลื่นวิทยุ (≈ 70 MHz – 3 GHz)</t>
  </si>
  <si>
    <t xml:space="preserve">พัลซาร์, ก๊าซไฮโดรเจน, กาแล็กซีที่ปล่อยคลื่นวิทยุ, ควาซาร์
</t>
  </si>
  <si>
    <t>ดาวฤกษ์, ดาวเคราะห์, เนบิวลา, กาแล็กซีใกล้, กระจุกดาว</t>
  </si>
  <si>
    <t>แสงที่ตามนุษย์มองเห็น (≈ 400–700 nm)</t>
  </si>
  <si>
    <t>หลุมดำ, ดาวนิวตรอน, ซุปเปอร์โนวาเรมนานท์, ก๊าซร้อนในกระจุกดาราจักร</t>
  </si>
  <si>
    <t>รังสีเอกซ์ (≈ 0.1–10 nm)</t>
  </si>
  <si>
    <t xml:space="preserve">ดาวฤกษ์ร้อน, เนบิวลา, กาแล็กซี, ดาวเคราะห์นอกระบบ, ดาวเกิดใหม่
</t>
  </si>
  <si>
    <t>แสงที่มองเห็น (≈ 400–700 nm), อัลตราไวโอเลต (≈ 100–400 nm), อินฟราเรดใกล้ (≈ 700–2,500 nm)</t>
  </si>
  <si>
    <t xml:space="preserve">ดาวฤกษ์เย็น, ดาวกำลังเกิด, เนบิวลาที่มีฝุ่นหนา, กาแล็กซีฝุ่นเยอะ, ดวงดาวที่ปกคลุมด้วยฝุ่น
</t>
  </si>
  <si>
    <t>ระบบขนส่งอวกาศประกอบด้วย ยานพาหนะอวกาศ, จรวดส่ง, ระบบสนับสนุนภารกิจ และอุปกรณ์เสริม/ยานบริการ</t>
  </si>
  <si>
    <t>การทดลองบน ISS ครอบคลุม ชีววิทยา, ฟิสิกส์, วิทยาศาสตร์โลก, เทคโนโลยี และการศึกษา ใช้ประโยชน์จาก สภาพไร้น้ำหนักและสภาพแวดล้อมอวกาศ เพื่อวิจัยสิ่งที่ทำไม่ได้บนโลก</t>
  </si>
  <si>
    <t>การอยู่ในอวกาศนาน ๆ มีผลต่อ กล้ามเนื้อ, กระดูก, ระบบหัวใจ, ภูมิคุ้มกัน, การมองเห็น และสุขภาพจิต จึงต้องออกกำลังกาย ดูแลอาหาร และมีการสนับสนุนด้านจิตใจอย่างต่อเนื่อง</t>
  </si>
  <si>
    <t>1.	เครื่องวัดอุณหภูมิแบบอินฟราเรด
2.	เทคโนโลยี GPS</t>
  </si>
  <si>
    <t xml:space="preserve">
ต้องส่งกล้องโทรทรรศน์ขึ้นสู่อวกาศเพราะชั้นบรรยากาศโลกกีดขวางและรบกวนการสังเกต ทำให้ได้ภาพคมชัดและสามารถศึกษาคลื่นแม่เหล็กไฟฟ้าหลายช่วงที่พื้นโลกมองไม่เห็น
</t>
  </si>
  <si>
    <t>ต้องใช้หลายช่วงคลื่น เพราะแต่ละช่วงเผยข้อมูลต่างกัน ทำให้เห็นวัตถุท้องฟ้าอย่างครบถ้วน</t>
  </si>
  <si>
    <t>รังสีไวโอเลต อินฟาเรด</t>
  </si>
  <si>
    <t>ดาวเคราะห์, ดาวฤกษ์, กาแล็กซี และเนบิวลา</t>
  </si>
  <si>
    <t>ดาวฤกษ์, กาแล็กซี, เนบิวลา และระบบสุริยะ</t>
  </si>
  <si>
    <t>หลุมดำ, ดาวนิวตรอน, ซูเปอร์โนวา และคลัสเตอร์กาแล็กซี</t>
  </si>
  <si>
    <t>การค้นหาดาวเคราะห์นอกระบบสุริยะ โดยการวัดความสว่างของดาวฤกษ์</t>
  </si>
  <si>
    <t>ดาวฤกษ์และกาแล็กซีที่ก่อตัวขึ้นในช่วงแรกของเอกภพ, การสำรวจดาวเคราะห์นอกระบบสุริยะ และการศึกษาเมฆแก๊สและฝุ่นที่บดบังในเนบิวลา</t>
  </si>
  <si>
    <t>ยานโคจร จรวดเชื้อเพลิงเเข็ง ถังเชื้อเพลิงภายนอก</t>
  </si>
  <si>
    <t>ชีววิทยาและวิทยาศาสตร์มนุษย์ วัสดุศาสตร์และฟิสิกส์ ดาราศาสตร์และฟิสิกส์เชิงอนุภาค</t>
  </si>
  <si>
    <t>จิตใจ ความโดดเดี่ยวความเครียด กล้ามเนื้อจะลีบลงและมวลกระดูกจะลดลงอย่างรวดเร็ว เนื่องจากไม่ต้องรับภาระแรงโน้มถ่วง</t>
  </si>
  <si>
    <t>ระบบนำทางด้วยดาวเทียม (GPS)สามารถนําทางได้เเม่นยํา
เมมโมรีโฟม (Memory Foam) ด้วยคุณสมบัติพิเศษที่สามารถคืนตัวและกระจายแรงกดทับได้อย่างดีเยี่ยม เมมโมรีโฟมจึงถูกนำมาใช้ในผลิตภัณฑ์หลากหลายชนิด เช่น หมอนและที่นอน</t>
  </si>
  <si>
    <t>ขึ้นอวกาศเพื่อหลีกเลี่ยงชั้นบรรยากาศ ดูวัตถุทุกช่วงคลื่นได้ชัดเจน</t>
  </si>
  <si>
    <t>ใช้คลื่นต่าง ๆ เพื่อศึกษาคุณสมบัติและพลังงานของวัตถุครบถ้วน</t>
  </si>
  <si>
    <t>ดาวเคราะห์, ดาวฤกษ์, กาแล็กซี และ เนบิวลา</t>
  </si>
  <si>
    <t>ดาวฤกษ์, กาแล็กซี, เนบิวลา และ ระบบสุริยะ</t>
  </si>
  <si>
    <t>การค้นหาดาวเคราะห์นอกสุริยะ โดยการวัดความสว่างของดาวฤกษ์</t>
  </si>
  <si>
    <t>ดาวฤกษ์และกาแล็กซีที่ก่อตัวขึ้นในช่วงแรกของเอกภพ การสำรวจ ดาวเคราะห์นอกระบบสุริยะ และการศึกษาเมฆแก๊สและฝุ่นที่บดบังในเนบิวลา</t>
  </si>
  <si>
    <t>ยานโคจร จรวดเชื้อเพลิงแข็ง ถังเชื้อเพลิงภายนอก</t>
  </si>
  <si>
    <t>ชีววิทยา &amp; มนุษย์ → ผลของไร้น้ำหนักต่อร่างกาย, เซลล์, พืช
	•	ฟิสิกส์ &amp; วัสดุศาสตร์ → ของเหลว, โลหะ, การตกผลึกโปรตีน
	•	ดาราศาสตร์ &amp; วิทยาศาสตร์โลก → สังเกตโลก, รังสีคอสมิก
	•	เทคโนโลยี &amp; วิศวกรรม → อุปกรณ์อวกาศ, ระบบอัตโนมัติ, วัสดุใหม่</t>
  </si>
  <si>
    <t>กระดูก–กล้ามเนื้อลีบ, หัวใจและเลือดปรับตัว, ประสาทและการมองเห็นเปลี่ยน, ภูมิคุ้มกันลด, จิตใจเครียด</t>
  </si>
  <si>
    <t>GPS/ระบบนำทาง และ วัสดุ/อุปกรณ์ที่พัฒนาจากอวกาศ</t>
  </si>
  <si>
    <t>เพื่อหลีกเลี่ยงการถูกชั้นบรรยากาศโลกดูดซับคลื่นแสงบางชนิด (เช่น รังสีเอกซ์, อัลตราไวโอเลต)</t>
  </si>
  <si>
    <t>เพราะวัตถุท้องฟ้าแต่ละชนิดปล่อยคลื่นแสงที่แตกต่างกัน การใช้หลายช่วงคลื่นจะทำให้ได้ข้อมูลครบถ้วนครับ</t>
  </si>
  <si>
    <t>กาแล็กซีที่ปล่อยคลื่นวิทยุ</t>
  </si>
  <si>
    <t>แสงที่มองเห็นได้ อัลตราไวโอเล็ต</t>
  </si>
  <si>
    <t>เนบิวลา  กาแล็กซี</t>
  </si>
  <si>
    <t>อัลตราไวโอเลต อินฟราเรดใกล้</t>
  </si>
  <si>
    <t>ดาวเคราะห์ กาแล็กซี เนบิวลา</t>
  </si>
  <si>
    <t>เนบิวลา กาแล็กซีที่กำลังก่อตัว</t>
  </si>
  <si>
    <t>ยานอวกาศ
จรวดนำส่ง
ระบบควบคุมภาคพื้นดิน</t>
  </si>
  <si>
    <t>การทดลองทางวิทยาศาสตร์บนสถานีอวกาศนานาชาติ เช่น การเพาะปลูกพืชในอวกาศ, การศึกษาผลกระทบของแรงโน้มถ่วงต่ำต่อร่างกายมนุษย์, การทดลองวัสดุใหม่</t>
  </si>
  <si>
    <t>การอาศัยอยู่ในอวกาศนาน ๆ ส่งผลให้กล้ามเนื้อและกระดูกอ่อนแอลง, หัวใจและหลอดเลือดทำงานเปลี่ยนแปลง และระบบภูมิคุ้มกันลดลง</t>
  </si>
  <si>
    <t>เทคโนโลยีอวกาศในชีวิตประจำวัน เช่น GPS (ระบบนำทาง), ดาวเทียมพยากรณ์อากาศ, ฟิล์มกันรอย, โฟมสำหรับที่นอน</t>
  </si>
  <si>
    <t xml:space="preserve">หลีกเลี่ยงการรบกวนจากชั้นบรรยากาศ: ชั้นบรรยากาศของโลกดูดซับและบิดเบือนแสงจากวัตถุในอวกาศ โดยเฉพาะอย่างยิ่งคลื่นแสงบางช่วง เช่น รังสีเอกซ์ รังสีแกมมา และอินฟราเรดบางส่วน การนำกล้องโทรทรรศน์ขึ้นไปนอกชั้นบรรยากาศช่วยให้สามารถรับคลื่นแสงเหล่านี้ได้อย่างเต็มที่และชัดเจน
ลดผลกระทบจากมลภาวะทางแสง: แสงจากเมืองและแหล่งกำเนิดแสงบนโลกทำให้เกิดมลภาวะทางแสง ซึ่งรบกวนการสังเกตการณ์วัตถุท้องฟ้าจากภาคพื้นดิน การโคจรเหนือชั้นบรรยากาศช่วยขจัดปัญหานี้ ทำให้ได้ภาพที่คมชัดขึ้น
การสังเกตการณ์ต่อเนื่องตลอด 24 ชั่วโมง: กล้องโทรทรรศน์ที่โคจรอยู่สามารถสังเกตการณ์วัตถุเป้าหมายได้อย่างต่อเนื่องโดยไม่ถูกจำกัดด้วยกลางวันกลางคืน หรือสภาพอากาศบนโลก
</t>
  </si>
  <si>
    <t>วัตถุแต่ละชนิดแผ่รังสีในช่วงความยาวคลื่นที่แตกต่างกัน: วัตถุท้องฟ้าแต่ละชนิด เช่น ดาวฤกษ์ กาแล็กซี หรือเนบิวลา แผ่รังสีแม่เหล็กไฟฟ้าออกมาในช่วงความยาวคลื่นที่แตกต่างกัน ขึ้นอยู่กับอุณหภูมิ องค์ประกอบ และกระบวนการทางกายภาพที่เกิดขึ้นภายในวัตถุนั้นๆ
ข้อมูลที่ได้จากแต่ละความยาวคลื่นมีความแตกต่างกัน: การสังเกตการณ์ในช่วงความยาวคลื่นที่แตกต่างกันช่วยให้นักวิทยาศาสตร์สามารถศึกษาคุณสมบัติและปรากฏการณ์ต่างๆ ของวัตถุท้องฟ้าได้อย่างครอบคลุม เช่น:
รังสีเอกซ์และรังสีแกมมา: ใช้ศึกษาปรากฏการณ์พลังงานสูง เช่น หลุมดำ ดาวนิวตรอน หรือซูเปอร์โนวา
รังสีอัลตราไวโอเลตและแสงที่มองเห็นได้: ใช้ศึกษาดาวฤกษ์ กาแล็กซี และเนบิวลา
รังสีอินฟราเรดและคลื่นวิทยุ: ใช้ศึกษาบริเวณที่มีฝุ่นและก๊าซหนาแน่น ซึ่งแสงที่มองเห็นได้ไม่สามารถทะลุผ่านได้ เช่น การก่อตัวของดาวฤกษ์และดาวเคราะห์
การสร้างภาพรวมที่สมบูรณ์: การรวบรวมข้อมูลจากกล้องโทรทรรศน์ที่สังเกตการณ์ในช่วงความยาวคลื่นที่หลากหลาย ช่วยให้นักวิทยาศาสตร์สามารถสร้างภาพรวมที่สมบูรณ์และเข้าใจกระบวนการทางฟิสิกส์ดาราศาสตร์ได้อย่างลึกซึ้งยิ่งขึ้น</t>
  </si>
  <si>
    <t>1เซนติเมตร-20เมตร</t>
  </si>
  <si>
    <t>10 -0.1 นาโนเมตร</t>
  </si>
  <si>
    <t>องค์ประกอบของเนบิวลา</t>
  </si>
  <si>
    <t>การก่อกำเนิดของดาวฤกษ์ในใจกลางกาแลซี่</t>
  </si>
  <si>
    <t>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t>
  </si>
  <si>
    <t>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t>
  </si>
  <si>
    <t>รวบรวมข้อมูลที่หลากหลายเกี่ยวกับวัตถุท้องฟ้า เนื่องจากวัตถุต่างชนิดกันจะปล่อยพลังงานในช่วงคลื่นที่ต่างกัน</t>
  </si>
  <si>
    <t>ศึกษาพัลซาร์ และดาวนิวตรอน</t>
  </si>
  <si>
    <t>รังสีอัลตราไวโอเลต (UV): ประมาณ 115 – 320 นาโนเมตร
แสงที่มองเห็น (Visible): ประมาณ 320 – 1000 นาโนเมตร
อินฟราเรดใกล้ (Near-IR): ประมาณ 1,000 – 2,500 นาโนเมตร</t>
  </si>
  <si>
    <t>การระเบิดของซูเปอร์โนวาร์</t>
  </si>
  <si>
    <t>(UV)	115 – 320
(Visible)	320 – 1000
(Near-IR)	1,000 – 2,500 nm</t>
  </si>
  <si>
    <t>เช่นเนบิวลา และวัตถุระหว่างดวงดาว</t>
  </si>
  <si>
    <t>(Near-IR)	0.8 – 5.0
(Mid-IR)	5 – 40
(Far-IR)	40 – 160</t>
  </si>
  <si>
    <t>การก่อตัวของดาวและระบบดาว</t>
  </si>
  <si>
    <t xml:space="preserve">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 </t>
  </si>
  <si>
    <t xml:space="preserve">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 
</t>
  </si>
  <si>
    <t>การส่งกล้องโทรทรรศน์ขึ้นไปโคจรรอบโลกช่วยให้สามารถสังเกตวัตถุท้องฟ้าได้โดยปราศจากการรบกวนของชั้นบรรยากาศโลก ซึ่งจะบิดเบือนและดูดซับคลื่นแม่เหล็กไฟฟ้าบางส่วน ทำให้ได้ภาพที่คมชัดและสามารถตรวจจับคลื่นความถี่ที่ชั้นบรรยากาศโลกดูดซับไว้ได้</t>
  </si>
  <si>
    <t>วัตถุท้องฟ้าแต่ละชนิดจะเปล่งแสงหรือคลื่นแม่เหล็กไฟฟ้าออกมาในช่วงความยาวคลื่นที่แตกต่างกัน การใช้กล้องโทรทรรศน์ที่สามารถตรวจจับความยาวคลื่นได้หลากหลายช่วง (เช่น แสงที่มองเห็นได้, อินฟราเรด, อัลตราไวโอเลต, รังสีเอกซ์, คลื่นวิทยุ) จะช่วยให้นักดาราศาสตร์สามารถศึกษาคุณสมบัติทางกายภาพและองค์ประกอบทางเคมีของวัตถุเหล่านั้นได้อย่างครบถ้วนและได้ข้อมูลที่สมบูรณ์ยิ่งขึ้น</t>
  </si>
  <si>
    <t>1 เซนติเมตร ถึง20 เมตร</t>
  </si>
  <si>
    <t>ดาวนิวตรอน เศษซากของดาวกฤษ์</t>
  </si>
  <si>
    <t xml:space="preserve">1 ไมโครเมตร -1 มิลลิเมตร </t>
  </si>
  <si>
    <t>สสารระหว่างดาว ดาวฤกษ์</t>
  </si>
  <si>
    <t>การก่อกำเนิดดาวฤกษ์</t>
  </si>
  <si>
    <t>ยานอวกาศ (ยานขนส่ง, ยานสำรวจ), จรวดขับดัน, และฐานปล่อยจรวด</t>
  </si>
  <si>
    <t>การทดลองทางวิทยาศาสตร์บนสถานีอวกาศนานาชาติ (ISS) มีหลากหลายสาขา เช่น ชีววิทยา (ผลกระทบของแรงโน้มถ่วงต่อสิ่งมีชีวิต), ฟิสิกส์ (พฤติกรรมของของไหลในสภาวะไร้น้ำหนัก), วัสดุศาสตร์ (การผลิตวัสดุใหม่), และการทดลองทางด้านการแพทย์เพื่อศึกษาผลกระทบต่อสุขภาพของมนุษย์ในอวกาศ</t>
  </si>
  <si>
    <t>การอาศัยอยู่ในอวกาศเป็นระยะเวลานานส่งผลกระทบต่อร่างกายมนุษย์อวกาศหลายประการ</t>
  </si>
  <si>
    <t>ระบบระบุตำแหน่งบนพื้นโลก (GPS)
การพยากรณ์อากาศ</t>
  </si>
  <si>
    <t>น.ส. กันต์วรินทร์ นวมสุข</t>
  </si>
  <si>
    <t>เพราะกล้องโทรทรรศน์ที่ศึกษาช่วงคลื่นพลังงานสูง ไม่สามารถทำงานบนโลกได้ เพื่อหลีกเลี่ยงข้อจำกัดในชั้นบรรยากาศโลก</t>
  </si>
  <si>
    <t>เพื่อรวบรวมข้อมูลที่ครบถ้วน และวัตถุในอวกาศปล่อยคลื่นความยาวที่ต่างกัน</t>
  </si>
  <si>
    <t>10 มิลลิเมตร ถึง 10-20 เมตร</t>
  </si>
  <si>
    <t>ดาวนิวตรอน กาแล็คซี่</t>
  </si>
  <si>
    <t>คลื่นวิทยุ คือ ประมาณ 1 มิลลิเมตร ถึง 20 เมตร</t>
  </si>
  <si>
    <t>ดวงจันทร์ ดาวเคราะห์ เนบิวลา กระจุกดาว</t>
  </si>
  <si>
    <t>หลุมดำ ดาวยูเรนัส</t>
  </si>
  <si>
    <t>100 ถึง 2500 นาโนเมตร</t>
  </si>
  <si>
    <t>เนบิวลา ดาวฤกษ์ และวัตถุที่อยู่ไกล</t>
  </si>
  <si>
    <t>300 ถึง 180,000 นาโนเมตร</t>
  </si>
  <si>
    <t>วัตถุแถบดาวเคราะห์น้อย ดาวฤกษ์เกิดใหม่ และกาแล็กซี่</t>
  </si>
  <si>
    <t>ยานอวกาศ จรวดดับขัน ระบบเชื้อเพลิง ระบบควบคุมทิศทาง</t>
  </si>
  <si>
    <t>วิทยาศาสตร์อวกาศ วิทยาศาสตร์โลกและอวกาศ วิทยาศาสตร์ชีวภาพ วิทยาศาสตร์วัสดุ การวิจัยการบินและเทคโนโลยี</t>
  </si>
  <si>
    <t>กล้ามเนื้อและกระดูกอ่อนแรง อาจก่อให้เกิดมะเร็ง</t>
  </si>
  <si>
    <t>เทคโนโลยี GPS
เทคโนโลยีการสื่อสารจากคลื่นอวกาศ</t>
  </si>
  <si>
    <t>ดูดาวเคราะห์</t>
  </si>
  <si>
    <t>แบ่งช่วง</t>
  </si>
  <si>
    <t>70</t>
  </si>
  <si>
    <t>150</t>
  </si>
  <si>
    <t>220</t>
  </si>
  <si>
    <t>240</t>
  </si>
  <si>
    <t>250</t>
  </si>
  <si>
    <t>วัตถุบนอวกาศ</t>
  </si>
  <si>
    <t>ร่างกายปรับความดัน</t>
  </si>
  <si>
    <t>คลื่นวิทยุ,คลื่นรังสี</t>
  </si>
  <si>
    <t xml:space="preserve">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 </t>
  </si>
  <si>
    <t>0.1-4.3</t>
  </si>
  <si>
    <t xml:space="preserve">ดาวเคราะห์ ดวงดาว กาแล็กซี เนบิวลา และวัตถุอื่นๆ ในระบบสุริยะ </t>
  </si>
  <si>
    <t>ไม่มีที่เฉพาะเจาะจง</t>
  </si>
  <si>
    <t>วัตถุอวกาศที่อยู่ห่างไกลและไม่สว่าง เช่น เนบิวลาและกาแล็กซี</t>
  </si>
  <si>
    <t xml:space="preserve">0.12 ถึง 12 นาโนเมตร (nm) </t>
  </si>
  <si>
    <t xml:space="preserve">ดาวนิวตรอน หลุมดำ ซูเปอร์โนวา ก๊าซร้อน และวัตถุอื่นๆ </t>
  </si>
  <si>
    <t>ตั้งแต่ 100 ถึง 2,500 นาโนเมตร</t>
  </si>
  <si>
    <t>กาแล็กซี, หลุมดำ, กระจุกดาวฤกษ์, ซากซูเปอร์โนวา, และดาวเคราะห์</t>
  </si>
  <si>
    <t xml:space="preserve">24 ไมโครเมตร (μm) ถึง 160 ไมโครเมตร (μm) </t>
  </si>
  <si>
    <t xml:space="preserve">ดาวฤกษ์เกิดใหม่ กาแล็กซีที่มีอายุมาก ดาวเคราะห์นอกระบบ ดาวเคราะห์น้อย ดาวหาง ระบบดาวเคราะห์ที่ก่อตัวใหม่ ศูนย์กลางกาแล็กซี และโมเลกุลอินทรีย์ </t>
  </si>
  <si>
    <t>ชั้นบรรยากาศโลกเป็นอุปสรรค เพราะโลกดูดกลืนรังสีแม่เหล็กไฟฟ้าเกือบหมด</t>
  </si>
  <si>
    <t xml:space="preserve">เพราะว่า วัตถุท้องฟ้าแผ่รังสีไม่เหมือนกันในแต่ละช่วงคลื่น </t>
  </si>
  <si>
    <t>ช่วง 10cm(0.1m) - 4.3 m ความถี่ประมาณ 70MHz - 3 GHz</t>
  </si>
  <si>
    <t>พัลซาร์,ไฮโดรเจนเป็นกลาง</t>
  </si>
  <si>
    <t xml:space="preserve">400-700nm </t>
  </si>
  <si>
    <t>ดวงจันทร์ ดาวเคราะห์ ดาวฤกษ์ เนบิวลา</t>
  </si>
  <si>
    <t>รังเอ็ก 0.01-10nm</t>
  </si>
  <si>
    <t>หลุมดำ ดาวนิวตรอน ซูเปอร์โนวา กาแล็กซีและกระจุกกาแล็กซี</t>
  </si>
  <si>
    <t>อัลตราไวโอเลต115-320nm
แสงที่ตามองเห็น 320-700nm
ใกล้อินฟราเรด 700-2500nm</t>
  </si>
  <si>
    <t>ดาวฤกษ์(สี ความสว่าง การเกิดดาว)
กาแล็กซี เนบิวลา ดาวเคราะห์ในระบบสุริยะ</t>
  </si>
  <si>
    <t>อินฟราเรดใกล้ 3-5 ไมโครเมตร
อินฟราเรดกลาง 5-40 ไมโครเมตร 
อินฟราเรดไกล 40-160 ไมโครเมตร</t>
  </si>
  <si>
    <t>ฝุ่นและก๊าสระหว่างดาว บริเวณเกิดดาว ดาวเคราะห์นอกระบบสุริยะ กาแล็กซีระยะไกล</t>
  </si>
  <si>
    <t>ยานอวกาศ 
จรวดขับดัน
ระบบสนับสนุนชีวิต
ระบบควบคุมและนำทาง
ระบบสื่อสาร
ระบบพลังงาน
ระบบความปลอดภัย</t>
  </si>
  <si>
    <t>การทดลองบน ISS ครอบคลุมด้าน
ชีวะ
ฟิสิกส์
วัสดุศาสตร์
ดาราศาสตร์
เทคโนโลยี
สิ่งแวดล้อม</t>
  </si>
  <si>
    <t>ร่างกาย : กล้ามเนื้อลีบ กระดูกบาง ระบบหัวใจเปลี่ยน 
จิตใจ : เครียด นอนไม่สนิท</t>
  </si>
  <si>
    <t>ระบบ GPS ช่วยนำทาง และ วัสดุอวกาศพัฒนาสินค้าให้เบา แข็งแรง และทนความร้อน</t>
  </si>
  <si>
    <t>เพราะบรรยากาศของโลกเป็นตัว “กวน” การสังเกตวัตถุท้อง</t>
  </si>
  <si>
    <t>วัตถุท้องฟ้าแต่ละชนิดเปล่งรังสีไม่เหมือนกัน</t>
  </si>
  <si>
    <t xml:space="preserve">แสงที่ตามองเห็
</t>
  </si>
  <si>
    <t xml:space="preserve">ดาวเคราะห์ ดาวฤกษ์ กาแล็กซี
</t>
  </si>
  <si>
    <t xml:space="preserve">วัตถุสว่าง เช่น ดวงจันทร์ ดาวเคราะห์
</t>
  </si>
  <si>
    <t xml:space="preserve">เนบิวลา ฝุ่นระหว่างดาว กระบวนการก่อตัวดาว
</t>
  </si>
  <si>
    <t xml:space="preserve">รังสีเอกซ์ (X-ray
</t>
  </si>
  <si>
    <t xml:space="preserve">หลุมดำ ดาวนิวตรอน ซุปเปอร์โนวา
</t>
  </si>
  <si>
    <t xml:space="preserve">ก๊าซระหว่างดาว พัลซาร์ ควอซาร์
</t>
  </si>
  <si>
    <t>กระสวยอวกาศ ถังเชื้อเพลิงหลัก จรวดเชื้อเพลิงแ</t>
  </si>
  <si>
    <t xml:space="preserve">ชีววิทยาและการแพทย์ </t>
  </si>
  <si>
    <t>กล้ามเนื้อและกระดูกเสื่อม ระบบไหลเวียนโลหิตเปลี่ยน</t>
  </si>
  <si>
    <t>กล้องถ่ายภาพในโทรศัพท์มือถือ วัสดุและสิ่งของในชีวิตประจำ</t>
  </si>
  <si>
    <t>เลี่ยงผลกระทบต่อชั้นบรรยากาศ</t>
  </si>
  <si>
    <t>วัตถุบนฟ้าแผ่รังศีออกมาหลายชั่วคลื่น</t>
  </si>
  <si>
    <t>กาแล็กซีแล้วดาวฤกษ์</t>
  </si>
  <si>
    <t>ดาวนิตรอนและหลุมดำ</t>
  </si>
  <si>
    <t>ยานอวกาศ ขรวดขับดัน</t>
  </si>
  <si>
    <t>ฟิสิกส์และวัสดุศาสตร์</t>
  </si>
  <si>
    <t>การสูญเสียมวลกระดูกและกล้ามเนื้อ การเปลี่ยนแปลงระบบภูมิคุ้มกัน</t>
  </si>
  <si>
    <t>ระบบนำทางgpsและวัสดุฉนวนกันความร้อน</t>
  </si>
  <si>
    <t>ชั้นบรรยากาศโลกบังและรบกวนการสังเกต</t>
  </si>
  <si>
    <t>เพราะว่าวัตถุท้องฟ้าแต่ละชนิด เปล่งรังสีออกมาไม่เหมือนกัน</t>
  </si>
  <si>
    <t xml:space="preserve">พัลซาร์, ก๊าซไฮโดรเจน, ดาราจักร
</t>
  </si>
  <si>
    <t xml:space="preserve">ดาวฤกษ์, ดาวเคราะห์, ดวงจันทร์
</t>
  </si>
  <si>
    <t xml:space="preserve">หลุมดำ, ซุปเปอร์โนวา, ก๊าซร้อน
</t>
  </si>
  <si>
    <t xml:space="preserve">แสงที่ตามองเห็นและอัลตราไวโอเลตบางส่วน
</t>
  </si>
  <si>
    <t>รังสีอินฟราเรด
แ</t>
  </si>
  <si>
    <t xml:space="preserve">เนบิวลาฝุ่น, ดาวเคราะห์เกิดใหม่, กาแ
</t>
  </si>
  <si>
    <t>ตัวส่งขึ้น ยานอวกาศ</t>
  </si>
  <si>
    <t>ชีววิทยาและการแพทย์
	•	ผลของสภาวะไร้น้ำหนักต่อร่างกายมนุษย์ เช่น กระดูก กล้ามเนื้อ ระบบภูมิคุ้มกัน</t>
  </si>
  <si>
    <t>ทางร่างกาย
	•	กล้ามเนื้อและกระดูกอ่อนแรง เพราะไม่มีแรงโน้มถ่วง → มวลกระดูกลดลง เสี่ยงโรคกระดูกพรุน</t>
  </si>
  <si>
    <t xml:space="preserve">ระบบ GPS วัสดุและอุปกรณ์ที่ทนทานพิเศษ
</t>
  </si>
  <si>
    <t xml:space="preserve">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t>
  </si>
  <si>
    <t>เนื่องจากแต่ละช่วงความยาวคลื่นให้ข้อมูลที่แตกต่างกันเกี่ยวกับปรากฏการณ์ทางฟิสิกส์ที่เกิดขึ้น เช่น อุณหภูมิ องค์ประกอบ และสภาพแวดล้อมของวัตถุนั้นๆ</t>
  </si>
  <si>
    <t>แสง ใช้ส่องกาแล็คซี่ และดาวฤกษ์</t>
  </si>
  <si>
    <t>กาแล็คซี่และดาวฤกษ์</t>
  </si>
  <si>
    <t>หลีกเลี่ยงผลกระทบของชั้นบรรยากาศโลก เช่น การบิดเบือนของภาพจากอากาศที่เคลื่อนไหว การดูดกลืนแสงและรังสีบางประเภท</t>
  </si>
  <si>
    <t>ซุปเปอร์โนวา
ดาวเคราะนอกระบบสุริยะ</t>
  </si>
  <si>
    <t>ดาวฤกอายุน้อย</t>
  </si>
  <si>
    <t>รังสีเอก</t>
  </si>
  <si>
    <t>อวกาศจันทรา</t>
  </si>
  <si>
    <t>ดาวฦกอายุน้อย</t>
  </si>
  <si>
    <t>ดาวฤกเกิดใหม่</t>
  </si>
  <si>
    <t>ยานอวกาศ จรวดขับดัน</t>
  </si>
  <si>
    <t>ชีววิทยา (การศึกษาผลกระทบของอวกาศต่อร่างกายมนุษย์</t>
  </si>
  <si>
    <t>การสูญเสียมวลกระดูกและกล้ามเนื้อ การเปลี่ยนแปลงของของเหลวในร่างกาย การรับรังสี</t>
  </si>
  <si>
    <t>ค้องส่งกล้องโทรทรรศ์ขึ้นอวกาศเพื่อหลีกเลี่ยงชั้นบรรยากาศทำให้ต้องส่งกล้องโทรทรรศน์ขึ้นอวกาศเพื่อหลีกเลี่ยงชั้นบรรยากาศทำให้เห็นภาพชัดเจน</t>
  </si>
  <si>
    <t>เพราะวัตถุท้องฟ้าของรังสีในหลายช่วงคลื่น การใช้หลายความยาวคลื่นช่วย</t>
  </si>
  <si>
    <t>รังสีเอกซื</t>
  </si>
  <si>
    <t>กาเล็กซี่และดาวฤกษ์</t>
  </si>
  <si>
    <t xml:space="preserve">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 </t>
  </si>
  <si>
    <t xml:space="preserve"> ระบบนำทาง GPS ที่ช่วยในการเดินทาง และ วัสดุฉนวนกันความร้อน ที่ช่วยรักษาอุณหภูมิในที่พักอาศัย, </t>
  </si>
  <si>
    <t>เพราะต้องส่งกล้องโทรทรรศน์ขึ้นไปโคจรนอกโลกเพื่อหลีกเลี่ยงผลกระทบของชั้นบรรยากาศโลก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t>
  </si>
  <si>
    <t>ช่วงความยาวคลื่นเพราะคลื่นแม่เหล็กไฟฟ้าแต่ละช่วงให้ข้อมูลที่แตกต่างกันเกี่ยวกับวัตถุท้องฟ้า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 การรวมข้อมูลจากหลายช่วงคลื่นจะช่วยให้นักดาราศาสตร์เข้าใจธรรมชาติของวัตถุท้องฟ้าได้อย่างสมบูรณ์ยิ่งขึ้น</t>
  </si>
  <si>
    <t>คลื่นวิท</t>
  </si>
  <si>
    <t>รังสีเอกซ์
คลื่นโทรทรรศน์</t>
  </si>
  <si>
    <t>แสง
กาแล็กซี
ดาวกฤษ์</t>
  </si>
  <si>
    <t>อินฟราเรด
สปิตเซอร์</t>
  </si>
  <si>
    <t>อินฟราเรด
สปิตเซอร์
ดาวกฤษ์</t>
  </si>
  <si>
    <t xml:space="preserve">ประกอบด้วย 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 </t>
  </si>
  <si>
    <t>1.ระบบนำทาง GPS ที่ช่วยในการเดินทาง 
2.วัสดุฉนวนกันความร้อน ที่ช่วยรักษาอุณหภูมิในที่พักอาศัย</t>
  </si>
  <si>
    <t>เพื่อหลีกเลี่ยงผลกระทบต่อชั้นบรรยากาศโลก</t>
  </si>
  <si>
    <t>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t>
  </si>
  <si>
    <t>กาแล็กซี่ดาวฤกษ์</t>
  </si>
  <si>
    <t>จรวดขับดัน ยานขนส่งอวกาศ ถังเชื้อเพลิงภายนอก ระบบเชื้อเพลิงและเครื่องยนต์ย่อย</t>
  </si>
  <si>
    <t>การวิจัยทางการแพทย์ เทคโนโลยีชีวภาพ การวิจัยมนุษย์</t>
  </si>
  <si>
    <t>การบิดเบือนของภาพจากอากาศที่เคลื่อนไหว การดูดกลืนแสงและรังสีบางประเภท</t>
  </si>
  <si>
    <t>เพราะ วัตถุท้องฟ้าแต่ละชนิดปลดปล่อยแสงหรือรังสีออกมาในช่วงคลื่นที่ต่างกัน เมื่อเราใช้กล้องโทรทรรศน์ที่ตรวจจับคลื่นแม่เหล็กไฟฟ้าหลายช่วงคลื่น</t>
  </si>
  <si>
    <t xml:space="preserve">  คลื่นวิทยุ 
</t>
  </si>
  <si>
    <t xml:space="preserve">พับซาร์และซุปเปอรโนวา  ส่อง
</t>
  </si>
  <si>
    <t>โทรศัพท์แบบบหักเหแสง</t>
  </si>
  <si>
    <t>ดาวนิวตรอนและหลุดดำ</t>
  </si>
  <si>
    <t>กาแล็คซี่แล็กซี่และ ดาวฤกษ์</t>
  </si>
  <si>
    <t xml:space="preserve">ยานอวกาฒ
 และ ระบบเชื้อเพลิง (สำหรับขับเคลื่อนทั้งจรวดและยานอวกาศ) รวมถึง ระบบควบคุมทิศทาง สำหรับการปรับวงโคจรและกลับสู่โลก 
</t>
  </si>
  <si>
    <t>การวิจัยมนุษย์: เทคโนโลยีชีวภาพ  การวิจัยทางการแพทย์: การทดลองในสภาวะไร้แรงโน้มถ่วง:</t>
  </si>
  <si>
    <t xml:space="preserve">สูญเสียมวลกระดูกและกล้ามเนื้อ การเปลี่ยนแปลงของของเหลวในร่างกาย การรับรังสี การเปลี่ยนแปลงของระบบภูมิคุ้มกัน และปัญหาทางจิตใจ เช่น ความเครียดและความวิตกกังวล 
ผลกระทบต่อร่างกาย:
การสูญเสียมวลกระดูกและกล้ามเนื้อ:
ในสภาวะไร้แรงโน้มถ่วง กล้ามเนื้อและกระดูกจะไม่ได้รับการใช้งานเหมือนอยู่บนโลก ทำให้กล้ามเนื้อลีบเล็กลง และกระดูกสูญเสียแคลเซียมและมวลกระดูก ทำให้เสี่ยงต่อการแตกหักได้ง่าย 
</t>
  </si>
  <si>
    <t xml:space="preserve">ระบบนำทาง GPS ที่ช่วยในการเดินทาง และ วัสดุฉนวนกันความร้อน ที่ช่วยรักษาอุณหภูมิในที่พักอาศัย, </t>
  </si>
  <si>
    <t>ต้องส่งกล้องโทรทรรศน์ขึ้นไปโคจรรอบโลกเพื่อหลีกเลี่ยงการรบกวนจากบรรยากาศโลก แสงเมือง และเพื่อให้สามารถสังเกตการณ์รังสีจากวัตถุท้องฟ้าได้ครบถ้วนและคมชัดยิ่งขึ้น</t>
  </si>
  <si>
    <t>เพราะวัตถุท้องฟ้าเปล่งรังสีในช่วงความยาวคลื่นต่างกัน และแต่ละช่วงคลื่นให้ข้อมูลไม่เหมือนกัน การใช้หลายช่วงคลื่นจึงทำให้เข้าใจวัตถุท้องฟ้าได้ครบถ้วนและชัดเจนยิ่งขึ้น</t>
  </si>
  <si>
    <t>-ส่วนขับดัน – จรวด/เครื่องยนต์
-ส่วนบรรทุก – ดาวเทียม/ยาน/มนุษย์
-ส่วนควบคุมและสนับสนุน – ระบบนำร่อง สื่อสาร และความปลอดภัย</t>
  </si>
  <si>
    <t>-วิทยาศาสตร์กายภาพ – การไหลของของไหล การเผาไหม้ในสภาวะไร้น้ำหนัก
-วิทยาศาสตร์ชีวภาพและการแพทย์ – ผลของไร้น้ำหนักต่อร่างกายมนุษย์ การเจริญของพืชและจุลินทรีย์
-วัสดุศาสตร์ – การสร้างผลึก โปรตีน โลหะ และวัสดุใหม่ ๆ
-ดาราศาสตร์และฟิสิกส์อวกาศ – สังเกตการณ์โลก ดวงอาทิตย์ รังสีคอสมิก
-เทคโนโลยีอวกาศ – ทดลองระบบใหม่ ๆ เช่น หุ่นยนต์ พลังงานแสงอาทิตย์</t>
  </si>
  <si>
    <t>-กระดูกและกล้ามเนื้อ – มวลกระดูกลดลง กล้ามเนื้อฝ่อลีบเพราะไม่ได้ออกแรงต้านแรงโน้มถ่วง
-ระบบหัวใจและหลอดเลือด – หัวใจทำงานลดลง เลือดและของเหลวในร่างกายไหลเวียนผิดปกติ (หน้าบวม ขาเรียว)
-ระบบภูมิคุ้มกัน – อาจอ่อนแอลง ทำให้ติดเชื้อง่ายขึ้น
-ระบบประสาทและการทรงตัว – เวียนหัว สูญเสียการทรงตัวเพราะไม่มีแรงโน้มถ่วง
-การมองเห็น – ลูกตาและเส้นประสาทตาถูกกดดันจากของเหลวในร่างกาย ทำให้สายตาพล่ามัว
-จิตใจและสังคม – ความเครียดจากการอยู่ในที่แคบและห่างไกลบ้าน</t>
  </si>
  <si>
    <t>-GPS (Global Positioning System) → ใช้นำทาง ค้นหาตำแหน่งในการเดินทางหรือส่งสินค้า
-วัสดุทนความร้อนและฉนวนกันความร้อน → พัฒนาจากยานอวกาศ นำมาใช้ในอาคาร เครื่องบิน และเครื่องครัว</t>
  </si>
  <si>
    <t>ต้องส่งกล้องโทรทรรศน์ขึ้นอวกาศเพื่อ หลีกเลี่ยงชั้นบรรยากาศ ทำให้เห็นภาพชัดเจนและตรวจจับแสงที่โลกบล็อกได้</t>
  </si>
  <si>
    <t>เพราะวัตถุท้องฟ้าแผ่รังสีในหลายช่วงคลื่น การใช้หลายความยาวคลื่นช่วยให้ เห็นรายละเอียดและลักษณะต่าง ๆ ของวัตถุครบถ้วน</t>
  </si>
  <si>
    <t>นิวตรอนและหลุมดำ</t>
  </si>
  <si>
    <t>ระบบขนส่งอวกาศประกอบด้วย:
	1.	ยานขนส่ง (Rocket)
	2.	ยานอวกาศ (Spacecraft)
	3.	สถานีภาคพื้นโลก (Ground Control)
	4.	ระบบนำทางและควบคุม
	5.	ระบบพลังงานและสื่อสาร
	6.	ระบบสนับสนุนชีวิต (ถ้ามีคนอวกาศ)</t>
  </si>
  <si>
    <t>การทดลองบน ISS: ร่างกายมนุษย์, ของไหล, เคมี, ดาว, วัสดุ, ปลูกพืช</t>
  </si>
  <si>
    <t>อยู่ในอวกาศนาน ๆ ทำให้กล้ามเนื้อ-กระดูกอ่อนแรง, หัวใจเปลี่ยน, สายตาสั้น, สมดุลสับสน, ภูมิคุ้มกันลด, จิตใจเครียด</t>
  </si>
  <si>
    <t xml:space="preserve">	1.	GPS ช่วยนำทางแม่นยำ
	2.	วัสดุกันร้อนใช้ทำเสื้อกันหนาวหรือฉนวนบ้าน</t>
  </si>
  <si>
    <t>น.ส.ณัฐพร สีสะอาด</t>
  </si>
  <si>
    <t>เพราะชั้นบรรยากาศโลกทำให้ภาพไม่ชัดและดูดกลืนรังสีหลายชนิด จึงต้องส่งกล้องโทรทรรศน์ขึ้นไปโคจรนอกโลกเพื่อให้ได้ภาพคมชัดและศึกษาวัตถุท้องฟ้าได้ครบทุกช่วงคลื่น</t>
  </si>
  <si>
    <t>เพราะวัตถุท้องฟ้าแต่ละชนิดแผ่รังสีออกมาในช่วงความยาวคลื่นต่างกัน การใช้หลายช่วงคลื่นจึงทำให้เห็นคุณสมบัติครบถ้วน</t>
  </si>
  <si>
    <t xml:space="preserve">
แสง ฮับเบิล รังสีเอกซ์ ดาวกฤ</t>
  </si>
  <si>
    <t>รังสีเอ็กซ์ กล้องจุลทรรศน์</t>
  </si>
  <si>
    <t>แสงกาแล็คซี่ดาวฤกษ์</t>
  </si>
  <si>
    <t>อินฟาเรด สปิตเซอรื</t>
  </si>
  <si>
    <t>อินฟอเรสต์ สปอนเซอร์</t>
  </si>
  <si>
    <t>อินฟอเรสต์ สปิสเซอร์</t>
  </si>
  <si>
    <t xml:space="preserve">ยานขนส่งอวกาศ + จรวดขับดัน + ถังเชื้อเพลิง </t>
  </si>
  <si>
    <t>การทดลองบน ISS มีทั้งด้านชีววิทยา กายภาพ แพทย์ วัสดุศาสตร์ เทคโนโลยี และการสังเกตโลก/อวกาศ</t>
  </si>
  <si>
    <t>การอยู่ในอวกาศนาน ๆ ทำให้ กล้ามเนื้อ-กระดูกเสื่อม, เลือดไหลเวียนผิดปกติ, สายตาเปลี่ยน, ภูมิคุ้มกันลด และมีผลทางจิตใจ</t>
  </si>
  <si>
    <t xml:space="preserve">1. GPS (Global Positioning System) – ใช้นำทางในการเดินทาง รถยนต์ เรือ เครื่องบิน และแอปแผนที่ในมือถือ
2. วัสดุฉนวนกันความร้อน – พัฒนาจากฉนวนยานอวกาศ นำมาใช้ในบ้านเรือน เตาอบ และเสื้อผ้ากันหนาว
</t>
  </si>
  <si>
    <t>เพราะถ้าส่องในโลกขึ้นไปจะพบกับชั้นบรรยากาศ</t>
  </si>
  <si>
    <t>วัตถุแต่ละอย่างมีคลื่นไม่เหมือนกัน</t>
  </si>
  <si>
    <t>รังสีเอ็กซ์
กล้องจุลทรรศน์</t>
  </si>
  <si>
    <t>แสง กาแลคซี่ ดาวฤกษ์</t>
  </si>
  <si>
    <t>อินฟาเรด กับ สปิตเซอร์</t>
  </si>
  <si>
    <t>อินฟาเรดกับสปิตเซอร์</t>
  </si>
  <si>
    <t xml:space="preserve">ตัวยาน/กระสวยอวกาศ 
จรวดส่งกำลังหลัก 
บูสเตอร์หรือถังเชื้อเพลิงเสริม </t>
  </si>
  <si>
    <t>การทดลองบนสถานีอวกาศนานาชาติ เช่น การศึกษาผลของไร้น้ำหนักต่อร่างกายมนุษย์และพืช การทดลองฟิสิกส์ของของไหลและวัสดุ การสังเกตการณ์โลกและอวกาศ รวมถึงการพัฒนาเทคโนโลยีใหม่ ๆ สำหรับใช้ในอวกาศ</t>
  </si>
  <si>
    <t>ต่อระบบกระดูกและกล้ามเนื้อ
ต่อระบบไหลเวียนโลหิต
ต่อระบบประสาทและการทรงตัว
ต่อสายตาและสุขภาพทั่วไป
ด้านจิตใจ</t>
  </si>
  <si>
    <t xml:space="preserve">	1.	เทคโนโลยีดาวเทียม → ใช้ในระบบ GPS นำทางรถยนต์ โทรศัพท์มือถือ และติดตามสภาพอากาศ
	2.	วัสดุจากการพัฒนาอวกาศ → เช่น ฉนวนกันความร้อน และ ชุดกีฬา/รองเท้า ที่ใช้เทคโนโลยีเดียวกับชุดนักบินอวกาศ</t>
  </si>
  <si>
    <t xml:space="preserve">เพื่อหลีกเลี่ยงผลกระทบของชั้นบรรยากาศโลก เช่น การบิดเบือนของภาพจากอากาศที่เคลื่อนไหว การดูดกลืนแสงและรังสีบางประเภท รวมถึงการแทรกแซงของแสง ทำให้ได้ภาพวัตถุท้องฟ้าที่คมชัดและสามารถสังเกตการณ์ได้ในความยาวคลื่นที่หลากหลายกว่าบนโลก 
</t>
  </si>
  <si>
    <t>เพราะคลื่นแม่เหล็กไฟฟ้าแต่ละช่วงให้ข้อมูลที่แตกต่างกันเกี่ยวกับวัตถุท้องฟ้า และบางช่วงคลื่นก็ถูกชั้นบรรยากาศโลกกีดขวางจึงต้องใช้กล้องโทรทรรศน์ในอวกาศเพื่อสังเกตการณ์ การรวมข้อมูลจากหลายช่วง</t>
  </si>
  <si>
    <t xml:space="preserve">แสง ฮับเบิล รังสีเอ็กซ์ดาวฤกษ์ </t>
  </si>
  <si>
    <t>รังสีเอ็กซ์ กล้องจุลทัศน์</t>
  </si>
  <si>
    <t>แสงกาแลคซี่ดาวฤกษ์</t>
  </si>
  <si>
    <t xml:space="preserve">อินฟาเรสต์ สปิตเซอร์ </t>
  </si>
  <si>
    <t>ชีววิทยา (การศึกษาผลกระทบของอวกาศต่อร่างกายมนุษย์,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t>
  </si>
  <si>
    <t xml:space="preserve">ต้องส่งกล้องโทรทรรศน์ขึ้นอวกาศเพื่อหลีกเลี่ยงชั้นบรรยากาศทำให้ต้องส่งกล้องโทรทรรศน์ขึ้นอวกาศเพื่อหลีกเลี่ยงชั้นบรรยากาศทำให้เห็นภาพชัดชัดเจนและตรวจจับแสงที่โลกบล็อกได้
</t>
  </si>
  <si>
    <t>เพราะว่าวัตถุท้องฟ้าแผ่รังสีในหลายช่วงคลื่น การใช้ หมายความยาวขึ้นช่วยให้เห็นรายละเอียดและลักษณะต่างๆของวัตถุครบถ้วน</t>
  </si>
  <si>
    <t>อินฟาเรท</t>
  </si>
  <si>
    <t>ยานขนส่ง (กระสวยอวกาศ/จรวด),
ออโมดูลลูกเรือ
,โมดูลบรรทุกสัมภาระ,
ระบบขับดันและควบคุมทิศทาง</t>
  </si>
  <si>
    <t>การทดลองด้านชีววิทยาและการแพทย์
การศึกษาเรื่องแรงโน้มถ่วงต่ำ
การทดลองด้านฟิสิกส์และวัสดุศาสตร์
การสังเกตการณ์โลกและอวกาศ</t>
  </si>
  <si>
    <t>มวลกล้ามเนื้อลดลง กระดูกพรุน
ระบบหัวใจและการไหลเวียนเปลี่ยนแปลง
มีผลต่อสายตาและของเหลวในร่างกาย
เสี่ยงจากรังสีอวกาศ</t>
  </si>
  <si>
    <t>GPS ใช้นำทางและแผนที่
กล้องในโทรศัพท์มือถือ (พัฒนามาจากกล้องอวกาศ)</t>
  </si>
  <si>
    <t>ต้องส่งกล้องโทรทรรศน์ขึ้นไปโคจรรอบโลก เพราะจะช่วยหลีกเลี่ยงการรบกวนจากบรรยากาศโลก ทำให้ได้ภาพคมชัด สามารถศึกษาคลื่นแสงทุกย่านที่พื้นโลกตรวจไม่ได้ และเก็บข้อมูลได้ต่อเนื่องแม่นยำกว่าบนพื้นดิน</t>
  </si>
  <si>
    <t>ต้องใช้หลายความยาวคลื่นเพราะวัตถุท้องฟ้าแต่ละชนิดปล่อยรังสีต่างกัน การสังเกตหลายช่วงทำให้เข้าใจธรรมชาติของวัตถุได้รอบด้าน</t>
  </si>
  <si>
    <t>ซุเปอร์โนวา
พัลซาร์
ดาวเคราะห์นอก
ระบบสุริยะ</t>
  </si>
  <si>
    <t>ฮับเบิล
เจมส์เวบบ์
กล้องโทรทรรศน์แบบหักเห/สะท้อนแสง</t>
  </si>
  <si>
    <t>รังสีเอ็กซ์
กล้องโทรทรรศน์อวกาศจันทรา
ดาวนิวตรอนและหลุมดำ</t>
  </si>
  <si>
    <t>แสง 
ฮับเบิล
กาแล็กซีและดาวฤกษ์</t>
  </si>
  <si>
    <t>รังสีเอ็กซ์
กล้องโทรท</t>
  </si>
  <si>
    <t>แสง
กาเเล็กซีและดาวฤกษ์</t>
  </si>
  <si>
    <t>แสง
กาเเล็กซีแล้วดาวฤกษ์</t>
  </si>
  <si>
    <t>อินฟราเรด
สปิตเซอร์
ดาวฤกษ์เกิดใหม่</t>
  </si>
  <si>
    <t xml:space="preserve">1.	ส่วนขับดัน → จรวดและเครื่องยนต์ส่งขึ้นสู่อวกาศ
	2.	ส่วนบรรทุก → ดาวเทียม ยาน หรือมนุษย์อวกาศ
	3.	ส่วนควบคุมและนำทาง → คอมพิวเตอร์ เซนเซอร์ควบคุมการบิน
	4.	ส่วนโครงสร้าง → ตัวถังและโครงยาน
	5.	ระบบดำรงชีพ (ถ้ามีคน) → ออกซิเจน น้ำ อาหาร
	6.	ส่วนกลับสู่โลก → แคปซูลทนความร้อน ร่มชูชีพ/ระบบร่อน
	7.	ระบบภาคพื้นดิน → ฐานปล่อยและศูนย์ควบคุม
</t>
  </si>
  <si>
    <t xml:space="preserve">การทดลองบน สถานีอวกาศนานาชาติ (ISS) แบ่งหลัก ๆ เป็น
	1.	ชีววิทยา/การแพทย์ → ศึกษาร่างกายมนุษย์ พืช จุลินทรีย์ ในสภาวะไร้น้ำหนัก
	2.	ฟิสิกส์/วัสดุศาสตร์ → การไหลของของเหลว ไฟในอวกาศ การสร้างคริสตัล/วัสดุใหม่
	3.	วิทยาศาสตร์โลก/สิ่งแวดล้อม → สังเกตภูมิอากาศ ภัยพิบัติ และชั้นบรรยากาศ
</t>
  </si>
  <si>
    <t xml:space="preserve">	•	กระดูกและกล้ามเนื้อเสื่อม
	•	การไหลเวียนโลหิตและสายตาผิดปกติ
	•	ภูมิคุ้มกันอ่อนแอ
	•	เสี่ยงจากรังสีอวกาศ
	•	ปัญหาจิตใจและการนอน</t>
  </si>
  <si>
    <t xml:space="preserve">	1.	ดาวเทียมนำทาง GPS → ใช้ในการขับรถ แอปแผนที่ และติดตามพัสดุ
	2.	วัสดุกันความร้อนจากยานอวกาศ → พัฒนาเป็นชุดดับเพลิง, ชุดกีฬา, และฉนวนกันความร้อนในอาคาร</t>
  </si>
  <si>
    <t>เพื่อหลีกเลี่ยงอุปสรรคของชั้นบรรยากาศโลก เช่น การบิดเบือนของภาพ</t>
  </si>
  <si>
    <t xml:space="preserve">เพราะวัตถุท้องฟ้าแต่ละชนิดเปล่งรังสีในช่วงความยาวคลื่นต่างกัน ทำให้การสังเกตการณ์ที่ความยาวคลื่นที่เหมาะสมช่วยให้เรา ได้ข้อมูลที่หลากหลายและเจาะลึก มากขึ้นเกี่ยวกับวัตถุนั้นๆ </t>
  </si>
  <si>
    <t>ดาวเคราะห์นอก ระบบสุริยะ</t>
  </si>
  <si>
    <t>จรวดขับดัน  ถังเชื้อเพลิงภายนอก ยานขนส่งอวกาศ ระบบเชื้อเพลิงและเครื่องยนต์ย่อย</t>
  </si>
  <si>
    <t>การศึกษาผลกระทบของอวกาศต่อร่างกายมนุษย์, การเจริญเติบโตของพืช</t>
  </si>
  <si>
    <t xml:space="preserve">มีการสูญเสียมวลกระดูกและกล้ามเนื้อ การรับรังสี การเปลี่ยนแปลงของระบบภูมิคุ้มกัน และปัญหาทางจิตใจ เช่น ความเครียดและความวิตกกังวล </t>
  </si>
  <si>
    <t>ระบบนำทาง GPS วัสดุฉนวนกันความร้อน</t>
  </si>
  <si>
    <t>ซุปเปอร์โนวา
พัลซาร์
ดาวเคราะห์นอก
ระบบสุริยะ</t>
  </si>
  <si>
    <t>ฮับเบิล
เจมส์เวบ
กล้องโทรทัศน์แบบสะท้อนแสง</t>
  </si>
  <si>
    <t>รังสีเอกซ์
กล้องโทรทรรศน์</t>
  </si>
  <si>
    <t>แสง
ฮับเบิล
กาแล็กซี่และดาวฤกษ์</t>
  </si>
  <si>
    <t>แสง
กาแลกซี่
ดาวฤกษ์</t>
  </si>
  <si>
    <t>กาแล็กซี่และดาวฤกษ์เกิดใหม่</t>
  </si>
  <si>
    <t>1.	ส่วนขับดัน → จรวดและเครื่องยนต์ส่งขึ้นสู่อวกาศ
	2.	ส่วนบรรทุก → ดาวเทียม ยาน หรือมนุษย์อวกาศ
	3.	ส่วนควบคุมและนำทาง → คอมพิวเตอร์ เซนเซอร์ควบคุมการบิน
	4.	ส่วนโครงสร้าง → ตัวถังและโครงยาน
	5.	ระบบดำรงชีพ (ถ้ามีคน) → ออกซิเจน น้ำ อาหาร
	6.	ส่วนกลับสู่โลก → แคปซูลทนความร้อน ร่มชูชีพ/ระบบร่อน
	7.	ระบบภาคพื้นดิน → ฐานปล่อยและศูนย์ควบคุม</t>
  </si>
  <si>
    <t>การทดลองบน สถานีอวกาศนานาชาติ (ISS) แบ่งหลัก ๆ เป็น
	1.	ชีววิทยา/การแพทย์ → ศึกษาร่างกายมนุษย์ พืช จุลินทรีย์ ในสภาวะไร้น้ำหนัก
	2.	ฟิสิกส์/วัสดุศาสตร์ → การไหลของของเหลว ไฟในอวกาศ การสร้างคริสตัล/วัสดุใหม่
	3.	วิทยาศาสตร์โลก/สิ่งแวดล้อม → สังเกตภูมิอากาศ ภัยพิบัติ และชั้นบรรยากาศ</t>
  </si>
  <si>
    <t>•	กระดูกและกล้ามเนื้อเสื่อม
	•	การไหลเวียนโลหิตและสายตาผิดปกติ
	•	ภูมิคุ้มกันอ่อนแอ
	•	เสี่ยงจากรังสีอวกาศ
	•	ปัญหาจิตใจและการนอน</t>
  </si>
  <si>
    <t>1.	ดาวเทียมนำทาง GPS → ใช้ในการขับรถ แอปแผนที่ และติดตามพัสดุ
	2.	วัสดุกันความร้อนจากยานอวกาศ → พัฒนาเป็นชุดดับเพลิง, ชุดกีฬา, และฉนวนกันความร้อนในอาคาร</t>
  </si>
  <si>
    <t>ช่วยให้ได้ภาพและข้อมูลที่คมชัด ปราศจากการรบกวนของชั้นบรรยากาศและมลภาวะแสง</t>
  </si>
  <si>
    <t>เพราะวัตถุท้องฟ้าแต่ละชนิดแผ่รังสีต่างช่วงคลื่น และแต่ละช่วงคลื่นให้ข้อมูลต่างกัน</t>
  </si>
  <si>
    <t>ระบบขนส่งอวกาศประกอบด้วย ยานอวกาศ จรวดขับดัน/บูสเตอร์ ถังเชื้อเพลิงและระบบขับดัน ระบบควบคุมและนำ</t>
  </si>
  <si>
    <t>การทดลองทางชีววิทยาและการแพทย์</t>
  </si>
  <si>
    <t>ทำให้กระดูกพรุน กล้ามเนื้อลีบ ระบบไหลเวียนเลือดและการมองเห็นผิดปกติ ภูมิคุ้มกันลด</t>
  </si>
  <si>
    <t xml:space="preserve">1 ) ระบบ GPS ใช้นำทางและระบุตำแหน่ง
2 )วัสดุป้องกันแรงกระแทก เช่น หมวกกันน็อก </t>
  </si>
  <si>
    <t>ต้องส่งกล้องโทรทรรศน์ขึ้นไปโคจรรอบโลกเพราะจะช่วยหลีกเลี่ยงการรบกวนจากบรรยากาศโลกทำให้ต้องส่งกล้องโทรทรรศน์ขึ้นไปโคจรรอบโลกเพราะจะช่วยหลีกเลี่ยงการรบกวนจากบรรยากาศโลกทำให้ภาพผมชัสามารถศึกษาคลื่นแสงยานที่พื้นโลกไม่ได้และเก็บข้อมูลได้ต่อเนื่องแม่นยำกว่าพื้นดิน</t>
  </si>
  <si>
    <t>ต้องใช้หลายความยาวคลื่นเพราะว่าวัตถุท้องฟ้าได้ แต่ละชนิดปล่อยรังสีต่างกันการสังเกตุหลายช่วงเข้าใจธรรมชาติควรฝึกได้รอบด้าน</t>
  </si>
  <si>
    <t>ซุปเปอร์โนวา
พัลซาร์
ดาวเคราะนอก
ระบบสุริยะ</t>
  </si>
  <si>
    <t>คลื่นเเสง</t>
  </si>
  <si>
    <t>รังสีเอกซ์
นิวตรอนเเละหลุมดำ</t>
  </si>
  <si>
    <t>เเสง
ฮับเบิล
กาเเล็กซีเเละดาวฤกษ์</t>
  </si>
  <si>
    <t>รังสีเอกซ์
กาเเล็กซี</t>
  </si>
  <si>
    <t>เเสง
กาเเล็กซีเเละดาวฤกษ์</t>
  </si>
  <si>
    <t>อินฟราเรด
กาเเล็กซีเเละดาวฤกษ์เกิดใหม่</t>
  </si>
  <si>
    <t>1. ยานขนส่ง (Spacecraft)
เป็นส่วนที่บรรทุกผู้โดยสาร (นักบินอวกาศ) หรือสัมภาระ เช่น ดาวเทียม อุปกรณ์วิจัย หรือสินค้าสำหรับสถานีอวกาศ
2. จรวดนำส่ง (Launch Vehicle / Rocket)
เป็นส่วนที่ให้แรงผลักดันเพื่อส่งยานอวกาศออกจากพื้นโลก โดยต้องเอาชนะแรงโน้มถ่วงของโลก</t>
  </si>
  <si>
    <t>การทดลองทางวิทยาศาสตร์บนสถานีอวกาศนานาชาติ (International Space Station – ISS) มีความหลากหลายและครอบคลุมหลายสาขาวิชา เนื่องจากสถานีนี้เป็นห้องทดลองระดับโลกที่อยู่ในสภาพ ไร้น้ำหนัก (Microgravity) ซึ่งช่วยให้นักวิทยาศาสตร์สามารถศึกษาปรากฏการณ์ต่าง ๆ ได้ในแบบที่ไม่สามารถทำได้บนโลก</t>
  </si>
  <si>
    <t>การอาศัยอยู่ในอวกาศเป็นระยะเวลานานส่งผลกระทบต่อร่างกายและจิตใจของมนุษย์อวกาศอย่างหลากหลาย เนื่องจากสภาพแวดล้อมในอวกาศต่างจากบนโลกอย่างมาก โดยเฉพาะในเรื่อง แรงโน้มถ่วง (หรือการไม่มีแรงโน้มถ่วง - microgravity), รังสีจากอวกาศ, และ การแยกตัวจากสังคม</t>
  </si>
  <si>
    <t>1)ระบบ GPS (Global Positioning System)
เดิมทีถูกพัฒนาเพื่อใช้ในงานทางทหารและอวกาศ แต่ปัจจุบันถูกนำมาใช้ในชีวิตประจำวัน เช่น การนำทางในรถยนต์ การส่งอาหาร การติดตามพัสดุ และการค้นหาตำแหน่งของอุปกรณ์ต่างๆ
2)วัสดุและเสื้อผ้าที่พัฒนาจากเทคโนโลยีอวกาศ
เช่น ผ้าไมโครไฟเบอร์ (Microfiber) หรือวัสดุป้องกันความร้อนที่พัฒนาจากชุดนักบินอวกาศ ถูกนำมาประยุกต์ใช้กับเสื้อกันหนาว เสื้อกันไฟ หรืออุปกรณ์กีฬา</t>
  </si>
  <si>
    <t>เพื่อหลีกเลี่ยงผลกระทบของชั้นบรรยากาศโลก เช่น การบิดเบือนของภาพจากอากาศที่เคลื่อนไหว การดูดกลืนแสงและรังสี</t>
  </si>
  <si>
    <t>วัตถุท้องฟ้าแต่ละชนิดปลดปล่อยแสงหรือพลังงานออกมาในช่วงความยาวคลื่นที่ไม่เหมือนกัน และ สภาพแวดล้อมระหว่างโลกกับวัตถุท้องฟ้า</t>
  </si>
  <si>
    <t>ช่องความวิทยุที่ตามองเห็นประมาณ 400-700 นาโนเมตร</t>
  </si>
  <si>
    <t>ดาวเคราะห์และดาวฤกษ์กาแล็กซี่เนบูลล่าที่เเปล่งแสงในยานที่ตามองเห็น</t>
  </si>
  <si>
    <t>การหักเหของเเสง และใช้กล้องโทรทรรศน์ การหักเหของเสง</t>
  </si>
  <si>
    <t>รังสีเอกซ์สเลย์</t>
  </si>
  <si>
    <t>กาแล็คซี่ และดาวฤกษ์</t>
  </si>
  <si>
    <t xml:space="preserve">ระบบขนส่งอวกาศโดยทั่วไปประกอบด้วย ยานอวกาศ (ยานที่บรรทุกดาวเทียมหรือนักบิน) จรวดขับดัน (เพื่อส่งยานขึ้นสู่วงโคจร) และ ระบบเชื้อเพลิง (สำหรับขับเคลื่อนทั้งจรวดและยานอวกาศ) รวมถึง ระบบควบคุมทิศทาง สำหรับการปรับวงโคจรและกลับสู่โลก </t>
  </si>
  <si>
    <t xml:space="preserve">การศึกษาผลกระทบของอวกาศต่อร่างกายมนุษย์, การเจริญเติบโตของพืช), ฟิสิกส์และวัสดุศาสตร์ (การทดลองในสภาวะไร้แรงโน้มถ่วงเพื่อผลิตวัสดุและยาใหม่ๆ), วิทยาศาสตร์โลก (การสังเกตการณ์โลกจากอวกาศ), และ เทคโนโลยีอวกาศ (การทดสอบระบบและอุปกรณ์สำหรับการเดินทางในอวกาศระยะไกล). </t>
  </si>
  <si>
    <t>ระบบนำทาง GPSวัสดุฉนวนกันความร้อน</t>
  </si>
  <si>
    <t>เพราะมองเห็นวัตถุที่มีเเสงน้อยกว่าได้เช่น กาเเล็กซี่</t>
  </si>
  <si>
    <t>เพื่อให้ได้ข้อมูลที่ต่างกัน</t>
  </si>
  <si>
    <t>ดาวเคราะนอกระบบสุริยะ</t>
  </si>
  <si>
    <t xml:space="preserve">โทรทัศน์เเบบสะท้อนเเสง </t>
  </si>
  <si>
    <t>นิวตรอนเเละหลุมดำ</t>
  </si>
  <si>
    <t>อัลตราไวโอเรต</t>
  </si>
  <si>
    <t>1จรวดเชื้อเพลิงเเข็ง 2ถังเชิ้อเพลิงภายนอก 3ยานขนส่งอวกาศ</t>
  </si>
  <si>
    <t>การทดลองเกี่ยวกับชีววิทยามนุษย์</t>
  </si>
  <si>
    <t>จะสูญเสียมวลกระดูกเเละกล้ามเนื้อฝ่อลง</t>
  </si>
  <si>
    <t>เทคโนโลยีการป้องกันน้ำเเข็งก่อตัว เเผงโซล่าเซลล์</t>
  </si>
  <si>
    <t>เพราะถ้าส่องที่พื้นโลกก็จะเห็นแค่ชั้นบรรยากาศ</t>
  </si>
  <si>
    <t>เพราะว่าวัตถุแต่ละอย่างมีคลื่นไม่เหมือนกัน</t>
  </si>
  <si>
    <t>ซุปเปอร์โนวา
คลื่นวิทยุ</t>
  </si>
  <si>
    <t>ซูเปอร์โนวา
พัลซาร์</t>
  </si>
  <si>
    <t>แสง
ฮับเบิล
โทรทรรศน์หักเหๅสะท้อนแสง</t>
  </si>
  <si>
    <t>แสง 
ฮับเบิล
กาแล็กซี่และดาวฤกษ์</t>
  </si>
  <si>
    <t>หาแล็กซี่และดาวฤกษ์</t>
  </si>
  <si>
    <t>รังสีเอ็กซ์
กล้องโทรทรรศน์ฮับเบิล
กาแล็กซี่และดาวฤกษ์</t>
  </si>
  <si>
    <t>รังสีเอ็กซ์
กาแล็กซี่และดาวฤกษ์</t>
  </si>
  <si>
    <t>อินฟราเรด 
สปิตเซอร์
ดาวฤกษ์เกิดใหม่</t>
  </si>
  <si>
    <t>หลีกเลี่ยงบรรยากาศโลก</t>
  </si>
  <si>
    <t>วัตถุท้องฟ้าแต่ละชนิดเปล่งรังสีออกมาในความยาวคลื่นต่างกัน และ แต่ละช่วงความยาวคลื่นให้ข้อมูลที่ไม่เหมือนกัน</t>
  </si>
  <si>
    <t>พัลซาร์ ก๊าสคาบอนไดออกไส</t>
  </si>
  <si>
    <t>แสงที่ตามองเห้น</t>
  </si>
  <si>
    <t>ดาวฤกษ์ดาวเคราะห์ Galaxy</t>
  </si>
  <si>
    <t>หลุมดำ ดาวนิวตรอน ซุปเปอร์โนวา</t>
  </si>
  <si>
    <t>แสงที่เห็นอัลตราไวโอเลต อินฟราเรดใกล้</t>
  </si>
  <si>
    <t>ดวงดาว Galaxy เนบิวลา</t>
  </si>
  <si>
    <t xml:space="preserve">อินฟราเรด </t>
  </si>
  <si>
    <t>การก่อตัวของดาว ดาวเคราะห์</t>
  </si>
  <si>
    <t xml:space="preserve"> ยานหรือระบบที่ใช้ในการนำวัตถุหรือมนุษย์ออกจากโลกไปสู่อวกาศ</t>
  </si>
  <si>
    <t>ไมโครกราวิตี้ เกือบไร้น่ำหนัก</t>
  </si>
  <si>
    <t>สภาวะไร้น้ำหนักสภาวะไร้น้ำหนักไมโครกาวิตี้</t>
  </si>
  <si>
    <t>1GPS (Global Positioning System)
2 วัสดุและสิ่งทอทนทานสูง (เช่น Memory Foam, ฉนวนกันความร้อน)</t>
  </si>
  <si>
    <t xml:space="preserve">เพื่อหลีกเลี่ยงผลกระทบจากชั้นบรรยากาศของโลก เช่น การบิดเบือนของแสง </t>
  </si>
  <si>
    <t xml:space="preserve">คลื่นวิทยุ </t>
  </si>
  <si>
    <t>หลีกเลี่ยงผลกระทบจากชั้นบรรยากาศของโลก ที่อาจบดบัง และบิดเบืองแสงและคลื่นแม่เหล็กไฟฟ้าจากวัตถุเหล่านั้น ทำให้ภาพคมชัดและแม่นยำ</t>
  </si>
  <si>
    <t>เพราะ วัตถุแต่ละชนิดแต่ละปรากฎการณ์ทางดาราศาสตร์จะปลดปล่อย และดูดกลืนแสงในช่วงความยาวคลื่นที่ต่างกัน</t>
  </si>
  <si>
    <t>ดาวเคราะห์ ดาวฤกษ์ กาแล็คซี่</t>
  </si>
  <si>
    <t>แสงที่มองเห็นได้ อัลตราไวโอเลต อินฟราเรดใกล้</t>
  </si>
  <si>
    <t>กาแล็คซี่ เนบิวล่า ดาวเคราะห์นอกระบบ</t>
  </si>
  <si>
    <t>การก่อตัวของดาวฤกษ์และดาวเคราะห์ กาแล็คซี่ที่อยู่ไกลออกไป</t>
  </si>
  <si>
    <t xml:space="preserve">
1. กระสวยอวกาศ เป็นยานหลักที่บรรทุกนักบินอวกาศและอุปกรณ์วิทยาศาสตร์ มีปีกสำหรับร่อนลงจอดบน รันเวย์ ทำหน้าที่เดินทางเข้าสู่วง โคจรและกลับสู่โลก
2. จรวดเชื้อเพลิงแข็ง มี 2 ลำ ติดอยู่ด้านข้างของถังเชื้อเพลิงหลัก ช่วยสร้างแรงขับดันมหาศาลในช่วงแรกของการปล่อยจรวด
3. 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
</t>
  </si>
  <si>
    <t>มีการทดลองหลากหลายทั้งด้านชีววิทยา, ฟิสิกส์, วิทยาศาสตร์โลก, 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การศึกษาผลกระทบของสภาวะไร้แรงโน้มถ่วงต่อร่างกายมนุษย์ด้านฟิสิกส์ การศึกษาปรากฏการณ์ทางฟิสิกส์ในสภาวะไร้แรงโน้มถ่วง</t>
  </si>
  <si>
    <t>การอยู่อาศัยในอวกาศเป็นเวลานานส่งผลกระทบต่อ ร่างกายและจิตใจของมนุษย์อวกาศูหลายประการ ได้แก่การสูญเสียมวลกระดูกและกล้ามเนื้อ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</si>
  <si>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ระบบคอมพิวเตอร์และไมโครชิป นำมาประยุกต์ใช้คือโทรศัพท์มือถือคอมพิวเตอร์พกพา อุปกรณ์อิเล็กทรอนิกส์ระบบ GPS นำมาประยุกต์ใช้คือ การนำทางรถยนต์ติดตามตำแหน่ง โทรศัพท์ โลจิสติกส์</t>
  </si>
  <si>
    <t>เพราะ ชั้นบรรยากาศโลกดูดซับและรบกวนรังสีจากอวกาศ เช่น รังสีอินฟราเรด อัลตราไวโอเลต รังสีเอกซ์ และรังสีแกมมา ทำให้ไม่สามารถตรวจจับได้จากพื้นโลก อีกทั้งยังลดการรบกวนจากแสงและสภาพอากาศบนโลก จึงต้องส่งกล้องขึ้นสู่อวกาศเพื่อให้ได้ภาพและข้อมูลที่ชัดเจน</t>
  </si>
  <si>
    <t>วัตถุท้องฟ้าแต่ละชนิดปลดปล่อยรังสีในช่วงความยาวคลื่นที่ต่างกัน</t>
  </si>
  <si>
    <t xml:space="preserve">วัตถุอวกาศที่เหมาะสมในการศึกษา: พัลซาร์ กาแล็กซี แหล่งกำเนิดคลื่นวิทยุ
</t>
  </si>
  <si>
    <t xml:space="preserve">แสงที่ตามองเห็นได้ + อัลตราไวโอเลตบางส่วน + อินฟราเรดใกล้
</t>
  </si>
  <si>
    <t xml:space="preserve">หลุมดำ ซูเปอร์โนวา ก๊าซร้อน
</t>
  </si>
  <si>
    <t xml:space="preserve">เนบิวลาฝุ่น ดาวเคราะห์เกิดใหม่
</t>
  </si>
  <si>
    <t xml:space="preserve">อินฟราเรด (ใกล้–กลาง)
</t>
  </si>
  <si>
    <t>กาแล็กซีแรกเริ่ม ระบบดาวเคราะห์ เนบิวลา</t>
  </si>
  <si>
    <t xml:space="preserve">ตัวขับดัน (จรวดหรือบูสเตอร์), ยานอวกาศ/กระสวยอวกาศ, และระบบควบคุมการบิน
</t>
  </si>
  <si>
    <t>การทดลองด้านฟิสิกส์ในสภาวะไร้น้ำหนัก, การทดลองทางชีววิทยาและการแพทย์, การทดลองด้านวัสดุศาสตร์, การศึกษาสิ่งมีชีวิตและพืชในอวกาศ</t>
  </si>
  <si>
    <t>สูญเสียมวลกระดูกและมวลกล้ามเนื้อ, ระบบไหลเวียนเลือดและหัวใจทำงานเปลี่ยนแปลง, การรับรู้สมดุลเสียไป, ภูมิคุ้มกันลดลง, มีผลต่อสุขภาพจิตจากการแยกตัวและอยู่ในพื้นที่จำกัด</t>
  </si>
  <si>
    <t>GPS (Global Positioning System) ใช้ในการนำทางและติดตาม
เทคโนโลยีการสื่อสารผ่านดาวเทียม เช่น โทรทัศน์ ดาวเทียม อินเทอร์เน็ต</t>
  </si>
  <si>
    <t>เพราะ ชั้นบรรยากาศโลกบดบังและดูดซับรังสีบางประเภทจากอวกาศ ทำให้ภาพเบลอและสูญเสียรายละเอียด</t>
  </si>
  <si>
    <t xml:space="preserve">เพื่อเก็บข้อมูลที่แตกต่างกันจากวัตถุท้องฟ้า เนื่องจากชั้นบรรยากาศโลกบดบังแสงบางช่วงคลื่น โดยเฉพาะคลื่นอัลตราไวโอเลตและอินฟราเรด </t>
  </si>
  <si>
    <t>พัลซาร์ กาแล็คซี</t>
  </si>
  <si>
    <t>ดาวเคราะห์ ดาวฤกษ์ กาแล็กซี</t>
  </si>
  <si>
    <t>แสงที่มองเห็นได้ และรังสีอัลตราไวโอเลตบางส่วน</t>
  </si>
  <si>
    <t>การก่อตัวดาว เนบิวลาฝุ่น กาแล็กซีที่ห่างไกล</t>
  </si>
  <si>
    <t xml:space="preserve">จรวดขับดันเชื้อเพลิงแข็ง (Solid Rocket Boosters - SRBs), ถังเชื้อเพลิงภายนอก (External Tank - ET), และ ยานโคจร (Orbiter) </t>
  </si>
  <si>
    <t>การศึกษาผลกระทบของแรงโน้มถ่วงต่ำต่อโรคกระดูกพรุน การปลูกพืชในอวกาศ การสังเกตพายุเฮอริเคนและธารน้ำแข็ง การสังเกตการณ์ดาวเคราะห์และกาแล็กซี และการพัฒนาพลาสม่าเย็นที่สามารถฆ่าเชื้อโรคได้</t>
  </si>
  <si>
    <t xml:space="preserve">มวลกระดูกและกล้ามเนื้อลดลงอย่างมาก เนื่องจากไม่มีแรงโน้มถ่วง ทำให้สูญเสียความหนาแน่นและแข็งแรง, ระบบหัวใจและหลอดเลือดเปลี่ยนแปลง หัวใจอาจมีขนาดเล็กลงและอ่อนแอลง, การเปลี่ยนแปลงของสมองและระบบประสาท อาจส่งผลต่อการรับรู้และการทรงตัว, ความเสี่ยงจากรังสีอวกาศ เพิ่มความเสี่ยงต่อมะเร็งและความเสียหายต่อเซลล์, และ ปัญหาทางจิตใจ เช่น ความวิตกกังวลและภาวะซึมเศร้า </t>
  </si>
  <si>
    <t xml:space="preserve">ระบบ GPS (Global Positioning System) เพื่อการนำทางและระบุตำแหน่งที่แม่นยำ และ การพัฒนาวัสดุต่างๆ เช่น เมมโมรีโฟม ที่ใช้ในเครื่องนอนและเฟอร์นิเจอร์ หรือฉนวนกันความร้อนที่ช่วยประหยัดพลังงานในอาคาร. </t>
  </si>
  <si>
    <t>เนื่องจากวัตถุแต่ละชนิดเปล่งพลังงานในความยาวคลื่นต่างกัน</t>
  </si>
  <si>
    <t>พัลซาร์, กาแล็กซี, ควาซาร์</t>
  </si>
  <si>
    <t>ดาวก่อกำเนิด, ดาราจักรที่ถูกบดบังด้วยฝุ่น, ดาวเคราะห์นอกระบบ</t>
  </si>
  <si>
    <t>ประกอบด้วย 3 ส่วนหลักคือ จรวดขับดันเชื้อเพลิงแข็ง (Solid Rocket Boosters - SRBs), ถังเชื้อเพลิงภายนอก (External Tank - ET), และ ยานโคจร (Orbiter)</t>
  </si>
  <si>
    <t xml:space="preserve">การใช้ชีวิตในอวกาศระยะยาวส่งผลกระทบต่อร่างกายมนุษย์อย่างมาก ทั้งภาวะ กล้ามเนื้อและกระดูกเสื่อม เนื่องจากแรงโน้มถ่วงน้อย 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นอกจากนี้ยังมีผลต่อ ระบบไหลเวียนโลหิต และ การทำงานของหัวใจ อีกด้วย </t>
  </si>
  <si>
    <t>เทคโนโลยีอวกาศถูกนำมาประยุกต์ใช้ในชีวิตประจำวันผ่าน ระบบ GPS (Global Positioning System) เพื่อการนำทางและระบุตำแหน่งที่แม่นยำ และ การพัฒนาวัสดุต่างๆ เช่น เมมโมรีโฟม ที่ใช้ในเครื่องนอนและเฟอร์นิเจอร์ หรือฉนวนกันความร้อนที่ช่วยประหยัดพลังงานในอาคาร</t>
  </si>
  <si>
    <t>เพื่อหลีกเลี่ยงผลกระทบจากชั้นบรรยากาศโลก</t>
  </si>
  <si>
    <t>เพื่อศึกษาลักษณะและปรากฏการณ์ที่แตกต่างกันของวัตถุท้องฟ้า</t>
  </si>
  <si>
    <t>พัลซาร์, กาแล็กซีที่อยู่ห่างไกล, หลุมดำ</t>
  </si>
  <si>
    <t>หลุมดำ, ซากซูเปอร์โนวา, กระจุกกาแล็กซี</t>
  </si>
  <si>
    <t xml:space="preserve">แสงที่มองเห็นได้, รังสีอัลตราไวโอเลต, รังสีอินฟราเรดใกล้ </t>
  </si>
  <si>
    <t xml:space="preserve">กาแล็กซี, เนบิวลา, ดาวเคราะห์นอกระบบ </t>
  </si>
  <si>
    <t>บริเวณก่อกำเนิดดาวฤกษ์, ดาวเคราะห์นอกระบบ, กาแล็กซีที่มีฝุ่นมาก</t>
  </si>
  <si>
    <t xml:space="preserve">จรวดขับดันเชื้อเพลิงแข็ง  ถังเชื้อเพลิงภายนอก  และ ยานโคจร </t>
  </si>
  <si>
    <t>การทดลองด้านชีววิทยา, ฟิสิกส์, วัสดุศาสตร์, การแพทย์, และเทคโนโลยีอวกาศ</t>
  </si>
  <si>
    <t>กระดูกพรุน, กล้ามเนื้อลีบ, ปัญหาหัวใจและหลอดเลือด, การเปลี่ยนแปลงของสายตา, และระบบภูมิคุ้มกันอ่อนแอลง</t>
  </si>
  <si>
    <t xml:space="preserve">1.ระบบระบุตำแหน่งบนโลก (GPS): ใช้ในการนำทาง, การติดตามตำแหน่ง, และการขนส่ง
2.วัสดุกันความร้อนและฉนวนกันความร้อน: ใช้ในอาคารบ้านเรือน, เสื้อผ้า, และอุปกรณ์ต่างๆ
</t>
  </si>
  <si>
    <t xml:space="preserve">เพราะบรรยากาศโลกดูดกลืนและรบกวนคลื่นแม่เหล็กไฟฟ้า </t>
  </si>
  <si>
    <t xml:space="preserve">เพราะวัตถุท้องฟ้าแผ่รังสีต่างกันในแต่ละช่วงคลื่น </t>
  </si>
  <si>
    <t xml:space="preserve"> แสงที่ตามองเห็น</t>
  </si>
  <si>
    <t xml:space="preserve"> ควาซาร์, พัลซาร์</t>
  </si>
  <si>
    <t>ดาวฤกษ์เกิดใหม่, ฝุ่นก๊าซ</t>
  </si>
  <si>
    <t>จรวดเชื้อเพลิงแข็ง (Solid Rocket Boosters: SRB), ถังเชื้อเพลิงภายนอก (External Tank: ET), และ ยานโคจร (Orbiter)</t>
  </si>
  <si>
    <t>การศึกษาเกี่ยวกับมนุษย์ (เช่น ผลของสภาวะไร้น้ำหนักต่อร่างกาย), วิทยาศาสตร์โลก (เช่น สังเกตการณ์สภาพอากาศและการเปลี่ยนแปลงของโลก), ดาราศาสตร์และฟิสิกส์ (เช่น การสังเกตดวงอาทิตย์และกาแล็กซี), เทคโนโลยีชีวภาพและวัสดุศาสตร์ (เช่น การสร้างกระดูกทดแทน และการพัฒนาวัสดุใหม่ในอวกาศ) และ การวิจัยด้านวิศวกรรมและเทคโนโลยี เพื่อเตรียมการเดินทางในอวกาศระยะไกล เช่น การสร้างระบบช่วยชีวิตและทดสอบเทคโนโลยีสำหรับภารกิจไปยังดวงจันทร์และดาวอังคา</t>
  </si>
  <si>
    <t xml:space="preserve">การอาศัยอยู่ในอวกาศระยะยาวมีผลกระทบต่อร่างกายหลายด้าน ได้แก่ มวลกระดูกและกล้ามเนื้อลดลง ทำให้กระดูกอ่อนแอและกล้ามเนื้อลีบลง, การเปลี่ยนแปลงการกระจายของเหลวในร่างกาย ทำให้เกิดอาการบวมที่ใบหน้า และส่งผลต่อการมองเห็น, ความเสี่ยงต่อรังสีอวกาศ ที่อาจทำลายดีเอ็นเอและเพิ่มความเสี่ยงมะเร็ง, ผลกระทบต่อระบบหัวใจและหลอดเลือด รวมถึงการเต้นผิดจังหวะ, การเปลี่ยนแปลงทางสมอง ที่ส่งผลต่อการทรงตัวและการรับรู้, และ ผลกระทบทางจิตใจ เช่น ความเครียดและความโดดเดี่ยว. </t>
  </si>
  <si>
    <t xml:space="preserve">1 คือ ระบบ GPS (Global Positioning System) ที่ใช้ดาวเทียมในการนำทางและระบุตำแหน่งในสมาร์ทโฟนหรือรถยนต์ และตัวอย่างที่ 2 คือ วัสดุเมมโมรี่โฟม ที่ถูกพัฒนาขึ้นในอุตสาหกรรมอวกาศ ถูกนำมาใช้ในเครื่องนอนและอุปกรณ์ทางการแพทย์เพื่อความสบายและรองรับสรีระ. 
</t>
  </si>
  <si>
    <t>เนื่องจากวัตถุต่างๆ ปล่อยคลื่นแสงออกมาในย่านความยาวคลื่นที่ต่างกัน</t>
  </si>
  <si>
    <t>พัลซาร์ กาเเล็คซี</t>
  </si>
  <si>
    <t>ดาวเคราะห์ ดาวฤกษ์ กาเเล็คซี</t>
  </si>
  <si>
    <t>รังซีเอ็กซ์</t>
  </si>
  <si>
    <t>แสงที่มองเห็นได้  และรังสีอัลตราไวโอเลตบางส่วน</t>
  </si>
  <si>
    <t>เนบิวลา ดาวฤกษ์ กาเเล็กซี</t>
  </si>
  <si>
    <t>การก่อตัวดาว เนบิวลาฝุ่น กาเเล็กซีที่ห่างไหล</t>
  </si>
  <si>
    <t>จรวดขับดันเชื้อเพลิงแข็ง (Solid Rocket Boosters - SRBs), ถังเชื้อเพลิงภายนอก (External Tank - ET), และ ยานโคจร (Orbiter)</t>
  </si>
  <si>
    <t>การวิจัยชีวิตมนุษย์เพื่อศึกษาผลกระทบของสภาวะไร้แรงโน้มถ่วงต่อร่างกาย, การวิจัยทางวิทยาศาสตร์โลกและธรณีฟิสิกส์เพื่อตรวจสอบโลกและสภาพอากาศ, การทดลองด้านเทคโนโลยีชีวภาพเพื่อการเพาะปลูกพืชในอวกาศ, การวิจัยทางวิศวกรรมและเทคโนโลยีอวกาศเพื่อพัฒนาระบบสนับสนุนชีวิตในอวกาศ, และการศึกษาดาราศาสตร์เพื่อสังเกตการณ์อวกาศโดยปราศจากข้อจำกัดจากชั้นบรรยากาศโลก</t>
  </si>
  <si>
    <t>กล้ามเนื้อและกระดูกเสื่อม เนื่องจากแรงโน้มถ่วงน้อย 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นอกจากนี้ยังมีผลต่อ ระบบไหลเวียนโลหิต และ การทำงานของหัวใจ</t>
  </si>
  <si>
    <t xml:space="preserve">ระบบ GPS ช่วยนำทางและการสื่อสารผ่านดาวเทียมทำให้การติดต่อทั่วโลกเป็นไปได้ และ วัสดุใหม่ๆ เช่น Memory Foam ถูกพัฒนาขึ้นเพื่อใช้ในผลิตภัณฑ์ต่างๆ เช่น เบาะรองนั่งและรองเท้า รวมถึง เทคโนโลยีทางการแพทย์ อย่างหุ่นยนต์ผ่าตัดที่พัฒนาจากแขนกลของยานอวกาศ. 
</t>
  </si>
  <si>
    <t xml:space="preserve"> ดาวเคราะห์, ดวงจันทร์</t>
  </si>
  <si>
    <t xml:space="preserve"> เนบิวลา, กาแล็กซี</t>
  </si>
  <si>
    <t xml:space="preserve"> ดาวฤกษ์เกิดใหม่, ฝุ่นก๊าซ</t>
  </si>
  <si>
    <t>การอาศัยอยู่ในอวกาศระยะยาวมีผลกระทบต่อร่างกายหลายด้าน ได้แก่ มวลกระดูกและกล้ามเนื้อลดลง ทำให้กระดูกอ่อนแอและกล้ามเนื้อลีบลง, การเปลี่ยนแปลงการกระจายของเหลวในร่างกาย ทำให้เกิดอาการบวมที่ใบหน้า และส่งผลต่อการมองเห็น, ความเสี่ยงต่อรังสีอวกาศ ที่อาจทำลายดีเอ็นเอและเพิ่มความเสี่ยงมะเร็ง, ผลกระทบต่อระบบหัวใจและหลอดเลือด รวมถึงการเต้นผิดจังหวะ, การเปลี่ยนแปลงทางสมอง ที่ส่งผลต่อการทรงตัวและการรับรู้, และ ผลกระทบทางจิตใจ เช่น ความเครียดและความโดดเดี่ยว.</t>
  </si>
  <si>
    <t>1 คือ ระบบ GPS (Global Positioning System) ที่ใช้ดาวเทียมในการนำทางและระบุตำแหน่งในสมาร์ทโฟนหรือรถยนต์ และตัวอย่างที่ 2 คือ วัสดุเมมโมรี่โฟม ที่ถูกพัฒนาขึ้นในอุตสาหกรรมอวกาศ ถูกนำมาใช้ในเครื่องนอนและอุปกรณ์ทางการแพทย์เพื่อความสบายและรองรับสรีระ</t>
  </si>
  <si>
    <t>เพราะแต่ละช่วงคลื่นให้ข้อมูลที่แตกต่างกันเกี่ยวกับวัตถุท้องฟ้า ทำให้เราเข้าใจธรรมชาติของวัตถุนั้นได้สมบูรณ์ยิ่งขึ้น</t>
  </si>
  <si>
    <t>พัลซาร์ (Pulsars) และ ซูเปอร์โนวา (Supernova)</t>
  </si>
  <si>
    <t>400 ถึง 700 นาโนเมตร</t>
  </si>
  <si>
    <t>ดาวเคราะห์น้อย ดาวหาง ไปจนถึงกาแล็กซี เนบิวลา และดาวฤกษ์ในห้วงอวกาศ</t>
  </si>
  <si>
    <t>หลุมดำ, ซูเปอร์โนวา, ดาวนิวตรอน, และ ควาซาร์</t>
  </si>
  <si>
    <t>ตั้งแต่ อัลตราไวโอเลต (100-400 นาโนเมตร) ผ่าน แสงที่ตามองเห็นได้ (400-800 นาโนเมตร) ไปจนถึง อินฟราเรดใกล้ (800-2500 นาโนเมตร)</t>
  </si>
  <si>
    <t>ดาวเคราะห์ในระบบสุริยะ เช่น ดาวอังคารและดาวพฤหัสบดี, ดาวเคราะห์นอกระบบสุริยะ, กาแล็กซีที่อยู่ไกลโพ้น เช่น GN-z11 และกาแล็กซีในภาพ "Hubble Ultra-Deep Field", ควาซาร์รุ่นแรก, เนบิวลา เช่น เนบิวลานายพราน, กระจุกดาว, และ วัตถุใน แถบไคเปอร์</t>
  </si>
  <si>
    <t>ตั้งแต่ อินฟราเรดใกล้ ที่ประมาณ 3.6 และ 4.5 ไมโครเมตร ไปจนถึง อินฟราเรดไกล ที่มากถึง 160 ไมโครเมตร</t>
  </si>
  <si>
    <t xml:space="preserve">ดาวเคราะห์นอกระบบสุริยะ, ดาวเคราะห์น้อย, ดาวหาง, เนบิวลา, กาแล็กซี, จานฝุ่นรอบดาวฤกษ์, และกระจุกดาว </t>
  </si>
  <si>
    <t>วิทยาศาสตร์ชีวภาพ (การศึกษาผลกระทบต่อร่างกายมนุษย์และพืชในอวกาศ), วิทยาศาสตร์กายภาพ (เช่น การศึกษาพฤติกรรมของของเหลวและวัสดุในสภาวะไร้แรงโน้มถ่วง), การสังเกตการณ์โลก (การติดตามสภาพอากาศและภัยพิบัติ), และเทคโนโลยีอวกาศ (การทดสอบระบบสำหรับการเดินทางระหว่างดาวเคราะห์)</t>
  </si>
  <si>
    <t>การใช้ชีวิตในอวกาศระยะยาวส่งผลกระทบต่อร่างกายมนุษย์อย่างมาก ทั้งภาวะ กล้ามเนื้อและกระดูกเสื่อม เนื่องจากแรงโน้มถ่วงน้อย 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นอกจากนี้ยังมีผลต่อ ระบบไหลเวียนโลหิต และ การทำงานของหัวใจ อีกด้วย</t>
  </si>
  <si>
    <t>ผ่าน ระบบ GPS (Global Positioning System) เพื่อการนำทางและระบุตำแหน่งที่แม่นยำ และ การพัฒนาวัสดุต่างๆ เช่น เมมโมรีโฟม ที่ใช้ในเครื่องนอนและเฟอร์นิเจอร์ หรือฉนวนกันความร้อนที่ช่วยประหยัดพลังงานในอาคาร</t>
  </si>
  <si>
    <t>เพราะบรรยากาศโลกดูดกลืนและรบกวนคลื่นแม่เหล็กไฟฟ้า ✅</t>
  </si>
  <si>
    <t>เพราะวัตถุท้องฟ้าแผ่รังสีต่างกันในแต่ละช่วงคลื่น ✅</t>
  </si>
  <si>
    <t>เนบิวลา,กาแล็กซี่</t>
  </si>
  <si>
    <t>ควาซาร์,พัลซาร์</t>
  </si>
  <si>
    <t>ดาวฤกษ์เกิดใหม่,ฝุ่นก๊าซ</t>
  </si>
  <si>
    <t>หลุมดำ ,ซูเปอร์โนวา</t>
  </si>
  <si>
    <t>ต้องส่งกล้องโทรทรรศน์ขึ้นไป โคจรรอบโลก เพราะหลายช่วงคลื่นของแสงและรังสีจากวัตถุท้องฟ้า ไม่สามารถผ่านชั้นบรรยากาศโลกได้ หรือผ่านได้ไม่เต็มที่</t>
  </si>
  <si>
    <t xml:space="preserve">กล้องโทรทรรศน์ที่ใช้ศึกษาวัตถุท้องฟ้าต้องใช้ ความยาวคลื่นในช่วงต่าง ๆ เพราะวัตถุท้องฟ้าแต่ละประเภท ปล่อยหรือสะท้อนแสง/รังสีในช่วงคลื่นที่แตกต่างกัน </t>
  </si>
  <si>
    <t>[3.11] คลื่นวิทยุ (Radio wave)</t>
  </si>
  <si>
    <t>พัลซาร์, หลุมดำ, กาแล็กซี</t>
  </si>
  <si>
    <t xml:space="preserve">แสงที่ตามองเห็น (Visible light)	</t>
  </si>
  <si>
    <t>ดาว, ดาวเคราะห์, กาแล็กซี</t>
  </si>
  <si>
    <t>แสงที่ตามองเห็น, อัลตราไวโอเลต และใกล้อินฟราเรด</t>
  </si>
  <si>
    <t>เนบิวลา, กาแล็กซี, การเกิดดาว</t>
  </si>
  <si>
    <t>การเกิดดาว, ดาวเคราะห์, ฝุ่นระหว่างดวงดาว</t>
  </si>
  <si>
    <t>ระบบขนส่งอวกาศ = ตัวพาหนะ (ยาน/กระสวย/จรวด) + ระบบขับเคลื่อนและเชื้อเพลิง + บูสเตอร์ + โมดูลบรรทุกสัมภาระ + ระบบสนับสนุนภาคพื้นดิน</t>
  </si>
  <si>
    <t>บน ISS มีการทดลองทางวิทยาศาสตร์หลายด้าน ได้แก่
ฟิสิกส์ (การไหล, การเผาไหม้, วัสดุ)
ชีววิทยา (มนุษย์, พืช, จุลินทรีย์)
ดาราศาสตร์และสิ่งแวดล้อมอวกาศ
เทคโนโลยีใหม่เพื่อการสำรวจอวกาศระยะไกล</t>
  </si>
  <si>
    <t>การอยู่ในอวกาศนาน ๆ ทำให้มนุษย์อวกาศเสี่ยงต่อ กระดูกพรุน กล้ามเนื้ออ่อนแรง ระบบหัวใจทำงานลดลง สายตาและระบบประสาทเปลี่ยนแปลง ภูมิคุ้มกันลดลง เสี่ยงต่อมะเร็งจากรังสี รวมถึงปัญหาด้านจิตใจและการนอนหลับ</t>
  </si>
  <si>
    <t>โฟมกันกระแทก → หมอน / ที่นอน / รองเท้า
ระบบกรองน้ำ → เครื่องกรองน้ำ / ระบบน้ำสะอาดในพื้นที่ขาดแคลน</t>
  </si>
  <si>
    <t xml:space="preserve">เพราะวัตถุท้องฟ้าแต่ละชนิดเปล่งแสงในช่วงความยาวคลื่นที่ต่างกัน และการศึกษาหลายช่วงคลื่นทำให้ได้ข้อมูลที่หลากหลาย ครบถ้วน เช่น อุณหภูมิ องค์ประกอบทางเคมี และสสารที่มองไม่เห็นด้วยตาเปล่า ช่วยให้เข้าใจธรรมชาติของวัตถุท้องฟ้าเหล่านั้นได้ดียิ่งขึ้น 
ทำไมจึงต้องใช้ความยาวคลื่นที่แตกต่างกัน
แหล่งกำเนิดที่แตกต่างกัน:
วัตถุท้องฟ้า เช่น ดาวฤกษ์ เนบิวลา หลุมดำ และกระจุกกาแล็กซี จะมีการปล่อยคลื่นแม่เหล็กไฟฟ้าออกมาในช่วงความยาวคลื่นที่แตกต่างกันตามอุณหภูมิ องค์ประกอบทางเคมี และกระบวนการทางกายภาพที่เกิดขึ้น 
ให้ข้อมูลเฉพาะ:
แสงที่ตามองเห็น: บอกข้อมูลทั่วไปเกี่ยวกับวัตถุ เช่น ความสว่างและสี แต่ไม่สามารถบอกรายละเอียดของสสารที่อยู่ภายในได้ 
อินฟราเรด: ช่วยศึกษาวัตถุเย็นกว่า เช่น ฝุ่นในเนบิวลา หรือบริเวณที่ดาวเกิดใหม่ 
อัลตราไวโอเลต: ใช้ศึกษาวัตถุที่มีอุณหภูมิสูง เช่น ดาวฤกษ์บางประเภท และองค์ประกอบของก๊าซในกาแล็กซี 
รังสีเอกซ์: ใช้ศึกษาวัตถุที่มีพลังงานสูงมาก เช่น ดาวนิวตรอน เศษซากซูเปอร์โนวา และหลุมดำ 
คลื่นวิทยุ: ช่วยศึกษาวัตถุที่เปล่งแสงออกมาน้อยมาก หรือไม่เปล่งแสงที่ตามองเห็น เช่น บริเวณที่ดาวกำลังก่อตัว ดาวพัลซาร์ และสสารระหว่างดาว 
การทะลุผ่านชั้นบรรยากาศ:
บางช่วงความยาวคลื่น เช่น คลื่นวิทยุ สามารถทะลุผ่านชั้นบรรยากาศโลกได้ดีกว่าแสงที่ตามองเห็น ทำให้ศึกษาได้โดยไม่ต้องส่งกล้องขึ้นไปในอวกาศ แต่บางช่วงคลื่น เช่น อัลตราไวโอเลต และรังสีเอกซ์ จะถูกดูดกลืนโดยชั้นบรรยากาศ จึงจำเป็นต้องส่งกล้องโทรทรรศน์ขึ้นไปในอวกาศเพื่อสังเกตการณ์ 
สร้างภาพรวมที่สมบูรณ์:
การนำข้อมูลจากกล้องโทรทรรศน์ที่ใช้ในช่วงคลื่นต่าง ๆ มารวมกัน ทำให้เราได้ภาพรวมของวัตถุท้องฟ้าอย่างครบถ้วน และเข้าใจปรากฏการณ์ทางดาราศาสตร์ได้ลึกซึ้งยิ่งขึ้น 
</t>
  </si>
  <si>
    <t>เนบิวลา (nebulae) และ กาแล็กซี (galaxies</t>
  </si>
  <si>
    <t xml:space="preserve">0.1 ถึง 10 นาโนเมตร </t>
  </si>
  <si>
    <t>วัตถุที่ปล่อยรังสีเอกซ์ เช่น หลุมดำ ดาวนิวตรอน ซูเปอร์โนวา และก๊าซร้อนในกาแล็กซี</t>
  </si>
  <si>
    <t>สามารถสังเกตการณ์ได้ในช่วงคลื่น อัลตราไวโอเลต (100-400 นาโนเมตร), แสงที่ตามองเห็น (400-800 นาโนเมตร) และ อินฟราเรดใกล้ (800-2500 นาโนเมตร)</t>
  </si>
  <si>
    <t>วัตถุอวกาศที่อยู่ไกลโพ้นและสว่างสูง รวมถึง กาแล็กซี ดาวฤกษ์ที่ก่อตัวและตายแล้ว ในช่วงคลื่น แสงที่ตามองเห็น แสงอัลตราไวโอเลต และอินฟราเรดใกล้</t>
  </si>
  <si>
    <t xml:space="preserve">3.6 ถึง 180 ไมโครเมตร </t>
  </si>
  <si>
    <t>ใช้ตรวจจับวัตถุท้องฟ้าที่ถูกบดบังด้วยฝุ่นและแก๊ส โดยเฉพาะ ดาวฤกษ์เกิดใหม่ ศูนย์กลางกาแล็กซี ดาวเคราะห์นอกระบบสุริยะ และ กาแล็กซีที่อยู่ไกลโพ้น</t>
  </si>
  <si>
    <t>จรวดขับดันเชื้อเพลิงแข็ง (Solid Rocket Boosters - SRBs), ถังเชื้อเพลิงภายนอก (External Tank - ET), และ ยานโคจร (Orbiter</t>
  </si>
  <si>
    <t xml:space="preserve">วิทยาศาสตร์ชีวภาพ (การศึกษาผลกระทบต่อร่างกายมนุษย์และพืชในอวกาศ), วิทยาศาสตร์กายภาพ (เช่น การศึกษาพฤติกรรมของของเหลวและวัสดุในสภาวะไร้แรงโน้มถ่วง), การสังเกตการณ์โลก (การติดตามสภาพอากาศและภัยพิบัติ), และเทคโนโลยีอวกาศ (การทดสอบระบบสำหรับการเดินทางระหว่างดาวเคราะห์) </t>
  </si>
  <si>
    <t>กล้องโทรศัพท์มือถือ รองเท้ากีฬา</t>
  </si>
  <si>
    <t>การส่งกล้องโทรทรรศน์ขึ้นไปโคจรรอบโลกช่วยให้สามารถสังเกตการณ์วัตถุท้องฟ้าได้โดยปราศจากการรบกวนของชั้นบรรยากาศโลก</t>
  </si>
  <si>
    <t>วัตถุท้องฟ้าแต่ละชนิดเปล่งแสงหรือรังสีออกมาในช่วงความยาวคลื่นที่แตกต่างกัน การใช้กล้องโทรทรรศน์ที่ครอบคลุมความยาวคลื่นหลายช่วงจะช่วยให้ได้ข้อมูลที่ครบถ้วนและเข้าใจวัตถุนั้นได้ดียิ่งขึ้น</t>
  </si>
  <si>
    <t>ระบบขนส่งอวกาศ (Space Transportation System) หรือกระสวยอวกาศของสหรัฐอเมริกา ประกอบด้วย 3 ส่วนหลัก ได้แก่ 
ยานโคจร (Orbiter):
ส่วนที่คล้ายเครื่องบินและเป็นที่อยู่ของนักบินอวกาศและสัมภาระ
ถังเชื้อเพลิงภายนอก (External Tank - ET):
ถังขนาดใหญ่ที่บรรจุเชื้อเพลิงเหลวสำหรับเครื่องยนต์หลักของยานโคจร
จรวดเชื้อเพลิงแข็งขับดันด้านข้าง (Solid Rocket Boosters - SRBs):
จรวดสองข้างที่ให้แรงขับดันเสริมในช่วงแรกของการปล่อย</t>
  </si>
  <si>
    <t>การทดลองทางวิทยาศาสตร์บนสถานีอวกาศนานาชาติ (International Space Station - ISS) มีหลากหลายสาขา เช่น: 
ชีววิทยาและชีวการแพทย์:
ศึกษาผลกระทบของการอยู่ในอวกาศต่อร่างกายมนุษย์ เช่น การสูญเสียมวลกระดูกและกล้ามเนื้อ รวมถึงการวิจัยยาและวัคซีน
ฟิสิกส์วัสดุ:
การศึกษาพฤติกรรมของวัสดุในสภาวะไร้น้ำหนักเพื่อพัฒนาวัสดุใหม่
วิทยาศาสตร์โลกและอวกาศ:
การสังเกตโลกจากอวกาศและการศึกษาปรากฏการณ์ทางอวกาศ
เทคโนโลยีใหม่ๆ:
การทดสอบและพัฒนาเทคโนโลยีสำหรับภารกิจอวกาศในอนาคต</t>
  </si>
  <si>
    <t>คำตอบ: การอาศัยอยู่ในอวกาศเป็นระยะเวลานานส่งผลกระทบต่อมนุษย์อวกาศหลายด้าน ได้แก่
ระบบกระดูกและกล้ามเนื้อ: ความหนาแน่นของกระดูกลดลงและกล้ามเนื้ออ่อนแรงลงเนื่องจากสภาวะไร้น้ำหนัก
ระบบหัวใจและหลอดเลือด: หัวใจทำงานหนักขึ้นเพื่อสูบฉีดเลือด และอาจเกิดภาวะความดันโลหิตต่ำเมื่อกลับสู่โลก
ระบบภูมิคุ้มกัน: ภูมิคุ้มกันของร่างกายอาจอ่อนแอลง ทำให้เสี่ยงต่อการติดเชื้อมากขึ้น
การมองเห็น: อาจเกิดภาวะบวมของเส้นประสาทตาและปัญหาการมองเห็น</t>
  </si>
  <si>
    <t>ระบบระบุตำแหน่งบนโลก (GPS): เทคโนโลยีจากดาวเทียมที่ใช้ในการนำทาง, การระบุตำแหน่ง, และการติดตามสิ่งต่างๆ ในชีวิตประจำวัน เช่น การใช้แผนที่นำทางในโทรศัพท์มือถือ
วัสดุและอุปกรณ์ทางการแพทย์: เทคโนโลยีที่พัฒนาขึ้นเพื่อภารกิจอวกาศ เช่น วัสดุที่มีน้ำหนักเบาแต่แข็งแรง หรืออุปกรณ์ตรวจจับสัญญาณชีพ ได้ถูกนำมาประยุกต์ใช้ในการผลิตอุปกรณ์ทางการแพทย์ เช่น เครื่องกระตุ้นหัวใจ หรือเครื่องช่วยฟัง</t>
  </si>
  <si>
    <t>น.ส.แอมีเลีย รินรตา  เชีย</t>
  </si>
  <si>
    <t>เพราะ วัตถุแต่ละชนิดเปล่งพลังงานในความยาวคลื่นต่างกัน</t>
  </si>
  <si>
    <t xml:space="preserve">พัลซาร์, กาแล็กซี, คลื่นวิทยุจากอวกาศ </t>
  </si>
  <si>
    <t xml:space="preserve">ดาวเคราะห์, ดาวฤกษ์, กาแล็กซี </t>
  </si>
  <si>
    <t xml:space="preserve">ดาวเคราะห์, ดาวฤกษ์, กาแล็กซี, เนบิวลา </t>
  </si>
  <si>
    <t>ดาวเคราะห์นอกระบบ, ดาวฤกษ์ที่กำลังก่อตัว, กาแล็กซี</t>
  </si>
  <si>
    <t>ประกอบด้วย ยานขนส่งอวกาศหลักซึ่งเป็นส่วนที่กลับสู่โลกได้, จรวดขับดันเชื้อเพลิงแข็งสองลำที่ช่วยผลักดันให้ยานทะยานขึ้นสู่ท้องฟ้า, และ ถังเชื้อเพลิงภายนอกที่เก็บเชื้อเพลิงไฮโดรเจนเหลวและออกซิเจนเหลวสำหรับจรวด</t>
  </si>
  <si>
    <t>ครอบคลุมหลายด้าน ทั้งการศึกษาผลกระทบของสภาวะไร้แรงโน้มถ่วงต่อร่างกายมนุษย์ การพัฒนาเทคโนโลยีเพื่อการเดินทางอวกาศระยะไกล การสังเกตการณ์โลกและดาราศาสตร์ รวมถึงการทดสอบวัสดุและยาใหม่ๆ ในสภาพแวดล้อมที่เอื้ออำนวย</t>
  </si>
  <si>
    <t>ส่งผลกระทบต่อร่างกายและจิตใจของมนุษย์อวกาศหลายด้าน เช่น มวลกระดูกและกล้ามเนื้อลดลง เสี่ยงต่อกระดูกหักและกล้ามเนื้อลีบ, การมองเห็นแย่ลง จากการสะสมของเหลวในดวงตาและผลกระทบจากรังสี, การทำงานของระบบภูมิคุ้มกันผิดปกติ ทำให้ป่วยง่ายขึ้น</t>
  </si>
  <si>
    <t xml:space="preserve">1. ระบบนำทาง GPS ที่ช่วยบอกตำแหน่งและวางแผนการเดินทาง และ 2. การพยากรณ์อากาศ ที่อาศัยข้อมูลจากดาวเทียมช่วยในการเตือนภัยพิบัติและวางแผนกิจกรรมประจำวัน. </t>
  </si>
  <si>
    <t>เพราะว่าวัตถุแต่ละชนิดและแต่ละปรากฏการณ์ทางดาราศาสตร์จะปลดปล่อยและดูดกลิ่นแสงในช่วง
ความยาวคลื่นที่แตกต่างกัน</t>
  </si>
  <si>
    <t>หลุดดำ ดาวนิวตรอน ซากซุปเปอร์โนวา</t>
  </si>
  <si>
    <t>1. กระสวยอวกาศ เป็นยานหลักที่บรรทุกนักบินอวกาศและอุปกรณ์วิทยาศาสตร์ มีปีกสำหรับร่อนลงจอดบน รันเวย์ ทำหน้าที่เดินทางเข้าสู่วงโคจรและกลับสู่โลก
2. จรวดเชื้อเพลิงแข็ง มี 2 ลำ ติดอยู่ด้านข้างของถังเชื้อเพลิงหลัก ช่วยสร้างแรงขับดันมหาศาล ในช่วงแรกของการปล่อยจรวด
3. ถังเชื้อเพลิงหลัก เป็นถังขนาดใหญ่เก็บเชื้อเพลิงไฮโดรเจนเหลวและออกซิเจนเหลว จ่ายเชื้อเพลิง ให้กับเครื่องยนต์หลักของกระสวยอวกาศ</t>
  </si>
  <si>
    <t>มีการทดลองหลากหลายทั้งด้านชีววิทยา, ฟิสิกส์, วิทยาศาสตร์โลก, 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การศึกษาผลกระทบของสภาวะไร้แรงโน้มถ่วงต่อร่างกายมนุษย์ด้านฟิสิกส์ การศึกษาปรากฏการณ์ทางฟิสิกส์ในสภาวะ
ไร้แรง โน้มถ่วง</t>
  </si>
  <si>
    <t>การอยู่อาศัยในอวกาศเป็นเวลานานส่งผลกระทบต่อ ร่างกายและจิตใจของมนุษย์อวกาศูหลายประการ ได้แก่การสูญเสียมวลกระดูกและกล้ามเนื้อ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
จิตวิทยา</t>
  </si>
  <si>
    <t>หลุมดำ,ดาวนิวตรอน,ซากซูเปอร์โนวา</t>
  </si>
  <si>
    <t>การก่อตัวของดาวฤกษ์และดาวเคราะห์, กาแล็กชีที่อยู่
ไกลออกไป</t>
  </si>
  <si>
    <t>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t>
  </si>
  <si>
    <t>ดาวเคราะห์ กาเเลคซีและดาวฤกษ์</t>
  </si>
  <si>
    <t>การก่อตัวของดาวฤกษ์และดาวเคราะห์ กาแล็กซีที่อยู่ไกลออกไป</t>
  </si>
  <si>
    <t>1.กระสวยอวกาศ
2.จรวดเชื้อเพลิงแข็ง
3.ถังเชื้อเพลิงหลัก</t>
  </si>
  <si>
    <t>การส่งกล้องโทรทรรศน์ขึ้นสู่อวกาศทำให้ได้ภาพที่ชัดเจน และสามารถตรวจจับคลื่นแม่เหล็กไฟฟ้าที่ทะลุผ่านบรรยากาศโลกไม่ได้ จึงช่วยให้เราเข้าใจจักรวาลได้ดีกว่าการใช้กล้องที่อยู่บนพื้นโลก</t>
  </si>
  <si>
    <t xml:space="preserve">จักรวาลไม่เปล่งพลังงานออกมาในรูปแบบเดียว </t>
  </si>
  <si>
    <t>พัลซาร์ กาแล็กซี ควาซาร์</t>
  </si>
  <si>
    <t>กาแล็กซี เนบิวลา คาวเคราะห์นอกระบบ</t>
  </si>
  <si>
    <t>ดาวก่อกำเนิด ดาวเคราะห์นอกระบบ ดาราจักรที่ถูกบดบังด้วยฝุ่น</t>
  </si>
  <si>
    <t xml:space="preserve">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t>
  </si>
  <si>
    <t xml:space="preserve"> เพราะบรรยากาศโลกบังหรือบิดเบือนแสง จึงต้องส่งกล้องขึ้นไปนอกโลกเพื่อให้เห็นภาพชัดและครบทุกช่วงคลื่น</t>
  </si>
  <si>
    <t>เพื่อศึกษาคุณสมบัติและรายละเอียดของวัตถุท้องฟ้าให้ครบทุกด้าน</t>
  </si>
  <si>
    <t>ดาวเคราะห์ ดาวฤกษ์ ดวงจันทร์</t>
  </si>
  <si>
    <t>แสงที่ตามองเห็น อัลตราไวโอเล็ต</t>
  </si>
  <si>
    <t>จรวดส่ง – ยานอวกาศ – ศูนย์ควบคุมบนพื้นโลก.</t>
  </si>
  <si>
    <t>ชีววิทยา – ฟิสิกส์ – เทคโนโลยี – ดาราศาสตร์/สังเกตโลก</t>
  </si>
  <si>
    <t>กล้ามเนื้อ-กระดูกอ่อนแรง, ระบบไหลเวียนเลือดเปลี่ยน, สายตา/ประสาทมีปัญหา, ภูมิคุ้มกันลด, จิตใจเครียด</t>
  </si>
  <si>
    <t>: GPS ช่วยนำทาง – วัสดุอวกาศใช้ผลิตอุปกรณ์และเสื้อผ้า</t>
  </si>
  <si>
    <t>เพราะแต่ละช่วงคลื่นให้ข้อมูลที่แตกต่างกันเกี่ยวกับวัตถุท้องฟ้า ทำให้เข้าใจธรรมชาติของวัตถุนั้นได้สมบูรณ์ยิ่งขึ้น</t>
  </si>
  <si>
    <t>ช่วงความยาวคลื่นประมาณ 10 มิลลิเมตร ถึง 10-20 เมตร</t>
  </si>
  <si>
    <t>วัตถุอวกาศที่อยู่ไกลและมีสัญญาณอ่อน เช่น พัลซาร์, ดาวนิวตรอน, และสัญญาณคลื่นวิทยุจากปรากฏการณ์ต่างๆ ในอวกาศ</t>
  </si>
  <si>
    <t>ช่วงคลื่นแสงที่มองเห็นได้ (400-700 นาโนเมตร)</t>
  </si>
  <si>
    <t>เนบิวลาและกาแล็กซี</t>
  </si>
  <si>
    <t>0.12 ถึง 12 นาโนเมตร (nm)</t>
  </si>
  <si>
    <t>วัตถุท้องฟ้าที่ปล่อยรังสีเอกซ์ ซึ่งเป็นรังสีพลังงานสูงที่ถูกชั้นบรรยากาศโลกกั้นไว้</t>
  </si>
  <si>
    <t>วัตถุที่อยู่ไกล เช่น กาแล็กซี และ การขยายตัวของเอกภพ รวมถึงปรากฏการณ์ที่เกี่ยวข้อง</t>
  </si>
  <si>
    <t>จรวดขับดันเชื้อเพลิงแข็ง ถังเชื้อเพลิงภายนอก และ ยานโคจร</t>
  </si>
  <si>
    <t>วิทยาศาสตร์ชีวภาพ การสังเกตการณ์โลก</t>
  </si>
  <si>
    <t>ส่งผลกระทบต่อร่างกายมนุษย์อย่างมาก ทั้งภาวะ กล้ามเนื้อและกระดูกเสื่อม</t>
  </si>
  <si>
    <t>การนำทางและระบุตำแหน่งที่แม่นยำ และ การพัฒนาวัสดุต่างๆ</t>
  </si>
  <si>
    <t xml:space="preserve">  เพื่อหลีกเลี่ยงผลกระทบจากชั้นบรรยากาศของโลก ที่อาจบดบังหรือบิดเบือนแสงและคลื่นแม่เหล็กไฟฟ้าจากวัตถเหล่านั้น ทำให้ได้ภาพที่คมชัดและข้อมูลที่แม่นยำยิ่งขึ้น</t>
  </si>
  <si>
    <t>เพราะว่าวัตถุแต่ละชนิดและแต่ละปรากฏการณ์ทางดาราศาสตร์จะปลดปล่อยและดูดกลิ่นแสงในช่วง
ความยาวคลื่นที่แตกต่างกัน
ย้อนกลับ
กั</t>
  </si>
  <si>
    <t>พัลซาร์ กาเเล็กซี่ ควอซาร์</t>
  </si>
  <si>
    <t>ดาวเคราะห์ ดาวฤกษ์ กาเเล็กซี่</t>
  </si>
  <si>
    <t>แสงงที่มองเห็นได้ อัลตราไวโอเลต อินฟราเรด</t>
  </si>
  <si>
    <t>กาเเล็กซี่ เนบิวลา ดาวเคราะห์นอกระบบ</t>
  </si>
  <si>
    <t>การตก่อตัวของดาวฤกษ์และดาวเคราะห์ กาเเล็กซี่ที่อยู่ไกลออกไป</t>
  </si>
  <si>
    <t>เลี่ยงความคลาดเคลื่อนจากชั้นบรรยากาศ มีความยาวคลื่นที่สังเกตุจากโลกไม่ได้ เพื่อให้ภาพคมชัดขึ้น</t>
  </si>
  <si>
    <t>เพราะแต่ละช่วงให้ข้อมูลและมีคุณสมบัติต่างกัน</t>
  </si>
  <si>
    <t>พัลซาร์, กาแล็กซี, ไฮโดรเจนในเอกภพ, สัญญาณจากต่างดาว</t>
  </si>
  <si>
    <t>visible light</t>
  </si>
  <si>
    <t>X ray</t>
  </si>
  <si>
    <t>หลุมดำ, ดาวนิวตรอน, ซูเปอร์โนวา, กาแล็กซีที่แอคทีฟ</t>
  </si>
  <si>
    <t>UV</t>
  </si>
  <si>
    <t>ดาราจักร, ดาวฤกษ์, เนบิวลา, การขยายตัวของเอกภพ</t>
  </si>
  <si>
    <t>Infrared</t>
  </si>
  <si>
    <t>ดาวฤกษ์เกิดใหม่, ดาวเคราะห์นอกระบบ, ฝุ่นและก๊าซในเอกภพ</t>
  </si>
  <si>
    <t>ยานขนส่ง จรวดส่ง ระบบควบคุมและนำทาง ระบบรองรับชีวิต ระบบลงจอด  ระบบกลับสู่โลก</t>
  </si>
  <si>
    <t>ชีววิทยา เคมี ฟิสิกส์ วัสดุศาสตร์</t>
  </si>
  <si>
    <t>Muscle Atrophy Insomnia</t>
  </si>
  <si>
    <t>High-resolution imaging Global Positioning System</t>
  </si>
  <si>
    <t>อยู่เหนือชั้นบรรยากาศ → ได้ภาพชัดเจน + สังเกตรังสีครบทุกช่วงคลื่น</t>
  </si>
  <si>
    <t>ใช้คลื่นต่าง ๆ เพื่อศึกษาลักษณะและปรากฏการณ์ของวัตถุท้องฟ้าได้ครบทุกด้าน</t>
  </si>
  <si>
    <t>ดาวเคราะห์ ดวงจันทร์</t>
  </si>
  <si>
    <t>ควาซาร์ พัลซาร์</t>
  </si>
  <si>
    <t>ดาวฤกษ์เกิดใหม่ ฝุ่นก๊าซ</t>
  </si>
  <si>
    <t>หบุมดำ ซุปเปอร์โนวา</t>
  </si>
  <si>
    <t>1.	ยานขนส่ง (Spacecraft / Vehicle)
	•	เป็นส่วนที่บรรทุกนักบินอวกาศ ดาวเทียม หรืออุปกรณ์ขึ้นสู่อวกาศ
	•	ตัวอย่าง: จรวดขนส่ง (Launch Vehicle), ยานอวกาศ (Space Capsule, Space Shuttle)
	2.	ระบบขับเคลื่อน (Propulsion System)
	•	เครื่องยนต์หรือจรวดที่ให้แรงขับเพื่อส่งยานขึ้นสู่วงโคจร
	•	มีทั้งแบบ เคมี (Chemical Rocket), ไฟฟ้า (Electric Propulsion)
	3.	สถานีหรือศูนย์ควบคุมภาคพื้นโลก (Ground Control / Launch Complex)
	•	ตรวจสอบสภาพยานและควบคุมการเดินทาง
	•	ติดตามและรับข้อมูลจากยานอวกาศ
	4.	อุปกรณ์สนับสนุน (Support Systems)
	•	ระบบสื่อสาร, ระบบนำทาง, ระบบพลังงาน, ระบบชีวิตสำหรับนักบินอวกาศ</t>
  </si>
  <si>
    <t>1. ชีววิทยาและการแพทย์ 2.ฟิสิกส์และวัสดุศาสน์
3.ดาราศาสตร์และฟิสิกส์ดวงดาว 4.เทคโนโลยีอวกาศ 5.สิ่งแวดล้อมและโลก</t>
  </si>
  <si>
    <t>1.ระบบกล้ามเนื้อและกระดูก 2.ระบบหัวใจและหลอดเลือด 3.ระบบประสาทและสายตา 4.ระบบภูมิคุ้มกัน
5.ผลกระทบทางจิตใจ 6.ผลกระทบจากรังสีคอสมิก</t>
  </si>
  <si>
    <t>1.GPS ระบบนำทาง 2.วัสดุและอุปกรณ์ไฮเทค</t>
  </si>
  <si>
    <t>เพราะบรรยากาศโลก เป็นตัวกั้นและรบกวนการสังเกตการณ์</t>
  </si>
  <si>
    <t>เพราะวัตถุท้องฟ้าแต่ละชนิดแผ่รังสีในช่วงคลื่นต่างกัน</t>
  </si>
  <si>
    <t xml:space="preserve">พัลซาร์, ควาซาร์, ก๊าซไฮโดรเจนในกาแล็กซี, เนบิวลา, ดวงอาทิตย์
</t>
  </si>
  <si>
    <t xml:space="preserve">แสงที่ตามองเห็นได้
</t>
  </si>
  <si>
    <t xml:space="preserve">ดาวเคราะห์, กระจุกดาว, กาแล็กซี, เนบิวลา, ดวงจันทร์–ดวงอาทิตย์
</t>
  </si>
  <si>
    <t xml:space="preserve">หลุมดำ, ดาวนิวตรอน, ซากซูเปอร์โนวา, กระจุกดาราจักร, พัลซาร์
</t>
  </si>
  <si>
    <t xml:space="preserve">แสงที่ตามองเห็นได้ + อัลตราไวโอเลต
</t>
  </si>
  <si>
    <t xml:space="preserve">ดาวฤกษ์ร้อน, ดาวแปรแสง, กาแล็กซี, ดวงอาทิตย์, ดาวแคระขาว
</t>
  </si>
  <si>
    <t xml:space="preserve">ดาวเกิดใหม่, เนบิวลามีฝุ่น, กาแล็กซีไกล, ดาวเคราะห์นอกระบบ, ดาวเคราะห์ในระบบสุริยะ
</t>
  </si>
  <si>
    <t>จรวดหรือยานพาหนะขนส่ง ยานอวกาศ ระบบควบคุมภาคพื้นดิน ระบบสนับสนุนชีวิต</t>
  </si>
  <si>
    <t>ศึกษาผลของแรงโน้มถ่วงต่ำต่อร่างกายมนุษย์และเซลล์ การทดลองของไหล, การเผาไหม้ในสภาพไร้น้ำหนัก ทดสอบอุปกรณ์และวัสดุที่จะใช้ในอวกาศ ศึกษาดวงดาว, พื้นผิวโลก, สภาพอากาศ</t>
  </si>
  <si>
    <t>กล้ามเนื้อลีบ, กระดูกบางลง, การกระจายของของเหลวเปลี่ยน, ระบบหัวใจและหลอดเลือดอาจอ่อนแอ และระบบภูมิคุ้มกันอาจลดลง ทำให้เสี่ยงต่อโรคติดเชื้อ</t>
  </si>
  <si>
    <t>GPS ใช้ระบบดาวเทียมเพื่อระบุตำแหน่งบนโลก
กล้อง CMOS และเทคโนโลยีเซ็นเซอร์ พัฒนาจากเทคโนโลยีกล้องที่ใช้บนดาวเทียม ใช้ในโทรศัพท์มือถือและกล้องถ่ายรูป</t>
  </si>
  <si>
    <t>เพื่อการรบกวนจากชั้นบรรยากาศโลก</t>
  </si>
  <si>
    <t>เพราะใช้ในบางช่วงคลื่นกล้องโทรทรรศน์ไม่สามารถศึกษาวัตถุท้องฟ้าบางชนิดได้</t>
  </si>
  <si>
    <t>ซุปเปอร์โนวาและดาวเคราะห์นอกระบบสุริยะ</t>
  </si>
  <si>
    <t>เนบิวลา Galaxy ดาวเคราะห์</t>
  </si>
  <si>
    <t>ดาวนิวตรอนเศษซากจากซุปเปอร์โนวา</t>
  </si>
  <si>
    <t>คลื่นแสงและอัลตราไวโอเลต</t>
  </si>
  <si>
    <t>ดาวฤกษ์อายุน้อยและวิวัฒนาการ Galaxy</t>
  </si>
  <si>
    <t>Galaxy และดาวฤกษ์เกิดใหม่ Galaxy และดาวฤกษ์</t>
  </si>
  <si>
    <t>จรวดเชื้อเพลิงแผนถังเชื้อเพลิงภายนอกและยานอวกาศ</t>
  </si>
  <si>
    <t>การทดลองทางวิทยาศาสตร์บนสถานีอวกาศนานาชาติมีวัตถุประสงค์เพื่อการทดลองทางวิทยาศาสตร์ในสภาพไร้น้ำหนักการทดลองทางวิทยาศาสตร์บนสถานีอวกาศนานาชาติมีวัตถุประสงค์เพื่อการทดลองทางวิทยาศาสตร์ในสภาพไร้น้ำหนัก</t>
  </si>
  <si>
    <t>มนุษย์อวกาศที่อาศัยอยู่ในอวกาศซึ่งเป็นสภาพไร้น้ำหนักมนุษย์อวกาศที่อาศัยอยู่ในอวกาศซึ่งเป็นสภาพไร้น้ำหนักเป็นเวลานานอาจทำให้ระบบต่างๆภายในร่างกายเปลี่ยนแปลงเช่นหัวใจเต้นช้าลงกกล้ามเนื้อทุกส่วนมีขนาดเล็กลงกระดูกพรุนและแตกหักง่าย</t>
  </si>
  <si>
    <t>ด้านการแพทย์เช่นกล้องส่องตรวจอวัยวะภายในของร่างกายด้านอาหารเช่นการออกแบบการเก็บรักษาอาหารให้ได้นานและยังคงคุณค่าสารอาหารไว้เช่นอาหารเยือกแข็งแบบสูญญากาศ</t>
  </si>
  <si>
    <t>น.ส.เมธปรียา มาลาสมรา</t>
  </si>
  <si>
    <t>Supernova และดาวเคราะห์นอกระบบสุริยะ</t>
  </si>
  <si>
    <t>ดาวนิวตรอนและเศษซากจากซุปเปอร์โน</t>
  </si>
  <si>
    <t>จรวดเชื้อเพลิงแข็งถังเชื้อเพลิงภายนอกและยานอวกาศ</t>
  </si>
  <si>
    <t>มนุษย์อวกาศที่อาศัยอยู่ในอวกาศซึ่งเป็นสภาพไร้น้ำหนักมนุษย์อวกาศที่อาศัยอยู่ในอวกาศซึ่งเป็นสภาพไร้น้ำหนักเป็นเวลานานอาจทำให้ระบบต่างๆภายในร่างกายเปลี่ยนแปลงเช่นหัวใจที่เต้นช้าลงกล้ามเนื้อทุกส่วนมีขนาดเล็กลงกระดูกพรุนและแตกหักง่าย</t>
  </si>
  <si>
    <t>ด้านการแพทย์เช่นกล้องส่องตรวจอวัยวะภายในของร่างกายด้านอาหารเช่นการออกแบบการเก็บรักษาอาหารให้ได้นานและยังคงคุณค่าสารอาหารไว้เช่นอาหารเยือกแข็งแบบศูนย์อากาศ</t>
  </si>
  <si>
    <t>พัลซาร์ กาแล็กซี แหล่งกำเนิดคลื่นวิทยุ</t>
  </si>
  <si>
    <t>แสงที่ตามองเห็นได้+ อัลตราไวโอเลตบางส่วน + อินฟราเรดใกล้</t>
  </si>
  <si>
    <t>หลุมดำ ซูเปอร์โนวา ก๊าซร้อน</t>
  </si>
  <si>
    <t>เนบิวลาฝุ่น ดาวเคราะห์เกิดใหม่</t>
  </si>
  <si>
    <t>อินฟราเรด (ใกล้-กลาง)</t>
  </si>
  <si>
    <t>กาแล็กซีแรกเริ่ม ระบบดาวเคราะห์เนบิวลา</t>
  </si>
  <si>
    <t>การใช้ชีวิตในอวกาศระยะยาวส่งผลกระทบต่อร่างกายมนุษย์อย่างมาก ทั้งภาวะ กล้ามเนื้อและกระดูกเสื่อม เนื่องจากแรงโน้มถ่วงน้อย ทำให้ต้องออกกำลังกายหนักเพื่อชะลออาการ</t>
  </si>
  <si>
    <t>เพราะชั้นบรรยากาศโลกบดบังและดูดซับรังสีบางประเภทจากอวกาศทำให้ภาพเบลอและสูญเสียรายละเอียด</t>
  </si>
  <si>
    <t>เพราะวัตถุท้องฟ้าแต่ละชนิดเปล่งแสงในช่วงความยาวคลื่นที่ต่างกัน และการศึกษาหลายช่วงคลื่นทำให้ได้ข้อมูลที่หลากหลายครบถ้วน</t>
  </si>
  <si>
    <t>แสงที่ตามองเห็น อัลตราไวโอเลต</t>
  </si>
  <si>
    <t>1.กระสวยอวกาศ 2.จรวดเชื้อเพลิงแข็ง 3.ถังเชื้อเพลิงภายนอก</t>
  </si>
  <si>
    <t xml:space="preserve">วิทยาศาสตร์ชีวภาพ </t>
  </si>
  <si>
    <t>กระดูกพรุน, กล้ามเนื้อฝ่อ, ระบบเลือดและหัวใจเปลี่ยน, การมองเห็นบกพร่อง, ภูมิคุ้มกันลด, ได้รับรังสีมากขึ้น และมีผลต่อสุขภาพจิต</t>
  </si>
  <si>
    <t>1.ที่นอนเมมโมรีโฟม, เสื้อผ้ากันหนาว
2.GPSการสื่อสารทั่วโลก</t>
  </si>
  <si>
    <t>กล้องโทรทรรศน์จำเป็นต้องถูกส่งขึ้นไปโคจรรอบโลกเพื่อศึกษาวัตถุท้องฟ้าเป็นหลักเนื่องจากชั้นบรรยากาศของโลกมีผลกระทบต่อการสังเกตการณ์</t>
  </si>
  <si>
    <t>กล้องโทรทรรศน์ที่ใช้ศึกษาวัตถุท้องฟ้าจำเป็นต้องใช้ความยาวคลื่นในช่วงต่าง ๆ (เช่น รังสีเอกซ์ รังสีอัลตราไวโอเลต แสงที่มองเห็นได้ รังสีอินฟราเรด และคลื่นวิทยุ</t>
  </si>
  <si>
    <t xml:space="preserve">
คลื่นวิทยุ
</t>
  </si>
  <si>
    <t xml:space="preserve">
พัลซาร์, ควาซาร์, ก๊าซ
</t>
  </si>
  <si>
    <t xml:space="preserve">
แสงขอบเขตที่ตามองเห็น (Visible light)
</t>
  </si>
  <si>
    <t xml:space="preserve">ดวงดาว, ดาวเคราะห์, กาแล็กซี
</t>
  </si>
  <si>
    <t xml:space="preserve">หลุมดำ, ดาวนิวตรอน, เนบิวลาดาวระเบิด
</t>
  </si>
  <si>
    <t xml:space="preserve">รังสีอัลตราไวโอเลต – แสงที่ตามองเห็น – รังสีอินฟราเรดใกล้
</t>
  </si>
  <si>
    <t xml:space="preserve">กาแล็กซี, เนบิวลา, กระบวนการเกิดดาว
</t>
  </si>
  <si>
    <t xml:space="preserve">ดาวฤกษ์ที่กำลังก่อตัว, ดาวเคราะห์นอกระบบ, ฝุ่นระหว่างดวงดาว
</t>
  </si>
  <si>
    <t xml:space="preserve">จรวดเชื้อเพลิงแข็ง: อยู่ขนาบทั้งสองข้างของถังเชื้อเพลิงภายนอก ทำหน้าที่ช่วยในการขับดันยานขึ้นจากฐานยิง
ถังเชื้อเพลิงภายนอก: เป็นส่วนที่ยานขนส่งอวกาศเกาะอยู่ และเป็นที่เก็บเชื้อเพลิงไฮโดรเจนเหลวและออกซิเจนเหลว
ยานขนส่งอวกาศ: ทำหน้าที่ในการปล่อยดาวเทียม โดยใช้แขนกลยกดาวเทียมออกไปปล่อยในอวกาศ รวมถึงการนำนักบินอวกาศขึ้นไปปฏิบัติภารกิจ
</t>
  </si>
  <si>
    <t>การศึกษาผลกระทบต่อร่างกายมนุษย์: เช่น การศึกษาการเปลี่ยนแปลงของกระดูก กล้ามเนื้อ ระบบหัวใจและหลอดเลือด รวมถึงการตอบสนองของระบบภูมิคุ้มกันในสภาวะไร้น้ำหนัก
การทดลองทางชีววิทยา: เช่น การเพาะปลูกพืชในอวกาศ การศึกษาพฤติกรรมของจุลินทรีย์ และการพัฒนาเทคโนโลยีชีวภาพ
การทดลองทางวัสดุศาสตร์: เช่น การศึกษาการหลอมรวมโลหะ การเติบโตของผลึก และการพัฒนาวัสดุใหม่ๆ ที่มีคุณสมบัติพิเศษ
การทดลองทางฟิสิกส์: เช่น การศึกษาพฤติกรรมของของเหลวในสภาวะไร้น้ำหนัก และการทดลองเกี่ยวกับฟิสิกส์พลังงานสูง</t>
  </si>
  <si>
    <t>การสูญเสียมวลกระดูกและกล้ามเนื้อ: เนื่องจากการขาดแรงโน้มถ่วง ทำให้กระดูกและกล้ามเนื้อไม่ได้รับการกระตุ้นอย่างเพียงพอ
การเปลี่ยนแปลงของระบบหัวใจและหลอดเลือด: เลือดจะไหลเวียนไปที่ส่วนบนของร่างกายมากขึ้น ทำให้เกิดอาการบวมที่ใบหน้าและขา รวมถึงการทำงานของหัวใจที่เปลี่ยนแปลงไป
ผลกระทบต่อระบบภูมิคุ้มกัน: ระบบภูมิคุ้มกันอาจอ่อนแอลง ทำให้เสี่ยงต่อการติดเชื้อมากขึ้น
ปัญหาด้านสายตา: บางรายอาจมีปัญหาด้านสายตา เช่น สายตาพร่ามัว
ผลกระทบทางจิตวิทยา: การอยู่ในพื้นที่จำกัดและห่างไกลจากโลกเป็นเวลานานอาจส่งผลต่อสภาพจิตใจ เช่น ความเครียด ความเหงา หรือภาวะซึมเศร้า</t>
  </si>
  <si>
    <t xml:space="preserve">การสื่อสารและโทรคมนาคม: ดาวเทียมสื่อสารถูกนำมาใช้ในการเชื่อมโยงเครือข่ายการสื่อสารทั่วโลก ไม่ว่าจะเป็นโทรศัพท์ โทรสาร โทรทัศน์ วิทยุ หรือการส่งข้อมูลดิจิทัลต่าง ๆ ทำให้เราสามารถติดต่อสื่อสารกันได้สะดวกขึ้น 
การระบุตำแหน่งและการนำทาง: ระบบระบุตำแหน่งบนโลก (GPS) ที่เราใช้กันอยู่ในสมาร์ทโฟนหรืออุปกรณ์นำทางต่าง ๆ เป็นผลมาจากการใช้ดาวเทียมในการระบุตำแหน่ง ทำให้เราสามารถค้นหาเส้นทางหรือตำแหน่งที่ตั้งได้อย่างแม่นยำ </t>
  </si>
  <si>
    <t>การส่งกล้องโทรทรรศน์ขึ้นไปโคจรรอบโลก ช่วยให้สามารถศึกษาวัตถุท้องฟ้าได้โดยปราศจากผลกระทบจากชั้นบรรยากาศของโลก ซึ่งจะดูดซับหรือบิดเบือนคลื่นแม่เหล็กไฟฟ้าบางช่วงความยาวคลื่น (เช่น รังสีเอ็กซ์ รังสีแกมมา รังสีอัลตราไวโอเลต และอินฟราเรดบางส่วน) ทำให้ภาพที่ได้มีความคมชัดและรายละเอียดสูงขึ้น</t>
  </si>
  <si>
    <t>วัตถุท้องฟ้าต่าง ๆ ปล่อยพลังงานออกมาในรูปของคลื่นแม่เหล็กไฟฟ้าในช่วงความยาวคลื่นที่แตกต่างกัน (เช่น แสงที่มองเห็นได้, รังสีอินฟราเรด, รังสีเอ็กซ์) การใช้กล้องโทรทรรศน์ที่สามารถตรวจจับคลื่นในช่วงความยาวคลื่นที่หลากหลาย ทำให้สามารถรวบรวมข้อมูลเกี่ยวกับคุณสมบัติทางกายภาพและเคมี</t>
  </si>
  <si>
    <t>พัลซาร์, ควาซาร์, ก๊าซ
ไฮโดรเจน</t>
  </si>
  <si>
    <t>แสงขอบเขตที่ตามองเห็น</t>
  </si>
  <si>
    <t>ดวงดาว, ดาวเคราะห์,กาแล็กซี</t>
  </si>
  <si>
    <t>หลุมดำ, ดาวนิวตรอน,เนบิวลาดาวระเบิด</t>
  </si>
  <si>
    <t>รังสีอัลตราไวโอเลต - แสงที่
ตามองเห็น - รังสีอินฟราเรดใกล้</t>
  </si>
  <si>
    <t>กาแล็กซี, เนบิวลา,กระบวนการเกิดดาว</t>
  </si>
  <si>
    <t>ดาวฤกษ์ที่กำลังก่อตัว, ดาว
เคราะห์นอกระบบ, ฝุ่นระหว่าง
ดวงดาว</t>
  </si>
  <si>
    <t>จรวดขับดันเชื้อเพลิงแข็ง สำหรับการทะยานขึ้นจากพื้นโลก, ถังเชื้อเพลิงภายนอก ที่มีเชื้อเพลิงเหลวสำหรับเครื่องยนต์จรวด และ ยานขนส่งอวกาศ (Orbiter)</t>
  </si>
  <si>
    <t>วิทยาศาสตร์กายภาพและชีวภาพ (เช่น ผลของแรงโน้มถ่วงต่ำต่อกระดูกและกล้ามเนื้อ, การวิจัยการตกผลึกของยา), วิทยาศาสตร์โลก (เช่น สภาพอากาศ, ธารน้ำแข็ง), ดาราศาสตร์, การพัฒนาเทคโนโลยีอวกาศ (เช่น การพิมพ์ 3 มิติเพื่อเตรียมพร้อมสำหรับการเดินทางในอวกาศระยะยาว</t>
  </si>
  <si>
    <t>การสูญเสียมวลกระดูกและกล้ามเนื้อ การเปลี่ยนแปลงการมองเห็นเนื่องจากของเหลวในศีรษะ การอ่อนแรงของระบบหัวใจและหลอดเลือด การทำงานที่ผิดปกติของระบบภูมิคุ้มกัน และความเสี่ยงจากรังสีคอสมิก ซึ่งอาจเพิ่มความเสี่ยงมะเร็งและปัญหา DNA</t>
  </si>
  <si>
    <t xml:space="preserve">1)ดาวเทียม GPS ที่ช่วยให้เราใช้แผนที่นำทางและระบุตำแหน่งได้อย่างแม่นยำ และ ดาวเทียมอุตุนิยมวิทยา ที่ใช้ในการพยากรณ์อากาศและเตือนภัยพิบัติ 2)กล้องโทรศัพท์มือถือ (Camera Phones)
ในช่วงปี ค.ศ. 1990 ทีมงานของ Jet Propulsion Laboratory ของ NASA สร้างกล้องที่มีคุณภาพทางวิทยาศาสตร์ซึ่งมีขนาดเล็กพอที่จะติดตั้งบนยานอวกาศได้ ส่งผลให้ในปัจจุบันกล้องโทรศัพท์หนึ่งในสามของทั้งหมดบนโลกมีการใช้งานเทคโนโลยีนี้
</t>
  </si>
  <si>
    <t>เพื่อให้ได้ข้อมูลที่แตกต่างกันเกี่ยวกับวัตถุนั้นๆ และทำความเข้าใจปรากฏการณ์ทางดาราศาสตร์ที่ซับซ้อนยิ่งขึ้น โดยบางช่วงความยาวคลื่นอาจทะลุผ่านชั้นบรรยากาศโลกได้ หรืออาจต้องส่งกล้องโทรทรรศน์ขึ้นไปในอวกาศเพื่อสังเกตการณ์</t>
  </si>
  <si>
    <t>ส่งผลกระทบต่อร่างกายมนุษย์อย่างมาก ทั้งภาวะ กล้ามเนื้อและกระดูกเสื่อม เนื่องจากแรงโน้มถ่วงน้อย ทำให้ต้องออกกำลังกายหนักเพื่อชะลออาการ, การมองเห็นผิดปกติ จากความดันในกะโหลกศีรษะที่เปลี่ยนไป, ความเสี่ยงต่อรังสีคอสมิก ที่ทำลายเซลล์ DNA และเพิ่มโอกาสเป็นมะเร็ง, ระบบภูมิคุ้มกันรวน และ จิตใจแย่ลง จากสภาพแวดล้อมที่จำกัดและโดดเดี่ยว นอกจากนี้ยังมีผลต่อ ระบบไหลเวียนโลหิต และ การทำงานของหัวใจ</t>
  </si>
  <si>
    <t>1. ระบบ GPS (Global Positioning System)
2. เมมโมรีโฟม (Memory Foam)</t>
  </si>
  <si>
    <t>เพราะวัตถุแต่ละชนิดปล่อยแสงในย่านความยาวคลื่นที่แตกต่างกัน และชั้นบรรยากาศโลกกีดขวางรังสีบางชนิด ทำให้เรามองเห็นรายละเอียดได้มากขึ้น</t>
  </si>
  <si>
    <t>พัลซาร์, กาแล็กซี, คลื่นแรงโน้มถ่วง</t>
  </si>
  <si>
    <t>แสงงที่มองที่มองเห็นได้</t>
  </si>
  <si>
    <t>ดาวเคราะห์ก่อกำเนิด, เมฆฝุ่นและก๊าซ, กาแล็กซีที่ถูกบดบังด้วยฝุ่น</t>
  </si>
  <si>
    <t xml:space="preserve">จรวดเชื้อเพลิงแข็ง (Solid Rocket Boosters) ที่ขนาบข้างเพื่อช่วยผลักดันให้ยานทะยานขึ้น, ถังเชื้อเพลิงภายนอก (External Tank) ซึ่งเก็บเชื้อเพลิงไฮโดรเจนเหลวและออกซิเจนเหลว และ ยานขนส่งอวกาศ (Orbiter) ที่ทำหน้าที่บรรทุกสัมภาระหรือบุคลากรไปในอวกาศ.  </t>
  </si>
  <si>
    <t xml:space="preserve">ผ่าน ระบบ GPS (Global Positioning System) เพื่อการนำทางและระบุตำแหน่งที่แม่นยำ และ การพัฒนาวัสดุต่างๆ เช่น เมมโมรีโฟม ที่ใช้ในเครื่องนอนและเฟอร์นิเจอร์ หรือฉนวนกันความร้อนที่ช่วยประหยัดพลังงานในอาคาร. </t>
  </si>
  <si>
    <t>เพราะชั้นบรรยากาศโลกบดบังและดูดซับรังสีบางประเภทจากอวกาศ ทำให้กล้องโทรทรรศน์บนโลกภาพเบลอและสูญเสียรายละเอียด</t>
  </si>
  <si>
    <t>0.1 - 4.3 เมตร</t>
  </si>
  <si>
    <t>พัลซาร์ ดาวเคราะห์นอกระบบ</t>
  </si>
  <si>
    <t>เนบิวลา กาแล็กซี และดาวฤกษ์</t>
  </si>
  <si>
    <t xml:space="preserve">0.1 - 12 นาโนเมตร </t>
  </si>
  <si>
    <t>หลุมดำ ดาวนิวตรอน ซากซูเปอร์โนวา กระจุกกาแล็กซี และการชนกันของกาแล็กซี</t>
  </si>
  <si>
    <t>อัลตราไวโอเลต 100 - 400 นาโนเมตร
ช่วงที่มองเห็นได้ 400 - 800 นาโนเมตร
อินฟราเรดใกล้ 800 - 2,500 นาโนเมตร</t>
  </si>
  <si>
    <t>กาแล็กซีในช่วงคลื่นแสงที่มองเห็นได้ หลุมดำ การเกิดของดาวฤกษ์และระบบดาวเคราะห์ การขยายตัวของเอกภพ พลังงานมืด และบรรยากาศของดาวเคราะห์นอกระบบ</t>
  </si>
  <si>
    <t>3,000 - 180,000 นาโนเมตร</t>
  </si>
  <si>
    <t>การเกิดดาวฤกษ์และกาแล็กซี สสารที่อยู่หลังเมฆฝุ่นหนา</t>
  </si>
  <si>
    <t>จรวดขับดันเชื้อเพลิงแข็ง ถังเชื้อเพลิงภายนอก และยานโคจร</t>
  </si>
  <si>
    <t>วิทยาศาสตร์ชีวภาพ การสังเกตการณ์โลก และเทคโนโลยีอวกาศ</t>
  </si>
  <si>
    <t>ภาวะกล้ามเนื้อและกระดูกเสื่อม การมองเห็นที่เปลี่ยนไป ความเสี่ยงต่อรังสีคอสมิกที่ทำลายเซลล์ DNA และเพิ่มโอกาสเป็นมะเร็ง ระบบภูมิคุ้มกันรวน และจิตใจแย่ลง จาสภาพแวดล้อมและการอยู่โดดเดี่ยว</t>
  </si>
  <si>
    <t>ระบบ gps และกล้องโทรศัพท์</t>
  </si>
  <si>
    <t>นายวรวิช ประกอบผล</t>
  </si>
  <si>
    <t>เพราะชั้นบรรยากาศของโลกดูดซับรังสีบางอย่างที่มาจากนอกโลก</t>
  </si>
  <si>
    <t>เพราะวัตถุแต่ละชนิดปล่อยพลังงานและความยาวคลื่นที่แตกต่างกัน</t>
  </si>
  <si>
    <t>กาแล็คซี่ที่อยู่ไกลออกไป</t>
  </si>
  <si>
    <t>แสงที่มองเห็นได้ รังสีอัลตราไวโอเลต อินฟาเรดใกล้</t>
  </si>
  <si>
    <t>กาแล็คซี่ เนบิวลา ดาวเคราะห์นอกระบบ</t>
  </si>
  <si>
    <t>ดาวเคราะห์ก่อกำเนิด เมฆฝุ่นและก๊าซ กาแล็คซี่ที่บดบังด้วยฝุ่น</t>
  </si>
  <si>
    <t>จรวดขับดันเชื้อเพลิง ถังเชื้อเพลิงภายในอก ยานขนส่งอวกาศ</t>
  </si>
  <si>
    <t>วิทยาศาสตร์ชีวภาพ วิทยาศาสตร์กายภาพ และการสังเกตจากโลก</t>
  </si>
  <si>
    <t>มวลกระดูกและกล้ามเนื้อ เป็นมะเร็งง่ายขึ้น ปัญหาเกี่ยวกับการมองเห็น ระบบภูมิคุ้มกันรวน</t>
  </si>
  <si>
    <t>1. GPS
2. Smartphone</t>
  </si>
  <si>
    <t>เพื่อหลีกเลี่ยงอุปสรรคจากชั้นบรรยากาศโลก</t>
  </si>
  <si>
    <t xml:space="preserve">0.1-4.3 </t>
  </si>
  <si>
    <t xml:space="preserve">400 – 700 นาโนเมตร </t>
  </si>
  <si>
    <t>ดาวเคราะห์, ดวงจันทร์, ดาวฤกษ์, เนบิวลา</t>
  </si>
  <si>
    <t>0.2 – 2 นาโนเมตร</t>
  </si>
  <si>
    <t xml:space="preserve">หลุมดำ, ดาวนิวตรอน, เศษซากซูเปอร์โนวา	</t>
  </si>
  <si>
    <t>100 – 2,500 นาโนเมตร</t>
  </si>
  <si>
    <t xml:space="preserve">เนบิวลา, ดาวฤกษ์, กระจุกกาแล็กซี, ดาวเคราะห์นอกระบบ	</t>
  </si>
  <si>
    <t>3,000 – 180,000 นาโนเมตร (อินฟราเรด)</t>
  </si>
  <si>
    <t xml:space="preserve">ดาวฤกษ์เกิดใหม่, กาแล็กซีเก่า, ฝุ่นและแก๊สในอวกาศ	</t>
  </si>
  <si>
    <t>1ยานขนส่งอวกาศ
2.จรวดขับดัน
3.สถานีควบคุมภาคพื้นดิน
4.ระบบลงจอดและกลับสู่โลก</t>
  </si>
  <si>
    <t>1.ด้านชีวะและการแพทย์
2.ด้านฟิสิกส์
3.ด้านวัสดุศาสตร์
4.ด้านดาราศาสตร์</t>
  </si>
  <si>
    <t xml:space="preserve">1.มวลกระดูกลดลง
2.กล้ามเนื้ออ่อนแรง
</t>
  </si>
  <si>
    <t>1GPS  2ฉนวนกันความร้อน</t>
  </si>
  <si>
    <t>เพื่อหลีกเลี่ยงผลกระทบจากชั้นบรรยากาศของโลก ที่อาจบดปบังหรือบิดเบือนแสงและคลื่นแม่เหล็กไฟฟ้าจากวัตถุเหล่านั้น ทำให้ได้ภาพที่คมชัดและข้อมูลที่แม่นยำยิ่งขึ้น</t>
  </si>
  <si>
    <t>เพราะว่าวัตถุแต่ละชนิดและแต่ละปรากฏการณ์ทางดาราศาสตร์จะปลดปล่อยและดูดกลืนแสง ในช่วงความยาวคลื่นที่แตกต่างกัน</t>
  </si>
  <si>
    <t>ดาวเคราะห์ , ดาวฤกษ์ , กาแล็กซี</t>
  </si>
  <si>
    <t>หลุมดำ , ดาวนิวตรอน , ซากซูเปอร์โนวา</t>
  </si>
  <si>
    <t>แสงที่มองเห็นได้ , อัลตราไวโอเลต , อินฟราเรดใกล้</t>
  </si>
  <si>
    <t>กาแล็กซี , เนบิลา , ดาวเคราะห์นอกระบบ</t>
  </si>
  <si>
    <t>การก่อตัวของดาวฤกษ์และดาวเคราะห์ , กาแล็กซีที่อยู่ไกลออกไป</t>
  </si>
  <si>
    <t>1.กระสวยอวกาศ เป็นยานหลักที่บรรทุกนักบินอวกาศและอุปกรณ์วิทยาศาสตร์ มีปีกสำหรับร่อนลงจอดบน รันเวย์ ทำหน้าที่เดินทางเข้าสู่วงโคจรและกลับสู่โลก
2.จรวดเชื้อเพลิงแข็ง มี 2 ลำ ติดอยู่ด้านข้างของถังเชื้อเพลิงหลัก ช่วยสร้างแรงขับดันมหาศาลในช่วงแรกของการปล่อยจรวด
3.ถังเชื้อเพลิงหลัก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t>
  </si>
  <si>
    <t>การอยู่อาศัยในอวกาศเป็นเวลานานส่งผลกระทบต่อร่างกายและจิตใจของมนุษย์อวกาศหลายประการ ได้แก่การสูญเสียมวลกระดูกและกล้ามเนื้อ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และผลกระทบทางจิตวิทยา</t>
  </si>
  <si>
    <t>เพื่อหลีกเลี่ยงผลกระทบจากชั้นบรรยากาศของโลก ที่อาจจะบดบังหรือบิดเบือนแสงและคลื่นแม่เหล็กไฟฟ้าจากวัตถุเหล่านั้น ทำให้ได้ภาพที่คมชัดและข้อมูลที่แม่นยำยิ่งขึ้น</t>
  </si>
  <si>
    <t>แสงที่มองเห็นได้ อัลตราไวโอเวต อินฟราเรดใกล้</t>
  </si>
  <si>
    <t>กาแล็กซี เนบิวลา ดาวเคราะห์นอกระบบ</t>
  </si>
  <si>
    <t>1. ตัวส่งขึ้นสู่อวกาศ จรวดขับดัน, ถังเชื้อเพลิง, ระบบขับดัน
2. ยานอวกาศ ยานโดยสาร, ยานบรรทุก, ระบบควบคุมทิศทางและสื่อสาร
3. ระบบสนับสนุนภาคพื้นดิน แท่นยิง, อาคารประกอบตรวจสอบ, ศูนย์ควบคุมการบิน</t>
  </si>
  <si>
    <t>1. ทยาศาสตร์กายภาพ – การไหลของของเหลว การเผาไหม้ วัสดุ
2. ชีวภาพและการแพทย์ – ผลต่อร่างกายมนุษย์ เพาะเลี้ยงเซลล์ การปลูกพืช
3. โลกและสิ่งแวดล้อม – สังเกตชั้นบรรยากาศ ภูมิอากาศ ไฟป่า มหาสมุทร
4. เทคโนโลยีและวิศวกรรม – ทดสอบอุปกรณ์ใหม่ พิมพ์ 3 มิติ รีไซเคิลน้ำ-อากาศ
5. ดาราศาสตร์และฟิสิกส์อวกาศ – ศึกษารังสีคอสมิก ปรากฏการณ์ในอวกาศ</t>
  </si>
  <si>
    <t>1. กระดูกและกล้ามเนื้อ – มวลกระดูกและกล้ามเนื้อลดลง เพราะไม่มีแรงโน้มถ่วงกระตุ้นการใช้งาน
2. ระบบไหลเวียนเลือด – ของเหลวในร่างกายไหลเวียนขึ้นสู่ส่วนบน ทำให้หน้าบวม ตาโปน และอาจส่งผลต่อสายตา
3. หัวใจและหลอดเลือด – หัวใจทำงานเบาลง กล้ามเนื้อหัวใจอาจเล็กลง
4. ระบบภูมิคุ้มกัน – อ่อนแอลง เสี่ยงติดเชื้อได้ง่าย
5. การรับรู้ประสาทสัมผัส – เกิดอาการเวียนหัว สูญเสียการทรงตัวในช่วงแรก ๆ</t>
  </si>
  <si>
    <t>1. เทคโนโลยีวัสดุฉนวนกันความร้อน 
เดิมพัฒนาสำหรับยานอวกาศ นำมาใช้ใน ชุดกีฬา, เครื่องนอน, และกล่องเก็บความร้อน-เย็น
2. ระบบกรองน้ำ
พัฒนาสำหรับรีไซเคิลน้ำในสถานีอวกาศ นำมาใช้ใน เครื่องกรองน้ำสำหรับครัวเรือนและพื้นที่ที่ขาดแคลนน้ำสะอาด</t>
  </si>
  <si>
    <t>เพื่อหลีกเลี่ยงผลกระทบชั้นบรรยากาศของโลกที่อาจบดบังและบิดเบือนแสงและคลื่นแม่เหล็กไฟฟ้าจากวัตถุเหล่านั้น ทำให้ได้ภาพที่คมชัดและข้อมูลที่แม่นยำยิ่งขึ้น</t>
  </si>
  <si>
    <t>เพราะวัตถุแต่ละชนิดและแต่ละปรากฏการณ์ทางดาราศาสตร์จะปลดปล่อยและดูดกลืนแสงในช่วงความยาวคลื่นที่ต่างกัน</t>
  </si>
  <si>
    <t>แส่งที่มองเห็นได้ อัลตราไวโอเลต อินฟราเรดใกล้</t>
  </si>
  <si>
    <t>การก่อตัวของดาวฤกษ์และดาวเคราะห์‚กาแลกซี่ที่อยู่ไกลออกไป</t>
  </si>
  <si>
    <t>1. ส่วนส่งขึ้นสู่วงโคจร (Launch System)
จรวดขับดันหลัก (Launch Vehicle / Rocket Boosters)
เช่น จรวดเชื้อเพลิงแข็ง (Solid Rocket Boosters – SRBs) หรือเชื้อเพลิงเหลว ใช้สร้างแรงขับมหาศาลเพื่อพายานออกจากแรงโน้มถ่วงโลก
ถังเชื้อเพลิงหลัก (External Tank – ET)
ใช้เก็บเชื้อเพลิงและออกซิเจนเหลวสำหรับจรวดขับดัน
2. ตัวยานอวกาศ (Spacecraft / Orbiter)
ส่วนบรรทุกและควบคุม (Crew Module / Orbiter)
ที่ลูกเรืออาศัย ควบคุมการบิน และทำภารกิจวิทยาศาสตร์/ขนส่ง
ห้องบรรทุกสัมภาระ (Payload Bay)
สำหรับบรรทุกดาวเทียม สถานีอวกาศ หรืออุปกรณ์ทดลอง
ระบบสนับสนุนชีวิต (Life Support System)
ควบคุมอากาศ น้ำ อุณหภูมิ และความดันให้มนุษย์อยู่ได้
3. ระบบลงจอดและกลับสู่โลก (Re-entry and Landing System)
แผงกันความร้อน (Thermal Protection System – TPS)
ป้องกันความร้อนมหาศาลตอนเข้าสู่บรรยากาศโลก
ปีก/ระบบควบคุมการบิน (กรณี Shuttle หรือยานแบบ Spaceplane)
ใช้บังคับทิศทางเพื่อร่อนลงสนามบิน
ร่มชูชีพ/ถุงลม/ขาแลนด์ดิ้ง (กรณียานแคปซูล)
ใช้เพื่อลงจอดในทะเลหรือบนบกอย่างปลอดภัย
4. ระบบสนับสนุนภาคพื้นดิน (Ground Support System)
ฐานปล่อยจรวด (Launch Pad)
ศูนย์ควบคุมการบิน (Mission Control)
ระบบสื่อสารและติดตามยาน (Tracking &amp; Communication)
ยานกู้กลับและทีมกู้ภัย (Recovery System)</t>
  </si>
  <si>
    <t>การไหลของของไหลในสภาวะไร้น้ำหนัก → ศึกษาว่าน้ำหรือก๊าซเคลื่อนที่อย่างไรเมื่อไร้น้ำหนัก เพื่อนำไปใช้กับระบบเชื้อเพลิงหรือการรีไซเคิลน้ำ
การเผาไหม้ (Combustion Science) → ศึกษาการลุกไหม้ในสภาพไร้น้ำหนัก เปลวไฟมีรูปร่างเป็นทรงกลม นำไปสู่การพัฒนาเครื่องยนต์ที่มีประสิทธิภาพและปลอดภัย
พฤติกรรมของวัสดุ → การตกผลึกโลหะ วัสดุผสม หรือเซรามิกส์ เพื่อหาคุณสมบัติใหม่ ๆ
ผลของสภาวะไร้น้ำหนักต่อร่างกายมนุษย์ → เช่น มวลกระดูกลดลง กล้ามเนื้ออ่อนแรง การเปลี่ยนแปลงของระบบหัวใจและหลอดเลือด
การศึกษาเซลล์และเนื้อเยื่อ → เช่น การเพาะเลี้ยงเซลล์มะเร็งหรือสเต็มเซลล์ เพื่อดูพฤติกรรมในสภาพไร้น้ำหนัก
การเจริญเติบโตของพืช → เพื่อเตรียมความพร้อมด้านเกษตรกรรมอวกาศ (space farming) สำหรับภารกิจไปดวงจันทร์/ดาวอังคาร
การศึกษาเชื้อจุลินทรีย์ → เพื่อดูว่าจุลินทรีย์เจริญเติบโตหรือดื้อต่อยาแตกต่างจากบนโลกอย่างไร
การสังเกตการณ์โลก → ติดตามสภาพอากาศ ภูมิอากาศ การละลายของน้ำแข็ง และมลพิษ
การตรวจสอบภัยพิบัติ → เช่น ไฟป่า พายุเฮอร์ริเคน น้ำท่วม ผ่านการถ่ายภาพความละเอียดสูง
การศึกษาชั้นบรรยากาศและออโรร่า
ระบบรีไซเคิลน้ำและอากาศ → ทดลองใช้น้ำเสียจากปัสสาวะและเหงื่อมาแปรสภาพเป็นน้ำดื่ม
หุ่นยนต์ช่วยงาน (Robotics) → เช่น Canadarm2 และหุ่นยนต์ลูกบอล Astrobee สำหรับงานซ่อมบำรุง
วัสดุทดสอบทนสภาพอวกาศ → เช่น การปล่อยแผ่นวัสดุไปสัมผัสรังสีและสุญญากาศ
Alpha Magnetic Spectrometer (AMS-02) → ตรวจจับรังสีคอสมิกและหาสัญญาณของสสารมืด
Cold Atom Lab → สร้างภาวะใกล้ศูนย์สัมบูรณ์ในอวกาศ เพื่อศึกษา Bose–Einstein Condensate
การวัดเวลาที่แม่นยำ → ใช้นาฬิกาอะตอมเพื่อตรวจสอบทฤษฎีสัมพัทธภาพ</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</si>
  <si>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 การเปลี่ยนแปลงของระบบภูมิคุ้มกัน ปัญหาการมองเห็น ผลกระทบทางจิตวิทยา</t>
  </si>
  <si>
    <t>ระบบคอมพิวเตอร์และไมโครชิป นำมาประยุกต์ใช้คือโทรศัพท์มือถือคอมพิวเตอร์พกพา อุปกรณ์อิเล็กทรอนิกส์
ระบบ GPS นำมาประยุกต์ใช้คือ การนำทางรถยนต์ติดตามตำแหน่งโทรศัพท์ โลจิสติกส์</t>
  </si>
  <si>
    <t>เราจำเป็นต้องส่งกล้องโทรทรรศน์ขึ้นไปโคจรรอบโลกเพราะ ชั้นบรรยากาศของโลกจะดูดซับรังสีบางประเภทไว้ ทำให้รังสีเหล่านั้นไม่สามารถเดินทางมาถึงพื้นโลกได้ กล้องโทรทรรศน์บนอวกาศจึงช่วยให้เราสามารถศึกษาวัตถุท้องฟ้าได้ในคลื่นความถี่ที่กว้างขึ้น เช่น รังสีเอกซ์ (X-rays), รังสีแกมมา (gamma rays), และ รังสีอัลตราไวโอเลต (ultraviolet rays) ซึ่งรังสีเหล่านี้ให้ข้อมูลที่สำคัญเกี่ยวกับปรากฏการณ์ที่มีพลังงานสูงในอวกาศ เช่น หลุมดำและซูเปอร์โนวา</t>
  </si>
  <si>
    <t>กล้องโทรทรรศน์จำเป็นต้องใช้ความยาวคลื่นที่แตกต่างกันในการศึกษาวัตถุบนท้องฟ้าเพราะ วัตถุแต่ละชนิดในอวกาศจะปล่อยพลังงานออกมาในรูปแบบของคลื่นแม่เหล็กไฟฟ้าในช่วงคลื่นที่แตกต่างกัน</t>
  </si>
  <si>
    <t>ช่วงความยาวคลื่นที่สามารถรับสัญญาณ ของ กล้องโทรทรรศน์วิทยุฟาสต์ คือ คลื่นวิทยุ</t>
  </si>
  <si>
    <t>วัตถุท้องฟ้าที่เหมาะสมในการศึกษา ด้วย กล้องโทรทรรศน์วิทยุฟาสต์ คือ พัลซาร์ (Pulsars) และ ก๊าซไฮโดรเจนในกาแล็กซี (Galactic hydrogen gas) ซึ่งเป็นแหล่งกำเนิดคลื่นวิทยุที่สำคัญ</t>
  </si>
  <si>
    <t>แบบสะท้อนแสง คือ แสงที่มองเห็นได้ และ อินฟราเรดใกล้ กล้องโทรทรรศน์แบบสะท้อนแสงถูกนำมาใช้กันอย่างแพร่หลายทั้งบนพื้นโลกและในอวกาศ เพื่อสำรวจวัตถุในย่านคลื่นที่สายตามนุษย์มองเห็นได้</t>
  </si>
  <si>
    <t>วัตถุท้องฟ้าที่เหมาะสมในการศึกษา ด้วย กล้องโทรทรรศน์แบบสะท้อนแสง คือ กาแล็กซี (Galaxies), ดาวเคราะห์ (Planets), เนบิวลา (Nebulae), และ กระจุกดาว (Star clusters) ซึ่งเป็นวัตถุที่เราสามารถมองเห็นด้วยแสงที่ตามองเห็นได้</t>
  </si>
  <si>
    <t>ช่วงความยาวคลื่นที่สามารถรับสัญญาณ ของ กล้องโทรทรรศน์อวกาศจันทรา คือ รังสีเอกซ์ (X-rays) กล้องโทรทรรศน์นี้ถูกออกแบบมาโดยเฉพาะเพื่อตรวจจับรังสีเอกซ์ที่มาจากแหล่งกำเนิดที่มีพลังงานสูงในอวกาศ</t>
  </si>
  <si>
    <t>วัตถุที่เหมาะสมในการศึกษาด้วย กล้องโทรทรรศน์อวกาศจันทรา คือ หลุมดำ (Black holes), ดาวนิวตรอน (Neutron stars), ซากซูเปอร์โนวา (Supernova remnants) และ กาแล็กซีที่มีพลังงานสูง (Active galaxies) ซึ่งเป็นแหล่งกำเนิดรังสีเอกซ์ที่มีความรุนแรง</t>
  </si>
  <si>
    <t>ช่วงความยาวคลื่นที่สามารถรับสัญญาณได้ของ กล้องโทรทรรศน์อวกาศฮับเบิล คือ แสงที่มองเห็นได้ (Visible light), รังสีอัลตราไวโอเลต (Ultraviolet) และ อินฟราเรดใกล้ (Near-infrared)</t>
  </si>
  <si>
    <t>วัตถุที่เหมาะสมในการศึกษาด้วย กล้องโทรทรรศน์อวกาศฮับเบิล คือ กาแล็กซี (Galaxies), เนบิวลา (Nebulae), กระจุกดาว (Star clusters) และ ดาวเคราะห์ (Planets). ฮับเบิลขึ้นชื่อในเรื่องการให้ภาพที่คมชัดและสวยงามของวัตถุในจักรวาล</t>
  </si>
  <si>
    <t>ช่วงความยาวคลื่นที่ กล้องโทรทรรศน์อวกาศสปิตเซอร์ สามารถรับสัญญาณได้คือ อินฟราเรด (Infrared) ซึ่งเป็นคลื่นความร้อนที่มองไม่เห็นด้วยตาเปล่า</t>
  </si>
  <si>
    <t>วัตถุท้องฟ้าที่เหมาะสมในการศึกษาด้วย กล้องโทรทรรศน์อวกาศสปิตเซอร์ คือวัตถุที่เย็นและปล่อยความร้อนออกมา ได้แก่ ดาวเคราะห์นอกระบบสุริยะ (Exoplanets), เมฆแก๊สและฝุ่นเย็นในเนบิวลา (Cold gas and dust clouds in nebulae), และ กาแล็กซีที่อยู่ห่างไกล (Distant galaxies) ซึ่งแสงจากกาแล็กซีเหล่านั้นจะยืดออกจนกลายเป็นคลื่นอินฟราเรด</t>
  </si>
  <si>
    <t>ระบบขนส่งอวกาศ (Space transportation system) ที่ใช้ในการส่งมนุษย์และสัมภาระขึ้นไปบนอวกาศประกอบด้วย 3 ส่วนหลัก จรวดเชื้อเพลิงเเข็ง ถังเชื้อเพลิงภายนอก
ยานอวกาศ</t>
  </si>
  <si>
    <t>การทดลองบนสถานีอวกาศนานาชาติ (International Space Station) ส่วนใหญ่จะใช้ประโยชน์จากสภาวะ แรงโน้มถ่วงต่ำ (microgravity) ซึ่งหาไม่ได้บนโลก การทดลองที่สำคัญได้แก่:
  การศึกษาชีววิทยา: วิจัยผลกระทบของสภาวะแรงโน้มถ่วงต่ำต่อร่างกายมนุษย์ พืช และจุลินทรีย์
  การทดลองวัสดุศาสตร์: การหล่อโลหะหรือการสร้างผลึกในสภาวะที่ไม่มีแรงโน้มถ่วงมาเป็นอุปสรรค
  ฟิสิกส์: การศึกษาพฤติกรรมของของเหลวและแก๊สที่ปราศจากแรงโน้มถ่วง</t>
  </si>
  <si>
    <t xml:space="preserve">การอาศัยอยู่ในอวกาศนั้นเต็มไปด้วยความท้าทาย เนื่องจากมนุษย์อวกาศจะต้องปรับตัวให้เข้ากับสภาวะ แรงโน้มถ่วงต่ำ ซึ่งส่งผลกระทบโดยตรงต่อร่างกาย เช่น:
 มวลกระดูกและกล้ามเนื้อลดลง: ร่างกายไม่ต้องออกแรงต้านแรงโน้มถ่วง ทำให้มวลกระดูกและกล้ามเนื้อฝ่อ
 ของเหลวในร่างกายไหลเวียนผิดปกติ: ของเหลวในร่างกายจะลอยขึ้นไปที่ศีรษะ ทำให้ใบหน้าบวมและขาเรียวลง
 ปัญหาเรื่องทิศทางและการเคลื่อนที่: ไม่มีแรงโน้มถ่วงทำให้ทุกสิ่งลอยอยู่ในอากาศ การเคลื่อนที่จึงต้องใช้แรงผลักดันจากสิ่งรอบตัว </t>
  </si>
  <si>
    <t>gps memory foam</t>
  </si>
  <si>
    <t>กล้องโทรทรรศน์ต้องอยู่บนอวกาศเพราะ บรรยากาศโลกดูดกลืนรังสีหลายช่วงและทำให้ภาพเบลอ การโคจรรอบโลกจึงทำให้สังเกตวัตถุท้องฟ้าได้ชัดเจนและครอบคลุมทุกช่วงคลื่น</t>
  </si>
  <si>
    <t>การใช้หลายช่วงคลื่นทำให้ มองเห็นคุณสมบัติที่ต่างกันของวัตถุท้องฟ้า และเข้าใจจักรวาลอย่างครบถ้วน</t>
  </si>
  <si>
    <t>พัลซาร์, กาแล็กซีที่อยู่ห่างไกล, การก่อตัวของดาวฤกษ์และกาแล็กซี</t>
  </si>
  <si>
    <t>แสงที่มองเห็นได้ (Visible light)</t>
  </si>
  <si>
    <t>หลุมดำ, ดาวนิวตรอน, ซูเปอร์โนวา, กาแล็กซีที่กำลังรวมตัวกัน</t>
  </si>
  <si>
    <t>ดาวเคราะห์, ดาวฤกษ์, กาแล็กซี, เนบิวลา, การศึกษาจักรวาลวิทยา</t>
  </si>
  <si>
    <t>อินฟราเรด (Infrared)</t>
  </si>
  <si>
    <t>ดาวเคราะห์นอกระบบ, ดาวฤกษ์ที่กำลังก่อตัว, กาแล็กซีที่เต็มไปด้วยฝุ่นและแก๊ส</t>
  </si>
  <si>
    <t>ยานอวกาศ + จรวดขับดัน + สถานีภาคพื้นดิน + ระบบสนับสนุนชีวิต + ระบบนำทางและควบคุม</t>
  </si>
  <si>
    <t>การทดลองบน ISS ครอบคลุม ชีววิทยา, ฟิสิกส์, ดาราศาสตร์, วิศวกรรม, และจิตวิทยา เพื่อประโยชน์ทั้งการสำรวจอวกาศและการใช้ชีวิตบนโลก</t>
  </si>
  <si>
    <t>การอยู่ในอวกาศนาน ๆ ส่งผลต่อ กล้ามเนื้อ, กระดูก, ระบบหัวใจ-หลอดเลือด, ภูมิคุ้มกัน, การมองเห็น, ระบบประสาท และสุขภาพจิต</t>
  </si>
  <si>
    <t>เทคโนโลยีอวกาศถูกนำมาปรับใช้ในชีวิตประจำวัน เช่น
	1.	GPS / การนำทาง</t>
  </si>
  <si>
    <t>เพื่อหลีกเลี่ยงผลกระทบจากชั้นบรรยากาศของโลก ซึ่งจะดูดกลืนรังสีบางชนิดและทำให้ภาพวัตถุท้องฟ้าสั่นเบลอ การโคจรเหนือชั้นบรรยากาศ</t>
  </si>
  <si>
    <t>เพื่อให้ได้ข้อมูลที่แตกต่างกันเกี่ยวกับวัตถุนั้นๆ ทำให้เข้าใจธรรมชาติของวัตถุได้มากขึ้น</t>
  </si>
  <si>
    <t xml:space="preserve">พัลซาร์, ควาซาร์, กาแล็กซี
</t>
  </si>
  <si>
    <t xml:space="preserve">แสงที่ตามองเห็น, รังสีอัลตราไวโอเลต, อินฟราเรดบางส่วน
</t>
  </si>
  <si>
    <t xml:space="preserve">เนบิวลา, กาแล็กซี, กระจุกดาว
</t>
  </si>
  <si>
    <t xml:space="preserve">การก่อกำเนิดดาว, ดาวเคราะห์, ฝุ่นและก๊าซในกาแล็กซี
</t>
  </si>
  <si>
    <t>ประกอบด้วยส่วนหลัก 3 ส่วน คือ 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 โดยมีเครื่องยนต์หลักบนยานโคจรและเครื่องยนต์ย่อย (OMS) สำหรับปรับทิศทางในวงโคจร</t>
  </si>
  <si>
    <t xml:space="preserve">ครอบคลุมหลากหลายสาขาวิชา เช่น 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และการวิจัยทางวิศวกรรมและเทคโนโลยี เพื่อพัฒนาอุปกรณ์และระบบสำหรับภารกิจในอนาคต เช่น การพิมพ์สามมิติและการพัฒนายา. 
</t>
  </si>
  <si>
    <t>การอาศัยอยู่นานในอวกาศส่งผลกระทบต่อร่างกายหลายด้าน ทั้งกระดูกและกล้ามเนื้อจะอ่อนแอลงเนื่องจากภาวะไร้แรงโน้มถ่วง ร่างกายสูญเสียมวลกระดูกและความแข็งแรงของกล้ามเนื้อ นอกจากนี้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t>
  </si>
  <si>
    <t>ระบบ GPS ที่ช่วยให้เรานำทางได้สะดวก และ กล้องในโทรศัพท์มือถือ ที่ใช้เทคโนโลยีการสร้างภาพความละเอียดสูงเช่นเดียวกับกล้องโทรทรรศน์อวกาศ</t>
  </si>
  <si>
    <t>ต้องส่งกล้องโทรทรรศน์ขึ้นไปโคจรรอบโลก เพราะบรรยากาศโลกขัดขวางบางช่วงคลื่นแม่เหล็กไฟฟ้า เช่น
	•	รังสีอินฟราเรดถูกน้ำและคาร์บอนไดออกไซด์ดูดกลืน
	•	รังสีอัลตราไวโอเลตและรังสีเอกซ์ถูกโอโซนและอากาศดูดกลืน
	•	คลื่นแกมมาแทบไม่สามารถผ่านเข้ามาได้
 การส่งกล้องขึ้นไปในอวกาศทำให้ สังเกตวัตถุท้องฟ้าได้ครบทุกช่วงคลื่น โดยไม่มีการรบกวนจากบรรยากาศ</t>
  </si>
  <si>
    <t>กล้องโทรทรรศน์ต้องใช้ความยาวคลื่นต่าง ๆ เพราะวัตถุท้องฟ้าแผ่รังสีหรือสะท้อนแสงในช่วงคลื่นต่างกัน การสังเกตหลายช่วงคลื่นช่วยให้ศึกษาลักษณะ อุณหภูมิ และองค์ประกอบของวัตถุได้ครบถ้วน</t>
  </si>
  <si>
    <t xml:space="preserve">พัลซาร์, กาแล็กซี, ก๊าซไฮโดรเจน
</t>
  </si>
  <si>
    <t xml:space="preserve">กาแล็กซี, เนบิวลา, กระจุกดาว
</t>
  </si>
  <si>
    <t xml:space="preserve">ดาวร้อน, ดาวแคระขาว, กาแล็กซีที่ก่อตัวใหม่
</t>
  </si>
  <si>
    <t xml:space="preserve">ดาวเกิดใหม่, เนบิวลา, จานก๊าซและฝุ่นรอบดาวฤก
</t>
  </si>
  <si>
    <t>ระบบขนส่งอวกาศ (Space Transportation System) โดยทั่วไปประกอบด้วย ส่วนสำคัญ 4 ส่วนหลัก ดังนี้:
	1.	ยานอวกาศ (Spacecraft / Orbiter)
	•	เป็นตัวกลางที่บรรทุกผู้โดยสารหรือสิ่งของไปยังอวกาศ
	•	เช่น ยานอวกาศสำรวจ ดาวเทียม หรือยานอวกาศมนุษย์อวกาศ
	2.	จรวดขับดัน (Launch Vehicle / Rocket)
	•	ทำหน้าที่สร้างแรงขับดันเพื่อพายานอวกาศออกจากแรงดึงดูดของโลก
	•	จรวดแบ่งเป็นชั้น ๆ (stage) เพื่อเพิ่มประสิทธิภาพในการขึ้นสู่อวกาศ
	3.	ระบบสนับสนุนชีวิต (Life Support System)
	•	สำหรับยานที่มีมนุษย์โดยสาร
	•	ควบคุมอากาศ, อุณหภูมิ, ความดัน, น้ำ และอาหาร
	4.	สถานีหรือท่าอวกาศ (Spaceport / Space Station)
	•	ใช้สำหรับการเตรียมตัวขึ้นสู่อวกาศ, จอดยาน, ซ่อมบำรุง หรือเป็นจุดเชื่อมโยง
	•	เช่น ศูนย์ปล่อยจรวด Kennedy Space Center, สถานีอวกาศนานาชาติ (ISS)</t>
  </si>
  <si>
    <t>:
	1.	ชีววิทยาและการแพทย์
	•	ศึกษาผลของแรงโน้มถ่วงต่ำต่อร่างกายมนุษย์ เช่น กล้ามเนื้อและกระดูกบางลง
	•	การทดลองเกี่ยวกับระบบภูมิคุ้มกันและการเจริญเติบโตของเซลล์
	•	การทดลองยาและการพัฒนายาใหม่ ๆ
	2.	ฟิสิกส์และวัสดุศาสตร์
	•	ศึกษาพฤติกรรมของของเหลวและแก๊สในแรงโน้มถ่วงต่ำ
	•	การสร้างวัสดุใหม่ เช่น โลหะผสม, คริสตัลโปรตีน, และวัสดุที่มีโครงสร้างพิเศษ
	3.	ดาราศาสตร์และอวกาศวิทยา
	•	การสังเกตโลกและปรากฏการณ์ธรรมชาติจากอวกาศ
	•	การตรวจวัดรังสีคอสมิกและผลกระทบต่อสิ่งมีชีวิต
	4.	เทคโนโลยีอวกาศ
	•	ทดสอบอุปกรณ์และระบบอวกาศสำหรับยานในอนาคต
	•	ระบบหุ่นยนต์และการสื่อสาร
	5.	เกษตรและอาหาร
	•	การทดลองปลูกพืชในสภาพแรงโน้มถ่วงต่ำ
	•	ศึกษาการเติบโตของพืชเพื่อใช้เป็นอาหารในอวกาศ</t>
  </si>
  <si>
    <t xml:space="preserve"> ผลกระทบต่อร่างกาย
	•	กล้ามเนื้อและกระดูกบางลง
	•	แรงโน้มถ่วงต่ำทำให้กล้ามเนื้อและกระดูกไม่ถูกใช้งานเต็มที่
	•	ต้องออกกำลังกายเป็นประจำเพื่อลดการสูญเสีย
	•	ระบบหัวใจและหลอดเลือด
	•	การไหลเวียนเลือดเปลี่ยนแปลง ทำให้ความดันเลือดต่ำลง
	•	อาจเกิดอาการเวียนหัวหรือเป็นลมเมื่อกลับสู่โลก
	•	ระบบภูมิคุ้มกัน
	•	ภูมิคุ้มกันลดลง ทำให้เสี่ยงต่อการติดเชื้อ
	•	สายตาและดวงตา
	•	อาจมีปัญหาสายตาสั้นหรือเปลี่ยนรูปร่างลูกตา
	•	การเผาผลาญอาหารและระบบย่อย
	•	อาจมีการเปลี่ยนแปลงการดูดซึมสารอาหาร</t>
  </si>
  <si>
    <t xml:space="preserve">	1.	GPS และระบบนำทาง
	•	ดาวเทียมอวกาศช่วยให้ระบบ GPS ทำงานแม่นยำ
	•	ใช้ในการนำทางรถยนต์, สมาร์ตโฟน, การบิน และการเดินเรือ
	2.	วัสดุและอุปกรณ์ทนความร้อน/น้ำหนักเบา
	•	เช่น เสื้อผ้า, รองเท้า, หรืออุปกรณ์กีฬา
	•	พัฒนาจากวัสดุที่ใช้ในยานอวกาศเพื่อทนต่อควา</t>
  </si>
  <si>
    <t xml:space="preserve">เพราะเหตุใดจึงต้องส่งกล้องโทรทรรศน์ขึ้นไปโคจรรอบโลกในการศึกษาวัตถุท้องฟ้า?
	•	บรรยากาศโลกมีแก๊สและไอน้ำที่ดูดกลืนหรือบล็อกคลื่นบางช่วง เช่น คลื่นอัลตราไวโอเลต อินฟราเรด และรังสีเอกซ์ ทำให้แสงเหล่านี้ไม่สามารถผ่านลงมาถึงพื้นโลกได้อย่างชัดเจน
	•	การส่งกล้องโทรทรรศน์ขึ้นสู่อวกาศช่วยหลีกเลี่ยงการรบกวนจากบรรยากาศ ทำให้สามารถสังเกตการณ์วัตถุท้องฟ้าในช่วงคลื่นที่บรรยากาศดูดกลืนได้อย่างแม่นยำและชัดเจน
	•	นอกจากนี้ ยังช่วยลดปัญหาเรื่องความสั่นไหวของบรรยากาศที่ทำให้ภาพเบลอ ทำให้ได้ภาพคุณภาพสูงกว่า
</t>
  </si>
  <si>
    <t>ทำไมกล้องโทรทรรศน์ที่ใช้ศึกษาวัตถุท้องฟ้าต้องใช้ความยาวคลื่นในช่วงต่าง ๆ?
	•	วัตถุท้องฟ้าแต่ละชนิดปล่อยหรือสะท้อนแสงในช่วงความยาวคลื่นที่แตกต่างกัน เช่น
	•	ดาวฤกษ์ร้อนปล่อยแสงในช่วงอัลตราไวโอเลตและแสงที่มองเห็นได้
	•	วัตถุเย็น เช่น ดาวฤกษ์เกิดใหม่หรือกลุ่มแก๊สและฝุ่น จะปล่อยหรือสะท้อนแสงในช่วงอินฟราเรด
	•	วัตถุที่มีพลังงานสูง เช่น ซากซูเปอร์โนวา ปล่อยรังสีเอกซ์
	•	การใช้ความยาวคลื่นต่าง ๆ ช่วยให้สามารถศึกษาลักษณะและคุณสมบัติต่าง ๆ ของวัตถุได้ครบถ้วนมากขึ้น
	•	ช่วงคลื่นที่ต่างกันยังช่วยให้เห็นรายละเอียดต่าง ๆ ที่ไม่สามารถมองเห็นได้ด้วยแสงที่มองเห็นเพียงอย่างเดียว</t>
  </si>
  <si>
    <t>คลื่นวิทยุ (Radio wave)</t>
  </si>
  <si>
    <t>พัลซาร์, กาแล็กซี, ก๊าซไฮโดรเจนในอวกาศ</t>
  </si>
  <si>
    <t>คำตอบ: รังสีเอกซ์ (X-ray)</t>
  </si>
  <si>
    <t>คำตอบ: ซูเปอร์โนวา, หลุมดำ, เนบิวลา</t>
  </si>
  <si>
    <t>ช่วงความยาวคลื่นของ กล้องโทรทรรศน์อวกาศฮับเบิล (Hubble Space Telescope)
	•	คำตอบ: แสงที่ตามองเห็น (Visible) + อัลตราไวโอเลต (UV) + อินฟราเรดบางส่วน</t>
  </si>
  <si>
    <t xml:space="preserve">วัตถุอวกาศที่เหมาะสม
	•	คำตอบ: กาแล็กซี, เนบิวลา, ดาวฤกษ์
</t>
  </si>
  <si>
    <t>ช่วงความยาวคลื่นของ กล้องโทรทรรศน์อวกาศสปิตเซอร์ (Spitzer Space Telescope)
	•	คำตอบ: อินฟราเรด (Infrared)</t>
  </si>
  <si>
    <t xml:space="preserve">วัตถุอวกาศที่เหมาะสม
	•	คำตอบ: ดาวเคราะห์นอกระบบ, กาแล็กซีที่ห่างไกล, ฝุ่นและก๊าซในอวกาศ
</t>
  </si>
  <si>
    <t>ข้อ 4 ระบบขนส่งอวกาศ 🚀
ระบบขนส่งอวกาศ (Space Transportation System) โดยทั่วไปประกอบด้วย 3 ส่วนหลัก ๆ คือ
	1.	ยานอวกาศ (Spacecraft / Orbiter) → ส่วนที่บรรทุกนักบินอวกาศหรืออุปกรณ์วิจัย ขึ้นสู่วงโคจร และกลับสู่โลกได้
	2.	จรวดขับดันข้าง (Solid Rocket Boosters, SRBs) → จัดหากำลังขับดันมากในช่วงแรกของการปล่อย
	3.	ถังเชื้อเพลิงหลัก (External Tank, ET) → บรรจุเชื้อเพลิงเหลวสำหรับจรวดหลักของยาน
⸻
ถ้าเป็นคำตอบสั้น ๆ สไตล์ในข้อสอบ ก็ตอบได้ว่า:
“ยานอวกาศ, จรวดขับดันข้าง, และถังเชื้อเพลิงหลัก” ✅
อยากให้ผมวาดเป็น แผนภาพชี้ส่วนประกอบ ให้ดูด้วยไหมครับ?</t>
  </si>
  <si>
    <t>โอเคครับ ✨ ข้อ 5 เรื่อง การทดลองทางวิทยาศาสตร์บนสถานีอวกาศนานาชาติ (ISS)
หลัก ๆ จะครอบคลุมหลายสาขาเลย
ตัวอย่างการทดลองที่สำคัญ
	1.	ชีววิทยาและการแพทย์ 🧬
	•	ศึกษาผลของสภาวะไร้น้ำหนักต่อร่างกายมนุษย์ (กระดูก, กล้ามเนื้อ, หัวใจ)
	•	การเปลี่ยนแปลงของระบบภูมิคุ้มกัน
	•	พืชและสิ่งมีชีวิตเล็ก ๆ ในสภาวะไร้น้ำหนัก
	2.	ฟิสิกส์และวัสดุศาสตร์ ⚛️
	•	พฤติกรรมของของเหลวในสภาวะไร้น้ำหนัก
	•	การเผาไหม้ในอวกาศ
	•	การสร้างวัสดุใหม่ ๆ (คริสตัลโปรตีน, โลหะผสม)
	3.	วิทยาศาสตร์โลกและอวกาศ 🌍✨
	•	การสังเกตการณ์ชั้นบรรยากาศโลก, พายุ, ภูเขาไฟ
	•	การศึกษารังสีคอสมิกและอวกาศรอบนอก
⸻
ถ้าต้องตอบสั้น ๆ แบบข้อสอบ:
“การทดลองชีววิทยาและการแพทย์, การทดลองฟิสิกส์และวัสดุ, การศึกษาสิ่งแวดล้อมโลกและอวกาศ” ✅
อยากให้ผมทำเป็น สรุปตารางสั้น ๆ ให้ตอบง่าย ๆ เหมือนที่ทำข้อ 3 ไหมครับ?</t>
  </si>
  <si>
    <t>การอาศัยอยู่ในอวกาศเป็นระยะเวลานาน ๆ มีผลกระทบต่อมนุษย์อวกาศหลายด้าน ทั้งทางร่างกาย จิตใจ และสังคม โดยสรุปได้ดังนี้:
1. ด้านร่างกาย
	•	กล้ามเนื้อและกระดูกอ่อนแรง: แรงโน้มถ่วงต่ำทำให้กล้ามเนื้อไม่ต้องทำงานหนัก และกระดูกสูญเสียแคลเซียม ทำให้เกิด กระดูกพรุน และ กล้ามเนื้ออ่อนแรง
	•	ระบบหัวใจและหลอดเลือด: หัวใจทำงานน้อยลง เลือดไหลเวียนไม่เหมือนบนโลก ทำให้บางครั้งเกิด เวียนศีรษะ หรือ ความดันเลือดต่ำ
	•	การมองเห็นเปลี่ยนแปลง: มีรายงานบางคนเกิด ภาวะสายตาเปลี่ยน หรือ สายตาสั้นชั่วคราว จากแรงดันของของเหลวในสมอง
	•	ระบบภูมิคุ้มกันลดลง: ทำให้ร่างกายมีความเสี่ยงต่อการติดเชื้อมากขึ้น
2. ด้านจิตใจและอารมณ์
	•	เครียดและเหงา: การอยู่ในพื้นที่จำกัดเป็นเวลานาน ทำให้เกิดความเครียด ความวิตกกังวล และความเหงา
	•	ความสามารถในการนอนหลับลดลง: แสงและเวลาในอวกาศไม่เหมือนโลก ส่งผลต่อ นาฬิกาชีวิต
3. ด้านสังคม
	•	ความสัมพันธ์กับเพื่อนร่วมทีมสำคัญ: ต้องทำงานร่วมกันอย่างใกล้ชิด การมีความขัดแย้งอาจกระทบต่อภารกิจ
สรุป: การอยู่ในอวกาศระยะยาวส่งผลต่อร่างกายทั้งกล้ามเนื้อ กระดูก ระบบหัวใจ ระบบภูมิคุ้มกัน รวมถึงจิตใจและความสัมพันธ์สังคม ทำให้ต้องมีการออกกำลังกาย ดูแลสุขภาพ และเตรียมใจอย่างรอบคอบ
ถ้าต้องการ ผมสามารถทำ ตารางสรุปผลกระทบ + วิธีป้องกัน ให้เห็นชัด ๆ แบบเข้าใจง่ายได้ครับ คุณอยากให้ผมทำไหม?</t>
  </si>
  <si>
    <t>เทคโนโลยีอวกาศมีการนำมาประยุกต์ใช้ในชีวิตประจำวันหลายด้าน ตัวอย่าง 2 อย่าง ได้แก่:
	1.	ดาวเทียมนำร่อง (GPS):
	•	ใช้สำหรับการนำทางในรถยนต์ โทรศัพท์มือถือ หรือแอปพลิเคชันแผนที่
	•	ช่วยให้เรารู้ตำแหน่งและวางแผนเส้นทางได้แม่นยำ
	2.	วัสดุอวกาศและเทคโนโลยีป้องกันความร้อน:
	•	เช่น เสื้อผ้าแบบเบาและทนทานที่พัฒนาจากชุดนักบินอวกาศ
	•	ใช้ในชุดกีฬา, รองเท้า, หรืออุปกรณ์กันความร้อนต่าง ๆ
ถ้าต้องการ ผมสามารถทำ ตัวอย่างเพิ่มเติม 3–4 อย่างพร้อมวิธีใช้จริงในชีวิตประจำวัน ให้ครบชัด ๆ ได้ครับ</t>
  </si>
  <si>
    <t xml:space="preserve">น.ส.ณัฐสินี มีสุข </t>
  </si>
  <si>
    <t xml:space="preserve">พัลซาร์, กาแล็กซีวิทยุ, ก๊าซไฮโดรเจน (เส้น 21 ซม.)
</t>
  </si>
  <si>
    <t xml:space="preserve"> 400 – 800 นาโนเมตร (แสงที่มองเห็นได้)
</t>
  </si>
  <si>
    <t xml:space="preserve">ดาวเคราะห์, ดาวฤกษ์, เนบิวลา, กาแล็กซี
</t>
  </si>
  <si>
    <t xml:space="preserve">0.2 – 2 นาโนเมตร (รังสีเอกซ์)
</t>
  </si>
  <si>
    <t xml:space="preserve">ดาวนิวตรอน, หลุมดำ, เศษซากซูเปอร์โนว
</t>
  </si>
  <si>
    <t xml:space="preserve">100 – 2,500 นาโนเมตร (UV, แสงขาว, IR ใกล้)
</t>
  </si>
  <si>
    <t xml:space="preserve">เนบิวลา, กาแล็กซี, การเกิดดาวและดาวเคราะ
</t>
  </si>
  <si>
    <t xml:space="preserve">3,000 – 180,000 นาโนเมตร (อินฟราเรด)
</t>
  </si>
  <si>
    <t xml:space="preserve">ดาวฤกษ์เกิดใหม่, กาแล็กซีเก่า, จานก่อกำเนิดดาวเคราะห์
</t>
  </si>
  <si>
    <t>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t>
  </si>
  <si>
    <t xml:space="preserve">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และการวิจัยทางวิศวกรรมและเทคโนโลยี เพื่อพัฒนาอุปกรณ์และระบบสำหรับภารกิจในอนาคต เช่น การพิมพ์สามมิติและการพัฒนายา. </t>
  </si>
  <si>
    <t>กระดูกและกล้ามเนื้อจะอ่อนแอลงเนื่องจากภาวะไร้แรงโน้มถ่วง ร่างกายสูญเสียมวลกระดูกและความแข็งแรงของกล้ามเนื้อ นอกจากนี้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t>
  </si>
  <si>
    <t>เพื่อให้ได้รับข้อมูลที่สมบูรณ์เกี่ยวกับวัตถุท้องฟ้า</t>
  </si>
  <si>
    <t>พัลซาร์, กาแล็กซี, ควาซาร์, การก่อตัวของดาวฤกษ์</t>
  </si>
  <si>
    <t>หลุมดำ, ดาวนิวตรอน, ซากซูเปอร์โนวา, กาแล็กซีที่มีพลังงานสูง</t>
  </si>
  <si>
    <t>กาแล็กซี, เนบิวลา, ดาวเคราะห์นอกระบบ, การขยายตัวของเอกภพ</t>
  </si>
  <si>
    <t>อินฟราเรต</t>
  </si>
  <si>
    <t>ดาวเคราะห์นอกระบบ, การก่อตัวของดาวฤกษ์และดาวเคราะห์, กาแล็กซีที่มีฝุ่นมาก</t>
  </si>
  <si>
    <t>1ยานโคจร
2ถังเชื้อเพลิงภายนอก
3บูสเตอจรวด</t>
  </si>
  <si>
    <t>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และการวิจัยทางวิศวกรรมและเทคโนโลยี เพื่อพัฒนาอุปกรณ์และระบบสำหรับภารกิจในอนาคต เช่น การพิมพ์สามมิติและการพัฒนายา</t>
  </si>
  <si>
    <t>กระดูกกล้ามเนื้อจะอ่อนแอลงเนื่องจากแรงโน้มถ่วงร่างกายสูญเสียมวลกระดูกนอกจากนี้รังสีคอสมิกยังทำลายเซลล์</t>
  </si>
  <si>
    <t>1ระบบgps
2กล้องโทรศัพท์</t>
  </si>
  <si>
    <t>เพราะแต่ละช่วงคลื่นให้ข้อมูลที่แตกต่างกัน ทำให้เราเข้าใจธรรมชาติของวัตถุท้องฟ้าได้ครอบคลุมมากขึ้น เช่น คลื่นวิทยุช่วยศึกษาวัตถุเย็นและกาซที่ซ่อนเร้น ในขณะที่แสงอินฟราเรดช่วยส่องผ่านฝุ่นหนา และแสงที่ตามองเห็นก็ให้รายละเอียดเกี่ยวกับองค์ประกอบของดาวและกาแล็กซีได้ดี</t>
  </si>
  <si>
    <t>พัลซาร์, ซูเปอร์โนวา, ดาวเคราะห์นอกระบบ, สัญญาณสิ่งมีชีวิตนอกโลก</t>
  </si>
  <si>
    <t>400-800 นาโนเมตร</t>
  </si>
  <si>
    <t>ดาวเคราะห์นอกระบบ, เนบิวลานายพราน, กระจุกกาแล็กซี</t>
  </si>
  <si>
    <t>0.2 – 2 นาโนเมตร (รังสีเอกซ์)</t>
  </si>
  <si>
    <t>ดาวนิวตรอน, เศษซากซูเปอร์โนวา, หลุมดำ</t>
  </si>
  <si>
    <t>100 – 400 นาโนเมตร (อัลตราไวโอเลต), 800 – 2500 นาโนเมตร (อินฟราเรดใกล้)</t>
  </si>
  <si>
    <t>ดาวฤกษ์ร้อน, เนบิวลา, ดาวเคราะห์นอกระบบ, กาแล็กซี</t>
  </si>
  <si>
    <t>3000 – 180000 นาโนเมตร (อินฟราเรดกลาง-ไกล)</t>
  </si>
  <si>
    <t>ดาวฤกษ์เกิดใหม่, กาแล็กซีอายุมาก</t>
  </si>
  <si>
    <t xml:space="preserve">ประกอบด้วยส่วนหลัก 3 ส่วน คือ 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 โดยมีเครื่องยนต์หลักบนยานโคจรและเครื่องยนต์ย่อย (OMS) สำหรับปรับทิศทางในวงโคจรด้วย </t>
  </si>
  <si>
    <t xml:space="preserve">วิทยาศาสตร์ชีวภาพและกายภาพ
ดาราศาสตร์และวิทยาศาสตร์โลก 
การวิจัยทางวิศวกรรมและเทคโนโลยี เพื่อพัฒนาอุปกรณ์และระบบสำหรับภารกิจในอนาคต </t>
  </si>
  <si>
    <t>เพื่อหลีกเลี่ยงผลกระทบจากชั้นบรรยากาศของโลก ซึ่งจะดูดซับรังสีบางชนิดและทำให้ภาพวัตถุท้องฟ้าบิดเบี้ยว รวมถึงรบกวนการสังเกตการณ์ได้</t>
  </si>
  <si>
    <t>เพื่อให้ได้ข้อมูลที่หลากหลายเกี่ยวกับวัตถุท้องฟ้า</t>
  </si>
  <si>
    <t>หลุมดำ, ดาวนิวตรอน, ซากซูเปอร์โนวา, กาแล็กซีที่กำลังรวมตัวกัน</t>
  </si>
  <si>
    <t>ดาวฤกษ์, กาแล็กซี, เนบิวลา, การก่อตัวของดาวเคราะห์</t>
  </si>
  <si>
    <t>ดาวเคราะห์นอกระบบสุริยะ, การก่อตัวของดาวฤกษ์และดาวเคราะห์, กาแล็กซีที่อยู่ไกล</t>
  </si>
  <si>
    <t>ยานโคจร (Orbiter), จรวดเชื้อเพลิงแข็ง (Solid Rocket Boosters - SRBs) และ ถังเชื้อเพลิงภายนอก (External Tank - ET)</t>
  </si>
  <si>
    <t xml:space="preserve">วิทยาศาสตร์กายภาพและชีวภาพ (การวิจัยยา, การศึกษาผลกระทบต่อร่างกายมนุษย์), วิทยาศาสตร์โลกและอวกาศ, การพัฒนาเทคโนโลยีอวกาศ (เครื่องพิมพ์ 3 มิติโลหะ), และวิศวกรรม </t>
  </si>
  <si>
    <t>กล้ามเนื้อและกระดูกอ่อนแรงลงจากการขาดแรงโน้มถ่วง, ระบบหัวใจทำงานผิดปกติ, ความเสี่ยงต่อโรคมะเร็งจากรังสี, การมองเห็นผิดปกติ, และผลกระทบทางจิตใจจากความเครียดและความโดดเดี่ยว</t>
  </si>
  <si>
    <t xml:space="preserve">ระบบนำทาง GPS ที่เราใช้ในสมาร์ทโฟน ช่วยให้เดินทางได้สะดวก และ ดาวเทียมพยากรณ์อากาศ ที่ช่วยเตือนภัยพายุ </t>
  </si>
  <si>
    <t>นางสาวอภิษฐา ศรีจันทร์</t>
  </si>
  <si>
    <t xml:space="preserve">เพราะบรรยากาศของโลก ดูดกลืนหรือรบกวนคลื่นแม่เหล็กไฟฟ้าหลายช่วง เช่น รังสีอัลตราไวโอเลต รังสีเอกซ์ อินฟราเรดบางส่วน ทำให้คลื่นเหล่านี้ไม่สามารถผ่านลงมาถึงพื้นโลกได้ จึงต้องส่งกล้องขึ้นสู่อวกาศเพื่อให้รับสัญญาณได้ชัดเจนและเห็นวัตถุท้องฟ้าโดยไม่มีสิ่งรบกวน
</t>
  </si>
  <si>
    <t xml:space="preserve">เพราะวัตถุท้องฟ้าแต่ละชนิด แผ่รังสีในช่วงคลื่นต่างกัน
	•	บางชนิดแผ่ในคลื่นวิทยุ (เช่น พัลซาร์)
	•	บางชนิดแผ่ในอินฟราเรด (เช่น ดาวเกิดใหม่ กาแล็กซีเก่า)
	•	บางชนิดแผ่รังสีเอกซ์หรือแกมมา (เช่น หลุมดำ ซากซูเปอร์โนวา)
ดังนั้นการใช้กล้องโทรทรรศน์หลายช่วงคลื่นช่วยให้เราเข้าใจวัตถุท้องฟ้าได้ครบถ้วนมากขึ้น
</t>
  </si>
  <si>
    <t xml:space="preserve">0.1 – 4.3 เมตร (ช่วงคลื่นวิทยุ)
</t>
  </si>
  <si>
    <t>400 – 800 นาโนเมตร (แสงที่มองเห็นได้)</t>
  </si>
  <si>
    <t xml:space="preserve"> ดวงจันทร์ ดาวเคราะห์ เนบิวลา กระจุกดาว
</t>
  </si>
  <si>
    <t xml:space="preserve">ดาวนิวตรอน ซากซูเปอร์โนวา หลุมดำ  </t>
  </si>
  <si>
    <t>100 – 2,500 นาโนเมตร (อัลตราไวโอเลต, แสงขาว, อินฟราเรดใกล้)</t>
  </si>
  <si>
    <t xml:space="preserve">เนบิวลานายพราน กระจุกกาแล็กซี ดาวเคราะห์นอกระบบสุริยะ
</t>
  </si>
  <si>
    <t>ดาวฤกษ์เกิดใหม่ กาแล็กซีอายุมาก ฝุ่นและก๊าซในอวกาศ</t>
  </si>
  <si>
    <t>•	ยานขนส่งอวกาศ (Space Shuttle / Spacecraft)
	•	จรวดขับดัน (Rocket / Launch Vehicle)
	•	แท่นปล่อยจรวด (Launch Pad)
	•	ระบบควบคุมและติดตาม (Control &amp; Tracking System)</t>
  </si>
  <si>
    <t xml:space="preserve">•	การทดลองด้านชีววิทยา (ผลของสภาวะไร้น้ำหนักต่อพืชและสิ่งมีชีวิต)
	•	การทดลองด้านฟิสิกส์ (การเคลื่อนที่ของของไหล โลหะในสภาวะไร้น้ำหนัก)
	•	การทดลองด้านการแพทย์ (ผลต่อกล้ามเนื้อ กระดูก และการไหลเวียนโลหิตของมนุษย์)
	•	การทดลองด้านวิศวกรรม (ทดสอบอุปกรณ์และเทคโนโลยีใหม่ ๆ ในอวกาศ)
</t>
  </si>
  <si>
    <t>•	มวลกล้ามเนื้อและมวลกระดูกลดลง
	•	ของเหลวในร่างกายเคลื่อนขึ้นส่วนบน ทำให้หน้าบวม ตาล้า สายตาผิดปกติ
	•	ระบบภูมิคุ้มกันอ่อนแอลง
	•	ร่างกายปรับตัวช้าหลังกลับสู่โลก (การทรงตัวและการเดิน)
	•	ผลกระทบทางจิตใจ เช่น ความเครียดจากการอยู่ในที่แคบและห่างไกลโลก</t>
  </si>
  <si>
    <t xml:space="preserve">	ระบบ GPS ใช้นำทางและระบุตำแหน่ง
	•	การพยากรณ์อากาศและการติดตามภัยพิบัติด้วย ดาวเทียมสำรวจโลก
</t>
  </si>
  <si>
    <t>0.1 ถึง 0.3</t>
  </si>
  <si>
    <t>0.2ถึง0.6</t>
  </si>
  <si>
    <t>0.1ถึง 0.9</t>
  </si>
  <si>
    <t>0.7ถึง0.8</t>
  </si>
  <si>
    <t>0.5ถึง0.1</t>
  </si>
  <si>
    <t>0.6 0.9</t>
  </si>
  <si>
    <t>0.8 0.9</t>
  </si>
  <si>
    <t>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t>
  </si>
  <si>
    <t xml:space="preserve">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และการวิจัยทางวิศวกรรมและเทคโนโลยี เพื่อพัฒนาอุปกรณ์และระบบสำหรับภารกิจในอนาคต เช่น การพิมพ์สามมิติและการพัฒนายา. </t>
  </si>
  <si>
    <t xml:space="preserve">กระดูกและกล้ามเนื้อจะอ่อนแอลงเนื่องจากภาวะไร้แรงโน้มถ่วง ร่างกายสูญเสียมวลกระดูกและความแข็งแรงของกล้ามเนื้อ นอกจากนี้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 </t>
  </si>
  <si>
    <t>น.ส. ภูษณิศา อิ่มสมบัติ</t>
  </si>
  <si>
    <t>บรรยากาศโลก ดูดกลืนหรือบิดเบือนรังสีบางช่วงคลื่น ทำให้ไม่สามารถสังเกตได้จากพื้นโลก</t>
  </si>
  <si>
    <t>วัตถุท้องฟ้าต่างชนิด ปล่อยรังสีในช่วงคลื่นต่างกัน</t>
  </si>
  <si>
    <t>คลื่อนวิทยุ</t>
  </si>
  <si>
    <t xml:space="preserve">กาแล็กซีที่อยู่ห่างไกล </t>
  </si>
  <si>
    <t>หลุมดำ ดาวนิวตรอน ซูเปอร์โนวา กาแล็กซีที่กำลังรมตัวกัน</t>
  </si>
  <si>
    <t>ดาวเคราะห์นอกระบบ ดาวฤกษ์กำลังก่อตัว กาแล็กซีเต็มไปด้วยฝุ่น</t>
  </si>
  <si>
    <t xml:space="preserve">	1.	จรวดนำส่ง (Launch vehicle / Rocket) → ใช้ส่งยานอวกาศออกจากโลก
	2.	ยานอวกาศ (Spacecraft) → บรรทุกมนุษย์อวกาศหรืออุปกรณ์วิทยาศาสตร์
	3.	ยานขนส่งเสบียง (Cargo/Resupply spacecraft) → ส่งอาหาร, อุปกรณ์, วัสดุทดลอง
	4.	สถานีอวกาศ (Space station) → เป็นที่อยู่อาศัยและทดลองระยะยาว
	5.	ระบบนำทางและควบคุม (Guidance &amp; Control system) → ช่วยให้ยานอวกาศเดินทางถูกต้องและปลอดภัย</t>
  </si>
  <si>
    <t xml:space="preserve">การทดลอง ชีววิทยาและมนุษย์ → ศึกษาผลของแรงโน้มถ่วงต่ำต่อร่างกาย, ระบบภูมิคุ้มกัน
การทดลอง ฟิสิกส์และวัสดุศาสตร์ → เช่น การสร้างผลึกโปรตีน, ของเหลวในสภาวะไร้น้ำหนัก
การทดลอง ดาราศาสตร์และโลกวิทยา → การสังเกตโลก, ตรวจจับรังสีคอสมิก
การทดลอง เทคโนโลยีอวกาศ → การทดสอบอุปกรณ์ใหม่, ระบบพลังงาน, การพิมพ์ 3 มิติในอวกาศ
</t>
  </si>
  <si>
    <t xml:space="preserve">	•	กล้ามเนื้อและกระดูกลดความแข็งแรง → เพราะแรงโน้มถ่วงต่ำ
	•	ระบบไหลเวียนเลือดเปลี่ยน → เลือดไปยังส่วนบนของร่างกายมากขึ้น
	•	ปัญหาสายตา → การมองเห็นอาจเปลี่ยนชั่วคราวหรือถาวร
	•	ผลต่อจิตใจและการนอน → ต้องปรับเวลานอนและรับมือความเครีย</t>
  </si>
  <si>
    <t xml:space="preserve">	1.	GPS / ดาวเทียมนำทาง → ใช้ในโทรศัพท์, รถยนต์, แอปแผนที่
	2.	อุปกรณ์ตรวจสอบสภาพอากาศและภัยพิบัติ → ดาวเทียมตรวจวัดพายุ, น้ำท่วม, ไฟป่า
</t>
  </si>
  <si>
    <t>เพราะ ชั้นบรรยากาศโลกดูดกลืนรังสีบางช่วงคลื่น เช่น อัลตราไวโอเลต อินฟราเรด และรังสีเอกซ์ ทำให้ต้องใช้กล้องโทรทรรศน์อวกาศ</t>
  </si>
  <si>
    <t>วัตถุท้องฟ้าแต่ละชนิด ปล่อยแสงหรือรังสีในช่วงคลื่นต่างกัน การใช้หลายช่วงคลื่นช่วยให้ศึกษา คุณสมบัติและโครงสร้างของวัตถุ ได้ครบถ้ว</t>
  </si>
  <si>
    <t>รับสัญญาณ: วิทยุ</t>
  </si>
  <si>
    <t>วัตถุอวกาศที่เหมาะสมในการศึกษา: พัลซาร์และซูเปอร์โนวา</t>
  </si>
  <si>
    <t>ช่วงความยาวคลื่นที่สามารถรับสัญญาณ: แสงที่ตามองเห็น (แสงขาว)</t>
  </si>
  <si>
    <t>วัตถุอวกาศที่เหมาะสมในการศึกษา: ดาวเคราะห์ เนบิวลา และกาแล็กซี</t>
  </si>
  <si>
    <t>วัตถุอวกาศที่เหมาะสมในการศึกษา: ดาวนิวตรอน หลุมดำ และซูเปอร์โนวา</t>
  </si>
  <si>
    <t>ช่วงความยาวคลื่นที่สามารถรับสัญญาณ: แสงที่ตามองเห็น, อินฟราเรดใกล้ และอัลตราไวโอเลต</t>
  </si>
  <si>
    <t>วัตถุอวกาศที่เหมาะสมในการศึกษา: ดาวเคราะห์ ดาวฤกษ์ เนบิวลา และกาแล็กซี</t>
  </si>
  <si>
    <t>วัตถุอวกาศที่เหมาะสมในการศึกษา: ดาวฤกษ์เกิดใหม่ และกาแล็กซีที่มีอายุมาก</t>
  </si>
  <si>
    <t>แบ่งเป็น3ส่วน มี
 * จรวดเชื้อเพลิงแข็ง (Solid Rocket Booster): ทำหน้าที่ขับดันยานขึ้นสู่อวกาศ
 * ถังเชื้อเพลิงภายนอก (External Tank): บรรจุเชื้อเพลิงเหลวเพื่อใช้กับเครื่องยนต์ของยาน
 * ยานขนส่งอวกาศ (Orbiter): ส่วนที่เป็นยานหลักสำหรับนักบินอวกาศและสัมภาระ มีหน้าที่ในการปล่อยและเก็บดาวเทียม รวมถึงกลับสู่โลก</t>
  </si>
  <si>
    <t>การทดลองบนสถานีอวกาศนานาชาติ (ISS) มีหลากหลายด้าน เพื่อใช้ประโยชน์จากสภาวะไร้น้ำหนัก เช่น:
 * การทดลองด้านชีววิทยาและสุขภาพของมนุษย์ เช่น การศึกษาผลกระทบของอวกาศต่อกล้ามเนื้อและกระดูก
 * การทดลองด้านฟิสิกส์และวัสดุศาสตร์ เช่น การศึกษาพฤติกรรมของของเหลวหรือวัสดุในสภาวะไร้น้ำหนัก
 * การทดลองด้านเทคโนโลยีใหม่ๆ เพื่อนำมาประยุกต์ใช้ทั้งในอวกาศและบนโลก
 * การสังเกตการณ์โลกและดาราศาส</t>
  </si>
  <si>
    <t>การอาศัยในสภาวะไร้น้ำหนักเป็นเวลานานส่งผลกระทบต่อร่างกายมนุษย์หลายอย่าง เช่น:
 * การสูญเสียมวลกระดูกและกล้ามเนื้อ: เมื่อไม่มีแรงโน้มถ่วงให้ต้านทาน กล้ามเนื้อและกระดูกจะอ่อนแอลง
 * ผลกระทบต่อระบบไหลเวียนโลหิต: ของเหลวในร่างกายจะเคลื่อนที่ขึ้นสู่ส่วนบนของร่างกาย ทำให้ใบหน้าบวม
 * ปัญหาสายตา: สภาพแวดล้อมในอวกาศอาจส่งผลให้เกิดการเปลี่ยนแปลงของเส้นประสาทตาและรูปทรงดวงตาได้</t>
  </si>
  <si>
    <t>เทคโนโลยีอวกาศถูกนำมาประยุกต์ใช้ในชีวิตประจำวันอย่างแพร่หลาย ตัวอย่างเช่น:
 * เมมโมรี่โฟม: วัสดุที่พัฒนาขึ้นสำหรับเบาะนั่งในยานอวกาศ เพื่อลดแรงกระแทกและแรงกดทับ ปัจจุบันนำมาใช้ทำหมอนและที่นอน
 * นมผงสำหรับทารก: กระบวนการทำอาหารสำหรับนักบินอวกาศถูกนำมาพัฒนาเป็นสูตรนมผงที่มีสารอาหารครบถ้วนใกล้เคียงกับนมแม่</t>
  </si>
  <si>
    <t>เพื่อหลีกเลี่ยงผลกระทบจากชั้นบรรยกาศของโลก ที่อาจบดบังหรือบิดเบือนแสงและคลื่นแม่เหล็กไฟฟ้าจากวัตถุเหล่านั้น ทำให้ได้ภาพที่คมชัดและข้อมูลที่แม่นยำมากขึ้น</t>
  </si>
  <si>
    <t>พัลซาร์ กาเล็กซี ควอซาร์</t>
  </si>
  <si>
    <t>ดาวเคราห์ ดาวฤกษ์ กาแลกซี</t>
  </si>
  <si>
    <t>กาแล็กซี เนบิวลา ดาวเคราห์นอกระบบ</t>
  </si>
  <si>
    <t>การก่อตัวของดาวฤกษ์และดาวเคราะห์ กาเเล็กซี่ที่มีอยุ่ไกลออกไป</t>
  </si>
  <si>
    <t>กระสวยอวกาศ เป็นยานหลักที่บรรจุนักบินอวกาศและอุปกรณ์วิทยาศาสตร์ มีปีกและสำหรับร่อนลงจอดบนรันเวย์ ทำหน้าที่เดินทางเข้าสู่วงโคจรและกลับสู่โลก 2.จรวดเชื่อเพลิงแข็งมี2ลำติดอยู่ด้านข้างของถังเชื้อเพลิงหลัก ช่วยสร้างแรงขับกันมหาศาลในช่วงแรกของการปล่อยจรวด 
3.ถังเชื้อเพลิงหลัก เป็นถังขนาดใหญ่ กับเชื้อเพลิง ไฮโดรเจนเหลวและออกซิเจนเหลว จ่ายเชื้อเพลิงให้กับเครื่องยตร์หลักของกระสวยอวกาศ</t>
  </si>
  <si>
    <t xml:space="preserve">มีการทดลองหลากหลายทั้งด้านชีววิทยา ฟิสิกส์ วิทยาศาสตร์โลก และการสังเกตการโลก รวมถึงการทดสอบเทคโนโลยีใหม่ๆ </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</si>
  <si>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การสูญเสียมวลกระดูกและหลเามเนื้อ การไหลเวียนของระบบเลือด การเปลี่ยนแปลงของภูมิคุ้มกัน</t>
  </si>
  <si>
    <t>ระบบคอมพิวเตอร์ และไมโครชิป นำมาประยุกต์ใช้คือโทรศัพท์มือถือคอมพิวเตอร์พกพา อุปกรณ์อิเล็กทรอนิกส์ระบบ gps นำมาประยุกต์ใช้คือ การนำทางรถยนต์ติดตามตำแหน่งโทรศัพท์ โลจิสติกส์</t>
  </si>
  <si>
    <t xml:space="preserve">น.ส.พิชญาภา เทียมทัด </t>
  </si>
  <si>
    <t>1.กระสวยอวกาศ เป็นยานหลักที่บรรทุกนักบินอวกาศและอุปกรณ์วิทยาศาสตร์ มีปีกสำหรับร่อนลงจอดบนรันเวย์ ทำหน้าที่เดินทางเข้าสู่วงโคจรและกลับสู่โลก 
2.จรวดเชื้อเพลิงแข็ง มี2ลำ ติดอยู่ด้านข้างของถังเชื้อเพลิงหลัก ช่วยสร้างแรงขับมหาศาลในช่วงแรกของการปล่อยจรวด
3.ถังเชื้อเพลิงหลัก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t>
  </si>
  <si>
    <t>มีการทดลองหลากหลายทั้งด้านชีวิทยา,ฟิสิกส์,วิทยาศาสตร์โลก,และการสังเกตกราณ์โลก,รวมถึงการทดสอบเทคโนโลยีใหม่ๆ เช่น ด้านชีววิทยา การศึกษา ผลกระทบของสภาวะไร้แรงโน้มถ่วงต่อร่างกายมนุษย์ ด้านฟิสิกส์ การศึกษาปรากฏการณ์ทางฟิสิกส์ในสภาวะไร้แรงโน้มถ่วง</t>
  </si>
  <si>
    <t>การอยู่อาศัยในอวกาศเป็นเวลานานส่งผลกระทบต่อร่างกายและจิตใจของมนุษย์อวกาศหลายประการ ได้แก่ การสูญเสียมวลกระดูกและกล้ามเนื้อ การเปลี่ยนแปลงของระบบหัวใจและหลอดเลือด</t>
  </si>
  <si>
    <t>ระบบคอมพิวเตอร์และไมโครชิป นำมาประยุกต์ใช้คือโทรศัพท์มือถือคอมพิวเตอร์พกพา อุปกรณ์อิเล็กทรอนิกส์ ระบบGPS นำมาประยุกต์ใช้คือ การนำทางรถยนต์ ติดตามตำแหน่งโทรศัพท์ โลจิสติกส์</t>
  </si>
  <si>
    <t>เพื่อหลีกเลี่ยงอุปสรรคจากชั้นบรรยากาศโลกเพื่อสำรวจ</t>
  </si>
  <si>
    <t>เพื่อให้ได้ข้อมูลที่ครบถ้วนและทำความเข้าใจวัตถุท้องฟ้าได้อย่างละเอียดมากขึ้น</t>
  </si>
  <si>
    <t xml:space="preserve">พัลชาร์ กาเเล็กซี </t>
  </si>
  <si>
    <t>เเสงที่มองเห็นได้เเละuv</t>
  </si>
  <si>
    <t>กาเล็กซี การขยายตัวของเอกภพ</t>
  </si>
  <si>
    <t>การวิจัยมนุษย์และชีววิทยา (เช่น ผลกระทบต่อกระดูกและกล้ามเนื้อ), วิทยาศาสตร์โลกและอวกาศ (เช่น การสังเกตการณ์ภูมิอากาศและดาราศาสตร์), การพัฒนาเทคโนโลยีอวกาศ (เช่น ระบบช่วยชีวิตระยะยาว) และวัสดุศาสตร์ (เช่น การผลิตยาผลึก) เพื่อศึกษาปรากฏการณ์ในสภาพไร้แรงโน้มถ่วงและเตรียมความพร้อมสำหรับการเดินทางอวกาศระยะไกล</t>
  </si>
  <si>
    <t>การสูญเสียมวลกระดูกและกล้ามเนื้อ, การเปลี่ยนแปลงการมองเห็น, ปัญหาระบบหัวใจและหลอดเลือด, ผลกระทบจากรังสี, การเปลี่ยนแปลงทางระบบประสาทและสมดุล, และผลกระทบทางจิตใจ</t>
  </si>
  <si>
    <t>ผ่าน ระบบสื่อสารผ่านดาวเทียม ซึ่งทำให้การสื่อสารทั่วโลก เช่น โทรศัพท์ อินเทอร์เน็ต เป็นไปได้อย่างรวดเร็ว และ ข้อมูลจากการสำรวจอวกาศ ที่นำมาช่วยในการพยากรณ์อากาศ การเกษตร</t>
  </si>
  <si>
    <t>กาแล็กซี, ควาซาร์, เนบิวลา, ซากซุปเปอร์โนวา</t>
  </si>
  <si>
    <t>คลื่นแสงที่สามารถมองเห็นได้</t>
  </si>
  <si>
    <t>ยานอวกาศ (Spacecraft/Payload): ส่วนที่บรรทุกสัมภาระหรือมนุษย์อวกาศขึ้นไปในอวกาศ
จรวดขับดัน (Launch Vehicle/Rocket): ส่วนที่ให้แรงขับดันเพื่อส่งยานอวกาศขึ้นสู่ชั้นบรรยากาศและวงโคจร
ระบบควบคุมภาคพื้นดิน (Ground Control System): ระบบที่ใช้ในการควบคุมและติดตามการทำงานของยานอวกาศจากภาคพื้นดิน</t>
  </si>
  <si>
    <t>การอาศัยอยู่ในอวกาศเป็นเวลานานส่งผลกระทบต่อร่างกายมนุษย์อวกาศหลายประการ ได้แก่:
การสูญเสียมวลกระดูกและกล้ามเนื้อ: เนื่องจากการขาดแรงโน้มถ่วงทำให้กระดูกและกล้ามเนื้อไม่ได้รับภาระตามปกติ
ปัญหาเกี่ยวกับระบบหัวใจและหลอดเลือด: การปรับตัวของร่างกายในสภาวะไร้น้ำหนักอาจทำให้เกิดการเปลี่ยนแปลงในการไหลเวียนของเลือด
ปัญหาทางสายตา: บางรายอาจมีอาการตาพร่ามัวหรือการเปลี่ยนแปลงโครงสร้างของดวงตา
ผลกระทบจากรังสี: การสัมผัสกับรังสีคอสมิกและรังสีจากดวงอาทิตย์ในอวกาศอาจเพิ่มความเสี่ยงต่อสุขภาพ
ปัญหาทางจิตวิทยา: การอยู่ในพื้นที่จำกัดและห่างไกลจากโลกเป็นเวลานานอาจส่งผลกระทบต่อสภาพจิตใจได้</t>
  </si>
  <si>
    <t>เตชินท์ เจริยญรักษ์</t>
  </si>
  <si>
    <t xml:space="preserve">เพราะบรรยากาศของโลกมีการดูดกลืนและรบกวนแสงจากวัตถุท้องฟ้า เช่น เมฆ ฝุ่น ควัน และการรบกวนจากแสงเมือง ทำให้ภาพไม่ชัดเจน รวมถึงบางช่วงคลื่นของคลื่นแม่เหล็กไฟฟ้า เช่น รังสีอัลตราไวโอเลต อินฟราเรด และรังสีเอกซ์ ไม่สามารถทะลุผ่านบรรยากาศได้ การส่งกล้องโทรทรรศน์ขึ้นไปนอกชั้นบรรยากาศจึงช่วยให้ได้ภาพที่คมชัดและสามารถศึกษาวัตถุท้องฟ้าได้ครบถ้วนมากขึ้น
</t>
  </si>
  <si>
    <t>เพราะวัตถุท้องฟ้าแต่ละชนิดปล่อยพลังงานในช่วงคลื่นที่แตกต่างกัน เช่น ดาวฤกษ์มองเห็นได้ในแสงขาว/แสงที่ตามนุษย์มองเห็นได้ แต่เนบิวลาหรือกาแล็กซีบางแห่งปล่อยรังสีอินฟราเรดหรือรังสีเอกซ์ การใช้กล้องโทรทรรศน์ที่ตรวจจับความยาวคลื่นต่าง ๆ จะทำให้ได้ข้อมูลที่หลากหลายและสมบูรณ์ยิ่งขึ้น ทำให้นักดาราศาสตร์เข้าใจลักษณะ โครงสร้าง และวิวัฒนาการของวัตถุท้องฟ้าได้ดีกว่าใช้เพียงช่วงคลื่นเดียว</t>
  </si>
  <si>
    <t>สามารถ ใช้ศึกษาวัตถุท้องฟ้าที่อยู่ไกลเช่น พัลซาร์และซูเปอร์โนวา</t>
  </si>
  <si>
    <t>ดวงดาว เนบิวลา และกาแล็กซี</t>
  </si>
  <si>
    <t xml:space="preserve">0.2 ถึง 2 นาโนเมตร </t>
  </si>
  <si>
    <t>ศึกษา ดาวนิวตรอน เศษชากของดาวฤกษ์ที่หลงเหลือจากซูเปอร์โนวาและหลุมดา ในใจกลางกาแล็กซี</t>
  </si>
  <si>
    <t xml:space="preserve">400 ถึง 800 นาโนเมตร </t>
  </si>
  <si>
    <t>การค้นพบกลุ่ม ก๊าซที่รวมตัวกันเป็นรูปจานที่กาลังจะกลายเป็นดาวเคราะห์ ในเนบิวลานายพราน การค้นพบดาวเคราะห์นอกระบบสุริยะที่ โคจรรอบดาวฤกษ์คล้ายดวงอาทิตย์ และการสารวจกระจุกกาแล็กซี</t>
  </si>
  <si>
    <t>คลื่น 3000 - 180000 นาโนเมตร</t>
  </si>
  <si>
    <t xml:space="preserve">	•	ตัวกระสวยอวกาศ (Shuttle Orbiter)
	•	จรวดเชื้อเพลิงแข็ง (Solid Rocket Booster)
	•	ถังเชื้อเพลิงหลัก (External Fuel Tank)
</t>
  </si>
  <si>
    <t xml:space="preserve">	•	การทดลองด้านฟิสิกส์ เช่น พฤติกรรมของของไหลและการเผาไหม้ในสภาวะไร้น้ำหนัก
	•	การทดลองด้านชีววิทยา เช่น ผลของแรงโน้มถ่วงต่ำต่อพืช สัตว์ และเซลล์มนุษย์
	•	การทดลองด้านดาราศาสตร์ เช่น การสังเกตการณ์วัตถุท้องฟ้าโดยไม่ถูกรบกวนจากบรรยากาศโลก
	•	การพัฒนาเทคโนโลยีใหม่ เช่น วัสดุศาสตร์ และระบบสนับสนุนการใช้ชีวิตในอวกาศ
</t>
  </si>
  <si>
    <t xml:space="preserve">	•	กล้ามเนื้อและกระดูกอ่อนแรงลง เนื่องจากไม่ได้ใช้งานในสภาพไร้น้ำหนัก
	•	การไหลเวียนของเลือดและของเหลวในร่างกายเปลี่ยนแปลง ทำให้หน้าบวม ขาเล็ก
	•	ระบบภูมิคุ้มกันอาจอ่อนแอลง
	•	อาจมีปัญหาด้านสายตาและความดันในกะโหลกศีรษะ
	•	ผลกระทบทางจิตใจและอารมณ์จากการอยู่ในสภาพแวดล้อมจำกัดและห่างไกล
</t>
  </si>
  <si>
    <t xml:space="preserve">	1.	เทคโนโลยีจีพีเอส (GPS) จากดาวเทียม ใช้ในการนำทางและระบุตำแหน่งบนโลก
	2.	วัสดุฉนวนกันความร้อนและรังสี ที่พัฒนาจากยานอวกาศ นำมาใช้ทำเสื้อผ้า อุปกรณ์กีฬา และอาคาร</t>
  </si>
  <si>
    <t>ต้องส่งกล้องโทรทรรศน์ขึ้นไปโคจรรอบโลกเพื่อศึกษาคลื่นแม่เหล็กไฟฟ้าบางชนิด เช่น รังสีเอกซ์, อัลตราไวโอเลต, และอินฟราเรดบางส่วน ซึ่ง ชั้นบรรยากาศของโลกจะดูดซับไว้ ทำให้ไม่สามารถศึกษาจากบนพื้นโลกได้</t>
  </si>
  <si>
    <t>เพราะวัตถุท้องฟ้าแต่ละชนิด ปล่อยพลังงานออกมาในช่วงคลื่นที่แตกต่างกัน เช่น ดาวฤกษ์ที่ร้อนมากปล่อยรังสีเอกซ์และรังสีอัลตราไวโอเลต ส่วนเนบิวลาที่เย็นปล่อยคลื่นอินฟราเรด การใช้กล้องโทรทรรศน์ที่ครอบคลุมหลายช่วงคลื่นทำให้เราสามารถ มองเห็นภาพรวมที่สมบูรณ์ ของวัตถุและปรากฏการณ์ทางดาราศาสตร์ได้</t>
  </si>
  <si>
    <t>คลื่นวิทยุ (Radio waves)</t>
  </si>
  <si>
    <t>พัลซาร์, ควาซาร์, แก๊สในอวกาศ</t>
  </si>
  <si>
    <t>หลุมดำ, ดาวนิวตรอน, ซุปเปอร์โนวา</t>
  </si>
  <si>
    <t>เนบิวลาที่กำลังก่อตัวเป็นดาวฤกษ์, กาแล็กซีที่อยู่ห่างไกล</t>
  </si>
  <si>
    <t>ระบบขนส่งอวกาศประกอบด้วยส่วนสำคัญ 3 ส่วน ได้แก่ จรวดส่ง (launch vehicle), ยานอวกาศ (spacecraft) และ ระบบควบคุมภาคพื้นดิน (ground control system)</t>
  </si>
  <si>
    <t>การทดลองบนสถานีอวกาศนานาชาติ (ISS) มุ่งเน้นการศึกษาในสภาวะที่ไร้แรงโน้มถ่วง เช่น:
การศึกษาผลกระทบของสภาวะไร้น้ำหนักต่อ ร่างกายมนุษย์
การทดลองเกี่ยวกับ วัสดุศาสตร์ และ การปลูกพืชในอวกาศ
การทดลองทางด้าน ฟิสิกส์ และ ดาราศาสตร์</t>
  </si>
  <si>
    <t>การอาศัยในอวกาศเป็นเวลานานส่งผลกระทบต่อร่างกายมนุษย์อย่างมาก เนื่องจากสภาวะไร้น้ำหนัก ได้แก่:
กระดูกพรุนและสูญเสียมวลกล้ามเนื้อ
การทำงานของหัวใจและหลอดเลือดลดลง
การเปลี่ยนแปลงของการมองเห็น
ภาวะภูมิคุ้มกันต่ำลง</t>
  </si>
  <si>
    <t>เทคโนโลยีอวกาศถูกนำมาประยุกต์ใช้ในชีวิตประจำวันอย่างแพร่หลาย เช่น:
ระบบนำทางผ่านดาวเทียม (GPS): ใช้ในการระบุตำแหน่งและนำทางสำหรับการเดินทางและในแอปพลิเคชันต่างๆ บนสมาร์ทโฟน
การพยากรณ์อากาศ: ดาวเทียมอุตุนิยมวิทยาช่วยเก็บข้อมูลสภาพอากาศและส่งข้อมูลมายังโลกเพื่อใช้ในการพยากรณ์สภาพอากาศได้อย่างแม่นยำ</t>
  </si>
  <si>
    <t>พัลซาร์, ควาซาร์, กาแล็กซี</t>
  </si>
  <si>
    <t>แสงที่ตามองเห็น, รังสีอัลตราไวโอเลต, อินฟราเรดบางส่วน</t>
  </si>
  <si>
    <t>เนบิวลา, กาแล็กซี, กระจุกดาว</t>
  </si>
  <si>
    <t>การก่อกำเนิดดาว, ดาวเคราะห์, ฝุ่นและก๊าซในกาแล็กซี</t>
  </si>
  <si>
    <t>ยานโคจร,ถังเชื้อเพลิงภายนอก,บูสเตอร์</t>
  </si>
  <si>
    <t>วิทยาศาสตร์ชีวภาพและกายภาพ,ดาราศาสตร์และวิทยาศาสตร์โลก,การวิจัยทางวิศวกรรมและเทคโนโลยี</t>
  </si>
  <si>
    <t>0.1 – 4.3</t>
  </si>
  <si>
    <t>ดาวฤกษ์หรือกาแล็กซี</t>
  </si>
  <si>
    <t>หลุมดำ ซากซุปเปอร์โนวา</t>
  </si>
  <si>
    <t>3000 - 180000 nm</t>
  </si>
  <si>
    <t>3 ส่วน คือ 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 โดยมีเครื่องยนต์หลักบนยานโคจรและเครื่องยนต์ย่อย (OMS) สำหรับปรับทิศทางในวงโคจร</t>
  </si>
  <si>
    <t xml:space="preserve">ชั้นบรรยากาศโลกดูดซับรังสีบางช่วง หากวางกล้องบนพื้นโลก แสงและรังสีเหล่านี้จะ ไม่สามารถทะลุถึงพื้นโลกได้ </t>
  </si>
  <si>
    <t>วัตถุท้องฟ้าแต่ละชนิด ปล่อยหรือสะท้อนแสงในช่วงคลื่นต่างกัน</t>
  </si>
  <si>
    <t>ควาซาร์ พัลซาร์ กาแล็กซี</t>
  </si>
  <si>
    <t>ดาวเคราะห์ ดวงจันทร์ ดาวฤกษ์ เนบิวลา</t>
  </si>
  <si>
    <t>กาแล็กซี เนบิวลา ดาวฤกษ์ ดาวเคราะห์</t>
  </si>
  <si>
    <t>ดาวเคราะห์เกิดใหม่ ดาวฤกษ์เกิดใหม่ ฝุ่นและก๊าซระหว่างดาว</t>
  </si>
  <si>
    <t>กระสวยอวกาศ ถังเชื้อเพลิง</t>
  </si>
  <si>
    <t>การทดลองทางฟิสิกส์และวัสดุศาสตร์</t>
  </si>
  <si>
    <t>ของเหลวในร่างกายเคลื่อนขึ้นศีรษะ หน้าบวม ความดันตาสูง สายตาผิดปกติ ระบบภูมิคุ้มกันอ่อนแอ
ผลทางจิตใจและสภาพจิต เครียด เหงา</t>
  </si>
  <si>
    <t>GPS  กล่องถ่ายภาพดิจิทัล</t>
  </si>
  <si>
    <t>พัลซาร์,ควาซาร์,แก๊สในอวกาศ</t>
  </si>
  <si>
    <t>ดาวฤกษ์,เนบิวลา,กาเเล็กซี่</t>
  </si>
  <si>
    <t>หลุมดำ,ซุปเปอร์โนวา,ดาวนิวตรอน</t>
  </si>
  <si>
    <t>แสงที่มองเห็นได้,อัลตราไวโอเลต,อินฟราเรด</t>
  </si>
  <si>
    <t>กาเเล็กซี่,เนบิวลา,ดาวเคราะห์</t>
  </si>
  <si>
    <t>เนบิวลาที่กำลังก่อตัวเป็นดาวฤกษ์,กาเเล็กซี่ที่อยู่ห่างไกล</t>
  </si>
  <si>
    <t>ตัวยานอวกาศ (Spacecraft / Orbiter / Payload)
จรวดขับดันหรือบูสเตอร์ (Launch Vehicle / Rocket Booster)
ถังเชื้อเพลิง/ส่วนบรรทุกเชื้อเพลิง (External Tank / Propellant Stage)
ระบบสนับสนุนภาคพื้นดิน (Ground Support System)</t>
  </si>
  <si>
    <t>ไม่สามารถสังเกตวัตถุท้องฟ้าช่วงรังสีบางช่วงจากพื้นโลกได้</t>
  </si>
  <si>
    <t>ใช้ความยาวคลื่นต่าง ๆ เพราะวัตถุท้องฟ้าปล่อยรังสีหลายช่วง แต่ละช่วงให้ข้อมูลเกี่ยวกับคุณสมบัติของวัตถุต่างกัน</t>
  </si>
  <si>
    <t>พัลซาร์ ควาซาร์ แก๊สในอวกาศ</t>
  </si>
  <si>
    <t>แสงที่มองเห็นได้ อัลตราไวโอเลต อินฟาเรด</t>
  </si>
  <si>
    <t>กาแล็คซี่ เนบิวลา ดาวเคราะห์</t>
  </si>
  <si>
    <t>เนบิวลาที่กำลังก่อตัวเป็นดาวฤกษ์ กาแล็คซีที่อยู่ห่างไกล</t>
  </si>
  <si>
    <t>ระบบขนส่งอวกาศประกอบด้วย จรวดขนส่ง ยานอวกาศ และระบบสนับสนุนจากพื้นโลก</t>
  </si>
  <si>
    <t>ทดลองชีววิทยา ฟิสิกส์ วัสดุ ดาราศาสตร์ และเทคโนโลยีในสภาวะไร้น้ำหนัก</t>
  </si>
  <si>
    <t>ผลกระทบต่อมนุษย์อวกาศจากการอยู่ในอวกาศระยะยาว</t>
  </si>
  <si>
    <t>1. GPS / ระบบนำทาง → ใช้ดาวเทียมนำทางและระบุตำแหน่งบนโลก
2. วัสดุและอุปกรณ์กันความร้อน → เช่น เสื้อผ้า, หม้อหุงอาหาร, หรือวัสดุกันความร้อนจากอวกาศ</t>
  </si>
  <si>
    <t>คลื่นวิทยุ (ประมาณ ~4 ม.–10 ซม.; ย่าน 70 MHz–3 GHz)</t>
  </si>
  <si>
    <t>พัลซาร์/เส้นไฮโดรเจน 21 ซม. และปรากฏการณ์วิทยุ (เช่น FRB)</t>
  </si>
  <si>
    <t>แสงขาวช่วงที่ตามองเห็นได้ (~400–700 นาโนเมตร)</t>
  </si>
  <si>
    <t>ดาว เศษซากเนบิวลา ดาวเคราะห์ กาแล็กซีใกล้ ๆ (วัตถุท้องฟ้าทั่วไป)</t>
  </si>
  <si>
    <t>รังสีเอกซ์ (~0.1–10 นาโนเมตร; ~0.1–10 keV)</t>
  </si>
  <si>
    <t>แหล่งพลังงานสูง เช่น หลุมดำ ดาวนิวตรอน ซากซูเปอร์โนวา กระจุกกาแล็กซีร้อน</t>
  </si>
  <si>
    <t>อัลตราไวโอเลต–แสงขาว–อินฟราเรดใกล้ (~0.1–2.5 ไมโครเมตร)</t>
  </si>
  <si>
    <t>กาแล็กซี เนบิวลา การก่อกำเนิดดาว บรรยากาศดาวเคราะห์ ฯลฯ</t>
  </si>
  <si>
    <t>รังสีอินฟราเรด (ประมาณ ~3–180 ไมโครเมตร)</t>
  </si>
  <si>
    <t>ฝุ่นและก๊าซเย็น ดาวฤกษ์อายุน้อย วัตถุเย็น/เอ็กโซแพลเน็ต เนบิวลาดาวกำเนิด</t>
  </si>
  <si>
    <t>ยานโคจร (Orbiter) ที่เป็นยานหลักสำหรับปฏิบัติภารกิจ, ถังเชื้อเพลิงภายนอก (External Tank) ซึ่งเก็บเชื้อเพลิงเหลวปริมาณมาก และ บูสเตอร์จรวดเชื้อเพลิงแข็ง (Solid Rocket Boosters) สองตัวที่ให้แรงขับมหาศาลในช่วงเริ่มต้นภารกิจ โดยมีเครื่องยนต์หลักบนยานโคจรและเครื่องยนต์ย่อย (OMS) สำหรับปรับทิศทางในวงโคจร</t>
  </si>
  <si>
    <t>เพื่อหลีกเลี่ยงผลกระทบจากชั้นบรรยากาศของโลก ซึ่งจะดูดกลืนรังสีบางชนิดและทำให้ภาพวัตถุท้องฟ้าสั่นเบลอ การโคจรเหนือชั้นบรรยากาศทำให้นักดาราศาสตร์สามารถสังเกตการณ์วัตถุในอวกาศได้อย่างชัดเจนยิ่งขึ้น</t>
  </si>
  <si>
    <t>เพื่อให้ได้ข้อมูลที่แตกต่างกันเกี่ยวกับวัตถุนั้นๆ ทำให้เข้าใจธรรมชาติของวัตถุได้มากขึ้น </t>
  </si>
  <si>
    <t>ดาวเคราะห์ ดาวกฤษ์ และกาแล็กซี</t>
  </si>
  <si>
    <t>เนบิวลา กาแลกซีห่างไกล</t>
  </si>
  <si>
    <t>ควาซาร์ เมซก๊าซ</t>
  </si>
  <si>
    <t>ดาวเกิดใหม่ ฝุ่นในเอกภพ</t>
  </si>
  <si>
    <t>1.กระสวยอวกาศ
2.ถังเชื้อเพลิงหลัก
3.จรวดขับดันเชื้อเพลิงแข็ง</t>
  </si>
  <si>
    <t>ศึกษาการเปลี่ยนแปลงของกล้ามเนื้อและกระดูก</t>
  </si>
  <si>
    <t>เกิดสภาวะไร้น้ำหนัก</t>
  </si>
  <si>
    <t>1.โฟมดูดแรงกระแทก ที่สร้างขึ้นเพื่อปกป้องนักบินอวกาศ นำมาใช้ใน ที่นอน
2.ฉนวนกันความร้อน ของยานอวกาศ นำมาใช้ทำเสื้อกันหนาว</t>
  </si>
  <si>
    <t>เพื่อหลีกเลี่ยงการรบกวนจากชั้นบรรยากาศโลก</t>
  </si>
  <si>
    <t xml:space="preserve">แสงขาว (Visible light) 400 – 700 nm
</t>
  </si>
  <si>
    <t xml:space="preserve">ดาวฤกษ์, ดาวเคราะห์, กาแล็กซี, เนบิวลา
</t>
  </si>
  <si>
    <t xml:space="preserve">ดาวฤกษ์, เนบิวลา, กาแล็กซี
</t>
  </si>
  <si>
    <t xml:space="preserve">คลื่นวิทยุ (Radio waves) ความยาวคลื่น &gt; 1 mm
</t>
  </si>
  <si>
    <t xml:space="preserve">ควาซาร์, พัลซาร์, กลุ่มก๊าซระหว่างดาว
</t>
  </si>
  <si>
    <t xml:space="preserve">รังสีอัลตราไวโอเลต (10 – 400 nm)
</t>
  </si>
  <si>
    <t xml:space="preserve">ดาวฤกษ์ร้อน, ซุปเปอร์โนวา, กาแล็กซีที่กำลังเกิดใ
</t>
  </si>
  <si>
    <t xml:space="preserve">รังสีเอกซ์ (0.01 – 10 nm)
</t>
  </si>
  <si>
    <t xml:space="preserve">หลุมดำ, ดาวนิวตรอน, การระเบิดซุปเปอร์โนวา
</t>
  </si>
  <si>
    <t>วิทยาศาสตร์กายภาพและชีวภาพ (การศึกษาสภาพร่างกายมนุษย์ในอวกาศ, การวิจัยทางการแพทย์) วิทยาศาสตร์โลก (การสังเกตสภาพภูมิอากาศ) เทคโนโลยีอวกาศ (การทดสอบระบบยานอวกาศ) และการพัฒนางานวิจัยใหม่ๆ</t>
  </si>
  <si>
    <t>กระดูกและกล้ามเนื้อ อ่อนแรงลงและสูญเสียมวลกระดูก, ระบบสายตา ที่อาจมีการเปลี่ยนแปลงถาวรจากการสะสมของเหลวและรังสี, ระบบภูมิคุ้มกัน ที่แปรปรวน, ความเสี่ยงต่อเซลล์และมะเร็ง จากรังสีคอสมิก, และ ปัญหาสุขภาพจิต จากความเครียดและสภาพแวดล้อมปิด</t>
  </si>
  <si>
    <t>การ นำทางด้วย GPS จากดาวเทียมที่ช่วยในการเดินทาง, การพยากรณ์อากาศ จากดาวเทียมอุตุนิยมวิทยาที่ช่วยวางแผนกิจกรรม และ วัสดุอย่างเมมโมรีโฟม ที่มาจากเทคโนโลยีอวกาศ ซึ่งนำมาใช้ในที่นอนและเฟอร์นิเจอร์</t>
  </si>
  <si>
    <t>เราต้องส่งกล้องโทรทรรศน์ขึ้นสู่อวกาศเพราะชั้นบรรยากาศโลก ดูดกลืนและรบกวนแสงจากวัตถุท้องฟ้า ทำให้ภาพไม่ชัด และบางช่วงคลื่นไม่สามารถศึกษาจากพื้นโลกได้เลย</t>
  </si>
  <si>
    <t>เพราะว่าวัตถุท้องฟ้าแต่ละชนิดปล่อยรังสีต่างช่วงคลื่น และแต่ละช่วงคลื่นให้ข้อมูลไม่เหมือนกัน การใช้กล้องโทรทรรศน์หลายช่วงคลื่นจึงทำให้ได้ข้อมูลครบถ้วนและเข้าใจจักรวาลมากขึ้น</t>
  </si>
  <si>
    <t>พัลซาร์ หรือ กาแล็กซี</t>
  </si>
  <si>
    <t>ดวงจันทร์ หรือ ดาวเคราะห์</t>
  </si>
  <si>
    <t>แสงที่มองเห็นได้ + รังสีอัลตราไวโอเลตบางส่วน</t>
  </si>
  <si>
    <t>เนบิวลา หรือ กาแล็กซี</t>
  </si>
  <si>
    <t>กาแล็กซีไกล หรือ ดาวเกิดใหม่</t>
  </si>
  <si>
    <t>ระบบขนส่งอวกาศประกอบด้วย จรวดขับดัน (บูสเตอร์), ชั้นจรวด, ยานอวกาศ (หรือดาวเทียม), ระบบควบคุมและนำทาง และส่วนบรรทุกสัมภาระ</t>
  </si>
  <si>
    <t>การทดลองบนสถานีอวกาศนานาชาติ ได้แก่ การศึกษาผลของไมโครกราวิตีต่อมนุษย์ พืช และจุลชีพ, การทดลองด้านวัสดุศาสตร์และฟิสิกส์ของไหล, การสังเกตการณ์ดาราศาสตร์และโลก, รวมถึงการทดสอบเทคโนโลยีอวกาศใหม่ ๆ</t>
  </si>
  <si>
    <t xml:space="preserve">
การอยู่ในอวกาศนาน ๆ ทำให้มนุษย์อวกาศเกิดการเปลี่ยนแปลงของกระดูกและกล้ามเนื้อ ระบบไหลเวียนโลหิต ระบบประสาทและการทรงตัว ภูมิคุ้มกันลดลง ได้รับรังสีคอสมิกมากขึ้น และมีผลกระทบด้านจิตใจจากการอยู่อย่างโดดเดี่ยว</t>
  </si>
  <si>
    <t>เทคโนโลยีอวกาศถูกนำมาประยุกต์ใช้ในชีวิตประจำวัน เช่น ระบบ GPS สำหรับการนำทาง และ วัสดุฉนวนกันความร้อน/ดูดซับแรงกระแทก ที่พัฒนาจากการสร้างยานอวกาศ</t>
  </si>
  <si>
    <t>น.ส.วิรากานต์ แก้วฉวี</t>
  </si>
  <si>
    <t>เพื่อศึกษาวัตถุบนท้องฟ้า</t>
  </si>
  <si>
    <t>เพราะความยาวคลื่นแต่ละคลื่นความยาวไม่เท่ากัน</t>
  </si>
  <si>
    <t>ยานขนส่งอวกาศ จรวดขับดัน ถังเชื้อเพลิงหลัก</t>
  </si>
  <si>
    <t>การทดลองด้านชีววิทยา การทดลองทางการแพทย์ การทดลองทางฟิสิกส์</t>
  </si>
  <si>
    <t>กล้ามเนื้อและกระดูกอ่อนแอ การไหลเวียนของเหลวในร่างกายเปลี่ยนไป</t>
  </si>
  <si>
    <t>การนำทาง  - GPS
การพยากรณ์อากาศ - ดาวเทียมตรวจสภาพอากาศ</t>
  </si>
  <si>
    <t>นางสาวณิชกานต์ พุ่มนุช</t>
  </si>
  <si>
    <t xml:space="preserve">เพื่อหลีกเลี่ยงผลกระทบจากชั้นบรรยากาศโลก </t>
  </si>
  <si>
    <t>เพราะวัตถุท้องฟ้าแต่ละชนิดปล่อยพลังงานออกมาในรูปของคลื่นแม่เหล็กไฟฟ้าหลายรูปแบบ</t>
  </si>
  <si>
    <t>แสงขาวและรังสีอัลตราไวโอเล็ตบางส่วน</t>
  </si>
  <si>
    <t>ดาวเกิดใหม่</t>
  </si>
  <si>
    <t>ยานโคจร ถังเชื้อเพลิงภายนอก บูสเตอร์จรวดเชื้อเพลิงแข็ง</t>
  </si>
  <si>
    <t xml:space="preserve"> ชีววิทยา(การศึกษาผลกระทบของอวกาศต่อร่างกายมนุษย์และสิ่งมีชีวิตอื่น), ฟิสิกส์และวัสดุศาสตร์ (การสร้างวัสดุใหม่ในสภาวะไร้แรงโน้มถ่วง), ดาราศาสตร์และวิทยาศาสตร์โลก (การสังเกตการณ์จากอวกาศ), เทคโนโลยีอวกาศ (การพัฒนาเทคโนโลยีการบินอวกาศและเครื่องมือต่างๆ), และ การทดลองทางวิศวกรรม (การทดสอบเทคโนโลยีที่ใช้ในการสำรวจอวกาศระยะยาว)</t>
  </si>
  <si>
    <t>สูญเสียกล้ามเนื้อ หัวใจเต้นช้าลง เปลี่ยนแปลงการทรงตัวการเคลื่อนไหว</t>
  </si>
  <si>
    <t>การสื่อสาร การพยากรณ์</t>
  </si>
  <si>
    <t>90.5 ถึง 119.5 นาโนเมตร</t>
  </si>
  <si>
    <t>ใช้ศึกษาวัตถุและปรากฏการณ์ทางดาราศาสตร์หลายอย่าง เช่น พัลซาร์ (Pulsar), ดาวเคราะห์นอกระบบสุริยะ (Exoplanet), การก่อตัวของ หลุมดำมวลยวดยิ่ง (Supermassive Black Hole), และการแผ่คลื่นวิทยุจาก ไฮโดรเจนในกาแล็กซีทางช้างเผือก เพื่อทำแผนที่และทำความเข้าใจโครงสร้างของเอกภพ</t>
  </si>
  <si>
    <t>ตั้งแต่รังสีอัลตราไวโอเลต อินฟราเรด ไปจนถึงแสงที่มองเห็นได้</t>
  </si>
  <si>
    <t>ศึกษาวัตถุท้องฟ้าที่อยู่ไกลออกไปในอวกาศ เช่น ดวงดาว เนบิวลา และกาแล็กซี</t>
  </si>
  <si>
    <t>ดาวนิวตรอน ซากซูเปอร์โนวา และหลุมดำในใจกลางกาแล็กซี</t>
  </si>
  <si>
    <t>100 ถึง 2,500 นาโนเมตร</t>
  </si>
  <si>
    <t>แสงขาว (Visible Light), อินฟราเรดใกล้ (Near-Infrared), และ อัลตราไวโอเลต (Ultraviolet)</t>
  </si>
  <si>
    <t>3000 ถึง 180000 นาโนเมตร</t>
  </si>
  <si>
    <t>ดาวฤกษ์เกิดใหม่และกาแล็กซีที่มีอายุ</t>
  </si>
  <si>
    <t>การเก็บข้อมูลเกี่ยวกับวัตถุท้องฟ้า และหลีกเลี่ยงผลกระทบจากชั้นบรรยากาศ</t>
  </si>
  <si>
    <t>แต่ละช่วงคลื่นมีค่าที่แตกต่างกัน</t>
  </si>
  <si>
    <t>พัลซาร์, ดาวนิวตรอน</t>
  </si>
  <si>
    <t>ดาวเคราะห์ , ดวงจันทร์ , เนบิวลา</t>
  </si>
  <si>
    <t>แสงที่ตาเห็น , อัลตราไวโอเลต</t>
  </si>
  <si>
    <t>กาแล็กซี่ , เนบิวลา</t>
  </si>
  <si>
    <t>ฝุ่นอวกาศ , ดาวฤกษ์อายุน้อย</t>
  </si>
  <si>
    <t xml:space="preserve">ยานโคจร  ถังเชื้อเพลิงภายนอก บูสเตอร์จรวดเชื้อเพลิงแข็ง </t>
  </si>
  <si>
    <t>วิทยาศาสตร์ชีวภาพและกายภาพ , ดาราศาสตร์และวิทยาศาสตร์โลก , การวิจัยทางวิศวกรรมและเทคโนโลยี</t>
  </si>
  <si>
    <t xml:space="preserve">กระดูกและกล้ามเนื้อจะอ่อนแอลงเนื่องจากภาวะไร้แรงโน้มถ่วง ร่างกายสูญเสียมวลกระดูกและความแข็งแรงของกล้ามเนื้อ </t>
  </si>
  <si>
    <t>1. ระบบ GPS
2. กล้องในโทรศัพท์มือถือ</t>
  </si>
  <si>
    <t xml:space="preserve">เพื่อศึกษาวัตถุท้องฟ้าอย่างครบถ้วน เนื่องจากชั้นบรรยากาศโลกสามารถบดบังแสงบางช่วงความยาวคลื่น และวัตถุท้องฟ้าแต่ละประเภทปลดปล่อยรังสีที่มีความยาวคลื่นแตกต่างกันออกไป การศึกษาในช่วงคลื่นที่หลากหลายจึงช่วยให้นักดาราศาสตร์มองเห็นรายละเอียดที่ไม่สามารถมองเห็นได้ด้วยตาเปล่า หรือด้วยกล้องโทรทรรศน์ที่รับได้เพียงช่วงแสงที่ตามองเห็น </t>
  </si>
  <si>
    <t>พัลซาร์, ควอซาร์, กาแล็กซี</t>
  </si>
  <si>
    <t>ดาวก่อกำเนิด, ดาราจักรที่ถูกปกคลุมด้วยฝุ่น, ดาวเคราะห์นอกระบบ</t>
  </si>
  <si>
    <t>เช่น วิทยาศาสตร์ชีวภาพและกายภาพ เพื่อศึกษาผลกระทบของสภาวะไร้แรงโน้มถ่วงต่อร่างกายและสิ่งมีชีวิต, ดาราศาสตร์และวิทยาศาสตร์โลก เพื่อสังเกตและเก็บข้อมูลเกี่ยวกับอวกาศและโลก ฯลฯ</t>
  </si>
  <si>
    <t>เพื่อให้ได้ข้อมูลที่หลากหลายเกี่ยวกับวัตถุท้องฟ้า เพราะวัตถุแต่ละประเภทเปล่งพลังงานในช่วงความยาวคลื่นที่ต่างกัน</t>
  </si>
  <si>
    <t>พัลซาร์,ควาซาร์,เเก๊สในอวกาศ</t>
  </si>
  <si>
    <t>ดาวฤกษ์,เนบิวลา,กาเเล็กซี</t>
  </si>
  <si>
    <t>เเสงที่มองเห็นได้,อัลตราไวโอเลต,อินฟราเรด</t>
  </si>
  <si>
    <t>กาเเล็กซี,เนบิวลา,ดาวเคราะห์</t>
  </si>
  <si>
    <t>เนบิวลาที่กำลังก่อตัวเป็นดาวฤกษ์,กาเเล็กซีที่อยู่ห่างไกล</t>
  </si>
  <si>
    <t>ยานโคจร  ซึ่งเป็นส่วนที่มนุษย์ควบคุม, บูสเตอร์จรวดเชื้อเพลิงแข็ง ที่ให้แรงขับดันมหาศาลในช่วงแรกของการขึ้นสู่อวกาศ, และ ถังเชื้อเพลิงภายนอก ซึ่งบรรจุเชื้อเพลิงสำหรับเครื่องยนต์หลักของยานโคจร</t>
  </si>
  <si>
    <t xml:space="preserve">วิทยาศาสตร์ชีวภาพและกายภาพ, ดาราศาสตร์และวิทยาศาสตร์โลก การวิจัยทางวิศวกรรมและเทคโนโลยี </t>
  </si>
  <si>
    <t>กระดูกและกล้ามเนื้อจะอ่อนแอลงเนื่องจากภาวะไร้แรงโน้มถ่วง ร่างกายสูญเสียมวลกระดูกและความแข็งแรงของกล้ามเนื้อ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t>
  </si>
  <si>
    <t xml:space="preserve">ระบบนำทาง (GPS) ดาวเทียมอุตุนิยมวิทยาส่งข้อมูลเกี่ยวกับสภาพอากาศ </t>
  </si>
  <si>
    <t>เพื่อหลีกเลี่ยงผลกระทบจากชั้นบรรยากาศของโลก ซึ่งจะดูดกลืนรังสีบางชนิดและทำให้ภาพวัตถุท้องฟ้าสั่นเบลอ การโคจรเหนือชั้นบรรยากาศทำให้นักดาราศาสตร์สามารถสังเกตการณ์วัตถุในอวกาศได้อย่างชัดเจนยิ่งขึ้น</t>
  </si>
  <si>
    <t>เนื่องจากวัตถุแต่ละชนิดปล่อยคลื่นแม่เหล็กไฟฟ้าออกมาในช่วงที่แตกต่างกัน และที่สำคัญคือ ชั้นบรรยากาศของโลกสามารถบดบังหรือดูดกลืนคลื่นบางช่วง</t>
  </si>
  <si>
    <t>ดาวฤกษ์,เนบิวลา,กาแล็กซี่</t>
  </si>
  <si>
    <t>หลุมดำ,ซุปเปอโนวา,ดาวนิวตรอน</t>
  </si>
  <si>
    <t>แสงที่มองเห็นได้,อัลตราไวโอเลต,อินฟาเรด</t>
  </si>
  <si>
    <t>กาแล็กซี่,เนบิวลา,ดาวเคราะห์</t>
  </si>
  <si>
    <t>เนบิวลาที่กำลังก่อตัวเป็นดาวฤกษ์,กาแล็กซี่ที่อยู่ห่างไกล</t>
  </si>
  <si>
    <t>ส่งผลกระทบต่อร่างกายหลายด้าน ทั้งกระดูกและกล้ามเนื้อจะอ่อนแอลงเนื่องจากภาวะไร้แรงโน้มถ่วง ร่างกายสูญเสียมวลกระดูกและความแข็งแรงของกล้ามเนื้อ นอกจากนี้ รังสีคอสมิกยังทำลายเซลล์ เสี่ยงต่อมะเร็ง และระบบภูมิคุ้มกันอาจอ่อนแอลง เกิดการเปลี่ยนแปลงทางสายตา ความดันโลหิตสูงขึ้น และความเครียดสะสม</t>
  </si>
  <si>
    <t>ระบบแผนที่นำทางGPSและดาวเทียมอุตุนิยมวิทยา</t>
  </si>
  <si>
    <t>เนื่องจากชั้นบรรยากาศของโลกมีผลรบกวนการสังเกตการณ์วัตถุท้องฟ้าจากพื้นโลก ดังนั้นจึงต้องส่งกล้องโทรทรรศน์ขึ้นไปโคจรรอบโลกเพื่อศึกษาวัตถุท้องฟ้า</t>
  </si>
  <si>
    <t>เพราะวัตถุแต่ละชนิดในอวกาศจะปล่อยคลื่นแม่เหล็กไฟฟ้าออกมาในช่วงความยาวคลื่นที่แตกต่างกัน ขึ้นอยู่กับองค์ประกอบและอุณหภูมิของวัตถุนั้น ๆ การศึกษาด้วยคลื่นหลายช่วงจะช่วยให้นักดาราศาสตร์ได้ข้อมูลที่สมบูรณ์และครบถ้วนมากขึ้น</t>
  </si>
  <si>
    <t xml:space="preserve">ประมาณ 70 MHz – 3 GHz ตรงกับ ความยาวคลื่นประมาณ 0.1–4.3 เมตร
</t>
  </si>
  <si>
    <t>เหมาะสำหรับพัลซาร์, ก๊าซไฮโดรเจน, กาแล็กซี่, และสัญญาณวิทยุจากอวกาศลึก</t>
  </si>
  <si>
    <t>แสงที่ตามองเห็น (Visible light) 380–750 นาโนเมตร
บางช่วงอินฟราเรดใกล้ (Near-IR) 700–2500 นาโนเมตร
บางช่วงอัลตราไวโอเลตใกล้ (Near-UV) 300–400 นาโนเมตร</t>
  </si>
  <si>
    <t>ดาว, ดาวเคราะห์, เนบิวลา, กาแล็กซี ที่ส่องแสงในช่วงคลื่นดังกล่าว</t>
  </si>
  <si>
    <t>0.01–10 นาโนเมตร</t>
  </si>
  <si>
    <t>หลุมดำ, ดาวนิวตรอน, ซุปเปอร์โนวา, กาแล็กซีที่ร้อนจัด</t>
  </si>
  <si>
    <t>1000 - 2500 nm</t>
  </si>
  <si>
    <t>ดาว, เนบิวลา, กาแล็กซี่ และการวิวัฒนาการจักรวาล</t>
  </si>
  <si>
    <t>3 – 180 ไมโครเมตร (µm)</t>
  </si>
  <si>
    <t>ฝุ่นก๊าซ, ดาวเกิดใหม่, กาแล็กซี่ และวัตถุที่ปล่อยรังสีความร้อน</t>
  </si>
  <si>
    <t>จรวดนำส่ง, ยานอวกาศ, ระบบควบคุมภาคพื้น, ระบบสนับสนุนภารกิจ</t>
  </si>
  <si>
    <t>ตัวอย่างการทดลองบน ISS เช่น
	1.	ชีววิทยาและการแพทย์ (Biology &amp; Life Sciences)
	•	ศึกษาการ เติบโตของเซลล์, จุลินทรีย์, พืช และสัตว์เลี้ยงลูกด้วยนม ในสภาพไร้น้ำหนัก
	•	ผลกระทบของสภาพไร้น้ำหนักต่อ ร่างกายมนุษย์ เช่น กล้ามเนื้อ, กระดูก, ระบบภูมิคุ้มกัน
	•	พัฒนายาใหม่หรือวัคซีน เนื่องจาก เซลล์บางชนิดเติบโตต่างจากบนโลก</t>
  </si>
  <si>
    <t>มีผลกระทบต่อร่างกายและจิตใจของมนุษย์อวกาศหลายด้าน เนื่องจาก สภาพไร้น้ำหนัก (microgravity) และ สภาพแวดล้อมอวกาศ ต่างจากโลกมาก ด้านร่างกาย เช่น กล้ามเนื้อ อ่อนแรงและเล็กลง เพราะไม่ต้องแบกรับน้ำหนัก ทางจิตใจ เช่น ความเครียดและความโดดเดี่ยว เพราะอยู่ในพื้นที่จำกัดและไกลจากโลก</t>
  </si>
  <si>
    <t>1. GPS (Global Positioning System)
        • พัฒนามาจาก ดาวเทียมนำร่องของอวกาศ
2. วัสดุอวกาศ (Space Materials)
	• เช่น ฟิล์มเคลือบกันรอย, เสื้อผ้าใยสังเคราะห์, โฟมกันกระแทก</t>
  </si>
  <si>
    <t>เก็บข้อมูลที่ต่างกันจากวัตถุบนท้องฟ้า</t>
  </si>
  <si>
    <t>พัลซาร์,กาแล็กซี่</t>
  </si>
  <si>
    <t>คลื่นแสงที่ตามองเห็น</t>
  </si>
  <si>
    <t>หลุมดำ,ซุปเปอร์โนวา</t>
  </si>
  <si>
    <t>ยานอวกาศ,จรวดเชื้อเพลิงแข็ง,ถังเชื้อเพลิงภายนอก</t>
  </si>
  <si>
    <t>การทดลองทางชีววิทยา,ฟิสิกส์,การแพทย์,วัสดุศาสตร์</t>
  </si>
  <si>
    <t>การสูญเสียมวลกระดูก,การฝ่อของกล้ามเนื้อ</t>
  </si>
  <si>
    <t>ระบบนำทางด้วยดาวเทียม,ชุดกรองน้ำ</t>
  </si>
  <si>
    <t>เพื่อหลีกเลี่ยงผลกระทบของชั้นบรรยากาศโลกที่บิดเบือนภายและดูดกลืนรังสีบางประเภท ทำให้สามารถสังเกตการณ์วัตถุท้องฟ้าได้ชัดเจนยิ่งขึ้น และศึกษาแสงในช่วงคลื่นต่างๆที่ไม่สามารถทำบนพื้นโลกได้</t>
  </si>
  <si>
    <t>เพื่อเก็บข้อมูลที่แตกต่างกันจากวัตถุบนท้องฟ้า เพราะวัตถุแต่ละประเภทปล่อยแสงในช่วงของความยาวคลื่นที่แตกต่างกัน ซึ่งจะทำให้เราเข้าใจธรรมชาติของวัตถุบนท้องฟ้าได้อย่างครบถ้วนมากยิ่งขึ้น</t>
  </si>
  <si>
    <t>พัลซาร์ และ ก๊าซระหว่างดวงดาว</t>
  </si>
  <si>
    <t>ดาวเคราะห์ ดวงจันทร์ ดาราจักร เนบิวลา</t>
  </si>
  <si>
    <t>แสงที่ตามองเห็น รังสีอัลตราไวโอเลต และ อินฟราเรดบางส่วน</t>
  </si>
  <si>
    <t>ดาราจักร เนบิวลา ดาวฤกษ์</t>
  </si>
  <si>
    <t>การก่อตัวของดาว ระบบสุริยะ ดาวเคราะห์นอกระบบ</t>
  </si>
  <si>
    <t xml:space="preserve">1.จรวดขับดันเชื้อเพลิงแข็ง
2.ถังเชื้อเพลิงภายนอก
3.ยานโคจร 
</t>
  </si>
  <si>
    <t xml:space="preserve">1.ชีววิทยา (เช่น ผลกระทบของสภาวะอวกาศต่อร่างกายมนุษย์ การพัฒนาและการวิจัยยารักษามะเร็ง)
2. วิทยาศาสตร์กายภาพและวัสดุศาสตร์ (เช่น การพิมพ์ 3 มิติโลหะในอวกาศ เพื่อนำไปใช้ในภารกิจระยะยาว) 
3.วิทยาศาสตร์โลกและอวกาศ (เช่น การศึกษาการเปลี่ยนแปลงสภาพภูมิอากาศ การสำรวจระบบสุริยะ) 
4.การพัฒนาเทคโนโลยี (เช่น การทดสอบระบบยานอวกาศ การพัฒนาเครื่องมือและระบบสำหรับภารกิจในอนาคต). </t>
  </si>
  <si>
    <t>-การสูญเสียมวลกระดูกและกล้ามเนื้อจากภาวะไร้แสงโน้มถ่วง 
-การเปลี่ยนแปลงของดวงตาและระบบการมองเห็น
-ผลกระทบต่อระบบภมูคุ้มกัน ความเครียดและความวิตกกังวล</t>
  </si>
  <si>
    <t>1.การใช้เทคโนโลยีอวกาศมาใช้ทำ GPS ที่ช่วยเรานำทางได้จากดาวเทียม
2.การพยากรณ์อากาศ ผ่านดาวเทียมอุตุนิยมวิทยาที่ช่วยเตือนภัยพิบัติต่างๆ</t>
  </si>
  <si>
    <t>O.1-4.3 m</t>
  </si>
  <si>
    <t>ดาวนิวตรอนที่หมุนเร็ว</t>
  </si>
  <si>
    <t>0.1-12 นาโนเมตร</t>
  </si>
  <si>
    <t>100-2,500 นาโนเมตร</t>
  </si>
  <si>
    <t>กาแล็กซีและเอกภพ</t>
  </si>
  <si>
    <t>3.6-180 ไมโครเมตร</t>
  </si>
  <si>
    <t>1.ระบบ GPS ที่ช่วยให้เรานำทางได้สะดวก
2.กล้องในโทรศัพท์มือถือ ที่ใช้เทคโนโลยีการสร้างภาพความละเอียดสูงเช่นเดียวกับกล้องโทรทรรศน์อวกาศ</t>
  </si>
  <si>
    <t>เพราะชั้นบรรยากาศโลกบิดเบือนทำให้ภาพไม่ชัด</t>
  </si>
  <si>
    <t>เพราะวัตถุท้องฟ้าแผ่รังสีต่างกันจึงต้องใช้คลื่นหลายช่วง</t>
  </si>
  <si>
    <t>ดาวเคาะ</t>
  </si>
  <si>
    <t>เมฆก๊าไฮโดรเจน</t>
  </si>
  <si>
    <t>การก่อกำเนิดดาว</t>
  </si>
  <si>
    <t>การทดลองทางฟิสิกส์</t>
  </si>
  <si>
    <t>กล้ามเนื้อกระดูกอ่อนแรง</t>
  </si>
  <si>
    <t>การนำทาง การสื่อสาร</t>
  </si>
  <si>
    <t>เพื่อหลีกเลี่ยงผลกระทบของชั้นบรรยากาศโลกที่บิดเบือนภายและดูดกลืนรังสีบางประเภท ทำให้สามารถ สังเกตการณ์วัตถุท้องฟ้าได้ชัดเจนยิ่งขึ้น และศึกษาแสงในช่วงคลื่นต่างๆที่ไม่สามารถทำบนพื้นโลกได้</t>
  </si>
  <si>
    <t>เพื่อเก็บข้อมูลที่แตกต่างกันจากวัตถุบนท้องฟ้า เพราะวัตถุแต่ละประเภทปล่อยแสงในช่วงของความยาวคลื่นที่ แตกต่างกัน ซึ่งจะทำให้เราเข้าใจธรรมชาติของวัตถุบนท้องฟ้าได้อย่างครบถ้วนมากยิ่งขึ้น</t>
  </si>
  <si>
    <t>1.จรวดขับดันเชื้อเพลิงแข็ง
2.ถังเชื้อเพลิงภายนอก
3. ยานโคจร</t>
  </si>
  <si>
    <t>1. ชีววิทยา (เช่น ผลกระทบของสภาวะอวกาศต่อร่างกายมนุษย์ การพัฒนาและการวิจัยยารักษามะเร็ง)
2. วิทยาศาสตร์กายภาพและวัสดุศาสตร์ (เช่น การพิมพ์ 3 มิติ โลหะในอวกาศ เพื่อนำไปใช้ในภารกิจระยะยาว)
3.วิทยาศาสตร์โลกและอวกาศ (เช่น * (เช่น การศึกษาการเปลี่ยนแปลงสภาพภูมิอากาศ การสำรวจระบบสุริยะ)
4.การพัฒนาเทคโนโลยี (เช่น การทดสอบระบบยานอวกาศ การพัฒนาเครื่องมือและระบบสำหรับภารกิจในอนาคต).</t>
  </si>
  <si>
    <t>-การสูญเสียมวลกระดูกและกล้ามเนื้อจากภาวะไร้แสงโน้มถ่วง
-การเปลี่ยนแปลงของดวงตาและระบบการมองเห็น
-ผลกระทบต่อระบบภมูคุ้มกัน ความเครียดและความวิตกกังวล</t>
  </si>
  <si>
    <t>1.การใช้เทคโนโลยีอวกาศมาใช้ทํา GPS ที่ช่วยเรานำทางได้จากดาวเทียม
2.การพยากรณ์อากาศ ผ่านดาวเทียมอุตุนิยมวิทยาที่ช่วยเตือนภัยพิบัติต่างๆ</t>
  </si>
  <si>
    <t>เพราะ กล้องโทรทัศน์บนพื้นโลก ส่องเห็นวัตถุท้องฟ้าได้ไม่ไกลเท่ากล้องโทรทัศน์ที่ส่งออกไปนอกโลก</t>
  </si>
  <si>
    <t>เพราะวัตถุท้องฟ้าแผ่พลังงานหลายช่วงคลื่น จึงต้องมีกล้องดทรทัศน์ที่มีความยาวคลื่นต่างกันไป เพื่อส่องดูวัตถุท้องฟ้าได้ในหลายช่วงคลื่น</t>
  </si>
  <si>
    <t>1 ซม.- 20 ม.</t>
  </si>
  <si>
    <t>ซูเปอร์โนวา หลุมดำ กาแล็กซี ไมโครเวฟพื้นหลังจากอวกาศ</t>
  </si>
  <si>
    <t>ดาวเคราะห์ ดาวฤกษ์ เนบิวลา กาแล็กซี</t>
  </si>
  <si>
    <t>ดาวนิวตรอน เศษซากของดาวฤกษ์ที่เหลือจากการซูเปอร์โนวา</t>
  </si>
  <si>
    <t>1 ไมโครเมตร  - 1 มิลลิเมตร , 10 - 320 นาโนเมตร , 400 - 700 นาโนเมตร</t>
  </si>
  <si>
    <t>สสารระหว่างดาว ดาวฤกษ์อายุน้อย วิวัฒนาการของกาแล็กซี</t>
  </si>
  <si>
    <t>การกำเนิดดาวฤกษ์ในใจกลางกาแล็กซี</t>
  </si>
  <si>
    <t>พัฒนายาที่มีประสิทธิภาพสำหรับโรคต่างๆ , พัฒนาวัคซีน , ปลูกพืชบนสถานีอวกาศ</t>
  </si>
  <si>
    <t>หัวใจเต้นช้าลง กล้ามเนื้อมีขนาดเล็กลง กระดูกพรุนแตกหักง่าย</t>
  </si>
  <si>
    <t>ผลิตอาหารให้เก็บรักษาได้นาน กล้องอินฟาเรด</t>
  </si>
  <si>
    <t xml:space="preserve">ชั้นบรรยากาศบิดเบือนแสง:
ชั้นบรรยากาศของโลกทำให้แสงจากวัตถุท้องฟ้าเกิดการบิดเบือนและกะพริบ ทำให้ภาพที่ได้จากกล้องโทรทรรศน์บนพื้นโลกมักจะเบลอ. 
การดูดซับรังสีบางชนิด:
ชั้นบรรยากาศโลกดูดซับรังสีบางประเภทที่มาจากอวกาศ เช่น รังสีอินฟราเรดและรังสีอัลตราไวโอเลต ทำให้กล้องโทรทรรศน์บนพื้นโลกไม่สามารถตรวจจับรังสีเหล่านี้ได้. 
ความละเอียดและความชัดเจนที่เหนือกว่า:
การวางกล้องโทรทรรศน์เหนือชั้นบรรยากาศทำให้ได้รับแสงอย่างคงที่และต่อเนื่อง ทำให้ได้ภาพที่มีความละเอียดสูงกว่าและเห็นรายละเอียดของวัตถุท้องฟ้าได้ดีกว่ากล้องที่ตั้งอยู่บนพื้นโลก. 
การศึกษาวัตถุในย่านคลื่นที่แตกต่าง:
กล้องโทรทรรศน์อวกาศช่วยให้เราสามารถศึกษาแสงจากวัตถุในย่านคลื่นต่าง ๆ ที่ถูกชั้นบรรยากาศกั้นไว้ เช่น รังสีเอกซ์, รังสีแกมมา, และรังสีอินฟราเรด ทำให้เข้าใจปรากฏการณ์ในอวกาศที่รุนแรงและวัตถุที่เย็นจัดได้ดียิ่งขึ้น. </t>
  </si>
  <si>
    <t xml:space="preserve">กล้องโทรทรรศน์ต้องใช้ความยาวคลื่นหลายช่วงเพื่อศึกษาวัตถุท้องฟ้าให้ครบถ้วน เนื่องจากวัตถุแต่ละชนิดปลดปล่อยพลังงานออกมาในรูปของคลื่นแม่เหล็กไฟฟ้าที่มีความยาวคลื่นต่างกัน การตรวจจับในช่วงคลื่นที่หลากหลายจึงช่วยให้เราเข้าใจคุณสมบัติที่แตกต่างกันของวัตถุนั้นๆ เช่น องค์ประกอบทางเคมี อุณหภูมิ กัมมันตภาพ และโครงสร้าง ซึ่งไม่สามารถมองเห็นได้ด้วยตาเปล่าหรือกล้องโทรทรรศน์เพียงช่วงเดียว </t>
  </si>
  <si>
    <t xml:space="preserve">0.1 ถึง 4.3 เมตร </t>
  </si>
  <si>
    <t>กาแล็กซี ดาวฤกษ์ หรือเนบิวลา</t>
  </si>
  <si>
    <t>0.12 – 12 นาโนเมตร (nm)</t>
  </si>
  <si>
    <t>700 – 2,500 นาโนเมตร</t>
  </si>
  <si>
    <t>กาแลกซี่</t>
  </si>
  <si>
    <t>5 – 28 ไมโครเมตร (µm)</t>
  </si>
  <si>
    <t>จรวดขับดัน (Launch Vehicle / Rocket Booster)	ให้แรงขับมหาศาลเพื่อส่งยานพ้นแรงโน้มถ่วงของโลก
ยานอวกาศ (Spacecraft)	บรรทุกมนุษย์/สัมภาระ/ดาวเทียม ใช้เดินทางในอวกาศ
โมดูลบังคับการ / โมดูลลูกเรือ (Crew/Command Module)	ส่วนที่นักบินอวกาศอยู่อาศัย และควบคุมการทำงานของยาน
โมดูลบริการ (Service Module)	เก็บเชื้อเพลิง ไฟฟ้า อากาศ น้ำ ระบบควบคุมวงโคจร
 ระบบนำทางและควบคุม (Navigation &amp; Guidance System)	ควบคุมทิศทาง ตำแหน่ง และวงโคจรของยาน
ระบบนำกลับ (Re-entry &amp; Recovery System)	สำหรับยานที่กลับสู่โลก เช่น แผงกันความร้อน ร่มชูชีพ
 ภาระบรรทุก (Payload)	อาจเป็นดาวเทียม ยานสำรวจ หุ่นยนต์ หรือมนุษย์
ระบบสนับสนุนภาคพื้น (Ground Support System)	รวมศูนย์ควบคุมภาคพื้น ฐานปล่อยจรวด และระบบสื่อสาร</t>
  </si>
  <si>
    <t>พฤกษศาสตร์อวกาศ
การปลูกพืชในอวกาศ (เช่น Veggie, Advanced Plant Habitat) ศึกษาการเจริญเติบโต การออกดอก และเมล็ดพันธุ์ในสภาวะไร้น้ำหนัก</t>
  </si>
  <si>
    <t>1. การสูญเสียมวลกล้ามเนื้อและกระดูก 2. ระบบหัวใจและหลอดเลือดเปลี่ยนแปลง 3. การเปลี่ยนแปลงของระบบภูมิคุ้มกัน 4. ปัญหาเกี่ยวกับระบบประสาทและการรับรู้ 5. ผลกระทบจากรังสีอวกาศ</t>
  </si>
  <si>
    <t>1.GPS (Global Positioning System)
เทคโนโลยีดาวเทียมนำมาใช้ในระบบนำทาง GPS ที่ช่วยให้เราระบุพิกัดตำแหน่งบนโลกได้แม่นยำ ใช้ในรถยนต์ สมาร์ทโฟน และแอปพลิเคชันต่าง ๆ เพื่อการเดินทางและติดตามตำแหน่ง
2.การพยากรณ์อากาศ
ดาวเทียมอวกาศช่วยส่งข้อมูลสภาพอากาศแบบเรียลไทม์ ทำให้การพยากรณ์อากาศแม่นยำขึ้น ช่วยเตรียมความพร้อมและป้องกันภัยพิบัติ เช่น พายุ น้ำท่วม หรือภัยแล้ง</t>
  </si>
  <si>
    <t>เพื่อหลีกเลี่ยงผลกระทบจากชั้นบรรยากาศของโลกที่อาจบดบังหรือบิดเบือนแสงและคลื่นแม่เหล็กไฟฟ้าจากวัตถุเหล่านั้น ทำให้ได้ภาพที่คมชัดและข้อมูลที่แม่นยำมากยิ่งขึ้น</t>
  </si>
  <si>
    <t>พัลซาร์ , กาแล็กซี , ควอซาร์</t>
  </si>
  <si>
    <t>ดาวเคราะห์ , ดาวฤกษ์ , กาแลคซี</t>
  </si>
  <si>
    <t>กาแล็กซี , เนบิวลา , ดาวเคราะห์นอกระบบ</t>
  </si>
  <si>
    <t>การก่อตัวของดาวฤกษ์และดาวเคราะห์ , กาแลคซีที่อยู่ไกลออกไป</t>
  </si>
  <si>
    <t>1) กระสวยอวกาศ เป็นยานหลักที่บรรทุกนักบินอวกาศและอุปกรณ์วิทยาศาสตร์ มีปีกสำหรับร่อนลงจอดบนรันเวย์ ทำหน้าที่เดินทางเข้าสู่วงโคจรและกลับสู่โลก
2) จรวดเชื้อเพลิงแข็ง มี2ลำ ติดอยู่ด้านข้างของถังเชื้อเพลิงหลัก ช่วยสร้างแรงขับดันมหาศาลในช่วงแรกของการปล่อยจรวด
3) ถังเชื้อเพลิงหลัก เป็นถังขนาดใหญ่เก็บเชื้้อเพลิงไฮโดรเจนเหลวและออกซิเจนเหลว จ่ายเชื้อเพลิงให้กับเครื่องยนต์หลักของกระสวยอวกาศ</t>
  </si>
  <si>
    <t>มีการทดลองหลากหลายทั้งด้านชีววิทยา , ฟิสิกส์ , วิทยาศาสตร์โลก และการสังเกตการณ์โลก รวมถึงการทดสอบเทคโนโลยีใหม่ๆ เช่น ด้านชีววิทยา การศึกษาผลกระทบของสภาวะไร้แรงโน้มถ่วงต่อร่างกายมนุษย์ , ด้านฟิสิกส์ การศึกษาปรากฏการณ์ทางฟิสิกส์ในสภาวะไร้แรงโน้มถ่วง</t>
  </si>
  <si>
    <t>ระบบคอมพิวเตอร์และไมโครชิป นำมาประยุกต์ใช้คือโทรศัพท์มือถือ , คอมพิวเตอร์พกพา อุปกรณ์อิเล็กทรอนิกส์ระบบ GPS นำมาประยุกต์ใช้คือ การนำทางรถยนต์ติดตามตำแหน่งโทรศัพท์ โลจิสติกส์</t>
  </si>
  <si>
    <t>เพื่อหลีกเลี่ยงชั้นบรรยากาศโลกซึ่งดูดซับรังสีบางช่วงความยาวคลื่น ทำให้มองเห็นภาพวัตถุท้องฟ้าได้ชัดเจนยิ่งขึ้น และสามารถตรวจจับรังสีที่โลกไม่สามารถรับได้</t>
  </si>
  <si>
    <t xml:space="preserve">เนื่องจากวัตถุท้องฟ้าแต่ละชนิดปล่อยรังสีออกมาในความยาวคลื่นที่แตกต่างกัน และชั้นบรรยากาศโลกสามารถกั้นกั้นรังสีบางชนิดไว้ ทำให้ต้องใช้กล้องโทรทรรศน์หลายประเภท (เช่น กล้องโทรทรรศน์วิทยุ, กล้องโทรทรรศน์อินฟราเรด, กล้องโทรทรรศน์อัลตราไวโอเลต) เพื่อตรวจจับรังสีนั้น ๆ ได้จากอวกาศ การรวมข้อมูลจากทุกช่วงคลื่นจะช่วยให้นักดาราศาสตร์เข้าใจวัตถุท้องฟ้าได้อย่างครอบคลุมมากขึ้น </t>
  </si>
  <si>
    <t xml:space="preserve">ดาวฤกษ์, ดาวเคราะห์, เนบิวลา
</t>
  </si>
  <si>
    <t xml:space="preserve">หลุมดำ, ซูเปอร์โนวา, ดาวนิวตรอน
</t>
  </si>
  <si>
    <t xml:space="preserve">แสงที่ตามองเห็น + รังสีอัลตราไวโอเลต + รังสีอินฟราเรดบางส่วน
</t>
  </si>
  <si>
    <t xml:space="preserve">ดาวเคราะห์นอกระบบ, ฝุ่นในเอกภพ, เนบิวลา
</t>
  </si>
  <si>
    <t>ยานอวกาศ (Orbiter), ถังเชื้อเพลิงภายนอก (External Tank), และ จรวดขับดันเชื้อเพลิงแข็ง (Solid Rocket Boosters)</t>
  </si>
  <si>
    <t>การวิจัยมนุษย์ในอวกาศ (สุขภาพ, ชีววิทยา) การศึกษาโลกและดาราศาสตร์ (ภูมิอากาศ, เอกภพ) วิทยาศาสตร์วัสดุ (การผลิต, การสร้าง) เทคโนโลยีอวกาศ (การสร้างยาน, การพิมพ์ 3 มิติ) และการศึกษา (โครงการสำหรับเยาวชน)</t>
  </si>
  <si>
    <t>กระดูกและกล้ามเนื้อจะอ่อนแรงลง เนื่องจากขาดแรงโน้มถ่วง ระบบภูมิคุ้มกันจะอ่อนแอลง เสี่ยงต่อการติดเชื้อและไวรัสแฝง สายตาอาจเปลี่ยนแปลง จากการสะสมของเหลวที่ดวงตาและรังสี รวมถึง ความเสี่ยงต่อสมอง จากรังสีและสภาวะเครียด อาจส่งผลให้เกิดภาวะวิตกกังวลและซึมเศร้าได้</t>
  </si>
  <si>
    <t>ระบบ GPS ที่ช่วยให้เรานำทางได้ง่ายขึ้นผ่านสมาร์ทโฟน และ ดาวเทียมสื่อสาร ที่ทำให้การสื่อสารทั่วโลกเป็นไปได้</t>
  </si>
  <si>
    <t>เนื่องจากวัตถุในอวกาศนั้นปล่อยแสงออกมาไม่เหมือนกัน</t>
  </si>
  <si>
    <t>100 - 2500 นาโนเมตร</t>
  </si>
  <si>
    <t>0.12 - 12 นาโนเมตร</t>
  </si>
  <si>
    <t>0.3 - 160 ไมครอน</t>
  </si>
  <si>
    <t>ยานขนส่งอวกาศ ถังเชื้อเพลิงภายนอก จรวดเชื้อเพลิงแข็ง</t>
  </si>
  <si>
    <t>การปลูกพืชในอวกาศ การผลิตยา สังเกตการณ์โลกและดาราศาสตร์</t>
  </si>
  <si>
    <t>กระดูกและกล้ามเนื้อจะอ่อนแรง ระบบภูมิคุ้มกันลดลง</t>
  </si>
  <si>
    <t>ดาวเทียม GPS และวัสดุฉนวนกันความร้อน</t>
  </si>
  <si>
    <t>หลีกเลี่ยงชั้นบรรยากาศโลกซึ่งดูดซับรังสีบางช่วงความยาวคลื่น ทำให้มองเห็นภาพวัตถุท้องฟ้าได้ชัดเจนยิ่งขึ้น และสามารถตรวจจับรังสีที่โลกไม่สามารถรับได้</t>
  </si>
  <si>
    <t>วัตถุแต่ละชนิดปล่อยคลื่นออกมาในความยาวคลื่นที่ไม่เหมือนกัน</t>
  </si>
  <si>
    <t xml:space="preserve">ดาวเคราะห์, ดวงดาว, กาแล็กซี, เนบิวลา (สิ่งที่ปล่อยหรือสะท้อนแสงที่ตามองเห็น)
</t>
  </si>
  <si>
    <t>400 – 700 นาโนเมตร (เหมือนกล้องโทรทรรศน์แสง แต่ใช้กระจกเงาแทนเลนส์</t>
  </si>
  <si>
    <t>ใช้ศึกษาดาวเคราะห์ ดวงดาว หรือวัตถุท้องฟ้าที่สว่าง</t>
  </si>
  <si>
    <t>700 นาโนเมตร – 1 มิลลิเมตร</t>
  </si>
  <si>
    <t xml:space="preserve">ฝุ่นในอวกาศ, เนบิวลาที่บดบังด้วยฝุ่น, ดาวเกิดใหม่, กาแล็กซีที่อยู่ไกล
</t>
  </si>
  <si>
    <t>0.01 – 10 นาโนเมตร</t>
  </si>
  <si>
    <t>หลุมดำ, ซูเปอร์โนวา, ดาวนิวตรอน, แก๊สร้อนในกระจุกกาแล็กซี</t>
  </si>
  <si>
    <t xml:space="preserve">1 มิลลิเมตร – หลายกิโลเมตร
</t>
  </si>
  <si>
    <t xml:space="preserve">พัลซาร์, กาแล็กซี, เมฆก๊าซ, ควาซาร์
</t>
  </si>
  <si>
    <t xml:space="preserve">ยานขนส่งอวกาศ (Space Shuttle/Orbiter), ถังเชื้อเพลิงภายนอก (External Tank) ที่บรรจุเชื้อเพลิงเหลว, และ จรวดเชื้อเพลิงแข็ง (Solid Rocket Boosters) สองลำ ซึ่งทำหน้าที่ผลักดันให้ยานขึ้นสู่อวกาศ นอกจากนี้ยังมี ระบบเครื่องยนต์จรวด ทั้งเครื่องยนต์หลักและเครื่องยนต์ย่อยสำหรับปรับทิศทางและการเข้าสู่วงโคจร รวมถึง ระบบขนส่งย่อย เช่น แขนกลสำหรับติดตั้งดาวเทียม 
</t>
  </si>
  <si>
    <t>ศึกษาผลกระทบของสภาวะอวกาศต่อร่างกายมนุษย์และเชื้อโรค) ไปจนถึง วิทยาศาสตร์โลกและอวกาศ (เช่น การสำรวจสภาพแวดล้อมอวกาศ) วิศวกรรมและเทคโนโลยี (เช่น การทดสอบเทคโนโลยีการพิมพ์ 3 มิติในอวกาศ) และ วัสดุศาสตร์ เพื่อพัฒนาเทคโนโลยีและปรับปรุงคุณภาพชีวิตบนโลก</t>
  </si>
  <si>
    <t>และกล้ามเนื้อจะอ่อนแรงลง เนื่องจากขาดแรงโน้มถ่วง ระบบภูมิคุ้มกันจะอ่อนแอลง เสี่ยงต่อการติดเชื้อและไวรัสแฝง สายตาอาจเปลี่ยนแปลง จากการสะสมของเหลวที่ดวงตาและรังสี รวมถึง ความเสี่ยงต่อสมอง จากรังสีและสภาวะเครียด อาจส่งผลให้เกิดภาวะวิตกกังวลและซึมเศร้าได้</t>
  </si>
  <si>
    <t xml:space="preserve"> GPS ที่ช่วยให้เราใช้แอปนำทางอย่าง Google Maps ได้อย่างแม่นยำ และ วัสดุฉนวนกันความร้อนที่พัฒนาเพื่อใช้ในยานอวกาศ ถูกนำมาใช้ในบ้านเรือน เพื่อช่วยรักษาอุณหภูมิให้คงที่และประหยัดพลังงาน </t>
  </si>
  <si>
    <t>0.1 - 4.3เมตร</t>
  </si>
  <si>
    <t>ระยะทาง ช่วงบรรยากาศโลกอาจบดบังรังสี ดูดซับรังสี</t>
  </si>
  <si>
    <t>เพราะต้องการตรวจจับคลื่นที่ต่างกันระยะต่างกันเช่น กล้องโทรทัรรศน์วิทยุตรวจจับคลื่นแม่เหล็กไฟฟ้าช่วยคชื่นวิทยุ กล้องโทรทรรศน์รังสีอ็กซ์ ตรวจจับวัคถุที่อยุ่ไกลมากช่วงความนาวคลื่นรังสีเอ็ก</t>
  </si>
  <si>
    <t>ประมาณ1เซนติมเตรถึง2เมตร</t>
  </si>
  <si>
    <t>ดวงจันทร์ ดาวเคราะห์ ดาฤกษ์ เนบิวลา</t>
  </si>
  <si>
    <t>ประมาณ 10-0.1 นาโนเมตร</t>
  </si>
  <si>
    <t>ดาวนืวตรอน เศษซากดาวฤกษ์</t>
  </si>
  <si>
    <t>วัตถุที่อุณหภูมิสูง กาแล็กซี่ องค์ประกอบเนบิวลาดาวเคราะห์</t>
  </si>
  <si>
    <t>1ไมโครเมตร ถึง 1มิลลิเมตร</t>
  </si>
  <si>
    <t>ยานขนส่งอวกาศ ถังเชื้อเพลิงภายนอก จรวดเชื้อ้พลิงแข็ง</t>
  </si>
  <si>
    <t>ชีววิทยาและการแพทย์อวกาศ วิทยาศาสตร์โลกและดาราศาสตร์</t>
  </si>
  <si>
    <t>มวลกระดูกลดลง การทรงตัวที่แปลกขึ้น หัวใตทำงานลดลง</t>
  </si>
  <si>
    <t>Gps สำหรับนำทาง วัสดุฉนวน</t>
  </si>
  <si>
    <t>เพราะจะได้เรียนรู้ว่านอกโลกมันมีอะไรที่น่าสนใจอีกเยอะ</t>
  </si>
  <si>
    <t>เพราะวัตถุในอวกาศปล่อยคลื่นแม่เหล็กไฟฟ้าที่หลากหลาย</t>
  </si>
  <si>
    <t>1เซนติเมตร - 20 เมตร</t>
  </si>
  <si>
    <t>1 ไมโครเมตร - 1 มิลลิเมตร ,10-320 นาโนเมตร , 400-700 นาโนเมตร</t>
  </si>
  <si>
    <t>สสารระหว่างดาว ดาวฤกษ์อายุน้อย วิวัฒนาการของกาแล็กซี และ องค์ประกอบของเนบิวลาดาวเคราะห์</t>
  </si>
  <si>
    <t>1ไมโครเมตร - 1 มิลลิเมตร</t>
  </si>
  <si>
    <t>การก่อกำเนิดดาวฤกษ์ในใจกลางกาแล็กซี</t>
  </si>
  <si>
    <t>เทคโนโลยีอวกาศสามารถนำมาประยกต์ใช้ในชีวิตประจำวันในด้านต่าง ๆ
ดังนี้
ด้านวัสดุศาสตร์ สามารถออกแบบวัสดุกันความร้อนใช้กับชุดนักดับเพลิง และชุดของ
นักแข่งรถ ผ้าอ้อมเด็กและผู้ใหญ่ ผ้าห่มที่ช่วยเก็บรักษาอุณหภูมิร่างกายให้คงที่
ด้านอาหาร มีการออกแบบการเก็บรักษาอาหารให้ได้นานและยังคงคุณค่าสารอาหารไว้
เช่น อาหารเยือกแข็งแบบสูญญากาศ อาหารเสริมสำหรับเด็ก
ด้านการแพทย์ เช่น กล้องส่องตรวจอวัยวะภายในของร่างกาย เครื่องปั๊มหัวใจเทียม
ขนาดเล็กพิเศษ เครื่องวัดรังสีอัลตราไวโอเลต
ประยุกต์ด้านอื่น เช่น เครื่องตรวจควัน เซลล์สุริยะ กล้องดิจิทัล กล้องอินฟราเรด
เครื่องกรองน้ำ</t>
  </si>
  <si>
    <t>นาชิติพัทธ์ ไทยเทศ</t>
  </si>
  <si>
    <t>เพื่อหลีกเลี่ยงผลกระทบจากชั้นบรรยากาศของโลก เช่น แสงรบกวนและรังสีอันตรายบางชนิดที่ทำให้ภาพวัตถุท้องฟ้าไม่ชัดเจนหรือถูกบดบัง</t>
  </si>
  <si>
    <t xml:space="preserve">เนื่องจากวัตถุแต่ละชนิดปล่อยคลื่นแม่เหล็กไฟฟ้าในช่วงความยาวคลื่นที่ต่างกัน และชั้นบรรยากาศโลกก็กั้นขวางรังสีบางประเภท </t>
  </si>
  <si>
    <t>ดวงดาว กาแล็กซี เนบิวลา</t>
  </si>
  <si>
    <t>ควาซาร์ พัลซาร์ ก๊าซ ไฮโดรเจน</t>
  </si>
  <si>
    <t>ฝุ่นและก๊าซระหว่าง ดวงดาว ดาวฤกษ์ที่ก่อตัว ใหม่</t>
  </si>
  <si>
    <t>หลุมดำ ซูเปอร์โนวา ดาว นิวตรอน</t>
  </si>
  <si>
    <t>ปฏิกิริยาพลังงานสูง ควา ซาร์ รังสีจากหลุมดำ</t>
  </si>
  <si>
    <t>จรวดเชื้อ เพลิงแข็ง (SRB), ถังเชื้อเพลิงภายนอก (ET), และ ยานอวกาศ (Orbiter)</t>
  </si>
  <si>
    <t>ชีววิทยาและ ชีวการแพทย์ (ศึกษาผลกระทบของอวกาศต่อ สิ่งมีชีวิตและการพัฒนาวัคซีน), วิทยาศาสตร์ โลกและอวกาศ (สังเกตการณ์สภาพอากาศและ ชั้นบรรยากาศโลก, ศึกษาดวงดาวและ ปรากฏการณ์ต่างๆ), วิทยาศาสตร์วัสดุและ เทคโนโลยี (ทดสอบเครื่องพิมพ์ 3 มิติโลหะและ พัฒนาวัสดุใหม่ๆ), และ วิศวกรรมอวกาศ (ทดสอบระบบสนับสนุนชีวิตและยานอวกาศ สำหรับภารกิจระยะยาว)</t>
  </si>
  <si>
    <t>กระดูกและ กล้ามเนื้ออ่อนแรง เนื่องจากไร้แรงโน้มถ่วง, การ มองเห็นมีปัญหา เช่น จอประสาทตาบวม, ระบบ ภูมิคุ้มกันอ่อนแอลง, จิตใจมีความเครียด และ อาจมีอาการซึมเศร้า, และ ความเสี่ยงต่อการถูก ทำลายของเซลล์จากรังสี ซึ่งเพิ่มโอกาสเป็น มะเร็ง.</t>
  </si>
  <si>
    <t xml:space="preserve">เทคโนโลยี ระบบนำทาง GPS ที่ช่วยในการค้นหาตำแหน่งและนำทาง และ ดาวเทียมสื่อสาร ที่ทำให้เกิดการเชื่อมต่อทั่วโลก เช่น การโทรศัพท์ โทรทัศน์ และอินเทอร์เน็ต รวมถึง เทคโนโลยีการพยากรณ์อากาศ ที่ใช้ข้อมูลจากดาวเทียมเพื่อช่วยในการวางแผนชีวิตและเตือนภัยพิบัติ </t>
  </si>
  <si>
    <t>ได้ภาพที่ชัดเจนและละเอียดกว่า ,ชั้นบรรยากาศโลกบดบังการสังเกตการณ์,สามารถสังเกตการณ์ได้ต่อเนื่อง</t>
  </si>
  <si>
    <t xml:space="preserve">
เพราะว่าวัตถุท้องฟ้าแต่ละชนิด ปลดปล่อยพลังงานในช่วงความยาวคลื่นต่างกัน</t>
  </si>
  <si>
    <t>ช่วงความยาวคลื่นที่สามารถรับสัญญาณ: คลื่นวิทยุ</t>
  </si>
  <si>
    <t>วัตถุอวกาศที่เหมาะสมในการศึกษา: กาแล็กซีที่อยู่ไกลออกไป, ควอซาร์, พัลซาร์, เมฆก๊าซและฝุ่นในอวกาศ</t>
  </si>
  <si>
    <t>ช่วงความยาวคลื่นที่สามารถรับสัญญาณ: แสงที่มองเห็นได้ (Visible light)</t>
  </si>
  <si>
    <t>ช่วงความยาวคลื่นที่สามารถรับสัญญาณ: รังสีเอกซ์ (X-ray)</t>
  </si>
  <si>
    <t>วัตถุอวกาศที่เหมาะสมในการศึกษา: หลุมดำ, ดาวนิวตรอน, ซากซูเปอร์โนวา, กาแล็กซีที่กำลังรวมตัวกัน</t>
  </si>
  <si>
    <t>ช่วงความยาวคลื่นที่สามารถรับสัญญาณ: แสงที่มองเห็นได้, รังสีอัลตราไวโอเลต, รังสีอินฟราเรดใกล้</t>
  </si>
  <si>
    <t>วัตถุอวกาศที่เหมาะสมในการศึกษา: ดาวเคราะห์นอกระบบสุริยะ, การก่อตัวของดาวฤกษ์และกาแล็กซี, การขยายตัวของจักรวาล</t>
  </si>
  <si>
    <t>ช่วงความยาวคลื่นที่สามารถรับสัญญาณ: รังสีอินฟราเรด (Infrared)</t>
  </si>
  <si>
    <t>วัตถุอวกาศที่เหมาะสมในการศึกษา: บริเวณที่มีการก่อตัวของดาวฤกษ์, จานก่อกำเนิดดาวเคราะห์, กาแล็กซีที่มีการระเบิดของดาวฤกษ์</t>
  </si>
  <si>
    <t xml:space="preserve">🚀
1. ตัวยานหลัก/กระสวยอวกาศ (Orbiter/Spacecraft)
2. จรวดส่งหรือบูสเตอร์ (Rocket Boosters)
3.ถังเชื้อเพลิง/ถังเชื้อเพลิงหลัก (External Fuel Tank/Propellant Tank) </t>
  </si>
  <si>
    <t xml:space="preserve"> ด้านชีววิทยาและการแพทย์, ด้านเคมีและฟิสิกส์,ด้านวิทยาศาสตร์โลกและสิ่งแวดล้อม,ด้านดาราศาสตร์และเทคโนโลยีอวกาศ</t>
  </si>
  <si>
    <t>ระบบการทำงานของร่างกาย,ระบบการทำงานของร่างกาย</t>
  </si>
  <si>
    <t>เทคโนโลยีดาวเทียม,วัสดุและอุปกรณ์จากการพัฒนาเพื่ออวกาศ</t>
  </si>
  <si>
    <t>เพื่อเลี่ยงผลกระทบของชั้นบรรยากาศโลกบดบังและรบกวนการสังเกตการณ์</t>
  </si>
  <si>
    <t>เนื่อจากวัตถุแต่ชนิดปล่องแสงออกมาช่วงความถี่ต่างกัน</t>
  </si>
  <si>
    <t>คลื่นแสงขาว อัลตราไวโอเลต</t>
  </si>
  <si>
    <t>ดาวฤกษ์อายุน้อย วิวัฒนาการกาแล็กซี่</t>
  </si>
  <si>
    <t>จรวดขับดันเชื้อเพลิงแข็งถังเชื้อเพลิงภายนอกและยานขนส่งอวกาศ</t>
  </si>
  <si>
    <t>มีทั้งด้านวิทยาศาสตร์ชีวภาพกายภาพวัสดุศาสตร์และและการสำมีทั้งด้านวิทยาศาสตร์ชีวภาพกายภาพวัสดุศาสตร์และการสำรวจอวกาศ เช่นการศึกษาผลกระทบของสภาพไร้แรงโน้มถ่วงต่อร่างกายมนุษย์</t>
  </si>
  <si>
    <t>สูญเสียมวลกระดูกกล้ามเนื้อ การเปลี่ยนแปลงของ ของเหลวในร่างกายผลกระทบต่อระบบภูมิคุ้มกัน</t>
  </si>
  <si>
    <t>ด้านวัสดุศาสตร์ เช่น ยางรถยนต์ที่ใช้งานได้นานด้านอาหาร เช่น freeze drying</t>
  </si>
  <si>
    <t>Points - ชื่อ-นามสกุล</t>
  </si>
  <si>
    <t>Feedback - ชื่อ-นามสกุล</t>
  </si>
  <si>
    <t>ข้อใดไม่ใช่หน้าที่ของกล้องโทรทรรศน์</t>
  </si>
  <si>
    <t>Points - ข้อใดไม่ใช่หน้าที่ของกล้องโทรทรรศน์</t>
  </si>
  <si>
    <t>Feedback - ข้อใดไม่ใช่หน้าที่ของกล้องโทรทรรศน์</t>
  </si>
  <si>
    <t>การสังเกตรังสีในข้อใด สามารถทำบนพื้นโลกได้</t>
  </si>
  <si>
    <t>Points - การสังเกตรังสีในข้อใด สามารถทำบนพื้นโลกได้</t>
  </si>
  <si>
    <t>Feedback - การสังเกตรังสีในข้อใด สามารถทำบนพื้นโลกได้</t>
  </si>
  <si>
    <t>รังสีในข้อใดไม่ใช่คลื่นแม่เหล็กไฟฟ้า</t>
  </si>
  <si>
    <t>Points - รังสีในข้อใดไม่ใช่คลื่นแม่เหล็กไฟฟ้า</t>
  </si>
  <si>
    <t>Feedback - รังสีในข้อใดไม่ใช่คลื่นแม่เหล็กไฟฟ้า</t>
  </si>
  <si>
    <t>ปรากฏการณ์ในข้อใด จำเป็นต้องสังเกตได้ในช่วงรังสีเอกซ์</t>
  </si>
  <si>
    <t>Points - ปรากฏการณ์ในข้อใด จำเป็นต้องสังเกตได้ในช่วงรังสีเอกซ์</t>
  </si>
  <si>
    <t>Feedback - ปรากฏการณ์ในข้อใด จำเป็นต้องสังเกตได้ในช่วงรังสีเอกซ์</t>
  </si>
  <si>
    <t>การใช้กล้องโทรทรรศน์ติดตั้งบนโลกเพื่อส่องดูดาวบนท้องฟ้า จะรับได้เพียงคลื่นวิทยุและแสงที่มองเห็นได้ เพราะเหตุใด</t>
  </si>
  <si>
    <t>Points - การใช้กล้องโทรทรรศน์ติดตั้งบนโลกเพื่อส่องดูดาวบนท้องฟ้า จะรับได้เพียงคลื่นวิทยุและแสงที่มองเห็นได้ เพราะเหตุใด</t>
  </si>
  <si>
    <t>Feedback - การใช้กล้องโทรทรรศน์ติดตั้งบนโลกเพื่อส่องดูดาวบนท้องฟ้า จะรับได้เพียงคลื่นวิทยุและแสงที่มองเห็นได้ เพราะเหตุใด</t>
  </si>
  <si>
    <t>กล้องโทรทรรศน์แบบใด เหมาะกับการใช้สังเกตวัตถุที่มีแสงน้อย ๆ</t>
  </si>
  <si>
    <t>Points - กล้องโทรทรรศน์แบบใด เหมาะกับการใช้สังเกตวัตถุที่มีแสงน้อย ๆ</t>
  </si>
  <si>
    <t>Feedback - กล้องโทรทรรศน์แบบใด เหมาะกับการใช้สังเกตวัตถุที่มีแสงน้อย ๆ</t>
  </si>
  <si>
    <t>ถ้าดาวเทียมมีความสูงจากผิวโลกมาขึ้น คาบการโคจรจะเป็นอ่างไร</t>
  </si>
  <si>
    <t>Points - ถ้าดาวเทียมมีความสูงจากผิวโลกมาขึ้น คาบการโคจรจะเป็นอ่างไร</t>
  </si>
  <si>
    <t>Feedback - ถ้าดาวเทียมมีความสูงจากผิวโลกมาขึ้น คาบการโคจรจะเป็นอ่างไร</t>
  </si>
  <si>
    <t>ดาวเทียมที่ทำหน้าที่ใด เหมาะกับการเป็นดาวเทียมค้างฟ้า</t>
  </si>
  <si>
    <t>Points - ดาวเทียมที่ทำหน้าที่ใด เหมาะกับการเป็นดาวเทียมค้างฟ้า</t>
  </si>
  <si>
    <t>Feedback - ดาวเทียมที่ทำหน้าที่ใด เหมาะกับการเป็นดาวเทียมค้างฟ้า</t>
  </si>
  <si>
    <t>การพัฒนาอุปกรณ์ตรวจวัดการแผ่รังสีของวัตถุท้องฟ้าถูกนำมาประยุกต์ใช้สร้างเครื่องมือใด</t>
  </si>
  <si>
    <t>Points - การพัฒนาอุปกรณ์ตรวจวัดการแผ่รังสีของวัตถุท้องฟ้าถูกนำมาประยุกต์ใช้สร้างเครื่องมือใด</t>
  </si>
  <si>
    <t>Feedback - การพัฒนาอุปกรณ์ตรวจวัดการแผ่รังสีของวัตถุท้องฟ้าถูกนำมาประยุกต์ใช้สร้างเครื่องมือใด</t>
  </si>
  <si>
    <t>ดาวเทียมที่ใช้สำหรับการถ่ายทอดสัญญาณโทรทัศน์ดิจิทัลความละเอียดสูงต้องโคจรอยู่ใน
ระดับใด</t>
  </si>
  <si>
    <t>Points - ดาวเทียมที่ใช้สำหรับการถ่ายทอดสัญญาณโทรทัศน์ดิจิทัลความละเอียดสูงต้องโคจรอยู่ใน
ระดับใด</t>
  </si>
  <si>
    <t>Feedback - ดาวเทียมที่ใช้สำหรับการถ่ายทอดสัญญาณโทรทัศน์ดิจิทัลความละเอียดสูงต้องโคจรอยู่ใน
ระดับใด</t>
  </si>
  <si>
    <t>ทำให้มองเห็นวัตถุที่มีแสงน้อยได้</t>
  </si>
  <si>
    <t>ดาวนิวตรอนที่ใจกลางเนบิลา</t>
  </si>
  <si>
    <t>รังสีอื่น\ ๆ\ สะท้อนกลับหมด</t>
  </si>
  <si>
    <t>แบบสะท้อนแสง</t>
  </si>
  <si>
    <t>มากขึ้น</t>
  </si>
  <si>
    <t>สถานีอวกาศ</t>
  </si>
  <si>
    <t>เครื่องวัดอุณหภูมิแบบอินฟราเรด</t>
  </si>
  <si>
    <t>วงโครระดับต่ำ</t>
  </si>
  <si>
    <t>ทำให้เห็นรายละเอียดของวัตถุได้มากขึ้น</t>
  </si>
  <si>
    <t>อัตราไวโอเลต</t>
  </si>
  <si>
    <t>รังสีคอสมิก</t>
  </si>
  <si>
    <t>รังสีอื่น\ ๆ\ ถูกชั้นบรรยากาศของโลกดูดกลืน</t>
  </si>
  <si>
    <t>สื่อสาร</t>
  </si>
  <si>
    <t>วงโคจรค้างฟ้า</t>
  </si>
  <si>
    <t>ทำให้มองเห็นได้ไกลขึ้น</t>
  </si>
  <si>
    <t>แบบหักเหแสง</t>
  </si>
  <si>
    <t>เพียงกมล ทองปรีชส</t>
  </si>
  <si>
    <t>ใจกลางกาแลกซี</t>
  </si>
  <si>
    <t>สำรวจ</t>
  </si>
  <si>
    <t>พยากรอากาศ</t>
  </si>
  <si>
    <t>วงโคจรระดับกลาง</t>
  </si>
  <si>
    <t>ทำให้ภาพวัถุมีขนาดใหญ่ขึ้น</t>
  </si>
  <si>
    <t>ปภาวิน นใจ</t>
  </si>
  <si>
    <t>น้อยลง</t>
  </si>
  <si>
    <t>รังสีที่มาจากดาวฤกษ์มีเพียงแสงและคลื่นวิทยุเท่านั้น</t>
  </si>
  <si>
    <t>วงโคจรระดับสูง</t>
  </si>
  <si>
    <t>นายภาณุวัชร ศุภลักษณ์เลิศกุล</t>
  </si>
  <si>
    <t>เครื่องตรวจจับควัน</t>
  </si>
  <si>
    <t>พxายุหมุนบนดาวพฤหัสบดี</t>
  </si>
  <si>
    <t>ดาวยักษ์นํ้าเงิน</t>
  </si>
  <si>
    <t>รังสีแกรมมา</t>
  </si>
  <si>
    <t>เท่าเดิม</t>
  </si>
  <si>
    <t>กล้องโทรทรรศน์มีคุณภาพไม่ดีพอ</t>
  </si>
  <si>
    <t>ภาคิน เชยชื่น</t>
  </si>
  <si>
    <t>ข้อมูลไม่เพียงพอ</t>
  </si>
  <si>
    <t>แบบผสม</t>
  </si>
  <si>
    <t>ยางรถยนต์</t>
  </si>
  <si>
    <t>อาหารเสริม</t>
  </si>
  <si>
    <t>ID</t>
  </si>
  <si>
    <t>Last modified time</t>
  </si>
  <si>
    <t>เหล็กเริ่มเกาะตัวกันเกิดเป็นแกนกลางของโลก</t>
  </si>
  <si>
    <t>Points - เหล็กเริ่มเกาะตัวกันเกิดเป็นแกนกลางของโลก</t>
  </si>
  <si>
    <t>Feedback - เหล็กเริ่มเกาะตัวกันเกิดเป็นแกนกลางของโลก</t>
  </si>
  <si>
    <t>เกิดเปลือกโลกทวีปและเปลือกโลกมหาสมุทร</t>
  </si>
  <si>
    <t>Points - เกิดเปลือกโลกทวีปและเปลือกโลกมหาสมุทร</t>
  </si>
  <si>
    <t>Feedback - เกิดเปลือกโลกทวีปและเปลือกโลกมหาสมุทร</t>
  </si>
  <si>
    <t>เกิดกัมมันตรังสีขึ้นจากการชนกันและแรงอัดตัวของเศษดาวเคราะห์</t>
  </si>
  <si>
    <t>Points - เกิดกัมมันตรังสีขึ้นจากการชนกันและแรงอัดตัวของเศษดาวเคราะห์</t>
  </si>
  <si>
    <t>Feedback - เกิดกัมมันตรังสีขึ้นจากการชนกันและแรงอัดตัวของเศษดาวเคราะห์</t>
  </si>
  <si>
    <t>การเกิดแกนโลกถือว่าเป็นจุดเริ่มต้นของการแยกชั้น</t>
  </si>
  <si>
    <t>Feedback - การเกิดแกนโลกถือว่าเป็นจุดเริ่มต้นของการแยกชั้น</t>
  </si>
  <si>
    <t>Points - การเกิดแกนโลกถือว่าเป็นจุดเริ่มต้นของการแยกชั้น</t>
  </si>
  <si>
    <t>หินในชั้นเนื้อโลกมีอุณหภูมิลดลงจนชั้นเนื้อโลกแข็งตัว</t>
  </si>
  <si>
    <t>Feedback - หินในชั้นเนื้อโลกมีอุณหภูมิลดลงจนชั้นเนื้อโลกแข็งตัว</t>
  </si>
  <si>
    <t>Points - หินในชั้นเนื้อโลกมีอุณหภูมิลดลงจนชั้นเนื้อโลกแข็งตัว</t>
  </si>
  <si>
    <t>ชั้นเปลือกโลกเย็นตัวและแข็งตัวจนเกิดเป็นพื้นแผ่นดิน</t>
  </si>
  <si>
    <t>Feedback - ชั้นเปลือกโลกเย็นตัวและแข็งตัวจนเกิดเป็นพื้นแผ่นดิน</t>
  </si>
  <si>
    <t>Points - ชั้นเปลือกโลกเย็นตัวและแข็งตัวจนเกิดเป็นพื้นแผ่นดิน</t>
  </si>
  <si>
    <t>มีการสะสมตัวของธาตุกัมมันตรังสีในชั้นเปลือกโลกในรูปของออกไซด์และซิลิเกต</t>
  </si>
  <si>
    <t>Feedback - มีการสะสมตัวของธาตุกัมมันตรังสีในชั้นเปลือกโลกในรูปของออกไซด์และซิลิเกต</t>
  </si>
  <si>
    <t>Points - มีการสะสมตัวของธาตุกัมมันตรังสีในชั้นเปลือกโลกในรูปของออกไซด์และซิลิเกต</t>
  </si>
  <si>
    <t>เกิดโครงสร้างภายในโลกที่แบ่งเป็น 3 ชั้น ได้แก่ เปลือกโลก เนื้อโลก และแก่นโลก</t>
  </si>
  <si>
    <t>Feedback - เกิดโครงสร้างภายในโลกที่แบ่งเป็น 3 ชั้น ได้แก่ เปลือกโลก เนื้อโลก และแก่นโลก</t>
  </si>
  <si>
    <t>Points - เกิดโครงสร้างภายในโลกที่แบ่งเป็น 3 ชั้น ได้แก่ เปลือกโลก เนื้อโลก และแก่นโลก</t>
  </si>
  <si>
    <t>โลหะหนักต่าง ๆ จะจมตัวลงสู่ใจกลางโลก ส่วนสารที่มีความหนาแน่นน้อยกว่าจะลอยตัวขึ้นสู่ด้านบน</t>
  </si>
  <si>
    <t>Feedback - โลหะหนักต่าง ๆ จะจมตัวลงสู่ใจกลางโลก ส่วนสารที่มีความหนาแน่นน้อยกว่าจะลอยตัวขึ้นสู่ด้านบน</t>
  </si>
  <si>
    <t>Points - โลหะหนักต่าง ๆ จะจมตัวลงสู่ใจกลางโลก ส่วนสารที่มีความหนาแน่นน้อยกว่าจะลอยตัวขึ้นสู่ด้านบน</t>
  </si>
  <si>
    <t>ธาตุและสารประกอบต่าง ๆ รวมตัวกันและโมเลกุลชนกันจนทำให้เกิดพลังงานความร้อน</t>
  </si>
  <si>
    <t>Feedback - ธาตุและสารประกอบต่าง ๆ รวมตัวกันและโมเลกุลชนกันจนทำให้เกิดพลังงานความร้อน</t>
  </si>
  <si>
    <t>Points - ธาตุและสารประกอบต่าง ๆ รวมตัวกันและโมเลกุลชนกันจนทำให้เกิดพลังงานความร้อน</t>
  </si>
  <si>
    <t>จงเรียงลำดับโครงสร้างโลกเชิงเคมี ตามลำดับหมายเลข</t>
  </si>
  <si>
    <t>Points - จงเรียงลำดับโครงสร้างโลกเชิงเคมี ตามลำดับหมายเลข</t>
  </si>
  <si>
    <t>Feedback - จงเรียงลำดับโครงสร้างโลกเชิงเคมี ตามลำดับหมายเลข</t>
  </si>
  <si>
    <t>จงเรียงลำดับข้อความที่สอดคล้องกับหมายเลขในตาราง</t>
  </si>
  <si>
    <t>Points - จงเรียงลำดับข้อความที่สอดคล้องกับหมายเลขในตาราง</t>
  </si>
  <si>
    <t>Feedback - จงเรียงลำดับข้อความที่สอดคล้องกับหมายเลขในตาราง</t>
  </si>
  <si>
    <t>ขั้นก่อเหล็ก</t>
  </si>
  <si>
    <t>ขั้นเย็นตัวลง</t>
  </si>
  <si>
    <t>ขั้นแรกเริ่ม</t>
  </si>
  <si>
    <t>ขั้นแยกชั้น</t>
  </si>
  <si>
    <t>ขั้นเกิดใหม่</t>
  </si>
  <si>
    <t>เปลือกโลก (Crust);เนื้อโลก (Mantle);แก่นโลก (Core);</t>
  </si>
  <si>
    <t>เปลือกโลก;เนื้อโลก;สารประกอบซิลิกาและอะลูมิเนียมเป็นส่วนมา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และสนามแม่เหล็กโลก;หินที่พบบนเปลือกโลก;</t>
  </si>
  <si>
    <t>เนื้อโลก (Mantle);แก่นโลก (Core);เปลือกโลก (Crust);</t>
  </si>
  <si>
    <t>เปลือกโลก;สารประกอบซิลิกาและอะลูมิเนียมเป็นส่วนมาก;สารประกอบแมกนีเซียมและเหล็กเป็นส่วนมาก;อุกกาบาตเหล็กที่พบบนโลก;อุกกาบาตที่พบบนโลก ความหนาแน่นของโลก ทฤษฎีกำเนิดระบบสุริยะ และสนามแม่เหล็กโลก;หินที่พบบนเปลือกโลก;เนื้อโลก;อุกกาบาตที่พบบนโลก ความหนาแน่นของโลก และทฤษฎีกำเนิดระบบสุริยะ;</t>
  </si>
  <si>
    <t>เปลือกโลก (Crust);แก่นโลก (Core);เนื้อโลก (Mantle);</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</si>
  <si>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</si>
  <si>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เปลือกโลก;เนื้อโลก;สารประกอบซิลิกาและอะลูมิเนียมเป็นส่วนมาก;อุกกาบาตที่พบบนโลก ความหนาแน่นของโลก และทฤษฎีกำเนิดระบบสุริยะ;สารประกอบแมกนีเซียมและเหล็กเป็นส่วนมาก;อุกกาบาตเหล็กที่พบบนโลก;อุกกาบาตที่พบบนโลก ความหนาแน่นของโลก ทฤษฎีกำเนิดระบบสุริยะ และสนามแม่เหล็กโลก;หินที่พบบนเปลือกโลก;</t>
  </si>
  <si>
    <t>หินที่พบบนเปลือกโลก;เปลือกโลก;สารประกอบแมกนีเซียมและเหล็กเป็นส่วนมาก;อุกกาบาตที่พบบนโลก ความหนาแน่นของโลก และทฤษฎีกำเนิดระบบสุริยะ;สารประกอบซิลิกาและอะลูมิเนียมเป็นส่วนมาก;อุกกาบาตที่พบบนโลก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และสนามแม่เหล็กโลก;อุกกาบาตเหล็กที่พบบนโลก;เนื้อโลก;</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</si>
  <si>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</si>
  <si>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</si>
  <si>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เนื้อโลก (Mantle);เปลือกโลก (Crust);แก่นโลก (Core);</t>
  </si>
  <si>
    <t>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เนื้อ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</si>
  <si>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และสนามแม่เหล็กโลก;หินที่พบบนเปลือกโลก;อุกกาบาตที่พบบนโลก ความหนาแน่นของโลก และทฤษฎีกำเนิดระบบสุริยะ;อุกกาบาตเหล็กที่พบบนโลก;</t>
  </si>
  <si>
    <t>อุกกาบาตเหล็กที่พบบนโลก;สารประกอบแมกนีเซียมและเหล็กเป็นส่วนมาก;สารประกอบซิลิกาและอะลูมิเนียมเป็นส่วนมาก;หินที่พบบนเปลือกโลก;เนื้อ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และสนามแม่เหล็กโลก;เปลือกโลก;</t>
  </si>
  <si>
    <t>เปลือกโลก;เนื้อโลก;สารประกอบซิลิกาและอะลูมิเนียมเป็นส่วนมาก;สารประกอบแมกนีเซียมและเหล็กเป็นส่วนมาก;อุกกาบาตเหล็กที่พบบนโล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</si>
  <si>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t>
  </si>
  <si>
    <t>เนื้อโลก;เปลือกโลก;สารประกอบแมกนีเซียมและเหล็กเป็นส่วนมา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</si>
  <si>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เนื้อโลก;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</si>
  <si>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t>
  </si>
  <si>
    <t>แก่นโลก (Core);เนื้อโลก (Mantle);เปลือกโลก (Crust);</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</si>
  <si>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</si>
  <si>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</si>
  <si>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t>
  </si>
  <si>
    <t>เปลือกโลก;เนื้อโลก;อุกกาบาตเหล็กที่พบบนโลก;สารประกอบแมกนีเซียมและเหล็กเป็นส่วนมาก;หินที่พบบนเปลือกโลก;สารประกอบซิลิกาและอะลูมิเนียม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</si>
  <si>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สารประกอบซิลิกาและอะลูมิเนียมเป็นส่วนมาก;อุกกาบาตเหล็กที่พบบนโลก;</t>
  </si>
  <si>
    <t>เนื้อโลก;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t>
  </si>
  <si>
    <t>เปลือกโลก;อุกกาบาตที่พบบนโลก ความหนาแน่นของโลก และทฤษฎีกำเนิดระบบสุริยะ;อุกกาบาตเหล็กที่พบบนโลก;เนื้อโลก;อุกกาบาตที่พบบนโลก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หินที่พบบนเปลือกโลก;สารประกอบแมกนีเซียมและเหล็กเป็นส่วนมาก;</t>
  </si>
  <si>
    <t>เนื้อโลก;เปลือกโล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t>
  </si>
  <si>
    <t>น.ส ศิริมลฑา ขำทวี</t>
  </si>
  <si>
    <t>เปลือกโลก;เนื้อโลก;สารประกอบซิลิกาและอะลูมิเนียมเป็นส่วนมาก;สารประกอบแมกนีเซียมและเหล็ก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และสนามแม่เหล็กโลก;อุกกาบาตเหล็กที่พบบนโลก;อุกกาบาตที่พบบนโลก ความหนาแน่นของโลก และทฤษฎีกำเนิดระบบสุริยะ;</t>
  </si>
  <si>
    <t xml:space="preserve"> ศิรัญญา สว่างจิตต์</t>
  </si>
  <si>
    <t>มัลลิ ธิมาศ</t>
  </si>
  <si>
    <t>เปลือกโลก;เนื้อโลก;หินที่พบบนเปลือกโลก;สารประกอบซิลิกาและอะลูมิเนียมเป็นส่วนมาก;อุกกาบาตเหล็กที่พบบน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</si>
  <si>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นางสาวกมลวรรณ ทับล้อม</t>
  </si>
  <si>
    <t>เปลือกโลก;เนื้อโลก;สารประกอบซิลิกาและอะลูมิเนียมเป็นส่วนมาก;อุกกาบาตที่พบบนโลก ความหนาแน่นของโลก และทฤษฎีกำเนิดระบบสุริยะ;หินที่พบบนเปลือกโลก;สารประกอบแมกนีเซียมและเหล็กเป็นส่วนมาก;อุกกาบาตเหล็กที่พบบนโลก;อุกกาบาตที่พบบนโลก ความหนาแน่นของโลก ทฤษฎีกำเนิดระบบสุริยะ และสนามแม่เหล็กโลก;</t>
  </si>
  <si>
    <t>เปลือกโลก;เนื้อโลก;หินที่พบบนเปลือกโลก;สารประกอบซิลิกาและอะลูมิเนียมเป็นส่วนมา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</si>
  <si>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แก่นโลก (Core);เปลือกโลก (Crust);เนื้อโลก (Mantle);</t>
  </si>
  <si>
    <t>เนื้อโลก;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</si>
  <si>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และสนามแม่เหล็กโลก;หินที่พบบนเปลือกโลก;</t>
  </si>
  <si>
    <t>น.ส.วรินทร์รตา อิ่มฤทธา</t>
  </si>
  <si>
    <t>อุกกาบาตเหล็กที่พบบนโลก;หินที่พบบนเปลือก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และทฤษฎีกำเนิดระบบสุริยะ;เนื้อโลก;อุกกาบาตที่พบบนโลก ความหนาแน่นของโลก ทฤษฎีกำเนิดระบบสุริยะ และสนามแม่เหล็กโลก;เปลือกโลก;</t>
  </si>
  <si>
    <t>เปลือกโลก;สารประกอบซิลิกาและอะลูมิเนียมเป็นส่วนมาก;หินที่พบบนเปลือกโลก;เนื้อโล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</si>
  <si>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อุกกาบาตเหล็กที่พบบนโลก;หินที่พบบนเปลือก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และสนามแม่เหล็กโลก;เนื้อโลก;อุกกาบาตที่พบบนโลก ความหนาแน่นของโลก และทฤษฎีกำเนิดระบบสุริยะ;เปลือกโลก;</t>
  </si>
  <si>
    <t>อุกกาบาตที่พบบนโลก ความหนาแน่นของโลก ทฤษฎีกำเนิดระบบสุริยะ และสนามแม่เหล็กโลก;เปลือกโลก;เนื้อโลก;หินที่พบบนเปลือก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และทฤษฎีกำเนิดระบบสุริยะ;อุกกาบาตเหล็กที่พบบนโลก;</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</si>
  <si>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และสนามแม่เหล็กโลก;อุกกาบาตเหล็กที่พบบนโลก;อุกกาบาตที่พบบนโลก ความหนาแน่นของโลก และทฤษฎีกำเนิดระบบสุริยะ;</t>
  </si>
  <si>
    <t>สารประกอบซิลิกาและอะลูมิเนียมเป็นส่วนมาก;เปลือกโลก;อุกกาบาตที่พบบนโลก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และสนามแม่เหล็กโลก;หินที่พบบนเปลือกโลก;อุกกาบาตเหล็กที่พบบนโลก;เนื้อโลก;อุกกาบาตที่พบบนโลก ความหนาแน่นของโลก และทฤษฎีกำเนิดระบบสุริยะ;สารประกอบแมกนีเซียมและเหล็กเป็นส่วนมาก;</t>
  </si>
  <si>
    <t>เปลือกโลก;เนื้อโลก;หินที่พบบนเปลือก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t>
  </si>
  <si>
    <t>เปลือกโลก;เนื้อโลก;สารประกอบซิลิกาและอะลูมิเนียมเป็นส่วนมาก;อุกกาบาตที่พบบนโลก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อุกกาบาตเหล็กที่พบบนโล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</si>
  <si>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t>
  </si>
  <si>
    <t>หินที่พบบนเปลือกโลก;สารประกอบซิลิกาและอะลูมิเนียมเป็นส่วนมาก;อุกกาบาตที่พบบนโลก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และสนามแม่เหล็กโลก;สารประกอบแมกนีเซียมและเหล็กเป็นส่วนมาก;เนื้อโลก;เปลือกโลก;</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</si>
  <si>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</si>
  <si>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เปลือกโลก;เนื้อโลก;สารประกอบแมกนีเซียมและเหล็กเป็นส่วนมาก;สารประกอบซิลิกาและอะลูมิเนียม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t>
  </si>
  <si>
    <t>เนื้อโลก;เปลือก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t>
  </si>
  <si>
    <t>เนื้อโลก;สารประกอบซิลิกาและอะลูมิเนียมเป็นส่วนมาก;หินที่พบบนเปลือกโลก;เปลือกโล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t>
  </si>
  <si>
    <t>น.ส.ณัฐชา บุญเพ</t>
  </si>
  <si>
    <t>เปลือกโลก;เนื้อโลก;สารประกอบแมกนีเซียมและเหล็กเป็นส่วนมาก;สารประกอบซิลิกาและอะลูมิเนียมเป็นส่วนมาก;อุกกาบาตเหล็กที่พบบนโล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</si>
  <si>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นางสาวพัชรพร เทพอยู่</t>
  </si>
  <si>
    <t>เปลือกโลก;เนื้อโลก;หินที่พบบนเปลือกโลก;สารประกอบแมกนีเซียมและเหล็กเป็นส่วนมาก;สารประกอบซิลิกาและอะลูมิเนียม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</si>
  <si>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 xml:space="preserve">ณัฐชนน เสริมบุญ </t>
  </si>
  <si>
    <t>เปลือกโลก;เนื้อโลก;อุกกาบาตที่พบบนโลก ความหนาแน่นของโลก และทฤษฎีกำเนิดระบบสุริยะ;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t>
  </si>
  <si>
    <t>เปลือกโลก;หินที่พบบนเปลือกโลก;สารประกอบซิลิกาและอะลูมิเนียมเป็นส่วนมาก;อุกกาบาตเหล็กที่พบบน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และสนามแม่เหล็กโลก;เนื้อโลก;</t>
  </si>
  <si>
    <t>นางสาวปณิดา  คมปาน</t>
  </si>
  <si>
    <t>เปลือกโลก;เนื้อโลก;สารประกอบซิลิกาและอะลูมิเนียมเป็นส่วนมาก;อุกกาบาตที่พบบนโลก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และสนามแม่เหล็กโลก;หินที่พบบนเปลือกโลก;อุกกาบาตเหล็กที่พบบนโลก;อุกกาบาตที่พบบนโลก ความหนาแน่นของโลก และทฤษฎีกำเนิดระบบสุริยะ;สารประกอบแมกนีเซียมและเหล็กเป็นส่วนมาก;</t>
  </si>
  <si>
    <t>น.ส.เมธปรียา มาลาสมรส</t>
  </si>
  <si>
    <t>เปลือกโลก;เนื้อโลก;หินที่พบบนเปลือกโลก;สารประกอบซิลิกาและอะลูมิเนียมเป็นส่วนมาก;อุกกาบาตเหล็กที่พบบน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</si>
  <si>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ปลือกโลก;เนื้อโลก;หินที่พบบนเปลือกโลก;สารประกอบแมกนีเซียมและเหล็กเป็นส่วนมาก;สารประกอบซิลิกาและอะลูมิเนียมเป็นส่วนมา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</si>
  <si>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อลีเซีย  แสงมณี</t>
  </si>
  <si>
    <t>เปลือกโลก;เนื้อโลก;หินที่พบบนเปลือก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และทฤษฎีกำเนิดระบบสุริยะ;อุกกาบาตเหล็กที่พบบนโลก;สารประกอบแมกนีเซียมและเหล็กเป็นส่วนมาก;</t>
  </si>
  <si>
    <t>เปลือกโลก;เนื้อโลก;สารประกอบซิลิกาและอะลูมิเนียมเป็นส่วนมาก;หินที่พบบนเปลือกโลก;อุกกาบาตเหล็กที่พบบน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</si>
  <si>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เปลือกโลก;เนื้อโลก;สารประกอบแมกนีเซียมและเหล็กเป็นส่วนมาก;อุกกาบาตที่พบบนโลก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หินที่พบบนเปลือกโลก;อุกกาบาตเหล็กที่พบบนโลก;สารประกอบซิลิกาและอะลูมิเนียมเป็นส่วนมาก;</t>
  </si>
  <si>
    <t>นางสาวจิรประภา คำโพธิ์</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</si>
  <si>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และทฤษฎีกำเนิดระบบสุริยะ;อุกกาบาตเหล็กที่พบบนโลก;หินที่พบบนเปลือกโลก;อุกกาบาตที่พบบนโลก ความหนาแน่นของโลก ทฤษฎีกำเนิดระบบสุริยะ และสนามแม่เหล็กโลก;</t>
  </si>
  <si>
    <t>เนื้อโลก;อุกกาบาตที่พบบนโลก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อุกกาบาตเหล็กที่พบบนโลก;เปลือกโล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t>
  </si>
  <si>
    <t>เปลือกโลก;สารประกอบแมกนีเซียมและเหล็กเป็นส่วนมาก;เนื้อโลก;สารประกอบซิลิกาและอะลูมิเนียมเป็นส่วนมา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t>
  </si>
  <si>
    <t>น.ส.ชาลิสา อินชื่นใจ</t>
  </si>
  <si>
    <t>เนื้อโลก;เปลือกโลก;สารประกอบซิลิกาและอะลูมิเนียมเป็นส่วนมาก;อุกกาบาตเหล็กที่พบบนโลก;หินที่พบบนเปลือก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</si>
  <si>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อุกกาบาตเหล็กที่พบบนโลก;เนื้อโลก;สารประกอบซิลิกาและอะลูมิเนียมเป็นส่วนมาก;หินที่พบบนเปลือกโลก;เปลือกโลก;สารประกอบแมกนีเซียมและเหล็กเป็นส่วนมาก;</t>
  </si>
  <si>
    <t>หินที่พบบนเปลือกโลก;อุกกาบาตที่พบบนโลก ความหนาแน่นของโลก และทฤษฎีกำเนิดระบบสุริยะ;เปลือกโลก;อุกกาบาตเหล็กที่พบบนโลก;สารประกอบซิลิกาและอะลูมิเนียมเป็นส่วนมาก;เนื้อ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t>
  </si>
  <si>
    <t>เปลือกโลก;เนื้อโลก;สารประกอบแมกนีเซียมและเหล็กเป็นส่วนมาก;สารประกอบซิลิกาและอะลูมิเนียมเป็นส่วนมาก;อุกกาบาตที่พบบนโลก ความหนาแน่นของโลก และทฤษฎีกำเนิดระบบสุริยะ;หินที่พบบนเปลือกโลก;อุกกาบาตที่พบบนโลก ความหนาแน่นของโลก ทฤษฎีกำเนิดระบบสุริยะ และสนามแม่เหล็กโลก;อุกกาบาตเหล็กที่พบบนโลก;</t>
  </si>
  <si>
    <t>เปลือกโลก;เนื้อโลก;สารประกอบซิลิกาและอะลูมิเนียมเป็นส่วนมาก;หินที่พบบนเปลือกโลก;อุกกาบาตที่พบบนโลก ความหนาแน่นของโลก ทฤษฎีกำเนิดระบบสุริยะ และสนามแม่เหล็กโลก;อุกกาบาตเหล็กที่พบบนโลก;อุกกาบาตที่พบบนโลก ความหนาแน่นของโลก และทฤษฎีกำเนิดระบบสุริยะ;สารประกอบแมกนีเซียมและเหล็กเป็นส่วนมาก;</t>
  </si>
  <si>
    <t>เปลือกโลก;เนื้อโลก;หินที่พบบนเปลือกโลก;อุกกาบาตเหล็กที่พบบน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</si>
  <si>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น.ส. วิรากานต์ แก้วฉวี</t>
  </si>
  <si>
    <t>ชนัญธิดา  เทศสาลี</t>
  </si>
  <si>
    <t>เปลือกโลก;เนื้อโลก;สารประกอบซิลิกาและอะลูมิเนียมเป็นส่วนมา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และสนามแม่เหล็กโลก;อุกกาบาตเหล็กที่พบบนโลก;หินที่พบบนเปลือกโลก;</t>
  </si>
  <si>
    <t>เปลือกโลก;สารประกอบแมกนีเซียมและเหล็กเป็นส่วนมาก;สารประกอบซิลิกาและอะลูมิเนียมเป็นส่วนมาก;อุกกาบาตเหล็กที่พบบนโลก;หินที่พบบนเปลือกโลก;เนื้อ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</si>
  <si>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 xml:space="preserve"> ธิดารัตน์ คำรวย</t>
  </si>
  <si>
    <t>หินที่พบบนเปลือกโลก;อุกกาบาตที่พบบนโลก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เปลือกโลก;เนื้อโลก;อุกกาบาตเหล็กที่พบบนโลก;สารประกอบแมกนีเซียมและเหล็กเป็นส่วนมาก;อุกกาบาตที่พบบนโลก ความหนาแน่นของโลก และทฤษฎีกำเนิดระบบสุริยะ;</t>
  </si>
  <si>
    <t>เปลือกโลก;เนื้อโลก;อุกกาบาตเหล็กที่พบบนโลก;สารประกอบซิลิกาและอะลูมิเนียมเป็นส่วนมาก;หินที่พบบนเปลือก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</si>
  <si>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เนื้อโลก;เปลือกโลก;สารประกอบซิลิกาและอะลูมิเนียมเป็นส่วนมาก;สารประกอบแมกนีเซียมและเหล็ก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</si>
  <si>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น.ส.พิชญา สอนพันธุ์</t>
  </si>
  <si>
    <t>42361@promma.ac.th</t>
  </si>
  <si>
    <t>ภัทราพร สุขศรี</t>
  </si>
  <si>
    <t>น.ส. ไปรยา เฟื่องนภากิจ</t>
  </si>
  <si>
    <t>เปลือกโลก;เนื้อโลก;อุกกาบาตที่พบบนโลก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หินที่พบบนเปลือกโลก;อุกกาบาตที่พบบนโลก ความหนาแน่นของโลก และทฤษฎีกำเนิดระบบสุริยะ;อุกกาบาตเหล็กที่พบบนโลก;สารประกอบซิลิกาและอะลูมิเนียมเป็นส่วนมาก;</t>
  </si>
  <si>
    <t>เปลือกโลก;เนื้อโลก;หินที่พบบนเปลือกโลก;อุกกาบาตเหล็กที่พบบนโลก;สารประกอบแมกนีเซียมและเหล็กเป็นส่วนมาก;สารประกอบซิลิกาและอะลูมิเนียม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</si>
  <si>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อรณิชา มาแผ้ว</t>
  </si>
  <si>
    <t>นายณัฐกฤต แก้วชิงดวง</t>
  </si>
  <si>
    <t>เปลือกโลก;เนื้อโลก;สารประกอบแมกนีเซียมและเหล็กเป็นส่วนมาก;อุกกาบาตที่พบบนโลก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อุกกาบาตเหล็กที่พบบนโลก;หินที่พบบนเปลือกโลก;สารประกอบซิลิกาและอะลูมิเนียมเป็นส่วนมาก;</t>
  </si>
  <si>
    <t>นางสาวสุชานันท์ สำเนียงแจ่ม</t>
  </si>
  <si>
    <t>เปลือกโลก;อุกกาบาตที่พบบนโลก ความหนาแน่นของโลก ทฤษฎีกำเนิดระบบสุริยะ และสนามแม่เหล็กโลก;สารประกอบแมกนีเซียมและเหล็กเป็นส่วนมาก;เนื้อโลก;อุกกาบาตที่พบบนโลก ความหนาแน่นของโลก และทฤษฎีกำเนิดระบบสุริยะ;อุกกาบาตเหล็กที่พบบนโลก;หินที่พบบนเปลือกโลก;สารประกอบซิลิกาและอะลูมิเนียมเป็นส่วนมาก;</t>
  </si>
  <si>
    <t>นาย ปฏิภูมิ พวงแตง</t>
  </si>
  <si>
    <t>เปลือกโลก;เนื้อโลก;อุกกาบาตเหล็กที่พบบนโลก;หินที่พบบนเปลือกโลก;อุกกาบาตที่พบบนโลก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สารประกอบแมกนีเซียมและเหล็กเป็นส่วนมาก;</t>
  </si>
  <si>
    <t>นาย จีราวิทย์ เลาหสถิตย์</t>
  </si>
  <si>
    <t>นายภัทรดนัย อ่อนนุ่ม</t>
  </si>
  <si>
    <t>เปลือกโลก;อุกกาบาตที่พบบนโลก ความหนาแน่นของโลก และทฤษฎีกำเนิดระบบสุริยะ;สารประกอบแมกนีเซียมและเหล็กเป็นส่วนมาก;อุกกาบาตที่พบบนโลก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หินที่พบบนเปลือกโลก;อุกกาบาตเหล็กที่พบบนโลก;สารประกอบซิลิกาและอะลูมิเนียมเป็นส่วนมาก;เนื้อโลก;</t>
  </si>
  <si>
    <t>ธนัชพร เขียวอยู่</t>
  </si>
  <si>
    <t>นางสาวธนัชพร เขียวอยู่</t>
  </si>
  <si>
    <t>นายธีรภัทร พงษ์รอด</t>
  </si>
  <si>
    <t>เนื้อโลก;สารประกอบแมกนีเซียมและเหล็กเป็นส่วนมาก;อุกกาบาตที่พบบนโลก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และสนามแม่เหล็กโลก;สารประกอบซิลิกาและอะลูมิเนียมเป็นส่วนมาก;เปลือกโลก;อุกกาบาตที่พบบนโลก ความหนาแน่นของโลก และทฤษฎีกำเนิดระบบสุริยะ;อุกกาบาตเหล็กที่พบบนโลก;หินที่พบบนเปลือกโลก;</t>
  </si>
  <si>
    <t>น.ส. ธนัญชนก เย็นกลม</t>
  </si>
  <si>
    <t>น.ส.นันท์นภัส เพชรมาลัยกุล</t>
  </si>
  <si>
    <t>นาย ณัวัศ ประเทศา</t>
  </si>
  <si>
    <t>อุกกาบาตเหล็กที่พบบนโลก;อุกกาบาตที่พบบนโลก ความหนาแน่นของโลก และทฤษฎีกำเนิดระบบสุริยะ;เปลือกโลก;สารประกอบซิลิกาและอะลูมิเนียมเป็นส่วนมาก;สารประกอบแมกนีเซียมและเหล็กเป็นส่วนมาก;หินที่พบบนเปลือกโลก;เนื้อโลก;อุกกาบาตที่พบบนโลก ความหนาแน่นของโลก ทฤษฎีกำเนิดระบบสุริยะ และสนามแม่เหล็กโลก;</t>
  </si>
  <si>
    <t>อุกกาบาตเหล็กที่พบบนโลก;หินที่พบบนเปลือกโลก;สารประกอบซิลิกาและอะลูมิเนียมเป็นส่วนมาก;อุกกาบาตที่พบบนโลก ความหนาแน่นของโลก และทฤษฎีกำเนิดระบบสุริยะ;เนื้อโลก;อุกกาบาตที่พบบนโลก ความหนาแน่นของโลก ทฤษฎีกำเนิดระบบสุริยะ และสนามแม่เหล็กโลก;เปลือกโลก;สารประกอบแมกนีเซียมและเหล็กเป็นส่วนมาก;</t>
  </si>
  <si>
    <t>อุกกาบาตที่พบบนโลก ความหนาแน่นของโลก และทฤษฎีกำเนิดระบบสุริยะ;อุกกาบาตเหล็กที่พบบนโลก;เปลือกโลก;สารประกอบแมกนีเซียมและเหล็กเป็นส่วนมาก;หินที่พบบนเปลือกโลก;เนื้อ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t>
  </si>
  <si>
    <t>เปลือกโลก;เนื้อโลก;หินที่พบบนเปลือกโลก;สารประกอบแมกนีเซียมและเหล็กเป็นส่วนมาก;สารประกอบซิลิกาและอะลูมิเนียมเป็นส่วนมาก;อุกกาบาตที่พบบนโลก ความหนาแน่นของโลก และทฤษฎีกำเนิดระบบสุริยะ;อุกกาบาตเหล็กที่พบบนโลก;อุกกาบาตที่พบบนโลก ความหนาแน่นของโลก ทฤษฎีกำเนิดระบบสุริยะ และสนามแม่เหล็กโลก;</t>
  </si>
  <si>
    <t>เปลือกโลก;เนื้อโลก;สารประกอบซิลิกาและอะลูมิเนียมเป็นส่วนมาก;สารประกอบแมกนีเซียมและเหล็กเป็นส่วนมาก;อุกกาบาตเหล็กที่พบบนโลก;หินที่พบบนเปลือก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t>
  </si>
  <si>
    <t>อธิชา เจริญกิตตินันต์</t>
  </si>
  <si>
    <t>น.ส.เฌอฟ้า เติมศักดิ์</t>
  </si>
  <si>
    <t>นายนัฐพร แสงประเสริฐ</t>
  </si>
  <si>
    <t>เนื้อโลก;เปลือกโลก;สารประกอบซิลิกาและอะลูมิเนียมเป็นส่วนมาก;หินที่พบบนเปลือกโลก;สารประกอบแมกนีเซียมและเหล็กเป็นส่วนมาก;อุกกาบาตเหล็กที่พบบนโลก;อุกกาบาตที่พบบนโลก ความหนาแน่นของโลก และทฤษฎีกำเนิดระบบสุริยะ;อุกกาบาตที่พบบนโลก ความหนาแน่นของโลก ทฤษฎีกำเนิดระบบสุริยะ และสนามแม่เหล็กโลก;</t>
  </si>
  <si>
    <t>นายณัฐพล พากเพียร</t>
  </si>
  <si>
    <t>เปลือกโลก;เนื้อโลก;สารประกอบซิลิกาและอะลูมิเนียมเป็นส่วนมาก;หินที่พบบนเปลือกโล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และทฤษฎีกำเนิดระบบสุริยะ;สารประกอบแมกนีเซียมและเหล็กเป็นส่วนมาก;</t>
  </si>
  <si>
    <t>เปลือกโลก;เนื้อโลก;สารประกอบซิลิกาและอะลูมิเนียมเป็นส่วนมาก;สารประกอบแมกนีเซียมและเหล็กเป็นส่วนมาก;อุกกาบาตเหล็กที่พบบนโลก;อุกกาบาตที่พบบนโลก ความหนาแน่นของโลก ทฤษฎีกำเนิดระบบสุริยะ และสนามแม่เหล็กโลก;อุกกาบาตที่พบบนโลก ความหนาแน่นของโลก และทฤษฎีกำเนิดระบบสุริยะ;หินที่พบบนเปลือกโลก;</t>
  </si>
  <si>
    <t>วิสุทธิพร ถาวรวิสิทธิ๋</t>
  </si>
  <si>
    <t>น.ส.พรปวีณ์ มุ่งเอื้อมกลาง</t>
  </si>
  <si>
    <t>แก่นโลกส่วนในมีสถานะเป็นของแข็งเนื่องจากมีความดันสูงมาก จนไม่สามารถหลอมเหลวได้</t>
  </si>
  <si>
    <t>Points - แก่นโลกส่วนในมีสถานะเป็นของแข็งเนื่องจากมีความดันสูงมาก จนไม่สามารถหลอมเหลวได้</t>
  </si>
  <si>
    <t>Feedback - แก่นโลกส่วนในมีสถานะเป็นของแข็งเนื่องจากมีความดันสูงมาก จนไม่สามารถหลอมเหลวได้</t>
  </si>
  <si>
    <t>คลื่นปฐมภูมิมีความเร็วเพิ่มขึ้นอย่างรวดเร็วเมื่อเคลื่อนที่ผ่านธรณีภาค และมีความเร็วลดลงเมื่อเคลื่อนที่ผ่านแก่นโลกส่วนนอก</t>
  </si>
  <si>
    <t>Points - คลื่นปฐมภูมิมีความเร็วเพิ่มขึ้นอย่างรวดเร็วเมื่อเคลื่อนที่ผ่านธรณีภาค และมีความเร็วลดลงเมื่อเคลื่อนที่ผ่านแก่นโลกส่วนนอก</t>
  </si>
  <si>
    <t>Feedback - คลื่นปฐมภูมิมีความเร็วเพิ่มขึ้นอย่างรวดเร็วเมื่อเคลื่อนที่ผ่านธรณีภาค และมีความเร็วลดลงเมื่อเคลื่อนที่ผ่านแก่นโลกส่วนนอก</t>
  </si>
  <si>
    <t>คลื่นปฐมภูมิมีความเร็วน้อยที่สุด และเคลื่อนที่จากแหล่งกำเนิดถึงสถานีตรวจวัดเป็นอันดับสุดท้าย</t>
  </si>
  <si>
    <t>Points - คลื่นปฐมภูมิมีความเร็วน้อยที่สุด และเคลื่อนที่จากแหล่งกำเนิดถึงสถานีตรวจวัดเป็นอันดับสุดท้าย</t>
  </si>
  <si>
    <t>Feedback - คลื่นปฐมภูมิมีความเร็วน้อยที่สุด และเคลื่อนที่จากแหล่งกำเนิดถึงสถานีตรวจวัดเป็นอันดับสุดท้าย</t>
  </si>
  <si>
    <t>คลื่นไหวสะเทือนที่ใช้พิจารณาการแบ่งโครงสร้างภายในโลกมี 2 ชนิด ประกอบด้วยคลื่นปฐมภูมิ และคลื่นทุติยภูมิ</t>
  </si>
  <si>
    <t>Points - คลื่นไหวสะเทือนที่ใช้พิจารณาการแบ่งโครงสร้างภายในโลกมี 2 ชนิด ประกอบด้วยคลื่นปฐมภูมิ และคลื่นทุติยภูมิ</t>
  </si>
  <si>
    <t>Feedback - คลื่นไหวสะเทือนที่ใช้พิจารณาการแบ่งโครงสร้างภายในโลกมี 2 ชนิด ประกอบด้วยคลื่นปฐมภูมิ และคลื่นทุติยภูมิ</t>
  </si>
  <si>
    <t>เมื่อคลื่นทุติยภูมิเคลื่อนที่ผ่านตัวกลางอนุภาคของตัวกลางจะเคลื่อนที่ไปในทิศทางเดียวกับการเคลื่อนที่ของคลื่น</t>
  </si>
  <si>
    <t>Points - เมื่อคลื่นทุติยภูมิเคลื่อนที่ผ่านตัวกลางอนุภาคของตัวกลางจะเคลื่อนที่ไปในทิศทางเดียวกับการเคลื่อนที่ของคลื่น</t>
  </si>
  <si>
    <t>Feedback - เมื่อคลื่นทุติยภูมิเคลื่อนที่ผ่านตัวกลางอนุภาคของตัวกลางจะเคลื่อนที่ไปในทิศทางเดียวกับการเคลื่อนที่ของคลื่น</t>
  </si>
  <si>
    <t>คลื่นทุติยภูมิไม่สามารถเคลื่อนที่ผ่านโครงสร้างโลกที่มีสถานะเป็นของเหลว</t>
  </si>
  <si>
    <t>Points - คลื่นทุติยภูมิไม่สามารถเคลื่อนที่ผ่านโครงสร้างโลกที่มีสถานะเป็นของเหลว</t>
  </si>
  <si>
    <t>Feedback - คลื่นทุติยภูมิไม่สามารถเคลื่อนที่ผ่านโครงสร้างโลกที่มีสถานะเป็นของเหลว</t>
  </si>
  <si>
    <t>ชั้นทรานซิชัน เป็นชั้นที่อยู่ระหว่างแก่นโลกส่วนนอกกับแก่นโลกส่วนใน ซึ่งอยู่ที่ระดับความลึก 400 - 600 กิโลเมตร</t>
  </si>
  <si>
    <t>Points - ชั้นทรานซิชัน เป็นชั้นที่อยู่ระหว่างแก่นโลกส่วนนอกกับแก่นโลกส่วนใน ซึ่งอยู่ที่ระดับความลึก 400 - 600 กิโลเมตร</t>
  </si>
  <si>
    <t>Feedback - ชั้นทรานซิชัน เป็นชั้นที่อยู่ระหว่างแก่นโลกส่วนนอกกับแก่นโลกส่วนใน ซึ่งอยู่ที่ระดับความลึก 400 - 600 กิโลเมตร</t>
  </si>
  <si>
    <t>เรียงลำดับโครงสร้างโลกตามสมบัติเชิงกลลงในช่องว่างให้ถูกต้องและสมบูรณ์ จากบนลงล่าง</t>
  </si>
  <si>
    <t>Points - เรียงลำดับโครงสร้างโลกตามสมบัติเชิงกลลงในช่องว่างให้ถูกต้องและสมบูรณ์ จากบนลงล่าง</t>
  </si>
  <si>
    <t>Feedback - เรียงลำดับโครงสร้างโลกตามสมบัติเชิงกลลงในช่องว่างให้ถูกต้องและสมบูรณ์ จากบนลงล่าง</t>
  </si>
  <si>
    <t>จงเรียงลำดับข้อความที่สอดคล้องกับหมายเลขในตาราง จากบนลงล่าง (1-5)</t>
  </si>
  <si>
    <t>Points - จงเรียงลำดับข้อความที่สอดคล้องกับหมายเลขในตาราง จากบนลงล่าง (1-5)</t>
  </si>
  <si>
    <t>Feedback - จงเรียงลำดับข้อความที่สอดคล้องกับหมายเลขในตาราง จากบนลงล่าง (1-5)</t>
  </si>
  <si>
    <t>จงเรียงลำดับข้อความที่สอดคล้องกับหมายเลขในตาราง จากบนลงล่าง (6-12)</t>
  </si>
  <si>
    <t>Points - จงเรียงลำดับข้อความที่สอดคล้องกับหมายเลขในตาราง จากบนลงล่าง (6-12)</t>
  </si>
  <si>
    <t>Feedback - จงเรียงลำดับข้อความที่สอดคล้องกับหมายเลขในตาราง จากบนลงล่าง (6-12)</t>
  </si>
  <si>
    <t>ธรณีภาค;ฐานธรณีภาค;มัชฌิมภาค;แก่นโลกชั้นนอก;แก่นโลกชั้นใน;</t>
  </si>
  <si>
    <t>ธรณีภาค (Lithosphere);ฐานธรณีภาค (Asthenosphere);มัชฌิมภาค (Mesosphere);แก่นโลกส่วนนอก (Outer core);แก่นโลกส่วนใน (Inner core);</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</si>
  <si>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</si>
  <si>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</si>
  <si>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ฐานธรณีภาค;ธรณีภาค;มัชฌิมภาค;แก่นโลกชั้นนอก;แก่นโลกชั้นใน;</t>
  </si>
  <si>
    <t>ฐานธรณีภาค (Asthenosphere);ธรณีภาค (Lithosphere);มัชฌิมภาค (Mesosphere);แก่นโลกส่วนนอก (Outer core);แก่นโลกส่วนใน (Inner core);</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</si>
  <si>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</si>
  <si>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</si>
  <si>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ธรณีภาค (Lithosphere);ฐานธรณีภาค (Asthenosphere);แก่นโลกส่วนใน (Inner core);แก่นโลกส่วนนอก (Outer core);มัชฌิมภาค (Mesosphere);</t>
  </si>
  <si>
    <t>เมื่อคลื่นไหวเสทือนเคลื่อนที่ผ่านชั้นนี้ จะเกิดการเปลี่ยนแปลง 2 ลักษณะที่แตกต่างกันใน 2 บริเวณ;ของแข็ง สภาพพลาสติด;ของเหลว;เมื่อคลื่นไหวเสทือนเคลื่อนที่ผ่านชั้นนี้ จะมีความเร็วเพิ่มขึ้นอย่างสม่ำเสมอ;ของแข็ง;เมื่อคลื่นไหวเสทือนเคลื่อนที่ผ่านชั้นนี้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</si>
  <si>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</si>
  <si>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ของแข็ง สภาพพลาสติด;ของแข็ง;ของเหลว;เมื่อคลื่นไหวเสทือนเคลื่อนที่ผ่านชั้นนี้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</si>
  <si>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 สภาพพลาสติด;ของเหลว;ของแข็ง;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</si>
  <si>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ของแข็ง;ของแข็ง สภาพพลาสติด;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</si>
  <si>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 สภาพพลาสติด;ของเหลว;ของแข็ง;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</si>
  <si>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ธรณีภาค;มัชฌิมภาค;ฐานธรณีภาค;แก่นโลกชั้นนอก;แก่นโลกชั้นใน;</t>
  </si>
  <si>
    <t>เมื่อคลื่นไหวเสทือนเคลื่อนที่ผ่านชั้นนี้ จะเกิดการเปลี่ยนแปลง 2 ลักษณะที่แตกต่างกันใน 2 บริเวณ;ของแข็ง สภาพพลาสติด;เมื่อคลื่นไหวเสทือนเคลื่อนที่ผ่านชั้นนี้ จะมีความเร็วเพิ่มขึ้นอย่างสม่ำเสมอ;ของเหลว;ของแข็ง;เมื่อคลื่นไหวเสทือนเคลื่อนที่ผ่านชั้นนี้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</si>
  <si>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น.ส พรรณปพร โพธิ์ทอง</t>
  </si>
  <si>
    <t>ของแข็ง สภาพพลาสติด;ของแข็ง;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</si>
  <si>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ๆ;ของแข็ง;คลื่นปฐมภูมิมีความเร็วค่อนข้างคงที่;</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</si>
  <si>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</si>
  <si>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</si>
  <si>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ธรณีภาค (Lithosphere);แก่นโลกส่วนใน (Inner core);แก่นโลกส่วนนอก (Outer core);ฐานธรณีภาค (Asthenosphere);มัชฌิมภาค (Mesosphere);</t>
  </si>
  <si>
    <t>มัลลค ธิมาศ</t>
  </si>
  <si>
    <t>ธรณีภาค (Lithosphere);ฐานธรณีภาค (Asthenosphere);มัชฌิมภาค (Mesosphere);แก่นโลกส่วนใน (Inner core);แก่นโลกส่วนนอก (Outer core);</t>
  </si>
  <si>
    <t>ธรณีภาค;ฐานธรณีภาค;มัชฌิมภาค;แก่นโลกชั้นใน;แก่นโลกชั้นนอก;</t>
  </si>
  <si>
    <t>ธรณีภาค (Lithosphere);แก่นโลกส่วนนอก (Outer core);แก่นโลกส่วนใน (Inner core);ฐานธรณีภาค (Asthenosphere);มัชฌิมภาค (Mesosphere);</t>
  </si>
  <si>
    <t>กนกวรรรณ อุบลบาล</t>
  </si>
  <si>
    <t>มัชฌิมภาค (Mesosphere);ฐานธรณีภาค (Asthenosphere);ธรณีภาค (Lithosphere);แก่นโลกส่วนใน (Inner core);แก่นโลกส่วนนอก (Outer core);</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</si>
  <si>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</si>
  <si>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ธรณีภาค;ฐานธรณีภาค;แก่นโลกชั้นนอก;แก่นโลกชั้นใน;มัชฌิมภาค;</t>
  </si>
  <si>
    <t>ของแข็ง;ของแข็ง สภาพพลาสติด;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</si>
  <si>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ของแข็ง;ของแข็ง สภาพพลาสติด;ของเหลว;เมื่อคลื่นไหวเสทือนเคลื่อนที่ผ่านชั้นนี้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</si>
  <si>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ของแข็ง;ของแข็ง สภาพพลาสติด;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</si>
  <si>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ของแข็ง;ของเหลว;ของแข็ง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</si>
  <si>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 สภาพพลาสติด;ของแข็ง;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</si>
  <si>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</si>
  <si>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 สภาพพลาสติด;ของแข็ง;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</si>
  <si>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ของแข็ง;ของเหลว;ของแข็ง สภาพพลาสติด;เมื่อคลื่นไหวเสทือนเคลื่อนที่ผ่านชั้นนี้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</si>
  <si>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</si>
  <si>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ธรณีภาค (Lithosphere);มัชฌิมภาค (Mesosphere);ฐานธรณีภาค (Asthenosphere);แก่นโลกส่วนนอก (Outer core);แก่นโลกส่วนใน (Inner core);</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</si>
  <si>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</si>
  <si>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 สภาพพลาสติด;ของแข็ง;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t>
  </si>
  <si>
    <t>ของแข็ง;ของแข็ง สภาพพลาสติด;คลื่นปฐมภูมิมีความเร็วค่อนข้างคงที่;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</si>
  <si>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ของแข็ง;ของเหลว;ของแข็ง สภาพพลาสติด;คลื่นปฐมภูมิมีความเร็วค่อนข้างคงที่;เมื่อคลื่นไหวเสทือนเคลื่อนที่ผ่านชั้นนี้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</si>
  <si>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จะมีความเร็วเพิ่มขึ้นอย่างสม่ำเสมอ;ของแข็ง;ของเหลว;ของแข็ง สภาพพลาสติด;คลื่นปฐมภูมิมีความเร็วค่อนข้างคงที่;เมื่อคลื่นไหวเสทือนเคลื่อนที่ผ่านชั้นนี้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</si>
  <si>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จะเกิดการเปลี่ยนแปลง 2 ลักษณะที่แตกต่างกันใน 2 บริเวณ;ของเหลว;ของแข็ง สภาพพลาสติด;ของแข็ง;เมื่อคลื่นไหวเสทือนเคลื่อนที่ผ่านชั้นนี้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</si>
  <si>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ของแข็ง;ของแข็ง สภาพพลาสติด;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</si>
  <si>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ของแข็ง สภาพพลาสติด;ของแข็ง;ของเหลว;เมื่อคลื่นไหวเสทือนเคลื่อนที่ผ่านชั้นนี้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</si>
  <si>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ธรณีภาค;ฐานธรณีภาค;แก่นโลกชั้นใน;มัชฌิมภาค;แก่นโลกชั้นนอก;</t>
  </si>
  <si>
    <t>เมื่อคลื่นไหวเสทือนเคลื่อนที่ผ่านชั้นนี้ จะเกิดการเปลี่ยนแปลง 2 ลักษณะที่แตกต่างกันใน 2 บริเวณ;ของแข็ง;ของแข็ง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</si>
  <si>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ธรณีภาค;ฐานธรณีภาค;มัชฌิมภาค;แก่นโลกชั้นนอก;แก่นโลกชั้นใน</t>
  </si>
  <si>
    <t>ธรณีภาค (Lithosphere);ฐานธรณีภาค (Asthenosphere);มัชฌิมภาค (Mesosphere);แก่นโลกส่วนนอก (Outer core);แก่นโลกส่วนใน (Inner core)</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</si>
  <si>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</si>
  <si>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ธรณีภาค (Lithosphere);ฐานธรณีภาค (Asthenosphere);แก่นโลกส่วนใน (Inner core);แก่นโลกส่วนนอก (Outer core);มัชฌิมภาค (Mesosphere)</t>
  </si>
  <si>
    <t>ของแข็ง;ของแข็ง สภาพพลาสติด;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</si>
  <si>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</si>
  <si>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ของแข็ง;ของแข็ง สภาพพลาสติด;ของเหลว;เมื่อคลื่นไหวเสทือนเคลื่อนที่ผ่านชั้นนี้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</si>
  <si>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ธรณีภาค (Lithosphere);ฐานธรณีภาค (Asthenosphere);มัชฌิมภาค (Mesosphere);แก่นโลกส่วนใน (Inner core);แก่นโลกส่วนนอก (Outer core)</t>
  </si>
  <si>
    <t>ฐานธรณีภาค;ธรณีภาค;มัชฌิมภาค;แก่นโลกชั้นนอก;แก่นโลกชั้นใน</t>
  </si>
  <si>
    <t>ฐานธรณีภาค (Asthenosphere);ธรณีภาค (Lithosphere);มัชฌิมภาค (Mesosphere);แก่นโลกส่วนนอก (Outer core);แก่นโลกส่วนใน (Inner core)</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</si>
  <si>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</si>
  <si>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ฐิรวิทย์  หอมเย็น</t>
  </si>
  <si>
    <t>ธรณีภาค;ฐานธรณีภาค;แก่นโลกชั้นนอก;แก่นโลกชั้นใน;มัชฌิมภาค</t>
  </si>
  <si>
    <t>ธรณีภาค (Lithosphere);ฐานธรณีภาค (Asthenosphere);แก่นโลกส่วนนอก (Outer core);แก่นโลกส่วนใน (Inner core);มัชฌิมภาค (Mesosphere)</t>
  </si>
  <si>
    <t>ของแข็ง สภาพพลาสติด;เมื่อคลื่นไหวเสทือนเคลื่อนที่ผ่านชั้นนี้ จะเกิดการเปลี่ยนแปลง 2 ลักษณะที่แตกต่างกันใน 2 บริเวณ;ของแข็ง;ของเหลว;เมื่อคลื่นไหวเสทือนเคลื่อนที่ผ่านชั้นนี้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</si>
  <si>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มัชฌิมภาค;ธรณีภาค;ฐานธรณีภาค;แก่นโลกชั้นนอก;แก่นโลกชั้นใน</t>
  </si>
  <si>
    <t>ของแข็ง;เมื่อคลื่นไหวเสทือนเคลื่อนที่ผ่านชั้นนี้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จะเกิดการเปลี่ยนแปลง 2 ลักษณะที่แตกต่างกันใน 2 บริเวณ;ของแข็ง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ๆ;ของเหลว</t>
  </si>
  <si>
    <t>ธรณีภาค;มัชฌิมภาค;ฐานธรณีภาค;แก่นโลกชั้นนอก;แก่นโลกชั้นใน</t>
  </si>
  <si>
    <t>ธรณีภาค (Lithosphere);มัชฌิมภาค (Mesosphere);ฐานธรณีภาค (Asthenosphere);แก่นโลกส่วนนอก (Outer core);แก่นโลกส่วนใน (Inner core)</t>
  </si>
  <si>
    <t>คลื่นปฐมภูมิมีความเร็วค่อนข้างคงที่;ของแข็ง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จะมีความเร็วเพิ่มขึ้นอย่างสม่ำเสมอ;ของแข็ง</t>
  </si>
  <si>
    <t>ของแข็ง;ของแข็ง สภาพพลาสติด;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</si>
  <si>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ฐานธรณีภาค (Asthenosphere);มัชฌิมภาค (Mesosphere);ธรณีภาค (Lithosphere);แก่นโลกส่วนนอก (Outer core);แก่นโลกส่วนใน (Inner core)</t>
  </si>
  <si>
    <t>คลื่นปฐมภูมิมีความเร็วค่อนข้างคงที่;ของแข็ง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ๆ;ของแข็ง</t>
  </si>
  <si>
    <t>น.ส.อรพรรณ ม่วงปราง</t>
  </si>
  <si>
    <t>คลื่นปฐมภูมิมีความเร็วค่อนข้างคงที่;ของแข็ง สภาพพลาสติด;เมื่อคลื่นไหวเสทือนเคลื่อนที่ผ่านชั้นนี้ จะมีความเร็วเพิ่มขึ้นอย่างสม่ำเสมอ;ของเหลว;เมื่อคลื่นไหวเสทือนเคลื่อนที่ผ่านชั้นนี้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t>
  </si>
  <si>
    <t>ของแข็ง สภาพพลาสติด;ของเหลว;ของแข็ง;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</si>
  <si>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ของแข็ง สภาพพลาสติด;ของเหลว;ของแข็ง;เมื่อคลื่นไหวเสทือนเคลื่อนที่ผ่านชั้นนี้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</si>
  <si>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นายกกติธีสุขสอาด</t>
  </si>
  <si>
    <t>ของแข็ง;ของเหลว;ของแข็ง สภาพพลาสติด;เมื่อคลื่นไหวเสทือนเคลื่อนที่ผ่านชั้นนี้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</si>
  <si>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ฐานธรณีภาค (Asthenosphere);ธรณีภาค (Lithosphere);มัชฌิมภาค (Mesosphere);แก่นโลกส่วนใน (Inner core);แก่นโลกส่วนนอก (Outer core)</t>
  </si>
  <si>
    <t>ธนยศ บัศรี</t>
  </si>
  <si>
    <t>ธรณีภาค;ฐานธรณีภาค;มัชฌิมภาค;แก่นโลกชั้นใน;แก่นโลกชั้นนอก</t>
  </si>
  <si>
    <t>ของแข็ง;ของเหลว;ของแข็ง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</si>
  <si>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แก่นโลกชั้นนอก;ธรณีภาค;ฐานธรณีภาค;มัชฌิมภาค;แก่นโลกชั้นใน</t>
  </si>
  <si>
    <t>คลื่นปฐมภูมิมีความเร็วค่อนข้างคงที่;ของแข็ง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</si>
  <si>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</si>
  <si>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 สภาพพลาสติด;ของแข็ง;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</si>
  <si>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คลื่นปฐมภูมิมีความเร็วค่อนข้างคงที่;เมื่อคลื่นไหวเสทือนเคลื่อนที่ผ่านชั้นนี้ จะมีความเร็วเพิ่มขึ้นอย่างสม่ำเสมอ;ของแข็ง;เมื่อคลื่นไหวเสทือนเคลื่อนที่ผ่านชั้นนี้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บริเวณ;ของแข็ง สภาพพลาสติด;ของเหลว</t>
  </si>
  <si>
    <t>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 สภาพพลาสติด;ของเหลว;ของแข็ง</t>
  </si>
  <si>
    <t>ของแข็ง;ของเหลว;ของแข็ง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</si>
  <si>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ของเหลว;ของแข็ง;ของแข็ง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</si>
  <si>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</si>
  <si>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 สภาพพลาสติด;ของเหลว;ของแข็ง;เมื่อคลื่นไหวเสทือนเคลื่อนที่ผ่านชั้นนี้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</si>
  <si>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แก่นโลกส่วนนอก (Outer core);ฐานธรณีภาค (Asthenosphere);แก่นโลกส่วนใน (Inner core);มัชฌิมภาค (Mesosphere);ธรณีภาค (Lithosphere)</t>
  </si>
  <si>
    <t>ของแข็ง;ของเหลว;เมื่อคลื่นไหวเสทือนเคลื่อนที่ผ่านชั้นนี้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สภาพพลาสติด;เมื่อคลื่นไหวเสทือนเคลื่อนที่ผ่านชั้นนี้ จะมีความเร็วเพิ่มขึ้นอย่างสม่ำเสมอ;คลื่นปฐมภูมิมีความเร็วค่อนข้างคงที่</t>
  </si>
  <si>
    <t>ธรณีภาค (Lithosphere);แก่นโลกส่วนใน (Inner core);ฐานธรณีภาค (Asthenosphere);แก่นโลกส่วนนอก (Outer core);มัชฌิมภาค (Mesosphere)</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</si>
  <si>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</si>
  <si>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ๆ;ของแข็ง;ของเหลว;เมื่อคลื่นไหวเสทือนเคลื่อนที่ผ่านชั้นนี้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</si>
  <si>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จะมีความเร็วเพิ่มขึ้นอย่างสม่ำเสมอ;ของแข็ง;ของเหลว;คลื่นปฐมภูมิมีความเร็วค่อนข้างคงที่;ของแข็ง สภาพพลาสติด;เมื่อคลื่นไหวเสทือนเคลื่อนที่ผ่านชั้นนี้ คลื่นทุติยภูมิผ่านชั้นนี้ไม่ได้ แต่คลื่นปฐมภูมิมีความเร็วเพิ่มขึ้นอย่างช้า ๆ</t>
  </si>
  <si>
    <t>ของแข็ง สภาพพลาสติด;ของเหลว;เมื่อคลื่นไหวเสทือนเคลื่อนที่ผ่านชั้นนี้ จะเกิดการเปลี่ยนแปลง 2 ลักษณะที่แตกต่างกันใน 2 บริเวณ;ของแข็ง;เมื่อคลื่นไหวเสทือนเคลื่อนที่ผ่านชั้นนี้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</si>
  <si>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ของแข็ง;ของเหลว;ของแข็ง สภาพพลาสติด;เมื่อคลื่นไหวเสทือนเคลื่อนที่ผ่านชั้นนี้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</si>
  <si>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ภาคิน ชเยชื่น</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</si>
  <si>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</si>
  <si>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จะมีความเร็วเพิ่มขึ้นอย่างสม่ำเสมอ</t>
  </si>
  <si>
    <t>ของแข็ง สภาพพลาสติด;ของแข็ง;เมื่อคลื่นไหวเสทือนเคลื่อนที่ผ่านชั้นนี้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จะมีความเร็วเพิ่มขึ้นอย่างสม่ำเสมอ;คลื่นปฐมภูมิมีความเร็วค่อนข้างคงที่;ของเหลว</t>
  </si>
  <si>
    <t>นายณัฐวัศ ประเทศา</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</si>
  <si>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</si>
  <si>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อัควัฒน์. ศรีวิริยภัทร์</t>
  </si>
  <si>
    <t>คลื่นปฐมภูมิมีความเร็วค่อนข้างคงที่;ของแข็ง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</si>
  <si>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</si>
  <si>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</si>
  <si>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ธรณีภาค (Lithosphere);ฐานธรณีภาค (Asthenosphere);แก่นโลกส่วนนอก (Outer core);มัชฌิมภาค (Mesosphere);แก่นโลกส่วนใน (Inner core)</t>
  </si>
  <si>
    <t>ของแข็ง;ของแข็ง สภาพพลาสติด;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</si>
  <si>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สภาพพลาสติด;คลื่นปฐมภูมิมีความเร็วค่อนข้างคงที่;เมื่อคลื่นไหวเสทือนเคลื่อนที่ผ่านชั้นนี้ จะมีความเร็วเพิ่มขึ้นอย่างสม่ำเสมอ;ของเหลว</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</si>
  <si>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ๆ;ของแข็ง;ของเหลว;คลื่นปฐมภูมิมีความเร็วค่อนข้างคงที่;เมื่อคลื่นไหวเสทือนเคลื่อนที่ผ่านชั้นนี้ จะมีความเร็วเพิ่มขึ้นอย่างสม่ำเสมอ;ของแข็ง สภาพพลาสติด</t>
  </si>
  <si>
    <t>ของเหลว;ของแข็ง;คลื่นปฐมภูมิมีความเร็วค่อนข้างคงที่;ของแข็ง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</si>
  <si>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</si>
  <si>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ของเหลว;ของแข็ง;เมื่อคลื่นไหวเสทือนเคลื่อนที่ผ่านชั้นนี้ คลื่นทุติยภูมิผ่านชั้นนี้ไม่ได้ แต่คลื่นปฐมภูมิมีความเร็วเพิ่มขึ้นอย่างช้า ๆ;ของแข็ง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</si>
  <si>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ฐานธรณีภาค (Asthenosphere);แก่นโลกส่วนนอก (Outer core);แก่นโลกส่วนใน (Inner core);ธรณีภาค (Lithosphere);มัชฌิมภาค (Mesosphere)</t>
  </si>
  <si>
    <t>เมื่อคลื่นไหวเสทือนเคลื่อนที่ผ่านชั้นนี้ คลื่นทุติยภูมิผ่านชั้นนี้ไม่ได้ แต่คลื่นปฐมภูมิมีความเร็วเพิ่มขึ้นอย่างช้า ๆ;ของแข็ง;ของเหลว;เมื่อคลื่นไหวเสทือนเคลื่อนที่ผ่านชั้นนี้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จะมีความเร็วเพิ่มขึ้นอย่างสม่ำเสมอ;ของแข็ง สภาพพลาสติด</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</si>
  <si>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</si>
  <si>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ของแข็ง สภาพพลาสติด;เมื่อคลื่นไหวเสทือนเคลื่อนที่ผ่านชั้นนี้ จะเกิดการเปลี่ยนแปลง 2 ลักษณะที่แตกต่างกันใน 2 บริเวณ;ของแข็ง;เมื่อคลื่นไหวเสทือนเคลื่อนที่ผ่านชั้นนี้ จะมีความเร็วเพิ่มขึ้นอย่างสม่ำเสมอ;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</si>
  <si>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จะมีความเร็วเพิ่มขึ้นอย่างสม่ำเสมอ;ของแข็ง สภาพพลาสติด;ของแข็ง;คลื่นปฐมภูมิมีความเร็วค่อนข้างคงที่;ของเหลว</t>
  </si>
  <si>
    <t>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 สภาพพลาสติด;ของแข็ง;ของเหลว;คลื่นปฐมภูมิมีความเร็วค่อนข้างคงที่</t>
  </si>
  <si>
    <t>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ๆ;ของเหลว;ของแข็ง;ของแข็ง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</si>
  <si>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</si>
  <si>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ของแข็ง สภาพพลาสติด;ของแข็ง;ของเหลว;เมื่อคลื่นไหวเสทือนเคลื่อนที่ผ่านชั้นนี้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</si>
  <si>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มัชฌิมภาค (Mesosphere);ธรณีภาค (Lithosphere);ฐานธรณีภาค (Asthenosphere);แก่นโลกส่วนนอก (Outer core);แก่นโลกส่วนใน (Inner core)</t>
  </si>
  <si>
    <t>ของแข็ง;ของแข็ง สภาพพลาสติด;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</si>
  <si>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แก่นโลกส่วนนอก (Outer core);ฐานธรณีภาค (Asthenosphere);ธรณีภาค (Lithosphere);มัชฌิมภาค (Mesosphere);แก่นโลกส่วนใน (Inner core)</t>
  </si>
  <si>
    <t>ของแข็ง สภาพพลาสติด;เมื่อคลื่นไหวเสทือนเคลื่อนที่ผ่านชั้นนี้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ๆ;คลื่นปฐมภูมิมีความเร็วค่อนข้างคงที่;ของเหลว;ของแข็ง;เมื่อคลื่นไหวเสทือนเคลื่อนที่ผ่านชั้นนี้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</si>
  <si>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ของเหลว;ของแข็ง;ของแข็ง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</si>
  <si>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ของแข็ง;ของเหลว;ของแข็ง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</si>
  <si>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ของเหลว;ของแข็ง;ของแข็ง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</si>
  <si>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นางสาว ธัญญาเรศ แหยมน้อย</t>
  </si>
  <si>
    <t>เมื่อคลื่นไหวเสทือนเคลื่อนที่ผ่านชั้นนี้ จะมีความเร็วเพิ่มขึ้นอย่างสม่ำเสมอ;ของแข็ง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ๆ;ของแข็ง;เมื่อคลื่นไหวเสทือนเคลื่อนที่ผ่านชั้นนี้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</si>
  <si>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สภาพพลาสติด;เมื่อคลื่นไหวเสทือนเคลื่อนที่ผ่านชั้นนี้ จะมีความเร็วเพิ่มขึ้นอย่างสม่ำเสมอ;คลื่นปฐมภูมิมีความเร็วค่อนข้างคงที่;ของแข็ง;ของเหลว</t>
  </si>
  <si>
    <t>ของแข็ง;ของแข็ง สภาพพลาสติด;ของเหลว;เมื่อคลื่นไหวเสทือนเคลื่อนที่ผ่านชั้นนี้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</si>
  <si>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กษิราแสงล้ำ</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</si>
  <si>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</si>
  <si>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ธรณีภาค;ฐานธรณีภาค;แก่นโลกชั้นนอก;มัชฌิมภาค;แก่นโลกชั้นใน</t>
  </si>
  <si>
    <t>ฐานธรณีภาค;มัชฌิมภาค;แก่นโลกชั้นนอก;แก่นโลกชั้นใน;ธรณีภาค</t>
  </si>
  <si>
    <t>แก่นโลกส่วนใน (Inner core);ธรณีภาค (Lithosphere);มัชฌิมภาค (Mesosphere);ฐานธรณีภาค (Asthenosphere);แก่นโลกส่วนนอก (Outer core)</t>
  </si>
  <si>
    <t>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 สภาพพลาสติด;ของแข็ง;ของเหลว</t>
  </si>
  <si>
    <t>ของแข็ง;ของเหลว;ของแข็ง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</si>
  <si>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ของแข็ง;ของเหลว;ของแข็ง สภาพพลาสติด;เมื่อคลื่นไหวเสทือนเคลื่อนที่ผ่านชั้นนี้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</si>
  <si>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ของแข็ง สภาพพลาสติด;เมื่อคลื่นไหวเสทือนเคลื่อนที่ผ่านชั้นนี้ จะมีความเร็วเพิ่มขึ้นอย่างสม่ำเสมอ;ของเหลว;เมื่อคลื่นไหวเสทือนเคลื่อนที่ผ่านชั้นนี้ คลื่นทุติยภูมิผ่านชั้นนี้ไม่ได้ แต่คลื่นปฐมภูมิมีความเร็วเพิ่มขึ้นอย่างช้า ๆ;ของแข็ง;เมื่อคลื่นไหวเสทือนเคลื่อนที่ผ่านชั้นนี้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</si>
  <si>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เมื่อคลื่นไหวเสทือนเคลื่อนที่ผ่านชั้นนี้ จะมีความเร็วเพิ่มขึ้นอย่างสม่ำเสมอ;ของเหลว;เมื่อคลื่นไหวเสทือนเคลื่อนที่ผ่านชั้นนี้ คลื่นทุติยภูมิผ่านชั้นนี้ไม่ได้ แต่คลื่นปฐมภูมิมีความเร็วเพิ่มขึ้นอย่างช้า ๆ;ของแข็ง;เมื่อคลื่นไหวเสทือนเคลื่อนที่ผ่านชั้นนี้ จะเกิดการเปลี่ยนแปลง 2 ลักษณะที่แตกต่างกันใน 2 บริเวณ;ของแข็ง สภาพพลาสติด;คลื่นปฐมภูมิมีความเร็วค่อนข้างคงที่</t>
  </si>
  <si>
    <t>มัชฌิมภาค;ฐานธรณีภาค;ธรณีภาค;แก่นโลกชั้นนอก;แก่นโลกชั้นใน</t>
  </si>
  <si>
    <t>ของแข็ง;เมื่อคลื่นไหวเสทือนเคลื่อนที่ผ่านชั้นนี้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ๆ;ของเหลว;ของแข็ง สภาพพลาสติด</t>
  </si>
  <si>
    <t>ของแข็ง สภาพพลาสติด;ของแข็ง;ของเหลว;เมื่อคลื่นไหวเสทือนเคลื่อนที่ผ่านชั้นนี้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</si>
  <si>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ของแข็ง;ของเหลว;ของแข็ง สภาพพลาสติด;คลื่นปฐมภูมิมีความเร็วค่อนข้างคงที่;เมื่อคลื่นไหวเสทือนเคลื่อนที่ผ่านชั้นนี้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</si>
  <si>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ฐานธรณีภาค (Asthenosphere);ธรณีภาค (Lithosphere);แก่นโลกส่วนนอก (Outer core);มัชฌิมภาค (Mesosphere);แก่นโลกส่วนใน (Inner core)</t>
  </si>
  <si>
    <t>เมื่อคลื่นไหวเสทือนเคลื่อนที่ผ่านชั้นนี้ จะเกิดการเปลี่ยนแปลง 2 ลักษณะที่แตกต่างกันใน 2 บริเวณ;ของแข็ง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ๆ;ของเหลว;เมื่อคลื่นไหวเสทือนเคลื่อนที่ผ่านชั้นนี้ จะมีความเร็วเพิ่มขึ้นอย่างสม่ำเสมอ;ของแข็ง;คลื่นปฐมภูมิมีความเร็วค่อนข้างคงที่</t>
  </si>
  <si>
    <t>ของแข็ง;ของแข็ง สภาพพลาสติด;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</si>
  <si>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ของแข็ง;ของเหลว;ของแข็ง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</si>
  <si>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จะเกิดการเปลี่ยนแปลง 2 ลักษณะที่แตกต่างกันใน 2 บริเวณ;คลื่นปฐมภูมิมีความเร็วค่อนข้างคงที่;ของเหลว;เมื่อคลื่นไหวเสทือนเคลื่อนที่ผ่านชั้นนี้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ๆ;ของแข็ง สภาพพลาสติด;ของแข็ง</t>
  </si>
  <si>
    <t>ของแข็ง สภาพพลาสติด;ของเหลว;ของแข็ง;เมื่อคลื่นไหวเสทือนเคลื่อนที่ผ่านชั้นนี้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</si>
  <si>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 xml:space="preserve">พลภัทร   เลือดแดง </t>
  </si>
  <si>
    <t>นางสาว ชนิศา แสงหิ่งห้อย</t>
  </si>
  <si>
    <t>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ๆ;ของแข็ง สภาพพลาสติด</t>
  </si>
  <si>
    <t>ของแข็ง;คลื่นปฐมภูมิมีความเร็วค่อนข้างคงที่;ของเหลว;เมื่อคลื่นไหวเสทือนเคลื่อนที่ผ่านชั้นนี้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t>
  </si>
  <si>
    <t>ของแข็ง;ของแข็ง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ๆ;ของเหลว;คลื่นปฐมภูมิมีความเร็วค่อนข้างคงที่</t>
  </si>
  <si>
    <t>ของแข็ง สภาพพลาสติด;ของเหลว;ของแข็ง;เมื่อคลื่นไหวเสทือนเคลื่อนที่ผ่านชั้นนี้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จะมีความเร็วเพิ่มขึ้นอย่างสม่ำเสมอ</t>
  </si>
  <si>
    <t>ปุญญพัฒน์สระแก้ว</t>
  </si>
  <si>
    <t>มัชฌิมภาค (Mesosphere);แก่นโลกส่วนนอก (Outer core);ธรณีภาค (Lithosphere);แก่นโลกส่วนใน (Inner core);ฐานธรณีภาค (Asthenosphere)</t>
  </si>
  <si>
    <t>ของแข็ง สภาพพลาสติด;เมื่อคลื่นไหวเสทือนเคลื่อนที่ผ่านชั้นนี้ จะมีความเร็วเพิ่มขึ้นอย่างสม่ำเสมอ;ของแข็ง;เมื่อคลื่นไหวเสทือนเคลื่อนที่ผ่านชั้นนี้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ๆ;คลื่นปฐมภูมิมีความเร็วค่อนข้างคงที่;ของเหลว</t>
  </si>
  <si>
    <t>ธรณีภาค;ฐานธรณีภาค;แก่นโลกชั้นใน;มัชฌิมภาค;แก่นโลกชั้นนอก</t>
  </si>
  <si>
    <t>เมื่อคลื่นไหวเสทือนเคลื่อนที่ผ่านชั้นนี้ จะเกิดการเปลี่ยนแปลง 2 ลักษณะที่แตกต่างกันใน 2 บริเวณ;ของเหลว;คลื่นปฐมภูมิมีความเร็วค่อนข้างคงที่;เมื่อคลื่นไหวเสทือนเคลื่อนที่ผ่านชั้นนี้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จะมีความเร็วเพิ่มขึ้นอย่างสม่ำเสมอ;ของแข็ง;ของแข็ง สภาพพลาสติด</t>
  </si>
  <si>
    <t>ของแข็ง;คลื่นปฐมภูมิมีความเร็วค่อนข้างคงที่;เมื่อคลื่นไหวเสทือนเคลื่อนที่ผ่านชั้นนี้ จะมีความเร็วเพิ่มขึ้นอย่างสม่ำเสมอ;ของแข็ง สภาพพลาสติด;เมื่อคลื่นไหวเสทือนเคลื่อนที่ผ่านชั้นนี้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บริเวณ;ของเหลว</t>
  </si>
  <si>
    <t>ของแข็ง สภาพพลาสติด;ของแข็ง;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</si>
  <si>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จะเกิดการเปลี่ยนแปลง 2 ลักษณะที่แตกต่างกันใน 2 บริเวณ;ของเหลว;คลื่นปฐมภูมิมีความเร็วค่อนข้างคงที่;เมื่อคลื่นไหวเสทือนเคลื่อนที่ผ่านชั้นนี้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ๆ;ของแข็ง;ของแข็ง สภาพพลาสติด</t>
  </si>
  <si>
    <t>ของแข็ง;ของแข็ง สภาพพลาสติด;ของเหลว;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</si>
  <si>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ของเหลว;เมื่อคลื่นไหวเสทือนเคลื่อนที่ผ่านชั้นนี้ จะมีความเร็วเพิ่มขึ้นอย่างสม่ำเสมอ;ของแข็ง;เมื่อคลื่นไหวเสทือนเคลื่อนที่ผ่านชั้นนี้ จะเกิดการเปลี่ยนแปลง 2 ลักษณะที่แตกต่างกันใน 2 บริเวณ;ของแข็ง สภาพพลาสติด;เมื่อคลื่นไหวเสทือนเคลื่อนที่ผ่านชั้นนี้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</si>
  <si>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มัชฌิมภาค;ฐานธรณีภาค;ธรณีภาค;แก่นโลกชั้นใน;แก่นโลกชั้นนอก</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</si>
  <si>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</si>
  <si>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ของแข็ง;ของแข็ง สภาพพลาสติด;ของเหลว;เมื่อคลื่นไหวเสทือนเคลื่อนที่ผ่านชั้นนี้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t>
  </si>
  <si>
    <t>ของเหลว;ของแข็ง สภาพพลาสติด;ของแข็ง;เมื่อคลื่นไหวเสทือนเคลื่อนที่ผ่านชั้นนี้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</si>
  <si>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 สภาพพลาสติด;ของเหลว;ของแข็ง;เมื่อคลื่นไหวเสทือนเคลื่อนที่ผ่านชั้นนี้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t>
  </si>
  <si>
    <t>เมื่อคลื่นไหวเสทือนเคลื่อนที่ผ่านชั้นนี้ จะมีความเร็วเพิ่มขึ้นอย่างสม่ำเสมอ;ของเหลว;ของแข็ง สภาพพลาสติด;เมื่อคลื่นไหวเสทือนเคลื่อนที่ผ่านชั้นนี้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บริเวณ;คลื่นปฐมภูมิมีความเร็วค่อนข้างคงที่;ของแข็ง</t>
  </si>
  <si>
    <t>ของเหลว;ของแข็ง สภาพพลาสติด;ของแข็ง;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</si>
  <si>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จะมีความเร็วเพิ่มขึ้นอย่างสม่ำเสมอ;ของแข็ง;ของแข็ง สภาพพลาสติด;เมื่อคลื่นไหวเสทือนเคลื่อนที่ผ่านชั้นนี้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t>
  </si>
  <si>
    <t>วงศธรณ์   มั่นการ</t>
  </si>
  <si>
    <t>ของแข็ง สภาพพลาสติด;ของแข็ง;เมื่อคลื่นไหวเสทือนเคลื่อนที่ผ่านชั้นนี้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ๆ;ของเหลว</t>
  </si>
  <si>
    <t>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ๆ;ของแข็ง สภาพพลาสติด;เมื่อคลื่นไหวเสทือนเคลื่อนที่ผ่านชั้นนี้ จะเกิดการเปลี่ยนแปลง 2 ลักษณะที่แตกต่างกันใน 2 บริเวณ;ของเหลว;คลื่นปฐมภูมิมีความเร็วค่อนข้างคงที่;ของแข็ง</t>
  </si>
  <si>
    <t>ของเหลว;เมื่อคลื่นไหวเสทือนเคลื่อนที่ผ่านชั้นนี้ จะเกิดการเปลี่ยนแปลง 2 ลักษณะที่แตกต่างกันใน 2 บริเวณ;ของแข็ง;เมื่อคลื่นไหวเสทือนเคลื่อนที่ผ่านชั้นนี้ คลื่นทุติยภูมิผ่านชั้นนี้ไม่ได้ แต่คลื่นปฐมภูมิมีความเร็วเพิ่มขึ้นอย่างช้า ๆ;ของแข็ง สภาพพลาสติด;คลื่นปฐมภูมิมีความเร็วค่อนข้างคงที่;เมื่อคลื่นไหวเสทือนเคลื่อนที่ผ่านชั้นนี้ จะมีความเร็วเพิ่มขึ้นอย่างสม่ำเสมอ</t>
  </si>
  <si>
    <t>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ๆ;คลื่นปฐมภูมิมีความเร็วค่อนข้างคงที่;ของแข็ง สภาพพลาสติด;ของแข็ง;ของเหลว</t>
  </si>
  <si>
    <t>ของเหลว;ของแข็ง สภาพพลาสติด;ของแข็ง;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</si>
  <si>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นางสาว อรปรียา บุญศักดิ์</t>
  </si>
  <si>
    <t>ของแข็ง;ของแข็ง สภาพพลาสติด;ของเหลว;เมื่อคลื่นไหวเสทือนเคลื่อนที่ผ่านชั้นนี้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</si>
  <si>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ของแข็ง;คลื่นปฐมภูมิมีความเร็วค่อนข้างคงที่;ของเหลว;เมื่อคลื่นไหวเสทือนเคลื่อนที่ผ่านชั้นนี้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 สภาพพลาสติด</t>
  </si>
  <si>
    <t>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ของแข็ง;คลื่นปฐมภูมิมีความเร็วค่อนข้างคงที่;ของเหลว;เมื่อคลื่นไหวเสทือนเคลื่อนที่ผ่านชั้นนี้ คลื่นทุติยภูมิผ่านชั้นนี้ไม่ได้ แต่คลื่นปฐมภูมิมีความเร็วเพิ่มขึ้นอย่างช้า ๆ</t>
  </si>
  <si>
    <t>นาย รังสยาม พรมเชย</t>
  </si>
  <si>
    <t>ของแข็ง สภาพพลาสติด;ของเหลว;ของแข็ง;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</si>
  <si>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ของแข็ง สภาพพลาสติด;เมื่อคลื่นไหวเสทือนเคลื่อนที่ผ่านชั้นนี้ จะมีความเร็วเพิ่มขึ้นอย่างสม่ำเสมอ;ของเหลว;เมื่อคลื่นไหวเสทือนเคลื่อนที่ผ่านชั้นนี้ คลื่นทุติยภูมิผ่านชั้นนี้ไม่ได้ แต่คลื่นปฐมภูมิมีความเร็วเพิ่มขึ้นอย่างช้า ๆ;ของแข็ง;คลื่นปฐมภูมิมีความเร็วค่อนข้างคงที่;เมื่อคลื่นไหวเสทือนเคลื่อนที่ผ่านชั้นนี้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</si>
  <si>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จะเกิดการเปลี่ยนแปลง 2 ลักษณะที่แตกต่างกันใน 2 บริเวณ;ของเหลว;ของแข็ง สภาพพลาสติด;ของแข็ง;เมื่อคลื่นไหวเสทือนเคลื่อนที่ผ่านชั้นนี้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</si>
  <si>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บริเวณ;ของแข็ง;ของแข็ง สภาพพลาสติด;ของเหลว;คลื่นปฐมภูมิมีความเร็วค่อนข้างคงที่</t>
  </si>
  <si>
    <t>ของแข็ง สภาพพลาสติด;เมื่อคลื่นไหวเสทือนเคลื่อนที่ผ่านชั้นนี้ จะมีความเร็วเพิ่มขึ้นอย่างสม่ำเสมอ;ของเหลว;เมื่อคลื่นไหวเสทือนเคลื่อนที่ผ่านชั้นนี้ จะเกิดการเปลี่ยนแปลง 2 ลักษณะที่แตกต่างกันใน 2 บริเวณ;ของแข็ง;คลื่นปฐมภูมิมีความเร็วค่อนข้างคงที่;เมื่อคลื่นไหวเสทือนเคลื่อนที่ผ่านชั้นนี้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t>
  </si>
  <si>
    <t>ของแข็ง สภาพพลาสติด;ของแข็ง;ของเหลว;เมื่อคลื่นไหวเสทือนเคลื่อนที่ผ่านชั้นนี้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</si>
  <si>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บริเวณ;คลื่นปฐมภูมิมีความเร็วค่อนข้างคงที่;ของแข็ง;ของแข็ง สภาพพลาสติด;ของเหลว</t>
  </si>
  <si>
    <t>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จะมีความเร็วเพิ่มขึ้นอย่างสม่ำเสมอ;คลื่นปฐมภูมิมีความเร็วค่อนข้างคงที่;ของแข็ง สภาพพลาสติด;ของแข็ง;ของเหลว</t>
  </si>
  <si>
    <t>ของแข็ง;ของเหลว;ของแข็ง สภาพพลาสติด;เมื่อคลื่นไหวเสทือนเคลื่อนที่ผ่านชั้นนี้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</si>
  <si>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เป็นของแข็ง อุณหภูมิต่ำ ความหนาแน่นน้อยที่สุด หนาประมาณ 100 กิโลเมตร</t>
  </si>
  <si>
    <t>Points - เป็นของแข็ง อุณหภูมิต่ำ ความหนาแน่นน้อยที่สุด หนาประมาณ 100 กิโลเมตร</t>
  </si>
  <si>
    <t>Feedback - เป็นของแข็ง อุณหภูมิต่ำ ความหนาแน่นน้อยที่สุด หนาประมาณ 100 กิโลเมตร</t>
  </si>
  <si>
    <t>เป็นของแข็ง อุณหภูมิสูง ความหนาแน่นมาก หนาประมาณ 2,240 กิโลเมตร</t>
  </si>
  <si>
    <t>Points - เป็นของแข็ง อุณหภูมิสูง ความหนาแน่นมาก หนาประมาณ 2,240 กิโลเมตร</t>
  </si>
  <si>
    <t>Feedback - เป็นของแข็ง อุณหภูมิสูง ความหนาแน่นมาก หนาประมาณ 2,240 กิโลเมตร</t>
  </si>
  <si>
    <t>เป็นของแข็งอุณหภูมิสูงมาก ความหนาแน่นมากที่สุด หนาประมาณ 1,230 กิโลเมตร</t>
  </si>
  <si>
    <t>Points - เป็นของแข็งอุณหภูมิสูงมาก ความหนาแน่นมากที่สุด หนาประมาณ 1,230 กิโลเมตร</t>
  </si>
  <si>
    <t>Feedback - เป็นของแข็งอุณหภูมิสูงมาก ความหนาแน่นมากที่สุด หนาประมาณ 1,230 กิโลเมตร</t>
  </si>
  <si>
    <t>เป็นของแข็งที่มีสมบัติเป็นพลาสติก อุณหภูมิสูง หนาประมาณ 600 กิโลเมตร</t>
  </si>
  <si>
    <t>Points - เป็นของแข็งที่มีสมบัติเป็นพลาสติก อุณหภูมิสูง หนาประมาณ 600 กิโลเมตร</t>
  </si>
  <si>
    <t>Feedback - เป็นของแข็งที่มีสมบัติเป็นพลาสติก อุณหภูมิสูง หนาประมาณ 600 กิโลเมตร</t>
  </si>
  <si>
    <t>เป็นของเหลว อุณหภูมิสูงมาก ความหนาแน่นมาก หนาประมาณ 2,255 กิโลเมตร</t>
  </si>
  <si>
    <t>Points - เป็นของเหลว อุณหภูมิสูงมาก ความหนาแน่นมาก หนาประมาณ 2,255 กิโลเมตร</t>
  </si>
  <si>
    <t>Feedback - เป็นของเหลว อุณหภูมิสูงมาก ความหนาแน่นมาก หนาประมาณ 2,255 กิโลเมตร</t>
  </si>
  <si>
    <t>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t>
  </si>
  <si>
    <t>Points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t>
  </si>
  <si>
    <t>Feedback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t>
  </si>
  <si>
    <t>บริเวณ ก.</t>
  </si>
  <si>
    <t>Points - บริเวณ ก.</t>
  </si>
  <si>
    <t>Feedback - บริเวณ ก.</t>
  </si>
  <si>
    <t>บริเวณ ข.</t>
  </si>
  <si>
    <t>Points - บริเวณ ข.</t>
  </si>
  <si>
    <t>Feedback - บริเวณ ข.</t>
  </si>
  <si>
    <t>การศึกษาองค์ประกอบทางเคมีของชั้นเนื้อโลกส่วนหนึ่งได้ตัวอย่างมาจากหินแปลกปลอมในระดับลึกที่ลาวาพาขึ้นมาบนผิวโลก</t>
  </si>
  <si>
    <t>Points - การศึกษาองค์ประกอบทางเคมีของชั้นเนื้อโลกส่วนหนึ่งได้ตัวอย่างมาจากหินแปลกปลอมในระดับลึกที่ลาวาพาขึ้นมาบนผิวโลก</t>
  </si>
  <si>
    <t>Feedback - การศึกษาองค์ประกอบทางเคมีของชั้นเนื้อโลกส่วนหนึ่งได้ตัวอย่างมาจากหินแปลกปลอมในระดับลึกที่ลาวาพาขึ้นมาบนผิวโลก</t>
  </si>
  <si>
    <t>ผลจากการศึกษาอุกกาบาตเหล็กที่ตกลงมายังโลก เป็นหลักฐานหนึ่งที่ทำให้ทราบองค์ประกอบของแก่นโลก</t>
  </si>
  <si>
    <t>Points - ผลจากการศึกษาอุกกาบาตเหล็กที่ตกลงมายังโลก เป็นหลักฐานหนึ่งที่ทำให้ทราบองค์ประกอบของแก่นโลก</t>
  </si>
  <si>
    <t>Feedback - ผลจากการศึกษาอุกกาบาตเหล็กที่ตกลงมายังโลก เป็นหลักฐานหนึ่งที่ทำให้ทราบองค์ประกอบของแก่นโลก</t>
  </si>
  <si>
    <t>ถ้าแบ่งโครงสร้างโลกตามองค์ประกอบทางเคมี แก่นโลกเป็นโครงสร้างชั้นที่มีความหนามากที่สุด</t>
  </si>
  <si>
    <t>Points - ถ้าแบ่งโครงสร้างโลกตามองค์ประกอบทางเคมี แก่นโลกเป็นโครงสร้างชั้นที่มีความหนามากที่สุด</t>
  </si>
  <si>
    <t>Feedback - ถ้าแบ่งโครงสร้างโลกตามองค์ประกอบทางเคมี แก่นโลกเป็นโครงสร้างชั้นที่มีความหนามากที่สุด</t>
  </si>
  <si>
    <t>เปลือกโลกทวีปประกอบด้วยหินบะซอลต์เป็นส่วนมาก</t>
  </si>
  <si>
    <t>Points - เปลือกโลกทวีปประกอบด้วยหินบะซอลต์เป็นส่วนมาก</t>
  </si>
  <si>
    <t>Feedback - เปลือกโลกทวีปประกอบด้วยหินบะซอลต์เป็นส่วนมาก</t>
  </si>
  <si>
    <t>เปลือกโลกทวีปมีความหนาแน่นเฉลี่ยมากกว่าเปลือกโลกมหาสมุทร</t>
  </si>
  <si>
    <t>Points - เปลือกโลกทวีปมีความหนาแน่นเฉลี่ยมากกว่าเปลือกโลกมหาสมุทร</t>
  </si>
  <si>
    <t>Feedback - เปลือกโลกทวีปมีความหนาแน่นเฉลี่ยมากกว่าเปลือกโลกมหาสมุทร</t>
  </si>
  <si>
    <t>แหล่งกำเนิดคลื่นไหวสะเทือนมีทั้งที่มาจากปรากฏการณ์ธรรมชาติ และจากการกระทำของมนุษย์</t>
  </si>
  <si>
    <t>Points - แหล่งกำเนิดคลื่นไหวสะเทือนมีทั้งที่มาจากปรากฏการณ์ธรรมชาติ และจากการกระทำของมนุษย์</t>
  </si>
  <si>
    <t>Feedback - แหล่งกำเนิดคลื่นไหวสะเทือนมีทั้งที่มาจากปรากฏการณ์ธรรมชาติ และจากการกระทำของมนุษย์</t>
  </si>
  <si>
    <t>คลื่นปฐมภูมิมีความเร็วเพิ่มขึ้นเมื่อเคลื่อนที่ผ่านธรณีภาคและมัชฌิมภาคและมีความเร็วเป็นศูนย์เมื่อเคลื่อนที่ผ่านแก่นโลกชั้นนอก</t>
  </si>
  <si>
    <t>Points - คลื่นปฐมภูมิมีความเร็วเพิ่มขึ้นเมื่อเคลื่อนที่ผ่านธรณีภาคและมัชฌิมภาคและมีความเร็วเป็นศูนย์เมื่อเคลื่อนที่ผ่านแก่นโลกชั้นนอก</t>
  </si>
  <si>
    <t>Feedback - คลื่นปฐมภูมิมีความเร็วเพิ่มขึ้นเมื่อเคลื่อนที่ผ่านธรณีภาคและมัชฌิมภาคและมีความเร็วเป็นศูนย์เมื่อเคลื่อนที่ผ่านแก่นโลกชั้นนอก</t>
  </si>
  <si>
    <t>คลื่นทุติยภูมิไม่สามารถเคลื่อนที่ผ่านโครงสร้างโลกที่มีสถานะเป็นของเหลวได้</t>
  </si>
  <si>
    <t>Points - คลื่นทุติยภูมิไม่สามารถเคลื่อนที่ผ่านโครงสร้างโลกที่มีสถานะเป็นของเหลวได้</t>
  </si>
  <si>
    <t>Feedback - คลื่นทุติยภูมิไม่สามารถเคลื่อนที่ผ่านโครงสร้างโลกที่มีสถานะเป็นของเหลวได้</t>
  </si>
  <si>
    <t>คลื่นปฐมภูมิมีความเร็วน้อยกว่าคลื่นทุติยภูมิ เมื่อคลื่นทั้งสองเคลื่อนที่ผ่านชั้นฐานธรณีภาค</t>
  </si>
  <si>
    <t>Points - คลื่นปฐมภูมิมีความเร็วน้อยกว่าคลื่นทุติยภูมิ เมื่อคลื่นทั้งสองเคลื่อนที่ผ่านชั้นฐานธรณีภาค</t>
  </si>
  <si>
    <t>Feedback - คลื่นปฐมภูมิมีความเร็วน้อยกว่าคลื่นทุติยภูมิ เมื่อคลื่นทั้งสองเคลื่อนที่ผ่านชั้นฐานธรณีภาค</t>
  </si>
  <si>
    <t>เขตความเร็วต่ำ อยู่ในชั้นธรณีภาค และเขตเปลี่ยนแปลง อยู่ในชั้นฐานธรณีภาค</t>
  </si>
  <si>
    <t>Points - เขตความเร็วต่ำ อยู่ในชั้นธรณีภาค และเขตเปลี่ยนแปลง อยู่ในชั้นฐานธรณีภาค</t>
  </si>
  <si>
    <t>Feedback - เขตความเร็วต่ำ อยู่ในชั้นธรณีภาค และเขตเปลี่ยนแปลง อยู่ในชั้นฐานธรณีภาค</t>
  </si>
  <si>
    <t>หากผลการวิเคราะห์องค์ประกอบทางเคมีของหินก้อนหนึ่งพบว่าเป็นหินแกรนิต หินก้อนนี้มีกำเนิดมาจากส่วนใดของโครงสร้างโลก</t>
  </si>
  <si>
    <t>Points - หากผลการวิเคราะห์องค์ประกอบทางเคมีของหินก้อนหนึ่งพบว่าเป็นหินแกรนิต หินก้อนนี้มีกำเนิดมาจากส่วนใดของโครงสร้างโลก</t>
  </si>
  <si>
    <t>Feedback - หากผลการวิเคราะห์องค์ประกอบทางเคมีของหินก้อนหนึ่งพบว่าเป็นหินแกรนิต หินก้อนนี้มีกำเนิดมาจากส่วนใดของโครงสร้างโลก</t>
  </si>
  <si>
    <t>ชั้นเนื้อโลกประกอบด้วยสสารในสถานะใด เป็นส่วนใหญ่</t>
  </si>
  <si>
    <t>Points - ชั้นเนื้อโลกประกอบด้วยสสารในสถานะใด เป็นส่วนใหญ่</t>
  </si>
  <si>
    <t>Feedback - ชั้นเนื้อโลกประกอบด้วยสสารในสถานะใด เป็นส่วนใหญ่</t>
  </si>
  <si>
    <t>หลักฐานใดที่นำมาใช้ยืนยันว่าแก่นโลกชั้นนอกเป็นของเหลว</t>
  </si>
  <si>
    <t>Points - หลักฐานใดที่นำมาใช้ยืนยันว่าแก่นโลกชั้นนอกเป็นของเหลว</t>
  </si>
  <si>
    <t>Feedback - หลักฐานใดที่นำมาใช้ยืนยันว่าแก่นโลกชั้นนอกเป็นของเหลว</t>
  </si>
  <si>
    <t>เพราะเหตุใดผลการศึกษาอุกกาบาตเหล็กจึงใช้เป็นข้อมูลอธิบายองค์ประกอบของแก่นโลกได้</t>
  </si>
  <si>
    <t>Points - เพราะเหตุใดผลการศึกษาอุกกาบาตเหล็กจึงใช้เป็นข้อมูลอธิบายองค์ประกอบของแก่นโลกได้</t>
  </si>
  <si>
    <t>Feedback - เพราะเหตุใดผลการศึกษาอุกกาบาตเหล็กจึงใช้เป็นข้อมูลอธิบายองค์ประกอบของแก่นโลกได้</t>
  </si>
  <si>
    <t>นอกจากผลการศึกษาอุกกาบาตเหล็กแล้ว หลักฐานใดช่วยสนับสนุนว่าแก่นโลกประกอบด้วยเหล็กเป็นส่วนมาก</t>
  </si>
  <si>
    <t>Points - นอกจากผลการศึกษาอุกกาบาตเหล็กแล้ว หลักฐานใดช่วยสนับสนุนว่าแก่นโลกประกอบด้วยเหล็กเป็นส่วนมาก</t>
  </si>
  <si>
    <t>Feedback - นอกจากผลการศึกษาอุกกาบาตเหล็กแล้ว หลักฐานใดช่วยสนับสนุนว่าแก่นโลกประกอบด้วยเหล็กเป็นส่วนมาก</t>
  </si>
  <si>
    <t>เพราะเหตุใดคลื่นไหวสะเทือนจึงเกิดการสะท้อนและหักเหเมื่อเคลื่อนที่ผ่านโครงสร้างโลก</t>
  </si>
  <si>
    <t>Points - เพราะเหตุใดคลื่นไหวสะเทือนจึงเกิดการสะท้อนและหักเหเมื่อเคลื่อนที่ผ่านโครงสร้างโลก</t>
  </si>
  <si>
    <t>Feedback - เพราะเหตุใดคลื่นไหวสะเทือนจึงเกิดการสะท้อนและหักเหเมื่อเคลื่อนที่ผ่านโครงสร้างโลก</t>
  </si>
  <si>
    <t>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t>
  </si>
  <si>
    <t>Points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t>
  </si>
  <si>
    <t>Feedback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t>
  </si>
  <si>
    <t>ลาวาที่ปะทุขึ้นมาบนผิวโลก มีแหล่งกำเนิดมาจากชั้นโครงสร้างใด</t>
  </si>
  <si>
    <t>Points - ลาวาที่ปะทุขึ้นมาบนผิวโลก มีแหล่งกำเนิดมาจากชั้นโครงสร้างใด</t>
  </si>
  <si>
    <t>Feedback - ลาวาที่ปะทุขึ้นมาบนผิวโลก มีแหล่งกำเนิดมาจากชั้นโครงสร้างใด</t>
  </si>
  <si>
    <t>เขตความเร็วต่ำ มีสมบัติแตกต่างจากชั้นธรณีภาคอย่างไร</t>
  </si>
  <si>
    <t>Points - เขตความเร็วต่ำ มีสมบัติแตกต่างจากชั้นธรณีภาคอย่างไร</t>
  </si>
  <si>
    <t>Feedback - เขตความเร็วต่ำ มีสมบัติแตกต่างจากชั้นธรณีภาคอย่างไร</t>
  </si>
  <si>
    <t>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t>
  </si>
  <si>
    <t>Points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t>
  </si>
  <si>
    <t>Feedback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t>
  </si>
  <si>
    <t>ธรณีภาค</t>
  </si>
  <si>
    <t>มัชฌิมภาค</t>
  </si>
  <si>
    <t>แก่นโลกชั้นใน</t>
  </si>
  <si>
    <t>ฐานธรณีภาค</t>
  </si>
  <si>
    <t>แก่นโลกชั้นนอก</t>
  </si>
  <si>
    <t>เนื้อโลก;แก่นโลก;เปลือกโลก;</t>
  </si>
  <si>
    <t>เปลือกโลกทวีป ประกอบด้วยหินแกรนิตเป็นส่วนใหญ่ หรือประกอบด้วยธาตุซิลิกอน และธาตุอะลูมิเนียมเป็นส่วนใหญ่</t>
  </si>
  <si>
    <t>เปลือกโลกมหาสมุทร ประกอบด้วยหินบะซอลต์เป็นส่วนใหญ่ หรือประกอบด้วยธาตุ ซิลิกอนและธาตุแมกนีเซียมเป็นส่วนใหญ่</t>
  </si>
  <si>
    <t>เปลือกโลกทวีป</t>
  </si>
  <si>
    <t>ของแข็งที่สามารถไหลช้าๆได้</t>
  </si>
  <si>
    <t>คลื่นไหวสะเทือนชนิดทุติยภูมิ (S-wave) ไม่สามารถผ่านแก่นโลกชั้นนอกได้
เนื่องจากคลื่น S-wave เป็นคลื่นตัดเฉือนที่ไม่สามารถเคลื่อนที่ผ่านของเหลวได้ ทำให้เมื่อตรวจพบว่าไม่มีคลื่น S-wave ผ่านบริเวณแก่นโลกชั้นนอก จึงสรุปได้ว่าแก่นโลกชั้นนอกมีสถานะเป็นของเหลว</t>
  </si>
  <si>
    <t>เพราะอุกกาบาตประกอบด้วยธาตุเหล็กและนิกเกิลเป็นส่วนใหญ่ ซึ่งเชื่อว่าเป็นองค์ประกอบหลักของแก่นโลก</t>
  </si>
  <si>
    <t>การศึกษาคุณสมบัติอุกกาบาตเหล็กที่มีองค์ประกอบคล้ายแก่นโลก
ข้อมูลคลื่นไหวสะเทือนที่แสดงว่าแก่นโลกมีความหนาแน่นสูงและสถานะเป็นของแข็งและของเหลว
สนามแม่เหล็กโลกที่เกิดจากการเคลื่อนที่ของเหล็กเหลวในแก่นโลกชั้นนอก
การคำนวณมวลและความหนาแน่นของโลกที่สอดคล้องกับการมีแก่นเหล็กหนาแน่นสูง</t>
  </si>
  <si>
    <t xml:space="preserve">แต่ละชั้นของโลกมีความหนาแน่นและสถานะทางกายภาพต่างกัน เช่น ของแข็ง ของเหลว หรือกึ่งแข็งกึ่งเหลว
ความเร็วของคลื่นไหวสะเทือนขึ้นอยู่กับความหนาแน่นและสถานะของวัสดุ เมื่อคลื่นเดินทางจากชั้นที่มีคุณสมบัติหนึ่งไปยังอีกชั้นที่มีคุณสมบัติแตกต่างกันอย่างรวดเร็ว คลื่นจะเปลี่ยนทิศทาง (หักเห) หรือเด้งกลับ (สะท้อน)
</t>
  </si>
  <si>
    <t>ลักษณะโครงสร้างโลกในภาพ ก แสดงโลกที่เป็นเนื้อแข็งสม่ำเสมอ
ลักษณะโครงสร้างโลกในภาพ ข แสดงโลกที่มีชั้นของเหลว (แก่นโลกชั้นนอก) ทำให้คลื่นเกิดการหักเหและมีเงาว่าง</t>
  </si>
  <si>
    <t>ลาวามีแหล่งกำเนิดมาจากชั้นแมนเทิล ที่อยู่ใต้เปลือกโลก</t>
  </si>
  <si>
    <t>เขตความเร็วต่ำมีความยืดหยุ่นสูงกว่าและคลื่นไหวสะเทือนเคลื่อนที่ช้ากว่าชั้นธรณีภาค
ชั้นธรณีภาคแข็งกว่าและมีความเร็วคลื่นสูงกว่า ทำให้สามารถรองรับการเคลื่อนที่ของแผ่นธรณีภาคได้</t>
  </si>
  <si>
    <t>คลื่นทุติยภูมิ (S-wave) ที่เกิดใหม่ในแก่นโลกชั้นใน (ซึ่งเป็นของแข็ง) จากการที่คลื่นปฐมภูมิ (P-wave) ผ่านเข้ามา สามารถเดินทางออกมาที่ผิวโลกได้ เพราะแก่นโลกชั้นในเป็นของแข็งที่รองรับคลื่น S ได้ แต่คลื่น S เดิมไม่สามารถผ่านแก่นโลกชั้นนอก (ซึ่งเป็นของเหลว) ได้</t>
  </si>
  <si>
    <t>เปลือกโลกภาคพื้นทวีป</t>
  </si>
  <si>
    <t>ของแข็ง</t>
  </si>
  <si>
    <t>คลื่น S ไม่สามารถเคลื่อนที่ผ่านของเหลวได้ แต่คลื่น P สามารถเคลื่อนที่ผ่านได้ แต่จะมีการเปลี่ยนแปลงความเร็วและทิศทางเมื่อผ่านของเหลว</t>
  </si>
  <si>
    <t>เพราะแก่นกลางของแก่นโลกเป็นเหล็กและนิกเกิลซึ่งมีความหนาแน่นใกล้เคียงกับอุกกาบาตเหล็กจากการคำนวณ</t>
  </si>
  <si>
    <t>การศึกษาคลื่นไหวสะเทือนและการวิเคราะห์ความหนาแน่นของโลก</t>
  </si>
  <si>
    <t>เพราะมีความหนาแน่นต่างกันทำให้คลื่นจะเกิดการสะท้อนกลับ</t>
  </si>
  <si>
    <t>ต่างกันโดยภาพก. คลื่นจะกระจายไปทุกทิศทำให้รู้ว่าโครงสร้างนั้นมีเนื้อเดียวกันและความหนาแน่นเท่ากัน ส่วนภาพข. คลื่นจะเกิดการหักเหทำให้รู้ว่าโครงสร้างบริเวณนั้นแตกต่างกันในด้านความหนาแน่นและองค์ประกอบ</t>
  </si>
  <si>
    <t>เนื้อโลกส่วนบน</t>
  </si>
  <si>
    <t>เขตความเร็วต่ำ คลื่นจะมีความเร็วลดลงอย่างไม่คงที่เนื่องจากเป็นของแข็งเนื้ออ่อนและมีหินหนืด
ส่วนชั้นธรณีภาคคลื่นจะมีความเร็วเพิ่มขึ้นอย่างรวดเร็ว</t>
  </si>
  <si>
    <t>ไม่ได้ เพราะคลื่นทุติยภูมิไม่สามารถเคลื่อนที่ผ่านของเหลวได้</t>
  </si>
  <si>
    <t>เปลือกโลก;แก่นโลก;เนื้อโลก;</t>
  </si>
  <si>
    <t xml:space="preserve">ชั้นเนื้อโลกตอนบนเย็นตัว
</t>
  </si>
  <si>
    <t xml:space="preserve">ของแข็ง แต่มีบางส่วนที่อ่อนตัวและมีลักษณะคล้ายของเหลวหนืด โดยเฉพาะในส่วนบน
</t>
  </si>
  <si>
    <t xml:space="preserve">การศึกษาคลื่นไหวสะเทือน โดยเฉพาะคลื่น S  ที่ไม่สามารถเดินทางผ่านของเหลวได้ ซึ่งแสดงให้เห็นว่ามีชั้นของเหลวขนาดใหญ่ที่ขวางกั้นการเดินทางของคลื่นนี้ นั่นก็คือแก่นโลกชั้นนอกนั่นเอง
</t>
  </si>
  <si>
    <t xml:space="preserve">อุกกาบาตเหล็กเชื่อว่าเป็นเศษซากของดาวเคราะห์ขนาดเล็กที่เคยมีโครงสร้างแบ่งชั้นคล้ายโลก และแก่นของดาวเคราะห์เหล่านั้นมีองค์ประกอบหลักเป็นเหล็กและนิเกิล จึงเป็นข้อมูลที่ใช้ในการอนุมานองค์ประกอบของแก่นโลกได้ เนื่องจากเชื่อว่าแก่นโลกน่าจะมีองค์ประกอบที่คล้ายกัน
</t>
  </si>
  <si>
    <t xml:space="preserve">ความหนาแน่นของโลกโดยรวม ซึ่งจากการคำนวณพบว่ามีความหนาแน่นสูงกว่าความหนาแน่นของเปลือกโลกและชั้นเนื้อโลกมาก ดังนั้นจึงต้องมีส่วนประกอบที่มีความหนาแน่นสูงอย่างเหล็กและนิเกิลอยู่ภายในแก่นโลกเพื่ออธิบายค่าความหนาแน่นเฉลี่ยของโลก
</t>
  </si>
  <si>
    <t xml:space="preserve">เนื่องจากความแตกต่างของคุณสมบัติทางกายภาพของชั้นหินต่าง ๆ เช่น ความหนาแน่น และความยืดหยุ่น เมื่อคลื่นเดินทางจากตัวกลางหนึ่งไปยังอีกตัวกลางหนึ่งที่มีความแตกต่างกันในคุณสมบัติเหล่านี้ คลื่นจะมีการเปลี่ยนแปลงทิศทางและความเร็ว ทำให้เกิดปรากฏการณ์การสะท้อนและการหักเหขึ้น
</t>
  </si>
  <si>
    <t xml:space="preserve">เหมือนกัน: ทั้งสองภาพเป็นตัวอย่างการเดินทางของคลื่นที่เริ่มต้นจากจุดกำเนิดเดียวกัน 
​แตกต่างกัน: ​ภาพ ก: โครงสร้างภายในโลกเป็นเนื้อเดียวกัน 
 ​ภาพ ข: โครงสร้างภายในโลกเป็นแบบแบ่งชั้น โดยมีความหนาแน่นและคุณสมบัติทางกายภาพอื่น ๆ ที่แตกต่างกันในแต่ละชั้น ซึ่งตรงกับความรู้ทางธรณีวิทยาในปัจจุบันมากกว่า </t>
  </si>
  <si>
    <t xml:space="preserve">มีแหล่งกำเนิดมาจากหินหนืด ที่อยู่ภายในชั้นเนื้อโลกตอนบน 
</t>
  </si>
  <si>
    <t xml:space="preserve">มีลักษณะเป็นหินที่อ่อนตัว มีอุณหภูมิสูงใกล้จุดหลอมเหลว จึงทำให้คลื่นไหวสะเทือนเดินทางด้วยความเร็วต่ำลง ซึ่งแตกต่างจากชั้นธรณีภาคที่เป็นหินแข็งและมีความหนาแน่นสูงกว่า ทำให้คลื่นเดินทางด้วยความเร็วสูงกว่า
</t>
  </si>
  <si>
    <t xml:space="preserve">ไม่สามารถเดินทางออกมาที่ผิวโลกได้
เพราะ คลื่น S ไม่สามารถเดินทางผ่านของเหลวได้ เมื่อคลื่น P เดินทางผ่านแก่นโลกชั้นนอกซึ่งเป็นของเหลว จะไม่เกิดคลื่น S ขึ้นมา และถึงแม้จะเกิดคลื่น S ขึ้นในแก่นโลกชั้นในที่เป็นของแข็ง แต่เมื่อคลื่น S นั้นจะเดินทางกลับออกไปที่ผิวโลก ก็จะต้องเดินทางผ่านแก่นโลกชั้นนอกที่เป็นของเหลวอีกครั้ง ซึ่งคลื่น S ไม่สามารถทำได้ 
</t>
  </si>
  <si>
    <t>เปลือกโลกทวีป เพราะประกอบด้วยหินจำพวกหินแกรนิตเป็นส่วนใหญ่</t>
  </si>
  <si>
    <t>คลื่นทุติยภูมิไม่สามารถเคลื่อนผ่านชั้นนี้ได้
คลื่นปฐมภูมิมีความเร็วลดลงอย่างฉับพลัน</t>
  </si>
  <si>
    <t>1. ทั้งโลกและดาวเคราะห์น้อยก่อตัวขึ้นจากสสารเดียวกันในตอนยุคเริ่มแรกระบบสุริยะ 
2. ผ่านกระบวนการแยกชั้นโดยธาตุที่มีหนาแน่นสูงจะจมลงสู่ใจกลาง เเละก่อตัวเป็นแก่น
3. จากนั้นเศษดาวเคราะห์น้อย ตกมายังโลก จึงเกิดเป็นอุกกาบาตเหล็กขึ้น ทำให้พบว่าน่าจะมีโครงสร้างเหมือนกันกับเเก่นโลก</t>
  </si>
  <si>
    <t>คลื่นไหวสะเทือน
การมีอยู่ของสนามแม่เหล็กโลก</t>
  </si>
  <si>
    <t>ภายในโลกไม่ได้เป็นเนื้อเดียวกัน โดยแต่ละชั้นจะมีสมบัติเชิงกลต่างกัน ทำให้ส่งผลต่อความเร็วในการเคลื่อนที่ของคลื่น จึงเกิดการสะท้อนและหักเห</t>
  </si>
  <si>
    <t>แตกต่างกัน
ก. คลื่นไหวสะเทือนสามารถเคลื่อนที่ได้เป็นเส้นตรง สรุปได้ว่าภายในโลกจะมีสมบัติเชิงกลเดียวกันหมด
ข. คลื่นไหวสะเทือนมีการหักเหและการสะท้อน
สรุปได้ว่าภายในโลกนี้สมบัติเชิงกลแตกต่างกันแบ่งเป็นชั้นๆ</t>
  </si>
  <si>
    <t>เนื้อโลก โดยเฉพาะฐานธรณีภาค</t>
  </si>
  <si>
    <t>เป็นเขตที่คลื่นปฐมภูมิและคลื่นทุติยภูมิมีความเร็วลดลง สสารบางส่วนจะหลอมเหลวได้ เป็นแหล่งกำเนิดของเเมกมา
มีสถานะเป็นของแข็งพลาสติก
ต่างตรง ชั้นธรณีภาคคลื่นปฐมภูมิและคลื่นทุติยภูมิจะมีความเร็วสูง 
มีสถานะเป็นของแข็งแข็งเกร็ง</t>
  </si>
  <si>
    <t>ไม่ได้ เพราะคลื่นทุติยภูมิสามารถเคลื่อนที่ผ่านได้เฉพาะของแข็งเท่านั้น แต่แก่นโลกชั้นนอกเป็นของเหลวคลื่นทุติยภูมิจึงไม่สามารถที่จะผ่านได้</t>
  </si>
  <si>
    <t>ของแข็งที่มีลักษณะพลาสติก</t>
  </si>
  <si>
    <t>การที่คลื่นไหวสะเทือนชนิด S-wave ไม่สามารถผ่านแก่นโลกชั้นนอกได้</t>
  </si>
  <si>
    <t>เพราะอุกกาบาตเหล็กมีองค์ประกอบใกล้เคียงกับแก่นโลกของโลก</t>
  </si>
  <si>
    <t>ความหนาแน่นเฉลี่ยของโลกสูงกว่าหินในเปลือกโลก แสดงว่าภายในต้องมีธาตุหนัก</t>
  </si>
  <si>
    <t>เพราะความหนาแน่นและสมบัติของสสารแต่ละชั้นแตกต่างกัน</t>
  </si>
  <si>
    <t>ภาพ ก โลกไม่มีแก่นนอกเป็นของเหลว คลื่นปฐมภูมิ เคลื่อนที่ได้ทุกทิศทาง
ภาพ ข  โลกมีแก่นนอกเป็นของเหลว คลื่นปฐมภูมิ ถูกหักเห ทำให้เกิดเงาคลื่น</t>
  </si>
  <si>
    <t>เนื้อโลก</t>
  </si>
  <si>
    <t>เป็นบริเวณที่ความเร็วคลื่นไหวสะเทือนลดลง เพราะหินอยู่ในสภาพใกล้หลอมเหลว แตกต่างจากชั้นอื่นที่เป็นของแข็งมากกว่า</t>
  </si>
  <si>
    <t>ได้ เพราะแก่นโลกชั้นในเป็นของแข็ง คลื่น S ที่ถูกแปลงมาสามารถเดินทางต่อและสะท้อนกลับขึ้นมาได้</t>
  </si>
  <si>
    <t>หินหนืด</t>
  </si>
  <si>
    <t>คลื่นไหวสะเทือน</t>
  </si>
  <si>
    <t xml:space="preserve">เพราะอุกกาบาตคือเศษซากจากการกำเนิดดาวเคราะห์ในระบบสุริยะ </t>
  </si>
  <si>
    <t xml:space="preserve">คลื่นไหวสะเทือน </t>
  </si>
  <si>
    <t>เพราะแต่ละชั้นมีความหนาแน่นและสถานะที่ต่างกัน</t>
  </si>
  <si>
    <t>แตกต่างกัน คือภาพ ก เป็นคลื่นปฐมภูมิที่สันนิษฐานว่าเนื้อโลกเดียวกัน 
ภาพ ข แสดงถึงโลกมีหลายชั้นความหนาแน่นต่างกันจึงทำให้เกิดการหักเห</t>
  </si>
  <si>
    <t xml:space="preserve">เขตความเร็วต่ำมีสมบัติเป็นหินอ่อนตัวและหลอมเหลวได้ 
แต่ธรณีภาคเป็นของแข็งและเปราะ
</t>
  </si>
  <si>
    <t>ไม่ เพราะคลื่นทุติยภูมิไม่สามารถเคลื่อนที่ผ่านของเหลวได้</t>
  </si>
  <si>
    <t>ของแข็งที่มีสมบัติเป็นพลาสติก</t>
  </si>
  <si>
    <t>การศึกษาเกี่ยวกับคลื่นไหวสะเทือน</t>
  </si>
  <si>
    <t>อุกกาบาตเหล็กมีองค์ประกอบใกล้เคียงกับ แก่นโลก และเป็นเศษซากของดาวเคราะห์น้อยที่ถูกทำลาย ซึ่งมีกระบวนการเกิดและองค์ประกอบที่คล้ายคลึงกับโลกในยุคแรกเริ่ม</t>
  </si>
  <si>
    <t>การศึกษาคลื่นไหวสะเทือนทั้งปฐมภูมิและทุติยภูมิ</t>
  </si>
  <si>
    <t xml:space="preserve"> เนื่องจากเกิดการเปลี่ยนแปลงคุณสมบัติของตัวกลางที่คลื่นเคลื่อนที่ผ่าน ซึ่งได้แก่ ความหนาแน่น และ สถานะของสสาร</t>
  </si>
  <si>
    <t xml:space="preserve">เหมือนกัน: ทั้งสองภาพเป็นการศึกษาการเคลื่อนที่ของคลื่นไหวสะเทือน
แตกต่างกัน: ภาพ ก แสดงโลกที่มีโครงสร้างเป็นเนื้อเดียวกัน ภาพ ข แสดงโลกที่มีโครงสร้างเป็นชั้นๆ </t>
  </si>
  <si>
    <t>มาจากชั้นเนื้อโลก</t>
  </si>
  <si>
    <t>สถานะทางกายภาพ และ การตอบสนองต่อคลื่นไหวสะเทือนแตกต่างกัน</t>
  </si>
  <si>
    <t>ไม่ได้ เพราะสถานะของแก่นโลกชั้นนอกคือของเหลว คลื่นทุติยภูมิไม่สามารถเดินทางผ่านตัวกลางที่เป็นของเหลวได้</t>
  </si>
  <si>
    <t>เปลือกโลก;เนื้อโลก;แก่นโลก;</t>
  </si>
  <si>
    <t>หินแกรนิตมีกำเนิดมาจากส่วนของโครงสร้างโลกที่เรียกว่า เปลือกโลก หินแกรนิตเป็นหินอัคนีแทรกซอน เกิดจากการเย็นตัวลงอย่างช้าๆ และตกผลึกของหินหนืดหรือแมกมาใต้เปลือกโลก</t>
  </si>
  <si>
    <t>ชั้นเนื้อโลกประกอบด้วยสสารในสถานะ ของแข็ง เป็นส่วนใหญ่ แม้ว่าบางส่วนของชั้นเนื้อโลก เช่น ฐานธรณีภาค จะมีลักษณะเป็นของแข็งกึ่งหนืดที่สามารถเคลื่อนที่ได้ แต่โดยรวมแล้วองค์ประกอบหลักของชั้นเนื้อโลกยังคงอยู่ในสถานะของแข็ง</t>
  </si>
  <si>
    <t>หลักฐานที่นำมาใช้ยืนยันว่าแก่นโลกชั้นนอกเป็นของเหลวคือ การศึกษาคลื่นไหวสะเทือน (Seismic Waves) โดยเฉพาะอย่างยิ่งคลื่น S (Shear Waves) ซึ่งไม่สามารถเดินทางผ่านของเหลวได้ การที่คลื่น S ไม่สามารถเดินทางผ่านแก่นโลกชั้นนอกได้ เป็นข้อพิสูจน์ว่าแก่นโลกชั้นนอกอยู่ในสถานะของเหลว</t>
  </si>
  <si>
    <t>ผลการศึกษาอุกกาบาตเหล็กสามารถนำมาใช้อธิบายองค์ประกอบของแก่นโลกได้ เนื่องจากเชื่อกันว่าอุกกาบาตเหล็กเป็นเศษของดาวเคราะห์ดวงอื่นที่แตกสลาย ซึ่งมีองค์ประกอบใกล้เคียงกับแก่นโลกของเราที่ส่วนใหญ่ประกอบด้วยเหล็กและนิกเกิล</t>
  </si>
  <si>
    <t>นอกจากผลการศึกษาอุกกาบาตเหล็กแล้ว หลักฐานอื่นที่สนับสนุนว่าแก่นโลกประกอบด้วยเหล็กเป็นส่วนมาก ได้แก่:
ความหนาแน่นของโลก: ความหนาแน่นเฉลี่ยของโลกสูงกว่าความหนาแน่นของหินบนพื้นผิวโลกมาก ซึ่งบ่งชี้ว่าแก่นโลกต้องประกอบด้วยธาตุที่มีความหนาแน่นสูง เช่น เหล็กและนิกเกิล
สนามแม่เหล็กโลก: การมีอยู่ของสนามแม่เหล็กโลกที่แข็งแกร่งบ่งชี้ว่าแก่นโลกมีส่วนที่หลอมเหลวที่เคลื่อนที่ได้ ซึ่งเชื่อว่าเป็นเหล็กหลอมเหลวที่สร้างกระแสไฟฟ้าและทำให้เกิดสนามแม่เหล็ก</t>
  </si>
  <si>
    <t>คลื่นไหวสะเทือนเกิดการสะท้อนและหักเหเมื่อเคลื่อนที่ผ่านโครงสร้างโลก เนื่องจาก:
การเปลี่ยนแปลงความหนาแน่นและองค์ประกอบ: คลื่นไหวสะเทือนจะเปลี่ยนความเร็วและทิศทางเมื่อเคลื่อนที่ผ่านชั้นต่างๆ ของโลกที่มีความหนาแน่นและองค์ประกอบทางเคมีที่แตกต่างกัน เช่น การเปลี่ยนจากเปลือกโลกไปสู่เนื้อโลก หรือจากเนื้อโลกไปสู่แก่นโลก
การเปลี่ยนแปลงสถานะของสสาร: การเปลี่ยนแปลงสถานะของสสาร เช่น จากของแข็งเป็นของเหลว (เช่น ที่รอยต่อระหว่างเนื้อโลกกับแก่นโลกชั้นนอก) จะทำให้คลื่นไหวสะเทือนเกิดการสะท้อนและหักเหอย่างชัดเจน</t>
  </si>
  <si>
    <t>ภาพ ก และ ข แสดงให้เห็นถึงการเคลื่อนที่ของคลื่นปฐมภูมิ (P-wave) ที่เดินทางผ่านโครงสร้างภายในโลกจากศูนย์เกิดแผ่นดินไหว
ความคล้ายคลึง: ทั้งสองภาพแสดงให้เห็นว่าคลื่นปฐมภูมิสามารถเดินทางผ่านโครงสร้างโลกได้ และมีการหักเหหรือเปลี่ยนแปลงทิศทางเมื่อผ่านชั้นโครงสร้างที่มีความหนาแน่นต่างกัน
ความแตกต่าง:
ภาพ ก: แสดงให้เห็นการเคลื่อนที่ของคลื่นปฐมภูมิที่เป็นเส้นตรงและมีการหักเหเล็กน้อยเมื่อผ่านชั้นต่างๆ ซึ่งอาจสื่อถึงโครงสร้างโลกที่มีความสม่ำเสมอหรือมีการเปลี่ยนแปลงความหนาแน่นไม่มากนัก
ภาพ ข: แสดงให้เห็นการเคลื่อนที่ของคลื่นปฐมภูมิที่โค้งงอและมีการหักเหที่ชัดเจนกว่า ซึ่งบ่งชี้ถึงการเปลี่ยนแปลงความหนาแน่นหรือคุณสมบัติทางกายภาพของชั้นโครงสร้างภายในโลกที่แตกต่างกันอย่างมากในแต่ละชั้น</t>
  </si>
  <si>
    <t>ลาวาที่ปะทุขึ้นมาบนผิวโลกมีแหล่งกำเนิดมาจากชั้น เนื้อโลกส่วนบน (Upper Mantle) หรือ ฐานธรณีภาค (Asthenosphere) ซึ่งเป็นชั้นที่หลอมเหลวบางส่วนและมีความหนืดสูง ทำให้เกิดการเคลื่อนที่ของแมกมาและนำไปสู่การปะทุของภูเขาไฟบนผิวโลก</t>
  </si>
  <si>
    <t>เขตความเร็วต่ำ (Low-Velocity Zone) หรือ LVZ มีสมบัติที่แตกต่างจากชั้นธรณีภาค (Lithosphere) ดังนี้:
สถานะทางกายภาพ: เขตความเร็วต่ำมีลักษณะเป็นเนื้ออ่อนกึ่งหลอมเหลว (partially molten) ในขณะที่ชั้นธรณีภาคเป็นของแข็งและมีความแข็งแกร่งกว่า
ความเร็วคลื่นแผ่นดินไหว: คลื่นแผ่นดินไหว โดยเฉพาะคลื่น S จะมีความเร็วลดลงอย่างมากเมื่อเคลื่อนที่ผ่านเขตความเร็วต่ำ ซึ่งเป็นที่มาของชื่อ "เขตความเร็วต่ำ" ในขณะที่คลื่นจะเคลื่อนที่ได้เร็วกว่าในชั้นธรณีภาค
ความหนืดและความยืดหยุ่น: เขตความเร็วต่ำมีความหนืดต่ำกว่าและมีความยืดหยุ่นน้อยกว่าชั้นธรณีภาค ทำให้เป็นส่วนที่สามารถเกิดการเคลื่อนที่ของแมกมาและการเคลื่อนที่ของแผ่นเปลือกโลกได้ง่ายกว่า</t>
  </si>
  <si>
    <t>ไม่สามารถเดินทางออกมาที่ผิวโลกได้
เหตุผล:
คลื่นทุติยภูมิ (S-wave) ไม่สามารถเคลื่อนที่ผ่านของเหลวได้
แก่นโลกชั้นนอกมีสถานะเป็นของเหลว ซึ่งเป็นอุปสรรคต่อการเดินทางของคลื่น S
ดังนั้น เมื่อคลื่นปฐมภูมิ (P-wave) เคลื่อนที่ผ่านแก่นโลกชั้นนอกเข้าไปยังแก่นโลกชั้นใน และเกิดการเปลี่ยนรูปเป็นคลื่นทุติยภูมิ คลื่นทุติยภูมิที่เกิดขึ้นใหม่นี้จะไม่สามารถเดินทางย้อนกลับออกมาผ่านแก่นโลกชั้นนอกที่เป็นของเหลวเพื่อขึ้นมายังผิวโลกได้</t>
  </si>
  <si>
    <t>ชั้นเปลือกโลกทวีป</t>
  </si>
  <si>
    <t>การที่ คลื่น ไม่สามารถเดินทางผ่านแก่นโลกชั้นนอกได้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</si>
  <si>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t>
  </si>
  <si>
    <t>ความหนาแน่นของโลก</t>
  </si>
  <si>
    <t>เนื่องจากความแตกต่างของความหนาแน่นและคุณสมบัติของวัสดุในแต่ละชั้นของโลก</t>
  </si>
  <si>
    <t>แตกต่างกัน ก.เส้นตรงแต่ ข หักเห</t>
  </si>
  <si>
    <t xml:space="preserve">เป็นชั้นนอกที่แข็งตัวกว่าและมีความหนาแน่นสูงกว่า </t>
  </si>
  <si>
    <t>ไม่สามารถเดินทางออกมาถึงผิวโลกได้ เนื่องจากคลื่น S-wave ไม่สามารถเดินทางผ่านของเหลวได้ และแก่นโลกชั้นนอกเป็นของเหลว</t>
  </si>
  <si>
    <t>ของไหล</t>
  </si>
  <si>
    <t>การเคลื่อนที่ของคลื่นทุติยภูมิ</t>
  </si>
  <si>
    <t>เพราะโลกเกิดจากการรวมตัวของเศษอุกกาบาต</t>
  </si>
  <si>
    <t>สนามแม่เหล็กโลก</t>
  </si>
  <si>
    <t>เพราะผ่านตัวกลางที่ไม่เหมือนกัน</t>
  </si>
  <si>
    <t>แตกต่างกันที่ความหนาแน่นของตัวกลางมีความหนาแน่นไม่เหมือนกัน</t>
  </si>
  <si>
    <t>มีแม็กมามาก</t>
  </si>
  <si>
    <t>สามารถเดินทางออกมาถึงผิวโลกได้เพราะเขตโลกชั้นในเป็นของแข็งทำให้สามารถเดินทางออกมาถึงผิวโลกได้เพราะเขตโลกชั้นในเป็นของแข็งทำให้คลื่น P เปลี่ยนเป็นคลื่น S และแพร่กระจายต่อมาได้</t>
  </si>
  <si>
    <t>ขอบแข็ง</t>
  </si>
  <si>
    <t>S-wave เคลื่อนที่ผ่านของแข็งเท่านั้นผ่านแก่นโลกชั้นนอกไม่ได้</t>
  </si>
  <si>
    <t>องค์ประกอบคล้ายกับแก่นโลก</t>
  </si>
  <si>
    <t>โครงสร้างโลกแต่ละชั้นความหนาแน่นแตกต่างกันทำให้การเคลื่อนไหวเปลี่ยนทิศทาง</t>
  </si>
  <si>
    <t>เขตความเร็วต่ำมีสถานะใกล้ของเหลวมากกว่าและอ่อนตัวกว่าธรณีภาค</t>
  </si>
  <si>
    <t>สามารถเดินทางออกมาได้ คลื่นปฐมภูมิเคลื่อนผ่านแก่นโลกชั้นนอกไปยังแก่นโลกชั้นใน สามารถเดินทางออกมาที่ผิวโลกได้ เพราะแก่นโลกชั้นในเป็นของแข็งที่คลื่นทุติยภูมิสามารถเคลื่อนที่ผ่านได้</t>
  </si>
  <si>
    <t xml:space="preserve"> สนามแม่เหล็กโลก</t>
  </si>
  <si>
    <t>แตกต่างกันที่ความหนาแน่นของตัวกลางไม่เหมือนกัน</t>
  </si>
  <si>
    <t>แมกม่ามาก</t>
  </si>
  <si>
    <t>สามารถเดินทางออกมาถึงผิวโลกได้ เพราะแก่นโลกชั้นในเป็นของแข็ง ทำให้คลื่น P เปลี่ยนเป็นคลื่น S และแพร่กระจายต่อมาได้</t>
  </si>
  <si>
    <t>การคลื่นที่ของคลื่น S wave</t>
  </si>
  <si>
    <t>เพราะ โลก เกิดจากเศษอุกาบาต</t>
  </si>
  <si>
    <t>สนามแม่เหล็กโลกและความหนาเเน่นเฉลี่ย</t>
  </si>
  <si>
    <t>เพราะ ผ่านตัวกลางที่ แตกต่างกัน</t>
  </si>
  <si>
    <t>แตกต่างกัน เพราะว่าความหนาแน่นของตัวกลางมีค่าความหนาแน่นนไม่เหมือนกัน</t>
  </si>
  <si>
    <t>มีเเมกมามาก</t>
  </si>
  <si>
    <t>สามารถเดินทางออกมาถึงผิวโลกได้ เพราะแก่นโลกชั้นในเป็นของแข็ง ทำให้คลื่น P wave  เปลี่ยนเป็นคลื่น S  wave และแพร่กระจายต่อไปได้</t>
  </si>
  <si>
    <t>คลื่นไม่สามารถเดินทางผ่านแก่นโลกชั้นนอกได้ เนื่องจากคลื่นประเภทนี้เดินทางได้เฉพาะในสสารที่เป็นของแข็ง</t>
  </si>
  <si>
    <t>เพราะเชื่อว่าอุกกาบาตเหล็กเป็นเศษซากของดาวเคราะห์ที่ก่อตัวขึ้นในช่วงเวลาใกล้เคียงกับโลกเช่นเหล็ก</t>
  </si>
  <si>
    <t>ความหนาแน่นของโลก ที่คำนวณได้สูงกว่าเปลือกโลก และมีความสอดคล้องกับความหนาแน่นของเหล็ก สนามแม่เหล็กโลก</t>
  </si>
  <si>
    <t xml:space="preserve">แตกต่างกัน ก โลกเนื้อเดียว ไม่แบ่งชั้น
ข โลกมีโครงสร้างเป็นชั้น ๆ ต่างความหนาแน่น
</t>
  </si>
  <si>
    <t>ชั้นฐานธรณีภาค</t>
  </si>
  <si>
    <t>เป็นชั้นเนื้อโลกส่วนบนที่มีอุณหภูมิสูงมากจนทำให้หินบางส่วนหลอมละลายเป็นหินหนืด</t>
  </si>
  <si>
    <t>ไม่สามารถเดินทางออกมาถึงผิวโลกได้ เพราะคลื่นไม่สามารถผ่านแก่นโลกชั้นนอกซึ่งเป็นของเหลวได้</t>
  </si>
  <si>
    <t>คลื่นไหวสะเทือน ที่เดินทางผ่านโลก โดยเฉพาะ คลื่นทุติยภูมิ</t>
  </si>
  <si>
    <t>องค์ประกอบที่คล้ายกัน: อุกกาบาตเหล็กประกอบด้วย เหล็ก และ นิกเกิล เป็นส่วนใหญ่ ซึ่งเป็นองค์ประกอบหลักของแก่นโลก. นักวิทยาศาสตร์เชื่อว่าอุกกาบาตเหล่านี้เป็นเศษชิ้นส่วนของแกนกลางของดาวเคราะห์น้อยที่ถูกทำลายลงในอดีต.</t>
  </si>
  <si>
    <t>ความหนาแน่นของโลกโดยรวม นักวิทยาศาสตร์คำนวณความหนาแน่นเฉลี่ยของโลกได้ประมาณ 5.5 g/cm³ แต่ความหนาแน่นเฉลี่ยของหินบนเปลือกโลกมีเพียงประมาณ 2.7 g/cm³</t>
  </si>
  <si>
    <t>เนื่องจากมีการเปลี่ยนแปลงคุณสมบัติของตัวกลางที่คลื่นเดินทางผ่าน</t>
  </si>
  <si>
    <t>ลักษณะโครงสร้างโลกตามภาพ ก. และ ข. แตกต่างกัน อย่างชัดเจน โดยภาพ ก. เป็นแบบจำลองในอุดมคติที่โลกเป็นเนื้อเดียวกัน ส่วนภาพ ข. เป็นแบบจำลองที่สะท้อนถึงโครงสร้างโลกที่เป็นจริง ซึ่งประกอบด้วยหลายชั้นที่มีคุณสมบัติแตกต่างกัน ทำให้คลื่นไหวสะเทือนเกิดการหักเหเมื่อเคลื่อนที่ผ่านรอยต่อระหว่างชั้นต่างๆ ได้</t>
  </si>
  <si>
    <t>ชั้นเนื้อโลก</t>
  </si>
  <si>
    <t>ธรณีภาคมีสถานะเป็นของแข็งและเปราะแต่เขตความเร็วต่ำมีสถานะเป็นของแข็งเนื้ออ่อนหรือมีคุณสมบัติเป็น พลาสติก</t>
  </si>
  <si>
    <t>ไม่สามารถเดินทางออกมาที่ผิวโลกได้เพราะแก่นโลกชั้นในเป็นของแข็ง: คลื่นปฐมภูมิเมื่อเดินทางผ่านแก่นโลกชั้นนอกที่เป็นของเหลวเข้าไปยังแก่นโลกชั้นในซึ่งเป็นของแข็ง จะเกิดการหักเหและแปลงสภาพบางส่วนเป็นคลื่นทุติยภูมิซึ่งเป็นไปตามหลักการทางฟิสิกส์</t>
  </si>
  <si>
    <t>คลื่นทุติยภูมิไม่สามารถเคลื่อนที่ผ่านแก่นโลกชั้นนอก ข้อมูลความเร็วของคลื่นปฐมภูมิที่เคลื่อนที่ผ่านแก่นโลกชั้นนอกและโลกมีสนามแม่เหล็กเพราะสนามแม่เหล็กโลกเกิดจากการเคลื่อนที่ของสสารที่เป็นของเหลวภายในแก่นโลก</t>
  </si>
  <si>
    <t>เพราะโลกเกิดจากเศษซากของอุกกาบาต</t>
  </si>
  <si>
    <t>คลิ่นไหวสะเทือนเคลื่อนที่ผ่านตัวกลางที่มีสมบัติเชิงกลต่างกัน</t>
  </si>
  <si>
    <t>ก.ภายในโลกเป็นเนื้อเดียวกัน ความหนาแน่นเท่ากัน
ข.ภายในโลกไม่เป็นเนื้อเดียวกันและความหนาแน่นไม่เท่ากันอยู่ที่ความลึก</t>
  </si>
  <si>
    <t>เขตความเร็วต่ำในฐานธรณีภาค</t>
  </si>
  <si>
    <t>มีอุณหภูมิและความดันสูงกว่าและมีสมบัติเป็นพลาสติก</t>
  </si>
  <si>
    <t>ไม่ได้ เพราะ ไม่สามารถเดินทางผ่านแก่นโลกชั้นนอกที่เป็นของเหลวได้</t>
  </si>
  <si>
    <t>เปลือกโลก</t>
  </si>
  <si>
    <t>คลื่นทุติยภูมิ</t>
  </si>
  <si>
    <t>เพราะเชื่อว่าอุกกาบาตเหล็กเป็นสิ่งที่หลงเหลือจากแก่นของดาวเคราะห์ที่แตกสลายไปแล้ว</t>
  </si>
  <si>
    <t>ความหนาแน่น</t>
  </si>
  <si>
    <t>เกิดการสะท้อนและหักเหเมื่อเคลื่อนที่ผ่านบริเวณที่มีการ เปลี่ยนแปลงความหนาแน่นและสถานะของสสาร</t>
  </si>
  <si>
    <t>ภาพ ก: แสดงการเคลื่อนที่ของคลื่นปฐมภูมิ ในโครงสร้างโลกแบบ เนื้อเดียว คลื่นจะเดินทางเป็นเส้นตรงออกจากจุดกำเนิดทุกทิศทางด้วยความเร็วคงที่
ภาพ ข: แสดงการเคลื่อนที่ของคลื่นปฐมภูมิในโครงสร้างโลกแบบ มีชั้นต่างๆ คลื่นจะเกิดการ หักเห เมื่อเดินทางผ่านชั้นต่างๆ ทำให้ทิศทางโค้งงอและมีความเร็วเปลี่ยนไปตามความลึก ซึ่งแสดงให้เห็นว่าโลกไม่ได้มีโครงสร้างเป็นเนื้อเดียวกัน</t>
  </si>
  <si>
    <t>เขตความเร็วต่ำ จึงมีสมบัติ อ่อนนุ่มกว่าและมีความเร็วของคลื่นไหวสะเทือนต่ำกว่า ชั้นธรณีภาค</t>
  </si>
  <si>
    <t xml:space="preserve"> ไม่ได้ เพราะถึงแม้คลื่นปฐมภูมิจะสามารถเดินทางผ่านแก่นโลกชั้นนอกซึ่งเป็นของเหลวได้ แต่แก่นโลกชั้นนอกจะทำให้คลื่นทุติยภูมิสลายไป เนื่องจากคลื่นทุติยภูมิไม่สามารถเคลื่อนที่ในตัวกลางที่เป็นของเหลวได้</t>
  </si>
  <si>
    <t>ซิลิคอน แมกนิเซียมและเหล็ก</t>
  </si>
  <si>
    <t>ผลกระทบจากคลื่นแผ่นดินไหว</t>
  </si>
  <si>
    <t>เพราะอุกกาบาตเหล็กเป็นเศษวัตถุจากยุคกำเนิดระบบสุริยะที่มีส่วนประกอบใกล้เคียงกับแก่นโลก และโลกก็แยกชั้นโดยให้สารหนักอย่างเหล็ก-นิกเกิลจมลงสู่ศูนย์กลาง</t>
  </si>
  <si>
    <t>เพราะโลกมีสถานะเป็นของแข็งกับของเหลว ทำให้มีการเคลื่อนที่ต่างกัน</t>
  </si>
  <si>
    <t>ต่างกันเพราะ คลื่นภาพ ข.เคลื่อนที่ผ่านแก่นโลก</t>
  </si>
  <si>
    <t>ชั้นธรณีภาค คลื่นทั้งสองเคลื่อนที่ด้วยความเร็วคงตัว
เขตความเร็วตำ่ คลื่นทั้งสองมีความเร็วลดลงอย่างไม่สม่ำเสมอ</t>
  </si>
  <si>
    <t>ไม่ได้ เพราะคลื่นทุติยภูมิไม่ผ่านของเหลว</t>
  </si>
  <si>
    <t>S wave สามารถเดินทางผ่านของแข็งได้เท่านั้น</t>
  </si>
  <si>
    <t>เพราะโลกเกิดจากเศษดาวและอุกกาบาต</t>
  </si>
  <si>
    <t>การเกิดสนามแม่เหล็กโลก</t>
  </si>
  <si>
    <t>เพราะในแต่ละโครงสร้างโลกมีสถานะ คุณสมบัติที่แตกต่างกัน</t>
  </si>
  <si>
    <t>แตกต่างกัน ภาพ ก คลื่นเป็นเส้นตรง ภาพ ข คลื่นเกิดการหักเหและเกิด Shadow zone</t>
  </si>
  <si>
    <t>ชั้นธรณีภาคเป็นของแข็งที่ความหนาแน่นมากกว่า
แต่เขตความเร็วต่ำมีอุณหภูมิสูงกว่า</t>
  </si>
  <si>
    <t>ไม่ได้เพราะ ไม่สามารถเคลื่อนที่ผ่านแก่นโลกชั้นนอกได้เนื่องจากมีสถาะเป็นของเหลว</t>
  </si>
  <si>
    <t>คลื่น s wave ไม่สามารถผ่านของเหลวได้</t>
  </si>
  <si>
    <t>เพราะ โลกก็เกิดจากอุกกาบาตเหมือนกัน</t>
  </si>
  <si>
    <t>การเกิดของสนามแม่เหล็กโลก</t>
  </si>
  <si>
    <t>เพราะคลื่นผ่านแก่นโลกชั้นนอกที่เป็นของเหลว</t>
  </si>
  <si>
    <t>แตกต่างกัน โดยภาพ ข.คลื่นปฐมภูมิมีการหักเหหลังจากผ่านชั้นแก่นโลก และภาพ ก. คลื่นเคลื่อนที่เป็นเส้นตรง</t>
  </si>
  <si>
    <t>มีอุณหภูมิสูงกว่าและมีหินบางส่วนหลอมละลายเป็นหินหนืด</t>
  </si>
  <si>
    <t>ไม่ได้ เพราะ คลื่นทุติยภูมิไม่สามารถเดินทางผ่านแก่นโลกชั้นนอกที่เป็นของเหลวได้</t>
  </si>
  <si>
    <t>คลื่นทุติยภูมิไม่สามารถเคลื่อนที่ผ่านแก่นโลกชั้นนอกได้ ความเร็วของคลื่นปฐมภูมิที่เคลื่อนที่ผ่านแก่นโลกชั้นนอกและการที่โลกมีสนามแม่เหล็ก เพราะ สนามแม่เหล็กโลกเกิดจากการเคลื่อนที่ของสสารที่เป็นของเหลวภายในแก่นโลก</t>
  </si>
  <si>
    <t>เพราะอุกกาบาตเหล็กมีองค์ประกอบทางเคมี ลักษณะและกระบวนการเกิดที่แตกต่างจากหิน อุกกาบาตและแร่เหล็กที่พบที่ผิวโลก สันนิษฐานว่าอุกกาบาตเหล็กนี้เกิดขึ้นในช่วงเวลาใกล้เคียงกับการกำเนิดโลก และมีองค์ประกอบทางเคมีใกล้เคียงกับแก่นโลก</t>
  </si>
  <si>
    <t>ความหนาแน่นของโลกคลื่นไหวสะเทือนเคลื่อนที่ผ่านตัวกลางที่มีสมบัติเชิงกลแตกต่างกัน เช่น ความหนาแน่น สถานะ</t>
  </si>
  <si>
    <t>โครงสร้างโลกในภาพ ก แสดงว่าภายในโลกมีลักษณะเป็นเนื้อเดียวกัน และ มีความหนาแน่นเท่ากันเนื่องจากคลื่นเดินทางผ่านเป็นเส้นตรงไม่มีการหักเห แต่โครงสร้างโลกในภาพ ข แสดงว่าภายในโลกมีลักษณะไม่เป็นเนื้อเดียวกัน โดยมีสถานะและความ หนาแน่นแตกต่างกันไปตามความลึก ทำให้คลื่นปฐมภูมิเกิดการหักเห</t>
  </si>
  <si>
    <t>เขตความเร็วต่ำในฐานธรณีภาด</t>
  </si>
  <si>
    <t>อุณหภูมิและความดันสูงกว่าและมีสมบัติเป็นพลาสติก</t>
  </si>
  <si>
    <t>ไม่ได้เนื่องจากไม่สามารถเดินทางผ่านแก่นโลกชั้นนอกที่เป็นของเหลวได้</t>
  </si>
  <si>
    <t>S wave ไม่สามารถเคลื่อนที่ผ่านชั้นนี้ได้</t>
  </si>
  <si>
    <t>เพราะอุกกาบาตเหล็กมีที่มาเหมือนกับการกำเนิดโลก จึงมีองค์ประกอบเหมือนกัน</t>
  </si>
  <si>
    <t>การศึกษาคลื่นไหวสะเทือน</t>
  </si>
  <si>
    <t>ความแตกต่างของความหนาแน่นและความยืดหยุ่นของชั้นหินต่าง ๆ ภายในโลก</t>
  </si>
  <si>
    <t>แตกต่างกัน โดยภาพ ก แสดงโครงสร้างโลกที่เนื้อเดียวกัน ส่วนภาพ ข แสดงโครงสร้างโลกที่มีความแตกต่างกันในแต่ละชั้น</t>
  </si>
  <si>
    <t>ธรณีภาคเป็นชั้นที่เป็นของแข็งมากกว่าเขตความเร็วต่ำ</t>
  </si>
  <si>
    <t>ไม่ได้ เพราะไม่สามารถเคลื่อนที่ผ่านแก่นโลกชั้นนอกที่เป็นของเหลวได้</t>
  </si>
  <si>
    <t>ชั้นเปลือกโลกส่วนทวีป</t>
  </si>
  <si>
    <t xml:space="preserve">ของแข็ง </t>
  </si>
  <si>
    <t>การที่ คลื่นเฉือน (shear waves หรือ S-waves) ไม่สามารถเดินทางผ่านแก่นโลกชั้นนอกได้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</si>
  <si>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 เปรียบเทียบองค์ประกอบ และใช้เป็นข้อมูลอ้างอิงในการศึกษาแก่นโลกได้.</t>
  </si>
  <si>
    <t>การวิเคราะห์คลื่นไหวสะเทือน ที่บ่งชี้ถึงความหนาแน่นสูงในแก่นโลก, สนามแม่เหล็กโลก ซึ่งเกิดจากสภาพเป็นโลหะหลอมเหลวในแก่นโลกชั้นนอก, และ ความหนาแน่นของโลกโดยรวม ที่สูงกว่ามวลหินทั้งหมด ทำให้ต้องมีโลหะหนักอย่างเหล็กอยู่ภายใน</t>
  </si>
  <si>
    <t>แตกต่างกัน โดยภาพ A ที่แสดงการเปลี่ยนแปลงของคลื่นปฐมภูมิ (P-wave) ที่ความเร็วลดลงอย่างมากและหายไปเมื่อผ่านบริเวณหนึ่ง (ซึ่งก็คือแก่นโลกชั้นใน) ทำให้เกิดการแบ่งโครงสร้างภายในโลกเป็นเปลือกโลก เนื้อโลก และแก่นโลก ซึ่งเป็นลักษณะโครงสร้างแบบ ชั้นของแข็ง-ของเหลว-ของแข็ง ขณะที่ภาพ B ที่อาจแสดงการหักเหของคลื่นที่ความเร็วคงที่ในบริเวณนั้น บ่งชี้ว่าโครงสร้างภายในโลกอาจเป็น ของแข็งทั้งหมด ตลอดทั้งชั้น</t>
  </si>
  <si>
    <t xml:space="preserve">ชั้นเนื้อโลก (Mantle) เป็นหลัก </t>
  </si>
  <si>
    <t xml:space="preserve">ไม่สามารถเดินทางออกมาถึงผิวโลกได้ เนื่องจากคลื่นทุติยภูมิไม่สามารถเคลื่อนที่ผ่านสสารที่เป็นของเหลวได้ และแก่นโลกชั้นนอกที่เป็นของเหลวจะทำให้คลื่นทุติยภูมิไม่สามารถทะลุผ่านออกไปได้ถึงชั้นเนื้อโลกและผิวโลก.
</t>
  </si>
  <si>
    <t>เพราะมีองค์ประกอบคล้ายกัน</t>
  </si>
  <si>
    <t>จากความเร็วไหวสะเทือน</t>
  </si>
  <si>
    <t>มีควาทหนาแน่นและสถานะต่างกัน</t>
  </si>
  <si>
    <t>แตกต่างกัน ภาพ ก คือ โลกเป็นเนื้อเดียวกัน 	ภาพ ข คือ โลกมีโครงสร้างเป็นชั้น ๆ</t>
  </si>
  <si>
    <t>มีความหนาแน่นสูงกว่า แต่ความเร็วจะแผ่วลง</t>
  </si>
  <si>
    <t>สามารถเดินทางได้ เพราะ คลื่น S ไม่สามารถผ่านแก่นโลกชั้นนอกของเหลวได้ แต่เมื่อคลื่น P เคลื่อนผ่านแก่นโลกชั้นนอกไปยังแก่นโลกชั้นใน จะเกิด คลื่น S ใหม่ในแก่นโลกชั้นใน</t>
  </si>
  <si>
    <t>ชั้นเนื้อโลก (Mantle) ประกอบด้วยสสารที่เป็น ของแข็งเป็นส่วนใหญ่ แต่มีสมบัติ พลาสติก คือ ไหลตัวช้าได้ (โดยเฉพาะในชั้นแอสทีโนสเฟียร์)</t>
  </si>
  <si>
    <t>การไม่สามารถเคลื่อนที่ของคลื่น S-wave ผ่านแก่นโลกชั้นนอก เป็นหลักฐานสำคัญที่ยืนยันว่าแก่นโลกชั้นนอกเป็นของเหลว.</t>
  </si>
  <si>
    <t>อุกกาบาตเหล็กเป็นตัวแทนของวัสดุที่แก่นโลกอาจมี ทำให้ใช้เป็นหลักฐานอธิบายองค์ประกอบแก่นโลกได้</t>
  </si>
  <si>
    <t xml:space="preserve">ความหนาแน่นเฉลี่ยของโลก และการมีอยู่ของสนามแม่เหล็กโลก เป็นหลักฐานสนับสนุนว่าแก่นโลกประกอบด้วยเหล็กเป็นส่วนมาก </t>
  </si>
  <si>
    <t>เพราะชั้นต่าง ๆ ของโลกมีสมบัติแตกต่างกัน ทำให้คลื่นไหวสะเทือนเกิดการสะท้อนและหักเหเมื่อผ่านขอบเขตของชั้นเหล่านั้น</t>
  </si>
  <si>
    <t xml:space="preserve">แตกต่างกัน ภาพ ก → โลกเป็นเนื้อเดียวกัน 	ภาพ ข → โลกมีโครงสร้างเป็นชั้น ๆ (เช่น เปลือกโลก แมนเทิล แก่นโลก)
</t>
  </si>
  <si>
    <t xml:space="preserve">ชั้นแมนเทิล </t>
  </si>
  <si>
    <t>เขตความเร็วต่ำแตกต่างจากธรณีภาคตรงที่ ธรณีภาคแข็งและเปราะ แต่เขตความเร็วต่ำอ่อนตัวและไหลได้</t>
  </si>
  <si>
    <t>คลื่นทุติยภูมิที่เกิดขึ้นใหม่ในแก่นโลกชั้นใน ไม่สามารถเดินทางออกมาที่ผิวโลกได้ เพราะต้องผ่านแก่นโลกชั้นนอกซึ่งเป็นของเหลว</t>
  </si>
  <si>
    <t>เปลือกโลกทวีป ประกอบด้วยหินบะซอลต์เป็นส่วนใหญ่ หรือประกอบด้วยธาตุ ซิลิกอนและธาตุแมกนีเซียมเป็นส่วนใหญ่</t>
  </si>
  <si>
    <t>ของแข็ง (แต่มีสมบัติเป็นพลาสติก/ไหลช้าได้)</t>
  </si>
  <si>
    <t xml:space="preserve">คลื่น S-wave (คลื่นทุติยภูมิ) ไม่สามารถเคลื่อนที่ผ่านแก่นโลกชั้นนอก </t>
  </si>
  <si>
    <t>เพราะ อุกกาบาตเหล็กมีองค์ประกอบคล้ายกับโลหะหลักในแก่นโลก คือ เหล็กและนิกเกิล ทำให้นักธรณีวิทยาสามารถใช้วิเคราะห์เป็นตัวแทนองค์ประกอบของแก่นโลกได้</t>
  </si>
  <si>
    <t>หลักฐานจากคลื่นไหวสะเทือน (Seismic waves) เพราะการวิเคราะห์ความเร็วของคลื่น P-wave และ S-wave ผ่านแก่นโลกแสดงให้เห็นว่ามี ความหนาแน่นสูงและองค์ประกอบหลักเป็นเหล็ก</t>
  </si>
  <si>
    <t>เพราะ ความหนาแน่นและสถานะของชั้นโลกต่างกัน ทำให้คลื่นเปลี่ยนทิศทางและความเร็ว</t>
  </si>
  <si>
    <t>ก คือเป็นเนื้อเดียวกัน
ข. แยกเป็นชั้นๆ</t>
  </si>
  <si>
    <t>มัชฌิมภาค (Mantle)</t>
  </si>
  <si>
    <t>มีความร้อนสูงและสภาพกึ่งหลอมเหลว ทำให้ความเร็วคลื่นไหวสะเทือนลดลง</t>
  </si>
  <si>
    <t>ไม่สามารถ เพราะ S-wave ผ่านของเหลวไม่ได้</t>
  </si>
  <si>
    <t>แก่นโลก;เนื้อโลก;เปลือกโลก;</t>
  </si>
  <si>
    <t>หินแกรนิตมีกำเนิดมาจากส่วนของ เปลือกโลกทวีป (Continental Crust) ซึ่งเป็นชั้นนอกสุดของโครงสร้างโลกที่ประกอบด้วยธาตุซิลิกอนและอะลูมิเนียมเป็นหลัก</t>
  </si>
  <si>
    <t>การเดินทางของคลื่นไหวสะเทือน</t>
  </si>
  <si>
    <t>เพราะมีองค์ประกอบเคมีคล้ายเปลือกโลก</t>
  </si>
  <si>
    <t>ความหนาแน่นของโลกและสนามแม่เหล็กโลก</t>
  </si>
  <si>
    <t>เพราะเกิดการเปลี่ยนแปลงคุณสมบัติตัวกลาง</t>
  </si>
  <si>
    <t>ภาพ ก และ ข แสดงถึงโครงสร้างโลกที่แตกต่างกัน โดยภาพ ก เปรียบเสมือนโลกที่มีโครงสร้างเนื้อเดียว ส่วนภาพ ข คือโลกที่มีโครงสร้าง เป็นชั้น ที่มีคุณสมบัติแตกต่างกัน ซึ่งเป็นแบบจำลองที่ใกล้เคียงกับโครงสร้างโลกในความเป็นจริงมากกว่า</t>
  </si>
  <si>
    <t xml:space="preserve"> ชคความเร็วต่ำมีสภาพอ่อนนุ่มและยืดหยุ่นน้อยกว่าชั้นธรณีภาค</t>
  </si>
  <si>
    <t>ไม่สามารถเดินทางผ่านของเหลวหรือแก๊สได้เพราะคลื่น S-wave จะไม่สามารถเดินทางผ่านแก่นโลกชั้นนอก (outer core) ที่เป็นของเหลวได้</t>
  </si>
  <si>
    <t xml:space="preserve">การที่คลื่น S-waves ไม่สามารถเดินทางผ่านแก่นโลกชั้นนอกได้ เนื่องจากคลื่นนี้เดินทางได้เฉพาะในสสารที่เป็นของแข็งเท่านั้น </t>
  </si>
  <si>
    <t>เพราะเชื่อว่าอุกกาบาตเหล็กเป็นเศษซากของดาวเคราะห์ ที่ก่อตัวขึ้นในช่วงเวลาใกล้เคียงกับโลก มีองค์ประกอบหลักเป็น โลหะหนัก คล้ายกับองค์ประกอบที่เชื่อว่ามีอยู่ในแก่นโลก</t>
  </si>
  <si>
    <t>การศึกษาคลื่นไหวสะเทือน วิเคราะห์ความเร็วและการเดินทางของคลื่นแผ่นดินไหวผ่านใจกลางโลก</t>
  </si>
  <si>
    <t xml:space="preserve">เพราะ โลกมีชั้นต่างๆ ที่มีความหนาแน่นและความยืดหยุ่นต่างกัน ทำให้ความเร็วของคลื่นเปลี่ยนแปลง ทำให้เกิดการสะท้อนและหักเห </t>
  </si>
  <si>
    <t>ภาพ ก  คลื่นปฐมภูมิเดินทางตรง ดังนั้น โลกเป็นเนื้อเดียว 
ภาพ ข คลื่นปฐมภูมิเกิดการหักเห ดังนั้น โลกเป็นชั้นๆ มีคุณสมบัติต่างกัน</t>
  </si>
  <si>
    <t>ชั้นธรณีภาคเป็นชั้นหินแข็งที่อยู่ด้านบนสุดของโลก ส่วนเขตความเร็วต่ำอยู่ใต้ธรณีภาคลงไป เป็นชั้นที่อ่อนกว่า ทำให้คลื่นไหวสะเทือนเดินทางได้ช้าลง และเป็นปัจจัยสำคัญที่ทำให้แผ่นธรณีภาคสามารถเคลื่อนที่ได้</t>
  </si>
  <si>
    <t xml:space="preserve"> ไม่สามารถเดินทางออกมาถึงผิวโลกได้ เพราะ ไม่สามารถเคลื่อนที่ผ่านของเหลวได้ แก่นโลกชั้นนอกมีสถานะเป็นของเหลว</t>
  </si>
  <si>
    <t>การศึกษา คลื่นไหวสะเทือน โดยเฉพาะการสังเกตว่า คลื่น S หรือคลื่นเฉือน ไม่สามารถเดินทางผ่านแก่นโลกชั้นนอกได้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</si>
  <si>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t>
  </si>
  <si>
    <t>การศึกษาคลื่นไหวสะเทือน (Seismology)</t>
  </si>
  <si>
    <t>เนื่องจากโลกมีชั้นต่างๆ ที่มีความหนาแน่นและความยืดหยุ่นต่างกัน ทำให้ความเร็วของคลื่นเปลี่ยนแปลง</t>
  </si>
  <si>
    <t>ภาพ ก : โลกเป็นเนื้อเดียว (Homogeneous)
ภาพ ข : โลกมีโครงสร้างเป็นชั้น (Heterogeneous, Layered)</t>
  </si>
  <si>
    <t>ไม่สามารถเดินทางออกมาที่ผิวโลกได้ เนื่องจาก S-wave ไม่สามารถเดินทางผ่านของไหลได้ และแก่นโลกชั้นนอกเป็นของเหลว (ของไหล)</t>
  </si>
  <si>
    <t>เปลือกโลกมหาสมุทร ประกอบด้วยหินแกรนิตเป็นส่วนใหญ่ หรือประกอบด้วยธาตุซิลิกอน และธาตุอะลูมิเนียมเป็นส่วนใหญ่</t>
  </si>
  <si>
    <t>การศึกษา คลื่นไหวสะเทือน โดยเฉพาะการสังเกตว่า คลื่น S ไม่สามารถเดินทางผ่านแก่นโลกชั้นนอกได้ รวมถึงการสังเกต คลื่น P ที่มีการหักเหหรือเปลี่ยนทิศทางเมื่อผ่านแก่นโลกชั้นนอก</t>
  </si>
  <si>
    <t>ก โลกเป็นเนื้อเดียว
ข โลกมีโครงสร้างเป้นชั้น</t>
  </si>
  <si>
    <t>ชั้น เนื้อโลก (Mantle)</t>
  </si>
  <si>
    <t xml:space="preserve">เป็นชั้นนอกที่แข็งตัวกว่าและมีความหนาแน่นสูงกว่า 
</t>
  </si>
  <si>
    <t>ไม่สามารถเดินทางออกมาถึงผิวโลกได้ เนื่องจากแก่นโลกชั้นในมีสถานะเป็นของเหลว (ของหลอมเหลว) และคลื่นทุติยภูมิไม่สามารถเคลื่อนที่ผ่านของเหลวได้</t>
  </si>
  <si>
    <t>ชั้นเปลือกโลก</t>
  </si>
  <si>
    <t>หลักฐานที่ใช้ยืนยันว่าแก่นโลกชั้นนอกเป็นของเหลวคือ คลื่น S (Secondary Waves) ไม่สามารถเคลื่อนที่ผ่านแก่นโลกชั้นนอกได้.</t>
  </si>
  <si>
    <t>ผลการศึกษาอุกกาบาตเหล็กใช้เป็นข้อมูลอธิบายองค์ประกอบของแก่นโลกได้ เพราะ อุกกาบาตเหล็กมีองค์ประกอบทางเคมีคล้ายคลึงกับที่คาดการณ์ว่าจะเป็นแก่นโลก ซึ่งเชื่อว่าแก่นโลกมีเหล็กเป็นองค์ประกอบหลัก.</t>
  </si>
  <si>
    <t>หลักฐานอื่น ๆ ที่สนับสนุนว่าแก่นโลกประกอบด้วยเหล็กเป็นส่วนมาก ได้แก่ ความหนาแน่นของโลกโดยรวม และ การศึกษาคลื่นไหวสะเทือน.</t>
  </si>
  <si>
    <t>คลื่นไหวสะเทือนเกิดการสะท้อนและหักเหเมื่อเคลื่อนที่ผ่านโครงสร้างโลก เนื่องจากมีการเปลี่ยนแปลงความหนาแน่นและคุณสมบัติของสสารภายในโลก ซึ่งทำให้ความเร็วของคลื่นเปลี่ยนแปลงและหักเหหรือสะท้อนกลับ.</t>
  </si>
  <si>
    <t>ภาพ ก และ ข แตกต่างกัน โดยภาพ ก แสดงโลกแบบเนื้อเดียว ส่วนภาพ ข แสดงโลกที่มีโครงสร้างเป็นชั้น ๆ</t>
  </si>
  <si>
    <t>ชั้น แมนเทิล หรือเนื้อโลก</t>
  </si>
  <si>
    <t>เขตความเร็วต่ำเป็นชั้นบางๆ ที่อยู่ใต้ชั้นธรณีภาค และมีสมบัติการเคลื่อนที่ที่แตกต่างกัน</t>
  </si>
  <si>
    <t>ไม่สามารถเดินทางออกมาที่ผิวโลกได้</t>
  </si>
  <si>
    <t>เปลือกโลกทวีป (หินแกรนิตเป็นหินหลักของเปลือกโลกทวีป)</t>
  </si>
  <si>
    <t>ของแข็ง (เนื้อโลก/แมนเทิลเป็นหินร้อนหนืด แต่โดยสถานะหลักเป็นของแข็ง)</t>
  </si>
  <si>
    <t>การที่ “คลื่น S (Secondary wave)” ไม่สามารถผ่านแก่นโลกชั้นนอกได้ → แสดงว่าเป็นของเหลว</t>
  </si>
  <si>
    <t>เพราะอุกกาบาตเหล็กมีองค์ประกอบเป็นเหล็ก–นิกเกิล ซึ่งเชื่อว่ามีแหล่งกำเนิดร่วมกับวัตถุต้นกำเนิดโลก → ใช้เปรียบเทียบกับแก่นโลกได้</t>
  </si>
  <si>
    <t>ความหนาแน่นเฉลี่ยของโลกสูงมาก หากไม่มีแก่นโลกที่ประกอบด้วยธาตุหนัก เช่น เหล็ก จะไม่สามารถอธิบายค่าความหนาแน่นได้</t>
  </si>
  <si>
    <t xml:space="preserve">เพราะแต่ละชั้นของโลกมี “สมบัติทางกายภาพและความหนาแน่นแตกต่างกัน” → เมื่อคลื่นไหวสะเทือนเคลื่อนที่ผ่านเขตเหล่านี้ จึงเกิดการสะท้อนและหักเห
</t>
  </si>
  <si>
    <t>ลาวาที่ปะทุขึ้นมาบนผิวโลก มีแหล่งกำเนิดมาจาก ชั้นเนื้อโลก (Mantle) ที่หลอมละลายเป็นแมกมาแล้วดันขึ้นมาตามรอยแยก/ปล่องภูเขาไฟ</t>
  </si>
  <si>
    <t>เขตความเร็วต่ำมีสภาพอ่อนตัว หนืด และทำให้คลื่นไหวสะเทือนเดินทางช้าลง แตกต่างจากธรณีภาคที่เป็นหินแข็งและคลื่นเคลื่อนที่ได้เร็วกว่า</t>
  </si>
  <si>
    <t>ไม่ได้ เพราะแก่นโลกชั้นนอกเป็นของเหลว คลื่น S เดินทางผ่านของเหลวไม่ได้ จึงไม่สามารถขึ้นมาถึงผิวโลก</t>
  </si>
  <si>
    <t>พีรพัฒน์ แจ่มขำรัส</t>
  </si>
  <si>
    <t>เพราะแต่ละชั้นของโลกมี “สมบัติทางกายภาพและความหนาแน่นแตกต่างกัน” → เมื่อคลื่นไหวสะเทือนเคลื่อนที่ผ่านเขตเหล่านี้ จึงเกิดการสะท้อนและหักเห</t>
  </si>
  <si>
    <t>ลาวามีแหล่งกำเนิดจาก ชั้นเนื้อโลก (Mantle)</t>
  </si>
  <si>
    <t>ไม่สามารถเดินทางออกมาถึงผิวโลกได้ เพราะ คลื่นทุติยภูมิ (S-wave) เดินทางผ่านเฉพาะของแข็ง ส่วนแก่นโลกชั้นนอกเป็นของเหลวจึงสกัดกั้น ทำให้ S-wave ที่เกิดใหม่ในแก่นโลกชั้นในไม่สามารถผ่านออกมาได้</t>
  </si>
  <si>
    <t>หินแกรนิตมีต้นกำเนิดมาจาก ชั้นเปลือกโลกส่วนทวีป</t>
  </si>
  <si>
    <t>ชั้นเนื้อโลกส่วนใหญ่ประกอบด้วยสสารในสถานะของแข็ง</t>
  </si>
  <si>
    <t xml:space="preserve">คลื่นเฉือน ไม่สามารถเดินทางผ่านแก่นโลกชั้นนอกได้ </t>
  </si>
  <si>
    <t>เพราะเชื่อว่าอุกกาบาตเหล็กเป็นเศษซากของดาวเคราะห์ที่ก่อตัวขึ้นในช่วงเวลาใกล้เคียงกับโลก</t>
  </si>
  <si>
    <t>เนื่องจากโลกมีชั้นต่างๆ ที่มีความหนาแน่นและความยืดหยุ่นต่างกัน</t>
  </si>
  <si>
    <t>ภาพ ก → โลกมีโครงสร้างเป็นเนื้อเดียว ทำให้คลื่นเดินทางเป็นเส้นตรง
ภาพ ข → โลกมีโครงสร้างหลายชั้น ทำให้คลื่นหักเหและโค้งงอระหว่างการเดินทาง</t>
  </si>
  <si>
    <t>เป็นชั้นนอกที่แข็งตัวกว่าและมีความหนาแน่นสูงกว่า</t>
  </si>
  <si>
    <t>ไม่สามารถเดินทางออกมาที่ผิวโลกได้ เนื่องจากคลื่นทุติยภูมิไม่สามารถเดินทางผ่านของเหลวได้</t>
  </si>
  <si>
    <t>หินแกรนิตกำเนิดจาก เปลือกโลก</t>
  </si>
  <si>
    <t>ชั้นเนื้อโลกประกอบด้วยสสาร ของแข็ง</t>
  </si>
  <si>
    <t xml:space="preserve">คลื่นไหวสะเทือน S (คลื่นทุติยภูมิ) ไม่สามารถผ่านแก่นโลกชั้นนอกได้ </t>
  </si>
  <si>
    <t>อุกกาบาตเหล็กมีองค์ประกอบคล้ายกับแก่นโลก เช่น เหล็กและนิกเกิล จึงเชื่อว่าแก่นโลกมีองค์ประกอบคล้ายกัน เนื่องจากอุกกาบาตเป็นเศษวัตถุที่เกิดพร้อมโลกในระบบสุริยะ</t>
  </si>
  <si>
    <t>หลักฐานที่สนับสนุนว่าแก่นโลกมีเหล็ก:
ความหนาแน่นของโลกสูง
พฤติกรรมของคลื่นไหวสะเทือน
การเกิดสนามแม่เหล็กโลก</t>
  </si>
  <si>
    <t>เพราะแต่ละชั้นของโลกมีความหนาแน่นต่างกัน คลื่นจึงสะท้อนและหักเห.</t>
  </si>
  <si>
    <t>ภาพ ก ไม่มีเงาคลื่น S → แก่นโลกเป็นของแข็งทั้งหมด
ภาพ ข มีเงาคลื่น S → แก่นโลกชั้นนอกเป็นของเหลว
แตกต่างกัน</t>
  </si>
  <si>
    <t>มาจากชั้นแมนเทิล</t>
  </si>
  <si>
    <t>เขตความเร็วต่ำอ่อนตัวและไหลง่ายกว่าชั้นธรณีภาค</t>
  </si>
  <si>
    <t>ไม่ได้ เพราะคลื่นทุติยภูมิเดินทางผ่านของเหลวไม่ได้</t>
  </si>
  <si>
    <t>คลื่น s เดินทางผ่านไปได้</t>
  </si>
  <si>
    <t>ความหนาแน่นของโลกสูง
พฤติกรรมของคลื่นไหวสะเทือน
การเกิดสนามแม่เหล็กโลก</t>
  </si>
  <si>
    <t>สถานะของแข็ง</t>
  </si>
  <si>
    <t>การที่คลื่น S ไม่สามารถผ่านแก่นโลกชั้นนอกได้</t>
  </si>
  <si>
    <t>เพราะเชื่อว่าอุกกาบาตมีส่วนประกอบเดียวกับวัตถุที่กำเนิดโลก</t>
  </si>
  <si>
    <t>เพราะความหนาแน่นของโลกสูงมากๆๆๆหากแก่นโลกไม่ประกอบไปด้วยเหล็กจะอธิบายสิ่งนี้ไม่ได้</t>
  </si>
  <si>
    <t>เพราะความหนาแน่นของปต่ละชั้นของโลกแตกต่างกัน เมื่อมีการสั่นสะเทือน คลื่นเหล่านั้นจะหักแหและสะท้อนกลับมา</t>
  </si>
  <si>
    <t>ลาวาที่ปะทุขึ้นมาบนผิวโลก มีแหล่งกำเนิดมาจาก ชั้นเนื้อโลกที่หลอมละลายเป็นแมกมาแล้วดันขึ้นมาตามรอยแยก/ปล่องภูเขาไฟ</t>
  </si>
  <si>
    <t>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</si>
  <si>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 เปรียบเทียบองค์ประกอบ และใช้เป็นข้อมูลอ้างอิงในการศึกษาแก่นโลกได้</t>
  </si>
  <si>
    <t>ความหนาแน่นของโลก ซึ่งสูงกว่าหินทั่วไปมาก ทำให้เชื่อว่ามีโลหะหนักอยู่ภายในสนามแม่เหล็กโลก ที่เกิดจากกระแสไฟฟ้าในแก่นโลกชั้นนอกที่เป็นของเหลวและนำไฟฟ้าได้เหมือนโลหะและผลการศึกษาคลื่นไหวสะเทือน ที่แสดงให้เห็นว่าคลื่นแผ่นดินไหวเดินทางผ่านแก่นโลกด้วยความเร็วที่สอดคล้องกับเหล็กและนิกเกิล</t>
  </si>
  <si>
    <t>เนื่องจากโลกมีชั้นต่างๆ ที่มีความหนาแน่นและความยืดหยุ่นต่างกัน ทำให้ความเร็วของคลื่นเปลี่ยนแปลง ซึ่งเป็นเงื่อนไขที่ทำให้เกิดการสะท้อนและหักเห</t>
  </si>
  <si>
    <t>ความเหมือน: ทั้งสองภาพแสดงถึงการแผ่ของคลื่นปฐมภูมิ (P-wave) จากศูนย์เกิดแผ่นดินไหว
ความแตกต่าง
ภาพ ก: แสดงถึงโครงสร้างภายในโลกที่เป็นเนื้อเดียวกัน ทำให้คลื่นปฐมภูมิเคลื่อนที่เป็นเส้นตรงและแผ่ออกไปอย่างสม่ำเสมอ
ภาพ ข: แสดงถึงโครงสร้างภายในโลกที่แบ่งเป็นชั้นๆ และแต่ละชั้นมีความหนาแน่นแตกต่างกัน ทำให้คลื่นปฐมภูมิเกิดการหักเหและเบี่ยงเบนเมื่อเคลื่อนที่ผ่านรอยต่อของชั้นต่างๆ ซึ่งสอดคล้องกับโครงสร้างโลกที่เป็นชั้นๆ ในความเป็นจริงมากกว่าภาพ ก</t>
  </si>
  <si>
    <t>ไม่สามารถเดินทางออกมาถึงผิวโลกได้โดยตรง เนื่องจากคลื่นทุติยภูมิที่เกิดขึ้นใหม่คือ คลื่น S (คลื่นเฉือน) ซึ่งไม่สามารถเดินทางผ่านสสารในสถานะของเหลวอย่างแก่นโลกชั้นนอกได้</t>
  </si>
  <si>
    <t>เปลือกชั้นโลกส่วนทวีป</t>
  </si>
  <si>
    <t>ซิลิคอน</t>
  </si>
  <si>
    <t>การศึกษา 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t>
  </si>
  <si>
    <t>ความหนาแน่นของโลก ที่สูงเกินกว่าจะเป็นหินทั้งหมด สนามแม่เหล็กโลก ซึ่งจำเป็นต้องมีแก่นโลหะเหลว เป็นแหล่งกำเนิดตามหลักการไดนาโม และ การศึกษาคลื่นไหวสะเทือน จากแผ่นดินไหวที่แสดงให้เห็นถึงลักษณะทางกายภาพของแก่นโลกที่สอดคล้องกับโลหะ</t>
  </si>
  <si>
    <t>ภาพ ก แสดงถึงโครงสร้างภายในโลกที่คลื่นเคลื่อนที่ผ่านตัวกลางที่สม่ำเสมอ ในขณะที่ภาพ ข แสดงถึงโครงสร้างภายในโลกที่มีความแตกต่างกันในแต่ละชั้น ทำให้คลื่นมีการหักเห</t>
  </si>
  <si>
    <t>ไม่สามารถเดินทางออกมาถึงผิวโลกได้ เนื่องจากแก่นโลกชั้นในมีสถานะเป็นของเหลว</t>
  </si>
  <si>
    <t>ของเเข็ง</t>
  </si>
  <si>
    <t>ยิงคลื่น S wave</t>
  </si>
  <si>
    <t xml:space="preserve">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 เปรียบเทียบองค์ประกอบ และใช้เป็นข้อมูลอ้างอิงในการศึกษาแก่นโลกได้.
</t>
  </si>
  <si>
    <t>ความหนาแน่นและคลื่นไหวสะเทือน</t>
  </si>
  <si>
    <t>เหมือนกัน: ทั้งสองภาพแสดงการเดินทางของคลื่นปฐมภูมิจากศูนย์กลางแผ่นดินไหวไปยังผิวโลก
		แตกต่างกัน:
	ภาพ ก → โลกเป็นเนื้อเดียวกัน (คลื่นเป็นเส้นตรง)
	ภาพ ข → โลกมีโครงสร้างเป็นชั้นๆ ที่มีสมบัติแตกต่างกัน (คลื่นโค้งหักเห)</t>
  </si>
  <si>
    <t>ชั้น เนื้อโลก</t>
  </si>
  <si>
    <t xml:space="preserve">คลื่น S หรือคลื่นเฉือน ไม่สามารถเดินทางผ่านแก่นโลกชั้นนอกได้ </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</si>
  <si>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t>
  </si>
  <si>
    <t>ความหนาแน่นของโลก ที่สูงเกินกว่าที่หินจะมีได้, สนามแม่เหล็กโลก ที่บ่งชี้ว่ามีของเหลวที่เป็นโลหะหมุนเวียนในแก่นโลกชั้นนอก</t>
  </si>
  <si>
    <t>ภาพ ก.เป็นคลื่น p ภาพ ข.เป็นคลื่น s แตกต่างกันที่ภาพก.ทะลุผ่านได้ทุกสถานะ แต่ภาพข.ทะลุไม่ได้</t>
  </si>
  <si>
    <t>สามารถเดินทางออกมาถึงผิวโลกได้โดยตรง เนื่องจากคลื่นทุติยภูมิที่เกิดขึ้นใหม่คือ คลื่น S ซึ่งไม่สามารถเดินทางผ่านสสารในสถานะของเหลวอย่างแก่นโลกชั้นนอกได้</t>
  </si>
  <si>
    <t xml:space="preserve">การศึกษา 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 </t>
  </si>
  <si>
    <t>การวัดความหนาแน่นของโลก ซึ่งสอดคล้องกับความหนาแน่นของเหล็กที่ความดันสูง, การศึกษาคลื่นไหวสะเทือน ที่บ่งชี้โครงสร้างสองชั้นของแก่นโลก (ของแข็งและของเหลว) และการทำงานของ กลไกไดนาโม ที่สร้างสนามแม่เหล็กโลก ซึ่งต้องอาศัยแก่นโลกชั้นนอกที่เป็นโลหะเหลว</t>
  </si>
  <si>
    <t>เหมือนกัน: ทั้งสองภาพแสดงการเดินทางของคลื่นปฐมภูมิจากศูนย์กลางแผ่นดินไหวไปยังผิวโลกแตกต่างกัน
ภาพ ก  โลกเป็นเนื้อเดียวกัน คลื่นเป็นเส้นตรงภาพ ข  โลกมีโครงสร้างเป็นชั้นๆ ที่มีสมบัติแตกต่างกัน คลื่นโค้งหักเห</t>
  </si>
  <si>
    <t>ไม่สามารถเดินทางออกมาถึงผิวโลกได้ เนื่องจากแก่นโลกชั้นในมีสถานะเป็นของเหลว ของหลอมเหลว และคลื่นทุติยภูมิไม่สามารถเคลื่อนที่ผ่านของเหลวได้</t>
  </si>
  <si>
    <t>การยิงคลื่น s-wave</t>
  </si>
  <si>
    <t>ภาพ ก แสดงถึงสมมติฐานของโลกที่มีโครงสร้างเป็นเนื้อเดียวกัน ส่วนภาพ ข แสดงถึง โครงสร้างโลกที่แบ่งเป็นชั้นๆ ซึ่งเป็นความจริงที่นักวิทยาศาสตร์ใช้ข้อมูลจากคลื่นไหวสะเทือนในการศึกษา</t>
  </si>
  <si>
    <t>หินในชั้นเนื้อโลก</t>
  </si>
  <si>
    <t>คลื่อน s waveไม่สามารถผ่านไปได้</t>
  </si>
  <si>
    <t>ผลการศึกษาอุกกาบาตเหล็กช่วยอธิบายองค์ประกอบของแก่นโลกได้ 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 เปรียบเทียบองค์ประกอบ และใช้เป็นข้อมูลอ้างอิงในการศึกษาแก่นโลกได้</t>
  </si>
  <si>
    <t>ภาพ ก คลื่นสามารถทะลุผ่านไปได้ ทุกสถานะแต่ภาพ ข คลื่นไม่สามารถทะลุผ่านได้ ทุกสถานะ</t>
  </si>
  <si>
    <t>เขตความเร็วต่ำ มีความเร็วที่ลดลงอย่างเฉียบพลัน และค่อยๆเพิ่มขึ้น</t>
  </si>
  <si>
    <t>คลื่นไหวสะเทือน ที่เคลื่อนที่ผ่านแก่นโลกมีความเร็วสูงและสะท้อนถึงความหนาแน่นสูงของวัสดุ ซึ่งสอดคล้องกับเหล็ก, สนามแม่เหล็กโลก ซึ่งเกิดจากกลไกไดนาโมในแก่นโลกชั้นนอกที่เป็นโลหะเหลว และ ความหนาแน่นโดยรวมของโลก ที่สูงกว่าหินทั่วไป บ่งชี้ว่าภายในมีธาตุหนักกว่าอย่างเหล็กอยู่</t>
  </si>
  <si>
    <t>แตกต่างกัน ภาพ ก คลื่น p ทะลุผ่านได้บางสถานะ ภาพ ข คลื่น s  ทะลุผ่านได้ทุกสถานะ</t>
  </si>
  <si>
    <t>เขตความเร็วต่ำเป็นชั้นนอกที่แข็งตัวกว่าและมีความหนาแน่นสูงกว่า</t>
  </si>
  <si>
    <t>ไม่ เพราะ แก่นโลกชั้นในมีสถานะเป็นของเหลว และคลื่นทุติยภูมิไม่สามารถเคลื่อนที่ผ่านของเหลวได้</t>
  </si>
  <si>
    <t>การเคลื่อนที่ของเคลื่อนไหวสะเทือน s-wave ไม่สามารถเคลื่อนที่ผ่านของเหลวได้</t>
  </si>
  <si>
    <t>อุกกาบาตเหล็กเป็นเศษซากดาวเคราะห์ที่เกิดขึ้นช่วงเวลาใกล้เคียงกับโลก ซึ่งเกิดจากการรวมตัวของเหล็กและนิกเกิล มีองค์ประกอบคล้ายกับโลก</t>
  </si>
  <si>
    <t>คลื่นไหวสะเทือนและสนามแม่เหล็กโลก</t>
  </si>
  <si>
    <t>โลกมีโครงสร้างเป็นชั้นที่มีความหนาแน่นต่างกัน</t>
  </si>
  <si>
    <t>แตกต่างกัน ภาพ ก. คลื่นเคลื่อนที่เป็นเส้นตรง
ภาพ ข. คลื่นไหวสะเทือนมีการหักเหแสดงถึงโครงสร้างโลกที่มีความหนาแน่ต่างกันในแต่ละชั้น</t>
  </si>
  <si>
    <t>เป็นชั้นที่ลึกกว่าและมีความหนาแน่นมากกว่า</t>
  </si>
  <si>
    <t>ไม่สามารถเดินทางได้เนื่องจาก แก่นโลกชั้นนอกเป็นของเหลว คลื่นทุติยภูมิไม่สามรถเดินทางผ่านของเหลวได้</t>
  </si>
  <si>
    <t xml:space="preserve">ยิงคลื่นs wave </t>
  </si>
  <si>
    <t>คลื่นไหวสะเทือน ที่แสดงความหนาแน่นสูงและสถานะของแก่นโลก, สนามแม่เหล็กโลก ที่บ่งชี้ว่าแก่นโลกชั้นนอกเป็นของเหลวที่นำไฟฟ้าได้, และ ความหนาแน่นของโลก ที่มีค่าสูงกว่าหินเปลือกโลกมาก</t>
  </si>
  <si>
    <t>ภาพ ก แสดงถึงโครงสร้างที่สม่ำเสมอและมีความหนาแน่นเท่ากันทุกทิศทาง ส่วนภาพ ข แสดงถึงคลื่นผ่านแก่นโลกทำให้เกิดการหักเหแสดงถึงการแบ่งชั้น</t>
  </si>
  <si>
    <t>ไม่สามารถเดินทางออกมาถึงผิวโลกได้ เนื่องจากแก่นโลกชั้นในมีสถานะเป็นของเหลวและคลื่นทุติยภูมิไม่สามารถเคลื่อนที่ผ่านของเหลวได้</t>
  </si>
  <si>
    <t>คลื่น s - waves ไม่สามารถผ่านไปได้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</si>
  <si>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ซึ่งมีองค์ประกอบหลักเป็นโลหะหนัก</t>
  </si>
  <si>
    <t>การศึกษาคลื่นไหวสะเทือนที่แสดงให้เห็นความหนาแน่นสูงและมีสถานะเป็นโลหะ</t>
  </si>
  <si>
    <t>เนื่องจากโลกมีชั้นต่างๆที่มีความหนาแน่นและความยืดหยุ่นต่างกัน ทำให้ความเร็วของคลื่นเปลี่ยนแปลงที่ทำให้เกิดการสะท้อนและหักเห</t>
  </si>
  <si>
    <t>ภาพก สามารถทะลุผ่านได้ทุกสถานะ แต่ภาพ ข ผ่านได้เพียงแค่บางสถานะ</t>
  </si>
  <si>
    <t>มีความเร็วลดลงสม่ำเสมอ แต่ธรณีภาคมีความเร็วคงตัวและขึ้นอย่างฉับพลัน</t>
  </si>
  <si>
    <t>ไม่สามารถเดินทางออกมาถึงผิวโลกได้โดยตรง</t>
  </si>
  <si>
    <t xml:space="preserve"> เปลือกโลกทวีป (หินแกรนิตเป็นหินหลักของเปลือกโลกทวีป)
</t>
  </si>
  <si>
    <t xml:space="preserve">ของแข็ง (เนื้อโลก/แมนเทิลเป็นหินร้อนหนืด แต่โดยสถานะหลักเป็นของแข็ง)
</t>
  </si>
  <si>
    <t xml:space="preserve">
การที่ “คลื่น S (Secondary wave)” ไม่สามารถผ่านแก่นโลกชั้นนอกได้ → แสดงว่าเป็นของเหลว
</t>
  </si>
  <si>
    <t xml:space="preserve"> เพราะอุกกาบาตเหล็กมีองค์ประกอบเป็นเหล็ก–นิกเกิล ซึ่งเชื่อว่ามีแหล่งกำเนิดร่วมกับวัตถุต้นกำเนิดโลก → ใช้เปรียบเทียบกับแก่นโลกได้
</t>
  </si>
  <si>
    <t xml:space="preserve">ความหนาแน่นเฉลี่ยของโลกสูงมาก หากไม่มีแก่นโลกที่ประกอบด้วยธาตุหนัก เช่น เหล็ก จะไม่สามารถอธิบายค่าความหนาแน่นได้
</t>
  </si>
  <si>
    <t xml:space="preserve"> เพราะแต่ละชั้นของโลกมี “สมบัติทางกายภาพและความหนาแน่นแตกต่างกัน” → เมื่อคลื่นไหวสะเทือนเคลื่อนที่ผ่านเขตเหล่านี้ จึงเกิดการสะท้อนและหักเห</t>
  </si>
  <si>
    <t xml:space="preserve">การหายไปของคลื่นทุติยภูมิ </t>
  </si>
  <si>
    <t>อุกกาบาตเหล็กเป็นชิ้นส่วนจากการแยกตัวของดาวเคราะห์น้อย</t>
  </si>
  <si>
    <t>การมีสนามแม่เหล็กโลก  การหักเหของคลื่น</t>
  </si>
  <si>
    <t xml:space="preserve">เพราะแต่ละชั้นของโลกมีค่าความหนาแน่นและความยืดหยุ่นต่างกัน </t>
  </si>
  <si>
    <t>แตกต่างกัน ภาพ ก แสดงโลกเป็นเนื้อเดียว คลื่น P เดินทางตรงสม่ำเสมอ
ภาพ ข แสดงโลกมีโครงสร้างแบ่งชั้น คลื่น P หักเหและเกิดเขตเงา → เป็นหลักฐานว่าแก่นโลกชั้นนอกเป็นของเหลว</t>
  </si>
  <si>
    <t xml:space="preserve">ชั้นฐานธรณีภาค / เนื้อโลกส่วนบน </t>
  </si>
  <si>
    <t>ธรณีภาคแข็งและเปราะ</t>
  </si>
  <si>
    <t xml:space="preserve">ไม่สามารถเดินทางออกโดยตรงได้ เพราะแก่นโลกชั้นนอกเป็นของเหลว คลื่นทุติยภูมิไม่สามารถผ่านของเหลวได้ </t>
  </si>
  <si>
    <t>การศึกษา เคลื่อนไหวสะเทือน โดยเฉพาะการสังเกตว่าคลื่น s หรือเคลื่อนเฉือน ไม่สามารถเดินทางผ่านแกนโลกชั้นนอกได้</t>
  </si>
  <si>
    <t>เพราะเชื่อว่าอุกกาบาตเหล็กเป็นเศษซากของดาว เคราะห์ที่ก่อตัวขึ้นในช่วงเวลาใกล้เคียงกับโลก ซึ่งมี องค์ประกอบหลักเป็น โลหะหนัก เช่น เหล็กและ นิกเกิล</t>
  </si>
  <si>
    <t>การศึกษาเคลื่อนไหวสะเทือน</t>
  </si>
  <si>
    <t>ก. โลกเป็นเนื้อชั้นเดียว
ข. โลกมีโครงสร้างเป็นชั้น</t>
  </si>
  <si>
    <t>เป็นชั้นนอกที่แข็งตัวกว่าและมีความหนาแน่นสูง</t>
  </si>
  <si>
    <t>ไม่สามารถเดินทางออกมาที่ผิวโลกได้ เนื่องจากs-wave ไม่สามารถเดินทางผ่านของไหล และแก่นโลกชั้นนอกเป็นของเหลว ( ของไหล )</t>
  </si>
  <si>
    <t>การศึกษาคลื่นสั่นสะเทือน (Seismic Waves) ซึ่งได้มาจากแผ่นดินไหว</t>
  </si>
  <si>
    <t>มีลักษณะแตกต่างกันในชั้นต่างๆ ของโลก</t>
  </si>
  <si>
    <t>ยิงคลื่น S-wave</t>
  </si>
  <si>
    <t>เพราะเชื่อว่าอุกกาบาตเหล็กเป็นซากจากการก่อตัวของดาวเคราะห์ช่วงเวลาเดียวกัน</t>
  </si>
  <si>
    <t>คลื่นไหวสะเทือนเกิดการสะท้อนและหักเหเมื่อเคลื่อนที่ผ่านโครงสร้างโลก เนื่องจากมีการเปลี่ยนแปลงคุณสมบัติทางกายภาพของตัวกลางที่คลื่นเคลื่อนที่ผ่าน</t>
  </si>
  <si>
    <t>ชั้นต่างๆของโลกมีความหนาแน่นและยืดหยุ่นต่างกัน</t>
  </si>
  <si>
    <t>ชั้นมัชฌิมภาค</t>
  </si>
  <si>
    <t>ชั้นธรณีภาค เป็นชั้นนอกสุดที่มีความแข็งและมีความยืดหยุ่นสูง  เขตความเร็วต่ำ อยู่ในส่วนของฐานธรณีภาคที่อยู่ใต้ชั้นธรณีภาค จะมีคุณสมบัติที่อ่อนนุ่มและมีความหนืดสูงกว่า</t>
  </si>
  <si>
    <t>คลื่นทุติยภูมิ (S-wave) ที่เกิดขึ้นใหม่เมื่อคลื่นปฐมภูมิ (P-wave) เดินทางผ่านแก่นโลกชั้นนอกที่เป็นของเหลวเข้าไปยังแก่นโลกชั้นในที่เป็นของแข็ง ไม่สามารถเดินทางออกมาที่ผิวโลกได้</t>
  </si>
  <si>
    <t>การศึกษาคลื่นไหวสะเทือน โดยเฉพาะการสังเกตว่าคลื่นsหรือคลื่นเฉือน ไม่สามารถเดินทางผ่านแก่นโลกชั้นนอกได้</t>
  </si>
  <si>
    <t>เพราะเชื่อว่าอุกกาบาตเหล็กเป็นเศษชากของดาว
เคราะห์ที่ก่อตั๋วขึ้นในช่วงเวลาใกล้เคียงกับโลก ซึ่งมี
องค์ประกอบหลักเป็น โลหะหนัก เช่น เหล็กและ
นิกเกิล</t>
  </si>
  <si>
    <t>เนื่องจากโลกมีชั้นต่างๆ ที่มีความหนาแน่นและความ
ยืดหยุ่นต่างกัน ทำให้ความเร็วของคลื่นเปลี่ยนแปลง</t>
  </si>
  <si>
    <t>ก.โลกเป็นเนื้อเดียว ข.โลกมีโครงสร้างเป็นชั้น</t>
  </si>
  <si>
    <t>ไม่สามารถเดินทางออกมาที่ผิวโลกได้ เนื่องจาก S-
wave ไม่สามารถเดินทางผ่านของไหลได้ และแก่น
โลกชั้นนอกเป็นของเหลว (ของไหล)</t>
  </si>
  <si>
    <t>หินแกรนิตมีต้นกำเนิดมาจาก ชั้นเปลือกโลกส่วนทวีป เกิดจากการเย็นตัวของแมกมา</t>
  </si>
  <si>
    <t>สสารในสถานะของแข็ง</t>
  </si>
  <si>
    <t>การศึกษา คลื่นไหวสะเทือน โดยเฉพาะการสังเกตว่า คลื่น S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t>
  </si>
  <si>
    <t>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คล้ายกับองค์ประกอบที่เชื่อว่ามีอยู่ในแก่นโลก ทำให้สามารถเปรียบเทียบองค์ประกอบ และใช้เป็นข้อมูลอ้างอิงในการศึกษาแก่นโลกได้</t>
  </si>
  <si>
    <t>คลื่นไหวสะเทือน ที่แสดงว่าแก่นโลกมีความหนาแน่นสูง ซึ่งสอดคล้องกับเหล็ก และการที่สนามแม่เหล็กโลก แสดงให้เห็นถึงกลไกไดนาโมที่ต้องอาศัยโลหะเหลวเป็นแกนกลาง</t>
  </si>
  <si>
    <t>ภาพ ก และ ข แสดงลักษณะโครงสร้างภายในโลกที่แตกต่างกัน พิจารณาจากการเคลื่อนที่ของคลื่นปฐมภูมิ
ภาพ ก แสดงโครงสร้างโลกแบบเนื้อเดียวที่คลื่นปฐมภูมิเคลื่อนที่เป็นเส้นตรง ในขณะที่ภาพ 
ข แสดงโครงสร้างโลกแบบแบ่งชั้นที่คลื่นปฐมภูมิเคลื่อนที่แบบหักเหหรือเบี่ยงเบนทิศทาง</t>
  </si>
  <si>
    <t xml:space="preserve">ชั้นเนื้อโลก </t>
  </si>
  <si>
    <t>ไม่สามารถเดินทางออกมาถึงผิวโลกได้ เนื่องจากแก่นโลกชั้นในมีสถานะเป็นของเหลว และคลื่นทุติยภูมิไม่สามารถเคลื่อนที่ผ่านของเหลวได้</t>
  </si>
  <si>
    <t>หินก้อนนี้มีกำเนิดมาจาก “เปลือกโลกทวีป”</t>
  </si>
  <si>
    <t xml:space="preserve">ชั้นเนื้อโลก ส่วนใหญ่ประกอบด้วย สสารในสถานะของแข็ง </t>
  </si>
  <si>
    <t>คลื่นไหวสะเทือน (Seismic waves)</t>
  </si>
  <si>
    <t>เพราะอุกกาบาตเหล็กถือว่าเป็นตัวแทนของวัตถุดิบดั้งเดิมที่ก่อกำเนิดโลก และมีองค์ประกอบเป็น เหล็ก–นิกเกิล ซึ่งสอดคล้องกับหลักฐานด้านความหนาแน่นและข้อมูลคลื่นไหวสะเทือน ทำให้เชื่อว่า แก่นโลกมีองค์ประกอบหลักเป็นเหล็กและนิกเกิล</t>
  </si>
  <si>
    <t xml:space="preserve">	•ความหนาแน่นเฉลี่ยของโลก,
	•ข้อมูลการเดินทางของคลื่นไหวสะเทือน
	•การเกิดสนามแม่เหล็กโลก</t>
  </si>
  <si>
    <t>เพราะชั้นต่าง ๆ ของโลกมีสมบัติทางกายภาพและเคมีต่างกัน (ความหนาแน่น ความยืดหยุ่น สถานะสสาร) ทำให้คลื่นไหวสะเทือนเปลี่ยนความเร็วและทิศทางเมื่อผ่านแต่ละชั้น → จึงเกิดการ สะท้อน และ หักเห</t>
  </si>
  <si>
    <t>ภาพ ก แสดงโครงสร้างโลกแบบเนื้อเดียวที่คลื่นปฐมภูมิเคลื่อนที่เป็นเส้นตรง ในขณะที่ภาพ ข แสดงโครงสร้างโลกแบบแบ่งชั้นที่คลื่นปฐมภูมิเคลื่อนที่แบบหักเหหรือเบี่ยงเบนทิศทาง</t>
  </si>
  <si>
    <t>ลาวาที่ปะทุขึ้นมามีต้นกำเนิดจาก “ชั้นเนื้อโลกส่วนบน”</t>
  </si>
  <si>
    <t xml:space="preserve">	•LVZ = “ชั้นอ่อนใต้ lithosphere” ความเร็วคลื่นต่ำ และไหลง่าย
	•Lithosphere = ชั้นแข็งบนสุด ความเร็วคลื่นสูง ไม่ไหล</t>
  </si>
  <si>
    <t xml:space="preserve">S-wave ที่เกิดใหม่ใน inner core ไม่สามารถออกมายังผิวโลกได้ เหตุผล: outer core เป็นของเหลว → S-wave ไม่สามารถผ่านของเหลวได้
</t>
  </si>
  <si>
    <t>เนื้อโลก (Mantle) มีองค์ประกอบหลักคือซิลิเกตของแมกนีเซียมและเหล็ก</t>
  </si>
  <si>
    <t>คลื่น S-wave ไม่สามารถผ่านแก่นโลกชั้นนอก</t>
  </si>
  <si>
    <t>เพราะอุกกาบาตเหล็กมีองค์ประกอบคล้ายแก่นโลก (เหล็ก–นิกเกิล)</t>
  </si>
  <si>
    <t>หลักฐานจาก ความหนาแน่นเฉลี่ยของโลก และ คลื่นไหวสะเทือน</t>
  </si>
  <si>
    <t xml:space="preserve">เพราะ สมบัติของหินแต่ละชั้นต่างกัน → ความเร็วคลื่นเปลี่ยน → สะท้อน/หักเห
</t>
  </si>
  <si>
    <t>โครงสร้างโลกในภาพ ก เป็นเนื้อเดียวกัน (homogeneous) ส่วนในภาพ ข แตกต่างกันเป็นชั้น ๆ (layered) ตามความหนาแน่นของหิน</t>
  </si>
  <si>
    <t xml:space="preserve">ชั้นเนื้อโลกตอนบน (Asthenosphere)
</t>
  </si>
  <si>
    <t>เขตความเร็วต่ำต่างจากธรณีภาคเพราะมีสภาพกึ่งหลอมเหลว เป็นของแข็งที่มีสมบัติเป็นพลาสติก ทำให้คลื่นไหวสะเทือนเคลื่อนที่ช้าลงกว่าธรณีภาค</t>
  </si>
  <si>
    <t xml:space="preserve">ไม่สามารถเดินทางออกมาถึงผิวโลกได้ เพราะคลื่นทุติยภูมิเดินทางผ่านของเหลวไม่ได้ และแก่นโลกชั้นนอกเป็นของเหลว
</t>
  </si>
  <si>
    <t>หินแกรนิตมีกำเนิดมาจากการตกผลึกของแมกมาที่เย็นตัวช้าๆ ในระดับลึกของ"เปลือกโลก" ซึ่งมักพบบริเวณเทือกเขา</t>
  </si>
  <si>
    <t xml:space="preserve">ชั้นเนื้อโลกส่วนใหญ่ประกอบด้วยสสารในสถานะของแข็ง ยกเว้นบางส่วน เช่น ฐานธรณีภาค (Asthenosphere) ที่มีความลึกประมาณ 100-700 กิโลเมตร ซึ่งมีลักษณะเป็นหินหนืดบางส่วน </t>
  </si>
  <si>
    <t>หลักฐานที่ใช้ยืนยันว่าแก่นโลกชั้นนอกเป็นของเหลว มาจากการศึกษา 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นอกจากนี้ การเกิด สนามแม่เหล็กโลก</t>
  </si>
  <si>
    <t>คลื่นไหวสะเทือน (Seismic Waves) ที่แสดงว่าแก่นโลกมีความหนาแน่นสูงและแข็ง หรือเป็นของเหลวตามแต่ส่วน, สนามแม่เหล็กโลก ที่เกิดจากกลไกไดนาโมในแก่นโลกชั้นนอกที่เป็นโลหะเหลว, และ ความหนาแน่นของโลกโดยรวม ที่สอดคล้องกับปริมาณเหล็กในระบบสุริยะ</t>
  </si>
  <si>
    <t>ภาพ ก แสดงโครงสร้างโลกแบบเนื้อเดียวที่คลื่นปฐมภูมิเคลื่อนที่เป็นเส้นตรง ในขณะที่   ภาพ ข แสดงโครงสร้างโลกแบบแบ่งชั้นที่คลื่นปฐมภูมิเคลื่อนที่แบบหักเหหรือเบี่ยงเบนทิศทาง</t>
  </si>
  <si>
    <t>เกิดจากการหลอมเหลวของหินในชั้น เนื้อโลก (Mantle) เป็นส่วนใหญ่ และอาจเกิดจาก ชั้นเปลือกโลก (Crust) ในบางกรณี เมื่อหินหนืดนี้ปะทุขึ้นสู่พื้นผิวโลก เราจะเรียกว่า ลาวา</t>
  </si>
  <si>
    <t>เขตความเร็วต่ำเป็นชั้นบางๆ ที่อยู่ใต้ชั้นธรณีภาค และมีสมบัติการเคลื่อนที่ที่แตกต่างกัน โดยเขตความเร็วต่ำคือบริเวณที่คลื่นแผ่นดินไหวมีความเร็วลดลงอย่างผิดปกติ เนื่องจากเป็นบริเวณที่หินบางส่วนหลอมละลายกลายเป็นหินหนืด (magma)</t>
  </si>
  <si>
    <t>นาย สวัชกร ดวงเดือน</t>
  </si>
  <si>
    <t>คลื่นตัดขวางที่ไม่สามารถผ่านแกนโลกชั้นนอกได้</t>
  </si>
  <si>
    <t xml:space="preserve"> อุกกาบาตเหล็ก มีองค์ประกอบหลักเป็น เหล็ก–นิกเกิล ซึ่งคล้ายกับ องค์ประกอบของแก่นโลก </t>
  </si>
  <si>
    <t>การเปลี่ยนแปลงความเร็วของ P-wave และ S-wave เมื่อเคลื่อนผ่านแก่นโลก ทำให้นักวิทยาศาสตร์คำนวณ ความหนาแน่นและองค์ประกอบโดยประมาณ เหล็กเป็นองค์ประกอบหลัก</t>
  </si>
  <si>
    <t xml:space="preserve">โครงสร้างของโลกมีชั้นที่มีสมบัติทางฟิสิกส์แตกต่างกัน </t>
  </si>
  <si>
    <t>แตกต่างกัน เพราะ ข มีการสะท้อน หรือหักเหของแสงทำให้มีเขตอับคลื่น</t>
  </si>
  <si>
    <t>มาจากชั้นเนื้อโลกส่วนบน</t>
  </si>
  <si>
    <t>เขตความเร็วต่ำ อ่อนตัว ไหลช้า คลื่นสะเทือนช้า
ส่วน 	ชั้นธรณีภาค แข็งมาก คลื่นสะเทือนเร็ว</t>
  </si>
  <si>
    <t>ได้ เพราะ  S-wave ใหม่เกิดในแก่นใน จึงเดินทางออกสู่ผิวโลกได้</t>
  </si>
  <si>
    <t>คลื่นทุติยภูมิที่ไม่สามารถผ่านเข้าไปได้</t>
  </si>
  <si>
    <t>มาจากเศษซากของการเกิดดวงอาทิตย์เหมือนกัน จึงคิดว่าธาตุหนักข้างในเหมือนกัน</t>
  </si>
  <si>
    <t>ความหนาแน่นของโลก ทฤษฎีการเกิดสุริยะ สนามแม่เหล็กโลก</t>
  </si>
  <si>
    <t>เพราะตัวกลางต่างกัน</t>
  </si>
  <si>
    <t>ต่างกันตรงที่ภาพ ก ตัวกลางเป็นเนื้อเดียวกัน ภาพ ข ตัวกลางต่างกัน</t>
  </si>
  <si>
    <t>มี magma อยู่มาก</t>
  </si>
  <si>
    <t>ได้เพราะส่งเป็นคลื่นปฐมภูมิออกมาแทน</t>
  </si>
  <si>
    <t xml:space="preserve">การสังเกตคลื่นทุติยภูมิ (S-wave) — คลื่น S ไม่สามารถเคลื่อนที่ผ่านแก่นโลกชั้นนอกได้ ทำให้ทราบว่าแก่นโลกชั้นนอกเป็นของเหลว </t>
  </si>
  <si>
    <t xml:space="preserve">เพราะ อุกกาบาตเหล็กมีองค์ประกอบหลักเป็นเหล็กและนิกเกิลคล้ายกับองค์ประกอบที่คาดว่าอยู่ในแก่นโลก การศึกษามันจึงช่วยให้ทราบว่าภายในแก่นโลกมีเหล็กและนิกเกิลเป็นส่วนใหญ่ </t>
  </si>
  <si>
    <t>การวิเคราะห์องค์ประกอบทางเคมีของ หินแปลกปลอม (xenolith) ที่ถูกลาวาพาขึ้นมาบนผิวโลก และ การวิเคราะห์ความหนาแน่นของโลก พบว่าสอดคล้องกับการมีเหล็กเป็นส่วนประกอบหลักในแก่นโลก</t>
  </si>
  <si>
    <t xml:space="preserve">เพราะ คลื่นไหวสะเทือนเคลื่อนที่ผ่านตัวกลางที่มีคุณสมบัติทางฟิสิกส์ (ความหนาแน่นและความยืดหยุ่น) ต่างกัน ทำให้ความเร็วของคลื่นเปลี่ยน ส่งผลให้เกิดการ สะท้อน (reflection) และ หักเห (refraction) ของคลื่น </t>
  </si>
  <si>
    <t xml:space="preserve">เหมือนกัน: ทั้งสองภาพแสดงการเคลื่อนที่ของคลื่นปฐมภูมิจากศูนย์แผ่นดินไหวสู่พื้นผิวโลก
แตกต่างกัน: ภาพ ก แสดงโลกเป็นเนื้อเดียว เส้นทางคลื่นตรง ส่วนภาพ ข แสดงโลกมีโครงสร้างชั้นใน คลื่นโค้งหรืองอเนื่องจากความเร็วเปลี่ยนตามชั้นของโลก </t>
  </si>
  <si>
    <t>ชั้นเนื้อโลก (mantle) โดยเฉพาะส่วนบนของเนื้อโลก เป็นแหล่งกำเนิดของลาวาที่ปะทุขึ้นมาบนผิวโลก</t>
  </si>
  <si>
    <t>เขตความเร็วต่ำมี ความเร็วคลื่นไหวสะเทือนลดลง เนื่องจาก วัสดุในชั้นนี้มีอุณหภูมิสูงและเริ่มอ่อนตัวบางส่วน ทำให้คลื่นเคลื่อนที่ช้ากว่าชั้นธรณีภาคของแข็งปกติ</t>
  </si>
  <si>
    <t xml:space="preserve">ไม่สามารถเดินทางออกมาที่ผิวโลกได้ เพราะ คลื่น S ไม่สามารถเคลื่อนที่ผ่านของเหลวในแก่นโลกชั้นนอก ทำให้คลื่นทุติยภูมิที่เกิดในแก่นโลกชั้นในถูกบล็อกไม่ให้เดินทางกลับสู่ผิวโลก </t>
  </si>
  <si>
    <t>ซิลิคอน เหล็กและแมกนีเซียม</t>
  </si>
  <si>
    <t>คลื่นทุติยภูมิที่ผ่านได้เฉพาะของแข็งไม่สามารถผ่านได้</t>
  </si>
  <si>
    <t>เพราะอุกกาบาตในระบบสุริยะเป็นกลุ่มสสารเดียวกันกับโลกจึงสันนิษฐานได้ว่ามีองค์ประกอบคล้ายกัน</t>
  </si>
  <si>
    <t>สังเกตความเร็วของคลื่นไหวสะเทือน</t>
  </si>
  <si>
    <t>เพราะแก่นโลกชั้นนอกเป็นของเหลวทำให้คลื่นปฐมภูมิลดความเร็วลงและคลื่นทุติยภูมิสะท้อน</t>
  </si>
  <si>
    <t>คลื่นปฐมภูมิในรูปก.ไม่ผ่านตัวแปรที่เป็นของเหลว</t>
  </si>
  <si>
    <t>คลื่นทั้ง2แบบมีความเร็วลดลงต่างจากชั้นธรณีภาคที่คลื่นความเร็วสม่ำเสมอ</t>
  </si>
  <si>
    <t>ไม่ได้เพราะแก่นโลกชั้นนอกเป็นของเหลวคลื่นไม่สามารถทะลุออกมาได้</t>
  </si>
  <si>
    <t>Si Mg Fe</t>
  </si>
  <si>
    <t>คลื่นทุติยภูมิไม่สามารถผ่านได้</t>
  </si>
  <si>
    <t>เนื่องจากอุกาบาตเป็นส่วนหนึ่งขององค์ประกอบโลก ตั้งแต่เกิดดวงอาทิตย์</t>
  </si>
  <si>
    <t>เนื่องจากโลกมีชั้นต่างๆและความหนาแน่นที่ต่างกัน</t>
  </si>
  <si>
    <t>ต่างกันเนื่องจากสถานะของแต่ชั้นของโลกนั้นต่างกัน และ คลื่นปฐมภูมิกับคลื่นทุติยภูมินั้นผ่านสถานะได้ต่างกัน</t>
  </si>
  <si>
    <t>เนื้อโลกตอนบน</t>
  </si>
  <si>
    <t>เป็นชั้นนอกที่แข็งตัวกว่าและความหนาแน่นสูงกว่า</t>
  </si>
  <si>
    <t>ไม่ได้เนื่องจากสถานะเป็นของเหลว</t>
  </si>
  <si>
    <t>แกนโลก</t>
  </si>
  <si>
    <t>หิน</t>
  </si>
  <si>
    <t>ลาวา</t>
  </si>
  <si>
    <t>วัตถุชนิดเดียวกัน</t>
  </si>
  <si>
    <t>เหล็ก</t>
  </si>
  <si>
    <t>โลกกลม</t>
  </si>
  <si>
    <t>ตรงกับหยัก</t>
  </si>
  <si>
    <t>แรงดัน</t>
  </si>
  <si>
    <t>ความเร็วต่ำ</t>
  </si>
  <si>
    <t>ได้เพราะแสงผ่าน</t>
  </si>
  <si>
    <t xml:space="preserve">หินแกรนิตมีต้นกำเนิดมาจาก ชั้นเปลือกโลกส่วนทวีป </t>
  </si>
  <si>
    <t xml:space="preserve">ชั้นเนื้อโลกส่วนใหญ่ประกอบด้วยสสารในสถานะของแข็ง </t>
  </si>
  <si>
    <t xml:space="preserve">การศึกษา คลื่นไหวสะเทือน โดยเฉพาะการสังเกตว่า คลื่น S หรือคลื่นเฉือน ไม่สามารถเดินทางผ่านแก่นโลกชั้นนอกได้ รวมถึงการสังเกต คลื่น P ที่มีการหักเหหรือเปลี่ยนทิศทางเมื่อผ่านแก่นโลกชั้นนอก </t>
  </si>
  <si>
    <t>ความหนาแน่นของโลก (สูงกว่าหินมาก), สนามแม่เหล็กโลก (เกิดจากกลไกไดนาโมในแก่นโลกที่นำไฟฟ้า) และ การศึกษาคลื่นไหวสะเทือน จากแผ่นดินไหว</t>
  </si>
  <si>
    <t>ก เป็นโครงสร้างชั้นเนื้อเดียว (คลื่นเดินตรง)
ข เป็นโครงสร้างหลายชั้นต่างสมบัติ (คลื่นโค้งหักเห)
ต่างกันที่โลกภายในไม่เป็นเนื้อเดียว มีหลายชั้น</t>
  </si>
  <si>
    <t>ในชั้น เนื้อโลก (Mantle)</t>
  </si>
  <si>
    <t xml:space="preserve">เกิดขึ้นในแก่นโลกชั้นนอก ไม่สามารถเดินทางออกมาที่ผิวโลกได้โดยตรง เพราะคลื่นปฐมภูมิ </t>
  </si>
  <si>
    <t>กำเนิดของหินแกรนิต
หินแกรนิตมีกำเนิดมาจาก ส่วนที่เป็นเปลือกโลก (เกิดจากการเย็นตัวของหินหนืดใต้ผิวโลก)</t>
  </si>
  <si>
    <t>สถานะของสสารในชั้นเนื้อโลก
ชั้นเนื้อโลกส่วนใหญ่ประกอบด้วยสสารในสถานะ ของแข็ง (แต่มีความหนืดสูงและมีการเคลื่อนที่ช้าๆ)</t>
  </si>
  <si>
    <t>หลักฐานที่ยืนยันว่าแก่นโลกชั้นนอกเป็นของเหลว
หลักฐานที่ใช้ยืนยันว่าแก่นโลกชั้นนอกเป็นของเหลวคือ คลื่นแผ่นดินไหวแบบ S-wave ไม่สามารถเดินทางผ่านได้ เนื่องจากคลื่น S-wave ไม่สามารถเคลื่อนที่ผ่านของเหลวได้</t>
  </si>
  <si>
    <t>อุกกาบาตเหล็กเป็นเศษซากของดาวเคราะห์น้อยที่แตกสลาย ซึ่งมีองค์ประกอบคล้ายคลึงกับองค์ประกอบที่คาดการณ์ไว้ของแก่นโลก โดยเฉพาะอย่างยิ่งคือมีเหล็กและนิกเกิลเป็นส่วนประกอบหลัก การศึกษาอุกกาบาตเหล็กจึงช่วยให้เราเข้าใจองค์ประกอบของแก่นโลกได้ดีขึ้น</t>
  </si>
  <si>
    <t>นอกจากผลการศึกษาอุกกาบาตเหล็กแล้ว หลักฐานที่ช่วยสนับสนุนว่าแก่นโลกประกอบด้วยเหล็กเป็นส่วนมากคือ ความหนาแน่นของโลกโดยรวมและสนามแม่เหล็กโลก ความหนาแน่นของโลกที่คำนวณได้สูงกว่าความหนาแน่นของหินบนพื้นผิวมาก ซึ่งบ่งชี้ว่าแก่นกลางต้องมีความหนาแน่นสูง และเหล็กเป็นธาตุที่หนาแน่นและมีอยู่มากพอ นอกจากนี้ การมีอยู่ของสนามแม่เหล็กโลกยังชี้ให้เห็นว่าแก่นโลกชั้นนอกเป็นของเหลวและมีการเคลื่อนที่ ซึ่งสอดคล้องกับคุณสมบัติของเหล็กหลอมเหลว</t>
  </si>
  <si>
    <t>คลื่นไหวสะเทือนเกิดการสะท้อนและหักเหเมื่อเคลื่อนที่ผ่านโครงสร้างโลก เนื่องจากความแตกต่างของความเร็วคลื่นที่เปลี่ยนแปลงไปตามความหนาแน่นและสถานะทางกายภาพของชั้นต่างๆ ภายในโลก เมื่อคลื่นเคลื่อนที่ผ่านรอยต่อระหว่างชั้นที่มีคุณสมบัติแตกต่างกัน (เช่น จากของแข็งไปของเหลว หรือจากความหนาแน่นหนึ่งไปอีกความหนาแน่นหนึ่ง) คลื่นจะเปลี่ยนทิศทาง (หักเห) และบางส่วนจะสะท้อนกลับมา คลื่น P สามารถเดินทางผ่านของเหลวได้ แต่คลื่น S ไม่สามารถเดินทางผ่านของเหลวได้ ซึ่งทำให้เกิด "เขตอับคลื่น S" ที่บ่งชี้ถึงแก่นโลกชั้นนอกที่เป็นของเหลว</t>
  </si>
  <si>
    <t>ภาพ ก แสดงโครงสร้างโลกแบบเนื้อเดียว (Homogeneous) ซึ่งคลื่นปฐมภูมิเคลื่อนที่ออกไปในแนวเส้นตรงจากจุดศูนย์เกิดแผ่นดินไหว ในขณะที่ภาพ ข แสดงโครงสร้างโลกแบบแบ่งชั้น (Layered) โดยคลื่นปฐมภูมิมีการหักเหเมื่อเคลื่อนที่ผ่านชั้นต่างๆ ทำให้แนวการเคลื่อนที่โค้งงอ ซึ่งตรงกับลักษณะโครงสร้างภายในโลกที่เป็นจริง</t>
  </si>
  <si>
    <t>ลาวาที่ปะทุขึ้นมาบนผิวโลกมีแหล่งกำเนิดมาจากชั้นโครงสร้าง เนื้อโลกส่วนบน (Upper Mantle) หรือบางส่วนของ ธรณีภาค (Lithosphere) ที่หลอมเหลวกลายเป็นหินหนืด (Magma) และปะทุขึ้นมาเป็นลาวาเมื่อถึงผิวโลก</t>
  </si>
  <si>
    <t>เขตความเร็วต่ำ (Low-Velocity Zone) มีความเร็วคลื่นไหวสะเทือนลดลงกว่าชั้นธรณีภาค (Lithosphere) เนื่องจากมีอุณหภูมิสูงขึ้นและมีส่วนของหินที่หลอมเหลวบางส่วน (partial melting) ทำให้มีความหนืดน้อยกว่าและมีความยืดหยุ่นน้อยกว่าชั้นธรณีภาคที่แข็งแกร่งกว่า</t>
  </si>
  <si>
    <t>ไม่สามารถเดินทางออกมาที่ผิวโลกได้ เพราะแก่นโลกชั้นนอกเป็นของเหลว ซึ่งคลื่นทุติยภูมิ (S-wave) ไม่สามารถเดินทางผ่านตัวกลางที่เป็นของเหลวได้ จึงทำให้คลื่นทุติยภูมิที่เกิดขึ้นใหม่เมื่อคลื่นปฐมภูมิเดินทางเข้าสู่แก่นโลกชั้นในไม่สามารถผ่านแก่นโลกชั้นนอกออกมาสู่ผิวโลกได้.</t>
  </si>
  <si>
    <t>ของโครงสร้างโลก</t>
  </si>
  <si>
    <t>ชั้นเนื้อโลกเป็นของแข็ง</t>
  </si>
  <si>
    <t xml:space="preserve">เป็นของเหลว มาจาก การศึกษาแผ่นดินไหว </t>
  </si>
  <si>
    <t xml:space="preserve"> โลกกับอุกกาบาตมีจุดกำเนิดเดียวกัน</t>
  </si>
  <si>
    <t>ความหนาแน่นเฉลี่ยของโลก</t>
  </si>
  <si>
    <t xml:space="preserve">	องค์ประกอบและสถานะของสสารในแต่ละชั้นไม่เหมือนกัน</t>
  </si>
  <si>
    <t>ถ้าโลกเป็นเนื้อเดียวกัน (homogeneous) → คลื่น P-wave จะเคลื่อนที่เป็นเส้นตรง หรือโค้งอย่างสม่ำเสมอ</t>
  </si>
  <si>
    <t>•	แมกมามีต้นกำเนิดจาก การหลอมละลายบางส่วนของหินในเนื้อโลกส่วนบน ไม่ใช่จากแก่นโลก</t>
  </si>
  <si>
    <t>เขตความเร็วต่ำ (Low Velocity Zone: LVZ) หมายถึงบริเวณใน เนื้อโลกส่วนบน (upper mantle) ที่คลื่นไหวสะเทือนเดินทางช้าลงกว่าปกติ อยู่ลึกประมาณ 80–250 กิโลเมตร ใต้พื้นผิวโลก</t>
  </si>
  <si>
    <t>คลื่นทุติยภูมิ (S-wave) ที่เกิดขึ้นใหม่ใน แก่นโลกชั้นใน
 ไม่สามารถเดินทางออกมาถึงผิวโลกได้
เหตุผล:
เมื่อคลื่น S-wave เดินทางจากแก่นโลกชั้นใน (ของแข็ง) ออกมาถึงขอบเขตแก่นโลกชั้นนอก (ของเหลว) จะ ไม่สามารถแพร่ผ่านต่อไปได้ เพราะของเหลวไม่สามารถถ่ายโอนแรงเฉือนได้ → S-wave จึงสลายไป ไม่ถึงผิวโลก</t>
  </si>
  <si>
    <t>การวิเคราะห์คลื่นไหวสะเทือน ที่แสดงให้เห็นว่าความหนาแน่นและความเร็วของคลื่นในแกน</t>
  </si>
  <si>
    <t>ก.</t>
  </si>
  <si>
    <t>ชั้น เนื้อโลก (Mantle) เป็นส่วนใหญ่</t>
  </si>
  <si>
    <t xml:space="preserve">ชั้นเปลือกโลกส่วนทวีป </t>
  </si>
  <si>
    <t>การศึกษา คลื่นไหวสะเทือน โดยเฉพาะการสังเกตว่า คลื่น S หรือคลื่นเฉือน</t>
  </si>
  <si>
    <t>ภาพ A เสนอโครงสร้างโลกแบบ ชั้นเดียว (single-layer model) ที่มีลักษณะเป็นของแข็งทั้งหมด ส่วนภาพ B เสนอโครงสร้างโลกแบบ หลายชั้น (multi-layer model) ที่ประกอบด้วยแก่นโลก (core) เนื้อโลก (mantle) และเปลือกโลก</t>
  </si>
  <si>
    <t xml:space="preserve">ซึ่งเป็นชั้นนอกที่แข็งตัวกว่าและมีความหนาแน่นสูงกว่า </t>
  </si>
  <si>
    <t>ไม่สามารถเดินทางออกมาถึงผิวโลกได้</t>
  </si>
  <si>
    <t>อุกกาบาตเหล็ก</t>
  </si>
  <si>
    <t>ความหนาแน่นและความเร็ว</t>
  </si>
  <si>
    <t>ก.เพราะคลื่นไหวสะเทือนเดินทางไปเส้นตรงแสดงว่าคลื่นไหลเป็นเส้นเดียวกัน</t>
  </si>
  <si>
    <t>ไม่สามารถเดินทางออกมาถึงผิวโลกได้ เนื่องจากแก่นโลกชั้นในมีสถานะเป็นของเหลว (ของหลอมเหลว) และคลื่นทุติยภูมิไม่สามารถเคลื่อนที่ผ่านของเหลวได้.</t>
  </si>
  <si>
    <t xml:space="preserve">หินก้อนนี้มีกำเนิดมาจาก เปลือกโลกทวีป </t>
  </si>
  <si>
    <t>ความหนาแนนเฉลี่ยของโลก</t>
  </si>
  <si>
    <t>เพราะคลื่นไหวสะเทือนผ่านชั้นโลกที่มีความหนาแน่นและสมบัติทางกลต่างกัน จึงเกิดการสะท้อนและหักเห</t>
  </si>
  <si>
    <t>ก.คลื่นไหวสะเทือนเดินทางไปเส้นตรงแสดงว่าโลกเป้นเนื้อเดียวกัน</t>
  </si>
  <si>
    <t>มัชฌิมภาคเนื้อโลก</t>
  </si>
  <si>
    <t>เขตความเร็วต่ำ</t>
  </si>
  <si>
    <t>สามารถเดินทางออกมาที่ผิวโลกได้</t>
  </si>
  <si>
    <t>แก้นโลกชั้นนอก</t>
  </si>
  <si>
    <t>อุกบาตเหล็ก</t>
  </si>
  <si>
    <t>คลื่นไหวสะเทือนเกิดการสะท้อนและหักเห เพราะแต่ละชั้นของโลกมีความหนาแน่นและสมบัติทางกายภาพต่างกัน</t>
  </si>
  <si>
    <t>ในภาพ ก. คลื่นไหวสะเทือนเดินทางเป็นเส้นตรง แสดงว่าโครงสร้างภายในโลกเป็นเนื้อเดียวกัน แต่ในภาพ ข. เส้นทางการเดินทางของคลื่นมีการหักเหและสะท้อน แสดงว่าโครงสร้างภายในโลกมีหลายชั้น แต่ละชั้นมีความหนาแน่นและคุณสมบัติทางกายภาพแตกต่างกัน ซึ่งเป็นลักษณะของโครงสร้างโลกจริง</t>
  </si>
  <si>
    <t>ลาวาที่ปะทุขึ้นมาบนผิวโลกมีแหล่งกำเนิดมาจากชั้น เนื้อโลก</t>
  </si>
  <si>
    <t>เขตความเร็วต่ำ (Low-Velocity Zone) มีความแตกต่างจากชั้นธรณีภาคในเรื่องของสถานะและสมบัติทางกายภาพ โดยเขตความเร็วต่ำมีสถานะเป็น ของแข็งที่มีสมบัติคล้ายพลาสติก และมีความหนืด (Viscosity) มากกว่าธรณีภาค ซึ่งเป็นของแข็งที่แข็งเกร็ง ทำให้คลื่นไหวสะเทือนเดินทางผ่านช้าลง</t>
  </si>
  <si>
    <t>คลื่นทุติยภูมิที่เกิดขึ้นใหม่ที่แก่นโลกชั้นในไม่สามารถเดินทางออกมาที่ผิวโลกได้
เหตุผล: เนื่องจากคลื่นจะต้องเดินทางผ่านแก่นโลกชั้นนอกซึ่งมีสถานะเป็น ของเหลว และคลื่นทุติยภูมิ (S-wave) ไม่สามารถเดินทางผ่านตัวกลางที่เป็นของเหลวได้ จึงทำให้คลื่นนี้ถูกกั้นไว้และไม่สามารถเดินทางกลับขึ้นมาที่ผิวโลกได้</t>
  </si>
  <si>
    <t>อุกกาบาคเหล็ก</t>
  </si>
  <si>
    <t xml:space="preserve">เพราะ แต่ละชั้นของโลกมีความหนาแน่นและสมบัติต่างกัน </t>
  </si>
  <si>
    <t>ก: คลื่นไหวสะเทือนเดินทางเป็นเส้นตรง  แสดงว่าโลกเป็นเนื้อเดียวกัน</t>
  </si>
  <si>
    <t>มัชฌิมภาค(เนื้อโลก)</t>
  </si>
  <si>
    <t>ชั้นธรณีภาค</t>
  </si>
  <si>
    <t>ส่วนเปลือกโลก</t>
  </si>
  <si>
    <t>คลื่นs-Wave</t>
  </si>
  <si>
    <t>เพราะองค์ประกอบของอุกกาบาตเหล็ก (Fe + Ni) มีความใกล้เคียงกับสิ่งที่คาดว่าเป็นองค์ประกอบของแก่นโลก และทั้งโลกกับอุกกาบาตต่างก็เกิดจากเนื้อเดียวกัน</t>
  </si>
  <si>
    <t>ความหนาแน่นโลก การแพร่คลื่นไหวสะเทือน และสนามแม่เหล็กโลก</t>
  </si>
  <si>
    <t xml:space="preserve">คลื่นไหวสะเทือนสะท้อนและหักเหเพราะเจอชั้นโลกที่มีสมบัติทางกายภาพต่างกัน ทำให้ความเร็วคลื่นเปลี่ยนและเกิดการสะท้อน-หักเหที่ขอบเขตระหว่างชั้น
</t>
  </si>
  <si>
    <t>ลักษณะโครงสร้างโลกในภาพ ก และ ข ต่างกัน ภาพ ก แสดงโลกที่มีแก่นโลกชั้นนอกเป็นของเหลว ทำให้เกิดเขตอับคลื่น ส่วนภาพ ข ไม่ปรากฏเขตอับคลื่น แสดงว่าไม่มีชั้นของเหลวในแก่นโลก</t>
  </si>
  <si>
    <t>เขตความเร็วต่ำมีหินกึ่งหลอมเหลว อ่อนตัวและนำคลื่นไหวสะเทือนได้ช้ากว่าธรณีภาคซึ่งเป็นหินแข็ง เปราะ และนำคลื่นได้เร็วกว่า</t>
  </si>
  <si>
    <t>คลื่น S ที่เกิดขึ้นใหม่ในแก่นโลกชั้นใน ไม่สามารถเดินทางออกถึงผิวโลกได้ เพราะเมื่อออกจากแก่นโลกชั้นในเข้าสู่แก่นโลกชั้นนอก (ของเหลว) คลื่น S ไม่สามารถแพร่ผ่านของเหลวได้ จึงหายไป</t>
  </si>
  <si>
    <t>หินแกรนิตจึงมีกำเนิดมาจาก ส่วนเปลือกโลก (Crust) โดยเฉพาะบริเวณเปลือกทวีป ที่มีแมกมาซิลิกาสูงเย็นตัวอยู่ใต้ดิน</t>
  </si>
  <si>
    <t>สสารสถานะของแข็งเป็นส่วนใหญ่</t>
  </si>
  <si>
    <t>การที่คลื่นไหวสะเทือนชนิด S (S-wave) ไม่สามารถผ่านแก่นโลกชั้นนอกได้</t>
  </si>
  <si>
    <t xml:space="preserve">อุกกาบาตเหล็กมีองค์ประกอบหลักเป็นเหล็กและนิกเกิล ซึ่งเชื่อว่าเป็นธาตุหลักที่ประกอบอยู่ในแก่นโลก </t>
  </si>
  <si>
    <t xml:space="preserve">ความหนาแน่นของโลก + ข้อมูลคลื่นไหวสะเทือน + การมีอยู่ของสนามแม่เหล็กโลก ครับ </t>
  </si>
  <si>
    <t xml:space="preserve">ชั้นต่าง ๆ ของโลกมีองค์ประกอบ สภาพเนื้อสาร และความหนาแน่นไม่เหมือนกัน  ทำให้ความเร็วของคลื่นไหวสะเทือนเปลี่ยนไป เมื่อต้องผ่านรอยต่อระหว่างชั้น </t>
  </si>
  <si>
    <t>ลาวาที่ปะทุขึ้นมาบนผิวโลก  มีแหล่งกำเนิดมาจาก ชั้นเนื้อโลก (Mantle) โดยเฉพาะบริเวณ แอสเทโนสเฟียร์ ที่เนื้อหินร้อนและอ่อนตัวจนเกิดการหลอมเหลวบางส่วน</t>
  </si>
  <si>
    <t xml:space="preserve">เขตความเร็วต่ำ อ่อนตัวและไหลได้ ต่างจากธรณีภาคที่ แข็งและเปราะ </t>
  </si>
  <si>
    <t xml:space="preserve">คลื่น S ที่เกิดในแก่นโลกชั้นใน ไม่สามารถขึ้นมาถึงผิวโลก เพราะต้องผ่านแก่นโลกชั้นนอกที่เป็นของเหลว ซึ่งไม่ยอมให้คลื่น S เคลื่อนที่ผ่านครับ </t>
  </si>
  <si>
    <t>หินก้อนนี้มีกำเนิดมาจาก เปลือกโลกทวีป ซึ่งเป็นส่วนของเปลือกโลกที่ประกอบด้วยหินแกรนิตเป็นหลัก</t>
  </si>
  <si>
    <t>ชั้นเนื้อโลก ประกอบด้วยสสารในสถานะ ของแข็ง เป็นส่วนใหญ่ แต่ในบางส่วน โดยเฉพาะชั้นฐานธรณีภาค จะมีลักษณะเป็นของแข็งที่มีความยืดหยุ่นหรือเป็นพลาสติกคล้ายของเหลวหนืด</t>
  </si>
  <si>
    <t>คลื่นทุติยภูมิ (S-wave) ไม่สามารถเดินทางผ่านแก่นโลกชั้นนอกได้ เนื่องจากคลื่น S-wave เป็นคลื่นตามขวางที่ต้องการตัวกลางที่เป็นของแข็งในการเคลื่อนที่ การที่คลื่นชนิดนี้หายไปอย่างสิ้นเชิงเมื่อเดินทางผ่านชั้นนี้ จึงยืนยันได้อย่างชัดเจนว่าแก่นโลกชั้นนอกมีสถานะเป็นของเหลว</t>
  </si>
  <si>
    <t xml:space="preserve">นักวิทยาศาสตร์เชื่อว่า อุกกาบาตเหล็ก เป็นเศษซากของแก่นดาวเคราะห์ที่แตกสลายไปแล้ว มีองค์ประกอบหลักเป็นเหล็กและนิกเกิล ซึ่งคาดว่ามีองค์ประกอบใกล้เคียงกับแก่นโลกของเรา เนื่องจากดาวเคราะห์หินต่างก็ผ่านกระบวนการแยกชั้น ที่คล้ายคลึงกัน
</t>
  </si>
  <si>
    <t>หลักฐานอื่นที่สนับสนุนคือ ความหนาแน่นเฉลี่ยของโลก เมื่อเปรียบเทียบกับความหนาแน่นของหินบนเปลือกโลก พบว่ามีความแตกต่างกันมาก แสดงว่าใจกลางโลกต้องมีองค์ประกอบที่มีความหนาแน่นสูงมากเพื่อที่จะทำให้ความหนาแน่นเฉลี่ยของโลกสูงขึ้น นอกจากนี้ยังมีการตรวจวัด สนามแม่เหล็กโลก ซึ่งเชื่อว่าเกิดจากการไหลเวียนของโลหะเหลวที่มีองค์ประกอบหลักเป็นเหล็กในแก่นโลกชั้นนอก</t>
  </si>
  <si>
    <t>คลื่นไหวสะเทือนเกิดการสะท้อนและหักเหเมื่อเดินทางผ่านชั้นโครงสร้างโลกที่ คุณสมบัติทางกายภาพ (เช่น ความหนาแน่น ความยืดหยุ่น หรือสถานะ) มีการเปลี่ยนแปลงอย่างฉับพลัน บริเวณเหล่านี้เรียกว่า รอยต่อไม่ต่อเนื่อง เช่น รอยต่อโมโฮโรวิซิก หรือรอยต่อกูเตนเบิร์ก</t>
  </si>
  <si>
    <t>ภาพ ก แสดงให้เห็นโลกที่เป็น เนื้อเดียวกัน ที่คลื่นไหวสะเทือนเดินทางเป็นเส้นตรงทุกทิศทาง ซึ่งไม่ตรงกับความจริง 🌍
ภาพ ข แสดงโลกที่ แบ่งเป็นชั้นๆ ที่คลื่นไหวสะเทือนเดินทางเป็นแนวโค้ง เนื่องจากความเร็วของคลื่นเปลี่ยนไปตามความหนาแน่นและความดันที่เพิ่มขึ้นตามความลึก ซึ่งตรงกับโครงสร้างโลกที่เป็นจริงมากกว่า</t>
  </si>
  <si>
    <t>ลาวาที่ปะทุขึ้นมาบนผิวโลกมีแหล่งกำเนิดมาจากชั้น ฐานธรณีภาค ซึ่งเป็นส่วนหนึ่งของชั้นแมนเทิลที่อยู่ใต้ธรณีภาค</t>
  </si>
  <si>
    <t>ธรณีภาค: เป็นชั้นหินแข็งและเปราะ
เขตความเร็วต่ำ: เป็นชั้นหินกึ่งหลอมเหลว ทำให้คลื่นไหวสะเทือนมีความเร็วลดลง</t>
  </si>
  <si>
    <t>คำตอบ: ไม่ได้
เหตุผล: แก่นโลกชั้นนอกเป็นของเหลว ซึ่งคลื่นทุติยภูมิ (S-wave) ไม่สามารถเดินทางผ่านได้</t>
  </si>
  <si>
    <t>การเคลื่อนที่ของคลื่นไหวสะเทือน การเกิดสนามแม่เหล็กโลก</t>
  </si>
  <si>
    <t>อุกกาบาตเหล็กทำหน้าที่เสมือน "ชิ้นส่วนของแก่นโลกโบราณ" ที่หลงเหลือจากการก่อตัวของระบบสุริยะ ช่วยให้นักวิทยาศาสตร์สามารถอนุมานและสร้างความเข้าใจเกี่ยวกับส่วนประกอบที่มองไม่เห็นของโลกได้</t>
  </si>
  <si>
    <t>สนามแม่เหล็กโลก ความหนาแน่นของโลก การศึกษาคลื่นไหวสะเทือน</t>
  </si>
  <si>
    <t>แตกต่างกัน ที่สถานะ ของแข็ง,ของเหลว และองค์ประกอบของสสารในแต่ละชั้น</t>
  </si>
  <si>
    <t>กฤติธีสุขสอาด</t>
  </si>
  <si>
    <t>หินแกรนิตเป็น หินอัคนีแทรกซอน (Intrusive igneous rock)
	•	มี องค์ประกอบเป็นซิลิกาและอะลูมิเนียมสูง
	•	พบได้ใน เปลือกโลกทวีป (Continental crust)</t>
  </si>
  <si>
    <t>เนื้อโลกส่วนใหญ่เป็น ของแข็ง แต่มีความสามารถไหลตัวได้ในระยะเวลานา</t>
  </si>
  <si>
    <t>คลื่นทุติยภูมิ คลื่นปฐมภูมิ เงา</t>
  </si>
  <si>
    <t>เพราะ อุกกาบาตเหล็ก (Iron meteorites) มีองค์ประกอบหลักเป็น เหล็ก (Fe) และนิกเกิล (Ni) ซึ่งเป็นธาตุที่หนักและเป็นส่วนประกอบสำคัญของ แก่นโลก</t>
  </si>
  <si>
    <t xml:space="preserve">หลักฐานอีกข้อที่สนับสนุนว่า แก่นโลกประกอบด้วยเหล็กเป็นส่วนมาก มาจาก การศึกษาคลื่นไหวสะเทือน </t>
  </si>
  <si>
    <t>ความแตกต่างของคุณสมบัติของชั้นต่าง ๆ ในโลก
	•	แต่ละชั้นของโลก (เปลือกโลก, เนื้อโลก, แก่นโลก) มี ความหนาแน่น, ความยืดหยุ่น, และสถานะของสสารต่างกัน</t>
  </si>
  <si>
    <t>แหล่งกำเนิดของลาวาคือ ชั้นเนื้อโลกชั้นบน ซึ่งมีสภาพร้อนและสามารถหลอมบางส่วนได้</t>
  </si>
  <si>
    <t>เขตความเร็วต่ำเป็น ชั้นเนื้อโลกบนที่อุณหภูมิสูงและยืดหยุ่นมากกว่า ชั้นธรณีภาค ทำให้คลื่นไหวสะเทือนเคลื่อนที่ช้าลง.</t>
  </si>
  <si>
    <t>เมื่อ คลื่นปฐมภูมิ (P-wave) เคลื่อนที่ผ่าน แก่นโลกชั้นนอก (ของเหลว) เข้าไปยัง แก่นโลกชั้นใน (ของแข็ง)
	•	กระบวนการ หักเหและสะท้อน ทำให้เกิด คลื่นทุติยภูมิ (S-wave) ใหม่ ในแก่นโลกชั้นใน
	•	S-wave ที่เกิดใหม่สามารถ เคลื่อนที่ผ่านแก่นโลกชั้นในซึ่งเป็นของแข็ง และออกมายังชั้นเนื้อโลกและเปลือกโลก → ถึงผิวโลกได้</t>
  </si>
  <si>
    <t>แผ่นดินไหว</t>
  </si>
  <si>
    <t>เนื่องจากเชื่อกันว่าอุกกาบาตเหล็กเป็นเศษซากของดาวเคราะห์น้อยที่เคยก่อตัวขึ้นในช่วงเวลาใกล้เคียงกับโลกและมีองค์ประกอบคล้ายคลึงกับวัตถุต้นกำเนิดของโลก</t>
  </si>
  <si>
    <t>เนื่องจากความแตกต่างของ ความหนาแน่น และ ความยืดหยุ่น ของโครงสร้างภายในโลก</t>
  </si>
  <si>
    <t>ภาค</t>
  </si>
  <si>
    <t>🙂‍↔️</t>
  </si>
  <si>
    <t>เพราะเชื่อว่าเป็นเศษซากดาวเคราะห์ที่ก่อตัวขึ้นเวลาใกล้เคียงกับโลก</t>
  </si>
  <si>
    <t>เนื่องจากโลกมีชั้นต่างๆที่มีความหนาเเน่นเเละยืดหยุ่นต่างกัน</t>
  </si>
  <si>
    <t>เเตกต่างกันกับการหักเห</t>
  </si>
  <si>
    <t>เป็นชั้นนอกที่เเข็งตัวกว่าเเละมีความหนาเเน่นสูง</t>
  </si>
  <si>
    <t>ไม่สามารถเคลื่อนที่ออกจากผิวโลกได้เนื่องจากเเก่นโลกชั้นนอกเป็นของเหลว</t>
  </si>
  <si>
    <t>หินแกรนิตเกิดจากแมกมาที่เย็นตัวช้าใต้ เปลือกโลกส่วนบน</t>
  </si>
  <si>
    <t>ชั้นเนื้อโลก (Mantle) ประกอบด้วย สสารสถานะของแข็งที่มีสมบัติเป็นพลาสติก (สามารถไหลช้า ๆ ได้) เป็นส่วนใหญ่</t>
  </si>
  <si>
    <t>คลื่น S ไม่ผ่านแก่นโลกชั้นนอก แสดงว่าเป็นของเหลว</t>
  </si>
  <si>
    <t>เพราะอุกกาบาตเหล็กมี องค์ประกอบคล้ายแก่นโลกส่วนใหญ่เป็นเหล็ก-นิกเกิล จึงใช้เป็นตัวอย่างอธิบายองค์ประกอบแก่นโลกได้</t>
  </si>
  <si>
    <t>หลักฐานมาจาก ความหนาแน่นของโลกสูงกว่าหินธรรมดา → แสดงว่าแก่นโลกมี เหล็กเป็นส่วนใหญ่</t>
  </si>
  <si>
    <t>เพราะ ความหนาแน่นและสมบัติของชั้นโลกต่างกัน ทำให้คลื่นเกิดการ สะท้อนและหักเห</t>
  </si>
  <si>
    <t>ลาวาที่ปะทุขึ้นมาบนผิวโลกมีแหล่งกำเนิดมาจาก แมนเทิลส่วนบน (Upper Mantle)</t>
  </si>
  <si>
    <t>เขตความเร็วต่ำ (Low-Velocity Zone, LVZ) แตกต่างจากชั้นธรณีภาคตรงที่ สสารมีสมบัติเป็นพลาสติก ไหลช้า ๆ ได้ ทำให้คลื่นไหวสะเทือนเคลื่อนที่ช้ากว่าปกติ ขณะที่ชั้นธรณีภาคโดยทั่วไปเป็นของแข็งและแข็งแรงกว่า</t>
  </si>
  <si>
    <t>สามารถออกมาได้ เพราะแก่นโลกชั้นในเป็นของแข็ง</t>
  </si>
  <si>
    <t>คลื่น S-wave ไม่ผ่านและ P-wave ลดความเร็ว → ยืนยันว่าแก่นโลกชั้นนอกเป็นของเหลว</t>
  </si>
  <si>
    <t>เพราะ อุกกาบาตเหล็กมีองค์ประกอบใกล้เคียงกับแก่นโลก จึงใช้ศึกษาเพื่ออธิบายธาตุและโครงสร้างของแก่นโลกได้</t>
  </si>
  <si>
    <t>ความหนาแน่นสูง คลื่นไหวสะเทือน และสนามแม่เหล็กโลก จึงชี้ให้เห็นว่าแก่นโลกส่วนมากเป็นเหล็ก</t>
  </si>
  <si>
    <t>ความแตกต่างของความหนาแน่นและสมบัติวัสดุในแต่ละชั้นของโลกทำให้คลื่นไหวสะเทือนสะท้อนและหักเห</t>
  </si>
  <si>
    <t>สิ่งที่เหมือนกันคือคลื่นปฐมภูมิแพจากศูนย์กลางแผ่นดินไหว สิ่งที่แตกต่างคือ ก. โลกเนื้อเดียว ข.โลกมีหลายชั้น คลื่นหักเห</t>
  </si>
  <si>
    <t>ความหนาแน่นและความยืดหยุ่นต่ำกว่าชั้นธรณีภาค ทำให้คลื่นไหวสะเทือนเคลื่อนที่ช้าลง เพราะหินมีลักษณะกึ่งหลอมเหลว</t>
  </si>
  <si>
    <t>ไม่สามารถออกมาที่ผิวโลกได้ เพราะคลื่น S-wave ผ่านแก่นโลกชั้นนอกซึ่งเป็นของเหลวไม่ได้ จึงไม่สามารถเดินทางต่อไปจนถึงผิวโลก</t>
  </si>
  <si>
    <t>คลื่นไหวสะเทือน คลื่น P (Primary wave)และ คลื่น S (Secondary wave)</t>
  </si>
  <si>
    <t xml:space="preserve">อุกกาบาตเหล็ก มีองค์ประกอบหลักเป็น เหล็ก และ นิกเกิล ซึ่งเชื่อกันว่าเป็นธาตุที่มีอยู่ใน แก่นโลกของโลก </t>
  </si>
  <si>
    <t>หลักฐานทางธรณีฟิสิกส์และการวัดค่าต่าง ๆ ของโลก</t>
  </si>
  <si>
    <t>แต่ละชั้นของโลกมีสมบัติทางกายภาพแตกต่างกัน เช่น ความหนาแน่น ความดัน อุณหภูมิ และองค์ประกอบของสาร</t>
  </si>
  <si>
    <t>เหมือนกันคือ คลื่นปฐมภูมิแผ่จากศูนย์กลางแผ่นดินไหว
ต่างกันคือ ก.เป็นโลกเนื้อเดียว ข.โลกมีหลายชั้นและคลื่นหักเห</t>
  </si>
  <si>
    <t>มีแหล่งกำเนิดจากชั้นเนื้อโลก</t>
  </si>
  <si>
    <t>ชั้นธรณีภาค สภาพวัตถุเป็นของแข็ง แข็งแรง และเปราะ
เขตความเร็วต่ำ สภาพวัตถุเป็นของแข็ง แต่มีบางส่วนหลอมเหลว</t>
  </si>
  <si>
    <t>ไม่สามารถเดินทางออกมายังผิวโลกได้ เนื่องจากคลื่นเหล่านี้จะเกิดการกระเจิงและการสะท้อนอย่างรุนแรงที่รอยต่อนี้ แทนที่จะทะลุผ่านแก่นโลกชั้นในออกมาสู่พื้นผิวโลก</t>
  </si>
  <si>
    <t>หินก้อนนี้ มีกำเนิดมาจาก “เปลือกโลกส่วนล่าง” หรือบริเวณ “ใต้ผิวโลก” (แต่ยังอยู่ในชั้นเปลือกโลก)
โดยเฉพาะเกิดจากการเย็นตัวของแมกมาที่แทรกซึมเข้ามาในชั้นเปลือกโลก แต่ ไม่ปะทุขึ้นมาถึงผิวโลก</t>
  </si>
  <si>
    <t>ชั้นเนื้อโลกแบ่งออกเป็น 2 ส่วนหลัก:
เนื้อโลกส่วนบน (Upper mantle) – บางส่วนรวมกับเปลือกโลกกลายเป็น แผ่นธรณีภาค (Lithosphere)
ใต้ลงมาเป็นบริเวณที่เรียกว่า แอสทีโนสเฟียร์ (Asthenosphere) ซึ่งเป็นของแข็งที่มีพฤติกรรมคล้ายพลาสติก สามารถไหลได้
เนื้อโลกส่วนล่าง (Lower mantle) – อยู่ลึกลงไปมาก มีความดันสูง สสารจึงอยู่ใน สถานะของแข็ง แม้อุณหภูมิจะสูงมาก</t>
  </si>
  <si>
    <t>หลักฐานที่ยืนยันว่าแก่นโลกชั้นนอกเป็นของเหลว คือ “คลื่น S ไม่สามารถเดินทางผ่านแก่นโลกชั้นนอกได้” และ คลื่น P หักเหและเปลี่ยนความเร็ว เมื่อผ่านชั้นนี้</t>
  </si>
  <si>
    <t>เพราะอุกกาบาตเหล็กมีองค์ประกอบหลักคือเหล็กและนิกเกิล ซึ่งคล้ายกับที่เชื่อว่าเป็นองค์ประกอบของแก่นโลก และอุกกาบาตบางชนิดมาจาก “แก่นกลางของดาวเคราะห์น้อย” ที่มีการแยกชั้นแบบเดียวกับโลก จึงใช้เป็นหลักฐานช่วยอธิบายองค์ประกอบของแก่นโลกได้</t>
  </si>
  <si>
    <t>หลักฐานที่สนับสนุนว่าแก่นโลกประกอบด้วยเหล็กเป็นส่วนใหญ่ ได้แก่:
ค่าความหนาแน่นเฉลี่ยของโลก
พฤติกรรมของคลื่นไหวสะเทือน
การมีอยู่ของสนามแม่เหล็กโลก
แบบจำลองการแยกชั้นของโลก
ทั้งหมดนี้ชี้ว่า วัสดุภายในโลกต้องเป็นโลหะที่มีความหนาแน่นสูงและนำไฟฟ้าได้ดี ซึ่งตรงกับคุณสมบัติของ เหล็ก นั่นเอง</t>
  </si>
  <si>
    <t>เพราะแต่ละชั้นของโลกมีความหนาแน่นและคุณสมบัติต่างกัน ทำให้คลื่นไหวสะเทือนเกิดการสะท้อนและหักเหเมื่อผ่านรอยต่อระหว่างชั้น</t>
  </si>
  <si>
    <t>ลักษณะโครงสร้างโลกในภาพ ก และ ข แตกต่างกัน
โดยใน ภาพ ก คลื่นปฐมภูมิเดินทางอย่างต่อเนื่องและหักเหตามปกติ แสดงว่าโครงสร้างโลกเป็นชั้น ๆ ตามปกติ
แต่ใน ภาพ ข มีการเบี่ยงเบนหรือหยุดชะงักของคลื่นผิดปกติ แสดงว่าอาจมีโครงสร้างที่ผิดไปจากปกติ เช่น มวลเนื้อโลกที่หนาแน่นไม่เท่ากัน หรือมีวัตถุแปลกปลอมอยู่ภายในโลก
หากต้องการคำตอบที่อิงภาพจริง ๆ สามารถอัปโหลดภาพ "ก" และ "ข" ได้ครับ จะช่วยวิเคราะห์เจาะจงได้มากขึ้น.</t>
  </si>
  <si>
    <t>ลาวาที่ปะทุขึ้นมาบนผิวโลก มีแหล่งกำเนิดมาจาก “ชั้นเนื้อโลกส่วนบน”
โดยเฉพาะบริเวณที่เรียกว่า แอสทีโนสเฟียร์ (Asthenosphere) ซึ่งอยู่ใต้เปลือกโลก เป็นบริเวณที่หินร้อนจัดจนหลอมละลายกลายเป็นแมกมา และเมื่อแมกมาเคลื่อนขึ้นสู่ผิวโลก ก็จะกลายเป็นลาวา.</t>
  </si>
  <si>
    <t>เขตความเร็วต่ำมีหินที่ร้อนและอ่อนตัวกว่า ทำให้คลื่นไหวสะเทือนเคลื่อนที่ช้าลง แตกต่างจากชั้นธรณีภาคที่หินแข็งและคลื่นไหวสะเทือนเคลื่อนที่ได้เร็วกว่า</t>
  </si>
  <si>
    <t>ไม่สามารถเดินทางออกมาที่ผิวโลกได้
เพราะคลื่นทุติยภูมิ (S-wave) เดินทางได้เฉพาะในของแข็ง แต่ ต้องผ่านแก่นโลกชั้นนอกที่เป็นของเหลว เพื่อจะกลับขึ้นมาที่ผิวโลก ซึ่งเป็นไปไม่ได้ คลื่น S จึง ไม่สามารถออกมาสู่ผิวโลกได้ หลังจากเกิดขึ้นในแก่นโลกชั้นใน.</t>
  </si>
  <si>
    <t>พฤติกรรมคลื่นสั่นสะเทือน</t>
  </si>
  <si>
    <t>ลักษณะโครงสร้างโลกในรูป ก และ ข แตกต่างกัน โดยภาพ ก แสดงถึงตัวกลางที่มีคุณสมบัติสม่ำเสมอ ในขณะที่ภาพ ข แสดงถึงตัวกลางที่มีการเปลี่ยนแปลงคุณสมบัติ ทำให้คลื่นปฐมภูมิเกิดการหักเห ซึ่งสอดคล้องกับโครงสร้างภายในโลกที่มีชั้นต่างๆ ที่มีคุณสมบัติแตกต่างกัน เช่น เปลือกโลก เนื้อโลก และแก่นโลก</t>
  </si>
  <si>
    <t>ไม่สามารถเดินทางออกมามายังผิวโลกได้เนื่องจากคลื่นเหล่านี้จะเกิดการกระเจิงและการสะท้อนอย่างรุนแรงที่รอยต่อนี้แทนที่จะทะลุผ่านแก่นโลกชั้นในออกมาสู่พื้นผิวโลก</t>
  </si>
  <si>
    <t>หินแกรนิตเกิดจากการเย็นตัวของแมกมาใต้พื้นผิวโลกอย่างช้า ๆ จึงมีกำเนิดมาจาก เปลือกโลก (ส่วนทวีป)</t>
  </si>
  <si>
    <t>ชั้นเนื้อโลก (Mantle) ประกอบด้วยสสารที่เป็น ของแข็ง เป็นส่วนใหญ่</t>
  </si>
  <si>
    <t>คลื่น S ไม่สามารถผ่านเข้าไปในแก่นโลกชั้นนอก ได้ จึงสรุปว่าแก่นโลกชั้นนอกต้องเป็น ของเหล</t>
  </si>
  <si>
    <t>เพราะอุกกาบาตเหล็กมีองค์ประกอบเป็น เหล็กและนิกเกิล คล้ายกับที่เชื่อว่าเป็นองค์ประกอบหลักของ แก่นโลก</t>
  </si>
  <si>
    <t>หลักฐานยืนยันว่าแก่นโลกมีเหล็กมาก คือ ความหนาแน่นเฉลี่ยของโลก และ การศึกษาคลื่นไหวสะเทือน</t>
  </si>
  <si>
    <t>เพราะแต่ละชั้นของโลกมี ความหนาแน่นและสมบัติไม่เหมือนกัน จึงทำให้คลื่นไหวสะเทือนสะท้อนและหักเห</t>
  </si>
  <si>
    <t>เหมือนกันตรงที่โลกแบ่งเป็นชั้น ๆ แต่แตกต่างตรง ตำแหน่งการหักเหของคลื่น P เล็กน้อย</t>
  </si>
  <si>
    <t>ลาวาที่ปะทุขึ้นมาบนผิวโลก มีแหล่งกำเนิดมาจาก เนื้อโลก</t>
  </si>
  <si>
    <t>เขตความเร็วต่ำมี ความแข็งและความหนาแน่นต่ำกว่า ชั้นธรณีภาค คลื่นไหวสะเทือนจึงเคลื่อนที่ช้ากว่า</t>
  </si>
  <si>
    <t>สามารถออกมาที่ผิวโลกได้ เพราะคลื่น S ใหม่เกิดในแก่นในซึ่งเป็นของแข็ง</t>
  </si>
  <si>
    <t xml:space="preserve"> หินแกรนิตมีแหล่งกำเนิดมาจาก เปลือกโลกภาคพื้นทวีป</t>
  </si>
  <si>
    <t>ของเแข็ง</t>
  </si>
  <si>
    <t>การที่คลื่นทุติยภูมิ (S-wave) ไม่สามารถเคลื่อนที่ผ่านชั้นแก่นโลกชั้นนอกได้</t>
  </si>
  <si>
    <t>เพราะอุกกาบาตเหล็กเชื่อว่าเป็นส่วนที่แตกหักมาจากดาวเคราะห์ที่มีองค์ประกอบภายในคล้ายโลก</t>
  </si>
  <si>
    <t>ความหนาแน่นที่สูงขึ้นของแก่นโลกที่คำนวณจากความเร็วของคลื่นไหวสะเทือน</t>
  </si>
  <si>
    <t>เพราะคลื่นไหวสะเทือนเดินทางผ่านชั้นโครงสร้างโลกที่มีความแตกต่างกันในเรื่องความหนาแน่นและความยืดหยุ่น</t>
  </si>
  <si>
    <t>ภาพ ก: แสดงแนวการเคลื่อนที่ของคลื่นปฐมภูมิที่เคลื่อนที่ผ่านโครงสร้างโลกแบบ เนื้อเดียวกันทำให้แนวคลื่นเป็นเส้นตรงและมีความเร็วสม่ำเสมอ
ภาพ ข: แสดงแนวการเคลื่อนที่ของคลื่นปฐมภูมิที่เคลื่อนที่ผ่านโครงสร้างโลกแบบ ไม่เป็นเนื้อเดียวกัน ทำให้แนวคลื่นเกิดการหักเห สะท้อน และมีความเร็วที่เปลี่ยนแปลงไปตามชั้นต่างๆ</t>
  </si>
  <si>
    <t>เขตความเร็วต่ำมีสมบัติเป็นของแข็งแต่มีสภาพเป็นพลาสติกทำให้คลื่นไหวสะเทือนเคลื่อนที่ผ่านได้ช้าลง ในขณะที่ ธรณีภาค มีสมบัติเป็น ของแข็งที่แข็งแรง ทำให้คลื่นไหวสะเทือนเคลื่อนที่ผ่านได้ด้วยความเร็วสูง</t>
  </si>
  <si>
    <t>ชิ้นเปลือกโลกส่วนทวีป</t>
  </si>
  <si>
    <t>การสังเกต คลื่น P ที่มีการหักเหหรือเปลี่ยนทิศทางเมื่อผ่านแก่นโลกชั้นนอก</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</si>
  <si>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t>
  </si>
  <si>
    <t>แก่นโลกชั้นนอก และ ความหนาแน่นของโลกโดยรวม ที่คำนวณได้จากแรงโน้มถ่วง บ่งชี้ว่ามีมวลหนักกว่าโลกที่ประกอบด้วยหิน</t>
  </si>
  <si>
    <t>เพราะเคลื่อนที่ผ่านวัสดุที่ต่างกัน</t>
  </si>
  <si>
    <t>แตกต่าง เพราะ ภาพขอบริเวณแก่นกลางมีการหักเหแสดงว่าคลื่นเคลื่อนื่ผ่านวัสดุอื่น</t>
  </si>
  <si>
    <t>เป็นที่มีอุณหภูมิสูงทำให้ดินกลายเป็นหินหนืด</t>
  </si>
  <si>
    <t>ได้ เพราะ คลื่นปฐมภูมิสามารถเคลื่นที่ผ่านของเหลวได้</t>
  </si>
  <si>
    <t>พฤติกรรมของคลื่นไหวสะเทือน</t>
  </si>
  <si>
    <t>ภาพ ก แสดงตัวกลางสม่ำเสมอ ส่วนภาพ ข แสดงตัวกลางที่คุณสมบัติเปลี่ยนแปลง ทำให้คลื่นปฐมภูมิหักเห สอดคล้องกับโครงสร้างโลกที่แบ่งเป็นชั้นเปลือกโลก เนื้อโลก และแก่นโลกซึ่งมีคุณสมบัติต่างกัน</t>
  </si>
  <si>
    <t>ไม่สามารถเดินทางออกมามายังผิวโลกได้ เนื่องจากคลื่นเหล่านี้จะเกิดการกระเจิงและสะท้อนอย่างรุนแรงที่รอยต่อนี้แทนที่จะทะลุผ่านแกนโลกชั้นในออกมาสู่ผิวโลก</t>
  </si>
  <si>
    <t>เพราะเชื่อว่าอุกกาบาตเหล็กเป็นเศษซากของดาวเคราะห์ที่ก่อตัวขึ้นในช่วงเวลาใกล้เคียงกับโลก ซึ่งมีองค์ประกอบ หลักเป็น โลหะหนัก เช่น เหล็กและนิกเกิล คล้ายคลึงกับองค์ประกอบที่เชื่อว่ามีอยู่ในแก่นโลก ทำให้สามารถเปรียบเทียบองค์ประกอบ และใช้เป็นข้อมูลอ้างอิงในการศึกษาแกนโลกได้</t>
  </si>
  <si>
    <t>เนื่องจากโลกมีชั้นต่างๆ ที่มีความหนาแน่นและความยืดหยุ่นต่างกัน ทำให้ความเร็วของคลื่นเปลี่ยนแปลง ซึ่งเป็น เงื่อนไขที่ทำให้เกิดการสะท้อนและหักเห</t>
  </si>
  <si>
    <t>ภาพ ก แสดงตัวกลางสม่ำเสมอ ส่วนกาพ ข แสดงตัวกลางที่คุณสมบัติเปลี่ยนแปลง ทำให้คลื่นปฐมภูมิหักเหสอดคล้องกับโครงสร้างโลกที่แบ่งเป็นชั้นเปลือกโลก เนื้อโลก และแก่นโลก ซึ่งมีคุณสมบัติต่างกัน</t>
  </si>
  <si>
    <t>ไม่สามารถเดินทางออกมายังผิวโลกได้ เนื่องจากคลื่นเหล่านี้จะเกิดการกระเจิงและสะท้อนอย่างรุนแรงที่รอยต่อนี้ แทนที่จะทะลุผ่านแกนโลกชั้นในออกมาสู่ผิวโลก</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</si>
  <si>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คล้ายกับองค์ประกอบที่เชื่อว่ามีอยู่ในแก่นโลก ทำให้สามารถเปรียบเทียบองค์ประกอบ และ ใช้ข้อมูลอ้างอิงในการศึกษาแก่นโลกได้</t>
  </si>
  <si>
    <t>เนื่องจากโลดมีชั้นต่างๆ ที่มีความหนาแน่นและความยืดหยุ่นต่างกัน ทำให้ความเร็วของคลื่นเปลี่ยนแปลง ซึ่งเป็นเงื่อนไขที่ทำให้เกิดการสะท้อนและหักเห</t>
  </si>
  <si>
    <t>ภาพ ก แสดงตัวกลางสม่ำเสมอ ส่วนภาพ ข แสดงตัวกลางที่สุณสมบัติเปลี่ยนแปลง ทำให้คลื่นปฐมภูมิหักเหสอดคล้องกับโครงสร้างโลกที่แบ่งเป็นชั้นเปลือกโลก เนื้อโลก และแก่นโลกซึ่งมีคุณสมบัติต่างกัน</t>
  </si>
  <si>
    <t>ไม่สามารถเดินทางออกมายังผิวโลกได้ เนื่องจากคลื่นเหล่านี้จะเกิดการกระเจิงและสะท้อนอย่างรุนแรงที่รอยต่อนี้แทนที่จะทะลุผ่านแกนโลกชั้นในออกมาสู่ผิวโลก</t>
  </si>
  <si>
    <t>เพระเชื่อว่าอุกกาบาตเหล็กเป็นเศษซากของดาวเคราะห์ใกล้เคียงกับโลก ซึ่งมีองค์ประกอบหลักเป็น โลหะกนัก เช่น เหล็กและนิกเกิ้ล คล้ายคลึงกับองค์ประกอบที่เชื่อว่ามีอยู่ในแก่นโลก ทำให้สามารถเปรียบเทีบบองค์ประกอบและใช้เป็นข้อมูลอ้างอิงในการศึกษาแก่นโลกได้</t>
  </si>
  <si>
    <t>ภาพ ก เป็นเส้นตรง และ ภาพขอมีการโค้งเป็นแพตเทิน</t>
  </si>
  <si>
    <t>เพราะอุกกาบาตเป็นส่วนหนึ่งของการกำเนิดระบบสุริยะ
ซึ่งโลกของเราจะมีโครงสร้างชั้นในที่มีลักษณะเหมือนกับอุกกาบาตยุคแรกเริ่ม</t>
  </si>
  <si>
    <t>การศึกษาจากคลื่นไหวสะเทือน</t>
  </si>
  <si>
    <t>เนื่องจากโลกมีชั้นที่แตกต่างกันไป ดังนั้นบางชั้นคลื่นบางชนิดอาจไม่สามารถผ่านได้</t>
  </si>
  <si>
    <t>ภาพ ก จะมีความสม่ำเสมอของชั้น ภาพ ข จะมีการเปลี่ยนแปลงของชั้นที่ต่างกันออกไป</t>
  </si>
  <si>
    <t>มีความแข็งกว่าและหนาแน่นกว่า</t>
  </si>
  <si>
    <t>ไม่ได้ เพราะคลื่นจะสะท้อนไปมาและเก็บอยู่ภายในชั้นในและสูญเสียพลังงานไปจะไม่สามารถออกไปชั้นนอกได้</t>
  </si>
  <si>
    <t>เพราะเชื่อว่าอุกกาบาตเหล็กเป็นเศษซากของดาวเคราะห์ที่ก่อตัวขึ้นในช่วงเวลาใกล้เคียงกับโลก ซึ่งมีองค์ประกอบหลักคือ โลหะหนัก เช่น นิกเกิลและเหล็ก คล้ายคลึงกับองค์ประกอบที่เชื่อว่ามีอยู่ในแก่นโลก ทำให้สามารถเปรียบเทียบองค์ประกอบ และใช้เป็นข้อมูลอ้างอิงใรการศึกษาแก่นโลกได้</t>
  </si>
  <si>
    <t>เพราะเชื่อว่าอุกกาบาตเหล็กเป็นเศษซากของดาวเคราะห์ที่ก่อตัวขึ้นในช่วงเวลาใกล้เคียงกับโลก ซึ่งมีองค์ประกอบหลักเป็น โลหะหนัก เช่น เหล็กและนิกเกิล คล้ายคลึงกับองค์ประกอบที่เชื่อว่ามีอยู่ในแกนโลก ทำให้สามารถเปรียบเทียบองค์ประกอบและใช้เป็นข้อมูลอ้างอิงในการศึกษาแก่นโลกได้</t>
  </si>
  <si>
    <t>เนื่องจากโลกมีชั้นต่างๆที่มีความหนาแน่นและความยืดหยุ่นต่างกันทำให้ความเร็วของการเคลื่อนที่เปลี่ยนแปลง ซึ่งเป็นเงื่อนไขทำให้เกิดการสะท้อนและหักเห</t>
  </si>
  <si>
    <t>ลักษณะโครงสร้างโลกในรูป กและ ข แตกต่างกัน โดยภาพ ก แสดงตัวกลางสม่ำเสมอ ส่วนกาพ ข แสดงตัวกลางที่คุณสมบัติเปลี่ยนแปลง ทำให้คลื่นปฐมภูมิหักเหสอดคล้องกับโครงสร้างโลกที่แบ่งเป็นชั้นเปลือกโลก เนื้อโลก และแก่นโลก ซึ่งมีคุณสมบัติต่างกัน</t>
  </si>
  <si>
    <t>เป็นชั้นนอกที่มีความแข็งตัวกว่าและมีความหนาแน่นสูงกว่า</t>
  </si>
  <si>
    <t>เพราะเชื่อว่าอุกกาบาตเหล็กเป็นเศษซากของดาวเคราะห์ที่ก่อตัวขึ้นในช่วงเวลาใกล้เคียงกับโลกซึ่งมีองค์ประกอบหลักเป็นโลหะหนักเช่นเหล็กและนิกเกิลคล้ายคลึงกับองค์ประกอบที่เชื่อว่ามีอยู่ในแกนโลกทำให้สามารถเปรียบเทียบอุปกรณ์เพื่อใช้เป็นข้อมูลอ้างอิงในการสื่อสารแก่นโลกได้ในปัจจุบัน</t>
  </si>
  <si>
    <t>เนื่องจากโลกชั้นต่างๆมีความหนาแน่นและความยืดหยุ่นต่างกันทำให้ความเร็วของการเคลื่อนที่เปลี่ยนแปลงซึ่งเป็นเงื่อนไขทำให้เกิดความสะท้อนและหักเห</t>
  </si>
  <si>
    <t>ลักษณะโครงสร้างโลกในรูป กและคลื่นแตกต่างกันโดยภาพขแสดงถึงตัวกลางที่มีคุณสมบัติสม่ำเสมอในขณะที่ภาพขอแสดงถึงตัวการที่มีการเปลี่ยนแปลงคุณสมบัติทำให้คลื่นปฐมภูมิเกิดการหักเห</t>
  </si>
  <si>
    <t>ไม่สามารถเดินทางออกมายังผิวโลกได้เนื่องจากการเคลื่อนที่เหล่านี้จะเกิดการกระเจิงและสะท้อนอย่างรุนแรงที่รอยต่อที่แทนที่จะลดทะลุผ่านแกนโลกชั้นในของมันสู่ผิวโลก</t>
  </si>
  <si>
    <t>เชื่อว่าอุกกาบาตเหล็กเป็นเศษสากของดาวเคราะห์ที่ได้ก่อตัวขึ้นในช่วงเวลาที่ใกล้เคียงกับโลกของเรา มีองค์ประกอบหลักเป็น โลหะหนัก เช่น เหล็กและนิกเกิล ซึ่งคล้ายกับองค์ประกอบที่อยู่ที่เชื่อว่ามีอยู่ในแกนโลก ทำให้สามารถเปรียบเทียบองค์ประกอบได้ และใช้เป็นข้อมูลอ้างอิงเพื่อใช้ในการศึกษาแกนโลกได้</t>
  </si>
  <si>
    <t>ภาพ ก แสดงตัวกลางที่สม่ำเสมอ ภาพ ข แสดงตัวกลางที่มีคุณสมบัติเปลี่ยนแปลง ทำให้คลื่นปฐมภูมิเกิดการหักเห</t>
  </si>
  <si>
    <t>เป็นชั้นนอกที่มีความ​แข็งตัวมากกว่าและมีความหนาแน่นสูงกว่า</t>
  </si>
  <si>
    <t>ของแข็งที่ไหลได้</t>
  </si>
  <si>
    <t>ผลการศึกษาอุกาบาตเหล็ก</t>
  </si>
  <si>
    <t>เพราะมีองค์ประกอบคล้ายคลึงกับแก่นโลก</t>
  </si>
  <si>
    <t>การศึกษาโครงสร้างคลื่นไหวสะเทือน</t>
  </si>
  <si>
    <t>แต่ละชั้นของโลกมีความหนาแน่นและคุณสมบัติทางกายภาพต่างกัน</t>
  </si>
  <si>
    <t>ต่างกัน ภาพ ข จะมีการหักเหไปคนละทาง ส่วนภาพ ก จะไม่มี</t>
  </si>
  <si>
    <t>มีการหลอมเหลวบางส่วนและมีความหนืด</t>
  </si>
  <si>
    <t>ไม่ได้ เพราะเมื่อ S wave ไม่สามารถเคลื่อนที่ผ่านของเหลวได้</t>
  </si>
  <si>
    <t>เนื้อโลก;แก่นโลก;เปลือกโลก</t>
  </si>
  <si>
    <t>กำเนิดมาจากเปลือกโลกทวีป</t>
  </si>
  <si>
    <t>ประกอบด้วยซิลิกอน แมกนีเซียม และ เหล็ก</t>
  </si>
  <si>
    <t>เพราะคลื่น S-wave ไม่ปรากฏในชั้นนี้และคลื่น S-waveผ่านได้เฉพาะของแข็ง ดังนั้นแก่นโลกชั้นนอกจึงเป็นของเหลว</t>
  </si>
  <si>
    <t>เพราะทุกดาวเคราะห์หรืออุกกาบาตในระบบสุริยะเป็นเศษซากที่เหลือจากการรวมมวลเป็นดวงอาทิตย์ ทำให้โครงสร้างและองค์ประกอบเหมือนกันจึงใช้อธิบายองค์ประกอบของแก่นโลกได้และอุกกาบาตเหล็กมีขนาดเล็กศึกษาได้ง่าย</t>
  </si>
  <si>
    <t>เมื่อใช้คลื่นไหวสะเทือนแบบP-wave และ  S-wave ส่งลงไปพบว่า ยังมีP-waveและS-waveเกิดขึ้นอยู่ การที่S-waveผ่านได้แสดงว่าแก่นโลกเป็นของแข็งซึ่งก็คือเหล็กนั่นเอง</t>
  </si>
  <si>
    <t>คลื่นไหวสะเทือนเกิดการสะท้อนและหักเหเพราะแต่ละชั้นของโลกมี ความหนาแน่นและคุณสมบัติทางฟิสิกส์ต่างกันความเร็วคลื่นเปลี่ยนทิศทางเปลี่ยน (หักเห)ที่เขตไม่ต่อเนื่องคลื่นบางส่วนสะท้อนกลับ</t>
  </si>
  <si>
    <t xml:space="preserve">ต่างกันโดย ก. คลื่นเคลื่อนที่โดยไม่มีการหักเหหรือเบี่ยงเบนแสดงว่าตัวกลางนั้นมีความหนาแน่นและคุณสมบัติต่างๆเท่ากันทั้งหมด
ข.คลื่นเคลื่อนที่เบนหรือหักเหแสดงว่าตัวกลางมีความหนาแน่นและคุณสมบัติต่างๆไม่เท่ากัน
</t>
  </si>
  <si>
    <t>เขตความเร็วต่ำ เป็นชั้นย่อยของฐานธรณีภาค ที่มีอุณหภูมิสูงทำให้หินบางส่วนหลอมละลายเป็นหินหนืด ส่งผลให้ความเร็วคลื่นไหวสะเทือนลดลงและแปรปรวน ต่างจากชั้นธรณีภาค (Lithosphere) ซึ่งเป็นชั้นนอกที่แข็งตัวกว่าและมีความหนาแน่นสูงกว่า ความเร็วคลื่นไหวสะเทือนมีความเร็วค่อนข้างคงตัว</t>
  </si>
  <si>
    <t>คลื่นทุติยภูมิจากการเปลี่ยนแปลงของคลื่นปฐมภูมิ เมื่อเคลื่อนที่ผ่าน แก่นโลกชั้นนอกไปยังแก่นโลกชั้นในไม่สามารถเดินทางออกมาที่ผิวโลกได้ เนื่องจากแก่นโลกชั้นนอกมีสถานะเป็นของเหลว ซึ่งเป็นสภาวะที่ไม่สามารถรองรับการสั่นในแนวตั้งฉากกับทิศทางการเคลื่อนที่ของS-waveได้ ทำให้S-waveไม่สามารถทะลุผ่านแก่นโลกชั้นนอกได้และจะสลายตัวไปก่อนที่จะถึงผิวโลก</t>
  </si>
  <si>
    <t>เปลือกโลกส่วนทวีป</t>
  </si>
  <si>
    <t>เป็นของแข็ง</t>
  </si>
  <si>
    <t>หลักฐานจากการศึกษาคลื่นไหวสะเทือน</t>
  </si>
  <si>
    <t>เพราะโลกเกิดจากการรวมตัวของดาวเคราะห์น้อย ซึ่งมีองค์ประกอบคล้ายคลึงกับแก่นโลก</t>
  </si>
  <si>
    <t>สนามแม่เหล็กและคลื่นไหวสะเทือน</t>
  </si>
  <si>
    <t>ภาพ ก แสดงการเคลื่อนที่ของคลื่นปฐมภูมิที่กระจายออกไปทุกทิศทางจากศูนย์เกิดแผ่นดินไหว โดยคลื่นสามารถเดินทางผ่านชั้นเนื้อโลกและแก่นโลกได้
ภาพ ข แสดงการเคลื่อนที่ของคลื่นปฐมภูมิที่เกิดการหักเหเมื่อผ่านชั้นต่างๆ ของโลก ซึ่งบ่งชี้ว่าโครงสร้างภายในโลกประกอบด้วยชั้นที่มีความหนาแน่นและคุณสมบัติทางกายภาพที่แตกต่างกัน</t>
  </si>
  <si>
    <t>เขตความเร็วตำ่สถานะเป็นหินหลอมเหลว แต่ธรณีภาคเป็นหินแข็ง</t>
  </si>
  <si>
    <t>ไม่ได้เพราะ แก่นโลกชั้นนอกมีสถานะเป็นของเหลว และคลื่นทุติยภูมิ ไม่สามารถเดินทางผ่านตัวกลางที่เป็นของเหลวได้ เมื่อคลื่นปฐมภูมิเดินทางผ่านแก่นโลกชั้นนอก คลื่นทุติยภูมิจะไม่สามารถก่อตัวและเดินทางผ่านชั้นนี้ได้ ดังนั้นจึงไม่สามารถเดินทางต่อไปยังผิวโลกได้</t>
  </si>
  <si>
    <t>คลื่นทุติยภูมิไม่ผ่านแก่นโลกชันนอก</t>
  </si>
  <si>
    <t>อุกกาบาตเหล็กมีองค์ประกอบคล้ายแก่นโลก</t>
  </si>
  <si>
    <t>การศึกษาแรงโน้มถ่วงและสนามแม่เหล็กโลก</t>
  </si>
  <si>
    <t>ความหนาแน่นและสมบัติของชั้นต่างกัน</t>
  </si>
  <si>
    <t>สภาพภายในโลกต่างกัน</t>
  </si>
  <si>
    <t>มีความหนืดมากกว่าแต่เคลื่อนที่แบบพลาสติก</t>
  </si>
  <si>
    <t>คลื่น S-waveไม่สามารถเคลื่อนที่ผ่านได้</t>
  </si>
  <si>
    <t>เพราะ อปส่วนใหญ่เป็นหินจากดาวเคราะห์ที่เคยมีองค์ประกอบเหมือนโลกในยุคแรกและเนื่องจากโลกยุคก่อนการเกิดการแยกชั้นองค์ประกอบตามความหนาแน่นจึงมีองค์ประกอบคล้ายแก่นโลกที่ส่วนใหญ่เป็นเหล็กและนิกเกิล</t>
  </si>
  <si>
    <t>การศึกษาคลื่นไหวสั่นสะเทือน</t>
  </si>
  <si>
    <t>เพราะมีการเคลื่อนที่ผ่านโครงสร้างโลกเนื่องจากโลกประกอบด้วยชั้นต่างๆที่มีความหนาแน่นและคุณสมบัติทางกายภาพที่แตกต่างกันทำให้ความเร็วของคลื่นไหวสะเทือนเปลี่ยนแปลงไปตามเมื่อเคลื่อนที่ผ่านรอยต่อของชั้นต่างๆ</t>
  </si>
  <si>
    <t>แตกต่างกันโดยภาพ กแสดงแนวการเคลื่อนที่ของคลื่นปฐมภูมิที่เคลื่อนที่ผ่านโครงสร้างภายในรูปแบบสม่ำเสมอเคลื่อนที่ในแนวเส้นตรงออกจากศูนย์เกิดแผ่นดินไหวส่วนภาพไข่แสดงแนวการเคลื่อนที่ของคลื่นปฐมภูมิที่เกิดการหักเหและเปลี่ยนแปลงทิศทางเมื่อเคลื่อนที่ผ่านโครงสร้างภายในโลกทำให้รู้ว่า ตัวการที่คลื่นเคลื่อนที่ผ่านมีความแตกต่างกันในด้านความหนาแน่นและคุณสมบัติทางกายภาพ</t>
  </si>
  <si>
    <t>ชั้นเนื้อโลกหรือชั้นฐานธรณีภาค</t>
  </si>
  <si>
    <t>เขตความเร็วต่ำเป็นบริเวณที่หินอยู่ในสภาพกึ่งหลอมเหลวหรือมีความหนืดต่ำกว่าชั้นธรณีภาคในขณะที่ฉันธรณีภาคส่วนใหญ่เป็นของแข็งและมีความแข็งแกร่งมากกว่า</t>
  </si>
  <si>
    <t>ไม่สามารถเดินทางออกมาที่ผิวโลกได้เพราะคลื่นทุติยภูมิเป็นคลื่นตามขวางที่ไม่สามารถเดินทางผ่านของเหลวได้แก่นโลกฉันนอกเป็นของเหลว</t>
  </si>
  <si>
    <t>คลื่น s-wave ผ่านไปไม่ได้</t>
  </si>
  <si>
    <t>เป็นเศษดาวเคราะห์ คล้ายกับโลกของเรา เหมาะสำหรับนำมาศึกษา</t>
  </si>
  <si>
    <t>ความหนาแน่นที่สูง(มีเหล็กและนิกเกิลที่บอกได้ถึงความกนาแน่นขนาดนี้) และ การศึกษาคลื่นไหวสะเทือน</t>
  </si>
  <si>
    <t>การเปลี่ยนแปลงทางกายภาพของตัวกลางที่คลื่นเคลื่อนผ่าน</t>
  </si>
  <si>
    <t>แตกต่างโดยภาพ ก. มีลักษณะการเคลื่อนที่ของคลื่นที่ผ่านตัวกลางที่เป็นเนื้อเดียงกันคลื่นจึงมีลักษณะเป็นเส้นตรง แต่ภาพ ข. เคลื่อนที่ผ่านตัวกลางที่มีความหนาแน่นหรือคุณสมบัติที่ต่าง คลื่นจึงมีการหักเห เป็นเส้นโค้ง</t>
  </si>
  <si>
    <t>ชั้นธรณีภาคคลื่นเคลื่อนที่ด้วยความเร็วค่อนข้างคงตัวแต่ แต่เขตความเร็วต่ำมีความเร็วคลื่นลดลงอย่างไม่สม่ำเสมอ</t>
  </si>
  <si>
    <t>ไม่ เพราะคลื่นทุติยภูมิเคลื่อนที่ผ่านแก่นโลกชั้นนอกที่เป็นของเหลวไม่ได้</t>
  </si>
  <si>
    <t>สถานะของแข็งเป็นส่วนใหญ่</t>
  </si>
  <si>
    <t>คลื่นทุติยภูมิ(s wave)ไม่ปรากฏ</t>
  </si>
  <si>
    <t>เพราะอุกกาบาตเหล็กมีองค์ประกอบเป็นโลหะหนักคล้ายเคียงกับโลก</t>
  </si>
  <si>
    <t>เพราะอาจผ่านบางตัวกลางไม่ได้</t>
  </si>
  <si>
    <t>แตกต่างกันเพราะคลื่นปฐมภูมิเมื่อคลื่นที่ผ่านตัวกลางใดๆที่ต่างสถานะกันก็จะหักเหต่างกันดังภาพ ข.</t>
  </si>
  <si>
    <t>มีความแข็งกว่าและหนาแน่นมากกว่า</t>
  </si>
  <si>
    <t xml:space="preserve"> ไม่ได้เพราะคลื่นทุติยภูมิสามารถเดินทางผ่านตัวกลางที่เป็นของแข็งได้เท่านั้นจึงไม่สามารถเคลื่อนที่ผ่านแก่นโลกชั้นนอกได้</t>
  </si>
  <si>
    <t>คลื่นทุติยภูมิไม่สามารถเคลื่อนที่ผ่านแก่นโลกชั้นนอกได้ข้อมูลความเร็ว ของคลื่นปฐมภูมิที่เคลื่อนที่ผ่านแก่นโลกชั้นนอกและการที่โลกมีสนามแม่เหล็ก เพราะ สนามแม่เหล็กโลกเกิดจากการเคลื่อนที่ของสสารที่เป็นของเหลวภายในแก่นโลก</t>
  </si>
  <si>
    <t>เพราะอุกกาบาตเหล็กมีองค์ประกอบทางเคมีรวมทั้งลักษณะและ กระบวนการเกิดที่แตกต่างจากตัวอย่างหิน อุกกาบาตหิน และแร่เหล็กที่พบที่ผิวโลก ซึ่งนักวิทยาศาสตร์สันนิษฐานว่าอุกกาบาตเหล็กนี้ เกิดขึ้นในช่วงเวลาใกล้เคียงกับการ เกิดโลก และมีองค์ประกอบทางเคมีใกล้เคียงกับแก่นโลก</t>
  </si>
  <si>
    <t>คลื่นไหวสะเทือนเคลื่อนที่ผ่านตัวกลางที่มีสมบัติเชิงกลแตกต่างกัน เช่น ความหนาแน่น สถานะ</t>
  </si>
  <si>
    <t>โครงสร้างโลกในภาพก แสดงว่าภายในโลกมีลักษณะเป็นเนื้อเดียวกัน และ มีความหนาแน่นเท่ากันเนื่องจากคลื่นเดินทางผ่านเป็นเส้นตรงไม่มีการหักเห โครงสร้าง โลกในภาพ ข แสดงว่าภายในโลกมีลักษณะไม่เป็นเนื้อเดียวกัน โดยมีสถานะและความ หนาแน่นแตกต่างกันไปตามความลึก ทำให้คลื่นปฐมภูมิเกิดการหักเห</t>
  </si>
  <si>
    <t>เปลือกโลก;เนื้อโลก;แก่นโลก</t>
  </si>
  <si>
    <t>ขิงแข็ง</t>
  </si>
  <si>
    <t>การที่ คลื่นไหวสะเทือนประเภทคลื่นเฉือน ไม่สามารถเดินทางผ่านแก่นโลกชั้นนอกได้</t>
  </si>
  <si>
    <t>ความหนาแน่นของโลกที่สูงมาก, คุณสมบัติแม่เหล็กของโลก, และ การวิเคราะห์คลื่นไหวสะเทือน</t>
  </si>
  <si>
    <t>แตกต่างกัน ภาพ ก แสดงโครงสร้างโลกที่สอดคล้องกับแบบจำลอง หลายชั้น ที่มีการเปลี่ยนแปลงคุณสมบัติของชั้นหินอย่างชัดเจน แต่ภาพ ข แสดงการเปลี่ยนแปลงลักษณะของโครงสร้างโลกที่เกิดจาก การเปลี่ยนแปลงของสถานะสสาร ของคลื่นปฐมภูมิ จากของแข็งเป็นของเหลว</t>
  </si>
  <si>
    <t>ขั้นเนื้อโลก</t>
  </si>
  <si>
    <t>ไม่สามารถเดินทางออกมาที่ผิวโลกได้โดยตรง</t>
  </si>
  <si>
    <t xml:space="preserve">อุกกาบาตเหล็กเป็นเศษซากของดาวเคราะห์ที่ก่อตัวขึ้นในช่วงเวลาใกล้เคียงกับโลก </t>
  </si>
  <si>
    <t>การศึกษาคลื่นไหวสะเทือน ที่แสดงว่าแก่นโลกมีความหนาแน่นสูงเหมือนเหล็ก, สนามแม่เหล็กโลก ที่เกิดจากกลไกไดนาโมซึ่งต้องอาศัยแก่นโลกชั้นนอกที่เป็นโลหะเหลว, และ องค์ประกอบของธาตุในระบบสุริยะ</t>
  </si>
  <si>
    <t>โลกมีชั้นต่างๆ ที่มีความหนาแน่นและความยืดหยุ่นต่างกัน ทำให้ความเร็วของคลื่นเปลี่ยนแปลง</t>
  </si>
  <si>
    <t>เหมือนกัน: ทั้งสองภาพแสดงการแพร่ของคลื่นปฐมภูมิจากศูนย์แผ่นดินไหว
แตกต่างกัน: ภาพ ก แสดงโลกสมบูรณ์เป็นเนื้อเดียว ส่วนภาพ ข แสดงโลกมีโครงสร้างเป็นชั้น (เปลือกโลก, เนื้อโลก, แก่นโลก)</t>
  </si>
  <si>
    <t>ของแข็ง แต่มีส่วนหนึ่งที่มีสถานะเป็นพลาสติกหรือกึ่งหลอมเหลว (ฐานธรณีภาค)</t>
  </si>
  <si>
    <t>การที่คลื่นทุติยภูมิ ไม่สามารถเคลื่อนที่ผ่านแก่นโลกชั้นนอกได้ เนื่องจากคลื่นชนิดนี้ไม่สามารถเดินทางผ่านของเหลวได</t>
  </si>
  <si>
    <t>เพราะเชื่อว่าอุกกาบาตเหล็กที่ตกลงมายังโลกมีองค์ประกอบคล้ายคลึงกับองค์ประกอบของแก่นโลกที่ยังเข้าไม่ถึง</t>
  </si>
  <si>
    <t>การศึกษาคลื่นไหวสะเทือนร่วมกับข้อมูลความหนาแน่นและสนามแม่เหล็กโลก</t>
  </si>
  <si>
    <t>เนื่องจากความแตกต่างของความหนาแน่นและสถานะของสสารในแต่ละชั้นโครงสร้างโลก</t>
  </si>
  <si>
    <t>ภาพ ก แสดงการเคลื่อนที่ของคลื่นปฐมภูมิที่สามารถผ่านโครงสร้างภายในของโลกได้ทั้งหมด แสดงว่า แก่นโลกเป็นของแข็ง
​ภาพ ข แสดงการเคลื่อนที่ของคลื่นปฐมภูมิที่เกิดการหักเหเมื่อเข้าสู่แก่นโลกชั้นนอก ซึ่งแสดงว่า แก่นโลกชั้นนอกเป็นของเหลว
ดังนั้น ภาพทั้งสองจึงแสดงให้เห็นโครงสร้างภายในโลกที่แตกต่างกัน</t>
  </si>
  <si>
    <t>ชั้นเนื้อโลกส่วนบน หรือ ฐานธรณีภาค</t>
  </si>
  <si>
    <t>เขตความเร็วต่ำ ซึ่งอยู่ในชั้นฐานธรณีภาค มีสถานะเป็นพลาสติกหรือกึ่งหลอมเหลว ทำให้คลื่นไหวสะเทือนเคลื่อนที่ได้ช้าลง ในขณะที่ ธรณีภาค มีสถานะเป็นของแข็งและมีความแข็งแกร่งกว่า</t>
  </si>
  <si>
    <t>สามารถทำได้ เมื่อคลื่นปฐมภูมิเดินทางเข้าไปในแก่นโลกชั้นในซึ่งเป็นของแข็ง จะสามารถแปลงสภาพเป็นคลื่นทุติยภูมิได้ และเมื่อคลื่นทุติยภูมิเหล่านี้เคลื่อนที่ย้อนกลับออกมาผ่านแก่นโลกชั้นใน ก็จะสามารถเดินทางต่อไปได้จนถึงผิวโลก</t>
  </si>
  <si>
    <t>เปลือกโลก;แก่นโลก;เนื้อโลก</t>
  </si>
  <si>
    <t>ต่างกันเนื่องจากสถานะของแต่ชั้นของโลกนั้นต่างกันและคลื่นปฐมภูมิกับครื่นทุติยภูมินั้นผ่านสถานะได้ต่างกัน</t>
  </si>
  <si>
    <t>เนื้อโลกชั้นบน</t>
  </si>
  <si>
    <t>เพราะอุกกาบาตเหล็กมีองค์ประกอบหลักเป็นเหล็กนิกเกิล ซึ่งเหมือนกับองค์ประกอบหลักของแก่นโลก</t>
  </si>
  <si>
    <t xml:space="preserve">ผลการวิเคราะห์การเดินทางของคลื่นไหวสะเทือน (Seismic waves) </t>
  </si>
  <si>
    <t xml:space="preserve">เพราะความเร็วของคลื่นไหวสะเทือนเปลี่ยนแปลงตามความหนาแน่นและความยืดหยุ่นของชั้นวัสดุที่คลื่นผ่าน
</t>
  </si>
  <si>
    <t>แตกต่างดัน ภาพ ก แสดงโครงสร้างโลกแบบเนื้อเดียว
ภาพ ข แสดงโครงสร้างโลกแบบมีหลายชั้นต่างกันตามความหนาแน่น</t>
  </si>
  <si>
    <t>มีความเร็วคลื่นไหวสะเทือนต่ำกว่า และมีความอ่อนตัวมากกว่าชั้นธรณีภาค</t>
  </si>
  <si>
    <t>สามารถเดินทางออกมาที่ผิวโลกได้ เพราะแก่นโลกชั้นในเป็นของแข็ง ทำให้ S-wave เคลื่อนที่ได้</t>
  </si>
  <si>
    <t>คลื่นทุติยภูมิ  เคลื่อนที่ได้เฉพาะในของแข็ง ไม่สามารถผ่านของเหลวได้ เมื่อตรวจสอบพบว่า S-wave หายไปเมื่อถึงแก่นโลกชั้นนอก และไม่เดินทางทะลุออกมาอีกฝั่ง</t>
  </si>
  <si>
    <t>เพราะอุกาบาตเหล็กมีองค์ประกอบทางเคมี ลักษณะ และกระบวนการเกิดที่ต่างจากหิน อุกาบาตและแร่เหล็กที่พบจึงสันนิษฐานว่าอุกกาบาตเหล็กเกิดขึ้นช่วงเวลาใกล้เคียงกับการเกิดโลก</t>
  </si>
  <si>
    <t>คลื่นไหวสะเทือนเคลื่อนที่ผ่านตัวกลางที่มีสมบัติเชิงกลต่างกัน</t>
  </si>
  <si>
    <t>แตกต่างกันโดยโครงสร้างโลกในภาพ ก แสดงว่าภายในโลกมีลักษณะเป็นเนื้อเดียวกันและมีความหนาแน่นเท่ากัน ภาพ ข แสดงว่าภายในโลกมีลักษณะไม่เป็นเนื้อเดียว มีสถานะและความหนาแน่นต่างกันไปตามความลึก</t>
  </si>
  <si>
    <t>มีอุณหภูมิและความดันสูงกว่า และมีสมบัติเป็นพลาสติก</t>
  </si>
  <si>
    <t>ไม่ เพราะ ไม่สามารถเดินทางผ่านแก่นโลกชั้นนอกที่เป็นของเหลว</t>
  </si>
  <si>
    <t>เนื้อโลก;เปลือกโลก;แก่นโลก</t>
  </si>
  <si>
    <t xml:space="preserve">หินแกรนิตกำเนิดจาก ชั้นเปลือกโลก ที่แมกมาเย็นตัวช้าใต้พื้นดินครับ ✅
</t>
  </si>
  <si>
    <t xml:space="preserve">ชั้นเนื้อโลก (Mantle) ประกอบด้วย ของแข็ง เป็นส่วนใหญ่ แต่มีคุณสมบัติ หนืดและไหลได้ช้า คล้ายของแข็งที่สามารถไหลตัวได้ครับ ✅
</t>
  </si>
  <si>
    <t xml:space="preserve">หลักฐานที่ใช้ยืนยันว่า แก่นโลกชั้นนอกเป็นของเหลว คือ
คลื่นไหวสะเทือนประเภท S (Secondary wave หรือ คลื่นเฉือน) ไม่สามารถเดินทางผ่านชั้นนี้ได้ เพราะคลื่น S เคลื่อนที่ผ่านได้เฉพาะของแข็ง แต่ไม่ผ่านของเหลว ✅
</t>
  </si>
  <si>
    <t xml:space="preserve">เพราะ อุกกาบาตเหล็กมีองค์ประกอบหลักเป็นเหล็กและนิกเกิล ซึ่งเชื่อว่ามีลักษณะใกล้เคียงกับองค์ประกอบของแก่นโลก จึงสามารถใช้เป็นหลักฐานอธิบายว่าแก่นโลกประกอบด้วยเหล็กและนิกเกิลเป็นส่วนใหญ่ ✅
</t>
  </si>
  <si>
    <t xml:space="preserve">หลักฐานคือ ความหนาแน่นเฉลี่ยของโลกที่สูง และการมี สนามแม่เหล็กโลก บ่งชี้ว่าแก่นโลกประกอบด้วยเหล็กเป็นส่วนใหญ่ 
</t>
  </si>
  <si>
    <t xml:space="preserve">เพราะว่า โครงสร้างโลกแต่ละชั้นมีความหนาแน่นและคุณสมบัติของสสารแตกต่างกัน จึงทำให้คลื่นไหวสะเทือนเกิดการ สะท้อนและหักเห เมื่อผ่านรอยต่อระหว่างชั้น 
</t>
  </si>
  <si>
    <t>แก่น</t>
  </si>
  <si>
    <t xml:space="preserve">ธรณีภาค แข็งและเปราะ ส่วน เขตความเร็วต่ำ อยู่ลึกกว่า มีสภาพหนืดและอ่อนตัว ทำให้คลื่นไหวสะเทือนช้าลง 
</t>
  </si>
  <si>
    <t xml:space="preserve">คลื่นทุติยภูมิ (S) ที่เกิดขึ้นใหม่ใน แก่นโลกชั้นใน สามารถเดินทางต่อไปได้ แต่ ไม่สามารถออกมาถึงผิวโลกได้มากนัก เพราะเมื่อถึง ขอบเขตแก่นโลกชั้นนอก (ซึ่งเป็นของเหลว) คลื่น S จะไม่สามารถผ่านออกมาได้ จึงถูกจำกัดอยู่ภายในแก่นโลกชั้นในครับ 
</t>
  </si>
  <si>
    <t>การ การศึกษาคลื่นไหวสะเทือน (แผ่นดินไหว) โดยการสังเกตว่าคลื่นเฉือน ไม่สามารถเคลื่อนที่ผ่านแก่นโลกชั้นนอกได้ ในขณะที่คลื่นปฐมภูมิ สามารถผ่านไปได้ แต่ทิศทางของคลื่นมีการเปลี่ยนแปลง</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</si>
  <si>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 รวมถึงแก่นโลกด้วย</t>
  </si>
  <si>
    <t>การศึกษาคลื่นไหวสะเทือน ซึ่งแสดงความหนาแน่นและความเร็วของคลื่นที่สอดคล้องกับเหล็ก และ การกำเนิดสนามแม่เหล็กโลก</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</si>
  <si>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</si>
  <si>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ข. คลื่นกระจายมากกว่า ก.</t>
  </si>
  <si>
    <t>ชั้นเนื้อโลก หรือ เปลือกโลก</t>
  </si>
  <si>
    <t>เป็นชั้นนอกที่แข็งตัวกว่าและหนาแน่นมากกว่า</t>
  </si>
  <si>
    <t>ของแข็งกึ่งหนืด</t>
  </si>
  <si>
    <t>การที่คลื่นทุติยภูมิ (S-wave) ไม่สามารถเคลื่อนที่ผ่านแก่นโลกชั้นนอกได้</t>
  </si>
  <si>
    <t>อุกกาบาตเหล็กเชื่อว่าเป็นส่วนหนึ่งของดาวเคราะห์ที่แตกสลาย ซึ่งมีองค์ประกอบคล้ายคลึงกับแก่นโลก</t>
  </si>
  <si>
    <t>เปลี่ยนแปลงความหนาแน่นและคุณสมบัติทางกายภาพของชั้นต่างๆ ในโครงสร้างโลก</t>
  </si>
  <si>
    <t>ลักษณะโครงสร้างแนวการเคลื่อนที่ของคลื่นปฐมภูมิ (P-wave) ในภาพ ก และ ข ต่างกัน</t>
  </si>
  <si>
    <t>เขตความเร็วต่ำมีความหนืดน้อยกว่าและมีความยืดหยุ่นต่ำกว่าชั้นธรณีภาค</t>
  </si>
  <si>
    <t>ไม่สามารถเดินทางออกมาที่ผิวโลกได้ เพราะ แก่นโลกชั้นนอกเป็นของเหลว ซึ่งคลื่นทุติยภูมิไม่สามารถเคลื่อนที่ผ่านได้</t>
  </si>
  <si>
    <t>ของแข็งที่ไหลได้ (solid with plasticity) เป็นส่วนใหญ่</t>
  </si>
  <si>
    <t>ไม่สามารถผ่านแก่นโลกส่วนนอกได้ แสดงว่าแก่นโลกชั้นนอกเป็นของเหลว</t>
  </si>
  <si>
    <t>อุกกาบาตเหล็กมีองค์ประกอบ ใกล้เคียงกับวัสดุที่เชื่อว่าเป็นแก่นโลก ซึ่งเป็นเศษเหลือจากการกำเนิดระบบสุริยะ</t>
  </si>
  <si>
    <t>สนามแม่เหล็กโลก เกิดจากการไหลวนของเหล็กเหลวในแก่นโลกส่วนนอก</t>
  </si>
  <si>
    <t>ความหนาแน่นและสมบัติทางกายภาพของสสารเปลี่ยนแปลง เมื่อผ่านชั้นต่าง ๆ</t>
  </si>
  <si>
    <t>ลักษณะโครงสร้างโลกทั้งสองภาพอาจแสดงให้เห็นว่าโลกมี ชั้นภายในที่ไม่ต่อเนื่องกัน → เหมือนกันตรงที่มีโครงสร้างแบ่งชั้น แต่ แตกต่างกันในรายละเอียดตำแหน่ง/ความหนา ของแต่ละชั้น</t>
  </si>
  <si>
    <t>มีกำเนิดจาก ชั้นเนื้อโลกส่วนบน (upper mantle) โดยเฉพาะโซนหลอมเหลวบางส่วน</t>
  </si>
  <si>
    <t>LVZ มี อุณหภูมิสูงจนเกิดการหลอมเหลวบางส่วน → ทำให้ความเร็วคลื่นไหวสะเทือนลดลง</t>
  </si>
  <si>
    <t>สามารถเดินทางต่อในแก่นโลกชั้นใน (ของแข็ง) ได้</t>
  </si>
  <si>
    <t>ของเหลว</t>
  </si>
  <si>
    <t>แผ่นดินไหวและคลื่นที่เกิดขึ้น</t>
  </si>
  <si>
    <t>เพราะอุกาบาตมีลักษณะโครงสร้างคล้ายกับแกนโลก</t>
  </si>
  <si>
    <t>การสะท้อนและกัรหักเหของคลื่น</t>
  </si>
  <si>
    <t>โลกมีชั้นโครงสร้างที่แตกต่างกันทำให้คลื่นที่เกิดเกิดการสะท้อนหรือหักเหของคลื่น</t>
  </si>
  <si>
    <t>แตกต่างกันเพราคลื่นที่ถูกปลดปล่อยออกมามีลักษณะการเคลื่อนที่ที่แตกต่างกัน</t>
  </si>
  <si>
    <t>เชตความเร็วต่ำมีลักษณะเป็นหินหลอมละลายเพราะอุณหภูมิสูงแต่ธรณีภาคเป็นของแข็งเพราะอยุ่ใกล้ผิวเปลือกโลก</t>
  </si>
  <si>
    <t>ไม่ได้เพราะคลื่นทุติยภูมิไม่สามารถเดินทางผ่านของเหลวได้</t>
  </si>
  <si>
    <t>ของเเข็งเเต่มีคุณสมบัติพลาสติก</t>
  </si>
  <si>
    <t xml:space="preserve">การเคลื่อนที่ไหวสะเทือน S ไม่สามมารถผ่านเเก่นชโลกชั้นนอกได้
</t>
  </si>
  <si>
    <t>เพราะอุกกาบาตเหล็กมีองค์ประกอบคล้ายวัสดุที่เชื่อว่าเป็นส่วนประกอบของโลกยุคแรก และใกล้เคียงกับองค์ประกอบของแก่นโลก</t>
  </si>
  <si>
    <t>ค่าความหนาแน่นเฉลี่ยของโลกสูงกว่าเปลือกและเนื้อโลก จึงสรุปได้ว่ามีเหล็กและนิกเกิลอยู่ในแก่นโลก</t>
  </si>
  <si>
    <t xml:space="preserve">เพราะแต่ละชั้นของโลกมีองค์ประกอบและความหนาแน่นแตกต่างกัน ทำให้ความเร็วคลื่นเปลี่ยนไป จึงเกิดการสะท้อนและหักเห </t>
  </si>
  <si>
    <t>โครงสร้างโลกทั้งภาพ ก และ ข มีชั้นพื้นฐานเหมือนกัน แต่แนวการเคลื่อนที่ของคลื่นปฐมภูมิแตกต่างกันเพราะความหนาแน่นและสมบัติของสสารในแต่ละชั้นไม่เหมือนกัน ทำให้ความเร็วคลื่นเปลี่ยนและเส้นทางคลื่นหักเหต่างกัน</t>
  </si>
  <si>
    <t>ชั้นเนื้อโลกตอนบน</t>
  </si>
  <si>
    <t>มีสภาพเป็นของเเข็งเเต่ยืดหยุ่นเเละไหลช้า</t>
  </si>
  <si>
    <t>ไม่สามารถออกเดินทางมาได้เพราะคลื่นS เคลื่อนที่ผ่านของเหลวไม่ได้ เเละถูกดูดซับในเเด่นโลกชั้นใน</t>
  </si>
  <si>
    <t>หินแกรนิตมีกำเนิดมาจากส่วนของเปลือกโลก (Crust) โดยเฉพาะอย่างยิ่งจากเปลือกโลกทวีป (Continental Crust)</t>
  </si>
  <si>
    <t>ของแข็ง เป็นส่วนใหญ่</t>
  </si>
  <si>
    <t>คลื่นไหวสะเทือนแบบ S (คลื่นตามขวาง) เป็นหลักฐานสำคัญที่ใช้ยืนยันว่าแก่นโลกชั้นนอกเป็นของเหลว</t>
  </si>
  <si>
    <t>เนื่องจากอุกกาบาตเหล็กเชื่อว่าเป็นเศษซากของดาวเคราะห์น้อยที่แตกสลาย ซึ่งมีองค์ประกอบที่คล้ายคลึงกับแก่นโลกที่ประกอบด้วยเหล็กและนิกเกิลเป็นหลัก</t>
  </si>
  <si>
    <t>ความหนาแน่นของโลกโดยรวม การศึกษาคลื่นไหวสะเทือน และสนามแม่เหล็กโลก</t>
  </si>
  <si>
    <t xml:space="preserve">คลื่นไหวสะเทือนเกิดการสะท้อนและหักเหเมื่อเคลื่อนที่ผ่านโครงสร้างโลกเนื่องจากความแตกต่างของความหนาแน่นและคุณสมบัติทางกายภาพของชั้นต่างๆ ภายในโลก เช่น ความหนาแน่นและความยืดหยุ่นที่เปลี่ยนแปลงไปในแต่ละชั้นของโลก ทำให้คลื่นมีการสะท้อนกลับและหักเหเบี่ยงเบนทิศทางเมื่อผ่านรอยต่อของชั้นต่างๆ. </t>
  </si>
  <si>
    <t>ภาพ ก แสดงโครงสร้างโลกที่เป็นเนื้อเดียวกัน ส่วนภาพ ข แสดงโครงสร้างโลกที่มีการแบ่งชั้นและคุณสมบัติภายในที่แตกต่างกัน ซึ่งสอดคล้องกับแบบจำลองโครงสร้างโลกในปัจจุบันที่ประกอบด้วยชั้นเปลือกโลก เนื้อโลก และแก่นโลก</t>
  </si>
  <si>
    <t xml:space="preserve">ชั้น แมนเทิล </t>
  </si>
  <si>
    <t>เขตความเร็วต่ำอยู่ในสถานะกึ่งหลอมเหลว มีความหนืดต่ำกว่า และมีอุณหภูมิและความดันสูงกว่า ทำให้คลื่นแผ่นดินไหวเคลื่อนที่ได้ช้าลง</t>
  </si>
  <si>
    <t xml:space="preserve">ไม่สามารถเดินทางออกมาที่ผิวโลกได้ เพราะ คลื่นทุติยภูมิ (S-wave) เป็นคลื่นที่เดินทางผ่านตัวกลางที่เป็นของแข็งเท่านั้น ไม่สามารถเดินทางผ่านของเหลวได้ ซึ่งแก่นโลกชั้นนอกนั้นเป็นของเหลว เมื่อคลื่นปฐมภูมิ (P-wave) เคลื่อนที่ผ่านแก่นโลกชั้นนอกเข้าไปยังแก่นโลกชั้นใน จะเกิดคลื่นทุติยภูมิขึ้นใหม่ แต่คลื่นทุติยภูมิที่เกิดขึ้นใหม่นี้จะไม่สามารถเดินทางผ่านแก่นโลกชั้นนอกที่เป็นของเหลวกลับออกมายังผิวโลกได้ </t>
  </si>
  <si>
    <t>หินแกรนิตมีกำเนิดมาจากส่วนของเปลือกโลกทสีป</t>
  </si>
  <si>
    <t>ชั้นเนื้อโลกประกอบด้วยสสารในสถานะของแข็งเป็นส่วนใหญ่</t>
  </si>
  <si>
    <t>หลักฐานที่นำมาใช้ยืนยันว่าแก่นโลกชั้นนอกเป็นของเหลวคือ คลื่นแผ่นดินไหวแบบคลื่น S (คลื่นตามขวาง) ไม่สามารถเคลื่อนที่ผ่านแก่นโลกชั้นนอกได้ เนื่องจากคลื่น S ไม่สามารถเคลื่อนที่ผ่านของเหลวได้</t>
  </si>
  <si>
    <t>การศึกษาอุกกาบาตเหล็กใช้เป็นข้อมูลอธิบายองค์ประกอบของแก่นโลกได้ เนื่องจากเชื่อว่าอุกกาบาตเหล็กมีองค์ประกอบทางเคมีที่คล้ายคลึงกับแก่นโลก โดยส่วนใหญ่ประกอบด้วยเหล็กและนิกเกิล ซึ่งเป็นองค์ประกอบหลักของแก่นโลกเช่นกัน</t>
  </si>
  <si>
    <t>ความหนาแน่นของโลก: ค่าความหนาแน่นเฉลี่ยของโลกสูงกว่าความหนาแน่นของหินบนพื้นผิวโลกอย่างมีนัยสำคัญ บ่งชี้ว่าแก่นโลกต้องประกอบด้วยธาตุที่มีความหนาแน่นสูง เช่น เหล็กและนิกเกิล
สนามแม่เหล็กโลก: การที่โลกมีสนามแม่เหล็กที่แข็งแกร่งนั้น เชื่อว่าเกิดจากการเคลื่อนที่ของเหล็กหลอมเหลวในแก่นโลกชั้นนอก ซึ่งเป็นหลักฐานทางอ้อมที่สนับสนุนการมีอยู่ของเหล็กในแก่นโลก
การศึกษาคลื่นไหวสะเทือน: การวิเคราะห์คลื่นไหวสะเทือนที่เดินทางผ่านแก่นโลกแสดงให้เห็นว่าแก่นโลกมีคุณสมบัติทางกายภาพที่สอดคล้องกับคุณสมบัติของเหล็กภายใต้สภาวะความดันและอุณหภูมิสูง</t>
  </si>
  <si>
    <t xml:space="preserve">การเปลี่ยนแปลงความหนาแน่นและความยืดหยุ่นของตัวกลาง: โครงสร้างภายในของโลกประกอบด้วยชั้นต่างๆ ที่มีความหนาแน่นและความยืดหยุ่นที่แตกต่างกัน (เช่น เปลือกโลก เนื้อโลก แก่นโลกชั้นนอก และแก่นโลกชั้นใน) เมื่อคลื่นไหวสะเทือนเคลื่อนที่จากชั้นหนึ่งไปยังอีกชั้นหนึ่งที่มีคุณสมบัติทางกายภาพต่างกัน ความเร็วและทิศทางของคลื่นจะเปลี่ยนแปลงไป ทำให้เกิดการหักเห
การกระทบกับรอยต่อของชั้นต่างๆ: เมื่อคลื่นไหวสะเทือนเดินทางไปกระทบกับรอยต่อระหว่างชั้นต่างๆ ของโลก (เช่น รอยต่อโมโฮโรวิซิก รอยต่อกูเทนเบิร์ก) คลื่นบางส่วนจะสะท้อนกลับมายังพื้นผิวโลก </t>
  </si>
  <si>
    <t>ภาพ ก. แสดงการเคลื่อนที่ของคลื่น P-wave ที่ผ่านแก่นโลกโดยมีการหักเหเล็กน้อย ซึ่งอาจสื่อถึงแบบจำลองที่แก่นโลกชั้นในเป็นของแข็งและคลื่น P-wave ไม่ได้ถูกหักเหอย่างรุนแรงเมื่อเข้าสู่แก่นโลกชั้นนอก
ภาพ ข. แสดงการเคลื่อนที่ของคลื่น P-wave ที่มีการหักเหอย่างรุนแรงเมื่อผ่านแก่นโลกชั้นนอก ทำให้เกิดเขตอับคลื่นของคลื่น P-wave ซึ่งเป็นหลักฐานที่สนับสนุนว่าแก่นโลกชั้นนอกมีสถานะเป็นของเหลว และแก่นโลกชั้นในเป็นของแข็ง ภาพ ข. จึงสอดคล้องกับแบบจำลองโครงสร้างภายในโลกในปัจจุบันมากกว่า</t>
  </si>
  <si>
    <t>ลาวาที่ปะทุขึ้นมาบนผิวโลกมีแหล่งกำเนิดมาจาก ชั้นเนื้อโลก (mantle) โดยเฉพาะส่วนของชั้นฐานธรณีภาค (asthenosphere) ที่มีความหนืดต่ำและสามารถเคลื่อนที่ได้</t>
  </si>
  <si>
    <t>สถานะ: เขตความเร็วต่ำเป็นส่วนหนึ่งของชั้นเนื้อโลกตอนบนที่มีสถานะเป็นของแข็งแต่มีความหนืดต่ำกว่าชั้นธรณีภาค ทำให้คลื่นแผ่นดินไหวเคลื่อนที่ช้าลง
ความแข็ง: ชั้นธรณีภาคมีความแข็งและเปราะกว่าเขตความเร็วต่ำ ซึ่งเป็นส่วนที่เกิดแผ่นดินไหวและภูเขาไฟระเบิดได้ง่ายกว่า
การเคลื่อนที่: เขตความเร็วต่ำมีความสามารถในการไหลตัวได้ดีกว่าชั้นธรณีภาค ซึ่งเป็นปัจจัยสำคัญที่ทำให้เกิดการเคลื่อนที่ของแผ่นเปลือกโลก</t>
  </si>
  <si>
    <t>สามารถเดินทางออกมาที่ผิวโลกได้ เนื่องจากคลื่นปฐมภูมิสามารถแปลงเป็นคลื่นทุติยภูมิได้เมื่อผ่านจากแก่นโลกชั้นนอกที่เป็นของเหลวเข้าสู่แก่นโลกชั้นในที่เป็นของแข็ง และคลื่นทุติยภูมิสามารถเดินทางผ่านตัวกลางที่เป็นของแข็ง (แก่นโลกชั้นในและเนื้อโลก) จนกระทั่งมาถึงผิวโลกได้</t>
  </si>
  <si>
    <t>เปลือกโลกภาคพื้นทวีป (Continental crust)</t>
  </si>
  <si>
    <t>การ 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t>
  </si>
  <si>
    <t>การศึกษาคลื่นไหวสะเทือน (เช่น การตรวจจับความเร็วของคลื่น P และ S ที่สอดคล้องกับเหล็กเหลวในแกนชั้นนอกและเหล็กแข็งในแกนชั้นใน) และ การสร้างสนามแม่เหล็กโลก ผ่านกลไกไดนาโม</t>
  </si>
  <si>
    <t>ภาพ ก เป็นแบบจำลองโครงสร้างโลกที่ง่ายกว่า แสดงชั้นเปลือกโลก เนื้อโลก และแก่นโลกอย่างชัดเจน 
ภาพ ข เป็นภาพที่ละเอียดกว่า โดยแสดงการแบ่งย่อยของชั้นต่างๆ เช่น เปลือกโลกชั้นใน เปลือกโลกชั้นนอก เนื้อโลกชั้นบน เนื้อโลกชั้นล่าง และแก่นโลกชั้นใน/ชั้นนอก ซึ่งสะท้อนถึงความซับซ้อนที่แท้จริงของโลกมากขึ้น</t>
  </si>
  <si>
    <t>ชั้นเนื้อโลก (Mantle) หรือ เปลือกโลก (Crust)</t>
  </si>
  <si>
    <t>ไม่สามารถเดินทางออกมาถึงผิวโลกได้ เนื่องจากคลื่นทุติยภูมิไม่สามารถเดินทางผ่านสสารในสถานะของเหลวได้ และแก่นโลกชั้นนอก (outer core) มีสถานะเป็นของเหลว</t>
  </si>
  <si>
    <t>แก่นโลก;เนื้อโลก;เปลือกโลก</t>
  </si>
  <si>
    <t>โลกภาคพื้นทวีป</t>
  </si>
  <si>
    <t>การที่คลื่นไหวสะเทือนไม่สามารถทะลุผ่านได้ และ การที่คลื่น P ทะลุผ่านได้แต่คลื่น S ทะลุผ่านไม่ได้</t>
  </si>
  <si>
    <t xml:space="preserve">เพราะเชื่อว่าอุกกาบาตเหล็กเป็นเศษชิ้นส่วนที่หลงเหลือจากการก่อตัวของระบบสุริยะ ซึ่งรวมถึงดาวเคราะห์โลกด้วย </t>
  </si>
  <si>
    <t>การศึกษาแผ่นดินไหว (Seismology</t>
  </si>
  <si>
    <t xml:space="preserve">เนื่องจาก ความหนาแน่นและความยืดหยุ่นของหินในชั้นต่างๆ ภายในโลกแตกต่างกัน </t>
  </si>
  <si>
    <t xml:space="preserve">แสดงถึงโลกที่มีโครงสร้างภายในที่ เหมือนกับโลกจริง ในขณะที่ภาพ B แสดงถึงโลกที่มี ของเหลวภายใน 
</t>
  </si>
  <si>
    <t>ชั้นธรณีภาคเป็นหินที่แข็งและเปราะ ส่วนเขตความเร็วต่ำมีสัดส่วนของ ซิลิกา สูงกว่าและมีสภาวะที่เกือบจะหลอมเหลว หรือเป็นของแข็งที่อ่อนนุ่มกว่า.</t>
  </si>
  <si>
    <t>ไม่สามารถเดินทางออกมาที่ผิวโลกได้ โดยตรง</t>
  </si>
  <si>
    <t>เปลือกโลกพื้นทวีป</t>
  </si>
  <si>
    <t>ชั้นเนื้อโลกส่วนใหญ่ประกอบด้วยสารใน สถานะของแข็ง</t>
  </si>
  <si>
    <t>ความหนาแน่นและพฤติกรรมของคลื่นไหวสะเทือนที่สอดคล้องกับเหล็กที่มีความหนาแน่นสูง และ การก่อตัวของสนามแม่เหล็กโลกผ่านกลไกไดนาโมที่ต้องอาศัยการนำไฟฟ้าของเหล็กเหลวในแก่นโลกชั้นนอก</t>
  </si>
  <si>
    <t>แตกต่างกัน เพราะคลื่นข้อข.มีการเคลื่อนที่แบบขัดแย้ง</t>
  </si>
  <si>
    <t>ชั้นเนื้อโลกและเปลือกโลก</t>
  </si>
  <si>
    <t>ไม่สามารถเดินทางออกมาที่ผิวโลกได้ เนื่องจากแก่นโลกชั้นนอก (outer core) ซึ่งเป็นสภาวะของเหลว จะหยุดการสั่นของคลื่น S ที่เป็นคลื่นตามขวาง (transverse wave) ไม่ให้ผ่านทะลุออกไปได้ เนื่องจากคลื่น S ต้องการสสารที่เป็นของแข็งในการเคลื่อนที่.</t>
  </si>
  <si>
    <t xml:space="preserve">การ 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 </t>
  </si>
  <si>
    <t xml:space="preserve">การศึกษารูปแบบคลื่นไหวสะเทือนจากแผ่นดินไหว </t>
  </si>
  <si>
    <t>ภาพ ก: แสดงถึงโครงสร้างโลกที่มีเนื้อเดียวหรือเป็นเนื้อเดียวกัน (homogeneous) เนื่องจากคลื่นปฐมภูมิเคลื่อนที่ออกจากศูนย์เกิดแผ่นดินไหวในแนวเส้นตรงและมีความเร็วคงที่ในทุกทิศทาง
ภาพ ข: แสดงถึงโครงสร้างโลกที่มีชั้นหรือแบ่งเป็นชั้นๆ (layered) เนื่องจากคลื่นปฐมภูมิเคลื่อนที่ออกจากศูนย์เกิดแผ่นดินไหวในแนวเส้นโค้งและมีการหักเหหรือเปลี่ยนแปลงความเร็วเมื่อผ่านชั้นต่างๆ ของโลก</t>
  </si>
  <si>
    <t>หินแกรนิตเป็นหินอัคนีแทรกซอน ซึ่งเกิดจากการเย็นตัวและตกผลึกของแมกมาใต้เปลือกโลก. ดังนั้น หินแกรนิตจึงมีกำเนิดมาจากส่วน เปลือกโลก (Crust)</t>
  </si>
  <si>
    <t xml:space="preserve">ชั้นเนื้อโลก (Mantle) ประกอบด้วยสสารในสถานะ ของแข็ง เป็นส่วนใหญ่. แม้ว่าบางส่วนของเนื้อโลกชั้นบนอาจมีลักษณะหนืดคล้ายของเหลว แต่โดยรวมแล้วสสารในชั้นเนื้อโลกอยู่ในสถานะของแข็ง. </t>
  </si>
  <si>
    <t>หลักฐานสำคัญที่ใช้ยืนยันว่าแก่นโลกชั้นนอกเป็นของเหลวคือ คลื่นแผ่นดินไหวแบบ S (S-waves). คลื่น S ไม่สามารถเดินทางผ่านของเหลวได้ และเมื่อเกิดแผ่นดินไหว คลื่น S จะไม่สามารถตรวจจับได้ในบริเวณที่อยู่ตรงข้ามกับจุดกำเนิดแผ่นดินไหว (S-wave shadow zone) ซึ่งเป็นหลักฐานที่บ่งชี้ว่าแก่นโลกชั้นนอกเป็นของเหลว.</t>
  </si>
  <si>
    <t>องค์ประกอบที่คล้ายคลึงกัน: อุกกาบาตเหล็กเชื่อว่าเป็นส่วนที่เหลือจากการก่อตัวของระบบสุริยะ และมีองค์ประกอบหลักเป็นเหล็กและนิกเกิล ซึ่งเป็นองค์ประกอบที่คาดว่ามีอยู่ในแก่นโลกเช่นกัน.
การศึกษาโครงสร้างภายใน: การศึกษาอุกกาบาตเหล็กช่วยให้นักวิทยาศาสตร์เข้าใจกระบวนการแยกชั้นของวัสดุที่เกิดขึ้นในช่วงต้นของการก่อตัวของดาวเคราะห์ ซึ่งคล้ายคลึงกับกระบวนการที่แก่นโลกแยกตัวออกจากเนื้อโลก.</t>
  </si>
  <si>
    <t>ความหนาแน่นของโลก: การคำนวณความหนาแน่นรวมของโลกพบว่ามีค่าสูงกว่าความหนาแน่นของหินบนพื้นผิวโลกมาก ซึ่งบ่งชี้ว่าต้องมีวัสดุที่มีความหนาแน่นสูงอยู่ภายใน เช่น เหล็กและนิกเกิล.
สนามแม่เหล็กโลก: การมีอยู่ของสนามแม่เหล็กโลกนั้นเกิดจากการเคลื่อนที่ของเหล็กเหลวในแก่นโลกชั้นนอก ซึ่งเป็นหลักฐานสำคัญที่บ่งชี้ว่าแก่นโลกมีองค์ประกอบหลักเป็นเหล็ก.
การศึกษาคลื่นไหวสะเทือน: คลื่นไหวสะเทือนที่เดินทางผ่านแก่นโลกแสดงพฤติกรรมที่สอดคล้องกับการเคลื่อนที่ผ่านวัสดุที่เป็นเหล็กและนิกเกิล.</t>
  </si>
  <si>
    <t>การเปลี่ยนแปลงความหนาแน่นและองค์ประกอบ: โครงสร้างภายในของโลกประกอบด้วยชั้นต่างๆ ที่มีความหนาแน่นและองค์ประกอบทางเคมีที่แตกต่างกัน (เช่น เปลือกโลก เนื้อโลก และแก่นโลก).
การเปลี่ยนแปลงสถานะของสสาร: คลื่นไหวสะเทือนจะเปลี่ยนความเร็วและทิศทางเมื่อเคลื่อนที่จากตัวกลางหนึ่งไปยังอีกตัวกลางหนึ่งที่มีคุณสมบัติทางกายภาพต่างกัน เช่น จากของแข็ง (เนื้อโลก) ไปยังของเหลว (แก่นโลกชั้นนอก) หรือจากของเหลวไปยังของแข็ง (แก่นโลกชั้นใน) ทำให้เกิดการสะท้อนและการหักเหของคลื่น.</t>
  </si>
  <si>
    <t>ลักษณะโครงสร้างโลกในภาพ ก แสดงถึงโลกที่เป็นเนื้อเดียวกัน ในขณะที่ภาพ ข แสดงถึงโลกที่มีโครงสร้างเป็นชั้นๆ และมีความแตกต่างกันในแต่ละชั้น ซึ่งสอดคล้องกับแบบจำลองโครงสร้างโลกในปัจจุบันที่ประกอบด้วยเปลือกโลก เนื้อโลก และแก่นโลก (แก่นโลกชั้นนอกและแก่นโลกชั้นใน)</t>
  </si>
  <si>
    <t>ลาวาที่ปะทุขึ้นมาบนผิวโลก มีแหล่งกำเนิดมาจาก ชั้นเนื้อโลก (Mantle) โดยเฉพาะส่วนของ ฐานธรณีภาค (Asthenosphere)</t>
  </si>
  <si>
    <t>เขตความเร็วต่ำมีสมบัติแตกต่างจากชั้นธรณีภาคคือ เขตความเร็วต่ำเป็นบริเวณที่หินอยู่ในสภาพกึ่งหลอมเหลว (partially molten) ทำให้คลื่นไหวสะเทือนเดินทางช้าลง ในขณะที่ชั้นธรณีภาคเป็นชั้นที่ แข็งเกร็ง กว่า</t>
  </si>
  <si>
    <t>คลื่นทุติยภูมิที่เกิดขึ้นใหม่เมื่อคลื่นปฐมภูมิเคลื่อนที่ผ่านแก่นโลกชั้นนอกเข้าไปยังแก่นโลกชั้นใน ไม่สามารถเดินทางออกมาที่ผิวโลกได้ เพราะ แก่นโลกชั้นนอกเป็นของเหลว และคลื่นทุติยภูมิ (S-wave) ไม่สามารถเดินทางผ่านของเหลวได้</t>
  </si>
  <si>
    <t>ของแข็ง(หนืด)</t>
  </si>
  <si>
    <t>คลื่น S ผ่านไปได้</t>
  </si>
  <si>
    <t>เพราะอุกบาตเหล็กมีองค์ประกอบคล้ายแก่นโลก</t>
  </si>
  <si>
    <t>การวิเคราะห์คลื่นไหวสะเทือน(P,S)</t>
  </si>
  <si>
    <t>ความหนาแน่นและสมบัติแตกต่างกัน</t>
  </si>
  <si>
    <t xml:space="preserve">ภาพ ก โลกมีโครงสร้างเนื้อเดียวกัน ส่วนภาพ ข โลกมีโครงสร้างหลายชั้นต่างความหนาแน่น ทำให้คลื่นหักเห
</t>
  </si>
  <si>
    <t>ชั้นเนื้อโลก(แมนเทิล)</t>
  </si>
  <si>
    <t>อ่อนตัวกว่า ความเร็วคลื่นต่ำกว่า</t>
  </si>
  <si>
    <t>ไม่ได้เพราะคลื่นS ไม่ผ่านของเหลวและไม่ทะลุออกมา</t>
  </si>
  <si>
    <t xml:space="preserve">เปลือกโลกทวีป </t>
  </si>
  <si>
    <t>คลื่นไหวสะเทือนทุติยภูมิ</t>
  </si>
  <si>
    <t>เหล็กและนิกเกิล</t>
  </si>
  <si>
    <t>ความหนาแน่นเฉลี่ยของโลก และ การมีอยู่ของสนามแม่เหล็กโลก</t>
  </si>
  <si>
    <t>ความเร็วของคลื่นเปลี่ยนไป เมื่อเคลื่อนที่จากชั้นหนึ่งไปยังอีกชั้นหนึ่งที่มีความหนาแน่นและสถานะที่แตกต่างกัน</t>
  </si>
  <si>
    <t>ภาพ ก แสดงว่าโลกมีลักษณะเป็นเนื้อเดียวกัน เพราะคลื่นเคลื่อนที่เป็น เส้นตรง
ภาพ ข แสดงว่าโลกมีลักษณะเป็นชั้นๆเพราะคลื่นเคลื่อนที่เป็น เส้นโค้ง และเกิดการหักเห ซึ่งสอดคล้องกับความเป็นจริงที่ว่าความหนาแน่นของโลกจะเพิ่มขึ้นตามความลึก</t>
  </si>
  <si>
    <t>ธรณีภาคเป็น ของแข็งและแข็งแกร่ง ส่วนเขตความเร็วต่ำมีสถานะเป็น กึ่งของแข็งกึ่งหลอมเหลว ทำให้คลื่นไหวสะเทือนเดินทางผ่านช้าลง</t>
  </si>
  <si>
    <t>เดินทางออกมาที่ผิวโลกได้ เพราะคลื่นปฐมภูมิเปลี่ยนเป็นคลื่นทุติยภูมิเมื่อเข้าสู่แก่นโลกชั้นในที่เป็นของแข็ง และสามารถเดินทางผ่านชั้นดังกล่าวออกไปได้</t>
  </si>
  <si>
    <t xml:space="preserve">เปลือกโลกภาคพื้นทวีป </t>
  </si>
  <si>
    <t>มาจากการ 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t>
  </si>
  <si>
    <t>การศึกษาคลื่นไหวสะเทือน (Seismology) ซึ่งแสดงความหนาแน่นและความเร็วของคลื่นที่สอดคล้องกับเหล็ก และ การกำเนิดสนามแม่เหล็กโลก</t>
  </si>
  <si>
    <t>เนื่องจากโลกมีชั้นต่างๆ ที่มีความหนาแน่นและความยืดหยุ่นแตกต่างกัน ทำให้ความเร็วของคลื่นเปลี่ยนแปลง เกิดการสะท้อนที่พื้น</t>
  </si>
  <si>
    <t>ชั้นใน</t>
  </si>
  <si>
    <t>ชั้นนแกแข็งตัวกว่า</t>
  </si>
  <si>
    <t xml:space="preserve">ไม่สามารถเดินทางออกมาที่ผิวโลกได้ </t>
  </si>
  <si>
    <t>เปลือกโลกส่วนทวีป (Continental Crust) ซึ่งเป็นส่วนหนึ่งของเปลือกโลกที่เกิดจากการเย็นตัวอย่างช้า ๆ ของหินหนืด (แมกมา) ใต้ดิน ทำให้เกิดเป็นหินอัคนีแทรกซอนที่มีผลึกแร่ขนาดใหญ่</t>
  </si>
  <si>
    <t>ของแข็งเป็นส่วนใหญ่</t>
  </si>
  <si>
    <t>คลื่น S ไม่สามารถเดินทางผ่านแก่นโลกชั้นนอกได้</t>
  </si>
  <si>
    <t>เพราะเชื่อว่าอุกกาบาตเหล็กเป็นชิ้นส่วนที่เหลือจากกระบวนการก่อตัวของดาวเคราะห์ ซึ่งคล้ายคลึงกับโลก และสัดส่วนองค์ประกอบธาตุในอุกกาบาตเหล็กก็ตรงกับองค์ประกอบของแก่นโลกที่นักวิทยาศาสตร์คาดการณ์ไว้</t>
  </si>
  <si>
    <t xml:space="preserve">การศึกษาคลื่นไหวสะเทือน ที่แสดงความเร็วและลักษณะการเดินทางของคลื่นที่สอดคล้องกับความหนาแน่นและคุณสมบัติของเหล็กหลอมเหลวและเหล็กแข็งที่แก่นโลก และ ปรากฏการณ์สนามแม่เหล็กโลก ซึ่งเกิดจากกลไกไดนาโมที่ต้องการของไหลนำไฟฟ้า ซึ่งสอดคล้องกับสภาพของแก่นโลกชั้นนอกที่เป็นโลหะเหลว </t>
  </si>
  <si>
    <t>เนื่องจากความหนาแน่น ความยืดหยุ่น และสถานะของสสารในชั้นต่างๆ ของโลกที่แตกต่างกัน เมื่อคลื่นเคลื่อนที่ผ่านตัวกลางที่มีคุณสมบัติแตกต่างกัน จะทำให้ความเร็วของคลื่นเปลี่ยนไป ส่งผลให้เกิดการหักเห (เปลี่ยนทิศทาง) และการสะท้อน (สะท้อนกลับไปในตัวกลางเดิม)</t>
  </si>
  <si>
    <t>รูป ก แสดงถึงโครงสร้างโลกที่อาจมีลักษณะเป็นเนื้อเดียวกันหรือมีการเปลี่ยนแปลงที่สม่ำเสมอ ในขณะที่รูป ข แสดงถึงโครงสร้างโลกที่มีการแบ่งชั้นหรือมีการเปลี่ยนแปลงคุณสมบัติของตัวกลางภายในโลกที่ชัดเจน ทำให้คลื่นปฐมภูมิเกิดการหักเหและเบี่ยงเบนแนวการเคลื่อนที่ไป ซึ่งสอดคล้องกับโครงสร้างโลกที่มีชั้นต่างๆ เช่น แก่นโลกชั้นนอกที่เป็นของเหลวและแก่นโลกชั้นในที่เป็นของแข็ง ซึ่งส่งผลต่อการเคลื่อนที่ของคลื่นปฐมภูมิ</t>
  </si>
  <si>
    <t>ชั้น แมนเทิล ซึ่งเป็นชั้นหินหลอมเหลวใต้เปลือกโลก ที่เรียกว่า แมกมา ก่อนที่จะพ่นออกมาสู่พื้นผิวโลก.</t>
  </si>
  <si>
    <t>เขตความเร็วต่ำเป็นลักษณะทางธรณีวิทยาที่เกิดขึ้นภายในเนื้อโลกซึ่งส่งผลต่อการเปลี่ยนแปลงของความเร็วคลื่นไหวสะเทือน แต่ชั้นธรณีภาคเป็นชั้นหินที่เรียงตัวกันเป็นลำดับในเปลือกโลก</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</si>
  <si>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ทำให้คลื่นปฐมภูมิ (P-wave) ที่ทะลุผ่านแก่นโลกชั้นนอกแล้วเกิดการ "บัง" หรือ "เกิดคลื่นทุติยภูมิ" ไม่สามารถเดินทางผ่านแก่นโลกชั้นนอกที่เป็นของเหลวไปยังชั้นเนื้อโลกชั้นนอกและพื้นผิวโลกได้.</t>
  </si>
  <si>
    <t>จากการศึกษาคลื่นไหวสะเทือน</t>
  </si>
  <si>
    <t>การศึกษารูปแบบคลื่นไหวสะเทือนจากแผ่นดินไหว</t>
  </si>
  <si>
    <t xml:space="preserve">ภาพ ก แสดงการเคลื่อนที่ของคลื่นปฐมภูมิที่กระจายออกไปในทุกทิศทาง โดยไม่มีเขตอับคลื่น (shadow zone)  ในขณะที่ภาพ ข แสดงการเคลื่อนที่ของคลื่นปฐมภูมิที่เกิดเขตอับคลื่น </t>
  </si>
  <si>
    <t>ลาวาที่ปะทุขึ้นมาบนผิวโลกมีแหล่งกำเนิดมาจากชั้นโครงสร้าง เนื้อโลก</t>
  </si>
  <si>
    <t>เปลือกโลกทวี</t>
  </si>
  <si>
    <t>สถานะ ของแข็ง</t>
  </si>
  <si>
    <t>เพราะว่า อุกกาบาตเหล็ก มีองค์ประกอบหลักเป็น เหล็ก (Fe) และนิกเกิล (Ni) ซึ่งเชื่อกันว่าเกิดจากแก่นกลางของดาวเคราะห์ขนาดเล็กที่แตกสลาย และมีองค์ประกอบคล้ายกับ แก่นโลกของโลก ของเรา นักวิทยาศาสตร์จึงใช้การศึกษาอุกกาบาตเหล็กเป็นข้อมูลเปรียบเทียบ เพื่ออธิบายว่า แก่นโลกน่าจะประกอบด้วยเหล็กและนิกเกิลเป็นหลัก</t>
  </si>
  <si>
    <t xml:space="preserve">ความหนาแน่นเฉลี่ยของโลกสูงผิดปกติ
การมีสนามแม่เหล็กโลก
ข้อมูลจากคลื่นไหวสะเทือน
</t>
  </si>
  <si>
    <t>เพราะคลื่นไหวสะเทือนเคลื่อนที่ผ่านชั้นที่มีสมบัติแตกต่างกัน (ความหนาแน่นและสถานะ) ทำให้เกิดการสะท้อนและหักเห</t>
  </si>
  <si>
    <t>ลักษณะโครงสร้างโลกในภาพ ก และ ข แตกต่างกัน โดยที่ภาพ ข แสดงให้เห็นถึงโครงสร้างภายในโลกที่มีการแบ่งชั้นและมีคุณสมบัติของตัวกลางที่แตกต่างกัน ทำให้เกิดการหักเหของคลื่นปฐมภูมิและเกิดเขตอับคลื่น ซึ่งสอดคล้องกับโครงสร้างภายในโลกที่เป็นชั้นๆ (เช่น เปลือกโลก เนื้อโลก แก่นโลกชั้นนอกที่เป็นของเหลว และแก่นโลกชั้นในที่เป็นของแข็ง) ในขณะที่ภาพ ก แสดงการเคลื่อนที่ของคลื่นที่ไม่ได้บ่งชี้ถึงการแบ่งชั้นที่ชัดเจนหรือการเปลี่ยนแปลงคุณสมบัติของตัวกลางที่ทำให้เกิดการหักเหของคลื่นอย่างมีนัยสำคัญ</t>
  </si>
  <si>
    <t>คลื่น S ใหม่เกิดขึ้นที่ขอบแก่นนอก–แก่นใน
เคลื่อนที่ผ่าน แก่นในที่เป็นของแข็ง
จึง เดินทางออกมาที่ผิวโลกได้</t>
  </si>
  <si>
    <t>คลื่นแผ่นดินไหวประเภทคลื่น s</t>
  </si>
  <si>
    <t>อุกาบาตเหล็กเชื่อว่ามีองค์ประกอบที่คล้ายกับแก่นโลกของโลก</t>
  </si>
  <si>
    <t>ความแตกต่างของความหนาแน่นและองค์ประกอบเคมีของชั้นต่างๆภายในโลก</t>
  </si>
  <si>
    <t>แตกต่างมีความแตกต่างกันเป็นชั้นหรืออมีองค์ประกอบและความหนาแน่นไม่สม่ำเสมอ</t>
  </si>
  <si>
    <t>สถานะทางกายภาพ ความเร็วคลื่นแผ่นดืนไหง</t>
  </si>
  <si>
    <t>คลื่นทุติยภูมิไม่สามารถเดินผ่านตัวกลางที่เป็นของเหลวได้</t>
  </si>
  <si>
    <t>การศึกษาเคลื่อนไหวสะเทือนโดยการสังเกตว่าคลื่นเฉือนไม่สามารถเคลื่อนที่ผ่านแกนโลกชั้นนอกได้ในขณะที่คลื่นปฐมภูมิสามารถผ่านไปได้แต่ทิศทางของคลื่นมีการเปลี่ยนแปลง</t>
  </si>
  <si>
    <t>เพราะอุกกาบาตเป็นเหล็กเป็นเศษส่วนที่เหลือจากการก่อตัวระบบสุริยะซึ่งเชื่อว่ามีองค์ประกอบคล้ายคลึงกับสิ่งที่หลอกลวงกันเป็นดาวเคราะห์รวมถึงแกนโลกด้วย</t>
  </si>
  <si>
    <t>ก ภายในโลกเป็นเนื้อเดียวกันและมีความมาแน่นเท่ากันคลื่นเดินเป็นเส้นตรงไม่มีการหักเห ส่วน ข.นั้นภายในโลกไม่ได้เป็นเนื้อเดียวกันสถานะไม่เหมือนกันและความหนาแน่นแตกต่างกันไปในระดับของความลึก ทำให้คลื่นปฐมภูมินั้นเกิดการหักเห</t>
  </si>
  <si>
    <t xml:space="preserve">ชั้นเนื้อโลก หรือ เปลือกโลก </t>
  </si>
  <si>
    <t xml:space="preserve"> ไม่สามารถเดินทางออกมาถึงผิวโลกได้โดยตรง เนื่องจากแก่นโลกชั้นในเป็นของแข็ง ส่วนแก่นโลกชั้นนอกเป็นของเหลว การเปลี่ยนจากของแข็งเป็นของเหลว</t>
  </si>
  <si>
    <t>หินแกรนิต มีกำเนิดมาจากเปลือกโลกทวีป.</t>
  </si>
  <si>
    <t>แข็ง แต่สามารถไหลช้าได้ภายใต้แรงดันสูง</t>
  </si>
  <si>
    <t>หลักฐานคือ คลื่น S-wave ไม่สามารถเคลื่อนที่ผ่านแก่นโลกชั้นนอก.</t>
  </si>
  <si>
    <t xml:space="preserve">อุกกาบาตเหล็กมีองค์ประกอบใกล้เคียงกับแก่นโลก </t>
  </si>
  <si>
    <t>หลักฐานสนับสนุน ได้แก่ คลื่นไหวสะเทือน, การคำนวณมวลและความหนาแน่น, และองค์ประกอบธาตุของโลกชั้นบน.</t>
  </si>
  <si>
    <t>การสะท้อนและหักเหเกิดจาก ความแตกต่างของความหนาแน่นและคุณสมบัติทางกลของชั้นต่าง ๆ ของโลก</t>
  </si>
  <si>
    <t>ภาพทั้งสองแสดงการเคลื่อนที่ของคลื่นปฐมภูมิ แต่ภาพขแสดงให้เห็นถึงผลกระทบจากการเปลี่ยนแปลงของความหนาแน่นและองค์ประกอบภายในโลกที่ทำให้คลื่นเกิดการหักเห ซึ่งเป็นลักษณะที่พบจริงในการศึกษาแผ่นดินไหว</t>
  </si>
  <si>
    <t>ลาวามีต้นกำเนิดจาก เนื้อโลกส่วนบน ไม่ใช่จากเปลือกโลกหรือแก่นโลก.</t>
  </si>
  <si>
    <t>:
	•	LVZ เป็นบริเวณที่ คลื่นไหวสะเทือนเคลื่อนที่ช้าลง เพราะหินมี ความหนืดสูงและใกล้หลอมเหลวบางส่วน
	•	แตกต่างจาก ชั้นธรณีภาค ที่แข็งและความเร็วคลื่นสูงกว่า</t>
  </si>
  <si>
    <t>คลื่น S-wave ที่เกิดจาก P-wave ในแก่นโลกชั้นใน เคลื่อนที่ออกมาที่ผิวโลกได้ เพราะแก่นโลกชั้นในเป็นของแข็ง.</t>
  </si>
  <si>
    <t>หินแกรนิตมีที่มาจากส่วนประกอบของ เปลือกโลกภาคพื้นทวีป (Continental crust) ซึ่งเป็นการเย็นตัวของหินหนืดหรือแมกมาที่อยู่ใต้แผ่นเปลือกโลกก่อนจะเย็นตัวและแข็งตัวเป็นผลึกขนาดใหญ่</t>
  </si>
  <si>
    <t>สถานะของแข็ง เป็นหลัก</t>
  </si>
  <si>
    <t>หลักฐานสำคัญที่ชี้ว่าแก่นโลกชั้นนอกเป็นของเหลวคือ คลื่นไหวสะเทือน (P-waves และ S-waves)</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</si>
  <si>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 รวมถึงแก่นโลก</t>
  </si>
  <si>
    <t>การวิเคราะห์คลื่นไหวสะเทือน ที่แสดงความหนาแน่นของวัสดุและความเร็วของคลื่นที่สอดคล้องกับเหล็ก, การสังเกตสนามแม่เหล็กโลก ซึ่งเกิดจากปรากฏการณ์ไดนาโมที่ต้องการแก่นชั้นนอกที่เป็นโลหะเหลว และ ความหนาแน่นสูง ของแก่นโลกที่เกิดจากเหล็ก</t>
  </si>
  <si>
    <t>ภาพ ก แสดงการเคลื่อนที่ของคลื่นปฐมภูมิที่กระจายออกไปในทุกทิศทาง โดยไม่มีเขตอับคลื่น (shadow zone)  ในขณะที่ภาพ ข แสดงการเคลื่อนที่ของคลื่นปฐมภูมิที่เกิดเขตอับคลื่น</t>
  </si>
  <si>
    <t>กำเนิดมาจาก ชั้นเนื้อโลก (Mantle) หรือ เปลือกโลก (Crust) ซึ่งเป็นบริเวณใต้พื้นผิวโลกที่มีอุณหภูมิและความดันสูงจนสามารถทำให้หินหลอมละลายกลายเป็น แมกมา ได้</t>
  </si>
  <si>
    <t xml:space="preserve">เป็นชั้นย่อยของฐานธรณีภาค (Asthenosphere) ที่มีอุณหภูมิสูงทำให้หินบางส่วนหลอมละลายเป็นหินหนืด (magma) ส่งผลให้ความเร็วคลื่นไหวสะเทือนลดลงและแปรปรวน ต่างจากชั้นธรณีภาค (Lithosphere) ซึ่งเป็นชั้นนอกที่แข็งตัวกว่าและมีความหนาแน่นสูงกว่า </t>
  </si>
  <si>
    <t xml:space="preserve">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t>
  </si>
  <si>
    <t>หินแกรนิตมีกำเนิดมาจากส่วนของเปลือกโลก (Crust) โดยเฉพาะอย่างยิ่งเปลือกโลกทวีป (Continental Crust)</t>
  </si>
  <si>
    <t>คลื่นไหวสะเทือนแบบ S</t>
  </si>
  <si>
    <t>ผลการศึกษาอุกกาบาตเหล็กสามารถใช้เป็นข้อมูลอธิบายองค์ประกอบของแก่นโลกได้ เนื่องจากอุกกาบาตเหล็กเชื่อว่าเป็นเศษซากของดาวเคราะห์น้อยที่แตกสลาย ซึ่งมีองค์ประกอบใกล้เคียงกับองค์ประกอบเริ่มต้นของโลกก่อนที่จะเกิดการแยกชั้น</t>
  </si>
  <si>
    <t>การวัดความเร็วคลื่นไหวสะเทือน</t>
  </si>
  <si>
    <t>ภาพ ก แสดงโครงสร้างโลกแบบง่ายที่ไม่มีการแบ่งชั้นชัดเจน ในขณะที่ภาพ ข แสดงโครงสร้างโลกที่มีการแบ่งชั้นและมีแก่นโลกชั้นนอกที่เป็นของเหลว ซึ่งสอดคล้องกับความรู้ทางธรณีวิทยาในปัจจุบันมากกว่า.</t>
  </si>
  <si>
    <t>ลาวาที่ปะทุออกมาจากผิวโลกมีแหล่งกำเนิดมาจาก ชั้นเนื้อโลก (Mantle) หรือ เปลือกโลก (Crust)</t>
  </si>
  <si>
    <t>ไม่สามารถเดินทางออกมาที่ผิวโลกได้เนื่องจากแก่นโลกชั้นในเป็นของแข็ง</t>
  </si>
  <si>
    <t>หินแกรนิต</t>
  </si>
  <si>
    <t>คลื่นทุติยภูมิ (S-wave) ไม่สามารถเดินทางผ่านแก่นโลกชั้นนอกได้ และเกิด เงา S-wave</t>
  </si>
  <si>
    <t>เพราะอุกกาบาตเหล็กมีองค์ประกอบหลักเป็น เหล็กและนิกเกิล ซึ่งเชื่อว่ามีที่มาและองค์ประกอบใกล้เคียงกับแก่นโลก</t>
  </si>
  <si>
    <t>ความหนาแน่นเฉลี่ยของโลกสูงกว่าหินที่ผิวโลกมาก ต้องมีส่วนประกอบภายในที่หนาแน่นสูง เช่น เหล็ก และ สนามแม่เหล็กโลก ก็แสดงว่าโลกมีแก่นที่เป็นโลหะ</t>
  </si>
  <si>
    <t>เพราะแต่ละชั้นของโลกมี ความหนาแน่นและสมบัติทางกายภาพแตกต่างกัน</t>
  </si>
  <si>
    <t xml:space="preserve">👉 ถ้าแนวการเคลื่อนที่ของ P-wave แตกต่าง → แสดงว่า โครงสร้างภายในโลกแตกต่างกัน (ความหนาแน่น/สถานะไม่เหมือนกัน)
👉 ถ้าแนวการเคลื่อนที่คล้ายกัน → แสดงว่า โครงสร้างภายในโลกเหมือนกัน
</t>
  </si>
  <si>
    <t xml:space="preserve">เขตความเร็วต่ำ (LVZ) = ส่วนหนึ่งของ ฐานธรณีภาค → ของแข็งแต่มีสมบัติพลาสติก อนุภาคเคลื่อนตัวได้ → คลื่นไหวสะเทือนเดินทางช้าลง
</t>
  </si>
  <si>
    <t>ได้บางส่วน เพราะในแก่นโลกชั้นในเป็นของแข็ง → S-wave สามารถเกิดและแพร่ได้ แต่จะถูกจำกัดในทิศทางและเกิด เขตเงา (Shadow zone) ทำให้ไม่ถึงทุกบริเวณบนผิวโลก</t>
  </si>
  <si>
    <t>ความหนาแน่นเฉลี่ยของโลก และการมีอยู่ของสนามแม่เหล็ก</t>
  </si>
  <si>
    <t xml:space="preserve"> ภาพ ก แสดงว่าโลกมีลักษณะเป็นเนื้อเดียวกัน เพราะคลื่นเคลื่อนที่เป็น เส้นตรง
ภาพ ข แสดงว่าโลกมีลักษณะเป็นชั้นๆเพราะคลื่นเคลื่อนที่เป็น เส้นโค้ง และเกิดการหักเห ซึ่งสอดคล้องกับความเป็นจริงที่ว่าความหนาแน่นของโลกจะเพิ่มขึ้นตามความลึก</t>
  </si>
  <si>
    <t xml:space="preserve"> ธรณีภาคเป็น ของแข็งและแข็งแกร่ง ส่วนเขตความเร็วต่ำมีสถานะเป็น กึ่งของแข็งกึ่งหลอมเหลว ทำให้คลื่นไหวสะเทือนเดินทางผ่านช้าลง</t>
  </si>
  <si>
    <t>การไม่พบ S wave  และการเปลี่ยนแปลงความเร็ว ของp wave เป็นหลักฐานยืนยันว่าแก่นโลกชั้นนอกเป็นของเหลว</t>
  </si>
  <si>
    <t>ความหนาแน่นสูงของแก่นโลก</t>
  </si>
  <si>
    <t xml:space="preserve">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 </t>
  </si>
  <si>
    <t xml:space="preserve">แตกต่าง ก.เป็นโลกเนื้อเดียว ไม่มีการแบ่งชั้น
ข. มีการแบ่งชั้นภายใน ทำให้เกิดเงาคลื่น
</t>
  </si>
  <si>
    <t>เนื้อโลก และ เปลือกโลก</t>
  </si>
  <si>
    <t>S-wave ไม่ผ่านแก่นโลกชั้นนอก แต่ สามารถเกิดใหม่ในแก่นโลกส่วนใน และเดินทางออกมาถึงผิวโลกได้</t>
  </si>
  <si>
    <t>การไม่พบ S-wave และ การเปลี่ยนแปลงความเร็วของ P-wave เป็นหลักฐานยืนยันว่า แก่นโลกชั้นนอกเป็นของเหลว</t>
  </si>
  <si>
    <t>ความหนาแน่นของแก่นโลกสูง</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</si>
  <si>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  27</t>
  </si>
  <si>
    <t>แตกต่างกัน ภาพ ก เป็นเนื้อเดียวกันไม่มีการแบ่งชั้น ภาพ ข โลกมีการแบ่งชั้นภายใน โดยมีชั้นที่มีสมบัติต่างกัน</t>
  </si>
  <si>
    <t>ชั้นเนื้อโลก เปลือกโลก</t>
  </si>
  <si>
    <t>หินแกรนิตมีกำเนิดมาจากส่วนเปลือกโลก (Crust) ซึ่งเป็นหินอัคนีที่เกิดจากการเย็นตัวอย่างช้าๆ ของแมกมาใต้ผิวโลก</t>
  </si>
  <si>
    <t xml:space="preserve">ชั้นเนื้อโลกประกอบด้วยสสารในสถานะของแข็งกึ่งพลาสติก (Semi-solid) </t>
  </si>
  <si>
    <t>หลักฐานมาจากคลื่นไหวสะเทือน 🌍
. คลื่น S-waves ไม่สามารถเดินทางผ่านแก่นโลกชั้นนอกได้ ทำให้เกิดเขตอับคลื่น (shadow zone) ซึ่งบ่งชี้ว่ามันเป็นของเหลว</t>
  </si>
  <si>
    <t>นักวิทยาศาสตร์เชื่อว่าอุกกาบาตเหล็กมีองค์ประกอบคล้ายกับแก่นโลก ☄️ . อุกกาบาตเหล็กส่วนใหญ่ประกอบด้วยเหล็กและนิกเกิล ซึ่งเป็นแร่ธาตุหลักในแก่นโลกของเรา</t>
  </si>
  <si>
    <t>หลักฐานอื่นที่สนับสนุนว่าแก่นโลกเป็นเหล็ก ได้แก่:
ความหนาแน่นของโลกโดยรวม: ความหนาแน่นเฉลี่ยของโลกสูงกว่าเปลือกโลกและเนื้อโลกมาก จึงต้องมีสารที่มีความหนาแน่นสูงอย่างเหล็กอยู่ภายใน ⚖️ .
สนามแม่เหล็กโลก: สนามแม่เหล็กโลกเกิดจากการเคลื่อนที่ของของเหลวที่มีคุณสมบัตินำไฟฟ้าในแก่นโลกชั้นนอก ซึ่งโลหะหลอมเหลวอย่างเหล็กและนิกเกิลเป็นส่วนประกอบหลักที่ทำให้เกิดกระบวนการนี้ ⚡️.
การศึกษาคลื่นไหวสะเทือน: ความเร็วของคลื่นไหวสะเทือนที่เดินทางผ่านแก่นโลกสอดคล้องกับความเร็วที่คำนวณได้สำหรับโลหะเหล็กภายใต้สภาพความดันและอุณหภูมิที่สูงมาก</t>
  </si>
  <si>
    <t>คลื่นไหวสะเทือนเกิดการสะท้อนและหักเหเพราะมันเคลื่อนที่ผ่านตัวกลางที่มีคุณสมบัติทางกายภาพต่างกัน เช่น ความหนาแน่นและความยืดหยุ่นของหิน 🪨 . การเปลี่ยนแปลงเหล่านี้ทำให้ความเร็วและทิศทางของคลื่นเปลี่ยนไปเมื่อเดินทางจากชั้นหนึ่งของโลกไปอีกชั้นหนึ่ง</t>
  </si>
  <si>
    <t xml:space="preserve">ภาพ ก แสดงถึงโลกที่มีโครงสร้างแบบ เนื้อเดียวกัน (Homogeneous) เพราะคลื่นเดินทางได้เกือบทั้งหมด
ภาพ ข แสดงถึงโลกที่มีโครงสร้างแบบ แบ่งชั้น (Layered) ซึ่งเป็นโครงสร้างที่แท้จริง เพราะมี เขตอับคลื่น (S-wave shadow zone) และมีการหักเหและสะท้อนที่รอยต่อระหว่างชั้นอย่างชัดเจน 🌍
</t>
  </si>
  <si>
    <t>ลาวาที่ปะทุขึ้นมาบนผิวโลกมีแหล่งกำเนิดมาจาก แมกมา (Magma) ซึ่งเป็นหินหนืดหลอมเหลวที่สะสมอยู่ในชั้น เนื้อโลก (Mantle) หรือบางครั้งก็อยู่ในชั้น เปลือกโลก (Crust) 🌋</t>
  </si>
  <si>
    <t>30 ธรณีภาคเป็น ของแข็งและแข็งแกร่ง ส่วนเขตความเร็วต่ำมีสถานะเป็น กึ่งของแข็งกึ่งหลอมเหลว ทำให้คลื่นไหวสะเทือนเดินทางผ่านช้าลง</t>
  </si>
  <si>
    <t>31 เดินทางออกมาที่ผิวโลกได้ เพราะคลื่นปฐมภูมิเปลี่ยนเป็นคลื่นทุติยภูมิเมื่อเข้าสู่แก่นโลกชั้นในที่เป็นของแข็ง และสามารถเดินทางผ่านชั้นดังกล่าวออกไปได้</t>
  </si>
  <si>
    <t>คลื่นปฐมภูมิ</t>
  </si>
  <si>
    <t>ชั้นเปลือกโลก หรือ เนื้อโลก</t>
  </si>
  <si>
    <t>เนื่องจากโลกมีชั้นต่างๆที่มีความหนาแน่นและความยืดหยุ่นต่างกันทำให้ความเร็วของคลื่นเปลี่ยนแปลง เกิดการสะท้อนที่ผิวลอยต่อระหว่างชั้นและเกิดการหักเหที่ขึ้นเปลี่ยนทิศทางเมื่อเดินทางผ่านตัวกลางที่มีคุณสมบัติเปลี่ยนไป</t>
  </si>
  <si>
    <t>ก. ภายในโลกเป็นเนื้อเดียวกันและมีความหนาแน่นเท่ากันคลื่นเดินเป็นเส้นตรงไม่มีการหักเห ข.ภายในโลกไม่ได้เป็นเนื้อเดียวกันสถานะไม่เหมือนกันความหนาแน่นแตกต่างกันไปในระดับของความลึกทำให้ขึ้นปฐมภูมินั้นเกิดการหักเห</t>
  </si>
  <si>
    <t>มีอุณหภูมิสูงและความดันสูงมีสมบัติเป็น พลาสติก</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</si>
  <si>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ทำให้คลื่นปฐมภูมิ (P-wave) ที่ทะลุผ่านแก่นโลกชั้นนอกแล้วเกิดการ "บัง" หรือ "เกิดคลื่นทุติยภูมิ" ไม่สามารถเดินทางผ่านแก่นโลกชั้นนอกที่เป็นของเหลวไปยังชั้นเนื้อโลกชั้นนอกและพื้นผิวโลก</t>
  </si>
  <si>
    <t>การเคลื่อนที่ของคลื่น</t>
  </si>
  <si>
    <t>องค์ประกอบคล้ายกัน</t>
  </si>
  <si>
    <t>ข้อมูลสนามแม่เหล็กโลก</t>
  </si>
  <si>
    <t>การเปลี่ยนแปลงความหนาแน่น</t>
  </si>
  <si>
    <t>ต่างกัน เพราะ เส้นไม่เหมือนกัน</t>
  </si>
  <si>
    <t>สถานะ</t>
  </si>
  <si>
    <t>ได้เพราะคลื่น S-wave ที่เกิดจาก P-wave ในแก่นโลกส่วนในสามารถออกมาที่ผิวโลกได้ เพราะ เกิดในวัสดุของแข็งและถูกแปลงกลับเป็นคลื่น P เมื่อผ่านแก่นโลกส่วนนอก</t>
  </si>
  <si>
    <t>น.ส.ภัทรวดี ยินชัย</t>
  </si>
  <si>
    <t>S-waveไม่ปรากฏ</t>
  </si>
  <si>
    <t>โลกในยุคแรกเริ่มมีการหลอมรวมของสสารต่างๆ เกิดการแยกชั้นตามความหนาแน่น โดยโลหะหนัก เช่น เหล็กและนิกเกิล จมลงสู่ใจกลางกลายเป็นแก่นโลก ส่วนสสารที่เบากว่าลอยขึ้นมาเป็นเปลือกโลกและเนื้อโลก. อุกกาบาตเหล็กจึงมีองค์ประกอบที่คล้ายกับวัตถุดิบตั้งต้นของโลก </t>
  </si>
  <si>
    <t>การก่อตัวของสนามแม่เหล็กโลกผ่านกลไกไดนาโมที่ต้องอาศัยการนำไฟฟ้าของเหล็กเหลวในแก่นโลกชั้นนอก</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</si>
  <si>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</si>
  <si>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แตกต่างกัน ก แสดงถึงโครงสร้างที่เป็นเนื้อเดียวกัน ส่วน ข แสดงถึงโครงสร้างที่มีชั้นต่างๆ ที่แตกต่างกัน</t>
  </si>
  <si>
    <t>เนื้อโลกหรือเปลือกโลก</t>
  </si>
  <si>
    <t>เขตความเร็วต่ำมีอุณหภูมิสูงทำให้หินบางส่วนหลอมละลายเป็นหินหนืด (magma) ส่งผลให้ความเร็วคลื่นไหวสะเทือนลดลงและแปรปรวน ต่างจากชั้นธรณีภาค (Lithosphere) ซึ่งเป็นชั้นนอกที่แข็งตัวกว่าและมีความหนาแน่นสูงกว่า </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</si>
  <si>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ทำให้คลื่นปฐมภูมิ (P-wave) ที่ทะลุผ่านแก่นโลกชั้นนอกแล้วเกิดการ "บัง" หรือ "เกิดคลื่นทุติยภูมิ" ไม่สามารถเดินทางผ่านแก่นโลกชั้นนอกที่เป็นของเหลวไปยังชั้นเนื้อโลกชั้นนอกและพื้นผิวโลกได้.</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</si>
  <si>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ซึ่งเชื่อว่ามีองค์ประกอบคล้ายคลึงกับสิ่งที่หล่อรวมกันเป็นดาวเคราะห์รวมถึงแก่นโลกด้วย</t>
  </si>
  <si>
    <t>ชั้นเปลือกโลกหรือเนื้อโลก</t>
  </si>
  <si>
    <t>มาจากส่วนเปลือกโลก</t>
  </si>
  <si>
    <t>พบmagma</t>
  </si>
  <si>
    <t>มีองค์ประกอบหลักเหมือนกับแก่นโลกและมีการสอดคล้องกับข้อมูลคลื่นไหวสะเทือนที่บอกว่าแก่นโลกมีความหนาแน่นสูงที่สุด</t>
  </si>
  <si>
    <t xml:space="preserve">คลื่นไหวสะเทือน + ความหนาแน่นเฉลี่ยโลก + สนามแม่เหล็กโลก + สมบัติของเหล็ก </t>
  </si>
  <si>
    <t>เพราะ แต่ละชั้นของโลกมีความหนาแน่นและคุณสมบัติทางฟิสิกส์ต่างกัน จึงทำให้ความเร็วและทิศทางการเคลื่อนที่ของคลื่นเปลี่ยนไป</t>
  </si>
  <si>
    <t>จากรูป ก.มีความหนาแน่นเท่าเท่ากัน จึงไม่เกิดการหักเห รูป ข.มีความหนาแน่นต่างกัน จึงเกิดการหักเห</t>
  </si>
  <si>
    <t>ความเร็วคลื่นต่างกัน เขตความเร็วต่ำ ความเร็วจะลดลงอย่างไม่สม่ำเสมอ ชั้นธรณีภาค ความเร็วจะเพิ่มขึ้นฉับพลัน</t>
  </si>
  <si>
    <t>ไม่สามารถเดินทางออกมาได้ เพราะว่าแก่นโลกชั้นนอกมีสถานะเป็นของเหลว คลื่นทุติยภูมิจะสามารถเคลื่อนที่ผ่านได้แค่ตัวกลางที่อยู่ในสถานะของแข็งเท่านั้น</t>
  </si>
  <si>
    <t>การสังเกตคลื่นไหวสะเทือน S-Wave</t>
  </si>
  <si>
    <t xml:space="preserve">เพราะอุกกาบาตเหล็กประกอบด้วยเหล็กและนิกเกิลเป็นส่วนใหญ่ ซึ่งเป็นองค์ประกอบหลักของแก่นโลก </t>
  </si>
  <si>
    <t>การวิเคราะห์คลื่นไหวสะเทือน</t>
  </si>
  <si>
    <t>เพราะโครงสร้างโลกมีชั้นที่มีความหนาแน่นและสมบัติทางยืดหยุ่นต่างกัน</t>
  </si>
  <si>
    <t>จากรูป ก. มีความหนาแน่นเท่ากัน จึงไม่เกิดการหักเห ส่วนรูป ข. มีความหนาแน่นต่างกัน จึงเกิดการหักเห</t>
  </si>
  <si>
    <t>เขตความเร็ว มีความสามารถไหลช้าแบบพลาสติก แตกต่างจากชั้นธรณีภาคที่เป็นแข็งและแข็งตัว</t>
  </si>
  <si>
    <t>ไม่สามารถเดินทางออกมาที่ผิวโลกได้ เพราะ เมื่อ P-Wave เคลื่อนที่ผ่านแก่นโลกชั้นนอกบางส่วน จะเกิด S-Wave ใหม่ แต่ คลื่นนี้ไม่สามารถผ่านแก่นโลกชั้นนอกกลับขึ้นมายังผิวโลกได้</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</si>
  <si>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 รวมถึงแก่นโลกด้วย.</t>
  </si>
  <si>
    <t>การศึกษาคลื่นไหวสะเทือน ที่แสดงความหนาแน่นและความเร็วของคลื่นที่สอดคล้องกับเหล็กในสภาวะสุดขั้ว, สนามแม่เหล็กโลก ที่เกิดขึ้นจากกระบวนการไดนาโมซึ่งต้องอาศัยแก่นโลกชั้นนอกที่เป็นโลหะเหลวที่นำไฟฟ้าได้, และ ความหนาแน่นโดยรวมของโลก ซึ่งสูงมากจนบ่งชี้ถึงธาตุหนักที่ถูกดึงดูดเข้าสู่ศูนย์กลาง</t>
  </si>
  <si>
    <t>คลื่นไหวสะเทือนเกิดการสะท้อนและหักเหเมื่อผ่านโครงสร้างโลก 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</si>
  <si>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ลักษณะโครงสร้างโลกในภาพ ก และ ข แตกต่างกัน โดยภาพ ก แสดงโครงสร้างที่คลื่นปฐมภูมิเคลื่อนที่ได้อย่างสม่ำเสมอ ในขณะที่ภาพ ข แสดงโครงสร้างที่มีการเปลี่ยนแปลงคุณสมบัติ ทำให้คลื่นปฐมภูมิเกิดการหักเหหรือเปลี่ยนแปลงทิศทาง</t>
  </si>
  <si>
    <t>เขตความเร็วต่ำ (Low Velocity Zone) เป็นชั้นย่อยของฐานธรณีภาค (Asthenosphere) ที่มีอุณหภูมิสูงทำให้หินบางส่วนหลอมละลายเป็นหินหนืด (magma) ส่งผลให้ความเร็วคลื่นไหวสะเทือนลดลงและแปรปรวน ต่างจากชั้นธรณีภาค (Lithosphere) ซึ่งเป็นชั้นนอกที่แข็งตัวกว่าและมีความหนาแน่นสูงก</t>
  </si>
  <si>
    <t>หลอมเหลว</t>
  </si>
  <si>
    <t>มีสาร</t>
  </si>
  <si>
    <t>เนื่องจากโลกมีชั้นต่างๆ ที่มีความหนาแน่นและความยืดหยุ่นแตกต่างกัน</t>
  </si>
  <si>
    <t>หินแกรนิตมีกำเนิดมาจากส่วนของเปลือกโลก (crust) โดยเฉพาะอย่างยิ่งเปลือกโลกทวีป ซึ่งเป็นบริเวณที่มีการตกผลึกของหินหนืดใต้ผิวโลก</t>
  </si>
  <si>
    <t>ชั้นเนื้อโลก (mantle) ประกอบด้วยสสารในสถานะของแข็งเป็นส่วนใหญ่ แม้ว่าจะมีลักษณะเป็นพลาสติกที่สามารถไหลได้ช้าๆ ภายใต้ความร้อนและความดันสูง</t>
  </si>
  <si>
    <t>หลักฐานที่นำมาใช้ยืนยันว่าแก่นโลกชั้นนอกเป็นของเหลวคือ การศึกษาคลื่นไหวสะเทือน (seismic waves) โดยเฉพาะอย่างยิ่งคลื่น S (shear waves) ซึ่งไม่สามารถเคลื่อนที่ผ่านของเหลวได้ และพบว่าคลื่น S ไม่สามารถเดินทางผ่านแก่นโลกชั้นนอกได้ จึงเป็นข้อพิสูจน์ว่าแก่นโลกชั้นนอกมีสถานะเป็นของเหลว</t>
  </si>
  <si>
    <t>ผลการศึกษาอุกกาบาตเหล็กใช้เป็นข้อมูลอธิบายองค์ประกอบของแก่นโลกได้ เนื่องจากอุกกาบาตเหล็กเชื่อว่าเป็นเศษซากของดาวเคราะห์น้อยที่แตกสลาย ซึ่งมีองค์ประกอบคล้ายคลึงกับแก่นโลก โดยอุกกาบาตเหล็กส่วนใหญ่ประกอบด้วยเหล็กและนิกเกิลเป็นหลัก ซึ่งสอดคล้องกับสมมติฐานที่ว่าแก่นโลกก็ประกอบด้วยธาตุเหล็กและนิกเกิลเป็นส่วนใหญ่เช่นกัน</t>
  </si>
  <si>
    <t xml:space="preserve">นอกจากผลการศึกษาอุกกาบาตเหล็กแล้ว หลักฐานที่ช่วยสนับสนุนว่าแก่นโลกประกอบด้วยเหล็กเป็นส่วนมาก ได้แก่:
ความหนาแน่นของโลก: การคำนวณความหนาแน่นเฉลี่ยของโลกพบว่ามีค่าสูงกว่าความหนาแน่นของหินที่ผิวโลกอย่างมีนัยสำคัญ ซึ่งบ่งชี้ว่ามีวัสดุที่มีความหนาแน่นสูงกว่าอยู่ในส่วนลึกของโลก เช่น เหล็ก
สนามแม่เหล็กโลก: การมีอยู่ของสนามแม่เหล็กโลกนั้นเกิดจากการเคลื่อนที่ของเหล็กหลอมเหลวในแก่นโลกชั้นนอก ซึ่งเป็นหลักฐานทางอ้อมที่บ่งชี้ว่าแก่นโลกประกอบด้วยเหล็ก
</t>
  </si>
  <si>
    <t>คลื่นไหวสะเทือนเกิดการสะท้อนและหักเหเมื่อเคลื่อนที่ผ่านโครงสร้างโลก เนื่องจาก ความแตกต่างของความหนาแน่นและความยืดหยุ่นของชั้นต่างๆ ภายในโลก คลื่นไหวสะเทือนจะเปลี่ยนความเร็วและทิศทางเมื่อเคลื่อนที่จากชั้นหนึ่งไปยังอีกชั้นหนึ่งที่มีคุณสมบัติทางกายภาพแตกต่างกัน ทำให้เกิดการสะท้อนกลับหรือหักเหเบนไปจากแนวเดิม คล้ายกับการหักเหของแสงเมื่อผ่านตัวกลางต่างชนิดกัน</t>
  </si>
  <si>
    <t>แตกต่างกัน ภาพ ก แสดงถึงโครงสร้างโลกที่เป็นเนื้อเดียวกันและคลื่นปฐมภูมิเคลื่อนที่เป็นเส้นตรง ในขณะที่ภาพ ข แสดงถึงโครงสร้างโลกที่มีความแตกต่างกันในแต่ละชั้น ทำให้คลื่นปฐมภูมิเกิดการหักเหเมื่อเดินทางผ่านชั้นต่างๆ ของโลก</t>
  </si>
  <si>
    <t>ลาวาที่ปะทุขึ้นมาบนผิวโลกมีแหล่งกำเนิดมาจากชั้นธรณีภาค (Asthenosphere) ซึ่งเป็นชั้นที่อยู่ใต้ธรณีภาค (Lithosphere) ลงไป โดยชั้นนี้มีลักษณะเป็นของเหลวกึ่งหนืดที่สามารถเคลื่อนที่ได้ ทำให้เกิดการเคลื่อนที่ของแผ่นเปลือกโลกและกิจกรรมทางธรณีวิทยาต่างๆ เช่น ภูเขาไฟระเบิดและการเกิดแผ่นดินไหว</t>
  </si>
  <si>
    <t>เขตความเร็วต่ำ (Low-Velocity Zone) เป็นส่วนหนึ่งของ ชั้นธรณีภาค (Asthenosphere) ที่อยู่ลึกลงไปจากธรณีภาค แต่มีสมบัติที่แตกต่างกันดังนี้:
เขตความเร็วต่ำ: เป็นชั้นที่มีอุณหภูมิและความดันสูง ทำให้หินบางส่วนหลอมละลายกลายเป็นแมกมา ทำให้คลื่นแผ่นดินไหวเดินทางผ่านได้ช้าลง
ชั้นธรณีภาค: เป็นชั้นที่อยู่เหนือเขตความเร็วต่ำขึ้นมา มีความแข็งและยืดหยุ่นกว่า ทำให้คลื่นแผ่นดินไหวเดินทางผ่านได้เร็วกว่า</t>
  </si>
  <si>
    <t>ไม่สามารถเดินทางออกมาที่ผิวโลกได้
เหตุผล: คลื่นทุติยภูมิ (S-waves) ไม่สามารถเดินทางผ่านของเหลวได้ แก่นโลกชั้นนอกมีสถานะเป็นของเหลว ทำให้คลื่นทุติยภูมิที่เกิดขึ้นใหม่เมื่อคลื่นปฐมภูมิเคลื่อนที่ผ่านแก่นโลกชั้นนอกเข้าไปยังแก่นโลกชั้นในไม่สามารถเดินทางผ่านแก่นโลกชั้นนอกที่เป็นของเหลวกลับออกมาสู่ผิวโลกได้ คลื่น S-waves จะถูกสะท้อนหรือหักเหไปเมื่อชนกับแก่นโลกชั้นนอกที่เป็นของเหลว</t>
  </si>
  <si>
    <t xml:space="preserve">ใต้เปลือกโลกส่วนที่เป็นทวีป. 
</t>
  </si>
  <si>
    <t>รศึกษาคลื่นแผ่นดินไหว</t>
  </si>
  <si>
    <t xml:space="preserve">โลกเนื่องจาก โลกมีโครงสร้างเป็นชั้นๆ ที่ประกอบด้วยวัสดุที่มีความหนาแน่นและคุณสมบัติทางกายภาพแตกต่างกัน </t>
  </si>
  <si>
    <t>ในชั้น แมนเทิล (Mantle) และบางส่วนของชั้นฐานธรณีภาค (Lithosphere)</t>
  </si>
  <si>
    <t>หินแกรนิตมีกำเนิดมาจากส่วนของ เปลือกโลก</t>
  </si>
  <si>
    <t>ประกอบด้วยสสารในสถานะ ของแข็ง เป็นส่วนใหญ่</t>
  </si>
  <si>
    <t>การเปลี่ยนแปลงความเร็วและทิศทางของคลื่นแผ่นดินไหวแบบ S (คลื่นเฉือน) ที่ไม่สามารถเดินทางผ่านของเหลวได้</t>
  </si>
  <si>
    <t xml:space="preserve">อุกกาบาตเหล็กมีองค์ประกอบหลักเป็นเหล็กและนิกเกิล ซึ่งคล้ายคลึงกับองค์ประกอบที่คาดการณ์ไว้ของแก่นโลก และอุกกาบาตเหล็กยังเป็นตัวแทนของสสารยุคเริ่มต้นที่โลกก่อตัวขึ้น </t>
  </si>
  <si>
    <t>ความหนาแน่นของโลก สนามแม่เหล็กโลก และการศึกษาคลื่นไหวสะเทือน</t>
  </si>
  <si>
    <t>ความแตกต่างของความหนาแน่นและองค์ประกอบของชั้นต่างๆ ภายในโลก</t>
  </si>
  <si>
    <t xml:space="preserve"> ก และ ข แตกต่างกัน โดย ก แสดงโครงสร้างภายในโลกที่เป็นเนื้อเดียวกันหรือมีความแตกต่างกันน้อยมาก ทำให้คลื่นปฐมภูมิเคลื่อนที่ไปในแนวตรงหรือมีการหักเหเพียงเล็กน้อย ในขณะที่รูป ข แสดงโครงสร้างภายในโลกที่แบ่งเป็นชั้นๆ อย่างชัดเจน ทำให้คลื่นปฐมภูมิเกิดการหักเหและสะท้อนกลับเมื่อเคลื่อนที่ผ่านรอยต่อของชั้นต่างๆ ซึ่งสอดคล้องกับแบบจำลองโครงสร้างโลกที่เป็นชั้นๆ (เช่น เปลือกโลก เนื้อโลก แก่นโลก) มากกว่า. </t>
  </si>
  <si>
    <t>ลาวาที่ปะทุขึ้นมาบนผิวโลก มีแหล่งกำเนิดมาจาก ชั้นเนื้อโลก (Mantle) หรือ ชั้นฐานธรณีภาค (Asthenosphere) ซึ่งเป็นส่วนหนึ่งของชั้นเนื้อโลกส่วนบน</t>
  </si>
  <si>
    <t>เขตความเร็วต่ำมีความหนืดและอ่อนตัวกว่าชั้นธรณีภาค</t>
  </si>
  <si>
    <t>ไม่สามารถ เดินทางออกมาที่ผิวโลกได้ เพราะ คลื่นทุติยภูมิ (S-waves) ไม่สามารถเคลื่อนที่ผ่านตัวกลางที่เป็นของเหลวได้ ซึ่งแก่นโลกชั้นนอกมีสถานะเป็นของเหลว จึงเป็นอุปสรรคในการเดินทางของคลื่นทุติยภูมิกลับสู่ผิวโลก</t>
  </si>
  <si>
    <t>การศึกษาคลื่นไหวสะเทือน (แผ่นดินไหว)</t>
  </si>
  <si>
    <t>เพราะอุกกาบาตเหล็กเป็นเศษส่วนที่เหลือจากการก่อตัวของระบบสุริยะ</t>
  </si>
  <si>
    <t>การศึกษาคลื่นแผ่นดินไหว ที่แสดงความหนาแน่นสูง สอดคล้องกับเหล็ก และสนามแม่เหล็ก</t>
  </si>
  <si>
    <t>แตกต่างกัน เพราะ คลื่นทำให้รู้ว่าสถานะของภายในโลกแตกต่างกัน ความหนาแน่นก็แตกต่าง</t>
  </si>
  <si>
    <t xml:space="preserve">ชั้นเนื้อโลก (Mantle) หรือ เปลือกโลก (Crust) </t>
  </si>
  <si>
    <t>ไม่สามารถเดินทางออกมาที่ผิวโลกได้โดยตรง เพราะแก่นโลกชั้นในเป็นของแข็ง แต่คลื่น S-wave ไม่สามารถเคลื่อนที่ผ่านของแข็งได้.</t>
  </si>
  <si>
    <t>การ การศึกษาคลื่นไหวสะเทือนโดยการสังเกตว่าคลื่นเฉือน ไม่สามารถเคลื่อนที่ผ่านแก่นโลกชั้นนอกได้ ในขณะที่คลื่นปฐมภูมิ  สามารถผ่านไปได้ แต่ทิศทางของคลื่นมีการเปลี่ยนแปลง</t>
  </si>
  <si>
    <t>ความหนาแน่นสูงของแก่นโลก ซึ่งสอดคล้องกับเหล็ก และ การดำรงอยู่ของสนามแม่เหล็กโลก ซึ่งเกิดจากปรากฏการณ์ไดนาโมในแก่นโลกชั้นนอกที่เป็นโลหะเหลวนำไฟฟ้า</t>
  </si>
  <si>
    <t>ชั้น แมกมา</t>
  </si>
  <si>
    <t>เขตความเร็วต่ำเป็นชั้นบางๆ ที่อยู่ใต้ชั้นธรณีภาคซึ่งมีสภาวะเฉพาะตัวที่ทำให้คลื่นไหวสะเทือนเดินทางได้ช้าลง ในขณะที่ชั้นธรณีภาคเป็นชั้นหินแข็งที่แข็งตัวและเป็นชั้นนอกสุดของโลก ประกอบด้วยเปลือกโลกและเนื้อโลกส่วนบนที่แข็ง</t>
  </si>
  <si>
    <t>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t>
  </si>
  <si>
    <t>การศึกษาคลื่นแผ่นดินไหว ที่แสดงความหนาแน่นสูง สอดคล้องกับเหล็ก และ การเกิดสนามแม่เหล็กโลก จากทฤษฎีไดนาโม ซึ่งต้องการสสารที่เป็นของเหลวและนำไฟฟ้าได้</t>
  </si>
  <si>
    <t>ภาพ ก โลกมีโครงสร้างเนื้อเดียว คลื่นไม่หักเห
ภาพ ข โลกมีโครงสร้างเป็นชั้นๆ ความหนาแน่นต่างกัน คลื่นหักเห</t>
  </si>
  <si>
    <t>หินแกรนิตเป็นหินอัคนีชนิดหนึ่งที่เกิดจากการเย็นตัวและตกผลึกของแมกมาใต้พื้นผิวโลก ซึ่งหมายความว่าหินแกรนิตมีกำเนิดมาจากเปลือกโลกส่วนล่างหรือชั้นที่เรียกว่า "เปลือกโลกทวีป" (continental crust) หินแกรนิตมักพบในภูเขาหรือพื้นที่ที่มีการยกตัวของเปลือกโลก</t>
  </si>
  <si>
    <t>ข้อความที่คุณเลือกถามว่า "ชั้นเนื้อโลกประกอบด้วยสสารในสถานะใด เป็นส่วนใหญ่" หมายถึงการถามถึงสถานะของสสารที่เป็นส่วนประกอบหลักของชั้นเนื้อโลก ซึ่งคำตอบคือ ชั้นเนื้อโลกส่วนใหญ่ประกอบด้วยสสารในสถานะของแข็งค่ะ ตัวอย่างเช่น หินและแร่ธาตุต่าง ๆ ที่อยู่ในชั้นนี้จะอยู่ในรูปของแข็งเป็นหลักค่ะ</t>
  </si>
  <si>
    <t>หลักฐานที่ใช้ยืนยันว่าแก่นโลกชั้นนอกเป็นของเหลวนั้นมาจากการศึกษาคลื่นไหวสะเทือน (Seismic Waves) ที่เกิดจากแผ่นดินไหว คลื่นไหวสะเทือนมีสองประเภทหลักคือ คลื่น P (Primary waves) และคลื่น S (Secondary waves) คลื่น P สามารถเดินทางผ่านของแข็ง ของเหลว และก๊าซได้ แต่คลื่น S สามารถเดินทางผ่านของแข็งเท่านั้น
เมื่อเกิดแผ่นดินไหว คลื่น S จะไม่สามารถเดินทางผ่านแก่นโลกชั้นนอกได้ ซึ่งบ่งบอกว่าแก่นโลกชั้นนอกต้องเป็นของเหลว เพราะถ้าเป็นของแข็ง คลื่น S จะสามารถเดินทางผ่านได้ นี่จึงเป็นหลักฐานสำคัญที่นักวิทยาศาสตร์ใช้ในการยืนยันว่าแก่นโลกชั้นนอกเป็นของเหลว</t>
  </si>
  <si>
    <t>ผลการศึกษาอุกกาบาตเหล็กสามารถใช้เป็นข้อมูลอธิบายองค์ประกอบของแก่นโลกได้เพราะว่าอุกกาบาตเหล็กมีองค์ประกอบทางเคมีที่คล้ายคลึงกับแก่นโลก โดยเฉพาะธาตุเหล็กและนิกเกิล ซึ่งเป็นธาตุหลักที่พบในแก่นโลก การศึกษาอุกกาบาตเหล็กช่วยให้นักวิทยาศาสตร์เข้าใจถึงสภาพและองค์ประกอบของแก่นโลกได้ดียิ่งขึ้น เนื่องจากอุกกาบาตเหล่านี้ถือเป็นตัวอย่างที่มาจากวัตถุในอวกาศที่มีลักษณะคล้ายกับวัตถุที่ก่อตัวเป็นโลกในช่วงแรกเริ่ม</t>
  </si>
  <si>
    <t>หลักฐานที่สนับสนุนว่าแก่นโลกประกอบด้วยเหล็กเป็นส่วนมาก นอกจากผลการศึกษาอุกกาบาตเหล็กแล้ว ได้แก่ การศึกษาคลื่นไหวสะเทือน (seismic waves) ที่เดินทางผ่านโลก ซึ่งแสดงให้เห็นถึงความหนาแน่นและคุณสมบัติของวัสดุที่อยู่ภายในโลก นอกจากนี้ การทดลองในห้องปฏิบัติการที่จำลองสภาวะความดันและอุณหภูมิสูงที่แก่นโลกก็ช่วยยืนยันว่าเหล็กเป็นองค์ประกอบหลักของแก่นโลก</t>
  </si>
  <si>
    <t>คลื่นไหวสะเทือนเกิดการสะท้อนและหักเหเมื่อเคลื่อนที่ผ่านโครงสร้างโลกเนื่องจากความแตกต่างของวัสดุและความหนาแน่นในชั้นต่าง ๆ ของโลก เช่น ชั้นหินหรือชั้นดินที่มีคุณสมบัติแตกต่างกัน คลื่นจะเปลี่ยนทิศทางหรือสะท้อนกลับเมื่อเจอวัสดุที่มีความหนาแน่นหรือความแข็งต่างกัน คล้ายกับการที่แสงเปลี่ยนทิศทางเมื่อผ่านน้ำและอากาศ ตัวอย่างเช่น เมื่อคลื่นไหวสะเทือนเคลื่อนที่จากชั้นหินแข็งไปยังชั้นดินที่นุ่มกว่า คลื่นอาจจะหักเหหรือสะท้อนกลับบางส่วน ทำให้เกิดการเปลี่ยนแปลงในรูปแบบการเคลื่อนที่ของคลื่น</t>
  </si>
  <si>
    <t>เเตกต่างที่รูปเเบบคลื่น</t>
  </si>
  <si>
    <t xml:space="preserve">ลาวาที่ปะทุขึ้นมาบนผิวโลกนั้นมีแหล่งกำเนิดมาจากชั้นแมนเทิล </t>
  </si>
  <si>
    <t>เขตความเร็วต่ำ" หมายถึงบริเวณในโลกที่คลื่นไหวสะเทือนเดินทางช้ากว่าปกติ ซึ่งมักพบในชั้นเนื้อโลก (mantle) ที่มีอุณหภูมิสูงและความหนาแน่นต่ำกว่า ทำให้คลื่นไหวสะเทือนช้าลง
ส่วน "ชั้นธรณีภาค" (lithosphere) เป็นชั้นที่อยู่ด้านนอกสุดของโลก ประกอบด้วยเปลือกโลกและส่วนบนของชั้นเนื้อโลก มีความแข็งและหนาแน่นมากกว่า</t>
  </si>
  <si>
    <t>คลื่นทุติยภูมิไม่สามารถเดินทางผ่านแก่นโลกชั้นนอกได้ เนื่องจากคลื่นทุติยภูมิเป็นคลื่นตามขวางที่ต้องการตัวกลางที่เป็นของแข็งในการเคลื่อนที่ แต่แก่นโลกชั้นนอกเป็นของเหลว ทำให้คลื่นทุติยภูมิไม่สามารถผ่านได้ ดังนั้นคลื่นทุติยภูมิที่เกิดขึ้นใหม่ในแก่นโลกชั้นในจึงไม่สามารถเดินทางออกมาที่ผิวโลกได้</t>
  </si>
  <si>
    <t>หินแกรนิตมีกำเนิดมาจาก เปลือกโลกทวีป</t>
  </si>
  <si>
    <t>ชั้นเนื้อโลกประกอบด้วยสสารในสถานะ ของแข็ง เป็นส่วนใหญ่</t>
  </si>
  <si>
    <t>หลักฐานที่สำคัญคือ คลื่นทุติยภูมิ (S-wave) ไม่สามารถเดินทางผ่านแก่นโลกชั้นนอกได้ เพราะคลื่นชนิดนี้เดินทางได้เฉพาะในตัวกลางที่เป็นของแข็งเท่านั้น</t>
  </si>
  <si>
    <t>เพราะนักวิทยาศาสตร์เชื่อว่าอุกกาบาตเหล็กที่ตกลงมายังโลกมีองค์ประกอบคล้ายคลึงกับ วัสดุดั้งเดิมที่ประกอบเป็นแก่นโลก โดยอุกกาบาตเหล็กประกอบด้วยธาตุเหล็กและนิกเกิลเป็นส่วนใหญ่ ซึ่งตรงกับองค์ประกอบของแก่นโลกที่ได้จากการศึกษาอื่นๆ</t>
  </si>
  <si>
    <t>หลักฐานอื่นที่สนับสนุนคือ ความหนาแน่นเฉลี่ยของโลก และ สนามแม่เหล็กโลก
 * ความหนาแน่นเฉลี่ยของโลก: ความหนาแน่นของโลกโดยรวมสูงกว่าความหนาแน่นของเปลือกโลกและเนื้อโลกมาก ทำให้สรุปได้ว่าแก่นโลกซึ่งเป็นส่วนในสุดต้องมีความหนาแน่นสูงมาก ซึ่งตรงกับความหนาแน่นของโลหะหนักอย่างเหล็ก
 * สนามแม่เหล็กโลก: สนามแม่เหล็กโลกเกิดจากการเคลื่อนที่ของโลหะหลอมเหลวในแก่นโลกชั้นนอก ซึ่งองค์ประกอบหลักของโลหะดังกล่าวก็คือเหล็ก</t>
  </si>
  <si>
    <t>คลื่นไหวสะเทือนเกิดการสะท้อนและหักเหเมื่อเคลื่อนที่ผ่านรอยต่อของชั้นโครงสร้างโลกที่มี ความหนาแน่นและสถานะแตกต่างกัน (เช่น รอยต่อระหว่างเปลือกโลกกับเนื้อโลก หรือเนื้อโลกกับแก่นโลก)</t>
  </si>
  <si>
    <t>* ภาพ ก.: แสดงการเดินทางของคลื่นปฐมภูมิในโครงสร้างโลกแบบ เนื้อเดียว (Homogeneous) เพราะคลื่นเคลื่อนที่เป็นเส้นตรง ไม่มีรอยหักเห
 * ภาพ ข.: แสดงการเดินทางของคลื่นปฐมภูมิในโครงสร้างโลกแบบ แบ่งเป็นชั้น (Layered) เพราะคลื่นเกิดการหักเหเมื่อเคลื่อนที่ผ่านชั้นที่มีความหนาแน่นและสถานะแตกต่างกัน</t>
  </si>
  <si>
    <t>ลาวาที่ปะทุขึ้นมามีแหล่งกำเนิดมาจาก ฐานธรณีภาค (Asthenosphere) ซึ่งเป็นชั้นที่อยู่ใต้ธรณีภาคและมีสถานะเป็นของแข็งที่อ่อนนุ่มคล้ายพลาสติก ทำให้หินในชั้นนี้บางส่วนสามารถหลอมเหลวเป็นหินหนืดได้</t>
  </si>
  <si>
    <t xml:space="preserve"> เขตความเร็วต่ำ (Low-Velocity Zone) หรือฐานธรณีภาค มีสมบัติที่สำคัญคือ เป็นของแข็งที่มีสภาพเป็นพลาสติก ซึ่งทำให้คลื่นไหวสะเทือนเดินทางช้าลงอย่างมาก ต่างจากชั้นธรณีภาคซึ่งเป็นของแข็งที่แข็งและเปราะ</t>
  </si>
  <si>
    <t>ไม่สามารถเดินทางออกมาที่ผิวโลกได้
เหตุผล: คลื่นปฐมภูมิเมื่อเดินทางถึงรอยต่อระหว่างแก่นโลกชั้นในและแก่นโลกชั้นนอก จะสามารถเปลี่ยนเป็นคลื่นทุติยภูมิได้ แต่เนื่องจากแก่นโลกชั้นนอกเป็นของเหลว คลื่นทุติยภูมิที่เกิดขึ้นนี้จึงไม่สามารถเดินทางผ่านตัวกลางที่เป็นของเหลวได้ จึงไม่สามารถเดินทางออกมาที่ผิวโลกได้
ถ้ามีคำถามเพิ่มเติมหรือต้องการให้ช่วยทำแบบฝึกหัดอื่นๆ อีก ส่งมาได้เลยนะครับ!</t>
  </si>
  <si>
    <t>แมกมาที่เย็นตัวลงอย่างช้าๆ ใต้เปลือกโลก</t>
  </si>
  <si>
    <t>ความหนาแน่นของโลก และ สนามแม่เหล็กโลก ที่เกิดขึ้นตามการหมุนวนของโลหะหลอมเหลวในแก่นโลก.</t>
  </si>
  <si>
    <t xml:space="preserve">คลื่นปฐมภูมิแบบตรง (คลื่น P หรือ P-wave) เป็นคลื่นตามยาวที่อนุภาคตัวกลางมีการเคลื่อนที่อัด-ขยาย ในแนวเดียวกับการเคลื่อนที่ของคลื่น ส่วนคลื่นแบบหยัก (คลื่น S หรือ S-wave) เป็นคลื่นตามขวางที่อนุภาคตัวกลางมีการเคลื่อนที่ในแนวตั้งฉากกับทิศทางของคลื่น ทำให้เกิดการเฉือนและหมุน โดยคลื่น P จะมีความเร็วสูงกว่าและเดินทางผ่านตัวกลางได้ทุกสถานะ (ของแข็ง ของเหลว แก๊ส) ในขณะที่คลื่น S จะเดินทางผ่านได้เฉพาะของแข็งเท่านั้น 
</t>
  </si>
  <si>
    <t xml:space="preserve">ชั้น ฐานธรณีภาค (Mantle) ซึ่งเป็นชั้นหินหลอมเหลวใต้เปลือกโลก โดยแมกมาจะเคลื่อนตัวขึ้นสู่พื้นผิวโลกผ่านรอยต่อของแผ่นธรณี หรือบริเวณจุดร้อน ก่อนที่จะปะทุออกมาเป็นลาวาเมื่อถึงชั้นเปลือกโลก. </t>
  </si>
  <si>
    <t>โดยชั้นธรณีภาคเป็นหินที่แข็งและเปราะ ส่วนเขตความเร็วต่ำมีสัดส่วนของ ซิลิกา สูงกว่าและมีสภาวะที่เกือบจะหลอมเหลว หรือเป็นของแข็งที่อ่อนนุ่มกว่า.</t>
  </si>
  <si>
    <t>คลื่นทุติยภูมิที่เกิดขึ้นเมื่อคลื่นปฐมภูมิ (คลื่น P) เดินทางผ่านแก่นโลกชั้นนอกเข้าไปยังแก่นโลกชั้นใน ไม่สามารถเดินทางออกมาที่ผิวโลกได้ เพราะการเปลี่ยนสถานะของตัวกลางจากของแข็ง (แก่นโลกชั้นนอก) เป็นของเหลว (แก่นโลกชั้นใน) ทำให้คลื่น P เปลี่ยนไปเป็นคลื่น S (คลื่นทุติยภูมิ) และคลื่น S ไม่สามารถเดินทางผ่านของเหลวได้ จึงไม่สามารถเดินทางต่อไปยังผิวโลกได้.</t>
  </si>
  <si>
    <t>หินแกรนิต หินอัคนีแทรกซอน</t>
  </si>
  <si>
    <t>หลักฐานคือ คลื่นไหวสะเทือนชนิด S (คลื่นเฉือน) ไม่สามารถผ่านแก่นโลกชั้นนอกได้ แต่คลื่น P ผ่านได้ → แสดงว่าแก่นโลกชั้นนอกเป็น ของเหลว</t>
  </si>
  <si>
    <t xml:space="preserve">เพราะอุกกาบาตเหล็กมีองค์ประกอบเป็น เหล็กและนิกเกิล เหมือนที่คาดว่าอยู่ใน แก่นโลก </t>
  </si>
  <si>
    <t>หลักฐานจาก ค่าความหนาแน่นเฉลี่ยของโลก ที่สูงกว่าหินเปลือกโลก → บ่งชี้ว่าแก่นโลกต้องมีเหล็กเป็นส่วนมาก</t>
  </si>
  <si>
    <t>เพราะแต่ละชั้นของโลกมี องค์ประกอบและความหนาแน่นต่างกัน</t>
  </si>
  <si>
    <t>ก. โลกเนื้อเดียว
ข. โลกมีหลายชั้น (ชั้นเปลือก - เนื้อโลก - แก่นโลก)</t>
  </si>
  <si>
    <t>ชั้นแมนเทิลใต้เปลือกโลก</t>
  </si>
  <si>
    <t>VZ → นุ่ม คลื่นช้า
ธรณีภาค → แข็ง คลื่นเร็ว</t>
  </si>
  <si>
    <t>ไม่สามารถออกมาที่ผิวโลกได้ เพราะคลื่นทุติยภูมิจะถูก สะท้อนและหักเหกลับภายในแก่นโลก</t>
  </si>
  <si>
    <t xml:space="preserve">หินแกรนิตมีแร่ซิลิกาและอะลูมิเนียมสูง พบมากในเปลือกโลกทวีป ซึ่งหนาและมีความหนาแน่นต่ำกว่าเปลือกโลกมหาสมุทร </t>
  </si>
  <si>
    <t>ของแข้ง</t>
  </si>
  <si>
    <t>เนื้อโลกประกอบด้วยสสารสถานะของแข็งเป็นส่วนใหญ่แต่มีพฤติกรรมไหลได้เหมือนพลาสติกในบางชั้น</t>
  </si>
  <si>
    <t>พระอุกกาบาตมีองค์ประกอบใกล้เคียงกับวัตถุต้นกำเนิดโลกพระอุกกาบาตมีองค์ประกอบใกล้เคียงกับวัตถุต้นกำเนิดโลกโดยเฉพาะพวกเหล็กและนิกเกิลจึงใช้เป็นข้อมูลอธิบายว่าแก่นโลกประกอบด้วยเหล็กและนิกเกิลเป็นหลัก</t>
  </si>
  <si>
    <t>ศึกษาการเคลื่อนไหว</t>
  </si>
  <si>
    <t>เพราะโครงสร้างโลกแต่ละชั้นมีองค์ประกอบความหนาแน่นและสมบัติทางฟิสิกส์ต่างกันทำให้เพราะโครงสร้างโลกแต่ละชั้นมีองค์ประกอบความหนาแน่นและสมบัติทางฟิสิกส์ต่างกันทำให้ความเร็วของคลื่น เปลี่ยนไปเมื่อคลื่นเคลื่อนผ่านจึงเกิดการสะท้อนและหักเห</t>
  </si>
  <si>
    <t>ถี่กว่า</t>
  </si>
  <si>
    <t>แก่นโลก</t>
  </si>
  <si>
    <t>เขตความเร็วต่ำเขตความเร็วต่ำจากธรณีภาคตรงที่เป็นของแข่งกึ่งล้มเหลวอ่อนตัวและรายได้ทำให้ความเร็วเคลื่อนไหวสะเทือนลดลงในขณะที่ธรณีภาคเป็นของแข็งแข็งแรงความเร็วคลื่นสูง</t>
  </si>
  <si>
    <t>คลื่นsที่เกิดขึ้นใหม่ในแก่นโลกชั้นในไม่สามารถออกถึงผิวโลกได้เพราะเมื่อเดินทางเข้าสู่แกนโลกชั้นนอกซึ่งของเหลวคลื่นsจะหยุดการเคลื่อนที่ทันที</t>
  </si>
  <si>
    <t>เป็นการเย็นตัวของหินหนืดหรือแมกมาที่อยู่ใต้แผ่นเปลือกโลก</t>
  </si>
  <si>
    <t>การวิเคราะห์คลื่นแผ่นดินไหว ที่เดินทางผ่านแก่นโลก</t>
  </si>
  <si>
    <t>เนื่องจากโลกมีชั้นต่างๆ ที่มีความหนาแน่นและความยืดหยุ่นแตกต่างกัน ทำให้ความเร็วของคลื่นเปลี่ยนแปลง</t>
  </si>
  <si>
    <t>แตกต่างกัน เพราะ ภาพ ก เป็นโครสร้างโลกที่เป็นเนื้อเดียวกัน ภาพ ข แสดงถึงโครสร้างโลกที่เป็นชั้นๆ</t>
  </si>
  <si>
    <t>น.ส. นัทธมน จันทร์เจ้า</t>
  </si>
  <si>
    <t>คลื่นทุติยภูมิไม่สามารถเคลื่อนที่ผ่านแก่นโลกชั้นนอกได้ขัอมูลความเร็ว
ของคลื่นปฐมภูมิที่เคลื่อนที่ผ่านแก่นโลกชั้นนอกและการที่โลกมีสนามแม่เหล็ก เพราะ
สนามแม่เหล็กโลกเกิดจากการเคลื่อนที่ของสสารที่เป็นของเหลวภายในแก่นโลก</t>
  </si>
  <si>
    <t>เพราะอุกกาบาตเหล็กมีองค์ประกอบทางเคมีรวมทั้งลักษณะและ
กระบวนการเกิดที่แตกต่างจากตัวอย่างหิน อุกกาบาตหิน และแร่เหล็กที่พบที่ผิวโลก
ซึ่งนักวิทยาศาสตร์สันนิษฐานว่าอุกกาบาตเหล็กนี้ เกิดขึ้นในช่วงเวลาใกล้เคียงกับการ
เกิดโลก และมืองค์ประกอบทางเคมีใกล้เคียงกับแก่นโลก</t>
  </si>
  <si>
    <t>คลื่นไหวสะเทือนเคลื่อนที่ผ่านตัวกลางที่มีสมบัติเชิงกลแตกต่างกัน เช่น
ความหนาแน่น สถานะ</t>
  </si>
  <si>
    <t>โครงสร้างโลกในภาพ ก แสดงว่าภายในโลกมีลักษณะเป็นเนื้อเดียวกัน และ
มีความหนาแน่นเท่ากันเนื่องจากคลื่นเดินทางผ่านเป็นเส้นตรงไม่มีการหักเหโครงสร้าง
โลกในภาพ ข แสดงว่าภายในโลกมีลักษณะไม่เป็นเนื้อเดียวกัน โดยมีสถานะและความ
หนาแน่นแตกต่างกันไปตามความลึก ทำให้คลื่นปฐมภูมิเกิดการหักเห</t>
  </si>
  <si>
    <t xml:space="preserve">
 * ภาพ ก แสดงถึงโลกที่ไม่มีการแบ่งชั้น ภายในเป็นเนื้อเดียวกัน
 * ภาพ ข แสดงถึงโลกที่มีการแบ่งชั้นและแต่ละชั้นมีสมบัติที่แตกต่างกัน ซึ่งเป็นแบบจำลองที่สะท้อนโครงสร้างโลกที่แท้จริงได้ดีกว่า</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</si>
  <si>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 ทำให้คลื่นปฐมภูมิ (P-wave) ที่ทะลุผ่านแก่นโลกชั้นนอกแล้วเกิดการ "บัง" หรือ "เกิดคลื่นทุติยภูมิ" ไม่สามารถเดินทางผ่านแก่นโลกชั้นนอกที่เป็นของเหลวไปยังชั้นเนื้อโลกชั้นนอกและพื้นผิวโลกได้</t>
  </si>
  <si>
    <t xml:space="preserve">ผลการศึกษาอุกกาบาตเหล็กสามารถใช้เป็นข้อมูลอธิบายองค์ประกอบของแก่นโลกได้ </t>
  </si>
  <si>
    <t>คลื่นไหวสะเทือนเกิดการสะท้อนและหักเหเมื่อเคลื่อนที่ผ่านโครงสร้างโลก เนื่องจากการเปลี่ยนแปลงคุณสมบัติทางกายภาพของตัวกลาง</t>
  </si>
  <si>
    <t xml:space="preserve">แตกต่างกัน
ในภาพ ก. คลื่นปฐมภูมิเคลื่อนที่ออกจากศูนย์เกิดแผ่นดินไหวในแนวเส้นตรงทุกทิศทาง ซึ่งแสดงถึงโครงสร้างภายในโลกที่เป็นเนื้อเดียวกันหรือมีความหนาแน่นสม่ำเสมอ ในขณะที่ภาพ ข. คลื่นปฐมภูมิเคลื่อนที่ออกจากศูนย์เกิดแผ่นดินไหวในแนวโค้งและมีการหักเห ซึ่งแสดงให้เห็นว่าโครงสร้างภายในโลกมีความแตกต่างกันในแต่ละชั้น เช่น มีความหนาแน่นหรือองค์ประกอบที่แตกต่างกัน ทำให้คลื่นปฐมภูมิเกิดการหักเหเมื่อเคลื่อนที่ผ่านชั้นต่างๆ
</t>
  </si>
  <si>
    <t>เนื้อโลกส่วนบน (Upper Mantle) และฐานธรณีภาค (Asthenosphere)
ลาวาที่ปะทุขึ้นมาบนผิวโลกมีแหล่งกำเนิดมาจากหินหนืด (Magma) ซึ่งส่วนใหญ่ก่อตัวขึ้นในเนื้อโลกส่วนบน (Upper Mantle) โดยเฉพาะอย่างยิ่งในชั้นฐานธรณีภาค (Asthenosphere) ซึ่งเป็นชั้นที่มีลักษณะกึ่งหลอมเหลวและมีความร้อนสูง ทำให้หินสามารถหลอมละลายกลายเป็นหินหนืดได้ และเมื่อเกิดการปะทุ หินหนืดจะเคลื่อนที่ขึ้นมาตามรอยแตกหรือปล่องภูเขาไฟสู่ผิวโลกในรูปของลาวา</t>
  </si>
  <si>
    <t>เขตความเร็วต่ำ (Low-Velocity Zone หรือ LVZ) และชั้นธรณีภาค (Lithosphere) มีสมบัติทางกายภาพและพฤติกรรมที่แตกต่างกัน</t>
  </si>
  <si>
    <t>ไม่สามารถเดินทางออกมาที่ผิวโลกได้
เหตุผล:
แก่นโลกชั้นนอกเป็นของเหลว: คลื่นทุติยภูมิ (S-wave) ไม่สามารถเดินทางผ่านตัวกลางที่เป็นของเหลวได้
การหักเหของคลื่น: เมื่อคลื่นปฐมภูมิ (P-wave) เคลื่อนที่จากแก่นโลกชั้นนอกที่เป็นของเหลวเข้าสู่แก่นโลกชั้นในที่เป็นของแข็ง จะเกิดการหักเหและแปลงเป็นคลื่นทุติยภูมิได้ แต่คลื่นทุติยภูมิที่เกิดขึ้นใหม่นี้จะถูกจำกัดอยู่ในแก่นโลกชั้นในเท่านั้น และไม่สามารถเดินทางย้อนกลับผ่านแก่นโลกชั้นนอกที่เป็นของเหลวออกมายังผิวโลกได้</t>
  </si>
  <si>
    <t xml:space="preserve">สถานะ ของแข็ง </t>
  </si>
  <si>
    <t>คลื่นทุติยภูมิ (s-wave)ไม่สามารถผ่านชั้นแก่นนอกได้ และเกิด “โซนเงา S-wave” (S-wave shadow zone) ซึ่งแสดงว่าชั้นนี้ไม่สามารถรองรับแรงเฉือน จึงสรุปได้ว่าเป็นของเหลว.</t>
  </si>
  <si>
    <t>อุกกาบาตเหล็กมีองค์ประกอบคล้ายเหล็กและนิกเกิล ซึ่งเชื่อว่าเป็นส่วนประกอบหลักของ แก่นโลก การศึกษาคุณสมบัติและองค์ประกอบของอุกกาบาตเหล็กจึงช่วยให้เราทราบว่าแก่นโลกมี เหล็กและนิกเกิลเป็นส่วนใหญ่.</t>
  </si>
  <si>
    <t>การศึกษาคลื่นไหวสะเทือน (Seismic waves) โดยเฉพาะ ความเร็วของคลื่น P-wave และ S-wave ที่เปลี่ยนแปลงเมื่อผ่านแก่นโลก ชี้ให้เห็นว่าแก่นโลกมีความหนาแน่นสูงและเป็นโลหะหนัก เช่น เหล็กและนิกเกิล.</t>
  </si>
  <si>
    <t>ความหนาแน่นและคุณสมบัติของวัสดุในแต่ละชั้นของโลกต่างกัน คลื่นไหวสะเทือนจะ เปลี่ยนความเร็ว เมื่อผ่านชั้นต่าง ๆ ทำให้เกิด การสะท้อน (reflection) ที่ผิวเขตชั้น และ การหักเห (refraction) ตามกฎหมายสเนลล์ (Snell’s law).</t>
  </si>
  <si>
    <t>แตกต่างกัน ก.เป็นโครงสร้างเนื้อโลกเดียวกัน ข.แสดงถึงโครงสร้างที่เป็นชั้นๆ</t>
  </si>
  <si>
    <t>ชั้นเนื้อโลก (Mantle) โดยเฉพาะ แมนเทิลส่วนบน ซึ่งหลอมละลายเกิดเป็นหินหนืด (magma) แล้วขึ้นมาปะทุเป็นลาวา</t>
  </si>
  <si>
    <t>LVZ “นุ่มกว่า” และคลื่นเคลื่อนที่ช้ากว่าธรณีภาค.</t>
  </si>
  <si>
    <t>คลื่นปฐมภูมิ (P-wave) เคลื่อนที่ผ่าน แก่นโลกชั้นนอก (ของเหลว) เข้าไปยัง แก่นโลกชั้นใน (ของแข็ง) จะเกิด คลื่นทุติยภูมิ (S-wave) ใหม่ ในแก่นชั้นใน เพราะ S-wave ต้องอาศัยวัสดุที่เป็นแข็ง เมื่อเกิดแล้วคลื่น S-wave สามารถ เคลื่อนที่ผ่านแก่นชั้นในออกมายังชั้นอื่น ๆ จนถึงผิวโลก ได้.</t>
  </si>
  <si>
    <t>ซิลิกอน แม็กนีเซียม เหล็ก</t>
  </si>
  <si>
    <t>เพราะ s- wave ไม่ปรากฏบริเวณนี้</t>
  </si>
  <si>
    <t>เพราะอุกกาบาตเหล็กเป็นตัวแทนของวัสดุที่เกิดจากแก่นของวัตถุท้องฟ้า จึงสะท้อนองค์ประกอบและโครงสร้างที่ใกล้เคียงกับแก่นโลก</t>
  </si>
  <si>
    <t>ความหนาแน่นเฉลี่ยของโลก / การแพร่กระจายของคลื่นไหวสะเทือน</t>
  </si>
  <si>
    <t>เพราะ โลกไม่ได้เป็นเนื้อเดียวกันหมด</t>
  </si>
  <si>
    <t>ไม่เหมือนกัน ก. เป็นโลกเนื้อเดียว  ข. มีแก่นและแมนเทิลต่างกันทำให้เกิดเงาของคลื่น p</t>
  </si>
  <si>
    <t>เขตความเร็วต่ำ : ของแข็งแต่เปราะน้อย อ่อนตัว ไหลได้ คลื่นไหวสะเทือนช้าลง
ธรณีภาค : ของแข็ง แข็งแรง แข็งเปราะ เคลื่อนที่ยาก</t>
  </si>
  <si>
    <t>ไม่ เพราะ s-wave ไม่สามารถผ่านของเหลวได้</t>
  </si>
  <si>
    <t>เปลือกโลกทวีป (หินแกรนิตเป็นหินอัคนีที่พบมากในเปลือกโลกทวีป)</t>
  </si>
  <si>
    <t>ของแข็ง (ชั้นเนื้อโลกหรือแมนเทิลส่วนใหญ่เป็นของแข็ง แต่มีสมบัติเป็นพลาสติกในบางบริเวณ เช่น แอสเทโนสเฟียร์)</t>
  </si>
  <si>
    <t>การที่คลื่นทุติยภูมิ (S-wave) ไม่สามารถผ่านแก่นโลกชั้นนอกได้</t>
  </si>
  <si>
    <t>เพราะอุกกาบาตเหล็กมีองค์ประกอบหลักเป็นเหล็กและนิกเกิล ซึ่งเชื่อว่าเป็นวัสดุเดียวกับที่ประกอบเป็นแก่นโลก</t>
  </si>
  <si>
    <t>ค่าความหนาแน่นเฉลี่ยของโลก (สูงกว่าหินบนเปลือกโลกมาก แสดงว่าแก่นโลกต้องประกอบด้วยธาตุที่มีความหนาแน่นสูง เช่น เหล็ก)</t>
  </si>
  <si>
    <t>เพราะแต่ละชั้นของโลกมีองค์ประกอบและความหนาแน่นแตกต่างกัน ทำให้ความเร็วคลื่นเปลี่ยนไป จึงเกิดการสะท้อนและหักเ</t>
  </si>
  <si>
    <t>แตกต่างกัน – ภาพ ก และ ข แสดงแนวทางการหักเหของคลื่น P-wave ที่แตกต่างกัน ทำให้ตีความโครงสร้างภายในโลกได้ไม่เหมือนกัน (เช่น ตำแหน่ง/ความหนาของชั้น)</t>
  </si>
  <si>
    <t>ชั้นเนื้อโลก (แมนเทิลตอนบน โดยเฉพาะแอสเทโนสเฟียร์)</t>
  </si>
  <si>
    <t>เขตความเร็วต่ำ (Low Velocity Zone) มีความหนืดน้อยกว่าและมีสมบัติเป็นพลาสติกมากกว่า จึงทำให้คลื่นไหวสะเทือนเคลื่อนที่ช้าลง แตกต่างจากธรณีภาคที่เป็นของแข็งแข็งแรง</t>
  </si>
  <si>
    <t xml:space="preserve">สามารถเดินทางออกมาได้บางส่วน เพราะเมื่อ P-wave ผ่านเข้าสู่แก่นโลกชั้นในที่เป็นของแข็ง จะเปลี่ยนบางส่วนกลับเป็น S-wave แต่ S-wave จะอ่อนกำลังมากเมื่อเคลื่อนที่กลับออกมา และไม่สามารถเดินทางผ่านชั้นที่เป็นของเหลวได้อีก จึงไม่ถึงผิวโลกทั้งหมด
</t>
  </si>
  <si>
    <t>การศึกษาคลื่นไหวสะเทือน (แผ่นดินไหว) โดยการสังเกตว่าคลื่นเฉือน ไม่สามารถเคลื่อนที่ผ่านแก่นโลกชั้นนอกได้ ในขณะที่คลื่นปฐมภูมิ สามารถผ่านไปได้ แต่ทิศทางของคลื่นมีการเปลี่ยนแปลง</t>
  </si>
  <si>
    <t>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 รวมถึงแก่นโลกด้วย</t>
  </si>
  <si>
    <t xml:space="preserve">แก่นโลกมีความหนาแน่นสูงใกล้เคียงกับเหล็ก และการที่ สนามแม่เหล็กโลก ซึ่งเกิดจากกระแสไฟฟ้าในแก่นโลกชั้นนอกที่เป็นโลหะเหลว และ ความหนาแน่นโดยรวมของโลก ที่สอดคล้องกับเหล็ก </t>
  </si>
  <si>
    <t>แตกต่างกัน ภาพ ก แสดงถึงโครงสร้างที่เป็นเนื้อเดียวกัน แต่ภาพข แสดงถึงโครงสร้างที่เป็นชั้นๆ</t>
  </si>
  <si>
    <t xml:space="preserve">แข็งตัวกว่าและมีความหนาแน่นสูงกว่า </t>
  </si>
  <si>
    <t>ไม่สามารถเดินทางออกมาที่ผิวโลกได้เพราะ แก่นโลกชั้นนอกเป็นของเหลว จะหยุดการสั่นของคลื่นตามขวางไม่ให้ผ่านทะลุออกไปได้</t>
  </si>
  <si>
    <t>เปลือกโลกภาคพื้นทวีปค่ะ</t>
  </si>
  <si>
    <t>ของแข็งแหละ มั้ง💔</t>
  </si>
  <si>
    <t xml:space="preserve">การศึกษาคลื่นไหวสะเทือน </t>
  </si>
  <si>
    <t xml:space="preserve">แตกต่างกัน ภาพ ข คลื่นดู ไม่ลื่นไหล กั่ยๆ ก่ากๆ ไม่มามารถ เคลื่อนไหวได้ สมูท เหมือนภาพ ก </t>
  </si>
  <si>
    <t>กำเนิดมาจากส่วนของเปลือกโลก</t>
  </si>
  <si>
    <t>การเคลื่อนไหวสะเทือนโดยสังเกตว่าคลื่นเฉื่อยไม่สามารถเคลื่อนที่ผ่านแกนโลกฉันนอกได้คลื่นปฐมภูมิสามารถผ่านได้แต่มีทิศทางการเคลื่อนที่เปลี่ยนแปลง</t>
  </si>
  <si>
    <t>เป็นเศษส่วนที่เหลือจากการก่อตัวของระบบสุริยะ มีองค์ประกอบคล้ายคลึงกับสิ่งที่หล่อรวมกันเป็นดาวเคราะห์ รวมถึงแก่นโลกด้วย</t>
  </si>
  <si>
    <t>ข้อมูลจากคลื่นไหวสะเทือน ซึ่งแสดงความหนาแน่นของวัสดุและความเร็วของคลื่นที่สอดคล้องกับเหล็ก และ การมีอยู่ของสนามแม่เหล็กโลก ที่เกิดจากกลไกไดนาโมในแก่นโลกชั้นนอกที่เป็นโลหะเหลว</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</si>
  <si>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t>
  </si>
  <si>
    <t>ก และ ข แตกต่างกัน ก.แนวการเคลื่อนที่ของคลื่นปฐมภูมิที่กระจายออกไปในทุกทิศทางอย่างสม่ำเสมอ ข. แนวการเคลื่อนที่ของคลื่นปฐมภูมิที่มีการหักเหและเบี่ยงเบนไปจากแนวตรง</t>
  </si>
  <si>
    <t>ฐานธรณีภาคเป็นชั้นที่อยู่ใต้ธรณีภาคลงไป มีลักษณะเป็นของแข็งแต่มีความยืดหยุ่นและหลอมเหลวได้บางส่วนเนื่องจากความร้อนและความดันสูง</t>
  </si>
  <si>
    <t>ไม่สามารถเดินทางออกมาที่ผิวโลกได้ เพราะคลื่นทุติยภูมิไม่สามารถเดินทางผ่านของเหลวได้</t>
  </si>
  <si>
    <t>หินก้อนนี้เป็น หินแกรนิต ซึ่งเป็นหิน felsic ที่มีองค์ประกอบหลักเป็น ซิลิกอน (Si) และอะลูมิเนียม (Al) การพบหินแกรนิตบ่งบอกว่ากำเนิดมาจาก เปลือกโลกทวีป (continental crust)</t>
  </si>
  <si>
    <t xml:space="preserve"> เนื้อโลก (mantle) ประกอบด้วย หินซิลิเกตร้อนหนาแน่น ส่วนใหญ่เป็น ของแข็ง แต่มีสมบัติ พลาสติก/ยืดหยุ่น (plastic solid) ทำให้สามารถ ไหลเล็กน้อยในระยะเวลายาวนาน ซึ่งเป็นสาเหตุที่เกิด การเคลื่อนที่ของแผ่นธรณีภาค (plate tectonics) และทำให้เกิด เขตความเร็วต่ำ (LVZ) ในฐานธรณีภาคบางส่วน</t>
  </si>
  <si>
    <t xml:space="preserve">คลื่นทุติยภูมิ (S-wave) ไม่สามารถผ่านแก่นโลกชั้นนอก </t>
  </si>
  <si>
    <t>เพราะ อุกกาบาตเหล็ก (iron meteorites) มีองค์ประกอบหลักเป็น เหล็กและนิกเกิล ซึ่งใกล้เคียงกับสิ่งที่นักธรณีวิทยาคาดว่าเป็น องค์ประกอบหลักของแก่นโลก การศึกษาอุกกาบาตเหล่านี้ช่วยให้นักวิทยาศาสตร์ อนุมานลักษณะและองค์ประกอบของแก่นโลก ได้ แม้จะไม่สามารถเข้าถึงแก่นโลกโดยตรง</t>
  </si>
  <si>
    <t xml:space="preserve">การวิเคราะห์คลื่นไหวสะเทือน (seismic waves) </t>
  </si>
  <si>
    <t xml:space="preserve">เพราะ โลกประกอบด้วยชั้นที่มีความหนาแน่นและสมบัติของวัสดุแตกต่างกัน </t>
  </si>
  <si>
    <t>ภาพ ก. คลื่นปฐมภูมิเคลื่อนที่ผ่านชั้นต่างๆของโลกโดยมีการหักเหน้อยกว่าภาพ ข</t>
  </si>
  <si>
    <t>LVZ = ของแข็งอ่อนตัว, คลื่นช้าลง; lithosphere = แข็ง, คลื่นเร็ว</t>
  </si>
  <si>
    <t>คลื่น S-wave ที่เกิดใหม่ในแก่นโลกชั้นในสามารถเดินทางออกสู่ผิวโลกได้ เพราะแก่นโลกชั้นในเป็น ของแข็ง จึงอนุญาตให้ S-wave เคลื่อนที่ผ่านได้ แม้ว่าจะเกิดจาก P-wave ที่ผ่าน แก่นโลกชั้นนอก (ของเหลว)</t>
  </si>
  <si>
    <t>เเม็กมา</t>
  </si>
  <si>
    <t>แรงดึงดูดของเเก่นโลกกับอุกกาบาตเหล็ก</t>
  </si>
  <si>
    <t>ความหนาแน่นเฉลี่ยของโลก ที่สูงกว่าหินผิวโลก แสดงว่าภายในต้องมีธาตุหนัก</t>
  </si>
  <si>
    <t>เนื่องจากโลกมีชั้นต่างๆ ที่มีความหนาเเน่นเเละความยืดหยุ่นเเตกต่างกัน</t>
  </si>
  <si>
    <t>โดยมีส่วนของเนื้อโลกที่แสดงถึงความไม่ต่อเนื่องของคลื่นปฐมภูมิ (P-wave) ซึ่งบอกถึงสภาวะที่เป็นของแข็งหรือของเหลวในชั้นนั้นๆ</t>
  </si>
  <si>
    <t>ชั้นเนื้อโลก หรือเปลือกโลก</t>
  </si>
  <si>
    <t>Solid</t>
  </si>
  <si>
    <t>แมกมา</t>
  </si>
  <si>
    <t>แรงดึงดูดของแก่นโลกกับอุกกาบาตเหล็ก</t>
  </si>
  <si>
    <t>แมกมาในแก่นชั้นนอก</t>
  </si>
  <si>
    <t>แตกต่างกัน ซึ่งคลื่นปฐมภูมิ (P-wave) จะเดินทางผ่านอย่างต่อเนื่องและไม่มีการหักเหหรือสะท้อนอย่างมีนัยสำคัญ ในขณะที่ภาพ ข แสดงถึง โครงสร้างหลายชั้น ซึ่งมีชั้นต่างๆ ที่มีคุณสมบัติแตกต่างกัน</t>
  </si>
  <si>
    <t>เขตความเร็วต่ำเป็นลักษณะทางธรณีวิทยาที่เกิดขึ้นภายในเนื้อโลกซึ่งส่งผลต่อการเปลี่ยนแปลงของความเร็วคลื่นไหวสะเทือน</t>
  </si>
  <si>
    <t>ไม่สามารถเดินทางออกมาที่ผิวโลกได้ เนื่องจากคลื่นทุติยภูมิไม่สามารถเดินทางผ่านของเหลวได้ และแก่นโลกชั้นนอกมีสถานะเป็นของเหลว</t>
  </si>
  <si>
    <t>การสังเกตคลื่น s-wave</t>
  </si>
  <si>
    <t>เพราะอุกกาบาตเหล็กมีส่วนประกอบหลักเป็นเหล็กเเละนิกเกิล</t>
  </si>
  <si>
    <t>หลักฐานความหนาเเน่นของโลกเเละลการศึกษาคลื่นไหวสะเทือนสนับสนุนว่าเเกนโลกมีเหล็กเป็นส่วนมาก</t>
  </si>
  <si>
    <t>ไหวสะเทือนสะท้อนและหักเหเพราะความเร็วคลื่นเปลี่ยนเมื่อผ่านชั้นที่มีความหนาแน่นหรือความยืดหยุ่นต่างกัน</t>
  </si>
  <si>
    <t>การเคลื่อนไหวที่ของคลื่นปฐมภูมิในรูปกอแสดงว่าโครงสร้างภายในโลกเป็นเนื้อเดียวกันเพราะคลื่นเดินทางเป็นเส้นตรงในทิศทางส่วนในรูปของการเคลื่อนที่ของผู้อื่นมีการหักเหและเบี่ยงเบนแสดงว่าโครงสร้างภายในโลกไม่เป็นเนื้อเดียวกันแต่ประกอบด้วยชั้นต่างๆที่มีความหนาแน่นต่างกันซึ่งเป็นแบบทดลองว่ากับโครงสร้างโลกเป็นจริงมากกว่า</t>
  </si>
  <si>
    <t>ชั้นเนื้อโลกเนื้อส่วนบน</t>
  </si>
  <si>
    <t>แค่ความเร็วต่ำมีความเร็วเพื่อนต่ำและวัสดุมีความยืดหยุ่นสูงกว่าสามารถไหลชายช้าได้ต่างจากชั้นธรณีภาคที่แข็งแรงขึ้นที่เร็ว</t>
  </si>
  <si>
    <t>สามารถออกมาที่ผิวโลกได้เพราะเกิดใหม่ในแกนโลกชั้นในของเป็นของแข็ง</t>
  </si>
  <si>
    <t xml:space="preserve">การสังเกตคลื่น S-wave ไม่สามารถผ่านแก่นโลกชั้นนอก
</t>
  </si>
  <si>
    <t>เพราะอุกกาบาตเหล็กมีส่วนประกอบหลักเป็นเหล็กและนิกเกิล คล้ายกับแก่นโลก จึงใช้เป็นข้อมูลอธิบายองค์ประกอบของแก่นโลกได้</t>
  </si>
  <si>
    <t xml:space="preserve">หลักฐานจากความหนาแน่นของโลกและการศึกษาคลื่นไหวสะเทือนสนับสนุนว่าแก่นโลกประกอบด้วยเหล็กเป็นส่วนมาก
</t>
  </si>
  <si>
    <t xml:space="preserve">คลื่นไหวสะเทือนสะท้อนและหักเหเพราะความเร็วคลื่นเปลี่ยนเมื่อผ่านชั้นที่มีความหนาแน่นหรือความยืดหยุ่นต่างกัน
</t>
  </si>
  <si>
    <t>การเคลื่อนที่ของคลื่นปฐมภูมิในรูป ก แสดงว่าโครงสร้างภายในโลกเป็น เนื้อเดียวกัน เพราะคลื่นเดินทางเป็นเส้นตรงในทุกทิศทาง
​ส่วนในรูป ข การเคลื่อนที่ของคลื่นมีการหักเหและเบี่ยงเบน แสดงว่าโครงสร้างภายในโลก ไม่เป็นเนื้อเดียวกัน แต่ประกอบด้วยชั้นต่าง ๆ ที่มีความหนาแน่นต่างกัน ซึ่งเป็นแบบจำลองที่ สอดคล้องกับโครงสร้างโลกที่เป็นจริง มากกว่า</t>
  </si>
  <si>
    <t xml:space="preserve">ชั้นเนื้อโลกส่วนบน (Upper mantle)
</t>
  </si>
  <si>
    <t xml:space="preserve">เขตความเร็วต่ำมีความเร็วคลื่นต่ำและวัสดุมีความยืดหยุ่นสูงกว่า สามารถไหลช้า ๆ ได้ ต่างจากชั้นธรณีภาคที่แข็งและคลื่นเคลื่อนที่เร็วกว่า
</t>
  </si>
  <si>
    <t xml:space="preserve">สามารถออกมาที่ผิวโลกได้ เพราะเกิดใหม่ในแก่นโลกชั้นในซึ่งเป็นของแข็ง
</t>
  </si>
  <si>
    <t>มีกำเนิดมาจาก เปลือกโลกทวีป</t>
  </si>
  <si>
    <t>การศึกษาคลื่นไหวสะเทือน  ที่เกิดจากแผ่นดินไหว โดยเฉพาะคลื่นปฐมภูมิและทุติยภูมิ</t>
  </si>
  <si>
    <t>มีองค์ประกอบหลักเป็นเหล็กและนิกเกิล เหมือนที่คาดว่าอยู่ในแก่นโลก สะท้อนวัสดุตั้งต้นของโลกจากยุคก่อตัวของระบบสุริยะ</t>
  </si>
  <si>
    <t>ข้อมูลจากคลื่นไหวสะเทือน</t>
  </si>
  <si>
    <t>ชั้นต่าง ๆ ของโลกมีสมบัติทางกายภาพต่างกัน และ คลื่นมีพฤติกรรมเหมือนคลื่นทั่วไป เมื่อเจอขอบเขตที่ต่างกัน จึงหักเหหรือสะท้อน</t>
  </si>
  <si>
    <t>ต่างกันที่ ภาพ ก คลื่นเคลื่อนที่ในลักษณะเส้นตรง แต่ภาพ ข คลื่นจะเคลื่อนที่ในลักษณะแบบที่มีการหักเห การสะท้อน</t>
  </si>
  <si>
    <t>ชั้นธรณีภาค: แข็งแรง เปราะ ความเร็วคลื่นสูง  ทำหน้าที่เป็นแผ่นเปลือกโลก
เขตความเร็วต่ำ: อ่อนตัว หนืด ความเร็วคลื่นลดลง  เป็นชั้นที่ทำให้ธรณีภาคสามารถ “ลอย” และเคลื่อนที่ได้</t>
  </si>
  <si>
    <t>สามารถเดินทางออกมาที่ผิวโลกได้ แต่ ไม่สามารถเดินทางผ่านทุกส่วนได้เท่ากัน เนื่องจากข้อจำกัดทางกายภาพต่าง ๆ</t>
  </si>
  <si>
    <t>หินแกรนิต มาจาก เปลือกโลกทวีป</t>
  </si>
  <si>
    <t>ชั้นเนื้อโลก ประกอบด้วย สสารในสถานะของแข็งเป็นส่วนใหญ่ แต่มี ความยืดหยุ่นสูง ทำให้สามารถไหลช้า ๆ ได้เมื่อเวลานาน</t>
  </si>
  <si>
    <t>หลักฐานสำคัญคือ คลื่นทุติยภูมิ (S-wave) ไม่สามารถเคลื่อนที่ผ่านแก่นโลกส่วนนอก
S-wave เป็นคลื่นตามขวางต้องการแรงยึดเหนี่ยวด้านข้าง
ของเหลวไม่สามารถรองรับการสั่นด้านข้าง S-wave ผ่านไม่ได้
การที่ตรวจวัดพบ S-wave หายไปในแก่นโลกส่วนนอกยืนยันว่าแก่นโลกส่วนนอกเป็นของเหลว</t>
  </si>
  <si>
    <t>เพราะว่า อุกกาบาตเหล็ก (Iron meteorites) มีองค์ประกอบหลักเป็น เหล็ก (Fe) และนิกเกิล (Ni) ซึ่งใกล้เคียงกับสิ่งที่นักธรณีวิทยาคาดว่าเป็นองค์ประกอบของแก่นโลกของโลก
อุกกาบาตเหล็กมาจาก แก่นของดาวเคราะห์เล็ก (planetesimals) → แก่นโลกของดาวเคราะห์เหล่านี้มีส่วนประกอบคล้ายแก่นโลกของโลก
การวิเคราะห์อุกกาบาตเหล็ก → ให้ข้อมูลเกี่ยวกับ สัดส่วนโลหะหนัก ของแก่นโลก</t>
  </si>
  <si>
    <t>นอกจากอุกกาบาตเหล็กแล้ว หลักฐานจากคลื่นไหวสะเทือน (Seismic evidence) ก็ช่วยสนับสนุนได้ค่ะ
ความเร็วคลื่น P-wave และ S-wave ขึ้นอยู่กับ ความหนาแน่นและสถานะของวัสดุ
การวิเคราะห์ความเร็วคลื่นไหวสะเทือน → บอกว่าแก่นโลกมี ความหนาแน่นสูงมาก (~10–13 g/cm³)
ความหนาแน่นสูงขนาดนี้ → สอดคล้องกับโลหะหนัก เช่น เหล็ก (Fe) และนิกเกิล (Ni)
นอกจากนี้ การที่ S-wave ผ่านไม่ได้ในแก่นโลกส่วนนอก ก็ยืนยันว่าเป็นของเหลวโลหะหนัก
สรุป: คลื่นไหวสะเทือน + ความหนาแน่นสูง เป็นหลักฐานอีกชุดที่สนับสนุนว่าแก่นโลกมีเหล็กเป็นส่วนมากค่ะ</t>
  </si>
  <si>
    <t xml:space="preserve">นอกจากอุกกาบาตเหล็กแล้ว หลักฐานจากคลื่นไหวสะเทือน (Seismic evidence) ก็ช่วยสนับสนุนได้
ความเร็วคลื่น P-wave และ S-wave ขึ้นอยู่กับ ความหนาแน่นและสถานะของวัสดุ
การวิเคราะห์ความเร็วคลื่นไหวสะเทือน → บอกว่าแก่นโลกมี ความหนาแน่นสูงมาก (~10–13 g/cm³)
ความหนาแน่นสูงขนาดนี้ → สอดคล้องกับโลหะหนัก เช่น เหล็ก (Fe) และนิกเกิล (Ni)
นอกจากนี้ การที่ S-wave ผ่านไม่ได้ในแก่นโลกส่วนนอก ก็ยืนยันว่าเป็นของเหลวโลหะหนัก
สรุป: คลื่นไหวสะเทือน + ความหนาแน่นสูง เป็นหลักฐานอีกชุดที่สนับสนุนว่าแก่นโลกมีเหล็กเป็นส่วนมาก่อน
</t>
  </si>
  <si>
    <t>ก. มีความแน่นหนาเท่ากันทั้งหมด
ข.มีความแน่นหนาไม่เท่ากัน</t>
  </si>
  <si>
    <t xml:space="preserve">ลาวาที่ปะทุขึ้นมาบนผิวโลก มีแหล่งกำเนิดมาจาก ชั้นเนื้อโลก (Mantle)
โดยเฉพาะ แมนเทิลตอนบน (Upper mantle) ใกล้ ๆ กับ เขตความเร็วต่ำ (Low Velocity Zone / Asthenosphere)
หินในชั้นนี้บางส่วน หลอมเหลวกลายเป็นแมกมา → ปะทุขึ้นเป็นลาวาบนพื้นผิวโลก </t>
  </si>
  <si>
    <t>LVZ = อ่อนนุ่มกว่า + คลื่นช้ากว่า + สามารถไหลช้าได้
Lithosphere = แข็งแรง + คลื่นเร็ว + แทบไม่ไหล</t>
  </si>
  <si>
    <t>เมื่อ P-wave (คลื่นปฐมภูมิ) เคลื่อนที่ผ่าน แก่นโลกส่วนนอก (ของเหลว) ไปยัง แก่นโลกส่วนใน (ของแข็ง)
การเข้าสู่แก่นโลกส่วนใน → ของแข็งสามารถรองรับ S-wave (คลื่นตามขวาง) ได้
คลื่น P ที่เข้าสู่แก่นโลกส่วนในบางส่วน ถูกแปลงเป็น S-wave (เรียกว่า PKJKP waves ในทางธรณีวิทยา)
คลื่น S-wave ใหม่นี้สามารถ เดินทางกลับผ่านแก่นโลกส่วนนอกในรูป P-wave และมาถึงผิวโลก
ดังนั้นคลื่นทุติยภูมิที่เกิดจากการแปลงนี้ สามารถตรวจวัดได้ที่สถานีบนผิวโลก
สรุปสั้น ๆ:
P-wave → ผ่านของเหลว → แปลงเป็น S-wave ในแก่นโลกส่วนใน → เดินทางกลับ → ถึงผิวโลกได้ค่ะ ✅</t>
  </si>
  <si>
    <t>พฤติกรรมของคลื่นไหวสะเทือนที่เดินทางผ่านโลก</t>
  </si>
  <si>
    <t>เพราะเนื่องจากว่าอุกกาบาตเหล็กเป็นเศษชิ้นส่วนของแก่นกลางของดาวเคราะห์น้อยที่ถูกทำลายลงในอดีต</t>
  </si>
  <si>
    <t>การกำเนิดสนามแม่เหล็กของโลก</t>
  </si>
  <si>
    <t>คลื่นไหวสะเทือนเกิดการสะท้อนและหักเหเมื่อเคลื่อนที่ผ่านโครงสร้างโลกเนื่องจากมีการเปลี่ยนแปลงคุณสมบัติทางกายภาพของตัวกลาง</t>
  </si>
  <si>
    <t>แตกต่างกัน เพราะ รูปก.แสงเดินทางเป็นเส้นตรง ส่วนภาพข.มีการบิดเบี้ยว</t>
  </si>
  <si>
    <t xml:space="preserve">ลาวาที่ปะทุขึ้นมาบนผิวโลกมีแหล่งกำเนิดมาจาก ชั้นเนื้อโลก เป็นหลัก และบางส่วนอาจมาจากส่วนล่างของ เปลือกโลกที่หลอมละลาย </t>
  </si>
  <si>
    <t>ชั้นธรณีภาค มีความเร็วคลื่นไหวสะเทือน ความเร็วสูงและเพิ่มขึ้นตามความลึก ส่วนเขตความเร็วต่ำ มีความเร็วคลื่นไหวสะเทือนที่ช้าลง</t>
  </si>
  <si>
    <t>คลื่นทุติยภูมิ (S-wave) เป็นคลื่นตามขวางที่สามารถเดินทางผ่านได้เฉพาะตัวกลางที่เป็น ของแข็ง เท่านั้น ไม่สามารถเดินทางผ่านของเหลวได้</t>
  </si>
  <si>
    <t xml:space="preserve">หลักฐานที่สนับสนุนว่าแก่นโลกประกอบด้วยเหล็ก ได้แก่ ความหนาแน่นเฉลี่ยของโลก, การกระจายและการหยุดของคลื่นไหวสะเทือน, การมีสนามแม่เหล็กโลก, และแบบจำลองการก่อตัวโลกที่สอดคล้องกับอุกกาบาตคอนดริต
</t>
  </si>
  <si>
    <t xml:space="preserve">คลื่นไหวสะเทือนสะท้อนและหักเห เพราะชั้นต่าง ๆ ของโลกมี ความหนาแน่นและสมบัติไม่เหมือนกัน ทำให้ความเร็วคลื่นเปลี่ยน → เกิดการสะท้อนและหักเหที่รอยต่อระหว่างชั้นครับ </t>
  </si>
  <si>
    <t>ภาพ ก → โลกเนื้อเดียว คลื่นโค้งต่อเนื่อง
ภาพ ข → โลกแบ่งชั้น คลื่นหักเหที่รอยต่อ
สรุป: แตกต่างกันตรงโครงสร้างภายใน</t>
  </si>
  <si>
    <t>ลาวาที่ปะทุขึ้นมาบนผิวโลก มีแหล่งกำเนิดมาจาก ชั้นแมนเทิลตอนบน (Upper mantle) โดยเฉพาะ แอสเทโนสเฟียร์ (Asthenosphere)</t>
  </si>
  <si>
    <t xml:space="preserve">ธรณีภาค = แข็งแรง คลื่นเดินทางเร็ว
เขตความเร็วต่ำ = ร้อน ใกล้หลอมเหลว คลื่นเดินทางช้า </t>
  </si>
  <si>
    <t>คลื่น S ที่เกิดใหม่ในแก่นโลกชั้นใน ไม่สามารถเดินทางออกมาถึงผิวโลกได้ เพราะต้องผ่านแก่นโลกชั้นนอกที่เป็นของเหลวซึ่งไม่ส่งผ่านคลื่น S ครับ</t>
  </si>
  <si>
    <t>เเม๊กม่า</t>
  </si>
  <si>
    <t>เเรงดึงดูดของเเก่นโลกกับอุกกาบาตเหล็ก</t>
  </si>
  <si>
    <t>หลักฐานทีสนับสนุนว่าแก่น โลกประกอบด้วยเหล็ก ได้แกความหนาแน่นเฉลียของ เลก, การกระจายและการหยุง
ของคลื่นไหวสะเทือน, การมีสนามแม่เหล็ก โลก, และแบบจำลองการก่อตัวโลกที่สอดคล้องกับอุกกาบาตคอนดริต</t>
  </si>
  <si>
    <t>คลื่นไหวสะเทือนสะท้อนและหักเห เพราะชั้นต่าง ๆ ของโลกมี ความหนาแน่นและสมบัติไม่เหมือนกัน ทำให้ความเร็วคลื่นเปลี่ยน → เกิดการสะท้อนและหักเหที่รอย ต่อระหว่างชั้น</t>
  </si>
  <si>
    <t>ภาพ ก ~→ โลกเนือเดียว คลื่น โค้งต่อเนื่อง
ภาพ ข→ โลกแบ่งชัน คลืนหักเหที่รอยต่อสรุป: แตกต่างกันตรง โครงสร้างภายใน</t>
  </si>
  <si>
    <t>ลาวาที่ปะทุขึ้นมาบนผิวโลก มีแหล่งกำเนิดมาจาก ชั้นแมนเทิลตอนบน (Upper mantle) โดยเฉพาะ แอสเทโน
สเฟียร์ (Asthenosphere)</t>
  </si>
  <si>
    <t>ธรณีภาค = แข็งแรง คลื่นเดินทางเร็ว
เขตความเร็วต่ำ = ร้อน ใกล้หลอมเหลว คลื่นเดินทางช้า</t>
  </si>
  <si>
    <t>คลื่น S ที่เกิดใหม่ในแก่น โลกชัน ใน ไม่สามารถเดินทางออกมาถึงผิวโลกได้ เพราะต้องผ่านแก่น โลกชั้นนอก ที่เป็นของเหลวซึ่งไม่ส่งผ่านคลื่น S ครับ</t>
  </si>
  <si>
    <t>สสารในสถานะของแข็ง เป็นส่วนใหญ่</t>
  </si>
  <si>
    <t xml:space="preserve">การสังเกตการเคลื่อนที่ของคลื่นไหวสะเทือนเป็นหลักฐานสำคัญ 
</t>
  </si>
  <si>
    <t>อุกกาบาตเหล็กมีองค์ประกอบใกล้เคียงกับแก่นโลก โดยเฉพาะธาตุ เหล็ก (Fe) และนิกเกิล (Ni)</t>
  </si>
  <si>
    <t>ข้อมูลจากคลื่นไหวสะเทือน, แรงโน้มถ่วง, และความหนาแน่นของโลก ช่วยยืนยันว่าแก่นโลกมี เหล็กเป็นองค์ประกอบหลัก</t>
  </si>
  <si>
    <t>ความแตกต่างของสมบัติทางฟิสิกส์ในแต่ละชั้นของโลก</t>
  </si>
  <si>
    <t>แตกต่าง เพราะ การเดินทางคลื่นทำให้รู้ว่าพื้นโลกมีความดัน สถานะต่างกัน</t>
  </si>
  <si>
    <t xml:space="preserve">LVZ คล่องตัวกว่าและทำให้คลื่นช้าลง ส่วน Lithosphere แข็งและเปราะกว่า
</t>
  </si>
  <si>
    <t>คลื่น S-wave ใหม่เกิดจากการแปลง P-wave ในแก่นโลกชั้นใน ทำให้สามารถเดินทางถึงพื้นผิวโลกได้ แม้ S-wave เดิมจะหยุดที่แก่นโลกชั้นนอก</t>
  </si>
  <si>
    <t>ของแข็ง เป็นหลัก</t>
  </si>
  <si>
    <t xml:space="preserve">การศึกษารูปแบบคลื่นไหวสะเทือน ที่แสดงความหนาแน่นสูงและมีพฤติกรรมเหมือนเหล็ก และ การสร้างสนามแม่เหล็กโลก จากปรากฏการณ์ไดนาโมในแก่นโลกชั้นนอกเหลวที่เป็นโลหะ และ ความหนาแน่นเฉลี่ยของโลก ที่สูงกว่าหินในเปลือกโลกและเนื้อโลก </t>
  </si>
  <si>
    <t>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</si>
  <si>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แตกต่าง เพราะการเดินทางคลื่นทำให้รู้ว่าพื้นโลกมีความดัน สถานะต่างกัน</t>
  </si>
  <si>
    <t>สถานะของเเข็ง</t>
  </si>
  <si>
    <t>เพราะเชื่อว่าอุกกาบาตเหล็กเป็นเศษซากของดาวเคราะห์ที่ ก่อตัวขึ้นในช่วงเวลาใกล้เคียงกับโลก ซึ่งมีองค์ประกอบ หลักเป็น โลหะหนัก เช่น เหล็กและนิกเกิล คล้ายคลึงกับองค์ประกอบที่เชื่อว่ามีอยู่ในแก่นโลก ทำให้สามารถเปรียบเทียบองค์ประกอบ และใช้เป็นข้อมูลอ้างอิงในการศึกษาแกนโลกได้</t>
  </si>
  <si>
    <t>เนื่องจากโลกมีชั้นต่างๆ ที่มีความหนาแน่นและความ ยืดหยุ่นต่างกัน ทำให้ความเร็วของคลื่นเปลี่ยนแปลง ซึ่งเป็นเงื่อนไขที่ทำให้เกิดการสะท้อนและหักเห</t>
  </si>
  <si>
    <t>ภาพ ก แสดงตัวกลางสม่ำเสมอ ส่วนกาพ ข แสดงตัวกลาง ที่คุณสมบัติเปลี่ยนแปลง ทำให้คลื่นปฐมภูมิหักเหสอดคล้อง กับโครงสร้างโลกที่แบ่งเป็นชั้นเปลือกโลก เนื้อโลก และ แก่นโลก ซึ่งมีคุณสมบัติต่างกัน</t>
  </si>
  <si>
    <t>ไม่สามารถเดินทางออกมายังผิวโลกได้ เนื่องจากคลื่นเหล่า นี้จะเกิดการกระเจิงและสะท้อนอย่างรุนแรงที่รอยต่อนี้ แทนที่จะทะลุผ่านแกนโลกชั้นในออกมาสู่ผิวโลก</t>
  </si>
  <si>
    <t>ฉันเปลือกโลกส่วนทวีป</t>
  </si>
  <si>
    <t xml:space="preserve">
พฤติกรรมของคลื่นไหวสะเทือน</t>
  </si>
  <si>
    <t>เพราะเชื่อว่าอุกกาบาตเหล็กเป็นเศษซากของดาวเคราะห์ที่ก่อตัวขึ้นในช่วงเวลาใกล้เคียงกับโลกซึ่งมีองค์ประกอบหลักเป็นโลหะหนักเช่นเหล็กและนิกเกิลคล้ายคลึงกับองค์ประกอบที่เชื่อว่ามีอยู่ในแก่นโลกทำให้เพราะเชื่อว่าอุกกาบาตเหล็กเป็นเศษซากของดาวเคราะห์ที่ก่อตัวขึ้นในช่วงเวลาใกล้เคียงกับโลกซึ่งมีองค์ประกอบหลักเป็นโลหะหนักเช่นเหล็กและนิกเกิลคล้ายคลึงกับองค์ประกอบที่เชื่อว่ามีอยู่ในแก่นโลกทำให้สามารถเปรียบเทียบองค์ประกอบและใช้เป็นข้อมูลอ้างอิงในการศึกษาแกนโลกได้</t>
  </si>
  <si>
    <t>เนื่องจากโลกมีชั้นต่างๆที่มีความหนาแน่นและความยืดหยุ่นต่างกันทำให้เนื่องจากโลกมีชั้นต่างๆที่มีความหนาแน่นและความยืดหยุ่นต่างกันทำให้ความเร็วของคลื่นเปลี่ยนแปลงซึ่งเป็นเงื่อนไขที่ทำให้เกิดการสะท้อนและหักเห</t>
  </si>
  <si>
    <t>ภาพกอแสดงตัวกลางสม่ำภาพกอแสดงตัวกลางสม่ำเสมอส่วนภาพขอแสดงตัวกลางที่คุณสมบัติเปลี่ยนแปลงทำให้คลื่นปฐมภูมิหักเหสอดคล้องกับโครงสร้างโลกที่แบ่งเป็นชั้นเปลือกโลกเนื้อโลกและแก่นโลกซึ่งมีคุณสมบัติต่างกัน</t>
  </si>
  <si>
    <t>ไม่สามารถเดินทางออกมามายังผิวโลกได้เนื่องจากคลื่นเหล่านี้จะเกิดการกระเจิงและสะท้อนอย่างรุนแรงที่รอยต่อนี้แทนที่จะทะลุผ่านแกนโลกชั้นในออกมาสู่ผิวโลก</t>
  </si>
  <si>
    <t>พฤติกรรมของเคลื่อนไหวสะเทือน</t>
  </si>
  <si>
    <t>เพราะเชื่อว่าอุกกาบาตเหล็กเป็นเศษซากของดาวเคราะห์ที่ก่อตัวขึ้นในช่วงเวลาใกล้เคียงกับโลก ซึ่งมีองค์ประกอบหลักเป็นเหล็กและโลหะหนัก เช่น เหล็กและนิกเกิล คล้ายคลึงกับองค์ประกอบที่เชื่อว่ามีอยู่ในแก่นโลก ทำให้สามารถเปรียบเทียบองค์ประกอบ และใช้เป็นข้อมูลอ้างอิงในการศึกษาแก่นโลกได้</t>
  </si>
  <si>
    <t>เนื่องจากโลกมีชั้นต่างๆ ที่มีความหนาแน่นและความยืดหยุ่นต่างกัน ทำให้ทำให้ความเร็วของคลื่นเปลี่ยนแปลง ซึ่งเป็นเงื่อนไขที่ทำให้เกิดการสะท้อนและหักเห</t>
  </si>
  <si>
    <t>ภาพ ก แสดงตัวกลางสม่ำเสมอ ส่วนภาพ ข แสดงตัวกลางที่คุณสมบัติเปลี่ยนแปลง ทำให้คลื่นปฐมภูมิหักเหสอดคล้องกับโครงสร้างโลกที่แบ่งเป็นชั้นเปลือกโลก เนื้อโลกและแก่นโลก ซึ่งมีคุณสมบัติต่างกัน</t>
  </si>
  <si>
    <t>ของแข็ง แต่เป็นของแข็งที่ไหลได้</t>
  </si>
  <si>
    <t>คลื่นไหวสะเทือนทุติยภูมิ (S-wave) ไม่สามารถผ่านแก่นโลกชั้นนอกได้</t>
  </si>
  <si>
    <t>เพราะว่าอุกกาบาตเหล็กมีองค์ประกอบหลักเป็น เหล็กและนิกเกิล ซึ่งเชื่อกันว่าเกิดจากชิ้นส่วนแก่นโลกของดาวเคราะห์ดวงเล็กที่แตกสล</t>
  </si>
  <si>
    <t>ค่าความหนาแน่นเฉลี่ยของโลก</t>
  </si>
  <si>
    <t>แต่ละชั้นของโครงสร้างโลกมีองค์ประกอบทางเคมี ความหนาแน่น และสมบัติทางกายภาพแตกต่างกัน</t>
  </si>
  <si>
    <t>ภาพ ก โลกเป็นเนื้อเดียวกัน / ภาพ ข โลกมีโครงสร้างเป็นชั้น ๆ</t>
  </si>
  <si>
    <t>คือ ธรณีภาคแข็งและเปราะ แต่เขตความเร็วต่ำมีความยืดหยุ่นสูงกว่าและทำให้ความเร็วคลื่นลดลง</t>
  </si>
  <si>
    <t>ไม่สามารถเดินทางออกมาที่ผิวโลกได้ เพราะแก่นโลกชั้นนอกเป็นของเหลว คลื่น S ผ่านไม่ได้</t>
  </si>
  <si>
    <t>คลื่น S-wave ผ่านไม่ได้</t>
  </si>
  <si>
    <t>อุกกาบาตเหล็กมาจากแก่นของดาวเคราะห์ใน ยุคแรกเริ่มที่แตกสลายไปแล้ว</t>
  </si>
  <si>
    <t>ความหนาแน่นที่สูง</t>
  </si>
  <si>
    <t>มีโครงสร้างที่แตกต่างกัน</t>
  </si>
  <si>
    <t>ภาพ ก แสดงการเคลื่อนที่ของคลื่นในโครงสร้างที่เป็นเนื้อเดียวกัน ซึ่งคลื่นจะเดินทางเป็นเส้นตรง
ภาพ ข แสดงการเคลื่อนที่ของคลื่นใน โครงสร้างที่แตกต่างกันทำให้ความเร็วของคลื่นเปลี่ยนไปจนเกิดการหักเหซึ่งเราจะสังเกตได้จากเส้นทางการเดินทางของคลื่นที่โค้งงอ</t>
  </si>
  <si>
    <t>ความเร็วของคลื่นต่างกัน</t>
  </si>
  <si>
    <t>ไม่ได้เนื่องจากผ่านแก่นโลกชั้นนอกที่เป็นของเหลวไม่ได้</t>
  </si>
  <si>
    <t>กำเนิดมาจากเปลือกโลกทวีป.</t>
  </si>
  <si>
    <t>แข็งเป็นส่วนใหญ่ แต่ไหลช้าได้เหมือนของเหลว</t>
  </si>
  <si>
    <t>หลักฐานสำคัญคือ S-wave ไม่เคลื่อนผ่าน และ P-wave ชะลอเมื่อเข้าสู่แก่นโลกชั้นนอก.</t>
  </si>
  <si>
    <t>อุกกาบาตเหล็กมีองค์ประกอบเหล็ก-นิกเกิลเหมือนแก่นโลก จึงใช้เป็นข้อมูลอธิบายองค์ประกอบแก่นโลกได้</t>
  </si>
  <si>
    <t>แรงโน้มถ่วง, การศึกษาแผ่นคลื่นไหวสะเทือน, องค์ประกอบของหินและอุกกาบาต, และสนามแม่เหล็กโลก</t>
  </si>
  <si>
    <t>คลื่นไหวสะเทือนสะท้อนและหักเหเพราะโลกมีชั้นที่คุณสมบัติทางฟิสิกส์ต่างกัน ทำให้ความเร็วคลื่นเปลี่ยนและเกิดการเปลี่ยนทิศทาง</t>
  </si>
  <si>
    <t>ก คลื่น P-wave เคลื่อนที่เป็นเส้นตรงและหักเหเล็กน้อย → แสดงว่าโลกเหมือน เนื้อเดียวกัน
ข คลื่น P-wave หักเหอย่างชัดเจนและเกิด shadow zone → แสดงว่าโลกมี โครงสร้างแบ่งเป็นชั้น ๆ</t>
  </si>
  <si>
    <t>LVZ อ่อนตัวกว่าและคลื่นไหวสะเทือนเคลื่อนที่ช้ากว่าชั้นธรณีภาคแข็ง</t>
  </si>
  <si>
    <t>สามารถออกมาที่ผิวโลกได้ เพราะแก่นโลกชั้นในเป็นของแข็งที่รองรับการเคลื่อนที่ของ S-wave</t>
  </si>
  <si>
    <t>ของแข็ง เป็นส่วนใหญ่แต่มีลักษณะเฉพาะคือมีคุณสมบัติคล้าย พลาสติก ในบางส่วน</t>
  </si>
  <si>
    <t>คลื่นทุติยภูมิ ไม่สามารถเคลื่อนที่ผ่านได้</t>
  </si>
  <si>
    <t>เพราะอุกกาบาตเหล็กถือเป็นตัวอย่างของแก่นดาวเคราะห์ดวงอื่น</t>
  </si>
  <si>
    <t xml:space="preserve"> 2 ประการหลัก คือ ความหนาแน่นของโลกโดยรวม และ การมีอยู่ของสนามแม่เหล็กโลก</t>
  </si>
  <si>
    <t>การเปลี่ยนแปลงคุณสมบัติของสสาร</t>
  </si>
  <si>
    <t xml:space="preserve">ภาพ ก คือโครงสร้างโลกที่เป็นเนื้อเดียวกันตลอดทั้งก้อน
ภาพ ข: โครงสร้างโลกแบบแบ่งชั้น
</t>
  </si>
  <si>
    <t xml:space="preserve">ชั้นฐานธรณีภาค
</t>
  </si>
  <si>
    <t>ชั้นธรณีภาค มีสถานะเป็น ของแข็ง ที่แข็งและเปราะ
เขตความเร็วต่ำ อยู่ใต้ธรณีภาคลงไป ที่ความลึกประมาณ 100-400 กิโลเมตร มีคุณสมบัติเป็น พลาสติก</t>
  </si>
  <si>
    <t>ได้ แต่คลื่นทุติยภูมิต้องเปลี่ยนเป็นคลื่นปฐมภูมิก่อนเพราะคลื่นทุติยภูมิไม่สามารถเคลื่อนที่ผ่านแก่นโลกขั้นนอกที่เป็นของเหลวได้</t>
  </si>
  <si>
    <t>พฤติกรรมของคลื่นที่สะเทือน</t>
  </si>
  <si>
    <t>เพราะเชื่อว่าอุกกาบาตเหล็กเป็นซากของดาวเคราะห์ที่ก่อในช่วงเวลาใกล้กับโลก ซึ่งมีองค์ประกอบหลักเป็น โลหะหนัก ทำให้สามารถเปรียบเทียบองค์ประกอบได้</t>
  </si>
  <si>
    <t>การศึกศาคลื่นไหวสะเทือน</t>
  </si>
  <si>
    <t>เพราะชั้นในโลกมีความหนาแน่นและความยืดหยุ่นต่างกัน ทำให้ความเร็วของคลื่นเปลี่ยนแปลง</t>
  </si>
  <si>
    <t>ก ตัวกลางสม่ำเสมอ
ข ตัวกลางที่คุณสมบัติเปลี่ยนแปลง ทำให้คลื่นปฐมภูมิหักเหสอดคล้องกับโครงสร้างที่แบ่งชั้นโลก</t>
  </si>
  <si>
    <t>ชั้นนอกที่แข็งตัวกว่าและมีความหนาแน่นสูงกว่า</t>
  </si>
  <si>
    <t>ไม่สามารถเดินทางออกมาผิวโลกได้ เนื่องจากคลื่นจะเกิดการกระเจิงและสะท้อนรุนแรงที่รอยต่อนี้แทนที่ทะลุผ่านแกนโลกชั้นในมาผิวโลก</t>
  </si>
  <si>
    <t>มาจากเปลือกโลกทวีปเพราะหินแกรนิตมีธาตุหลักๆคือ Si และ Al</t>
  </si>
  <si>
    <t>สถานะของแข็งเป็นส่วนมากและของเหลวบางส่วน</t>
  </si>
  <si>
    <t>คลื่นทุติยภูมิมีความเร็วเป็นศูนย์</t>
  </si>
  <si>
    <t>เพราะโลกเกิดจากการชนของอุกกาบาตเหล็ก แล้วอุกกาบาตก็จมลงสู่ใจกลางโลก อุกกาบาตเหล็กที่ใช้ศึกษามีลักษณะโครงสร้างคล้ายกับแก่นโลกจึงใช้อธิบายได้</t>
  </si>
  <si>
    <t>การใช้คลื่นศึกษาความหนาแน่น</t>
  </si>
  <si>
    <t>เพราะคลื่นไหวสะเทือนได้เคลื่อนที่ผ่านโครงสร้างโลกที่ สมบัติ ความหนาแน่น และอุณหภูมิที่แตกต่างกัน</t>
  </si>
  <si>
    <t>ภาพแรก คลื่นไม่มีการหักเหจึงสรุปได้ว่าโครงสร้างนี้มีคุณสมบัติเหมือนกันทุกประการ
ภาพที่สอง คลื่นมีการหักเหแสดงให้เห็นถึงความแตกต่างทางโครงสร้าง</t>
  </si>
  <si>
    <t>มาจาก แม็กมา ในชั้นเนื้อโลก</t>
  </si>
  <si>
    <t>มีส่วนที่เป็นของเหลวมากกว่า</t>
  </si>
  <si>
    <t>ไม่ได้เพราะเมื่อออกมาก็จะเจอกับแก่นโลกชั้นนอกอีกฝั่งหนึ่งที่สถานะเป็นของเหลว ซึ่ง S-wave ไม่สามารถผ่านได้</t>
  </si>
  <si>
    <t>การศึกษาคลื่นไหวสะเทือน ที่เผยให้เห็นความหนาแน่นของวัสดุที่สอดคล้องกับเหล็ก และการทำงานของ กลไกไดนาโม ซึ่งสร้างสนามแม่เหล็กโลก</t>
  </si>
  <si>
    <t>ภาพ ก ไม่มีการแบ่งชั้นภายใน ภาพ ข มีการแบ่งชั้นภายใน</t>
  </si>
  <si>
    <t xml:space="preserve"> มีหินหลอมเหลวบางส่วน หรือ หินที่ถูกความร้อนสูง ทำให้มีลักษณะอ่อนนุ่มกว่าหินโดยรอบ</t>
  </si>
  <si>
    <t>ไม่ได้ เพราะแก่นโลกชั้นนอกเป็นสภาวะหลอมเหลว</t>
  </si>
  <si>
    <t>สถานะของแข็งที่ไหลได้ และประกอบด้วยแมกนีเซียมกับซิลิคอนเป็นส่วนใหญ่</t>
  </si>
  <si>
    <t>เพราะคลื่นปฐมภูมิสามารถผ่านชั้นนี้ได้แต่คลื่นทุติยภูมิไม่สามารถผ่านชั้นนี้ได้</t>
  </si>
  <si>
    <t>เพราะอุกกาบาตเหล็กเป็นเศษส่วนที่เหลือจากการก่อตัวของระบบสุริยะ ซึ่งเชื่อว่ามีองค์ประกอบคล้ายคลึงกับสิ่งที่หล่อรวมกันเป็นดาวเคราะห์</t>
  </si>
  <si>
    <t>การวิเคราะห์ความเร็วของคลื่นไหวสะเทือน</t>
  </si>
  <si>
    <t>เกิดการหักเหที่คลื่นเปลี่ยนทิศทางเมื่อเดินทางผ่านตัวกลางที่มีคุณสมบัติเปลี่ยนไปเช่นตัวกลางในแก่นโลกชั้นนอก</t>
  </si>
  <si>
    <t>แตกต่างกัน ภาพ ก.ไม่มีการแบ่งชั้นภายใน แต่ภาพ ข.ไท่ทีการแบ่งชั้นภายใน</t>
  </si>
  <si>
    <t>มีหินหลอมเหลวบางส่วน หรือหินที่ถูดความร้อนสูงทำให้มีลักษณะอ่อนนุ่มกว่าหินโดยรอบ</t>
  </si>
  <si>
    <t>ไม่ได้ เพราะ แก่นโลกชั้นนอกเป็นของเหลว</t>
  </si>
  <si>
    <t>เพราะเป็นบริเวณที่พบเหล็กหลอมละลาย</t>
  </si>
  <si>
    <t>เพราะแก่นโลกประกอบด้วยธาตุเหล็กเป็นส่วนใหญ่</t>
  </si>
  <si>
    <t>คลื่นไหวสะเทือน สนามแม่เหล็กโลก</t>
  </si>
  <si>
    <t>ความหนาแน่นและความยืดหยุ่นของวัสดุแตกต่างกัน</t>
  </si>
  <si>
    <t>แตกต่างกันโดย ในภาพ ข.บางส่วนที่ไม่สามารถตรวจวัด S-wave ได้บางพื้นที่บริเวณนั้นคือแก่นโลกมีสถานเป็นของเหลว</t>
  </si>
  <si>
    <t>สสารบางส่วนหลอมตัวได้</t>
  </si>
  <si>
    <t>สามารถผ่สนได้ เพราะ คลื่น S เดิมไม่ผ่านแก่นโลกชั้นนอก แต่คลื่น S ใหม่ที่เกิดจากการแปลง P→S ในแก่นโลกชั้นใน สามารถออกมาที่ผิวโลกได้</t>
  </si>
  <si>
    <t>การศึกษาคลื่นไหวสะเทือน โดยเฉพาะการไม่สามารถเดินทางผ่านของคลื่น S (Shear waves) ในแก่นโลกชั้นนอก</t>
  </si>
  <si>
    <t xml:space="preserve">อุกกาบาตเหล็กเป็นเศษซากของดาวเคราะห์ที่แตกสลาย ซึ่งมีองค์ประกอบใกล้เคียงกับแก่นโลกที่เชื่อว่าประกอบด้วยเหล็กและนิกเกิลเป็นส่วนใหญ่ การศึกษาองค์ประกอบของอุกกาบาตเหล็กจึงช่วยให้เข้าใจองค์ประกอบของแก่นโลกได้
</t>
  </si>
  <si>
    <t>ความหนาแน่นของโลก
สนามแม่เหล็กโลก</t>
  </si>
  <si>
    <t>การเปลี่ยนแปลงความเร็วของคลื่น
การเปลี่ยนแปลงของตัวกลาง</t>
  </si>
  <si>
    <t xml:space="preserve"> แตกต่าง 
ก. แสดงการเคลื่อนที่ของคลื่นปฐมภูมิที่กระจายออกไปทุกทิศทางอย่างสม่ำเสมอ ซึ่งบ่งชี้ว่าโครงสร้างภายในโลกในบริเวณนั้นมีลักษณะเนื้อเดียวกันหรือมีความหนาแน่นสม่ำเสมอ ในขณะที่ภาพ ข. แสดงการเคลื่อนที่ของคลื่นปฐมภูมิที่มีการหักเหและเบี่ยงเบนไปจากแนวตรง ซึ่งบ่งชี้ว่าโครงสร้างภายในโลกในบริเวณนั้นมีความแตกต่างกันในด้านความหนาแน่นหรือองค์ประกอบ ทำให้คลื่นมีการเปลี่ยนแปลงทิศทางเมื่อเคลื่อนที่ผ่าน
</t>
  </si>
  <si>
    <t>เขตความเร็วต่ำ (Low-Velocity Zone หรือ LVZ) มีสมบัติแตกต่างจากชั้นธรณีภาค (Lithosphere) หลักๆ คือ LVZ มีความหนืดต่ำกว่าและมีความแข็งแรงน้อยกว่าชั้นธรณีภาค</t>
  </si>
  <si>
    <t>หินแกรนิตมีที่มาจากหินหนืดหรือแมกมาใน เปลือกโลกส่วนทวีป ซึ่งเย็นตัวลงอย่างช้า ๆ ใต้พื้นผิวโลก กลายเป็นหินอัคนีแทรกซอนที่มีองค์ประกอบหลักเป็นควอตซ์และเฟลด์สปาร์</t>
  </si>
  <si>
    <t>หลักฐานที่ยืนยันว่าแก่นโลกชั้นนอกเป็นของเหลว มาจากการ 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t>
  </si>
  <si>
    <t>การศึกษาคลื่นไหวสะเทือน ที่เผยให้เห็นความหนาแน่นของวัสดุที่สอดคล้องกับเหล็ก และการทำงานของ กลไกไดนาโม ซึ่งสร้างสนามแม่เหล็กโลกซึ่งต้องอาศัยแก่นโลกชั้นนอกที่เป็นโลหะเหลวที่นำไฟฟ้าได้</t>
  </si>
  <si>
    <t>ภาพ ก แสดงแนวคิดของโครงสร้างโลกที่เรียบง่ายและเป็นเนื้อเดียวกัน ซึ่งไม่ตรงกับความเป็นจริงทางธรณีวิทยา ส่วนภาพ ข แสดงแนวคิดของโครงสร้างโลกที่แบ่งเป็นชั้นๆ ซึ่งสอดคล้องกับหลักฐานทางวิทยาศาสตร์และข้อมูลจากการศึกษาคลื่นไหวสะเทือนที่แสดงให้เห็นว่าโลกมีโครงสร้างภายในที่ซับซ้อนและแบ่งเป็นชั้นๆ ที่แตกต่างกัน</t>
  </si>
  <si>
    <t>มีหินหลอมเหลวบางส่วน หรือ หินที่ถูกความร้อนสูง ทำให้มีลักษณะอ่อนนุ่มกว่าหินโดยรอบ</t>
  </si>
  <si>
    <t>ไม่สามารถเดินทางออกมาที่ผิวโลกได้ เนื่องจากคลื่น S ไม่สามารถเคลื่อนที่ผ่านสสารในสถานะของเหลวได้ และแก่นโลกชั้นนอกเป็นสสารหลอมเหลว ในขณะที่แก่นโลกชั้นในเป็นของแข็ง คลื่น S จึงไม่สามารถเดินทางผ่านแก่นโลกชั้นนอกออกมาได้</t>
  </si>
  <si>
    <t>หินแกรนิตไม่ได้มาจากเนื้อโลก (Mantle) โดยตรง แต่เป็นผลจากกิจกรรมของแมกมาที่เกิดขึ้นในบริเวณ เปลือกโลก (Crust) หรือบริเวณรอยต่อระหว่างเปลือกโลกและเนื้อโลกชั้นบนสุด เมื่อแมกมาเย็นตัวลงอย่างช้าๆ ภายใต้แรงดันสูง ผลึกแร่ธาตุต่างๆ จึงมีเวลาเติบโตได้ใหญ่พอที่จะมองเห็นได้ด้วยตาเปล่า ทำให้หินแกรนิตมีลักษณะเป็นเม็ดหยาบ (coarse-grained) ซึ่งเป็นคุณสมบัติเด่นของหินชนิดนี้</t>
  </si>
  <si>
    <t>ชั้นเนื้อโลกส่วนใหญ่มีสถานะเป็นของแข็ง แต่มีความยืดหยุ่นและเคลื่อนที่ได้ช้าๆ ซึ่งต่างจากของเหลวโดยสิ้นเชิง</t>
  </si>
  <si>
    <t>การที่คลื่น S-wave ไม่สามารถเดินทางผ่านแก่นโลกชั้นนอกได้แต่คลื่น P-wave สามารถเดินทางผ่านไปได้ แสดงให้เห็นอย่างชัดเจนว่าแก่นโลกชั้นนอกมีสถานะเป็น ของเหลว ซึ่งเป็นหลักฐานที่สำคัญที่สุดในทางธรณีวิทยาที่ใช้ในการยืนยันเรื่องนี้</t>
  </si>
  <si>
    <t xml:space="preserve">การศึกษาอุกกาบาตเหล็กใช้เป็นข้อมูลอธิบายองค์ประกอบของแก่นโลกได้ เพราะอุกกาบาตเหล่านี้เป็นชิ้นส่วนที่เหลือจากการก่อตัวของดาวเคราะห์ดวงอื่นในระบบสุริยะ ซึ่งมีองค์ประกอบทางเคมีคล้ายคลึงกับโลกในยุคแรกเริ่ม </t>
  </si>
  <si>
    <t>2. สนามแม่เหล็กโลก
1. ความหนาแน่นของโลก</t>
  </si>
  <si>
    <t>การที่คลื่นไหวสะเทือนเกิดการสะท้อนและหักเหอย่างเป็นระบบ ทำให้เราสามารถใช้ข้อมูลนี้ในการศึกษาโครงสร้างภายในของโลกได้ การเปลี่ยนแปลงเส้นทางและความเร็วของคลื่น ณ จุดต่าง ๆ ที่ตรวจวัดได้บนผิวโลก ทำให้นักวิทยาศาสตร์สามารถสร้างแบบจำลองเพื่ออธิบายการแบ่งชั้น สถานะ และองค์ประกอบของโลกภายใน ซึ่งเป็นวิธีการเดียวที่ช่วยให้เราเข้าใจว่าโลกที่เรายืนอยู่มีอะไรอยู่ข้างในบ้าง</t>
  </si>
  <si>
    <t>ภาพ ก: เป็นโครงสร้างที่สมมติขึ้นเพื่อแสดงให้เห็นว่าโลกไม่ได้มีองค์ประกอบที่เป็นเนื้อเดียวกัน
ภาพ ข: เป็นโครงสร้างที่ใกล้เคียงกับความเป็นจริงมากกว่า เนื่องจากคลื่นไหวสะเทือนที่เกิดขึ้นจากแผ่นดินไหวจริง ๆ ถูกตรวจพบว่าเดินทางเป็นเส้นโค้งและมีการหักเห ซึ่งเป็นหลักฐานสำคัญที่นักวิทยาศาสตร์ใช้ในการยืนยันว่าโลกประกอบด้วยชั้นต่าง ๆ ที่มีความหนาแน่นและคุณสมบัติแตกต่างกัน</t>
  </si>
  <si>
    <t>แม้ว่าเราจะเห็นลาวาไหลอยู่บนผิวโลก แต่แหล่งกำเนิดที่แท้จริงของมันคือแมกมาที่อยู่ลึกลงไปในชั้นเนื้อโลกและเปลือกโลกนั่นเอง</t>
  </si>
  <si>
    <t>สถานะทางกายภาพ: ธรณีภาคเป็นของแข็งที่แข็งและเปราะ ส่วนเขตความเร็วต่ำเป็นของแข็งแต่มีสภาพพลาสติกและกึ่งหลอมเหลว
ความเร็วคลื่น: ความเร็วคลื่นไหวสะเทือนในธรณีภาคสูงกว่า ในขณะที่ความเร็วคลื่นในเขตความเร็วต่ำจะลดลงอย่างเห็นได้ชัด</t>
  </si>
  <si>
    <t>หลักฐานที่ว่าคลื่นทุติยภูมิสามารถเกิดขึ้นใหม่ในแก่นโลกชั้นในแล้วเดินทางออกมาสู่ผิวโลกได้นั้น สนับสนุนแนวคิดที่ว่า แก่นโลกชั้นในมีสถานะเป็นของแข็ง ในขณะที่ แก่นโลกชั้นนอกมีสถานะเป็นของเหลว การเปลี่ยนรูปแบบของคลื่น (mode conversion) นี้เป็นหลักฐานที่สำคัญทางธรณีวิทยาที่ใช้ในการยืนยันโครงสร้างภายในของโลกได้อย่างแม่นยำ</t>
  </si>
  <si>
    <t>นางสางอัญชิสา ศรีเพชร</t>
  </si>
  <si>
    <t>การที่ S-wave ไม่สามารถผ่านแก่นโลกชั้นนอกได้</t>
  </si>
  <si>
    <t xml:space="preserve">เพราะอุกกาบาตเหล็กมีองค์ประกอบคล้ายกับที่คาดว่าอยู่ในแก่นโลก (เหล็กและนิกเกิล) </t>
  </si>
  <si>
    <t xml:space="preserve">การเดินทางของคลื่นแผ่นดินไหว, ความหนาแน่นของโลก, และองค์ประกอบของหินแมกมา </t>
  </si>
  <si>
    <t>คุณสมบัติทางฟิสิกส์ของชั้นโลกเปลี่ยนไป ทั้งความหนาแน่น ความยืดหยุ่น และสถานะของสสาร</t>
  </si>
  <si>
    <t>แตกต่างกัน
ในภาพ ก แสดงถึงการเคลื่อนที่ของคลื่นปฐมภูมิ ในตัวกลางที่เป็นเนื้อเดียวกัน
ในภาพ ข แสดงถึงการเคลื่อนที่ของคลื่นปฐมภูมิที่เกิดการหักเหเมื่อเคลื่อนที่ผ่านตัวกลางที่มีความหนาแน่นหรือคุณสมบัติทางกายภาพที่แตกต่างกัน</t>
  </si>
  <si>
    <t>เขตความเร็วต่ำคือ ชั้นที่หินยังเป็นของแข็งแต่มีความอ่อนตัวและคลื่นไหวสะเทือนผ่านช้ากว่าปกติ ต่างจากธรณีภาคที่แข็งและส่งคลื่นเร็วกว่า</t>
  </si>
  <si>
    <t>สามารถเดินทางออกมาที่ผิวโลกได้ เพราะ แก่นโลกชั้นในเป็นของแข็ง</t>
  </si>
  <si>
    <t>หินหนืดหรือแมกมาใน เปลือกโลกส่วนทวีป ซึ่งเย็นตัวลงอย่างช้า ๆ ใต้พื้นผิวโลก กลายเป็นหินอัคนีแทรกซอนที่มีองค์ประกอบหลักเป็นควอตซ์และเฟลด์สปาร์</t>
  </si>
  <si>
    <t>ภาพ ก แสดงโลกที่มีโครงสร้างเนื้อเดียวกัน ทำให้คลื่นเดินทางเป็นเส้นตรง ไม่เกิดการหักเห
ภาพ ข แสดงโลกที่มีโครงสร้างหลายชั้น มีการเปลี่ยนแปลงความหนาแน่น ทำให้คลื่นปฐมภูมิหักเหและเส้นทางโค้งงอ</t>
  </si>
  <si>
    <t>ส่วนลึกใต้แผ่นเปลือกโลกทวีป</t>
  </si>
  <si>
    <t>การที่คลื่นไหวสะเทือนบางชนิดไม่สามารถเดินทางผ่านแก่นโลกชั้นนอกได้</t>
  </si>
  <si>
    <t>เพราะเชื่อว่าอุกกาบาตเหล็กเป็นเศษชิ้นส่วนที่เหลือจากกระบวนการก่อตัวดาวเคราะห์เช่นเดียวกับโลก</t>
  </si>
  <si>
    <t>ความหนาแน่นของแก่นโลก, แรงโน้มถ่วงของโลกที่สูง, และการศึกษาสนามแม่เหล็กโลก</t>
  </si>
  <si>
    <t>ชั้น แมนเทิล</t>
  </si>
  <si>
    <t>เขตความเร็วต่ำเป็นชั้นย่อยภายใน เนื้อโลก (Mantle) ที่มีความเร็วคลื่นแผ่นดินไหวลดลง เนื่องจากมีสัดส่วนของเนื้อหินที่ หลอมละลาย (partial melt) อยู่สูงกว่าชั้นธรณีภาคทั่วไป</t>
  </si>
  <si>
    <t>คลื่นทุติยภูมิที่เกิดขึ้นระหว่างแก่นโลกชั้นนอกและแก่นโลกชั้นในไม่สามารถเดินทางออกมาถึงผิวโลกได้ เพราะคลื่นปฐมภูมิ</t>
  </si>
  <si>
    <t>หินหนืดหรือแมกมาใน เปลือกโลกส่วนทวีป</t>
  </si>
  <si>
    <t>ลักษณะโครงสร้างโลกในภาพ ก และ ข แตกต่างกัน โดยภาพ ก แสดงให้เห็นว่าคลื่นปฐมภูมิเคลื่อนที่ออกไปในทุกทิศทางโดยไม่มีเขตอับคลื่น ซึ่งบ่งชี้ว่าโครงสร้างภายในโลกเป็นเนื้อเดียวกันหรือมีความหนาแน่นใกล้เคียงกันตลอด ในขณะที่ภาพ ข แสดงให้เห็นการหักเหของคลื่นปฐมภูมิเมื่อผ่านแก่นโลก ทำให้เกิดเขตอับคลื่น ซึ่งบ่งชี้ว่าโครงสร้างภายในโลกมีการแบ่งเป็นชั้นๆ ที่มีความแตกต่างกันอย่างชัดเจน</t>
  </si>
  <si>
    <t>ไม่สามารถเดินทางออกมาที่ผิวโลกได้โดยตรง เนื่องจากคลื่นปฐมภูมิจะเปลี่ยนจากสถานะของแข็งเป็นของเหลวภายในแก่นโลกชั้นใน</t>
  </si>
  <si>
    <t>ประกอบด้วยสารส่วนใหญ่ใน สถานะของแข็ง</t>
  </si>
  <si>
    <t>เพราะ อุกกาบาตเหล็กเชื่อว่ามีองค์ประกอบใกล้เคียงกับสสารที่ใช้สร้างดาวเคราะห์ต่างๆ รวมถึงโลก เมื่อครั้งที่ระบบสุริยะก่อตัวขึ้น อุกกาบาตเหล่านี้จึงเป็น ตัวแทนของวัตถุดิบตั้งต้น ของโลก ซึ่งส่วนใหญ่เป็น เหล็กและนิเกิล ที่หลอมรวมกันกลายเป็นแก่นโลก</t>
  </si>
  <si>
    <t>เพราะคุณสมบัติของคลื่นที่เปลี่ยนความเร็วเมื่อผ่านตัวกลางที่มี ความหนาแน่นและคุณสมบัติทางกายภาพต่างกัน</t>
  </si>
  <si>
    <t>ภาพ ก แสดงถึงโลกที่มีโครงสร้างภายในเป็นเนื้อเดียวกัน ในขณะที่ภาพ ข แสดงถึงโลกที่มีโครงสร้างภายในเป็นชั้นๆ หรือมีความแตกต่างกันในแต่ละส่วน ทำให้คลื่นมีการหักเหหรือเบี่ยงเบนไปจากแนวเส้นตรง</t>
  </si>
  <si>
    <t xml:space="preserve">ลาวาที่ปะทุออกมาบนพื้นผิวโลกมีแหล่งกำเนิดมาจากชั้น เนื้อโลก </t>
  </si>
  <si>
    <t xml:space="preserve">ความแตกต่าง:
ภาพ ก: แสดงแนวการเคลื่อนที่ของคลื่นปฐมภูมิที่เป็นเส้นตรงแผ่ออกไปจากศูนย์เกิดแผ่นดินไหว ซึ่งบ่งชี้ว่าโครงสร้างภายในโลกในกรณีนี้มีลักษณะเป็นเนื้อเดียวกัน (homogeneous) หรือมีความหนาแน่นสม่ำเสมอ ทำให้คลื่นปฐมภูมิเคลื่อนที่ด้วยความเร็วคงที่และไม่มีการหักเห
ภาพ ข: แสดงแนวการเคลื่อนที่ของคลื่นปฐมภูมิที่มีการหักเหและเปลี่ยนแปลงทิศทางเมื่อเคลื่อนที่ผ่านชั้นต่างๆ ซึ่งบ่งชี้ว่าโครงสร้างภายในโลกในกรณีนี้มีลักษณะไม่เป็นเนื้อเดียวกัน (non-homogeneous) หรือประกอบด้วยชั้นต่างๆ ที่มีความหนาแน่นหรือสถานะที่แตกต่างกัน ทำให้คลื่นปฐมภูมิมีการหักเหเมื่อเคลื่อนที่ผ่านรอยต่อของชั้นเหล่านั้น </t>
  </si>
  <si>
    <t>แก่นโลก;เปลือกโลก;เนื้อโลก</t>
  </si>
  <si>
    <t>หินแกรนิต เป็นหิน อัคนีแทรกซอน (intrusive igneous rock) ที่เกิดจากการ เย็นตัวและแข็งตัวของแมกมาใต้พื้นผิวโลก</t>
  </si>
  <si>
    <t>ประกอบด้วยสสารใน สถานะของแข็ง เป็นส่วนใหญ่ แต่มีคุณสมบัติ เหนียว (viscous solid) ทำให้สามารถ ไหลช้า ๆ ในระยะเวลานานได้</t>
  </si>
  <si>
    <t>แก่นโลกชั้นนอก (outer core) เป็น ของเหลว มาจาก การศึกษาคลื่นไหวสะเทือน (seismic waves)</t>
  </si>
  <si>
    <t>อุกกาบาตเหล็ก (iron meteorites) ถูกนำมาใช้เป็นข้อมูลอธิบาย องค์ประกอบของแก่น</t>
  </si>
  <si>
    <t xml:space="preserve">นอกจาก อุกกาบาตเหล็ก แล้ว ยังมี หลักฐานอื่น ๆ ที่สนับสนุนว่า แก่นโลก (core) ประกอบด้วยเหล็กเป็นส่วนใหญ่ </t>
  </si>
  <si>
    <t>คลื่นไหวสะเทือน (seismic waves) เกิดการ สะท้อน (reflection) และ หักเห (refraction) เมื่อเคลื่อนที่ผ่านโครงสร้างโลกเนื่องจาก การเปลี่ยนแปลงของความหนาแน่นและคุณสมบัติทางกลของชั้นต่าง ๆ ของโลก</t>
  </si>
  <si>
    <t>ตรงเส้น</t>
  </si>
  <si>
    <t>ลาวาที่ปะทุขึ้นมาบนผิวโลก มีแหล่งกำเนิดมาจากชั้นเนื้อโลก (mantle) โดยเฉพาะ ส่วนบนของเนื้อโลก (upper mantle)</t>
  </si>
  <si>
    <t xml:space="preserve">เขตความเร็วต่ำ (Low-Velocity Zone, LVZ) และ ชั้นธรณีภาค (Lithosphere) มีความแตกต่างกันทั้งด้านคุณสมบัติทางกายภาพและพฤติกรรมของหิน </t>
  </si>
  <si>
    <t>คลื่นทุติยภูมิที่เกิดขึ้นใหม่ (S-wave secondary waves หรือ S-wave ที่เกิดจากการแปลงรูปของคลื่น P) เมื่อคลื่นปฐมภูมิ (P-wave) เคลื่อนผ่าน แก่นโลกชั้นนอก (outer core) ไปยัง แก่นโลกชั้นใน (inner core) สามารถ เดินทางออกมาที่ผิวโลกได้</t>
  </si>
  <si>
    <t xml:space="preserve">มาจากหินหนืดหรือแมกมาใน เปลือกโลกส่วนทวีป </t>
  </si>
  <si>
    <t>การศึกษาคลื่นไหวสะเทือน โดยการสังเกตว่าคลื่นเฉือน ไม่สามารถเคลื่อนที่ผ่านแก่นโลกชั้นนอกได้ ในขณะที่คลื่นปฐมภูมิ สามารถผ่านไปได้ แต่ทิศทางของคลื่นมีการเปลี่ยนแปลง</t>
  </si>
  <si>
    <t xml:space="preserve">แตกต่างกัน </t>
  </si>
  <si>
    <t xml:space="preserve">ชั้น เนื้อโลก </t>
  </si>
  <si>
    <t>หินหลอมเหลวบางส่วน หรือ หินที่ถูกความร้อนสูง ทำให้มีลักษณะอ่อนนุ่มกว่าหินโดยรอบ</t>
  </si>
  <si>
    <t>การศึกษาคลื่นไหวสะเทือน (แผ่นดินไหว) โดยการสังเกตว่าคลื่นเฉือน (คลื่น S) ไม่สามารถเคลื่อนที่ผ่านแก่นโลกชั้นนอกได้ ในขณะที่คลื่นปฐมภูมิ (คลื่น P) สามารถผ่านไปได้ แต่ทิศทางของคลื่นมีการเปลี่ยนแปลง ทำให้ทราบว่าแก่นโลกชั้นนอกมีสถานะเป็นของเหลว เนื่องจากคลื่น S ไม่สามารถเดินทางผ่านของเหลวได้</t>
  </si>
  <si>
    <t>เกิดการสะท้อนที่พื้นผิวรอยต่อระหว่างชั้น และเกิดการหักเหที่คลื่นเปลี่ยนทิศทางเมื่อเดินทางผ่านตัวกลางที่มีคุณสมบัติเปลี่ยนไป</t>
  </si>
  <si>
    <t>ภาพ ก และ ข แสดงโครงสร้างโลกที่ต่างกัน โดยภาพ ก แสดงว่าคลื่นปฐมภูมิ (P-wave) เคลื่อนที่ผ่านของแข็งได้ทุกชั้นของโลก แสดงถึงโครงสร้างโลกที่ ต่อเนื่องเป็นเนื้อเดียวกัน ไม่มีการเปลี่ยนแปลงของสถานะชัดเจน แต่ภาพ ข แสดงการหักเหของคลื่นปฐมภูมิที่แสดงถึง รอยต่อที่ชัดเจน ระหว่างชั้นของโลก ทำให้ทราบว่าโลกมีโครงสร้างที่แบ่งเป็นชั้นๆ และมีการเปลี่ยนแปลงคุณสมบัติของเนื้อโลกในแต่ละชั้น</t>
  </si>
  <si>
    <t>แมกมาในเปลือกโลกส่วนทวีป</t>
  </si>
  <si>
    <t>คลื่น ทุติยภูมิ</t>
  </si>
  <si>
    <t xml:space="preserve">พราะอุกกาบาตเหล็กเป็นเศษที่เหลือจากการก่อตัวของระบบสุริยะ ซึ่งมีองค์ประกอบคล้ายกับสิ่งรวมกันเป็นดาวเคราะห์ รวมถึงแก่นโลกด้วย
</t>
  </si>
  <si>
    <t>คลี่นไหวสะเทือน</t>
  </si>
  <si>
    <t>ความหนาแน่นที่ต่างกัน</t>
  </si>
  <si>
    <t>การหักเหจากความต่างของความหนาแน่น</t>
  </si>
  <si>
    <t>ความเร็วที่ต่ำกว่า</t>
  </si>
  <si>
    <t>คลื่นทุติยภูมิเกิดจากการแปลงสภาพของคลื่นปฐมภูมิเมื่อผ่านแก่นโลกชั้นนอกเข้าสู่แก่นโลกชั้นในเดินทางออกมาที่ผิวโลกโดยตรงไม่ได้จึงเปลี่ยนจากของแข็งเป็นของเหลวภายในแก่นโลกชั้นใน จึงทำให้คลื่นปฐมภูมิไม่เคลื่อนที่ผ่านของเหลวนี้ได้ และเกิดการสะท้อนที่ขอบเขตระหว่างแก่นโลกชั้นนอกและแก่นโลกชั้นใน ส่วนคลื่นทุติยภูมิที่เกิดขึ้นจากปรากฏการณ์นี้ก็จะอยู่ภายในแก่นโลกเท่านั้น</t>
  </si>
  <si>
    <t>การศึกษาคลื่นไหวสะเทือน โดยการสังเกตว่าคลื่นเฉือนไม่สามารถเคลื่อนที่ผ่านแก่นโลกชั้นนอกได้</t>
  </si>
  <si>
    <t>เพราะแต่ละชั้นความหนาแน่นและความยืดหยุ่นแตกต่างกัน ทำให้ความเร็วของคลื่นเปลี่ยนแปลง</t>
  </si>
  <si>
    <t>ภาพ ก ผ่านชั้นเดียว คลื่นจึงไม่มีการหักเห
ภาพ ข ผ่าน หลายชั้น คลื่นจึงมาการหักเห</t>
  </si>
  <si>
    <t>แผ่นดินเคลื่อนช้าลง มีหินหนืดบางส่วน</t>
  </si>
  <si>
    <t>ไม่ เพราะแก่นโลกชั้นนอกเป็นของเหลว ทำให้เกิดการสะท้อนและหักเหของคลื่นทุติยภูมิ และคลื่นปฐมภูมิ ไม่ให้ทะลุผ่านออกมายังผิวโลกได้โดยตรง</t>
  </si>
  <si>
    <t>ชั้นเนื้อโลก ประกอบด้วยสารส่วนใหญ่ใน สถานะของแข็ง แต่บางส่วนของเนื้อโลกชั้นบน (ฐานธรณีภาค หรือ แอสเทโนสเฟียร์) มีลักษณะเป็นหินหนืดหรือแมกมาที่หลอมละลายบางส่วนและมีลักษณะหนืดอ่อน ทำให้แผ่นเปลือกโลกสามารถเคลื่อนที่ได้</t>
  </si>
  <si>
    <t>แตกต่างกันตรงที่ ภาพ ก แสดงโลกเป็นเนื้อเดียว ส่วนภาพ ข แสดงโลกมีการแบ่งชั้นตามความหนาแน่นของวัสดุภายใน</t>
  </si>
  <si>
    <t>ไม่สามารถเดินทางออกมาที่ผิวโลกได้โดยตรง เนื่องจากคลื่นปฐมภูมิจะเปลี่ยนจากสถานะของแข็งเป็นของเหลวภายในแก่นโลกชั้นใน ทำให้คลื่นปฐมภูมิไม่สามารถเคลื่อนที่ผ่านของเหลวนี้ได้ และเกิดการสะท้อนที่ขอบเขตระหว่างแก่นโลกชั้นนอกและแก่นโลกชั้นใน ส่วนคลื่นทุติยภูมิที่เกิดขึ้นจากปรากฏการณ์นี้ก็จะถูกจำกัดอยู่ภายในแก่นโลกเท่านั้น</t>
  </si>
  <si>
    <t>ชั้นเนื้อโลก (Mantle) ประกอบด้วย สสารในสถานะของแข็ง เป็นส่วนใหญ่ครับ แต่สสารเหล่านี้มีความร้อนสูงและสามารถไหลเคลื่อนตัวได้ช้า ๆ แบบ พลาสติก (เรียกว่า solid but plastic-like) ทำให้เกิดการเคลื่อนตัวของแผ่นธรณีภาคหรือกระบวนการทางธรณีวิทยาอื่น ๆ</t>
  </si>
  <si>
    <t xml:space="preserve">เขตเงาของคลื่นทุติยภูมิ </t>
  </si>
  <si>
    <t>เพราะ อุกกาบาตเหล็ก มีองค์ประกอบหลักเป็น เหล็กและนิกเกิล ซึ่งเชื่อว่ามีแหล่งกำเนิดจากแก่นของดาวเคราะห์ดวงเล็กหรือดาวเคราะห์น้อยที่แตกตัว และมีองค์ประกอบคล้ายกับสิ่งที่นักวิทยาศาสตร์คาดว่าอยู่ใน แก่นโลก</t>
  </si>
  <si>
    <t>หลักฐานจากความหนาแน่นของโลกและคลื่นไหวสะเทือน</t>
  </si>
  <si>
    <t>หลักฐานจากความหนาแน่นของโลกและการวิเคราะห์คลื่นไหวสะเทือน</t>
  </si>
  <si>
    <t>ก ความเร็วคงตัว ข ความเร็วไม่คงตัว</t>
  </si>
  <si>
    <t>LVZ มีความอ่อนตัวและคลื่นไหวสะเทือนช้ากว่าธรณีภาคของแข็ง</t>
  </si>
  <si>
    <t>สามารถออกสู่ผิวโลกได้ เพราะแก่นในเป็นของแข็งทำให้คลื่น S เกิดขึ้นใหม่</t>
  </si>
  <si>
    <t>โครงสร้างโลกในภาพ ก และ ข แตกต่างกัน โดยภาพ ก แสดงโครงสร้างโลกที่เป็นเนื้อเดียวกัน ทำให้คลื่นปฐมภูมิเคลื่อนที่เป็นเส้นตรง ส่วนภาพ ข แสดงโครงสร้างโลกที่มีชั้นแตกต่างกัน ทำให้คลื่นปฐมภูมิเกิดการหักเหและเบี่ยงเบนแนวการเคลื่อนที่</t>
  </si>
  <si>
    <t xml:space="preserve">หินแกรนิตเป็นหินอัคนีชนิดหนึ่ง ซึ่งเกิดจากการเย็นตัวและตกผลึกของหินหนืดที่อยู่ใต้เปลือกโลก (magma) ดังนั้น หินแกรนิตจึงมีกำเนิดมาจาก เปลือกโลก หรือส่วนที่อยู่ใต้เปลือกโลก
</t>
  </si>
  <si>
    <t>ชั้นเนื้อโลก (Mantle) ประกอบด้วยสสารในสถานะ ของแข็ง เป็นส่วนใหญ่ แม้ว่าอุณหภูมิจะสูงมากจนทำให้หินบางส่วนสามารถหลอมเหลวได้ แต่เนื่องจากความดันมหาศาล สสารส่วนใหญ่จึงยังคงอยู่ในสถานะของแข็งที่มีลักษณะหนืดคล้ายพลาสติก</t>
  </si>
  <si>
    <t>หลักฐานสำคัญที่ใช้ยืนยันว่าแก่นโลกชั้นนอกเป็นของเหลวคือ คลื่นแผ่นดินไหว โดยเฉพาะคลื่น S (คลื่นตามขวาง) ที่ไม่สามารถเคลื่อนที่ผ่านของเหลวได้ คลื่น S จะถูกสะท้อนกลับเมื่อเดินทางมาถึงแก่นโลกชั้นนอก ซึ่งแสดงให้เห็นว่าแก่นโลกชั้นนอกมีสถานะเป็นของเหลว</t>
  </si>
  <si>
    <t>ผลการศึกษาอุกกาบาตเหล็กถูกนำมาใช้เป็นข้อมูลอธิบายองค์ประกอบของแก่นโลกได้ เนื่องจาก:
องค์ประกอบคล้ายคลึง: อุกกาบาตเหล็กเชื่อว่าเป็นเศษซากของดาวเคราะห์น้อยที่แตกสลาย ซึ่งมีองค์ประกอบคล้ายคลึงกับองค์ประกอบเริ่มต้นของโลกก่อนที่จะเกิดการแยกชั้น
เหล็กและนิกเกิล: อุกกาบาตเหล็กส่วนใหญ่ประกอบด้วยเหล็กและนิกเกิลเป็นหลัก ซึ่งสอดคล้องกับสมมติฐานที่ว่าแก่นโลกก็ประกอบด้วยธาตุเหล่านี้เป็นส่วนใหญ่เช่นกัน</t>
  </si>
  <si>
    <t>นอกจากผลการศึกษาอุกกาบาตเหล็กแล้ว หลักฐานอื่นๆ ที่สนับสนุนว่าแก่นโลกประกอบด้วยเหล็กเป็นส่วนมาก</t>
  </si>
  <si>
    <t>การเปลี่ยนแปลงความหนาแน่นและคุณสมบัติของตัวกลาง: เมื่อคลื่นไหวสะเทือนเคลื่อนที่ผ่านรอยต่อของชั้นโครงสร้างโลกที่มีความหนาแน่นและคุณสมบัติทางกายภาพ (เช่น ความแข็ง ความยืดหยุ่น) แตกต่างกัน คลื่นจะเกิดการสะท้อนกลับและหักเหเปลี่ยนทิศทาง
การเปลี่ยนแปลงเฟสของตัวกลาง: การเปลี่ยนแปลงสถานะของสสาร เช่น จากของแข็งเป็นของเหลว (เช่น ที่รอยต่อระหว่างเนื้อโลกและแก่นโลกชั้นนอก) ทำให้คลื่นไหวสะเทือนเกิดการหักเหอย่างมาก</t>
  </si>
  <si>
    <t>ภาพ ก: แสดงแนวการเคลื่อนที่ของคลื่นปฐมภูมิที่เคลื่อนที่ผ่านตัวกลางที่เป็นเนื้อเดียวกัน ทำให้คลื่นเคลื่อนที่ออกไปในแนวเส้นตรงจากศูนย์กลางการเกิดแผ่นดินไหว
ภาพ ข: แสดงแนวการเคลื่อนที่ของคลื่นปฐมภูมิที่เคลื่อนที่ผ่านตัวกลางที่มีความหนาแน่นแตกต่างกัน ทำให้คลื่นเกิดการหักเหเมื่อผ่านรอยต่อของชั้นโครงสร้างต่างๆ ซึ่งสะท้อนถึงโครงสร้างภายในโลกที่มีชั้นต่างๆ เช่น เปลือกโลก เนื้อโลก และแก่นโลก ที่มีความหนาแน่นและองค์ประกอบที่แตกต่างกัน</t>
  </si>
  <si>
    <t>คำตอบ: ลาวาที่ปะทุขึ้นมาบนผิวโลกมีแหล่งกำเนิดมาจากชั้น เนื้อโลกส่วนบน (Upper Mantle) หรือธรณีภาค (Asthenosphere)</t>
  </si>
  <si>
    <t>เขตความเร็วต่ำ (Low-velocity zone หรือ Asthenosphere) มีสมบัติที่แตกต่างจากชั้นธรณีภาค (Lithosphere) หลักๆ คือ:
สถานะ: เขตความเร็วต่ำมีสถานะกึ่งหลอมเหลวหรือมีความหนืดสูงกว่าชั้นธรณีภาค ซึ่งส่วนใหญ่เป็นของแข็ง
ความแข็งแรง: เขตความเร็วต่ำมีความแข็งแรงน้อยกว่าและสามารถไหลตัวได้ (plastic deformation) ในขณะที่ชั้นธรณีภาคมีความแข็งและเปราะกว่า
ความเร็วคลื่นไหวสะเทือน: คลื่นไหวสะเทือนจะเคลื่อนที่ช้าลงเมื่อผ่านเขตความเร็วต่ำ ซึ่งเป็นที่มาของชื่อ "เขตความเร็วต่ำ"</t>
  </si>
  <si>
    <t>คลื่นทุติยภูมิ (S-waves) ที่เกิดขึ้นใหม่เมื่อคลื่นปฐมภูมิ (P-waves) เคลื่อนที่ผ่านแก่นโลกชั้นนอกเข้าไปยังแก่นโลกชั้นใน ไม่สามารถเดินทางออกมาที่ผิวโลกได้</t>
  </si>
  <si>
    <t xml:space="preserve">หินแกรนิตเป็นหินอัคนีแทรกซอน → กำเนิดมาจาก ธรณีภาค (เปลือกโลกทวีป)
</t>
  </si>
  <si>
    <t>ชั้นเนื้อโลก (mantle) → ประกอบด้วยสสาร ของแข็งที่มีสภาพพลาสติก (plastic solid)</t>
  </si>
  <si>
    <t>เพราะ คลื่น S ไม่สามารถผ่านแก่นโลกชั้นนอกได้ แสดงว่าแก่นโลกชั้นนอกเป็นของเหลว</t>
  </si>
  <si>
    <t xml:space="preserve">อุกกาบาตเหล็กมีองค์ประกอบเป็น เหล็กและนิกเกิล ซึ่งเชื่อว่าเป็นวัสดุที่เหลือจากการก่อตัวของดาวเคราะห์ และมีองค์ประกอบคล้ายแก่นโลก
</t>
  </si>
  <si>
    <t>หลักฐานจาก ความหนาแน่นเฉลี่ยของโลกที่สูงกว่าหินบนผิวโลกมาก สนับสนุนว่าแก่นโลกประกอบด้วยเหล็กเป็นส่วนใหญ่</t>
  </si>
  <si>
    <t>เพราะคลื่นไหวสะเทือนเคลื่อนที่ผ่านวัสดุที่มี ความหนาแน่นและสมบัติทางกายภาพต่างกัน ทำให้เกิดการสะท้อนและหักเห</t>
  </si>
  <si>
    <t>ภาพ ก แสดงว่าโลกเป็นเนื้อเดียวกัน ส่วนภาพ ข แสดงว่าโลกมีโครงสร้างแบ่งเป็นชั้นที่มีสมบัติแตกต่างกัน</t>
  </si>
  <si>
    <t>ลาวาที่ปะทุขึ้นมาจาก ชั้นเนื้อโลก (upper mantle, asthenosphere)</t>
  </si>
  <si>
    <t xml:space="preserve">เขตความเร็วต่ำ (Low-velocity zone) มีลักษณะว่า ของแข็งมีสภาพพลาสติกและอ่อนตัวได้ ทำให้คลื่นไหวสะเทือนเดินทางช้ากว่าใน ธรณีภาคที่แข็งและหนาแน่นกว่า
</t>
  </si>
  <si>
    <t xml:space="preserve">คลื่นทุติยภูมิ (S-wave) ที่เกิดขึ้นใหม่ในแก่นโลกชั้นใน สามารถเดินทางออกมาที่ผิวโลกได้ เพราะแก่นโลกชั้นในเป็นของแข็ง ทำให้ S-wave เคลื่อนที่ได้ แต่ บริเวณเงา S-wave ยังมีอยู่เพราะแก่นโลกชั้นนอกเป็นของเหลว ทำให้ไม่สามารถผ่านได้โดยตรง
</t>
  </si>
  <si>
    <t>หินแกรนิตมีต้นกำเนิดมาจาก การเย็นตัวของ หินหนืด /แมกมา  ใต้เปลือกโลก โดยเป็นส่วนประกอบสำคัญของ เปลือกโลกส่วนทวีป เป็นบริเวณที่มีความหนาและอุดมไปด้วยธาตุซิลิกอนและอะลูมิเนียม</t>
  </si>
  <si>
    <t>ประกอบด้วย Silicon, Magnesium และ เหล็ก(Fe)เป็นส่วนใหญ่ในสถานะของแข็ง</t>
  </si>
  <si>
    <t>การสังเกต การเดินทางของคลื่นไหวสะเทือน โดยเฉพาะคลื่น S (S-waves) ที่ไม่สามารถเดินทางผ่านของเหลวได้ การที่คลื่น S ไม่ปรากฏในบางบริเวณของโลกแสดงว่าต้องมีของเหลวขวางกั้นอยู่ ซึ่งเป็นแก่นโลกชั้นนอก</t>
  </si>
  <si>
    <t xml:space="preserve">เพราะเชื่อว่าอุกกาบาตเหล็กเป็น ชิ้นส่วนของดาวเคราะห์ที่แตกหัก หรือ เศษส่วนของวัตถุต้นกำเนิดของโลก ที่ก่อตัวขึ้นในระบบสุริยะช่วงแรกๆ เมื่อโลกก่อตัวขึ้น สสารที่หนักที่สุด เช่น เหล็กและนิกเกิลจมลงสู่ใจกลางกลายเป็นแก่นโลก ส่วนสสารที่เบาลงลอยขึ้นมาเป็นเปลือกโลก ดังนั้น อุกกาบาตเหล็กจึงมีองค์ประกอบคล้ายคลึงกับแก่นโลก
</t>
  </si>
  <si>
    <t>นอกจากหลักฐานจากอุกกาบาตเหล็กแล้ว ความหนาแน่นของโลก และ การศึกษาการแพร่กระจายของคลื่นไหวสะเทือนก็เป็นหลักฐานสำคัญที่สนับสนุนว่าแก่นโลกส่วนใหญ่ประกอบด้วยเหล็ก</t>
  </si>
  <si>
    <t>เพราะ 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และเกิดการหักเหที่คลื่นเปลี่ยนทิศทางเมื่อเดินทางผ่านตัวกลางที่มีคุณสมบัติเปลี่ยนไป</t>
  </si>
  <si>
    <t>ภาพ ก แสดงโครงสร้างโลกที่เป็นเนื้อเดียวกัน หรือมีความหนาแน่นสม่ำเสมอ
ภาพ ข แสดงโครงสร้างโลกที่มีการแบ่งชั้น หรือมีความหนาแน่นแตกต่างกันในแต่ละชั้น ทำให้คลื่นปฐมภูมิเกิดการหักเหเมื่อเดินทางผ่านรอยต่อของชั้นต่างๆ ซึ่งสอดคล้องกับโครงสร้างภายในโลกที่มีชั้นต่างๆ เช่น เปลือกโลก เนื้อโลก และแก่นโลก ที่มีคุณสมบัติแตกต่างกัน</t>
  </si>
  <si>
    <t xml:space="preserve">มีแหล่งกำเนิดมาจากชั้น เนื้อโลก โดยเป็นหินหนืดที่เกิดการหลอมเหลวขึ้นใต้เปลือกโลก และดันตัวขึ้นมาสู่พื้นผิวผ่านรอยต่อของแผ่นธรณีหรือบริเวณจุดร้อน ก่อนจะกลายเป็นลาวาเมื่อปะทุพ้นเปลือกโลกออกมา
</t>
  </si>
  <si>
    <t>เขตความเร็วต่ำเป็นชั้นย่อยที่อยู่ภายในเนื้อโลก ซึ่งมีลักษณะเป็นของแข็งแต่มีความยืดหยุ่นและอ่อนตัวกว่าชั้นหินข้างเคียง ส่งผลให้อัตราเร็วของคลื่นไหวสะเทือนลดลง ในขณะที่ชั้นธรณีภาคคือเปลือกโลกและส่วนบนของเนื้อโลกที่แข็งและเปราะ</t>
  </si>
  <si>
    <t>คลื่นทุติยภูมิที่เกิดขึ้นใหม่เมื่อคลื่นปฐมภูมิเคลื่อนที่ผ่านแก่นโลกชั้นนอกเข้าไปในชั้นใน ไม่สามารถเดินทางออกมาที่ผิวโลกได้ เนื่องจากแก่นโลกชั้นนอกมีลักษณะเป็นของเหลว ซึ่งไม่สามารถส่งผ่านคลื่นทุติยภูมิได้ ในขณะที่คลื่นปฐมภูมิจะสามารถเดินทางผ่านสสารได้ทั้งที่เป็นของแข็งและของเหลว</t>
  </si>
  <si>
    <t xml:space="preserve"> สถานะของแข็ง</t>
  </si>
  <si>
    <t>ความหนาแน่นของโลกโดยรวม, ความเข้มของสนามแม่เหล็กโลก, และการสังเกตการณ์คลื่นแผ่นดินไหว (seismic waves) ที่เดินทางผ่านแก่นโลก.</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</si>
  <si>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และเกิดการหักเหที่คลื่นเปลี่ยนทิศทางเมื่อเดินทางผ่านตัวกลางที่มีคุณสมบัติเปลี่ยน</t>
  </si>
  <si>
    <t>ดังนั้น ภาพ ก และ ข จึงแสดงลักษณะโครงสร้างภายในโลกที่แตกต่างกัน โดยภาพ ข สะท้อนถึงโครงสร้างโลกที่เป็นชั้นๆ ซึ่งเป็นที่ยอมรับในปัจจุบันมากกว่าภาพ ก</t>
  </si>
  <si>
    <t>หินหลอมเหลวที่อยู่ ภายใน ชั้นแมนเทิล (Mantle) ซึ่งเป็นชั้นของโลกที่อยู่ใต้เปลือกโลก</t>
  </si>
  <si>
    <t>ขั้นเปลือกโลกส่วนทวีป</t>
  </si>
  <si>
    <t>การศึกษาคลื่นไหวสะเทือนโดยสังเกตว่าคลื่นเฉือนไม่สามารถเคลื่อนที่ผ่านแก่นโลกชั้นนอกได้</t>
  </si>
  <si>
    <t>อุกกาบาตที่เหลือจากการก่อตัวของสุริยะ</t>
  </si>
  <si>
    <t>ความหนาของโลกโดยรวม  ความเข้มข้นของแม่เหล็กโลก</t>
  </si>
  <si>
    <t>เนื่องจากชั้นต่างๆมีความแน่นและความยืดยุ่นต่างกัน</t>
  </si>
  <si>
    <t>ภาพ ก และ ข แสดงลักษณะโลกที่ต่างกัน โดยภาพ ข หมายถึงโครงสร้างโลกที่เป็นชั้นๆ</t>
  </si>
  <si>
    <t>หินหลอมเหลวที่อยู่ภายใน ชั้นเมนเทิล</t>
  </si>
  <si>
    <t>มีหินหลอมเหลวบางส่วน หรือ ที่ถูกความร้อนสูง</t>
  </si>
  <si>
    <t xml:space="preserve">หินแกรนิต เป็น หินอัคนีแทรกซอน (intrusive igneous rock) ที่เกิดจากการเย็นตัวช้า ๆ ของแมกมาใต้พื้นผิวโลก
</t>
  </si>
  <si>
    <t>ชั้นเนื้อโลกเป็นของแข็งเป็นส่วนใหญ่ แต่มีบางเขต (แอสเทโนสเฟียร์) ที่มีพฤติกรรมคล้ายของไหลหนืด</t>
  </si>
  <si>
    <t>แก่นโลกชั้นนอกเป็นของเหลว เพราะ
คลื่น S (S-wave) ไม่สามารถผ่านแก่นโลกชั้นนอกได้ → หายไป เกิด S-wave shadow zone
คลื่น P (P-wave) ผ่านได้ แต่ช้าลงและหักเห → บ่งชี้ว่าสสารมีสถานะของเหลว</t>
  </si>
  <si>
    <t>1. อุกกาบาตเหล็กประกอบด้วยเหล็ก (Fe) และนิกเกิล (Ni) เป็นหลัก → คล้ายกับองค์ประกอบที่คาดว่าแก่นโลกมี
2. อุกกาบาตเหล็กมาจากเศษซากดาวเคราะห์ขนาดเล็กที่แยกชั้น (differentiation) → ชั้นแก่นของดาวเคราะห์เหล่านี้เป็นโลหะหนาแน่นเหมือนแก่นโลก
3. ความหนาแน่นของโลกสูง (5.5 g/cm³) มากกว่าหินบนผิว → ต้องมีแก่นโลหะหนาแน่นภายใน และอุกกาบาตเหล็กเป็นตัวแทนที่ใกล้เคียง</t>
  </si>
  <si>
    <t>1. ความหนาแน่นเฉลี่ยของโลก
โลกมีความหนาแน่นเฉลี่ย ~5.5 g/cm³
หนาแน่นนี้สูงกว่าหินบนเปลือกโลกและเนื้อโลกส่วนบน → แสดงว่าต้องมี แก่นโลหะหนาแน่น อยู่ภายใน
2. ข้อมูลคลื่นไหวสะเทือน (Seismic waves)
การวิเคราะห์ความเร็ว P-wave และ S-wave ผ่านโลก → แสดงว่าแก่นในมีสภาพ ของแข็งและของเหลวหนาแน่นสูง
ความหนาแน่นและพฤติกรรมของคลื่นสอดคล้องกับองค์ประกอบ เหล็ก-นิกเกิล
3. แบบจำลองธรณีฟิสิกส์และธรณีเคมีของโลก
เมื่อจำลองโลกจากองค์ประกอบของดาวเคราะห์ยุคแรก → ชั้นแก่นต้องมี โลหะหนาแน่นอย่างเหล็ก เพื่อให้สอดคล้องกับมวลและแรงโน้มถ่วงของโลก</t>
  </si>
  <si>
    <t>การสะท้อนและหักเหเกิดจากการเปลี่ยนแปลงความหนาแน่นและคุณสมบัติทางยืดหยุ่นของชั้นโลก</t>
  </si>
  <si>
    <t>ต่างกัน เพราะ โครงสร้างโลกในภาพ ก เป็นแบบเนื้อเดียว (Homogeneous) ในขณะที่ภาพ ข เป็นแบบแบ่งชั้น (Layered)</t>
  </si>
  <si>
    <t>มี แหล่งกำเนิดมาจากชั้นเนื้อโลกส่วนบน (upper mantle)</t>
  </si>
  <si>
    <t>LVZ เป็นชั้นเนื้อโลกส่วนบนที่อ่อนตัวกว่าและทำให้คลื่นไหวสะเทือนช้าลง, ต่างจากธรณีภาคที่แข็งและคลื่นเคลื่อนที่เร็ว</t>
  </si>
  <si>
    <t>S-wave ใหม่สามารถออกมาที่ผิวโลกได้ เพราะ เกิดขึ้นในแก่นโลกชั้นในซึ่งเป็นของแข็ง</t>
  </si>
  <si>
    <t>หินแกรนิตมีกำเนิดมาจาก เปลือกโลกทวีป เนื่องจากเป็นหินอัคนีแทรกซอนที่มีส่วนประกอบหลักเป็นแร่ควอตซ์และเฟลด์สปาร์ ซึ่งพบมากในเปลือกโลกทวีป</t>
  </si>
  <si>
    <t>ชั้นเนื้อโลกประกอบด้วยสสารในสถานะ ของแข็ง เป็นส่วนใหญ่ แม้ว่าจะมีลักษณะหนืดและสามารถไหลได้ช้าๆ ในบางส่วน แต่โดยรวมแล้วยังคงอยู่ในสถานะของแข็ง</t>
  </si>
  <si>
    <t>หลักฐานที่นำมาใช้ยืนยันว่าแก่นโลกชั้นนอกเป็นของเหลวคือ การไม่สามารถเคลื่อนที่ผ่านของคลื่นแผ่นดินไหวแบบ S-wave (คลื่นตามขวาง) ซึ่งคลื่น S-wave ไม่สามารถเดินทางผ่านตัวกลางที่เป็นของเหลวได้</t>
  </si>
  <si>
    <t>ผลการศึกษาอุกกาบาตเหล็กใช้เป็นข้อมูลอธิบายองค์ประกอบของแก่นโลกได้ เนื่องจากเชื่อว่า อุกกาบาตเหล็กมีองค์ประกอบที่คล้ายคลึงกับองค์ประกอบของแก่นโลก ซึ่งส่วนใหญ่ประกอบด้วยเหล็กและนิกเกิล เพราะมีต้นกำเนิดมาจากดาวเคราะห์น้อยที่แตกตัวและมีโครงสร้างคล้ายกับโลกในยุคแรกเริ่มของการก่อตัว</t>
  </si>
  <si>
    <t>หลักฐานอื่นที่ช่วยสนับสนุนว่าแก่นโลกประกอบด้วยเหล็กเป็นส่วนมาก ได้แก่ ความหนาแน่นของโลก สนามแม่เหล็กโลก และการทดลองในห้องปฏิบัติการ</t>
  </si>
  <si>
    <t>คลื่นไหวสะเทือนเกิดการสะท้อนและหักเหเมื่อเคลื่อนที่ผ่านโครงสร้างโลก เนื่องจาก ความแตกต่างของความหนาแน่นและองค์ประกอบของชั้นเนื้อโลก รวมถึงการเปลี่ยนแปลงความเร็วและการสะท้อนกลับของคลื่นที่รอยต่อระหว่างชั้นต่างๆ</t>
  </si>
  <si>
    <t>ภาพ ก: แสดงการเคลื่อนที่ของคลื่นปฐมภูมิ (P-wave) ที่เดินทางเป็นเส้นตรงในทุกทิศทางจากศูนย์เกิดแผ่นดินไหว ซึ่งบ่งชี้ว่าคลื่นสามารถเดินทางผ่านตัวกลางที่มีความหนาแน่นสม่ำเสมอ หรือเป็นเนื้อเดียวกันได้ทั้งหมด โดยไม่มีการหักเหหรือสะท้อนที่ชัดเจน แสดงถึงโครงสร้างโลกที่อาจเป็นเนื้อเดียวกัน หรือมีความแตกต่างของชั้นโครงสร้างน้อยมาก
ภาพ ข: แสดงการเคลื่อนที่ของคลื่นปฐมภูมิที่มีการหักเหและสะท้อนเมื่อผ่านชั้นต่างๆ ภายในโลก โดยเฉพาะอย่างยิ่งการหักเหที่บริเวณแก่นโลกชั้นนอก (Outer Core) และแก่นโลกชั้นใน (Inner Core) ซึ่งคลื่นปฐมภูมิสามารถเดินทางผ่านได้แต่ความเร็วจะเปลี่ยนแปลงไป ทำให้เกิดการหักเหของคลื่น แสดงถึงโครงสร้างโลกที่มีหลายชั้นและแต่ละชั้นมีคุณสมบัติทางกายภาพ (เช่น ความหนาแน่น, สถานะ) ที่แตกต่างกันอย่างชัดเจน</t>
  </si>
  <si>
    <t>ลาวาที่ปะทุขึ้นมาบนผิวโลกมีแหล่งกำเนิดมาจากชั้นโครงสร้าง เนื้อโลก (Mantle) โดยเฉพาะอย่างยิ่งในส่วนของเนื้อโลกชั้นบน (Upper Mantle) ที่มีอุณหภูมิและความดันสูงทำให้เกิดการหลอมเหลวของหินกลายเป็นหินหนืดหรือแมกมา ซึ่งเมื่อเคลื่อนตัวขึ้นมาสู่ผิวโลกและปะทุออกมาจะเรียกว่าลาวา</t>
  </si>
  <si>
    <t>เขตความเร็วต่ำ (LVZ) แตกต่างจากชั้นธรณีภาค (Lithosphere) ในหลายด้าน ได้แก่: 
สถานะ: ชั้นธรณีภาคมีความแข็งและเปราะ ในขณะที่เขตความเร็วต่ำมีหินอยู่ในสภาพกึ่งหลอมเหลวหรือเป็นพลาสติกมากกว่า
ความแข็ง: ชั้นธรณีภาคแข็งกว่าและเปราะกว่า ส่วนเขตความเร็วต่ำอ่อนตัวและยืดหยุ่นกว่า
ความเร็วคลื่นไหวสะเทือน: คลื่นไหวสะเทือน (โดยเฉพาะคลื่น S) เดินทางช้าลงในเขตความเร็วต่ำ</t>
  </si>
  <si>
    <t>คลื่นทุติยภูมิ (S-wave) ที่เกิดขึ้นใหม่เมื่อคลื่นปฐมภูมิ (P-wave) เคลื่อนที่ผ่านแก่นโลกชั้นนอกเข้าไปยังแก่นโลกชั้นใน ไม่สามารถเดินทางออกมาที่ผิวโลกได้</t>
  </si>
  <si>
    <t xml:space="preserve">หลักฐานสำคัญคือการที่ S-wave ไม่สามารถผ่านเเก่นโลกชั้นนอกได้
</t>
  </si>
  <si>
    <t>เพราะอุกกาบาตเหล็กมีองค์ประกอบคล้ายกับที่คาดว่าอยู่ในแกนโลก</t>
  </si>
  <si>
    <t xml:space="preserve">การเดินทางของคลื่นแผ่นดินไหวความหนาแน่นของโลกและองค์ประกอบของหินแมคม่า
</t>
  </si>
  <si>
    <t>คุณสมบัติทางฟิสิกส์ของชั้นโลก เปลี่ยนไปทั้งความหนาแน่นความยืดหยุ่นและสถานะของสาร</t>
  </si>
  <si>
    <t>แตกต่างเพราะ ภาพ ก: แสดงแนวการเคลื่อนที่ของคลื่นปฐมภูมิ (P-wave) ที่เดินทางเป็นเส้นตรงออกจากจุดศูนย์เกิดแผ่นดินไหวในทุกทิศทาง ซึ่งบ่งชี้ว่าโครงสร้างภายในโลกเป็นเนื้อเดียวกัน หรือมีความหนาแน่นสม่ำเสมอในทุกทิศทาง แต่ ภาพ ข: แสดงแนวการเคลื่อนที่ของคลื่นปฐมภูมิ (P-wave) ที่มีการหักเหหรือเบี่ยงเบนแนวการเคลื่อนที่ ซึ่งบ่งชี้ว่าโครงสร้างภายในโลกมีความแตกต่างกันในด้านความหนาแน่นหรือองค์ประกอบในแต่ละชั้น ทำให้ความเร็วของคลื่นเปลี่ยนแปลงไปเมื่อผ่านชั้นต่างๆ</t>
  </si>
  <si>
    <t>ลาวาที่ปะทุขึ้นมาบนผิวโลกมีแหล่งกำเนิดมาจากชั้นโครงสร้าง เนื้อโลก (Mantle) หรือที่เรียกว่า ฐานธรณีภาค (Asthenosphere) ซึ่งเป็นส่วนหนึ่งของเนื้อโลกตอนบนที่มีลักษณะเป็นของแข็งกึ่งหลอมเหลว ทำให้สามารถเคลื่อนที่และปะทุขึ้นมาบนผิวโลกได้เมื่อเกิดการเปลี่ยนแปลงความดันหรืออุณหภูมิ</t>
  </si>
  <si>
    <t>เขตความเร็วต่ำเขตความเร็วต่ำคือชั้นที่หินยังเป็นของแข็งแต่มีความอ่อนตัวและเคลื่อนไหวสะเทือน ผ่านช้ากว่าปกติต่างจากธรณีภาคที่แข็งและส่งคลื่นเร็วกว่า</t>
  </si>
  <si>
    <t>สามารถเดินทางออกที่ผิวโลกได้เพราะแก่นโลกฉันในเป็นของแข็งซึ่งรองรับการเคลื่อนที่ของคลื่นS-wave</t>
  </si>
  <si>
    <t>หินแกรนิตมีกำเนิดมาจากแมกมาที่เย็นตัวและตกผลึกใต้ผิวโลก</t>
  </si>
  <si>
    <t>ชั้นเนื้อโลกส่วนใหญ่ประกอบด้วย ของแข็ง (หิน)</t>
  </si>
  <si>
    <t>คลื่นทุติยภูมิ (S-wave) ไม่สามารถเคลื่อนที่ผ่านของเหลวได้ จึงทำให้เกิดเขตอับคลื่น (S-wave shadow zone) ซึ่งยืนยันว่าแก่นโลกชั้นนอกเป็นของเหลว</t>
  </si>
  <si>
    <t>เนื่องจากอุกกาบาตเหล็กมีองค์ประกอบหลักเป็น เหล็ก และ นิกเกิล ซึ่งคล้ายคลึงกับธาตุที่คาดว่ามีในแก่นโลก และเชื่อว่าเป็นชิ้นส่วนของแกนกลางดาวเคราะห์น้อยที่ก่อตัวขึ้นในยุคแรกเริ่มของระบบสุริยะด้วยกระบวนการเดียวกับโลก</t>
  </si>
  <si>
    <t>เนื่องจาก ความหนาแน่นเฉลี่ยของโลก สูงกว่าความหนาแน่นของหินบนเปลือกโลกมาก และการมี สนามแม่เหล็กโลก ซึ่งต้องอาศัยการไหลเวียนของโลหะเหลวที่มีประจุไฟฟ้าในแก่นโลกชั้นนอก</t>
  </si>
  <si>
    <t>คลื่นไหวสะเทือนเกิดการสะท้อนและหักเหเนื่องจาก ความแตกต่างของความหนาแน่นและความยืดหยุ่น ของแต่ละชั้นในโครงสร้างโลก 🌍 ทำให้ความเร็วของคลื่นเปลี่ยนไปเมื่อเคลื่อนที่ผ่านรอยต่อระหว่างชั้น</t>
  </si>
  <si>
    <t>โครงสร้างโลกภายในภาพกอไก่แสดงถึงโลกที่มีโครงสร้างเนื้อเดียวในขณะที่โครงสร้างโลกในภาพขอไข่แสดงถึงโลกที่มีโครงสร้างเป็นชั้นๆที่แตกต่างกันซึ่งสอดคล้องกับลักษณะโครงสร้างภายในโลกที่แท้จริงที่มีขั้นต่างๆเช่นเปลือกโลกเนื้อโลกและแก่นโลก</t>
  </si>
  <si>
    <t>สถานะทางกายภาพ และ ความสามารถในการเคลื่อนที่</t>
  </si>
  <si>
    <t>ไม่ได้ เพราะคลื่นทุติยภูมิที่เกิดขึ้นใหม่ในแก่นโลกชั้นในจะต้องเดินทางผ่าน แก่นโลกชั้นนอก ซึ่งมีสถานะเป็นของเหลวอีกครั้ง ซึ่งคลื่นทุติยภูมิไม่สามารถเคลื่อนที่ผ่านตัวกลางที่เป็นของเหลวได้ จึงไม่สามารถเดินทางออกมาที่ผิวโลกไ</t>
  </si>
  <si>
    <t>คลื่นไหวสะเทือน S ไม่สามารถผ่านแก่นโลกชั้นนอกได้</t>
  </si>
  <si>
    <t>อุกกาบาตเหล็กมีองค์ประกอบใกล้เคียงกับแก่นโลก</t>
  </si>
  <si>
    <t>ความหนาแน่นเฉลี่ยของโลกสูงกว่าเปลือกและเนื้อโลก แสดงว่าภายในต้องมีธาตุหนัก เช่น เหล็ก</t>
  </si>
  <si>
    <t>ความหนาแน่นและสมบัติของสสารในแต่ละชั้นแตกต่างกัน</t>
  </si>
  <si>
    <t>ภาพ ก: คลื่น P เดินทางตรงตลอด → แสดงว่าโลกเป็นเนื้อเดียวกัน
ภาพ ข: คลื่น P หักเหและโค้ง → แสดงว่าโลกมีโครงสร้างแบ่งชั้นที่มีความหนาแน่นต่างกัน</t>
  </si>
  <si>
    <t>เนื้อโลก (Mantle)</t>
  </si>
  <si>
    <t xml:space="preserve">เขตความเร็วต่ำ (Low Velocity Zone) = หินอยู่ในสภาพกึ่งหลอมเหลว (พลาสติก) คลื่นไหวสะเทือนเดินทางช้าลง แตกต่างจากธรณีภาคที่เป็นของแข็งแข็งแรงกว่า
</t>
  </si>
  <si>
    <t xml:space="preserve">เพราะแก่นโลกชั้นในเป็นของแข็ง คลื่น S จึงสามารถเกิดใหม่และเดินทางออกมาได้
</t>
  </si>
  <si>
    <t>เปลืองโลกทวีป</t>
  </si>
  <si>
    <t>หลักญานสำคัญคือการที่ S wave ไม่สามารถผ่านแก่นโลกชั้นนอกได้</t>
  </si>
  <si>
    <t>เพราะอุกาบาตเหล็ก มีองค์ประกอบคล้ายกับที่คาดว่าอยู่ในเเก่นโลก</t>
  </si>
  <si>
    <t>การเดินทางของคลื่นแผ่นดินไหว ความหนาเเน่นของโลกและ องค์ประกอบของหินแม็กม่า</t>
  </si>
  <si>
    <t>คุณสมบัติทางฟิสิกส์ของฉันโลกเปลี่ยนไปทั้งความหนาแน่นความยืดหยุ่นและสถานะของสาร</t>
  </si>
  <si>
    <t>ภาพ ก: แสดงแนวการเคลื่อนที่ของคลื่นปฐมภูมิ (P- wave) ที่เดินทางเป็นเส้นตรงออกจากจุดศูนย์เกิดแผ่น ดินไหวในทุกทิศทาง ซึ่งบ่งชี้ว่าโครงสร้างภายในโลก เป็นเนื้อเดียวกัน หรือมีความหนาแน่นสม่ำเสมอในทุก ทิศทาง
ภาพ ข: แสดงแนวการเคลื่อนที่ของคลื่นปฐมภูมิ (P- wave) ที่มีการหักเหหรือเบี่ยงเบนแนวการเคลื่อนที่ ซึ่ง บ่งชี้ว่าโครงสร้างภายในโลกมีความแตกต่างกันในด้าน ความหนาแน่นหรือองค์ประกอบในแต่ละชั้น ทำให้ ความเร็วของคลื่นเปลี่ยนแปลงไปเมื่อผ่านชั้น ต่างๆ</t>
  </si>
  <si>
    <t>มีหินหลอมเหลวบาง ส่วน หรือ หินที่ถูกความร้อนสูง ทำให้มีลักษณะ อ่อนนุ่มกว่าหินโดยรอบ</t>
  </si>
  <si>
    <t>สามารถเดินทางออกที่ผิวโลกได้ เพราะกันโลกชั้นในเป็นของแข็ง ซึ่งรองรับการเคลื่อนที่ของคลื่น</t>
  </si>
  <si>
    <t>หลักฐานสำคือการที่ S-wave ไม่สามารถผ่านแก่นโลกชั้นนอกได้</t>
  </si>
  <si>
    <t>เพราะอุกกาบาตเหล็กมีองค์ประกอบคล้ายกับที่คาดว่าอยู่ในแก่นโลก</t>
  </si>
  <si>
    <t>การเดินทางของคลื่นแผ่นดินไหว , ความหนาแน่นของโลก , และองค์ประกอบของหินแมกมา</t>
  </si>
  <si>
    <t>คูณสมบัติทางฟิสิกส์ของชั้นโลกเปลี่ยนไป ทั้งค.หนาแน่น ค.ยืดหยุ่น และสถานะของสาร</t>
  </si>
  <si>
    <t>โครงสร้างโลกในภาพ ก แสดงถึงโลกที่มีโครงสร้างเนื้อเดียว ในขณะที่โครงสร้างโลกในภาพ ข แสดงถึงโลกที่มีโครงสร้างเป็นชั้นๆ ที่แตกต่างกัน ซึ่งสอดคล้องกับลักษณะโครงสร้างภายในโลกที่แท้จริงที่มีชั้นต่างๆ เช่น เปลือกโลก เนื้อโลก และแก่นโลก</t>
  </si>
  <si>
    <t>เขตความเร็วต่ำคือ ชั้นหินยังเป็นของแข็งแต่มีความอ่อนตัวและคลื่นไหวสะเทือนผ่านช้ากว่าปกติ ต่างจากธรณีภาคที่แข้งและส่งคลื่นเร็วกว่า</t>
  </si>
  <si>
    <t>สามารถเดินทางออกที่ผิวโลกได้เพราะแก่นโลกชั้นในเป็นของแข็ง ซึ่งรองรับการเคลื่อนที่ของคลื่น S-wave</t>
  </si>
  <si>
    <t>หินแกรนิตมีกำเนิดมาจากส่วนของโครงสร้างโลกที่เรียกว่า เปลือกโลก (Crust) โดยเฉพาะอย่างยิ่งเปลือกโลกทวีป</t>
  </si>
  <si>
    <t>ชั้นเนื้อโลก (Mantle) ประกอบด้วยสสารในสถานะ ของแข็งกึ่งหนืด (Solid but ductile) เป็นส่วนใหญ่ ซึ่งสามารถไหลได้ช้าๆ ภายใต้ความร้อนและความดันสูง</t>
  </si>
  <si>
    <t>หลักฐานที่นำมาใช้ยืนยันว่าแก่นโลกชั้นนอกเป็นของเหลวคือ การไม่สามารถเคลื่อนที่ผ่านของคลื่นแผ่นดินไหวแบบคลื่น S (S-waves cannot pass through) เนื่องจากคลื่น S ไม่สามารถเดินทางผ่านของเหลวได้</t>
  </si>
  <si>
    <t>ผลการศึกษาอุกกาบาตเหล็กสามารถใช้เป็นข้อมูลอธิบายองค์ประกอบของแก่นโลกได้ เนื่องจาก: 
องค์ประกอบคล้ายคลึง: อุกกาบาตเหล็กเชื่อว่าเป็นเศษซากของดาวเคราะห์น้อยที่แตกสลาย ซึ่งมีองค์ประกอบคล้ายคลึงกับองค์ประกอบเริ่มแรกของโลก โดยเฉพาะอย่างยิ่งมีธาตุเหล็กและนิกเกิลเป็นส่วนประกอบหลักจำนวนมาก.
การแยกชั้นของโลก: ในช่วงแรกเริ่มของการก่อตัวของโลก วัสดุที่มีความหนาแน่นสูง เช่น เหล็กและนิกเกิล ได้จมลงสู่ศูนย์กลางของโลก ก่อตัวเป็นแก่นโลก ซึ่งกระบวนการนี้คล้ายคลึงกับสิ่งที่เกิดขึ้นในดาวเคราะห์น้อยที่ก่อตัวเป็นอุกกาบาตเหล็ก.
ความหนาแน่นของแก่นโลก: ความหนาแน่นของแก่นโลกที่คำนวณได้จากข้อมูลทางแผ่นดินไหว สอดคล้องกับความหนาแน่นของเหล็กและนิกเกิลที่พบในอุกกาบาตเหล็ก.</t>
  </si>
  <si>
    <t>นอกจากผลการศึกษาอุกกาบาตเหล็กแล้ว หลักฐานสำคัญที่ช่วยสนับสนุนว่าแก่นโลกประกอบด้วยเหล็กเป็นส่วนมาก ได้แก่: 
การศึกษาคลื่นไหวสะเทือน: การวิเคราะห์ความเร็วและทิศทางของคลื่นปฐมภูมิ (P-waves) และคลื่นทุติยภูมิ (S-waves) ที่เคลื่อนที่ผ่านโครงสร้างภายในโลก แสดงให้เห็นว่าแก่นโลกชั้นนอกเป็นของเหลว และแก่นโลกชั้นในเป็นของแข็ง ซึ่งสอดคล้องกับคุณสมบัติของเหล็กภายใต้สภาวะความดันและอุณหภูมิสูง.
สนามแม่เหล็กโลก: การมีอยู่ของสนามแม่เหล็กโลกที่แข็งแกร่ง บ่งชี้ว่ามีการเคลื่อนที่ของโลหะเหลวในแก่นโลกชั้นนอก ซึ่งเหล็กเป็นธาตุที่เหมาะสมที่สุดที่จะทำให้เกิดปรากฏการณ์นี้.
การทดลองในห้องปฏิบัติการ: การจำลองสภาวะความดันและอุณหภูมิสูงที่คล้ายคลึงกับแก่นโลกในห้องปฏิบัติการ ยืนยันว่าเหล็กมีคุณสมบัติทางกายภาพที่สอดคล้องกับสิ่งที่คาดการณ์ไว้สำหรับแก่นโลก.</t>
  </si>
  <si>
    <t>คลื่นไหวสะเทือนเกิดการสะท้อนและหักเหเมื่อเคลื่อนที่ผ่านโครงสร้างโลก เนื่องจาก: 
การเปลี่ยนแปลงความหนาแน่นและความยืดหยุ่น: โครงสร้างภายในโลกประกอบด้วยชั้นต่างๆ ที่มีความหนาแน่นและความยืดหยุ่นแตกต่างกัน เช่น เปลือกโลก เนื้อโลก และแก่นโลก เมื่อคลื่นไหวสะเทือนเคลื่อนที่จากชั้นหนึ่งไปยังอีกชั้นหนึ่งที่มีคุณสมบัติทางกายภาพต่างกัน จะทำให้เกิดการเปลี่ยนแปลงความเร็วและทิศทางการเคลื่อนที่ของคลื่น.
รอยต่อระหว่างชั้น: บริเวณรอยต่อระหว่างชั้นต่างๆ ของโลก เช่น รอยต่อโมโฮโรวิซิก (Moho) ระหว่างเปลือกโลกกับเนื้อโลก หรือรอยต่อกูเทนเบิร์ก (Gutenberg) ระหว่างเนื้อโลกกับแก่นโลก เป็นจุดที่เกิดการสะท้อนและหักเหของคลื่นไหวสะเทือนอย่างชัดเจน.
มุมตกกระทบ: การสะท้อนและการหักเหของคลื่นยังขึ้นอยู่กับมุมที่คลื่นตกกระทบกับรอยต่อระหว่างชั้นต่างๆ ด้วย.</t>
  </si>
  <si>
    <t>โครงสร้างภายในโลกในภาพ ก และ ข แตกต่างกัน โดยแสดงให้เห็นถึงการเคลื่อนที่ของคลื่นปฐมภูมิที่แตกต่างกัน ซึ่งบ่งชี้ถึงความหนาแน่นและองค์ประกอบของชั้นต่างๆ ภายในโลกที่แตกต่างกัน:
ภาพ ก แสดงการเคลื่อนที่ของคลื่นปฐมภูมิที่เดินทางเป็นแนวเส้นตรงออกจากศูนย์เกิดแผ่นดินไหว โดยไม่มีการหักเหหรือสะท้อนกลับอย่างชัดเจน ซึ่งอาจเป็นภาพจำลองของโลกที่มีโครงสร้างเนื้อเดียว หรือเป็นส่วนหนึ่งที่คลื่นเดินทางผ่านชั้นที่มีความหนาแน่นสม่ำเสมอ
ภาพ ข แสดงการเคลื่อนที่ของคลื่นปฐมภูมิที่มีการหักเหและสะท้อนกลับเมื่อเดินทางผ่านชั้นต่างๆ ภายในโลก ซึ่งบ่งชี้ว่าโลกมีโครงสร้างเป็นชั้นๆ ที่มีความหนาแน่นและองค์ประกอบแตกต่างกัน ทำให้คลื่นปฐมภูมิมีทิศทางการเคลื่อนที่เปลี่ยนแปลงไปเมื่อผ่านรอยต่อของแต่ละชั้น เช่น การหักเหเมื่อผ่านชั้นเนื้อโลกและแก่นโลก</t>
  </si>
  <si>
    <t>Answer:
ลาวาที่ปะทุขึ้นมาบนผิวโลกมีแหล่งกำเนิดมาจากชั้นโครงสร้าง เนื้อโลก (Mantle) โดยเฉพาะส่วนบนของเนื้อโลกที่เรียกว่า ฐานธรณีภาค (Asthenosphere) ซึ่งเป็นชั้นที่หินอยู่ในสภาพหลอมเหลวบางส่วนหรือเป็นของเหลวหนืดร้อนภายใต้ความดันสูง และสามารถเคลื่อนที่ขึ้นมาสู่ผิวโลกผ่านรอยแยกหรือภูเขาไฟได้</t>
  </si>
  <si>
    <t>เขตความเร็วต่ำ (Low-velocity zone) เป็นส่วนหนึ่งของฐานธรณีภาค (Asthenosphere) แต่มีคุณสมบัติแตกต่างจากส่วนอื่นของฐานธรณีภาค ดังนี้:
สถานะ: เขตความเร็วต่ำเป็นบริเวณที่หินอยู่ในสภาพหลอมเหลวบางส่วนหรือเป็นของเหลวหนืดร้อน ทำให้คลื่นแผ่นดินไหวเคลื่อนที่ได้ช้าลง
ความหนืด: มีความหนืดต่ำกว่าส่วนอื่นของฐานธรณีภาค ทำให้สามารถเกิดการเคลื่อนที่ของวัสดุขึ้นมาสู่ผิวโลกได้ผ่านรอยแยกหรือภูเขาไฟ</t>
  </si>
  <si>
    <t>ไม่สามารถเดินทางออกมาที่ผิวโลกได้
เหตุผล:
คลื่นทุติยภูมิ (S-waves) ไม่สามารถเคลื่อนที่ผ่านของเหลวได้
แก่นโลกชั้นนอกอยู่ในสถานะหลอมเหลว
ดังนั้น เมื่อคลื่นปฐมภูมิ (P-waves) เคลื่อนที่ผ่านแก่นโลกชั้นนอกเข้าไปยังแก่นโลกชั้นใน และเกิดการเปลี่ยนเป็นคลื่นทุติยภูมิ คลื่นทุติยภูมิเหล่านั้นจะไม่สามารถเคลื่อนที่ย้อนกลับผ่านแก่นโลกชั้นนอกที่เป็นของเหลวออกมายังผิวโลกได้</t>
  </si>
  <si>
    <t xml:space="preserve">หินแกรนิตมีกำเนิดมาจากส่วนของโครงสร้างโลกที่เรียกว่า เปลือกโลก (Crust) โดยเฉพาะอย่างยิ่งเปลือกโลกทวีป
</t>
  </si>
  <si>
    <t xml:space="preserve">ผลการศึกษาอุกกาบาตเหล็กสามารถใช้เป็นข้อมูลอธิบายองค์ประกอบของแก่นโลกได้ เนื่องจาก: 
องค์ประกอบคล้ายคลึง: อุกกาบาตเหล็กเชื่อว่าเป็นเศษซากของดาวเคราะห์น้อยที่แตกสลาย ซึ่งมีองค์ประกอบคล้ายคลึงกับองค์ประกอบเริ่มแรกของโลก โดยเฉพาะอย่างยิ่งมีธาตุเหล็กและนิกเกิลเป็นส่วนประกอบหลักจำนวนมาก.
การแยกชั้นของโลก: ในช่วงแรกเริ่มของการก่อตัวของโลก วัสดุที่มีความหนาแน่นสูง เช่น เหล็กและนิกเกิล ได้จมลงสู่ศูนย์กลางของโลก ก่อตัวเป็นแก่นโลก ซึ่งกระบวนการนี้คล้ายคลึงกับสิ่งที่เกิดขึ้นในดาวเคราะห์น้อยที่ก่อตัวเป็นอุกกาบาตเหล็ก.
ความหนาแน่นของแก่นโลก: ความหนาแน่นของแก่นโลกที่คำนวณได้จากข้อมูลทางแผ่นดินไหว สอดคล้องกับความหนาแน่นของเหล็กและนิกเกิลที่พบในอุกกาบาตเหล็ก.
</t>
  </si>
  <si>
    <t xml:space="preserve">ลาวามีแหล่งกำเนิดจาก ชั้นเนื้อโลก </t>
  </si>
  <si>
    <t xml:space="preserve">ธรณีภาค = แข็ง, เปราะ, แตกหักได้
	•	เขตความเร็วต่ำ = ร้อน, อ่อนตัว, ไหลช้า ๆ ได้ (เป็นตัวช่วยให้แผ่นธรณีภาคลอยและเคลื่อนที่ไปมาได้)
</t>
  </si>
  <si>
    <t>คลื่น S ที่เกิดขึ้นใหม่ในแก่นโลกชั้นใน ไม่สามารถเดินทางทะลุแก่นโลกชั้นนอกมาถึงผิวโลกโดยตรงได้ เพราะแก่นโลกชั้นนอกเป็นของเหลว ส่งผ่าน S-wave ไม่ได้</t>
  </si>
  <si>
    <t>การศึกษาอุกาบาตเหล็ก</t>
  </si>
  <si>
    <t>เพราะชั้นหินภายในโลกมีสมบัติแตกต่างกัน เช่น ความหนาแน่นและความเร็วคลื่น ทำให้คลื่นไหวสะเทือนเกิดการสะท้อนและหักเหเมื่อเคลื่อนที่ผ่านแต่ละชั้น</t>
  </si>
  <si>
    <t>แตกต่างกัน เพราะ ทั้งสองภาพแสดงการกำเนิดและการเคลื่อนที่ของคลื่นปฐมภูมิจากจุดศูนย์กลางแผ่นดินไหวออกไปทุกทิศทาง</t>
  </si>
  <si>
    <t xml:space="preserve">เขตความเร็วต่ำ (Asthenosphere) มีความหนืดและอ่อนตัวมากกว่าชั้นธรณีภาค ทำให้คลื่นไหวสะเทือนเดินทางช้าลง ต่างจากธรณีภาคที่แข็งและหนาแน่นกว่าคลื่นจึงเดินทางเร็วกว่า
</t>
  </si>
  <si>
    <t>ไม่สามารถเดินทางออกมาที่ผิวโลกได้โดนตรง</t>
  </si>
  <si>
    <t>การศึกษาอุกกาบาตเหล็ก</t>
  </si>
  <si>
    <t>เขตความเร็วต่ำ (Asthenosphere) มีความหนืดและอ่อนตัวมากกว่าชั้นธรณีภาค ทำให้คลื่นไหวสะเทือนเดินทางช้าลง ต่างจากธรณีภาคที่แข็งและหนาแน่นกว่าคลื่นจึงเดินทางเร็วกว่า</t>
  </si>
  <si>
    <t>หินแกรนิตมีที่มาจากหินหนืดในเปลือกโลกส่วนทวีปที่เย็นตัวลงอย่างช้าๆใต้พื้นผิวโลก</t>
  </si>
  <si>
    <t>คลื่น Sไม่สามารถเคลื่อนที่ผ่านแก่นโลกชั้นนอกได้ ในขณะที่คลื่น P สามารถผ่านไปได้</t>
  </si>
  <si>
    <t>การศึกษาคลื่นไหวสะเทือน ที่เผยให้เห็นความหนาแน่นของวัสดุที่สอดคล้องกับเหล็ก แ</t>
  </si>
  <si>
    <t>โลกมีชั้นต่างๆที่มีความหนาแน่นและความยืดหยุ่นแตกต่างกัน</t>
  </si>
  <si>
    <t>ก โลกเนื้อเดียว คลื่นตรง
ข โลกมีชั้น คลื่นหักเห</t>
  </si>
  <si>
    <t>เขตความเร็วตํ่ามีสมบัติคือมีหินหลอมเหลวบางส่วน หรือ หินที่ถูกความร้อนสูงทำให้มีลักษณะอ่อนนุ่มกว่าหินโดยรอบ</t>
  </si>
  <si>
    <t>เพราะแก่นโลกชั้นนอกเป็นของเหลว ทำให้เกิดการสะท้อนและหักเหของคลื่น S และคลื่น P</t>
  </si>
  <si>
    <t>สสารในสถานะของแข็ง เป็นส่วนใหญ่ แต่มี สมบัติเป็นพลาสติก</t>
  </si>
  <si>
    <t xml:space="preserve">คลื่นไหวสะเทือนชนิด (S- waves) </t>
  </si>
  <si>
    <t>อุกกาบาตเหล็ก (iron meteorites) มีองค์ประกอบหลักเป็น เหล็กและนิกเกิล ซึ่งเหมือนกับ องค์ประกอบหลักของแก่นโลก</t>
  </si>
  <si>
    <t>แก่นโลกประกอบด้วยเหล็กเป็นส่วนมาก คือ ผลการศึกษาคลื่นไหวสะเทือน (Seismic waves)</t>
  </si>
  <si>
    <t>คลื่นสะท้อนและหักเหเนื่องจาก การเปลี่ยนแปลงสมบัติทางฟิสิกส์ของชั้นโลกแต่ละชั้น.</t>
  </si>
  <si>
    <t>ภาพ ก: คลื่นปฐมภูมิ (P) เดินทางเป็นเส้นตรงลงไป แสดงว่าโลกเป็นเนื้อเดียวกัน ไม่มีการเปลี่ยนแปลงคุณสมบัติของชั้นหินภายใน
ภาพ ข: คลื่นปฐมภูมิเกิดการหักเห แสดงว่าโลกมีชั้นโครงสร้างที่มีสมบัติต่างกัน (ความหนาแน่นและความเร็วคลื่นต่างกัน)</t>
  </si>
  <si>
    <t>ลาวาที่ปะทุขึ้นมาบนผิวโลก มีแหล่งกำเนิดมาจากชั้นแมนเทิลส่วนบน (Upper Mantle) โดยเฉพาะ อะสเทโนสเฟียร์ (Asthenosphere)</t>
  </si>
  <si>
    <t>มีความเร็วคลื่นต่ำกว่า และมี สมบัติพลาสติก ทำให้หินสามารถไหลได้ แตกต่างจาก ธรณีภาคที่แข็งและไม่ไหล.</t>
  </si>
  <si>
    <t>คลื่น S ใหม่เกิดจาก การแปลงพลังงานจาก P-wave ในชั้นแก่นโลกชั้นใน ซึ่งเป็นของแข็ง จึงสามารถ กลับสู่ผิวโลกได้</t>
  </si>
  <si>
    <t>โครงสร้างเปลือกโลกทวีป</t>
  </si>
  <si>
    <t>ของแข็งที่มีลักษะไหลได้</t>
  </si>
  <si>
    <t>คลื่นไหวสะเทือนชนิด S (Secondary waves หรือ Shear waves)</t>
  </si>
  <si>
    <t>เพราะว่า อุกกาบาตเหล็ก (Iron meteorites) มีลักษณะทางองค์ประกอบคล้ายกับสิ่งที่คาดว่าแก่นโลกของโลกประกอบขึ้นมา</t>
  </si>
  <si>
    <t>การเปรียบเทียบกับกระบวนการแยกชั้นของดาวเคราะห์ (Planetary differentiation)
	•	อุกกาบาตเหล็กบางชนิดเชื่อว่าเป็นชิ้นส่วนของ แก่นดาวเคราะห์ขนาดเล็กที่แตกออกมา
	•	การที่แก่นของดาวเคราะห์ขนาดเล็กประกอบด้วย เหล็กเป็นหลัก จึงเป็นแบบจำลองที่สนับสนุนว่าแก่นโลกของเราก็น่าจะมีเหล็กเป็นส่วนใหญ่เช่นกัน</t>
  </si>
  <si>
    <t>เพราะว่า ภายในโลกประกอบด้วยชั้นหินที่มีสมบัติแตกต่างกัน ทั้งด้าน ความหนาแน่น, ความแข็ง และความยืดหยุ่น</t>
  </si>
  <si>
    <t>ภาพ ก: คลื่นปฐมภูมิ (P) เดินทางเป็นเส้นตรงลงไป แสดงว่าโลกเป็นเนื้อเดียวกัน ไม่มีการเปลี่ยนแปลงคุณสมบัติของชั้นหินภายใน
	•	ภาพ ข: คลื่นปฐมภูมิเกิดการหักเห แสดงว่าโลกมีชั้นโครงสร้างที่มีสมบัติต่างกัน (ความหนาแน่นและความเร็วคลื่นต่างกัน)</t>
  </si>
  <si>
    <t>ธรณีภาค = แข็ง, เคลื่อนเป็นแผ่น
	•	เขตความเร็วต่ำ = แข็งแต่ หนืด, คลื่นไหวสะเทือนเคลื่อนที่ช้า, สามารถไหลช้า ๆ ได้</t>
  </si>
  <si>
    <t>คลื่น S เดิมไม่สามารถผ่านแก่นโลกชั้นนอกของเหลวได้
	•	คลื่น S ไม่สามารถเคลื่อนที่ผ่านของเหลว → ดังนั้นคลื่น S จะถูก “ตัดขาด” เมื่อเข้าถึงแก่นโลกชั้นนอก</t>
  </si>
  <si>
    <t>ซิลิกอน แมกนีเซียม และเหล็ก</t>
  </si>
  <si>
    <t>การที่คลื่นทุติยภูมิไม่สามารถเดินทางผ่านแก่นโลกชั้นนอกได้</t>
  </si>
  <si>
    <t>มีองค์ประกอบคล้ายแก่นโลกและมีต้นกำเนิดจากแก่นของดาวเคราะห์น้อย</t>
  </si>
  <si>
    <t>แก่นโลกต้องประกอบด้วยธาตุหนัก เช่น เหล็ก และนิกเกิล และการเคลื่อนที่ของคลื่นแผ่นดินไหว และ การศึกษาอุกกาบาตเหล็ก</t>
  </si>
  <si>
    <t>ความแตกต่างของความหนาแน่นและความเร็วของคลื่นในแต่ละชั้นของโลก</t>
  </si>
  <si>
    <t>โครงสร้างโลกในภาพ กแสดงว่าภายในโลกมีลักษณะเป็นเนื้อเดียวกันและ มีความหนาแน่นเท่ากันเนื่องจากคลื่นเดินทางผ่านเป็นเส้นตรงไม่มีการหักเห โครงสร้าง โลกในภาพ ข แสดงว่าภายในโลกมีลักษณะไม่เป็นเนื้อเดียวกัน โดยมีสถานะและความ หนาแน่นแตกต่างกันไปตามความลึก ทําให้คลืนปฐมภูมิเกิดการหักเท</t>
  </si>
  <si>
    <t>ฐานธรณีภาคเขตความเร็วต่ำ</t>
  </si>
  <si>
    <t>เขตความเร็วต่ำมีความดันที่ไม่มากพอที่จะทำให้แร่คงสภาพเป็นของแข็งจึงเป็นของแข็งที่มีสภาพพลาสติกต่างจากชั้นธรณีภาคที่มีมีสภาพเป็นของแข็งที่มีสภาพแข็งแกร่ง</t>
  </si>
  <si>
    <t xml:space="preserve"> (S-wave) ไม่สามารถผ่านแก่นโลกชั้นนอกได้
</t>
  </si>
  <si>
    <t>เพราะอุกกาบาตเหล็กมีองค์ประกอบคล้ายเหล็ก-นิกเกิล ซึ่งสอดคล้องกับสมมติฐานว่าแก่นโลกมีเหล็กเป็นส่วนใหญ่</t>
  </si>
  <si>
    <t xml:space="preserve">การวิเคราะห์สนามแม่เหล็กโลกและความหนาแน่นของโลก ชี้ให้เห็นว่าแก่นโลกต้องประกอบด้วยโลหะหนัก เช่น เหล็กและนิกเกิล
</t>
  </si>
  <si>
    <t>เพราะชั้นโครงสร้างโลกมีความหนาแน่นและสถานะต่างกัน ทำให้ความเร็วคลื่นเปลี่ยน เกิดการสะท้อนและหักเห</t>
  </si>
  <si>
    <t>คลื่นปฐมภูมิชี้ให้เห็นโครงสร้างภายในโลกคล้ายกัน คือมีเปลือกโลก เนื้อโลก และแก่นโลก แต่ความหนาแน่นหรือความเร็วคลื่นอาจแตกต่างเล็กน้อยตามภาพ</t>
  </si>
  <si>
    <t xml:space="preserve">เนื้อโลกส่วนบน (upper mantle) และบางส่วนของ ธรณีภาค ซึ่งเป็นแหล่งแมกมา
</t>
  </si>
  <si>
    <t>เขตความเร็วต่ำมีความยืดหยุ่นสูงกว่าและความเร็วคลื่นต่ำกว่า ทำให้ชั้นธรณีภาคสามารถลอยและเคลื่อนที่บนชั้นนี้ได้</t>
  </si>
  <si>
    <t>ไม่ได้ เพราะคลื่นทุติยภูมิไม่สามารถผ่านของเหลว (แก่นโลกชั้นนอก) จึงไม่สามารถเดินทางออกมาที่ผิวโลกได้</t>
  </si>
  <si>
    <t>เพราะอุกกาบาตที่มีมาเหมือนกับการกำเนิดโลกจึงมีองค์ประกอบเหมือนกัน</t>
  </si>
  <si>
    <t>ความแตกต่างของความหนาแน่นและความยืดหยุ่นของชั้นหินต่างๆภายในโลก</t>
  </si>
  <si>
    <t>แตกต่าง ภาพ ก แสดงโครงสร้างโลกเนื้อเดียวกัน ภาพ ของโครงสร้างโลกที่ต่างกันในแต่ละชั้น</t>
  </si>
  <si>
    <t>ไม่ได้ เพราะไม่สามารถเคลื่อนที่ผ่านแก่นโลกฉันนอกที่เป็นของเหลวได้</t>
  </si>
  <si>
    <t>ข้อใดบ้างกล่าวไม่ถูกต้องเกี่ยวกับโลก</t>
  </si>
  <si>
    <t>Points - ข้อใดบ้างกล่าวไม่ถูกต้องเกี่ยวกับโลก</t>
  </si>
  <si>
    <t>Feedback - ข้อใดบ้างกล่าวไม่ถูกต้องเกี่ยวกับโลก</t>
  </si>
  <si>
    <t>ข้อใดต่อไปนี้เกี่ยวของกับกระบวนการที่ทำให้โลกเกิดการแบ่งชั้นโครงสร้าง</t>
  </si>
  <si>
    <t>Points - ข้อใดต่อไปนี้เกี่ยวของกับกระบวนการที่ทำให้โลกเกิดการแบ่งชั้นโครงสร้าง</t>
  </si>
  <si>
    <t>Feedback - ข้อใดต่อไปนี้เกี่ยวของกับกระบวนการที่ทำให้โลกเกิดการแบ่งชั้นโครงสร้าง</t>
  </si>
  <si>
    <t>การแบ่งชั้นตามลักษณะมวลสาร เนื้อโลกส่วนใหญ่มีสถานะใด</t>
  </si>
  <si>
    <t>Points - การแบ่งชั้นตามลักษณะมวลสาร เนื้อโลกส่วนใหญ่มีสถานะใด</t>
  </si>
  <si>
    <t>Feedback - การแบ่งชั้นตามลักษณะมวลสาร เนื้อโลกส่วนใหญ่มีสถานะใด</t>
  </si>
  <si>
    <t>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t>
  </si>
  <si>
    <t>Points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t>
  </si>
  <si>
    <t>Feedback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t>
  </si>
  <si>
    <t>ข้อใดกล่าวถูกต้องเกี่ยวกับชั้นธรณีภาค</t>
  </si>
  <si>
    <t>Points - ข้อใดกล่าวถูกต้องเกี่ยวกับชั้นธรณีภาค</t>
  </si>
  <si>
    <t>Feedback - ข้อใดกล่าวถูกต้องเกี่ยวกับชั้นธรณีภาค</t>
  </si>
  <si>
    <t>ข้อใดบ้าง กล่าวถูกต้องเกี่ยวกับคลื่นไหวสะเทือน</t>
  </si>
  <si>
    <t>Points - ข้อใดบ้าง กล่าวถูกต้องเกี่ยวกับคลื่นไหวสะเทือน</t>
  </si>
  <si>
    <t>Feedback - ข้อใดบ้าง กล่าวถูกต้องเกี่ยวกับคลื่นไหวสะเทือน</t>
  </si>
  <si>
    <t>ข้อใดบ้างต่อไปนี้ถูกต้อง</t>
  </si>
  <si>
    <t>Points - ข้อใดบ้างต่อไปนี้ถูกต้อง</t>
  </si>
  <si>
    <t>Feedback - ข้อใดบ้างต่อไปนี้ถูกต้อง</t>
  </si>
  <si>
    <t>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t>
  </si>
  <si>
    <t>Points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t>
  </si>
  <si>
    <t>Feedback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t>
  </si>
  <si>
    <t>ข้อความต่อไปนี้ มีข้อใดบ้างที่กล่าวถูกต้องเกี่ยวกับ ความแตกต่างระหว่างธรณีภาคกับฐานธรณีภาค</t>
  </si>
  <si>
    <t>Points - ข้อความต่อไปนี้ มีข้อใดบ้างที่กล่าวถูกต้องเกี่ยวกับ ความแตกต่างระหว่างธรณีภาคกับฐานธรณีภาค</t>
  </si>
  <si>
    <t>Feedback - ข้อความต่อไปนี้ มีข้อใดบ้างที่กล่าวถูกต้องเกี่ยวกับ ความแตกต่างระหว่างธรณีภาคกับฐานธรณีภาค</t>
  </si>
  <si>
    <t>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t>
  </si>
  <si>
    <t>Points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t>
  </si>
  <si>
    <t>Feedback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t>
  </si>
  <si>
    <t>เปลือกโลกเป็นชั้นที่บางที่สุด และมีความหนาสม่ำเสมอ;</t>
  </si>
  <si>
    <t>ธาตุแต่ละชนิดมีความหนาแน่นไม่เท่ากัน;</t>
  </si>
  <si>
    <t>ของแข็ง;</t>
  </si>
  <si>
    <t>ชั้นแก่นโลกชั้นนอก;</t>
  </si>
  <si>
    <t>เป็นชั้นเนื้อโลกตอนบนกับเปลือกโลก;</t>
  </si>
  <si>
    <t>Body wave ประเภท P-Wave เดินทางได้เร็วที่สุด;</t>
  </si>
  <si>
    <t>แหล่งกำเนิดคลื่นไหวสะเทือนมีทั้งที่มาจากปรากฏการณ์ธรรมชาติและจากการกระทำของมนุษย์;</t>
  </si>
  <si>
    <t>คลื่นไหวสะเทือนมีแอมปลิจูดเปลี่ยนไปที่เขตแนวรอยต่อแต่ละชั้น;</t>
  </si>
  <si>
    <t>ธรณีภาคมีความหนาสม่ำเสมอ แต่ฐานธรณีภาคมีความหนาไม่สม่ำเสมอ;</t>
  </si>
  <si>
    <t>C;B;A;</t>
  </si>
  <si>
    <t>การอัดตัวของธาตุ;การพาความร้อนและการถ่ายเทความร้อนในชั้นหิน;ธาตุแต่ละชนิดมีความหนาแน่นไม่เท่ากัน;</t>
  </si>
  <si>
    <t>Body wave ประเภท P-Wave เดินทางได้เร็วที่สุด;Body wave ประเภท S-Wave เดินทางผ่านตัวกลางที่เป็นของเหลวไม่ได้;Surface wave ประเภท Rayleigh wave อนุภาคเคลื่อนที่ตั้งฉากกับทิศทางการเคลื่อนที่ของคลื่น;</t>
  </si>
  <si>
    <t>แหล่งกำเนิดคลื่นไหวสะเทือนมีทั้งที่มาจากปรากฏการณ์ธรรมชาติและจากการกระทำของมนุษย์;คลื่นปฐมภูมิมีความเร็วเพิ่มขึ้นเมื่อเคลื่อนที่ผ่านธรณีภาคและมัชฌิมภาค และมีความเร็วเป็นศูนย์เมื่อเคลื่อนที่ผ่านแก่นโลกชั้นนอก;</t>
  </si>
  <si>
    <t>คลื่นไหวสะเทือนมีความเร็วเปลี่ยนไปที่เขตแนวรอยต่อแต่ละชั้น;</t>
  </si>
  <si>
    <t>ธรณีภาคมีสถานะเป็นของแข็ง ฐานธรณีภาคมีลักษณะเป็นของแข็งแบบพลาสติก;คลื่นปฐมภูมิเคลื่อนที่ผ่านธรณีภาคได้เร็วกว่าฐานธรณีภาค;ธรณีภาคมีอุณหภูมิต่ำกว่าฐานธรณีภาค;</t>
  </si>
  <si>
    <t>B;C;A;</t>
  </si>
  <si>
    <t>โครงสร้างโลกตามสมบัติเชิงกล จะแบ่งได้เป็น 5 ชั้น ได้แก่ ธรณีภาค ฐานธรณีภาค มัชฌิมภาค แก่นโลกชั้นนอก และแก่นโลกชั้นใน;</t>
  </si>
  <si>
    <t>ธาตุแต่ละชนิดมีความหนาแน่นไม่เท่ากัน;การอัดตัวของธาตุ;การพาความร้อนและการถ่ายเทความร้อนในชั้นหิน;</t>
  </si>
  <si>
    <t>Body wave ประเภท P-Wave เดินทางได้เร็วที่สุด;Body wave ประเภท S-Wave เดินทางผ่านตัวกลางที่เป็นของเหลวไม่ได้;</t>
  </si>
  <si>
    <t>ธรณีภาคมีอุณหภูมิต่ำกว่าฐานธรณีภาค;ธรณีภาคมีสถานะเป็นของแข็ง ฐานธรณีภาคมีลักษณะเป็นของแข็งแบบพลาสติก;คลื่นปฐมภูมิเคลื่อนที่ผ่านธรณีภาคได้เร็วกว่าฐานธรณีภาค;</t>
  </si>
  <si>
    <t>ธรณีภาคมีอุณหภูมิต่ำกว่าฐานธรณีภาค;คลื่นปฐมภูมิเคลื่อนที่ผ่านธรณีภาคได้เร็วกว่าฐานธรณีภาค;ธรณีภาคมีสถานะเป็นของแข็ง ฐานธรณีภาคมีลักษณะเป็นของแข็งแบบพลาสติก;</t>
  </si>
  <si>
    <t>การพาความร้อนและการถ่ายเทความร้อนในชั้นหิน;ธาตุแต่ละชนิดมีความหนาแน่นไม่เท่ากัน;การอัดตัวของธาตุ;</t>
  </si>
  <si>
    <t>A;B;C;</t>
  </si>
  <si>
    <t>ของไหล;</t>
  </si>
  <si>
    <t>คลื่นไหวสะเทือนมีความยาวคลื่นเปลี่ยนไปที่เขตแนวรอยต่อแต่ละชั้น;</t>
  </si>
  <si>
    <t>ธรณีภาคมีอุณหภูมิต่ำกว่าฐานธรณีภาค;</t>
  </si>
  <si>
    <t>การพาความร้อนและการถ่ายเทความร้อนในชั้นหิน;ธาตุแต่ละชนิดมีความหนาแน่นไม่เท่ากัน;</t>
  </si>
  <si>
    <t>ธรณีภาคมีอุณหภูมิต่ำกว่าฐานธรณีภาค;ธรณีภาคมีสถานะเป็นของแข็ง ฐานธรณีภาคมีลักษณะเป็นของแข็งแบบพลาสติก;</t>
  </si>
  <si>
    <t>ธาตุแต่ละชนิดมีความหนาแน่นไม่เท่ากัน;การพาความร้อนและการถ่ายเทความร้อนในชั้นหิน;</t>
  </si>
  <si>
    <t>Body wave ประเภท S-Wave เดินทางผ่านตัวกลางที่เป็นของเหลวไม่ได้;Body wave ประเภท P-Wave เดินทางได้เร็วที่สุด;</t>
  </si>
  <si>
    <t>ธรณีภาคมีสถานะเป็นของแข็ง ฐานธรณีภาคมีลักษณะเป็นของแข็งแบบพลาสติก;</t>
  </si>
  <si>
    <t>เป็นชั้นตั้งแต่เปลือกโลกถึงเนื้อโลกทั้งหมด;</t>
  </si>
  <si>
    <t>คลื่นทุติยภูมิสามารถเคลื่อนที่ผ่านชั้นแก่นโลกได้;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t>
  </si>
  <si>
    <t>การพาความร้อนและการถ่ายเทความร้อนในชั้นหิน;</t>
  </si>
  <si>
    <t>Surface wave ประเภท Love wave ตัวกลางจะถูกอัดขยายในแนวเดียวกับทิศทางของคลื่น;</t>
  </si>
  <si>
    <t>ธรณีภาคมีอุณหภูมิต่ำกว่าฐานธรณีภาค;คลื่นปฐมภูมิเคลื่อนที่ผ่านธรณีภาคได้เร็วกว่าฐานธรณีภาค;</t>
  </si>
  <si>
    <t>เปลือกโลกเป็นชั้นที่บางที่สุด และมีความหนาสม่ำเสมอ;โครงสร้างโลกตามสมบัติเชิงกล จะแบ่งได้เป็น 5 ชั้น ได้แก่ ธรณีภาค ฐานธรณีภาค มัชฌิมภาค แก่นโลกชั้นนอก และแก่นโลกชั้นใน;</t>
  </si>
  <si>
    <t>ธาตุแต่ละชนิดมีความหนาแน่นไม่เท่ากัน;การอัดตัวของธาตุ;</t>
  </si>
  <si>
    <t>ของไหล;ของแข็ง;</t>
  </si>
  <si>
    <t>เป็นชั้นเนื้อโลกตอนบนกับเปลือกโลก;เป็นชั้นเปลือกโลกเพียงอย่างเดียว;</t>
  </si>
  <si>
    <t>ธรณีภาคมีสถานะเป็นของแข็ง ฐานธรณีภาคมีลักษณะเป็นของแข็งแบบพลาสติก;ธรณีภาคมีอุณหภูมิต่ำกว่าฐานธรณีภาค;</t>
  </si>
  <si>
    <t>โครงสร้างโลกตามสมบัติเชิงกล จะแบ่งได้เป็น 5 ชั้น ได้แก่ ธรณีภาค ฐานธรณีภาค มัชฌิมภาค แก่นโลกชั้นนอก และแก่นโลกชั้นใน;เปลือกโลกเป็นชั้นที่บางที่สุด และมีความหนาสม่ำเสมอ;</t>
  </si>
  <si>
    <t>ธาตุแต่ละชนิดมีความหนาแน่นไม่เท่ากัน;การพาความร้อนและการถ่ายเทความร้อนในชั้นหิน;การอัดตัวของธาตุ;</t>
  </si>
  <si>
    <t>เปลือกโลกเป็นชั้นที่บางที่สุด และมีความหนาสม่ำเสมอ;โครงสร้างโลกตามองค์ประกอบทางเคมี จะแบ่งได้เป็น 3 ชั้น ได้แก่ เปลือกโลก เนื้อโลก และแก่นโลก;โครงสร้างโลกตามสมบัติเชิงกล จะแบ่งได้เป็น 5 ชั้น ได้แก่ ธรณีภาค ฐานธรณีภาค มัชฌิมภาค แก่นโลกชั้นนอก และแก่นโลกชั้นใน;</t>
  </si>
  <si>
    <t>Body wave ประเภท S-Wave เดินทางผ่านตัวกลางที่เป็นของเหลวไม่ได้;</t>
  </si>
  <si>
    <t>ธรณีภาคมีสถานะเป็นของแข็ง ฐานธรณีภาคมีลักษณะเป็นของแข็งแบบพลาสติก;ธรณีภาคมีอุณหภูมิต่ำกว่าฐานธรณีภาค;คลื่นปฐมภูมิเคลื่อนที่ผ่านธรณีภาคได้เร็วกว่าฐานธรณีภาค;</t>
  </si>
  <si>
    <t>โครงสร้างโลกตามองค์ประกอบทางเคมี จะแบ่งได้เป็น 3 ชั้น ได้แก่ เปลือกโลก เนื้อโลก และแก่นโลก;</t>
  </si>
  <si>
    <t>เป็นชั้นเนื้อโลกตอนล่างกับแก่นโลก;</t>
  </si>
  <si>
    <t>เปลือกโลกเป็นชั้นที่บางที่สุด และมีความหนาสม่ำเสมอ;โครงสร้างโลกตามองค์ประกอบทางเคมี จะแบ่งได้เป็น 3 ชั้น ได้แก่ เปลือกโลก เนื้อโลก และแก่นโลก;</t>
  </si>
  <si>
    <t>เป็นชั้นเปลือกโลกเพียงอย่างเดียว;</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</si>
  <si>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t>
  </si>
  <si>
    <t>ของแข็ง;ของไหล;</t>
  </si>
  <si>
    <t>พลังงานจากลมสุริยะ;</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</si>
  <si>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</si>
  <si>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 xml:space="preserve">กำชัย กำไลเเก้ว </t>
  </si>
  <si>
    <t>การพาความร้อนและการถ่ายเทความร้อนในชั้นหิน;การอัดตัวของธาตุ;ธาตุแต่ละชนิดมีความหนาแน่นไม่เท่ากัน;</t>
  </si>
  <si>
    <t>ชั้นแก่นโลกชั้นใน;</t>
  </si>
  <si>
    <t>คลื่นไหวสะเทือนมีความถี่เปลี่ยนไปที่เขตแนวรอยต่อแต่ละชั้น;คลื่นไหวสะเทือนมีความยาวคลื่นเปลี่ยนไปที่เขตแนวรอยต่อแต่ละชั้น;</t>
  </si>
  <si>
    <t>ธรณีภาคมีความหนาสม่ำเสมอ แต่ฐานธรณีภาคมีความหนาไม่สม่ำเสมอ;คลื่นปฐมภูมิเคลื่อนที่ผ่านธรณีภาคได้เร็วกว่าฐานธรณีภาค;</t>
  </si>
  <si>
    <t>ชั้นแก่นโลกชั้นใน;ชั้นแก่นโลกชั้นนอก;</t>
  </si>
  <si>
    <t>คลื่นไหวสะเทือนมีความเร็วเปลี่ยนไปที่เขตแนวรอยต่อแต่ละชั้น;คลื่นไหวสะเทือนมีความถี่เปลี่ยนไปที่เขตแนวรอยต่อแต่ละชั้น;</t>
  </si>
  <si>
    <t>C;A;B;</t>
  </si>
  <si>
    <t>ถ้าแบ่งโครงสร้างโลกตามองค์ประกอบทางเคมี ชั้นแก่นโลก เป็นโครงสร้างชั้นที่มีความหนามากที่สุด;แหล่งกำเนิดคลื่นไหวสะเทือนมีทั้งที่มาจากปรากฏการณ์ธรรมชาติและจากการกระทำของมนุษย์;คลื่นปฐมภูมิมีความเร็วเพิ่มขึ้นเมื่อเคลื่อนที่ผ่านธรณีภาคและมัชฌิมภาค และมีความเร็วเป็นศูนย์เมื่อเคลื่อนที่ผ่านแก่นโลกชั้นนอก;</t>
  </si>
  <si>
    <t>น.ส.อนัญพร ทรงทอง</t>
  </si>
  <si>
    <t>Surface wave ประเภท Rayleigh wave อนุภาคเคลื่อนที่ตั้งฉากกับทิศทางการเคลื่อนที่ของคลื่น;Body wave ประเภท S-Wave เดินทางผ่านตัวกลางที่เป็นของเหลวไม่ได้;Body wave ประเภท P-Wave เดินทางได้เร็วที่สุด;</t>
  </si>
  <si>
    <t>ถ้าแบ่งโครงสร้างโลกตามองค์ประกอบทางเคมี ชั้นแก่นโลก เป็นโครงสร้างชั้นที่มีความหนามากที่สุด;แหล่งกำเนิดคลื่นไหวสะเทือนมีทั้งที่มาจากปรากฏการณ์ธรรมชาติและจากการกระทำของมนุษย์;</t>
  </si>
  <si>
    <t>ธรณีภาคมีอุณหภูมิต่ำกว่าฐานธรณีภาค;คลื่นปฐมภูมิเคลื่อนที่ผ่านธรณีภาคได้เร็วกว่าฐานธรณีภาค;ธรณีภาคมีความหนาสม่ำเสมอ แต่ฐานธรณีภาคมีความหนาไม่สม่ำเสมอ;</t>
  </si>
  <si>
    <t>A;C;B;</t>
  </si>
  <si>
    <t>ภายในโลกมีความร้อนและอุณหภูมิสูงมาก;</t>
  </si>
  <si>
    <t>Body wave ประเภท P-Wave เดินทางได้เร็วที่สุด;Surface wave ประเภท Rayleigh wave อนุภาคเคลื่อนที่ตั้งฉากกับทิศทางการเคลื่อนที่ของคลื่น;Body wave ประเภท S-Wave เดินทางผ่านตัวกลางที่เป็นของเหลวไม่ได้;</t>
  </si>
  <si>
    <t>การอัดตัวของธาตุ;ธาตุแต่ละชนิดมีความหนาแน่นไม่เท่ากัน;</t>
  </si>
  <si>
    <t>คลื่นปฐมภูมิเคลื่อนที่ผ่านธรณีภาคได้เร็วกว่าฐานธรณีภาค;ธรณีภาคมีอุณหภูมิต่ำกว่าฐานธรณีภาค;ธรณีภาคมีความหนาสม่ำเสมอ แต่ฐานธรณีภาคมีความหนาไม่สม่ำเสมอ;</t>
  </si>
  <si>
    <t>Body wave ประเภท S-Wave เดินทางผ่านตัวกลางที่เป็นของเหลวไม่ได้;Body wave ประเภท P-Wave เดินทางได้เร็วที่สุด;Surface wave ประเภท Rayleigh wave อนุภาคเคลื่อนที่ตั้งฉากกับทิศทางการเคลื่อนที่ของคลื่น;</t>
  </si>
  <si>
    <t>ภายในโลกมีความร้อนและอุณหภูมิสูงมาก;โครงสร้างโลกตามองค์ประกอบทางเคมี จะแบ่งได้เป็น 3 ชั้น ได้แก่ เปลือกโลก เนื้อโลก และแก่นโลก;</t>
  </si>
  <si>
    <t>รสพรณิภา สินเพราะ</t>
  </si>
  <si>
    <t>การอัดตัวของธาตุ;</t>
  </si>
  <si>
    <t>ชั้นเปลือกโลก;</t>
  </si>
  <si>
    <t>การอัดตัวของธาตุ;การพาความร้อนและการถ่ายเทความร้อนในชั้นหิน;</t>
  </si>
  <si>
    <t>การอัดตัวของธาตุ;ธาตุแต่ละชนิดมีความหนาแน่นไม่เท่ากัน;การพาความร้อนและการถ่ายเทความร้อนในชั้นหิน;</t>
  </si>
  <si>
    <t>คลื่นไหวสะเทือนมีความถี่เปลี่ยนไปที่เขตแนวรอยต่อแต่ละชั้น;</t>
  </si>
  <si>
    <t>นารพีภัทร เขียวมะนี</t>
  </si>
  <si>
    <t>เป็นชั้นเนื้อโลกตอนบนกับเปลือกโลก;เป็นชั้นเนื้อโลกตอนล่างกับแก่นโลก;</t>
  </si>
  <si>
    <t>คลื่นปฐมภูมิมีความเร็วเพิ่มขึ้นเมื่อเคลื่อนที่ผ่านธรณีภาคและมัชฌิมภาค และมีความเร็วเป็นศูนย์เมื่อเคลื่อนที่ผ่านแก่นโลกชั้นนอก;</t>
  </si>
  <si>
    <t>B;A;C;</t>
  </si>
  <si>
    <t>คลื่นไหวสะเทือนมีความเร็วเปลี่ยนไปที่เขตแนวรอยต่อแต่ละชั้น;คลื่นไหวสะเทือนมีความถี่เปลี่ยนไปที่เขตแนวรอยต่อแต่ละชั้น;คลื่นไหวสะเทือนมีความยาวคลื่นเปลี่ยนไปที่เขตแนวรอยต่อแต่ละชั้น;</t>
  </si>
  <si>
    <t>การพาความร้อนและการถ่ายเทความร้อนในชั้นหิน;การอัดตัวของธาตุ;</t>
  </si>
  <si>
    <t>คลื่นไหวสะเทือนมีความเร็วเปลี่ยนไปที่เขตแนวรอยต่อแต่ละชั้น;คลื่นไหวสะเทือนมีความยาวคลื่นเปลี่ยนไปที่เขตแนวรอยต่อแต่ละชั้น;</t>
  </si>
  <si>
    <t>ธรณีภาคมีอุณหภูมิต่ำกว่าฐานธรณีภาค;ธรณีภาคมีความหนาสม่ำเสมอ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</si>
  <si>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คลื่นทุติยภูมิสามารถเคลื่อนที่ผ่านชั้นแก่นโลกไ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</si>
  <si>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</si>
  <si>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เปลือกโลกเป็นชั้นที่บางที่สุด และมีความหนาสม่ำเสมอ</t>
  </si>
  <si>
    <t>ธาตุแต่ละชนิดมีความหนาแน่นไม่เท่ากัน</t>
  </si>
  <si>
    <t>ชั้นแก่นโลกชั้นนอก</t>
  </si>
  <si>
    <t>เป็นชั้นเนื้อโลกตอนบนกับเปลือกโลก</t>
  </si>
  <si>
    <t>Body wave ประเภท P-Wave เดินทางได้เร็วที่สุด;Body wave ประเภท S-Wave เดินทางผ่านตัวกลางที่เป็นของเหลวไม่ได้</t>
  </si>
  <si>
    <t>แหล่งกำเนิดคลื่นไหวสะเทือนมีทั้งที่มาจากปรากฏการณ์ธรรมชาติและจากการกระทำของมนุษย์</t>
  </si>
  <si>
    <t>คลื่นไหวสะเทือนมีความเร็วเปลี่ยนไปที่เขตแนวรอยต่อแต่ละชั้น</t>
  </si>
  <si>
    <t>ธรณีภาคมีอุณหภูมิต่ำกว่าฐานธรณีภาค;ธรณีภาคมีสถานะเป็นของแข็ง ฐานธรณีภาคมีลักษณะเป็นของแข็งแบบพลาสติก</t>
  </si>
  <si>
    <t>C;B;A</t>
  </si>
  <si>
    <t>ธรณีภาคมีอุณหภูมิต่ำกว่าฐานธรณีภาค;ธรณีภาคมีสถานะเป็นของแข็ง ฐานธรณีภาคมีลักษณะเป็นของแข็งแบบพลาสติก;คลื่นปฐมภูมิเคลื่อนที่ผ่านธรณีภาคได้เร็วกว่าฐานธรณีภาค</t>
  </si>
  <si>
    <t>นาย วรเมธ เย็นใส</t>
  </si>
  <si>
    <t>ธรณีภาคมีอุณหภูมิต่ำกว่าฐานธรณีภาค;คลื่นปฐมภูมิเคลื่อนที่ผ่านธรณีภาคได้เร็วกว่าฐานธรณีภาค;ธรณีภาคมีสถานะเป็นของแข็ง ฐานธรณีภาคมีลักษณะเป็นของแข็งแบบพลาสติก</t>
  </si>
  <si>
    <t>Body wave ประเภท P-Wave เดินทางได้เร็วที่สุด</t>
  </si>
  <si>
    <t>ธรณีภาคมีสถานะเป็นของแข็ง ฐานธรณีภาคมีลักษณะเป็นของแข็งแบบพลาสติก</t>
  </si>
  <si>
    <t>B;C;A</t>
  </si>
  <si>
    <t>โครงสร้างโลกตามสมบัติเชิงกล จะแบ่งได้เป็น 5 ชั้น ได้แก่ ธรณีภาค ฐานธรณีภาค มัชฌิมภาค แก่นโลกชั้นนอก และแก่นโลกชั้นใน;โครงสร้างโลกตามองค์ประกอบทางเคมี จะแบ่งได้เป็น 3 ชั้น ได้แก่ เปลือกโลก เนื้อโลก และแก่นโลก</t>
  </si>
  <si>
    <t>ธาตุแต่ละชนิดมีความหนาแน่นไม่เท่ากัน;การพาความร้อนและการถ่ายเทความร้อนในชั้นหิน</t>
  </si>
  <si>
    <t>เป็นชั้นเปลือกโลกเพียงอย่างเดียว</t>
  </si>
  <si>
    <t>Surface wave ประเภท Love wave ตัวกลางจะถูกอัดขยายในแนวเดียวกับทิศทางของคลื่น;Body wave ประเภท P-Wave เดินทางได้เร็วที่สุด</t>
  </si>
  <si>
    <t>แหล่งกำเนิดคลื่นไหวสะเทือนมีทั้งที่มาจากปรากฏการณ์ธรรมชาติและจากการกระทำของมนุษย์;คลื่นปฐมภูมิมีความเร็วเพิ่มขึ้นเมื่อเคลื่อนที่ผ่านธรณีภาคและมัชฌิมภาค และมีความเร็วเป็นศูนย์เมื่อเคลื่อนที่ผ่านแก่นโลกชั้นนอก</t>
  </si>
  <si>
    <t>A;B;C</t>
  </si>
  <si>
    <t>Body wave ประเภท P-Wave เดินทางได้เร็วที่สุด;Body wave ประเภท S-Wave เดินทางผ่านตัวกลางที่เป็นของเหลวไม่ได้;Surface wave ประเภท Rayleigh wave อนุภาคเคลื่อนที่ตั้งฉากกับทิศทางการเคลื่อนที่ของคลื่น</t>
  </si>
  <si>
    <t>โครงสร้างโลกตามสมบัติเชิงกล จะแบ่งได้เป็น 5 ชั้น ได้แก่ ธรณีภาค ฐานธรณีภาค มัชฌิมภาค แก่นโลกชั้นนอก และแก่นโลกชั้นใน;ภายในโลกมีความร้อนและอุณหภูมิสูงมาก;โครงสร้างโลกตามองค์ประกอบทางเคมี จะแบ่งได้เป็น 3 ชั้น ได้แก่ เปลือกโลก เนื้อโลก และแก่นโลก</t>
  </si>
  <si>
    <t>ชั้นเนื้อโลก;ชั้นแก่นโลกชั้นนอก</t>
  </si>
  <si>
    <t>Body wave ประเภท S-Wave เดินทางผ่านตัวกลางที่เป็นของเหลวไม่ได้;Surface wave ประเภท Love wave ตัวกลางจะถูกอัดขยายในแนวเดียวกับทิศทางของคลื่น</t>
  </si>
  <si>
    <t>คลื่นไหวสะเทือนมีความเร็วเปลี่ยนไปที่เขตแนวรอยต่อแต่ละชั้น;คลื่นไหวสะเทือนมีแอมปลิจูดเปลี่ยนไปที่เขตแนวรอยต่อแต่ละชั้น</t>
  </si>
  <si>
    <t>ธรณีภาคมีสถานะเป็นของแข็ง ฐานธรณีภาคมีลักษณะเป็นของแข็งแบบพลาสติก;ธรณีภาคมีความหนาสม่ำเสมอ แต่ฐานธรณีภาคมีความหนาไม่สม่ำเสมอ;คลื่นปฐมภูมิเคลื่อนที่ผ่านธรณีภาคได้เร็วกว่าฐานธรณีภาค</t>
  </si>
  <si>
    <t>โครงสร้างโลกตามสมบัติเชิงกล จะแบ่งได้เป็น 5 ชั้น ได้แก่ ธรณีภาค ฐานธรณีภาค มัชฌิมภาค แก่นโลกชั้นนอก และแก่นโลกชั้นใน</t>
  </si>
  <si>
    <t>Body wave ประเภท S-Wave เดินทางผ่านตัวกลางที่เป็นของเหลวไม่ได้</t>
  </si>
  <si>
    <t>คลื่นปฐมภูมิเคลื่อนที่ผ่านธรณีภาคได้เร็วกว่าฐานธรณีภาค</t>
  </si>
  <si>
    <t>B;A;C</t>
  </si>
  <si>
    <t>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แหล่งกำเนิดคลื่นไหวสะเทือนมีทั้งที่มาจากปรากฏการณ์ธรรมชาติและจากการกระทำของมนุษย์</t>
  </si>
  <si>
    <t>คลื่นไหวสะเทือนมีแอมปลิจูดเปลี่ยนไปที่เขตแนวรอยต่อแต่ละชั้น;คลื่นไหวสะเทือนมีความยาวคลื่นเปลี่ยนไปที่เขตแนวรอยต่อแต่ละชั้น;คลื่นไหวสะเทือนมีความเร็วเปลี่ยนไปที่เขตแนวรอยต่อแต่ละชั้น</t>
  </si>
  <si>
    <t>คลื่นปฐมภูมิเคลื่อนที่ผ่านธรณีภาคได้เร็วกว่าฐานธรณีภาค;ธรณีภาคมีสถานะเป็นของแข็ง ฐานธรณีภาคมีลักษณะเป็นของแข็งแบบพลาสติก</t>
  </si>
  <si>
    <t>ทัศพร ขำสัวสดิ์</t>
  </si>
  <si>
    <t>การพาความร้อนและการถ่ายเทความร้อนในชั้นหิน</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</si>
  <si>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t>
  </si>
  <si>
    <t>ธรณีภาคมีสถานะเป็นของแข็ง ฐานธรณีภาคมีลักษณะเป็นของแข็งแบบพลาสติก;ธรณีภาคมีอุณหภูมิต่ำกว่าฐานธรณีภาค;คลื่นปฐมภูมิเคลื่อนที่ผ่านธรณีภาคได้เร็วกว่าฐานธรณีภาค</t>
  </si>
  <si>
    <t>พลังงานจากลมสุริยะ</t>
  </si>
  <si>
    <t>คลื่นไหวสะเทือนมีความยาวคลื่นเปลี่ยนไปที่เขตแนวรอยต่อแต่ละชั้น</t>
  </si>
  <si>
    <t>ภายในโลกมีความร้อนและอุณหภูมิสูงมาก</t>
  </si>
  <si>
    <t>ภายในโลกมีความร้อนและอุณหภูมิสูงมาก;โครงสร้างโลกตามสมบัติเชิงกล จะแบ่งได้เป็น 5 ชั้น ได้แก่ ธรณีภาค ฐานธรณีภาค มัชฌิมภาค แก่นโลกชั้นนอก และแก่นโลกชั้นใน;โครงสร้างโลกตามองค์ประกอบทางเคมี จะแบ่งได้เป็น 3 ชั้น ได้แก่ เปลือกโลก เนื้อโลก และแก่นโลก</t>
  </si>
  <si>
    <t>การพาความร้อนและการถ่ายเทความร้อนในชั้นหิน;การอัดตัวของธาตุ;ธาตุแต่ละชนิดมีความหนาแน่นไม่เท่ากัน</t>
  </si>
  <si>
    <t>คลื่นปฐมภูมิมีความเร็วเพิ่มขึ้นเมื่อเคลื่อนที่ผ่านธรณีภาคและมัชฌิมภาค และมีความเร็วเป็นศูนย์เมื่อเคลื่อนที่ผ่านแก่นโลกชั้นนอก</t>
  </si>
  <si>
    <t>C;A;B</t>
  </si>
  <si>
    <t>Body wave ประเภท P-Wave เดินทางได้เร็วที่สุด;Surface wave ประเภท Rayleigh wave อนุภาคเคลื่อนที่ตั้งฉากกับทิศทางการเคลื่อนที่ของคลื่น;Body wave ประเภท S-Wave เดินทางผ่านตัวกลางที่เป็นของเหลวไม่ได้</t>
  </si>
  <si>
    <t>คลื่นไหวสะเทือนมีความถี่เปลี่ยนไปที่เขตแนวรอยต่อแต่ละชั้น</t>
  </si>
  <si>
    <t>ธรณีภาคมีสถานะเป็นของแข็ง ฐานธรณีภาคมีลักษณะเป็นของแข็งแบบพลาสติก;คลื่นปฐมภูมิเคลื่อนที่ผ่านธรณีภาคได้เร็วกว่าฐานธรณีภาค;ธรณีภาคมีอุณหภูมิต่ำกว่าฐานธรณีภาค</t>
  </si>
  <si>
    <t>โครงสร้างโลกตามสมบัติเชิงกล จะแบ่งได้เป็น 5 ชั้น ได้แก่ ธรณีภาค ฐานธรณีภาค มัชฌิมภาค แก่นโลกชั้นนอก และแก่นโลกชั้นใน;เปลือกโลกเป็นชั้นที่บางที่สุด และมีความหนาสม่ำเสมอ</t>
  </si>
  <si>
    <t>การอัดตัวของธาตุ;ธาตุแต่ละชนิดมีความหนาแน่นไม่เท่ากัน</t>
  </si>
  <si>
    <t>ของเหลว;แก๊ส</t>
  </si>
  <si>
    <t>ชั้นเนื้อโลก;ชั้นแก่นโลกชั้นนอก;ชั้นเปลือกโลก</t>
  </si>
  <si>
    <t>เป็นชั้นเนื้อโลกตอนบนกับเปลือกโลก;เป็นชั้นตั้งแต่เปลือกโลกถึงเนื้อโลกทั้งหมด</t>
  </si>
  <si>
    <t>Body wave ประเภท P-Wave เดินทางได้เร็วที่สุด;Surface wave ประเภท Love wave ตัวกลางจะถูกอัดขยายในแนวเดียวกับทิศทางของคลื่น;Body wave ประเภท S-Wave เดินทางผ่านตัวกลางที่เป็นของเหลวไม่ได้</t>
  </si>
  <si>
    <t>คลื่นไหวสะเทือนมีความถี่เปลี่ยนไปที่เขตแนวรอยต่อแต่ละชั้น;คลื่นไหวสะเทือนมีแอมปลิจูดเปลี่ยนไปที่เขตแนวรอยต่อแต่ละชั้น</t>
  </si>
  <si>
    <t>ชั้นแก่นโลกชั้นใน</t>
  </si>
  <si>
    <t>เป็นชั้นตั้งแต่เปลือกโลกถึงเนื้อโลกทั้งหมด</t>
  </si>
  <si>
    <t>Surface wave ประเภท Love wave ตัวกลางจะถูกอัดขยายในแนวเดียวกับทิศทางของคลื่น</t>
  </si>
  <si>
    <t>คลื่นไหวสะเทือนมีแอมปลิจูดเปลี่ยนไปที่เขตแนวรอยต่อแต่ละชั้น</t>
  </si>
  <si>
    <t>ธรณีภาคมีอุณหภูมิต่ำกว่าฐานธรณีภาค</t>
  </si>
  <si>
    <t>A;C;B</t>
  </si>
  <si>
    <t>คลื่นไหวสะเทือนมีความถี่เปลี่ยนไปที่เขตแนวรอยต่อแต่ละชั้น;คลื่นไหวสะเทือนมีความยาวคลื่นเปลี่ยนไปที่เขตแนวรอยต่อแต่ละชั้น</t>
  </si>
  <si>
    <t>คลื่นปฐมภูมิเคลื่อนที่ผ่านธรณีภาคได้เร็วกว่าฐานธรณีภาค;ธรณีภาคมีอุณหภูมิต่ำกว่าฐานธรณีภาค;ธรณีภาคมีสถานะเป็นของแข็ง ฐานธรณีภาคมีลักษณะเป็นของแข็งแบบพลาสติก</t>
  </si>
  <si>
    <t>Surface wave ประเภท Rayleigh wave อนุภาคเคลื่อนที่ตั้งฉากกับทิศทางการเคลื่อนที่ของคลื่น;Body wave ประเภท S-Wave เดินทางผ่านตัวกลางที่เป็นของเหลวไม่ได้;Body wave ประเภท P-Wave เดินทางได้เร็วที่สุด</t>
  </si>
  <si>
    <t>ธรณีภาคมีอุณหภูมิต่ำกว่าฐานธรณีภาค;คลื่นปฐมภูมิเคลื่อนที่ผ่านธรณีภาคได้เร็วกว่าฐานธรณีภาค</t>
  </si>
  <si>
    <t>พลังงานจากลมสุริยะ;การพาความร้อนและการถ่ายเทความร้อนในชั้นหิน</t>
  </si>
  <si>
    <t>คลื่นปฐมภูมิเคลื่อนที่ผ่านธรณีภาคได้เร็วกว่าฐานธรณีภาค;ธรณีภาคมีอุณหภูมิต่ำกว่าฐานธรณีภาค</t>
  </si>
  <si>
    <t>โครงสร้างโลกตามองค์ประกอบทางเคมี จะแบ่งได้เป็น 3 ชั้น ได้แก่ เปลือกโลก เนื้อโลก และแก่นโลก;เปลือกโลกเป็นชั้นที่บางที่สุด และมีความหนาสม่ำเสมอ</t>
  </si>
  <si>
    <t>การพาความร้อนและการถ่ายเทความร้อนในชั้นหิน;ธาตุแต่ละชนิดมีความหนาแน่นไม่เท่ากัน</t>
  </si>
  <si>
    <t>เป็นชั้นเปลือกโลกเพียงอย่างเดียว;เป็นชั้นเนื้อโลกตอนบนกับเปลือกโลก</t>
  </si>
  <si>
    <t>Body wave ประเภท S-Wave เดินทางผ่านตัวกลางที่เป็นของเหลวไม่ได้;Body wave ประเภท P-Wave เดินทางได้เร็วที่สุด;Surface wave ประเภท Rayleigh wave อนุภาคเคลื่อนที่ตั้งฉากกับทิศทางการเคลื่อนที่ของคลื่น</t>
  </si>
  <si>
    <t>การพาความร้อนและการถ่ายเทความร้อนในชั้นหิน;พลังงานจากลมสุริยะ</t>
  </si>
  <si>
    <t>ธาตุแต่ละชนิดมีความหนาแน่นไม่เท่ากัน;การอัดตัวของธาตุ;การพาความร้อนและการถ่ายเทความร้อนในชั้นหิน;พลังงานจากลมสุริยะ</t>
  </si>
  <si>
    <t>คลื่นปฐมภูมิเคลื่อนที่ผ่านธรณีภาคได้เร็วกว่าฐานธรณีภาค;ธรณีภาคมีความหนาสม่ำเสมอ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</si>
  <si>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คลื่นไหวสะเทือนมีความถี่เปลี่ยนไปที่เขตแนวรอยต่อแต่ละชั้น;คลื่นไหวสะเทือนมีความเร็วเปลี่ยนไปที่เขตแนวรอยต่อแต่ละชั้น</t>
  </si>
  <si>
    <t>วศินท์ ขางถิ่น</t>
  </si>
  <si>
    <t>ของไหล;ของเหลว</t>
  </si>
  <si>
    <t>เป็นชั้นเนื้อโลกตอนล่างกับแก่นโลก</t>
  </si>
  <si>
    <t>ธรณีภาคมีความหนาสม่ำเสมอ แต่ฐานธรณีภาคมีความหนาไม่สม่ำเสมอ</t>
  </si>
  <si>
    <t>Body wave ประเภท S-Wave เดินทางผ่านตัวกลางที่เป็นของเหลวไม่ได้;Body wave ประเภท P-Wave เดินทางได้เร็วที่สุด</t>
  </si>
  <si>
    <t>การอัดตัวของธาตุ;การพาความร้อนและการถ่ายเทความร้อนในชั้นหิน;ธาตุแต่ละชนิดมีความหนาแน่นไม่เท่ากัน</t>
  </si>
  <si>
    <t>ธาตุแต่ละชนิดมีความหนาแน่นไม่เท่ากัน;การพาความร้อนและการถ่ายเทความร้อนในชั้นหิน;การอัดตัวของธาตุ</t>
  </si>
  <si>
    <t>ถ้าแบ่งโครงสร้างโลกตามองค์ประกอบทางเคมี ชั้นแก่นโลก เป็นโครงสร้างชั้นที่มีความหนามากที่สุด</t>
  </si>
  <si>
    <t>ธาตุแต่ละชนิดมีความหนาแน่นไม่เท่ากัน;พลังงานจากลมสุริยะ</t>
  </si>
  <si>
    <t>Body wave ประเภท P-Wave เดินทางได้เร็วที่สุด;Surface wave ประเภท Love wave ตัวกลางจะถูกอัดขยายในแนวเดียวกับทิศทางของคลื่น;Surface wave ประเภท Rayleigh wave อนุภาคเคลื่อนที่ตั้งฉากกับทิศทางการเคลื่อนที่ของคลื่น</t>
  </si>
  <si>
    <t>ชนัญชิดามาลากรรณ์</t>
  </si>
  <si>
    <t>ธาตุแต่ละชนิดมีความหนาแน่นไม่เท่ากัน;การอัดตัวของธาตุ;การพาความร้อนและการถ่ายเทความร้อนในชั้นหิน</t>
  </si>
  <si>
    <t>ถ้าแบ่งโครงสร้างโลกตามองค์ประกอบทางเคมี ชั้นแก่นโลก เป็นโครงสร้างชั้นที่มีความหนามากที่สุด;แหล่งกำเนิดคลื่นไหวสะเทือนมีทั้งที่มาจากปรากฏการณ์ธรรมชาติและจากการกระทำของมนุษย์;คลื่นทุติยภูมิสามารถเคลื่อนที่ผ่านชั้นแก่นโลกได้</t>
  </si>
  <si>
    <t>ธรณีภาคมีสถานะเป็นของแข็ง ฐานธรณีภาคมีลักษณะเป็นของแข็งแบบพลาสติก;ธรณีภาคมีอุณหภูมิต่ำกว่าฐานธรณีภาค</t>
  </si>
  <si>
    <t>เป็นชั้นเปลือกโลกเพียงอย่างเดียว;เป็นชั้นตั้งแต่เปลือกโลกถึงเนื้อโลกทั้งหมด</t>
  </si>
  <si>
    <t>ธาตุแต่ละชนิดมีความหนาแน่นไม่เท่ากัน;การอัดตัวของธาตุ</t>
  </si>
  <si>
    <t>ของแข็ง;แก๊ส;ของเหลว</t>
  </si>
  <si>
    <t>ชั้นแก่นโลกชั้นนอก;ชั้นเนื้อโลก</t>
  </si>
  <si>
    <t>ของแข็ง;ของเหลว;แก๊ส</t>
  </si>
  <si>
    <t>ชั้นเปลือกโลก;ชั้นเนื้อโลก</t>
  </si>
  <si>
    <t>Surface wave ประเภท Rayleigh wave อนุภาคเคลื่อนที่ตั้งฉากกับทิศทางการเคลื่อนที่ของคลื่น</t>
  </si>
  <si>
    <t>โครงสร้างโลกตามองค์ประกอบทางเคมี จะแบ่งได้เป็น 3 ชั้น ได้แก่ เปลือกโลก เนื้อโลก และแก่นโลก</t>
  </si>
  <si>
    <t>คลื่นทุติยภูมิสามารถเคลื่อนที่ผ่านชั้นแก่นโลกได้;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t>
  </si>
  <si>
    <t>คลื่นไหวสะเทือนมีแอมปลิจูดเปลี่ยนไปที่เขตแนวรอยต่อแต่ละชั้น;คลื่นไหวสะเทือนมีความเร็วเปลี่ยนไปที่เขตแนวรอยต่อแต่ละชั้น</t>
  </si>
  <si>
    <t>ภายในโลกมีความร้อนและอุณหภูมิสูงมาก;เปลือกโลกเป็นชั้นที่บางที่สุด และมีความหนาสม่ำเสมอ</t>
  </si>
  <si>
    <t>คลื่นปฐมภูมิเคลื่อนที่ผ่านธรณีภาคได้เร็วกว่าฐานธรณีภาค;ธรณีภาคมีความหนาสม่ำเสมอ แต่ฐานธรณีภาคมีความหนาไม่สม่ำเสมอ</t>
  </si>
  <si>
    <t>คลื่นทุติยภูมิสามารถเคลื่อนที่ผ่านชั้นแก่นโลกได้</t>
  </si>
  <si>
    <t>Body wave ประเภท S-Wave เดินทางผ่านตัวกลางที่เป็นของเหลวไม่ได้;Surface wave ประเภท Rayleigh wave อนุภาคเคลื่อนที่ตั้งฉากกับทิศทางการเคลื่อนที่ของคลื่น</t>
  </si>
  <si>
    <t>เปลือกโลกเป็นชั้นที่บางที่สุด และมีความหนาสม่ำเสมอ;โครงสร้างโลกตามองค์ประกอบทางเคมี จะแบ่งได้เป็น 3 ชั้น ได้แก่ เปลือกโลก เนื้อโลก และแก่นโลก</t>
  </si>
  <si>
    <t>ธรณีภาคมีความหนาสม่ำเสมอ แต่ฐานธรณีภาคมีความหนาไม่สม่ำเสมอ;คลื่นปฐมภูมิเคลื่อนที่ผ่านธรณีภาคได้เร็วกว่าฐานธรณีภาค</t>
  </si>
  <si>
    <t>เป็นชั้นตั้งแต่เปลือกโลกถึงเนื้อโลกทั้งหมด;เป็นชั้นเปลือกโลกเพียงอย่างเดียว</t>
  </si>
  <si>
    <t>คลื่นทุติยภูมิสามารถเคลื่อนที่ผ่านชั้นแก่นโลกได้;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</si>
  <si>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เปลือกโลกเป็นชั้นที่บางที่สุด และมีความหนาสม่ำเสมอ;โครงสร้างโลกตามสมบัติเชิงกล จะแบ่งได้เป็น 5 ชั้น ได้แก่ ธรณีภาค ฐานธรณีภาค มัชฌิมภาค แก่นโลกชั้นนอก และแก่นโลกชั้นใน</t>
  </si>
  <si>
    <t>การอัดตัวของธาตุ</t>
  </si>
  <si>
    <t>คลื่นปฐมภูมิมีความเร็วเพิ่มขึ้นเมื่อเคลื่อนที่ผ่านธรณีภาคและมัชฌิมภาค และมีความเร็วเป็นศูนย์เมื่อเคลื่อนที่ผ่านแก่นโลกชั้นนอก;แหล่งกำเนิดคลื่นไหวสะเทือนมีทั้งที่มาจากปรากฏการณ์ธรรมชาติและจากการกระทำของมนุษย์</t>
  </si>
  <si>
    <t>พรนภา  บ่อทอง</t>
  </si>
  <si>
    <t>Body wave ประเภท P-Wave เดินทางได้เร็วที่สุด;Body wave ประเภท S-Wave เดินทางผ่านตัวกลางที่เป็นของเหลวไม่ได้;Surface wave ประเภท Love wave ตัวกลางจะถูกอัดขยายในแนวเดียวกับทิศทางของคลื่น;Surface wave ประเภท Rayleigh wave อนุภาคเคลื่อนที่ตั้งฉากกับทิศทางการเคลื่อนที่ของคลื่น</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</si>
  <si>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คลื่นทุติยภูมิสามารถเคลื่อนที่ผ่านชั้นแก่นโลกได้</t>
  </si>
  <si>
    <t>การพาความร้อนและการถ่ายเทความร้อนในชั้นหิน;ธาตุแต่ละชนิดมีความหนาแน่นไม่เท่ากัน;การอัดตัวของธาตุ</t>
  </si>
  <si>
    <t>ของแข็ง;ของเหลว</t>
  </si>
  <si>
    <t>ธรณีภาคมีอุณหภูมิต่ำกว่าฐานธรณีภาค;ธรณีภาคมีความหนาสม่ำเสมอ แต่ฐานธรณีภาคมีความหนาไม่สม่ำเสมอ</t>
  </si>
  <si>
    <t>การอัดตัวของธาตุ;ธาตุแต่ละชนิดมีความหนาแน่นไม่เท่ากัน;การพาความร้อนและการถ่ายเทความร้อนในชั้นหิน</t>
  </si>
  <si>
    <t>Body wave ประเภท P-Wave เดินทางได้เร็วที่สุด;Surface wave ประเภท Rayleigh wave อนุภาคเคลื่อนที่ตั้งฉากกับทิศทางการเคลื่อนที่ของคลื่น</t>
  </si>
  <si>
    <t>ถ้าแบ่งโครงสร้างโลกตามองค์ประกอบทางเคมี ชั้นแก่นโลก เป็นโครงสร้างชั้นที่มีความหนามากที่สุด;แหล่งกำเนิดคลื่นไหวสะเทือนมีทั้งที่มาจากปรากฏการณ์ธรรมชาติและจากการกระทำของมนุษย์</t>
  </si>
  <si>
    <t>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</si>
  <si>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ธรณีภาคมีสถานะเป็นของแข็ง ฐานธรณีภาคมีลักษณะเป็นของแข็งแบบพลาสติก;ธรณีภาคมีความหนาสม่ำเสมอ แต่ฐานธรณีภาคมีความหนาไม่สม่ำเสมอ</t>
  </si>
  <si>
    <t>Surface wave ประเภท Rayleigh wave อนุภาคเคลื่อนที่ตั้งฉากกับทิศทางการเคลื่อนที่ของคลื่น;Body wave ประเภท P-Wave เดินทางได้เร็วที่สุด;Body wave ประเภท S-Wave เดินทางผ่านตัวกลางที่เป็นของเหลวไม่ได้</t>
  </si>
  <si>
    <t>ของแข็ง;ของไหล</t>
  </si>
  <si>
    <t>Surface wave ประเภท Rayleigh wave อนุภาคเคลื่อนที่ตั้งฉากกับทิศทางการเคลื่อนที่ของคลื่น;Surface wave ประเภท Love wave ตัวกลางจะถูกอัดขยายในแนวเดียวกับทิศทางของคลื่น</t>
  </si>
  <si>
    <t>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แหล่งกำเนิดคลื่นไหวสะเทือนมีทั้งที่มาจากปรากฏการณ์ธรรมชาติและจากการกระทำของมนุษย์;คลื่นทุติยภูมิสามารถเคลื่อนที่ผ่านชั้นแก่นโลกได้</t>
  </si>
  <si>
    <t>ของไหล;แก๊ส</t>
  </si>
  <si>
    <t>Surface wave ประเภท Love wave ตัวกลางจะถูกอัดขยายในแนวเดียวกับทิศทางของคลื่น;Surface wave ประเภท Rayleigh wave อนุภาคเคลื่อนที่ตั้งฉากกับทิศทางการเคลื่อนที่ของคลื่น</t>
  </si>
  <si>
    <t>โรจน์ศักดิ์สัมพันธ์</t>
  </si>
  <si>
    <t>คลื่นไหวสะเทือนมีความเร็วเปลี่ยนไปที่เขตแนวรอยต่อแต่ละชั้น;คลื่นไหวสะเทือนมีความถี่เปลี่ยนไปที่เขตแนวรอยต่อแต่ละชั้น</t>
  </si>
  <si>
    <t>เป็นชั้นเนื้อโลกตอนล่างกับแก่นโลก;เป็นชั้นเนื้อโลกตอนบนกับเปลือกโลก</t>
  </si>
  <si>
    <t>เปลือกโลกเป็นชั้นที่บางที่สุด และมีความหนาสม่ำเสมอ;ภายในโลกมีความร้อนและอุณหภูมิสูงมาก</t>
  </si>
  <si>
    <t>โครงสร้างโลกตามสมบัติเชิงกล จะแบ่งได้เป็น 5 ชั้น ได้แก่ ธรณีภาค ฐานธรณีภาค มัชฌิมภาค แก่นโลกชั้นนอก และแก่นโลกชั้นใน;ภายในโลกมีความร้อนและอุณหภูมิสูงมาก</t>
  </si>
  <si>
    <t>คลื่นไหวสะเทือนมีความถี่เปลี่ยนไปที่เขตแนวรอยต่อแต่ละชั้น;คลื่นไหวสะเทือนมีความเร็วเปลี่ยนไปที่เขตแนวรอยต่อแต่ละชั้น;คลื่นไหวสะเทือนมีแอมปลิจูดเปลี่ยนไปที่เขตแนวรอยต่อแต่ละชั้น;คลื่นไหวสะเทือนมีความยาวคลื่นเปลี่ยนไปที่เขตแนวรอยต่อแต่ละชั้น</t>
  </si>
  <si>
    <t>โครงสร้างโลกตามสมบัติเชิงกล จะแบ่งได้เป็น 5 ชั้น ได้แก่ ธรณีภาค ฐานธรณีภาค มัชฌิมภาค แก่นโลกชั้นนอก และแก่นโลกชั้นใน;โครงสร้างโลกตามองค์ประกอบทางเคมี จะแบ่งได้เป็น 3 ชั้น ได้แก่ เปลือกโลก เนื้อโลก และแก่นโลก;ภายในโลกมีความร้อนและอุณหภูมิสูงมาก</t>
  </si>
  <si>
    <t>น.ส. นิชาภา สุวรรณวงศ์</t>
  </si>
  <si>
    <t>Body wave ประเภท P-Wave เดินทางได้เร็วที่สุด;Body wave ประเภท S-Wave เดินทางผ่านตัวกลางที่เป็นของเหลวไม่ได้;Surface wave ประเภท Love wave ตัวกลางจะถูกอัดขยายในแนวเดียวกับทิศทางของคลื่น</t>
  </si>
  <si>
    <t>คลื่นทุติยภูมิสามารถเคลื่อนที่ผ่านชั้นแก่นโลกได้;ถ้าแบ่งโครงสร้างโลกตามองค์ประกอบทางเคมี ชั้นแก่นโลก เป็นโครงสร้างชั้นที่มีความหนามากที่สุด</t>
  </si>
  <si>
    <t>คลื่นปฐมภูมิเคลื่อนที่ผ่านธรณีภาคได้เร็วกว่าฐานธรณีภาค;ธรณีภาคมีสถานะเป็นของแข็ง ฐานธรณีภาคมีลักษณะเป็นของแข็งแบบพลาสติก;ธรณีภาคมีอุณหภูมิต่ำกว่าฐานธรณีภาค</t>
  </si>
  <si>
    <t>โครงสร้างโลกตามองค์ประกอบทางเคมี จะแบ่งได้เป็น 3 ชั้น ได้แก่ เปลือกโลก เนื้อโลก และแก่นโลก;โครงสร้างโลกตามสมบัติเชิงกล จะแบ่งได้เป็น 5 ชั้น ได้แก่ ธรณีภาค ฐานธรณีภาค มัชฌิมภาค แก่นโลกชั้นนอก และแก่นโลกชั้นใน</t>
  </si>
  <si>
    <t>ของแข็ง;แก๊ส</t>
  </si>
  <si>
    <t>น.ส.พิมพ์ธิดา เมืองขวัญใจ</t>
  </si>
  <si>
    <t>ธรณีภาคมีอุณหภูมิต่ำกว่าฐานธรณีภาค;ธรณีภาคมีสถานะเป็นของแข็ง ฐานธรณีภาคมีลักษณะเป็นของแข็งแบบพลาสติก;ธรณีภาคมีความหนาสม่ำเสมอ แต่ฐานธรณีภาคมีความหนาไม่สม่ำเสมอ</t>
  </si>
  <si>
    <t>ชั้นแก่นโลกชั้นใน;ชั้นแก่นโลกชั้นนอก</t>
  </si>
  <si>
    <t>ธรณีภาคมีอุณหภูมิต่ำกว่าฐานธรณีภาค;คลื่นปฐมภูมิเคลื่อนที่ผ่านธรณีภาคได้เร็วกว่าฐานธรณีภาค;ธรณีภาคมีความหนาสม่ำเสมอ แต่ฐานธรณีภาคมีความหนาไม่สม่ำเสมอ</t>
  </si>
  <si>
    <t>แหล่งกำเนิดคลื่นไหวสะเทือนมีทั้งที่มาจากปรากฏการณ์ธรรมชาติและจากการกระทำของมนุษย์;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</si>
  <si>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คลื่นไหวสะเทือนมีความถี่เปลี่ยนไปที่เขตแนวรอยต่อแต่ละชั้น;คลื่นไหวสะเทือนมีแอมปลิจูดเปลี่ยนไปที่เขตแนวรอยต่อแต่ละชั้น;คลื่นไหวสะเทือนมีความเร็วเปลี่ยนไปที่เขตแนวรอยต่อแต่ละชั้น</t>
  </si>
  <si>
    <t>นาย ภัทรพล พลทับ</t>
  </si>
  <si>
    <t>ภายในโลกมีความร้อนและอุณหภูมิสูงมาก;โครงสร้างโลกตามองค์ประกอบทางเคมี จะแบ่งได้เป็น 3 ชั้น ได้แก่ เปลือกโลก เนื้อโลก และแก่นโลก;โครงสร้างโลกตามสมบัติเชิงกล จะแบ่งได้เป็น 5 ชั้น ได้แก่ ธรณีภาค ฐานธรณีภาค มัชฌิมภาค แก่นโลกชั้นนอก และแก่นโลกชั้นใน</t>
  </si>
  <si>
    <t>ธรณีภาคมีอุณหภูมิต่ำกว่าฐานธรณีภาค;ธรณีภาคมีความหนาสม่ำเสมอ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</si>
  <si>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Body wave ประเภท P-Wave เดินทางได้เร็วที่สุด;Body wave ประเภท S-Wave เดินทางผ่านตัวกลางที่เป็นของเหลวไม่ได้;Surface wave ประเภท Rayleigh wave อนุภาคเคลื่อนที่ตั้งฉากกับทิศทางการเคลื่อนที่ของคลื่น;Surface wave ประเภท Love wave ตัวกลางจะถูกอัดขยายในแนวเดียวกับทิศทางของคลื่น</t>
  </si>
  <si>
    <t>ธาตุแต่ละชนิดมีความหนาแน่นไม่เท่ากัน;พลังงานจากลมสุริยะ;การอัดตัวของธาตุ;การพาความร้อนและการถ่ายเทความร้อนในชั้นหิน</t>
  </si>
  <si>
    <t>ของไหล;ของเหลว;ของแข็ง;แก๊ส</t>
  </si>
  <si>
    <t>โครงสร้างโลกตามองค์ประกอบทางเคมี จะแบ่งได้เป็น 3 ชั้น ได้แก่ เปลือกโลก เนื้อโลก และแก่นโลก;ภายในโลกมีความร้อนและอุณหภูมิสูงมาก;โครงสร้างโลกตามสมบัติเชิงกล จะแบ่งได้เป็น 5 ชั้น ได้แก่ ธรณีภาค ฐานธรณีภาค มัชฌิมภาค แก่นโลกชั้นนอก และแก่นโลกชั้นใน</t>
  </si>
  <si>
    <t>เป็นชั้นเนื้อโลกตอนล่างกับแก่นโลก;เป็นชั้นเนื้อโลกตอนบนกับเปลือกโลก;เป็นชั้นตั้งแต่เปลือกโลกถึงเนื้อโลกทั้งหมด</t>
  </si>
  <si>
    <t>คลื่นปฐมภูมิมีความเร็วเพิ่มขึ้นเมื่อเคลื่อนที่ผ่านธรณีภาคและมัชฌิมภาค และมีความเร็วเป็นศูนย์เมื่อเคลื่อนที่ผ่านแก่นโลกชั้นนอก;แหล่งกำเนิดคลื่นไหวสะเทือนมีทั้งที่มาจากปรากฏการณ์ธรรมชาติและจากการกระทำของมนุษย์;คลื่นทุติยภูมิสามารถเคลื่อนที่ผ่านชั้นแก่นโลกได้</t>
  </si>
  <si>
    <t>ธนพร พราหมณ์ล้ำ</t>
  </si>
  <si>
    <t>ภายในโลกมีความร้อนและอุณหภูมิสูงมาก;เปลือกโลกเป็นชั้นที่บางที่สุด และมีความหนาสม่ำเสมอ;โครงสร้างโลกตามองค์ประกอบทางเคมี จะแบ่งได้เป็น 3 ชั้น ได้แก่ เปลือกโลก เนื้อโลก และแก่นโลก</t>
  </si>
  <si>
    <t>ทัลซาร์และซุปเปอร์โนวาแล้วยังสามารถใช้ศึกษาดาวเคราะห์แฉกระบบสุริยะเพื่อค้นหาสิ่งมีชีวิตนอกโลกได้อีก</t>
  </si>
  <si>
    <t>การศึกษาดาวฤกษ์เกิดใหม่และกาแล็กซีที่ทีอายุมาก</t>
  </si>
  <si>
    <t>ดาวเคราะห์แฉกระบบสุริยะที่โคจรรอบดาวฤกษ์คล้ายดวงอาทิตย์</t>
  </si>
  <si>
    <t>ดาวนิวตรอนเศษซากดาวฤกษ์ที่หลงเหลือจากซุปเปอร์โนวา</t>
  </si>
  <si>
    <t>กล้องโทรทัศน์วิทยุฟาสต์ กล้องโทรทรรศน์ช่วงคลื่นแสง</t>
  </si>
  <si>
    <t>กล้องโทรทรรศน์ช่วงคลื่นวิทยุที่โคจรอยู่เหนือชั้นบรรยากาศของโลก</t>
  </si>
  <si>
    <t>ไม่ได้เพราะรังสีเอกซ์ไม่สามารถทะลุผ่านชั้นบรรยากาศลงมายังพื้นโลกได้เพราะถูกกลืนและสะท้อนจากชั้นบรรยากาศของโลก</t>
  </si>
  <si>
    <t>กล้องโทรทรรศน์แบบหักเหแสง
อาศัยการหักเหของแสงโดยเลนส์นูนเป็นตัวรวมแสงเข้ามายังจุดโฟกัส แล้วเลนส์ตาจะขยายภาพให้ใหญ่ขึ้น</t>
  </si>
  <si>
    <t>กล้องโทรทรรศน์แบบสะท้อนแสง
ใช้กระจกโค้งเว้าเป็นตัวสะท้อนและรวมแสงไปยังจุดโฟกัส จากนั้นใช้เลนส์ตาหรือกระจกเล็กสะท้อนต่อเพื่อขยายภาพ</t>
  </si>
  <si>
    <t>กล้องโทรทรรศน์แบบผสม
ผสมผสานหลักการทั้งเลนส์และกระจกเข้าด้วยกัน โดยใช้เลนส์ช่วยแก้ความคลาด และใช้กระจกสะท้อนแสงเพื่อรวมและขยายภาพ ทำให้ได้ภาพคมชัดและลดความผิดเพี้ยน</t>
  </si>
  <si>
    <t>ของแข็ง สภาพพลาสติด;ของแข็ง;ของเหลว;เมื่อคลื่นไหวเสทือนเคลื่อนที่ผ่านชั้นนี้ จะเกิดการเปลี่ยนแปลง 2 ลักษณะที่แตกต่างกันใน 2 บริเวณ;คลื่นปฐมภูมิมีความเร็วค่อนข้างคงที่;เมื่อคลื่นไหวเสทือนเคลื่อนที่ผ่านชั้นนี้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</si>
  <si>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เมื่อคลื่นไหวเสทือนเคลื่อนที่ผ่านชั้นนี้ จะมีความเร็วเพิ่มขึ้นอย่างสม่ำเสมอ;ของแข็ง;ของเหลว;เมื่อคลื่นไหวเสทือนเคลื่อนที่ผ่านชั้นนี้ คลื่นทุติยภูมิผ่านชั้นนี้ไม่ได้ แต่คลื่นปฐมภูมิมีความเร็วเพิ่มขึ้นอย่างช้า ๆ;ของแข็ง สภาพพลาสติด;คลื่นปฐมภูมิมีความเร็วค่อนข้างคงที่;เมื่อคลื่นไหวเสทือนเคลื่อนที่ผ่านชั้นนี้ จะเกิดการเปลี่ยนแปลง 2 ลักษณะที่แตกต่างกันใน 2 บริเวณ</t>
  </si>
  <si>
    <t>นายปฏิภาณ ฉายเเสง</t>
  </si>
  <si>
    <t>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สภาพพลาสติด;ของแข็ง;คลื่นปฐมภูมิมีความเร็วค่อนข้างคงที่;ของเหลว</t>
  </si>
  <si>
    <t>ของเหลว;ของแข็ง สภาพพลาสติด;ของแข็ง;เมื่อคลื่นไหวเสทือนเคลื่อนที่ผ่านชั้นนี้ จะมีความเร็วเพิ่มขึ้นอย่างสม่ำเสมอ;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</si>
  <si>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ณราชัยสว่างทอง</t>
  </si>
  <si>
    <t>ธรณีภาค (Lithosphere);มัชฌิมภาค (Mesosphere);แก่นโลกส่วนใน (Inner core);ฐานธรณีภาค (Asthenosphere);แก่นโลกส่วนนอก (Outer core)</t>
  </si>
  <si>
    <t>ธรณีภาค (Lithosphere);มัชฌิมภาค (Mesosphere);แก่นโลกส่วนนอก (Outer core);ฐานธรณีภาค (Asthenosphere);แก่นโลกส่วนใน (Inner core)</t>
  </si>
  <si>
    <t>เมื่อคลื่นไหวเสทือนเคลื่อนที่ผ่านชั้นนี้ จะมีความเร็วเพิ่มขึ้นอย่างสม่ำเสมอ;ของแข็ง สภาพพลาสติด;ของเหลว;ของแข็ง;เมื่อคลื่นไหวเสทือนเคลื่อนที่ผ่านชั้นนี้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</si>
  <si>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เมื่อคลื่นไหวเสทือนเคลื่อนที่ผ่านชั้นนี้ จะเกิดการเปลี่ยนแปลง 2 ลักษณะที่แตกต่างกันใน 2 บริเวณ;ของแข็ง สภาพพลาสติด;ของเหลว;ของแข็ง;เมื่อคลื่นไหวเสทือนเคลื่อนที่ผ่านชั้นนี้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จะมีความเร็วเพิ่มขึ้นอย่างสม่ำเสมอ;คลื่นปฐมภูมิมีความเร็วค่อนข้างคงที่</t>
  </si>
  <si>
    <t>ของเหลว;ของแข็ง;ของแข็ง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</si>
  <si>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แก่นโลกส่วนใน (Inner core);มัชฌิมภาค (Mesosphere);แก่นโลกส่วนนอก (Outer core);ฐานธรณีภาค (Asthenosphere);ธรณีภาค (Lithosphere)</t>
  </si>
  <si>
    <t>เมื่อคลื่นไหวเสทือนเคลื่อนที่ผ่านชั้นนี้ จะมีความเร็วเพิ่มขึ้นอย่างสม่ำเสมอ;คลื่นปฐมภูมิมีความเร็วค่อนข้างคงที่;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บริเวณ;ของแข็ง สภาพพลาสติด;ของแข็ง</t>
  </si>
  <si>
    <t>ธรณีภาค;มัชฌิมภาค;แก่นโลกชั้นนอก;ฐานธรณีภาค;แก่นโลกชั้นใน</t>
  </si>
  <si>
    <t>ของแข็ง สภาพพลาสติด;ของแข็ง;ของเหลว;เมื่อคลื่นไหวเสทือนเคลื่อนที่ผ่านชั้นนี้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t>
  </si>
  <si>
    <t>นางสาวพิชามญชุ์ ขันติวีรวัฒน์</t>
  </si>
  <si>
    <t>เกิดจากดาวฤกษ์ก่อนเกิดยุบตัวไปจนความดันและอุณหภูมิสูง เกิดเป็นนิวเคลียร์ฟิวชัน และเกิดดวงอาทิตย์</t>
  </si>
  <si>
    <t>เกิดจากเศษฝุ่นและแก๊สที่หลงเหลืออยู่ของดวงอาทิตย์</t>
  </si>
  <si>
    <t>ดาวเคราห์ชั้นในเป็นดาวเคราะห์หิน เพราะได้รับอิทธิพลจากลมสุริยะเยอะ พัดพาแก๊สออกไป และดาวเคราะห์ชั้นนอกเป็นดาวเคราะห์แก๊สเพราะ ได้รับอิทธิพลจากลมสุริยะน้อย ทำให้มีแก๊สปริมาณมากที่ผิว</t>
  </si>
  <si>
    <t>4 เขต ได้แก่เขตดาวเคราะห์ชั้นใน เขตดาวเคราะห์น้อย เขตดาวเคราะห์ชั้นนอก เขตดงดาวหาง</t>
  </si>
  <si>
    <t>มีองค์ประกอบหลักเป็นหิน ดินเหนียว โลหะ</t>
  </si>
  <si>
    <t>น้ำแข็งขนาดเล็กและวัตถุอื่นๆมหาศาล</t>
  </si>
  <si>
    <t>ดคจรรอบดวงอาทิตย์ในระยะที่เหมาะสม มีอุณหภูมิเหมาะสม น้ำอยู่ในสถานะเป็นของเหลว</t>
  </si>
  <si>
    <t>Kepler-452b เพราะมีระยะทางจากดาวฤกษ์และอุณหภูมิใกล้เคียงโลกมากที่สุด</t>
  </si>
  <si>
    <t>Kepler-69c เพราะอุณหภูมิสูง ร้อนเกินไปสำหรับการดำรงอยู่ของสิ่งมีชีวิต</t>
  </si>
  <si>
    <t>Trappist-1e, Kepler-452b, Gliese 667Cc เพราะมีอุณหภูมิและระยะทางจากดาวฤกษ์ที่เหมาะสมต่อการดำรงชีวิต</t>
  </si>
  <si>
    <t>ระบบสุริยะเกิดจาก กลุ่มก๊าซและฝุ่นในอวกาศ (Solar Nebula) ที่เกิดจากการระเบิดของ ซูเปอร์โนวา เมื่อประมาณ 4.6 พันล้านปีก่อน ก๊าซและฝุ่นเหล่านี้ถูกรวมตัวกันด้วย แรงโน้มถ่วง จนเกิดเป็นดวงอาทิตย์และดาวเคราะห์ต่าง ๆ</t>
  </si>
  <si>
    <t>ดวงอาทิตย์เกิดจากการ ยุบตัวของก๊าซและฝุ่น ภายใน เนบิวลาสุริยะ ก๊าซไฮโดรเจนรวมตัวกันหนาแน่นจนเกิด แรงโน้มถ่วงมหาศาล ทำให้ แกนกลางเกิดปฏิกิริยานิวเคลียร์ฟิวชัน เปลี่ยนไฮโดรเจนเป็นฮีเลียม และปลดปล่อยพลังงานออกมา จึงเกิดเป็นดวงอาทิตย์</t>
  </si>
  <si>
    <t>หลังจากดวงอาทิตย์เกิดขึ้น ฝุ่นและก๊าซรอบ ๆ เริ่มรวมตัวกันเป็นก้อนเล็ก ๆ เรียกว่า ดาวเคราะห์ก่อกำเนิด (planetesimals) จากนั้นก้อนเหล่านี้ชนและรวมกันจนกลายเป็น ดาวเคราะห์เต็มตัว โดย ดาวเคราะห์ชั้นใน ก่อตัวจากฝุ่นหินโลหะ ส่วน ดาวเคราะห์ชั้นนอก ก่อตัวจากก๊าซและน้ำแข็ง</t>
  </si>
  <si>
    <t>ใกล้ดวงอาทิตย์ → อุณหภูมิสูง → ก๊าซและน้ำแข็งระเหยออกไป เหลือแต่ฝุ่นหินโลหะ → เกิดเป็น ดาวเคราะห์หิน เช่น โลก, ศุกร์, พุธ, อังคาร</t>
  </si>
  <si>
    <t>3 เขตหลัก ได้แก่:
	1.	เขตดาวเคราะห์ชั้นใน (Inner Planet Zone) → ดาวเคราะห์หิน
	2.	เขตดาวเคราะห์น้อย (Asteroid Belt) → อยู่ระหว่างดาวอังคารกับดาวพฤหัสบดี
	3.	เขตดาวเคราะห์ชั้นนอก (Outer Planet Zone) → ดาวเคราะห์แก๊สยักษ์</t>
  </si>
  <si>
    <t>ดาวเคราะห์ในเขตดาวเคราะห์ชั้นนอก ได้แก่:
	•	ดาวพฤหัสบดี (Jupiter)
	•	ดาวเสาร์ (Saturn)
	•	ดาวยูเรนัส (Uranus)
	•	ดาวเนปจูน (Neptune)</t>
  </si>
  <si>
    <t xml:space="preserve">เขตดาวเคราะห์น้อยประกอบด้วย:
	•	ดาวเคราะห์น้อย (Asteroids) → วัตถุหินและโลหะขนาดเล็ก
	•	เศษหินและฝุ่นอวกาศ → เกิดจากการชนกันของดาวเคราะห์น้อย
	•	ส่วนใหญ่อยู่ระหว่าง ดาวอังคารกับดาวพฤหัสบดี
</t>
  </si>
  <si>
    <t>เขตดงดาวหางประกอบด้วย:
	•	ก้อนน้ำแข็งขนาดใหญ่
	•	ฝุ่นและก๊าซแช่แข็ง
	•	เป็นแหล่งกำเนิด ดาวหาง ที่เคลื่อนเข้าสู่ระบบสุริยะชั้นใน
	•	ตัวอย่างเขตที่สำคัญ เช่น กลุ่มไคเปอร์ (Kuiper Belt) และ เมฆออร์ต (Oort Cloud)</t>
  </si>
  <si>
    <t xml:space="preserve">อยู่ใน เขตเอื้ออาศัย (Habitable Zone) → ระยะที่น้ำอยู่ในสถานะของเหลว
	•	มี ชั้นบรรยากาศ ปกป้องจากรังสีอันตราย
	•	มี น้ำ ในสถานะของเหล่าจำนวนมาก
	•	มี องค์ประกอบเคมี เหมาะสม เช่น คาร์บอน ออกซิเจน และไนโตรเจน
	•	มี แกนดาวและสนามแม่เหล็กโลก เพื่อป้องกันลมสุริยะ
	•	อุณหภูมิเหมาะสมต่อสิ่งมีชีวิต
</t>
  </si>
  <si>
    <t>หลุมดำ คือบริเวณในอวกาศที่มีแรงโน้มถ่วงมหาศาลมากจนแม้แต่แสงก็ไม่สามารถหลุดพ้นออกมาได้</t>
  </si>
  <si>
    <t>ดาวฤกษ์อายุน้อย: คือดาวที่เพิ่งถือกำเนิดขึ้นจากกลุ่มก๊าซและฝุ่นในอวกาศที่เรียกว่า "เนบิวลา</t>
  </si>
  <si>
    <t xml:space="preserve">ระบบสุริยะ หรือ Solar System 
ระบบสุริยะคือระบบดาวที่มีดวงอาทิตย์เป็นศูนย์กลาง และมีวัตถุต่าง ๆ โคจรอยู่รอบดวงอาทิตย์ภายใต้แรงโน้มถ่วง เช่น ดาวเคราะห์ ดาวเคราะห์น้อย ดาวหาง และวัตถุขนาดเล็กอื่น ๆ อีกนับไม่ถ้วน </t>
  </si>
  <si>
    <t xml:space="preserve">ดาวเคราะห์ 8 ดวง: ได้แก่ ดาวพุธ ดาวศุกร์ โลก ดาวอังคาร ดาวพฤหัสบดี ดาวเสาร์ ดาวยูเรนัส และดาวเนปจูน ซึ่งโคจรรอบดวงอาทิตย์ </t>
  </si>
  <si>
    <t>ดาวศุกร์และดาวอังคาร</t>
  </si>
  <si>
    <t>ดาวเคราะห์แก๊สยักษ์ (Gas Giants) และ ดาวเคราะห์น้ำแข็งยักษ์ (Ice Giants)</t>
  </si>
  <si>
    <t>ปัจจุบัน ยังไม่พบดาวเคราะห์นอกระบบสุริยะดวงใดที่มีสิ่งมีชีวิตอาศัยอยู่</t>
  </si>
  <si>
    <t xml:space="preserve">เนบิวลาดวงอาทิตย์ </t>
  </si>
  <si>
    <t>ดวงอาทิตย์เกิดขึ้นจากการยุบตัวของกลุ่มก๊าซและฝุ่นในอวกาศภายใต้แรงโน้มถ่วง จนเกิดปฏิกิริยานิวเคลียร์ฟิวชันที่แกนกลาง.</t>
  </si>
  <si>
    <t>การรวมตัวกันของฝุ่นและแก๊สในจานรวมมวลรอบดาวฤกษ์เกิดใหม่</t>
  </si>
  <si>
    <t xml:space="preserve">ดาวเคราะห์ชั้นในเป็นดาวเคราะห์หินและดาวเคราะห์ชั้นนอกเป็นดาวเคราะห์แก๊สเนื่องจากปัจจัยหลักๆ </t>
  </si>
  <si>
    <t xml:space="preserve"> 3 เขต ได้แก่ โฟโตสเฟียร์ (Photosphere), โครโมสเฟียร์ (Chromosphere) และโคโรนา (Corona)</t>
  </si>
  <si>
    <t>เคราะห์น้อย ซึ่งเป็นวัตถุหินและโลหะขนาดเล็กที่โคจรรอบดวงอาทิตย์</t>
  </si>
  <si>
    <t xml:space="preserve">ดาวหาง </t>
  </si>
  <si>
    <t>น้ำในสถานะของเหลว, ชั้นบรรยากาศที่เหมาะสม, อยู่ในเขตที่อยู่อาศัยได้ (Habitable Zone), มีสนามแม่เหล็ก, มีมวลและขนาดที่เหมาะสม และมีแหล่งพลังงาน</t>
  </si>
  <si>
    <t xml:space="preserve">เนื่องจากขาดปัจจัยสำคัญที่จำเป็นต่อการดำรงชีวิต </t>
  </si>
  <si>
    <t xml:space="preserve">อาศัยอยู่ได้ มักจะเป็นดาวเคราะห์ที่อยู่ในเขตที่เอื้อต่อการอยู่อาศัย (Habitable Zone หรือ Goldilocks Zone) ของดาวฤกษ์แม่ ซึ่งหมายถึงระยะห่างจากดาวฤกษ์ที่เหมาะสม ทำให้น้ำสามารถคงอยู่ในสถานะของเหลวบนพื้นผิวของดาวเคราะห์ได้
</t>
  </si>
  <si>
    <t>กลุ่มก๊าซและฝุ่นขนาดใหญ่ที่เรียกว่า เนบิวลาสุริยะ (Solar Nebula)</t>
  </si>
  <si>
    <t>เกิดจากการยุบตัวของเมฆก๊าซและฝุ่นขนาดใหญ่ภายใต้แรงโน้มถ่วงของตัวเอง จนเกิดความร้อนและความดันมหาศาลที่แกนกลาง เมื่ออุณหภูมิสูงถึงจุดหนึ่ง ปฏิกิริยานิวเคลียร์ฟิวชันจะเริ่มต้นขึ้น โดยไฮโดรเจนจะหลอมรวมกันเป็นฮีเลียมและปล่อยพลังงานมหาศาลออกมาในรูปของแสงและความร้อน</t>
  </si>
  <si>
    <t>การยุบตัวของเนบิวลาสุริยะ» (Solar Nebula) เมื่อประมาณ 4.6 พันล้านปีก่อน กลุ่มก๊าซและฝุ่นนี้ยุบตัวลงด้วยแรงโน้มถ่วง เกิดเป็นดวงอาทิตย์ที่ใจกลาง และสสารที่เหลือแบนราบเป็น «จานดาวเคราะห์» (protoplanetary disk) ที่หมุนรอบ. จากนั้นอนุภาคฝุ่นและก๊าซในจานได้ชนกันและรวมตัวกันเป็นก้อน «ดาวเคราะห์น้อย» (planetesimals) ซึ่งค่อยๆ ใหญ่ขึ้น กลายเป็นดาวเคราะห์ต่างๆ ผ่านกระบวนการที่เรียกว่า «การอัดมวลสาร» (accretion</t>
  </si>
  <si>
    <t xml:space="preserve">«เพราะอุณหภูมิสูงใกล้ดวงอาทิตย์ ทำให้สสารหนักอย่าง โลหะและหินรวมตัวกัน เกิดเป็นดาวเคราะห์ขนาดเล็ก ส่วนดาวเคราะห์ชั้นนอกเป็นดาวเคราะห์แก๊สเพราะอยู่ไกลจากดวงอาทิตย์ที่อุณหภูมิต่ำ ทำให้สสารเบาอย่าง ไฮโดรเจนและฮีเลียมสามารถควบแน่นเป็นแก๊สและรวมตัวกันเป็นดาวเคราะห์ขนาดใหญ่ได้. 
</t>
  </si>
  <si>
    <t>แบ่งได้เป็น 4 เขตหลัก ได้แก่ ดาวเคราะห์ชั้นใน, แถบดาวเคราะห์น้อย, ดาวเคราะห์ชั้นนอก และ เขตดาวหาง</t>
  </si>
  <si>
    <t>ดาวพฤหัสบดี (Jupiter), ดาวเสาร์ (Saturn), ดาวยูเรนัส (Uranus) และดาวเนปจูน (Neptune</t>
  </si>
  <si>
    <t>องค์ประกอบหลักเป็นหิน โลหะ (เช่น นิกเกิลและเหล็ก) และดินเหนียว</t>
  </si>
  <si>
    <t xml:space="preserve">วัตถุน้ำแข็งขนาดเล็กและวัตถุอื่น ๆ จำนวนมหาศาล </t>
  </si>
  <si>
    <t>น้ำในสถานะของเหลว บนพื้นผิว, ชั้นบรรยากาศ ที่ช่วยปรับอุณหภูมิและกรองอันตราย, การโคจรอยู่ใน เขตเอื้ออาศัย (Habitable Zone) รอบดาวฤกษ์ที่เหมาะสม, และมี มวล และ ขนาด ที่เหมาะสม</t>
  </si>
  <si>
    <t>การระเบิดของ เนบิวลาหรือกลุ่มแก๊สและฝุ่น (เนบิวลาร์ทฤษฎี – กำเนิดจากการระเบิดของดาวฤกษ์เก่า)</t>
  </si>
  <si>
    <t xml:space="preserve">ก๊าซและฝุ่นรวมตัวกันเป็น จานหมุนโปรโตพลาเนต (Protoplanetary disk)
</t>
  </si>
  <si>
    <t>ก๊าซและฝุ่นภายในจานรวมตัวหนาแน่น เกิด ดาวเคราะห์เกิดใหม่ โคจรรอบดาวฤกษ์ศูนย์กลาง</t>
  </si>
  <si>
    <t>เกิดเป็น ระบบสุริยะที่สมบูรณ์ มีดวงอาทิตย์และดาวเคราะห์ต่าง ๆ</t>
  </si>
  <si>
    <t xml:space="preserve">ปัจจุบัน ยังไม่พบดาวเคราะห์นอกระบบสุริยะดวงใดที่มีสิ่งมีชีวิตอาศัยอยู่ </t>
  </si>
  <si>
    <t>นายนีมา สมบัติทวีพูน</t>
  </si>
  <si>
    <t xml:space="preserve">ระบบสุริยะมีต้นกำเนิดจาก กลุ่มก๊าซและฝุ่น (เนบิวลา) ที่ยุบตัวรวมกันภายใต้แรงโน้มถ่วงจนเกิดดวงอาทิตย์และดาวเคราะห์ต่างๆ.
</t>
  </si>
  <si>
    <t xml:space="preserve">ดวงอาทิตย์เกิดจาก ก๊าซและฝุ่นยุบตัวรวมกัน จนเกิด ปฏิกิริยานิวเคลียร์ฟิวชัน ครับ 🌞
</t>
  </si>
  <si>
    <t xml:space="preserve">ดาวเคราะห์เกิดจาก ก๊าซและฝุ่นรอบดวงอาทิตย์จับตัวรวมกัน จนกลายเป็นก้อนแข็งและก่อตัวเป็นดาวเคราะห์ครับ 🪐
</t>
  </si>
  <si>
    <t xml:space="preserve">เพราะบริเวณใกล้ดวงอาทิตย์ร้อนเกินไป ทำให้เหลือแต่ ธาตุหนักกลายเป็นดาวเคราะห์หิน ส่วนไกลออกไปเย็นพอให้ ก๊าซและน้ำแข็งสะสมเป็นดาวเคราะห์แก๊ส </t>
  </si>
  <si>
    <t xml:space="preserve">เขตบริวารของดวงอาทิตย์แบ่งเป็น 3 เขต คือ
1. เขตดาวเคราะห์ชั้นใน
2. เขตดาวเคราะห์ชั้นนอก
3. เขตชั้นนอกสุด (แถบไคเปอร์และเมฆออร์ต)
</t>
  </si>
  <si>
    <t xml:space="preserve">เขตดาวเคราะห์ชั้นนอกประกอบด้วย ดาวพฤหัสบดี ดาวเสาร์ ดาวยูเรนัส และดาวเนปจูน 
</t>
  </si>
  <si>
    <t xml:space="preserve">เขตดาวเคราะห์น้อยประกอบด้วย ดาวเคราะห์น้อยและวัตถุขนาดเล็กจำนวนมาก ที่โคจรรอบดวงอาทิตย์ ระหว่างดาวอังคารกับดาวพฤหัสบดีครับ.
</t>
  </si>
  <si>
    <t>เขตดงดาวหางประกอบด้วย ดาวหางและวัตถุเย็นขนาดเล็ก ที่โคจรรอบดวงอาทิตย์อยู่ไกลออกไป เช่น แถบไคเปอร์และเมฆออร์ต</t>
  </si>
  <si>
    <t xml:space="preserve">ดาวเคราะห์ที่เอื้อต่อการดำรงชีวิตควรมี น้ำ ของเหลว อากาศ อุณหภูมิเหมาะสม และแรงโน้มถ่วงพอเหมาะ 
</t>
  </si>
  <si>
    <t>กาแล็กซีแบบกังหัน</t>
  </si>
  <si>
    <t>แนวคิดการกำเนิดระบบสุริยะจากจานดาวเคราะห์ก่อนเกิด</t>
  </si>
  <si>
    <t>K-425</t>
  </si>
  <si>
    <t xml:space="preserve">ดาวเคราะห์ที่โคจรใกล้ดาวฤกษ์มากจนพื้นผิวมีอุณหภูมิสูงกว่าจุดเดือดของน้ำ หรือดาวเคราะห์ที่มีชั้นบรรยากาศที่เต็มไปด้วยก๊าซพิษและไม่มีออกซิเจน จะเป็นตัวอย่างของดาวเคราะห์นอกระบบสุริยะที่ไม่สามารถมีสิ่งมีชีวิตอาศัยอยู่ได้
</t>
  </si>
  <si>
    <t xml:space="preserve">มีน้ำในสถานะของเหลว: น้ำเป็นองค์ประกอบสำคัญสำหรับสิ่งมีชีวิตตามที่เรารู้จัก การที่ดาวเคราะห์อยู่ในเขตที่เหมาะสมจะทำให้น้ำไม่แข็งตัวเป็นน้ำแข็งทั้งหมด หรือระเหยกลายเป็นไอไปทั้งหมด
อุณหภูมิที่เหมาะสม: อุณหภูมิที่พอเหมาะจะช่วยให้กระบวนการทางเคมีที่จำเป็นต่อการดำรงอยู่ของสิ่งมีชีวิตสามารถเกิดขึ้นได้
บรรยากาศที่เหมาะสม: ดาวเคราะห์บางดวงในเขตนี้อาจมีบรรยากาศที่ช่วยปกป้องสิ่งมีชีวิตจากรังสีที่เป็นอันตรายและช่วยรักษาน้ำบนพื้นผิว </t>
  </si>
  <si>
    <t>นาย ณัฐวัศ ประเทศา</t>
  </si>
  <si>
    <t>นาย ฤชาญุส์ สินสุข</t>
  </si>
  <si>
    <t>การอัดตัวของธาตุ;การพาความร้อนและการถ่ายเทความร้อนในชั้นหิน</t>
  </si>
  <si>
    <t>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ฐานธรณีภาคมีลักษณะเป็นของแข็งแบบพลาสติก;ธรณีภาคมีอุณหภูมิต่ำกว่าฐานธรณีภาค</t>
  </si>
  <si>
    <t>Surface wave ประเภท Rayleigh wave อนุภาคเคลื่อนที่ตั้งฉากกับทิศทางการเคลื่อนที่ของคลื่น;Body wave ประเภท P-Wave เดินทางได้เร็วที่สุด</t>
  </si>
  <si>
    <t>การอัดตัวของธาตุ;การพาความร้อนและการถ่ายเทความร้อนในชั้นหิน;พลังงานจากลมสุริยะ</t>
  </si>
  <si>
    <t>การพาความร้อนและการถ่ายเทความร้อนในชั้นหิน;การอัดตัวของธาตุ</t>
  </si>
  <si>
    <t>Surface wave ประเภท Rayleigh wave อนุภาคเคลื่อนที่ตั้งฉากกับทิศทางการเคลื่อนที่ของคลื่น;Surface wave ประเภท Love wave ตัวกลางจะถูกอัดขยายในแนวเดียวกับทิศทางของคลื่น;Body wave ประเภท P-Wave เดินทางได้เร็วที่สุด</t>
  </si>
  <si>
    <t>คลื่นไหวสะเทือนมีความถี่เปลี่ยนไปที่เขตแนวรอยต่อแต่ละชั้น;คลื่นไหวสะเทือนมีความยาวคลื่นเปลี่ยนไปที่เขตแนวรอยต่อแต่ละชั้น;คลื่นไหวสะเทือนมีความเร็วเปลี่ยนไปที่เขตแนวรอยต่อแต่ละชั้น</t>
  </si>
  <si>
    <t>ของเหลว;ของไหล;ของแข็ง</t>
  </si>
  <si>
    <t>น.ส.ธนัญชนก เย็นกลม</t>
  </si>
  <si>
    <t>ถ้าแบ่งโครงสร้างโลกตามองค์ประกอบทางเคมี ชั้นแก่นโลก เป็นโครงสร้างชั้นที่มีความหนามากที่สุด;คลื่นทุติยภูมิสามารถเคลื่อนที่ผ่านชั้นแก่นโลกได้</t>
  </si>
  <si>
    <t>นาย ธีรภัทร พงษ์รอด</t>
  </si>
  <si>
    <t>อัควัฒน์  ศรีวิริยภัทร์</t>
  </si>
  <si>
    <t>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</si>
  <si>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ของเหลว;ของแข็ง</t>
  </si>
  <si>
    <t>คลื่นทุติยภูมิสามารถเคลื่อนที่ผ่านชั้นแก่นโลกได้;แหล่งกำเนิดคลื่นไหวสะเทือนมีทั้งที่มาจากปรากฏการณ์ธรรมชาติและจากการกระทำของมนุษย์</t>
  </si>
  <si>
    <t>คลื่นปฐมภูมิมีความเร็วเพิ่มขึ้นเมื่อเคลื่อนที่ผ่านธรณีภาคและมัชฌิมภาค และมีความเร็วเป็นศูนย์เมื่อเคลื่อนที่ผ่านแก่นโลกชั้นนอก;ถ้าแบ่งโครงสร้างโลกตามองค์ประกอบทางเคมี ชั้นแก่นโลก เป็นโครงสร้างชั้นที่มีความหนามากที่สุด</t>
  </si>
  <si>
    <t>ธรณีภาคมีสถานะเป็นของแข็ง ฐานธรณีภาคมีลักษณะเป็นของแข็งแบบพลาสติก;ธรณีภาคมีอุณหภูมิต่ำกว่าฐานธรณีภาค;คลื่นปฐมภูมิเคลื่อนที่ผ่านธรณีภาคได้เร็วกว่าฐานธรณีภาค;ธรณีภาคมีความหนาสม่ำเสมอ แต่ฐานธรณีภาคมีความหนาไม่สม่ำเสมอ</t>
  </si>
  <si>
    <t>ธรณีภาคมีอุณหภูมิต่ำกว่าฐานธรณีภาค;คลื่นปฐมภูมิเคลื่อนที่ผ่านธรณีภาคได้เร็วกว่าฐานธรณีภาค;ธรณีภาคมีความหนาสม่ำเสมอ แต่ฐานธรณีภาคมีความหนาไม่สม่ำเสมอ;ธรณีภาคมีสถานะเป็นของแข็ง ฐานธรณีภาคมีลักษณะเป็นของแข็งแบบพลาสติก</t>
  </si>
  <si>
    <t>คลื่นไหวสะเทือนมีความเร็วเปลี่ยนไปที่เขตแนวรอยต่อแต่ละชั้น;คลื่นไหวสะเทือนมีแอมปลิจูดเปลี่ยนไปที่เขตแนวรอยต่อแต่ละชั้น;คลื่นไหวสะเทือนมีความยาวคลื่นเปลี่ยนไปที่เขตแนวรอยต่อแต่ละชั้น</t>
  </si>
  <si>
    <t>น.ส.เปมิกา พหุพันธ์</t>
  </si>
  <si>
    <t>คลื่นไหวสะเทือนมีความยาวคลื่นเปลี่ยนไปที่เขตแนวรอยต่อแต่ละชั้น;คลื่นไหวสะเทือนมีความเร็วเปลี่ยนไปที่เขตแนวรอยต่อแต่ละชั้น;คลื่นไหวสะเทือนมีความถี่เปลี่ยนไปที่เขตแนวรอยต่อแต่ละชั้น</t>
  </si>
  <si>
    <t>ตรวจวัดคลื่นไหวสะเทือน พบว่า คลื่น S (คลื่นทุติยภูมิ) ไม่สามารถผ่านแก่นโลกชั้นนอกได้</t>
  </si>
  <si>
    <t xml:space="preserve">อุกกาบาตเหล็กมีองค์ประกอบใกล้เคียงกับเหล็ก-นิกเกิลที่คาดว่ามีอยู่ในแก่นโลก
</t>
  </si>
  <si>
    <t>วิเคราะห์ความหนาแน่นของโลกและการเคลื่อนที่ของคลื่นแผ่นดินไหว</t>
  </si>
  <si>
    <t>ความหนาแน่นและสมบัติของสสารในแต่ละชั้นของโลกแตกต่างกัน</t>
  </si>
  <si>
    <t>ชั้นเปลือก โลกชั้นเนื้อโลก แก่นโลกชั้นนอก และแก่นโลกชั้นในเหมือนกัน แต่ ความหนาของชั้นอาจแสดงไม่เท่ากัน</t>
  </si>
  <si>
    <t>แมนเทิล</t>
  </si>
  <si>
    <t>ส่วนที่มีความหนืดต่ำกว่า สามารถไหลตัวได้ง่ายกว่าชั้นธรณีภาค</t>
  </si>
  <si>
    <t>สามารถเดินทางออกมาได้ เพราะคลื่น P (ปฐมภูมิ) ผ่านแก่นโลกชั้นในได้ แต่ คลื่น S (ทุติยภูมิ) ไม่ผ่านแก่นโลกชั้นนอก จึงเกิดการสร้างคลื่นใหม่ที่สามารถเดินทางไปยังผิวโลก</t>
  </si>
  <si>
    <t xml:space="preserve">การเย็นตัวและตกผลึกของหินหนืด (แมกมา) ใต้แผ่นเปลือกโลก </t>
  </si>
  <si>
    <t>เนื่องจากเชื่อว่าอุกกาบาตเหล่านี้มาจากแก่นของดาวเคราะห์ที่แตกสลาย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เหมือนกับแก่นโลกชั้นใน</t>
  </si>
  <si>
    <t>การศึกษา คลื่นไหวสะเทือน</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</si>
  <si>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t>
  </si>
  <si>
    <t>คลื่นปฐมภูมิ (P-wave) มีแนวการเคลื่อนที่ในภาพ A เป็นเส้นตรง แสดงให้เห็นว่าโลกมีความหนาแน่นสม่ำเสมอ แต่ในภาพ B แนวการเคลื่อนที่ของคลื่นปฐมภูมิเกิดการหักเห สะท้อน และการเปลี่ยนแปลงความเร็ว ทำให้เห็นโครงสร้างเป็นชั้นๆ</t>
  </si>
  <si>
    <t xml:space="preserve">ชั้นแมนเทิล (Mantle) หรือ เปลือกโลก ภายใต้พื้นผิวโลก </t>
  </si>
  <si>
    <t>ไม่สามารถเดินทางออกมาที่ผิวโลกได้ เนื่องจากคลื่นปฐมภูมิ (S-wave) ไม่สามารถเคลื่อนที่ผ่านแก่นโลกชั้นนอกที่เป็นของเหลวได้</t>
  </si>
  <si>
    <t>เคลื่อนไหวสะเทือน</t>
  </si>
  <si>
    <t>เเตกต่างคลื่นเเคกต่างกัน</t>
  </si>
  <si>
    <t>ความเร็วเเละความห่างของชั้น</t>
  </si>
  <si>
    <t>ไม่สามารถเดินทางออกมาที่ผิวโลกได้ โดยตรง เนื่องจากคลื่นปฐมภูมิ (primary seismic waves) ที่เข้าสู่แก่นโลกชั้นใน จะเปลี่ยนชนิดเป็นคลื่น S (คลื่นเฉือน) ซึ่ง ไม่สามารถเดินทางผ่านของเหลวได้</t>
  </si>
  <si>
    <t>ชั้นเปลือกโลกทวีป (หินแกรนิตเป็นส่วนใหญ่ของเปลือกโลกทวีป</t>
  </si>
  <si>
    <t>ของแข็งเป็นส่วนใหญ่ (mantle เนื้อโลกส่วนใหญ่เป็นของแข็ง</t>
  </si>
  <si>
    <t>คลื่น S ไม่สามารถผ่านแก่นโลกชั้นนอกได้ → แสดงว่าแก่นโลกชั้นนอกเป็นของเหล</t>
  </si>
  <si>
    <t>อุกกาบาตเหล็กมีองค์ประกอบหลักเป็นเหล็กและนิกเกิล → สะท้อนองค์ประกอบแก่นโล</t>
  </si>
  <si>
    <t>การเปลี่ยนแปลงความหนาแน่นและสถานะของชั้นโลกทำให้คลื่นสะท้อนและหักเห</t>
  </si>
  <si>
    <t xml:space="preserve"> การสะท้อนและหักเหเกิดเพราะความหนาแน่นและสถานะของชั้นโลกเปลี่ยน → คลื่นเดินทางช้าหรือเร็วขึ้น </t>
  </si>
  <si>
    <t xml:space="preserve">	•	ภาพ ก. → โลก เนื้อเดียวกัน (homogeneous)
	•	ภาพ ข. → โลก มีหลายชั้น (layered)
	•	ลาวาที่ปะทุบนผิวโลก → มาจาก ฐานธรณีภาค (asthenosphere)</t>
  </si>
  <si>
    <t>มาจาก ชั้นเนื้อโลก (mantle</t>
  </si>
  <si>
    <t>เขตความเร็วต่ำ (low-velocity zone) มี ความหนาแน่นต่ำกว่าและยืดหยุ่นมากกว่า ชั้นธรณีภาค (lithosphere)</t>
  </si>
  <si>
    <t>เพราะคลื่น S-wave ไม่ผ่านแก่นโลกชั้นนอกที่เป็นของเหลว ทำให้คลื่นทุติยภูมิที่เกิดใหม่ถูกกัก</t>
  </si>
  <si>
    <t>ส่วนใหญ่เป็นของแข็ง</t>
  </si>
  <si>
    <t>คลื่นไหวสะเทือน (คลื่น P และ คลื่น S) จากแผ่นดินไหว</t>
  </si>
  <si>
    <t>แตกต่างกัน
-ภาพ ก: แสดงแนวการเคลื่อนที่ของคลื่นปฐมภูมิที่เดินทางเป็นเส้นตรงออกจากศูนย์เกิดแผ่นดินไหว ซึ่งบ่งชี้ว่าโครงสร้างภายในโลกเป็นเนื้อเดียวกันหรือมีความหนาแน่นสม่ำเสมอ
-ภาพ ข: แสดงแนวการเคลื่อนที่ของคลื่นปฐมภูมิที่มีการหักเหเมื่อเดินทางผ่านชั้นต่างๆ ของโลก ซึ่งบ่งชี้ว่าโครงสร้างภายในโลกประกอบด้วยชั้นต่างๆ ที่มีความหนาแน่นแตกต่างกัน ทำให้คลื่นมีการหักเหเมื่อผ่านรอยต่อของชั้นเหล่านั้น</t>
  </si>
  <si>
    <t>ชั้นแมนเทิล (Mantle) หรือ เปลือกโลก ภายใต้พื้นผิวโลก</t>
  </si>
  <si>
    <t>คลื่นทุติยภูมิ (S-wave)</t>
  </si>
  <si>
    <t xml:space="preserve">หินแกรนิตเป็นหินอัคนีชนิดหนึ่งที่เกิดจากการเย็นตัวลงอย่างช้าๆ ของหินหนืดหรือแมกมาใต้เปลือกโลก ดังนั้น หินแกรนิตจึงมีกำเนิดมาจาก เปลือกโลก </t>
  </si>
  <si>
    <t xml:space="preserve">ชั้นเนื้อโลกส่วนใหญ่ประกอบด้วยสสารในสถานะ ของแข็ง </t>
  </si>
  <si>
    <t xml:space="preserve">คลื่นทุติยภูมิ (S-wave) ไม่สามารถเดินทางผ่านชั้นนี้ได้ </t>
  </si>
  <si>
    <t xml:space="preserve">เนื่องจากอุกกาบาตเหล็กเชื่อว่าเป็นเศษซากของดาวเคราะห์น้อยที่แตกสลาย ซึ่งมีองค์ประกอบคล้ายคลึงกับแก่นโลกที่ประกอบด้วยเหล็กและนิกเกิลเป็นหลัก </t>
  </si>
  <si>
    <t>ความหนาแน่นของโลกและพฤติกรรมของคลื่นไหวสะเทือน</t>
  </si>
  <si>
    <t xml:space="preserve"> ความหนาแน่นและความยืดหยุ่น </t>
  </si>
  <si>
    <t>ความเหมือน: ทั้งสองภาพแสดงถึงการเคลื่อนที่ของคลื่นปฐมภูมิจากจุดศูนย์เกิดแผ่นดินไหว
ความแตกต่าง: ภาพ ก แสดงโครงสร้างโลกที่เป็นเนื้อเดียวกันหรือมีสมบัติสม่ำเสมอ ในขณะที่ภาพ ข แสดงโครงสร้างโลกที่มีการแบ่งชั้นหรือมีสมบัติที่แตกต่างกันในแต่ละส่วน ทำให้คลื่นเกิดการหักเห</t>
  </si>
  <si>
    <t>เขตความเร็วต่ำมีสถานะเป็นของแข็งเนื้ออ่อนหรือกึ่งหลอมเหลว มีความหนืดต่ำ และคลื่นไหวสะเทือนมีความเร็วลดลงเมื่อผ่านเข้าสู่ชั้นนี้ ซึ่งแตกต่างจากชั้นธรณีภาคที่เป็นของแข็งที่แข็งแกร่งและเปราะกว่า</t>
  </si>
  <si>
    <t>ไม่สามารถเดินทางออกมาที่ผิวโลกได้
เหตุผล:
คลื่นทุติยภูมิ (S-wave) เป็นคลื่นตามขวางที่ต้องการตัวกลางที่เป็นของแข็งในการเคลื่อนที่เท่านั้น และไม่สามารถเคลื่อนที่ผ่านของเหลวได้</t>
  </si>
  <si>
    <t>การไม่พบคลื่น S ในแก่นโลกชั้นนอก</t>
  </si>
  <si>
    <t xml:space="preserve"> เพราะอุกกาบาตเหล็กมีต้นกำเนิดเดียวกับโลก จึงสะท้อนองค์ประกอบแก่นโลก</t>
  </si>
  <si>
    <t>เพราะแต่ละชั้นมีความหนาแน่นและสมบัติแตกต่างกัน</t>
  </si>
  <si>
    <t>เหมือนกันตรงที่มีโครงสร้างชั้นหลัก แต่แตกต่างกันที่ความหนาและขอบเขตของแต่ละชั้น</t>
  </si>
  <si>
    <t>มีความหนืดต่ำกว่าและคลื่นเคลื่อนที่ช้ากว่าชั้นธรณีภาค</t>
  </si>
  <si>
    <t xml:space="preserve">ไม่สามารถออกมาถึงผิวโลกได้ เพราะต้องผ่านแก่นโลกชั้นนอกซึ่งเป็นของเหลว
</t>
  </si>
  <si>
    <t>หิน แกรนิต เป็นหิน อัคนีแทรกซอน (intrusive igneous rock) ซึ่งเกิดจาก การเย็นตัวและแข็งตัวของแมกมาใต้เปลือกโลก
ดังนั้น หากวิเคราะห์พบว่าเป็นหินแกรนิต หินก้อนนี้มีกำเนิดมาจาก “ชั้นเนื้อโลกส่วนเปลือกโลก (continental crust)”
สรุปสั้น ๆ:
คำตอบ: เปลือกโลก (crust) ✅
ถ้าต้องการ ผมสามารถทำ แผนภาพโครงสร้างโลกพร้อมแสดงตำแหน่งกำเนิดของหินแต่ละประเภท ให้ดูง่าย ๆ ได้ด้วยนะ.</t>
  </si>
  <si>
    <t>ชั้นเนื้อโลก (mantle) ประกอบด้วยสสาร สถานะของแข็ง เป็นส่วนใหญ่ แต่มี คุณสมบัติยืดหยุ่นและสามารถไหลช้า ๆ (solid that flows, a plastic-like solid) ซึ่งทำให้แมกมาสามารถขึ้นมาสู่เปลือกโลกได้
สรุป:
คำตอบ: แข็ง (solid) ✅ แต่มีความยืดหยุ่น/ไหลช้าได้</t>
  </si>
  <si>
    <t>หลักฐานที่ยืนยันว่า แก่นโลกชั้นนอก (outer core) เป็น ของเหลว มาจาก การศึกษาคลื่นไหวสะเทือน (seismic waves) ดังนี้:
	1.	คลื่น P-wave (Primary wave) – เคลื่อนผ่านได้ทั้งของแข็งและของเหลว → ผ่านแก่นโลกชั้นนอกได้
	2.	คลื่น S-wave (Secondary wave) – เคลื่อนผ่านของแข็งเท่านั้น → ไม่ผ่านแก่นโลกชั้นนอก
➡ การที่ คลื่น S-wave ไม่สามารถผ่านแก่นโลกชั้นนอก แสดงว่าแก่นโลกชั้นนอกเป็น ของเหลว
สรุปสั้น ๆ:
คำตอบ: คลื่น S-wave ไม่ผ่านแก่นโลกชั้นนอก เป็นหลักฐานว่าเป็นของเหลว ✅</t>
  </si>
  <si>
    <t>เพราะ อุกกาบาตเหล็กมีองค์ประกอบคล้ายกับแก่นโลก โดยเฉพาะธาตุเหล็กและนิกเกิล ซึ่งเชื่อว่าแก่นโลกประกอบด้วยเหล็กและนิกเกิลเป็นส่วนใหญ่ จึงสามารถใช้ ศึกษาองค์ประกอบของแก่นโลกได้
คำตอบสั้น ๆ:
องค์ประกอบของอุกกาบาตเหล็กเหมือนแก่นโลก ทำให้ใช้เป็นข้อมูลอธิบายแก่นโลก ✅</t>
  </si>
  <si>
    <t>หลักฐานอีกอย่างคือ การศึกษาคลื่นไหวสะเทือน (seismic waves)
	•	จากการวิเคราะห์ความเร็วคลื่น P-wave และ S-wave พบว่า ความหนาแน่นของแก่นโลกสูงมาก
	•	ความหนาแน่นสูงนี้สอดคล้องกับ องค์ประกอบหลักเป็นเหล็ก
คำตอบสั้น ๆ:
ความหนาแน่นสูงของแก่นโลกจากการศึกษาแผ่นดินไหว ✅</t>
  </si>
  <si>
    <t>เพราะ โครงสร้างโลกแต่ละชั้นมีความหนาแน่นและคุณสมบัติของสสารต่างกัน
	•	เมื่อคลื่นไหวสะเทือน ผ่านชั้นที่มีความหนาแน่นหรือความยืดหยุ่นต่างกัน จะทำให้คลื่น เปลี่ยนทิศทาง (หักเห) หรือ สะท้อนกลับ
คำตอบสั้น ๆ:
ความแตกต่างของความหนาแน่นและคุณสมบัติของชั้นโลกทำให้คลื่นสะท้อนและหักเห ✅</t>
  </si>
  <si>
    <t>โจทย์นี้ถามให้เปรียบเทียบ ลักษณะโครงสร้างภายในโลก จากการเคลื่อนที่ของคลื่นปฐมภูมิ (P-wave) ในภาพ ก และ ข
🔎 อธิบายภาพ:
	•	ภาพ ก คลื่นปฐมภูมิเดินทางเป็นเส้นตรงเหมือนผ่านตัวกลางเนื้อเดียวกัน → แสดงว่าโลกเป็นเนื้อเดียวกัน (Homogeneous)
	•	ภาพ ข คลื่นปฐมภูมิมีการหักเหโค้งลง → แสดงว่าภายในโลกมีหลายชั้น ความหนาแน่นต่างกัน (Heterogeneous) ทำให้คลื่นเปลี่ยนทิศทาง
✅ คำตอบสั้น ๆ:
	•	ก: โลกมีลักษณะเป็นเนื้อเดียวกัน ความหนาแน่นสม่ำเสมอ → คลื่นเดินทางตรง
	•	ข: โลกมีโครงสร้างหลายชั้น ความหนาแน่นไม่สม่ำเสมอ → คลื่นเกิดการหักเห
👉 ดังนั้น ก และ ข แตกต่างกันตรงที่ ก แสดงโลกเนื้อเดียว ข แสดงโลกมีชั้นโครงสร้างต่างกัน
⸻
อยากให้ผมเขียนเป็นคำตอบสั้น ๆ (แบบส่งสอบ 1 คะแนน) ให้เลยไหมครับ?</t>
  </si>
  <si>
    <t>ลาวาที่ปะทุขึ้นมาบนผิวโลก มาจากแมกมาใต้เปลือกโลก ซึ่งเกิดจาก ชั้นเนื้อโลก (mantle)
	•	แมกมาจะเกิดจาก การหลอมบางส่วนของหินชั้นเนื้อโลก
	•	จากนั้นแมกมาจะ ลอยตัวขึ้นสู่ผิวโลก และปะทุออกมาเป็นลาวา
คำตอบสั้น ๆ:
ชั้นเนื้อโลก (mantle) ✅</t>
  </si>
  <si>
    <t>เขตความเร็วต่ำ (Low Velocity Zone, LVZ) แตกต่างจาก ชั้นธรณีภาค (lithosphere) ดังนี้:
คุณสมบัติ	เขตความเร็วต่ำ (LVZ)	ชั้นธรณีภาค
สถานะ/ความยืดหยุ่น	หินมีความยืดหยุ่นสูง สามารถไหลช้า ๆ (plastic-like)	แข็งและเปราะ (rigid)
ความเร็วคลื่นไหวสะเทือน	ต่ำกว่าชั้นธรณีภาค	สูงกว่า LVZ
ตำแหน่ง	อยู่ใต้ธรณีภาคประมาณ 100–200 กม.	อยู่บนสุดของชั้นเนื้อโลก
สรุปสั้น ๆ:
LVZ มีความยืดหยุ่นสูง คลื่นไหวสะเทือนเคลื่อนที่ช้า กว่า ชั้นธรณีภาคที่แข็งและเปราะ ✅</t>
  </si>
  <si>
    <t>คลื่นทุติยภูมิ (S-wave) ที่เกิดใหม่ในแก่นโลกชั้นในสามารถเดินทางออกมาที่ผิวโลกได้ ✅
เหตุผล:
	•	แก่นโลกชั้นในเป็น ของแข็ง จึงสามารถ รองรับการเคลื่อนที่ของคลื่น S-wave ได้
	•	เมื่อคลื่น S-wave เคลื่อนออกจากแก่นโลกชั้นในไปยังแก่นโลกชั้นนอก (ของเหลว) จะ ไม่สามารถผ่านของเหลวโดยตรงเป็น S-wave แต่สามารถ เกิดการแปลงเป็นคลื่น P-wave แล้วเดินทางต่อไปถึงผิวโลก
สรุปสั้น ๆ:
คลื่น S-wave ใหม่ในแก่นโลกชั้นในสามารถเดินทางออกสู่ผิวโลกได้ เพราะแก่นโลกชั้นในเป็นของแข็ง ✅</t>
  </si>
  <si>
    <t>แก่นโลกชั้นใน (Inner Core): เป็นของแข็งที่มีความหนาแน่นและอุณหภูมิสูงที่สุด หนาประมาณ 1,230 กิโลเมตร
• แก่นโลกชั้นนอก (Outer Core): เป็นของเหลว หนาประมาณ 2,255 กิโลเมตร
• ฐานธรณีภาค (Asthenosphere): อยู่ในส่วนของเนื้อโลกตอนบน เป็นของแข็งที่มีสมบัติเป็นพลาสติกและมีอุณหภูมิสูง หนาประมาณ 600 กิโลเมตร</t>
  </si>
  <si>
    <t>นักวิทยาศาสตร์เชื่อว่า อุกกาบาตเหล็ก เป็นเศษซากของแก่นดาวเคราะห์ที่แตกสลายไปแล้ว ซึ่งมีองค์ประกอบหลักคือ เหล็ก และ นิกเกิล เช่นเดียวกับที่คาดว่าจะเป็นองค์ประกอบของแก่นโลก การศึกษาอุกกาบาตเหล่านี้จึงช่วยสนับสนุนและยืนยันสมมติฐานเกี่ยวกับองค์ประกอบของแก่นโลกได้เป็นอ</t>
  </si>
  <si>
    <t>คลื่นไหวสะเทือน: เป็นหลักฐานสำคัญที่ใช้ศึกษาโครงสร้างภายในโลก
• คลื่นปฐมภูมิ (P-waves): เดินทางได้ในทุกสถานะ มีความเร็วสูงกว่าคลื่นทุติยภูมิเสมอ
• คลื่นทุติยภูมิ (S-waves): เดินทางได้เฉพาะในของแข็งเท่านั้น และไม่สามารถผ่านแก่นโลกชั้นนอกที่เป็นของเหลวได้
• แหล่งข้อมูลอื่น: การศึกษาหินแปลกปลอมที่ลาวาพาขึ้นมาช่วยให้ทราบองค์ประกอบของเนื้อโลก และการศึกษาอุกกาบาตเหล็กช่วยยืนยันองค์ประกอบหลักของแก่นโลกที่ประกอบด้วยเหล็กและนิกเกิล</t>
  </si>
  <si>
    <t>มีการเปลี่ยนแปลงคุณสมบัติทางกายภาพของตัวก</t>
  </si>
  <si>
    <t>ลักษณะโครงสร้างโลกในภาพ ก. และ ข. แตกต่างกัน โดยภาพ ก. สมมติให้โลกมีโครงสร้างที่เป็นเนื้อเดียวกัน ส่วนภาพ ข. แสดงถึงโลกที่มีโครงสร้างเป็นชั้นๆ ซึ่งตรงกับความเป็นจริงมากกว่า</t>
  </si>
  <si>
    <t>เขตความเร็วต่ำ (Low-Velocity Zone) มีสถานะเป็นของแข็งแต่มีความยืดหยุ่นคล้ายพลาสติกและมีความแข็งน้อยกว่า ชั้นธรณีภาค (Lithosphere) ที่เป็นของแข็งและมีความแข็งมาก ซึ่งความแตกต่างนี้ทำให้คลื่นไหวสะเทือนเดินทางผ่านเขตความเร็วต่ำได้ช้าลงอย่างเห็นได้ชัด</t>
  </si>
  <si>
    <t>ไม่สามารถเดินทางออกมาที่ผิวโลกได้ เพราะเมื่อคลื่นทุติยภูมิเหล่านี้พยายามเดินทางกลับขึ้นมา จะต้องผ่าน แก่นโลกชั้นนอกที่เป็นของเหลว ซึ่งเป็นตัวกลางที่คลื่นทุติยภูมิไม่สามารถเคลื่อนที่ผ่านได้ จึงถูกสะท้อนหรือกลืนหายไป</t>
  </si>
  <si>
    <t>นักวิทยาศาสตร์เชื่อว่าอุกกาบาตเหล็กเป็นเศษซากของแกนกลางของดาวเคราะห์น้อยในยุคแรกเริ่มของระบบสุริยะ ซึ่งดาวเคราะห์น้อยเหล่านั้นก็ผ่านกระบวนการการแยกชั้นเหมือนกับโลกของเรา ดังนั้นองค์ประกอบหลักของอุกกาบาตเหล็ก (ซึ่งก็คือ เหล็ก และ นิกเกิล) จึงคาดว่าคล้ายคลึงกับองค์ประกอบของแก่นโลก</t>
  </si>
  <si>
    <t>ความหนาแน่นเฉลี่ยของโลก และการเกิดสนามแม่เหล็กโลก</t>
  </si>
  <si>
    <t>คลื่นไหวสะเทือนเกิดการสะท้อน (Reflection) และหักเห (Refraction) เมื่อเคลื่อนที่ผ่านรอยต่อระหว่างชั้นต่าง ๆ ของโลก เนื่องจาก ความแตกต่างของคุณสมบัติทางกายภาพ ของตัวกลางที่คลื่นเคลื่อนที่ผ่าน เช่น ความหนาแน่น และ ความยืดหยุ่น</t>
  </si>
  <si>
    <t>แตกต่างกัน ในภาพ ก คลื่นปฐมภูมิเดินทางเป็นเส้นตรง แสดงว่าโครงสร้างภายในโลกเป็นเนื้อเดียวกัน ส่วนในภาพ ข คลื่นมีการโค้งงอแสดงว่า มีความแตกต่างของความหนาแน่นและสถานะ ในแต่ละชั้น</t>
  </si>
  <si>
    <t>มีสมบัติเป็นพลาสติก มีสภาพเป็นของเหลวหนืด</t>
  </si>
  <si>
    <t>ไม่ได้ เนื่องจากคลื่นทุติยภูมิ (S-waves) สามารถเคลื่อนที่ได้เฉพาะใน ของแข็ง เท่านั้น และแก่นโลกชั้นนอกมีสถานะเป็น ของเหลว จึงไม่สามารถส่งผ่านคลื่นทุติยภูมิไปยังผิวโลกได้อีกต่อหนึ่ง</t>
  </si>
  <si>
    <t xml:space="preserve">แกรนิตเกิดจากการหลอมของหินซิลิเกตในเปลือกโลกทวีป
</t>
  </si>
  <si>
    <t xml:space="preserve">เนื้อโลกส่วนใหญ่เป็นหินซิลิเกตแข็ง
</t>
  </si>
  <si>
    <t xml:space="preserve">แก่นโลกชั้นนอกเป็นของเหลว
</t>
  </si>
  <si>
    <t xml:space="preserve">ใช้เปรียบเทียบองค์ประกอบแก่นโลก
</t>
  </si>
  <si>
    <t>ใช้เปรียบเทียบองค์ประกอบแก่นโลก</t>
  </si>
  <si>
    <t xml:space="preserve">คลื่นเกิดการสะท้อนและหักเห
</t>
  </si>
  <si>
    <t>เพราะแต่ละชั้นของโลกมี ความหนาแน่นและคุณสมบัติทางกลต่างกัน ทำให้ความเร็วคลื่นเปลี่ยน ทิศทางของคลื่นจึงเกิดการสะท้อนและหักเห</t>
  </si>
  <si>
    <t>ลาวาเกิดจากการหลอมบางส่วนของหินในเนื้อโลก</t>
  </si>
  <si>
    <t xml:space="preserve">
ความเร็วคลื่นลดลง, หินมีความหนืดต่ำ
แตกต่างจากชั้นธรณีภาคที่แข็ง</t>
  </si>
  <si>
    <t xml:space="preserve">
สามารถออกมาได้บางส่วน
P-wave ผ่านแก่นโลกชั้นนอกแล้วหักเหสร้าง S-wave ใหม่</t>
  </si>
  <si>
    <t>แหล่งกำเนิดหินแกรนิต</t>
  </si>
  <si>
    <t>การเปลี่ยนแปลงทิศทางและความเร็วของคลื่นแผ่นดินไหวแบบ S (คลื่นตามขวาง)</t>
  </si>
  <si>
    <t xml:space="preserve">อุกกาบาตเหล็กเป็นเศษซากของดาวเคราะห์น้อยที่เคยมีโครงสร้างภายในคล้ายโลก ซึ่งมีแก่นเป็นเหล็กและนิกเกิลเช่นเดียวกับแก่นโลกในปัจจุบัน
การศึกษาองค์ประกอบทางเคมีและแร่ธาตุของอุกกาบาตเหล็กช่วยให้นักวิทยาศาสตร์สามารถประมาณองค์ประกอบของแก่นโลกได้
</t>
  </si>
  <si>
    <t>ความหนาแน่นของโลก
สนามแม่เหล็กของโลก
การศึกษาคลื่นไหวสะเทือน</t>
  </si>
  <si>
    <t>การเปลี่ยนแปลงความหนาแน่นและองค์ประกอบของชั้นต่างๆ
สถานะทางกายภาพของสาร
กฎของสเนลล์ (Snell's Law)</t>
  </si>
  <si>
    <t>แตกต่าง ในภาพ ก. คลื่นปฐมภูมิเคลื่อนที่ออกจากศูนย์กลางแผ่นดินไหวเป็นเส้นตรงในทุกทิศทาง ซึ่งบ่งชี้ว่าโครงสร้างภายในโลกเป็นเนื้อเดียวกันหรือมีความสม่ำเสมอ ในทางกลับกัน ภาพ ข. แสดงให้เห็นว่าคลื่นปฐมภูมิมีการหักเหและเปลี่ยนแปลงทิศทางการเคลื่อนที่เมื่อผ่านชั้นโครงสร้างต่างๆ ซึ่งบ่งชี้ว่าโครงสร้างภายในโลกประกอบด้วยชั้นต่างๆ ที่มีความหนาแน่นและคุณสมบัติทางกายภาพที่แตกต่างกัน</t>
  </si>
  <si>
    <t>ชั้นเนื้อโลก (Mantle)</t>
  </si>
  <si>
    <t xml:space="preserve">ความเร็วคลื่นไหวสะเทือน: ในเขตความเร็วต่ำ คลื่นไหวสะเทือน (โดยเฉพาะคลื่น S) จะมีความเร็วลดลงอย่างเห็นได้ชัดเมื่อเทียบกับชั้นธรณีภาคที่อยู่เหนือขึ้นไป
สถานะทางกายภาพ: เขตความเร็วต่ำเชื่อว่าเป็นชั้นที่หินอยู่ในสภาพกึ่งหลอมเหลวหรือมีความหนืดต่ำกว่าชั้นธรณีภาค ทำให้มีความยืดหยุ่นน้อยกว่าและคลื่นเดินทางได้ช้าลง
ความแข็งแกร่ง: เขตความเร็วต่ำมีความแข็งแกร่งน้อยกว่าชั้นธรณีภาค ซึ่งเป็นชั้นที่แข็งและเปราะ
</t>
  </si>
  <si>
    <t>แก่นโลกชั้นนอกอยู่ในสถานะหลอมเหลว ซึ่งคลื่นทุติยภูมิ (S-waves) ไม่สามารถเดินทางผ่านตัวกลางที่เป็นของเหลวได้
เมื่อคลื่นปฐมภูมิเดินทางผ่านรอยต่อระหว่างแก่นโลกชั้นนอก (ของเหลว) และแก่นโลกชั้นใน (ของแข็ง) จะเกิดการหักเหและเปลี่ยนชนิดของคลื่น ทำให้เกิดคลื่นทุติยภูมิขึ้นมาใหม่ แต่คลื่นทุติยภูมิเหล่านี้จะถูกจำกัดอยู่ในแก่นโลกชั้นในเท่านั้นและไม่สามารถทะลุผ่านแก่นโลกชั้นนอกที่เป็นของเหลวออกมายังผิวโลกได้</t>
  </si>
  <si>
    <t>อุกกาบาตเหล็กส่วนใหญ่ประกอบด้วยเหล็กและนิกเกิลในสัดส่วนที่สูง ซึ่งนักวิทยาศาสตร์เชื่อว่าเป็นวัสดุที่หลงเหลือจากการก่อตัวของระบบสุริยะในช่วงแรกเริ่ม และมีองค์ประกอบใกล้เคียงกับส่วนประกอบของแก่นโลกที่หนาแน่นและประกอบด้วยโลหะหนัก</t>
  </si>
  <si>
    <t>คลื่นไหวสะเทือนจะเกิดการสะท้อน (reflection) และการหักเห (refraction) เมื่อเดินทางผ่านรอยต่อระหว่างชั้นของโครงสร้างโลกที่มีความหนาแน่น สถานะ หรือองค์ประกอบทางเคมี ที่แตกต่างกันอย่างชัดเจน</t>
  </si>
  <si>
    <t>ลักษณะโครงสร้างโลกในรูป ก และ ข แตกต่างกันอย่างชัดเจน รูป ก แสดงถึงโครงสร้างโลกแบบสม่ำเสมอ ส่วนรูป ข แสดงถึงโครงสร้างโลกแบบแบ่งเป็นชั้นๆ ซึ่งเป็นโครงสร้างที่นักวิทยาศาสตร์ยอมรับในปัจจุบัน</t>
  </si>
  <si>
    <t>ลาวาที่ปะทุขึ้นมาบนผิวโลกส่วนใหญ่มีแหล่งกำเนิดมาจากชั้นเนื้อโลก (Mantle) โดยเฉพาะบริเวณชั้นเนื้อโลกส่วนบน (upper mantle) และบางส่วนอาจมาจากเปลือกโลกส่วนล่างที่มีการหลอมเหลวเนื่องจากความร้อนสูง</t>
  </si>
  <si>
    <t>เขตความเร็วต่ำ (LVZ) ต่างจากชั้นธรณีภาคตรงที่
	•	LVZ: อยู่ลึกกว่า มีหินร้อน ใกล้จุดหลอมเหลวจนไหลตัวได้ คลื่นไหวสะเทือนเดินทางช้าลง (เป็นส่วนของแอสเทโนสเฟียร์)
	•	ธรณีภาค: แข็ง เปราะ แตกง่าย คลื่นไหวสะเทือนเดินทางเร็ว เคลื่อนที่เป็นแผ่นลอยอยู่บน LVZ</t>
  </si>
  <si>
    <t>ไม่สามารถเดินทางออกมาที่ผิวโลกได้
เหตุผล: คลื่นทุติยภูมิ (S-wave) เป็นคลื่นตามขวางที่เดินทางได้เฉพาะในตัวกลางที่เป็นของแข็งเท่านั้น ในขณะที่แก่นโลกชั้นนอกมีสถานะเป็นของเหลว ดังนั้น แม้คลื่นปฐมภูมิ (P-wave) จะสามารถเดินทางผ่านแก่นโลกชั้นนอกและทำให้เกิดคลื่นทุติยภูมิขึ้นใหม่เมื่อเข้าสู่แก่นโลกชั้นในที่เป็นของแข็งได้ แต่เมื่อคลื่นทุติยภูมินั้นเดินทางจากแก่นโลกชั้นในกลับมายังแก่นโลกชั้นนอกที่เป็นของเหลวอีกครั้ง คลื่นก็จะถูกหยุดไว้และไม่สามารถเดินทางต่อไปยังผิวโลกได้</t>
  </si>
  <si>
    <t>คลื่นทุติยภูมิ ไม่สามารถเคลื่อนที่ผ่านแก่นโลกชั้นนอกได้</t>
  </si>
  <si>
    <t>อุกกาบาตเหล็กมีองค์ประกอบหลักเป็นเหล็กและนิกเกิล คล้ายกับแก่นโลกชั้นในและชั้นนอก</t>
  </si>
  <si>
    <t>ความหนาแน่นของโลกที่คำนวณจากแรงโน้มถ่วงและการเคลื่อนตัวของคลื่นไหวสะเทือน</t>
  </si>
  <si>
    <t>เนื่องจากความหนาแน่นและความเร็วของคลื่นในชั้นต่าง ๆ แตกต่าง</t>
  </si>
  <si>
    <t>โครงสร้างโลกเหมือนกัน แต่การนำเสนอข้อมูลของคลื่น P แตกต่างกัน</t>
  </si>
  <si>
    <t>เนื้อโลกส่วนบน (upper mantle) และบางส่วนของเปลือกโลก</t>
  </si>
  <si>
    <t xml:space="preserve"> มีความเร็วคลื่นไหวสะเทือนต่ำกว่าและสภาพยืดหยุ่นมากกว่าชั้นธรณีภาค</t>
  </si>
  <si>
    <t>ไม่สามารถออกมาที่ผิวโลกโดยตรงได้</t>
  </si>
  <si>
    <t>คลื่นsผ่านแก่นโลกชั้นนอกไม่ได้</t>
  </si>
  <si>
    <t>เพราะอุกาบาตมีส่วนประกอบเป็นเหล็กกับนิเกิล คล้ายแก่นโลก</t>
  </si>
  <si>
    <t>ความหนาแน่นสูงของโลกและสนามแม่เหล็กโลก</t>
  </si>
  <si>
    <t>เพราะความเร็วคลื่นขึ้นอยู่กับคุณสมบัติของวัสดุ</t>
  </si>
  <si>
    <t>แตกต่าง ก. จุดกำเนิดในแนวเส้นตรงและแผ่กระจายออกไปทุกทิศทางอย่างสม่ำเสมอ
ข. จุดกำเนิดและมีการเปลี่ยนแปลงทิศทาง หักเห</t>
  </si>
  <si>
    <t>ไหลตัวง่ายกว่าและคลื่นไหวสะเทือนเคลื่อนที่ช้ากว่าธรณีภาคแข็ง</t>
  </si>
  <si>
    <t>ไม่สามารถเดินทางออกมาที่ผิวโลกได้ เพราะแก่นโลกชั้นนอกเป็นของเหลว S-wave เคลื่อนที่ผ่านไม่ได้</t>
  </si>
  <si>
    <t>เหล็กและนิกเกิลหลอมละลาย</t>
  </si>
  <si>
    <t>มีองค์ประกอบคล้ายกัน</t>
  </si>
  <si>
    <t>มีการเปลี่ยนแปลงความหนาแน่นและคุณสมบัติทางกายภาพและมีการสะท้อนที่รอยต่อของชั้นต่างๆ</t>
  </si>
  <si>
    <t>ภาพ ก แสดงโครงสร้างโลกที่เป็นเนื้อเดียวกัน ในขณะที่ภาพ ข แสดงโครงสร้างโลกที่เป็นชั้นๆ ซึ่งเป็นลักษณะที่สอดคล้องกับโครงสร้างโลกที่แท้จริงที่มีชั้นเปลือกโลก เนื้อโลก และแก่นโลกที่แตกต่างกัน</t>
  </si>
  <si>
    <t>ชั้นเนื้อโลกระหว่างเปลือกโลก</t>
  </si>
  <si>
    <t>ชั้นธรณีภาค : ความเร็วเพิ่มขึ้นตามความลึก
เขตความเร็วต่ำ : ความเร็วลดลงไม่สม่ำเสมอ</t>
  </si>
  <si>
    <t>ไม่ เพราะคลื่นทุติยภูมิ เป็นคลื่นตามขวางที่ต้องการตัวกลางที่เป็นของแข็งในการเคลื่อนที่</t>
  </si>
  <si>
    <t>หลักฐานสำคัญคือ คลื่น S ไม่ผ่าน และคลื่น P ช้าลง พร้อมกับเกิด Shadow Zone ซึ่งยืนยันว่าแก่นโลกชั้นนอกเป็นของเหลว.</t>
  </si>
  <si>
    <t>อุกกาบาตเหล็กมีองค์ประกอบคล้ายแก่นโลก คือ มีธาตุเหล็กและนิกเกิลเป็นส่วนใหญ่ การศึกษาคุณสมบัติทางเคมีและความหนาแน่นของอุกกาบาตเหล็ก จึงช่วยให้ นักวิทยาศาสตร์ประมาณองค์ประกอบและสภาพของแก่นโลกได้</t>
  </si>
  <si>
    <t>ความหนาแน่นสูงของแก่นโลก + การเคลื่อนที่ของคลื่นไหวสะเทือน + การจำลองการก่อตัวของโลก ช่วยยืนยันว่าแก่นโลกมี เหล็กเป็นส่วนใหญ่.</t>
  </si>
  <si>
    <t>คลื่นสะท้อนและหักเหเพราะโลกมีชั้นวัสดุที่แตกต่างกันในความหนาแน่นและความยืดหยุ่น ทำให้คลื่นเปลี่ยนทิศทางและความเร็วเมื่อผ่านแต่ละชั้น.</t>
  </si>
  <si>
    <t xml:space="preserve">	ก : โลกเป็นเนื้อเดียวกัน ไม่มีการแบ่งชั้น
	ข : โลกมีโครงสร้างแบ่งชั้น สมบัติแตกต่างกัน คลื่นไหวสะเทือนจึงหักเหหรือหยุดเดินทาง</t>
  </si>
  <si>
    <t>ลาวาที่ปะทุขึ้นมาบนผิวโลก มีแหล่งกำเนิดมาจาก ชั้นเนื้อโลก (Mantle) โดยเฉพาะบริเวณ เนื้อโลกชั้นบน (Upper Mantle) ซึ่งเป็นแหล่งกำเนิดของแมกมา เมื่อแมกมาสะสมตัวและมีแรงดันสูงก็จะปะทุออกมาเป็นลาวาบนผิวโลก</t>
  </si>
  <si>
    <t>เขตความเร็วต่ำมีหินที่ร้อนและอ่อนตัวกว่า เกิดการหลอมเหลวบางส่วน จึงอ่อนตัวและเคลื่อนไหลได้ แตกต่างจากชั้นธรณีภาคที่แข็งและเปราะ</t>
  </si>
  <si>
    <t>แก่นโลกชั้นนอกเป็นของเหลว คลื่น S ไม่สามารถเคลื่อนที่ผ่านตัวกลางที่เป็นของเหลวได้ เมื่อ P-wave ผ่านเข้าไปในแก่นโลกชั้นใน (ซึ่งเป็นของแข็ง) อาจเกิดการเปลี่ยนเป็น S-wave ขึ้นใหม่ แต่คลื่น S นั้นก็ยังติดอยู่ในแก่นโลกชั้นใน ไม่สามารถผ่านแก่นโลกชั้นนอก (ของเหลว) ออกมาถึงผิวโลกได้</t>
  </si>
  <si>
    <t>ชั้นเนื้อโลกประกอบด้วยสสารสถานะ ของแข็ง (แต่มีคุณสมบัติไหลได้)</t>
  </si>
  <si>
    <t>การไม่สามารถผ่านของ คลื่น S และการเปลี่ยนแปลงของ คลื่น P บ่งชี้ว่าแก่นโลกชั้นนอกเป็นของเหลว</t>
  </si>
  <si>
    <t>เพราะอุกกาบาตเหล็กมีองค์ประกอบหลักเป็น เหล็กและนิกเกิล คล้ายที่คาดว่าเป็นองค์ประกอบของแก่นโลก</t>
  </si>
  <si>
    <t>การวัด ความหนาแน่นเฉลี่ยของโลก เปรียบเทียบกับหินชั้นเปลือกโลก พบว่าต้องมีเหล็กเป็นส่วนใหญ่ในแก่นโลก</t>
  </si>
  <si>
    <t>เพราะ แต่ละชั้นของโลกมีองค์ประกอบและความหนาแน่นต่างกัน ทำให้ความเร็วและทิศทางของคลื่นเปลี่ยนไป เกิดการสะท้อนและหักเห</t>
  </si>
  <si>
    <t>ภาพ ก : แนวการเคลื่อนที่ของคลื่นปฐมภูมิเป็นเส้นตรง แสดงว่าโลกมี องค์ประกอบเนื้อเดียว ความหนาแน่นสม่ำเสมอ
ภาพ ข : แนวการเคลื่อนที่ของคลื่นปฐมภูมิโค้งหักเห แสดงว่าโลกมี หลายชั้น ความหนาแน่นเปลี่ยนแปลงตามความลึก
ดังนั้น ลักษณะโครงสร้างโลกในภาพ ก และ ข แตกต่างกัน คือ ก เป็นโลกเนื้อเดียว, ส่วน ข เป็นโลกหลายชั้น.</t>
  </si>
  <si>
    <t>ลาวากำเนิดมาจาก ชั้นเนื้อโลกส่วนบน</t>
  </si>
  <si>
    <t>เขตความเร็วต่ำ (Asthenosphere) มี หินร้อนอ่อนตัว ไหลได้ ต่างจากธรณีภาคที่แข็งและเปราะ</t>
  </si>
  <si>
    <t>เดินทางออกมาที่ผิวโลกได้ เพราะเมื่อ P-wave เข้าแก่นโลกชั้นในของแข็ง จะ เปลี่ยนบางส่วนเป็น S-wave ใหม่ ซึ่งเคลื่อนที่ผ่านของแข็งได้</t>
  </si>
  <si>
    <t>หินแกรนิตเป็นหินอัคนีแทรกซอน ซึ่งเกิดจากการเย็นตัวและตกผลึกของหินหนืดใต้เปลือกโลก (magma) และส่วนใหญ่จะพบอยู่ในบริเวณเปลือกโลกภาคพื้นทวีป</t>
  </si>
  <si>
    <t>แม้ว่าอุณหภูมิในชั้นเนื้อโลกจะสูงมาก แต่ด้วยความดันที่มหาศาล ทำให้สสารส่วนใหญ่ในชั้นเนื้อโลกอยู่ในสถานะของแข็ง แม้ว่าบางส่วนอาจมีความหนืดและสามารถไหลได้ช้าๆ คล้ายของเหลว แต่โดยรวมแล้วถือเป็นของแข็ง</t>
  </si>
  <si>
    <t>หลักฐานที่นำมาใช้ยืนยันว่าแก่นโลกชั้นนอกเป็นของเหลวคือ การศึกษาคลื่นไหวสะเทือน โดยเฉพาะคลื่น S (คลื่นตามขวาง) ที่ไม่สามารถเคลื่อนที่ผ่านของเหลวได้ ซึ่งคลื่น S ไม่สามารถเคลื่อนที่ผ่านแก่นโลกชั้นนอกได้ แสดงให้เห็นว่าแก่นโลกชั้นนอกมีสถานะเป็นของเหลว</t>
  </si>
  <si>
    <t>การศึกษาอุกกาบาตเหล็กถูกนำมาใช้เป็นข้อมูลอธิบายองค์ประกอบของแก่นโลกได้ เนื่องจาก อุกกาบาตเหล็กเชื่อว่าเป็นส่วนที่หลงเหลือจากการก่อตัวของระบบสุริยะ และมีองค์ประกอบคล้ายกับองค์ประกอบของแก่นโลกที่คาดการณ์ไว้ ซึ่งส่วนใหญ่ประกอบด้วยเหล็กและนิกเกิล</t>
  </si>
  <si>
    <t>นอกจากผลการศึกษาอุกกาบาตเหล็กแล้ว หลักฐานอื่นที่ช่วยสนับสนุนว่าแก่นโลกประกอบด้วยเหล็กเป็นส่วนมากได้แก่ ความหนาแน่นของโลกและสนามแม่เหล็กโลก ความหนาแน่นเฉลี่ยของโลกที่สูงกว่าความหนาแน่นของหินบนพื้นผิวโลกบ่งชี้ว่าแก่นโลกต้องมีองค์ประกอบที่หนาแน่นกว่า เช่น เหล็ก นอกจากนี้ การมีอยู่ของสนามแม่เหล็กโลกยังบ่งชี้ว่าแก่นโลกชั้นนอกที่เป็นของเหลวต้องมีการเคลื่อนที่ของโลหะที่นำไฟฟ้าได้ เช่น เหล็ก เพื่อสร้างสนามแม่เหล็กนั้น</t>
  </si>
  <si>
    <t>คลื่นไหวสะเทือนเกิดการสะท้อนและหักเหเมื่อเคลื่อนที่ผ่านโครงสร้างโลก เนื่องจาก ความแตกต่างของความหนาแน่นและคุณสมบัติทางกายภาพของชั้นต่างๆ ภายในโลก ซึ่งส่งผลให้ความเร็วของคลื่นเปลี่ยนแปลงไป เมื่อคลื่นเคลื่อนที่จากตัวกลางหนึ่งไปยังอีกตัวกลางหนึ่งที่มีความแตกต่างกันในเรื่องความหนาแน่นและความยืดหยุ่น คลื่นจะเกิดการหักเห (refraction) และเมื่อคลื่นกระทบกับรอยต่อของชั้นที่มีคุณสมบัติแตกต่างกันมาก คลื่นจะเกิดการสะท้อน (reflection) กลับมา</t>
  </si>
  <si>
    <t>ภาพ ก แสดงโครงสร้างโลกที่คลื่นเคลื่อนที่อย่างสม่ำเสมอ คล้ายกับโลกที่มีโครงสร้างเป็นเนื้อเดียวกัน ในขณะที่ภาพ ข แสดงโครงสร้างโลกที่มีการแบ่งชั้นอย่างชัดเจน ทำให้คลื่นปฐมภูมิเกิดการหักเหเมื่อเคลื่อนที่ผ่านชั้นต่างๆ ซึ่งสะท้อนลักษณะโครงสร้างภายในโลกที่เป็นชั้นๆ ที่แท้จริง</t>
  </si>
  <si>
    <t>ลาวาที่ปะทุขึ้นมาบนผิวโลกมีแหล่งกำเนิดมาจาก ชั้นเนื้อโลก (Mantle) โดยเฉพาะส่วนของชั้นเนื้อโลกตอนบนที่เรียกว่า ฐานธรณีภาค (Asthenosphere) ซึ่งเป็นชั้นที่มีลักษณะกึ่งหลอมเหลว ทำให้สามารถเคลื่อนที่และปะทุขึ้นมาเป็นลาวาบนผิวโลกได้</t>
  </si>
  <si>
    <t>เขตความเร็วต่ำ (LVZ): เป็นส่วนหนึ่งของฐานธรณีภาค มีลักษณะเป็นชั้นกึ่งหลอมเหลวหรือมีส่วนที่หลอมเหลวบางส่วน ทำให้คลื่นแผ่นดินไหวเดินทางผ่านด้วยความเร็วที่ลดลง
ชั้นธรณีภาค (Lithosphere): เป็นชั้นแข็งที่ประกอบด้วยเปลือกโลกและเนื้อโลกตอนบนสุด มีความแข็งแกร่งและเปราะ ทำให้คลื่นแผ่นดินไหวเดินทางผ่านด้วยความเร็วที่สูงกว่า</t>
  </si>
  <si>
    <t>คลื่นทุติยภูมิ (S-waves) ที่เกิดขึ้นใหม่เมื่อคลื่นปฐมภูมิ (P-waves) เคลื่อนที่ผ่านแก่นโลกชั้นนอกเข้าไปยังแก่นโลกชั้นใน ไม่สามารถเดินทางออกมาที่ผิวโลกได้
เหตุผล: คลื่นทุติยภูมิ (S-waves) เป็นคลื่นตามขวางที่สามารถเดินทางผ่านได้เฉพาะตัวกลางที่เป็นของแข็งเท่านั้น ในขณะที่แก่นโลกชั้นนอกมีสถานะเป็นของเหลว ทำให้คลื่นทุติยภูมิไม่สามารถเดินทางผ่านแก่นโลกชั้นนอกออกมาสู่ผิวโลกได้ แม้ว่าคลื่นทุติยภูมิจะสามารถเกิดขึ้นใหม่ในแก่นโลกชั้นในซึ่งเป็นของแข็งได้ก็ตาม</t>
  </si>
  <si>
    <t>คลื่นทุติยภูมิ (S-waves) ที่เกิดขึ้นใหม่เมื่อคลื่นปฐมภูมิ (P-waves) เคลื่อนที่ผ่านแก่นโลกชั้นนอกเข้าไปยังแก่นโลกชั้นใน ไม่สามารถเดินทางออกมาที่ผิวโลกได้ คลื่นทุติยภูมิ (S-waves) เป็นคลื่นตามขวางที่สามารถเดินทางผ่านได้เฉพาะตัวกลางที่เป็นของแข็งเท่านั้น ในขณะที่แก่นโลกชั้นนอกมีสถานะเป็นของเหลว ทำให้คลื่นทุติยภูมิไม่สามารถเดินทางผ่านแก่นโลกชั้นนอกออกมาสู่ผิวโลกได้ แม้ว่าคลื่นทุติยภูมิจะสามารถเกิดขึ้นใหม่ในแก่นโลกชั้นในซึ่งเป็นของแข็งได้ก็ตาม</t>
  </si>
  <si>
    <t>หินแกรนิตกำเนิดมาจาก เนื้อโลก (Mantle) หรือ เปลือกโลกชั้นล่าง (Lower Crust)</t>
  </si>
  <si>
    <t xml:space="preserve">เนื้อโลกส่วนใหญ่ประกอบด้วยสสารในสถานะ ของแข็ง </t>
  </si>
  <si>
    <t xml:space="preserve">หลักฐานที่ใช้ยืนยันว่าแก่นโลกชั้นนอกเป็นของเหลวคือ คลื่นทุติยภูมิ (S-wave) ไม่สามารถเคลื่อนที่ผ่านชั้นนี้ได้ </t>
  </si>
  <si>
    <t>อุกกาบาตเหล็กมีองค์ประกอบคล้ายคลึงกับแก่นโลก: อุกกาบาตเหล็กส่วนใหญ่ประกอบด้วยเหล็กและนิกเกิล ซึ่งเป็นองค์ประกอบหลักที่คาดว่าประกอบขึ้นเป็นแก่นโลก
เป็นเศษซากจากการก่อตัวของระบบสุริยะ: อุกกาบาตเหล็กเป็นเศษซากที่หลงเหลือจากการก่อตัวของระบบสุริยะ ซึ่งรวมถึงโลกด้วย จึงเชื่อว่ามีองค์ประกอบทางเคมีที่คล้ายคลึงกับสสารดั้งเดิมที่รวมตัวกันเป็นดาวเคราะห์
ให้ข้อมูลเชิงลึกเกี่ยวกับสภาพภายในโลก: การศึกษาอุกกาบาตเหล็กช่วยให้นักวิทยาศาสตร์สามารถเข้าใจถึงสภาพความดันและอุณหภูมิที่รุนแรงภายในแก่นโลกได้ดีขึ้น แม้ว่าจะไม่สามารถเข้าถึงแก่นโลกได้โดยตรง</t>
  </si>
  <si>
    <t>หลักฐานที่ช่วยสนับสนุนว่าแก่นโลกประกอบด้วยเหล็กเป็นส่วนมาก ได้แก่ ความหนาแน่นของโลก สนามแม่เหล็กโลก และการศึกษาคลื่นไหวสะเทือน</t>
  </si>
  <si>
    <t xml:space="preserve">คลื่นไหวสะเทือนเกิดการสะท้อนและหักเหเมื่อเคลื่อนที่ผ่านโครงสร้างโลก เนื่องจากโลกประกอบด้วยชั้นของวัสดุที่มีความหนาแน่นและความยืดหยุ่นแตกต่างกันในแต่ละชั้น (เช่น เปลือกโลก เนื้อโลก และแก่นโลก) </t>
  </si>
  <si>
    <t>ความเหมือน: ทั้งสองภาพแสดงให้เห็นว่าคลื่นปฐมภูมิสามารถเคลื่อนที่ผ่านชั้นต่างๆ ของโลกได้ แต่มีการหักเหของคลื่นเมื่อผ่านชั้นที่มีความหนาแน่นแตกต่างกัน ซึ่งสะท้อนถึงการแบ่งชั้นโครงสร้างภายในโลกออกเป็นชั้นต่างๆ เช่น เปลือกโลก เนื้อโลก และแก่นโลก
ความแตกต่าง: ภาพทั้งสองไม่ได้แสดงความแตกต่างของโครงสร้างโลก แต่เป็นเพียงการจำลองการเคลื่อนที่ของคลื่นปฐมภูมิในลักษณะที่คล้ายคลึงกัน เพื่อแสดงให้เห็นถึงแนวคิดเรื่องการแบ่งชั้นของโลกตามการเปลี่ยนแปลงความเร็วของคลื่น</t>
  </si>
  <si>
    <t>ลาวาที่ปะทุขึ้นมาบนผิวโลก มีแหล่งกำเนิดมาจากชั้น แมนเทิล ของโลก</t>
  </si>
  <si>
    <t>เขตความเร็วต่ำมีความหนืดต่ำกว่าและเป็นกึ่งหลอมเหลว ทำให้คลื่นไหวสะเทือนเดินทางช้าลง และเป็นส่วนที่ทำให้แผ่นเปลือกโลกเคลื่อนที่ได้ ในขณะที่ชั้นธรณีภาคเป็นชั้นหินแข็งและมีความยืดหยุ่นสูงกว่า</t>
  </si>
  <si>
    <t>เนื่องจากเชื่อว่าอุกกาบาตเหล่านี้มาจากแก่นของดาวเคราะห์ที่แตกสลาย ซึ่งมีองค์ประกอบคล้ายคลึงกับองค์ประกอบของแก่นโลก</t>
  </si>
  <si>
    <t xml:space="preserve">ก โลกภายในเป็นเนื้อเดียวกัน ส่วน ข โลกภายในมีโครงสร้างแบ่งเป็นชั้น ๆ </t>
  </si>
  <si>
    <t>มีนิกเกิลที่หลอมละลาย</t>
  </si>
  <si>
    <t xml:space="preserve">มีองค์ประกอบทางเคมีที่ใกล้เคียงกับวัสดุตั้งต้นของการเกิดโลก </t>
  </si>
  <si>
    <t xml:space="preserve">หลักฐานจากการมีอยู่ของสนามแม่เหล็กโลก </t>
  </si>
  <si>
    <t>เพราะว่าโลกไม่ได้มีเนื้อสสารที่เป็นเนื้อเดียวกันตลอดทั้งก้อน แต่ประกอบด้วยชั้นต่าง ๆ ที่มีคุณสมบัติทางกายภาพแตกต่างกันอย่างชัดเจนเมื่อคลื่นเดินทางจากตัวกลางหนึ่งไปยังอีกตัวกลางหนึ่งที่มีคุณสมบัติต่างกัน คลื่นก็จะเกิดพฤติกรรมสองอย่างคือการสะท้อน และการหักเห</t>
  </si>
  <si>
    <t>แตกต่างกัน ​ภาพ ก เป็นแบบจำลองที่ ไม่ถูกต้อง ตามหลักธรณีวิทยา โดยแสดงให้เห็นว่าโลกมีโครงสร้างแบบเนื้อเดียว
​ภาพ ข เป็นแบบจำลองที่ ถูกต้อง ตามหลักธรณีวิทยา โดยแสดงให้เห็นว่าโลกมีโครงสร้างเป็นชั้นๆ ซึ่งเป็นที่ยอมรับกันในปัจจุบัน</t>
  </si>
  <si>
    <t>หลอมเหลวบางส่วน หรือ หินที่ถูกความร้อนสูง ทำให้มีลักษณะอ่อนนุ่มกว่าหินโดยรอบต่างจากชั้นธรณีภาค</t>
  </si>
  <si>
    <t>ไม่สามารถเดินทางออกมาที่ผิวโลกได้ เนื่องจากคลื่นปฐมภูมิ เมื่อเปลี่ยนตัวกลางจากของแข็ง (แก่นโลกชั้นนอก) เข้าสู่แก่นโลกชั้นในที่เป็นของเหลว จะเกิดการสะท้อนและการหักเห</t>
  </si>
  <si>
    <t>หินหนืด หรือ แมกมาในเปลือกโลก</t>
  </si>
  <si>
    <t>อุกกาบาตเหล่านี้มาจากแก่นของดาวเคราะห์ที่แตกสลาย ซึ่งมีองค์ประกอบคล้ายคลึงกับองค์ประกอบของแก่นโลก โดยส่วนใหญ่ประกอบด้วย เหล็ก และ นิกเกิล เป็นหลัก เหมือนกับแก่นโลกชั้นใน</t>
  </si>
  <si>
    <t>ภาพ ก แสดงถึงโครงสร้างที่มีชั้นเนื้อเดียว
ภาพ ข แสดงถึงโครงสร้างเป็นชั้นๆ</t>
  </si>
  <si>
    <t xml:space="preserve">เขตความเร็วต่ำเป็นลักษณะทางธรณีฟิสิกส์ที่แสดงถึงการลดลงของความเร็วคลื่นไหวสะเทือนในชั้นหิน </t>
  </si>
  <si>
    <t>เหล็กที่อยู่ในอุกาบาต</t>
  </si>
  <si>
    <t>หินที่พบบนเปลือกโลก</t>
  </si>
  <si>
    <t xml:space="preserve">เนื่องจาก ความหนาแน่น, ความยืดหยุ่น และคุณสมบัติทางกายภาพที่แตกต่างกัน ของชั้นหินแต่ละชั้นภายในโลก ทำให้ความเร็วและทิศทางของคลื่นเปลี่ยนแปลงไปเมื่อเคลื่อนที่ผ่านรอยต่อระหว่างตัวกลางที่มีคุณสมบัติไม่เหมือนกัน. </t>
  </si>
  <si>
    <t>แตกต่างกันเนื่องจากภาพ ก. คลื่นปฐมภูมิสามารถผ่านเนื่องจากส่วนมีแต่ของเหลวต่างจากภาพ ข.</t>
  </si>
  <si>
    <t>🥲</t>
  </si>
  <si>
    <t>ไม่ได้เนื่องจากคลื่นไม่สามารถทะเลผ่านมาได้</t>
  </si>
  <si>
    <t>แมกมาใต้เปลือกโลกส่วนทวีป</t>
  </si>
  <si>
    <t>การวิเคราะห์คลื่นไหวสะเทือน โดยพบว่า คลื่น S ไม่สามารถเดินทางผ่านแก่นโลกชั้นนอกได้ ในขณะที่คลื่น P สามารถผ่านได้</t>
  </si>
  <si>
    <t>เนื่องจากเชื่อกันว่าอุกกาบาตเหล็กเป็นเศษชิ้นส่วนที่เหลือจากดาวเคราะห์ที่แตกสลาย ซึ่งมีองค์ประกอบทางเคมีคล้ายคลึงกับวัตถุต้นกำเนิดของระบบสุริยะ รวมถึงโลก</t>
  </si>
  <si>
    <t>ความหนาแน่นและความเร็วของคลื่นไหวสะเทือนที่สอดคล้องกับเหล็ก ที่สภาวะความดันและอุณหภูมิสูง, การกำเนิดสนามแม่เหล็กโลกโดยกลไกไดนาโม ซึ่งต้องอาศัยโลหะเหลวในแก่นโลกชั้นนอก และ คุณสมบัติของเหล็กในฐานะธาตุที่มากที่สุดในระบบสุริยะ ซึ่งมีคุณสมบัติใกล้เคียงกับองค์ประกอบของแกนโลก</t>
  </si>
  <si>
    <t>เนื่องจากความหนาแน่น ความยืดหยุ่น และอุณหภูมิของชั้นหินภายในโลก แตกต่างกัน ในแต่ละชั้น เมื่อคลื่นเคลื่อนที่จากชั้นหนึ่งไปยังอีกชั้นหนึ่ง ความเร็วของคลื่นจะเปลี่ยนแปลง ทำให้ทิศทางการเคลื่อนที่ของคลื่นเปลี่ยนไป (เกิดการหักเห) และคลื่นบางส่วนจะสะท้อนกลับไปในชั้นเดิม (เกิดการสะท้อน)</t>
  </si>
  <si>
    <t>ก.แสดงถึงการเคลื่อนที่ปฐมภูมิเดินทางเป็นแนวตรง
ข.แสดงถึงการเคลื่อนที่ปฐมภูมิหักเหและเบี่ยงเบนจากแนวตรงเมื่อเดินทางผ่านตัวกลาง</t>
  </si>
  <si>
    <t>เขตความเร็วต่ำเป็นลักษณะทางธรณีฟิสิกส์ที่แสดงถึงการลดลงของความเร็วคลื่นไหวสะเทือนในชั้นหิน (โดยเฉพาะคลื่น S) เนื่องจากการมีอยู่ของหินหลอมละลายหรือหินที่อ่อนตัวลง, ในขณะที่ ชั้นธรณีภาคคือหน่วยของชั้นหินที่มีลักษณะเฉพาะตัว เช่น องค์ประกอบหิน เนื้อหิน และลักษณะการวางตัวที่สามารถจำแนกได้</t>
  </si>
  <si>
    <t>ไม่ เพราะแก่นโลกชั้นนอกเป็นของเหลวไม่สารถเดินทางผ่านของเหลวได้</t>
  </si>
  <si>
    <t>ประกอบด้วยสสารในสถานะ ของแข็ง</t>
  </si>
  <si>
    <t>เนื่องจากเชื่อว่าอุกกาบาตเหล่านี้มาจากแก่นของดาวเคราะห์ที่แตกสลาย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</si>
  <si>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t>
  </si>
  <si>
    <t xml:space="preserve">แสดงให้เห็นว่าคลื่นปฐมภูมิเคลื่อนที่ผ่านแก่นโลกชั้นในสุดและชั้นนอกได้สม่ำเสมอ ซึ่งบ่งบอกถึงการมีโครงสร้างภายในโลกที่เป็นเนื้อเดียวกันเหมือนกับรูป ก. อย่างไรก็ตาม การแปลความหมายแนวการเคลื่อนที่ของคลื่นปฐมภูมิจากภาพ </t>
  </si>
  <si>
    <t xml:space="preserve">หินหนืดหรือแมกมาใน เปลือกโลกส่วนทวีป </t>
  </si>
  <si>
    <t>แตกต่างที่คลื่น</t>
  </si>
  <si>
    <t>เปลืกโลกภายใต้ผิวโลก</t>
  </si>
  <si>
    <t>เปลือกโลกทวีป
	•	เหตุผล: หินแกรนิตเป็นหินซิลิเกตที่พบมากใน เปลือกโลกทวีป ไม่ใช่แมนเทิลหรือแก่นโลก</t>
  </si>
  <si>
    <t>ของแข็ง
	•	เหตุผล: แม้แมนเทิลบางส่วนจะมีการหลอมบางส่วน แต่โดยรวม ชั้นเนื้อโลกเป็นของแข็ง</t>
  </si>
  <si>
    <t>การสังเกต คลื่น S (Secondary wave) ไม่สามารถผ่านแก่นโลกชั้นนอก และคลื่น P ลดความเร็วและเกิดการหักเห
	•	เหตุผล: คลื่น S เคลื่อนที่ได้เฉพาะของแข็ง จึงแสดงว่าแก่นโลกชั้นนอกเป็นของเหลว</t>
  </si>
  <si>
    <t>อุกกาบาตเหล็กมีองค์ประกอบใกล้เคียงกับแก่นโลก (ส่วนใหญ่เป็น เหล็กและนิกเกิล)</t>
  </si>
  <si>
    <t>การศึกษา คลื่นไหวสะเทือน (Seismic waves) และ สนามแม่เหล็กโลก
	•	เหตุผล: แก่นโลกเป็นของแข็งและมีเหล็กสูง สนับสนุนการสร้างสนามแม่เหล็ก</t>
  </si>
  <si>
    <t>เพราะ ชั้นต่าง ๆ ของโลกมีความหนาแน่นและสถานะของสสารแตกต่างกัน</t>
  </si>
  <si>
    <t xml:space="preserve">แตกต่างกันเพราะ ภาพ ก: แสดงให้เห็นว่าคลื่นปฐมภูมิเคลื่อนที่ออกจากศูนย์เกิดแผ่นดินไหวในลักษณะที่เป็นเส้นตรงและกระจายออกไปทุกทิศทางอย่างสม่ำเสมอ และ ภาพ ข: แสดงให้เห็นว่าคลื่นปฐมภูมิมีการหักเหและเบี่ยงเบนแนวการเคลื่อนที่เมื่อผ่านชั้นต่างๆ ภายในโลก </t>
  </si>
  <si>
    <t>ชั้นแมนเทิล
	•	เหตุผล: ลาวาส่วนใหญ่เกิดจาก แมกมาที่หลอมละลายบางส่วนของแมนเทิล ก่อนจะขึ้นสู่เปลือกโลก</t>
  </si>
  <si>
    <t>มีความหนืดต่ำและคลื่น P-S เคลื่อนที่ช้าลง</t>
  </si>
  <si>
    <t>ไม่ได้
	•	เหตุผล: คลื่น S ไม่สามารถผ่าน แก่นโลกชั้นนอกที่เป็นของเหลว จึงเกิดการสะท้อนและหักเห ทำให้ไม่สามารถออกสู่ผิวโลกได้โดยตรง</t>
  </si>
  <si>
    <t>ชั้นเปลือกโลกภาคพื้นทวีป (Continental Crust)</t>
  </si>
  <si>
    <t>การสังเกตคลื่นไหวสะเทือน (แผ่นดินไหว)</t>
  </si>
  <si>
    <t>อุกกาบาตเหล็ก (iron meteorite) มีองค์ประกอบหลักเป็น เหล็ก (Fe) และนิกเกิล (Ni) ซึ่งใกล้เคียงกับองค์ประกอบที่นักวิทยาศาสตร์เชื่อว่าเป็นส่วนประกอบสำคัญของ แก่นโลก (core) ของโลก</t>
  </si>
  <si>
    <t>คลื่นไหวสะเทือน (Seismic waves) 
การศึกษาคลื่นปฐมภูมิ (P-wave) และคลื่นทุติยภูมิ (S-wave) แสดงให้เห็นว่าแก่นโลก ชั้นในเป็นของแข็ง ส่วนชั้นนอกเป็นของเหลว และมีความหนาแน่นสูง ซึ่งสอดคล้องกับองค์ประกอบของ เหล็ก-นิกเกิล</t>
  </si>
  <si>
    <t>ความเร็วของคลื่นขึ้นอยู่กับสมบัติของชั้นที่ผ่าน</t>
  </si>
  <si>
    <t>ภาพ ก แสดงถึงโครงสร้างโลกแบบสมมาตรหรือสม่ำเสมอ ในขณะที่ภาพ ข แสดงถึงโครงสร้างโลกที่มีความแตกต่างกันในแต่ละชั้นหรือแต่ละบริเวณ ซึ่งสอดคล้องกับความรู้ทางธรณีวิทยาที่ว่าโลกมีโครงสร้างเป็นชั้นๆ ที่มีคุณสมบัติแตกต่างกัน.</t>
  </si>
  <si>
    <t>LVZ เป็น ส่วนของแมนเทิลที่อ่อนตัวกว่าและมีความเร็วคลื่นต่ำกว่า
ชั้นธรณีภาคแข็งกว่าและเป็นชั้นที่อยู่ด้านบนของ LVZ</t>
  </si>
  <si>
    <t>ไม่ใช่คลื่น S เดิม ที่มาจากแมนเทิล จะผ่านแก่นโลกชั้นนอกได้
แต่ S-wave ใหม่ ที่เกิดจากการแปลงคลื่น P ในแก่นโลกชั้นใน สามารถเดินทางออกมาที่ผิวโลกได้</t>
  </si>
  <si>
    <t>คลื่นไหวสะเทือนจากแผ่นดินไหว</t>
  </si>
  <si>
    <t>เนื่องจากเชื่อว่าอุกกาบาตเหล่านี้มาจากแก่นของดาวเคราะห์ที่แตกสลาย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เหมือนกับแก่นโลกชั้นใน.</t>
  </si>
  <si>
    <t xml:space="preserve">ความหนาแน่นสูงของแก่นโลก และ สนามแม่เหล็กโลก </t>
  </si>
  <si>
    <t>ภาพ ก. บ่งบอกถึงโลกที่มีโครงสร้างภายในที่สม่ำเสมอ ในขณะที่ภาพ ข. บ่งบอกถึงโครงสร้างภายในโลกที่มีความแตกต่างกัน โดยเฉพาะบริเวณแก่นโลกชั้นนอก ซึ่งทำให้คลื่นปฐมภูมิหักเหไปจากเดิม.</t>
  </si>
  <si>
    <t xml:space="preserve">มีหินหลอมเหลวบางส่วน หรือ หินที่ถูกความร้อนสูง ทำให้มีลักษณะอ่อนนุ่มกว่าหินโดยรอบ </t>
  </si>
  <si>
    <t>ไม่สามารถเดินทางออกมาถึงผิวโลกได้ เพราะแก่นโลกชั้นนอกเป็นของเหลว</t>
  </si>
  <si>
    <t>เนื่องจากอุกาบาตมาจากแก่นโลกที่แตกสลายซึ่งมีองคืประกอบคล้ายคลึงกับโลก</t>
  </si>
  <si>
    <t>สนามแม่เหล็กโลก คลื่นไหวสะเทือน</t>
  </si>
  <si>
    <t>เนื่องจากโครงสร้างโลกแต่ละชั้นมีความหนาแน่นและสถานะที่แตกต่างกัน</t>
  </si>
  <si>
    <t>แตกต่างกัน เนื่องจาก ข. คลื่นมีความหักเห แปลว่า มีความหนาแน่นที่แตกต่าง</t>
  </si>
  <si>
    <t>แข็งและเปราะ เป็น “แผ่นแข็ง” ของโลกเขตความเร็วต่ำ อ่อนตัว กึ่งหลอมเหลว ทำให้แผ่นธรณีภาคสามารถ “ลอยและเคลื่อน” อยู่ด้านบนได้</t>
  </si>
  <si>
    <t>ไม่สามารถเดินทางออกมาถึงผิวโลกได้
เนื่องจาก แม้ S-wave จะเกิดขึ้นในแก่นโลกชั้นใน (ซึ่งเป็นของแข็ง) แต่เพื่อจะกลับขึ้นมาสู่ผิวโลก คลื่นนั้นต้อง ผ่านแก่นโลกชั้นนอก</t>
  </si>
  <si>
    <t>เนื่องจากเชื่อว่าอุกกาบาตเหล่านี้มาจากแก่นของดาวเคราะห์ที่แตกสลาย</t>
  </si>
  <si>
    <t>ก. แสดงถึงแนวคิดแบบง่ายๆ ที่ใช้ในการอธิบายเบื้องต้น แต่ไม่สอดคล้องกับข้อมูลจากการตรวจวัดที่ซับซ้อน.
ข. แสดงถึงแบบจำลองโครงสร้างโลกตามความเข้าใจในปัจจุบันที่ว่าโลกมีโครงสร้างเป็นชั้นๆ ซึ่งได้รับการยืนยันจากการสังเกตการเดินทางของคลื่นปฐมภูมิและคลื่นทุติยภูมิ (S-wave) ผ่านโลก</t>
  </si>
  <si>
    <t>ซิลิคอน แม็กนีเซียม เหล็ก</t>
  </si>
  <si>
    <t>คลื่น ทุติยภูมิ ไม่สามารถผ่านตัวกลาง ที่เป็นของเหลวได้ จึง พิสูจน์ว่า เป็นของเหลว</t>
  </si>
  <si>
    <t>เพราะมีเหล็ก กับ นิกเกิล คาดว่าเป็นส่วนประกอบ</t>
  </si>
  <si>
    <t>หลักฐานจาก สนามแม่เหล็กโลก ซึ่งแสดงให้เห็นว่าภายในโลกต้องมีสารที่เป็นโลหะนำไฟฟ้าได้ดี เช่น เหล็ก และการวิเคราะห์ ความหนาแน่นเฉลี่ยของโลก ที่สูงกว่าความหนาแน่นของหินที่ผิวโลกมาก ก็ชี้ว่าแก่นโลกต้องเป็นโลหะ (โดยเฉพาะเหล็ก) เป็นองค์ประกอบหลัก</t>
  </si>
  <si>
    <t>มีสมบัติทางกายภาพ ต่างกันของแต่ละ ชั้น</t>
  </si>
  <si>
    <t>แตกต่าง ที่ไม่มี การหักเห ตามการเคลื่อนที่ และ บางชั้น ของภาพ ข. เป็นการแสดง ว่า คลื่นปฐมภูมิ ผ่านขั้นใดได้บ้าง</t>
  </si>
  <si>
    <t>เขตความเร็วต่ำ (Asthenosphere) มีลักษณะเป็น ของแข็งที่อ่อนตัวและไหลเคลื่อนที่ได้ช้า ๆ เนื่องจากมีการหลอมเหลวบางส่วน ต่างจากธรณีภาค (Lithosphere) ที่เป็น แข็งและเปราะ</t>
  </si>
  <si>
    <t xml:space="preserve">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สามารถเดินทางออกมาได้ เพราะคลื่นทุติยภูมิ (S-wave) เดินทางได้ในของแข็ง และแก่นโลกชั้นในเป็นของแข็ง แต่เมื่อเดินทางออกมาเจอแก่นโลกชั้นนอกที่เป็นของเหลว คลื่น S จะ หยุดการเคลื่อนที่ ไม่สามารถผ่านออกมาได้ถึงผิวโลก
</t>
  </si>
  <si>
    <t xml:space="preserve">หินแกรนิตมีกำเนิดมาจากส่วนของเปลือกโลกส่วนทวีป (Continental Crust) หรือที่เรียกว่า หินไซอัล (sial). </t>
  </si>
  <si>
    <t>ชั้นเนื้อโลกส่วนใหญ่ประกอบด้วยสสารในสถานะของแข็ง (Solid)</t>
  </si>
  <si>
    <t>S-Wave ไม่สามารถผ่านแก่นโลกชั้นนอกได้.</t>
  </si>
  <si>
    <t>เพราะมีส่วนประกอบหลักเป็นเหล็ก-นิกเกิลเหมือนแก่นโลก.</t>
  </si>
  <si>
    <t>เพราะเหมือนแก่นโลก.</t>
  </si>
  <si>
    <t>เพราะความเร็วคลื่นเปลี่ยนตามความหนาแน่นและสมบัติของชั้นต่าง ๆ</t>
  </si>
  <si>
    <t>ลักษณะการเคลื่อนที่ของคลื่นปฐมภูมิในภาพ ก. และ ข. แตกต่างกันอย่างชัดเจน โดยภาพ ก. แสดงถึงการเคลื่อนที่ในตัวกลางที่สม่ำเสมอ ในขณะที่ภาพ ข. แสดงถึงการเคลื่อนที่ในตัวกลางที่ไม่สม่ำเสมอ ซึ่งสะท้อนถึงโครงสร้างภายในของโลกที่มีชั้นต่างๆ ที่มีความหนาแน่นแตกต่างกัน ทำให้คลื่นปฐมภูมิเกิดการหักเหเมื่อเคลื่อนที่ผ่านชั้นเหล่านั้น</t>
  </si>
  <si>
    <t>ลาวามาจาก ชั้นเนื้อโลก (mantle) ซึ่งมีหินหนืด (magma) ปะทุขึ้นสู่ผิวโลก.</t>
  </si>
  <si>
    <t>เขตความเร็วต่ำมี ความหนืดสูงกว่าและคลื่นไหวสะเทือนเคลื่อนที่ช้ากว่าชั้นธรณีภาค.</t>
  </si>
  <si>
    <t>สามารถเดินทางออกมาที่ผิวโลกได้ เพราะคลื่น P ใหม่ (P’) เกิดการหักเหและสะท้อนกลับสู่ผิวโลก.</t>
  </si>
  <si>
    <t>หินแกรนิตเป็นหินอัคนีแทรกซอน ซึ่งมีกำเนิดมาจากส่วนของโครงสร้างโลกที่เรียกว่า เนื้อโลก (Mantle) หรือ เปลือกโลก (Crust) โดยเฉพาะอย่างยิ่งในส่วนของเปลือกโลกภาคพื้นทวีปที่เกิดการหลอมละลายและแข็งตัวอยู่ใต้ผิวโลก</t>
  </si>
  <si>
    <t>คลื่นแผ่นดินไหวแบบ  ไม่สามารถเดินทางผ่านแก่นโลกชั้นนอกได้</t>
  </si>
  <si>
    <t>ผลการศึกษาอุกกาบาตเหล็กใช้เป็นข้อมูลอธิบายองค์ประกอบของแก่นโลกได้ เพราะอุกกาบาตเหล็กมีองค์ประกอบหลักเป็นเหล็กและนิกเกิล ซึ่งคล้ายคลึงกับองค์ประกอบที่คาดการณ์ไว้ของแก่นโลก และเป็นตัวแทนของกระบวนการแยกชั้นของธาตุหนักที่เกิดขึ้นในดาวเคราะห์ในยุคแรกเริ่ม ทำให้เราสามารถอนุมานองค์ประกอบของแก่นโลกได้จากข้อมูลเหล่านี้</t>
  </si>
  <si>
    <t xml:space="preserve"> การศึกษาคลื่นไหวสะเทือน</t>
  </si>
  <si>
    <t>คลื่นไหวสะเทือนเกิดการสะท้อนและหักเหเมื่อเคลื่อนที่ผ่านโครงสร้างโลกเพราะ คลื่นไหวสะเทือนมีการเปลี่ยนแปลงความเร็วและทิศทางเมื่อเคลื่อนที่ผ่านตัวกลางที่มีความหนาแน่นและคุณสมบัติทางกายภาพที่แตกต่างกันไปในแต่ละชั้นของโครงสร้างโลก ซึ่งทำให้เกิดปรากฏการณ์การสะท้อนและการหักเหของคลื่นขึ้น</t>
  </si>
  <si>
    <t xml:space="preserve">ก แสดงว่าโลกเป็นเนื้อเดียวกัน คลื่นเดินทางตรงไม่เบี่ยงเบน
ข แสดงว่าโลกมีชั้นต่าง ๆ ทำให้คลื่นหักเหหรือโค้งงอไปตามชั้นภายใน
</t>
  </si>
  <si>
    <t xml:space="preserve"> มีหินหลอมเหลวบางส่วน หรือ หินที่ถูกความร้อนสูง ทำให้มีลักษณะอ่อนนุ่มกว่าหินโดยรอบ </t>
  </si>
  <si>
    <t>ไม่สามารถเดินทางออกมาที่ผิวโลกได้
เพร่ะ
คลื่นทุติยภูมิ  เป็นคลื่นที่เดินทางผ่านตัวกลางที่เป็นของแข็ง</t>
  </si>
  <si>
    <t>หินหนืดหรือแมกมาในเปลือกโลกส่วนทวีป</t>
  </si>
  <si>
    <t>คลื่นไหวสะเทือน (คลื่น P, คลื่น S) จากแผ่นดินไหว</t>
  </si>
  <si>
    <t>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t>
  </si>
  <si>
    <t>การศึกษาการคลื่นไหวสะเทือน</t>
  </si>
  <si>
    <t>โลกมีชั้นต่างๆ ที่มีความหนาแน่นและความยืดหยุ่นแตกต่างกัน ทำให้ความเร็วของคลื่นเปลี่ยนแปลง</t>
  </si>
  <si>
    <t>ความเหมือน: ทั้งสองภาพแสดงถึง การกำเนิดคลื่น จากจุดหนึ่งและ การกระจายตัว ของคลื่นออกไป
ความต่าง: ความแตกต่างที่สำคัญคือ ลักษณะการกระจายตัวและเส้นทางการเดินทางของคลื่น ภาพ ก แสดงถึงโลกที่มีโครงสร้างสม่ำเสมอ ในขณะที่ภาพ ข แสดงถึงโลกที่มีโครงสร้างซับซ้อนและแตกต่างกันภายใน</t>
  </si>
  <si>
    <t xml:space="preserve">เปลือกโลกภายใต้พื้นผิวโลก </t>
  </si>
  <si>
    <t>มีหินหลอมเหลวบางส่วน หรือ หินที่ถูกความร้อนสูง</t>
  </si>
  <si>
    <t>ส่วนใต้เปลือกโลก</t>
  </si>
  <si>
    <t>คลื่นทุติยภูมิ (S-wave) ไม่สามารถเคลื่อนที่ผ่านแก่นโลกชั้นนอกได้</t>
  </si>
  <si>
    <t>เพราะอุกกาบาตเหล็ก (Iron meteorites) มีองค์ประกอบหลักเป็น เหล็ก และ นิกเกิล ซึ่งคล้ายคลึงกับองค์ประกอบของแก่นโลกที่เชื่อว่าส่วนใหญ่เป็นเหล็กและนิกเกิล</t>
  </si>
  <si>
    <t>ความหนาแน่นสูงของแก่นโลก และ สนามแม่เหล็กโลก</t>
  </si>
  <si>
    <t>เนื่องจาก การเปลี่ยนแปลงของความหนาแน่นและความแข็งของตัวกลาง ที่คลื่นเคลื่อนที่ผ่าน ซึ่งส่งผลให้ความเร็วของคลื่นเปลี่ยนไป</t>
  </si>
  <si>
    <t>ภาพ ก. แสดงให้เห็นว่าคลื่นปฐมภูมิเคลื่อนที่ผ่านแก่นโลกชั้นในสุดและชั้นนอกได้สม่ำเสมอ ซึ่งบ่งบอกถึงการมีโครงสร้างภายในโลกที่เป็นเนื้อเดียวกันเหมือนกับรูป ก. อย่างไรก็ตาม การแปลความหมายแนวการเคลื่อนที่ของคลื่นปฐมภูมิจากภาพ ข. แสดงให้เห็นถึงการหักเหของคลื่น ซึ่งบ่งบอกว่ามี โครงสร้างโลกที่แตกต่างกัน ระหว่างแก่นโลกชั้นในสุดและชั้นนอก โดยเฉพาะอย่างยิ่งในบริเวณรอยต่อของแก่นโลกทั้งสองชั้น</t>
  </si>
  <si>
    <t>มีสมบัติอ่อนนุ่มและมีความเร็วของคลื่นไหวสะเทือนต่ำกว่าชั้นธรณีภาคเพราะประกอบด้วยหินที่ร้อนกว่าและมีสัดส่วนของซิลิกาสูงกว่า</t>
  </si>
  <si>
    <t>ของเเข็งเป็นส่วนใหญ่</t>
  </si>
  <si>
    <t>นักวิทยาศาสตร์เชื่อว่า อุกกาบาตเหล็ก เป็นเศษซากของแกนกลางของดาวเคราะห์ดวงอื่นที่เคยมีอยู่และเกิดการแตกสลายไปแล้ว อุกกาบาตเหล่านี้จึงมีองค์ประกอบหลักเป็น เหล็กและนิกเกิล ซึ่งเป็นธาตุที่มีความหนาแน่นสูง และคล้ายคลึงกับองค์ประกอบที่นักวิทยาศาสตร์คาดการณ์ว่ามีอยู่ในแก่นโลกของเรา</t>
  </si>
  <si>
    <t>1.การศึกษาความหนาเเน่นของโลก 2.เกิดสนามแม่เหล็กของโลก</t>
  </si>
  <si>
    <t>เนื่องจากเกิดการเปลี่ยนแปลงคุณสมบัติของตัวกลางที่คลื่นเคลื่อนที่ผ่าน ซึ่งได้แก่ ความหนาแน่น และ ความยืดหยุ่น ของหินในแต่ละชั้น</t>
  </si>
  <si>
    <t>ภาพ ก: โลกที่มีโครงสร้างเป็นเนื้อเดียวกัน
ภาพ ข: โลกที่มีโครงสร้างเป็นชั้นๆ</t>
  </si>
  <si>
    <t>ลาวาที่ปะทุขึ้นมาบนผิวโลกมีแหล่งกำเนิดมาจาก แมกมา (Magma) ที่อยู่ใต้ผิวโลก ซึ่งโดยส่วนใหญ่จะมาจากชั้น เนื้อโลกตอนบน โดยเฉพาะในส่วนที่เรียกว่า ฐานธรณีภาค</t>
  </si>
  <si>
    <t>เขตความเร็วต่ำและชั้นธรณีภาคแตกต่างกันในเรื่อง สถานะทางกายภาพ และ ความเร็วของคลื่นไหวสะเทือน</t>
  </si>
  <si>
    <t>ได้ เเต่ต้องมีเงื่อนไขว่า คลื่นทุติยภูมิ (S-wave) ที่เกิดขึ้นใหม่เมื่อคลื่นปฐมภูมิ (P-wave) เคลื่อนที่ผ่านแก่นโลกชั้นในและออกมาที่แก่นโลกชั้นนอก สามารถเดินทางขึ้นมาที่ผิวโลกได้ แต่มันไม่ได้เดินทางออกมาในเส้นทางที่ตรงไปตรงมาเหมือนคลื่น S-wave ปกติ เพราะ คลื่น S-wave ไม่สามารถเดินทางผ่านตัวกลางที่เป็นของเหลวได้</t>
  </si>
  <si>
    <t xml:space="preserve">ชั้นเนื้อโลกส่วนใหญ่มีสถานะเป็นของแข็ง </t>
  </si>
  <si>
    <t>คลื่นแผ่นดินไหวแบบ S (คลื่นตามขวาง)</t>
  </si>
  <si>
    <t xml:space="preserve">เนื่องจากอุกกาบาตเหล็กเชื่อว่าเป็นเศษซากของดาวเคราะห์น้อยที่แตกสลาย ซึ่งมีองค์ประกอบที่คล้ายคลึงกับแก่นโลกที่ประกอบด้วยเหล็กและนิกเกิลเป็นหลัก </t>
  </si>
  <si>
    <t>การศึกษาคลื่นไหวสะเทือนและสนามแม่เหล็กโลก</t>
  </si>
  <si>
    <t>คลื่นไหวสะเทือนเกิดการสะท้อนและหักเหเมื่อเคลื่อนที่ผ่านโครงสร้างโลกเนื่องจากความแตกต่างของความหนาแน่นและคุณสมบัติทางกายภาพของชั้นต่างๆ ภายในโลก</t>
  </si>
  <si>
    <t>ภาพ ก แสดงโครงสร้างโลกแบบเนื้อเดียว ส่วนภาพ ข แสดงโครงสร้างโลกแบบแบ่งชั้น ซึ่งสอดคล้องกับโครงสร้างโลกตามหลักธรณีวิทยาในปัจจุบัน</t>
  </si>
  <si>
    <t>เขตความเร็วต่ำมีความอ่อนตัวและเป็นหินหลอมเหลวบางส่วน ทำให้คลื่นแผ่นดินไหวเคลื่อนที่ได้ช้าลง ในขณะที่ชั้นธรณีภาคมีความแข็งและเปราะกว่า</t>
  </si>
  <si>
    <t>ไม่ได้ เพราะคลื่นทุติยภูมิ (S-wave) ไม่สามารถเดินทางผ่านของเหลวได้ ซึ่งแก่นโลกชั้นนอกมีสถานะเป็นของเหลว ทำให้คลื่นทุติยภูมิไม่สามารถเคลื่อนที่ผ่านออกมายังผิวโลกได้</t>
  </si>
  <si>
    <t xml:space="preserve">เปลือกโลก </t>
  </si>
  <si>
    <t>ภาพ ก สมมติว่าโลกเป็นเนื้อเดียวกัน
ภาพ ข แสดงว่าโลกมีชั้นโครงสร้างภายในที่มีคุณสมบัติไม่เหมือนกัน (ทำให้เกิดการหักเหของคลื่นปฐมภูมิ)</t>
  </si>
  <si>
    <t>ไม่สามารถเดินทางออกมาที่ผิวโลกได้ เพราะคลื่น S เป็นคลื่นตามขวางที่ไม่สามารถเคลื่อนที่ผ่านของไหลได้ และแก่นโลกชั้นนอกมีสถานะเป็นของเหลว ซึ่งจะกั้นการเดินทางของคลื่นทุติยภูมิเอาไว้</t>
  </si>
  <si>
    <t>ภาพ A และ B แสดงโครงสร้างโลกที่ เหมือนกันในภาพรวม คือเป็นโลกที่มีแก่นโลก (Core) เนื้อโลก (Mantle) และเปลือกโลก (Crust</t>
  </si>
  <si>
    <t>คลื่นทุติยภูมิ (S-wave) ที่เกิดจากการเปลี่ยนรูปของคลื่นปฐมภูมิ (P-wave) เมื่อเข้าสู่แก่นโลกชั้นใน ไม่สามารถเดินทางออกมาที่ผิวโลกได้ เนื่องจากคลื่น S-wave ไม่สามารถเดินทางผ่านของเหลวได้. เมื่อคลื่น P-wave เคลื่อนที่จากแก่นโลกชั้นนอกซึ่งเป็นของแข็งไปยังแก่นโลกชั้นในซึ่งเป็นของเหลว คลื่นจะเปลี่ยนรูปเป็นคลื่น S-wave แต่เนื่องจากแก่นโลกชั้นในเป็นของเหลว คลื่น S-wave จึงไม่สามารถเคลื่อนที่ทะลุผ่านแก่นโลกชั้นในได้และไม่สามารถมาถึงผิวโลกได้</t>
  </si>
  <si>
    <t>ชั้นเนื้อโลกส่วนใหญ่ประกอบด้วยสสารในสถานะ ของแข็ง</t>
  </si>
  <si>
    <t xml:space="preserve">ต้นกำเนิดร่วมกัน
</t>
  </si>
  <si>
    <t>ต่าง เพราะคลื่นไม่เหมือนกัน</t>
  </si>
  <si>
    <t>ชั้นเนื้อโลก (Mantle) และ เปลือกโลก (Crust</t>
  </si>
  <si>
    <t>(Low-Velocity Zone หรือ LVZ) เป็นชั้นของเนื้อโลก (mantle)</t>
  </si>
  <si>
    <t>คลื่นทุติยภูมิ (S-wave) ไม่สามารถเดินทางผ่านแก่นโลกชั้นนอกได้</t>
  </si>
  <si>
    <t>นักวิทยาศาสตร์เชื่อว่าอุกกาบาตเหล็กคือเศษแก่นกลางของดาวเคราะห์อื่น ๆ ซึ่งมีองค์ประกอบหลักเป็นเหล็กและนิกเกิล</t>
  </si>
  <si>
    <t>โลกมีสนามแม่เหล็ก และ โลกมีความหนาแน่นเฉลี่ยสูง</t>
  </si>
  <si>
    <t>คุณสมบัติของตัวกลางแต่ละชั้นมีความแตกต่างกัน</t>
  </si>
  <si>
    <t>ภาพ ก. แสดงโครงสร้างโลกที่เป็นเนื้อเดียวกัน แต่ภาพ ข. แสดงโครงสร้างโลกที่มีหลายชั้น</t>
  </si>
  <si>
    <t>ลาวามาจาก ชั้นเนื้อโลก และ ชั้นฐานธรณีภาค</t>
  </si>
  <si>
    <t>เขตความเร็วต่ำเป็นของแข็งที่มีลักษณะเป็นพลาสติก ส่วนธรณีภาคเป็นของแข็งที่แข็งแกร่งกว่า</t>
  </si>
  <si>
    <t>คลื่นทุติยภูมิไม่สามารถออกมาได้ เพราะแก่นโลกชั้นนอกเป็นของเหลว</t>
  </si>
  <si>
    <t>คลื่นไหวสะเทือนทุติยภูมิ (S-wave) ไม่สามารถผ่านแก่นโลกชั้นนอก</t>
  </si>
  <si>
    <t>อุกกาบาตเหล็กมีองค์ประกอบเป็นเหล็กและนิกเกิลเหมือนกับที่คาดว่าแก่นโลกมี</t>
  </si>
  <si>
    <t>ความหนาแน่นเฉลี่ยของโลกที่สูงกว่าหินบนพื้นผิวโลกมาก</t>
  </si>
  <si>
    <t>เพราะว่า แต่ละชั้นของโลกมีองค์ประกอบ สถานะ และความหนาแน่นแตกต่างกัน</t>
  </si>
  <si>
    <t>โครงสร้างภายในโลกในภาพ ก และ ข แตกต่างกัน โดยภาพ ก แสดงโลกเป็นเนื้อเดียวกัน ส่วนภาพ ข แสดงว่าโลกมีโครงสร้างแบ่งเป็นชั้น ๆ ที่มีความหนาแน่นต่างกัน</t>
  </si>
  <si>
    <t>ชั้นเนื้อโลกส่วนบน (Upper Mantle)</t>
  </si>
  <si>
    <t>มีความหนืดน้อยกว่า สามารถไหลได้มากกว่า และทำให้ความเร็วคลื่นไหวสะเทือนลดลง</t>
  </si>
  <si>
    <t>คลื่น S ที่เกิดใหม่จาก P ที่เปลี่ยนเป็น S เมื่อเข้าสู่แก่นโลกชั้นใน สามารถเดินทางออกมาถึงผิวโลกได้ เพราะแก่นโลกชั้นในเป็นของแข็งที่สามารถส่งผ่านคลื่น S ได้</t>
  </si>
  <si>
    <t>เนื้อโลกเเละเปลือกโลก</t>
  </si>
  <si>
    <t xml:space="preserve">เนื่องจากโลกมีโครงสร้างภายในเป็นชั้นๆ ที่มีความหนาแน่น ยืดหยุ่น และองค์ประกอบแตกต่างกัน ทำให้ความเร็วของคลื่นเปลี่ยนไป เมื่อคลื่นเปลี่ยนจากตัวกลางหนึ่งไปอีกตัวกลางหนึ่งที่มีสมบัติแตกต่างกัน จะทำให้เกิดการหักเห (เปลี่ยนทิศทาง) และ/หรือ การสะท้อน (เด้งกลับไปยังตัวกลางเดิม) 
การหักเห (Refraction)
</t>
  </si>
  <si>
    <t>ภาพ A แสดงโครงสร้างโลกแบบ "ชั้น" หรือ "เปลือก" ที่แบ่งออกเป็นชั้นๆ โดยมีคลื่นปฐมภูมิ (P-wave) เดินทางผ่านชั้นต่างๆ อย่างต่อเนื่องและมีความเร็วที่คงที่กว่า ส่วนภาพ ข แสดงโครงสร้างโลกที่แตกต่างกันออกไป อาจมีความหนาแน่นหรือลักษณะการนำพาคลื่นที่เปลี่ยนแปลงอย่างรวดเร็วในบางบริเวณ หรือมีการหักเหของคลื่นที่ทำให้เกิดการเปลี่ยนแปลงทิศทาง</t>
  </si>
  <si>
    <t>ชั้นเเมนเทิล</t>
  </si>
  <si>
    <t>คลื่นทุติยภูมิไม่สามารถเดินทางออกมาที่ผิวโลกได้ เนื่องจากคลื่นปฐมภูมิ (S-wave) ไม่สามารถเคลื่อนที่ผ่านแก่นโลกชั้น</t>
  </si>
  <si>
    <t>คลื่น S ไม่สามารถผ่านได้</t>
  </si>
  <si>
    <t>อุกกาบาตเหล็กเป็นเหมือน “ตัวอย่างแก่นโลกจำลอง” จากการแตกสลายของดาวเคราะห์ยุคต้น ที่มีองค์ประกอบและโครงสร้างคล้ายกับสิ่งที่คาดว่าอยู่ในแก่นโลก จึงใช้เป็นหลักฐานอธิบายองค์ประกอบของแก่นโลกได้</t>
  </si>
  <si>
    <t>คลื่นไหวสะเทือนสะท้อนและหักเหเมื่อผ่านชั้นโลก เพราะแต่ละชั้นมี ความหนาแน่น, องค์ประกอบ, ความยืดหยุ่น และสถานะของสสารต่างกัน</t>
  </si>
  <si>
    <t>แตกต่างกัน ภาพ ข สอดคล้องกับความเป็นจริงมากกว่า เพราะโลกมีการแยกชั้นเป็นเปลือกโลก แมนเทิล และแก่นโลก</t>
  </si>
  <si>
    <t>ชั้นแมนเทิลตอนบน</t>
  </si>
  <si>
    <t>อยู่ใต้ธรณีภาค มีอุณหภูมิสูงกว่ามาก ทำให้หินอยู่ในสภาพกึ่งหลอมเหลว คลื่นไหวสะเทือนเดินทางช้าลง ต่างจากชั้นธรณีภาคที่เป็นของแข็งแข็งแรงและคลื่นเดินทางเร็วกว่า</t>
  </si>
  <si>
    <t xml:space="preserve">เดินทางออกมาได้ เพราะ แก่นโลกชั้นในเป็นของแข็ง คลื่น P ที่เข้าสู่แก่นในบางส่วนจะแปลงเป็น คลื่น S ได้ </t>
  </si>
  <si>
    <t>ของแข็งหนืด/พลาสติก (ส่วนใหญ่เป็นของแข็ง)</t>
  </si>
  <si>
    <t>คลื่น S ไม่ผ่านและเกิดเขตเงา S → แก่นนอกเป็นของเหลว</t>
  </si>
  <si>
    <t>อุกกาบาตเหล็กคือแก่นโลหะของวัตถุที่แยกชั้น มีองค์ประกอบ Fe‑Ni ใกล้เคียงแก่นโลก</t>
  </si>
  <si>
    <t>สนามแม่เหล็กโลกบ่งชี้การไหลเวียนของเหล็กเหลวในแก่นนอก</t>
  </si>
  <si>
    <t>คุณสมบัติ/ความหนาแน่นต่างกันระหว่างชั้น ทำให้ความเร็วเปลี่ยนจึงสะท้อน–หักเห</t>
  </si>
  <si>
    <t xml:space="preserve">ก: โครงสร้างต่อเนื่อง ความเร็วเพิ่มค่อยๆ; ข: มีชั้นชัด/มีแก่นนอกของเหลว ทำให้หักเหแรงและมีเขตเงา </t>
  </si>
  <si>
    <t>เขตความเร็วต่ำอ่อนตัว หลอมบางส่วน/ไหลได้ ต่างจากธรณีภาคที่แข็งและเปราะ</t>
  </si>
  <si>
    <t>ไม่ได้ เพราะต้องผ่านแก่นนอกซึ่งเป็นของเหลว คลื่น S เดินทางไม่ได้</t>
  </si>
  <si>
    <t>หินแกรนิตเป็นหินอัคนีที่เกิดจากการเย็นตัวและตกผลึกอย่างช้าๆ ของหินหนืดหรือแมกมา (Magma) ใต้แผ่นเปลือกโลก ดังนั้นหินแกรนิตจึงมีกำเนิดมาจากส่วนของโครงสร้างโลกที่เรียกว่า เปลือกโลก (Crust) ซึ่งเป็นชั้นนอกสุดของโครงสร้างโลก โดยเฉพาะอย่างยิ่งในส่วนของเปลือกโลกภาคพื้นทวีป</t>
  </si>
  <si>
    <t xml:space="preserve">คลื่นทุติยภูมิ (S-wave) ไม่สามารถเคลื่อนที่ผ่านแก่นโลกชั้นนอกได้ เนื่องจากคลื่น S-wave ไม่สามารถเคลื่อนที่ผ่านของเหลวได้ ซึ่งแตกต่างจากคลื่นปฐมภูมิ (P-wave) ที่สามารถเคลื่อนที่ผ่านได้ทั้งของแข็งและของเหลว </t>
  </si>
  <si>
    <t>อุกกาบาตเหล็กเป็นเศษซากของดาวเคราะห์น้อยที่แตกสลาย ซึ่งมีองค์ประกอบใกล้เคียงกับแก่นโลกที่ประกอบด้วยเหล็กและนิกเกิลเป็นหลัก ทำให้การศึกษาอุกกาบาตเหล็กช่วยให้เข้าใจองค์ประกอบของแก่นโลกได้</t>
  </si>
  <si>
    <t>หลักฐานอื่นที่สนับสนุนว่าแก่นโลกประกอบด้วยเหล็กเป็นส่วนมาก ได้แก่ ความหนาแน่นของโลกโดยรวม, การมีอยู่ของสนามแม่เหล็กโลก และการศึกษาคลื่นไหวสะเทือน</t>
  </si>
  <si>
    <t>คลื่นไหวสะเทือนเกิดการสะท้อนและหักเหเมื่อเคลื่อนที่ผ่านโครงสร้างโลกเนื่องจากความแตกต่างของความหนาแน่นและองค์ประกอบทางเคมีของชั้นต่างๆ ภายในโลก</t>
  </si>
  <si>
    <t>ลักษณะโครงสร้างโลกในภาพ ก และ ข แตกต่างกัน โดยภาพ ก แสดงถึงโลกที่มีโครงสร้างแบบเนื้อเดียว ในขณะที่ภาพ ข แสดงถึงโลกที่มีโครงสร้างแบบแบ่งชั้นตามความเป็นจริง</t>
  </si>
  <si>
    <t xml:space="preserve">ลาวาที่ปะทุขึ้นมาบนผิวโลก มีแหล่งกำเนิดมาจากชั้นโครงสร้างของโลกที่เรียกว่า ชั้นแมนเทิล หรือ ชั้นเนื้อโลก </t>
  </si>
  <si>
    <t>เขตความเร็วต่ำมีสถานะกึ่งหลอมเหลวหรือเป็นพลาสติก มีความหนืดต่ำกว่า และสามารถเปลี่ยนรูปได้ง่ายกว่าชั้นธรณีภาคซึ่งเป็นของแข็งและมีความแข็งแกร่งกว่า</t>
  </si>
  <si>
    <t>ไม่ได้ เพราะคลื่นทุติยภูมิ (S-wave) ไม่สามารถเคลื่อนที่ผ่านของเหลวได้</t>
  </si>
  <si>
    <t xml:space="preserve"> เปลือกโลกส่วนทวีป</t>
  </si>
  <si>
    <t>คลื่น s ผ่านไม่ได้</t>
  </si>
  <si>
    <t>เนื่องจากเชื่อว่าอุกกาบาตเหล่านี้มาจากแก่นของดาวเคราะห์ที่แตกสลาย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t>
  </si>
  <si>
    <t>แตกต่างกัน ภาพ ก แสดงถึงการเคลื่อนที่ของคลื่นปฐมภูมิในโครงสร้างโลกที่เป็นเนื้อเดียวกัน  ซึ่งคลื่นจะเดินทางเป็นเส้นตรงในทุกทิศทาง ส่วน ภาพ ข แสดงถึงการเคลื่อนที่ของคลื่นปฐมภูมิในโครงสร้างโลกที่มีความแตกต่างกัน  โดยความเร็วของคลื่นจะเปลี่ยนแปลงไปตามความหนาแน่นและองค์ประกอบของชั้นเนื้อโลก ทำให้เส้นทางการเดินทางของคลื่นเกิดการหักเหหรือไม่เป็นเส้นตรง</t>
  </si>
  <si>
    <t>ชั้นเปลือกโลก ภายใต้พื้นผิวโลก</t>
  </si>
  <si>
    <t>ไม่สามารถเดินทางออกมาที่ผิวโลกได้ เพราะคลื่น S เป็นคลื่นตามขวางที่ไม่สามารถเคลื่อนที่ผ่านของไหลได้</t>
  </si>
  <si>
    <t>เพราะคลื่นทุติยภูมิผ่านไม่ได้</t>
  </si>
  <si>
    <t xml:space="preserve">เพราะอุกกาบาตเหล็กมีองค์ประกอบเป็นเหล็กและนิกเกิลเช่นเดียวกับแก่นโลกของโลก 
</t>
  </si>
  <si>
    <t xml:space="preserve">อีกหลักฐานหนึ่งที่สนับสนุนคือ การวิเคราะห์พฤติกรรมการเคลื่อนที่ของคลื่นไหวสะเทือน (Seismic waves) ซึ่งแสดงให้เห็นว่าแก่นโลกมีความหนาแน่นสูงและสอดคล้องกับการประกอบด้วยเหล็กเป็นส่วนใหญ่
</t>
  </si>
  <si>
    <t xml:space="preserve">เพราะ โครงสร้างโลกแต่ละชั้นมีความหนาแน่นและสถานะทางกายภาพต่างกัน ทำให้ความเร็วของคลื่นไหวสะเทือนเปลี่ยนไปเมื่อผ่านแต่ละชั้น ส่งผลให้คลื่นเกิด การสะท้อน (reflection) และการหักเห (refraction) ตามหลักฟิสิกส์ของคลื่น </t>
  </si>
  <si>
    <t>เส้นของคลื่นไม่เหมือนกัน</t>
  </si>
  <si>
    <t>เขตความเร็วต่ำมีลักษณะกึ่งไหลและทำให้คลื่นไหวสะเทือนเคลื่อนที่ช้ากว่าธรณีภาค</t>
  </si>
  <si>
    <t>ไม่สามารถออกมาที่ผิวโลกได้เพราะ S-wave ผ่านแก่นโลกชั้นนอกซึ่งเป็นของเหลวไม่ได้</t>
  </si>
  <si>
    <t>เปลือกโลก (Crust)</t>
  </si>
  <si>
    <t xml:space="preserve">ของแข็งกึ่งหลอมเหลว </t>
  </si>
  <si>
    <t>หลักฐานจากการสังเกตคลื่นไหวสะเทือนที่ S-wave ไม่ผ่านแก่นโลกชั้นนอก</t>
  </si>
  <si>
    <t>อุกกาบาตเหล็กมีองค์ประกอบคล้ายแก่นโลก → ให้ข้อมูลว่า แก่นโลกประกอบด้วยเหล็กและนิกเกิล</t>
  </si>
  <si>
    <t>หลักฐานจากความหนาแน่นสูงของโลกบ่งบอกว่าแก่นโลกประกอบด้วยเหล็กและนิกเกิล</t>
  </si>
  <si>
    <t>คลื่นสะท้อนและหักเหเนื่องจาก ความแตกต่างของความหนาแน่นและคุณสมบัติของชั้นในโลก</t>
  </si>
  <si>
    <t>:
	•	เหมือนกัน: ทั้งสองภาพแสดงโครงสร้างชั้นของโลก
	•	ต่างกัน: การเคลื่อนที่ของคลื่นต่างกัน → บ่งบอก สถานะสสารของแต่ละชั้น</t>
  </si>
  <si>
    <t>ชั้นเนื้อโลกส่วนบน (Upper Mantle) และเปลือกโลกบางส่วน</t>
  </si>
  <si>
    <t>ความเร็วคลื่นต่ำกว่า → เนื้อโลกกึ่งหลอมเหลว แตกต่างจากชั้นธรณีภาคซึ่งแข็ง</t>
  </si>
  <si>
    <t>:
S-wave ไม่ออกมาที่ผิวโลก เพราะ แก่นโลกชั้นนอกเป็นของเหลว ทำให้ S-wave ไม่ผ่าน</t>
  </si>
  <si>
    <t>แผ่นเปลือกโลกทวีป</t>
  </si>
  <si>
    <t>มีเหล็กกับนิกเกิลที่คาดว่าแก่นโลกมี</t>
  </si>
  <si>
    <t>ความหนาแน่นเฉลี่ยของโลกสูงกว่าหินบนพื้นผิวของโลกมาก</t>
  </si>
  <si>
    <t>เพราะ ชั้นของโลกมีองค์ประกอบสถานะและความหนาแน่นแตกต่างกัน</t>
  </si>
  <si>
    <t>ต่างจากธรณีภาคตรงที่ มีความหนืดน้อยกว่า สามารถไหลได้มากกว่า และทำให้ความเร็วคลื่นไหวสะเทือนลดลง</t>
  </si>
  <si>
    <t>เพราะมีเหล็กและนิกเกิลที่คาดว่ามีในแก่นโลก</t>
  </si>
  <si>
    <t>เนื่องจากโลกมีชั้นต่างๆมีองค์ประกอบ ความหนาแน่นและความยืดหยุ่นแตกต่างกัน</t>
  </si>
  <si>
    <t>ก โครงสร้างโลกมีลักษณะเป็นเนื้อเดียวกัน
ข โครงสร้างโลกมีลักษณะเป็นชั้นๆ</t>
  </si>
  <si>
    <t>มีหินหลอมเหลวบางส่วน หรือหินที่ถูกความร้อนสูงทำให้มีลักษณะอ่อนนุ่มกว่าหินโดยรอบ</t>
  </si>
  <si>
    <t>ไม่สามารถเดินทางออกมาถึงผิวโลกได้ เนื่องจากคลื่นทุติยภูมิไม่สามารถเดินทางผ่านสสารที่เป็นของเหลวได้</t>
  </si>
  <si>
    <t xml:space="preserve">มาจากเเก่นของดาวเคราะห์เเตกสลาย อุกาบาตเหล็ก </t>
  </si>
  <si>
    <t>คลื่ยไหวสะเทือน</t>
  </si>
  <si>
    <t>คลื่นไหวสะเทือนเกิดการสะท้อนเเละหักเมื่อเคลื่อน</t>
  </si>
  <si>
    <t>เเตกต่างกัน ภาพ ก.เป็นเนื้อเดียวกันจึงทําให้คลื่นปฐมภูมิเคลื่อนที่เป็นเส้น</t>
  </si>
  <si>
    <t>ลาวาที่ปะทุขึ้นมาบนผิวโลกมีเเหล่งกําเนิดมาจากเเมกมา</t>
  </si>
  <si>
    <t>เขตความเร็วต่ำ (Low-velocity zone) และชั้นธรณีภาค (Lithosphere) เป็นส่วนหนึ่งของโครงสร้างโลกที่แบ่งตามคุณสมบัติทางกายภาพ แต่มีคุณสมบัติที่แตกต่างกันอย่างชัดเจน</t>
  </si>
  <si>
    <t>เหตุผลหลักคือ แก่นโลกชั้นนอก (Outer core) มีสถานะเป็นของเหลว ในขณะที่คลื่นทุติยภูมิ (S-wave) เป็นคลื่นตามขวางที่สามารถเดินทางผ่านได้เฉพาะตัวกลางที่เป็นของแข็งเท่านั้น ไม่สามารถเดินทางผ่านตัวกลางที่เป็นของเหลวได้</t>
  </si>
  <si>
    <t xml:space="preserve">เปลือกโลก หินแกรนิตเป็นหินอัคนีแทรกซอนที่เกิดจากการเย็นตัวลงอย่างช้า ๆ ของหินหนืด (แมกมา) ใต้เปลือกโลก </t>
  </si>
  <si>
    <t xml:space="preserve">ของแข็งกึ่งหนืด ชั้นเนื้อโลกส่วนใหญ่ประกอบด้วยสสารในสถานะของแข็งกึ่งหนืด หรือของแข็งที่สามารถไหลได้ช้าๆ ภายใต้ความร้อนและความดันสูง </t>
  </si>
  <si>
    <t xml:space="preserve">คลื่นแผ่นดินไหว หลักฐานที่สำคัญที่สุดที่ยืนยันว่าแก่นโลกชั้นนอกเป็นของเหลวคือการศึกษาคลื่นแผ่นดินไหว โดยเฉพาะคลื่น S (คลื่นเฉือน) ซึ่งไม่สามารถเดินทางผ่านของเหลวได้ จึงไม่สามารถตรวจพบคลื่น S ในบริเวณแก่นโลกชั้นนอก </t>
  </si>
  <si>
    <t xml:space="preserve">องค์ประกอบคล้ายกันและเป็นตัวอย่างของแก่นดาวเคราะห์ อุกกาบาตเหล็กเป็นเศษซากจากแก่นของดาวเคราะห์ดวงอื่นที่แตกสลายไป ซึ่งมีองค์ประกอบหลักเป็นเหล็กและนิกเกิลคล้ายกับที่คาดการณ์ไว้ในแก่นโลก การศึกษาอุกกาบาตเหล็กจึงช่วยให้เข้าใจองค์ประกอบและคุณสมบัติของแก่นโลกได้ </t>
  </si>
  <si>
    <t>ความหนาแน่นสูงและสนามแม่เหล็กโลก นอกจากอุกกาบาตเหล็กแล้ว หลักฐานอื่นๆ ที่สนับสนุนว่าแก่นโลกประกอบด้วยเหล็กเป็นส่วนมากได้แก่: ความหนาแน่นสูงของแก่นโลก: ซึ่งสอดคล้องกับความหนาแน่นของเหล็กและนิกเกิล
การเกิดสนามแม่เหล็กโลก: ซึ่งเชื่อว่าเกิดจากการเคลื่อนที่ของเหล็กหลอมเหลวในแก่นโลกชั้นนอก</t>
  </si>
  <si>
    <t>คลื่นไหวสะเทือนเกิดการสะท้อนและหักเหเมื่อเคลื่อนที่ผ่านโครงสร้างโลก เนื่องจากคลื่นเคลื่อนที่ผ่านตัวกลางที่มีความหนาแน่นและคุณสมบัติทางกายภาพที่แตกต่างกันในแต่ละชั้นของโลก (เช่น เปลือกโลก เนื้อโลก และแก่นโลก) เมื่อคลื่นเดินทางจากตัวกลางหนึ่งไปยังอีกตัวกลางหนึ่ง จะเกิดการเปลี่ยนแปลงความเร็วและทิศทาง ทำให้เกิดการสะท้อนและหักเหของคลื่น</t>
  </si>
  <si>
    <t>ลักษณะโครงสร้างโลกในภาพ ก และ ข แตกต่างกัน โดยภาพ ก แสดงให้เห็นว่าคลื่นปฐมภูมิสามารถเดินทางผ่านแก่นโลกชั้นนอกได้ ทำให้เกิดเขตอับคลื่นขนาดเล็กกว่า ในขณะที่ภาพ ข แสดงให้เห็นว่าคลื่นปฐมภูมิถูกหักเหและสะท้อนที่ขอบเขตระหว่างเนื้อโลกกับแก่นโลกชั้นนอก ทำให้เกิดเขตอับคลื่นขนาดใหญ่กว่า ซึ่งหมายความว่าแก่นโลกชั้นนอกในภาพ ข มีคุณสมบัติที่แตกต่างจากเนื้อโลกอย่างชัดเจนกว่าในภาพ ก</t>
  </si>
  <si>
    <t>ลาวาที่ปะทุขึ้นมาบนผิวโลก มีแหล่งกำเนิดมาจากชั้น เนื้อโลกส่วนบน (Upper Mantle) หรือที่เรียกว่า ฐานธรณีภาค (Asthenosphere)</t>
  </si>
  <si>
    <t>เขตความเร็วต่ำ (Low-Velocity Zone) มีสมบัติแตกต่างจากชั้นธรณีภาค (Lithosphere) คือ เขตความเร็วต่ำมีความหนืดต่ำกว่าและมีความเป็นของเหลวมากกว่า เนื่องจากอุณหภูมิและความดันที่สูงขึ้น ทำให้หินบางส่วนหลอมละลายกลายเป็นแมกมาบางส่วน ซึ่งแตกต่างจากชั้นธรณีภาคที่แข็งและเปราะ</t>
  </si>
  <si>
    <t>คลื่นทุติยภูมิที่เกิดขึ้นใหม่เมื่อคลื่นปฐมภูมิเคลื่อนที่ผ่านแก่นโลกชั้นนอกเข้าไปยังแก่นโลกชั้นใน ไม่สามารถเดินทางออกมาที่ผิวโลกได้ เพราะคลื่นทุติยภูมิไม่สามารถเดินทางผ่านของเหลวได้ และแก่นโลกชั้นนอกมีสถานะเป็นของเหลว เมื่อคลื่นปฐมภูมิเดินทางผ่านแก่นโลกชั้นนอก คลื่นทุติยภูมิจะถูกสลายไปหรือถูกดูดกลืนไว้ จึงไม่สามารถเดินทางต่อไปยังแก่นโลกชั้นในและออกมาที่ผิวโลกได้</t>
  </si>
  <si>
    <t>หินหนืดหรือแมกมาในเปลือกโลกทวีป</t>
  </si>
  <si>
    <t>คลื่นsผ่านไม่ได้</t>
  </si>
  <si>
    <t>เพราะมาจากแก่นของดาวเคราะห์ที่แตกสลาย</t>
  </si>
  <si>
    <t>เนื่องจากโลกชั้นต่างๆมีความหนาแน่นและความยืดหยุ่นแตกต่างกัน</t>
  </si>
  <si>
    <t>ภาพ ก แสดงคลื่นปฐมภูมิ (P) เคลื่อนที่ผ่านของแข็งโดยการอัดและขยายตัวของเนื้อสาร ทำให้คลื่นเคลื่อนที่ในแนวขนานกับทิศทางของการสั่น ส่วน
ภาพ ข แสดงการเคลื่อนที่ของคลื่นปฐมภูมิในของเหลวหรือแก๊ส</t>
  </si>
  <si>
    <t>เปลือกโลกภายใต้พื้นผิวโลก</t>
  </si>
  <si>
    <t>เขตความเร็วต่ำมีหินหลอมเหลวบางส่วนทำให้มีลักษณะอ่อนนุ่มกว่าหินโดยรอบ
ชั้นธรณีภาคซึ่งเป็นชั้นแข็งที่ประกอบด้วยเปลือกโลกและเนื้อโลกส่วนบนซึ่งเป็นของแข็งที่เปราะ</t>
  </si>
  <si>
    <t>ไม่สามารถเดินทางออกมาที่ผิวโลกได้ เพราะตรง เนื่องจากคลื่นปฐมภูมิ ที่เข้าสู่แก่นโลกชั้นใน จะเปลี่ยนชนิดเป็นคลื่น Sซึ่ง ไม่สามารถเดินทางผ่านของเหลวได้</t>
  </si>
  <si>
    <t>เพราะว่าคลื่นทุติยภูมิ</t>
  </si>
  <si>
    <t xml:space="preserve">No sé </t>
  </si>
  <si>
    <t>ความหนาแน่นและความยืดหยุ่นแตกต่างกัน</t>
  </si>
  <si>
    <t xml:space="preserve">ไม่สามารถเดินทางออกมาที่ผิวโลกได้ โดยตรง </t>
  </si>
  <si>
    <t>หินแกรนิตเป็นหินอัคนีชนิดหนึ่งที่เกิดจากการเย็นตัวอย่างช้าๆ ของแมกมาที่อยู่ลึกลงไปใต้เปลือกโลก (subsurface) ทำให้แร่ธาตุต่างๆ มีเวลาตกผลึกเป็นเม็ดขนาดใหญ่ที่สามารถมองเห็นได้ด้วยตาเปล่า เช่น ควอตซ์ เฟลด์สปาร์ และไมกา. เนื่องจากกระบวนการเกิดเกิดขึ้นภายในเปลือกโลก หินแกรนิตจึงถูกจัดเป็น หินอัคนีแทรกซอน (intrusive igneous rock).</t>
  </si>
  <si>
    <t>หลักฐานจากคลื่นไหวสะเทือน (S-wave) ที่ไม่สามารถเคลื่อนที่ผ่านชั้นนี้ได้</t>
  </si>
  <si>
    <t>เนื่องจากนักวิทยาศาสตร์สันนิษฐานว่าอุกกาบาตเหล็กเกิดจากชิ้นส่วนของดาวเคราะห์ดวงอื่นที่มีแก่นเป็นเหล็กและนิกเกิลเช่นเดียวกับโลกของเรา</t>
  </si>
  <si>
    <t>การที่คลื่นไหวสะเทือนที่เดินทางผ่านแก่นโลกชั้นในและแก่นโลกชั้นนอกมีการเปลี่ยนแปลงความเร็วและเส้นทาง ซึ่งชี้ให้เห็นว่าแก่นโลกมีองค์ประกอบและความหนาแน่นสูง</t>
  </si>
  <si>
    <t>เนื่องจากคลื่นไหวสะเทือนเดินทางผ่านชั้นโครงสร้างของโลกที่มีความหนาแน่นและคุณสมบัติทางกายภาพที่แตกต่างกัน</t>
  </si>
  <si>
    <t>ภาพ ก: โลกมีโครงสร้างเป็นเนื้อเดียวกัน
ภาพ ข: โลกมีโครงสร้างแบ่งเป็นชั้นต่าง ๆ</t>
  </si>
  <si>
    <t>ลาวามาจากชั้นเนื้อโลก</t>
  </si>
  <si>
    <t>เขตความเร็วต่ำอ่อนตัวกว่าธรณีภาคที่เป็นของแข็ง</t>
  </si>
  <si>
    <t>ไม่ได้ เพราะคลื่นทุติยภูมิเดินทางในของเหลวไม่ได้ และแก่นโลกชั้นนอกเป็นของเหลว</t>
  </si>
  <si>
    <t>มีเหล็กกับนิกเกิลเป็นส่วนประกอบคล้ายองค์ประกอบของแก่นโลก</t>
  </si>
  <si>
    <t>คลื่นทุติยภูมิไม่สามารถเดินผ่านของเหลวได้เพราะ แก่นโลกชั้นนอก มีสถานะเป็น ของเหลว ซึ่งสอดคล้องกับคุณสมบัติของเหล็กหลอมเหลวที่อุณหภูมิและความดันสูง</t>
  </si>
  <si>
    <t>เพราะ การเปลี่ยนแปลงคุณสมบัติทางกายภาพของตัวกลาง. เมื่อคลื่นเดินทางจากชั้นหนึ่งไปยังอีกชั้นหนึ่งที่มี ความหนาแน่น  หรือ ความยืดหยุ่นต่างกัน</t>
  </si>
  <si>
    <t>ภาพ ข มีเขตอับคลื่นซึ่งภาพ ก ไม่มี</t>
  </si>
  <si>
    <t>สถานะทางกายภาพ และ ความเร็วของคลื่นไหวสะเทือน</t>
  </si>
  <si>
    <t>ไม่เพราะ คลื่นทุติยภูมิไม่สามารถเดินทางออกมาที่ผิวโลกได้</t>
  </si>
  <si>
    <t xml:space="preserve">เปลือกโลกทวีป
</t>
  </si>
  <si>
    <t>จุดกำเนิดคล้ายๆกัน</t>
  </si>
  <si>
    <t>ความหนาแน่นนต่างกัน</t>
  </si>
  <si>
    <t>ก แนววการเคลื่อนที่คงที่
ขอแนววการเคลื่อนที่ไม่คงที่</t>
  </si>
  <si>
    <t>ชั้นแมนนเทิล</t>
  </si>
  <si>
    <t>มีหินหลอมเหลวบางส่วน</t>
  </si>
  <si>
    <t>ไม่ได้เพราะ แก่นโลกชั้นนอกเป็นของเหลว</t>
  </si>
  <si>
    <t>ความหนาเเน่นต่างกัน</t>
  </si>
  <si>
    <t>ก เเนวการเคลื่อนที่คงที่
ข เเนวการเคลื่อนที่ไม่คงที่</t>
  </si>
  <si>
    <t>ไม่ได้เพราะ เเก่นโลกชั้นนอกเป็นของเหลว</t>
  </si>
  <si>
    <t>คลื่นทุติยภูมิ (S-wave) ไม่สามารถผ่านแก่นโลกชั้นนอกได้ครับ</t>
  </si>
  <si>
    <t>เพราะอุกกาบาตเหล็กมีองค์ประกอบคล้ายแก่นโลก</t>
  </si>
  <si>
    <t>คลื่นไหวสะเทือนที่ผ่านแก่นโลกมีพฤติกรรมเหมือนผ่านโลหะหนาแน่น</t>
  </si>
  <si>
    <t>เพราะความเร็วคลื่นเปลี่ยนเมื่อผ่านตัวกลางต่างกัน</t>
  </si>
  <si>
    <t>ข. บ่งบอกถึงโครงสร้างภายในโลกที่มีความแตกต่างกัน โดยเฉพาะบริเวณแก่นโลกชั้นนอก ซึ่งทำให้คลื่นปฐมภูมิหักเหไปจากเดิม</t>
  </si>
  <si>
    <t>ความเร็วคลื่น อุณหภูมิ</t>
  </si>
  <si>
    <t>ไม่ได้ เพราะคลื่นทุติยภูมิเดินทางผ่านของเหลวในแก่นโลกชั้นนอกไม่ได้</t>
  </si>
  <si>
    <t>คลื่นแผ่นดินไหวประเภท S-wave</t>
  </si>
  <si>
    <t>มีองค์ประกอบคล้ายคลึงกับแก่นโลกที่เชื่อว่าประกอบด้วยเหล็กและนิกเกิล</t>
  </si>
  <si>
    <t>ความหนาแน่นของโลก สนามแม่เหล็กโลก การศึกษาคลื่นไหวสะเทือน</t>
  </si>
  <si>
    <t>เคลื่อนที่ผ่านตัวกลางที่มีความหนาแน่นและคุณสมบัติทางกายภาพที่แตกต่างกัน</t>
  </si>
  <si>
    <t>ต่างกัน
ถาพก.คลื่นเคลื่อนที่ออกไปในแนวเส้นตรงจากศูนย์เกิดแผ่นดินไหว
ภาพข.คลื่นเกิดการหักเหเมื่อเคลื่อนที่ผ่านรอยต่อของชั้นต่างๆ</t>
  </si>
  <si>
    <t>ความเร็วคลื่นไหวสะเทือน ความหนืด/ความแข็ง สถานะ
การเคลื่อนที่ของแผ่นเปลือกโลก</t>
  </si>
  <si>
    <t>เนื้อโลกโดยส่วนใหญ่จะมีสถานะเป็นของแข็ง</t>
  </si>
  <si>
    <t>การที่คลื่นไหวสะเทือนชนิด s-wave ไม่สามารถเคลื่อนที่ผ่านในชั้นนี้ได้</t>
  </si>
  <si>
    <t>เนื่องจากอุกกาบอกมาจากแก่นของดาวเคราะห์ที่แตกสลายซึ่งมีลักษณะคล้ายกับแก่นโลก</t>
  </si>
  <si>
    <t>เนื่องจากแก่นโลกมีความหนาแน่นสูงและยังเป็นสนามแม่เหล็กของโลก</t>
  </si>
  <si>
    <t>เนื่องจากโลกในชั่นต่างๆมีความหนาแน่นและความยืดหยุ่นแตกต่างกันทำให้ความเร็วของคลื่นเกิดการเปลี่ยนแปลง</t>
  </si>
  <si>
    <t>ภาพ ก : แนวการเคลื่อนที่ของคลื่นปฐมภูมิเป็นเส้นตรง แสดงว่าโลกมี องค์ประกอบเนื้อเดียว ความหนาแน่นสม่ำเสมอ
ภาพ ข : แนวการเคลื่อนที่ของคลื่นปฐมภูมิโค้งหักเห แสดงว่าโลกมี หลายชั้น ความหนาแน่นเปลี่ยนแปลงตามความลึก
ดังนั้น ลักษณะโครงสร้างโลกในภาพ ก และ ข แตกต่างกัน คือ ก เป็นโลกเนื้อเดียว, ส่วน ข เป็นโลกหลายชั้น</t>
  </si>
  <si>
    <t>มีลักษณะเป็นของแข็งและมีความหนาแน่นสูงกว่า</t>
  </si>
  <si>
    <t>ไม่สามารถออกมาที่ผิวโลกได้ เพราะคลื่น S เป็นคลื่นตามขวางที่ไม่สามารถเคลื่อนที่ผ่านของไหลได้ และแก่นโลกชั้นนอกมีสถานะเป็นของเหลว ซึ่งจะกั้นการเดินทางของคลื่นทุติยภูมิเอาไว้ ทำให้คลื่นทุติยภูมิสะท้อนกลับไปภายในแก่นโลกชั้นนอก หรือเปลี่ยนเป็นคลื่นปฐมภูมิ  เพื่อเคลื่อนที่ต่อไปในแก่นโลกชั้นใน</t>
  </si>
  <si>
    <t>คลื่นทุติยภูมิ (S-wave)ไม่สามารถผ่านได้</t>
  </si>
  <si>
    <t>มาจากแก่นของดาวเคราะห์ที่แตกสลาย</t>
  </si>
  <si>
    <t>ความหนาแน่นและคุณสมบัติทางความยืดหยุ่น</t>
  </si>
  <si>
    <t>แตกต่างกัน ภาพ ก.เป็นเนื้อเดียวกันจึงทำให้คลื่นปฐมภูมิเคลื่อนที่เป็นเส้นตรงด้วยความเร็วคงที่ส่วน ภาพ ข. แบ่งเป็นชั้นๆ ก็จะเกิดการหักเหของคลื่นทำให้ความเร็วและทิศทางของคลื่นเปลี่ยนไป</t>
  </si>
  <si>
    <t>สถานะทางกายภาพ ความเร็วของคลื่นไหวสะเทือนและอุณหภูมิและความแข็งแรง</t>
  </si>
  <si>
    <t>ไม่สามารถเดินทางกลับออกมาที่ผิวโลกได้
สถานะของแก่นโลกชั้นนอก: แก่นโลกชั้นนอกมีสถานะเป็นของเหลว
คุณสมบัติของคลื่นทุติยภูมิ: คลื่นทุติยภูมิเป็นคลื่นตามขวางที่ต้องการตัวกลางที่เป็น ของแข็ง เท่านั้นในการเดินทาง ไม่สามารถเคลื่อนที่ผ่านของเหลวได้
เส้นทางการเดินทาง: เมื่อคลื่นปฐมภูมิเดินทางเข้าสู่แก่นโลกชั้นในที่แข็ง คลื่นบางส่วนจะถูกเปลี่ยนเป็นคลื่นทุติยภูมิ แต่คลื่นทุติยภูมิที่เกิดขึ้นใหม่นี้จะต้องเดินทางผ่านแก่นโลกชั้นนอกซึ่งเป็นของเหลวเพื่อออกมาสู่ผิวโลก และเนื่องจากคลื่นทุติยภูมิไม่สามารถผ่านของเหลวได้ มันจึงไม่สามารถเดินทางผ่านแก่นโลกชั้นนอกเพื่อออกมาที่ผิวโลกได้เลย</t>
  </si>
  <si>
    <t>การเย็นตัวและตกผลึกของหินหนืด ใต้แผ่นเปลือกโลก</t>
  </si>
  <si>
    <t>การที่คลื่นไหวสะเทือนชนิด S (S-waves) ไม่สามารถเดินทางผ่านแก่นโลกชั้นนอกได้</t>
  </si>
  <si>
    <t>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เหมือนกับแก่นโลกชั้นใน</t>
  </si>
  <si>
    <t xml:space="preserve"> การเปลี่ยนแปลงของความหนาแน่นและความแข็งของตัวกลาง ที่คลื่นเคลื่อนที่ผ่าน ซึ่งส่งผลให้ความเร็วของคลื่นเปลี่ยนไป</t>
  </si>
  <si>
    <t xml:space="preserve">เเตกต่างกัน ก. แสดงให้เห็นว่าคลื่นปฐมภูมิเคลื่อนที่ผ่านแก่นโลกชั้นในสุดและชั้นนอกได้สม่ำเสมอ
ข. แสดงให้เห็นถึงการหักเหของคลื่น ซึ่งบ่งบอกว่ามี โครงสร้างโลกที่แตกต่างกัน ระหว่างแก่นโลกชั้นในสุดและชั้นนอก </t>
  </si>
  <si>
    <t>คลื่นไหวสะเทือน (คลื่น P และ คลื่น S) จากแผ่นดินไหวไม่สามารถเดินทางผ่านแก่นโลกชั้นนอกได้ โดยเฉพาะคลื่น S ที่ไม่สามารถเดินทางผ่านของเหลวได้</t>
  </si>
  <si>
    <t>ภาพ ก. แสดงลักษณะโครงสร้างภายในโลกแบบ "โลกชั้นเดียว" ที่มีการเปลี่ยนความหนาแน่นอย่างต่อเนื่องไม่มีรอยต่อ ในขณะที่ภาพ ข. แสดงลักษณะโครงสร้างภายในโลกแบบ "โลกหลายชั้น" ซึ่งมีการแบ่งชั้นชัดเจน</t>
  </si>
  <si>
    <t>ชั้นแมนเทิล (Mantle) หรือ เปลือกโลก ภายใต้พื้นผิวโลกโดยเป็น แมกมา (Magma)</t>
  </si>
  <si>
    <t>ไม่สามารถเดินทางออกมาที่ผิวโลกได้ เพราะคลื่นทุติยภูมิไม่สามารถเดินทางผ่านของเหลวได้ และแก่นโลกชั้นนอกเป็นสถานะของเหลว ทำให้คลื่นทุติยภูมิไม่สามารถส่งผ่านจากแก่นโลกชั้นนอกไปยังชั้นอื่น ๆ และมาถึงผิวโลกได้.</t>
  </si>
  <si>
    <t>การเย็นตัวและตกผลึกของหินหนืดใต้แผ่นเปลือกโลก</t>
  </si>
  <si>
    <t>การที่เคลื่อนไหวสะเทือนชนิด s-wave ไม่สามารถเดินทางผ่านแก่นโลกชั้นนอกได้</t>
  </si>
  <si>
    <t>เชื่อว่าอุกกาบาตเหล่านี้มาจากแก่นของดาวเคราะห์ที่แตกสลายซึ่งมีองค์ประกอบคล้ายคลึงกับองค์ประกอบของแก่นโลกที่นักวิทยาศาสตร์ได้จากการสังเกตทางอ้อมโดยส่วนใหญ่ประกอบด้วยเหล็กและนิกเกิลเป็นหลักเหมือนกับแก่นโลกชั้นใน</t>
  </si>
  <si>
    <t>การเปลี่ยนแปลงของความหนาแน่นและความแข็งของตัวกลางที่คลื่นเคลื่อนที่ผ่านซึ่งส่งผลให้ความเร็วของคลื่นเปลี่ยนไป</t>
  </si>
  <si>
    <t>แตกต่างกัน ก.แสดงให้เห็นว่าคลื่นปฐมภูมิเคลื่อนที่ผ่านแก่โลกชั้นในสุดและชั้นนอกได้สม่ำเสมอแตกต่างกันกอแสดงให้เห็นว่าคลื่นปฐมภูมิเคลื่อนที่ผ่านแก่โลกชั้นในสุดและชั้นนอกได้สม่ำเสมอ ข.  แสดงให้เห็นถึงการหักเหของคลื่น บ่งบอกว่ามีโครงสร้างโลกที่แตกต่างกันโดยระหว่างแก่นโลกชั้นในสุดและชั้นนอก</t>
  </si>
  <si>
    <t xml:space="preserve">
มีหินหลอมเหลวบางส่วนหรือหินที่ถูกความร้อนสูงทำให้มีหินหลอมเหลวบางส่วนหรือหินที่ถูกความร้อนสูงทำให้มีลักษณะอ่อนนุ่มกว่าหินโดยรอบ</t>
  </si>
  <si>
    <t>ไม่สามารถเดินทางออกมาที่ผิวโลกได้เพราะคลื่นsเป็นคลื่นตามขวางที่ไม่สามารถเคลื่อนที่ผ่านของเหลวได้และแก่นโลกชั้นนอกในสถานะของเหลวจึงกีดกั้นการเดินทางของคลื่นทุติยภูมิเอาไว้</t>
  </si>
  <si>
    <t>คลื่นทุติยภูมิไม่สามารถเคลื่อนที่ผ่านแก่นโลกชั้นนอกได้ข้อมูความเร็วของคลื่นปฐมภูมิที่เคลื่อนที่ผ่านแก่นโลกชั้นนอกและการที่โลกมีสนามแม่เหล็ก เพราะสนามแม่เหล็กโลกเกิดจากการเคลื่อนที่ของสสารที่เป็นของเหลวภายในแก่นโลก</t>
  </si>
  <si>
    <t>คลื่นไหวสะเทือนเคลื่อนที่ผ่านตัวกลางที่มีสมบัติเชิงกลแตกต่างกัน เช่น ความหนาแน่น หรือ สถานะ</t>
  </si>
  <si>
    <t>ภาพ ก แสดงโครงสร้างโลกที่ค่อนข้างเป็นเนื้อเดียวกัน ในขณะที่ภาพ ข แสดงโครงสร้างโลกที่มีการแบ่งเป็นชั้นหรือมีบริเวณที่มีคุณสมบัติแตกต่างกัน ทำให้คลื่นปฐมภูมิมีการหักเหเกิดขึ้น</t>
  </si>
  <si>
    <t>เขตความเร็วตํ่าในฐานธรณีภาค</t>
  </si>
  <si>
    <t>อุณหภูมิและความดันสูงกว่า และมีสมบัติเป็นพลาสติก</t>
  </si>
  <si>
    <t>คลื่นทุติยภูมิผ่านไม่ได้</t>
  </si>
  <si>
    <t>เพราะชั้นแก่นโลกประกอบด้วยธาตุเหล็กเป็นส่วนใหญ่</t>
  </si>
  <si>
    <t>ภาพ ก. คลื่นปฐมภูมิผ่านได้โดยที่มีความเร็วสม่ำเสมอ
ภาพ ข. คลื่นปฐมภูมิมีความเร็วช้าลงเมื่อถึงจุดหนึ่ง</t>
  </si>
  <si>
    <t>มีความดันไม่สูงพอที่จะทำให้แร่คงสภาพเป็นของแข็ง</t>
  </si>
  <si>
    <t>ไม่ได้ เพราะต้องผ่านแก่นโลกชั้นนอก</t>
  </si>
  <si>
    <t>แมกนีเซียมและซิลิกอน</t>
  </si>
  <si>
    <t>เพราะคลื่นทุติยภูมิไม่สามารถผ่านได้ดูคะแนน</t>
  </si>
  <si>
    <t>โดยส่วนใหญ่ประกอบด้วย เหล็ก และ นิกเกิล เป็นหลัก เหมือนกับแก่นโลกชั้นใน</t>
  </si>
  <si>
    <t>ภาพ ก: แสดงถึงโครงสร้างโลกแบบเนื้อเดียว หรือมีองค์ประกอบที่สม่ำเสมอทั่วทั้งชั้น เนื่องจากคลื่นปฐมภูมิ (P-wave) เคลื่อนที่ออกไปในทิศทางต่างๆ เป็นเส้นตรงและมีความเร็วคงที่ในทุกทิศทางจากศูนย์กลางการเกิดแผ่นดินไหว
ภาพ ข: แสดงถึงโครงสร้างโลกที่มีความแตกต่างกันในแต่ละชั้น หรือมีองค์ประกอบที่ไม่สม่ำเสมอ เนื่องจากคลื่นปฐมภูมิ (P-wave) เคลื่อนที่ออกไปในทิศทางต่างๆ เป็นเส้นโค้งและมีการหักเหของคลื่น แสดงให้เห็นว่าคลื่นเคลื่อนที่ผ่านตัวกลางที่มีความหนาแน่นหรือคุณสมบัติทางกายภาพที่แตกต่างกันในแต่ละส่วนของโลก</t>
  </si>
  <si>
    <t>ไม่สามารถเดินทางออกมาที่ผิวโลกได้ เพราะคลื่น S เป็นคลื่นตามขวางที่ไม่สามารถเคลื่อนที่ผ่านของไหลได้ และแก่นโลกชั้นนอกมีสถานะเป็นของเหลว ซึ่งจะกั้นการเดินทางของคลื่นทุติยภูมิเอาไว้ ทำให้คลื่นทุติยภูมิสะท้อนกลับไปภายในแก่นโลกชั้นนอก หรือเปลี่ยนเป็นคลื่นปฐมภูมิ (P-wave) เพื่อเคลื่อนที่ต่อไปในแก่นโลกชั้นใน</t>
  </si>
  <si>
    <t>แมกนีเซียม</t>
  </si>
  <si>
    <t>เชื่อว่าอุกกาบาตเหล็กมาจากแก่นของดาวเคราะห์ที่แตกสลายซึ่งมีองค์ประกอบคล้ายกับแก่นของโลก</t>
  </si>
  <si>
    <t>เพราะเดินทางผ่านตัวกลางต่างชนิดกันหรือความหนาแน่นไม่เท่ากัน</t>
  </si>
  <si>
    <t>แตกต่างกัน โดยภาพกคลื่นPเดินทางเป็นเส้นตรงทำให้เห็นเป็นโลกเนื้อเดียวส่วนภาพขคลื่นPหักเหแสดงให้เห็นชั้นของโลก</t>
  </si>
  <si>
    <t>เขตความเร็วต่ำมี
ความหนืดต่ำกว่าและมีความเป็น
ของเหลวมากกว่า เนื่องจากอุณหภูมิและ
ความดันที่สูง</t>
  </si>
  <si>
    <t>ไม่สามารถเพราะคลื่นทุติยภูมิไม่สามารถเดินทางผ่านแก่นโลกชั้นนอกได้เพราะแก่นโลกชั้นนอกเป็นของเหลวคลื่นทุติยภูมิจะถูกสลายไป</t>
  </si>
  <si>
    <t>การหายไปของคลื่นทุติยภูมิ (S-wave) เนื่องจากคลื่นชนิดนี้ไม่สามารถเดินทางผ่านของเหลวได้</t>
  </si>
  <si>
    <t>เนื่องจากเชื่อว่าอุกกาบาตเหล็กเป็นเศษซากของแก่นดาวเคราะห์ที่แตกออกจากกันในระบบสุริยะ และมีองค์ประกอบหลักเป็นเหล็กและนิกเกิลเช่นเดียวกับแก่นโลก</t>
  </si>
  <si>
    <t>ความหนาแน่นของโลกโดยรวม ซึ่งสูงกว่าความหนาแน่นของหินบนผิวโลกมาก และการกำเนิดของสนามแม่เหล็กโลก</t>
  </si>
  <si>
    <t>เนื่องจากคุณสมบัติทางกายภาพของตัวกลาง (ความหนาแน่นและสถานะของแข็ง/ของเหลว) ที่เปลี่ยนไปอย่างมาก ณ รอยต่อระหว่างชั้นต่างๆ ของโลก</t>
  </si>
  <si>
    <t>ภาพ ก แสดงแนวคิดของโลกที่มีโครงสร้างภายในค่อนข้างสม่ำเสมอ ในขณะที่ภาพ ข แสดงแนวคิดของโลกที่มีโครงสร้างภายในเป็นชั้นๆ หรือมีองค์ประกอบที่แตกต่างกันอย่างชัดเจน ซึ่งสอดคล้องกับแบบจำลองโครงสร้างโลกในปัจจุบันที่ประกอบด้วยชั้นต่างๆ เช่น เปลือกโลก เนื้อโลก และแก่นโลก.</t>
  </si>
  <si>
    <t>เขตความเร็วต่ำคือบริเวณในชั้น ฐานธรณีภาค ที่คลื่นไหวสะเทือน (ทั้งคลื่น P และ S) เคลื่อนที่ช้าลง เนื่องจากหินในบริเวณนี้มีสถานะเป็นของแข็งแบบพลาสติกหรือกึ่งหลอมเหลว ซึ่งแตกต่างจาก ธรณีภาค ที่มีสถานะเป็นของแข็งและคลื่นเดินทางด้วยความเร็วที่สูงกว่า</t>
  </si>
  <si>
    <t>ไม่สามารถเดินทางออกมาที่ผิวโลกได้ เนื่องจากคลื่นทุติยภูมิ (S-wave) ไม่สามารถเดินทางผ่านตัวกลางที่เป็นของเหลวได้ เมื่อคลื่นนี้เดินทางมาถึงชั้นแก่นโลกชั้นนอกซึ่งเป็นของเหลว คลื่นจะหายไป ทำให้ไม่สามารถเดินทางออกมาที่ผิวโลกได้</t>
  </si>
  <si>
    <t>ประกอบด้วยสสารสถานะของแข็งเป็นส่วนใหญ่</t>
  </si>
  <si>
    <t>คลื่นทุติยภูมิเคลื่อนผ่านได้เฉพาะตัวกลางที่เป็นของแข็งการที่คลื่นทุติยภูมิไม่สามารถผ่านชั้นแก่นโลกชั้นนอกได้แสดงว่าชั้นนี้มีสถานะของเเหลว</t>
  </si>
  <si>
    <t>เพราะธาตุองค์ประกอบหลักของแก่นโลกส่วนใหญ่เป็นเหล็ก</t>
  </si>
  <si>
    <t xml:space="preserve">  การศึกษาคลื่นไหวสะเทือน</t>
  </si>
  <si>
    <t>แตกต่าง เพราะ ภาพ ก เห็นการเคลื่อนที่ของคลื่นปฐมภูมิที่เดินทางเป็นเส้นตรงออกจากศูนย์เกิดแผ่นดินไหวทำให้เห็นว่ามีความหนาแน่นสม่ำเสมอกัน แต่ ภาพ ข ทำให้เห็นถึงการเคลื่อนที่ของคลื่นปฐมภูมิที่หักเหออกจากทำให้เห็นว่าโครงสร้างภายในโลกมีความแตกต่างกัน</t>
  </si>
  <si>
    <t>เขตความเร็วต่ำคลื่นปฐมภูมิและคลื่นทุติยภูมิมีความเร็วลดลงต่างจากชั้นธรณีภาคที่คลื่นปฐมภูมิและคลื่นทุติยภูมิมีความเร็วเพิ่มขึ้น</t>
  </si>
  <si>
    <t>ไม่สามารถเดินทางออกมาที่ผิวโลกได้ เนื่องจากคลื่น S เป็นคลื่นตามขวางที่ต้องการตัวกลางที่เป็นของแข็งเท่านั้น แต่แก่นโลกชั้นในเป็นของเหลว ซึ่งเป็นตัวกลางที่ไม่สามารถรองรับคลื่น S ได้</t>
  </si>
  <si>
    <t>นายธรีภัทร พงษ์รอด</t>
  </si>
  <si>
    <t>no sir</t>
  </si>
  <si>
    <t>ไม่สามารถเดินทางออกมาที่ผิวโลก</t>
  </si>
  <si>
    <t xml:space="preserve">หลักฐาน คือ คลื่นไหวสะเทือน คลื่น P และ คลื่น S จากแผ่นดินไหว ไม่สามารถเดินทางผ่านแก่นโลกชั้นนอกได้ โดยเฉพาะคลื่น S ที่ไม่สามารถเดินทางผ่านของเหลวได้ </t>
  </si>
  <si>
    <t>เพราะว่า ธาตุองค์ประกอบหลักของแก่นโลกเป็นเหล็ก</t>
  </si>
  <si>
    <t>คลื่นไหวสะเทือน คลื่น P และ คลื่น S จากแผ่นดินไหวไม่สามารถเดินทางผ่านแก่นโลกชั้นนอกได้ โดยเฉพาะคลื่น S ที่ไม่สามารถเดินทางผ่านของเหลวได้</t>
  </si>
  <si>
    <t>เพราะ ว่าธาตุองค์ประกอบหลักของแก่นโลกเป็นเหล็ก</t>
  </si>
  <si>
    <t>แตกต่าง เพราะ เขตความเร็วต่ำคลื่นปฐมภูมิและคลื่นทุติยภูมิมีความเร็วลดลงต่างจากชั้นธรณีภาคที่คลื่นปฐมภูมิและคลื่นทุติยภูมิมีความเร็วเพิ่มขึ้น</t>
  </si>
  <si>
    <t>คลื่นทุติยภูมิ ไม่สามารถผ่านไปได้</t>
  </si>
  <si>
    <t>เพราะบริเวณรอยต่อของตัวกลางนั้นคลื่นไหวสะเทือนที่เคลื่อนที่ผ่านภายในโลกจึงมีทิศทางที่เปลี่ยนไป</t>
  </si>
  <si>
    <t>เปลือกโลก ภายใต้พื้นผิวโลก</t>
  </si>
  <si>
    <t>เดินทางออกมาไม่ได้ เพราะว่าไม่สามารถเดินทางผ่านของเหลวได้ แก่นโลกชั้นนอกเป็นของเหลว ทำให้เดินทางออกมาไม่ได้</t>
  </si>
  <si>
    <t>คลื่นชนิดต่างๆ</t>
  </si>
  <si>
    <t>องค์ประกอบของอุกาบาต</t>
  </si>
  <si>
    <t>การวัดความเร็วคลื่นไหวสะเทือนที่สอดคล้องกับเหล็กที่ความหนาแน่นและอุณหภูมิสูง</t>
  </si>
  <si>
    <t>ความหนาแน่นและความยืดหยุ่นแตกต่างกัน ทำให้ความเร็วของคลื่นเปลี่ยนแปลง</t>
  </si>
  <si>
    <t>ไม่เหมือนเพราะรูปที่สองเส้นไม่ตรง</t>
  </si>
  <si>
    <t>หินที่ถูกความร้อนสูง ทำให้มีลักษณะอ่อนนุ่มกว่าหินโดยรอบ</t>
  </si>
  <si>
    <t>คลื่นs-waveผ่านไปไม่ได้</t>
  </si>
  <si>
    <t>เป็นเศษดาวเคราะห์ คล้ายคลึงกับโลกจึงเหมาะแก่การนำมาศึกษา</t>
  </si>
  <si>
    <t>ความหนาแน่นที่สูงและ การศึกษาคลื่นไหว
สะเทือน</t>
  </si>
  <si>
    <t>การเปลี่ยนแปลงทางกายภาพของตัวกลางที่คลื่น
เคลื่อนผ่าน</t>
  </si>
  <si>
    <t>แตกต่างโดยภาพ ก. มีลักษณะการเคลื่อนที่ของ
คลื่นที่ผ่านตัวกลางที่เป็นเนื้อเดียวกันคลื่นจึงมี
ลักษณะเป็นเส้นตรง แต่ภาพ ข. เคลื่อนที่ผ่านตัวกลางที่มีความหนาแน่นหรือคุณสมบัติที่ต่าง คลื่นจึงมีการหักเหเป็นเส้นโค้ง</t>
  </si>
  <si>
    <t>ชั้นธรณีภาคคลื่นเคลื่อนที่ด้วยความเร็วค่อนข้าง
คงตัว แต่เขตความเร็วต่ำมีความเร็วคลื่นลดลงอย่างไม่สม่ำเสมอ</t>
  </si>
  <si>
    <t>ไม่ เพราะคลื่นทุติยภูมิเคลื่อนที่ผ่านแก่นโลกชั้น
นอกที่เป็นของเหลวไม่ได้</t>
  </si>
  <si>
    <t xml:space="preserve">หินแกรนิตมีที่มาจากหินหนืดหรือแมกมาใน เปลือกโลกส่วนทวีป </t>
  </si>
  <si>
    <t>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เหมือนกับแก่นโลกชั้นใน.</t>
  </si>
  <si>
    <t>คำนวณมวลและความหนาแน่นของโลก, การสังเกตสนามแม่เหล็กโลก, และการศึกษาคลื่นไหวสะเทือน</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</si>
  <si>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 และเกิดการหักเหที่คลื่นเปลี่ยนทิศทางเมื่อเดินทางผ่านตัวกลางที่มีคุณสมบัติ</t>
  </si>
  <si>
    <t>แตกต่างตรงเส้น</t>
  </si>
  <si>
    <t>คลื่นทุติยภูมิไม่สามารถเคลื่อนที่ผ่านแก่นโลกชั้นในได้</t>
  </si>
  <si>
    <t>เพราะอุกกาบาตเหล็กมีองค์ประกอบทางเคมีและกระบวนการเกิดที่แตกต่างจากอย่างหินนักวิทยาศาสตร์ได้สันนิษฐานว่าอุกกาบาตเหล็กนี้เกิดขึ้นในเวลาใกล้เคียงกับการเกิดโรคและองค์ประกอบทางเคมีใกล้เคียงกับแก่นโลก</t>
  </si>
  <si>
    <t>คลื่นไหวสะเทือนเคลื่อนที่ผ่านตัวกลางที่มีสมบัติเชิงกลแตกต่างกันเช่น สถานะ</t>
  </si>
  <si>
    <t>ในภาพกอแสดงให้เห็นว่าภายในโลกมีลักษณะเป็นเนื้อเดียวกันความหนาแน่นดูจะคลื่นที่เดินทางผ่านเป็นเส้นตรงไม่มีการหักเหในภาพขอแสดงให้เห็นว่าภายในโลกมีลักษณะเป็นเนื้อเดียวกันมีสถานะและความหนาแน่นที่แตกต่างกันทำให้ในภาพกอแสดงให้เห็นว่าภายในโลกมีลักษณะเป็นเนื้อเดียวกันความหนาแน่นดูจะคลื่นที่เดินทางผ่านเป็นเส้นตรงไม่มีการหักเหในภาพขอแสดงให้เห็นว่าภายในโลกมีลักษณะเป็นเนื้อเดียวกันมีสถานะและความหนาแน่นที่แตกต่างกันทำให้ขึ้นเกิด การหักเห</t>
  </si>
  <si>
    <t>เนื้อ โลก</t>
  </si>
  <si>
    <t>มีอุณหภูมิและความดันสูงกว่าและมีสมบัติเป็น พลาสติก</t>
  </si>
  <si>
    <t>ไม่ได้เพราะไม่สามารถเดินทางผ่านแก่นโลกฉันนอกที่เป็นของเหลวได้</t>
  </si>
  <si>
    <t>ต่างกัน เนื่องจากสถานะของแต่ละชั้นโลกต่างกันและคลื่นปฐมภูมิกับคลื่นทุติยภูมิผ่านสถานะได้ต่างกัน</t>
  </si>
  <si>
    <t>เป็นชั้นนอกที่แข็งตัวและความหนาแน่นสูงกว่า</t>
  </si>
  <si>
    <t>ฐานธรณีภาค;มัชฌิมภาค;ธรณีภาค;แก่นโลกชั้นนอก;แก่นโลกชั้นใน</t>
  </si>
  <si>
    <t>ของแข็ง สภาพพลาสติด;ของเหลว;ของแข็ง;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t>
  </si>
  <si>
    <t>ชนิดาภา ศรีอำนว</t>
  </si>
  <si>
    <t>ของแข็ง สภาพพลาสติด;ของเหลว;ของแข็ง;คลื่นปฐมภูมิมีความเร็วค่อนข้างคงที่;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t>
  </si>
  <si>
    <t>ของแข็ง;ของเหลว;คลื่นปฐมภูมิมีความเร็วค่อนข้างคงที่;เมื่อคลื่นไหวเสทือนเคลื่อนที่ผ่านชั้นนี้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จะมีความเร็วเพิ่มขึ้นอย่างสม่ำเสมอ;ของแข็ง สภาพพลาสติด</t>
  </si>
  <si>
    <t>เมื่อคลื่นไหวเสทือนเคลื่อนที่ผ่านชั้นนี้ จะมีความเร็วเพิ่มขึ้นอย่างสม่ำเสมอ;ของแข็ง สภาพพลาสติด;เมื่อคลื่นไหวเสทือนเคลื่อนที่ผ่านชั้นนี้ คลื่นทุติยภูมิผ่านชั้นนี้ไม่ได้ แต่คลื่นปฐมภูมิมีความเร็วเพิ่มขึ้นอย่างช้า ๆ;ของเหลว;เมื่อคลื่นไหวเสทือนเคลื่อนที่ผ่านชั้นนี้ จะเกิดการเปลี่ยนแปลง 2 ลักษณะที่แตกต่างกันใน 2 บริเวณ;ของแข็ง;คลื่นปฐมภูมิมีความเร็วค่อนข้างคงที่</t>
  </si>
  <si>
    <t>เพื่อหลีกเลี่ยงการรบกวนจากบรรยากาศโลก ทำให้ได้ภาพคมชัด และศึกษาช่วงคลื่นที่ไม่ผ่านบรรยากาศ</t>
  </si>
  <si>
    <t>เพราะวัตถุท้องฟ้าแผ่รังสีต่างชนิดกัน การใช้หลายช่วงคลื่นทำให้ได้ข้อมูลครบและเข้าใจสมบัติของวัตถุชัดขึ้น</t>
  </si>
  <si>
    <t>วัตถุท้องฟ้าทั่วไป เช่น ดวงดาว ดวงจันทร์ ดาวเคราะห์</t>
  </si>
  <si>
    <t xml:space="preserve">วัตถุท้องฟ้าทั่วไป เช่น ดวงดาว กาแล็กซี เนบิวลา
</t>
  </si>
  <si>
    <t>ฝุ่นและก๊าซระหว่างดวงดาว / บริเวณกำเนิดดาว</t>
  </si>
  <si>
    <t xml:space="preserve">ควอซาร์ พัลซาร์ ก๊าซระหว่างดวงดาว
</t>
  </si>
  <si>
    <t xml:space="preserve">กระสวยอวกาศ, จรวดขับดันเชื้อเพลิงแข็ง, และถังเชื้อเพลิงภายนอก
</t>
  </si>
  <si>
    <t xml:space="preserve">ชีววิทยา ฟิสิกส์ วัสดุศาสตร์ ดาราศาสตร์ และการแพทย์ในสภาวะไร้น้ำหนัก
</t>
  </si>
  <si>
    <t>กล้ามเนื้อกระดูกลีบบาง หัวใจหลอดเลือดทำงานลดลง เวียนหัว ภูมิคุ้มกันอ่อนแอ สายผิดปกติ จิตใจผิดปกติ</t>
  </si>
  <si>
    <t xml:space="preserve">GPS ใช้นำทางและติดตามตำแหน่ง, วัสดุกันความร้อน/เบา พัฒนาจากชุดอวกาศมาใช้ในเสื้อผ้าและอุปกรณ์ต่าง ๆ
</t>
  </si>
  <si>
    <t>เพราะหลีกเลี่ยงผลกระทบจากชั้นบรรยากาศโลก</t>
  </si>
  <si>
    <t>เพราะเเต่ละช่วงให้ข้อมูลต่างกัน</t>
  </si>
  <si>
    <t>แสงในช่วงคลื่นที่มนุษย์มองเห็น</t>
  </si>
  <si>
    <t>0.2 ถึง 2 นาโนเมตร</t>
  </si>
  <si>
    <t>ไวโอเล็ต</t>
  </si>
  <si>
    <t>เอ็กซ์เรย์</t>
  </si>
  <si>
    <t>ยาน จรวด ถังเชื้อเพลิง</t>
  </si>
  <si>
    <t>วิทยาศาสตร์มนุษย์ การสำรวจโลก</t>
  </si>
  <si>
    <t>กระดูกเเละกล้ามเนื้ออ่อนเเรง เนื่องจาก สภาวะไร้เเรงโน้มถ่วว</t>
  </si>
  <si>
    <t>Gps พยาการณ์อากาศ</t>
  </si>
  <si>
    <t>0.12-12 นาโนเมตร</t>
  </si>
  <si>
    <t>0.3-160 ไมครอน</t>
  </si>
  <si>
    <t>ดาวเทียม GPS และวัสดถฉนวนกันความร้อน</t>
  </si>
  <si>
    <t>ดาวเคราะห์: เช่น ดาวศุกร์, ดาวอังคาร, ดาวพฤหัสบดี, ดาวเสาร์, ดาวยูเรนัส, ดาวเนปจูน สามารถสังเกตรายละเอียดบนพื้นผิวหรือชั้นบรรยากาศได้
ดวงจันทร์: สามารถสังเกตพื้นผิว หลุมอุกกาบาต หรือทะเลบนดวงจันทร์ได้</t>
  </si>
  <si>
    <t>ดาวฤกษ์อายุน้อยและร้อนจัด</t>
  </si>
  <si>
    <t>กล้องโทรทรรศน์อวกาศจันทรา (Chandra X-ray Observatory);กล้องโทรทรรศน์อวกาศฮับเบิล (Hubble Space telescope) </t>
  </si>
  <si>
    <t>หลุมดำและจานพอกพูนมวล</t>
  </si>
  <si>
    <t>ไม่ได้ ชั้นบรรยากาศของโลกดูดกลืนรังสีเอกซ์ไว้เกือบทั้งหมด ทำให้รังสีเอกซ์จากวัตถุท้องฟ้าไม่สามารถเดินทางมาถึงพื้นโลกได้</t>
  </si>
  <si>
    <t xml:space="preserve">ใช้หลักการหักเหของแสงผ่านเลนส์เพื่อรวมแสงและสร้างภาพขยายของวัตถุที่อยู่ไกลออกไป </t>
  </si>
  <si>
    <t>ใช้หลักการสะท้อนแสงจากวัตถุมายังกระจกเว้าหลัก จากนั้นแสงจะสะท้อนไปยังกระจกทุติยภูมิ (กระจกเงาราบ) และสะท้อนเข้าสู่เลนส์ตา ทำให้ผู้สังเกตสามารถมองเห็นภาพของวัตถุที่อยู่ไกลออกไปได้</t>
  </si>
  <si>
    <t xml:space="preserve">กล้องโทรทรรศน์แบบผสมทำงานโดยอาศัยหลักการทั้งการสะท้อนและการหักเหของแสงร่วมกัน โดยแสงจะผ่านเลนส์ปรับแก้ที่ด้านหน้า, สะท้อนจากกระจกหลัก, สะท้อนกลับจากกระจกรอง, และเข้าสู่เลนส์ตาเพื่อขยายภาพ โดยมีเลนส์ปรับแก้ช่วยแก้ไขความคลาดเคลื่อนของภาพ. </t>
  </si>
  <si>
    <t xml:space="preserve">พัลซาร์ </t>
  </si>
  <si>
    <t xml:space="preserve">หลุมดำและจานพอกพูนมวล 
</t>
  </si>
  <si>
    <t>ไท่ได้ ชั้นบรรยากาศของโลกดูดกลืนรังสีเอกซ์ไว้เกือบทั้งหมด ทำให้รังสีเอกซ์จากวัตถุท้องฟ้าไม่สามารถเดินทางมาถึงพื้นโลกได้</t>
  </si>
  <si>
    <t>ดาวนิวตรอนที่หมุนรอบตัวเองอย่างรวดเร็วและปล่อยคลื่นวิทยุออกมาเป็นจังหวะ</t>
  </si>
  <si>
    <t>ดาวเคราะห์นอกระบบ: กล้องโทรทรรศน์อินฟราเรดสามารถตรวจจับความร้อนที่แผ่ออกมาจากดาวเคราะห์นอกระบบได้ ทำให้สามารถศึกษาบรรยากาศและองค์ประกอบของดาวเคราะห์เหล่านี้ได้</t>
  </si>
  <si>
    <t>ดาวฤกษ์: รวมถึงดาวฤกษ์ที่อยู่ใกล้เคียงและดาวฤกษ์ในกระจุกดาวต่างๆ</t>
  </si>
  <si>
    <t>เนบิวลา: เนบิวลาบางชนิดที่ประกอบด้วยก๊าซร้อนและฝุ่นจะแผ่รังสีอัลตราไวโอเลตออกมาเมื่อได้รับพลังงานจากดาวฤกษ์ใกล้เคียง</t>
  </si>
  <si>
    <t>หลุมดำ: การศึกษาการปล่อยรังสีเอ็กซ์จากสสารที่ตกลงไปในหลุมดำ ช่วยให้เข้าใจธรรมชาติของหลุมดำได้ดีขึ้น</t>
  </si>
  <si>
    <t>ไม่สามารถใช้กล้องโทรทรรศน์บนพื้นโลกได้
เหตุผล: ชั้นบรรยากาศของโลกจะดูดซับรังสีเอ็กซ์ไว้เกือบทั้งหมด ทำให้รังสีเอ็กซ์ไม่สามารถเดินทางมาถึงพื้นผิวโลกได้</t>
  </si>
  <si>
    <t>เลนส์วัตถุ: ทำหน้าที่รวบรวมแสงจากวัตถุที่อยู่ไกลออกไป และหักเหแสงให้ไปรวมกันที่จุดโฟกัส
เลนส์ตา: ทำหน้าที่ขยายภาพที่เกิดจากเลนส์วัตถุ ทำให้สามารถมองเห็นภาพได้ชัดเจนยิ่งขึ้น</t>
  </si>
  <si>
    <t>กล้องโทรทรรศน์แบบสะท้อนแสงใช้ กระจกเว้า ในการรวมแสงเพื่อสร้างภาพ</t>
  </si>
  <si>
    <t xml:space="preserve">กล้องโทรทรรศน์แบบผสม หรือ กล้องโทรทรรศน์แบบหักเหแสง (Refracting Telescope) คือกล้องโทรทรรศน์ที่ใช้เลนส์ในการรวมแสงเพื่อสร้างภาพของวัตถุที่อยู่ไกลออกไป </t>
  </si>
  <si>
    <t>ดาวพฤหัสบดี และ กาแล็กซี</t>
  </si>
  <si>
    <t>ดาวฤกษ์และดาวเคราะห์ที่เพิ่งเกิดใหม่</t>
  </si>
  <si>
    <t>ดาวเคราะห์ (เช่น ดาวเคราะห์ในระบบสุริยะ) ดาวฤกษ์ (เช่น ดวงอาทิตย์และดาวฤกษ์อื่นๆ) เนบิวลา (กลุ่มแก๊สและฝุ่นที่ก่อตัวดาว) และ กาแล็กซี</t>
  </si>
  <si>
    <t>ดาวฤกษ์, กาแล็กซี, เนบิวลา และ วัตถุที่มีการปลดปล่อยรังสีอัลตราไวโอเลตเข้มข้น</t>
  </si>
  <si>
    <t>ดวงอาทิตย์, ซูเปอร์โนวา (ซากดาวฤกษ์ที่ระเบิด), ดาวนิวตรอน, หลุมดำ, กลุ่มกาแล็กซี, แหล่งกำเนิดรังสีเอกซ์ในกาแล็กซี, พัลซาร์, วัตถุที่ร้อนในอวกาศ, แหล่งกำเนิดรังสีเอกซ์นอกกาแล็กซี, และดวงดาวที่ร้อนจัด</t>
  </si>
  <si>
    <t>กล้องโทรทรรศน์วิทยุ และ กล้องโทรทรรศน์เชิงแสง (แสงที่ตามองเห็น) และ กล้องโทรทรรศน์อินฟราเรดบางส่วน</t>
  </si>
  <si>
    <t>รังสีแกมมา (เช่น กล้องโทรทรรศน์รังสีแกมมา) ไปจนถึง เอ็กซ์เรย์ (เช่น กล้องโทรทรรศน์เอ็กซ์เรย์จันทรา) อัลตราไวโอเลต (เช่น กล้องโทรทรรศน์อวกาศฮับเบิล) แสงที่มองเห็นได้ (เช่น กล้องโทรทรรศน์อวกาศฮับเบิล) อินฟราเรด (เช่น กล้องโทรทรรศน์อวกาศสปิตเซอร์ และ กล้องโทรทรรศน์อวกาศเจมส์ เวบบ์) และ คลื่นไมโครเวฟ</t>
  </si>
  <si>
    <t>ไม่สามารถใช้กล้องโทรทรรศน์บนพื้นโลกศึกษาวัตถุท้องฟ้าในช่วงรังสีเอกซ์ได้โดยตรง เนื่องจากชั้นบรรยากาศของโลกจะขัดขวางและดูดกลืนรังสีเอกซ์จากอวกาศไว้ทั้งหมด ทำให้ไม่สามารถตรวจจับได้บนพื้นโลก</t>
  </si>
  <si>
    <t>เป็นกล้องโทรทรรศน์ที่ใช้เลนส์เป็นหลักในการรับแสงและขยายภาพ โดยมี เลนส์ใกล้วัตถุ ทำหน้าที่รวบรวมแสงจากวัตถุบนท้องฟ้าให้เกิดเป็นภาพ และ เลนส์ใกล้ตา ทำหน้าที่ขยายภาพนั้นให้ใหญ่ขึ้นจนผู้สังเกตเห็นได้.</t>
  </si>
  <si>
    <t>กล้องโทรทรรศน์ที่ใช้กระจกเงาโค้ง (กระจกเว้า) เพื่อรวบรวมแสงและสร้างภาพวัตถุบนท้องฟ้า แทนการใช้เลนส์แบบกล้องโทรทรรศน์หักเหแสง</t>
  </si>
  <si>
    <t>แสงอาทิตย์</t>
  </si>
  <si>
    <t>การแผ่รังสีของดวงอาทิตย์</t>
  </si>
  <si>
    <t>อิเล็กตรอนรอบนิวเคลียส</t>
  </si>
  <si>
    <t>เพิ่มกำลังแยกภาพ;ระบุตำแหน่งของวัตถุ</t>
  </si>
  <si>
    <t>กล้องโทรทรรศน์วิทยุ ที่สามารถรับสัญญาณคลื่นวิทยุและคลื่นไมโครเวฟ</t>
  </si>
  <si>
    <t>รังสีอินหราเรด แสงที่ตามองเห็น อัลตราไวโอเลต รังสีเอกซ์ รังสีแกมมา</t>
  </si>
  <si>
    <t>ไม่สามารถใช้กล้องโทรทรรศน์บนพื้นโลกเพื่อศึกษาวัตถุท้องฟ้าในช่วงรังสีเอกซ์ได้</t>
  </si>
  <si>
    <t>เป็นกล้องโทรทรรศน์ที่ใช้เลนส์เป็นหลักในการรับแสงและขยายภาพ</t>
  </si>
  <si>
    <t>ใช้ กระจกเงาเว้า ที่อยู่ด้านท้ายของลำกล้องเพื่อรวบรวมและสะท้อนแสงจากวัตถุท้องฟ้า</t>
  </si>
  <si>
    <t>รังสีแกมมา รังสีเอ็กซ์ รังสีอินฟาเรด รังสีอัลตราไวโอเลต</t>
  </si>
  <si>
    <t>ไม่สามารถใช้กล้องโทรทรรศน์บนพื้นโลกในการศึกษาวัตถุท้องฟ้าในช่วงรังสีเอ็กซ์ได้ เนื่องจากรังสีเอ็กซ์เป็นคลื่นแม่เหล็กไฟฟ้าที่มีความยาวคลื่ยสั้นมากและมีพลังงานสูง จึงไม่สามารถทะลุผ่านชั้นบรรยากาศโลกได้</t>
  </si>
  <si>
    <t>รวมแสงและหักเหแสงจากวัตถุที่อยู่ไกลเกิดเป็นภาพจริงหัวกลับที่จุดโฟกัส จากนั้นเลนส์ใกล้ตาจะขยายภาพจริงหัวกลับนั้นให้เป็นภาพเสมือนที่มีกำลังขยายสูงขึ้น เพื่อให้ภาพที่ผู้สังเกตเห็นรายละเอียดที่มากขึ้น</t>
  </si>
  <si>
    <t>ใช้หลักการสะท้อนและหักเห</t>
  </si>
  <si>
    <t>ควาซาร์ 
 พัลซาร์
พื้นหลังไมโครเวฟ
ก๊าซไฮโดรเจน กาแล็กซีวิทยุ</t>
  </si>
  <si>
    <t>เนบิวลา ดาวฤกษ์ที่กำลังก่อกำเนิด ดาวเคราะห์และระบบสุริยะนอก กาแล็กซีไกลโพ้น  ดาวเคราะห์ในระบบสุริยะ</t>
  </si>
  <si>
    <t>ดาวเคราะห์ในระบบสุริยะ
ดาวฤกษ์และกระจุกดาว
เนบิวลา
กาแล็กซี
ซุปเปอร์โนวาและซากซุปเปอร์โนวา</t>
  </si>
  <si>
    <t xml:space="preserve">ดวงอาทิตย์และดาวฤกษ์ร้อน 
ดาวฤกษ์อายุน้อย 
กาแล็กซีที่กำลังเกิดดาวจำนวนมาก 
ซากซุปเปอร์โนวา
ชั้นบรรยากาศของดาวเคราะห์ </t>
  </si>
  <si>
    <t xml:space="preserve">ซากซุปเปอร์โนวา 
หลุมดำมวลยิ่งยวด
ดาวนิวตรอน และพัลซาร์ 
ก๊าซร้อนในกระจุกกาแล็กซี
ระบบดาวคู่เอกซ์เรย์ </t>
  </si>
  <si>
    <t>พื้นโลก: แสงที่ตามองเห็น, คลื่นวิทยุ, อินฟราเรดใกล้บางส่วน
อวกาศ: ทุกช่วงที่ถูกบรรยากาศดูดซับ</t>
  </si>
  <si>
    <t>อัลตราไวโอเลต
อินฟราเรดกลาง–ไกล
รังสีแกมมา
รังสีเอกซ์</t>
  </si>
  <si>
    <t>บรรยากาศโลก ดูดซับรังสีเอกซ์ทั้งหมด ทำให้รังสีเอกซ์ไม่สามารถเดินทางมาถึงพื้นโลกได้ 
รังสีเอกซ์ → ต้องขึ้นอวกาศ เพราะโลกบังรังสีไว้ทั้งหมด</t>
  </si>
  <si>
    <t>หลักการทำงาน:
ใช้ เลนส์นูน (Convex lens) เป็นตัวรวมแสง
แสงจากวัตถุผ่านเลนส์โค้ง → รวมแสงที่จุดโฟกัส → สร้างภาพ</t>
  </si>
  <si>
    <t>ใช้ กระจกเว้า (Concave Mirror) เป็นตัวสะท้อนและรวมแสงแทนเลนส์
แสงจากวัตถุสะท้อนเข้ากระจกเว้า → รวมแสงที่จุดโฟกัส → ผ่านเลนส์ตาเพื่อขยายภาพ</t>
  </si>
  <si>
    <t>ผสมระหว่าง เลนส์ และ กระจก
ใช้ทั้ง การหักเหแสง และ การสะท้อนแสง เพื่อรวมแสงและแก้ข้อจำกัดของกล้องแต่ละแบบ</t>
  </si>
  <si>
    <t>ควาร์ก;แอนติควาร์ก;นิวทริโน</t>
  </si>
  <si>
    <t>ควาร์ก;แอนติควาร์ก;โพซิตรอน;นิวทริโน;โฟตอน</t>
  </si>
  <si>
    <t>โพซิตรอน;นิวตรอน;โฟตอน;แอนติควาร์ก;โปรตอนหรือนิวเคลียสของไฮโดรเจน</t>
  </si>
  <si>
    <t>นิวเคลียสของฮีเลียม;โฟตอน;โพซิตรอน;แอนติควาร์ก;นิวทริโน;นิวตรอน;โปรตอนหรือนิวเคลียสของไฮโดรเจน</t>
  </si>
  <si>
    <t>อะตอมของไฮโดรเจน;อะตอมของฮีเลียม;โฟตอน;โพซิตรอน</t>
  </si>
  <si>
    <t>กาแล็กซี;โฟตอน;โพซิตรอน</t>
  </si>
  <si>
    <t>รู้สิ่งที่เกิดขึ้นหลังเกิดเหตุการซูเปอร์โนวา</t>
  </si>
  <si>
    <t xml:space="preserve">10⁶ วินาที 3นาที </t>
  </si>
  <si>
    <t>ไม่ได้เกิดพร้อมกัน</t>
  </si>
  <si>
    <t>โฟตอนและโพซิตอน</t>
  </si>
  <si>
    <t xml:space="preserve">การเปลี่ยนแปลงด้าน อุณหภูมิ การขยายตัว และโครงสร้าง </t>
  </si>
  <si>
    <t>ควาร์ก;โพซิตรอน;นิวทริโน;โฟตอน;แอนตินิวทริโน</t>
  </si>
  <si>
    <t>โปรตอนหรือนิวเคลียสของไฮโดรเจน;นิวตรอน;แอนตินิวทริโน;นิวทริโน;โฟตอน</t>
  </si>
  <si>
    <t>นิวเคลียสของฮีเลียม;โฟตอน;นิวทริโน;แอนตินิวทริโน;นิวตรอน;โปรตอนหรือนิวเคลียสของไฮโดรเจน</t>
  </si>
  <si>
    <t>เอกภพเริ่มต้นจากสภาวะที่มีอุณหภูมิและความหนาแน่นสูงมาก จากนั้นเกิดการขยายตัว ทำให้อุณหภูมิลดลง และพลังงานเปลี่ยนรูปเป็นสสารในรูปของอนุภาคพื้นฐาน เมื่อเวลาผ่านไป อนุภาคเหล่านี้รวมตัวกันเป็นอะตอม ดาวฤกษ์ และกาแล็กซี จนกลายเป็นเอกภพในปัจจุบันที่มีขนาดใหญ่ อุณหภูมิเย็นลง และประกอบด้วยสสารและพลังงานมืด</t>
  </si>
  <si>
    <t>10-6 - 3 นาที ควาร์ก</t>
  </si>
  <si>
    <t>ไม่ ไฮโดรเกิดก่อน</t>
  </si>
  <si>
    <t>300,000 -1000ล้านปี</t>
  </si>
  <si>
    <t>ไฮโดรเจน เเละ ฮีเลียม</t>
  </si>
  <si>
    <t>อุณหภูมิ ต่ำลง การขยายตัวกว้างขึ้น</t>
  </si>
  <si>
    <t>โฟตอน;นิวตรอน</t>
  </si>
  <si>
    <t>อะตอมของฮีเลียม;อะตอมของไฮโดรเจน</t>
  </si>
  <si>
    <t xml:space="preserve">ต้องเริ่มจากการ ทบทวนวัตถุประสงค์เดิม จากนั้น ประเมินว่ากิจกรรมบรรลุวัตถุประสงค์หรือไม่ ด้วยการวัดผลที่เป็นรูปธรรม เช่น ข้อมูล สถิติ หรือการสังเกต. สุดท้ายคือการ เชื่อมโยงผลลัพธ์ที่ได้กลับไปที่วัตถุประสงค์ โดยอธิบายว่าผลนั้นตอบสนองวัตถุประสงค์ได้อย่างไร หรือยังขาดอะไรไป เพื่อนำไปสู่การปรับปรุงหรือพัฒนาในอนาคต.
</t>
  </si>
  <si>
    <t>โปรตอนและนิวตรอนเกิดขึ้นใน ยุคฮาดรอน หรือช่วงเวลาประมาณ 10-6 ถึง 1 วินาที หลังเกิดบิกแบง</t>
  </si>
  <si>
    <t xml:space="preserve">นิวเคลียสของไฮโดรเจนและฮีเลียมไม่ได้เกิดขึ้นพร้อมกัน </t>
  </si>
  <si>
    <t>อะตอมของไฮโดรเจนและฮีเลียมส่วนใหญ่ก่อตัวขึ้นใน ช่วง 3 นาทีแรกหลัง บิ๊กแบง</t>
  </si>
  <si>
    <t>นอกจากสสาร เอกภพยังมีการเปลี่ยนแปลงด้าน อุณหภูมิ การขยายตัว และโครงสร้าง</t>
  </si>
  <si>
    <t>ควาร์ก;อะตอมของไฮโดรเจน;กาแล็กซี;นิวเคลียสของฮีเลียม;โปรตอนหรือนิวเคลียสของไฮโดรเจน;นิวตรอน;โฟตอน;แอนตินิวทริโน;นิวทริโน;โพซิตรอน;แอนติควาร์ก</t>
  </si>
  <si>
    <t>โปรตอนหรือนิวเคลียสของไฮโดรเจน;นิวตรอน;โฟตอน;แอนตินิวทริโน;นิวทริโน;โพซิตรอน;อิเล็กตรอน;แอนติควาร์ก;ควาร์ก</t>
  </si>
  <si>
    <t>ควาร์ก;แอนติควาร์ก;นิวตรอน;อะตอมของไฮโดรเจน;นิวเคลียสของฮีเลียม;กาแล็กซี</t>
  </si>
  <si>
    <t>กาแล็กซี;อะตอมของฮีเลียม;อะตอมของไฮโดรเจน</t>
  </si>
  <si>
    <t>การสรุปผลการทำกิจกรรมให้สอดคล้องกับจุดประสงค์ของกิจกรรมคือการทบทวนจุดประสงค์ รวบรวมข้อมูลและผลลัพธ์ วิเคราะห์และเชื่อมโยงข้อมูลกับจุดประสงค์ แล้วจึงเขียนสรุปที่เน้นการบรรลุเป้าหมายของกิจกรรม</t>
  </si>
  <si>
    <t>โปรตอนและนิวตรอนเกิดขึ้นในช่วงเวลาที่อุณหภูมิประมาณ \(10^{12}\) เคลวิน หรือประมาณ \(10^{-6}\) วินาที หลังจากบิ๊กแบง                อนุภาคที่ก่อให้เกิดโปรตอนและนิวตรอนคือ ควาร์ก</t>
  </si>
  <si>
    <t>นิวเคลียสของไฮโดรเจนและนิวเคลียสของฮีเลียมไม่ได้เกิดขึ้นพร้อมกัน</t>
  </si>
  <si>
    <t xml:space="preserve">อะตอมของไฮโดรเจนและฮีเลียมเกิดขึ้นประมาณ 380,000 ปีหลังการเกิดบิกแบง </t>
  </si>
  <si>
    <t xml:space="preserve">กาแล็กซีเกิดจากการรวมตัวกันของกลุ่มก๊าซและฝุ่นขนาดมหึมา ซึ่งธาตุที่เป็นองค์ประกอบหลักของกาแล็กซีคือ ธาตุไฮโดรเจน และ ธาตุฮีเลียม </t>
  </si>
  <si>
    <t>เอกภพมีการเปลี่ยนแปลงที่สำคัญหลายประการนอกเหนือจากการเปลี่ยนแปลงของสสาร ได้แก่ การขยายตัวของเอกภพ การก่อตัวและวิวัฒนาการของโครงสร้างขนาดใหญ่ การเกิดและดับของดาวฤกษ์และกาแล็กซี และ การเปลี่ยนแปลงของอุณหภูมิและพลังงาน การเปลี่ยนแปลงเหล่านี้เกิดขึ้นอย่างต่อเนื่องและเป็นส่วนหนึ่งของวิวัฒนาการของเอกภพโดยรวม</t>
  </si>
  <si>
    <t>ควาร์ก;โฟตอน</t>
  </si>
  <si>
    <t>ควาร์ก;แอนติควาร์ก;อิเล็กตรอน;นิวทริโน;แอนตินิวทริโน</t>
  </si>
  <si>
    <t>โฟตอน;นิวตรอน;โปรตอนหรือนิวเคลียสของไฮโดรเจน;นิวเคลียสของฮีเลียม;อะตอมของไฮโดรเจน;อะตอมของฮีเลียม;กาแล็กซี</t>
  </si>
  <si>
    <t>โฟตอน;นิวตรอน;โปรตอนหรือนิวเคลียสของไฮโดรเจน;นิวเคลียสของฮีเลียม;อะตอมของไฮโดรเจน;อะตอมของฮีเลียม</t>
  </si>
  <si>
    <t>โฟตอน;กาแล็กซี;อะตอมของไฮโดรเจน;อะตอมของฮีเลียม</t>
  </si>
  <si>
    <t>โฟตอน;อะตอมของไฮโดรเจน;อะตอมของฮีเลียม;กาแล็กซี</t>
  </si>
  <si>
    <t xml:space="preserve">เอกภพเริ่มต้นจากจุดที่ร้อนจัด หนาแน่น และมีขนาดเล็กมากเมื่อประมาณ 13.8 พันล้านปีที่แล้ว และขยายตัวออกอย่างรวดเร็ว (บิ๊กแบง) ทำให้อุณหภูมิลดลงเรื่อย ๆ เกิดเป็นอนุภาคมูลฐาน สสาร และปฏิอนุภาค ซึ่งต่อมาอนุภาคของสสารและปฏิสสารบางส่วนได้ทำลายล้างกัน เหลือเพียงสสารที่ก่อตัวเป็นอะตอมในเวลาต่อมา (ไฮโดรเจนและฮีเลียม) จากนั้นแรงโน้มถ่วงดึงดูดสสารเหล่านี้ให้รวมตัวกันเป็นดาวฤกษ์ กาแล็กซี และโครงสร้างอื่น ๆ พร้อมกับการขยายตัวอย่างต่อเนื่อง ทำให้ขนาดของเอกภพใหญ่ขึ้นเรื่อย ๆ ในขณะที่อุณหภูมิโดยเฉลี่ยลดลง ปัจจุบันเอกภพส่วนใหญ่ประกอบด้วยพลังงานมืดและสสารมืด ซึ่งเป็นสสารที่ไม่สามารถมองเห็นได้ </t>
  </si>
  <si>
    <t xml:space="preserve">หลังบิ๊กแบงประมาณ 1 วินาที </t>
  </si>
  <si>
    <t>อะตอมของไฮโดรเจน</t>
  </si>
  <si>
    <t>การเปลี่ยนแปลงด้าน อุณหภูมิ การขยายตัว และโครงสร้าง</t>
  </si>
  <si>
    <t>ควาร์ก;แอนติควาร์ก;โฟตอน;แอนตินิวทริโน;นิวทริโน</t>
  </si>
  <si>
    <t>ควาร์ก;นิวทริโน;โฟตอน;แอนติควาร์ก;อิเล็กตรอน</t>
  </si>
  <si>
    <t>อิเล็กตรอน;โพซิตรอน;แอนตินิวทริโน;นิวทริโน;โฟตอน;นิวตรอน;โปรตอนหรือนิวเคลียสของไฮโดรเจน;นิวเคลียสของฮีเลียม</t>
  </si>
  <si>
    <t>อิเล็กตรอน;โพซิตรอน;แอนตินิวทริโน</t>
  </si>
  <si>
    <t>นิวทริโน;โพซิตรอน;อิเล็กตรอน;โปรตอนหรือนิวเคลียสของไฮโดรเจน;นิวตรอน;นิวเคลียสของฮีเลียม</t>
  </si>
  <si>
    <t>ทำให้ได้เรียนรู้</t>
  </si>
  <si>
    <t xml:space="preserve">
	•	โปรตอนและนิวตรอนเกิดขึ้นในช่วงที่เรียกว่า ยุคฮัดรอน (Hadron Epoch)
	•	เวลาประมาณ 10^{-6} วินาที หลังบิกแบง (อุณหภูมิ ~10^{13} K)
	•	เกิดจาก ควาร์ก (Quark) ที่รวมตัวกันด้วยแรงนิวเคลียร์อย่างเข้ม
	•	โปรตอน = ควาร์กอัพ (up) 2 ตัว + ควาร์กดาวน์ (down) 1 ตัว
	•	นิวตรอน = ควาร์กอัพ (up) 1 ตัว + ควาร์กดาวน์ (down) 2 ตัว
</t>
  </si>
  <si>
    <t>:
	•	โปรตอน/นิวตรอนเกิดที่ ~10^{-6} วินาที จาก ควาร์ก
	•	นิวเคลียสของไฮโดรเจนเกิดก่อน (เป็นโปรตอน)
	•	นิวเคลียสของฮีเลียมเกิดทีหลัง (~3 นาที) จากการรวมตัวของโปรตอนและนิวตรอน</t>
  </si>
  <si>
    <t xml:space="preserve">
	•	อะตอมแรก ๆ เกิดขึ้นเมื่อเอกภพ เย็นตัวลงพอที่อิเล็กตรอนจะจับกับนิวเคลียสได้
	•	ช่วงเวลา: ประมาณ 300,000 ปีหลังบิกแบง (ยุครีคอมบิเนชัน, Recombination Era)
	•	อุณหภูมิ: ประมาณ 5,000 K
	•	ผลลัพธ์:
	•	อะตอมของ ไฮโดรเจน (โปรตอน + อิเล็กตรอน)
	•	อะตอมของ ฮีเลียม (นิวเคลียสฮีเลียม + อิเล็กตรอน)</t>
  </si>
  <si>
    <t>อะตอม H และ He → เกิด ~300,000 ปีหลังบิกแบง
	•	กาแล็กซี → มีองค์ประกอบหลักคือ ไฮโดรเจนและฮีเลียม</t>
  </si>
  <si>
    <t>นอกจากสสารเปลี่ยนแปลงแล้ว เอกภพยังเปลี่ยนไปในด้าน
	•	อุณหภูมิ (ร้อนมาก → เย็นลง)
	•	ขนาด (เล็กมาก → ขยายใหญ่ขึ้นอย่างต่อเนื่อง)
	•	โครงสร้าง (ไม่มีรูปร่าง → มีกาแล็กซีและกระจุกกาแล็กซี)
	•	พลังงาน (แปรรูป และมีพลังงานมืดเข้ามามีบทบาท)</t>
  </si>
  <si>
    <t>ควาร์ก;โฟตอน;โพซิตรอน;แอนติควาร์ก</t>
  </si>
  <si>
    <t>ควาร์ก;แอนติควาร์ก;อิเล็กตรอน;แอนตินิวทริโน;โฟตอน</t>
  </si>
  <si>
    <t>ให้รู้ว่าจุดนั้นมีสสารใดขาง</t>
  </si>
  <si>
    <t>นิวเคสียสของไฮโดรเจน</t>
  </si>
  <si>
    <t>โปรตอนหรือนิวเคลียสของไฮโดรเจน;นิวตรอน;อิเล็กตรอน;โฟตอน;นิวทริโน</t>
  </si>
  <si>
    <t>โปรตอนหรือนิวเคลียสของไฮโดรเจน;นิวตรอน;อิเล็กตรอน;นิวทริโน;โฟตอน</t>
  </si>
  <si>
    <t xml:space="preserve">	•	เอกภพเริ่มจาก พลังงานสูงมาก ขนาดเล็ก อุณหภูมิสูงสุด
	•	ต่อมา สสารเกิดขึ้น, พลังงานบางส่วนเปลี่ยนเป็นสสาร
	•	ขนาดของเอกภพ ขยายตัวต่อเนื่อง, อุณหภูมิลดลง
	•	โครงสร้างที่ซับซ้อนเกิดขึ้นเป็นลำดับ: อนุภาค → นิวเคลียส → อะตอม → ดาว → กาแล็กซี
	•	พลังงาน สสาร ขนาด และอุณหภูมิมี การเปลี่ยนแปลงตามช่วงเวลา สอดคล้องกับวิวัฒนาการของเอกภพ
</t>
  </si>
  <si>
    <t>โปรตอนและนิวตรอนเกิดขึ้นในช่วงเวลา:
	•	ช่วงเวลา: ประมาณ 10⁻⁶ วินาที – 3 นาที หลังบิกแบง
	•	อุณหภูมิ: ประมาณ 10¹³ – 10⁹ K</t>
  </si>
  <si>
    <t xml:space="preserve">ไม่ได้เกิดขึ้นพร้อมกัน โดยนิวเคลียสของไฮโดรเจน (โปรตอน) จะเกิดขึ้นก่อนในช่วงเวลาแรกหลังบิกแบงที่มีอุณหภูมิสูงมาก ต่อมาเมื่อเอกภพเย็นลง โปรตอนเหล่านี้จะรวมตัวกันกลายเป็นนิวเคลียสของฮีเลียมใน ยุคกำเนิดนิวเคลียส (Big Bang Nucleosynthesis) </t>
  </si>
  <si>
    <t>ช่วง 3 นาทีแรกหลัง บิ๊กแบง</t>
  </si>
  <si>
    <t>โฟตอน;แอนตินิวทริโน;นิวทริโน;โพซิตรอน;แอนติควาร์ก;ควาร์ก</t>
  </si>
  <si>
    <t>อิเล็กตรอน;นิวเคลียสของฮีเลียม;โปรตอนหรือนิวเคลียสของไฮโดรเจน;นิวตรอน;โฟตอน;แอนตินิวทริโน;นิวทริโน;โพซิตรอน</t>
  </si>
  <si>
    <t>อิเล็กตรอน;อะตอมของฮีเลียม;โพซิตรอน;นิวทริโน;แอนตินิวทริโน;โฟตอน;นิวตรอน;โปรตอนหรือนิวเคลียสของไฮโดรเจน;นิวเคลียสของฮีเลียม;อะตอมของไฮโดรเจน</t>
  </si>
  <si>
    <t>อิเล็กตรอน;นิวทริโน;แอนตินิวทริโน;โฟตอน;โปรตอนหรือนิวเคลียสของไฮโดรเจน;นิวเคลียสของฮีเลียม;อะตอมของไฮโดรเจน;อะตอมของฮีเลียม;กาแล็กซี</t>
  </si>
  <si>
    <t>1. ช่วงเริ่มแรกยุคกำเนิดของเอกภพ
ในเสี้ยววินาทีแรกหลังบิกแบง อุณหภูมิ ของเอกภพสูงอย่างมหาศาลและ ขนาด เล็กมาก เอกภพเต็มไปด้วย พลังงาน และอนุภาคพื้นฐาน เช่น ควาร์ก และ อิเล็กตรอน ซึ่งอยู่ในรูปของพลาสมาที่ร้อนจัด
2. ยุคการก่อตัวของนิวเคลียสและอะตอม
เมื่อเวลาผ่านไป เอกภพขยายตัวและ อุณหภูมิ ลดลง ส่งผลให้ควาร์กมารวมตัวกันเป็น โปรตอน และ นิวตรอน จากนั้นโปรตอนและนิวตรอนก็รวมตัวกันเป็น นิวเคลียสของไฮโดรเจนและฮีเลียม . หลังจากนั้นประมาณ 300,000 ปี เอกภพเย็นลงจนอิเล็กตรอนสามารถรวมตัวกับนิวเคลียสได้ ก่อเกิดเป็น อะตอมของไฮโดรเจนและฮีเลียม ที่เป็นกลาง
3. ยุคแห่งการก่อตัวของดวงดาวและกาแล็กซี
เมื่อมีอะตอมที่เป็นกลางแล้ว แรงโน้มถ่วง จึงเริ่มดึงดูดกลุ่มแก๊สอะตอมเหล่านี้มารวมตัวกัน ทำให้เกิด ดาวฤกษ์ดวงแรก และ กาแล็กซี ในที่สุด การเปลี่ยนแปลงนี้ทำให้เอกภพค่อย ๆ มีโครงสร้างที่ซับซ้อนขึ้น 
4. ยุคปัจจุบัน
ในที่สุด เมื่อเอกภพมีอายุ 13,800 ล้านปี อุณหภูมิ ก็ลดลงเหลือเพียง 2.73 เคลวิน และ ขนาด ก็ใหญ่ขึ้นมาก เอกภพที่เราเห็นในปัจจุบันจึงเต็มไปด้วย กาแล็กซี และกลุ่มกาแล็กซีจำนวนมหาศาล ซึ่งเป็นผลมาจากวิวัฒนาการอย่างต่อเนื่องตลอดระยะเวลาที่ผ่านมา</t>
  </si>
  <si>
    <t>โปรตอน และ นิวตรอน เกิดขึ้นในช่วงเวลาประมาณ 10⁻⁶ วินาทีหลังบิกแบง โดยเกิดจากการรวมตัวกันของอนุภาคพื้นฐานที่เรียกว่า ควาร์ก  ในสภาพที่เอกภพเย็นลงพอที่จะอนุญาตให้ควาร์กรวมตัวกันได้</t>
  </si>
  <si>
    <t>นิวเคลียสของไฮโดรเจนและฮีเลียม ไม่ได้เกิดพร้อมกัน แต่เกิดขึ้นต่อเนื่องกันในกระบวนการเดียวกันที่เรียกว่า นิวคลีโอซินเธซิสของบิกแบง (Big Bang Nucleosynthesis) โดยหลังจากที่โปรตอนและนิวตรอนเกิดขึ้นแล้ว โปรตอน (นิวเคลียสของไฮโดรเจน) มีอยู่แล้วในสภาวะที่แยกกันเป็นอิสระ ส่วน นิวเคลียสของฮีเลียม ซึ่งประกอบด้วยโปรตอน 2 ตัวและนิวตรอน 2 ตัว จะเกิดขึ้นหลังจากนั้นเมื่ออุณหภูมิของเอกภพลดลงพอที่อนุภาคเหล่านี้จะรวมตัวกันได้</t>
  </si>
  <si>
    <t>อะตอมของไฮโดรเจนและฮีเลียม เกิดขึ้นในช่วงเวลาประมาณ 300,000 ปี หลังบิกแบง ในช่วงที่อุณหภูมิของเอกภพเย็นลงถึงประมาณ 5,000 K ทำให้อิเล็กตรอนที่เคยแยกเป็นอิสระสามารถถูกจับโดยนิวเคลียสของไฮโดรเจนและฮีเลียมได้</t>
  </si>
  <si>
    <t>กาแล็กซี เกิดจากธาตุ ไฮโดรเจน และ ฮีเลียม เป็นองค์ประกอบหลัก ซึ่งเป็นธาตุที่เบาที่สุดและเกิดขึ้นในช่วงแรกของเอกภพภายหลังบิกแบง แรงโน้มถ่วงได้ดึงดูดกลุ่มก๊าซไฮโดรเจนและฮีเลียมเหล่านี้มารวมตัวกันก่อให้เกิดเป็นดาวฤกษ์และกาแล็กซีในเวลาต่อมา</t>
  </si>
  <si>
    <t>การเปลี่ยนแปลงด้านอุณหภูมิ อุณหภูมิของเอกภพลดลงอย่างต่อเนื่องจากจุดเริ่มต้นที่ร้อนจัดสุดขั้ว จนถึงปัจจุบันที่เหลือเพียง 2.73 K ซึ่งเป็นผลมาจากการขยายตัวของเอกภพ
 การเปลี่ยนแปลงด้านขนาด เอกภพมีการขยายตัวอย่างต่อเนื่องและรวดเร็ว จากขนาดที่เล็กมากในช่วงแรกจนกลายเป็นเอกภพที่กว้างใหญ่ไพศาลดังที่เราเห็นในปัจจุบัน การขยายตัวนี้ยังส่งผลให้อุณหภูมิและพลังงานภายในเอกภพลดลงด้วย</t>
  </si>
  <si>
    <t>ควาร์ก;แอนติควาร์ก;โฟตอน;นิวทริโน;แอนตินิวทริโน</t>
  </si>
  <si>
    <t>โปรตอนหรือนิวเคลียสของไฮโดรเจน;นิวตรอน;นิวเคลียสของฮีเลียม</t>
  </si>
  <si>
    <t>โปรตอนหรือนิวเคลียสของไฮโดรเจน;นิวเคลียสของฮีเลียม;นิวตรอน;อะตอมของไฮโดรเจน;อะตอมของฮีเลียม</t>
  </si>
  <si>
    <t>ในช่วงวินาทีแรกหลังบิ๊กแบง จักรวาลขยายตัวอย่างรวดเร็ว และเย็นลงจนมีพลังงานมากพอจะเกิดอนุภาคมูลฐาน เช่น ควาร์กและอิเล็กตรอน เมื่อเวลาผ่านไปราว 1 วินาที อุณหภูมิลดลงอีก ทำให้ควาร์กรวมตัวเป็นโปรตอนและนิวตรอน และในช่วงประมาณ 3 นาทีหลังบิ๊กแบง โปรตอนและนิวตรอนจะรวมตัวกันเป็นนิวเคลียสของธาตุเบาอย่างไฮโดรเจนและฮีเลียม ซึ่งเป็นจุดเริ่มต้นของสสารในจักรวาล</t>
  </si>
  <si>
    <t>ก่อตัวขึ้นจากอนุภาคที่เล็กกว่าคือ "ควาร์ก" ในช่วงเวลาประมาณ 1 วินาทีหลังบิ๊กแบง</t>
  </si>
  <si>
    <t>ไม่ได้เกิดขึ้นพร้อมกัน โดยนิวเคลียสของไฮโดรเจน (โปรตอน) จะเกิดขึ้นก่อนในช่วงเวลาแรกหลังบิกแบงที่มีอุณหภูมิสูงมาก ต่อมาเมื่อเอกภพเย็นลง โปรตอนเหล่านี้จะรวมตัวกันกลายเป็นนิวเคลียสของฮีเลียมใน ยุคกำเนิดนิวเคลียส</t>
  </si>
  <si>
    <t xml:space="preserve">ช่วง 3 นาทีแรกหลัง บิ๊กแบง ในกระบวนการที่เรียกว่า การสังเคราะห์นิวเคลียสบิ๊กแบง </t>
  </si>
  <si>
    <t>ควาร์ก;แอนติควาร์ก;โพซิตรอน;นิวทริโน;แอนตินิวทริโน;โฟตอน;นิวตรอน;โปรตอนหรือนิวเคลียสของไฮโดรเจน;นิวเคลียสของฮีเลียม;อะตอมของไฮโดรเจน;กาแล็กซี</t>
  </si>
  <si>
    <t>ควาร์ก;แอนติควาร์ก;นิวตรอน;นิวเคลียสของฮีเลียม;อะตอมของไฮโดรเจน;กาแล็กซี</t>
  </si>
  <si>
    <t>อะตอมของไฮโดรเจน;กาแล็กซี;อะตอมของฮีเลียม</t>
  </si>
  <si>
    <t xml:space="preserve">เอกภพเริ่มจากสภาวะ พลังงานสูงและร้อนจัด → ค่อย ๆ เย็นลงตามการขยายตัว
อนุภาคพื้นฐานเกิดก่อน → รวมตัวเป็นนิวเคลียส → เกิดอะตอม → กาแล็กซีและดาว
ปัจจุบันเอกภพยังคงขยายตัวอย่างต่อเนื่อง และมีอุณหภูมิเฉลี่ยเพียง 2.73 K
</t>
  </si>
  <si>
    <t>โปรตอนและนิวตรอนเกิดขึ้นใน ช่วงไม่กี่วินาทีแรกหลังบิกแบง โดยเกิดจากการรวมตัวของ ควาร์ก และ กลูออน</t>
  </si>
  <si>
    <t>ไม่ได้เกิดพร้อมกัน นิวเคลียสของไฮโดรเจน (โปรตอนเดี่ยว) เกิดขึ้นก่อน ส่วนนิวเคลียสของฮีเลียมเกิดขึ้นใน ช่วง 3-20 นาทีหลังบิกแบง จากการหลอมรวมของโปรตอนและนิวตรอน</t>
  </si>
  <si>
    <t>ไม่ได้เกิดขึ้นพร้อมกันทั้งหมด แต่เกิดขึ้นในลำดับที่ต่อเนื่องกัน</t>
  </si>
  <si>
    <t>ประมาณ 380,000 ปีหลังบิ๊กแบง</t>
  </si>
  <si>
    <t>การขยายตัว อุณหภูมิ การก่อตัวของโครงสร้างขนาดใหญ่</t>
  </si>
  <si>
    <t>แอนติควาร์ก;ควาร์ก;นิวทริโน;โฟตอน;แอนตินิวทริโน;นิวตรอน</t>
  </si>
  <si>
    <t>แอนติควาร์ก;ควาร์ก;อิเล็กตรอน;โพซิตรอน;นิวทริโน;โฟตอน;แอนตินิวทริโน;นิวตรอน;โปรตอนหรือนิวเคลียสของไฮโดรเจน;นิวเคลียสของฮีเลียม</t>
  </si>
  <si>
    <t>โพซิตรอน;นิวทริโน;แอนตินิวทริโน;โปรตอนหรือนิวเคลียสของไฮโดรเจน;นิวเคลียสของฮีเลียม;อะตอมของไฮโดรเจน;อะตอมของฮีเลียม</t>
  </si>
  <si>
    <t>โปรตอนหรือนิวเคลียสของไฮโดรเจน;นิวเคลียสของฮีเลียม;อะตอมของไฮโดรเจน;อะตอมของฮีเลียม;โพซิตรอน;นิวทริโน</t>
  </si>
  <si>
    <t>โพซิตรอน;นิวทริโน;โปรตอนหรือนิวเคลียสของไฮโดรเจน;นิวเคลียสของฮีเลียม;อะตอมของไฮโดรเจน;อะตอมของฮีเลียม;กาแล็กซี</t>
  </si>
  <si>
    <t>เรียนรู้ว่าในช่วงเวลาต่างๆของจักรวาลเกิดสะสารอะไรขึ้น</t>
  </si>
  <si>
    <t>โปรตอน และนิวตรอนเกิดขึ้นในช่วงเวลาใด และเกิดจากอนุภาคใดบ้าง
โปรตอนและนิวตรอนเกิดขึ้น ในช่วงเวลาไม่กี่วินาทีแรกหลังบิ๊กแบง (ประมาณ 10⁻⁶ ถึง 1 วินาที)
เกิดจาก ควาร์กและกลูออน ที่รวมตัวกันเป็นโปรตอนและนิวตรอน</t>
  </si>
  <si>
    <t>นิวเคลียสของไฮโดรเจนและนิวเคลียสของฮีเลียมเกิดพร้อมกันหรือไม่ อย่างไร
นิวเคลียสของ ไฮโดรเจน (โปรตอน) เกิดขึ้นก่อน
ส่วน นิวเคลียม เกิดขึ้นหลังจากโปรตอนรวมตัวกันในกระบวนการ นิวเคลโอซินเทซิสของบิ๊กแบง
ดังนั้นจึง ไม่ได้เกิดพร้อมกัน แต่เกิดต่อเนื่องกัน</t>
  </si>
  <si>
    <t>อะตอมของไฮโดรเจนและฮีเลียมเกิดขึ้นในช่วงเวลาใด
ไฮโดรเจนและฮีเลียมเริ่มก่อตัวเป็นอะตอมเต็มตัว ประมาณ 380,000 ปีหลังบิ๊กแบง เมื่อเอกภพเย็นตัวพอให้ไฟฟ้าเชื่อมต่อกับนิวเคลียสและอิเล็กตรอนได้</t>
  </si>
  <si>
    <t>นักเรียนคิดว่ากาแล็กซีเกิดจากธาตุใดเป็นองค์ประกอบหลัก
กาแล็กซีเกิดจาก ไฮโดรเจนเป็นองค์ประกอบหลัก รองลงมาคือฮีเลียม</t>
  </si>
  <si>
    <t>นอกจากการเปลี่ยนแปลงของสสารแล้ว เอกภพมีการเปลี่ยนแปลงอะไรอีกบ้าง และเปลี่ยนแปลงอย่างไร
เอกภพมีการ ขยายตัว (Expansion)
ความหนาแน่นและอุณหภูมิของเอกภพลดลงเรื่อย ๆ
โครงสร้างเริ่มก่อตัวเป็นกาแล็กซี ดาว และระบบดาวเคราะห์</t>
  </si>
  <si>
    <t>น.ส.ธนัชพร เขียวอยู่</t>
  </si>
  <si>
    <t>แอนติควาร์ก;ควาร์ก;แอนตินิวทริโน;นิวตรอน</t>
  </si>
  <si>
    <t>ควาร์ก;อิเล็กตรอน;โฟตอน;นิวทริโน;แอนติควาร์ก</t>
  </si>
  <si>
    <t>นิวตรอน;นิวทริโน;โฟตอน;แอนติควาร์ก</t>
  </si>
  <si>
    <t>ควาร์ก;โฟตอน;นิวเคลียสของฮีเลียม;นิวทริโน</t>
  </si>
  <si>
    <t>เอกภพมีการเปลี่ยนแปลงตลอดเวลาการศึกษาแผนภาพทำให้เห็นถึงความสัมพันธ์ระหว่างการเปลี่ยนแปลงของสสาร ขนาด และอุณหภูมิในของเอกภพในแต่ละช่วงเวลา</t>
  </si>
  <si>
    <t>10กำลัง13 10กำลัง-6 - 10กำลัง9 3นาที เกิดจากควาร์ก</t>
  </si>
  <si>
    <t>นิวเคลียสของไฮโดรเจนและนิวเคลียสของฮีเลียม ไม่ได้เกิดขึ้นพร้อม กัน หลังบิกแบง ไฮโดรเจนเริ่มก่อตัวก่อนในไม่ กี่นาทีแรก จากนั้น ฮีเลียมจึงก่อตัวขึ้นตามมาจากการรวมตัวของไฮโดรเจนและนิวตรอน</t>
  </si>
  <si>
    <t>อะตอมของไฮโดรเจนและฮีเลียมส่วนใหญ่ก่อตัวขึ้นประมาณ 380,000 ปีหลังบิ๊กแบง เมื่อจักรวาลเย็นตัวลงมาก พอที่นิวเคลียสจะจับอิเล็กตรอนได้</t>
  </si>
  <si>
    <t>การขยาย ตัวเอกภพกำลังขยายตัวอย่างต่อเนื่องและเร่งขึ้น การก่อกำเนิดโครงสร้าง: แรงโน้มถ่วงดึงดูดสสารให้รวมตัวเป็นดาวฤกษ์ กาแล็กซี และโครงสร้างขนาดใหญ่ต่างๆ อุณหภูมิและความหนาแน่น เมื่อเอกภพขยายตัว อุณหภูมิและความหนาแน่นก็ลดลง</t>
  </si>
  <si>
    <t xml:space="preserve">การขยายตัวของเอกภพ (Cosmic Expansion): การสังเกตพบว่ากาแล็กซีส่วนใหญ่กำลังเคลื่อนที่ห่างออกไปจากกันและกัน ซึ่งแสดงให้เห็นว่าเอกภพกำลังขยายตัวอยู่ตลอดเวลา ยิ่งกาแล็กซีอยู่ไกลเท่าไร ก็ยิ่งเคลื่อนที่ออกไปเร็วเท่านั้น ซึ่งสอดคล้องกับกฎของฮับเบิลและแนวคิดของทฤษฎีบิกแบง
รังสีไมโครเวฟพื้นหลังของจักรวาล (Cosmic Microwave Background - CMB): การค้นพบรังสี CMB ซึ่งเป็นรังสีที่หลงเหลือจากการระเบิดบิกแบงในยุคแรกเริ่มของเอกภพ โดยรังสีนี้มีอุณหภูมิที่สม่ำเสมอทั่วทั้งเอกภพ แสดงถึงสภาวะที่ร้อนและหนาแน่นในอดีต
สัดส่วนของธาตุเบา (Abundance of Light Elements): สัดส่วนของธาตุเบา เช่น ไฮโดรเจนและฮีเลียมที่พบในเอกภพในปัจจุบัน สอดคล้องกับการคาดการณ์ของทฤษฎีบิกแบงที่ว่าธาตุเหล่านี้ก่อตัวขึ้นในช่วงแรกเริ่มของเอกภพที่มีอุณหภูมิสูงและหนาแน่น </t>
  </si>
  <si>
    <t>ธาตุแรกที่เกิดขึ้นในเอกภพหลังจากบิกแบงคือ ไฮโดรเจนและฮีเลียม 
ช่วงเวลาการก่อตัว: ธาตุเหล่านี้ก่อตัวขึ้นในช่วงเวลาไม่กี่นาทีแรกหลังจากการเกิดบิกแบง เมื่อเอกภพเริ่มเย็นตัวลงและอนุภาคพื้นฐานสามารถรวมตัวกันเป็นนิวเคลียสของธาตุเบาได้</t>
  </si>
  <si>
    <t>ปรากฏการณ์การเลื่อนไปทางแดง (Redshift) เกิดขึ้นเมื่อแสงจากแหล่งกำเนิดที่กำลังเคลื่อนที่ห่างออกไปมีการเปลี่ยนแปลงความยาวคลื่นไปทางด้านสีแดงของสเปกตรัม ตามกฎของฮับเบิล กาแล็กซีที่อยู่ไกลออกไปจะมีความเร็วในการเคลื่อนที่ห่างออกไปจากโลกมากขึ้น ซึ่งส่งผลให้มีการเลื่อนไปทางแดงที่มากขึ้นด้วย ดังนั้น กาแล็กซีที่มีการเลื่อนไปทางแดงมากที่สุดจึงเป็นกาแล็กซีที่อยู่ห่างจากผู้สังเกตบนโลกมากที่สุด</t>
  </si>
  <si>
    <t xml:space="preserve">การเลื่อนทางแดงของกาแล็กซี (Redshift) เกิดขึ้นเมื่อกาแล็กซีเคลื่อนที่ห่างออกไปจากผู้สังเกตการณ์ แสงที่เปล่งออกมาจากกาแล็กซีจะถูกยืดออก ทำให้ความยาวคลื่นของแสงเพิ่มขึ้นและเลื่อนไปทางปลายสีแดงของสเปกตรัมแม่เหล็กไฟฟ้า ปรากฏการณ์นี้เป็นผลมาจากปรากฏการณ์ดอปเปลอร์ (Doppler effect) ซึ่งอธิบายถึงการเปลี่ยนแปลงความถี่ของคลื่นเมื่อแหล่งกำเนิดคลื่นและผู้สังเกตการณ์มีการเคลื่อนที่สัมพัทธ์กัน
</t>
  </si>
  <si>
    <t>ถ้ากาแล็กซีเคลื่อนที่เข้าหาผู้สังเกตการณ์ จะไม่เกิดการเลื่อนทางแดง แต่จะเกิด การเลื่อนทางน้ำเงิน (Blueshift) แสงที่เปล่งออกมาจากกาแล็กซีจะถูกบีบอัด ทำให้ความยาวคลื่นของแสงลดลงและเลื่อนไปทางปลายสีน้ำเงินของสเปกตรัม แถบสเปกตรัมที่วัดได้จะมีการเปลี่ยนแปลงโดยเลื่อนไปทางความยาวคลื่นที่สั้นลง (สีน้ำเงิน)</t>
  </si>
  <si>
    <t>การศึกษาการเลื่อนทางแดงของกาแล็กซีเป็นข้อมูลสนับสนุนที่สำคัญของทฤษฎีบิกแบง (Big Bang theory) เนื่องจาก:
การขยายตัวของเอกภพ: การเลื่อนทางแดงของกาแล็กซีส่วนใหญ่แสดงให้เห็นว่ากาแล็กซีเหล่านั้นกำลังเคลื่อนที่ห่างออกไปจากเราและจากกันและกัน ซึ่งเป็นหลักฐานที่ชัดเจนว่าเอกภพกำลังขยายตัว
กฎของฮับเบิล: เอ็ดวิน ฮับเบิล ค้นพบความสัมพันธ์ระหว่างระยะทางของกาแล็กซีกับการเลื่อนทางแดงของกาแล็กซีเหล่านั้น โดยกาแล็กซีที่อยู่ไกลออกไปจะมีค่าการเลื่อนทางแดงมากกว่า ซึ่งหมายความว่ามันกำลังเคลื่อนที่ห่างออกไปเร็วกว่า กฎของฮับเบิลนี้สอดคล้องกับแบบจำลองของเอกภพที่กำลังขยายตัวจากจุดเริ่มต้นเดียว
อายุของเอกภพ: อัตราการขยายตัวที่วัดได้จากการเลื่อนทางแดงช่วยให้นักวิทยาศาสตร์สามารถประมาณอายุของเอกภพได้ ซึ่งสอดคล้องกับอายุที่คาดการณ์ไว้ตามทฤษฎีบิกแบง</t>
  </si>
  <si>
    <t xml:space="preserve">รังสีไมโครเวฟพื้นหลัง (Cosmic Microwave Background - CMB) แตกต่างจากรังสีไมโครเวฟที่ใช้ในชีวิตประจำวัน (เช่น ในเตาไมโครเวฟ) ตรงที่ CMB เป็นรังสีที่หลงเหลือจากการกำเนิดเอกภพ (บิ๊กแบง) ในช่วงแรกเริ่ม และมีอุณหภูมิที่เย็นมาก (ประมาณ 2.725 เคลวิน) ในขณะที่ไมโครเวฟในปัจจุบันถูกสร้างขึ้นเพื่อวัตถุประสงค์เฉพาะ เช่น การทำความร้อนในเตาอบไมโครเวฟ 
</t>
  </si>
  <si>
    <t>รังสีไมโครเวฟพื้นหลัง (CMB) เกิดขึ้นประมาณ 380,000 ปีหลังจากการระเบิดใหญ่ (บิ๊กแบง) ในช่วงเวลานั้น เอกภพอยู่ในสภาพที่เต็มไปด้วยพลาสมาที่ร้อนและหนาแน่น เมื่อเอกภพขยายตัวและเย็นลง โปรตอนและอิเล็กตรอนได้รวมตัวกันกลายเป็นอะตอมที่เป็นกลาง ทำให้แสงสามารถเดินทางได้อย่างอิสระและก่อให้เกิด CMB ที่เราตรวจจับได้ในปัจจุบัน</t>
  </si>
  <si>
    <t>จากกราฟที่กำหนดให้ สามารถสรุปความสัมพันธ์ของข้อมูลได้ว่า ความเร็วในการเคลื่อนที่ถอยห่างของกาแล็กซีแปรผันตรงกับระยะทางระหว่างผู้สังเกตกับกาแล็กซี</t>
  </si>
  <si>
    <t xml:space="preserve">การขยายตัวของเอกภพ (สังเกตได้จาก เรดชิฟต์) รังสีไมโครเวฟพื้นหลังของจักรวาล (CMB) ซึ่งเป็นพลังงานที่หลงเหลือจากบิ๊กแบง และ ความอุดมสมบูรณ์ของธาตุเบา โดยเฉพาะไฮโดรเจนและฮีเลียมที่สอดคล้องกับการทำนายของทฤษฎีบิ๊กแบง. </t>
  </si>
  <si>
    <t xml:space="preserve">ไฮโดรเจนและฮีเลียม 
เกิดขึ้นในช่วงเวลาประมาณ 380,000 ปีหลังบิกแบง </t>
  </si>
  <si>
    <t>กาแล็กซี่ Aเพราะ จากภาพสเปกตรัม กาแล็กซี A มีการเลื่อนของเส้นสเปกตรัมไปทางด้านความยาวคลื่นที่ยาวขึ้น (ไปทางสีแดง) มากที่สุดเมื่อเทียบกับสเปกตรัมที่วัดได้ในห้องปฏิบัติการ (Laboratory) [ภาพ, 4]</t>
  </si>
  <si>
    <t>เนื่องจากปรากฏการณ์ดอปเปลอร์ (Doppler effect) ซึ่งหมายถึงการเปลี่ยนแปลงความยาวคลื่นของแสงที่ผู้สังเกตได้รับ</t>
  </si>
  <si>
    <t>ไม่เกิดการเลื่อนทางแดง แถบสเปกตรีมเลื่อนไปทางปลายสีน้ำเงิน</t>
  </si>
  <si>
    <t>แสดงให้เห็นว่ากาแล็กซีส่วนใหญ่กำลังเคลื่อนที่ห่างจากเรา และสอดคล้องกับหลักการว่าจักรวาลกำลังขยายตัวอย่างต่อเนื่อง ซึ่งสามารถย้อนกลับไปสู่จุดกำเนิดที่ร้อนและหนาแน่นได้ สอดคล้องกับทฤษฎีบิ๊กแบงที่เสนอว่าจักรวาลเริ่มต้นจากสภาวะดังกล่าวและยังคงขยายตัวจนถึงปัจจุบัน</t>
  </si>
  <si>
    <t>มาจากแหล่งกำเนิดที่หลากหลาย เช่น ดวงอาทิตย์, ดาวเทียม, โทรศัพท์มือถือ, และ เตาอบไมโครเวฟ</t>
  </si>
  <si>
    <t>เกิดขึ้นเมื่อประมาณ 380,000 ปีหลัง บิ๊กแบง ในช่วงเวลาที่เอกภพเย็นตัวลงพอที่จะเกิด อะตอมแรก และแสงสามารถเดินทางได้อย่างอิสระ</t>
  </si>
  <si>
    <t xml:space="preserve">การเลื่อนทางแดงของกาแล็กซี (บอกว่าเอกภพกำลังขยายตัว)
	•	การค้นพบรังสีไมโครเวฟพื้นหลังจักรวาล (CMB)
	•	การมีอยู่ของธาตุเบา เช่น ไฮโดรเจนและฮีเลียม ซึ่งสอดคล้องกับการคาดการณ์ของบิกแบง
</t>
  </si>
  <si>
    <t>ธาตุที่เกิดขึ้นในเอกภพเป็นธาตุแรกคือธาตุใดบ้าง และเกิดขึ้นในช่วงเวลาใดหลังบิกแบง
	•	ธาตุแรก ๆ ได้แก่ ไฮโดรเจน (H), ฮีเลียม (He), และลิเทียม (Li) ในปริมาณเล็กน้อย
	•	เกิดขึ้นในช่วง Big Bang Nucleosynthesis ประมาณ 3 นาทีหลังบิกแบง</t>
  </si>
  <si>
    <t>กาแล็กซี C อยู่ห่างจากโลกมากที่สุด
	•	เพราะเส้นสเปกตรัมเลื่อนไปทาง สีแดง มากที่สุด → แสดงว่ากำลังถอยห่างด้วยความเร็วสูง → ระยะทางไกลที่สุด</t>
  </si>
  <si>
    <t>เกิดจากปรากฏการณ์ ดอปเพลอร์ (Doppler effect) และการขยายตัวของเอกภพ
	•	แสงจากกาแล็กซีที่ถอยห่าง → ความยาวคลื่นยืดออก → เคลื่อนไปทาง แดง (redshift)</t>
  </si>
  <si>
    <t xml:space="preserve">จะไม่เกิดการเลื่อนทางแดง แต่จะเกิด การเลื่อนทางน้ำเงิน (blueshift)
	•	แถบสเปกตรัมที่วัดได้จะ ขยับไปทางความยาวคลื่นสั้นลง (ไปทางน้ำเงิน)
</t>
  </si>
  <si>
    <t>พบว่ากาแล็กซีเกือบทั้งหมดมี redshift → หมายถึงเอกภพกำลัง ขยายตัว
	•	หากย้อนเวลา → ทุกสิ่งเคยรวมกันเป็นจุดเดียว → สอดคล้องกับ ทฤษฎีบิกแบง (Big Bang Theory)</t>
  </si>
  <si>
    <t xml:space="preserve">CMB: เป็นรังสีตกค้างจากการกำเนิดเอกภพ (~380,000 ปีหลังบิกแบง) มีอุณหภูมิคงที่ราว 2.7 K กระจายทั่วเอกภพ
	•	ไมโครเวฟปัจจุบัน: เกิดจากแหล่งกำเนิดเฉพาะ เช่น เตาไมโครเวฟ ดาวเทียม หรือวัตถุท้องฟ้า → ไม่สม่ำเสมอ
</t>
  </si>
  <si>
    <t>เกิดขึ้นเมื่อเอกภพมีอายุ ~380,000 ปี หลังบิกแบง
	•	ช่วงนั้นอุณหภูมิ ~3,000 K → โปรตอนและอิเล็กตรอนรวมตัวเป็นอะตอม → โฟตอนสามารถเดินทางได้อิสระ
	•	เอกภพในเวลานั้น: โปร่งแสงครั้งแรก (transparent) และเต็มไปด้วยแสงที่ต่อมากลายเป็น CMB</t>
  </si>
  <si>
    <t>จากกราฟ: ระยะทางของกาแล็กซี (แกน X) ยิ่งมาก → ความเร็วในการถอยห่าง (แกน Y) ยิ่งมาก
	•	ความสัมพันธ์: เป็นสัดส่วนโดยตรง (linear relationship)
	•	สอดคล้องกับ กฎของฮับเบิล (Hubble’s law) → เอกภพกำลังขยายตัว</t>
  </si>
  <si>
    <t>เกิดจาก การขยายตัวของเอกภพ</t>
  </si>
  <si>
    <t>จะไม่เกิดการเลื่อนทางแดง แต่จะเกิด การเลื่อนทางฟ้า</t>
  </si>
  <si>
    <t>เพราะแสดงว่ากาแล็กซีส่วนใหญ่กำลังเคลื่อนที่ออกห่างจากเรา ทำให้ทราบว่าเอกภพกำลังขยายตัว</t>
  </si>
  <si>
    <t>เป็นรังสีที่หลงเหลือมาจาก ยุคแรกสุดของจักรวาล ซึ่งเกิดขึ้นพร้อมกับการกำเนิดของจักรวาล</t>
  </si>
  <si>
    <t>เกิดขึ้นเมื่อเอกภพมีอายุประมาณ 380,000 ปีหลังการระเบิดใหญ่ (บิ๊กแบง)</t>
  </si>
  <si>
    <t>ความเร็วในการเคลื่อนที่ถอยห่างมีการค่อยๆเพิ่มขึ้น</t>
  </si>
  <si>
    <t>การขยายตัวของจักรวาล (Hubble’s Law) – การสังเกตว่าดาราจักรเคลื่อนห่างออกจากเรา แสดงว่าจักรวาลกำลังขยายตัว
2. รังสีไมโครเวฟพื้นหลังจักรวาล (Cosmic Microwave Background – CMB) – รังสีที่กระจายอยู่ทั่วจักรวาลเป็นเศษซากของจักรวาลยุคเริ่มแรก
3. สัดส่วนของธาตุเบา – เช่น ไฮโดรเจน ฮีเลียม และลิเทียม สอดคล้องกับทำนายของทฤษฎีบิกแบง</t>
  </si>
  <si>
    <t>ธาตุแรก: ไฮโดรเจน (H) และฮีเลียม (He)
เกิดขึ้น ประมาณ 3–20 นาทีหลังบิกแบง ผ่านกระบวนการ นิวเคลโอซินเทซิสบิกแบง (Big Bang Nucleosynthesis)</t>
  </si>
  <si>
    <t>กาแล็กซี A เพราะเหตุผลดังนี้:
กาแล็กซี A แสดงปรากฏการณ์ การเลื่อนทางแดง (Redshift) ที่ชัดเจนที่สุดเมื่อเทียบกับแถบสเปกตรัมของห้องปฏิบัติการ (Laboratory)
การเลื่อนทางแดง คือการที่สเปกตรัมของวัตถุเคลื่อนที่ไปทางความยาวคลื่นที่ยาวขึ้น (ไปทางสีแดง) ซึ่งบ่งบอกว่าวัตถุกำลังเคลื่อนที่ออกห่างจากผู้สังเกต
ตามกฎของฮับเบิล (Hubble's Law) ยิ่งกาแล็กซีอยู่ห่างออกไปมากเท่าไหร่ ความเร็วในการเคลื่อนที่ออกห่างก็จะยิ่งมากขึ้นเท่านั้น และการเลื่อนทางแดงก็จะยิ่งมีค่ามากขึ้นตามไปด้วย
จากภาพ กาแล็กซี A มีการเลื่อนของเส้นสเปกตรัมไปทางความยาวคลื่นที่ยาวขึ้นมากที่สุดเมื่อเทียบกับกาแล็กซี B, C, และ D ซึ่งหมายความว่ากาแล็กซี A กำลังเคลื่อนที่ออกห่างจากโลกด้วยความเร็วที่สูงที่สุด และด้วยเหตุนี้จึงอยู่ห่างไกลจากโลกมากที่สุด</t>
  </si>
  <si>
    <t>เกิดจาก กาแล็กซีเคลื่อนออกห่างจากเรา
แสงที่ส่งมาจากกาแล็กซีถูก ยืดความยาวคลื่นไปทางแดง (Redshift)
ยิ่งกาแล็กซีอยู่ไกล ยิ่งความเร็วการเคลื่อนที่ออกห่างสูงขึ้น → การเลื่อนทางแดงมากขึ้น</t>
  </si>
  <si>
    <t xml:space="preserve">ถ้ากาแล็กซีเคลื่อนที่เข้าหาผู้สังเกตจะเกิดการเลื่อนทางแดงหรือไม่ และแถบสเปกตรัมที่วัดได้จะมีการเปลี่ยนแปลงอย่างไร
ไม่เกิดการเลื่อนทางแดง แต่เกิดการเลื่อนทางน้ำเงิน (Blueshift)
แถบสเปกตรัมจะ เลื่อนไปทางความยาวคลื่นสั้นลง (ไปทางสีฟ้า)
</t>
  </si>
  <si>
    <t>การศึกษาการเลื่อนทางแดงของกาแล็กซีเป็นข้อมูลสนับสนุนทฤษฎีบิกแบงได้อย่างไร
แสดงให้เห็นว่า กาแล็กซีทั้งหมดกำลังเคลื่อนออกห่างจากกัน
สนับสนุนข้อสรุปว่า จักรวาลกำลังขยายตัว ซึ่งสอดคล้องกับทฤษฎีบิกแบง</t>
  </si>
  <si>
    <t>รังสีไมโครเวฟพื้นหลังแตกต่างจากรังสีไมโครเวฟที่เกิดขึ้นในปัจจุบันอย่างไร
รังสีไมโครเวฟพื้นหลัง (CMB) เป็น รังสีที่หลงเหลือจากจักรวาลยุคเริ่มแรก
แตกต่างจากรังสีไมโครเวฟทั่วไปในปัจจุบันตรงที่ ไม่ได้เกิดจากอุปกรณ์หรือกิจกรรมบนโลก แต่เป็นเศษซากความร้อนจากเอกภพยุคแรก</t>
  </si>
  <si>
    <t>รังสีไมโครเวฟพื้นหลังเกิดขึ้นในช่วงเวลาใด และเอกภพในขณะนั้นมีลักษณะเป็นอย่างไร
เกิดขึ้น ประมาณ 380,000 ปีหลังบิกแบง
เอกภพในขณะนั้น:
เย็นลงเพียงพอให้โปรตอนและอิเล็กตรอนรวมตัวเป็นอะตอมไฮโดรเจน
เอกภพโปร่งใสต่อรังสี → รังสีสามารถแพร่กระจายได้ทั่วจักรวาล
ลักษณะ: ร้อน หนาแน่น และเต็มไปด้วยพลาสมา ก่อนจะเย็นลงต่อมา</t>
  </si>
  <si>
    <t>ความเร็วในการเคลื่อนที่ถอยห่างของกาแล็กซีแปรผันตรงกับระยะทางระหว่างผู้สังเกตกับกาแล็กซี
คำอธิบาย:
กราฟนี้แสดงความสัมพันธ์ระหว่างความเร็วในการเคลื่อนที่ถอยห่างของกาแล็กซี (แกน Y) กับระยะทางระหว่างผู้สังเกตกับกาแล็กซี (แกน X) ซึ่งเป็นกราฟที่แสดงถึงกฎของฮับเบิล (Hubble's Law)
ความสัมพันธ์เชิงเส้น: จากกราฟจะเห็นได้ว่าจุดข้อมูลเรียงตัวกันเป็นเส้นตรงที่พุ่งขึ้นจากจุดกำเนิด (0,0) ซึ่งแสดงให้เห็นถึงความสัมพันธ์เชิงเส้นตรงระหว่างสองตัวแปร
การแปรผันตรง: เมื่อระยะทางระหว่างผู้สังเกตกับกาแล็กซีเพิ่มขึ้น ความเร็วในการเคลื่อนที่ถอยห่างของกาแล็กซีก็เพิ่มขึ้นตามไปด้วยอย่างสม่ำเสมอ ซึ่งเป็นลักษณะของการแปรผันตรง
การขยายตัวของเอกภพ: ความสัมพันธ์นี้เป็นหลักฐานสำคัญที่สนับสนุนแนวคิดที่ว่าเอกภพกำลังขยายตัว และกาแล็กซีที่อยู่ไกลออกไปจะเคลื่อนที่ถอยห่างจากเราด้วยความเร็วที่สูงกว่ากาแล็กซีที่อยู่ใกล้กว่า</t>
  </si>
  <si>
    <t xml:space="preserve">ขยายตัวของเอกภพ (สังเกตได้จาก เรดชิฟต์) รังสีไมโครเวฟพื้นหลังของจักรวาล (CMB) ซึ่งเป็นพลังงานที่หลงเหลือจากบิ๊กแบง และ ความอุดมสมบูรณ์ของธาตุเบา </t>
  </si>
  <si>
    <t>กาแล็กซี D อยู่ห่างจากผู้สังเกตบนโลกมากที่สุด เพราะเส้นสเปกตรัมของกาแล็กซี D มีการเลื่อนไปทางแดง (Redshift) มากที่สุด</t>
  </si>
  <si>
    <t>เกิดจาก การขยายตัวของเอกภพ (Cosmological Redshift) ซึ่งทำให้ความยาวคลื่นแสงที่มาจากกาแล็กซีห่างไกลถูกยืดออกเมื่อเดินทางผ่านกาล-อวกาศที่กำลังขยายตัว</t>
  </si>
  <si>
    <t xml:space="preserve">จะไม่เกิดการเลื่อนทางแดง แต่จะเกิด การเลื่อนทางฟ้า (blueshift) </t>
  </si>
  <si>
    <t>เพราะแสดงว่ากาแล็กซีส่วนใหญ่กำลังเคลื่อนที่ออกห่างจากเรา ทำให้ทราบว่าเอกภพกำลังขยายตัว ซึ่งหากย้อนกลับไปในอดีต</t>
  </si>
  <si>
    <t>ระยะห่างระหว่างผู้สังเกตกับกาแล็กซี (แกน X) และความเร็วในการเคลื่อนที่ของกาแล็กซี (แกน Y) มีความสัมพันธ์กันเป็นเส้นตรงในทิศทางบวก</t>
  </si>
  <si>
    <t xml:space="preserve">การขยายตัวของเอกภพ (สังเกตได้จาก เรดชิฟต์) รังสีไมโครเวฟพื้นหลังของจักรวาล (CMB) ซึ่งเป็นพลังงานที่หลงเหลือจากบิ๊กแบง และ ความอุดมสมบูรณ์ของธาตุเบา โดยเฉพาะไฮโดรเจนและฮีเลียมที่สอดคล้องกับการทำนายของทฤษฎีบิ๊กแบง. 
</t>
  </si>
  <si>
    <t>ธาตุแรกสุดที่เกิดขึ้นหลัง บิ๊กแบง คือ ไฮโดรเจน (Hydrogen) และ ฮีเลียม (Helium)</t>
  </si>
  <si>
    <t>กาแล็กซีที่อยู่ห่างจากโลกมากที่สุดคือ กาแล็กซีที่มีค่าการเลื่อนทางแดง (Redshift) สูงที่สุด</t>
  </si>
  <si>
    <t>การขยายตัวของเอกภพ (Cosmological Redshift) ซึ่งทำให้ความยาวคลื่นแสงที่มาจากกาแล็กซีห่าง</t>
  </si>
  <si>
    <t xml:space="preserve">กาแล็กซีส่วนใหญ่กำลังเคลื่อนที่ออกจากกันและจากเรา บ่งชี้ถึงการ ขยายตัวของจักรวาล ซึ่งสอดคล้องกับแนวคิดที่ว่าจักรวาลเริ่มต้นจากจุดที่มีความหนาแน่นสูงและขยายตัวออกไป </t>
  </si>
  <si>
    <t>ต้นกำเนิด (CMB มาจากอวกาศโบราณ ส่วนรังสีปัจจุบันมาจากโลก), อุณหภูมิ (CMB มีอุณหภูมิต่ำมาก -2.725 เคลวิน ขณะที่รังสีปัจจุบันสูงกว่ามาก),</t>
  </si>
  <si>
    <t>เกิดขึ้นประมาณ 380,000 ปีหลังการกำเนิดเอกภพ หรือ บิ๊กเเบง</t>
  </si>
  <si>
    <t>การสังเกต ทิศทาง, ความแข็งแรง, และรูปแบบ ของความสัมพันธ์ระหว่างตัวแปรต่างๆ บนแกน X และแกน Y เพื่อดูว่าเมื่อค่าของตัวแปรหนึ่งเปลี่ยนแปลง</t>
  </si>
  <si>
    <t>เพราะกาเเล็กซี่เลื่อนไปทางเเดง</t>
  </si>
  <si>
    <t>จะเลื่อนทางฟ้า</t>
  </si>
  <si>
    <t>เเสดงให้เห็นว่าจักรวาลกำลังขยายตัว</t>
  </si>
  <si>
    <t>พื้นหลังมีมานานเเล้ว</t>
  </si>
  <si>
    <t>380000 ปีหลังบิ๊กเเบง เอกภพยังร้อน</t>
  </si>
  <si>
    <t>ค่าของความเร็วสูงขึ้นเรื่อยๆ</t>
  </si>
  <si>
    <t>1.	การขยายตัวของเอกภพ (Hubble’s Law)
	•	เอ็ดวิน ฮับเบิล (Edwin Hubble) ค้นพบว่ากาแล็กซีส่วนใหญ่ เคลื่อนที่ออกห่างจากเรา และยิ่งอยู่ไกล ความเร็วถอยยิ่งมาก
	•	แสดงว่าเอกภพกำลัง ขยายตัว → สอดคล้องกับแนวคิดบิกแบง
	2.	การค้นพบรังสีไมโครเวฟพื้นหลังจักรวาล (CMB: Cosmic Microwave Background Radiation)
	•	อาร์โน เพนเซียส และโรเบิร์ต วิลสัน ค้นพบปี 1965
	•	เป็นรังสีที่เหลือมาจากช่วงเอกภพร้อนจัด → หลักฐานชัดเจนว่าเอกภพเคยร้อนและหนาแน่นมาก
	3.	องค์ประกอบของธาตุเบา (Nucleosynthesis)
	•	ทฤษฎีบิกแบงทำนายว่า หลังบิกแบงไม่กี่นาที จะเกิดการสร้างธาตุเบา เช่น ไฮโดรเจน ฮีเลียม และลิเทียม
	•	การสังเกตพบว่า สัดส่วน H : He ในเอกภพ (~75% : 25%) ตรงกับที่ทฤษฎีทำนาย</t>
  </si>
  <si>
    <t xml:space="preserve">
	•	หลังบิกแบงประมาณ 3 นาทีแรก (10⁻⁶ s – 3 min)
	•	เกิดกระบวนการ นิวคลีโอซินเทซิสยุคแรก (Big Bang Nucleosynthesis)
	•	ธาตุที่เกิดขึ้น ได้แก่
	•	โปรตอน (นิวเคลียสของไฮโดรเจน)
	•	นิวเคลียสของฮีเลียม-4 (He-4)
	•	และมี ลิเทียม (Li-7) ปริมาณเล็กน้อย</t>
  </si>
  <si>
    <t>กาแล็กซีที่มีค่าการเลื่อนทางแดง (redshift) มากที่สุด จะเป็นกาแล็กซีที่อยู่ห่างจากผู้สังเกตบนโลกมากที่สุด เนื่องจากปรากฏการณ์การเลื่อนทางแดงเป็นผลจากการขยายตัวของเอกภพ ยิ่งกาแล็กซีอยู่ห่างออกไปเท่าไร ความเร็วในการถอยห่างจากโลกก็ยิ่งมากขึ้นเท่านั้น ทำให้แสงที่เดินทางมายังโลกเกิดการเลื่อนความยาวคลื่นไปทางสีแดงมากขึ้นตามหลักการของปรากฏการณ์ดอปเปลอร์ (Doppler effect)</t>
  </si>
  <si>
    <t>สาเหตุของการเกิดการเลื่อนทางแดง
การเลื่อนทางแดงของกาแล็กซีมีสาเหตุหลักมาจากการที่ เอกภพกำลังขยายตัว 🌌 เมื่อเอกภพขยายตัว พื้นที่ระหว่างกาแล็กซีต่าง ๆ ก็เพิ่มขึ้นด้วย ทำให้กาแล็กซีดูเหมือนกำลังเคลื่อนที่ถอยห่างจากกันและกัน . แสงที่เดินทางจากกาแล็กซีที่อยู่ห่างไกลต้องใช้ระยะทางที่ยาวนานและต้องเดินทางผ่านอวกาศที่กำลังขยายตัว ทำให้ความยาวคลื่นของแสงถูกยืดออก ส่งผลให้เกิดการเลื่อนความยาวคลื่นไปทางสีแดง</t>
  </si>
  <si>
    <t>ถ้ากาแล็กซีเคลื่อนที่เข้าหาผู้สังเกต จะเกิดปรากฏการณ์ การเลื่อนทางน้ำเงิน (blueshift) ซึ่งเป็นปรากฏการณ์ตรงข้ามกับการเลื่อนทางแดง แถบสเปกตรัมที่วัดได้จะมีการเปลี่ยนแปลงโดย เลื่อนไปทางปลายสเปกตรัมที่มีความยาวคลื่นสั้นกว่า ซึ่งคือสีน้ำเงิน 🔵 การเลื่อนทางน้ำเงินเกิดขึ้นเนื่องจากคลื่นแสงถูกบีบอัดเมื่อแหล่งกำเนิดแสงเคลื่อนที่เข้าใกล้ผู้สังเกต ทำให้ความยาวคลื่นสั้นลงและมีความถี่สูงขึ้นตามหลักการของปรากฏการณ์ดอปเปลอร์</t>
  </si>
  <si>
    <t>การขยายตัวของเอกภพ 🌌: การสังเกตการณ์ของ เอ็ดวิน ฮับเบิล (Edwin Hubble) ในช่วงปี ค.ศ. 1920s พบว่ากาแล็กซีส่วนใหญ่มีค่าการเลื่อนทางแดง และค่าการเลื่อนทางแดงนี้จะเพิ่มขึ้นตามระยะทางของกาแล็กซีที่อยู่ห่างออกไปมากขึ้นตาม กฎของฮับเบิล (Hubble's Law) ซึ่งระบุว่ายิ่งกาแล็กซีอยู่ไกลเท่าไร ความเร็วในการถอยห่างจากเราก็จะยิ่งสูงขึ้นเท่านั้น . ปรากฏการณ์นี้สอดคล้องกับแนวคิดที่ว่าเอกภพกำลังขยายตัวอย่างสม่ำเสมอในทุกทิศทาง ซึ่งเป็นหลักการพื้นฐานของทฤษฎีบิกแบง</t>
  </si>
  <si>
    <t>รังสีไมโครเวฟพื้นหลัง (Cosmic Microwave Background, CMB) และรังสีไมโครเวฟที่ใช้ในปัจจุบันแตกต่างกันอย่างสิ้นเชิงในเรื่อง ที่มา และ คุณสมบัติ
• รังสีไมโครเวฟพื้นหลัง (CMB): เป็นรังสีที่หลงเหลือจากการระเบิดบิกแบง เป็นรังสีที่มีค่าความยาวคลื่นยาวมาก มีความถี่ต่ำ และมีอุณหภูมิที่ต่ำมากประมาณ 2.725 เคลวิน (-270 องศาเซลเซียส) รังสีนี้แผ่กระจายอยู่ทั่วทั้งเอกภพอย่างสม่ำเสมอในทุกทิศทาง
• รังสีไมโครเวฟในปัจจุบัน: เป็นรังสีที่มนุษย์สร้างขึ้น เช่น รังสีที่ใช้ในเตาอบไมโครเวฟ, โทรศัพท์มือถือ, หรือเรดาร์ เป็นรังสีที่มีค่าความยาวคลื่นสั้นกว่าและมีความถี่สูงกว่ามาก รวมถึงมีอุณหภูมิที่สูงกว่ามากตามแหล่งกำเนิดของมัน</t>
  </si>
  <si>
    <t>การกำเนิดของรังสีไมโครเวฟพื้นหลัง
รังสีไมโครเวฟพื้นหลังเกิดขึ้นเมื่อประมาณ 380,000 ปีหลังการเกิดบิกแบง ซึ่งเป็นช่วงที่เรียกว่า ยุคแห่งการรวมตัว (Recombination Era) ในขณะนั้น เอกภพมีอุณหภูมิสูงมากประมาณ 3,000 เคลวิน ทำให้โปรตอนและอิเล็กตรอนยังแยกออกจากกันและมีสภาพเป็นพลาสมา (plasma) ซึ่งขุ่นมัวและทึบแสงเนื่องจากโฟตอนไม่สามารถเดินทางได้อย่างอิสระ เมื่อเอกภพขยายตัวและเย็นลงถึงอุณหภูมิประมาณ 3,000 เคลวิน โปรตอนและอิเล็กตรอนจึงสามารถรวมตัวกันเพื่อก่อตัวเป็นอะตอมที่เป็นกลางทางไฟฟ้า ทำให้เอกภพโปร่งแสงขึ้น โฟตอนจึงหลุดเป็นอิสระและเดินทางมาจนถึงปัจจุบัน ซึ่งเป็นแสงที่เก่าแก่ที่สุดที่เราสามารถตรวจจับได้ . การที่เอกภพขยายตัวอย่างต่อเนื่องทำให้ความยาวคลื่นของโฟตอนเหล่านี้ถูกยืดออก จนกระทั่งเปลี่ยนจากแสงที่มองเห็นได้มาเป็นรังสีไมโครเวฟในปัจจุบัน</t>
  </si>
  <si>
    <t>กราฟแสดงให้เห็นว่าข้อมูลมีความสัมพันธ์กันอย่างชัดเจน ยิ่งค่าของตัวแปรหนึ่งเพิ่มขึ้น อีกตัวแปรหนึ่งก็จะเพิ่มขึ้นตามไปด้วย หากมีข้อมูลใหม่เข้ามาในรูปแบบเดียวกัน ก็มีแนวโน้มว่าจะอยู่ในแนวเส้นตรงเดิมที่แสดงในกราฟนี้</t>
  </si>
  <si>
    <t>หลักฐานที่ทำให้ทฤษฎีบิกแบงเป็นที่ยอมรับในปัจจุบัน ได้แก่ การขยายตัวของเอกภพ, การค้นพบรังสีไมโครเวฟพื้นหลังของเอกภพ, ความอุดมสมบูรณ์ของธาตุเบา และการก่อตัวของกาแล็กซีและโครงสร้างขนาดใหญ่ของเอกภพ</t>
  </si>
  <si>
    <t>ไฮโดรเจน (Hydrogen) และ ฮีเลียม (Helium) โดยเกิดขึ้นในช่วงเวลาประมาณ 3 นาทีแรกหลังบิกแบง ซึ่งเป็นช่วงที่อุณหภูมิของเอกภพลดลงจนอนุภาคสามารถรวมตัวกันเป็นนิวเคลียสของอะตอมได้</t>
  </si>
  <si>
    <t>กาแล็กซีที่อยู่ห่างจากผู้สังเกตบนโลกมากที่สุดคือ กาแล็กซี D เพราะ กาแล็กซี D มีการเลื่อนแดง (Redshift) มากที่สุด ซึ่งบ่งชี้ว่ากำลังเคลื่อนที่ออกจากผู้สังเกตด้วยความเร็วสูงสุด และตามกฎของฮับเบิล วัตถุที่อยู่ไกลออกไปจะมีความเร็วในการถอยห่างจากเรามากขึ้น</t>
  </si>
  <si>
    <t xml:space="preserve">การเลื่อนทางแดง (Redshift) ของกาแล็กซีส่วนใหญ่เกิดขึ้นได้จากสาเหตุหลักคือ การขยายตัวของจักรวาล </t>
  </si>
  <si>
    <t>เมื่อกาแล็กซีเคลื่อนที่เข้าหาผู้สังเกตการณ์ จะเกิดปรากฏการณ์ที่เรียกว่า การเลื่อนทางน้ำเงิน (Blueshift) ไม่ใช่การเลื่อนทางแดง (Redshift</t>
  </si>
  <si>
    <t>การศึกษาการเลื่อนทางแดงของกาแล็กซีแสดงให้เห็นว่ากาแล็กซีต่างๆ กำลังเคลื่อนที่ออกจากกัน ซึ่งเป็นหลักฐานที่สนับสนุนแนวคิดที่ว่าเอกภพกำลังขยายตัว ซึ่งสอดคล้องกับทฤษฎีบิกแบงที่อธิบายถึงการกำเนิดและวิวัฒนาการของเอกภพ</t>
  </si>
  <si>
    <t>รังสีไมโครเวฟพื้นหลังเป็นรังสีที่หลงเหลือมาจากยุคแรกเริ่มของเอกภพหลังบิกแบง และแผ่กระจายอยู่ทั่วเอกภพอย่างสม่ำเสมอ ในขณะที่รังสีไมโครเวฟที่เกิดขึ้นในปัจจุบันมาจากแหล่งกำเนิดต่างๆ ที่สร้างขึ้นโดยมนุษย์หรือปรากฏการณ์ธรรมชาติในปัจจุบัน และมีประโยชน์ในการใช้งานหลากหลายด้าน</t>
  </si>
  <si>
    <t>รังสีไมโครเวฟพื้นหลัง (Cosmic Microwave Background - CMB) เกิดขึ้นในช่วงเวลาที่เอกภพมีอายุประมาณ 380,000 ปี หลังจากการเกิดบิกแบง</t>
  </si>
  <si>
    <t>ความเร็วในการเคลื่อนที่ถอยห่างของกาแล็กซีแปรผันตรงกับระยะห่างระหว่างผู้สังเกตกับกาแล็กซี</t>
  </si>
  <si>
    <t xml:space="preserve">1. การเลื่อนทางแดงของกาแล็กซี (Redshift) → พบว่ากาแล็กซีส่วนใหญ่กำลังเคลื่อนที่ถอยห่างออกไปจากโลก → แสดงว่าเอกภพกำลังขยายตัว
2. การค้นพบรังสีไมโครเวฟพื้นหลัง (CMB) → เป็นพลังงานหลงเหลือจากบิกแบงเมื่อ ~13.8 พันล้านปีก่อน
3. การกระจายตัวของธาตุเบา → พบปริมาณไฮโดรเจนและฮีเลียมตรงตามที่ทฤษฎีบิกแบงคาดการณ์
</t>
  </si>
  <si>
    <t xml:space="preserve">ธาตุที่เกิดขึ้นเป็นธาตุแรก: ไฮโดรเจน (H) และฮีเลียม (He) รวมถึงลิเทียม (Li) ปริมาณเล็กน้อย
ช่วงเวลาเกิด: ประมาณ 3 นาที หลังจากการเกิดบิกแบง → เรียกว่า ยุคนิวคลีโอซินเทซิส (Nucleosynthesis Era)
</t>
  </si>
  <si>
    <t xml:space="preserve">กาแล็กซีที่อยู่ห่างมากที่สุด คือ กาแล็กซีที่มีการเลื่อนทางแดง (Redshift) มากที่สุด
เหตุผล: ยิ่งสเปกตรัมเลื่อนไปทางแดงมาก → ยิ่งแสดงว่ากาแล็กซีนั้นเคลื่อนที่ถอยห่างด้วยความเร็วสูง → อยู่ไกลจากโลกที่สุด
</t>
  </si>
  <si>
    <t xml:space="preserve">เกิดจาก เอฟเฟกต์ดอปเพลอร์ (Doppler Effect) และการขยายตัวของเอกภพ
เมื่อกาแล็กซีเคลื่อนที่ ถอยห่างออกจากผู้สังเกต → ความยาวคลื่นของแสงเพิ่มขึ้น → สเปกตรัมเลื่อนไปทาง สีแดง
</t>
  </si>
  <si>
    <t xml:space="preserve">ไม่เกิดการเลื่อนทางแดง แต่จะเกิด การเลื่อนทางน้ำเงิน (Blueshift)
สเปกตรัมของแสงที่วัดได้จะเลื่อน ไปทางด้านสีน้ำเงิน เพราะความยาวคลื่นสั้นลง
</t>
  </si>
  <si>
    <t>จากการค้นพบโดย เอ็ดวิน ฮับเบิล (Edwin Hubble) พบว่ากาแล็กซีส่วนใหญ่มี การเลื่อนทางแดง → แสดงว่าเอกภพกำลัง ขยายตัว
การขยายตัวนี้สอดคล้องกับทฤษฎีบิกแบงที่ระบุว่าเอกภพเริ่มจากจุดเล็กมากแล้วขยายตัวออกอย่างต่อเนื่อง</t>
  </si>
  <si>
    <t xml:space="preserve">รังสีไมโครเวฟพื้นหลัง (CMB):
เกิดจากบิกแบง เมื่อ ~380,000 ปี หลังการเกิดเอกภพ
มีอุณหภูมิ 2.73 K
กระจายสม่ำเสมอไปทั่วเอกภพ
รังสีไมโครเวฟปัจจุบัน:
เกิดจากแหล่งกำเนิดที่มนุษย์สร้างขึ้น เช่น เตาไมโครเวฟ ดาวเทียม หรือเรดาร์
มีพลังงานและความถี่สูงกว่า
ไม่ได้กระจายตัวทั่วเอกภพ
</t>
  </si>
  <si>
    <t xml:space="preserve">เกิดขึ้นเมื่อประมาณ 380,000 ปี หลังบิกแบง
ในช่วงนั้นอุณหภูมิลดลงเหลือประมาณ 5,000 K
เอกภพเริ่มโปร่งแสง เพราะอิเล็กตรอนรวมตัวกับโปรตอนเกิดเป็นอะตอมไฮโดรเจน → โฟตอนสามารถเดินทางได้อิสระ
</t>
  </si>
  <si>
    <t>ยิ่งระยะห่างของกาแล็กซีมาก → ความเร็วถอยห่างยิ่งสูง
ความสัมพันธ์นี้สอดคล้องกับ กฎของฮับเบิล (Hubble’s Law)
สมการ: v = H × d
v = ความเร็วถอยห่าง
H = ค่าคงที่ฮับเบิล
d = ระยะห่างจากโลก</t>
  </si>
  <si>
    <t>ประมาณ 1 พันล้านปี หลังบิ๊กแบง</t>
  </si>
  <si>
    <t>กาแล็กซีเกิดจากก๊าซและสสารมืดยุบตัวรวมกันด้วยแรงโน้มถ่วง</t>
  </si>
  <si>
    <t xml:space="preserve">ดาวฤกษ์ (เช่น ดวงอาทิตย์ของเรา), ดาวเคราะห์ (เช่น โลกของเรา), กลุ่มดาวฤกษ์, สสารระหว่างดาว (ก๊าซและฝุ่น), และ สสารมืด </t>
  </si>
  <si>
    <t>กาแล็กซีแอนโดรเมดาเป็นกาแล็กซีทรงกังหันขนาดใหญ่ที่อยู่ใกล้ทางช้างเผือกมากที่สุด แต่เมฆแมกเจลแลนใหญ่และเล็กเป็นกาแล็กซีไร้รูปร่าง (หรือกาแล็กซีไม่มีรูปแบบ) ที่อยู่ใกล้กาแล็กซีของเรามากกว่า</t>
  </si>
  <si>
    <t>กาแล็กซี E0 จะมีรูปร่าง เกือบกลม ในขณะที่กาแล็กซี E7 จะมีรูปร่าง รีและแบนยาวคล้ายซิการ์มากที่สุด</t>
  </si>
  <si>
    <t>1. ศูนย์กลางกาแล็กซี (Galactic bulge)
2. แขนกังหัน (Spiral arms)
3. ฮาโล (Halo)</t>
  </si>
  <si>
    <t>ส่วนของกังหัน</t>
  </si>
  <si>
    <t>กาแล็กซีแรกเกิดขึ้นประมาณ 1 พันล้านปีหลังจากบิกแบง</t>
  </si>
  <si>
    <t>กาแล็กซีกำเนิดขึ้นจาก การรวมตัวกันของก๊าซและฝุ่นภายใต้อิทธิพลแรงโน้มถ่วง</t>
  </si>
  <si>
    <t>ภายในกาแล็กซีประกอบด้วย ดาวฤกษ์ ระบบดาวเคราะห์ ก๊าซ ฝุ่นเนบิวลา และสสารมืด</t>
  </si>
  <si>
    <t>นอกจากทางช้างเผือก สามารถมองเห็น กาแล็กซีแอนโดรเมดา และกลุ่มเมฆแมกเจลแลนใหญ่–เล็ก</t>
  </si>
  <si>
    <t>กาแล็กซีรี E0 → มีลักษณะ กลมเกือบสมบูรณ์
กาแล็กซีรี E7 → มีลักษณะ รียาวมากที่สุด
ความแตกต่าง คือ ระดับความรี (E0 กลมที่สุด, E7 รีมากที่สุด)</t>
  </si>
  <si>
    <t xml:space="preserve">หมายเลข 1 → ศูนย์กลางกาแล็กซี (Galactic Center/Bulge) : มีดาวหนาแน่นและหลุมดำมวลยวดยิ่ง
หมายเลข 2 → แขนกังหัน (Spiral Arm) : บริเวณที่มีการก่อตัวของดาวฤกษ์ใหม่ ก๊าซ และเนบิวลา
หมายเลข 3 → ฮาโล (Halo) : มีกระจุกดาวทรงกลมและสสารมืดล้อมรอบ
</t>
  </si>
  <si>
    <t>ก๊าซและฝุ่นที่กระจัดกระจายในเอกภพเริ่มรวมตัวกันภายใต้แรงโน้มถ่วง เกิดเป็นกลุ่มก้อนที่หนาแน่นขึ้น</t>
  </si>
  <si>
    <t xml:space="preserve">กาแล็กซีแอนโดรเมดา,กาแล็กซีแมกเจลแลนใหญ่, และ กาแล็กซีแมกเจลแลนเล็ก </t>
  </si>
  <si>
    <t>เลข2จานที่มีแขนก้นหอย เลข1ส่วนโป่งที่อยู่ใจกลาง, และ เลข3ฮาโลที่ห้อมล้อมอยู่ภายนอก</t>
  </si>
  <si>
    <t xml:space="preserve">
	•	กาแล็กซีแรกเกิดขึ้น ประมาณ 400–600 ล้านปีหลังบิกแบง
	•	เป็นช่วงที่ สสารเริ่มรวมตัวและเกิดการรวมตัวของดาวฤกษ์เป็นระบบใหญ่</t>
  </si>
  <si>
    <t xml:space="preserve">กาแล็กซีก่อตัวจาก การรวมตัวของก๊าซไฮโดรเจนและฮีเลียม ที่เกิดจากบิกแบง
	•	ภายใต้แรงโน้มถ่วง ก๊าซรวมตัวเป็น ดาวฤกษ์ → ระบบดาว → กาแล็กซี
	•	กระบวนการนี้เกิดเป็น กลุ่มดาวและเมฆก๊าซ ก่อนรวมตัวเป็นกาแล็กซีใหญ่
</t>
  </si>
  <si>
    <t>กาแล็กซีคือ ระบบใหญ่ที่รวมดาว, ระบบดาว, ก๊าซ, ฝุ่น และสสารมืดเข้าด้วยกัน</t>
  </si>
  <si>
    <t>:
	•	ซีกโลกเหนือ: ทางช้างเผือก, แอนโดรเมดา
	•	ซีกโลกใต้: ทางช้างเผือก, LMC, SMC</t>
  </si>
  <si>
    <t xml:space="preserve">
	•	E0: รูปร่าง เกือบกลม
	•	E7: รูปร่าง รีมากที่สุด (แบนยาว)
	•	กล่าวคือ E0 → เกือบกลม, E7 → รีมาก</t>
  </si>
  <si>
    <t xml:space="preserve">:
	1.	แกนกลาง (Galactic Bulge)
	•	บริเวณกลางกาแล็กซี
	•	มี ดาวเก่าและความหนาแน่นสูง
	2.	แขนเกลียว (Spiral Arms)
	•	ประกอบด้วย ดาวหนุ่ม, ก๊าซ, ฝุ่น, เนบิวลา
	•	เป็นแหล่งกำเนิด ดาวใหม่
	3.	จานกาแล็กซี (Galactic Disk)
	•	บริเวณรอบแกนกลาง
	•	รวม ดาว, ฝุ่น, ก๊าซ ทั้งหมดของแขนเกลียว
	4.	ฮาโล (Galactic Halo)
	•	บริเวณรอบนอก
	•	มี ดาวเก่า, ดาวทรงกลม (Globular Clusters) และ สสารมืด
	5.	หลุมดำมวลยิ่งยวด (Supermassive Black Hole)
	•	อยู่ที่ ใจกลางแกนกลาง
	•	มีอิทธิพลต่อการเคลื่อนตัวของดาวรอบ ๆ
</t>
  </si>
  <si>
    <t>ทางช้างเผือกบนท้องฟ้า = ส่วนของจานกาแล็กซี (Galactic Disk) ของ Milky Way</t>
  </si>
  <si>
    <t xml:space="preserve">กาแล็กซีแรก ๆ เกิดขึ้นประมาณ 400–500 ล้านปีหลังบิกแบง
</t>
  </si>
  <si>
    <t>เกิดจากการรวมตัวกันของ ก๊าซและฝุ่นในเอกภพ ภายใต้แรงโน้มถ่วง
	•	ก๊าซไฮโดรเจนและฮีเลียมรวมตัวกันเป็น ดาวฤกษ์กลุ่มแรก แล้วจึงรวมกันเป็นกาแล็กซี</t>
  </si>
  <si>
    <t>•	ดาวฤกษ์
	•	เนบิวลา (กลุ่มก๊าซและฝุ่น)
	•	ระบบดาวเคราะห์
	•	หลุมดำมวลยิ่งยวดที่ศูนย์กลาง
	•	ดาวฤกษ์อายุต่าง ๆ และกระจุกดาว</t>
  </si>
  <si>
    <t xml:space="preserve">	•	กาแล็กซีแอนโดรเมดา (Andromeda Galaxy / M31)
	•	กลุ่มเมฆแมเจลแลนใหญ่และเล็ก (Large &amp; Small Magellanic Clouds) (มองเห็นชัดในซีกโลกใต้ รวมถึงประเทศไทยบางพื้นที่ด้วย)
</t>
  </si>
  <si>
    <t xml:space="preserve">•	E0 → ทรงกลมเกือบสมบูรณ์ (กลมมากที่สุด)
	•	E7 → มีรูปร่างรีมากที่สุด (ยืดยาวกว่ามาก)
</t>
  </si>
  <si>
    <t xml:space="preserve">	1.	ศูนย์กลางกาแล็กซี (Galactic Center) – มีหลุมดำมวลยิ่งยวดและดาวหนาแน่น
	2.	แขนกังหัน (Spiral Arms) – บริเวณที่มีการก่อตัวของดาวใหม่ เนบิวลา และก๊าซ
	3.	ฮาโล (Halo) – บริเวณรอบนอก ประกอบด้วยดาวฤกษ์เก่า กระจุกดาวทรงกลม และสสารมืด</t>
  </si>
  <si>
    <t>คือ แขนกังหัน (Spiral Arms) ที่เรามองเห็นรวมกันเป็นแถบสว่างบนท้องฟ้า</t>
  </si>
  <si>
    <t>10กำลัง-6วินาที</t>
  </si>
  <si>
    <t>เกิดจากการเกิดบิกแบง</t>
  </si>
  <si>
    <t>กาแล็กซีแมเจลแลนใหญ่ กาแล็กซีเเมเจลเล็ก กาแล็กซีแอนดรอเมดา</t>
  </si>
  <si>
    <t>E7จะมีความเอียงและมีรูปร่างเป็นวงรีมากกว่าE0</t>
  </si>
  <si>
    <t>1นิวเคลียส
2ดุมกาแล็กซี
3ระบบสุริยะ</t>
  </si>
  <si>
    <t>บริเวณใจกลางของกาแล็กซีทางช้างเผือก</t>
  </si>
  <si>
    <t>1พันล้านปีหลังบิ๊กเเบง</t>
  </si>
  <si>
    <t>ก๊าซเเละฝุ่นรวมตัวกัน</t>
  </si>
  <si>
    <t>เเอนโดรเเมนดา เเมคเจลเล็นใหญ่ เเละ เเมคเจนเลนเล็ก</t>
  </si>
  <si>
    <t>จาน กลาง เฮโล</t>
  </si>
  <si>
    <t>กาแล็กซีแรกเริ่มก่อตัวขึ้น ประมาณ 1 พันล้านปี</t>
  </si>
  <si>
    <t xml:space="preserve">ก๊าซและฝุ่นที่กระจัดกระจายในเอกภพเริ่มรวมตัวกันภายใต้แรงโน้มถ่วง </t>
  </si>
  <si>
    <t xml:space="preserve">ดาวฤกษ์ (เช่น ดวงอาทิตย์ของเรา), ดาวเคราะห์ (เช่น โลกของเรา), กลุ่มดาวฤกษ์, สสารระหว่างดาว </t>
  </si>
  <si>
    <t xml:space="preserve">กาแล็กซี E0 จะมีรูปร่าง เกือบกลม ในขณะที่กาแล็กซี E7 จะมีรูปร่าง รีและแบนยาวคล้ายซิการ์มากที่สุด </t>
  </si>
  <si>
    <t xml:space="preserve">จาน (Disk) ที่มีแขนก้นหอย, ส่วนโป่ง (Bulge) ที่อยู่ใจกลาง, และ ฮาโล (Halo) ที่ห้อมล้อมอยู่ภายนอก </t>
  </si>
  <si>
    <t>กาแล็กซีแรกเริ่มก่อตัวขึ้น ประมาณ 1 พันล้านปี หลังเกิดบิกแบง</t>
  </si>
  <si>
    <t xml:space="preserve">เกิดขึ้นโดยก๊าซและฝุ่นที่กระจัดกระจายในเอกภพเริ่มรวมตัวกันภายใต้แรงโน้มถ่วง เกิดเป็นกลุ่มก้อนที่หนาแน่นขึ้น จนพัฒนาเป็นกาแล็กซีและกลุ่มดาวต่างๆ </t>
  </si>
  <si>
    <t>ดาวฤกษ์, ดาวเคราะห์, กลุ่มดาวฤกษ์, สสารระหว่างดาว,สสารมืด</t>
  </si>
  <si>
    <t>กาแล็กซี E0 จะมีรูปร่างเกือบกลม ในขณะที่กาแล็กซี E7 จะมีรูปร่าง รีและแบนยาวคล้ายซิการ์มากที่สุด</t>
  </si>
  <si>
    <t>1. นิวเคลียส ส่วนป่องตรงกลางกาแล็กซีมีดาวฤกษ์อยู่หนาแน่น
2. จาน ส่วนที่แบนออกเป็นระนาบ
3. ฮาโลบริเวณทรงกลมที่ล้อมรอบกาแล็กซี</t>
  </si>
  <si>
    <t>คือ จานกาแล็กซีที่มองเห็นจากโลก</t>
  </si>
  <si>
    <t>กาแล็กซีแรกเกิด ~400–500 ล้านปีหลังบิกแบง</t>
  </si>
  <si>
    <t>กาแล็กซีเกิดจากการยุบตัวของก๊าซและฝุ่นโดยแรงโน้มถ่วง</t>
  </si>
  <si>
    <t>ดาวฤกษ์, ระบบสุริยะ, เนบิวลา, กระจุกดาว, สสารมืด, หลุมดำ</t>
  </si>
  <si>
    <t>กาแล็กซีแอนดรอเมดา, แมกเจลแลนใหญ่-เล็ก</t>
  </si>
  <si>
    <t>E0 = กลมเกือบสมบูรณ์, E7 = รีมากที่สุด</t>
  </si>
  <si>
    <t>ศูนย์กลาง, คาน, แขนกังหัน, จาน, ฮาโล, สสารมืด</t>
  </si>
  <si>
    <t>แขนกังหันและจานกาแล็กซี</t>
  </si>
  <si>
    <t>กาแล็กซีแรกเริ่มก่อตัวขึ้นประมาณ 200 ล้านปีถึง 1 พันล้านปี หลังจากเกิดบิกแบง</t>
  </si>
  <si>
    <t xml:space="preserve">เมื่อมีหลักฐานสำคัญหลายประการสนับสนุนให้ทฤษฎีบิกแบง ( Big Bang ) เป็นคำอธิบายการเกิดเอกภพที่ได้รับการยอมรับในปัจจุบัน นักวิทยาศาสตร์จึงเชื่อว่ากาแล็กซีเกิดขึ้นในช่วงเวลาหลังจากเหตุการณ์บิกแบงประมาณ 1,000 ล้านปี โดยเกิดจากการรวมตัวกันของกลุ่มแก๊สและฝุ่นต่าง ๆ วิวัฒนาการเป็นกลุ่มดวงดาว หรือกลายเป็นองค์ประกอบอื่น ๆ </t>
  </si>
  <si>
    <t>ดาวฤกษ์, ดาวเคราะห์, กลุ่มก๊าซและฝุ่นระหว่างดาว (สสารระหว่างดาว), เนบิวลา, กระจุกดาว, และที่สำคัญคือ "สสารมืด" ที่ยึดเหนี่ยวทุกอย่างไว้ด้วยกันด้วยแรงโน้มถ่วง</t>
  </si>
  <si>
    <t xml:space="preserve">กาแล็กซีรีประเภท E0 และ E7 เป็นกาแล็กซีทรงรีที่แตกต่างกันในเรื่องของ ระดับความรี </t>
  </si>
  <si>
    <t xml:space="preserve">1:ส่วนโป่ง (Bulge) คือ บริเวณใจกลางของกาแล็กซี มีลักษณะเป็นทรงกลมหรือทรงรี ประกอบด้วยดาวฤกษ์เก่าแก่จำนวนมาก 
2: จาน (Disk) คือ ส่วนที่เป็นแผ่นแบนบาง มีลักษณะเป็นแขนกังหัน ประกอบด้วยดาวฤกษ์อายุน้อย แก๊ส และฝุ่นจำนวนมาก ระบบสุริยะของเราตั้งอยู่ในบริเวณนี้ 
3: ฮาโล (Halo) คือ บริเวณที่ล้อมรอบส่วนโป่งและจานของกาแล็กซี ประกอบด้วยกระจุกดาวทรงกลม (Global Cluster) และสสารมืด </t>
  </si>
  <si>
    <t>ทางช้างเผือกที่เรามองเห็นบนท้องฟ้าคือ ส่วนหนึ่งของแขนกังหันของกาแล็กซีทางช้างเผือกที่เราอาศัยอยู่</t>
  </si>
  <si>
    <t>จากการขยายตัวของเอกภพที่ทำให้พลังงานกระจายออกไป</t>
  </si>
  <si>
    <t>รังสีไมโครเวฟพื้นหลังเกิดจากการแผ่รังสีที่หลงเหลืออยู่ของบิ๊กแบงแต่รังสีไมโครเวฟเกิดจากมนุษย์สร้างขึ้น</t>
  </si>
  <si>
    <t>เห็นด้วยเพราะดาวฤกษ์จากกาแล็กซี่อื่นไม่สามารถเห็นด้วยตาเปล่าได้</t>
  </si>
  <si>
    <t>ทางช้างเผือกคือแสงของดาวฤกษ์ที่รวมตัวกันเป็นแนวยาวกาแล็กซี่ทางช้างเผือกแต่กาแล็กซี่ทางช้างเผือกคือที่อยู่ของระบบสุริยะและดาวฤกษ์อีกมายมาก</t>
  </si>
  <si>
    <t>CMB เป็นคลื่นรังสีที่หลงเหลือจากการกำเนิดเอกภพ หรือ Big Bang ซึ่งเกิดขึ้นเมื่อประมาณ 13.8 พันล้านปีก่อน ส่วนไมโครเวฟที่นักเรียนรู้จักนั้นถูกสร้างขึ้นโดยอุปกรณ์ไฟฟ้า เช่น เตาไมโครเวฟ หรืออุปกรณ์สื่อสาร</t>
  </si>
  <si>
    <t>เพราะกาแล็กซีทางช้างเผือกมีขนาดใหญ่มากเมื่อเทียบกับตัวเรา ดังนั้น ดาวฤกษ์ทั้งหมดที่เห็นบนท้องฟ้าจึงเป็นดาวฤกษ์</t>
  </si>
  <si>
    <t>ทางช้างเผือกที่เรามองเห็นบนท้องฟ้าคือส่วนหนึ่งของกาแล็กซีทางช้างเผือกนั่นเอง หรือกล่าวอีกนัยหนึ่งคือ ทางช้างเผือกเป็นปรากฏการณ์ที่เรามองเห็นจากภายในกาแล็กซีทางช้างเผือก ซึ่งเป็นกาแล็กซีที่เราอาศัยอยู่.</t>
  </si>
  <si>
    <t>นิวเคลียสของฮีเลียม;อะตอมของไฮโดรเจนและฮีเลียม;โปรตอนและนิวตรอน;กาแล็กซีรุ่นแรก;พลังงาน</t>
  </si>
  <si>
    <t>เหมือน ไมโครเวฟที่นักเรียนรู้จักในแง่ที่เป็นคลื่นแม่เหล็กไฟฟ้าชนิดหนึ่ง แต่ ต่างกันที่แหล่งกำเนิดและหน้าที่</t>
  </si>
  <si>
    <t>เพราะดาวฤกษ์ที่เราเห็นเป็นเพียงแสงริบหรี่ของดาวที่อยู่ภายในกาแล็กซีของเราเท่านั้น</t>
  </si>
  <si>
    <t>"ทางช้างเผือก" เป็นชื่อที่มนุษย์ตั้งให้กับ "กาแล็กซีทางช้างเผือก" ซึ่งเป็นกาแล็กซีที่เราอาศัยอยู่</t>
  </si>
  <si>
    <t>กาแล็กซีรุ่นแรก;นิวเคลียสของฮีเลียม;อะตอมของไฮโดรเจนและฮีเลียม;โปรตอนและนิวตรอน;พลังงาน</t>
  </si>
  <si>
    <t xml:space="preserve">ต่างจากไมโครเวฟทั่วไปที่นักเรียนรู้จัก คือ แหล่งกำเนิด และ วัตถุประสงค์ </t>
  </si>
  <si>
    <t>ทางช้างเผือก" เป็นชื่อที่มนุษย์ตั้งให้กับ "กาแล็กซีทางช้างเผือก" ซึ่งเป็นกาแล็กซีที่เราอาศัยอยู่</t>
  </si>
  <si>
    <t>เติบโตขึ้น</t>
  </si>
  <si>
    <t>อุ่นอาหารไม่ได้</t>
  </si>
  <si>
    <t>ไม่ เพราะบางดวงไม่สามารถเห็นได้</t>
  </si>
  <si>
    <t>อยู่ในระบบสุริยะเหมือนกัน</t>
  </si>
  <si>
    <t>นิวเคลียสของฮีเลียม;โปรตอนและนิวตรอน;อะตอมของไฮโดรเจนและฮีเลียม;กาแล็กซีรุ่นแรก;พลังงาน</t>
  </si>
  <si>
    <t>เพราะเหตุใดจึงเป็นเช่นนั้น? • ในอดีต: เมื่อประมาณ 13.8 พันล้านปีก่อน เอกภพมีจุดกำเนิดมาจากภาวะที่มีอุณหภูมิและความหนาแน่นสูงมาก ซึ่งเป็นจุดเริ่มต้นของทฤษฎีบิกแบง • ปัจจุบัน: เอกภพมีการขยายตัวอย่างต่อเนื่องและรวดเร็ว การขยายตัวนี้ทำให้พลังงานความร้อนในเอกภพกระจายตัวออกไปในพื้นที่ที่ใหญ่ขึ้น ส่งผลให้อุณหภูมิโดยรวมของเอกภพลดลงอย่างมาก</t>
  </si>
  <si>
    <t>รังสีไมโครเวฟพื้นหลังเปรียบเสมือน "แสงสะท้อน" จากช่วงเวลาแรกเริ่มของเอกภพ ซึ่งเป็นหลักฐานสำคัญที่สนับสนุนทฤษฎีบิกแบง 💥</t>
  </si>
  <si>
    <t>ดาวฤกษ์ทั้งหมดที่เราสามารถมองเห็นได้ด้วยตาเปล่าจากโลกล้วนเป็นดาวฤกษ์ที่อยู่ใน กาแล็กซีทางช้างเผือก (Milky Way Galaxy) ซึ่งเป็นกาแล็กซีของเราเอง . ดาวฤกษ์เหล่านี้อยู่ใกล้เรามากพอที่จะเปล่งแสงให้เราเห็นได้</t>
  </si>
  <si>
    <t>ทางช้างเผือกกับกาแล็กซีทางช้างเผือกมีความเกี่ยวข้องกันโดยที่ ทางช้างเผือก เป็นชื่อที่ใช้เรียกส่วนหนึ่งของ กาแล็กซีทางช้างเผือก (Milky Way Galaxy) ที่เราสามารถมองเห็นได้จากโลก</t>
  </si>
  <si>
    <t>พลังงาน;อะตอมของไฮโดรเจนและฮีเลียม;นิวเคลียสของฮีเลียม;โปรตอนและนิวตรอน;กาแล็กซีรุ่นแรก</t>
  </si>
  <si>
    <t>อุณหภูมิของเอกภพในอดีตนั้น สูงกว่า อุณหภูมิในปัจจุบันมาก เนื่องจากในอดีต เอกภพมีขนาดเล็กกว่าและมีความหนาแน่นสูงกว่า การที่เอกภพกำลังขยายตัวออกไปอย่างต่อเนื่อง ทำให้ทั้งความร้อนและความหนาแน่นลดลง ส่งผลให้อุณหภูมิของเอกภพลดต่ำลงตามไปด้วย ปัจจุบันอุณหภูมิของเอกภพเฉลี่ยอยู่ที่ประมาณ 2.725 เคลวิน (−270.425 องศาเซลเซียส) ซึ่งใกล้เคียงกับอุณหภูมิศูนย์สัมบูรณ์</t>
  </si>
  <si>
    <t>สิ่งที่เหมือนกัน: ทั้ง ไมโครเวฟพื้นหลังอวกาศ (Cosmic Microwave Background หรือ CMB) และคลื่นใน เตาไมโครเวฟ เป็นคลื่นแม่เหล็กไฟฟ้าชนิดหนึ่งที่อยู่ในช่วงความถี่ไมโครเวฟ สิ่งที่แตกต่างกัน: ไมโครเวฟพื้นหลังอวกาศ: คือรังสีที่หลงเหลือมาจากยุคกำเนิดเอกภพ (Big Bang) ซึ่งแผ่กระจายอยู่ทั่วเอกภพอย่างสม่ำเสมอ เป็นหลักฐานสำคัญที่สนับสนุนทฤษฎีบิกแบง มีความเข้มข้นต่ำมากและอุณหภูมิเย็นจัด ไมโครเวฟในเตาไมโครเวฟ: เป็นคลื่นที่ถูกสร้างขึ้นมาอย่างจงใจด้วยอุปกรณ์ที่เรียกว่าแมกนีตรอน (Magnetron) เพื่อใช้ในการให้ความร้อนแก่อาหาร มีความเข้มข้นสูงและถูกจำกัดอยู่ภายในกล่องโลหะเพื่อไม่ให้แผ่ออกมาภายนอก</t>
  </si>
  <si>
    <t>โดยทั่วไปแล้ว คำกล่าวของนักเรียนส่วนใหญ่ถูกต้อง แต่ก็มีข้อยกเว้นบางประการที่สำคัญครับ เห็นด้วย: ดาวฤกษ์ที่เรามองเห็นด้วยตาเปล่าเกือบทั้งหมดเป็นดาวฤกษ์ที่อยู่ภายในกาแล็กซีทางช้างเผือกของเราเอง เพราะกาแล็กซีทางช้างเผือกเป็นกลุ่มดาวขนาดใหญ่ที่อยู่ใกล้เราที่สุดและมีดาวฤกษ์จำนวนมากที่เปล่งแสงสว่างจนเราสามารถมองเห็นได้จากโลก ไม่เห็นด้วยทั้งหมด: มีกาแล็กซีอื่น ๆ ที่สามารถมองเห็นได้ด้วยตาเปล่าในบางครั้ง เช่น กาแล็กซีแอนโดรเมดา (Andromeda Galaxy):  เป็นกาแล็กซีขนาดใหญ่ที่อยู่ใกล้กาแล็กซีทางช้างเผือกของเรามากที่สุด สามารถมองเห็นได้ในคืนที่มืดสนิทและไม่มีแสงรบกวน โดยจะเห็นเป็นเพียงฝ้าจาง ๆ เมฆมาเจลลันใหญ่และเมฆมาเจลลันเล็ก (Large and Small Magellanic Clouds):  เป็นกาแล็กซีบริวารของกาแล็กซีทางช้างเผือก สามารถมองเห็นได้ด้วยตาเปล่าจากซีกโลกใต้เป็นฝ้าจาง ๆ เช่นกัน ดังนั้น คำกล่าวของนักเรียนจึงเป็นจริงในทางปฏิบัติ แต่ในทางทฤษฎีแล้วก็มีดาวจากกาแล็กซีอื่นที่สามารถมองเห็นได้ด้วยตาเปล่าเช่นกันครับ</t>
  </si>
  <si>
    <t>ทั้งสองคำนี้มีความเกี่ยวข้องกันอย่างใกล้ชิดและหมายถึงสิ่งเดียวกัน แต่เป็นคนละมุมมองครับ กาแล็กซีทางช้างเผือก (Milky Way Galaxy) คือชื่อของกาแล็กซีที่ระบบสุริยะของเราอยู่ กาแล็กซีนี้มีรูปร่างเป็นกังหัน (spiral galaxy) ที่มีแขนหมุนวนอยู่หลายแขน และประกอบด้วยดาวฤกษ์, แก๊ส, ฝุ่น และสสารมืดจำนวนมหาศาล ทางช้างเผือก (Milky Way) คือชื่อที่เราใช้เรียก แถบแสงจาง ๆ สีขาวที่พาดผ่านท้องฟ้าในเวลากลางคืน ซึ่งเรามองเห็นจากโลกได้ด้วยตาเปล่า แถบแสงนี้คือการที่เรามองเข้าไปใน จานหรือแขนของกาแล็กซีทางช้างเผือก ของเราเองครับ เนื่องจากเราอยู่ในกาแล็กซีนี้ การมองเข้าไปในส่วนที่มีดาวหนาแน่นมากที่สุดจึงทำให้เราเห็นเป็นแถบแสงที่สว่างไสวเหมือนทางที่โรยด้วยน้ำนมครับ</t>
  </si>
  <si>
    <t>นายพีรวิชญ์ พิริยะสุขภาวร</t>
  </si>
  <si>
    <t>อุณหภูมิของเอกภพในอดีตแตกต่างจากอุณหภูมิของเอกภพในปัจจุบันคือ เอกภพในอดีตมีอุณหภูมิสูงกว่าเอกภพในปัจจุบันมาก</t>
  </si>
  <si>
    <t>ไมโครเวฟพื้นหลังจากอวกาศ (CMB) แตกต่างจากไมโครเวฟที่นักเรียนรู้จักในแง่ของแหล่งกำเนิด คุณสมบัติ และการใช้งาน โดย CMB เป็นรังสีโบราณจากบิกแบงที่ใช้ศึกษาเอกภพ ส่วนไมโครเวฟทั่วไปเกิดจากอุปกรณ์อิเล็กทรอนิกส์และใช้ในชีวิตประจำวัน</t>
  </si>
  <si>
    <t xml:space="preserve">เหตุผล: ดาวฤกษ์ทุกดวงที่เรามองเห็นด้วยตาเปล่าบนท้องฟ้ายามค่ำคืนนั้นเป็นส่วนหนึ่งของกาแล็กซีทางช้างเผือก ซึ่งเป็นกาแล็กซีที่เราอาศัยอยู่ </t>
  </si>
  <si>
    <t>ทางช้างเผือกเป็นชื่อแกแลคซี่ เรียกโดยไม่ต้องมีคำว่าแกแลคซี่ ก็สามารถเข้าใจได้ว่าหมายถึงแกแลคซี่อันนี้ เหมือน ไอโฟน กับ โทรศัพท์ไอโฟน แต่ถ้าจะนับเอาเฉพาะที่เรามองเห็นบนทองฟ้าว่าทางช้างเผือก ก็อาจถือได้ว่าทางช้างเผือกเป็นส่วนหนึ่งของแกแลคซี่ทางช้างเผือก</t>
  </si>
  <si>
    <t>อดีต: ร้อนจัดมาก | ปัจจุบัน: เย็นลงเหลือ 2.73 K เหตุผล: เอกภพขยายตัว → พลังงานกระจาย → อุณหภูมิลดลง</t>
  </si>
  <si>
    <t>ทั้งคู่เป็นไมโครเวฟ แต่ CMB เย็นและธรรมชาติ, ไมโครเวฟเตาอบร้อนและมนุษย์สร้าง</t>
  </si>
  <si>
    <t>เห็นด้วย เพราะดาวที่มองเห็นทั้งหมดอยู่ในกาแล็กซี่ทางช้างเผือก</t>
  </si>
  <si>
    <t>ทางช้างเผือก = แถบแสงบนฟ้า, กาแล็กซี่ทางช้างเผือก = กาแล็กซี่ทั้งกาแล็คซี่</t>
  </si>
  <si>
    <t>เอกภพในอดีตร้อนจัด ปัจจุบันเย็นลงเหลือเฉลี่ย 2.73 K เพราะเอกภพขยายตัวทำให้อุณหภูมิลดลง</t>
  </si>
  <si>
    <t>เหมือนกันตรงที่เป็นคลื่นแม่เหล็กไฟฟ้า ต่างกันตรงที่ไมโครเวฟพื้นหลังมาจากเอกภพยุคแรกและมีอุณหภูมิต่ำ ส่วนไมโครเวฟที่ใช้ในชีวิตประจำวันมนุษย์สร้างขึ้นและมีพลังงานสูงกว่า</t>
  </si>
  <si>
    <t>เห็นด้วย เพราะดาวฤกษ์ที่เห็นด้วยตาเปล่าทั้งหมดอยู่ในกาแล็กซีทางช้างเผือก ส่วนกาแล็กซีอื่นอยู่ไกลเกินกว่าจะเห็นดาวเป็นดวงเดี่ยว</t>
  </si>
  <si>
    <t>“ทางช้างเผือก” คือ แถบแสงสว่างที่เรามองเห็นบนท้องฟ้าในเวลากลางคืน มันเกิดจากแสงของดาวฤกษ์จำนวนมหาศาลใน กาแล็กซีทางช้างเผือก ที่รวมกันจนเห็นเป็นแถบยาวพาดฟ้า</t>
  </si>
  <si>
    <t xml:space="preserve">ดวงอาทิตย์ ดาวศุกร์ ดาวพฤหัสบดี ดาวอังคาร/ดาวพุธ/ดาวเสาร์ พระดวงอาทิตย์สว่างมาก </t>
  </si>
  <si>
    <t>ความสว่างขึ้นกับระยะทาง, ขนาด, พลังงานของดาว และสิ่งที่แสงต้องผ่านก่อนถึงตาเรา</t>
  </si>
  <si>
    <t>อยู่ที่ระยะ, ทิศทาง, ประเภทหลอด และสิ่งแวดล้อม</t>
  </si>
  <si>
    <t xml:space="preserve">ระยะทางระหว่างดาวเคราะห์กับดวงอาทิตย์ </t>
  </si>
  <si>
    <t>คือ ค่าความสว่างของดาวฤกษ์ ใช้ศึกษาความสว่างและเปรียบเทียบความสว่างของดาว</t>
  </si>
  <si>
    <t xml:space="preserve">โชติมาตรสัมบูรณ์ คือความสว่าง “จริง” </t>
  </si>
  <si>
    <t>ยิ่งร้อน สีดาวจะยิ่งฟ้า/น้ำเงิน และสเปกตรัมจะเน้นคลื่นสั้น
ยิ่งเย็น สีดาวจะยิ่งแดง และสเปกตรัมจะเน้นคลื่นยาว</t>
  </si>
  <si>
    <t>สีบอกระดับอุณหภูมิผิวของดาว ยิ่งฟ้าหรือน้ำเงินยิ่งร้อน ยิ่งแดงยิ่งเย็น</t>
  </si>
  <si>
    <t xml:space="preserve">เป็นดาวฤกษ์ชนิดสเปกตรัม M มีอุณหภูมิผิวประมาณ 3,300–3,500 เคลวิน </t>
  </si>
  <si>
    <t>ดาวBเพราะโชติมาตรสัมบูรณ์มาก</t>
  </si>
  <si>
    <t>ไม่สามารถเห็นดาว A ในตอนกลางวันเพราะแสงจากดวงอาทิตย์สว่างมาก</t>
  </si>
  <si>
    <t>เหตุผลหลักที่ทำให้เรามองไม่เห็นดาวฤกษ์ดวงอื่นในเวลากลางวัน คือ:
• แสงจากดวงอาทิตย์สว่างจ้ามาก: ดวงอาทิตย์ที่ส่องแสงลงมายังโลกในเวลากลางวันมีความสว่างมากจนกลบแสงจากดาวฤกษ์ดวงอื่น ๆ ที่อยู่ไกลออกไป ทำให้ดวงตาของเราไม่สามารถแยกแยะแสงที่อ่อนกว่าได้
• ชั้นบรรยากาศของโลก: ชั้นบรรยากาศโลกมีอนุภาคและโมเลกุลที่กระจายแสงอาทิตย์ไปในทุกทิศทาง ทำให้ท้องฟ้ามีสีสว่าง (โดยเฉพาะสีฟ้า) ซึ่งแสงที่กระจายนี้ยิ่งทำให้แสงจากดาวฤกษ์จางลงไปอีก</t>
  </si>
  <si>
    <t>โดยปัจจัยหลักมี 3 ประการดังนี้:
1. กำลังส่องสว่างที่แท้จริงของดาว (Luminosity)
กำลังส่องสว่าง (Luminosity) คือพลังงานทั้งหมดที่ดาวฤกษ์ดวงหนึ่งๆ ปล่อยออกมาในหนึ่งหน่วยเวลา ซึ่งเป็นสมบัติเฉพาะตัวของดาวแต่ละดวงและไม่ขึ้นอยู่กับระยะทางจากผู้สังเกต กำลังส่องสว่างนี้ขึ้นอยู่กับปัจจัยภายในของดาว เช่น ขนาด และ อุณหภูมิพื้นผิว
• ดาวที่มีขนาดใหญ่กว่า จะมีพื้นที่ผิวมากกว่า จึงปล่อยพลังงานออกมาได้มากกว่า ทำให้มีกำลังส่องสว่างสูงกว่า
• ดาวที่มีอุณหภูมิพื้นผิวสูงกว่า (เช่น ดาวสีน้ำเงิน) จะปล่อยพลังงานได้มากกว่าดาวที่มีอุณหภูมิพื้นผิวต่ำกว่า (เช่น ดาวสีแดง) ทำให้มีกำลังส่องสว่างสูงกว่า
2. ระยะห่างจากโลก
แม้ดาวฤกษ์สองดวงจะมีกำลังส่องสว่างเท่ากัน แต่หากดวงหนึ่งอยู่ใกล้โลกมากกว่าก็จะดูสว่างกว่าอีกดวงที่อยู่ไกลออกไปมาก เปรียบได้กับหลอดไฟสองดวงที่มีกำลังไฟเท่ากัน แต่เราจะเห็นหลอดไฟที่อยู่ใกล้เราสว่างกว่าหลอดที่อยู่ไกลออกไปมาก ความสว่างที่มองเห็นนี้เรียกว่า โชติมาตรปรากฏ (Apparent Magnitude) ซึ่งเป็นค่าความสว่างที่วัดได้จากโลก และเป็นปัจจัยที่สำคัญที่สุดที่ส่งผลต่อความสว่างที่เรามองเห็น
3. การดูดกลืนแสงระหว่างทาง
แสงจากดาวฤกษ์อาจถูกดูดกลืนหรือกระเจิงไปโดยฝุ่นและแก๊สในอวกาศระหว่างทางก่อนที่จะมาถึงโลก ทำให้ความสว่างที่ปรากฏลดลงได้
กล่าวโดยสรุป ความสว่างที่ดาวฤกษ์ปรากฏให้เราเห็นบนท้องฟ้าเป็นผลรวมของกำลังส่องสว่างที่แท้จริงของดาวนั้นๆ และระยะทางจากโลกเป็นหลัก ทำให้ดาวฤกษ์บางดวงที่มีกำลังส่องสว่างสูงมาก (และอยู่ไกล) อาจดูสว่างน้อยกว่าดาวฤกษ์ที่มีกำลังส่องสว่างน้อยกว่าแต่กลับอยู่ใกล้โลกมากกว่ามาก</t>
  </si>
  <si>
    <t>การต่อวงจรแบบอนุกรม (Series Circuit)
เมื่อต่อหลอดไฟทั้งสองแบบอนุกรมเข้ากับแหล่งจ่ายไฟเดียวกัน หลอดไฟ 60 วัตต์จะสว่างกว่า 💡
• เหตุผล: ค่าวัตต์ (Watt) ที่ระบุบนหลอดไฟคือ กำลังไฟฟ้าที่ใช้เมื่อต่อเข้ากับแรงดันไฟฟ้าที่เหมาะสม (เช่น 220V) ซึ่งเราสามารถคำนวณหาค่าความต้านทาน (Resistance) ของหลอดไฟแต่ละดวงได้จากสูตร P = V^2 / R หรือ R = V^2 / P
• สำหรับหลอดไฟที่แรงดันไฟฟ้าเท่ากัน (เช่น 220V):
• หลอด 60 วัตต์: มีความต้านทานสูงกว่า (R_{60W} = 220^2 / 60 \approx 807 \Omega)
• หลอด 100 วัตต์: มีความต้านทานต่ำกว่า (R_{100W} = 220^2 / 100 = 484 \Omega)
• ในวงจรอนุกรม กระแสไฟฟ้า (I) จะไหลผ่านหลอดไฟทั้งสองดวงเท่ากัน แต่แรงดันไฟฟ้า (V) จะถูกแบ่งตามสัดส่วนของความต้านทาน หลอดไฟที่มีความต้านทานสูงกว่าจึงได้รับแรงดันไฟฟ้ามากกว่า และใช้กำลังไฟฟ้ามากกว่า ซึ่งทำให้สว่างกว่า</t>
  </si>
  <si>
    <t>ชั้นบรรยากาศ • โลก: มีชั้นบรรยากาศหนาแน่นทำให้เกิดการกระจายแสงสูง ทำให้ดวงอาทิตย์ดูสว่างจ้า • ดาวอังคาร: มีชั้นบรรยากาศที่เบาบางกว่ามาก ทำให้การกระจายแสงน้อยลง ดวงอาทิตย์จึงดูมืดลง</t>
  </si>
  <si>
    <t>โชติมาตร (Magnitude)
โชติมาตร หรือ แมกนิจูด คือระบบตัวเลขที่ใช้แสดงระดับความสว่างของวัตถุท้องฟ้า เช่น ดาวฤกษ์ โดยใช้การวัดแบบลอการิทึม 🌌
• ยิ่งตัวเลขโชติมาตรน้อย แสดงว่าดาวฤกษ์ดวงนั้น สว่างมาก
• ยิ่งตัวเลขโชติมาตรมาก แสดงว่าดาวฤกษ์ดวงนั้น สว่างน้อย
นักดาราศาสตร์ใช้โชติมาตรเพื่อศึกษาคุณสมบัติของดาวฤกษ์ โดยเฉพาะ ความส่องสว่างที่แท้จริง (Luminosity) และ ระยะห่าง ของดาวฤกษ์แต่ละดวง
โชติมาตรปรากฏ (Apparent Magnitude) vs. โชติมาตรสัมบูรณ์ (Absolute Magnitude)
โชติมาตรมีสองประเภทหลัก:
• โชติมาตรปรากฏ (Apparent Magnitude, m) คือ ความสว่างของดาวที่เรามองเห็นจากโลก 👁️✨ โชติมาตรชนิดนี้ขึ้นอยู่กับ 3 ปัจจัยหลักคือ
1. กำลังส่องสว่างที่แท้จริงของดาว (Luminosity)
2. ระยะห่างจากโลก
3. การดูดกลืนแสงระหว่างทาง
ตัวอย่างเช่น ดวงอาทิตย์มีโชติมาตรปรากฏ -26.7 ซึ่งสว่างมากเพราะอยู่ใกล้โลกมากที่สุด
การใช้โชติมาตรในการศึกษาดาวฤกษ์
ความแตกต่างระหว่างโชติมาตรสัมบูรณ์และโชติมาตรปรากฏยังถูกนำไปใช้ในการคำนวณ ระยะห่างของดาวฤกษ์ จากโลกได้อีกด้วย โดยใช้สูตร:
m - M = 5 \log_{10} (d) - 5
เมื่อ m คือโชติมาตรปรากฏ, M คือโชติมาตรสัมบูรณ์ และ d คือระยะห่างของดาวจากโลกในหน่วยพาร์เซก</t>
  </si>
  <si>
    <t>โชติมาตรปรากฏ บอกความสว่าง ตามที่เห็นจากโลก
• โชติมาตรสัมบูรณ์ บอกความสว่าง ที่แท้จริง โดยสมมติให้ดาวทุกดวงอยู่ ณ ระยะทางมาตรฐาน
ดังนั้น ดาวสองดวงที่มีโชติมาตรปรากฏเท่ากัน อาจมีโชติมาตรสัมบูรณ์ที่แตกต่างกันอย่างมาก หากดวงหนึ่งอยู่ใกล้โลกกว่าอีกดวงหนึ่ง</t>
  </si>
  <si>
    <t>อุณหภูมิผิวของดาวมีความสัมพันธ์โดยตรงกับสีและสเปกตรัมของดาวฤกษ์ โดยเราสามารถใช้สีของดาวเพื่อบอกอุณหภูมิผิวของดาวได้
• ดาวฤกษ์ที่ร้อนมาก จะเปล่งแสงที่มีความยาวคลื่นสั้น ทำให้เราเห็นเป็น สีน้ำเงิน มีอุณหภูมิผิวสูงกว่า 30,000 เคลวิน และจัดอยู่ในชนิดสเปกตรัม O
• ดาวฤกษ์ที่มีอุณหภูมิปานกลาง เช่น ดวงอาทิตย์ จะเปล่งแสงที่มีความยาวคลื่นปานกลาง เราจึงเห็นเป็น สีเหลือง  มีอุณหภูมิผิวประมาณ 4,900 - 6,000 เคลวิน จัดอยู่ในชนิดสเปกตรัม G
• ดาวฤกษ์ที่เย็น จะเปล่งแสงที่มีความยาวคลื่นยาว ทำให้เราเห็นเป็น สีแดง  มีอุณหภูมิผิวต่ำกว่า 3,500 เคลวิน จัดอยู่ในชนิดสเปกตรัม M
นักดาราศาสตร์ใช้การวิเคราะห์ สเปกตรัมของดาว ซึ่งเป็นการแยกแสงที่มาจากดาวออกเป็นสีต่างๆ เพื่อศึกษาอุณหภูมิและองค์ประกอบทางเคมีของดาวฤกษ์ได้</t>
  </si>
  <si>
    <t>ชั้นบรรยากาศของดาวเคราะห์ 🪐
• บนโลก: ชั้นบรรยากาศหนาแน่นทำให้แสงอาทิตย์กระจายตัวมาก ดวงอาทิตย์จึงดูสว่างจ้า
• บนดาวอังคาร: ชั้นบรรยากาศบางเบามาก การกระจายแสงจึงน้อยกว่า ทำให้ดวงอาทิตย์ดูมืดลงกว่าที่เห็นบนโลก</t>
  </si>
  <si>
    <t>Betelgeuse เป็นดาวฤกษ์ยักษ์แดง (M-type Supergiant) มีอุณหภูมิผิวราว 3,200–3,500 K เนื่องจากสีแดงแสดงถึงอุณหภูมิต่ำและอยู่ในช่วงปลายวิวัฒนาการของดาวมวลมาก</t>
  </si>
  <si>
    <t>ดาวA ความสว่างของดาวที่สังเกตจากบนโลกถูกวัดด้วย โชติมาตรปรากฏ (Apparent Magnitude) ซึ่งเป็นตัวเลขที่ใช้บอกความสว่างที่ตาเรามองเห็นได้ โดยมีหลักการคือ:
• ค่าโชติมาตรยิ่งมากเท่าไหร่ ดาวจะยิ่งมีความส่องสว่างน้อยลง
• ค่าโชติมาตรยิ่งน้อยเท่าไหร่ (รวมถึงค่าติดลบที่มาก) ดาวจะยิ่งมีความส่องสว่างมากยิ่งขึ้น</t>
  </si>
  <si>
    <t>ดาวB การกำหนดให้ดาวทุกดวงอยู่ห่างจากโลกในระยะทางมาตรฐานที่ 10 พาร์เซก เป็นการวัดค่า โชติมาตรสัมบูรณ์ (Absolute Magnitude) ซึ่งเป็นค่าที่ใช้เปรียบเทียบความสว่างที่แท้จริงของดาวฤกษ์ โดยตัดปัจจัยเรื่องระยะทางออกไป โชติมาตร ยิ่งตัวเลขมีค่าน้อย (รวมถึงค่าติดลบที่มากขึ้น) ก็จะยิ่งมีความส่องสว่างมากที่สุด ดังนั้น ดาว B ซึ่งมีค่าโชติมาตรสัมบูรณ์ -3.6 จึงเป็นดาวที่มีความส่องสว่างที่แท้จริงมากที่สุดในบรรดาดาวทั้งสามดวงนี้</t>
  </si>
  <si>
    <t>แม้ว่าดาว A จะมีค่าโชติมาตรปรากฏ (ความสว่างที่มองเห็นจากโลก) ที่ค่อนข้างสว่าง (1.35) แต่ก็ยังไม่เพียงพอที่จะมองเห็นได้ในเวลากลางวัน เนื่องจาก:
• แสงจากดวงอาทิตย์: ดวงอาทิตย์มีความสว่างจ้ามาก (โชติมาตรปรากฏ -26.7) ซึ่งสว่างกว่าดาว A หลายแสนเท่า ทำให้แสงที่อ่อนกว่าของดาว A ถูกกลบจนหมด</t>
  </si>
  <si>
    <t>ดาวฤกษ์ดวงเดียวที่มนุษย์สามารถมองเห็นได้ในเวลากลางวันคือ ดวงอาทิตย์</t>
  </si>
  <si>
    <t>ดาวฤกษ์แต่ละดวงมีความสว่างไม่เท่ากันเนื่องจากระยะห่างจากโลก ขนาดและความสว่างที่แท้จริงของดาวฤกษ์ อุณหภูมิของดาวฤกษ์ การดูดกลืนแสงโดยสสารระหว่างดาว และองค์ประกอบทางเคมีของดาวฤกษ์</t>
  </si>
  <si>
    <t>ประสิทธิภาพการส่องสว่าง (Lumen per Watt) ของหลอดไฟ 60 วัตต์สูงกว่า</t>
  </si>
  <si>
    <t>ภาพแสดงให้เห็นว่าดวงอาทิตย์บนดาวอังคารดูมีความส่องสว่างน้อยกว่าบนโลกอย่างเห็นได้ชัด ซึ่งเป็นผลมาจากระยะห่างที่มากขึ้นจากดวงอาทิตย์และลักษณะของชั้นบรรยากาศของดาวอังคาร</t>
  </si>
  <si>
    <t>ค่าที่ใช้ระบุความสว่างปรากฏของดาวฤก
ความสว่างที่ปรากฏ
ความสว่างที่แท้จริง</t>
  </si>
  <si>
    <t>อุณหภูมิพื้นผิวของดาวฤกษ์มีความสัมพันธ์โดยตรงกับสีและสเปกตรัมของดาว โดยดาวฤกษ์ที่มีอุณหภูมิสูงจะมีสีน้ำเงินหรือขาว และปล่อยแสงในช่วงคลื่นสั้น (เช่น อัลตราไวโอเลต) มากกว่า ในขณะที่ดาวฤกษ์ที่มีอุณหภูมิต่ำกว่าจะมีสีแดงหรือส้ม และปล่อยแสงในช่วงคลื่นยาว (เช่น อินฟราเรด) มากกว่า ซึ่งสามารถสังเกตได้จากสเปกตรัมการเปล่งแสงของดาว</t>
  </si>
  <si>
    <t xml:space="preserve">ดาวฤกษ์แต่ละสีมีความแตกต่างกันหลักๆ ที่ อุณหภูมิของพื้นผิว โดยสามารถเรียงลำดับอุณหภูมิจากสูงไปต่ำได้ดังนี้
ดาวฤกษ์สีน้ำเงิน: มีอุณหภูมิพื้นผิวสูงที่สุดดาวฤกษ์สีน้ำเงินแกมขาว (หรือสีขาว): มีอุณหภูมิพื้นผิวรองลงมาดาวฤกษ์สีแดง: มีอุณหภูมิพื้นผิวต่ำที่สุด
</t>
  </si>
  <si>
    <t>จัดอยู่ในสเปกตรัมชนิด M
อุณหภูมิผิวของดาวบีเทลจุสอยู่ที่ประมาณ 3,100 เคลวิน</t>
  </si>
  <si>
    <t>ดาวฤกษ์ที่มีความส่องสว่างน้อยที่สุดเมื่อสังเกตจากบนโลกคือ ดาว A เพราะมีค่าโชติมาตรปรากฏ (Apparent Magnitude) สูงที่สุดในกลุ่มดาว A และดาว B (1.35) ซึ่งค่าโชติมาตรปรากฏที่มากที่สุดหมายถึงความสว่างที่ปรากฏให้เห็นจากโลกน้อยที่สุด</t>
  </si>
  <si>
    <t>ดาวฤกษ์ดวงใดที่มีค่าความส่องสว่างสัมบูรณ์น้อยที่สุด (ซึ่งหมายถึงมีความสว่างมากที่สุด) ก็จะมีความส่องสว่างมากที่สุดเมื่อถูกกำหนดให้อยู่ห่างจากโลก 10 พาร์เซก</t>
  </si>
  <si>
    <t>ไม่สามารถสังเกตเห็นได้ เนื่องจากในเวลากลางวันท้องฟ้าสว่างมากจากแสงอาทิตย์ ทำให้แสงจากดาว A ที่ส่องมายังโลกถูกบดบังด้วยแสงอาทิตย์ จึงไม่สามารถมองเห็นได้ด้วยตาเปล่าในเวลากลางวัน ยกเว้นในกรณีที่เกิดสุริยุปราคาเต็มดวง ซึ่งแสงอาทิตย์จะถูกบดบังชั่วคราว ทำให้สามารถมองเห็นดาวบางดวงได้ในช่วงเวลาสั้นๆ</t>
  </si>
  <si>
    <t>เนื่องจาก มวลและขนาดที่แตกต่างกัน</t>
  </si>
  <si>
    <t>กรณีที่หลอดไฟ 60 วัตต์นั้นมีประสิทธิภาพในการแปลงพลังงานเป็นแสงสูงกว่า</t>
  </si>
  <si>
    <t>พลังงานที่เกิดขึ้นภายในดวงอาทิตย์ ซึ่งมาจากการทำปฏิกิริยานิวเคลียร์ฟิวชันที่แกนกลางของดวงอาทิตย์ และการเปลี่ยนแปลงใน สภาวะพื้นผิวของดวงอาทิตย์</t>
  </si>
  <si>
    <t>ระบบค่าลอการิทึมที่ใช้วัด "อันดับความสว่าง" ของดาวฤกษ์</t>
  </si>
  <si>
    <t>ค่าความสว่างที่แท้จริงของดาวฤกษ์ โดยจะวัดเมื่อดาวดวงนั้นอยู่ห่างจากโลกเป็นระยะทางคงที่ 10 พาร์เซก (ประมาณ 32.6 ปีแสง) ในขณะที่ โชติมาตรปรากฏ คือ ค่าความสว่างของดาวฤกษ์ตามที่มองเห็นจากโลก ซึ่งขึ้นอยู่กับทั้งกำลังส่องสว่างที่แท้จริงของดาวและระยะห่างจากโลก</t>
  </si>
  <si>
    <t>ดาวที่มีอุณหภูมิสูงกว่าจะมีสีน้ำเงินหรือขาว ส่วนดาวที่มีอุณหภูมิต่ำกว่าจะมีสีเหลือง ส้ม ไปจนถึงแดง</t>
  </si>
  <si>
    <t>ดาวฤกษ์สีน้ำเงินร้อนกว่าสีน้ำเงินแกมขาวและสีแดง ส่วนดาวฤกษ์สีแดงมีอุณหภูมิต่ำสุด และดาวฤกษ์สีน้ำเงินแกมขาวมีอุณหภูมิปานกลางกว่าสีน้ำเงินแต่ก็ยังร้อนกว่าสีแดง</t>
  </si>
  <si>
    <t>M1–M2 Ia–ab</t>
  </si>
  <si>
    <t>ดาวฤกษ์ B มีความสว่างน้อยที่สุดเมื่อสังเกตจากโลก
เพราะ ความสว่างของดาวที่มองเห็นจากโลก ด้วยโชติมาตรปรากฏซึ่งเป็นค่าที่ใช้บอกความสว่างของดาวเมื่อมองจากโลก โดยที่ตัวเลขยิ่งมีค่ามากเท่าไหร่ ดาวดวงนั้นก็จะยิ่งมีความสว่างน้อยลง</t>
  </si>
  <si>
    <t>ดาวฤกษ์ B มีความสว่างมากที่สุด
เพราะในการเปรียบเทียบความสว่างที่แท้จริงของดาวฤกษ์ จะต้องพิจารณาจากค่า โชติมาตรสัมบูรณ์ซึ่งเป็นค่าที่ใช้บอกความสว่างของดาวเมื่อถูกกำหนดให้อยู่ในระยะทางมาตรฐานคือ 10 พาร์เซก</t>
  </si>
  <si>
    <t>ไม่ได้
เพราะในตอนกลางวัน ดวงอาทิตย์ มีค่าโชติมาตรปรากฏที่ -26.7 ซึ่งสว่างกว่าดาว A มากทำให้แสงของดวงอาทิตย์บังคับวามสว่างของดาวดวงอื่นทั้งหมด ทำให้ไม่สามารถมองเห็นดาว A หรือดาวดวงอื่น ๆ ได้ด้วยตาเปล่าในตอนกลางวัน</t>
  </si>
  <si>
    <t>ความส่องสว่างที่แท้จริง (Luminosity) ซึ่งเป็นปริมาณพลังงานจริงที่ดาวฤกษ์ปล่อยออกมา มีค่าไม่เท่ากันในดาวแต่ละดวง ขึ้นอยู่กับขนาดและอุณหภูมิของดาว และ 2. ระยะห่าง ที่ดาวฤกษ์อยู่ห่างจากโลก ทำให้แสงดาวจางลงตามระยะทางที่เพิ่มขึ้น</t>
  </si>
  <si>
    <t>หลอดไฟ 60 วัตต์ เป็นประเภท LED หรือเทคโนโลยีสมัยใหม่ ที่มีประสิทธิภาพการให้แสง (ลูเมนต่อวัตต์) สูงกว่า เทคโนโลยีเก่า</t>
  </si>
  <si>
    <t xml:space="preserve">ขึ้นอยู่กับ อุณหภูมิพื้นผิว เป็นหลัก </t>
  </si>
  <si>
    <t>จัดอยู่ใน ชนิดสเปกตรัม M และเป็นดาวฤกษ์ยักษ์แดงที่มีอุณหภูมิผิวประมาณ 3,600 เคลวิน</t>
  </si>
  <si>
    <t>ดาวฤกษ์ที่มีค่า โชติมาตรปรากฏ (Apparent Magnitude) สูงที่สุด</t>
  </si>
  <si>
    <t xml:space="preserve">  B สว่างมากที่สุด เพราะ ความสว่างที่แท้จริงของดาวฤกษ์จะต้องพิจารณาจากค่าสัมบูรณ์ซึ่งเป็นภาพที่ใช้แบบความสว่างของดาวเมื่อถึงกำหนด ความสว่างที่แท้จริงของดาวฤกษ์จะต้องพิจารณาจากค่าสัมบูรณ์ซึ่งเป็นภาพที่ใช้แบบความสว่างของดาวเมื่อถึงกำหนดระยะมาตรฐานคือ 10 พาร์เซก</t>
  </si>
  <si>
    <t>ไม่ได้ เพราะ ดวงอาทิตย์มีค่าปรากฏลง 26.7 สว่างกว่าดาวอีกความสว่างของอีกดาว</t>
  </si>
  <si>
    <t>เพราะมีความใกล้ไกลไม่เท่ากัน</t>
  </si>
  <si>
    <t>กรณีที่ 1: ระยะห่าง หากหลอดไฟ 60 วัตต์อยู่ใกล้เรามาก ๆ ในขณะที่หลอดไฟ 100 วัตต์อยู่ไกลออกไป เราจะวัดความสว่างของหลอด 60 วัตต์ได้มากกว่า
   กรณีที่ 2: สิ่งกีดขวาง หากมีสิ่งกีดขวาง เช่น แผ่นกรองแสงหรือฝุ่นควันมาบดบังแสงจากหลอด 100 วัตต์ ในขณะที่หลอด 60 วัตต์ไม่มีสิ่งบดบัง เราจะวัดความสว่างของหลอด 60 วัตต์ได้มากกว่า</t>
  </si>
  <si>
    <t>ปริมาณแก๊สและฝุ่นบนดาวอังคาร</t>
  </si>
  <si>
    <t>ใช้อธิบายความสว่างของวัตถุบนทท้องฟ้า</t>
  </si>
  <si>
    <t xml:space="preserve">การวัดความสว่างที่แท้จริง
</t>
  </si>
  <si>
    <t>อุณหภูมิของดาวมีความสัมพันธ์โดยตรง กลับสีและสเปคตรัมของแสงที่ดาวส่องออกมา</t>
  </si>
  <si>
    <t>ดาวทั้งสามต่างกันที่อุณหภูมิ</t>
  </si>
  <si>
    <t xml:space="preserve">   ชนิดสเปกตรัม: Betelgeuse เป็นดาวประเภท M (M-type star)
   อุณหภูมิผิว: มีอุณหภูมิผิวค่อนข้างต่ำ อยู่ที่ประมาณ 3,500 เคลวิน (K)
   เหตุผล: เนื่องจากดาว Betelgeuse เป็นดาวสีแดง ซึ่งบ่งบอกถึงอุณหภูมิผิวที่ค่อนข้างต่ำตามความสัมพันธ์ระหว่างสีและอุณหภูมิของดาวฤกษ์</t>
  </si>
  <si>
    <t>ไม่ เพราะมีความส่องสว่างน้อย</t>
  </si>
  <si>
    <t>ดวงอาทิตย์เพราะดวงอาทิตย์เป็นดาวฤกษ์ที่อยู่ใกล้โลกมากที่สุด ทำให้แสงจากดวงอาทิตย์มีความสว่างมากพอที่จะกลบแสงจากดาวฤกษ์ดวงอื่น ๆ ทำให้เราไม่สามารถมองเห็นดาวฤกษ์ดวงอื่นได้ในเวลากลางวัน</t>
  </si>
  <si>
    <t xml:space="preserve">สาเหตุที่ทำให้ดาวฤกษ์แต่ละดวงบนท้องฟ้ามีความสว่างปรากฏไม่เท่ากันนั้น มาจากปัจจัยหลัก 2 ประการ คือ ความสว่างที่แท้จริงของดาวฤกษ์ และระยะห่างของดาวฤกษ์จากผู้สังเกต </t>
  </si>
  <si>
    <t>หลอดไฟขนาด 60 วัตต์ สามารถให้ความสว่างมากกว่าหลอดไฟขนาด 100 วัตต์ได้ในบางกรณี</t>
  </si>
  <si>
    <t>ปัจจัยที่มีผลต่อความส่องสว่างของดวงอาทิตย์ที่มองเห็นจากดาวเคราะห์คือ ระยะห่างระหว่างดาวเคราะห์กับดวงอาทิตย์</t>
  </si>
  <si>
    <t>หน่วยวัดความสว่างของวัตถุท้องฟ้า เช่น ดาวฤกษ์ โดยยิ่งค่ามาตรน้อยเท่าไหร่ วัตถุนั้นก็จะยิ่งมีความสว่างมากเท่านั้น และในทางกลับกัน ถ้าค่ามาตรมาก วัตถุนั้นก็จะมีความสว่างน้อยลง</t>
  </si>
  <si>
    <t>คือ การวัดความสว่างที่แท้จริงของดาวฤกษ์ โดยจินตนาการให้ดาวฤกษ์นั้นอยู่ที่ระยะห่างจากโลกออกไป 10 พาร์เซก (ประมาณ 32.6 ปีแสง</t>
  </si>
  <si>
    <t>อุณหภูมิผิวของดาวมีความสัมพันธ์โดยตรงกับสีและสเปกตรัมของดาว โดยอุณหภูมิที่แตกต่างกันจะส่งผลให้ดาวมีสีและการแผ่รังสีของแสงที่แตกต่างกัน</t>
  </si>
  <si>
    <t xml:space="preserve">ดาวฤกษ์แต่ละสีมีความแตกต่างกันหลักๆ ที่ อุณหภูมิผิว และ มวล ซึ่งส่งผลต่อ อายุขัย ของดาวฤกษ์ด้วย </t>
  </si>
  <si>
    <t xml:space="preserve">ดาว Betelgeuse น่าจะเป็นดาวฤกษ์ชนิดสเปกตรัม M1–M2 Ia–ab </t>
  </si>
  <si>
    <t>ดาวฤกษ์ที่มีความส่องสว่างน้อยที่สุดเมื่อสังเกตจากบนโลกคือ ดาว A เพราะมีค่าโชติมาตรปรากฏสูงที่สุด (1.35) ซึ่งบ่งชี้ถึงความสว่างที่น้อยที่สุดเมื่อมองจากโล</t>
  </si>
  <si>
    <t xml:space="preserve">ดาวฤกษ์ที่มีความส่องสว่างมากที่สุดเมื่อกำหนดให้ดาวฤกษ์อยู่ห่างจากโลกเป็นระยะทาง 10 พาร์เซกคือ ดาว B เพราะมีค่าโชติมาตรสัมบูรณ์น้อยที่สุด (-3.6) ซึ่งบ่งชี้ถึงความสว่างที่แท้จริงของดาวที่มากที่สุดเมื่อเทียบที่ระยะทางมาตรฐาน 10 พาร์เซก </t>
  </si>
  <si>
    <t xml:space="preserve">มนุษย์ไม่สามารถสังเกตเห็นดาว A ในตอนกลางวันได้ เพราะในตอนกลางวัน แสงอาทิตย์มีความสว่างมากจนกลบแสงของดาวฤกษ์ดวงอื่น ๆ ที่มีโชติมาตรปรากฏน้อยกว่าแสงอาทิตย์มาก (ดาว A มีโชติมาตรปรากฏ 1.35 ในขณะที่ดวงอาทิตย์มี -26.7) ทำให้ไม่สามารถมองเห็นได้ด้วยตาเปล่า </t>
  </si>
  <si>
    <t>การยุบตัวของเนบิวลา (Nebula Collapse)
ดาวฤกษ์เริ่มต้นจาก เนบิวลา ซึ่งเป็นกลุ่มก๊าซ (ส่วนใหญ่เป็นไฮโดรเจนและฮีเลียม) และฝุ่นขนาดใหญ่ในอวกาศ . เมื่อเกิดการรบกวน เช่น คลื่นกระแทกจากซูเปอร์โนวาที่ระเบิด กลุ่มก๊าซนี้จะเริ่มยุบตัวเข้าหากันภายใต้แรงโน้มถ่วงของตัวเอง</t>
  </si>
  <si>
    <t>การก่อตัวของดาวฤกษ์ก่อนเกิด (Protostar Formation)
เมื่อเนบิวลาเริ่มยุบตัว ส่วนที่หนาแน่นที่สุดตรงใจกลางจะกลายเป็นทรงกลมหมุนวนที่เรียกว่า ดาวฤกษ์ก่อนเกิด (Protostar) อุณหภูมิและความดันที่แกนกลางจะสูงขึ้นเรื่อยๆ จากแรงโน้มถ่วงที่บีบอัด</t>
  </si>
  <si>
    <t>การจุดระเบิดปฏิกิริยานิวเคลียร์ฟิวชัน (Nuclear Fusion Ignition)
เมื่ออุณหภูมิที่แกนกลางของดาวฤกษ์ก่อนเกิดสูงถึงประมาณ 10 ล้านเคลวิน ความดันและอุณหภูมิที่สูงมากนี้จะทำให้เกิด ปฏิกิริยานิวเคลียร์ฟิวชัน ขึ้น โดยอะตอมของไฮโดรเจนจะรวมตัวกันเป็นอะตอมของฮีเลียม พร้อมกับปล่อยพลังงานมหาศาลออกมาในรูปของแสงและความร้อน</t>
  </si>
  <si>
    <t>การเข้าสู่ภาวะสมดุล (Hydrostatic Equilibrium)
เมื่อปฏิกิริยานิวเคลียร์ฟิวชันเริ่มขึ้น แรงดันจากพลังงานที่ปล่อยออกมาจะต้านกับแรงโน้มถ่วงที่พยายามจะบีบอัดดาว ทำให้ดาวเข้าสู่ภาวะ สมดุลอุทกสถิต (Hydrostatic Equilibrium) ซึ่งดาวจะคงรูปทรงที่เสถียรไว้ได้ . ณ จุดนี้ ดาวฤกษ์ถือว่ากำเนิดขึ้นอย่างสมบูรณ์แล้วและเข้าสู่ช่วงชีวิตหลัก (Main Sequence) ซึ่งเป็นช่วงที่ยาวนานที่สุดของดาวฤกษ์</t>
  </si>
  <si>
    <t>มวลสารที่รวมตัวกันเป็นดาวฤกษ์
ดาวฤกษ์เกิดจากการรวมตัวกันของแก๊สและฝุ่นในอวกาศที่เรียกว่า เนบิวลา (Nebula) ซึ่งประกอบด้วยมวลสารหลักคือ ก๊าซไฮโดรเจน เป็นส่วนใหญ่ และยังมี ก๊าซฮีเลียม รวมทั้งธาตุอื่นๆ</t>
  </si>
  <si>
    <t>แรงที่ทำให้มวลสารยุบตัว
เอกภพมีแรง โน้มถ่วง (Gravity) ที่ทำให้มวลสารภายในเนบิวลาเกิดการยุบตัวและรวมกัน ซึ่งเป็นไปตามกฎความโน้มถ่วงแห่งเอกภพของนิวตันที่ระบุว่าแรงดึงดูดแปรผันตรงกับมวล ยิ่งมวลมาก แรงดึงดูดก็จะยิ่งมาก ทำให้มวลสารทั้งหมดในเนบิวลาดึงดูดเข้าหากันจนเกิดการ</t>
  </si>
  <si>
    <t>การเปลี่ยนแปลงเมื่อมวลสารยุบตัว
เมื่อมวลสารภายในเนบิวลาเริ่มยุบตัวรวมกันและมีความหนาแน่นมากขึ้น จะเกิดการเปลี่ยนแปลงดังนี้:
• อุณหภูมิและความดันสูงขึ้น: เมื่อมวลสารถูกบีบอัดเข้าหากัน แรงเสียดทานและแรงดันจากแรงโน้มถ่วงจะเปลี่ยนพลังงานศักย์เป็นพลังงานความร้อน ทำให้อุณหภูมิและความดันที่แกนกลางสูงขึ้นอย่างรวดเร็ว
• การก่อตัวของดาวฤกษ์ก่อนเกิด (Protostar): บริเวณที่มีความหนาแน่นสูงที่สุดจะกลายเป็นแกนกลางทรงกลมที่หมุนวนอย่างรวดเร็วและร้อนจัด ซึ่งเรียกว่าดาวฤกษ์ก่อนเกิด
• การเกิดปฏิกิริยานิวเคลียร์ฟิวชัน: เมื่ออุณหภูมิที่แกนกลางของดาวฤกษ์ก่อนเกิดสูงถึงประมาณ 10 ล้านเคลวิน จะเกิดปฏิกิริยานิวเคลียร์ฟิวชันขึ้น โดยอะตอมของไฮโดรเจนจะรวมตัวกันเป็นฮีเลียม พร้อมกับปล่อยพลังงานมหาศาลออกมา ทำให้ดาวเปล่งแสงและมีความร้อนเกิดขึ้นอย่างสมบูรณ์ กลายเป็นดาวฤกษ์ในที่สุด</t>
  </si>
  <si>
    <t xml:space="preserve">ปฏิกิริยานิวเคลียร์ฟิวชัน ขึ้นบริเวณ แก่น </t>
  </si>
  <si>
    <t>สมดุลอุทกสถิต (Hydrostatic Equilibrium) ซึ่งเป็นสมดุลระหว่างสองแรงตรงข้ามกัน:
• แรงโน้มถ่วง (Gravity): เป็นแรงที่พยายามบีบอัดดาวทั้งหมดให้ยุบตัวลงเข้าสู่แกนกลาง
• แรงดันจากปฏิกิริยานิวเคลียร์ฟิวชัน: เป็นแรงที่เกิดจากพลังงานมหาศาลที่ถูกปล่อยออกมาจากปฏิกิริยาที่แกนกลาง ดันมวลสารของดาวออกด้านนอก .
เมื่อสองแรงนี้อยู่ในภาวะสมดุล ดาวฤกษ์จึงรักษารูปร่างและขนาดที่คงที่ได้</t>
  </si>
  <si>
    <t>ดาวฤกษ์ก่อนเกิด (Protostar): เป็นเพียงกลุ่มก๊าซและฝุ่นที่กำลังยุบตัวภายใต้แรงโน้มถ่วง มีอุณหภูมิและความดันสูงขึ้นเรื่อยๆ แต่ ยังไม่มีปฏิกิริยานิวเคลียร์ฟิวชัน เกิดขึ้นที่แกนกลาง
• ดาวฤกษ์ (Star): เป็นวัตถุที่สมบูรณ์แล้ว มี ปฏิกิริยานิวเคลียร์ฟิวชัน เกิดขึ้นอย่างต่อเนื่องที่แกนกลาง ทำให้ดาวเปล่งแสงและความร้อน และสามารถคงรูปร่างที่สมดุลได้</t>
  </si>
  <si>
    <t>ก๊าซไฮโดรเจนและฮีเรียมรวมตัวกันน</t>
  </si>
  <si>
    <t>อุณหภูมิจะสูงขึ้น</t>
  </si>
  <si>
    <t>แรงโน้มถ่วง กับความร้อนรวมถ่นจนเกิดนิวเคลี่ยร์ฟิวชัน</t>
  </si>
  <si>
    <t>แรงดันจากการระเบิดนิวเคลียร์ (ดันออก)กับแรงโน้มถ่วง (ดันเข้าหาแก่น)</t>
  </si>
  <si>
    <t>ดาวฤกษ์เกิดเมื่อมีการเริ่มปฏิกิริยานิวเคลียร์ภายในแก่น</t>
  </si>
  <si>
    <t>เศษจากจากดาวฤกษ์รุ่นด่อน</t>
  </si>
  <si>
    <t>สสารต่างๆค่อยๆรวมตัวกัน</t>
  </si>
  <si>
    <t>สสารเริ่มรวมตัวที่ศูนย์กลางจนเป็นรูปเป็นร่าง</t>
  </si>
  <si>
    <t>รวมตัวเป็นดาวฤกษ์</t>
  </si>
  <si>
    <t>ฝุ่นและก๊าซ</t>
  </si>
  <si>
    <t>แรงโน้มถ่วงดึงดาวให้ยุบ</t>
  </si>
  <si>
    <t>กลายเป็นดาวแคระแดง</t>
  </si>
  <si>
    <t>จะต้องเคยเกิดเนบิลล่าขึ้น</t>
  </si>
  <si>
    <t>ดาวฤกษ์ก่อนเกิดเป็นแค่เศษฝุ่นและก๊าสในขณะที่ดาวฤกษ์คือฝุ่นและก๊าสที่รวมตัวกันแล้ว</t>
  </si>
  <si>
    <t>เนบิวลา Carina (NGC 3372) หรือเนบิวลา Eta Carinae</t>
  </si>
  <si>
    <t>แรงโน้มถ่วงเพิ่มขึ้น 
อุณหภูมิและความดันสูงขึ้น
การก่อตัวของวัตถุที่มีความหนาแน่นสูง
การปล่อยพลังงาน</t>
  </si>
  <si>
    <t>ปฏิกิริยานิวเคลียร์ฟิวชัน ที่บริเวณ แกนกลางของดาวฤกษ์ก่อนเกิด</t>
  </si>
  <si>
    <t xml:space="preserve">ดาวฤกษ์มีขนาดและความสว่างคงที่ได้ด้วยสมดุลของแรง 2 ชนิดภายในแก่นของดาวฤกษ์ ได้แก่ แรงโน้มถ่วงและแรงดันภายใน 
</t>
  </si>
  <si>
    <t xml:space="preserve">ดาวฤกษ์ก่อนเกิด (Protostar) คือวัตถุขนาดใหญ่ที่ก่อตัวขึ้นจากการรวมกลุ่มกันของแก๊สและฝุ่นในเมฆโมเลกุลขนาดยักษ์ ซึ่งเป็นขั้นตอนเริ่มต้นของกระบวนการก่อตัวของดาวฤกษ์ ในขณะที่ดาวฤกษ์ (Star) คือวัตถุที่เกิดจากดาวฤกษ์ก่อนเกิดที่มีมวลมากพอที่จะเกิดปฏิกิริยานิวเคลียร์ฟิวชันของไฮโดรเจนที่แกนกลาง ทำให้สามารถปลดปล่อยพลังงานและแสงสว่างได้ด้วยตัวเอง 
</t>
  </si>
  <si>
    <t>เนบิวลาหรือเมฆโมเลกุลขนาดยักษ์</t>
  </si>
  <si>
    <t xml:space="preserve"> เนบิวลาแกะสลัก  ซึ่งมีลักษณะเป็นเสาแก๊สและฝุ่นขนาดมหึมา เนบิวลาเหล่านี้ถูกสลักและปั้นแต่งโดยรังสีและลมสุริยะที่รุนแรงจากดาวฤกษ์ที่เพิ่งก่อตัวขึ้นใหม่ภายในเนบิวลา</t>
  </si>
  <si>
    <t>เนบิวลากระดูกงูเรือเป็นหนึ่งในเนบิวลาที่ใหญ่และสว่างที่สุดในท้องฟ้า ตั้งอยู่ในกลุ่มดาวกระดูกงูเรือ ห่างจากโลกประมาณ 7,500 ปีแสง</t>
  </si>
  <si>
    <t>หลุมดำที่ใจกลางดาราจักร</t>
  </si>
  <si>
    <t>จะมี แรงโน้มถ่วงเพิ่มขึ้น ความดันและอุณหภูมิสูงขึ้น นำไปสู่การเกิดโครงสร้างใหม่</t>
  </si>
  <si>
    <t>ปฏิกิริยาฟิวชันนิวเคลียร์ เกิดขึ้นที่แกนกลาง เนื่องจากมวลสารใน เมฆก๊าซและฝุ่น หดตัวจนแกนกลางมีความหนาแน่นและอุณหภูมิสูงพอที่จะหลอมรวมไฮโดรเจนเป็นฮีเลียม</t>
  </si>
  <si>
    <t>สมดุลไฮโดรสแตติก หรือสมดุลอุทกสถิต</t>
  </si>
  <si>
    <t>มีองค์ประกอบส่วนใหญ่เป็นไฮโดรเจนและฮีเลียม และยังไม่มีธาตุหนักอย่างคาร์บอนและออกซิเจน</t>
  </si>
  <si>
    <t>เนบิวลา กลุ่มก๊าซในฝุ่นและอวกาศ กระจายตัวอยู่</t>
  </si>
  <si>
    <t>ก๊าซและฝุ่นเริ่มรวมตัวกันหนาแน่นภายใต้แรงโน้มถ่วง เกิดเป็นก้อนโปรโตสสตาร์</t>
  </si>
  <si>
    <t>เนบิวลา ยุบตัวรวมกันด้วยแรงโน้มถ่วง เกิดการหลอมเหลวรวมกับไฮโดเจน เกิดเป็นดาวฤกษ์ใหม่</t>
  </si>
  <si>
    <t>ดวงอาทิตย์ ก๊าซและฝุ่นรวมตัวเป็นดาวฤกษ์ เกิดพลังงานและฟิวชั่น</t>
  </si>
  <si>
    <t>ส่งผลให้ แรงดึงดูดมีมากขึ้น ความดันและอุณหภูมิสูงขึ้น และนำไปสู่การเกิด โครงสร้างที่มีมวลขนาดใหญ่ เช่น ดวงดาว หรือดาวเคราะห์</t>
  </si>
  <si>
    <t>ปฏิกิริยาฟิวชันนิวเคลียร์ เกิดขึ้นที่แกนกลาง เนื่องจากมวลสารใน เมฆก๊าซและฝุ่น (เนบิวลา) หดตัวจนแกนกลางมีความหนาแน่นและอุณหภูมิสูงพอที่จะหลอมรวมไฮโดรเจนเป็นฮีเลียม</t>
  </si>
  <si>
    <t xml:space="preserve">เกิดจาก แรงโน้มถ่วง ที่พยายามจะทำให้ดาวฤกษ์ยุบตัวเข้าหากัน กับ แรงดันจากภายใน (ซึ่งมาจากแรงดันแก๊สและรังสีที่เกิดจากปฏิกิริยานิวเคลียร์ฟิวชันที่แก่นกลาง) ที่พยายามจะดันดาวฤกษ์ให้ออกไปด้านนอก ทั้งสองแรงนี้ต้องสมดุลกัน ทำให้ดาวฤกษ์มีขนาดคงที่ ไม่ยุบตัวลงหรือขยายตัวออก และส่องสว่างออกมาอย่างต่อเนื่องในช่วงเวลาส่วนใหญ่ของชีวิตดาวฤกษ์. </t>
  </si>
  <si>
    <t xml:space="preserve">มีองค์ประกอบส่วนใหญ่เป็นไฮโดรเจนและฮีเลียม และยังไม่มีธาตุหนักอย่างคาร์บอนและออกซิเจน </t>
  </si>
  <si>
    <t>เนบิวลา หรือ เมฆโมเลกุล</t>
  </si>
  <si>
    <t>เกิดปฏิกิริยานิวเคลียร์ฟิวชั่น</t>
  </si>
  <si>
    <t>ฝุ่นและแก๊ส</t>
  </si>
  <si>
    <t>เกิดการยุบตัวขิงเนบิวลา</t>
  </si>
  <si>
    <t>กลุ่มแก๊สยุบตัวและร้อนขึ้นเป็นดาวฤกษ์</t>
  </si>
  <si>
    <t>เกิดเพราะ สมดุลไฮโดรสแตติก</t>
  </si>
  <si>
    <t>มีความสว่างมากขึ้น</t>
  </si>
  <si>
    <t>บริเวณหลุมดำ</t>
  </si>
  <si>
    <t>การเกิดปฏิกิริยาฟิวชั่น</t>
  </si>
  <si>
    <t xml:space="preserve">เนบิวลา (Nebula)
ก๊าซและฝุ่นจำนวนมากในอวกาศ เริ่มรวมตัวกันภายใต้แรงโน้มถ่วง </t>
  </si>
  <si>
    <t xml:space="preserve">โปรโตสตาร์ (Protostar)
ก๊าซและฝุ่นเริ่มหดตัว อุณหภูมิและความหนาแน่นสูงขึ้น แต่ยังไม่เกิดปฏิกิริยานิวเคลียร์ฟิวชัน </t>
  </si>
  <si>
    <t xml:space="preserve">การจุดติดปฏิกิริยานิวเคลียร์ (Nuclear Fusion Ignition)
เมื่ออุณหภูมิสูงพอ โปรโตสตาร์เริ่มหลอมรวมไฮโดรเจนเป็นฮีเลียม เกิดแสงและพลังงาน → </t>
  </si>
  <si>
    <t xml:space="preserve">ดาวฤกษ์สมบูรณ์ (Main Sequence Star)
เข้าสู่ระยะสมดุล ดาวฤกษ์ส่องแสงสว่างและคงอยู่ในช่วงเวลานาน </t>
  </si>
  <si>
    <t>อุณหภูมิสูงขึ้น เกิดการจุดติดปฏิกิริยานิวเคลียร์ฟิวชัน</t>
  </si>
  <si>
    <t>กระบวนการนิวเคลียร์ฟิวชันที่ใจกลางดาว</t>
  </si>
  <si>
    <t>สมดุลระหว่างแรงโน้มถ่วง (บีบเข้าด้านใน) กับแรงดันจากปฏิกิริยานิวเคลียร์ฟิวชัน (ดันออกด้านนอก)</t>
  </si>
  <si>
    <t>ดาวฤกษ์มีการจุดติดฟิวชันและแผ่แสงสว่างออกมา ส่วนดาวก่อนเกิดยังไม่มีการฟิวชั</t>
  </si>
  <si>
    <t>เนบิวลา (กลุ่มก๊าซและฝุ่นในอวกาศ)</t>
  </si>
  <si>
    <t>ปฏิกิริยานิวเคลียร์ฟิวชัน (Nuclear fusion)</t>
  </si>
  <si>
    <t>กระบวนการเกิดดาวฤกษ์เริ่มต้นจากการรวมตัวของก๊าซและฝุ่นในเนบิวลาภายใต้แรงโน้มถ่วง จนเกิดเป็นแกนกลางที่หนาแน่นและร้อนขึ้นเรื่อยๆ จนกระทั่งเกิดปฏิกิริยานิวเคลียร์ฟิวชันและเปล่งแสงออกมาเป็นดาวฤกษ์</t>
  </si>
  <si>
    <t>กระบวนการเกิดดาวฤกษ์เริ่มต้นจากการรวมตัวกันของเมฆก๊าซและฝุ่นในอวกาศ (เนบิวลา) ภายใต้แรงโน้มถ่วง ทำให้เกิดเป็นดาวฤกษ์ก่อนเกิด (Protostar) ซึ่งมีความหนาแน่นและอุณหภูมิสูงขึ้น เมื่ออุณหภูมิที่แกนกลางสูงพอ จะเกิดปฏิกิริยานิวเคลียร์ฟิวชันขึ้น เปลี่ยนไฮโดรเจนเป็นฮีเลียมและปลดปล่อยพลังงาน ทำให้ดาวฤกษ์มีแสงสว่างและเข้าสู่ช่วงแถบลำดับหลัก</t>
  </si>
  <si>
    <t xml:space="preserve">กระบวนการเกิดดาวฤกษ์เริ่มต้นจาก การรวมตัวของเนบิวลา ซึ่งเป็นเมฆก๊าซและฝุ่นในอวกาศ จากนั้น เมฆก๊าซและฝุ่นจะยุบตัวภายใต้แรงโน้มถ่วง ทำให้ใจกลางมีความหนาแน่นและอุณหภูมิสูงขึ้น กลายเป็น ดาวฤกษ์ก่อนเกิด เมื่ออุณหภูมิและความดันที่แก่นกลางสูงเพียงพอ ปฏิกิริยานิวเคลียร์ฟิวชันจะเริ่มต้นขึ้น โดยไฮโดรเจนจะหลอมรวมเป็นฮีเลียม และดาวฤกษ์จะเข้าสู่ ช่วงแถบลำดับหลัก ซึ่งเป็นช่วงที่ดาวฤกษ์สร้างพลังงานอย่างต่อเนื่อง </t>
  </si>
  <si>
    <t xml:space="preserve">ดาวฤกษ์ถือกำเนิดขึ้นจากเมฆโมเลกุลที่ยุบตัวลง ซึ่งประกอบด้วยไฮโดรเจนเป็นส่วนประกอบหลัก รวมถึงฮีเลียม และธาตุหนักอื่นๆ อีกจำนวนหนึ่ง </t>
  </si>
  <si>
    <t xml:space="preserve">แรงโน้มถ่วง คือแรงที่ทำให้มวลสารภายในเนบิวลาเกิดการยุบตัวรวมกัน </t>
  </si>
  <si>
    <t xml:space="preserve">ดาวฤกษ์ก่อนเกิดจะพัฒนากลายเป็นดาวฤกษ์ได้ ต้องเกิดกระบวนการ การยุบตัวเนื่องจากแรงโน้มถ่วงและการเกิดปฏิกิริยานิวเคลียร์ฟิวชัน ที่บริเวณ เนบิวลา หรือ เมฆโมเลกุลขนาดยักษ์ </t>
  </si>
  <si>
    <t>สมดุลของแรงภายในแก่นของดาวฤกษ์ที่ทำให้ดาวฤกษ์มีขนาดและความสว่างคงที่นั้นเกิดจาก สมดุลอุทกสถิต</t>
  </si>
  <si>
    <t>ความแตกต่างที่สำคัญที่สุดคือ ดาวฤกษ์ก่อนเกิดยังไม่มีปฏิกิริยานิวเคลียร์ฟิวชันเกิดขึ้น แต่ดาวฤกษ์มีปฏิกิริยานิวเคลียร์ฟิวชันเกิดขึ้นที่แกนกลางและเปล่งแสงได้ด้วยตัวเอง ดังนั้น ดาวฤกษ์มีความแตกต่างจากดาวฤกษ์ก่อนเกิดตรงที่ดาวฤกษ์มีปฏิกิริยานิวเคลียร์ฟิวชันเกิดขึ้นที่แกนกลาง ทำให้สามารถเปล่งแสงและความร้อนได้ด้วยตัวเอง ในขณะที่ดาวฤกษ์ก่อนเกิดยังไม่มีปฏิกิริยานิวเคลียร์ฟิวชันเกิดขึ้น</t>
  </si>
  <si>
    <t>ดาวฤกษ์ที่เกิดขึ้นใหม่มักเกิดขึ้นในบริเวณ เนบิวลา หรือ กลุ่มเมฆก๊าซและฝุ่นในอวกาศ ซึ่งเป็นแหล่งกำเนิดดาวฤกษ์ที่สำคัญ</t>
  </si>
  <si>
    <t>กระบวนการที่ทำหน้าที่สร้างพลังงานของดาวฤกษ์ ทำให้ดาวฤกษ์สามารถปลดปล่อยพลังงานและแสงภายในตัวเองได้คือ ปฏิกิริยานิวเคลียร์ฟิวชัน (Nuclear Fusion) 
คำอธิบาย:</t>
  </si>
  <si>
    <t>มวลสารที่รวมตัวกันจนเกิดเป็นดาวฤกษ์คือ “แก๊สและฝุ่น” ที่อยู่ในเนบิวลา
โดยส่วนใหญ่</t>
  </si>
  <si>
    <t>เป็นแรงหลักที่ทำให้มวลสารในเนบิวลาเริ่ม ยุบตัวเข้าหากัน จนกลายเป็นก้อนมวลหนาแน่น ซึ่งเมื่อมวลมากพอจะทำให้อุณหภูมิสูงขึ้น จนเกิด ปฏิกิริยานิวเคลียร์ฟิวชัน กลายเป็นดาวฤกษ์ในที่สุด</t>
  </si>
  <si>
    <t>เมื่อมวลสาร (เช่น ไฮโดรเจน) ภายในเนบิวลา ยุบตัวเข้าหากัน ด้วยแรงโน้มถ่วง จะเกิดการเปลี่ยนแปลง</t>
  </si>
  <si>
    <t xml:space="preserve">กระบวนการที่ทำให้วัตถุก่อนเป็นดาวฤกษ์ (โปรโตสตาร์) กลายเป็นดาวฤกษ์จริงๆ </t>
  </si>
  <si>
    <t xml:space="preserve">ภายในแก่นของดาวฤกษ์มี “สมดุลของแรง” 2 แรงสำคัญที่ทำให้ดาวฤกษ์ คงตัว มีขนาดและความสว่างคงที่ </t>
  </si>
  <si>
    <t>:
	•	โปรโตสตาร์ = ยังไม่เป็นดาวจริง
	•	ดาวฤกษ์ = กลายเป็นดาวจริงเมื่อฟิวชันเริ่มทำ</t>
  </si>
  <si>
    <t xml:space="preserve">ดาวฤกษ์ใหม่มักเกิดขึ้นใน “เนบิวลา (Nebula)”
เนบิวลา คือ กลุ่มเมฆของแก๊สและฝุ่นในอวกาศ </t>
  </si>
  <si>
    <t>กระบวนการ “นิวเคลียร์ฟิวชัน (Nuclear Fusion)”
เป็นกระบวนการหลักที่สร้างพลังงานให้ดาวฤกษ์</t>
  </si>
  <si>
    <t>ขนาดของดาวฤกษ์ (รัศมี): ดาวฤกษ์ที่มีขนาดใหญ่กว่าจะมีความส่องสว่างมากกว่า
อุณหภูมิพื้นผิวของดาวฤกษ์: ดาวฤกษ์ที่มีอุณหภูมิพื้นผิวสูงกว่าจะมีความส่องสว่างมากกว่า</t>
  </si>
  <si>
    <t>โชติมาตรปรากฏ เป็นค่าที่บอกถึงความสว่างของดาวที่เรามองเห็นจากโลก 
โชติมาตรสัมบูรณ์ เป็นค่าที่บอกถึงความสว่างที่แท้จริงของดาวฤกษ์ </t>
  </si>
  <si>
    <t>พิจารณาจากสเปกตรัมของแสงที่เปล่งออกมาจากดาวดวงนั้น</t>
  </si>
  <si>
    <t>เนื่องจากดวงอาทิตย์อยู่ใกล้โลกมากกว่าดาวซิริอัสมาก </t>
  </si>
  <si>
    <t>เนบิวลาคือแหล่งกำเนิดและแหล่งสิ้นสุดของดาวฤกษ์</t>
  </si>
  <si>
    <t>ดาวฤกษ์ที่มีมวลน้อยจะใช้เชื้อเพลิงนิวเคลียร์ในการสร้างพลังงานในอัตราที่ช้ากว่า</t>
  </si>
  <si>
    <t>ดวงอาทิตย์ของเราเป็นดาวฤกษ์ที่อยู่ในช่วงวัยกลางคน โดยนักวิทยาศาสตร์ประมาณการว่าดวงอาทิตย์มีอายุมาแล้วประมาณ 4.6 พันล้านปีมีอายุขัยรวมประมาณ 10,000 ล้านปี</t>
  </si>
  <si>
    <t>ธาตุส่วนใหญ่ที่พบในจักรวาล รวมถึงธาตุที่ประกอบขึ้นเป็นโลกและสิ่งมีชีวิตบนโลก เช่น คาร์บอน ออกซิเจน เหล็ก และทองคำ ล้วนก่อตัวขึ้นภายในดาวฤกษ์ผ่านกระบวนการนิวเคลียร์ฟิวชันและการระเบิดของซูเปอร์โนวา </t>
  </si>
  <si>
    <t>รัศมีและอุณภูมิ</t>
  </si>
  <si>
    <t>โชติมาตรปรากฏคือความสว่างในระยะทางจากโลกถึงดาวส่วน โชติมาตรสัมบูรณ์คือความสว่างที่แท้จริงถ้าโลกอยู่ใกล้เหมือนโชติมาตรปรากฎ</t>
  </si>
  <si>
    <t>ดาวไรเจล (0.12);ดาวตานกอินทรี (0.77);ดาวคาเพลลา (0.09);ดาวเวกา (0.04);ดาวซิริอัส (-1.46);ดาวพฤหัสบดี (-2.7);ดาวศุกร์ (-4.4);ดวงจันทร์เต็มดวง (-12.5);ดวงอาทิตย์ (-26.7)</t>
  </si>
  <si>
    <t>ดวงดาวแก้วเพราะอุณภูมิจะเป็นกำหนดสีและดาวดวงนี้สีเหมือนพระอาทิตย์</t>
  </si>
  <si>
    <t>เป็นจุดเริ่มต้นและจุดจบของดาวฤกษ์</t>
  </si>
  <si>
    <t>มีอายุ4.6พันล้านปีเหลืออายุขัยอีก1หมื่นล้านปี</t>
  </si>
  <si>
    <t>มีกำเนิดมาจากการวิวัฒนาการของดาวฤกษ์</t>
  </si>
  <si>
    <t>ความส่องสว่างของดาวฤกษ์ เพิ่มเมื่อดาวใหญ่ขึ้นหรือร้อนขึ้น</t>
  </si>
  <si>
    <t>โชติมาตรปรากฏ = ความสว่างที่เห็นจากโลก
	•	โชติมาตรสัมบูรณ์ = ความสว่างจริงของดาว
	•	สามารถเปลี่ยนจากค่าหนึ่งไปอีกค่าหนึ่งได้โดยใช้ ระยะทาง</t>
  </si>
  <si>
    <t>สีของดาว (Star Color)</t>
  </si>
  <si>
    <t>การมองเห็นสว่างขึ้นอยู่กับ ความส่องสว่างจริง × ระยะทาง</t>
  </si>
  <si>
    <t>เนบิวลาเป็น ต้นกำเนิดของดาวฤกษ์ และดาวฤกษ์ก็สามารถส่งผลต่อเนบิวลาได้</t>
  </si>
  <si>
    <t>:
	•	มวลมาก → ใช้พลังงานเร็ว → ชีวิตสั้น
	•	มวลน้อย → ใช้พลังงานช้า → ชีวิตยาว</t>
  </si>
  <si>
    <t>:
	•	อายุปัจจุบัน ≈ 4.6 พันล้านปี
	•	อายุขัยที่เหลือ ≈ 5 พันล้านปี</t>
  </si>
  <si>
    <t>ทุกธาตุหนักในโลกและร่างกายมนุษย์ เกิดจากวิวัฒนาการของดาวฤกษ์ ดาวคือ “โรงงานผลิตธาตุ” ของจักรวาล</t>
  </si>
  <si>
    <t>รัศมี (ขนาด) ของดาว และ อุณหภูมิพื้นผิวของดาว</t>
  </si>
  <si>
    <t>โชติมาตรปรากฏ คือ ค่าความสว่างของดาวที่วัดได้จริงบนท้องฟ้าจากโลก โดยขึ้นอยู่กับระยะทางของดาวจากโลก ส่วนโชติมาตรสัมบูรณ์ คือ ค่าความสว่างที่แท้จริงของดาว ซึ่งจะกำหนดให้ดาวอยู่ห่างจากโลก 10 พาร์เซก (ประมาณ 32.6 ปีแสง) เสมอ เพื่อให้สามารถเปรียบเทียบความสว่างที่แท้จริงของดาวต่างๆ ได้อย่างยุติธรรม โดยไม่ต้องคำนึงถึงระยะห่างที่แตกต่างกันในความเป็นจริง</t>
  </si>
  <si>
    <t>เพราะดวงอาทิตย์อยู่ใกล้โลกมาก ทำให้ความสว่างที่ปรากฏ (apparent brightness) สูง</t>
  </si>
  <si>
    <t>เป็น แหล่งกำเนิดและซากสุดท้ายของดาวฤกษ์</t>
  </si>
  <si>
    <t xml:space="preserve">เพราะใช้เชื้อเพลิงนิวเคลียร์น้อยกว่าและมีปฏิกิริยาฟิวชันที่รุนแรงน้อยกว่า เมื่อเทียบกับดาวฤกษ์มวลมากที่ใช้เชื้อเพลิงอย่างสิ้นเปลืองด้วยอัตราที่สูงมาก ทำให้ดาวมวลมากมีอายุสั้นกว่า
</t>
  </si>
  <si>
    <t>4.6 พันล้านปี และน่าจะมีอายุขัยรวมอีกประมาณ 10 พันล้านปี</t>
  </si>
  <si>
    <t>เกี่ยวข้อง เพราะธาตุส่วนใหญ่ที่พบในจักรวาล รวมถึงบนโลกและในร่างกายเรา ไม่ได้เกิดช่วงบิกแบง แต่เกิดจากการสังเคราะห์นิวเครียร์ภายในดาวฤกษ์ขนาดใหญ่ในช่วงสุดท้ายของชีวิตดาวฤกษ์</t>
  </si>
  <si>
    <t>อุณหภูมิผิวของดาวฤกษ์: ดาวฤกษ์ที่มีอุณหภูมิผิวสูงกว่าจะมีความส่องสว่างมากกว่า
ขนาดรัศมีของดาวฤกษ์: ดาวฤกษ์ที่มีขนาดใหญ่กว่าจะมีความส่องสว่างมากกว่า</t>
  </si>
  <si>
    <t>โชติมาตรปรากฏ (apparent magnitude, m) และ โชติมาตรสัมบูรณ์ (absolute magnitude, M) เป็นการวัดความสว่างของดาวฤกษ์ในมุมมองที่ต่างกัน:
โชติมาตรปรากฏ (m): เป็นการวัดความสว่างของดาวฤกษ์ที่สังเกตได้จากโลก โดยไม่ได้คำนึงถึงระยะทาง ยิ่งดาวฤกษ์สว่างมาก โชติมาตรปรากฏจะยิ่งน้อยลง (ตัวเลขติดลบยิ่งสว่างมาก) ดาวที่อยู่ใกล้และสว่างน้อยอาจมีโชติมาตรปรากฏเท่ากับดาวที่อยู่ไกลและสว่างมาก
โชติมาตรสัมบูรณ์ (M): เป็นการวัดความสว่างที่แท้จริงของดาวฤกษ์ โดยกำหนดให้ดาวทุกดวงอยู่ห่างจากผู้สังเกตเป็นระยะทางมาตรฐาน 10 พาร์เซก (parsec) ดังนั้น โชติมาตรสัมบูรณ์จึงเป็นค่าที่ใช้เปรียบเทียบความส่องสว่างที่แท้จริงของดาวฤกษ์แต่ละดวงได้โดยตรง</t>
  </si>
  <si>
    <t>การพิจารณาว่าดาวดวงใดมีอุณหภูมิผิวใกล้เคียงกับดวงอาทิตย์มากที่สุด จะต้องดูจากข้อมูล สีของดาวฤกษ์ ครับ เพราะสีของดาวฤกษ์บ่งบอกถึงอุณหภูมิพื้นผิวของดาวโดยตรง โดยดวงอาทิตย์เป็นดาวฤกษ์สีเหลือง ดังนั้นดาวที่มีสีเหลืองเช่นกันอย่าง ดาวคาเพลลา จึงมีอุณหภูมิใกล้เคียงกับดวงอาทิตย์มากที่สุด</t>
  </si>
  <si>
    <t>ที่เห็นดวงอาทิตย์สว่างกว่าดาวซิริอัส เป็นเพราะ ดวงอาทิตย์อยู่ใกล้โลกมากกว่าดาวซิริอัสมาก ครับ แม้ว่าดาวซิริอัสจะมีกำลังส่องสว่างจริง (ความสว่างสัมบูรณ์) มากกว่าดวงอาทิตย์ แต่ความสว่างที่เรามองเห็นจากโลก (ความสว่างปรากฏ) นั้นขึ้นอยู่กับระยะทางเป็นสำคัญ</t>
  </si>
  <si>
    <t>เนบิวลาคือแหล่งกำเนิดดาวฤกษ์ ครับ เนบิวลาเป็นกลุ่มแก๊สและฝุ่นขนาดใหญ่ในอวกาศที่เกิดการยุบตัวลงด้วยแรงโน้มถ่วง ก่อให้เกิดดาวฤกษ์ดวงใหม่ขึ้นมา และในบางกรณีเนบิวลาก็เป็นซากที่เหลือจากการระเบิดของดาวฤกษ์ขนาดใหญ่ด้วยเช่นกัน</t>
  </si>
  <si>
    <t>ดาวฤกษ์ที่มีมวลน้อยจะใช้เชื้อเพลิงนิวเคลียร์ในอัตราที่ช้ากว่าดาวฤกษ์ที่มีมวลมาก ครับ เนื่องจากแรงโน้มถ่วงที่แก่นกลางของดาวฤกษ์มวลน้อยนั้นน้อยกว่า ทำให้เกิดปฏิกิริยานิวเคลียร์ในอัตราที่ต่ำกว่ามาก จึงสามารถเผาผลาญเชื้อเพลิงได้อย่างช้าๆ และมีช่วงชีวิตที่ยาวนานกว่ามาก ในทางตรงกันข้าม ดาวฤกษ์ที่มีมวลมากจะเผาผลาญเชื้อเพลิงอย่างรวดเร็วและจบชีวิตลงในเวลาอันสั้น</t>
  </si>
  <si>
    <t>ปัจจุบันดวงอาทิตย์มีอายุประมาณ 4.6 พันล้านปี และจะมีอายุขัยเหลืออยู่อีกประมาณ 5 พันล้านปี</t>
  </si>
  <si>
    <t>เกี่ยวข้องโดยตรง การวิวัฒนาการของดาวฤกษ์เป็นแหล่งกำเนิดธาตุต่างๆ ในจักรวาล ดาวฤกษ์สร้างธาตุที่หนักขึ้นเรื่อยๆ ภายในแก่นของมันผ่านกระบวนการนิวเคลียร์ฟิวชัน เมื่อดาวฤกษ์ขนาดใหญ่สิ้นอายุขัยและระเบิดเป็นซูเปอร์โนวา ธาตุหนักที่สังเคราะห์ขึ้นจะถูกปลดปล่อยออกมาในอวกาศ จากนั้นธาตุเหล่านี้จะรวมตัวกันเป็นเนบิวลา ซึ่งเป็นแหล่งกำเนิดของดาวฤกษ์และระบบสุริยะรุ่นใหม่ รวมถึงโลกและสิ่งมีชีวิตบนโลกด้วย ดังนั้น ธาตุต่าง ๆ ในตัวเราและบนโลกจึงมาจากดาวฤกษ์ที่ตายไปแล้ว</t>
  </si>
  <si>
    <t>โชติมาตรสมบูรณ์คือแสงสว่างที่แท้จริง
โชติมาตรปรากฏคือแสงที่วัดได้จากพื้นโลก</t>
  </si>
  <si>
    <t>ดาวเวกา (0.04);ดวงจันทร์เต็มดวง (-12.5);ดาวพฤหัสบดี (-2.7);ดาวซิริอัส (-1.46);ดาวตานกอินทรี (0.77);ดวงอาทิตย์ (-26.7);ดาวคาเพลลา (0.09);ดาวไรเจล (0.12);ดาวศุกร์ (-4.4)</t>
  </si>
  <si>
    <t>เพราะโชติมาตรปรากฏของดวงอาทิตย์มีมากกว่า</t>
  </si>
  <si>
    <t>เป็นต้นกำเนิดการเกิดดาวฤกษ์</t>
  </si>
  <si>
    <t>เพราะมวลน้อยมีอายุมากกว่ามวลมาก</t>
  </si>
  <si>
    <t>5,600ล้านปี</t>
  </si>
  <si>
    <t>เกี่ยวเพราะมีธาตุบางอย่างที่ดวงอาทิตย์มีและเรามี</t>
  </si>
  <si>
    <t>รัศมี (ขนาด) และ อุณหภูมิพื้นผิว ของดาว</t>
  </si>
  <si>
    <t>โชติมาตรปรากฏ = ความสว่างที่เราเห็นจากโลก
โชติมาตรสัมบูรณ์ = ความสว่างจริงของดาว (เทียบที่ระยะมาตรฐาน 10 pc)</t>
  </si>
  <si>
    <t>ถ้ามี ค่าอุณหภูมิผิวให้ → เลือกดาวที่ค่าใกล้ 5,778 K
ถ้าไม่มีค่า → ใช้ สีของดาวหรือประเภทสเปกตรัม เพื่อประมาณความใกล้เคียง</t>
  </si>
  <si>
    <t>ดวงอาทิตย์สว่างกว่าดาวซิริอัสเมื่อมองจากโลก เพราะ ใกล้โลกมากกว่า แม้ดาวซิริอัสจะส่องสว่างมากกว่า แต่ระยะทางไกล ทำให้ความสว่างที่มาถึงโลกน้อยกว่า.</t>
  </si>
  <si>
    <t>เนบิวลาเป็นทั้ง แหล่งกำเนิดดาว และ เศษเหลือจากดาวที่ตายแล้ว.</t>
  </si>
  <si>
    <t>ดาวมวลน้อยมีช่วงชีวิตยาวกว่าเพราะ เผาผลาญเชื้อเพลิงช้ากว่าดาวมวลมาก.</t>
  </si>
  <si>
    <t>อายุปัจจุบัน : ประมาณ 4.6 พันล้านปี 🌍
อายุขัยรวมทั้งหมด : คาดว่าจะอยู่ได้ประมาณ 10 พันล้านปี</t>
  </si>
  <si>
    <t>ธาตุเกือบทั้งหมดบนโลกและในตัวเรา ล้วนเกิดจากการวิวัฒนาการและการตายของดาวฤกษ์ กล่าวได้ว่า “เราทุกคนทำมาจากฝุ่นดาว” ⭐</t>
  </si>
  <si>
    <t>อุณหภูมิผิว (Surface temperature, T) → ดาวที่ร้อนกว่าจะปลดปล่อยพลังงานมากกว่า
รัศมีของดาว (Radius, R) → ดาวที่มีขนาดใหญ่ย่อมมีพื้นที่ผิวมาก ทำให้ปล่อยพลังงานมาก</t>
  </si>
  <si>
    <t xml:space="preserve">โชติมาตรปรากฏ = สว่างที่ เห็นจริง จากโลก
โชติมาตรสัมบูรณ์ = สว่างที่ แท้จริง ของดาว
</t>
  </si>
  <si>
    <t>ดาวดวงใดที่มีอุณหภูมิผิวใกล้เคียงกับดวงอาทิตย์ยกมากที่สุด พิจารณาจากข้อมูล
 ดวงอาทิตย์ (โชติมาตรสัมบูรณ์ ~ 4.8, สีเหลือง)</t>
  </si>
  <si>
    <t>เห็นดวงอาทิตย์สว่างกว่าดาวซิริอัส เพราะดวงอาทิตย์อยู่ใกล้โลกมาก แม้กำลังส่องสว่างจริงจะน้อยกว่าดาวซิริอัส</t>
  </si>
  <si>
    <t xml:space="preserve">เนบิวลา = อู่กำเนิดดาว (ต้นกำเนิด)
เนบิวลา = ซากดาว (ปลายชีวิต)
ดังนั้น เนบิวลากับดาวฤกษ์จึงเป็นส่วนหนึ่งของ วัฏจักรของดาวฤกษ์
</t>
  </si>
  <si>
    <t>ดาวฤกษ์มวลน้อยมีช่วงชีวิตยาวนานกว่า เพราะ หลอมรวมเชื้อเพลิงช้ากว่า ส่วนดาวมวลมากแม้มีเชื้อเพลิงเยอะ แต่ใช้เร็วเกินไป ทำให้หมดอายุขัยไวกว่า</t>
  </si>
  <si>
    <t>ตอนนี้ดวงอาทิตย์อยู่ในวัยกลางคน (ประมาณครึ่งหนึ่งของอายุขัยแล้ว) และยังมีเวลาส่องสว่างได้อีก ราว 5,000 ล้านปี ครับ</t>
  </si>
  <si>
    <t>ธาตุต่าง ๆ บนโลกและในตัวเรา ล้วนมีที่มาจากการวิวัฒนาการของดาวฤกษ์รุ่นก่อน ๆ โดยเฉพาะกระบวนการฟิวชันและการระเบิดซูเปอร์โนวา  ทำให้โลกและสิ่งมีชีวิตสามารถเกิดขึ้นได้</t>
  </si>
  <si>
    <t>ความส่องสว่างของดาวฤกษ์ขึ้นอยู่กับ อุณหภูมิพื้นผิว และ รัศมี ของดาวฤกษ์ โดยทั้งสองปัจจัยมีความสัมพันธ์กันตามกฎของสเตฟาน-โบลต์ซมันน์ ซึ่งแสดงให้เห็นว่ายิ่งดาวฤกษ์มีขนาดใหญ่และมีอุณหภูมิพื้นผิวสูงเท่าใด ก็จะมีความส่องสว่างมากเท่านั้น</t>
  </si>
  <si>
    <t>โชติมาตรปรากฏ วัดความสว่างที่สังเกตได้จากโลก ขึ้นอยู่กับระยะทาง
โชติมาตรสัมบูรณ์ วัดความสว่างที่แท้จริงของดาว ไม่ขึ้นอยู่กับระยะทาง แต่เป็นค่าที่คำนวณจากระยะทางมาตรฐาน</t>
  </si>
  <si>
    <t>พิจารณาจากสีของดาวฤกษ์</t>
  </si>
  <si>
    <t xml:space="preserve">เหตุผลหลักที่ทำให้ดวงอาทิตย์ปรากฏสว่างกว่าดาวซิริอัสเมื่อมองจากโลก ทั้งที่ดาวซิริอัสมีกำลังส่องสว่างมากกว่า คือ ระยะห่างจากโลก </t>
  </si>
  <si>
    <t>แหล่งกำเนิดและจุดจบของดาวฤกษ์</t>
  </si>
  <si>
    <t>ดาวฤกษ์ที่มีมวลน้อยมีช่วงชีวิตที่ยาวนานกว่าดาวฤกษ์ที่มีมวลมาก เนื่องจากอัตราการเผาผลาญเชื้อเพลิงไฮโดรเจนในแกนกลางของดาวฤกษ์ที่มีมวลน้อยนั้นช้ากว่ามากเมื่อเทียบกับดาวฤกษ์ที่มีมวลมาก</t>
  </si>
  <si>
    <t xml:space="preserve">ดวงอาทิตย์ของเรามีอายุประมาณ 4.6 พันล้านปี และจะมีอายุขัยเหลืออยู่อีกประมาณ 5 พันล้านปี </t>
  </si>
  <si>
    <t xml:space="preserve">ใช่ ธาตุต่าง ๆ บนโลกและในตัวเรามีความเกี่ยวข้องอย่างใกล้ชิดกับวิวัฒนาการของดาวฤกษ์ </t>
  </si>
  <si>
    <t>เมื่อกลุ่มโซลาร์เนบิวลายุบตัวลงภายใต้แรงโน้มถ่วงของตัวเอง มวลสารส่วนใหญ่จะรวมตัวกันที่ใจกลางและหมุนอย่างรวดเร็ว ทำให้เกิดความร้อนและความดันมหาศาล จนอุณหภูมิที่แกนกลางสูงถึง 15 ล้านองศาเซลเซียส ซึ่งเป็นจุดเริ่มต้นของปฏิกิริยานิวเคลียร์ฟิวชัน ทำให้กลุ่มก๊าซนี้กลายเป็นดาวฤกษ์ นั่นคือดวงอาทิตย์</t>
  </si>
  <si>
    <t>ขณะที่ดวงอาทิตย์กำลังก่อตัวขึ้นที่ใจกลาง ฝุ่นและแก๊สที่เหลือจะแผ่ออกเป็นแผ่นจานแบนๆ รอบดวงอาทิตย์ เศษฝุ่นและหินเหล่านี้จะเริ่มชนและรวมตัวกันอย่างต่อเนื่องจนเกิดเป็นดาวเคราะห์ขนาดเล็ก จากนั้นก็ค่อยๆ มีขนาดใหญ่ขึ้นเรื่อยๆ ด้วยการดึงดูดมวลสารที่อยู่ใกล้เคียง</t>
  </si>
  <si>
    <t>ความร้อนจากดวงอาทิต</t>
  </si>
  <si>
    <t>เขตดาวเคราะห์ชั้นใน (Inner Planets) หรือ ดาวเคราะห์หิน ประกอบด้วยดาวพุธ ดาวศุกร์ โลก และดาวอังคาร ซึ่งมีพื้นผิวเป็นของแข็ง
• เขตดาวเคราะห์น้อย (Asteroid Belt) เป็นบริเวณที่อยู่ระหว่างวงโคจรของดาวอังคารและดาวพฤหัสบดี ประกอบด้วยดาวเคราะห์น้อยจำนวนมากที่เป็นเศษหินและโลหะ
• เขตดาวเคราะห์ชั้นนอก (Outer Planets) หรือ ดาวเคราะห์ยักษ์ ประกอบด้วยดาวเคราะห์ขนาดใหญ่ที่เป็นแก๊ส ได้แก่ ดาวพฤหัสบดี ดาวเสาร์ ดาวยูเรนัส และดาวเนปจูน
• เขตดงดาวหาง (Cometary Cloud) เป็นบริเวณที่อยู่เลยวงโคจรของดาวเนปจูนออกไป ประกอบด้วยดาวหางและวัตถุที่เป็นน้ำแข็งจำนวนมหาศาล</t>
  </si>
  <si>
    <t>ดาวพฤหัสบดี, ดาวเสาร์, ดาวยูเรนัส, และ ดาวเนปจูน</t>
  </si>
  <si>
    <t>แถบคุยเปอร์ (Kuiper Belt) และ โอตคลาวด์ (Oort Cloud) เป็นบริเวณที่อยู่เลยวงโคจรของดาวเนปจูนออกไป ประกอบด้วย ดาวหาง (comets), ดาวเคราะห์แคระ เช่น ดาวพลูโต และวัตถุขนาดเล็กที่เป็นน้ำแข็งจำนวนมหาศาล</t>
  </si>
  <si>
    <t>มีน้ำในสถานะของเหลว: อุณหภูมิบนพื้นผิวควรอยู่ในช่วงที่เหมาะสมกับการดำรงอยู่ของน้ำในสถานะของเหลว
• มีชั้นบรรยากาศ: ชั้นบรรยากาศช่วยควบคุมอุณหภูมิ, ปกป้องจากรังสีที่เป็นอันตราย และมีก๊าซที่จำเป็นต่อการดำรงชีวิต เช่น ออกซิเจน
• ระยะห่างที่เหมาะสมจากดาวฤกษ์: ดาวเคราะห์ควรอยู่ใน "เขตที่อยู่อาศัยได้" (Habitable Zone) ซึ่งเป็นระยะทางที่พอเหมาะจากดาวฤกษ์เพื่อให้มีอุณหภูมิที่เอื้อต่อการมีน้ำในสถานะของเหลว
• มีสนามแม่เหล็ก: สนามแม่เหล็กโลกช่วยป้องกันอนุภาคมีประจุพลังงานสูงจากลมสุริยะไม่ให้ทำลายชั้นบรรยากาศและสิ่งมีชีวิต
• มวลและแรงโน้มถ่วงที่พอเหมาะ: แรงโน้มถ่วงที่เหมาะสมจะช่วยรักษาน้ำและชั้นบรรยากาศไว้ได้</t>
  </si>
  <si>
    <t>การก่อตัวของดวงอาทิตย์และแผ่นจานรวมมวล</t>
  </si>
  <si>
    <t>ระบบสุริยะที่ก่อตัวสมบูรณ์</t>
  </si>
  <si>
    <t>ระยะห่างจากดาวฤกษ์: Kepler-452b อยู่ห่างจากดาวฤกษ์ของมันในระยะที่ใกล้เคียงกับระยะห่างของโลกจากดวงอาทิตย์ (1.046 AU เทียบกับ 1.0 AU ของโลก) ทำให้มีอุณหภูมิที่เอื้อต่อการมีน้ำในสถานะของเหลว
• ชนิดของดาวฤกษ์: ดาวฤกษ์ของ Kepler-452b คือ Kepler-452 ซึ่งเป็นดาวฤกษ์ชนิด G เหมือนกับดวงอาทิตย์
• อุณหภูมิพื้นผิว: อุณหภูมิพื้นผิวของ Kepler-452b อยู่ที่ 265 เคลวิน ซึ่งใกล้เคียงกับโลก (288 เคลวิน)</t>
  </si>
  <si>
    <t>ดาวเคราะห์ที่ ไม่สามารถมีสิ่งมีชีวิตอาศัยอยู่ได้ คือ Kepler-69c
เหตุผลคือ อุณหภูมิพื้นผิวเฉลี่ยของดาวสูงถึง 573 เคลวิน ซึ่งเป็นอุณหภูมิที่สูงเกินกว่าที่น้ำจะคงสถานะเป็นของเหลวได้ ทำให้ไม่เอื้อต่อการมีสิ่งมีชีวิตอาศัยอยู่บนพื้นผิว</t>
  </si>
  <si>
    <t>สามารถมีสิ่งมีชีวิตอาศัยอยู่ได้ คือ Trappist-1e, Kepler-452b, และ Gliese 667Cc
เหตุผลคือ ดาวเคราะห์ทั้งสามดวงนี้มี อุณหภูมิพื้นผิวเฉลี่ยที่อยู่ในช่วงที่เหมาะสมกับการมีน้ำในสถานะของเหลว ซึ่งเป็นปัจจัยสำคัญต่อการดำรง</t>
  </si>
  <si>
    <t>กลุ่มก๊าซและฝุ่นขนาดใหญ่ที่เรียกว่า เนบิวลาสุริยะ</t>
  </si>
  <si>
    <t>เกิดการรวมตัวของก๊าสเกิดความร้อนเกิดนิวเคลียฟิวชั้นเกิดการแผร่รังสี</t>
  </si>
  <si>
    <t>สสารหนักรวมตัวใกล้พระอาทิตย์ส่วนสสารเบารวมตัวไกลจากพระอาทิตย์</t>
  </si>
  <si>
    <t>2เขต ชั้นนอกและใน</t>
  </si>
  <si>
    <t>ระหว่างวงโคจรของดาวอังคารและดาวพฤหัสบดี</t>
  </si>
  <si>
    <t>วัตถุน้ำแข็งขนาดเล็กและวัตถุอื่น ๆ</t>
  </si>
  <si>
    <t>ไม่ไกลและไม่ใกล้ดาวฤกษ์มีชั้นบรรยากาศมีน้ำ</t>
  </si>
  <si>
    <t>กลุ่มไฮโดรเจนรวมตัวกัน</t>
  </si>
  <si>
    <t>มีความหน้าแน่นสูงหมุนเป็นแผ่น</t>
  </si>
  <si>
    <t>รวมเป็นดาวเคราะห์เย็นตัวลงและโคจรรอบดวงอาทิตย์</t>
  </si>
  <si>
    <t>สมบูรณ์</t>
  </si>
  <si>
    <t>Trappist-1 เพราะร้อนเกินไป</t>
  </si>
  <si>
    <t>Kepler-452b เพราะอุณภูมิใกล้เคียงกับโลก</t>
  </si>
  <si>
    <t xml:space="preserve">
เกิดจากก๊าซและฝุ่นในอวกาศ (เนบิวลา) ยุบตัวรวมกันเมื่อ ~4.6 พันล้านปีก่อน</t>
  </si>
  <si>
    <t>เกิดจากการรวมตัวของมวลสารตรงศูนย์กลางจนเกิดปฏิกิริยานิวเคลียร์ฟิวชัน</t>
  </si>
  <si>
    <t>เกิดจากก๊าซและฝุ่นที่เหลือจากการก่อตัวของดวงอาทิตย์ รวมตัวกันเป็นก้อนเล็ก ๆ แล้วชนและรวมกันจนใหญ่ขึ้นเป็นดาวเคราะห์</t>
  </si>
  <si>
    <t>– ชั้นในใกล้ดวงอาทิตย์ อุณหภูมิสูง ทำให้ก๊าซระเหยออก เหลือแต่วัสดุหนัก (หิน โลหะ)
– ชั้นนอกอุณหภูมิต่ำ ก๊าซและน้ำแข็งจึงเกาะรวมเป็นดาวเคราะห์แก๊สขนาดใหญ่ได้</t>
  </si>
  <si>
    <t>แบ่งเป็น 4 เขต คือ
	1.	เขตดาวเคราะห์ชั้นใน
	2.	เขตดาวเคราะห์น้อย
	3.	เขตดาวเคราะห์ชั้นนอก
	4.	เขตดงดาวหาง</t>
  </si>
  <si>
    <t>ดาวเคราะห์น้อย, เศษหิน เศษโลหะ</t>
  </si>
  <si>
    <t>ก้อนน้ำแข็งผสมฝุ่นและก๊าซจำนวนมาก (เป็นต้นกำเนิดของดาวหาง)</t>
  </si>
  <si>
    <t>– อยู่ในระยะที่เหมาะสม (ไม่ร้อนหรือเย็นเกินไป)
– มีน้ำในสถานะของเหลว
– มีชั้นบรรยากาศปกป้องรังสีอันตราย
– มีองค์ประกอบทางเคมีที่เหมาะสม เช่น คาร์บอน ออกซิเจน</t>
  </si>
  <si>
    <t>ดาราจักร</t>
  </si>
  <si>
    <t>ดาวต่างๆ</t>
  </si>
  <si>
    <t>ดาวศุกร์ 
มีขนาด เส้นผ่านศูนย์กลาง และมวลใกล้เคียงกับโลกมีองค์ประกอบเป็นดาวเคราะห์หินเหมือนกัน
อยู่ใกล้โลกมากที่สุดในระบบสุริยะ</t>
  </si>
  <si>
    <t>ไม่เอื้อต่อชีวิต: ดาวเคราะห์ใกล้ดาวฤกษ์มาก  ร้อนเกิน น้ำไม่เหลว ชีวิตอยู่ไม่ได้</t>
  </si>
  <si>
    <t>เอื้อต่อชีวิต: ดาวเคราะห์ในเขตเอื้อต่อชีวิต อุณหภูมิเหมาะ น้ำเหลวได้ มีชั้นบรรยากาศและธาตุจำเป็น</t>
  </si>
  <si>
    <t>มาจาก เนบิวลา (กลุ่มก๊าซและฝุ่นอวกาศขนาดใหญ่ที่ยุบตัวรวมกัน)</t>
  </si>
  <si>
    <t xml:space="preserve">เกิดจากการยุบตัวของก๊าซและฝุ่นในเนบิวลา จนแกนกลางร้อนและหนาแน่นมากพอที่จะเกิด ปฏิกิริยาเทอร์โมนิวเคลียร์ฟิวชัน
</t>
  </si>
  <si>
    <t xml:space="preserve">เกิดจากเศษฝุ่นและก๊าซที่เหลือจากการก่อตัวของดวงอาทิตย์ รวมตัวกันเป็นก้อนเล็ก ๆ (planetismals) แล้วชนกัน จนรวมเป็นดาวเคราะห์
</t>
  </si>
  <si>
    <t>- ใกล้ดวงอาทิตย์ อุณหภูมิสูง → ก๊าซระเหยออก เหลือแต่วัสดุหนัก (หิน โลหะ) → ดาวเคราะห์หิน
-ไกลดวงอาทิตย์ อุณหภูมิต่ำ → ก๊าซยังคงอยู่ รวมตัวกันเป็นดาวเคราะห์แก๊ส</t>
  </si>
  <si>
    <t xml:space="preserve">แบ่งเป็น 3 เขตหลัก
1. เขตดาวเคราะห์ชั้นใน
2. เขตดาวเคราะห์น้อย
3. เขตดาวเคราะห์ชั้นนอก (และถัดไปคือเขตดงดาวหาง/แถบไคเปอร์)
</t>
  </si>
  <si>
    <t>ประกอบด้วย ดาวพฤหัสบดี ดาวเสาร์ ดาวยูเรนัส และดาวเนปจูน</t>
  </si>
  <si>
    <t>ประกอบด้วย ดาวเคราะห์น้อย (Asteroids) และเศษซากหินโลหะจำนวนมาก อยู่ระหว่างดาวอังคารกับดาวพฤหัสบดี</t>
  </si>
  <si>
    <t>ประกอบด้วย วัตถุที่มีน้ำแข็ง ฝุ่น และก๊าซ เช่น ดาวหาง อยู่ใน แถบไคเปอร์ (Kuiper Belt) และ เมฆออร์ต (Oort Cloud)</t>
  </si>
  <si>
    <t>ควรมีเงื่อนไข เช่น
อยู่ใน เขตเอื้อชีวิต (Habitable zone) ไม่ร้อนหรือเย็นเกินไป
มี บรรยากาศ ที่ปกป้องรังสีและเก็บความร้อน
มี น้ำในสถานะของเหลว
มี องค์ประกอบเคมี ที่เหมาะสม เช่น คาร์บอน ออกซิเจน ไนโตรเจน
มี แรงโน้มถ่วง พอเหมาะในการเก็บบรรยากาศ</t>
  </si>
  <si>
    <t>กาแล็คซี่ทางช้างเผือก</t>
  </si>
  <si>
    <t>Kepler-452b
เพราะโคจรรอบดาวฤกษ์ชนิด G เช่นเดียวกับโลก อยู่ในระยะใกล้เคียงโลก (1.046 AU) และมีอุณหภูมิเฉลี่ยใกล้กับโลก (265 K ใกล้กับ 288 K)</t>
  </si>
  <si>
    <t>ดาวเคราะห์นอกระบบสุริยะที่ไม่สามารถมีสิ่งมีชีวิตอาศัยอยู่ได้ คือ ดาวที่มีอุณหภูมิสูงหรือต่ำเกินไป จนไม่สามารถมีน้ำในสถานะของเหลวได้ → ไม่เอื้อต่อการดำรงชีวิต</t>
  </si>
  <si>
    <t>ดาวเคราะห์นอกระบบสุริยะที่สามารถมีสิ่งมีชีวิตอาศัยอยู่ได้ คือ ดาวที่อยู่ในเขตเอื้อชีวิต (Habitable zone) มีอุณหภูมิพอเหมาะ บรรยากาศเหมาะสม และมีโอกาสมีน้ำในสถานะของเหลว → จึงเหมาะสมต่อการดำรงชีวิต</t>
  </si>
  <si>
    <t>ระบบสุริยะมีต้นกำเนิดมาจาก เมฆแก๊สและฝุ่นจักรวาล</t>
  </si>
  <si>
    <t>ดวงอาทิตย์เกิดจาก เมฆแก๊สและฝุ่นหดตัวจนเกิดปฏิกิริยานิวเคลียร์ฟิวชัน.</t>
  </si>
  <si>
    <t>ดาวเคราะห์เกิดจาก ฝุ่นและแก๊สในเมฆสุริยะรวมตัวและเกาะกลุ่มจนเป็นวัตถุขนาดใหญ่.</t>
  </si>
  <si>
    <t>เพราะ ดาวเคราะห์ชั้นในอยู่ใกล้ดวงอาทิตย์ของร้อน ทำให้แก๊สระเหยไปเหลือแต่หินและโลหะ ส่วนดาวเคราะห์ชั้นนอกอยู่ไกล ทำให้เก็บก๊าซได้มาก.</t>
  </si>
  <si>
    <t>3 เขต: ดาวเคราะห์ใน, ดาวเคราะห์นอก, วัตถุในแถบไคเปอร์/ดาวหาง.</t>
  </si>
  <si>
    <t>ดาวเคราะห์ชั้นนอกประกอบด้วย ดาวพฤหัสบดี, ดาวเสาร์, ดาวยูเรนัส, ดาวเนปจูน.</t>
  </si>
  <si>
    <t>เขตดาวเคราะห์น้อยประกอบด้วย ดาวเคราะห์น้อยและดาวหาง.</t>
  </si>
  <si>
    <t>เขตดงดาวหางประกอบด้วย ดาวหางคาบสั้นและดาวหางคาบยาว.</t>
  </si>
  <si>
    <t>มี น้ำ, บรรยากาศ, อุณหภูมิเหมาะสม, องค์ประกอบทางเคมี, ป้องกันรังสี.</t>
  </si>
  <si>
    <t>การยุบตัวของเนบิวลาสุริยะ ซึ่งเป็นขั้นตอนแรกในการกำเนิดระบบสุริยะ.</t>
  </si>
  <si>
    <t>ภาพนี้แสดงถึงช่วงที่กลุ่มฝุ่นและก๊าซในอวกาศที่เรียกว่า "โซลาร์เนบิวลา" (Solar Nebula) เริ่มยุบตัวลงภายใต้แรงโน้มถ่วงและหมุนเป็นรูปจานแบน.</t>
  </si>
  <si>
    <t>เนบิวลาจะเริ่มหมุนเร็วขึ้นและแผ่ตัวออกเป็นแผ่นจานแบนๆ ดังที่เห็นในภาพ ซึ่งเป็นจานพอกพูนมวล</t>
  </si>
  <si>
    <t>ภาพนี้แสดงถึงระบบสุริยะซึ่งประกอบด้วยดวงอาทิตย์เป็นศูนย์กลางและดาวเคราะห์ต่างๆ โคจรอยู่รอบๆ การกำเนิดระบบสุริยะโดยทั่วไปอธิบายได้ด้วยทฤษฎีเนบิวลา</t>
  </si>
  <si>
    <t>กลุ่มแก๊สและฝุ่นในอวกาศ ที่เรียกว่า โซลาร์เนบิวลา</t>
  </si>
  <si>
    <t>จากการยุบตัวของกลุ่มเมฆแก๊สและฝุ่นขนาดใหญ่ที่เรียกว่า โซลาร์เนบิวลา</t>
  </si>
  <si>
    <t>ดาวเคราะห์ในระบบสุริยะเกิดขึ้นจาก จานดาวเคราะห์ก่อนเกิด ที่หมุนอยู่รอบดวงอาทิตย์แรกเกิด ซึ่งเป็นกลุ่มแก๊สและฝุ่นที่หลงเหลือจากการก่อตัวของดวงอาทิตย์</t>
  </si>
  <si>
    <t>เป็นผลมาจากอุณหภูมิที่แตกต่างกันในบริเวณที่ดาวเคราะห์แต่ละดวงก่อตัวขึ้นเมื่อระบบสุริยะเริ่มก่อกำเนิดขึ้น</t>
  </si>
  <si>
    <t>แบ่งเป็น 3 เขตหลัก ได้แก่
1. เขตดาวเคราะห์ชั้นใน (Inner Planets)
2. เขตดาวเคราะห์ชั้นนอก (Outer Planets)
3. เขตดาวเคราะห์แคระ (Dwarf Planets)</t>
  </si>
  <si>
    <t>เขตดาวเคราะห์น้อย (Asteroid Belt) ประกอบด้วย ดาวเคราะห์น้อย (asteroids) จำนวนนับล้านดวง ซึ่งส่วนใหญ่เป็นวัตถุที่มีขนาดเล็กและมีรูปร่างไม่แน่นอน ประกอบด้วยหินและโลหะเป็นหลัก</t>
  </si>
  <si>
    <t>เขตดงดาวหาง (Oort Cloud) ประกอบด้วย ดาวหาง (comets) นับล้านล้านดวง ซึ่งส่วนใหญ่เป็นน้ำแข็งและฝุ่นละออง</t>
  </si>
  <si>
    <t>1. อยู่ในเขตที่อยู่อาศัยได้
2. มีมวลและขนาดที่เหมาะสม
3. มีชั้นบรรยากาศ
4. มีสนามแม่เหล็ก</t>
  </si>
  <si>
    <t>โซลาร์เนบิวลา (solar nebula) หรือกลุ่มแก๊สและฝุ่นที่เริ่มยุบตัวภายใต้อิทธิพลของแรงโน้มถ่วง ซึ่งเป็นจุดเริ่มต้นของระบบสุริยะ</t>
  </si>
  <si>
    <t>จานดาวเคราะห์ก่อนเกิด (protoplanetary disk) ที่หมุนรอบดาวฤกษ์แรกเกิด (ดวงอาทิตย์) ที่อยู่ตรงกลาง โดยสสารในจานได้เริ่มจับตัวกันเป็นวงแหวน</t>
  </si>
  <si>
    <t>ดาวเคราะห์ก่อนเกิด (planetesimals) ที่ได้รวมตัวกันจนกลายเป็นดาวเคราะห์ขนาดเล็ก และกำลังโคจรอยู่ในวงแหวนรอบดวงอาทิตย์</t>
  </si>
  <si>
    <t>ระบบสุริยะ ในปัจจุบัน ซึ่งดวงอาทิตย์อยู่ตรงกลางและดาวเคราะห์ต่างๆ ได้ก่อตัวขึ้นและโคจรอยู่รอบดวงอาทิตย์ในวงโคจรของตัวเอง</t>
  </si>
  <si>
    <t>Kepler-452b
เพราะดาวเคราะห์ดวงนี้โคจรรอบดาวฤกษ์ Kepler-452 ซึ่งมีลักษณะคล้ายดวงอาทิตย์ นอกจากนี้ ระยะทางจากดาวฤกษ์ถึง Kepler-452b (1.046 AU) และอุณหภูมิพื้นผิวเฉลี่ย (265 เคลวิน) ยังใกล้เคียงกับโลก (1.0 AU และ 288 เคลวิน) มากที่สุดเมื่อเทียบกับดาวเคราะห์ดวงอื่น</t>
  </si>
  <si>
    <t>Kepler-69c
เนื่องจากดาวเคราะห์ดวงนี้มีอุณหภูมิพื้นผิวเฉลี่ยสูงถึง 573 เคลวิน ซึ่งสูงเกินกว่าที่น้ำจะคงสถานะเป็นของเหลวได้ ทำให้สิ่งมีชีวิตที่เรารู้จักไม่สามารถอาศัยอยู่ได้</t>
  </si>
  <si>
    <t>Kepler-452b และ Gliese 667Cc
เพราะดาวเคราะห์ทั้งสองดวงนี้มีอุณหภูมิพื้นผิวเฉลี่ย (265 เคลวิน และ 303 เคลวินตามลำดับ) อยู่ใน ช่วงที่เหมาะสม ที่น้ำสามารถอยู่ในสถานะของเหลวได้ ซึ่งเป็นคุณสมบัติสำคัญที่ทำให้ดาวเคราะห์อยู่ในเขตที่เอื้อต่อการมีสิ่งมีชีวิต</t>
  </si>
  <si>
    <t>เพราะอยุ่ใกล้</t>
  </si>
  <si>
    <t>4 เขต ใน นอก น้อย หาง</t>
  </si>
  <si>
    <t>อาการดี มีทรัพยากร</t>
  </si>
  <si>
    <t>เเดง</t>
  </si>
  <si>
    <t>สุริยะเนบิวลา</t>
  </si>
  <si>
    <t>สุริยะ</t>
  </si>
  <si>
    <t xml:space="preserve"> Keplar 452 เย็น</t>
  </si>
  <si>
    <t>Kepler 69c ร้อน</t>
  </si>
  <si>
    <t>Keplar 452b</t>
  </si>
  <si>
    <t>บิกแบง</t>
  </si>
  <si>
    <t>การแตกตัวของดาวฤกษ์</t>
  </si>
  <si>
    <t>เพราะดาวชั้นนอกมีการรวมตัวของแก๊ส</t>
  </si>
  <si>
    <t>2เขต เขตดาวเคราะห์หิน เขตดาวเคราะห์แก๊ส</t>
  </si>
  <si>
    <t>พุธ ศุกร์</t>
  </si>
  <si>
    <t>ทำให้มีการศเรื่องดาวเคราะห์</t>
  </si>
  <si>
    <t>การแยกตัว</t>
  </si>
  <si>
    <t>ยูเรนัส</t>
  </si>
  <si>
    <t>ระบบสุริยะมีต้นกำเนิดมาจาก เนบิวลาสุริยะ</t>
  </si>
  <si>
    <t>ดวงอาทิตย์เกิดจากการยุบตัวของเมฆโมเลกุลขนาดยักษ์ ซึ่งประกอบด้วยก๊าซและฝุ่น</t>
  </si>
  <si>
    <t>ดาวเคราะห์ในระบบสุริยะของเราเชื่อว่าก่อกำเนิดขึ้นมาจาก เนบิวลาสุริยะ (Solar Nebula) ซึ่งเป็นกลุ่มแก๊สและฝุ่นขนาดใหญ่ที่ยุบตัวลงภายใต้แรงโน้มถ่วงของตัวเอง</t>
  </si>
  <si>
    <t>ไม่ใช่ ดาวเคราะห์หินและดาวเคราะห์ชั้นนอก (ซึ่งเป็นดาวเคราะห์แก๊สยักษ์) ไม่เหมือนกัน ดาวเคราะห์หินประกอบด้วยหินและโลหะเป็นหลัก มีพื้นผิวแข็ง ในขณะที่ดาวเคราะห์ชั้นนอกเป็นดาวเคราะห์แก๊สยักษ์ที่ประกอบด้วยแก๊สเป็นส่วนใหญ่และไม่มีพื้นผิวแข็งที่ชัดเจน</t>
  </si>
  <si>
    <t>เขตบริวารของดวงอาทิตย์แบ่งออกเป็น 8 เขต ได้แก่:
-ดาวพุธ (Mercury)
-ดาวศุกร์ (Venus)
-โลก (Earth)
-ดาวอังคาร (Mars)
-ดาวพฤหัสบดี (Jupiter)
-ดาวเสาร์ (Saturn)
-ดาวยูเรนัส (Uranus)
-ดาวเนปจูน (Neptune)</t>
  </si>
  <si>
    <t>-ดาวพฤหัสบดี (Jupiter)
-ดาวเสาร์ (Saturn)
-ดาวยูเรนัส (Uranus)
-ดาวเนปจูน (Neptune)</t>
  </si>
  <si>
    <t xml:space="preserve">เขตดาวเคราะห์น้อยประกอบด้วย ดาวเคราะห์น้อย เป็นหลัก รวมถึง ดาวเคราะห์แคระ (เช่น ซีรีส) และ เศษฝุ่น ต่างๆ ที่เกิดจากการชนกันของวัตถุเหล่านั้น </t>
  </si>
  <si>
    <t>เขตดงดาวหางประกอบด้วย ดาวหาง เป็นหลัก ซึ่งส่วนใหญ่เป็นน้ำแข็ง ก๊าซ และฝุ่นละออง</t>
  </si>
  <si>
    <t>ต้องมีน้ำเหลว พลังงาน (แสงหรือเคมี) และสารอาหาร</t>
  </si>
  <si>
    <t>เมื่อกลุ่มฝุ่นและก๊าซยุบตัวลง แรงโน้มถ่วงจะเพิ่มขึ้น ทำให้กลุ่มก๊าซยุบตัวเร็วขึ้นและหมุนเป็นรูปจานแบนตามหลักการอนุรักษ์โมเมนตัมเชิงมุม</t>
  </si>
  <si>
    <t>ดวงอาทิตย์ก่อตัวขึ้นจากการยุบตัวอย่างต่อเนื่องของกลุ่มแก๊สและฝุ่นที่ใจกลางจนเกิดปฏิกิริยานิวเคลียร์ฟิวชัน ส่วนอนุภาคที่เหลือในจานหมุนรอบดวงอาทิตย์จะชนกันและรวมตัวกันเป็นดาวเคราะห์ขนาดเล็ก (planetesimals) และในที่สุดก็กลายเป็นดาวเคราะห์ขนาดใหญ่ขึ้น</t>
  </si>
  <si>
    <t xml:space="preserve">การยุบตัวของเนบิวลาสุริยะ: หลังจากกลุ่มแก๊สและฝุ่น (Solar Nebula) ยุบรวมตัวกันภายใต้แรงโน้มถ่วง มวลส่วนใหญ่จะกระจุกตัวอยู่บริเวณศูนย์กลางกลายเป็นดาวฤกษ์เกิดใหม่ (Protostar) ซึ่งในกรณีของระบบสุริยะคือดวงอาทิตย์ในอนาคต 
การก่อตัวของจาน: มวลสารส่วนที่เหลือจะหมุนวนรอบดาวฤกษ์เกิดใหม่และเกิดการยุบตัวแบนลงกลายเป็นโครงสร้างรูปจานที่เรียกว่า "จานดาวเคราะห์ก่อนเกิด" 
องค์ประกอบของจาน: จานดาวเคราะห์ก่อนเกิดนี้ประกอบด้วยฝุ่นและแก๊สที่ยังคงหมุนวนรอบศูนย์กลาง ซึ่งเป็นวัตถุดิบสำคัญในการก่อตัวของดาวเคราะห์และวัตถุอื่น ๆ ในระบบสุริยะในขั้นต่อไป </t>
  </si>
  <si>
    <t>ถือกำเนิดขึ้นจากกลุ่มฝุ่นและก๊าซในอวกาศ (เนบิวลาสุริยะ) ที่ยุบตัวลงและหมุนเป็นรูปจานรวมมวล ก่อกำเนิดเป็นดวงอาทิตย์และดาวเคราะห์ต่างๆ ผ่านกระบวนการรวมตัวของสสาร.</t>
  </si>
  <si>
    <t>ดาวอังคาร มีชั้นบรรยากาศ: ดาวอังคารมีชั้นบรรยากาศที่ประกอบด้วยก๊าซคาร์บอนไดออกไซด์เป็นส่วนใหญ่เละอื่นๆ</t>
  </si>
  <si>
    <t xml:space="preserve">ดาวเคราะห์นอกระบบสุริยะที่อยู่ใกล้ดาวฤกษ์แม่มากเกินไป หรืออยู่ห่างไกลจากดาวฤกษ์แม่มากเกินไป มักจะไม่สามารถมีสิ่งมีชีวิตอาศัยอยู่ได้ </t>
  </si>
  <si>
    <t xml:space="preserve"> ของดาวฤกษ์แม่
เพราะว่า
ดาวเคราะห์ที่อยู่ในเขตที่อยู่อาศัยได้จะมีอุณหภูมิที่เหมาะสม ซึ่งเอื้อต่อการมีน้ำในสถานะของเหลวบนพื้นผิว น้ำในสถานะของเหลวถือเป็นองค์ประกอบสำคัญที่สุดสำหรับการดำรงอยู่ของสิ่งมีชีวิตเท่าที่เราทราบในปัจจุบัน นอกจากนี้ ดาวเคราะห์เหล่านี้อาจมีคุณสมบัติอื่นๆ ที่เอื้อต่อการเกิดและดำรงอยู่ของสิ่งมีชีวิต</t>
  </si>
  <si>
    <t>ระบบสุริยะมีต้นกำเนิดจาก “เนบิวลา” หรือ “กลุ่มเมฆแก๊สและฝุ่นในอวกาศ”</t>
  </si>
  <si>
    <t>ดวงอาทิตย์เกิดจากการยุบตัวของแก๊สในเนบิวลา จนเกิดปฏิกิริยาเทอร์โมนิวเคลียร์ที่แก่นกลา</t>
  </si>
  <si>
    <t>ดาวเคราะห์เกิดจากฝุ่นและแก๊สรอบๆ ดวงอาทิตย์ที่รวมตัวกันภายหลังการเกิดของดวงอาทิตย์</t>
  </si>
  <si>
    <t>เพราะอุณหภูมิและระยะห่างจากดวงอาทิตย์มีผลต่อชนิดของสสารที่สามารถรวมตัวกันได้</t>
  </si>
  <si>
    <t>เขตบริวารของดวงอาทิตย์แบ่งออกเป็น 3 เขตหลัก เขตดาวเคราะห์ชั้นใน เขตดาวเคราะห์ชั้นนอก (Outer Solar System) เขตดาวเคราะห์น้อย</t>
  </si>
  <si>
    <t>เขตดาวเคราะห์ชั้นนอกประกอบด้วยดาวเคราะห์ 4 ดวง ดังนี้:
	•	ดาวพฤหัสบดี (Jupiter)
	•	ดาวเสาร์ (Saturn)
	•	ดาวยูเรนัส (Uranus)
	•	ดาวเนปจูน (Neptune)</t>
  </si>
  <si>
    <t>เขตดาวเคราะห์น้อยประกอบด้วย:
	•	ดาวเคราะห์น้อย (Asteroids)
วัตถุขนาดเล็กถึงขนาดกลางที่ทำจากหินและโลหะ
	•	ฝุ่นและเศษวัตถุอวกาศเล็กๆ
	•	บางส่วนอาจเป็น เศษซากที่ไม่สามารถรวมตัวกลายเป็นดาวเคราะห์</t>
  </si>
  <si>
    <t>เขตดงดาวหาง (Oort Cloud) ประกอบด้วย:
	•	ดาวหางจำนวนมากที่มีรูปร่างเป็นวงกลมหรือทรงกลมรอบระบบสุริยะ
	•	ดาวหางเหล่านี้เป็นก้อนน้ำแข็งและฝุ่นที่อยู่ไกลมากจากดวงอาทิตย์
	•	เป็นแหล่งกำเนิดของดาวหางที่มาบางครั้งเมื่อมีแรงรบกวนทำให้ดาวหางเหล่านี้เคลื่อนตัวเข้ามาใกล้ดวงอาทิตย์</t>
  </si>
  <si>
    <t>ดาวเคราะห์ที่เอื้อต่อการดำรงชีวิตควรมีสมบัติดังนี้:
	1.	🌍 มีบรรยากาศที่เหมาะสม
	•	มีแก๊ส เช่น ออกซิเจนและคาร์บอนไดออกไซด์ในสัดส่วนที่ช่วยรักษาชีวิต
	2.	💧 มีน้ำในสถานะของเหลว
	•	น้ำเป็นสารละลายสำคัญและจำเป็นต่อการดำรงชีวิต
	3.	🌡️ อุณหภูมิที่เหมาะสม
	•	ไม่ร้อนหรือเย็นเกินไป อยู่ใน “เขตเอื้อต่อชีวิต” (Habitable Zone) หรือ “เขตน้ำเหลว”
	4.	🌐 มีสนามแม่เหล็ก
	•	ช่วยป้องกันรังสีคอสมิกและลมสุริยะที่เป็นอันตราย
	5.	🌪️ สภาพแวดล้อมเสถียร
	•	มีแรงโน้มถ่วงเหมาะสม ไม่เกิดการเปลี่ยนแปลงรุนแรงบ่อยครั้ง</t>
  </si>
  <si>
    <t>ระบบดาวเคราะห์ที่กำลังก่อตัว (Protoplanetary Disk) หรือ จานฝุ่นรอบดาวฤกษ์ (Circumstellar Disk)</t>
  </si>
  <si>
    <t>ดาวพลูโต</t>
  </si>
  <si>
    <t>โลกเพราะมีชั้นบรรยากาศ</t>
  </si>
  <si>
    <t>วฤกษ์รุ่นหลังนั้นมีสาเหตุหลักมาจากองค์ประกอบทางเคมีของดวงอาทิตย์ ซึ่งแตกต่างจากดาวฤกษ์รุ่นแรก ๆ ที่ก่อตัวขึ้นหลังบิกแบง (Big Bang) ไม่นาน</t>
  </si>
  <si>
    <t>ความหนาแน่นของดาวเคราะห์หินและดาวเคราะห์แก๊สมีความแตกต่างกันอย่างชัดเจน โดยมีสาเหตุมาจากองค์ประกอบและโครงสร้างภายในที่แตกต่างกันอย่างสิ้นเชิง</t>
  </si>
  <si>
    <t>ดาวศุกร์: ประกอบด้วยคาร์บอนไดออกไซด์เป็นหลัก (96.5\%) และไนโตรเจนเพียงเล็กน้อย (3.5\%)
โลก: ประกอบด้วยไนโตรเจนเป็นหลัก (78\%) และออกซิเจนในปริมาณมากพอสมควร (21\%) และแก๊สอื่นๆ (1\%)
ดาวอังคาร: ประกอบด้วยคาร์บอนไดออกไซด์เป็นหลัก (95\%) ไนโตรเจน (3\%) และแก๊สอื่นๆ (2\%)</t>
  </si>
  <si>
    <t>ดาวศุกร์และดาวอังคาร มีองค์ประกอบหลักเป็นแก๊สคาร์บอนไดออกไซด์ในปริมาณที่สูงมาก (มากกว่า 95\%)
• โลก มีองค์ประกอบหลักเป็นแก๊สไนโตรเจน (78\%) และแก๊สออกซิเจน (21\%) ซึ่งแตกต่างจากดาวเคราะห์อีกสองดวงอย่างสิ้นเชิง</t>
  </si>
  <si>
    <t>บริเวณบนพื้นผิวของดวงอาทิตย์ที่มีสีเข้มกว่าบริเวณโดยรอบ ซึ่งเกิดจากอุณหภูมิที่ต่ำกว่าปกติ โดยทั่วไปพื้นผิวของดวงอาทิตย์ (ชั้นโฟโตสเฟียร์) มีอุณหภูมิประมาณ 5,800 เคลวิน แต่บริเวณที่เป็นจุดมืดจะมีอุณหภูมิต่ำกว่าอยู่ประมาณ 500-1,000 เคลวิน ทำให้บริเวณนั้นมีความสว่างน้อยลงและปรากฏเป็นสีมืด</t>
  </si>
  <si>
    <t>เป็นปรากฏการณ์ทางธรรมชาติบนดวงอาทิตย์ที่เกิดจากการปลดปล่อยพลังงานและอนุภาคที่มีประจุไฟฟ้าออกมาอย่างรุนแรงและรวดเร็ว โดยมีสาเหตุหลัก 3 ประการ</t>
  </si>
  <si>
    <t xml:space="preserve">มีความแตกต่างกันอย่างมาก โดยทั่วไปแล้ว ดาวเคราะห์หินจะมีความหนาแน่นสูงกว่าดาวเคราะห์แก๊ส </t>
  </si>
  <si>
    <t>โลกมีไนโตรเจนมากที่สุดแต่ดาวศุกร์และดาวอังคารมีคาร์บอนไดออกไซด์เป็นส่วนใหญ่และมีไนโตรเจนรองลงมา</t>
  </si>
  <si>
    <t xml:space="preserve"> กระบวนการสังเคราะห์แสงของสิ่งมีชีวิตบนโลก ผลิตออกซิเจนจำนวนมากอย่างต่อเนื่อง ในขณะที่ดาวเคราะห์ดวงอื่นไม่มี</t>
  </si>
  <si>
    <t>เกิดจากบริเวณบนพื้นผิวของดวงอาทิตย์ที่มีสนามแม่เหล็กปั่นป่วนสูงมาก ซึ่งไปขัดขวางการเคลื่อนที่ของความร้อนที่พาขึ้นมาสู่พื้นผิว</t>
  </si>
  <si>
    <t>เกิดจากการที่ดวงอาทิตย์ปลดปล่อยอนุภาคพลังงานสูงและสนามแม่เหล็กออกมาในปริมาณมาก ซึ่งส่งผลกระทบต่อโลกโดยรบกวนสนามแม่เหล็กโลก ทำให้เกิดปรากฏการณ์แสงเหนือแสงใต้</t>
  </si>
  <si>
    <t>ดวงอาทิตย์เป็นดาวรุ่นหลัง เพราะเกิดหลังดาวรุ่นแรก และมีธาตุหนักมากกว่าดาวรุ่นแรก</t>
  </si>
  <si>
    <t>ความหนาแน่นของดาวเคราะห์หิน สูงกว่า ดาวเคราะห์แก๊ส เนื่องจากส่วนประกอบของหินและโลหะหนักกว่าแก๊ส</t>
  </si>
  <si>
    <t>ดาวเคราะห์แต่ละดวง แตกต่างกันตามองค์ประกอบหลัก
	•	ดาวเคราะห์หินมีแก๊สน้อย ส่วนดาวเคราะห์แก๊สมีแก๊สมากและมีองค์ประกอบหลักต่างกัน</t>
  </si>
  <si>
    <t>โลกมีออกซิเจนมากเพราะ สิ่งมีชีวิตสังเคราะห์ด้วยแสง ผลิตออกซิเจน ส่วนดาวเคราะห์อื่นไม่มีสิ่งมีชีวิตนี้</t>
  </si>
  <si>
    <t>ดมืดเกิดจาก สนามแม่เหล็กแรงสูงที่รบกวนการถ่ายโอนความร้อน</t>
  </si>
  <si>
    <t>พายุสุริยะเกิดจาก การระเบิดและอนุภาคประจุจากดวงอาทิตย์ มีผลต่อโลกทางด้าน แสงเหนือ-ใต้, สัญญาณวิทยุ, ระบบไฟฟ้า แต่สิ่งมีชีวิตบนพื้นโลกได้รับผลกระทบน้อย</t>
  </si>
  <si>
    <t>ดวงอาทิตย์ถูกจัดเป็น ดาวฤกษ์รุ่นหลัง เนื่องจากมีองค์ประกอบของธาตุหนัก เช่น เหล็กและนิกเกิล ที่เกิดจากปฏิกิริยานิวเคลียร์ในดาวฤกษ์รุ่นก่อนๆ เมื่อดาวเหล่านั้นสิ้นอายุขัยและระเบิดเป็นซูเปอร์โนวา ธาตุหนักเหล่านี้ก็จะกระจายตัวออกไปในอวกาศและเป็นส่วนหนึ่งของกลุ่มแก๊สและฝุ่นที่ก่อตัวเป็นดวงอาทิตย์และระบบสุริยะในภายหลัง</t>
  </si>
  <si>
    <t>ดาวเคราะห์หิน: มีความหนาแน่น สูง เนื่องจากประกอบด้วยธาตุหนักที่เป็นของแข็ง เช่น หินและโลหะ • ดาวเคราะห์แก๊ส: มีความหนาแน่น ต่ำ เนื่องจากประกอบด้วยธาตุเบาที่เป็นแก๊สและน้ำแข็ง เช่น ไฮโดรเจนและฮีเลียมเป็นส่วนใหญ่</t>
  </si>
  <si>
    <t>ดาวศุกร์ และ ดาวอังคาร มีองค์ประกอบหลักเป็น คาร์บอนไดออกไซด์ ในปริมาณสูงถึง 95-96%
• โลก มีองค์ประกอบหลักเป็น ไนโตรเจน (78%) และ ออกซิเจน (21%) ซึ่งแตกต่างจากดาวเคราะห์ทั้งสองอย่างสิ้นเชิง</t>
  </si>
  <si>
    <t>สิ่งมีชีวิต โดยเฉพาะอย่างยิ่ง พืชและแพลงก์ตอนพืช
ออกซิเจนส่วนใหญ่บนโลกมาจาก กระบวนการสังเคราะห์ด้วยแสง (Photosynthesis) ของสิ่งมีชีวิตเหล่านี้ ซึ่งเป็นกระบวนการที่สิ่งมีชีวิตเปลี่ยนน้ำและคาร์บอนไดออกไซด์ให้เป็นอาหารและปล่อยแก๊สออกซิเจนออกมาเป็นผลผลิต 
ในขณะที่ดาวเคราะห์ดวงอื่น เช่น ดาวศุกร์และดาวอังคาร ไม่มีสิ่งมีชีวิตที่สังเคราะห์ด้วยแสงได้ ทำให้ชั้นบรรยากาศของพวกมันจึงมีคาร์บอนไดออกไซด์เป็นองค์ประกอบหลักแทน</t>
  </si>
  <si>
    <t>จุดมืดดวงอาทิตย์เป็นบริเวณบนชั้น โฟโตสเฟียร์ ที่มีอุณหภูมิต่ำกว่าพื้นที่รอบข้าง ทำให้มองเห็นเป็นจุดที่มืดกว่า มันเกิดขึ้นจากการที่ สนามแม่เหล็ก ในบริเวณนั้นมีความเข้มข้นและปั่นป่วนสูงมาก จนขัดขวางกระบวนการพาความร้อนจากภายในดวงอาทิตย์ไม่ให้ขึ้นมาสู่พื้นผิวได้ ส่งผลให้อุณหภูมิในบริเวณนั้นลดลงประมาณ 500-1,000 เคลวินเมื่อเทียบกับบริเวณรอบข้าง</t>
  </si>
  <si>
    <t>พายุสุริยะเป็นปรากฏการณ์ที่เกิดจากการปลดปล่อยพลังงานอย่างรุนแรงจากดวงอาทิตย์ในรูปแบบต่างๆ เช่น เปลวสุริยะ (solar flare) หรือ การปลดปล่อยก้อนมวลสารจากโคโรนา (Coronal Mass Ejection: CME) ซึ่งจะปล่อยอนุภาคประจุไฟฟ้าจำนวนมหาศาลออกมาสู่ห้วงอวกาศ</t>
  </si>
  <si>
    <t>เพราะมีธาตุหนักจำนวนมากในองค์ประกอบ แสดงว่าก่อนหน้านี้มีดาวฤกษ์รุ่นเก่าระเบิดซูเปอร์โนวาแล้วทิ้งธาตุหนักไว้ให้ก่อตัวเป็นดวงอาทิตย์</t>
  </si>
  <si>
    <t>ต่างกัน ดาวเคราะห์หินมีความหนาแน่นมากเพราะประกอบด้วยหินและโลหะ ส่วนดาวเคราะห์แก๊สมีความหนาแน่นน้อยเพราะประกอบด้วยก๊าซเป็นส่วนใหญ่</t>
  </si>
  <si>
    <t>ดาวศุกร์และดาวอังคารมีองค์ประกอบหลักของบรรยากาศเป็นแก๊สคาร์บอนไดออกไซด์ในสัดส่วนที่สูงมากและคล้ายคลึงกันแต่แตกต่างจากโลกอย่างมากที่บรรยายกาศส่วนใหญ่เป็นแก๊สไนโตรเจนและออกซิเจน</t>
  </si>
  <si>
    <t>เพราะบนโลกมีสิ่งมีชีวิต เช่น พืช สาหร่าย และสิ่งมีชีวิตสังเคราะห์แสง ที่ผลิตออกซิเจนออกมาอย่างต่อเนื่อง ทำให้บรรยากาศโลกมีออกซิเจนสะสมมาก ต่างจากดาวเคราะห์อื่นที่ไม่มีสิ่งมีชีวิตผลิตออกซิเจน</t>
  </si>
  <si>
    <t>จุดมืดดวงอาทิตย์เกิดขึ้นได้อย่างไร
จุดมืดดวงอาทิตย์ (Sunspot) คือบริเวณบนโฟโตสเฟียร์ที่มีอุณหภูมิต่ำกว่าบริเวณรอบ ๆ
เกิดจาก สนามแม่เหล็กของดวงอาทิตย์เข้มข้นมาก ทำให้การพาความร้อนขึ้นสู่ผิวดวงอาทิตย์ถูกขัดขวาง
ดังนั้นบริเวณนั้นจึงเย็นกว่า ทำให้มืดกว่าพื้นที่รอบ ๆ</t>
  </si>
  <si>
    <t>พายุสุริยะ (Solar storm) เกิดจากการปะทุของดวงอาทิตย์หรือการปลดปล่อยพลังงานและอนุภาคประจุสูงเข้าสู่ระบบสุริยะ
ส่วนใหญ่เกิดจาก รังสีคอโรนา (Coronal Mass Ejection – CME) หรือแสงอาทิตย์แรง (Solar flare)
ผลกระทบต่อโลก:
ทำให้เกิด แสงออโรรา ที่ขั้วโลก
ส่งผลต่อ ระบบสื่อสาร วิทยุ และดาวเทียม
กระทบต่อ ระบบไฟฟ้าแรงสูง หากรุนแรงมาก
ต่อสิ่งมีชีวิตโดยตรง: แทบไม่มีผลต่อมนุษย์บนพื้นโลกเพราะชั้นบรรยากาศและสนามแม่เหล็กโลกช่วยป้องกัน</t>
  </si>
  <si>
    <t xml:space="preserve"> เพราะเกิด หลังจากดาวฤกษ์รุ่นแรก ๆ ในกาแล็กซี จากกลุ่มก๊าซและฝุ่นที่เหลือมารวมตัว → จึงเรียกว่ารุ่นหลัง</t>
  </si>
  <si>
    <t>– ดาวเคราะห์หิน: หนาแน่นสูง เพราะประกอบด้วยหินและโลหะ – ดาวเคราะห์แก๊ส: หนาแน่นต่ำ เพราะส่วนใหญ่เป็นก๊าซและน้ำแข็ง</t>
  </si>
  <si>
    <t>โลก มีองค์ประกอบหลักของชั้นบรรยากาศที่แตกต่างจากดาวศุกร์และดาวอังคารอย่างชัดเจน โดยมี ไนโตรเจน เป็นองค์ประกอบหลัก (78%) และมี ออกซิเจน ในสัดส่วนที่สำคัญ (21%) ซึ่งจำเป็นต่อสิ่งมีชีวิต
ดาวศุกร์และดาวอังคาร มีไนโตรเจนและก๊าซอื่นๆ ในสัดส่วนที่น้อยมากเมื่อเทียบกับโลก</t>
  </si>
  <si>
    <t>เพราะ สิ่งมีชีวิตบนโลก โดยเฉพาะ พืชและสาหร่ายสังเคราะห์แสง ผลิตออกซิเจนออกมาอย่างต่อเนื่อง</t>
  </si>
  <si>
    <t>เกิดจาก สนามแม่เหล็กของดวงอาทิตย์เข้มข้นในบางบริเวณ  ทำให้อุณหภูมิบริเวณนั้นต่ำกว่าปกติ จึงปรากฏเป็นจุดมืด</t>
  </si>
  <si>
    <t>– เกิดจาก การปะทุของสนามแม่เหล็กและการปลดปล่อยก๊าซร้อนจากดวงอาทิตย์ (โคโรนาแมสอีเจ็กชัน)
– ผลกระทบ: โดยตรงต่อสิ่งมีชีวิตไม่รุนแรง แต่สามารถทำให้ ดาวเทียม, ระบบสื่อสาร, ไฟฟ้าเสียหาย และเกิดแสงออโรรา</t>
  </si>
  <si>
    <t>เพราะเกิด หลังดาวฤกษ์รุ่นแรก จากเศษแก๊สและฝุ่น.</t>
  </si>
  <si>
    <t>ต่างกัน: ดาวเคราะห์หินมีความหนาแน่นสูงกว่า ดาวเคราะห์แก๊สมีความหนาแน่นต่ำกว่า.</t>
  </si>
  <si>
    <t>ดาวเคราะห์แต่ละดวงมีองค์ประกอบของชั้นบรรยากาศที่แตกต่างกันอย่างชัดเจน โดยดาวศุกร์และดาวอังคารมีคาร์บอนไดออกไซด์เป็นองค์ประกอบหลัก ในขณะที่โลกมีไนโตรเจนและออกซิเจนเป็นองค์ประกอบหลัก</t>
  </si>
  <si>
    <t>เพราะ สิ่งมีชีวิตสังเคราะห์ด้วยแสงผลิตออกซิเจน.</t>
  </si>
  <si>
    <t>จุดมืดดวงอาทิตย์เกิดจาก สนามแม่เหล็กเข้มข้น ทำให้บริเวณนั้นอุณหภูมิต่ำกว่าพื้นผิวรอบ ๆ.</t>
  </si>
  <si>
    <t>พายุสุริยะเกิดจาก การปะทุของดวงอาทิตย์ และโดยทั่วไป ไม่เป็นอันตรายต่อสิ่งมีชีวิตเพราะสนามแม่เหล็กโลกป้องกัน.</t>
  </si>
  <si>
    <t>ดวงอาทิตย์ถูกเรียกว่าเป็นดาวฤกษ์รุ่นหลัง (หรือรุ่นที่ 2, 3) เนื่องจากองค์ประกอบทางเคมีของมันไม่ได้มีเพียงแค่ไฮโดรเจนและฮีเลียมเหมือนดาวฤกษ์รุ่นแรกที่ถือกำเนิดขึ้นหลังบิ๊กแบง แต่ดวงอาทิตย์ยังมีธาตุหนัก (เรียกว่า "ธาตุโลหะ" ในทางดาราศาสตร์) เช่น คาร์บอน, ออกซิเจน, เหล็ก, และทองคำ อยู่เป็นจำนวนมาก
ธาตุหนักเหล่านี้ไม่ได้ก่อตัวขึ้นในเนบิวลาที่เป็นต้นกำเนิดของดาวฤกษ์รุ่นแรก แต่ถูกสร้างขึ้นจากกระบวนการนิวเคลียร์ฟิวชันภายในแกนของดาวฤกษ์ที่มีมวลมากในรุ่นก่อนหน้า เมื่อดาวฤกษ์เหล่านั้นสิ้นอายุขัยและระเบิดเป็นมหานวดารา (supernova) ธาตุหนักที่ถูกสร้างขึ้นก็จะถูกปลดปล่อยออกมาปะปนอยู่ในเนบิวลาในอวกาศ เมื่อเนบิวลานั้นยุบตัวลงและก่อกำเนิดเป็นดาวฤกษ์รุ่นถัดไป (เช่นดวงอาทิตย์ของเรา) ดาวฤกษ์ดวงใหม่จึงมีธาตุหนักเหล่านี้เป็นองค์ประกอบด้วย</t>
  </si>
  <si>
    <t>ความหนาแน่นของดาวเคราะห์หินและดาวเคราะห์แก๊สมีความแตกต่างกันอย่างมาก โดยดาวเคราะห์หินมีความหนาแน่นสูงกว่าดาวเคราะห์แก๊สมาก  ดาวเคราะห์หิน (Terrestrial Planets): ได้แก่ ดาวพุธ ดาวศุกร์ โลก และดาวอังคาร มีองค์ประกอบหลักเป็นหินซิลิเกตและโลหะ ทำให้มีความหนาแน่นเฉลี่ยสูง (ประมาณ 3.9 - 5.5 กรัมต่อลูกบาศก์เซนติเมตร)  ดาวเคราะห์แก๊ส (Gas Giants): ได้แก่ ดาวพฤหัสบดี ดาวเสาร์ ดาวยูเรนัส และดาวเนปจูน มีองค์ประกอบหลักเป็นแก๊สเบาอย่างไฮโดรเจนและฮีเลียม ทำให้มีความหนาแน่นเฉลี่ยต่ำมาก (ประมาณ 0.7 - 1.7 กรัมต่อลูกบาศก์เซนติเมตร) ตัวอย่างเช่น ดาวเสาร์มีความหนาแน่นน้อยกว่าน้ำเสียอีก</t>
  </si>
  <si>
    <t>จากแผนภาพ องค์ประกอบของชั้นบรรยากาศของดาวเคราะห์ทั้งสามดวงมีความแตกต่างกันอย่างชัดเจน:
ดาวศุกร์ (Venus) และ ดาวอังคาร (Mars) มีองค์ประกอบหลักที่คล้ายคลึงกันคือแก๊สคาร์บอนไดออกไซด์ในปริมาณสูงมาก โดยดาวศุกร์มีคาร์บอนไดออกไซด์ถึง 96.5% และดาวอังคารมี 95%
โลก (Earth) มีองค์ประกอบหลักที่แตกต่างจากดาวเคราะห์ทั้งสองอย่างสิ้นเชิง โดยมีไนโตรเจนมากที่สุดที่ 78% และมีออกซิเจนที่ 21% ซึ่งเป็นสิ่งที่พบได้น้อยมากบนดาวเคราะห์ดวงอื่นในระบบสุริยะ</t>
  </si>
  <si>
    <t>เหตุผลที่โลกมีออกซิเจนมากกว่า: สาเหตุหลักที่โลกมีออกซิเจนในปริมาณมากถึง 21% เป็นเพราะโลกอยู่ในเขตที่เอื้อต่อการมีสิ่งมีชีวิต (Habitable Zone) ทำให้สามารถมีสิ่งมีชีวิตที่สร้างออกซิเจนได้จากการสังเคราะห์แสง
ออกซิเจนบนโลกมาจากที่ใด: ออกซิเจนส่วนใหญ่บนโลกมาจากการสังเคราะห์แสงของสิ่งมีชีวิต โดยในช่วงแรกของโลก ออกซิเจนถูกสร้างขึ้นโดยสิ่งมีชีวิตเซลล์เดียวขนาดเล็กในมหาสมุทรที่เรียกว่า ไซยาโนแบคทีเรีย (Cyanobacteria) หรือสาหร่ายสีเขียวแกมน้ำเงิน และในปัจจุบัน ออกซิเจนส่วนใหญ่ยังคงมาจากสิ่งมีชีวิตขนาดเล็กในทะเลอย่าง แพลงก์ตอนพืช (Phytoplankton) และที่เหลือมาจากพืชบนบก</t>
  </si>
  <si>
    <t>จุดมืดดวงอาทิตย์ (Sunspots) เป็นบริเวณบนชั้นโฟโตสเฟียร์ของดวงอาทิตย์ที่มีอุณหภูมิต่ำกว่าบริเวณโดยรอบ ทำให้ปรากฏเป็นจุดมืดบนพื้นผิว สาเหตุของการเกิดจุดมืดมาจากการที่มีสนามแม่เหล็กที่มีความปั่นป่วนสูงมากในบริเวณนั้น ซึ่งไปขัดขวางการพาความร้อนจากชั้นในของดวงอาทิตย์ขึ้นสู่ผิว ทำให้บริเวณดังกล่าวเย็นลงและมีความเข้มของแสงต่ำกว่าปกติ</t>
  </si>
  <si>
    <t>การเกิดพายุสุริยะ: พายุสุริยะ (Solar Storm) เป็นปรากฏการณ์ที่เกิดจากการระเบิดอย่างรุนแรงบนดวงอาทิตย์ ซึ่งมีการปลดปล่อยอนุภาคพลังงานสูง (เช่น โปรตอนและอิเล็กตรอน) และรังสีแม่เหล็กไฟฟ้าจำนวนมหาศาลออกมาจากชั้นคอโรนา การระเบิดนี้มีหลายรูปแบบ เช่น การลุกจ้า (Solar Flare) และการปลดปล่อยก้อนมวลสารจากโคโรนา (Coronal Mass Ejection หรือ CME)
ผลกระทบต่อสิ่งมีชีวิตบนโลก: โดยทั่วไปพายุสุริยะจะ ไม่ส่งผลกระทบโดยตรงต่อสิ่งมีชีวิตบนโลก เนื่องจากโลกมีชั้นบรรยากาศและสนามแม่เหล็กเป็นเกราะป้องกันอนุภาคพลังงานสูงเหล่านี้ แต่พายุสุริยะสามารถส่งผลกระทบต่อเทคโนโลยีที่มนุษย์สร้างขึ้นได้ เช่น
รบกวนระบบสื่อสารวิทยุและสัญญาณ GPS
สร้างความเสียหายให้กับดาวเทียมในวงโคจร
ทำให้ระบบจ่ายไฟฟ้าขัดข้องหรือเกิดไฟดับในพื้นที่กว้าง</t>
  </si>
  <si>
    <t>เพราะเกิดทีหลัง</t>
  </si>
  <si>
    <t>ดาวเคราะห์แก๊สมีความหนาแน่นน้อยกว่าดาวเคราะห์หิน</t>
  </si>
  <si>
    <t>ต่างกัน เพราะบางดวงมีแก๊สแตกต่างกัน</t>
  </si>
  <si>
    <t>มาจากชั้นหุ้มโลก</t>
  </si>
  <si>
    <t>ความสว่างลดลง</t>
  </si>
  <si>
    <t>เกิดขึ้นจากพลังงานของดวงอาทิตย์</t>
  </si>
  <si>
    <t>เขตดาวเคราะห์น้อย;เขตดวงดาวหาง;ดาวเคราะห์ชั้นใน;ดาวเคราะห์ขั้นนอก</t>
  </si>
  <si>
    <t>เขตดาวเคราะห์น้อย;เขตดวงดาวหาง;ดาวเคราะห์ขั้นนอก;ดาวเคราะห์ชั้นใน</t>
  </si>
  <si>
    <t>เขตดวงดาวหาง;เขตดาวเคราะห์น้อย;ดาวเคราะห์ขั้นนอก;ดาวเคราะห์ชั้นใน</t>
  </si>
  <si>
    <t>น.ส.พัดชร อุดมลักษณานนท์</t>
  </si>
  <si>
    <t>อุกกาบาตที่พบบนโลก ความหนาแน่นของโลก และทฤษฎีกำเนิดระบบสุริยะ;เนื้อโลก;อุกกาบาตที่พบบนโลก ความหนาแน่นของโลก ทฤษฎีกำเนิดระบบสุริยะ และสนามแม่เหล็กโลก;หินที่พบบนเปลือกโลก;สารประกอบซิลิกาและอะลูมิเนียมเป็นส่วนมาก;สารประกอบแมกนีเซียมและเหล็กเป็นส่วนมาก;อุกกาบาตเหล็กที่พบบนโลก;เปลือกโลก;</t>
  </si>
  <si>
    <t>คลื่นไหวสะเทือนมีความเร็วเปลี่ยนไปที่เขตแนวรอยต่อแต่ละชั้น;คลื่นไหวสะเทือนมีความยาวคลื่นเปลี่ยนไปที่เขตแนวรอยต่อแต่ละชั้น</t>
  </si>
  <si>
    <t>คลื่นทุติยภูมิสามารถเคลื่อนที่ผ่านชั้นแก่นโลกไ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</si>
  <si>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คลื่นทุติยภูมิสามารถเคลื่อนที่ผ่านชั้นแก่นโลกได้;ถ้าแบ่งโครงสร้างโลกตามองค์ประกอบทางเคมี ชั้นแก่นโลก เป็นโครงสร้างชั้นที่มีความหนามากที่สุด;แหล่งกำเนิดคลื่นไหวสะเทือนมีทั้งที่มาจากปรากฏการณ์ธรรมชาติและจากการกระทำของมนุษย์</t>
  </si>
  <si>
    <t>เปลือกทวีป</t>
  </si>
  <si>
    <t>So Mg Fe</t>
  </si>
  <si>
    <t>ความหนาแน่นของโลก ที่สูงกว่าองค์ประกอบหินทั่วไป และ พฤติกรรมของคลื่นไหวสะเทือน (เช่น คลื่น S) ที่ไม่สามารถทะลุผ่านแก่นโลกชั้นนอกได้</t>
  </si>
  <si>
    <t xml:space="preserve"> การศึกษา คลื่นไหวสะเทือน</t>
  </si>
  <si>
    <t>ต่างกัน เนื่องจากสถานะของเเต่ละชั้นของโลกนั้นต่างกัน เเละ คลื่นปฐมภูมิกับคลื่นทุติยภูมินั้นผ่านสถานะได้ต่างกัน</t>
  </si>
  <si>
    <t>ไม่สามารถเดินทางออกมาที่ผิวโลกได้โดยตรง เพราะคลื่นปฐมภูมิเมื่อเคลื่อนที่ผ่านแก่นโลกชั้นนอกซึ่งเป็นของเหลว จะเปลี่ยนเป็นคลื่นทุติยภูมิ (คลื่น S) ที่ไม่สามารถเดินทางผ่านของเหลวได้ แต่จะสะท้อนและหักเห ทำให้เกิดคลื่น S ที่แก่นโลกชั้นใน</t>
  </si>
  <si>
    <t>หินแกรนิต (Granite) เป็นองค์ประกอบหลักของ เปลือกโลกทวีป → กำเนิดจากชั้นเปลือกโลก</t>
  </si>
  <si>
    <t>ชั้นเนื้อโลก (Mantle) ส่วนใหญ่เป็นของแข็ง แต่มีสมบัติเป็น ของแข็งที่มีลักษณะเป็นพลาสติก (plastic solid) → สามารถไหลช้า ๆ ได้</t>
  </si>
  <si>
    <t>หลักฐานคือ คลื่นทุติยภูมิ (S-wave) ไม่สามารถผ่านแก่นโลกชั้นนอกได้ → ทำให้ยืนยันว่าแก่นโลกชั้นนอกเป็นของเหลว</t>
  </si>
  <si>
    <t>เพราะ อุกกาบาตเหล็กมีองค์ประกอบเป็นเหล็กและนิกเกิล คล้ายกับที่คาดว่าแก่นโลกมี และอุกกาบาตถือว่าเป็นเศษวัตถุที่เหลือจากการก่อตัวของระบบสุริยะ → จึงใช้เป็นข้อมูลเปรียบเทียบองค์ประกอบของแก่นโลกได้</t>
  </si>
  <si>
    <t>นอกจากอุกกาบาตเหล็กแล้ว หลักฐานที่สนับสนุนว่าแก่นโลกมีเหล็กเป็นส่วนมาก คือ ค่าความหนาแน่นเฉลี่ยของโลกสูงกว่าความหนาแน่นของหินบนผิวโลกมาก → แสดงว่าภายในโลกต้องมีธาตุที่หนาแน่น เช่น เหล็ก และ สนามแม่เหล็กโลก ซึ่งเกิดจากการไหลเวียนของเหล็กเหลวในแก่นโลกชั้นนอก</t>
  </si>
  <si>
    <t>คลื่นไหวสะเทือนเกิดการสะท้อนและหักเหเมื่อเคลื่อนที่ผ่านชั้นโลก เพราะ แต่ละชั้นมีสมบัติแตกต่างกัน เช่น ความหนาแน่น องค์ประกอบ และสถานะของสสาร (ของแข็ง/ของเหลว) ทำให้ความเร็วคลื่นเปลี่ยน → เกิดการสะท้อนและหักเห</t>
  </si>
  <si>
    <t>ถ้าเป็น ภาพ ข → แนวการเดินทางของคลื่น P-wave โค้งงอ (หักเห) ตามความหนาแน่นของสสารที่เพิ่มขึ้นตามความลึก → แสดงว่า โลกประกอบด้วยหลายชั้น (ไม่เป็นเนื้อเดียวกัน)
	•	ถ้าเป็น ภาพ ก → แนวการเดินทางของคลื่น P-wave เป็นเส้นตรงตลอด → แสดงว่า โลกเป็นเนื้อเดียวกัน (homogeneous)</t>
  </si>
  <si>
    <t>ลาวาที่ปะทุขึ้นมาบนผิวโลก มีต้นกำเนิดมาจาก ชั้นเนื้อโลก (Mantle) โดยเฉพาะส่วนบนของ ฐานธรณีภาค (Asthenosphere) ที่มีการหลอมบางส่วน</t>
  </si>
  <si>
    <t>เขตความเร็วต่ำ (Low Velocity Zone, LVZ) มีสมบัติแตกต่างจากธรณีภาค คือ เป็น ของแข็งที่มีสมบัติเป็นพลาสติกมากกว่า สามารถไหลหรือเคลื่อนที่ช้า ๆ ได้ ทำให้ความเร็วคลื่นไหวสะเทือน (โดยเฉพาะ S-wave) ลดลง</t>
  </si>
  <si>
    <t>คลื่นทุติยภูมิ (S-wave) ที่เกิดขึ้นใหม่ในแก่นโลกชั้นใน สามารถเดินทางต่อออกมาที่ผิวโลกได้ เพราะแก่นโลกชั้นในเป็นของแข็ง → S-wave เคลื่อนที่ได้ แต่เส้นทางจะถูกหักเหและมีข้อจำกัด ทำให้มี “เขตเงา” (shadow zone) ที่ไม่ตรวจพบ S-wave บางพื้นที่บนผิวโลก</t>
  </si>
  <si>
    <t>หินแกรนิตเกิดจากเปลือกโลกทวีป</t>
  </si>
  <si>
    <t>ชั้นเนื้อโลกมีองค์ประกอบส่วนใหญ่เป็นซิลิกาและแมกนีเซียม</t>
  </si>
  <si>
    <t>รู้ว่าแก่นโลกชั้นนอกเป็นของเหลวเพราะคลื่น S ไม่สามารถผ่านได้</t>
  </si>
  <si>
    <t>ใช้ข้อมูลอุกกาบาตเหล็กเพราะเหมือนกับองค์ประกอบของแก่นโลก</t>
  </si>
  <si>
    <t>ความหนาแน่นของชั้นโลกต่างกัน</t>
  </si>
  <si>
    <t>รูป ก แสดงเส้นทางคลื่น P ที่หักเหจนเกิดเงา และ รูป ข แสดงเส้นทางคลื่น S ที่ไม่สามารถผ่านแก่นโลกชั้นนอกได้</t>
  </si>
  <si>
    <t>ลาวาที่ปะทุขึ้นมาบนผิวโลกมาจากชั้นเนื้อโลก</t>
  </si>
  <si>
    <t>อุณหภูมิสูงขึ้นจนหินบางส่วนหลอมเหลวทำให้ความเร็วคลื่นไหวสะเทือนลดลง</t>
  </si>
  <si>
    <t>P-wave เดินทางผ่านแก่นโลกชั้นในที่เป็นของแข็งได้จึงตรวจพบคลื่นใหม่ที่ผิวโลก</t>
  </si>
  <si>
    <t>แข็ง</t>
  </si>
  <si>
    <t>คลื่นทุติยภูมิ (S-wave)เพราะคลื่น S-wave ไม่สามารถเคลื่อนที่ผ่านของเหลวได้
คลื่นปฐมภูมิ (P-wave)เพราะ คลื่น P-wave ช้าลง เมื่อผ่านแก่นโลกชั้นนอก → เป็นลักษณะของสสารในสถานะของเหล
การเกิด “S-wave shadow zone”เพราะพื้นที่บนโลกบางส่วนไม่มีคลื่น S-wave เข้าถึง → ยืนยันว่ามีของเหลวอยู่ในแก่นโลกชั้นนอก</t>
  </si>
  <si>
    <t>องค์ประกอบคล้ายกับแก่นโลก
อุกกาบาตเหล็กถือเป็น วัสดุเหลือจากการก่อตัวของดาวเคราะห์
การวิเคราะห์องค์ประกอบจึงสะท้อนถึง ส่วนประกอบภายในของโลกในเชิงธรณีเคมี
จากการเปรียบเทียบองค์ประกอบของอุกกาบาตเหล็กกับธรณีสัณฐานโลก สามารถยืนยันว่า แก่นโลกส่วนใหญ่เป็นโลหะหนัก</t>
  </si>
  <si>
    <t>ความหนาแน่นของโลก
การวิเคราะห์คลื่นไหวสะเทือน 
สนามแม่เหล็กโลก</t>
  </si>
  <si>
    <t>ความหนาแน่นและคุณสมบัติของสสารเปลี่ยนแปลง</t>
  </si>
  <si>
    <t>โครงสร้างโลกในภาพ ก และ ข แตกต่างกัน ภาพ ก แสดงโครงสร้างที่สมมติขึ้นว่าโลกเป็นเนื้อเดียวกัน ในขณะที่ภาพ ข แสดงโครงสร้างโลกที่เป็นจริงในปัจจุบัน ซึ่งประกอบด้วยชั้นต่างๆ ที่มีคุณสมบัติไม่เหมือนกัน ทำให้คลื่นแผ่นดินไหวเดินทางด้วยความเร็วที่แตกต่างกันไปตามชั้นต่างๆ</t>
  </si>
  <si>
    <t>กำเนิดมาจาก แมกมา (Magma) ซึ่งเป็นหินหนืดหลอมเหลวที่สะสมตัวอยู่ในชั้น เนื้อโลก (Mantle) ที่อยู่ใต้เปลือกโลก. เมื่อแมกมาปะทุขึ้นมาสู่ผิวโลกผ่านปล่องภูเขาไฟหรือรอยแยกบนเปลือกโลก มันจะถูกเรียกว่า ลาวา</t>
  </si>
  <si>
    <t>ชั้นธรณีภาคเป็น ของแข็ง ที่อยู่ด้านนอกและคลื่นไหวสะเทือนเดินทางด้วยความเร็วสูงและคงที่ ในขณะที่เขตความเร็วต่ำเป็น กึ่งหลอมเหลว ที่อยู่ใต้ธรณีภาคและทำให้คลื่นไหวสะเทือนเดินทางช้าลง ซึ่งเป็นเหตุผลที่ทำให้เกิดการเคลื่อนที่ของแผ่นเปลือกโลก ที่อยู่ด้านบนของมัน</t>
  </si>
  <si>
    <t>ไม่ได้ เพราะคลื่นทุติยภูมิที่เกิดขึ้นใหม่ในแก่นโลกชั้นในจะต้องเดินทางผ่าน แก่นโลกชั้นนอก ซึ่งมีสถานะเป็นของเหลว 💧 โดยสมบัติของคลื่นทุติยภูมิ (S-wave) คือ ไม่สามารถเดินทางผ่านตัวกลางที่เป็นของเหลวได้ ทำให้คลื่นเหล่านี้ไม่สามารถเดินทางทะลุแก่นโลกชั้นนอกเพื่อขึ้นมายังผิวโลกได้อีก</t>
  </si>
  <si>
    <t xml:space="preserve"> ของแข็งที่มีสมบัติเป็นพลาสติก</t>
  </si>
  <si>
    <t>คลื่นไหวสะเทือนชนิด S ไม่สามารถผ่านแก่นโลกชั้นนอกได้</t>
  </si>
  <si>
    <t>เพราะอุกกาบาตเหล็กมีองค์ประกอบใกล้เคียงกับวัตถุต้นกำเนิดโลก</t>
  </si>
  <si>
    <t>หลักฐานจากการวิเคราะห์ความหนาแน่นเฉลี่ยของโลกและสนามแม่เหล็กโลก</t>
  </si>
  <si>
    <t>เพราะชั้นต่าง ๆ ของโลกมีองค์ประกอบและความหนาแน่นแตกต่างกัน</t>
  </si>
  <si>
    <t>โครงสร้างโลกในรูป ก = เนื้อเดียวกัน , รูป ข = มีการแบ่งชั้น</t>
  </si>
  <si>
    <t xml:space="preserve">มาจาก ชั้นเนื้อโลกตอนบน (Upper Mantle) โดยเฉพาะบริเวณที่มีการหลอมละลายบางส่วน
</t>
  </si>
  <si>
    <t xml:space="preserve">เขตความเร็วต่ำ (LVZ) : อยู่ใต้ธรณีภาคเล็กน้อย → มีหินหนืดบางส่วน อุณหภูมิสูง ทำให้ความเร็วคลื่นแผ่นดินไหวลดลง
	•	ชั้นธรณีภาค (Lithosphere) : เป็นของแข็ง แข็งแรงกว่ามาก เคลื่อนที่เป็นแผ่นๆ
</t>
  </si>
  <si>
    <t>ไม่สามารถ เพราะแม้ P-wave จะแปลงเป็น S-wave ได้ในแก่นโลกชั้นใน แต่ S-wave ไม่สามารถเคลื่อนที่ผ่านแก่นโลกชั้นนอกที่เป็นของเหลวได้ ทำให้ไม่สามารถเดินทางออกมาถึงผิวโลก</t>
  </si>
  <si>
    <t xml:space="preserve">หินแกรนิตมีที่มาจากหินหนืดหรือแมกมาใน เปลือกโลกส่วนทวีป ซึ่งเย็นตัวลงอย่างช้า ๆ ใต้พื้นผิวโลก </t>
  </si>
  <si>
    <t>เนื่องจากโลกมีชั้นต่างๆ ที่มีความหนาแน่นและความยืดหยุ่นแตกต่างกัน ทำให้ความเร็วของคลื่นเปลี่ยนแปลง เกิดการสะท้อนที่พื้นผิวรอยต่อระหว่างชั้น</t>
  </si>
  <si>
    <t>แตกต่าง ภาพก. โครงสร้างภายในของโลกมีความสม่ำเสมอ
ภาพข. โครงสร้างภายในของโลกมีหลายชั้น</t>
  </si>
  <si>
    <t>คลื่นทุติยภูมิไม่สามารถเคลื่อนที่ผ่านแก่นโลกขั้นนอกได้ข้อมูลความเร็วของคลื่นปฐมภูมิที่เคลื่อนที่ผ่านแก่นโลกชั้นนอกและการที่โลกมีสนามแม่เหล็ก เพราะสนามแม่เหล็กโลกเกิดจากการเคลื่อนที่ของสสารที่เป็นของเหลวภายในแก่นโลก</t>
  </si>
  <si>
    <t>เพราะอุกกาบาตเหล็กมีองค์ประกอบทางเคมีรวมทั้งลักษณะและกระบวนการเกิดที่แตกต่างจากตัวอย่างหิน อุกกาบาตหิน และแร่เหล็กที่พบที่ผิวโลก ซึ่งนักวิทยาศาสตร์สันนิษฐานว่าอุกกาบาตเหล็กนี้ เกิดขึ้นในช่วงเวลาใกล้เคียงกับการเกิดโลก และมีองค์ประกอบทางเคมีใกล้เคียงกับแก่นโลก</t>
  </si>
  <si>
    <t>คลื่นไหวสะเทือนเคลื่อนที่ผ่านตัวกลางที่มีสมบัติเชิงกลแตกต่างกัน เช่นความหนาแน่น สถานะ</t>
  </si>
  <si>
    <t>โครงสร้างโลกในภาพก แสดงว่าภายในโลกมีลักษณะเป็นเนื้อเดียวกัน และ มีความหนาแน่นเท่ากันเนื่องจากคลื่นเดินทางผ่านเป็นเส้นตรงไม่มีการหักเหโครงสร้างโลกในภาพ ข แสดงว่าภายในโลกมีลักษณะไม่เป็นเนื้อเดียวกัน โดยมีสถานะและความหนาแน่นแตกต่างกันไปตามความลึก ทำให้คลื่นปฐมภูมิเกิดการหักเห</t>
  </si>
  <si>
    <t>คลื่นทุติยภูมิไม่สามารถเคลื่อนที่ผ่านแก่นโลกชั้นนอกได้ข้อมูลความเร็วของคลื่นปฐมภูมิที่เคลื่อนที่ผ่านแก่นโลกชั้นนอกและการที่โลกมีสนามแม่เหล็ก เพราะสนามแม่เหล็กโลกเกิดจากการเคลื่อนที่ของสสารที่เป็นของเหลวภายในแก่นโลก</t>
  </si>
  <si>
    <t>ชั้นเนื้อโลกส่วนใหญ่ประกอบด้วยสารใน สถานะของแข็ง เป็นหลัก</t>
  </si>
  <si>
    <t>ภาพ ก แสดงถึงโลกที่มีโครงสร้างเนื้อเดียว ในขณะที่ภาพ ข แสดงถึงโลกที่มีโครงสร้างแบ่งชั้นเป็นหลายชั้น ซึ่งตรงกับความรู้ทางธรณีวิทยาในปัจจุบันที่ว่าโลกมีโครงสร้างภายในแบ่งเป็นชั้นๆ เช่น เปลือกโลก เนื้อโลก และแก่นโลก</t>
  </si>
  <si>
    <t>มาจากชั้น แมนเทิล หรือ เปลือกโลก</t>
  </si>
  <si>
    <t>เขตความเร็วต่ำเป็นชั้นเฉพาะภายในเนื้อโลกที่แสดงความเร็วคลื่นไหวสะเทือนต่ำกว่าบริเวณรอบๆ ในขณะที่ชั้นธรณีภาคเป็นชั้นเปลือกโลกและส่วนบนสุดของเนื้อโลกที่มีความแข็งกว่า</t>
  </si>
  <si>
    <t xml:space="preserve">คลื่นทุติยภูมิ ไม่สามารถเดินทางออกมาที่ผิวโลกได้โดยตรง เพราะคลื่นปฐมภูมิเมื่อเคลื่อนที่ผ่านแก่นโลกชั้นนอกซึ่งเป็นของเหลว จะเปลี่ยนเป็นคลื่นทุติยภูมิ </t>
  </si>
  <si>
    <t xml:space="preserve"> ศิรัญญา สว่างจิตต์ </t>
  </si>
  <si>
    <t xml:space="preserve">คลื่นทุติยภูมิไม่สามารถเคลื่อนที่ผ่านแก่นโลกชั้นนอกได้ข้อมูลความเร็วของคลื่นปฐมภูมิที่เคลื่อนที่ผ่านแก่นโลกชั้นนอกและการที่โลกมีสนามแม่เหล็ก เพราะสนามแม่เหล็กโลกเกิดจากการเคลื่อนที่ของสสารที่เป็นของเหลวภายในแก่นโลก </t>
  </si>
  <si>
    <t>คลื่อทุติยภูมิไม่สามารถเคลื่อนที่ผ่านได้</t>
  </si>
  <si>
    <t>เพราะอุกกาบาตเหล็กมีองค์ประกอบทางเคมีรวมทั้งลักษณะและกระบวนเกิดที่แตกต่างกับหินอุกกาบาตหินและแร่เหล็กที่พบบนผิวโลกจึงสันนิษฐานว่าอุกกาบาตเหล็เกิดในช่วงเวลาใกล้เคียงกับการเกิดโลก</t>
  </si>
  <si>
    <t>เพราะคลื่นไหวสะเทือนเคลื่อนที่ผ่านตัวกลางที่มีสมบัติเชิงกลที่แตกต่างกันเช่นความหนาแน่น สถานะ</t>
  </si>
  <si>
    <t>แตกต่างกันโดยภาพ ก แสดงว่าภายในโลกมีลักษณะเป็นเนื้อเดียวกันและความหนาแน่นเท่ากันเนื่องจากคลื่นเดินทางผ่านเป็นเส้นตรงไม่หักเหส่วนภาพ ข แสดงให้เห็นว่าภายในโลกไม่เป็นเนื้อเดียวกันทำให้และความหนาแน่นไม่เท่ากันให้คลื่นปฐมภูมิเกิดการหักเห</t>
  </si>
  <si>
    <t>เขตความเร็วต่ำในฐานธรีภาค</t>
  </si>
  <si>
    <t>มีอุณหภูมิและความดันสูงกว่าและมีคุณสมบัติเป็นพลาสติก</t>
  </si>
  <si>
    <t>คลื่นทุติยภูมิไม่สามารถเคลื่อนที่ผ่านแก่นโลกชั้นนอกได้ข้อมูลความเร็วของคลื่นปฐมภูมิที่เคลื่อนที่ผ่านแก่นโลกขั้นนอกและการที่โลกมีสนามแม่เหล็ก เพราะสนามแม่เหล็กโลกเกิดจากการเคลื่อนที่ของสสารที่เป็นของเหลวภายในแก่นโลก</t>
  </si>
  <si>
    <t xml:space="preserve">หินอัคนีคือหินที่แข็งตัวจากการเย็นตัวของหินหนืด (magma) ที่อยู่ใต้เปลือกโลก หรือหินหลอมเหลว (lava) ที่ปะทุขึ้นมาบนพื้นผิวโลก </t>
  </si>
  <si>
    <t>คลื่นไหวสะเทือน (คลื่น P และ คลื่น S) จากแผ่นดินไหวไม่สามารถเดินทางผ่านแก่นโลกชั้นนอกได้</t>
  </si>
  <si>
    <t>ความเหมือน: ทั้งสองภาพใช้การเดินทางของคลื่นปฐมภูมิ (P-waves) ที่มาจากจุดศูนย์เกิดแผ่นดินไหวบนผิวโลก เพื่อแสดงถึงการแปลความหมายโครงสร้างภายในโลก
ความแตกต่าง: ลักษณะการเดินทางของคลื่นในภาพ ก แสดงถึงโครงสร้างโลกที่ความเร็วคลื่นเพิ่มขึ้นตามความลึก ซึ่งเป็นแบบจำลองที่ถูกต้องทางธรณีวิทยา ในขณะที่ภาพ ข แสดงแบบจำลองที่ผิด ซึ่งความเร็วคลื่นลดลงตามความลึก</t>
  </si>
  <si>
    <t>ไม่สามารถเดินทางออกมาที่ผิวโลกได้โดยตรง เพราะคลื่นปฐมภูมิเมื่อเคลื่อนที่ผ่านแก่นโลกชั้นนอกซึ่งเป็นของเหลว จะเปลี่ยนเป็นคลื่นทุติยภูมิ (คลื่น S) ที่ไม่สามารถเดินทางผ่านของเหลวได้</t>
  </si>
  <si>
    <t>คลื่นทุติยภูมิไม่สามารถเคลื่อนที่ผ่านแก่นโลกชั้นนอกได้ข้อมูลความเร็ว
ของคลื่นปฐมภูมิที่คลื่อนที่ผ่านแก่นโลกขั้นนอกและการที่โลกมีสนามแม่เหล็ก เพราะ
สนามแม่เหล็กโลกเกิดจากการเคลื่อนที่ของสสารที่เป็นของเหลวภายในแก่นโลก</t>
  </si>
  <si>
    <t xml:space="preserve"> เพราะอุกกาบาตเหล็กมีองค์ประกอบทางเคมีรวมทั้งลักษณะและ
กระบวนการเกิดที่แตกต่างจากตัวอย่างหิน อุกกาบาตหิน และแร่เหล็กที่พบที่ผิวโลก
ซึ่งนักวิทยาศาสตร์สันนิษฐานว่าอุกกาบาดเหล็กนี้ เกิดขึ้นในช่วยวลาใกล้เคียงกับการ
เกิดโลก และมีองค์ประกอบทางเคมีใกล้เคียงกับแก่นโลก</t>
  </si>
  <si>
    <t xml:space="preserve"> มีอุณหภูมิและความดันสูงกว่าและมีสมบัติเป็นพลาสติก</t>
  </si>
  <si>
    <t>ไม่ได้เนื่องจากไม่สามารถเดินทางผ่านแก่นโลกชั้นนอกที่เป็นของเหลวได้
สถาสาส่งเสริมการสอนวิทยาศาศาสตร์และเทคโนโลยี</t>
  </si>
  <si>
    <t>กำเนิดจากส่วนเปลือกโลก</t>
  </si>
  <si>
    <t>คลื่นไหวสะเทือนชนิด S ไม่สามารถผ่านแก่นโลกชั้นนอกได้ ทำให้เกิด เงา S-wave และการเปลี่ยนแปลงเส้นทางของ P-wave ซึ่งบอกว่าส่วนนี้เป็นของเหลว</t>
  </si>
  <si>
    <t xml:space="preserve">เพราะว่า อุกกาบาตเหล็กมีองค์ประกอบหลักเป็นเหล็กและนิกเกิล ซึ่งเชื่อกันว่าเกิดจากแก่นกลางของดาวเคราะห์ขนาดเล็กที่แตกสลาย และมีสมบัติใกล้เคียงกับสิ่งที่นักวิทยาศาสตร์คาดว่าอยู่ใน แก่นโลกของโลก จึงใช้เป็นหลักฐานอธิบายองค์ประกอบของแก่นโลกได้ </t>
  </si>
  <si>
    <t xml:space="preserve">ความหนาแน่นเฉลี่ยของโลกสูงกว่าความหนาแน่นของหินในเปลือกโลกและเนื้อโลกจึงต้องมีวัสดุที่มีความหนาแน่นสูง เช่น เหล็ก อยู่ภายในแก่นโลก </t>
  </si>
  <si>
    <t>เพราะแต่ละชั้นของโลกมี ความหนาแน่นและสมบัติไม่เหมือนกัน คลื่นจึง สะท้อนและหักเห</t>
  </si>
  <si>
    <t>รูป ก: คลื่นเดินทางเป็นเส้นตรง แสดงถึงโลกที่มีโครงสร้างภายใน เป็นเนื้อเดียวกัน (homogeneous) ซึ่งไม่ถูกต้องตามความเป็นจริง
รูป ข: คลื่นมีการหักเหและโค้งงอ แสดงถึงโลกที่มีโครงสร้างภายใน ไม่เป็นเนื้อเดียวกัน (heterogeneous) ซึ่งมีความหนาแน่นและองค์ประกอบแตกต่างกันไปในแต่ละชั้นตามความลึก ซึ่งเป็นสิ่งที่ถูกต้อง</t>
  </si>
  <si>
    <t>แหล่งกำเนิดของลาวาที่ปะทุขึ้นบนผิวโลกมาจากหินหนืดซึ่งเป็นหินหลอมเหลวที่สะสมตัวอยู่ในชั้น เนื้อโลก ส่วนบน เมื่อหินหนืดปะทุขึ้นมาสู่ผิวโลกผ่านปล่องภูเขาไฟ จะถูกเรียกว่า ลาวา</t>
  </si>
  <si>
    <t>เขตความเร็วต่ำ มีสมบัติอ่อนนุ่มกึ่งหลอมเหลว ทำให้คลื่นไหวสะเทือนเดินทางช้าลงอย่างมาก ส่วน ชั้นธรณีภาค เป็นของแข็งที่แข็งแกร่งกว่า และเคลื่อนที่อยู่บนเขตความเร็วต่ำนี้</t>
  </si>
  <si>
    <t>คลื่นทุติยภูมิ (S-wave) ที่เกิดขึ้นใหม่จากการหักเหของคลื่นปฐมภูมิ (P-wave) บริเวณรอยต่อของแก่นโลกชั้นนอกและแก่นโลกชั้นในนั้น ไม่สามารถเดินทางออกมาที่ผิวโลกได้</t>
  </si>
  <si>
    <t>เนื่องจากโลกมีชั้นต่างๆและมีความหนาแน่นที่ต่างกัน</t>
  </si>
  <si>
    <t>ต่างกันเนื่องจากสถานะของแต่ละชั้นของโลกนั้นต่างกัน และคลื่นปฐมภูมิกับคลื่นทุติยภูมินั้นผ่านสถานะได้ต่างกัน</t>
  </si>
  <si>
    <t>นส.วัลลภา แนบถนอม</t>
  </si>
  <si>
    <t>ชั้นเปลือกโลกส่วน</t>
  </si>
  <si>
    <t>เชื่อว่าอุกกาบาตเป็นเศษซากของดางเคราะห์ที่ก่อตัวขึ้นในช่วงเวลา ใกล้เคียงกับโลก ซึ่งมีองค์ประกอบหลักเป็น โลหะหนัก</t>
  </si>
  <si>
    <t>ศึกษาคลื่นไหวสะเทือน</t>
  </si>
  <si>
    <t>เนื่องจากโลกมีชั้นต่างๆที่มีความหนาแน่นและความยืดหยุ่นต่างกัน ทำให้ความเร็วของคลื่นเปลี่ยนแปลง ซึ่งเป็นเงื่อนไขที่ทำให้เกิดการสะท้อนและหักเห</t>
  </si>
  <si>
    <t>ภาพ ก มีการแสดงกลางสม่ำเสมอ ส่วนภาพ ข แสดงตัวกลางที่คุณสมบัติเปลี่ยนแปลง ทำให้คลื่นปฐมภูมิหักเหสอดคล้องกับโครงสร้างโลกที่แบ่งชั้นเปลือกโลก เนื้อโลก และแก่นโลก ซึ่งมีคุณสมบัติต่างกัน</t>
  </si>
  <si>
    <t>ชั้นนอกแข็งตัวกว่าและมีความหนาแน่นสูงกว่า</t>
  </si>
  <si>
    <t>ไม่สามารถเดินทางออกมายังผิวโลกได้ เพราะคลื่นเหล่านี้จะเกิดการกระเจิงและสะท้อนอย่างรุนแรงที่รอยต่อนี้แทนที่จะทะลุผ่านแก่นโลกชั้นใออกมาสู่ผิวโลก</t>
  </si>
  <si>
    <t>ภาพ ก คลื่นออกมาเป็นเส้นตรง ส่วนภาพข คลื่นเเตกเป็นเส้นโค้ง</t>
  </si>
  <si>
    <t>ไม่สามารถเดินทางออกมาที่ผิวโลกได้ เนื่องจากคลื่นทุติยภูมิไม่สามารถเคลื่อนที่ผ่านของเหลวได้ และแก่นโลกชั้นนอกเป็นของเหลว</t>
  </si>
  <si>
    <t>นายณัฐพงษ์ ช่อเงิน</t>
  </si>
  <si>
    <t>พราะเชอว่าอุกกาบาตเหล็กเป็นเศษซากของดาวเคราะห์ที่ก่อตัวขิน ในช่วงเวลา ไกล้เคียงกับ เลก ซิงมีองค์ประกอบหลักเป็น โลหะหนัก เช่น เหล็กและนิกเกิล คล้ายคลึงกับองค์ประกอบที่เชื่อว่ามีอยู่ในแก่นโลก ทำให้สามารถเปรียบเทียบองค์ประกอบ และใช้เป็นข้อมูลอ้างอิง ในการศึกษาแกนโลกได้</t>
  </si>
  <si>
    <t>เนื่องจากโลกมีชั้นต่างๆ ที่มีความหนาแน่นและความยดหยุนตางกัน ทำให้ความเร็วของคลื่นเปลี่ยนแปลง ซึ่ง
ปัน เงือนไขที่ทำให้เกิดการสะท้อนและหักเห</t>
  </si>
  <si>
    <t>ภาพ ก แสดงตัวกลางสมำเสมอ ส่วนกาพ ข แสดงตัวกลาง ที่คุณสมบัติเปลี่ยนแปลง ทำให้คลื่นปฐมภูมิหักเหสอดคล้อง กับโครงสร้างโลกที่แบ่งเป็นชั้นเปลือกโลก เนื้อโลก และแก่นโลก ซึ่งมีคุณสมบัติต่างกัน</t>
  </si>
  <si>
    <t>เป็นชั้นนอกที่มีความแข็งตัวและแข็งแรงกว่า</t>
  </si>
  <si>
    <t>ม่สามารถเดินทางออกมายังผิว โลกได้ เนื่องจากคลินูเหล่า นีจะเกิดการกระเจิงและสะท้อนอย่างรุนแรงที่รอยต่อนีแทนที่จะทะลุผ่านแกนโลกชั้นในออกมาสู่ผิวโลก</t>
  </si>
  <si>
    <t xml:space="preserve"> เพราะอุกกาบาตเหล็กมีองค์ประกอบทางเคมีรวมทั้งลักษณะและกระบวนการเกิดที่แตกต่างจากตัวอย่างหิน อุกกาบาตหิน และแร่เหล็กที่พบที่ผิวโลก ซึ่งนักวิทยาศาสตร์สันนิษฐานว่าอุกกาบาตเหล็กนี้ เกิดขึ้นในช่วงเวลาใกล้เคียงกับการเกิดโลก และมีองค์ประกอบทางเคมีใกล้เคียงกับแก่นโลก</t>
  </si>
  <si>
    <t xml:space="preserve">คลื่นไหวสะเทือนเคลื่อนที่ผ่านตัวกลางที่มีสมบัติเชิงกลแตกต่างกัน เช่นความหนาแน่น สถานะ
</t>
  </si>
  <si>
    <t>โครงสร้างในภาพ ก แสดงว่าภายในโลกมีลักษณะเป็นเนื้อเดียวกัน และ มีความหนาแน่นเท่ากันเนื่องจากคลื่นเดินทางผ่านเป็นเส้นตรงไม่มีการหักเหโครงสร้างโลกในภาพ ข แสดงว่าภายในโลกมีลักษณะไม่เป็นเนื้อเดียวกัน โดยมีสถานะและความหนาแน่นแตกต่างกันไปตามความลึก ทำให้คลื่นปฐมภูมิเกิดการหักเห</t>
  </si>
  <si>
    <t>หินแกรนิตมีที่มาจากหินหนืดหรือแมกมาใน เปลือกโลกส่วนทวีป</t>
  </si>
  <si>
    <t>เพราะเชื่อว่าอุกกาบาตมาจากการแตกของแก่นดาวเคราะห์</t>
  </si>
  <si>
    <t>ภาพ ก : แนวการเคลื่อนที่ของคลื่นตรง ไม่เบี่ยงเบน แสดงว่าโลกเป็นเนื้อเดียวกัน
ภาพ ข : แนวการเคลื่อนที่ของคลื่นมีการหักเหและโค้ง แสดงว่าโลกมีโครงสร้างหลายชั้นและมีความหนาแน่นแตกต่างกัน</t>
  </si>
  <si>
    <t>ลาวามีแหล่งกำเนิดมาจาก ชั้นเนื้อโลก (Mantle) โดยเฉพาะส่วนเนื้อโลกตอนบนที่หลอมเหลวกลายเป็นแมกมา แล้วดันขึ้นมาตามรอยแยกหรือปล่องภูเขาไฟ</t>
  </si>
  <si>
    <t>เขตความเร็วต่ำ (Low Velocity Zone) อยู่ใต้ธรณีภาค เป็นบริเวณของเนื้อโลกตอนบนที่ร้อนและมีแมกมาบางส่วนหลอมเหลว ทำให้ความเร็วของคลื่นไหวสะเทือน (โดยเฉพาะ S-wave) ลดลง แตกต่างจากธรณีภาคที่เป็นของแข็ง แข็งแรง และคลื่นไหวสะเทือนเคลื่อนที่ได้เร็วกว่า</t>
  </si>
  <si>
    <t>สามารถเดินทางออกมาที่ผิวโลกได้ บางส่วน เพราะคลื่นปฐมภูมิ (P-wave) สามารถผ่านตัวกลางได้ทั้งของแข็งและของเหลว แต่เมื่อผ่านเขตที่มีความหนาแน่นเปลี่ยนแปลง จะเกิดการหักเหและสะท้อน ทำให้บางส่วนของพลังงานสามารถเดินทางกลับขึ้นสู่ผิวโลกในรูปคลื่นทุติยภูมิได้</t>
  </si>
  <si>
    <t>เเข็ง</t>
  </si>
  <si>
    <t>คลื่นทุติยภูมิ (S-wave)เพราะคลื่น S-wave ไม่สามารถเคลื่อนที่ผ่านของเหลว
ได้
คลื่นปฐมภูมิ (P-wave)เพราะ คลื่น P-wave ช้าลง เมื่อผ่านแก่น โลกชั้นนอก →
เป็นลักษณะของสสารในสถานะของเหล
การเกิด "S-wave shadow zone"เพราะ พื้นที่บนโลกบางส่วนไม่มีคลื่น S-wave
เข้าถึง → ยืนยันว่ามีของเหลวอยู่ในแก่น
โลกชั้นนอก</t>
  </si>
  <si>
    <t>องค์ประกอบคล้ายกับแก่น โลก
อุกกาบาตเหล็กถือเป็น วัสดุเหลือจากการ ก่อตัวของดาวเคราะห์
การวิเคราะห์องค์ประกอบจึงสะท้อนถึง ส่วนประกอบภายในของโลกในเชิงธรณี
เคมี
จากการเปรียบเทียบองค์ประกอบของ
อุกกาบาตเหล็กกับธรณีสัณฐาน โลก
สามารถยืนยันว่า แก่นโลกส่วนใหญ่เป็น
โลหะหนัก</t>
  </si>
  <si>
    <t>ความหนาแน่นของโลก การวิเคราะห์คลื่นไหวสะเทือน สนามแม่เหล็ก โลก</t>
  </si>
  <si>
    <t>ความหนาแน่นและคุณสมบัติของสสาร
เปลี่ยนแปลง</t>
  </si>
  <si>
    <t>โครงสร้างโลกในภาพ ก และ ข แตกต่าง กัน ภาพ ก แสดงโครงสร้างที่สมมติขึ้นว่า
โลกเป็นเนื้อเดียวกัน ในขณะที่ภาพ ขแสดงโครงสร้างโลกที่เป็นจริง ในปัจจุบัน
ซึ่งประกอบด้วยชั้นต่างๆ ที่มีคุณสมบัติไม่
เหมือนกัน ทำให้คลื่นแผ่นดินไหวเดินทาง ด้วยความเร็วที่แตกต่างกันไปตามชั้น
ต่างๆ</t>
  </si>
  <si>
    <t>กำเนิดมาจาก แมกมา (Magma) ซึ่งเป็น หินหนืดหลอมเหลวที่สะสมตัวอยู่ในชั้นเนื้อ โลก (Mantie) ที่อยู่ใต้เปลือกโลก.เมื่อแมกมาปะทุขึ้นมาสู้ผิวโลกผ่านปล่องภูเขาไฟหรือรอยแยกบนเปลือกโลก มันจะถูกเรียกว่า ลาวา</t>
  </si>
  <si>
    <t>ชั้นธรณีภาคเป็น ของแข็ง ที่อยู่ด้านนอกและเคลื่อนไหวสะเทือนเดินทางด้วยความเร็วสูงและคงที่ ในขณะที่เขต
ความเร็วตำเป็น กึ่งหลอมเหลว ที่อยู่ใต้ธรณีภาคและทำให้คลื่นไหวสะเทือนเดินทางช้าลง ซึ่งเป็นเหตุผลที่ทำให้เกิดการเคลื่อนที่ของแผ่นเปลือกโลก ที่อยู่ด้านบนของมัน</t>
  </si>
  <si>
    <t>ไก่นโลกช่นในจะต้องเดินทางผ้านแก่ในโลกชั้นนอก ซึ่งมีสถานะเป็นของเหลวโดยสมบัติของคลื่นทุติยภูมิ (S-wave)คือ ไม่สามารถเดินทางผ่านตัวกลางที่เป็นของเหลวได้ ทำให้คลื่นเหล่านี้ไม่สามารถเดินทางทะลุแก่น โลกชั้นนอกเพื่อขึ้นมายังผิวโลกได้อีก</t>
  </si>
  <si>
    <t>แก่นโลกชั้นนอก;ฐานธรณีภาค;แก่นโลกชั้นใน;มัชฌิมภาค;ธรณีภาค</t>
  </si>
  <si>
    <t>แก่นโลกส่วนใน (Inner core);ฐานธรณีภาค (Asthenosphere);แก่นโลกส่วนนอก (Outer core);มัชฌิมภาค (Mesosphere);ธรณีภาค (Lithosphere)</t>
  </si>
  <si>
    <t>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ๆ;ของแข็ง สภาพพลาสติด;คลื่นปฐมภูมิมีความเร็วค่อนข้างคงที่;ของแข็ง;ของเหลว;เมื่อคลื่นไหวเสทือนเคลื่อนที่ผ่านชั้นนี้ จะมีความเร็วเพิ่มขึ้นอย่างสม่ำเสมอ</t>
  </si>
  <si>
    <t>น.ส. พัดชา อุดมลักษณานนท์</t>
  </si>
  <si>
    <t>นายภัทรพล พลทับ</t>
  </si>
  <si>
    <t>แก่นโลกชั้นนอก;มัชฌิมภาค;ฐานธรณีภาค;ธรณีภาค;แก่นโลกชั้นใน</t>
  </si>
  <si>
    <t>เมื่อคลื่นไหวเสทือนเคลื่อนที่ผ่านชั้นนี้ จะมีความเร็วเพิ่มขึ้นอย่างสม่ำเสมอ;คลื่นปฐมภูมิมีความเร็วค่อนข้างคงที่;ของแข็ง;ของเหลว;เมื่อคลื่นไหวเสทือนเคลื่อนที่ผ่านชั้นนี้ จะเกิดการเปลี่ยนแปลง 2 ลักษณะที่แตกต่างกันใน 2 บริเวณ;ของแข็ง สภาพพลาสติด;เมื่อคลื่นไหวเสทือนเคลื่อนที่ผ่านชั้นนี้ คลื่นทุติยภูมิผ่านชั้นนี้ไม่ได้ แต่คลื่นปฐมภูมิมีความเร็วเพิ่มขึ้นอย่างช้า ๆ</t>
  </si>
  <si>
    <t xml:space="preserve">0.1 - 4.3 เมตร </t>
  </si>
  <si>
    <t>ไม่สามารถ ใช้กล้องโทรทรรศน์บนพื้นโลกศึกษาวัตถุท้องฟ้าในช่วงรังสีเอ็กซ์ได้ เนื่องจากรังสีเอ็กซ์เป็นคลื่นแม่เหล็กไฟฟ้าที่มีความยาวคลื่นสั้นมากและมีพลังงานสูง จึงไม่สามารถทะลุผ่านชั้นบรรยากาศของโลกได้</t>
  </si>
  <si>
    <t>รวมแสงและหักเหแสงจากวัตถุที่อยู่ไกลเกิดเป็นภาพจริงหัวกลับที่จุดโฟกัส จากนั้นเลนส์ใกล้ตาจะขยาย ภาพจริงหัวกลับนั้นให้เป็นภาพเสมือนที่มีกำลังขยายสูงขั้น เพื่อให้ผลให้ผู้สังเกตเห็นรานละเอียดที่มากขึ้น</t>
  </si>
  <si>
    <t>เช่น กาเเล็กซีทางช้างเผือก เมฆเเก๊สไฮโดรเจน</t>
  </si>
  <si>
    <t>เเสง เเละวิทยุ</t>
  </si>
  <si>
    <t>รังสีเอ็กซ์ แสงที่ตามองเห็น และ อินฟราเรด  ไปจนถึง คลื่นวิทยุ</t>
  </si>
  <si>
    <t>ไม่สามารถใช้กล้องโทรทรรศน์บนพื้นโลกเพื่อศึกษาวัตถุท้องฟ้าในช่วงรังสีเอกซ์ได้ เนื่องจากรังสีเอกซ์จะถูกชั้นบรรยากาศโลกดูดซับไปจนหมดก่อนที่จะมาถึงพื้นผิวโลก</t>
  </si>
  <si>
    <t>ใช้หลักการ หักเหแสงผ่านเลนส์นูนอย่างน้อยสองชุด คือ เลนส์วัตถุ (รับแสงและรวมแสงจากวัตถุ) และ เลนส์ใกล้ตา (ขยายภาพจริงที่ได้จากเลนส์วัตถุให้ใหญ่ขึ้น)</t>
  </si>
  <si>
    <t>ใช้ กระจกเงาเว้า (กระจกเงาปฐมภูมิ) ที่ท้ายกล้องเพื่อรวบรวมแสงจากวัตถุและสะท้อนลำแสงไปยัง กระจกเงารอง ที่อยู่ด้านหน้าของลำกล้อง (ในกล้องแบบนิวตัน) หรือด้านหลัง (ในกล้องแบบคาสซีเกรน) เพื่อเบี่ยงเบนแสงเข้าสู่ เลนส์ใกล้ตา เพื่อให้ผู้สังเกตมองเห็นภาพที่ขยายใหญ่ขึ้น</t>
  </si>
  <si>
    <t xml:space="preserve">ใช้ทั้งการหักเหและการสะท้อนแสงร่วมกัน โดยมีเลนส์ปรับแก้ (Corrector Plate) ที่ด้านหน้า เพื่อแก้ไขความคลาดทางความโค้งของกระจกปฐมภูมิ กระจกปฐมภูมิจะรวบรวมแสงและสะท้อนไปยังกระจกรองซึ่งอยู่ตรงกลาง จากนั้นแสงจะสะท้อนกลับมาที่เลนส์ใกล้ตาที่ด้านท้ายกล้อง ทำให้ได้ภาพที่มีกำลังขยายสูงในลำกล้องที่สั้นลง </t>
  </si>
  <si>
    <t>ดาวเคราะห์น้อย และ ดาวหาง</t>
  </si>
  <si>
    <t>ดวงดาว, ดาวเคราะห์ (เช่น ดาวศุกร์, ดาวอังคาร, ดาวพฤหัสบดี, ดาวเสาร์), ดาวเคราะห์แคระ, ดาวเคราะห์น้อย, ดาวหาง, เนบิวลา, และกาแล็กซี</t>
  </si>
  <si>
    <t>กล้องโทรทรรศน์วิทยุ และ กล้องโทรทรรศน์แสง</t>
  </si>
  <si>
    <t>รังสีแกมมา, รังสีเอ็กซ์, รังสีอัลตราไวโอเลต, แสงที่มองเห็นได้, และ อินฟราเรด</t>
  </si>
  <si>
    <t xml:space="preserve">เลนส์นูน 2 ชิ้น เพื่อหักเหและรวมแสงจากวัตถุที่อยู่ไกล ให้เกิดเป็นภาพที่สว่าง ชัดเจน และขยายใหญ่ขึ้น โดยเลนส์ใกล้วัตถุ (เลนส์ขนาดใหญ่ด้านหน้า) จะรวบรวมและโฟกัสแสงให้เกิดภาพจริง จากนั้นเลนส์ใกล้ตา (เลนส์ที่อยู่ใกล้ผู้สังเกต) จะนำภาพนั้นมาขยายให้ใหญ่ขึ้นอีกครั้งเพื่อส่งเข้าสู่ดวงตา </t>
  </si>
  <si>
    <t>ใช้กระจกเว้าทำหน้าที่รวบรวมแสงจากวัตถุในอวกาศ แทนที่จะใช้เลนส์หักเหแสงเหมือนกล้องโทรทรรศน์แบบหักเหแสง โดยแสงจะถูกสะท้อนไปยังกระจกรอง ซึ่งมีหน้าที่สะท้อนแสงออกไปด้านข้าง หรือตรงกลาง เพื่อให้ผู้สังเกตเห็นภาพผ่านเลนส์ใกล้ตา</t>
  </si>
  <si>
    <t>โดยใช้ทั้ง เลนส์ และ กระจกเงา เพื่อแก้ไขข้อจำกัดของกล้องแบบหักเหและแบบสะท้อนแสง โดยมี กระจกปฐมภูมิ เป็นตัวรวมแสงหลัก จากนั้นแสงจะสะท้อนไปยัง กระจกทุติยภูมิ เพื่อย่อทางเดินแสงให้กล้องมีลำกล้องสั้นลง และ เลนส์ปรับแก้ ที่อยู่ด้านหน้าจะช่วยแก้ไขความคลาดของภาพที่เกิดจากความโค้งของกระจก</t>
  </si>
  <si>
    <t>ดาวเคราะห์ (เช่น ดาวพฤหัสบดี), ดาวฤกษ์, กาแล็กซี, เนบิวลา, ควาซาร์, และ พัลซาร์</t>
  </si>
  <si>
    <t>ดาวเคราะห์ ดาวเคราะห์น้อย ดาวหาง เนบิวลา จานดาวเคราะห์ก่อนเกิด (protoplanetary disks) และกาแล็กซี</t>
  </si>
  <si>
    <t>ระบบสุริยะ (ดวงอาทิตย์ ดาวเคราะห์ต่างๆ เช่น โลก ดาวอังคาร ดาวพฤหัสบดี ดวงจันทร์ ดาวเคราะห์น้อย ดาวหาง) ดาวฤกษ์ ต่างๆ เนบิวลา (กลุ่มก๊าซและฝุ่นในอวกาศ) และ กาแล็กซี</t>
  </si>
  <si>
    <t>ดวงอาทิตย์, ซูเปอร์โนวา (ซากดาวฤกษ์ที่ระเบิด), ดาวนิวตรอน (ดาวฤกษ์ที่มีความหนาแน่นสูง), หลุมดำ, กระจุกกาแล็กซี, พัลซาร์ (ดาวนิวตรอนที่หมุนด้วยความเร็วสูง), กลุ่มดาวฤกษ์ที่กำลังก่อตัว, แถบจานดาวเคราะห์รอบดาวฤกษ์ (protoplanetary disks), กาแล็กซีที่มีหลุมดำมวลยวดยิ่งที่ใจกลาง (active galactic nuclei), และเนบิวลา (กลุ่มแก๊สและฝุ่นในอวกาศ).</t>
  </si>
  <si>
    <t>เป็นกล้องโทรทรรศน์ที่ใช้เลนส์นูนเป็นส่วนประกอบหลักในการรับและรวมแสงจากวัตถุ เพื่อสร้างภาพที่ขยายแล้วส่งไปยังเลนส์ใกล้ตาให้ผู้สังเกตมองเห็นได้</t>
  </si>
  <si>
    <t>เป็นกล้องโทรทรรศน์ที่ใช้ทั้งเลนส์และกระจกร่วมกันในการรวมแสง โดยมี กระจกเงาปฐมภูมิ (กระจกเว้า) ทำหน้าที่รวมแสง และ แผ่นปรับแก้ (เลนส์ หรือกระจกปรับแก้) ที่หน้ากล้องเพื่อแก้ไขความผิดเพี้ยนของภาพจากกระจกเงา</t>
  </si>
  <si>
    <t>กาแลคซี่ เนบิวล่า ดาวเคราะหื</t>
  </si>
  <si>
    <t xml:space="preserve"> ดาวฤกษ์</t>
  </si>
  <si>
    <t>ดาวนิวตรอน เศษซากดาว</t>
  </si>
  <si>
    <t>คืนแสงที่ตามนุษย์มองไม่เห็น</t>
  </si>
  <si>
    <t>รังสีอินฟราเรด อัลตราไวโอเลต รังสีเอ็กซ์ แกรมม่า</t>
  </si>
  <si>
    <t>ใช้ไม่ได้โดนชั้นบรรยากาศโลกดูดกลืน</t>
  </si>
  <si>
    <t xml:space="preserve">
ใช้เลนส์นูนรวมแสงให้เกิดภาพขยาย</t>
  </si>
  <si>
    <t>ใช้เลนส์เว้าลมแสงขยายให้วัตถุที่อยู่ไกลสามารถมองเห็นได้</t>
  </si>
  <si>
    <t>การรวมกันของกล้องโทรทรรศน์ แบบหักเหแสงและสะท้อนแสง</t>
  </si>
  <si>
    <t>พัลซา และซูเปอร์โนวา</t>
  </si>
  <si>
    <t>ดาวฤกษ์เกิดใหม่ กาแล็กซีที่มีอายุมาก</t>
  </si>
  <si>
    <t>กาแล็กซี่ ดาวฤกษ์ เนบิวลา ดาวเคราะห์</t>
  </si>
  <si>
    <t>ดาวฤกษ์ร้อน เนบิวลา หลุมดำ</t>
  </si>
  <si>
    <t>ดาวนิวตรอน หลุมดำ ซากการระเบิดจากซูเปอร์โนวา</t>
  </si>
  <si>
    <t>ช่วงคลื่นที่มองเห็นได้ ช่วงคลื่นวิทยุ ช่วงคลื่นอินฟาเรด ช่วงคลื่นอัลตร้าไวโอเลต</t>
  </si>
  <si>
    <t>อัลตร้าไวโอเลต อินฟาเรด รังสีเอกซ์</t>
  </si>
  <si>
    <t>ไม่ เพราะ ชั้นบรรยากาศจะดูดซับรังสีเอกซ์</t>
  </si>
  <si>
    <t>ใช้หลักการหักเหของแสงในการเก็บและมุ่งแสงจากวัตถุท้องฟ้าไปยังจุดโฟกัสเพื่อให้เห็นภาพที่ชัดเจน โดยมีส่วนประกอบหลักคือเลนส์สองตัว ได้แก่ เลนส์เก็บแสง และ เลนส์ตา</t>
  </si>
  <si>
    <t>ใช้หลักการสะท้อนแสงจากกระจกในการเก็บและมุ่งแสงจากวัตถุท้องฟ้าไปยังจุดโฟกัส เพื่อให้สามารถเห็นภาพที่ชัดเจน โดยมีการใช้ กระจกสะท้อนแสง แทนการใช้เลนส์เหมือนในกล้องโทรทรรศน์แบบหักเหแสง</t>
  </si>
  <si>
    <t>ใช้การผสมผสานระหว่างเลนส์และกระจก เพื่อเก็บแสงและขยายภาพจากวัตถุท้องฟ้า</t>
  </si>
  <si>
    <t>กาแล็กซี, ควาซาร์, พัลซาร์, ซูเปอร์โนวา และ ดาวเคราะห์</t>
  </si>
  <si>
    <t>กลุ่มดาวฤกษ์ร้อน, เนบิวลา, และกาแล็กซี</t>
  </si>
  <si>
    <t>ดวงอาทิตย์ หลุมดำ ดาวนิวตรอน ระบบดาวคู่ และซูเปอร์โนวา รวมถึงการศึกษาการระเบิดของดาวฤกษ์
และการค้นหาดาวเคราะห์นอกระบบสุริยะ</t>
  </si>
  <si>
    <t>กล้องโทรทรรศน์วิทยุ และ กล้องโทรทรรศน์แสง (Optical Telescope) รวมถึง กล้องโทรทรรศน์อินฟราเรดบางส่วน</t>
  </si>
  <si>
    <t>ใช้เลนส์นูน 2 ชิ้น ได้แก่ เลนส์ใกล้วัตถุที่อยู่ด้านหน้าเพื่อรับแสงและหักเหแสงให้รวมกันที่จุดโฟกัส และเลนส์ใกล้ตาที่อยู่ด้านหลังเพื่อขยายภาพที่ได้จากเลนส์ใกล้วัตถุ ส่งเข้าสู่ดวงตา</t>
  </si>
  <si>
    <t>ใช้ กระจกเงาปฐมภูมิ (กระจกเว้า) ขนาดใหญ่ ที่ปลายท่อรับแสง เพื่อรวมแสงจากวัตถุท้องฟ้าและโฟกัสไปยังตำแหน่งที่ต้องการ จากนั้นแสงจะถูกสะท้อนอีกครั้งโดย กระจกรอง ขนาดเล็กไปยัง เลนส์ตา (Eyepiece) เพื่อขยายภาพให้ใหญ่ขึ้น</t>
  </si>
  <si>
    <t>ทำงานโดยใช้ทั้งการหักเหและการสะท้อนแสงร่วมกัน โดยมี กระจกหลัก ที่ท้ายกล้องรับแสงสะท้อนแสงกลับไปยัง กระจกทุติยภูมิ</t>
  </si>
  <si>
    <t>ไม่สามารถใช้กล้องโทรทรรศน์บนพื้นโลกศึกษาวัตถุบนท้องฟ้า ในช่วงรังสีเอ็กซ์ได้ เนื่องจากรังสีเอ็กซ์เป็นคลื่นแม่เหล็กไฟฟ้าที่มีความยาวคลื่นสั้นมากและมีพลังงานสูง จึงไม่สามารถทะลุผ่านชั้นบรรยากาศของโลกได้</t>
  </si>
  <si>
    <t xml:space="preserve">รวมแสงและหักเหแสงจากวัตถุที่อยู่ไกลเกิดเป็นภาพจริงหัวกลับที่จุดโฟกัสจากนั้นเลนส์ใกล้ตาจะขยายภาพจริงหัวกลับนั้นเป็นภาพเสมือนที่มีกำลังขยายสูงขึ้นเพื่อให้ผู้สังเกตุเห็นรายละเอียดที่มากขึ้น
</t>
  </si>
  <si>
    <t>ใช้กระจเว้าสะท้อนแสงจากวัตถุเข้ามายังจุดโฟกัสจากนั้นกระจกเงาซึ่งเป็นกระจกราบจากสะท้อนลำแสงออกไปด้านข้างกล้องผ่านไปยังเลนส์ตาเพื่อขยายภาพให้เห็น</t>
  </si>
  <si>
    <t>ดาวฤกษ์เกิดใหม่ กาแล็กซี่ที่อยู่ไกล</t>
  </si>
  <si>
    <t xml:space="preserve">นิวตรอนกับหลุมดำ
</t>
  </si>
  <si>
    <t>คลื่นวิทยุกับคลื่นแสง</t>
  </si>
  <si>
    <t>คลื่น ไมโครเวฟ อัลตราไวโอเลต รังสีเอกซ์</t>
  </si>
  <si>
    <t>ไม่ได้ ไม่ได้เพราะ รังสีเอกซ์ไม่สามารถถึงมาถึงโลกได้</t>
  </si>
  <si>
    <t>ใช้เลนส์นูนรวมแสง ความยาวโฟกัสกล้องเท่สดับความยาวกล้อง</t>
  </si>
  <si>
    <t>ใช้กระจกเว้ารวมแสง เกิดการสะท้อนสองรอบ โดนกระจกบานหลักเรียกปฐมภูมิ กระจกทำหน้าที่เบนแสงออกไป เรียก ทุติยภูมิ</t>
  </si>
  <si>
    <t xml:space="preserve">ใช้เลนเว้าและนูน รวมแสง </t>
  </si>
  <si>
    <t>ไม่สามารถใช้กล้องโทรทรรศน์บนพื้นโลกศึกษาวัตถุท้องฟ้าในช่วงรังสีได้เนื่องจากรังสีเอ็กซ์เป็นคลื่นแม่เหล็กไฟฟ้าที่มีความยาวคลื่นสั้นมากและมีพลังงานจึงไม่สามารถทะลุผ่านชั้นบรรยากาศของโลกได้</t>
  </si>
  <si>
    <t>รวมแสงและหักเหแสงจากวัตถุที่อยู่ใกล้เกิดเป็นภาพหัวกลับที่จุดโฟกัสจากนั้นเลนส์ใกล้ตาจะขยายภาพจริงหัวกลับให้เป็นภาพเสมือนที่มีกำลังขยายสูงขึ้นเพื่อให้ผลให้ผู้สังเกตเห็นรายละเอียดที่มากขึ้น</t>
  </si>
  <si>
    <t>ใช้กระจกเว้าสะท้อนแสงจากวัตถุเข้ามายังจุดโฟกัสจากนั้นกระจกเงาซึ่งเป็นกระจกราบจะราบจะสะท้อนลำแสงออกไปทางด้านข้างกล้องผ่านไปยังเลนส์ใกล้ตาเพื่อขยายภาพให้เห็น</t>
  </si>
  <si>
    <t>กาแล็กซี เนบิวลา ดาวเคราะห์ และวัตถุที่อยู่ไกลมากๆ เช่นดาวหาง</t>
  </si>
  <si>
    <t>ดาวฤกษ์เกิดใหม่ ดาวเคราะห์นอกระบบ แผ่นจานหมุนรอบดาวเคาาะห์ กาแล็กซีอื่นๆ เนบิวลาที่มีฝุ่นหนาแน่น</t>
  </si>
  <si>
    <t>ดาวฤกษ์ ดาวเคราะห์ในระบบสุริยะ เนบิวลส กาแล็กซี</t>
  </si>
  <si>
    <t>ดวงอาทิตย์, ซูเปอร์โนวา, ดาวนิวตรอน, หลุมดำ, กระจุกกาแล็กซี, กลุ่มดาวฤกษ์ที่กำลังก่อตัว, แถบจานดาวเคราะห์รอบดาวฤกษ์, กาแล็กซีที่มีหลุมดำมวลยวดยิ่งที่ใจกลาง, และเนบิวลา</t>
  </si>
  <si>
    <t>คลื่นแสงที่ตามนุษย์มองเห็นได้และคลื่อนวิทยุ</t>
  </si>
  <si>
    <t>ใช้เลนส์นูนในการรวมแสงจากวัตถุที่อยู่ไกลออกไปทำให้เกิดภาพขนาดที่สามารถมองเห็นได้</t>
  </si>
  <si>
    <t>คือกล้องโทรทรรศน์ที่ใช้ทั้งหลักการหักเหแสง (เลนส์) และหลักการสะท้อนแสง (กระจก) ทำงานร่วมกัน เพื่อลดขนาดความยาวของลำกล้องลง แต่ยังคงกำลังขยายสูง</t>
  </si>
  <si>
    <t>พัลซาร์ ซุปเปอร์โนวา กาแล็กซี</t>
  </si>
  <si>
    <t xml:space="preserve">ดาวฤกษ์เกิดใหม่ หลุมดำในใจกลางกาแล็กซี </t>
  </si>
  <si>
    <t>ดาวเคราะห์ ดาวฤกษ์ เนบิวลา กระจุกดาว กาแล็กซี</t>
  </si>
  <si>
    <t>ดาวฤกษ์อายุน้อย กลุ่มแก๊สร้อนในเนบิวลา</t>
  </si>
  <si>
    <t>ดาวนิวตรอน เศษซากของดาวฤกษ์เกิดใหม่</t>
  </si>
  <si>
    <t>คลื่นแสงที่ตามองเห็น คลื่นวิทยุ</t>
  </si>
  <si>
    <t>รังสีแกมมา รังสีเอกซ์ รังสีอัลตราไวโอเลต รังสีอินฟราเรด</t>
  </si>
  <si>
    <t>ไม่สามารถใช้ได้ เพราะ ชั้นบรรยากาศของโลกดูดกลืนรังสีเอกซ์ไว้เกือบทั้งหมด ทำให้รังสีเอกซ์ไม่สามารถผ่านมาถึงพื้นโลกได้ ต้องใช้กล้องโทรทรรศน์อวกาศเท่านั้น</t>
  </si>
  <si>
    <t>รับแสงจากวัตถุแล้วหักเหแสงให้รวมกันที่จุดโฟกัส เลนซ์ใกล้ตาจะรับภาพแล้วขยายให้ใหญ่ขึ้น</t>
  </si>
  <si>
    <t>ใช้กระจกเงาโค้งในการรวบรวมแสงและสะท้อนแสงทำให้ผลิตภาพที่มีขนาดใหญ่</t>
  </si>
  <si>
    <t>ใช้กระจกเงาโค้งรวมแสงและให้เลนส์ปรับแก้ภาพ</t>
  </si>
  <si>
    <t>กาเเลกซี เนบิวลา ดาวเคราะห์ เเละวัตถุที่อยู่ใกล้มากๆ เช่นดาวหาง</t>
  </si>
  <si>
    <t>กล้องโทรทรรศน์อวกาศเจมส์เวบบ์ (James Webb Space telescope);กล้องโทรทรรศน์อวกาศฮับเบิล (Hubble Space telescope) ;กล้องโทรทรรศน์อวกาศสปิตเซอร์ (Spitzer Space Infrared telescope)</t>
  </si>
  <si>
    <t>ดาวฤกษ์เกิดใหม่ ดาวเคราะห์นอกระบบ เเผ่นจานหมุนรอบดาวเคราะห์ กาเเล็กซีอื่นๆ เนบิวลาที่มีฝุ่น</t>
  </si>
  <si>
    <t>ดาวฤกษ์ ดาวเคราะห์ในระบบสุริยะ เนบิวลา กาเเลกซี</t>
  </si>
  <si>
    <t xml:space="preserve">ดาวฤกษ์ย้อนกาเเลกซีกำลังก่อตัวซากซุปเปอร์โนวา </t>
  </si>
  <si>
    <t>ดวงอาทิตย์ ซูเปอร์โนวา ดาวนิวตรอน หลุมดำ กระจุกกาเเล็กซี กลุ่มดาวฤกษ์ที่กำลังก่อตัว แถบจานดาว เคราะห์รอบดาวฤกษ์ กาแลกซีที่มีหลุมดำมวลยวดยิ่งที่ใจกลาง เเละเนบิวลา</t>
  </si>
  <si>
    <t>รังสีแกมมา รังสีเอ็กซ์ รังสีอัลตราไวโอเลต แสงที่มองเห็นได้และอินฟราเรด</t>
  </si>
  <si>
    <t>ไม่สามารถใช้กล้องโทรทรรศน์บนพื้นโลกศึกษาวัตถุท้องฟ้าในช่องรังสีเอ็กซ์ได้โดยตรงเนื่องจากชั้นบรรยากาศของโลกจะขัดขวางและดูดกลืนรังสีเอ็กซ์จากอวกาศไว้ทั้งหมดทำให้ไม่สามารถตรวจจับได้บนพื้นโลก</t>
  </si>
  <si>
    <t>ไม่สามารถใช้กล้องโทรทรรศน์บนพื้นโลกศึกษาวัตถุท้องฟ้าในช่วงรังสีเอ็กซ์ได้โดยตรงเนื่องจากใช้บรรยากาศของโลกจะขัดขวางการดูดกลืนรังสีเอ็กซ์จากอวกาศไว้ทั้งหมดทำให้ไม่สามารถตรวจจับบนพื้นโลกได้</t>
  </si>
  <si>
    <t>คือกล้องโทรทรรศน์ที่ใช้ทั้งหลักการหักเหแสง เลนส์ และหลักการสะท้อนแสง กระจก ทำงานร่วมกันเพื่อลดขนาดความยาวของกล้องลงแต่ยังคงกำลังขยายสูง</t>
  </si>
  <si>
    <t>กาแล็คซี เนบิวลา ดาวเคราะห์ วัตถุที่อยู่ไกลมากๆ</t>
  </si>
  <si>
    <t>ดาวฤกษ์เกิดใหม่ ดาวเคราะห์นอกระบบ แผ่นจานหมุนรอบดาวเคราะห์  Galaxy อื่นๆ เนบิวลาล่าที่มีฝุ่นหนาแน่น</t>
  </si>
  <si>
    <t>ดาวฤกษ์ ดาวเคราะห์ในระบบสุริย เนบิวลา กาแล็กซี</t>
  </si>
  <si>
    <t>ดาวฤกษ์ร้อน Galaxy ที่กำลังก่อตัว ซากซุปเปอร์โนวา</t>
  </si>
  <si>
    <t>ดวงอาทิตย์ ซุปเปอร์โนวา นิวตรอน หลุมดำทกระจุก  Galaxy กลุ่มดาวฤกษ์ที่กำลังก่อตัว แถบจานดาวเคาะรอบดาวฤกษ์ Galaxy ที่มีหลุมดำมวลยั่วยิ่งที่ใจกลาง</t>
  </si>
  <si>
    <t>รังสีแกมมา รังสีเอ็กซ์ รังสีออต้าไวโอเลต แสงที่มองเห็นได้ และอินฟราเรด</t>
  </si>
  <si>
    <t>ไม่สามารถใช้กล้องโทรทรรศน์บนพื้นโลกศึกษาวัตถุท้องฟ้าในช่วงรังสีเอ็กซ์ได้โดยตรงเริ่มจากชั้นบรรยากาศของโลกจะขัดขวางและดูดกลืนรังสีเอ็กซ์จากอวกาศไว้ทั้งหมดทำให้ไม่สามารถตรวจจับได้บนพื้นโลก</t>
  </si>
  <si>
    <t>ใช้เลนส์ในการรวมแสงจากวัตถุที่อยู่ไกลออกไปทำให้เกิดภาพที่สามารถมองเห็นได้</t>
  </si>
  <si>
    <t>คือกล้องที่ใช้หลักการหักเหแสงและหลักการสะท้อนแสงทำงานร่วมกันเพื่อลดขนาดความยาวของลำกล้องลงแต่ยังคงกำลังขยายสูง</t>
  </si>
  <si>
    <t>เนบิวลาและ galaxy</t>
  </si>
  <si>
    <t>ดาวนิวตรอนซุปเปอร์โนวา</t>
  </si>
  <si>
    <t>กล้องฮับเบิล</t>
  </si>
  <si>
    <t>ไม่ได้เพราะไม่สามารถทำให้เห็นได้ในใจระยะความยาวที่ไกลกว่า</t>
  </si>
  <si>
    <t>ใช้เลนส์นูน 2 ชิ้นมาประกบกันเพื่อรวมและหักเหแสงจากวัตถุในระยะไกลให้เกิดภาพขยาย</t>
  </si>
  <si>
    <t>ใช้กระจกเว้าขนาดใหญ่ที่ก้นลำกล้องเพื่อรวบรวมแสงจากใต้วัตถุให้ตกกระทบ</t>
  </si>
  <si>
    <t>ใช้หลักการสะท้อนแสงและการหักเหแสงเพื่อย่อขนาดลำกล้องให้คณะสั้นลงและมีกำลังขยายสูง</t>
  </si>
  <si>
    <t>กล้องโทรทรรศน์วิทยุฟาสต์ (FAST telescope);กล้องโทรทรรศน์อวกาศเจมส์เวบบ์ (James Webb Space telescope)</t>
  </si>
  <si>
    <t>พับซาร์ ซูเปอร์โนวา</t>
  </si>
  <si>
    <t>ดาวฤกษ์เกิดใหม่ กาแลกซีที่อยู่ไกล</t>
  </si>
  <si>
    <t>ดาวนิวตรอน เศษซากของดาวฤกษ์ที่หลงเหลือจาก
ซูเปอร์โนวาและหลุมดำในใจกลางกาแล็กซี</t>
  </si>
  <si>
    <t>ช่วงคลื่นไมโครเวฟ ช่วงคลื่นอินฟราเรด ช่วงคลื่น
อัลตราไวโอเลต ช่วงคลื่นรังสีเอกซ์ ช่วงคลื่นรังสี
แกมมา</t>
  </si>
  <si>
    <t>ไม่ เพราะรังสีเอกซ์ไม่สามารถทะลุผ่านชั้น
บรรยากาศของโลกได้ ทำให้กล้องโทรทรรศน์บน
พื้นโลกไม่สามารถรับสัญญาณรังสีเอกซ์จาก
อวกาศได้</t>
  </si>
  <si>
    <t>ใช้กระจกเว้าเป็นตัวรวมแสง สามารถรองรับน้ำหนัก
ได้จากด้านหลัง และการสะท้อนแสงสามารถเกิด
ขึ้นได้เท่ากันทุกความยาวคลื่น</t>
  </si>
  <si>
    <t>กล้องที่ใช้ทั้งเลนส์และกระจกเว้ารวมแสง ทำให้ได้
ภาพที่มุมมองกว้างขึ้น มีความยาวกล้องสั้นลงได้
กล้องขนาดเล็ก แต่ยังมีความสามารถและราย
ละเอียดสูง</t>
  </si>
  <si>
    <t>ดาวเคราะห์ในระบบสุริยะ, ดาวฤกษ์, เนบิวลา, และกาแล็กซี</t>
  </si>
  <si>
    <t>ดาวเคราะห์ (เช่น โลก ดาวศุกร์ ดาวอังคาร), ดาวฤกษ์, ดาวเคราะห์แคระ (เช่น ดาวพลูโต), ดาวเคราะห์น้อย, ดาวหาง, เนบิวลา (กลุ่มแก๊สและฝุ่นในอวกาศ) และ กาแล็กซี</t>
  </si>
  <si>
    <t>วัตถุท้องฟ้าที่ศึกษาด้วยกล้องโทรทรรศน์อัลตราไวโอเลต (UV) ได้แก่ ระบบสุริยะ (ดวงอาทิตย์ ดาวเคราะห์ต่างๆ และดวงจันทร์), ซูเปอร์โนวา (Supernovae), ควาซาร์ (Quasars), เนบิวลา (Nebulae) ที่เกิดจากกลุ่มก๊าซร้อน, ดาวฤกษ์ (โดยเฉพาะดาวฤกษ์ร้อนและดาวฤกษ์อายุน้อย), กาแล็กซี (โดยเฉพาะกาแล็กซีที่มีการก่อตัวดาวฤกษ์อย่างรุนแรง), เอกภพยุคแรกเริ่ม (เพื่อศึกษาองค์ประกอบทางเคมี), อนุภาคในแถบไคเปอร์และเมฆออร์ต, วัตถุในแถบไคเปอร์, ดาวเคราะห์แคระ และ ดาวหาง</t>
  </si>
  <si>
    <t>วัตถุท้องฟ้าที่ศึกษาด้วยกล้องโทรทรรศน์รังสีเอกซ์ ได้แก่ ดวงอาทิตย์, ซูเปอร์โนวา (ซากดาวฤกษ์ที่ระเบิด), ดาวนิวตรอน (ดาวฤกษ์ที่มีความหนาแน่นสูง), หลุมดำ, กระจุกกาแล็กซี, พัลซาร์ (ดาวนิวตรอนที่หมุนด้วยความเร็วสูง), กลุ่มดาวฤกษ์ที่กำลังก่อตัว, แถบจานดาวเคราะห์รอบดาวฤกษ์ (protoplanetary disks), กาแล็กซีที่มีหลุมดำมวลยวดยิ่งที่ใจกลาง (active galactic nuclei), และเนบิวลา (กลุ่มแก๊สและฝุ่นในอวกาศ). กล้องโทรทรรศน์รังสีเอกซ์มักติดตั้งบนดาวเทียมหรือจรวดสำรวจ เนื่องจากชั้นบรรยากาศโลกจะดูดซับรังสีเอกซ์ไว้</t>
  </si>
  <si>
    <t>กล้องโทรทรรศน์ที่ใช้ เลนส์นูน อย่างน้อยสองชิ้นทำหน้าที่หักเหและรวมแสงจากวัตถุบนท้องฟ้ามายังจุดโฟกัส เพื่อสร้างภาพให้ผู้สังเกตมองเห็น</t>
  </si>
  <si>
    <t>กล้องโทรทรรศน์ที่ใช้กระจกเงาโค้ง (โดยเฉพาะกระจกเว้าแบบพาราโบลา) เพื่อรวมแสงจากวัตถุที่อยู่ไกลออกไป และสร้างเป็นภาพขึ้น</t>
  </si>
  <si>
    <t>เป็นกล้องโทรทรรศน์ที่ใช้ทั้ง เลนส์และกระจก ทำงานร่วมกัน เพื่อรวมแสงและแก้ไขความคลาดของภาพ</t>
  </si>
  <si>
    <t>เอกภพขยายตัว
รังสีพื้นหลังจักรวาล
สัดส่วนธาตุเบา</t>
  </si>
  <si>
    <t>ธาตุแรกในเอกภพคือ ไฮโดรเจน, ฮีเลียม เกิดขึ้นในช่วง 1–3 นาทีหลังบิกแบง</t>
  </si>
  <si>
    <t>กาแล็กซี A อยู่ห่างจากโลกมากที่สุด
เพราะเส้นสเปกตรัมมีการเลื่อนไปทางแดงมากที่สุด</t>
  </si>
  <si>
    <t>เอกภพขยายตัวทำให้แสงจากกาแล็กซีถูกยืด ความยาวคลื่นเพิ่มขึ้นจึงเห็นเลื่อนไปทางสีแดง</t>
  </si>
  <si>
    <t>แถบสเปกตรัมที่วัดได้จะ เลื่อนไปทางความยาวคลื่นสั้นขึ้น ไปทางสีน้ำเงิน</t>
  </si>
  <si>
    <t>การเลื่อนทางแดงบ่งชี้ว่าเอกภพกำลังขยายตัว จึงเป็นหลักฐานสนับสนุนว่าเอกภพเกิดจากบิกแบง</t>
  </si>
  <si>
    <t>CMB เป็นรังสีหลงเหลือจากบิกแบง กระจายสม่ำเสมอทั่วเอกภพ ส่วนไมโครเวฟปัจจุบันมาจากแหล่งเฉพาะ ไม่สม่ำเสมอ.</t>
  </si>
  <si>
    <t>รังสีไมโครเวฟพื้นหลังเกิดเมื่อเอกภพอายุ 380,000 ปี เย็นลงจนอิเล็กตรอนรวมกับโปรตอนเป็นอะตอม ทำให้เอกภพใสและแสงเคลื่อนที่ได้อิสระ.</t>
  </si>
  <si>
    <t>ความเร็วในการเคลื่อนที่ของกาแล็กซีแปรผันตรงกับระยะทาง</t>
  </si>
  <si>
    <t>ทฤษฎีดอปเลอร์</t>
  </si>
  <si>
    <t>ไฮโดรเจน เเละฮีเลียม
3 นาทีหลัง bigbang และ 3 แสนปี</t>
  </si>
  <si>
    <t>Laboratory เนื่องจากความยาวคลื่นแปรผกผันกับระยะห่างของโลก</t>
  </si>
  <si>
    <t>เกิดจากการขยายตัวของอวกาศทำให้ความยาวคลื่นแสงจากกาแล็กซี่ที่อยู่ห่างไกลเกิดการยืดออก</t>
  </si>
  <si>
    <t>ไม่เกิดการเลื่อนทางแดงแต่จะเกิดการเลื่อนทางฟ้าซึ่งเป็นสีไปทางสีฟ้าการเคลื่อนที่นี้เกิดขึ้นเพราะสังเกต galaxy ได้มีการเคลื่อนที่สัมพันธ์กัน</t>
  </si>
  <si>
    <t>การสังเกตว่ากาแล็กซี่เคลื่อนที่ห่างจากกันโดยความเร็วที่แปรผันตามระยะห่างของกฎฮับเบิ้ลวงชี้ว่าเอกภพกำลังขยายตัวจะเป็นหลักฐานสำคัญที่สนับสนุนทฤษฎีเปลี่ยนแปลงทางกาแล็กซี่กำลังเคลื่อนที่ห่างออกจากในปัจจุบันแสดงว่าอดีตและเอกภพมีขนาดใหญ่กว่านี้มาก</t>
  </si>
  <si>
    <t>แตกต่างเนื่องจากในปัจจุบันมีขนาดน้อยมากเพราะเอกภพขยายตัวขึ้นทำให้ทั้ง 4 ไมโครเวฟพื้นหลังมีน้อยลง</t>
  </si>
  <si>
    <t>380,000 ปีหลัง big bang มีลักษณะเป็นแสงที่แผ่กระจายไปทั่วทุกทิศทางในอวกาศมีลักษณะเป็นพื้นหลังค่อนข้างสม่ำเสมอแต่มีความผันผวนเล็กน้อยในอุณหภูมิซึ่งเป็นเหมือนเมล็ดพันธุ์</t>
  </si>
  <si>
    <t>ระยะทางระหว่างผู้สังเกตของ galaxy จะแปลผันตรงกับความเร็วในการเคลื่อนที่ถอยห่าง</t>
  </si>
  <si>
    <t xml:space="preserve">การขยายตัวของจักรวาล (สังเกตจากการเลื่อนทางแดงของกาแล็กซี หรือ Redshift), รังสีไมโครเวฟพื้นหลังของจักรวาล (Cosmic Microwave Background - CMB) </t>
  </si>
  <si>
    <t xml:space="preserve">ธาตุแรกที่เกิดขึ้นคือไฮโดรเจน (และไอโซโทปของมัน), ฮีเลียม และลิเทียมเล็กน้อย ในช่วง 1 วินาที–3 นาทีแรกหลังบิกแบง </t>
  </si>
  <si>
    <t>เกิดจากการ ขยายตัวของเอกภพ (Cosmological Redshift) ซึ่งทำให้ความยาวคลื่นของแสงที่เดินทางผ่านอวกาศที่กำลังขยายตัวเกิดการ "ยืดออก" มากขึ้นเรื่อยๆ ยิ่งกาแล็กซีอยู่ห่างไกลมากเท่าใด แสงก็จะยิ่งเดินทางผ่านอวกาศที่ขยายตัวเป็นระยะทางนานขึ้น และเกิดการเลื่อนทางแดงมากขึ้นเท่านั้น</t>
  </si>
  <si>
    <t xml:space="preserve">	•	ถ้า เคลื่อนที่เข้าหา → เลื่อนทางน้ำเงิน (Blueshift)
	•	ถ้า เคลื่อนที่ออกห่าง → เลื่อนทางแดง (Redshift)</t>
  </si>
  <si>
    <t>การเลื่อนทางแดงของกาแล็กซี เป็นหลักฐานสำคัญที่สนับสนุนทฤษฎีบิกแบง เพราะบ่งบอกว่าเอกภพกำลังขยายตัว และถ้าย้อนเวลากลับไปก็ต้องมีจุดเริ่มต้นเดียวที่หนาแน่นและร้อนมาก → บิกแบง</t>
  </si>
  <si>
    <t xml:space="preserve">	•	รังสีไมโครเวฟพื้นหลัง (CMB) : รังสีตกค้างจากบิกแบง กระจายทั่วเอกภพอย่างสม่ำเสมอ มีสเปกตรัมแบบ Blackbody ที่อุณหภูมิ ~2.7 K
	•	รังสีไมโครเวฟปัจจุบัน : เกิดจากแหล่งต่าง ๆ เช่น ดาว กาแล็กซี หรืออุปกรณ์ที่มนุษย์สร้าง ไม่สม่ำเสมอ และไม่มีสเปกตรัมเฉพาะแบบ CMB</t>
  </si>
  <si>
    <t>CMB เกิดขึ้นเมื่อ 380,000 ปีหลังบิกแบง ตอนที่เอกภพเย็นตัวและโปร่งแสงเป็นครั้งแรก</t>
  </si>
  <si>
    <t>ความเร็วถอยห่างของกาแล็กซีเพิ่มขึ้นตามระยะทาง แสดงความสัมพันธ์เชิงเส้นตามกฎของฮับเบิล และบ่งชี้ว่าเอกภพกำลังขยายตัว</t>
  </si>
  <si>
    <t>กาแล็กซีแรกเริ่มก่อตัวประมาณ 300–500 ล้านปีหลังบิกแบง</t>
  </si>
  <si>
    <t>กาแล็กซีกำเนิดจาก ก๊าซและฝุ่นรวมตัวกันด้วยแรงโน้มถ่วง จนเกิดดาวและรวมเป็นระบบใหญ่</t>
  </si>
  <si>
    <t>ภายในกาแล็กซีประกอบด้วย ดาวฤกษ์ ระบบดาวเคราะห์ ก๊าซ ฝุ่น เนบิวลา และสสารมืด</t>
  </si>
  <si>
    <t>แอนโดรเมดาและแมกเจลแลนใหญ่เล็ก</t>
  </si>
  <si>
    <t>กาแล็กซีรี E0 มีลักษณะ เกือบกลม ส่วนกาแล็กซีรี E7 จะมีลักษณะ รีแบน</t>
  </si>
  <si>
    <t>1 ปุ่มนูนกลาง ดาวเก่าแก่หนาแน่น มีหลุมดำมวลยวดยิ่ง
2 แขนกังหัน ดาวอายุน้อย เนบิวลา แหล่งกำเนิดดาวใหม่
3 ฮาโล ดาวกระจายตัว กระจุกดาว และสสารมืด</t>
  </si>
  <si>
    <t xml:space="preserve">ก๊าซและฝุ่นที่กระจัดกระจายในเอกภพเริ่มรวมตัวกันภายใต้แรงโน้มถ่วง เกิดเป็นกลุ่มก้อนที่หนาแน่นขึ้น จนพัฒนาเป็นกาแล็กซีและกลุ่มดาวต่างๆ </t>
  </si>
  <si>
    <t>ดาวฤกษ์ ,ดาวเคราะห์ ,สสารระหว่างดาว, กระจุกดาวเนบิลา ,สสารมืด ,และหลุมดำ</t>
  </si>
  <si>
    <t>กาแล็คซี่ประเภท E0 จะเกือบกลมกว่า E7</t>
  </si>
  <si>
    <t>ศูนย์กลาง (Nucleus) ที่มักมีหลุมดำมวลยิ่งยวด, แผ่นจาน (Disk) ที่มีแขนก้นหอย, ฝุ่น, และแก๊สเป็นส่วนประกอย, และ ฮาโล (Halo) ซึ่งเป็นทรงกลมขนาดใหญ่ล้อมรอบกาแล็กซี</t>
  </si>
  <si>
    <t>ระนาบจาน (Disk)</t>
  </si>
  <si>
    <t>ก๊าซและฝุ่นที่กระจัดกระจายในเอกภพเริ่มรวมตัวกันภายใต้แรงโน้มถ่วง เกิดเป็นกลุ่มก้อนที่หนาแน่นขึ้น จนพัฒนาเป็นกาแล็กซีและกลุ่มดาวต่างๆ</t>
  </si>
  <si>
    <t>ฮาโล จาน นิวเคลียส</t>
  </si>
  <si>
    <t>E7 มีความรีกว่า</t>
  </si>
  <si>
    <t>1 = นิวเคลียส
2 = จาน
3 = ฮาโล</t>
  </si>
  <si>
    <t>กาแล็กซีแรกเกิดขึ้นราว 200–400 ล้านปีหลังบิกแบง</t>
  </si>
  <si>
    <t>การรวมตัวของสสารมืดและก๊าซไฮโดรเจน–ฮีเลียม ที่ถูกแรงโน้มถ่วงดึงเข้ามา ก่อตัวเป็นดาวฤกษ์รุ่นแรก และรวมตัวกันจนเกิดเป็นกาแล็กซี</t>
  </si>
  <si>
    <t>ดาวฤกษ์และระบบดาว เนบิวลา หลุมดำ ก๊าซและฝุ่น</t>
  </si>
  <si>
    <t xml:space="preserve">กาแล็กซีแอนโดรเมดา กาแล็กซีแมกเจลแลนใหญ่ กาแล็กซีแมกเจลแลนเล็ก
</t>
  </si>
  <si>
    <t>กาแล็กซีE0กลมที่สุดและกาแล็กซีE7รีที่สุด</t>
  </si>
  <si>
    <t>1.นิวเคลียส2.จาน3.ฮาโล</t>
  </si>
  <si>
    <t>กาแล็กซีแรกเกิดขึ้นประมาณ 400–500 ล้านปีหลังบิกแบง</t>
  </si>
  <si>
    <t>ดาวฤกษ์ (เช่น ดวงอาทิตย์), ดาวเคราะห์, สสารระหว่างดาว (แก๊สและฝุ่น), กระจุกดาว, เนบิวลา (กลุ่มเมฆแก๊สและฝุ่น), สสารมืด และมักมี หลุมดำมวลยวดยิ่ง อยู่ที่ใจกลาง</t>
  </si>
  <si>
    <t>E0: กลมเกือบสมบูรณ์, รีน้อย
E7: รีมาก, แบนยาวสุด</t>
  </si>
  <si>
    <t>แกนกลาง แผ่นดิสก์ ฮาโล</t>
  </si>
  <si>
    <t>ทางช้างเผือกที่เห็นบนท้องฟ้า คือ แผ่นดิสก์ของกาแล็กซี ที่มีดาว ฝุ่น และแก๊สหนาแน่น</t>
  </si>
  <si>
    <t>พลังงาน;โปรตอนและนิวตรอน;กาแล็กซีรุ่นแรก;นิวเคลียสของฮีเลียม;อะตอมของไฮโดรเจนและฮีเลียม</t>
  </si>
  <si>
    <t>28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29 ทางช้างเผือกกับกาแล็กซีทางช้างเผือก เกี่ยวข้องกันอย่างไร</t>
  </si>
  <si>
    <t>เหมือนกัน เพราะเป็นคลื่นแม่เหล็กไฟฟ้าประเภทเดียวกัน 	•	ต่างกัน ที่ แหล่งกำเนิดและพลังงาน 	•	ไมโครเวฟพื้นหลัง → เกิดจากการกำเนิดเอกภพ 	•	ไมโครเวฟในชีวิตประจำวัน → เกิดจากการสร้างด้วยอุปกรณ์ไฟฟ้า เช่น เตาไมโครเวฟ</t>
  </si>
  <si>
    <t>•	ส่วนใหญ่ที่เห็นด้วยตาเปล่าอยู่ในกาแล็กซีทางช้างเผือก 	•	แต่ยังมีบางดวงที่อยู่ในกาแล็กซีใกล้เคียง เช่น แอนโดรเมดา ซึ่งมองเห็นได้บางครั้ง</t>
  </si>
  <si>
    <t>ทางช้างเผือก → ลักษณะที่เรามองเห็นจากโลก เป็นแถบสีขาวพาดบนท้องฟ้า 	•	กาแล็กซีทางช้างเผือก → ระบบรวมของดาวฤกษ์ ก๊าซ และฝุ่นขนาดมหึมา ซึ่งทางช้างเผือกเป็นเพียง ส่วนที่เรามองเห็น ของกาแล็กซีนี้เท่านั้น</t>
  </si>
  <si>
    <t>นิวเคลียสของฮีเลียม;กาแล็กซีรุ่นแรก;โปรตอนและนิวตรอน;พลังงาน;อะตอมของไฮโดรเจนและฮีเลียม</t>
  </si>
  <si>
    <t>ต่างจากไมโครเวฟในชีวิตประจำวัน (ที่ใช้ในเตาอบ) ตรงที่ CMB มีแหล่งกำเนิดจากบิ๊กแบง และ แผ่ปกคลุมไปทั่วทั้งเอกภพอย่างสม่ำเสมอ</t>
  </si>
  <si>
    <t>สองคำนี้จึงหมายถึงสิ่งเดียวกัน คือ บ้านของเราในจักรวาล ที่เรามองเห็นเป็นแถบแสงจางๆ พาดผ่านท้องฟ้าในยามค่ำคืน</t>
  </si>
  <si>
    <t>อุณหภูมิในอดีตร้อนกว่าปัจจุบัน เพราะเอกภพขยายตัวและเย็นตัวลงตามเวลา</t>
  </si>
  <si>
    <t>เหมือนเป็นคลื่นไมโครเวฟแต่เย็นกว่าและมาจากเอกภพทั้งหมด</t>
  </si>
  <si>
    <t>เห็นด้วยเพราะดาวที่เห็นด้วยตาเปล่าส่วนใหญ่เป็นดาวในกาแล็กซีทางช้างเผือก</t>
  </si>
  <si>
    <t>ทางช้างเผือกคือส่วนที่มนุษย์เห็นบนท้องฟ้าของกาแล็กซีทางช้างเผือก.</t>
  </si>
  <si>
    <t>อุณหภูมิของเอกภพในอดีตนั้น ร้อนกว่า ในปัจจุบัน เพราะเอกภพเคยมีขนาดเล็กและหนาแน่นกว่า เมื่อเอกภพขยายตัวออก อุณหภูมิจึงค่อยๆ ลดลง</t>
  </si>
  <si>
    <t xml:space="preserve">คลื่นไมโครเวฟ จากอวกาศ คือสิ่งเดียวกับที่นักเรียนรู้จักค่ะ มันคือ รังสีไมโครเวฟพื้นหลังของจักรวาล </t>
  </si>
  <si>
    <t>ดาวที่เราเห็นด้วยตาเปล่าบนท้องฟ้า ไม่ว่าจะเป็นดาวที่สว่างหรือดาวที่ริบหรี่ ล้วนเป็นเพื่อนบ้านของเราที่อยู่ในกาแล็กซีเดียวกันทั้งหมด</t>
  </si>
  <si>
    <t>ทางช้างเผือก คือสิ่งที่เรามองเห็นบนท้องฟ้าเป็นแถบแสงสีขาวขุ่น ซึ่งเป็นส่วนหนึ่งของ กาแล็กซีทางช้างเผือก ซึ่งเป็นชื่อเรียกโดยรวมของกาแล็กซีที่เราอาศัยอยู่</t>
  </si>
  <si>
    <t>อุณหภูมิลดลงจากอดีตมากตามเวลาที่เอกภพขยายตัว</t>
  </si>
  <si>
    <t>เหมือนเป็นรังสีแม่เหล็กไฟฟ้าเหมือนกัน ต่างแหล่งกำเนิดต่างกัน</t>
  </si>
  <si>
    <t>เห็นดว้ยเพราะดาวที่เห็นเป็นส่วนหนึ่งของกาแลคซี่ทางช้างเผือก</t>
  </si>
  <si>
    <t>ส่วนที่มองเห็นกาเเล็คซี่ทางช้างเผือกจากโลก</t>
  </si>
  <si>
    <t>ต่างจากไมโครเวฟในชีวิตประจำวัน</t>
  </si>
  <si>
    <t>เห็นด้วยเพราะดาวฤกษ์ที่เราเห็นเป็นเพียงแสงริบหรี่ของดาวที่อยู่ภายในกาแล็กซีของเราเท่านั้น</t>
  </si>
  <si>
    <t>โครงสร้างทั้งหมดที่ประกอบด้วยดาวฤกษ์ ก๊าซ และฝุ่นจำนวนมหาศาลซึ่งระบบสุริยะของเราเป็นส่วนหนึ่งของมัน</t>
  </si>
  <si>
    <t>แตกต่างจากไมโครเวฟในเตาอบตรงที่ CMB เป็นรังสีแม่เหล็กไฟฟ้าที่แผ่ปกคลุมเอกภพมาจากบิ๊กแบงเพื่อทำความร้อน</t>
  </si>
  <si>
    <t xml:space="preserve">สองคำนี้จึงหมายถึงสิ่งเดียวกัน คือ บ้านของเราในจักรวาล ที่เรามองเห็นเป็นแถบแสงจางๆ พาดผ่านท้องฟ้าในยามค่ำคืน </t>
  </si>
  <si>
    <t>อุณหภูมิของเอกภพในอดีตจะสูงมากแต่อุณหภูมิเอกภพในปัจจุบันจะ ลดลงมาก เพราะเอกภพมีการขยายตัว</t>
  </si>
  <si>
    <t>เห็นด้วย เพราะกาแล็กซีทางช้างเผือกมีขนาดใหญ่มากเมื่อเทียบกับตัวเรา ดังนั้น ดาวฤกษ์ทั้งหมดที่เห็นบนท้องฟ้าจึงเป็นดาวฤกษ์ที่อยู่ในกาแล็กซีทางช้างเผือก เรา ไม่สามารถมองเห็นดาวฤกษ์ในกาแล็กชีอื่นด้วยตาเปล่าได้เพราะดาวฤกษ์เหล่านั้นอยู่ไกล มาก เห็นได้เฉพาะกาแล็กซีเพื่อนบ้านได้แก่ กาแล็กซีแอนดรอเมดา กาแล็กซีแมเจลแลน ใหญ่ และกาแล็กซีแมเจลแลนเล็ก</t>
  </si>
  <si>
    <t>ทางช้างเผือกประกอบด้วยดาวฤกษ์ที่เป็นเพียงส่วนหนึ่งของกาแล็กซีทาง ช้างเผือกโดยมีลักษณะเป็นแนวฝ้าขาวพาดผ่านกลุ่มดาวต่าง ๆ</t>
  </si>
  <si>
    <t>เอกภพยิ่งขยายอุณหภูมิยิ่งลดลง และในปัจจุบัน เอกภพขยายไปเรื่อยๆ</t>
  </si>
  <si>
    <t>ต่างจากไมโครเวฟในครัวเรือนที่ใช้ทำอาหาร ตรงที่ แหล่งกำเนิด และ วัตถุประสงค์ เป็นหลัก</t>
  </si>
  <si>
    <t>ไม่ เพราะ ความห่างและพลังงานของดาวฤกษ์แต่ละดวง</t>
  </si>
  <si>
    <t>ทางช้างเผือกเป็นส่วนหนึ่งของกาแล๋กซี่ทางช้างเผือก</t>
  </si>
  <si>
    <t>เอกภพเย็นตัวลงตามการขยายตัว</t>
  </si>
  <si>
    <t>เป็นรังสีไมโครเวฟเหมือนกันแต่รังสีไมโครเวฟพื้นหลังมีอนุหภมิที่เย็นกว่า</t>
  </si>
  <si>
    <t>เห็นด้วยเพราะเราอยู่ในกาเล็กซี่ทางช้างเผือก</t>
  </si>
  <si>
    <t>แตกต่าง เพราะอุณหภูมิในเอกภพลดลงโดยเอกภพในอดีตมีอุณหภูมิมากแต่ปัจจุบันอุณหภูมิลดลงเหลือ 2.73 เควิน</t>
  </si>
  <si>
    <t>เห็นด้วยเพราะมีระยะทางใกล้กับระบบสุริยะ</t>
  </si>
  <si>
    <t>อุณหภูมิของเอกภพในอดีตร้อนกว่าปัจจุบันมาก ปัจจุบันเหลือเพียงประมาณ 2.73 เคลวิน</t>
  </si>
  <si>
    <t>พลังงานต่างกัน → CMB มีพลังงานต่ำมาก อุณหภูมิแค่ ~2.73 K จึงไม่สามารถทำให้อะไรร้อนขึ้นได้ ส่วนไมโครเวฟที่เราใช้ทำอาหารมีพลังงานเข้มข้นพอที่จะทำให้น้ำและอาหารสั่นสะเทือนจนเกิดความร้อน</t>
  </si>
  <si>
    <t>เห็นด้วย เพราะดาวฤกษ์ทั้งหมดที่เรามองเห็นด้วยตาเปล่าจากโลก อยู่ภายในกาแล็กซีทางช้างเผือกเท่านั้น เนื่องจากดาวในกาแล็กซีอื่นอยู่ไกลเกินไป มองด้วยตาเปล่าไม่เห็น</t>
  </si>
  <si>
    <t>ทางช้างเผือก คือแถบแสงสีขาวจาง ๆ ที่พาดบนท้องฟ้าในยามค่ำคืน ซึ่งเกิดจากการที่เรามองเห็นดาวฤกษ์จำนวนมากใน กาแล็กซีทางช้างเผือก รวมกัน</t>
  </si>
  <si>
    <t>พลังงาน;อะตอมของไฮโดรเจนและฮีเลียม;กาแล็กซีรุ่นแรก;นิวเคลียสของฮีเลียม;โปรตอนและนิวตรอน</t>
  </si>
  <si>
    <t>อดีตเอกภพร้อนและหนาแน่นมาก แต่ปัจจุบันเย็นลงเรื่อย ๆ เพราะการขยายตัวของเอกภพทำให้พลังงานเฉลี่ยต่อปริมาตรลดลง</t>
  </si>
  <si>
    <t>ทั้งสองเป็น คลื่นไมโครเวฟเหมือนกัน แต่ ต่างกันที่แหล่งกำเนิด ความถี่ และการใช้งาน</t>
  </si>
  <si>
    <t>ดาวฤกษ์ที่เห็นเป็นจุดสว่างทั้งหมดบนท้องฟ้า อยู่ในทางช้างเผือก 	•	แต่ถ้าเห็นวัตถุเป็นดวงฟุ้ง ๆ (อย่างแอนโดรเมดา) นั่นคือ กาแล็กซีอื่น ไม่ใช่ดาวฤกษ์เดี่ยว</t>
  </si>
  <si>
    <t>ทางช้างเผือก = มุมมองจากภายใน กาแล็กซีทางช้างเผือก = ตัวจริงของโครงสร้างทั้งหมดที่เรามองจากภายนอก</t>
  </si>
  <si>
    <t>อุณหภูมิของเอกภพในอดีตสูงกว่าปัจจุบัน เพราะเอกภพขยายตัวและเย็นตัวลงตามเวลา</t>
  </si>
  <si>
    <t>แต่ต่างตรงที่ไมโครเวฟพื้นหลังมีความเข้มมากและมาจากทุกทิศในจักรวาล ไม่ได้ใช้สำหรับการอุ่นอาหาร</t>
  </si>
  <si>
    <t>เห็นด้วย เพราะกาแล็กซีอื่น ๆ อยู่ไกลเกินกว่าที่ตาเปล่าจะมองเห็นได้ ยกเว้นเพียงบางกาแล็กซีใกล้เคียง</t>
  </si>
  <si>
    <t xml:space="preserve"> ทางช้างเผือกคือ ส่วนหนึ่งของกาแล็กซีทางช้างเผือก ที่เรามองเห็นจากโลก</t>
  </si>
  <si>
    <t>โปรตอนและนิวตรอน;กาแล็กซีรุ่นแรก;นิวเคลียสของฮีเลียม;พลังงาน;อะตอมของไฮโดรเจนและฮีเลียม</t>
  </si>
  <si>
    <t xml:space="preserve">	•	แตกต่างอย่างไร: อุณหภูมิของเอกภพในอดีต สูงกว่าปัจจุบันมาก 	•	เหตุผล: หลังบิกแบง เอกภพร้อนจัดและหนาแน่นมาก เมื่อเอกภพ ขยายตัว พลังงานกระจายออก ทำให้อุณหภูมิลดลงเรื่อย ๆ จนถึงปัจจุบันประมาณ 2.73 K</t>
  </si>
  <si>
    <t>เหมือนกัน: เป็นคลื่นไมโครเวฟ ต่างกัน: CMB อุณหภูมิต่ำมากจากอวกาศ, ไมโครเวฟทั่วไปพลังงานสูง ใช้งานในชีวิตประจำวัน</t>
  </si>
  <si>
    <t>เห็นด้วยเพราะดาวฤกษ์ทั้งหมดที่เห็นด้วยตาเปล่าจากโลก อยู่ใน กาแล็กซีทางช้างเผือก 	•	เนื่องจาก ดาวฤกษ์จากกาแล็กซีอื่นอยู่ไกลมาก จนมองไม่เห็นด้วยตาเปล่า</t>
  </si>
  <si>
    <t xml:space="preserve">	•	ทางช้างเผือก → เป็น แถบสว่างบนท้องฟ้าที่เรามองเห็น 	•	กาแล็กซีทางช้างเผือก → เป็น กาแล็กซีที่ระบบสุริยะและดาวทั้งหมดของเราอยู่</t>
  </si>
  <si>
    <t>ดวงอาทิตย์ เพราะอยุ่ใกล้และมีความสว่างมาก</t>
  </si>
  <si>
    <t xml:space="preserve">ขึ้นกับ ระยะทางจากโลก และ ความสว่างแท้จริงของดาว (กำลังส่องสว่าง)
ดาวใกล้และสว่างมาก → มองเห็นชัด
ดาวไกลหรือสว่างน้อย → มองเห็นจาง
</t>
  </si>
  <si>
    <t xml:space="preserve">เมื่อ หลอดไฟ 60 วัตต์อยู่ใกล้ผู้สังเกตมากกว่า และ หลอดไฟ 100 วัตต์อยู่ไกลกว่า
เพราะความสว่างที่มองเห็นขึ้นกับกำลังส่องสว่างและระยะทาง
</t>
  </si>
  <si>
    <t>ก๊าซและฝุ่นบนดาว</t>
  </si>
  <si>
    <t xml:space="preserve">โชติมาตร (Magnitude) คือ ค่าที่ใช้บอกความสว่างของดาว
ใช้ศึกษา ความสว่างที่สังเกตได้และความสว่างแท้จริงของดาว
</t>
  </si>
  <si>
    <t xml:space="preserve">โชติมาตรสัมบูรณ์ (Absolute magnitude) = ความสว่างแท้จริงของดาว ถ้าอยู่ห่างจากโลก 10 พาร์เซก
โชติมาตรปรากฏ (Apparent magnitude) = ความสว่างที่เรามองเห็นจากโลกจริง ๆ
ต่างกันตรงที่ โชติมาตรปรากฏขึ้นกับระยะทาง ส่วนโชติมาตรสัมบูรณ์ไม่ขึ้นกับระยะทาง
</t>
  </si>
  <si>
    <t xml:space="preserve">ดาว อุณหภูมิสูง → สีฟ้าหรือน้ำเงิน → สเปกตรัมสั้น
ดาว อุณหภูมิต่ำ → สีส้ม–แดง → สเปกตรัมยาว
ดังนั้นสีของดาวบอกอุณหภูมิและชนิดสเปกตรัมได้
</t>
  </si>
  <si>
    <t xml:space="preserve">น้ำเงิน → ร้อนที่สุด อุณหภูมิสูงมาก (มากกว่า 25,000 K)
น้ำเงินแกมขาว → ร้อนมาก แต่อุณหภูมิต่ำกว่าน้ำเงินเล็กน้อย (~10,000–15,000 K)
แดง → เย็นที่สุดเมื่อเทียบกัน (~3,000 K)
</t>
  </si>
  <si>
    <t xml:space="preserve">เป็น ดาวยักษ์แดง (Red Supergiant)
ชนิดสเปกตรัม M
อุณหภูมิผิวประมาณ 3,000–3,500 K
เพราะปรากฏเป็นดาวสีแดงสว่างบนท้องฟ้า
</t>
  </si>
  <si>
    <t xml:space="preserve">ดาว A
เพราะมีค่า โชติมาตรปรากฏสูงสุด (1.35) ซึ่งหมายถึงความสว่างที่ตาเรามองเห็นได้น้อยที่สุด
</t>
  </si>
  <si>
    <t>ดาว B
เพราะมีค่า โชติมาตรสัมบูรณ์ต่ำที่สุด (-3.6) แสดงถึงความสว่างแท้จริงมากที่สุด</t>
  </si>
  <si>
    <t>ไม่สามารถ
เพราะดาว A มีโชติมาตรปรากฏเพียง 1.35 ซึ่งสว่างน้อยกว่าดวงอาทิตย์มาก จึงไม่สามารถมองเห็นได้ในเวลากลางวัน</t>
  </si>
  <si>
    <t>ดวงอาทิตย์ เนื่องจากแสงสว่างที่เจิดจ้าจากดวงอาทิตย์บดบังการมองเห็นดาวฤกษ์อื่นๆ ที่อยู่ห่างไกลออกไป</t>
  </si>
  <si>
    <t>เนื่องจาก ความสว่างที่แท้จริง (Luminosity) ที่แตกต่างกันของดาวฤกษ์แต่ละดวง และ ระยะห่างจากโลก ของดาวฤกษ์เหล่านั้น</t>
  </si>
  <si>
    <t>เราสามารถวัดความสว่างของหลอดไฟ 60 วัตต์ ได้มากกว่าหลอดไฟ 100 วัตต์ได้ในกรณีที่ หลอดไฟ 60 วัตต์ เป็น หลอดไฟ LED ที่มีประสิทธิภาพสูงกว่าหลอดไฟ 100 วัตต์</t>
  </si>
  <si>
    <t>อยู่คนละที่และะพื้นผิวคนละเวลา</t>
  </si>
  <si>
    <t>โชติมาตรสัมบูรณ์ คือ ค่าความสว่างที่แท้จริงของดาวฤกษ์ โดยจะวัดเมื่อดาวดวงนั้นอยู่ห่างจากโลกเป็นระยะทางคงที่ 10 พาร์เซก (ประมาณ 32.6 ปีแสง) ในขณะที่ โชติมาตรปรากฏ คือ ค่าความสว่างของดาวฤกษ์ตามที่มองเห็นจากโลก ซึ่งขึ้นอยู่กับทั้งกำลังส่องสว่างที่แท้จริงของดาวและระยะห่างจากโลก</t>
  </si>
  <si>
    <t xml:space="preserve">อุณหภูมิผิวของดาวสัมพันธ์กับสีและสเปกตรัมของดาวอย่างชัดเจน โดยดาวที่มีอุณหภูมิสูงกว่าจะมีสีน้ำเงินหรือขาว ส่วนดาวที่มีอุณหภูมิต่ำกว่าจะมีสีเหลือง ส้ม ไปจนถึงแดง </t>
  </si>
  <si>
    <t>สีของดาวฤกษ์ทั้ง 3 ดวงที่นิดมองเห็นนั้น แตกต่างกันเพราะเป็นผลมาจาก อุณหภูมิของดาวฤกษ์ ที่ไม่เท่ากัน</t>
  </si>
  <si>
    <t>น่าจะเป็นดาวฤกษ์ชนิดสเปกตรัม M เนื่องจากเป็นดาวฤกษ์ประเภท ยักษ์แดง มีอุณหภูมิพื้นผิวประมาณ 3,500–3,650 เคลวิน (K)</t>
  </si>
  <si>
    <t>เพราะระยะห่าง</t>
  </si>
  <si>
    <t>สามารถเรฃพราะมีส่องสว่าง</t>
  </si>
  <si>
    <t>ดวงอาทิตย์ เพราะแสงสว่างที่เจิดจ้าจากดวงอาทิตย์บดบังการมองเห็นดาวฤกษ์อื่นๆ ที่อยู่ห่างไกลออกไป</t>
  </si>
  <si>
    <t>เนื่องจาก ความสว่างที่แท้จริงของดาวแต่ละดวงที่แตกต่างกัน และ ระยะห่าง ของดาวจากโลกที่ต่างกัน</t>
  </si>
  <si>
    <t>หลอดไฟ 60 วัตต์เป็นประเภท หลอด LED ที่มีประสิทธิภาพสูงกว่าหลอดไส้ 100 วัตต์ หรือ มี Beam Angle แคบกว่า</t>
  </si>
  <si>
    <t>การกระเจิงของแสง</t>
  </si>
  <si>
    <t>การวัดความสว่างที่แท้จริงของดาวฤกษ์ หากดาวดวงนั้นอยู่ห่างจากโลก 10 พาร์เซก ในขณะที่ โชติมาตรปรากฏ คือ ความสว่างของดาวที่เรามองเห็นจากโลก ซึ่งได้รับผลกระทบจากระยะห่างของดาว</t>
  </si>
  <si>
    <t>เพราะสีบ่งบอกถึงอุณหภูมิของดาวฤกษ์นั้นๆ</t>
  </si>
  <si>
    <t>สีส้มแดง อุณหภูมิผิวต่ำกว่า 3,500 เคลวิน เพราะดูจากสีดาวที่อยู่ในภาพ</t>
  </si>
  <si>
    <t>ดาว A เพราะค่าโชติมาตรปรากฏของดาว A มีค่ามากที่สุดในบรรดาดาวทั้งสามดวง</t>
  </si>
  <si>
    <t>ดาว B เพราะ ค่าโชติมาตรสัมบูรณ์ของดาว B น้อยที่สุด</t>
  </si>
  <si>
    <t>ไม่ เพราะความสว่างของ ท้องฟ้าในตอนกลางวัน ที่บดบังแสงจาง ๆ จากดาวฤกษ์ดวงอื่นจนหมดสิ้น</t>
  </si>
  <si>
    <t>ดวงอาทิตย์เพราะสว่างมากกว่าดาวอื่น</t>
  </si>
  <si>
    <t>เพราะระยะทาง,ขนาดเเละอุณหภูมิต่างกัน</t>
  </si>
  <si>
    <t>เมื่ออยู่ใกล้กว่า หรือใช้เครื่องวัดที่รับแสงจากมุมจำกัด</t>
  </si>
  <si>
    <t>ระยะทางของดาวเคราะห์กับพระอาทิตย์ ชั้นบรรยากาศ</t>
  </si>
  <si>
    <t>โชติมาตรคือมาตรวัดความสว่างของดาวจากโลก
ใช้ศึกษาความสว่างและสมบัติดาวฤกษ์</t>
  </si>
  <si>
    <t>โชติมาตรสัมบูรณ์คือความสว่างแท้ของดาวถ้าวางอยู่ที่ 10 พาร์เซกต่างจากโชติมาตรปรากฏที่วัดจากโลกจริง ๆ</t>
  </si>
  <si>
    <t>ดาวร้อน สีน้ำเงิน, ดาวเย็น สีแดง สเปกตรัมบอกอุณหภูมิ</t>
  </si>
  <si>
    <t>สีต่าง อุณหภูมิต่าง น้ำเงินร้อนสุด,น้ำเงินแกมขาวกลาง,แดงเย็นสุด</t>
  </si>
  <si>
    <t xml:space="preserve">ดาว Betelgeuse สเปกตรัมสีเเดง  อุณหภูมิผิว ประมาณ3,500 K เพราะสีแดงบ่งบอกดาวเย็น
</t>
  </si>
  <si>
    <t xml:space="preserve">ไม่เห็น เพราะค่าโชติมาตรปรากฏของดาว A </t>
  </si>
  <si>
    <t>กำลังส่องสว่างโดยธรรมชาติ ของดาวฤกษ์เอง และ ระยะห่าง จากโลกถึงดาวฤกษ์</t>
  </si>
  <si>
    <t xml:space="preserve">หลอดไฟ 60 วัตต์นั้นเป็นหลอด LED ที่มีประสิทธิภาพการส่องสว่าง (ลูเมนต่อวัตต์) สูงกว่า </t>
  </si>
  <si>
    <t>อุณหภูมิ และ พลังงานจากปฏิกิริยา นิวเคลียร์ฟิวชัน ในแก่นกลางของดวงอาทิตย์</t>
  </si>
  <si>
    <t xml:space="preserve">การวัดความสว่างที่แท้จริงของดาวฤกษ์ หากดาวดวงนั้นอยู่ห่างจากโลก 10 พาร์เซก </t>
  </si>
  <si>
    <t>มี อุณหภูมิ และ มวล ที่แตกต่างกัน</t>
  </si>
  <si>
    <t xml:space="preserve">เป็นดาวฤกษ์ชนิดสเปกตรัม M-type (M-type star) ซึ่งเป็นดาวฤกษ์ที่เย็นกว่าและมีสีแดงเนื่องจากมีอุณหภูมิพื้นผิวประมาณ 3,500-3,650 เคลวิน </t>
  </si>
  <si>
    <t>เนื่องจาก ไม่มีตารางค่าโชติมาตรของดาวฤกษ์มาให้ จึงไม่สามารถระบุได้ว่าดาวฤกษ์ดวงใดมีความส่องสว่างน้อยที่สุด</t>
  </si>
  <si>
    <t>ดาวฤกษ์ที่มีความสว่างสัมบูรณ์ (Absolute Magnitude) มากที่สุด</t>
  </si>
  <si>
    <t>มนุษย์ไม่สามารถมองเห็นดาว "A" ในตอนกลางวันได้ เนื่องจากแสงที่สว่างจ้าของดวงอาทิตย์จะกลบแสงที่อ่อนจางของดาว</t>
  </si>
  <si>
    <t>ในเวลากลางวัน มนุษย์มองเห็นดาวฤกษ์ได้เพียงดวงเดียวคือดวงอาทิตย์ เพราะ มันใกล้โลกที่สุดและสว่างมาก</t>
  </si>
  <si>
    <t xml:space="preserve">ความสว่างที่เราเห็นขึ้นอยู่กับ พลังงานจริงของดาว + ระยะทาง + การถูกบดบังของแสง </t>
  </si>
  <si>
    <t xml:space="preserve">       	1.	ระยะทางต่างกัน – ถ้าเราอยู่ใกล้หลอด 60 วัตต์ แต่หลอด 100 วัตต์อยู่ไกลออกไป แสงที่ตกถึงตาอาจทำให้หลอด 60 วัตต์ดูสว่างกว่า
	2.	ทิศทางการส่องแสง – ถ้าหลอด 60 วัตต์หันตรงมาที่เรา แต่หลอด 100 วัตต์ถูกบังหรือหันไปทิศอื่น เราจะรับแสงจากหลอด 60 วัตต์ได้มากกว่า
	3.	สิ่งกีดขวาง/วัสดุครอบ – หากหลอด 100 วัตต์ถูกครอบด้วยวัสดุทึบหรือกรองแสง ในขณะที่หลอด 60 วัตต์อยู่โล่ง ก็อาจดูสว่างกว่าหลอด 100 วัตต์
	4.	สภาพตาและสิ่งแวดล้อม – ถ้าอยู่ในห้องมืดสนิท ตาอาจคุ้นกับแสงของหลอด 60 วัตต์ใกล้ ๆ มากกว่าหลอด 100 วัตต์ที่ห่างออกไป</t>
  </si>
  <si>
    <t xml:space="preserve">ความสว่างที่เห็นขึ้นอยู่กับ ความหนาแน่นและองค์ประกอบของบรรยากาศ ของดาวที่สังเกตดวงอาทิตย์ </t>
  </si>
  <si>
    <t>โชติมาตร คือ ค่าที่ใช้บอกความสว่างของดาวฤกษ์หรือวัตถุท้องฟ้า และ โชติมาตรใช้ในการศึกษาสมบัติ ความสว่างของดาวฤกษ์</t>
  </si>
  <si>
    <t>โชติมาตรสัมบูรณ์ คือ ค่าความสว่างที่แท้จริงของดาวฤกษ์ และ ต่างกันที่ โชติมาตรปรากฏจะเป็น ความสว่างที่ตาเราเห็น</t>
  </si>
  <si>
    <t>สีของดาว = ตัวบ่งชี้อุณหภูมิ: น้ำเงิน → ขาว → เหลือง → ส้ม → แดง (จากร้อนที่สุดไปเย็นที่สุด)
ดาวร้อน → สีฟ้า/น้ำเงิน
	•	อุณหภูมิสูงมาก (10,000–40,000 K)
	•	ตัวอย่าง: ดาวสเปกตรัม O หรือ B
ดาวปานกลาง → สีขาว/น้ำเงินแกมขาว
	•	อุณหภูมิปานกลาง (7,500–10,000 K)
	•	ตัวอย่าง: ดาวสเปกตรัม A
ดาวเย็น → สีแดง/ส้ม
	•	อุณหภูมิต่ำกว่า (2,500–4,000 K)</t>
  </si>
  <si>
    <t>น้ำเงิน → ร้อนที่สุด
น้ำเงินแกมขาว → ร้อนปานกลาง
แดง → เย็นที่สุด</t>
  </si>
  <si>
    <t>สเปกตรัม: Betelgeuse เป็นดาว สเปกตรัม M1–M2 (ประเภท M) ดาวสเปกตรัม M มักมีสีแดงเพราะอุณหภูมิต่ำ
เพราะ - สีแดงของ Betelgeuse บ่งบอกว่ามี อุณหภูมิต่ำกว่า ดาวสีน้ำเงินหรือสีขาว
- ดาวแดงยักษ์มัก ขยายตัวใหญ่ ทำให้ผิวเย็นลง แต่สว่างมากเพราะมีพื้นที่ผิวกว้าง</t>
  </si>
  <si>
    <t>ดาว B เพราะ มีค่าโชติมาตรสัมบูรณ์ต่ำที่สุด</t>
  </si>
  <si>
    <t>มนุษย์ไม่สามารถสังเกตดาว A ในตอนกลางวันได้ เพราะ ดาว A มีค่าโชติมาตรปรากฏเพียง 1.35 ซึ่งสว่างไม่พอที่จะสู้กับความสว่างของท้องฟ้ากลางวัน</t>
  </si>
  <si>
    <t>ดวงอาทิตย์ เพราะอยู่ใกล้โลกมากและสว่างกว่าดาวฤกษ์ดวงอื่น ๆ หลายพันล้านเท่า ส่วนดาวฤกษ์อื่นถูกแสงอาทิตย์กลบจนมองไม่เห็น</t>
  </si>
  <si>
    <t>เพราะดาวฤกษ์แต่ละดวงมี ระยะทางจากโลกไม่เท่ากัน และมี ขนาด อุณหภูมิ และพลังงานที่เปล่งแสงแตกต่างกัน ทำให้เมื่อแสงเดินทางมาถึงตาของเรา ความสว่างที่เห็นจึงไม่เท่ากัน</t>
  </si>
  <si>
    <t>ระยะทางจากผู้สังเกตต่างกัน, ทิศทางการกระจายแสง, สิ่งกีดขวางหรือสภาพแวดล้อม</t>
  </si>
  <si>
    <t>มาตรการวัดความสว่างของดาวที่สังเกตได้จากโลก ใช้ในการศึกษาสมบัติเรื่อง ความสว่างปรากฏ ของดาวฤกษ์</t>
  </si>
  <si>
    <t>โชติมาตรสัมบูรณ์ คือค่าความสว่างแท้จริงของดาวฤกษ์ ถ้าวางไว้ห่างจากโลก 10 พาร์เซก ความแตกต่างโชติมาตรปรากฏขึ้นอยู่กับระยะทางและชั้นบรรยากาศ แต่โชติมาตรสัมบูรณ์บอกค่าความสว่างจริงของดาว</t>
  </si>
  <si>
    <t>อุณหภูมิผิวของดาวเป็นตัวกำหนดสีและสเปกตรัมของดาว</t>
  </si>
  <si>
    <t>ดาวสีน้ำเงิน → อุณหภูมิผิวสูงที่สุด (ประมาณ &gt; 25,000 เคลวิน) แผ่รังสีออกมาในช่วงสีน้ำเงิน–ม่วง แสดงว่าดาวมีพลังงานและความร้อนสูงมาก
 ดาวสีน้ำเงินแกมขาว → อุณหภูมิรองลงมา (ประมาณ 10,000–25,000 เคลวิน) สีออกขาวอมฟ้า จัดอยู่ในกลุ่มดาวร้อน แต่ไม่ร้อนเท่าสีน้ำเงิน
 ดาวสีแดง → อุณหภูมิต่ำที่สุด (ประมาณ 3,000–4,000 เคลวิน) จึงเปล่งแสงออกมาในช่วงสีแดง แสดงว่าดาวมีความร้อนน้อยกว่าดาวสีน้ำเงินและน้ำเงินแกมขาว</t>
  </si>
  <si>
    <t>ชนิดสเปกตรัม
Betelgeuse เป็นดาวฤกษ์ สเปกตรัม M
ดาวสเปกตรัม M คือดาว สีแดง หรือดาวยักษ์แดง (Red Supergiant)
อุณหภูมิผิว
อุณหภูมิผิวของ Betelgeuse ประมาณ 3,500 เคลวิน
ต่ำกว่าดาวสีน้ำเงินหรือดาวขาวมาก เพราะดาวสีแดงมีพลังงานน้อยกว่า
เหตุผล
สีแดงของดาวบ่งบอกว่ารังสีส่วนใหญ่ถูกปล่อยออกมาใน ช่วงความยาวคลื่นสีแดง → ดาวจึงมีอุณหภูมิผิวต่ำ
การเป็นดาวยักษ์แดง (Red Supergiant) ยังสอดคล้องกับขนาดใหญ่และความสว่างสูง แม้อุณหภูมิจะต่ำ</t>
  </si>
  <si>
    <t>ดาว Bเพราะ มีค่าโชติมาตรปรากฏ  สูงที่สุดในบรรดาดาวฤกษ์ที่ระบุในตาราง (0.98). ค่าโชติมาตรปรากฏเป็นตัวบ่งชี้ความสว่างของดาวที่มองเห็นได้จากโลก โดยดาวที่มีค่าโชติมาตรปรากฏมากที่สุดจะมีความสว่างน้อยที่สุด และดาวที่มีค่าน้อยที่สุดจะมีความสว่างมากที่สุด</t>
  </si>
  <si>
    <t xml:space="preserve">ดาว B มีความส่องสว่างมากที่สุด เพราะโชติมาตรสัมบูรณ์คือค่าโชติมาตรของดาวฤกษ์เมื่อกำหนดให้ดาวนั้นอยู่ห่างจากโลกเป็นระยะทาง 10 พาร์เซก ค่าโชติมาตรสัมบูรณ์ที่น้อยที่สุด (หรือเป็นลบมากที่สุด) แสดงถึงความส่องสว่างที่แท้จริงของดาวฤกษ์ที่มากที่สุด 
</t>
  </si>
  <si>
    <t>ไม่สามารถสังเกตเห็นดาว A ในตอนกลางวันได้เพราะการที่เราจะมองเห็นดาวฤกษ์ในเวลากลางวันนั้นขึ้นอยู่กับค่าโชติมาตรปรากฏ ของดาวฤกษ์นั้นๆ ซึ่งเป็นค่าที่บ่งบอกถึงความสว่างของดาวฤกษ์ที่สังเกตได้จากโลก</t>
  </si>
  <si>
    <t>คณัสนันท์ สถานุสข</t>
  </si>
  <si>
    <t>1.ความส่องสว่างที่แท้จริง และ 2.ระยะห่างจากโลก</t>
  </si>
  <si>
    <t>โชติมาตรคืออันดับความสว่างของดาวใช้ในการศึกษาเกี่ยวกับความสว่างของดาวฤกษ์ที่เรามองเห็น</t>
  </si>
  <si>
    <t>โชติมาสัมบูรณ์คือค่าของความสว่างที่ดาวจะอยู่ห่างจากผู้สังเกต 10 พาร์เซกต่างจากแบบปรากฏคือแบบปรากฏคือความสว่างที่มองเห็น</t>
  </si>
  <si>
    <t>ดาวมีสีที่เปลี่ยนแปลงตามอุณหภูมิของอุณหภูมิและสเปคตรัมของดาวก็จะเปลี่ยนแปลงตามสีของดาว</t>
  </si>
  <si>
    <t>แต่ละสีมีอุณหภูมิที่ต่างกันสีน้ำแต่ละสีมีอุณหภูมิที่ต่างกันสีน้ำเงินอุณหภูมิสูงสุดตามด้วยน้ำเงินแกมขาวและสีแดงอุณหภูมิน้อยที่สุด</t>
  </si>
  <si>
    <t>K อุณหภูมิ 3500 - 4900 K</t>
  </si>
  <si>
    <t>ดาว A เนื่องจากค่าโชติมาปรากฏมีค่ามากที่สุด</t>
  </si>
  <si>
    <t>ดาว B เนื่องจากค่าโชติมาตรสัมบูรณ์มีค่าน้อยที่สุดซึ่งทำให้มีความสว่างมากที่สุด</t>
  </si>
  <si>
    <t>ไม่เห็น เนื่องจากอยู่ไกล</t>
  </si>
  <si>
    <t>น.ส.พรลภัส บัวเรือง</t>
  </si>
  <si>
    <t>ดวงอาทิตย์ เนื่องจากแสงสว่างที่เจิดจ้าจากดวงอาทิตย์บดบังการมองเห็นดาวฤกษ์อื่นๆ ที่อยู่ห่างไกลออกไป อย่างไรก็ตาม ในบางวัน เราอาจเห็น ดาวเคราะห์ อย่างดาวศุกร์ปรากฏเป็นจุด</t>
  </si>
  <si>
    <t>เนื่องจาก ความส่องสว่างที่แท้จริงของดาวฤกษ์ (พลังงานที่ปล่อยออกมา) และ ระยะห่าง ของดาวจากโลก</t>
  </si>
  <si>
    <t>เมื่อขยับหลอดไฟขนาด 60 วัตต์ เข้ามาใกล้ผู้สังเกตมากขึ้น หรือขยับหลอดไฟ 100 วัตต์ ให้ห่างจากผู้สังเกตมากขึ้น</t>
  </si>
  <si>
    <t>ความสว่างของหลอดไฟเปรียบเสมือนความส่องสว่างของดาวฤกษ์โดยความส่องสว่างของ ดาวฤกษ์จะขึ้นอยู่กับกำลังส่องสว่างของดาวฤกษ์และระยะห่างของดาวฤกษ์กับผู้สังเกต โดยดาวฤกษ์ที่มีกำลังส่องสว่างมากจะมีความส่องสว่างมากกว่าดาวฤกษ์ที่มีกำลังส่องสว่างน้อย เมื่อระยะห่างจากผู้สังเกตเท่ากัน และดาวฤกษ์ที่อยู่ใกล้ผู้สังเกตจะมีความส่องสว่างกว่าดาวฤกษ์ ที่อยู่ไกลจากผู้สังเกต เมื่อกำลังส่องสว่างของดาวทั้งสองเท่ากัน</t>
  </si>
  <si>
    <t>คือ ระบบค่าลอการิทึมที่ใช้วัด "อันดับความสว่าง" ของดาวฤกษ์</t>
  </si>
  <si>
    <t>คือ การวัดความสว่างที่แท้จริงของดาวฤกษ์ หากดาวดวงนั้นอยู่ห่างจากโลก 10 พาร์เซก ในขณะที่ โชติมาตรปรากฏ คือ ความสว่างของดาวที่เรามองเห็นจากโลก ซึ่งได้รับผลกระทบจากระยะห่างของดาว</t>
  </si>
  <si>
    <t>แต่ละสีบ่งบอกถึง อุณหภูมิพื้นผิวที่แตกต่างกัน เป็นหลัก โดยดาวสีน้ำเงินมีอุณหภูมิสูงที่สุด ตามด้วยสีน้ำเงินแกมขาว สีเหลือง สีส้ม และสีแดงที่มีอุณหภูมิต่ำที่สุด</t>
  </si>
  <si>
    <t>เป็นดาวยักษ์แดง มีอุณหภูมิพื้นผิวประมาณ 3,500 เคลวิน (ประมาณ 3,227 องศาเซลเซียส) เนื่องจากดาวมีอุณหภูมิพื้นผิวต่ำจึงเปล่งแสงสีแดงออกมาเป็นหลัก และเป็นช่วงสุดท้ายของวิวัฒนาการดาวฤกษ์ก่อนที่จะเกิดการระเบิดเป็นซูเปอร์โนวาในอนาคต</t>
  </si>
  <si>
    <t>ดาวฤกษ์ที่มีความส่องสว่างน้อยที่สุดเมื่อสังเกตจากบนโลกคือ ดาว B เนื่องจากมีค่าโชติมาตรปรากฏเป็น 4.8 ซึ่งเป็นค่าที่มากที่สุดในตาราง แสดงถึงความสลัวที่สุดเมื่อมองจากโลก</t>
  </si>
  <si>
    <t>ดาวฤกษ์ที่มีความส่องสว่างมากที่สุดเมื่อกำหนดให้ดาวฤกษ์อยู่ห่างจากโลกเป็นระยะทาง 10 คือ ดวงอาทิตย์ เนื่องจากมีค่าโชติมาตรสัมบูรณ์เป็น -26.7ซึ่งเป็นค่าที่น้อยที่สุดในตาราง แสดงถึงความสว่างที่แท้จริงมากที่สุด</t>
  </si>
  <si>
    <t>ไม่สามารถ สังเกตเห็นดาว A ในตอนกลางวันได้ เนื่องจาก แสงอาทิตย์ที่สว่างจ้ามากในตอนกลางวันจะบดบังแสงจากดาว A ทำให้ดวงตาของมนุษย์ไม่สามารถรับรู้แสงที่ริบหรี่ของดาว A ได้</t>
  </si>
  <si>
    <t>ดวงอาทิตย์เนื่องจากเป็นดาวฤกษ์ดวงเดียวที่สามารถมองเห็นได้ในเวลากลางวันอย่างชัดเจนเพราะมีความสว่างจ้ามากที่อยู่ใกล้ที่สุดดวงจันทร์เป็นวัตถุที่จังหวะเราลงมาจากดวงอาทิตย์ทำให้บางครั้งก็สามารถเห็นได้ในเวลากลางวันโดยเฉพาะช่วงเวลาที่ดวงจันทร์อยู่ห่างจากดวงอาทิตย์</t>
  </si>
  <si>
    <t>ดาวฤกษ์มีความสว่างไปบนท้องฟ้าเนื่องจากสาเหตุหลัก 3 ประการเนื่องจาก 1 ความสว่างโดยธรรมชาติที่แตกต่างกันของดาวแต่ละดวงระยะห่างของที่แตกต่างกันของโลกโดยดาวที่มีความสว่างตามธรรมชาติหรือส่งไปอยู่ใกล้โลกมากกว่าจะสว่างมากกว่าดาวที่มีความสว่างตามธรรมชาติต่ำกว่า</t>
  </si>
  <si>
    <t>เชื่อมต่อหลอดทั้งสองเป็นแบบอนุกรม</t>
  </si>
  <si>
    <t>ความสว่างของดาวฤกษ์แต่ละดวงและมวลของดาวฤกษ์</t>
  </si>
  <si>
    <t>โชติมาตรคือค่าอันดับความสว่างของดาวฤกษ์และใช้ศึกษาด้านความสว่างของดาวฤกษ์</t>
  </si>
  <si>
    <t>คือความสว่างสัมบูรณ์ด้วยการลดความสว่างที่แท้จริงของดาวฤกษ์</t>
  </si>
  <si>
    <t>โดยความเข้มของแสงที่ดาวแผ่ออกมาและการกระจายตัวของความเร็วขึ้นจะขึ้นอยู่กับอุณหภูมิอย่างมากหรือดาวที่ร้อนกว่าจะเป็นทั้ง สี ความยาวคลื่นสั้นกว่า</t>
  </si>
  <si>
    <t>แตกต่างกันที่อุณหภูมิผิวที่แตกต่างกันโดยสีน้ำเงินจะมีอุณหภูมิสูงสุดรองลงมาคือสีน้ำเงินแก่สีขาวหรือสีแดง</t>
  </si>
  <si>
    <t>เดายากใหญ่แดงมีนาคมประมาณ 3,600 ถึง 3,650 เคลวิน</t>
  </si>
  <si>
    <t>ดาวเอเนื่องจากชุติมาปรากฏมีเพียงแค่ 1.35 ด้วยความยาวระยะห่างของโลกมีมากกว่าดาวของตัวอื่นๆ</t>
  </si>
  <si>
    <t>ดวงอาทิตย์เพราะเนื่องจากโชติมาตรปรากฏของดวงอาทิตย์มีอยู่ -26.7 และมีความสว่างมากที่สุด</t>
  </si>
  <si>
    <t>ได้เนื่องจากโชติมาตรปรากฏรองลงมาจากดวงอาทิตย์ซึ่งสามารถอาจจะเห็นได้ในช่วงก่อนบางกรณี</t>
  </si>
  <si>
    <t>มนุษย์มองเห็น ดวงอาทิตย์ ในเวลากลางวัน เพราะมีความสว่างมากพอที่จะสู้กับแสงฟ้าของท้องฟ้า ส่วนดาวอื่นมองไม่เห็น</t>
  </si>
  <si>
    <t>ดาวแต่ละดวงมีความสว่างต่างกัน เพราะความสว่างจริงและระยะทางจากโลกแตกต่างกัน</t>
  </si>
  <si>
    <t>เราจะเห็น หลอดไฟ 60 วัตต์สว่างกว่า 100 วัตต์ ได้ เมื่อหลอดไฟ 60 วัตต์อยู่ใกล้กว่า หลอดไฟ 100 วัตต์มาก ๆ</t>
  </si>
  <si>
    <t>เพราะพื้นผิวและชั้นบรรยากาศ</t>
  </si>
  <si>
    <t>โชติมาตร คือหน่วยวัดความสว่างของดาวฤกษ์ ใช้ศึกษาความสว่างจริงและปรากฏของดาวฤกษ์ เพื่อวิเคราะห์ระยะทางและชนิดของดาว</t>
  </si>
  <si>
    <t xml:space="preserve">ดาวฤกษ์สีน้ำเงินบ่งบอกถึงอุณหภูมิที่สูงมาก ดาวฤกษ์สีน้ำเงินแกมขาวมีอุณหภูมิสูงเช่นกัน แต่ต่ำกว่าสีน้ำเงินเล็กน้อย และดาวฤกษ์สีแดงมีอุณหภูมิที่ต่ำที่สุดในกลุ่มนี้ </t>
  </si>
  <si>
    <t>เป็นดาวฤกษ์ชนิดสเปกตรัม K-type (สเปกตรัมใกล้เคียงกับวัตถุดำ) มีอุณหภูมิพื้นผิวประมาณ 3,500-3,650 เคลวิน เนื่องจากเป็นดาวฤกษ์เย็น</t>
  </si>
  <si>
    <t>ดาว A มีค่าชี้โชติมาตรปรากฏมากที่สุด (1.35) → แสดงว่าสว่างน้อยที่สุดเมื่อมองจากโลก
เหตุผล: เพราะ ระยะห่างของดาว A จากโลกมากกว่าแต่ความสว่างจริงไม่มากนัก ทำให้ปรากฏสว่างน้อยที่สุด</t>
  </si>
  <si>
    <t>ดาว B มีค่าชี้โชติมาตรสัมบูรณ์ น้อยที่สุด (-3.6) → หมายถึง ส่องสว่างมากที่สุด
เหตุผล: เพราะ โชติมาตรสัมบูรณ์ต่ำกว่าหมายถึงดาวมีความสว่างแท้จริงสูงกว่า</t>
  </si>
  <si>
    <t>ไม่สามารถเห็นดาว A ในตอนกลางวันได้ ❌
เหตุผล:
	•	แม้ดาว A จะสว่าง แต่ ไม่สว่างเพียงพอที่จะสู้กับแสงฟ้าของท้องฟ้าในตอนกลางวัน
	•	ดาวที่มองเห็นกลางวันได้เพียง ดวงอาทิตย์ เพราะสว่างมากที่สุดเท่านั้น</t>
  </si>
  <si>
    <t xml:space="preserve">ดาวถูกชดบังโดยแสงอาทิตย์ในเวลากลางวัน ทำให้ท้องฟ้าสว่างเกินไปจนเรามองไม่เห็นแสงดาว
</t>
  </si>
  <si>
    <t xml:space="preserve">เพราะดาวฤกษ์แต่ละดวงมีอุณหภูมิ ขนาด และระยะทางจากโลกไม่เท่ากัน จึงทำให้ความสว่างที่มองเห็นแตกต่างกัน
</t>
  </si>
  <si>
    <t>สามารถเกิดขึ้นได้ถ้าเรานำหลอดไฟ 60 วัตต์ไปติดตั้งในห้องเล็ก และหลอดไฟ 100 วัตต์ไปติดในห้องใหญ่ ความสว่างที่รับรู้ได้อาจกลับกันเพราะขึ้นอยู่กับพื้นที่และระยะทางที่แสงกระจาย</t>
  </si>
  <si>
    <t>ปัจจัยที่มีผลต่อความส่องสว่างของดวงอาทิตย์ ได้แก่ ชั้นบรรยากาศ ความหนาของเมฆ หมอก ควัน หรือฝุ่นละออง ที่ทำให้แสงอาทิตย์ส่องผ่านได้น้อยลง</t>
  </si>
  <si>
    <t>โชติมาตร คือ หน่วยวัดความส่องสว่างปรากฏของดาวฤกษ์ ใช้เปรียบเทียบความสว่างของดาวที่เรามองเห็นจากโลก</t>
  </si>
  <si>
    <t>โชติมาตรสัมบูรณ์ คือ ความส่องสว่างแท้จริงของดาวฤกษ์ ถ้าเรามองจากระยะห่าง 10 พาร์เซก ต่างจากโชติมาตรปรากฏซึ่งเป็นความสว่างที่ตาเรามองเห็นจากโลก</t>
  </si>
  <si>
    <t>อุณหภูมิผิวของดาวสัมพันธ์กับสีและสเปกตรัม เช่น
ดาวที่ร้อนมาก (~10,000 K ขึ้นไป) จะมีสีฟ้าหรือขาว
ดาวที่เย็นกว่า (~3,000 K) จะมีสีแดง
ดังนั้นสีดาวจึงบอกอุณหภูมิผิวของดาวได้</t>
  </si>
  <si>
    <t xml:space="preserve">ดาวสีน้ำเงิน = อุณหภูมิสูงที่สุด ร้อนจัด
ดาวสีขาว = อุณหภูมิปานกลาง
ดาวสีแดง = อุณหภูมิต่ำกว่า (เย็นกว่า)
ดังนั้นสีของดาวบอกถึงความแตกต่างของอุณหภูมิผิว
</t>
  </si>
  <si>
    <t xml:space="preserve">ดาว Betelgeuse เป็นดาวฤกษ์ยักษ์แดง จัดอยู่ในสเปกตรัมประเภท M มีอุณหภูมิผิวประมาณ 3,000–3,500 เคลวิน เนื่องจากสีของมันออกแดงส้ม แสดงว่ามีอุณหภูมิต่ำเมื่อเทียบกับดาวฤกษ์ที่มีสีฟ้าหรือขาว
</t>
  </si>
  <si>
    <t>ดาวฤกษ์ B มีความส่องสว่างน้อยที่สุดที่สังเกตจากโลก เพราะมีค่าโชติมาตรปรากฏสูงที่สุด (0.98) ยิ่งค่าโชติมาตรปรากฏมาก ดาวยิ่งดูสว่างน้อย</t>
  </si>
  <si>
    <t xml:space="preserve">เมื่อกำหนดให้ดาวฤกษ์อยู่ห่างจากโลก 10 พาร์เซก จะใช้ค่าโชติมาตรสัมบูรณ์เป็นตัวบอกความส่องสว่างแท้จริง ซึ่งจากตาราง ดาว B มีค่าโชติมาตรสัมบูรณ์ต่ำที่สุด (-3.6) แสดงว่ามีความส่องสว่างแท้จริงมากที่สุด
</t>
  </si>
  <si>
    <t xml:space="preserve">มนุษย์ไม่สามารถสังเกตเห็นดาว A ในตอนกลางวันได้ เพราะมีค่าโชติมาตรปรากฏ (1.35) ที่สว่างน้อยกว่าแสงอาทิตย์มาก แสงอาทิตย์จึงกลบแสงดาวจนมองไม่เห็น
</t>
  </si>
  <si>
    <t>แรงที่ทำให้มวลสารในเนบิวลายุบตัวรวมกันคือ แรงโน้มถ่วง ของมวลสาร</t>
  </si>
  <si>
    <t>จะเกิดแรงดึงดูดที่เพิ่มขึ้น ทำให้เกิดการยุบตัวลงอย่างต่อเนื่อง จนมีความดันและอุณหภูมิสูงขึ้น</t>
  </si>
  <si>
    <t>อาศัย แรงโน้มถ่วง ที่ทำให้กลุ่มก๊าซและฝุ่น (เมฆโมเลกุล) ยุบตัวลงอย่างต่อเนื่อง จนเกิดความหนาแน่นและอุณหภูมิสูงที่แกนกลาง ซึ่งจะนำไปสู่ ปฏิกิริยานิวเคลียร์ฟิวชัน ที่สามารถหลอมไฮโดรเจนเป็นฮีเลียมได้</t>
  </si>
  <si>
    <t>ดาวฤกษ์มีขนาดและความสว่างคงที่เพราะเกิดภาวะ สมดุลอุทกสถิต (Hydrostatic Equilibrium) ซึ่งเป็นสมดุลระหว่าง แรงโน้มถ่วงที่ดึงมวลสารเข้าสู่ศูนย์กลาง กับ แรงดันจากแก๊สและรังสีที่ดันออกมาจากแก่นกลาง</t>
  </si>
  <si>
    <t>ดาวฤกษ์ (Star) คือดาวฤกษ์ที่สังเกตเห็นได้ในปัจจุบัน ซึ่งมีองค์ประกอบของธาตุหนักหลากหลายชนิดที่เกิดจากการสังเคราะห์ภายในดาวรุ่นก่อนๆ ในขณะที่ ดาวฤกษ์ก่อนเกิด (Pop III star) หรือ ดาวฤกษ์รุ่นแรก นั้น คือดาวฤกษ์ที่เกิดขึ้นในยุคแรกสุดของเอกภพ ซึ่งมีองค์ประกอบส่วนใหญ่เป็นไฮโดรเจนและฮีเลียม และยังไม่มีธาตุหนักอย่างคาร์บอนและออกซิเจน</t>
  </si>
  <si>
    <t xml:space="preserve"> 1.เนบิวลา (Nebula)
ก๊าซและฝุ่นในอวกาศ (ส่วนใหญ่เป็นไฮโดรเจนและฮีเลียม) รวมตัวเป็นกลุ่มเมฆขนาดใหญ่
</t>
  </si>
  <si>
    <t xml:space="preserve">2. โปรโตสตาร์ (Protostar)
แรงโน้มถ่วงทำให้เนบิวลายุบตัวเข้าหากัน อุณหภูมิและความดันสูงขึ้น เกิดเป็นดาวก่อนกำเนิด
</t>
  </si>
  <si>
    <t xml:space="preserve">
3. เริ่มเกิดปฏิกิริยานิวเคลียร์ฟิวชัน
แกนกลางร้อนมากจนไฮโดรเจนหลอมรวมเป็นฮีเลียม เกิดพลังงานและแสงสว่าง
</t>
  </si>
  <si>
    <t xml:space="preserve">4. ดาวฤกษ์สมบูรณ์ (Main Sequence)
เข้าสู่ระยะสมดุลระหว่างแรงโน้มถ่วงกับแรงดันจากพลังงานฟิวชัน กลายเป็นดาวฤกษ์เต็มตัว
</t>
  </si>
  <si>
    <t>จะมีการเพิ่มขึ้นของแรงดึงดูด ทำให้เกิดการยุบตัวลงอย่างต่อเนื่อง ส่งผลให้ความดันและอุณหภูมิบริเวณใจกลางสูงขึ้น</t>
  </si>
  <si>
    <t>อาศัย แรงโน้มถ่วง ที่ทำให้กลุ่มก๊าซและฝุ่น (เมฆโมเลกุล) ยุบตัวลงอย่างต่อเนื่อง จนเกิดความหนาแน่นและอุณหภูมิสูงที่แกนกลาง</t>
  </si>
  <si>
    <t>สมดุลอุทกสถิต (Hydrostatic Equilibrium) โดยแรงโน้มถ่วงที่ดึงแก๊สเข้าสู่ศูนย์กลางของดาว จะถูกหักล้างพอดีกับแรงดันมหาศาลที่เกิดจากความร้อนและความดันของแก๊ส</t>
  </si>
  <si>
    <t>เริ่มต้นจากที่กลุ่มก้อนแก๊สรวมตันกันจนกลายเป็นกลุ่มก้อนที่รวมตัวกันอย่างหลวมๆ เรียกว่า เนบิวลา</t>
  </si>
  <si>
    <t>เนบิวลาค่อยๆ ยุบตัวลงภายใต้แรงโน้มถ่วงจนมีความหนาแน่นเพิ่มมากยิ่งขึ้น</t>
  </si>
  <si>
    <t>ภายในบริเวณที่มีความหนาแน่นสูง เกิดการยุบตัวลงภายใต้แรงโน้มถ่วงของตัวเอง ทำให้มีความดันและอุณหภูมิเพิ่มมากขึ้นจนกลายเป็น protostar</t>
  </si>
  <si>
    <t>เกิดปฏิกิริยานิวเคลียร์ฟิวชันรวมกับไฮโดรเจนเป็นฮีเลียมเกิดภายใต้แกนกลางทำให้ protostar กลายเป็นดาวฤกษ์ในลำดับหลัก อยู่ในสมดุลเรียกว่า สมดุลอุทกสถิต</t>
  </si>
  <si>
    <t>ความดันและอุณหภูมิเพิ่มมากขึ้นจนกลายเป็น protostar</t>
  </si>
  <si>
    <t>เกิดปฏิกิริยานิวเคลียร์ฟิวชั่น การรวมไฮโดรเจนเป็นฮีเลียม และเกิดบริเวณภายในแกนกลาง</t>
  </si>
  <si>
    <t>อยู่ในสมดุลที่เรียกว่า สมดุลอุทกสกิต ดาวฤกษ์ถูกกระทำด้วย 2 แรงคือแรงโน้มถ่วงเป็นแรงที่พยายามบีบอัดแก๊สทั้งหมดเข้าหากัน แรงดันเป็นแรงที่พยายามผลักให้ดาวแยกออกจากกัน สมดุลระหว่าง 2 แรงนี้ ทำให้ดาวฤกษ์มีขนาดและความสว่างคงที่</t>
  </si>
  <si>
    <t>ดาวฤกษ์มีปฏิกิริยานิวเคลียร์ฟิวชันในแก่นแล้ว จึงมีความสว่างคงที่ ดาวฤกษ์ก่อนเกิดยังไม่เกิดฟิวชัน มีแต่การหดตัวจากแรงโน้มถ่วงและปลดปล่อยพลังงานความร้อนออกมา</t>
  </si>
  <si>
    <t>เนบิวลาหรือเมฆโมเลกุลยักษ์ ซึ่งเป็นบริเวณที่มีแก๊สไฮโดรเจนและฝุ่นหนาแน่นมาก</t>
  </si>
  <si>
    <t>กระบวนการการสันดาปนิวเคลียร์ภายในแก่นของดาวฤกษ์ การรวมตัวของอะตอมโฮโตรเจนเป็นฮีเลียม เป็นแหล่งพลังงานหลักที่ทำให้ดาวปลดปล่อยพลังงานและแสงออกมา</t>
  </si>
  <si>
    <t>การยุบตัวของเมฆโมเลกุล (Giant Molecular Cloud Collapse)</t>
  </si>
  <si>
    <t>การก่อตัวของโปรโตสตาร์ (Protostar Formation)</t>
  </si>
  <si>
    <t>การเกิดปฏิกิริยานิวเคลียร์ฟิวชัน (Nuclear Fusion Ignition)</t>
  </si>
  <si>
    <t>ดาวฤกษ์ในแถบลำดับหลัก (Main Sequence Star)</t>
  </si>
  <si>
    <t xml:space="preserve">แก๊สไฮโดรเจน เป็นหลัก รวมกับ แก๊สฮีเลียม และธาตุหนักอื่นๆ อีกเล็กน้อย </t>
  </si>
  <si>
    <t xml:space="preserve">เกิดการเพิ่มขึ้นของ แรงดึงดูด และ อุณหภูมิ อย่างมาก ซึ่งนำไปสู่กระบวนการ รวมตัวของสสาร มากขึ้น ทำให้มวลสารรวมตัวกันเป็นวัตถุขนาดใหญ่ เช่น ดาวฤกษ์ หรือดาวเคราะห์ และอาจเกิดการเปลี่ยนแปลงครั้งใหญ่ในท้ายที่สุด เช่น การระเบิดของซูเปอร์โนวา หรือการกลายเป็นดาวฤกษ์ที่มีความหนาแน่นสูง 
</t>
  </si>
  <si>
    <t xml:space="preserve">อาศัย แรงโน้มถ่วง ที่ทำให้กลุ่มก๊าซและฝุ่น (เมฆโมเลกุล) ยุบตัวลงอย่างต่อเนื่อง จนเกิดความหนาแน่นและอุณหภูมิสูงที่แกนกลาง ซึ่งจะนำไปสู่ ปฏิกิริยานิวเคลียร์ฟิวชัน ที่สามารถหลอมไฮโดรเจนเป็นฮีเลียมได้ </t>
  </si>
  <si>
    <t>ดาวฤกษ์ที่เกิดขึ้นในยุคแรกสุดของเอกภพ ซึ่งมีองค์ประกอบส่วนใหญ่เป็นไฮโดรเจนและฮีเลียม และยังไม่มีธาตุหนักอย่างคาร์บอนและออกซิเจน</t>
  </si>
  <si>
    <t xml:space="preserve">ก๊าซและฝุ่นในเนบิวลา </t>
  </si>
  <si>
    <t>เมื่อก๊าซรวมตัวหนาแน่น แกนกลางร้อนขึ้นและเกิดปฏิกิริยานิวเคลียร์ฟิวชัน  ระเบิดพลังงาน</t>
  </si>
  <si>
    <t>บริเวณรอบ ๆ ดาวที่เกิดขึ้น รวมตัวเป็นดาวเคราะห์และวัตถุต่าง ๆ  เกิดเป็น ระบบสุริยะ</t>
  </si>
  <si>
    <t>ดาวฤกษ์กลางระบบสุริยะ คือ ดวงอาทิตย์</t>
  </si>
  <si>
    <t>เอกภพมี ก๊าซและฝุ่นดาว (primordial gas and cosmic dust) ส่วนใหญ่คือ ไฮโดรเจนและฮีเลียม ซึ่ง รวมตัวด้วยแรงโน้มถ่วง จนเกิดเป็น ดาวฤกษ์</t>
  </si>
  <si>
    <t>แรงที่ทำให้มวลสารภายในเนบิวลาเกิดการยุบตัวรวมกันคือ แรงโน้มถ่วง (Gravity)</t>
  </si>
  <si>
    <t>เมื่อมวลสารยุบตัวรวมกันและความหนาแน่นสูงขึ้น:
	1.	อุณหภูมิของแกนกลางเพิ่มขึ้น
	2.	เกิดแรงดันภายในสูง
	3.	เริ่มเกิดปฏิกิริยานิวเคลียร์ฟิวชัน  เปลี่ยนไฮโดรเจนเป็นฮีเลียม
	4.	เกิดดาวฤกษ์ใหม่ พร้อมปล่อยพลังงานแสงและความร้อนออกมา</t>
  </si>
  <si>
    <t xml:space="preserve">	•	กระบวนการ: ปฏิกิริยานิวเคลียร์ฟิวชัน (รวมไฮโดรเจนเป็นฮีเลียม)
	•	บริเวณ: แกนกลางของดาวฤกษ์ก่อนเกิด ที่มวลสารยุบตัวและมีความหนาแน่นสูงเพียงพอ</t>
  </si>
  <si>
    <t>ดาวฤกษ์มี สมดุลไฮโดรสแตติก (Hydrostatic Equilibrium) ซึ่งเกิดจากแรงสองชนิดที่สมดุลกัน:
	1.	แรงโน้มถ่วง (Gravity) → ดึงมวลสารภายในดาวเข้าสู่ศูนย์กลาง
	2.	แรงดันจากการฟิวชันนิวเคลียร์ (Outward Pressure) → พุ่งออกจากแกนกลาง ผลจากพลังงานความร้อนและรังสี
ผลลัพธ์: สมดุลนี้ทำให้ ดาวฤกษ์มีขนาดและความสว่างคงที่ ไม่ยุบตัวหรือพองตัวเกินไป</t>
  </si>
  <si>
    <t>ศุภณัฐ​ ​พันธุ​</t>
  </si>
  <si>
    <t>เนบิวลา (Nebula)
กลุ่มก๊าซและฝุ่นผงในอวกาศ เริ่มรวมตัวกัน</t>
  </si>
  <si>
    <t>โปรโตสตาร์ (Protostar)
ก๊าซและฝุ่นมวลมากยุบตัว รวมเป็นก้อนและเกิด</t>
  </si>
  <si>
    <t>ดาวฤกษ์กำเนิดใหม่ (New born star / Young Star)
เมื่ออุณหภูมิแกนกลางสูงพอ เกิดปฏิกิริยา</t>
  </si>
  <si>
    <t>ดาวฤกษ์ (Main sequence star)
กลายเป็นดาวฤกษ์เต็มตัว ส่องสว่างด้วยพลังงานนิวเคลียร์</t>
  </si>
  <si>
    <t>ก๊าซและฝุ่นอวกาศ (ไฮโดรเจนและฮีเลียม)</t>
  </si>
  <si>
    <t>อุณหภูมิและความดันเพิ่มสูงขึ้น จนเกิดปฏิกิริยานิวเคลียร์ฟิวชันและกลายเป็นดาวฤกษ์</t>
  </si>
  <si>
    <t xml:space="preserve">ดาวฤกษ์ก่อนเกิดจะพัฒนากลายเป็นดาวฤกษ์ได้ ต้องเกิด ปฏิกิริยานิวเคลียร์ฟิวชัน ใน แกนกลางของโปรโตสตาร์ </t>
  </si>
  <si>
    <t>แรงโน้มถ่วงที่ดึงเข้าด้านในสมดุลกับแรงดันจากปฏิกิริยานิวเคลียร์ฟิวชันที่ผลักออกด้านนอก ทำให้ดาวฤกษ์มีขนาดและความสว่างคงที่</t>
  </si>
  <si>
    <t>ดาวก่อนเกิด: ยังไม่เกิดปฏิกิริยานิวเคลียร์ ขนาดไม่คงที่
ดาวที่เกิดแล้ว: เกิดฟิวชันสมดุลแรง ขนาดและความสว่างคงที่</t>
  </si>
  <si>
    <t>ดาวฤกษ์เกิดขึ้นใหม่มักอยู่ใน เมฆแก๊สและฝุ่นหนาแน่น (เนบิวล่า)</t>
  </si>
  <si>
    <t>ปฏิกิริยานิวเคลียร์ฟิวชัน เปลี่ยนไฮโดรเจนเป็นฮีเลียม สร้างพลังงานและแสงของดาวฤกษ์</t>
  </si>
  <si>
    <t xml:space="preserve">เป็น เนบิวลา (กลุ่มก๊าซและฝุ่นในอวกาศ)
ก๊าซและฝุ่นเริ่มรวมตัวกันภายใต้แรงโน้มถ่วง
</t>
  </si>
  <si>
    <t xml:space="preserve">เกิดเป็น โปรโตสตาร์ (ดาวก่อนเกิด)
ก๊าซถูกอัดแน่นขึ้น อุณหภูมิสูงขึ้น และเริ่มมีการส่องสว่างเล็กน้อยจากพลังงานศักย์โน้มถ่วง
</t>
  </si>
  <si>
    <t>แกนกลางของโปรโตสตาร์ร้อนและหนาแน่นมากพอ
เกิด ปฏิกิริยานิวเคลียร์ฟิวชัน (ไฮโดรเจนหลอมเป็นฮีเลียม)
พลังงานจากฟิวชันเริ่มดันออกมาต้านแรงโน้มถ่วง</t>
  </si>
  <si>
    <t xml:space="preserve">ดาวเข้าสู่สภาวะสมดุล (ไฮโดรสแตติก)
กลายเป็น ดาวฤกษ์เต็มตัว ที่ส่องสว่างอย่างเสถียร เช่น ดวงอาทิตย์
</t>
  </si>
  <si>
    <t>เอกภพมีมวลสารคือก๊าซไฮโดรเจนและฮีเลียม รวมกับฝุ่นในอวกาศจนเกิดเป็นดาวฤกษ์</t>
  </si>
  <si>
    <t>แรงโน้มถ่วงเป็นแรงที่ทำให้มวลสารภายในเนบิวลายุบตัวรวมกัน</t>
  </si>
  <si>
    <t xml:space="preserve">เมื่อมวลสารยุบตัวรวมกันและหนาแน่นขึ้น อุณหภูมิแกนกลางสูงมากจนเกิดปฏิกิริยานิวเคลียร์ฟิวชัน
</t>
  </si>
  <si>
    <t xml:space="preserve">ดาวฤกษ์ก่อนเกิดต้องมีกระบวนการยุบตัวของก๊าซและฝุ่น (โปรโตสตาร์) ในบริเวณเนบิวลา
</t>
  </si>
  <si>
    <t xml:space="preserve">ดาวฤกษ์ต่างจากดาวฤกษ์ก่อนเกิดเพราะมีการจุดติดปฏิกิริยานิวเคลียร์ฟิวชันแล้ว จึงส่องแสงได้เอง
</t>
  </si>
  <si>
    <t xml:space="preserve">แรงโน้มถ่วงที่ดึงมวลสารเข้าด้านในสมดุลกับแรงดันจากพลังงานฟิวชันที่ดันออก ทำให้ดาวฤกษ์มีขนาดและความสว่างคงที่
</t>
  </si>
  <si>
    <t>ดาวฤกษ์ที่เกิดขึ้นใหม่มักเกิดในเนบิวลาซึ่งเป็นบริเวณที่มีก๊าซและฝุ่นหนาแน่นมาก</t>
  </si>
  <si>
    <t xml:space="preserve">กระบวนการได้นิวเคลียร์ฟิวชันในแกนกลาง สร้างพลังงานทำให้ดาวฤกษ์ปลดปล่อยพลังงานและแสงสว่างออกมาได้
</t>
  </si>
  <si>
    <t>โชติมาตรปรากฏ (apparent magnitude) คือระดับความสว่างของดาวที่วัดได้จากโลกโดยตรง ซึ่งขึ้นอยู่กับระยะห่างจริงของดาวจากโลก ส่วน โชติมาตรสัมบูรณ์ (absolute magnitude) เป็นการวัดความสว่างที่แท้จริงของดาว โดยสมมติว่าดาวทุกดวงอยู่ห่างจากโลกเป็นระยะทาง 10 พาร์เซก เพื่อให้สามารถเปรียบเทียบพลังงานที่แท้จริงของดาวแต่ละดวงได้อย่างเป็นธรรม</t>
  </si>
  <si>
    <t xml:space="preserve">เพราะมีความสว่างพอๆกัน
</t>
  </si>
  <si>
    <t>ถูกต้องค่ะ ประโยคที่ว่า "เพราะดวงอาทิตย์อยู่ใกล้โลกมาก ทำให้ความสว่างที่ปรากฏ (apparent brightness) สูง"</t>
  </si>
  <si>
    <t>เนบิวลาเป็นแหล่งกำเนิดของดาวฤกษ์ โดยสสารในเนบิวลา (ก๊าซและฝุ่น) จะรวมตัวกันด้วยแรงโน้มถ่วงจนก่อเกิดเป็นดาวฤกษ์ดวงใหม่ และ เนบิวลาเป็นผลผลิตจากวงจรชีวิตของดาวฤกษ์</t>
  </si>
  <si>
    <t>เนื่องจากมวลที่น้อยกว่าทำให้แรงโน้มถ่วงและอุณหภูมิที่แกนกลางลดลง ส่งผลให้อัตราการเกิด ปฏิกิริยาฟิวชัน (การเผาไหม้เชื้อเพลิงไฮโดรเจน) ลดลงไปด้วย ทำให้เชื้อเพลิงไฮโดรเจนถูกใช้ไปอย่างช้าๆ และมีช่วงชีวิตยาวนานกว่า</t>
  </si>
  <si>
    <t>ธาตุทุกชนิดที่มีในโลกและตัวเรา ส่วนใหญ่มีกำเนิดมาจากการวิวัฒนาการของดาวฤกษ์</t>
  </si>
  <si>
    <t xml:space="preserve">ระดับความสว่างของดาวที่วัดได้จากโลกโดยตรง ซึ่งขึ้นอยู่กับระยะห่างจริงของดาวจากโลก ส่วน โชติมาตรสัมบูรณ์ (absolute magnitude) เป็นการวัดความสว่างที่แท้จริงของดาว </t>
  </si>
  <si>
    <t xml:space="preserve">ดวงอาทิตย์อยู่ใกล้โลกมาก ทำให้ความสว่างที่ปรากฏสูง </t>
  </si>
  <si>
    <t>เนบิวลาเป็นแหล่งกำเนิดของดาวฤกษ์ โดยสสารในเนบิวลา (ก๊าซและฝุ่น) จะรวมตัวกันด้วยแรงโน้มถ่วง</t>
  </si>
  <si>
    <t>เนื่องจากมวลที่น้อยกว่าทำให้แรงโน้มถ่วงและอุณหภูมิที่แกนกลางลดลง ส่งผลให้อัตราการเกิด ปฏิกิริยาฟิวชัน</t>
  </si>
  <si>
    <t>กำเนิดมาจากการวิวัฒนาการของดาวฤกษ์</t>
  </si>
  <si>
    <t xml:space="preserve">ขึ้นอยู่กับ รัศมีของดาว อุณหภูมิผิวดาว
และสัมพันธ์กัน ดาวใหญ่และร้อน จะส่องสว่างมาก
ดาวเล็กหรือเย็น จะส่องสว่างน้อย
</t>
  </si>
  <si>
    <t>โชติมาตรปรากฏ: เห็นจากโลก ขึ้นกับระยะทาง
โชติมาตรสัมบูรณ์: ความส่องสว่างแท้จริง ไม่ขึ้นกับระยะทาง</t>
  </si>
  <si>
    <t>พิจารณาจาก สีของดาว</t>
  </si>
  <si>
    <t>ความสว่างปรากฏขึ้นกับระยะทาง ไม่ใช่ความส่องสว่างแท้จริง</t>
  </si>
  <si>
    <t>เป็น แหล่งกำเนิดดาว (ดาวเกิดจากการยุบตัวของเนบิวลา) และ บางครั้งเป็น ซากดาวตาย (ดาวซูเปอร์โนวา)  กลายเป็นเนบิวลาซากดาว</t>
  </si>
  <si>
    <t xml:space="preserve">มวลมาก ใช้พลังงานเร็ว และ ชีวิตสั้น, 
ส่วน มวลน้อย ใช้พลังงานช้า และ  ชีวิตยาว
</t>
  </si>
  <si>
    <t>อายุปัจจุบัน: ≈ 4.6 พันล้านปี
อายุขัยรวม: ≈ 10 พันล้านปี
อายุขัยที่เหลือ: ≈ 5.4 พันล้านปี  จะเข้าสู่ระยะ ดาวยักษ์แดง และสุดท้ายเป็น ดาวแคระขาว</t>
  </si>
  <si>
    <t>ชีวิตบนโลกสร้างจากธาตุที่ดาวฤกษ์สร้างขึ้น</t>
  </si>
  <si>
    <t>ความส่องสว่างของดาวฤกษ์ขึ้นอยู่กับกำลังส่องสว่างของดาวฤกษ์และระยะ
ห่างของดาวฤกษ์กับผู้สังเกต โดยดาวที่มีกำลังส่องสว่างมากจะมีความส่องสว่างมากกว่า
ดาวฤกษ์ที่มีกำลังส่องสว่างน้อยเมื่อห่างจากผู้สังเกตในระยะทางที่เท่ากัน นอกจากนี้
ดาวฤกษ์ที่อยู่ใกล้กับผู้สังเกตจะมีความส่องสว่างมากกว่าดาวฤกษ์ที่อยู่ใกล</t>
  </si>
  <si>
    <t>โชติมาตรปรากฏ คือ ค่าเปรียบเทียบความส่องสว่างของดาวที่สังเกตได้
จากโลก ส่วนค่าโชติมาตรสัมบูรณ์ คือ ค่าเปรียบเทียบความส่องสว่างของดาวที่ระยะ
10 พาร์เซก</t>
  </si>
  <si>
    <t>ดาวตานกอินทรี (0.77);ดวงจันทร์เต็มดวง (-12.5);ดาวซิริอัส (-1.46);ดาวคาเพลลา (0.09);ดาวไรเจล (0.12);ดาวศุกร์ (-4.4);ดาวพฤหัสบดี (-2.7);ดวงอาทิตย์ (-26.7);ดาวเวกา (0.04)</t>
  </si>
  <si>
    <t>พิจาณาดูจากข้อมูลสีของดาวฤกษ์</t>
  </si>
  <si>
    <t>เมื่อเปรียบเทียบโชติมาตรปรากฏของดวงอาทิตย์และดาวซิริอัส พบว่า
ดวงอาทิตย์มีค่าโชติมาตรปรากฏ -26.7 ส่วนดาวซิริอัสมีค่าโชติมาตรปรากฏ -1.46 ดังนั้งนั้น
ผู้สังเกตบนโลกจะเห็นดวงอาทิตย์มีความส่องสว่างมากกว่าดาวซิริอัส</t>
  </si>
  <si>
    <t>เนบิวลา คือ กลุ่มแก๊สไฮโดรเจนและฮีเลียมที่เกิดจากบิกแบง เรียกว่า เนบิวลา
ดั้งเดิมและเกิดจากซูเปอร์โนวาหรือเกิดจากดาวฤกษ์ขนาดใกล้เคียงกับดวงอาทิตย์ที่
เป็นต้นกำเนิดเนบิวลาดาวเคราะห์ที่สาดกระจายออกสู่อวกาศไปรวมกับเนบิวลาตั้งเดิม
กลายเป็นเนบิวลารุ่นใหม่ซึ่งจะมีองค์ประกอบเป็นฝุ่นและแก๊สต่าง ๆ รวมตัวกันเป็น
ดาวฤกษ์ เนบิวลาเกี่ยวข้องกับดาวฤกษ์เพราะแรงโน้มถ่วงทำให้เนบิวลากลายเป็น
ดาวฤกษ์ และบั้นปลายชีวิตของดาวฤกษ์จะมีซากเป็นเนบิวลาด้วย</t>
  </si>
  <si>
    <t>ดาวฤกษ์ที่มวลน้อยหรือมีมวลประมาณดวงอาทิตย์จะมีการใช้เชื้อเพลิงใน
อัตราที่น้อยจึงมีช่วงชีวิตยาว ส่วนดาวฤกษ์ที่มีมวลมากมีขนาดใหญ่จะใช้เชื้อเพลิงในอัตรา
ที่สูงมาก ทำให้มีช่วงชีวิตสั้น</t>
  </si>
  <si>
    <t>โชติมาตรปรากฏของดาวฤกษ์เนื่องจากมีความสัมพันธ์กับดาวฤกษ์ทำให้สามารถเห็นกับดาวฤกษ์ในช่วงเวลาต่างๆได้</t>
  </si>
  <si>
    <t>ชุติมาปรากฏคือชุติมาที่ยังไม่ได้วัดค่าความจริงแต่โชติมาตรสมบูรณ์สามารถวัดค่าความจริงได้แล้ว</t>
  </si>
  <si>
    <t>เนื่องจากสีของดวงอาทิตย์มีสีที่ใกล้เคียงกับเหล่าดวงนี้มากที่สุด</t>
  </si>
  <si>
    <t>เพราะนั้นแต่งดวงอาทิตย์มีโชติมาตรปรากฏที่น้อยมากๆจะทำให้มีความสว่างมากและระยะห่างจากโลกไม่ไกลมาก</t>
  </si>
  <si>
    <t>โดยในเบอร์ 5 เป็นแหล่งกำเนิดของดาวฤกษ์ใหม่ๆ</t>
  </si>
  <si>
    <t>เนื่องจากดาวที่มีมวลมากกว่าส่งผลให้เกิดแรงโน้มถ่วงและแรงดันภายในแกนกลางที่รุนแรงกว่าและไม่เกิดปฏิกิริยานิวเคลียร์ฟิวชันได้เร็วกว่า</t>
  </si>
  <si>
    <t>4.6 พันล้านปีและเหลือเวลาอีกประมาณ 5,000 ล้านปี</t>
  </si>
  <si>
    <t>เกี่ยวเนื่องจากธาตุต่างๆในร่างกายและบนโลกส่วนใหญ่มาจากหลอดเลือดโดยกำเนิดขึ้นจากการสำรวมนิวเคลียร์ภายในดาวฤกษ์</t>
  </si>
  <si>
    <t>ความส่องสว่างของดาวฤกษ์ขึ้นอยู่กับ ขนาดของดาว และ อุณหภูมิพื้นผิว โดยดาวที่ใหญ่และร้อนกว่าจะสว่างมากกว่าดาวเล็กหรือเย็น</t>
  </si>
  <si>
    <t xml:space="preserve">โชติมาตรปรากฏ (apparent magnitude) คือระดับความสว่างของดาวที่วัดได้จากโลกโดยตรง ซึ่งขึ้นอยู่กับระยะห่างจริงของดาวจากโลก ส่วน โชติมาตรสัมบูรณ์ (absolute magnitude) เป็นการวัดความสว่างที่แท้จริงของดาว โดยสมมติว่าดาวทุกดวงอยู่ห่างจากโลกเป็นระยะทาง 10 พาร์เซก เพื่อให้สามารถเปรียบเทียบพลังงานที่แท้จริงของดาวแต่ละดวงได้อย่างเป็นธรรม. </t>
  </si>
  <si>
    <t xml:space="preserve"> สีของดาวฤกษ์</t>
  </si>
  <si>
    <t>ความสว่างที่เห็นขึ้นกับ ความสว่างจริงและระยะทาง</t>
  </si>
  <si>
    <t>4.6 พันล้านปี และคาดว่าจะมีอายุขัยรวมอีกประมาณ 10 พันล้านปี ซึ่งหมายความว่าจะยังคงส่องสว่างได้อีกประมาณ 5.4 พันล้านปี ก่อนที่จะกลายเป็นดาวยักษ์แดง</t>
  </si>
  <si>
    <t>จากการยุบตัวของกลุ่มก๊าซและฝุ่นในเนบิวลา</t>
  </si>
  <si>
    <t>เกิดจากการยุบตัวรวมกันของก๊าซไฮโดรเจนในเนบิวลา จนเกิดปฏิกิริยาเทอร์โมนิวเคลียร์ที่แกนกลาง</t>
  </si>
  <si>
    <t>จากเศษฝุ่นและก๊าซในจานฝุ่นรอบดวงอาทิตย์ที่จับตัวรวมกันเป็นก้อน แล้ววิวัฒนาการเป็นดาวเคราะห์</t>
  </si>
  <si>
    <t>เพราะใกล้ดวงอาทิตย์มาก ความร้อนสูง ก๊าซระเหยออก เหลือแต่หินโลหะ → ดาวเคราะห์หิน
ส่วนชั้นนอกอุณหภูมิต่ำ กักเก็บก๊าซไว้ได้ → ดาวเคราะห์แก๊ส</t>
  </si>
  <si>
    <t>4เขต
1เขตดาวเคราะห์ชั้นใน
2เขตดาวเคราะห์น้อย
3เขตดาวเคราห์ชั้นนอก
4แถบไคเปอร์</t>
  </si>
  <si>
    <t>ดาวเคราะห์น้อยและวัตถุขนาดเล็ก ส่วนใหญ่พบระหว่างวงโคจรดาวอังคารกับดาวพฤหัสบดี</t>
  </si>
  <si>
    <t>วัตถุน้ำแข็ง ก๊าซ และฝุ่น (เช่น แถบไคเปอร์ และเมฆออร์ต ซึ่งเป็นแหล่งกำเนิดดาวหาง)</t>
  </si>
  <si>
    <t xml:space="preserve">
มีน้ำในสถานะของเหลว อุณหภูมิพอเหมาะ บรรยากาศเหมาะสม มีก๊าซออกซิเจนและองค์ประกอบที่เอื้อต่อสิ่งมีชีวิต
</t>
  </si>
  <si>
    <t>เกิดการระเบิดทำให้มีฝุ่นดาวจำนวนมาก</t>
  </si>
  <si>
    <t>ฝุ่นดาวเริ่มรวมตัวกันเป็นดาวฤกษ์</t>
  </si>
  <si>
    <t xml:space="preserve">Kepler-452b
เพราะโคจรรอบดาวฤกษ์ชนิด G เช่นเดียวกับโลก ระยะห่างใกล้เคียง และมีอุณหภูมิพื้นผิวเฉลี่ย (265 K) ใกล้กับโลก (288 K)
</t>
  </si>
  <si>
    <t>เพราะอุณหภูมิพื้นผิวเฉลี่ยสูงมาก (573 K) ร้อนเกินไป น้ำไม่สามารถอยู่ในสถานะของเหลวได้</t>
  </si>
  <si>
    <t>Kepler-452b (หรือ Trappist-1e, Gliese 667Cc ก็เป็นไปได้)
เพราะมีอุณหภูมิพื้นผิวใกล้เคียงกับโลก และอยู่ในเขตเอื้ออาศัย (Habitable Zone) ที่น้ำสามารถมีอยู่ในสถานะของเหลวได้</t>
  </si>
  <si>
    <t xml:space="preserve">ระบบสุริยะเกิดจากการยุบตัวของเนบิวลา </t>
  </si>
  <si>
    <t>ดวงอาทิตย์เกิดจากการยุบตัวของเนบิวลาที่มีแก๊สและฝุ่นอวกาศ จนเกิดปฏิกิริยานิวเคลียร์ฟิวชันของไฮโดรเจนที่แกนกลาง</t>
  </si>
  <si>
    <t>เกิดจากการเกาะตัวของฝุ่นและแก๊สในจานสุริยะรอบดวงอาทิตย์</t>
  </si>
  <si>
    <t>ดาวเคราะห์ชั้นในเป็นหินเพราะอยู่ใกล้ดวงอาทิตย์ อุณหภูมิสูง ทำให้เหลือแต่ธาตุหนัก ส่วนดาวเคราะห์ชั้นนอกเป็นก๊าซเพราะอยู่ไกล อุณหภูมิต่ำ ทำให้ก๊าซและน้ำแข็งเกาะรวมกันได้</t>
  </si>
  <si>
    <t xml:space="preserve">เขตดาวเคราะห์ชั้นใน ชั้นนอก
เขตดาวเคราะห์น้อยและระบบสุริยะ
</t>
  </si>
  <si>
    <t>ก้อนหินขนาดเล็กและดาวหาง</t>
  </si>
  <si>
    <t>เมฆโออร์ต 
แถบไคเปอร์</t>
  </si>
  <si>
    <t>ดาวเคราะห์ที่เอื้อต่อการดำรงชีวิตควรมีน้ำในรูปของเหลว มีชั้นบรรยากาศเพื่อป้องกันรังสีและรักษาอุณหภูมิ มีอุณหภูมิพอเหมาะ ไม่ร้อนหรือเย็นเกินไป มีแรงโน้มถ่วงพอเหมาะเพื่อกักเก็บชั้นบรรยากาศ และมีธาตุและสารอาหารพื้นฐาน</t>
  </si>
  <si>
    <t>Gliese 667c เพราะเป็นของเหลว</t>
  </si>
  <si>
    <t>Gliese 667Cc เพราะมีน้ำเป็นของเหลวและอยุ่ในเขตเอื้อชีวิต</t>
  </si>
  <si>
    <t xml:space="preserve"> เกิดจากการยุบตัวของเนบิวลาดวงอาทิตย์ </t>
  </si>
  <si>
    <t xml:space="preserve">เป็น 4 เขต ดาวเคราะห์ชั้นใน, แถบดาวเคราะห์น้อย, ดาวเคราะห์ชั้นนอก, และดงดาวหางของออร์ต </t>
  </si>
  <si>
    <t>หินและโลหะขนาดเล็ก</t>
  </si>
  <si>
    <t>บรรยากาศที่เหมาะสม</t>
  </si>
  <si>
    <t>ลำดับ1 เนบิวลาสุริยะ</t>
  </si>
  <si>
    <t>ลำดับ3 จานดาวเคราะห์เกิดใหม่</t>
  </si>
  <si>
    <t>ลำดับ2 จานดาวเคราะห์ก่อนเกิด</t>
  </si>
  <si>
    <t>ลำดับ4 ระบบสุริยะ</t>
  </si>
  <si>
    <t xml:space="preserve">กลุ่มก๊าซและฝุ่นขนาดยักษ์ที่เรียกว่า เนบิวลาสุริยะ </t>
  </si>
  <si>
    <t>เกิดขึ้นจาก การยุบตัวของเนบิวลาสุริยะ (Solar Nebula) เมื่อประมาณ 4.6 พันล้านปีก่อน โดยก๊าซและฝุ่นในเนบิวลาได้ยุบตัวรวมกันเป็นจานแบนที่หมุนวน</t>
  </si>
  <si>
    <t>เพราะตั้งอยู่ใกล้ดวงอาทิตย์มาก ทำให้มีอุณหภูมิสูงจนสสารที่หนักกว่า เช่น โลหะ</t>
  </si>
  <si>
    <t>ดาวเคราะห์ชั้นใน (ดาวเคราะห์หิน), แถบดาวเคราะห์น้อย, ดาวเคราะห์ชั้นนอก (ดาวเคราะห์แก๊สยักษ์), และ เขตดาวหาง</t>
  </si>
  <si>
    <t xml:space="preserve">ดาวพฤหัสบดี ดาวเสาร์ ดาวยูเรนัส และดาวเนปจูน. </t>
  </si>
  <si>
    <t xml:space="preserve">วัตถุท้องฟ้าแข็งจำนวนมาก ซึ่งส่วนใหญ่เป็นหินและโลหะ เช่น เหล็กและนิกเกิล </t>
  </si>
  <si>
    <t>วัตถุน้ำแข็งขนาดเล็กและวัตถุอื่น ๆ จำนวนมหาศาล</t>
  </si>
  <si>
    <t>ควรมี น้ำในสถานะของเหลว ที่พื้นผิว, ชั้นบรรยากาศ ที่เหมาะสม, และโคจรอยู่ใน เขตเอื้ออาศัย</t>
  </si>
  <si>
    <t xml:space="preserve">ซูเปอร์โนวา – การระเบิดของดาวฤกษ์มวลมากเมื่อหมดเชื้อเพลิง ทำให้เกิดการปลดปล่อยพลังงานและธาตุต่าง ๆ ออกสู่อวกาศ
</t>
  </si>
  <si>
    <t>ดาวนิวตรอน หรือ หลุมดำ – ซากแกนกลางของดาวฤกษ์มวลมากหลังการระเบิดซูเปอร์โนวา</t>
  </si>
  <si>
    <t xml:space="preserve">เนบิวลา – กลุ่มก๊าซและฝุ่นอวกาศที่เป็นวัตถุดิบกำเนิดดาวฤกษ์
</t>
  </si>
  <si>
    <t>ดวงอาทิตย์ (ดาวฤกษ์) – เกิดจากการยุบตัวของเนบิวลา จนเกิดการหลอมรวมของไฮโดรเจนเป็นฮีเลียม</t>
  </si>
  <si>
    <t>ดาวศุกร์เเละดาวอังคาร</t>
  </si>
  <si>
    <t xml:space="preserve">ดาวเคราะห์นอกระบบสุริยะที่ไม่สามารถมีสิ่งมีชีวิตได้ มักมีสาเหตุจาก
1. อุณหภูมิร้อนหรือหนาวเกินไป
2. อยู่ใกล้ดาวแม่มากจนถูกแผ่รังสีทำลาย
3. เป็นดาวแก๊สยักษ์ ไม่มีพื้นผิวแข็งสำหรับการดำรงชีวิต
4. ขาดน้ำในสถานะของเหลวและบรรยากาศที่เหมาะสม
</t>
  </si>
  <si>
    <t>แต่ K2-18b เป็นดาวเคราะห์ที่มีศักยภาพสูงในการมีสิ่งมีชีวิต เนื่องจากตรวจพบไอน้ำ มีเทน และคาร์บอนไดออกไซด์ในชั้นบรรยากาศ</t>
  </si>
  <si>
    <t>เศษจากการเกิดดวงอาทิตย์ชนกันจนใหญ่ขึ้นเรื่อยๆ</t>
  </si>
  <si>
    <t xml:space="preserve">ดาวเคราะห์ชั้นในเป็นดาวเคราะห์หินเพราะตั้งอยู่ใกล้ดวงอาทิตย์มาก ทำให้มีอุณหภูมิสูงจนสสารที่หนักกว่า ขณะที่สสารที่เบากว่าอย่างก๊าซระเหยหายไป ส่วนดาวเคราะห์ชั้นนอกอยู่ไกลดวงอาทิตย์ จึงมีอุณหภูมิต่ำ ทำให้สสารที่เบาอย่างไฮโดรเจนและฮีเลียม สามารถรวมตัวกันเป็นแก๊สขนาดใหญ่ได้อย่างง่ายดาย </t>
  </si>
  <si>
    <t>4 เขตหลัก ได้แก่ ดาวเคราะห์ชั้นใน (ดาวเคราะห์หิน), แถบดาวเคราะห์น้อย, ดาวเคราะห์ชั้นนอก (ดาวเคราะห์แก๊สยักษ์), และ เขตดาวหาง</t>
  </si>
  <si>
    <t>วัตถุท้องฟ้าแข็งจำนวนมาก ซึ่งส่วนใหญ่เป็นหินและโลหะ</t>
  </si>
  <si>
    <t>มีน้ำในสถานะของเหลวบนพื้นผิว (เนื่องจากอยู่ใน "เขตเอื้ออาศัย" หรือ habitable zone ของดาวฤกษ์) และมี บรรยากาศที่เหมาะสม</t>
  </si>
  <si>
    <t>การพอกพูนบริเวณจานหมุน</t>
  </si>
  <si>
    <t>ดาวศุกร์ เนื่องจากมีขนาดใกล้เคียงโลกมากและเป็นดาวเคราะห์หินที่มีส่วนประกอบคล้ายกัน</t>
  </si>
  <si>
    <t>ดาวเคราะห์แก๊สยักษ์ (Gas Giants) และ ดาวเคราะห์น้ำแข็งยักษ์ (Ice Giants) เนื่องจากไม่มีพื้นผิวของแข็ง และสภาพแวดล้อมเต็มไปด้วยแก๊สพิษ หรือเป็นน้ำแข็งที่เยือกแข็งถาวร</t>
  </si>
  <si>
    <t>K2-18 b น้ำในสถานะของเหลว, บรรยากาศที่เอื้อต่อการดำรงชีวิต, และอยู่ใน "เขตที่อยู่อาศัยได้" (habitable zone) รอบดาวฤกษ์ของมัน ซึ่งหมายถึงระยะห่างที่เหมาะสมที่ทำให้อุณหภูมิของดาวเคราะห์ไม่ร้อนหรือเย็นจนเกินไปจนน้ำระเหยกลายเป็นไอทั้งหมดหรือแข็งตัวเป็นน้ำแข็งทั้งหมด</t>
  </si>
  <si>
    <t>เธอจากกันอยู่ตัวของเมฆก๊าซและฝุ่นขนาดใหญ่ใต้ดินทบทวนของตัวเองจะเกิดความร้อนได้ทุกวันและมหาศาลที่แกนกลาง</t>
  </si>
  <si>
    <t>เกิดจากการลงตัวของแก๊สและวัตถุต่างๆ</t>
  </si>
  <si>
    <t>เนื่องจากตัวโฆษณาเกิดก่อนทำให้เกิดการสะสมของอุปกรณ์หินและถัดไปของดาวเคราะห์แก๊สเริ่มมีตะกอนหินและลมทำให้กลายเป็นดาวเคราะห์แก๊ส</t>
  </si>
  <si>
    <t>4 เขตหลัก ดาวเคราะห์ชั้นในดาวเคราะห์ชั้นนอกดาวเคราะห์น้อยและเขตดาวหาง</t>
  </si>
  <si>
    <t>วัตถุจำนวนมากที่เป็นหินโลหะและฝุ่น</t>
  </si>
  <si>
    <t>นิวเคลียสที่เป็นก้อนน้ำแข็งและฝุ่นโคม่ากลุ่มแก๊สที่ระเหิดออกมาล้อมรอบนิวเคลียสและหาง</t>
  </si>
  <si>
    <t>มีน้ำในสถานะของเหลวบนพื้นผิว</t>
  </si>
  <si>
    <t>กันหมุนเป็นจาน</t>
  </si>
  <si>
    <t>การยุบตัวของกลุ่มเมฆก๊าซและฝุ่นขนาดยักษ์ที่เรียกว่า เนบิวลาสุริยะ (Solar Nebula) ภายใต้แรงโน้มถ่วง</t>
  </si>
  <si>
    <t>เพราะชั้นในได้รับลมสุริยะพัดพาแก๊สออกไป
แต่ขั้นนอกได้รับลมสุริยะน้อย บริเวณผิวจึงจึงยัง
มีแก๊สอยู่มาก</t>
  </si>
  <si>
    <t>4เขตคือ เขตดาวเคราะห์ชั้นใน เขตดาว
เคราะห์น้อย เขตดาวเคราะห์ชั้นนอก เขตดง
ดาวหาง</t>
  </si>
  <si>
    <t>ผิวดาวมีอุณหภูมิและสภาพแวดล้อมที่เอื้อต่อการดำรงชีวิตของสมวช.บนโลก</t>
  </si>
  <si>
    <t>เกิดเป็นสุริยะ</t>
  </si>
  <si>
    <t>Kepler-69c เพราะอุณหภูมิที่สูงเกิรไป</t>
  </si>
  <si>
    <t>Kepler-452 เพราะมีขนาดใกล้เคียงกับโลกมากที่สุด</t>
  </si>
  <si>
    <t>กลุ่มก๊าซและฝุ่นขนาดยักษ์ที่เรียกว่า เนบิวลาสุริยะ</t>
  </si>
  <si>
    <t>เกิดขึ้นจาก การยุบตัวของเนบิวลาสุริยะ (Solar Nebula) เมื่อประมาณ 4.6 พันล้านปีก่อน โดยก๊าซและฝุ่นในเนบิวลาได้ยุบตัวรวมกันเป็นจานแบนที่หมุนวน ใจกลางของจานก่อตัวเป็นดวงอาทิตย์ ในขณะที่เศษสสารในจานได้ชนกันและรวมตัวกันเพิ่มขนาดขึ้นเรื่อยๆ กลายเป็นดาวเคราะห์หินและดาวเคราะห์แก๊สยักษ์ในบริเวณที่แตกต่างกันตามอุณหภูมิ</t>
  </si>
  <si>
    <t>เพราะตั้งอยู่ใกล้ดวงอาทิตย์มาก ทำให้มีอุณหภูมิสูงจนสสารที่หนักกว่า เช่น โลหะและหิน สามารถรวมตัวกันเป็นแก่นดาวได้ ขณะที่สสารที่เบากว่าอย่างก๊าซระเหยหายไป ส่วนดาวเคราะห์ชั้นนอกอยู่ไกลดวงอาทิตย์ จึงมีอุณหภูมิต่ำ ทำให้สสารที่เบาอย่างไฮโดรเจนและฮีเลียม สามารถรวมตัวกันเป็นแก๊สขนาดใหญ่ได้อย่างง่ายดาย</t>
  </si>
  <si>
    <t>เขตบริวารของดวงอาทิตย์โดยทั่วไปแบ่งออกเป็น 4 เขตหลัก ได้แก่ ดาวเคราะห์ชั้นใน (ดาวเคราะห์หิน), แถบดาวเคราะห์น้อย, ดาวเคราะห์ชั้นนอก (ดาวเคราะห์แก๊สยักษ์), และ เขตดาวหาง</t>
  </si>
  <si>
    <t>วัตถุท้องฟ้าแข็งจำนวนมาก ซึ่งส่วนใหญ่เป็นหินและโลหะ เช่น เหล็กและนิกเกิล</t>
  </si>
  <si>
    <t>มีน้ำในสถานะของเหลว มีชั้นบรรยากาศที่เหมาะสม มีแหล่งพลังงานที่เพียงพอ (เช่น จากดาวฤกษ์) และโคจรอยู่ในระยะห่างที่เหมาะสมจากดาวฤกษ์</t>
  </si>
  <si>
    <t xml:space="preserve">เมฆก๊าซและฝุ่นจักรวาล </t>
  </si>
  <si>
    <t xml:space="preserve">การยุบตัวของเมฆและก่อตัวดาวฤกษ์ </t>
  </si>
  <si>
    <t>Kepler-452b เพราะมี ระยะทางจากดาวฤกษ์และอุณหภูมิพื้นผิวใกล้เคียงโลก ทำให้สภาพแวดล้อมคล้ายโลกมากที่สุด</t>
  </si>
  <si>
    <t>Kepler-69c ไม่สามารถมีสิ่งมีชีวิตอาศัยอยู่ได้
อุณหภูมิพื้นผิวสูงมากถึง 573 K ทำให้น้ำระเหยหมดและสภาพแวดล้อมร้อนเกินไปสำหรับชีวิตแบบที่เรารู้จัก</t>
  </si>
  <si>
    <t>เพราะมี อุณหภูมิพื้นผิวและระยะทางจากดาวฤกษ์เหมาะสม ทำให้น้ำสามารถอยู่ในสถานะของเหลวได้ ซึ่งเป็นปัจจัยสำคัญสำหรับสิ่งมีชีวิต</t>
  </si>
  <si>
    <t xml:space="preserve">เกิดจากการยุบตัวของเมฆก๊าซและฝุ่นขนาดใหญ่ภายใต้แรงโน้มถ่วงของตัวเอง จนเกิดความร้อนและความดันมหาศาลที่แกนกลาง เมื่ออุณหภูมิสูงถึงจุดหนึ่ง ปฏิกิริยานิวเคลียร์ฟิวชันจะเริ่มต้นขึ้น โดยไฮโดรเจนจะหลอมรวมกันเป็นฮีเลียมและปล่อยพลังงานมหาศาลออกมาในรูปของแสงและความร้อน </t>
  </si>
  <si>
    <t xml:space="preserve">เกิดขึ้นจาก การยุบตัวของเนบิวลาสุริยะ (Solar Nebula) เมื่อประมาณ 4.6 พันล้านปีก่อน โดยก๊าซและฝุ่นในเนบิวลาได้ยุบตัวรวมกันเป็นจานแบนที่หมุนวน ใจกลางของจานก่อตัวเป็นดวงอาทิตย์ ในขณะที่เศษสสารในจานได้ชนกันและรวมตัวกันเพิ่มขนาดขึ้นเรื่อยๆ กลายเป็นดาวเคราะห์หินและดาวเคราะห์แก๊สยักษ์ในบริเวณที่แตกต่างกันตามอุณหภูมิ </t>
  </si>
  <si>
    <t xml:space="preserve">เพราะตั้งอยู่ใกล้ดวงอาทิตย์มาก ทำให้มีอุณหภูมิสูงจนสสารที่หนักกว่า เช่น โลหะและหิน สามารถรวมตัวกันเป็นแก่นดาวได้ ขณะที่สสารที่เบากว่าอย่างก๊าซระเหยหายไป ส่วนดาวเคราะห์ชั้นนอกอยู่ไกลดวงอาทิตย์ จึงมีอุณหภูมิต่ำ ทำให้สสารที่เบาอย่างไฮโดรเจนและฮีเลียม สามารถรวมตัวกันเป็นแก๊สขนาดใหญ่ได้อย่างง่าย 
</t>
  </si>
  <si>
    <t xml:space="preserve">น้ำในสถานะของเหลว (พบในเขตเอื้ออาศัยรอบดาวฤกษ์) มีชั้นบรรยากาศที่เหมาะสม มีแหล่งพลังงานเพียงพอ มีกิจกรรมทางธรณีวิทยา และมีสารอินทรีย์
</t>
  </si>
  <si>
    <t>การระเบิดของดาวฤกษ์มวลมาก (ซูเปอร์โนวา) ทำให้เกิดกลุ่มก๊าซและฝุ่นอวกาศซึ่งเป็นต้นกำเนิดของระบบสุริยะ</t>
  </si>
  <si>
    <t>ก๊าซและฝุ่นรวมตัวกันเกิดเนบิวลา ยุบตัวเข้าหาศูนย์กลาง กลายเป็นโปรโตซัน</t>
  </si>
  <si>
    <t>เกิดจานกำเนิดดาวเคราะห์รอบโปรโตซัน ฝุ่นและก๊าซเริ่มรวมตัวกันเป็นก้อน ๆ เล็ก ๆ</t>
  </si>
  <si>
    <t>เกิดดวงอาทิตย์และดาวเคราะห์ครบถ้วน ระบบสุริยะก่อตัวสมบูรณ์</t>
  </si>
  <si>
    <t xml:space="preserve">ดาวเคราะห์ Kepler-452b ใกล้เคียงโลกมากที่สุด เพราะโคจรรอบดาวฤกษ์ชนิด G ระยะใกล้เคียงโลก และมีอุณหภูมิพื้นผิวใกล้เคียงกับโลก.
</t>
  </si>
  <si>
    <t xml:space="preserve">คำตอบ: ดาวเคราะห์ Kepler-69c ไม่สามารถมีสิ่งมีชีวิตได้ เพราะอุณหภูมิพื้นผิวสูงเกินไป (573 K).
</t>
  </si>
  <si>
    <t xml:space="preserve">คำตอบ: ดาวเคราะห์ Kepler-452b สามารถมีสิ่งมีชีวิตอาศัยอยู่ได้ เพราะอยู่ในเขตเอื้ออาศัยได้ รอบดาวฤกษ์ชนิด G และมีอุณหภูมิใกล้เคียงโลก.
</t>
  </si>
  <si>
    <t xml:space="preserve">เพราะเกิดจากการยุบตัวของเนบิวลาที่มีธาตุหนักปะปนอยู่ ซึ่งธาตุเหล่านี้มาจากการระเบิดซูเปอร์โนวาของดาวฤกษ์รุ่นก่อน
</t>
  </si>
  <si>
    <t>ต่างกัน โดยดาวเคราะห์หินมีความหนาแน่นสูง (เพราะประกอบด้วยหินและโลหะ) ส่วนดาวเคราะห์แก๊สมีความหนาแน่นต่ำ (ประกอบด้วยก๊าซเป็นส่วนใหญ่)</t>
  </si>
  <si>
    <t>แตกต่างกัน โดยดาวศุกร์และดาวอังคารมีคาร์บอนไดออกไซด์เป็นหลัก ส่วนโลกมีไนโตรเจนและออกซิเจนเป็นหลัก</t>
  </si>
  <si>
    <t>เพราะมีสิ่งมีชีวิต (เช่น พืช สาหร่าย) คอยสังเคราะห์ด้วยแสง ปล่อยออกซิเจนออกมา ทำให้โลกมีออกซิเจนมากกว่าดาวดวงอื่น</t>
  </si>
  <si>
    <t>จุดมืดดวงอาทิตย์เกิดจาก สนามแม่เหล็กของดวงอาทิตย์ที่เข้มข้น ทำให้การพาความร้อนจากชั้นในขึ้นมาสู่ผิวดวงอาทิตย์ถูกรบกวน ส่งผลให้บริเวณนั้นมีอุณหภูมิต่ำกว่าบริเวณรอบ ๆ (จึงมืดกว่า</t>
  </si>
  <si>
    <t xml:space="preserve">พายุสุริยะเกิดจาก การปะทุของดวงอาทิตย์ (Solar flare / Coronal mass ejection, CME) ที่ปลดปล่อยพลังงานจำนวนมากและอนุภาคมีประจุไฟฟ้าออกสู่อวกาศ
เมื่อพายุสุริยะพุ่งมาถึงโลก จะ รบกวนสนามแม่เหล็กโลกและชั้นบรรยากาศไอโอโนสเฟียร์
ผลกระทบต่อสิ่งมีชีวิตโดยตรงน้อยเพราะโลกมีสนามแม่เหล็กและบรรยากาศป้องกัน แต่จะส่งผลทางอ้อม เช่น
ทำให้เกิดแสงออโรรา
รบกวนสัญญาณวิทยุ ดาวเทียม ระบบ GPS และการสื่อสาร
อาจสร้างความเสียหายต่อระบบไฟฟ้าและอุปกรณ์อิเล็กทรอนิกส์
</t>
  </si>
  <si>
    <t>เพราะองค์ประกอบทางเคมีในดวงอาทิตย์มีธาตุห นักกว่าไฮโดรเจนและฮีเลียมในปริมาณที่มากผิดปกติ</t>
  </si>
  <si>
    <t>ดาวเคราะห์หินโดยทั่วไปจะ สูงกว่า ความหนาแน่นของดาวเคราะห์แก๊สมาก</t>
  </si>
  <si>
    <t>สัดส่วนของเเก็สที่ต่างกัน</t>
  </si>
  <si>
    <t xml:space="preserve">เนื่องจากมี สิ่งมีชีวิต (โดยเฉพาะพืชและสาหร่าย) ที่สร้างออกซิเจนผ่านกระบวนการ สังเคราะห์ด้วยแสง และมี มหาสมุทร ที่ช่วยดูดซับคาร์บอนไดออกไซด์ ทำให้สมดุลของแก๊สในบรรยากาศเอื้อต่อการคงอยู่ของออกซิเจน ออกซิเจนมาจาก สิ่งมีชีวิตในทะเล โดยเฉพาะอย่างยิ่ง แพลงก์ตอนพืช ที่สังเคราะห์แสงในมหาสมุทร </t>
  </si>
  <si>
    <t>เกิดจาก สนามแม่เหล็กที่รุนแรงและปั่นป่วนบนพื้นผิวของดวงอาทิตย์ โดยบริเวณที่มีสนามแม่เหล็กบิดพันกันและพันกันอย่างรุนแรงจะขัดขวางไม่ให้ความร้อนจากภายในดวงอาทิตย์ไหลขึ้นสู่พื้นผิวได้ตามปกติ</t>
  </si>
  <si>
    <t>เกิดจากการที่ดวงอาทิตย์ปลดปล่อยอนุภาคพลังงานสูงและสนามแม่เหล็กออกมาในปริมาณมาก ซึ่งส่งผลกระทบต่อโลกโดยรบกวนสนามแม่เหล็กโลก ทำให้เกิดปรากฏการณ์แสงเหนือแสงใต้ อุปกรณ์อิเล็กทรอนิกส์เสียหาย และระบบสื่อสารขัดข้องได้ แต่เนื่องจากโลกมีชั้นบรรยากาศและสนามแม่เหล็กคุ้มกัน จึงไม่ส่งผลโดยตรงต่อสิ่งมีชีวิตบนโลก</t>
  </si>
  <si>
    <t>ดวงอาทิตย์เป็นดาวฤกษ์รุ่นหลังเพราะเกิดหลังดาวรุ่นแรก และมีธาตุหนักจากซูเปอร์โนวาอยู่แล้ว</t>
  </si>
  <si>
    <t>ความหนาแน่นต่างกัน ดาวเคราะห์หินมีความหนาแน่นสูงเพราะเป็นหินและโลหะ ส่วนดาวเคราะห์แก๊สมีความหนาแน่นต่ำเพราะเป็นก๊าซและน้ำแข็ง</t>
  </si>
  <si>
    <t>โลกสามารถอาศัยอยู่ได้ มีo2</t>
  </si>
  <si>
    <t>มีสาหร่ายและพืชสร้าง</t>
  </si>
  <si>
    <t>เกิดจากเเกรนูล ซึ่งเป็นบริเวณที่มีอุณหภูมิต่ำ</t>
  </si>
  <si>
    <t>เกิดจากการพ่นมวลโคโรนาร่วมกับการลุกจ้าทำให้อนุภาคที่มีประจุเคลื่อนที่ด้วยความเร็วสูง</t>
  </si>
  <si>
    <t>เนื่องจากมี ธาตุหนัก อย่างทองคำและยูเรเนียมในปริมาณมาก</t>
  </si>
  <si>
    <t>แตกต่างกันอย่างมาก ส่วนใหญ่ประกอบด้วย ไฮโดรเจน และ ฮีเลียม แต่ดาวเคราะห์บางดวงก็มีแก๊สอื่น ๆ</t>
  </si>
  <si>
    <t>สังเคราะห์แสงของสิ่งมีชีวิตบนโลก ผลิตออกซิเจนจำนวนมากอย่างต่อเนื่อง</t>
  </si>
  <si>
    <t>เกิดจาก สนามแม่เหล็กที่ปั่นป่วนและพันกันภายในดวงอาทิตย์ ทำให้ขัดขวางกระบวนการพาความร้อนและนำพลังงานจากภายในออกมายังพื้นผิว</t>
  </si>
  <si>
    <t>เกิดจากการที่ดวงอาทิตย์ปลดปล่อยอนุภาคพลังงานสูงและสนามแม่เหล็กออกมาในปริมาณมาก</t>
  </si>
  <si>
    <t>ในยุคแรกชั้นบรรยากาศโลกประกอบด้วยแก๊สไฮโดรเจนและฮีเลียม
เมื่อเปลือกโลกค่อย ๆ เย็นลงไอน้ำ แก๊สคาร์บอนไดออกไซด์และแก๊สแอมโมเนียน
ถูกปลดปล่อยสู่บรรยากาศ ต่อมาไอน้ำในอากาศรวมตัวเป็นฝน ซึ่งแก๊ส
คาร์บอนไดออกไซด์จะรวมตัวกับน้ำฝนตกกลับสู่พื้นโลก ส่วนแก๊สแอมโมเนียจะ
แตกตัวเป็นแก๊สไนโตรเจนและไฮโดรเจนอยู่ในชั้นบรรยกาศ เมื่อเริ่มมีแบคทีเรียและ
สิ่งมีชีวิตเกิดขึ้นทำให้มีการนำคาร์บอนไดออกไซด์ไปใช้และปล่อยแก๊สออกซิเจนสู่
บรรยากาศ ทำให้โลกของเราจึงมีปริมาณแก๊สไนโตรเจนและออกซิเจนมากกว่า
ดาวดวงอื่น</t>
  </si>
  <si>
    <t>เกิดจากการปล่อยอนุภาคความเร็วสูงจำนวนมหาศาลจากชั้นบรรยากาศ
คอโรนาของดวงอาทิตย์ โดยอนุภาคดังกล่าวส่งผลกระทบต่อโครงสร้างของ DNA ภายใน
ร่างกายของสิ่งมีชีวิต มีการรบกวนสนามแม่เหล็กของโลก ทำให้ระบบสื่อสารโดยวิทยุ
คลื่นสั้นทั่วโลกและระบบส่งกำลังไฟฟ้าขัดข้องในประเทศที่อยู่ใกล้ขั้วแม่เหล็กโลก
สายการบินจะยกเลิกเที่ยวบินในช่วงเวลาที่เกิดพายุสุริยะ วงจรอิเล็กทรอนิกส์ในดาวเทียม
ที่โคจรรอบโลกอาจเสียหาย แต่สิ่งมีชีวิตนโลกจะมีชั้นบรรยากาศและสนามแม่เหล็กโลก
ช่วยปกป้องจากรังสีและอนุภาคความเร็วสูงต่าง ๆ จากอวกาศ</t>
  </si>
  <si>
    <t>ดวงอาทิตย์ถูกเรียกว่า ดาวฤกษ์รุ่นหลัง เพราะเกิดขึ้นจาก เศษซากก๊าซและธาตุหนัก ที่ดาวฤกษ์รุ่นก่อนระเบิด (ซูเปอร์โนวา) ทิ้งไว้ แสดงว่ามีการกำเนิดมาก่อนแล้ว</t>
  </si>
  <si>
    <t>ดาวเคราะห์หิน (โลก, ศุกร์, พุธ, อังคาร) มีความหนาแน่นสูง เพราะประกอบด้วยหินและโลหะ ดาวเคราะห์แก๊ส (พฤหัส, เสาร์, ยูเรนัส, เนปจูน)  มีความหนาแน่นต่ำ เพราะประกอบด้วยก๊าซและน้ำแข็งเป็นหลัก   สรุป: ความหนาแน่น ต่างกัน ดาวเคราะห์หินหนาแน่นกว่าดาวเคราะห์แก๊ส</t>
  </si>
  <si>
    <t>ดาวศุกร์: มีคาร์บอนไดออกไซด์มากที่สุด (96.5%)
โลก: มีไนโตรเจน (78%) และออกซิเจน (21%) เป็นหลัก
ดาวอังคาร: มีคาร์บอนไดออกไซด์สูง (95%) และไนโตรเจนเล็กน้อย
ดังนั้น องค์ประกอบแตกต่างกัน โดยโลกมีออกซิเจนมาก ต่างจากดาวศุกร์และดาวอังคารที่มีคาร์บอนไดออกไซด์เป็นหลัก</t>
  </si>
  <si>
    <t>ชั้นบรรยากาศของโลกมีออกซิเจนมากกว่าดาวเคราะห์อื่น เพราะมี สิ่งมีชีวิต (พืช สาหร่าย และแบคทีเรียสังเคราะห์แสง) ที่ผลิตออกซิเจนผ่านกระบวนการสังเคราะห์ด้วยแสง ทำให้ออกซิเจนสะสมในบรรยากาศโลก
สรุป: ออกซิเจนบนโลกมาจาก กระบวนการสังเคราะห์ด้วยแสงของสิ่งมีชีวิต</t>
  </si>
  <si>
    <t>เกิดจาก สนามแม่เหล็กของดวงอาทิตย์ที่เข้มข้นและบิดเบี้ยว ขัดขวางการไหลเวียนของความร้อนจากชั้นในขึ้นสู่ผิวดวงอาทิตย์
ทำให้บริเวณนั้นมีอุณหภูมิต่ำกว่าบริเวณรอบ ๆ จึงมืดกว่า</t>
  </si>
  <si>
    <t>เกิดจากการปะทุหรือการระเบิดพลังงานขนาดใหญ่บนดวงอาทิตย์ เช่น การปะทุสุริยะ (Solar flare) และ การพุ่งมวลสารโคโรนา (CME) ที่ปล่อยอนุภาคและรังสีพลังงานสูงออกมา
ผลกระทบต่อโลกและสิ่งมีชีวิต
ทำให้เกิดแสงเหนือ-แสงใต้ (Aurora)
รบกวนระบบสื่อสาร ดาวเทียม และการเดินเรือ
อาจทำให้เกิดปัญหาในโครงข่ายไฟฟ้า
ส่วนต่อสิ่งมีชีวิตโดยตรง ผลกระทบน้อยเพราะโลกมี สนามแม่เหล็กและชั้นบรรยากาศป้องกัน แต่ถ้าอยู่นอกโลก (เช่น นักบินอวกาศ) จะได้รับอันตรายจากรังสีสูง</t>
  </si>
  <si>
    <t>เนื่องจากมีส่วนประกอบของธาตุหนักกว่าดาวฤกษ์รุ่นแรก</t>
  </si>
  <si>
    <t>แตกต่างกันโดยดาวเคราะห์หินมีความหนาแน่นมากกว่าดาวเคราะห์แก๊ส</t>
  </si>
  <si>
    <t>ต่างกันโดยชั้นบรรยากาศของโลกมีองค์ประกอบส่วนใหญ่เป็นไนโตรเจนขณะที่ชั้นบรรยากาศของดาวเสาร์และดาวอังคารมีองค์ประกอบส่วนใหญ่เป็นไนโตรเจนขณะที่ชั้นบรรยากาศของดาวเสาร์และดาวอังคารมีองค์ประกอบส่วนใหญ่เป็นแก๊สคาร์บอนไดออกไซด์</t>
  </si>
  <si>
    <t>ในยุคแรกชั้นบรรยากาศโลกประกอบด้วยแก๊สไฮโดรเจนและฮีเลียมเมื่อเปลือกโลกค่อย ๆ เย็นลงไอน้ำ แก๊สคาร์บอนไดออกไซด์และแก๊สแอมโมเนียน ถูกปลดปล่อยสู่บรรยากาศ ต่อมาไอน้ำในอากาศรวมตัวเป็นฝน ซึ่งแก๊สคาร์บอนไดออกไซด์จะรวมตัวกับน้ำฝนตกกลับสู่พื้นโลก ส่วนแก๊สแอมโมเนียจะแตกตัวเป็นแก๊สไนโตรเจนและไฮโดรเจนอยู่ในชั้นบรรยกาศ เมื่อเริ่มมีแบคทีเรียและ สิ่งมีชีวิตเกิดขึ้นทำให้มีการนำคาร์บอนไดออกไซด์ไปใช้และปล่อยแก๊สออกซิเจนสู่บรรยากาศ ทำให้โลกของเราจึงมีปริมาณแก๊สไนโตรเจนและออกซิเจนมากกว่าดาวดวงอื่น</t>
  </si>
  <si>
    <t>เกิดจากการปล่อยอนุภาคความเร็วสูงจำนวนมหาศาลจากชั้นบรรยากาศคอโรนาของดวงอาทิตย์ โดยอนุภาคดังกล่าวส่งผลกระทบต่อโครงสร้างของ DNA ภายใน ร่างกายของสิ่งมีชีวิต มีการรบกวนสนามแม่เหล็กของโลก ทำให้ระบบสื่อสารโดยวิทยุคลื่นสั้นทั่วโลกและระบบส่งกำลังไฟฟ้าขัดข้องในประเทศที่อยู่ใกล้ขั้วแม่เหล็กโลกสายการบินจะยกเลิกเที่ยวบินในช่วงเวลาที่เกิดพายุสุริยะ วงจรอิเล็กทรอนิกส์ในดาวเทียม ที่โคจรรอบโลกอาจเสียหาย แต่สิ่งมีชีวิตบนโลกจะมีชั้นบรรยากาศและสนามแม่เหล็กโลก ช่วยปกป้องจากรังสีและอนุภาคความเร็วสูงต่าง ๆ จากอวกาศ</t>
  </si>
  <si>
    <t>องค์ประกอบทางเคมีในดวงอาทิตย์มีธาตุหนักกว่าแต่ไฮโดรเจน</t>
  </si>
  <si>
    <t>แตกต่างเนื่องจากดาวเคราะห์หินมีความหนาแน่นมากกว่า</t>
  </si>
  <si>
    <t>แตกต่างกันเนื่องจากโลกมีไนโตรเจนมากที่สุดดาวศุกร์มีคาร์บอนไดออกไซด์มากที่สุดดาวอังคารมีคาร์บอนไดออกไซด์น้อยกว่าดาวศุกร์</t>
  </si>
  <si>
    <t>เนื่องจากชั้นบรรยากาศของโลกมีชั้นบรรยากาศที่มีออกซิเจนใหญ่มากจึงทำให้จำออกซิเจนจึงมากกว่ามาจากการสังเคราะห์ด้วยแสง</t>
  </si>
  <si>
    <t>เนื่องจากการเผาไหม้บางส่วนของดวงอาทิตย์</t>
  </si>
  <si>
    <t>เกิดขึ้นจากการระเบิดลูกจ้างและการปลดปล่อยก้อนมวลสารจากโคโรน่า</t>
  </si>
  <si>
    <t>ถ้าไม่มีดาวฤกษ์รุ่นแรก ๆ มาก่อน ดวงอาทิตย์และดาวเคราะห์รวมถึงโลกก็จะไม่สามารถมีธาตุหนัก (เช่น เหล็ก แคลเซียม ซิลิคอน) ได้ ซึ่งธาตุเหล</t>
  </si>
  <si>
    <t>ดาวเคราะห์หิน → หนาแน่นสูง 	•	ดาวเคราะห์แก๊ส → หนาแน่นต่ำ</t>
  </si>
  <si>
    <t>โลก, ดาวศุกร์, ดาวอังคาร → ดาวเคราะห์หินเหมือนกัน มีแกนเหล็ก-นิกเกิลและแมนเทิลซิลิเกต
	•	ต่างกันที่:
	•	บรรยากาศ: โลกมีออกซิเจน-ไนโตรเจน, ดาวศุกร์ CO₂ หนาแน่น, ดาวอังคาร CO₂ เบาบาง
	•	น้ำบนผิว: โลกมีมหาสมุทร, ดาวศุกร์ไม่มี, ดาวอังคารมีน้ำแข็งที่ขั้ว
	•	สนามแม่เหล็ก: โลกแข็งแรง, ดาวศุกร์อ่อน/ไม่มี, ดาวอังคารอ่อนมาก</t>
  </si>
  <si>
    <t>โลกมีออกซิเจนมากเพราะ สิ่งมีชีวิตสังเคราะห์ด้วยแสงผลิตออกซิเจนสะสมในบรรยากาศ ต่างจากดาวเคราะห์อื่นที่ไม่มีสิ่งมีชีวิตเช่นนี้.</t>
  </si>
  <si>
    <t>จุดมืดเกิดจาก สนามแม่เหล็กเข้มข้นบนผิวดวงอาทิตย์ ทำให้ความร้อนจากด้านในขึ้นมาน้อย → บริเวณนั้นเย็นกว่าปกติ จึงมองเป็นจุดสีเข้ม</t>
  </si>
  <si>
    <t>พายุสุริยะเกิดจาก สนามแม่เหล็กดวงอาทิตย์ที่ปลดปล่อยพลังงานและอนุภาคประจุสูง ส่งผลต่อ เทคโนโลยีบนโลกและแสงเหนือ แต่ มนุษย์บนพื้นโลกปลอดภัย เพราะมีชั้นบรรยากาศและสนามแม่เหล็กโลกป้องกัน</t>
  </si>
  <si>
    <t>ดวงอาทิตย์ถือเป็น ดาวฤกษ์รุ่นหลัง เพราะมันเกิดจาก ก๊าซที่มีธาตุหนักสะสมจากดาวรุ่นก่อน ๆ ไม่ใช่ก๊าซบริสุทธิ์ยุคแรกของจักรว</t>
  </si>
  <si>
    <t>ดาวเคราะห์หินมี ความหนาแน่นสูงกว่า ดาวเคราะห์แก๊ส เนื่องจากมีวัสดุหิน-โลหะเป็นส่วนใหญ่ ส่วนดาวเคราะห์แก๊สประกอบด้วยก๊าซเบา ๆ ทำให้ความหนาแน่นต่ำกว่า</t>
  </si>
  <si>
    <t>แตกต่างกัน ในส่วนประกอบหลัก
	•	โลก: มี ไนโตรเจนและออกซิเจน สูง → เอื้อต่อชีวิต
	•	ดาวศุกร์และดาวอังคาร: มี คาร์บอนไดออกไซด์สูง → ไม่เหมาะต่อชีวิตแบบโลก</t>
  </si>
  <si>
    <t>โลกมีออกซิเจนมากกว่าดาวเคราะห์ดวงอื่น เพราะมีสิ่งมีชีวิตสังเคราะห์แสงที่ผลิตออกซิเจนอย่างต่อเนื่อง ซึ่งเป็นแหล่งกำเนิดหลักของออกซิเจนในบรรยากาศโลก</t>
  </si>
  <si>
    <t>เกิดจาก สนามแม่เหล็กที่รุนแรงและปั่นป่วนบนผิวของดวงอาทิตย์ ซึ่งไปขัดขวางการพาความร้อนของพลาสมา (ก๊าซที่มีประจุไฟฟ้า) ทำให้พลาสมาในบริเวณนั้นมีอุณหภูมิต่ำกว่าบริเวณโดยรอบ ส่งผลให้ปรากฏเป็นจุดที่ดูมืดกว่าบนพื้นผิวของดวงอาทิตย์</t>
  </si>
  <si>
    <t>ศิศิรา จันทร์ถักดี</t>
  </si>
  <si>
    <t>นส. ธิดารัตน์ งามสม</t>
  </si>
  <si>
    <t>เปลือกโลก;เนื้อโลก;สารประกอบแมกนีเซียมและเหล็กเป็นส่วนมาก;อุกกาบาตที่พบบนโลก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หินที่พบบนเปลือกโลก;อุกกาบาตที่พบบนโลก ความหนาแน่นของโลก และทฤษฎีกำเนิดระบบสุริยะ;อุกกาบาตเหล็กที่พบบนโลก;</t>
  </si>
  <si>
    <t>เปลือกโลก;เนื้อโลก;สารประกอบแมกนีเซียมและเหล็กเป็นส่วนมาก;อุกกาบาตที่พบบนโลก ความหนาแน่นของโลก และทฤษฎีกำเนิดระบบสุริยะ;หินที่พบบนเปลือกโลก;สารประกอบซิลิกาและอะลูมิเนียมเป็นส่วนมาก;อุกกาบาตที่พบบนโลก ความหนาแน่นของโลก ทฤษฎีกำเนิดระบบสุริยะ และสนามแม่เหล็กโลก;อุกกาบาตเหล็กที่พบบนโลก;</t>
  </si>
  <si>
    <t>เปลือกโลก;หินที่พบบนเปลือกโลก;เนื้อโลก;อุกกาบาตที่พบบนโลก ความหนาแน่นของโลก และทฤษฎีกำเนิดระบบสุริยะ;สารประกอบแมกนีเซียมและเหล็กเป็นส่วนมาก;อุกกาบาตที่พบบนโลก ความหนาแน่นของโลก ทฤษฎีกำเนิดระบบสุริยะ และสนามแม่เหล็กโลก;สารประกอบซิลิกาและอะลูมิเนียมเป็นส่วนมาก;อุกกาบาตเหล็กที่พบบนโลก;</t>
  </si>
  <si>
    <t>นายธนกฤต นวลมาตร</t>
  </si>
  <si>
    <t>คลื่นทุติยภูมิสามารถเคลื่อนที่ผ่านชั้นแก่นโลกได้;ถ้าแบ่งโครงสร้างโลกตามองค์ประกอบทางเคมี ชั้นแก่นโลก เป็นโครงสร้างชั้นที่มีความหนามากที่สุด;คลื่นปฐมภูมิมีความเร็วเพิ่มขึ้นเมื่อเคลื่อนที่ผ่านธรณีภาคและมัชฌิมภาค และมีความเร็วเป็นศูนย์เมื่อเคลื่อนที่ผ่านแก่นโลกชั้นนอก</t>
  </si>
  <si>
    <t>นางสาวมนัสดา ร่ายเรือง</t>
  </si>
  <si>
    <t>ของไหล;ของแข็ง</t>
  </si>
  <si>
    <t>ของเหลว;ของไหล</t>
  </si>
  <si>
    <t>ชินรพีพรรณ ศรีประเสรืฐ</t>
  </si>
  <si>
    <t>Body wave ประเภท P-Wave เดินทางได้เร็วที่สุด;Surface wave ประเภท Love wave ตัวกลางจะถูกอัดขยายในแนวเดียวกับทิศทางของคลื่น</t>
  </si>
  <si>
    <t>นายสิรภัทร นาคบุปผา</t>
  </si>
  <si>
    <t>น.ส.ณิฌากรณ์  ทรัพย์มา</t>
  </si>
  <si>
    <t>สุกฤษ วัดศว่าง</t>
  </si>
  <si>
    <t xml:space="preserve">ณัฐนิช อินทร์พรหม </t>
  </si>
  <si>
    <t>ธรณีภาคมีสถานะเป็นของแข็ง ฐานธรณีภาคมีลักษณะเป็นของแข็งแบบพลาสติก;คลื่นปฐมภูมิเคลื่อนที่ผ่านธรณีภาคได้เร็วกว่าฐานธรณีภาค</t>
  </si>
  <si>
    <t>ซิลิเกต เหล็ก แมกนีเซียม อยู่สถานะของแข็งกึ่งเหลว</t>
  </si>
  <si>
    <t>การยิงคลื่นs-waveและp-wave</t>
  </si>
  <si>
    <t xml:space="preserve">กำเนิดร่วมกัน: อุกกาบาตเหล็กมาจาก "ดาวเคราะห์น้อย" หรือ "ดาวเคราะห์ขนาดเล็ก" (planetesimals) ที่เคยมีกระบวนการแบ่งชั้นภายในคล้ายกับโลกในยุคแรกเริ่ม </t>
  </si>
  <si>
    <t xml:space="preserve">การมีอยู่ของสนามแม่เหล็กโลก
</t>
  </si>
  <si>
    <t xml:space="preserve">คลื่นไหวสะเทือนเกิดการสะท้อนและหักเหเมื่อเคลื่อนที่ผ่านโครงสร้างโลกเพราะแต่ละชั้นมีคุณสมบัติทางกายภาพ ที่แตกต่างกันอย่างชัดเจน ทำให้ความเร็วและทิศทางการเดินทางของคลื่นเปลี่ยนแปลงไป
</t>
  </si>
  <si>
    <t>ต่างที่ข.มีการหักเหจากการเจอความหนาแน่นที่ต่างกัน</t>
  </si>
  <si>
    <t>ชั้นธรณีภาคเป็นของแข็งที่เปราะและเคลื่อนที่ได้เร็วกว่าคลื่นไหวสะเทือน ในขณะที่เขต
ความเร็วต่ำเป็นของแข็งกึ่งหลอมเหลวที่มีความหนืดสูงทำให้คลื่นไหวสะเทือนเคลื่อนที่ช้าลง</t>
  </si>
  <si>
    <t xml:space="preserve">ไม่ได้ เนื่องจากแก่นโลกชั้นนอกเป็นของเหลว ซึ่งคลื่นทุติยภูมิไม่สามารถเดินทางผ่านตัวกลางที่เป็นของเหลวได้ จึงไม่สามารถเดินทางออกมายังผิวโลกได้
</t>
  </si>
  <si>
    <t>เพราะอุกกาบาตเหล็กมีที่มาเหมือนกับการกำเนิด
โลก จึงมีองค์ประกอบเหมือนกัน</t>
  </si>
  <si>
    <t>ความแตกต่างของความหนาแน่นและความยืดหยุ่น
ของชั้นหินต่าง ๆ ภายในโลก</t>
  </si>
  <si>
    <t>แตกต่างกัน โดยภาพ ก แสดงโครงสร้างโลกที่เนื้อ
เดียวกัน ส่วนภาพ ข แสดงโครงสร้างโลกที่มีความ
แตกต่างกันในแต่ละชั้น</t>
  </si>
  <si>
    <t>ธรณีภาคเป็นชั้นที่เป็นของแข็งมากกว่าเขต
ความเร็วต่ำ</t>
  </si>
  <si>
    <t>ไม่ได้ เพราะไม่สามารถเคลื่อนที่ผ่านแก่นโลกชั้น
นอกที่เป็นของเหลวได้</t>
  </si>
  <si>
    <t xml:space="preserve">เพราะอุกกาบาตเหล็กที่มีมาพร้อมกับการกำเนิดโลก จึงมีองค์ประกอบเหมือนกัน </t>
  </si>
  <si>
    <t>แตกต่างกัน โดย ก แสดงโครงสร้างโลกที่มีเนื้อเดียวกัน ส่วน ข แสดงโครงสร้างโลกที่มีความแตกต่างกันในแต่ละชั้น</t>
  </si>
  <si>
    <t>ธรณีภาคเป็นชั้นที่เป็นของแข็งมากกว่าขีดความเร็วต่ำ</t>
  </si>
  <si>
    <t xml:space="preserve">ไม่ได้ เพราะว่าไม่สามารถเคลื่อนที่ผ่านแกนโลกชั้นนอกที่เป็นของเหลวได้ </t>
  </si>
  <si>
    <t>หินหนืดหรือแมกม่า ในเปลืองโลกส่วนทวีป</t>
  </si>
  <si>
    <t>ของแข็งที่มีสภาพพลาสติก</t>
  </si>
  <si>
    <t>การไหวสะเทือนคลื่น ปฐมภูมิ และ ทุติยภูมิ</t>
  </si>
  <si>
    <t>โครงสร้างคล้ายกัน</t>
  </si>
  <si>
    <t>เพราะโลกมีชั้นต่างๆ ทำให้ความเร็วลดลง และ คลื่นสะท้อนเปลี่ยนทิศทาง</t>
  </si>
  <si>
    <t>ก. คลื่นเป็นเส้นตรงแสดงว่า ไม่มีชั้นโลกเลย 
ข.คลื่นโค้งงอ แสดงว่ามีชั้นโลกมาเปลี่ยนทิศทาง</t>
  </si>
  <si>
    <t>เขตความเร็วต่ำ จะมีสถานะเป็นพลาสติก หรือ กึ่งหลอมเหลว แต่ชั้นธรณีภาคจะแข็งเปราะ</t>
  </si>
  <si>
    <t>ไม่ได้ เพราะแก่นโลกชั้นนอกมีสถานะเป็นของเหลว</t>
  </si>
  <si>
    <t>คลื่นทุติยภูมิที่ไม่สามารถผ่านได้ คลื่นปฐมภูมิลดลงอย่างฉับพลัน</t>
  </si>
  <si>
    <t>ค่าความหนาแน่นใกล้เคียงกับ หินแปลกปลอมที่ถูกพาขึ้นมาพร้อมลาวาและหินบนเปลือกโลก</t>
  </si>
  <si>
    <t>หินแปลกปลอม ที่ถูกพาขึ้นมาพร้อมลาวาจากการระเบิดของภูเขาไฟ มีต้นกำเนิดอยู่ในระดับลึกใต้เปลือกโลก และมีแร่ธาตุเหล็กและแมกนีเซียมปริมาณมากกว่าหินบนเปลือกโลก</t>
  </si>
  <si>
    <t>โลกไม่ได้เป็นเนื้อเดียวกัน</t>
  </si>
  <si>
    <t xml:space="preserve">แตกต่างกัน เพราะ ภาพ ก นั้นความหนาแน่นของตัวกลางคงที่และตัวกลางไม่มีรอยต่อ แต่ ภาพ ข มีรอยต่อของตัวกลางและตัวกลางมีความหนาแน่นไม่เท่ากัน </t>
  </si>
  <si>
    <t>ความดันสูงไม่พอที่จะทำให้แร่คงสภาพเป็นของแข็ง</t>
  </si>
  <si>
    <t>ไม่ เพราะ แก่นโลกชั้นนอกเป็นของเหลวคลื่นทุติยภูมิไม่สามารถเคลื่อนที่ผ่านได้</t>
  </si>
  <si>
    <t>เป็นเศษดาวเคราะห์ คล้ายกับโลกของเรา เหมาะ
สำหรับนำมาศึกษา</t>
  </si>
  <si>
    <t>ความหนาแน่นที่สูง(มีเหล็กและนิกเกิลที่บอกได้ถึง
ความกนาแน่นขนาดนี้) และ การศึกษาคลื่นไหว
สะเทื่อน</t>
  </si>
  <si>
    <t>แตกต่างโดยภาพ ก. มีลักษณะการเคลื่อนที่ของ
คลื่นที่ผ่านตัวกลางที่เป็นเนื้อเดียงกันคลื่นจึงมี
ลักษณะเป็นเส้นตรง แต่ภาพ ข. เคลื่อนที่ผ่าน ตัวกลางที่มีความหนาแน่นหรือคุณสมบัติที่ต่างคลื่นจึงมีการหักเห เป็นเส้นโค้ง|</t>
  </si>
  <si>
    <t>นื้อโลก</t>
  </si>
  <si>
    <t>ชั้นธรณีภาคคลื่นเคลื่อนที่ด้วยความเร็วค่อนข้าง
คงตัวแต่ แต่เขตความเร็วต่ำมีความเร็วคลื่นลดลงอย่างไม่สม่ำเสมอ</t>
  </si>
  <si>
    <t xml:space="preserve">ของแข็ง แต่มีลักษณะเป็นพลาสติก </t>
  </si>
  <si>
    <t>คลื่นทุติยภูมิ (S-wave) ไม่สามารถผ่านแก่นโลกชั้นนอกได้</t>
  </si>
  <si>
    <t>การวิเคราะห์ความหนาแน่นเฉลี่ยของโลก</t>
  </si>
  <si>
    <t>คุณสมบัติของสสาร (ความหนาแน่นและความยืดหยุ่น)</t>
  </si>
  <si>
    <t xml:space="preserve">ก  = โลกแบบเนื้อเดียว (Homogeneous Earth)
ข = โลกแบบมีชั้น (Layered Earth) ซึ่งตรงกับความเป็นจริงของโครงสร้างภายในโลก </t>
  </si>
  <si>
    <t xml:space="preserve">ชั้นเนื้อโลกส่วนบน (Upper Mantle โดยเฉพาะบริเวณแอสเทโนสเฟียร์) </t>
  </si>
  <si>
    <t>ธรณีภาค (Lithosphere) → แข็งและเปราะ</t>
  </si>
  <si>
    <t xml:space="preserve">สามารถเดินทางได้ แต่ ไม่สามารถผ่านแก่นโลกชั้นนอก (ของเหลว) ออกมาสู่ผิวโลกได้ </t>
  </si>
  <si>
    <t>คลื่นไหวสะเทือน คลื่น P และ คลื่น S จากแผ่นดินไหว</t>
  </si>
  <si>
    <t>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เหมือนกับแก่นโลกชั้นใน</t>
  </si>
  <si>
    <t>ก : โลกมีโครงสร้างเนื้อเดียวกัน คลื่นเดินทางตรงทุกทิศทาง
ข : โลกมีโครงสร้างเป็นชั้น ๆ คลื่นถูกหักเหและเกิดเขตเงา</t>
  </si>
  <si>
    <t>ไม่เพราะคลื่นทุติยภูมิเคลื่อนผ่านแก่นโลกชั้นนอกที่เป็นของเหลวไม่ได้</t>
  </si>
  <si>
    <t>คลื่นs-wave ผ่านไม่ได้</t>
  </si>
  <si>
    <t>ความหนาแน่นที่สูง(มีเหล็กและนิกเกิลที่บอกได้ถึง
ความหนาแน่นที่สูง) และ การศึกษาคลื่นไหว
สะเทื่อน</t>
  </si>
  <si>
    <t>แตกต่างกัน ก. มีลักษณะการเคลื่อนที่ของ
คลื่นที่ผ่านตัวกลางที่เป็นเนื้อเดียวกันคลื่นจึงมี
ลักษณะเป็นเส้นตรง แต่ภาพ ข. เคลื่อนที่ผ่าน ตัวกลางที่มีความหนาแน่นหรือคุณสมบัติที่ต่างคลื่นจึงมีการหักเห เป็นเส้นโค้ง</t>
  </si>
  <si>
    <t>เปลือกโลก​ทวีป</t>
  </si>
  <si>
    <t>ของแข็ง​ที่เป้นพลาสติก​</t>
  </si>
  <si>
    <t xml:space="preserve"> S-wave ผ่านไม่ได้ → แก่นโลกชั้นนอกเป็นของเหลว
</t>
  </si>
  <si>
    <t>เพราะอุกกาบาตเหล็กมีเหล็ก-นิกเกิลเหมือนแก่นโลก</t>
  </si>
  <si>
    <t>หลักฐาน: คลื่นไหวสะเทือน ยืนยันแก่นโลกมีเหล็กมาก</t>
  </si>
  <si>
    <t>เพราะ โครงสร้างโลกแต่ละชั้นมีความหนาแน่นและสถานะต่างกัน ทำให้คลื่นไหวสะเทือนเกิดการ สะท้อนและหักเห เมื่อผ่านชั้นต่าง ๆ</t>
  </si>
  <si>
    <t xml:space="preserve">คลื่นปฐมภูมิ​แตกต่างกัน​ </t>
  </si>
  <si>
    <t>ลาวาที่ปะทุขึ้นมาบนผิวโลก มีแหล่งกำเนิดมาจาก เนื้อโลกส่วนบน (Upper Mantle)</t>
  </si>
  <si>
    <t>LVZ หินอ่อนตัว → คลื่นเคลื่อนที่ช้า; ธรณีภาคแข็ง → คลื่นเคลื่อนที่เร็ว</t>
  </si>
  <si>
    <t xml:space="preserve">ได้ เพราะ S-wave เกิดใหม่ในแก่นโลกชั้นใน (ของแข็ง) แล้วเคลื่อนออกสู่ผิวโลกได้
</t>
  </si>
  <si>
    <t xml:space="preserve">ของแข็งที่มีสมบัติเป็นพลาสติก </t>
  </si>
  <si>
    <t>คลื่นทุติยภูมิ (S-wave) ไม่สามารถผ่านได้</t>
  </si>
  <si>
    <t>เพราะอุกกาบาตเหล็กมีองค์ประกอบหลักเป็นเหล็กและนิกเกิลเหมือนแก่นโลก</t>
  </si>
  <si>
    <t>เพราะแต่ละชั้นของโลกมีความหนาแน่นและองค์ประกอบแตกต่างกัน</t>
  </si>
  <si>
    <t>ภาพ ก : คลื่นกระจายไปทั่วโลกเป็นเนื้อเดียวกัน
ภาพ ข : มีเงาคลื่น โลกประกอบด้วยหลายชั้นที่มีคุณสมบัติต่างกัน</t>
  </si>
  <si>
    <t>เขตความเร็วต่ำ มีสมบัติเป็นของแข็งที่มีความหนืดต่ำ ต่างจากธรณีภาคที่แข็งกว่า</t>
  </si>
  <si>
    <t>สามารถได้ เพราะ แก่นโลกชั้นในเป็นของแข็ง คลื่น S จึงสามารถแพร่ผ่านออกมาได้</t>
  </si>
  <si>
    <t>การที่คลื่นทุติยภูมิ (S) ไม่สามารถผ่านได้</t>
  </si>
  <si>
    <t>แก่นโลกมีองค์ประกอบหลักเป็นเหล็ก</t>
  </si>
  <si>
    <t>ความหนาแน่นของโลกโดยรวมสูงกว่าหินบนผิวโลก</t>
  </si>
  <si>
    <t>ความหนาแน่นและองค์ประกอบแตกต่างกัน</t>
  </si>
  <si>
    <t>โลกมีโครงสร้างเป็นชั้น ๆ ความหนาแน่นไม่สม่ำเสมอ</t>
  </si>
  <si>
    <t>มีหินบางส่วนหลอมเหลว ความเร็วคลื่นช้าลง</t>
  </si>
  <si>
    <t>ไม่สามารถออกมาได้ เพราะถูกหักเหภายในโลก</t>
  </si>
  <si>
    <t>นายสิรภพ ประทุมเทือง</t>
  </si>
  <si>
    <t>ของแข็ง แต่มีลักษณะเป็นพลาสติก</t>
  </si>
  <si>
    <t>ลื่นทุติยภูมิ (S-wave) ไม่สามารถผ่านแก่น โลกชั้น
นอกได้</t>
  </si>
  <si>
    <t>คุณสมบัติของสสาร (ความหนาแน่นและความ
ยืดหยุ่น)</t>
  </si>
  <si>
    <t>ก = โลกแบบเนื้อเดียว (Homogeneous Earth)
ข = โลกแบบมีชั้น (Layered Earth) ซึ่งตรงกับความเป็นจริงของโครงสร้างภายในโลก</t>
  </si>
  <si>
    <t>ชั้นเนื้อโลกส่วนบน (Upper Mantle โดยเฉพาะ
บริเวณแอสเทโนสเฟียร์)</t>
  </si>
  <si>
    <t>ธรณีภาค (Lithosphere) ~ แข็งและเปราะ</t>
  </si>
  <si>
    <t>สามารถเดินทางได้ แต่ ไม่สามารถผ่านแก่นโลกชั้น
นอก (ของเหลว) ออกมาสู่ผิวโลกได้</t>
  </si>
  <si>
    <t>เนื่องจากอุกาบาตเป็นส่วนหนึ่งขององค์ประกอบโลก ตั้งแต่ดวงอาทิตย์เกิด</t>
  </si>
  <si>
    <t>ต่างกันเนื่องจากสถานะของแต่ละชั้นของโลกต่างกัน</t>
  </si>
  <si>
    <t>ไม่ได้เนื่องจากเป็นสถานะของเหลว</t>
  </si>
  <si>
    <t>ซิลิเกตที่มีแมกนีเซียมและเหล็กสูง</t>
  </si>
  <si>
    <t>แผนภาพเส้นทาง P-wave และ S-wave ผ่านโลก</t>
  </si>
  <si>
    <t>เพราะอุกาบาตเป็นสิ่งเดียวกับแกนโลก</t>
  </si>
  <si>
    <t>แตกต่าง เพราะ ก.เป็นเส้นตรง</t>
  </si>
  <si>
    <t>ฐานธรณีโลก</t>
  </si>
  <si>
    <t>การหักเหของคลื่นแผ่นดินไหวS-waves</t>
  </si>
  <si>
    <t>อุกกาบาตเหล็กมีองค์ประกอบคล้ายกับแก่นโลก</t>
  </si>
  <si>
    <t>ความหนาแน่นของโลกโดยรวม</t>
  </si>
  <si>
    <t>ความแตกต่างของความหนาแน่นและสมบัติทางกายภาพของชั้นต่างๆภายในโลก</t>
  </si>
  <si>
    <t>แตกต่างกัน ก.เคลื่อนที่ออกจากศูนย์กลาง ข.การหักเหและเปลี่ยนทิศทาง</t>
  </si>
  <si>
    <t>เขตความเร็วต่ำเป็นชั้นที่อยู่ใต้ธรณีภาคลงไป มีลักษณะเป็นหินหนืดที่กึ่งหลอมเหลว (partially molten) ทำให้คลื่นแผ่นดินไหวเคลื่อนที่ได้ช้าลง
ในขณะที่ชั้นธรณีภาคประกอบด้วยเปลือกโลกและเนื้อโลกส่วนบนสุดที่มีสถานะเป็นของแข็ง ทำให้คลื่นแผ่นดินไหวเคลื่อนที่ได้เร็วกว่า</t>
  </si>
  <si>
    <t>คลื่นทุติยภูมิ (S-wave) เป็นคลื่นตามขวางที่สามารถเคลื่อนที่ผ่านตัวกลางที่เป็นของแข็งเท่านั้น
แก่นโลกชั้นนอกมีสถานะเป็นของเหลว ทำให้คลื่นทุติยภูมิไม่สามารถเคลื่อนที่ผ่านได้ จึงไม่สามารถเดินทางต่อไปยังแก่นโลกชั้นในและออกมาที่ผิวโลกได้</t>
  </si>
  <si>
    <t>ของแข็งที่สามารถไหลได้</t>
  </si>
  <si>
    <t>เพราะอุกกาบาตเหล็กมีองค์ประกอบใกล้เคียงกับวัตถุที่หลงเหลือจากการก่อตัวของโลก แสดงว่าแก่นโลกน่าจะมีเหล็กเป็นส่วนใหญ่</t>
  </si>
  <si>
    <t>ความหนาแน่นเฉลี่ยของโลกสูงกว่าหินที่ผิวโลกมาก จึงต้องมีแก่นที่หนาแน่น เช่น เหล็ก และหลักฐานจากสนามแม่เหล็กโลก</t>
  </si>
  <si>
    <t>เพราะคลื่นไหวสะเทือนเคลื่อนที่ผ่านตัวกลางที่มีความหนาแน่นและสมบัติทางกายภาพต่างกัน</t>
  </si>
  <si>
    <t>แตกต่างกัน เช่น ภาพหนึ่งอาจแสดงการเปลี่ยนแปลงความเร็วที่ชัดเจน แสดงชั้นเขตความเร็วต่ำ ส่วนอีกภาพอาจแสดงโครงสร้างที่มีการแบ่งชั้นชัดเจนกว่า (ควรตอบตามรูปที่ครูให้ แต่โดยหลักคือ "แสดงโครงสร้างโลกไม่เหมือนกัน")</t>
  </si>
  <si>
    <t>เขตความเร็วต่ำมีลักษณะเป็นของแข็งแต่ไหลได้ (พลาสติก) คลื่นไหวสะเทือนเคลื่อนที่ช้าลง ขณะที่ธรณีภาคเป็นของแข็งแข็งแรงและเปราะกว่า</t>
  </si>
  <si>
    <t>สามารถเดินทางได้บางส่วน เพราะแก่นโลกชั้นในเป็นของแข็ง จึงส่งผ่านคลื่นทุติยภูมิได้ แต่ความแรงจะลดลงและไม่ครอบคลุมทุกพื้นที่ (เกิดเงาแผ่นดินไหว)</t>
  </si>
  <si>
    <t>เนื่องจากอุกาบาตเป็นส่วนหนึ่งขององค์ประดอบโลก ตั้งอต่เกิดดวงอาทิตย์</t>
  </si>
  <si>
    <t>เนื่องจากโลกมีชั้นต่างๆและความหนาแน่นที่แตกต่างกัน</t>
  </si>
  <si>
    <t>ต่างกันเนื่องจากสถานะของแต่ละชั้นของโลกนั้นต่างกัน และคลื่นปฐมภูมินั้นผ่านสถานะได้ต่างกัน</t>
  </si>
  <si>
    <t>ซิลิกอน แมกนีเซียม เหล็ก</t>
  </si>
  <si>
    <t>คลื่นทุติยภูมิเคลื่อนที่ผ่านไม่ได้</t>
  </si>
  <si>
    <t>อุกกาบาตเป็นองค์ประกอบของโลกตั้งแต่ดวงอาทิตย์กำเนิด</t>
  </si>
  <si>
    <t>สนามแม่เหล็ก</t>
  </si>
  <si>
    <t>โลกแต่ละชั้นมีความหนาแน่นต่างกัน</t>
  </si>
  <si>
    <t>ต่างกันเพราะสถานะแต่ละชัเนของโลกไม่เหมือนกันซึ่งคลื่นปฐมภูมิกับมุติยภูมิผ่านสถานะได้ต่างกัน</t>
  </si>
  <si>
    <t>เป็นชั้นที่แข็งตัวกว่าและมีความหนาแน่นสูงกว่า</t>
  </si>
  <si>
    <t xml:space="preserve">ไม่ได้เนื่องจากวถานะของแก่นโลกชั้นนอกมีสถานะเป็นของเหลว </t>
  </si>
  <si>
    <t>หากผลการวิเคราะห์องค์ประกอบทางเคมีของหินก้อนหนึ่งพบว่าเป็นหินแกรนิต หินก้อนนี้มีกำเนิดมาจากส่วนใดของโครงสร้างโลกแนวคำตอบ เปลือกโลกทวีป</t>
  </si>
  <si>
    <t>เนื้อโลกประกอบด้วยสสารในสถานะใด เป็นส่วนใหญ่แนวคำตอบ ของแข็ง</t>
  </si>
  <si>
    <t>หลักฐานใดที่นำมาใช้ยืนยันว่าแก่นโลกชั้นนอกเป็นของเหลวแนวคำตอบ คลื่นทุติยภูมิไม่สามารถเคลื่อนที่ผ่านแก่นโลกชั้นนอกได้ข้อมูลความเร็วของคลื่นปฐมภูมิที่เคลื่อนที่ผ่านแก่นโลกชั้นนอกและการที่โลกมีสนามแม่เหล็ก เพราะสนามแม่เหล็กโลกเกิดจากการเคลื่อนที่ของสสารที่เป็นของเหลวภายในแก่นโลก</t>
  </si>
  <si>
    <t>เพราะเหตุใดผลการศึกษาอุกกาบาตเหล็กจึงใช้เป็นข้อมูลอธิบายองค์ประกอบของแก่นโลกได้
แนวคำตอบ เพราะอุกกาบาตเหล็กมีองค์ประกอบทางเคมีรวมทั้งลักษณะและกระบวนการเกิดที่แตกต่างจากตัวอย่างหิน อุกกาบาตหิน และแร่เหล็กที่พบที่ผิวโลก ซึ่งนักวิทยาศาสตร์สันนิษฐานว่าอุกกาบาตเหล็กนี้ เกิดขึ้นในช่วงเวลาใกล้เคียงกับการเกิดโลก และมีองค์ประกอบทางเคมีใกล้เคียงกับแก่นโลก</t>
  </si>
  <si>
    <t>นอกจากผลการศึกษาอุกกาบาตเหล็กแล้ว ข้อมูลใดช่วยสนับสนุนว่าแก่นโลกประกอบด้วยเหล็กเป็นส่วนมากแนวคำตอบ ความหนาแน่นของโลก</t>
  </si>
  <si>
    <t>เพราะเหตุใดคลื่นไหวสะเทือนจึงเกิดการสะท้อนและหักเหเมื่อเคลื่อนที่ผ่านโครงสร้างโลก
แนวคำตอบ คลื่นไหวสะเทือนเคลื่อนที่ผ่านตัวกลางที่มีสมบัติเชิงกลแตกต่างกัน เช่นความหนาแน่น สถานะ</t>
  </si>
  <si>
    <t>ลาวาที่ปะทุขึ้นมาบนผิวโลกมีแหล่งกำเนิดมาจากชั้นใดของโครงสร้างโลกแนวคำตอบ เขตความเร็วต่ำในฐานธรณีภาค</t>
  </si>
  <si>
    <t>เขตความเร็วต่ำ มีสมบัติแตกต่างจากธรณีภาคอย่างไรแนวคำตอบ มีอุณหภูมิและความดันสูงกว่าและมีสมบัติเป็นพลาสติก</t>
  </si>
  <si>
    <t>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เพราะเหตุใดแนวคำตอบไม่ได้เนื่องจากไม่สามารถเดินทางผ่านแก่นโลกชั้นนอกที่เป็นของเหลวได้</t>
  </si>
  <si>
    <t xml:space="preserve">	ภาพ ก โลกมีโครงสร้างเป็นเนื้อเดียวกัน ความหนาแน่นไม่เปลี่ยน
	ภาพ ข โลกมีโครงสร้างไม่เป็นเนื้อเดียว ความหนาแน่นเพิ่มขึ้นตามความลึก ทำให้คลื่นเบนทาง
</t>
  </si>
  <si>
    <t>เป็นชั้นนอกที่แข็งตัวและมีความหนาแน่นสูงกว่า</t>
  </si>
  <si>
    <t>เพราะเชื่อว่าอุกกาบาตเหล็กเป็นเศษซากของดาวเคราะห์ที่ก่อตัวขิน ในช่วงเวลาใกล้เคียงกับโลกซึ่งมีองค์ประกอบหลักเป็น โลหะหนัก เช่น เหล็กและนิกเกิล คล้ายคลึงกับองค์ประกอบที่เชื่อว่ามีอยู่ในแก่นโลก ทำให้สามารถเปรียบเทียบองค์ประกอบ และใช้เป็นข้อมูลอ้างอิงในการศึกษาแก่นโลกได้</t>
  </si>
  <si>
    <t>เนื่องจากโลกมีชั้นต่างๆ ที่มีความหนาแน่นและความยืดหยุ่นต่างกัน ทำให้ความเร็วของคลื่นเปลี่ยนแปลง ซึ่ง เป็นเงื่อนไขที่ทำให้เกิดการสะท้อนละหักเห</t>
  </si>
  <si>
    <t>ภาพ ก แสดงตัวกลางสม่ำเสมอ ส่วนกาพ ข แสดงตัวกลาง ที่คุณสมบัติเปลี่ยนแปลง ทำให้คลื่นปฐมภูมิหักเหสอดคล้อง กับโครงสร้างโลกที่แบ่งเป็นชั้นเปลือกโลก เนื้อโลกและแก่นโลก ซึ่งมีคุณสมบัติต่างกัน</t>
  </si>
  <si>
    <t>เป็นชั้นนอกที่แข็งตัวกว่า ความหนาแน่นสูงกว่า</t>
  </si>
  <si>
    <t>ไม่สามารถเดินทางออกมายังผิว โลกได้ เนื่องจากคลื่นเหล่านี้จะเกิดการกระเจิงและสะท้อนอย่างรุนแรงที่รอยต่อนี้แทนที่จะทะลุผ่านแกนโลกชั้นในออกมาสู่ผิวโลก</t>
  </si>
  <si>
    <t xml:space="preserve">เพราะอุกกาบาตเหล็กมีที่มาเหมือนกับการกำเนิดโลกจึงมีองค์ประกอบเหมือนกัน
</t>
  </si>
  <si>
    <t>การศึกษาคลื่นแผ่นดินไหว โดยนักแผ่นดินไหววิทยา อิงเก เลห์มันน์ ซึ่งพบว่าคลื่นเฉือน ไม่สามารถเดินทางผ่านแก่นโลกชั้นนอกได้ ทำให้ทราบว่าบริเวณดังกล่าวเป็นของเหลว</t>
  </si>
  <si>
    <t>เพราะนักวิทยาศาสตร์เชื่อว่าโลกและอุกกาบาตเหล็กมีกำเนิดจากสสารในอวกาศกลุ่มเดียวกัน ซึ่งก่อตัวเป็นระบบสุริยะ อุกกาบาตเหล็กจึงมีองค์ประกอบคล้ายคลึงกับแก่นโลก โดยมี ธาตุเหล็กเป็นส่วนประกอบหลัก</t>
  </si>
  <si>
    <t>เมื่อเคลื่อนที่ผ่านโครงสร้างโลกที่มีความหนาแน่นและความยืดหยุ่นต่างกัน จะทำให้คลื่นเปลี่ยนความเร็ว และทิศทางการเคลื่อนที่ การสะท้อนเกิดขึ้นเมื่อคลื่นวิ่งกลับเข้าสู่ตัวกลางเดิม ในขณะที่การหักเหเกิดขึ้นเมื่อคลื่นเปลี่ยนทิศทางจากการเปลี่ยนความเร็วเนื่องจากความหนาแน่นที่แตกต่างกันของชั้นหิน</t>
  </si>
  <si>
    <t>แตกต่างกันโดยที่ 
ก. แสดงการเคลื่อนที่ของคลื่นปฐมภูมิในตัวกลางที่เป็นเนื้อเดียวกัน ซึ่งคลื่นจะเคลื่อนที่ออกไปในแนวเส้นตรงจากศูนย์กลาง
 ข.แสดงการเคลื่อนที่ของคลื่นปฐมภูมิในตัวกลางที่มีความแตกต่างกัน ทำให้เกิดการหักเหของคลื่น การเปลี่ยนแปลงความเร็ว และทิศทางการเคลื่อนที่ของคลื่นปฐมภูมิจะเปลี่ยนไปเมื่อผ่านชั้นหินที่มีความหนาแน่นต่างกันในโลก</t>
  </si>
  <si>
    <t>เขตความเร็วต่ำ ที่คลื่นแผ่นดินไหวมีความเร็วลดลง มีสมบัติคือ มีหินหลอมเหลวบางส่วน หรือ หินที่ถูกความร้อนสูง ทำให้มีลักษณะอ่อนนุ่มกว่าหินโดยรอบ ต่างจากชั้นธรณีภาค ซึ่งเป็นชั้นแข็งที่ประกอบด้วยเปลือกโลกและเนื้อโลกส่วนบนสุด ที่มีสมบัติเป็นของแข็งที่เปราะ</t>
  </si>
  <si>
    <t>ไม่สามารถเดินทางออกมาที่ผิวโลกได้ เนื่องจากคลื่น S เป็นคลื่นตามขวางที่ไม่สามารถเคลื่อนที่ผ่านของเหลวได้ และแก่นโลกชั้นนอกนั้นเป็นสภาวะของเหลว ส่งผลให้คลื่น S ไม่สามารถเดินทางทะลุแก่นโลกชั้นนอกไปยังแก่นโลกชั้นใน และไม่สามารถโผล่ขึ้นมาถึงผิวโลกได้</t>
  </si>
  <si>
    <t xml:space="preserve"> นาย กิตติพศ พรายเเสง</t>
  </si>
  <si>
    <t>การศึกษาคลื่นแผ่นดินไหวโดยนักแผ่นดินไหว อิงเก เลห์มันซึ่งพบว่าคลื่นความเฉือนไม่สามารถเดินทางผ่านแก่นโลกชั้นนอกได้ทำให้ทราบว่าบริเวณดังกล่าวเป็นของเหลว</t>
  </si>
  <si>
    <t>เพราะนักวิทยาศาสตร์เชื่อว่าโลกและอุกาบาทเหล็กมีกำเนิดจากสสารในอวกาศกลุ่มเดียวกันซึ่งก่อตัวเป็นระบบสุริยะอุกกาบาตเหล็กจึงมีองค์ประกอบคล้ายคลึงกับแก่นโลกโดยมีธาตุเหล็กเป็นส่วนประกอบหลัก</t>
  </si>
  <si>
    <t>หินแกรนิตมีกำเนิดมาจากส่วนของ เปลือกโลกหรือเนื้อโลกส่วนบนที่เกิดการหลอมเหลวและตกผลึก</t>
  </si>
  <si>
    <t xml:space="preserve">ชั้นเนื้อโลกประกอบด้วยสสารในสถานะ ของแข็งกึ่งหนืด เป็นส่วนใหญ่
</t>
  </si>
  <si>
    <t>หลักฐานที่ใช้ยืนยันว่าแก่นโลกชั้นนอกเป็นของเหลวคือ การที่คลื่นแผ่นดินไหวแบบ S-waveไม่สามารถเคลื่อนที่ผ่านแก่นโลกชั้นนอกได้ เนื่องจาก S-wave ไม่สามารถเคลื่อนที่ผ่านของเหลวได้</t>
  </si>
  <si>
    <t>อุกกาบาตเหล็กเป็นเศษซากของดาวเคราะห์น้อยที่ส่วนใหญ่ประกอบด้วยเหล็กและนิกเกิล ซึ่งเป็นองค์ประกอบหลักที่นักวิทยาศาสตร์เชื่อว่าประกอบขึ้นเป็นแก่นโลก</t>
  </si>
  <si>
    <t>หลักฐานสำคัญที่สนับสนุนว่าแก่นโลกประกอบด้วยเหล็กเป็นส่วนมากคือการศึกษาคลื่นไหวสะเทือน ที่เดินทางผ่านโครงสร้างภายในของโลก ซึ่งแสดงให้เห็นถึงความหนาแน่นสูงของแก่นโลก</t>
  </si>
  <si>
    <t>คลื่นไหวสะเทือนจะเกิดการสะท้อนและหักเหเมื่อเคลื่อนที่ผ่านโครงสร้างโลก เนื่องจากโลกมีชั้นโครงสร้างที่แตกต่างกันในด้านความหนาแน่นและองค์ประกอบ ซึ่งส่งผลให้ความเร็วและทิศทางของคลื่นเปลี่ยนแปลงไป</t>
  </si>
  <si>
    <t>ลักษณะโครงสร้างโลกในภาพ ก และ ข แตกต่างกัน โดยภาพ ก แสดงโครงสร้างที่สม่ำเสมอ ส่วนภาพ ข แสดงโครงสร้างที่เป็นชั้นๆ</t>
  </si>
  <si>
    <t>มีแหล่งกำเนิดมาจากชั้นเนื้อโลกโดยเฉพาะส่วนบนของเนื้อโลกที่เรียกว่าฐานธรณีภาค</t>
  </si>
  <si>
    <t>เขตความเร็วต่ำอยู่ใต้ชั้นธรณีภาคลงไป มีลักษณะเป็นของแข็งแต่สามารถไหลได้ช้า ๆ เพราะมีอุณหภูมิสูงจนใกล้จุดหลอมเหลว ทำให้คลื่นไหวสะเทือนเดินทางช้าลง แตกต่างจากชั้นธรณีภาคซึ่งเป็นของแข็งแข็งแรงและเปราะกว่า</t>
  </si>
  <si>
    <t>ไม่สามารถออกมาถึงผิวโลกได้ เพราะคลื่น S-wave เดินทางผ่านของเหลวไม่ได้ แก่นโลกชั้นนอกเป็นของเหลว คลื่น S-wave จึงไม่สามารถผ่านออกมาได้</t>
  </si>
  <si>
    <t>การศึกษาคลื่นแผ่นดินไหว</t>
  </si>
  <si>
    <t>ต่างกัน ก เเสดงคลื่นเดินเปนเส้นตรง สม่ำเสมอ 
ข เดินทางออกจากสุนเกิดเเผ่นดินไหว คลื่นเดินทางเเบบโค้งงอ ไม่สม่ำเสมอ</t>
  </si>
  <si>
    <t>เเมกมา</t>
  </si>
  <si>
    <t>มีหินหลอมเหลว ถุกความร้อนสูง</t>
  </si>
  <si>
    <t>ไม่เพราะไม่สัมพันกน ไม่สามารถเดินทางออกมาที่ผิวโลกได้ เนื่องจากเมื่อคลื่นปฐมภูมิ  เคลื่อนที่ผ่านแก่นโลกชั้นนอกซึ่งเป็นของเหลว จะไม่สามารถส่งผ่านของเหลวได้</t>
  </si>
  <si>
    <t>อุกกาบาตเหล็กเชื่อว่าเป็นเศษซากของดาวเคราะห์น้อยที่แตกสลาย</t>
  </si>
  <si>
    <t>นอกจากอุกกาบาตเหล็กแล้ว หลักฐานอื่นๆ ที่สนับสนุนว่าแก่นโลกประกอบด้วยเหล็ก</t>
  </si>
  <si>
    <t xml:space="preserve">เนื่องจากความแตกต่างของความหนาแน่นและคุณสมบัติทางกายภาพของชั้นต่างๆ ภายในโลก
</t>
  </si>
  <si>
    <t xml:space="preserve">จากภาพ ก และ ข ลักษณะโครงสร้างโลกที่ได้จากการแปลความหมายแนวการเคลื่อนที่ของคลื่นปฐมภูมิ แตกต่างกัน
</t>
  </si>
  <si>
    <t>สถานะ ความเร็วการเคลื่อนที่ ตำแหน่ง</t>
  </si>
  <si>
    <t xml:space="preserve">การสังเกตว่า S-wave ไม่สามารถผ่านแก่นโลกชั้นนอก </t>
  </si>
  <si>
    <t>เพราะอุกกาบาตเหล็กมีองค์ประกอบคล้ายเหล็กนิกเกิล ซึ่งเป็นส่วนประกอบหลักของแก่นโลก</t>
  </si>
  <si>
    <t>การวัดความหนาแน่นของโลกและการวิเคราะห์คลื่นไหวสะเทือนชี้ว่าแก่นโลกประกอบด้วยเหล็กมาก</t>
  </si>
  <si>
    <t>เพราะความเร็วคลื่นเปลี่ยนเมื่อผ่านชั้นที่มีคุณสมบัติของสสารต่างกัน ทำให้เกิดการสะท้อนและหักเห</t>
  </si>
  <si>
    <t>เหมือน: ทั้งสองภาพแสดงโครงสร้างโลกแบ่งเป็นชั้น
ต่าง: ภาพ ข แสดงการหักเหของคลื่น P-wave ที่ชี้ว่าแก่นโลกชั้นนอกเป็นของเหลว ในขณะที่ภาพ ก ไม่แสดงการหักเหชัดเจน</t>
  </si>
  <si>
    <t xml:space="preserve">ชั้นเนื้อโลกส่วนบน </t>
  </si>
  <si>
    <t>เขตความเร็วต่ำมีความหนืดต่ำกว่าและคลื่นไหวสะเทือนเคลื่อนที่ช้ากว่าชั้นธรณีภาคที่แข็งกว่า</t>
  </si>
  <si>
    <t>สามารถออกสู่ผิวโลกได้ เพราะแก่นโลกชั้นในเป็นของแข็ง ทำให้ S-wave เคลื่อนตัวผ่านได้</t>
  </si>
  <si>
    <t xml:space="preserve">เปลือกโลกทวีป หินแกรนิตเป็นหินหลักของเปลือกโลกทวีป
</t>
  </si>
  <si>
    <t xml:space="preserve">ของแข็งสมบัติเป็น ของแข็งแบบพลาสติก บริเวณแอสทีโนสเฟียร์
</t>
  </si>
  <si>
    <t xml:space="preserve">คลื่นไหวสะเทือน S-Wave ไม่สามารถผ่านแก่นโลกชั้นนอกได้
</t>
  </si>
  <si>
    <t>เพราะอุกกาบาตเหล็กเกิดจากการรวมตัวของวัตถุยุคกำเนิดระบบสุริยะเหมือนโลก และมีองค์ประกอบเป็น เหล็กและนิกเกิล คล้ายแก่นโลก</t>
  </si>
  <si>
    <t>ค่าความหนาแน่นเฉลี่ยของโลกสูงกว่าหินบนผิวโลก แสดงว่าภายในโลกต้องมีธาตุโลหะหนัก</t>
  </si>
  <si>
    <t>เพราะ ความหนาแน่นและสมบัติของสสารแตกต่างกัน ในแต่ละชั้น → ทำให้ความเร็วคลื่นเปลี่ยนไป เกิดการสะท้อนและหักเห</t>
  </si>
  <si>
    <t>ภาพ ก แสดงการเคลื่อนที่ของคลื่นปฐมภูมิที่เดินทางเป็นแนวเส้นตรงออกจากศูนย์เกิดแผ่นดินไหว ซึ่งบ่งชี้ว่าโครงสร้างภายในโลกเป็นเนื้อเดียวกัน หรือมีความหนาแน่นสม่ำเสมอ
ภาพ ข แสดงการเคลื่อนที่ของคลื่นปฐมภูมิที่หักเหและเปลี่ยนทิศทางเมื่อผ่านชั้นต่างๆ ของโลก ซึ่งบ่งชี้ว่าโครงสร้างภายในโลกประกอบด้วยชั้นต่างๆ ที่มีความหนาแน่นและคุณสมบัติแตกต่างกัน ทำให้คลื่นเกิดการหักเหเมื่อเคลื่อนที่ผ่านรอยต่อของชั้นเหล่านั้น</t>
  </si>
  <si>
    <t xml:space="preserve">ชั้นแมนเทิล / แอสเทนอสเฟียร์
</t>
  </si>
  <si>
    <t xml:space="preserve">คลื่นเดินทางช้ากว่าธรณีภาคเพราะเป็นชั้นกึ่งเหลว
</t>
  </si>
  <si>
    <t xml:space="preserve">สามารถออกสู่ผิวโลกได้ แต่มีบริเวณเงาของคลื่นเพราะ S-wave ไม่ผ่านแก่นโลกชั้นนอก
</t>
  </si>
  <si>
    <t>หิน แกรนิต เกิดจาก แมกมาเย็นตัวอยู่ในเปลือก</t>
  </si>
  <si>
    <t>แม้จะเป็นของแข็ง แต่สามารถ ไหลช้า ๆ แบบพลาสติก ในระยะเวลานาน</t>
  </si>
  <si>
    <t>S-Wave ไม่สามารถผ่านได้
P-Wave ผ่านได้แต่ช้าลง</t>
  </si>
  <si>
    <t>อุกกาบาตเหล็กมี เหล็กและนิกเกิลเหมือนแก่นโลก จึงใช้เป็นหลักฐานอธิบายองค์ประกอบของแก่นโลก</t>
  </si>
  <si>
    <t>หลักฐานจาก คลื่นไหวสะเทือน แสดงให้เห็นว่าแก่นโลกมี ความหนาแน่นสูง จึงประกอบด้วยเหล็กเป็นส่วนใหญ่</t>
  </si>
  <si>
    <t xml:space="preserve">ความต่างสมบัติของชั้นโลก คลื่นสะท้อนและหักเห </t>
  </si>
  <si>
    <t>เหมือนกัน = แบ่งชั้นโลกเหมือนกัน
แตกต่าง = แนวการเคลื่อนที่ของคลื่นและความเร็วอาจไม่เหมือนกัน</t>
  </si>
  <si>
    <t xml:space="preserve"> ของแข็งพลาสติก คลื่นช้า อุณหภูมิสูงกว่า อยู่ใต้ธรณีภาคแข็งทึบอก</t>
  </si>
  <si>
    <t>ใหม่เกิดที่แก่นโลกชั้นใน สามารถขึ้นมาที่ผิวโลกไ</t>
  </si>
  <si>
    <t>มาจากหินหนืดหรือแมกมาใน เปลือกโลกส่วนทวีป</t>
  </si>
  <si>
    <t>เชื่อว่าอุกกาบาตเหล่านี้มาจากแก่นของดาวเคราะห์ที่แตกสลาย ซึ่งมีองค์ประกอบคล้ายคลึงกับองค์ประกอบของแก่นโลก</t>
  </si>
  <si>
    <t>คลื่นใน ก เดินทางตรง แสดงว่าโลกมีโครงสร้างสม่ำเสมอ ส่วนคลื่นใน ข โค้งงอ แสดงว่าโลกมีชั้นความหนาแน่นไม่สม่ำเสมอ</t>
  </si>
  <si>
    <t>ชั้นแมนเทิล</t>
  </si>
  <si>
    <t>เขตความเร็วต่ำ มีหินหลอมเหลวบางส่วน หรือ หินที่ถูกความร้อนสูง ทำให้มีลักษณะอ่อนนุ่มกว่าหินโดยรอบ ต่างจากชั้นธรณีภาค</t>
  </si>
  <si>
    <t>ไม่สามารถเดินทางออกมาที่ผิวโลกได้ เพราะ คลื่น S เป็นคลื่นตามขวางที่ไม่สามารถเคลื่อนที่ผ่านของเหลวได้ และแก่นโลกชั้นนอกนั้นเป็นสภาวะของเหลว ส่งผลให้คลื่น S ไม่สามารถเดินทางทะลุแก่นโลกชั้นนอกไปยังแก่นโลกชั้นใน และไม่สามารถโผล่ขึ้นมาถึงผิวโลกได้</t>
  </si>
  <si>
    <t>เปลือโลกทวีป</t>
  </si>
  <si>
    <t xml:space="preserve">ของแข็ง
</t>
  </si>
  <si>
    <t>การศึกษาคลื่นแผ่นดินไหว โดยนักแผ่นดินไหววิทยา อิงเก เลห์มันน์ ซึ่งพบว่าคลื่นเฉือน (S-waves) ไม่สามารถเดินทางผ่านแก่นโลกชั้นนอกได้</t>
  </si>
  <si>
    <t>ดังนั้น ลักษณะโครงสร้างโลกในภาพ ก และ ข จึงมีความแตกต่างกัน โดยภาพ ก แสดงถึงโครงสร้างโลกที่มีเนื้อเดียวกัน (homogeneous) ส่วนภาพ ข แสดงถึงโครงสร้างโลกที่มีการแบ่งชั้น (layered) หรือมีความหนาแน่นแตกต่างกันในแต่ละส่วน ซึ่งสอดคล้องกับโครงสร้างภายในโลกที่เป็นจริงที่มีการแบ่งชั้นเป็นแก่นโลก เนื้อโลก และเปลือกโลก</t>
  </si>
  <si>
    <t>ชั้น แมนเทิล หรือ เปลือกโลก</t>
  </si>
  <si>
    <t>มีหินหลอมเหลวบางส่วน หรือ หินที่ถูกความร้อนสูง ทำให้มีลักษณะอ่อนนุ่มกว่าหินโดยรอบ ต่างจากชั้นธรณีภาค (lithosphere) ซึ่งเป็นชั้นแข็งที่ประกอบด้วยเปลือกโลกและเนื้อโลกส่วนบนสุด ที่มีสมบัติเป็นของแข็งที่เปราะ</t>
  </si>
  <si>
    <t>ไม่สามารถ เดินทางออกมาที่ผิวโลกได้ เพราะเมื่อคลื่นปฐมภูมิ (P-wave) เคลื่อนที่จากแก่นโลกชั้นนอกซึ่งเป็นของเหลวเข้าสู่แก่นโลกชั้นในซึ่งเป็นของแข็ง</t>
  </si>
  <si>
    <t xml:space="preserve">หากเป็น หินแกรนิต → มาจาก เปลือกโลกทวีป </t>
  </si>
  <si>
    <t>ชั้นเนื้อโลก (Mantle) → ส่วนใหญ่เป็น ของแข็ง (Solid) แต่มีสมบัติพลาสติก</t>
  </si>
  <si>
    <t>หลักฐานว่าแก่นโลกชั้นนอกเป็นของเหลว → คลื่นทุติยภูมิ (S-wave) ไม่สามารถผ่านได้</t>
  </si>
  <si>
    <t>อุกกาบาตเหล็กใช้ศึกษาแก่นโลก → เพราะเชื่อว่ามีองค์ประกอบและสภาพการกำเนิดคล้ายกับแก่นโลกของโลก (ส่วนตกค้างจากการแยกชั้น)</t>
  </si>
  <si>
    <t xml:space="preserve">หลักฐานอื่นที่สนับสนุนว่าแก่นโลกประกอบด้วยเหล็ก →
	•	ค่าความหนาแน่นเฉลี่ยของโลก (สูงกว่าเปลือกและเนื้อโลกมาก)
	•	สนามแม่เหล็กโลก (เกิดจากการไหลเวียนของเหล็กในแก่นโลกชั้นนอก) </t>
  </si>
  <si>
    <t>คลื่นไหวสะเทือนสะท้อนและหักเห → เพราะ แต่ละชั้นของโลกมีความหนาแน่นและสมบัติแตกต่างกัน</t>
  </si>
  <si>
    <t>การเปรียบเทียบภาพ ก และ ข → ถ้าแนวการเดินทางของคลื่น P แตกต่าง → แสดงว่า โครงสร้างภายในโลกทั้งสองตำแหน่งไม่เหมือนกัน (มีเขตเปลี่ยนแปลง/ความหนาแน่นต่างกัน)</t>
  </si>
  <si>
    <t>ลาวาที่ปะทุขึ้นมาจาก → ชั้นเนื้อโลกส่วนบน (Asthenosphere / Upper mantle)</t>
  </si>
  <si>
    <t>เขตความเร็วต่ำ (Low velocity zone) ต่างจากธรณีภาค →
	•	มี อุณหภูมิสูงกว่า
	•	มี สมบัติเป็นของแข็งแบบพลาสติก (ยืดหยุ่น ไหลได้)
	•	ความเร็วคลื่นไหวสะเทือนจึง ลดลง</t>
  </si>
  <si>
    <t>คลื่น S-wave เกิดใหม่เมื่อ P-wave เข้าสู่แก่นโลกชั้นใน → สามารถเดินทางต่อออกมาถึงผิวโลกได้ เพราะแก่นโลกชั้นในเป็นของแข็ง (ต่างจากแก่นโลกชั้นนอกที่เป็นของเหลว)</t>
  </si>
  <si>
    <t>คลื่น S-wave ไม่สามารถผ่านแก่นโลกชั้นนอก และเกิดการหักเหของคลื่น P-wave</t>
  </si>
  <si>
    <t>อุกกาบาตเหล็กมีองค์ประกอบใกล้เคียงกับแก่นโลก โดยเฉพาะเหล็กและนิกเกิล จึงเป็นตัวแทนศึกษาความหนาแน่นและองค์ประกอบ</t>
  </si>
  <si>
    <t>การวิเคราะห์ความเร็วของคลื่น P-wave และ S-wave ผ่านแก่นโลก</t>
  </si>
  <si>
    <t>เพราะแต่ละชั้นของโลกมีความหนาแน่นและสถานะต่างกัน ทำให้คลื่นเปลี่ยนทิศทางและความเร็ว</t>
  </si>
  <si>
    <t>โครงสร้างโลกในทั้งสองภาพเหมือนกัน</t>
  </si>
  <si>
    <t xml:space="preserve">เขตความเร็วต่ำมีความหนืดต่ำกว่าและสามารถไหลได้ง่ายกว่า ทำให้คลื่นไหวสะเทือนเคลื่อนที่ช้าลง
</t>
  </si>
  <si>
    <t>คลื่น S-wave ที่เกิดขึ้นในแก่นโลกชั้นในสามารถเดินทางออกมาที่ผิวโลกได้ เพราะแก่นโลกชั้นในเป็นของแข็ง สามารถนำ S-wave ผ่านได้</t>
  </si>
  <si>
    <t>หินแกรนิตมีกำเนิดจาก ชั้นเปลือกโลก (หินอัคนีแทรกดัน)</t>
  </si>
  <si>
    <t>ชั้นเนื้อโลก (Mantle) ประกอบด้วยสสาร ของแข็ง เป็นส่วนใหญ่ แต่มีสมบัติคล้ายของไหล</t>
  </si>
  <si>
    <t>หลักฐานคือ คลื่นไหวสะเทือน S-wave ไม่สามารถผ่านแก่นโลกชั้นนอกได้ แสดงว่าเป็นของเหลว</t>
  </si>
  <si>
    <t>เพราะอุกกาบาตเหล็กมีองค์ประกอบเป็น เหล็กและนิกเกิล คล้ายกับที่สันนิษฐานว่าเป็นองค์ประกอบของแก่นโลก</t>
  </si>
  <si>
    <t>หลักฐานจาก ค่าความหนาแน่นเฉลี่ยของโลกสูงกว่าหินผิวโลก จึงอธิบายได้ว่าภายในต้องมีเหล็กเป็นส่วนมาก</t>
  </si>
  <si>
    <t>เพราะ ชั้นต่าง ๆ ของโลกมีความหนาแน่นและสมบัติทางกายภาพต่างกัน คลื่นจึงสะท้อนและหักเห</t>
  </si>
  <si>
    <t>เหมือนกัน: พบเขตที่คลื่นหักเหและสะท้อนตามสมบัติของชั้นโลก
แตกต่างกัน: ความหนาและความลึกของชั้นในโลกอาจไม่เหมือนกัน ทำให้แนวการเคลื่อนที่ต่างกัน</t>
  </si>
  <si>
    <t>ลาวามีแหล่งกำเนิดมาจาก ชั้นเนื้อโลก (Mantle)</t>
  </si>
  <si>
    <t>เขตความเร็วต่ำ (Asthenosphere) มีสมบัติ อ่อนตัวและไหลได้บางส่วน ต่างจากชั้นธรณีภาคที่เป็นของแข็งและแข็งแรง</t>
  </si>
  <si>
    <t>คลื่นทุติยภูมิ (S-wave) ที่เกิดขึ้นใหม่ในแก่นโลกชั้นใน สามารถเดินทางได้เฉพาะภายในแก่นโลกชั้นใน แต่ ไม่สามารถเดินทางผ่านของเหลวแก่นโลกชั้นนอกออกมาถึงผิวโลกได้</t>
  </si>
  <si>
    <t>ของแข็ง หิน/แมกนีเซียมแข็งตัว</t>
  </si>
  <si>
    <t>คลื่นที่S ไม่สามารถผ่านแก่นโลกชั้นนอกได้</t>
  </si>
  <si>
    <t>เพราะอุกาบาตเหล็กมีองค์ประกอบคล้ายแก่นโลก</t>
  </si>
  <si>
    <t>ค่าความเฉลี่ยสูงกว่าเปลือก-ชั้นแมนเทิล ต้องมีเหล็กจำนวนมาก</t>
  </si>
  <si>
    <t>เพราะความหนาแน่นและสมบัติต่างกัน</t>
  </si>
  <si>
    <t>กคือโลกเนื้อเดียว ขคือโลกมีหลายชั้น/ความหนาแน่นต่างกัน</t>
  </si>
  <si>
    <t>แมนเทิลชั้นบน</t>
  </si>
  <si>
    <t>เขตความเร็วต่ำร้อนและเป็นพลาสติกมากกว่า ธรณีภาคจึงแข็งกว่า</t>
  </si>
  <si>
    <t>เดินทางออกมาได้เพราะคลื่นที่S เกิดขึ้นใหม่ที่แก่นโลกชั้นใน</t>
  </si>
  <si>
    <t>ชั้นเนื้อโลก ประกอบด้วยสสาร ของแข็ง เป็นส่วนใหญ่ แต่มีสมบัติคล้ายของไหล</t>
  </si>
  <si>
    <t>เหมือนกัน: พบเขตที่คลื่นหักเหและสะท้อนตามสมบัติของชั้นโลก
แตกต่างกัน: ความหนาและความลึกของชั้นในโลกอาจไม่เหมือนกัน ทำให้แนวการเคลื่อนที่ต่างกัน</t>
  </si>
  <si>
    <t>หินหนืดหรือแมกมาใน เปลือกโลกส่วนทวีป</t>
  </si>
  <si>
    <t>การศึกษาคลื่นแผ่นดินไหว โดยนักแผ่นดินไหววิทยา อิงเก เลห์มันน์ ซึ่งพบว่าคลื่นเฉือน (S-waves) ไม่สามารถเดินทางผ่านแก่นโลกชั้นนอกได้</t>
  </si>
  <si>
    <t>เนื่องจากเชื่อว่าอุกกาบาตเหล่านี้มาจากแก่นของดาวเคราะห์ที่แตกสลาย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เหมือนกับแก่นโลกชั้นใน</t>
  </si>
  <si>
    <t>ลักษณะโครงสร้างโลกในภาพ ก และ ข จึงมีความแตกต่างกัน โดยภาพ ก แสดงถึงโครงสร้างโลกที่มีเนื้อเดียวกัน (homogeneous) ส่วนภาพ ข แสดงถึงโครงสร้างโลกที่มีการแบ่งชั้น (layered) หรือมีความหนาแน่นแตกต่างกันในแต่ละส่วน</t>
  </si>
  <si>
    <t>ชั้น แมนเทิล หรือ เปลือกโลก </t>
  </si>
  <si>
    <t>มีหินหลอมเหลวบางส่วน หรือ หินที่ถูกความร้อนสูง ทำให้มีลักษณะอ่อนนุ่มกว่าหินโดยรอบ</t>
  </si>
  <si>
    <t>หินก้อนนี้มีกำเนิดมาจาก “ชั้นเปลือกโลก”</t>
  </si>
  <si>
    <t>เป็นของแข็ง (ลักษณะพลาสติก)</t>
  </si>
  <si>
    <t xml:space="preserve">หลักฐานคือ การที่ S-wave ไม่สามารถผ่านแก่นโลกชั้นนอกได้ </t>
  </si>
  <si>
    <t xml:space="preserve">อุกกาบาตเหล็กมีส่วนประกอบคล้ายธาตุหนักในแก่นโลก จึงใช้เป็นหลักฐานอธิบายองค์ประกอบของแก่นโลกได้ </t>
  </si>
  <si>
    <t>หลักฐานจากการวิเคราะห์ความเร็วคลื่นไหวสะเทือนและความหนาแน่นของแก่นโลกสนับสนุนว่าแก่นโลกประกอบด้วยเหล็กเป็นส่วนใหญ่</t>
  </si>
  <si>
    <t xml:space="preserve">คลื่นสะท้อนและหักเหเพราะชั้นของโลกมีความหนาแน่นและสมบัติทางกลแตกต่างกัน </t>
  </si>
  <si>
    <t>เหมือนกัน: มีชั้นหลัก 4 ชั้น (เปลือกโลก, เนื้อโลก, แก่นโลกชั้นนอก, แก่นโลกชั้นใน)
	•	แตกต่างกัน: การแปลความหมาย P-wave แสดงให้เห็นว่า แก่นโลกชั้นนอกเป็นของเหลว ในภาพ ข แต่อาจไม่ชัดเจนในภาพ ก</t>
  </si>
  <si>
    <t>เขตความเร็วต่ำแตกต่างจากธรณีภาคตรงที่มีอุณหภูมิสูงกว่า คลื่นไหวสะเทือนเคลื่อนที่ช้าลง และสามารถไหลช้า ๆ ได้ (plastic) ในขณะที่ธรณีภาคแข็งและแข็งตัว)</t>
  </si>
  <si>
    <t>คลื่นทุติยภูมิที่เกิดใหม่จากคลื่นปฐมภูมิในแก่นโลกชั้นในสามารถเดินทางออกมาที่ผิวโลกได้ เพราะมันเกิดและเคลื่อนในแก่นโลกชั้นในซึ่งเป็นของแข็ง แล้วกลับขึ้นผ่านชั้นอื่นในรูปแบบคลื่น P หรือ S ที่สามารถเคลื่อนผ่านได้</t>
  </si>
  <si>
    <t>การที่คลื่นทุติยภูมิไม่สามารถผ่านได้</t>
  </si>
  <si>
    <t>อุกกาบาตเหล็กมี องค์ประกอบเหล็ก-นิกเกิลเหมือนแก่นโลก จึงใช้เป็น แบบจำลองทางเคมี ของแก่นโลกได้</t>
  </si>
  <si>
    <t>การแพร่กระจายของคลื่นไหวสะเทือน</t>
  </si>
  <si>
    <t>คลื่นไหวสะเทือนสะท้อนและหักเหเพราะเจอ ขอบเขตระหว่างชั้นที่มีสมบัติทางฟิสิกส์ต่างกัน เช่น ความหนาแน่น ความแข็ง หรือองค์ประกอบธาตุ</t>
  </si>
  <si>
    <t>คลื่นก.ไก่เดินทางเป็นเส้นตรงส่วนคลื่นข.ไข่เดินทางแบบโค้งงอ</t>
  </si>
  <si>
    <t>เขตความเร็วต่ำมีความหนาแน่นต่ำกว่า</t>
  </si>
  <si>
    <t>S-wave ไม่สามารถผ่านแก่นโลกชั้นนอกที่เป็นของเหลวออกสู่ผิวโลกได้ เพราะของเหลว ไม่สามารถนำคลื่นเฉือน คลื่น S-wave จึงถูกกักอยู่ภายในแก่นโลกชั้นใน</t>
  </si>
  <si>
    <t>เปลือกโลกทวีป (ส่วนธรณีภาค)</t>
  </si>
  <si>
    <t>ของแข็งแบบพลาสติก</t>
  </si>
  <si>
    <t>การสังเกตคลื่นไหวสะเทือน</t>
  </si>
  <si>
    <t>ไม่สามารถเดินทางออกมาที่ผิวโลกได้ เนื่องจากคลื่น S เป็นคลื่นตามขวางที่ไม่สามารถเคลื่อนที่ผ่านของเหลวได้</t>
  </si>
  <si>
    <t>ของแข็งหนืด</t>
  </si>
  <si>
    <t>S-wave หยุด → แก่นโลกชั้นนอกเป็นของเหลว P-wave ชะลอและหักเห → ยืนยันสถานะเป็นของเหลว</t>
  </si>
  <si>
    <t>อุกกาบาตเหล็กมีส่วนประกอบเหมือนแก่นโลก (เหล็ก-นิกเกิล) จึงใช้เป็นตัวแทนศึกษาองค์ประกอบแก่นโลกได้</t>
  </si>
  <si>
    <t>คลื่นไหวสะเทือน ความหนาแน่นสูง และการสร้างสนามแม่เหล็กโลก</t>
  </si>
  <si>
    <t>คลื่นไหวสะเทือนสะท้อนและหักเหเพราะ ความหนาแน่น, สถานะ, และสมบัติยืดหยุ่นของชั้นโลกเปลี่ยนไป</t>
  </si>
  <si>
    <t>โลกในภาพ ก มีโครงสร้างเป็นเนื้อเดียวกัน ส่วนโลกในภาพ ข มีโครงสร้างเป็นชั้น ๆ ซึ่งมีลักษณะแตกต่างกัน เช่น ความหนาแน่นหรือความเร็วในการเคลื่อนที่ของคลื่น ทำให้เกิดการหักเหของคลื่น</t>
  </si>
  <si>
    <t>ลาวาเกิดจาก แมกมา (Magma) ซึ่งเป็นหินหลอมเหลวที่เกิดใน ส่วนบนของชั้นเนื้อโลก (upper mantle)
แมกมาจะ เคลื่อนตัวผ่านเปลือกโลก และปะทุขึ้นมาเป็นลาวาลักษณะของลาวาและหินภูเขาไฟบนพื้นผิวจึงสะท้อนถึง องค์ประกอบของชั้นเนื้อโลกส่วนบน</t>
  </si>
  <si>
    <t>เขตความเร็วต่ำเป็นส่วนของ เนื้อโลกส่วนบนที่แข็งแต่ไหลหนืด, คลื่นไหวสะเทือนเคลื่อนที่ช้ากว่าธรณีภาคแข็ง ทำให้เกิดความแตกต่างในคุณสมบัติทางกลของโลก</t>
  </si>
  <si>
    <t>S-wave เดิมหยุดที่แก่นโลกชั้นนอก แต่ S-wave ใหม่ที่เกิดจากการหักเหในแก่นโลกชั้นใน สามารถออกสู่ผิวโลกได้</t>
  </si>
  <si>
    <t xml:space="preserve">สถานะของแข็ง </t>
  </si>
  <si>
    <t>ภาพ ก โลกเนื้อเดียว คลื่นเดินตรง
ภาพ ข โลกมีหลายชั้น คลื่นโค้งงอ</t>
  </si>
  <si>
    <t>ศึกษาเคลื่อนไหวสะเทือน</t>
  </si>
  <si>
    <t>โครงสร้างโลกในภาพ ก เป็นเนื้อเดียวกัน ส่วนภาพ ข มีการแบ่งชั้นโครงสร้างภายในโลก</t>
  </si>
  <si>
    <t>ไม่ เพราะ ไม่สามารถเดินทางออกมาที่ผิวโลกได้</t>
  </si>
  <si>
    <t>การที่คลื่นเฉือน ไม่สามารถเคลื่อนที่ผ่านแก่นโลกชั้นนอกได้</t>
  </si>
  <si>
    <t>อุกกาบาตเหล็กมีองค์ประกอบคล้ายกับที่คาดการณ์ไว้สำหรับแก่นโลก</t>
  </si>
  <si>
    <t>ความหนาแน่นของโลกและความเร็วของคลื่นไหวสะเทือน</t>
  </si>
  <si>
    <t>ความเร็วของคลื่นไหวสะเทือนเปลี่ยนแปลงเมื่อเคลื่อนที่ผ่านชั้นที่มีความหนาแน่นและคุณสมบัติต่างกัน</t>
  </si>
  <si>
    <t>แตกต่างกัน
ในภาพ ก. คลื่นปฐมภูมิเคลื่อนที่ออกจากศูนย์เกิดแผ่นดินไหวเป็นเส้นตรงแผ่ไปทุกทิศทางอย่างสม่ำเสมอ ซึ่งแสดงถึงโครงสร้างภายในโลกที่เป็นเนื้อเดียวกันและมีความหนาแน่นเท่ากันตลอด
ในภาพ ข. คลื่นปฐมภูมิเคลื่อนที่ออกจากศูนย์เกิดแผ่นดินไหวและเกิดการหักเห ซึ่งแสดงให้เห็นว่าโครงสร้างภายในโลกมีความหนาแน่นไม่สม่ำเสมอ และมีการแบ่งชั้นโครงสร้างภายในโลกที่แตกต่างกัน</t>
  </si>
  <si>
    <t>ได้ เพราะคลื่นทุติยภูมิที่เกิดขึ้นใหม่เมื่อคลื่นปฐมภูมิเคลื่อนที่ผ่านแก่นโลกชั้นนอกเข้าไปยังแก่นโลกชั้นใน สามารถเดินทางออกมาที่ผิวโลกได้ เพราะแก่นโลกชั้นในเป็นของแข็งที่คลื่นทุติยภูมิสามารถเคลื่อนที่ผ่านได้</t>
  </si>
  <si>
    <t>หินแกรนิตเป็นหินอัคนีแทรกซอน ซึ่งเกิดจากการเย็นตัวอย่างช้าๆ ของแมกมาใต้เปลือกโลก ดังนั้นหินชนิดนี้จึงมีกำเนิดมาจากชั้นเปลือกโลกและส่วนบนของชั้นเนื้อโลก</t>
  </si>
  <si>
    <t>ชั้นเนื้อโลกประกอบด้วยสสารในสถานะที่เป็นของแข็งเป็นส่วนใหญ่ โดยมีองค์ประกอบหลักเป็นซิลิเกต แมกนีเซียม และเหล็ก อย่างไรก็ตาม ในส่วนของเนื้อโลกตอนบน (Asthenosphere) จะมีลักษณะเป็นของแข็งที่มีสภาพพลาสติกหรือกึ่งหลอมเหลว ทำให้สามารถเคลื่อนที่ได้ช้าๆ ซึ่งเป็นสาเหตุของการเคลื่อนที่ของแผ่นเปลือกโลก</t>
  </si>
  <si>
    <t>หลักฐานที่สำคัญที่สุดคือการศึกษาคลื่นไหวสะเทือน (Seismic waves) จากการเกิดแผ่นดินไหว โดยพบว่าคลื่นทุติยภูมิ (S-wave) ไม่สามารถเดินทางผ่านแก่นโลกชั้นนอกได้ ซึ่งเป็นคุณสมบัติของของเหลว
นอกจากนี้ยังพบว่าคลื่นปฐมภูมิ (P-wave) มีการหักเหเมื่อเคลื่อนที่ผ่านชั้นนี้ ซึ่งสอดคล้องกับการเปลี่ยนสถานะจากของแข็งเป็นของเหลว</t>
  </si>
  <si>
    <t>นักวิทยาศาสตร์สันนิษฐานว่าอุกกาบาตเหล็กเป็นส่วนที่หลงเหลือจากแก่นของดาวเคราะห์ดวงอื่นที่แตกสลายไปแล้ว ซึ่งดาวเคราะห์เหล่านั้นมีกำเนิดและองค์ประกอบคล้ายคลึงกับโลก
ดังนั้น อุกกาบาตเหล็กซึ่งมีส่วนประกอบหลักเป็นธาตุเหล็กและนิกเกิล จึงใช้เป็นข้อมูลเพื่ออธิบายองค์ประกอบหลักของแก่นโลกได้เช่นกันครับ</t>
  </si>
  <si>
    <t>นอกจากอุกกาบาตเหล็กแล้ว ยังมีหลักฐานอื่นที่ช่วยสนับสนุนว่าแก่นโลกประกอบด้วยเหล็กเป็นส่วนมาก ได้แก่:
• ความหนาแน่นของโลก: จากการศึกษาพบว่าความหนาแน่นเฉลี่ยของโลกสูงกว่าความหนาแน่นของหินที่เปลือกโลกและเนื้อโลกมาก ซึ่งสอดคล้องกับคุณสมบัติของเหล็กที่มีความหนาแน่นสูง
• สนามแม่เหล็กโลก: การเคลื่อนที่หมุนวนของเหล็กหลอมเหลวในแก่นโลกชั้นนอกทำให้เกิดสนามแม่เหล็กโลก ซึ่งคุณสมบัตินี้เกิดขึ้นได้กับธาตุที่เป็นโลหะและมีคุณสมบัติเป็นแม่เหล็กเท่านั้น</t>
  </si>
  <si>
    <t>การสะท้อนและหักเหของคลื่นไหวสะเทือนเกิดขึ้นเนื่องจากคลื่นเคลื่อนที่ผ่านตัวกลางที่มีคุณสมบัติทางกายภาพแตกต่างกัน เช่น ความหนาแน่น ความยืดหยุ่น หรือสถานะทางกายภาพ
เมื่อคลื่นไหวสะเทือนเดินทางไปกระทบกับรอยต่อระหว่างชั้นของโลกที่มีคุณสมบัติแตกต่างกัน คลื่นบางส่วนจะสะท้อนกลับ และบางส่วนจะหักเหหรือเปลี่ยนทิศทางในการเดินทางต่อไป ทำให้เราสามารถใช้ข้อมูลนี้ในการศึกษาและจำแนกชั้นต่างๆ ของโครงสร้างโลก</t>
  </si>
  <si>
    <t>ลักษณะโครงสร้างโลกในภาพ ก และ ข แตกต่างกันอย่างชัดเจน โดยภาพ ข เป็นภาพที่ถูกต้องตามหลักวิทยาศาสตร์ที่แสดงว่าโลกมีโครงสร้างภายในแบ่งเป็นชั้นๆ</t>
  </si>
  <si>
    <t>ลาวาคือหินหนืดที่ปะทุขึ้นมาบนผิวโลก โดยมีแหล่งกำเนิดมาจากแมกมา ซึ่งอยู่ภายในชั้นเนื้อโลก (Mantle) โดยเฉพาะในส่วนบนสุดที่เรียกว่าชั้นฐานธรณีภาค (Asthenosphere) ซึ่งมีสภาพเป็นของแข็งที่มีความยืดหยุ่นสูงและสามารถหลอมละลายได้บางส่วน</t>
  </si>
  <si>
    <t>เขตความเร็วต่ำ (LVZ) อ่อนตัวและมีการหลอมเหลวบางส่วน ทำให้คลื่นไหวสะเทือนเคลื่อนที่ช้าลง ขณะที่ชั้นธรณีภาคแข็งแรง แข็งทึบ และคลื่นไหวสะเทือนเคลื่อนที่ได้เร็วกว่า</t>
  </si>
  <si>
    <t>คลื่นทุติยภูมิ (S-wave) ที่เกิดจากการเปลี่ยนรูปของคลื่นปฐมภูมิ (P-wave) เมื่อเข้าสู่แก่นโลกชั้นใน สามารถเดินทางออกมาถึงผิวโลกได้ เพราะแก่นโลกชั้นในเป็นของแข็งที่ส่งผ่าน S-wave ได้ แตกต่างจากแก่นโลกชั้นนอกที่เป็นของเหลวซึ่งไม่สามารถส่งผ่าน S-wave ได้เลย</t>
  </si>
  <si>
    <t>หินแกรนิตมาจากเปลือกโลก เป็นแมกมาที่แข็งตัว</t>
  </si>
  <si>
    <t>ของหิน</t>
  </si>
  <si>
    <t>เหล็ก80% และ  นิกเกิล 5% เป็นหลัก</t>
  </si>
  <si>
    <t>การศึกษา เคลื่อนไหวสะเทือน</t>
  </si>
  <si>
    <t>ชั้นโลกมีความหนาแน่นและความยืดหยุ่นที่ต่างกัน</t>
  </si>
  <si>
    <t>ก. เนื้อเดียวกัน
ข. ไม่ใช่เนื้อเดียวกัน</t>
  </si>
  <si>
    <t>เป็นหินเหลวที่มีความหลอมเหลวบางส่วน และความร้อนสูง</t>
  </si>
  <si>
    <t>ไม่ เพราะมีพื้นที่ร้อนจัดมีความหลอมเหลวของหินร้อนสูง</t>
  </si>
  <si>
    <t>ส่วนเนื้อโลก</t>
  </si>
  <si>
    <t>ประกอบด้วยสสารในสถานะของแข็งเป็นส่วนใหญ่ แต่มีคุณสมบัติที่ยืดหยุ่นคล้ายพลาสติก</t>
  </si>
  <si>
    <t>คลื่นไหวสะเทือน โดยมี 2 ชนิด คือ ทุติยภูมิและปฐมภูมิ โดยทุติยภูมิไม่สามารถหาค่าในชั้นของเหลว ส่วนปฐมภูมิสามารถหาได้ทั้งสอง โดยรู้ได้ตอนที่คลื่นลงไประดับความลึก 2,900 กิโลเมตรลงไป คลื่นทุติยภูมิหายไป นั้นจึงเป็นหลักฐานว่าแก่นโลกชั้นนอกเป็นของเหลว</t>
  </si>
  <si>
    <t>ความหนาแน่นของโลก และ สนามแม่เหล็กโลก</t>
  </si>
  <si>
    <t>เพราะมีการเปลี่ยนแปลงคุณสมบัติของวัสดุที่คลื่นเดินทางผ่าน ซึ่งหลักๆคือ ความหนาแน่น และ ความยืดหยุ่น ของชั้นหินที่แตกต่างกันไปในแต่ละความลึก</t>
  </si>
  <si>
    <t>แตกต่างกันเพราะรูป ก เป็นเนื้อเดียวกัน ส่วนรูป ข ไม่เป็นเนื้อเดียวกัน</t>
  </si>
  <si>
    <t>ชั้นธรณีภาค เป็นชั้นนอกสุดของโลกที่มีสถานะเป็นของแข็ง มีความแข็งแรงและยืดหยุ่นสูง ซึ่งประกอบด้วยเปลือกโลกและเนื้อโลกชั้นบนสุด
เขตความเร็วต่ำ เป็นส่วนหนึ่งของชั้นฐานธรณีภาค ที่อยู่ใต้ชั้นธรณีภาค มีสถานะเป็น กึ่งหลอมเหลวหรือพลาสติก เนื่องจากอุณหภูมิและความดันที่สูง ทำให้มีความยืดหยุ่นน้อยกว่ามาก
เนื่องจากสมบัติที่แตกต่างกันนี้ ทำให้ ความเร็วของคลื่นไหวสะเทือน ลดลงอย่างเห็นได้ชัดเมื่อเคลื่อนที่ผ่านเขตความเร็วต่ำ ซึ่งเป็นที่มาของชื่อ "เขตความเร็วต่ำ"</t>
  </si>
  <si>
    <t>ไม่สามารถเดินทางออกมาที่ผิวโลกได้ เนื่องจากคลื่นทุติยภูมิ เป็นคลื่นตามขวางที่ไม่สามารถเคลื่อนที่ผ่านของเหลวได้ และแก่นโลกชั้นนอกนั้นเป็นสภาวะของเหลว ส่งผลให้คลื่นทุติยภูมิไม่สามารถเดินทางทะลุแก่นโลกชั้นนอกไปยังแก่นโลกชั้นใน และไม่สามารถโผล่ขึ้นมาถึงผิวโลกได้</t>
  </si>
  <si>
    <t>มาจากแมกในเปลือกโลกส่วนทวีป</t>
  </si>
  <si>
    <t>คลื่นs,v</t>
  </si>
  <si>
    <t>เนื่องจากแก่นโลกคล้ายดาวเคราะห์อื่นที่มีแก่ชนโลก</t>
  </si>
  <si>
    <t>สนามแม่เหล็กของโลก</t>
  </si>
  <si>
    <t>เพราะโลกมีเขตชั้นแต่ละชั้นความหนาแน่นไม่เท่ากัน</t>
  </si>
  <si>
    <t>ต่างกันเนื่องจากคนละชั้น</t>
  </si>
  <si>
    <t>ไม่สามารถเดินทางออกมาที่ผิวโลกได้ เนื่องจากคลื่นs เป็นคลื่ยที่ไม่สามารถเคลื่อนที่ผ่านของเหลว</t>
  </si>
  <si>
    <t>ใต้แผ่นเปลือกโลก ซึ่งกระบวนการนี้ใช้ระยะเวลาที่ยาวนาน ก่อนจะกลายมาเป็นหินแกรนิตในที่สุด</t>
  </si>
  <si>
    <t xml:space="preserve">ของแข็ง มีแร่โอลิวีน (Olevine) จำนวนมาก นอกจากนี้ยังมีอุณหภูมิ </t>
  </si>
  <si>
    <t>1.นอกจากผลการศึกษา​อุกกาบาต​เหล็ก​แล้ว​หลักฐาน​ใด​ที่​ช่วย​สนับสนุน​ว่า​แก่น​โลก​ประกอบ​ด้วย​เหล็ก​เป็น​ส่วนมาก
2.หลักฐาน​ใด​ที่​นำมา​ใช้ยืนยันว่าแก่นโลกชั้นนอกเป็นของเหลว
3.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t>
  </si>
  <si>
    <t xml:space="preserve">
อุกกาบาตชนิดหินส่วนใหญ่มีลักษณะเหมือนหินบนโลก และมักสลายตัวเพราะลมฟ้าอากาศ ผู้เชี่ยวชาญเท่านั้นที่จะบอกได้ว่าเป็นลูกอุกกาบาต การวิเคราะห์ทำได้โดยตัดผิวอุกกาบาตให้เรียบ ขัดมันแล้วใช้กรดอย่างอ่อนกัด</t>
  </si>
  <si>
    <t>แม้จะสันนิษฐานกันมานานแล้วว่า โลกของเรามีโครงสร้างที่ลึกลงไปภายในมากกว่า 4 ชั้น ซึ่งต่างจากสิ่งที่ตำราเรียนได้เคยระบุเอาไว้ แต่ล่าสุดนักวิทยาศาสตร์เพิ่งจะพบหลักฐานที่ยืนยันได้ว่า ภายใต้แก่นโลกชั้นใน (inner core) ยังมีชั้นของแร่ธาตุที่มีโครงสร้างต่างออกไปซ่อนอยู่อีกเป็นชั้นที่ 5 ด้วย</t>
  </si>
  <si>
    <t>แผ่นดินไหว การระเบิด หรือกิจกรรมอื่น ๆ ที่ก่อให้เกิดคลื่นความถี่ต่ำ คลื่นไหวสะเทือนอาจถูกตรวจรับได้ด้วย</t>
  </si>
  <si>
    <t xml:space="preserve">ก </t>
  </si>
  <si>
    <t>ชั้นเนื้อโลก (Mantle) ที่อยู่ระหว่างชั้นเปลือกโลก (Crust) ซึ่งเป็นชั้นบนสุด และชั้นแก่นโลก (Core) ซึ่งอยู่ชั้นล่างสุด</t>
  </si>
  <si>
    <t xml:space="preserve">เมโซสเฟียร์ (Mesosphere) อยู่บริเวณเนื้อโลกชั้นล่าง (Lower Mantle) ที่ความลึก 700 - 2,900 กิโลเมตร เป็นบริเวณที่คลื่นไหวสะเทือนมีความเร็วสม่ำเสมอ เนื่องจากเป็นของแข็ง 
แก่นชั้นโลกนอก (Outer core) ทึ่ระดับลึก 2,900 - 5,150 กิโลเมตร P wave ลดความเร็วลงฉับพลัน ขณะที่ S wave ไม่ปรากฏ ทั้งนี้เนื่องจากบริเวณนี้เป็นเหล็กหลอมละลาย 
แก่นโลกชั้นใน (Inner core) ที่ระดับลึก 5,150 กิโลเมตร จนถึงความลึก 6,371 กิโลเมตร ที่จุดศูนย์กลางของโลก  P wave ทวีความเร็วขึ้น เนื่องจากความกดดันแรงกดดันภายในทำให้เหล็กเปลี่ยนสถานะเป็นของแข็ง </t>
  </si>
  <si>
    <t>คลื่นทุติยภูมิที่เกิดขึ้นใหม่เมื่อคลื่นปฐมภูมิเคลื่อนที่ผ่านแก่นโลกชั้นนอกเข้าไปยังแก่นโลกชั้นในสามารถเดินทางออกมาที่ผิวโลกได้หรือไม่ เพระาเหตุใด.</t>
  </si>
  <si>
    <t>กำเนิดจากเปลือกโลกทวีป</t>
  </si>
  <si>
    <t>การสังเกตุคลื่นเเผ่นดินไหว</t>
  </si>
  <si>
    <t xml:space="preserve">เพราะอุกกาบาตเหล็กมีองค์ประกอบหลักเป็นเหล็กและนิกเกิล ซึ่งคล้ายกับองค์ประกอบของแก่นโลก 
</t>
  </si>
  <si>
    <t>การศึกษาเส้นทางเเละความเร็วของคลื่นเเผ่รดิรไหว</t>
  </si>
  <si>
    <t xml:space="preserve">เพราะชั้นต่าง ๆ ของโลกมีความหนาแน่นและคุณสมบัติทางธรณีวิทยาไม่เหมือนกัน 
</t>
  </si>
  <si>
    <t xml:space="preserve"> "ก" แสดงให้เห็นว่าคลื่นปฐมภูมิเคลื่อนที่ออกไปในทุกทิศทางเป็นแนวตรงจากจุดกำเนิด (สีแดง) ซึ่งแสดงว่าโครงสร้างภายในโลกมีความหนาแน่นเท่ากันทั้งหมด แต่ภาพ "ข" แสดงให้เห็นว่าคลื่นปฐมภูมิมีการหักเหและเคลื่อนที่เป็นแนวโค้ง แสดงว่าโครงสร้างภายในโลกมีความหนาแน่นที่ไม่สม่ำเสมอ</t>
  </si>
  <si>
    <t>เเมนเทิล</t>
  </si>
  <si>
    <t xml:space="preserve">ได้เพราะแก่นโลกชั้นนอก เป็นของเหลว จึง S-wave ไม่สามารถเคลื่อนที่ผ่านของเหลวได้
</t>
  </si>
  <si>
    <t>การหายไปของคลื่นS</t>
  </si>
  <si>
    <t>นักธรณีวิทยาใช้ อุกกาบาตเหล็กเป็นตัวแทน เพื่ออธิบายองค์ประกอบของแก่นโลก</t>
  </si>
  <si>
    <t>ความแตกต่างของความหนาแน่นและคุณสมบัติทางกลของแต่ละชั้นในโลก</t>
  </si>
  <si>
    <t>ภาพ ก. แสดงแบบจำลองโครงสร้างโลกในอุดมคติที่ ไม่เป็นจริง ในขณะที่ภาพ ข. แสดงพฤติกรรมของคลื่นที่ สอดคล้อง กับโครงสร้างโลกที่มีลักษณะเป็นชั้น ซึ่งเป็นแบบจำลองที่ได้รับการยอมรับในปัจจุบัน</t>
  </si>
  <si>
    <t>มีสถาะเป็นของแข็ง คลื่นไหวสะเทือนเร็ว อุณหภูมิต่ำกว่า</t>
  </si>
  <si>
    <t>ไม่ออกสู่ผิวโลก เพราะ แก่นโลกชั้นนอกเป็นของเหลว</t>
  </si>
  <si>
    <t>นักธรณีวิทยาใช้อุกกาบาตเหล็กเป็นตัวแทน</t>
  </si>
  <si>
    <t>องค์ประกอบและคุณสมบัติทางกายภาพของแต่ละชั้นในโลกมีความแตกต่างกันอย่างมาก</t>
  </si>
  <si>
    <t>มีสถานะเป็นของแข็ง คลื่นไหวสะเทือนเร็ว อุณหภูมิต่ำกว่า</t>
  </si>
  <si>
    <t>ไม่ เพราะแก่นโลกชั้นนอกมีสถานะเป็นของเหลว</t>
  </si>
  <si>
    <t>(S-waves) ไม่สามารถเดินทางผ่านแก่นโลกชั้นนอกได้</t>
  </si>
  <si>
    <t>แก่นของดาวเคราะห์ที่แตกสลาย ซึ่งมีองค์ประกอบคล้ายคลึงกับองค์ประกอบของแก่นโลก</t>
  </si>
  <si>
    <t>ภาพ ก : โลกมีโครงสร้างเป็นเนื้อเดียว คลื่น P เดินทางเป็นเส้นตรงไม่หักเห
ภาพ ข :โลกมีโครงสร้างหลายชั้น P หักเหเมื่อเจอความแตกต่างของความหนาแน่นในแต่ละชั้น</t>
  </si>
  <si>
    <t>เขตความเร็วต่ำ มีสมบัติคือ มีหินหลอมเหลวบางส่วน หรือ หินที่ถูกความร้อนสูง ทำให้มีลักษณะอ่อนนุ่มกว่าหินโดยรอบ ต่างจากชั้นธรณีภาค ซึ่งเป็นชั้นแข็งที่ประกอบด้วยเปลือกโลกและเนื้อโลกส่วนบนสุด ที่มีสมบัติเป็นของแข็งที่เปราะ</t>
  </si>
  <si>
    <t>หินหนืด หรือ แม็กม่า</t>
  </si>
  <si>
    <t>คลื่น S เป็น0 ในชั้นแก่นโลกชั้นใน</t>
  </si>
  <si>
    <t>อุกกาบาตมาจากดวงเคราะห์ที่แกนชั้นในแตกสลายไป</t>
  </si>
  <si>
    <t>โลกมีชั้นที่มีความหนาแน่นและความยืดหยุ่นและแตกต่างกันทำให้ความเร็วเปลี่ยนแปลงไป</t>
  </si>
  <si>
    <t>ก. ทั่วพื้นที่ = เนื้อเดียวกัน
ข. ไม่ได้ทั้่วพื้นที่ = ไม่เป็นเนื้อเดียวกัน</t>
  </si>
  <si>
    <t>ความเร็วต่ำ มีคลื่น s กับรุ่น p เร็วขึ้น
ธรณีภาค มีคลื่น s กับคลื่น p ช้าลง</t>
  </si>
  <si>
    <t>ไม่ เพราะ แกนโลกชั้นในเป็นของแข็ง</t>
  </si>
  <si>
    <t>เกิดจากส่วนของ หินหนืด หรือ แม็กม่า</t>
  </si>
  <si>
    <t>คลื่นs เป็นศูนย์</t>
  </si>
  <si>
    <t>เพราะอุกาบาต มาจากแก่นชั้นในของดาวเคราะห์ที่แตกสลาย</t>
  </si>
  <si>
    <t>เพราะเนื้อโลกมีสถานะและความหนาแน่นต่างกัน</t>
  </si>
  <si>
    <t>ก. คลื่นไปได้ทั่วพื้นที่ = เนื้อเดียวกัน
ข. ไม่ได้ไปทั่วพื้นที่ = ไม่ได้เป็นเนื้อเดียวกัน</t>
  </si>
  <si>
    <t>เขตความเร็วตำ่มี คลื่นsกับคลื่นp เร็วขึ้น
ธรณีภาคมี คลื่นsกับคลื่นp ช้าลง</t>
  </si>
  <si>
    <t>ไม่ เพราะคลื่นทุติยภูมิไม่สามารถผ่านแก่นโลกนอกได้</t>
  </si>
  <si>
    <t>คลื่นไหวสะเทือนชนิดs</t>
  </si>
  <si>
    <t>เพราะมีองค์ประกอบเป็นเหล็ก-นิกเกิล คล้ายแก่นโลก</t>
  </si>
  <si>
    <t>ค่าความหนาแน่นเฉลี่ยของโลกสูง</t>
  </si>
  <si>
    <t>เพราะความหนาแน่นและคุณสมบัติทางกายภาพของสสารในแต่ละชั้นแตกต่างกัน</t>
  </si>
  <si>
    <t>ภาพ ก แสดงแนวการเคลื่อนที่ของคลื่นปฐมภูมิที่กระจายออกไปอย่างสม่ำเสมอในทุกทิศทางส่วนภาพ ข แสดงแนวการเคลื่อนที่ของคลื่นปฐมภูมิที่มีการเปลี่ยนแปลงทิศทางหรือความเร็ว</t>
  </si>
  <si>
    <t>เขตความเร็วต่ำ มีหินอยู่ในสภาพกึ่งของแข็งกึ่งหลอมเหลว ไหลได้เหมือนพลาสติก แต่ชั้นธรณีภาคเป็นของแข็งแข็งแกร่งกว่า</t>
  </si>
  <si>
    <t>ไม่สามารถเดินทางออกมาได้ เพราะคลื่นทุติยภูมิ ไม่สามารถเคลื่อนที่ผ่านตัวกลางที่เป็นของเหลวในแก่นโลกชั้นนอกได้</t>
  </si>
  <si>
    <t xml:space="preserve">หินแกรนิตมีกำเนิดมาจาก “เปลือกโลก” โดยเฉพาะเปลือกโลกทวีป </t>
  </si>
  <si>
    <t>ชั้นเนื้อโลกประกอบด้วยสสารสถานะของแข็งเป็นส่วนใหญ่</t>
  </si>
  <si>
    <t>การเดินทางของคลื่นไหวสะเทือน  และ การเปรียบเทียบความหนาแน่นและแบบจำลองโลก</t>
  </si>
  <si>
    <t>อุกกาบาตเหล็กมีองค์ประกอบเหล็ก–นิกเกิลเหมือนแก่นโลก จึงใช้เป็นตัวแทนข้อมูลในการอธิบายองค์ประกอบของแก่นโลกได้</t>
  </si>
  <si>
    <t>หลักฐานสนับสนุนแก่นโลกเป็นเหล็ก–นิกเกิล ได้แก่
1.ความหนาแน่นสูงของโลก
2.การเดินทางของคลื่นไหวสะเทือน
3.การมีสนามแม่เหล็กโลก</t>
  </si>
  <si>
    <t>คลื่นไหวสะเทือนสะท้อนและหักเหเพราะ ความเร็วคลื่นเปลี่ยนตามวัสดุและความหนาแน่นที่แตกต่างกันในแต่ละชั้นของโลก</t>
  </si>
  <si>
    <t>ภาพ ก โลกมีโครงสร้างเป็นเนื้อเดียว คลื่นp เดินทางเป็นเส้นตรงไม่หักเห
ภาพ ข โลกมีโครงสร้างหลายชั้นpหักเหเมื่อเจอความแตกต่างของความหนาแน่นในแต่ละชั้น</t>
  </si>
  <si>
    <t>เขตความเร็วต่ำมีสมบัติคือ มีหินหลอมเหลวบางส่วน หรือ หินที่ถูกความร้อนสูง ทำให้มีลักษณะอ่อนนุ่มกว่าหินโดยรอบ ต่างจากชั้นธรณีภาค ซึ่งเป็นชั้นแข็งที่ประกอบด้วยเปลือกโลกและเนื้อโลกส่วนบนสุด ที่มีสมบัติเป็นของแข็งที่เปราะ</t>
  </si>
  <si>
    <t>คลื่น S เดิม → ไม่สามารถผ่านแก่นโลกชั้นนอกของเหลวได้
คลื่น S ใหม่ที่เกิดจาก P-wave แปลงเป็น S-wave ในแก่นโลกชั้นใน → สามารถออกมาที่ผิวโลกได้
เป็นหนึ่งในหลักฐานที่ช่วยศึกษาสภาพของ แก่นโลกชั้นใน</t>
  </si>
  <si>
    <t>เพราะคลื่นsไม่สามารถผ่านได้</t>
  </si>
  <si>
    <t>เพราะคลื่นไหวสะเทือน</t>
  </si>
  <si>
    <t>เพราะโครงสร้างโลกมีสถานะและความหนาแน่นต่างกัน</t>
  </si>
  <si>
    <t>ก เป็นของแข็งคลื่นPผ่านได้ ข เป็นของเหลวนืด คลื่นpผ่านได้ คลื่นsผ่านไม่ได้</t>
  </si>
  <si>
    <t xml:space="preserve">เนื่องจากเชื่อว่าอุกกาบาตเหล่านี้มาจากแก่นของดาวเคราะห์ที่แตกสลาย ซึ่งมีองค์ประกอบคล้ายคลึงกับองค์ประกอบของแก่นโลกที่นักวิทยาศาสตร์ได้จากการสังเกตทางอ้อม โดยส่วนใหญ่ประกอบด้วย เหล็ก และ นิกเกิล เป็นหลัก </t>
  </si>
  <si>
    <t>ลักษณะโครงสร้างภายในโลกที่ได้จากการแปลความหมายแนวการเคลื่อนที่ของคลื่นปฐมภูมิในภาพ ก และ ข มีความแตกต่างกัน</t>
  </si>
  <si>
    <t xml:space="preserve">ฐานธรณีภาค </t>
  </si>
  <si>
    <t>เขตความเร็วต่ำมีสถานะเป็นของแข็งที่มีความหนืดสูงและสามารถไหลได้ช้าๆ คล้ายพลาสติก ทำให้คลื่นไหวสะเทือนเดินทางช้าลง และเป็นชั้นที่ทำให้แผ่นเปลือกโลกสามารถเคลื่อนที่ได้ ซึ่งแตกต่างจากชั้นธรณีภาคที่เป็นของแข็งที่แข็งแรงและเปราะมากกว่า</t>
  </si>
  <si>
    <t>คลื่นทุติยภูมิไม่สามารถเคลื่อนที่ผ่านแก่นโลกชั้นนอกได้ เนื่องจากคลื่นทุติยภูมิเคลื่อนที่ผ่านได้เฉพาะสถานะของแข็ง</t>
  </si>
  <si>
    <t>เพราะองค์ประกอบของแก่นโลกมีเหล็กเป็นส่วนใหญ่และมีนิกเกิล ซึ่งอุกกาบาตมีองค์ประกอบเป็นเหล็กและนิกเกิล</t>
  </si>
  <si>
    <t>ข้อก.มีลักษณะเป็นของแข็ง คลื่นปฐมภูมิผ่านได้
ข้อข.มีลักษณะเป็นของเหลวหนืด คลื่นปฐมภูมิผ่านได้</t>
  </si>
  <si>
    <t>ความเร็วของคลื่นปฐมภูมิและคลื่นทุติยภูมิเพิ่มขึ้นในชั้นธรณีภาคแต่ลดลงในเขตความเร็วต่ำ</t>
  </si>
  <si>
    <t>ไม่ได้ เนื่องจากคลื่นทุติยภูมิไม่สามารถเคลื่อนที่ผ่านของเหลวได้ และแก่นโลกชั้นนอกมีสถานะของเหลว ทำให้คลื่นทุติยภูมิไม่สามารถเดินทางทะลุแก่นโลกชั้นนอกไปยังแก่นโลกชั้นใน และไม่สามารถโผล่ขึ้นมาถึงผิวโลกได้</t>
  </si>
  <si>
    <t>คลื่นทุติยภูมิ(S) ไม่สามารถผ่านได้</t>
  </si>
  <si>
    <t>เพราะมีองค์ประกอบเป็นเหล็กและนิกเกิลเป็นหลัก เหมือนแห่นโลกชั้นใน</t>
  </si>
  <si>
    <t>ก.ลักษณะเป็นของแข็ง คลื่นPผ่านได้
ข.มีลักษณะเป็นของเหลวหนืด คลื่นPผ่านได้</t>
  </si>
  <si>
    <t>ความเร็วของคลื่นSและPเพิ่มขึ้นในชั้นธรณีภาคแต่ลดลงในชั้นฐานธรณีภาค</t>
  </si>
  <si>
    <t>ไม่สามารถเดินทางออกมาถึงผิวโลกได้ เนื่องจากคลื่น S ไม่สามารถเคลื่อนที่ผ่านของเหลวได้ และแก่นโลกชั้นนอก ซึ่งเป็นของเหลว จะทำให้คลื่น S ที่เกิดภายในนั้นไม่สามารถทะลุออกมายังผิวโลกได้</t>
  </si>
  <si>
    <t>ต่างกันเนื่องจากสถานะของแต่ชั้นของโลกนั้นต่างกัน และ คลื่นปฐมภูมิกับคลื่นทุติยภูมินั้นผ่านสถานะได้ต่าง กัน</t>
  </si>
  <si>
    <t>การไม่สามารถผ่านของเหลวของคลื่น S (S-wave)</t>
  </si>
  <si>
    <t>เพราะอุกกาบาตเหล็กมีองค์ประกอบหลักเป็นเหล็กและนิกเกิล คล้ายกับองค์ประกอบของแก่นโลก</t>
  </si>
  <si>
    <t>ค่าความหนาแน่นเฉลี่ยของโลกสูงกว่าหินบนพื้นผิว จึงสรุปได้ว่าภายในโลกต้องมีธาตุที่มีความหนาแน่นมาก เช่น เหล็ก</t>
  </si>
  <si>
    <t>เพราะโครงสร้างภายในโลกมีสมบัติทางกายภาพ เช่น ความหนาแน่นและสถานะของสสารแตกต่างกัน</t>
  </si>
  <si>
    <t>ภาพ ก เป็นโลกเนื้อเดียว คลื่นเดินทางตรง ส่วนภาพ ข เป็นโลกหลายชั้น มีความหนาแน่นต่างกัน คลื่นจึงหักเหและเกิดเขตเงา</t>
  </si>
  <si>
    <t>เพราะสสารในเขตความเร็วต่ำมีอุณหภูมิสูงจนใกล้หลอมเหลว เป็นของแข็งที่ไหลช้าได้ ทำให้คลื่นไหวสะเทือนเดินทางได้ช้ากว่าชั้นธรณีภาคที่แข็ง</t>
  </si>
  <si>
    <t>ได้ เพราะแก่นโลกชั้นในเป็นของแข็ง ทำให้ S-wave ที่เกิดใหม่สามารถเดินทางออกมายังผิวโลกได้</t>
  </si>
  <si>
    <t>คลื่นทุติยภูมิไม่สามารถเคลื่อนที่ผ่านแก่นโลกชั้นนอกได้ข้อมูลความเร็วของคลื่นปฐมภูมิที่เคลื่อนที่ผ่านแก่นโลกชั้นนอกและการที่โลกมีสนามแม่เหล็กเพราะสนามแม่เหล็กโลกเกิดจากการเคลื่อนที่ของสสารที่เป็นของเหลวภายในแก่นโลก</t>
  </si>
  <si>
    <t>เพราะอุกกาบาตเหล็กมีองค์ประกอบทางเคมีรวมทั้งลักษณะและกระบวนการเกิดที่แตกต่าง จากตัวอย่างหินอุกกาบาตหินและแร่เหล็กที่พบ ที่ผิวโลกซึ่งนักวิทยาศาสตร์สันนิษฐานว่าอุกกาบาตเหล็กนี้เกิดขึ้นในช่วงเวลาใกล้เคียงกับการเกิดโรคและมีองค์ประกอบทางเคมีใกล้เคียงกับแก่นโลก</t>
  </si>
  <si>
    <t>คลื่นใหม่สะเทือนเคลื่อนที่ผ่านตัวกลางที่มีสมบัติเชิงกลแตกต่างกันเช่นความหนาแน่นสถานะ</t>
  </si>
  <si>
    <t>โครงสร้างโลกในภาพ ก แสดงว่าภายในโลกมีลักษณะเป็นเนื้อเดียวกันและมีความหนาแน่นเท่ากันเนื่องจากคลื่นที่เดินทางผ่านเป็นเส้นตรงไม่มีการหักเหโครงสร้างโลกในภาพ ข แสดงว่าภายในโลกมีลักษณะเป็นเนื้อเดียวกันโดยมีสถานะและความหนาแน่นแตกต่างกันไปตามความลึกทำให้คลื่นปฐมภูมิเกิดการหัก</t>
  </si>
  <si>
    <t>หินแกรนิตเป็นหินอัคนีแทรกซอน จึงกำเนิดจาก ธรณีภาคส่วนทวีปของเปลือกโลก (continental crust)</t>
  </si>
  <si>
    <t>ชั้นเนื้อโลก (Mantle) ส่วนใหญ่เป็น ของแข็ง
แต่มีคุณสมบัติ “พลาสติก” คือร้อนและสามารถไหลเคลื่อนที่ช้า ๆ ได้ในระยะเวลานาน จึงทำให้เกิดการพาความร้อนและการเคลื่อนตัวของแผ่นธรณีภาค</t>
  </si>
  <si>
    <t>หลักฐานสำคัญที่ชี้ว่าแก่นโลกชั้นนอกเป็นของเหลวมาจาก การศึกษาคลื่นแผ่นดินไหว โดยนักแผ่นดินไหววิทยา อิงเก เลห์มันน์ ซึ่งพบว่าคลื่นเฉือน (S-waves) ไม่สามารถเดินทางผ่านแก่นโลกชั้นนอกได้</t>
  </si>
  <si>
    <t>ข้อมูลคลื่นไหวสะเทือน ความหนาแน่นเฉลี่ย และสนามแม่เหล็กโลก ล้วนชี้ว่าแก่นโลกประกอบด้วยเหล็กเป็นหลัก</t>
  </si>
  <si>
    <t>ภาพก.แสดงการเครื่องที่ของคลื่นตP-wave ในโลกที่มีองค์ประกอบเป็นเนื้อเดียวกันทุกทิศทางคลื่นจึงเดินทางการเคลื่อนที่เป็นเส้นโค้ง
ภาพข.แสดงการเคลื่อนที่ของP-wave ในโลกที่มีองค์ประกอบไม่เป็นเนื้อเดียวกัน คลื่นจึงเกิดการหักเหเมื่อเคลื่อนที่ผ่านชั้นต่างๆ ที่มีความหนาแน่นและมีความยืดหยุ่นต่างกัน</t>
  </si>
  <si>
    <t>ลาวาที่ปะทุขึ้นสู่ผิวโลกมีแหล่งกำเนิดมาจาก แมกมา ซึ่งเป็นหินหลอมเหลวที่อยู่ใต้เปลือกโลก และส่วนใหญ่มาจาก ชั้นเนื้อโลก (Mantle)</t>
  </si>
  <si>
    <t>ไม่สามารถเดินทางออกมาถึงผิวโลกได้ เนื่องจากคลื่น S ไม่สามารถเคลื่อนที่ผ่านของเหลวได้ และแก่นโลกชั้นนอก (outer core) ซึ่งเป็นของเหลว จะทำให้คลื่น S ที่เกิดภายในนั้นไม่สามารถทะลุออกมายังผิวโลกได้.</t>
  </si>
  <si>
    <t>ของแข็ง สภาพพลาสติด;ของแข็ง;ของเหลว;เมื่อคลื่นไหวเสทือนเคลื่อนที่ผ่านชั้นนี้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</si>
  <si>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ของแข็ง สภาพพลาสติด;ของเหลว;ของแข็ง;เมื่อคลื่นไหวเสทือนเคลื่อนที่ผ่านชั้นนี้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บริเวณ;คลื่นปฐมภูมิมีความเร็วค่อนข้างคงที่</t>
  </si>
  <si>
    <t>ของแข็ง;ของแข็ง สภาพพลาสติด;คลื่นปฐมภูมิมีความเร็วค่อนข้างคงที่;ของเหลว;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</si>
  <si>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ของเหลว;ของแข็ง;ของแข็ง สภาพพลาสติด;คลื่นปฐมภูมิมีความเร็วค่อนข้างคงที่;เมื่อคลื่นไหวเสทือนเคลื่อนที่ผ่านชั้นนี้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จะเกิดการเปลี่ยนแปลง 2 ลักษณะที่แตกต่างกันใน 2 บริเวณ</t>
  </si>
  <si>
    <t>ของแข็ง;ของแข็ง สภาพพลาสติด;คลื่นปฐมภูมิมีความเร็วค่อนข้างคงที่;ของเหลว;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</si>
  <si>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ของเหลว;เมื่อคลื่นไหวเสทือนเคลื่อนที่ผ่านชั้นนี้ คลื่นทุติยภูมิผ่านชั้นนี้ไม่ได้ แต่คลื่นปฐมภูมิมีความเร็วเพิ่มขึ้นอย่างช้า ๆ;ของแข็ง สภาพพลาสติด;เมื่อคลื่นไหวเสทือนเคลื่อนที่ผ่านชั้นนี้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จะมีความเร็วเพิ่มขึ้นอย่างสม่ำเสมอ;คลื่นปฐมภูมิมีความเร็วค่อนข้างคงที่;ของแข็ง</t>
  </si>
  <si>
    <t>นรินดา  สุยะลังกา</t>
  </si>
  <si>
    <t>คลื่นปฐมภูมิมีความเร็วค่อนข้างคงที่;ของเหลว;ของแข็ง;เมื่อคลื่นไหวเสทือนเคลื่อนที่ผ่านชั้นนี้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จะมีความเร็วเพิ่มขึ้นอย่างสม่ำเสมอ;ของแข็ง สภาพพลาสติด</t>
  </si>
  <si>
    <t>ของแข็ง สภาพพลาสติด;ของเหลว;ของแข็ง;คลื่นปฐมภูมิมีความเร็วค่อนข้างคงที่;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ๆ;เมื่อคลื่นไหวเสทือนเคลื่อนที่ผ่านชั้นนี้ จะมีความเร็วเพิ่มขึ้นอย่างสม่ำเสมอ</t>
  </si>
  <si>
    <t>ของแข็ง;ของเหลว;ของแข็ง สภาพพลาสติด;เมื่อคลื่นไหวเสทือนเคลื่อนที่ผ่านชั้นนี้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t>
  </si>
  <si>
    <t>ของเหลว;ของแข็ง;ของแข็ง สภาพพลาสติด;เมื่อคลื่นไหวเสทือนเคลื่อนที่ผ่านชั้นนี้ คลื่นทุติยภูมิผ่านชั้นนี้ไม่ได้ แต่คลื่นปฐมภูมิมีความเร็วเพิ่มขึ้นอย่างช้า ๆ;คลื่นปฐมภูมิมีความเร็วค่อนข้างคงที่;เมื่อคลื่นไหวเสทือนเคลื่อนที่ผ่านชั้นนี้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t>
  </si>
  <si>
    <t>แก่นโลกส่วนนอก (Outer core);ธรณีภาค (Lithosphere);แก่นโลกส่วนใน (Inner core);มัชฌิมภาค (Mesosphere);ฐานธรณีภาค (Asthenosphere)</t>
  </si>
  <si>
    <t>ของแข็ง;ของเหลว;ของแข็ง สภาพพลาสติด;คลื่นปฐมภูมิมีความเร็วค่อนข้างคงที่;เมื่อคลื่นไหวเสทือนเคลื่อนที่ผ่านชั้นนี้ จะมีความเร็วเพิ่มขึ้นอย่างสม่ำเสมอ;เมื่อคลื่นไหวเสทือนเคลื่อนที่ผ่านชั้นนี้ จะเกิดการเปลี่ยนแปลง 2 ลักษณะที่แตกต่างกันใน 2 บริเวณ;เมื่อคลื่นไหวเสทือนเคลื่อนที่ผ่านชั้นนี้ คลื่นทุติยภูมิผ่านชั้นนี้ไม่ได้ แต่คลื่นปฐมภูมิมีความเร็วเพิ่มขึ้นอย่างช้า ๆ</t>
  </si>
  <si>
    <t>เพื่อหลีกเลี่ยงผลกระทบจากชั้นบรรยากาศ เช่น ฝุ่นละออง ไอน้ำ และการบิดเบือนของแสง ซึ่งรบกวนการสังเกตการณ์วัตถุท้องฟ้า ทำให้ได้ภาพที่ชัดเจนและต่อเนื่องกว่ากล้องโทรทรรศน์บนพื้นโลก และ 2) เพื่อสังเกตการณ์คลื่นแม่เหล็กไฟฟ้าบางช่วงความยาวคลื่น ที่ไม่สามารถทะลุผ่านชั้นบรรยากาศโลกได้ ทำให้มองเห็นวัตถุอวกาศในย่านคลื่นที่แตกต่างออกไป</t>
  </si>
  <si>
    <t>เพื่อให้ได้ ข้อมูลที่หลากหลายและครบถ้วน เกี่ยวกับวัตถุท้องฟ้า</t>
  </si>
  <si>
    <t>พลซาร์ ดาวเคราะห์นอกระบบสุริยะ</t>
  </si>
  <si>
    <t>คลืรนแสงขาวและอัลตราไวโอเลต</t>
  </si>
  <si>
    <t>จรวดขับดันเชื้อเพลิงแข็ง ถังเชื้อเพลิงภายนอกและยานขยส่งอวกาศ</t>
  </si>
  <si>
    <t>มีทั้งด้านวิทยาศาสตร์ชีวภาพ กายภาพ วัสดุศาสตร์
และการสำรวจอวกาศ เช่น การศึกษาผลกระทบ
ของสภาพไร้แรงโน้มถ่วงต่อร่างกายมนุษย์</t>
  </si>
  <si>
    <t>การสูญเสียมวลกระดูกและกล้ามเนื้อ การ
เปลี่ยนแปลงของของเหลวในร่างกาย ผลกระทบ
ต่อระบบภูมิคุ้มกัน</t>
  </si>
  <si>
    <t xml:space="preserve">	1.	หลีกเลี่ยงการรบกวนของชั้นบรรยากาศโลก็
	2.	สามารถสังเกตคลื่นแม่เหล็กไฟฟ้าที่พื้นโลกตรวจจับไม่ได้
	3.	สังเกตการณ์ได้ต่อเนื่อง
	4.	มุมมองกว้างและแม่นยำกว่า</t>
  </si>
  <si>
    <t>เพราะวัตถุท้องฟ้าเปล่งรังสีในหลายช่วงความยาวคลื่น และแต่ละช่วงบอกข้อมูลที่แตกต่างกัน การใช้หลายช่วงคลื่นจึงทำให้นักดาราศาสตร์เข้าใจจักรวาลได้ครบถ้วนยิ่งขึ้น</t>
  </si>
  <si>
    <t>แสงที่ตามองเห็น (400 – 700 นาโนเมตร)</t>
  </si>
  <si>
    <t>ดาวเคราะห์ ดวงจันทร์ ดาวฤกษ์ เนบิวลา (ที่เปล่งแสงที่ตามองเห็นได้)</t>
  </si>
  <si>
    <t>รังสีอินฟราเรด (ประมาณ 700 นาโนเมตร – 1 มิลลิเมตร)</t>
  </si>
  <si>
    <t>ฝุ่นก๊าซ เนบิวลามืด กาแล็กซีที่กำลังเกิดดาว</t>
  </si>
  <si>
    <t>รังสีเอ็กซ์ (0.01 – 10 นาโนเมตร)</t>
  </si>
  <si>
    <t>หลุมดำ ซูเปอร์โนวา ดารานิวตรอน</t>
  </si>
  <si>
    <t>รังสีอินฟราเรด (ประมาณ 3 – 180 ไมโครเมตร)</t>
  </si>
  <si>
    <t>ดาวเคราะห์ กาแล็กซีในช่วงเริ่มแรก เนบิวลา ฝุ่นอวกาศ</t>
  </si>
  <si>
    <t>ระบบขนส่งอวกาศ = กระสวยอวกาศ + ถังเชื้อเพลิงหลัก + จรวดขับดันเชื้อเพลิงแข็ง</t>
  </si>
  <si>
    <t>ISS เป็นห้องทดลองลอยฟ้า ที่นักวิทยาศาสตร์ใช้เพื่อศึกษา
ร่างกายมนุษย์  สิ่งมีชีวิต  วัสดุ  ฟิสิกส์ และลกของเรา</t>
  </si>
  <si>
    <t>การอาศัยอยู่ในอวกาศเป็นระยะเวลานานส่งผลกระทบต่อมนุษย์ในหลายด้าน ทั้ง ร่างกาย (กระดูกและกล้ามเนื้ออ่อนแรง, สูญเสียมวลน้ำหนัก, การเปลี่ยนแปลงของของเหลวในร่างกาย), การมองเห็น (การมองเห็นผิดปกติ), ระบบภูมิคุ้มกันอ่อนแอลง, และ ผลกระทบทางจิตใจ จากความเครียดและสภาพแวดล้อมที่จำกัด</t>
  </si>
  <si>
    <t>ระบบนำทาง GPS และ หูฟังไร้สาย</t>
  </si>
  <si>
    <t>การส่งกล้องโทรทรรศน์ขึ้นไปโคจรรอบโลกทำให้ได้ข้อมูลที่ชัดเจน ครบถ้วน และหลากหลายย่านคลื่นมากกว่าที่กล้องภาคพื้นดินจะทำได้</t>
  </si>
  <si>
    <t>เพราะเอกภพไม่ได้แผ่รังสีออกมาในช่วงเดียว แต่กระจายอยู่หลายช่วงคลื่น ดังนั้นต้องใช้กล้องโทรทรรศน์ที่ตรวจจับได้หลากหลายย่าน เพื่อเก็บข้อมูลครบทุกด้านของวัตถุท้องฟ้า</t>
  </si>
  <si>
    <t>แสงขาว หรือ แสงที่ตามองเห็น (Visible light)</t>
  </si>
  <si>
    <t>ดวงจันทร์ ดาวเคราะห์ และดาวฤกษ์ที่สว่างใกล้ ๆ</t>
  </si>
  <si>
    <t>วัตถุท้องฟ้าที่อยู่ไกล เช่น กาแล็กซี เนบิวลา</t>
  </si>
  <si>
    <t>ควาซาร์ พัลซาร์ เมฆก๊าซ และกาแล็กซีที่แผ่คลื่นวิทยุ</t>
  </si>
  <si>
    <t>แสงที่ตามองเห็น + รังสีอัลตราไวโอเลต + รังสีอินฟราเรดบางส่วน</t>
  </si>
  <si>
    <t>กาแล็กซี เนบิวลา กระบวนการกำเนิดดาว และวัตถุท้องฟ้าที่อยู่ไกล</t>
  </si>
  <si>
    <t>ดาวเคราะห์นอกระบบสุริยะ (exoplanets), เนบิวลาฝุ่น, กระบวนการก่อกำเนิดดาว</t>
  </si>
  <si>
    <t>ระบบขนส่งอวกาศ = กระสวยอวกาศ (Orbiter) + จรวดเชื้อเพลิงแข็งคู่ (SRBs) + ถังเชื้อเพลิงภายนอก (ET)</t>
  </si>
  <si>
    <t xml:space="preserve">การทดลองบน ISS ครอบคลุมทั้ง ชีววิทยา แพทย์ ฟิสิกส์ วัสดุศาสตร์ ดาราศาสตร์ และสิ่งแวดล้อม โดยมีเป้าหมายเพื่อ พัฒนาความรู้ วิทยาศาสตร์ และเทคโนโลยี เพื่อการใช้ประโยชน์บนโลก และเตรียมความพร้อมสำหรับการเดินทางไปดวงจันทร์และดาวอังคารในอนาคต </t>
  </si>
  <si>
    <t xml:space="preserve">การอยู่ในอวกาศนาน ๆ ทำให้เกิด กล้ามเนื้อฝ่อ กระดูกพรุน หัวใจและระบบไหลเวียนเสื่อมลง สายตาและสมองได้รับผลกระทบ ภูมิคุ้มกันอ่อนแอ เสี่ยงต่อรังสีและมะเร็ง สุขภาพจิตและการนอนถูกรบกวน
</t>
  </si>
  <si>
    <t>เทคโนโลยีอวกาศ ไม่ได้ใช้เฉพาะในอวกาศ แต่ถูกนำมาปรับใช้ในชีวิตจริง เช่น วัสดุใหม่ (memory foam, ฉนวน) และ เทคโนโลยีสุขภาพ (MRI, ระบบกรองน้ำ)</t>
  </si>
  <si>
    <t xml:space="preserve">เนื่องจากชั้นบรรยากาศของโลกมีผลกระทบต่อการสังเกตวัตถุท้องฟ้า </t>
  </si>
  <si>
    <t xml:space="preserve">วัตถุท้องฟ้าแต่ละชนิดแผ่รังสีในช่วงความยาวคลื่นที่แตกต่างกัน </t>
  </si>
  <si>
    <t>ช่วงความยาวของคลื่นที่รับสัญญาณ</t>
  </si>
  <si>
    <t>วัตถุอวกาศที่เหมาะสมแก่การศึกษา</t>
  </si>
  <si>
    <t>แสงที่มองเห้นได้ อินฟราเรด</t>
  </si>
  <si>
    <t>เนบิวลา หลุมดำ</t>
  </si>
  <si>
    <t>ดาวเคราะห์ กาแล็กซี่</t>
  </si>
  <si>
    <t>หลุมดำ ซูเปอร์โรวา</t>
  </si>
  <si>
    <t xml:space="preserve">	1.	จรวดขับดัน 	2.	ยานอวกาศ
	3.	ระบบสนับสนุนภาคพื้นดิน </t>
  </si>
  <si>
    <t>การทดลองบนสถานีอวกาศนานาชาติ (ISS) มีหลากหลายด้าน เช่น:
	•	การทดลองด้านชีววิทยา เช่น ศึกษาการเจริญเติบโตของพืชและเซลล์ในสภาวะไร้น้ำหนัก
	•	การทดลองด้านฟิสิกส์ เช่น ศึกษาพฤติกรรมของของเหลว หรือการเผาไหม้ในอวกาศ
	•	การทดลองทางการแพทย์ เช่น ศึกษาการเปลี่ยนแปลงของร่างกายมนุษย์ในอวกาศ เพื่อเตรียมความพร้อมสำหรับการเดินทางระยะยาว เช่น ไปดาวอังคาร</t>
  </si>
  <si>
    <t>การอยู่ในอวกาศนาน ๆ ส่งผลต่อร่างกายมนุษย์หลายด้าน เช่น:
	•	กระดูกและกล้ามเนื้ออ่อนแอลง เนื่องจากไม่มีแรงโน้มถ่วงมากระตุ้นการทำงาน
	•	ของเหลวในร่างกายเคลื่อนไปยังส่วนบน ทำให้หน้าและศีรษะบวม
	•	การเปลี่ยนแปลงของระบบภูมิคุ้มกันและการมองเห็น
	•	สภาพจิตใจ เช่น ความเครียดจากการอยู่ในที่แคบและห่างไกลจากโลก</t>
  </si>
  <si>
    <t xml:space="preserve">:
	1.	GPS (ระบบนำทาง) – พัฒนาจากเทคโนโลยีดาวเทียม ใช้นำทางในรถยนต์ มือถือ และการเดินทางต่าง ๆ
	2.	วัสดุกันความร้อนและฉนวนสูญญากาศ – ที่พัฒนาสำหรับยานอวกาศ ถูกนำมาใช้กับกระติกน้ำร้อน เสื้อผ้ากันหนาว หรืออุปกรณ์เก็บอุณหภูมิ
</t>
  </si>
  <si>
    <t>เพราะบรรยากาศโลกและแสงรบกวน ทำให้การสังเกตบนพื้นดินไม่ชัด และคลื่นหลายชนิดทะลุไม่ถึงพื้น จึงต้องส่งขึ้นไปโคจร</t>
  </si>
  <si>
    <t>เพราะวัตถุท้องฟ้าแผ่รังสีต่างกันในแต่ละช่วงคลื่น การใช้หลายความยาวคลื่นจึงทำให้ได้ข้อมูลครบถ้วนมากขึ้น</t>
  </si>
  <si>
    <t>100 - 2500นาโนเมตร</t>
  </si>
  <si>
    <t>กาเล็กซี</t>
  </si>
  <si>
    <t>การปลูกพืชในอวกาศ การผลิตยา สังเกตดารณ์โลกและดาราศาสตร์</t>
  </si>
  <si>
    <t>เพื่อเลี่ยงชั้นบรรยากาศของโลก</t>
  </si>
  <si>
    <t>วัตถุในอวกาศปล่อยแสงออกมาต่างกัน</t>
  </si>
  <si>
    <t>0.12-12 nm</t>
  </si>
  <si>
    <t>0.3-160ไมครอน</t>
  </si>
  <si>
    <t>จรวดขับดันเชื้อเพลิงแข็ง ถังเชื้อเพลิง ยานโคจร</t>
  </si>
  <si>
    <t>การทดลองพลาสมาเย็น การทดลองการปลูกพืช</t>
  </si>
  <si>
    <t>กล้ามเนื้ออ่อนแรง ภูมิคุ้มกันต่ำ</t>
  </si>
  <si>
    <t>การพยากรณ์อากาศ GPS</t>
  </si>
  <si>
    <t>เพื่อหลีกเลี่ยงผลกระทบของชั้นบรรยากาศโลกที่บดบังเเละรบกวนการสังเกตการณ์</t>
  </si>
  <si>
    <t>เพื่อให้สามารถสังเกตเเละศึกษาวัตถุเหล่านั้นได้อย่างครอบคลุมเนื่องจากวัตถุเเต่ละชนิดปล่อยเเสงออกมาในช่วงคลื่นที่เเตกต่างกัน</t>
  </si>
  <si>
    <t>พัลซาร์ดาวเคราะห์น้อยนอกระบบสุริยะ</t>
  </si>
  <si>
    <t>คลื่นเเสงขาว</t>
  </si>
  <si>
    <t>ดาวนิวตรอนเเละหลุมดำ</t>
  </si>
  <si>
    <t>คลื่นเเสงขาวเเละอัลตราไวโอเลต</t>
  </si>
  <si>
    <t>ดาวฤกษ์อายุน้อย วิวัฒนาการกาเเลกซี</t>
  </si>
  <si>
    <t>กาเเลกซี ดาวฤกษ์เกิดใหม่</t>
  </si>
  <si>
    <t>จรวดขับดันเชื้อเพลิงเเข็ง ถังเชื้อเพลิงภายนอกเเละยานขนส่งอวกาศ</t>
  </si>
  <si>
    <t>มีทั้งด้านวิทยาศาสตร์ชีวภาพ กาพภาพ วัสดุศาสตร์เเละการสำรวจอวกาศเช่นการศึกษาผลกระทบของสภาพไร้เเรงโน้มถ่วงต่อร่างกายมนุษย์</t>
  </si>
  <si>
    <t>การสูญเสียมวลกระดูกกล้ามเนื้อ การเปลี่ยนเเปลงของเหลวในร่างกายผลกระทบต่อระบบภูมิคุ้มกัน</t>
  </si>
  <si>
    <t>เพื่อหลีกเลี่ยงผลกระทบของชั้นบรรยากาศโลกที่
บดบังและรบกวนการสังเกตการณ์</t>
  </si>
  <si>
    <t>เพื่อให้สามารถสังเกตและศึกษาวัตถุเหล่านั้นได้
อย่างครอบคลุม เนื่องจากวัตถุแต่ละชนิดปล่อยแสง
ออกมาในช่วงคลื่นที่แตกต่างกัน</t>
  </si>
  <si>
    <t>ดาวฤกษ์อายุน้อยวิวัฒนาการกาแลกซี</t>
  </si>
  <si>
    <t>คลื่นอินฟาเรต</t>
  </si>
  <si>
    <t>กาแลกซี ดาวฤกษ์เกิดใหม่</t>
  </si>
  <si>
    <t>จรวดขับดันเชื้อเพลิงแข็ง ถังเชื้อเพลิงภายนอกและยานขนส่งอวกาศ</t>
  </si>
  <si>
    <t>หลีกเลี่ยงผลกระทบจากชั้นบรรยากาศของโลก</t>
  </si>
  <si>
    <t>เพื่อรับข้อมูลที่แตกต่างกันเกี่ยวกับวัตถุนั้นๆ เนื่องจากแต่ละช่วงคลื่นให้ข้อมูลเฉพาะเกี่ยวกับองค์ประกอบทางกายภาพและเงื่อนไขของวัตถุ  ที่ไม่สามารถรับได้จากช่วงคลื่นเดียว นอกจากนี้ ชั้นบรรยากาศของโลกยังขวางกั้นบางช่วงคลื่น</t>
  </si>
  <si>
    <t>คลื่นวิทยุ  ช่วงประมาณ 1–10 เมตร</t>
  </si>
  <si>
    <t>ฝุ่นระหว่างดวงดาว</t>
  </si>
  <si>
    <t>ฝุ่นระหว่างดาว</t>
  </si>
  <si>
    <t>จรวดเชื้อเพลิงแข็ง  ถังเชื้อเพลิงภายนอก  ยานขนส่งอวกาศ</t>
  </si>
  <si>
    <t>การศึกษาผลของภาวะแรงโน้มถ่วงต่ำต่อร่างกาย
การปลูกพืชในอวกาศ
การสังเกตการณ์ท้องฟ้า ฯลฯ</t>
  </si>
  <si>
    <t>ร่างกาย (กระดูกและกล้ามเนื้ออ่อนแรง, สูญเสียมวลน้ำหนัก, การเปลี่ยนแปลงของของเหลวในร่างกาย), การมองเห็น (การมองเห็นผิดปกติ), ระบบภูมิคุ้มกันอ่อนแอลง, และ ผล
กระทบทางจิตใจ จากความเครียดและสภาพแวดล้อมที่จำกัด</t>
  </si>
  <si>
    <t>1.ระบบ GPS ซึ่งใช้ดาวเทียมนำทางเพื่อระบุตำแหน่งและวางแผนเส้นทางการเดินทาง 
2 .พยากรณ์อากาศ ที่ใช้ข้อมูลจากดาวเทียมอุตุนิยมวิทยาเพื่อคาดการณ์การเปลี่ยนแปลงของสภาพอากาศ</t>
  </si>
  <si>
    <t>พัลซาร์,ควาซาร์</t>
  </si>
  <si>
    <t>ดาวฤกษ์ที่ใกล้จะสิ้นอายุขัย</t>
  </si>
  <si>
    <t>คลื่นวิทยุและคลื่นแสงที่มองเห็นได้</t>
  </si>
  <si>
    <t>อินฟราเรด,อัลตราไวโอเลต,รังสีเอกซ์,รังสีแกมมา</t>
  </si>
  <si>
    <t xml:space="preserve"> ไม่สามารถ
เพราะชั้นบรรยากาศของโลกดูดกลืนรังสีเอกซ์ไว้หมด ทำให้ต้องส่งกล้องโทรทรรศน์ไปอยู่นอกโลก เช่น Chandra X-ray Observatory
</t>
  </si>
  <si>
    <t xml:space="preserve">ใช้เลนส์โค้งนูนรวมแสงให้หักเหไปยังจุดโฟกัส เพื่อสร้างภาพของวัตถุท้องฟ้า
</t>
  </si>
  <si>
    <t xml:space="preserve"> ใช้กระจกโค้งสะท้อนแสงไปรวมที่จุดโฟกัส เพื่อสร้างภาพของวัตถุท้องฟ้า</t>
  </si>
  <si>
    <t xml:space="preserve"> ใช้ทั้งเลนส์และกระจกทำงานร่วมกัน เพื่อแก้ความคลาดสีและเพิ่มคุณภาพของภาพ</t>
  </si>
  <si>
    <t>นิวตรอนกับหลุมดำ</t>
  </si>
  <si>
    <t>คลื่นไมโครเวฟ อัลตราไวโอเลต รังสีเอกซ์</t>
  </si>
  <si>
    <t>ไม่ได้เพราะรังสีเอ็กซ์ไม่สามารถมาถึงโลกได้</t>
  </si>
  <si>
    <t>ใช้เลนส์นูนรวมแสง ความยาวโฟกัสกล้องเท่าความยาวกล้อง</t>
  </si>
  <si>
    <t>ใช้กระจกเว้ารวมแสง เกิดการสะท้อนสอง โดยกระจกบานหลักเรียกปฐมภูมิ กระจกทำหน้าที่เบนแสงออกเรียกทุติยภูมิ</t>
  </si>
  <si>
    <t>ใช้เลนส์ล้อและเลนส์นูนรวมแสง</t>
  </si>
  <si>
    <t>ดาวฤกษ์เกิดใหม่ กาเเล็กซี่ที่อยู่ไกล</t>
  </si>
  <si>
    <t>ดาวนิวตรอน เศษซากของดาวฤกษ์ที่หลงเหลือจากซุปเปอร์โนวาและหลุมดำในใจกลางกาแล็กซี่</t>
  </si>
  <si>
    <t xml:space="preserve">ช่วงคลื่นไมโครเวฟ ช่วงคลื่นอินฟราเรด ช่วงคลื่นอัลตราไวโอเลต ช่วงคลื่นรังสีเอกซ์ ช่วงคลื่นรังสีแกมมา </t>
  </si>
  <si>
    <t xml:space="preserve">ไม่ เพราะรังสีเอกซ์ไม่สามารถทะลุผ่านชั้นบรรยากาศของโลกได้ ทำให้กล้องโทรทรรศน์บนพื้นโลกไม่สามารถรับสัญญาณรังสีเอกซ์จากอวกาศได้ </t>
  </si>
  <si>
    <t xml:space="preserve">ใช้เลนส์นูนเป็นเลนส์ใกล้วัตถุ ทำหน้าที่รวมแสงแล้วใช้เลนส์ใกล้ตาที่จะเป็นเลนส์นูนหรือเลนส์เว้าก็ได้ เพื่อขยายภาพและแปลงภาพที่ได้รับให้เป็นภาพเสมือนที่ตามนุษย์ </t>
  </si>
  <si>
    <t xml:space="preserve">ใช้กระจกเว้าเป็นตัวรวมแสง สามารถรองรับน้ำหนักได้จากด้านหลัง และการสะท้อนแสงสามารถเกิดขึ้นได้เท่ากันทุกความยาวคลื่น </t>
  </si>
  <si>
    <t xml:space="preserve">กล้องที่ใช้ทั้งเลนส์และกระจกเว้ารวมแสง ทำให้ได้ภาพที่มุมมองกว้างขึ้น มีความยาวกล้องสั้นลงได้กล้องขนาดเล็ก แต่มีความสามารถและรายละเอียดที่สูง </t>
  </si>
  <si>
    <t>ดาวฤกษ์พลูซาร์, ควอซาร์, กาแล็กซี และ หลุมดำ</t>
  </si>
  <si>
    <t>วัตถุที่มีอุณหภูมิต่ำและถูกบดบังด้วยฝุ่นและแก๊ส เช่น ดาวเคราะห์ และ ดาวฤกษ์เกิดใหม่</t>
  </si>
  <si>
    <t>วัตถุที่ปล่อยแสงในช่วงคลื่นที่มนุษย์มองเห็นได้ เช่น ดาวฤกษ์ และ กาแล็กซี</t>
  </si>
  <si>
    <t>วัตถุที่ปล่อยคลื่นอัลตราไวโอเลต เช่น ดาวฤกษ์ และ ดาวเคราะห์</t>
  </si>
  <si>
    <t>วัตถุที่มีอุณหภูมิสูงมากและแผ่รังสีเอกซ์ เช่น ซากดาวฤกษ์ และ หลุมดำ</t>
  </si>
  <si>
    <t>กล้องโทรทรรศน์อวกาศ</t>
  </si>
  <si>
    <t>ไม่สามารถใช้กล้องโทรทรรศน์บนพื้นโลกได้ ชั้นบรรยากาศของโลกจะดูดซับรังสีเอกซ์ไว้ทั้งหมด ทำให้รังสีไม่สามารถเดินทางมาถึงพื้นผิวโลกได้</t>
  </si>
  <si>
    <t>เลนส์นูน เป็นเลนส์วัตถุ รวมแสงที่มาจากวัตถุที่อยู่ไกลให้ตกกระทบที่จุดโฟกัส จากนั้นเลนส์ตา จะทำหน้าที่ขยายภาพที่รวมแสงไว้แล้วให้มีขนาดใหญ่ขึ้น เพื่อให้มองเห็นได้ชัด</t>
  </si>
  <si>
    <t>กระจกเว้า เป็นส่วนประกอบหลักเพื่อรวบรวมและสะท้อนแสงจากวัตถุท้องฟ้าเข้ามายังจุดโฟกัส</t>
  </si>
  <si>
    <t>ใช้เลนส์และกระจก เช่น การใช้กระจกเว้าเพื่อรวมแสงและใช้แผ่นกระจกแก้ไขที่ด้านหน้าเพื่อแก้ไขความคลาดทางแสงที่อาจเกิดขึ้น ทำให้กล้องประเภทนี้มีขนาดเล็กแต่ยังคงมีประสิทธิภาพสูง .</t>
  </si>
  <si>
    <t>กาแล็คซี่ เนบิวลา ดาวเคราะห์และวัตถุที่อยู่ใกล้มากๆเช่นดาวหาง</t>
  </si>
  <si>
    <t>ดาวฤกษ์เกิดใหม่ ดาวเคราะห์นอกระบบ แผ่งการหมุนรอบดาวเคราะห์ กาแล็คซี่อื่นๆ เนบิวลาที่มีฝุ่นหนาแน่น</t>
  </si>
  <si>
    <t>ดาวฤกษ์ ดาวเคราะห์ในระบบสุริยะ เนบิวลา กาแล็คซี่</t>
  </si>
  <si>
    <t>ดาวฤกษ์ร้อน กาแล็คซี่ที่กำลังก่อตัว ซากซูเปอร์โนวา</t>
  </si>
  <si>
    <t>ดวงอาทิตย์,ซูเปอร์โนวา,ดาวนิวตรอน,หลุมดำ,กระจุกกาแล็คซี่,กลุ่มดาวฤกษ์ที่กำลังก่อตัว,แถบจานดาวเคราะห์รอบดวงอาทิตย์,กาแล็คซี่ที่มีหลุมดำมวลยวดยิ่งที่ใจกลาง,เนบิวลา</t>
  </si>
  <si>
    <t>คลื่นวิทยุและคลื่นที่มนุษย์มองเห็นแสงที่มองเห็นได้,อินฟราเรด</t>
  </si>
  <si>
    <t>รังสีแกมมา,รังสีเอ็กซ์,รังสีอัลตาไวโอเล็ต,</t>
  </si>
  <si>
    <t>ไม่ได้เพราะว่าเนื่องจากชั้นบรรยากาศของโลกจะดูดกลืนรังสีเอ็กซ์ซึ่งมีความยาวคลื่นสั้นไม่สามารถทะลุผ่านชั้นบรรยากาศลงมาถึงพื้นผิวโลกได้</t>
  </si>
  <si>
    <t>ใช้ตรวจจับและรวบรวมปริมาณของคลื่นแม่เหล็กไฟฟ้าของช่งคลื่นแสงที่มีความยาวประมาณ400-700นาโนเมตร ซึ่งมนุษย์มองเห็นเป็นสีต่างๆได้และใช้ถ่ายภาพวัตถุต่างๆบนท้องฟ้าโดยใช้เลนส์นูนเป็นเลนส์ใกล้วัตถุและเลนส์ใกล้ตา ภาพที่เห็นจะเป็นหัวกลับกับวัตถุ เหมาะกับการสังเกตผิวของดวงจันทร์</t>
  </si>
  <si>
    <t>ใช้ตรวจจับและรวบรวมปริมาณของคลื่นแม่เหล็กไฟฟ้าของช่งคลื่นแสงที่มีความยาวประมาณ400-700นาโนเมตร ซึ่งมนุษย์มองเห็นเป็นสีต่างๆได้และใช้ถ่ายภาพวัตถุต่างๆบนท้องฟ้า โดยใช้กระจกเว้าเป็นกระจกปฐมภูมิและกระจกเงาเป็นกระจกทุติยภูมิ ที่เห็นเป็นภาพเสมือนหัวกลับกับวัตถุ เหมาะสำหรับสังเกตุท้องฟ้าที่มีความสว่างไม่มากเช่น เนบิวลาและกาแล็คซี่</t>
  </si>
  <si>
    <t>ทำทำงานโดยการสะท้อนและการหักเหของแสง มีการใช้ร่วมกับกระจกทำให้เกิดการสะท้อนแสงกลับไปมา</t>
  </si>
  <si>
    <t xml:space="preserve">หลุมดำในใจกลางกาแล็กซี </t>
  </si>
  <si>
    <t>กล้องโทรทรรศน์อวกาศจันทรา (Chandra X-ray Observatory) กล้องโทรทรรศน์อวกาศฮับเบิล กล้องโทรทรรศน์อวกาศเจมส์ เวบบ์ กล้องโทรทรรศน์อวกาศสปิตเซอร์</t>
  </si>
  <si>
    <t>แสงจากวัตถุจะหักเหผ่านเลนส์ใกล้วัตถุที่อยู่ด้านหน้าของกล้อง ทำให้เกิดภาพหัวกลับ จากนั้นแสงจะตกกระทบเลนส์ใกล้ตา ซึ่งจะทำหน้าที่ขยายภาพนั้นให้ใหญ่ขึ้นจนผู้สังเกตเห็นได้ที่ดวงตา</t>
  </si>
  <si>
    <t>ใช้กระจกเว้า (กระจกเงาปฐมภูมิ) ที่ก้นลำกล้องเพื่อรวมแสงจากวัตถุบนท้องฟ้าให้มารวมกันที่จุดโฟกัส จากนั้นแสงจะถูกสะท้อนด้วยกระจกเงาราบ (กระจกเงาทุติยภูมิ) ที่วางเฉียงออกไปข้างลำกล้อง เข้าสู่เลนส์ตาเพื่อขยายภาพ</t>
  </si>
  <si>
    <t xml:space="preserve">การรวมหลักการ หักเหแสงของเลนส์ และ สะท้อนแสงของกระจก เข้าด้วยกัน โดยมีเป้าหมายเพื่อทำให้ลำกล้องสั้นลงและแก้ไขปัญหาความคลาดของภาพที่เกิดจากกระจก </t>
  </si>
  <si>
    <t>การกำเนิดของเอกภพ</t>
  </si>
  <si>
    <t>การสำรวจกระจุกกาแลกซี</t>
  </si>
  <si>
    <t xml:space="preserve"> คลื่นวิทยุและคลื่นไมโครเวฟ</t>
  </si>
  <si>
    <t>รังสีแกมมา เช่น กล้องโทรทรรศน์รังสีแกมมา รังสีเอ็กซ์ เช่น กล้องโทรทรรศน์จันทรา) แสงที่ตามองเห็น และ อินฟราเรด เช่น กล้องโทรทรรศน์ฮับเบิล และกล้องโทรทรรศน์เจมส์ เวบบ์</t>
  </si>
  <si>
    <t xml:space="preserve">เลนส์ใกล้วัตถุ และเลนส์ใกล้ตา เพื่อรวมแสงและขยายภาพของวัตถุบนท้องฟ้า แสงจากวัตถุจะหักเหผ่านเลนส์ใกล้วัตถุที่อยู่ด้านหน้าของกล้อง ทำให้เกิดภาพหัวกลับ จากนั้นแสงจะตกกระทบเลนส์ใกล้ตา ซึ่งจะทำหน้าที่ขยายภาพนั้นให้ใหญ่ขึ้นจนผู้สังเกตเห็นได้
</t>
  </si>
  <si>
    <t>ใช้กระจกเงาเว้าขนาดใหญ่ ที่ท้ายลำกล้องเพื่อรวบรวมแสงจากวัตถุ แสงจะถูกสะท้อนไปยังกระจกเงาราบขนาดเล็ก ที่วางอยู่กลางลำกล้อง เพื่อสะท้อนแสงออกไปยังเลนส์ตาที่อยู่ด้านข้างของลำกล้อง ทำให้ผู้สังเกตสามารถมองเห็นภาพวัตถุได้ชัดเจนขึ้น</t>
  </si>
  <si>
    <t xml:space="preserve"> รวมหลักการสะท้อนแสงของกระจกและหลักการหักเหแสงของเลนส์ เพื่อลดความยาวของลำกล้องให้สั้นลง ทำให้ได้ภาพที่มีความยาวโฟกัสสูงและแก้ไขความคลาดเคลื่อนของภาพที่เกิดจากกระจก กระจกหลักจะรวบรวมแสง แล้วสะท้อนไปที่กระจกทุติยภูมิที่มีรูตรงกลาง จากนั้นแสงจะสะท้อนกลับผ่านเลนส์ปรับแก้ ที่อยู่ด้านหน้ากล้อง เพื่อแก้ไขภาพที่ผิดเพี้ยน และสุดท้ายจะรวมแสงที่ได้จากลำกล้องให้มาตกที่เลนส์ตาเพื่อให้ได้ภาพที่ชัดเจน</t>
  </si>
  <si>
    <t>พัลซาร์ (Pulsars) – ดาวนิวตรอนหมุนเร็วที่ปล่อยคลื่นวิทยุเป็นจังหวะ</t>
  </si>
  <si>
    <t>ดาวฤกษ์เกิดใหม่ (Protostars / Young Stars) – อินฟราเรดสามารถทะลุฝุ่นและแก๊สได้ดี</t>
  </si>
  <si>
    <t>กระจุกกาแล็กซี (Galaxy Clusters) – ศึกษาการจัดเรียงและวิวัฒนาการของกาแล็กซี</t>
  </si>
  <si>
    <t>ดาวฤกษ์ร้อน (Hot Stars) – ดาวอายุน้อยและดาวสว่างที่ปล่อยรังสี UV มาก</t>
  </si>
  <si>
    <t>ดาวนิวตรอน (Neutron Stars)
เศษซากซูเปอร์โนวา (Supernova Remnants)</t>
  </si>
  <si>
    <t>อินฟราเรด (Infrared)
อัลตราไวโอเลต (Ultraviolet, UV)</t>
  </si>
  <si>
    <t>ไม่สามารถใช้กล้องโทรทรรศน์บนพื้นโลกได้
เพราะ รังสีเอกซ์ ถูกชั้นบรรยากาศโลกดูดกลืนทั้งหมด</t>
  </si>
  <si>
    <t>กล้องโทรทรรศน์แบบหักเหแสง ใช้เลนส์นูนรวมแสงและขยายภาพด้วยเลนส์ตา เหมาะกับการสังเกตวัตถุที่สว่างใกล้เคียง</t>
  </si>
  <si>
    <t>กล้องโทรทรรศน์แบบสะท้อนแสง ใช้กระจกโค้งสะท้อนแสงเพื่อรวมแสงและสร้างภาพขยาย เหมาะกับการศึกษาวัตถุท้องฟ้าที่อยู่ไกลและมืด</t>
  </si>
  <si>
    <t>กล้องโทรทรรศน์แบบผสม ใช้ทั้งเลนส์และกระจกร่วมกัน เพื่อให้ได้ภาพ คมชัด ขยายใหญ่ และลดความผิดเพี้ยนของแสง เหมาะสำหรับทั้งนักดาราศาสตร์มือสมัครเล่นและมืออาชีพ</t>
  </si>
  <si>
    <t>พัลซาร์​และซูเปอร์​โนวา</t>
  </si>
  <si>
    <t>ดางฤกษ์​เกิดใหม่</t>
  </si>
  <si>
    <t>คลื่นวิทยุ​ และ​ คลื่นแสงที่ตามองเห็น​</t>
  </si>
  <si>
    <t xml:space="preserve">รังสีแกมมา 
รังสีเอกซ์ 
รังสีอัลตราไวโอเลต 
รังสีอินฟราเรดส่วนใหญ่ </t>
  </si>
  <si>
    <t>ไม่สามารถใช้กล้องโทรทรรศน์บนพื้นโลกได้ ❌
เพราะว่า ชั้นบรรยากาศโลกดูดกลืนรังสีเอกซ์เกือบทั้งหมด ทำให้รังสีเอกซ์จากวัตถุท้องฟ้าไม่สามารถทะลุถึงพื้นโลกได้</t>
  </si>
  <si>
    <t xml:space="preserve">กล้องโทรทรรศน์แบบหักเหแสงทำงานโดยใช้ เลนส์นูนรวมแสงจากวัตถุให้เกิดภาพจริง แล้ว เลนส์ใกล้ตาขยายภาพนั้น ให้เห็นชัดและใหญ่ขึ้น </t>
  </si>
  <si>
    <t xml:space="preserve">สะท้อนแสงด้วย กระจกโค้ง แล้ว ขยายภาพด้วยเลนส์ใกล้ตา </t>
  </si>
  <si>
    <t>รวมเลนส์กับกระจก ขยายภาพให้ชัดและลดคลาดสี</t>
  </si>
  <si>
    <t xml:space="preserve">การกำเนิดของเอกภพและกาแล็กซี </t>
  </si>
  <si>
    <t>ดาวฤกษ์เกิดใหม่กาแลคซี่ที่มีอายุมาก</t>
  </si>
  <si>
    <t>ช่วงแสงที่ตามองเห็น (Visible light)
ช่วงคลื่นวิทยุ (Radio wave)</t>
  </si>
  <si>
    <t>รังสีแกมมา (Gamma ray telescope)
รังสีเอกซ์ (X-ray telescope)
รังสีอัลตราไวโอเลต (UV telescope)
อินฟราเรด (Infrared telescope)</t>
  </si>
  <si>
    <t>ไม่ได้ เพราะ บรรยากาศโลกจะดูดกลืนรังสีเอกซ์ไว้เกือบทั้งหมด ทำให้ไม่สามารถทะลุถึงพื้นผิวโลกได้
ดังนั้นจึงต้องใช้ กล้องโทรทรรศน์รังสีเอกซ์ที่ติดตั้งบนดาวเทียม หรือสถานีอวกาศ เท่านั้น</t>
  </si>
  <si>
    <t>ใช้ เลนส์นูน เป็นวัตถุประธาน
แสงจากวัตถุท้องฟ้าผ่านเลนส์แล้วหักเหมารวมกันที่จุดโฟกัส → เกิดภาพ</t>
  </si>
  <si>
    <t>ใช้ กระจกโค้งเว้า เป็นวัตถุประธาน
แสงตกกระทบกระจกแล้วสะท้อนมารวมกันที่จุดโฟกัส → เกิดภาพ</t>
  </si>
  <si>
    <t>ใช้ ทั้งเลนส์และกระจก ร่วมกัน
ช่วยลดความคลาดสีและความคลาดทรงกลม → ได้ภาพที่คมชัดกว่ากล้องแบบเดี่ยว</t>
  </si>
  <si>
    <t>พัลซาร์ (Pulsars) - ดาวนิวตรอนหมุนเร็วที่ปล่อย
คลื่นวิทยุเป็นจังหวะ</t>
  </si>
  <si>
    <t>ดาวฤกษ์เกิดใหม่ (Protostars / Young Stars) - อินฟราเรดสามารถทะลุฝุ่นและแก๊สได้ดี</t>
  </si>
  <si>
    <t>กระจุกกาแล็กซี (Galaxy Clusters) - ศึกษาการจัดเรียงและวิวัฒนาการของกาแล็กซี</t>
  </si>
  <si>
    <t>ดาวฤกษ์ร้อน (Hot Stars) - ดาวอายุน้อยและดาวสว่างที่ปล่อยรังสี UV มาก</t>
  </si>
  <si>
    <t>ไม่สามารถใช้กล้องโทรทรรศน์บนพื้น โลกได้เพราะ รังสีเอกซ์ ถูกชั้นบรรยากาศโลกดูดกลืนทั้งหมด</t>
  </si>
  <si>
    <t>กล้องโทรทรรศน์แบบสะท้อนแสง ใช้กระจกโค้งสะท้อนแสงเพื่อรวมแสงและสร้างภาพขยาย เหมาะ กับการศึกษาวัตถุท้องฟ้าที่อยู่ไกลและมีด</t>
  </si>
  <si>
    <t>กล้องโทรทรรศน์แบบผสม ใช้ทั้งเลนส์และกระจกร่วม
าัน เพื่อให้ได้ภาพ คมชัด ขยายใหญ่ และลดความผิพียนของแสง เหมาะสำหรับทังนักดาราศาสตร์มีอ
สมัครเล่นและมืออาชีพ</t>
  </si>
  <si>
    <t xml:space="preserve">กระจุกกาแล็กซี </t>
  </si>
  <si>
    <t>เอ็กซ์ อินฟาเรด อัตราไวโอเลต</t>
  </si>
  <si>
    <t>ไม่ได้ เพราะชั้นบรรยากาศโลกจะดูดกลืนจนหมด</t>
  </si>
  <si>
    <t>แสงจากวัตถุจะหักเหผ่านเลนส์ใกล้วัตถุที่อยู่ด้านหน้าของกล้อง ทำให้เกิดภาพหัวกลับ จากนั้นแสงจะตกกระทบเลนส์ใกล้ตา</t>
  </si>
  <si>
    <t>ใช้กระจกเว้า (กระจกเงาปฐมภูมิ) ที่ท้ายลำกล้องเพื่อรวบรวมแสงจากวัตถุที่อยู่ไกลให้รวมกันที่จุดโฟกัส จากนั้นกระจกเงาราบ (กระจกเงาทุติยภูมิ) จะสะท้อนลำแสงนั้นออกไปด้านข้างของลำกล้อง</t>
  </si>
  <si>
    <t>ทำงานโดยการ ผสมผสานหลักการหักเหของแสงและหลักการสะท้อนแสง เข้าด้วยกัน โดยใช้ เลนส์ปรับแก้ ที่ปากลำกล้อง และ กระจกเงาโค้ง สองชุดเพื่อสะท้อนแสงไปมาหลายครั้งภายในลำกล้องที่สั้นกว่า</t>
  </si>
  <si>
    <t>ดาวเคราะห์นอกระบบสุริยะ, ดาวเคราะห์น้อย, ดาวหาง, เนบิวลา (โดยเฉพาะที่มองไม่เห็นในแสงปกติเพราะถูกฝุ่นบดบัง), ดาวฤกษ์ที่กำลังก่อตัว (รวมถึงฝุ่นรอบดาวฤกษ์และจานดาวเคราะห์ก่อนเกิด), และ กาแล็กซีที่อยู่ห่างไกล</t>
  </si>
  <si>
    <t>ดวงอาทิตย์, ซูเปอร์โนวา, ดาวฤกษ์เกิดใหม่, ก๊าซระหว่างดวงดาว, ควอซาร์ และดาวแคระขาว</t>
  </si>
  <si>
    <t>หลุมดำ, ดาวนิวตรอน, ซูเปอร์โนวา, ระบบดาวคู่, ดาวฤกษ์, ดวงอาทิตย์, และ นิวเคลียสกาแล็กซีที่ใช้งานอยู่</t>
  </si>
  <si>
    <t>ช่วงคลื่นรังสีอัลตราไวโอเลต รังสีเอ็กซ์ และรังสีแกมมา</t>
  </si>
  <si>
    <t>คลื่น อินฟราเรด (Infrared), อัลตราไวโอเลต (Ultraviolet), และ รังสีเอกซ์ (X-Ray) รวมถึง รังสีแกมมา (Gamma Ray)</t>
  </si>
  <si>
    <t>เป็นกล้องโทรทรรศน์ที่ใช้เลนส์ 2 ชิ้นหรือมากกว่าในการหักเหแสงและสร้างภาพ</t>
  </si>
  <si>
    <t>กล้องโทรทรรศน์ที่ใช้กระจกเงาโค้ง (กระจกเว้า) เพื่อรวมและสะท้อนแสงจากวัตถุในท้องฟ้า แทนการใช้เลนส์หักเหแสงแบบกล้องโทรทรรศน์หักเหแสง</t>
  </si>
  <si>
    <t>ดาวเคราะห์,เนบิวลา</t>
  </si>
  <si>
    <t>เศษซากของดาวฤกษ์ที่หลงเหลือจากซูเปอร์โนวา</t>
  </si>
  <si>
    <t>กล้องโทรทรรศน์วิทยุ, กล้องโทรทรรศน์คลื่นแสงที่ตามองเห็น, กล้องโทรทรรศน์อินฟราเรดบางส่วน</t>
  </si>
  <si>
    <t xml:space="preserve">ในช่วงคลื่นรังสีเอกซ์จะถูกชั้นบรรยากาศของโลกดูดซับไว้ ทำให้ต้องส่งกล้องโทรทรรศน์ขึ้นสู่อวกาศเพื่อศึกษา </t>
  </si>
  <si>
    <t>ใช้เลนส์นูน(เลนส์วัตถุ)รับแสงจากวัตถุท้องฟ้า แล้วหักเหแสงเหล่านั้นให้มารวมกันที่จุดโฟกัส จากนั้นเลนส์ใกล้ตาที่อยู่ด้านหลังจะทำหน้าที่ขยายภาพที่เกิดขึ้นให้ใหญ่ขึ้น</t>
  </si>
  <si>
    <t>ใช้กระจกเว้าที่ท้ายลำกล้องเพื่อรวมแสงจากวัตถุให้มาตกที่จุดโฟกัส จากนั้นกระจกเงาขนาดเล็กจะสะท้อนแสงที่รวมไว้แล้วออกจากแนวลำกล้องไปยังเลนส์ตา</t>
  </si>
  <si>
    <t>ใช้ทั้งการหักเหและการสะท้อนแสงร่วมกัน โดยมีเลนส์ปรับแก้ที่ด้านหน้า เพื่อแก้ไขความคลาดเคลื่อนทางความโค้งของกระจกปฐมภูมิและกระจกปฐมภูมิจะรวบรวมแสงและสะท้อนไปยังกระจกรองซึ่งอยู่ตรงกลาง จากนั้นแสงจะสะท้อนกลับมาที่เลนส์ใกล้ตาที่ด้านท้ายกล้อง</t>
  </si>
  <si>
    <t>คลื่นวิทยุ คลื่นไมโครเวฟ แสงขาว อินฟราเรด</t>
  </si>
  <si>
    <t>คลื่นรังสีอัลตราไวโอเลต รังสีเอ็กซ์ และรังสีแกมมา</t>
  </si>
  <si>
    <t>ไม่ได้ เพราะ รังสีเอกซ์ถูกชั้นบรรยากาศของโลกดูดซับไว้ ทำให้ต้องส่งขึ้นไปบนชั้นบรรยากาศ</t>
  </si>
  <si>
    <t>เลนส์จะหักเหแสงจากวัตถุท้องฟ้าให้รวมกันที่จุดโฟกัส → ได้ภาพที่ขยาย</t>
  </si>
  <si>
    <t>กระจกสะท้อนและรวมแสงไปยังจุดโฟกัส → ส่งภาพไปที่เลนส์ตาหรือกล้องถ่ายภาพ</t>
  </si>
  <si>
    <t>ใช้ทั้งการหักเหและสะท้อนแสงเพื่อให้ภาพชัด ลดความคลาดเคลื่อน</t>
  </si>
  <si>
    <t>ดาวเคราะห์​</t>
  </si>
  <si>
    <t>ดาวเคราะห์​นอกระบบสุริยะ​ ดาวหาง ดาวเคราะห์​น้อย</t>
  </si>
  <si>
    <t>ดาวเคราะห์​ ดาวฤกษ์​ เนบิวลา​</t>
  </si>
  <si>
    <t>ดวงอาทิตย์​ ซุปเปอร์โน​วา​</t>
  </si>
  <si>
    <t>หลุมดำ ดาวนิวตรอน​ ซุปเปอร์โนวา</t>
  </si>
  <si>
    <t>คลื่นรังสีอัลตราไวโอเลต รังสีเอ็กซ์ และรังสีเเกมมา</t>
  </si>
  <si>
    <t xml:space="preserve">คลื่น อินฟราเรด (Infrared), อัลตราไวโอเลต (Ultraviolet), และ รังสีเอกซ์ (X-Ray) รวมถึง รังสีแกมมา (Gamma Ray) </t>
  </si>
  <si>
    <t>กล้องโทรทรรศน์ที่ใช้ กระจกเว้า เป็นหลักในการรวบรวมและโฟกัสแสงจากวัตถุที่อยู่ไกลออกไป เพื่อสร้างภาพที่สามารถมองเห็นได้ผ่านเลนส์ตา</t>
  </si>
  <si>
    <t>กาแล็กซี เนบิวลา ดาวเคราะห์แลพวัตถุที่อยู่ไกลมาก เช่นควาซ่าร์</t>
  </si>
  <si>
    <t>ดาวฤกษ์ที่ก่อตัวใหม่, ระบบดาวเคราะห์, ดาวเคราะห์น้อย, ดาวหาง, ดาวเคราะห์นอกระบบสุริยะ เนบิวลา, กาแล็กซีที่อยู่ห่างไกล และ เมฆอวกาศ</t>
  </si>
  <si>
    <t>การค้นหาดาวเคราะห์ที่มีความคล้ายโลก ศึกษาการกาเนิดของเอกภพและกาแล็กซี ตลอดจนการกาเนิดของดาวฤกษ์และดาวเคราะห์</t>
  </si>
  <si>
    <t xml:space="preserve">การค้นพบกลุ่มก๊าซที่รวมตัวกันเป็นรูปจานที่กำลังจะกลายเป็นดาวเคราะห์ ในเนบิวลานายพราน ค้นพบดาวเคราะห์นอกระบบสุริยะที่โคจรรอบดาวฤกษ์คล้ายดวงอาทิตย์ และการสำรวจกระจุกกาแล็กซี </t>
  </si>
  <si>
    <t>เนบิวลา ดาวอายุน้อย ดาวร้อน</t>
  </si>
  <si>
    <t>ซูเปอร์โนวา หลุมดำ กาแล็กซี สสารร้อน</t>
  </si>
  <si>
    <t>เพิ่มขนาดเชิงมุมปรากฏของวัตถุหรือเพิ่มกำลังขยาย;รวมแสงด้วยพื้นที่รับแสงที่มากกว่านัยน์ตามนุษย์;เพิ่มกำลังแยกภาพ;ระบุตำแหน่งของวัตถุ</t>
  </si>
  <si>
    <t>กล้องโทรทรรศน์วิทยุ ที่สามารถรับคลื่นวิทยุและคลื่นไมโครเวฟได้ และ กล้องโทรทรรศน์เชิงแสง ที่ใช้ศึกษาแสงที่ตาเรามองเห็นได้ นอกจากนี้ กล้องโทรทรรศน์อินฟราเรดบางส่วน</t>
  </si>
  <si>
    <t>ไม่ได้ เพราะ จะถูกชั้นบรรยากาศของโลกดูดซับไว้ ทำให้ต้องส่งกล้องโทรทรรศน์ขึ้นสู่อวกาศเพื่อศึกษา</t>
  </si>
  <si>
    <t>ใช้ เลนส์นูน (เลนส์วัตถุ) รับแสงจากวัตถุท้องฟ้า แล้วหักเหแสงเหล่านั้นให้มารวมกันที่จุดโฟกัส จากนั้น เลนส์ใกล้ตา ที่อยู่ด้านหลังจะทำหน้าที่ขยายภาพที่เกิดขึ้นให้ใหญ่ขึ้น เพื่อให้ผู้สังเกตเห็นวัตถุที่อยู่ไกลได้อย่างชัดเจน</t>
  </si>
  <si>
    <t>ใช้ กระจกเว้า (กระจกเงาปฐมภูมิ) ที่ท้ายลำกล้องเพื่อรวบรวมแสงจากวัตถุในอวกาศ จากนั้นแสงจะสะท้อนไปตกกระทบ กระจกเงาราบ (กระจกเงาทุติยภูมิ) ที่ขวางลำแสงอยู่ ซึ่งจะสะท้อนแสงนั้นออกไปด้านข้างลำกล้องไปยัง เลนส์ตา ทำให้ภาพขยายใหญ่ขึ้น สามารถมองเห็นได้ชัดเจน</t>
  </si>
  <si>
    <t xml:space="preserve">ใช้ทั้งการหักเหและการสะท้อนแสงร่วมกัน โดยมีเลนส์ปรับแก้ที่ด้านหน้า เพื่อแก้ไขความคลาดทางความโค้งของกระจกปฐมภูมิ กระจกปฐมภูมิจะรวบรวมแสงและสะท้อนไปยังกระจกรองซึ่งอยู่ตรงกลาง จากนั้นแสงจะสะท้อนกลับมาที่เลนส์ใกล้ตาที่ด้านท้ายกล้อง ทำให้ได้ภาพที่มีกำลังขยายสูงในลำกล้องที่สั้นลง </t>
  </si>
  <si>
    <t>พัลซาร์
หลุมดำ
เมฆก๊าซไฮโดรเจน
ควาซาร์</t>
  </si>
  <si>
    <t>เนบิวลาสร้างดาว
ดาวเคราะห์นอกระบบ
กาแล็กซีระยะไกลที่มืดมัวในแสงที่มองเห็นได้</t>
  </si>
  <si>
    <t>กาแล็กซีแอนโดรเมดา
เนบิวลาออเรียน
กระจุกดาว
ดาวฤกษ์ในกาแล็กซี</t>
  </si>
  <si>
    <t>ดาวร้อนอุณหภูมิสูง (Massive hot stars)
ซากดาวมวลมาก (Supernova remnants)
กาแล็กซีที่กำลังเกิดดาว (Starburst galaxies)</t>
  </si>
  <si>
    <t>หลุมดำ (Black holes)
ดาวนิวตรอน (Neutron stars)
ซากซูเปอร์โนวา (Supernova remnants)
กาแล็กซีที่มีหลุมดำมวลยิ่งยวดใจกลาง (Active galactic nuclei)</t>
  </si>
  <si>
    <t xml:space="preserve">ช่วงคลื่นวิทยุ
ช่วงแสงที่มองเห็นได้ </t>
  </si>
  <si>
    <t>ไม่สามารถใช้ได้ เพราะรังสีเอกซ์ถูกดูดซับโดยชั้นบรรยากาศโลก ไม่สามารถทะลุถึงพื้นโลกได้</t>
  </si>
  <si>
    <t>ใช้ เลนส์นูน เป็นเลนส์วัตถุเพื่อรวบรวมแสงจากวัตถุท้องฟ้า แล้วหักเหรวมแสงให้เกิดเป็นภาพจริง จากนั้นเลนส์ตาจะทำหน้าที่ขยายภาพอีกที</t>
  </si>
  <si>
    <t>ใช้ กระจกเว้า เป็นตัวรวบรวมและสะท้อนแสงไปที่จุดโฟกัส จากนั้นใช้เลนส์ตาหรือกระจกเล็กช่วยสะท้อนออกไปยังผู้สังเกต</t>
  </si>
  <si>
    <t>รวมการทำงานของ เลนส์ และ กระจก เข้าด้วยกัน เลนส์ช่วยแก้ความคลาดของแสง ส่วนกระจกใช้รวบรวมและสะท้อนแสง ทำให้ได้ภาพคมชัดและไม่บิดเบี้ยว</t>
  </si>
  <si>
    <t>พัลซาร์ และ ซูเปอร์โนวา</t>
  </si>
  <si>
    <t xml:space="preserve">ดาวฤกษ์ที่เพิ่งก่อกำเนิด 
	•	กาแล็กซีอายุมาก
	•	ดาวเคราะห์นอกระบบสุริยะ
	•	จานก๊าซและฝุ่นรอบดาวฤกษ์ </t>
  </si>
  <si>
    <t>การค้นพบกลุ่มก๊าซที่รวมตัวกันเป็นรูปจานที่กาลังจะกลายเป็นดาวเคราะห์ ในเนบิวลานายพราน การค้นพบดาวเคราะห์นอกระบบสุริยะที่โคจรรอบดาวฤกษ์คล้ายดวงอาทิตย์ และการสารวจกระจุกกาแล็กซี</t>
  </si>
  <si>
    <t>ดาวนิวตรอน เศษซากของดวงอาทิตย์</t>
  </si>
  <si>
    <t>รวมแสงด้วยพื้นที่รับแสงที่มากกว่านัยน์ตามนุษย์;ระบุตำแหน่งของวัตถุ</t>
  </si>
  <si>
    <t>Hubble Space Telescope → แสงที่มองเห็นได้, อัลตราไวโอเลต, อินฟราเรดใกล้
	•	Spitzer Space Infrared Telescope อินฟราเรด
	•	Chandra X-ray Observatory รังสีเอกซ์
	•	James Webb Space Telescope อินฟราเร</t>
  </si>
  <si>
    <t xml:space="preserve">รังสีเอกซ์ถูก ชั้นบรรยากาศโลกดูดซับหมด จึงไม่สามารถเดินทางมาถึงพื้นโลกได้ ดังนั้น การสังเกตรังสีเอกซ์จากวัตถุท้องฟ้าต้องใช้ กล้องโทรทรรศน์อวกาศ เช่น Chandra X-ray Observatory ที่อยู่เหนือชั้นบรรยากาศโลกเท่านั้น </t>
  </si>
  <si>
    <t>ใช้ เลนส์นูน เป็นตัวรวมแสงหลัก
	•เลนส์วัตถุ รับแสงจากวัตถุท้องฟ้า  สร้างภาพจริง
	•เลนส์ตา ขยายภาพ  มองเห็นภาพชัดขึ้น</t>
  </si>
  <si>
    <t>ใช้ กระจกโค้ง (Concave Mirror) เป็นตัวรวมแสงหลัก แทนเลนส์
	หลักการทำงาน:
	1.	แสงจากวัตถุท้องฟ้าเข้าสู่กระจกโค้ง  รวมแสงไปยัง จุดโฟกัส
	2.	กระจกเล็กสะท้อนแสงไปยัง เลนส์ตา หรือ เซนเซอร์ เพื่อขยายและสังเกต</t>
  </si>
  <si>
    <t>เป็นกล้องโทรทรรศน์ที่ รวมข้อดีของแบบหักเหแสงและสะท้อนแสง
	•ใช้ เลนส์และกระจกโค้งร่วมกัน เพื่อรวมแสงและสร้างภาพ
	•หลักการทำงาน:
	1.แสงเข้าสู่เลนส์และกระจก รวมแสงไปยังจุดโฟกัส
	2.กระจกเล็กหรือเลนส์เพิ่มเติมสะท้อน/ปรับเส้นทางแสง  ขยายภาพผ่านเลนส์ตาหรือเซนเซอร์</t>
  </si>
  <si>
    <t>ดาวฤกษ์เกิดใหม่ กาเเล็กซีอยู่ไกล</t>
  </si>
  <si>
    <t>ดาวนิวตรอน เศษซากของดาวฤกษ์ที่หลงเหลือจากซูเปอร์โนวาเเละหลุมดำในใจกลางกาเเล็กซี</t>
  </si>
  <si>
    <t>ช่วงคลื่นเเสงขาว ช่วงคลื่นวิทยุ</t>
  </si>
  <si>
    <t>ช่วงคลื่นไมโครเวฟ ช่วงคลื่นอินฟาเรด ช่วงคลื่นอัลตราไวโอเลตม ช่วงคลื่นรังสีเอ็กซ์ ช่วงคลื่นรังสีเเกมมา</t>
  </si>
  <si>
    <t>ไม่เพราะรังสีเอกซ์เรย์ไม่สามารถทะลุผ่านชั้นบรรยากาศโลกได้ ทำให้กล้องโทรทัศน์บนพื้นโลกไม่สามารถรับสัญญาณรังสีเอกซ์จากอวกาสได้</t>
  </si>
  <si>
    <t>ใช้เลนส์นูนเป็นเลนส์ใกล้วัตถุ ทำหน้าที่รวมเเสงเเล้วใช้เลนส์ใกล้ตาอาจะเป็นเลนส์นูนหรือเลนส์เว้าก็ได้เพื่อขยายภาพเเละเเปลงภาพที่ได้รับให้เป็นภาพเสมือนที่ตามนุษย์</t>
  </si>
  <si>
    <t>ใช้กระจกเว้าเป็นตัวรวมเเสง สามารถรองรับน้ำหนักได้จากด้านหลังเเละการสะท้อนเเสงสามารถเกิดขึ้นได้เท่ากันทุกความยาวคลื่น</t>
  </si>
  <si>
    <t>กล้องใช้ทั้งเลนส์เเละกระจกเว้ารวมเเสงทำให้ได้ภาพที่มุมมองกว้างขึ้นมีความยาวกล้องสั้นลงได้กล้องขนาดเล็กเเต่ยังมีความสามารถเเละรายละเอียดสูง</t>
  </si>
  <si>
    <t>ดาวฤกษ์ กาแล็กซี่</t>
  </si>
  <si>
    <t>ไม่สามารถใช้กล้องโทรทรรศน์บนพื้น โลกศึกษาวัตถุท้องฟ้า ในช่วงรังสีเอ็กซ์ได้ เนื่องจากรังสีเอ็กซ์เป็นคลื่นแม่เหล็กไฟฟ้าที่มีความยาวคลื่นสั้นมากและมีพลังงานสูง จึงไม่สามารถทะลุผ่านชั้นบรรยากาศของโลกำด้</t>
  </si>
  <si>
    <t>หลุมดำ นิวตรอน</t>
  </si>
  <si>
    <t>รังสีแกมมา เอกซ์ อินฟาเรด อัลตราไวโอเลต</t>
  </si>
  <si>
    <t>ไม่สามารถใช้กล้องโทรทรรศน์บนพื้นโลกศึกษาวัตถุท้องฟ้าในช่วงรังสีเอ็กซ์ได้ เนื่องจากรังสีเอ็กซ์เป็น คลื่นแม่เหล็กไฟฟ้าที่มีความยาวคลื่นสั้นมากและมีพลังงานสูง จึงไม่สามารถทะลุผ่านชั้นบรรยากาศของ โลกได้</t>
  </si>
  <si>
    <t>รวมแสงและหักเหแสงจากวัตถุที่อยู่ไกลเกิดเป็นภาพจริงหัวกลับที่จุดโฟกัส จากนั้นเลนส์ไกล้ตาจะขยาย ภาพจริงหัวกลับนั้นให้เป็นภาพเสมือนที่มีกำลังขยายสูงขึ้น เพื่อให้ผลให้ผู้สังเกตเห็นรายละเอียดที่มากขึ้น</t>
  </si>
  <si>
    <t>ใช้กระจกเว้าสะท้อนแสงจากวัตถุเข้ามายังจุดโฟกัสจากนั้นกระจกเงาซึ่งเป็นกระจกราบจะสะท้อนลำแสง ออกไปทางด้านข้างกล้องผ่านไปยังเลนส์ตาเพื่อขยายภาพให้เห็น</t>
  </si>
  <si>
    <t>ดาวนิวตรอนซูเปอร์โนวา</t>
  </si>
  <si>
    <t>คลื่นไมโครเวฟ คลื่นวิทยุ</t>
  </si>
  <si>
    <t>รังสีแกมมา เอ็กซ์ อัลตร้าไวโอเลต ไมโครเวฟ อินฟาเรด</t>
  </si>
  <si>
    <t>ไม่ได้เพราะรังสีเอ็กซ์เป็นรังสีที่มีความยาวคลื่นสั้นมากพลังงานสูงจึงไม่สามารถทะลุชั้นบรรยากาศของโลกได้</t>
  </si>
  <si>
    <t>ใช้เลนส์นูนขนาดเล็กจะทำหน้าที่ขยายภาพจริงหัวกลับนั้นให้เป็นภาพเสมือนหัวกลับที่ใหญ่ขึ้นเพื่อให้เรามองเห็น
เลนส์นูนอีกชิ้นที่มีขนาดใหญ่ทำหน้าที่รับแสงจากวัตถุที่อยู่ไกลและรวมแสงให้เกิดภาพจริงหัวกลับขึ้นที่จุดโฟกัส</t>
  </si>
  <si>
    <t xml:space="preserve">ใช้กระจกเว้าขนาดใหญ่จะทำหน้าที่รับแสงจากวัตถุและสะท้อนแสงให้มารวมกันที่จุดโฟกัส แล้วสะท้อนอีกครั้งโดยใช้ กระจกเงาราบขนาดเล็ก เพื่อส่งภาพไปยังเลนส์ใกล้ตาซึ่งจะทำหน้าที่ขยายภาพให้ใหญ่ขึ้น </t>
  </si>
  <si>
    <t>ใช้หลักการสะท้อนกับหักเหรวมกัน</t>
  </si>
  <si>
    <t xml:space="preserve">กาแล็กซี่ เนบิวลา ดาวเคราะห์และวัตถุที่อยู่ไกลมากๆ เช่นดาวหาง
</t>
  </si>
  <si>
    <t>ดาวฤกษ์เกิดใหม่ ดาวเคราะห์นอกระบบ แผ่นจานหมุนรอบดาวเคราะห์ กาแล็กซี่อื่นๆ เนบิวลาที่มีฝุ่นหนาแน่น</t>
  </si>
  <si>
    <t>ดาวฤกษ์ร้อน กาแล็กซี่ที่กำลังก่อตัว ซากซูเปอร์โนวา</t>
  </si>
  <si>
    <t>ดวงอาทิตย์, ซุปเปอร์โนวา, ดาวนิวตรอน, หลุมดำ, กระจุกกาแล็กซี่, กลุ่มดาวฤกษ์ที่กำลังก่อตัว, แถบจานดาวเคราะห์รอบดาวฤกษ์, กาแล็กซี่ที่มีหลุมดำมวลยวดยิ่งที่ใจกลาง, และเนบิวลา</t>
  </si>
  <si>
    <t>รังสีแกมมา, รังสีเอ็กซ์, รังสีอัลตราไวโอเลต, แสงที่ตามองเห็น, และอินฟราเรด</t>
  </si>
  <si>
    <t>ไม่สามารถใช้กล้องโทรทรรศน์บนพื้นโลกศึกษาวัตถุท้องฟ้าในช่วงรังสีเอ็กซ์ได้โดยตรง เนื่องจากชั้นบรรยากาศของโลกจะขัดขวางและดูดกลืนรังสีเอ็กซ์จากอวกาศเอาไว้ทั้งหมด ทำให้ไม่สามารถตรวจจับได้บนพื้นโลก</t>
  </si>
  <si>
    <t xml:space="preserve">ใช้เลนส์นูนในการรวมแสงจากวัตถุที่อยู่ไกลออกไปทำให้เกิดภาพขณะที่สามารถมองเห็นได้
</t>
  </si>
  <si>
    <t>กล้องโทรทรรศน์ที่ใช้ทั้งหลักการหักเหแสง (เลนส์) และหลักการสะท้อนแสง (กระจก) ทำงานร่วมกัน เพื่อลดขนาดความยาวของลำกล้องลง แต่ยังคงกำลังขยายสูง</t>
  </si>
  <si>
    <t>ดาวฤกษ์ที่กำลังก่อตัว และ จานดาวเคราะห์ก่อนเกิด</t>
  </si>
  <si>
    <t>ดาวเคราะห์ (เช่น ดาวอังคาร ดาวพฤหัสบดี) ดาวฤกษ์ (เช่น ดวงอาทิตย์) เนบิวลา (เช่น เนบิวลาอินทรี) และ กาแล็กซี</t>
  </si>
  <si>
    <t>ดาวฤกษ์ที่ร้อนและมีพลังงานสูง, ควอซาร์, ซูเปอร์โนวา, และกลุ่มก๊าซร้อนใกล้ดาวฤกษ์</t>
  </si>
  <si>
    <t>หลุมดำ ดาวนิวตรอน ซูเปอร์โนวา ดวงอาทิตย์ ระบบดาวคู่ ดาวหาง และดวงจันทร์</t>
  </si>
  <si>
    <t>กล้องโทรทรรศน์วิทยุ ที่สามารถรับสัญญาณคลื่นวิทยุและคลื่นไมโครเวฟได้ และกล้องโทรทรรศน์ เชิงแสง</t>
  </si>
  <si>
    <t>ไม่สามารถใช้กล้องโทรทรรศน์บนพื้นโลกศึกษาวัตถุท้องฟ้าในช่วงรังสีเอกซ์ได้ เนื่องจากชั้นบรรยากาศของโลกจะกักกันรังสีเอกซ์ที่มีพลังงานสูงเหล่านี้ไว้ ไม่ให้ทะลุมาถึงพื้นผิวโลกได้ ดังนั้น กล้องโทรทรรศน์รังสีเอกซ์จึงต้องถูกส่งขึ้นไปในอวกาศเพื่อทำการสังเกตการณ์</t>
  </si>
  <si>
    <t>เลนส์ 2 ชิ้น คือ เลนส์วัตถุ ซึ่งมีขนาดใหญ่เพื่อรวบรวมแสงและหักเหแสงจากวัตถุให้ไปรวมกันที่จุดโฟกัส และ เลนส์ตา ซึ่งมีขนาดเล็กเพื่อขยายภาพจากจุดโฟกัสนั้นให้ผู้สังเกตมองเห็นชัดเจนขึ้น</t>
  </si>
  <si>
    <t>ใช้กระจกเว้า (กระจกหลัก) เพื่อรวบรวมแสงจากวัตถุในอวกาศ จากนั้นแสงจะถูกสะท้อนไปยัง กระจกเงาราบขนาดเล็ก (กระจกทุติยภูมิ) ที่อยู่ภายในลำกล้อง ซึ่งจะสะท้อนแสงออกไปด้านข้างกล้องเพื่อส่องดูผ่าน เลนส์ใกล้ตา</t>
  </si>
  <si>
    <t>ใช้งานโดยการใช้หลักการสะท้อนของกระจกและหักเหของเลนส์ร่วมกัน เพื่อรวมแสงให้มีกำลังขยายสูงในลำกล้องที่สั้นลง</t>
  </si>
  <si>
    <t>พัลซาล์ ซูเปอร์โนวา</t>
  </si>
  <si>
    <t xml:space="preserve">ดาวเคราะห์นอกระบบสุริยะที่โคจรรอบดาวฤกษ์คล้ายดวงอาทิตย์ และการสารวจกระจุกกาแล็กซี 
</t>
  </si>
  <si>
    <t xml:space="preserve">กลุ่มก๊าซที่รวมตัวกันเป็นรูปจานที่กาลังจะกลายเป็นดาวเคราะห์ ในเนบิวลานายพราน ดาวเคราะห์นอกระบบสุริยะที่โคจรรอบดาวฤกษ์คล้ายดวงอาทิตย์ และการสารวจกระจุกกาแล็กซี 
</t>
  </si>
  <si>
    <t>กล้องโทรทรรศน์อวกาศฮับเบิลกล้อง โทรทรรศน์อวกาศสปิตเซอร์ กล้องโทรทรรศน์อวกาศจันทรา กล้องโทรทรรศน์อวกาศเจมส์เวบบ์</t>
  </si>
  <si>
    <t xml:space="preserve">ไม่ได้ เพราะ ชั้นบรรยากาศของโลกทำหน้าที่เป็นเกราะป้องกันที่แข็งแกร่งมาก มันจะดูดซับรังสีเอกซ์ทั้งหมดไว้ก่อนที่รังสีเหล่านั้นจะมาถึงพื้นผิวโลก
</t>
  </si>
  <si>
    <t>กล้องโทรทรรศน์แบบหักเหแสง (Refracting Telescope) ใช้ เลนส์นูน เป็นเลนส์หลักในการรวมแสง โดยมีหลักการคือ เลนส์ใกล้วัตถุขนาดใหญ่จะรวบรวมแสงจากวัตถุที่อยู่ไกล แล้วส่งต่อให้เลนส์ใกล้ตาขนาดเล็กขยายภาพให้ใหญ่ขึ้น</t>
  </si>
  <si>
    <t>กล้องโทรทรรศน์แบบสะท้อนแสง (Reflecting Telescope) ใช้ กระจกเว้า เป็นส่วนประกอบหลักในการรวมแสง โดยแสงจากวัตถุจะถูกสะท้อนจากกระจกเว้าขนาดใหญ่ไปยังกระจกเล็กเพื่อส่งต่อให้เลนส์ใกล้ตา</t>
  </si>
  <si>
    <t>กล้องโทรทรรศน์แบบผสม (Catadioptric Telescope) คือกล้องที่ใช้ทั้ง กระจกและเลนส์ เพื่อรวมแสงเข้าด้วยกัน โดยมีกระจกเว้าหลักในการสะท้อนแสง และมีเลนส์ปรับแก้ที่ด้านหน้าเพื่อแก้ไขความคลาดเคลื่อนของภาพ</t>
  </si>
  <si>
    <t>ศึกษาการกาเนิดของเอกภพและกาแล็กซี ตลอดจนการกาเนิดของดาวฤกษ์และดาวเคราะห์  ดาวฤกษ์เกิดใหม่ และกาแล็กซีที่มีอายุมาก ฯลฯ</t>
  </si>
  <si>
    <t>คลื่นวิทยุ, แสงขาว / แสงที่ตามนุษย์มองเห็น</t>
  </si>
  <si>
    <t>รังสีอัลตราไวโอเลต, รังสีเอ็กซ์, อินฟราเรด,รังสีแกมมา</t>
  </si>
  <si>
    <t>ไม่สามารถใช้กล้องโทรทรรศน์บนพื้นโลกได้ เพราะ รังสีเอกซ์ถูกดูดซับโดยชั้นบรรยากาศโลก ทำให้ไม่สามารถตรวจจับได้</t>
  </si>
  <si>
    <t>หลักการหักเหแสงของเลนส์นูน 2 ชุด คือ เลนส์วัตถุ ที่มีขนาดใหญ่และยาวโฟกัสมาก รับแสงจากวัตถุและรวมแสง ณ จุดโฟกัสเกิดเป็นภาพจริงหัวกลับ จากนั้น เลนส์ใกล้ตา ที่มีขนาดเล็กและสั้นโฟกัสกว่า จะขยายภาพนั้นให้ใหญ่ขึ้นและนำส่งไปยังดวงตาของผู้สังเกต</t>
  </si>
  <si>
    <t>ใช้ กระจกเว้า  ที่อยู่ส่วนท้ายของลำกล้อง เพื่อรวบรวมแสงจากวัตถุ แล้วสะท้อนแสงนั้นไปยัง กระจกทุติยภูมิ  ซึ่งจะสะท้อนแสงต่อไปยัง เลนส์ตา เพื่อขยายภาพให้ใหญ่ขึ้นจนผู้สังเกตมองเห็นได้</t>
  </si>
  <si>
    <t>ใช้ทั้ง กระจก และ เลนส์ ร่วมกัน เพื่อให้ได้ภาพที่คมชัดและมีลำกล้องสั้นลง โดยแสงจากวัตถุจะตกกระทบ กระจกหลักเพื่อรวมแสง แล้วสะท้อนไปยัง กระจกรอง  จากนั้นแสงจะสะท้อนกลับผ่าน เลนส์ปรับแก้ ที่อยู่ด้านหน้ากล้อง เพื่อแก้ไขความผิดเพี้ยนของภาพก่อนจะไปถึง เลนส์ตา</t>
  </si>
  <si>
    <t>เนบิวล่า กาแล็กซี ดาวเคราะห์ และวัตถุที่อยู่ห่างไปไกลๆ</t>
  </si>
  <si>
    <t>ดาวฤกษ์เกิดใหม่ ดาวเคราะห์นอกระบบ กาแล็กซี เนบิวล่าฝุ่นหนาแน่น</t>
  </si>
  <si>
    <t>ดาวฤกษ์ ดาวเคราะห์ในระบบสุริยะ กาแล็กซี เนบิวล่า</t>
  </si>
  <si>
    <t>ดาวฤกษ์ กาแล็กซีที่กำลังก่อตัว เศษซากซูเปอร์โนวา</t>
  </si>
  <si>
    <t xml:space="preserve">ซูเปอร์โนวา ดาวนิวตรอน ดวงอาทิตย์ หลุมดำ
กระจุกกาแล็กซี เนบิวล่า </t>
  </si>
  <si>
    <t>รังสีแกมมา รังสีเอ็กซ์ รังสีอัลตราไวโอเลต แสงที่มองเห็นได้
อินฟราเรด</t>
  </si>
  <si>
    <t>ไม่สามารถใช้ได้ เพราะกล้องโทรทรรศน์บนพื้นโลก ศึกษาวัตถุท้องฟ้าในช่วงรังสีเอ็กซ์ได้โดยตรง แต่ชั้นบรรยากาศโลกจะหักเหหมด</t>
  </si>
  <si>
    <t>ใช้เลนส์นูนในการรวมแสงจากวัตถุที่อยู่ไกลทำให้เกิดภาพขนาดที่มองเห็นได้</t>
  </si>
  <si>
    <t>ใช้กระจกเว้าในการรวมแสงจากวัตถุที่อยู่ไกลทำให้เกิดภาพขยายที่มองเห็นได้</t>
  </si>
  <si>
    <t>กล้องโทรทรรศน์ที่ใช้ทั้งการหักเหและการสะท้อนแสง ทำงร่วมกัน เพื่อลดขนาดและความยาวลำกล้องลง แต่กำลังขยายสูง</t>
  </si>
  <si>
    <t>ดาวฤกษ์, กาแล็กซี, เนบิวลา, ควาซาร์, พัลซาร์, ซูเปอร์โนวา และ ดาวเคราะห์</t>
  </si>
  <si>
    <t>ดาวฤกษ์เกิดใหม่ กาแลกซี่ที่อยู่ไกล</t>
  </si>
  <si>
    <t xml:space="preserve">คลื่นอินฟราเรด อัลตราไวโอเลต รังสีเอก รังสีแกมมา </t>
  </si>
  <si>
    <t>ไม่สามารถใช้กล้องโทรทรรศน์บนพื้นโลกเพื่อศึกษาวัตถุท้องฟ้าในช่วงรังสีเอกซ์ได้ เนื่องจากรังสีเอกซ์จะถูกชั้นบรรยากาศโลกดูดซับไปจนหมดก่อนที่จะมาถึงพื้นผิวโลก</t>
  </si>
  <si>
    <t>กล้องโทรทรรศน์ที่ใช้เลนส์ 2 ชิ้นหรือมากกว่าในการหักเหแสงและสร้างภาพ</t>
  </si>
  <si>
    <t>กล้องโทรทรรศน์ที่ใช้กระจกเงาโค้ง เพื่อรวมและสะท้อนแสงจากวัตถุในอวกาศ</t>
  </si>
  <si>
    <t>เป็นกล้องที่ใช้ทั้งเลนส์และกระจกร่วมกัน เพื่อรวมแสงและปรับแก้ความคลาดทรงกลม </t>
  </si>
  <si>
    <t>กาเเล็กซี่ เนบิวลา ดาวเคราะห์ และะวัตถุที่อยู่ไกลมากๆ เช่นดาวหาง</t>
  </si>
  <si>
    <t>ดาวฤกษ์เกิดให่ม ดาวเคราะห์นอกระบบ แผ่นจานหมุนรอบดาวเคราะห์ กาเเล็กซี่อื่นๆ เนบิวลาที่มีฝุ่นหนาเเน่น</t>
  </si>
  <si>
    <t xml:space="preserve"> ดาวฤกษ์ ดาวเคราะห์ในระบบสุริยะ  เนบิวลา กาเเล็กซี</t>
  </si>
  <si>
    <t>ดาวฤกษ์ร้อน กาเเล็กซี่ที่กำลังก่อตัว ซากซุปเปอร์โนวา</t>
  </si>
  <si>
    <t>ดวงอาทิตย์ ซุปเปอร์โนวา ดาวนิวตรอน หลุมดำ กระจุกกาเเล็กซี่ กลุ่มดาวฤกษ์ที่กำลังก่อตัว แถบจานดาวเคราะห์รอบดาวฤกษ์ กาแลล็คซีที่มีหลุมดำมวลยอดยิ่งที่ใจกลาง เเละ เนบิวลา</t>
  </si>
  <si>
    <t>คลื่นแสงที่ตามนุษย์มองเห็นได้เเละคลื่นวิทยุ</t>
  </si>
  <si>
    <t>รังสีแกรมมา รังสีเอ็กซ์ รังสีอัลตราไวโอเลต แสงงที่มองเห็นได้ เเละ อินฟาเรด</t>
  </si>
  <si>
    <t>ไม่สามารถใช้กล้องโทรทรรศน์บนพื้นโลกศึกษาวัตถุบนท้องฟ้าได้โดยตรงเนื่องจากชั้นบรรยากาศของโลกจะขัดขวางและะดูดกลืนรังสีเอกซ์จากอวกาศไว้ทั้งหมด ทำให้ไม่สามารถตรวจจับที่พื้นโลกได้</t>
  </si>
  <si>
    <t>ใช้เลนส์นูน ในการรวมแสงที่อยู่ไกลออกไปทำให้เกิดภาพขนาดที่สามารถมองเห็นได้</t>
  </si>
  <si>
    <t>คือ กล้องโทรทรรศน์ที่ใช้ทั้งหลักการหักเหเเสง(เลนส์)หลักการสะท้อนเเสง(กระจก)ทำงานร่วมกันเพื่อลดขนาดความยาวของลำกล้องแต่ยังคงกำลังขยายสูง</t>
  </si>
  <si>
    <t>ดาวฤกษ์เกิดใหม่กาแล็กซี่ที่อยู่ไกล</t>
  </si>
  <si>
    <t>ดาวนิวตรอน เศยซากของดาวฤกษ์ที่หลงเหลือจากซูเปอร์โนวาและหลุมดำใจกลางกาแล็กซี่</t>
  </si>
  <si>
    <t>คลื่นไมโครเวฟ ช่วงคลื่นอินฟราเรด ช่วงคลื่นอัลตราไวโอเลต ช่วงคลื่นรังสีเอ็กซ์ ช่วงคลื่นรังสีแกมมา</t>
  </si>
  <si>
    <t>ไม่ เพราะรังสีเอ็กซ์ไม่สามารถทะลุผ่านชั้นบรรยากาศของโลกได้ ให้กล้องโทรทรรศน์บนพื้นโลกไม่สามารถรับสัญญาณรังสีเอ็กซ์จากอวกาศได้</t>
  </si>
  <si>
    <t>ใช้เลนส์นูนเป็นเลนส์ ทำหน้าที่รวมแสงแล้วใช้เลนส์ใกล้ตาที่อาจเป็นเลส์นูนหรือเลนส์เว้าก็ได้ เพื่อขยายภาพ
และแปลงภาพที่ได้รับให้เป็นภาพเสมือนที่ตามนุษย์</t>
  </si>
  <si>
    <t>ใช้กระจกเว้าเป็นตัวรวมแสงสามารถรองรับน้ำหนักได้จากด้านหลัง และ และการสะท้อนแสงสามารถเกิดขึ้นได้เท่ากันทุกความยาวคลื่น</t>
  </si>
  <si>
    <t>กล้องที่ใช้ทั้งเลนส์และกระจกเว้ารวมแสงทำให้ได้ภาพที่มุมมองกว้างขึ้นมีความยาวกล้องสั้นลงได้กล้องขนาดเล็กละเอียดสูง</t>
  </si>
  <si>
    <t>กลุ่มก๊าซในอวกาศ</t>
  </si>
  <si>
    <t>ศึกษาดาวนิวตรอนและเศษซากดาวฤกษ์</t>
  </si>
  <si>
    <t>คลื่นวิทยุ คลื่นไมโครเวฟ คลื่นอินฟาเรด</t>
  </si>
  <si>
    <t>คลื่นรังสีอัลตราไวโอเลต รังสีเอ็กซ์ รังสีแกมมา</t>
  </si>
  <si>
    <t>ไม่ได้ เพราะ รังสีเอ็กซ์ถูกชั้นบรรยากาศของโลกดูดซับไว้ ทำให้ต้องส่งกล้องโทรทรรศน์ขึ้นสู่อวกาศ</t>
  </si>
  <si>
    <t>ใช้เลนส์นูนขนาดใหญ่สองชุดทำงานร่วมกันโดยหักเหแสงจากวัตถุให้มารวมกันยังจุดโฟกัสจากนั้นภาพจริงจะถูกส่งต่อไปยังเลนส์ตาเพื่อขยายภาพ</t>
  </si>
  <si>
    <t>ใช้กระจกเงาเว้าเพื่อรวมแสงจากวัตถุให้มาตกที่โฟกัสจากนั้นมีกระจกเงาอีกอันสะท้อนไปยังเลนส์ตาเพื่อขยายภาพ</t>
  </si>
  <si>
    <t>ใช้กระจกและเลนส์ร่วมกันเพื่อรวมแสงจากวัตถุแล้วสะท้อนไปมาภายในลำกล้อง</t>
  </si>
  <si>
    <t>ใช้เลนสนุน ในการรวมแสงจากวัตถุทีอยู่เกลออกไ2ทำให้เกิดภาพขยายที่สามารถมองเห็น เด</t>
  </si>
  <si>
    <t>กาแล็กซี่ เนบิวลา ดาวเคราะห์ และวัตถุที่อยู่ไกลมากๆ เช่น ควาซาร์</t>
  </si>
  <si>
    <t>ดาวฤกษ์,ดาวเคราะห์ในระบบสุริยะ,เนบิวลา,กาแล็กซี่</t>
  </si>
  <si>
    <t>ดาวฤกษ์ร้อน กาแล็กซีกำลังก่อตัวดาว ซากซูเปอร์โนวา</t>
  </si>
  <si>
    <t>มีประโยชน์อย่างมากสำหรับการศึกษา ดาวนิวตรอน เศษซากของดาวฤกษ์ที่หลงเหลือจากซูเปอร์โนวาและหลุมดำในใจกลางกาแล็กซี่</t>
  </si>
  <si>
    <t>ไม่สามารถใช้บนพื้นโลกได้ เพราะชั้นบรรยากาศโลกดูดกลืนรังสีเอกซ์</t>
  </si>
  <si>
    <t>ใช้เลนส์นูนในการรวมแสงจากวัตถุที่อยู่ไกลออกไปทำให้ภาพขยายที่สามารถมองเห็นได้</t>
  </si>
  <si>
    <t>เป็นการรวมกันของกล้องโทรทรรศ์แบบหักเหแสงและแบบสะท้อนแสง เพื่อให้ได้ภาพที่มีคุณภาพดีขึ้น</t>
  </si>
  <si>
    <t>กาแล็กซี เนบิวลา ดาวเคราะห์ แงะวัตถุที่ไกลมากๆ</t>
  </si>
  <si>
    <t>ดาวเคราะห์เกิดใหม่ ดาวเคราะห์นอกระบบ แผ่นจานฝุ่นรอบดาวเคราะห์ กาแล็กซีอื่นๆ เนบิวลาที่มีฝุ่นหนาแน่น</t>
  </si>
  <si>
    <t>มีประโยชน์อย่างมากสำหรับการศึกษา ดาวนิวตรอน เศษซากของดาวฤกษ์ที่หลงเหลือจากซุปเปอร์โนวา และหลุมดำในใจกลางกาแล็กซี</t>
  </si>
  <si>
    <t>คลิ่นแสงที่ตามนุษย์มองเห็นได้และคลื่นวิทยุ</t>
  </si>
  <si>
    <t>รังสีอินฟราเรด รังสีอัลตราไวโอเลต รังสีเอ็กซ์ รังสีแกมมา</t>
  </si>
  <si>
    <t>ไม่สามารถใช้ได้เนื่องจากบรรยากาศของโลกดูดกลืนรังสีเอ็กซ์ได้เกือบหมด</t>
  </si>
  <si>
    <t>ใช้กระจกเว้าในการรวมแสงจากวัตถุทำให้ใช้กระจกเว้าในการรวมแสงจากวัตถุทำให้เกิดภาพขยายที่สามารถมองเห็นได้</t>
  </si>
  <si>
    <t>เป็นการรวมกันของกล้องโทรทรรศน์แบบหักเหแสงและสะท้อนแสง โดยใช้เลนและกระจกในการรวมแสงเพื่อให้ได้ภาพที่มีคุณภาพดีขึ้น</t>
  </si>
  <si>
    <t>กาแล็กซี เนบิวลา ดาวเคราะห์ และวัตถุที่อยู่ไกลมากๆ</t>
  </si>
  <si>
    <t>มีประโยชน์อย่างมากสำหรับการศึกษา ดาวนิวตรอน เศษซากของดาวฤกษ์ที่หลงเหลือจากซูเปอร์โนวาและหลุมดาวในใจกลางกาแล็กซี</t>
  </si>
  <si>
    <t>ไม่สามารถใช้ได้ เนื่องจากชั้นบรรยากาศของโลกดูดกลืนรังสีเอกซ์ได้เกือบหมด</t>
  </si>
  <si>
    <t>ใช้เลนส์นูน ในการรวบรวมแสงจากวัตถุที่อยู่ไกลออกไปทำให้เกิดภาพขยายที่สามารถมองเห็นได้</t>
  </si>
  <si>
    <t>เป็นการรวมกันของกล้องโทรทรรศน์แบบหักเหแสงและแบบสะท้อนแสง โดยใช้ทั้ฃเลนส์และกระจกในการรวมแสง เพื่อให้ได้ภาพที่มีคุณภาพดีขึ้น</t>
  </si>
  <si>
    <t>ดาวฤกษ์ กาแล็คซี</t>
  </si>
  <si>
    <t>รังสีแกมมา เอกซ์ อินฟราเรด อัลตร้าไวโอเลต</t>
  </si>
  <si>
    <t>ไม่สามารถใช้กล้องโทรทรรศน์บนพื้นโลกศึกษาวัตถุท้องฟ้าในช่วงรังสีเอกซ์ได้ เพราะรังสีเอกซ์เป็นคลื่นแม่เหล็กไฟฟ้าที่มีความยาวคลื่นสั้นมากและพลังงานสูง จึงไม่สามารถทะลุผ่านชั้นบรรยากาศของโลกได้</t>
  </si>
  <si>
    <t>รวมแสงและหักเหแสงจากวัตถุที่อยู่ไกลเกิดเป็นภาพจริงหัวกลับที่จุดโฟกัสจากนั้นเลนส์ใกล้ตาจะขยายภาพจริงหัวกลับนั้นให้เป็นภาพเสมือนที่มีกำลังขยายสูงขึ้นเพื่อให้ผู้สังเกตุเห็นรายละเอียดเพิ่มขึ้น</t>
  </si>
  <si>
    <t>ดาวเทียม</t>
  </si>
  <si>
    <t>กล้องอินฟราเรด</t>
  </si>
  <si>
    <t>ดาวเทียมใกล้ดวงอาทิตย์</t>
  </si>
  <si>
    <t>กล้องส่องแสงอัลตราไวโลเลต</t>
  </si>
  <si>
    <t>กล้องโทรทรรศน์บนโลกสังเกตได้เฉพาะ แสงที่ตามองเห็น, คลื่นวิทยุ และใกล้อินฟ</t>
  </si>
  <si>
    <t xml:space="preserve">กล้องอวกาศ = Gamma, X-ray, UV, Infrared กลาง-ไกล </t>
  </si>
  <si>
    <t>ไม่ได้ เพราะ ชั้นบรรยากาศโลกดูดกลืนรังสีเอกซ์ทั้</t>
  </si>
  <si>
    <t>ใช้ เลนส์โฟกัสแสง
	•	ข้อดี: เหมาะกับสังเกต ดาวเคราะห์และดวงจันทร์
	•	ข้อเสีย: ขนาดใหญ่ได้ยาก, เกิดการบิดเบือนสี</t>
  </si>
  <si>
    <t>ใช้ กระจกเว้าสะท้อนแสง
	•	ข้อดี: ขนาดใหญ่ได้ง่าย, ไม่มีการบิดเบือนสี
	•	ใช้สังเกต ดาวเคราะห์, ดาวฤกษ์, กาแล็กซี่</t>
  </si>
  <si>
    <t>ใช้ เลนส์ + กระจก รวมกัน
	•	ข้อดี: ขนาดกะทัดรัด, แก้ข้อเสียของเลนส์และกระจกเดี่ยว
	•	ใช้สังเกตได้หลายวัตถุ ทั้ง ดาวเคราะห์และกาแล็ก</t>
  </si>
  <si>
    <t>เนบิวลา, กาแล็กซี่, พัลซาร์, ก๊าซโมเลกุล, ดวงอาทิตย์</t>
  </si>
  <si>
    <t>เนบิวลา, ดาวกำเนิดใหม่, ดาวฤกษ์ฝุ่นล้อมรอบ, กาแล็กซี่ฝุ่นหนา, ดาวเคราะห์นอกระบบ</t>
  </si>
  <si>
    <t>ดาวฤกษ์, ดาวเคราะห์, ดวงจันทร์, กาแล็กซี่, เนบิวลา, กระจุกดาว</t>
  </si>
  <si>
    <t xml:space="preserve">ดาวร้อน, ดาวอายุน้อย, เนบิวลาเรืองแสง, กาแล็กซี่กำเนิดดาวสูง, วัตถุร้อนในกาแล็กซี่ </t>
  </si>
  <si>
    <t xml:space="preserve">หลุมดำ, ดาวนิวตรอน, ซากซุปเปอร์โนวา, กาแล็กซี่แกนร้อน, ดาวร้อนจัดหรือดาวคู่ปล่อยรังสีสูง </t>
  </si>
  <si>
    <t>คลื่น อัลตราไวโอเลต, อินฟราเรดกลาง-ไกล, รังสีเอกซ์, รังสีแกมมา ไม่สามารถสังเกตจากพื้นโลกได้</t>
  </si>
  <si>
    <t>คลื่นที่มองเห็นและวิทยุบางช่วงยังสามารถทำบนพื้นโลกได้</t>
  </si>
  <si>
    <t>ไม่สามารถใช้บนพื้นโลกได้ 
		เหตุผล: รังสีเอกซ์ ถูกชั้นบรรยากาศโลกดูดหมด ทำให้ไม่สามารถผ่านถึงพื้นโลกได้
		ต้องใช้ กล้องโทรทรรศน์อวกาศ (X-ray telescope) เช่น Chandra</t>
  </si>
  <si>
    <t>ใช้ เลนส์นูน (Convex lens) เป็นตัวรวมแสง
	•	ข้อดี:
	•	ภาพคมชัดสำหรับวัตถุที่สว่าง
	•	ข้อเสีย:
	•	ขนาดใหญ่ขึ้น → เลนส์หนัก
	•	เกิด สีเพี้ยน (Chromatic aberration)</t>
  </si>
  <si>
    <t xml:space="preserve">ใช้ กระจกโค้งสะท้อนแสง (Concave mirror) เป็นตัวรวมแสง
	•	ข้อดี:
	•	ขนาดใหญ่ได้โดยไม่หนักเหมือนเลนส์
	•	ไม่มีสีเพี้ยน
	•	ข้อเสีย:
	•	กระจกต้องขัดผิวแม่นยำ
</t>
  </si>
  <si>
    <t>ใช้ ทั้งเลนส์และกระจก รวมแสง
	•	ข้อดี:
	•	ขนาดกะทัดรัด
	•	แก้ไขปัญหาสีเพี้ยนและโค้งเบี้ยวของภาพ</t>
  </si>
  <si>
    <t>ดาวฤกษ์พัลซาร์   เเละ  เมฆก๊าซไฮโดรเจนในกาแล็กซี</t>
  </si>
  <si>
    <t>ดาวอายุน้อย เเละ เมฆก๊าซและฝุ่นระหว่างดาว</t>
  </si>
  <si>
    <t>กาแล็กซีใกล้เคียง เเละ ดาวฤกษ์และกลุ่มดาว</t>
  </si>
  <si>
    <t>เนบิวลาเรืองแสง เเละ ดาวอายุน้อยและดาวร้อน</t>
  </si>
  <si>
    <t>ดาวนิวตรอน เเละ หลุมดำและบริเวณรอบหลุมดำ</t>
  </si>
  <si>
    <t xml:space="preserve">บนโลกสามารถสังเกตคลื่นวิทยุและแสงที่มองเห็นได้ </t>
  </si>
  <si>
    <t xml:space="preserve">Hubble, Spitzer, James Webb, Chandra → เป็น กล้องโทรทรรศน์อวกาศ
FAST → เป็น วิทยุโทรทรรศน์บนพื้นโลก
</t>
  </si>
  <si>
    <t xml:space="preserve">การสังเกตรังสีเอกซ์ต้องอยู่ใน อวกาศ ไม่สามารถทำบนพื้นโลกได้เพราะ บรรยากาศโลกเป็นเกราะป้องกันรังสีเอกซ์ทั้งหมด </t>
  </si>
  <si>
    <t>กล้องโทรทรรศน์แบบหักเหแสงใช้ เลนส์รวมแสงเพื่อรวมและหักเหแสงจากวัตถุท้องฟ้า แล้วขยายภาพด้วยเลนส์ตา</t>
  </si>
  <si>
    <t>กล้องสะท้อนแสงใช้ กระจกเว้าแทนเลนส์รวมแสง เพื่อรวมและสะท้อนแสงจากวัตถุท้องฟ้า แล้วขยายภาพด้วยเลนส์ตาหรือเซนเซอร์</t>
  </si>
  <si>
    <t>กล้องโทรทรรศน์แบบผสมรวมข้อดีของ กล้องหักเหแสงและสะท้อนแสง คือ ใช้ เลนส์ + กระจก เพื่อรวมแสง ลดความคลาดสี และสามารถสร้างขนาดใหญ่ได้โดยไม่หนักเกินไป</t>
  </si>
  <si>
    <t>ดาวกฤษ์ใหม่ ,กาแล็คซี่เก่า</t>
  </si>
  <si>
    <t>เพิ่มกำลังแยกภาพ;ระบุตำแหน่งของวัตถุ;รวมแสงด้วยพื้นที่รับแสงที่มากกว่านัยน์ตามนุษย์;เพิ่มขนาดเชิงมุมปรากฏของวัตถุหรือเพิ่มกำลังขยาย</t>
  </si>
  <si>
    <t>แสงขาว,คลื่นวิทยุ</t>
  </si>
  <si>
    <t>อินฟราเรด,อัลตร้าไวโอเลต</t>
  </si>
  <si>
    <t>ไม่ได้เพราะบรรยากาศโลกดูดกลืนรังสีเอ็กซ์</t>
  </si>
  <si>
    <t>ใช้เลนหักเหเพื่อรวมแสงให้โฟกัส</t>
  </si>
  <si>
    <t>ใช้กระจกโค้งรวมแสงสะท้อนให้โฟกัส</t>
  </si>
  <si>
    <t>ใช้เลนส์กับกระจกผสมกันเพื่อลดข้อเสีย</t>
  </si>
  <si>
    <t>พัลซาร์ (Pulsars): ดาวนิวตรอนที่หมุนเร็วซึ่งปล่อยคลื่นวิทยุออกมาเป็นช่วงๆ
กาแล็กซีวิทยุ (Radio Galaxies): กาแล็กซีที่มีการปล่อยคลื่นวิทยุที่รุนแรงจากหลุมดำมวลยวดยิ่งที่ใจกลาง
เมฆก๊าซและฝุ่นในอวกาศ (Interstellar Gas and Dust Clouds): การศึกษาการก่อตัวของดาวฤกษ์และกาแล็กซี
รังสีไมโครเวฟพื้นหลังของจักรวาล (Cosmic Microwave Background - CMB): แสงแรกสุดของจักรวาลที่ให้ข้อมูลเกี่ยวกับช่วงต้นของเอกภพ</t>
  </si>
  <si>
    <t xml:space="preserve">ดาวฤกษ์เกิดใหม่ ที่อยู่ในกลุ่มหมอกของแก๊ส, ใจกลางกาแล็กซี ที่มักถูกบดบังด้วยฝุ่น และ วัตถุที่เย็นจัด เช่น ดาวเคราะห์นอกระบบ หรือแม้กระทั่ง เมฆโมเลกุล ที่ก่อตัวดาวฤกษ์. 
</t>
  </si>
  <si>
    <t xml:space="preserve"> กาแล็กซีแอนโดรมีดา (Andromeda Galaxy)</t>
  </si>
  <si>
    <t xml:space="preserve">เนบิวลาที่เกิดดาวฤกษ์, เศษซากซูเปอร์โนวา, และดาวฤกษ์มวลมาก. 
</t>
  </si>
  <si>
    <t>ดาวนิวตรอน หลุมดำ และซูเปอร์โนวา</t>
  </si>
  <si>
    <t>คลื่นวิทยุและคลื่นแสง (อินฟราเรด, อัลตราไวโอเลต, แสงที่มองเห็น)</t>
  </si>
  <si>
    <t xml:space="preserve"> เช่น รังสีอินฟราเรด, รังสีอัลตราไวโอเลต, และรังสีเอกซ์.
</t>
  </si>
  <si>
    <t xml:space="preserve"> ทำให้ไม่สามารถเดินทางมาถึงพื้นผิวโลกได้.</t>
  </si>
  <si>
    <t xml:space="preserve"> จะขยายภาพที่ถูกรวมแสงนั้นให้ใหญ่ขึ้นเพื่อการสังเกตการณ์. 
</t>
  </si>
  <si>
    <t xml:space="preserve"> ซึ่งจะสะท้อนแสงไปยังเลนส์ใกล้ตาเพื่อขยายภาพ. 
</t>
  </si>
  <si>
    <t xml:space="preserve"> ทำให้ได้กล้องที่มีขนาดกะทัดรัดและพกพาสะดวก. </t>
  </si>
  <si>
    <t>เนบิวลา, พัลซาร์, กาแลกซีไกล้ ๆ</t>
  </si>
  <si>
    <t>เมฆฝุ่นระหว่างดาว, ดาวเกิดใหม่, จักรวาลยุคแรก</t>
  </si>
  <si>
    <t>ดวงดาว, กาแลกซี, เนบิวลา</t>
  </si>
  <si>
    <t>ดาวอายุน้อย, เนบิวลา, ดาวฤกษ์ร้อน</t>
  </si>
  <si>
    <t>ช่วงคลื่นแสงที่มองเห็นได้ (Visible) และคลื่นวิทยุ (Radio)</t>
  </si>
  <si>
    <t>ช่วงคลื่นอินฟราเรด (Infrared), อัลตราไวโอเลต (UV), รังสีเอกซ์ (X-ray), รังสีแกมมา (Gamma-ray)</t>
  </si>
  <si>
    <t>ไม่สามารถใช้บนพื้นโลกได้
เหตุผล: รังสีเอกซ์ถูกชั้นบรรยากาศโลกดูดกลืน จึงต้องใช้ กล้องโทรทรรศน์อวกาศ</t>
  </si>
  <si>
    <t>ใช้ เลนส์แก้วโค้ง เพื่อหักเหและรวมแสง</t>
  </si>
  <si>
    <t xml:space="preserve"> ใช้ กระจกโค้ง เพื่อสะท้อนและรวมแสง</t>
  </si>
  <si>
    <t>ใช้ ทั้งเลนส์และกระจกโค้งร่วมกัน เพื่อหักเหและสะท้อนแสง เพิ่มคุณภาพภาพและลดข้อบกพร่องของเลนส์</t>
  </si>
  <si>
    <t>หลุมดำดาวนิวตรอน</t>
  </si>
  <si>
    <t>ไม่สามารถใช้กล้องโทรทรรศน์บนพื้น โลกศึกษาวัตถุท้องฟ้าในช่วงรังสีเอ็กซ์ได้ เนื่องจากรังสีเอ็กซ์เป็นคลื่นแม่เหล็กไฟฟ้าที่มีความยาวคลื่นสั้นมากและมีพลังงานสูง จึงไม่สามารถทะลุผ่านชั้นบรรยากาศของโลกได้</t>
  </si>
  <si>
    <t>รวมแสงและหักเหแสงจากวัตถุที่อยู่ไกลเกิดเป็นภาพจริงหัวกลับที่จุดโฟกัส จากนั้นเลนส์ ใกล้ตาจะขยายภาพจริงหัวกลับนั้นให้เป็นภาพเสมือนที่มีกำลังขยายสูงขึ้น เพื่อให้ผลให้ผู้สังเกตเห็นรายละเอียดที่มากขึ้น</t>
  </si>
  <si>
    <t>ไม่สามารถใช้กล้องโทรทรรศน์บนพื้นโลกศึกษาวัตถุบนท้องฟ้าได้ในช่วงรังสีเอ็กซ์ได้ เนื่องจากรังสีเอ็กซ์เป็นคลื่นแม่เหล็กไฟฟ้าที่มีความยาวคลื่นสั้นมากและมีพลังงานสูงจึงไม่ผ่านชั้นบรรยากาศโลกได้</t>
  </si>
  <si>
    <t>รวมแสงและหักเหแสงจากวัตถุที่อยู่ไกลเกิดเป็นภาพจริงหัวกลับที่จุดโฟกัสจากนั้นเลนส์ใกล้ตาจะขยายภาพจริงหัวกลับนั้นให้เป็นภาพเสมือนที่มีกำลังขยายสูงขึ้น เพื่อให้ผลให้ผู้สังเกตุมากขึ้น</t>
  </si>
  <si>
    <t>ใช้กระจกเว้าสะท้อนแสงจากวัตถุเข้ามายังจุดโฟกัสจากนั้นกระจกเงาซึ่งเป็นกระจกราบจะสะท้อนลำแสงออกไปทางด้านช้างกล้องผ่านไปยังเลนส์ตาเพื่อขยายภาพให้เห็น</t>
  </si>
  <si>
    <t xml:space="preserve">กาแล็กซี่ เนบิวลา ดาวเคราะห์ และวัตถุไกลมากๆ </t>
  </si>
  <si>
    <t>ดาวฤกษ์เกิดใหม่ ดาวเคราะห์นอกระบบ แผ่นจานฝุ่นรอบ ดาวฤกษ์ กาแล็กซี่อื่นๆ</t>
  </si>
  <si>
    <t>ดาวฤกษ์ ดาวเคราะห์ในระบบสุริยะ เนบิวลา</t>
  </si>
  <si>
    <t>ดาวนิวตรอน เศษซากดาวฤกษ์ที่หลงเหลือจากซูเปอร์โนวาและหลุมดำ</t>
  </si>
  <si>
    <t>คลื่นแสงที่ตามนุษย์มองเห็นและคลื่นวิทยุ</t>
  </si>
  <si>
    <t>รังสีอินฟาเรด รังสีอัลตราไวโอเลต รังสีเอ็กซ์ รังสีแกมมา</t>
  </si>
  <si>
    <t>ใช้เลนส์นูนในการรวมแสงจากวัตถุที่อยู่ไกลออกไป</t>
  </si>
  <si>
    <t>ใช้เลนส์เว้าในการรวมแสงจากวัตถุที่อยู่ไกลออกไป</t>
  </si>
  <si>
    <t>เป็นการรวมกันของกล้องโทรทรรศน์แบบหักเหแสงและแบบสะท้อนแสง ใช้ทั้งเลนส์และกระจกในการรวมแสง เพื่อได้ภาพมีคุณภาพดีขึ้น</t>
  </si>
  <si>
    <t>ดาวฤกษ์เกิดใหม่ กาแล็คซี่ที่มีอายุมาก การกำเนิดของเอกภพและกาแล็คซี่</t>
  </si>
  <si>
    <t>การค้นพบกลุ่มก็าซรวมตัวเป็นจานกำลังจะเกิดดาวเคราะห์ในเนบิวลานายพราน ดาวเคราะห์นอกระบบสุริยะที่โครจรรอบดาวฤกษ์คล้ายดวงอาทิตย์ สำรวจกระจุกกาแล็กซี</t>
  </si>
  <si>
    <t>ดาวนิวตรอน เศษซากดาวฤกษ์ที่หลงเหลือจากซุปเปอร์โนวา และหลุมดำใจกลางกาแล็กซี</t>
  </si>
  <si>
    <t>กล้องโทรทรรศน์วิทยุ และกล้องวิทยุเชิงแสง</t>
  </si>
  <si>
    <t>รังสีอินฟราเรด อัลตราไวโอเลต และรังสีเอกซ์</t>
  </si>
  <si>
    <t>ไม่เพราะรังสีเอกซ์จะถูกชั้นบรรยากาศดูดออกไปหมดก่อน</t>
  </si>
  <si>
    <t>ใช้กระจกเว้า (กระจกเงาปฐมภูมิ) ที่ท้ายกล้องเพื่อรวมแสงจากวัตถุในอวกาศให้มารวมกันที่จุดโฟกัส จากนั้น กระจกเงาราบ (กระจกเงาทุติยภูมิ) จะสะท้อนลำแสงออกไปสู่ เลนส์ตา ด้านข้างลำกล้อง เพื่อขยายภาพให้ผู้สังเกตเห็นได้ชัดเจนขึ้น</t>
  </si>
  <si>
    <t>พัลซาร์ (Pulsars), ควอซาร์ (Quasars), กาแล็กซี (Galaxies), หรือ เนบิวลา (Nebulae)</t>
  </si>
  <si>
    <t>ดาวเคราะห์ (Planets), ดาวเคราะห์น้อย (Asteroids), ฝุ่นและแก๊สในเนบิวลาที่กำลังก่อตัวเป็นดาวฤกษ์ (Dust and gas in nebulae where stars are forming), หรือ วัตถุที่เย็น (Cold objects)</t>
  </si>
  <si>
    <t>กาแล็กซี (Galaxies), เนบิวลา (Nebulae), หรือ ดาวฤกษ์ (Stars)</t>
  </si>
  <si>
    <t>ดาวฤกษ์ที่กำลังก่อตัว (Star-forming regions), ก๊าซที่ร้อนจัดรอบๆ หลุมดำ (Hot gas around black holes), หรือ ซุปเปอร์โนวา (Supernovae)</t>
  </si>
  <si>
    <t>หลุมดำ (Black holes), ดาวนิวตรอน (Neutron stars), ซากซุปเปอร์โนวา (Supernova remnants), หรือ กาแล็กซีที่กำลังรวมตัวกัน (Merging galaxies)</t>
  </si>
  <si>
    <t>คลื่นวิทยุ (Radio waves) และคลื่นแสงที่ตามองเห็นได้ (Visible light)</t>
  </si>
  <si>
    <t>รังสีเอกซ์ (X-rays), อัลตราไวโอเลต (Ultraviolet), อินฟราเรด (Infrared) และ รังสีแกมมา (Gamma rays)</t>
  </si>
  <si>
    <t>ไม่ได้
• เหตุผล: ไม่สามารถใช้ได้ เนื่องจากชั้นบรรยากาศของโลกจะดูดซับรังสีเอกซ์ไว้ทั้งหมด ทำให้รังสีเอกซ์ไม่สามารถเดินทางมาถึงพื้นผิวโลกได้ ดังนั้นจึงต้องใช้กล้องโทรทรรศน์ที่อยู่นอกชั้นบรรยากาศหรือบนอวกาศเท่านั้นเพื่อศึกษาวัตถุที่ปล่อยรังสีเอกซ์</t>
  </si>
  <si>
    <t>หลักการทำงาน: ใช้เลนส์นูน (convex lens) ขนาดใหญ่ที่เรียกว่า เลนส์วัตถุ (objective lens) เป็นตัวรวมแสงจากวัตถุที่อยู่ไกลๆ โดยเมื่อแสงเดินทางผ่านเลนส์นี้จะเกิดการหักเหไปรวมกันที่จุดโฟกัส จากนั้นจึงใช้เลนส์ชิ้นเล็กที่เรียกว่า เลนส์ตา (eyepiece) ทำหน้าที่ขยายภาพให้มีขนาดใหญ่ขึ้น</t>
  </si>
  <si>
    <t>หลักการทำงาน: ใช้กระจกเว้า (concave mirror) ขนาดใหญ่ที่เรียกว่า กระจกปฐมภูมิ (primary mirror) เป็นตัวรวมแสงจากวัตถุที่อยู่ไกลๆ โดยกระจกจะสะท้อนแสงให้ไปรวมกันที่จุดโฟกัส จากนั้นจึงใช้กระจกทุติยภูมิ (secondary mirror) สะท้อนแสงอีกครั้งเพื่อส่งภาพไปยังเลนส์ตา (eyepiece) หรืออุปกรณ์บันทึกภาพ</t>
  </si>
  <si>
    <t>หลักการทำงาน: เป็นการรวมหลักการของกล้องโทรทรรศน์แบบหักเหแสงและสะท้อนแสงเข้าด้วยกัน โดยจะใช้ทั้ง กระจก และ เลนส์ ในการรวมแสงและสร้างภาพ เพื่อช่วยลดความคลาดเคลื่อนของภาพที่อาจเกิดขึ้นได้ในกล้องแต่ละประเภทเพียงอย่างเดียว</t>
  </si>
  <si>
    <t xml:space="preserve">กาแล็กซี เนบิวลา พัลซาร์ ควาซาร์ หลุมดำ ดาวเคราะห์ ดาวฤกษ์ และดาวหาง </t>
  </si>
  <si>
    <t>ดาวฤกษ์ที่เพิ่งก่อตัวใหม่, ระบบดาวเคราะห์, ฝุ่นในกาแล็กซี, เนบิวลา, กาแล็กซีที่อยู่ห่างไกล, ดาวเคราะห์น้อย, ดาวหาง, และสสารที่หมุนวนรอบหลุม</t>
  </si>
  <si>
    <t>ดาวเคราะห์ เช่น ดาวอังคาร ดาวพฤหัสบดี, ดาวฤกษ์ รวมถึงกลุ่มดาวฤกษ์, เนบิวลา ซึ่งเป็นกลุ่มก๊าซและฝุ่นในอวกาศ</t>
  </si>
  <si>
    <t>ดาวฤกษ์อายุน้อย, กาแล็กซีที่กำลังก่อตัวดาวฤกษ์, เนบิวลา</t>
  </si>
  <si>
    <t>หลุมดำ ดาวนิวตรอน ซูเปอร์โนวา ระบบดาวคู่ ดาวหาง ดาวฤกษ์ และ ดวงอาทิตย์</t>
  </si>
  <si>
    <t>คลื่นวิทยุ และ แสงที่มองเห็นได้</t>
  </si>
  <si>
    <t>คลื่นวิทยุ, ไมโครเวฟ, อินฟราเรด, แสงที่มองเห็นได้, อัลตราไวโอเลต, รังสีเอกซ์ และรังสีแกมมา</t>
  </si>
  <si>
    <t>เลนส์ใกล้วัตถุ (รับภาพและหักเหแสง) และ เลนส์ใกล้ตา (ขยายภาพ) เพื่อรวมและขยายแสงจากวัตถุให้เห็นภาพใหญ่ขึ้น</t>
  </si>
  <si>
    <t>กล้องโทรทรรศน์ที่ใช้กระจกเงาโค้ง (กระจกปฐมภูมิ) เพื่อรวบรวมและสะท้อนแสงจากวัตถุบนท้องฟ้ามาสร้างเป็นภาพ โดยไม่มีปัญหาเรื่องความคลาดสีเหมือนกล้องหักเหแสง</t>
  </si>
  <si>
    <t>ควาร์ก;โฟตอน;แอนติควาร์ก;โพซิตรอน;นิวทริโน;อิเล็กตรอน</t>
  </si>
  <si>
    <t>นิวตรอน;โปรตอนหรือนิวเคลียสของไฮโดรเจน;โพซิตรอน;โฟตอน</t>
  </si>
  <si>
    <t>โพซิตรอน;โฟตอน;นิวตรอน;โปรตอนหรือนิวเคลียสของไฮโดรเจน;นิวเคลียสของฮีเลียม</t>
  </si>
  <si>
    <t>โฟตอน;อะตอมของฮีเลียม;อะตอมของไฮโดรเจน;โพซิตรอน</t>
  </si>
  <si>
    <t>อุณหภูมิมากสสารน้อย อุณหภูมิน้อยสสารมาก</t>
  </si>
  <si>
    <t>10-⁶วินาที-3นาที</t>
  </si>
  <si>
    <t>ไม่ได้เกิดขึ้นพร้อมกัน โดยนิวเคลียสไฮโดรเจนเกิดขึ้นก่อนในช่วงเวลาแรกหลังบิกแบงที่มีอุณหภูมิสูงมาก ต่อมาเมื่อเอกภพเย็นลง โปรตอนเหล่านี้จะรวมตัวกันกลายเป็นนิวเคลียสของฮีเลียมใน ยุคกำเนิดนิวเคลียส</t>
  </si>
  <si>
    <t>แอนตินิวทริโน;นิวทริโน;โฟตอน;อะตอมของไฮโดรเจน;อะตอมของฮีเลียม</t>
  </si>
  <si>
    <t>นิวทริโน;โพซิตรอน;โฟตอน;กาแล็กซี;อะตอมของฮีเลียม</t>
  </si>
  <si>
    <t xml:space="preserve"> จากภาวะเริ่มต้นที่ร้อนและหนาแน่น ไปสู่การขยายตัวและเย็นตัวลง โดยอธิบายว่าพลังงานเปลี่ยนรูปเป็นสสาร ก่อกำเนิดเป็นอะตอมและดาวฤกษ์ และความหนาแน่นกับอุณหภูมิของเอกภพ ลดลงตามลำดับ ในแต่ละช่วงวิวัฒนาการ</t>
  </si>
  <si>
    <t>ก่อตัวขึ้นจากอนุภาคที่เล็กกว่า คือควาร์ก ในช่วงเวลาประมาณ 1 วินาทีหลังบิ๊กแบง</t>
  </si>
  <si>
    <t>ควาร์ก;แอนติควาร์ก;นิวเคลียสของฮีเลียม</t>
  </si>
  <si>
    <t>ควาร์ก;แอนติควาร์ก;นิวเคลียสของฮีเลียม;โปรตอนหรือนิวเคลียสของไฮโดรเจน</t>
  </si>
  <si>
    <t>โปรตอนหรือนิวเคลียสของไฮโดรเจน;นิวเคลียสของฮีเลียม;อะตอมของไฮโดรเจน;โพซิตรอน</t>
  </si>
  <si>
    <t>แอนติควาร์ก;แอนตินิวทริโน;โปรตอนหรือนิวเคลียสของไฮโดรเจน</t>
  </si>
  <si>
    <t>แอนติควาร์ก;อิเล็กตรอน;นิวทริโน;อะตอมของฮีเลียม</t>
  </si>
  <si>
    <t>อิเล็กตรอน;โปรตอนหรือนิวเคลียสของไฮโดรเจน;นิวตรอน;โฟตอน;แอนตินิวทริโน</t>
  </si>
  <si>
    <t>กิจกรรมนี้ทำให้เข้าใจการเปลี่ยนแปลงของเอกภพ ทั้งพลังงาน สสาร ขนาด และอุณหภูมิ ที่เปลี่ยนแปลงตามช่วงเวลาของวิวัฒนาการ</t>
  </si>
  <si>
    <t>โปรตอนและนิวตรอนเกิดหลังบิกแบงประมาณ 10^{-6} วินาที จากการรวมตัวของอนุภาคควาร์ก</t>
  </si>
  <si>
    <t>นิวเคลียสของไฮโดรเจนเกิดขึ้นก่อนตั้งแต่เริ่มแรก ส่วนของฮีเลียมเกิดทีหลังประมาณ 3 นาทีหลังบิกแบง เมื่อเอกภพเย็นพอให้โปรตอนและนิวตรอนรวมตัวกันได้</t>
  </si>
  <si>
    <t>อะตอมของไฮโดรเจนและฮีเลียมเกิดขึ้นประมาณ 380,000 ปีหลังบิกแบง เมื่อเอกภพเย็นลงพอที่อิเล็กตรอนจะรวมกับนิวเคลียส กลายเป็นอะตอมที่เสถียร</t>
  </si>
  <si>
    <t>กาแล็กซีเกิดจาก ธาตุไฮโดรเจนและฮีเลียม เป็นองค์ประกอบหลัก เพราะเป็นธาตุที่เกิดขึ้นมากที่สุดตั้งแต่เริ่มบิกแบง</t>
  </si>
  <si>
    <t>นอกจากสสารแล้ว เอกภพยังมีการเปลี่ยนแปลงของ ขนาด ที่ขยายใหญ่ขึ้นเรื่อย ๆ และ อุณหภูมิ ที่ค่อย ๆ ลดลงตามการขยายตัวของเอกภพ</t>
  </si>
  <si>
    <t>กาแล็กซี;ควาร์ก;แอนติควาร์ก;โพซิตรอน;นิวทริโน;แอนตินิวทริโน;โฟตอน</t>
  </si>
  <si>
    <t>ควาร์ก;แอนติควาร์ก;โพซิตรอน;แอนตินิวทริโน;นิวทริโน;โฟตอน;โปรตอนหรือนิวเคลียสของไฮโดรเจน;นิวตรอน</t>
  </si>
  <si>
    <t>กาแล็กซี;อิเล็กตรอน;นิวทริโน;แอนตินิวทริโน;โฟตอน;นิวตรอน;นิวเคลียสของฮีเลียม;อะตอมของไฮโดรเจน;อะตอมของฮีเลียม</t>
  </si>
  <si>
    <t>กิจกรรมนี้ทำให้เข้าใจว่า
	•	เอกภพมีวิวัฒนาการเป็นลำดับขั้น
	•	อนุภาคพื้นฐานในยุคต้นมีผลต่อการเกิดอะตอมและธาตุเบา
	•	การเปลี่ยนแปลงของอุณหภูมิและเวลาเป็นปัจจัยสำคัญที่ทำให้เกิดโครงสร้างต่าง ๆ จนถึงกาแล็กซีและเอกภพในปัจจุบัน</t>
  </si>
  <si>
    <t xml:space="preserve">โปรตอนและนิวตรอนเกิดขึ้นที่ ~10⁻⁶ วินาทีหลังบิกแบง จากการรวมตัวของควาร์กภายใต้แรงนิวเคลียร์เข้ม </t>
  </si>
  <si>
    <t>ไม่เกิดพร้อมกัน
	•	โปรตอน (นิวเคลียสไฮโดรเจน) เกิดก่อน (ตั้งแต่ 10⁻⁶ วินาที)
	•	นิวเคลียสฮีเลียม เกิดทีหลัง (ประมาณ 3 นาที) เมื่อเอกภพเย็นพอให้การหลอมรวมเกิดขึ้นได้</t>
  </si>
  <si>
    <t xml:space="preserve">อะตอมของไฮโดรเจนและฮีเลียมเกิดขึ้นพร้อมกันประมาณ 380,000 ปีหลังบิกแบง ในยุค Recombination
</t>
  </si>
  <si>
    <t xml:space="preserve">กาแล็กซีเกิดจากไฮโดรเจนเป็นองค์ประกอบหลัก รองด้วยฮีเลียม และธาตุหนักอื่น ๆ ที่เกิดจากดาว
</t>
  </si>
  <si>
    <t>อุณหภูมิ → เย็นลงตามเวลา
	•	ขนาด/การขยายตัว → ระยะห่างระหว่างสสารเพิ่มขึ้น
	•	รังสีและพลังงาน → กระจายตัวและเย็นลง
	•	โครงสร้างขนาดใหญ่ → การก่อตัวของดาว กาแล็กซี และระบบสุริยะ</t>
  </si>
  <si>
    <t>จุดเริ่มต้นจากบิกแบงมีอุณหภูมิสูงมวลมากความหนาแน่นสูงจึงขยายตัวอย่างรวดเร็วและมีวัฒนาการต่อเนื่องจนเป็นเอกภพเป็นที่ยอมรับปัจจุบัน</t>
  </si>
  <si>
    <t>ควาร์ก;แอนติควาร์ก;โพซิตรอน;นิวทริโน;โฟตอน;อิเล็กตรอน</t>
  </si>
  <si>
    <t>ควาร์ก;แอนติควาร์ก;นิวทริโน;แอนตินิวทริโน;โพซิตรอน;โฟตอน</t>
  </si>
  <si>
    <t>โฟตอน;นิวตรอน;อิเล็กตรอน</t>
  </si>
  <si>
    <t>โฟตอน;นิวตรอน;นิวทริโน;อิเล็กตรอน</t>
  </si>
  <si>
    <t>แอนตินิวทริโน;นิวทริโน;อิเล็กตรอน</t>
  </si>
  <si>
    <t>จุดเริ่มต้น (บิ๊กแบง):
เอกภพมีขนาดเล็กมาก และมีความหนาแน่นสูง
อุณหภูมิและพลังงานสูงมาก
ไม่มีอะตอม มีแต่ อนุภาคมูลฐาน เช่น ควาร์ก โฟตอน และอิเล็กตรอน
ช่วงเวลาถัดมา (เอกภพขยายตัวและเย็นลง):
เอกภพขยายตัวอย่างรวดเร็ว ทำให้ อุณหภูมิและพลังงานลดลง
อนุภาคมูลฐานเริ่มรวมตัวกันเป็น อนุภาคที่ใหญ่ขึ้น เช่น โปรตอนและนิวตรอน
เกิด นิวเคลียสของธาตุเบา อย่างไฮโดรเจนและฮีเลียม
ยุคของการรวมตัวของอะตอม:
เอกภพเย็นลงถึงจุดที่ อิเล็กตรอนรวมตัวกับนิวเคลียส
เกิด อะตอมที่เป็นกลางทางไฟฟ้า (อะตอมไฮโดรเจนและฮีเลียม)
เอกภพ โปร่งใสขึ้น ทำให้แสง (โฟตอน) เดินทางได้อย่างอิสระ
ยุคปัจจุบัน:
อะตอมรวมตัวกันเป็น กลุ่มก๊าซขนาดใหญ่
ก่อตัวเป็น ดาวฤกษ์และกาแล็กซี
เอกภพยังคงขยายตัว และ อุณหภูมิโดยรวมลดลง อย่างต่อเนื่อง</t>
  </si>
  <si>
    <t xml:space="preserve">โปรตอนและนิวตรอนเกิดขึ้นประมาณ  วินาทีหลังบิกแบง
เกิดจากการรวมตัวของควาร์ก (Up quark และ Down quark) ที่ถูกยึดด้วยแรงนิวเคลียร์อย่างเข้ม
</t>
  </si>
  <si>
    <t>ไม่ได้เกิดพร้อมกัน
นิวเคลียสของไฮโดรเจน (โปรตอนเดี่ยว) เกิดขึ้นก่อน
ส่วนนิวเคลียสของฮีเลียมเกิดภายหลัง ช่วงประมาณ 3 นาทีหลังบิกแบง (ยุคนิวคลีโอซินเทซิส) เมื่ออุณหภูมิลดลงพอที่จะให้โปรตอนและนิวตรอนรวมตัวกันได้</t>
  </si>
  <si>
    <t>อะตอมยังไม่สามารถเกิดขึ้นทันที เพราะโฟตอนยังมีพลังงานสูงเกินไป
ต้องรอจนถึงยุครีคอมบิเนชัน (Recombination) ประมาณ 3.8 แสนปีหลังบิกแบง
จึงเกิดอะตอมไฮโดรเจนและฮีเลียมขึ้นได้</t>
  </si>
  <si>
    <t xml:space="preserve">กาแล็กซีเกิดจาก ธาตุไฮโดรเจนและฮีเลียม เป็นองค์ประกอบหลัก
</t>
  </si>
  <si>
    <t>เอกภพมีการ ขยายตัว อยู่ตลอดเวลา โดยเริ่มจากบิกแบงและยังคงขยายออกไปอย่างต่อเนื่อง รวมทั้งมีการ เกิดและดับของดาวฤกษ์ กาแล็กซี และโครงสร้างต่าง ๆ ในเอกภพ</t>
  </si>
  <si>
    <t>สรุปผลการทำกิจกรรม จากการทำกิจกรรมสามารถอธิบายและเข้าใจถึงการเปลี่ยนแปลงของพลังงาน สสาร ขนาด และอุณหภูมิของเอกภพในช่วงเวลาต่าง ๆ ได้ชัดเจนขึ้น เห็นถึงวิวัฒนาการของเอกภพตั้งแต่กำเนิดจนถึงปัจจุบัน ทำให้ตระหนักถึงความสำคัญของการศึกษาการเปลี่ยนแปลงทางธรรมชาติที่มีผลต่อการดำรงอยู่ของสิ่งมีชีวิตและโลกของเรา</t>
  </si>
  <si>
    <t>ราว ๆ 10กําลัง-6  วินาที หลังบิ๊กแบง
เกิดจากอนุภาค ควาร์ก (Quark) รวมตัวกัน โดย</t>
  </si>
  <si>
    <t>นิวเคลียสของไฮโดรเจนเกิดก่อนตั้งแต่ช่วงแรกหลังบิ๊กแบง ส่วนฮีเลียมเกิดภายหลังในช่วง Big Bang Nucleosynthesis เมื่อเอกภพเย็นตัวลง ดังนั้นจึงไม่เกิดพร้อมกันครับ</t>
  </si>
  <si>
    <t xml:space="preserve">อะตอมของไฮโดรเจนและฮีเลียมเกิดขึ้นประมาณ 3.8 แสนปีหลังบิ๊กแบง ในช่วงยุครีคอมบิเนชันครับ </t>
  </si>
  <si>
    <t>กาแล็กซีเกิดจากธาตุ ไฮโดรเจนและฮีเลียม เป็นองค์ประกอบหลักครับ</t>
  </si>
  <si>
    <t>นอกจากการเปลี่ยนแปลงของสสารแล้ว เอกภพยังมีการเปลี่ยนแปลงของ ขนาด (ขยายตัวใหญ่ขึ้นเรื่อย ๆ) และ อุณหภูมิ (ลดลงอย่างต่อเนื่องเมื่อเอกภพขยาย)</t>
  </si>
  <si>
    <t>ควาร์ก;แอนติควาร์ก;โปรตอนหรือนิวเคลียสของไฮโดรเจน;อะตอมของฮีเลียม;กาแล็กซี;นิวตรอน;โฟตอน</t>
  </si>
  <si>
    <t>นิวตรอน;โปรตอนหรือนิวเคลียสของไฮโดรเจน</t>
  </si>
  <si>
    <t>จากการศึกษาเรื่องวิวัฒนาการของเอกภพ พบว่าในแต่ละช่วงเวลามีอุณหภูมิและอนุภาคที่แตกต่างกัน ตั้งแต่ควาร์กและแอนติควาร์กในยุคแรก จนถึงการเกิดโปรตอน นิวตรอน อะตอม ดาวฤกษ์ และกาแล็กซีในเวลาต่อมา ทำให้เข้าใจลำดับการเปลี่ยนแปลงของเอกภพตั้งแต่กำเนิดจนถึงปัจจุบัน สอดคล้องกับจุดประสงค์ที่มุ่งให้ผู้เรียนตระหนักถึงกระบวนการกำเนิดและวิวัฒนาการของเอกภพอย่างเป็นระบบ</t>
  </si>
  <si>
    <t>เวลาเกิด: ประมาณ 10⁻⁶ – 10⁻⁴ วินาที หลังบิ๊กแบง
	•	เกิดจาก: ควาร์ก 3 ตัว + กลูออน → รวมตัวเป็นโปรตอนและนิวตรอน</t>
  </si>
  <si>
    <t>โปรตอน (นิวเคลียสของ H) เกิดก่อน ฮีเลียมเกิดทีหลัง ไม่เกิดพร้อมกัน</t>
  </si>
  <si>
    <t>อะตอมของไฮโดรเจนและฮีเลียมเกิดขึ้น ประมาณ 380,000 ปี หลังบิ๊กแบง ขณะจักรวาลเย็นพอให้อิเล็กตรอนจับตัวกับนิวเคลียส.</t>
  </si>
  <si>
    <t xml:space="preserve"> ไฮโดรเจน เป็นองค์ประกอบหลักของกาแล็กซี.</t>
  </si>
  <si>
    <t>นอกจากสสาร เอกภพยัง ขยายตัวและเย็นลง อย่างต่อเนื่อง ทำให้ระยะห่างระหว่างกาแล็กซีเพิ่มขึ้นและอุณหภูมิโดยรวมลดลง.</t>
  </si>
  <si>
    <t>ควาร์ก;นิวทริโน</t>
  </si>
  <si>
    <t>โฟตอน;ควาร์ก;นิวทริโน</t>
  </si>
  <si>
    <t>นิวตรอน;โฟตอน;อิเล็กตรอน;โพซิตรอน;โปรตอนหรือนิวเคลียสของไฮโดรเจน</t>
  </si>
  <si>
    <t>โปรตอนหรือนิวเคลียสของไฮโดรเจน;โฟตอน;นิวตรอน;อิเล็กตรอน;โพซิตรอน</t>
  </si>
  <si>
    <t>โฟตอน;อะตอมของฮีเลียม;อะตอมของไฮโดรเจน;นิวตรอน</t>
  </si>
  <si>
    <t>ในระหว่างมีวิวัฒนาการเอกภพจะมีการเปลี่ยนแปลงทั้ง สาร อุณหภูมิ และขนาดด้วยอุณหภูมิของเอกภพลดลงขนาดของเอกภพจะเพิ่มขึ้น</t>
  </si>
  <si>
    <t>10²³ ถึง 10⁹</t>
  </si>
  <si>
    <t>อุณหภูมิ ขยายตัว และโครงสร้าง</t>
  </si>
  <si>
    <t>การขยายตัวของจักรวาล (สังเกตจากการเลื่อนทางแดงของกาแล็กซี หรือ Redshift), รังสีไมโครเวฟพื้นหลังของจักรวาล</t>
  </si>
  <si>
    <t>กาแล็กซี D อยู่ห่างจากโลกมากที่สุด เพราะเส้นสเปกตรัมของมัน เกิด Redshift มากที่สุด ซึ่งบ่งบอกว่ามีความเร็วถอยห่างมากที่สุด และอยู่ไกลที่สุดจากโลก</t>
  </si>
  <si>
    <t>เกิดจากการที่ อวกาศกำลังขยายตัว ทำให้ความยาวคลื่นของแสงที่เดินทางจากกาแล็กซีที่อยู่ไกลโพ้นมายังโลก "ยืดออก" ไปในทิศทางของแสงสีเเดง</t>
  </si>
  <si>
    <t>จะไม่เกิดการเลื่อนทางแดง แต่จะเกิดการเลื่อนทางน้ำเงิน (Blue Shift)</t>
  </si>
  <si>
    <t>เพราะบ่งชี้ว่าเอกภพกำลัง ขยายตัว ซึ่งเมื่อย้อนเวลากลับไป จะพบว่าเอกภพทั้งหมดเคยมารวมตัวกันอยู่ที่จุดเดียว จุดเล็กๆ ที่หนาแน่นและร้อนยิ่งยวด ซึ่งเป็นการกำเนิดของเอกภพตามทฤษฎีบิกแบง</t>
  </si>
  <si>
    <t>เป็นรังสีที่หลงเหลือมาจากช่วงต้นของเอกภพ มีลักษณะเป็นคลื่นไมโครเวฟแผ่กระจายรอบทิศทาง ส่วนรังสีไมโครเวฟที่เกิดขึ้นในปัจจุบันมาจากแหล่งกำเนิดที่เฉพาะเจาะจง เช่น เตาไมโครเวฟ เครื่องส่งสัญญาณโทรศัพท์มือถือ หรือระบบเรดาร์ และมีทิศทางของคลื่นที่ชัดเจนกว่า</t>
  </si>
  <si>
    <t>เกิดขึ้นเมื่อประมาณ 380,000 ปีหลังการระเบิดใหญ่ (บิ๊กแบง)</t>
  </si>
  <si>
    <t xml:space="preserve">ความเร็วในการเคลื่อนที่ถอยห่างของกาแล็กซีแปรผันตรงกับระยะทางจากโลก (กฎของฮับเบิล)
</t>
  </si>
  <si>
    <t>การขยายตัวของจักรวาล
รังสีไมโครเวฟพื้นหลังของจักรวาล
องค์ประกอบของธาตุเบา</t>
  </si>
  <si>
    <t>กาแล็กซี A อยู่ไกลที่สุดเพราะแถบสเปกตรัมของ A ถูกย้ายไปทางความยาวคลื่นที่ยาวกว่า</t>
  </si>
  <si>
    <t>แถบสเปกตรัมที่วัดได้จะมีการ เปลี่ยนแปลงไปทางความยาวคลื่นที่สั้นลง</t>
  </si>
  <si>
    <t>เกิดขึ้นเมื่อเอกภพมีอายุประมาณ 380,000 ปี เอกภพยังร้อนและทึบแสง แต่เมื่อขยายตัวและเย็น</t>
  </si>
  <si>
    <t>ยิ่งกาแล็กซีอยู่ไกลเท่าไร กาแล็กซีก็จะถอยห่างด้วยความเร็วมากขึ้น</t>
  </si>
  <si>
    <t xml:space="preserve">หลักฐานที่ทำให้ทฤษฎีบิกแบงเป็นที่ยอมรับ ได้แก่
1. การขยายตัวของเอกภพ (Redshift ของกาแล็กซี)
2. การค้นพบรังสีไมโครเวฟพื้นหลัง (CMBR)
3. สัดส่วนของธาตุเบา (ไฮโดรเจน ฮีเลียม) ตรงกับที่ทฤษฎีทำนาย
4. การกระจายตัวของกาแล็กซีและโครงสร้างเอกภพสอดคล้องกับแบบจำลองบิกแบง
</t>
  </si>
  <si>
    <t xml:space="preserve">ธาตุแรกที่เกิดขึ้นคือ ไฮโดรเจน ฮีเลียม และลิเธียมเล็กน้อย เกิดขึ้นในช่วง 3–20 นาทีหลังบิกแบง
</t>
  </si>
  <si>
    <t>ที่มีความเร็วในการเคลื่อนที่ออกห่างจากโลกมากที่สุด เนื่องจากเป็นไปตามกฎของฮับเบิล</t>
  </si>
  <si>
    <t>การเลื่อนทางแดงเกิดจาก กาแล็กซีเคลื่อนที่ถอยห่างหรือเอกภพขยายตัว ทำให้แสงยืดออก แถบสเปกตรัมเลื่อนไปทางสีแดง</t>
  </si>
  <si>
    <t xml:space="preserve">ถ้ากาแล็กซีเคลื่อนที่ เข้าหาผู้สังเกต จะไม่เกิดการเลื่อนทางแดง แต่จะเกิด การเลื่อนทางน้ำเงิน (Blueshift)
แถบสเปกตรัมที่วัดได้จะ ขยับไปทางด้านคลื่นสั้น (สีน้ำเงิน) แทนที่จะขยับไปทางด้านคลื่นยาว (สีแดง)
</t>
  </si>
  <si>
    <t xml:space="preserve">การเลื่อนทางแดงของกาแล็กซีแสดงให้เห็นว่า กาแล็กซีกำลังเคลื่อนที่ถอยห่างออกไป นั่นหมายความว่าเอกภพกำลังขยายตัว ซึ่งสอดคล้องกับทฤษฎีบิกแบงที่อธิบายว่าเอกภพเริ่มจากการระเบิดครั้งใหญ่แล้วขยายออกเรื่อยๆ
</t>
  </si>
  <si>
    <t>รังสีไมโครเวฟพื้นหลังเป็นรังสีดึกดำบรรพ์จากบิกแบง กระจายสม่ำเสมอทั่วเอกภพ อุณหภูมิ ~2.7 K ส่วนไมโครเวฟปัจจุบันเกิดจากมนุษย์สร้าง เช่น เตาไมโครเวฟและการสื่อสาร กำลังงานสูงกว่าและไม่สม่ำเสมอ</t>
  </si>
  <si>
    <t>รังสีไมโครเวฟพื้นหลัง (CMB) เกิดขึ้นประมาณ 380,000 ปีหลังบิกแบง
ขณะนั้นเอกภพ เย็นตัวลงจนอะตอมไฮโดรเจนเริ่มก่อตัวได้ แสงจึงหลุดพ้นออกมาเดินทางได้อย่างอิสระ ทำให้เอกภพ โปร่งใส ไม่ทึบแสงเหมือนก่อนหน้า</t>
  </si>
  <si>
    <t>1) แนวโน้มของข้อมูล บนกราฟเป็นไปในทิศทางเดียวกันหรือตรงกันข้าม 2) ค่าต่างๆ มีความแตกต่างกันมากน้อยเพียงใด เมื่อเทียบกัน 3) ข้อมูลมีการกระจายตัวอย่างไร หรือ 4) ความต่อเนื่องของค่า มีความสัมพันธ์กันหรือไม่</t>
  </si>
  <si>
    <t xml:space="preserve">การค้นพบ การขยายตัวของเอกภพ (กฎของฮับเบิล)
การตรวจพบ รังสีไมโครเวฟพื้นหลังของจักรวาล (CMB)
</t>
  </si>
  <si>
    <t xml:space="preserve">ธาตุแรก ๆ คือ ไฮโดรเจน (H), ฮีเลียม (He) และธาตุเบา เช่น ลิเทียม (Li)
เกิดขึ้นภายในช่วงเวลาประมาณ 3 – 20 นาที หลังจากบิกแบง (เรียกว่า Big Bang Nucleosynthesis)
</t>
  </si>
  <si>
    <t>กาแล็กซีที่อยู่ห่างจากโลกมากที่สุดคือ กาแล็กซี D เพราะมีการเลื่อนทางแดง (redshift) มากที่สุด ซึ่งบ่งบอกว่ามันกำลังเคลื่อนที่ออกห่างจากโลกด้วยความเร็วสูงสุด</t>
  </si>
  <si>
    <t>การเลื่อนทางแดงเกิดจาก ปรากฏการณ์ดอปเปลอร์ (Doppler effect) เมื่อกาแล็กซีเคลื่อนที่ออกห่างจากโลก คลื่นแสงที่ส่งออกมาจะถูกยืดออก ทำให้ความยาวคลื่นยาวขึ้น และเลื่อนไปทางปลายสเปกตรัมสีแดง</t>
  </si>
  <si>
    <t xml:space="preserve">ถ้ากาแล็กซีเคลื่อนที่เข้าหาผู้สังเกต จะไม่เกิดการเลื่อนทางแดง แต่จะเกิด การเลื่อนทางน้ำเงิน (blueshift) แทน เนื่องจากคลื่นแสงที่ส่งออกมาจากกาแล็กซีจะถูกบีบอัด ทำให้ความยาวคลื่นสั้นลงและเลื่อนไปทางปลายสเปกตรัมที่มีความยาวคลื่นสั้นกว่า </t>
  </si>
  <si>
    <t>การศึกษาการเลื่อนทางแดงของกาแล็กซีเป็นหลักฐานสำคัญที่สนับสนุนทฤษฎีบิ๊กแบง (Big Bang) เพราะการเลื่อนทางแดงแสดงให้เห็นว่า กาแล็กซีส่วนใหญ่กำลังเคลื่อนที่ออกห่างจากเรา และยิ่งกาแล็กซีอยู่ไกลเท่าไร ก็ยิ่งเคลื่อนที่ออกห่างจากเราด้วยความเร็วที่สูงขึ้นเท่านั้น
การค้นพบนี้สอดคล้องกับแนวคิดที่ว่าเอกภพกำลังขยายตัวอย่างต่อเนื่อง ซึ่งเป็นผลมาจากจุดเริ่มต้นที่เอกภพมีขนาดเล็กมากและมีความหนาแน่นสูงก่อนจะระเบิดออกในเหตุการณ์บิ๊กแบง</t>
  </si>
  <si>
    <t xml:space="preserve">รังสีไมโครเวฟพื้นหลังของเอกภพ (Cosmic Microwave Background หรือ CMB) คือรังสีที่หลงเหลือจากเหตุการณ์บิ๊กแบง เป็น "แสงแรก" ที่สามารถเดินทางได้อย่างอิสระหลังจากเอกภพโปร่งใสขึ้นเมื่อประมาณ 380,000 ปีหลังบิ๊กแบง มีลักษณะเป็นคลื่นไมโครเวฟที่มีอุณหภูมิสม่ำเสมอทั่วทั้งเอกภพที่ประมาณ 2.73 เคลวิน
ในทางกลับกัน รังสีไมโครเวฟที่เกิดขึ้นในปัจจุบัน เป็นรังสีที่เกิดจากแหล่งกำเนิดต่างๆ </t>
  </si>
  <si>
    <t>กราฟนี้แสดงความสัมพันธ์ระหว่าง ระยะทาง ของกาแล็กซีกับ ความเร็วในการเคลื่อนที่ออกห่าง จากเรา โดยความเร็วนี้คำนวณจากการเลื่อนทางแดง (redshift) ของกาแล็กซี
จากกราฟจะเห็นว่า เมื่อระยะทางระหว่างผู้สังเกตกับกาแล็กซีเพิ่มขึ้น ความเร็วในการเคลื่อนที่ออกห่างของกาแล็กซีก็เพิ่มขึ้นตามไปด้วย กราฟแสดงความสัมพันธ์เป็น เส้นตรง ซึ่งหมายความว่าทั้งสองปริมาณมี ความสัมพันธ์เชิงเส้น
การสรุปนี้เป็นไปตาม กฎของฮับเบิล (Hubble's Law) ซึ่งระบุว่าความเร็วในการถอยห่างของกาแล็กซีใดๆ มีค่าแปรผันตรงกับระยะทางจากผู้สังเกต กฎนี้เป็นหลักฐานสำคัญอีกชิ้นหนึ่งที่สนับสนุนแนวคิดที่ว่าเอกภพกำลังขยายตัว</t>
  </si>
  <si>
    <t>ความเร็วในการถอยห่างของกาแล็กซีจะเพิ่มขึ้นตามระยะทางที่ห่างออกไปจากผู้สังเกต
ดังนั้น หากกาแล็กซีอยู่ห่างออกไปมากกว่า 700 เมกะพาร์เซก (Mpc) ความเร็วของมันจะมากกว่าค่าที่ 700 Mpc ซึ่งคือประมาณ 40,000 km/s
คำตอบจึงเป็น มากกว่า 49,000 km/s ตามตัวเลือกที่ให้มา</t>
  </si>
  <si>
    <t>นางสาวณภาภัช หอศิวาลัย</t>
  </si>
  <si>
    <t>การขยายตัวของจักรวาล และรังสีไมโครเวฟพื้นหลังของจักรวาล</t>
  </si>
  <si>
    <t>กาแล็กซี D อยู่ห่างจากโลกมากที่สุด เพราะเส้นสเปกตรัมของกาแล็กซี D เลื่อนไปทางแดงมากที่สุด แสดงว่ามีความเร็วในการถอยห่างมากที่สุด</t>
  </si>
  <si>
    <t>ถ้ากาแล็กซีเคลื่อนที่เข้าหาผู้สังเกต จะไม่เกิดการเลื่อนทางแดง แต่จะเกิด การเลื่อนทางน้ำเงินแทน โดยแถบสเปกตรัมที่วัดได้จะมีการ เคลื่อนที่ไปยังความยาวคลื่นที่สั้นลง หรือมีความถี่สูงขึ้น</t>
  </si>
  <si>
    <t>แสดงให้เห็นว่าเอกภพกำลังขยายตัว และหากย้อนเวลากลับไป กาแล็กซีทั้งหมดจะเคลื่อนที่เข้ามาหากัน จนรวมตัวอยู่ที่จุดกำเนิดเดียว</t>
  </si>
  <si>
    <t xml:space="preserve">รังสีที่หลงเหลือมาจากยุคแรกเริ่มของจักรวาล มีความสม่ำเสมอทั่วทั้งอวกาศ และบ่งบอกถึงสภาพของจักรวาลในยุคแรก ในขณะที่รังสีไมโครเวฟที่เกิดขึ้นในปัจจุบัน เกิดจากกิจกรรมของมนุษย์ในปัจจุบัน มีแหล่งกำเนิดที่เฉพาะเจาะจง และมีความผันแปรสูง
</t>
  </si>
  <si>
    <t>เกิดขึ้นประมาณ 380,000 ปีหลังการระเบิดใหญ่ หรือในช่วงเวลาที่เอกภพเย็นตัวลงพอที่จะมีอนุภาคเกิดการรวมตัวเป็นอะตอมแรกๆ ในขณะนั้น เอกภพมีลักษณะร้อนและทึบแสง ก่อนที่จะเย็นลงจนโปร่งใส</t>
  </si>
  <si>
    <t>ความเร็วในการถอยห่างของกาแล็กซีมีความสัมพันธ์เป็นสัดส่วนโดยตรงกับระยะทาง ก็คือ ยิ่งกาแล็กซีอยู่ไกล ความเร็วในการถอยห่างก็ยิ่งมาก คือ กฎของฮับเบิล</t>
  </si>
  <si>
    <t xml:space="preserve">ทฤษฎีบิกแบงได้รับการยอมรับเพราะหลักฐานเชิงสังเกตและเชิงทฤษฎีหลายด้านสนับสนุน ทั้งการขยายตัวของเอกภพ, รังสีไมโครเวฟพื้นหลัง, องค์ประกอบของธาตุเบา, โครงสร้างใหญ่ของเอกภพ และความสอดคล้องกับฟิสิกส์สมัยใหม่
</t>
  </si>
  <si>
    <t xml:space="preserve">ธาตุแรกที่เกิดขึ้นคือ ไฮโดรเจนและฮีเลียม ส่วน ลิเทียมและเบริลเลียม เกิดตามมาในปริมาณน้อย โดยทั้งหมดเกิดขึ้น ภายใน 20 นาทีแรกหลังบิกแบง หลังจากนั้นการสร้างธาตุหนักขึ้นต้องเกิดในดาวเท่านั้น
</t>
  </si>
  <si>
    <t xml:space="preserve">กาแล็กซี A อยู่ไกลที่สุด เพราะ เส้นสเปกตรัมเลื่อนไปทางสีแดงมากที่สุด แสดงถึง เรดชิฟต์สูงสุด → ระยะทางไกลที่สุด
</t>
  </si>
  <si>
    <t xml:space="preserve">กาแล็กซีเกิด redshift เพราะ กำลังเคลื่อนที่ออกจากเรา หรือ เอกภพกำลังขยายตัว, ทำให้ แสงถูกยืดออกไปทางสีแดง
</t>
  </si>
  <si>
    <t xml:space="preserve">การเคลื่อนที่ของกาแล็กซี	ปรากฏการณ์สเปกตรัม	ความยาวคลื่น
ออกห่างจากเรา	Redshift	เพิ่มขึ้น
เข้าหาเรา	Blueshift	ลดลง
</t>
  </si>
  <si>
    <t xml:space="preserve">การศึกษาการเลื่อนทางแดงของกาแล็กซีพบว่า กาแล็กซีส่วนใหญ่เคลื่อนออกจากเรา และยิ่งไกลยิ่งเร็ว ซึ่งบ่งบอกว่าเอกภพกำลังขยายตัว การขยายตัวนี้สนับสนุนทฤษฎีบิกแบงที่ว่า เอกภพเริ่มจากจุดเล็กและร้อนมาก แล้วขยายตัวออกมาเป็นจักรวาลในปัจจุบัน
</t>
  </si>
  <si>
    <t xml:space="preserve">CMB = แสงโบราณจากบิกแบง → เย็นมาก → กระจายทั่วจักรวาล
ไมโครเวฟปัจจุบัน = จากแหล่งในปัจจุบัน → ร้อนกว่า → ไม่กระจายทั่วจักรวาล
</t>
  </si>
  <si>
    <t xml:space="preserve">เวลาเกิด CMB: ~380,000 ปีหลังบิกแบง
เอกภพในขณะนั้น: ร้อน, หนาแน่น, แสงไม่สามารถเคลื่อนที่ไกลได้จนกระทั่งเริ่มรวมตัวเป็นอะตอม → ทำให้เกิด CMB
</t>
  </si>
  <si>
    <t xml:space="preserve">ยิ่งกาแล็กซีไกลจากเรา → ยิ่งเคลื่อนออกเร็ว → เอกภพกำลังขยายตัว
</t>
  </si>
  <si>
    <t>หลักฐานบิกแบง → การเลื่อนทางแดง, รังสีไมโครเวฟพื้นหลัง, สัดส่วนธาตุเบา</t>
  </si>
  <si>
    <t>ธาตุแรก → H, He, Li (เกิด 3–20 นาทีหลังบิกแบง)</t>
  </si>
  <si>
    <t>กาแล็กซีที่เลื่อนทางแดงมากสุด → ไกลที่สุด</t>
  </si>
  <si>
    <t>เลื่อนทางแดง → กาแล็กซีถอยห่าง แสงยืดเป็นคลื่นยาว</t>
  </si>
  <si>
    <t>ถ้าเข้าใกล้ → เลื่อนทางน้ำเงิน สเปกตรัมไปทางคลื่นสั้น</t>
  </si>
  <si>
    <t>เลื่อนทางแดง → ยืนยันเอกภพกำลังขยาย สนับสนุนบิกแบง</t>
  </si>
  <si>
    <t>CMB → กระจายทั่วเอกภพ, ~2.7K ต่างจากไมโครเวฟทั่วไป</t>
  </si>
  <si>
    <t>CMB เกิด ~380,000 ปีหลังบิกแบง เอกภพเย็นลง แสงเดินทางได้</t>
  </si>
  <si>
    <t xml:space="preserve"> ความเร็วถอยห่าง ∝ ระยะทาง (กฎฮับเบิล)</t>
  </si>
  <si>
    <t>หลักฐานที่สนับสนุนทฤษฎีบิกแบงมี 3 ข้อหลัก:
	1.	เอกภพขยายตัว – แสงจากกาแล็กซีเคลื่อนออกจากเรา (redshift)
	2.	รังสีไมโครเวฟพื้นหลังจักรวาล (CMB) – พลังงานตกค้างจากบิ๊กแบง
	3.	ปริมาณธาตุเบา – ไฮโดรเจน ฮีเลียม ลิเธียม สอดคล้องกับการสังเคราะห์นิวเคลียร์ในบิ๊กแบง</t>
  </si>
  <si>
    <t>ธาตุแรกที่เกิดขึ้นคือ ไฮโดรเจนและฮีเลียม เกิดขึ้น ประมาณ 3–20 นาที หลังบิ๊กแบง ในช่วงบิ๊กแบงนิวเคลีโอซินธีซิส.</t>
  </si>
  <si>
    <t>กาแล็กซีที่มี แถบสเปกตรัมเลื่อนไปทางแดง (redshift) มากที่สุด อยู่ห่างจากผู้สังเกตบนโลกมากที่สุด เพราะแสงถูกยืดออกเนื่องจาก เอกภพขยายตัว.</t>
  </si>
  <si>
    <t>การเลื่อนทางแดงของกาแล็กซีเกิดขึ้นเพราะ กาแล็กซีกำลังเคลื่อนห่างออกจากเรา ทำให้ความยาวคลื่นแสงยืดออก (redshift) ตามปรากฏการณ์ดอปเปลอร์.</t>
  </si>
  <si>
    <t>ถ้ากาแล็กซี เคลื่อนที่เข้าหาผู้สังเกต จะ ไม่เกิดการเลื่อนทางแดง แต่จะเกิด การเลื่อนทางน้ำเงิน (blueshift) แถบสเปกตรัมที่วัดได้จะ เลื่อนไปทางความยาวคลื่นสั้นกว่าเดิม.</t>
  </si>
  <si>
    <t>การศึกษาการเลื่อนทางแดงของกาแล็กซีแสดงว่า กาแล็กซีกำลังเคลื่อนห่างออกจากเรา และยิ่งไกลมาก แถบสเปกตรัมยิ่งเลื่อนไปทางแดงมากขึ้น ซึ่งบ่งบอกว่า เอกภพกำลังขยายตัว การขยายตัวนี้เป็นหลักฐานสำคัญที่สนับสนุน ทฤษฎีบิกแบง.</t>
  </si>
  <si>
    <t>รังสีไมโครเวฟพื้นหลัง (CMB) แตกต่างจากรังสีไมโครเวฟปัจจุบันตรงที่:
	•	CMB: เป็นพลังงานตกค้างจาก บิ๊กแบง เกิดขึ้นเมื่อจักรวาลยังร้อนและหนาแน่น (~380,000 ปีหลังบิ๊กแบง)
	•	รังสีไมโครเวฟปัจจุบัน: เกิดจาก แหล่งพลังงานธรรมชาติหรือเทคโนโลยี เช่น เตาไมโครเวฟ ดาวเทียม หรืออุปกรณ์อิเล็กทรอนิกส์
สั้น ๆ: CMB มาจากจักรวาลยุคแรก ส่วนรังสีไมโครเวฟปัจจุบันมาจากแหล่งท้องถิ่น.</t>
  </si>
  <si>
    <t>รังสีไมโครเวฟพื้นหลัง (CMB) เกิดขึ้น ประมาณ 380,000 ปี หลังบิ๊กแบง ขณะนั้นเอกภพ เย็นลงเพียงพอให้อิเล็กตรอนจับตัวกับนิวเคลียสเป็นอะตอม ทำให้แสงเคลื่อนที่อิสระได้ เอกภพจึง โปร่งใสและเต็มไปด้วยพลังงานรังสีที่สม่ำเสมอ.</t>
  </si>
  <si>
    <t>ประมาณ 150 ล้านถึง 1 พันล้านปี</t>
  </si>
  <si>
    <t xml:space="preserve">ดาวฤกษ์ (เช่น ดวงอาทิตย์), ดาวเคราะห์, สสารระหว่างดาว (แก๊สและฝุ่น), กระจุกดาว, เนบิวลา (กลุ่มเมฆแก๊สและฝุ่น), สสารมืด และมักมี หลุมดำมวลยวดยิ่ง อยู่ที่ใจกลาง
</t>
  </si>
  <si>
    <t>E0 เป็นกาแล็กซีทรงรีที่มีรูปร่าง เกือบกลม (ความรีน้อยที่สุด) ในขณะที่ E7 เป็นกาแล็กซีทรงรีที่มีรูปร่าง ยาวและแบนที่สุด (ความรีมากที่สุด)</t>
  </si>
  <si>
    <t>1)นิวเคลียร์
2)จาน
3)ดาวฤกษ์</t>
  </si>
  <si>
    <t>ระนาบจาน (Disk) ของกาแล็กซีทางช้างเผือก ซึ่งเป็นส่วนที่ประกอบด้วยดาวฤกษ์จำนวนมหาศาล กลุ่มฝุ่นและแก๊ส ที่เรียงตัวกันอยู่เป็นแนวยาวพาดผ่านท้องฟ้า</t>
  </si>
  <si>
    <t>ประมาณ 200 ล้านปี</t>
  </si>
  <si>
    <t>กาแล็กซีประเภท E0 เป็นวงรีเกือบกลมส่วน E7 เป็นวงรีแบนยาว</t>
  </si>
  <si>
    <t>1 = ปุ่มพองกลาง มีดาวเก่าแก่และหลุมดำมวลมหาศาล
2 = แขนกังหัน มีดาวอายุน้อยและการก่อตัวดาวใหม่
3 = ฮาโล มีดาวเก่า กระจุกดาวทรงกลม และสสารมืด</t>
  </si>
  <si>
    <t>กาแล็กซีแรกเกิดขึ้นหลังบิกแบงประมาณ 300–500 ล้านปี</t>
  </si>
  <si>
    <t>การรวมตัวและยุบตัวของก๊าซไฮโดรเจน–ฮีเลียมหลังบิกแบง ภายใต้แรงโน้มถ่วง → ก่อตัวเป็นดาวฤกษ์รุ่นแรก → รวมเป็นกระจุกดาว → พัฒนาต่อมาเป็นกาแล็กซี</t>
  </si>
  <si>
    <t>ดาวฤกษ์ ดาวเคราะห์ ก๊าซ ฝุ่น กระจุกดาว เนบิวลา หลุมดำมวลยิ่งยวด และสสารมืด</t>
  </si>
  <si>
    <t>แอนโดรเมดา (M31)
กลุ่มเมฆแมเจลแลนใหญ่และเล็ก (ถ้าอยู่ในซีกโลกใต้หรือท้องฟ้าเปิด)</t>
  </si>
  <si>
    <t>E0 กลม
E7 รีแบน</t>
  </si>
  <si>
    <t>1 ป่องกลาง
2 แขนกังหัน
3 ฮาโล</t>
  </si>
  <si>
    <t>กาแล็กซีแอนโดรเมดา,กาแล็กซีแมกเจลแลนใหญ่, กาแล็กซีแมกเจลแลนเล็กและทางช้างเผือก</t>
  </si>
  <si>
    <t>กาแล็กซีรีประเภท E0 มีลักษณะกลมเกือบสมบูรณ์ ในขณะที่กาแล็กซีรีประเภท E7 จะมีลักษณะเรียวยาวและแบนมากที่สุด</t>
  </si>
  <si>
    <t>1.จาน
2.แขน
3.ฮาโล</t>
  </si>
  <si>
    <t xml:space="preserve">โดยก๊าซและฝุ่นที่กระจัดกระจายในเอกภพเริ่มรวมตัวกันภายใต้แรงโน้มถ่วง เกิดเป็นกลุ่มก้อนที่หนาแน่นขึ้น จนพัฒนาเป็นกาแล็กซีและกลุ่มดาวต่างๆ </t>
  </si>
  <si>
    <t>ดาวฤกษ์,ดาวเคราะห์,สสารระหว่างดาว,กระจุกดาว,เนบิวลา,สสารมืด,หลุมดำ</t>
  </si>
  <si>
    <t xml:space="preserve">กาแล็กซีแอนโดรเมดา, กาแล็กซีแมกเจลแลนใหญ่, และ กาแล็กซีแมกเจลแลนเล็ก </t>
  </si>
  <si>
    <t>1ใจกลางที่เป็นหลุมดำ
2ดาวฤกษ์ต่างๆ
3ระบบสุริยะ</t>
  </si>
  <si>
    <t>200-400 ล้านปีหลังบิกแบง</t>
  </si>
  <si>
    <t>กาแล็กซีกำเนิดจากแรงโน้มถ่วงที่ทำให้ก๊าซไฮโดรเจน,ฮีเลียมรวมตัวกัน เกิดเป็นดาวฤกษ์รุ่นแรก รวมตัวกันเป็นกลุ่มใหญ่ขึ้นเรื่อยๆ จนเป็นกาแล็กซี</t>
  </si>
  <si>
    <t>• ดาวเคราะห์และวัตถุท้องฟ้าเล็กๆ
• ก๊าซและฝุ่นระหว่างดวงดาว
•กระจุกดาวและโครงสร้างต่างๆ
•หลุมดำมวลยวดยิ่งใจกลาง
•สสารมืดที่ล้อมรอบทั้งกาแล็กซี</t>
  </si>
  <si>
    <t>แอนโดรเมดา
แมกเจลแลนใหญ่-เล็ก</t>
  </si>
  <si>
    <t>E0 กลมเกือบสมบูรณ์ ส่วน E7 จะรีอย่างเห็นได้ชัด</t>
  </si>
  <si>
    <t>1- bulge สูนย์กลาง
2- Bar คาน
3- Arms แขน</t>
  </si>
  <si>
    <t>แขนของกันหัง และบางส่วนของจาน</t>
  </si>
  <si>
    <t>กาแล็กซีแรกเกิดขึ้นประมาณ 200–500 ล้านปีหลังบิกแบง</t>
  </si>
  <si>
    <t>กาแล็กซีกำเนิดจากสสารที่มีความหนาแน่นสูง ดึงดูดสสารรอบ ๆ ด้วยแรงโน้มถ่วง ก่อตัวเป็นดาวแรก แล้วรวมตัวเป็นระบบดาว → กาแล็กซีแรก</t>
  </si>
  <si>
    <t>ภายในกาแล็กซีประกอบด้วย ดาวฤกษ์, ระบบดาวและดาวเคราะห์, ก๊าซและฝุ่น, สสารมืด, หลุมดำมวลยักษ์, และรังสี/อนุภาคพลังงานสูง</t>
  </si>
  <si>
    <t>นอกจากทางช้างเผือกแล้ว นักเรียนสามารถมองเห็นกาแล็กซีแอนเดรอมิดา และเมฆแมเจลแลนใหญ่–เล็ก (ขึ้นอยู่กับซีกฟ้าที่อยู่บนโลก)</t>
  </si>
  <si>
    <t xml:space="preserve">E0 → กลมเกือบสมบูรณ์, E7 → รีมาก/แบนมาก
</t>
  </si>
  <si>
    <t xml:space="preserve">ทางช้างเผือกบนท้องฟ้า → โครงสร้างส่วนจานกาแล็กซี (Galactic Disk) ของ Milky Way
</t>
  </si>
  <si>
    <t xml:space="preserve">150 ล้านปี ถึง 1 พันล้านปี หลังบิกแบง </t>
  </si>
  <si>
    <t>ดาวฤกษ์ (เช่น ดวงอาทิตย์), ดาวเคราะห์, สสารระหว่างดาว (แก๊สและฝุ่น), กระจุกดาว, เนบิวลา (กลุ่มเมฆแก๊สและฝุ่น), สสารมืด และมักมี หลุมดำมวลยวดยิ่ง อยู่ที่ใจกลาง.</t>
  </si>
  <si>
    <t xml:space="preserve">กาแล็กซี E0 มีลักษณะเกือบเป็นทรงกลม มีความรีน้อยที่สุด ในขณะที่กาแล็กซี E7 จะมีลักษณะแบนและเรียวยาวมากที่สุด </t>
  </si>
  <si>
    <t xml:space="preserve">จาน (Disk) ที่เป็นแขนก้นหอย มีดาวฤกษ์ ฝุ่น และแก๊ส, ส่วนโป่งกลาง (Bulge) ที่เป็นใจกลางของกาแล็กซี ประกอบด้วยดาวฤกษ์เก่าแก่, และ เฮโล (Halo) ซึ่งเป็นทรงกลมล้อมรอบ มีกระจุกดาวทรงกลมและดาวฤกษ์อายุมากเป็นองค์ประกอบหลัก 
</t>
  </si>
  <si>
    <t>ระนาบจาน (Disk) ของกาแล็กซีทางช้างเผือก</t>
  </si>
  <si>
    <t>กาแล็กซีแรกเริ่มเกิดขึ้นประมาณ 400 ล้านปี หลังจากเกิดบิกแบง</t>
  </si>
  <si>
    <t xml:space="preserve">นักวิทยาศาสตร์สันนิษฐานว่า กาแล็กซีเกิดจาก กลุ่มก๊าซและฝุ่นในเอกภพยุคแรกที่รวมตัวกันด้วยแรงโน้มถ่วง จนเกิดเป็นดาวฤกษ์ จากนั้นดาวเหล่านี้จึงรวมตัวกันเป็นโครงสร้างของกาแล็กซี
</t>
  </si>
  <si>
    <t>ภายในกาแล็กซีประกอบด้วย:
ดาวฤกษ์
ดาวเคราะห์
ก๊าซและฝุ่น
กระจุกดาว
หลุมดำมวลยิ่งยวด
สสารมืด (Dark Matter)</t>
  </si>
  <si>
    <t>สามารถมองเห็น กาแล็กซีแอนโดรเมดา (Andromeda Galaxy) ด้วยตาเปล่าในท้องฟ้าที่มืดและปลอดแสงรบกวน</t>
  </si>
  <si>
    <t>กาแล็กซีรีประเภท E0 มีลักษณะกลมมากที่สุด ส่วนกาแล็กซีรีประเภท E7 มีลักษณะรียาวมากที่สุด กล่าวคือ ความรีของกาแล็กซีจะเพิ่มขึ้นจาก E0 ไป E7</t>
  </si>
  <si>
    <t xml:space="preserve">	1.	ศูนย์กลางกาแล็กซี (Galactic Center)
เป็นบริเวณที่มีความหนาแน่นของดาวสูงมาก และคาดว่ามีหลุมดำมวลยิ่งยวดอยู่
	2.	ป่องกลาง (Bulge)
เป็นบริเวณที่นูนออกบริเวณศูนย์กลางกาแล็กซี ประกอบด้วยดาวฤกษ์เก่า
	3.	แขนกังหัน (Spiral Arms)
เป็นบริเวณที่มีการเกิดดาวใหม่มาก มีฝุ่นและก๊าซหนาแน่น พบดาวฤกษ์อายุน้อยและกระจุกดาว</t>
  </si>
  <si>
    <t xml:space="preserve">ทางช้างเผือกที่มองเห็นบนท้องฟ้า คือ บริเวณของแขนกังหัน ที่มีดาวจำนวนมากเรียงตัวกันแน่น เมื่อมองจากโลกจึงเห็นเป็นแถบสว่างพาดผ่านท้องฟ้า
</t>
  </si>
  <si>
    <t>กาแล็กซี แอนโดรเมดา (Andromeda Galaxy) และกาแล็กซี เมกเจลแลนใหญ่ (Large Magellanic Cloud) กับ เมกเจลแลนเล็ก (Small Magellanic Cloud)</t>
  </si>
  <si>
    <t xml:space="preserve">หมายเลข 1 → ศูนย์กลางกาแล็กซี
หมายเลข 2 → แขนเกลียว 
หมายเลข 3 → ฮาโล </t>
  </si>
  <si>
    <t xml:space="preserve">แขนเกลียวของกาแล็กซี </t>
  </si>
  <si>
    <t>กาแล็กซีเกิดขึ้นประมาณ 400–600 ล้านปีหลังจากบิกแบง</t>
  </si>
  <si>
    <t>กาแล็กซีเกิดจาก การรวมตัวของก๊าซไฮโดรเจนและฮีเลียมที่มีความหนาแน่นสูง
	•	ก๊าซเหล่านี้รวมตัวและเกิดแรงโน้มถ่วงทำให้เกิดดาวฤกษ์และโครงสร้างกาแล็กซี</t>
  </si>
  <si>
    <t>ดาวฤกษ์
	•	กลุ่มดาวหรือดาวแฝง (Star Clusters)
	•	ก๊าซและฝุ่นระหว่างดาว (Interstellar Gas and Dust)
	•	หลุมดำมวลมหาศาล (Supermassive Black Hole)</t>
  </si>
  <si>
    <t>กาแล็กซีแอนโดรเมดา (Andromeda Galaxy)
	•	เมฆแมเจลแลนใหญ่และเล็ก (Large and Small Magellanic Clouds)</t>
  </si>
  <si>
    <t>E0: กลมเกือบสมบูรณ์
E7: ยาวรีมาก มีรูปร่างรีสูง</t>
  </si>
  <si>
    <t xml:space="preserve">	•	หมายเลข 1: แกนกลาง (Galactic Bulge)
	•	หมายเลข 2: ดิสก์ (Disk)
	•	หมายเลข 3: แขนกังหัน (Spiral Arms)
	•	หมายเลข 4: ฮาโล (Halo)
	•	หมายเลข 5: หลุมดำมวลมหาศาลที่ศูนย์กลาง (Supermassive Black Hole)</t>
  </si>
  <si>
    <t>ทางช้างเผือกที่มองเห็นบนท้องฟ้าคือส่วนใดของกาแล็กซี
	•	ส่วนดิสก์และแขนกังหัน (Disk and Spiral Arms)</t>
  </si>
  <si>
    <t>ดาวฤกษ์ ดาวเคราะห์ ก๊าซและฝุ่นระหว่างดาว (สสารระหว่างดาว) เนบิวลา กระจุกดาว และสสารมืด</t>
  </si>
  <si>
    <t>กาแล็กซีทรงรีประเภท E0 และ E7 แตกต่างกันที่ ระดับความรีของรูปทรง 
E0: เป็นกาแล็กซีทรงรีที่มีรูปร่างเกือบเป็นทรงกลม มีความรีน้อยที่สุด
E7: เป็นกาแล็กซีทรงรีที่มีรูปร่างแบนและยาวมากที่สุด มีความรีมากที่สุด</t>
  </si>
  <si>
    <t xml:space="preserve">1. นิวเคลียส/ส่วนโป่งตรงกลาง (Bulge): เป็นบริเวณใจกลางของกาแล็กซีที่มีความหนาแน่นของดาวฤกษ์สูงมาก รูปทรงคล้ายทรงกลมหรือทรงรี. 
2. จาน/แขนกังหัน (Disk/Spiral Arms): เป็นบริเวณที่แผ่ขยายออกมาจากส่วนโป่งตรงกลาง มีลักษณะเป็นจานแบนๆ ประกอบด้วยแขนกังหันหลายแขน ซึ่งเป็นบริเวณที่มีดาวฤกษ์อายุน้อย ก๊าซ และฝุ่นอยู่หนาแน่น และเป็นที่ตั้งของระบบสุริยะของเรา. 
3. ฮาโล (Halo): เป็นบริเวณทรงกลมขนาดใหญ่ที่ล้อมรอบจานและส่วนโป่งตรงกลางของกาแล็กซี ประกอบด้วยกระจุกดาวทรงกลมและดาวฤกษ์เก่าแก่ที่กระจัดกระจายอยู่เบาบางกว่าบริเวณอื่น. </t>
  </si>
  <si>
    <t>กาแล็กซีแรกเกิดขึ้นประมาณ 4–5 แสนล้านปี (400–500 ล้านปี) หลังจากเกิดบิ๊กแบง ในช่วง ยุคจักรวาลมืด (Cosmic Dark Ages) ที่เริ่มมีการรวมตัวของสสารเป็นโครงสร้างขนาดใหญ่.</t>
  </si>
  <si>
    <t>นักวิทยาศาสตร์สันนิษฐานว่า กาแล็กซีกำเนิดจากการรวมตัวของสสารมืดและก๊าซไฮโดรเจน-ฮีเลียม หลังบิ๊กแบง สสารเหล่านี้เกิดการ ยุบตัวภายใต้แรงโน้มถ่วง จนเกิดเป็น เมฆก๊าซหนาแน่น และต่อมาเกิด ดาวและโครงสร้างกาแล็กซี.</t>
  </si>
  <si>
    <t>ดาว ก๊าซ ฝุ่น สสารมืด และหลุมดำศูนย์กลาง.</t>
  </si>
  <si>
    <t>แอนโดรเมดาและเมฆแมเจลแลน.</t>
  </si>
  <si>
    <t>E0 กลมเกือบสมบูรณ์ ส่วน E7 รีมากสุด.</t>
  </si>
  <si>
    <t>ทางช้างเผือกที่มองเห็นบนท้องฟ้าคือ ดิสก์ (Disk) ของกาแล็กซีทางช้างเผือก ซึ่งประกอบด้วย ดาวฤกษ์ ก๊าซ และฝุ่นระหว่างดาว เรียงตัวเป็นแผ่นบาง ๆ และโค้งเป็นรูปกังหัน.</t>
  </si>
  <si>
    <t>เกิดจากก๊าซและฝุ่นที่กระจายในเอกภพรวมตัวกัน</t>
  </si>
  <si>
    <t>ดาวฤกษ์ ดาวเคราะห์ ก๊าซ และฝุ่นระหว่างทาง เนบิวลา กระจุกดาว และสสารมืด</t>
  </si>
  <si>
    <t>กาแล็กซี่เอ็นโดรเมดา กาแล็คกซี่แมกเจลแลนใหญ่ กาแล็กซี่แมกเจลแลนเล็ก</t>
  </si>
  <si>
    <t>รูปร่าง กาแล็กซี E0 มีลักษณะกลม และรูปร่าง กาแล็กซี E7 มีลักษณะแบนและยาว</t>
  </si>
  <si>
    <t xml:space="preserve">จาน ซึ่งเป็นแขนก้นหอยที่มีดาวฤกษ์ ฝุ่น และแก๊ส, ส่วนโป่ง ซึ่งเป็นบริเวณใจกลางกาแล็กซีที่มีดาวฤกษ์เก่าแก่, และฮาโล ซึ่งเป็นทรงกลมล้อมรอบ มีกระจุกดาวทรงกลมและดาวฤกษ์เก่าแก่จำนวนมาก </t>
  </si>
  <si>
    <t>1000ปี</t>
  </si>
  <si>
    <t>ก๊าซและฝุ่นที่กระจายในเอกภพเริ่มรวมตัวกันภายใต้แรงโน้มถ่วงจนเกิดเป็นกลุ่มก้อนที่หนาแน่นขึ้น</t>
  </si>
  <si>
    <t>ประกอบด้วยดาวฤกษ์หลายแสนล้านดวง
และวัตถุอื่นๆ เช่น เนบิวลา และสสารระหว่างดาว</t>
  </si>
  <si>
    <t xml:space="preserve">LMC SMC Andromeda galaxy </t>
  </si>
  <si>
    <t>E0 มีความเป็นวงรีน้อยกว่า E7</t>
  </si>
  <si>
    <t>ต่างจากไมโครเวฟทั่วไปตรงที่ แหล่งกำเนิดและจุดประสงค์ เป็นหลัก</t>
  </si>
  <si>
    <t>กระบวนการขยายตัวของเอกภพ</t>
  </si>
  <si>
    <t>เเหล่งกำเนิด</t>
  </si>
  <si>
    <t>ไม่เห็นด้วย เพราะแม้ดาวฤกษ์ส่วนใหญ่ที่เห็นด้วยตาเปล่าจะอยู่ในกาแล็กซีทางช้างเผือก แต่ยังมีวัตถุท้องฟ้าบางส่วนที่มองเห็นได้และอยู่ภายนอกกาแล็กซีนี้ เช่น กาแล็กซีแอนดรอเมดาและกลุ่มเมฆแมเจลแลน</t>
  </si>
  <si>
    <t>ทางช้างเผือกคือภาพที่เราเห็นจากโลกเมื่อมองไปตามระนาบจานของ กาแล็กซีทางช้างเผือก ซึ่งเป็นกาแล็กซีที่ระบบสุริยะของเราเป็นสมาชิกอยู่</t>
  </si>
  <si>
    <t>อุณหภูมิเอกภพในอดีตร้อนกว่าปัจจุบันมาก เพราะเอกภพมีขนาดเล็กและหนาแน่นกว่า</t>
  </si>
  <si>
    <t>ไมโครเวฟพื้นหลังจากอวกาศและไมโครเวฟที่นักเรียนรู้จักเป็นคลื่นแม่เหล็กไฟฟ้าเหมือนกัน แต่ไมโครเวฟพื้นหลังมีพลังงานต่ำมาก</t>
  </si>
  <si>
    <t>ทางช้างเผือกคือภาพที่เราเห็นบนท้องฟ้า ส่วนกาแล็กซีทางช้างเผือกคือกาแล็กซีที่เราดำรงอยู่ และทางช้างเผือกเป็นเพียงส่วนหนึ่งของกาแล็กซีนั้น</t>
  </si>
  <si>
    <t>อุณหภูมิของเอกภพในอดีตสูงกว่าอุณหภูมิของเอกภพในปัจจุบันมาก</t>
  </si>
  <si>
    <t>เป็นรังสีไมโครเวฟที่เหลืออยู่จากการระเบิดครั้งใหญ่</t>
  </si>
  <si>
    <t>เห็นด้วย เพราะดาวฤกษ์ที่เรามองเห็นด้วยตาเปล่าทั้งหมดอยู่ภายในกาแล็กซีทางช้างเผือก ซึ่งเป็นกาแล็กซีบ้านของเรา ดาวที่อยู่นอกทางช้างเผือกไกลเกินไปจนตาเปล่าไม่สามารถมองเห็นได้</t>
  </si>
  <si>
    <t>ทางช้างเผือก" คือแถบสว่างคล้ายหมอกขาวที่พาดผ่านท้องฟ้า เกิดจากการที่เรามองเห็นดาวจำนวนมากในแผ่นจานของกาแล็กซีทางช้างเผือกจากมุมมองบนโลก ส่วน "กาแล็กซีทางช้างเผือก" คือชื่อของกาแล็กซีที่โลกและระบบสุริยะของเราอาศัยอยู่ ดังนั้น ทางช้างเผือกเป็นเพียงภาพที่ตาเรามองเห็นของกาแล็กซีทางช้างเผือกจากภายใน</t>
  </si>
  <si>
    <t>เพราะ เวลาผ่านไปนาน</t>
  </si>
  <si>
    <t>เพราะแสงจากดาวเดินทางมาถึงโลก</t>
  </si>
  <si>
    <t>เพราะอยู่ที่เดียวกัน</t>
  </si>
  <si>
    <t>กาแล็กซีรุ่นแรก;โปรตอนและนิวตรอน;อะตอมของไฮโดรเจนและฮีเลียม;นิวเคลียสของฮีเลียม;พลังงาน</t>
  </si>
  <si>
    <t xml:space="preserve">เนื่องจากเอกภพกำลังขยายตัวอย่างต่อเนื่อง ทำให้อุณหภูมิของสสารและพลังงานลดลงตามไปด้วย </t>
  </si>
  <si>
    <t>แตกต่างกันที่แหล่งกำเนิดและจุดประสงค์ ไมโครเวฟพื้นหลังคือคลื่นแม่เหล็กไฟฟ้าที่หลงเหลือจาก บิกแบง ครอบคลุมทั่วอวกาศ เป็นหลักฐานสนับสนุนทฤษฎีบิกแบง และใช้ศึกษาจักรวาลวิทยา ส่วนไมโครเวฟทั่วไปคือคลื่นที่มนุษย์สร้างขึ้นจากอุปกรณ์อิเล็กทรอนิกส์ เช่น ไมโครเวฟในครัว เพื่อทำให้อาหารร้อน</t>
  </si>
  <si>
    <t>ร้อนกว่า</t>
  </si>
  <si>
    <t>นำมาอุ่นข้าวไม่ได้</t>
  </si>
  <si>
    <t>เห็นด้วยเพราะอยู่ใกล้</t>
  </si>
  <si>
    <t>เขียนเหมือนกัน</t>
  </si>
  <si>
    <t>เป็นรังสีไมโครเวฟที่แผ่กระจายไปทั่วทั้งเอกภพ เป็นร่องรอยของยุคบิ๊กแบง</t>
  </si>
  <si>
    <t>เหมือน:เป็นคลื่นแม่เหล็กไฟฟ้าชนิดเดียวกัน  ต่าง:ไมโครเวฟพื้นหลังมาจากเอกภพยุคแรก ส่วนไมโครเวฟที่ใช้ในชีวิตประจำวันมาจากอุปกรณ์ไฟฟ้า</t>
  </si>
  <si>
    <t>เห็นด้วย เพราะดาวที่เราเห็นด้วยตาเปล่าอยู่ใกล้มากเมื่อเทียบกับกาแล็กซีอื่นๆ และทั้งหมดเป็นดาวฤกษ์ในกาแล็กซีทางช้างเผือก</t>
  </si>
  <si>
    <t>ทางช้างเผือกคือภาพด้านในของกาแล็กซีทางช้างเผือก</t>
  </si>
  <si>
    <t>เนื่องจากเอกภพกำลังขยายตัวต่อเนื่องทำให้อุณหภูมิของสสารและพลังงานลดลงตามไปด้วย</t>
  </si>
  <si>
    <t>ไมโครเวฟพื้นหลังคือคลื่นแม่เหล็กไฟฟ้าที่หลงเหลือจาก บิกแบง ครอบคลุมทั่วอวกาศ เป็นหลักฐานสนับสนุนทฤษฎีบิกแบง และใช้ศึกษาจักรวาลวิทยา ส่วนไมโครเวฟทั่วไปคือคลื่นที่มนุษย์สร้างขึ้นจากอุปกรณ์อิเล็กทรอนิกส์เพื่อทำให้อาหารร้อน.</t>
  </si>
  <si>
    <t>เห็นเวย เพราะดาวฤกษ์ที่เราเห็นเป็นเพียงแสงริบหรี่ของดาวที่อยู่ภายในกาแล็กซีของเราเท่านั้น</t>
  </si>
  <si>
    <t>ทางช้างเผือก คือ ภาพที่เราเห็น ของส่วนหนึ่งใน กาแล็กซีทางช้างเผือก ง</t>
  </si>
  <si>
    <t>ลดลง เพราะ เอกภพกำลังขยายตัว</t>
  </si>
  <si>
    <t>ความแตกต่างคือ แหล่งกำเนิด สเปกตรัมของคลื่น และวัตถุประสงค์</t>
  </si>
  <si>
    <t>เห็นด้วย เพราะดาวฤกษ์ที่เราเห็นเป็นเพียงแสงริบหรี่ของดาวที่อยู่ภายในกาแล็กซีของเราเท่านั้น</t>
  </si>
  <si>
    <t>คือสิ่งเดียวกัน</t>
  </si>
  <si>
    <t>เอกภพเกิดการขยายตัว พลังงานของรังสีจึงกระจายออก ทำให้เย็นลงๆเรื่อยๆ</t>
  </si>
  <si>
    <t>ไมโครเวฟพื้นหลังเป็นไมโครเวฟเหมือนกัน แต่พลังงานต่ำมาก เกิดจากเอกภพ ไม่ใช่เครื่องมืออิเล็กทรอนิกส์</t>
  </si>
  <si>
    <t>เห็นด้วย หากเป็นดาวฤกษ์จากระบบกาแล็กซีอื่นๆ จะไม่สามารถมองด้วยตาเปล่าได้เลย</t>
  </si>
  <si>
    <t>ทางช้างเผือกคือแถบแสงบนท้องฟ้า ส่วนกาแล็กซีทางช้างเผือกคือโครงสร้างทั้งหมดของกาแล็กซีนั้น</t>
  </si>
  <si>
    <t xml:space="preserve">ณัฐวัฒน์ คชกฤษ </t>
  </si>
  <si>
    <t>พลังงาน;โปรตอนและนิวตรอน;อะตอมของไฮโดรเจนและฮีเลียม;กาแล็กซีรุ่นแรก;นิวเคลียสของฮีเลียม</t>
  </si>
  <si>
    <t>เพราะเอกภพมีการขยายตัวและเย็นลงอย่างต่อเนื่องนับตั้งแต่การเกิดบิกแบง ทำให้พลังงานและสสารกระจายตัวออกไปในปริมาณที่กว้างขึ้น ในขณะที่อุณหภูมิในปัจจุบันอยู่ที่ประมาณ 2.73</t>
  </si>
  <si>
    <t>ใช้แมกนีตรอนเป็นแหล่งกำเนิด และใช้เพื่ออุ่นหรือละลายอาหาร ในขณะที่เครื่องไมโครเวฟอุตสาหกรรมมีแหล่งกำเนิดที่หลากหลาย เช่น แมกนีตรอน, ไคลสตรอน, ทรานซิสเตอร์, และไดโอด โดยมีวัตถุประสงค์หลากหลาย</t>
  </si>
  <si>
    <t>ริบหรี่ของดาวที่อยู่ภายในกาแล็กซีของเราเท่านั้น" นั้นเป็น จริง โดยดาวฤกษ์ทุกดวงที่มนุษย์สามารถมองเห็นได้ด้วยตาเปล่าบนท้องฟ้ายามค่ำคืนล้วน</t>
  </si>
  <si>
    <t>ทางช้างเผือกจึงเป็นส่วนหนึ่งของกาแล็กซีทางช้างเผือกนั่นเอง</t>
  </si>
  <si>
    <t>เพราะเอกภพมีการขยายตัวและเย็นลงอย่างต่อเนื่องนับตั้งแต่การเกิดบิกแบง ทำให้พลังงานและสสารกระจายตัวออกไปในปริมาณที่กว้างขึ้น ในขณะที่อุณหภูมิในปัจจุบันอยู่ที่ประมาณ 2.73 เคลวิน ซึ่งเป็นผลจากการแผ่รังสีไมโครเวฟพื้นหลังที่หลงเหลือจากช่วงเวลา 300,000 ปีหลังบิกแบง</t>
  </si>
  <si>
    <t>รังสีไมโครเวฟที่แผ่กระจายไปทั่วเอกภพ  และแปรผันตามเวลา</t>
  </si>
  <si>
    <t>ทางช้างเผือกจึงเป็นภาพที่เรามองเห็น ของ กาแล็กซีทางช้างเผือก</t>
  </si>
  <si>
    <t>เพราะเอกภพมีการขยายตัวและเย็นลงอย่างต่อเนื่องนับตั้งแต่การเกิดบิกแบง ทำให้พลังงานและสสารกระจายตัวออกไปในปริมาณที่กว้างขึ้น ในขณะที่อุณหภูมิในปัจจุบันอยู่ที่ประมาณ 2.73 เคลวิน ซึ่งเป็นผลจากการแผ่รังสีไมโครเวฟพื้นหลังที่หลงเหลือจากช่วงเวลา 300,000 ปีหลังบิกแบงนั่นเอง</t>
  </si>
  <si>
    <t>เวฟของ</t>
  </si>
  <si>
    <t>เห็นด้วย เพราะดาวฤกษ์ที่เรามองเห็นด้วยตาเปล่าบนท้องฟ้าอยู่ใน กาแล็กซีทางช้างเผือกทั้งหมด ไม่สามารถมองเห็นดาวฤกษ์จากกาแล็กซีอื่นด้วยตาเปล่าได้</t>
  </si>
  <si>
    <t>ทางช้างเผือกที่เราเห็นนั้นก็คือส่วนหนึ่งของกาแล็กซีทางช้างเผือกที่เราอาศัยอยู่</t>
  </si>
  <si>
    <t>นิวเคลียสของฮีเลียม;กาแล็กซีรุ่นแรก;อะตอมของไฮโดรเจนและฮีเลียม;พลังงาน;โปรตอนและนิวตรอน</t>
  </si>
  <si>
    <t>อุณหภูมิของเอกภพในอดีตแตกต่างจากอุณหภูมิของเอกภพในปัจจุบัน โดยในอดีตเอกภพมีอุณหภูมิที่สูงกว่ามาก</t>
  </si>
  <si>
    <t>ไมโครเวฟพื้นหลังจากอวกาศ (Cosmic Microwave Background - CMB) แตกต่างจากไมโครเวฟที่ใช้ในชีวิตประจำวัน</t>
  </si>
  <si>
    <t xml:space="preserve"> เพราะดาวฤกษ์ที่เราเห็นเป็นเพียงแสงริบหรี่ของดาวที่อยู่ภายในกาแล็กซีของเราเท่านั้น </t>
  </si>
  <si>
    <t>สิ่งที่ตาเรามองเห็น เป็นแถบสว่างพาดผ่านบนท้องฟ้า เกิดจากแสงดาวและฝุ่นละอองจำนวนมหาศาลในกาแล็กซีของเรา. ส่วน "กาแล็กซีทางช้างเผือก" คือ ตัวกาแล็กซีที่เป็นบ้านของเรา เป็นระบบดาวฤกษ์ ฝุ่น ก๊าซ และสสารมืด ที่มีระบบสุริยะของเราตั้งอยู่ภายใน</t>
  </si>
  <si>
    <t>อะตอมของไฮโดรเจนและฮีเลียม;กาแล็กซีรุ่นแรก;นิวเคลียสของฮีเลียม;พลังงาน;โปรตอนและนิวตรอน</t>
  </si>
  <si>
    <t>อุณหภูมิในอดีตสูงกว่า เพราะเอกภพยังคงขยายตัวและเย็นตัวลงตามเวลา</t>
  </si>
  <si>
    <t>เหมือนกันในแง่เป็นคลื่นแม่เหล็กไฟฟ้า แต่ ความเข้มและทิศทางต่างกัน</t>
  </si>
  <si>
    <t xml:space="preserve">เห็นด้วย เพราะ ดาวทั้งหมดที่มองเห็นด้วยตาเปล่าอยู่ในกาแล็กซีของเรา </t>
  </si>
  <si>
    <t>ทางช้างเผือกคือ ชื่อที่มนุษย์เรียกกาแล็กซีทางช้างเผือก เราอาศัยอยู่ในกาแล็กซีนี้</t>
  </si>
  <si>
    <t xml:space="preserve">	อดีต: อุณหภูมิสูงมาก เพราะเอกภพยังหนาแน่นและร้อนจัด ปัจจุบัน: อุณหภูมิต่ำลง (~2.73 K) เพราะเอกภพขยายตัว ทำให้รังสีเบาบางลง</t>
  </si>
  <si>
    <t>ไม่มีความเเตกต่างกัน</t>
  </si>
  <si>
    <t>เพราะแตกต่างจากการที่เอกภพมีอายุมานานแล้ว</t>
  </si>
  <si>
    <t>แตกต่างกัน เพราะกำเนิดต่างกัน</t>
  </si>
  <si>
    <t>เห็นเพราะดาวฤกษ์มีแสงของตัวเอง</t>
  </si>
  <si>
    <t>เพราะอยู่รวมกัน</t>
  </si>
  <si>
    <t>ในอดีตเอกภพมีอุณหภูมิสูงกว่าปัจจุบันมาก เพราะเอกภพมีขนาดเล็กและหนาแน่น แต่เมื่อเอกภพขยายตัว อุณหภูมิจึงค่อย ๆ ลดลงจนเหลือประมาณ 2.7 เคลวินในปัจจุบัน</t>
  </si>
  <si>
    <t>คลื่นไมโครเวฟพื้นหลังจากอวกาศมีความถี่และพลังงานต่ำมาก ไม่สามารถนำมาใช้หุงต้มอาหารได้ แตกต่างจากไมโครเวฟในชีวิตประจำวัน แต่ทั้งสองชนิดจัดอยู่ในช่วงเดียวกันของคลื่นแม่เหล็กไฟฟ้า คือคลื่นไมโครเวฟ</t>
  </si>
  <si>
    <t>ดาวฤกษ์ เนบิวลา กระจุกดาว และระบบสุริยะ</t>
  </si>
  <si>
    <t>ทางช้างเผือก" คือแถบแสงสว่างที่เราเห็นพาดผ่านท้องฟ้า เกิดจากแสงของดาวจำนวนมากใน กาแล็กซีทางช้างเผือก รวมกันนั่นเอง ดังนั้น "ทางช้างเผือก" ที่เห็นคือส่วนหนึ่งของกาแล็กซีทางช้างเผือก</t>
  </si>
  <si>
    <t xml:space="preserve">	•	อุณหภูมิในอดีต สูงกว่าปัจจุบันมาก 	•	เพราะเอกภพเพิ่งเกิดและมีความหนาแน่นสูง ทำให้พลังงานสูง และเมื่อเอกภพขยายตัว อุณหภูมิจึงลดลง</t>
  </si>
  <si>
    <t xml:space="preserve">	•	เหมือนกัน เป็นคลื่นแม่เหล็กไฟฟ้า 	•	ต่างกัน คือไมโครเวฟพื้นหลังมี ความเข้มต่ำและอุณหภูมิเย็นมาก (~2.73 K) และกระจายอยู่ทั่วอวกาศ</t>
  </si>
  <si>
    <t>เห็นด้วยส่วนใหญ่ แต่ไม่ทั้งหมด</t>
  </si>
  <si>
    <t>ทางช้างเผือก (Milky Way band) คือ แถบสว่างที่มองเห็นบนท้องฟ้ายามค่ำคืน 	•	กาแล็กซีทางช้างเผือก (Milky Way Galaxy) คือ โครงสร้างทั้งหมดของดาวฤกษ์ ก๊าซ ฝุ่น และฮาโล ที่เราอยู่ภายในนั้น 	•	ความสัมพันธ์: ทางช้างเผือกที่มองเห็นบนท้องฟ้า เป็นส่วนของกาแล็กซีทางช้างเผือกที่เราเห็นจากด้านข้าง</t>
  </si>
  <si>
    <t>อะตอมของไฮโดรเจนและฮีเลียม;โปรตอนและนิวตรอน;พลังงาน;นิวเคลียสของฮีเลียม;กาแล็กซีรุ่นแรก</t>
  </si>
  <si>
    <t>เพราะเอกภพมีการขยายตัวและเย็นลงอย่างต่อเนื่องนับตั้งแต่การเกิดบิกแบง ทำให้พลังงานและสสารกระจายตัวออกไปในปริมาณที่กว้างขึ้น ในขณะที่อุณหภูมิในปัจจุบันอยู่ที่ประมาณ 2.73 เคลวิน</t>
  </si>
  <si>
    <t>แตกต่างจากไมโครเวฟในชีวิตประจำวันตรงที่ CMB เป็น คลื่นแม่เหล็กไฟฟ้าจากอดีตของเอกภพ ที่กระจายตัวอยู่ทั่วทุกทิศทาง มีลักษณะเป็น การเรืองแสงจางๆ จากเหตุการณ์บิ๊กแบง และไม่สามารถมองเห็นได้ด้วยตาเปล่า</t>
  </si>
  <si>
    <t>ทางช้างเผือก" คือ สิ่งที่ตาเรามองเห็น เป็นแถบสว่างพาดผ่านบนท้องฟ้า เกิดจากแสงดาวและฝุ่นละอองจำนวนมหาศาลในกาแล็กซีของเรา. ส่วน "กาแล็กซีทางช้างเผือก" คือ ตัวกาแล็กซีที่เป็นบ้านของเรา</t>
  </si>
  <si>
    <t>อุณหภูมิของเอกภพในอดีตสูงกว่าในปัจจุบันมาก เพราะเอกภพมีการขยายตัวและเย็นลงอย่างต่อเนื่องนับตั้งแต่การเกิดบิกแบง</t>
  </si>
  <si>
    <t xml:space="preserve">ต่าง เพราะ ไมโครเวฟพื้นหลังคือรังสีทั่วทั้งเอกภพที่หลงเหลือจากการเกิดเอกภพยุคแรกเริ่ม ขณะที่ไมโครเวฟในชีวิตประจำวันมาจากอุปกรณ์ที่สร้างขึ้น </t>
  </si>
  <si>
    <t>ไม่เห็นด้วย เพราะดาวฤกษ์ที่เราเห็นเป็นเพียงแสงริบหรี่ของดาวที่อยู่ภายในกาแล็กซีของเราเท่านั้น</t>
  </si>
  <si>
    <t xml:space="preserve">"ทางช้างเผือก" หมายถึง เรามองเห็นได้จากโลก ซึ่งเป็นแถบแสงสีขาวพาดผ่านท้องฟ้า ส่วน "กาแล็กซีทางช้างเผือก" คือ ชื่อเรียกกาแล็กซีของเราทั้งหมด ที่ประกอบด้วยดาวฤกษ์, ฝุ่น, และก๊าซจำนวนมหาศาล </t>
  </si>
  <si>
    <t>ดาวที่มองเห็นด้วยตาเปล่าทั้งหมดเป็นดาวในทางช้างเผือก เพราะดาวนอกกาแล็กซี่อยู่ไกลเกินกว่าจะเห็นโดยไม่ใช้เครื่องมือ</t>
  </si>
  <si>
    <t>ทางช้างเผือกเป็น ภาพปรากฏของส่วนหนึ่งของกาแล็กซีทางช้างเผือก ที่เรามองเห็นจากโลก</t>
  </si>
  <si>
    <t>น.ส.พิชญากรณ์ คงกระเรียน</t>
  </si>
  <si>
    <t>ในอดีตเอกภพมีอุณหภูมิสูงมาก เพราะพลังงานหนาแน่นหลังการระเบิดบิกแบง  ปัจจุบันเอกภพมีอุณหภูมิลดลงเหลือเฉลี่ยประมาณ 2.73 เคลวิน</t>
  </si>
  <si>
    <t xml:space="preserve">ไมโครเวฟพื้นหลังจากอวกาศเป็นคลื่นแม่เหล็กไฟฟ้าเหมือนไมโครเวฟทั่วไป แต่ต่างกันตรงที่เกิดจากบิกแบง ส่วนไมโครเวฟที่รู้จักใช้ในชีวิตประจำวัน เช่น อุ่นอาหาร </t>
  </si>
  <si>
    <t xml:space="preserve">เห็นด้วย เพราะดาวที่มองเห็นด้วยตาเปล่าอยู่ทั้งหมดในกาแล็กซีทางช้างเผือก </t>
  </si>
  <si>
    <t>ทางช้างเผือกเป็นส่วนที่มองเห็นของกาแล็กซีทางช้างเผือก</t>
  </si>
  <si>
    <t>อดีต → ร้อนมาก  ปัจจุบัน → เย็นมาก  สาเหตุหลักคือ การขยายตัวของเอกภพ ทำให้พลังงานกระจายและอุณหภูมิลดลง</t>
  </si>
  <si>
    <t>เหมือน → เป็นคลื่นแม่เหล็กไฟฟ้าแบบไมโครเวฟ  ต่าง → แหล่งกำเนิด, พลังงาน, และวัตถุประสงค์</t>
  </si>
  <si>
    <t>เห็นด้วย เพราะดาวที่มองเห็นทั้งหมดเป็นส่วนหนึ่งของทางช้างเผือก</t>
  </si>
  <si>
    <t>ทางช้างเผือก = ภาพที่มองเห็นบนท้องฟ้า กาแล็กซีทางช้างเผือก = ตัวกาแล็กซี่ทั้งหมดที่รวมดาว ระบบสุริยะ และฮาโล</t>
  </si>
  <si>
    <t>อุณหภูมิของเอกภพในอดีตร้อนกว่าในปัจจุบันมาก เพราะเมื่อเอกภพขยายตัว (expansion) พลังงานกระจายตัวทำให้ความหนาแน่นและอุณหภูมิลดลง ดังนั้นยิ่งย้อนไปในอดีต (ใกล้บิกแบง) เอกภพจะยิ่งร้อนและหนาแน่นขึ้น.</t>
  </si>
  <si>
    <t>เหมือนกันตรงที่เป็นคลื่นแม่เหล็กไฟฟ้า แต่ต่างกันตรงที่ไมโครเวฟพื้นหลังเกิดจากบิกแบง มีพลังงานต่ำและกระจายอยู่ทั่วเอกภพ ส่วนไมโครเวฟที่เรารู้จักเป็นคลื่นที่มนุษย์สร้างขึ้น มีพลังงานสูง ใช้ในชีวิตประจำวัน เช่น การอุ่นอาหารและการสื่อสาร”</t>
  </si>
  <si>
    <t>เห็นด้วย ✅ เหตุผล: เพราะดาวฤกษ์ที่เรามองเห็นด้วยตาเปล่าส่วนใหญ่เป็นดาวในกาแล็กซีทางช้างเผือก กาแล็กซีอื่นอยู่ไกลมาก มองไม่เห็นเป็นดาว แต่เห็นเป็นแสงจาง ๆ เหมือนกลุ่มเมฆ เช่น กาแล็กซีแอนโดรเมดา</t>
  </si>
  <si>
    <t>ทางช้างเผือกคือภาพที่เราเห็นส่วนหนึ่งของกาแล็กซีทางช้างเผือกจากโลก มองเห็นเป็นแถบขาวบนท้องฟ้า เนื่องจากเป็นบริเวณที่มีดาวฤกษ์จำนวนมากอยู่หนาแน่น</t>
  </si>
  <si>
    <t>รังสีไมโครเวฟพื้นหลังเกิดจากบิ้กแบง</t>
  </si>
  <si>
    <t>ไม่เห็นด้วยเพราะ ดาวฤกษ์ที่เห็นอาจมาจากกาแลกซี่ทางช้างเผือ</t>
  </si>
  <si>
    <t>ทางช้างเผือกเป็นส่วนหนึ่งของกาแลกซีทางช้างเผือก</t>
  </si>
  <si>
    <t>เนื่องจาก ความสว่างที่แท้จริง (Luminosity) ที่แตกต่างกันของดาวฤกษ์แต่ละดวง และ ระยะห่างจากโลก ของดาวฤกษ์ดวงนั้นๆ</t>
  </si>
  <si>
    <t>หลอดไฟ 60 วัตต์เป็นเทคโนโลยีที่ประหยัดไฟและมีประสิทธิภาพสูงกว่า</t>
  </si>
  <si>
    <t>ชั้นบรรยากาศของดาวเคราะห์เป็นปัจจัยสำคัญ</t>
  </si>
  <si>
    <t xml:space="preserve">สีของดาวฤกษ์ทั้ง 3 ดวงแตกต่างกันเพราะ อุณหภูมิพื้นผิวของดาวฤกษ์ </t>
  </si>
  <si>
    <t>ดาว Betelgeuse เป็นดาวฤกษ์ชนิดสเปกตรัม M (ดาวยักษ์แดง) มีอุณหภูมิพื้นผิวประมาณ 3,000–3,500 K เพราะสังเกตเห็นว่ามีแสงออกสีแดง–ส้ม แสดงว่ามีอุณหภูมิค่อนข้างต่ำเมื่อเทียบกับดาวฤกษ์สีน้ำเงินหรือสีข</t>
  </si>
  <si>
    <t xml:space="preserve">ดาว B เพราะมีค่าโชติมาตรสัมบูรณ์น้อยที่สุด (สว่างจริงมากที่สุด)
	</t>
  </si>
  <si>
    <t>ไม่ได้ เพราะดาว A มีความสว่างไม่มากพอเมื่อเทียบกับแสงอาทิตย์ในเวลากลางวัน</t>
  </si>
  <si>
    <t>ดวงอาทิตย์เพราะเป็นดาวฤกษ์ที่อยู่ใกล้โลก</t>
  </si>
  <si>
    <t>ขึ้นอยู่กับกำลังส่องสว่างและระยะทางของดาวฤกษ์</t>
  </si>
  <si>
    <t>1.หลอดไฟขนาด60วัตต์อยู่ใกล้ผู้สังเกตมากกว่าหลอดไฟขนาด100วัตต์
2.หลอดไฟขนาด60วัต์เป็นหลอดไปชนิดที่ให้วัตต์สูงกว่าหลอดไปขนาด100วัตต์
3.หลอดไฟขนาด100วัตต์ถูกบดบังด้วยผ้า หรือ ถูกหรี่ไฟ</t>
  </si>
  <si>
    <t>โลกอยู่ใกล้ดวงอาทิตย์มากกว่าดาวอังคาร</t>
  </si>
  <si>
    <t>โชติมาตรคือค่าที่ใช้วัดอันดับความสว่างของวัตถุบนท้องฟ้าและใช้ศึกษาค่าความสว่างที่แท้จริงของดวงดาวแต่ละดวงได้อย่างแม่นยำ</t>
  </si>
  <si>
    <t>โชติมาตรสัมบูรณ์คือความสว่างที่แท้จริงของดวงดาวโดยตัดระยะทางออกไปส่วนโชติมาตรปรากฏคือความสว่างที่รับรู้ได้จากโลก</t>
  </si>
  <si>
    <t>อุณหภูมิต่ำทำให้ดาวเป็นสีแดง อุณหภูมิสูงทำให้ดาวเป็นสีฟ้า อุณหภูมิผิวกลางๆทำให้ดาวเป็นสีเหลือง ขาว หรือ ส้ม</t>
  </si>
  <si>
    <t>อุณหภูมิของแต่ละดวงดาวแตกต่างกัน เรียงอันดับจากมากไปน้อยได้ดังนี้ 1สีน้ำเงิน 2สีน้ำเงินแกมขาว 3สีแดง</t>
  </si>
  <si>
    <t>อาจจะเป็นดาวสเปกตรัมK,Mโดยมีอุณหภูมิ 3500เคลวิน</t>
  </si>
  <si>
    <t>ดาวAเพราะมีค่าโชติมาตรปรากฏมากที่สุดเมื่อมองจากโลก</t>
  </si>
  <si>
    <t>ดาวBเพราะมีค่าโชติมาตรสัมบูรณ์ต่ำสุดจึงสว่างมากที่สุด</t>
  </si>
  <si>
    <t>มองไม่เห็นเพราะแสงจากดวงอาทิตยืจะกลบแสงของดาวA</t>
  </si>
  <si>
    <t>ดวงอาทิตย์ เนื่องจากแสงสว่างที่เจิดจ้าจากดวงอาทิตย์บดบังการมองเห็นดาวฤกษ์อื่นๆ</t>
  </si>
  <si>
    <t>ปริมาณแสงที่รับได้และขึ้นอยู่กับความหนาของชั้นบรรยากาศในทิศทางการมองวัตถุ</t>
  </si>
  <si>
    <t>ลอดไฟ 60 วัตต์ มีประสิทธิภาพในการให้แสง</t>
  </si>
  <si>
    <t>ขนาดและอุณหภูมิของดวงอาทิตย์</t>
  </si>
  <si>
    <t>ระบบค่าลอการิทึมที่ใช้วัดอันดับความสว่างของดาวฤกษ์</t>
  </si>
  <si>
    <t>การวัดความสว่างที่แท้จริงของดาวฤกษ์</t>
  </si>
  <si>
    <t>ดาวที่มีอุณหภูมิสูงกว่าจะมีสีน้ำเงินหรือขาวส่วนดาวที่มีอุณหภูมิต่ำกว่าจะมีสีเหลืองส้มไปจนถึงแดง</t>
  </si>
  <si>
    <t xml:space="preserve">สีน้ำเงิน ร้อนที่สุด 
สีขาวแกมน้ำเงิน ร้อนปานกลาง 
สีแดง เย็นที่สุด </t>
  </si>
  <si>
    <t>อุณหภูมิพื้นผิวประมาณ 3,500 – 3,650 เคลวิน</t>
  </si>
  <si>
    <t>ดาวฤกษ์ที่มีความส่องสว่างน้อยที่สุดเมื่อสังเกตจากโลกคือ ดาว A เนื่องจากมีโซติมาตรปรากฏมากที่สุด</t>
  </si>
  <si>
    <t>ดวงอาทิตย์เนื่องจากมีโซติมาตรปรากฏน้อยที่สุด</t>
  </si>
  <si>
    <t>ไม่เพราะมีโซติมาตรปรากฏมากที่สุด</t>
  </si>
  <si>
    <t>ดวงอาทิตย์อยู่ใกล้โลกมากที่สุดเมื่อเทียบกับดาวฤกษ์ดวงอื่น ๆ</t>
  </si>
  <si>
    <t>เพราะดาวเเต่ละดวงมีความสว่างเเละอยู่ห่างจากโลกไม่เท่ากัย</t>
  </si>
  <si>
    <t>ในกรณีที่หลอดไฟขนาด 60 วัตต์อยู่ใกล้เครื่องวัดมากกว่าหลอดไฟขนาด 100 วัตต์ หรือมีสิ่งกีดขวาง/ดูดซับแสงของหลอด 100 วัตต์ ทำให้แสงที่ถึงเครื่องวัดจากหลอด 60 วัตต์มีความเข้มมากกว่า</t>
  </si>
  <si>
    <t>สภาพบรรยากาศและปริมาณฝุ่นหรือไอน้ำในอากาศ</t>
  </si>
  <si>
    <t>ความสว่างของดาวฤกษ์ เมื่อมองจากโลก</t>
  </si>
  <si>
    <t>โชติมาตรสัมบูรณ์ คือ ค่าความสว่างของดาวฤกษ์ที่วัดได้</t>
  </si>
  <si>
    <t>อุณหภูมิผิวกำหนดความยาวคลื่นของแสงที่เด่น จึงทำให้สีและสเปกตรัมของดาวแตกต่างกัน</t>
  </si>
  <si>
    <t>ดาวสีน้ำเงิน → อุณหภูมิผิวสูงที่สุด ร้อนและสว่างมาก  
ดาวสีน้ำเงินแกมขาว → อุณหภูมิผิวรองลงมา ร้อนและสว่างมากเช่นกันแต่ต่ำกว่าสีน้ำเงินเล็กน้อย  
ดาวสีแดง → อุณหภูมิผิวต่ำที่สุด จึงสว่างน้อยและมีสีออกแดง</t>
  </si>
  <si>
    <t>M และมีอุณหภูมิผิวประมาณ 3,000–3,500 เคลวิน</t>
  </si>
  <si>
    <t>ดาว  B ค่าดัชนีโชติมาตรปรากฏของดาว B คือ +1.0 ซึ่งมีค่ามากที่สุดในตาราง หมายความว่ามีความสว่างที่มองเห็นจากโลกน้อยที่สุด</t>
  </si>
  <si>
    <t>ดาวศุกร์เพราะมีค่า โชติมาตรสัมบูรณ์ ต่ำที่สุด</t>
  </si>
  <si>
    <t>ไม่สามารถเห็นได้ เพราะดาว A มีค่าโชติมาตรปรากฏ -3.5</t>
  </si>
  <si>
    <t>ดวงอาทิตย์เพราะดวงอาทิตย์อยู่ใกล้โลกและมีแสงสว่างในตัวเองทำให้บดบังเเสงของดาวฤกษ์อื่นอยู่ไกล</t>
  </si>
  <si>
    <t>เพราะมีระยะทางที่ต่างกันเเละกำลังส่องสว่างที่ไม่เหมือนกันรัศมีของดาวด้วย</t>
  </si>
  <si>
    <t>โชติมาตรสัมบูรณ์เป็นความสว่างของวัตถุที่ประจักษ์ต่อสายตาเรามีความเหมือนกันทุกประการส่วนโชติมาตรปรากฏคือ สิ่งที่เราเห็นมีความแตกต่างกัน</t>
  </si>
  <si>
    <t>สีโทนร้อนจะมีอุณหภูมิต่ำ ส่วนโทนเย็นจะมีอุณหภูมิสูงและะสเปกตรัมตามอุณหภูมิที่เเตกต่างกัน</t>
  </si>
  <si>
    <t>สเปกตรัมG  อุณหภูมิประมาณ5000-7000</t>
  </si>
  <si>
    <t>ดาวBเพราะ ค่าสัมบูรณ์น้อยสุดสว่างมากสุด</t>
  </si>
  <si>
    <t>ไม่เห็นเพราะเเสงดวงอาทิตย์บัง</t>
  </si>
  <si>
    <t>ดวงอาทิตย์ เป็น ดาวฤกษ์เพียงดวงเดียว ที่มนุษย์สามารถมองเห็นได้ด้วยตาเปล่าในเวลากลางวัน</t>
  </si>
  <si>
    <t>เนื่องจาก ระยะทาง และ ความสว่างแท้จริง ของดาวแต่ละดวงแตกต่างกัน</t>
  </si>
  <si>
    <t>:
	•	เมื่อ หลอดไฟ 60 วัตต์อยู่ใกล้ผู้สังเกตมากกว่า หลอดไฟ 100 วัตต์
	•	หรือหาก หลอดไฟ 100 วัตต์มีสิ่งกีดขวาง เช่น ฝุ่น, แก้วทึบ, หรือกระจกกรองแสง
	•	หรือกรณีที่ หลอดไฟ 100 วัตต์เสื่อมคุณภาพ (ให้แสงไม่เต็มที่)</t>
  </si>
  <si>
    <t>มีหมอกและผิวน้ำ</t>
  </si>
  <si>
    <t>โชติมาตร (Magnitude) คือ ค่าความสว่างของดาวฤกษ์ ที่มนุษย์สังเกตเห็นได้จากโลก</t>
  </si>
  <si>
    <t>:
	•	โชติมาตรปรากฏ = สิ่งที่ “เห็น” ด้วยตา
	•	โชติมาตรสัมบูรณ์ = ความสว่าง “แท้จริง” ที่ใช้เปรียบเทียบดาวกันอย่างยุติธรรม</t>
  </si>
  <si>
    <t>อุณหภูมิผิวของดาว มีความสัมพันธ์โดยตรงกับ สี และ สเปกตรัมของแสง ที่ดาวเปล่งออกมา</t>
  </si>
  <si>
    <t xml:space="preserve">ความแตกต่างกันของดาวทั้ง 3 ดวงอยู่ที่ “อุณหภูมิ” ของผิวดาว
	•	ดาวสีน้ำเงิน ร้อนและสว่างที่สุดในกลุ่มนี้
	•	ดาวสีน้ำเงินแกมขาว ร้อนน้อยกว่าน้ำเงิน แต่ยังถือว่าร้อน
	•	ดาวสีแดง เย็นที่สุด และมักสว่างน้อยกว่าดาวอื่น
</t>
  </si>
  <si>
    <t xml:space="preserve">ชื่อดาว
Betelgeuse
ชนิดสเปกตรัม
M2 Iab
อุณหภูมิผิวโดยประมาณ
~3,500 K
ลักษณะเด่น
ดาวยักษ์แดงขนาดใหญ่, ใกล้สิ้นอายุขัย
</t>
  </si>
  <si>
    <t>)
	•	ค่ายิ่งมาก → ดาวยิ่งมืด (ส่องสว่างน้อยจากมุมมองบนโลก)</t>
  </si>
  <si>
    <t>ค่าโชติมาตรสัมบูรณ์ (absolute magnitude)
	•	ค่ายิ่งน้อย → ดาวมีความส่องสว่างแท้จริงมาก</t>
  </si>
  <si>
    <t>ค่าโชติมาตรสมบูรณ์</t>
  </si>
  <si>
    <t>ดาวฤกษ์ที่มนุษย์สามารถมองเห็นได้ในเวลากลางวันคือ ดวงอาทิตย์
เหตุผล:
ดวงอาทิตย์เป็นดาวฤกษ์ที่อยู่ใกล้โลกมากที่สุด ทำให้แสงจากดวงอาทิตย์มีความเข้มมากพอที่จะมองเห็นได้ในเวลากลางวัน แม้จะมีแสงจากชั้นบรรยากาศโลกมารบกวนก็ตาม ดาวฤกษ์ดวงอื่น ๆ อยู่ห่างไกลจากโลกมาก แสงที่เดินทางมาถึงโลกจึงมีความเข้มน้อยเกินกว่าที่จะมองเห็นได้ในเวลากลางวัน ซึ่งมีแสงสว่างจากดวงอาทิตย์และชั้นบรรยากาศโลกบดบังอยู่</t>
  </si>
  <si>
    <t>ดาวฤกษ์แต่ละดวงมีความสว่างไม่เท่ากันเมื่อมองจากโลกเป็นเพราะปัจจัยหลัก 2 ประการ ได้แก่ ระยะห่างจากโลกและความสว่างที่แท้จริงของดาวฤกษ์นั้นๆ</t>
  </si>
  <si>
    <t>เราสามารถวัดความสว่างของหลอดไฟขนาด 60 วัตต์ ได้มากกว่าหลอดไฟขนาด 100 วัตต์ ได้ในกรณีที่หลอดไฟขนาด 60 วัตต์อยู่ใกล้ผู้สังเกตมากกว่าหลอดไฟขนาด 100 วัตต์อย่างมีนัยสำคัญ</t>
  </si>
  <si>
    <t>ระยะห่างจากดวงอาทิตย์: ภาพถ่ายแสดงให้เห็นว่าดวงอาทิตย์ที่ถ่ายจากพื้นผิวดาวอังคาร (ภาพบน) ดูสว่างน้อยกว่าที่ถ่ายจากพื้นผิวโลก (ภาพล่าง) เนื่องจากดาวอังคารอยู่ห่างจากดวงอาทิตย์มากกว่าโลก ทำให้ได้รับแสงอาทิตย์น้อยกว่า ความสว่างที่มองเห็นจึงลดลง บรรยากาศของดาวเคราะห์: บรรยากาศของดาวเคราะห์มีผลต่อการกระเจิงและการดูดกลืนแสงอาทิตย์ที่ส่องผ่านมายังพื้นผิวโลก บรรยากาศของโลกมีผลต่อการมองเห็นแสงอาทิตย์ที่แตกต่างจากบรรยากาศของดาวอังคาร ซึ่งอาจทำให้ความสว่างที่มองเห็นแตกต่างกันออกไป</t>
  </si>
  <si>
    <t xml:space="preserve">โชติมาตร (Magnitude) คือ ค่าที่แสดงอันดับความสว่างของดาวในทางดาราศาสตร์ โดยเป็นการวัดค่าแบบลอการิทึม 
ใช้ในการศึกษาสมบัติความสว่างของดาวฤกษ์ โดยแบ่งเป็นโชติมาตรปรากฏ (apparent magnitude) ซึ่งเป็นความสว่างที่มองเห็นจากโลก และโชติมาตรสัมบูรณ์ (absolute magnitude) ซึ่งเป็นความสว่างที่แท้จริงของดาวฤกษ์ </t>
  </si>
  <si>
    <t xml:space="preserve">โชติมาตรปรากฏ เป็นความสว่างของดาวบนท้องฟ้าที่สังเกตได้จริงจากโลก ซึ่งขึ้นอยู่กับระยะห่างของดาวจากโลกและความสว่างที่แท้จริงของดาว 
โชติมาตรสัมบูรณ์ เป็นการวัดความสว่างที่แท้จริงของดาว โดยตัดปัจจัยเรื่องระยะทางออกไป ทำให้สามารถเปรียบเทียบความสว่างที่แท้จริงของดาวแต่ละดวงได้อย่างถูกต้อง </t>
  </si>
  <si>
    <t>สีของดาว: ดาวที่มีอุณหภูมิผิวสูงจะมีสีฟ้าหรือขาว ส่วนดาวที่มีอุณหภูมิผิวต่ำกว่าจะมีสีเหลือง ส้ม หรือแดง
สเปกตรัมของดาว: สเปกตรัมของดาวคือแถบสีที่เกิดจากการแยกแสงของดาวออกมา ซึ่งสเปกตรัมนี้จะแสดงถึงองค์ประกอบทางเคมีของดาวและอุณหภูมิผิวของดาว โดยดาวที่มีอุณหภูมิผิวสูงจะมีเส้นสเปกตรัมที่แตกต่างจากดาวที่มีอุณหภูมิผิวต่ำกว่า</t>
  </si>
  <si>
    <t xml:space="preserve">ดาวฤกษ์แต่ละสีมีความแตกต่างกันที่ อุณหภูมิพื้นผิว โดยดาวฤกษ์สีน้ำเงินและน้ำเงินแกมขาวมีอุณหภูมิสูงกว่าดาวฤกษ์สีแดงอย่างมีนัยสำคัญ </t>
  </si>
  <si>
    <t xml:space="preserve"> Betelgeuse มีสีส้มแดงเนื่องจากอุณหภูมิพื้นผิวที่ค่อนข้างต่ำเมื่อเทียบกับดาวฤกษ์ที่ร้อนกว่าซึ่งมีสีขาวหรือน้ำเงิน การจัดเป็นดาวยักษ์แดงยิ่งยวด (Red Supergiant) บ่งบอกถึงการเป็นดาวฤกษ์มวลมากที่อยู่ในช่วงสุดท้ายของชีวิต ซึ่งมีการขยายตัวอย่างมากและมีอุณหภูมิพื้นผิวที่เย็นลง </t>
  </si>
  <si>
    <t xml:space="preserve">ดาวฤกษ์ที่มีความส่องสว่างน้อยที่สุดเมื่อสังเกตจากบนโลกคือ ดาว A เพราะมีค่าโชติมาตรปรากฏสูงสุด (1.35) ซึ่งหมายความว่ามีความสว่างที่มองเห็นจากโลกน้อยที่สุดเมื่อเทียบกับดวงอาทิตย์และดาว B </t>
  </si>
  <si>
    <t xml:space="preserve">ดาวฤกษ์ที่มีความส่องสว่างมากที่สุดเมื่ออยู่ห่างจากโลกเป็นระยะทาง 10 พาร์เซก คือดาวฤกษ์ที่มี โชติมาตรสัมบูรณ์ (Absolute Magnitude) น้อยที่สุด ในตารางที่กำหนดให้ เหตุผลคือ ค่าโชติมาตรสัมบูรณ์ที่น้อยกว่าแสดงถึงความสว่างที่แท้จริงของดาวฤกษ์ที่มากกว่า เนื่องจากเป็นการเปรียบเทียบความส่องสว่างของดาวฤกษ์ทุกดวงที่ระยะห่างมาตรฐานเดียวกันคือ 10 พาร์เซก </t>
  </si>
  <si>
    <t>ดวงอาทิตย์ เพราะ ดวงอาทิตย์อยู่ใกล้โลกและมีแสงสว่างในตัวเอง</t>
  </si>
  <si>
    <t>เพราะมีระยะห่างและความสว่างไม่เท่ากัน</t>
  </si>
  <si>
    <t>กรณีที่หลอด60วัตต์อยู่ใกล้กว่า</t>
  </si>
  <si>
    <t>ระดับความสว่างที่ใช้ศึกษาความสว่าง</t>
  </si>
  <si>
    <t>ความสว่างของวัตถุต่อสายตาที่เหมือนกันทุกประการ แต่โชติมาตรปรากฎคือสิ่งที่เราเห็นมีความแตกต่าง</t>
  </si>
  <si>
    <t>อุณหภูมิต่ำจะเป็นสีโทนร้อน แต่อุณหภูมิสูงจะเป็นสีโทนเย็น</t>
  </si>
  <si>
    <t>G อุณหภูมิประมาณ 5000-7000</t>
  </si>
  <si>
    <t>A เพราะไกลกว่า</t>
  </si>
  <si>
    <t>Bเพราะค่าสัมบูรณ์น้อยสุดจะสว่างมากสุด</t>
  </si>
  <si>
    <t>ไม่เห็น เพราะมีดวงอาทิตย์บดบัง</t>
  </si>
  <si>
    <t>มีแค่ดวงอาทิตย์ เพราะดวงอาทิตย์เป็นดาวฤกษ์ที่อยู่ใกล้โลกที่สุด และมีความสว่างมากจนแสงของมันสามารถเจาะทะลุชั้นบรรยากาศและทำให้ท้องฟ้าสว่างในเวลากลางวัน</t>
  </si>
  <si>
    <t>ความสว่างที่เรามองเห็นบนท้องฟ้าขึ้นอยู่กับ ระยะทาง + ความสว่างแท้จริง + การรบกวนของสภาพแวดล้อมในอวกาศ</t>
  </si>
  <si>
    <t>หลอดไฟ 60 วัตต์ สามารถวัดความสว่างได้มากกว่าหลอด 100 วัตต์ในกรณีที่หลอด 60 วัตต์มีประสิทธิภาพสูงกว่า , การกระจายแสงเหมาะสมกว่า, หรือสถานการณ์การวัดแสงไม่เหมือนกัน</t>
  </si>
  <si>
    <t>ระยะห่างระหว่างดวงอาทิตย์กับดาวต่างๆ</t>
  </si>
  <si>
    <t>โชติมาตร (Magnitude) คือระบบที่ใช้วัด ความสว่างของดาวฤกษ์หรือวัตถุท้องฟ้า ใช้วัดและเปรียบเทียบความสว่างของดาวฤกษ์ คำนวณระยะทางของดาวฤกษ์ ศึกษาคุณสมบัติทางฟิสิกส์ของดาวฤกษ์</t>
  </si>
  <si>
    <t>คือค่าความสว่างแท้จริงของดาวที่ระยะ 10 พาร์เซก แตกต่างกันเพราะโชติมาตรปรากฎคือค่าความสว่างที่เรามองเห็นจากโลก</t>
  </si>
  <si>
    <t>อุณหภูมิผิวของดาว กำหนดสีของดาว เพราะอุณหภูมิสูงทำให้ดาวปล่อยแสงสีฟ้าหรือขาว ในขณะที่อุณหภูมิต่ำทำให้ดาวดูแดง
สเปกตรัมของดาว ก็เปลี่ยนตามอุณหภูมิผิว เพราะธาตุและโมเลกุลในชั้นบรรยากาศของดาวจะดูดกลืนแสงที่ความยาวคลื่นต่าง ๆ กัน</t>
  </si>
  <si>
    <t>น้ำเงิน ดาวร้อนมาก, มวลมาก, อายุสั้น
น้ำเงินแกมขาว ดาวร้อน, มวลปานกลาง
แดง ดาวเย็น,มวลน้อย,อายุยาว</t>
  </si>
  <si>
    <t>น่าจะเป็นดาวยักษ์แดง มีอุณหภูมิผิวประมาณ 3500 C เพราะมีสีแดงซึ่งอุณหภูมิต่ำและอยู่ในช่วงปลายอายุดาวฤกษ์</t>
  </si>
  <si>
    <t>ดาว A เพราะโชติมาตรมาก สว่างจะน้อย</t>
  </si>
  <si>
    <t>ดาว B เพราะโชติมาตรสัมบูรณ์น้อย สว่างมาก</t>
  </si>
  <si>
    <t>ไม่ได้ เพราะดาว A มีความสว่างน้อยอาจสู้แสงของดวงอาทิตย์ไม่ได้</t>
  </si>
  <si>
    <t>ดวงอาทิตย์ ส่วนดาวฤกษ์อื่นๆจะถูกแสงของดวงอาทิตย์กลบไป</t>
  </si>
  <si>
    <t xml:space="preserve">ระยะห่างระหว่างผู้สังเกต กับดาวดวงต่างๆไม่เท่ากัน </t>
  </si>
  <si>
    <t>เราอยู่ใกล้หลอดไฟขนาด 60 วัตต์ ส่วนหลอดไฟขนาด 100 วัตต์ ห่างออกไปในระยะอนันต์</t>
  </si>
  <si>
    <t>ระยะห่าง สภาพชั้นบรรยากาศ รวมถึงสภาพแวดล้อม</t>
  </si>
  <si>
    <t>หน่วยวัดความสว่างของดาวฤกษ์หรือวัตถุท้องฟ้า ใช้ในการศึกษาความส่ว่าง ระยะทาง รวมถึงอุณหภูมิ</t>
  </si>
  <si>
    <t>สัมบูรณ์ = ความสว่างแท้จริงของดาว เมื่อวางอยู่ห่างจากโลก 10 พาร์เซก
ปรากฏ = ความสว่างที่เราเห็น</t>
  </si>
  <si>
    <t>สเปกตรัมของดาวแบ่งเป็น O, B, A, F, G, K, M ตามลำดับ จากร้อนที่สุด ไป เย็นที่สุด</t>
  </si>
  <si>
    <t>อุณหภูมิ โดยที่ น้ำเงินแกมขาว&gt;น้ำเงิน&gt;สีแดง</t>
  </si>
  <si>
    <t>สเปกตรัมประเภท M อุณหภูมิผิวประมาณ 3,500K</t>
  </si>
  <si>
    <t>ดาว A สังเกตจากโชติมาตรปรากฏ มีค่ามากที่สุด</t>
  </si>
  <si>
    <t>ดาว B มีค่าโชติมาตรสัมบูรณ์น้อยที่สุด</t>
  </si>
  <si>
    <t>ไม่สามารถ เนื่องจากถูกแสงจากดวงอาทิตย์กลบไป</t>
  </si>
  <si>
    <t>ดวงอาทิตย์ เพราะ เป็นดาวที่มีแสงสว่างในตัวเอง และดวงอาทิตย์มีความร้อนมาก ทำให้บังดาวฤกษ์ดวงอื่น</t>
  </si>
  <si>
    <t>เพราะระยะห่างระหว่างดาวฤกษ์และโลกต่างกัน</t>
  </si>
  <si>
    <t>หลอดไฟที่มีขนาด 60 วัตต์ อยู่ใกล้กับจุดสังเกต</t>
  </si>
  <si>
    <t>ระยะห่างระหว่างดวงอาทิตย์กับจุดสังเกต</t>
  </si>
  <si>
    <t>โชติมาตรสัมบูรณ์ สังเกตระยะห่างระหว่างจุดสังเกต ส่วนโชติมาตรปรากฏ มองจากโลก</t>
  </si>
  <si>
    <t xml:space="preserve">อุณหภูมิที่แตกต่างกัน ดาวฤกษ์สีน้ำเงินมีอุณหภูมิสูงที่สุด ดาวฤกษ์สีน้ำเงินแกมขาวมีอุณหภูมิรองลงมา และดาวฤกษ์สีแดงมีอุณหภูมิต่ำที่สุด </t>
  </si>
  <si>
    <t>เป็นดาวฤกษ์ประเภทสเปกตรัม M อุณหภูมิประมาณ 3,500 เคลวิน เพราะ อุณหภูมิต่ำ</t>
  </si>
  <si>
    <t>ดาว A เพราะ สังเกตจากโชติมาตรปรากฏ</t>
  </si>
  <si>
    <t>ดาว B เพราะมีค่าโชติมาตรสัมบูรณ์น้อยที่สุด (-3.6) ซึ่งบ่งชี้ถึงความสว่างที่แท้จริงมากที่สุด</t>
  </si>
  <si>
    <t>ไม่สามารถ สังเกตเห็นดาว A ในตอนกลางวันได้ เพราะแสงจากดวงอาทิตย์ในเวลากลางวันมีความสว่างจ้ามากจนบดบังแสงจากดาว A</t>
  </si>
  <si>
    <t>ดวงอาทิตย์ ดวงจันทร์ เพราะความสว่างของดาวฤกษ์</t>
  </si>
  <si>
    <t xml:space="preserve">ดาวอยู่ไกล-ใกล้โลกไม่เท่ากัน
ดาวมีขนาดและพลังงานต่างกัน
</t>
  </si>
  <si>
    <t>1.ระยะทางการสังเกต
ถ้าหลอดไฟ 60W อยู่ใกล้ผู้สังเกตมาก แต่หลอดไฟ
100W อยู่ไกลมาก - ความเข้มของแสงที่ตาเรารับได้จาก 60ฟ อาจมากกว่า
เนื่องจากความสว่างลดลงตามกฎ Inverse Square Law (แสงลดกำลังสองของระยะทาง)
2. ทิศทางการกระจายของแสง
ถ้า 60ฟ มีโคมสะท้อนแสงหรือกำหนดทิศหางให้พุ่งตรงมาที่ตา แต่ 100W กระจายรอบทิศ - ตาเราจะ รับแสงจาก 60W มากกว่า</t>
  </si>
  <si>
    <t>ฝุ่นควันละออง</t>
  </si>
  <si>
    <t>โชติมาตรคือมาตราวัดความสว่างของดาว ใช้ในการศึกษา ความสว่างจริง, ระยะทาง, และพลังงานการแผ่รังสีของดาว</t>
  </si>
  <si>
    <t>โชติมาตรปรากฏ (m):  “ที่เราเห็น”
โชติมาตรสัมบูรณ์ (M):  “จริง ๆ ของดาว”</t>
  </si>
  <si>
    <t xml:space="preserve">ดาวร้อน → น้ำเงิน/ขาว, สเปกตรัม O–B
ดาวเย็น → แดง/ส้ม, สเปกตรัม K–M
</t>
  </si>
  <si>
    <t>ดาว น้ำเงิน → ร้อนที่สุด, อายุน้อย, เผาผลาญพลังงานเร็ว
ดาว น้ำเงินแกมขาว → ร้อนรองลงมา, สว่างมาก
ดาว แดง → เย็นที่สุด, มักเป็นดาวแก่และมีขนาดใหญ่</t>
  </si>
  <si>
    <t>สเปกตรัม = M 
อุณหภูมิผิว ≈ 3,200 – 3,600 K
เพราะมันเป็นดาวที่วิวัฒนาการเข้าสู่ช่วงปลายชีวิต → ขยายใหญ่และเย็นลง ทำให้มองเห็นเป็นดาวสีแดง</t>
  </si>
  <si>
    <t>ดาวฤกษ์Bเพราะแสงเดินทางมาไกลและน้อย</t>
  </si>
  <si>
    <t>ดาวB เพราะอยู่ไกล</t>
  </si>
  <si>
    <t>ไม่ได้เพราะแสงจากดาวฤกษ์ของวงโคจรสว่างเกินไป</t>
  </si>
  <si>
    <t>ตามปกติในเวลากลางวันมนุษย์แทบจะไม่เห็นดาวฤกษ์ใด ๆ เลย เนื่องจากแสงอาทิตย์ที่กระเจิงในบรรยากาศทำให้ท้องฟ้าสว่างเกินไป</t>
  </si>
  <si>
    <t xml:space="preserve">1. ระยะทางใกล้–ไกล
2. ขนาดและพลังงานของดาวเอง
3. การรบกวนระหว่างทาง (ฝุ่น ก๊าซ)
4. การรบกวนจากชั้นบรรยากาศโลก
</t>
  </si>
  <si>
    <t>ระยะทางการสังเกต
ถ้าหลอดไฟ 60W อยู่ใกล้ผู้สังเกตมาก แต่หลอดไฟ 100W อยู่ไกลมาก → ความเข้มของแสงที่ตาเรารับได้จาก 60W อาจมากกว่า
เนื่องจากความสว่างลดลงตามกฎ Inverse Square Law (แสงลดกำลังสองของระยะทาง)
2. ทิศทางการกระจายของแสง
ถ้า 60W มีโคมสะท้อนแสงหรือกำหนดทิศทางให้พุ่งตรงมาที่ตา แต่ 100W กระจายรอบทิศ → ตาเราจะรับแสงจาก 60W มากกว่า</t>
  </si>
  <si>
    <t xml:space="preserve">ฝุ่นควันละออง </t>
  </si>
  <si>
    <t>โชติมาตร = หน่วยวัดความสว่างของดาว
ใช้ศึกษา ความสว่างและพลังงาน (Luminosity) ของดาวฤกษ์
มีทั้ง ปรากฏ (ที่เห็นจากโลก) และ แท้จริง (แก้ระยะทางแล้ว)
0</t>
  </si>
  <si>
    <t>โชติมาตรปรากฏ (m): ความสว่างที่ “ตาเห็น” จากโลก → ขึ้นกับระยะทาง
โชติมาตรสัมบูรณ์ (M): ความสว่างที่ “แท้จริง” ของดาว → ใช้เปรียบเทียบพลังงานจริงของดาว</t>
  </si>
  <si>
    <t>อุณหภูมิสูง → สีฟ้า → สเปกตรัม O–B
อุณหภูมิปานกลาง → สีขาว/เหลือง → สเปกตรัม F–G
อุณหภูมิต่ำ → สีแดง → สเปกตรัม K–M</t>
  </si>
  <si>
    <t xml:space="preserve">ของดาวบอก อุณหภูมิผิวและพลังงานที่ดาวปล่อยออกมา → น้ำเงินร้อนสุด แดงเย็นสุด
</t>
  </si>
  <si>
    <t xml:space="preserve">         สเปกตรัม M                           3700~5200 k</t>
  </si>
  <si>
    <t>ดาวฤกษ์B เพราะแสงเดินทางมาไกลและน้อย</t>
  </si>
  <si>
    <t>ดาวB เพราะ อยู่ไกล</t>
  </si>
  <si>
    <t>พระอาทิตย์ เพราะ มีแสงจ้า</t>
  </si>
  <si>
    <t>แหล่งกำเนิด และ ระยะห่าง</t>
  </si>
  <si>
    <t>แรงดันใช้งานต่างกัน, ชนิดหลอดต่างกัน, ต่อวงจรอนุกรม, หรือหลอด 100W เสื่อมสภาพ</t>
  </si>
  <si>
    <t>โชติมาตร คือ หน่วยวัดความสว่างของดาวฤกษ์ใช้ในการศึกษา ความสว่าง, ระยะทาง และพลังงานที่ดาวแผ่ออกมา</t>
  </si>
  <si>
    <t>โชติมาตรปรากฏ  ความสว่าง ที่ตาเราเห็นจากโลก
โชติมาตรสัมบูรณ์  ความสว่าง ที่แท้จริงของดาว (ไม่ขึ้นกับระยะทาง)</t>
  </si>
  <si>
    <t>อุณหภูมิผิว  กำหนดความยาวคลื่นสูงสุดที่แผ่รังสีออกมา กำหนดสีที่เห็น
สีของดาว ใช้จำแนกสเปกตรัม</t>
  </si>
  <si>
    <t>ชนิดสเปกตรัม
สีบอก อุณหภูมิผิว
มวลและอายุ ถ้ามวลมากสว่างมากอายุน้อย</t>
  </si>
  <si>
    <t>เป็นดาวฤกษ์ชนิดสเปกตรัม M มีอุณหภูมิผิวประมาณ 3,500 K
เพราะมันมีสีส้มอมแดง สว่างมาก และอยู่ในช่วงดาวยักษ์แดงซึ่งเป็นดาวมวลมากที่ใกล้หมดอายุขัยแล้ว</t>
  </si>
  <si>
    <t>ดาว A เพราะดาวA มีค่าโชติมาตรปรากฏ มากสุด</t>
  </si>
  <si>
    <t>ดาว A เพราะมีค่าโชติมาตรสัมบูรณ์น้อยสุด</t>
  </si>
  <si>
    <t>ไม่ได้ เพราะ มีค่าความสว่างน้อย</t>
  </si>
  <si>
    <t>เนื่องจาก ระยะห่างจากโลก และ ขนาดที่แท้จริงของดาว เอง รวมถึง อุณหภูมิ และ มวลสาร ของดาวฤกษ์นั้นๆ ที่แตกต่างกัน</t>
  </si>
  <si>
    <t>เมื่อ หลอดไฟ 60 วัตต์มีประสิทธิภาพในการเปลี่ยนกำลังไฟเป็นแสงสว่าง (ลูเมน) สูงกว่า</t>
  </si>
  <si>
    <t xml:space="preserve">ดาวที่มีอุณหภูมิสูงกว่าจะมีสีน้ำเงินหรือขาว ส่วนดาวที่มีอุณหภูมิต่ำกว่าจะมีสีเหลือง ส้ม ไปจนถึงแดง </t>
  </si>
  <si>
    <t>ดาวฤกษ์สีน้ำเงินมีอุณหภูมิสูงที่สุด, ดาวฤกษ์สีน้ำเงินแกมขาวมีอุณหภูมิปานกลางถึงสูง, และดาวฤกษ์สีแดงมีอุณหภูมิต่ำที่สุด</t>
  </si>
  <si>
    <t>เป็นดาวฤกษ์ประเภทสเปกตรัม M (หรือ M-type star) ซึ่งเป็นดาวฤกษ์ที่มีอุณหภูมิพื้นผิวเย็น และมักปรากฏเป็นสีแดง เนื่องจากมีอุณหภูมิประมาณ 3,500 เคลวิน</t>
  </si>
  <si>
    <t>จากตาราง ดาวฤกษ์ B มีความส่องสว่างน้อยที่สุดที่สังเกตจากโลก เพราะมีค่าโชติมาตรปรากฏสูงที่สุด (0.98) ยิ่งค่าโชติมาตรปรากฏมาก ดาวยิ่งดูสว่างน้อย</t>
  </si>
  <si>
    <t>เมื่อกำหนดให้ดาวฤกษ์อยู่ห่างจากโลก 10 พาร์เซก จะใช้ค่าโชติมาตรสัมบูรณ์เป็นตัวบอกความส่องสว่างแท้จริง ซึ่งจากตาราง ดาว B มีค่าโชติมาตรสัมบูรณ์ต่ำที่สุด (-3.6) แสดงว่ามีความส่องสว่างแท้จริงมากที่สุด</t>
  </si>
  <si>
    <t>มนุษย์ไม่สามารถสังเกตเห็นดาว A ในตอนกลางวันได้ เพราะมีค่าโชติมาตรปรากฏ (1.35) ที่สว่างน้อยกว่าแสงอาทิตย์มาก แสงอาทิตย์จึงกลบแสงดาวจนมองไม่เห็น</t>
  </si>
  <si>
    <t>ดวงอาทิตย์คือดาวฤกษ์เพียงดวงเดียวที่มนุษย์เห็นได้ด้วยตาเปล่าในเวลากลางวัน</t>
  </si>
  <si>
    <t>ความสว่างขึ้นอยู่กับพลังงานของดาว ระยะทาง และสิ่งที่ขวางกั้นแสงระหว่างทาง</t>
  </si>
  <si>
    <t>เราจะวัดได้ว่าหลอด 60 วัตต์ สว่างกว่าถ้ามันอยู่ใกล้กว่า และมีประสิทธิภาพในการเปล่งแสงดีกว่า หลอด 100 วัตต์</t>
  </si>
  <si>
    <t>ปัจจัยที่มีผลต่อความส่องสว่างของดวงอาทิตย์ที่ปรากฏให้เห็นในภาพคือ ระยะห่างจากดวงอาทิตย์ และ สภาพชั้นบรรยากาศ</t>
  </si>
  <si>
    <t>โชติมาตรคือระบบตัวเลขบอกความสว่างของดาว โดยตัวเลขยิ่งน้อย ดาวยิ่งสว่าง ใช้ศึกษาความสว่างที่แท้จริงและระยะห่างของดาวได้</t>
  </si>
  <si>
    <t>โชติมาตรสัมบูรณ์คือค่าความสว่างที่แท้จริงของดาว โดยแตกต่างจากโชติมาตรปรากฏที่เป็นความสว่างที่มองเห็นจากโลก ซึ่งได้รับผลกระทบจากระยะทางของดาว</t>
  </si>
  <si>
    <t>อุณหภูมิผิวของดาวเกี่ยวข้องกับสีและสเปกตรัมของมันโดยตรง ดาวที่ร้อนมากจะเป็นสีน้ำเงิน และดาวที่เย็นกว่าจะเป็นสีแดง นักดาราศาสตร์ใช้การวิเคราะห์สเปกตรัมเพื่อจัดประเภทดาวตามอุณหภูมิ เช่น ดาว O (ร้อนสุด) ถึง M (เย็นสุด)</t>
  </si>
  <si>
    <t xml:space="preserve">ดาวฤกษ์ที่นิดมองเห็นมีความแตกต่างกันที่อุณหภูมิผิวเป็นหลัก ซึ่งเป็นปัจจัยสำคัญที่กำหนดสีและคุณสมบัติอื่นๆ ของดาว
ดาวสีน้ำเงิน เป็นดาวที่ร้อนที่สุด มีอุณหภูมิผิวสูงกว่า 30,000 เคลวิน มีมวลมากและมีอายุสั้น
ดาวสีน้ำเงินแกมขาว มีอุณหภูมิรองลงมา อยู่ในช่วง 10,000 - 30,000 เคลวิน
ดาวสีแดง เป็นดาวที่เย็นที่สุดในสามดวงนี้ มีอุณหภูมิผิวต่ำกว่า 3,500 เคลวิน มักมีมวลน้อยและมีอายุยืนยาว
</t>
  </si>
  <si>
    <t>ดาวเบเทลจุสมีสีแดง จึงจัดอยู่ในชนิดสเปกตรัม M และมีอุณหภูมิผิวประมาณ 3,500 เคลวิน เพราะสีของดาวฤกษ์สัมพันธ์กับอุณหภูมิผิวของมันโดยตรง ดาวที่เย็นกว่าจะมีสีแดง</t>
  </si>
  <si>
    <t>ดาว A ปรากฏสว่างน้อยที่สุดเมื่อมองจากโลก เพราะทีค่าโชติมาตรปรากฏเยอะที่สุด</t>
  </si>
  <si>
    <t>ดาว B เพราะมีโชติมาตรสัมบูรณ์ -3.6 เป็นดาวที่มีความส่องสว่างที่แท้จริงมากที่สุด</t>
  </si>
  <si>
    <t>ไม่สามารถของเห็นดาว A ในตอนกลางวันได้ เพราะแสงจากดวงอาทิตย์มีความสว่างมากจนกลบแสงของดาว A ที่มีค่าโชติมาตรปรากฏ 1.35 ได้หมด ทำให้ต้องรอให้ถึงเวลากลางคืนเท่านั้นถึงจะมองเห็นดาวได้</t>
  </si>
  <si>
    <t>ดาวที่มองเห็นกลางวัน ดาวสว่างมากใกล้โลก เช่น ดาวศุกร์ มองเห็นได้ เพราะความสว่างสูงกว่าแสงฟุ้งของบรรยากาศ</t>
  </si>
  <si>
    <t xml:space="preserve"> ทำไมดาวมีความสว่างต่างกัน: ขึ้นกับ ความสว่างจริง และ ระยะทางจากโลก</t>
  </si>
  <si>
    <t>หลอดไฟ 60 วัตต์อาจดูสว่างกว่า 100 วัตต์: เมื่อ อยู่ใกล้กว่า หรือมี สิ่งบดบังแสง 100 วัตต์</t>
  </si>
  <si>
    <t>ปัจจัยความส่องสว่างดวงอาทิตย์: ขึ้นกับ อุณหภูมิผิว, ขนาด, และ ระยะทางจากโลก</t>
  </si>
  <si>
    <t>โชติมาตร  คือ ความสว่างปรากฏของดาวจากโลก</t>
  </si>
  <si>
    <t xml:space="preserve">โชติมาตรสัมบูรณ์ คือ ความสว่างจริงของดาวถ้าวางที่ระยะ 10 พาร์เซก แตกต่างจากปรากฏตรงที่โชติมาตรปรากฏวัดจากโลก
</t>
  </si>
  <si>
    <t xml:space="preserve"> อุณหภูมิผิวกับสีดาว: ดาวสีน้ำเงิน = ร้อน, ขาว = ปานกลาง, แดง = เย็น</t>
  </si>
  <si>
    <t>ดาว 3 ดวงสีน้ำเงิน, น้ำเงินขาว, แดง: ความร้อนลดลงตามลำดับ, สีบอกอุณหภูมิและสเปกตรัม</t>
  </si>
  <si>
    <t xml:space="preserve">ดาวสเปกตรัม M (แดง), อุณหภูมิผิวประมาณ 3,500 K, เพราะสีแดงบ่งบอกเย็นกว่า
</t>
  </si>
  <si>
    <t>ดาว A เพราะมีค่า โชติมาตรปรากฏ (1.35) มากที่สุด แสดงว่ามองจากโลกแล้วสว่างน้อยที่สุด</t>
  </si>
  <si>
    <t>ดาว B เพราะมีค่า โชติมาตรสัมบูรณ์ (-3.6) ต่ำที่สุด แสดงว่ามีความส่องสว่างแท้จริงมากที่สุด</t>
  </si>
  <si>
    <t>มนุษย์ไม่สามารถสังเกตเห็นดาว A ในตอนกลางวันได้
เพราะดาว A มีค่าโชติมาตรปรากฏ 1.35 ซึ่งมีความสว่างไม่มากพอที่จะมองเห็นท่ามกลางความสว่างจ้าของท้องฟ้าในเวลากลางวัน</t>
  </si>
  <si>
    <t>เพราะกำลังส่องสว่างของดาวฤกษ์แต่ละดวงไม่เท่ากัน และระยะที่ห่างจากโลกของแต่ละดาวฤกษ์ก็ไม่เท่ากัน</t>
  </si>
  <si>
    <t>หลอด 60 วัตต์อยู่ใกล้เครื่องมือวัด หรือใกล้ตามากกว่าหลอด 100 วัตต์ ความเข้มของแสงจะดูมากกว่า และทิศทางการส่องแสงเช่นมีอะไรบังหลอด 100 วัตต์ และประสิทธิภาพของหลอดไฟ</t>
  </si>
  <si>
    <t>โชติมาตร คือ ค่าความสว่างของดาวที่วัดได้จากโลก ใช้ศึกษาความสว่างของดาวฤกษ์</t>
  </si>
  <si>
    <t>โชติมาตรสัมบูรณ์ คือ ความสว่างแท้จริงของดาวถ้าอยู่ห่างจากโลก 10 พาร์เซก แตกต่างจาก โชติมาตรปรากฏ ที่ขึ้นกับระยะห่างและสิ่งกีดขวางการมองเห็น</t>
  </si>
  <si>
    <t>อุณหภูมิผิวของดาว ยิ่งสูง สีออกน้ำเงิน/ขาว และสเปกตรัมอยู่ช่วงสั้น ยิ่งต่ำ สีออกส้ม/แดง และสเปกตรัมอยู่ช่วงยาว</t>
  </si>
  <si>
    <t>ดาว สีน้ำเงิน ร้อนที่สุด, สีน้ำเงินแกมขาว ร้อนรองลงมา, สีแดง เย็นที่สุด</t>
  </si>
  <si>
    <t>Betelgeuse เป็นดาวยักษ์แดง สเปกตรัมชนิด M มีอุณหภูมิผิวประมาณ 3,000–3,500 K เพราะมีสีแดงแสดงว่าอุณหภูมิต่ำกว่าดาวสีน้ำเงินหรือขาวมาก</t>
  </si>
  <si>
    <t>ดาว B เพราะ การวัดค่าความสว่างของดาวฤกษ์แบบอยู่ห่างจากโลกเป็นระยะทาง 10 พาร์เซก คือการวัดค่าความสว่างแบบโชติมาตรสัมบรูณ์ และยิ่งค่าน้อยความสว่างยิ่งมาก</t>
  </si>
  <si>
    <t>ไม่ เพราะค่าความสว่างของมันน้อยเกินไป</t>
  </si>
  <si>
    <t xml:space="preserve">	•	มนุษย์เห็น ดวงอาทิตย์ ได้ชัดเจนที่สุดในเวลากลางวัน เพราะใกล้โลกและสว่างมาก
	•	ดาวฤกษ์อื่นแทบมองไม่เห็นกลางวัน ยกเว้นกรณีที่เกิดสุริยุปราคาเต็มดวง
	•	วัตถุท้องฟ้าอื่นที่มักเห็นกลางวันคือ ดาวศุกร์ (และบางครั้งดาวพฤหัสบดี) แม้จะไม่ใช่ดาวฤกษ์
</t>
  </si>
  <si>
    <t xml:space="preserve">ความสว่างที่เราเห็นจากโลกขึ้นอยู่กับ ความสว่างแท้จริงของดาวฤกษ์ + ระยะทาง + การรบกวนระหว่างทาง (เช่น ฝุ่น, บรรยากาศโลก)
</t>
  </si>
  <si>
    <t>เราสามารถเห็นหลอดไฟ 60 วัตต์สว่างกว่า 100 วัตต์ได้ ถ้า อยู่ใกล้กว่า, มีตัวสะท้อนแสงช่วย, ไม่มีสิ่งบดบังแสง, หรือ เป็นหลอดที่มีประสิทธิภาพสูงกว่า</t>
  </si>
  <si>
    <t>ความสว่างของดวงอาทิตย์ขึ้นอยู่กับตำแหน่ง และสภาพแวดล้อมของชั้นบรรยากาศโลก</t>
  </si>
  <si>
    <t>โชติมาตรคือมาตราวัดความสว่างของดาวฤกษ์ แบ่งเป็น โชติมาตรปรากฏ (บอกว่าดูสว่างแค่ไหนจากโลก) และ โชติมาตรแท้ (บอกความสว่างจริงของดาว) ใช้ในการศึกษาสมบัติด้าน ความสว่างแท้จริงและระยะทางของดาวฤกษ์</t>
  </si>
  <si>
    <t xml:space="preserve">•	โชติมาตรปรากฏ = ความสว่างที่เราเห็นจากโลก (ขึ้นกับระยะทาง)
•	โชติมาตรสัมบูรณ์ = ความสว่างแท้จริงของดาว (ไม่ขึ้นกับระยะทาง กำหนดไว้ที่ 10 pc)
</t>
  </si>
  <si>
    <t xml:space="preserve">	•	อุณหภูมิผิวดาวยิ่งสูง → ดาวยิ่งมีสีฟ้า/น้ำเงิน และอยู่ในสเปกตรัม O–B
	•	อุณหภูมิต่ำ → ดาวมีสีส้ม/แดง และอยู่ในสเปกตรัม K–M
	•	ดังนั้น อุณหภูมิ ↔ สี ↔ ชนิดสเปกตรัม เป็นตัวชี้ถึงสมบัติพื้นฐานของดาวฤกษ์</t>
  </si>
  <si>
    <t xml:space="preserve">	•	สีน้ำเงิน = ร้อนที่สุด, สว่างมาก, อายุสั้น
	•	สีน้ำเงินแกมขาว = ร้อนรองลงมา, สว่างมาก, อายุปานกลาง
	•	สีแดง = เย็นที่สุด, อาจสว่างน้อย (ดาวเล็ก) หรือสว่างมากแต่ผิวเย็น (ดาวยักษ์แดง), อายุยาวนาน</t>
  </si>
  <si>
    <t>ดาวยักษ์แดงขนาดใหญ่สว่างมาก สีแดงส้ม และอยู่ในช่วงปลายอายุของดวงฤกษ์</t>
  </si>
  <si>
    <t>ดาวB สว่างกว่าดาว A
เพราะค่ามาตราปรากฏของดาว B (-0.3)
น้อยกว่าดาว Aจึงเห็นสว่างกว่าจากโลก</t>
  </si>
  <si>
    <t>ดาว A เพราะ ค่ามาตราสัมบูรณ์ของดาว Aน้อยกว่า จึงสว่างกว่ามาก</t>
  </si>
  <si>
    <t>เห็นได้เพราะ สว่างมากค่ามาตราปรากฏต่ำมาก</t>
  </si>
  <si>
    <t>ดาวที่มองเห็นในเวลากลางวันคือ ดวงอาทิตย์เท่านั้น เพราะเป็นดาวฤกษ์ที่สว่างที่สุดและใกล้โลกมาก</t>
  </si>
  <si>
    <t>ความสว่างของดาวที่เรามองเห็นขึ้นอยู่กับ ความสว่างจริง + ระยะทาง + การดูดกลืนของสสารระหว่างดาว</t>
  </si>
  <si>
    <t>เราจะเห็นหลอดไฟ 60 วัตต์สว่างกว่า 100 วัตต์ เมื่อหลอดไฟ 60 วัตต์อยู่ใกล้กว่าหรืออยู่ในสภาพแวดล้อมที่เหมาะสมกว่า</t>
  </si>
  <si>
    <t>การเคลื่อนที่ของดวงอาทิตย์ในท้องฟ้าและมุมมองที่แตกต่างกัน</t>
  </si>
  <si>
    <t>โซ่ติมาตรคือการจัดประเภทดาวตามอุณหภูมิและสี โดยใช้ในการศึกษาสมบัติของดาวฤกษ์</t>
  </si>
  <si>
    <t>โซ่ติมาตรสมบูรณ์คือการจำแนกดาวตามอุณหภูมิและขนาดที่แท้จริง โดยไม่คำนึงถึงความสว่างที่มองเห็นจากโลก ส่วนโซ่ติมาตรปรากฏคำนึงถึงความสว่างที่ปรากฏในท้องฟ้าจากโลก</t>
  </si>
  <si>
    <t>สีของดาวและประเภทสเปกตรัมบอกอุณหภูมิผิวของดาว</t>
  </si>
  <si>
    <t>สีของดาวบอก อุณหภูมิผิวและมวล: น้ำเงินร้อนและมวลมากที่สุด, แดงเย็นและมวลน้อยที่สุด</t>
  </si>
  <si>
    <t xml:space="preserve">Betelgeuse → M-type, Red Supergiant, อุณหภูมิ ~3,500 K
</t>
  </si>
  <si>
    <t>ดาว A เพราะจากตารางมีค่าโชติมาตรปรากฏมากที่สุด (1.35) ซึ่งหมายถึงสว่างน้อยที่สุดเมื่อมองจากโลก เนื่องจากอยู่ไกลและมีความสว่างแท้น้อยกว่าดาว B</t>
  </si>
  <si>
    <t>ดาว B เพราะเมื่อเปรียบเทียบที่ระยะทางเท่ากัน (10 พาร์เซก) จะต้องใช้ค่า โชติมาตรสัมบูรณ์ ซึ่งดาว B มีค่าโชติมาตรสัมบูรณ์ต่ำสุด (–3.6) แสดงว่ามีความสว่างแท้จริงมากที่สุด จึงมองเห็นสว่างที่สุดถ้าอยู่ที่ระยะทางเดียวกัน</t>
  </si>
  <si>
    <t>ไม่สามารถสังเกตเห็น ดาว A ได้ในตอนกลางวัน
เพราะว่าค่าโชติมาตรปรากฏของดาว A คือ 1.35 ซึ่งไม่สว่างเพียงพอที่จะมองเห็นได้ด้วยตาเปล่าท่ามกลางแสงสว่างจ้าในบรรยากาศโลก มีเพียงวัตถุท้องฟ้าที่สว่างมาก ๆ เช่น ดวงอาทิตย์ ดวงจันทร์ หรือดาวเคราะห์บางดวง (เช่น ดาวศุกร์) เท่านั้นที่สามารถเห็นได้ในเวลากลางวัน</t>
  </si>
  <si>
    <t>มีเพียงดวงอาทิตย์เท่านั้นที่มองเห็นได้ในเวลากลางวัน เพราะความใกล้และความสว่างที่สูงเกินกว่าดาวฤกษ์อื่น ๆ</t>
  </si>
  <si>
    <t>ความสว่างที่เรามองเห็นบนท้องฟ้าขึ้นอยู่กับความสว่างจริงของดาว + ระยะทาง + การดูดกลืนของสสารระหว่างดาว + ชั้นบรรยากาศของโลก</t>
  </si>
  <si>
    <t>แม้กำลังไฟสูงกว่า แต่ถ้า 100 วัตต์อยู่ไกลหรือถูกบดบัง เราอาจเห็น 60 วัตต์สว่างกว่า</t>
  </si>
  <si>
    <t>ความส่องสว่างของดวงอาทิตย์ขึ้นอยู่กับระยะทางระหว่างดาวอาทิตย์กับผู้สังเกต</t>
  </si>
  <si>
    <t>โชติมาตรคือ ตัวเลขบอกความสว่างของดาว ใช้ศึกษาว่า ดาวดวงไหนสว่างจริง, จางจริง และเปรียบเทียบคุณสมบัติของดาว</t>
  </si>
  <si>
    <t>ปรากฏ: มองจากโลก=ดูสว่างหรือจาง
สัมบูรณ์: ความสว่างแท้จริง=เปรียบเทียบดาวแต่ละดวงได้โดยไม่สนใจระยะทาง</t>
  </si>
  <si>
    <t>ดาวร้อน=สีฟ้า/ขาว, เส้นสเปกตรัมเฉพาะ
ดาวเย็น=สีแดง/ส้ม, เส้นสเปกตรัมอื่น
สีและสเปกตรัมบอกอุณหภูมิผิวดาวได้</t>
  </si>
  <si>
    <t xml:space="preserve"> สีของดาวบอก อุณหภูมิผิวและสเปกตรัม:
น้ำเงิน=ร้อนที่สุด
น้ำเงินแกมขาว=ปานกลาง
แดง=เย็นที่สุด</t>
  </si>
  <si>
    <t xml:space="preserve">เป็นดาวซูเปอร์ไจแอนต์แดง จัดอยู่ในชนิดสเปกตรัม M2 Iab มีอุณหภูมิผิวประมาณ 3,300–3,700 K (~3,500 K) เพราะมีสีแดงและลักษณะสเปกตรัมที่บ่งชี้ถึงดาวเย็นชนิด M.
</t>
  </si>
  <si>
    <t>ดาว A มีความส่องสว่างน้อยที่สุดเมื่อมองจากโลก เพราะมีโชติมาตรปรากฏ 1.35 ซึ่งมีค่ามากกว่าดาว B (0.98)=ค่ามากกว่าหมายถึงมืดกว่า</t>
  </si>
  <si>
    <t>ดาว B มีความส่องสว่างมากที่สุด เพราะมีค่าโชติมาตรสัมบูรณ์ –3.6 ซึ่งน้อยที่สุดในตาราง</t>
  </si>
  <si>
    <t>มนุษย์ไม่สามารถเห็นดาว A ตอนกลางวันได้ เพราะแม้ดาว A จะสว่าง แต่มีโชติมาตรปรากฏ +1.35 ซึ่งน้อยกว่าดวงอาทิตย์มาก แสงอาทิตย์จึงกลบแสงดาวจนมองไม่เห็น</t>
  </si>
  <si>
    <t>ในเวลากลางวัน มนุษย์สามารถมองเห็นดาวฤกษ์ได้เพียงดวงเดียวเท่านั้นคือ ดวงอาทิตย์
สาเหตุหลักที่มองไม่เห็นดาวฤกษ์ดวงอื่นเป็นเพราะ ดวงอาทิตย์อยู่ใกล้โลกมาก ทำให้มีแสงสว่างจ้ามากจนบดบังแสงที่อ่อนกว่าของดาวฤกษ์ดวงอื่น ๆ ที่อยู่ห่างไกลออกไป</t>
  </si>
  <si>
    <t>ความสว่างของดาวฤกษ์ที่เราเห็นบนท้องฟ้าไม่เท่ากันมาจาก 2 ปัจจัยหลัก:ความสว่างที่แท้จริงของดาว,ระยะทางจากโลก</t>
  </si>
  <si>
    <t>จากระยะทาง ประสิทธิภาพของหลอดไฟ และ สิ่งกีดขวาง</t>
  </si>
  <si>
    <t>ระยะทาง วิสัยทัศน์การมองเห็น ความหนาแน่นของชั้นบรรยากาศ</t>
  </si>
  <si>
    <t>โชติมาตร (Magnitude) คือค่าที่ใช้วัดความสว่างของดาวฤกษ์ โดยแบ่งเป็นสองแบบ:
 * โชติมาตรปรากฏ: ความสว่างที่มองเห็นได้จริงจากโลก
 * โชติมาตรสัมบูรณ์: ความสว่างที่แท้จริงของดาว
นักดาราศาสตร์ใช้ค่านี้ในการศึกษา ความสว่างที่แท้จริง และ ระยะทาง ของดาวฤกษ์ โดยนำโชติมาตรทั้งสองแบบมาเปรียบเทียบกัน</t>
  </si>
  <si>
    <t xml:space="preserve"> โชติมาตรปรากฏ จะบอกว่าดาวดวงนั้นดูสว่างแค่ไหนเมื่อมองจากโลก แต่ โชติมาตรสัมบูรณ์ จะบอกว่าดาวดวงนั้นสว่างแค่ไหน</t>
  </si>
  <si>
    <t>อุณหภูมิผิวของดาวเป็นตัวกำหนดสีและชนิดของสเปกตรัมที่ดาวเปล่งออกมา ดาวที่ร้อนจะมีสีน้ำเงินและมีสเปกตรัมของธาตุเบา ในขณะที่ดาวที่เย็นจะมีสีแดงและมีสเปกตรัมของโมเลกุล</t>
  </si>
  <si>
    <t>สีของดาวฤกษ์บ่งบอกถึงอุณหภูมิและอายุขัย:
 * ดาวสีน้ำเงิน: ร้อนที่สุด, อายุสั้นที่สุด
 * ดาวสีน้ำเงินแกมขาว: ร้อน
 * ดาวสีแดง: เย็นที่สุด, อายุยืนยาวที่สุด</t>
  </si>
  <si>
    <t>ดาวเบเทลจุสเป็นดาวฤกษ์ชนิดสเปกตรัม M และมีอุณหภูมิผิวประมาณ 3,500 เคลวิน เพราะมันเป็นดาวยักษ์ใหญ่สีแดง ซึ่งสีแดงบ่งบอกว่าดาวมีอุณหภูมิที่ค่อนข้างต่ำนั่นเอง</t>
  </si>
  <si>
    <t>ไม่ได้ เพราะ มีระยะห่างจากโลกมากเกินไปและมีความสว่างไม่ได้มาก</t>
  </si>
  <si>
    <t>ดาวที่มองเห็นตอนกลางวันได้คือ ดวงอาทิตย์ (บางครั้งเห็นดาวเคราะห์สว่าง ๆ เช่นดาวศุกร์ได้ในเงื่อนไขพิเศษ) เพราะดวงอาทิตย์อยู่ใกล้และมีความสว่างมากกว่าดวงดาวอื่น ๆ ทำให้สว่างจนแสงฟ้าของบรรยากาศไม่กลบหมด</t>
  </si>
  <si>
    <t>เพราะแต่ละดวงมี ความสว่างแท้ (luminosity) ต่างกัน และอยู่ห่างจากเราไม่เท่ากัน รวมถึงผลจากบรรยากาศ/ฝุ่น/เมฆที่กรองแสง ทำให้ความสว่างที่มองเห็นแตกต่างกัน</t>
  </si>
  <si>
    <t>หลอด 60 W อาจวัดว่าดูสว่างกว่า 100 W ได้เมื่อ:
หลอด 60 W อยู่ใกล้ผู้สังเกตมากกว่า 100 W (ระยะใกล้ทำให้สว่างปรากฏมากขึ้น)
ประสิทธิภาพส่องสว่างต่างกัน (เช่น 60 W เป็นหลอด LED ให้ลูเมน/วัตต์สูงกว่า 100 W แบบเก่า)
หลอด 100 W ถูกบดบัง/หรี่หรือมีสภาพที่ทำให้แสงลดลง</t>
  </si>
  <si>
    <t>ปัจจัยที่มีผลต่อความส่องสว่างของดวงอาทิตย์ที่เราเห็น เช่น มุมตกกระทบของแสง (เช้ากับเย็นแสงผ่านบรรยากาศมากกว่า) สภาพบรรยากาศ (เมฆ ฝุ่น ควัน) ที่กรองแสง ความหนาแน่นของอากาศ/ชั้นบรรยากาศในแนวมอง</t>
  </si>
  <si>
    <t>โชติมาตร (magnitude) คือค่าที่ใช้บอก ความสว่างปรากฏ ของดาวจากมุมมองผู้สังเกต ใช้ในการเปรียบเทียบความสว่างของดาวและเมื่อรวมกับระยะทางก็ใช้หาความสว่างแท้/สมบัติอื่น ๆ ของดาว</t>
  </si>
  <si>
    <t>โชติมาตรสัมบูรณ์ (absolute magnitude) คือความสว่างแท้ของดาวเมื่อวางดาวไว้ที่ระยะมาตรฐาน 10 พาร์เซก ต่างจากโชติมาตรปรากฏ (apparent magnitude) ที่เป็นความสว่างที่เราเห็นจากตำแหน่งจริงของดาวบนท้องฟ้า (ขึ้นกับระยะทางและการดูดกลืนแสง)</t>
  </si>
  <si>
    <t>อุณหภูมิผิวของดาวสัมพันธ์กับสีและสเปกตรัม:
ดาวที่อุณหภูมิสูงจะมีสี ฟ้า-ขาว และเป็นสเปกตรัมประเภทต้น (เช่น O, B)
ดาวเย็นกว่าจะมีสี แดง และเป็นสเปกตรัมประเภทท้าย (เช่น K, M)
สเปกตรัมยังบอกเส้นดูดกลืนของธาตุซึ่งเปลี่ยนตามอุณหภูมิ</t>
  </si>
  <si>
    <t>ดาวสีน้ำเงิน / น้ำเงินแกมขาว / สีแดง ต่างกันที่:
อุณหภูมิ: น้ำเงินร้อนที่สุด &gt; น้ำเงินแกมขาว &gt; แดง (เย็นที่สุด)
มวลและอายุ: ดาวสีน้ำเงินมักมวลมากและมีอายุสั้นกว่า ดาวแดงมักมวลดเล็กหรือเป็นยักษ์แดงแต่เย็นกว่า
สเปกตรัม/ความสว่าง: สีบอกชนิดสเปกตรัมและค่าความสว่างต่างกัน</t>
  </si>
  <si>
    <t xml:space="preserve">ดาว Betelgeuse น่าจะเป็น ดาวยักษ์แดง / ยักษ์ใหญ่มวลมาก (red supergiant) สเปกตรัมประมาณ M (เช่น M1–M2) มีอุณหภูมิผิวราว ๆ ~3,000–3,500 K เพราะมีสีแดงเด่นและปรากฏเป็นดาวสว่างแต่เย็นเมื่อเทียบกับดาวสีน้ำเงิน
</t>
  </si>
  <si>
    <t>ดาว B มีความส่องสว่างน้อยที่สุดเมื่อสังเกตจากโลก 🌍
เหตุผล: ค่าโชติมาตรปรากฏ (Apparent magnitude) คือค่าที่แสดงถึงความสว่างของดาวเมื่อมองจากโลก ยิ่งค่ายิ่งมากเท่าไหร่ ดาวก็จะยิ่งดูสว่างน้อยลงเท่านั้น และจากตารางจะเห็นว่าดาว B มีค่าโชติมาตรปรากฏอยู่ที่ +0.98 ซึ่งสูงกว่าดาวดวงอื่นในตารางทั้งหมด (ดวงอาทิตย์: -26.7 และดาว A: +1.35)</t>
  </si>
  <si>
    <t>ดวงอาทิตย์ มีความส่องสว่างมากที่สุด ☀️
เหตุผล: ค่าโชติมาตรสัมบูรณ์ (Absolute magnitude) คือค่าที่แสดงถึงความสว่างที่แท้จริงของดาว 💥 หรือก็คือค่าความสว่างของดาวเมื่อสมมติให้ดาวทุกดวงอยู่ห่างจากโลกเป็นระยะทางเท่ากันคือ 10 พาร์เซก ยิ่งค่ายิ่งน้อย ดาวก็จะยิ่งมีความสว่างที่แท้จริงมากเท่านั้น จากตารางจะเห็นว่าดวงอาทิตย์มีค่าโชติมาตรสัมบูรณ์อยู่ที่ +4.8 ในขณะที่ดาว A มีค่า -0.3 และดาว B มีค่า -3.6 ซึ่งดวงอาทิตย์มีค่าโชติมาตรสัมบูรณ์สูงที่สุด (สว่างน้อยที่สุด) ซึ่งไม่ตรงกับคำถามที่ถามว่าสว่างที่สุด</t>
  </si>
  <si>
    <t>ไม่สามารถ สังเกตเห็นได้ ✨
เหตุผล: ดาว A มีค่าโชติมาตรปรากฏอยู่ที่ +1.35 ซึ่งเป็นค่าที่ระบุว่าดาวมีความสว่างมากพอที่จะมองเห็นได้ด้วยตาเปล่าในเวลากลางคืนที่มีท้องฟ้ามืดสนิท แต่เมื่อถึงตอนกลางวันท้องฟ้าจะมีแสงของดวงอาทิตย์เข้ามาบดบังจนทำให้แสงของดาวอื่นๆ 💫 ที่อยู่ไกลออกไปไม่สามารถส่องมาถึงโลกได้ และดาว A ก็มีค่าความสว่างไม่มากพอที่จะสามารถมองเห็นได้ในเวลากลางวัน ซึ่งจำเป็นต้องมีค่าความสว่างที่มากกว่านี้มาก ๆ จึงจะสามารถมองเห็นไ</t>
  </si>
  <si>
    <t>เพราะ ระยะห่างจากโลก และ ความสว่างที่แท้จริง (หรือ กำลังส่องสว่าง ของดาว) ของแต่ละดวงไม่เท่ากัน</t>
  </si>
  <si>
    <t>หลอด LED 60 วัตต์ อาจให้ความสว่างมากกว่าหลอดไส้ 100 วัตต์ได้ เนื่องจากหลอด LED มีประสิทธิภาพการให้แสงที่สูงกว่า หรือในกรณีที่มุมลำแสงแคบกว่า ซึ่งทำให้แสงเข้มข้นกว่าในทิศทางเดียว</t>
  </si>
  <si>
    <t>สีน้ำเงินแสดงถึงความร้อนสูงที่สุด สีแดงแสดงถึงความร้อนต่ำที่สุด และสีน้ำเงินแกมขาวจะอยู่ตรงกลาง</t>
  </si>
  <si>
    <t>จัดเป็นดาวฤกษ์ประเภท สเปกตรัม M (M-type) เนื่องจากเป็นดาวยักษ์แดงที่มีอุณหภูมิพื้นผิวต่ำ มีอุณหภูมิประมาณ 3,500 เคลวิน (ประมาณ 3,227 องศาเซลเซียส)</t>
  </si>
  <si>
    <t>ดาวa เพราะค่าโชติมาตรปรากฎมากที่สุด</t>
  </si>
  <si>
    <t>ไม่ได้เพราะอยู่ห่างกับโลกมากเกินไป</t>
  </si>
  <si>
    <t>โดยปกติ กลางวันมองเห็นได้แค่ดวงอาทิตย์ เพราะสว่างกว่าดาวฤกษ์อื่นมาก ส่วนดาวฤกษ์สว่างมากอย่าง ซิริอุส หรือ เวก้า อาจพอมองเห็นได้ถ้าท้องฟ้าใสและบังแสงอาทิตย์</t>
  </si>
  <si>
    <t xml:space="preserve">ดาวฤกษ์แต่ละดวงสว่างไม่เท่ากัน เพราะ ขนาดและอุณหภูมิต่างกัน ระยะทางจากโลกไม่เท่ากัน และมีฝุ่นก๊าซระหว่างทางที่ลดทอนแสง </t>
  </si>
  <si>
    <t xml:space="preserve">เราจะวัดหลอดไฟ 60 วัตต์ให้สว่างกว่า 100 วัตต์ได้ ถ้า วัดใกล้กว่า ทิศทางตรงกว่า หรือมีสิ่งกีดขวาง/กรองแสงบังหลอด 100 วัตต์ </t>
  </si>
  <si>
    <t>มุมตกกระทบของแสงอาทิตย์และชั้นบรรยากาศที่แสงผ่าน (เช่น ตอนเช้าหรือเย็น ดวงอาทิตย์อยู่ต่ำ แสงต้องผ่านชั้นบรรยากาศหนา ทำให้สว่างน้อยกว่าตอนเที่ยงที่อยู่สูงกว่า)</t>
  </si>
  <si>
    <t>หน่วยวัดความสว่างปรากฏของดาว (apparent magnitude)
ใช้ในการศึกษาวัดและเปรียบเทียบ ความสว่างของดาวหรือวัตถุท้องฟ้า ที่มองเห็นจากโลก</t>
  </si>
  <si>
    <t xml:space="preserve">โชติมาตรสัมบูรณ์ คือ ค่าความสว่างแท้จริงของดาว ถ้าวางห่างจากโลก 10 พาร์เซก
โชติมาตรปรากฏ คือ ความสว่างที่ตาเรามองเห็นจากโลก
ต่างกันที่ สัมบูรณ์ไม่ขึ้นกับระยะทาง ส่วนปรากฏขึ้นกับระยะทาง </t>
  </si>
  <si>
    <t>สรุป: อุณหภูมิยิ่งสูง → สีออกฟ้า ขาว สเปกตรัมต้นๆ / ยิ่งต่ำ → สีออกส้ม แดง สเปกตรัมหลังๆ</t>
  </si>
  <si>
    <t>สีของดาวฤกษ์มีความสัมพันธ์โดยตรงกับอุณหภูมิพื้นผิวของดาว โดยดาวที่มีอุณหภูมิพื้นผิวสูงจะเปล่งแสงสีน้ำเงินหรือน้ำเงินแกมขาว ส่วนดาวที่มีอุณหภูมิพื้นผิวต่ำจะเปล่งแสงสีแดง</t>
  </si>
  <si>
    <t>ดาว Betelgeuse (บีเทลจุส) เป็นดาวที่มองเห็นได้ด้วยตาเปล่าในกลุ่มดาวนายพราน (Orion) ซึ่งเป็นดาวที่มองเห็นเป็นสีแดงอย่างชัดเจน
• ชนิดสเปกตรัม: เนื่องจากดาว Betelgeuse มีสีแดง จึงจัดอยู่ในประเภทสเปกตรัม M
• อุณหภูมิพื้นผิว: ดาวในประเภทสเปกตรัม M มีอุณหภูมิพื้นผิวต่ำ โดยดาว Betelgeuse มีอุณหภูมิพื้นผิวประมาณ 3,500 เคลวิน
• เหตุผล: สีของดาว Betelgeuse บ่งบอกถึงอุณหภูมิพื้นผิวที่ค่อนข้างต่ำ ซึ่งสอดคล้องกับคุณสมบัติของดาวในสเปกตรัมประเภท M ที่มักเป็นดาวยักษ์ใหญ่สีแดง (Red Supergiant)</t>
  </si>
  <si>
    <t>จากตาราง ดาว B เป็นดาวฤกษ์ที่มีความส่องสว่างน้อยที่สุดเมื่อสังเกตจากบนโลก เนื่องจากมีค่า โชติมาสปรากฏ (Apparent Magnitude) มากที่สุด (0.98) ซึ่งตามหลักดาราศาสตร์แล้ว ค่าโชติมาสปรากฏยิ่งมีค่ามาก ความสว่างที่มองเห็นจากโลกก็จะยิ่งน้อยลง</t>
  </si>
  <si>
    <t>จากตาราง ดาว B เป็นดาวฤกษ์ที่มีความส่องสว่างมากที่สุดเมื่อกำหนดให้ดาวอยู่ห่างจากโลก 10 พาร์เซก เพราะมีค่า โชติมาสสัมบูรณ์ (Absolute Magnitude) น้อยที่สุด (-3.6) ซึ่งตามหลักดาราศาสตร์แล้ว ค่าโชติมาสสัมบูรณ์ยิ่งมีค่าน้อย แสดงว่าดาวดวงนั้นมีความส่องสว่างจริงมากที่สุด</t>
  </si>
  <si>
    <t>มนุษย์ ไม่สามารถ สังเกตเห็นดาว A ในตอนกลางวันได้ เนื่องจาก ดวงอาทิตย์ มีความสว่างมากกว่าดาว A เป็นอย่างมาก โดยมีค่าโชติมาสปรากฏ (-26.7) ที่น้อยกว่าดาว A (1.35) ถึง 28.05 ซึ่งความสว่างที่มากกว่าหลายเท่าตัวของดวงอาทิตย์ ทำให้แสงของดาว A ถูกบดบังจนไม่สามารถมองเห็นได้ในเวลากลางวัน</t>
  </si>
  <si>
    <t>ดวงอาทิตย์เพราะมีแสงสว่างมาถึงโลกได้มากที่สุด</t>
  </si>
  <si>
    <t>เกิดจากขนาดและมวลของดาวที่ทำให้เปล่งแสงได้ไม่เท่ากัน</t>
  </si>
  <si>
    <t>วัดค่าลูเมนส์</t>
  </si>
  <si>
    <t>ความห่างและชั้นบรรยากาศ</t>
  </si>
  <si>
    <t xml:space="preserve">ระบบค่าลอการิทึมที่ใช้วัด "อันดับความสว่าง" ของดาวฤกษ์ </t>
  </si>
  <si>
    <t>ความแตกต่างกันหลักๆ ที่ อุณหภูมิ และ ช่วงอายุ ของดาว</t>
  </si>
  <si>
    <t>เป็นดาวฤกษ์ประเภทสเปกตรัม M (หรือ M-type) เนื่องจากมีอุณหภูมิพื้นผิวประมาณ 3,500 - 3,650 เคลวิน</t>
  </si>
  <si>
    <t>ดาวB เพราะมีระยะห่างมากกว่าและโชติมาตรปรากฏน้อยกว่าดาว A</t>
  </si>
  <si>
    <t>ดาวB เพราะเมื่อกำหนดให้ดาวอยู่ห่างจากโลก 10 พาร์เซก เราดูที่ โชติมาตรสัมบูรณ์</t>
  </si>
  <si>
    <t>ไม่เพราะจากตาราง ดาว A มีค่า โชติมาตรปรากฏ = 1.35 ซึ่งหมายถึงความสว่างที่เรามองเห็นจริงจากโลก ณ ตำแหน่งปัจจุบัน</t>
  </si>
  <si>
    <t>เกี่ยวกับสองปัจจัยนี้คือตำแหน่งของผู้สังเกตและขนาดของดาวฤกษ์และอีกอย่างหนึ่งที่สำคัญก็คือโชติมาปราก</t>
  </si>
  <si>
    <t>จากการเว้นระยะห่างของหลอดไฟ โดยให้หลอดไฟขนาด100วัตต์ อยู่ไกลกว่าหลอดไฟขนาด60วัตต์</t>
  </si>
  <si>
    <t>ระยะห่างระหว่างดวงดาวไปถึงดวงอาทิตย์</t>
  </si>
  <si>
    <t>คือค่าที่แสดงความสว่างของดาวฤกษ์และตำแหน่งของผู้สังเกต</t>
  </si>
  <si>
    <t>โชติมาตรสมบูรณ์คือโชติมาเมื่อดาวฤกษ์อยู่ห่างจากโลก10พาร์เซก ส่วนโชติมาปรากฏก็คือโชติมาของดาวฤกษ์ที่สังเกตุเห็นจากโลก</t>
  </si>
  <si>
    <t>โดยดาวที่มีอุณหภูมิสูงกว่า และมีความยาวคลื่นยาวจะมีสีน้ำเงินหรือขาว ส่วนดาวที่มีอุณหภูมิต่ำกว่า และ มีความยาวคลื่นสั้นจะมีสีเหลือง ส้ม ไปจนถึงแดง</t>
  </si>
  <si>
    <t>ดาวฤกษ์เป็นสีน้ำเงินจะมีอุณหภูมิมากที่สุด ส่วนรองลงมาคือดาวฤกษ์ที่มีสีน้ำเงินแกมขาวและดาวฤกษ์ที่มีสีแดง โดยจะแตกต่างออกไปเป็นผลมาจากการผลิตพลังงานที่แก่นของดาวฤกษ์โดยดาวฤกษ์ที่ผลิตพลังงานได้มากกว่าจะมีอุณหภูมิถึงที่สูงกว่าดาวฤกษ์ที่ผลิตพลังงานได้น้อยกว่า</t>
  </si>
  <si>
    <t>เป็นสเปกตรัมชนิด k มีอุณหภูมิผิวอยู่ประมาณ 3500 ถึง 4900 เคลวิน</t>
  </si>
  <si>
    <t>ดาวA เพราะมีค่าโชติมาตรปรากฏมากที่สุด และอาจมีพลังงานน้อย</t>
  </si>
  <si>
    <t>เพราะว่า โชติมาสัมบูรณ์น้อยที่สุดและดาวฤกษ์ที่มีพลังงานมากที่สุด</t>
  </si>
  <si>
    <t>ไม่เห็น เพราะ จะถูกแสงของดวงอาทิตย์บดบังจนหมด</t>
  </si>
  <si>
    <t>ดวงอาทิตเพราะมีความสว่างเเละใหญ่</t>
  </si>
  <si>
    <t>ระยะห่างระหว่างดาว ขนาดของดาว อุณหภูมิ</t>
  </si>
  <si>
    <t>วัดด้วยความสว่าง</t>
  </si>
  <si>
    <t>ระยะห่างของดาวขนาดของดวงดาว สภาพอากาศของดาว</t>
  </si>
  <si>
    <t xml:space="preserve">การวัดความสว่างที่เเท้จริงของดาวฤกษ์เเตกต่างกันที่ระยะห่าง
</t>
  </si>
  <si>
    <t>ดาวฤกษ์สีน้ำเงินอุณหภูมิสูงสุด
ดาวฤกษ์สีน้ำเงินเเกมขาวอุณหภูมิสูงรองลงมา
ดาวฤกษ์สีเเดงอุณหภูมืต่ำสุด</t>
  </si>
  <si>
    <t xml:space="preserve">อุณหภูมิผิวประมาณ 3,500-3,650 เคลวิน เนื่องจากดาวมีอุณหภูมิพื้นผิวต่ำ </t>
  </si>
  <si>
    <t>ดาวAเพราะค่าโชติมาตรเยอะกว่า</t>
  </si>
  <si>
    <t>ไม่ได้เพราะค่าโชติมาตรสัมบูรณ์น้อย</t>
  </si>
  <si>
    <t>เควซาร์</t>
  </si>
  <si>
    <t>แรงดึงดูดเพิ่มขึ้น, ความดันและอุณหภูมิสูงขึ้น, เกิดการเปลี่ยนแปลงทางสสารที่รุนแรง เช่น การรวมตัวเป็นดาวฤกษ์หรือดาวเคราะห์, และอาจนำไปสู่ การเกิดปฏิกิริยานิวเคลียร์ซึ่งปลดปล่อยพลังงานมหาศาล</t>
  </si>
  <si>
    <t>สมดุลไฮโดรสแตติก (Hydrostatic Equilibrium) ซึ่งเป็นสมดุลระหว่างแรงโน้มถ่วงที่พยายามบีบดาวฤกษ์ให้ยุบตัวเข้าหาศูนย์กลาง กับแรงดันของแก๊สที่เกิดจากปฏิกิริยานิวเคลียร์ฟิวชันในแก่นดาวที่ผลักออกไปด้านนอก แรงดันแก๊สที่เพิ่มขึ้นเมื่อดาวฤกษ์มีอายุมากขึ้นจะดันให้ดาวฤกษ์ขยายตัวออกเล็กน้อย จนกระทั่งความดันภายในและแรงโน้มถ่วงเข้าสู่สมดุลอีกครั้ง</t>
  </si>
  <si>
    <t>เนบิวลา Carina Nebula ซึ่งเป็นเนบิวลาขนาดใหญ่ที่ประกอบด้วยฝุ่นและแก๊ส ตั้งอยู่ในกลุ่มดาว Carina ห่างจากโลกประมาณ 7,500 ปีแสง</t>
  </si>
  <si>
    <t>Nebula เป็นกลุ่มแก๊สและฝุ่นในอวกาศที่เกิดจากการระเบิดของดาวฤกษ์หรือการรวมตัวของสสารในอวกาศ</t>
  </si>
  <si>
    <t>หลุมดำ (Black Hole) เกิดขึ้นจากการ ยุบตัวของดาวฤกษ์มวลมาก หลังหมดเชื้อเพลิงนิวเคลียร์</t>
  </si>
  <si>
    <t>ดวงอาทิตย์ เกิดขึ้นจาก เนบิวลา (Nebula) หรือกลุ่มแก๊สและฝุ่นในอวกาศ</t>
  </si>
  <si>
    <t>แรงดึงดูดที่เพิ่มสูงขึ้น ทำให้มวลสารยุบตัวลงอย่างต่อเนื่อง</t>
  </si>
  <si>
    <t>อาศัยแรงโน้มถ่วง จนเกิดความหนาแน่นและอุณหภูมิสูงที่แกนกลาง ซึ่งจะนำไปสู่ ปฏิกิริยานิวเคลียร์ฟิวชัน ที่สามารถหลอมไฮโดรเจนเป็นฮีเลียมได้ ดาวฤกษ์จะก่อตัวขึ้นภายใน เนบิวลา หรือเมฆโมเลกุลขนาดมหึมา</t>
  </si>
  <si>
    <t>สมดุลภายในแก่นดาวฤกษ์ที่ทำให้ดาวฤกษ์คงที่เรียกว่า สมดุลไฮโดรสแตติก</t>
  </si>
  <si>
    <t>การไม่มีอยู่ของธาตุหนัก เช่น คาร์บอนและออกซิเจน ทำให้การควบแน่นและการเย็นตัวของก๊าซทำได้ยากกว่าดาวฤกษ์รุ่นหลัง</t>
  </si>
  <si>
    <t xml:space="preserve">เมฆฝุ่นและก๊าซระหว่างดาว (เนบิวลา) รวมตัวกันด้วยแรงโน้มถ่วง
</t>
  </si>
  <si>
    <t>เกิดโปรโตสตาร์ (Protostar) อุณหภูมิและความดันภายในเพิ่มสูงขึ้น</t>
  </si>
  <si>
    <t xml:space="preserve">เริ่มปฏิกิริยานิวเคลียร์ฟิวชัน เปลี่ยนไฮโดรเจนเป็นฮีเลียม ปล่อยพลังงานออกมา
</t>
  </si>
  <si>
    <t>4กลายเป็นดาวฤกษ์สมบูรณ์ ที่อยู่ในสมดุลระหว่างแรงโน้มถ่วงกับแรงดันจากพลังงานฟิวชัน</t>
  </si>
  <si>
    <t>เอกภพมี ก๊าซไฮโดรเจนและฮีเลียม รวมทั้งฝุ่นระหว่างดาว ที่รวมตัวกันภายใต้แรงโน้มถ่วงจนเกิดเป็นดาวฤกษ์</t>
  </si>
  <si>
    <t>เอกภพมีแรงโน้มถ่วงที่ทำให้มวลสารภายในเนบิวลายุบตัวรวมกันจนเริ่มก่อตัวเป็นดาวฤกษ์</t>
  </si>
  <si>
    <t>อุณภูมิเเละความดันภายในเพิ่มสูงขึ้นจยนเริ่มกลายเป็น protostar</t>
  </si>
  <si>
    <t>ดาวฤกษ์ก่อนเกิดจะพัฒนากลายเป็นดาวฤกษ์ได้ ต้องเกิด ปฏิกิริยานิวเคลียร์ฟิวชัน เปลี่ยนไฮโดรเจนเป็นฮีเลียม ที่แก่นกลางของดาว</t>
  </si>
  <si>
    <t>แรงโน้มถ่วง ที่ดึงเข้าด้านใน และ แรงดันจากฟิวชัน ที่ดันออกด้านนอก มีค่าพอดีกัน</t>
  </si>
  <si>
    <t xml:space="preserve">กระบวนการผลิตพลังงาน  สมดุลของแรง อุณหภูมิและความสว่าง
</t>
  </si>
  <si>
    <t>บริเวณเนบิวลาหรือกลุ่มเมฆโมเลกุลขนาดใหญ่</t>
  </si>
  <si>
    <t>เนบิวลา (Nebula) ซึ่งเป็นกลุ่มก๊าซและฝุ่นในอวกาศ จุดเริ่มต้นของการก่อกำเนิดดาวฤกษ์</t>
  </si>
  <si>
    <t>การยุบตัวของก๊าซและฝุ่น (Gravitational Collapse) – บริเวณที่มีความหนาแน่นสูงเริ่มหดตัว</t>
  </si>
  <si>
    <t>โปรโตสตาร์ (Protostar) – เกิดแกนกลางร้อนขึ้นจากแรงโน้มถ่วง</t>
  </si>
  <si>
    <t>การจุดติดฟิวชัน (Nuclear Fusion Ignition) – เมื่ออุณหภูมิแกนกลางสูงถึง10 ล้านเคลวิน ไฮโดรเจนเริ่มฟิวชันเป็นฮีเลียม</t>
  </si>
  <si>
    <t xml:space="preserve">ก๊าซและฝุ่นในเอกภพ ex . H2 He </t>
  </si>
  <si>
    <t>การยุบตัวของมวลสารด้วยแรงโน้มถ่วง ที่แกนกลางของเนบิวลา จนสามารถจุดติด นิวเคลียร์ฟิวชัน</t>
  </si>
  <si>
    <t>สมดุลระหว่างแรงโน้มถ่วงที่ดึงเข้าด้านใน และ แรงดันจากพลังงานฟิวชันที่ดันออกด้านนอก</t>
  </si>
  <si>
    <t xml:space="preserve">ก่อนเกิด กำลังก่อตัว ใช้แรงโน้มถ่วงเป็นพลังงาน ยังไม่เสถียร
เกิดแล้ว= เกิดแล้วจริง ๆ มีฟิวชันที่แกนกลาง เสถียรและส่องแสงคงที่
</t>
  </si>
  <si>
    <t>บริเวณเนบิวลาที่เป็นแหล่งก่อกำเนิดดาว ซึ่งเป็นบริเวณที่มีก๊าซและฝุ่นหนาแน่นมาก โดยเฉพาะ เนบิวลามวลโมเลกุลยักษ์</t>
  </si>
  <si>
    <t>เนบิวลา (Nebula) ซึ่งเป็นกลุ่มก๊าซและฝุ่น ในอวกาศ จุดเริ่มต้นของการก่อกำเนิดดาวฤกษ์</t>
  </si>
  <si>
    <t>การยุบตัวของก๊าซและฝุ่น (Gravitational Collapse)
- บริเวณที่มีความหนาแน่นสูงเริ่มหดตัว</t>
  </si>
  <si>
    <t>โปรโตสตาร์ (Protostar) - เกิดแกนกลางร้อนขึ้นจาก
แรง โน้มถ่วง</t>
  </si>
  <si>
    <t>การจุดติดฟิวชัน (Nuclear Fusion Ignition) - เมื่อ อุณหภูมิแกนกลางสูงถึง10 ล้านเคลวิน ไฮโดรเจนเริ่ม
ฟิวชันเป็นฮีเลียม</t>
  </si>
  <si>
    <t>ก๊าซและฝุ่น ในเอกภพ ex . H2 He</t>
  </si>
  <si>
    <t>การยุบตัวของมวลสารด้วยแรง โน้มถ่วง ที่แกนกลางของเนบิวลา จนสามารถจุดติด นิวเคลียร์ฟิวชัน</t>
  </si>
  <si>
    <t>สมดุลระหว่างแรงโน้มถ่วงที่ดึงเข้าด้านใน และ แรง ดันจากพลังงานฟิวชันที่ดันออกด้านนอก</t>
  </si>
  <si>
    <t>ก่อนเกิด กำลังก่อตัว ใช้แรง โน้มถ่วงเป็นพลังงาน ยัง
ไม่เสถียร
เกิดแล้ว= เกิดแล้วจริง ๆ มีฟิวชันที่แกนกลาง เสถียรและส่องแสงคงที่</t>
  </si>
  <si>
    <t>บริเวณเนบิวลาที่เป็นแหล่งก่อกำเนิดดาว ซึ่งเป็นบริเวณที่มีก๊าซและฝุ่นหนาแน่นมาก โดยเฉพาะ
เนบิวลามวล โมเลกุลยักษ์</t>
  </si>
  <si>
    <t>เนบิวลา (Nebula) หรือกลุ่มก๊าซและฝุ่นอวกาศ ที่เป็นจุดกำเนิดของดาวฤกษ์</t>
  </si>
  <si>
    <t>เนบิวลาเริ่มยุบรวมตัว เกิดการดึงดูดด้วยแรงโน้มถ่วง ก่อตัวเป็น โปรโตสตาร์</t>
  </si>
  <si>
    <t>ดาวฤกษ์ (Star) ที่เข้าสู่สภาวะสมดุล เผาไหม้นิวเคลียร์อย่างเสถียร</t>
  </si>
  <si>
    <t xml:space="preserve">เปอร์โนวา (Supernova) หรือการระเบิดเมื่อดาวมวลมากหมดเชื้อเพลิง
</t>
  </si>
  <si>
    <t>เกิด แรงโน้มถ่วงเพิ่มขึ้น ความดันและอุณหภูมิสูงขึ้น</t>
  </si>
  <si>
    <t xml:space="preserve">อาศัย กระบวนการ แรงโน้มถ่วง ทำให้เกิด ปฏิกิริยานิวเคลียร์ฟิวชัน ที่แกนกลาง โดยจะเกิดขึ้นใน บริเวณที่เรียกว่า เนบิวลา (Nebula) </t>
  </si>
  <si>
    <t>เกิดจากการต่อสู้กันระหว่าง แรงโน้มถ่วง ที่พยายามจะบีบอัดดาวฤกษ์เข้าสู่ศูนย์กลาง กับ แรงดันจากแก๊ส (และรังสี) ที่เกิดจากปฏิกิริยานิวเคลียร์ฟิวชันที่แก่นกลาง ซึ่งดันออกสู่ภายนอก. ความ</t>
  </si>
  <si>
    <t>นางสาว สุพิชชา พูนเพิ่ม</t>
  </si>
  <si>
    <t>เนบิวลารวมตัวภายใต้แรงโน้มถ่วง</t>
  </si>
  <si>
    <t>โปรโตสตาร์เริ่มอัดแน่นและร้อนขึ้น</t>
  </si>
  <si>
    <t>จุดติดฟิวชันไฮโดรเจนหลอมเป็นฮีเลียม เกิดเป็นดาวฤกษ์ใหม่</t>
  </si>
  <si>
    <t>ดาวฤกษ์สมบูรณ์ ส่องสว่างอย่างเสถียร</t>
  </si>
  <si>
    <t>ก๊าซและฝุ่นในเอกภพ</t>
  </si>
  <si>
    <t>อุณหภูมิและความหนาแน่นสูงขึ้นจนเกิดโปรโตสตาร์</t>
  </si>
  <si>
    <t>ต้องเกิดกระบวนการหลอมนิวเคลียร์ที่เเก่นกลาง</t>
  </si>
  <si>
    <t>สมดุลระหว่างแรงโน้มถ่วงที่ดึงเข้ากับแรงดันจากพลังงานฟิวชันที่ดันออก</t>
  </si>
  <si>
    <t>ดาวฤกษ์มีการเกิดฟิวชันและส่องแสงเอง ส่วนดาวฤกษ์ก่อนเกิดยังไม่มีฟิวชัน</t>
  </si>
  <si>
    <t>มักเกิดในเนบิวลา</t>
  </si>
  <si>
    <t>อุณหภูมิและความหนาแน่นสูงขึ้นจนเกิด โปรโตสตาร์</t>
  </si>
  <si>
    <t>ต้องเกิดกระบวนการหลอมนิวเคลียร์ ที่แก่นกลาง</t>
  </si>
  <si>
    <t>สมดุลระหว่างแรงโน้มถ่วงที่ดึงเข้ากับแรง ดันจากพลังงานฟิวชันที่ดันออก</t>
  </si>
  <si>
    <t>เริ่มต้นจากการที่กลุ่มก้อนเเก๊สรวมตัวกันจนกลายเป็นกลุ่มก้อนที่รวมตัวกันอย่างหลวมๆเรียกว่า เนบิวลา</t>
  </si>
  <si>
    <t>เนบิวลาค่อยๆยุบตัวลงภายใต้แรงโน้มถ่วงจนมีความหนาแน่นนมากขึ้นยิ่งขึ้น</t>
  </si>
  <si>
    <t>ภายในบริเวณที่มีความหนาแน่นสูง เกิดการยุบตัวลงภายได้แรงโน้มถ่วงของตัวเอง ทำให้มีความดันและอุณหภูมิเพิ่มมากขึ้นจนกลายเป็น Protosta</t>
  </si>
  <si>
    <t>เกิดปฏิกิริยานิวเคลียร์ฟิวชั่นรวมกับไฮโดรเจนเป็นฮีเลียมเกิดภายได้แกนกลางทำให้Protostar กลายเป็นดาวฤกษ์ในลำดับหลักอยู่ในสมดุลที่เรียกว่าสมดุลอุทกสถิต</t>
  </si>
  <si>
    <t>เกิดปฏิกิริยานิวเคลียร์ฟิวชั่น การรวมไฮโดเจนเป็นฮีเลียม และเกิดบริเวณภายในแกนกลาง</t>
  </si>
  <si>
    <t>อยู่ในสมดุลที่เรียกว่า สมดุลอุทกสถิด ดาวฤกษ์ถูกกระทำด้วย 2 แรงคือแรงโน้มถ่วงเป็นแรงที่พยายามบีบอัดแก๊ส ทั้งหมดเข้าหากัน แรงดันเป็นแรงที่พยายามผลักไห้ดาวแยกออกจากกัน สมดุลระหว่าง 2 ปรงนี้ ทำให้ดาวฤกษ์มีขนาด และความสว่างคงที่</t>
  </si>
  <si>
    <t>ดาวฤกษ์ก่อนเกิดยังไม่มีการสันดาปนิวเคลียร์ในแก่น ส่วนดาวฤกษ์มีการสันดาปนิวเคลียร์ทาให้ปล่อยพลังพลังงานและส่องสว่างคงที่</t>
  </si>
  <si>
    <t>กระบวนการการสันดาปนิวเคลียร์ภายในแก่นของดาวฤกษ์ การรวมตัวของอะตอมไฮโดรเจนเป็นฮีเลียม เป็นแหล่ง พลังงานหลักที่ทำดาวปลดปล่อยพลังงานและแสงออกมา</t>
  </si>
  <si>
    <t>กลุ่มก้อนแก๊สรวมกันกลายเป็นกลุ่มก้อนหลวมๆเรียกว่าเนิวลา</t>
  </si>
  <si>
    <t>เนบิวลายุบตัวภายใต้แรงโน้วถ่วงจนมีความหนาแน่นมากขึ้น</t>
  </si>
  <si>
    <t>ภายในบริเวณที่มีความหนาแน่นสูง เกิดการยุบตัวลงภายใต้แรงโน้มถ่วงของตัวเองทำให้มีความดันและอุณหภูมิเพิ่มขึ้นจนกลายเป็นโปรโตสตาร์</t>
  </si>
  <si>
    <t>เกิดปฏิกิริยานิวเคลียร์ฟิวชันรวมกับไฮโดรเจนฮีเลียมภายใต่แกนกลางทำให้โปรโตสตาร์กลายเป็นดาวฤกษ์</t>
  </si>
  <si>
    <t>กลุ่มแก๊สขนาดใหญ่ ที่มีHเป็นองค์ประกอบหลัก</t>
  </si>
  <si>
    <t>ความดันและอุณหภูมิเพิ่มขึ้นจนเป็นโปรโตสตาร์</t>
  </si>
  <si>
    <t>เกิดปฏิกิริยานิวเคลียฟิวชั่น การรวมของไฮโดรเจนฮีเลียมและเกิดที่บริเวณเเกนกลาง</t>
  </si>
  <si>
    <t>อยู่ในสมดุลอุทกสถิต ดาวฤกษ์ถูกกระทำด้วยแรงสองแรงคือแรงโน้มถ่วงที่พยายามบีบอีดแก๊สเข้าหากัน และ แรงดันที่พยายามผลักให้ดาวแยกออกจากกัน ทำให้ดาวฤกษ์มีขนาดและความสว่างคงที่</t>
  </si>
  <si>
    <t>ดาวก่อนเกิดจะมีอุณหภูมิต่ำ รูปร่างไม่สมบูรณ์ ค่าความสว่างน้อย แต่ดาวฤกษ์จะมีอุณหภูมิสูงมาก รูปร่างคงที่ ความสว่างมากและคงที่</t>
  </si>
  <si>
    <t>กระบวนการที่สร้างพลังงานให้กับดาวฤกษ์คือกระบวนการสันดาปนิวเคลียร์</t>
  </si>
  <si>
    <t>แก๊สไฮโดรเจน เป็นหลัก รวมกับ แก๊สฮีเลียม และธาตุหนักอื่นๆ</t>
  </si>
  <si>
    <t>แรงดึงดูดจะเพิ่มขึ้น ทำให้มวลสารยุบตัวลงอย่างต่อเนื่อง, ความดันและอุณหภูมิสูงขึ้น</t>
  </si>
  <si>
    <t>อาศัย กระบวนการ แรงโน้มถ่วง ทำให้เกิด ปฏิกิริยานิวเคลียร์ฟิวชัน ที่แกนกลาง โดยจะเกิดขึ้นใน บริเวณที่เรียกว่า เนบิวลา</t>
  </si>
  <si>
    <t>สมดุลไฮโดรสแตติก คือการปะทะกันระหว่าง แรงโน้มถ่วง ที่พยายามดึงมวลของดาวฤกษ์ให้ยุบเข้าสู่ศูนย์กลาง กับ แรงดันแก๊ส</t>
  </si>
  <si>
    <t>องค์ประกอบส่วนใหญ่เป็นไฮโดรเจนและฮีเลียม และยังไม่มีธาตุหนักอย่างคาร์บอนและออกซิเจน</t>
  </si>
  <si>
    <t>กลุ่มหมอกควันในอวกาศ</t>
  </si>
  <si>
    <t xml:space="preserve">Gravitational collapse </t>
  </si>
  <si>
    <t xml:space="preserve">protostar </t>
  </si>
  <si>
    <t xml:space="preserve">Gravitational force </t>
  </si>
  <si>
    <t>อุณหภูมิสูงขึ้น แรงดันมากขึ้น จนเริ่มมีการนิวเคลียร์ฟิวชัน</t>
  </si>
  <si>
    <t>เกิดนิวเคลียร์ฟิวชัน บริเวณแกนกลาง</t>
  </si>
  <si>
    <t>แรงโน้มถ่วง ที่คอยยุบตัวดาว และแรงดันที่คอยผลักมวลสารต้านกับแรงโน้มถ่วง</t>
  </si>
  <si>
    <t>ดาวฤกษ์จะมีพลังงานคงที่ ขนาดคงที่ และสว่างสม่ำเสมอ</t>
  </si>
  <si>
    <t>อยู่ในกลุ่มหมอกควันบริเวณที่เรียกว่า stellar nursery ที่มีโมเลกุลหนาแน่น</t>
  </si>
  <si>
    <t>Nuclear Fusion บริเวณแกนกลางของดาว</t>
  </si>
  <si>
    <t>การจุดระเบิดนิวเคลียร์ฟิวชัน (Nuclear Fusion)</t>
  </si>
  <si>
    <t>ดาวฤกษ์สมบูรณ์ (Main Sequence Star)</t>
  </si>
  <si>
    <t>แรง โน้มถ่วง (Gravity)</t>
  </si>
  <si>
    <t>ปฏิกิริยานิวเคลียร์ฟิวชัน ขึ้นที่ แก่นกลาง (Core) ของดาว</t>
  </si>
  <si>
    <t>ภายในแกนกลางของดาวฤกษ์จะเกิดสมดุลระหว่าง
	•	แรงโน้มถ่วง ที่ดึงมวลสารเข้าด้านใน
	•	แรงดันจากพลังงานนิวเคลียร์ฟิวชัน ที่ดันออกด้านนอก</t>
  </si>
  <si>
    <t xml:space="preserve">ดาวฤกษ์ก่อนเกิด (Protostar) ยังไม่เกิดฟิวชัน มีแต่ความร้อนและการหดตัว แต่ ดาวฤกษ์ เกิดฟิวชันที่แกนกลางแล้ว ปล่อยพลังงานและแสงออกมา
</t>
  </si>
  <si>
    <t>เนบิวลา (Nebula) ซึ่งเป็นแหล่งรวมก๊าซและฝุ่นในอวกาศ</t>
  </si>
  <si>
    <t xml:space="preserve">ปฏิกิริยานิวเคลียร์ฟิวชัน (Nuclear Fusion) โดยเฉพาะการเปลี่ยน ไฮโดรเจน → ฮีเลียม
</t>
  </si>
  <si>
    <t>แรงดึงดูดจะเพิ่มขึ้น ทำให้มวลสารยุบตัวลงอย่างต่อเนื่อง, ความดันและอุณหภูมิสูงขึ้น บริเวณใจกลางจะร้อนจัด และอาจนำไปสู่ การก่อกำเนิดวัตถุใหม่ เช่น ดาวฤกษ์หรือดาวเคราะห์ โดยมีปฏิกิริยานิวเคลียร์ฟิวชันเป็นกระบวนการสำคัญที่ปลดปล่อยพลังงานมหาศาล</t>
  </si>
  <si>
    <t>อาศัย กระบวนการ แรงโน้มถ่วง ทำให้เกิด ปฏิกิริยานิวเคลียร์ฟิวชัน ที่แกนกลาง โดยจะเกิดขึ้นใน บริเวณที่เรียกว่า เนบิวลา (Nebula)</t>
  </si>
  <si>
    <t>สมดุลไฮโดรสแตติก (Hydrostatic equilibrium) ซึ่งคือการต่อสู้ระหว่าง แรงโน้มถ่วง ที่ดึงมวลสารเข้าสู่ศูนย์กลาง กับ แรงดันแก๊ส (และแรงดันโฟตอน) จากปฏิกิริยานิวเคลียร์ฟิวชันที่แก่นดาว ซึ่งผลักออกด้านนอก</t>
  </si>
  <si>
    <t>การก่อตัวดาวฤกษ์ก่อนเกิด</t>
  </si>
  <si>
    <t>การจุดระเบิดของปฏิกริยานิวเคลียฟิวชั่น</t>
  </si>
  <si>
    <t>ปฏิกิริยานิวเคลียร์ฟิวชัน เกิดที่แก่นกลาง</t>
  </si>
  <si>
    <t>สมดุลของแรงภายในแก่นของดาวฤกษ์</t>
  </si>
  <si>
    <t>ดาวฤกษ์ก่อนเกิด (Protostar) คือ ก้อนแก๊สและฝุ่นที่กำลังยุบตัวลงภายใต้แรงโน้มถ่วงของตัวเอง แต่ยังไม่มีปฏิกิริยาเทอร์โมนิวเคลียร์ฟิวชันเกิดขึ้นที่แกนกลาง
ดาวฤกษ์ (Star) คือ วัตถุท้องฟ้าที่เกิดจากดาวฤกษ์ก่อนเกิดที่ยุบตัวลงจนแกนกลางมีอุณหภูมิและความดันสูงพอที่จะเกิดปฏิกิริยาเทอร์โมนิวเคลียร์ฟิวชันขึ้นได้ ซึ่งเป็นแหล่งกำเนิดพลังงานหลักของดาวฤกษ์</t>
  </si>
  <si>
    <t xml:space="preserve">ดาวฤกษ์ที่เกิดขึ้นใหม่มักเกิดขึ้นในบริเวณ เนบิวลา (nebula) หรือ เมฆโมเลกุลขนาดยักษ์ (giant molecular cloud) 
</t>
  </si>
  <si>
    <t>การจุดระเบิดของปฏิกิริยานิวเคลียร์ฟิวชัน</t>
  </si>
  <si>
    <t>ปฏิกิริยานิวเคลียฟิวชั่นเกิดขึ้นที่แก่นกลาง</t>
  </si>
  <si>
    <t xml:space="preserve">สมดุลของแรงภายในแก่นของดาวฤกษ์ที่ทำให้ดาวฤกษ์มีขนาดและความสว่างคงที่เรียกว่า สมดุลอุทกสถิต (Hydrostatic Equilibrium) 
</t>
  </si>
  <si>
    <t>เนบิวลา (Nebula) 🌌
เริ่มจากกลุ่มแก๊สและฝุ่นขนาดใหญ่ในอวกาศ เรียกว่า เนบิวลา
ส่วนใหญ่เป็นไฮโดรเจนและฮีเลียม
แรงโน้มถ่วงทำให้แก๊สเริ่มรวมตัวกันเป็นก้อนหนาแน่น</t>
  </si>
  <si>
    <t>โปรโตสตาร์ (Protostar) ⭐
แก๊สและฝุ่นรวมตัวกันแน่นขึ้น เกิดความดันและอุณหภูมิสูง
ยังไม่เกิดปฏิกิริยานิวเคลียร์ฟิวชัน แต่เริ่มมีการแผ่พลังงานออกมา
ดาวยังไม่เสถียร</t>
  </si>
  <si>
    <t>ดาวฤกษ์วัยหนุ่ม (Main Sequence Star) ☀️
เมื่ออุณหภูมิสูงพอ จะเกิด นิวเคลียร์ฟิวชัน เปลี่ยนไฮโดรเจน → ฮีเลียม
ปล่อยพลังงานและแสงออกมาอย่างสม่ำเสมอ
ดาวอยู่ในสมดุลระหว่างแรงโน้มถ่วงกับแรงดันจากปฏิกิริยาฟิวชัน
ระยะนี้ใช้เวลานานที่สุด</t>
  </si>
  <si>
    <t>ดาวยักษ์แดง (Red Giant / Supergiant) 🔥
เมื่อไฮโดรเจนใกล้หมด แกนดาวจะหดตัว ส่วนเปลือกนอกพองออก
ดาวจะกลายเป็น ยักษ์แดง
ถ้าเป็นดาวมวลมาก จะเป็น ซูเปอร์ไจแอนท์</t>
  </si>
  <si>
    <t>แรงโน้มถ่วง (แรงดึงดูดระหว่างมวลสาร)</t>
  </si>
  <si>
    <t>อุณหภูมิสูงขึ้น เกิดการหลอมรวมของนิวเคลียส (ฟิวชัน) และก่อให้เกิดแสงสว่าง</t>
  </si>
  <si>
    <t>ต้องเกิดกระบวนการหลอมรวมนิวเคลียส (ฟิวชัน) ภายในแกนกลางของเนบิวลา/โปรโตสตาร์</t>
  </si>
  <si>
    <t>เป็นสมดุลระหว่างแรงโน้มถ่วงที่พยายามดึงสารเข้าด้านใน กับแรงดันจากพลังงานฟิวชันที่ผลักดันออกด้านนอก</t>
  </si>
  <si>
    <t>ดาวฤกษ์ก่อนเกิด (โปรโตสตาร์) ยังไม่เกิดฟิวชันเต็มที่ ไม่มีการเปล่งแสงของตัวเอง ส่วนดาวฤกษ์เกิดแล้วสามารถหลอมรวมไฮโดรเจนในแกนกลางและแผ่รังสีออกมา</t>
  </si>
  <si>
    <t>บริเวณเนบิวลา (กลุ่มก๊าซและฝุ่นหนาแน่น)</t>
  </si>
  <si>
    <t>กระบวนการนิวเคลียร์ฟิวชัน (การหลอมรวมไฮโดรเจนเป็นฮีเลียม)</t>
  </si>
  <si>
    <t>เนบิวลาเริ่มยุบรวม</t>
  </si>
  <si>
    <t>จุดกำเนิดการติดจุดนิวเคลียร์ฟิวชัน</t>
  </si>
  <si>
    <t>ดาวฤกษ์สมบูรณ์</t>
  </si>
  <si>
    <t>มวลสารที่รวมตัวกันจนเกิดดาวฤกษ์คือ ก๊าซไฮโดรเจน และ ฝุ่นจักรวาล</t>
  </si>
  <si>
    <t>แรงที่ทำให้มวลสารในเนบิวลารวมตัวคือ แรงโน้มถ่วง</t>
  </si>
  <si>
    <t>เมื่อมวลสารยุบตัวรวมกันและมีความหนาแน่นมากขึ้น จะเกิดการเปลี่ยนแปลงดังนี้:
	•	อุณหภูมิสูงขึ้น
	•	ความดันเพิ่มขึ้น
	•	เกิดการส่องสว่างจากพลังงานความร้อน</t>
  </si>
  <si>
    <t>ต้องเกิด หลอมรวมไฮโดรเจนที่แกนกลาง</t>
  </si>
  <si>
    <t>แรงดันนิวเคลียร์ = แรงโน้มถ่วง ทำให้ดาวคงที่</t>
  </si>
  <si>
    <t>ดาวฤกษ์ส่องสว่างเองได้ ดาวก่อนเกิดยังไม่ส่องสว่าง</t>
  </si>
  <si>
    <t>หลอมรวมไฮโดรเจนเป็นฮีเลียม</t>
  </si>
  <si>
    <t>ดวงอาทิตย์ / ดาวฤกษ์ (Main Sequence)  ดาวอยู่ในช่วงเสถียร หลอมไฮโดรเจนเป็นฮีเลียม</t>
  </si>
  <si>
    <t xml:space="preserve"> เนบิวลา เมื่อดาวหมดเชื้อเพลิง จะปลดปล่อยมวลออก เกิดกลุ่มก๊าซและฝุ่น</t>
  </si>
  <si>
    <t>ซูเปอร์โนวา  การระเบิดมหึมาของดาวฤกษ์มวลมาก</t>
  </si>
  <si>
    <t xml:space="preserve">หลุมดำ / ดาวนิวตรอน เศษซากที่เหลือหลังซูเปอร์โนวา
</t>
  </si>
  <si>
    <t>อุณหภูมิสูงขึ้น เกิดการหลอมรวมของนิวเคลียส</t>
  </si>
  <si>
    <t>เกิดปฏิกิริยานิวเคลียร์ฟิวชันที่แก่นกลาง</t>
  </si>
  <si>
    <t>แรงโน้มถ่วงบีบเข้าด้านใน  แรงดันจากการฟิวชันดันออก</t>
  </si>
  <si>
    <t>ดาวก่อนเกิด: ยังไม่มีปฏิกิริยานิวเคลียร์ฟิวชัน
ดาวฤกษ์: มีฟิวชัน เกิดพลังงานและแสงสว่าง</t>
  </si>
  <si>
    <t xml:space="preserve">บริเวณเนบิวลา (แหล่งก๊าซและฝุ่นหนาแน่น)
</t>
  </si>
  <si>
    <t>นิวเคลียร์ฟิวชัน (การหลอมรวมไฮโดรเจนเป็นฮีเลียม)</t>
  </si>
  <si>
    <t>ก๊าซเเละฝุ่น</t>
  </si>
  <si>
    <t>สมดุลระหว่างแรงดันจากแก๊สที่ดันออกและแรงโน้มถ่วงที่ดึงเข้า ทำให้ดาวฤกษ์อยู่ในภาวะเสถียร มีขนาดและความสว่างที่คงที่ตลอดช่วงชีวิต</t>
  </si>
  <si>
    <t>แหล่งกำเนิดพลังงาน:
ดาวฤกษ์ก่อนเกิด: ได้รับพลังงานจากการยุบตัวของแรงโน้มถ่วง (Gravitational Contraction) ซึ่งทำให้แกนกลางของมันร้อนขึ้น แต่ยังไม่ถึงจุดที่เกิดปฏิกิริยาฟิวชัน
ดาวฤกษ์: ได้รับพลังงานหลักจากการหลอมรวมนิวเคลียร์ (Nuclear Fusion) ของไฮโดรเจนเป็นฮีเลียมที่แก่นกลาง ซึ่งเป็นกระบวนการที่ปลดปล่อยพลังงานมหาศาลและทำให้ดาวฤกษ์ส่องสว่าง
อุณหภูมิแก่นกลาง:
ดาวฤกษ์ก่อนเกิด: มีอุณหภูมิที่แก่นกลางสูงขึ้นเรื่อยๆ จากการยุบตัว แต่ยังไม่ถึงอุณหภูมิวิกฤตสำหรับการเกิดฟิวชัน
ดาวฤกษ์: มีอุณหภูมิที่แก่นกลางสูงเพียงพอที่จะเริ่มปฏิกิริยาหลอมรวมนิวเคลียร์ได้อย่างต่อเนื่อง</t>
  </si>
  <si>
    <t>ดาวฤกษ์ที่เกิดขึ้นใหม่มักเกิดขึ้นในบริเวณที่เรียกว่า เนบิวลา (Nebula) หรือ เมฆโมเลกุลขนาดยักษ์ (Giant Molecular Cloud) ซึ่งเป็นบริเวณที่มีความหนาแน่นของแก๊สและฝุ่นละอองในอวกาศสูง ทำให้เกิดการยุบตัวภายใต้แรงโน้มถ่วงและนำไปสู่การก่อกำเนิดดาวฤกษ์ใหม่</t>
  </si>
  <si>
    <t>กระบวนการที่ทำหน้าที่สร้างพลังงานของดาวฤกษ์ ทำให้ดาวฤกษ์สามารถปลดปล่อยพลังงานและแสงภายในตัวเองคือ ปฏิกิริยาฟิวชันนิวเคลียร์ (Nuclear Fusion) โดยเฉพาะอย่างยิ่งปฏิกิริยาฟิวชันของไฮโดรเจนเป็นฮีเลียมที่เกิดขึ้นที่แกนกลางของดาวฤกษ์ ซึ่งเป็นแหล่งกำเนิดพลังงานหลักของดาวฤกษ์ส่วนใหญ่รวมถึงดวงอาทิตย์ของเรา</t>
  </si>
  <si>
    <t>ขั้นตอนที่ 1: การยุบตัวของเนบิวลา
ขั้นตอนที่ 2: การก่อตัวของโปรโตสตาร์
ขั้นตอนที่ 3: การเกิดปฏิกิริยานิวเคลียร์ฟิวชัน
ขั้นตอนที่ 4: การเข้าสู่ลำดับหลัก (Main</t>
  </si>
  <si>
    <t>ขั้นตอนที่ 1: การยุบตัวของเนบิวลา ขั้นตอนที่ 2: การก่อตัวของโปรโตสตาร์ ขั้นตอนที่ 3: การเกิดปฏิกิริยานิวเคลียร์ฟิวชัน ขั้นตอนที่ 4: การเข้าสู่ลำดับหลัก</t>
  </si>
  <si>
    <t>1. การยุบตัวของเนบิวลา 2. การก่อตัวของโปรโตสตาร์ 3. การเกิดปฏิกิริยานิวเคลียร์ฟิวชัน 4. การเข้าสู่ลำดับหลัก</t>
  </si>
  <si>
    <t xml:space="preserve">ขั้นตอนการเกิดของดาวฤกษ์เริ่มต้นจากการรวมตัวของเมฆก๊าซและฝุ่นในอวกาศที่เรียกว่า เนบิวลา ภายใต้แรงโน้มถ่วงจนหนาแน่นและมีอุณหภูมิสูงพอที่จะเกิด ปฏิกิริยานิวเคลียร์ฟิวชัน หลอมไฮโดรเจนเป็นฮีเลียม กำเนิดเป็นดาวฤกษ์ และเข้าสู่ช่วง ดาวฤกษ์ลำดับหลัก ที่มีการเผาผลาญไฮโดรเจนเพื่อสร้างพลังงาน. </t>
  </si>
  <si>
    <t xml:space="preserve">แก๊สไฮโดรเจนและฮีเลียม 
</t>
  </si>
  <si>
    <t>ในการที่ดาวฤกษ์ก่อนเกิด (protostar) จะพัฒนาเป็นดาวฤกษ์ได้ จะต้องเกิดกระบวนการ</t>
  </si>
  <si>
    <t>สมดุลของแรงภายในแก่นของดาวฤกษ์ที่ทำให้ดาวฤกษ์มีขนาดและความสว่างคงที่</t>
  </si>
  <si>
    <t>ดาวฤกษ์ แตกต่างจาก ดาวฤกษ์ก่อนเกิด</t>
  </si>
  <si>
    <t>กระบวนการที่ทำหน้าที่สร้างพลังงานของดาวฤกษ์ ทำให้ดาวฤกษ์สามารถปลดปล่อยพลังงานและแสงภายในตัวเอง คือ ปฏิกิริยานิวเคลียร์ฟิวชัน</t>
  </si>
  <si>
    <t xml:space="preserve">ดาวฤกษ์เริ่มต้นจากการยุบตัวของกลุ่มเมฆก๊าซและฝุ่นในอวกาศ หรือที่เรียกว่า "เนบิวลา" (Nebula) ภายใต้แรงโน้มถ่วงของตัวเอง </t>
  </si>
  <si>
    <t xml:space="preserve">จุดเริ่มต้น: จักรวาลเริ่มต้นจากจุดที่มีความหนาแน่นและอุณหภูมิสูงมาก (Primeval Atom) เมื่อประมาณ 13.8 พันล้านปีที่แล้ว </t>
  </si>
  <si>
    <t>การกำเนิดเนบิวลา: เนบิวลา (Nebula) คือกลุ่มก๊าซและฝุ่นในอวกาศ ซึ่งเป็นวัตถุดิบสำคัญในการก่อกำเนิดดาวฤกษ์และระบบดาวเคราะห์ เนบิวลาสามารถเกิดขึ้นได้จากการรวมตัวของสสารระหว่างดาวฤกษ์ หรือเป็นซากจากการระเบิดของดาวฤกษ์ขนาดใหญ่ที่เรียกว่าซูเปอร์โนวา</t>
  </si>
  <si>
    <t xml:space="preserve">ดวงอาทิตย์ถือกำเนิดขึ้นจากการยุบตัวของเมฆโมเลกุลขนาดยักษ์ ซึ่งประกอบด้วยก๊าซและฝุ่นในอวกาศ เมื่อเมฆยุบตัวลงภายใต้แรงโน้มถ่วง แรงดันและความร้อนที่แกนกลางเพิ่มขึ้นอย่างมหาศาล จนกระทั่งเกิดปฏิกิริยานิวเคลียร์ฟิวชันขึ้น
ปฏิกิริยานิวเคลียร์ฟิวชันนี้คือการรวมตัวของนิวเคลียสของไฮโดรเจนกลายเป็นฮีเลียม ซึ่งปลดปล่อยพลังงานออกมาอย่างมหาศาล ทำให้ดวงอาทิตย์เปล่งแสงและความร้อนออกมา </t>
  </si>
  <si>
    <t>ความหนาแน่นเพิ่มขึ้น</t>
  </si>
  <si>
    <t>ปฏิกิริยานิวเคลียร์ฟิวชัน (Nuclear fusion แกนกลางของดาวฤกษ์</t>
  </si>
  <si>
    <t>สมดุลไฮโดรสแตติก (Hydrostatic equilibrium)
แรงโน้มถ่วงดึงมวลสารเข้าด้านใน = แรงดันจากการเกิดฟิวชันดันออกด้านนอก</t>
  </si>
  <si>
    <t>สามารถส่องสว่างด้วยตัวเอง</t>
  </si>
  <si>
    <t>เนบิวลาที่มีความหนาแน่นสูง (Molecular clouds / Stellar nurseries)</t>
  </si>
  <si>
    <t>นิวเคลียร์ฟิวชัน (Nuclear fusion</t>
  </si>
  <si>
    <t>กระบวนการเกิดดาวฤกษ์เริ่มต้นจากการยุบตัวของเนบิวลาภายใต้แรงโน้มถ่วง ก่อตัวเป็นโปรโตสตาร์ จากนั้นเมื่ออุณหภูมิและความดันถึงจุดวิกฤต ปฏิกิริยานิวเคลียร์ฟิวชันจะเริ่มต้นขึ้น ทำให้ดาวฤกษ์เข้าสู่ช่วงลำดับหลักและส่องแสงอย่างต่อเนื่อง</t>
  </si>
  <si>
    <t xml:space="preserve">เป็นเมฆขนาดใหญ่ของฝุ่น ก๊าซ และพลาสมาในอวกาศ
</t>
  </si>
  <si>
    <t>แสดงปรากฏการณ์ที่เกี่ยวข้องกับวัตถุทางดาราศาสตร์ที่มีพลังงานมหาศาล ซึ่งโดยทั่วไปแล้วจะหมายถึง หลุมดำมวลยวดยิ่ง  ที่พ่นลำอนุภาคพลังงานสูงออกมา</t>
  </si>
  <si>
    <t>ดวงอาทิตย์ ซึ่งเป็นดาวฤกษ์ใจกลางระบบสุริยะของเรา 
ดวงอาทิตย์มีลักษณะเป็นทรงกลมขนาดใหญ่ที่ประกอบด้วยพลาสมาที่ร้อนจัดและเปล่งแสงออกมา</t>
  </si>
  <si>
    <t xml:space="preserve">แก๊สไฮโดรเจนและฮีเลียมรวมกับฝุ่นในอวกาศ 
</t>
  </si>
  <si>
    <t>อุณหภูมิสูงขึ้น: การยุบตัวของมวลสารทำให้เกิดการชนกันของอนุภาคและแรงเสียดทานภายใน เพิ่มอุณหภูมิของบริเวณนั้น
ความดันเพิ่มขึ้น: การรวมตัวกันของมวลสารทำให้เกิดแรงโน้มถ่วงที่เพิ่มขึ้น ส่งผลให้ความดันภายในบริเวณนั้นสูงขึ้น
การเกิดปฏิกิริยานิวเคลียร์ฟิวชัน: หากอุณหภูมิและความดันสูงถึงระดับที่เหมาะสม จะเกิดปฏิกิริยานิวเคลียร์ฟิวชันขึ้น ซึ่งเป็นกระบวนการที่ทำให้เกิดพลังงานและแสงสว่างในดาวฤกษ์</t>
  </si>
  <si>
    <t>กระบวนการ: ปฏิกิริยานิวเคลียร์ฟิวชัน (Nuclear Fusion)
บริเวณ: แกนกลางของดาวฤกษ์ก่อนเกิด (Protostar core)</t>
  </si>
  <si>
    <t>แรงโน้มถ่วง: แรงที่ดึงมวลทั้งหมดของดาวฤกษ์เข้าสู่ศูนย์กลางของดาว
แรงดันจากปฏิกิริยานิวเคลียร์ฟิวชัน: แรงดันที่เกิดจากความร้อนมหาศาลจากการหลอมรวมนิวเคลียสของธาตุเบา (ส่วนใหญ่คือไฮโดรเจน) ในแก่นของดาวฤกษ์ ผลักดันออกสู่ภายนอก</t>
  </si>
  <si>
    <t xml:space="preserve">ดาวฤกษ์ก่อนเกิด (Protostar) คือวัตถุที่กำลังก่อตัวเป็นดาวฤกษ์ ซึ่งยังไม่เกิดปฏิกิริยานิวเคลียร์ฟิวชันที่แก่นของมัน ในขณะที่ ดาวฤกษ์ (Star) คือวัตถุท้องฟ้าที่เกิดปฏิกิริยานิวเคลียร์ฟิวชันที่แก่นแล้วและสามารถเปล่งแสงได้ด้วยตัวเอง 
</t>
  </si>
  <si>
    <t xml:space="preserve">ดาวฤกษ์ที่เกิดขึ้นใหม่มักเกิดขึ้นใน เนบิวลา (Nebulae) ซึ่งเป็นกลุ่มเมฆขนาดใหญ่ของแก๊สและฝุ่นในอวกาศ โดยเฉพาะอย่างยิ่งใน เนบิวลาที่ก่อตัวเป็นดาวฤกษ์ (Star-forming nebulae) ซึ่งมีความหนาแน่นของสสารมากพอที่จะเกิดการยุบตัวภายใต้แรงโน้มถ่วงและก่อให้เกิดดาวฤกษ์ได้ 
</t>
  </si>
  <si>
    <t>นิวเคลียร์ฟิวชัน คือ ปฏิกิริยาที่เกิดขึ้นที่แกนกลางของดาวฤกษ์ โดยอะตอมของธาตุเบา เช่น ไฮโดรเจน หลอมรวมกันกลายเป็นธาตุที่หนักกว่า เช่น ฮีเลียม ในระหว่างกระบวนการนี้ มวลส่วนหนึ่งจะถูกเปลี่ยนเป็นพลังงานจำนวนมหาศาลตามสมการ \(E=mc^{2}\) ซึ่งพลังงานนี้เองที่ทำให้ดาวฤกษ์ส่องแสงและมีความร้อนสูง ดวงอาทิตย์ของเราก็เป็นดาวฤกษ์ที่สร้างพลังงานด้วยกระบวนการนิวเคลียร์ฟิวชันเช่นกัน </t>
  </si>
  <si>
    <t>ควาซาร์</t>
  </si>
  <si>
    <t>ก๊าซและฝุ่นในอวกาศ โดยเฉพาะก๊าซไฮโดรเจนและฮีเลียม</t>
  </si>
  <si>
    <t>อุณหภูมิและความดันสูงขึ้น เกิดเป็น "โปรโตสตาร์</t>
  </si>
  <si>
    <t>สมดุลระหว่างแรงโน้มถ่วงที่พยายามดึงเข้าด้านใน กับแรงดันจากการแผ่รังสีและความร้อนจากปฏิกิริยานิวเคลียร์ฟิวชันที่ดันออกด้านนอก</t>
  </si>
  <si>
    <t>กระบวนการหลอมนิวเคลียส (Nuclear Fusion) ที่แก่นกลางของโปรโตสตาร์</t>
  </si>
  <si>
    <t>ดาวฤกษ์มีการหลอมนิวเคลียสและสามารถปลดปล่อยพลังงาน แสง และความร้อน ส่วนดาวก่อนเกิด (โปรโตสตาร์) ยังไม่เกิดปฏิกิริยานิวเคลียร์</t>
  </si>
  <si>
    <t>บริเวณเนบิวลาหรือกลุ่มก๊าซและฝุ่นหนาแน่น (Star-forming regions)</t>
  </si>
  <si>
    <t>กระบวนการหลอมนิวเคลียส (Nuclear Fusion) โดยเฉพาะการหลอมไฮโดรเจนเป็นฮีเลียม</t>
  </si>
  <si>
    <t>กระบวนการเกิดดาวฤกษ์เริ่มต้นจากเนบิวลารวมตัวกันภายใต้แรงโน้มถ่วง ก่อตัวเป็นโปรโตสตาร์ที่อุณหภูมิสูงขึ้น เมื่อถึงจุดที่เกิดปฏิกิริยานิวเคลียร์ฟิวชัน ดาวฤกษ์จะเข้าสู่ช่วงแถบลำดับหลักและกำเนิดขึ้นอย่างสมบูรณ์</t>
  </si>
  <si>
    <t>ขบวนการก่อกำเนิดดาวฤกษ์ ซึ่งเป็นกระบวนการที่ดาวฤกษ์ถือกำเนิดขึ้นภายในเนบิวลา ซึ่งเป็นเมฆขนาดใหญ่ของแก๊สและฝุ่นในอวกาศ</t>
  </si>
  <si>
    <t xml:space="preserve">กลไกการก่อตัวของหลุมดำมวลยวดยิ่งอย่าง Sagittarius A* ยังไม่เป็นที่เข้าใจอย่างถ่องแท้ แต่มีหลายทฤษฎีที่เป็นไปได้ เช่น การรวมตัวของหลุมดำขนาดเล็กกว่า หรือการยุบตัวโดยตรงของเมฆก๊าซขนาดใหญ่ </t>
  </si>
  <si>
    <t>ดวงอาทิตย์ก่อตัวขึ้นจากกลุ่มแก๊สและฝุ่นระหว่างดวงดาวที่ยุบตัวลงภายใต้แรงโน้มถ่วง</t>
  </si>
  <si>
    <t xml:space="preserve"> แรงโน้มถ่วง ของมวลสาร</t>
  </si>
  <si>
    <t>เกิด แรงดึงดูดที่เพิ่มสูงขึ้น และ ความดันกับอุณหภูมิที่สูงขึ้น จนนำไปสู่การเปลี่ยนแปลงอย่างรุนแรง เช่น การก่อตัวของดาวฤกษ์จากการจุดปฏิกิริยานิวเคลียร์ หรือการรวมตัวเป็นดาวเคราะห์ที่หนาแน่นขึ้น</t>
  </si>
  <si>
    <t>สมดุลอุทกสถิต (Hydrostatic equilibrium) ซึ่งเป็นภาวะที่แรงโน้มถ่วงที่พยายามบีบอัดดาวฤกษ์เข้าสู่ศูนย์กลาง จะถูกหักล้างด้วย แรงดันภายในแก๊สและรังสี ที่เกิดจากปฏิกิริยาเทอร์โมนิวเคลียร์ฟิวชัน (Nuclear Fusion) ในแก่นของดาว แรงทั้งสองนี้จะอยู่ในภาวะสมดุลอย่างสมบูรณ์ ทำให้ดาวฤกษ์มีขนาดคงที่ และปฏิกิริยานิวเคลียร์ฟิวชันที่แก่นก็สร้างพลังงานออกมาอย่างสม่ำเสมอ</t>
  </si>
  <si>
    <t>เมฆก๊าซและฝุ่น</t>
  </si>
  <si>
    <t>การยุบตัว</t>
  </si>
  <si>
    <t>เอกภพมีมวลสาร ก๊าซไฮโดรเจนและก๊าซฮีเลียม รวมถึงฝุ่นละอองในอวกาศ ที่รวมตัวกันจนเกิดเป็นดาวฤกษ์</t>
  </si>
  <si>
    <t>เอกภพมี แรงโน้มถ่วง (Gravitational force) ที่ทำให้มวลสารในเนบิวลายุบตัวรวมกัน</t>
  </si>
  <si>
    <t>บริเวณที่มวลสารยุบตัวรวมกัน ความหนาแน่นและอุณหภูมิจะ เพิ่มสูงขึ้น จนกลายเป็น ดาวก่อนเกิด (Protostar)</t>
  </si>
  <si>
    <t>ดาวก่อนเกิดจะพัฒนาเป็นดาวฤกษ์ได้ ต้องเกิด ปฏิกิริยานิวเคลียร์ฟิวชัน ใน แกนกลาง (Core) ของมัน</t>
  </si>
  <si>
    <t xml:space="preserve">สมดุลของแรงภายในแก่นดาวฤกษ์เกิดจาก
แรงโน้มถ่วง ดึงมวลสารเข้าด้านใน
แรงดันจากพลังงานฟิวชัน ผลักออกด้านนอก
สองแรงนี้สมดุลกัน → ดาวฤกษ์คงขนาดและความสว่าง
</t>
  </si>
  <si>
    <t>ดาวก่อนเกิด (Protostar) → ยังไม่เกิดฟิวชัน เปล่งแสงจากความร้อน
ดาวฤกษ์ (Star) → เกิดฟิวชันในแกนกลางแล้ว เปล่งแสงและพลังงานเองอย่างเสถียร</t>
  </si>
  <si>
    <t xml:space="preserve">ดาวฤกษ์ที่เกิดใหม่มักเกิดใน เนบิวลา (Nebula) ซึ่งเป็นแหล่งก๊าซและฝุ่นหนาแน่นในอวกาศ
</t>
  </si>
  <si>
    <t xml:space="preserve">กระบวนการที่สร้างพลังงานให้ดาวฤกษ์คือ ปฏิกิริยานิวเคลียร์ฟิวชัน (Nuclear Fusion) ทำให้ดาวเปล่งแสงและพลังงานออกมา
</t>
  </si>
  <si>
    <t xml:space="preserve">เนบิวลา ซึ่งคือกลุ่มก้อนแก๊สและฝุ่นขนาดมหึมาในอวกาศ ประกอบด้วยไฮโดรเจนและฮีเลียมเป็นหลัก แรงโน้มถ่วงจะเริ่มดึงดูดอนุภาคเหล่านี้ให้รวมตัวกัน ทำให้เนบิวลาเริ่มหดตัวและหมุน
</t>
  </si>
  <si>
    <t>ดาวฤกษ์ก่อนเกิด (Protostar) ✨
ขณะที่กลุ่มแก๊สและฝุ่นหดตัวอย่างต่อเนื่อง แรงโน้มถ่วงจะทำให้ความหนาแน่นและอุณหภูมิที่แกนกลางเพิ่มขึ้นอย่างมหาศาล จนกลายเป็น ดาวฤกษ์ก่อนเกิด ซึ่งยังไม่เกิดปฏิกิริยานิวเคลียร์ฟิวชัน</t>
  </si>
  <si>
    <t>ดาวฤกษ์ (Main-Sequence Star) 🔥
เมื่ออุณหภูมิที่แกนกลางของดาวฤกษ์ก่อนเกิดสูงถึงระดับที่เหมาะสม (ประมาณ 10 ล้านเคลวิน) ปฏิกิริยา นิวเคลียร์ฟิวชัน (Nuclear Fusion) ที่เปลี่ยนไฮโดรเจนเป็นฮีเลียมจะเริ่มขึ้นอย่างต่อเนื่อง ทำให้ดาวฤกษ์ส่องแสงและมีความร้อนเกิดขึ้นอย่างคงที่ ซึ่งเป็นช่วงที่ดาวฤกษ์ส่วนใหญ่อยู่ . ภาพที่สี่แสดงถึง ดวงอาทิตย์ ซึ่งเป็นตัวอย่างของดาวฤกษ์ในช่วงนี้</t>
  </si>
  <si>
    <t>หลุมดำ (Black Hole) หรือดาวนิวตรอน (Neutron Star) ⚫️
หลังจากที่เชื้อเพลิงในดาวฤกษ์ขนาดใหญ่หมดลง (ดาวที่มีมวลมากกว่าดวงอาทิตย์มาก) ดาวฤกษ์จะระเบิดเป็น ซูเปอร์โนวา (Supernova) และยุบตัวลงด้วยแรงโน้มถ่วง หากมวลที่เหลืออยู่มีมากพอจะกลายเป็น หลุมดำ ซึ่งเป็นวัตถุที่มีแรงโน้มถ่วงสูงมากจนแม้แต่แสงก็ไม่สามารถหนีออกมาได้ ดังที่แสดงในภาพที่สาม
หากมวลที่เหลืออยู่ไม่มากพอที่จะเป็นหลุมดำ ก็จะกลายเป็น ดาวนิวตรอน ซึ่งมีความหนาแน่นสูงมาก</t>
  </si>
  <si>
    <t>มวลสารที่รวมตัวกันจนเกิดเป็นดาวฤกษ์คือ แก๊สไฮโดรเจนและฮีเลียม รวมทั้งฝุ่นในอวกาศซึ่งเป็นส่วนประกอบหลักของเนบิวลา</t>
  </si>
  <si>
    <t>แรงที่ทำให้มวลสารภายในเนบิวลายุบตัวรวมกันคือ แรงโน้มถ่วง (Gravitational force)</t>
  </si>
  <si>
    <t>เมื่อมวลสารยุบตัวรวมกันและมีความหนาแน่นมากขึ้น จะเกิดการเปลี่ยนแปลงดังนี้:
อุณหภูมิและความดันเพิ่มขึ้นอย่างมหาศาล
เกิดการหมุนรอบตัวเอง และมีรูปร่างแบนเป็นจาน
กลายเป็นดาวฤกษ์ก่อนเกิด (Protostar)</t>
  </si>
  <si>
    <t>ดาวฤกษ์ก่อนเกิดจะพัฒนาเป็นดาวฤกษ์ได้ จะต้องเกิดกระบวนการ ปฏิกิริยานิวเคลียร์ฟิวชัน (Nuclear Fusion) ที่ แก่นกลาง (Core) ของดาวฤกษ์ก่อนเกิด</t>
  </si>
  <si>
    <t xml:space="preserve">สมดุลของแรงภายในแก่นดาวฤกษ์ที่ทำให้มีขนาดและความสว่างคงที่เรียกว่า ภาวะสมดุลอุทกสถิต (Hydrostatic Equilibrium) ซึ่งเกิดจากแรง 2 แรงที่สมดุลกัน:
แรงดันจากภายใน ที่เกิดจากปฏิกิริยานิวเคลียร์ฟิวชัน ดันออกมาด้านนอก
แรงโน้มถ่วง ที่ดึงมวลสารทั้งหมดเข้าหาแก่นกลาง
เมื่อสองแรงนี้สมดุลกัน ดาวฤกษ์จะมีขนาดและอุณหภูมิที่คงที่
</t>
  </si>
  <si>
    <t xml:space="preserve">ความแตกต่างที่สำคัญที่สุดคือ ดาวฤกษ์มีการสร้างพลังงานด้วยตนเอง โดยใช้ปฏิกิริยานิวเคลียร์ฟิวชันที่แก่นกลาง ในขณะที่ดาวฤกษ์ก่อนเกิดยังไม่มีปฏิกิริยานี้ และยังไม่สามารถสร้างพลังงานเพื่อต้านทานแรงโน้มถ่วงได้เต็มที่
</t>
  </si>
  <si>
    <t xml:space="preserve">ดาวฤกษ์ที่เกิดขึ้นใหม่มักเกิดขึ้นในบริเวณที่เรียกว่า เนบิวลา (Nebula) ซึ่งเป็นแหล่งกำเนิดดาวฤกษ์
</t>
  </si>
  <si>
    <t>กระบวนการที่ทำหน้าที่สร้างพลังงานของดาวฤกษ์คือ ปฏิกิริยานิวเคลียร์ฟิวชัน (Nuclear Fusion) ซึ่งเป็นการรวมตัวของอะตอมไฮโดรเจนให้กลายเป็นอะตอมฮีเลียม และปลดปล่อยพลังงานมหาศาลออกมาในรูปของความร้อนและแสงสว่าง</t>
  </si>
  <si>
    <t>การหดตัวของโปรโตสตาร์</t>
  </si>
  <si>
    <t>การเกิดดาวฤกษ์บนลำดับหลัก</t>
  </si>
  <si>
    <t>ดาวฤกษ์เกิดจากการรวมตัวของ ก๊าซไฮโดรเจนและฮีเลียมในเนบิวลา ภายใต้แรงโน้มถ่วง</t>
  </si>
  <si>
    <t>บริเวณที่มวลสารยุบตัว ความหนาแน่นและอุณหภูมิจะเพิ่มขึ้น ก่อเกิดโปรโตสตาร์ และหากร้อนพอจะเริ่มฟิวชันจนกลายเป็นดาวฤกษ์</t>
  </si>
  <si>
    <t>โปรโตสตาร์จะกลายเป็นดาวฤกษ์ได้ ก็ต่อเมื่อในแกนกลางเกิดปฏิกิริยานิวเคลียร์ฟิวชันของไฮโดรเจนขึ้น</t>
  </si>
  <si>
    <t>ขนาดและความสว่างของดาวฤกษ์คงที่ได้ เพราะแรงโน้มถ่วงที่ดึงเข้าหาศูนย์กลางสมดุลกับแรงดันจากพลังงานฟิวชันที่ดันออกสู่ภายนอกภายในแก่นของดาว</t>
  </si>
  <si>
    <t>โปรโตสตาร์ ยังไม่เกิดฟิวชันและไม่เสถียร ส่วน ดาวฤกษ์ มีฟิวชันในแก่นกลางและเข้าสู่สภาวะสมดุล จึงคงที่ทั้งขนาดและความสว่าง</t>
  </si>
  <si>
    <t>เนบิวลา/กลุ่มเมฆโมเลกุลยักษ์</t>
  </si>
  <si>
    <t>ปฏิกิริยานิวเคลียร์ฟิวชันของไฮโดรเจนในแกนกลาง</t>
  </si>
  <si>
    <t>1 การรวมตัวของเนบิวลา
2 การก่อตัวของดาวฤกษ์ก่อนเกิด
3 การเกิดปฏิกิริยานิวเคลียร์ฟิวชันและการถือกำเนิดของดาวฤกษ์</t>
  </si>
  <si>
    <t>1 การยุบตัวของเนบิวลา
2 การก่อตัวของดาวฤกษ์ก่อนเกิด
3 ปฏิกิริยานิวเคลียร์ฟิวชัน
4 เข้าสู่ลำดับหลัก</t>
  </si>
  <si>
    <t>1 การรวมตัวของกลุ่มแก๊สและฝุ่น
2 การก่อตัวของดาวฤกษ์ก่อนเกิด
3 การกำเนิดดาวฤกษ์</t>
  </si>
  <si>
    <t>1 การยุบตัวของเนบิวลา
2 การก่อตัวของดาวฤกษ์ก่อนเกิด
3 ปฏิกิริยานิวเคลียร์ฟิวชัน
4 การกำเนิดดาวฤกษ์</t>
  </si>
  <si>
    <t>จะมีการเพิ่มขึ้นของแรงดึงดูด ทำให้เกิดการยุบตัวลงอย่างต่อเนื่อง และทำให้ความดันกับอุณหภูมิสูงขึ้น จนอาจนำไปสู่การกำเนิดดาวฤกษ์ (ผ่านปฏิกิริยานิวเคลียร์ฟิวชัน) หรือการยุบตัวจนกลายเป็นดาวที่หนาแน่น เช่น ดาวแคระขาว หรือหลุมดำ ขึ้นอยู่กับมวลสารเริ่มต้น</t>
  </si>
  <si>
    <t>เกิดจาก แรงโน้มถ่วง (gravity) ที่พยายามบีบอัดดาวฤกษ์เข้าหากัน ควบคู่กับ แรงดันจากปฏิกิริยานิวเคลียร์ (nuclear fusion) ที่ใจกลางดาวซึ่งเกิดจากการหลอมรวมนิวเคลียสของอะตอมไฮโดรเจนเป็นฮีเลียม สร้างพลังงานมหาศาลออกมา ทำให้เกิดแรงดันมหาศาลดันออก สองแรงนี้จะหักล้างกันได้อย่างลงตัว</t>
  </si>
  <si>
    <t>เนบิวลาการก่อตัวดาว</t>
  </si>
  <si>
    <t>กลุ่มก๊าซและฝุ่นอวกาศ</t>
  </si>
  <si>
    <t>ก๊าซและฝุ่นระหว่างดาว</t>
  </si>
  <si>
    <t>ความหนาแน่นมากขึ้น</t>
  </si>
  <si>
    <t>เกิดสมดุลอุทกสถิตระหว่าง แรงโน้มถ่วง ที่พยายามดึงดาวฤกษ์ให้ยุบตัวเข้าสู่ศูนย์กลาง กับ แรงดันแก๊ส</t>
  </si>
  <si>
    <t>เนบิวลา (Nebula)
เป็นกลุ่มแก๊สและฝุ่นขนาดใหญ่ในอวกาศที่ยุบตัวลงด้วยแรงโน้มถ่วง โดยในภาพจะเป็นเนบิวลาขนาดใหญ่ที่เต็มไปด้วยแก๊สและฝุ่น ซึ่งเป็นจุดเริ่มต้นของการก่อตัวของดาวฤกษ์</t>
  </si>
  <si>
    <t>โปรโตสตาร์ (Protostar)
เมื่อกลุ่มแก๊สและฝุ่นยุบตัวลงและมีความหนาแน่นเพิ่มขึ้น อุณหภูมิที่แกนกลางจะสูงขึ้นอย่างต่อเนื่อง ทำให้เกิดเป็นวัตถุก่อนดาวฤกษ์ที่เรียกว่า โปรโตสตาร์ ในภาพจะแสดงแก๊สและฝุ่นที่รวมตัวกันเป็นก้อนร้อนและส่องแสง</t>
  </si>
  <si>
    <t>ดาวฤกษ์ในลำดับหลัก (Main sequence star)
เมื่ออุณหภูมิที่แกนกลางสูงถึงจุดที่เกิดปฏิกิริยาการหลอมรวมนิวเคลียร์ (Nuclear Fusion) ได้อย่างสมบูรณ์ ดาวฤกษ์จะเข้าสู่ภาวะสมดุล และกลายเป็นดาวฤกษ์ในลำดับหลัก ซึ่งจะปล่อยพลังงานอย่างต่อเนื่องและมีเสถียรภาพ เช่น ดวงอาทิตย์ของเรา</t>
  </si>
  <si>
    <t>ดาวฤกษ์ (Star)
ภาพนี้เป็นภาพของดาวฤกษ์ที่กำลังปล่อยพลังงานออกมาอย่างสม่ำเสมอ ซึ่งเป็นขั้นตอนสุดท้ายในกระบวนการเกิดดาวฤกษ์ และเป็นขั้นตอนที่ดาวฤกษ์ส่วนใหญ่ใช้ชีวิตอยู่เป็นเวลานานที่สุด</t>
  </si>
  <si>
    <t>มวลสารที่รวมตัวกันจนเกิดเป็นดาวฤกษ์คือ กลุ่มแก๊สและฝุ่นขนาดใหญ่ ที่เรียกว่า เนบิวลา (Nebula) ซึ่งส่วนใหญ่ประกอบไปด้วย ไฮโดรเจน และ ฮีเลียม</t>
  </si>
  <si>
    <t>แรงที่ทำให้มวลสารภายในเนบิวลาเกิดการยุบตัวรวมกันคือ แรงโน้มถ่วง (Gravity) ของตัวมวลสารเอง</t>
  </si>
  <si>
    <t>เมื่อมวลสารยุบตัวรวมกันและมีความหนาแน่นมากขึ้น จะทำให้ อุณหภูมิและความดัน ที่แกนกลางของกลุ่มมวลสาร เพิ่มสูงขึ้น อย่างมาก</t>
  </si>
  <si>
    <t>ดาวฤกษ์ก่อนเกิดจะกลายเป็นดาวฤกษ์ได้ จะต้องเกิด ปฏิกิริยาการหลอมรวมนิวเคลียร์ (Nuclear Fusion) ของไฮโดรเจน ซึ่งจะเกิดขึ้นที่ แกนกลาง ของดาว</t>
  </si>
  <si>
    <t>สมดุลของแรงภายในแกนของดาวฤกษ์เกิดจาก แรงดันจากปฏิกิริยาการหลอมรวมนิวเคลียร์ ที่พยายามจะขยายดาวออก และ แรงโน้มถ่วง ที่พยายามจะยุบดาวเข้าหากัน เมื่อทั้งสองแรงนี้มีขนาดเท่ากันและหักล้างกัน ทำให้ดาวฤกษ์มีขนาดและความสว่างที่คงที่</t>
  </si>
  <si>
    <t>ดาวฤกษ์ที่สมบูรณ์จะมีการ เปล่งแสงและพลังงานจากปฏิกิริยาการหลอมรวมนิวเคลียร์ ที่เกิดขึ้นอย่างต่อเนื่องในแกนกลาง ในขณะที่ดาวฤกษ์ก่อนเกิดจะยังไม่เกิดปฏิกิริยานี้ และจะเปล่งแสงจากความร้อนที่เกิดจากการยุบตัวของมวลสารเท่านั้น</t>
  </si>
  <si>
    <t>ดาวฤกษ์ที่เกิดขึ้นใหม่มักเกิดขึ้นในบริเวณที่มีกลุ่มแก๊สและฝุ่นหนาแน่นสูง ซึ่งเรียกว่า บริเวณกำเนิดดาวฤกษ์ (Star-forming region) เช่น ในแขนกังหันของกาแล็กซี</t>
  </si>
  <si>
    <t>กระบวนการที่ทำหน้าที่สร้างพลังงานของดาวฤกษ์คือ ปฏิกิริยาการหลอมรวมนิวเคลียร์ (Nuclear Fusion) ซึ่งเป็นการรวมกันของนิวเคลียสของธาตุเบา (เช่น ไฮโดรเจน) เพื่อสร้างธาตุที่หนักขึ้น (เช่น ฮีเลียม) พร้อมกับการปลดปล่อยพลังงานมหาศาล</t>
  </si>
  <si>
    <t>ความส่องสว่างของดาว ขึ้นอยู่กับปัจจัยหลัก ๆ คือ
ความสว่างแท้จริง (Absolute magnitude) → ปริมาณพลังงานแสงที่ดาวปล่อยออกมาจริง ๆ
ระยะทางจากโลก → ดาวที่อยู่ใกล้จะดูสว่างกว่าดาวที่อยู่ไกล ถึงแม้ปล่อยพลังงานเท่ากัน
ขนาดและอุณหภูมิผิวของดาว → ดาวที่มีขนาดใหญ่และอุณหภูมิสูงจะปล่อยแสงได้มากกว่า
ดังนั้น ความสว่างที่เรามองเห็นบนฟ้าคือผลรวมระหว่างพลังงานแสงของดาวกับระยะทางที่ห่างจากโลก</t>
  </si>
  <si>
    <t>โซติมาตรปรากฏ (Apparent magnitude)
คือค่าความสว่างที่เรามองเห็นจากโลก
ดาวที่อยู่ใกล้มากอาจดูสว่างกว่า แม้จะไม่สว่างจริง
โซติมาตรสัมบูรณ์ (Absolute magnitude)
คือค่าความสว่างแท้จริง ถ้าสมมุติให้ดาวทุกดวงอยู่ห่างจากโลก 10 พาร์เซก
ใช้เปรียบเทียบพลังงานแสงจริงของดาวแต่ละดวง
สรุป: โซติมาตรปรากฏบอก “สิ่งที่ตาเห็นจากโลก” ส่วนโซติมาตรสัมบูรณ์บอก “ความสว่างแท้จริงของดาว</t>
  </si>
  <si>
    <t xml:space="preserve">เพราะ ดวงอาทิตย์อยู่ใกล้โลกมาก ในขณะที่ดาวซีรีอัสอยู่ไกลออกไปมาก แม้ซีรีอัสมีพลังงานส่องสว่างมากกว่า แต่ด้วยระยะทางไกล ทำให้เรามองเห็นสว่างน้อยกว่า
</t>
  </si>
  <si>
    <t xml:space="preserve">เนบิวลาเป็นกลุ่มก๊าซและฝุ่นในอวกาศ ซึ่งเป็น แหล่งก่อกำเนิดดาวฤกษ์
ดาวฤกษ์ถือกำเนิดจากการยุบตัวของเนบิวลา และเมื่อดาวฤกษ์สิ้นอายุขัย ก็สามารถปลดปล่อยสารกลับคืนไปสู่เนบิวลาอีกครั้ง
</t>
  </si>
  <si>
    <t xml:space="preserve">เพราะดาวฤกษ์มวลน้อยใช้เชื้อเพลิงนิวเคลียร์ช้ากว่า จึงเผาไหม้ไฮโดรเจนได้ยาวนานกว่า
ส่วนดาวฤกษ์มวลมากเผาไหม้เชื้อเพลิงอย่างรวดเร็ว ทำให้มีอายุสั้น
</t>
  </si>
  <si>
    <t>ปัจจุบันดวงอาทิตย์มีอายุประมาณ 4.6 พันล้านปี และคาดว่าจะมีอายุรวมประมาณ 10 พันล้านปี
ดังนั้นจะมีอายุใช้งานอีกประมาณ 5 พันล้านปี ก่อนจะกลายเป็นดาวยักษ์แดงและเข้าสู่ระยะดาวแคระขาว</t>
  </si>
  <si>
    <t xml:space="preserve">ธาตุต่าง ๆ บนโลกและในตัวเรามีความเกี่ยวข้องโดยตรงกับวิวัฒนาการของดาวฤกษ์
ในแกนกลางของดาวฤกษ์จะเกิดการหลอมรวม (fusion) สร้างธาตุเบา → ธาตุหนัก (เช่น คาร์บอน ออกซิเจน เหล็ก ฯลฯ)
เมื่อดาวฤกษ์ระเบิดเป็นซูเปอร์โนวา ธาตุเหล่านี้จะกระจายออกสู่อวกาศ → รวมตัวกันกลายเป็นดาวเคราะห์ และสิ่งมีชีวิต
ดังนั้น เราทุกคนเกิดจาก “ฝุ่นดาวฤกษ์” (Star dust)
</t>
  </si>
  <si>
    <t>ความส่องสว่างของดาวฤกษ์ขึ้นอยู่กับ มวล และ อุณหภูมิพื้นผิว โดยมวลมาก → แกนร้อน → ฟิวชันเร็ว → สว่างมาก ความสัมพันธ์คือ มวลมาก → อุณหภูมิสูง → ความสว่างสูง</t>
  </si>
  <si>
    <t>โชติมาตรปรากฏ (Apparent Magnitude): ความสว่างที่เราเห็นจากโลก
โชติมาตรสัมบูรณ์ (Absolute Magnitude): ความสว่างที่ดาวจะแสดงถ้าวางอยู่ห่าง 10 พาร์เซกจากโลก</t>
  </si>
  <si>
    <t>แม้ว่าดาวซิริอัสจะส่องสว่างมากกว่าดวงอาทิตย์ แต่เพราะอยู่ไกลโลกมาก ทำให้ความสว่างที่เห็นจากโลกน้อยกว่า ดวงอาทิตย์จึงสว่างกว่าดวงตาเรามองเห็น</t>
  </si>
  <si>
    <t>เนบิวลาเป็น แหล่งกำเนิดดาว และ เศษซากดาวตาย มีบทบาทใน วงจรชีวิตของดาวฤกษ์</t>
  </si>
  <si>
    <t>ดาวฤกษ์ที่มีมวลน้อยมี เชื้อเพลิงนิวเคลียร์ (ไฮโดรเจน) น้อยกว่า แต่เผาผลาญช้ากว่าดาวมวลมาก ทำให้ ใช้พลังงานช้ากว่า ส่งผลให้ มีช่วงชีวิตยาวนานกว่าดาวมวลมาก</t>
  </si>
  <si>
    <t>ปัจจุบัน ดวงอาทิตย์มีอายุประมาณ 4.6 พันล้านปี และคาดว่าจะมี อายุขัยอีกประมาณ 5 พันล้านปี ก่อนจะเปลี่ยนเป็นดาวยักษ์แดงและต่อมาเป็นดาวแคระขาว</t>
  </si>
  <si>
    <t>ธาตุบนโลกและในตัวเราสร้างจาก ดาวฤกษ์และซูเปอร์โนวา จึงมีความเกี่ยวข้องกับวิวัฒนาการของดาวโดยตรง</t>
  </si>
  <si>
    <t>พศิน จันทร์เทศ ม.4/14 เลขที่18</t>
  </si>
  <si>
    <t>โชติมาตรปรากฏคือความสว่างที่เห็นจากโลก (ขึ้นกับระยะห่าง) ส่วนโชติมาตรสัมบูรณ์คือความสว่างที่แท้จริงที่คำนวณโดยกำหนดให้ดาวทุกดวงอยู่ที่ระยะ 10 พาร์เซก เพื่อการเปรียบเทียบที่ถูกต้อง</t>
  </si>
  <si>
    <t>ดาวซิริอัส (-1.46);ดาวคาเพลลา (0.09);ดาวไรเจล (0.12);ดาวเวกา (0.04);ดวงจันทร์เต็มดวง (-12.5);ดาวตานกอินทรี (0.77);ดาวศุกร์ (-4.4);ดาวพฤหัสบดี (-2.7);ดวงอาทิตย์ (-26.7)</t>
  </si>
  <si>
    <t xml:space="preserve"> อุณหภูมิยังผล</t>
  </si>
  <si>
    <t>ดวงอาทิตย์อยู่ใกล้โลกมาก ทำให้ความสว่างที่ปรากฏสูง</t>
  </si>
  <si>
    <t>นื่องจากมวลที่น้อยกว่าทำให้แรงโน้มถ่วงและอุณหภูมิที่แกนกลางลดลง</t>
  </si>
  <si>
    <t>มวล และ รัศมี (ขนาด) ของดาวฤกษ์เป็นหลัก</t>
  </si>
  <si>
    <t>โชติมาตรปรากฏ คือ ค่าความสว่างของดาวที่วัดได้จริงจากโลก ซึ่งได้รับผลกระทบจากระยะห่างของดาวและชั้นบรรยากาศโลก ส่วนโชติมาตรสัมบูรณ์ คือ ค่าความสว่างที่แท้จริงของดาว โดยกำหนดให้ดาวอยู่ห่างจากโลก 10 พาร์เซก (ประมาณ 32.6 ปีแสง) ทำให้สามารถเปรียบเทียบพลังงานที่แท้จริงของดาวแต่ละดวงได้ โดยไม่ขึ้นกับระยะห่างจากโลก</t>
  </si>
  <si>
    <t>ดวงอาทิตย์อยู่ใกล้โลกมาก ทำให้ความสว่างที่ปรากฏ (apparent brightness) สูง</t>
  </si>
  <si>
    <t>เป็นแหล่งกำเนิดดาวฤกษ์ใหม่ จากก๊าซและฝุ่นที่รวมตัวกัน และ เป็นผลที่เกิดจากดาวฤกษ์ที่ตายแล้ว</t>
  </si>
  <si>
    <t xml:space="preserve">ทั้งอุณหภูมิและขนาดของดาว </t>
  </si>
  <si>
    <t xml:space="preserve">โชติมาตรปรากฏ (m)
ทั้งพลังงานจริงของดาวและระยะทางจากโลก
โชติมาตรสัมบูรณ์ (M)
พลังงานจริงของดาวเท่านั้น ไม่ขึ้นกับระยะทาง
</t>
  </si>
  <si>
    <t>ระยะทางจากโลกใกล้มากของดวงอาทิตย์ ทำให้มองเห็นสว่างกว่าดาวที่อยู่ไกล แม้ดาวนั้นจะมีความสว่างสูงกว่า</t>
  </si>
  <si>
    <t>เนบิวลาเป็น แหล่งเกิดดาว และ ผลลัพธ์จากวิวัฒนาการของดาว คือมีความสัมพันธ์โดยตรงกับวงจรชีวิตของดาวฤกษ์</t>
  </si>
  <si>
    <t>ดาวมวลน้อยเผาเชื้อเพลิงช้ากว่า จึงมีอายุยืนกว่าดาวมวลมาก</t>
  </si>
  <si>
    <t xml:space="preserve">4.6 พันล้านปี </t>
  </si>
  <si>
    <t>ธาตุที่สร้างโลกและสิ่งมีชีวิตส่วนใหญ่ มาจากวิวัฒนาการของดาวฤกษ์ ผ่านการเผาเชื้อเพลิงฟิวชันและการระเบิดของดาวมวลมาก</t>
  </si>
  <si>
    <t>ทั้งอุณหภูมิและขนาดของดาว</t>
  </si>
  <si>
    <t>โชติมาตรปรากฏ (m)
ทั้งพลังงานจริงของดาวและระยะทางจากโลก
โชติมาตรสัมบูรณ์ (M)
พลังงานจริงของดาวเท่านั้น ไม่ขึ้นกับระยะทาง</t>
  </si>
  <si>
    <t>ระยะทางจากโลกใกล้มากของดวงอาทิตย์ ทำให้มองเห็นสว่างกว่าดาวที่อยู่ไกล แม้ดาวนั้นจะมีความสว่าง สูงกว่า</t>
  </si>
  <si>
    <t>เนบิวลาเป็น แหล่งเกิดดาว และ ผลลัพธ์จาก
วิวัฒนาการของดาว คือมีความสัมพันธ์โดยตรงกับ
วงจรชีวิตของดาวฤกษ์</t>
  </si>
  <si>
    <t>ดาวมวลน้อยเผาเชื้อเพลิงช้ากว่า จึงมีอายุยืนกว่าดาว
มวลมา</t>
  </si>
  <si>
    <t>รวฒนาการของลาฤกษ์ผ่านการมาเชื่อเหลิงฟิวชัน
และการระเบิดของดาวมวลมาก</t>
  </si>
  <si>
    <t xml:space="preserve">โชติมาตรปรากฏ (Apparent magnitude) คือ ความสว่างที่สังเกตได้จากโลก โดยไม่คำนึงถึงระยะห่างของดาว แต่ โชติมาตรสัมบูรณ์ (Absolute magnitude) คือ ความสว่างที่แท้จริงของดาว เมื่อพิจารณาว่าดาวดวงนั้นอยู่ที่ระยะห่าง 10 พาร์เซก (ประมาณ 32.6 ปีแสง) จากโลก </t>
  </si>
  <si>
    <t>สี (การแผ่รังสีในช่วงแสงที่มองเห็น) และสเปกตรัม (รูปแบบของการดูดซับแสง)</t>
  </si>
  <si>
    <t xml:space="preserve">เนบิวลาเป็นแหล่งกำเนิดดาวฤกษ์ใหม่ โดยอาศัยแรงโน้มถ่วงดึงดูดก๊าซและฝุ่นในกลุ่มเมฆให้รวมตัวกันจนเกิดเป็นดาวฤกษ์ และ เนบิวลาเป็นซากของดาวฤกษ์ที่ตายแล้ว เช่น </t>
  </si>
  <si>
    <t xml:space="preserve">ใช้เชื้อเพลิงอย่างค่อยเป็นค่อยไปและมีแรงดันภายในน้อยกว่า </t>
  </si>
  <si>
    <t>เกิดจากวิวัฒนาการของดาวฤกษ์</t>
  </si>
  <si>
    <t>ความส่องสว่างของดาวฤกษ์ขึ้นอยู่กับ อุณหภูมิพื้นผิว และ รัศมีของดาว
L∝ R²T⁴</t>
  </si>
  <si>
    <t>โชติมาตรปรากฏคือความสว่างที่เราเห็นจากโลก ขึ้นกับระยะทาง
โชติมาตรสัมบูรณ์คือความสว่างแท้จริงของดาว ถ้าวางห่างจากโลก 10 พาร์เซก</t>
  </si>
  <si>
    <t>พิจารณาจากอุณหภูมิพื้นผิว</t>
  </si>
  <si>
    <t>ดวงอาทิตย์อยู่ใกล้โลกมากจึงดูสว่างกว่าเเม้กำลังส่องสว่างเเท้จริงจะน้อยกว่าดาวซิริอัส</t>
  </si>
  <si>
    <t>เนบิวลาเป็น แหล่งกำเนิดดาวฤกษ์</t>
  </si>
  <si>
    <t>ดาวมวลน้อยเผาผลาญเชื้อเพลิงช้ากว่า ส่วนดาวมวลมากเผาผลาญเชื้อเพลิงเร็ว ทำให้มีอายุสั้นกว่า</t>
  </si>
  <si>
    <t>ดวงอาทิตย์อายุประมาณ 4.6 พันล้านปี และจะมีอายุขัยอีกประมาณ 5 พันล้านปี</t>
  </si>
  <si>
    <t>เกี่ยวข้อง เพราะธาตุบนโลกและในร่างกายเราสร้างขึ้นจาก กระบวนการนิวเคลียร์ในดาวฤกษ์และซูเปอร์โนวา</t>
  </si>
  <si>
    <t>ความส่องสว่างของดาวฤกษ์ขึ้นอยู่กับอุณหภูมิผิวและรัศมีของดาว โดยมีความสัมพันธ์คือแปรผันตรงกับกำลังสี่ของอุณหภูมิและกำลังสองของรัศมี
อุณหภูมิผิวจึงเป็นปัจจัยที่ส่งผลต่อความสว่างของดาวมากกว่าขนาดอย่างมีนัยสำคัญ</t>
  </si>
  <si>
    <t>โชติมาตรปรากฏวัดความสว่างของดาวที่เห็นจากโลกซึ่งขึ้นอยู่กับระยะห่าง ส่วนโชติมาตรสัมบูรณ์วัดความสว่างที่แท้จริงของดาวโดยตัดปัจจัยเรื่องระยะห่างออกไป</t>
  </si>
  <si>
    <t xml:space="preserve">ดาวซิริอุสจะมีความส่องสว่างที่แท้จริงมากกว่าดวงอาทิตย์ แต่เมื่อมองจากโลก ดวงอาทิตย์จะสว่างกว่าเนื่องจาก ระยะทางที่ใกล้กว่ามาก ดวงอาทิตย์อยู่ใกล้โลกมาก ทำให้เราเห็นมันสว่างเจิดจ้า ในขณะที่ดาวซิริอุสอยู่ห่างออกไปหลายปีแสง แสงที่ส่องมายังโลกจึงมีความสว่างน้อยกว่า. </t>
  </si>
  <si>
    <t xml:space="preserve">ใกล้ชิด โดยเนบิวลาเป็นแหล่งกำเนิดของดาวฤกษ์ และเป็นที่ที่ดาวฤกษ์ดับสลายไปพร้อมกัน </t>
  </si>
  <si>
    <t xml:space="preserve">เนื่องจากดาวฤกษ์มวลน้อยเผาผลาญเชื้อเพลิง (ไฮโดรเจน) ด้วยอัตราที่ช้ากว่า ทำให้มีอายุขัยที่ยาวนานกว่า ดาวฤกษ์มวลมากมีแรงโน้มถ่วงสูงกว่า จึงต้องเผาผลาญเชื้อเพลิงด้วยอัตราที่สูงกว่า ทำให้มีช่วงชีวิตสั้นกว่า. </t>
  </si>
  <si>
    <t>ดวงอาทิตย์มีอายุประมาณ 4.6 พันล้านปี และจะสิ้นอายุขัยในอีกประมาณ 10000 ล้านปี</t>
  </si>
  <si>
    <t>รัศมีของดาวกับอุณหภูมิพื้นผิว</t>
  </si>
  <si>
    <t>โชติมาตรปรากฏคือสิ่งที่เรามองเห็น แต่ โชติมาตรสมบูรณ์คือความสว่างจริงของดาว</t>
  </si>
  <si>
    <t>ดวงจันทร์เต็มดวง (-12.5);ดวงอาทิตย์ (-26.7);ดาวศุกร์ (-4.4);ดาวซิริอัส (-1.46);ดาวคาเพลลา (0.09);ดาวไรเจล (0.12);ดาวเวกา (0.04);ดาวตานกอินทรี (0.77);ดาวพฤหัสบดี (-2.7)</t>
  </si>
  <si>
    <t>เพราะระยะทางจากโลกไปดวงอาทิตย์ใกล้กว่าดาวซิริอัส</t>
  </si>
  <si>
    <t>ดาวฤกษ์เกิดจากการยุบตัวของเนบิวลา</t>
  </si>
  <si>
    <t>ดาวมวลน้อยใช้เชื้อเพลิงช้าและคงอุณหภูมิต่ำ</t>
  </si>
  <si>
    <t>4.6พะนล้านปี และจะมีชีวิตต่ออีก 5พันล้านปี</t>
  </si>
  <si>
    <t>เกี่ยว เพราะ ธาตุส่วนใหญ่เกิดจากดาวฤกษ์ผ่านกระบวนการนิวเคลียร์ฟิวชั่น เมื่อดาวฤกษ์กลายเป็นซูเปอร์โนวาธาตุจะถูกพ่นกระจายไปในอวกาศ</t>
  </si>
  <si>
    <t>ระยะห่างจากโลก: ยิ่งดาวอยู่ใกล้โลกมากเท่าไหร่ เราก็จะยิ่งเห็นมันสว่างมากขึ้นเท่านั้น</t>
  </si>
  <si>
    <t>โชติมาตรปรากฏทำให้เราเห็นว่าดาวดวงไหนสว่างกว่ากันเมื่อมองจากโลก แต่โชติมาตรสัมบูรณ์ทำให้เราเปรียบเทียบความสว่างที่แท้จริงของดาวแต่ละดวงได้ โดยตัดปัจจัยเรื่องระยะห่างออกไป</t>
  </si>
  <si>
    <t>เนื่องจากสีของดาวมีความสัมพันธ์โดยตรงกับอุณหภูมิผิวของมัน ดาวฤกษ์ที่มีอุณหภูมิต่ำจะมีสีแดง และเมื่ออุณหภูมิสูงขึ้น สีจะเปลี่ยนเป็นส้ม, เหลือง, ขาว และสุดท้ายเป็นน้ำเงิน ซึ่งเป็นอุณหภูมิที่สูงที่สุด</t>
  </si>
  <si>
    <t>เพราะ ดาวซิริอัสอยู่ใกล้โลกมากกว่า แม้ว่าดาวริเจลจะมีกำลังส่องสว่างที่แท้จริงสูงกว่ามากก็ตาม (ดาวริเจลมีค่าโชติมาตรสัมบูรณ์ -7.2 ส่วนดาวซิริอัสมีเพียง 1.4) แต่เนื่องจากดาวซิริอัสอยู่ใกล้โลกมาก จึงทำให้ความสว่างที่เราเห็น (โชติมาตรปรากฏ) สว่างกว่าดาวริเจลมาก</t>
  </si>
  <si>
    <t>คือกลุ่มแก๊สและฝุ่นขนาดใหญ่ในอวกาศซึ่งเป็น แหล่งกำเนิดของดาวฤกษ์ ดาวฤกษ์จะก่อตัวขึ้นจากเนบิวลาเมื่อแรงโน้มถ่วงทำให้แก๊สและฝุ่นยุบตัวลงจนมีความหนาแน่นและความร้อนสูงพอที่จะเกิดปฏิกิริยานิวเคลียร์ฟิวชันขึ้น</t>
  </si>
  <si>
    <t>ดาวฤกษ์ที่มีมวลน้อยมีช่วงชีวิตที่ยาวนานกว่าเพราะพวกมันใช้เชื้อเพลิงในแกนกลางในอัตราที่ช้ากว่า ในขณะที่ดาวฤกษ์ที่มีมวลมากจะมีแรงโน้มถ่วงภายในแกนกลางสูง ทำให้เกิดปฏิกิริยานิวเคลียร์ฟิวชันในอัตราที่รวดเร็วและรุนแรงกว่ามาก ส่งผลให้ใช้เชื้อเพลิงไฮโดรเจนหมดเร็วกว่าและสิ้นสุดวงจรชีวิตในเวลาอันสั้นกว่าดาวฤกษ์มวลน้อย</t>
  </si>
  <si>
    <t>ปัจจุบันดวงอาทิตย์มีอายุประมาณ 4.6 พันล้านปี และคาดว่าจะมีอายุขัยอีกประมาณ 5 พันล้านปี ก่อนที่จะเข้าสู่ช่วงสุดท้ายของวงจรชีวิต</t>
  </si>
  <si>
    <t>เกี่ยวข้องอย่างยิ่ง ธาตุส่วนใหญ่ที่ประกอบขึ้นเป็นโลกและแม้กระทั่งในร่างกายของเรา เช่น คาร์บอน ไนโตรเจน ออกซิเจน และเหล็ก ถูกสร้างขึ้นภายในแกนกลางของดาวฤกษ์ขนาดใหญ่ เมื่อดาวฤกษ์เหล่านั้นสิ้นสุดชีวิตลงด้วยการระเบิดซูเปอร์โนวา ก็จะปลดปล่อยธาตุเหล่านี้ออกสู่ห้วงอวกาศ จากนั้นธาตุเหล่านี้จะรวมตัวกันและก่อตัวเป็นดาวเคราะห์ดวงใหม่และสิ่งมีชีวิตในภายหลังได้</t>
  </si>
  <si>
    <t>ความส่องสว่างของดาวฤกษ์ Luminosity ขึ้นอยู่กับ
รัศมีดาว (ยิ่งมาก ยิ่งสว่าง)
อุณหภูมิ (ยิ่งมาก ยิ่งสว่าง)</t>
  </si>
  <si>
    <t>ปรากฏ = ความสว่างที่เห็นจากโลก
สัมบูรณ์ = ความสว่างที่วัดได้เมื่ออยู่ห่าง 10 พาร์เซก</t>
  </si>
  <si>
    <t>สีของดาว โดยดวงอาทิตย์จัดอยู่ในดาวสีเหลือง</t>
  </si>
  <si>
    <t>ดาวซีรีอัสอยู่ห่างออกไปมาก โชติมาตรปรากฏจึงน้อยกว่าดวงอาทิตย์ จึงถูกแสงจากดวงอาทิตย์กลบไป</t>
  </si>
  <si>
    <t>เนบิวลา คือกลุ่มของก๊าซและฝุ่นในอวกาศ ที่จะเจริญไปเป็นดาวฤกษ์ในภายหลัง</t>
  </si>
  <si>
    <t>อัตราการใช้พลังงานแตกต่างกัน ยิ่งมวลมากยิ่งต้องใช้พลังงานมาก ถึงจะมีเชื้อเพลิงมากแต่ก็หมดเร็วอยู่ดี</t>
  </si>
  <si>
    <t>ประมาณ 4.6 พันล้านปี ช่างน่าเศร้าที่ดวงอาทิตย์เหลืออายุอยู่เพียง ประมาณ5.4ล้านปี</t>
  </si>
  <si>
    <t>เกี่ยวข้อง เพราะทุกธาตุบนโลกและตัวเราล้วนมาจากการวิวัฒนาการของดาวฤกษ์ทั้งนั้น</t>
  </si>
  <si>
    <t>ดาวที่ทั้งใหญ่และร้อน จะส่องสว่างมากที่สุด</t>
  </si>
  <si>
    <t>โชติมาตรปรากฏ = ความสว่างที่ เห็นจริง จากโลก
โชติมาตรสัมบูรณ์ = ความสว่าง แท้จริง ของดาว</t>
  </si>
  <si>
    <t>ดาวคาเพลลา พิจารณาดูจากข้อมูลสี่ดาวฤกษ์</t>
  </si>
  <si>
    <t>เมื่อเปรียบเทียบโชติมาปรากฏของดวงอาทิตย์และดาวซิริอัสทั้งที่ดาวซิริอัสมีกำลังสองกว่างมากกว่าดวงอาทิตย์</t>
  </si>
  <si>
    <t>เนบิวลาคือกลุ่มแก๊สไฮโดรเจนและฮีเลียมที่เกิดจากบิกแบง</t>
  </si>
  <si>
    <t>ดาวฤกษ์ที่มีมวลน้อยหรือมวลปลายดวงอาทิตย์จะมีการใช้เชื้อเพลิงในอัตราที่น้อยจึงมีช่วงชีวิตยาว</t>
  </si>
  <si>
    <t>จากแผนภาพวิวัฒนาการของดวงอาทิตย์พบว่าในปัจจุบันดวงอาทิตย์มีอายุประมาณ 4,500,000,000 ปีและมีอายุขัยได้ประมาณ 10,000,000,000 ปี</t>
  </si>
  <si>
    <t>เกี่ยวข้องกับโดยการวิวัฒนาการของดาวฤกษ์ก่อให้เกิดธาตุหนักขึ้นในอวกาศและเป็นทาสเริ่มต้นในการก่อตัวของโลกและสิ่งมีชีวิตโดยธาตุหนักตั้งแต่ฮีเลียมถึงเหล็กเกิดจากปฏิกิริยาเทอร์โมนิวเคลียร์ในดาวฤกษ์</t>
  </si>
  <si>
    <t>ความส่องสว่างของดาวฤกษ์ขึ้นกับอุณหภูมิผิวและขนาดของดาว โดยความส่องสว่างจะเพิ่มตามรัศมีและยกกำลังสี่ของอุณหภูมิผิวดาว</t>
  </si>
  <si>
    <t xml:space="preserve">โชติมาตรปรากฏคือความสว่างที่มองเห็นจากโลก ส่วนโชติมาตรสัมบูรณ์คือความสว่างจริงของดาวถ้าวางห่าง 10 พาร์เซก
</t>
  </si>
  <si>
    <t xml:space="preserve">เนบิวลาเป็นทั้งที่กำเนิดและที่สิ้นสุดของดาวฤกษ์
</t>
  </si>
  <si>
    <t xml:space="preserve">เพราะดาวมวลน้อยเผาไหม้เชื้อเพลิงช้ากว่าดาวมวลมาก
</t>
  </si>
  <si>
    <t xml:space="preserve">ดวงอาทิตย์มีอายุ ~4.6 พันล้านปี จะมีอายุรวม ~10 พันล้านปี เหลืออีก ~5 พันล้านปี
</t>
  </si>
  <si>
    <t xml:space="preserve">ธาตุหนักที่สร้างโลกและสิ่งมีชีวิตเกิดจากการฟิวชันและการระเบิดซูเปอร์โนวาของดาวฤกษ์ → เราเกิดจากธุลีดาว
</t>
  </si>
  <si>
    <t>โชติมาตรปรากฏ (Apparent magnitude) คือ ความสว่างที่สังเกตได้จากโลก โดยไม่คำนึงถึงระยะห่างของดาว แต่ โชติมาตรสัมบูรณ์ (Absolute magnitude) คือ ความสว่างที่แท้จริงของดาว เมื่อพิจารณาว่าดาวดวงนั้นอยู่ที่ระยะห่าง 10 พาร์เซก (ประมาณ 32.6 ปีแสง) จากโลก</t>
  </si>
  <si>
    <t>เป็นแหล่งกำเนิดดาวฤกษ์ และ เป็นผลผลิตจากการสิ้นสุดอายุขัยของดาวฤกษ์</t>
  </si>
  <si>
    <t>ใช้เชื้อเพลิงอย่างค่อยเป็นค่อยไปและมีแรงดันภายในน้อยกว่า</t>
  </si>
  <si>
    <t>ขนาดหรือรัศมีของดาว (Radius, R): ดาวที่มีขนาดใหญ่กว่าจะมีพื้นที่ผิวในการแผ่พลังงานมากกว่า จึงมีความส่องสว่างสูงกว่า
อุณหภูมิผิวของดาว (Surface Temperature, T): ดาวที่มีอุณหภูมิผิวสูงกว่าจะแผ่พลังงานออกมาในอัตราที่สูงกว่าต่อหน่วยพื้นที่ ทำให้มีความส่องสว่างสูงกว่า</t>
  </si>
  <si>
    <t xml:space="preserve">โชติมาตรปรากฏ (Apparent Magnitude, m): เป็นค่าที่บอกถึงความสว่างของดาวที่สังเกตเห็นได้จากโลก ยิ่งค่าโชติมาตรปรากฏน้อย ดาวดวงนั้นจะยิ่งสว่างมากเมื่อมองจากโลก 
โชติมาตรสัมบูรณ์ (Absolute Magnitude, M): เป็นค่าที่บอกถึงความสว่างที่แท้จริงของดาวฤกษ์ โดยจินตนาการให้ดาวฤกษ์นั้นอยู่ที่ระยะห่างจากโลกออกไป 10 พาร์เซก (ประมาณ 32.6 ปีแสง) ยิ่งค่าโชติมาตรสัมบูรณ์น้อย ดาวดวงนั้นจะยิ่งมีความส่องสว่างที่แท้จริงสูง </t>
  </si>
  <si>
    <t>ดาวดวงที่มีอุณหภูมิผิวใกล้เคียงกับดวงอาทิตย์มากที่สุด พิจารณาได้จาก สเปกตรัมของแสงที่ดาวดวงนั้นเปล่งออกมา</t>
  </si>
  <si>
    <t>เป็นเพราะดวงอาทิตย์อยู่ใกล้โลกมากกว่าดาวซิริอัสมาก แม้ว่าดาวซิริอัสจะมีกำลังส่องสว่างจริง (ความสว่างสัมบูรณ์) มากกว่าดวงอาทิตย์ แต่เนื่องจากระยะห่างจากโลกที่แตกต่างกันมาก ทำให้ความสว่างปรากฏของดวงอาทิตย์เมื่อมองจากโลกจึงมากกว่าดาวซิริอัส</t>
  </si>
  <si>
    <t>เนบิวลาเป็นแหล่งกำเนิดและเป็นส่วนหนึ่งของวัฏจักรชีวิตของดาวฤกษ์</t>
  </si>
  <si>
    <t>ดาวฤกษ์ที่มีมวลน้อยมีช่วงชีวิตที่ยาวนานกว่าดาวฤกษ์ที่มีมวลมาก เพราะดาวฤกษ์มวลน้อยมีอัตราการเผาผลาญเชื้อเพลิงนิวเคลียร์ที่แกนกลางช้ากว่าดาวฤกษ์มวลมาก เนื่องจากความดันและอุณหภูมิที่แกนกลางต่ำกว่า ทำให้ปฏิกิริยานิวเคลียร์ฟิวชันเกิดขึ้นอย่างช้า ๆ และสม่ำเสมอ.</t>
  </si>
  <si>
    <t xml:space="preserve">ปัจจุบันดวงอาทิตย์ของเราอายุประมาณ 4,600 ล้านปี ซึ่งคำนวณจากอัตราการเกิดปฏิกิริยานิวเคลียร์ฟิวชันที่หลอมไฮโดรเจนเป็นฮีเลียมภายในดวงอาทิตย์ 
ดวงอาทิตย์จะมีอายุขัยเหลืออยู่อีกประมาณ 5,000 ล้านปี ก่อนที่จะสิ้นสุดอายุขัยและกลายเป็นดาวยักษ์แดง </t>
  </si>
  <si>
    <t xml:space="preserve">ธาตุต่าง ๆ บนโลกและในตัวเรามีความเกี่ยวข้องอย่างใกล้ชิดกับวิวัฒนาการของดาวฤกษ์ เนื่องจากธาตุหนักส่วนใหญ่ที่ประกอบขึ้นเป็นโลกและสิ่งมีชีวิตบนโลก รวมถึงตัวเรานั้น เกิดจากการสังเคราะห์ภายในดาวฤกษ์ขนาดใหญ่ และถูกปลดปล่อยออกมาในอวกาศเมื่อดาวฤกษ์เหล่านั้นสิ้นอายุขัย (เช่น การระเบิดของซูเปอร์โนวา)
เนบิวลาสุริยะ ซึ่งเป็นกลุ่มก๊าซและฝุ่นที่ก่อกำเนิดระบบสุริยะของเรา ก็ประกอบด้วยธาตุเหล่านี้ที่มาจากดาวฤกษ์รุ่นก่อนหน้า
ดังนั้น ธาตุที่เราพบเห็นและเป็นส่วนประกอบของตัวเรานั้น จึงเป็นมรดกที่มาจากวิวัฒนาการของดาวฤกษ์ในอดีตนั่นเอง </t>
  </si>
  <si>
    <t>ความส่องสว่างของดาวฤกษ์ขึ้นอยู่กับ:
กำลังส่องสว่างแท้จริง (Luminosity) → ขึ้นกับรัศมีและอุณหภูมิพื้นผิว ดาวใหญ่และร้อนยิ่งสว่าง
ระยะทางจากโลก (Distance) → ใกล้โลกจะดูสว่างกว่า ตามกฎผกผันกำลังสอง</t>
  </si>
  <si>
    <t>โชติมาตรปรากฏ = สิ่งที่ตาเราเห็นจากโลก → ขึ้นกับระยะทาง
โชติมาตรสัมบูรณ์ = ความสว่างจริงของดาว → เปรียบเทียบได้โดยไม่สนใจว่าอยู่ใกล้หรือไกล</t>
  </si>
  <si>
    <t>ใช้ข้อมูลสีดาว, ประเภทสเปกตรัม หรืออุณหภูมิผิวของดาว เพื่อเปรียบเทียบกับดวงอาทิตย์</t>
  </si>
  <si>
    <t>แม้ดาวซิริอัสส่องสว่างมากกว่า แต่เนื่องจากอยู่ไกลกว่ามาก แสงที่มาถึงโลกจึงน้อยกว่าดวงอาทิตย์ ทำให้เรามองเห็นดวงอาทิตย์สว่างที่สุด</t>
  </si>
  <si>
    <t>เนบิวลาเป็นแหล่งกำเนิดของดาวฤกษ์ และเมื่อดาวฤกษ์สิ้นอายุขัย สสารจากดาวฤกษ์เหล่านั้นก็กลับคืนสู่เนบิวลา เพื่อเป็นวัตถุดิบในการสร้างดาวฤกษ์รุ่นต่อไป</t>
  </si>
  <si>
    <t>อัตราการใช้เชื้อเพลิงนิวเคลียร์ฟิวชันภายในแก่นกลางของมันต่ำกว่ามาก</t>
  </si>
  <si>
    <t>ปัจจุบัน ดวงอาทิตย์ของเรามีอายุประมาณ 4,600 ล้านปี และคาดว่าจะมีอายุขัยเหลืออยู่อีกประมาณ 5,000 ล้านปี</t>
  </si>
  <si>
    <t>เกี่ยวข้อง ธาตุต่าง ๆ บนโลกและในตัวเรามีความเกี่ยวข้องกับวิวัฒนาการของดาวฤกษ์ โดยมีกระบวนการหลักที่เรียกว่า นิวคลีโอซินเทซิส ซึ่งเป็นกระบวนการสร้างธาตุใหม่ในแกนกลางของดาวฤกษ์</t>
  </si>
  <si>
    <t>ความส่องสว่างขึ้นกับ รัศมีดาว และ อุณหภูมิผิว</t>
  </si>
  <si>
    <t>โชติมาตรปรากฏ = ความสว่างที่มองเห็นจากโลก
โชติมาตรสัมบูรณ์ = ความสว่างจริง ถ้าวางดาวไว้ที่ 10 พาร์เซก</t>
  </si>
  <si>
    <t xml:space="preserve">พิจารณาจาก สีของดาว
</t>
  </si>
  <si>
    <t xml:space="preserve">เนบิวลาเป็น แหล่งกำเนิดของดาวฤกษ์ (ก๊าซและฝุ่นยุบตัวรวมกันจนเกิดดาวใหม่)
</t>
  </si>
  <si>
    <t xml:space="preserve">เพราะ ดาวมวลน้อยใช้พลังงานช้ากว่า ผลิตและใช้เชื้อเพลิงน้อยกว่า
</t>
  </si>
  <si>
    <t xml:space="preserve">อายุปัจจุบัน: ประมาณ 4.6 พันล้านปี
อายุขัยรวม: ประมาณ 10 พันล้านปี
ดังนั้นจะอยู่ได้อีก ~ 5 พันล้านปี
</t>
  </si>
  <si>
    <t xml:space="preserve"> เกี่ยวข้องโดยตรง เพราะธาตุต่าง ๆ (เช่น คาร์บอน ออกซิเจน เหล็ก) เกิดจาก กระบวนการหลอมรวมในดาวฤกษ์ และการระเบิดของ ซูเปอร์โนวา → กระจายธาตุออกมาเป็นส่วนประกอบของดาวเคราะห์และสิ่งมีชีวิต
</t>
  </si>
  <si>
    <t xml:space="preserve">โชติมาตรปรากฏ = ความสว่าง "ที่ตามองเห็นจากโลก"
โชติมาตรสัมบูรณ์ = ความสว่าง "แท้จริงของดาว" เมื่ออยู่ที่ระยะมาตรฐาน 10 พาร์เซก
</t>
  </si>
  <si>
    <t>ชนิดสเปกตรัม</t>
  </si>
  <si>
    <t>ความสว่างที่เรามองเห็นจากโลก (โชติมาตรปรากฏ)</t>
  </si>
  <si>
    <t>เนบิวลาเป็นทั้งแหล่งกำเนิดดาวฤกษ์ใหม่ และเป็นเศษซากจากการสิ้นอายุของดาวฤกษ์ จึงมีความสัมพันธ์โดยตรงกับการเกิดและการดับของดาวฤกษ์</t>
  </si>
  <si>
    <t xml:space="preserve">ดาวมวลน้อยมีอายุยืนกว่าดาวมวลมาก เพราะเผาผลาญเชื้อเพลิงช้ากว่า
</t>
  </si>
  <si>
    <t xml:space="preserve">ธาตุต่าง ๆ บนโลกและในตัวเรามีที่มาจากการฟิวชันและการระเบิดของดาวฤกษ์ แสดงว่าวิวัฒนาการของดาวฤกษ์เป็นแหล่งกำเนิดธาตุในเอกภพ
</t>
  </si>
  <si>
    <t>โชติมาตรปรากฏเป็นค่าความสว่างที่เห็นจากโลกซึ่งขึ้นอยู่กับระยะทาง ในขณะที่โชติมาตรสัมบูรณ์เป็นค่าความสว่างที่แท้จริงของดาวฤกษ์ โดยตัดผลของระยะทางออกไป ทำให้สามารถเปรียบเทียบความส่องสว่างที่แท้จริงระหว่างดาวฤกษ์ต่าง ๆ ได้อย่างถูกต้อง</t>
  </si>
  <si>
    <t>โชติมาตรปรากฏคือ ความสว่างของวัตถุท้องฟ้าที่มองเห็นได้จากโลก ซึ่งขึ้นอยู่กับทั้งความสว่างที่แท้จริงและระยะทางจากโลก ส่วนโชติมาตรสัมบูรณ์คือ ความสว่างที่แท้จริงของวัตถุท้องฟ้า โดยปรับค่าให้เป็นมาตรฐานที่ระยะทาง 10 พาร์เซก เพื่อให้สามารถเปรียบเทียบความสว่างที่แท้จริงของวัตถุต่าง ๆ ได้โดยไม่ขึ้นกับระยะทาง</t>
  </si>
  <si>
    <t>ซิริอัสมีสีที่เหมือนกัน</t>
  </si>
  <si>
    <t>เพราะดวงอาทิตย์อยู่ใกล้โลกมากว่า</t>
  </si>
  <si>
    <t>เนบิวล่าเป็นที่ก่อกำเนิดของดาวฤกษ์</t>
  </si>
  <si>
    <t>ใช้พลังน้อย</t>
  </si>
  <si>
    <t xml:space="preserve">ดวงอาทิตย์ของเรามีอายุประมาณ 4.6 พันล้านปี และจะมีอายุขัยอีกประมาณ 5 พันล้านปี
</t>
  </si>
  <si>
    <t>การกำเนิดธาตุหนัก: ธาตุที่หนักกว่าไฮโดรเจนและฮีเลียมส่วนใหญ่ เช่น คาร์บอน ออกซิเจน เหล็ก และอื่น ๆ ถูกสร้างขึ้นภายในดาวฤกษ์ขนาดใหญ่ผ่านกระบวนการนิวเคลียร์ฟิวชัน และถูกปลดปล่อยออกสู่อวกาศเมื่อดาวฤกษ์เหล่านั้นสิ้นสุดอายุขัยด้วยการระเบิดซูเปอร์โนวา
การก่อตัวของระบบสุริยะ: ธาตุเหล่านี้ที่กระจายตัวอยู่ในอวกาศได้รวมตัวกันภายใต้แรงโน้มถ่วงเพื่อก่อตัวเป็นดาวฤกษ์รุ่นใหม่ ดาวเคราะห์ และสิ่งมีชีวิต
องค์ประกอบของโลกและสิ่งมีชีวิต: ธาตุต่าง ๆ ที่เป็นองค์ประกอบสำคัญของโลก เช่น เหล็กในแกนโลก ซิลิคอนในเปลือกโลก รวมถึงธาตุที่เป็นองค์ประกอบพื้นฐานของสิ่งมีชีวิตอย่างคาร์บอน ออกซิเจน ไนโตรเจน และไฮโดรเจน ล้วนมีต้นกำเนิดมาจากดาวฤกษ์ที่เคยมีอยู่ก่อนหน้าการก่อตัวของระบบสุริยะของเรา</t>
  </si>
  <si>
    <t xml:space="preserve"> ธชาธร ชัมงคลเลิศ</t>
  </si>
  <si>
    <t>มวลของดาวฤกษ์, อุณหภูมิผิวของดาวฤกษ์, และระยะห่างระหว่างดาวฤกษ์กับผู้สังเกต (โลก)</t>
  </si>
  <si>
    <t>ดาวอซิริอัส</t>
  </si>
  <si>
    <t>มีค่าโชติมาตรที่มากกว่า</t>
  </si>
  <si>
    <t>ปัจจัยคือขนาดและอุณหภูมิ ความสัมพันธ์ก็คือ ความส่องสว่างเพิ่มขึ้นตามอุณหภูมิ ความส่องสว่างเพิ่มขึ้นตามรัศมี</t>
  </si>
  <si>
    <t>โชติมาตรปรากฏคือความสว่างที่เห็นจากโลก ขึ้นกับระยะทาง
โชติมาตรสัมบูรณ์คือ ความสว่างแท้จริงของดาว</t>
  </si>
  <si>
    <t>พิจารณาจาก โชติมาตรปรากฏและโชติมาตรสมบูรณ์ และสีของดาว</t>
  </si>
  <si>
    <t>แม้ว่า ดาวซิริอัสจะมีกำลังส่องสว่างมากกว่าดวงอาทิตย์ แต่เมื่อมองจากโลกเราก็เห็น ดวงอาทิตย์สว่างมากกว่า เพราะ ระยะทาง เป็นปัจจัยสำคัญ</t>
  </si>
  <si>
    <t>เนบิวลาเป็น ต้นกำเนิดและสภาพแวดล้อมของดาวฤกษ์</t>
  </si>
  <si>
    <t>ดาวมวลน้อยมีชีวิตยาวกว่า เพราะ เผาผลาญเชื้อเพลิงช้ากว่าดาวมวลมาก แม้มีมวลน้อย แต่ใช้พลังงานอย่างประหยัด</t>
  </si>
  <si>
    <t>ปัจจุบันดวงอาทิตย์ของเราอายุประมาณ 4.6 พันล้านปี</t>
  </si>
  <si>
    <t>ธาตุในร่างกายเราและบนโลกเกิดจากวิวัฒนาการของดาวฤกษ์ ผ่านการหลอมรวมในแกนดาวและการระเบิดของดาวมวลมาก</t>
  </si>
  <si>
    <t xml:space="preserve">กำลังส่องสว่างที่แท้จริงของดาวฤกษ์ (Luminosity) และ ระยะห่างจากผู้สังเกตการณ์ 
</t>
  </si>
  <si>
    <t xml:space="preserve"> โชติมาตรปรากฏบอกถึงความสว่างที่เราเห็นจริงจากโลก ส่วนโชติมาตรสัมบูรณ์บอกถึงความสว่างที่แท้จริงของดาวฤกษ์ </t>
  </si>
  <si>
    <t xml:space="preserve">สเปกตรัมของดาวฤกษ์ หรือ สีของดาวฤกษ์ </t>
  </si>
  <si>
    <t>ใช้เชื้อเพลิงนิวเคลียร์ (ไฮโดรเจน) น้อยกว่า และมีแรงโน้มถ่วงที่น้อยกว่า</t>
  </si>
  <si>
    <t xml:space="preserve">ดวงอาทิตย์ของเรามีอายุประมาณ 5 พันล้านปี และคาดว่าจะยังคงส่องแสงต่อไปได้อีกประมาณ 5 พันล้านปี </t>
  </si>
  <si>
    <t>ความสว่างปรากฏ = ความสว่างแท้ ÷ ระยะทาง²</t>
  </si>
  <si>
    <t xml:space="preserve">	•	โชติมาตรปรากฏ = เห็นบนท้องฟ้า
	•	โชติมาตรสัมบูรณ์ = ความสว่างจริงของดาว</t>
  </si>
  <si>
    <t>ดวงอาทิตย์ (-26.7);ดวงจันทร์เต็มดวง (-12.5);ดาวพฤหัสบดี (-2.7);ดาวศุกร์ (-4.4);ดาวซิริอัส (-1.46);ดาวเวกา (0.04);ดาวไรเจล (0.12);ดาวคาเพลลา (0.09);ดาวตานกอินทรี (0.77)</t>
  </si>
  <si>
    <t>ดาวเบลเทจุส</t>
  </si>
  <si>
    <t>ดาวมวลน้อยเผาผลาญเชื้อเพลิงช้ากว่า จึงมี ช่วงชีวิตยาวนานกว่า ดาวมวลมากที่ใช้เชื้อเพลิงเร็วและหมดเร็ว</t>
  </si>
  <si>
    <t>ดวงอาทิตย์อยู่กลางชีวิตดาวหลักของมันแล้ว และมีอายุขัยเหลืออีก ~5 พันล้านปี</t>
  </si>
  <si>
    <t>ธาตุในโลกและร่างกายมนุษย์ส่วนใหญ่เกิดจาก การวิวัฒนาการของดาวฤกษ์ ผ่านการสังเคราะห์นิวเคลียร์และการระเบิดซูเปอร์โนวา</t>
  </si>
  <si>
    <t>ความส่องสว่างแปรผันตรงกับกำลังสี่ของอุณหภูมิผิวของดาวฤกษ์ 
ความส่องสว่างแปรผันตรงกับกำลังสองของรัศมีของดาวฤกษ์</t>
  </si>
  <si>
    <t xml:space="preserve">การวัด: โชติมาตรปรากฏวัดความสว่างที่ มองเห็นได้ จากโลก ในขณะที่โชติมาตรสัมบูรณ์วัดความสว่าง ที่แท้จริง ของดาวฤกษ์
ปัจจัยที่ส่งผล: โชติมาตรปรากฏได้รับอิทธิพลจากระยะห่างของดาวฤกษ์จากโลก ในขณะที่โชติมาตรสัมบูรณ์ไม่ขึ้นกับระยะห่าง แต่สะท้อนถึงกำลังส่องสว่างที่แท้จริงของดาวฤกษ์ 
</t>
  </si>
  <si>
    <t>การพิจารณาว่าดาวดวงใดมีอุณหภูมิผิวใกล้เคียงกับดวงอาทิตย์มากที่สุด สามารถทำได้จากข้อมูลหลายอย่าง</t>
  </si>
  <si>
    <t xml:space="preserve">ดวงอาทิตย์ดูสว่างกว่าดาวซิริอัสเมื่อมองจากโลกเป็นเพราะดวงอาทิตย์อยู่ใกล้โลกมากกว่าดาวซิริอัสมาก 
</t>
  </si>
  <si>
    <t>เนบิวลามีความสัมพันธ์กับดาวฤกษ์ในฐานะที่เป็นทั้ง แหล่งกำเนิด และ จุดจบ ของดาวฤกษ์</t>
  </si>
  <si>
    <t>ดาวฤกษ์ที่มีมวลน้อยใช้เชื้อเพลิงไฮโดรเจนในแกนกลางในอัตราที่ช้ากว่าดาวฤกษ์ที่มีมวลมาก ทำให้สามารถคงอยู่ในลำดับหลักได้นานกว่า</t>
  </si>
  <si>
    <t xml:space="preserve">ปัจจุบันดวงอาทิตย์ของเรามีอายุประมาณ 4.6 พันล้านปี และคาดว่าจะมีอายุขัยอีกประมาณ 5 พันล้านปี 
</t>
  </si>
  <si>
    <t xml:space="preserve"> ใช่ ธาตุต่างๆ บนโลกและในตัวเรามีความเกี่ยวข้องอย่างใกล้ชิดกับวิวัฒนาการของดาวฤกษ์ 
</t>
  </si>
  <si>
    <t>การสังเกตการณ์สเปกตรัมของแสงดาว เพื่อวิเคราะห์องค์ประกอบและอุณหภูมิของดาว</t>
  </si>
  <si>
    <t>ดวงอาทิตย์อยู่ใกล้โลกมาก ทำให้ความสว่างที่ปรากฏ</t>
  </si>
  <si>
    <t xml:space="preserve">มีกำเนิดมาจากการวิวัฒนาการของดาวฤกษ์ </t>
  </si>
  <si>
    <t>ความส่องสว่างของดาวขึ้นกับ อุณหภูมิผิวดาว (ร้อนยิ่งสว่าง) รัศมีดาว (ใหญ่ยิ่งสว่าง) และ ระยะทาง (ไกลยิ่งดูมืด) โดยความส่องสว่างจริง ∝ รัศมี² × อุณหภูมิ⁴.</t>
  </si>
  <si>
    <t xml:space="preserve">	•	โชติมาตรปรากฏ (Apparent Magnitude) – ความสว่างของดาว ที่มองเห็นจากโลก
	•	โชติมาตรสัมบูรณ์ (Absolute Magnitude) – ความสว่างจริงของดาว ถ้าวางที่ระยะ 10 พาร์เซกจากโลก</t>
  </si>
  <si>
    <t>เพราะ ดวงอาทิตย์อยู่ใกล้โลกมากกว่าดาวซิริอัสมาก แม้ว่าดาวซิริอัสจะส่องสว่างจริงมากกว่า แต่ระยะทางที่ไกลทำให้ดูสว่างน้อยกว่า ดวงอาทิตย์จึงดูสว่างที่สุดจากโลก.</t>
  </si>
  <si>
    <t>เนบิวลาเป็น เมฆก๊าซและฝุ่นระหว่างดาว ที่เป็น แหล่งกำเนิดดาวใหม่ และบางครั้งเป็น เศษซากหลังดาวระเบิด.</t>
  </si>
  <si>
    <t>เพราะดาวมวลน้อย เผาเชื้อเพลิงนิวเคลียร์ช้ากว่า ดาวมวลมาก จึงมีช่วงชีวิตยาวนานกว่า.</t>
  </si>
  <si>
    <t>ปัจจุบัน ดวงอาทิตย์มีอายุประมาณ 4.6 พันล้านปี และคาดว่าจะมีอายุขัยอีก ประมาณ 5 พันล้านปี ก่อนจะเข้าสู่ระยะดาวยักษ์แดง.</t>
  </si>
  <si>
    <t xml:space="preserve"> ธาตุต่าง ๆ บนโลกและในตัวเรามี ความเกี่ยวข้องกับวิวัฒนาการของดาวฤกษ์ ดังนี้:
	•	ธาตุเบา เช่น ไฮโดรเจนและฮีเลียม เกิดจาก บิ๊กแบง
	•	ธาตุหนัก เช่น คาร์บอน ออกซิเจน เหล็ก เกิดจาก กระบวนการหลอมรวมในดาวฤกษ์ และ ระเบิดซูเปอร์โนวา
	•	ธาตุเหล่านี้ถูก กระจายออกสู่จักรวาล และรวมตัวเป็น ดาวใหม่ ดาวเคราะห์ และสิ่งมีชีวิต</t>
  </si>
  <si>
    <t>ความส่องสว่างของดาวฤกษ์ที่มองเห็นจากโลก (ความส่องสว่างปรากฏ) ขึ้นอยู่กับ สองปัจจัยหลัก:
ความส่องสว่างที่แท้จริงของดาว (ความส่องสว่างสัมบูรณ์): ดาวฤกษ์ที่มีพลังงานสูงกว่าจะมีแสงที่ส่องออกมามากกว่า ทำให้สว่างกว่า
ระยะทางจากดาวฤกษ์ถึงโลก: ยิ่งดาวอยู่ไกลจากโลกเท่าไหร่ แสงที่เดินทางมาถึงโลกก็จะยิ่งจางลงเท่านั้น ทำให้ดาวดูมีความสว่างน้อยลง
ความสัมพันธ์: ความส่องสว่างปรากฏจะ แปรผันตรง กับความส่องสว่างที่แท้จริง และ แปรผกผัน กับระยะทางจากโลก ยิ่งดาวสว่างมากและอยู่ใกล้โลกเท่าไหร่ ก็ยิ่งมองเห็นสว่างมากเท่านั้น</t>
  </si>
  <si>
    <t>โชติมาตรปรากฏ (Apparent Magnitude) คือค่าที่ใช้บอกความสว่างของดาวเมื่อมองจากโลก 🌍 ยิ่งตัวเลขน้อยลงเท่าไหร่ ดาวก็จะยิ่งสว่างมากขึ้นเท่านั้น
โชติมาตรสัมบูรณ์ (Absolute Magnitude) คือค่าที่ใช้บอกความสว่างที่แท้จริงของดาว โดยเป็นการสมมติให้ดาวทุกดวงอยู่ห่างจากโลกเป็นระยะทางเท่ากันคือ 10 พาร์เซก 🌌 ยิ่งตัวเลขน้อยลงเท่าไหร่ ดาวก็จะยิ่งมีความสว่างที่แท้จริงมากขึ้น
ดังนั้น ความแตกต่างคือ โชติมาตรปรากฏขึ้นอยู่กับทั้งความสว่างที่แท้จริงและระยะทาง แต่โชติมาตรสัมบูรณ์จะบอกเพียงความสว่างที่แท้จริงเท่านั้น</t>
  </si>
  <si>
    <t>ดาวดวงที่มีอุณหภูมิพื้นผิวใกล้เคียงกับดวงอาทิตย์มากที่สุดคือ ดาวคาเพลลา (Capella) พิจารณาจาก สีของดาว โดยดวงอาทิตย์มีสีเหลือง ซึ่งเป็นสีที่ตรงกับดาวคาเพลลาในตาราง</t>
  </si>
  <si>
    <t>ที่เห็นดวงอาทิตย์สว่างกว่าดาวซิริอุสเป็นเพราะ ดวงอาทิตย์อยู่ใกล้โลกมากกว่ามาก ☀️
แม้ว่า ความสว่างที่แท้จริง (ค่าโชติมาตรสัมบูรณ์) ของดาวซิริอุสจะมากกว่าดวงอาทิตย์ แต่ความสว่างที่ปรากฏ (ค่าโชติมาตรปรากฏ) ของดาวจะลดลงตามระยะทางที่ห่างจากผู้สังเกต ดังนั้น เนื่องจากดวงอาทิตย์เป็นดาวฤกษ์ที่อยู่ใกล้โลกที่สุด จึงทำให้แสงของมันสว่างจ้าที่สุดเมื่อมองจากโลก</t>
  </si>
  <si>
    <t xml:space="preserve">เนบิวลามีความสัมพันธ์กับดาวฤกษ์ในฐานะเป็น แหล่งกำเนิดดาวฤกษ์ 🌌 เนบิวลาคือกลุ่มเมฆขนาดใหญ่ของแก๊ส (ส่วนใหญ่เป็นไฮโดรเจนและฮีเลียม) และฝุ่นในอวกาศ แรงโน้มถ่วงจะค่อยๆ ดึงดูดสสารภายในเนบิวลาให้รวมตัวกันเป็นดาวฤกษ์
</t>
  </si>
  <si>
    <t>ดาวฤกษ์ที่มีมวลน้อยมีช่วงชีวิตที่ยาวนานกว่า เพราะ อัตราการเผาผลาญเชื้อเพลิงไฮโดรเจนช้ากว่า 💫 ดาวฤกษ์ที่มีมวลมากจะมีแรงโน้มถ่วงที่แก่นกลางสูงกว่า ทำให้ปฏิกิริยานิวเคลียร์ฟิวชันเกิดขึ้นอย่างรวดเร็วและใช้เชื้อเพลิงหมดเร็ว ในทางกลับกัน ดาวฤกษ์มวลน้อยจะใช้เชื้อเพลิงอย่างช้าๆ ทำให้สามารถดำรงอยู่ได้เป็นระยะเวลานานกว่ามาก (บางดวงอาจอยู่ได้นานกว่า 10 ล้านล้านปี)</t>
  </si>
  <si>
    <t>ดวงอาทิตย์ของเรามีอายุประมาณ 4.6 พันล้านปี และจะมีอายุขัยเหลืออีกประมาณ 5 พันล้านปี โดยจะเข้าสู่ขั้นตอนของดาวยักษ์แดงเมื่อใช้เชื้อเพลิงหลักหมดลง</t>
  </si>
  <si>
    <t>เกี่ยวข้องอย่างยิ่ง 💫 ธาตุหนักต่าง ๆ ที่ประกอบเป็นโลกและสิ่งมีชีวิตบนโลก ไม่ว่าจะเป็นคาร์บอน ออกซิเจน หรือเหล็ก ล้วนถูกสร้างขึ้นจากกระบวนการสังเคราะห์นิวเคลียร์ (nucleosynthesis) ภายในแก่นของดาวฤกษ์ขนาดใหญ่ และถูกปลดปล่อยออกมาสู่ห้วงอวกาศในระหว่างการระเบิด ซูเปอร์โนวา จากนั้นธาตุเหล่านี้จะรวมตัวกันเป็นเนบิวลารุ่นใหม่ และก่อตัวเป็นดาวฤกษ์และดาวเคราะห์ในรุ่นต่อมา รวมถึงโลกของเราด้วย ดังนั้นจึงกล่าวได้ว่า เราทุกคนล้วนเป็น "ลูกหลาน</t>
  </si>
  <si>
    <t>ขึ้นอยู่กับ รัศมี และ อุณหภูมิผิว
รัศมีเพิ่มขึ้น=ความส่องสว่างเพิ่มขึ้นตามกำลังสอง
อุณหภูมิเพิ่มขึ้น=ความส่องสว่างเพิ่มขึ้นอย่างรวดเร็วตามกำลังสี่</t>
  </si>
  <si>
    <t>โชติมาตรปรากฏ=ความสว่างที่ เห็นจากโลก
โชติมาตรสัมบูรณ์=ความสว่างแท้จริงของดาว ถ้าอยู่ห่าง 10 พาร์เซก</t>
  </si>
  <si>
    <t>ดาวคาเพลลามีอุณหภูมิผิวใกล้เคียงกับดวงอาทิตย์มากที่สุด เพราะ สีของดาวเป็นตัวบ่งบอกอุณหภูมิผิว</t>
  </si>
  <si>
    <t>เห็นดวงอาทิตย์สว่างกว่าดาวซิริอัส เพราะดวงอาทิตย์อยู่ใกล้โลกมาก แม้ดาวซิริอัสจะมีพลังงานแท้จริงมากกว่า แต่ความสว่างที่ถึงตาเราลดลงมากเนื่องจากอยู่ไกล</t>
  </si>
  <si>
    <t>เนบิวลาเป็นทั้งจุดเริ่มต้นและปลายทางของดาวฤกษ์</t>
  </si>
  <si>
    <t>การเผาไหม้เชื้อเพลิงไฮโดรเจนในแกนกลางเกิดช้ากว่า จึงใช้เชื้อเพลิงได้นานกว่า</t>
  </si>
  <si>
    <t>ปัจจุบันดวงอาทิตย์อายุ ~4.6 พันล้านปี และยังเหลือเวลาอีก ~5 พันล้านปี ก่อนสิ้นอายุขัย</t>
  </si>
  <si>
    <t>ธาตุต่าง ๆ บนโลกและในร่างกายเรา ล้วนกำเนิดจากกระบวนการฟิวชันและการตายของดาวฤกษ์ กล่าวได้ว่า “เราเกิดมาจากฝุ่นดาว”</t>
  </si>
  <si>
    <t>โชติมาตรปรากฏ คือ ความสว่างที่สังเกตได้จากโลก โดยไม่คำนึงถึงระยะห่างของดาว แต่ โชติมาตรสัมบูรณ์ คือ ความสว่างที่แท้จริงของดาว เมื่อพิจารณาว่าดาวดวงนั้นอยู่ที่ระยะห่าง 10 พาร์เซค จากโลก</t>
  </si>
  <si>
    <t>ดาวซิริอัสเพราะมีค่าโชติมาตรสัมบูรณ์ใกล้เคียงที่สุด</t>
  </si>
  <si>
    <t xml:space="preserve">เพราะใช้เชื้อเพลิงอย่างค่อยเป็นค่อยไปและมีแรงดันภายในน้อยกว่า </t>
  </si>
  <si>
    <t>ส่วนใหญ่มีกำเนิดมาจากการวิวัฒนาการของดาวฤกษ์</t>
  </si>
  <si>
    <t>ความส่องสว่างจะเพิ่มขึ้น ตามกำลังสองของรัศมี และ ตามกำลังสี่ของอุณหภูมิ</t>
  </si>
  <si>
    <t>ความแตกต่างคือ โชติมาตรปรากฏบอกการรับรู้จากโลก ในขณะที่ โชติมาตรสัมบูรณ์บอกความสว่างจริงของดาว โดยไม่ขึ้นกับระยะทาง</t>
  </si>
  <si>
    <t>ดาวไรเจล (0.12);ดาวคาเพลลา (0.09);ดาวตานกอินทรี (0.77);ดาวเวกา (0.04);ดาวซิริอัส (-1.46);ดาวพฤหัสบดี (-2.7);ดาวศุกร์ (-4.4);ดวงจันทร์เต็มดวง (-12.5);ดวงอาทิตย์ (-26.7)</t>
  </si>
  <si>
    <t>เนบิวลาเป็นกลุ่มแก๊สและฝุ่นในอวกาศที่รวมตัวกันภายใต้แรงโน้มถ่วง เมื่อยุบตัวจนหนาแน่นและร้อนมากพอ จะเกิดการจุดติดปฏิกิริยานิวเคลียร์ฟิวชัน กลายเป็นดาวฤกษ์ใหม่</t>
  </si>
  <si>
    <t>เพราะดาวฤกษ์ที่มีมวลน้อยใช้เชื้อเพลิงไฮโดรเจนอย่างช้า ๆ ทำให้นิวเคลียร์ฟิวชันเกิดขึ้นช้ากว่า ในขณะที่ดาวฤกษ์มวลมากเผาเชื้อเพลิงอย่างรวดเร็ว จึงหมดอายุขัยไวกว่า</t>
  </si>
  <si>
    <t>อายุปัจจุบัน : ประมาณ 4.6 พันล้านปี
อายุขัยทั้งหมด ของดวงอาทิตย์ (เป็นดาวฤกษ์มวลปานกลาง) ประมาณ 10 พันล้านปี</t>
  </si>
  <si>
    <t>ออกซิเจน (O), คาร์บอน (C), แคลเซียม (Ca), เหล็ก (Fe)</t>
  </si>
  <si>
    <t>ความสว่างของดาวฤกษ์ที่มองเห็นจากโลกขึ้นอยู่กับ 3 ปัจจัยหลัก ได้แก่:
1. ความส่องสว่างที่แท้จริง (Luminosity): เป็นพลังงานแสงที่ดาวฤกษ์ปล่อยออกมาจริงๆ ยิ่งดาวมีความส่องสว่างที่แท้จริงมากเท่าไหร่ ก็จะยิ่งสว่างมากขึ้นเท่านั้น
2. ระยะห่างจากโลก: ยิ่งดาวอยู่ใกล้โลกมากเท่าไหร่ ก็จะยิ่งมองเห็นสว่างมากขึ้นเท่านั้น
3. ขนาดของดาวฤกษ์: ดาวที่มีขนาดใหญ่กว่าจะสามารถปล่อยพลังงานออกมาได้มากกว่า ทำให้มีความสว่างมากกว่า
ความสัมพันธ์:
• ความสว่างที่ปรากฏ (ที่เรามองเห็น) แปรผกผัน กับระยะห่างจากโลก (ยิ่งไกลยิ่งสว่างน้อยลง)
• ความสว่างที่ปรากฏ แปรผันตรง กับความส่องสว่างที่แท้จริงของดาว (ยิ่งสว่างที่แท้จริงมาก ยิ่งสว่างที่ปรากฏมาก)</t>
  </si>
  <si>
    <t>โชติมาสปรากฏ (Apparent Magnitude) คือ ความสว่างที่มองเห็นจากโลก โดยค่านี้จะขึ้นอยู่กับทั้งความส่องสว่างที่แท้จริงและระยะห่างของดาวจากโลก
• โชติมาสสัมบูรณ์ (Absolute Magnitude) คือ ความสว่างที่แท้จริงของดาว โดยจะวัดจากระยะห่างมาตรฐานที่กำหนดไว้ที่ 10 พาร์เซก (Parsec) หรือประมาณ 32.6 ปีแสง เพื่อให้สามารถเปรียบเทียบความส่องสว่างที่แท้จริงของดาวแต่ละดวงได้อย่างยุติธรรม</t>
  </si>
  <si>
    <t>: พิจารณาจากสีของดาวฤกษ์
เหตุผล: สีของดาวฤกษ์มีความสัมพันธ์โดยตรงกับอุณหภูมิพื้นผิว ซึ่งเป็นหลักการพื้นฐานที่ใช้ในการจำแนกประเภทสเปกตรัมของดาว</t>
  </si>
  <si>
    <t>เพราะ ระยะห่าง ระหว่างโลกกับดาวทั้งสองดวงแตกต่างกันอย่างมาก แม้ว่าดาวซิริอุสจะมีค่าโชติมาสสัมบูรณ์ (กำลังส่องสว่างที่แท้จริง) ดีกว่าดวงอาทิตย์ แต่เนื่องจากดวงอาทิตย์อยู่ใกล้โลกมากกว่าดาวซิริอุสหลายแสนเท่า ทำให้แสงของดวงอาทิตย์ที่เรามองเห็นมีความสว่างมากกว่าดาวซิริอุสมาก</t>
  </si>
  <si>
    <t>เนบิวลา คือกลุ่มแก๊สและฝุ่นขนาดใหญ่ในอวกาศซึ่งทำหน้าที่เป็น แหล่งกำเนิดของดาวฤกษ์ โดยดาวฤกษ์จะก่อตัวขึ้นเมื่อแรงโน้มถ่วงทำให้มวลสารภายในเนบิวลายุบตัวรวมกันจนเกิดปฏิกิริยาการหลอมรวมนิวเคลียร์</t>
  </si>
  <si>
    <t>เพราะดาวฤกษ์ที่มีมวลน้อยจะใช้เชื้อเพลิง (ไฮโดรเจน) ในการเกิดปฏิกิริยาการหลอมรวมนิวเคลียร์ในอัตราที่ ช้ากว่า ดาวฤกษ์ที่มีมวลมาก ทำให้สามารถคงอยู่ในช่วงชีวิตหลักได้เป็นระยะเวลานานกว่ามาก เช่น ดวงอาทิตย์ของเรามีชีวิตอยู่ได้เป็นหมื่นล้านปี แต่ดาวฤกษ์ที่มีมวลมากอาจมีชีวิตเพียงไม่กี่ล้านปีเท่านั้น</t>
  </si>
  <si>
    <t>• อายุปัจจุบัน: ประมาณ 4.6 พันล้านปี
• อายุขัยที่เหลือ: ประมาณ 5 พันล้านปี</t>
  </si>
  <si>
    <t>• ธาตุเบา (Hydrogen and Helium): ธาตุเหล่านี้เกิดขึ้นหลังจากการระเบิดครั้งใหญ่ (Big Bang) ซึ่งเป็นจุดเริ่มต้นของจักรวาล แต่ธาตุที่หนักกว่านั้นไม่ได้เกิดขึ้นในตอนนั้น
• ธาตุหนัก (Carbon, Oxygen, Nitrogen, Iron, etc.): ธาตุเหล่านี้เกิดขึ้นจากการรวมตัวกันของนิวเคลียส (nuclear fusion) ภายในแกนกลางของดาวฤกษ์ที่มีขนาดใหญ่และมีอุณหภูมิสูง
ความเกี่ยวพันกับวิวัฒนาการของดาวฤกษ์
1. การก่อกำเนิดธาตุในดาวฤกษ์: ดาวฤกษ์ทั่วไปจะเผาผลาญไฮโดรเจนให้เป็นฮีเลียม เมื่อเชื้อเพลิงไฮโดรเจนหมดลง ดาวฤกษ์จะเริ่มเผาผลาญฮีเลียมไปเป็นคาร์บอนและออกซิเจน และเมื่อดาวฤกษ์มีขนาดใหญ่มากพอ มันจะสามารถสร้างธาตุที่หนักขึ้นไปเรื่อย ๆ ได้จนถึง เหล็ก (iron)
2. การระเบิดซูเปอร์โนวา (Supernova): เมื่อดาวฤกษ์ที่มีมวลมากกว่าดวงอาทิตย์หลายเท่าสิ้นอายุขัย แกนกลางของมันจะยุบตัวลงอย่างรวดเร็วและระเบิดอย่างรุนแรง ธาตุที่หนักกว่าเหล็ก เช่น ทองคำ ยูเรเนียม และตะกั่ว จะเกิดขึ้นในช่วงเวลาสั้น ๆ ของการระเบิดนี้
3. การกระจายธาตุ: หลังจากการระเบิดซูเปอร์โนวา ธาตุต่าง ๆ ที่ถูกสร้างขึ้นจะถูกกระจายออกไปในอวกาศและรวมตัวกันเป็นฝุ่นและแก๊ส เมื่อเวลาผ่านไป ฝุ่นและแก๊สเหล่านี้จะรวมตัวกันเป็นดาวฤกษ์รุ่นใหม่และดาวเคราะห์ รวมถึงโลกของเรา
4. ชีวิตที่ประกอบด้วยธาตุจากดาวฤกษ์: ร่างกายของเราประกอบด้วยธาตุหลัก ๆ เช่น คาร์บอน ออกซิเจน ไนโตรเจน และเหล็ก ซึ่งธาตุเหล่านี้ล้วนถูกสร้างขึ้นภายในดาวฤกษ์ที่ระเบิดไปแล้วในอดีต นั่นจึงเป็นเหตุผลที่นักวิทยาศาสตร์มักกล่าวว่า "เราทุกคนคือลูกหลานของดวงดาว" (We are all stardust.)</t>
  </si>
  <si>
    <t>โชติมาตรปรากฏคือค่าที่วัดได้จากโลก
โชติมาตรสัมบูรณ์คือค่าที่วัดได้จากดาวฤกษ์</t>
  </si>
  <si>
    <t>ดาวดวงแก้วเพราะมีสีที่คล้ายกัน</t>
  </si>
  <si>
    <t>พระอาทิตย์มีโชติมาจนปรากฏที่มากกว่าและดวงอาทิตย์ใก้ล้โลกกว่า</t>
  </si>
  <si>
    <t>เชื้อเพลิงอย่างค่อยเป็นค่อยไปและมีแรงดันภายในน้อยกว่า ทำให้เกิดปฏิกิริยาฟิวชันที่รุนแรงน้อยกว่า</t>
  </si>
  <si>
    <t>ศุภณัฐ​ พันธุ</t>
  </si>
  <si>
    <t>ดวงอาทิตย์เกิดจาก การยุบตัวของเนบิวลา จนแกนกลางร้อนพอเกิด ปฏิกิริยานิวเคลียร์ฟิวชัน กลายเป็นดาวฤกษ์</t>
  </si>
  <si>
    <t>ดาวเคราะห์เกิดจาก การรวมตัวของฝุ่นและก๊าซในเนบิวลา รอบดวงอาทิตย์ที่กำลังเกิดขึ้น ฝุ่นรวมตัวเป็น เม็ดเล็ก → ก้อนใหญ่ → ดาวเคราะห์น้อย → ดาวเคราะห์ จนกลายเป็น ดาวเคราะห์ในระบบสุริยะ</t>
  </si>
  <si>
    <t>ดาวเคราะห์ชั้นในเป็น หิน เพราะร้อนมาก ก๊าซระเหยไป ส่วนดาวเคราะห์ชั้นนอกเย็น จึงเก็บ ก๊าซขนาดใหญ่ ไว้ กลายเป็นดาวเคราะห์แก๊ส</t>
  </si>
  <si>
    <t>ขอบเขตบริวารของดวงอาทิตย์แบ่งเป็น 3 เขต ได้แก่:
1. ดาวเคราะห์ชั้นใน – เป็นดาวหิน
2. ดาวเคราะห์ชั้นนอก – เป็นดาวแก๊สขนาดใหญ่
3. วัตถุขนาดเล็ก – เช่น ดาวเคราะห์น้อย ดาวหาง</t>
  </si>
  <si>
    <t>ดาวเคราะห์ชั้นนอก: พฤหัสบดี, เสาร์, ยูเรนัส, เนปจูน</t>
  </si>
  <si>
    <t>เขตดาวเคราะห์น้อย: ดาวเคราะห์น้อย, ฝุ่น, เศษหิน</t>
  </si>
  <si>
    <t xml:space="preserve">เขตดงดาวหาง: ดาวหาง, วัตถุเล็กน้ำแข็งและฝุ่น
</t>
  </si>
  <si>
    <t>ดาวที่เอื้อต่อชีวิต: มีน้ำ, อุณหภูมิเหมาะสม, บรรยากาศและแรงโน้มถ่วงพอเหมาะ, ธาตุเคมีจำเป็น</t>
  </si>
  <si>
    <t>การก่อตัวมวลและสสาร</t>
  </si>
  <si>
    <t>การรวมตัวของดาวเคราะห์​</t>
  </si>
  <si>
    <t>ระบบสุริยะ​ปัจจุบัน​</t>
  </si>
  <si>
    <t>Kepler-452​ อุณหภูมิ​พื้นผิว​เฉลี่ยใกล้เคียงกับโลก</t>
  </si>
  <si>
    <t>Trppist-1r</t>
  </si>
  <si>
    <t>กิดจากการยุบตัวของเมฆก๊าซและฝุ่นขนาดใหญ่ภายใต้แรงโน้มถ่วงของตัวเอง</t>
  </si>
  <si>
    <t>พราะตั้งอยู่ใกล้ดวงอาทิตย์มาก ทำให้มีอุณหภูมิสูงจนสสารที่หนักกว่า</t>
  </si>
  <si>
    <t>ควรมีน้ำในสถานะของเหลว มีชั้นบรรยากาศที่เหมาะสม</t>
  </si>
  <si>
    <t>การระเบิดของดาวดาวฤกษ์ซุปเปอร์โนวา</t>
  </si>
  <si>
    <t>จานรวมมวล</t>
  </si>
  <si>
    <t xml:space="preserve"> ดาวศุกร์ เนื่องจากมีขนาดและมวลใกล้เคียงกับโลกมาก และเป็นดาวเคราะห์หินเช่นเดียวกัน</t>
  </si>
  <si>
    <t>ดาวเคราะห์ 51 Pegasi b</t>
  </si>
  <si>
    <t>ดาว K2-18b, ดวงจันทร์ยูโรปา, และดาวพร็อกซิมา-บี</t>
  </si>
  <si>
    <t xml:space="preserve">ภัสสมล ชื่นจิตร </t>
  </si>
  <si>
    <t xml:space="preserve">เพราะตั้งอยู่ใกล้ดวงอาทิตย์มาก ทำให้มีอุณหภูมิสูงจนสสารที่หนักกว่า เช่น โลหะและหิน สามารถรวมตัวกันเป็นแก่นดาวได้ ขณะที่สสารที่เบากว่าอย่างก๊าซระเหยหายไป ส่วนดาวเคราะห์ชั้นนอกอยู่ไกลดวงอาทิตย์ จึงมีอุณหภูมิต่ำ ทำให้สสารที่เบาอย่างไฮโดรเจนและฮีเลียม สามารถรวมตัวกันเป็นแก๊สขนาดใหญ่ได้อย่างง่ายดาย </t>
  </si>
  <si>
    <t>เนบิวลาดาวเคราะห์เป็นปรากฏการณ์ทางดาราศาสตร์ที่เกิดขึ้นเมื่อดาวยักษ์แดง (Red Giant) ซึ่งเป็นดาวฤกษ์ที่กำลังจะสิ้นอายุไขได้สลัดชั้นบรรยากาศรอบนอกออกไป</t>
  </si>
  <si>
    <t>ระบบสุริยะ คือ ระบบดาวเคราะห์ที่มีดาวโลก (ที่เราอาศัยอยู่) เป็นสมาชิก ซึ่งมีดวงอาทิตย์เป็นศูนย์กลางของวงโคจร ภาพที่แสดงคือภาพจำลอง</t>
  </si>
  <si>
    <t>ระบบสุริยะ ซึ่งประกอบด้วยดวงอาทิตย์เป็นศูนย์กลาง และมีดาวเคราะห์ต่างๆ โคจรอยู่รอบๆ</t>
  </si>
  <si>
    <t xml:space="preserve">
Kepler-452b ใกล้เคียงกับโลกมากที่สุด
เพราะมีอุณหภูมิพื้นผิว (265 K) ใกล้เคียงกับโลก (288 K) และโคจรรอบดาวฤกษ์ชนิดสเปกตรัม G เช่นเดียวกับดวงอาทิตย์
</t>
  </si>
  <si>
    <t>เนื่องจากเรายังไม่ทราบข้อมูลเกี่ยวกับดาวเคราะห์เหล่านั้นทั้งหมด</t>
  </si>
  <si>
    <t>เป็นดาวเคราะห์ซูเปอร์เอิร์ธที่มีน้ำและโมเลกุลของมีเทน คาร์บอนไดออกไซด์ และมีโอกาสที่จะมี ไดเมทิลซัลไฟด์ ซึ่งเป็นโมเลกุลที่บ่งชี้ถึงสิ่งมีชีวิตบนโลก</t>
  </si>
  <si>
    <t>ระบบสุริยะกำเนิดมาจากกลุ่มก๊าซและฝุ่นขนาดยักษ์ที่เรียกว่า เนบิวลาสุริยะ</t>
  </si>
  <si>
    <t>ดวงอาทิตย์เกิดจากการยุบตัวของก๊าซและฝุ่นใน เนบิวลา จนเกิดความหนาแน่นและอุณหภูมิสูงพอ ทำให้เกิด ปฏิกิริยานิวเคลียร์ฟิวชัน เปลี่ยนไฮโดรเจนเป็นฮีเลียม</t>
  </si>
  <si>
    <t>หลังจากดวงอาทิตย์เกิด แก๊สและฝุ่นที่เหลือรวมตัวกันเป็น จานกำเนิดดาวเคราะห์ (protoplanetary disk) แล้วสะสมกลายเป็นก้อนวัตถุเล็ก ๆ (planetisimals) รวมตัวกันต่อจนกลายเป็น ดาวเคราะห์</t>
  </si>
  <si>
    <t>ดาวเคราะห์ ชั้นใน อยู่ใกล้ดวงอาทิตย์ → ความร้อนสูง ทำให้แก๊สระเหยออกไป เหลือแต่ธาตุหนัก → กลายเป็นดาวเคราะห์หิน
ดาวเคราะห์ ชั้นนอก อยู่ไกลดวงอาทิตย์ → อุณหภูมิต่ำ → สามารถกั</t>
  </si>
  <si>
    <t xml:space="preserve">	1.	เขตดาวเคราะห์ชั้นใน (ดาวพุธ–ดาวอังคาร)
	2.	เขตดาวเคราะห์น้อย (อยู่ระหว่างดาวอังคารกับดาวพฤหัสบดี)
	3.	เขตดาวเคราะห์ชั้นนอก (ดาวพฤหัสบดี–ดาวเนปจูน และไกลออก</t>
  </si>
  <si>
    <t xml:space="preserve">	•	ดาวพฤหัสบดี
	•	ดาวเสาร์
	•	ดาวยูเรนัส
	•	ดาวเนปจูน</t>
  </si>
  <si>
    <t xml:space="preserve">มี ดาวเคราะห์น้อย (Asteroids) จำนวนมาก ส่วนใหญ่เป็นหินและโลหะ มีรูปร่างไม่แน่นอน
</t>
  </si>
  <si>
    <t>ประกอบด้วยวัตถุเล็ก ๆ ที่เต็มไปด้วย น้ำแข็ง ฝุ่น และหิน
	•	ที่สำคัญคือ แถบไคเปอร์ (Kuiper Belt) และ เมฆออร์ต (Oort Cloud) ซึ่งเป็นต้นกำเนิดของดาวหาง</t>
  </si>
  <si>
    <t>อยู่ใน เขตเอื้ออาศัย (Habitable Zone) → มีน้ำในสถานะของเหลว
	•	มี บรรยากาศ ปกป้องรังสีอันตรายและรักษาอุณหภูมิ
	•	มี องค์ประกอบทางเคมีที่จำเป็น เช่น คาร์บอน ไฮโดรเจน ออกซิเจน ไนโตรเจน
	•	มีมวลมากพอที่จะรักษาบรรยากาศไว้ได้ แต่ไม่มากเกินจนเป็นดาวแก๊</t>
  </si>
  <si>
    <t>กลุ่มแก๊สและฝุ่นอวกาศหนาแน่น (เนบิวลา) ที่เกิดจากการระเบิดซูเปอร์โนวา → เป็นวัตถุดิบตั้งต้น</t>
  </si>
  <si>
    <t>เนบิวลาเริ่มยุบตัวและหมุนรวมกัน → ก่อตัวเป็น จานหมุนโปรโตพลาเนทารี (protoplanetary disk)</t>
  </si>
  <si>
    <t>ระบบสุริยะที่สมบูรณ์แล้ว → มี ดวงอาทิตย์ เป็นศูนย์กลางและมี ดาวเคราะห์โคจรรอบ</t>
  </si>
  <si>
    <t xml:space="preserve">	Kepler-452b = 265 K (อุณหภูมิใกล้เคียง และโคจรรอบดาวฤกษ์ชนิด G แบบเดียวกับดวงอาทิตย์)</t>
  </si>
  <si>
    <t>เพราะอุณหภูมิสูงถึง 573 K (ร้อนเกินไป ไม่เหมาะสมต่อการดำรงชีวิต)</t>
  </si>
  <si>
    <t xml:space="preserve">Trappist-1e, Kepler-452b, และ Gliese 667Cc 
เพราะอยู่ในช่วงอุณหภูมิที่น้ำสามารถคงอยู่ในสถานะของเหลวได้ → มีโอกาสเอื้อต่อการมีสิ่งมีชีวิต
</t>
  </si>
  <si>
    <t>มาจาก “เนบิวลา” หรือก้อนเมฆก๊าซและฝุ่นในอวกาศ</t>
  </si>
  <si>
    <t>การยุบตัวของเนบิวลาก๊าซและฝุ่นในอวกาศ จนเกิดความร้อนสูงและฟิวชันไฮโดรเจน → ฮีเลียม</t>
  </si>
  <si>
    <t>การรวมตัวของฝุ่นและก๊าซในดิสก์รอบดวงอาทิตย์อายุน้อย จนกลายเป็นวัตถุขนาดใหญ่และเรียงตัวเป็นระบบสุริยะ</t>
  </si>
  <si>
    <t>ดาวเคราะห์ชั้นในเป็นหินเพราะร้อนเกินไป ก๊าซระเหยออกไป
ดาวเคราะห์ชั้นนอกสามารถกักเก็บก๊าซได้เพราะเย็น → กลายเป็นดาวเคราะห์แก๊สและน้ำแข็ง</t>
  </si>
  <si>
    <t>ระบบสุริยะแบ่งเขตบริวารออกเป็น 2 เขตหลัก:
	เขตดาวเคราะห์ภายใน → ดาวเคราะห์หิน
	เขตดาวเคราะห์ภายนอก → ดาวเคราะห์แก๊สและวัตถุเย็นไกล</t>
  </si>
  <si>
    <t>ดาวเคราะห์ชั้นนอกคือ Jupiter, Saturn, Uranus, Neptune</t>
  </si>
  <si>
    <t>เขตดาวเคราะห์น้อยประกอบด้วย ดาวเคราะห์น้อย, เศษฝุ่นอวกาศ, และดาวเคราะห์แคระบางดวง</t>
  </si>
  <si>
    <t>เขตดงดาวหางประกอบด้วย เมฆโออร์ตและแถบไคเปอร์ ซึ่งเป็นแหล่งกำเนิดดาวหางและวัตถุเย็นในระบบสุริยะ</t>
  </si>
  <si>
    <t>ดาวเคราะห์เอื้อต่อชีวิตต้องมี น้ำของเหลว, บรรยากาศเหมาะสม, องค์ประกอบทางเคมีจำเป็น, และอยู่ในเขตเอื้ออาศัย</t>
  </si>
  <si>
    <t>เนบิวลาเริ่มหดตัว (Nebula Collapse)
เป็นก้อน ก๊าซและฝุ่นในอวกาศ ที่ไม่เสถียร</t>
  </si>
  <si>
    <t>การเกิดดิสก์หมุนรอบแกน
เนบิวลาหดตัวและหมุน → เกิด ดิสก์แบนรอบแกนกลาง
แกนกลางร้อนขึ้น → จะกลายเป็น ดวงอาทิตย์ในอนาคต</t>
  </si>
  <si>
    <t>การก่อตัวของแกนกลางดาวฤกษ์ (Protostar Formation)
	แกนกลางหนาแน่นขึ้น → อุณหภูมิสูงมาก</t>
  </si>
  <si>
    <t>การรวมตัวของฝุ่นและวัตถุขนาดเล็ก</t>
  </si>
  <si>
    <t>ดาวศุกร์ แต่จะแตกต่างจากโลกมาก แต่ทางด้าน ขนาด, มวล, และโครงสร้าง ถือว่าใกล้เคียงมากที่สุด</t>
  </si>
  <si>
    <t>ไม่เอื้อต่อชีวิต เพราะอยู่ใกล้ดาวฤกษ์เกินไป น้ำจึงไม่อยู่ในสถานะของเหลว</t>
  </si>
  <si>
    <t>Gliese 667Cc  Trappist-1e Kepler-452b
อยู่ในเขตเอื้อต่อการมีสิ่งมีชีวิต (Habitable	ระยะห่างจากดาวฤกษ์พอดี น้ำสามารถอยู่ในสถานะของเหลวได้</t>
  </si>
  <si>
    <t>มาจาก "เนบิวลา" หรือก้อนเมฆก๊าซและฝุ่น ใน
อวกาศ</t>
  </si>
  <si>
    <t>การยุบตัวของเนบิวลาก๊าซและฝุ่นในอวกาศจนเกิดความร้อนสูงและฟิวชันไฮโดรเจน →
ฮีเลียม</t>
  </si>
  <si>
    <t>การรวมตัวของฝุ่นและก๊าซในดิสก์รอบดวง
อาทิตย์อายุน้อย จนกลายเป็นวัตถุขนาดใหญ่และเรียงตัวเป็นระบบสุริยะ</t>
  </si>
  <si>
    <t>ดาวเคราะห์ชั้น ในเป็นหินเพราะร้อนเกินไป ก๊าซ
ระเหยออกไป
ดาวเคราะห์ชั้นนอกสามารถกักเก็บก๊าซได้เพราะเย็น → กลายเป็นดาวเคราะห์แก๊สและ
น้ำแข็ง
กบ
8</t>
  </si>
  <si>
    <t>ระบบสุริยะแบ่งเขตบริวารออกเป็น 2 เขตหลัก:
เขตดาวเคราะห์ภายใน → ดาวเคราะห์
หิน
เขตดาวเคราะห์ภายนอก → ดาวเคราะห์
แก๊สและวัตถุเย็นไกล</t>
  </si>
  <si>
    <t>ดาวเคราะห์ชั้นนอกคือ Jupiter, Saturn,
Uranus, Neptune</t>
  </si>
  <si>
    <t>เขตดาวเคราะห์น้อยประกอบด้วย ดาวเคราะห์
น้อย, เศษฝุ่นอวกาศ, และดาวเคราะห์แคระ
บางดวง</t>
  </si>
  <si>
    <t>เขตดงดาวหางประกอบด้วย เมฆ โออร์ตและแถบไคเปอร์ ซึ่งเป็นแหล่งกำเนิดดาวหางและ
วัตถุเย็นในระบบสุริยะ</t>
  </si>
  <si>
    <t>ดาวเคราะห์เอื้อต่อชีวิตต้องมี น้ำของเหลว,บรรยากาศเหมาะสม, องค์ประกอบทางเคมี
จำเป็น, และอยู่ในเขตเอื้ออาศัย</t>
  </si>
  <si>
    <t>การเกิดดิสก์หมุนรอบแกน
เนบิวลาหดตัวและหมุน → เกิด ดิสก์แบนรอบ
แกนกลาง
แกนกลางร้อนขึ้น → จะกลายเป็น ดวงอาทิตย์ในอนาคต</t>
  </si>
  <si>
    <t>การก่อตัวของแกนกลางดาวฤกษ์ (Protostar
Formation)
แกนกลางหนาแน่นขึ้น → อุณหภูมิสูง
มาก</t>
  </si>
  <si>
    <t>ดาวศุกร์ แต่จะแตกต่างจากโลกมาก แต่ทาง ด้าน ขนาดุ, มวล, และโครงสร้าง ถือว่าใกล้
เคียงมากที่สุด</t>
  </si>
  <si>
    <t>ไม่เอื้อต่อชีวิต เพราะอยู่ใกล้ดาวฤกษ์เกินไป
น้ำจึงไม่อยู่ในสถานะของเหลว</t>
  </si>
  <si>
    <t>Gliese 667Cc Trappist-1e Kepler-452b
อยู่ในเขตเอื้อต่อการมีสิ่งมีชีวิต (Habitable
ระยะห่างจากดาวฤกษ์พอดี น้ำสามารถอยู่ในสถานะของเหลวได้</t>
  </si>
  <si>
    <t>เศษจากการเกิดดวงอาทิตย์ ชนกันจนเป็นดาวเคราะห์</t>
  </si>
  <si>
    <t>ดาวเคราะห์ชั้นในเป็นดาวเคราะห์หินเพราะเกิดในบริเวณที่ร้อนใกล้ดวงอาทิตย์ซึ่งมีสารระเหยยากอย่างโลหะและหินรวมตัวกันเป็นแกนหลัก ส่วนดาวเคราะห์ชั้นนอกเป็นดาวเคราะห์แก๊สเพราะก่อตัวในบริเวณที่เย็นกว่า</t>
  </si>
  <si>
    <t>วัตถุท้องฟ้าแข็งจำนวนมาก</t>
  </si>
  <si>
    <t>ควรมีน้ำในสถานะของเหลว มีชั้นบรรยากาศที่เหมาะสม และโคจรอยู่ในเขตเอื้ออาศัย (Habitable Zone) รอบดาวฤกษ์ ที่มีระยะห่างเหมาะสม ทำให้มีอุณหภูมิไม่ร้อนหรือเย็นเกินไป</t>
  </si>
  <si>
    <t>Kepler-452b ระยะห่างจากดาวฤกษ์ และอุณหภูมิพื้นผิวเฉลี่ยใกล้เคียงกัน</t>
  </si>
  <si>
    <t>Kepler-69c อุณหภูมิพื้นผิวเฉลี่ยสูงเกินไป</t>
  </si>
  <si>
    <t>Kepler-452b ดาวฤกษ์อยู่ในระดับเดียวกัน ระยะห่างจากดาวฤกษ์และอุณหภูมิพื้นผิวเฉลี่ยใกล้เคียงกับโลก</t>
  </si>
  <si>
    <t>นายธีรภัทร โชคลาภ</t>
  </si>
  <si>
    <t>ยุบตัวภายใต้แรงโน้มถ่วงและเกิดความดันและมีอุณหภูมิสูงทำให้สสารรอบข้างโดนดูดจนรวมตัวเป็นดวงอาทิตย์</t>
  </si>
  <si>
    <t>การรวมตัวของสสารจากเนบิวลาสุริยะที่หลงเหลือ</t>
  </si>
  <si>
    <t>เพราะฝุ่นต่างๆที่น้ำหนักเบาถูกพัดไปไกลจึงทำให้ดาวเคราะห์ชั้นนอกส่วนใหญ่เป็นแก๊ส</t>
  </si>
  <si>
    <t>4เขต เขตดาวเคราะห์ชั้นใน แถบดาวเคราะห์น้อย เขตดาวเคราะห์ชั้นนอก แถบไคเปอร์</t>
  </si>
  <si>
    <t>ดาวเคราะห์น้อยและเศษซากต่างๆ</t>
  </si>
  <si>
    <t>ดาวเคราะห์แคระและดาวหางคาบสั้น</t>
  </si>
  <si>
    <t>ได้รับพลังงานเพียงพอที่ทำให้น้ำเป็นของเหลวและเอื้อต่อสิ่งมีชีวิต</t>
  </si>
  <si>
    <t>เนบิวลาซึ่งเป็นเศษซากจากการระเบิดของซุปเปอร์โนวาของดาวฤกษ์รุ่นก่อน เรียกว่า เนบิวลาสุริยะ</t>
  </si>
  <si>
    <t>เนบิวลาสุริยะ เกิดการยุบตัวเข้าสู่แกนกลางด้วยแรงโน้มถ่วงทำให้มีอุณหภูมิและความดันสูงขึ้นจนกลายเป็นดาวฤกษ์ก่อนเกิด</t>
  </si>
  <si>
    <t>ดาวฤกษ์ก่อนเกิดยุบตัวจรเกิดปฏิกิริยานิวเคลียร์ฟิวชันเกิดเป็นดวงอาทิตย์</t>
  </si>
  <si>
    <t>วัตถุต่างที่เหลือรวมตัวกันกลายเป็น ดาวเคราะห์ ดาวเคราะห์น้อย ฯลฯ จนกลายเป็นระบบสุริยะ</t>
  </si>
  <si>
    <t>Kepler-452b เพราะมีดาวฤกษ์ที่ใกล้เคียงกับโลกและระยะห่างจากดาวฤกษ์ใกล้เคียงกัน</t>
  </si>
  <si>
    <t>Kepler-69c ดาวฤกษ์มีอุณหภูมิสูงเกินไปที่ระยะห่างเท่านั้นทำให้ไม่สามารถมีสิ่งมีชีวิตอยู่ได้</t>
  </si>
  <si>
    <t>Kepler-452b เพราะระยะห่างและอุหภูมิดาวฤกษ์ใกล้เคียงกับโลก</t>
  </si>
  <si>
    <t>เกิดจากเศษซากการระเบิดของซุปเปอร์โนวาของดาวฤกษ์รุ่นก่อนดวงอาทิตย์</t>
  </si>
  <si>
    <t>ดาวฤกษ์ก่อนเกิดยุบตัสลงไปจนเกิดปฏิกิริยานิวเคลียร์ฟิวชัน</t>
  </si>
  <si>
    <t>บริเวณศูนย์กลางดวงอาทิตย์จะผลิตพลังงานปฏิกิริยานิวเรลียร์ฟิวชันด้วยอัตราคงที่ วัตถุรอบนอกบริเวณแผ่นจานหมุนจะเกิดการพอกพูนมวล</t>
  </si>
  <si>
    <t>เพราะดาวเคราะห์หินส่วนที่เกิดการพอกพูนใกล้ดวงอาทิตย์ได้รับอิทธิพลจากลมสุริยะพัดพาแก๊สออกจากผิวส่วนดาวเคราเห์แก๊สอยู่ไกลจากดวงอาทิตย์จึงได้รับอิทธิพลจากลมสุริยะน้อย</t>
  </si>
  <si>
    <t>4 เขต คือ ดาวเคราะห์ชั้นใน ดาวเคราะห์น้อย ดาวเคราะห์ชั้นนอก ดงดาวหาง</t>
  </si>
  <si>
    <t>ได้รับพลังงานจากดาวฤกษ์ที่เป์นดาวแม่อย่างเหมาะสม มีอุณหภูมิเหมาะสม สามารถเกิดน้ำที่สถานเป็นของเหลว</t>
  </si>
  <si>
    <t>เกิดดาวเคราะห์ ศูน์กลางดวงอาทิตย์ผลิตพลังงานเกิดการพอกพูน</t>
  </si>
  <si>
    <t>Kepler-452 เพราะมีอุณหภูมิใกล้เคียงกับโลกมากที่สุด</t>
  </si>
  <si>
    <t>Gliese 667Cc เพราะมีอุณหภูมิที่สูงเกิน</t>
  </si>
  <si>
    <t>โปรดเกล้าสนพลาย</t>
  </si>
  <si>
    <t xml:space="preserve">เมฆแก๊สและฝุ่นในอวกาศขนาดใหญ่ </t>
  </si>
  <si>
    <t>จาก การยุบตัวของเมฆแก๊สและฝุ่นที่มีแรงโน้มถ่วงสูงจนเกิดปฏิกิริยานิวเคลียร์ฟิวชันในแกนกลาง</t>
  </si>
  <si>
    <t>ฝุ่นและแก๊สรอบดวงอาทิตย์ที่รวมตัวและชนกันจนกลายเป็นวัตถุขนาดใหญ่ถ้า</t>
  </si>
  <si>
    <t>ระยะทางจากดวงอาทิตย์กำหนดว่า ดาวเคราะห์จะเก็บแก๊สไว้ได้หรือไม่ ทำให้ดาวเคราะห์ชั้นในเป็นหิน ส่วนดาวเคราะห์ชั้นนอกเป็นแก๊ส</t>
  </si>
  <si>
    <t xml:space="preserve">	1.	ดาวเคราะห์ชั้นใน
	2.	ดาวเคราะห์ชั้นนอก
	3.	ดาวเคราะห์น้อย
	4.	เขตดาวหาง</t>
  </si>
  <si>
    <t>ดาวเคราะห์เหล่านี้อยู่ไกลจากดวงอาทิตย์ ทำให้สามารถเก็บแก๊สและน้ำแข็งได้มาก ทำให้เป็นดาวเคราะห์แก๊สหรือน้ำแข็ง</t>
  </si>
  <si>
    <t>มี วัตถุขนาดเล็ก หิน โลหะ และดาวเคราะห์แคระ</t>
  </si>
  <si>
    <t>Kuiper Belt และ Oort Cloud ซึ่งมี ดาวหางและวัตถุเย็นจัด</t>
  </si>
  <si>
    <t>ต้อง มีน้ำ ของเหลว อุณหภูมิเหมาะสม บรรยากาศปลอดภัย และองค์ประกอบเคมีพร้อม</t>
  </si>
  <si>
    <t>เนบิวลาสุริยะยุคแรก</t>
  </si>
  <si>
    <t>การก่อกำเนิดระบบสุริยะ</t>
  </si>
  <si>
    <t>ดาวเคราะห์แก๊สยักษ์</t>
  </si>
  <si>
    <t>K2-18b</t>
  </si>
  <si>
    <t>ระบบสุริยะเกิดจากกลุ่มก๊าซและฝุ่น (เนบิวลา)</t>
  </si>
  <si>
    <t>ดวงอาทิตย์เกิดจากแกนเนบิวลายุบตัวและเกิดนิวเคลียร์ฟิวชัน</t>
  </si>
  <si>
    <t xml:space="preserve">จากฝุ่นและก๊าซรอบดวงอาทิตย์ที่รวมตัวกันเป็นก้อนเล็ก ๆ (ดาวเคราะห์น้อย) แล้วชนรวมกันจนกลายเป็นดาวเคราะห์ครับ </t>
  </si>
  <si>
    <t>ดาวเคราะห์ชั้นในเป็นหินเพราะใกล้ดวงอาทิตย์ / ชั้นนอกเป็นแก๊สเพราะไกลและกักเก็บก๊าซได้</t>
  </si>
  <si>
    <t>แบ่งเป็น 3 เขต → เขตดาวเคราะห์ชั้นใน, เขตดาวเคราะห์ชั้นนอก, เขตบริวารไกล (ดาวเคราะห์น้อย–ดงดาวหาง)</t>
  </si>
  <si>
    <t>ดาวพฤหัสบดี, เสาร์, ยูเรนัส, เนปจูน</t>
  </si>
  <si>
    <t>มีกลุ่มดาวเคราะห์น้อยและเศษหิน</t>
  </si>
  <si>
    <t>มีดาวหางและวัตถุน้ำแข็ง (ไคเปอร์เบลท์, เมฆออร์ต)</t>
  </si>
  <si>
    <t>ต้องมีน้ำ อุณหภูมิพอเหมาะ บรรยากาศและแรงโน้มถ่วงที่เหมาะสม</t>
  </si>
  <si>
    <t>เนบิวลาก่อนการยุบตัว</t>
  </si>
  <si>
    <t>การก่อตัวของโปรโตสตาร์และจานจานพอกพูนมวล</t>
  </si>
  <si>
    <t>: Kepler-452b</t>
  </si>
  <si>
    <t>: Trappist-1e และ Gliese 667Cc</t>
  </si>
  <si>
    <t>ระบบสุริยะมีต้นกำเนิดจาก เนบิวลา (กลุ่มก๊าซและฝุ่น) ที่ยุบตัวรวมกันด้วยแรงโน้มถ่วง</t>
  </si>
  <si>
    <t>ดวงอาทิตย์เกิดจาก เนบิวลาก๊าซและฝุ่นยุบตัวรวมกันด้วยแรงโน้มถ่วง ส่วนกลางร้อนและหนาแน่นจนเกิด ปฏิกิริยาเทอร์โมนิวเคลียร์ของไฮโดรเจน → ฮีเลียม จึงกลายเป็นดวงอาทิตย์</t>
  </si>
  <si>
    <t xml:space="preserve">ดาวเคราะห์ในระบบสุริยะเกิดจาก ก๊าซและฝุ่นที่เหลือจากการก่อตัวของดวงอาทิตย์ รวมตัวกันเป็นก้อนเล็ก ๆ (Planetesimals) → รวมเป็น ดาวเคราะห์ดึกดำบรรพ์ (Protoplanets) → พัฒนาเป็น ดาวเคราะห์ </t>
  </si>
  <si>
    <t xml:space="preserve">ใกล้ดวงอาทิตย์ (ชั้นใน) อุณหภูมิสูง ทำให้ ไอน้ำและก๊าซเบาหลอมยาก ระเหิดไปเหลือเฉพาะ หินและโลหะ → ดาวเคราะห์หิน
ส่วน ไกลดวงอาทิตย์ (ชั้นนอก) อุณหภูมิต่ำ ก๊าซและน้ำแข็งคงตัว เกาะตัวกับแกนหิน → กลายเป็น ดาวเคราะห์แก๊สขนาดใหญ่ </t>
  </si>
  <si>
    <t xml:space="preserve">	1.	ดาวเคราะห์ชั้นใน – พุธ, ศุกร์, โลก, อังคาร
	2.	ดาวเคราะห์ชั้นนอก – พฤหัสบดี, เสาร์, ยูเรนัส, เนปจูน
	3.	วัตถุขนาดเล็ก – ดาวเคราะห์แคระ, ดาวหาง, ดาวเคราะห์น้อย</t>
  </si>
  <si>
    <t>เขตดาวเคราะห์ชั้นนอก ประกอบด้วยดาวเคราะห์แก๊ส/ยักษ์ใหญ่ 4 ดวงคือ:
	•	พฤหัสบดี (Jupiter)
	•	เสาร์ (Saturn)
	•	ยูเรนัส (Uranus)
	•	เนปจูน (Neptune)</t>
  </si>
  <si>
    <t>เขตดาวเคราะห์น้อย ประกอบด้วย:
	•	ดาวเคราะห์น้อย (Asteroids)
	•	ดาวเคราะห์แคระ (Dwarf planets) เช่น พลูโต
	•	ดาวหาง (Comets)
	•	วัตถุขนาดเล็กอื่น ๆ เช่น ฝุ่นอวกาศ</t>
  </si>
  <si>
    <t>เขตดงดาวหาง (Comet Cloud) ประกอบด้วย:
	•	ดาวหางระยะสั้น (Short-period comets)
	•	ดาวหางระยะยาว (Long-period comets)
	•	วัตถุแข็งขนาดเล็กอื่น ๆ ที่เป็นน้ำแข็งและฝุ่น
ส่วนใหญ่เป็น น้ำแข็ง ก๊าซ และฝุ่น อยู่ห่างจากดวงอาทิตย์มาก เช่น ใน Kuiper Belt และ Oort Cloud</t>
  </si>
  <si>
    <t>อุณหภูมิเหมาะสม น้ำอยู่เป็นของเหลว
	•	ชั้นบรรยากาศ ป้องกันรังสี
	•	น้ำและธาตุจำเป็น เช่น คาร์บอน, ออกซิเจน
	•	แรงโน้มถ่วงพอเหมาะ เก็บบรรยากาศได้</t>
  </si>
  <si>
    <t>พุทธ เพราะใกล้</t>
  </si>
  <si>
    <t>เนปจูน</t>
  </si>
  <si>
    <t>พุธ เพราะอยุ่ได้</t>
  </si>
  <si>
    <t>มาจาก กลุ่มเมฆก๊าซและฝุ่น (Solar Nebula) ที่ยุบตัวด้วยแรงโน้มถ่วง</t>
  </si>
  <si>
    <t>กลุ่มเมฆก๊าซฝุ่น ยุบตัว → อัดตัวร้อน →เกิดปฏิกิริยานิวเคลียร์ฟิวชัน → กลายเป็นด</t>
  </si>
  <si>
    <t>ฝุ่นและเศษวัตถุใน ดิสก์รอบดวงอาทิตย์ เกาะรวมกัน → กลายเป็น ดาวเคราะห์ขนาดเล็ก → ขนาดใหญ่</t>
  </si>
  <si>
    <t>ชั้นใน: ความร้อนสูง ทำให้แก๊สเบา ระเหยออก → เหลือหินและโลหะ
	•	ชั้นนอก: เย็นกว่า แก๊สเบาหมุนรวมกับน้ำแข็ง → กลายเป็น ดาวเคราะห์แก๊ส</t>
  </si>
  <si>
    <t>แบ่งเป็น 3 เขตหลัก:
	1.	เขตดาวเคราะห์ชั้นใน (Mercury – Mars)
	2.	เขตดาวเคราะห์ชั้นนอก (Jupiter – Neptune)
	3.	เขตดาวเคราะห์น้อย / ดาวหาง (Asteroid Belt, Kuiper Belt, Oort Cloud)</t>
  </si>
  <si>
    <t>•	Jupiter, Saturn, Uranus, Neptune</t>
  </si>
  <si>
    <t>ดาวเคราะห์น้อย (Asteroids) เช่น ใน วงแหวนดาวเคราะห์น้อย ระหว่าง Mars – Jupiter
	•	เศษวัตถุเล็ก ๆ และน้ำแข็ง</t>
  </si>
  <si>
    <t xml:space="preserve">	•	ดาวหาง (Comets) ประกอบด้วย น้ำแข็ง, ฝุ่น, ก๊าซแช่แข็ง</t>
  </si>
  <si>
    <t>ระยะห่างพอเหมาะจากดาวฤกษ์ → น้ำเป็นของเหลว
	•	ชั้นบรรยากาศเหมาะสม → ปกป้องรังสีและรักษาอุณหภูมิ
	•	มีน้ำและธาตุอาหารจำเป็น
	•	แรงโน้มถ่วงพอเหมาะ → รักษาอากาศและน้ำ</t>
  </si>
  <si>
    <t>หลุมดำแดง</t>
  </si>
  <si>
    <t>หลุมดำวน</t>
  </si>
  <si>
    <t>วฃโคจร</t>
  </si>
  <si>
    <t>ดาวพลูโต เพราะ มีขนาดเล็กเกินไป</t>
  </si>
  <si>
    <t>ดาวอังคารเพราะอาจจะเคยมีน้ำมาก่อน</t>
  </si>
  <si>
    <t xml:space="preserve">ระบบสุริยะมีต้นกำเนิดมาจากเมฆฝุ่นแก๊สขนาดใหญ่ที่ยุบตัวลงภายใต้แรงโน้มถ่วงของตัวเอง ซึ่งเป็นส่วนหนึ่งของเนบิวลาดาวเคราะห์ </t>
  </si>
  <si>
    <t xml:space="preserve"> 1: การยุบตัวของเมฆฝุ่นแก๊ส
2. การก่อตัวของโปรโตสตาร์
3 การเริ่มต้นปฎิกริยา</t>
  </si>
  <si>
    <t xml:space="preserve"> เมื่อประมาณ 4,600 ล้านปีที่แล้ว กลุ่มฝุ่นและแก๊สเหล่านี้ยุบตัวลงภายใต้แรงโน้มถ่วงและเริ่มหมุนเป็นรูปจาน ทำให้เกิดดาวฤกษ์ตรงกลาง (ดวงอาทิตย์) และสสารที่เหลืออยู่รอบๆ ก็รวมตัวกันเป็นดาวเคราะ</t>
  </si>
  <si>
    <t>เป็นดาวเคราะห์หินเนื่องจากอยู่ใกล้ดวงอาทิตย์มาก ทำให้สารประกอบที่จุดหลอมเหลวต่ำ เช่น น้ำแข็งและแก๊ส ระเหยออกไป เหลือไว้แต่ธาตุหนักที่เป็นหินและโลหะ</t>
  </si>
  <si>
    <t>ดาวเคราะห์ชั้นใน (Inner Planets)
แถบดาวเคราะห์น้อย (Asteroid Belt)
ดาวเคราะห์ชั้นนอก (Outer Planets)</t>
  </si>
  <si>
    <t xml:space="preserve">ดาวพฤหัสบดี, ดาวเสาร์, ดาวยูเรนัส และดาวเนปจูน </t>
  </si>
  <si>
    <t xml:space="preserve"> ดาวเคราะห์น้อย</t>
  </si>
  <si>
    <t>ฝุ่นและน้ำแข็งสกปรก</t>
  </si>
  <si>
    <t xml:space="preserve">มีน้ำในสถานะของเหลว (ซึ่งต้องมีอุณหภูมิที่เหมาะสม) </t>
  </si>
  <si>
    <t>วัตถุในภาพคือเนบิวลาดาวเคราะห์</t>
  </si>
  <si>
    <t>วัตถุในภาพคือกาแล็กซีแบบก้นหอย (Spiral Galaxy) หรือกาแล็กซีที่มีแกนกลางสว่าง</t>
  </si>
  <si>
    <t>ม่รุ้</t>
  </si>
  <si>
    <t>ไม่มีน้ำ</t>
  </si>
  <si>
    <t>มีน้ำ</t>
  </si>
  <si>
    <t>เกิดจากการยุบตัวของกลุ่มแก๊สและฝุ่นขนาดใหญ่ จนเกิดความร้อนและความดันสูงที่แกนกลาง ทำให้เกิด ปฏิกิริยานิวเคลียร์ฟิวชัน</t>
  </si>
  <si>
    <t>เกิดขึ้นจากกลุ่มก๊าซและฝุ่นขนาดยักษ์</t>
  </si>
  <si>
    <t xml:space="preserve">เกิดในบริเวณที่ร้อนใกล้ดวงอาทิตย์ซึ่งมีสารระเหยยากอย่างโลหะและหินรวมตัวกันเป็นแกนหลัก </t>
  </si>
  <si>
    <t>แบ่งออกเป็น 4 เขต ดาวเคราะห์ชั้นใน , แถบดาวเคราะห์น้อย, ดาวเคราะห์ชั้นนอก , และ เขตดาวหาง</t>
  </si>
  <si>
    <t xml:space="preserve">เคราะห์ 4 ดวง ได้แก่ ดาวพฤหัสบดี ดาวเสาร์ ดาวยูเรนัส และดาวเนปจูน </t>
  </si>
  <si>
    <t>วัตถุหินและโลหะขนาดเล็กจำนวนมากที่โคจรรอบดวงอาทิตย์ในบริเวณระหว่างวงโคจรของดาวอังคารและดาวพฤหัสบดี</t>
  </si>
  <si>
    <t>มีออกซิเจนหรือการดำเนินชีวิตที่ไม่เหมาะกับสิ่งมีชีวิต</t>
  </si>
  <si>
    <t>โลก เพราะมีแสง ความอบอุ่น และออกซิเจนที่เพียงพอ</t>
  </si>
  <si>
    <t>เนบิวลาสสารระหว่างดาว</t>
  </si>
  <si>
    <t>จากการยุบตัวของแก๊สและฝุ่นในเนบิวลา จนเกิดปฏิกิริยาเทอร์โมนิวเคลียร์ที่แกนกลาง</t>
  </si>
  <si>
    <t>จากการรวมตัวของฝุ่นและแก๊สในดิสก์โปรโตแพลนเทอรี (Protoplanetary Disk) รอบดาวอ่อน</t>
  </si>
  <si>
    <t>ดาวเคราะห์ชั้นในร้อน จึงฝุ่นและหินกลายเป็นดาวเคราะห์หิน ส่วนดาวเคราะห์ชั้นนอกเย็น ทำให้แก๊สจับตัวเป็นดาวเคราะห์แก๊ส</t>
  </si>
  <si>
    <t>แบ่งเป็น 3 เขต:
	•	เขตดาวเคราะห์ (Inner Solar System)
	•	เขตดาวเคราะห์ชั้นนอก (Outer Solar System)
	•	เขตดาวเคราะห์น้อย/ดงดาวหาง (Small Bodies/Cometary Regions)</t>
  </si>
  <si>
    <t>ดาวเคราะห์น้อยหลักๆ อยู่ระหว่างดาวอังคาร–ดาวพฤหัสบดี และเศษหิน/โลหะขนาดเล็กในแถบดาวเคราะห์น้อย (Asteroid Belt)</t>
  </si>
  <si>
    <t>ดาวหางน้ำแข็ง เศษหินและแก๊ส อยู่ในดงโคเปอร์และเมฆออร์ต (Kuiper Belt &amp; Oort Cloud)</t>
  </si>
  <si>
    <t>มีน้ำของเหลว มีบรรยากาศ มีอุณหภูมิเหมาะสม มีสนามแม่เหล็ก ปลอดภัยจากรังสีรุนแรงและอุกกาบาตมากเกินไป</t>
  </si>
  <si>
    <t>หลังจากบิ๊กเเบง</t>
  </si>
  <si>
    <t xml:space="preserve"> Kepler-69c</t>
  </si>
  <si>
    <t>Trappist-1e, Kepler-452b, Gliese 667Cc</t>
  </si>
  <si>
    <t>เกิดจากกลุ่มก๊าซและฝุ่นอวกาศ (เนบิวลา) ที่ยุบตัวรวมกันด้วยแรงโน้มถ่วง</t>
  </si>
  <si>
    <t>เกิดจากการรวมตัวและยุบตัวของก๊าซไฮโดรเจนและฮีเลียมภายในเนบิวลา จนเกิดปฏิกิริยานิวเคลียร์ฟิวชัน</t>
  </si>
  <si>
    <t xml:space="preserve">เกิดจากเศษก๊าซและฝุ่นที่เหลือจากการก่อตัวของดวงอาทิตย์ มารวมตัวกันเป็นก้อน ๆ แล้วพัฒนาเป็นดาวเคราะห์
</t>
  </si>
  <si>
    <t>เนื่องจากอุณหภูมิใกล้ดวงอาทิตย์สูง ทำให้สารเบา ๆ ระเหยไป เหลือแต่หินและโลหะ ส่วนเขตไกลออกไปมีอุณหภูมิต่ำ สารเบา เช่น ไฮโดรเจน ฮีเลียม น้ำแข็ง สามารถรวมตัวกันได้</t>
  </si>
  <si>
    <t>แบ่งเป็น 3 เขต ได้แก่
เขตดาวเคราะห์หิน (Terrestrial planets)
เขตดาวเคราะห์แก๊ส (Gas giants)
เขตดาวเคราะห์แคระ/แถบไคเปอร์ (Kuiper belt &amp; dwarf planets)</t>
  </si>
  <si>
    <t>มีดาวเคราะห์น้อย (Asteroids) เป็นก้อนหินและโลหะขนาดเล็ก ส่วนใหญ่กระจายอยู่ระหว่างดาวอังคารกับดาวพฤหัสบดี</t>
  </si>
  <si>
    <t>ประกอบด้วยดาวหาง ซึ่งมีแกนกลางเป็นหิน น้ำแข็ง และฝุ่น เมื่อเข้าใกล้ดวงอาทิตย์จะเกิดหางยาวจากไอระเหย</t>
  </si>
  <si>
    <t>ต้องอยู่ในเขตเอื้อชีวิต (Habitable zone), มีน้ำในสถานะของเหลว, มีชั้นบรรยากาศปกป้อง, อุณหภูมิพอเหมาะ และมีองค์ประกอบทางเคมีเหมาะสม เช่น คาร์บอน ออกซิเจน ไนโตรเจน</t>
  </si>
  <si>
    <t xml:space="preserve">กลุ่มก๊าซและฝุ่นในอวกาศ (เนบิวลา) เริ่มยุบตัวรวมกันด้วยแรงโน้มถ่วง
</t>
  </si>
  <si>
    <t>ก๊าซและฝุ่นหมุนรอบศูนย์กลาง เกิดเป็นจานหมุน (Protoplanetary disk) โดยตรงกลางเริ่มเป็นดวงอาทิตย์อ่อน (Protostar)</t>
  </si>
  <si>
    <t xml:space="preserve">วัสดุในจานหมุนเริ่มรวมตัวกันเป็นก้อนเล็ก ๆ เรียกว่า planetesimals และ protoplanets โคจรรอบดวงอาทิตย์
</t>
  </si>
  <si>
    <t>ดาวเคราะห์ต่าง ๆ ก่อตัวเสร็จสมบูรณ์ กลายเป็นระบบสุริยะที่มีดวงอาทิตย์อยู่ตรงกลางและดาวเคราะห์โคจรรอบ</t>
  </si>
  <si>
    <t>Kepler-452b — เพราะอยู่ใกล้ระยะจากดาวฤกษ์ (≈1.046 AU) และมีอุณหภูมิพื้นผิวใกล้เคียงกับโลก (≈265 K) และเจ้าของดาวเป็นดาวชนิดสเปกตรัม G เหมือนดวงอาทิตย์</t>
  </si>
  <si>
    <t>Kepler-69c — มีอุณหภูมิพื้นผิวสูงมาก (≈573 K) ร้อนเกินกว่าจะมีน้ำของเหลวและเอื้อต่อชีวิตแบบที่เรารู้จัก</t>
  </si>
  <si>
    <t>Kepler-452b — มีระยะและอุณหภูมิเหมาะสมกับการมีน้ำของเหลวบนพื้นผิว และโฮสต์สตาร์เป็นดาวประเภท G ซึ่งคล้ายกับระบบโลก-ดวงอาทิตย์</t>
  </si>
  <si>
    <t>มาจากเนบิวลาหมอกฝุ่นและแก๊สยักษ์ที่ยุบตัวด้วยแรงโน้มถ่วง</t>
  </si>
  <si>
    <t>เกิดจากการยุบตัวของแก๊สและฝุ่นภายในเนบิวลา จนมีความหนาแน่นและอุณหภูมิสูง เกิดปฏิกิริยานิวเคลียร์ฟิวชัน</t>
  </si>
  <si>
    <t>เกิดจากเศษฝุ่นและก๊าซรอบ ๆ ดวงอาทิตย์ที่รวมตัวกันเป็นก้อนเล็ก ๆ แล้วรวมกันใหญ่ขึ้นเป็นดาวเคราะห์</t>
  </si>
  <si>
    <t>เพราะใกล้ดวงอาทิตย์ อุณหภูมิสูง ทำให้ก๊าซเบาระเหยออก เหลือแต่วัสดุหนักกลายเป็นดาวเคราะห์หิน ส่วนไกลออกไปอุณหภูมิต่ำ ก๊าซยังคงอยู่ จึงเป็นดาวเคราะห์แก๊ส</t>
  </si>
  <si>
    <t>แบ่งเป็น 3 เขตหลัก คือ
เขตดาวเคราะห์ชั้นใน
เขตดาวเคราะห์ชั้นนอก
เขตดาวเคราะห์น้อยและบริวารอื่น ๆ (รวมถึงดงดาวหาง)</t>
  </si>
  <si>
    <t>ประกอบด้วยดาวเคราะห์น้อย (แถบระหว่างดาวอังคารกับดาวพฤหัสบดี) และเศษซากหิน โลหะ</t>
  </si>
  <si>
    <t>ประกอบด้วยดาวหาง วัตถุเย็นเล็ก ๆ ที่ทำจากน้ำแข็งและฝุ่น เช่น บริเวณคอยเปอร์เบลต์ และเมฆออร์ต</t>
  </si>
  <si>
    <t>อยู่ในเขตที่เหมาะสมต่อการมีน้ำเหลว (habitable zone)
มีชั้นบรรยากาศปกป้องสิ่งมีชีวิต
มีอุณหภูมิพอเหมาะ
มีน้ำ ออกซิเจน และธาตุจำเป็นต่อชีวิต</t>
  </si>
  <si>
    <t>เป็นการรวมตัวของก๊าซและฝุ่น (เนบิวลา) ที่เกิดการยุบตัวด้วยแรงโน้มถ่วง จนเกิดเป็นก้อนแก๊สร้อนตรงกลาง</t>
  </si>
  <si>
    <t>เนบิวลาหมุนรอบตัวเองและแผ่ขยายออกเป็นจานแบน ส่วนตรงกลางร้อนและสว่างขึ้น เตรียมเกิดเป็นดวงอาทิตย์</t>
  </si>
  <si>
    <t>แก๊สและฝุ่นในจานแบนเริ่มรวมตัวกันเป็นก้อนเล็ก ๆ เกิดเป็นดาวเคราะห์ดวงเล็ก (planetesimal)</t>
  </si>
  <si>
    <t>ดวงอาทิตย์ก่อตัวเสร็จสมบูรณ์ และดาวเคราะห์ต่าง ๆ โคจรรอบดวงอาทิตย์ กลายเป็นระบบสุริยะ</t>
  </si>
  <si>
    <t>Kepler-452
เพราะอยู่ในเขตเอื้อต่อการดำรงชีวิต (habitable zone) ของดาวฤกษ์แม่
มีขนาดและมวลใกล้เคียงโลก
มีความเป็นไปได้ที่จะมีน้ำในสถานะของเหลว</t>
  </si>
  <si>
    <t>Gliese 667C c เพราะอยู่ใกล้ดาวฤกษ์แม่เกินไป ทำให้อุณหภูมิสูงมาก ไม่มีน้ำในสถานะของเหลว</t>
  </si>
  <si>
    <t xml:space="preserve">Trappist-1d, Trappist-1e และ Kepler-452b เพราะอยู่ใน เขตเอื้อต่อการดำรงชีวิต </t>
  </si>
  <si>
    <t>กลุ่มเมฆก๊าสและฝุ่นขนานใหญ่ที่เรียกว่าเนบิวลาสุริยะ</t>
  </si>
  <si>
    <t>เกิดจากการรวมตัวกันของกลุ่มเมฆฝุ่นและก๊าสขนาดใหญ่ ที่ยุบตัวลงภายใต้แรงโน้มถวงของตัวเอง</t>
  </si>
  <si>
    <t>เกิดจากการยุบตัวของเนบิวลาดวงอาทิตย์ ซึ่งเป็นกลุ่มก๊าสและฝุ่นขนาดใหญ่ที่หมุนวน</t>
  </si>
  <si>
    <t>แตกต่าง เพราะตำแหน่งและสภาพแวดล้อมในช่วงที่ก่ิตัวขึ้น</t>
  </si>
  <si>
    <t>4 เขต ดาวเคราะห์ชั้นใน แถบดาวเคราะห์เล็กน้อย ดาวเคราะห์ชั้นนอก ดงดาวหางของออร์ต</t>
  </si>
  <si>
    <t>น้ำมีสถานะของเหลว มีชั้นบรรยากาศเหมาะสม อุณหภูมิผิวเหมาะสม และโคจรในระยะที่เหมาะสมกับดาวฤกษ์</t>
  </si>
  <si>
    <t>ลูกไฟ เป็นดาวตกที่มีความสว่างผิดปกติ</t>
  </si>
  <si>
    <t>หลุมดำ มีแรงโน้มถวงมหาศาลไม่มีสิ่งใด รวมถึงแสง หลุดรอดไปได้</t>
  </si>
  <si>
    <t>ระบบสุริยะ ประกอบด้วยดวงอาทิตย์และดาวเคราะห์ 8 ดวง</t>
  </si>
  <si>
    <t>ดาวอังคาร เพราะ มีแกนหมุนเอียงคล้ายกัน</t>
  </si>
  <si>
    <t>KELT-9b เพราะอุณหภูมิสูงไป</t>
  </si>
  <si>
    <t>ดาวเคราะห์ที่อยู่ในเขตอาศัยได้</t>
  </si>
  <si>
    <t xml:space="preserve">ระบบสุริยะมีต้นกำเนิดมาจาก เนบิวลาสุริยะ (Solar Nebula) ซึ่งเป็นกลุ่มแก๊สและฝุ่นขนาดใหญ่ที่ยุบตัวลงภายใต้แรงโน้มถ่วงของตัวเอง
</t>
  </si>
  <si>
    <t>ดวงอาทิตย์เกิดขึ้นจาก การยุบตัวของเนบิวลาสุริยะ เมื่อกลุ่มแก๊สและฝุ่นยุบตัวลง จุดศูนย์กลางจะร้อนขึ้นและมีความหนาแน่นเพิ่มขึ้นจนเกิดปฏิกิริยานิวเคลียร์ฟิวชัน ทำให้เกิดเป็นดวงอาทิตย์</t>
  </si>
  <si>
    <t>กันของสสารที่เหลือจากการก่อตัวของดวงอาทิตย์ สสารเหล่านี้จะโคจรรอบดวงอาทิตย์และค่อยๆ รวมตัวกันเป็นก้อนขนาดใหญ่ขึ้นเรื่อยๆ จนกลายเป็นดาวเคราะห์</t>
  </si>
  <si>
    <t>ดาวเคราะห์ชั้นใน (เช่น ดาวพุธ ดาวศุกร์ โลก ดาวอังคาร) เป็นดาวเคราะห์หินเนื่องจากอยู่ใกล้ดวงอาทิตย์ อุณหภูมิสูงทำให้สารระเหยง่าย เช่น แก๊สและน้ำแข็ง ระเหยออกไป เหลือแต่วัสดุที่เป็นหินและโลหะที่มีจุดหลอมเหลวสูง
ส่วนดาวเคราะห์ชั้นนอก (เช่น ดาวพฤหัสบดี ดาวเสาร์ ดาวยูเรนัส ดาวเนปจูน) เป็นดาวเคราะห์แก๊สเนื่องจากอยู่ห่างจากดวงอาทิตย์ อุณหภูมิต่ำ ทำให้สารระเหยง่าย เช่น แก๊สไฮโดรเจน ฮีเลียม มีเทน และแอมโมเนีย สามารถรวมตัวกันเป็นชั้นบรรยากาศหนาแน่นได้</t>
  </si>
  <si>
    <t>เขตบริวารของดวงอาทิตย์แบ่งออกเป็น 3 เขตหลัก ได้แก่:
1. ดาวเคราะห์ชั้นใน (Inner Planets): ประกอบด้วย ดาวพุธ ดาวศุกร์ โลก และดาวอังคาร ซึ่งเป็นดาวเคราะห์หิน
2. แถบดาวเคราะห์น้อย (Asteroid Belt): อยู่ระหว่างวงโคจรของดาวอังคารและดาวพฤหัสบดี
ประกอบด้วยวัตถุที่เป็นหินและโลหะจำนวนมาก
3. ดาวเคราะห์ชั้นนอก (Outer Planets): ประกอบด้วย ดาวพฤหัสบดี ดาวเสาร์ ดาวยูเรนัส และดาวเนปจูน ซึ่งเป็นดาวเคราะห์แก๊ส</t>
  </si>
  <si>
    <t>เขตดาวเคราะห์ชั้นนอกประกอบด้วยดาวเคราะห์ 4 ดวง ได้แก่:
ดาวพฤหัสบดี (Jupiter)
ดาวเสาร์ (Saturn)
ดาวยูเรนัส (Uranus)
ดาวเนปจูน (Neptune)</t>
  </si>
  <si>
    <t xml:space="preserve">เขตดาวเคราะห์น้อย (Asteroid Belt) ส่วนใหญ่ประกอบด้วยดาวเคราะห์น้อย ซึ่งเป็นวัตถุหินขนาดเล็กจำนวนมากที่โคจรรอบดวงอาทิตย์ระหว่างวงโคจรของดาวอังคารและดาวพฤหัสบดี ดาวเคราะห์น้อยที่ใหญ่ที่สุด 4 ดวงในแถบนี้ ได้แก่ ซีรีส, เวสตา, พัลลัส และไฮเจีย โดยซีรีสเป็นดาวเคราะห์แคระเพียงดวงเดียวในแถบนี้
</t>
  </si>
  <si>
    <t xml:space="preserve">เขตดงดาวหาง (Comet Belt) หรือที่รู้จักกันในชื่อ แถบไคเปอร์ (Kuiper Belt) และเมฆออร์ต (Oort Cloud) ซึ่งอยู่บริเวณขอบนอกของระบบสุริยะของเรา ประกอบด้วยดาวหางจำนวนมาก ซึ่งเป็นวัตถุน้ำแข็งขนาดเล็กที่โคจรรอบดวงอาทิตย์
</t>
  </si>
  <si>
    <t>ดาวเคราะห์ที่เอื้อต่อการดำรงชีวิตควรมีสมบัติดังนี้:
มีน้ำในสถานะของเหลว: น้ำเป็นสิ่งจำเป็นสำหรับการดำรงชีวิตและกระบวนการทางชีวภาพ
มีชั้นบรรยากาศที่เหมาะสม: ชั้นบรรยากาศช่วยควบคุมอุณหภูมิ ปกป้องจากรังสีที่เป็นอันตราย และมีก๊าซที่จำเป็นต่อสิ่งมีชีวิต เช่น ออกซิเจน
อยู่ในเขตที่อยู่อาศัยได้ (Habitable Zone): ระยะห่างจากดาวฤกษ์ที่เหมาะสม เพื่อให้น้ำสามารถอยู่ในสถานะของเหลวได้
มีแหล่งพลังงาน: เช่น พลังงานจากแสงอาทิตย์หรือแหล่งพลังงานความร้อนใต้พิภพ
มีสนามแม่เหล็ก: ช่วยป้องกันบรรยากาศจากการถูกลมสุริยะพัดพาไป</t>
  </si>
  <si>
    <t xml:space="preserve">การยุบตัวของเนบิวลาสุริยะ
ภาพแรกแสดงถึงการยุบตัวของกลุ่มฝุ่นและแก๊สขนาดใหญ่ที่เรียกว่า "โซลาร์เนบิวลา" (Solar Nebula) ซึ่งเป็นจุดเริ่มต้นของการกำเนิดระบบสุริยะ กลุ่มฝุ่นและแก๊สเหล่านี้จะเริ่มยุบตัวลงภายใต้แรงโน้มถ่วงของตัวเอง ทำให้ใจกลางมีความหนาแน่นและความร้อนเพิ่มขึ้นอย่างมาก </t>
  </si>
  <si>
    <t xml:space="preserve">การก่อตัวของจานพอกพูนมวลและโปรโตซัน
ภาพที่สองแสดงถึงการที่กลุ่มฝุ่นและแก๊สที่ยุบตัวลงจะเริ่มหมุนวนและแผ่ออกเป็นรูปจานแบนที่เรียกว่า "จานพอกพูนมวล" (Protoplanetary Disk หรือ Accretion Disk) ขณะเดียวกัน ใจกลางของจานที่ร้อนและหนาแน่นขึ้นจะเริ่มก่อตัวเป็น "โปรโตซัน" (protosun) หรือดวงอาทิตย์ในวัยเยาว์ ซึ่งเป็นจุดกำเนิดของดวงอาทิตย์ในอนาคต ส่วนสสารที่เหลือในจานจะยังคงหมุนวนรอบโปรโตซันและเริ่มจับตัวกันเป็นก้อนเพื่อก่อกำเนิดเป็นดาวเคราะห์ต่อไป </t>
  </si>
  <si>
    <t>แสดงกาแล็กซีที่มีลักษณะเป็นก้นหอย (Spiral Galaxy) ซึ่งเป็นรูปแบบหนึ่งของกาแล็กซีที่ดาวฤกษ์ ก๊าซ และฝุ่นรวมตัวกันเป็นโครงสร้างรูปก้นหอย</t>
  </si>
  <si>
    <t>แสดงระบบสุริยะของเรา โดยมีดวงอาทิตย์เป็นศูนย์กลางและดาวเคราะห์ต่างๆ โคจรอยู่รอบๆ</t>
  </si>
  <si>
    <t>Kepler-452b มีลักษณะใกล้เคียงกับโลกมากที่สุด เนื่องจาก:
ดาวฤกษ์: โคจรรอบดาวฤกษ์ Kepler-452 ซึ่งเป็นดาวฤกษ์ชนิด G เหมือนกับดวงอาทิตย์ (ดาวฤกษ์ของโลก)
ระยะห่าง: มีระยะห่างจากดาวฤกษ์ (1.046 AU) ที่ใกล้เคียงกับระยะห่างของโลกจากดวงอาทิตย์ (1.0 AU) ซึ่งอยู่ในเขตที่เอื้อต่อการอยู่อาศัย (Habitable Zone) ทำให้มีโอกาสที่จะมีน้ำในสถานะของเหลวบนพื้นผิว
อุณหภูมิ: มีอุณหภูมิพื้นผิวเฉลี่ย (265 เคลวิน) ที่ใกล้เคียงกับโลก (288 เคลวิน) ซึ่งเป็นอุณหภูมิที่เหมาะสมกับการดำรงชีวิต</t>
  </si>
  <si>
    <t>ดาวเคราะห์ที่อยู่นอกเขตที่เอื้อต่อการมีสิ่งมีชีวิต เช่น ดาวเคราะห์ที่อยู่ใกล้ดาวฤกษ์มากเกินไป (ร้อนเกินไป) หรือไกลเกินไป (หนาวเกินไป)</t>
  </si>
  <si>
    <t>ดาวเคราะห์ที่อยู่ในเขตที่เอื้อต่อการมีสิ่งมีชีวิตและมีปัจจัยอื่นๆ ที่สนับสนุน เช่น มีชั้นบรรยากาศที่เหมาะสม มีสนามแม่เหล็กป้องกันรังสี และมีแหล่งพลังงานที่เพียงพอ</t>
  </si>
  <si>
    <t>เพราะเกิดมาจากเนบิวลาที่เป็นซากของซุปเปอร์โน
วาก่อนหน้านี้</t>
  </si>
  <si>
    <t>แตกต่างกัน โดยดาวเคราะห์หินมีความหนาแน่นสูงกว่า</t>
  </si>
  <si>
    <t>แตกต่างกัน โดยแต่ละดวงมีจำนวนและชนิดแก๊สไม่
เหมือนกัน</t>
  </si>
  <si>
    <t>เนื่องจากกระบวนการสังเคราะห์แสงของพืชและสิ่ง
มีชีวิตอื่นๆ</t>
  </si>
  <si>
    <t>เกิดจากสนามแม่เหล็กที่เข้มข้นบริเวณพื้นผิวของ
ดวงอาทิตย์ ซึ่งขัดขวางการไหลของความ
ร้อน ทำให้บริเวณนั้นมีอุณหภูมิต่ำกว่าบริเวณโดย
รอบ และปรากฏเป็นจุดมืดเมื่อมองจากโลก</t>
  </si>
  <si>
    <t>เกิดจากการปลดปล่อยพลังงานอย่างรุนแรงจาก
ดวงอาทิตย์ ทำให้เกิดกระแสอนุภาคพลังงานสูงพุ่ง
ออกมาจากดวงอาทิตย์ด้วยความเร็วและปริมาณที่
สูงกว่าปกติ ซึ่งไม่ส่งผลกระทบต่อสิ่งมีชีวิตนโลก
โดยตรงเนื่องจากพายุสุริยะจะไหลไปตามสนามแม่
เหล็กแล้วจึงเข้าไปที่บริเวณขั้วโลก แต่อาจส่งผล
ต่อสิ่งที่มนุษย์สร้างขึ้นเช่นดาวเทียม เครื่องรับ
สัญญาณต่างๆ</t>
  </si>
  <si>
    <t xml:space="preserve">ความแตกต่างที่สำคัญคือ ดาวศุกร์และดาวอังคารมีชั้นบรรยากาศที่ประกอบด้วยคาร์บอนไดออกไซด์เป็นหลัก แต่มีความหนาแน่นต่างกันมาก ขณะที่ดาวอังคารมีพื้นผิวที่มีสนิมเหล็กซึ่งทำให้มีสีแดง ส่วนโลกมีปริมาณน้ำมากที่สุดและมีสนามแม่เหล็กที่แข็งแรงกว่าดาวอื่น </t>
  </si>
  <si>
    <t>มีบรรยากาศที่อุดมด้วยไนโตรเจนและออกซิเจน</t>
  </si>
  <si>
    <t xml:space="preserve"> สนามแม่เหล็กที่ปั่นป่วน</t>
  </si>
  <si>
    <t>กิดจากการที่ดวงอาทิตย์ปลดปล่อยอนุภาคพลังงานสูงและสนามแม่เหล็กออกมาในปริมาณมาก</t>
  </si>
  <si>
    <t>แตกต่างจากดาวเคราะห์แก๊สอย่างมาก เนื่องจากดาวเคราะห์หิน (เช่น โลก) มีความหนาแน่นสูงกว่ามากเมื่อเทียบกับดาวเคราะห์แก๊ส</t>
  </si>
  <si>
    <t xml:space="preserve">ดาวศุกร์ และ ดาวอังคาร มีคาร์บอนไดออกไซด์เป็นองค์ประกอบหลักของบรรยากาศ (96.5% และ 95% ตามลำดับ) โลก มีไนโตรเจน (78%) และออกซิเจน (21%) เป็นองค์ประกอบหลัก ซึ่งแตกต่างจากดาวศุกร์และดาวอังคารอย่างชัดเจน
</t>
  </si>
  <si>
    <t xml:space="preserve">โลกมีสิ่งมีชีวิต เช่น พืช สาหร่าย และแบคทีเรีย ที่ทำ กระบวนการสังเคราะห์ด้วยแสง ผลิตก๊าซออกซิเจนออกมาอย่างต่อเนื่อง	ก๊าซออกซิเจนบนโลกจึงสะสมมากกว่าดาวเคราะห์ดวงอื่นที่ไม่มีสิ่งมีชีวิต
</t>
  </si>
  <si>
    <t>เกิดขึ้นจาก สนามแม่เหล็กที่บิดเบี้ยวและพันกันภายในดวงอาทิตย์</t>
  </si>
  <si>
    <t>เนื่องจากมีเนื่องจากมีธาตุหนักอย่างทองคำและยูเรเนียมในปริมาณมาก ซึ่งธาตุเหล่านี้คาดว่าก่อกำเนิดขึ้นจากการระเบิดของดาวฤกษ์รุ่นก่อนหน้า</t>
  </si>
  <si>
    <t>ความหนาแน่นของดาวเคราะห์หินนั้นมากกว่าดาวเคราะห์แก๊สอย่างมาก เนื่องจากดาวเคราะห์หินประกอบด้วยหินและโลหะที่มีความหนาแน่นสูงส่วนดาวเคราะห์แก๊สยักษ์ประกอบด้วยไฮโดรเจนและฮีเลียมซึ่งเป็นก๊าซที่เบากว่ามาก</t>
  </si>
  <si>
    <t>ดาวศุกร์และดาวอังคารมีบรรยากาศคล้ายกันคือคาร์บอนไดออกไซด์เป็นหลักบนโลกมีบรรยากาศต่างออกเพราะประกอบด้วยไนโตรเจนและออกซิเจน</t>
  </si>
  <si>
    <t>เพราะโลกมีสิ่งมีชีวิตเช่นพืชและสาหร่ายที่สังเคราะห์แสงผลิตออกซิเจนทำให้มีออกซิเจนมากกว่าดาวเคราะห์อื่น</t>
  </si>
  <si>
    <t>เกิดจากสนามแม่เหล็กที่บิดเยี่ยวและพันกันภายในดวงอาทิตย์</t>
  </si>
  <si>
    <t>เกิดจากการที่ดวงอาทิตย์ปลดปล่อยอนุภาคพลังงานสูงและสนามแม่เหล็กออกมาในปริมาณมากซึ่งจะส่งผลกระทบต่อสนามแม่เหล็กและชั้นบรรยากาศโลกรวมทั้งทำให้ห่างของดาวหางชี้ไปทางด้านตรงข้ามและยังเป็นต้นกำเนิดแสงเหนือใต้ด้วย</t>
  </si>
  <si>
    <t>เนื่องจากมี ธาตุหนัก อย่างทองคำและยูเรเนียมในปริมาณมาก ซึ่งธาตุเหล่านี้คาดว่า ก่อกำเนิดขึ้นจากการระเบิดของดาวฤกษ์รุ่นก่อนหน้า</t>
  </si>
  <si>
    <t>ต่างกัน เพราะ ความหนานแน่นของดาวเคราะห์หินโดยทั่วไปจะ สูงกว่า ความหนาแน่นของดาวเคราะห์แก๊สมาก</t>
  </si>
  <si>
    <t>โลกต่างจากดาวศุกร์และดาวอังคาร เพราะดาวทั้งสองดวงนั้นมีคาร์บอนไดออกไซด์ในชั้นบรรยากาศมก อุณหภูมิจะสูงมาก</t>
  </si>
  <si>
    <t>เพราะออกซิเจนในโลกมาจากสิ่งมีชีวิต</t>
  </si>
  <si>
    <t>เกิดจากสนามแม่เหล็กที่ปั่นป่วนและแรงบนดวงอาทิตย์ ซึ่งขัดขวางกระบวนการพาความร้อน (convection) ทำให้ความร้อนไม่สามารถถ่ายเทขึ้นสู่พื้นผิวได้ตามปกติ บริเวณนั้นจึงมีอุณหภูมิต่ำกว่าบริเวณโดยรอบ</t>
  </si>
  <si>
    <t xml:space="preserve">	มีแกนแข็ง ประกอบด้วยโลหะและหินเป็นหลัก
	มีความหนาแน่นสูง (ประมาณ 3–5.5 g/cm³)</t>
  </si>
  <si>
    <t>มีองค์ประกอบหลักเป็นแก๊สไฮโดรเจน ฮีเลียม และน้ำแข็งมีขนาดใหญ่แต่ความหนาแน่นต่ำกว่ามาก (ประมาณ 0.7–1.6 g/cm³)</t>
  </si>
  <si>
    <t>องค์ประกอบบรรยากาศแตกต่างกัน โลกมีออกซิเจนมากที่สุด จึงแตกต่างจากดาวเคราะห์ดวงอื่นอย่างชัดเจน</t>
  </si>
  <si>
    <t>โลกจึงมีออกซิเจนมากกว่าดาวเคราะห์ดวงอื่น และออกซิเจนบนโลกมีที่มาจาก สิ่งมีชีวิตสังเคราะห์ด้วยแสง</t>
  </si>
  <si>
    <t>เกิดจาก สนามแม่เหล็กของดวงอาทิตย์ที่มีความเข้มสูง ไปขัดขวางการไหลเวียนของพลังงาน (การพาความร้อน) บริเวณผิวดวงอาทิตย์ → ทำให้พื้นที่นั้นมีอุณหภูมิต่ำกว่าบริเวณรอบ ๆ (แต่ยังร้อนมากกว่าหลายพัน °C อยู่ดี)</t>
  </si>
  <si>
    <t>เกิดจากการ ปะทุของพลังงานมหาศาลบนดวงอาทิตย์ เช่น การระเบิดของแฟลร์สุริยะ (Solar flare) และการพุ่งออกของพลาสมาที่เรียกว่า CME (Coronal Mass Ejection) → ส่งลมสุริยะ (Solar wind) ที่มีอนุภาคพลังงานสูงพุ่งเข้าสู่อวกาศ</t>
  </si>
  <si>
    <t>การมีอยู่ของธาตุหนักเนื่องจากเนบิวลารุ่นแรกมีแต่ธาตุเบา</t>
  </si>
  <si>
    <t>ดาวเคราะห์หินมีความหนาแน่นมากกว่า</t>
  </si>
  <si>
    <t>แตกต่างกันโดย โลกมีชั้นบรรยากาศส่วนมากเป็นธาตุไนโตรเจน แต่ดาวอังคารและดาวศุกร์มีคาร์บอนไดออกไซต์เป็นธาตุหลัก</t>
  </si>
  <si>
    <t>เพราะโลกมีสิ่งมีชีวิตที่ผลิตออกซิเจนได้จึงทำให้โลกมีก๊าซออกซิเจนมาก</t>
  </si>
  <si>
    <t>เกิดจากสนามแม่เหล็กปั่นปวนทำให้ จุดนั้นเย็นกว่าบริเวณรอบข้างเล็กน้อยจึงมองเห็นเป็นสีดำ</t>
  </si>
  <si>
    <t>เกิดจากดวงอาทิตย์ปล่อยพลังงานและอนุภาคที่มีประจุไฟฟ้าออกมาอย่างรุนแรง ไม่มีผลกระทบต่อสิ่งมีชีวิต</t>
  </si>
  <si>
    <t>ดวงอาทิตย์ถูกจัดเป็นดาวฤกษ์รุ่นหลัง (Population III) เนื่องจากมี ธาตุหนัก อย่างทองคำและยูเรเนียมในปริมาณมาก ซึ่งธาตุเหล่านี้คาดว่า ก่อกำเนิดขึ้นจากการระเบิดของดาวฤกษ์รุ่นก่อนหน้า</t>
  </si>
  <si>
    <t>ต่างกันมาก ความหนาแน่นของดาวเคราะห์หินจะสูงกว่าดาวเคราะห์แก๊สอย่างมาก เนื่องจากดาวเคราะห์หินส่วนใหญ่ประกอบด้วยหินและโลหะที่หนาแน่นกว่า ในขณะที่ดาวเคราะห์แก๊สยักษ์ส่วนใหญ่เป็นแก๊สเบาอย่างไฮโดรเจนและฮีเลียม</t>
  </si>
  <si>
    <t>ดาวศุกร์กับดาวอังคารเหมือนกันเพราะมีคาร์บอนไดออกไซด์สูงเหมือนกัน เพราะฉะนั้นอุณหภูมิของดาวก็จะสูงเหมือนกัน แต่โลกไม่ได้มีอุษหภูมิสูงเท่า</t>
  </si>
  <si>
    <t>เพราะออกซิเจนมาจากสิ่งมีชีวิตบนโลก</t>
  </si>
  <si>
    <t>เกิดขึ้นจาก สนามแม่เหล็กที่บิดเบี้ยวและพันกัน บนพื้นผิวดวงอาทิตย์ ซึ่งจะไป ขัดขวางการไหลของความร้อน</t>
  </si>
  <si>
    <t>เพราะเกิดจากการระเบิดของดาวรุ่นแรกก่นจึงมีองค์ประกอบหลากหลายมากกว่า</t>
  </si>
  <si>
    <t>แตกต่างโดยดาวเคราะห์หินมีความหนาแน่นสูงกว่าดาวเคราะห์แก๊ส</t>
  </si>
  <si>
    <t>แตกต่างโดยมีปริมาณสัดส่วนของแก๊สแต่ละชนิดที่ไม่เท่ากัน</t>
  </si>
  <si>
    <t>เพราะโลกมีสิ่งมีชีวิตที่สามารถผลิตออกซิเจนได้</t>
  </si>
  <si>
    <t>สนามแม่เหล็กดวงอาทิตย์รบกวนการพาความร้อน</t>
  </si>
  <si>
    <t>เกิดจากการการพ่นมวลคลอโรนาร่วมกับการลุกจ้า ทำให้อนุภาคมีประจุเคลื่อนที่ด้วยความเร็วสูง ส่งผลกระทบรบกวนการส่งประแสไฟฟ้าการสื่อสาร และ การทบวงจรอิเล็กทรอนิกส์ของดาวเทียม</t>
  </si>
  <si>
    <t>เพราะดวงอาทิตย์เกิดจากการก่อตัวจากฝุ่นก๊าซที่มาจากดาวฤกษ์รุ่นก่อนดาวเคราะห์หิน</t>
  </si>
  <si>
    <t>ดาวเคราะห์หินความหนาแน่นสูงและน่ำหนักมากตามขนาด แต่ดาวเคราะห์แก๊สความหนาแน่นต่ำและน่ำหนักน้อยเมื่อเทียบกับปริมาตร</t>
  </si>
  <si>
    <t>เหมือนกัน=มีco2 และ Nเหมือนกัน ต่างกันคือโลกจะมีo2มาก แต่กาวศุกร์และอังคารมีCO2มาก</t>
  </si>
  <si>
    <t>โลกมีพืชและสิ่งมีชีวิตในการผลิตออกซิเจน</t>
  </si>
  <si>
    <t>สนามแม่เหล็กของดวงอาทิตย์ที่มีความเข้มข้นสูง</t>
  </si>
  <si>
    <t>การปะทุของดวงอาทิตย์ การปล่อยมวลโคโรน่า</t>
  </si>
  <si>
    <t xml:space="preserve">เพราะดวงอาทิตย์เกิดจาก เนบิวลาที่มีธาตุหนักสะสมมาจากดาวฤกษ์รุ่นก่อน จึงมีธาตุหนักมากกว่า จึงถือเป็น ดาวฤกษ์รุ่นหลัง (Population I) </t>
  </si>
  <si>
    <t>ดาวเคราะห์หินหนาแน่นมากกว่าดาวเคราะห์แก๊ส</t>
  </si>
  <si>
    <t>ธาตุแต่ละธาตุไม่เหมือนกัน</t>
  </si>
  <si>
    <t>ออกซิเจนบนโลกมาจากกระบวนการสังเคราะห์แสงของสิ่งมีชีวิต ไม่ใช่เกิดจากแหล่งธรรมชาติอื่นโดยตรง</t>
  </si>
  <si>
    <t xml:space="preserve">จุดมืดดวงอาทิตย์ (Sunspot) เกิดจาก สนามแม่เหล็กของดวงอาทิตย์เข้มข้นผิดปกติ ทำให้ การพาความร้อนจากชั้นลึกขึ้นสู่ผิวลดลง
➡️ ทำให้บริเวณนั้น อุณหภูมิต่ำกว่าพื้นผิวรอบ ๆ จึงปรากฏเป็นจุดมืดบนโฟโตสเฟียร์ </t>
  </si>
  <si>
    <t>พายุสุริยะส่งผลต่อเทคโนโลยีบนโลกและอวกาศ ส่วนสิ่งมีชีวิตบนพื้นโลกได้รับผลกระทบน้อยโดยตรง</t>
  </si>
  <si>
    <t>ดวงอาทิตย์ถูกเรียกว่าดาวฤกษ์รุ่นหลัง เพราะมันก่อตัวจากฝุ่นและก๊าซที่มีธาตุหนักผสมอยู่ ซึ่งธาตุหนักเหล่านี้ถูกสร้างขึ้นและกระจายมาจากซูเปอร์โนวาของดาวฤกษ์รุ่นแรก</t>
  </si>
  <si>
    <t>ดาวเคราะห์หินมีขนาดเล็กแต่หนาแน่นมากกว่า ในขณะที่ดาวเคราะห์แก๊สมีขนาดใหญ่แต่มีความหนาแน่นต่ำกว่า</t>
  </si>
  <si>
    <t>ดาวศุกร์ และ ดาวอังคาร มีองค์ประกอบหลักเป็น แก๊สคาร์บอนไดออกไซด์ ในปริมาณสูงถึง 96.5% และ 95% ตามลำดับ
ในทางกลับกัน โลก มีชั้นบรรยากาศที่แตกต่างอย่างสิ้นเชิง โดยมี ไนโตรเจน เป็นองค์ประกอบหลัก 78% และมี ออกซิเจน 21% ซึ่งเป็นสิ่งจำเป็นสำหรับสิ่งมีชีวิต</t>
  </si>
  <si>
    <t>เพราะมี สิ่งมีชีวิต โดยเฉพาะ แพลงก์ตอนพืช ในมหาสมุทร ที่ใช้กระบวนการ สังเคราะห์ด้วยแสง เพื่อผลิตแก๊สออกซิเจนอย่างต่อเนื่องมาเป็นเวลานาน</t>
  </si>
  <si>
    <t>ความปั่นป่วนของสนามแม่เหล็ก ที่รุนแรงบริเวณผิวของดวงอาทิตย์</t>
  </si>
  <si>
    <t>พายุสุริยะเกิดจากการระเบิดบนดวงอาทิตย์ที่ไม่เป็นอันตรายต่อสิ่งมีชีวิตบนโลกโดยตรงเพราะโลกมีชั้นบรรยากาศและสนามแม่เหล็กเป็นเกราะป้องกัน แต่จะส่งผลกระทบต่อระบบเทคโนโลยี</t>
  </si>
  <si>
    <t>ต่างกัน เพราะ ความหนาแน่นของดาวเคราะห์หินนั้น สูงกว่า ดาวเคราะห์แก๊สมาก</t>
  </si>
  <si>
    <t>เหมือนกันตรงที่ ดาวศุกร์ โลก และ ดาวอังคาร มีไนโตรเจน 
ดาวศุกร์และดาวอังคาร มีคาร์บอนไดออกไซด์
ต่างกันที่ โลกเป็นดาวเคราะห์ดวงเดียวที่มีออกซิเจน</t>
  </si>
  <si>
    <t>เพราะ กระบวนการสังเคราะห์แสงของสิ่งมีชีวิตบนโลก ผลิตออกซิเจนจำนวนมากอย่างต่อเนื่อง</t>
  </si>
  <si>
    <t>ชั้นโฟโตสเฟียร์ของดวงอาทิตย์ซึ่งมีอุณหภูมิต่ำกว่าบริเวณโดยรอบ</t>
  </si>
  <si>
    <t>เกิดจากการที่ดวงอาทิตย์ปลดปล่อยอนุภาคพลังงานสูงและสนามแม่เหล็กออกมาในปริมาณมาก ซึ่งส่งผลกระทบต่อโลกโดยรบกวนสนามแม่เหล็กโลก</t>
  </si>
  <si>
    <t>ดวงอาทิตย์เป็นดาวฤกษ์รุ่นหลัง เพราะเกิดจากเศษซากของดาวฤกษ์รุ่นก่อนที่ตายแล้ว ทำให้มีธาตุหนักปะปนอยู่มากกว่าดาวรุ่นแรก ๆ</t>
  </si>
  <si>
    <t>ต่างกัน ดาวเคราะห์หินความหนาแน่นสูง , ดาวเคราะห์แก๊สความหนาแน่นต่ำ</t>
  </si>
  <si>
    <t>ดาวเคราะห์ทุกดวงมีไนโตรเจนเหมือนกันแต่%ไม่เท่ากัน
ดาวศุกร์และดาวอังคารมีคาร์บอนไดออกไซด์และไนโตรเจนใกล้เคียงกัน
โลกมีไนโตรเจนมากที่สุด</t>
  </si>
  <si>
    <t>ป่าไม้ ต้นไม้ สิ่งมีชีวิตที่สังเคราะห์แสงที่ผลิตออกซิเจน</t>
  </si>
  <si>
    <t>จุดมืดดวงอาทิตย์เกิดจากสนามแม่เหล็กแรงผิดปกติไปขัดขวางการเคลื่อนที่ของพลังงานความร้อน ทำให้บริเวณนั้นเย็นและมืดกว่าพื้นที่รอบ ๆ</t>
  </si>
  <si>
    <t>พายุสุริยะเกิดจากการปะทุของสนามแม่เหล็กดวงอาทิตย์ ส่งอนุภาคพลังงานสูงมายังโลก ทำให้เกิดแสงออโรราและรบกวนระบบสื่อสารไฟฟ้า แต่สิ่งมีชีวิตบนโลกส่วนใหญ่ปลอดภัยเพราะมีสนามแม่เหล็กและบรรยากาศป้องกัน</t>
  </si>
  <si>
    <t>ดวงอาทิตย์เกิด หลังดาวฤกษ์รุ่นแรก จากกลุ่มเมฆก๊าซและฝุ่นในกาแล็กซี่</t>
  </si>
  <si>
    <t>ดาวเคราะห์หิน (Terrestrial planets) → หนาแน่น มากกว่า (เนื่องจากมีโลหะและซิลิเกต)</t>
  </si>
  <si>
    <t>ดาวเคราะห์หิน = โลหะ+หิน, หนาแน่นสูง
ดาวเคราะห์แก๊ส = ไฮโดรเจน+ฮีเลียม, หนาแน่นต่ำ</t>
  </si>
  <si>
    <t xml:space="preserve">ออกซิเจนบนโลกมาก เพราะสิ่งมีชีวิตสังเคราะห์ด้วยแสงผลิตออกซิเจน </t>
  </si>
  <si>
    <t>จุดมืด = บริเวณที่สนามแม่เหล็กเข้มข้น ทำให้อุณหภูมิต่ำกว่าส่วนอื่นของดวงอา</t>
  </si>
  <si>
    <t>พายุสุริยะ = ลมสุริยะรุนแรงจากดวงอาทิตย์ → ปกป้องส่วนใหญ่ด้วยสนามแม่เหล็ก แต่กระทบดาวเทียม-ระบบไฟฟ้า และสร้างแสงออโรรา</t>
  </si>
  <si>
    <t>ความหนาแน่นของดาวเคราะห์หินนั้น สูงกว่า ดาวเคราะห์แก๊สอย่างมาก เนื่องจากดาวเคราะห์หินประกอบด้วยวัสดุที่มีความหนาแน่นสูงอย่างหินและโลหะ ส่วนดาวเคราะห์แก๊สยักษ์นั้นมีขนาดใหญ่มากและส่วนใหญ่ประกอบด้วยก๊าซเบาอย่างไฮโดรเจนและฮีเลียม ทำให้ความหนาแน่นโดยรวมต่ำกว่าดาวเคราะห์หิน</t>
  </si>
  <si>
    <t>ดาวศุกร์และดาวอังคารมี CO₂ สูงเหมือนกัน แต่โลกมีไนโตรเจนและออกซิเจนเป็นองค์ประกอบหลัก ต่างจากดาวเคราะห์ทั้งสอง</t>
  </si>
  <si>
    <t>โลกมีออกซิเจนมากเพราะ กระบวนการสังเคราะห์แสงของสิ่งมีชีวิตบนโลก ผลิตออกซิเจนจำนวนมากอย่างต่อเนื่อง ในขณะที่ดาวเคราะห์ดวงอื่นไม่มีกระบวนการดังกล่าว</t>
  </si>
  <si>
    <t>เป็นบริเวณที่อุณหภูมิต่ำกว่าบริเวณอื่น และ ทำให้ปรากฏเป็นจุดมืด</t>
  </si>
  <si>
    <t>เกิดจากการที่ดวงอาทิตย์ปลดปล่อยอนุภาคพลังงานสูงและสนามแม่เหล็กออกมาในปริมาณมาก ซึ่งส่งผลกระทบต่อโลกโดยรบกวนสนามแม่เหล็กโลก ทำให้เกิดปรากฏการณ์แสงเหนือแสงใต้ อุปกรณ์อิเล็กทรอนิกส์เสียหาย และระบบสื่อสารขัดข้องได้</t>
  </si>
  <si>
    <t>ดวงอาทิตย์เป็นดาวฤกษ์รุ่นหลัง เพราะเกิดจากกลุ่มแก๊สและฝุ่นที่มีธาตุหนักปะปนอยู่ ซึ่งธาตุหนักเหล่านี้เกิดจากการระเบิดของดาวฤกษ์รุ่นก่อน แล้วมารวมตัวกันก่อตัวเป็นดวงอาทิตย์และระบบสุริยะใหม่</t>
  </si>
  <si>
    <t>ดาวเคราะห์แต่ละดวงมีองค์ประกอบ แตกต่างกัน โดย
		ดาวเคราะห์หิน ประกอบด้วยหินและโลหะ เป็นของแข็ง ความหนาแน่นสูง
	ดาวเคราะห์แก๊ส/น้ำแข็ง ประกอบด้วยไฮโดรเจน ฮีเลียม และสารระเหยง่าย ความหนาแน่นต่ำ</t>
  </si>
  <si>
    <t>โลกมีออกซิเจนมากกว่าดาวเคราะห์อื่น เพราะมีสิ่งมีชีวิตที่สร้างออกซิเจนผ่านการสังเคราะห์ด้วยแสง</t>
  </si>
  <si>
    <t xml:space="preserve">จุดมืดดวงอาทิตย์ เกิดจากบริเวณที่มี สนามแม่เหล็กของดวงอาทิตย์เข้มข้นผิดปกติ ทำให้การพาความร้อนจากภายในขึ้นสู่ผิวหน้าดวงอาทิตย์ถูกรบกวน ส่งผลให้บริเวณนั้นมีอุณหภูมิต่ำกว่าพื้นที่รอบข้าง จึงมองเห็นเป็นจุดสีคล้ำกว่าพื้นที่อื่นบนผิวดวงอาทิตย์ </t>
  </si>
  <si>
    <t>พายุสุริยะเกิดจากการปะทุของดวงอาทิตย์ ส่งผลกระทบต่อเทคโนโลยีและการสื่อสารบนโลก แต่สิ่งมีชีวิตบนพื้นผิวโลกส่วนใหญ่ปลอดภัยเพราะมีเกราะป้องกันจากสนามแม่เหล็กและบรรยากาศ</t>
  </si>
  <si>
    <t>ความหนาแน่นของดาวเคราะห์หินนั้น สูงกว่า ดาวเคราะห์แก๊สอย่างมาก</t>
  </si>
  <si>
    <t>มีสัดส่วนและประเภทแก๊สที่แตกต่างกัน</t>
  </si>
  <si>
    <t>เพราะว่ามีพืชและสิ่งมีชีวิตคอยผลิตออกซิเจน</t>
  </si>
  <si>
    <t>เกิดขึ้นจาก สนามแม่เหล็กที่แรงและปั่นป่วน บนพื้นผิวดวงอาทิตย์ ทำให้เกิดการบิดเบี้ยวและพันกันของเส้นสนามแม่เหล็ก</t>
  </si>
  <si>
    <t>เกิดจากการยุบตัวของกลุ่มแก๊สและฝุ่นในเนบิวลาที่เต็มไปด้วยธาตุหนักรุ่นที่สองและสาม ซึ่งสลายตัวมาจากดาวฤกษ์รุ่นแรกที่เคยมีมาก่อนในกาแล็กซี</t>
  </si>
  <si>
    <t>ดาวเคราะห์ทั้งสามดวง (ดาวศุกร์ โลก และดาวอังคาร) มีองค์ประกอบของแก๊สในชั้นบรรยากาศที่แตกต่างกันอย่างชัดเจน</t>
  </si>
  <si>
    <t xml:space="preserve">ชั้นบรรยากาศของโลกมีปริมาณแก๊สออกซิเจนมากกว่าดาวเคราะห์ดวงอื่นเนื่องจากมีสิ่งมีชีวิตที่สังเคราะห์ด้วยแสง
</t>
  </si>
  <si>
    <t>เกิดขึ้นเมื่อสนามแม่เหล็กของดวงอาทิตย์ที่บิดเบี้ยวขัดขวางกระแสพลาสมาที่นำพาความร้อนขึ้นสู่พื้นผิว ทำให้เกิดบริเวณที่มีอุณหภูมิต่ำกว่าและดูมืดกว่าบริเวณรอบข้าง</t>
  </si>
  <si>
    <t>ดวงอาทิตย์ไม่ได้เป็นดาวฤกษ์รุ่นหลัง แต่เป็นดาวฤกษ์ยุคที่ 2 หรือรุ่นที่ 2 ที่เกิดจากกระบวนการวิวัฒนาการของดาวฤกษ์รุ่นก่อนหน้า</t>
  </si>
  <si>
    <t>ดาวเคราะห์หินมีความหนาแน่น สูงกว่า ดาวเคราะห์แก๊สมาก</t>
  </si>
  <si>
    <t>แตกต่างกัน ดาวศุกร์: มีคาร์บอนไดออกไซด์เป็นองค์ประกอบหลัก (96.5%) และมีไนโตรเจน 3.5%
โลก: มีไนโตรเจนเป็นองค์ประกอบหลัก (78%) รองลงมาคือออกซิเจน (21%) และอื่น ๆ 1%
ดาวอังคาร: มีคาร์บอนไดออกไซด์เป็นองค์ประกอบหลัก (95%) และมีไนโตรเจน 3% และอื่น ๆ 2%</t>
  </si>
  <si>
    <t>กระบวนการสังเคราะห์ด้วยแสงของสิ่งมีชีวิต และออกซิเจนบนโลกมาจาก สิ่งมีชีวิตที่สังเคราะห์ด้วยแสง เช่น พืชและแพลงก์ตอนพืช</t>
  </si>
  <si>
    <t>อุณหภูมิสูงถึงประมาณ 3,700 องศาเซลเซียส</t>
  </si>
  <si>
    <t xml:space="preserve">ซึ่งจะปล่อยอนุภาคพลังงานสูงทั้งอิเล็กตรอนและโปรตอนออกมาด้วยความเร็วสูงกว่าปกติ 
</t>
  </si>
  <si>
    <t xml:space="preserve">	•	ดวงอาทิตย์เกิดขึ้น หลังจากดาวรุ่นแรกในเอกภพ
	•	มีธาตุหนัก (เช่น เหล็ก ออกซิเจน คาร์บอน) อยู่แล้วในสสารระหว่างดาว เพราะดาวรุ่นแรกสังเคราะห์ธาตุหนักและระเบิด (ซุปเปอร์โนวา) → สสารเหล่านี้รวมตัวเป็นดวงอาทิตย์และระบบสุริยะ
	•	ดังนั้น ดวงอาทิตย์จึง ไม่ใช่ดาวรุ่นแรก แต่เป็นดาวรุ่นหลัง (Population I star)</t>
  </si>
  <si>
    <t xml:space="preserve">	•	ต่างกัน 	•	ดาวเคราะห์หิน (Mercury, Venus, Earth, Mars) → ความหนาแน่นสูง เนื่องจากประกอบด้วยหินและโลหะ 	•	ดาวเคราะห์แก๊ส (Jupiter, Saturn, Uranus, Neptune) → ความหนาแน่นต่ำกว่า เนื่องจากประกอบด้วยไฮโดรเจนและฮีเลียมเป็นหลัก</t>
  </si>
  <si>
    <t>องค์ประกอบขึ้นอยู่กับระยะทางจากดวงอาทิตย์และกระบวนการกำเนิด</t>
  </si>
  <si>
    <t xml:space="preserve">	•	เหตุผล: โลกมี สิ่งมีชีวิตโดยเฉพาะพืชและสาหร่ายสีเขียว ที่ทำ กระบวนการสังเคราะห์ด้วยแสง (Photosynthesis)
	•	แหล่งออกซิเจน: เกิดจาก การสังเคราะห์ด้วยแสงของพืช สาหร่าย และแพลงก์ตอนพืชในทะเล
	•	ดาวเคราะห์อื่นไม่มีสิ่งมีชีวิตที่ทำออกซิเจน จึงมีปริมาณออกซิเจนต่ำ</t>
  </si>
  <si>
    <t xml:space="preserve">	เกิดจาก สนามแม่เหล็กของดวงอาทิตย์ที่เข้มข้นสูง
	•	สนามแม่เหล็กทำให้ การพาความร้อนขึ้นสู่ผิวลดลง
	•	ทำให้บริเวณนั้น เย็นกว่าบริเวณรอบ ๆ (ประมาณ 3,800–4,500 K เทียบกับโฟโตสเฟียร์ ~5,800 K)
	•	จึงปรากฏเป็น จุดมืดบนผิวดวงอาทิตย์
</t>
  </si>
  <si>
    <t>การปลดปล่อยพลังงานจำนวนมากจากดวงอาทิตย์ เช่น โคโรนาแมสอีเจคชั่น (CME) หรือการปะทุของดวงอาทิตย์</t>
  </si>
  <si>
    <t>ดาวฤกษ์เกิดจากการยุบ ตัวของเนบิวลาที่เกิดจากแรงโน้มถ่วงของเนบิวลา</t>
  </si>
  <si>
    <t xml:space="preserve">เนื่องจากดาวเคราะห์หินประกอบด้วยวัสดุที่มีความหนาแน่นสูงอย่างหินและโลหะ ส่วนดาวเคราะห์แก๊สยักษ์นั้นก๊าซเบาอย่างไฮโดรเจนและฮีเลียม </t>
  </si>
  <si>
    <t>ดาวศุกร์กับดาวอังคารมี คาร์บอนไดออกไซต์เหมือนกัน
โลกมี ไนโตรเจน มากกว่าทั้ง 2 ดาว</t>
  </si>
  <si>
    <t>เพราะ ผลผลิตจากการสังเคราะห์แสงของพืช</t>
  </si>
  <si>
    <t>เกิดขึ้นจากบริเวณที่มีสนามแม่เหล็กเข้มข้นสูงมากบนพื้นผิวของดวงอาทิตย์</t>
  </si>
  <si>
    <t>มีปริมาณชั้นบรรยากาศและแก๊สต่างๆ แตกต่างกัน</t>
  </si>
  <si>
    <t>เพราะมีแก๊สออกซิเจนเป็นชั้นบรรยากาศ ไว้อยู่ในในโลก</t>
  </si>
  <si>
    <t>สนามแม่เหล็กที่รุนแรงและปั่นป่วนบนดวงอาทิตย์</t>
  </si>
  <si>
    <t xml:space="preserve">ส่งผลกระทบต่อโลกโดยรบกวนสนามแม่เหล็กโลก ทำให้เกิดปรากฏการณ์แสงเหนือแสงใต้ อุปกรณ์อิเล็กทรอนิกส์เสียหาย </t>
  </si>
  <si>
    <t>ดาวฤกษ์รุ่นหลังเกิดหลังจากดาวรุ่นแรก ๆ (Population I และ II)
	•	ดวงอาทิตย์เกิดจาก กลุ่มเนบิวลาที่มีธาตุหนัก ซึ่งมาจากการระเบิดของดาวรุ่นก่อน ทำให้มีธาตุหนักเพียงพอสำหรับสร้างดาวและดาวเคราะห์
	•	ดาวรุ่นแรก (Population III) มีแต่ไฮโดรเจนและฮีเลียม แต่ดวงอาทิตย์มีธาตุหนัก เช่น คาร์บอน ออกซิเจน เหล็ก จึงเป็น ดาวรุ่นหลัง (Population I)</t>
  </si>
  <si>
    <t>ต่างกัน 	•	ดาวเคราะห์หิน (เช่น โลก ดาวอังคาร) – ความหนาแน่นสูง (3–5 ก./ซม³) เพราะประกอบด้วยหินและโลหะ 	•	ดาวเคราะห์แก๊ส (เช่น ดาวพฤหัสบดี ดาวเสาร์) – ความหนาแน่นต่ำ (1–2 ก./ซม³ หรือบางดวงต่ำกว่า) เพราะประกอบด้วยแก๊สและน้ำแข็งเป็นหลัก</t>
  </si>
  <si>
    <t>เเตกต่างกัน
 ดาวศุกร์: มีแก๊สคาร์บอนไดออกไซด์เป็นองค์ประกอบหลักถึง 96.5% และไนโตรเจน 3.5%
โลก: มีไนโตรเจนเป็นองค์ประกอบหลัก 78% รองลงมาคือออกซิเจน 21% และแก๊สอื่น ๆ 1%
ดาวอังคาร: มีแก๊สคาร์บอนไดออกไซด์เป็นองค์ประกอบหลักถึง 95% และไนโตรเจน 3% รวมถึงแก๊สอื่น ๆ อีก 2%</t>
  </si>
  <si>
    <t>โลกมีแก๊สออกซิเจนมากเพราะมีสิ่งมีชีวิตสังเคราะห์ด้วยแสง
	ออกซิเจนมาจากพืช สาหร่าย และสิ่งมีชีวิตที่สังเคราะห์ด้วยแสง</t>
  </si>
  <si>
    <t>เกิดจาก บริเวณบนผิวดวงอาทิตย์ที่อุณหภูมิต่ำกว่าบริเวณรอบ ๆ
	•	เกิดจาก สนามแม่เหล็กเข้มข้นขัดขวางการพาความร้อนขึ้นมาที่ผิว ทำให้บริเวณนั้นมืดกว่าพื้นที่รอบ ๆ</t>
  </si>
  <si>
    <t>เกิดจาก การปะทุของสนามแม่เหล็กบนดวงอาทิตย์ ทำให้เกิดลมสุริยะรุนแรงและปล่อยอนุภาคประจุสูง
ผลกระทบต่อโลก:
	•	ทำให้เกิดแสงเหนือ-ใต้ (Aurora)
	•	ส่งผลกระทบต่อดาวเทียม ระบบสื่อสาร และระบบไฟฟ้า
	•	โดยตรงไม่เป็นอันตรายต่อสิ่งมีชีวิตบนพื้นโลก เพราะชั้นบรรยากาศและสนามแม่เหล็กโลกป้องกันไว้</t>
  </si>
  <si>
    <t>มีถ้าทองคำและยูเรเนียมเป็นปริมาณมาก</t>
  </si>
  <si>
    <t>ความหนาแน่นของดาวเคราะห์หินมีปริมาณมากกว่าความหนาแน่นของดาวเคราะห์แก๊ส</t>
  </si>
  <si>
    <t>ดาวเคราะห์แต่ละดวงมีองค์ประกอบแก๊สที่แตกต่างกันอย่างมาก</t>
  </si>
  <si>
    <t>กระบวนการสังเคราะห์แสงของสิ่งมีชีวิตในโลกผลิตแก๊สออกซิเจนเป็นจำนวนมาก</t>
  </si>
  <si>
    <t>เกิดจากสนามแม่เหล็กรุนแรงที่ดวงอาทิตย์</t>
  </si>
  <si>
    <t>เกิดจากดวงอาทิตย์ปลดปล่อยพลังอนุภาคและสนามแม่เหล็กออกมาในปริมาณสูง</t>
  </si>
  <si>
    <t>ดวงอาทิตย์ถูกเรียกว่าเป็นดาวฤกษ์รุ่นหลัง เพราะมันก่อกำเนิดจากฝุ่นและก๊าซที่มีธาตุหนักซึ่งมาจากการสังเคราะห์ของดาวฤกษ์รุ่นก่อน ๆ ที่ดับสูญไปแล้ว</t>
  </si>
  <si>
    <t>ดาวเคราะห์หิน → เล็กแต่หนาแน่นสูง 	•	ดาวเคราะห์แก๊ส → ใหญ่แต่หนาแน่นต่ำ</t>
  </si>
  <si>
    <t>แตกต่างกันตรงปริมาณแก็ส</t>
  </si>
  <si>
    <t xml:space="preserve">	•	โลกมีออกซิเจนมากเพราะ สิ่งมีชีวิตสังเคราะห์แสงสร้างขึ้น และแรงโน้มถ่วงของโลกช่วยเก็บรักษาไว้
	•	ออกซิเจนในบรรยากาศ ไม่ได้มีมาตั้งแต่แรก แต่ถูกสร้างขึ้นจากกระบวนการสังเคราะห์แสงของสิ่งมีชีวิตในมหาสมุทรดึกดำบรรพ์</t>
  </si>
  <si>
    <t>เนื่องจากอุณหภูมิต่ำกว่า จึงแผ่รังสีออกมาน้อยกว่า ทำให้มองเห็นเป็น จุดสีเข้ม</t>
  </si>
  <si>
    <t>พายุสุริยะเกิดจากการปะทุและการปลดปล่อยมวลสารจากดวงอาทิตย์ เนื่องจากความปั่นป่วนของสนามแม่เหล็ก
	•	ผลกระทบ: ทำให้เกิดออโรรา รบกวนระบบสื่อสาร ดาวเทียม และระบบไฟฟ้า
	•	ต่อสิ่งมีชีวิตบนโลก แทบไม่มีผลโดยตรง เพราะโลกมีสนามแม่เหล็กและชั้นบรรยากาศคุ้มกัน แต่ผู้ที่อยู่ในอวกาศหรือบริเวณใกล้ขั้วโลกจะได้รับผลกระทบมากกว่า</t>
  </si>
  <si>
    <t>ดวงอาทิตย์ถูกจัดว่าเป็นดาวฤกษ์รุ่นหลัง เพราะองค์ประกอบทางเคมีของดวงอาทิตย์มี ธาตุหนัก เช่น คาร์บอน, ออกซิเจน, และเหล็กปนอยู่ด้วย</t>
  </si>
  <si>
    <t>ความหนาแน่นของดาวเคราะห์หินและดาวเคราะห์แก๊สแตกต่างกันอย่างมาก เนื่องจากองค์ประกอบที่แตกต่างกัน</t>
  </si>
  <si>
    <t>แตกต่างกัน เพราะ มีปริมาณแก๊สบนชั้นบรรยากาศที่แตกต่างกัน</t>
  </si>
  <si>
    <t>เพราะโลกมีการสังเคราะห์ด้วยแสง เพื่อสร้างออกซิเจนและปล่อยสู่บรรยากาศอย่างต่อเนื่อง ซึ่งเป็นกระบวนการที่ไม่มีบนดาวเคราะห์ดวงอื่น</t>
  </si>
  <si>
    <t>จุดมืดดวงอาทิตย์เกิดจาก สนามแม่เหล็กที่รุนแรงและพันกัน ซึ่งปะทุขึ้นมาบนพื้นผิวของดวงอาทิตย์ สนามแม่เหล็กนี้จะไปขัดขวางการไหลเวียนของความร้อนจากชั้นใน ทำให้บริเวณนั้นมีอุณหภูมิลดลงและดูมืดกว่าบริเวณโดยรอบที่เราเห็น</t>
  </si>
  <si>
    <t>พายุสุริยะเกิดจากความรุนแรงบนดวงอาทิตย์ เช่น การลุกจ้า และ การปลดปล่อยมวลโคโรนา ซึ่งปล่อยอนุภาคพลังงานสูงและสนามแม่เหล็กออกมาสู่ห้วงอวกาศ
พายุสุริยะไม่เป็นอันตรายโดยตรงต่อสิ่งมีชีวิตบนโลก เพราะมีสนามแม่เหล็กโลกและชั้นบรรยากาศคอยป้องกัน แต่จะ ส่งผลกระทบต่อเทคโนโลยี เช่น ทำให้ระบบไฟฟ้าขัดข้อง, ดาวเทียมเสียหาย, และระบบสื่อสารล่มได้</t>
  </si>
  <si>
    <t>เพราะในดวงอาทิตย์และดาวเคราะห์มีธาตุหนัก เช่น คาร์บอน ออกซิเจน เหล็ก ซึ่งเกิดจากการระเบิดซูเปอร์โนวาของดาวฤกษ์รุ่นก่อน จึงแสดงว่าดวงอาทิตย์เกิดภายหลังจากดาวรุ่นแรก ๆ</t>
  </si>
  <si>
    <t>ดาวเคราะห์หิน (เช่น โลก ศุกร์) มีความหนาแน่นมาก เพราะประกอบด้วยหินและโลหะ ขณะที่ดาวเคราะห์แก๊ส (เช่น พฤหัสบดี เสาร์) มีความหนาแน่นน้อยกว่า เพราะประกอบด้วยไฮโดรเจนและฮีเลียมเป็นหลัก</t>
  </si>
  <si>
    <t xml:space="preserve">ดาวศุกร์และดาวอังคารมีบรรยากาศประกอบด้วยคาร์บอนไดออกไซด์เป็นหลัก ส่วนโลกมีไนโตรเจนและออกซิเจนมาก จึงแตกต่างกันที่ชนิดและปริมาณของก๊าซสำคัญ
</t>
  </si>
  <si>
    <t>เพราะบนโลกมีสิ่งมีชีวิตโดยเฉพาะพืชและสาหร่ายที่สังเคราะห์ด้วยแสง ปล่อยออกซิเจนออกมาอย่างต่อเนื่อง ทำให้โลกมีออกซิเจนมากกว่าดาวเคราะห์ดวงอื่น</t>
  </si>
  <si>
    <t>จุดมืดดวงอาทิตย์เกิดจากบริเวณที่มีสนามแม่เหล็กเข้มข้น ทำให้การพาความร้อนจากภายในดวงอาทิตย์ขึ้นมาสู่ผิวหน้าลดลง ส่งผลให้อุณหภูมิของบริเวณนั้นต่ำกว่าบริเวณรอบข้าง จึงมองเห็นเป็นจุดมืด</t>
  </si>
  <si>
    <t>พายุสุริยะเกิดจากการปะทุของมวลสารและพลังงานจากดวงอาทิตย์ (Solar flare หรือ Coronal mass ejection: CME) ที่ปล่อยประจุไฟฟ้าและรังสีพลังงานสูงออกมา เมื่อเดินทางมาถึงโลกจะรบกวนสนามแม่เหล็กโลกและชั้นบรรยากาศ ทำให้เกิดแสงออโรรา รบกวนการสื่อสารดาวเทียม ระบบไฟฟ้า และอาจมีผลต่อสุขภาพของมนุษย์ที่อยู่ในอวกาศได้ แต่โดยทั่วไปบนพื้นโลกมนุษย์ได้รับผลกระทบน้อยเพราะสนามแม่เหล็กโลกช่วยป้องกันไว้</t>
  </si>
  <si>
    <t xml:space="preserve">ความหนาแน่นของดาวเคราะห์หินนั้น สูงกว่า ดาวเคราะห์แก๊สอย่างมาก </t>
  </si>
  <si>
    <t>องค์ประกอบหลักในชั้นบรรยากาศของดาวเคราะห์แต่ละดวงมีความแตกต่างกันอย่างชัดเจน แต่ก็มีแก๊สบางชนิดที่พบได้ในทุกดวง</t>
  </si>
  <si>
    <t>ชั้นบรรยากาศของโลกมีปริมาณแก๊สออกซิเจนมากกว่าดาวเคราะห์ดวงอื่นอย่างมีนัยสำคัญเนื่องจากสิ่งมีชีวิต และออกซิเจนบนโลกมีที่มาจากกระบวนการสังเคราะห์ด้วยแสง</t>
  </si>
  <si>
    <t>เกิดจาก สนามแม่เหล็กที่รุนแรงและปั่นป่วนบนพื้นผิวของดวงอาทิตย์ ทำให้การไหลของความร้อนจากการพาความร้อนถูกขัดขวาง ส่งผลให้บริเวณนั้นมีอุณหภูมิต่ำลงเมื่อเทียบกับส่วนอื่น ๆ ของดวงอาทิตย์</t>
  </si>
  <si>
    <t>นานกรภณ  สินสวัสดิ์</t>
  </si>
  <si>
    <t>นาย หัสนัย ภูมิประเท</t>
  </si>
  <si>
    <t>โพซิตรอน และโปรตอน</t>
  </si>
  <si>
    <t>มีขนาดใกล้เคียงกับโลก</t>
  </si>
  <si>
    <t>ดาวเคราะห์ขั้นนอก;ดาวเคราะห์ชั้นใน;เขตดวงดาวหาง;เขตดาวเคราะห์น้อย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</si>
</sst>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Aptos Narrow"/>
      <family val="2"/>
      <charset val="222"/>
      <scheme val="minor"/>
    </font>
    <font>
      <sz val="9"/>
      <color theme="1"/>
      <name val="Sukhumvit Set"/>
    </font>
    <font>
      <b/>
      <sz val="9"/>
      <color theme="1"/>
      <name val="Sukhumvit Set"/>
    </font>
    <font>
      <sz val="11"/>
      <color theme="1"/>
      <name val="Sukhumvit Set"/>
    </font>
    <font>
      <b/>
      <sz val="11"/>
      <color theme="1"/>
      <name val="Sukhumvit Set"/>
    </font>
    <font>
      <b/>
      <sz val="11"/>
      <name val="Sukhumvit Set"/>
    </font>
    <font>
      <sz val="8"/>
      <name val="Aptos Narrow"/>
      <family val="2"/>
      <charset val="222"/>
      <scheme val="minor"/>
    </font>
  </fonts>
  <fills count="3">
    <fill>
      <patternFill patternType="none"/>
    </fill>
    <fill>
      <patternFill patternType="gray125"/>
    </fill>
    <fill>
      <patternFill patternType="solid">
        <fgColor theme="4" tint="0.79998168889431442"/>
        <bgColor indexed="64"/>
      </patternFill>
    </fill>
  </fills>
  <borders count="13">
    <border>
      <left/>
      <right/>
      <top/>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double">
        <color indexed="64"/>
      </right>
      <top style="medium">
        <color indexed="64"/>
      </top>
      <bottom style="medium">
        <color indexed="64"/>
      </bottom>
      <diagonal/>
    </border>
    <border>
      <left style="medium">
        <color indexed="64"/>
      </left>
      <right style="double">
        <color indexed="64"/>
      </right>
      <top/>
      <bottom/>
      <diagonal/>
    </border>
    <border>
      <left/>
      <right/>
      <top/>
      <bottom style="double">
        <color indexed="64"/>
      </bottom>
      <diagonal/>
    </border>
    <border>
      <left style="medium">
        <color indexed="64"/>
      </left>
      <right style="medium">
        <color indexed="64"/>
      </right>
      <top/>
      <bottom style="double">
        <color indexed="64"/>
      </bottom>
      <diagonal/>
    </border>
    <border>
      <left style="medium">
        <color indexed="64"/>
      </left>
      <right/>
      <top/>
      <bottom style="double">
        <color indexed="64"/>
      </bottom>
      <diagonal/>
    </border>
    <border>
      <left style="medium">
        <color indexed="64"/>
      </left>
      <right style="double">
        <color indexed="64"/>
      </right>
      <top/>
      <bottom style="double">
        <color indexed="64"/>
      </bottom>
      <diagonal/>
    </border>
    <border>
      <left/>
      <right style="medium">
        <color indexed="64"/>
      </right>
      <top/>
      <bottom style="double">
        <color indexed="64"/>
      </bottom>
      <diagonal/>
    </border>
  </borders>
  <cellStyleXfs count="1">
    <xf numFmtId="0" fontId="0" fillId="0" borderId="0"/>
  </cellStyleXfs>
  <cellXfs count="40">
    <xf numFmtId="0" fontId="0" fillId="0" borderId="0" xfId="0"/>
    <xf numFmtId="22" fontId="0" fillId="0" borderId="0" xfId="0" applyNumberFormat="1"/>
    <xf numFmtId="0" fontId="1" fillId="0" borderId="0" xfId="0" applyFont="1" applyAlignment="1">
      <alignment wrapText="1"/>
    </xf>
    <xf numFmtId="0" fontId="1" fillId="0" borderId="0" xfId="0" applyFont="1"/>
    <xf numFmtId="0" fontId="3" fillId="0" borderId="0" xfId="0" applyFont="1"/>
    <xf numFmtId="0" fontId="3" fillId="0" borderId="0" xfId="0" applyFont="1" applyAlignment="1">
      <alignment wrapText="1"/>
    </xf>
    <xf numFmtId="0" fontId="1" fillId="0" borderId="5" xfId="0" applyFont="1" applyBorder="1" applyAlignment="1">
      <alignment wrapText="1"/>
    </xf>
    <xf numFmtId="0" fontId="2" fillId="0" borderId="4" xfId="0" applyFont="1" applyBorder="1" applyAlignment="1">
      <alignment wrapText="1"/>
    </xf>
    <xf numFmtId="0" fontId="1" fillId="0" borderId="4" xfId="0" applyFont="1" applyBorder="1" applyAlignment="1">
      <alignment wrapText="1"/>
    </xf>
    <xf numFmtId="0" fontId="2" fillId="0" borderId="5" xfId="0" applyFont="1" applyBorder="1" applyAlignment="1">
      <alignment wrapText="1"/>
    </xf>
    <xf numFmtId="0" fontId="1" fillId="0" borderId="6" xfId="0" applyFont="1" applyBorder="1" applyAlignment="1">
      <alignment wrapText="1"/>
    </xf>
    <xf numFmtId="0" fontId="5" fillId="0" borderId="7" xfId="0" applyFont="1" applyBorder="1" applyAlignment="1">
      <alignment vertical="center"/>
    </xf>
    <xf numFmtId="0" fontId="4" fillId="0" borderId="3" xfId="0" applyFont="1" applyBorder="1"/>
    <xf numFmtId="0" fontId="4" fillId="0" borderId="1" xfId="0" applyFont="1" applyBorder="1"/>
    <xf numFmtId="0" fontId="3" fillId="0" borderId="2" xfId="0" applyFont="1" applyBorder="1"/>
    <xf numFmtId="0" fontId="3" fillId="0" borderId="8" xfId="0" applyFont="1" applyBorder="1"/>
    <xf numFmtId="0" fontId="4" fillId="0" borderId="9" xfId="0" applyFont="1" applyBorder="1"/>
    <xf numFmtId="0" fontId="4" fillId="0" borderId="10" xfId="0" applyFont="1" applyBorder="1"/>
    <xf numFmtId="0" fontId="5" fillId="0" borderId="11" xfId="0" applyFont="1" applyBorder="1" applyAlignment="1">
      <alignment vertical="center"/>
    </xf>
    <xf numFmtId="0" fontId="3" fillId="0" borderId="8" xfId="0" applyFont="1" applyBorder="1" applyAlignment="1">
      <alignment wrapText="1"/>
    </xf>
    <xf numFmtId="0" fontId="3" fillId="0" borderId="12" xfId="0" applyFont="1" applyBorder="1"/>
    <xf numFmtId="0" fontId="3" fillId="0" borderId="0" xfId="0" applyFont="1" applyAlignment="1">
      <alignment horizontal="center"/>
    </xf>
    <xf numFmtId="0" fontId="3" fillId="0" borderId="8" xfId="0" applyFont="1" applyBorder="1" applyAlignment="1">
      <alignment horizontal="center"/>
    </xf>
    <xf numFmtId="0" fontId="3" fillId="0" borderId="1" xfId="0" applyFont="1" applyBorder="1" applyAlignment="1">
      <alignment wrapText="1"/>
    </xf>
    <xf numFmtId="0" fontId="3" fillId="0" borderId="3" xfId="0" applyFont="1" applyBorder="1" applyAlignment="1">
      <alignment wrapText="1"/>
    </xf>
    <xf numFmtId="0" fontId="3" fillId="0" borderId="9" xfId="0" applyFont="1" applyBorder="1" applyAlignment="1">
      <alignment wrapText="1"/>
    </xf>
    <xf numFmtId="0" fontId="3" fillId="0" borderId="2" xfId="0" applyFont="1" applyBorder="1" applyAlignment="1">
      <alignment wrapText="1"/>
    </xf>
    <xf numFmtId="0" fontId="4" fillId="0" borderId="0" xfId="0" applyFont="1"/>
    <xf numFmtId="0" fontId="4" fillId="0" borderId="2" xfId="0" applyFont="1" applyBorder="1"/>
    <xf numFmtId="0" fontId="4" fillId="0" borderId="7" xfId="0" applyFont="1" applyBorder="1"/>
    <xf numFmtId="0" fontId="4" fillId="0" borderId="3" xfId="0" applyFont="1" applyBorder="1" applyAlignment="1">
      <alignment wrapText="1"/>
    </xf>
    <xf numFmtId="1" fontId="3" fillId="0" borderId="0" xfId="0" applyNumberFormat="1" applyFont="1"/>
    <xf numFmtId="0" fontId="3" fillId="0" borderId="0" xfId="0" pivotButton="1" applyFont="1" applyAlignment="1">
      <alignment horizontal="center" wrapText="1"/>
    </xf>
    <xf numFmtId="0" fontId="3" fillId="0" borderId="0" xfId="0" applyFont="1" applyAlignment="1">
      <alignment horizontal="center" wrapText="1"/>
    </xf>
    <xf numFmtId="0" fontId="3" fillId="0" borderId="0" xfId="0" applyFont="1" applyAlignment="1">
      <alignment horizontal="left"/>
    </xf>
    <xf numFmtId="0" fontId="3" fillId="2" borderId="0" xfId="0" applyFont="1" applyFill="1" applyAlignment="1">
      <alignment horizontal="center" wrapText="1"/>
    </xf>
    <xf numFmtId="0" fontId="3" fillId="2" borderId="0" xfId="0" applyFont="1" applyFill="1"/>
    <xf numFmtId="49" fontId="3" fillId="0" borderId="0" xfId="0" applyNumberFormat="1" applyFont="1" applyAlignment="1">
      <alignment wrapText="1"/>
    </xf>
    <xf numFmtId="49" fontId="3" fillId="0" borderId="8" xfId="0" applyNumberFormat="1" applyFont="1" applyBorder="1" applyAlignment="1">
      <alignment wrapText="1"/>
    </xf>
    <xf numFmtId="0" fontId="0" fillId="0" borderId="0" xfId="0" applyNumberFormat="1"/>
  </cellXfs>
  <cellStyles count="1">
    <cellStyle name="Normal" xfId="0" builtinId="0"/>
  </cellStyles>
  <dxfs count="47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fill>
        <patternFill>
          <bgColor rgb="FFFF7C80"/>
        </patternFill>
      </fill>
    </dxf>
    <dxf>
      <fill>
        <patternFill>
          <bgColor rgb="FFFF7C80"/>
        </patternFill>
      </fill>
    </dxf>
    <dxf>
      <fill>
        <patternFill>
          <bgColor rgb="FFFF7C80"/>
        </patternFill>
      </fill>
    </dxf>
    <dxf>
      <fill>
        <patternFill>
          <bgColor rgb="FFFF7C80"/>
        </patternFill>
      </fill>
    </dxf>
    <dxf>
      <fill>
        <patternFill>
          <bgColor theme="5" tint="0.59996337778862885"/>
        </patternFill>
      </fill>
    </dxf>
    <dxf>
      <fill>
        <patternFill>
          <bgColor rgb="FFFF7C80"/>
        </patternFill>
      </fill>
    </dxf>
    <dxf>
      <fill>
        <patternFill>
          <bgColor theme="5" tint="0.59996337778862885"/>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m/yyyy\ h:mm"/>
    </dxf>
    <dxf>
      <numFmt numFmtId="27" formatCode="d/m/yyyy\ h:mm"/>
    </dxf>
    <dxf>
      <font>
        <name val="Sukhumvit Set"/>
        <scheme val="none"/>
      </font>
    </dxf>
    <dxf>
      <font>
        <sz val="11"/>
      </font>
    </dxf>
    <dxf>
      <numFmt numFmtId="1" formatCode="0"/>
    </dxf>
    <dxf>
      <alignment wrapText="1"/>
    </dxf>
    <dxf>
      <alignment wrapText="1"/>
    </dxf>
    <dxf>
      <alignment horizontal="center"/>
    </dxf>
    <dxf>
      <alignment horizontal="center"/>
    </dxf>
    <dxf>
      <font>
        <name val="Sukhumvit Set"/>
        <scheme val="none"/>
      </font>
    </dxf>
    <dxf>
      <font>
        <name val="Sukhumvit Set"/>
        <scheme val="none"/>
      </font>
    </dxf>
    <dxf>
      <font>
        <name val="Sukhumvit Set"/>
        <scheme val="none"/>
      </font>
    </dxf>
    <dxf>
      <font>
        <name val="Sukhumvit Set"/>
        <scheme val="none"/>
      </font>
    </dxf>
    <dxf>
      <font>
        <name val="Sukhumvit Set"/>
        <scheme val="none"/>
      </font>
    </dxf>
    <dxf>
      <font>
        <name val="Sukhumvit Set"/>
        <scheme val="none"/>
      </font>
    </dxf>
    <dxf>
      <font>
        <sz val="11"/>
      </font>
    </dxf>
    <dxf>
      <font>
        <sz val="11"/>
      </font>
    </dxf>
    <dxf>
      <font>
        <sz val="11"/>
      </font>
    </dxf>
    <dxf>
      <font>
        <sz val="11"/>
      </font>
    </dxf>
    <dxf>
      <font>
        <sz val="11"/>
      </font>
    </dxf>
    <dxf>
      <font>
        <sz val="11"/>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border diagonalUp="0" diagonalDown="0">
        <left style="medium">
          <color indexed="64"/>
        </left>
        <right style="medium">
          <color indexed="64"/>
        </right>
        <top/>
        <bottom/>
      </border>
    </dxf>
    <dxf>
      <font>
        <b val="0"/>
        <i val="0"/>
        <strike val="0"/>
        <condense val="0"/>
        <extend val="0"/>
        <outline val="0"/>
        <shadow val="0"/>
        <u val="none"/>
        <vertAlign val="baseline"/>
        <sz val="11"/>
        <color theme="1"/>
        <name val="Sukhumvit Set"/>
        <scheme val="none"/>
      </font>
      <alignment horizontal="general" vertical="bottom" textRotation="0" wrapText="1" indent="0" justifyLastLine="0" shrinkToFit="0" readingOrder="0"/>
      <border diagonalUp="0" diagonalDown="0" outline="0">
        <left/>
        <right style="medium">
          <color indexed="64"/>
        </right>
        <top/>
        <bottom/>
      </border>
    </dxf>
    <dxf>
      <font>
        <b/>
        <i val="0"/>
        <strike val="0"/>
        <condense val="0"/>
        <extend val="0"/>
        <outline val="0"/>
        <shadow val="0"/>
        <u val="none"/>
        <vertAlign val="baseline"/>
        <sz val="11"/>
        <color theme="1"/>
        <name val="Sukhumvit Set"/>
        <scheme val="none"/>
      </font>
      <alignment horizontal="general" vertical="bottom" textRotation="0" wrapText="1" indent="0" justifyLastLine="0" shrinkToFit="0" readingOrder="0"/>
      <border diagonalUp="0" diagonalDown="0">
        <left style="medium">
          <color indexed="64"/>
        </left>
        <right style="medium">
          <color indexed="64"/>
        </right>
        <top/>
        <bottom/>
        <vertical/>
        <horizontal/>
      </border>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strike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strike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i val="0"/>
        <strike val="0"/>
        <condense val="0"/>
        <extend val="0"/>
        <outline val="0"/>
        <shadow val="0"/>
        <u val="none"/>
        <vertAlign val="baseline"/>
        <sz val="11"/>
        <color theme="1"/>
        <name val="Sukhumvit Set"/>
        <scheme val="none"/>
      </font>
      <numFmt numFmtId="0" formatCode="General"/>
      <border diagonalUp="0" diagonalDown="0" outline="0">
        <left style="medium">
          <color indexed="64"/>
        </left>
        <right style="double">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outline="0">
        <left style="medium">
          <color indexed="64"/>
        </left>
        <right style="medium">
          <color indexed="64"/>
        </right>
        <top/>
        <bottom/>
      </border>
    </dxf>
    <dxf>
      <font>
        <b/>
        <i val="0"/>
        <strike val="0"/>
        <condense val="0"/>
        <extend val="0"/>
        <outline val="0"/>
        <shadow val="0"/>
        <u val="none"/>
        <vertAlign val="baseline"/>
        <sz val="11"/>
        <color theme="1"/>
        <name val="Sukhumvit Set"/>
        <scheme val="none"/>
      </font>
      <border diagonalUp="0" diagonalDown="0" outline="0">
        <left style="medium">
          <color indexed="64"/>
        </left>
        <right style="medium">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outline="0">
        <left style="medium">
          <color indexed="64"/>
        </left>
        <right style="medium">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left style="medium">
          <color indexed="64"/>
        </left>
        <right style="medium">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left style="medium">
          <color indexed="64"/>
        </left>
        <right style="medium">
          <color indexed="64"/>
        </right>
        <top/>
        <bottom/>
      </border>
    </dxf>
    <dxf>
      <font>
        <b/>
        <i val="0"/>
        <strike val="0"/>
        <condense val="0"/>
        <extend val="0"/>
        <outline val="0"/>
        <shadow val="0"/>
        <u val="none"/>
        <vertAlign val="baseline"/>
        <sz val="11"/>
        <color theme="1"/>
        <name val="Sukhumvit Set"/>
        <scheme val="none"/>
      </font>
      <border diagonalUp="0" diagonalDown="0" outline="0">
        <left style="medium">
          <color indexed="64"/>
        </left>
        <right style="medium">
          <color indexed="64"/>
        </right>
        <top/>
        <bottom/>
      </border>
    </dxf>
    <dxf>
      <font>
        <b/>
        <i val="0"/>
        <strike val="0"/>
        <condense val="0"/>
        <extend val="0"/>
        <outline val="0"/>
        <shadow val="0"/>
        <u val="none"/>
        <vertAlign val="baseline"/>
        <sz val="11"/>
        <color theme="1"/>
        <name val="Sukhumvit Set"/>
        <scheme val="none"/>
      </font>
      <numFmt numFmtId="0" formatCode="General"/>
      <border diagonalUp="0" diagonalDown="0">
        <left/>
        <right style="medium">
          <color indexed="64"/>
        </right>
        <top/>
        <bottom/>
      </border>
    </dxf>
    <dxf>
      <font>
        <b/>
        <strike val="0"/>
        <outline val="0"/>
        <shadow val="0"/>
        <u val="none"/>
        <vertAlign val="baseline"/>
        <sz val="11"/>
        <color theme="1"/>
        <name val="Sukhumvit Set"/>
        <scheme val="none"/>
      </font>
      <numFmt numFmtId="0" formatCode="General"/>
      <border diagonalUp="0" diagonalDown="0" outline="0">
        <left style="medium">
          <color indexed="64"/>
        </left>
        <right style="medium">
          <color indexed="64"/>
        </right>
        <top/>
        <bottom/>
      </border>
    </dxf>
    <dxf>
      <font>
        <b/>
        <strike val="0"/>
        <outline val="0"/>
        <shadow val="0"/>
        <u val="none"/>
        <vertAlign val="baseline"/>
        <sz val="11"/>
        <color theme="1"/>
        <name val="Sukhumvit Set"/>
        <scheme val="none"/>
      </font>
      <numFmt numFmtId="0" formatCode="General"/>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border diagonalUp="0" diagonalDown="0" outline="0">
        <left/>
        <right style="medium">
          <color indexed="64"/>
        </right>
        <top/>
        <bottom/>
      </border>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1"/>
        <color theme="1"/>
        <name val="Sukhumvit Set"/>
        <scheme val="none"/>
      </font>
      <numFmt numFmtId="0" formatCode="General"/>
      <alignment horizontal="general" vertical="bottom" textRotation="0" wrapText="1" indent="0" justifyLastLine="0" shrinkToFit="0" readingOrder="0"/>
      <border diagonalUp="0" diagonalDown="0" outline="0">
        <left style="medium">
          <color indexed="64"/>
        </left>
        <right/>
        <top/>
        <bottom/>
      </border>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dxf>
    <dxf>
      <font>
        <strike val="0"/>
        <outline val="0"/>
        <shadow val="0"/>
        <u val="none"/>
        <vertAlign val="baseline"/>
        <sz val="11"/>
        <color theme="1"/>
        <name val="Sukhumvit Set"/>
        <scheme val="none"/>
      </font>
      <alignment horizontal="center" vertical="bottom" textRotation="0" wrapText="0" indent="0" justifyLastLine="0" shrinkToFit="0" readingOrder="0"/>
    </dxf>
    <dxf>
      <font>
        <strike val="0"/>
        <outline val="0"/>
        <shadow val="0"/>
        <u val="none"/>
        <vertAlign val="baseline"/>
        <sz val="11"/>
        <color theme="1"/>
        <name val="Sukhumvit Set"/>
        <scheme val="none"/>
      </font>
    </dxf>
    <dxf>
      <font>
        <strike val="0"/>
        <outline val="0"/>
        <shadow val="0"/>
        <u val="none"/>
        <vertAlign val="baseline"/>
        <sz val="9"/>
        <color theme="1"/>
        <name val="Sukhumvit Set"/>
        <scheme val="none"/>
      </font>
      <alignment horizontal="general" vertical="bottom" textRotation="0" wrapText="1" indent="0" justifyLastLine="0" shrinkToFit="0" readingOrder="0"/>
    </dxf>
    <dxf>
      <font>
        <sz val="11"/>
      </font>
    </dxf>
    <dxf>
      <font>
        <sz val="11"/>
      </font>
    </dxf>
    <dxf>
      <font>
        <sz val="11"/>
      </font>
    </dxf>
    <dxf>
      <font>
        <sz val="11"/>
      </font>
    </dxf>
    <dxf>
      <font>
        <sz val="11"/>
      </font>
    </dxf>
    <dxf>
      <font>
        <sz val="11"/>
      </font>
    </dxf>
    <dxf>
      <font>
        <name val="Sukhumvit Set"/>
        <scheme val="none"/>
      </font>
    </dxf>
    <dxf>
      <font>
        <name val="Sukhumvit Set"/>
        <scheme val="none"/>
      </font>
    </dxf>
    <dxf>
      <font>
        <name val="Sukhumvit Set"/>
        <scheme val="none"/>
      </font>
    </dxf>
    <dxf>
      <font>
        <name val="Sukhumvit Set"/>
        <scheme val="none"/>
      </font>
    </dxf>
    <dxf>
      <font>
        <name val="Sukhumvit Set"/>
        <scheme val="none"/>
      </font>
    </dxf>
    <dxf>
      <font>
        <name val="Sukhumvit Set"/>
        <scheme val="none"/>
      </font>
    </dxf>
    <dxf>
      <alignment horizontal="center"/>
    </dxf>
    <dxf>
      <alignment horizontal="center"/>
    </dxf>
    <dxf>
      <alignment wrapText="1"/>
    </dxf>
    <dxf>
      <alignment wrapText="1"/>
    </dxf>
    <dxf>
      <numFmt numFmtId="1" formatCode="0"/>
    </dxf>
    <dxf>
      <font>
        <sz val="11"/>
      </font>
    </dxf>
    <dxf>
      <font>
        <name val="Sukhumvit Set"/>
        <scheme val="none"/>
      </font>
    </dxf>
  </dxfs>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editAs="oneCell">
    <xdr:from>
      <xdr:col>59</xdr:col>
      <xdr:colOff>600075</xdr:colOff>
      <xdr:row>10</xdr:row>
      <xdr:rowOff>0</xdr:rowOff>
    </xdr:from>
    <xdr:to>
      <xdr:col>62</xdr:col>
      <xdr:colOff>371475</xdr:colOff>
      <xdr:row>21</xdr:row>
      <xdr:rowOff>83608</xdr:rowOff>
    </xdr:to>
    <mc:AlternateContent xmlns:mc="http://schemas.openxmlformats.org/markup-compatibility/2006" xmlns:a14="http://schemas.microsoft.com/office/drawing/2010/main">
      <mc:Choice Requires="a14">
        <xdr:graphicFrame macro="">
          <xdr:nvGraphicFramePr>
            <xdr:cNvPr id="4" name="กลางภาค [20]">
              <a:extLst>
                <a:ext uri="{FF2B5EF4-FFF2-40B4-BE49-F238E27FC236}">
                  <a16:creationId xmlns:a16="http://schemas.microsoft.com/office/drawing/2014/main" id="{F7C10D19-021D-DFEE-9190-C44E52347911}"/>
                </a:ext>
              </a:extLst>
            </xdr:cNvPr>
            <xdr:cNvGraphicFramePr/>
          </xdr:nvGraphicFramePr>
          <xdr:xfrm>
            <a:off x="0" y="0"/>
            <a:ext cx="0" cy="0"/>
          </xdr:xfrm>
          <a:graphic>
            <a:graphicData uri="http://schemas.microsoft.com/office/drawing/2010/slicer">
              <sle:slicer xmlns:sle="http://schemas.microsoft.com/office/drawing/2010/slicer" name="กลางภาค [20]"/>
            </a:graphicData>
          </a:graphic>
        </xdr:graphicFrame>
      </mc:Choice>
      <mc:Fallback xmlns="">
        <xdr:sp macro="" textlink="">
          <xdr:nvSpPr>
            <xdr:cNvPr id="0" name=""/>
            <xdr:cNvSpPr>
              <a:spLocks noTextEdit="1"/>
            </xdr:cNvSpPr>
          </xdr:nvSpPr>
          <xdr:spPr>
            <a:xfrm>
              <a:off x="37118925" y="2828925"/>
              <a:ext cx="1828800" cy="2809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weerak Thunphuttha" refreshedDate="45911.814851620373" createdVersion="8" refreshedVersion="8" minRefreshableVersion="3" recordCount="538" xr:uid="{96DE2390-EFC4-49D3-AF42-751F581AD653}">
  <cacheSource type="worksheet">
    <worksheetSource name="Table1"/>
  </cacheSource>
  <cacheFields count="45">
    <cacheField name="sorder" numFmtId="0">
      <sharedItems containsSemiMixedTypes="0" containsString="0" containsNumber="1" containsInteger="1" minValue="1" maxValue="538"/>
    </cacheField>
    <cacheField name="room" numFmtId="0">
      <sharedItems containsSemiMixedTypes="0" containsString="0" containsNumber="1" containsInteger="1" minValue="0" maxValue="14" count="15">
        <n v="1"/>
        <n v="2"/>
        <n v="3"/>
        <n v="4"/>
        <n v="5"/>
        <n v="6"/>
        <n v="7"/>
        <n v="8"/>
        <n v="9"/>
        <n v="10"/>
        <n v="11"/>
        <n v="12"/>
        <n v="13"/>
        <n v="14"/>
        <n v="0"/>
      </sharedItems>
    </cacheField>
    <cacheField name="ordinal" numFmtId="0">
      <sharedItems containsSemiMixedTypes="0" containsString="0" containsNumber="1" containsInteger="1" minValue="0" maxValue="40"/>
    </cacheField>
    <cacheField name="id" numFmtId="0">
      <sharedItems/>
    </cacheField>
    <cacheField name="title" numFmtId="0">
      <sharedItems/>
    </cacheField>
    <cacheField name="names" numFmtId="0">
      <sharedItems/>
    </cacheField>
    <cacheField name="surname" numFmtId="0">
      <sharedItems/>
    </cacheField>
    <cacheField name="email" numFmtId="0">
      <sharedItems/>
    </cacheField>
    <cacheField name="บท 1 [10]" numFmtId="0">
      <sharedItems containsSemiMixedTypes="0" containsString="0" containsNumber="1" containsInteger="1" minValue="0" maxValue="10"/>
    </cacheField>
    <cacheField name="บท 2 [10]" numFmtId="0">
      <sharedItems containsSemiMixedTypes="0" containsString="0" containsNumber="1" containsInteger="1" minValue="0" maxValue="10"/>
    </cacheField>
    <cacheField name="บท 3 [5]" numFmtId="0">
      <sharedItems containsSemiMixedTypes="0" containsString="0" containsNumber="1" containsInteger="1" minValue="0" maxValue="5"/>
    </cacheField>
    <cacheField name="ก่อนกลางภาค [25]" numFmtId="0">
      <sharedItems containsSemiMixedTypes="0" containsString="0" containsNumber="1" containsInteger="1" minValue="0" maxValue="25"/>
    </cacheField>
    <cacheField name="กลางภาค [20]" numFmtId="0">
      <sharedItems containsSemiMixedTypes="0" containsString="0" containsNumber="1" containsInteger="1" minValue="0" maxValue="19" count="18">
        <n v="18"/>
        <n v="17"/>
        <n v="19"/>
        <n v="15"/>
        <n v="13"/>
        <n v="14"/>
        <n v="16"/>
        <n v="12"/>
        <n v="11"/>
        <n v="8"/>
        <n v="9"/>
        <n v="10"/>
        <n v="0"/>
        <n v="7"/>
        <n v="6"/>
        <n v="5"/>
        <n v="4" u="1"/>
        <n v="1" u="1"/>
      </sharedItems>
    </cacheField>
    <cacheField name="บท 4 [10]" numFmtId="0">
      <sharedItems containsSemiMixedTypes="0" containsString="0" containsNumber="1" containsInteger="1" minValue="0" maxValue="10"/>
    </cacheField>
    <cacheField name="นำเสนอ [5]" numFmtId="0">
      <sharedItems containsString="0" containsBlank="1" containsNumber="1" containsInteger="1" minValue="5" maxValue="5"/>
    </cacheField>
    <cacheField name="บท 5 [10]" numFmtId="0">
      <sharedItems containsSemiMixedTypes="0" containsString="0" containsNumber="1" containsInteger="1" minValue="0" maxValue="10"/>
    </cacheField>
    <cacheField name="หลังกลางภาค [25]" numFmtId="0">
      <sharedItems containsSemiMixedTypes="0" containsString="0" containsNumber="1" containsInteger="1" minValue="0" maxValue="24"/>
    </cacheField>
    <cacheField name="ก่อนปลายภาค [70]" numFmtId="0">
      <sharedItems containsSemiMixedTypes="0" containsString="0" containsNumber="1" containsInteger="1" minValue="4" maxValue="65"/>
    </cacheField>
    <cacheField name="ปลายภาค [30]" numFmtId="0">
      <sharedItems containsNonDate="0" containsString="0" containsBlank="1"/>
    </cacheField>
    <cacheField name="รวม [100]" numFmtId="0">
      <sharedItems containsSemiMixedTypes="0" containsString="0" containsNumber="1" containsInteger="1" minValue="4" maxValue="65"/>
    </cacheField>
    <cacheField name="Grade" numFmtId="0">
      <sharedItems containsSemiMixedTypes="0" containsString="0" containsNumber="1" minValue="0" maxValue="2.5"/>
    </cacheField>
    <cacheField name="กิจกรรม 1.1" numFmtId="0">
      <sharedItems/>
    </cacheField>
    <cacheField name="แบบฝึก 1.1" numFmtId="0">
      <sharedItems/>
    </cacheField>
    <cacheField name="แบบฝึก 1.2" numFmtId="0">
      <sharedItems/>
    </cacheField>
    <cacheField name="ท้ายบท 1" numFmtId="0">
      <sharedItems containsMixedTypes="1" containsNumber="1" containsInteger="1" minValue="6" maxValue="22"/>
    </cacheField>
    <cacheField name="Quiz 1" numFmtId="0">
      <sharedItems containsMixedTypes="1" containsNumber="1" containsInteger="1" minValue="0" maxValue="10"/>
    </cacheField>
    <cacheField name="แบบฝึก 2.1" numFmtId="0">
      <sharedItems/>
    </cacheField>
    <cacheField name="แบบฝึก 2.2" numFmtId="0">
      <sharedItems/>
    </cacheField>
    <cacheField name="ท้ายบท 2" numFmtId="0">
      <sharedItems containsMixedTypes="1" containsNumber="1" containsInteger="1" minValue="0" maxValue="15"/>
    </cacheField>
    <cacheField name="Quiz 2" numFmtId="0">
      <sharedItems containsMixedTypes="1" containsNumber="1" containsInteger="1" minValue="1" maxValue="10"/>
    </cacheField>
    <cacheField name="แบบฝึก 3.1" numFmtId="0">
      <sharedItems/>
    </cacheField>
    <cacheField name="ท้ายบท 3" numFmtId="0">
      <sharedItems containsMixedTypes="1" containsNumber="1" containsInteger="1" minValue="1" maxValue="11"/>
    </cacheField>
    <cacheField name="Quiz 3" numFmtId="0">
      <sharedItems containsMixedTypes="1" containsNumber="1" containsInteger="1" minValue="1" maxValue="9"/>
    </cacheField>
    <cacheField name="mid [20]" numFmtId="0">
      <sharedItems containsSemiMixedTypes="0" containsString="0" containsNumber="1" containsInteger="1" minValue="0" maxValue="28"/>
    </cacheField>
    <cacheField name="mid [10]" numFmtId="0">
      <sharedItems containsSemiMixedTypes="0" containsString="0" containsNumber="1" containsInteger="1" minValue="0" maxValue="10"/>
    </cacheField>
    <cacheField name="MID [20]2" numFmtId="0">
      <sharedItems containsSemiMixedTypes="0" containsString="0" containsNumber="1" containsInteger="1" minValue="0" maxValue="19"/>
    </cacheField>
    <cacheField name="แบบฝึก 4.1" numFmtId="0">
      <sharedItems/>
    </cacheField>
    <cacheField name="ท้ายบท 4" numFmtId="0">
      <sharedItems/>
    </cacheField>
    <cacheField name="Quiz 4" numFmtId="0">
      <sharedItems containsMixedTypes="1" containsNumber="1" containsInteger="1" minValue="0" maxValue="10"/>
    </cacheField>
    <cacheField name="แบบฝึก 5.1" numFmtId="0">
      <sharedItems/>
    </cacheField>
    <cacheField name="แบบฝึก 5.2" numFmtId="0">
      <sharedItems/>
    </cacheField>
    <cacheField name="ท้ายบท 5" numFmtId="0">
      <sharedItems containsMixedTypes="1" containsNumber="1" containsInteger="1" minValue="6" maxValue="18"/>
    </cacheField>
    <cacheField name="Quiz 5" numFmtId="0">
      <sharedItems containsMixedTypes="1" containsNumber="1" containsInteger="1" minValue="0" maxValue="8"/>
    </cacheField>
    <cacheField name="ซ่อมแล้วกลางภาค" numFmtId="49">
      <sharedItems containsBlank="1"/>
    </cacheField>
    <cacheField name="ซ่อมมั้ย" numFmtId="0">
      <sharedItems/>
    </cacheField>
  </cacheFields>
  <extLst>
    <ext xmlns:x14="http://schemas.microsoft.com/office/spreadsheetml/2009/9/main" uri="{725AE2AE-9491-48be-B2B4-4EB974FC3084}">
      <x14:pivotCacheDefinition pivotCacheId="19881162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8">
  <r>
    <n v="1"/>
    <x v="0"/>
    <n v="1"/>
    <s v="41906"/>
    <s v="นาย"/>
    <s v="นันทิวรรธน์"/>
    <s v="ปิ่นทอง"/>
    <s v="41906@promma.ac.th"/>
    <n v="9"/>
    <n v="10"/>
    <n v="4"/>
    <n v="23"/>
    <x v="0"/>
    <n v="6"/>
    <n v="5"/>
    <n v="1"/>
    <n v="12"/>
    <n v="53"/>
    <m/>
    <n v="53"/>
    <n v="1"/>
    <s v="ส่งแล้ว"/>
    <s v="ส่งแล้ว"/>
    <s v="ส่งแล้ว"/>
    <n v="22"/>
    <n v="7"/>
    <s v="ส่งแล้ว"/>
    <s v="ส่งแล้ว"/>
    <n v="13"/>
    <n v="9"/>
    <s v="ส่งแล้ว"/>
    <n v="9"/>
    <n v="7"/>
    <n v="26"/>
    <n v="10"/>
    <n v="18"/>
    <s v="ยังไม่ส่ง"/>
    <s v="ส่งแล้ว"/>
    <n v="9"/>
    <s v="ยังไม่ส่ง"/>
    <s v="ยังไม่ส่ง"/>
    <s v="ยังไม่ส่ง"/>
    <n v="6"/>
    <m/>
    <s v="ไม่ต้องซ่อม"/>
  </r>
  <r>
    <n v="2"/>
    <x v="0"/>
    <n v="2"/>
    <s v="42064"/>
    <s v="นาย"/>
    <s v="ธรรมปพน"/>
    <s v="ทองนิ่ม"/>
    <s v="42064@promma.ac.th"/>
    <n v="9"/>
    <n v="10"/>
    <n v="4"/>
    <n v="23"/>
    <x v="1"/>
    <n v="6"/>
    <n v="5"/>
    <n v="9"/>
    <n v="20"/>
    <n v="60"/>
    <m/>
    <n v="60"/>
    <n v="2"/>
    <s v="ส่งแล้ว"/>
    <s v="ส่งแล้ว"/>
    <s v="ส่งแล้ว"/>
    <n v="21"/>
    <n v="6"/>
    <s v="ส่งแล้ว"/>
    <s v="ส่งแล้ว"/>
    <n v="15"/>
    <n v="8"/>
    <s v="ส่งแล้ว"/>
    <n v="10"/>
    <n v="6"/>
    <n v="24"/>
    <n v="10"/>
    <n v="17"/>
    <s v="ส่งแล้ว"/>
    <s v="ยังไม่ส่ง"/>
    <n v="9"/>
    <s v="ส่งแล้ว"/>
    <s v="ส่งแล้ว"/>
    <n v="18"/>
    <n v="7"/>
    <m/>
    <s v="ไม่ต้องซ่อม"/>
  </r>
  <r>
    <n v="3"/>
    <x v="0"/>
    <n v="3"/>
    <s v="42066"/>
    <s v="นาย"/>
    <s v="ปภินวิช"/>
    <s v="แหวนทองคำ"/>
    <s v="42066@promma.ac.th"/>
    <n v="9"/>
    <n v="10"/>
    <n v="4"/>
    <n v="23"/>
    <x v="2"/>
    <n v="5"/>
    <n v="5"/>
    <n v="7"/>
    <n v="17"/>
    <n v="59"/>
    <m/>
    <n v="59"/>
    <n v="1.5"/>
    <s v="ส่งแล้ว"/>
    <s v="ส่งแล้ว"/>
    <s v="ส่งแล้ว"/>
    <n v="22"/>
    <n v="7"/>
    <s v="ส่งแล้ว"/>
    <s v="ส่งแล้ว"/>
    <n v="12"/>
    <n v="10"/>
    <s v="ส่งแล้ว"/>
    <n v="9"/>
    <n v="6"/>
    <n v="27"/>
    <n v="10"/>
    <n v="19"/>
    <s v="ส่งแล้ว"/>
    <s v="ยังไม่ส่ง"/>
    <n v="7"/>
    <s v="ส่งแล้ว"/>
    <s v="ส่งแล้ว"/>
    <s v="ยังไม่ส่ง"/>
    <n v="6"/>
    <m/>
    <s v="ไม่ต้องซ่อม"/>
  </r>
  <r>
    <n v="4"/>
    <x v="0"/>
    <n v="4"/>
    <s v="42068"/>
    <s v="นาย"/>
    <s v="พรณภัทร์"/>
    <s v="ตั้งธนากาล"/>
    <s v="42068@promma.ac.th"/>
    <n v="8"/>
    <n v="2"/>
    <n v="3"/>
    <n v="13"/>
    <x v="3"/>
    <n v="6"/>
    <n v="5"/>
    <n v="1"/>
    <n v="12"/>
    <n v="40"/>
    <m/>
    <n v="40"/>
    <n v="0"/>
    <s v="ส่งแล้ว"/>
    <s v="ส่งแล้ว"/>
    <s v="ส่งแล้ว"/>
    <s v="ยังไม่ส่ง"/>
    <n v="9"/>
    <s v="ยังไม่ส่ง"/>
    <s v="ยังไม่ส่ง"/>
    <s v="ยังไม่ส่ง"/>
    <n v="8"/>
    <s v="ส่งแล้ว"/>
    <s v="ยังไม่ส่ง"/>
    <n v="6"/>
    <n v="21"/>
    <n v="8"/>
    <n v="15"/>
    <s v="ยังไม่ส่ง"/>
    <s v="ส่งแล้ว"/>
    <n v="8"/>
    <s v="ยังไม่ส่ง"/>
    <s v="ยังไม่ส่ง"/>
    <s v="ยังไม่ส่ง"/>
    <n v="7"/>
    <m/>
    <s v="ไม่ต้องซ่อม"/>
  </r>
  <r>
    <n v="5"/>
    <x v="0"/>
    <n v="5"/>
    <s v="42069"/>
    <s v="นาย"/>
    <s v="เพชรพิทักษ์"/>
    <s v="สุขประเสริฐ"/>
    <s v="42069@promma.ac.th"/>
    <n v="10"/>
    <n v="10"/>
    <n v="3"/>
    <n v="23"/>
    <x v="1"/>
    <n v="6"/>
    <n v="5"/>
    <n v="1"/>
    <n v="12"/>
    <n v="52"/>
    <m/>
    <n v="52"/>
    <n v="1"/>
    <s v="ส่งแล้ว"/>
    <s v="ส่งแล้ว"/>
    <s v="ส่งแล้ว"/>
    <n v="21"/>
    <n v="8"/>
    <s v="ส่งแล้ว"/>
    <s v="ส่งแล้ว"/>
    <n v="8"/>
    <n v="8"/>
    <s v="ส่งแล้ว"/>
    <n v="10"/>
    <s v="ยังไม่ส่ง"/>
    <n v="25"/>
    <n v="8"/>
    <n v="17"/>
    <s v="ยังไม่ส่ง"/>
    <s v="ส่งแล้ว"/>
    <n v="8"/>
    <s v="ยังไม่ส่ง"/>
    <s v="ยังไม่ส่ง"/>
    <s v="ยังไม่ส่ง"/>
    <n v="7"/>
    <m/>
    <s v="ไม่ต้องซ่อม"/>
  </r>
  <r>
    <n v="6"/>
    <x v="0"/>
    <n v="6"/>
    <s v="42070"/>
    <s v="นาย"/>
    <s v="ภูปกรณ์"/>
    <s v="ใสแย้ม"/>
    <s v="42070@promma.ac.th"/>
    <n v="10"/>
    <n v="10"/>
    <n v="4"/>
    <n v="24"/>
    <x v="4"/>
    <n v="10"/>
    <n v="5"/>
    <n v="9"/>
    <n v="24"/>
    <n v="61"/>
    <m/>
    <n v="61"/>
    <n v="2"/>
    <s v="ส่งแล้ว"/>
    <s v="ส่งแล้ว"/>
    <s v="ส่งแล้ว"/>
    <n v="22"/>
    <n v="8"/>
    <s v="ส่งแล้ว"/>
    <s v="ส่งแล้ว"/>
    <n v="8"/>
    <n v="8"/>
    <s v="ส่งแล้ว"/>
    <n v="10"/>
    <n v="6"/>
    <n v="19"/>
    <n v="7"/>
    <n v="13"/>
    <s v="ส่งแล้ว"/>
    <s v="ส่งแล้ว"/>
    <n v="9"/>
    <s v="ส่งแล้ว"/>
    <s v="ส่งแล้ว"/>
    <n v="17"/>
    <n v="7"/>
    <m/>
    <s v="ไม่ต้องซ่อม"/>
  </r>
  <r>
    <n v="7"/>
    <x v="0"/>
    <n v="7"/>
    <s v="42071"/>
    <s v="นาย"/>
    <s v="รัฐศาสตร์"/>
    <s v="มุ่งหมาย"/>
    <s v="42071@promma.ac.th"/>
    <n v="10"/>
    <n v="10"/>
    <n v="4"/>
    <n v="24"/>
    <x v="4"/>
    <n v="6"/>
    <n v="5"/>
    <n v="9"/>
    <n v="20"/>
    <n v="57"/>
    <m/>
    <n v="57"/>
    <n v="1.5"/>
    <s v="ส่งแล้ว"/>
    <s v="ส่งแล้ว"/>
    <s v="ส่งแล้ว"/>
    <n v="21"/>
    <n v="10"/>
    <s v="ส่งแล้ว"/>
    <s v="ส่งแล้ว"/>
    <n v="13"/>
    <n v="9"/>
    <s v="ส่งแล้ว"/>
    <n v="11"/>
    <n v="7"/>
    <n v="19"/>
    <n v="6"/>
    <n v="13"/>
    <s v="ส่งแล้ว"/>
    <s v="ยังไม่ส่ง"/>
    <n v="8"/>
    <s v="ส่งแล้ว"/>
    <s v="ส่งแล้ว"/>
    <n v="14"/>
    <n v="6"/>
    <m/>
    <s v="ไม่ต้องซ่อม"/>
  </r>
  <r>
    <n v="8"/>
    <x v="0"/>
    <n v="8"/>
    <s v="42144"/>
    <s v="นาย"/>
    <s v="ปริทัศน์"/>
    <s v="เกียรติเดชาวิทย์"/>
    <s v="42144@promma.ac.th"/>
    <n v="10"/>
    <n v="10"/>
    <n v="4"/>
    <n v="24"/>
    <x v="5"/>
    <n v="10"/>
    <n v="5"/>
    <n v="9"/>
    <n v="24"/>
    <n v="62"/>
    <m/>
    <n v="62"/>
    <n v="2"/>
    <s v="ส่งแล้ว"/>
    <s v="ส่งแล้ว"/>
    <s v="ส่งแล้ว"/>
    <n v="21"/>
    <n v="9"/>
    <s v="ส่งแล้ว"/>
    <s v="ส่งแล้ว"/>
    <n v="12"/>
    <n v="9"/>
    <s v="ส่งแล้ว"/>
    <n v="9"/>
    <n v="7"/>
    <n v="19"/>
    <n v="9"/>
    <n v="14"/>
    <s v="ส่งแล้ว"/>
    <s v="ส่งแล้ว"/>
    <n v="8"/>
    <s v="ส่งแล้ว"/>
    <s v="ส่งแล้ว"/>
    <n v="14"/>
    <n v="6"/>
    <m/>
    <s v="ไม่ต้องซ่อม"/>
  </r>
  <r>
    <n v="9"/>
    <x v="0"/>
    <n v="9"/>
    <s v="42145"/>
    <s v="นาย"/>
    <s v="พงศธร"/>
    <s v="อินเทวา"/>
    <s v="42145@promma.ac.th"/>
    <n v="10"/>
    <n v="10"/>
    <n v="3"/>
    <n v="23"/>
    <x v="1"/>
    <n v="6"/>
    <n v="5"/>
    <n v="9"/>
    <n v="20"/>
    <n v="60"/>
    <m/>
    <n v="60"/>
    <n v="2"/>
    <s v="ส่งแล้ว"/>
    <s v="ส่งแล้ว"/>
    <s v="ส่งแล้ว"/>
    <n v="21"/>
    <n v="9"/>
    <s v="ส่งแล้ว"/>
    <s v="ส่งแล้ว"/>
    <n v="13"/>
    <n v="9"/>
    <s v="ส่งแล้ว"/>
    <n v="9"/>
    <s v="ยังไม่ส่ง"/>
    <n v="25"/>
    <n v="8"/>
    <n v="17"/>
    <s v="ส่งแล้ว"/>
    <s v="ยังไม่ส่ง"/>
    <n v="9"/>
    <s v="ส่งแล้ว"/>
    <s v="ส่งแล้ว"/>
    <n v="18"/>
    <n v="7"/>
    <m/>
    <s v="ไม่ต้องซ่อม"/>
  </r>
  <r>
    <n v="10"/>
    <x v="0"/>
    <n v="10"/>
    <s v="42146"/>
    <s v="นาย"/>
    <s v="พัชรวิทย์"/>
    <s v="วัฒนะเลิศเมธา"/>
    <s v="42146@promma.ac.th"/>
    <n v="10"/>
    <n v="10"/>
    <n v="3"/>
    <n v="23"/>
    <x v="6"/>
    <n v="6"/>
    <n v="5"/>
    <n v="9"/>
    <n v="20"/>
    <n v="59"/>
    <m/>
    <n v="59"/>
    <n v="1.5"/>
    <s v="ส่งแล้ว"/>
    <s v="ส่งแล้ว"/>
    <s v="ส่งแล้ว"/>
    <n v="21"/>
    <n v="8"/>
    <s v="ส่งแล้ว"/>
    <s v="ส่งแล้ว"/>
    <n v="13"/>
    <n v="9"/>
    <s v="ส่งแล้ว"/>
    <n v="10"/>
    <s v="ยังไม่ส่ง"/>
    <n v="22"/>
    <n v="9"/>
    <n v="16"/>
    <s v="ส่งแล้ว"/>
    <s v="ยังไม่ส่ง"/>
    <n v="8"/>
    <s v="ส่งแล้ว"/>
    <s v="ส่งแล้ว"/>
    <n v="14"/>
    <n v="6"/>
    <m/>
    <s v="ไม่ต้องซ่อม"/>
  </r>
  <r>
    <n v="11"/>
    <x v="0"/>
    <n v="11"/>
    <s v="42150"/>
    <s v="นาย"/>
    <s v="วริศ"/>
    <s v="วัชรภูมิพิทักษ์"/>
    <s v="42150@promma.ac.th"/>
    <n v="10"/>
    <n v="10"/>
    <n v="4"/>
    <n v="24"/>
    <x v="1"/>
    <n v="6"/>
    <n v="5"/>
    <n v="9"/>
    <n v="20"/>
    <n v="61"/>
    <m/>
    <n v="61"/>
    <n v="2"/>
    <s v="ส่งแล้ว"/>
    <s v="ส่งแล้ว"/>
    <s v="ส่งแล้ว"/>
    <n v="22"/>
    <n v="10"/>
    <s v="ส่งแล้ว"/>
    <s v="ส่งแล้ว"/>
    <n v="12"/>
    <n v="9"/>
    <s v="ส่งแล้ว"/>
    <n v="10"/>
    <n v="7"/>
    <n v="23"/>
    <n v="10"/>
    <n v="17"/>
    <s v="ส่งแล้ว"/>
    <s v="ยังไม่ส่ง"/>
    <n v="9"/>
    <s v="ส่งแล้ว"/>
    <s v="ส่งแล้ว"/>
    <n v="14"/>
    <n v="6"/>
    <m/>
    <s v="ไม่ต้องซ่อม"/>
  </r>
  <r>
    <n v="12"/>
    <x v="0"/>
    <n v="12"/>
    <s v="42151"/>
    <s v="นาย"/>
    <s v="ศิรสิทธิ์"/>
    <s v="สินแดง"/>
    <s v="42151@promma.ac.th"/>
    <n v="10"/>
    <n v="7"/>
    <n v="3"/>
    <n v="20"/>
    <x v="4"/>
    <n v="5"/>
    <n v="5"/>
    <n v="1"/>
    <n v="11"/>
    <n v="44"/>
    <m/>
    <n v="44"/>
    <n v="0"/>
    <s v="ส่งแล้ว"/>
    <s v="ส่งแล้ว"/>
    <s v="ส่งแล้ว"/>
    <n v="19"/>
    <n v="9"/>
    <s v="ส่งแล้ว"/>
    <s v="ส่งแล้ว"/>
    <s v="ยังไม่ส่ง"/>
    <n v="9"/>
    <s v="ส่งแล้ว"/>
    <n v="7"/>
    <s v="ยังไม่ส่ง"/>
    <n v="17"/>
    <n v="8"/>
    <n v="13"/>
    <s v="ยังไม่ส่ง"/>
    <s v="ส่งแล้ว"/>
    <n v="6"/>
    <s v="ยังไม่ส่ง"/>
    <s v="ยังไม่ส่ง"/>
    <s v="ยังไม่ส่ง"/>
    <n v="6"/>
    <m/>
    <s v="ไม่ต้องซ่อม"/>
  </r>
  <r>
    <n v="13"/>
    <x v="0"/>
    <n v="13"/>
    <s v="42258"/>
    <s v="นาย"/>
    <s v="กำชัย"/>
    <s v="กำไลแก้ว"/>
    <s v="42258@promma.ac.th"/>
    <n v="10"/>
    <n v="2"/>
    <n v="0"/>
    <n v="12"/>
    <x v="5"/>
    <n v="5"/>
    <n v="5"/>
    <n v="0"/>
    <n v="10"/>
    <n v="36"/>
    <m/>
    <n v="36"/>
    <n v="0"/>
    <s v="ส่งแล้ว"/>
    <s v="ส่งแล้ว"/>
    <s v="ส่งแล้ว"/>
    <n v="22"/>
    <n v="9"/>
    <s v="ยังไม่ส่ง"/>
    <s v="ยังไม่ส่ง"/>
    <s v="ยังไม่ส่ง"/>
    <n v="9"/>
    <s v="ยังไม่ส่ง"/>
    <s v="ยังไม่ส่ง"/>
    <s v="ยังไม่ส่ง"/>
    <n v="19"/>
    <n v="8"/>
    <n v="14"/>
    <s v="ยังไม่ส่ง"/>
    <s v="ส่งแล้ว"/>
    <n v="7"/>
    <s v="ยังไม่ส่ง"/>
    <s v="ยังไม่ส่ง"/>
    <s v="ยังไม่ส่ง"/>
    <n v="2"/>
    <m/>
    <s v="ไม่ต้องซ่อม"/>
  </r>
  <r>
    <n v="14"/>
    <x v="0"/>
    <n v="14"/>
    <s v="42264"/>
    <s v="นาย"/>
    <s v="ธนพล"/>
    <s v="ยวงย้อย"/>
    <s v="42264@promma.ac.th"/>
    <n v="9"/>
    <n v="10"/>
    <n v="4"/>
    <n v="23"/>
    <x v="2"/>
    <n v="6"/>
    <n v="5"/>
    <n v="9"/>
    <n v="20"/>
    <n v="62"/>
    <m/>
    <n v="62"/>
    <n v="2"/>
    <s v="ส่งแล้ว"/>
    <s v="ส่งแล้ว"/>
    <s v="ส่งแล้ว"/>
    <n v="22"/>
    <n v="7"/>
    <s v="ส่งแล้ว"/>
    <s v="ส่งแล้ว"/>
    <n v="13"/>
    <n v="10"/>
    <s v="ส่งแล้ว"/>
    <n v="9"/>
    <n v="5"/>
    <n v="27"/>
    <n v="10"/>
    <n v="19"/>
    <s v="ส่งแล้ว"/>
    <s v="ยังไม่ส่ง"/>
    <n v="8"/>
    <s v="ส่งแล้ว"/>
    <s v="ส่งแล้ว"/>
    <n v="15"/>
    <n v="3"/>
    <m/>
    <s v="ไม่ต้องซ่อม"/>
  </r>
  <r>
    <n v="15"/>
    <x v="0"/>
    <n v="15"/>
    <s v="43899"/>
    <s v="นาย"/>
    <s v="จิณณพัตก์"/>
    <s v="พรอนันต์รัตน์"/>
    <s v="43899@promma.ac.th"/>
    <n v="9"/>
    <n v="10"/>
    <n v="2"/>
    <n v="21"/>
    <x v="0"/>
    <n v="6"/>
    <n v="5"/>
    <n v="0"/>
    <n v="11"/>
    <n v="50"/>
    <m/>
    <n v="50"/>
    <n v="1"/>
    <s v="ส่งแล้ว"/>
    <s v="ส่งแล้ว"/>
    <s v="ส่งแล้ว"/>
    <n v="21"/>
    <n v="7"/>
    <s v="ส่งแล้ว"/>
    <s v="ส่งแล้ว"/>
    <n v="11"/>
    <n v="8"/>
    <s v="ส่งแล้ว"/>
    <s v="ยังไม่ส่ง"/>
    <s v="ยังไม่ส่ง"/>
    <n v="25"/>
    <n v="10"/>
    <n v="18"/>
    <s v="ยังไม่ส่ง"/>
    <s v="ส่งแล้ว"/>
    <n v="8"/>
    <s v="ยังไม่ส่ง"/>
    <s v="ยังไม่ส่ง"/>
    <s v="ยังไม่ส่ง"/>
    <s v="ยังไม่ส่ง"/>
    <m/>
    <s v="ไม่ต้องซ่อม"/>
  </r>
  <r>
    <n v="16"/>
    <x v="0"/>
    <n v="16"/>
    <s v="43903"/>
    <s v="นาย"/>
    <s v="นิติรัฐยุทธนันท์"/>
    <s v="ชวนจันทร์"/>
    <s v="43903@promma.ac.th"/>
    <n v="10"/>
    <n v="9"/>
    <n v="5"/>
    <n v="24"/>
    <x v="1"/>
    <n v="6"/>
    <n v="5"/>
    <n v="1"/>
    <n v="12"/>
    <n v="53"/>
    <m/>
    <n v="53"/>
    <n v="1"/>
    <s v="ส่งแล้ว"/>
    <s v="ส่งแล้ว"/>
    <s v="ส่งแล้ว"/>
    <n v="19"/>
    <n v="8"/>
    <s v="ส่งแล้ว"/>
    <s v="ส่งแล้ว"/>
    <n v="14"/>
    <n v="7"/>
    <s v="ส่งแล้ว"/>
    <n v="10"/>
    <n v="8"/>
    <n v="24"/>
    <n v="10"/>
    <n v="17"/>
    <s v="ส่งแล้ว"/>
    <s v="ยังไม่ส่ง"/>
    <n v="9"/>
    <s v="ยังไม่ส่ง"/>
    <s v="ยังไม่ส่ง"/>
    <s v="ยังไม่ส่ง"/>
    <n v="6"/>
    <m/>
    <s v="ไม่ต้องซ่อม"/>
  </r>
  <r>
    <n v="17"/>
    <x v="0"/>
    <n v="17"/>
    <s v="41928"/>
    <s v="นางสาว"/>
    <s v="ยิ่งทิพย์"/>
    <s v="สมบัติทวีพูน"/>
    <s v="41928@promma.ac.th"/>
    <n v="10"/>
    <n v="10"/>
    <n v="3"/>
    <n v="23"/>
    <x v="1"/>
    <n v="6"/>
    <n v="5"/>
    <n v="9"/>
    <n v="20"/>
    <n v="60"/>
    <m/>
    <n v="60"/>
    <n v="2"/>
    <s v="ส่งแล้ว"/>
    <s v="ส่งแล้ว"/>
    <s v="ส่งแล้ว"/>
    <n v="21"/>
    <n v="8"/>
    <s v="ส่งแล้ว"/>
    <s v="ส่งแล้ว"/>
    <n v="13"/>
    <n v="9"/>
    <s v="ส่งแล้ว"/>
    <n v="5"/>
    <s v="ยังไม่ส่ง"/>
    <n v="24"/>
    <n v="9"/>
    <n v="17"/>
    <s v="ส่งแล้ว"/>
    <s v="ยังไม่ส่ง"/>
    <n v="8"/>
    <s v="ส่งแล้ว"/>
    <s v="ส่งแล้ว"/>
    <n v="16"/>
    <n v="7"/>
    <m/>
    <s v="ไม่ต้องซ่อม"/>
  </r>
  <r>
    <n v="18"/>
    <x v="0"/>
    <n v="18"/>
    <s v="42081"/>
    <s v="นางสาว"/>
    <s v="ตลาวี"/>
    <s v="ทองสุข"/>
    <s v="42081@promma.ac.th"/>
    <n v="10"/>
    <n v="10"/>
    <n v="4"/>
    <n v="24"/>
    <x v="6"/>
    <n v="6"/>
    <n v="5"/>
    <n v="1"/>
    <n v="12"/>
    <n v="52"/>
    <m/>
    <n v="52"/>
    <n v="1"/>
    <s v="ส่งแล้ว"/>
    <s v="ส่งแล้ว"/>
    <s v="ส่งแล้ว"/>
    <n v="18"/>
    <n v="10"/>
    <s v="ส่งแล้ว"/>
    <s v="ส่งแล้ว"/>
    <n v="13"/>
    <n v="9"/>
    <s v="ส่งแล้ว"/>
    <n v="11"/>
    <n v="6"/>
    <n v="25"/>
    <n v="6"/>
    <n v="16"/>
    <s v="ส่งแล้ว"/>
    <s v="ยังไม่ส่ง"/>
    <n v="8"/>
    <s v="ยังไม่ส่ง"/>
    <s v="ยังไม่ส่ง"/>
    <s v="ยังไม่ส่ง"/>
    <n v="4"/>
    <m/>
    <s v="ไม่ต้องซ่อม"/>
  </r>
  <r>
    <n v="19"/>
    <x v="0"/>
    <n v="19"/>
    <s v="42155"/>
    <s v="นางสาว"/>
    <s v="ชนัญชิดา"/>
    <s v="อยู่เย็น"/>
    <s v="42155@promma.ac.th"/>
    <n v="10"/>
    <n v="10"/>
    <n v="4"/>
    <n v="24"/>
    <x v="2"/>
    <n v="6"/>
    <n v="5"/>
    <n v="9"/>
    <n v="20"/>
    <n v="63"/>
    <m/>
    <n v="63"/>
    <n v="2"/>
    <s v="ส่งแล้ว"/>
    <s v="ส่งแล้ว"/>
    <s v="ส่งแล้ว"/>
    <n v="21"/>
    <n v="8"/>
    <s v="ส่งแล้ว"/>
    <s v="ส่งแล้ว"/>
    <n v="14"/>
    <n v="8"/>
    <s v="ส่งแล้ว"/>
    <n v="11"/>
    <n v="7"/>
    <n v="27"/>
    <n v="10"/>
    <n v="19"/>
    <s v="ส่งแล้ว"/>
    <s v="ยังไม่ส่ง"/>
    <n v="9"/>
    <s v="ส่งแล้ว"/>
    <s v="ส่งแล้ว"/>
    <n v="17"/>
    <n v="7"/>
    <m/>
    <s v="ไม่ต้องซ่อม"/>
  </r>
  <r>
    <n v="20"/>
    <x v="0"/>
    <n v="20"/>
    <s v="42162"/>
    <s v="นางสาว"/>
    <s v="พิชญาภัคร"/>
    <s v="สมิทธิวิโรจน์"/>
    <s v="42162@promma.ac.th"/>
    <n v="10"/>
    <n v="10"/>
    <n v="4"/>
    <n v="24"/>
    <x v="7"/>
    <n v="5"/>
    <n v="5"/>
    <n v="9"/>
    <n v="19"/>
    <n v="55"/>
    <m/>
    <n v="55"/>
    <n v="1.5"/>
    <s v="ส่งแล้ว"/>
    <s v="ส่งแล้ว"/>
    <s v="ส่งแล้ว"/>
    <n v="17"/>
    <n v="10"/>
    <s v="ส่งแล้ว"/>
    <s v="ส่งแล้ว"/>
    <n v="12"/>
    <n v="9"/>
    <s v="ส่งแล้ว"/>
    <n v="10"/>
    <n v="7"/>
    <n v="17"/>
    <n v="6"/>
    <n v="12"/>
    <s v="ส่งแล้ว"/>
    <s v="ยังไม่ส่ง"/>
    <n v="6"/>
    <s v="ส่งแล้ว"/>
    <s v="ส่งแล้ว"/>
    <n v="18"/>
    <n v="6"/>
    <m/>
    <s v="ไม่ต้องซ่อม"/>
  </r>
  <r>
    <n v="21"/>
    <x v="0"/>
    <n v="21"/>
    <s v="42167"/>
    <s v="นางสาว"/>
    <s v="วรณัชชา"/>
    <s v="ดลลชานนท์"/>
    <s v="42167@promma.ac.th"/>
    <n v="10"/>
    <n v="10"/>
    <n v="4"/>
    <n v="24"/>
    <x v="4"/>
    <n v="5"/>
    <n v="5"/>
    <n v="2"/>
    <n v="12"/>
    <n v="49"/>
    <m/>
    <n v="49"/>
    <n v="0"/>
    <s v="ส่งแล้ว"/>
    <s v="ส่งแล้ว"/>
    <s v="ส่งแล้ว"/>
    <n v="19"/>
    <n v="10"/>
    <s v="ส่งแล้ว"/>
    <s v="ส่งแล้ว"/>
    <n v="15"/>
    <n v="9"/>
    <s v="ส่งแล้ว"/>
    <n v="9"/>
    <n v="7"/>
    <n v="17"/>
    <n v="8"/>
    <n v="13"/>
    <s v="ยังไม่ส่ง"/>
    <s v="ส่งแล้ว"/>
    <n v="7"/>
    <s v="ยังไม่ส่ง"/>
    <s v="ยังไม่ส่ง"/>
    <s v="ยังไม่ส่ง"/>
    <n v="8"/>
    <m/>
    <s v="ไม่ต้องซ่อม"/>
  </r>
  <r>
    <n v="22"/>
    <x v="0"/>
    <n v="22"/>
    <s v="42168"/>
    <s v="นางสาว"/>
    <s v="วรวรรณ"/>
    <s v="แสงศรีจันทร์"/>
    <s v="42168@promma.ac.th"/>
    <n v="10"/>
    <n v="10"/>
    <n v="3"/>
    <n v="23"/>
    <x v="6"/>
    <n v="6"/>
    <n v="5"/>
    <n v="1"/>
    <n v="12"/>
    <n v="51"/>
    <m/>
    <n v="51"/>
    <n v="1"/>
    <s v="ส่งแล้ว"/>
    <s v="ส่งแล้ว"/>
    <s v="ส่งแล้ว"/>
    <n v="19"/>
    <n v="9"/>
    <s v="ส่งแล้ว"/>
    <s v="ส่งแล้ว"/>
    <n v="11"/>
    <n v="9"/>
    <s v="ส่งแล้ว"/>
    <n v="8"/>
    <s v="ยังไม่ส่ง"/>
    <n v="23"/>
    <n v="8"/>
    <n v="16"/>
    <s v="ยังไม่ส่ง"/>
    <s v="ส่งแล้ว"/>
    <n v="9"/>
    <s v="ยังไม่ส่ง"/>
    <s v="ยังไม่ส่ง"/>
    <s v="ยังไม่ส่ง"/>
    <n v="7"/>
    <m/>
    <s v="ไม่ต้องซ่อม"/>
  </r>
  <r>
    <n v="23"/>
    <x v="0"/>
    <n v="23"/>
    <s v="42169"/>
    <s v="นางสาว"/>
    <s v="วริษฐา"/>
    <s v="คล้ายทรง"/>
    <s v="42169@promma.ac.th"/>
    <n v="10"/>
    <n v="10"/>
    <n v="5"/>
    <n v="25"/>
    <x v="6"/>
    <n v="6"/>
    <n v="5"/>
    <n v="10"/>
    <n v="21"/>
    <n v="62"/>
    <m/>
    <n v="62"/>
    <n v="2"/>
    <s v="ส่งแล้ว"/>
    <s v="ส่งแล้ว"/>
    <s v="ส่งแล้ว"/>
    <n v="20"/>
    <n v="8"/>
    <s v="ส่งแล้ว"/>
    <s v="ส่งแล้ว"/>
    <n v="12"/>
    <n v="8"/>
    <s v="ส่งแล้ว"/>
    <n v="11"/>
    <n v="9"/>
    <n v="22"/>
    <n v="10"/>
    <n v="16"/>
    <s v="ส่งแล้ว"/>
    <s v="ยังไม่ส่ง"/>
    <n v="8"/>
    <s v="ส่งแล้ว"/>
    <s v="ส่งแล้ว"/>
    <n v="16"/>
    <n v="8"/>
    <m/>
    <s v="ไม่ต้องซ่อม"/>
  </r>
  <r>
    <n v="24"/>
    <x v="0"/>
    <n v="24"/>
    <s v="42172"/>
    <s v="นางสาว"/>
    <s v="อนัญพร"/>
    <s v="ทรงทอง"/>
    <s v="42172@promma.ac.th"/>
    <n v="10"/>
    <n v="4"/>
    <n v="3"/>
    <n v="17"/>
    <x v="3"/>
    <n v="4"/>
    <n v="5"/>
    <n v="1"/>
    <n v="10"/>
    <n v="42"/>
    <m/>
    <n v="42"/>
    <n v="0"/>
    <s v="ส่งแล้ว"/>
    <s v="ส่งแล้ว"/>
    <s v="ส่งแล้ว"/>
    <n v="19"/>
    <n v="8"/>
    <s v="ส่งแล้ว"/>
    <s v="ยังไม่ส่ง"/>
    <s v="ยังไม่ส่ง"/>
    <n v="8"/>
    <s v="ส่งแล้ว"/>
    <n v="10"/>
    <s v="ยังไม่ส่ง"/>
    <n v="22"/>
    <n v="7"/>
    <n v="15"/>
    <s v="ยังไม่ส่ง"/>
    <s v="ส่งแล้ว"/>
    <s v="ยังไม่ส่ง"/>
    <s v="ยังไม่ส่ง"/>
    <s v="ยังไม่ส่ง"/>
    <s v="ยังไม่ส่ง"/>
    <n v="7"/>
    <m/>
    <s v="ไม่ต้องซ่อม"/>
  </r>
  <r>
    <n v="25"/>
    <x v="0"/>
    <n v="25"/>
    <s v="42247"/>
    <s v="นางสาว"/>
    <s v="พัดชา"/>
    <s v="อุดมลักษณานนท์"/>
    <s v="42247@promma.ac.th"/>
    <n v="10"/>
    <n v="10"/>
    <n v="4"/>
    <n v="24"/>
    <x v="5"/>
    <n v="5"/>
    <n v="5"/>
    <n v="9"/>
    <n v="19"/>
    <n v="57"/>
    <m/>
    <n v="57"/>
    <n v="1.5"/>
    <s v="ส่งแล้ว"/>
    <s v="ส่งแล้ว"/>
    <s v="ส่งแล้ว"/>
    <n v="19"/>
    <n v="8"/>
    <s v="ส่งแล้ว"/>
    <s v="ส่งแล้ว"/>
    <n v="13"/>
    <n v="10"/>
    <s v="ส่งแล้ว"/>
    <n v="7"/>
    <n v="6"/>
    <n v="18"/>
    <n v="10"/>
    <n v="14"/>
    <s v="ส่งแล้ว"/>
    <s v="ยังไม่ส่ง"/>
    <n v="5"/>
    <s v="ส่งแล้ว"/>
    <s v="ส่งแล้ว"/>
    <n v="16"/>
    <n v="7"/>
    <m/>
    <s v="ไม่ต้องซ่อม"/>
  </r>
  <r>
    <n v="26"/>
    <x v="0"/>
    <n v="26"/>
    <s v="42283"/>
    <s v="นางสาว"/>
    <s v="พิชชารีย์"/>
    <s v="นาคพสุสิริ"/>
    <s v="42283@promma.ac.th"/>
    <n v="10"/>
    <n v="10"/>
    <n v="4"/>
    <n v="24"/>
    <x v="1"/>
    <n v="6"/>
    <n v="5"/>
    <n v="9"/>
    <n v="20"/>
    <n v="61"/>
    <m/>
    <n v="61"/>
    <n v="2"/>
    <s v="ส่งแล้ว"/>
    <s v="ส่งแล้ว"/>
    <s v="ส่งแล้ว"/>
    <n v="17"/>
    <n v="8"/>
    <s v="ส่งแล้ว"/>
    <s v="ส่งแล้ว"/>
    <n v="13"/>
    <n v="10"/>
    <s v="ส่งแล้ว"/>
    <n v="11"/>
    <n v="5"/>
    <n v="23"/>
    <n v="10"/>
    <n v="17"/>
    <s v="ส่งแล้ว"/>
    <s v="ยังไม่ส่ง"/>
    <n v="8"/>
    <s v="ส่งแล้ว"/>
    <s v="ส่งแล้ว"/>
    <n v="16"/>
    <n v="6"/>
    <m/>
    <s v="ไม่ต้องซ่อม"/>
  </r>
  <r>
    <n v="27"/>
    <x v="0"/>
    <n v="27"/>
    <s v="42284"/>
    <s v="นางสาว"/>
    <s v="รุ่งฤดี"/>
    <s v="จันทร์งาม"/>
    <s v="42284@promma.ac.th"/>
    <n v="10"/>
    <n v="10"/>
    <n v="4"/>
    <n v="24"/>
    <x v="1"/>
    <n v="5"/>
    <n v="5"/>
    <n v="9"/>
    <n v="19"/>
    <n v="60"/>
    <m/>
    <n v="60"/>
    <n v="2"/>
    <s v="ส่งแล้ว"/>
    <s v="ส่งแล้ว"/>
    <s v="ส่งแล้ว"/>
    <n v="19"/>
    <n v="8"/>
    <s v="ส่งแล้ว"/>
    <s v="ส่งแล้ว"/>
    <n v="8"/>
    <n v="8"/>
    <s v="ส่งแล้ว"/>
    <n v="10"/>
    <n v="7"/>
    <n v="24"/>
    <n v="9"/>
    <n v="17"/>
    <s v="ส่งแล้ว"/>
    <s v="ยังไม่ส่ง"/>
    <n v="6"/>
    <s v="ส่งแล้ว"/>
    <s v="ส่งแล้ว"/>
    <n v="15"/>
    <n v="6"/>
    <m/>
    <s v="ไม่ต้องซ่อม"/>
  </r>
  <r>
    <n v="28"/>
    <x v="0"/>
    <n v="28"/>
    <s v="42292"/>
    <s v="นางสาว"/>
    <s v="สิริวิมล"/>
    <s v="รสจันทร์"/>
    <s v="42292@promma.ac.th"/>
    <n v="10"/>
    <n v="10"/>
    <n v="4"/>
    <n v="24"/>
    <x v="3"/>
    <n v="5"/>
    <n v="5"/>
    <n v="9"/>
    <n v="19"/>
    <n v="58"/>
    <m/>
    <n v="58"/>
    <n v="1.5"/>
    <s v="ส่งแล้ว"/>
    <s v="ส่งแล้ว"/>
    <s v="ส่งแล้ว"/>
    <n v="18"/>
    <n v="9"/>
    <s v="ส่งแล้ว"/>
    <s v="ส่งแล้ว"/>
    <n v="13"/>
    <n v="10"/>
    <s v="ส่งแล้ว"/>
    <n v="11"/>
    <n v="6"/>
    <n v="19"/>
    <n v="10"/>
    <n v="15"/>
    <s v="ส่งแล้ว"/>
    <s v="ยังไม่ส่ง"/>
    <n v="7"/>
    <s v="ส่งแล้ว"/>
    <s v="ส่งแล้ว"/>
    <n v="18"/>
    <n v="6"/>
    <m/>
    <s v="ไม่ต้องซ่อม"/>
  </r>
  <r>
    <n v="29"/>
    <x v="0"/>
    <n v="29"/>
    <s v="43900"/>
    <s v="นางสาว"/>
    <s v="ณิชา"/>
    <s v="อยู่สวัสดิ์"/>
    <s v="43900@promma.ac.th"/>
    <n v="10"/>
    <n v="10"/>
    <n v="4"/>
    <n v="24"/>
    <x v="4"/>
    <n v="5"/>
    <n v="5"/>
    <n v="2"/>
    <n v="12"/>
    <n v="49"/>
    <m/>
    <n v="49"/>
    <n v="0"/>
    <s v="ส่งแล้ว"/>
    <s v="ส่งแล้ว"/>
    <s v="ส่งแล้ว"/>
    <n v="20"/>
    <n v="8"/>
    <s v="ส่งแล้ว"/>
    <s v="ส่งแล้ว"/>
    <n v="14"/>
    <n v="9"/>
    <s v="ส่งแล้ว"/>
    <n v="9"/>
    <n v="7"/>
    <n v="21"/>
    <n v="5"/>
    <n v="13"/>
    <s v="ยังไม่ส่ง"/>
    <s v="ส่งแล้ว"/>
    <n v="6"/>
    <s v="ยังไม่ส่ง"/>
    <s v="ยังไม่ส่ง"/>
    <s v="ยังไม่ส่ง"/>
    <n v="8"/>
    <m/>
    <s v="ไม่ต้องซ่อม"/>
  </r>
  <r>
    <n v="30"/>
    <x v="0"/>
    <n v="30"/>
    <s v="43901"/>
    <s v="นางสาว"/>
    <s v="ภัทรภรณ์"/>
    <s v="โกมล"/>
    <s v="43901@promma.ac.th"/>
    <n v="10"/>
    <n v="10"/>
    <n v="5"/>
    <n v="25"/>
    <x v="6"/>
    <n v="5"/>
    <n v="5"/>
    <n v="9"/>
    <n v="19"/>
    <n v="60"/>
    <m/>
    <n v="60"/>
    <n v="2"/>
    <s v="ส่งแล้ว"/>
    <s v="ส่งแล้ว"/>
    <s v="ส่งแล้ว"/>
    <n v="18"/>
    <n v="10"/>
    <s v="ส่งแล้ว"/>
    <s v="ส่งแล้ว"/>
    <n v="12"/>
    <n v="9"/>
    <s v="ส่งแล้ว"/>
    <n v="10"/>
    <n v="8"/>
    <n v="21"/>
    <n v="10"/>
    <n v="16"/>
    <s v="ส่งแล้ว"/>
    <s v="ยังไม่ส่ง"/>
    <n v="7"/>
    <s v="ส่งแล้ว"/>
    <s v="ส่งแล้ว"/>
    <n v="18"/>
    <n v="7"/>
    <m/>
    <s v="ไม่ต้องซ่อม"/>
  </r>
  <r>
    <n v="31"/>
    <x v="1"/>
    <n v="1"/>
    <s v="41899"/>
    <s v="นาย"/>
    <s v="ณฐชนนท์"/>
    <s v="ผาสุข"/>
    <s v="41899@promma.ac.th"/>
    <n v="10"/>
    <n v="10"/>
    <n v="2"/>
    <n v="22"/>
    <x v="1"/>
    <n v="4"/>
    <n v="5"/>
    <n v="8"/>
    <n v="17"/>
    <n v="56"/>
    <m/>
    <n v="56"/>
    <n v="1.5"/>
    <s v="ส่งแล้ว"/>
    <s v="ส่งแล้ว"/>
    <s v="ส่งแล้ว"/>
    <n v="19"/>
    <n v="10"/>
    <s v="ส่งแล้ว"/>
    <s v="ส่งแล้ว"/>
    <n v="15"/>
    <n v="8"/>
    <s v="ยังไม่ส่ง"/>
    <s v="ยังไม่ส่ง"/>
    <n v="8"/>
    <n v="25"/>
    <n v="8"/>
    <n v="17"/>
    <s v="ยังไม่ส่ง"/>
    <s v="ส่งแล้ว"/>
    <s v="ยังไม่ส่ง"/>
    <s v="ส่งแล้ว"/>
    <s v="ส่งแล้ว"/>
    <n v="14"/>
    <s v="ยังไม่ส่ง"/>
    <m/>
    <s v="ไม่ต้องซ่อม"/>
  </r>
  <r>
    <n v="32"/>
    <x v="1"/>
    <n v="2"/>
    <s v="41910"/>
    <s v="นาย"/>
    <s v="ภัทรภณ"/>
    <s v="บุญประเสริฐ"/>
    <s v="41910@promma.ac.th"/>
    <n v="10"/>
    <n v="8"/>
    <n v="3"/>
    <n v="21"/>
    <x v="1"/>
    <n v="4"/>
    <n v="5"/>
    <n v="8"/>
    <n v="17"/>
    <n v="55"/>
    <m/>
    <n v="55"/>
    <n v="1.5"/>
    <s v="ส่งแล้ว"/>
    <s v="ส่งแล้ว"/>
    <s v="ส่งแล้ว"/>
    <n v="22"/>
    <n v="9"/>
    <s v="ส่งแล้ว"/>
    <s v="ส่งแล้ว"/>
    <n v="13"/>
    <s v="ยังไม่ส่ง"/>
    <s v="ส่งแล้ว"/>
    <n v="11"/>
    <s v="ยังไม่ส่ง"/>
    <n v="26"/>
    <n v="8"/>
    <n v="17"/>
    <s v="ยังไม่ส่ง"/>
    <s v="ส่งแล้ว"/>
    <s v="ยังไม่ส่ง"/>
    <s v="ส่งแล้ว"/>
    <s v="ส่งแล้ว"/>
    <n v="15"/>
    <s v="ยังไม่ส่ง"/>
    <m/>
    <s v="ไม่ต้องซ่อม"/>
  </r>
  <r>
    <n v="33"/>
    <x v="1"/>
    <n v="3"/>
    <s v="41915"/>
    <s v="นาย"/>
    <s v="สวัชกร"/>
    <s v="ดวงเดือน"/>
    <s v="41915@promma.ac.th"/>
    <n v="10"/>
    <n v="10"/>
    <n v="4"/>
    <n v="24"/>
    <x v="1"/>
    <n v="4"/>
    <n v="5"/>
    <n v="8"/>
    <n v="17"/>
    <n v="58"/>
    <m/>
    <n v="58"/>
    <n v="1.5"/>
    <s v="ส่งแล้ว"/>
    <s v="ส่งแล้ว"/>
    <s v="ส่งแล้ว"/>
    <n v="22"/>
    <n v="9"/>
    <s v="ส่งแล้ว"/>
    <s v="ส่งแล้ว"/>
    <n v="11"/>
    <n v="9"/>
    <s v="ส่งแล้ว"/>
    <n v="9"/>
    <n v="5"/>
    <n v="26"/>
    <n v="7"/>
    <n v="17"/>
    <s v="ยังไม่ส่ง"/>
    <s v="ส่งแล้ว"/>
    <s v="ยังไม่ส่ง"/>
    <s v="ส่งแล้ว"/>
    <s v="ส่งแล้ว"/>
    <n v="15"/>
    <s v="ยังไม่ส่ง"/>
    <m/>
    <s v="ไม่ต้องซ่อม"/>
  </r>
  <r>
    <n v="34"/>
    <x v="1"/>
    <n v="4"/>
    <s v="42060"/>
    <s v="นาย"/>
    <s v="กิตติภพ"/>
    <s v="เชื้อเพชร"/>
    <s v="42060@promma.ac.th"/>
    <n v="6"/>
    <n v="0"/>
    <n v="0"/>
    <n v="6"/>
    <x v="4"/>
    <n v="4"/>
    <n v="5"/>
    <n v="0"/>
    <n v="9"/>
    <n v="28"/>
    <m/>
    <n v="28"/>
    <n v="0"/>
    <s v="ส่งแล้ว"/>
    <s v="ส่งแล้ว"/>
    <s v="ยังไม่ส่ง"/>
    <s v="ยังไม่ส่ง"/>
    <n v="8"/>
    <s v="ยังไม่ส่ง"/>
    <s v="ยังไม่ส่ง"/>
    <s v="ยังไม่ส่ง"/>
    <s v="ยังไม่ส่ง"/>
    <s v="ยังไม่ส่ง"/>
    <s v="ยังไม่ส่ง"/>
    <s v="ยังไม่ส่ง"/>
    <n v="19"/>
    <n v="6"/>
    <n v="13"/>
    <s v="ยังไม่ส่ง"/>
    <s v="ส่งแล้ว"/>
    <s v="ยังไม่ส่ง"/>
    <s v="ยังไม่ส่ง"/>
    <s v="ยังไม่ส่ง"/>
    <s v="ยังไม่ส่ง"/>
    <s v="ยังไม่ส่ง"/>
    <m/>
    <s v="ไม่ต้องซ่อม"/>
  </r>
  <r>
    <n v="35"/>
    <x v="1"/>
    <n v="5"/>
    <s v="42063"/>
    <s v="นาย"/>
    <s v="ธนวรรธน์"/>
    <s v="นวมนิ่ม"/>
    <s v="42063@promma.ac.th"/>
    <n v="10"/>
    <n v="8"/>
    <n v="3"/>
    <n v="21"/>
    <x v="3"/>
    <n v="4"/>
    <n v="5"/>
    <n v="3"/>
    <n v="12"/>
    <n v="48"/>
    <m/>
    <n v="48"/>
    <n v="0"/>
    <s v="ส่งแล้ว"/>
    <s v="ส่งแล้ว"/>
    <s v="ส่งแล้ว"/>
    <n v="18"/>
    <n v="8"/>
    <s v="ส่งแล้ว"/>
    <s v="ส่งแล้ว"/>
    <n v="13"/>
    <s v="ยังไม่ส่ง"/>
    <s v="ส่งแล้ว"/>
    <n v="10"/>
    <s v="ยังไม่ส่ง"/>
    <n v="21"/>
    <n v="8"/>
    <n v="15"/>
    <s v="ยังไม่ส่ง"/>
    <s v="ส่งแล้ว"/>
    <s v="ยังไม่ส่ง"/>
    <s v="ส่งแล้ว"/>
    <s v="ยังไม่ส่ง"/>
    <s v="ยังไม่ส่ง"/>
    <s v="ยังไม่ส่ง"/>
    <m/>
    <s v="ไม่ต้องซ่อม"/>
  </r>
  <r>
    <n v="36"/>
    <x v="1"/>
    <n v="6"/>
    <s v="42067"/>
    <s v="นาย"/>
    <s v="ปัณณวิชญ์"/>
    <s v="ปรีเปรม"/>
    <s v="42067@promma.ac.th"/>
    <n v="10"/>
    <n v="10"/>
    <n v="5"/>
    <n v="25"/>
    <x v="1"/>
    <n v="4"/>
    <n v="5"/>
    <n v="8"/>
    <n v="17"/>
    <n v="59"/>
    <m/>
    <n v="59"/>
    <n v="1.5"/>
    <s v="ส่งแล้ว"/>
    <s v="ส่งแล้ว"/>
    <s v="ส่งแล้ว"/>
    <n v="22"/>
    <n v="8"/>
    <s v="ส่งแล้ว"/>
    <s v="ส่งแล้ว"/>
    <n v="13"/>
    <n v="10"/>
    <s v="ส่งแล้ว"/>
    <n v="8"/>
    <n v="8"/>
    <n v="25"/>
    <n v="8"/>
    <n v="17"/>
    <s v="ยังไม่ส่ง"/>
    <s v="ส่งแล้ว"/>
    <s v="ยังไม่ส่ง"/>
    <s v="ส่งแล้ว"/>
    <s v="ส่งแล้ว"/>
    <n v="16"/>
    <s v="ยังไม่ส่ง"/>
    <m/>
    <s v="ไม่ต้องซ่อม"/>
  </r>
  <r>
    <n v="37"/>
    <x v="1"/>
    <n v="7"/>
    <s v="42075"/>
    <s v="นาย"/>
    <s v="สุภโชค"/>
    <s v="ทรัพย์บัว"/>
    <s v="42075@promma.ac.th"/>
    <n v="10"/>
    <n v="10"/>
    <n v="5"/>
    <n v="25"/>
    <x v="6"/>
    <n v="5"/>
    <n v="5"/>
    <n v="9"/>
    <n v="19"/>
    <n v="60"/>
    <m/>
    <n v="60"/>
    <n v="2"/>
    <s v="ส่งแล้ว"/>
    <s v="ส่งแล้ว"/>
    <s v="ส่งแล้ว"/>
    <n v="22"/>
    <n v="8"/>
    <s v="ส่งแล้ว"/>
    <s v="ส่งแล้ว"/>
    <n v="14"/>
    <n v="9"/>
    <s v="ส่งแล้ว"/>
    <n v="9"/>
    <n v="8"/>
    <n v="23"/>
    <n v="8"/>
    <n v="16"/>
    <s v="ส่งแล้ว"/>
    <s v="ยังไม่ส่ง"/>
    <n v="7"/>
    <s v="ส่งแล้ว"/>
    <s v="ส่งแล้ว"/>
    <n v="16"/>
    <n v="6"/>
    <m/>
    <s v="ไม่ต้องซ่อม"/>
  </r>
  <r>
    <n v="38"/>
    <x v="1"/>
    <n v="8"/>
    <s v="42140"/>
    <s v="นาย"/>
    <s v="ธนภูมิ"/>
    <s v="เหลืองดี"/>
    <s v="42140@promma.ac.th"/>
    <n v="10"/>
    <n v="10"/>
    <n v="5"/>
    <n v="25"/>
    <x v="6"/>
    <n v="4"/>
    <n v="5"/>
    <n v="8"/>
    <n v="17"/>
    <n v="58"/>
    <m/>
    <n v="58"/>
    <n v="1.5"/>
    <s v="ส่งแล้ว"/>
    <s v="ส่งแล้ว"/>
    <s v="ส่งแล้ว"/>
    <n v="22"/>
    <n v="8"/>
    <s v="ส่งแล้ว"/>
    <s v="ส่งแล้ว"/>
    <n v="13"/>
    <n v="9"/>
    <s v="ส่งแล้ว"/>
    <n v="10"/>
    <n v="9"/>
    <n v="24"/>
    <n v="8"/>
    <n v="16"/>
    <s v="ยังไม่ส่ง"/>
    <s v="ส่งแล้ว"/>
    <s v="ยังไม่ส่ง"/>
    <s v="ส่งแล้ว"/>
    <s v="ส่งแล้ว"/>
    <n v="16"/>
    <s v="ยังไม่ส่ง"/>
    <m/>
    <s v="ไม่ต้องซ่อม"/>
  </r>
  <r>
    <n v="39"/>
    <x v="1"/>
    <n v="9"/>
    <s v="42190"/>
    <s v="นาย"/>
    <s v="อัษฎกร"/>
    <s v="ตาละลักษมณ์"/>
    <s v="42190@promma.ac.th"/>
    <n v="9"/>
    <n v="3"/>
    <n v="0"/>
    <n v="12"/>
    <x v="1"/>
    <n v="4"/>
    <n v="5"/>
    <n v="0"/>
    <n v="9"/>
    <n v="38"/>
    <m/>
    <n v="38"/>
    <n v="0"/>
    <s v="ส่งแล้ว"/>
    <s v="ส่งแล้ว"/>
    <s v="ส่งแล้ว"/>
    <n v="20"/>
    <n v="7"/>
    <s v="ยังไม่ส่ง"/>
    <s v="ส่งแล้ว"/>
    <s v="ยังไม่ส่ง"/>
    <s v="ยังไม่ส่ง"/>
    <s v="ยังไม่ส่ง"/>
    <s v="ยังไม่ส่ง"/>
    <s v="ยังไม่ส่ง"/>
    <n v="23"/>
    <n v="10"/>
    <n v="17"/>
    <s v="ยังไม่ส่ง"/>
    <s v="ส่งแล้ว"/>
    <s v="ยังไม่ส่ง"/>
    <s v="ยังไม่ส่ง"/>
    <s v="ยังไม่ส่ง"/>
    <s v="ยังไม่ส่ง"/>
    <s v="ยังไม่ส่ง"/>
    <m/>
    <s v="ไม่ต้องซ่อม"/>
  </r>
  <r>
    <n v="40"/>
    <x v="1"/>
    <n v="10"/>
    <s v="42217"/>
    <s v="นาย"/>
    <s v="ชยากร"/>
    <s v="เพิ่มทรัพย์"/>
    <s v="42217@promma.ac.th"/>
    <n v="10"/>
    <n v="10"/>
    <n v="5"/>
    <n v="25"/>
    <x v="8"/>
    <n v="4"/>
    <n v="5"/>
    <n v="3"/>
    <n v="12"/>
    <n v="48"/>
    <m/>
    <n v="48"/>
    <n v="0"/>
    <s v="ส่งแล้ว"/>
    <s v="ส่งแล้ว"/>
    <s v="ส่งแล้ว"/>
    <n v="18"/>
    <n v="10"/>
    <s v="ส่งแล้ว"/>
    <s v="ส่งแล้ว"/>
    <n v="8"/>
    <n v="8"/>
    <s v="ส่งแล้ว"/>
    <n v="9"/>
    <n v="8"/>
    <n v="14"/>
    <n v="7"/>
    <n v="11"/>
    <s v="ยังไม่ส่ง"/>
    <s v="ส่งแล้ว"/>
    <s v="ยังไม่ส่ง"/>
    <s v="ส่งแล้ว"/>
    <s v="ยังไม่ส่ง"/>
    <s v="ยังไม่ส่ง"/>
    <s v="ยังไม่ส่ง"/>
    <m/>
    <s v="ไม่ต้องซ่อม"/>
  </r>
  <r>
    <n v="41"/>
    <x v="1"/>
    <n v="11"/>
    <s v="42257"/>
    <s v="นาย"/>
    <s v="กรภณ"/>
    <s v="สินสวัสดิ์"/>
    <s v="42257@promma.ac.th"/>
    <n v="10"/>
    <n v="8"/>
    <n v="3"/>
    <n v="21"/>
    <x v="6"/>
    <n v="4"/>
    <n v="5"/>
    <n v="8"/>
    <n v="17"/>
    <n v="54"/>
    <m/>
    <n v="54"/>
    <n v="1"/>
    <s v="ส่งแล้ว"/>
    <s v="ส่งแล้ว"/>
    <s v="ส่งแล้ว"/>
    <n v="21"/>
    <n v="8"/>
    <s v="ส่งแล้ว"/>
    <s v="ส่งแล้ว"/>
    <n v="13"/>
    <s v="ยังไม่ส่ง"/>
    <s v="ส่งแล้ว"/>
    <n v="11"/>
    <s v="ยังไม่ส่ง"/>
    <n v="21"/>
    <n v="10"/>
    <n v="16"/>
    <s v="ยังไม่ส่ง"/>
    <s v="ส่งแล้ว"/>
    <s v="ยังไม่ส่ง"/>
    <s v="ส่งแล้ว"/>
    <s v="ส่งแล้ว"/>
    <n v="17"/>
    <s v="ยังไม่ส่ง"/>
    <m/>
    <s v="ไม่ต้องซ่อม"/>
  </r>
  <r>
    <n v="42"/>
    <x v="1"/>
    <n v="12"/>
    <s v="42259"/>
    <s v="นาย"/>
    <s v="ชินปกรณ์"/>
    <s v="กาญจนภูษิต"/>
    <s v="42259@promma.ac.th"/>
    <n v="9"/>
    <n v="10"/>
    <n v="5"/>
    <n v="24"/>
    <x v="3"/>
    <n v="4"/>
    <n v="5"/>
    <n v="5"/>
    <n v="14"/>
    <n v="53"/>
    <m/>
    <n v="53"/>
    <n v="1"/>
    <s v="ส่งแล้ว"/>
    <s v="ส่งแล้ว"/>
    <s v="ส่งแล้ว"/>
    <n v="22"/>
    <n v="7"/>
    <s v="ส่งแล้ว"/>
    <s v="ส่งแล้ว"/>
    <n v="12"/>
    <n v="9"/>
    <s v="ส่งแล้ว"/>
    <n v="10"/>
    <n v="8"/>
    <n v="22"/>
    <n v="8"/>
    <n v="15"/>
    <s v="ยังไม่ส่ง"/>
    <s v="ส่งแล้ว"/>
    <s v="ยังไม่ส่ง"/>
    <s v="ส่งแล้ว"/>
    <s v="ส่งแล้ว"/>
    <s v="ยังไม่ส่ง"/>
    <s v="ยังไม่ส่ง"/>
    <m/>
    <s v="ไม่ต้องซ่อม"/>
  </r>
  <r>
    <n v="43"/>
    <x v="1"/>
    <n v="13"/>
    <s v="42265"/>
    <s v="นาย"/>
    <s v="ธีรภัทร"/>
    <s v="โชคลาภ"/>
    <s v="42265@promma.ac.th"/>
    <n v="10"/>
    <n v="8"/>
    <n v="0"/>
    <n v="18"/>
    <x v="0"/>
    <n v="4"/>
    <n v="5"/>
    <n v="8"/>
    <n v="17"/>
    <n v="53"/>
    <m/>
    <n v="53"/>
    <n v="1"/>
    <s v="ส่งแล้ว"/>
    <s v="ส่งแล้ว"/>
    <s v="ส่งแล้ว"/>
    <n v="21"/>
    <n v="8"/>
    <s v="ส่งแล้ว"/>
    <s v="ส่งแล้ว"/>
    <n v="13"/>
    <s v="ยังไม่ส่ง"/>
    <s v="ยังไม่ส่ง"/>
    <s v="ยังไม่ส่ง"/>
    <s v="ยังไม่ส่ง"/>
    <n v="25"/>
    <n v="10"/>
    <n v="18"/>
    <s v="ยังไม่ส่ง"/>
    <s v="ส่งแล้ว"/>
    <s v="ยังไม่ส่ง"/>
    <s v="ส่งแล้ว"/>
    <s v="ส่งแล้ว"/>
    <n v="16"/>
    <s v="ยังไม่ส่ง"/>
    <m/>
    <s v="ไม่ต้องซ่อม"/>
  </r>
  <r>
    <n v="44"/>
    <x v="1"/>
    <n v="14"/>
    <s v="42266"/>
    <s v="นาย"/>
    <s v="นนทภัทร"/>
    <s v="แจ่มจำรัส"/>
    <s v="42266@promma.ac.th"/>
    <n v="9"/>
    <n v="10"/>
    <n v="3"/>
    <n v="22"/>
    <x v="9"/>
    <n v="4"/>
    <n v="5"/>
    <n v="3"/>
    <n v="12"/>
    <n v="42"/>
    <m/>
    <n v="42"/>
    <n v="0"/>
    <s v="ส่งแล้ว"/>
    <s v="ส่งแล้ว"/>
    <s v="ส่งแล้ว"/>
    <n v="22"/>
    <n v="7"/>
    <s v="ส่งแล้ว"/>
    <s v="ส่งแล้ว"/>
    <n v="13"/>
    <n v="9"/>
    <s v="ส่งแล้ว"/>
    <s v="ยังไม่ส่ง"/>
    <n v="9"/>
    <n v="9"/>
    <n v="6"/>
    <n v="8"/>
    <s v="ยังไม่ส่ง"/>
    <s v="ส่งแล้ว"/>
    <s v="ยังไม่ส่ง"/>
    <s v="ส่งแล้ว"/>
    <s v="ยังไม่ส่ง"/>
    <s v="ยังไม่ส่ง"/>
    <s v="ยังไม่ส่ง"/>
    <m/>
    <s v="ยังไม่ซ่อม"/>
  </r>
  <r>
    <n v="45"/>
    <x v="1"/>
    <n v="15"/>
    <s v="42268"/>
    <s v="นาย"/>
    <s v="ปุณยวิชญ์"/>
    <s v="แพนพา"/>
    <s v="42268@promma.ac.th"/>
    <n v="10"/>
    <n v="8"/>
    <n v="3"/>
    <n v="21"/>
    <x v="6"/>
    <n v="4"/>
    <n v="5"/>
    <n v="8"/>
    <n v="17"/>
    <n v="54"/>
    <m/>
    <n v="54"/>
    <n v="1"/>
    <s v="ส่งแล้ว"/>
    <s v="ส่งแล้ว"/>
    <s v="ส่งแล้ว"/>
    <n v="22"/>
    <n v="10"/>
    <s v="ส่งแล้ว"/>
    <s v="ส่งแล้ว"/>
    <n v="15"/>
    <s v="ยังไม่ส่ง"/>
    <s v="ส่งแล้ว"/>
    <n v="11"/>
    <s v="ยังไม่ส่ง"/>
    <n v="24"/>
    <n v="8"/>
    <n v="16"/>
    <s v="ยังไม่ส่ง"/>
    <s v="ส่งแล้ว"/>
    <s v="ยังไม่ส่ง"/>
    <s v="ส่งแล้ว"/>
    <s v="ส่งแล้ว"/>
    <n v="16"/>
    <s v="ยังไม่ส่ง"/>
    <m/>
    <s v="ไม่ต้องซ่อม"/>
  </r>
  <r>
    <n v="46"/>
    <x v="1"/>
    <n v="16"/>
    <s v="43902"/>
    <s v="นาย"/>
    <s v="เตชิน"/>
    <s v="ทานา"/>
    <s v="43902@promma.ac.th"/>
    <n v="9"/>
    <n v="0"/>
    <n v="2"/>
    <n v="11"/>
    <x v="10"/>
    <n v="4"/>
    <n v="5"/>
    <n v="3"/>
    <n v="12"/>
    <n v="32"/>
    <m/>
    <n v="32"/>
    <n v="0"/>
    <s v="ส่งแล้ว"/>
    <s v="ส่งแล้ว"/>
    <s v="ส่งแล้ว"/>
    <n v="21"/>
    <n v="6"/>
    <s v="ยังไม่ส่ง"/>
    <s v="ยังไม่ส่ง"/>
    <s v="ยังไม่ส่ง"/>
    <s v="ยังไม่ส่ง"/>
    <s v="ส่งแล้ว"/>
    <s v="ยังไม่ส่ง"/>
    <s v="ยังไม่ส่ง"/>
    <n v="12"/>
    <n v="6"/>
    <n v="9"/>
    <s v="ยังไม่ส่ง"/>
    <s v="ส่งแล้ว"/>
    <s v="ยังไม่ส่ง"/>
    <s v="ส่งแล้ว"/>
    <s v="ยังไม่ส่ง"/>
    <s v="ยังไม่ส่ง"/>
    <s v="ยังไม่ส่ง"/>
    <m/>
    <s v="ยังไม่ซ่อม"/>
  </r>
  <r>
    <n v="47"/>
    <x v="1"/>
    <n v="17"/>
    <s v="43904"/>
    <s v="นาย"/>
    <s v="ปภังกร"/>
    <s v="ฟักทองพรรณ"/>
    <s v="43904@promma.ac.th"/>
    <n v="10"/>
    <n v="8"/>
    <n v="3"/>
    <n v="21"/>
    <x v="6"/>
    <n v="4"/>
    <n v="5"/>
    <n v="8"/>
    <n v="17"/>
    <n v="54"/>
    <m/>
    <n v="54"/>
    <n v="1"/>
    <s v="ส่งแล้ว"/>
    <s v="ส่งแล้ว"/>
    <s v="ส่งแล้ว"/>
    <n v="19"/>
    <n v="8"/>
    <s v="ส่งแล้ว"/>
    <s v="ส่งแล้ว"/>
    <n v="13"/>
    <s v="ยังไม่ส่ง"/>
    <s v="ส่งแล้ว"/>
    <n v="9"/>
    <s v="ยังไม่ส่ง"/>
    <n v="24"/>
    <n v="8"/>
    <n v="16"/>
    <s v="ยังไม่ส่ง"/>
    <s v="ส่งแล้ว"/>
    <s v="ยังไม่ส่ง"/>
    <s v="ส่งแล้ว"/>
    <s v="ส่งแล้ว"/>
    <n v="16"/>
    <s v="ยังไม่ส่ง"/>
    <m/>
    <s v="ไม่ต้องซ่อม"/>
  </r>
  <r>
    <n v="48"/>
    <x v="1"/>
    <n v="18"/>
    <s v="43906"/>
    <s v="นาย"/>
    <s v="จิระพจน์"/>
    <s v="ลีลารังสี"/>
    <s v="43906@promma.ac.th"/>
    <n v="7"/>
    <n v="8"/>
    <n v="3"/>
    <n v="18"/>
    <x v="5"/>
    <n v="4"/>
    <n v="5"/>
    <n v="3"/>
    <n v="12"/>
    <n v="44"/>
    <m/>
    <n v="44"/>
    <n v="0"/>
    <s v="ยังไม่ส่ง"/>
    <s v="ส่งแล้ว"/>
    <s v="ส่งแล้ว"/>
    <n v="19"/>
    <n v="7"/>
    <s v="ส่งแล้ว"/>
    <s v="ส่งแล้ว"/>
    <n v="12"/>
    <s v="ยังไม่ส่ง"/>
    <s v="ส่งแล้ว"/>
    <n v="9"/>
    <s v="ยังไม่ส่ง"/>
    <n v="18"/>
    <n v="10"/>
    <n v="14"/>
    <s v="ยังไม่ส่ง"/>
    <s v="ส่งแล้ว"/>
    <s v="ยังไม่ส่ง"/>
    <s v="ส่งแล้ว"/>
    <s v="ยังไม่ส่ง"/>
    <s v="ยังไม่ส่ง"/>
    <s v="ยังไม่ส่ง"/>
    <m/>
    <s v="ไม่ต้องซ่อม"/>
  </r>
  <r>
    <n v="49"/>
    <x v="1"/>
    <n v="19"/>
    <s v="41927"/>
    <s v="นางสาว"/>
    <s v="พิชญ์พธู"/>
    <s v="สุกสี"/>
    <s v="41927@promma.ac.th"/>
    <n v="6"/>
    <n v="0"/>
    <n v="0"/>
    <n v="6"/>
    <x v="8"/>
    <n v="4"/>
    <n v="5"/>
    <n v="0"/>
    <n v="9"/>
    <n v="26"/>
    <m/>
    <n v="26"/>
    <n v="0"/>
    <s v="ส่งแล้ว"/>
    <s v="ส่งแล้ว"/>
    <s v="ยังไม่ส่ง"/>
    <s v="ยังไม่ส่ง"/>
    <n v="8"/>
    <s v="ยังไม่ส่ง"/>
    <s v="ยังไม่ส่ง"/>
    <s v="ยังไม่ส่ง"/>
    <s v="ยังไม่ส่ง"/>
    <s v="ยังไม่ส่ง"/>
    <s v="ยังไม่ส่ง"/>
    <s v="ยังไม่ส่ง"/>
    <n v="13"/>
    <n v="8"/>
    <n v="11"/>
    <s v="ยังไม่ส่ง"/>
    <s v="ส่งแล้ว"/>
    <s v="ยังไม่ส่ง"/>
    <s v="ยังไม่ส่ง"/>
    <s v="ยังไม่ส่ง"/>
    <s v="ยังไม่ส่ง"/>
    <s v="ยังไม่ส่ง"/>
    <m/>
    <s v="ไม่ต้องซ่อม"/>
  </r>
  <r>
    <n v="50"/>
    <x v="1"/>
    <n v="20"/>
    <s v="42047"/>
    <s v="นางสาว"/>
    <s v="ธิญาดา"/>
    <s v="แป้นแหลม"/>
    <s v="42047@promma.ac.th"/>
    <n v="5"/>
    <n v="8"/>
    <n v="3"/>
    <n v="16"/>
    <x v="5"/>
    <n v="4"/>
    <n v="5"/>
    <n v="0"/>
    <n v="9"/>
    <n v="39"/>
    <m/>
    <n v="39"/>
    <n v="0"/>
    <s v="ยังไม่ส่ง"/>
    <s v="ส่งแล้ว"/>
    <s v="ส่งแล้ว"/>
    <s v="ยังไม่ส่ง"/>
    <n v="6"/>
    <s v="ส่งแล้ว"/>
    <s v="ส่งแล้ว"/>
    <n v="10"/>
    <s v="ยังไม่ส่ง"/>
    <s v="ส่งแล้ว"/>
    <n v="8"/>
    <s v="ยังไม่ส่ง"/>
    <n v="19"/>
    <n v="8"/>
    <n v="14"/>
    <s v="ยังไม่ส่ง"/>
    <s v="ส่งแล้ว"/>
    <s v="ยังไม่ส่ง"/>
    <s v="ยังไม่ส่ง"/>
    <s v="ยังไม่ส่ง"/>
    <s v="ยังไม่ส่ง"/>
    <s v="ยังไม่ส่ง"/>
    <m/>
    <s v="ไม่ต้องซ่อม"/>
  </r>
  <r>
    <n v="51"/>
    <x v="1"/>
    <n v="21"/>
    <s v="42076"/>
    <s v="นางสาว"/>
    <s v="กนิษฐา"/>
    <s v="ปัจจุโส"/>
    <s v="42076@promma.ac.th"/>
    <n v="9"/>
    <n v="8"/>
    <n v="3"/>
    <n v="20"/>
    <x v="1"/>
    <n v="4"/>
    <n v="5"/>
    <n v="0"/>
    <n v="9"/>
    <n v="46"/>
    <m/>
    <n v="46"/>
    <n v="0"/>
    <s v="ส่งแล้ว"/>
    <s v="ส่งแล้ว"/>
    <s v="ส่งแล้ว"/>
    <n v="21"/>
    <n v="7"/>
    <s v="ส่งแล้ว"/>
    <s v="ส่งแล้ว"/>
    <n v="15"/>
    <s v="ยังไม่ส่ง"/>
    <s v="ส่งแล้ว"/>
    <n v="10"/>
    <s v="ยังไม่ส่ง"/>
    <n v="24"/>
    <n v="10"/>
    <n v="17"/>
    <s v="ยังไม่ส่ง"/>
    <s v="ส่งแล้ว"/>
    <s v="ยังไม่ส่ง"/>
    <s v="ยังไม่ส่ง"/>
    <s v="ยังไม่ส่ง"/>
    <s v="ยังไม่ส่ง"/>
    <s v="ยังไม่ส่ง"/>
    <m/>
    <s v="ไม่ต้องซ่อม"/>
  </r>
  <r>
    <n v="52"/>
    <x v="1"/>
    <n v="22"/>
    <s v="42078"/>
    <s v="นางสาว"/>
    <s v="ณพัชญา"/>
    <s v="พนาลัย"/>
    <s v="42078@promma.ac.th"/>
    <n v="9"/>
    <n v="8"/>
    <n v="2"/>
    <n v="19"/>
    <x v="3"/>
    <n v="8"/>
    <n v="5"/>
    <n v="3"/>
    <n v="16"/>
    <n v="50"/>
    <m/>
    <n v="50"/>
    <n v="1"/>
    <s v="ส่งแล้ว"/>
    <s v="ส่งแล้ว"/>
    <s v="ส่งแล้ว"/>
    <n v="20"/>
    <n v="7"/>
    <s v="ส่งแล้ว"/>
    <s v="ส่งแล้ว"/>
    <n v="15"/>
    <s v="ยังไม่ส่ง"/>
    <s v="ส่งแล้ว"/>
    <s v="ยังไม่ส่ง"/>
    <s v="ยังไม่ส่ง"/>
    <n v="21"/>
    <n v="9"/>
    <n v="15"/>
    <s v="ส่งแล้ว"/>
    <s v="ส่งแล้ว"/>
    <s v="ยังไม่ส่ง"/>
    <s v="ส่งแล้ว"/>
    <s v="ยังไม่ส่ง"/>
    <s v="ยังไม่ส่ง"/>
    <s v="ยังไม่ส่ง"/>
    <m/>
    <s v="ไม่ต้องซ่อม"/>
  </r>
  <r>
    <n v="53"/>
    <x v="1"/>
    <n v="23"/>
    <s v="42083"/>
    <s v="เด็กหญิง"/>
    <s v="ธารธรรมญา"/>
    <s v="ศรีเมือง"/>
    <s v="42083@promma.ac.th"/>
    <n v="10"/>
    <n v="10"/>
    <n v="2"/>
    <n v="22"/>
    <x v="5"/>
    <n v="4"/>
    <n v="5"/>
    <n v="8"/>
    <n v="17"/>
    <n v="53"/>
    <m/>
    <n v="53"/>
    <n v="1"/>
    <s v="ส่งแล้ว"/>
    <s v="ส่งแล้ว"/>
    <s v="ส่งแล้ว"/>
    <n v="20"/>
    <n v="8"/>
    <s v="ส่งแล้ว"/>
    <s v="ส่งแล้ว"/>
    <n v="10"/>
    <n v="8"/>
    <s v="ส่งแล้ว"/>
    <s v="ยังไม่ส่ง"/>
    <s v="ยังไม่ส่ง"/>
    <n v="20"/>
    <n v="8"/>
    <n v="14"/>
    <s v="ยังไม่ส่ง"/>
    <s v="ส่งแล้ว"/>
    <s v="ยังไม่ส่ง"/>
    <s v="ส่งแล้ว"/>
    <s v="ส่งแล้ว"/>
    <n v="15"/>
    <s v="ยังไม่ส่ง"/>
    <m/>
    <s v="ไม่ต้องซ่อม"/>
  </r>
  <r>
    <n v="54"/>
    <x v="1"/>
    <n v="24"/>
    <s v="42084"/>
    <s v="นางสาว"/>
    <s v="ธิดารัตน์"/>
    <s v="งามสม"/>
    <s v="42084@promma.ac.th"/>
    <n v="9"/>
    <n v="8"/>
    <n v="3"/>
    <n v="20"/>
    <x v="8"/>
    <n v="4"/>
    <n v="5"/>
    <n v="3"/>
    <n v="12"/>
    <n v="43"/>
    <m/>
    <n v="43"/>
    <n v="0"/>
    <s v="ส่งแล้ว"/>
    <s v="ส่งแล้ว"/>
    <s v="ส่งแล้ว"/>
    <n v="21"/>
    <n v="7"/>
    <s v="ส่งแล้ว"/>
    <s v="ส่งแล้ว"/>
    <n v="15"/>
    <s v="ยังไม่ส่ง"/>
    <s v="ส่งแล้ว"/>
    <n v="10"/>
    <s v="ยังไม่ส่ง"/>
    <n v="15"/>
    <n v="6"/>
    <n v="11"/>
    <s v="ยังไม่ส่ง"/>
    <s v="ส่งแล้ว"/>
    <s v="ยังไม่ส่ง"/>
    <s v="ส่งแล้ว"/>
    <s v="ยังไม่ส่ง"/>
    <s v="ยังไม่ส่ง"/>
    <s v="ยังไม่ส่ง"/>
    <m/>
    <s v="ไม่ต้องซ่อม"/>
  </r>
  <r>
    <n v="55"/>
    <x v="1"/>
    <n v="25"/>
    <s v="42086"/>
    <s v="นางสาว"/>
    <s v="นภัสวรรณ"/>
    <s v="กวีกิจวิศิษฎ์"/>
    <s v="42086@promma.ac.th"/>
    <n v="10"/>
    <n v="8"/>
    <n v="0"/>
    <n v="18"/>
    <x v="8"/>
    <n v="4"/>
    <n v="5"/>
    <n v="8"/>
    <n v="17"/>
    <n v="46"/>
    <m/>
    <n v="46"/>
    <n v="0"/>
    <s v="ส่งแล้ว"/>
    <s v="ส่งแล้ว"/>
    <s v="ส่งแล้ว"/>
    <n v="20"/>
    <n v="9"/>
    <s v="ส่งแล้ว"/>
    <s v="ส่งแล้ว"/>
    <n v="10"/>
    <s v="ยังไม่ส่ง"/>
    <s v="ยังไม่ส่ง"/>
    <s v="ยังไม่ส่ง"/>
    <s v="ยังไม่ส่ง"/>
    <n v="16"/>
    <n v="6"/>
    <n v="11"/>
    <s v="ยังไม่ส่ง"/>
    <s v="ส่งแล้ว"/>
    <s v="ยังไม่ส่ง"/>
    <s v="ส่งแล้ว"/>
    <s v="ส่งแล้ว"/>
    <n v="17"/>
    <s v="ยังไม่ส่ง"/>
    <m/>
    <s v="ไม่ต้องซ่อม"/>
  </r>
  <r>
    <n v="56"/>
    <x v="1"/>
    <n v="26"/>
    <s v="42091"/>
    <s v="นางสาว"/>
    <s v="ภัทรดา"/>
    <s v="มหัทธนานุภาพ"/>
    <s v="42091@promma.ac.th"/>
    <n v="10"/>
    <n v="8"/>
    <n v="3"/>
    <n v="21"/>
    <x v="5"/>
    <n v="4"/>
    <n v="5"/>
    <n v="0"/>
    <n v="9"/>
    <n v="44"/>
    <m/>
    <n v="44"/>
    <n v="0"/>
    <s v="ส่งแล้ว"/>
    <s v="ส่งแล้ว"/>
    <s v="ส่งแล้ว"/>
    <n v="20"/>
    <n v="9"/>
    <s v="ส่งแล้ว"/>
    <s v="ส่งแล้ว"/>
    <n v="12"/>
    <s v="ยังไม่ส่ง"/>
    <s v="ส่งแล้ว"/>
    <n v="11"/>
    <s v="ยังไม่ส่ง"/>
    <n v="24"/>
    <n v="4"/>
    <n v="14"/>
    <s v="ยังไม่ส่ง"/>
    <s v="ส่งแล้ว"/>
    <s v="ยังไม่ส่ง"/>
    <s v="ยังไม่ส่ง"/>
    <s v="ยังไม่ส่ง"/>
    <s v="ยังไม่ส่ง"/>
    <s v="ยังไม่ส่ง"/>
    <m/>
    <s v="ไม่ต้องซ่อม"/>
  </r>
  <r>
    <n v="57"/>
    <x v="1"/>
    <n v="27"/>
    <s v="42092"/>
    <s v="นางสาว"/>
    <s v="มนัสดา"/>
    <s v="ร่ายเรือง"/>
    <s v="42092@promma.ac.th"/>
    <n v="9"/>
    <n v="8"/>
    <n v="0"/>
    <n v="17"/>
    <x v="1"/>
    <n v="4"/>
    <n v="5"/>
    <n v="8"/>
    <n v="17"/>
    <n v="51"/>
    <m/>
    <n v="51"/>
    <n v="1"/>
    <s v="ส่งแล้ว"/>
    <s v="ส่งแล้ว"/>
    <s v="ส่งแล้ว"/>
    <n v="20"/>
    <n v="6"/>
    <s v="ส่งแล้ว"/>
    <s v="ส่งแล้ว"/>
    <n v="10"/>
    <s v="ยังไม่ส่ง"/>
    <s v="ยังไม่ส่ง"/>
    <s v="ยังไม่ส่ง"/>
    <s v="ยังไม่ส่ง"/>
    <n v="23"/>
    <n v="10"/>
    <n v="17"/>
    <s v="ยังไม่ส่ง"/>
    <s v="ส่งแล้ว"/>
    <s v="ยังไม่ส่ง"/>
    <s v="ส่งแล้ว"/>
    <s v="ส่งแล้ว"/>
    <n v="16"/>
    <s v="ยังไม่ส่ง"/>
    <m/>
    <s v="ไม่ต้องซ่อม"/>
  </r>
  <r>
    <n v="58"/>
    <x v="1"/>
    <n v="28"/>
    <s v="42094"/>
    <s v="นางสาว"/>
    <s v="ศุภาพิชญ์"/>
    <s v="พูลพิพัฒน์"/>
    <s v="42094@promma.ac.th"/>
    <n v="9"/>
    <n v="10"/>
    <n v="4"/>
    <n v="23"/>
    <x v="0"/>
    <n v="4"/>
    <n v="5"/>
    <n v="3"/>
    <n v="12"/>
    <n v="53"/>
    <m/>
    <n v="53"/>
    <n v="1"/>
    <s v="ส่งแล้ว"/>
    <s v="ส่งแล้ว"/>
    <s v="ส่งแล้ว"/>
    <n v="19"/>
    <n v="7"/>
    <s v="ส่งแล้ว"/>
    <s v="ส่งแล้ว"/>
    <n v="14"/>
    <n v="9"/>
    <s v="ส่งแล้ว"/>
    <n v="10"/>
    <n v="7"/>
    <n v="25"/>
    <n v="10"/>
    <n v="18"/>
    <s v="ยังไม่ส่ง"/>
    <s v="ส่งแล้ว"/>
    <s v="ยังไม่ส่ง"/>
    <s v="ส่งแล้ว"/>
    <s v="ยังไม่ส่ง"/>
    <s v="ยังไม่ส่ง"/>
    <s v="ยังไม่ส่ง"/>
    <m/>
    <s v="ไม่ต้องซ่อม"/>
  </r>
  <r>
    <n v="59"/>
    <x v="1"/>
    <n v="29"/>
    <s v="42160"/>
    <s v="นางสาว"/>
    <s v="พรปวีณ์"/>
    <s v="มุ่งเอื้อมกลาง"/>
    <s v="42160@promma.ac.th"/>
    <n v="10"/>
    <n v="8"/>
    <n v="3"/>
    <n v="21"/>
    <x v="0"/>
    <n v="4"/>
    <n v="5"/>
    <n v="8"/>
    <n v="17"/>
    <n v="56"/>
    <m/>
    <n v="56"/>
    <n v="1.5"/>
    <s v="ส่งแล้ว"/>
    <s v="ส่งแล้ว"/>
    <s v="ส่งแล้ว"/>
    <n v="22"/>
    <n v="10"/>
    <s v="ส่งแล้ว"/>
    <s v="ส่งแล้ว"/>
    <n v="15"/>
    <s v="ยังไม่ส่ง"/>
    <s v="ส่งแล้ว"/>
    <n v="11"/>
    <s v="ยังไม่ส่ง"/>
    <n v="26"/>
    <n v="10"/>
    <n v="18"/>
    <s v="ยังไม่ส่ง"/>
    <s v="ส่งแล้ว"/>
    <s v="ยังไม่ส่ง"/>
    <s v="ส่งแล้ว"/>
    <s v="ส่งแล้ว"/>
    <n v="16"/>
    <s v="ยังไม่ส่ง"/>
    <m/>
    <s v="ไม่ต้องซ่อม"/>
  </r>
  <r>
    <n v="60"/>
    <x v="1"/>
    <n v="30"/>
    <s v="42170"/>
    <s v="นางสาว"/>
    <s v="สรชา"/>
    <s v="พัฒนาภากรณ์"/>
    <s v="42170@promma.ac.th"/>
    <n v="10"/>
    <n v="8"/>
    <n v="3"/>
    <n v="21"/>
    <x v="0"/>
    <n v="4"/>
    <n v="5"/>
    <n v="0"/>
    <n v="9"/>
    <n v="48"/>
    <m/>
    <n v="48"/>
    <n v="0"/>
    <s v="ส่งแล้ว"/>
    <s v="ส่งแล้ว"/>
    <s v="ส่งแล้ว"/>
    <n v="22"/>
    <n v="10"/>
    <s v="ส่งแล้ว"/>
    <s v="ส่งแล้ว"/>
    <n v="11"/>
    <s v="ยังไม่ส่ง"/>
    <s v="ส่งแล้ว"/>
    <n v="8"/>
    <s v="ยังไม่ส่ง"/>
    <n v="25"/>
    <n v="10"/>
    <n v="18"/>
    <s v="ยังไม่ส่ง"/>
    <s v="ส่งแล้ว"/>
    <s v="ยังไม่ส่ง"/>
    <s v="ยังไม่ส่ง"/>
    <s v="ยังไม่ส่ง"/>
    <s v="ยังไม่ส่ง"/>
    <s v="ยังไม่ส่ง"/>
    <m/>
    <s v="ไม่ต้องซ่อม"/>
  </r>
  <r>
    <n v="61"/>
    <x v="1"/>
    <n v="31"/>
    <s v="42205"/>
    <s v="นางสาว"/>
    <s v="ปพิชญา"/>
    <s v="เลิศอาวาส"/>
    <s v="42205@promma.ac.th"/>
    <n v="10"/>
    <n v="8"/>
    <n v="3"/>
    <n v="21"/>
    <x v="1"/>
    <n v="4"/>
    <n v="5"/>
    <n v="0"/>
    <n v="9"/>
    <n v="47"/>
    <m/>
    <n v="47"/>
    <n v="0"/>
    <s v="ส่งแล้ว"/>
    <s v="ส่งแล้ว"/>
    <s v="ส่งแล้ว"/>
    <n v="21"/>
    <n v="8"/>
    <s v="ส่งแล้ว"/>
    <s v="ส่งแล้ว"/>
    <n v="14"/>
    <s v="ยังไม่ส่ง"/>
    <s v="ส่งแล้ว"/>
    <n v="10"/>
    <s v="ยังไม่ส่ง"/>
    <n v="26"/>
    <n v="8"/>
    <n v="17"/>
    <s v="ยังไม่ส่ง"/>
    <s v="ส่งแล้ว"/>
    <s v="ยังไม่ส่ง"/>
    <s v="ยังไม่ส่ง"/>
    <s v="ยังไม่ส่ง"/>
    <s v="ยังไม่ส่ง"/>
    <s v="ยังไม่ส่ง"/>
    <m/>
    <s v="ไม่ต้องซ่อม"/>
  </r>
  <r>
    <n v="62"/>
    <x v="1"/>
    <n v="32"/>
    <s v="42243"/>
    <s v="นางสาว"/>
    <s v="ปณาลี"/>
    <s v="ภิรมย์รอด"/>
    <s v="42243@promma.ac.th"/>
    <n v="10"/>
    <n v="8"/>
    <n v="3"/>
    <n v="21"/>
    <x v="6"/>
    <n v="4"/>
    <n v="5"/>
    <n v="3"/>
    <n v="12"/>
    <n v="49"/>
    <m/>
    <n v="49"/>
    <n v="0"/>
    <s v="ส่งแล้ว"/>
    <s v="ส่งแล้ว"/>
    <s v="ส่งแล้ว"/>
    <n v="21"/>
    <n v="9"/>
    <s v="ส่งแล้ว"/>
    <s v="ส่งแล้ว"/>
    <n v="13"/>
    <s v="ยังไม่ส่ง"/>
    <s v="ส่งแล้ว"/>
    <n v="10"/>
    <s v="ยังไม่ส่ง"/>
    <n v="22"/>
    <n v="10"/>
    <n v="16"/>
    <s v="ยังไม่ส่ง"/>
    <s v="ส่งแล้ว"/>
    <s v="ยังไม่ส่ง"/>
    <s v="ส่งแล้ว"/>
    <s v="ยังไม่ส่ง"/>
    <s v="ยังไม่ส่ง"/>
    <s v="ยังไม่ส่ง"/>
    <m/>
    <s v="ไม่ต้องซ่อม"/>
  </r>
  <r>
    <n v="63"/>
    <x v="1"/>
    <n v="33"/>
    <s v="42280"/>
    <s v="นางสาว"/>
    <s v="ปิยพัทร"/>
    <s v="รักมิตร"/>
    <s v="42280@promma.ac.th"/>
    <n v="10"/>
    <n v="8"/>
    <n v="3"/>
    <n v="21"/>
    <x v="4"/>
    <n v="4"/>
    <n v="5"/>
    <n v="8"/>
    <n v="17"/>
    <n v="51"/>
    <m/>
    <n v="51"/>
    <n v="1"/>
    <s v="ส่งแล้ว"/>
    <s v="ส่งแล้ว"/>
    <s v="ส่งแล้ว"/>
    <n v="21"/>
    <n v="9"/>
    <s v="ส่งแล้ว"/>
    <s v="ส่งแล้ว"/>
    <n v="13"/>
    <s v="ยังไม่ส่ง"/>
    <s v="ส่งแล้ว"/>
    <n v="10"/>
    <s v="ยังไม่ส่ง"/>
    <n v="19"/>
    <n v="7"/>
    <n v="13"/>
    <s v="ยังไม่ส่ง"/>
    <s v="ส่งแล้ว"/>
    <s v="ยังไม่ส่ง"/>
    <s v="ส่งแล้ว"/>
    <s v="ส่งแล้ว"/>
    <n v="18"/>
    <s v="ยังไม่ส่ง"/>
    <m/>
    <s v="ไม่ต้องซ่อม"/>
  </r>
  <r>
    <n v="64"/>
    <x v="1"/>
    <n v="34"/>
    <s v="42282"/>
    <s v="นางสาว"/>
    <s v="พัศธนัญญา"/>
    <s v="รัตนานุพงศ์"/>
    <s v="42282@promma.ac.th"/>
    <n v="10"/>
    <n v="8"/>
    <n v="3"/>
    <n v="21"/>
    <x v="3"/>
    <n v="4"/>
    <n v="5"/>
    <n v="0"/>
    <n v="9"/>
    <n v="45"/>
    <m/>
    <n v="45"/>
    <n v="0"/>
    <s v="ส่งแล้ว"/>
    <s v="ส่งแล้ว"/>
    <s v="ส่งแล้ว"/>
    <n v="22"/>
    <n v="8"/>
    <s v="ส่งแล้ว"/>
    <s v="ส่งแล้ว"/>
    <n v="14"/>
    <s v="ยังไม่ส่ง"/>
    <s v="ส่งแล้ว"/>
    <n v="8"/>
    <s v="ยังไม่ส่ง"/>
    <n v="21"/>
    <n v="8"/>
    <n v="15"/>
    <s v="ยังไม่ส่ง"/>
    <s v="ส่งแล้ว"/>
    <s v="ยังไม่ส่ง"/>
    <s v="ยังไม่ส่ง"/>
    <s v="ยังไม่ส่ง"/>
    <s v="ยังไม่ส่ง"/>
    <s v="ยังไม่ส่ง"/>
    <m/>
    <s v="ไม่ต้องซ่อม"/>
  </r>
  <r>
    <n v="65"/>
    <x v="1"/>
    <n v="35"/>
    <s v="42287"/>
    <s v="เด็กหญิง"/>
    <s v="ศศิชา"/>
    <s v="จันทร์แสง"/>
    <s v="42287@promma.ac.th"/>
    <n v="10"/>
    <n v="8"/>
    <n v="3"/>
    <n v="21"/>
    <x v="1"/>
    <n v="4"/>
    <n v="5"/>
    <n v="5"/>
    <n v="14"/>
    <n v="52"/>
    <m/>
    <n v="52"/>
    <n v="1"/>
    <s v="ส่งแล้ว"/>
    <s v="ส่งแล้ว"/>
    <s v="ส่งแล้ว"/>
    <n v="21"/>
    <n v="9"/>
    <s v="ส่งแล้ว"/>
    <s v="ส่งแล้ว"/>
    <n v="13"/>
    <s v="ยังไม่ส่ง"/>
    <s v="ส่งแล้ว"/>
    <n v="10"/>
    <s v="ยังไม่ส่ง"/>
    <n v="25"/>
    <n v="8"/>
    <n v="17"/>
    <s v="ยังไม่ส่ง"/>
    <s v="ส่งแล้ว"/>
    <s v="ยังไม่ส่ง"/>
    <s v="ส่งแล้ว"/>
    <s v="ส่งแล้ว"/>
    <s v="ยังไม่ส่ง"/>
    <s v="ยังไม่ส่ง"/>
    <m/>
    <s v="ไม่ต้องซ่อม"/>
  </r>
  <r>
    <n v="66"/>
    <x v="1"/>
    <n v="36"/>
    <s v="43905"/>
    <s v="นางสาว"/>
    <s v="อภิชญา"/>
    <s v="เอี่ยมศิริวงศ์"/>
    <s v="43905@promma.ac.th"/>
    <n v="9"/>
    <n v="0"/>
    <n v="0"/>
    <n v="9"/>
    <x v="4"/>
    <n v="4"/>
    <n v="5"/>
    <n v="0"/>
    <n v="9"/>
    <n v="31"/>
    <m/>
    <n v="31"/>
    <n v="0"/>
    <s v="ส่งแล้ว"/>
    <s v="ส่งแล้ว"/>
    <s v="ส่งแล้ว"/>
    <n v="17"/>
    <n v="7"/>
    <s v="ยังไม่ส่ง"/>
    <s v="ยังไม่ส่ง"/>
    <s v="ยังไม่ส่ง"/>
    <s v="ยังไม่ส่ง"/>
    <s v="ยังไม่ส่ง"/>
    <s v="ยังไม่ส่ง"/>
    <s v="ยังไม่ส่ง"/>
    <n v="19"/>
    <n v="6"/>
    <n v="13"/>
    <s v="ยังไม่ส่ง"/>
    <s v="ส่งแล้ว"/>
    <s v="ยังไม่ส่ง"/>
    <s v="ยังไม่ส่ง"/>
    <s v="ยังไม่ส่ง"/>
    <s v="ยังไม่ส่ง"/>
    <s v="ยังไม่ส่ง"/>
    <m/>
    <s v="ไม่ต้องซ่อม"/>
  </r>
  <r>
    <n v="67"/>
    <x v="2"/>
    <n v="1"/>
    <s v="41907"/>
    <s v="นาย"/>
    <s v="ปัณณวัฒน์"/>
    <s v="เดชสำราญ"/>
    <s v="41907@promma.ac.th"/>
    <n v="4"/>
    <n v="10"/>
    <n v="4"/>
    <n v="18"/>
    <x v="3"/>
    <n v="5"/>
    <n v="5"/>
    <n v="5"/>
    <n v="15"/>
    <n v="48"/>
    <m/>
    <n v="48"/>
    <n v="0"/>
    <s v="ส่งแล้ว"/>
    <s v="ส่งแล้ว"/>
    <s v="ยังไม่ส่ง"/>
    <s v="ยังไม่ส่ง"/>
    <s v="ยังไม่ส่ง"/>
    <s v="ส่งแล้ว"/>
    <s v="ส่งแล้ว"/>
    <n v="13"/>
    <n v="9"/>
    <s v="ส่งแล้ว"/>
    <n v="9"/>
    <n v="5"/>
    <n v="22"/>
    <n v="8"/>
    <n v="15"/>
    <s v="ส่งแล้ว"/>
    <s v="ยังไม่ส่ง"/>
    <n v="7"/>
    <s v="ส่งแล้ว"/>
    <s v="ส่งแล้ว"/>
    <s v="ยังไม่ส่ง"/>
    <s v="ยังไม่ส่ง"/>
    <m/>
    <s v="ไม่ต้องซ่อม"/>
  </r>
  <r>
    <n v="68"/>
    <x v="2"/>
    <n v="2"/>
    <s v="41993"/>
    <s v="นาย"/>
    <s v="ศุภกฤฒ"/>
    <s v="สำราญรัตน์"/>
    <s v="41993@promma.ac.th"/>
    <n v="9"/>
    <n v="10"/>
    <n v="4"/>
    <n v="23"/>
    <x v="7"/>
    <n v="10"/>
    <n v="5"/>
    <n v="9"/>
    <n v="24"/>
    <n v="59"/>
    <m/>
    <n v="59"/>
    <n v="1.5"/>
    <s v="ส่งแล้ว"/>
    <s v="ส่งแล้ว"/>
    <s v="ส่งแล้ว"/>
    <n v="20"/>
    <n v="5"/>
    <s v="ส่งแล้ว"/>
    <s v="ส่งแล้ว"/>
    <n v="11"/>
    <n v="8"/>
    <s v="ส่งแล้ว"/>
    <n v="8"/>
    <n v="5"/>
    <n v="16"/>
    <n v="7"/>
    <n v="12"/>
    <s v="ส่งแล้ว"/>
    <s v="ส่งแล้ว"/>
    <n v="9"/>
    <s v="ส่งแล้ว"/>
    <s v="ส่งแล้ว"/>
    <n v="15"/>
    <n v="5"/>
    <m/>
    <s v="ไม่ต้องซ่อม"/>
  </r>
  <r>
    <n v="69"/>
    <x v="2"/>
    <n v="3"/>
    <s v="42028"/>
    <s v="นาย"/>
    <s v="ภาคภูมิ"/>
    <s v="หลำเพชร"/>
    <s v="42028@promma.ac.th"/>
    <n v="9"/>
    <n v="10"/>
    <n v="5"/>
    <n v="24"/>
    <x v="4"/>
    <n v="6"/>
    <n v="5"/>
    <n v="9"/>
    <n v="20"/>
    <n v="57"/>
    <m/>
    <n v="57"/>
    <n v="1.5"/>
    <s v="ส่งแล้ว"/>
    <s v="ส่งแล้ว"/>
    <s v="ส่งแล้ว"/>
    <n v="20"/>
    <n v="7"/>
    <s v="ส่งแล้ว"/>
    <s v="ส่งแล้ว"/>
    <n v="11"/>
    <n v="8"/>
    <s v="ส่งแล้ว"/>
    <n v="11"/>
    <n v="8"/>
    <n v="17"/>
    <n v="8"/>
    <n v="13"/>
    <s v="ส่งแล้ว"/>
    <s v="ยังไม่ส่ง"/>
    <n v="8"/>
    <s v="ส่งแล้ว"/>
    <s v="ส่งแล้ว"/>
    <n v="12"/>
    <n v="7"/>
    <m/>
    <s v="ไม่ต้องซ่อม"/>
  </r>
  <r>
    <n v="70"/>
    <x v="2"/>
    <n v="4"/>
    <s v="42059"/>
    <s v="นาย"/>
    <s v="ก้องภพ"/>
    <s v="จันทร์นิล"/>
    <s v="42059@promma.ac.th"/>
    <n v="4"/>
    <n v="10"/>
    <n v="4"/>
    <n v="18"/>
    <x v="11"/>
    <n v="10"/>
    <n v="5"/>
    <n v="3"/>
    <n v="18"/>
    <n v="46"/>
    <m/>
    <n v="46"/>
    <n v="0"/>
    <s v="ส่งแล้ว"/>
    <s v="ส่งแล้ว"/>
    <s v="ยังไม่ส่ง"/>
    <s v="ยังไม่ส่ง"/>
    <s v="ยังไม่ส่ง"/>
    <s v="ส่งแล้ว"/>
    <s v="ส่งแล้ว"/>
    <n v="12"/>
    <n v="9"/>
    <s v="ส่งแล้ว"/>
    <n v="9"/>
    <n v="6"/>
    <n v="18"/>
    <n v="2"/>
    <n v="10"/>
    <s v="ส่งแล้ว"/>
    <s v="ส่งแล้ว"/>
    <n v="9"/>
    <s v="ส่งแล้ว"/>
    <s v="ยังไม่ส่ง"/>
    <s v="ยังไม่ส่ง"/>
    <s v="ยังไม่ส่ง"/>
    <m/>
    <s v="ไม่ต้องซ่อม"/>
  </r>
  <r>
    <n v="71"/>
    <x v="2"/>
    <n v="5"/>
    <s v="42061"/>
    <s v="นาย"/>
    <s v="ณชพัฒน์"/>
    <s v="หิรัญกุล"/>
    <s v="42061@promma.ac.th"/>
    <n v="6"/>
    <n v="10"/>
    <n v="4"/>
    <n v="20"/>
    <x v="11"/>
    <n v="6"/>
    <n v="5"/>
    <n v="3"/>
    <n v="14"/>
    <n v="44"/>
    <m/>
    <n v="44"/>
    <n v="0"/>
    <s v="ส่งแล้ว"/>
    <s v="ส่งแล้ว"/>
    <s v="ส่งแล้ว"/>
    <s v="ยังไม่ส่ง"/>
    <s v="ยังไม่ส่ง"/>
    <s v="ส่งแล้ว"/>
    <s v="ส่งแล้ว"/>
    <n v="4"/>
    <n v="8"/>
    <s v="ส่งแล้ว"/>
    <n v="5"/>
    <n v="7"/>
    <n v="16"/>
    <n v="4"/>
    <n v="10"/>
    <s v="ยังไม่ส่ง"/>
    <s v="ส่งแล้ว"/>
    <n v="8"/>
    <s v="ส่งแล้ว"/>
    <s v="ยังไม่ส่ง"/>
    <s v="ยังไม่ส่ง"/>
    <s v="ยังไม่ส่ง"/>
    <m/>
    <s v="ไม่ต้องซ่อม"/>
  </r>
  <r>
    <n v="72"/>
    <x v="2"/>
    <n v="6"/>
    <s v="42175"/>
    <s v="นาย"/>
    <s v="ชวกร"/>
    <s v="ปัตพี"/>
    <s v="42175@promma.ac.th"/>
    <n v="10"/>
    <n v="10"/>
    <n v="4"/>
    <n v="24"/>
    <x v="5"/>
    <n v="10"/>
    <n v="5"/>
    <n v="3"/>
    <n v="18"/>
    <n v="56"/>
    <m/>
    <n v="56"/>
    <n v="1.5"/>
    <s v="ส่งแล้ว"/>
    <s v="ส่งแล้ว"/>
    <s v="ส่งแล้ว"/>
    <n v="17"/>
    <n v="8"/>
    <s v="ส่งแล้ว"/>
    <s v="ส่งแล้ว"/>
    <n v="12"/>
    <n v="9"/>
    <s v="ส่งแล้ว"/>
    <n v="9"/>
    <n v="7"/>
    <n v="19"/>
    <n v="8"/>
    <n v="14"/>
    <s v="ส่งแล้ว"/>
    <s v="ส่งแล้ว"/>
    <n v="8"/>
    <s v="ส่งแล้ว"/>
    <s v="ยังไม่ส่ง"/>
    <s v="ยังไม่ส่ง"/>
    <s v="ยังไม่ส่ง"/>
    <m/>
    <s v="ไม่ต้องซ่อม"/>
  </r>
  <r>
    <n v="73"/>
    <x v="2"/>
    <n v="7"/>
    <s v="42180"/>
    <s v="นาย"/>
    <s v="ธัญ"/>
    <s v="วงศ์รัตนธรรม"/>
    <s v="42180@promma.ac.th"/>
    <n v="9"/>
    <n v="9"/>
    <n v="4"/>
    <n v="22"/>
    <x v="12"/>
    <n v="2"/>
    <n v="5"/>
    <n v="7"/>
    <n v="14"/>
    <n v="36"/>
    <m/>
    <n v="36"/>
    <n v="0"/>
    <s v="ส่งแล้ว"/>
    <s v="ส่งแล้ว"/>
    <s v="ส่งแล้ว"/>
    <n v="19"/>
    <n v="6"/>
    <s v="ส่งแล้ว"/>
    <s v="ส่งแล้ว"/>
    <n v="12"/>
    <n v="7"/>
    <s v="ส่งแล้ว"/>
    <n v="10"/>
    <n v="5"/>
    <n v="0"/>
    <n v="0"/>
    <n v="0"/>
    <s v="ยังไม่ส่ง"/>
    <s v="ยังไม่ส่ง"/>
    <n v="9"/>
    <s v="ส่งแล้ว"/>
    <s v="ยังไม่ส่ง"/>
    <n v="15"/>
    <n v="6"/>
    <m/>
    <s v="ยังไม่ซ่อม"/>
  </r>
  <r>
    <n v="74"/>
    <x v="2"/>
    <n v="8"/>
    <s v="42185"/>
    <s v="นาย"/>
    <s v="ยศกร"/>
    <s v="พุ่มจิต"/>
    <s v="42185@promma.ac.th"/>
    <n v="6"/>
    <n v="10"/>
    <n v="4"/>
    <n v="20"/>
    <x v="10"/>
    <n v="6"/>
    <n v="5"/>
    <n v="4"/>
    <n v="15"/>
    <n v="44"/>
    <m/>
    <n v="44"/>
    <n v="0"/>
    <s v="ส่งแล้ว"/>
    <s v="ส่งแล้ว"/>
    <s v="ส่งแล้ว"/>
    <s v="ยังไม่ส่ง"/>
    <s v="ยังไม่ส่ง"/>
    <s v="ส่งแล้ว"/>
    <s v="ส่งแล้ว"/>
    <n v="6"/>
    <n v="8"/>
    <s v="ส่งแล้ว"/>
    <n v="8"/>
    <n v="5"/>
    <n v="14"/>
    <n v="3"/>
    <n v="9"/>
    <s v="ยังไม่ส่ง"/>
    <s v="ส่งแล้ว"/>
    <n v="8"/>
    <s v="ส่งแล้ว"/>
    <s v="ยังไม่ส่ง"/>
    <s v="ยังไม่ส่ง"/>
    <n v="6"/>
    <m/>
    <s v="ยังไม่ซ่อม"/>
  </r>
  <r>
    <n v="75"/>
    <x v="2"/>
    <n v="9"/>
    <s v="42269"/>
    <s v="นาย"/>
    <s v="พชรพล"/>
    <s v="เปาริก"/>
    <s v="42269@promma.ac.th"/>
    <n v="6"/>
    <n v="9"/>
    <n v="4"/>
    <n v="19"/>
    <x v="4"/>
    <n v="9"/>
    <n v="5"/>
    <n v="5"/>
    <n v="19"/>
    <n v="51"/>
    <m/>
    <n v="51"/>
    <n v="1"/>
    <s v="ส่งแล้ว"/>
    <s v="ส่งแล้ว"/>
    <s v="ส่งแล้ว"/>
    <s v="ยังไม่ส่ง"/>
    <s v="ยังไม่ส่ง"/>
    <s v="ส่งแล้ว"/>
    <s v="ส่งแล้ว"/>
    <n v="13"/>
    <n v="7"/>
    <s v="ส่งแล้ว"/>
    <n v="11"/>
    <n v="6"/>
    <n v="19"/>
    <n v="6"/>
    <n v="13"/>
    <s v="ส่งแล้ว"/>
    <s v="ส่งแล้ว"/>
    <n v="6"/>
    <s v="ส่งแล้ว"/>
    <s v="ยังไม่ส่ง"/>
    <n v="18"/>
    <s v="ยังไม่ส่ง"/>
    <m/>
    <s v="ไม่ต้องซ่อม"/>
  </r>
  <r>
    <n v="76"/>
    <x v="2"/>
    <n v="10"/>
    <s v="42270"/>
    <s v="นาย"/>
    <s v="ภาณุวัชร"/>
    <s v="ศุภลักษณ์เลิศกุล"/>
    <s v="42270@promma.ac.th"/>
    <n v="8"/>
    <n v="2"/>
    <n v="4"/>
    <n v="14"/>
    <x v="7"/>
    <n v="9"/>
    <n v="5"/>
    <n v="5"/>
    <n v="19"/>
    <n v="45"/>
    <m/>
    <n v="45"/>
    <n v="0"/>
    <s v="ส่งแล้ว"/>
    <s v="ส่งแล้ว"/>
    <s v="ส่งแล้ว"/>
    <n v="20"/>
    <s v="ยังไม่ส่ง"/>
    <s v="ยังไม่ส่ง"/>
    <s v="ยังไม่ส่ง"/>
    <s v="ยังไม่ส่ง"/>
    <n v="9"/>
    <s v="ส่งแล้ว"/>
    <n v="9"/>
    <n v="6"/>
    <n v="22"/>
    <n v="2"/>
    <n v="12"/>
    <s v="ส่งแล้ว"/>
    <s v="ส่งแล้ว"/>
    <n v="7"/>
    <s v="ส่งแล้ว"/>
    <s v="ส่งแล้ว"/>
    <s v="ยังไม่ส่ง"/>
    <s v="ยังไม่ส่ง"/>
    <m/>
    <s v="ไม่ต้องซ่อม"/>
  </r>
  <r>
    <n v="77"/>
    <x v="2"/>
    <n v="11"/>
    <s v="43907"/>
    <s v="นาย"/>
    <s v="ณัฐนันท์"/>
    <s v="สุวรรณรักษา"/>
    <s v="43907@promma.ac.th"/>
    <n v="8"/>
    <n v="10"/>
    <n v="4"/>
    <n v="22"/>
    <x v="9"/>
    <n v="5"/>
    <n v="5"/>
    <n v="9"/>
    <n v="19"/>
    <n v="49"/>
    <m/>
    <n v="49"/>
    <n v="0"/>
    <s v="ส่งแล้ว"/>
    <s v="ส่งแล้ว"/>
    <s v="ส่งแล้ว"/>
    <n v="8"/>
    <n v="0"/>
    <s v="ส่งแล้ว"/>
    <s v="ส่งแล้ว"/>
    <n v="9"/>
    <n v="9"/>
    <s v="ส่งแล้ว"/>
    <n v="5"/>
    <n v="6"/>
    <n v="10"/>
    <n v="6"/>
    <n v="8"/>
    <s v="ส่งแล้ว"/>
    <s v="ยังไม่ส่ง"/>
    <n v="5"/>
    <s v="ส่งแล้ว"/>
    <s v="ส่งแล้ว"/>
    <n v="14"/>
    <n v="7"/>
    <m/>
    <s v="ยังไม่ซ่อม"/>
  </r>
  <r>
    <n v="78"/>
    <x v="2"/>
    <n v="12"/>
    <s v="43908"/>
    <s v="นาย"/>
    <s v="ธนาธิป"/>
    <s v="นวลสุวรรณ"/>
    <s v="43908@promma.ac.th"/>
    <n v="10"/>
    <n v="4"/>
    <n v="2"/>
    <n v="16"/>
    <x v="9"/>
    <n v="2"/>
    <n v="5"/>
    <n v="4"/>
    <n v="11"/>
    <n v="35"/>
    <m/>
    <n v="35"/>
    <n v="0"/>
    <s v="ส่งแล้ว"/>
    <s v="ส่งแล้ว"/>
    <s v="ส่งแล้ว"/>
    <n v="19"/>
    <n v="10"/>
    <s v="ส่งแล้ว"/>
    <s v="ยังไม่ส่ง"/>
    <s v="ยังไม่ส่ง"/>
    <n v="9"/>
    <s v="ยังไม่ส่ง"/>
    <s v="ยังไม่ส่ง"/>
    <n v="8"/>
    <n v="10"/>
    <n v="5"/>
    <n v="8"/>
    <s v="ยังไม่ส่ง"/>
    <s v="ยังไม่ส่ง"/>
    <n v="9"/>
    <s v="ส่งแล้ว"/>
    <s v="ยังไม่ส่ง"/>
    <s v="ยังไม่ส่ง"/>
    <n v="7"/>
    <m/>
    <s v="ยังไม่ซ่อม"/>
  </r>
  <r>
    <n v="79"/>
    <x v="2"/>
    <n v="13"/>
    <s v="43909"/>
    <s v="นาย"/>
    <s v="ปภาวิน"/>
    <s v="ทันใจ"/>
    <s v="43909@promma.ac.th"/>
    <n v="9"/>
    <n v="9"/>
    <n v="4"/>
    <n v="22"/>
    <x v="6"/>
    <n v="6"/>
    <n v="5"/>
    <n v="9"/>
    <n v="20"/>
    <n v="58"/>
    <m/>
    <n v="58"/>
    <n v="1.5"/>
    <s v="ส่งแล้ว"/>
    <s v="ส่งแล้ว"/>
    <s v="ส่งแล้ว"/>
    <n v="19"/>
    <n v="5"/>
    <s v="ส่งแล้ว"/>
    <s v="ส่งแล้ว"/>
    <n v="13"/>
    <n v="5"/>
    <s v="ส่งแล้ว"/>
    <n v="10"/>
    <n v="6"/>
    <n v="23"/>
    <n v="9"/>
    <n v="16"/>
    <s v="ส่งแล้ว"/>
    <s v="ยังไม่ส่ง"/>
    <n v="9"/>
    <s v="ส่งแล้ว"/>
    <s v="ส่งแล้ว"/>
    <n v="13"/>
    <n v="3"/>
    <m/>
    <s v="ไม่ต้องซ่อม"/>
  </r>
  <r>
    <n v="80"/>
    <x v="2"/>
    <n v="14"/>
    <s v="43910"/>
    <s v="นาย"/>
    <s v="อนุชิต"/>
    <s v="วงศ์พุทธะ"/>
    <s v="43910@promma.ac.th"/>
    <n v="4"/>
    <n v="2"/>
    <n v="2"/>
    <n v="8"/>
    <x v="3"/>
    <n v="5"/>
    <n v="5"/>
    <n v="3"/>
    <n v="13"/>
    <n v="36"/>
    <m/>
    <n v="36"/>
    <n v="0"/>
    <s v="ส่งแล้ว"/>
    <s v="ส่งแล้ว"/>
    <s v="ยังไม่ส่ง"/>
    <s v="ยังไม่ส่ง"/>
    <s v="ยังไม่ส่ง"/>
    <s v="ยังไม่ส่ง"/>
    <s v="ยังไม่ส่ง"/>
    <s v="ยังไม่ส่ง"/>
    <n v="9"/>
    <s v="ส่งแล้ว"/>
    <s v="ยังไม่ส่ง"/>
    <s v="ยังไม่ส่ง"/>
    <n v="21"/>
    <n v="8"/>
    <n v="15"/>
    <s v="ยังไม่ส่ง"/>
    <s v="ส่งแล้ว"/>
    <n v="6"/>
    <s v="ส่งแล้ว"/>
    <s v="ยังไม่ส่ง"/>
    <s v="ยังไม่ส่ง"/>
    <s v="ยังไม่ส่ง"/>
    <m/>
    <s v="ไม่ต้องซ่อม"/>
  </r>
  <r>
    <n v="81"/>
    <x v="2"/>
    <n v="15"/>
    <s v="43921"/>
    <s v="นาย"/>
    <s v="วีระกิตติ์"/>
    <s v="สินทวีธนาชัย"/>
    <s v="43921@promma.ac.th"/>
    <n v="10"/>
    <n v="7"/>
    <n v="5"/>
    <n v="22"/>
    <x v="8"/>
    <n v="6"/>
    <n v="5"/>
    <n v="10"/>
    <n v="21"/>
    <n v="54"/>
    <m/>
    <n v="54"/>
    <n v="1"/>
    <s v="ส่งแล้ว"/>
    <s v="ส่งแล้ว"/>
    <s v="ส่งแล้ว"/>
    <n v="19"/>
    <n v="9"/>
    <s v="ส่งแล้ว"/>
    <s v="ยังไม่ส่ง"/>
    <n v="8"/>
    <n v="6"/>
    <s v="ส่งแล้ว"/>
    <n v="10"/>
    <n v="8"/>
    <n v="13"/>
    <n v="9"/>
    <n v="11"/>
    <s v="ส่งแล้ว"/>
    <s v="ยังไม่ส่ง"/>
    <n v="9"/>
    <s v="ส่งแล้ว"/>
    <s v="ส่งแล้ว"/>
    <n v="16"/>
    <n v="8"/>
    <m/>
    <s v="ไม่ต้องซ่อม"/>
  </r>
  <r>
    <n v="82"/>
    <x v="2"/>
    <n v="16"/>
    <s v="41918"/>
    <s v="นางสาว"/>
    <s v="กนกลักษณ์"/>
    <s v="ลิขสิทธิพันธุ์"/>
    <s v="41918@promma.ac.th"/>
    <n v="8"/>
    <n v="10"/>
    <n v="4"/>
    <n v="22"/>
    <x v="1"/>
    <n v="6"/>
    <n v="5"/>
    <n v="3"/>
    <n v="14"/>
    <n v="53"/>
    <m/>
    <n v="53"/>
    <n v="1"/>
    <s v="ส่งแล้ว"/>
    <s v="ส่งแล้ว"/>
    <s v="ส่งแล้ว"/>
    <n v="22"/>
    <s v="ยังไม่ส่ง"/>
    <s v="ส่งแล้ว"/>
    <s v="ส่งแล้ว"/>
    <n v="14"/>
    <n v="8"/>
    <s v="ส่งแล้ว"/>
    <n v="10"/>
    <n v="7"/>
    <n v="24"/>
    <n v="10"/>
    <n v="17"/>
    <s v="ยังไม่ส่ง"/>
    <s v="ส่งแล้ว"/>
    <n v="8"/>
    <s v="ส่งแล้ว"/>
    <s v="ยังไม่ส่ง"/>
    <s v="ยังไม่ส่ง"/>
    <s v="ยังไม่ส่ง"/>
    <m/>
    <s v="ไม่ต้องซ่อม"/>
  </r>
  <r>
    <n v="83"/>
    <x v="2"/>
    <n v="17"/>
    <s v="41919"/>
    <s v="นางสาว"/>
    <s v="ณัฐพัชร์"/>
    <s v="ภัทรชัยยาคุปต์"/>
    <s v="41919@promma.ac.th"/>
    <n v="9"/>
    <n v="10"/>
    <n v="4"/>
    <n v="23"/>
    <x v="3"/>
    <n v="5"/>
    <n v="5"/>
    <n v="9"/>
    <n v="19"/>
    <n v="57"/>
    <m/>
    <n v="57"/>
    <n v="1.5"/>
    <s v="ส่งแล้ว"/>
    <s v="ส่งแล้ว"/>
    <s v="ส่งแล้ว"/>
    <n v="20"/>
    <n v="7"/>
    <s v="ส่งแล้ว"/>
    <s v="ส่งแล้ว"/>
    <n v="12"/>
    <n v="9"/>
    <s v="ส่งแล้ว"/>
    <n v="9"/>
    <n v="6"/>
    <n v="22"/>
    <n v="8"/>
    <n v="15"/>
    <s v="ส่งแล้ว"/>
    <s v="ยังไม่ส่ง"/>
    <n v="6"/>
    <s v="ส่งแล้ว"/>
    <s v="ส่งแล้ว"/>
    <n v="15"/>
    <n v="6"/>
    <m/>
    <s v="ไม่ต้องซ่อม"/>
  </r>
  <r>
    <n v="84"/>
    <x v="2"/>
    <n v="18"/>
    <s v="41922"/>
    <s v="นางสาว"/>
    <s v="นิชาภา"/>
    <s v="สุวรรณวงศ์"/>
    <s v="41922@promma.ac.th"/>
    <n v="6"/>
    <n v="10"/>
    <n v="4"/>
    <n v="20"/>
    <x v="4"/>
    <n v="5"/>
    <n v="5"/>
    <n v="9"/>
    <n v="19"/>
    <n v="52"/>
    <m/>
    <n v="52"/>
    <n v="1"/>
    <s v="ส่งแล้ว"/>
    <s v="ส่งแล้ว"/>
    <s v="ส่งแล้ว"/>
    <s v="ยังไม่ส่ง"/>
    <s v="ยังไม่ส่ง"/>
    <s v="ส่งแล้ว"/>
    <s v="ส่งแล้ว"/>
    <n v="13"/>
    <n v="9"/>
    <s v="ส่งแล้ว"/>
    <n v="6"/>
    <n v="3"/>
    <n v="20"/>
    <n v="6"/>
    <n v="13"/>
    <s v="ส่งแล้ว"/>
    <s v="ยังไม่ส่ง"/>
    <n v="3"/>
    <s v="ส่งแล้ว"/>
    <s v="ส่งแล้ว"/>
    <n v="14"/>
    <n v="6"/>
    <m/>
    <s v="ไม่ต้องซ่อม"/>
  </r>
  <r>
    <n v="85"/>
    <x v="2"/>
    <n v="19"/>
    <s v="41958"/>
    <s v="นางสาว"/>
    <s v="จรรยาภรณ์"/>
    <s v="ดอกรัก"/>
    <s v="41958@promma.ac.th"/>
    <n v="4"/>
    <n v="2"/>
    <n v="3"/>
    <n v="9"/>
    <x v="3"/>
    <n v="2"/>
    <n v="5"/>
    <n v="5"/>
    <n v="12"/>
    <n v="36"/>
    <m/>
    <n v="36"/>
    <n v="0"/>
    <s v="ส่งแล้ว"/>
    <s v="ส่งแล้ว"/>
    <s v="ยังไม่ส่ง"/>
    <s v="ยังไม่ส่ง"/>
    <s v="ยังไม่ส่ง"/>
    <s v="ยังไม่ส่ง"/>
    <s v="ยังไม่ส่ง"/>
    <s v="ยังไม่ส่ง"/>
    <n v="8"/>
    <s v="ยังไม่ส่ง"/>
    <n v="11"/>
    <n v="8"/>
    <n v="20"/>
    <n v="10"/>
    <n v="15"/>
    <s v="ยังไม่ส่ง"/>
    <s v="ยังไม่ส่ง"/>
    <n v="8"/>
    <s v="ส่งแล้ว"/>
    <s v="ส่งแล้ว"/>
    <s v="ยังไม่ส่ง"/>
    <s v="ยังไม่ส่ง"/>
    <m/>
    <s v="ไม่ต้องซ่อม"/>
  </r>
  <r>
    <n v="86"/>
    <x v="2"/>
    <n v="20"/>
    <s v="42053"/>
    <s v="นางสาว"/>
    <s v="รดาบุญ"/>
    <s v="บุญเต็ม"/>
    <s v="42053@promma.ac.th"/>
    <n v="10"/>
    <n v="7"/>
    <n v="4"/>
    <n v="21"/>
    <x v="3"/>
    <n v="6"/>
    <n v="5"/>
    <n v="9"/>
    <n v="20"/>
    <n v="56"/>
    <m/>
    <n v="56"/>
    <n v="1.5"/>
    <s v="ส่งแล้ว"/>
    <s v="ส่งแล้ว"/>
    <s v="ส่งแล้ว"/>
    <n v="18"/>
    <n v="9"/>
    <s v="ส่งแล้ว"/>
    <s v="ยังไม่ส่ง"/>
    <n v="5"/>
    <n v="9"/>
    <s v="ส่งแล้ว"/>
    <n v="9"/>
    <n v="7"/>
    <n v="19"/>
    <n v="10"/>
    <n v="15"/>
    <s v="ยังไม่ส่ง"/>
    <s v="ส่งแล้ว"/>
    <n v="9"/>
    <s v="ส่งแล้ว"/>
    <s v="ส่งแล้ว"/>
    <n v="16"/>
    <n v="7"/>
    <m/>
    <s v="ไม่ต้องซ่อม"/>
  </r>
  <r>
    <n v="87"/>
    <x v="2"/>
    <n v="21"/>
    <s v="42080"/>
    <s v="นางสาว"/>
    <s v="ณัฐนรี"/>
    <s v="อมรจุติ"/>
    <s v="42080@promma.ac.th"/>
    <n v="10"/>
    <n v="10"/>
    <n v="5"/>
    <n v="25"/>
    <x v="5"/>
    <n v="6"/>
    <n v="5"/>
    <n v="8"/>
    <n v="19"/>
    <n v="58"/>
    <m/>
    <n v="58"/>
    <n v="1.5"/>
    <s v="ส่งแล้ว"/>
    <s v="ส่งแล้ว"/>
    <s v="ส่งแล้ว"/>
    <n v="17"/>
    <n v="9"/>
    <s v="ส่งแล้ว"/>
    <s v="ส่งแล้ว"/>
    <n v="12"/>
    <n v="9"/>
    <s v="ส่งแล้ว"/>
    <n v="8"/>
    <n v="9"/>
    <n v="20"/>
    <n v="8"/>
    <n v="14"/>
    <s v="ส่งแล้ว"/>
    <s v="ยังไม่ส่ง"/>
    <n v="8"/>
    <s v="ส่งแล้ว"/>
    <s v="ส่งแล้ว"/>
    <n v="15"/>
    <s v="ยังไม่ส่ง"/>
    <m/>
    <s v="ไม่ต้องซ่อม"/>
  </r>
  <r>
    <n v="88"/>
    <x v="2"/>
    <n v="22"/>
    <s v="42082"/>
    <s v="นางสาว"/>
    <s v="ทิพกัญญา"/>
    <s v="ศรีถม"/>
    <s v="42082@promma.ac.th"/>
    <n v="10"/>
    <n v="10"/>
    <n v="5"/>
    <n v="25"/>
    <x v="2"/>
    <n v="6"/>
    <n v="5"/>
    <n v="10"/>
    <n v="21"/>
    <n v="65"/>
    <m/>
    <n v="65"/>
    <n v="2.5"/>
    <s v="ส่งแล้ว"/>
    <s v="ส่งแล้ว"/>
    <s v="ส่งแล้ว"/>
    <n v="22"/>
    <n v="10"/>
    <s v="ส่งแล้ว"/>
    <s v="ส่งแล้ว"/>
    <n v="15"/>
    <n v="9"/>
    <s v="ส่งแล้ว"/>
    <n v="10"/>
    <n v="9"/>
    <n v="28"/>
    <n v="10"/>
    <n v="19"/>
    <s v="ส่งแล้ว"/>
    <s v="ยังไม่ส่ง"/>
    <n v="8"/>
    <s v="ส่งแล้ว"/>
    <s v="ส่งแล้ว"/>
    <n v="15"/>
    <n v="8"/>
    <m/>
    <s v="ไม่ต้องซ่อม"/>
  </r>
  <r>
    <n v="89"/>
    <x v="2"/>
    <n v="23"/>
    <s v="42157"/>
    <s v="นางสาว"/>
    <s v="ณัฐชานันท์"/>
    <s v="หยกสุริยันต์"/>
    <s v="42157@promma.ac.th"/>
    <n v="10"/>
    <n v="10"/>
    <n v="4"/>
    <n v="24"/>
    <x v="5"/>
    <n v="6"/>
    <n v="5"/>
    <n v="9"/>
    <n v="20"/>
    <n v="58"/>
    <m/>
    <n v="58"/>
    <n v="1.5"/>
    <s v="ส่งแล้ว"/>
    <s v="ส่งแล้ว"/>
    <s v="ส่งแล้ว"/>
    <n v="22"/>
    <n v="9"/>
    <s v="ส่งแล้ว"/>
    <s v="ส่งแล้ว"/>
    <n v="12"/>
    <n v="9"/>
    <s v="ส่งแล้ว"/>
    <n v="11"/>
    <n v="7"/>
    <n v="22"/>
    <n v="6"/>
    <n v="14"/>
    <s v="ส่งแล้ว"/>
    <s v="ยังไม่ส่ง"/>
    <n v="9"/>
    <s v="ส่งแล้ว"/>
    <s v="ส่งแล้ว"/>
    <n v="15"/>
    <n v="5"/>
    <m/>
    <s v="ไม่ต้องซ่อม"/>
  </r>
  <r>
    <n v="90"/>
    <x v="2"/>
    <n v="24"/>
    <s v="42163"/>
    <s v="นางสาว"/>
    <s v="พิชามญชุ์"/>
    <s v="ขันติวีรวัฒน์"/>
    <s v="42163@promma.ac.th"/>
    <n v="8"/>
    <n v="10"/>
    <n v="3"/>
    <n v="21"/>
    <x v="5"/>
    <n v="6"/>
    <n v="5"/>
    <n v="3"/>
    <n v="14"/>
    <n v="49"/>
    <m/>
    <n v="49"/>
    <n v="0"/>
    <s v="ส่งแล้ว"/>
    <s v="ส่งแล้ว"/>
    <s v="ส่งแล้ว"/>
    <n v="20"/>
    <s v="ยังไม่ส่ง"/>
    <s v="ส่งแล้ว"/>
    <s v="ส่งแล้ว"/>
    <n v="13"/>
    <n v="8"/>
    <s v="ส่งแล้ว"/>
    <s v="ยังไม่ส่ง"/>
    <n v="8"/>
    <n v="20"/>
    <n v="8"/>
    <n v="14"/>
    <s v="ยังไม่ส่ง"/>
    <s v="ส่งแล้ว"/>
    <n v="8"/>
    <s v="ส่งแล้ว"/>
    <s v="ยังไม่ส่ง"/>
    <s v="ยังไม่ส่ง"/>
    <s v="ยังไม่ส่ง"/>
    <m/>
    <s v="ไม่ต้องซ่อม"/>
  </r>
  <r>
    <n v="91"/>
    <x v="2"/>
    <n v="25"/>
    <s v="42195"/>
    <s v="นางสาว"/>
    <s v="กนกอร"/>
    <s v="คงทอง"/>
    <s v="42195@promma.ac.th"/>
    <n v="8"/>
    <n v="10"/>
    <n v="4"/>
    <n v="22"/>
    <x v="8"/>
    <n v="6"/>
    <n v="5"/>
    <n v="3"/>
    <n v="14"/>
    <n v="47"/>
    <m/>
    <n v="47"/>
    <n v="0"/>
    <s v="ส่งแล้ว"/>
    <s v="ส่งแล้ว"/>
    <s v="ส่งแล้ว"/>
    <n v="22"/>
    <s v="ยังไม่ส่ง"/>
    <s v="ส่งแล้ว"/>
    <s v="ส่งแล้ว"/>
    <n v="12"/>
    <n v="8"/>
    <s v="ส่งแล้ว"/>
    <n v="8"/>
    <n v="7"/>
    <n v="12"/>
    <n v="10"/>
    <n v="11"/>
    <s v="ยังไม่ส่ง"/>
    <s v="ส่งแล้ว"/>
    <n v="8"/>
    <s v="ส่งแล้ว"/>
    <s v="ยังไม่ส่ง"/>
    <s v="ยังไม่ส่ง"/>
    <s v="ยังไม่ส่ง"/>
    <m/>
    <s v="ไม่ต้องซ่อม"/>
  </r>
  <r>
    <n v="92"/>
    <x v="2"/>
    <n v="26"/>
    <s v="42209"/>
    <s v="นางสาว"/>
    <s v="พิมพ์วลัญช์"/>
    <s v="พันธุ์พำนัก"/>
    <s v="42209@promma.ac.th"/>
    <n v="8"/>
    <n v="10"/>
    <n v="4"/>
    <n v="22"/>
    <x v="7"/>
    <n v="2"/>
    <n v="5"/>
    <n v="8"/>
    <n v="15"/>
    <n v="49"/>
    <m/>
    <n v="49"/>
    <n v="0"/>
    <s v="ส่งแล้ว"/>
    <s v="ส่งแล้ว"/>
    <s v="ส่งแล้ว"/>
    <n v="18"/>
    <s v="ยังไม่ส่ง"/>
    <s v="ส่งแล้ว"/>
    <s v="ส่งแล้ว"/>
    <n v="12"/>
    <n v="8"/>
    <s v="ส่งแล้ว"/>
    <n v="10"/>
    <n v="7"/>
    <n v="17"/>
    <n v="7"/>
    <n v="12"/>
    <s v="ยังไม่ส่ง"/>
    <s v="ยังไม่ส่ง"/>
    <n v="8"/>
    <s v="ส่งแล้ว"/>
    <s v="ส่งแล้ว"/>
    <n v="14"/>
    <s v="ยังไม่ส่ง"/>
    <m/>
    <s v="ไม่ต้องซ่อม"/>
  </r>
  <r>
    <n v="93"/>
    <x v="2"/>
    <n v="27"/>
    <s v="42245"/>
    <s v="นางสาว"/>
    <s v="ปริยากร"/>
    <s v="ล้วนเล็ก"/>
    <s v="42245@promma.ac.th"/>
    <n v="4"/>
    <n v="10"/>
    <n v="5"/>
    <n v="19"/>
    <x v="0"/>
    <n v="6"/>
    <n v="5"/>
    <n v="3"/>
    <n v="14"/>
    <n v="51"/>
    <m/>
    <n v="51"/>
    <n v="1"/>
    <s v="ส่งแล้ว"/>
    <s v="ส่งแล้ว"/>
    <s v="ยังไม่ส่ง"/>
    <s v="ยังไม่ส่ง"/>
    <s v="ยังไม่ส่ง"/>
    <s v="ส่งแล้ว"/>
    <s v="ส่งแล้ว"/>
    <n v="15"/>
    <n v="9"/>
    <s v="ส่งแล้ว"/>
    <n v="10"/>
    <n v="8"/>
    <n v="25"/>
    <n v="10"/>
    <n v="18"/>
    <s v="ยังไม่ส่ง"/>
    <s v="ส่งแล้ว"/>
    <n v="9"/>
    <s v="ส่งแล้ว"/>
    <s v="ยังไม่ส่ง"/>
    <s v="ยังไม่ส่ง"/>
    <s v="ยังไม่ส่ง"/>
    <m/>
    <s v="ไม่ต้องซ่อม"/>
  </r>
  <r>
    <n v="94"/>
    <x v="2"/>
    <n v="28"/>
    <s v="42276"/>
    <s v="นางสาว"/>
    <s v="ทิพปภา"/>
    <s v="นิลห้อย"/>
    <s v="42276@promma.ac.th"/>
    <n v="9"/>
    <n v="10"/>
    <n v="4"/>
    <n v="23"/>
    <x v="3"/>
    <n v="6"/>
    <n v="5"/>
    <n v="9"/>
    <n v="20"/>
    <n v="58"/>
    <m/>
    <n v="58"/>
    <n v="1.5"/>
    <s v="ส่งแล้ว"/>
    <s v="ส่งแล้ว"/>
    <s v="ส่งแล้ว"/>
    <n v="21"/>
    <n v="5"/>
    <s v="ส่งแล้ว"/>
    <s v="ส่งแล้ว"/>
    <n v="15"/>
    <n v="10"/>
    <s v="ส่งแล้ว"/>
    <n v="10"/>
    <n v="7"/>
    <n v="19"/>
    <n v="10"/>
    <n v="15"/>
    <s v="ส่งแล้ว"/>
    <s v="ยังไม่ส่ง"/>
    <n v="10"/>
    <s v="ส่งแล้ว"/>
    <s v="ส่งแล้ว"/>
    <n v="18"/>
    <n v="5"/>
    <m/>
    <s v="ไม่ต้องซ่อม"/>
  </r>
  <r>
    <n v="95"/>
    <x v="2"/>
    <n v="29"/>
    <s v="42279"/>
    <s v="นางสาว"/>
    <s v="ปภาวรินทร์"/>
    <s v="มุดาอุเส็น"/>
    <s v="42279@promma.ac.th"/>
    <n v="10"/>
    <n v="10"/>
    <n v="5"/>
    <n v="25"/>
    <x v="2"/>
    <n v="6"/>
    <n v="5"/>
    <n v="9"/>
    <n v="20"/>
    <n v="64"/>
    <m/>
    <n v="64"/>
    <n v="2"/>
    <s v="ส่งแล้ว"/>
    <s v="ส่งแล้ว"/>
    <s v="ส่งแล้ว"/>
    <n v="21"/>
    <n v="9"/>
    <s v="ส่งแล้ว"/>
    <s v="ส่งแล้ว"/>
    <n v="13"/>
    <n v="9"/>
    <s v="ส่งแล้ว"/>
    <n v="10"/>
    <n v="9"/>
    <n v="27"/>
    <n v="10"/>
    <n v="19"/>
    <s v="ส่งแล้ว"/>
    <s v="ยังไม่ส่ง"/>
    <n v="9"/>
    <s v="ส่งแล้ว"/>
    <s v="ส่งแล้ว"/>
    <n v="17"/>
    <n v="5"/>
    <m/>
    <s v="ไม่ต้องซ่อม"/>
  </r>
  <r>
    <n v="96"/>
    <x v="2"/>
    <n v="30"/>
    <s v="42286"/>
    <s v="นางสาว"/>
    <s v="วรรณรัตน์"/>
    <s v="โสตะทวิ"/>
    <s v="42286@promma.ac.th"/>
    <n v="10"/>
    <n v="10"/>
    <n v="5"/>
    <n v="25"/>
    <x v="1"/>
    <n v="6"/>
    <n v="5"/>
    <n v="9"/>
    <n v="20"/>
    <n v="62"/>
    <m/>
    <n v="62"/>
    <n v="2"/>
    <s v="ส่งแล้ว"/>
    <s v="ส่งแล้ว"/>
    <s v="ส่งแล้ว"/>
    <n v="19"/>
    <n v="9"/>
    <s v="ส่งแล้ว"/>
    <s v="ส่งแล้ว"/>
    <n v="15"/>
    <n v="9"/>
    <s v="ส่งแล้ว"/>
    <n v="10"/>
    <n v="9"/>
    <n v="23"/>
    <n v="10"/>
    <n v="17"/>
    <s v="ส่งแล้ว"/>
    <s v="ยังไม่ส่ง"/>
    <n v="10"/>
    <s v="ส่งแล้ว"/>
    <s v="ส่งแล้ว"/>
    <n v="18"/>
    <n v="5"/>
    <m/>
    <s v="ไม่ต้องซ่อม"/>
  </r>
  <r>
    <n v="97"/>
    <x v="2"/>
    <n v="31"/>
    <s v="43911"/>
    <s v="นางสาว"/>
    <s v="กนกกาญจน์"/>
    <s v="วงษ์กรณ์"/>
    <s v="43911@promma.ac.th"/>
    <n v="10"/>
    <n v="10"/>
    <n v="5"/>
    <n v="25"/>
    <x v="5"/>
    <n v="6"/>
    <n v="5"/>
    <n v="9"/>
    <n v="20"/>
    <n v="59"/>
    <m/>
    <n v="59"/>
    <n v="1.5"/>
    <s v="ส่งแล้ว"/>
    <s v="ส่งแล้ว"/>
    <s v="ส่งแล้ว"/>
    <n v="22"/>
    <n v="9"/>
    <s v="ส่งแล้ว"/>
    <s v="ส่งแล้ว"/>
    <n v="10"/>
    <n v="9"/>
    <s v="ส่งแล้ว"/>
    <n v="8"/>
    <n v="9"/>
    <n v="19"/>
    <n v="8"/>
    <n v="14"/>
    <s v="ส่งแล้ว"/>
    <s v="ยังไม่ส่ง"/>
    <n v="9"/>
    <s v="ส่งแล้ว"/>
    <s v="ส่งแล้ว"/>
    <n v="15"/>
    <n v="4"/>
    <m/>
    <s v="ไม่ต้องซ่อม"/>
  </r>
  <r>
    <n v="98"/>
    <x v="2"/>
    <n v="32"/>
    <s v="43912"/>
    <s v="นางสาว"/>
    <s v="ชนิกานต์"/>
    <s v="บุญเลี่ยม"/>
    <s v="43912@promma.ac.th"/>
    <n v="10"/>
    <n v="10"/>
    <n v="4"/>
    <n v="24"/>
    <x v="1"/>
    <n v="5"/>
    <n v="5"/>
    <n v="9"/>
    <n v="19"/>
    <n v="60"/>
    <m/>
    <n v="60"/>
    <n v="2"/>
    <s v="ส่งแล้ว"/>
    <s v="ส่งแล้ว"/>
    <s v="ส่งแล้ว"/>
    <n v="21"/>
    <n v="9"/>
    <s v="ส่งแล้ว"/>
    <s v="ส่งแล้ว"/>
    <n v="14"/>
    <n v="8"/>
    <s v="ส่งแล้ว"/>
    <n v="10"/>
    <n v="6"/>
    <n v="25"/>
    <n v="8"/>
    <n v="17"/>
    <s v="ส่งแล้ว"/>
    <s v="ยังไม่ส่ง"/>
    <n v="6"/>
    <s v="ส่งแล้ว"/>
    <s v="ส่งแล้ว"/>
    <n v="15"/>
    <n v="6"/>
    <m/>
    <s v="ไม่ต้องซ่อม"/>
  </r>
  <r>
    <n v="99"/>
    <x v="2"/>
    <n v="33"/>
    <s v="43913"/>
    <s v="นางสาว"/>
    <s v="ณัฐพิมล"/>
    <s v="วลัยรัตน์"/>
    <s v="43913@promma.ac.th"/>
    <n v="4"/>
    <n v="7"/>
    <n v="4"/>
    <n v="15"/>
    <x v="1"/>
    <n v="6"/>
    <n v="5"/>
    <n v="8"/>
    <n v="19"/>
    <n v="51"/>
    <m/>
    <n v="51"/>
    <n v="1"/>
    <s v="ส่งแล้ว"/>
    <s v="ส่งแล้ว"/>
    <s v="ยังไม่ส่ง"/>
    <s v="ยังไม่ส่ง"/>
    <s v="ยังไม่ส่ง"/>
    <s v="ยังไม่ส่ง"/>
    <s v="ส่งแล้ว"/>
    <n v="15"/>
    <n v="8"/>
    <s v="ส่งแล้ว"/>
    <n v="10"/>
    <n v="4"/>
    <n v="25"/>
    <n v="8"/>
    <n v="17"/>
    <s v="ส่งแล้ว"/>
    <s v="ยังไม่ส่ง"/>
    <n v="9"/>
    <s v="ส่งแล้ว"/>
    <s v="ส่งแล้ว"/>
    <n v="16"/>
    <s v="ยังไม่ส่ง"/>
    <m/>
    <s v="ไม่ต้องซ่อม"/>
  </r>
  <r>
    <n v="100"/>
    <x v="2"/>
    <n v="34"/>
    <s v="43914"/>
    <s v="นางสาว"/>
    <s v="เพชรลดา"/>
    <s v="อินเนียร"/>
    <s v="43914@promma.ac.th"/>
    <n v="10"/>
    <n v="10"/>
    <n v="5"/>
    <n v="25"/>
    <x v="1"/>
    <n v="5"/>
    <n v="5"/>
    <n v="9"/>
    <n v="19"/>
    <n v="61"/>
    <m/>
    <n v="61"/>
    <n v="2"/>
    <s v="ส่งแล้ว"/>
    <s v="ส่งแล้ว"/>
    <s v="ส่งแล้ว"/>
    <n v="20"/>
    <n v="8"/>
    <s v="ส่งแล้ว"/>
    <s v="ส่งแล้ว"/>
    <n v="15"/>
    <n v="9"/>
    <s v="ส่งแล้ว"/>
    <n v="10"/>
    <n v="8"/>
    <n v="25"/>
    <n v="8"/>
    <n v="17"/>
    <s v="ส่งแล้ว"/>
    <s v="ยังไม่ส่ง"/>
    <n v="5"/>
    <s v="ส่งแล้ว"/>
    <s v="ส่งแล้ว"/>
    <n v="18"/>
    <n v="5"/>
    <m/>
    <s v="ไม่ต้องซ่อม"/>
  </r>
  <r>
    <n v="101"/>
    <x v="2"/>
    <n v="35"/>
    <s v="43915"/>
    <s v="นางสาว"/>
    <s v="เพียงกมล"/>
    <s v="ทองปรีชา"/>
    <s v="43915@promma.ac.th"/>
    <n v="4"/>
    <n v="9"/>
    <n v="5"/>
    <n v="18"/>
    <x v="4"/>
    <n v="5"/>
    <n v="5"/>
    <n v="3"/>
    <n v="13"/>
    <n v="44"/>
    <m/>
    <n v="44"/>
    <n v="0"/>
    <s v="ส่งแล้ว"/>
    <s v="ส่งแล้ว"/>
    <s v="ยังไม่ส่ง"/>
    <s v="ยังไม่ส่ง"/>
    <s v="ยังไม่ส่ง"/>
    <s v="ส่งแล้ว"/>
    <s v="ส่งแล้ว"/>
    <n v="14"/>
    <n v="6"/>
    <s v="ส่งแล้ว"/>
    <n v="11"/>
    <n v="8"/>
    <n v="16"/>
    <n v="9"/>
    <n v="13"/>
    <s v="ส่งแล้ว"/>
    <s v="ยังไม่ส่ง"/>
    <n v="7"/>
    <s v="ส่งแล้ว"/>
    <s v="ยังไม่ส่ง"/>
    <s v="ยังไม่ส่ง"/>
    <s v="ยังไม่ส่ง"/>
    <m/>
    <s v="ไม่ต้องซ่อม"/>
  </r>
  <r>
    <n v="102"/>
    <x v="2"/>
    <n v="36"/>
    <s v="43916"/>
    <s v="เด็กหญิง"/>
    <s v="ภัทรธิดา"/>
    <s v="เกียรติสี่สกุล"/>
    <s v="43916@promma.ac.th"/>
    <n v="10"/>
    <n v="10"/>
    <n v="4"/>
    <n v="24"/>
    <x v="9"/>
    <n v="5"/>
    <n v="5"/>
    <n v="8"/>
    <n v="18"/>
    <n v="50"/>
    <m/>
    <n v="50"/>
    <n v="1"/>
    <s v="ส่งแล้ว"/>
    <s v="ส่งแล้ว"/>
    <s v="ส่งแล้ว"/>
    <n v="22"/>
    <n v="9"/>
    <s v="ส่งแล้ว"/>
    <s v="ส่งแล้ว"/>
    <n v="9"/>
    <n v="8"/>
    <s v="ส่งแล้ว"/>
    <n v="9"/>
    <n v="5"/>
    <n v="12"/>
    <n v="4"/>
    <n v="8"/>
    <s v="ส่งแล้ว"/>
    <s v="ยังไม่ส่ง"/>
    <n v="6"/>
    <s v="ส่งแล้ว"/>
    <s v="ส่งแล้ว"/>
    <n v="17"/>
    <s v="ยังไม่ส่ง"/>
    <m/>
    <s v="ยังไม่ซ่อม"/>
  </r>
  <r>
    <n v="103"/>
    <x v="3"/>
    <n v="1"/>
    <s v="41909"/>
    <s v="เด็กชาย"/>
    <s v="ภพธนภณ"/>
    <s v="ปิ่นแก้ว"/>
    <s v="41909@promma.ac.th"/>
    <n v="10"/>
    <n v="8"/>
    <n v="2"/>
    <n v="20"/>
    <x v="6"/>
    <n v="4"/>
    <m/>
    <n v="8"/>
    <n v="12"/>
    <n v="48"/>
    <m/>
    <n v="48"/>
    <n v="0"/>
    <s v="ส่งแล้ว"/>
    <s v="ส่งแล้ว"/>
    <s v="ส่งแล้ว"/>
    <n v="22"/>
    <n v="10"/>
    <s v="ส่งแล้ว"/>
    <s v="ส่งแล้ว"/>
    <n v="15"/>
    <s v="ยังไม่ส่ง"/>
    <s v="ยังไม่ส่ง"/>
    <s v="ยังไม่ส่ง"/>
    <n v="9"/>
    <n v="23"/>
    <n v="9"/>
    <n v="16"/>
    <s v="ยังไม่ส่ง"/>
    <s v="ส่งแล้ว"/>
    <s v="ยังไม่ส่ง"/>
    <s v="ส่งแล้ว"/>
    <s v="ส่งแล้ว"/>
    <n v="16"/>
    <s v="ยังไม่ส่ง"/>
    <m/>
    <s v="ไม่ต้องซ่อม"/>
  </r>
  <r>
    <n v="104"/>
    <x v="3"/>
    <n v="2"/>
    <s v="41917"/>
    <s v="นาย"/>
    <s v="สุวิจักขณ์"/>
    <s v="หลวงชะอำ"/>
    <s v="41917@promma.ac.th"/>
    <n v="10"/>
    <n v="8"/>
    <n v="2"/>
    <n v="20"/>
    <x v="1"/>
    <n v="4"/>
    <m/>
    <n v="0"/>
    <n v="4"/>
    <n v="41"/>
    <m/>
    <n v="41"/>
    <n v="0"/>
    <s v="ส่งแล้ว"/>
    <s v="ส่งแล้ว"/>
    <s v="ส่งแล้ว"/>
    <n v="22"/>
    <n v="10"/>
    <s v="ส่งแล้ว"/>
    <s v="ส่งแล้ว"/>
    <n v="15"/>
    <s v="ยังไม่ส่ง"/>
    <s v="ยังไม่ส่ง"/>
    <s v="ยังไม่ส่ง"/>
    <n v="9"/>
    <n v="24"/>
    <n v="10"/>
    <n v="17"/>
    <s v="ยังไม่ส่ง"/>
    <s v="ส่งแล้ว"/>
    <s v="ยังไม่ส่ง"/>
    <s v="ยังไม่ส่ง"/>
    <s v="ยังไม่ส่ง"/>
    <s v="ยังไม่ส่ง"/>
    <s v="ยังไม่ส่ง"/>
    <m/>
    <s v="ไม่ต้องซ่อม"/>
  </r>
  <r>
    <n v="105"/>
    <x v="3"/>
    <n v="3"/>
    <s v="41936"/>
    <s v="นาย"/>
    <s v="ณปภัช"/>
    <s v="ไชยเสริฐ"/>
    <s v="41936@promma.ac.th"/>
    <n v="10"/>
    <n v="10"/>
    <n v="4"/>
    <n v="24"/>
    <x v="4"/>
    <n v="4"/>
    <m/>
    <n v="3"/>
    <n v="7"/>
    <n v="44"/>
    <m/>
    <n v="44"/>
    <n v="0"/>
    <s v="ส่งแล้ว"/>
    <s v="ส่งแล้ว"/>
    <s v="ส่งแล้ว"/>
    <n v="21"/>
    <n v="8"/>
    <s v="ส่งแล้ว"/>
    <s v="ส่งแล้ว"/>
    <n v="11"/>
    <n v="8"/>
    <s v="ส่งแล้ว"/>
    <n v="8"/>
    <n v="6"/>
    <n v="19"/>
    <n v="7"/>
    <n v="13"/>
    <s v="ยังไม่ส่ง"/>
    <s v="ส่งแล้ว"/>
    <s v="ยังไม่ส่ง"/>
    <s v="ส่งแล้ว"/>
    <s v="ยังไม่ส่ง"/>
    <s v="ยังไม่ส่ง"/>
    <s v="ยังไม่ส่ง"/>
    <m/>
    <s v="ไม่ต้องซ่อม"/>
  </r>
  <r>
    <n v="106"/>
    <x v="3"/>
    <n v="4"/>
    <s v="41994"/>
    <s v="นาย"/>
    <s v="สถาพร"/>
    <s v="นิลภานนท์"/>
    <s v="41994@promma.ac.th"/>
    <n v="8"/>
    <n v="8"/>
    <n v="1"/>
    <n v="17"/>
    <x v="11"/>
    <n v="4"/>
    <m/>
    <n v="0"/>
    <n v="4"/>
    <n v="31"/>
    <m/>
    <n v="31"/>
    <n v="0"/>
    <s v="ยังไม่ส่ง"/>
    <s v="ส่งแล้ว"/>
    <s v="ส่งแล้ว"/>
    <n v="20"/>
    <n v="9"/>
    <s v="ส่งแล้ว"/>
    <s v="ส่งแล้ว"/>
    <n v="12"/>
    <s v="ยังไม่ส่ง"/>
    <s v="ยังไม่ส่ง"/>
    <s v="ยังไม่ส่ง"/>
    <n v="7"/>
    <n v="15"/>
    <n v="5"/>
    <n v="10"/>
    <s v="ยังไม่ส่ง"/>
    <s v="ส่งแล้ว"/>
    <s v="ยังไม่ส่ง"/>
    <s v="ยังไม่ส่ง"/>
    <s v="ยังไม่ส่ง"/>
    <s v="ยังไม่ส่ง"/>
    <s v="ยังไม่ส่ง"/>
    <m/>
    <s v="ไม่ต้องซ่อม"/>
  </r>
  <r>
    <n v="107"/>
    <x v="3"/>
    <n v="5"/>
    <s v="42019"/>
    <s v="นาย"/>
    <s v="ณัฐพงษ์"/>
    <s v="ช่อเงิน"/>
    <s v="42019@promma.ac.th"/>
    <n v="9"/>
    <n v="5"/>
    <n v="3"/>
    <n v="17"/>
    <x v="3"/>
    <n v="4"/>
    <m/>
    <n v="8"/>
    <n v="12"/>
    <n v="44"/>
    <m/>
    <n v="44"/>
    <n v="0"/>
    <s v="ส่งแล้ว"/>
    <s v="ส่งแล้ว"/>
    <s v="ส่งแล้ว"/>
    <n v="20"/>
    <n v="7"/>
    <s v="ยังไม่ส่ง"/>
    <s v="ส่งแล้ว"/>
    <n v="7"/>
    <s v="ยังไม่ส่ง"/>
    <s v="ส่งแล้ว"/>
    <s v="ยังไม่ส่ง"/>
    <n v="7"/>
    <n v="21"/>
    <n v="8"/>
    <n v="15"/>
    <s v="ยังไม่ส่ง"/>
    <s v="ส่งแล้ว"/>
    <s v="ยังไม่ส่ง"/>
    <s v="ส่งแล้ว"/>
    <s v="ส่งแล้ว"/>
    <n v="16"/>
    <s v="ยังไม่ส่ง"/>
    <m/>
    <s v="ไม่ต้องซ่อม"/>
  </r>
  <r>
    <n v="108"/>
    <x v="3"/>
    <n v="6"/>
    <s v="42073"/>
    <s v="นาย"/>
    <s v="วสุพล"/>
    <s v="บุญจันทร์"/>
    <s v="42073@promma.ac.th"/>
    <n v="9"/>
    <n v="5"/>
    <n v="3"/>
    <n v="17"/>
    <x v="5"/>
    <n v="4"/>
    <m/>
    <n v="5"/>
    <n v="9"/>
    <n v="40"/>
    <m/>
    <n v="40"/>
    <n v="0"/>
    <s v="ส่งแล้ว"/>
    <s v="ส่งแล้ว"/>
    <s v="ส่งแล้ว"/>
    <n v="20"/>
    <n v="7"/>
    <s v="ยังไม่ส่ง"/>
    <s v="ส่งแล้ว"/>
    <n v="7"/>
    <s v="ยังไม่ส่ง"/>
    <s v="ส่งแล้ว"/>
    <s v="ยังไม่ส่ง"/>
    <n v="7"/>
    <n v="20"/>
    <n v="8"/>
    <n v="14"/>
    <s v="ยังไม่ส่ง"/>
    <s v="ส่งแล้ว"/>
    <s v="ยังไม่ส่ง"/>
    <s v="ส่งแล้ว"/>
    <s v="ยังไม่ส่ง"/>
    <n v="18"/>
    <s v="ยังไม่ส่ง"/>
    <m/>
    <s v="ไม่ต้องซ่อม"/>
  </r>
  <r>
    <n v="109"/>
    <x v="3"/>
    <n v="7"/>
    <s v="42218"/>
    <s v="นาย"/>
    <s v="ธนดล"/>
    <s v="นามปักษา"/>
    <s v="42218@promma.ac.th"/>
    <n v="10"/>
    <n v="10"/>
    <n v="4"/>
    <n v="24"/>
    <x v="0"/>
    <n v="4"/>
    <m/>
    <n v="8"/>
    <n v="12"/>
    <n v="54"/>
    <m/>
    <n v="54"/>
    <n v="1"/>
    <s v="ส่งแล้ว"/>
    <s v="ส่งแล้ว"/>
    <s v="ส่งแล้ว"/>
    <n v="19"/>
    <n v="10"/>
    <s v="ส่งแล้ว"/>
    <s v="ส่งแล้ว"/>
    <n v="15"/>
    <n v="8"/>
    <s v="ส่งแล้ว"/>
    <n v="9"/>
    <n v="7"/>
    <n v="27"/>
    <n v="9"/>
    <n v="18"/>
    <s v="ยังไม่ส่ง"/>
    <s v="ส่งแล้ว"/>
    <s v="ยังไม่ส่ง"/>
    <s v="ส่งแล้ว"/>
    <s v="ส่งแล้ว"/>
    <n v="18"/>
    <s v="ยังไม่ส่ง"/>
    <m/>
    <s v="ไม่ต้องซ่อม"/>
  </r>
  <r>
    <n v="110"/>
    <x v="3"/>
    <n v="8"/>
    <s v="42261"/>
    <s v="เด็กชาย"/>
    <s v="ณัฐทพนธ์"/>
    <s v="ทองสุข"/>
    <s v="42261@promma.ac.th"/>
    <n v="10"/>
    <n v="5"/>
    <n v="3"/>
    <n v="18"/>
    <x v="3"/>
    <n v="4"/>
    <m/>
    <n v="5"/>
    <n v="9"/>
    <n v="42"/>
    <m/>
    <n v="42"/>
    <n v="0"/>
    <s v="ส่งแล้ว"/>
    <s v="ส่งแล้ว"/>
    <s v="ส่งแล้ว"/>
    <n v="19"/>
    <n v="9"/>
    <s v="ยังไม่ส่ง"/>
    <s v="ส่งแล้ว"/>
    <n v="15"/>
    <s v="ยังไม่ส่ง"/>
    <s v="ส่งแล้ว"/>
    <s v="ยังไม่ส่ง"/>
    <n v="7"/>
    <n v="22"/>
    <n v="8"/>
    <n v="15"/>
    <s v="ยังไม่ส่ง"/>
    <s v="ส่งแล้ว"/>
    <s v="ยังไม่ส่ง"/>
    <s v="ยังไม่ส่ง"/>
    <s v="ส่งแล้ว"/>
    <n v="14"/>
    <s v="ยังไม่ส่ง"/>
    <m/>
    <s v="ไม่ต้องซ่อม"/>
  </r>
  <r>
    <n v="111"/>
    <x v="3"/>
    <n v="9"/>
    <s v="42263"/>
    <s v="เด็กชาย"/>
    <s v="ธนกฤต"/>
    <s v="นวลมาตร"/>
    <s v="42263@promma.ac.th"/>
    <n v="10"/>
    <n v="3"/>
    <n v="3"/>
    <n v="16"/>
    <x v="5"/>
    <n v="4"/>
    <m/>
    <n v="5"/>
    <n v="9"/>
    <n v="39"/>
    <m/>
    <n v="39"/>
    <n v="0"/>
    <s v="ส่งแล้ว"/>
    <s v="ส่งแล้ว"/>
    <s v="ส่งแล้ว"/>
    <n v="22"/>
    <n v="9"/>
    <s v="ยังไม่ส่ง"/>
    <s v="ส่งแล้ว"/>
    <s v="ยังไม่ส่ง"/>
    <s v="ยังไม่ส่ง"/>
    <s v="ส่งแล้ว"/>
    <s v="ยังไม่ส่ง"/>
    <n v="8"/>
    <n v="19"/>
    <n v="9"/>
    <n v="14"/>
    <s v="ยังไม่ส่ง"/>
    <s v="ส่งแล้ว"/>
    <s v="ยังไม่ส่ง"/>
    <s v="ส่งแล้ว"/>
    <s v="ยังไม่ส่ง"/>
    <n v="16"/>
    <s v="ยังไม่ส่ง"/>
    <m/>
    <s v="ไม่ต้องซ่อม"/>
  </r>
  <r>
    <n v="112"/>
    <x v="3"/>
    <n v="10"/>
    <s v="43918"/>
    <s v="นาย"/>
    <s v="กิตติพศ"/>
    <s v="พรายแสง"/>
    <s v="43918@promma.ac.th"/>
    <n v="10"/>
    <n v="10"/>
    <n v="4"/>
    <n v="24"/>
    <x v="2"/>
    <n v="4"/>
    <m/>
    <n v="5"/>
    <n v="9"/>
    <n v="52"/>
    <m/>
    <n v="52"/>
    <n v="1"/>
    <s v="ส่งแล้ว"/>
    <s v="ส่งแล้ว"/>
    <s v="ส่งแล้ว"/>
    <n v="21"/>
    <n v="9"/>
    <s v="ส่งแล้ว"/>
    <s v="ส่งแล้ว"/>
    <n v="10"/>
    <n v="9"/>
    <s v="ส่งแล้ว"/>
    <n v="10"/>
    <n v="7"/>
    <n v="27"/>
    <n v="10"/>
    <n v="19"/>
    <s v="ยังไม่ส่ง"/>
    <s v="ส่งแล้ว"/>
    <s v="ยังไม่ส่ง"/>
    <s v="ส่งแล้ว"/>
    <s v="ส่งแล้ว"/>
    <s v="ยังไม่ส่ง"/>
    <s v="ยังไม่ส่ง"/>
    <m/>
    <s v="ไม่ต้องซ่อม"/>
  </r>
  <r>
    <n v="113"/>
    <x v="3"/>
    <n v="11"/>
    <s v="43919"/>
    <s v="เด็กชาย"/>
    <s v="นพรุจ"/>
    <s v="สุขสบาย"/>
    <s v="43919@promma.ac.th"/>
    <n v="10"/>
    <n v="9"/>
    <n v="4"/>
    <n v="23"/>
    <x v="4"/>
    <n v="8"/>
    <m/>
    <n v="8"/>
    <n v="16"/>
    <n v="52"/>
    <m/>
    <n v="52"/>
    <n v="1"/>
    <s v="ส่งแล้ว"/>
    <s v="ส่งแล้ว"/>
    <s v="ส่งแล้ว"/>
    <n v="19"/>
    <n v="10"/>
    <s v="ส่งแล้ว"/>
    <s v="ส่งแล้ว"/>
    <n v="6"/>
    <n v="5"/>
    <s v="ส่งแล้ว"/>
    <n v="10"/>
    <n v="5"/>
    <n v="22"/>
    <n v="4"/>
    <n v="13"/>
    <s v="ส่งแล้ว"/>
    <s v="ส่งแล้ว"/>
    <s v="ยังไม่ส่ง"/>
    <s v="ส่งแล้ว"/>
    <s v="ส่งแล้ว"/>
    <n v="14"/>
    <s v="ยังไม่ส่ง"/>
    <m/>
    <s v="ไม่ต้องซ่อม"/>
  </r>
  <r>
    <n v="114"/>
    <x v="3"/>
    <n v="12"/>
    <s v="43920"/>
    <s v="นาย"/>
    <s v="ปภาวิน"/>
    <s v="แซ่ลิ้ม"/>
    <s v="43920@promma.ac.th"/>
    <n v="10"/>
    <n v="10"/>
    <n v="4"/>
    <n v="24"/>
    <x v="4"/>
    <n v="4"/>
    <m/>
    <n v="8"/>
    <n v="12"/>
    <n v="49"/>
    <m/>
    <n v="49"/>
    <n v="0"/>
    <s v="ส่งแล้ว"/>
    <s v="ส่งแล้ว"/>
    <s v="ส่งแล้ว"/>
    <n v="21"/>
    <n v="8"/>
    <s v="ส่งแล้ว"/>
    <s v="ส่งแล้ว"/>
    <n v="10"/>
    <n v="9"/>
    <s v="ส่งแล้ว"/>
    <n v="11"/>
    <n v="7"/>
    <n v="18"/>
    <n v="8"/>
    <n v="13"/>
    <s v="ยังไม่ส่ง"/>
    <s v="ส่งแล้ว"/>
    <s v="ยังไม่ส่ง"/>
    <s v="ส่งแล้ว"/>
    <s v="ส่งแล้ว"/>
    <n v="16"/>
    <s v="ยังไม่ส่ง"/>
    <m/>
    <s v="ไม่ต้องซ่อม"/>
  </r>
  <r>
    <n v="115"/>
    <x v="3"/>
    <n v="13"/>
    <s v="43922"/>
    <s v="นาย"/>
    <s v="อัครพล"/>
    <s v="ไม่ล่าใคร"/>
    <s v="43922@promma.ac.th"/>
    <n v="10"/>
    <n v="5"/>
    <n v="3"/>
    <n v="18"/>
    <x v="5"/>
    <n v="4"/>
    <m/>
    <n v="8"/>
    <n v="12"/>
    <n v="44"/>
    <m/>
    <n v="44"/>
    <n v="0"/>
    <s v="ส่งแล้ว"/>
    <s v="ส่งแล้ว"/>
    <s v="ส่งแล้ว"/>
    <n v="21"/>
    <n v="9"/>
    <s v="ยังไม่ส่ง"/>
    <s v="ส่งแล้ว"/>
    <n v="12"/>
    <s v="ยังไม่ส่ง"/>
    <s v="ส่งแล้ว"/>
    <s v="ยังไม่ส่ง"/>
    <n v="7"/>
    <n v="20"/>
    <n v="8"/>
    <n v="14"/>
    <s v="ยังไม่ส่ง"/>
    <s v="ส่งแล้ว"/>
    <s v="ยังไม่ส่ง"/>
    <s v="ส่งแล้ว"/>
    <s v="ส่งแล้ว"/>
    <n v="13"/>
    <s v="ยังไม่ส่ง"/>
    <m/>
    <s v="ไม่ต้องซ่อม"/>
  </r>
  <r>
    <n v="116"/>
    <x v="3"/>
    <n v="14"/>
    <s v="43941"/>
    <s v="นาย"/>
    <s v="กฤษกร"/>
    <s v="ทองไทย"/>
    <s v="43941@promma.ac.th"/>
    <n v="10"/>
    <n v="5"/>
    <n v="2"/>
    <n v="17"/>
    <x v="7"/>
    <n v="4"/>
    <m/>
    <n v="0"/>
    <n v="4"/>
    <n v="33"/>
    <m/>
    <n v="33"/>
    <n v="0"/>
    <s v="ส่งแล้ว"/>
    <s v="ส่งแล้ว"/>
    <s v="ส่งแล้ว"/>
    <n v="21"/>
    <n v="9"/>
    <s v="ยังไม่ส่ง"/>
    <s v="ส่งแล้ว"/>
    <n v="2"/>
    <s v="ยังไม่ส่ง"/>
    <s v="ยังไม่ส่ง"/>
    <s v="ยังไม่ส่ง"/>
    <n v="8"/>
    <n v="17"/>
    <n v="6"/>
    <n v="12"/>
    <s v="ยังไม่ส่ง"/>
    <s v="ส่งแล้ว"/>
    <s v="ยังไม่ส่ง"/>
    <s v="ยังไม่ส่ง"/>
    <s v="ยังไม่ส่ง"/>
    <s v="ยังไม่ส่ง"/>
    <s v="ยังไม่ส่ง"/>
    <m/>
    <s v="ไม่ต้องซ่อม"/>
  </r>
  <r>
    <n v="117"/>
    <x v="3"/>
    <n v="15"/>
    <s v="41929"/>
    <s v="นางสาว"/>
    <s v="วัลลภา"/>
    <s v="แนบถนอม"/>
    <s v="41929@promma.ac.th"/>
    <n v="10"/>
    <n v="8"/>
    <n v="2"/>
    <n v="20"/>
    <x v="3"/>
    <n v="4"/>
    <m/>
    <n v="8"/>
    <n v="12"/>
    <n v="47"/>
    <m/>
    <n v="47"/>
    <n v="0"/>
    <s v="ส่งแล้ว"/>
    <s v="ส่งแล้ว"/>
    <s v="ส่งแล้ว"/>
    <n v="21"/>
    <n v="10"/>
    <s v="ส่งแล้ว"/>
    <s v="ส่งแล้ว"/>
    <n v="14"/>
    <s v="ยังไม่ส่ง"/>
    <s v="ยังไม่ส่ง"/>
    <s v="ยังไม่ส่ง"/>
    <n v="8"/>
    <n v="20"/>
    <n v="10"/>
    <n v="15"/>
    <s v="ยังไม่ส่ง"/>
    <s v="ส่งแล้ว"/>
    <s v="ยังไม่ส่ง"/>
    <s v="ส่งแล้ว"/>
    <s v="ส่งแล้ว"/>
    <n v="14"/>
    <s v="ยังไม่ส่ง"/>
    <m/>
    <s v="ไม่ต้องซ่อม"/>
  </r>
  <r>
    <n v="118"/>
    <x v="3"/>
    <n v="16"/>
    <s v="41930"/>
    <s v="นางสาว"/>
    <s v="วิสุทธิพร"/>
    <s v="ถาวรวิสิทธิ์"/>
    <s v="41930@promma.ac.th"/>
    <n v="10"/>
    <n v="8"/>
    <n v="2"/>
    <n v="20"/>
    <x v="3"/>
    <n v="4"/>
    <m/>
    <n v="8"/>
    <n v="12"/>
    <n v="47"/>
    <m/>
    <n v="47"/>
    <n v="0"/>
    <s v="ส่งแล้ว"/>
    <s v="ส่งแล้ว"/>
    <s v="ส่งแล้ว"/>
    <n v="21"/>
    <n v="8"/>
    <s v="ส่งแล้ว"/>
    <s v="ส่งแล้ว"/>
    <n v="13"/>
    <s v="ยังไม่ส่ง"/>
    <s v="ยังไม่ส่ง"/>
    <s v="ยังไม่ส่ง"/>
    <n v="9"/>
    <n v="20"/>
    <n v="9"/>
    <n v="15"/>
    <s v="ยังไม่ส่ง"/>
    <s v="ส่งแล้ว"/>
    <s v="ยังไม่ส่ง"/>
    <s v="ส่งแล้ว"/>
    <s v="ส่งแล้ว"/>
    <n v="15"/>
    <s v="ยังไม่ส่ง"/>
    <m/>
    <s v="ไม่ต้องซ่อม"/>
  </r>
  <r>
    <n v="119"/>
    <x v="3"/>
    <n v="17"/>
    <s v="41931"/>
    <s v="นางสาว"/>
    <s v="อรณัชชา"/>
    <s v="มงคล"/>
    <s v="41931@promma.ac.th"/>
    <n v="10"/>
    <n v="8"/>
    <n v="2"/>
    <n v="20"/>
    <x v="4"/>
    <n v="4"/>
    <m/>
    <n v="0"/>
    <n v="4"/>
    <n v="37"/>
    <m/>
    <n v="37"/>
    <n v="0"/>
    <s v="ส่งแล้ว"/>
    <s v="ส่งแล้ว"/>
    <s v="ส่งแล้ว"/>
    <n v="15"/>
    <n v="10"/>
    <s v="ส่งแล้ว"/>
    <s v="ส่งแล้ว"/>
    <n v="9"/>
    <s v="ยังไม่ส่ง"/>
    <s v="ยังไม่ส่ง"/>
    <s v="ยังไม่ส่ง"/>
    <n v="9"/>
    <n v="16"/>
    <n v="9"/>
    <n v="13"/>
    <s v="ยังไม่ส่ง"/>
    <s v="ส่งแล้ว"/>
    <s v="ยังไม่ส่ง"/>
    <s v="ยังไม่ส่ง"/>
    <s v="ยังไม่ส่ง"/>
    <s v="ยังไม่ส่ง"/>
    <s v="ยังไม่ส่ง"/>
    <m/>
    <s v="ไม่ต้องซ่อม"/>
  </r>
  <r>
    <n v="120"/>
    <x v="3"/>
    <n v="18"/>
    <s v="42002"/>
    <s v="นางสาว"/>
    <s v="ณัฏฐณิชา"/>
    <s v="มงคลธนตระกูล"/>
    <s v="42002@promma.ac.th"/>
    <n v="10"/>
    <n v="8"/>
    <n v="2"/>
    <n v="20"/>
    <x v="3"/>
    <n v="4"/>
    <m/>
    <n v="0"/>
    <n v="4"/>
    <n v="39"/>
    <m/>
    <n v="39"/>
    <n v="0"/>
    <s v="ส่งแล้ว"/>
    <s v="ส่งแล้ว"/>
    <s v="ส่งแล้ว"/>
    <n v="20"/>
    <n v="10"/>
    <s v="ส่งแล้ว"/>
    <s v="ส่งแล้ว"/>
    <n v="13"/>
    <s v="ยังไม่ส่ง"/>
    <s v="ยังไม่ส่ง"/>
    <s v="ยังไม่ส่ง"/>
    <n v="9"/>
    <n v="25"/>
    <n v="5"/>
    <n v="15"/>
    <s v="ยังไม่ส่ง"/>
    <s v="ส่งแล้ว"/>
    <s v="ยังไม่ส่ง"/>
    <s v="ยังไม่ส่ง"/>
    <s v="ยังไม่ส่ง"/>
    <s v="ยังไม่ส่ง"/>
    <s v="ยังไม่ส่ง"/>
    <m/>
    <s v="ไม่ต้องซ่อม"/>
  </r>
  <r>
    <n v="121"/>
    <x v="3"/>
    <n v="19"/>
    <s v="42042"/>
    <s v="นางสาว"/>
    <s v="ณภาภัช"/>
    <s v="หอศิวาลัย"/>
    <s v="42042@promma.ac.th"/>
    <n v="5"/>
    <n v="0"/>
    <n v="1"/>
    <n v="6"/>
    <x v="11"/>
    <n v="4"/>
    <m/>
    <n v="0"/>
    <n v="4"/>
    <n v="20"/>
    <m/>
    <n v="20"/>
    <n v="0"/>
    <s v="ส่งแล้ว"/>
    <s v="ยังไม่ส่ง"/>
    <s v="ยังไม่ส่ง"/>
    <n v="21"/>
    <n v="7"/>
    <s v="ยังไม่ส่ง"/>
    <s v="ยังไม่ส่ง"/>
    <s v="ยังไม่ส่ง"/>
    <s v="ยังไม่ส่ง"/>
    <s v="ยังไม่ส่ง"/>
    <s v="ยังไม่ส่ง"/>
    <n v="5"/>
    <n v="15"/>
    <n v="5"/>
    <n v="10"/>
    <s v="ยังไม่ส่ง"/>
    <s v="ส่งแล้ว"/>
    <s v="ยังไม่ส่ง"/>
    <s v="ยังไม่ส่ง"/>
    <s v="ยังไม่ส่ง"/>
    <s v="ยังไม่ส่ง"/>
    <s v="ยังไม่ส่ง"/>
    <m/>
    <s v="ไม่ต้องซ่อม"/>
  </r>
  <r>
    <n v="122"/>
    <x v="3"/>
    <n v="20"/>
    <s v="42079"/>
    <s v="นางสาว"/>
    <s v="ณัฏฐณิชา"/>
    <s v="อมรเรืองวาณิชย์"/>
    <s v="42079@promma.ac.th"/>
    <n v="10"/>
    <n v="8"/>
    <n v="4"/>
    <n v="22"/>
    <x v="5"/>
    <n v="8"/>
    <m/>
    <n v="8"/>
    <n v="16"/>
    <n v="52"/>
    <m/>
    <n v="52"/>
    <n v="1"/>
    <s v="ส่งแล้ว"/>
    <s v="ส่งแล้ว"/>
    <s v="ส่งแล้ว"/>
    <n v="22"/>
    <n v="9"/>
    <s v="ส่งแล้ว"/>
    <s v="ส่งแล้ว"/>
    <n v="8"/>
    <s v="ยังไม่ส่ง"/>
    <s v="ส่งแล้ว"/>
    <n v="10"/>
    <n v="7"/>
    <n v="19"/>
    <n v="8"/>
    <n v="14"/>
    <s v="ส่งแล้ว"/>
    <s v="ส่งแล้ว"/>
    <s v="ยังไม่ส่ง"/>
    <s v="ส่งแล้ว"/>
    <s v="ส่งแล้ว"/>
    <n v="14"/>
    <s v="ยังไม่ส่ง"/>
    <m/>
    <s v="ไม่ต้องซ่อม"/>
  </r>
  <r>
    <n v="123"/>
    <x v="3"/>
    <n v="21"/>
    <s v="42090"/>
    <s v="นางสาว"/>
    <s v="ไพรินทร์"/>
    <s v="พันธ์เพิ่ม"/>
    <s v="42090@promma.ac.th"/>
    <n v="10"/>
    <n v="5"/>
    <n v="3"/>
    <n v="18"/>
    <x v="3"/>
    <n v="4"/>
    <m/>
    <n v="8"/>
    <n v="12"/>
    <n v="45"/>
    <m/>
    <n v="45"/>
    <n v="0"/>
    <s v="ส่งแล้ว"/>
    <s v="ส่งแล้ว"/>
    <s v="ส่งแล้ว"/>
    <n v="18"/>
    <n v="10"/>
    <s v="ยังไม่ส่ง"/>
    <s v="ส่งแล้ว"/>
    <n v="12"/>
    <s v="ยังไม่ส่ง"/>
    <s v="ส่งแล้ว"/>
    <s v="ยังไม่ส่ง"/>
    <n v="7"/>
    <n v="19"/>
    <n v="10"/>
    <n v="15"/>
    <s v="ยังไม่ส่ง"/>
    <s v="ส่งแล้ว"/>
    <s v="ยังไม่ส่ง"/>
    <s v="ส่งแล้ว"/>
    <s v="ส่งแล้ว"/>
    <n v="16"/>
    <s v="ยังไม่ส่ง"/>
    <m/>
    <s v="ไม่ต้องซ่อม"/>
  </r>
  <r>
    <n v="124"/>
    <x v="3"/>
    <n v="22"/>
    <s v="42093"/>
    <s v="นางสาว"/>
    <s v="ศิศิรา"/>
    <s v="จันทร์ภักดี"/>
    <s v="42093@promma.ac.th"/>
    <n v="10"/>
    <n v="10"/>
    <n v="5"/>
    <n v="25"/>
    <x v="7"/>
    <n v="4"/>
    <m/>
    <n v="8"/>
    <n v="12"/>
    <n v="49"/>
    <m/>
    <n v="49"/>
    <n v="0"/>
    <s v="ส่งแล้ว"/>
    <s v="ส่งแล้ว"/>
    <s v="ส่งแล้ว"/>
    <n v="21"/>
    <n v="9"/>
    <s v="ส่งแล้ว"/>
    <s v="ส่งแล้ว"/>
    <n v="13"/>
    <n v="9"/>
    <s v="ส่งแล้ว"/>
    <n v="7"/>
    <n v="9"/>
    <n v="16"/>
    <n v="8"/>
    <n v="12"/>
    <s v="ยังไม่ส่ง"/>
    <s v="ส่งแล้ว"/>
    <s v="ยังไม่ส่ง"/>
    <s v="ส่งแล้ว"/>
    <s v="ส่งแล้ว"/>
    <n v="16"/>
    <s v="ยังไม่ส่ง"/>
    <m/>
    <s v="ไม่ต้องซ่อม"/>
  </r>
  <r>
    <n v="125"/>
    <x v="3"/>
    <n v="23"/>
    <s v="42200"/>
    <s v="เด็กหญิง"/>
    <s v="ณัฏฐ์ชยา"/>
    <s v="บุญมี"/>
    <s v="42200@promma.ac.th"/>
    <n v="10"/>
    <n v="10"/>
    <n v="4"/>
    <n v="24"/>
    <x v="6"/>
    <n v="9"/>
    <m/>
    <n v="9"/>
    <n v="18"/>
    <n v="58"/>
    <m/>
    <n v="58"/>
    <n v="1.5"/>
    <s v="ส่งแล้ว"/>
    <s v="ส่งแล้ว"/>
    <s v="ส่งแล้ว"/>
    <n v="18"/>
    <n v="10"/>
    <s v="ส่งแล้ว"/>
    <s v="ส่งแล้ว"/>
    <n v="11"/>
    <n v="8"/>
    <s v="ส่งแล้ว"/>
    <n v="11"/>
    <n v="7"/>
    <n v="22"/>
    <n v="10"/>
    <n v="16"/>
    <s v="ส่งแล้ว"/>
    <s v="ส่งแล้ว"/>
    <n v="7"/>
    <s v="ส่งแล้ว"/>
    <s v="ส่งแล้ว"/>
    <n v="16"/>
    <n v="5"/>
    <m/>
    <s v="ไม่ต้องซ่อม"/>
  </r>
  <r>
    <n v="126"/>
    <x v="3"/>
    <n v="24"/>
    <s v="42210"/>
    <s v="นางสาว"/>
    <s v="พุทธรักษา"/>
    <s v="อารีย์"/>
    <s v="42210@promma.ac.th"/>
    <n v="10"/>
    <n v="10"/>
    <n v="5"/>
    <n v="25"/>
    <x v="5"/>
    <n v="4"/>
    <m/>
    <n v="8"/>
    <n v="12"/>
    <n v="51"/>
    <m/>
    <n v="51"/>
    <n v="1"/>
    <s v="ส่งแล้ว"/>
    <s v="ส่งแล้ว"/>
    <s v="ส่งแล้ว"/>
    <n v="19"/>
    <n v="8"/>
    <s v="ส่งแล้ว"/>
    <s v="ส่งแล้ว"/>
    <n v="12"/>
    <n v="9"/>
    <s v="ส่งแล้ว"/>
    <n v="10"/>
    <n v="8"/>
    <n v="22"/>
    <n v="5"/>
    <n v="14"/>
    <s v="ยังไม่ส่ง"/>
    <s v="ส่งแล้ว"/>
    <s v="ยังไม่ส่ง"/>
    <s v="ส่งแล้ว"/>
    <s v="ส่งแล้ว"/>
    <n v="16"/>
    <s v="ยังไม่ส่ง"/>
    <m/>
    <s v="ไม่ต้องซ่อม"/>
  </r>
  <r>
    <n v="127"/>
    <x v="3"/>
    <n v="25"/>
    <s v="42211"/>
    <s v="นางสาว"/>
    <s v="รุจรวี"/>
    <s v="กุศลสุข"/>
    <s v="42211@promma.ac.th"/>
    <n v="10"/>
    <n v="5"/>
    <n v="3"/>
    <n v="18"/>
    <x v="0"/>
    <n v="4"/>
    <m/>
    <n v="8"/>
    <n v="12"/>
    <n v="48"/>
    <m/>
    <n v="48"/>
    <n v="0"/>
    <s v="ส่งแล้ว"/>
    <s v="ส่งแล้ว"/>
    <s v="ส่งแล้ว"/>
    <n v="18"/>
    <n v="10"/>
    <s v="ยังไม่ส่ง"/>
    <s v="ส่งแล้ว"/>
    <n v="12"/>
    <s v="ยังไม่ส่ง"/>
    <s v="ส่งแล้ว"/>
    <s v="ยังไม่ส่ง"/>
    <n v="7"/>
    <n v="26"/>
    <n v="10"/>
    <n v="18"/>
    <s v="ยังไม่ส่ง"/>
    <s v="ส่งแล้ว"/>
    <s v="ยังไม่ส่ง"/>
    <s v="ส่งแล้ว"/>
    <s v="ส่งแล้ว"/>
    <n v="14"/>
    <s v="ยังไม่ส่ง"/>
    <m/>
    <s v="ไม่ต้องซ่อม"/>
  </r>
  <r>
    <n v="128"/>
    <x v="3"/>
    <n v="26"/>
    <s v="42238"/>
    <s v="เด็กหญิง"/>
    <s v="ครองขวัญ"/>
    <s v="ปิ่นแก้ว"/>
    <s v="42238@promma.ac.th"/>
    <n v="10"/>
    <n v="9"/>
    <n v="4"/>
    <n v="23"/>
    <x v="6"/>
    <n v="9"/>
    <m/>
    <n v="9"/>
    <n v="18"/>
    <n v="57"/>
    <m/>
    <n v="57"/>
    <n v="1.5"/>
    <s v="ส่งแล้ว"/>
    <s v="ส่งแล้ว"/>
    <s v="ส่งแล้ว"/>
    <n v="18"/>
    <n v="10"/>
    <s v="ส่งแล้ว"/>
    <s v="ส่งแล้ว"/>
    <n v="12"/>
    <n v="7"/>
    <s v="ส่งแล้ว"/>
    <n v="8"/>
    <n v="7"/>
    <n v="21"/>
    <n v="10"/>
    <n v="16"/>
    <s v="ส่งแล้ว"/>
    <s v="ส่งแล้ว"/>
    <n v="5"/>
    <s v="ส่งแล้ว"/>
    <s v="ส่งแล้ว"/>
    <n v="16"/>
    <n v="6"/>
    <m/>
    <s v="ไม่ต้องซ่อม"/>
  </r>
  <r>
    <n v="129"/>
    <x v="3"/>
    <n v="27"/>
    <s v="42274"/>
    <s v="นางสาว"/>
    <s v="คณัสนันท์"/>
    <s v="สถานสุข"/>
    <s v="42274@promma.ac.th"/>
    <n v="9"/>
    <n v="10"/>
    <n v="4"/>
    <n v="23"/>
    <x v="7"/>
    <n v="10"/>
    <m/>
    <n v="9"/>
    <n v="19"/>
    <n v="54"/>
    <m/>
    <n v="54"/>
    <n v="1"/>
    <s v="ส่งแล้ว"/>
    <s v="ส่งแล้ว"/>
    <s v="ส่งแล้ว"/>
    <n v="18"/>
    <n v="7"/>
    <s v="ส่งแล้ว"/>
    <s v="ส่งแล้ว"/>
    <n v="12"/>
    <n v="9"/>
    <s v="ส่งแล้ว"/>
    <n v="10"/>
    <n v="6"/>
    <n v="19"/>
    <n v="4"/>
    <n v="12"/>
    <s v="ส่งแล้ว"/>
    <s v="ส่งแล้ว"/>
    <n v="8"/>
    <s v="ส่งแล้ว"/>
    <s v="ส่งแล้ว"/>
    <n v="16"/>
    <n v="5"/>
    <m/>
    <s v="ไม่ต้องซ่อม"/>
  </r>
  <r>
    <n v="130"/>
    <x v="3"/>
    <n v="28"/>
    <s v="42290"/>
    <s v="นางสาว"/>
    <s v="สรัญรัตน์"/>
    <s v="หมั่นกิจ"/>
    <s v="42290@promma.ac.th"/>
    <n v="10"/>
    <n v="10"/>
    <n v="4"/>
    <n v="24"/>
    <x v="2"/>
    <n v="10"/>
    <m/>
    <n v="9"/>
    <n v="19"/>
    <n v="62"/>
    <m/>
    <n v="62"/>
    <n v="2"/>
    <s v="ส่งแล้ว"/>
    <s v="ส่งแล้ว"/>
    <s v="ส่งแล้ว"/>
    <n v="18"/>
    <n v="8"/>
    <s v="ส่งแล้ว"/>
    <s v="ส่งแล้ว"/>
    <n v="12"/>
    <n v="9"/>
    <s v="ส่งแล้ว"/>
    <n v="11"/>
    <n v="6"/>
    <n v="27"/>
    <n v="10"/>
    <n v="19"/>
    <s v="ส่งแล้ว"/>
    <s v="ส่งแล้ว"/>
    <n v="8"/>
    <s v="ส่งแล้ว"/>
    <s v="ส่งแล้ว"/>
    <n v="16"/>
    <n v="5"/>
    <m/>
    <s v="ไม่ต้องซ่อม"/>
  </r>
  <r>
    <n v="131"/>
    <x v="3"/>
    <n v="29"/>
    <s v="43923"/>
    <s v="นางสาว"/>
    <s v="ณัฐธยาน์"/>
    <s v="มลคล้ำ"/>
    <s v="43923@promma.ac.th"/>
    <n v="9"/>
    <n v="10"/>
    <n v="5"/>
    <n v="24"/>
    <x v="6"/>
    <n v="4"/>
    <m/>
    <n v="5"/>
    <n v="9"/>
    <n v="49"/>
    <m/>
    <n v="49"/>
    <n v="0"/>
    <s v="ส่งแล้ว"/>
    <s v="ส่งแล้ว"/>
    <s v="ส่งแล้ว"/>
    <n v="21"/>
    <n v="7"/>
    <s v="ส่งแล้ว"/>
    <s v="ส่งแล้ว"/>
    <n v="13"/>
    <n v="9"/>
    <s v="ส่งแล้ว"/>
    <n v="10"/>
    <n v="9"/>
    <n v="24"/>
    <n v="8"/>
    <n v="16"/>
    <s v="ยังไม่ส่ง"/>
    <s v="ส่งแล้ว"/>
    <s v="ยังไม่ส่ง"/>
    <s v="ส่งแล้ว"/>
    <s v="ส่งแล้ว"/>
    <s v="ยังไม่ส่ง"/>
    <s v="ยังไม่ส่ง"/>
    <m/>
    <s v="ไม่ต้องซ่อม"/>
  </r>
  <r>
    <n v="132"/>
    <x v="3"/>
    <n v="30"/>
    <s v="43924"/>
    <s v="นางสาว"/>
    <s v="ณิชกานต์"/>
    <s v="จอมสูง"/>
    <s v="43924@promma.ac.th"/>
    <n v="10"/>
    <n v="10"/>
    <n v="4"/>
    <n v="24"/>
    <x v="3"/>
    <n v="4"/>
    <m/>
    <n v="3"/>
    <n v="7"/>
    <n v="46"/>
    <m/>
    <n v="46"/>
    <n v="0"/>
    <s v="ส่งแล้ว"/>
    <s v="ส่งแล้ว"/>
    <s v="ส่งแล้ว"/>
    <n v="21"/>
    <n v="8"/>
    <s v="ส่งแล้ว"/>
    <s v="ส่งแล้ว"/>
    <n v="14"/>
    <n v="9"/>
    <s v="ส่งแล้ว"/>
    <n v="10"/>
    <n v="7"/>
    <n v="22"/>
    <n v="8"/>
    <n v="15"/>
    <s v="ยังไม่ส่ง"/>
    <s v="ส่งแล้ว"/>
    <s v="ยังไม่ส่ง"/>
    <s v="ส่งแล้ว"/>
    <s v="ยังไม่ส่ง"/>
    <s v="ยังไม่ส่ง"/>
    <s v="ยังไม่ส่ง"/>
    <m/>
    <s v="ไม่ต้องซ่อม"/>
  </r>
  <r>
    <n v="133"/>
    <x v="3"/>
    <n v="31"/>
    <s v="43925"/>
    <s v="นางสาว"/>
    <s v="ปวริศา"/>
    <s v="สุกสี"/>
    <s v="43925@promma.ac.th"/>
    <n v="10"/>
    <n v="10"/>
    <n v="5"/>
    <n v="25"/>
    <x v="10"/>
    <n v="4"/>
    <m/>
    <n v="8"/>
    <n v="12"/>
    <n v="46"/>
    <m/>
    <n v="46"/>
    <n v="0"/>
    <s v="ส่งแล้ว"/>
    <s v="ส่งแล้ว"/>
    <s v="ส่งแล้ว"/>
    <n v="21"/>
    <n v="9"/>
    <s v="ส่งแล้ว"/>
    <s v="ส่งแล้ว"/>
    <n v="13"/>
    <n v="9"/>
    <s v="ส่งแล้ว"/>
    <n v="10"/>
    <n v="9"/>
    <n v="14"/>
    <n v="4"/>
    <n v="9"/>
    <s v="ยังไม่ส่ง"/>
    <s v="ส่งแล้ว"/>
    <s v="ยังไม่ส่ง"/>
    <s v="ส่งแล้ว"/>
    <s v="ส่งแล้ว"/>
    <n v="16"/>
    <s v="ยังไม่ส่ง"/>
    <m/>
    <s v="ยังไม่ซ่อม"/>
  </r>
  <r>
    <n v="134"/>
    <x v="3"/>
    <n v="32"/>
    <s v="43926"/>
    <s v="นางสาว"/>
    <s v="พรสวรรค์"/>
    <s v="ปานทอง"/>
    <s v="43926@promma.ac.th"/>
    <n v="10"/>
    <n v="5"/>
    <n v="3"/>
    <n v="18"/>
    <x v="1"/>
    <n v="9"/>
    <m/>
    <n v="9"/>
    <n v="18"/>
    <n v="53"/>
    <m/>
    <n v="53"/>
    <n v="1"/>
    <s v="ส่งแล้ว"/>
    <s v="ส่งแล้ว"/>
    <s v="ส่งแล้ว"/>
    <n v="21"/>
    <n v="9"/>
    <s v="ยังไม่ส่ง"/>
    <s v="ส่งแล้ว"/>
    <n v="10"/>
    <s v="ยังไม่ส่ง"/>
    <s v="ส่งแล้ว"/>
    <s v="ยังไม่ส่ง"/>
    <n v="7"/>
    <n v="23"/>
    <n v="10"/>
    <n v="17"/>
    <s v="ส่งแล้ว"/>
    <s v="ส่งแล้ว"/>
    <n v="5"/>
    <s v="ส่งแล้ว"/>
    <s v="ส่งแล้ว"/>
    <n v="16"/>
    <n v="6"/>
    <m/>
    <s v="ไม่ต้องซ่อม"/>
  </r>
  <r>
    <n v="135"/>
    <x v="3"/>
    <n v="33"/>
    <s v="43927"/>
    <s v="นางสาว"/>
    <s v="พิชญา"/>
    <s v="สอนพันธุ์"/>
    <s v="43927@promma.ac.th"/>
    <n v="10"/>
    <n v="5"/>
    <n v="3"/>
    <n v="18"/>
    <x v="3"/>
    <n v="4"/>
    <m/>
    <n v="8"/>
    <n v="12"/>
    <n v="45"/>
    <m/>
    <n v="45"/>
    <n v="0"/>
    <s v="ส่งแล้ว"/>
    <s v="ส่งแล้ว"/>
    <s v="ส่งแล้ว"/>
    <n v="21"/>
    <n v="10"/>
    <s v="ยังไม่ส่ง"/>
    <s v="ส่งแล้ว"/>
    <n v="12"/>
    <s v="ยังไม่ส่ง"/>
    <s v="ส่งแล้ว"/>
    <s v="ยังไม่ส่ง"/>
    <n v="5"/>
    <n v="23"/>
    <n v="7"/>
    <n v="15"/>
    <s v="ยังไม่ส่ง"/>
    <s v="ส่งแล้ว"/>
    <s v="ยังไม่ส่ง"/>
    <s v="ส่งแล้ว"/>
    <s v="ส่งแล้ว"/>
    <n v="14"/>
    <s v="ยังไม่ส่ง"/>
    <m/>
    <s v="ไม่ต้องซ่อม"/>
  </r>
  <r>
    <n v="136"/>
    <x v="3"/>
    <n v="34"/>
    <s v="43928"/>
    <s v="นางสาว"/>
    <s v="โศภิษฐา"/>
    <s v="กรกุม"/>
    <s v="43928@promma.ac.th"/>
    <n v="10"/>
    <n v="8"/>
    <n v="4"/>
    <n v="22"/>
    <x v="4"/>
    <n v="9"/>
    <m/>
    <n v="9"/>
    <n v="18"/>
    <n v="53"/>
    <m/>
    <n v="53"/>
    <n v="1"/>
    <s v="ส่งแล้ว"/>
    <s v="ส่งแล้ว"/>
    <s v="ส่งแล้ว"/>
    <n v="18"/>
    <n v="10"/>
    <s v="ส่งแล้ว"/>
    <s v="ส่งแล้ว"/>
    <n v="13"/>
    <s v="ยังไม่ส่ง"/>
    <s v="ส่งแล้ว"/>
    <n v="10"/>
    <n v="7"/>
    <n v="16"/>
    <n v="10"/>
    <n v="13"/>
    <s v="ส่งแล้ว"/>
    <s v="ส่งแล้ว"/>
    <n v="5"/>
    <s v="ส่งแล้ว"/>
    <s v="ส่งแล้ว"/>
    <n v="14"/>
    <n v="3"/>
    <m/>
    <s v="ไม่ต้องซ่อม"/>
  </r>
  <r>
    <n v="137"/>
    <x v="3"/>
    <n v="35"/>
    <s v="43929"/>
    <s v="นางสาว"/>
    <s v="อภิญญา"/>
    <s v="สมุทรผ่อง"/>
    <s v="43929@promma.ac.th"/>
    <n v="10"/>
    <n v="5"/>
    <n v="3"/>
    <n v="18"/>
    <x v="11"/>
    <n v="4"/>
    <m/>
    <n v="0"/>
    <n v="4"/>
    <n v="32"/>
    <m/>
    <n v="32"/>
    <n v="0"/>
    <s v="ส่งแล้ว"/>
    <s v="ส่งแล้ว"/>
    <s v="ส่งแล้ว"/>
    <n v="21"/>
    <n v="9"/>
    <s v="ยังไม่ส่ง"/>
    <s v="ส่งแล้ว"/>
    <n v="12"/>
    <s v="ยังไม่ส่ง"/>
    <s v="ส่งแล้ว"/>
    <s v="ยังไม่ส่ง"/>
    <n v="5"/>
    <n v="13"/>
    <n v="7"/>
    <n v="10"/>
    <s v="ยังไม่ส่ง"/>
    <s v="ส่งแล้ว"/>
    <s v="ยังไม่ส่ง"/>
    <s v="ยังไม่ส่ง"/>
    <s v="ยังไม่ส่ง"/>
    <s v="ยังไม่ส่ง"/>
    <s v="ยังไม่ส่ง"/>
    <m/>
    <s v="ไม่ต้องซ่อม"/>
  </r>
  <r>
    <n v="138"/>
    <x v="3"/>
    <n v="36"/>
    <s v="43958"/>
    <s v="นางสาว"/>
    <s v="ทัชชภร"/>
    <s v="นิลเรือง"/>
    <s v="43958@promma.ac.th"/>
    <n v="10"/>
    <n v="10"/>
    <n v="4"/>
    <n v="24"/>
    <x v="3"/>
    <n v="4"/>
    <m/>
    <n v="8"/>
    <n v="12"/>
    <n v="51"/>
    <m/>
    <n v="51"/>
    <n v="1"/>
    <s v="ส่งแล้ว"/>
    <s v="ส่งแล้ว"/>
    <s v="ส่งแล้ว"/>
    <n v="21"/>
    <n v="8"/>
    <s v="ส่งแล้ว"/>
    <s v="ส่งแล้ว"/>
    <n v="9"/>
    <n v="9"/>
    <s v="ส่งแล้ว"/>
    <n v="10"/>
    <n v="3"/>
    <n v="22"/>
    <n v="8"/>
    <n v="15"/>
    <s v="ยังไม่ส่ง"/>
    <s v="ส่งแล้ว"/>
    <s v="ยังไม่ส่ง"/>
    <s v="ส่งแล้ว"/>
    <s v="ส่งแล้ว"/>
    <n v="17"/>
    <s v="ยังไม่ส่ง"/>
    <m/>
    <s v="ไม่ต้องซ่อม"/>
  </r>
  <r>
    <n v="139"/>
    <x v="4"/>
    <n v="1"/>
    <s v="41898"/>
    <s v="นาย"/>
    <s v="กีรติ"/>
    <s v="วรรณเลิศ"/>
    <s v="41898@promma.ac.th"/>
    <n v="6"/>
    <n v="4"/>
    <n v="4"/>
    <n v="14"/>
    <x v="5"/>
    <n v="6"/>
    <m/>
    <n v="9"/>
    <n v="15"/>
    <n v="43"/>
    <m/>
    <n v="43"/>
    <n v="0"/>
    <s v="ส่งแล้ว"/>
    <s v="ส่งแล้ว"/>
    <s v="ส่งแล้ว"/>
    <s v="ยังไม่ส่ง"/>
    <s v="ยังไม่ส่ง"/>
    <s v="ยังไม่ส่ง"/>
    <s v="ยังไม่ส่ง"/>
    <n v="11"/>
    <n v="8"/>
    <s v="ส่งแล้ว"/>
    <n v="10"/>
    <n v="7"/>
    <n v="21"/>
    <n v="6"/>
    <n v="14"/>
    <s v="ส่งแล้ว"/>
    <s v="ยังไม่ส่ง"/>
    <n v="8"/>
    <s v="ส่งแล้ว"/>
    <s v="ส่งแล้ว"/>
    <n v="11"/>
    <n v="5"/>
    <m/>
    <s v="ไม่ต้องซ่อม"/>
  </r>
  <r>
    <n v="140"/>
    <x v="4"/>
    <n v="2"/>
    <s v="41937"/>
    <s v="นาย"/>
    <s v="ธนกร"/>
    <s v="ทองสุข"/>
    <s v="41937@promma.ac.th"/>
    <n v="10"/>
    <n v="10"/>
    <n v="4"/>
    <n v="24"/>
    <x v="7"/>
    <n v="6"/>
    <m/>
    <n v="9"/>
    <n v="15"/>
    <n v="51"/>
    <m/>
    <n v="51"/>
    <n v="1"/>
    <s v="ส่งแล้ว"/>
    <s v="ส่งแล้ว"/>
    <s v="ส่งแล้ว"/>
    <n v="16"/>
    <n v="9"/>
    <s v="ส่งแล้ว"/>
    <s v="ส่งแล้ว"/>
    <n v="8"/>
    <n v="8"/>
    <s v="ส่งแล้ว"/>
    <n v="10"/>
    <n v="6"/>
    <n v="20"/>
    <n v="4"/>
    <n v="12"/>
    <s v="ส่งแล้ว"/>
    <s v="ยังไม่ส่ง"/>
    <n v="9"/>
    <s v="ส่งแล้ว"/>
    <s v="ส่งแล้ว"/>
    <n v="17"/>
    <n v="6"/>
    <m/>
    <s v="ไม่ต้องซ่อม"/>
  </r>
  <r>
    <n v="141"/>
    <x v="4"/>
    <n v="3"/>
    <s v="41977"/>
    <s v="นาย"/>
    <s v="จักรพันธ์"/>
    <s v="แตงรอด"/>
    <s v="41977@promma.ac.th"/>
    <n v="4"/>
    <n v="0"/>
    <n v="2"/>
    <n v="6"/>
    <x v="11"/>
    <n v="5"/>
    <m/>
    <n v="3"/>
    <n v="8"/>
    <n v="24"/>
    <m/>
    <n v="24"/>
    <n v="0"/>
    <s v="ส่งแล้ว"/>
    <s v="ส่งแล้ว"/>
    <s v="ยังไม่ส่ง"/>
    <s v="ยังไม่ส่ง"/>
    <s v="ยังไม่ส่ง"/>
    <s v="ยังไม่ส่ง"/>
    <s v="ยังไม่ส่ง"/>
    <s v="ยังไม่ส่ง"/>
    <s v="ยังไม่ส่ง"/>
    <s v="ส่งแล้ว"/>
    <s v="ยังไม่ส่ง"/>
    <s v="ยังไม่ส่ง"/>
    <n v="15"/>
    <n v="4"/>
    <n v="10"/>
    <s v="ส่งแล้ว"/>
    <s v="ยังไม่ส่ง"/>
    <n v="7"/>
    <s v="ส่งแล้ว"/>
    <s v="ยังไม่ส่ง"/>
    <s v="ยังไม่ส่ง"/>
    <s v="ยังไม่ส่ง"/>
    <m/>
    <s v="ไม่ต้องซ่อม"/>
  </r>
  <r>
    <n v="142"/>
    <x v="4"/>
    <n v="4"/>
    <s v="41984"/>
    <s v="นาย"/>
    <s v="ปกป้อง"/>
    <s v="เทศยิ้ม"/>
    <s v="41984@promma.ac.th"/>
    <n v="5"/>
    <n v="0"/>
    <n v="3"/>
    <n v="8"/>
    <x v="11"/>
    <n v="5"/>
    <m/>
    <n v="9"/>
    <n v="14"/>
    <n v="32"/>
    <m/>
    <n v="32"/>
    <n v="0"/>
    <s v="ส่งแล้ว"/>
    <s v="ส่งแล้ว"/>
    <s v="ยังไม่ส่ง"/>
    <s v="ยังไม่ส่ง"/>
    <n v="6"/>
    <s v="ยังไม่ส่ง"/>
    <s v="ยังไม่ส่ง"/>
    <s v="ยังไม่ส่ง"/>
    <s v="ยังไม่ส่ง"/>
    <s v="ส่งแล้ว"/>
    <s v="ยังไม่ส่ง"/>
    <n v="6"/>
    <n v="12"/>
    <n v="7"/>
    <n v="10"/>
    <s v="ส่งแล้ว"/>
    <s v="ยังไม่ส่ง"/>
    <n v="7"/>
    <s v="ส่งแล้ว"/>
    <s v="ส่งแล้ว"/>
    <n v="18"/>
    <n v="5"/>
    <m/>
    <s v="ไม่ต้องซ่อม"/>
  </r>
  <r>
    <n v="143"/>
    <x v="4"/>
    <n v="5"/>
    <s v="41992"/>
    <s v="นาย"/>
    <s v="วรวิช"/>
    <s v="ประกอบผล"/>
    <s v="41992@promma.ac.th"/>
    <n v="4"/>
    <n v="0"/>
    <n v="2"/>
    <n v="6"/>
    <x v="7"/>
    <n v="5"/>
    <m/>
    <n v="9"/>
    <n v="14"/>
    <n v="32"/>
    <m/>
    <n v="32"/>
    <n v="0"/>
    <s v="ส่งแล้ว"/>
    <s v="ส่งแล้ว"/>
    <s v="ยังไม่ส่ง"/>
    <s v="ยังไม่ส่ง"/>
    <s v="ยังไม่ส่ง"/>
    <s v="ยังไม่ส่ง"/>
    <s v="ยังไม่ส่ง"/>
    <s v="ยังไม่ส่ง"/>
    <s v="ยังไม่ส่ง"/>
    <s v="ส่งแล้ว"/>
    <s v="ยังไม่ส่ง"/>
    <s v="ยังไม่ส่ง"/>
    <n v="19"/>
    <n v="5"/>
    <n v="12"/>
    <s v="ส่งแล้ว"/>
    <s v="ยังไม่ส่ง"/>
    <n v="6"/>
    <s v="ส่งแล้ว"/>
    <s v="ส่งแล้ว"/>
    <n v="14"/>
    <n v="5"/>
    <m/>
    <s v="ไม่ต้องซ่อม"/>
  </r>
  <r>
    <n v="144"/>
    <x v="4"/>
    <n v="6"/>
    <s v="42024"/>
    <s v="นาย"/>
    <s v="ธนากร"/>
    <s v="ทรัพย์มา"/>
    <s v="42024@promma.ac.th"/>
    <n v="8"/>
    <n v="3"/>
    <n v="3"/>
    <n v="14"/>
    <x v="9"/>
    <n v="6"/>
    <m/>
    <n v="9"/>
    <n v="15"/>
    <n v="37"/>
    <m/>
    <n v="37"/>
    <n v="0"/>
    <s v="ส่งแล้ว"/>
    <s v="ส่งแล้ว"/>
    <s v="ส่งแล้ว"/>
    <n v="9"/>
    <n v="1"/>
    <s v="ส่งแล้ว"/>
    <s v="ยังไม่ส่ง"/>
    <s v="ยังไม่ส่ง"/>
    <s v="ยังไม่ส่ง"/>
    <s v="ส่งแล้ว"/>
    <n v="3"/>
    <s v="ยังไม่ส่ง"/>
    <n v="10"/>
    <n v="6"/>
    <n v="8"/>
    <s v="ส่งแล้ว"/>
    <s v="ยังไม่ส่ง"/>
    <n v="8"/>
    <s v="ส่งแล้ว"/>
    <s v="ส่งแล้ว"/>
    <n v="9"/>
    <n v="5"/>
    <m/>
    <s v="ยังไม่ซ่อม"/>
  </r>
  <r>
    <n v="145"/>
    <x v="4"/>
    <n v="7"/>
    <s v="42034"/>
    <s v="นาย"/>
    <s v="ศิรวัฒม์"/>
    <s v="เจ็กภู่"/>
    <s v="42034@promma.ac.th"/>
    <n v="8"/>
    <n v="9"/>
    <n v="3"/>
    <n v="20"/>
    <x v="9"/>
    <n v="5"/>
    <m/>
    <n v="8"/>
    <n v="13"/>
    <n v="41"/>
    <m/>
    <n v="41"/>
    <n v="0"/>
    <s v="ส่งแล้ว"/>
    <s v="ส่งแล้ว"/>
    <s v="ส่งแล้ว"/>
    <n v="10"/>
    <n v="2"/>
    <s v="ส่งแล้ว"/>
    <s v="ส่งแล้ว"/>
    <n v="6"/>
    <n v="4"/>
    <s v="ส่งแล้ว"/>
    <n v="6"/>
    <n v="1"/>
    <n v="12"/>
    <n v="3"/>
    <n v="8"/>
    <s v="ส่งแล้ว"/>
    <s v="ยังไม่ส่ง"/>
    <n v="7"/>
    <s v="ส่งแล้ว"/>
    <s v="ส่งแล้ว"/>
    <n v="9"/>
    <n v="1"/>
    <m/>
    <s v="ยังไม่ซ่อม"/>
  </r>
  <r>
    <n v="146"/>
    <x v="4"/>
    <n v="8"/>
    <s v="42095"/>
    <s v="นาย"/>
    <s v="ไกรวิชญ์"/>
    <s v="กิติยะ"/>
    <s v="42095@promma.ac.th"/>
    <n v="8"/>
    <n v="10"/>
    <n v="5"/>
    <n v="23"/>
    <x v="10"/>
    <n v="5"/>
    <m/>
    <n v="9"/>
    <n v="14"/>
    <n v="46"/>
    <m/>
    <n v="46"/>
    <n v="0"/>
    <s v="ส่งแล้ว"/>
    <s v="ส่งแล้ว"/>
    <s v="ส่งแล้ว"/>
    <n v="20"/>
    <s v="ยังไม่ส่ง"/>
    <s v="ส่งแล้ว"/>
    <s v="ส่งแล้ว"/>
    <n v="14"/>
    <n v="9"/>
    <s v="ส่งแล้ว"/>
    <n v="9"/>
    <n v="8"/>
    <n v="11"/>
    <n v="6"/>
    <n v="9"/>
    <s v="ส่งแล้ว"/>
    <s v="ยังไม่ส่ง"/>
    <n v="6"/>
    <s v="ส่งแล้ว"/>
    <s v="ส่งแล้ว"/>
    <n v="18"/>
    <n v="7"/>
    <m/>
    <s v="ยังไม่ซ่อม"/>
  </r>
  <r>
    <n v="147"/>
    <x v="4"/>
    <n v="9"/>
    <s v="42108"/>
    <s v="นาย"/>
    <s v="ภัทรพัฒน์"/>
    <s v="คำมูล"/>
    <s v="42108@promma.ac.th"/>
    <n v="10"/>
    <n v="8"/>
    <n v="5"/>
    <n v="23"/>
    <x v="13"/>
    <n v="6"/>
    <m/>
    <n v="9"/>
    <n v="15"/>
    <n v="45"/>
    <m/>
    <n v="45"/>
    <n v="0"/>
    <s v="ส่งแล้ว"/>
    <s v="ส่งแล้ว"/>
    <s v="ส่งแล้ว"/>
    <n v="22"/>
    <n v="8"/>
    <s v="ส่งแล้ว"/>
    <s v="ส่งแล้ว"/>
    <n v="6"/>
    <s v="ยังไม่ส่ง"/>
    <s v="ส่งแล้ว"/>
    <n v="9"/>
    <n v="8"/>
    <n v="10"/>
    <n v="4"/>
    <n v="7"/>
    <s v="ส่งแล้ว"/>
    <s v="ยังไม่ส่ง"/>
    <n v="8"/>
    <s v="ส่งแล้ว"/>
    <s v="ส่งแล้ว"/>
    <n v="17"/>
    <n v="4"/>
    <m/>
    <s v="ยังไม่ซ่อม"/>
  </r>
  <r>
    <n v="148"/>
    <x v="4"/>
    <n v="10"/>
    <s v="42173"/>
    <s v="นาย"/>
    <s v="กาญจน์กีรติ"/>
    <s v="อรรถจันทร์"/>
    <s v="42173@promma.ac.th"/>
    <n v="9"/>
    <n v="9"/>
    <n v="4"/>
    <n v="22"/>
    <x v="7"/>
    <n v="5"/>
    <m/>
    <n v="9"/>
    <n v="14"/>
    <n v="48"/>
    <m/>
    <n v="48"/>
    <n v="0"/>
    <s v="ส่งแล้ว"/>
    <s v="ส่งแล้ว"/>
    <s v="ส่งแล้ว"/>
    <n v="21"/>
    <n v="7"/>
    <s v="ส่งแล้ว"/>
    <s v="ส่งแล้ว"/>
    <n v="9"/>
    <n v="7"/>
    <s v="ส่งแล้ว"/>
    <n v="11"/>
    <n v="5"/>
    <n v="16"/>
    <n v="8"/>
    <n v="12"/>
    <s v="ส่งแล้ว"/>
    <s v="ยังไม่ส่ง"/>
    <n v="7"/>
    <s v="ส่งแล้ว"/>
    <s v="ส่งแล้ว"/>
    <n v="15"/>
    <n v="6"/>
    <m/>
    <s v="ไม่ต้องซ่อม"/>
  </r>
  <r>
    <n v="149"/>
    <x v="4"/>
    <n v="11"/>
    <s v="42186"/>
    <s v="นาย"/>
    <s v="วงศธรณ์"/>
    <s v="มั่นการ"/>
    <s v="42186@promma.ac.th"/>
    <n v="6"/>
    <n v="0"/>
    <n v="0"/>
    <n v="6"/>
    <x v="8"/>
    <n v="5"/>
    <m/>
    <n v="9"/>
    <n v="14"/>
    <n v="31"/>
    <m/>
    <n v="31"/>
    <n v="0"/>
    <s v="ส่งแล้ว"/>
    <s v="ส่งแล้ว"/>
    <s v="ยังไม่ส่ง"/>
    <n v="13"/>
    <s v="ยังไม่ส่ง"/>
    <s v="ยังไม่ส่ง"/>
    <s v="ยังไม่ส่ง"/>
    <s v="ยังไม่ส่ง"/>
    <s v="ยังไม่ส่ง"/>
    <s v="ยังไม่ส่ง"/>
    <s v="ยังไม่ส่ง"/>
    <s v="ยังไม่ส่ง"/>
    <n v="17"/>
    <n v="5"/>
    <n v="11"/>
    <s v="ส่งแล้ว"/>
    <s v="ยังไม่ส่ง"/>
    <n v="7"/>
    <s v="ส่งแล้ว"/>
    <s v="ส่งแล้ว"/>
    <n v="9"/>
    <n v="6"/>
    <m/>
    <s v="ไม่ต้องซ่อม"/>
  </r>
  <r>
    <n v="150"/>
    <x v="4"/>
    <n v="12"/>
    <s v="42216"/>
    <s v="นาย"/>
    <s v="กิตติภัทท์"/>
    <s v="ม่วงงาม"/>
    <s v="42216@promma.ac.th"/>
    <n v="9"/>
    <n v="10"/>
    <n v="4"/>
    <n v="23"/>
    <x v="13"/>
    <n v="6"/>
    <m/>
    <n v="9"/>
    <n v="15"/>
    <n v="45"/>
    <m/>
    <n v="45"/>
    <n v="0"/>
    <s v="ส่งแล้ว"/>
    <s v="ส่งแล้ว"/>
    <s v="ส่งแล้ว"/>
    <n v="12"/>
    <n v="7"/>
    <s v="ส่งแล้ว"/>
    <s v="ส่งแล้ว"/>
    <n v="6"/>
    <n v="9"/>
    <s v="ส่งแล้ว"/>
    <n v="10"/>
    <n v="7"/>
    <n v="9"/>
    <n v="4"/>
    <n v="7"/>
    <s v="ส่งแล้ว"/>
    <s v="ยังไม่ส่ง"/>
    <n v="9"/>
    <s v="ส่งแล้ว"/>
    <s v="ส่งแล้ว"/>
    <n v="17"/>
    <n v="6"/>
    <m/>
    <s v="ยังไม่ซ่อม"/>
  </r>
  <r>
    <n v="151"/>
    <x v="4"/>
    <n v="13"/>
    <s v="42230"/>
    <s v="นาย"/>
    <s v="วีรภัทร"/>
    <s v="วุฒิสาร"/>
    <s v="42230@promma.ac.th"/>
    <n v="4"/>
    <n v="7"/>
    <n v="3"/>
    <n v="14"/>
    <x v="7"/>
    <n v="5"/>
    <m/>
    <n v="9"/>
    <n v="14"/>
    <n v="40"/>
    <m/>
    <n v="40"/>
    <n v="0"/>
    <s v="ส่งแล้ว"/>
    <s v="ส่งแล้ว"/>
    <s v="ยังไม่ส่ง"/>
    <s v="ยังไม่ส่ง"/>
    <s v="ยังไม่ส่ง"/>
    <s v="ส่งแล้ว"/>
    <s v="ยังไม่ส่ง"/>
    <n v="6"/>
    <n v="9"/>
    <s v="ส่งแล้ว"/>
    <n v="5"/>
    <s v="ยังไม่ส่ง"/>
    <n v="18"/>
    <n v="5"/>
    <n v="12"/>
    <s v="ส่งแล้ว"/>
    <s v="ยังไม่ส่ง"/>
    <n v="6"/>
    <s v="ส่งแล้ว"/>
    <s v="ส่งแล้ว"/>
    <n v="17"/>
    <n v="6"/>
    <m/>
    <s v="ไม่ต้องซ่อม"/>
  </r>
  <r>
    <n v="152"/>
    <x v="4"/>
    <n v="14"/>
    <s v="42262"/>
    <s v="นาย"/>
    <s v="ณัท"/>
    <s v="เชาวนะ มูลนาม"/>
    <s v="42262@promma.ac.th"/>
    <n v="2"/>
    <n v="0"/>
    <n v="0"/>
    <n v="2"/>
    <x v="4"/>
    <n v="6"/>
    <m/>
    <n v="9"/>
    <n v="15"/>
    <n v="30"/>
    <m/>
    <n v="30"/>
    <n v="0"/>
    <s v="ส่งแล้ว"/>
    <s v="ยังไม่ส่ง"/>
    <s v="ยังไม่ส่ง"/>
    <s v="ยังไม่ส่ง"/>
    <s v="ยังไม่ส่ง"/>
    <s v="ยังไม่ส่ง"/>
    <s v="ยังไม่ส่ง"/>
    <s v="ยังไม่ส่ง"/>
    <s v="ยังไม่ส่ง"/>
    <s v="ยังไม่ส่ง"/>
    <s v="ยังไม่ส่ง"/>
    <s v="ยังไม่ส่ง"/>
    <n v="18"/>
    <n v="8"/>
    <n v="13"/>
    <s v="ส่งแล้ว"/>
    <s v="ยังไม่ส่ง"/>
    <n v="9"/>
    <s v="ส่งแล้ว"/>
    <s v="ส่งแล้ว"/>
    <n v="15"/>
    <n v="6"/>
    <m/>
    <s v="ไม่ต้องซ่อม"/>
  </r>
  <r>
    <n v="153"/>
    <x v="4"/>
    <n v="15"/>
    <s v="43930"/>
    <s v="นาย"/>
    <s v="ชิติพัทธ์"/>
    <s v="ไทยเทศ"/>
    <s v="43930@promma.ac.th"/>
    <n v="4"/>
    <n v="0"/>
    <n v="3"/>
    <n v="7"/>
    <x v="8"/>
    <n v="6"/>
    <m/>
    <n v="9"/>
    <n v="15"/>
    <n v="33"/>
    <m/>
    <n v="33"/>
    <n v="0"/>
    <s v="ส่งแล้ว"/>
    <s v="ส่งแล้ว"/>
    <s v="ยังไม่ส่ง"/>
    <s v="ยังไม่ส่ง"/>
    <s v="ยังไม่ส่ง"/>
    <s v="ยังไม่ส่ง"/>
    <s v="ยังไม่ส่ง"/>
    <s v="ยังไม่ส่ง"/>
    <s v="ยังไม่ส่ง"/>
    <s v="ส่งแล้ว"/>
    <n v="7"/>
    <s v="ยังไม่ส่ง"/>
    <n v="14"/>
    <n v="8"/>
    <n v="11"/>
    <s v="ส่งแล้ว"/>
    <s v="ยังไม่ส่ง"/>
    <n v="8"/>
    <s v="ส่งแล้ว"/>
    <s v="ส่งแล้ว"/>
    <n v="15"/>
    <n v="6"/>
    <m/>
    <s v="ไม่ต้องซ่อม"/>
  </r>
  <r>
    <n v="154"/>
    <x v="4"/>
    <n v="16"/>
    <s v="43931"/>
    <s v="นาย"/>
    <s v="ธรรมาภรณ์"/>
    <s v="ชัยรูป"/>
    <s v="43931@promma.ac.th"/>
    <n v="8"/>
    <n v="4"/>
    <n v="4"/>
    <n v="16"/>
    <x v="7"/>
    <n v="6"/>
    <m/>
    <n v="8"/>
    <n v="14"/>
    <n v="42"/>
    <m/>
    <n v="42"/>
    <n v="0"/>
    <s v="ส่งแล้ว"/>
    <s v="ส่งแล้ว"/>
    <s v="ส่งแล้ว"/>
    <n v="13"/>
    <s v="ยังไม่ส่ง"/>
    <s v="ยังไม่ส่ง"/>
    <s v="ยังไม่ส่ง"/>
    <n v="13"/>
    <n v="6"/>
    <s v="ส่งแล้ว"/>
    <n v="9"/>
    <n v="5"/>
    <n v="20"/>
    <n v="3"/>
    <n v="12"/>
    <s v="ส่งแล้ว"/>
    <s v="ยังไม่ส่ง"/>
    <n v="8"/>
    <s v="ส่งแล้ว"/>
    <s v="ส่งแล้ว"/>
    <n v="11"/>
    <n v="2"/>
    <m/>
    <s v="ไม่ต้องซ่อม"/>
  </r>
  <r>
    <n v="155"/>
    <x v="4"/>
    <n v="17"/>
    <s v="43932"/>
    <s v="นาย"/>
    <s v="รังสยาม"/>
    <s v="พรมเชย"/>
    <s v="43932@promma.ac.th"/>
    <n v="10"/>
    <n v="9"/>
    <n v="4"/>
    <n v="23"/>
    <x v="11"/>
    <n v="6"/>
    <m/>
    <n v="9"/>
    <n v="15"/>
    <n v="48"/>
    <m/>
    <n v="48"/>
    <n v="0"/>
    <s v="ส่งแล้ว"/>
    <s v="ส่งแล้ว"/>
    <s v="ส่งแล้ว"/>
    <n v="16"/>
    <n v="8"/>
    <s v="ส่งแล้ว"/>
    <s v="ส่งแล้ว"/>
    <n v="7"/>
    <n v="7"/>
    <s v="ส่งแล้ว"/>
    <n v="6"/>
    <n v="3"/>
    <n v="15"/>
    <n v="4"/>
    <n v="10"/>
    <s v="ส่งแล้ว"/>
    <s v="ยังไม่ส่ง"/>
    <n v="8"/>
    <s v="ส่งแล้ว"/>
    <s v="ส่งแล้ว"/>
    <n v="15"/>
    <n v="5"/>
    <m/>
    <s v="ไม่ต้องซ่อม"/>
  </r>
  <r>
    <n v="156"/>
    <x v="4"/>
    <n v="18"/>
    <s v="43933"/>
    <s v="นาย"/>
    <s v="โรจน์ศักดิ์"/>
    <s v="สัมพันธ์"/>
    <s v="43933@promma.ac.th"/>
    <n v="9"/>
    <n v="10"/>
    <n v="4"/>
    <n v="23"/>
    <x v="13"/>
    <n v="6"/>
    <m/>
    <n v="9"/>
    <n v="15"/>
    <n v="45"/>
    <m/>
    <n v="45"/>
    <n v="0"/>
    <s v="ส่งแล้ว"/>
    <s v="ส่งแล้ว"/>
    <s v="ส่งแล้ว"/>
    <n v="18"/>
    <n v="7"/>
    <s v="ส่งแล้ว"/>
    <s v="ส่งแล้ว"/>
    <n v="10"/>
    <n v="9"/>
    <s v="ส่งแล้ว"/>
    <n v="10"/>
    <n v="6"/>
    <n v="9"/>
    <n v="4"/>
    <n v="7"/>
    <s v="ส่งแล้ว"/>
    <s v="ยังไม่ส่ง"/>
    <n v="9"/>
    <s v="ส่งแล้ว"/>
    <s v="ส่งแล้ว"/>
    <n v="14"/>
    <n v="4"/>
    <m/>
    <s v="ยังไม่ซ่อม"/>
  </r>
  <r>
    <n v="157"/>
    <x v="4"/>
    <n v="19"/>
    <s v="43934"/>
    <s v="นาย"/>
    <s v="วีรชิต"/>
    <s v="ศรีนาค"/>
    <s v="43934@promma.ac.th"/>
    <n v="6"/>
    <n v="0"/>
    <n v="2"/>
    <n v="8"/>
    <x v="11"/>
    <n v="4"/>
    <m/>
    <n v="7"/>
    <n v="11"/>
    <n v="29"/>
    <m/>
    <n v="29"/>
    <n v="0"/>
    <s v="ส่งแล้ว"/>
    <s v="ส่งแล้ว"/>
    <s v="ส่งแล้ว"/>
    <s v="ยังไม่ส่ง"/>
    <s v="ยังไม่ส่ง"/>
    <s v="ยังไม่ส่ง"/>
    <s v="ยังไม่ส่ง"/>
    <s v="ยังไม่ส่ง"/>
    <s v="ยังไม่ส่ง"/>
    <s v="ส่งแล้ว"/>
    <s v="ยังไม่ส่ง"/>
    <s v="ยังไม่ส่ง"/>
    <n v="16"/>
    <n v="3"/>
    <n v="10"/>
    <s v="ยังไม่ส่ง"/>
    <s v="ส่งแล้ว"/>
    <s v="ยังไม่ส่ง"/>
    <s v="ยังไม่ส่ง"/>
    <s v="ส่งแล้ว"/>
    <n v="17"/>
    <n v="6"/>
    <m/>
    <s v="ไม่ต้องซ่อม"/>
  </r>
  <r>
    <n v="158"/>
    <x v="4"/>
    <n v="20"/>
    <s v="41932"/>
    <s v="นางสาว"/>
    <s v="อลีเซีย"/>
    <s v="แสงมณี"/>
    <s v="41932@promma.ac.th"/>
    <n v="4"/>
    <n v="0"/>
    <n v="0"/>
    <n v="4"/>
    <x v="9"/>
    <n v="5"/>
    <m/>
    <n v="9"/>
    <n v="14"/>
    <n v="26"/>
    <m/>
    <n v="26"/>
    <n v="0"/>
    <s v="ส่งแล้ว"/>
    <s v="ส่งแล้ว"/>
    <s v="ยังไม่ส่ง"/>
    <s v="ยังไม่ส่ง"/>
    <s v="ยังไม่ส่ง"/>
    <s v="ยังไม่ส่ง"/>
    <s v="ยังไม่ส่ง"/>
    <s v="ยังไม่ส่ง"/>
    <s v="ยังไม่ส่ง"/>
    <s v="ยังไม่ส่ง"/>
    <s v="ยังไม่ส่ง"/>
    <s v="ยังไม่ส่ง"/>
    <n v="14"/>
    <n v="2"/>
    <n v="8"/>
    <s v="ส่งแล้ว"/>
    <s v="ยังไม่ส่ง"/>
    <n v="3"/>
    <s v="ส่งแล้ว"/>
    <s v="ส่งแล้ว"/>
    <n v="8"/>
    <n v="5"/>
    <m/>
    <s v="ยังไม่ซ่อม"/>
  </r>
  <r>
    <n v="159"/>
    <x v="4"/>
    <n v="21"/>
    <s v="41965"/>
    <s v="นางสาว"/>
    <s v="พัทธ์ธีรา"/>
    <s v="นาคสวัสดิ์"/>
    <s v="41965@promma.ac.th"/>
    <n v="10"/>
    <n v="10"/>
    <n v="4"/>
    <n v="24"/>
    <x v="7"/>
    <n v="5"/>
    <m/>
    <n v="9"/>
    <n v="14"/>
    <n v="50"/>
    <m/>
    <n v="50"/>
    <n v="1"/>
    <s v="ส่งแล้ว"/>
    <s v="ส่งแล้ว"/>
    <s v="ส่งแล้ว"/>
    <n v="18"/>
    <n v="8"/>
    <s v="ส่งแล้ว"/>
    <s v="ส่งแล้ว"/>
    <n v="7"/>
    <n v="8"/>
    <s v="ส่งแล้ว"/>
    <n v="10"/>
    <n v="7"/>
    <n v="15"/>
    <n v="8"/>
    <n v="12"/>
    <s v="ส่งแล้ว"/>
    <s v="ยังไม่ส่ง"/>
    <n v="7"/>
    <s v="ส่งแล้ว"/>
    <s v="ส่งแล้ว"/>
    <n v="17"/>
    <n v="6"/>
    <m/>
    <s v="ไม่ต้องซ่อม"/>
  </r>
  <r>
    <n v="160"/>
    <x v="4"/>
    <n v="22"/>
    <s v="41997"/>
    <s v="นางสาว"/>
    <s v="กัญญาวัชร"/>
    <s v="รื่นอารมย์"/>
    <s v="41997@promma.ac.th"/>
    <n v="9"/>
    <n v="10"/>
    <n v="4"/>
    <n v="23"/>
    <x v="11"/>
    <n v="5"/>
    <m/>
    <n v="9"/>
    <n v="14"/>
    <n v="47"/>
    <m/>
    <n v="47"/>
    <n v="0"/>
    <s v="ส่งแล้ว"/>
    <s v="ส่งแล้ว"/>
    <s v="ส่งแล้ว"/>
    <n v="19"/>
    <n v="7"/>
    <s v="ส่งแล้ว"/>
    <s v="ส่งแล้ว"/>
    <n v="13"/>
    <n v="8"/>
    <s v="ส่งแล้ว"/>
    <n v="8"/>
    <n v="5"/>
    <n v="12"/>
    <n v="4"/>
    <n v="8"/>
    <s v="ส่งแล้ว"/>
    <s v="ยังไม่ส่ง"/>
    <n v="6"/>
    <s v="ส่งแล้ว"/>
    <s v="ส่งแล้ว"/>
    <n v="16"/>
    <n v="7"/>
    <s v="ซ่อมแล้ว"/>
    <s v="ซ่อมแล้ว"/>
  </r>
  <r>
    <n v="161"/>
    <x v="4"/>
    <n v="23"/>
    <s v="42007"/>
    <s v="นางสาว"/>
    <s v="ภัทรภร"/>
    <s v="พรหมเรือง"/>
    <s v="42007@promma.ac.th"/>
    <n v="9"/>
    <n v="10"/>
    <n v="4"/>
    <n v="23"/>
    <x v="7"/>
    <n v="5"/>
    <m/>
    <n v="9"/>
    <n v="14"/>
    <n v="49"/>
    <m/>
    <n v="49"/>
    <n v="0"/>
    <s v="ส่งแล้ว"/>
    <s v="ส่งแล้ว"/>
    <s v="ส่งแล้ว"/>
    <n v="17"/>
    <n v="7"/>
    <s v="ส่งแล้ว"/>
    <s v="ส่งแล้ว"/>
    <n v="12"/>
    <n v="8"/>
    <s v="ส่งแล้ว"/>
    <n v="11"/>
    <n v="5"/>
    <n v="15"/>
    <n v="8"/>
    <n v="12"/>
    <s v="ส่งแล้ว"/>
    <s v="ยังไม่ส่ง"/>
    <n v="7"/>
    <s v="ส่งแล้ว"/>
    <s v="ส่งแล้ว"/>
    <n v="17"/>
    <n v="6"/>
    <m/>
    <s v="ไม่ต้องซ่อม"/>
  </r>
  <r>
    <n v="162"/>
    <x v="4"/>
    <n v="24"/>
    <s v="42014"/>
    <s v="นางสาว"/>
    <s v="อภิสรา"/>
    <s v="เทียนภู่"/>
    <s v="42014@promma.ac.th"/>
    <n v="10"/>
    <n v="9"/>
    <n v="4"/>
    <n v="23"/>
    <x v="3"/>
    <n v="6"/>
    <m/>
    <n v="9"/>
    <n v="15"/>
    <n v="53"/>
    <m/>
    <n v="53"/>
    <n v="1"/>
    <s v="ส่งแล้ว"/>
    <s v="ส่งแล้ว"/>
    <s v="ส่งแล้ว"/>
    <n v="17"/>
    <n v="10"/>
    <s v="ส่งแล้ว"/>
    <s v="ส่งแล้ว"/>
    <n v="5"/>
    <n v="7"/>
    <s v="ส่งแล้ว"/>
    <n v="10"/>
    <n v="5"/>
    <n v="19"/>
    <n v="10"/>
    <n v="15"/>
    <s v="ส่งแล้ว"/>
    <s v="ยังไม่ส่ง"/>
    <n v="8"/>
    <s v="ส่งแล้ว"/>
    <s v="ส่งแล้ว"/>
    <n v="15"/>
    <n v="7"/>
    <m/>
    <s v="ไม่ต้องซ่อม"/>
  </r>
  <r>
    <n v="163"/>
    <x v="4"/>
    <n v="25"/>
    <s v="42050"/>
    <s v="นางสาว"/>
    <s v="ปรียาภรณ์"/>
    <s v="วงหาริมาตย์"/>
    <s v="42050@promma.ac.th"/>
    <n v="8"/>
    <n v="10"/>
    <n v="2"/>
    <n v="20"/>
    <x v="11"/>
    <n v="5"/>
    <m/>
    <n v="9"/>
    <n v="14"/>
    <n v="44"/>
    <m/>
    <n v="44"/>
    <n v="0"/>
    <s v="ส่งแล้ว"/>
    <s v="ส่งแล้ว"/>
    <s v="ส่งแล้ว"/>
    <n v="9"/>
    <n v="1"/>
    <s v="ส่งแล้ว"/>
    <s v="ส่งแล้ว"/>
    <n v="2"/>
    <n v="8"/>
    <s v="ยังไม่ส่ง"/>
    <s v="ยังไม่ส่ง"/>
    <n v="9"/>
    <n v="14"/>
    <n v="6"/>
    <n v="10"/>
    <s v="ส่งแล้ว"/>
    <s v="ยังไม่ส่ง"/>
    <n v="6"/>
    <s v="ส่งแล้ว"/>
    <s v="ส่งแล้ว"/>
    <n v="16"/>
    <n v="5"/>
    <m/>
    <s v="ไม่ต้องซ่อม"/>
  </r>
  <r>
    <n v="164"/>
    <x v="4"/>
    <n v="26"/>
    <s v="42117"/>
    <s v="นางสาว"/>
    <s v="จิราพัชร"/>
    <s v="ก๊วยศิริกุล"/>
    <s v="42117@promma.ac.th"/>
    <n v="6"/>
    <n v="0"/>
    <n v="2"/>
    <n v="8"/>
    <x v="10"/>
    <n v="5"/>
    <m/>
    <n v="9"/>
    <n v="14"/>
    <n v="31"/>
    <m/>
    <n v="31"/>
    <n v="0"/>
    <s v="ส่งแล้ว"/>
    <s v="ส่งแล้ว"/>
    <s v="ส่งแล้ว"/>
    <s v="ยังไม่ส่ง"/>
    <s v="ยังไม่ส่ง"/>
    <s v="ยังไม่ส่ง"/>
    <s v="ยังไม่ส่ง"/>
    <s v="ยังไม่ส่ง"/>
    <s v="ยังไม่ส่ง"/>
    <s v="ส่งแล้ว"/>
    <s v="ยังไม่ส่ง"/>
    <s v="ยังไม่ส่ง"/>
    <n v="13"/>
    <n v="4"/>
    <n v="9"/>
    <s v="ส่งแล้ว"/>
    <s v="ยังไม่ส่ง"/>
    <n v="6"/>
    <s v="ส่งแล้ว"/>
    <s v="ส่งแล้ว"/>
    <n v="17"/>
    <n v="6"/>
    <m/>
    <s v="ยังไม่ซ่อม"/>
  </r>
  <r>
    <n v="165"/>
    <x v="4"/>
    <n v="27"/>
    <s v="42126"/>
    <s v="นางสาว"/>
    <s v="เปมิกา"/>
    <s v="พหุพันธ์"/>
    <s v="42126@promma.ac.th"/>
    <n v="9"/>
    <n v="10"/>
    <n v="4"/>
    <n v="23"/>
    <x v="11"/>
    <n v="6"/>
    <m/>
    <n v="9"/>
    <n v="15"/>
    <n v="48"/>
    <m/>
    <n v="48"/>
    <n v="0"/>
    <s v="ส่งแล้ว"/>
    <s v="ส่งแล้ว"/>
    <s v="ส่งแล้ว"/>
    <n v="20"/>
    <n v="7"/>
    <s v="ส่งแล้ว"/>
    <s v="ส่งแล้ว"/>
    <n v="13"/>
    <n v="8"/>
    <s v="ส่งแล้ว"/>
    <n v="8"/>
    <n v="5"/>
    <n v="10"/>
    <n v="4"/>
    <n v="7"/>
    <s v="ส่งแล้ว"/>
    <s v="ยังไม่ส่ง"/>
    <n v="9"/>
    <s v="ส่งแล้ว"/>
    <s v="ส่งแล้ว"/>
    <n v="17"/>
    <n v="7"/>
    <s v="ซ่อมแล้ว"/>
    <s v="ซ่อมแล้ว"/>
  </r>
  <r>
    <n v="166"/>
    <x v="4"/>
    <n v="28"/>
    <s v="42132"/>
    <s v="นางสาว"/>
    <s v="เมธปรียา"/>
    <s v="มาลาสมรส"/>
    <s v="42132@promma.ac.th"/>
    <n v="9"/>
    <n v="10"/>
    <n v="4"/>
    <n v="23"/>
    <x v="11"/>
    <n v="6"/>
    <m/>
    <n v="9"/>
    <n v="15"/>
    <n v="48"/>
    <m/>
    <n v="48"/>
    <n v="0"/>
    <s v="ส่งแล้ว"/>
    <s v="ส่งแล้ว"/>
    <s v="ส่งแล้ว"/>
    <n v="20"/>
    <n v="7"/>
    <s v="ส่งแล้ว"/>
    <s v="ส่งแล้ว"/>
    <n v="12"/>
    <n v="9"/>
    <s v="ส่งแล้ว"/>
    <n v="8"/>
    <n v="5"/>
    <n v="17"/>
    <n v="2"/>
    <n v="10"/>
    <s v="ส่งแล้ว"/>
    <s v="ยังไม่ส่ง"/>
    <n v="9"/>
    <s v="ส่งแล้ว"/>
    <s v="ส่งแล้ว"/>
    <n v="15"/>
    <n v="6"/>
    <m/>
    <s v="ไม่ต้องซ่อม"/>
  </r>
  <r>
    <n v="167"/>
    <x v="4"/>
    <n v="29"/>
    <s v="42196"/>
    <s v="นางสาว"/>
    <s v="กวิสรา"/>
    <s v="สังข์ทอง"/>
    <s v="42196@promma.ac.th"/>
    <n v="9"/>
    <n v="9"/>
    <n v="4"/>
    <n v="22"/>
    <x v="4"/>
    <n v="5"/>
    <m/>
    <n v="9"/>
    <n v="14"/>
    <n v="49"/>
    <m/>
    <n v="49"/>
    <n v="0"/>
    <s v="ส่งแล้ว"/>
    <s v="ส่งแล้ว"/>
    <s v="ส่งแล้ว"/>
    <n v="21"/>
    <n v="7"/>
    <s v="ส่งแล้ว"/>
    <s v="ส่งแล้ว"/>
    <n v="12"/>
    <n v="7"/>
    <s v="ส่งแล้ว"/>
    <n v="10"/>
    <n v="5"/>
    <n v="16"/>
    <n v="10"/>
    <n v="13"/>
    <s v="ส่งแล้ว"/>
    <s v="ยังไม่ส่ง"/>
    <n v="7"/>
    <s v="ส่งแล้ว"/>
    <s v="ส่งแล้ว"/>
    <n v="18"/>
    <n v="6"/>
    <m/>
    <s v="ไม่ต้องซ่อม"/>
  </r>
  <r>
    <n v="168"/>
    <x v="4"/>
    <n v="30"/>
    <s v="42204"/>
    <s v="นางสาว"/>
    <s v="ปณิดา"/>
    <s v="คมปาน"/>
    <s v="42204@promma.ac.th"/>
    <n v="10"/>
    <n v="10"/>
    <n v="4"/>
    <n v="24"/>
    <x v="4"/>
    <n v="5"/>
    <m/>
    <n v="9"/>
    <n v="14"/>
    <n v="51"/>
    <m/>
    <n v="51"/>
    <n v="1"/>
    <s v="ส่งแล้ว"/>
    <s v="ส่งแล้ว"/>
    <s v="ส่งแล้ว"/>
    <n v="21"/>
    <n v="8"/>
    <s v="ส่งแล้ว"/>
    <s v="ส่งแล้ว"/>
    <n v="12"/>
    <n v="9"/>
    <s v="ส่งแล้ว"/>
    <n v="10"/>
    <n v="7"/>
    <n v="16"/>
    <n v="9"/>
    <n v="13"/>
    <s v="ส่งแล้ว"/>
    <s v="ยังไม่ส่ง"/>
    <n v="7"/>
    <s v="ส่งแล้ว"/>
    <s v="ส่งแล้ว"/>
    <n v="15"/>
    <n v="6"/>
    <m/>
    <s v="ไม่ต้องซ่อม"/>
  </r>
  <r>
    <n v="169"/>
    <x v="4"/>
    <n v="31"/>
    <s v="42214"/>
    <s v="นางสาว"/>
    <s v="อาทิตยา"/>
    <s v="แก้วผนึก"/>
    <s v="42214@promma.ac.th"/>
    <n v="9"/>
    <n v="0"/>
    <n v="3"/>
    <n v="12"/>
    <x v="10"/>
    <n v="5"/>
    <m/>
    <n v="9"/>
    <n v="14"/>
    <n v="35"/>
    <m/>
    <n v="35"/>
    <n v="0"/>
    <s v="ส่งแล้ว"/>
    <s v="ส่งแล้ว"/>
    <s v="ส่งแล้ว"/>
    <n v="18"/>
    <n v="6"/>
    <s v="ยังไม่ส่ง"/>
    <s v="ยังไม่ส่ง"/>
    <s v="ยังไม่ส่ง"/>
    <s v="ยังไม่ส่ง"/>
    <s v="ส่งแล้ว"/>
    <n v="2"/>
    <s v="ยังไม่ส่ง"/>
    <n v="13"/>
    <n v="4"/>
    <n v="9"/>
    <s v="ส่งแล้ว"/>
    <s v="ยังไม่ส่ง"/>
    <n v="6"/>
    <s v="ส่งแล้ว"/>
    <s v="ส่งแล้ว"/>
    <n v="17"/>
    <n v="6"/>
    <m/>
    <s v="ยังไม่ซ่อม"/>
  </r>
  <r>
    <n v="170"/>
    <x v="4"/>
    <n v="32"/>
    <s v="42246"/>
    <s v="นางสาว"/>
    <s v="ปุณยนุช"/>
    <s v="นาคนคร"/>
    <s v="42246@promma.ac.th"/>
    <n v="6"/>
    <n v="0"/>
    <n v="0"/>
    <n v="6"/>
    <x v="11"/>
    <n v="5"/>
    <m/>
    <n v="9"/>
    <n v="14"/>
    <n v="30"/>
    <m/>
    <n v="30"/>
    <n v="0"/>
    <s v="ส่งแล้ว"/>
    <s v="ส่งแล้ว"/>
    <s v="ส่งแล้ว"/>
    <s v="ยังไม่ส่ง"/>
    <s v="ยังไม่ส่ง"/>
    <s v="ยังไม่ส่ง"/>
    <s v="ยังไม่ส่ง"/>
    <s v="ยังไม่ส่ง"/>
    <s v="ยังไม่ส่ง"/>
    <s v="ยังไม่ส่ง"/>
    <s v="ยังไม่ส่ง"/>
    <s v="ยังไม่ส่ง"/>
    <n v="18"/>
    <n v="2"/>
    <n v="10"/>
    <s v="ส่งแล้ว"/>
    <s v="ยังไม่ส่ง"/>
    <n v="4"/>
    <s v="ส่งแล้ว"/>
    <s v="ส่งแล้ว"/>
    <n v="15"/>
    <n v="3"/>
    <m/>
    <s v="ไม่ต้องซ่อม"/>
  </r>
  <r>
    <n v="171"/>
    <x v="4"/>
    <n v="33"/>
    <s v="42255"/>
    <s v="นางสาว"/>
    <s v="อรปรียา"/>
    <s v="บุญศักดิ์"/>
    <s v="42255@promma.ac.th"/>
    <n v="10"/>
    <n v="10"/>
    <n v="5"/>
    <n v="25"/>
    <x v="10"/>
    <n v="6"/>
    <m/>
    <n v="9"/>
    <n v="15"/>
    <n v="49"/>
    <m/>
    <n v="49"/>
    <n v="0"/>
    <s v="ส่งแล้ว"/>
    <s v="ส่งแล้ว"/>
    <s v="ส่งแล้ว"/>
    <n v="19"/>
    <n v="8"/>
    <s v="ส่งแล้ว"/>
    <s v="ส่งแล้ว"/>
    <n v="4"/>
    <n v="9"/>
    <s v="ส่งแล้ว"/>
    <n v="3"/>
    <n v="8"/>
    <n v="13"/>
    <n v="4"/>
    <n v="9"/>
    <s v="ส่งแล้ว"/>
    <s v="ยังไม่ส่ง"/>
    <n v="8"/>
    <s v="ส่งแล้ว"/>
    <s v="ส่งแล้ว"/>
    <n v="15"/>
    <n v="6"/>
    <m/>
    <s v="ยังไม่ซ่อม"/>
  </r>
  <r>
    <n v="172"/>
    <x v="4"/>
    <n v="34"/>
    <s v="42288"/>
    <s v="นางสาว"/>
    <s v="โชติกา"/>
    <s v="บัวเกิด"/>
    <s v="42288@promma.ac.th"/>
    <n v="9"/>
    <n v="9"/>
    <n v="4"/>
    <n v="22"/>
    <x v="11"/>
    <n v="5"/>
    <m/>
    <n v="9"/>
    <n v="14"/>
    <n v="46"/>
    <m/>
    <n v="46"/>
    <n v="0"/>
    <s v="ส่งแล้ว"/>
    <s v="ส่งแล้ว"/>
    <s v="ส่งแล้ว"/>
    <n v="17"/>
    <n v="7"/>
    <s v="ส่งแล้ว"/>
    <s v="ส่งแล้ว"/>
    <n v="12"/>
    <n v="5"/>
    <s v="ส่งแล้ว"/>
    <n v="10"/>
    <n v="6"/>
    <n v="17"/>
    <n v="2"/>
    <n v="10"/>
    <s v="ส่งแล้ว"/>
    <s v="ยังไม่ส่ง"/>
    <n v="7"/>
    <s v="ส่งแล้ว"/>
    <s v="ส่งแล้ว"/>
    <n v="15"/>
    <n v="6"/>
    <m/>
    <s v="ไม่ต้องซ่อม"/>
  </r>
  <r>
    <n v="173"/>
    <x v="4"/>
    <n v="35"/>
    <s v="43935"/>
    <s v="เด็กหญิง"/>
    <s v="กัลยารัตน์"/>
    <s v="ความเพียร"/>
    <s v="43935@promma.ac.th"/>
    <n v="9"/>
    <n v="10"/>
    <n v="4"/>
    <n v="23"/>
    <x v="3"/>
    <n v="6"/>
    <m/>
    <n v="9"/>
    <n v="15"/>
    <n v="53"/>
    <m/>
    <n v="53"/>
    <n v="1"/>
    <s v="ส่งแล้ว"/>
    <s v="ส่งแล้ว"/>
    <s v="ส่งแล้ว"/>
    <n v="20"/>
    <n v="7"/>
    <s v="ส่งแล้ว"/>
    <s v="ส่งแล้ว"/>
    <n v="5"/>
    <n v="9"/>
    <s v="ส่งแล้ว"/>
    <n v="10"/>
    <n v="7"/>
    <n v="21"/>
    <n v="9"/>
    <n v="15"/>
    <s v="ส่งแล้ว"/>
    <s v="ยังไม่ส่ง"/>
    <n v="9"/>
    <s v="ส่งแล้ว"/>
    <s v="ส่งแล้ว"/>
    <n v="16"/>
    <n v="4"/>
    <m/>
    <s v="ไม่ต้องซ่อม"/>
  </r>
  <r>
    <n v="174"/>
    <x v="4"/>
    <n v="36"/>
    <s v="43936"/>
    <s v="นางสาว"/>
    <s v="กิตติยา"/>
    <s v="คันธรักษ์"/>
    <s v="43936@promma.ac.th"/>
    <n v="10"/>
    <n v="9"/>
    <n v="5"/>
    <n v="24"/>
    <x v="10"/>
    <n v="5"/>
    <m/>
    <n v="9"/>
    <n v="14"/>
    <n v="47"/>
    <m/>
    <n v="47"/>
    <n v="0"/>
    <s v="ส่งแล้ว"/>
    <s v="ส่งแล้ว"/>
    <s v="ส่งแล้ว"/>
    <n v="17"/>
    <n v="10"/>
    <s v="ส่งแล้ว"/>
    <s v="ส่งแล้ว"/>
    <n v="8"/>
    <n v="6"/>
    <s v="ส่งแล้ว"/>
    <n v="10"/>
    <n v="9"/>
    <n v="11"/>
    <n v="7"/>
    <n v="9"/>
    <s v="ส่งแล้ว"/>
    <s v="ยังไม่ส่ง"/>
    <n v="7"/>
    <s v="ส่งแล้ว"/>
    <s v="ส่งแล้ว"/>
    <n v="13"/>
    <n v="6"/>
    <m/>
    <s v="ยังไม่ซ่อม"/>
  </r>
  <r>
    <n v="175"/>
    <x v="4"/>
    <n v="37"/>
    <s v="43937"/>
    <s v="นางสาว"/>
    <s v="ณัฐณิชา"/>
    <s v="พันธ์ฟัก"/>
    <s v="43937@promma.ac.th"/>
    <n v="9"/>
    <n v="10"/>
    <n v="5"/>
    <n v="24"/>
    <x v="7"/>
    <n v="5"/>
    <m/>
    <n v="9"/>
    <n v="14"/>
    <n v="50"/>
    <m/>
    <n v="50"/>
    <n v="1"/>
    <s v="ส่งแล้ว"/>
    <s v="ส่งแล้ว"/>
    <s v="ส่งแล้ว"/>
    <n v="18"/>
    <n v="7"/>
    <s v="ส่งแล้ว"/>
    <s v="ส่งแล้ว"/>
    <n v="13"/>
    <n v="9"/>
    <s v="ส่งแล้ว"/>
    <n v="10"/>
    <n v="8"/>
    <n v="17"/>
    <n v="7"/>
    <n v="12"/>
    <s v="ส่งแล้ว"/>
    <s v="ยังไม่ส่ง"/>
    <n v="7"/>
    <s v="ส่งแล้ว"/>
    <s v="ส่งแล้ว"/>
    <n v="15"/>
    <n v="6"/>
    <m/>
    <s v="ไม่ต้องซ่อม"/>
  </r>
  <r>
    <n v="176"/>
    <x v="4"/>
    <n v="38"/>
    <s v="43938"/>
    <s v="นางสาว"/>
    <s v="หฤทชนัน"/>
    <s v="วรรณาวงษ์"/>
    <s v="43938@promma.ac.th"/>
    <n v="8"/>
    <n v="9"/>
    <n v="4"/>
    <n v="21"/>
    <x v="11"/>
    <n v="5"/>
    <m/>
    <n v="9"/>
    <n v="14"/>
    <n v="45"/>
    <m/>
    <n v="45"/>
    <n v="0"/>
    <s v="ส่งแล้ว"/>
    <s v="ส่งแล้ว"/>
    <s v="ส่งแล้ว"/>
    <n v="15"/>
    <n v="2"/>
    <s v="ส่งแล้ว"/>
    <s v="ส่งแล้ว"/>
    <n v="8"/>
    <n v="6"/>
    <s v="ส่งแล้ว"/>
    <n v="10"/>
    <n v="3"/>
    <n v="14"/>
    <n v="6"/>
    <n v="10"/>
    <s v="ส่งแล้ว"/>
    <s v="ยังไม่ส่ง"/>
    <n v="6"/>
    <s v="ส่งแล้ว"/>
    <s v="ส่งแล้ว"/>
    <n v="15"/>
    <n v="6"/>
    <m/>
    <s v="ไม่ต้องซ่อม"/>
  </r>
  <r>
    <n v="177"/>
    <x v="4"/>
    <n v="39"/>
    <s v="43939"/>
    <s v="นางสาว"/>
    <s v="อัญชิสา"/>
    <s v="ศรีเพชร"/>
    <s v="43939@promma.ac.th"/>
    <n v="10"/>
    <n v="10"/>
    <n v="5"/>
    <n v="25"/>
    <x v="9"/>
    <n v="6"/>
    <m/>
    <n v="9"/>
    <n v="15"/>
    <n v="48"/>
    <m/>
    <n v="48"/>
    <n v="0"/>
    <s v="ส่งแล้ว"/>
    <s v="ส่งแล้ว"/>
    <s v="ส่งแล้ว"/>
    <n v="22"/>
    <n v="10"/>
    <s v="ส่งแล้ว"/>
    <s v="ส่งแล้ว"/>
    <n v="13"/>
    <n v="9"/>
    <s v="ส่งแล้ว"/>
    <n v="10"/>
    <n v="9"/>
    <n v="13"/>
    <n v="3"/>
    <n v="8"/>
    <s v="ส่งแล้ว"/>
    <s v="ยังไม่ส่ง"/>
    <n v="8"/>
    <s v="ส่งแล้ว"/>
    <s v="ส่งแล้ว"/>
    <n v="18"/>
    <n v="5"/>
    <m/>
    <s v="ยังไม่ซ่อม"/>
  </r>
  <r>
    <n v="178"/>
    <x v="4"/>
    <n v="40"/>
    <s v="43940"/>
    <s v="นางสาว"/>
    <s v="แอมีเลีย"/>
    <s v="เชีย"/>
    <s v="43940@promma.ac.th"/>
    <n v="2"/>
    <n v="0"/>
    <n v="4"/>
    <n v="6"/>
    <x v="10"/>
    <n v="5"/>
    <m/>
    <n v="9"/>
    <n v="14"/>
    <n v="29"/>
    <m/>
    <n v="29"/>
    <n v="0"/>
    <s v="ส่งแล้ว"/>
    <s v="ยังไม่ส่ง"/>
    <s v="ยังไม่ส่ง"/>
    <s v="ยังไม่ส่ง"/>
    <s v="ยังไม่ส่ง"/>
    <s v="ยังไม่ส่ง"/>
    <s v="ยังไม่ส่ง"/>
    <s v="ยังไม่ส่ง"/>
    <s v="ยังไม่ส่ง"/>
    <s v="ส่งแล้ว"/>
    <n v="9"/>
    <n v="7"/>
    <n v="12"/>
    <n v="6"/>
    <n v="9"/>
    <s v="ส่งแล้ว"/>
    <s v="ยังไม่ส่ง"/>
    <n v="5"/>
    <s v="ส่งแล้ว"/>
    <s v="ส่งแล้ว"/>
    <n v="14"/>
    <n v="4"/>
    <m/>
    <s v="ยังไม่ซ่อม"/>
  </r>
  <r>
    <n v="179"/>
    <x v="5"/>
    <n v="1"/>
    <s v="41902"/>
    <s v="นาย"/>
    <s v="ธนโชติ"/>
    <s v="บริรักษ์"/>
    <s v="41902@promma.ac.th"/>
    <n v="9"/>
    <n v="10"/>
    <n v="3"/>
    <n v="22"/>
    <x v="4"/>
    <n v="6"/>
    <m/>
    <n v="6"/>
    <n v="12"/>
    <n v="47"/>
    <m/>
    <n v="47"/>
    <n v="0"/>
    <s v="ส่งแล้ว"/>
    <s v="ส่งแล้ว"/>
    <s v="ส่งแล้ว"/>
    <n v="22"/>
    <n v="6"/>
    <s v="ส่งแล้ว"/>
    <s v="ส่งแล้ว"/>
    <n v="8"/>
    <n v="9"/>
    <s v="ส่งแล้ว"/>
    <n v="6"/>
    <s v="ยังไม่ส่ง"/>
    <n v="18"/>
    <n v="7"/>
    <n v="13"/>
    <s v="ส่งแล้ว"/>
    <s v="ยังไม่ส่ง"/>
    <n v="9"/>
    <s v="ยังไม่ส่ง"/>
    <s v="ส่งแล้ว"/>
    <n v="16"/>
    <n v="2"/>
    <m/>
    <s v="ไม่ต้องซ่อม"/>
  </r>
  <r>
    <n v="180"/>
    <x v="5"/>
    <n v="2"/>
    <s v="41941"/>
    <s v="นาย"/>
    <s v="นพพร"/>
    <s v="ศรีจินดา"/>
    <s v="41941@promma.ac.th"/>
    <n v="10"/>
    <n v="10"/>
    <n v="4"/>
    <n v="24"/>
    <x v="8"/>
    <n v="6"/>
    <m/>
    <n v="8"/>
    <n v="14"/>
    <n v="49"/>
    <m/>
    <n v="49"/>
    <n v="0"/>
    <s v="ส่งแล้ว"/>
    <s v="ส่งแล้ว"/>
    <s v="ส่งแล้ว"/>
    <n v="18"/>
    <n v="8"/>
    <s v="ส่งแล้ว"/>
    <s v="ส่งแล้ว"/>
    <n v="11"/>
    <n v="9"/>
    <s v="ส่งแล้ว"/>
    <n v="6"/>
    <n v="3"/>
    <n v="13"/>
    <n v="8"/>
    <n v="11"/>
    <s v="ส่งแล้ว"/>
    <s v="ยังไม่ส่ง"/>
    <n v="9"/>
    <s v="ส่งแล้ว"/>
    <s v="ส่งแล้ว"/>
    <n v="15"/>
    <n v="2"/>
    <m/>
    <s v="ไม่ต้องซ่อม"/>
  </r>
  <r>
    <n v="181"/>
    <x v="5"/>
    <n v="3"/>
    <s v="41978"/>
    <s v="นาย"/>
    <s v="ชุติพนธ์"/>
    <s v="ช่ออบเชย"/>
    <s v="41978@promma.ac.th"/>
    <n v="10"/>
    <n v="10"/>
    <n v="3"/>
    <n v="23"/>
    <x v="5"/>
    <n v="5"/>
    <m/>
    <n v="9"/>
    <n v="14"/>
    <n v="51"/>
    <m/>
    <n v="51"/>
    <n v="1"/>
    <s v="ส่งแล้ว"/>
    <s v="ส่งแล้ว"/>
    <s v="ส่งแล้ว"/>
    <n v="21"/>
    <n v="8"/>
    <s v="ส่งแล้ว"/>
    <s v="ส่งแล้ว"/>
    <n v="12"/>
    <n v="9"/>
    <s v="ส่งแล้ว"/>
    <n v="3"/>
    <n v="2"/>
    <n v="20"/>
    <n v="8"/>
    <n v="14"/>
    <s v="ส่งแล้ว"/>
    <s v="ยังไม่ส่ง"/>
    <n v="7"/>
    <s v="ส่งแล้ว"/>
    <s v="ส่งแล้ว"/>
    <n v="15"/>
    <n v="6"/>
    <m/>
    <s v="ไม่ต้องซ่อม"/>
  </r>
  <r>
    <n v="182"/>
    <x v="5"/>
    <n v="4"/>
    <s v="41985"/>
    <s v="นาย"/>
    <s v="พงศ์ธยศ"/>
    <s v="คูณทวี"/>
    <s v="41985@promma.ac.th"/>
    <n v="10"/>
    <n v="4"/>
    <n v="4"/>
    <n v="18"/>
    <x v="10"/>
    <n v="5"/>
    <m/>
    <n v="9"/>
    <n v="14"/>
    <n v="41"/>
    <m/>
    <n v="41"/>
    <n v="0"/>
    <s v="ส่งแล้ว"/>
    <s v="ส่งแล้ว"/>
    <s v="ส่งแล้ว"/>
    <n v="19"/>
    <n v="9"/>
    <s v="ยังไม่ส่ง"/>
    <s v="ยังไม่ส่ง"/>
    <n v="0"/>
    <n v="6"/>
    <s v="ส่งแล้ว"/>
    <n v="4"/>
    <n v="3"/>
    <n v="14"/>
    <n v="3"/>
    <n v="9"/>
    <s v="ส่งแล้ว"/>
    <s v="ยังไม่ส่ง"/>
    <n v="3"/>
    <s v="ส่งแล้ว"/>
    <s v="ส่งแล้ว"/>
    <n v="11"/>
    <n v="4"/>
    <m/>
    <s v="ยังไม่ซ่อม"/>
  </r>
  <r>
    <n v="183"/>
    <x v="5"/>
    <n v="5"/>
    <s v="42026"/>
    <s v="นาย"/>
    <s v="ประพัฒน์"/>
    <s v="แย้มจ่าเมือง"/>
    <s v="42026@promma.ac.th"/>
    <n v="10"/>
    <n v="3"/>
    <n v="3"/>
    <n v="16"/>
    <x v="13"/>
    <n v="5"/>
    <m/>
    <n v="9"/>
    <n v="14"/>
    <n v="37"/>
    <m/>
    <n v="37"/>
    <n v="0"/>
    <s v="ส่งแล้ว"/>
    <s v="ส่งแล้ว"/>
    <s v="ส่งแล้ว"/>
    <n v="17"/>
    <n v="9"/>
    <s v="ยังไม่ส่ง"/>
    <s v="ยังไม่ส่ง"/>
    <n v="0"/>
    <s v="ยังไม่ส่ง"/>
    <s v="ส่งแล้ว"/>
    <n v="7"/>
    <n v="1"/>
    <n v="11"/>
    <n v="2"/>
    <n v="7"/>
    <s v="ส่งแล้ว"/>
    <s v="ยังไม่ส่ง"/>
    <n v="6"/>
    <s v="ส่งแล้ว"/>
    <s v="ส่งแล้ว"/>
    <n v="13"/>
    <n v="6"/>
    <m/>
    <s v="ยังไม่ซ่อม"/>
  </r>
  <r>
    <n v="184"/>
    <x v="5"/>
    <n v="6"/>
    <s v="42035"/>
    <s v="นาย"/>
    <s v="ศิริพัฒน์"/>
    <s v="นามชุ่ม"/>
    <s v="42035@promma.ac.th"/>
    <n v="10"/>
    <n v="0"/>
    <n v="0"/>
    <n v="10"/>
    <x v="14"/>
    <n v="5"/>
    <m/>
    <n v="9"/>
    <n v="14"/>
    <n v="30"/>
    <m/>
    <n v="30"/>
    <n v="0"/>
    <s v="ส่งแล้ว"/>
    <s v="ส่งแล้ว"/>
    <s v="ส่งแล้ว"/>
    <n v="17"/>
    <n v="10"/>
    <s v="ยังไม่ส่ง"/>
    <s v="ยังไม่ส่ง"/>
    <s v="ยังไม่ส่ง"/>
    <s v="ยังไม่ส่ง"/>
    <s v="ยังไม่ส่ง"/>
    <s v="ยังไม่ส่ง"/>
    <s v="ยังไม่ส่ง"/>
    <n v="8"/>
    <n v="3"/>
    <n v="6"/>
    <s v="ส่งแล้ว"/>
    <s v="ยังไม่ส่ง"/>
    <n v="6"/>
    <s v="ส่งแล้ว"/>
    <s v="ส่งแล้ว"/>
    <n v="14"/>
    <n v="6"/>
    <m/>
    <s v="ยังไม่ซ่อม"/>
  </r>
  <r>
    <n v="185"/>
    <x v="5"/>
    <n v="7"/>
    <s v="42096"/>
    <s v="นาย"/>
    <s v="ชานนท์"/>
    <s v="คงทวี"/>
    <s v="42096@promma.ac.th"/>
    <n v="10"/>
    <n v="10"/>
    <n v="4"/>
    <n v="24"/>
    <x v="11"/>
    <n v="5"/>
    <m/>
    <n v="9"/>
    <n v="14"/>
    <n v="48"/>
    <m/>
    <n v="48"/>
    <n v="0"/>
    <s v="ส่งแล้ว"/>
    <s v="ส่งแล้ว"/>
    <s v="ส่งแล้ว"/>
    <n v="17"/>
    <n v="8"/>
    <s v="ส่งแล้ว"/>
    <s v="ส่งแล้ว"/>
    <n v="5"/>
    <n v="9"/>
    <s v="ส่งแล้ว"/>
    <n v="11"/>
    <n v="6"/>
    <n v="17"/>
    <n v="3"/>
    <n v="10"/>
    <s v="ส่งแล้ว"/>
    <s v="ยังไม่ส่ง"/>
    <n v="5"/>
    <s v="ส่งแล้ว"/>
    <s v="ส่งแล้ว"/>
    <n v="14"/>
    <n v="5"/>
    <m/>
    <s v="ไม่ต้องซ่อม"/>
  </r>
  <r>
    <n v="186"/>
    <x v="5"/>
    <n v="8"/>
    <s v="42109"/>
    <s v="นาย"/>
    <s v="ภาวัต"/>
    <s v="เนื้อนิ่มวัฒนา"/>
    <s v="42109@promma.ac.th"/>
    <n v="5"/>
    <n v="4"/>
    <n v="4"/>
    <n v="13"/>
    <x v="9"/>
    <n v="6"/>
    <m/>
    <n v="9"/>
    <n v="15"/>
    <n v="36"/>
    <m/>
    <n v="36"/>
    <n v="0"/>
    <s v="ยังไม่ส่ง"/>
    <s v="ส่งแล้ว"/>
    <s v="ส่งแล้ว"/>
    <s v="ยังไม่ส่ง"/>
    <n v="3"/>
    <s v="ยังไม่ส่ง"/>
    <s v="ยังไม่ส่ง"/>
    <n v="11"/>
    <n v="8"/>
    <s v="ส่งแล้ว"/>
    <n v="8"/>
    <n v="4"/>
    <n v="12"/>
    <n v="3"/>
    <n v="8"/>
    <s v="ส่งแล้ว"/>
    <s v="ยังไม่ส่ง"/>
    <n v="8"/>
    <s v="ส่งแล้ว"/>
    <s v="ส่งแล้ว"/>
    <n v="17"/>
    <n v="6"/>
    <m/>
    <s v="ยังไม่ซ่อม"/>
  </r>
  <r>
    <n v="187"/>
    <x v="5"/>
    <n v="9"/>
    <s v="42174"/>
    <s v="นาย"/>
    <s v="กิตติคุณ"/>
    <s v="หะดี"/>
    <s v="42174@promma.ac.th"/>
    <n v="9"/>
    <n v="4"/>
    <n v="4"/>
    <n v="17"/>
    <x v="11"/>
    <n v="6"/>
    <m/>
    <n v="3"/>
    <n v="9"/>
    <n v="36"/>
    <m/>
    <n v="36"/>
    <n v="0"/>
    <s v="ส่งแล้ว"/>
    <s v="ส่งแล้ว"/>
    <s v="ส่งแล้ว"/>
    <n v="12"/>
    <n v="6"/>
    <s v="ยังไม่ส่ง"/>
    <s v="ยังไม่ส่ง"/>
    <n v="14"/>
    <n v="9"/>
    <s v="ส่งแล้ว"/>
    <n v="7"/>
    <n v="7"/>
    <n v="15"/>
    <n v="5"/>
    <n v="10"/>
    <s v="ส่งแล้ว"/>
    <s v="ยังไม่ส่ง"/>
    <n v="9"/>
    <s v="ส่งแล้ว"/>
    <s v="ยังไม่ส่ง"/>
    <s v="ยังไม่ส่ง"/>
    <s v="ยังไม่ส่ง"/>
    <m/>
    <s v="ไม่ต้องซ่อม"/>
  </r>
  <r>
    <n v="188"/>
    <x v="5"/>
    <n v="10"/>
    <s v="42187"/>
    <s v="นาย"/>
    <s v="วิปัสสก"/>
    <s v="อมดวง"/>
    <s v="42187@promma.ac.th"/>
    <n v="8"/>
    <n v="0"/>
    <n v="0"/>
    <n v="8"/>
    <x v="8"/>
    <n v="5"/>
    <m/>
    <n v="9"/>
    <n v="14"/>
    <n v="33"/>
    <m/>
    <n v="33"/>
    <n v="0"/>
    <s v="ส่งแล้ว"/>
    <s v="ส่งแล้ว"/>
    <s v="ส่งแล้ว"/>
    <n v="13"/>
    <n v="1"/>
    <s v="ยังไม่ส่ง"/>
    <s v="ยังไม่ส่ง"/>
    <s v="ยังไม่ส่ง"/>
    <s v="ยังไม่ส่ง"/>
    <s v="ยังไม่ส่ง"/>
    <s v="ยังไม่ส่ง"/>
    <s v="ยังไม่ส่ง"/>
    <n v="16"/>
    <n v="6"/>
    <n v="11"/>
    <s v="ส่งแล้ว"/>
    <s v="ยังไม่ส่ง"/>
    <n v="6"/>
    <s v="ส่งแล้ว"/>
    <s v="ส่งแล้ว"/>
    <n v="12"/>
    <n v="5"/>
    <m/>
    <s v="ไม่ต้องซ่อม"/>
  </r>
  <r>
    <n v="189"/>
    <x v="5"/>
    <n v="11"/>
    <s v="42219"/>
    <s v="นาย"/>
    <s v="ธนภัทร"/>
    <s v="เจิมสุวรรณ"/>
    <s v="42219@promma.ac.th"/>
    <n v="9"/>
    <n v="0"/>
    <n v="0"/>
    <n v="9"/>
    <x v="14"/>
    <n v="5"/>
    <m/>
    <n v="9"/>
    <n v="14"/>
    <n v="29"/>
    <m/>
    <n v="29"/>
    <n v="0"/>
    <s v="ส่งแล้ว"/>
    <s v="ส่งแล้ว"/>
    <s v="ส่งแล้ว"/>
    <n v="16"/>
    <n v="6"/>
    <s v="ยังไม่ส่ง"/>
    <s v="ยังไม่ส่ง"/>
    <s v="ยังไม่ส่ง"/>
    <s v="ยังไม่ส่ง"/>
    <s v="ยังไม่ส่ง"/>
    <s v="ยังไม่ส่ง"/>
    <s v="ยังไม่ส่ง"/>
    <n v="11"/>
    <n v="0"/>
    <n v="6"/>
    <s v="ส่งแล้ว"/>
    <s v="ยังไม่ส่ง"/>
    <n v="6"/>
    <s v="ส่งแล้ว"/>
    <s v="ส่งแล้ว"/>
    <n v="16"/>
    <n v="5"/>
    <m/>
    <s v="ยังไม่ซ่อม"/>
  </r>
  <r>
    <n v="190"/>
    <x v="5"/>
    <n v="12"/>
    <s v="42231"/>
    <s v="นาย"/>
    <s v="วีร์วลิต"/>
    <s v="รอดภัย"/>
    <s v="42231@promma.ac.th"/>
    <n v="10"/>
    <n v="0"/>
    <n v="0"/>
    <n v="10"/>
    <x v="11"/>
    <n v="5"/>
    <m/>
    <n v="8"/>
    <n v="13"/>
    <n v="33"/>
    <m/>
    <n v="33"/>
    <n v="0"/>
    <s v="ส่งแล้ว"/>
    <s v="ส่งแล้ว"/>
    <s v="ส่งแล้ว"/>
    <n v="17"/>
    <n v="8"/>
    <s v="ยังไม่ส่ง"/>
    <s v="ยังไม่ส่ง"/>
    <s v="ยังไม่ส่ง"/>
    <s v="ยังไม่ส่ง"/>
    <s v="ยังไม่ส่ง"/>
    <s v="ยังไม่ส่ง"/>
    <s v="ยังไม่ส่ง"/>
    <n v="14"/>
    <n v="1"/>
    <n v="8"/>
    <s v="ส่งแล้ว"/>
    <s v="ยังไม่ส่ง"/>
    <n v="5"/>
    <s v="ส่งแล้ว"/>
    <s v="ส่งแล้ว"/>
    <n v="12"/>
    <n v="2"/>
    <s v="ซ่อมแล้ว"/>
    <s v="ซ่อมแล้ว"/>
  </r>
  <r>
    <n v="191"/>
    <x v="5"/>
    <n v="13"/>
    <s v="42267"/>
    <s v="นาย"/>
    <s v="ปกป้อง"/>
    <s v="ลิ้มเจริญ"/>
    <s v="42267@promma.ac.th"/>
    <n v="9"/>
    <n v="10"/>
    <n v="4"/>
    <n v="23"/>
    <x v="15"/>
    <n v="8"/>
    <m/>
    <n v="8"/>
    <n v="16"/>
    <n v="44"/>
    <m/>
    <n v="44"/>
    <n v="0"/>
    <s v="ส่งแล้ว"/>
    <s v="ส่งแล้ว"/>
    <s v="ส่งแล้ว"/>
    <n v="17"/>
    <n v="5"/>
    <s v="ส่งแล้ว"/>
    <s v="ส่งแล้ว"/>
    <n v="12"/>
    <n v="9"/>
    <s v="ส่งแล้ว"/>
    <n v="9"/>
    <n v="3"/>
    <n v="7"/>
    <n v="3"/>
    <n v="5"/>
    <s v="ส่งแล้ว"/>
    <s v="ส่งแล้ว"/>
    <n v="2"/>
    <s v="ส่งแล้ว"/>
    <s v="ส่งแล้ว"/>
    <n v="8"/>
    <n v="1"/>
    <m/>
    <s v="ยังไม่ซ่อม"/>
  </r>
  <r>
    <n v="192"/>
    <x v="5"/>
    <n v="14"/>
    <s v="43942"/>
    <s v="นาย"/>
    <s v="ณัฐพล"/>
    <s v="เสมเถื่อน"/>
    <s v="43942@promma.ac.th"/>
    <n v="10"/>
    <n v="4"/>
    <n v="0"/>
    <n v="14"/>
    <x v="7"/>
    <n v="5"/>
    <m/>
    <n v="9"/>
    <n v="14"/>
    <n v="40"/>
    <m/>
    <n v="40"/>
    <n v="0"/>
    <s v="ส่งแล้ว"/>
    <s v="ส่งแล้ว"/>
    <s v="ส่งแล้ว"/>
    <n v="14"/>
    <n v="8"/>
    <s v="ยังไม่ส่ง"/>
    <s v="ยังไม่ส่ง"/>
    <n v="12"/>
    <n v="8"/>
    <s v="ยังไม่ส่ง"/>
    <s v="ยังไม่ส่ง"/>
    <s v="ยังไม่ส่ง"/>
    <n v="14"/>
    <n v="10"/>
    <n v="12"/>
    <s v="ส่งแล้ว"/>
    <s v="ยังไม่ส่ง"/>
    <n v="6"/>
    <s v="ส่งแล้ว"/>
    <s v="ส่งแล้ว"/>
    <n v="16"/>
    <n v="7"/>
    <m/>
    <s v="ไม่ต้องซ่อม"/>
  </r>
  <r>
    <n v="193"/>
    <x v="5"/>
    <n v="15"/>
    <s v="43943"/>
    <s v="นาย"/>
    <s v="พอเพียง"/>
    <s v="ฤทธิแผลง"/>
    <s v="43943@promma.ac.th"/>
    <n v="7"/>
    <n v="4"/>
    <n v="4"/>
    <n v="15"/>
    <x v="7"/>
    <n v="6"/>
    <m/>
    <n v="9"/>
    <n v="15"/>
    <n v="42"/>
    <m/>
    <n v="42"/>
    <n v="0"/>
    <s v="ส่งแล้ว"/>
    <s v="ส่งแล้ว"/>
    <s v="ส่งแล้ว"/>
    <s v="ยังไม่ส่ง"/>
    <n v="6"/>
    <s v="ยังไม่ส่ง"/>
    <s v="ยังไม่ส่ง"/>
    <n v="14"/>
    <n v="8"/>
    <s v="ส่งแล้ว"/>
    <n v="9"/>
    <n v="6"/>
    <n v="16"/>
    <n v="8"/>
    <n v="12"/>
    <s v="ส่งแล้ว"/>
    <s v="ยังไม่ส่ง"/>
    <n v="9"/>
    <s v="ส่งแล้ว"/>
    <s v="ส่งแล้ว"/>
    <n v="12"/>
    <n v="6"/>
    <m/>
    <s v="ไม่ต้องซ่อม"/>
  </r>
  <r>
    <n v="194"/>
    <x v="5"/>
    <n v="16"/>
    <s v="43944"/>
    <s v="นาย"/>
    <s v="รณกฤต"/>
    <s v="สันติวิกรานนท์"/>
    <s v="43944@promma.ac.th"/>
    <n v="9"/>
    <n v="3"/>
    <n v="0"/>
    <n v="12"/>
    <x v="11"/>
    <n v="6"/>
    <m/>
    <n v="9"/>
    <n v="15"/>
    <n v="37"/>
    <m/>
    <n v="37"/>
    <n v="0"/>
    <s v="ส่งแล้ว"/>
    <s v="ส่งแล้ว"/>
    <s v="ส่งแล้ว"/>
    <n v="18"/>
    <n v="7"/>
    <s v="ส่งแล้ว"/>
    <s v="ยังไม่ส่ง"/>
    <s v="ยังไม่ส่ง"/>
    <s v="ยังไม่ส่ง"/>
    <s v="ยังไม่ส่ง"/>
    <s v="ยังไม่ส่ง"/>
    <s v="ยังไม่ส่ง"/>
    <n v="12"/>
    <n v="8"/>
    <n v="10"/>
    <s v="ส่งแล้ว"/>
    <s v="ยังไม่ส่ง"/>
    <n v="8"/>
    <s v="ส่งแล้ว"/>
    <s v="ส่งแล้ว"/>
    <n v="15"/>
    <n v="6"/>
    <m/>
    <s v="ไม่ต้องซ่อม"/>
  </r>
  <r>
    <n v="195"/>
    <x v="5"/>
    <n v="17"/>
    <s v="43945"/>
    <s v="นาย"/>
    <s v="ศุภากร"/>
    <s v="อ่วมรอด"/>
    <s v="43945@promma.ac.th"/>
    <n v="9"/>
    <n v="9"/>
    <n v="4"/>
    <n v="22"/>
    <x v="3"/>
    <n v="6"/>
    <m/>
    <n v="8"/>
    <n v="14"/>
    <n v="51"/>
    <m/>
    <n v="51"/>
    <n v="1"/>
    <s v="ส่งแล้ว"/>
    <s v="ส่งแล้ว"/>
    <s v="ส่งแล้ว"/>
    <n v="16"/>
    <n v="6"/>
    <s v="ส่งแล้ว"/>
    <s v="ส่งแล้ว"/>
    <n v="13"/>
    <n v="7"/>
    <s v="ส่งแล้ว"/>
    <n v="4"/>
    <n v="6"/>
    <n v="22"/>
    <n v="8"/>
    <n v="15"/>
    <s v="ส่งแล้ว"/>
    <s v="ยังไม่ส่ง"/>
    <n v="8"/>
    <s v="ส่งแล้ว"/>
    <s v="ส่งแล้ว"/>
    <n v="7"/>
    <n v="2"/>
    <m/>
    <s v="ไม่ต้องซ่อม"/>
  </r>
  <r>
    <n v="196"/>
    <x v="5"/>
    <n v="18"/>
    <s v="44088"/>
    <s v="นาย"/>
    <s v="วรเมธ"/>
    <s v="เย็นใส"/>
    <s v="44088@promma.ac.th"/>
    <n v="10"/>
    <n v="10"/>
    <n v="4"/>
    <n v="24"/>
    <x v="8"/>
    <n v="6"/>
    <m/>
    <n v="9"/>
    <n v="15"/>
    <n v="50"/>
    <m/>
    <n v="50"/>
    <n v="1"/>
    <s v="ส่งแล้ว"/>
    <s v="ส่งแล้ว"/>
    <s v="ส่งแล้ว"/>
    <n v="17"/>
    <n v="10"/>
    <s v="ส่งแล้ว"/>
    <s v="ส่งแล้ว"/>
    <n v="10"/>
    <n v="9"/>
    <s v="ส่งแล้ว"/>
    <n v="11"/>
    <n v="7"/>
    <n v="17"/>
    <n v="5"/>
    <n v="11"/>
    <s v="ส่งแล้ว"/>
    <s v="ยังไม่ส่ง"/>
    <n v="9"/>
    <s v="ส่งแล้ว"/>
    <s v="ส่งแล้ว"/>
    <n v="16"/>
    <n v="7"/>
    <m/>
    <s v="ไม่ต้องซ่อม"/>
  </r>
  <r>
    <n v="197"/>
    <x v="5"/>
    <n v="19"/>
    <s v="44089"/>
    <s v="นาย"/>
    <s v="ปริยวิศว์"/>
    <s v="เชยเล็ก"/>
    <s v="44089@promma.ac.th"/>
    <n v="6"/>
    <n v="0"/>
    <n v="5"/>
    <n v="11"/>
    <x v="7"/>
    <n v="6"/>
    <m/>
    <n v="9"/>
    <n v="15"/>
    <n v="38"/>
    <m/>
    <n v="38"/>
    <n v="0"/>
    <s v="ยังไม่ส่ง"/>
    <s v="ส่งแล้ว"/>
    <s v="ส่งแล้ว"/>
    <s v="ยังไม่ส่ง"/>
    <n v="8"/>
    <s v="ยังไม่ส่ง"/>
    <s v="ยังไม่ส่ง"/>
    <s v="ยังไม่ส่ง"/>
    <s v="ยังไม่ส่ง"/>
    <s v="ส่งแล้ว"/>
    <n v="10"/>
    <n v="9"/>
    <n v="17"/>
    <n v="7"/>
    <n v="12"/>
    <s v="ส่งแล้ว"/>
    <s v="ยังไม่ส่ง"/>
    <n v="8"/>
    <s v="ส่งแล้ว"/>
    <s v="ส่งแล้ว"/>
    <n v="16"/>
    <n v="6"/>
    <m/>
    <s v="ไม่ต้องซ่อม"/>
  </r>
  <r>
    <n v="198"/>
    <x v="5"/>
    <n v="20"/>
    <s v="41955"/>
    <s v="นางสาว"/>
    <s v="กษิรา"/>
    <s v="แสงล้ำ"/>
    <s v="41955@promma.ac.th"/>
    <n v="7"/>
    <n v="5"/>
    <n v="4"/>
    <n v="16"/>
    <x v="7"/>
    <n v="5"/>
    <m/>
    <n v="9"/>
    <n v="14"/>
    <n v="42"/>
    <m/>
    <n v="42"/>
    <n v="0"/>
    <s v="ส่งแล้ว"/>
    <s v="ส่งแล้ว"/>
    <s v="ยังไม่ส่ง"/>
    <n v="17"/>
    <n v="5"/>
    <s v="ยังไม่ส่ง"/>
    <s v="ยังไม่ส่ง"/>
    <n v="10"/>
    <n v="10"/>
    <s v="ส่งแล้ว"/>
    <n v="10"/>
    <n v="6"/>
    <n v="17"/>
    <n v="6"/>
    <n v="12"/>
    <s v="ส่งแล้ว"/>
    <s v="ยังไม่ส่ง"/>
    <n v="7"/>
    <s v="ส่งแล้ว"/>
    <s v="ส่งแล้ว"/>
    <n v="18"/>
    <n v="4"/>
    <m/>
    <s v="ไม่ต้องซ่อม"/>
  </r>
  <r>
    <n v="199"/>
    <x v="5"/>
    <n v="21"/>
    <s v="41966"/>
    <s v="นางสาว"/>
    <s v="พิชชานันท์"/>
    <s v="ตราชูนิต"/>
    <s v="41966@promma.ac.th"/>
    <n v="8"/>
    <n v="4"/>
    <n v="4"/>
    <n v="16"/>
    <x v="8"/>
    <n v="6"/>
    <m/>
    <n v="9"/>
    <n v="15"/>
    <n v="42"/>
    <m/>
    <n v="42"/>
    <n v="0"/>
    <s v="ส่งแล้ว"/>
    <s v="ส่งแล้ว"/>
    <s v="ส่งแล้ว"/>
    <s v="ยังไม่ส่ง"/>
    <n v="9"/>
    <s v="ยังไม่ส่ง"/>
    <s v="ยังไม่ส่ง"/>
    <n v="13"/>
    <n v="8"/>
    <s v="ส่งแล้ว"/>
    <n v="7"/>
    <n v="6"/>
    <n v="16"/>
    <n v="5"/>
    <n v="11"/>
    <s v="ส่งแล้ว"/>
    <s v="ยังไม่ส่ง"/>
    <n v="9"/>
    <s v="ส่งแล้ว"/>
    <s v="ส่งแล้ว"/>
    <n v="14"/>
    <n v="5"/>
    <m/>
    <s v="ไม่ต้องซ่อม"/>
  </r>
  <r>
    <n v="200"/>
    <x v="5"/>
    <n v="22"/>
    <s v="41998"/>
    <s v="นางสาว"/>
    <s v="กานต์พิชชา"/>
    <s v="ใจเด็ด"/>
    <s v="41998@promma.ac.th"/>
    <n v="10"/>
    <n v="10"/>
    <n v="4"/>
    <n v="24"/>
    <x v="11"/>
    <n v="5"/>
    <m/>
    <n v="9"/>
    <n v="14"/>
    <n v="48"/>
    <m/>
    <n v="48"/>
    <n v="0"/>
    <s v="ส่งแล้ว"/>
    <s v="ส่งแล้ว"/>
    <s v="ส่งแล้ว"/>
    <n v="14"/>
    <n v="9"/>
    <s v="ส่งแล้ว"/>
    <s v="ส่งแล้ว"/>
    <n v="11"/>
    <n v="9"/>
    <s v="ส่งแล้ว"/>
    <n v="9"/>
    <n v="5"/>
    <n v="13"/>
    <n v="5"/>
    <n v="9"/>
    <s v="ส่งแล้ว"/>
    <s v="ยังไม่ส่ง"/>
    <n v="6"/>
    <s v="ส่งแล้ว"/>
    <s v="ส่งแล้ว"/>
    <n v="14"/>
    <n v="5"/>
    <s v="ซ่อมแล้ว"/>
    <s v="ซ่อมแล้ว"/>
  </r>
  <r>
    <n v="201"/>
    <x v="5"/>
    <n v="23"/>
    <s v="42008"/>
    <s v="นางสาว"/>
    <s v="ภัทรวดี"/>
    <s v="ยินชัย"/>
    <s v="42008@promma.ac.th"/>
    <n v="7"/>
    <n v="7"/>
    <n v="4"/>
    <n v="18"/>
    <x v="5"/>
    <n v="6"/>
    <m/>
    <n v="9"/>
    <n v="15"/>
    <n v="47"/>
    <m/>
    <n v="47"/>
    <n v="0"/>
    <s v="ส่งแล้ว"/>
    <s v="ส่งแล้ว"/>
    <s v="ส่งแล้ว"/>
    <s v="ยังไม่ส่ง"/>
    <n v="3"/>
    <s v="ส่งแล้ว"/>
    <s v="ยังไม่ส่ง"/>
    <n v="15"/>
    <n v="9"/>
    <s v="ส่งแล้ว"/>
    <n v="11"/>
    <n v="7"/>
    <n v="20"/>
    <n v="8"/>
    <n v="14"/>
    <s v="ส่งแล้ว"/>
    <s v="ยังไม่ส่ง"/>
    <n v="9"/>
    <s v="ส่งแล้ว"/>
    <s v="ส่งแล้ว"/>
    <n v="17"/>
    <n v="5"/>
    <m/>
    <s v="ไม่ต้องซ่อม"/>
  </r>
  <r>
    <n v="202"/>
    <x v="5"/>
    <n v="24"/>
    <s v="42038"/>
    <s v="นางสาว"/>
    <s v="กุลณณิช"/>
    <s v="อ้อยทอง"/>
    <s v="42038@promma.ac.th"/>
    <n v="9"/>
    <n v="9"/>
    <n v="5"/>
    <n v="23"/>
    <x v="8"/>
    <n v="5"/>
    <m/>
    <n v="9"/>
    <n v="14"/>
    <n v="48"/>
    <m/>
    <n v="48"/>
    <n v="0"/>
    <s v="ส่งแล้ว"/>
    <s v="ส่งแล้ว"/>
    <s v="ส่งแล้ว"/>
    <n v="17"/>
    <n v="7"/>
    <s v="ส่งแล้ว"/>
    <s v="ส่งแล้ว"/>
    <n v="11"/>
    <n v="7"/>
    <s v="ส่งแล้ว"/>
    <n v="9"/>
    <n v="9"/>
    <n v="19"/>
    <n v="2"/>
    <n v="11"/>
    <s v="ส่งแล้ว"/>
    <s v="ยังไม่ส่ง"/>
    <n v="6"/>
    <s v="ส่งแล้ว"/>
    <s v="ส่งแล้ว"/>
    <n v="14"/>
    <n v="5"/>
    <m/>
    <s v="ไม่ต้องซ่อม"/>
  </r>
  <r>
    <n v="203"/>
    <x v="5"/>
    <n v="25"/>
    <s v="42051"/>
    <s v="นางสาว"/>
    <s v="ปาณรวิน"/>
    <s v="ผาดี"/>
    <s v="42051@promma.ac.th"/>
    <n v="9"/>
    <n v="8"/>
    <n v="3"/>
    <n v="20"/>
    <x v="9"/>
    <n v="5"/>
    <m/>
    <n v="9"/>
    <n v="14"/>
    <n v="42"/>
    <m/>
    <n v="42"/>
    <n v="0"/>
    <s v="ส่งแล้ว"/>
    <s v="ส่งแล้ว"/>
    <s v="ส่งแล้ว"/>
    <n v="17"/>
    <n v="6"/>
    <s v="ส่งแล้ว"/>
    <s v="ส่งแล้ว"/>
    <n v="11"/>
    <s v="ยังไม่ส่ง"/>
    <s v="ส่งแล้ว"/>
    <n v="9"/>
    <s v="ยังไม่ส่ง"/>
    <n v="10"/>
    <n v="6"/>
    <n v="8"/>
    <s v="ส่งแล้ว"/>
    <s v="ยังไม่ส่ง"/>
    <n v="7"/>
    <s v="ส่งแล้ว"/>
    <s v="ส่งแล้ว"/>
    <n v="15"/>
    <n v="5"/>
    <m/>
    <s v="ยังไม่ซ่อม"/>
  </r>
  <r>
    <n v="204"/>
    <x v="5"/>
    <n v="26"/>
    <s v="42118"/>
    <s v="นางสาว"/>
    <s v="ซาร่า"/>
    <s v="ลอนดอน"/>
    <s v="42118@promma.ac.th"/>
    <n v="8"/>
    <n v="0"/>
    <n v="0"/>
    <n v="8"/>
    <x v="13"/>
    <n v="5"/>
    <m/>
    <n v="9"/>
    <n v="14"/>
    <n v="29"/>
    <m/>
    <n v="29"/>
    <n v="0"/>
    <s v="ส่งแล้ว"/>
    <s v="ส่งแล้ว"/>
    <s v="ส่งแล้ว"/>
    <s v="ยังไม่ส่ง"/>
    <n v="9"/>
    <s v="ยังไม่ส่ง"/>
    <s v="ยังไม่ส่ง"/>
    <s v="ยังไม่ส่ง"/>
    <s v="ยังไม่ส่ง"/>
    <s v="ยังไม่ส่ง"/>
    <s v="ยังไม่ส่ง"/>
    <s v="ยังไม่ส่ง"/>
    <n v="9"/>
    <n v="4"/>
    <n v="7"/>
    <s v="ส่งแล้ว"/>
    <s v="ยังไม่ส่ง"/>
    <n v="6"/>
    <s v="ส่งแล้ว"/>
    <s v="ส่งแล้ว"/>
    <n v="18"/>
    <n v="5"/>
    <m/>
    <s v="ยังไม่ซ่อม"/>
  </r>
  <r>
    <n v="205"/>
    <x v="5"/>
    <n v="27"/>
    <s v="42127"/>
    <s v="นางสาว"/>
    <s v="พรลภัส"/>
    <s v="บัวเรือง"/>
    <s v="42127@promma.ac.th"/>
    <n v="10"/>
    <n v="10"/>
    <n v="4"/>
    <n v="24"/>
    <x v="11"/>
    <n v="5"/>
    <m/>
    <n v="9"/>
    <n v="14"/>
    <n v="48"/>
    <m/>
    <n v="48"/>
    <n v="0"/>
    <s v="ส่งแล้ว"/>
    <s v="ส่งแล้ว"/>
    <s v="ส่งแล้ว"/>
    <n v="20"/>
    <n v="9"/>
    <s v="ส่งแล้ว"/>
    <s v="ส่งแล้ว"/>
    <n v="13"/>
    <n v="8"/>
    <s v="ส่งแล้ว"/>
    <n v="8"/>
    <n v="5"/>
    <n v="10"/>
    <n v="5"/>
    <n v="8"/>
    <s v="ส่งแล้ว"/>
    <s v="ยังไม่ส่ง"/>
    <n v="6"/>
    <s v="ส่งแล้ว"/>
    <s v="ส่งแล้ว"/>
    <n v="18"/>
    <n v="6"/>
    <s v="ซ่อมแล้ว"/>
    <s v="ซ่อมแล้ว"/>
  </r>
  <r>
    <n v="206"/>
    <x v="5"/>
    <n v="28"/>
    <s v="42133"/>
    <s v="นางสาว"/>
    <s v="ยลธิดา"/>
    <s v="วันเต็ม"/>
    <s v="42133@promma.ac.th"/>
    <n v="8"/>
    <n v="4"/>
    <n v="5"/>
    <n v="17"/>
    <x v="8"/>
    <n v="5"/>
    <m/>
    <n v="9"/>
    <n v="14"/>
    <n v="42"/>
    <m/>
    <n v="42"/>
    <n v="0"/>
    <s v="ส่งแล้ว"/>
    <s v="ส่งแล้ว"/>
    <s v="ส่งแล้ว"/>
    <s v="ยังไม่ส่ง"/>
    <n v="10"/>
    <s v="ส่งแล้ว"/>
    <s v="ยังไม่ส่ง"/>
    <s v="ยังไม่ส่ง"/>
    <n v="9"/>
    <s v="ส่งแล้ว"/>
    <n v="10"/>
    <n v="8"/>
    <n v="17"/>
    <n v="5"/>
    <n v="11"/>
    <s v="ส่งแล้ว"/>
    <s v="ยังไม่ส่ง"/>
    <n v="7"/>
    <s v="ส่งแล้ว"/>
    <s v="ส่งแล้ว"/>
    <n v="13"/>
    <n v="5"/>
    <m/>
    <s v="ไม่ต้องซ่อม"/>
  </r>
  <r>
    <n v="207"/>
    <x v="5"/>
    <n v="29"/>
    <s v="42197"/>
    <s v="นางสาว"/>
    <s v="จิดาภา"/>
    <s v="บุญนำ"/>
    <s v="42197@promma.ac.th"/>
    <n v="7"/>
    <n v="0"/>
    <n v="4"/>
    <n v="11"/>
    <x v="10"/>
    <n v="5"/>
    <m/>
    <n v="9"/>
    <n v="14"/>
    <n v="34"/>
    <m/>
    <n v="34"/>
    <n v="0"/>
    <s v="ส่งแล้ว"/>
    <s v="ส่งแล้ว"/>
    <s v="ส่งแล้ว"/>
    <s v="ยังไม่ส่ง"/>
    <n v="5"/>
    <s v="ยังไม่ส่ง"/>
    <s v="ยังไม่ส่ง"/>
    <s v="ยังไม่ส่ง"/>
    <s v="ยังไม่ส่ง"/>
    <s v="ส่งแล้ว"/>
    <n v="11"/>
    <n v="5"/>
    <n v="15"/>
    <n v="2"/>
    <n v="9"/>
    <s v="ส่งแล้ว"/>
    <s v="ยังไม่ส่ง"/>
    <n v="7"/>
    <s v="ส่งแล้ว"/>
    <s v="ส่งแล้ว"/>
    <n v="13"/>
    <n v="6"/>
    <m/>
    <s v="ยังไม่ซ่อม"/>
  </r>
  <r>
    <n v="208"/>
    <x v="5"/>
    <n v="30"/>
    <s v="42206"/>
    <s v="นางสาว"/>
    <s v="ปภาวรินทร์ภรณ์"/>
    <s v="กลิ่นพ่วง"/>
    <s v="42206@promma.ac.th"/>
    <n v="7"/>
    <n v="4"/>
    <n v="0"/>
    <n v="11"/>
    <x v="4"/>
    <n v="5"/>
    <m/>
    <n v="9"/>
    <n v="14"/>
    <n v="38"/>
    <m/>
    <n v="38"/>
    <n v="0"/>
    <s v="ส่งแล้ว"/>
    <s v="ส่งแล้ว"/>
    <s v="ส่งแล้ว"/>
    <s v="ยังไม่ส่ง"/>
    <n v="4"/>
    <s v="ยังไม่ส่ง"/>
    <s v="ยังไม่ส่ง"/>
    <n v="11"/>
    <n v="5"/>
    <s v="ยังไม่ส่ง"/>
    <s v="ยังไม่ส่ง"/>
    <s v="ยังไม่ส่ง"/>
    <n v="18"/>
    <n v="7"/>
    <n v="13"/>
    <s v="ส่งแล้ว"/>
    <s v="ยังไม่ส่ง"/>
    <n v="5"/>
    <s v="ส่งแล้ว"/>
    <s v="ส่งแล้ว"/>
    <n v="14"/>
    <n v="5"/>
    <m/>
    <s v="ไม่ต้องซ่อม"/>
  </r>
  <r>
    <n v="209"/>
    <x v="5"/>
    <n v="31"/>
    <s v="42236"/>
    <s v="นางสาว"/>
    <s v="กมลวรรณ"/>
    <s v="ทับล้อม"/>
    <s v="42236@promma.ac.th"/>
    <n v="9"/>
    <n v="7"/>
    <n v="4"/>
    <n v="20"/>
    <x v="3"/>
    <n v="6"/>
    <m/>
    <n v="9"/>
    <n v="15"/>
    <n v="50"/>
    <m/>
    <n v="50"/>
    <n v="1"/>
    <s v="ส่งแล้ว"/>
    <s v="ส่งแล้ว"/>
    <s v="ส่งแล้ว"/>
    <n v="20"/>
    <n v="6"/>
    <s v="ส่งแล้ว"/>
    <s v="ยังไม่ส่ง"/>
    <n v="13"/>
    <n v="9"/>
    <s v="ส่งแล้ว"/>
    <n v="11"/>
    <n v="6"/>
    <n v="21"/>
    <n v="8"/>
    <n v="15"/>
    <s v="ส่งแล้ว"/>
    <s v="ยังไม่ส่ง"/>
    <n v="8"/>
    <s v="ส่งแล้ว"/>
    <s v="ส่งแล้ว"/>
    <n v="17"/>
    <n v="7"/>
    <m/>
    <s v="ไม่ต้องซ่อม"/>
  </r>
  <r>
    <n v="210"/>
    <x v="5"/>
    <n v="32"/>
    <s v="42248"/>
    <s v="นางสาว"/>
    <s v="แพรวา"/>
    <s v="สินฉลอง"/>
    <s v="42248@promma.ac.th"/>
    <n v="10"/>
    <n v="4"/>
    <n v="4"/>
    <n v="18"/>
    <x v="6"/>
    <n v="5"/>
    <m/>
    <n v="9"/>
    <n v="14"/>
    <n v="48"/>
    <m/>
    <n v="48"/>
    <n v="0"/>
    <s v="ส่งแล้ว"/>
    <s v="ส่งแล้ว"/>
    <s v="ส่งแล้ว"/>
    <n v="16"/>
    <n v="9"/>
    <s v="ยังไม่ส่ง"/>
    <s v="ยังไม่ส่ง"/>
    <n v="11"/>
    <n v="9"/>
    <s v="ส่งแล้ว"/>
    <n v="9"/>
    <n v="7"/>
    <n v="22"/>
    <n v="9"/>
    <n v="16"/>
    <s v="ส่งแล้ว"/>
    <s v="ยังไม่ส่ง"/>
    <n v="7"/>
    <s v="ส่งแล้ว"/>
    <s v="ส่งแล้ว"/>
    <n v="17"/>
    <n v="6"/>
    <m/>
    <s v="ไม่ต้องซ่อม"/>
  </r>
  <r>
    <n v="211"/>
    <x v="5"/>
    <n v="33"/>
    <s v="42256"/>
    <s v="นางสาว"/>
    <s v="อุไรวรรณ"/>
    <s v="สุขสวัสดิ์"/>
    <s v="42256@promma.ac.th"/>
    <n v="10"/>
    <n v="0"/>
    <n v="0"/>
    <n v="10"/>
    <x v="7"/>
    <n v="5"/>
    <m/>
    <n v="9"/>
    <n v="14"/>
    <n v="36"/>
    <m/>
    <n v="36"/>
    <n v="0"/>
    <s v="ส่งแล้ว"/>
    <s v="ส่งแล้ว"/>
    <s v="ส่งแล้ว"/>
    <n v="21"/>
    <n v="8"/>
    <s v="ยังไม่ส่ง"/>
    <s v="ยังไม่ส่ง"/>
    <s v="ยังไม่ส่ง"/>
    <s v="ยังไม่ส่ง"/>
    <s v="ยังไม่ส่ง"/>
    <s v="ยังไม่ส่ง"/>
    <s v="ยังไม่ส่ง"/>
    <n v="16"/>
    <n v="7"/>
    <n v="12"/>
    <s v="ส่งแล้ว"/>
    <s v="ยังไม่ส่ง"/>
    <n v="7"/>
    <s v="ส่งแล้ว"/>
    <s v="ส่งแล้ว"/>
    <n v="15"/>
    <n v="6"/>
    <m/>
    <s v="ไม่ต้องซ่อม"/>
  </r>
  <r>
    <n v="212"/>
    <x v="5"/>
    <n v="34"/>
    <s v="42289"/>
    <s v="นางสาว"/>
    <s v="สมิตานัน"/>
    <s v="มุขศรี"/>
    <s v="42289@promma.ac.th"/>
    <n v="7"/>
    <n v="4"/>
    <n v="5"/>
    <n v="16"/>
    <x v="6"/>
    <n v="6"/>
    <m/>
    <n v="9"/>
    <n v="15"/>
    <n v="47"/>
    <m/>
    <n v="47"/>
    <n v="0"/>
    <s v="ส่งแล้ว"/>
    <s v="ส่งแล้ว"/>
    <s v="ส่งแล้ว"/>
    <s v="ยังไม่ส่ง"/>
    <n v="7"/>
    <s v="ยังไม่ส่ง"/>
    <s v="ยังไม่ส่ง"/>
    <n v="13"/>
    <n v="9"/>
    <s v="ส่งแล้ว"/>
    <n v="9"/>
    <n v="8"/>
    <n v="22"/>
    <n v="9"/>
    <n v="16"/>
    <s v="ส่งแล้ว"/>
    <s v="ยังไม่ส่ง"/>
    <n v="9"/>
    <s v="ส่งแล้ว"/>
    <s v="ส่งแล้ว"/>
    <n v="16"/>
    <n v="5"/>
    <m/>
    <s v="ไม่ต้องซ่อม"/>
  </r>
  <r>
    <n v="213"/>
    <x v="5"/>
    <n v="35"/>
    <s v="43946"/>
    <s v="นางสาว"/>
    <s v="ธัญญาเรศ"/>
    <s v="แหยมน้อย"/>
    <s v="43946@promma.ac.th"/>
    <n v="10"/>
    <n v="10"/>
    <n v="4"/>
    <n v="24"/>
    <x v="5"/>
    <n v="6"/>
    <m/>
    <n v="9"/>
    <n v="15"/>
    <n v="53"/>
    <m/>
    <n v="53"/>
    <n v="1"/>
    <s v="ส่งแล้ว"/>
    <s v="ส่งแล้ว"/>
    <s v="ส่งแล้ว"/>
    <n v="21"/>
    <n v="8"/>
    <s v="ส่งแล้ว"/>
    <s v="ส่งแล้ว"/>
    <n v="11"/>
    <n v="9"/>
    <s v="ส่งแล้ว"/>
    <n v="10"/>
    <n v="7"/>
    <n v="19"/>
    <n v="8"/>
    <n v="14"/>
    <s v="ส่งแล้ว"/>
    <s v="ยังไม่ส่ง"/>
    <n v="9"/>
    <s v="ส่งแล้ว"/>
    <s v="ส่งแล้ว"/>
    <n v="16"/>
    <n v="4"/>
    <m/>
    <s v="ไม่ต้องซ่อม"/>
  </r>
  <r>
    <n v="214"/>
    <x v="5"/>
    <n v="36"/>
    <s v="43947"/>
    <s v="นางสาว"/>
    <s v="พัทธนันท์"/>
    <s v="อินทร์ปรุง"/>
    <s v="43947@promma.ac.th"/>
    <n v="9"/>
    <n v="4"/>
    <n v="4"/>
    <n v="17"/>
    <x v="5"/>
    <n v="6"/>
    <m/>
    <n v="9"/>
    <n v="15"/>
    <n v="46"/>
    <m/>
    <n v="46"/>
    <n v="0"/>
    <s v="ส่งแล้ว"/>
    <s v="ส่งแล้ว"/>
    <s v="ส่งแล้ว"/>
    <n v="19"/>
    <n v="7"/>
    <s v="ยังไม่ส่ง"/>
    <s v="ยังไม่ส่ง"/>
    <n v="12"/>
    <n v="8"/>
    <s v="ส่งแล้ว"/>
    <n v="9"/>
    <n v="7"/>
    <n v="18"/>
    <n v="9"/>
    <n v="14"/>
    <s v="ส่งแล้ว"/>
    <s v="ยังไม่ส่ง"/>
    <n v="8"/>
    <s v="ส่งแล้ว"/>
    <s v="ส่งแล้ว"/>
    <n v="15"/>
    <n v="5"/>
    <m/>
    <s v="ไม่ต้องซ่อม"/>
  </r>
  <r>
    <n v="215"/>
    <x v="5"/>
    <n v="37"/>
    <s v="43948"/>
    <s v="นางสาว"/>
    <s v="พิมภัสส์"/>
    <s v="กุลแก้ว"/>
    <s v="43948@promma.ac.th"/>
    <n v="10"/>
    <n v="8"/>
    <n v="4"/>
    <n v="22"/>
    <x v="4"/>
    <n v="5"/>
    <m/>
    <n v="9"/>
    <n v="14"/>
    <n v="49"/>
    <m/>
    <n v="49"/>
    <n v="0"/>
    <s v="ส่งแล้ว"/>
    <s v="ส่งแล้ว"/>
    <s v="ส่งแล้ว"/>
    <n v="17"/>
    <n v="8"/>
    <s v="ส่งแล้ว"/>
    <s v="ส่งแล้ว"/>
    <n v="10"/>
    <s v="ยังไม่ส่ง"/>
    <s v="ส่งแล้ว"/>
    <n v="1"/>
    <n v="4"/>
    <n v="17"/>
    <n v="8"/>
    <n v="13"/>
    <s v="ส่งแล้ว"/>
    <s v="ยังไม่ส่ง"/>
    <n v="6"/>
    <s v="ส่งแล้ว"/>
    <s v="ส่งแล้ว"/>
    <n v="14"/>
    <n v="6"/>
    <m/>
    <s v="ไม่ต้องซ่อม"/>
  </r>
  <r>
    <n v="216"/>
    <x v="5"/>
    <n v="38"/>
    <s v="43949"/>
    <s v="นางสาว"/>
    <s v="รสสุคนธ์"/>
    <s v="มูลลัง"/>
    <s v="43949@promma.ac.th"/>
    <n v="10"/>
    <n v="4"/>
    <n v="4"/>
    <n v="18"/>
    <x v="11"/>
    <n v="6"/>
    <m/>
    <n v="9"/>
    <n v="15"/>
    <n v="43"/>
    <m/>
    <n v="43"/>
    <n v="0"/>
    <s v="ส่งแล้ว"/>
    <s v="ส่งแล้ว"/>
    <s v="ส่งแล้ว"/>
    <n v="21"/>
    <n v="10"/>
    <s v="ยังไม่ส่ง"/>
    <s v="ยังไม่ส่ง"/>
    <n v="6"/>
    <n v="9"/>
    <s v="ส่งแล้ว"/>
    <n v="10"/>
    <n v="7"/>
    <n v="15"/>
    <n v="5"/>
    <n v="10"/>
    <s v="ส่งแล้ว"/>
    <s v="ยังไม่ส่ง"/>
    <n v="8"/>
    <s v="ส่งแล้ว"/>
    <s v="ส่งแล้ว"/>
    <n v="17"/>
    <n v="6"/>
    <m/>
    <s v="ไม่ต้องซ่อม"/>
  </r>
  <r>
    <n v="217"/>
    <x v="5"/>
    <n v="39"/>
    <s v="43950"/>
    <s v="นางสาว"/>
    <s v="วณิชยา"/>
    <s v="อินทร์รุ่ง"/>
    <s v="43950@promma.ac.th"/>
    <n v="9"/>
    <n v="4"/>
    <n v="4"/>
    <n v="17"/>
    <x v="8"/>
    <n v="6"/>
    <m/>
    <n v="9"/>
    <n v="15"/>
    <n v="43"/>
    <m/>
    <n v="43"/>
    <n v="0"/>
    <s v="ส่งแล้ว"/>
    <s v="ส่งแล้ว"/>
    <s v="ส่งแล้ว"/>
    <n v="20"/>
    <n v="7"/>
    <s v="ยังไม่ส่ง"/>
    <s v="ยังไม่ส่ง"/>
    <n v="7"/>
    <n v="9"/>
    <s v="ส่งแล้ว"/>
    <n v="10"/>
    <n v="5"/>
    <n v="17"/>
    <n v="5"/>
    <n v="11"/>
    <s v="ส่งแล้ว"/>
    <s v="ยังไม่ส่ง"/>
    <n v="10"/>
    <s v="ส่งแล้ว"/>
    <s v="ส่งแล้ว"/>
    <n v="12"/>
    <n v="5"/>
    <m/>
    <s v="ไม่ต้องซ่อม"/>
  </r>
  <r>
    <n v="218"/>
    <x v="5"/>
    <n v="40"/>
    <s v="43951"/>
    <s v="นางสาว"/>
    <s v="ศิริรัตน์"/>
    <s v="ชื่นกมล"/>
    <s v="43951@promma.ac.th"/>
    <n v="9"/>
    <n v="7"/>
    <n v="0"/>
    <n v="16"/>
    <x v="11"/>
    <n v="6"/>
    <m/>
    <n v="9"/>
    <n v="15"/>
    <n v="41"/>
    <m/>
    <n v="41"/>
    <n v="0"/>
    <s v="ส่งแล้ว"/>
    <s v="ส่งแล้ว"/>
    <s v="ส่งแล้ว"/>
    <n v="11"/>
    <n v="4"/>
    <s v="ส่งแล้ว"/>
    <s v="ยังไม่ส่ง"/>
    <n v="13"/>
    <n v="7"/>
    <s v="ยังไม่ส่ง"/>
    <s v="ยังไม่ส่ง"/>
    <s v="ยังไม่ส่ง"/>
    <n v="11"/>
    <n v="4"/>
    <n v="8"/>
    <s v="ส่งแล้ว"/>
    <s v="ยังไม่ส่ง"/>
    <n v="9"/>
    <s v="ส่งแล้ว"/>
    <s v="ส่งแล้ว"/>
    <n v="14"/>
    <n v="5"/>
    <s v="ซ่อมแล้ว"/>
    <s v="ซ่อมแล้ว"/>
  </r>
  <r>
    <n v="219"/>
    <x v="6"/>
    <n v="1"/>
    <s v="41942"/>
    <s v="นาย"/>
    <s v="ปุญญพัฒน์"/>
    <s v="สระแก้ว"/>
    <s v="41942@promma.ac.th"/>
    <n v="9"/>
    <n v="3"/>
    <n v="3"/>
    <n v="15"/>
    <x v="10"/>
    <n v="5"/>
    <m/>
    <n v="9"/>
    <n v="14"/>
    <n v="38"/>
    <m/>
    <n v="38"/>
    <n v="0"/>
    <s v="ส่งแล้ว"/>
    <s v="ส่งแล้ว"/>
    <s v="ส่งแล้ว"/>
    <n v="9"/>
    <n v="3"/>
    <s v="ส่งแล้ว"/>
    <s v="ยังไม่ส่ง"/>
    <s v="ยังไม่ส่ง"/>
    <s v="ยังไม่ส่ง"/>
    <s v="ส่งแล้ว"/>
    <n v="3"/>
    <n v="2"/>
    <n v="13"/>
    <n v="5"/>
    <n v="9"/>
    <s v="ส่งแล้ว"/>
    <s v="ยังไม่ส่ง"/>
    <n v="6"/>
    <s v="ส่งแล้ว"/>
    <s v="ส่งแล้ว"/>
    <n v="11"/>
    <n v="3"/>
    <m/>
    <s v="ยังไม่ซ่อม"/>
  </r>
  <r>
    <n v="220"/>
    <x v="6"/>
    <n v="2"/>
    <s v="41945"/>
    <s v="นาย"/>
    <s v="พลภัทร"/>
    <s v="เลือดแดง"/>
    <s v="41945@promma.ac.th"/>
    <n v="9"/>
    <n v="7"/>
    <n v="4"/>
    <n v="20"/>
    <x v="5"/>
    <n v="5"/>
    <m/>
    <n v="9"/>
    <n v="14"/>
    <n v="48"/>
    <m/>
    <n v="48"/>
    <n v="0"/>
    <s v="ส่งแล้ว"/>
    <s v="ส่งแล้ว"/>
    <s v="ส่งแล้ว"/>
    <n v="15"/>
    <n v="5"/>
    <s v="ส่งแล้ว"/>
    <s v="ยังไม่ส่ง"/>
    <n v="11"/>
    <n v="9"/>
    <s v="ส่งแล้ว"/>
    <n v="11"/>
    <n v="5"/>
    <n v="20"/>
    <n v="8"/>
    <n v="14"/>
    <s v="ส่งแล้ว"/>
    <s v="ยังไม่ส่ง"/>
    <n v="7"/>
    <s v="ส่งแล้ว"/>
    <s v="ส่งแล้ว"/>
    <n v="13"/>
    <n v="7"/>
    <m/>
    <s v="ไม่ต้องซ่อม"/>
  </r>
  <r>
    <n v="221"/>
    <x v="6"/>
    <n v="3"/>
    <s v="41979"/>
    <s v="นาย"/>
    <s v="ฐิติวัฒน์"/>
    <s v="ขำทวี"/>
    <s v="41979@promma.ac.th"/>
    <n v="9"/>
    <n v="7"/>
    <n v="4"/>
    <n v="20"/>
    <x v="8"/>
    <n v="4"/>
    <m/>
    <n v="7"/>
    <n v="11"/>
    <n v="42"/>
    <m/>
    <n v="42"/>
    <n v="0"/>
    <s v="ส่งแล้ว"/>
    <s v="ส่งแล้ว"/>
    <s v="ส่งแล้ว"/>
    <n v="16"/>
    <n v="4"/>
    <s v="ส่งแล้ว"/>
    <s v="ยังไม่ส่ง"/>
    <n v="6"/>
    <n v="7"/>
    <s v="ส่งแล้ว"/>
    <n v="9"/>
    <n v="4"/>
    <n v="21"/>
    <n v="0"/>
    <n v="11"/>
    <s v="ยังไม่ส่ง"/>
    <s v="ส่งแล้ว"/>
    <s v="ยังไม่ส่ง"/>
    <s v="ยังไม่ส่ง"/>
    <s v="ส่งแล้ว"/>
    <n v="6"/>
    <n v="7"/>
    <m/>
    <s v="ไม่ต้องซ่อม"/>
  </r>
  <r>
    <n v="222"/>
    <x v="6"/>
    <n v="4"/>
    <s v="41987"/>
    <s v="นาย"/>
    <s v="พัสกร"/>
    <s v="บุญสนอง"/>
    <s v="41987@promma.ac.th"/>
    <n v="9"/>
    <n v="0"/>
    <n v="4"/>
    <n v="13"/>
    <x v="10"/>
    <n v="5"/>
    <m/>
    <n v="9"/>
    <n v="14"/>
    <n v="36"/>
    <m/>
    <n v="36"/>
    <n v="0"/>
    <s v="ส่งแล้ว"/>
    <s v="ส่งแล้ว"/>
    <s v="ส่งแล้ว"/>
    <n v="13"/>
    <n v="3"/>
    <s v="ยังไม่ส่ง"/>
    <s v="ยังไม่ส่ง"/>
    <s v="ยังไม่ส่ง"/>
    <s v="ยังไม่ส่ง"/>
    <s v="ส่งแล้ว"/>
    <n v="7"/>
    <n v="5"/>
    <n v="14"/>
    <n v="3"/>
    <n v="9"/>
    <s v="ส่งแล้ว"/>
    <s v="ยังไม่ส่ง"/>
    <n v="7"/>
    <s v="ส่งแล้ว"/>
    <s v="ส่งแล้ว"/>
    <n v="6"/>
    <n v="7"/>
    <m/>
    <s v="ยังไม่ซ่อม"/>
  </r>
  <r>
    <n v="223"/>
    <x v="6"/>
    <n v="5"/>
    <s v="41996"/>
    <s v="นาย"/>
    <s v="อภิรัชฏ์"/>
    <s v="สัพโส"/>
    <s v="41996@promma.ac.th"/>
    <n v="10"/>
    <n v="5"/>
    <n v="0"/>
    <n v="15"/>
    <x v="11"/>
    <n v="6"/>
    <m/>
    <n v="9"/>
    <n v="15"/>
    <n v="40"/>
    <m/>
    <n v="40"/>
    <n v="0"/>
    <s v="ส่งแล้ว"/>
    <s v="ส่งแล้ว"/>
    <s v="ส่งแล้ว"/>
    <n v="22"/>
    <n v="10"/>
    <s v="ส่งแล้ว"/>
    <s v="ส่งแล้ว"/>
    <s v="ยังไม่ส่ง"/>
    <s v="ยังไม่ส่ง"/>
    <s v="ยังไม่ส่ง"/>
    <s v="ยังไม่ส่ง"/>
    <s v="ยังไม่ส่ง"/>
    <n v="10"/>
    <n v="3"/>
    <n v="7"/>
    <s v="ส่งแล้ว"/>
    <s v="ยังไม่ส่ง"/>
    <n v="8"/>
    <s v="ส่งแล้ว"/>
    <s v="ส่งแล้ว"/>
    <n v="15"/>
    <n v="5"/>
    <s v="ซ่อมแล้ว"/>
    <s v="ซ่อมแล้ว"/>
  </r>
  <r>
    <n v="224"/>
    <x v="6"/>
    <n v="6"/>
    <s v="42027"/>
    <s v="นาย"/>
    <s v="โปรดเกล้า"/>
    <s v="สนพลาย"/>
    <s v="42027@promma.ac.th"/>
    <n v="10"/>
    <n v="9"/>
    <n v="3"/>
    <n v="22"/>
    <x v="10"/>
    <n v="6"/>
    <m/>
    <n v="9"/>
    <n v="15"/>
    <n v="46"/>
    <m/>
    <n v="46"/>
    <n v="0"/>
    <s v="ส่งแล้ว"/>
    <s v="ส่งแล้ว"/>
    <s v="ส่งแล้ว"/>
    <n v="17"/>
    <n v="8"/>
    <s v="ส่งแล้ว"/>
    <s v="ส่งแล้ว"/>
    <n v="7"/>
    <n v="4"/>
    <s v="ยังไม่ส่ง"/>
    <n v="6"/>
    <n v="8"/>
    <n v="9"/>
    <n v="8"/>
    <n v="9"/>
    <s v="ส่งแล้ว"/>
    <s v="ยังไม่ส่ง"/>
    <n v="8"/>
    <s v="ส่งแล้ว"/>
    <s v="ส่งแล้ว"/>
    <n v="13"/>
    <n v="6"/>
    <m/>
    <s v="ยังไม่ซ่อม"/>
  </r>
  <r>
    <n v="225"/>
    <x v="6"/>
    <n v="7"/>
    <s v="42036"/>
    <s v="นาย"/>
    <s v="ศุภกร"/>
    <s v="เดชเพชร"/>
    <s v="42036@promma.ac.th"/>
    <n v="8"/>
    <n v="3"/>
    <n v="0"/>
    <n v="11"/>
    <x v="11"/>
    <n v="5"/>
    <m/>
    <n v="9"/>
    <n v="14"/>
    <n v="35"/>
    <m/>
    <n v="35"/>
    <n v="0"/>
    <s v="ส่งแล้ว"/>
    <s v="ส่งแล้ว"/>
    <s v="ส่งแล้ว"/>
    <n v="19"/>
    <s v="ยังไม่ส่ง"/>
    <s v="ส่งแล้ว"/>
    <s v="ยังไม่ส่ง"/>
    <s v="ยังไม่ส่ง"/>
    <s v="ยังไม่ส่ง"/>
    <s v="ยังไม่ส่ง"/>
    <s v="ยังไม่ส่ง"/>
    <s v="ยังไม่ส่ง"/>
    <n v="15"/>
    <n v="5"/>
    <n v="10"/>
    <s v="ส่งแล้ว"/>
    <s v="ยังไม่ส่ง"/>
    <n v="6"/>
    <s v="ส่งแล้ว"/>
    <s v="ส่งแล้ว"/>
    <n v="16"/>
    <n v="4"/>
    <m/>
    <s v="ไม่ต้องซ่อม"/>
  </r>
  <r>
    <n v="226"/>
    <x v="6"/>
    <n v="8"/>
    <s v="42098"/>
    <s v="นาย"/>
    <s v="ณัทคุณ"/>
    <s v="ขวัญทอง"/>
    <s v="42098@promma.ac.th"/>
    <n v="10"/>
    <n v="10"/>
    <n v="5"/>
    <n v="25"/>
    <x v="11"/>
    <n v="5"/>
    <m/>
    <n v="9"/>
    <n v="14"/>
    <n v="49"/>
    <m/>
    <n v="49"/>
    <n v="0"/>
    <s v="ส่งแล้ว"/>
    <s v="ส่งแล้ว"/>
    <s v="ส่งแล้ว"/>
    <n v="21"/>
    <n v="8"/>
    <s v="ส่งแล้ว"/>
    <s v="ส่งแล้ว"/>
    <n v="6"/>
    <n v="9"/>
    <s v="ส่งแล้ว"/>
    <n v="10"/>
    <n v="9"/>
    <n v="10"/>
    <n v="6"/>
    <n v="8"/>
    <s v="ส่งแล้ว"/>
    <s v="ยังไม่ส่ง"/>
    <n v="6"/>
    <s v="ส่งแล้ว"/>
    <s v="ส่งแล้ว"/>
    <n v="6"/>
    <n v="5"/>
    <s v="ซ่อมแล้ว"/>
    <s v="ซ่อมแล้ว"/>
  </r>
  <r>
    <n v="227"/>
    <x v="6"/>
    <n v="9"/>
    <s v="42111"/>
    <s v="นาย"/>
    <s v="วริทธิ์ธร"/>
    <s v="สามศรีทอง"/>
    <s v="42111@promma.ac.th"/>
    <n v="9"/>
    <n v="7"/>
    <n v="4"/>
    <n v="20"/>
    <x v="1"/>
    <n v="6"/>
    <m/>
    <n v="9"/>
    <n v="15"/>
    <n v="52"/>
    <m/>
    <n v="52"/>
    <n v="1"/>
    <s v="ส่งแล้ว"/>
    <s v="ส่งแล้ว"/>
    <s v="ส่งแล้ว"/>
    <n v="21"/>
    <n v="7"/>
    <s v="ส่งแล้ว"/>
    <s v="ยังไม่ส่ง"/>
    <n v="8"/>
    <n v="8"/>
    <s v="ส่งแล้ว"/>
    <n v="9"/>
    <n v="6"/>
    <n v="24"/>
    <n v="10"/>
    <n v="17"/>
    <s v="ส่งแล้ว"/>
    <s v="ยังไม่ส่ง"/>
    <n v="8"/>
    <s v="ส่งแล้ว"/>
    <s v="ส่งแล้ว"/>
    <n v="16"/>
    <n v="6"/>
    <m/>
    <s v="ไม่ต้องซ่อม"/>
  </r>
  <r>
    <n v="228"/>
    <x v="6"/>
    <n v="10"/>
    <s v="42176"/>
    <s v="นาย"/>
    <s v="ณัฐชนน"/>
    <s v="เสริมบุญ"/>
    <s v="42176@promma.ac.th"/>
    <n v="10"/>
    <n v="5"/>
    <n v="4"/>
    <n v="19"/>
    <x v="5"/>
    <n v="5"/>
    <m/>
    <n v="9"/>
    <n v="14"/>
    <n v="47"/>
    <m/>
    <n v="47"/>
    <n v="0"/>
    <s v="ส่งแล้ว"/>
    <s v="ส่งแล้ว"/>
    <s v="ส่งแล้ว"/>
    <n v="22"/>
    <n v="10"/>
    <s v="ส่งแล้ว"/>
    <s v="ส่งแล้ว"/>
    <s v="ยังไม่ส่ง"/>
    <s v="ยังไม่ส่ง"/>
    <s v="ส่งแล้ว"/>
    <n v="10"/>
    <n v="7"/>
    <n v="19"/>
    <n v="9"/>
    <n v="14"/>
    <s v="ส่งแล้ว"/>
    <s v="ยังไม่ส่ง"/>
    <n v="6"/>
    <s v="ส่งแล้ว"/>
    <s v="ส่งแล้ว"/>
    <n v="13"/>
    <n v="6"/>
    <m/>
    <s v="ไม่ต้องซ่อม"/>
  </r>
  <r>
    <n v="229"/>
    <x v="6"/>
    <n v="11"/>
    <s v="42188"/>
    <s v="นาย"/>
    <s v="อโณทัย"/>
    <s v="เชื้อดลสุข"/>
    <s v="42188@promma.ac.th"/>
    <n v="9"/>
    <n v="9"/>
    <n v="3"/>
    <n v="21"/>
    <x v="10"/>
    <n v="5"/>
    <m/>
    <n v="9"/>
    <n v="14"/>
    <n v="44"/>
    <m/>
    <n v="44"/>
    <n v="0"/>
    <s v="ส่งแล้ว"/>
    <s v="ส่งแล้ว"/>
    <s v="ส่งแล้ว"/>
    <n v="14"/>
    <n v="3"/>
    <s v="ส่งแล้ว"/>
    <s v="ส่งแล้ว"/>
    <n v="7"/>
    <n v="6"/>
    <s v="ส่งแล้ว"/>
    <n v="9"/>
    <n v="2"/>
    <n v="10"/>
    <n v="7"/>
    <n v="9"/>
    <s v="ส่งแล้ว"/>
    <s v="ยังไม่ส่ง"/>
    <n v="6"/>
    <s v="ส่งแล้ว"/>
    <s v="ส่งแล้ว"/>
    <n v="6"/>
    <n v="5"/>
    <m/>
    <s v="ยังไม่ซ่อม"/>
  </r>
  <r>
    <n v="230"/>
    <x v="6"/>
    <n v="12"/>
    <s v="42223"/>
    <s v="นาย"/>
    <s v="นราธิป"/>
    <s v="จันทร์หล้า"/>
    <s v="42223@promma.ac.th"/>
    <n v="10"/>
    <n v="10"/>
    <n v="5"/>
    <n v="25"/>
    <x v="0"/>
    <n v="6"/>
    <m/>
    <n v="9"/>
    <n v="15"/>
    <n v="58"/>
    <m/>
    <n v="58"/>
    <n v="1.5"/>
    <s v="ส่งแล้ว"/>
    <s v="ส่งแล้ว"/>
    <s v="ส่งแล้ว"/>
    <n v="17"/>
    <n v="10"/>
    <s v="ส่งแล้ว"/>
    <s v="ส่งแล้ว"/>
    <n v="11"/>
    <n v="9"/>
    <s v="ส่งแล้ว"/>
    <n v="9"/>
    <n v="8"/>
    <n v="26"/>
    <n v="10"/>
    <n v="18"/>
    <s v="ส่งแล้ว"/>
    <s v="ยังไม่ส่ง"/>
    <n v="9"/>
    <s v="ส่งแล้ว"/>
    <s v="ส่งแล้ว"/>
    <n v="11"/>
    <n v="4"/>
    <m/>
    <s v="ไม่ต้องซ่อม"/>
  </r>
  <r>
    <n v="231"/>
    <x v="6"/>
    <n v="13"/>
    <s v="42232"/>
    <s v="นาย"/>
    <s v="ศิวพันธ์"/>
    <s v="อยู่เจริญ"/>
    <s v="42232@promma.ac.th"/>
    <n v="10"/>
    <n v="3"/>
    <n v="4"/>
    <n v="17"/>
    <x v="11"/>
    <n v="6"/>
    <m/>
    <n v="9"/>
    <n v="15"/>
    <n v="42"/>
    <m/>
    <n v="42"/>
    <n v="0"/>
    <s v="ส่งแล้ว"/>
    <s v="ส่งแล้ว"/>
    <s v="ส่งแล้ว"/>
    <n v="20"/>
    <n v="10"/>
    <s v="ส่งแล้ว"/>
    <s v="ยังไม่ส่ง"/>
    <s v="ยังไม่ส่ง"/>
    <s v="ยังไม่ส่ง"/>
    <s v="ส่งแล้ว"/>
    <n v="8"/>
    <n v="7"/>
    <n v="13"/>
    <n v="6"/>
    <n v="10"/>
    <s v="ส่งแล้ว"/>
    <s v="ยังไม่ส่ง"/>
    <n v="9"/>
    <s v="ส่งแล้ว"/>
    <s v="ส่งแล้ว"/>
    <n v="17"/>
    <n v="6"/>
    <m/>
    <s v="ไม่ต้องซ่อม"/>
  </r>
  <r>
    <n v="232"/>
    <x v="6"/>
    <n v="14"/>
    <s v="42271"/>
    <s v="นาย"/>
    <s v="สรวิชญ์"/>
    <s v="สุนทร"/>
    <s v="42271@promma.ac.th"/>
    <n v="8"/>
    <n v="5"/>
    <n v="4"/>
    <n v="17"/>
    <x v="3"/>
    <n v="5"/>
    <m/>
    <n v="9"/>
    <n v="14"/>
    <n v="46"/>
    <m/>
    <n v="46"/>
    <n v="0"/>
    <s v="ส่งแล้ว"/>
    <s v="ส่งแล้ว"/>
    <s v="ส่งแล้ว"/>
    <n v="14"/>
    <s v="ยังไม่ส่ง"/>
    <s v="ส่งแล้ว"/>
    <s v="ส่งแล้ว"/>
    <s v="ยังไม่ส่ง"/>
    <s v="ยังไม่ส่ง"/>
    <s v="ส่งแล้ว"/>
    <n v="8"/>
    <n v="4"/>
    <n v="20"/>
    <n v="9"/>
    <n v="15"/>
    <s v="ส่งแล้ว"/>
    <s v="ยังไม่ส่ง"/>
    <n v="7"/>
    <s v="ส่งแล้ว"/>
    <s v="ส่งแล้ว"/>
    <n v="12"/>
    <n v="3"/>
    <m/>
    <s v="ไม่ต้องซ่อม"/>
  </r>
  <r>
    <n v="233"/>
    <x v="6"/>
    <n v="15"/>
    <s v="43952"/>
    <s v="นาย"/>
    <s v="ณัฐกรณ์"/>
    <s v="กาญจนเกตุ"/>
    <s v="43952@promma.ac.th"/>
    <n v="8"/>
    <n v="3"/>
    <n v="0"/>
    <n v="11"/>
    <x v="10"/>
    <n v="5"/>
    <m/>
    <n v="9"/>
    <n v="14"/>
    <n v="34"/>
    <m/>
    <n v="34"/>
    <n v="0"/>
    <s v="ส่งแล้ว"/>
    <s v="ส่งแล้ว"/>
    <s v="ส่งแล้ว"/>
    <n v="16"/>
    <s v="ยังไม่ส่ง"/>
    <s v="ส่งแล้ว"/>
    <s v="ยังไม่ส่ง"/>
    <s v="ยังไม่ส่ง"/>
    <s v="ยังไม่ส่ง"/>
    <s v="ยังไม่ส่ง"/>
    <s v="ยังไม่ส่ง"/>
    <s v="ยังไม่ส่ง"/>
    <n v="11"/>
    <n v="6"/>
    <n v="9"/>
    <s v="ส่งแล้ว"/>
    <s v="ยังไม่ส่ง"/>
    <n v="6"/>
    <s v="ส่งแล้ว"/>
    <s v="ส่งแล้ว"/>
    <n v="12"/>
    <n v="6"/>
    <m/>
    <s v="ยังไม่ซ่อม"/>
  </r>
  <r>
    <n v="234"/>
    <x v="6"/>
    <n v="16"/>
    <s v="43953"/>
    <s v="นาย"/>
    <s v="ธรรมรัฐ"/>
    <s v="สุนทรโชติ"/>
    <s v="43953@promma.ac.th"/>
    <n v="5"/>
    <n v="10"/>
    <n v="4"/>
    <n v="19"/>
    <x v="13"/>
    <n v="6"/>
    <m/>
    <n v="9"/>
    <n v="15"/>
    <n v="41"/>
    <m/>
    <n v="41"/>
    <n v="0"/>
    <s v="ยังไม่ส่ง"/>
    <s v="ยังไม่ส่ง"/>
    <s v="ส่งแล้ว"/>
    <n v="20"/>
    <n v="6"/>
    <s v="ส่งแล้ว"/>
    <s v="ส่งแล้ว"/>
    <n v="11"/>
    <n v="9"/>
    <s v="ส่งแล้ว"/>
    <n v="9"/>
    <n v="5"/>
    <n v="11"/>
    <n v="2"/>
    <n v="7"/>
    <s v="ส่งแล้ว"/>
    <s v="ยังไม่ส่ง"/>
    <n v="9"/>
    <s v="ส่งแล้ว"/>
    <s v="ส่งแล้ว"/>
    <n v="17"/>
    <n v="4"/>
    <m/>
    <s v="ยังไม่ซ่อม"/>
  </r>
  <r>
    <n v="235"/>
    <x v="6"/>
    <n v="17"/>
    <s v="43954"/>
    <s v="นาย"/>
    <s v="ธีรภัทร"/>
    <s v="เครื่องทิพย์"/>
    <s v="43954@promma.ac.th"/>
    <n v="8"/>
    <n v="3"/>
    <n v="0"/>
    <n v="11"/>
    <x v="11"/>
    <n v="6"/>
    <m/>
    <n v="9"/>
    <n v="15"/>
    <n v="36"/>
    <m/>
    <n v="36"/>
    <n v="0"/>
    <s v="ส่งแล้ว"/>
    <s v="ส่งแล้ว"/>
    <s v="ส่งแล้ว"/>
    <n v="12"/>
    <n v="1"/>
    <s v="ส่งแล้ว"/>
    <s v="ยังไม่ส่ง"/>
    <s v="ยังไม่ส่ง"/>
    <s v="ยังไม่ส่ง"/>
    <s v="ยังไม่ส่ง"/>
    <s v="ยังไม่ส่ง"/>
    <s v="ยังไม่ส่ง"/>
    <n v="11"/>
    <n v="7"/>
    <n v="9"/>
    <s v="ส่งแล้ว"/>
    <s v="ยังไม่ส่ง"/>
    <n v="8"/>
    <s v="ส่งแล้ว"/>
    <s v="ส่งแล้ว"/>
    <n v="14"/>
    <n v="6"/>
    <s v="ซ่อมแล้ว"/>
    <s v="ซ่อมแล้ว"/>
  </r>
  <r>
    <n v="236"/>
    <x v="6"/>
    <n v="18"/>
    <s v="43955"/>
    <s v="นาย"/>
    <s v="นิติรัตน์"/>
    <s v="สุกสี"/>
    <s v="43955@promma.ac.th"/>
    <n v="9"/>
    <n v="3"/>
    <n v="0"/>
    <n v="12"/>
    <x v="10"/>
    <n v="6"/>
    <m/>
    <n v="9"/>
    <n v="15"/>
    <n v="36"/>
    <m/>
    <n v="36"/>
    <n v="0"/>
    <s v="ส่งแล้ว"/>
    <s v="ส่งแล้ว"/>
    <s v="ส่งแล้ว"/>
    <n v="17"/>
    <n v="6"/>
    <s v="ส่งแล้ว"/>
    <s v="ยังไม่ส่ง"/>
    <s v="ยังไม่ส่ง"/>
    <s v="ยังไม่ส่ง"/>
    <s v="ยังไม่ส่ง"/>
    <s v="ยังไม่ส่ง"/>
    <s v="ยังไม่ส่ง"/>
    <n v="14"/>
    <n v="3"/>
    <n v="9"/>
    <s v="ส่งแล้ว"/>
    <s v="ยังไม่ส่ง"/>
    <n v="9"/>
    <s v="ส่งแล้ว"/>
    <s v="ส่งแล้ว"/>
    <n v="13"/>
    <n v="7"/>
    <m/>
    <s v="ยังไม่ซ่อม"/>
  </r>
  <r>
    <n v="237"/>
    <x v="6"/>
    <n v="19"/>
    <s v="43956"/>
    <s v="นาย"/>
    <s v="อนุชิต"/>
    <s v="เพิ่มทรัพย์"/>
    <s v="43956@promma.ac.th"/>
    <n v="9"/>
    <n v="3"/>
    <n v="4"/>
    <n v="16"/>
    <x v="11"/>
    <n v="5"/>
    <m/>
    <n v="9"/>
    <n v="14"/>
    <n v="40"/>
    <m/>
    <n v="40"/>
    <n v="0"/>
    <s v="ส่งแล้ว"/>
    <s v="ส่งแล้ว"/>
    <s v="ส่งแล้ว"/>
    <n v="18"/>
    <n v="5"/>
    <s v="ส่งแล้ว"/>
    <s v="ยังไม่ส่ง"/>
    <s v="ยังไม่ส่ง"/>
    <s v="ยังไม่ส่ง"/>
    <s v="ส่งแล้ว"/>
    <n v="10"/>
    <n v="5"/>
    <n v="16"/>
    <n v="4"/>
    <n v="10"/>
    <s v="ส่งแล้ว"/>
    <s v="ยังไม่ส่ง"/>
    <n v="4"/>
    <s v="ส่งแล้ว"/>
    <s v="ส่งแล้ว"/>
    <n v="12"/>
    <n v="4"/>
    <m/>
    <s v="ไม่ต้องซ่อม"/>
  </r>
  <r>
    <n v="238"/>
    <x v="6"/>
    <n v="20"/>
    <s v="44090"/>
    <s v="นาย"/>
    <s v="วศินท์"/>
    <s v="ขาวถิ่น"/>
    <s v="44090@promma.ac.th"/>
    <n v="5"/>
    <n v="3"/>
    <n v="3"/>
    <n v="11"/>
    <x v="13"/>
    <n v="4"/>
    <m/>
    <n v="8"/>
    <n v="12"/>
    <n v="30"/>
    <m/>
    <n v="30"/>
    <n v="0"/>
    <s v="ยังไม่ส่ง"/>
    <s v="ยังไม่ส่ง"/>
    <s v="ส่งแล้ว"/>
    <n v="13"/>
    <n v="7"/>
    <s v="ส่งแล้ว"/>
    <s v="ยังไม่ส่ง"/>
    <s v="ยังไม่ส่ง"/>
    <s v="ยังไม่ส่ง"/>
    <s v="ส่งแล้ว"/>
    <n v="5"/>
    <n v="2"/>
    <n v="8"/>
    <n v="5"/>
    <n v="7"/>
    <s v="ส่งแล้ว"/>
    <s v="ยังไม่ส่ง"/>
    <n v="2"/>
    <s v="ส่งแล้ว"/>
    <s v="ส่งแล้ว"/>
    <n v="7"/>
    <n v="1"/>
    <m/>
    <s v="ยังไม่ซ่อม"/>
  </r>
  <r>
    <n v="239"/>
    <x v="6"/>
    <n v="21"/>
    <s v="41957"/>
    <s v="นางสาว"/>
    <s v="คุณัญญา"/>
    <s v="มิ่งเชื้อ"/>
    <s v="41957@promma.ac.th"/>
    <n v="10"/>
    <n v="4"/>
    <n v="4"/>
    <n v="18"/>
    <x v="11"/>
    <n v="6"/>
    <m/>
    <n v="9"/>
    <n v="15"/>
    <n v="43"/>
    <m/>
    <n v="43"/>
    <n v="0"/>
    <s v="ส่งแล้ว"/>
    <s v="ส่งแล้ว"/>
    <s v="ส่งแล้ว"/>
    <n v="17"/>
    <n v="8"/>
    <s v="ยังไม่ส่ง"/>
    <s v="ยังไม่ส่ง"/>
    <n v="10"/>
    <n v="6"/>
    <s v="ส่งแล้ว"/>
    <n v="9"/>
    <n v="6"/>
    <n v="17"/>
    <n v="3"/>
    <n v="10"/>
    <s v="ส่งแล้ว"/>
    <s v="ยังไม่ส่ง"/>
    <n v="8"/>
    <s v="ส่งแล้ว"/>
    <s v="ส่งแล้ว"/>
    <n v="12"/>
    <n v="7"/>
    <m/>
    <s v="ไม่ต้องซ่อม"/>
  </r>
  <r>
    <n v="240"/>
    <x v="6"/>
    <n v="22"/>
    <s v="41967"/>
    <s v="นางสาว"/>
    <s v="พิมชญา"/>
    <s v="แสงกระจ่าง"/>
    <s v="41967@promma.ac.th"/>
    <n v="9"/>
    <n v="9"/>
    <n v="4"/>
    <n v="22"/>
    <x v="11"/>
    <n v="9"/>
    <m/>
    <n v="10"/>
    <n v="19"/>
    <n v="51"/>
    <m/>
    <n v="51"/>
    <n v="1"/>
    <s v="ส่งแล้ว"/>
    <s v="ส่งแล้ว"/>
    <s v="ส่งแล้ว"/>
    <n v="16"/>
    <n v="6"/>
    <s v="ส่งแล้ว"/>
    <s v="ส่งแล้ว"/>
    <n v="11"/>
    <n v="7"/>
    <s v="ส่งแล้ว"/>
    <n v="5"/>
    <n v="6"/>
    <n v="12"/>
    <n v="8"/>
    <n v="10"/>
    <s v="ส่งแล้ว"/>
    <s v="ส่งแล้ว"/>
    <n v="7"/>
    <s v="ส่งแล้ว"/>
    <s v="ส่งแล้ว"/>
    <n v="16"/>
    <n v="8"/>
    <m/>
    <s v="ไม่ต้องซ่อม"/>
  </r>
  <r>
    <n v="241"/>
    <x v="6"/>
    <n v="23"/>
    <s v="41999"/>
    <s v="นางสาว"/>
    <s v="จิรวดี"/>
    <s v="นาคะสิทธิ์"/>
    <s v="41999@promma.ac.th"/>
    <n v="9"/>
    <n v="3"/>
    <n v="4"/>
    <n v="16"/>
    <x v="7"/>
    <n v="6"/>
    <m/>
    <n v="10"/>
    <n v="16"/>
    <n v="44"/>
    <m/>
    <n v="44"/>
    <n v="0"/>
    <s v="ส่งแล้ว"/>
    <s v="ส่งแล้ว"/>
    <s v="ส่งแล้ว"/>
    <n v="16"/>
    <n v="5"/>
    <s v="ส่งแล้ว"/>
    <s v="ยังไม่ส่ง"/>
    <s v="ยังไม่ส่ง"/>
    <s v="ยังไม่ส่ง"/>
    <s v="ส่งแล้ว"/>
    <n v="11"/>
    <n v="6"/>
    <n v="17"/>
    <n v="6"/>
    <n v="12"/>
    <s v="ส่งแล้ว"/>
    <s v="ยังไม่ส่ง"/>
    <n v="8"/>
    <s v="ส่งแล้ว"/>
    <s v="ส่งแล้ว"/>
    <n v="15"/>
    <n v="8"/>
    <m/>
    <s v="ไม่ต้องซ่อม"/>
  </r>
  <r>
    <n v="242"/>
    <x v="6"/>
    <n v="24"/>
    <s v="42009"/>
    <s v="นางสาว"/>
    <s v="ภัทรวดี"/>
    <s v="แสงเงิน"/>
    <s v="42009@promma.ac.th"/>
    <n v="9"/>
    <n v="3"/>
    <n v="0"/>
    <n v="12"/>
    <x v="11"/>
    <n v="5"/>
    <m/>
    <n v="9"/>
    <n v="14"/>
    <n v="36"/>
    <m/>
    <n v="36"/>
    <n v="0"/>
    <s v="ส่งแล้ว"/>
    <s v="ส่งแล้ว"/>
    <s v="ส่งแล้ว"/>
    <n v="15"/>
    <n v="3"/>
    <s v="ส่งแล้ว"/>
    <s v="ยังไม่ส่ง"/>
    <s v="ยังไม่ส่ง"/>
    <s v="ยังไม่ส่ง"/>
    <s v="ยังไม่ส่ง"/>
    <s v="ยังไม่ส่ง"/>
    <s v="ยังไม่ส่ง"/>
    <n v="13"/>
    <n v="4"/>
    <n v="9"/>
    <s v="ส่งแล้ว"/>
    <s v="ยังไม่ส่ง"/>
    <n v="6"/>
    <s v="ส่งแล้ว"/>
    <s v="ส่งแล้ว"/>
    <n v="9"/>
    <n v="5"/>
    <s v="ซ่อมแล้ว"/>
    <s v="ซ่อมแล้ว"/>
  </r>
  <r>
    <n v="243"/>
    <x v="6"/>
    <n v="25"/>
    <s v="42039"/>
    <s v="นางสาว"/>
    <s v="จิตราภรณ์"/>
    <s v="ปลั่งขำ"/>
    <s v="42039@promma.ac.th"/>
    <n v="8"/>
    <n v="9"/>
    <n v="4"/>
    <n v="21"/>
    <x v="8"/>
    <n v="6"/>
    <m/>
    <n v="9"/>
    <n v="15"/>
    <n v="47"/>
    <m/>
    <n v="47"/>
    <n v="0"/>
    <s v="ส่งแล้ว"/>
    <s v="ส่งแล้ว"/>
    <s v="ส่งแล้ว"/>
    <s v="ยังไม่ส่ง"/>
    <n v="8"/>
    <s v="ส่งแล้ว"/>
    <s v="ส่งแล้ว"/>
    <n v="13"/>
    <n v="7"/>
    <s v="ส่งแล้ว"/>
    <n v="10"/>
    <n v="6"/>
    <n v="14"/>
    <n v="8"/>
    <n v="11"/>
    <s v="ส่งแล้ว"/>
    <s v="ยังไม่ส่ง"/>
    <n v="8"/>
    <s v="ส่งแล้ว"/>
    <s v="ส่งแล้ว"/>
    <n v="18"/>
    <n v="6"/>
    <m/>
    <s v="ไม่ต้องซ่อม"/>
  </r>
  <r>
    <n v="244"/>
    <x v="6"/>
    <n v="26"/>
    <s v="42052"/>
    <s v="นางสาว"/>
    <s v="พิมชนก"/>
    <s v="พุ่มจันทร์"/>
    <s v="42052@promma.ac.th"/>
    <n v="10"/>
    <n v="5"/>
    <n v="0"/>
    <n v="15"/>
    <x v="8"/>
    <n v="5"/>
    <m/>
    <n v="9"/>
    <n v="14"/>
    <n v="40"/>
    <m/>
    <n v="40"/>
    <n v="0"/>
    <s v="ส่งแล้ว"/>
    <s v="ส่งแล้ว"/>
    <s v="ส่งแล้ว"/>
    <n v="16"/>
    <n v="9"/>
    <s v="ส่งแล้ว"/>
    <s v="ยังไม่ส่ง"/>
    <n v="10"/>
    <s v="ยังไม่ส่ง"/>
    <s v="ยังไม่ส่ง"/>
    <s v="ยังไม่ส่ง"/>
    <s v="ยังไม่ส่ง"/>
    <n v="16"/>
    <n v="5"/>
    <n v="11"/>
    <s v="ส่งแล้ว"/>
    <s v="ยังไม่ส่ง"/>
    <n v="6"/>
    <s v="ส่งแล้ว"/>
    <s v="ส่งแล้ว"/>
    <n v="12"/>
    <n v="5"/>
    <m/>
    <s v="ไม่ต้องซ่อม"/>
  </r>
  <r>
    <n v="245"/>
    <x v="6"/>
    <n v="27"/>
    <s v="42119"/>
    <s v="นางสาว"/>
    <s v="ณัฐชา"/>
    <s v="บุญเพ็ง"/>
    <s v="42119@promma.ac.th"/>
    <n v="10"/>
    <n v="3"/>
    <n v="0"/>
    <n v="13"/>
    <x v="11"/>
    <n v="5"/>
    <m/>
    <n v="9"/>
    <n v="14"/>
    <n v="37"/>
    <m/>
    <n v="37"/>
    <n v="0"/>
    <s v="ส่งแล้ว"/>
    <s v="ส่งแล้ว"/>
    <s v="ส่งแล้ว"/>
    <n v="15"/>
    <n v="9"/>
    <s v="ส่งแล้ว"/>
    <s v="ยังไม่ส่ง"/>
    <s v="ยังไม่ส่ง"/>
    <s v="ยังไม่ส่ง"/>
    <s v="ยังไม่ส่ง"/>
    <s v="ยังไม่ส่ง"/>
    <s v="ยังไม่ส่ง"/>
    <n v="13"/>
    <n v="6"/>
    <n v="10"/>
    <s v="ส่งแล้ว"/>
    <s v="ยังไม่ส่ง"/>
    <n v="6"/>
    <s v="ส่งแล้ว"/>
    <s v="ส่งแล้ว"/>
    <n v="18"/>
    <n v="6"/>
    <m/>
    <s v="ไม่ต้องซ่อม"/>
  </r>
  <r>
    <n v="246"/>
    <x v="6"/>
    <n v="28"/>
    <s v="42128"/>
    <s v="นางสาว"/>
    <s v="พัชรพร"/>
    <s v="เทพอยู่"/>
    <s v="42128@promma.ac.th"/>
    <n v="10"/>
    <n v="10"/>
    <n v="4"/>
    <n v="24"/>
    <x v="11"/>
    <n v="5"/>
    <m/>
    <n v="9"/>
    <n v="14"/>
    <n v="48"/>
    <m/>
    <n v="48"/>
    <n v="0"/>
    <s v="ส่งแล้ว"/>
    <s v="ส่งแล้ว"/>
    <s v="ส่งแล้ว"/>
    <n v="15"/>
    <n v="9"/>
    <s v="ส่งแล้ว"/>
    <s v="ส่งแล้ว"/>
    <n v="13"/>
    <n v="8"/>
    <s v="ส่งแล้ว"/>
    <n v="10"/>
    <n v="6"/>
    <n v="11"/>
    <n v="6"/>
    <n v="9"/>
    <s v="ส่งแล้ว"/>
    <s v="ยังไม่ส่ง"/>
    <n v="7"/>
    <s v="ส่งแล้ว"/>
    <s v="ส่งแล้ว"/>
    <n v="18"/>
    <n v="6"/>
    <s v="ซ่อมแล้ว"/>
    <s v="ซ่อมแล้ว"/>
  </r>
  <r>
    <n v="247"/>
    <x v="6"/>
    <n v="29"/>
    <s v="42134"/>
    <s v="นางสาว"/>
    <s v="ศศินิภา"/>
    <s v="จันทร์ถาวร"/>
    <s v="42134@promma.ac.th"/>
    <n v="9"/>
    <n v="10"/>
    <n v="3"/>
    <n v="22"/>
    <x v="5"/>
    <n v="6"/>
    <m/>
    <n v="9"/>
    <n v="15"/>
    <n v="51"/>
    <m/>
    <n v="51"/>
    <n v="1"/>
    <s v="ส่งแล้ว"/>
    <s v="ส่งแล้ว"/>
    <s v="ส่งแล้ว"/>
    <n v="18"/>
    <n v="5"/>
    <s v="ส่งแล้ว"/>
    <s v="ส่งแล้ว"/>
    <n v="14"/>
    <n v="9"/>
    <s v="ส่งแล้ว"/>
    <n v="10"/>
    <n v="2"/>
    <n v="18"/>
    <n v="9"/>
    <n v="14"/>
    <s v="ส่งแล้ว"/>
    <s v="ยังไม่ส่ง"/>
    <n v="9"/>
    <s v="ส่งแล้ว"/>
    <s v="ส่งแล้ว"/>
    <n v="14"/>
    <n v="6"/>
    <m/>
    <s v="ไม่ต้องซ่อม"/>
  </r>
  <r>
    <n v="248"/>
    <x v="6"/>
    <n v="30"/>
    <s v="42198"/>
    <s v="นางสาว"/>
    <s v="ชนัญชิดา"/>
    <s v="มาลากรรณ์"/>
    <s v="42198@promma.ac.th"/>
    <n v="4"/>
    <n v="10"/>
    <n v="4"/>
    <n v="18"/>
    <x v="5"/>
    <n v="6"/>
    <m/>
    <n v="9"/>
    <n v="15"/>
    <n v="47"/>
    <m/>
    <n v="47"/>
    <n v="0"/>
    <s v="ส่งแล้ว"/>
    <s v="ส่งแล้ว"/>
    <s v="ยังไม่ส่ง"/>
    <s v="ยังไม่ส่ง"/>
    <s v="ยังไม่ส่ง"/>
    <s v="ส่งแล้ว"/>
    <s v="ส่งแล้ว"/>
    <n v="11"/>
    <n v="8"/>
    <s v="ส่งแล้ว"/>
    <n v="11"/>
    <n v="6"/>
    <n v="21"/>
    <n v="7"/>
    <n v="14"/>
    <s v="ส่งแล้ว"/>
    <s v="ยังไม่ส่ง"/>
    <n v="8"/>
    <s v="ส่งแล้ว"/>
    <s v="ส่งแล้ว"/>
    <n v="13"/>
    <n v="4"/>
    <m/>
    <s v="ไม่ต้องซ่อม"/>
  </r>
  <r>
    <n v="249"/>
    <x v="6"/>
    <n v="31"/>
    <s v="42207"/>
    <s v="นางสาว"/>
    <s v="ปราชญ์สวรรค์"/>
    <s v="ณะกองดี"/>
    <s v="42207@promma.ac.th"/>
    <n v="8"/>
    <n v="10"/>
    <n v="4"/>
    <n v="22"/>
    <x v="7"/>
    <n v="5"/>
    <m/>
    <n v="3"/>
    <n v="8"/>
    <n v="42"/>
    <m/>
    <n v="42"/>
    <n v="0"/>
    <s v="ส่งแล้ว"/>
    <s v="ส่งแล้ว"/>
    <s v="ส่งแล้ว"/>
    <n v="19"/>
    <s v="ยังไม่ส่ง"/>
    <s v="ส่งแล้ว"/>
    <s v="ส่งแล้ว"/>
    <n v="12"/>
    <n v="9"/>
    <s v="ส่งแล้ว"/>
    <n v="9"/>
    <n v="5"/>
    <n v="16"/>
    <n v="7"/>
    <n v="12"/>
    <s v="ส่งแล้ว"/>
    <s v="ยังไม่ส่ง"/>
    <n v="5"/>
    <s v="ส่งแล้ว"/>
    <s v="ยังไม่ส่ง"/>
    <s v="ยังไม่ส่ง"/>
    <s v="ยังไม่ส่ง"/>
    <m/>
    <s v="ไม่ต้องซ่อม"/>
  </r>
  <r>
    <n v="250"/>
    <x v="6"/>
    <n v="32"/>
    <s v="42239"/>
    <s v="นางสาว"/>
    <s v="ณัฐชยา"/>
    <s v="คงประเสริฐ"/>
    <s v="42239@promma.ac.th"/>
    <n v="10"/>
    <n v="4"/>
    <n v="4"/>
    <n v="18"/>
    <x v="7"/>
    <n v="5"/>
    <m/>
    <n v="9"/>
    <n v="14"/>
    <n v="44"/>
    <m/>
    <n v="44"/>
    <n v="0"/>
    <s v="ส่งแล้ว"/>
    <s v="ส่งแล้ว"/>
    <s v="ส่งแล้ว"/>
    <n v="18"/>
    <n v="10"/>
    <s v="ส่งแล้ว"/>
    <s v="ยังไม่ส่ง"/>
    <s v="ยังไม่ส่ง"/>
    <n v="8"/>
    <s v="ส่งแล้ว"/>
    <n v="10"/>
    <n v="7"/>
    <n v="16"/>
    <n v="7"/>
    <n v="12"/>
    <s v="ส่งแล้ว"/>
    <s v="ยังไม่ส่ง"/>
    <n v="7"/>
    <s v="ส่งแล้ว"/>
    <s v="ส่งแล้ว"/>
    <n v="15"/>
    <n v="4"/>
    <m/>
    <s v="ไม่ต้องซ่อม"/>
  </r>
  <r>
    <n v="251"/>
    <x v="6"/>
    <n v="33"/>
    <s v="42250"/>
    <s v="นางสาว"/>
    <s v="ภาสินี"/>
    <s v="เชิดฉาย"/>
    <s v="42250@promma.ac.th"/>
    <n v="9"/>
    <n v="4"/>
    <n v="4"/>
    <n v="17"/>
    <x v="4"/>
    <n v="6"/>
    <m/>
    <n v="9"/>
    <n v="15"/>
    <n v="45"/>
    <m/>
    <n v="45"/>
    <n v="0"/>
    <s v="ส่งแล้ว"/>
    <s v="ส่งแล้ว"/>
    <s v="ส่งแล้ว"/>
    <n v="19"/>
    <n v="5"/>
    <s v="ยังไม่ส่ง"/>
    <s v="ยังไม่ส่ง"/>
    <n v="11"/>
    <n v="8"/>
    <s v="ส่งแล้ว"/>
    <n v="10"/>
    <n v="6"/>
    <n v="16"/>
    <n v="9"/>
    <n v="13"/>
    <s v="ส่งแล้ว"/>
    <s v="ยังไม่ส่ง"/>
    <n v="8"/>
    <s v="ส่งแล้ว"/>
    <s v="ส่งแล้ว"/>
    <n v="13"/>
    <n v="6"/>
    <m/>
    <s v="ไม่ต้องซ่อม"/>
  </r>
  <r>
    <n v="252"/>
    <x v="6"/>
    <n v="34"/>
    <s v="42273"/>
    <s v="นางสาว"/>
    <s v="กันต์วรินทร์"/>
    <s v="นวมสุข"/>
    <s v="42273@promma.ac.th"/>
    <n v="9"/>
    <n v="10"/>
    <n v="4"/>
    <n v="23"/>
    <x v="3"/>
    <n v="6"/>
    <m/>
    <n v="9"/>
    <n v="15"/>
    <n v="53"/>
    <m/>
    <n v="53"/>
    <n v="1"/>
    <s v="ส่งแล้ว"/>
    <s v="ส่งแล้ว"/>
    <s v="ส่งแล้ว"/>
    <n v="18"/>
    <n v="5"/>
    <s v="ส่งแล้ว"/>
    <s v="ส่งแล้ว"/>
    <n v="13"/>
    <n v="9"/>
    <s v="ส่งแล้ว"/>
    <n v="11"/>
    <n v="6"/>
    <n v="20"/>
    <n v="9"/>
    <n v="15"/>
    <s v="ส่งแล้ว"/>
    <s v="ยังไม่ส่ง"/>
    <n v="9"/>
    <s v="ส่งแล้ว"/>
    <s v="ส่งแล้ว"/>
    <n v="16"/>
    <n v="3"/>
    <m/>
    <s v="ไม่ต้องซ่อม"/>
  </r>
  <r>
    <n v="253"/>
    <x v="6"/>
    <n v="35"/>
    <s v="43957"/>
    <s v="นางสาว"/>
    <s v="ชนิศา"/>
    <s v="แสงหิ่งห้อย"/>
    <s v="43957@promma.ac.th"/>
    <n v="8"/>
    <n v="7"/>
    <n v="4"/>
    <n v="19"/>
    <x v="3"/>
    <n v="5"/>
    <m/>
    <n v="9"/>
    <n v="14"/>
    <n v="48"/>
    <m/>
    <n v="48"/>
    <n v="0"/>
    <s v="ส่งแล้ว"/>
    <s v="ส่งแล้ว"/>
    <s v="ส่งแล้ว"/>
    <n v="22"/>
    <s v="ยังไม่ส่ง"/>
    <s v="ยังไม่ส่ง"/>
    <s v="ส่งแล้ว"/>
    <n v="6"/>
    <n v="6"/>
    <s v="ส่งแล้ว"/>
    <n v="6"/>
    <n v="5"/>
    <n v="19"/>
    <n v="10"/>
    <n v="15"/>
    <s v="ส่งแล้ว"/>
    <s v="ยังไม่ส่ง"/>
    <n v="7"/>
    <s v="ส่งแล้ว"/>
    <s v="ส่งแล้ว"/>
    <n v="12"/>
    <n v="3"/>
    <m/>
    <s v="ไม่ต้องซ่อม"/>
  </r>
  <r>
    <n v="254"/>
    <x v="6"/>
    <n v="36"/>
    <s v="43959"/>
    <s v="นางสาว"/>
    <s v="ธิดากานต์"/>
    <s v="ทิมเมฆ"/>
    <s v="43959@promma.ac.th"/>
    <n v="10"/>
    <n v="10"/>
    <n v="4"/>
    <n v="24"/>
    <x v="11"/>
    <n v="6"/>
    <m/>
    <n v="9"/>
    <n v="15"/>
    <n v="49"/>
    <m/>
    <n v="49"/>
    <n v="0"/>
    <s v="ส่งแล้ว"/>
    <s v="ส่งแล้ว"/>
    <s v="ส่งแล้ว"/>
    <n v="21"/>
    <n v="8"/>
    <s v="ส่งแล้ว"/>
    <s v="ส่งแล้ว"/>
    <n v="15"/>
    <n v="9"/>
    <s v="ส่งแล้ว"/>
    <n v="7"/>
    <n v="6"/>
    <n v="12"/>
    <n v="5"/>
    <n v="9"/>
    <s v="ส่งแล้ว"/>
    <s v="ยังไม่ส่ง"/>
    <n v="8"/>
    <s v="ส่งแล้ว"/>
    <s v="ส่งแล้ว"/>
    <n v="16"/>
    <n v="7"/>
    <s v="ซ่อมแล้ว"/>
    <s v="ซ่อมแล้ว"/>
  </r>
  <r>
    <n v="255"/>
    <x v="6"/>
    <n v="37"/>
    <s v="43960"/>
    <s v="นางสาว"/>
    <s v="นัทธมน"/>
    <s v="จันทร์เจ้า"/>
    <s v="43960@promma.ac.th"/>
    <n v="9"/>
    <n v="5"/>
    <n v="4"/>
    <n v="18"/>
    <x v="7"/>
    <n v="5"/>
    <m/>
    <n v="9"/>
    <n v="14"/>
    <n v="44"/>
    <m/>
    <n v="44"/>
    <n v="0"/>
    <s v="ส่งแล้ว"/>
    <s v="ส่งแล้ว"/>
    <s v="ส่งแล้ว"/>
    <n v="14"/>
    <n v="5"/>
    <s v="ส่งแล้ว"/>
    <s v="ยังไม่ส่ง"/>
    <n v="12"/>
    <s v="ยังไม่ส่ง"/>
    <s v="ส่งแล้ว"/>
    <n v="10"/>
    <n v="6"/>
    <n v="16"/>
    <n v="8"/>
    <n v="12"/>
    <s v="ส่งแล้ว"/>
    <s v="ยังไม่ส่ง"/>
    <n v="7"/>
    <s v="ส่งแล้ว"/>
    <s v="ส่งแล้ว"/>
    <n v="18"/>
    <n v="6"/>
    <m/>
    <s v="ไม่ต้องซ่อม"/>
  </r>
  <r>
    <n v="256"/>
    <x v="6"/>
    <n v="38"/>
    <s v="43961"/>
    <s v="นางสาว"/>
    <s v="ปวีณ์นุช"/>
    <s v="ตันสกุล"/>
    <s v="43961@promma.ac.th"/>
    <n v="10"/>
    <n v="10"/>
    <n v="5"/>
    <n v="25"/>
    <x v="4"/>
    <n v="5"/>
    <m/>
    <n v="9"/>
    <n v="14"/>
    <n v="52"/>
    <m/>
    <n v="52"/>
    <n v="1"/>
    <s v="ส่งแล้ว"/>
    <s v="ส่งแล้ว"/>
    <s v="ส่งแล้ว"/>
    <n v="19"/>
    <n v="9"/>
    <s v="ส่งแล้ว"/>
    <s v="ส่งแล้ว"/>
    <n v="14"/>
    <n v="9"/>
    <s v="ส่งแล้ว"/>
    <n v="7"/>
    <n v="8"/>
    <n v="18"/>
    <n v="8"/>
    <n v="13"/>
    <s v="ส่งแล้ว"/>
    <s v="ยังไม่ส่ง"/>
    <n v="7"/>
    <s v="ส่งแล้ว"/>
    <s v="ส่งแล้ว"/>
    <n v="14"/>
    <n v="7"/>
    <m/>
    <s v="ไม่ต้องซ่อม"/>
  </r>
  <r>
    <n v="257"/>
    <x v="6"/>
    <n v="39"/>
    <s v="43962"/>
    <s v="นางสาว"/>
    <s v="วิลาสินี"/>
    <s v="ใจทน"/>
    <s v="43962@promma.ac.th"/>
    <n v="9"/>
    <n v="10"/>
    <n v="4"/>
    <n v="23"/>
    <x v="4"/>
    <n v="5"/>
    <m/>
    <n v="9"/>
    <n v="14"/>
    <n v="50"/>
    <m/>
    <n v="50"/>
    <n v="1"/>
    <s v="ส่งแล้ว"/>
    <s v="ส่งแล้ว"/>
    <s v="ส่งแล้ว"/>
    <n v="20"/>
    <n v="5"/>
    <s v="ส่งแล้ว"/>
    <s v="ส่งแล้ว"/>
    <n v="13"/>
    <n v="8"/>
    <s v="ส่งแล้ว"/>
    <n v="9"/>
    <n v="5"/>
    <n v="19"/>
    <n v="7"/>
    <n v="13"/>
    <s v="ส่งแล้ว"/>
    <s v="ยังไม่ส่ง"/>
    <n v="7"/>
    <s v="ส่งแล้ว"/>
    <s v="ส่งแล้ว"/>
    <n v="14"/>
    <n v="7"/>
    <m/>
    <s v="ไม่ต้องซ่อม"/>
  </r>
  <r>
    <n v="258"/>
    <x v="6"/>
    <n v="40"/>
    <s v="43963"/>
    <s v="นางสาว"/>
    <s v="สุพิชญา"/>
    <s v="คำรักษ์"/>
    <s v="43963@promma.ac.th"/>
    <n v="9"/>
    <n v="10"/>
    <n v="4"/>
    <n v="23"/>
    <x v="4"/>
    <n v="6"/>
    <m/>
    <n v="9"/>
    <n v="15"/>
    <n v="51"/>
    <m/>
    <n v="51"/>
    <n v="1"/>
    <s v="ส่งแล้ว"/>
    <s v="ส่งแล้ว"/>
    <s v="ส่งแล้ว"/>
    <n v="16"/>
    <n v="4"/>
    <s v="ส่งแล้ว"/>
    <s v="ส่งแล้ว"/>
    <n v="11"/>
    <n v="9"/>
    <s v="ส่งแล้ว"/>
    <n v="11"/>
    <n v="6"/>
    <n v="18"/>
    <n v="8"/>
    <n v="13"/>
    <s v="ส่งแล้ว"/>
    <s v="ยังไม่ส่ง"/>
    <n v="9"/>
    <s v="ส่งแล้ว"/>
    <s v="ส่งแล้ว"/>
    <n v="16"/>
    <n v="6"/>
    <m/>
    <s v="ไม่ต้องซ่อม"/>
  </r>
  <r>
    <n v="259"/>
    <x v="7"/>
    <n v="1"/>
    <s v="41905"/>
    <s v="นาย"/>
    <s v="เตชินท์"/>
    <s v="เจริญรักษ์"/>
    <s v="41905@promma.ac.th"/>
    <n v="4"/>
    <n v="2"/>
    <n v="0"/>
    <n v="6"/>
    <x v="8"/>
    <n v="5"/>
    <m/>
    <n v="9"/>
    <n v="14"/>
    <n v="31"/>
    <m/>
    <n v="31"/>
    <n v="0"/>
    <s v="ส่งแล้ว"/>
    <s v="ส่งแล้ว"/>
    <s v="ยังไม่ส่ง"/>
    <s v="ยังไม่ส่ง"/>
    <s v="ยังไม่ส่ง"/>
    <s v="ยังไม่ส่ง"/>
    <s v="ยังไม่ส่ง"/>
    <s v="ยังไม่ส่ง"/>
    <n v="8"/>
    <s v="ยังไม่ส่ง"/>
    <s v="ยังไม่ส่ง"/>
    <s v="ยังไม่ส่ง"/>
    <n v="14"/>
    <n v="7"/>
    <n v="11"/>
    <s v="ส่งแล้ว"/>
    <s v="ยังไม่ส่ง"/>
    <n v="6"/>
    <s v="ส่งแล้ว"/>
    <s v="ส่งแล้ว"/>
    <n v="17"/>
    <n v="4"/>
    <m/>
    <s v="ไม่ต้องซ่อม"/>
  </r>
  <r>
    <n v="260"/>
    <x v="7"/>
    <n v="2"/>
    <s v="41911"/>
    <s v="นาย"/>
    <s v="ภูริณัฐ"/>
    <s v="เพิ่มสิน"/>
    <s v="41911@promma.ac.th"/>
    <n v="10"/>
    <n v="10"/>
    <n v="5"/>
    <n v="25"/>
    <x v="7"/>
    <n v="5"/>
    <m/>
    <n v="9"/>
    <n v="14"/>
    <n v="51"/>
    <m/>
    <n v="51"/>
    <n v="1"/>
    <s v="ส่งแล้ว"/>
    <s v="ส่งแล้ว"/>
    <s v="ส่งแล้ว"/>
    <n v="22"/>
    <n v="10"/>
    <s v="ส่งแล้ว"/>
    <s v="ส่งแล้ว"/>
    <n v="12"/>
    <n v="9"/>
    <s v="ส่งแล้ว"/>
    <n v="10"/>
    <n v="9"/>
    <n v="16"/>
    <n v="7"/>
    <n v="12"/>
    <s v="ส่งแล้ว"/>
    <s v="ยังไม่ส่ง"/>
    <n v="7"/>
    <s v="ส่งแล้ว"/>
    <s v="ส่งแล้ว"/>
    <n v="15"/>
    <n v="5"/>
    <m/>
    <s v="ไม่ต้องซ่อม"/>
  </r>
  <r>
    <n v="261"/>
    <x v="7"/>
    <n v="3"/>
    <s v="41980"/>
    <s v="นาย"/>
    <s v="ณราชัย"/>
    <s v="สว่างทอง"/>
    <s v="41980@promma.ac.th"/>
    <n v="9"/>
    <n v="2"/>
    <n v="4"/>
    <n v="15"/>
    <x v="11"/>
    <n v="5"/>
    <m/>
    <n v="9"/>
    <n v="14"/>
    <n v="39"/>
    <m/>
    <n v="39"/>
    <n v="0"/>
    <s v="ส่งแล้ว"/>
    <s v="ส่งแล้ว"/>
    <s v="ส่งแล้ว"/>
    <n v="14"/>
    <n v="6"/>
    <s v="ยังไม่ส่ง"/>
    <s v="ยังไม่ส่ง"/>
    <s v="ยังไม่ส่ง"/>
    <n v="8"/>
    <s v="ส่งแล้ว"/>
    <n v="7"/>
    <n v="6"/>
    <n v="7"/>
    <n v="3"/>
    <n v="5"/>
    <s v="ส่งแล้ว"/>
    <s v="ยังไม่ส่ง"/>
    <n v="5"/>
    <s v="ส่งแล้ว"/>
    <s v="ส่งแล้ว"/>
    <n v="11"/>
    <n v="3"/>
    <s v="ซ่อมแล้ว"/>
    <s v="ซ่อมแล้ว"/>
  </r>
  <r>
    <n v="262"/>
    <x v="7"/>
    <n v="4"/>
    <s v="41988"/>
    <s v="นาย"/>
    <s v="ภัทรพล"/>
    <s v="กฤษติชัย"/>
    <s v="41988@promma.ac.th"/>
    <n v="9"/>
    <n v="9"/>
    <n v="4"/>
    <n v="22"/>
    <x v="6"/>
    <n v="6"/>
    <m/>
    <n v="9"/>
    <n v="15"/>
    <n v="53"/>
    <m/>
    <n v="53"/>
    <n v="1"/>
    <s v="ส่งแล้ว"/>
    <s v="ส่งแล้ว"/>
    <s v="ส่งแล้ว"/>
    <n v="12"/>
    <n v="4"/>
    <s v="ส่งแล้ว"/>
    <s v="ส่งแล้ว"/>
    <n v="12"/>
    <n v="7"/>
    <s v="ส่งแล้ว"/>
    <n v="8"/>
    <n v="5"/>
    <n v="23"/>
    <n v="9"/>
    <n v="16"/>
    <s v="ส่งแล้ว"/>
    <s v="ยังไม่ส่ง"/>
    <n v="8"/>
    <s v="ส่งแล้ว"/>
    <s v="ส่งแล้ว"/>
    <n v="15"/>
    <n v="6"/>
    <m/>
    <s v="ไม่ต้องซ่อม"/>
  </r>
  <r>
    <n v="263"/>
    <x v="7"/>
    <n v="5"/>
    <s v="42017"/>
    <s v="นาย"/>
    <s v="กรวิชญ์"/>
    <s v="ธารา"/>
    <s v="42017@promma.ac.th"/>
    <n v="10"/>
    <n v="10"/>
    <n v="5"/>
    <n v="25"/>
    <x v="5"/>
    <n v="6"/>
    <m/>
    <n v="9"/>
    <n v="15"/>
    <n v="54"/>
    <m/>
    <n v="54"/>
    <n v="1"/>
    <s v="ส่งแล้ว"/>
    <s v="ส่งแล้ว"/>
    <s v="ส่งแล้ว"/>
    <n v="22"/>
    <n v="8"/>
    <s v="ส่งแล้ว"/>
    <s v="ส่งแล้ว"/>
    <n v="12"/>
    <n v="9"/>
    <s v="ส่งแล้ว"/>
    <n v="11"/>
    <n v="9"/>
    <n v="22"/>
    <n v="6"/>
    <n v="14"/>
    <s v="ส่งแล้ว"/>
    <s v="ยังไม่ส่ง"/>
    <n v="8"/>
    <s v="ส่งแล้ว"/>
    <s v="ส่งแล้ว"/>
    <n v="6"/>
    <n v="4"/>
    <m/>
    <s v="ไม่ต้องซ่อม"/>
  </r>
  <r>
    <n v="264"/>
    <x v="7"/>
    <n v="6"/>
    <s v="42030"/>
    <s v="นาย"/>
    <s v="ลัญฉกร"/>
    <s v="จันทร"/>
    <s v="42030@promma.ac.th"/>
    <n v="10"/>
    <n v="10"/>
    <n v="4"/>
    <n v="24"/>
    <x v="10"/>
    <n v="5"/>
    <m/>
    <n v="9"/>
    <n v="14"/>
    <n v="47"/>
    <m/>
    <n v="47"/>
    <n v="0"/>
    <s v="ส่งแล้ว"/>
    <s v="ส่งแล้ว"/>
    <s v="ส่งแล้ว"/>
    <n v="20"/>
    <n v="8"/>
    <s v="ส่งแล้ว"/>
    <s v="ส่งแล้ว"/>
    <n v="6"/>
    <n v="8"/>
    <s v="ส่งแล้ว"/>
    <n v="9"/>
    <n v="7"/>
    <n v="12"/>
    <n v="6"/>
    <n v="9"/>
    <s v="ส่งแล้ว"/>
    <s v="ยังไม่ส่ง"/>
    <n v="5"/>
    <s v="ส่งแล้ว"/>
    <s v="ส่งแล้ว"/>
    <n v="18"/>
    <n v="5"/>
    <m/>
    <s v="ยังไม่ซ่อม"/>
  </r>
  <r>
    <n v="265"/>
    <x v="7"/>
    <n v="7"/>
    <s v="42037"/>
    <s v="นาย"/>
    <s v="อุกฤษฏ์"/>
    <s v="อรุณรัตน์"/>
    <s v="42037@promma.ac.th"/>
    <n v="9"/>
    <n v="9"/>
    <n v="4"/>
    <n v="22"/>
    <x v="5"/>
    <n v="6"/>
    <m/>
    <n v="9"/>
    <n v="15"/>
    <n v="51"/>
    <m/>
    <n v="51"/>
    <n v="1"/>
    <s v="ส่งแล้ว"/>
    <s v="ส่งแล้ว"/>
    <s v="ส่งแล้ว"/>
    <n v="21"/>
    <n v="7"/>
    <s v="ส่งแล้ว"/>
    <s v="ส่งแล้ว"/>
    <n v="12"/>
    <n v="7"/>
    <s v="ส่งแล้ว"/>
    <n v="7"/>
    <n v="6"/>
    <n v="20"/>
    <n v="8"/>
    <n v="14"/>
    <s v="ส่งแล้ว"/>
    <s v="ยังไม่ส่ง"/>
    <n v="8"/>
    <s v="ส่งแล้ว"/>
    <s v="ส่งแล้ว"/>
    <n v="13"/>
    <n v="7"/>
    <m/>
    <s v="ไม่ต้องซ่อม"/>
  </r>
  <r>
    <n v="266"/>
    <x v="7"/>
    <n v="8"/>
    <s v="42101"/>
    <s v="นาย"/>
    <s v="ธีรเดช"/>
    <s v="สดใส"/>
    <s v="42101@promma.ac.th"/>
    <n v="9"/>
    <n v="9"/>
    <n v="4"/>
    <n v="22"/>
    <x v="11"/>
    <n v="5"/>
    <m/>
    <n v="8"/>
    <n v="13"/>
    <n v="45"/>
    <m/>
    <n v="45"/>
    <n v="0"/>
    <s v="ส่งแล้ว"/>
    <s v="ส่งแล้ว"/>
    <s v="ส่งแล้ว"/>
    <n v="14"/>
    <n v="5"/>
    <s v="ส่งแล้ว"/>
    <s v="ส่งแล้ว"/>
    <n v="11"/>
    <n v="7"/>
    <s v="ส่งแล้ว"/>
    <n v="9"/>
    <n v="6"/>
    <n v="14"/>
    <n v="4"/>
    <n v="9"/>
    <s v="ส่งแล้ว"/>
    <s v="ยังไม่ส่ง"/>
    <n v="4"/>
    <s v="ส่งแล้ว"/>
    <s v="ส่งแล้ว"/>
    <n v="14"/>
    <n v="1"/>
    <s v="ซ่อมแล้ว"/>
    <s v="ซ่อมแล้ว"/>
  </r>
  <r>
    <n v="267"/>
    <x v="7"/>
    <n v="9"/>
    <s v="42112"/>
    <s v="นาย"/>
    <s v="วีรภัทร"/>
    <s v="เรืองหยอย"/>
    <s v="42112@promma.ac.th"/>
    <n v="10"/>
    <n v="10"/>
    <n v="5"/>
    <n v="25"/>
    <x v="5"/>
    <n v="6"/>
    <m/>
    <n v="9"/>
    <n v="15"/>
    <n v="54"/>
    <m/>
    <n v="54"/>
    <n v="1"/>
    <s v="ส่งแล้ว"/>
    <s v="ส่งแล้ว"/>
    <s v="ส่งแล้ว"/>
    <n v="22"/>
    <n v="9"/>
    <s v="ส่งแล้ว"/>
    <s v="ส่งแล้ว"/>
    <n v="15"/>
    <n v="10"/>
    <s v="ส่งแล้ว"/>
    <n v="9"/>
    <n v="9"/>
    <n v="19"/>
    <n v="9"/>
    <n v="14"/>
    <s v="ส่งแล้ว"/>
    <s v="ยังไม่ส่ง"/>
    <n v="8"/>
    <s v="ส่งแล้ว"/>
    <s v="ส่งแล้ว"/>
    <n v="16"/>
    <n v="6"/>
    <m/>
    <s v="ไม่ต้องซ่อม"/>
  </r>
  <r>
    <n v="268"/>
    <x v="7"/>
    <n v="10"/>
    <s v="42177"/>
    <s v="นาย"/>
    <s v="ณัฐวัฒน์"/>
    <s v="คชกฤษ"/>
    <s v="42177@promma.ac.th"/>
    <n v="4"/>
    <n v="0"/>
    <n v="0"/>
    <n v="4"/>
    <x v="11"/>
    <n v="5"/>
    <m/>
    <n v="9"/>
    <n v="14"/>
    <n v="28"/>
    <m/>
    <n v="28"/>
    <n v="0"/>
    <s v="ส่งแล้ว"/>
    <s v="ส่งแล้ว"/>
    <s v="ยังไม่ส่ง"/>
    <s v="ยังไม่ส่ง"/>
    <s v="ยังไม่ส่ง"/>
    <s v="ยังไม่ส่ง"/>
    <s v="ยังไม่ส่ง"/>
    <s v="ยังไม่ส่ง"/>
    <s v="ยังไม่ส่ง"/>
    <s v="ยังไม่ส่ง"/>
    <s v="ยังไม่ส่ง"/>
    <s v="ยังไม่ส่ง"/>
    <n v="8"/>
    <n v="3"/>
    <n v="6"/>
    <s v="ส่งแล้ว"/>
    <s v="ยังไม่ส่ง"/>
    <n v="5"/>
    <s v="ส่งแล้ว"/>
    <s v="ส่งแล้ว"/>
    <n v="11"/>
    <n v="4"/>
    <s v="ซ่อมแล้ว"/>
    <s v="ซ่อมแล้ว"/>
  </r>
  <r>
    <n v="269"/>
    <x v="7"/>
    <n v="11"/>
    <s v="42191"/>
    <s v="นาย"/>
    <s v="อาทิตย์"/>
    <s v="ศรีทอง"/>
    <s v="42191@promma.ac.th"/>
    <n v="10"/>
    <n v="10"/>
    <n v="4"/>
    <n v="24"/>
    <x v="6"/>
    <n v="5"/>
    <m/>
    <n v="9"/>
    <n v="14"/>
    <n v="54"/>
    <m/>
    <n v="54"/>
    <n v="1"/>
    <s v="ส่งแล้ว"/>
    <s v="ส่งแล้ว"/>
    <s v="ส่งแล้ว"/>
    <n v="18"/>
    <n v="8"/>
    <s v="ส่งแล้ว"/>
    <s v="ส่งแล้ว"/>
    <n v="11"/>
    <n v="9"/>
    <s v="ส่งแล้ว"/>
    <n v="10"/>
    <n v="7"/>
    <n v="22"/>
    <n v="9"/>
    <n v="16"/>
    <s v="ส่งแล้ว"/>
    <s v="ยังไม่ส่ง"/>
    <n v="6"/>
    <s v="ส่งแล้ว"/>
    <s v="ส่งแล้ว"/>
    <n v="10"/>
    <n v="7"/>
    <m/>
    <s v="ไม่ต้องซ่อม"/>
  </r>
  <r>
    <n v="270"/>
    <x v="7"/>
    <n v="12"/>
    <s v="42225"/>
    <s v="นาย"/>
    <s v="พงศธร"/>
    <s v="ปานพันธุ์"/>
    <s v="42225@promma.ac.th"/>
    <n v="8"/>
    <n v="10"/>
    <n v="4"/>
    <n v="22"/>
    <x v="8"/>
    <n v="4"/>
    <m/>
    <n v="9"/>
    <n v="13"/>
    <n v="46"/>
    <m/>
    <n v="46"/>
    <n v="0"/>
    <s v="ส่งแล้ว"/>
    <s v="ส่งแล้ว"/>
    <s v="ส่งแล้ว"/>
    <n v="11"/>
    <s v="ยังไม่ส่ง"/>
    <s v="ส่งแล้ว"/>
    <s v="ส่งแล้ว"/>
    <n v="8"/>
    <n v="8"/>
    <s v="ส่งแล้ว"/>
    <n v="11"/>
    <n v="7"/>
    <n v="15"/>
    <n v="6"/>
    <n v="11"/>
    <s v="ส่งแล้ว"/>
    <s v="ยังไม่ส่ง"/>
    <n v="2"/>
    <s v="ส่งแล้ว"/>
    <s v="ส่งแล้ว"/>
    <n v="12"/>
    <n v="5"/>
    <m/>
    <s v="ไม่ต้องซ่อม"/>
  </r>
  <r>
    <n v="271"/>
    <x v="7"/>
    <n v="13"/>
    <s v="42234"/>
    <s v="นาย"/>
    <s v="สรุจ"/>
    <s v="แจ่มใส"/>
    <s v="42234@promma.ac.th"/>
    <n v="9"/>
    <n v="10"/>
    <n v="4"/>
    <n v="23"/>
    <x v="8"/>
    <n v="5"/>
    <m/>
    <n v="9"/>
    <n v="14"/>
    <n v="48"/>
    <m/>
    <n v="48"/>
    <n v="0"/>
    <s v="ส่งแล้ว"/>
    <s v="ส่งแล้ว"/>
    <s v="ส่งแล้ว"/>
    <n v="18"/>
    <n v="7"/>
    <s v="ส่งแล้ว"/>
    <s v="ส่งแล้ว"/>
    <n v="9"/>
    <n v="9"/>
    <s v="ส่งแล้ว"/>
    <n v="11"/>
    <n v="7"/>
    <n v="18"/>
    <n v="4"/>
    <n v="11"/>
    <s v="ส่งแล้ว"/>
    <s v="ยังไม่ส่ง"/>
    <n v="6"/>
    <s v="ส่งแล้ว"/>
    <s v="ส่งแล้ว"/>
    <n v="12"/>
    <n v="5"/>
    <m/>
    <s v="ไม่ต้องซ่อม"/>
  </r>
  <r>
    <n v="272"/>
    <x v="7"/>
    <n v="14"/>
    <s v="43964"/>
    <s v="นาย"/>
    <s v="ญาณศรณ์"/>
    <s v="ศรีจันทร์"/>
    <s v="43964@promma.ac.th"/>
    <n v="10"/>
    <n v="10"/>
    <n v="4"/>
    <n v="24"/>
    <x v="11"/>
    <n v="6"/>
    <m/>
    <n v="9"/>
    <n v="15"/>
    <n v="49"/>
    <m/>
    <n v="49"/>
    <n v="0"/>
    <s v="ส่งแล้ว"/>
    <s v="ส่งแล้ว"/>
    <s v="ส่งแล้ว"/>
    <n v="22"/>
    <n v="8"/>
    <s v="ส่งแล้ว"/>
    <s v="ส่งแล้ว"/>
    <n v="12"/>
    <n v="9"/>
    <s v="ส่งแล้ว"/>
    <n v="10"/>
    <n v="7"/>
    <n v="13"/>
    <n v="5"/>
    <n v="9"/>
    <s v="ส่งแล้ว"/>
    <s v="ยังไม่ส่ง"/>
    <n v="9"/>
    <s v="ส่งแล้ว"/>
    <s v="ส่งแล้ว"/>
    <n v="15"/>
    <n v="5"/>
    <s v="ซ่อมแล้ว"/>
    <s v="ซ่อมแล้ว"/>
  </r>
  <r>
    <n v="273"/>
    <x v="7"/>
    <n v="15"/>
    <s v="43965"/>
    <s v="นาย"/>
    <s v="ฐิตพัฒน์"/>
    <s v="ปุ้ยธนาวัฒน์"/>
    <s v="43965@promma.ac.th"/>
    <n v="8"/>
    <n v="10"/>
    <n v="4"/>
    <n v="22"/>
    <x v="7"/>
    <n v="6"/>
    <m/>
    <n v="9"/>
    <n v="15"/>
    <n v="49"/>
    <m/>
    <n v="49"/>
    <n v="0"/>
    <s v="ส่งแล้ว"/>
    <s v="ส่งแล้ว"/>
    <s v="ส่งแล้ว"/>
    <n v="22"/>
    <s v="ยังไม่ส่ง"/>
    <s v="ส่งแล้ว"/>
    <s v="ส่งแล้ว"/>
    <n v="12"/>
    <n v="9"/>
    <s v="ส่งแล้ว"/>
    <n v="7"/>
    <n v="6"/>
    <n v="16"/>
    <n v="7"/>
    <n v="12"/>
    <s v="ส่งแล้ว"/>
    <s v="ยังไม่ส่ง"/>
    <n v="9"/>
    <s v="ส่งแล้ว"/>
    <s v="ส่งแล้ว"/>
    <n v="16"/>
    <n v="5"/>
    <m/>
    <s v="ไม่ต้องซ่อม"/>
  </r>
  <r>
    <n v="274"/>
    <x v="7"/>
    <n v="16"/>
    <s v="43966"/>
    <s v="นาย"/>
    <s v="ปฏิภาณ"/>
    <s v="ฉายแสง"/>
    <s v="43966@promma.ac.th"/>
    <n v="8"/>
    <n v="10"/>
    <n v="5"/>
    <n v="23"/>
    <x v="10"/>
    <n v="6"/>
    <m/>
    <n v="9"/>
    <n v="15"/>
    <n v="47"/>
    <m/>
    <n v="47"/>
    <n v="0"/>
    <s v="ส่งแล้ว"/>
    <s v="ส่งแล้ว"/>
    <s v="ส่งแล้ว"/>
    <n v="13"/>
    <s v="ยังไม่ส่ง"/>
    <s v="ส่งแล้ว"/>
    <s v="ส่งแล้ว"/>
    <n v="13"/>
    <n v="9"/>
    <s v="ส่งแล้ว"/>
    <n v="10"/>
    <n v="8"/>
    <n v="12"/>
    <n v="5"/>
    <n v="9"/>
    <s v="ส่งแล้ว"/>
    <s v="ยังไม่ส่ง"/>
    <n v="9"/>
    <s v="ส่งแล้ว"/>
    <s v="ส่งแล้ว"/>
    <n v="9"/>
    <n v="4"/>
    <m/>
    <s v="ยังไม่ซ่อม"/>
  </r>
  <r>
    <n v="275"/>
    <x v="7"/>
    <n v="17"/>
    <s v="43967"/>
    <s v="นาย"/>
    <s v="พีรพัฒน์"/>
    <s v="พรหมมิ"/>
    <s v="43967@promma.ac.th"/>
    <n v="10"/>
    <n v="10"/>
    <n v="4"/>
    <n v="24"/>
    <x v="3"/>
    <n v="5"/>
    <m/>
    <n v="9"/>
    <n v="14"/>
    <n v="53"/>
    <m/>
    <n v="53"/>
    <n v="1"/>
    <s v="ส่งแล้ว"/>
    <s v="ส่งแล้ว"/>
    <s v="ส่งแล้ว"/>
    <n v="22"/>
    <n v="9"/>
    <s v="ส่งแล้ว"/>
    <s v="ส่งแล้ว"/>
    <n v="12"/>
    <n v="9"/>
    <s v="ส่งแล้ว"/>
    <n v="10"/>
    <n v="6"/>
    <n v="21"/>
    <n v="9"/>
    <n v="15"/>
    <s v="ส่งแล้ว"/>
    <s v="ยังไม่ส่ง"/>
    <n v="7"/>
    <s v="ส่งแล้ว"/>
    <s v="ส่งแล้ว"/>
    <n v="15"/>
    <n v="5"/>
    <m/>
    <s v="ไม่ต้องซ่อม"/>
  </r>
  <r>
    <n v="276"/>
    <x v="7"/>
    <n v="18"/>
    <s v="43968"/>
    <s v="นาย"/>
    <s v="อรินทร"/>
    <s v="ม่วงอุมิงค์"/>
    <s v="43968@promma.ac.th"/>
    <n v="8"/>
    <n v="4"/>
    <n v="0"/>
    <n v="12"/>
    <x v="8"/>
    <n v="5"/>
    <m/>
    <n v="9"/>
    <n v="14"/>
    <n v="37"/>
    <m/>
    <n v="37"/>
    <n v="0"/>
    <s v="ส่งแล้ว"/>
    <s v="ส่งแล้ว"/>
    <s v="ส่งแล้ว"/>
    <n v="22"/>
    <s v="ยังไม่ส่ง"/>
    <s v="ส่งแล้ว"/>
    <s v="ยังไม่ส่ง"/>
    <s v="ยังไม่ส่ง"/>
    <n v="9"/>
    <s v="ยังไม่ส่ง"/>
    <s v="ยังไม่ส่ง"/>
    <s v="ยังไม่ส่ง"/>
    <n v="16"/>
    <n v="6"/>
    <n v="11"/>
    <s v="ส่งแล้ว"/>
    <s v="ยังไม่ส่ง"/>
    <n v="7"/>
    <s v="ส่งแล้ว"/>
    <s v="ส่งแล้ว"/>
    <n v="15"/>
    <n v="5"/>
    <m/>
    <s v="ไม่ต้องซ่อม"/>
  </r>
  <r>
    <n v="277"/>
    <x v="7"/>
    <n v="19"/>
    <s v="41923"/>
    <s v="นางสาว"/>
    <s v="เปี่ยมสุข"/>
    <s v="ศรัทธาธรรม"/>
    <s v="41923@promma.ac.th"/>
    <n v="10"/>
    <n v="10"/>
    <n v="4"/>
    <n v="24"/>
    <x v="5"/>
    <n v="6"/>
    <m/>
    <n v="9"/>
    <n v="15"/>
    <n v="53"/>
    <m/>
    <n v="53"/>
    <n v="1"/>
    <s v="ส่งแล้ว"/>
    <s v="ส่งแล้ว"/>
    <s v="ส่งแล้ว"/>
    <n v="18"/>
    <n v="9"/>
    <s v="ส่งแล้ว"/>
    <s v="ส่งแล้ว"/>
    <n v="15"/>
    <n v="9"/>
    <s v="ส่งแล้ว"/>
    <n v="9"/>
    <n v="6"/>
    <n v="17"/>
    <n v="10"/>
    <n v="14"/>
    <s v="ส่งแล้ว"/>
    <s v="ยังไม่ส่ง"/>
    <n v="9"/>
    <s v="ส่งแล้ว"/>
    <s v="ส่งแล้ว"/>
    <n v="16"/>
    <n v="5"/>
    <m/>
    <s v="ไม่ต้องซ่อม"/>
  </r>
  <r>
    <n v="278"/>
    <x v="7"/>
    <n v="20"/>
    <s v="41961"/>
    <s v="นางสาว"/>
    <s v="ทิพรดา"/>
    <s v="ม่วงทอง"/>
    <s v="41961@promma.ac.th"/>
    <n v="9"/>
    <n v="9"/>
    <n v="4"/>
    <n v="22"/>
    <x v="7"/>
    <n v="5"/>
    <m/>
    <n v="9"/>
    <n v="14"/>
    <n v="48"/>
    <m/>
    <n v="48"/>
    <n v="0"/>
    <s v="ส่งแล้ว"/>
    <s v="ส่งแล้ว"/>
    <s v="ส่งแล้ว"/>
    <n v="21"/>
    <n v="5"/>
    <s v="ส่งแล้ว"/>
    <s v="ส่งแล้ว"/>
    <n v="8"/>
    <n v="7"/>
    <s v="ส่งแล้ว"/>
    <n v="10"/>
    <n v="7"/>
    <n v="15"/>
    <n v="8"/>
    <n v="12"/>
    <s v="ส่งแล้ว"/>
    <s v="ยังไม่ส่ง"/>
    <n v="6"/>
    <s v="ส่งแล้ว"/>
    <s v="ส่งแล้ว"/>
    <n v="15"/>
    <n v="7"/>
    <m/>
    <s v="ไม่ต้องซ่อม"/>
  </r>
  <r>
    <n v="279"/>
    <x v="7"/>
    <n v="21"/>
    <s v="41970"/>
    <s v="นางสาว"/>
    <s v="ลลิตา"/>
    <s v="ขำพวง"/>
    <s v="41970@promma.ac.th"/>
    <n v="10"/>
    <n v="10"/>
    <n v="4"/>
    <n v="24"/>
    <x v="11"/>
    <n v="5"/>
    <m/>
    <n v="9"/>
    <n v="14"/>
    <n v="48"/>
    <m/>
    <n v="48"/>
    <n v="0"/>
    <s v="ส่งแล้ว"/>
    <s v="ส่งแล้ว"/>
    <s v="ส่งแล้ว"/>
    <n v="15"/>
    <n v="8"/>
    <s v="ส่งแล้ว"/>
    <s v="ส่งแล้ว"/>
    <n v="12"/>
    <n v="8"/>
    <s v="ส่งแล้ว"/>
    <n v="11"/>
    <n v="7"/>
    <n v="16"/>
    <n v="4"/>
    <n v="10"/>
    <s v="ส่งแล้ว"/>
    <s v="ยังไม่ส่ง"/>
    <n v="6"/>
    <s v="ส่งแล้ว"/>
    <s v="ส่งแล้ว"/>
    <n v="11"/>
    <n v="5"/>
    <m/>
    <s v="ไม่ต้องซ่อม"/>
  </r>
  <r>
    <n v="280"/>
    <x v="7"/>
    <n v="22"/>
    <s v="42000"/>
    <s v="นางสาว"/>
    <s v="ชาลิสา"/>
    <s v="อินชื่นใจ"/>
    <s v="42000@promma.ac.th"/>
    <n v="9"/>
    <n v="9"/>
    <n v="4"/>
    <n v="22"/>
    <x v="13"/>
    <n v="6"/>
    <m/>
    <n v="9"/>
    <n v="15"/>
    <n v="44"/>
    <m/>
    <n v="44"/>
    <n v="0"/>
    <s v="ส่งแล้ว"/>
    <s v="ส่งแล้ว"/>
    <s v="ส่งแล้ว"/>
    <n v="14"/>
    <n v="6"/>
    <s v="ส่งแล้ว"/>
    <s v="ส่งแล้ว"/>
    <n v="13"/>
    <n v="7"/>
    <s v="ส่งแล้ว"/>
    <n v="11"/>
    <n v="7"/>
    <n v="10"/>
    <n v="3"/>
    <n v="7"/>
    <s v="ส่งแล้ว"/>
    <s v="ยังไม่ส่ง"/>
    <n v="8"/>
    <s v="ส่งแล้ว"/>
    <s v="ส่งแล้ว"/>
    <n v="11"/>
    <n v="5"/>
    <m/>
    <s v="ยังไม่ซ่อม"/>
  </r>
  <r>
    <n v="281"/>
    <x v="7"/>
    <n v="23"/>
    <s v="42010"/>
    <s v="นางสาว"/>
    <s v="ลภาภัทร"/>
    <s v="ลอยทอง"/>
    <s v="42010@promma.ac.th"/>
    <n v="9"/>
    <n v="9"/>
    <n v="4"/>
    <n v="22"/>
    <x v="11"/>
    <n v="6"/>
    <m/>
    <n v="9"/>
    <n v="15"/>
    <n v="47"/>
    <m/>
    <n v="47"/>
    <n v="0"/>
    <s v="ส่งแล้ว"/>
    <s v="ส่งแล้ว"/>
    <s v="ส่งแล้ว"/>
    <n v="12"/>
    <n v="4"/>
    <s v="ส่งแล้ว"/>
    <s v="ส่งแล้ว"/>
    <n v="12"/>
    <n v="6"/>
    <s v="ส่งแล้ว"/>
    <n v="11"/>
    <n v="6"/>
    <n v="14"/>
    <n v="2"/>
    <n v="8"/>
    <s v="ส่งแล้ว"/>
    <s v="ยังไม่ส่ง"/>
    <n v="8"/>
    <s v="ส่งแล้ว"/>
    <s v="ส่งแล้ว"/>
    <n v="11"/>
    <n v="4"/>
    <s v="ซ่อมแล้ว"/>
    <s v="ซ่อมแล้ว"/>
  </r>
  <r>
    <n v="282"/>
    <x v="7"/>
    <n v="24"/>
    <s v="42043"/>
    <s v="นางสาว"/>
    <s v="ณัชทิชา"/>
    <s v="สายันต์"/>
    <s v="42043@promma.ac.th"/>
    <n v="9"/>
    <n v="10"/>
    <n v="4"/>
    <n v="23"/>
    <x v="11"/>
    <n v="5"/>
    <m/>
    <n v="9"/>
    <n v="14"/>
    <n v="47"/>
    <m/>
    <n v="47"/>
    <n v="0"/>
    <s v="ส่งแล้ว"/>
    <s v="ส่งแล้ว"/>
    <s v="ส่งแล้ว"/>
    <n v="14"/>
    <n v="6"/>
    <s v="ส่งแล้ว"/>
    <s v="ส่งแล้ว"/>
    <n v="12"/>
    <n v="8"/>
    <s v="ส่งแล้ว"/>
    <n v="11"/>
    <n v="7"/>
    <n v="7"/>
    <n v="7"/>
    <n v="7"/>
    <s v="ส่งแล้ว"/>
    <s v="ยังไม่ส่ง"/>
    <n v="7"/>
    <s v="ส่งแล้ว"/>
    <s v="ส่งแล้ว"/>
    <n v="11"/>
    <n v="5"/>
    <s v="ซ่อมแล้ว"/>
    <s v="ซ่อมแล้ว"/>
  </r>
  <r>
    <n v="283"/>
    <x v="7"/>
    <n v="25"/>
    <s v="42056"/>
    <s v="นางสาว"/>
    <s v="ศศิภาส์"/>
    <s v="พงศ์บุณย์ดี"/>
    <s v="42056@promma.ac.th"/>
    <n v="9"/>
    <n v="10"/>
    <n v="5"/>
    <n v="24"/>
    <x v="7"/>
    <n v="6"/>
    <m/>
    <n v="9"/>
    <n v="15"/>
    <n v="51"/>
    <m/>
    <n v="51"/>
    <n v="1"/>
    <s v="ส่งแล้ว"/>
    <s v="ส่งแล้ว"/>
    <s v="ส่งแล้ว"/>
    <n v="19"/>
    <n v="4"/>
    <s v="ส่งแล้ว"/>
    <s v="ส่งแล้ว"/>
    <n v="7"/>
    <n v="8"/>
    <s v="ส่งแล้ว"/>
    <n v="10"/>
    <n v="8"/>
    <n v="18"/>
    <n v="5"/>
    <n v="12"/>
    <s v="ส่งแล้ว"/>
    <s v="ยังไม่ส่ง"/>
    <n v="9"/>
    <s v="ส่งแล้ว"/>
    <s v="ส่งแล้ว"/>
    <n v="16"/>
    <n v="6"/>
    <m/>
    <s v="ไม่ต้องซ่อม"/>
  </r>
  <r>
    <n v="284"/>
    <x v="7"/>
    <n v="26"/>
    <s v="42123"/>
    <s v="นางสาว"/>
    <s v="ปทิตตา"/>
    <s v="บุญแท้"/>
    <s v="42123@promma.ac.th"/>
    <n v="8"/>
    <n v="10"/>
    <n v="4"/>
    <n v="22"/>
    <x v="5"/>
    <n v="6"/>
    <m/>
    <n v="9"/>
    <n v="15"/>
    <n v="51"/>
    <m/>
    <n v="51"/>
    <n v="1"/>
    <s v="ส่งแล้ว"/>
    <s v="ส่งแล้ว"/>
    <s v="ส่งแล้ว"/>
    <n v="22"/>
    <s v="ยังไม่ส่ง"/>
    <s v="ส่งแล้ว"/>
    <s v="ส่งแล้ว"/>
    <n v="10"/>
    <n v="8"/>
    <s v="ส่งแล้ว"/>
    <n v="9"/>
    <n v="6"/>
    <n v="20"/>
    <n v="8"/>
    <n v="14"/>
    <s v="ส่งแล้ว"/>
    <s v="ยังไม่ส่ง"/>
    <n v="9"/>
    <s v="ส่งแล้ว"/>
    <s v="ส่งแล้ว"/>
    <n v="15"/>
    <n v="6"/>
    <m/>
    <s v="ไม่ต้องซ่อม"/>
  </r>
  <r>
    <n v="285"/>
    <x v="7"/>
    <n v="27"/>
    <s v="42129"/>
    <s v="นางสาว"/>
    <s v="ภูษณิศา"/>
    <s v="อิ่มสมบัติ"/>
    <s v="42129@promma.ac.th"/>
    <n v="10"/>
    <n v="10"/>
    <n v="4"/>
    <n v="24"/>
    <x v="11"/>
    <n v="5"/>
    <m/>
    <n v="10"/>
    <n v="15"/>
    <n v="49"/>
    <m/>
    <n v="49"/>
    <n v="0"/>
    <s v="ส่งแล้ว"/>
    <s v="ส่งแล้ว"/>
    <s v="ส่งแล้ว"/>
    <n v="22"/>
    <n v="10"/>
    <s v="ส่งแล้ว"/>
    <s v="ส่งแล้ว"/>
    <n v="11"/>
    <n v="9"/>
    <s v="ส่งแล้ว"/>
    <n v="10"/>
    <n v="6"/>
    <n v="15"/>
    <n v="5"/>
    <n v="10"/>
    <s v="ส่งแล้ว"/>
    <s v="ยังไม่ส่ง"/>
    <n v="7"/>
    <s v="ส่งแล้ว"/>
    <s v="ส่งแล้ว"/>
    <n v="16"/>
    <n v="8"/>
    <m/>
    <s v="ไม่ต้องซ่อม"/>
  </r>
  <r>
    <n v="286"/>
    <x v="7"/>
    <n v="28"/>
    <s v="42135"/>
    <s v="นางสาว"/>
    <s v="สิริยากร"/>
    <s v="หอมชะเอม"/>
    <s v="42135@promma.ac.th"/>
    <n v="10"/>
    <n v="10"/>
    <n v="4"/>
    <n v="24"/>
    <x v="11"/>
    <n v="5"/>
    <m/>
    <n v="9"/>
    <n v="14"/>
    <n v="48"/>
    <m/>
    <n v="48"/>
    <n v="0"/>
    <s v="ส่งแล้ว"/>
    <s v="ส่งแล้ว"/>
    <s v="ส่งแล้ว"/>
    <n v="22"/>
    <n v="8"/>
    <s v="ส่งแล้ว"/>
    <s v="ส่งแล้ว"/>
    <n v="11"/>
    <n v="9"/>
    <s v="ส่งแล้ว"/>
    <n v="10"/>
    <n v="6"/>
    <n v="13"/>
    <n v="6"/>
    <n v="10"/>
    <s v="ส่งแล้ว"/>
    <s v="ยังไม่ส่ง"/>
    <n v="7"/>
    <s v="ส่งแล้ว"/>
    <s v="ส่งแล้ว"/>
    <n v="12"/>
    <n v="6"/>
    <m/>
    <s v="ไม่ต้องซ่อม"/>
  </r>
  <r>
    <n v="287"/>
    <x v="7"/>
    <n v="29"/>
    <s v="42199"/>
    <s v="นางสาว"/>
    <s v="ชนิดาภา"/>
    <s v="ศรีอำนวย"/>
    <s v="42199@promma.ac.th"/>
    <n v="9"/>
    <n v="9"/>
    <n v="4"/>
    <n v="22"/>
    <x v="8"/>
    <n v="5"/>
    <m/>
    <n v="9"/>
    <n v="14"/>
    <n v="47"/>
    <m/>
    <n v="47"/>
    <n v="0"/>
    <s v="ส่งแล้ว"/>
    <s v="ส่งแล้ว"/>
    <s v="ส่งแล้ว"/>
    <n v="21"/>
    <n v="6"/>
    <s v="ส่งแล้ว"/>
    <s v="ส่งแล้ว"/>
    <n v="7"/>
    <n v="7"/>
    <s v="ส่งแล้ว"/>
    <n v="9"/>
    <n v="5"/>
    <n v="17"/>
    <n v="4"/>
    <n v="11"/>
    <s v="ส่งแล้ว"/>
    <s v="ยังไม่ส่ง"/>
    <n v="7"/>
    <s v="ส่งแล้ว"/>
    <s v="ส่งแล้ว"/>
    <n v="11"/>
    <n v="6"/>
    <m/>
    <s v="ไม่ต้องซ่อม"/>
  </r>
  <r>
    <n v="288"/>
    <x v="7"/>
    <n v="30"/>
    <s v="42208"/>
    <s v="นางสาว"/>
    <s v="พิชญาภา"/>
    <s v="เทียมทัด"/>
    <s v="42208@promma.ac.th"/>
    <n v="9"/>
    <n v="9"/>
    <n v="4"/>
    <n v="22"/>
    <x v="3"/>
    <n v="5"/>
    <m/>
    <n v="9"/>
    <n v="14"/>
    <n v="51"/>
    <m/>
    <n v="51"/>
    <n v="1"/>
    <s v="ส่งแล้ว"/>
    <s v="ส่งแล้ว"/>
    <s v="ส่งแล้ว"/>
    <n v="21"/>
    <n v="6"/>
    <s v="ส่งแล้ว"/>
    <s v="ส่งแล้ว"/>
    <n v="12"/>
    <n v="7"/>
    <s v="ส่งแล้ว"/>
    <n v="11"/>
    <n v="7"/>
    <n v="20"/>
    <n v="9"/>
    <n v="15"/>
    <s v="ส่งแล้ว"/>
    <s v="ยังไม่ส่ง"/>
    <n v="7"/>
    <s v="ส่งแล้ว"/>
    <s v="ส่งแล้ว"/>
    <n v="14"/>
    <n v="5"/>
    <m/>
    <s v="ไม่ต้องซ่อม"/>
  </r>
  <r>
    <n v="289"/>
    <x v="7"/>
    <n v="31"/>
    <s v="42240"/>
    <s v="นางสาว"/>
    <s v="ณัฐสินี"/>
    <s v="มีสุข"/>
    <s v="42240@promma.ac.th"/>
    <n v="10"/>
    <n v="10"/>
    <n v="5"/>
    <n v="25"/>
    <x v="3"/>
    <n v="5"/>
    <m/>
    <n v="9"/>
    <n v="14"/>
    <n v="54"/>
    <m/>
    <n v="54"/>
    <n v="1"/>
    <s v="ส่งแล้ว"/>
    <s v="ส่งแล้ว"/>
    <s v="ส่งแล้ว"/>
    <n v="19"/>
    <n v="10"/>
    <s v="ส่งแล้ว"/>
    <s v="ส่งแล้ว"/>
    <n v="13"/>
    <n v="9"/>
    <s v="ส่งแล้ว"/>
    <n v="11"/>
    <n v="9"/>
    <n v="22"/>
    <n v="7"/>
    <n v="15"/>
    <s v="ส่งแล้ว"/>
    <s v="ยังไม่ส่ง"/>
    <n v="6"/>
    <s v="ส่งแล้ว"/>
    <s v="ส่งแล้ว"/>
    <n v="17"/>
    <n v="6"/>
    <m/>
    <s v="ไม่ต้องซ่อม"/>
  </r>
  <r>
    <n v="290"/>
    <x v="7"/>
    <n v="32"/>
    <s v="42252"/>
    <s v="นางสาว"/>
    <s v="สิรภัทร"/>
    <s v="แก้วจินดา"/>
    <s v="42252@promma.ac.th"/>
    <n v="8"/>
    <n v="5"/>
    <n v="4"/>
    <n v="17"/>
    <x v="11"/>
    <n v="5"/>
    <m/>
    <n v="9"/>
    <n v="14"/>
    <n v="41"/>
    <m/>
    <n v="41"/>
    <n v="0"/>
    <s v="ส่งแล้ว"/>
    <s v="ยังไม่ส่ง"/>
    <s v="ส่งแล้ว"/>
    <n v="19"/>
    <n v="9"/>
    <s v="ส่งแล้ว"/>
    <s v="ส่งแล้ว"/>
    <s v="ยังไม่ส่ง"/>
    <s v="ยังไม่ส่ง"/>
    <s v="ส่งแล้ว"/>
    <n v="7"/>
    <n v="7"/>
    <n v="9"/>
    <n v="2"/>
    <n v="6"/>
    <s v="ส่งแล้ว"/>
    <s v="ยังไม่ส่ง"/>
    <n v="4"/>
    <s v="ส่งแล้ว"/>
    <s v="ส่งแล้ว"/>
    <n v="17"/>
    <n v="5"/>
    <s v="ซ่อมแล้ว"/>
    <s v="ซ่อมแล้ว"/>
  </r>
  <r>
    <n v="291"/>
    <x v="7"/>
    <n v="33"/>
    <s v="42275"/>
    <s v="นางสาว"/>
    <s v="ชนัญธิดา"/>
    <s v="เทศสาลี"/>
    <s v="42275@promma.ac.th"/>
    <n v="10"/>
    <n v="10"/>
    <n v="4"/>
    <n v="24"/>
    <x v="6"/>
    <n v="5"/>
    <m/>
    <n v="10"/>
    <n v="15"/>
    <n v="55"/>
    <m/>
    <n v="55"/>
    <n v="1.5"/>
    <s v="ส่งแล้ว"/>
    <s v="ส่งแล้ว"/>
    <s v="ส่งแล้ว"/>
    <n v="19"/>
    <n v="10"/>
    <s v="ส่งแล้ว"/>
    <s v="ส่งแล้ว"/>
    <n v="13"/>
    <n v="9"/>
    <s v="ส่งแล้ว"/>
    <n v="10"/>
    <n v="7"/>
    <n v="23"/>
    <n v="8"/>
    <n v="16"/>
    <s v="ส่งแล้ว"/>
    <s v="ยังไม่ส่ง"/>
    <n v="6"/>
    <s v="ส่งแล้ว"/>
    <s v="ส่งแล้ว"/>
    <n v="14"/>
    <n v="8"/>
    <m/>
    <s v="ไม่ต้องซ่อม"/>
  </r>
  <r>
    <n v="292"/>
    <x v="7"/>
    <n v="34"/>
    <s v="43969"/>
    <s v="นางสาว"/>
    <s v="กวิสรา"/>
    <s v="มายืนยง"/>
    <s v="43969@promma.ac.th"/>
    <n v="10"/>
    <n v="10"/>
    <n v="2"/>
    <n v="22"/>
    <x v="1"/>
    <n v="5"/>
    <m/>
    <n v="9"/>
    <n v="14"/>
    <n v="53"/>
    <m/>
    <n v="53"/>
    <n v="1"/>
    <s v="ส่งแล้ว"/>
    <s v="ส่งแล้ว"/>
    <s v="ส่งแล้ว"/>
    <n v="21"/>
    <n v="10"/>
    <s v="ส่งแล้ว"/>
    <s v="ส่งแล้ว"/>
    <n v="12"/>
    <n v="8"/>
    <s v="ส่งแล้ว"/>
    <s v="ยังไม่ส่ง"/>
    <s v="ยังไม่ส่ง"/>
    <n v="23"/>
    <n v="10"/>
    <n v="17"/>
    <s v="ส่งแล้ว"/>
    <s v="ยังไม่ส่ง"/>
    <n v="7"/>
    <s v="ส่งแล้ว"/>
    <s v="ส่งแล้ว"/>
    <n v="17"/>
    <n v="5"/>
    <m/>
    <s v="ไม่ต้องซ่อม"/>
  </r>
  <r>
    <n v="293"/>
    <x v="7"/>
    <n v="35"/>
    <s v="43970"/>
    <s v="นางสาว"/>
    <s v="ชิดชนก"/>
    <s v="รักอักษร"/>
    <s v="43970@promma.ac.th"/>
    <n v="8"/>
    <n v="9"/>
    <n v="4"/>
    <n v="21"/>
    <x v="11"/>
    <n v="5"/>
    <m/>
    <n v="9"/>
    <n v="14"/>
    <n v="45"/>
    <m/>
    <n v="45"/>
    <n v="0"/>
    <s v="ส่งแล้ว"/>
    <s v="ส่งแล้ว"/>
    <s v="ส่งแล้ว"/>
    <n v="18"/>
    <s v="ยังไม่ส่ง"/>
    <s v="ส่งแล้ว"/>
    <s v="ส่งแล้ว"/>
    <n v="13"/>
    <n v="6"/>
    <s v="ส่งแล้ว"/>
    <n v="10"/>
    <n v="3"/>
    <n v="16"/>
    <n v="4"/>
    <n v="10"/>
    <s v="ส่งแล้ว"/>
    <s v="ยังไม่ส่ง"/>
    <n v="5"/>
    <s v="ส่งแล้ว"/>
    <s v="ส่งแล้ว"/>
    <n v="13"/>
    <n v="3"/>
    <m/>
    <s v="ไม่ต้องซ่อม"/>
  </r>
  <r>
    <n v="294"/>
    <x v="7"/>
    <n v="36"/>
    <s v="43971"/>
    <s v="นางสาว"/>
    <s v="โชติกา"/>
    <s v="ไชยสาส์น"/>
    <s v="43971@promma.ac.th"/>
    <n v="9"/>
    <n v="10"/>
    <n v="4"/>
    <n v="23"/>
    <x v="5"/>
    <n v="5"/>
    <m/>
    <n v="9"/>
    <n v="14"/>
    <n v="51"/>
    <m/>
    <n v="51"/>
    <n v="1"/>
    <s v="ส่งแล้ว"/>
    <s v="ส่งแล้ว"/>
    <s v="ส่งแล้ว"/>
    <n v="15"/>
    <n v="5"/>
    <s v="ส่งแล้ว"/>
    <s v="ส่งแล้ว"/>
    <n v="7"/>
    <n v="8"/>
    <s v="ส่งแล้ว"/>
    <n v="9"/>
    <n v="6"/>
    <n v="19"/>
    <n v="8"/>
    <n v="14"/>
    <s v="ส่งแล้ว"/>
    <s v="ยังไม่ส่ง"/>
    <n v="7"/>
    <s v="ส่งแล้ว"/>
    <s v="ส่งแล้ว"/>
    <n v="14"/>
    <n v="5"/>
    <m/>
    <s v="ไม่ต้องซ่อม"/>
  </r>
  <r>
    <n v="295"/>
    <x v="7"/>
    <n v="37"/>
    <s v="43972"/>
    <s v="นางสาว"/>
    <s v="ณิชกานต์"/>
    <s v="พุ่มนุช"/>
    <s v="43972@promma.ac.th"/>
    <n v="10"/>
    <n v="10"/>
    <n v="4"/>
    <n v="24"/>
    <x v="5"/>
    <n v="5"/>
    <m/>
    <n v="9"/>
    <n v="14"/>
    <n v="52"/>
    <m/>
    <n v="52"/>
    <n v="1"/>
    <s v="ส่งแล้ว"/>
    <s v="ส่งแล้ว"/>
    <s v="ส่งแล้ว"/>
    <n v="21"/>
    <n v="10"/>
    <s v="ส่งแล้ว"/>
    <s v="ส่งแล้ว"/>
    <n v="14"/>
    <n v="9"/>
    <s v="ส่งแล้ว"/>
    <n v="8"/>
    <n v="6"/>
    <n v="20"/>
    <n v="8"/>
    <n v="14"/>
    <s v="ส่งแล้ว"/>
    <s v="ยังไม่ส่ง"/>
    <n v="5"/>
    <s v="ส่งแล้ว"/>
    <s v="ส่งแล้ว"/>
    <n v="15"/>
    <n v="4"/>
    <m/>
    <s v="ไม่ต้องซ่อม"/>
  </r>
  <r>
    <n v="296"/>
    <x v="7"/>
    <n v="38"/>
    <s v="43973"/>
    <s v="นางสาว"/>
    <s v="พัชรพร"/>
    <s v="แซ่จัง"/>
    <s v="43973@promma.ac.th"/>
    <n v="10"/>
    <n v="10"/>
    <n v="4"/>
    <n v="24"/>
    <x v="11"/>
    <n v="5"/>
    <m/>
    <n v="9"/>
    <n v="14"/>
    <n v="48"/>
    <m/>
    <n v="48"/>
    <n v="0"/>
    <s v="ส่งแล้ว"/>
    <s v="ส่งแล้ว"/>
    <s v="ส่งแล้ว"/>
    <n v="22"/>
    <n v="9"/>
    <s v="ส่งแล้ว"/>
    <s v="ส่งแล้ว"/>
    <n v="10"/>
    <n v="9"/>
    <s v="ส่งแล้ว"/>
    <n v="3"/>
    <n v="7"/>
    <n v="12"/>
    <n v="3"/>
    <n v="8"/>
    <s v="ส่งแล้ว"/>
    <s v="ยังไม่ส่ง"/>
    <n v="6"/>
    <s v="ส่งแล้ว"/>
    <s v="ส่งแล้ว"/>
    <n v="13"/>
    <n v="6"/>
    <s v="ซ่อมแล้ว"/>
    <s v="ซ่อมแล้ว"/>
  </r>
  <r>
    <n v="297"/>
    <x v="7"/>
    <n v="39"/>
    <s v="43974"/>
    <s v="เด็กหญิง"/>
    <s v="วิรากานต์"/>
    <s v="แก้วฉวี"/>
    <s v="43974@promma.ac.th"/>
    <n v="9"/>
    <n v="9"/>
    <n v="4"/>
    <n v="22"/>
    <x v="10"/>
    <n v="5"/>
    <m/>
    <n v="9"/>
    <n v="14"/>
    <n v="45"/>
    <m/>
    <n v="45"/>
    <n v="0"/>
    <s v="ส่งแล้ว"/>
    <s v="ส่งแล้ว"/>
    <s v="ส่งแล้ว"/>
    <n v="18"/>
    <n v="5"/>
    <s v="ส่งแล้ว"/>
    <s v="ส่งแล้ว"/>
    <n v="8"/>
    <n v="5"/>
    <s v="ส่งแล้ว"/>
    <n v="5"/>
    <n v="4"/>
    <n v="14"/>
    <n v="4"/>
    <n v="9"/>
    <s v="ส่งแล้ว"/>
    <s v="ยังไม่ส่ง"/>
    <n v="5"/>
    <s v="ส่งแล้ว"/>
    <s v="ส่งแล้ว"/>
    <n v="13"/>
    <n v="3"/>
    <m/>
    <s v="ยังไม่ซ่อม"/>
  </r>
  <r>
    <n v="298"/>
    <x v="7"/>
    <n v="40"/>
    <s v="43975"/>
    <s v="นางสาว"/>
    <s v="อภิษฐา"/>
    <s v="ศรีจันทร์"/>
    <s v="43975@promma.ac.th"/>
    <n v="10"/>
    <n v="10"/>
    <n v="4"/>
    <n v="24"/>
    <x v="9"/>
    <n v="5"/>
    <m/>
    <n v="9"/>
    <n v="14"/>
    <n v="46"/>
    <m/>
    <n v="46"/>
    <n v="0"/>
    <s v="ส่งแล้ว"/>
    <s v="ส่งแล้ว"/>
    <s v="ส่งแล้ว"/>
    <n v="21"/>
    <n v="9"/>
    <s v="ส่งแล้ว"/>
    <s v="ส่งแล้ว"/>
    <n v="6"/>
    <n v="8"/>
    <s v="ส่งแล้ว"/>
    <n v="9"/>
    <n v="4"/>
    <n v="13"/>
    <n v="3"/>
    <n v="8"/>
    <s v="ส่งแล้ว"/>
    <s v="ยังไม่ส่ง"/>
    <n v="5"/>
    <s v="ส่งแล้ว"/>
    <s v="ส่งแล้ว"/>
    <n v="14"/>
    <n v="6"/>
    <m/>
    <s v="ยังไม่ซ่อม"/>
  </r>
  <r>
    <n v="299"/>
    <x v="8"/>
    <n v="1"/>
    <s v="41933"/>
    <s v="นาย"/>
    <s v="ชัยสิทธิ์"/>
    <s v="เรืองน้อย"/>
    <s v="41933@promma.ac.th"/>
    <n v="10"/>
    <n v="10"/>
    <n v="4"/>
    <n v="24"/>
    <x v="11"/>
    <n v="5"/>
    <m/>
    <n v="9"/>
    <n v="14"/>
    <n v="48"/>
    <m/>
    <n v="48"/>
    <n v="0"/>
    <s v="ส่งแล้ว"/>
    <s v="ส่งแล้ว"/>
    <s v="ส่งแล้ว"/>
    <n v="18"/>
    <n v="9"/>
    <s v="ส่งแล้ว"/>
    <s v="ส่งแล้ว"/>
    <n v="12"/>
    <n v="9"/>
    <s v="ส่งแล้ว"/>
    <n v="11"/>
    <n v="5"/>
    <n v="15"/>
    <n v="5"/>
    <n v="10"/>
    <s v="ส่งแล้ว"/>
    <s v="ยังไม่ส่ง"/>
    <n v="5"/>
    <s v="ส่งแล้ว"/>
    <s v="ส่งแล้ว"/>
    <n v="14"/>
    <n v="4"/>
    <m/>
    <s v="ไม่ต้องซ่อม"/>
  </r>
  <r>
    <n v="300"/>
    <x v="8"/>
    <n v="2"/>
    <s v="41946"/>
    <s v="นาย"/>
    <s v="ภาวัต"/>
    <s v="นามทิพย์"/>
    <s v="41946@promma.ac.th"/>
    <n v="10"/>
    <n v="10"/>
    <n v="4"/>
    <n v="24"/>
    <x v="11"/>
    <n v="5"/>
    <m/>
    <n v="9"/>
    <n v="14"/>
    <n v="48"/>
    <m/>
    <n v="48"/>
    <n v="0"/>
    <s v="ส่งแล้ว"/>
    <s v="ส่งแล้ว"/>
    <s v="ส่งแล้ว"/>
    <n v="19"/>
    <n v="8"/>
    <s v="ส่งแล้ว"/>
    <s v="ส่งแล้ว"/>
    <n v="10"/>
    <n v="9"/>
    <s v="ส่งแล้ว"/>
    <n v="11"/>
    <n v="5"/>
    <n v="10"/>
    <n v="2"/>
    <n v="6"/>
    <s v="ส่งแล้ว"/>
    <s v="ยังไม่ส่ง"/>
    <n v="5"/>
    <s v="ส่งแล้ว"/>
    <s v="ส่งแล้ว"/>
    <n v="12"/>
    <n v="5"/>
    <s v="ซ่อมแล้ว"/>
    <s v="ซ่อมแล้ว"/>
  </r>
  <r>
    <n v="301"/>
    <x v="8"/>
    <n v="3"/>
    <s v="41982"/>
    <s v="นาย"/>
    <s v="ธีณภัทรสรณ์"/>
    <s v="แจ่มนาม"/>
    <s v="41982@promma.ac.th"/>
    <n v="10"/>
    <n v="10"/>
    <n v="4"/>
    <n v="24"/>
    <x v="5"/>
    <n v="5"/>
    <m/>
    <n v="9"/>
    <n v="14"/>
    <n v="52"/>
    <m/>
    <n v="52"/>
    <n v="1"/>
    <s v="ส่งแล้ว"/>
    <s v="ส่งแล้ว"/>
    <s v="ส่งแล้ว"/>
    <n v="22"/>
    <n v="10"/>
    <s v="ส่งแล้ว"/>
    <s v="ส่งแล้ว"/>
    <n v="15"/>
    <n v="9"/>
    <s v="ส่งแล้ว"/>
    <n v="10"/>
    <n v="7"/>
    <n v="20"/>
    <n v="7"/>
    <n v="14"/>
    <s v="ส่งแล้ว"/>
    <s v="ยังไม่ส่ง"/>
    <n v="6"/>
    <s v="ส่งแล้ว"/>
    <s v="ส่งแล้ว"/>
    <n v="16"/>
    <n v="6"/>
    <m/>
    <s v="ไม่ต้องซ่อม"/>
  </r>
  <r>
    <n v="302"/>
    <x v="8"/>
    <n v="4"/>
    <s v="41990"/>
    <s v="นาย"/>
    <s v="ภูเบศ"/>
    <s v="จันทร์ผ่อง"/>
    <s v="41990@promma.ac.th"/>
    <n v="10"/>
    <n v="10"/>
    <n v="5"/>
    <n v="25"/>
    <x v="8"/>
    <n v="9"/>
    <m/>
    <n v="9"/>
    <n v="18"/>
    <n v="54"/>
    <m/>
    <n v="54"/>
    <n v="1"/>
    <s v="ส่งแล้ว"/>
    <s v="ส่งแล้ว"/>
    <s v="ส่งแล้ว"/>
    <n v="20"/>
    <n v="10"/>
    <s v="ส่งแล้ว"/>
    <s v="ส่งแล้ว"/>
    <n v="11"/>
    <n v="9"/>
    <s v="ส่งแล้ว"/>
    <n v="8"/>
    <n v="8"/>
    <n v="16"/>
    <n v="6"/>
    <n v="11"/>
    <s v="ส่งแล้ว"/>
    <s v="ส่งแล้ว"/>
    <n v="6"/>
    <s v="ส่งแล้ว"/>
    <s v="ส่งแล้ว"/>
    <n v="15"/>
    <n v="5"/>
    <m/>
    <s v="ไม่ต้องซ่อม"/>
  </r>
  <r>
    <n v="303"/>
    <x v="8"/>
    <n v="5"/>
    <s v="42022"/>
    <s v="นาย"/>
    <s v="ธชาธร"/>
    <s v="ชัยมงคลเลิศ"/>
    <s v="42022@promma.ac.th"/>
    <n v="9"/>
    <n v="7"/>
    <n v="4"/>
    <n v="20"/>
    <x v="4"/>
    <n v="4"/>
    <m/>
    <n v="0"/>
    <n v="4"/>
    <n v="37"/>
    <m/>
    <n v="37"/>
    <n v="0"/>
    <s v="ส่งแล้ว"/>
    <s v="ส่งแล้ว"/>
    <s v="ส่งแล้ว"/>
    <n v="17"/>
    <n v="7"/>
    <s v="ส่งแล้ว"/>
    <s v="ส่งแล้ว"/>
    <s v="ยังไม่ส่ง"/>
    <n v="6"/>
    <s v="ส่งแล้ว"/>
    <n v="10"/>
    <n v="5"/>
    <n v="18"/>
    <n v="8"/>
    <n v="13"/>
    <s v="ส่งแล้ว"/>
    <s v="ยังไม่ส่ง"/>
    <s v="ยังไม่ส่ง"/>
    <s v="ยังไม่ส่ง"/>
    <s v="ยังไม่ส่ง"/>
    <s v="ยังไม่ส่ง"/>
    <s v="ยังไม่ส่ง"/>
    <m/>
    <s v="ไม่ต้องซ่อม"/>
  </r>
  <r>
    <n v="304"/>
    <x v="8"/>
    <n v="6"/>
    <s v="42032"/>
    <s v="นาย"/>
    <s v="วรปรัชญ์"/>
    <s v="จันทะทัง"/>
    <s v="42032@promma.ac.th"/>
    <n v="10"/>
    <n v="7"/>
    <n v="3"/>
    <n v="20"/>
    <x v="7"/>
    <n v="6"/>
    <m/>
    <n v="4"/>
    <n v="10"/>
    <n v="42"/>
    <m/>
    <n v="42"/>
    <n v="0"/>
    <s v="ส่งแล้ว"/>
    <s v="ส่งแล้ว"/>
    <s v="ส่งแล้ว"/>
    <n v="21"/>
    <n v="9"/>
    <s v="ส่งแล้ว"/>
    <s v="ส่งแล้ว"/>
    <s v="ยังไม่ส่ง"/>
    <n v="6"/>
    <s v="ส่งแล้ว"/>
    <n v="9"/>
    <s v="ยังไม่ส่ง"/>
    <n v="18"/>
    <n v="6"/>
    <n v="12"/>
    <s v="ยังไม่ส่ง"/>
    <s v="ส่งแล้ว"/>
    <n v="9"/>
    <s v="ยังไม่ส่ง"/>
    <s v="ส่งแล้ว"/>
    <s v="ยังไม่ส่ง"/>
    <n v="6"/>
    <m/>
    <s v="ไม่ต้องซ่อม"/>
  </r>
  <r>
    <n v="305"/>
    <x v="8"/>
    <n v="7"/>
    <s v="42065"/>
    <s v="นาย"/>
    <s v="นราวิชญ์"/>
    <s v="แก้วชิงดวง"/>
    <s v="42065@promma.ac.th"/>
    <n v="9"/>
    <n v="10"/>
    <n v="4"/>
    <n v="23"/>
    <x v="1"/>
    <n v="9"/>
    <m/>
    <n v="9"/>
    <n v="18"/>
    <n v="58"/>
    <m/>
    <n v="58"/>
    <n v="1.5"/>
    <s v="ส่งแล้ว"/>
    <s v="ส่งแล้ว"/>
    <s v="ส่งแล้ว"/>
    <n v="22"/>
    <n v="7"/>
    <s v="ส่งแล้ว"/>
    <s v="ส่งแล้ว"/>
    <n v="14"/>
    <n v="9"/>
    <s v="ส่งแล้ว"/>
    <n v="6"/>
    <n v="6"/>
    <n v="25"/>
    <n v="9"/>
    <n v="17"/>
    <s v="ส่งแล้ว"/>
    <s v="ส่งแล้ว"/>
    <n v="7"/>
    <s v="ส่งแล้ว"/>
    <s v="ส่งแล้ว"/>
    <n v="15"/>
    <n v="6"/>
    <m/>
    <s v="ไม่ต้องซ่อม"/>
  </r>
  <r>
    <n v="306"/>
    <x v="8"/>
    <n v="8"/>
    <s v="42102"/>
    <s v="นาย"/>
    <s v="บูรพา"/>
    <s v="จิตตวิสุทธิกุล"/>
    <s v="42102@promma.ac.th"/>
    <n v="10"/>
    <n v="10"/>
    <n v="5"/>
    <n v="25"/>
    <x v="11"/>
    <n v="5"/>
    <m/>
    <n v="9"/>
    <n v="14"/>
    <n v="49"/>
    <m/>
    <n v="49"/>
    <n v="0"/>
    <s v="ส่งแล้ว"/>
    <s v="ส่งแล้ว"/>
    <s v="ส่งแล้ว"/>
    <n v="20"/>
    <n v="8"/>
    <s v="ส่งแล้ว"/>
    <s v="ส่งแล้ว"/>
    <n v="10"/>
    <n v="8"/>
    <s v="ส่งแล้ว"/>
    <n v="11"/>
    <n v="8"/>
    <n v="11"/>
    <n v="6"/>
    <n v="9"/>
    <s v="ส่งแล้ว"/>
    <s v="ยังไม่ส่ง"/>
    <n v="5"/>
    <s v="ส่งแล้ว"/>
    <s v="ส่งแล้ว"/>
    <n v="9"/>
    <n v="6"/>
    <s v="ซ่อมแล้ว"/>
    <s v="ซ่อมแล้ว"/>
  </r>
  <r>
    <n v="307"/>
    <x v="8"/>
    <n v="9"/>
    <s v="42113"/>
    <s v="นาย"/>
    <s v="ศุภณัฐ"/>
    <s v="นุตรักษ์"/>
    <s v="42113@promma.ac.th"/>
    <n v="10"/>
    <n v="9"/>
    <n v="4"/>
    <n v="23"/>
    <x v="11"/>
    <n v="6"/>
    <m/>
    <n v="9"/>
    <n v="15"/>
    <n v="48"/>
    <m/>
    <n v="48"/>
    <n v="0"/>
    <s v="ส่งแล้ว"/>
    <s v="ส่งแล้ว"/>
    <s v="ส่งแล้ว"/>
    <n v="18"/>
    <n v="8"/>
    <s v="ส่งแล้ว"/>
    <s v="ส่งแล้ว"/>
    <n v="10"/>
    <n v="7"/>
    <s v="ส่งแล้ว"/>
    <n v="9"/>
    <n v="5"/>
    <n v="14"/>
    <n v="6"/>
    <n v="10"/>
    <s v="ส่งแล้ว"/>
    <s v="ยังไม่ส่ง"/>
    <n v="9"/>
    <s v="ส่งแล้ว"/>
    <s v="ส่งแล้ว"/>
    <n v="16"/>
    <n v="5"/>
    <m/>
    <s v="ไม่ต้องซ่อม"/>
  </r>
  <r>
    <n v="308"/>
    <x v="8"/>
    <n v="10"/>
    <s v="42179"/>
    <s v="นาย"/>
    <s v="ธนคุณ"/>
    <s v="โกศลนิรัติวงษ์"/>
    <s v="42179@promma.ac.th"/>
    <n v="9"/>
    <n v="10"/>
    <n v="4"/>
    <n v="23"/>
    <x v="11"/>
    <n v="5"/>
    <m/>
    <n v="9"/>
    <n v="14"/>
    <n v="47"/>
    <m/>
    <n v="47"/>
    <n v="0"/>
    <s v="ส่งแล้ว"/>
    <s v="ส่งแล้ว"/>
    <s v="ส่งแล้ว"/>
    <n v="11"/>
    <n v="4"/>
    <s v="ส่งแล้ว"/>
    <s v="ส่งแล้ว"/>
    <n v="14"/>
    <n v="9"/>
    <s v="ส่งแล้ว"/>
    <n v="7"/>
    <n v="5"/>
    <n v="15"/>
    <n v="5"/>
    <n v="10"/>
    <s v="ส่งแล้ว"/>
    <s v="ยังไม่ส่ง"/>
    <n v="5"/>
    <s v="ส่งแล้ว"/>
    <s v="ส่งแล้ว"/>
    <n v="17"/>
    <n v="4"/>
    <m/>
    <s v="ไม่ต้องซ่อม"/>
  </r>
  <r>
    <n v="309"/>
    <x v="8"/>
    <n v="11"/>
    <s v="42192"/>
    <s v="นาย"/>
    <s v="อิทธิพันธ์"/>
    <s v="ปรีชาชัยพานิช"/>
    <s v="42192@promma.ac.th"/>
    <n v="10"/>
    <n v="10"/>
    <n v="4"/>
    <n v="24"/>
    <x v="11"/>
    <n v="5"/>
    <m/>
    <n v="9"/>
    <n v="14"/>
    <n v="48"/>
    <m/>
    <n v="48"/>
    <n v="0"/>
    <s v="ส่งแล้ว"/>
    <s v="ส่งแล้ว"/>
    <s v="ส่งแล้ว"/>
    <n v="22"/>
    <n v="9"/>
    <s v="ส่งแล้ว"/>
    <s v="ส่งแล้ว"/>
    <n v="12"/>
    <n v="9"/>
    <s v="ส่งแล้ว"/>
    <n v="11"/>
    <n v="5"/>
    <n v="11"/>
    <n v="8"/>
    <n v="10"/>
    <s v="ส่งแล้ว"/>
    <s v="ยังไม่ส่ง"/>
    <n v="7"/>
    <s v="ส่งแล้ว"/>
    <s v="ส่งแล้ว"/>
    <n v="17"/>
    <n v="5"/>
    <m/>
    <s v="ไม่ต้องซ่อม"/>
  </r>
  <r>
    <n v="310"/>
    <x v="8"/>
    <n v="12"/>
    <s v="42226"/>
    <s v="นาย"/>
    <s v="พีรพัฒน์"/>
    <s v="แจ่มจำรัส"/>
    <s v="42226@promma.ac.th"/>
    <n v="10"/>
    <n v="10"/>
    <n v="4"/>
    <n v="24"/>
    <x v="8"/>
    <n v="5"/>
    <m/>
    <n v="9"/>
    <n v="14"/>
    <n v="49"/>
    <m/>
    <n v="49"/>
    <n v="0"/>
    <s v="ส่งแล้ว"/>
    <s v="ส่งแล้ว"/>
    <s v="ส่งแล้ว"/>
    <n v="17"/>
    <n v="10"/>
    <s v="ส่งแล้ว"/>
    <s v="ส่งแล้ว"/>
    <n v="10"/>
    <n v="9"/>
    <s v="ส่งแล้ว"/>
    <n v="11"/>
    <n v="5"/>
    <n v="16"/>
    <n v="6"/>
    <n v="11"/>
    <s v="ส่งแล้ว"/>
    <s v="ยังไม่ส่ง"/>
    <n v="6"/>
    <s v="ส่งแล้ว"/>
    <s v="ส่งแล้ว"/>
    <n v="17"/>
    <n v="3"/>
    <m/>
    <s v="ไม่ต้องซ่อม"/>
  </r>
  <r>
    <n v="311"/>
    <x v="8"/>
    <n v="13"/>
    <s v="42235"/>
    <s v="นาย"/>
    <s v="เอกรินทร์"/>
    <s v="หมวกผึ้ง"/>
    <s v="42235@promma.ac.th"/>
    <n v="10"/>
    <n v="10"/>
    <n v="4"/>
    <n v="24"/>
    <x v="4"/>
    <n v="6"/>
    <m/>
    <n v="1"/>
    <n v="7"/>
    <n v="44"/>
    <m/>
    <n v="44"/>
    <n v="0"/>
    <s v="ส่งแล้ว"/>
    <s v="ส่งแล้ว"/>
    <s v="ส่งแล้ว"/>
    <n v="19"/>
    <n v="10"/>
    <s v="ส่งแล้ว"/>
    <s v="ส่งแล้ว"/>
    <n v="13"/>
    <n v="9"/>
    <s v="ส่งแล้ว"/>
    <n v="11"/>
    <n v="7"/>
    <n v="19"/>
    <n v="7"/>
    <n v="13"/>
    <s v="ส่งแล้ว"/>
    <s v="ยังไม่ส่ง"/>
    <n v="8"/>
    <s v="ยังไม่ส่ง"/>
    <s v="ยังไม่ส่ง"/>
    <s v="ยังไม่ส่ง"/>
    <n v="5"/>
    <m/>
    <s v="ไม่ต้องซ่อม"/>
  </r>
  <r>
    <n v="312"/>
    <x v="8"/>
    <n v="14"/>
    <s v="43976"/>
    <s v="นาย"/>
    <s v="บัญชา"/>
    <s v="สุขอุทัย"/>
    <s v="43976@promma.ac.th"/>
    <n v="9"/>
    <n v="10"/>
    <n v="5"/>
    <n v="24"/>
    <x v="3"/>
    <n v="6"/>
    <m/>
    <n v="9"/>
    <n v="15"/>
    <n v="54"/>
    <m/>
    <n v="54"/>
    <n v="1"/>
    <s v="ส่งแล้ว"/>
    <s v="ส่งแล้ว"/>
    <s v="ส่งแล้ว"/>
    <n v="17"/>
    <n v="5"/>
    <s v="ส่งแล้ว"/>
    <s v="ส่งแล้ว"/>
    <n v="13"/>
    <n v="10"/>
    <s v="ส่งแล้ว"/>
    <n v="10"/>
    <n v="8"/>
    <n v="21"/>
    <n v="8"/>
    <n v="15"/>
    <s v="ส่งแล้ว"/>
    <s v="ยังไม่ส่ง"/>
    <n v="8"/>
    <s v="ส่งแล้ว"/>
    <s v="ส่งแล้ว"/>
    <n v="15"/>
    <n v="5"/>
    <m/>
    <s v="ไม่ต้องซ่อม"/>
  </r>
  <r>
    <n v="313"/>
    <x v="8"/>
    <n v="15"/>
    <s v="43977"/>
    <s v="นาย"/>
    <s v="รพีภัทร"/>
    <s v="เขียวมะนี"/>
    <s v="43977@promma.ac.th"/>
    <n v="9"/>
    <n v="10"/>
    <n v="5"/>
    <n v="24"/>
    <x v="8"/>
    <n v="5"/>
    <m/>
    <n v="9"/>
    <n v="14"/>
    <n v="49"/>
    <m/>
    <n v="49"/>
    <n v="0"/>
    <s v="ส่งแล้ว"/>
    <s v="ส่งแล้ว"/>
    <s v="ส่งแล้ว"/>
    <n v="20"/>
    <n v="6"/>
    <s v="ส่งแล้ว"/>
    <s v="ส่งแล้ว"/>
    <n v="13"/>
    <n v="9"/>
    <s v="ส่งแล้ว"/>
    <n v="10"/>
    <n v="9"/>
    <n v="15"/>
    <n v="6"/>
    <n v="11"/>
    <s v="ส่งแล้ว"/>
    <s v="ยังไม่ส่ง"/>
    <n v="7"/>
    <s v="ส่งแล้ว"/>
    <s v="ส่งแล้ว"/>
    <n v="17"/>
    <n v="6"/>
    <m/>
    <s v="ไม่ต้องซ่อม"/>
  </r>
  <r>
    <n v="314"/>
    <x v="8"/>
    <n v="16"/>
    <s v="43978"/>
    <s v="นาย"/>
    <s v="สิริณัฎฐ์"/>
    <s v="บุญเกตุ"/>
    <s v="43978@promma.ac.th"/>
    <n v="10"/>
    <n v="10"/>
    <n v="4"/>
    <n v="24"/>
    <x v="7"/>
    <n v="6"/>
    <m/>
    <n v="9"/>
    <n v="15"/>
    <n v="51"/>
    <m/>
    <n v="51"/>
    <n v="1"/>
    <s v="ส่งแล้ว"/>
    <s v="ส่งแล้ว"/>
    <s v="ส่งแล้ว"/>
    <n v="20"/>
    <n v="10"/>
    <s v="ส่งแล้ว"/>
    <s v="ส่งแล้ว"/>
    <n v="13"/>
    <n v="9"/>
    <s v="ส่งแล้ว"/>
    <n v="10"/>
    <n v="7"/>
    <n v="19"/>
    <n v="4"/>
    <n v="12"/>
    <s v="ส่งแล้ว"/>
    <s v="ยังไม่ส่ง"/>
    <n v="8"/>
    <s v="ส่งแล้ว"/>
    <s v="ส่งแล้ว"/>
    <n v="17"/>
    <n v="6"/>
    <m/>
    <s v="ไม่ต้องซ่อม"/>
  </r>
  <r>
    <n v="315"/>
    <x v="8"/>
    <n v="17"/>
    <s v="43979"/>
    <s v="นาย"/>
    <s v="อรรถชัย"/>
    <s v="เนียมหุ่น"/>
    <s v="43979@promma.ac.th"/>
    <n v="10"/>
    <n v="9"/>
    <n v="4"/>
    <n v="23"/>
    <x v="8"/>
    <n v="5"/>
    <m/>
    <n v="9"/>
    <n v="14"/>
    <n v="48"/>
    <m/>
    <n v="48"/>
    <n v="0"/>
    <s v="ส่งแล้ว"/>
    <s v="ส่งแล้ว"/>
    <s v="ส่งแล้ว"/>
    <n v="16"/>
    <n v="9"/>
    <s v="ส่งแล้ว"/>
    <s v="ส่งแล้ว"/>
    <n v="12"/>
    <n v="6"/>
    <s v="ส่งแล้ว"/>
    <n v="11"/>
    <n v="5"/>
    <n v="16"/>
    <n v="5"/>
    <n v="11"/>
    <s v="ส่งแล้ว"/>
    <s v="ยังไม่ส่ง"/>
    <n v="5"/>
    <s v="ส่งแล้ว"/>
    <s v="ส่งแล้ว"/>
    <n v="16"/>
    <n v="4"/>
    <m/>
    <s v="ไม่ต้องซ่อม"/>
  </r>
  <r>
    <n v="316"/>
    <x v="8"/>
    <n v="18"/>
    <s v="43980"/>
    <s v="นาย"/>
    <s v="อาชชวิน"/>
    <s v="หงษ์ษา"/>
    <s v="43980@promma.ac.th"/>
    <n v="10"/>
    <n v="10"/>
    <n v="5"/>
    <n v="25"/>
    <x v="5"/>
    <n v="6"/>
    <m/>
    <n v="9"/>
    <n v="15"/>
    <n v="54"/>
    <m/>
    <n v="54"/>
    <n v="1"/>
    <s v="ส่งแล้ว"/>
    <s v="ส่งแล้ว"/>
    <s v="ส่งแล้ว"/>
    <n v="22"/>
    <n v="9"/>
    <s v="ส่งแล้ว"/>
    <s v="ส่งแล้ว"/>
    <n v="13"/>
    <n v="9"/>
    <s v="ส่งแล้ว"/>
    <n v="10"/>
    <n v="9"/>
    <n v="19"/>
    <n v="9"/>
    <n v="14"/>
    <s v="ส่งแล้ว"/>
    <s v="ยังไม่ส่ง"/>
    <n v="8"/>
    <s v="ส่งแล้ว"/>
    <s v="ส่งแล้ว"/>
    <n v="14"/>
    <n v="6"/>
    <m/>
    <s v="ไม่ต้องซ่อม"/>
  </r>
  <r>
    <n v="317"/>
    <x v="8"/>
    <n v="19"/>
    <s v="41924"/>
    <s v="นางสาว"/>
    <s v="ไปรยา"/>
    <s v="เฟื่องนภากิจ"/>
    <s v="41924@promma.ac.th"/>
    <n v="9"/>
    <n v="10"/>
    <n v="4"/>
    <n v="23"/>
    <x v="4"/>
    <n v="5"/>
    <m/>
    <n v="3"/>
    <n v="8"/>
    <n v="44"/>
    <m/>
    <n v="44"/>
    <n v="0"/>
    <s v="ส่งแล้ว"/>
    <s v="ส่งแล้ว"/>
    <s v="ส่งแล้ว"/>
    <n v="16"/>
    <n v="6"/>
    <s v="ส่งแล้ว"/>
    <s v="ส่งแล้ว"/>
    <n v="9"/>
    <n v="9"/>
    <s v="ส่งแล้ว"/>
    <n v="9"/>
    <n v="6"/>
    <n v="17"/>
    <n v="9"/>
    <n v="13"/>
    <s v="ยังไม่ส่ง"/>
    <s v="ส่งแล้ว"/>
    <n v="7"/>
    <s v="ส่งแล้ว"/>
    <s v="ยังไม่ส่ง"/>
    <s v="ยังไม่ส่ง"/>
    <s v="ยังไม่ส่ง"/>
    <m/>
    <s v="ไม่ต้องซ่อม"/>
  </r>
  <r>
    <n v="318"/>
    <x v="8"/>
    <n v="20"/>
    <s v="41962"/>
    <s v="นางสาว"/>
    <s v="นันทิชา"/>
    <s v="เสียงล้ำ"/>
    <s v="41962@promma.ac.th"/>
    <n v="10"/>
    <n v="10"/>
    <n v="4"/>
    <n v="24"/>
    <x v="5"/>
    <n v="5"/>
    <m/>
    <n v="9"/>
    <n v="14"/>
    <n v="52"/>
    <m/>
    <n v="52"/>
    <n v="1"/>
    <s v="ส่งแล้ว"/>
    <s v="ส่งแล้ว"/>
    <s v="ส่งแล้ว"/>
    <n v="18"/>
    <n v="8"/>
    <s v="ส่งแล้ว"/>
    <s v="ส่งแล้ว"/>
    <n v="9"/>
    <n v="9"/>
    <s v="ส่งแล้ว"/>
    <n v="11"/>
    <n v="6"/>
    <n v="19"/>
    <n v="8"/>
    <n v="14"/>
    <s v="ส่งแล้ว"/>
    <s v="ยังไม่ส่ง"/>
    <n v="7"/>
    <s v="ส่งแล้ว"/>
    <s v="ส่งแล้ว"/>
    <n v="13"/>
    <n v="4"/>
    <m/>
    <s v="ไม่ต้องซ่อม"/>
  </r>
  <r>
    <n v="319"/>
    <x v="8"/>
    <n v="21"/>
    <s v="41971"/>
    <s v="นางสาว"/>
    <s v="ศริญญา"/>
    <s v="สุขวงษ์"/>
    <s v="41971@promma.ac.th"/>
    <n v="9"/>
    <n v="10"/>
    <n v="4"/>
    <n v="23"/>
    <x v="11"/>
    <n v="6"/>
    <m/>
    <n v="9"/>
    <n v="15"/>
    <n v="48"/>
    <m/>
    <n v="48"/>
    <n v="0"/>
    <s v="ส่งแล้ว"/>
    <s v="ส่งแล้ว"/>
    <s v="ส่งแล้ว"/>
    <n v="20"/>
    <n v="7"/>
    <s v="ส่งแล้ว"/>
    <s v="ส่งแล้ว"/>
    <n v="14"/>
    <n v="9"/>
    <s v="ส่งแล้ว"/>
    <n v="11"/>
    <n v="6"/>
    <n v="12"/>
    <n v="5"/>
    <n v="9"/>
    <s v="ส่งแล้ว"/>
    <s v="ยังไม่ส่ง"/>
    <n v="8"/>
    <s v="ส่งแล้ว"/>
    <s v="ส่งแล้ว"/>
    <n v="13"/>
    <n v="5"/>
    <s v="ซ่อมแล้ว"/>
    <s v="ซ่อมแล้ว"/>
  </r>
  <r>
    <n v="320"/>
    <x v="8"/>
    <n v="22"/>
    <s v="42003"/>
    <s v="นางสาว"/>
    <s v="ทัศพร"/>
    <s v="ขำสวัสดิ์"/>
    <s v="42003@promma.ac.th"/>
    <n v="10"/>
    <n v="10"/>
    <n v="4"/>
    <n v="24"/>
    <x v="3"/>
    <n v="10"/>
    <m/>
    <n v="7"/>
    <n v="17"/>
    <n v="56"/>
    <m/>
    <n v="56"/>
    <n v="1.5"/>
    <s v="ส่งแล้ว"/>
    <s v="ส่งแล้ว"/>
    <s v="ส่งแล้ว"/>
    <n v="16"/>
    <n v="8"/>
    <s v="ส่งแล้ว"/>
    <s v="ส่งแล้ว"/>
    <n v="9"/>
    <n v="9"/>
    <s v="ส่งแล้ว"/>
    <n v="9"/>
    <n v="5"/>
    <n v="24"/>
    <n v="6"/>
    <n v="15"/>
    <s v="ส่งแล้ว"/>
    <s v="ส่งแล้ว"/>
    <n v="9"/>
    <s v="ส่งแล้ว"/>
    <s v="ยังไม่ส่ง"/>
    <n v="12"/>
    <n v="6"/>
    <m/>
    <s v="ไม่ต้องซ่อม"/>
  </r>
  <r>
    <n v="321"/>
    <x v="8"/>
    <n v="23"/>
    <s v="42011"/>
    <s v="นางสาว"/>
    <s v="วรัชญา"/>
    <s v="ยิ้มละมัย"/>
    <s v="42011@promma.ac.th"/>
    <n v="10"/>
    <n v="10"/>
    <n v="4"/>
    <n v="24"/>
    <x v="11"/>
    <n v="5"/>
    <m/>
    <n v="9"/>
    <n v="14"/>
    <n v="48"/>
    <m/>
    <n v="48"/>
    <n v="0"/>
    <s v="ส่งแล้ว"/>
    <s v="ส่งแล้ว"/>
    <s v="ส่งแล้ว"/>
    <n v="20"/>
    <n v="9"/>
    <s v="ส่งแล้ว"/>
    <s v="ส่งแล้ว"/>
    <n v="11"/>
    <n v="8"/>
    <s v="ส่งแล้ว"/>
    <n v="10"/>
    <n v="7"/>
    <n v="14"/>
    <n v="4"/>
    <n v="9"/>
    <s v="ยังไม่ส่ง"/>
    <s v="ส่งแล้ว"/>
    <n v="7"/>
    <s v="ส่งแล้ว"/>
    <s v="ส่งแล้ว"/>
    <n v="18"/>
    <n v="6"/>
    <s v="ซ่อมแล้ว"/>
    <s v="ซ่อมแล้ว"/>
  </r>
  <r>
    <n v="322"/>
    <x v="8"/>
    <n v="24"/>
    <s v="42046"/>
    <s v="นางสาว"/>
    <s v="ธัญญภัสร์"/>
    <s v="เสือนาค"/>
    <s v="42046@promma.ac.th"/>
    <n v="9"/>
    <n v="9"/>
    <n v="2"/>
    <n v="20"/>
    <x v="8"/>
    <n v="4"/>
    <m/>
    <n v="0"/>
    <n v="4"/>
    <n v="35"/>
    <m/>
    <n v="35"/>
    <n v="0"/>
    <s v="ส่งแล้ว"/>
    <s v="ส่งแล้ว"/>
    <s v="ส่งแล้ว"/>
    <n v="20"/>
    <n v="6"/>
    <s v="ส่งแล้ว"/>
    <s v="ส่งแล้ว"/>
    <n v="12"/>
    <n v="6"/>
    <s v="ส่งแล้ว"/>
    <s v="ยังไม่ส่ง"/>
    <s v="ยังไม่ส่ง"/>
    <n v="16"/>
    <n v="5"/>
    <n v="11"/>
    <s v="ยังไม่ส่ง"/>
    <s v="ส่งแล้ว"/>
    <s v="ยังไม่ส่ง"/>
    <s v="ยังไม่ส่ง"/>
    <s v="ยังไม่ส่ง"/>
    <s v="ยังไม่ส่ง"/>
    <s v="ยังไม่ส่ง"/>
    <m/>
    <s v="ไม่ต้องซ่อม"/>
  </r>
  <r>
    <n v="323"/>
    <x v="8"/>
    <n v="25"/>
    <s v="42058"/>
    <s v="นางสาว"/>
    <s v="สุภัสสร"/>
    <s v="ใจเด็ด"/>
    <s v="42058@promma.ac.th"/>
    <n v="10"/>
    <n v="10"/>
    <n v="4"/>
    <n v="24"/>
    <x v="8"/>
    <n v="9"/>
    <m/>
    <n v="1"/>
    <n v="10"/>
    <n v="45"/>
    <m/>
    <n v="45"/>
    <n v="0"/>
    <s v="ส่งแล้ว"/>
    <s v="ส่งแล้ว"/>
    <s v="ส่งแล้ว"/>
    <n v="20"/>
    <n v="8"/>
    <s v="ส่งแล้ว"/>
    <s v="ส่งแล้ว"/>
    <n v="10"/>
    <n v="9"/>
    <s v="ส่งแล้ว"/>
    <n v="11"/>
    <n v="5"/>
    <n v="16"/>
    <n v="6"/>
    <n v="11"/>
    <s v="ส่งแล้ว"/>
    <s v="ส่งแล้ว"/>
    <n v="5"/>
    <s v="ยังไม่ส่ง"/>
    <s v="ยังไม่ส่ง"/>
    <s v="ยังไม่ส่ง"/>
    <n v="6"/>
    <m/>
    <s v="ไม่ต้องซ่อม"/>
  </r>
  <r>
    <n v="324"/>
    <x v="8"/>
    <n v="26"/>
    <s v="42124"/>
    <s v="นางสาว"/>
    <s v="ปุญญิสา"/>
    <s v="เปี่ยมโชคอนันต์"/>
    <s v="42124@promma.ac.th"/>
    <n v="10"/>
    <n v="10"/>
    <n v="5"/>
    <n v="25"/>
    <x v="6"/>
    <n v="5"/>
    <m/>
    <n v="9"/>
    <n v="14"/>
    <n v="55"/>
    <m/>
    <n v="55"/>
    <n v="1.5"/>
    <s v="ส่งแล้ว"/>
    <s v="ส่งแล้ว"/>
    <s v="ส่งแล้ว"/>
    <n v="21"/>
    <n v="9"/>
    <s v="ส่งแล้ว"/>
    <s v="ส่งแล้ว"/>
    <n v="15"/>
    <n v="9"/>
    <s v="ส่งแล้ว"/>
    <n v="11"/>
    <n v="8"/>
    <n v="21"/>
    <n v="10"/>
    <n v="16"/>
    <s v="ส่งแล้ว"/>
    <s v="ยังไม่ส่ง"/>
    <n v="6"/>
    <s v="ส่งแล้ว"/>
    <s v="ส่งแล้ว"/>
    <n v="15"/>
    <n v="7"/>
    <m/>
    <s v="ไม่ต้องซ่อม"/>
  </r>
  <r>
    <n v="325"/>
    <x v="8"/>
    <n v="27"/>
    <s v="42130"/>
    <s v="นางสาว"/>
    <s v="มณฐกาญจน์"/>
    <s v="กล่ำทอง"/>
    <s v="42130@promma.ac.th"/>
    <n v="9"/>
    <n v="10"/>
    <n v="4"/>
    <n v="23"/>
    <x v="8"/>
    <n v="8"/>
    <m/>
    <n v="4"/>
    <n v="12"/>
    <n v="46"/>
    <m/>
    <n v="46"/>
    <n v="0"/>
    <s v="ส่งแล้ว"/>
    <s v="ส่งแล้ว"/>
    <s v="ส่งแล้ว"/>
    <n v="20"/>
    <n v="6"/>
    <s v="ส่งแล้ว"/>
    <s v="ส่งแล้ว"/>
    <n v="10"/>
    <n v="9"/>
    <s v="ส่งแล้ว"/>
    <n v="11"/>
    <n v="6"/>
    <n v="15"/>
    <n v="6"/>
    <n v="11"/>
    <s v="ส่งแล้ว"/>
    <s v="ส่งแล้ว"/>
    <s v="ยังไม่ส่ง"/>
    <s v="ส่งแล้ว"/>
    <s v="ยังไม่ส่ง"/>
    <s v="ยังไม่ส่ง"/>
    <n v="6"/>
    <m/>
    <s v="ไม่ต้องซ่อม"/>
  </r>
  <r>
    <n v="326"/>
    <x v="8"/>
    <n v="28"/>
    <s v="42136"/>
    <s v="นางสาว"/>
    <s v="อธิชา"/>
    <s v="เก้าลิ้ม"/>
    <s v="42136@promma.ac.th"/>
    <n v="10"/>
    <n v="10"/>
    <n v="5"/>
    <n v="25"/>
    <x v="4"/>
    <n v="5"/>
    <m/>
    <n v="9"/>
    <n v="14"/>
    <n v="52"/>
    <m/>
    <n v="52"/>
    <n v="1"/>
    <s v="ส่งแล้ว"/>
    <s v="ส่งแล้ว"/>
    <s v="ส่งแล้ว"/>
    <n v="21"/>
    <n v="8"/>
    <s v="ส่งแล้ว"/>
    <s v="ส่งแล้ว"/>
    <n v="15"/>
    <n v="9"/>
    <s v="ส่งแล้ว"/>
    <n v="11"/>
    <n v="8"/>
    <n v="17"/>
    <n v="8"/>
    <n v="13"/>
    <s v="ส่งแล้ว"/>
    <s v="ยังไม่ส่ง"/>
    <n v="6"/>
    <s v="ส่งแล้ว"/>
    <s v="ส่งแล้ว"/>
    <n v="13"/>
    <n v="7"/>
    <m/>
    <s v="ไม่ต้องซ่อม"/>
  </r>
  <r>
    <n v="327"/>
    <x v="8"/>
    <n v="29"/>
    <s v="42201"/>
    <s v="นางสาว"/>
    <s v="ธมนวรรณ"/>
    <s v="จิตรเอื้อ"/>
    <s v="42201@promma.ac.th"/>
    <n v="10"/>
    <n v="10"/>
    <n v="4"/>
    <n v="24"/>
    <x v="6"/>
    <n v="5"/>
    <m/>
    <n v="9"/>
    <n v="14"/>
    <n v="54"/>
    <m/>
    <n v="54"/>
    <n v="1"/>
    <s v="ส่งแล้ว"/>
    <s v="ส่งแล้ว"/>
    <s v="ส่งแล้ว"/>
    <n v="21"/>
    <n v="8"/>
    <s v="ส่งแล้ว"/>
    <s v="ส่งแล้ว"/>
    <n v="12"/>
    <n v="9"/>
    <s v="ส่งแล้ว"/>
    <n v="9"/>
    <n v="5"/>
    <n v="22"/>
    <n v="9"/>
    <n v="16"/>
    <s v="ส่งแล้ว"/>
    <s v="ยังไม่ส่ง"/>
    <n v="7"/>
    <s v="ส่งแล้ว"/>
    <s v="ส่งแล้ว"/>
    <n v="14"/>
    <n v="6"/>
    <m/>
    <s v="ไม่ต้องซ่อม"/>
  </r>
  <r>
    <n v="328"/>
    <x v="8"/>
    <n v="30"/>
    <s v="42212"/>
    <s v="นางสาว"/>
    <s v="อภิชญา"/>
    <s v="แซ่ฉั่ว"/>
    <s v="42212@promma.ac.th"/>
    <n v="10"/>
    <n v="10"/>
    <n v="4"/>
    <n v="24"/>
    <x v="4"/>
    <n v="5"/>
    <m/>
    <n v="9"/>
    <n v="14"/>
    <n v="51"/>
    <m/>
    <n v="51"/>
    <n v="1"/>
    <s v="ส่งแล้ว"/>
    <s v="ส่งแล้ว"/>
    <s v="ส่งแล้ว"/>
    <n v="20"/>
    <n v="8"/>
    <s v="ส่งแล้ว"/>
    <s v="ส่งแล้ว"/>
    <n v="12"/>
    <n v="9"/>
    <s v="ส่งแล้ว"/>
    <n v="10"/>
    <n v="7"/>
    <n v="17"/>
    <n v="8"/>
    <n v="13"/>
    <s v="ส่งแล้ว"/>
    <s v="ยังไม่ส่ง"/>
    <n v="7"/>
    <s v="ส่งแล้ว"/>
    <s v="ส่งแล้ว"/>
    <n v="16"/>
    <n v="6"/>
    <m/>
    <s v="ไม่ต้องซ่อม"/>
  </r>
  <r>
    <n v="329"/>
    <x v="8"/>
    <n v="31"/>
    <s v="42241"/>
    <s v="นางสาว"/>
    <s v="ธิดารัตน์"/>
    <s v="คำรวย"/>
    <s v="42241@promma.ac.th"/>
    <n v="10"/>
    <n v="10"/>
    <n v="5"/>
    <n v="25"/>
    <x v="11"/>
    <n v="5"/>
    <m/>
    <n v="9"/>
    <n v="14"/>
    <n v="49"/>
    <m/>
    <n v="49"/>
    <n v="0"/>
    <s v="ส่งแล้ว"/>
    <s v="ส่งแล้ว"/>
    <s v="ส่งแล้ว"/>
    <n v="18"/>
    <n v="9"/>
    <s v="ส่งแล้ว"/>
    <s v="ส่งแล้ว"/>
    <n v="10"/>
    <n v="9"/>
    <s v="ส่งแล้ว"/>
    <n v="11"/>
    <n v="8"/>
    <n v="16"/>
    <n v="4"/>
    <n v="10"/>
    <s v="ส่งแล้ว"/>
    <s v="ยังไม่ส่ง"/>
    <n v="5"/>
    <s v="ส่งแล้ว"/>
    <s v="ส่งแล้ว"/>
    <n v="18"/>
    <n v="6"/>
    <m/>
    <s v="ไม่ต้องซ่อม"/>
  </r>
  <r>
    <n v="330"/>
    <x v="8"/>
    <n v="32"/>
    <s v="42253"/>
    <s v="นางสาว"/>
    <s v="สุชานันท์"/>
    <s v="จันต๊ะเรือง"/>
    <s v="42253@promma.ac.th"/>
    <n v="10"/>
    <n v="10"/>
    <n v="4"/>
    <n v="24"/>
    <x v="4"/>
    <n v="5"/>
    <m/>
    <n v="9"/>
    <n v="14"/>
    <n v="51"/>
    <m/>
    <n v="51"/>
    <n v="1"/>
    <s v="ส่งแล้ว"/>
    <s v="ส่งแล้ว"/>
    <s v="ส่งแล้ว"/>
    <n v="17"/>
    <n v="8"/>
    <s v="ส่งแล้ว"/>
    <s v="ส่งแล้ว"/>
    <n v="13"/>
    <n v="9"/>
    <s v="ส่งแล้ว"/>
    <n v="11"/>
    <n v="7"/>
    <n v="20"/>
    <n v="6"/>
    <n v="13"/>
    <s v="ส่งแล้ว"/>
    <s v="ยังไม่ส่ง"/>
    <n v="5"/>
    <s v="ส่งแล้ว"/>
    <s v="ส่งแล้ว"/>
    <n v="18"/>
    <n v="6"/>
    <m/>
    <s v="ไม่ต้องซ่อม"/>
  </r>
  <r>
    <n v="331"/>
    <x v="8"/>
    <n v="33"/>
    <s v="42277"/>
    <s v="นางสาว"/>
    <s v="ธนภรณ์"/>
    <s v="โพธิ์คล้าย"/>
    <s v="42277@promma.ac.th"/>
    <n v="10"/>
    <n v="10"/>
    <n v="4"/>
    <n v="24"/>
    <x v="5"/>
    <n v="6"/>
    <m/>
    <n v="9"/>
    <n v="15"/>
    <n v="53"/>
    <m/>
    <n v="53"/>
    <n v="1"/>
    <s v="ส่งแล้ว"/>
    <s v="ส่งแล้ว"/>
    <s v="ส่งแล้ว"/>
    <n v="20"/>
    <n v="8"/>
    <s v="ส่งแล้ว"/>
    <s v="ส่งแล้ว"/>
    <n v="14"/>
    <n v="10"/>
    <s v="ส่งแล้ว"/>
    <n v="10"/>
    <n v="6"/>
    <n v="21"/>
    <n v="7"/>
    <n v="14"/>
    <s v="ส่งแล้ว"/>
    <s v="ยังไม่ส่ง"/>
    <n v="8"/>
    <s v="ส่งแล้ว"/>
    <s v="ส่งแล้ว"/>
    <n v="18"/>
    <n v="6"/>
    <m/>
    <s v="ไม่ต้องซ่อม"/>
  </r>
  <r>
    <n v="332"/>
    <x v="8"/>
    <n v="34"/>
    <s v="43981"/>
    <s v="นางสาว"/>
    <s v="กัญญาวีร์"/>
    <s v="ทวีศักดิ์"/>
    <s v="43981@promma.ac.th"/>
    <n v="10"/>
    <n v="10"/>
    <n v="4"/>
    <n v="24"/>
    <x v="5"/>
    <n v="5"/>
    <m/>
    <n v="9"/>
    <n v="14"/>
    <n v="52"/>
    <m/>
    <n v="52"/>
    <n v="1"/>
    <s v="ส่งแล้ว"/>
    <s v="ส่งแล้ว"/>
    <s v="ส่งแล้ว"/>
    <n v="22"/>
    <n v="8"/>
    <s v="ส่งแล้ว"/>
    <s v="ส่งแล้ว"/>
    <n v="14"/>
    <n v="9"/>
    <s v="ส่งแล้ว"/>
    <n v="10"/>
    <n v="6"/>
    <n v="19"/>
    <n v="8"/>
    <n v="14"/>
    <s v="ส่งแล้ว"/>
    <s v="ยังไม่ส่ง"/>
    <n v="5"/>
    <s v="ส่งแล้ว"/>
    <s v="ส่งแล้ว"/>
    <n v="13"/>
    <n v="6"/>
    <m/>
    <s v="ไม่ต้องซ่อม"/>
  </r>
  <r>
    <n v="333"/>
    <x v="8"/>
    <n v="35"/>
    <s v="43982"/>
    <s v="นางสาว"/>
    <s v="กุลนิดา"/>
    <s v="กันล้อม"/>
    <s v="43982@promma.ac.th"/>
    <n v="10"/>
    <n v="10"/>
    <n v="4"/>
    <n v="24"/>
    <x v="11"/>
    <n v="5"/>
    <m/>
    <n v="9"/>
    <n v="14"/>
    <n v="48"/>
    <m/>
    <n v="48"/>
    <n v="0"/>
    <s v="ส่งแล้ว"/>
    <s v="ส่งแล้ว"/>
    <s v="ส่งแล้ว"/>
    <n v="18"/>
    <n v="8"/>
    <s v="ส่งแล้ว"/>
    <s v="ส่งแล้ว"/>
    <n v="13"/>
    <n v="9"/>
    <s v="ส่งแล้ว"/>
    <n v="11"/>
    <n v="7"/>
    <n v="12"/>
    <n v="7"/>
    <n v="10"/>
    <s v="ส่งแล้ว"/>
    <s v="ยังไม่ส่ง"/>
    <n v="6"/>
    <s v="ส่งแล้ว"/>
    <s v="ส่งแล้ว"/>
    <n v="13"/>
    <n v="7"/>
    <m/>
    <s v="ไม่ต้องซ่อม"/>
  </r>
  <r>
    <n v="334"/>
    <x v="8"/>
    <n v="36"/>
    <s v="43983"/>
    <s v="นางสาว"/>
    <s v="ขวัญเนตร"/>
    <s v="พรมรักษ์"/>
    <s v="43983@promma.ac.th"/>
    <n v="10"/>
    <n v="10"/>
    <n v="4"/>
    <n v="24"/>
    <x v="7"/>
    <n v="10"/>
    <m/>
    <n v="9"/>
    <n v="19"/>
    <n v="55"/>
    <m/>
    <n v="55"/>
    <n v="1.5"/>
    <s v="ส่งแล้ว"/>
    <s v="ส่งแล้ว"/>
    <s v="ส่งแล้ว"/>
    <n v="16"/>
    <n v="9"/>
    <s v="ส่งแล้ว"/>
    <s v="ส่งแล้ว"/>
    <n v="9"/>
    <n v="9"/>
    <s v="ส่งแล้ว"/>
    <n v="9"/>
    <n v="5"/>
    <n v="16"/>
    <n v="8"/>
    <n v="12"/>
    <s v="ส่งแล้ว"/>
    <s v="ส่งแล้ว"/>
    <n v="9"/>
    <s v="ส่งแล้ว"/>
    <s v="ส่งแล้ว"/>
    <n v="12"/>
    <n v="4"/>
    <m/>
    <s v="ไม่ต้องซ่อม"/>
  </r>
  <r>
    <n v="335"/>
    <x v="8"/>
    <n v="37"/>
    <s v="43984"/>
    <s v="เด็กหญิง"/>
    <s v="ณิชนันทน์"/>
    <s v="ชัยศรี"/>
    <s v="43984@promma.ac.th"/>
    <n v="9"/>
    <n v="10"/>
    <n v="4"/>
    <n v="23"/>
    <x v="11"/>
    <n v="6"/>
    <m/>
    <n v="9"/>
    <n v="15"/>
    <n v="48"/>
    <m/>
    <n v="48"/>
    <n v="0"/>
    <s v="ส่งแล้ว"/>
    <s v="ส่งแล้ว"/>
    <s v="ส่งแล้ว"/>
    <n v="16"/>
    <n v="7"/>
    <s v="ส่งแล้ว"/>
    <s v="ส่งแล้ว"/>
    <n v="4"/>
    <n v="9"/>
    <s v="ส่งแล้ว"/>
    <n v="11"/>
    <n v="6"/>
    <n v="13"/>
    <n v="7"/>
    <n v="10"/>
    <s v="ยังไม่ส่ง"/>
    <s v="ส่งแล้ว"/>
    <n v="9"/>
    <s v="ส่งแล้ว"/>
    <s v="ส่งแล้ว"/>
    <n v="13"/>
    <n v="4"/>
    <m/>
    <s v="ไม่ต้องซ่อม"/>
  </r>
  <r>
    <n v="336"/>
    <x v="8"/>
    <n v="38"/>
    <s v="43985"/>
    <s v="นางสาว"/>
    <s v="พรณิภา"/>
    <s v="สินเพราะ"/>
    <s v="43985@promma.ac.th"/>
    <n v="9"/>
    <n v="9"/>
    <n v="4"/>
    <n v="22"/>
    <x v="11"/>
    <n v="5"/>
    <m/>
    <n v="9"/>
    <n v="14"/>
    <n v="46"/>
    <m/>
    <n v="46"/>
    <n v="0"/>
    <s v="ส่งแล้ว"/>
    <s v="ส่งแล้ว"/>
    <s v="ส่งแล้ว"/>
    <n v="19"/>
    <n v="6"/>
    <s v="ส่งแล้ว"/>
    <s v="ส่งแล้ว"/>
    <n v="11"/>
    <n v="5"/>
    <s v="ส่งแล้ว"/>
    <n v="10"/>
    <n v="5"/>
    <n v="15"/>
    <n v="5"/>
    <n v="10"/>
    <s v="ส่งแล้ว"/>
    <s v="ยังไม่ส่ง"/>
    <n v="5"/>
    <s v="ส่งแล้ว"/>
    <s v="ส่งแล้ว"/>
    <n v="11"/>
    <n v="3"/>
    <m/>
    <s v="ไม่ต้องซ่อม"/>
  </r>
  <r>
    <n v="337"/>
    <x v="8"/>
    <n v="39"/>
    <s v="43986"/>
    <s v="นางสาว"/>
    <s v="วรินทร์รตา"/>
    <s v="อิ่มฤทธา"/>
    <s v="43986@promma.ac.th"/>
    <n v="10"/>
    <n v="10"/>
    <n v="4"/>
    <n v="24"/>
    <x v="8"/>
    <n v="10"/>
    <m/>
    <n v="9"/>
    <n v="19"/>
    <n v="54"/>
    <m/>
    <n v="54"/>
    <n v="1"/>
    <s v="ส่งแล้ว"/>
    <s v="ส่งแล้ว"/>
    <s v="ส่งแล้ว"/>
    <n v="15"/>
    <n v="8"/>
    <s v="ส่งแล้ว"/>
    <s v="ส่งแล้ว"/>
    <n v="8"/>
    <n v="9"/>
    <s v="ส่งแล้ว"/>
    <n v="9"/>
    <n v="5"/>
    <n v="16"/>
    <n v="6"/>
    <n v="11"/>
    <s v="ส่งแล้ว"/>
    <s v="ส่งแล้ว"/>
    <n v="8"/>
    <s v="ส่งแล้ว"/>
    <s v="ส่งแล้ว"/>
    <n v="12"/>
    <n v="4"/>
    <m/>
    <s v="ไม่ต้องซ่อม"/>
  </r>
  <r>
    <n v="338"/>
    <x v="8"/>
    <n v="40"/>
    <s v="43987"/>
    <s v="นางสาว"/>
    <s v="อภิญญา"/>
    <s v="คงประเสริฐ"/>
    <s v="43987@promma.ac.th"/>
    <n v="9"/>
    <n v="9"/>
    <n v="4"/>
    <n v="22"/>
    <x v="5"/>
    <n v="6"/>
    <m/>
    <n v="4"/>
    <n v="10"/>
    <n v="46"/>
    <m/>
    <n v="46"/>
    <n v="0"/>
    <s v="ส่งแล้ว"/>
    <s v="ส่งแล้ว"/>
    <s v="ส่งแล้ว"/>
    <n v="21"/>
    <n v="6"/>
    <s v="ส่งแล้ว"/>
    <s v="ส่งแล้ว"/>
    <n v="13"/>
    <n v="7"/>
    <s v="ส่งแล้ว"/>
    <n v="8"/>
    <n v="4"/>
    <n v="18"/>
    <n v="9"/>
    <n v="14"/>
    <s v="ส่งแล้ว"/>
    <s v="ยังไม่ส่ง"/>
    <n v="8"/>
    <s v="ส่งแล้ว"/>
    <s v="ยังไม่ส่ง"/>
    <s v="ยังไม่ส่ง"/>
    <n v="6"/>
    <m/>
    <s v="ไม่ต้องซ่อม"/>
  </r>
  <r>
    <n v="339"/>
    <x v="9"/>
    <n v="1"/>
    <s v="41935"/>
    <s v="นาย"/>
    <s v="ญาณวุฒิ"/>
    <s v="อ่อนละมูล"/>
    <s v="41935@promma.ac.th"/>
    <n v="9"/>
    <n v="10"/>
    <n v="4"/>
    <n v="23"/>
    <x v="5"/>
    <n v="5"/>
    <m/>
    <n v="6"/>
    <n v="11"/>
    <n v="48"/>
    <m/>
    <n v="48"/>
    <n v="0"/>
    <s v="ส่งแล้ว"/>
    <s v="ส่งแล้ว"/>
    <s v="ส่งแล้ว"/>
    <n v="16"/>
    <n v="6"/>
    <s v="ส่งแล้ว"/>
    <s v="ส่งแล้ว"/>
    <n v="14"/>
    <n v="9"/>
    <s v="ส่งแล้ว"/>
    <n v="10"/>
    <n v="6"/>
    <n v="18"/>
    <n v="9"/>
    <n v="14"/>
    <s v="ส่งแล้ว"/>
    <s v="ยังไม่ส่ง"/>
    <n v="6"/>
    <s v="ส่งแล้ว"/>
    <s v="ส่งแล้ว"/>
    <s v="ยังไม่ส่ง"/>
    <n v="5"/>
    <m/>
    <s v="ไม่ต้องซ่อม"/>
  </r>
  <r>
    <n v="340"/>
    <x v="9"/>
    <n v="2"/>
    <s v="41949"/>
    <s v="นาย"/>
    <s v="ศังขธร"/>
    <s v="ปักษาสวย"/>
    <s v="41949@promma.ac.th"/>
    <n v="10"/>
    <n v="9"/>
    <n v="4"/>
    <n v="23"/>
    <x v="7"/>
    <n v="5"/>
    <m/>
    <n v="7"/>
    <n v="12"/>
    <n v="47"/>
    <m/>
    <n v="47"/>
    <n v="0"/>
    <s v="ส่งแล้ว"/>
    <s v="ส่งแล้ว"/>
    <s v="ส่งแล้ว"/>
    <n v="20"/>
    <n v="8"/>
    <s v="ส่งแล้ว"/>
    <s v="ส่งแล้ว"/>
    <n v="13"/>
    <n v="7"/>
    <s v="ส่งแล้ว"/>
    <n v="11"/>
    <n v="6"/>
    <n v="14"/>
    <n v="9"/>
    <n v="12"/>
    <s v="ส่งแล้ว"/>
    <s v="ยังไม่ส่ง"/>
    <n v="7"/>
    <s v="ส่งแล้ว"/>
    <s v="ส่งแล้ว"/>
    <s v="ยังไม่ส่ง"/>
    <n v="6"/>
    <m/>
    <s v="ไม่ต้องซ่อม"/>
  </r>
  <r>
    <n v="341"/>
    <x v="9"/>
    <n v="3"/>
    <s v="41983"/>
    <s v="นาย"/>
    <s v="นพรัตน์"/>
    <s v="ช่อทิพฤกษ์"/>
    <s v="41983@promma.ac.th"/>
    <n v="10"/>
    <n v="10"/>
    <n v="4"/>
    <n v="24"/>
    <x v="10"/>
    <n v="5"/>
    <m/>
    <n v="8"/>
    <n v="13"/>
    <n v="46"/>
    <m/>
    <n v="46"/>
    <n v="0"/>
    <s v="ส่งแล้ว"/>
    <s v="ส่งแล้ว"/>
    <s v="ส่งแล้ว"/>
    <n v="19"/>
    <n v="9"/>
    <s v="ส่งแล้ว"/>
    <s v="ส่งแล้ว"/>
    <n v="14"/>
    <n v="9"/>
    <s v="ส่งแล้ว"/>
    <n v="10"/>
    <n v="6"/>
    <n v="16"/>
    <n v="2"/>
    <n v="9"/>
    <s v="ส่งแล้ว"/>
    <s v="ยังไม่ส่ง"/>
    <n v="7"/>
    <s v="ส่งแล้ว"/>
    <s v="ส่งแล้ว"/>
    <n v="13"/>
    <s v="ยังไม่ส่ง"/>
    <m/>
    <s v="ยังไม่ซ่อม"/>
  </r>
  <r>
    <n v="342"/>
    <x v="9"/>
    <n v="4"/>
    <s v="41991"/>
    <s v="นาย"/>
    <s v="มิรุทธ์"/>
    <s v="หมวกเหล็ก"/>
    <s v="41991@promma.ac.th"/>
    <n v="10"/>
    <n v="10"/>
    <n v="5"/>
    <n v="25"/>
    <x v="5"/>
    <n v="6"/>
    <m/>
    <n v="9"/>
    <n v="15"/>
    <n v="54"/>
    <m/>
    <n v="54"/>
    <n v="1"/>
    <s v="ส่งแล้ว"/>
    <s v="ส่งแล้ว"/>
    <s v="ส่งแล้ว"/>
    <n v="18"/>
    <n v="9"/>
    <s v="ส่งแล้ว"/>
    <s v="ส่งแล้ว"/>
    <n v="13"/>
    <n v="9"/>
    <s v="ส่งแล้ว"/>
    <n v="8"/>
    <n v="8"/>
    <n v="20"/>
    <n v="7"/>
    <n v="14"/>
    <s v="ส่งแล้ว"/>
    <s v="ยังไม่ส่ง"/>
    <n v="8"/>
    <s v="ส่งแล้ว"/>
    <s v="ส่งแล้ว"/>
    <n v="13"/>
    <n v="7"/>
    <m/>
    <s v="ไม่ต้องซ่อม"/>
  </r>
  <r>
    <n v="343"/>
    <x v="9"/>
    <n v="5"/>
    <s v="42023"/>
    <s v="นาย"/>
    <s v="ธนภูมิ"/>
    <s v="โตพงษ์"/>
    <s v="42023@promma.ac.th"/>
    <n v="8"/>
    <n v="7"/>
    <n v="3"/>
    <n v="18"/>
    <x v="11"/>
    <n v="2"/>
    <m/>
    <n v="4"/>
    <n v="6"/>
    <n v="34"/>
    <m/>
    <n v="34"/>
    <n v="0"/>
    <s v="ส่งแล้ว"/>
    <s v="ส่งแล้ว"/>
    <s v="ส่งแล้ว"/>
    <s v="ยังไม่ส่ง"/>
    <n v="8"/>
    <s v="ส่งแล้ว"/>
    <s v="ส่งแล้ว"/>
    <s v="ยังไม่ส่ง"/>
    <n v="9"/>
    <s v="ยังไม่ส่ง"/>
    <n v="8"/>
    <n v="5"/>
    <n v="16"/>
    <n v="3"/>
    <n v="10"/>
    <s v="ยังไม่ส่ง"/>
    <s v="ยังไม่ส่ง"/>
    <n v="8"/>
    <s v="ยังไม่ส่ง"/>
    <s v="ส่งแล้ว"/>
    <s v="ยังไม่ส่ง"/>
    <n v="5"/>
    <m/>
    <s v="ไม่ต้องซ่อม"/>
  </r>
  <r>
    <n v="344"/>
    <x v="9"/>
    <n v="6"/>
    <s v="42033"/>
    <s v="นาย"/>
    <s v="ศักดิ์สิทธิ์"/>
    <s v="ภู่เทียนกิจเจริญ"/>
    <s v="42033@promma.ac.th"/>
    <n v="10"/>
    <n v="7"/>
    <n v="5"/>
    <n v="22"/>
    <x v="11"/>
    <n v="6"/>
    <m/>
    <n v="4"/>
    <n v="10"/>
    <n v="42"/>
    <m/>
    <n v="42"/>
    <n v="0"/>
    <s v="ส่งแล้ว"/>
    <s v="ส่งแล้ว"/>
    <s v="ส่งแล้ว"/>
    <n v="22"/>
    <n v="10"/>
    <s v="ส่งแล้ว"/>
    <s v="ส่งแล้ว"/>
    <s v="ยังไม่ส่ง"/>
    <n v="9"/>
    <s v="ส่งแล้ว"/>
    <n v="10"/>
    <n v="8"/>
    <n v="12"/>
    <n v="7"/>
    <n v="10"/>
    <s v="ส่งแล้ว"/>
    <s v="ยังไม่ส่ง"/>
    <n v="8"/>
    <s v="ส่งแล้ว"/>
    <s v="ยังไม่ส่ง"/>
    <s v="ยังไม่ส่ง"/>
    <n v="6"/>
    <m/>
    <s v="ไม่ต้องซ่อม"/>
  </r>
  <r>
    <n v="345"/>
    <x v="9"/>
    <n v="7"/>
    <s v="42072"/>
    <s v="นาย"/>
    <s v="วสุ"/>
    <s v="พุ่มสะกา"/>
    <s v="42072@promma.ac.th"/>
    <n v="10"/>
    <n v="10"/>
    <n v="4"/>
    <n v="24"/>
    <x v="3"/>
    <n v="5"/>
    <m/>
    <n v="6"/>
    <n v="11"/>
    <n v="50"/>
    <m/>
    <n v="50"/>
    <n v="1"/>
    <s v="ส่งแล้ว"/>
    <s v="ส่งแล้ว"/>
    <s v="ส่งแล้ว"/>
    <n v="16"/>
    <n v="8"/>
    <s v="ส่งแล้ว"/>
    <s v="ส่งแล้ว"/>
    <n v="12"/>
    <n v="9"/>
    <s v="ส่งแล้ว"/>
    <n v="11"/>
    <n v="6"/>
    <n v="20"/>
    <n v="9"/>
    <n v="15"/>
    <s v="ส่งแล้ว"/>
    <s v="ยังไม่ส่ง"/>
    <n v="6"/>
    <s v="ส่งแล้ว"/>
    <s v="ส่งแล้ว"/>
    <s v="ยังไม่ส่ง"/>
    <n v="5"/>
    <m/>
    <s v="ไม่ต้องซ่อม"/>
  </r>
  <r>
    <n v="346"/>
    <x v="9"/>
    <n v="8"/>
    <s v="42104"/>
    <s v="นาย"/>
    <s v="ปัณณธร"/>
    <s v="หนูแท้"/>
    <s v="42104@promma.ac.th"/>
    <n v="10"/>
    <n v="10"/>
    <n v="4"/>
    <n v="24"/>
    <x v="9"/>
    <n v="6"/>
    <m/>
    <n v="9"/>
    <n v="15"/>
    <n v="47"/>
    <m/>
    <n v="47"/>
    <n v="0"/>
    <s v="ส่งแล้ว"/>
    <s v="ส่งแล้ว"/>
    <s v="ส่งแล้ว"/>
    <n v="17"/>
    <n v="8"/>
    <s v="ส่งแล้ว"/>
    <s v="ส่งแล้ว"/>
    <n v="12"/>
    <n v="9"/>
    <s v="ส่งแล้ว"/>
    <n v="8"/>
    <n v="5"/>
    <n v="10"/>
    <n v="5"/>
    <n v="8"/>
    <s v="ส่งแล้ว"/>
    <s v="ยังไม่ส่ง"/>
    <n v="9"/>
    <s v="ส่งแล้ว"/>
    <s v="ส่งแล้ว"/>
    <n v="16"/>
    <n v="4"/>
    <m/>
    <s v="ยังไม่ซ่อม"/>
  </r>
  <r>
    <n v="347"/>
    <x v="9"/>
    <n v="9"/>
    <s v="42142"/>
    <s v="นาย"/>
    <s v="นวมินทร์"/>
    <s v="รณรงค์ฤทธิ์"/>
    <s v="42142@promma.ac.th"/>
    <n v="10"/>
    <n v="10"/>
    <n v="3"/>
    <n v="23"/>
    <x v="0"/>
    <n v="6"/>
    <m/>
    <n v="7"/>
    <n v="13"/>
    <n v="54"/>
    <m/>
    <n v="54"/>
    <n v="1"/>
    <s v="ส่งแล้ว"/>
    <s v="ส่งแล้ว"/>
    <s v="ส่งแล้ว"/>
    <n v="19"/>
    <n v="10"/>
    <s v="ส่งแล้ว"/>
    <s v="ส่งแล้ว"/>
    <n v="12"/>
    <n v="9"/>
    <s v="ส่งแล้ว"/>
    <n v="9"/>
    <s v="ยังไม่ส่ง"/>
    <n v="26"/>
    <n v="10"/>
    <n v="18"/>
    <s v="ส่งแล้ว"/>
    <s v="ยังไม่ส่ง"/>
    <n v="10"/>
    <s v="ส่งแล้ว"/>
    <s v="ส่งแล้ว"/>
    <s v="ยังไม่ส่ง"/>
    <n v="6"/>
    <m/>
    <s v="ไม่ต้องซ่อม"/>
  </r>
  <r>
    <n v="348"/>
    <x v="9"/>
    <n v="10"/>
    <s v="42184"/>
    <s v="นาย"/>
    <s v="เป็นหนึ่ง"/>
    <s v="สินธุ์แดง"/>
    <s v="42184@promma.ac.th"/>
    <n v="10"/>
    <n v="10"/>
    <n v="4"/>
    <n v="24"/>
    <x v="6"/>
    <n v="5"/>
    <m/>
    <n v="7"/>
    <n v="12"/>
    <n v="52"/>
    <m/>
    <n v="52"/>
    <n v="1"/>
    <s v="ส่งแล้ว"/>
    <s v="ส่งแล้ว"/>
    <s v="ส่งแล้ว"/>
    <n v="16"/>
    <n v="10"/>
    <s v="ส่งแล้ว"/>
    <s v="ส่งแล้ว"/>
    <n v="12"/>
    <n v="8"/>
    <s v="ส่งแล้ว"/>
    <n v="11"/>
    <n v="7"/>
    <n v="24"/>
    <n v="8"/>
    <n v="16"/>
    <s v="ส่งแล้ว"/>
    <s v="ยังไม่ส่ง"/>
    <n v="7"/>
    <s v="ส่งแล้ว"/>
    <s v="ส่งแล้ว"/>
    <s v="ยังไม่ส่ง"/>
    <n v="6"/>
    <m/>
    <s v="ไม่ต้องซ่อม"/>
  </r>
  <r>
    <n v="349"/>
    <x v="9"/>
    <n v="11"/>
    <s v="42193"/>
    <s v="นาย"/>
    <s v="อิศราวัฒน์"/>
    <s v="จันทร์สงค์"/>
    <s v="42193@promma.ac.th"/>
    <n v="10"/>
    <n v="10"/>
    <n v="4"/>
    <n v="24"/>
    <x v="0"/>
    <n v="6"/>
    <m/>
    <n v="7"/>
    <n v="13"/>
    <n v="55"/>
    <m/>
    <n v="55"/>
    <n v="1.5"/>
    <s v="ส่งแล้ว"/>
    <s v="ส่งแล้ว"/>
    <s v="ส่งแล้ว"/>
    <n v="18"/>
    <n v="9"/>
    <s v="ส่งแล้ว"/>
    <s v="ส่งแล้ว"/>
    <n v="14"/>
    <n v="8"/>
    <s v="ส่งแล้ว"/>
    <n v="11"/>
    <n v="4"/>
    <n v="25"/>
    <n v="10"/>
    <n v="18"/>
    <s v="ส่งแล้ว"/>
    <s v="ยังไม่ส่ง"/>
    <n v="9"/>
    <s v="ส่งแล้ว"/>
    <s v="ส่งแล้ว"/>
    <s v="ยังไม่ส่ง"/>
    <n v="6"/>
    <m/>
    <s v="ไม่ต้องซ่อม"/>
  </r>
  <r>
    <n v="350"/>
    <x v="9"/>
    <n v="12"/>
    <s v="42229"/>
    <s v="นาย"/>
    <s v="วรวิทย์"/>
    <s v="ศรีเกตุ"/>
    <s v="42229@promma.ac.th"/>
    <n v="10"/>
    <n v="7"/>
    <n v="3"/>
    <n v="20"/>
    <x v="14"/>
    <n v="5"/>
    <m/>
    <n v="6"/>
    <n v="11"/>
    <n v="37"/>
    <m/>
    <n v="37"/>
    <n v="0"/>
    <s v="ส่งแล้ว"/>
    <s v="ส่งแล้ว"/>
    <s v="ส่งแล้ว"/>
    <n v="18"/>
    <n v="8"/>
    <s v="ยังไม่ส่ง"/>
    <s v="ส่งแล้ว"/>
    <n v="13"/>
    <n v="9"/>
    <s v="ยังไม่ส่ง"/>
    <n v="9"/>
    <n v="6"/>
    <n v="8"/>
    <n v="4"/>
    <n v="6"/>
    <s v="ส่งแล้ว"/>
    <s v="ยังไม่ส่ง"/>
    <n v="5"/>
    <s v="ส่งแล้ว"/>
    <s v="ส่งแล้ว"/>
    <s v="ยังไม่ส่ง"/>
    <n v="3"/>
    <m/>
    <s v="ยังไม่ซ่อม"/>
  </r>
  <r>
    <n v="351"/>
    <x v="9"/>
    <n v="13"/>
    <s v="42260"/>
    <s v="นาย"/>
    <s v="ชินภพ"/>
    <s v="หยิมการุณ"/>
    <s v="42260@promma.ac.th"/>
    <n v="10"/>
    <n v="10"/>
    <n v="5"/>
    <n v="25"/>
    <x v="5"/>
    <n v="5"/>
    <m/>
    <n v="7"/>
    <n v="12"/>
    <n v="51"/>
    <m/>
    <n v="51"/>
    <n v="1"/>
    <s v="ส่งแล้ว"/>
    <s v="ส่งแล้ว"/>
    <s v="ส่งแล้ว"/>
    <n v="16"/>
    <n v="9"/>
    <s v="ส่งแล้ว"/>
    <s v="ส่งแล้ว"/>
    <n v="13"/>
    <n v="9"/>
    <s v="ส่งแล้ว"/>
    <n v="10"/>
    <n v="8"/>
    <n v="21"/>
    <n v="6"/>
    <n v="14"/>
    <s v="ส่งแล้ว"/>
    <s v="ยังไม่ส่ง"/>
    <n v="7"/>
    <s v="ส่งแล้ว"/>
    <s v="ส่งแล้ว"/>
    <s v="ยังไม่ส่ง"/>
    <n v="7"/>
    <m/>
    <s v="ไม่ต้องซ่อม"/>
  </r>
  <r>
    <n v="352"/>
    <x v="9"/>
    <n v="14"/>
    <s v="43988"/>
    <s v="นาย"/>
    <s v="เกริกรัชฎ์"/>
    <s v="โชคสุชาติ"/>
    <s v="43988@promma.ac.th"/>
    <n v="10"/>
    <n v="10"/>
    <n v="5"/>
    <n v="25"/>
    <x v="5"/>
    <n v="5"/>
    <m/>
    <n v="9"/>
    <n v="14"/>
    <n v="53"/>
    <m/>
    <n v="53"/>
    <n v="1"/>
    <s v="ส่งแล้ว"/>
    <s v="ส่งแล้ว"/>
    <s v="ส่งแล้ว"/>
    <n v="21"/>
    <n v="10"/>
    <s v="ส่งแล้ว"/>
    <s v="ส่งแล้ว"/>
    <n v="13"/>
    <n v="9"/>
    <s v="ส่งแล้ว"/>
    <n v="10"/>
    <n v="8"/>
    <n v="19"/>
    <n v="9"/>
    <n v="14"/>
    <s v="ส่งแล้ว"/>
    <s v="ยังไม่ส่ง"/>
    <n v="7"/>
    <s v="ส่งแล้ว"/>
    <s v="ส่งแล้ว"/>
    <n v="18"/>
    <n v="7"/>
    <m/>
    <s v="ไม่ต้องซ่อม"/>
  </r>
  <r>
    <n v="353"/>
    <x v="9"/>
    <n v="15"/>
    <s v="43989"/>
    <s v="นาย"/>
    <s v="เขมภัคค์"/>
    <s v="สังขโยค"/>
    <s v="43989@promma.ac.th"/>
    <n v="10"/>
    <n v="10"/>
    <n v="5"/>
    <n v="25"/>
    <x v="6"/>
    <n v="6"/>
    <m/>
    <n v="7"/>
    <n v="13"/>
    <n v="54"/>
    <m/>
    <n v="54"/>
    <n v="1"/>
    <s v="ส่งแล้ว"/>
    <s v="ส่งแล้ว"/>
    <s v="ส่งแล้ว"/>
    <n v="21"/>
    <n v="9"/>
    <s v="ส่งแล้ว"/>
    <s v="ส่งแล้ว"/>
    <n v="13"/>
    <n v="9"/>
    <s v="ส่งแล้ว"/>
    <n v="11"/>
    <n v="8"/>
    <n v="23"/>
    <n v="8"/>
    <n v="16"/>
    <s v="ส่งแล้ว"/>
    <s v="ยังไม่ส่ง"/>
    <n v="9"/>
    <s v="ส่งแล้ว"/>
    <s v="ส่งแล้ว"/>
    <s v="ยังไม่ส่ง"/>
    <n v="6"/>
    <m/>
    <s v="ไม่ต้องซ่อม"/>
  </r>
  <r>
    <n v="354"/>
    <x v="9"/>
    <n v="16"/>
    <s v="43990"/>
    <s v="นาย"/>
    <s v="ปั้นรัก"/>
    <s v="จงเจริญ"/>
    <s v="43990@promma.ac.th"/>
    <n v="10"/>
    <n v="10"/>
    <n v="5"/>
    <n v="25"/>
    <x v="3"/>
    <n v="6"/>
    <m/>
    <n v="7"/>
    <n v="13"/>
    <n v="53"/>
    <m/>
    <n v="53"/>
    <n v="1"/>
    <s v="ส่งแล้ว"/>
    <s v="ส่งแล้ว"/>
    <s v="ส่งแล้ว"/>
    <n v="22"/>
    <n v="10"/>
    <s v="ส่งแล้ว"/>
    <s v="ส่งแล้ว"/>
    <n v="14"/>
    <n v="9"/>
    <s v="ส่งแล้ว"/>
    <n v="11"/>
    <n v="8"/>
    <n v="21"/>
    <n v="8"/>
    <n v="15"/>
    <s v="ส่งแล้ว"/>
    <s v="ยังไม่ส่ง"/>
    <n v="9"/>
    <s v="ส่งแล้ว"/>
    <s v="ส่งแล้ว"/>
    <s v="ยังไม่ส่ง"/>
    <n v="6"/>
    <m/>
    <s v="ไม่ต้องซ่อม"/>
  </r>
  <r>
    <n v="355"/>
    <x v="9"/>
    <n v="17"/>
    <s v="43991"/>
    <s v="นาย"/>
    <s v="พีรพัฒน์"/>
    <s v="ภุมชาติ"/>
    <s v="43991@promma.ac.th"/>
    <n v="6"/>
    <n v="10"/>
    <n v="2"/>
    <n v="18"/>
    <x v="7"/>
    <n v="5"/>
    <m/>
    <n v="7"/>
    <n v="12"/>
    <n v="42"/>
    <m/>
    <n v="42"/>
    <n v="0"/>
    <s v="ส่งแล้ว"/>
    <s v="ส่งแล้ว"/>
    <s v="ยังไม่ส่ง"/>
    <s v="ยังไม่ส่ง"/>
    <n v="10"/>
    <s v="ส่งแล้ว"/>
    <s v="ส่งแล้ว"/>
    <n v="14"/>
    <n v="9"/>
    <s v="ยังไม่ส่ง"/>
    <n v="11"/>
    <n v="4"/>
    <n v="13"/>
    <n v="10"/>
    <n v="12"/>
    <s v="ส่งแล้ว"/>
    <s v="ยังไม่ส่ง"/>
    <n v="7"/>
    <s v="ส่งแล้ว"/>
    <s v="ส่งแล้ว"/>
    <s v="ยังไม่ส่ง"/>
    <n v="6"/>
    <m/>
    <s v="ไม่ต้องซ่อม"/>
  </r>
  <r>
    <n v="356"/>
    <x v="9"/>
    <n v="18"/>
    <s v="43992"/>
    <s v="นาย"/>
    <s v="มงคลชัย"/>
    <s v="สุริโย"/>
    <s v="43992@promma.ac.th"/>
    <n v="5"/>
    <n v="7"/>
    <n v="4"/>
    <n v="16"/>
    <x v="10"/>
    <n v="4"/>
    <m/>
    <n v="6"/>
    <n v="10"/>
    <n v="35"/>
    <m/>
    <n v="35"/>
    <n v="0"/>
    <s v="ส่งแล้ว"/>
    <s v="ส่งแล้ว"/>
    <s v="ยังไม่ส่ง"/>
    <s v="ยังไม่ส่ง"/>
    <n v="6"/>
    <s v="ส่งแล้ว"/>
    <s v="ยังไม่ส่ง"/>
    <n v="3"/>
    <n v="9"/>
    <s v="ส่งแล้ว"/>
    <n v="8"/>
    <n v="6"/>
    <n v="11"/>
    <n v="6"/>
    <n v="9"/>
    <s v="ส่งแล้ว"/>
    <s v="ยังไม่ส่ง"/>
    <s v="ยังไม่ส่ง"/>
    <s v="ส่งแล้ว"/>
    <s v="ส่งแล้ว"/>
    <s v="ยังไม่ส่ง"/>
    <n v="5"/>
    <m/>
    <s v="ยังไม่ซ่อม"/>
  </r>
  <r>
    <n v="357"/>
    <x v="9"/>
    <n v="19"/>
    <s v="41925"/>
    <s v="นางสาว"/>
    <s v="พรรณปพร"/>
    <s v="โพธิ์ทอง"/>
    <s v="41925@promma.ac.th"/>
    <n v="9"/>
    <n v="10"/>
    <n v="4"/>
    <n v="23"/>
    <x v="7"/>
    <n v="6"/>
    <m/>
    <n v="7"/>
    <n v="13"/>
    <n v="48"/>
    <m/>
    <n v="48"/>
    <n v="0"/>
    <s v="ส่งแล้ว"/>
    <s v="ส่งแล้ว"/>
    <s v="ส่งแล้ว"/>
    <n v="18"/>
    <n v="6"/>
    <s v="ส่งแล้ว"/>
    <s v="ส่งแล้ว"/>
    <n v="11"/>
    <n v="9"/>
    <s v="ส่งแล้ว"/>
    <n v="10"/>
    <n v="6"/>
    <n v="16"/>
    <n v="8"/>
    <n v="12"/>
    <s v="ส่งแล้ว"/>
    <s v="ยังไม่ส่ง"/>
    <n v="8"/>
    <s v="ส่งแล้ว"/>
    <s v="ส่งแล้ว"/>
    <s v="ยังไม่ส่ง"/>
    <n v="6"/>
    <m/>
    <s v="ไม่ต้องซ่อม"/>
  </r>
  <r>
    <n v="358"/>
    <x v="9"/>
    <n v="20"/>
    <s v="41964"/>
    <s v="นางสาว"/>
    <s v="พัชรมัย"/>
    <s v="สีอิน"/>
    <s v="41964@promma.ac.th"/>
    <n v="9"/>
    <n v="9"/>
    <n v="4"/>
    <n v="22"/>
    <x v="11"/>
    <n v="5"/>
    <m/>
    <n v="7"/>
    <n v="12"/>
    <n v="44"/>
    <m/>
    <n v="44"/>
    <n v="0"/>
    <s v="ส่งแล้ว"/>
    <s v="ส่งแล้ว"/>
    <s v="ส่งแล้ว"/>
    <n v="12"/>
    <n v="5"/>
    <s v="ส่งแล้ว"/>
    <s v="ส่งแล้ว"/>
    <n v="12"/>
    <n v="7"/>
    <s v="ส่งแล้ว"/>
    <n v="10"/>
    <n v="5"/>
    <n v="7"/>
    <n v="6"/>
    <n v="7"/>
    <s v="ส่งแล้ว"/>
    <s v="ยังไม่ส่ง"/>
    <n v="7"/>
    <s v="ส่งแล้ว"/>
    <s v="ส่งแล้ว"/>
    <s v="ยังไม่ส่ง"/>
    <n v="6"/>
    <s v="ซ่อมแล้ว"/>
    <s v="ซ่อมแล้ว"/>
  </r>
  <r>
    <n v="359"/>
    <x v="9"/>
    <n v="21"/>
    <s v="41972"/>
    <s v="นางสาว"/>
    <s v="ศิริมลฑา"/>
    <s v="ขำทวี"/>
    <s v="41972@promma.ac.th"/>
    <n v="9"/>
    <n v="9"/>
    <n v="4"/>
    <n v="22"/>
    <x v="11"/>
    <n v="5"/>
    <m/>
    <n v="7"/>
    <n v="12"/>
    <n v="44"/>
    <m/>
    <n v="44"/>
    <n v="0"/>
    <s v="ส่งแล้ว"/>
    <s v="ส่งแล้ว"/>
    <s v="ส่งแล้ว"/>
    <n v="16"/>
    <n v="5"/>
    <s v="ส่งแล้ว"/>
    <s v="ส่งแล้ว"/>
    <n v="12"/>
    <n v="7"/>
    <s v="ส่งแล้ว"/>
    <n v="9"/>
    <n v="6"/>
    <n v="11"/>
    <n v="8"/>
    <n v="10"/>
    <s v="ส่งแล้ว"/>
    <s v="ยังไม่ส่ง"/>
    <n v="6"/>
    <s v="ส่งแล้ว"/>
    <s v="ส่งแล้ว"/>
    <s v="ยังไม่ส่ง"/>
    <n v="6"/>
    <m/>
    <s v="ไม่ต้องซ่อม"/>
  </r>
  <r>
    <n v="360"/>
    <x v="9"/>
    <n v="22"/>
    <s v="42005"/>
    <s v="นางสาว"/>
    <s v="ปลื้มกมล"/>
    <s v="เนตรทิพย์"/>
    <s v="42005@promma.ac.th"/>
    <n v="9"/>
    <n v="9"/>
    <n v="4"/>
    <n v="22"/>
    <x v="8"/>
    <n v="5"/>
    <m/>
    <n v="7"/>
    <n v="12"/>
    <n v="45"/>
    <m/>
    <n v="45"/>
    <n v="0"/>
    <s v="ส่งแล้ว"/>
    <s v="ส่งแล้ว"/>
    <s v="ส่งแล้ว"/>
    <n v="16"/>
    <n v="5"/>
    <s v="ส่งแล้ว"/>
    <s v="ส่งแล้ว"/>
    <n v="10"/>
    <n v="6"/>
    <s v="ส่งแล้ว"/>
    <n v="8"/>
    <n v="5"/>
    <n v="15"/>
    <n v="6"/>
    <n v="11"/>
    <s v="ส่งแล้ว"/>
    <s v="ยังไม่ส่ง"/>
    <n v="7"/>
    <s v="ส่งแล้ว"/>
    <s v="ส่งแล้ว"/>
    <s v="ยังไม่ส่ง"/>
    <n v="6"/>
    <m/>
    <s v="ไม่ต้องซ่อม"/>
  </r>
  <r>
    <n v="361"/>
    <x v="9"/>
    <n v="23"/>
    <s v="42013"/>
    <s v="นางสาว"/>
    <s v="อนัญพร"/>
    <s v="ทิพย์ทิม"/>
    <s v="42013@promma.ac.th"/>
    <n v="9"/>
    <n v="10"/>
    <n v="4"/>
    <n v="23"/>
    <x v="5"/>
    <n v="5"/>
    <m/>
    <n v="9"/>
    <n v="14"/>
    <n v="51"/>
    <m/>
    <n v="51"/>
    <n v="1"/>
    <s v="ส่งแล้ว"/>
    <s v="ส่งแล้ว"/>
    <s v="ส่งแล้ว"/>
    <n v="21"/>
    <n v="7"/>
    <s v="ส่งแล้ว"/>
    <s v="ส่งแล้ว"/>
    <n v="3"/>
    <n v="8"/>
    <s v="ส่งแล้ว"/>
    <n v="9"/>
    <n v="7"/>
    <n v="19"/>
    <n v="8"/>
    <n v="14"/>
    <s v="ส่งแล้ว"/>
    <s v="ยังไม่ส่ง"/>
    <n v="7"/>
    <s v="ส่งแล้ว"/>
    <s v="ส่งแล้ว"/>
    <n v="17"/>
    <n v="6"/>
    <m/>
    <s v="ไม่ต้องซ่อม"/>
  </r>
  <r>
    <n v="362"/>
    <x v="9"/>
    <n v="24"/>
    <s v="42048"/>
    <s v="นางสาว"/>
    <s v="นภสร"/>
    <s v="อินพาลำ"/>
    <s v="42048@promma.ac.th"/>
    <n v="10"/>
    <n v="10"/>
    <n v="4"/>
    <n v="24"/>
    <x v="11"/>
    <n v="5"/>
    <m/>
    <n v="7"/>
    <n v="12"/>
    <n v="46"/>
    <m/>
    <n v="46"/>
    <n v="0"/>
    <s v="ส่งแล้ว"/>
    <s v="ส่งแล้ว"/>
    <s v="ส่งแล้ว"/>
    <n v="19"/>
    <n v="9"/>
    <s v="ส่งแล้ว"/>
    <s v="ส่งแล้ว"/>
    <n v="11"/>
    <n v="9"/>
    <s v="ส่งแล้ว"/>
    <n v="10"/>
    <n v="7"/>
    <n v="14"/>
    <n v="6"/>
    <n v="10"/>
    <s v="ส่งแล้ว"/>
    <s v="ยังไม่ส่ง"/>
    <n v="7"/>
    <s v="ส่งแล้ว"/>
    <s v="ส่งแล้ว"/>
    <s v="ยังไม่ส่ง"/>
    <n v="6"/>
    <m/>
    <s v="ไม่ต้องซ่อม"/>
  </r>
  <r>
    <n v="363"/>
    <x v="9"/>
    <n v="25"/>
    <s v="42085"/>
    <s v="นางสาว"/>
    <s v="ธิรดา"/>
    <s v="ศรีทอง"/>
    <s v="42085@promma.ac.th"/>
    <n v="10"/>
    <n v="10"/>
    <n v="5"/>
    <n v="25"/>
    <x v="2"/>
    <n v="6"/>
    <m/>
    <n v="9"/>
    <n v="15"/>
    <n v="59"/>
    <m/>
    <n v="59"/>
    <n v="1.5"/>
    <s v="ส่งแล้ว"/>
    <s v="ส่งแล้ว"/>
    <s v="ส่งแล้ว"/>
    <n v="19"/>
    <n v="10"/>
    <s v="ส่งแล้ว"/>
    <s v="ส่งแล้ว"/>
    <n v="13"/>
    <n v="9"/>
    <s v="ส่งแล้ว"/>
    <n v="10"/>
    <n v="9"/>
    <n v="27"/>
    <n v="10"/>
    <n v="19"/>
    <s v="ส่งแล้ว"/>
    <s v="ยังไม่ส่ง"/>
    <n v="8"/>
    <s v="ส่งแล้ว"/>
    <s v="ส่งแล้ว"/>
    <n v="18"/>
    <n v="6"/>
    <m/>
    <s v="ไม่ต้องซ่อม"/>
  </r>
  <r>
    <n v="364"/>
    <x v="9"/>
    <n v="26"/>
    <s v="42125"/>
    <s v="นางสาว"/>
    <s v="ปุณยวีร์"/>
    <s v="สดุดี"/>
    <s v="42125@promma.ac.th"/>
    <n v="10"/>
    <n v="10"/>
    <n v="5"/>
    <n v="25"/>
    <x v="3"/>
    <n v="6"/>
    <m/>
    <n v="9"/>
    <n v="15"/>
    <n v="55"/>
    <m/>
    <n v="55"/>
    <n v="1.5"/>
    <s v="ส่งแล้ว"/>
    <s v="ส่งแล้ว"/>
    <s v="ส่งแล้ว"/>
    <n v="17"/>
    <n v="9"/>
    <s v="ส่งแล้ว"/>
    <s v="ส่งแล้ว"/>
    <n v="13"/>
    <n v="9"/>
    <s v="ส่งแล้ว"/>
    <n v="10"/>
    <n v="9"/>
    <n v="22"/>
    <n v="8"/>
    <n v="15"/>
    <s v="ส่งแล้ว"/>
    <s v="ยังไม่ส่ง"/>
    <n v="9"/>
    <s v="ส่งแล้ว"/>
    <s v="ส่งแล้ว"/>
    <n v="15"/>
    <n v="7"/>
    <m/>
    <s v="ไม่ต้องซ่อม"/>
  </r>
  <r>
    <n v="365"/>
    <x v="9"/>
    <n v="27"/>
    <s v="42131"/>
    <s v="นางสาว"/>
    <s v="มัลลิกา"/>
    <s v="ธิมาศ"/>
    <s v="42131@promma.ac.th"/>
    <n v="10"/>
    <n v="10"/>
    <n v="5"/>
    <n v="25"/>
    <x v="5"/>
    <n v="6"/>
    <m/>
    <n v="10"/>
    <n v="16"/>
    <n v="55"/>
    <m/>
    <n v="55"/>
    <n v="1.5"/>
    <s v="ส่งแล้ว"/>
    <s v="ส่งแล้ว"/>
    <s v="ส่งแล้ว"/>
    <n v="17"/>
    <n v="8"/>
    <s v="ส่งแล้ว"/>
    <s v="ส่งแล้ว"/>
    <n v="11"/>
    <n v="9"/>
    <s v="ส่งแล้ว"/>
    <n v="11"/>
    <n v="9"/>
    <n v="18"/>
    <n v="10"/>
    <n v="14"/>
    <s v="ส่งแล้ว"/>
    <s v="ยังไม่ส่ง"/>
    <n v="9"/>
    <s v="ส่งแล้ว"/>
    <s v="ส่งแล้ว"/>
    <n v="15"/>
    <n v="8"/>
    <m/>
    <s v="ไม่ต้องซ่อม"/>
  </r>
  <r>
    <n v="366"/>
    <x v="9"/>
    <n v="28"/>
    <s v="42194"/>
    <s v="นางสาว"/>
    <s v="กนกวรรณ"/>
    <s v="อุบลบาล"/>
    <s v="42194@promma.ac.th"/>
    <n v="5"/>
    <n v="7"/>
    <n v="4"/>
    <n v="16"/>
    <x v="7"/>
    <n v="6"/>
    <m/>
    <n v="7"/>
    <n v="13"/>
    <n v="41"/>
    <m/>
    <n v="41"/>
    <n v="0"/>
    <s v="ส่งแล้ว"/>
    <s v="ส่งแล้ว"/>
    <s v="ยังไม่ส่ง"/>
    <s v="ยังไม่ส่ง"/>
    <n v="6"/>
    <s v="ส่งแล้ว"/>
    <s v="ส่งแล้ว"/>
    <s v="ยังไม่ส่ง"/>
    <n v="6"/>
    <s v="ส่งแล้ว"/>
    <n v="11"/>
    <n v="3"/>
    <n v="17"/>
    <n v="7"/>
    <n v="12"/>
    <s v="ส่งแล้ว"/>
    <s v="ยังไม่ส่ง"/>
    <n v="9"/>
    <s v="ส่งแล้ว"/>
    <s v="ส่งแล้ว"/>
    <s v="ยังไม่ส่ง"/>
    <n v="6"/>
    <m/>
    <s v="ไม่ต้องซ่อม"/>
  </r>
  <r>
    <n v="367"/>
    <x v="9"/>
    <n v="29"/>
    <s v="42203"/>
    <s v="นางสาว"/>
    <s v="นฤชล"/>
    <s v="เมืองโคตร"/>
    <s v="42203@promma.ac.th"/>
    <n v="4"/>
    <n v="4"/>
    <n v="1"/>
    <n v="9"/>
    <x v="9"/>
    <n v="6"/>
    <m/>
    <n v="7"/>
    <n v="13"/>
    <n v="30"/>
    <m/>
    <n v="30"/>
    <n v="0"/>
    <s v="ส่งแล้ว"/>
    <s v="ยังไม่ส่ง"/>
    <s v="ยังไม่ส่ง"/>
    <s v="ยังไม่ส่ง"/>
    <n v="8"/>
    <s v="ส่งแล้ว"/>
    <s v="ยังไม่ส่ง"/>
    <s v="ยังไม่ส่ง"/>
    <n v="8"/>
    <s v="ยังไม่ส่ง"/>
    <s v="ยังไม่ส่ง"/>
    <n v="5"/>
    <n v="12"/>
    <n v="4"/>
    <n v="8"/>
    <s v="ยังไม่ส่ง"/>
    <s v="ส่งแล้ว"/>
    <n v="9"/>
    <s v="ส่งแล้ว"/>
    <s v="ส่งแล้ว"/>
    <s v="ยังไม่ส่ง"/>
    <n v="6"/>
    <m/>
    <s v="ยังไม่ซ่อม"/>
  </r>
  <r>
    <n v="368"/>
    <x v="9"/>
    <n v="30"/>
    <s v="42213"/>
    <s v="นางสาว"/>
    <s v="อาทิตยา"/>
    <s v="กองเพชร"/>
    <s v="42213@promma.ac.th"/>
    <n v="8"/>
    <n v="10"/>
    <n v="3"/>
    <n v="21"/>
    <x v="7"/>
    <n v="5"/>
    <m/>
    <n v="7"/>
    <n v="12"/>
    <n v="45"/>
    <m/>
    <n v="45"/>
    <n v="0"/>
    <s v="ส่งแล้ว"/>
    <s v="ส่งแล้ว"/>
    <s v="ส่งแล้ว"/>
    <n v="20"/>
    <s v="ยังไม่ส่ง"/>
    <s v="ส่งแล้ว"/>
    <s v="ส่งแล้ว"/>
    <n v="13"/>
    <n v="8"/>
    <s v="ส่งแล้ว"/>
    <s v="ยังไม่ส่ง"/>
    <n v="7"/>
    <n v="15"/>
    <n v="8"/>
    <n v="12"/>
    <s v="ยังไม่ส่ง"/>
    <s v="ส่งแล้ว"/>
    <n v="7"/>
    <s v="ส่งแล้ว"/>
    <s v="ส่งแล้ว"/>
    <s v="ยังไม่ส่ง"/>
    <n v="6"/>
    <m/>
    <s v="ไม่ต้องซ่อม"/>
  </r>
  <r>
    <n v="369"/>
    <x v="9"/>
    <n v="31"/>
    <s v="42244"/>
    <s v="นางสาว"/>
    <s v="ปภาดา"/>
    <s v="จันเกิด"/>
    <s v="42244@promma.ac.th"/>
    <n v="10"/>
    <n v="10"/>
    <n v="4"/>
    <n v="24"/>
    <x v="11"/>
    <n v="5"/>
    <m/>
    <n v="9"/>
    <n v="14"/>
    <n v="48"/>
    <m/>
    <n v="48"/>
    <n v="0"/>
    <s v="ส่งแล้ว"/>
    <s v="ส่งแล้ว"/>
    <s v="ส่งแล้ว"/>
    <n v="17"/>
    <n v="10"/>
    <s v="ส่งแล้ว"/>
    <s v="ส่งแล้ว"/>
    <n v="5"/>
    <n v="9"/>
    <s v="ส่งแล้ว"/>
    <n v="6"/>
    <n v="7"/>
    <n v="13"/>
    <n v="1"/>
    <n v="7"/>
    <s v="ส่งแล้ว"/>
    <s v="ยังไม่ส่ง"/>
    <n v="6"/>
    <s v="ส่งแล้ว"/>
    <s v="ส่งแล้ว"/>
    <n v="16"/>
    <n v="4"/>
    <s v="ซ่อมแล้ว"/>
    <s v="ซ่อมแล้ว"/>
  </r>
  <r>
    <n v="370"/>
    <x v="9"/>
    <n v="32"/>
    <s v="42254"/>
    <s v="นางสาว"/>
    <s v="สุพิชชา"/>
    <s v="เฉ่งปี่"/>
    <s v="42254@promma.ac.th"/>
    <n v="10"/>
    <n v="10"/>
    <n v="4"/>
    <n v="24"/>
    <x v="11"/>
    <n v="5"/>
    <m/>
    <n v="9"/>
    <n v="14"/>
    <n v="48"/>
    <m/>
    <n v="48"/>
    <n v="0"/>
    <s v="ส่งแล้ว"/>
    <s v="ส่งแล้ว"/>
    <s v="ส่งแล้ว"/>
    <n v="17"/>
    <n v="9"/>
    <s v="ส่งแล้ว"/>
    <s v="ส่งแล้ว"/>
    <n v="10"/>
    <n v="8"/>
    <s v="ส่งแล้ว"/>
    <n v="10"/>
    <n v="7"/>
    <n v="12"/>
    <n v="7"/>
    <n v="10"/>
    <s v="ส่งแล้ว"/>
    <s v="ยังไม่ส่ง"/>
    <n v="7"/>
    <s v="ส่งแล้ว"/>
    <s v="ส่งแล้ว"/>
    <n v="14"/>
    <n v="5"/>
    <m/>
    <s v="ไม่ต้องซ่อม"/>
  </r>
  <r>
    <n v="371"/>
    <x v="9"/>
    <n v="33"/>
    <s v="42281"/>
    <s v="นางสาว"/>
    <s v="เปมิกา"/>
    <s v="ลำใยงาม"/>
    <s v="42281@promma.ac.th"/>
    <n v="10"/>
    <n v="10"/>
    <n v="4"/>
    <n v="24"/>
    <x v="1"/>
    <n v="6"/>
    <m/>
    <n v="9"/>
    <n v="15"/>
    <n v="56"/>
    <m/>
    <n v="56"/>
    <n v="1.5"/>
    <s v="ส่งแล้ว"/>
    <s v="ส่งแล้ว"/>
    <s v="ส่งแล้ว"/>
    <n v="21"/>
    <n v="10"/>
    <s v="ส่งแล้ว"/>
    <s v="ส่งแล้ว"/>
    <n v="13"/>
    <n v="8"/>
    <s v="ส่งแล้ว"/>
    <n v="10"/>
    <n v="7"/>
    <n v="23"/>
    <n v="10"/>
    <n v="17"/>
    <s v="ส่งแล้ว"/>
    <s v="ยังไม่ส่ง"/>
    <n v="9"/>
    <s v="ส่งแล้ว"/>
    <s v="ส่งแล้ว"/>
    <n v="18"/>
    <n v="5"/>
    <m/>
    <s v="ไม่ต้องซ่อม"/>
  </r>
  <r>
    <n v="372"/>
    <x v="9"/>
    <n v="34"/>
    <s v="43993"/>
    <s v="นางสาว"/>
    <s v="เจตสุภา"/>
    <s v="รังศิริลักษณ์"/>
    <s v="43993@promma.ac.th"/>
    <n v="9"/>
    <n v="10"/>
    <n v="4"/>
    <n v="23"/>
    <x v="4"/>
    <n v="4"/>
    <m/>
    <n v="9"/>
    <n v="13"/>
    <n v="49"/>
    <m/>
    <n v="49"/>
    <n v="0"/>
    <s v="ส่งแล้ว"/>
    <s v="ส่งแล้ว"/>
    <s v="ส่งแล้ว"/>
    <n v="18"/>
    <n v="7"/>
    <s v="ส่งแล้ว"/>
    <s v="ส่งแล้ว"/>
    <n v="11"/>
    <n v="9"/>
    <s v="ส่งแล้ว"/>
    <n v="10"/>
    <n v="7"/>
    <n v="17"/>
    <n v="9"/>
    <n v="13"/>
    <s v="ส่งแล้ว"/>
    <s v="ยังไม่ส่ง"/>
    <s v="ยังไม่ส่ง"/>
    <s v="ส่งแล้ว"/>
    <s v="ส่งแล้ว"/>
    <n v="18"/>
    <n v="6"/>
    <m/>
    <s v="ไม่ต้องซ่อม"/>
  </r>
  <r>
    <n v="373"/>
    <x v="9"/>
    <n v="35"/>
    <s v="43994"/>
    <s v="นางสาว"/>
    <s v="บัณฑิตา"/>
    <s v="จุฬาไรนนท์"/>
    <s v="43994@promma.ac.th"/>
    <n v="8"/>
    <n v="10"/>
    <n v="4"/>
    <n v="22"/>
    <x v="10"/>
    <n v="6"/>
    <m/>
    <n v="9"/>
    <n v="15"/>
    <n v="46"/>
    <m/>
    <n v="46"/>
    <n v="0"/>
    <s v="ยังไม่ส่ง"/>
    <s v="ส่งแล้ว"/>
    <s v="ส่งแล้ว"/>
    <n v="21"/>
    <n v="10"/>
    <s v="ส่งแล้ว"/>
    <s v="ส่งแล้ว"/>
    <n v="13"/>
    <n v="9"/>
    <s v="ส่งแล้ว"/>
    <n v="11"/>
    <n v="7"/>
    <n v="14"/>
    <n v="3"/>
    <n v="9"/>
    <s v="ส่งแล้ว"/>
    <s v="ยังไม่ส่ง"/>
    <n v="8"/>
    <s v="ส่งแล้ว"/>
    <s v="ส่งแล้ว"/>
    <n v="15"/>
    <n v="5"/>
    <m/>
    <s v="ยังไม่ซ่อม"/>
  </r>
  <r>
    <n v="374"/>
    <x v="9"/>
    <n v="36"/>
    <s v="43995"/>
    <s v="นางสาว"/>
    <s v="พิชชานันท์"/>
    <s v="ชูกลิ่น"/>
    <s v="43995@promma.ac.th"/>
    <n v="10"/>
    <n v="10"/>
    <n v="4"/>
    <n v="24"/>
    <x v="7"/>
    <n v="5"/>
    <m/>
    <n v="9"/>
    <n v="14"/>
    <n v="50"/>
    <m/>
    <n v="50"/>
    <n v="1"/>
    <s v="ส่งแล้ว"/>
    <s v="ส่งแล้ว"/>
    <s v="ส่งแล้ว"/>
    <n v="18"/>
    <n v="9"/>
    <s v="ส่งแล้ว"/>
    <s v="ส่งแล้ว"/>
    <n v="14"/>
    <n v="9"/>
    <s v="ส่งแล้ว"/>
    <n v="9"/>
    <n v="6"/>
    <n v="14"/>
    <n v="9"/>
    <n v="12"/>
    <s v="ส่งแล้ว"/>
    <s v="ยังไม่ส่ง"/>
    <n v="7"/>
    <s v="ส่งแล้ว"/>
    <s v="ส่งแล้ว"/>
    <n v="18"/>
    <n v="5"/>
    <m/>
    <s v="ไม่ต้องซ่อม"/>
  </r>
  <r>
    <n v="375"/>
    <x v="9"/>
    <n v="37"/>
    <s v="43996"/>
    <s v="นางสาว"/>
    <s v="พิชญากรณ์"/>
    <s v="คงกระเรียน"/>
    <s v="43996@promma.ac.th"/>
    <n v="8"/>
    <n v="10"/>
    <n v="5"/>
    <n v="23"/>
    <x v="7"/>
    <n v="5"/>
    <m/>
    <n v="7"/>
    <n v="12"/>
    <n v="47"/>
    <m/>
    <n v="47"/>
    <n v="0"/>
    <s v="ส่งแล้ว"/>
    <s v="ส่งแล้ว"/>
    <s v="ส่งแล้ว"/>
    <s v="ยังไม่ส่ง"/>
    <n v="9"/>
    <s v="ส่งแล้ว"/>
    <s v="ส่งแล้ว"/>
    <n v="12"/>
    <n v="9"/>
    <s v="ส่งแล้ว"/>
    <n v="9"/>
    <n v="8"/>
    <n v="16"/>
    <n v="8"/>
    <n v="12"/>
    <s v="ส่งแล้ว"/>
    <s v="ยังไม่ส่ง"/>
    <n v="6"/>
    <s v="ส่งแล้ว"/>
    <s v="ส่งแล้ว"/>
    <s v="ยังไม่ส่ง"/>
    <n v="6"/>
    <m/>
    <s v="ไม่ต้องซ่อม"/>
  </r>
  <r>
    <n v="376"/>
    <x v="9"/>
    <n v="38"/>
    <s v="43997"/>
    <s v="นางสาว"/>
    <s v="ศิรัญญา"/>
    <s v="สว่างจิตต์"/>
    <s v="43997@promma.ac.th"/>
    <n v="10"/>
    <n v="10"/>
    <n v="4"/>
    <n v="24"/>
    <x v="4"/>
    <n v="5"/>
    <m/>
    <n v="9"/>
    <n v="14"/>
    <n v="51"/>
    <m/>
    <n v="51"/>
    <n v="1"/>
    <s v="ส่งแล้ว"/>
    <s v="ส่งแล้ว"/>
    <s v="ส่งแล้ว"/>
    <n v="20"/>
    <n v="9"/>
    <s v="ส่งแล้ว"/>
    <s v="ส่งแล้ว"/>
    <n v="13"/>
    <n v="8"/>
    <s v="ส่งแล้ว"/>
    <n v="10"/>
    <n v="7"/>
    <n v="16"/>
    <n v="9"/>
    <n v="13"/>
    <s v="ส่งแล้ว"/>
    <s v="ยังไม่ส่ง"/>
    <n v="7"/>
    <s v="ส่งแล้ว"/>
    <s v="ส่งแล้ว"/>
    <n v="18"/>
    <n v="5"/>
    <m/>
    <s v="ไม่ต้องซ่อม"/>
  </r>
  <r>
    <n v="377"/>
    <x v="9"/>
    <n v="39"/>
    <s v="43998"/>
    <s v="นางสาว"/>
    <s v="อชิรญาณ์"/>
    <s v="รักมาบมิตร"/>
    <s v="43998@promma.ac.th"/>
    <n v="9"/>
    <n v="10"/>
    <n v="5"/>
    <n v="24"/>
    <x v="9"/>
    <n v="5"/>
    <m/>
    <n v="9"/>
    <n v="14"/>
    <n v="46"/>
    <m/>
    <n v="46"/>
    <n v="0"/>
    <s v="ส่งแล้ว"/>
    <s v="ส่งแล้ว"/>
    <s v="ส่งแล้ว"/>
    <n v="18"/>
    <n v="7"/>
    <s v="ส่งแล้ว"/>
    <s v="ส่งแล้ว"/>
    <n v="12"/>
    <n v="8"/>
    <s v="ส่งแล้ว"/>
    <n v="10"/>
    <n v="8"/>
    <n v="11"/>
    <n v="4"/>
    <n v="8"/>
    <s v="ส่งแล้ว"/>
    <s v="ยังไม่ส่ง"/>
    <n v="6"/>
    <s v="ส่งแล้ว"/>
    <s v="ส่งแล้ว"/>
    <n v="18"/>
    <n v="6"/>
    <m/>
    <s v="ยังไม่ซ่อม"/>
  </r>
  <r>
    <n v="378"/>
    <x v="9"/>
    <n v="40"/>
    <s v="43999"/>
    <s v="นางสาว"/>
    <s v="อักษราภัค"/>
    <s v="จวนอึ๊ง"/>
    <s v="43999@promma.ac.th"/>
    <n v="10"/>
    <n v="10"/>
    <n v="4"/>
    <n v="24"/>
    <x v="9"/>
    <n v="5"/>
    <m/>
    <n v="9"/>
    <n v="14"/>
    <n v="46"/>
    <m/>
    <n v="46"/>
    <n v="0"/>
    <s v="ส่งแล้ว"/>
    <s v="ส่งแล้ว"/>
    <s v="ส่งแล้ว"/>
    <n v="19"/>
    <n v="9"/>
    <s v="ส่งแล้ว"/>
    <s v="ส่งแล้ว"/>
    <n v="11"/>
    <n v="8"/>
    <s v="ส่งแล้ว"/>
    <n v="11"/>
    <n v="6"/>
    <n v="12"/>
    <n v="3"/>
    <n v="8"/>
    <s v="ส่งแล้ว"/>
    <s v="ยังไม่ส่ง"/>
    <n v="6"/>
    <s v="ส่งแล้ว"/>
    <s v="ส่งแล้ว"/>
    <n v="12"/>
    <n v="6"/>
    <m/>
    <s v="ยังไม่ซ่อม"/>
  </r>
  <r>
    <n v="379"/>
    <x v="10"/>
    <n v="1"/>
    <s v="41938"/>
    <s v="นาย"/>
    <s v="ธนพร"/>
    <s v="พราหมณ์คล้ำ"/>
    <s v="41938@promma.ac.th"/>
    <n v="4"/>
    <n v="4"/>
    <n v="2"/>
    <n v="10"/>
    <x v="13"/>
    <n v="1"/>
    <m/>
    <n v="3"/>
    <n v="4"/>
    <n v="21"/>
    <m/>
    <n v="21"/>
    <n v="0"/>
    <s v="ส่งแล้ว"/>
    <s v="ยังไม่ส่ง"/>
    <s v="ยังไม่ส่ง"/>
    <s v="ยังไม่ส่ง"/>
    <n v="9"/>
    <s v="ส่งแล้ว"/>
    <s v="ยังไม่ส่ง"/>
    <s v="ยังไม่ส่ง"/>
    <n v="8"/>
    <s v="ยังไม่ส่ง"/>
    <n v="10"/>
    <s v="ยังไม่ส่ง"/>
    <n v="8"/>
    <n v="5"/>
    <n v="7"/>
    <s v="ยังไม่ส่ง"/>
    <s v="ยังไม่ส่ง"/>
    <n v="7"/>
    <s v="ส่งแล้ว"/>
    <s v="ยังไม่ส่ง"/>
    <s v="ยังไม่ส่ง"/>
    <n v="3"/>
    <m/>
    <s v="ยังไม่ซ่อม"/>
  </r>
  <r>
    <n v="380"/>
    <x v="10"/>
    <n v="2"/>
    <s v="41939"/>
    <s v="เด็กชาย"/>
    <s v="ธนวัชร์"/>
    <s v="เจริญมีมงคล"/>
    <s v="41939@promma.ac.th"/>
    <n v="6"/>
    <n v="4"/>
    <n v="2"/>
    <n v="12"/>
    <x v="9"/>
    <n v="2"/>
    <m/>
    <n v="4"/>
    <n v="6"/>
    <n v="26"/>
    <m/>
    <n v="26"/>
    <n v="0"/>
    <s v="ส่งแล้ว"/>
    <s v="ส่งแล้ว"/>
    <s v="ยังไม่ส่ง"/>
    <s v="ยังไม่ส่ง"/>
    <n v="9"/>
    <s v="ส่งแล้ว"/>
    <s v="ยังไม่ส่ง"/>
    <s v="ยังไม่ส่ง"/>
    <n v="9"/>
    <s v="ยังไม่ส่ง"/>
    <n v="10"/>
    <s v="ยังไม่ส่ง"/>
    <n v="11"/>
    <n v="4"/>
    <n v="8"/>
    <s v="ยังไม่ส่ง"/>
    <s v="ยังไม่ส่ง"/>
    <n v="9"/>
    <s v="ส่งแล้ว"/>
    <s v="ยังไม่ส่ง"/>
    <s v="ยังไม่ส่ง"/>
    <n v="6"/>
    <m/>
    <s v="ยังไม่ซ่อม"/>
  </r>
  <r>
    <n v="381"/>
    <x v="10"/>
    <n v="3"/>
    <s v="41943"/>
    <s v="นาย"/>
    <s v="ปุณยวีร์"/>
    <s v="กิ่งทอง"/>
    <s v="41943@promma.ac.th"/>
    <n v="3"/>
    <n v="3"/>
    <n v="0"/>
    <n v="6"/>
    <x v="13"/>
    <n v="4"/>
    <m/>
    <n v="0"/>
    <n v="4"/>
    <n v="17"/>
    <m/>
    <n v="17"/>
    <n v="0"/>
    <s v="ส่งแล้ว"/>
    <s v="ยังไม่ส่ง"/>
    <s v="ยังไม่ส่ง"/>
    <s v="ยังไม่ส่ง"/>
    <n v="7"/>
    <s v="ส่งแล้ว"/>
    <s v="ยังไม่ส่ง"/>
    <s v="ยังไม่ส่ง"/>
    <s v="ยังไม่ส่ง"/>
    <s v="ยังไม่ส่ง"/>
    <s v="ยังไม่ส่ง"/>
    <s v="ยังไม่ส่ง"/>
    <n v="8"/>
    <n v="5"/>
    <n v="7"/>
    <s v="ยังไม่ส่ง"/>
    <s v="ส่งแล้ว"/>
    <s v="ยังไม่ส่ง"/>
    <s v="ยังไม่ส่ง"/>
    <s v="ยังไม่ส่ง"/>
    <s v="ยังไม่ส่ง"/>
    <s v="ยังไม่ส่ง"/>
    <m/>
    <s v="ยังไม่ซ่อม"/>
  </r>
  <r>
    <n v="382"/>
    <x v="10"/>
    <n v="4"/>
    <s v="41952"/>
    <s v="นาย"/>
    <s v="อนุพงษ์"/>
    <s v="คลังทรัพย์"/>
    <s v="41952@promma.ac.th"/>
    <n v="7"/>
    <n v="4"/>
    <n v="2"/>
    <n v="13"/>
    <x v="14"/>
    <n v="2"/>
    <m/>
    <n v="1"/>
    <n v="3"/>
    <n v="22"/>
    <m/>
    <n v="22"/>
    <n v="0"/>
    <s v="ส่งแล้ว"/>
    <s v="ส่งแล้ว"/>
    <s v="ส่งแล้ว"/>
    <s v="ยังไม่ส่ง"/>
    <n v="6"/>
    <s v="ส่งแล้ว"/>
    <s v="ยังไม่ส่ง"/>
    <s v="ยังไม่ส่ง"/>
    <n v="9"/>
    <s v="ยังไม่ส่ง"/>
    <n v="10"/>
    <s v="ยังไม่ส่ง"/>
    <n v="12"/>
    <n v="0"/>
    <n v="6"/>
    <s v="ยังไม่ส่ง"/>
    <s v="ยังไม่ส่ง"/>
    <n v="9"/>
    <s v="ยังไม่ส่ง"/>
    <s v="ยังไม่ส่ง"/>
    <s v="ยังไม่ส่ง"/>
    <n v="5"/>
    <m/>
    <s v="ยังไม่ซ่อม"/>
  </r>
  <r>
    <n v="383"/>
    <x v="10"/>
    <n v="5"/>
    <s v="41953"/>
    <s v="นาย"/>
    <s v="อภิรัก"/>
    <s v="รุ่งโรจน์"/>
    <s v="41953@promma.ac.th"/>
    <n v="8"/>
    <n v="4"/>
    <n v="2"/>
    <n v="14"/>
    <x v="10"/>
    <n v="1"/>
    <m/>
    <n v="3"/>
    <n v="4"/>
    <n v="27"/>
    <m/>
    <n v="27"/>
    <n v="0"/>
    <s v="ส่งแล้ว"/>
    <s v="ส่งแล้ว"/>
    <s v="ส่งแล้ว"/>
    <s v="ยังไม่ส่ง"/>
    <n v="9"/>
    <s v="ส่งแล้ว"/>
    <s v="ยังไม่ส่ง"/>
    <s v="ยังไม่ส่ง"/>
    <n v="7"/>
    <s v="ยังไม่ส่ง"/>
    <n v="10"/>
    <s v="ยังไม่ส่ง"/>
    <n v="13"/>
    <n v="5"/>
    <n v="9"/>
    <s v="ยังไม่ส่ง"/>
    <s v="ยังไม่ส่ง"/>
    <n v="5"/>
    <s v="ส่งแล้ว"/>
    <s v="ยังไม่ส่ง"/>
    <s v="ยังไม่ส่ง"/>
    <n v="3"/>
    <m/>
    <s v="ยังไม่ซ่อม"/>
  </r>
  <r>
    <n v="384"/>
    <x v="10"/>
    <n v="6"/>
    <s v="42018"/>
    <s v="นาย"/>
    <s v="โชดิวัต"/>
    <s v="อินพาลำ"/>
    <s v="42018@promma.ac.th"/>
    <n v="7"/>
    <n v="3"/>
    <n v="2"/>
    <n v="12"/>
    <x v="9"/>
    <n v="4"/>
    <m/>
    <n v="1"/>
    <n v="5"/>
    <n v="25"/>
    <m/>
    <n v="25"/>
    <n v="0"/>
    <s v="ส่งแล้ว"/>
    <s v="ส่งแล้ว"/>
    <s v="ส่งแล้ว"/>
    <s v="ยังไม่ส่ง"/>
    <n v="5"/>
    <s v="ส่งแล้ว"/>
    <s v="ยังไม่ส่ง"/>
    <s v="ยังไม่ส่ง"/>
    <n v="1"/>
    <s v="ยังไม่ส่ง"/>
    <n v="5"/>
    <s v="ยังไม่ส่ง"/>
    <n v="13"/>
    <n v="3"/>
    <n v="8"/>
    <s v="ยังไม่ส่ง"/>
    <s v="ส่งแล้ว"/>
    <n v="0"/>
    <s v="ยังไม่ส่ง"/>
    <s v="ยังไม่ส่ง"/>
    <s v="ยังไม่ส่ง"/>
    <n v="3"/>
    <m/>
    <s v="ยังไม่ซ่อม"/>
  </r>
  <r>
    <n v="385"/>
    <x v="10"/>
    <n v="7"/>
    <s v="42021"/>
    <s v="นาย"/>
    <s v="ทินกฤต"/>
    <s v="คล้ายทิพย์"/>
    <s v="42021@promma.ac.th"/>
    <n v="9"/>
    <n v="10"/>
    <n v="4"/>
    <n v="23"/>
    <x v="8"/>
    <n v="5"/>
    <m/>
    <n v="8"/>
    <n v="13"/>
    <n v="47"/>
    <m/>
    <n v="47"/>
    <n v="0"/>
    <s v="ส่งแล้ว"/>
    <s v="ส่งแล้ว"/>
    <s v="ส่งแล้ว"/>
    <n v="17"/>
    <n v="5"/>
    <s v="ส่งแล้ว"/>
    <s v="ส่งแล้ว"/>
    <n v="7"/>
    <n v="8"/>
    <s v="ส่งแล้ว"/>
    <n v="4"/>
    <n v="4"/>
    <n v="15"/>
    <n v="6"/>
    <n v="11"/>
    <s v="ส่งแล้ว"/>
    <s v="ยังไม่ส่ง"/>
    <n v="6"/>
    <s v="ส่งแล้ว"/>
    <s v="ส่งแล้ว"/>
    <n v="9"/>
    <n v="1"/>
    <m/>
    <s v="ไม่ต้องซ่อม"/>
  </r>
  <r>
    <n v="386"/>
    <x v="10"/>
    <n v="8"/>
    <s v="42025"/>
    <s v="นาย"/>
    <s v="ธนาภัทร"/>
    <s v="ภิงคารวัฒน์"/>
    <s v="42025@promma.ac.th"/>
    <n v="10"/>
    <n v="7"/>
    <n v="3"/>
    <n v="20"/>
    <x v="13"/>
    <n v="1"/>
    <m/>
    <n v="8"/>
    <n v="9"/>
    <n v="36"/>
    <m/>
    <n v="36"/>
    <n v="0"/>
    <s v="ส่งแล้ว"/>
    <s v="ส่งแล้ว"/>
    <s v="ส่งแล้ว"/>
    <n v="20"/>
    <n v="10"/>
    <s v="ส่งแล้ว"/>
    <s v="ยังไม่ส่ง"/>
    <n v="10"/>
    <n v="9"/>
    <s v="ส่งแล้ว"/>
    <n v="8"/>
    <s v="ยังไม่ส่ง"/>
    <n v="8"/>
    <n v="6"/>
    <n v="7"/>
    <s v="ยังไม่ส่ง"/>
    <s v="ยังไม่ส่ง"/>
    <n v="5"/>
    <s v="ส่งแล้ว"/>
    <s v="ส่งแล้ว"/>
    <n v="7"/>
    <n v="2"/>
    <m/>
    <s v="ยังไม่ซ่อม"/>
  </r>
  <r>
    <n v="387"/>
    <x v="10"/>
    <n v="9"/>
    <s v="42031"/>
    <s v="นาย"/>
    <s v="วชิรวิทย์"/>
    <s v="ไวยพงษ์ศรี"/>
    <s v="42031@promma.ac.th"/>
    <n v="9"/>
    <n v="4"/>
    <n v="2"/>
    <n v="15"/>
    <x v="11"/>
    <n v="1"/>
    <m/>
    <n v="8"/>
    <n v="9"/>
    <n v="34"/>
    <m/>
    <n v="34"/>
    <n v="0"/>
    <s v="ส่งแล้ว"/>
    <s v="ส่งแล้ว"/>
    <s v="ส่งแล้ว"/>
    <n v="15"/>
    <n v="7"/>
    <s v="ส่งแล้ว"/>
    <s v="ยังไม่ส่ง"/>
    <s v="ยังไม่ส่ง"/>
    <n v="7"/>
    <s v="ยังไม่ส่ง"/>
    <n v="7"/>
    <s v="ยังไม่ส่ง"/>
    <n v="17"/>
    <n v="3"/>
    <n v="10"/>
    <s v="ยังไม่ส่ง"/>
    <s v="ยังไม่ส่ง"/>
    <n v="6"/>
    <s v="ส่งแล้ว"/>
    <s v="ส่งแล้ว"/>
    <n v="14"/>
    <n v="1"/>
    <m/>
    <s v="ไม่ต้องซ่อม"/>
  </r>
  <r>
    <n v="388"/>
    <x v="10"/>
    <n v="10"/>
    <s v="42099"/>
    <s v="นาย"/>
    <s v="ณัทพงษ์"/>
    <s v="ตู้ประดับ"/>
    <s v="42099@promma.ac.th"/>
    <n v="7"/>
    <n v="4"/>
    <n v="4"/>
    <n v="15"/>
    <x v="13"/>
    <n v="5"/>
    <m/>
    <n v="9"/>
    <n v="14"/>
    <n v="36"/>
    <m/>
    <n v="36"/>
    <n v="0"/>
    <s v="ส่งแล้ว"/>
    <s v="ส่งแล้ว"/>
    <s v="ส่งแล้ว"/>
    <s v="ยังไม่ส่ง"/>
    <n v="5"/>
    <s v="ส่งแล้ว"/>
    <s v="ยังไม่ส่ง"/>
    <s v="ยังไม่ส่ง"/>
    <n v="9"/>
    <s v="ส่งแล้ว"/>
    <n v="10"/>
    <n v="7"/>
    <n v="8"/>
    <n v="5"/>
    <n v="7"/>
    <s v="ส่งแล้ว"/>
    <s v="ยังไม่ส่ง"/>
    <n v="3"/>
    <s v="ส่งแล้ว"/>
    <s v="ส่งแล้ว"/>
    <n v="6"/>
    <n v="3"/>
    <m/>
    <s v="ยังไม่ซ่อม"/>
  </r>
  <r>
    <n v="389"/>
    <x v="10"/>
    <n v="11"/>
    <s v="42103"/>
    <s v="นาย"/>
    <s v="ปภพ"/>
    <s v="พุ่มเจริญ"/>
    <s v="42103@promma.ac.th"/>
    <n v="7"/>
    <n v="3"/>
    <n v="2"/>
    <n v="12"/>
    <x v="15"/>
    <n v="5"/>
    <m/>
    <n v="0"/>
    <n v="5"/>
    <n v="22"/>
    <m/>
    <n v="22"/>
    <n v="0"/>
    <s v="ส่งแล้ว"/>
    <s v="ส่งแล้ว"/>
    <s v="ส่งแล้ว"/>
    <s v="ยังไม่ส่ง"/>
    <n v="6"/>
    <s v="ส่งแล้ว"/>
    <s v="ยังไม่ส่ง"/>
    <s v="ยังไม่ส่ง"/>
    <s v="ยังไม่ส่ง"/>
    <s v="ยังไม่ส่ง"/>
    <n v="2"/>
    <s v="ยังไม่ส่ง"/>
    <n v="8"/>
    <n v="2"/>
    <n v="5"/>
    <s v="ยังไม่ส่ง"/>
    <s v="ส่งแล้ว"/>
    <n v="6"/>
    <s v="ยังไม่ส่ง"/>
    <s v="ยังไม่ส่ง"/>
    <s v="ยังไม่ส่ง"/>
    <n v="2"/>
    <m/>
    <s v="ยังไม่ซ่อม"/>
  </r>
  <r>
    <n v="390"/>
    <x v="10"/>
    <n v="12"/>
    <s v="42106"/>
    <s v="นาย"/>
    <s v="พิทักษ์พงศ์"/>
    <s v="ทองเกต"/>
    <s v="42106@promma.ac.th"/>
    <n v="6"/>
    <n v="2"/>
    <n v="2"/>
    <n v="10"/>
    <x v="10"/>
    <n v="1"/>
    <m/>
    <n v="6"/>
    <n v="7"/>
    <n v="26"/>
    <m/>
    <n v="26"/>
    <n v="0"/>
    <s v="ส่งแล้ว"/>
    <s v="ส่งแล้ว"/>
    <s v="ส่งแล้ว"/>
    <s v="ยังไม่ส่ง"/>
    <s v="ยังไม่ส่ง"/>
    <s v="ยังไม่ส่ง"/>
    <s v="ยังไม่ส่ง"/>
    <s v="ยังไม่ส่ง"/>
    <n v="9"/>
    <s v="ยังไม่ส่ง"/>
    <n v="10"/>
    <s v="ยังไม่ส่ง"/>
    <n v="13"/>
    <n v="4"/>
    <n v="9"/>
    <s v="ยังไม่ส่ง"/>
    <s v="ยังไม่ส่ง"/>
    <n v="7"/>
    <s v="ยังไม่ส่ง"/>
    <s v="ส่งแล้ว"/>
    <n v="12"/>
    <n v="5"/>
    <m/>
    <s v="ยังไม่ซ่อม"/>
  </r>
  <r>
    <n v="391"/>
    <x v="10"/>
    <n v="13"/>
    <s v="42181"/>
    <s v="นาย"/>
    <s v="นีมา"/>
    <s v="สมบัติทวีพูน"/>
    <s v="42181@promma.ac.th"/>
    <n v="10"/>
    <n v="10"/>
    <n v="4"/>
    <n v="24"/>
    <x v="4"/>
    <n v="5"/>
    <m/>
    <n v="9"/>
    <n v="14"/>
    <n v="51"/>
    <m/>
    <n v="51"/>
    <n v="1"/>
    <s v="ส่งแล้ว"/>
    <s v="ส่งแล้ว"/>
    <s v="ส่งแล้ว"/>
    <n v="19"/>
    <n v="8"/>
    <s v="ส่งแล้ว"/>
    <s v="ส่งแล้ว"/>
    <n v="13"/>
    <n v="9"/>
    <s v="ส่งแล้ว"/>
    <n v="9"/>
    <n v="5"/>
    <n v="15"/>
    <n v="10"/>
    <n v="13"/>
    <s v="ส่งแล้ว"/>
    <s v="ยังไม่ส่ง"/>
    <n v="6"/>
    <s v="ส่งแล้ว"/>
    <s v="ส่งแล้ว"/>
    <n v="8"/>
    <n v="3"/>
    <m/>
    <s v="ไม่ต้องซ่อม"/>
  </r>
  <r>
    <n v="392"/>
    <x v="10"/>
    <n v="14"/>
    <s v="42182"/>
    <s v="นาย"/>
    <s v="ปัณณวิชญ์"/>
    <s v="ศรีศิริรุ่งโรจน์"/>
    <s v="42182@promma.ac.th"/>
    <n v="10"/>
    <n v="10"/>
    <n v="4"/>
    <n v="24"/>
    <x v="8"/>
    <n v="6"/>
    <m/>
    <n v="9"/>
    <n v="15"/>
    <n v="50"/>
    <m/>
    <n v="50"/>
    <n v="1"/>
    <s v="ส่งแล้ว"/>
    <s v="ส่งแล้ว"/>
    <s v="ส่งแล้ว"/>
    <n v="21"/>
    <n v="8"/>
    <s v="ส่งแล้ว"/>
    <s v="ส่งแล้ว"/>
    <n v="10"/>
    <n v="8"/>
    <s v="ส่งแล้ว"/>
    <n v="9"/>
    <n v="5"/>
    <n v="13"/>
    <n v="8"/>
    <n v="11"/>
    <s v="ส่งแล้ว"/>
    <s v="ยังไม่ส่ง"/>
    <n v="8"/>
    <s v="ส่งแล้ว"/>
    <s v="ส่งแล้ว"/>
    <n v="13"/>
    <n v="6"/>
    <m/>
    <s v="ไม่ต้องซ่อม"/>
  </r>
  <r>
    <n v="393"/>
    <x v="10"/>
    <n v="15"/>
    <s v="42221"/>
    <s v="นาย"/>
    <s v="ธราเทพ"/>
    <s v="ขำทวี"/>
    <s v="42221@promma.ac.th"/>
    <n v="3"/>
    <n v="4"/>
    <n v="2"/>
    <n v="9"/>
    <x v="14"/>
    <n v="5"/>
    <m/>
    <n v="4"/>
    <n v="9"/>
    <n v="24"/>
    <m/>
    <n v="24"/>
    <n v="0"/>
    <s v="ส่งแล้ว"/>
    <s v="ยังไม่ส่ง"/>
    <s v="ยังไม่ส่ง"/>
    <s v="ยังไม่ส่ง"/>
    <n v="7"/>
    <s v="ส่งแล้ว"/>
    <s v="ยังไม่ส่ง"/>
    <s v="ยังไม่ส่ง"/>
    <n v="9"/>
    <s v="ยังไม่ส่ง"/>
    <n v="10"/>
    <s v="ยังไม่ส่ง"/>
    <n v="8"/>
    <n v="4"/>
    <n v="6"/>
    <s v="ยังไม่ส่ง"/>
    <s v="ส่งแล้ว"/>
    <n v="7"/>
    <s v="ส่งแล้ว"/>
    <s v="ยังไม่ส่ง"/>
    <s v="ยังไม่ส่ง"/>
    <n v="5"/>
    <m/>
    <s v="ยังไม่ซ่อม"/>
  </r>
  <r>
    <n v="394"/>
    <x v="10"/>
    <n v="16"/>
    <s v="44000"/>
    <s v="เด็กชาย"/>
    <s v="เจริญสุข"/>
    <s v="ประสงค์ทัน"/>
    <s v="44000@promma.ac.th"/>
    <n v="7"/>
    <n v="4"/>
    <n v="2"/>
    <n v="13"/>
    <x v="15"/>
    <n v="1"/>
    <m/>
    <n v="6"/>
    <n v="7"/>
    <n v="25"/>
    <m/>
    <n v="25"/>
    <n v="0"/>
    <s v="ส่งแล้ว"/>
    <s v="ส่งแล้ว"/>
    <s v="ส่งแล้ว"/>
    <s v="ยังไม่ส่ง"/>
    <n v="5"/>
    <s v="ส่งแล้ว"/>
    <s v="ยังไม่ส่ง"/>
    <s v="ยังไม่ส่ง"/>
    <n v="5"/>
    <s v="ยังไม่ส่ง"/>
    <n v="6"/>
    <s v="ยังไม่ส่ง"/>
    <n v="7"/>
    <n v="2"/>
    <n v="5"/>
    <s v="ยังไม่ส่ง"/>
    <s v="ยังไม่ส่ง"/>
    <n v="6"/>
    <s v="ส่งแล้ว"/>
    <s v="ส่งแล้ว"/>
    <s v="ยังไม่ส่ง"/>
    <n v="5"/>
    <m/>
    <s v="ยังไม่ซ่อม"/>
  </r>
  <r>
    <n v="395"/>
    <x v="10"/>
    <n v="17"/>
    <s v="44001"/>
    <s v="นาย"/>
    <s v="นพพร"/>
    <s v="เรืองทิพย์"/>
    <s v="44001@promma.ac.th"/>
    <n v="9"/>
    <n v="4"/>
    <n v="3"/>
    <n v="16"/>
    <x v="9"/>
    <n v="2"/>
    <m/>
    <n v="4"/>
    <n v="6"/>
    <n v="30"/>
    <m/>
    <n v="30"/>
    <n v="0"/>
    <s v="ส่งแล้ว"/>
    <s v="ส่งแล้ว"/>
    <s v="ส่งแล้ว"/>
    <n v="15"/>
    <n v="7"/>
    <s v="ส่งแล้ว"/>
    <s v="ยังไม่ส่ง"/>
    <s v="ยังไม่ส่ง"/>
    <n v="9"/>
    <s v="ส่งแล้ว"/>
    <n v="8"/>
    <s v="ยังไม่ส่ง"/>
    <n v="10"/>
    <n v="5"/>
    <n v="8"/>
    <s v="ยังไม่ส่ง"/>
    <s v="ยังไม่ส่ง"/>
    <n v="8"/>
    <s v="ส่งแล้ว"/>
    <s v="ยังไม่ส่ง"/>
    <s v="ยังไม่ส่ง"/>
    <n v="5"/>
    <m/>
    <s v="ยังไม่ซ่อม"/>
  </r>
  <r>
    <n v="396"/>
    <x v="10"/>
    <n v="18"/>
    <s v="44002"/>
    <s v="นาย"/>
    <s v="นภนต์"/>
    <s v="บุญรอด"/>
    <s v="44002@promma.ac.th"/>
    <n v="9"/>
    <n v="4"/>
    <n v="0"/>
    <n v="13"/>
    <x v="9"/>
    <n v="0"/>
    <m/>
    <n v="0"/>
    <n v="0"/>
    <n v="21"/>
    <m/>
    <n v="21"/>
    <n v="0"/>
    <s v="ส่งแล้ว"/>
    <s v="ส่งแล้ว"/>
    <s v="ส่งแล้ว"/>
    <n v="7"/>
    <n v="3"/>
    <s v="ส่งแล้ว"/>
    <s v="ยังไม่ส่ง"/>
    <s v="ยังไม่ส่ง"/>
    <n v="5"/>
    <s v="ยังไม่ส่ง"/>
    <s v="ยังไม่ส่ง"/>
    <s v="ยังไม่ส่ง"/>
    <n v="13"/>
    <n v="3"/>
    <n v="8"/>
    <s v="ยังไม่ส่ง"/>
    <s v="ยังไม่ส่ง"/>
    <s v="ยังไม่ส่ง"/>
    <s v="ยังไม่ส่ง"/>
    <s v="ยังไม่ส่ง"/>
    <s v="ยังไม่ส่ง"/>
    <s v="ยังไม่ส่ง"/>
    <m/>
    <s v="ยังไม่ซ่อม"/>
  </r>
  <r>
    <n v="397"/>
    <x v="10"/>
    <n v="19"/>
    <s v="44003"/>
    <s v="นาย"/>
    <s v="ภัทรพล"/>
    <s v="พลทับ"/>
    <s v="44003@promma.ac.th"/>
    <n v="6"/>
    <n v="4"/>
    <n v="2"/>
    <n v="12"/>
    <x v="9"/>
    <n v="2"/>
    <m/>
    <n v="7"/>
    <n v="9"/>
    <n v="29"/>
    <m/>
    <n v="29"/>
    <n v="0"/>
    <s v="ยังไม่ส่ง"/>
    <s v="ส่งแล้ว"/>
    <s v="ส่งแล้ว"/>
    <s v="ยังไม่ส่ง"/>
    <n v="8"/>
    <s v="ส่งแล้ว"/>
    <s v="ยังไม่ส่ง"/>
    <s v="ยังไม่ส่ง"/>
    <n v="8"/>
    <s v="ยังไม่ส่ง"/>
    <n v="8"/>
    <s v="ยังไม่ส่ง"/>
    <n v="11"/>
    <n v="5"/>
    <n v="8"/>
    <s v="ยังไม่ส่ง"/>
    <s v="ยังไม่ส่ง"/>
    <n v="8"/>
    <s v="ส่งแล้ว"/>
    <s v="ส่งแล้ว"/>
    <s v="ยังไม่ส่ง"/>
    <n v="6"/>
    <m/>
    <s v="ยังไม่ซ่อม"/>
  </r>
  <r>
    <n v="398"/>
    <x v="10"/>
    <n v="20"/>
    <s v="44004"/>
    <s v="นาย"/>
    <s v="ภูริวัจน์"/>
    <s v="ธนิตศิริธนกรณ์"/>
    <s v="44004@promma.ac.th"/>
    <n v="4"/>
    <n v="4"/>
    <n v="2"/>
    <n v="10"/>
    <x v="10"/>
    <n v="2"/>
    <m/>
    <n v="4"/>
    <n v="6"/>
    <n v="25"/>
    <m/>
    <n v="25"/>
    <n v="0"/>
    <s v="ส่งแล้ว"/>
    <s v="ยังไม่ส่ง"/>
    <s v="ยังไม่ส่ง"/>
    <s v="ยังไม่ส่ง"/>
    <n v="10"/>
    <s v="ส่งแล้ว"/>
    <s v="ยังไม่ส่ง"/>
    <s v="ยังไม่ส่ง"/>
    <n v="7"/>
    <s v="ยังไม่ส่ง"/>
    <n v="11"/>
    <s v="ยังไม่ส่ง"/>
    <n v="14"/>
    <n v="4"/>
    <n v="9"/>
    <s v="ยังไม่ส่ง"/>
    <s v="ยังไม่ส่ง"/>
    <n v="8"/>
    <s v="ส่งแล้ว"/>
    <s v="ยังไม่ส่ง"/>
    <s v="ยังไม่ส่ง"/>
    <n v="6"/>
    <m/>
    <s v="ยังไม่ซ่อม"/>
  </r>
  <r>
    <n v="399"/>
    <x v="10"/>
    <n v="21"/>
    <s v="44005"/>
    <s v="นาย"/>
    <s v="มัฌธุรษ"/>
    <s v="ศรีวลีรัตน์"/>
    <s v="44005@promma.ac.th"/>
    <n v="8"/>
    <n v="4"/>
    <n v="2"/>
    <n v="14"/>
    <x v="15"/>
    <n v="0"/>
    <m/>
    <n v="4"/>
    <n v="4"/>
    <n v="23"/>
    <m/>
    <n v="23"/>
    <n v="0"/>
    <s v="ส่งแล้ว"/>
    <s v="ส่งแล้ว"/>
    <s v="ส่งแล้ว"/>
    <s v="ยังไม่ส่ง"/>
    <n v="8"/>
    <s v="ส่งแล้ว"/>
    <s v="ยังไม่ส่ง"/>
    <s v="ยังไม่ส่ง"/>
    <n v="9"/>
    <s v="ยังไม่ส่ง"/>
    <n v="10"/>
    <s v="ยังไม่ส่ง"/>
    <n v="7"/>
    <n v="3"/>
    <n v="5"/>
    <s v="ยังไม่ส่ง"/>
    <s v="ยังไม่ส่ง"/>
    <n v="2"/>
    <s v="ส่งแล้ว"/>
    <s v="ยังไม่ส่ง"/>
    <s v="ยังไม่ส่ง"/>
    <n v="5"/>
    <m/>
    <s v="ยังไม่ซ่อม"/>
  </r>
  <r>
    <n v="400"/>
    <x v="10"/>
    <n v="22"/>
    <s v="44006"/>
    <s v="นาย"/>
    <s v="วสวัตติ์"/>
    <s v="พ่วงทอง"/>
    <s v="44006@promma.ac.th"/>
    <n v="8"/>
    <n v="7"/>
    <n v="2"/>
    <n v="17"/>
    <x v="9"/>
    <n v="2"/>
    <m/>
    <n v="3"/>
    <n v="5"/>
    <n v="30"/>
    <m/>
    <n v="30"/>
    <n v="0"/>
    <s v="ส่งแล้ว"/>
    <s v="ส่งแล้ว"/>
    <s v="ส่งแล้ว"/>
    <s v="ยังไม่ส่ง"/>
    <n v="10"/>
    <s v="ส่งแล้ว"/>
    <s v="ส่งแล้ว"/>
    <s v="ยังไม่ส่ง"/>
    <n v="7"/>
    <s v="ยังไม่ส่ง"/>
    <n v="7"/>
    <s v="ยังไม่ส่ง"/>
    <n v="12"/>
    <n v="3"/>
    <n v="8"/>
    <s v="ยังไม่ส่ง"/>
    <s v="ยังไม่ส่ง"/>
    <n v="8"/>
    <s v="ส่งแล้ว"/>
    <s v="ยังไม่ส่ง"/>
    <s v="ยังไม่ส่ง"/>
    <n v="1"/>
    <m/>
    <s v="ยังไม่ซ่อม"/>
  </r>
  <r>
    <n v="401"/>
    <x v="10"/>
    <n v="23"/>
    <s v="44007"/>
    <s v="นาย"/>
    <s v="วิศลย์"/>
    <s v="พรหมสวัสดิ์"/>
    <s v="44007@promma.ac.th"/>
    <n v="10"/>
    <n v="9"/>
    <n v="4"/>
    <n v="23"/>
    <x v="3"/>
    <n v="1"/>
    <m/>
    <n v="3"/>
    <n v="4"/>
    <n v="42"/>
    <m/>
    <n v="42"/>
    <n v="0"/>
    <s v="ส่งแล้ว"/>
    <s v="ส่งแล้ว"/>
    <s v="ส่งแล้ว"/>
    <n v="19"/>
    <n v="10"/>
    <s v="ส่งแล้ว"/>
    <s v="ส่งแล้ว"/>
    <n v="10"/>
    <n v="7"/>
    <s v="ส่งแล้ว"/>
    <n v="9"/>
    <n v="5"/>
    <n v="21"/>
    <n v="8"/>
    <n v="15"/>
    <s v="ยังไม่ส่ง"/>
    <s v="ยังไม่ส่ง"/>
    <n v="6"/>
    <s v="ส่งแล้ว"/>
    <s v="ยังไม่ส่ง"/>
    <s v="ยังไม่ส่ง"/>
    <n v="0"/>
    <m/>
    <s v="ไม่ต้องซ่อม"/>
  </r>
  <r>
    <n v="402"/>
    <x v="10"/>
    <n v="24"/>
    <s v="44008"/>
    <s v="นาย"/>
    <s v="ศุภณัฐ"/>
    <s v="พันธุ"/>
    <s v="44008@promma.ac.th"/>
    <n v="10"/>
    <n v="7"/>
    <n v="2"/>
    <n v="19"/>
    <x v="7"/>
    <n v="0"/>
    <m/>
    <n v="3"/>
    <n v="3"/>
    <n v="34"/>
    <m/>
    <n v="34"/>
    <n v="0"/>
    <s v="ส่งแล้ว"/>
    <s v="ส่งแล้ว"/>
    <s v="ส่งแล้ว"/>
    <n v="13"/>
    <n v="9"/>
    <s v="ส่งแล้ว"/>
    <s v="ส่งแล้ว"/>
    <s v="ยังไม่ส่ง"/>
    <n v="8"/>
    <s v="ยังไม่ส่ง"/>
    <n v="10"/>
    <n v="3"/>
    <n v="16"/>
    <n v="8"/>
    <n v="12"/>
    <s v="ยังไม่ส่ง"/>
    <s v="ยังไม่ส่ง"/>
    <s v="ยังไม่ส่ง"/>
    <s v="ส่งแล้ว"/>
    <s v="ยังไม่ส่ง"/>
    <s v="ยังไม่ส่ง"/>
    <s v="ยังไม่ส่ง"/>
    <m/>
    <s v="ไม่ต้องซ่อม"/>
  </r>
  <r>
    <n v="403"/>
    <x v="10"/>
    <n v="25"/>
    <s v="44009"/>
    <s v="นาย"/>
    <s v="สิรภพ"/>
    <s v="ประทุมเทือง"/>
    <s v="44009@promma.ac.th"/>
    <n v="10"/>
    <n v="4"/>
    <n v="2"/>
    <n v="16"/>
    <x v="10"/>
    <n v="1"/>
    <m/>
    <n v="4"/>
    <n v="5"/>
    <n v="30"/>
    <m/>
    <n v="30"/>
    <n v="0"/>
    <s v="ส่งแล้ว"/>
    <s v="ส่งแล้ว"/>
    <s v="ส่งแล้ว"/>
    <n v="14"/>
    <n v="10"/>
    <s v="ส่งแล้ว"/>
    <s v="ยังไม่ส่ง"/>
    <s v="ยังไม่ส่ง"/>
    <n v="9"/>
    <s v="ยังไม่ส่ง"/>
    <n v="7"/>
    <s v="ยังไม่ส่ง"/>
    <n v="14"/>
    <n v="4"/>
    <n v="9"/>
    <s v="ยังไม่ส่ง"/>
    <s v="ยังไม่ส่ง"/>
    <n v="5"/>
    <s v="ส่งแล้ว"/>
    <s v="ยังไม่ส่ง"/>
    <s v="ยังไม่ส่ง"/>
    <n v="5"/>
    <m/>
    <s v="ยังไม่ซ่อม"/>
  </r>
  <r>
    <n v="404"/>
    <x v="10"/>
    <n v="26"/>
    <s v="44010"/>
    <s v="นาย"/>
    <s v="สุเมธ"/>
    <s v="บัวเงิน"/>
    <s v="44010@promma.ac.th"/>
    <n v="10"/>
    <n v="3"/>
    <n v="2"/>
    <n v="15"/>
    <x v="15"/>
    <n v="1"/>
    <m/>
    <n v="3"/>
    <n v="4"/>
    <n v="24"/>
    <m/>
    <n v="24"/>
    <n v="0"/>
    <s v="ส่งแล้ว"/>
    <s v="ส่งแล้ว"/>
    <s v="ส่งแล้ว"/>
    <n v="15"/>
    <n v="8"/>
    <s v="ส่งแล้ว"/>
    <s v="ยังไม่ส่ง"/>
    <s v="ยังไม่ส่ง"/>
    <n v="4"/>
    <s v="ยังไม่ส่ง"/>
    <n v="4"/>
    <s v="ยังไม่ส่ง"/>
    <n v="8"/>
    <n v="1"/>
    <n v="5"/>
    <s v="ยังไม่ส่ง"/>
    <s v="ยังไม่ส่ง"/>
    <n v="5"/>
    <s v="ส่งแล้ว"/>
    <s v="ยังไม่ส่ง"/>
    <s v="ยังไม่ส่ง"/>
    <n v="4"/>
    <m/>
    <s v="ยังไม่ซ่อม"/>
  </r>
  <r>
    <n v="405"/>
    <x v="10"/>
    <n v="27"/>
    <s v="44011"/>
    <s v="นาย"/>
    <s v="สุวภัทร"/>
    <s v="ภูมิประเทศ"/>
    <s v="44011@promma.ac.th"/>
    <n v="10"/>
    <n v="10"/>
    <n v="4"/>
    <n v="24"/>
    <x v="11"/>
    <n v="1"/>
    <m/>
    <n v="9"/>
    <n v="10"/>
    <n v="44"/>
    <m/>
    <n v="44"/>
    <n v="0"/>
    <s v="ส่งแล้ว"/>
    <s v="ส่งแล้ว"/>
    <s v="ส่งแล้ว"/>
    <n v="18"/>
    <n v="9"/>
    <s v="ส่งแล้ว"/>
    <s v="ส่งแล้ว"/>
    <n v="5"/>
    <n v="8"/>
    <s v="ส่งแล้ว"/>
    <n v="9"/>
    <n v="5"/>
    <n v="17"/>
    <n v="2"/>
    <n v="10"/>
    <s v="ยังไม่ส่ง"/>
    <s v="ยังไม่ส่ง"/>
    <n v="7"/>
    <s v="ส่งแล้ว"/>
    <s v="ส่งแล้ว"/>
    <n v="16"/>
    <n v="6"/>
    <m/>
    <s v="ไม่ต้องซ่อม"/>
  </r>
  <r>
    <n v="406"/>
    <x v="10"/>
    <n v="28"/>
    <s v="44012"/>
    <s v="นาย"/>
    <s v="สุวินัย"/>
    <s v="เขม้นหมาย"/>
    <s v="44012@promma.ac.th"/>
    <n v="10"/>
    <n v="7"/>
    <n v="2"/>
    <n v="19"/>
    <x v="10"/>
    <n v="2"/>
    <m/>
    <n v="4"/>
    <n v="6"/>
    <n v="34"/>
    <m/>
    <n v="34"/>
    <n v="0"/>
    <s v="ส่งแล้ว"/>
    <s v="ส่งแล้ว"/>
    <s v="ส่งแล้ว"/>
    <n v="18"/>
    <n v="9"/>
    <s v="ส่งแล้ว"/>
    <s v="ส่งแล้ว"/>
    <s v="ยังไม่ส่ง"/>
    <n v="9"/>
    <s v="ยังไม่ส่ง"/>
    <n v="10"/>
    <s v="ยังไม่ส่ง"/>
    <n v="14"/>
    <n v="4"/>
    <n v="9"/>
    <s v="ยังไม่ส่ง"/>
    <s v="ยังไม่ส่ง"/>
    <n v="9"/>
    <s v="ส่งแล้ว"/>
    <s v="ยังไม่ส่ง"/>
    <s v="ยังไม่ส่ง"/>
    <n v="5"/>
    <m/>
    <s v="ยังไม่ซ่อม"/>
  </r>
  <r>
    <n v="407"/>
    <x v="10"/>
    <n v="29"/>
    <s v="42049"/>
    <s v="นางสาว"/>
    <s v="เนติรัตน์"/>
    <s v="จันทร์กระจ่าง"/>
    <s v="42049@promma.ac.th"/>
    <n v="9"/>
    <n v="10"/>
    <n v="4"/>
    <n v="23"/>
    <x v="11"/>
    <n v="5"/>
    <m/>
    <n v="7"/>
    <n v="12"/>
    <n v="45"/>
    <m/>
    <n v="45"/>
    <n v="0"/>
    <s v="ส่งแล้ว"/>
    <s v="ส่งแล้ว"/>
    <s v="ส่งแล้ว"/>
    <n v="15"/>
    <n v="7"/>
    <s v="ส่งแล้ว"/>
    <s v="ส่งแล้ว"/>
    <n v="7"/>
    <n v="10"/>
    <s v="ส่งแล้ว"/>
    <n v="9"/>
    <n v="7"/>
    <n v="13"/>
    <n v="6"/>
    <n v="10"/>
    <s v="ส่งแล้ว"/>
    <s v="ยังไม่ส่ง"/>
    <n v="7"/>
    <s v="ส่งแล้ว"/>
    <s v="ส่งแล้ว"/>
    <s v="ยังไม่ส่ง"/>
    <n v="6"/>
    <m/>
    <s v="ไม่ต้องซ่อม"/>
  </r>
  <r>
    <n v="408"/>
    <x v="10"/>
    <n v="30"/>
    <s v="42120"/>
    <s v="นางสาว"/>
    <s v="ธนัญชนก"/>
    <s v="ลีกอก"/>
    <s v="42120@promma.ac.th"/>
    <n v="8"/>
    <n v="3"/>
    <n v="0"/>
    <n v="11"/>
    <x v="14"/>
    <n v="1"/>
    <m/>
    <n v="4"/>
    <n v="5"/>
    <n v="22"/>
    <m/>
    <n v="22"/>
    <n v="0"/>
    <s v="ส่งแล้ว"/>
    <s v="ส่งแล้ว"/>
    <s v="ส่งแล้ว"/>
    <s v="ยังไม่ส่ง"/>
    <n v="9"/>
    <s v="ส่งแล้ว"/>
    <s v="ยังไม่ส่ง"/>
    <s v="ยังไม่ส่ง"/>
    <s v="ยังไม่ส่ง"/>
    <s v="ยังไม่ส่ง"/>
    <s v="ยังไม่ส่ง"/>
    <s v="ยังไม่ส่ง"/>
    <n v="10"/>
    <n v="1"/>
    <n v="6"/>
    <s v="ยังไม่ส่ง"/>
    <s v="ยังไม่ส่ง"/>
    <n v="5"/>
    <s v="ส่งแล้ว"/>
    <s v="ยังไม่ส่ง"/>
    <s v="ยังไม่ส่ง"/>
    <n v="6"/>
    <m/>
    <s v="ยังไม่ซ่อม"/>
  </r>
  <r>
    <n v="409"/>
    <x v="10"/>
    <n v="31"/>
    <s v="44013"/>
    <s v="นางสาว"/>
    <s v="กมลภรณ์"/>
    <s v="บุญจันทร์"/>
    <s v="44013@promma.ac.th"/>
    <n v="6"/>
    <n v="0"/>
    <n v="0"/>
    <n v="6"/>
    <x v="12"/>
    <n v="4"/>
    <m/>
    <n v="0"/>
    <n v="4"/>
    <n v="10"/>
    <m/>
    <n v="10"/>
    <n v="0"/>
    <s v="ส่งแล้ว"/>
    <s v="ส่งแล้ว"/>
    <s v="ส่งแล้ว"/>
    <s v="ยังไม่ส่ง"/>
    <s v="ยังไม่ส่ง"/>
    <s v="ยังไม่ส่ง"/>
    <s v="ยังไม่ส่ง"/>
    <s v="ยังไม่ส่ง"/>
    <s v="ยังไม่ส่ง"/>
    <s v="ยังไม่ส่ง"/>
    <s v="ยังไม่ส่ง"/>
    <s v="ยังไม่ส่ง"/>
    <n v="0"/>
    <n v="0"/>
    <n v="0"/>
    <s v="ยังไม่ส่ง"/>
    <s v="ส่งแล้ว"/>
    <s v="ยังไม่ส่ง"/>
    <s v="ยังไม่ส่ง"/>
    <s v="ยังไม่ส่ง"/>
    <s v="ยังไม่ส่ง"/>
    <s v="ยังไม่ส่ง"/>
    <m/>
    <s v="ยังไม่ซ่อม"/>
  </r>
  <r>
    <n v="410"/>
    <x v="10"/>
    <n v="32"/>
    <s v="44014"/>
    <s v="นางสาว"/>
    <s v="กมลวรรณ"/>
    <s v="กุสลางกูรวัฒน์"/>
    <s v="44014@promma.ac.th"/>
    <n v="3"/>
    <n v="3"/>
    <n v="0"/>
    <n v="6"/>
    <x v="13"/>
    <n v="1"/>
    <m/>
    <n v="3"/>
    <n v="4"/>
    <n v="17"/>
    <m/>
    <n v="17"/>
    <n v="0"/>
    <s v="ส่งแล้ว"/>
    <s v="ยังไม่ส่ง"/>
    <s v="ยังไม่ส่ง"/>
    <s v="ยังไม่ส่ง"/>
    <n v="7"/>
    <s v="ส่งแล้ว"/>
    <s v="ยังไม่ส่ง"/>
    <s v="ยังไม่ส่ง"/>
    <s v="ยังไม่ส่ง"/>
    <s v="ยังไม่ส่ง"/>
    <s v="ยังไม่ส่ง"/>
    <s v="ยังไม่ส่ง"/>
    <n v="10"/>
    <n v="3"/>
    <n v="7"/>
    <s v="ยังไม่ส่ง"/>
    <s v="ยังไม่ส่ง"/>
    <n v="5"/>
    <s v="ส่งแล้ว"/>
    <s v="ยังไม่ส่ง"/>
    <s v="ยังไม่ส่ง"/>
    <n v="3"/>
    <m/>
    <s v="ยังไม่ซ่อม"/>
  </r>
  <r>
    <n v="411"/>
    <x v="10"/>
    <n v="33"/>
    <s v="44015"/>
    <s v="นางสาว"/>
    <s v="จิรประภา"/>
    <s v="คำโพธิ์"/>
    <s v="44015@promma.ac.th"/>
    <n v="7"/>
    <n v="4"/>
    <n v="2"/>
    <n v="13"/>
    <x v="13"/>
    <n v="1"/>
    <m/>
    <n v="4"/>
    <n v="5"/>
    <n v="25"/>
    <m/>
    <n v="25"/>
    <n v="0"/>
    <s v="ส่งแล้ว"/>
    <s v="ส่งแล้ว"/>
    <s v="ส่งแล้ว"/>
    <s v="ยังไม่ส่ง"/>
    <n v="7"/>
    <s v="ส่งแล้ว"/>
    <s v="ยังไม่ส่ง"/>
    <s v="ยังไม่ส่ง"/>
    <n v="9"/>
    <s v="ยังไม่ส่ง"/>
    <n v="10"/>
    <s v="ยังไม่ส่ง"/>
    <n v="12"/>
    <n v="2"/>
    <n v="7"/>
    <s v="ยังไม่ส่ง"/>
    <s v="ยังไม่ส่ง"/>
    <n v="5"/>
    <s v="ส่งแล้ว"/>
    <s v="ยังไม่ส่ง"/>
    <s v="ยังไม่ส่ง"/>
    <n v="6"/>
    <m/>
    <s v="ยังไม่ซ่อม"/>
  </r>
  <r>
    <n v="412"/>
    <x v="10"/>
    <n v="34"/>
    <s v="44016"/>
    <s v="นางสาว"/>
    <s v="ธนธมน"/>
    <s v="ศรีเจริญชัช"/>
    <s v="44016@promma.ac.th"/>
    <n v="7"/>
    <n v="4"/>
    <n v="4"/>
    <n v="15"/>
    <x v="8"/>
    <n v="1"/>
    <m/>
    <n v="7"/>
    <n v="8"/>
    <n v="34"/>
    <m/>
    <n v="34"/>
    <n v="0"/>
    <s v="ส่งแล้ว"/>
    <s v="ส่งแล้ว"/>
    <s v="ส่งแล้ว"/>
    <s v="ยังไม่ส่ง"/>
    <n v="3"/>
    <s v="ส่งแล้ว"/>
    <s v="ยังไม่ส่ง"/>
    <s v="ยังไม่ส่ง"/>
    <n v="9"/>
    <s v="ส่งแล้ว"/>
    <n v="9"/>
    <n v="6"/>
    <n v="13"/>
    <n v="8"/>
    <n v="11"/>
    <s v="ยังไม่ส่ง"/>
    <s v="ยังไม่ส่ง"/>
    <n v="7"/>
    <s v="ส่งแล้ว"/>
    <s v="ส่งแล้ว"/>
    <s v="ยังไม่ส่ง"/>
    <n v="6"/>
    <m/>
    <s v="ไม่ต้องซ่อม"/>
  </r>
  <r>
    <n v="413"/>
    <x v="10"/>
    <n v="35"/>
    <s v="44017"/>
    <s v="นางสาว"/>
    <s v="นรินดา"/>
    <s v="สุยะลังกา"/>
    <s v="44017@promma.ac.th"/>
    <n v="9"/>
    <n v="10"/>
    <n v="4"/>
    <n v="23"/>
    <x v="4"/>
    <n v="1"/>
    <m/>
    <n v="3"/>
    <n v="4"/>
    <n v="40"/>
    <m/>
    <n v="40"/>
    <n v="0"/>
    <s v="ส่งแล้ว"/>
    <s v="ส่งแล้ว"/>
    <s v="ส่งแล้ว"/>
    <n v="18"/>
    <n v="6"/>
    <s v="ส่งแล้ว"/>
    <s v="ส่งแล้ว"/>
    <n v="11"/>
    <n v="10"/>
    <s v="ส่งแล้ว"/>
    <n v="10"/>
    <n v="6"/>
    <n v="17"/>
    <n v="9"/>
    <n v="13"/>
    <s v="ยังไม่ส่ง"/>
    <s v="ยังไม่ส่ง"/>
    <n v="7"/>
    <s v="ส่งแล้ว"/>
    <s v="ยังไม่ส่ง"/>
    <s v="ยังไม่ส่ง"/>
    <n v="3"/>
    <m/>
    <s v="ไม่ต้องซ่อม"/>
  </r>
  <r>
    <n v="414"/>
    <x v="10"/>
    <n v="36"/>
    <s v="44018"/>
    <s v="นางสาว"/>
    <s v="พราวพิชชา"/>
    <s v="นุชอ่อง"/>
    <s v="44018@promma.ac.th"/>
    <n v="9"/>
    <n v="5"/>
    <n v="2"/>
    <n v="16"/>
    <x v="8"/>
    <n v="2"/>
    <m/>
    <n v="4"/>
    <n v="6"/>
    <n v="33"/>
    <m/>
    <n v="33"/>
    <n v="0"/>
    <s v="ส่งแล้ว"/>
    <s v="ส่งแล้ว"/>
    <s v="ส่งแล้ว"/>
    <n v="17"/>
    <n v="7"/>
    <s v="ส่งแล้ว"/>
    <s v="ยังไม่ส่ง"/>
    <s v="ยังไม่ส่ง"/>
    <n v="10"/>
    <s v="ยังไม่ส่ง"/>
    <n v="10"/>
    <s v="ยังไม่ส่ง"/>
    <n v="14"/>
    <n v="7"/>
    <n v="11"/>
    <s v="ยังไม่ส่ง"/>
    <s v="ยังไม่ส่ง"/>
    <n v="9"/>
    <s v="ส่งแล้ว"/>
    <s v="ยังไม่ส่ง"/>
    <s v="ยังไม่ส่ง"/>
    <n v="5"/>
    <m/>
    <s v="ไม่ต้องซ่อม"/>
  </r>
  <r>
    <n v="415"/>
    <x v="10"/>
    <n v="37"/>
    <s v="44019"/>
    <s v="นางสาว"/>
    <s v="พิมพ์ธิดา"/>
    <s v="เมืองขวัญใจ"/>
    <s v="44019@promma.ac.th"/>
    <n v="9"/>
    <n v="7"/>
    <n v="4"/>
    <n v="20"/>
    <x v="11"/>
    <n v="6"/>
    <m/>
    <n v="9"/>
    <n v="15"/>
    <n v="45"/>
    <m/>
    <n v="45"/>
    <n v="0"/>
    <s v="ส่งแล้ว"/>
    <s v="ส่งแล้ว"/>
    <s v="ส่งแล้ว"/>
    <n v="17"/>
    <n v="6"/>
    <s v="ส่งแล้ว"/>
    <s v="ยังไม่ส่ง"/>
    <n v="9"/>
    <n v="8"/>
    <s v="ส่งแล้ว"/>
    <n v="7"/>
    <n v="7"/>
    <n v="9"/>
    <n v="3"/>
    <n v="6"/>
    <s v="ส่งแล้ว"/>
    <s v="ยังไม่ส่ง"/>
    <n v="8"/>
    <s v="ส่งแล้ว"/>
    <s v="ส่งแล้ว"/>
    <n v="15"/>
    <n v="5"/>
    <s v="ซ่อมแล้ว"/>
    <s v="ซ่อมแล้ว"/>
  </r>
  <r>
    <n v="416"/>
    <x v="10"/>
    <n v="38"/>
    <s v="44020"/>
    <s v="นางสาว"/>
    <s v="ภารวีย์"/>
    <s v="ยั่งยืน"/>
    <s v="44020@promma.ac.th"/>
    <n v="7"/>
    <n v="4"/>
    <n v="2"/>
    <n v="13"/>
    <x v="13"/>
    <n v="1"/>
    <m/>
    <n v="4"/>
    <n v="5"/>
    <n v="25"/>
    <m/>
    <n v="25"/>
    <n v="0"/>
    <s v="ส่งแล้ว"/>
    <s v="ส่งแล้ว"/>
    <s v="ส่งแล้ว"/>
    <s v="ยังไม่ส่ง"/>
    <n v="7"/>
    <s v="ส่งแล้ว"/>
    <s v="ยังไม่ส่ง"/>
    <s v="ยังไม่ส่ง"/>
    <n v="9"/>
    <s v="ยังไม่ส่ง"/>
    <n v="10"/>
    <s v="ยังไม่ส่ง"/>
    <n v="11"/>
    <n v="3"/>
    <n v="7"/>
    <s v="ยังไม่ส่ง"/>
    <s v="ยังไม่ส่ง"/>
    <n v="7"/>
    <s v="ส่งแล้ว"/>
    <s v="ยังไม่ส่ง"/>
    <s v="ยังไม่ส่ง"/>
    <n v="7"/>
    <m/>
    <s v="ยังไม่ซ่อม"/>
  </r>
  <r>
    <n v="417"/>
    <x v="10"/>
    <n v="39"/>
    <s v="44021"/>
    <s v="นางสาว"/>
    <s v="รัตติกาล"/>
    <s v="หนูผึ้ง"/>
    <s v="44021@promma.ac.th"/>
    <n v="10"/>
    <n v="3"/>
    <n v="0"/>
    <n v="13"/>
    <x v="12"/>
    <n v="4"/>
    <m/>
    <n v="0"/>
    <n v="4"/>
    <n v="17"/>
    <m/>
    <n v="17"/>
    <n v="0"/>
    <s v="ส่งแล้ว"/>
    <s v="ส่งแล้ว"/>
    <s v="ส่งแล้ว"/>
    <n v="18"/>
    <n v="10"/>
    <s v="ส่งแล้ว"/>
    <s v="ยังไม่ส่ง"/>
    <s v="ยังไม่ส่ง"/>
    <s v="ยังไม่ส่ง"/>
    <s v="ยังไม่ส่ง"/>
    <s v="ยังไม่ส่ง"/>
    <s v="ยังไม่ส่ง"/>
    <n v="0"/>
    <n v="0"/>
    <n v="0"/>
    <s v="ยังไม่ส่ง"/>
    <s v="ส่งแล้ว"/>
    <s v="ยังไม่ส่ง"/>
    <s v="ยังไม่ส่ง"/>
    <s v="ยังไม่ส่ง"/>
    <s v="ยังไม่ส่ง"/>
    <s v="ยังไม่ส่ง"/>
    <m/>
    <s v="ยังไม่ซ่อม"/>
  </r>
  <r>
    <n v="418"/>
    <x v="10"/>
    <n v="40"/>
    <s v="44022"/>
    <s v="นางสาว"/>
    <s v="สุพิชชา"/>
    <s v="พูนเพิ่ม"/>
    <s v="44022@promma.ac.th"/>
    <n v="8"/>
    <n v="4"/>
    <n v="2"/>
    <n v="14"/>
    <x v="11"/>
    <n v="2"/>
    <m/>
    <n v="4"/>
    <n v="6"/>
    <n v="30"/>
    <m/>
    <n v="30"/>
    <n v="0"/>
    <s v="ส่งแล้ว"/>
    <s v="ส่งแล้ว"/>
    <s v="ส่งแล้ว"/>
    <s v="ยังไม่ส่ง"/>
    <n v="9"/>
    <s v="ส่งแล้ว"/>
    <s v="ยังไม่ส่ง"/>
    <s v="ยังไม่ส่ง"/>
    <n v="8"/>
    <s v="ยังไม่ส่ง"/>
    <n v="10"/>
    <s v="ยังไม่ส่ง"/>
    <n v="10"/>
    <n v="4"/>
    <n v="7"/>
    <s v="ยังไม่ส่ง"/>
    <s v="ยังไม่ส่ง"/>
    <n v="9"/>
    <s v="ส่งแล้ว"/>
    <s v="ยังไม่ส่ง"/>
    <s v="ยังไม่ส่ง"/>
    <n v="6"/>
    <s v="ซ่อมแล้ว"/>
    <s v="ซ่อมแล้ว"/>
  </r>
  <r>
    <n v="419"/>
    <x v="11"/>
    <n v="1"/>
    <s v="41951"/>
    <s v="นาย"/>
    <s v="ศุภสิน"/>
    <s v="วงษ์วรรณ์"/>
    <s v="41951@promma.ac.th"/>
    <n v="9"/>
    <n v="7"/>
    <n v="3"/>
    <n v="19"/>
    <x v="4"/>
    <n v="1"/>
    <m/>
    <n v="9"/>
    <n v="10"/>
    <n v="42"/>
    <m/>
    <n v="42"/>
    <n v="0"/>
    <s v="ส่งแล้ว"/>
    <s v="ส่งแล้ว"/>
    <s v="ส่งแล้ว"/>
    <n v="21"/>
    <n v="7"/>
    <s v="ยังไม่ส่ง"/>
    <s v="ส่งแล้ว"/>
    <n v="10"/>
    <n v="9"/>
    <s v="ส่งแล้ว"/>
    <n v="8"/>
    <s v="ยังไม่ส่ง"/>
    <n v="22"/>
    <n v="3"/>
    <n v="13"/>
    <s v="ยังไม่ส่ง"/>
    <s v="ยังไม่ส่ง"/>
    <n v="5"/>
    <s v="ส่งแล้ว"/>
    <s v="ส่งแล้ว"/>
    <n v="12"/>
    <n v="4"/>
    <m/>
    <s v="ไม่ต้องซ่อม"/>
  </r>
  <r>
    <n v="420"/>
    <x v="11"/>
    <n v="2"/>
    <s v="42105"/>
    <s v="นาย"/>
    <s v="พรหมพงษ์"/>
    <s v="ภู่แก้ว"/>
    <s v="42105@promma.ac.th"/>
    <n v="8"/>
    <n v="2"/>
    <n v="2"/>
    <n v="12"/>
    <x v="15"/>
    <n v="4"/>
    <m/>
    <n v="0"/>
    <n v="4"/>
    <n v="21"/>
    <m/>
    <n v="21"/>
    <n v="0"/>
    <s v="ยังไม่ส่ง"/>
    <s v="ส่งแล้ว"/>
    <s v="ส่งแล้ว"/>
    <n v="21"/>
    <n v="8"/>
    <s v="ยังไม่ส่ง"/>
    <s v="ยังไม่ส่ง"/>
    <s v="ยังไม่ส่ง"/>
    <n v="8"/>
    <s v="ส่งแล้ว"/>
    <s v="ยังไม่ส่ง"/>
    <s v="ยังไม่ส่ง"/>
    <n v="6"/>
    <n v="3"/>
    <n v="5"/>
    <s v="ยังไม่ส่ง"/>
    <s v="ส่งแล้ว"/>
    <s v="ยังไม่ส่ง"/>
    <s v="ยังไม่ส่ง"/>
    <s v="ยังไม่ส่ง"/>
    <s v="ยังไม่ส่ง"/>
    <n v="2"/>
    <m/>
    <s v="ยังไม่ซ่อม"/>
  </r>
  <r>
    <n v="421"/>
    <x v="11"/>
    <n v="3"/>
    <s v="44023"/>
    <s v="นาย"/>
    <s v="กนกกร"/>
    <s v="เนียมสิน"/>
    <s v="44023@promma.ac.th"/>
    <n v="8"/>
    <n v="1"/>
    <n v="3"/>
    <n v="12"/>
    <x v="10"/>
    <n v="1"/>
    <m/>
    <n v="3"/>
    <n v="4"/>
    <n v="25"/>
    <m/>
    <n v="25"/>
    <n v="0"/>
    <s v="ส่งแล้ว"/>
    <s v="ส่งแล้ว"/>
    <s v="ส่งแล้ว"/>
    <n v="22"/>
    <s v="ยังไม่ส่ง"/>
    <s v="ยังไม่ส่ง"/>
    <s v="ยังไม่ส่ง"/>
    <s v="ยังไม่ส่ง"/>
    <n v="5"/>
    <s v="ส่งแล้ว"/>
    <n v="9"/>
    <s v="ยังไม่ส่ง"/>
    <n v="15"/>
    <n v="3"/>
    <n v="9"/>
    <s v="ยังไม่ส่ง"/>
    <s v="ยังไม่ส่ง"/>
    <n v="7"/>
    <s v="ส่งแล้ว"/>
    <s v="ยังไม่ส่ง"/>
    <s v="ยังไม่ส่ง"/>
    <n v="4"/>
    <m/>
    <s v="ยังไม่ซ่อม"/>
  </r>
  <r>
    <n v="422"/>
    <x v="11"/>
    <n v="4"/>
    <s v="44024"/>
    <s v="นาย"/>
    <s v="กฤติธี"/>
    <s v="สุขสอาด"/>
    <s v="44024@promma.ac.th"/>
    <n v="7"/>
    <n v="1"/>
    <n v="2"/>
    <n v="10"/>
    <x v="14"/>
    <n v="1"/>
    <m/>
    <n v="9"/>
    <n v="10"/>
    <n v="26"/>
    <m/>
    <n v="26"/>
    <n v="0"/>
    <s v="ส่งแล้ว"/>
    <s v="ส่งแล้ว"/>
    <s v="ส่งแล้ว"/>
    <s v="ยังไม่ส่ง"/>
    <n v="7"/>
    <s v="ยังไม่ส่ง"/>
    <s v="ยังไม่ส่ง"/>
    <s v="ยังไม่ส่ง"/>
    <n v="5"/>
    <s v="ส่งแล้ว"/>
    <s v="ยังไม่ส่ง"/>
    <s v="ยังไม่ส่ง"/>
    <n v="10"/>
    <n v="2"/>
    <n v="6"/>
    <s v="ยังไม่ส่ง"/>
    <s v="ยังไม่ส่ง"/>
    <n v="5"/>
    <s v="ส่งแล้ว"/>
    <s v="ส่งแล้ว"/>
    <n v="12"/>
    <n v="5"/>
    <m/>
    <s v="ยังไม่ซ่อม"/>
  </r>
  <r>
    <n v="423"/>
    <x v="11"/>
    <n v="5"/>
    <s v="44025"/>
    <s v="นาย"/>
    <s v="กานต์ชนิต"/>
    <s v="รอดน้อย"/>
    <s v="44025@promma.ac.th"/>
    <n v="3"/>
    <n v="1"/>
    <n v="2"/>
    <n v="6"/>
    <x v="9"/>
    <n v="2"/>
    <m/>
    <n v="6"/>
    <n v="8"/>
    <n v="22"/>
    <m/>
    <n v="22"/>
    <n v="0"/>
    <s v="ยังไม่ส่ง"/>
    <s v="ส่งแล้ว"/>
    <s v="ยังไม่ส่ง"/>
    <s v="ยังไม่ส่ง"/>
    <n v="6"/>
    <s v="ยังไม่ส่ง"/>
    <s v="ยังไม่ส่ง"/>
    <s v="ยังไม่ส่ง"/>
    <n v="7"/>
    <s v="ยังไม่ส่ง"/>
    <n v="5"/>
    <s v="ยังไม่ส่ง"/>
    <n v="13"/>
    <n v="2"/>
    <n v="8"/>
    <s v="ยังไม่ส่ง"/>
    <s v="ยังไม่ส่ง"/>
    <n v="8"/>
    <s v="ส่งแล้ว"/>
    <s v="ส่งแล้ว"/>
    <s v="ยังไม่ส่ง"/>
    <n v="5"/>
    <m/>
    <s v="ยังไม่ซ่อม"/>
  </r>
  <r>
    <n v="424"/>
    <x v="11"/>
    <n v="6"/>
    <s v="44026"/>
    <s v="นาย"/>
    <s v="จิรภัทร"/>
    <s v="กรสวัสดิ์"/>
    <s v="44026@promma.ac.th"/>
    <n v="8"/>
    <n v="1"/>
    <n v="3"/>
    <n v="12"/>
    <x v="10"/>
    <n v="1"/>
    <m/>
    <n v="9"/>
    <n v="10"/>
    <n v="31"/>
    <m/>
    <n v="31"/>
    <n v="0"/>
    <s v="ยังไม่ส่ง"/>
    <s v="ส่งแล้ว"/>
    <s v="ส่งแล้ว"/>
    <n v="19"/>
    <n v="8"/>
    <s v="ยังไม่ส่ง"/>
    <s v="ยังไม่ส่ง"/>
    <s v="ยังไม่ส่ง"/>
    <n v="7"/>
    <s v="ส่งแล้ว"/>
    <n v="9"/>
    <s v="ยังไม่ส่ง"/>
    <n v="14"/>
    <n v="4"/>
    <n v="9"/>
    <s v="ยังไม่ส่ง"/>
    <s v="ยังไม่ส่ง"/>
    <n v="5"/>
    <s v="ส่งแล้ว"/>
    <s v="ส่งแล้ว"/>
    <n v="14"/>
    <n v="5"/>
    <m/>
    <s v="ยังไม่ซ่อม"/>
  </r>
  <r>
    <n v="425"/>
    <x v="11"/>
    <n v="7"/>
    <s v="44028"/>
    <s v="นาย"/>
    <s v="เจตะสิก"/>
    <s v="บุตรเล็ก"/>
    <s v="44028@promma.ac.th"/>
    <n v="7"/>
    <n v="1"/>
    <n v="0"/>
    <n v="8"/>
    <x v="14"/>
    <n v="5"/>
    <m/>
    <n v="0"/>
    <n v="5"/>
    <n v="19"/>
    <m/>
    <n v="19"/>
    <n v="0"/>
    <s v="ยังไม่ส่ง"/>
    <s v="ส่งแล้ว"/>
    <s v="ส่งแล้ว"/>
    <n v="22"/>
    <n v="4"/>
    <s v="ยังไม่ส่ง"/>
    <s v="ยังไม่ส่ง"/>
    <s v="ยังไม่ส่ง"/>
    <n v="5"/>
    <s v="ยังไม่ส่ง"/>
    <s v="ยังไม่ส่ง"/>
    <s v="ยังไม่ส่ง"/>
    <n v="9"/>
    <n v="2"/>
    <n v="6"/>
    <s v="ยังไม่ส่ง"/>
    <s v="ส่งแล้ว"/>
    <n v="6"/>
    <s v="ยังไม่ส่ง"/>
    <s v="ยังไม่ส่ง"/>
    <s v="ยังไม่ส่ง"/>
    <n v="2"/>
    <m/>
    <s v="ยังไม่ซ่อม"/>
  </r>
  <r>
    <n v="426"/>
    <x v="11"/>
    <n v="8"/>
    <s v="44029"/>
    <s v="นาย"/>
    <s v="ชิษณุพงษ์"/>
    <s v="สุขสมบัติ"/>
    <s v="44029@promma.ac.th"/>
    <n v="9"/>
    <n v="10"/>
    <n v="2"/>
    <n v="21"/>
    <x v="9"/>
    <n v="4"/>
    <m/>
    <n v="5"/>
    <n v="9"/>
    <n v="38"/>
    <m/>
    <n v="38"/>
    <n v="0"/>
    <s v="ส่งแล้ว"/>
    <s v="ส่งแล้ว"/>
    <s v="ส่งแล้ว"/>
    <n v="11"/>
    <n v="7"/>
    <s v="ส่งแล้ว"/>
    <s v="ส่งแล้ว"/>
    <n v="14"/>
    <n v="9"/>
    <s v="ยังไม่ส่ง"/>
    <n v="11"/>
    <s v="ยังไม่ส่ง"/>
    <n v="11"/>
    <n v="4"/>
    <n v="8"/>
    <s v="ยังไม่ส่ง"/>
    <s v="ส่งแล้ว"/>
    <s v="ยังไม่ส่ง"/>
    <s v="ยังไม่ส่ง"/>
    <s v="ส่งแล้ว"/>
    <n v="13"/>
    <s v="ยังไม่ส่ง"/>
    <m/>
    <s v="ยังไม่ซ่อม"/>
  </r>
  <r>
    <n v="427"/>
    <x v="11"/>
    <n v="9"/>
    <s v="44030"/>
    <s v="นาย"/>
    <s v="ฐิรวิทย์"/>
    <s v="หอมเย็น"/>
    <s v="44030@promma.ac.th"/>
    <n v="8"/>
    <n v="3"/>
    <n v="3"/>
    <n v="14"/>
    <x v="14"/>
    <n v="0"/>
    <m/>
    <n v="9"/>
    <n v="9"/>
    <n v="29"/>
    <m/>
    <n v="29"/>
    <n v="0"/>
    <s v="ยังไม่ส่ง"/>
    <s v="ส่งแล้ว"/>
    <s v="ส่งแล้ว"/>
    <n v="10"/>
    <n v="9"/>
    <s v="ยังไม่ส่ง"/>
    <s v="ส่งแล้ว"/>
    <s v="ยังไม่ส่ง"/>
    <n v="1"/>
    <s v="ส่งแล้ว"/>
    <n v="2"/>
    <s v="ยังไม่ส่ง"/>
    <n v="6"/>
    <n v="5"/>
    <n v="6"/>
    <s v="ยังไม่ส่ง"/>
    <s v="ยังไม่ส่ง"/>
    <n v="2"/>
    <s v="ส่งแล้ว"/>
    <s v="ส่งแล้ว"/>
    <n v="11"/>
    <n v="5"/>
    <m/>
    <s v="ยังไม่ซ่อม"/>
  </r>
  <r>
    <n v="428"/>
    <x v="11"/>
    <n v="10"/>
    <s v="44031"/>
    <s v="นาย"/>
    <s v="ณัฐนันท์"/>
    <s v="จิรพันธุ์"/>
    <s v="44031@promma.ac.th"/>
    <n v="7"/>
    <n v="2"/>
    <n v="3"/>
    <n v="12"/>
    <x v="9"/>
    <n v="1"/>
    <m/>
    <n v="6"/>
    <n v="7"/>
    <n v="27"/>
    <m/>
    <n v="27"/>
    <n v="0"/>
    <s v="ยังไม่ส่ง"/>
    <s v="ส่งแล้ว"/>
    <s v="ส่งแล้ว"/>
    <n v="13"/>
    <n v="4"/>
    <s v="ยังไม่ส่ง"/>
    <s v="ยังไม่ส่ง"/>
    <s v="ยังไม่ส่ง"/>
    <n v="8"/>
    <s v="ส่งแล้ว"/>
    <n v="9"/>
    <s v="ยังไม่ส่ง"/>
    <n v="10"/>
    <n v="6"/>
    <n v="8"/>
    <s v="ยังไม่ส่ง"/>
    <s v="ยังไม่ส่ง"/>
    <n v="7"/>
    <s v="ยังไม่ส่ง"/>
    <s v="ส่งแล้ว"/>
    <n v="12"/>
    <n v="4"/>
    <m/>
    <s v="ยังไม่ซ่อม"/>
  </r>
  <r>
    <n v="429"/>
    <x v="11"/>
    <n v="11"/>
    <s v="44032"/>
    <s v="นาย"/>
    <s v="ธนยศ"/>
    <s v="บัวศรี"/>
    <s v="44032@promma.ac.th"/>
    <n v="6"/>
    <n v="2"/>
    <n v="3"/>
    <n v="11"/>
    <x v="11"/>
    <n v="1"/>
    <m/>
    <n v="9"/>
    <n v="10"/>
    <n v="31"/>
    <m/>
    <n v="31"/>
    <n v="0"/>
    <s v="ส่งแล้ว"/>
    <s v="ส่งแล้ว"/>
    <s v="ยังไม่ส่ง"/>
    <s v="ยังไม่ส่ง"/>
    <n v="8"/>
    <s v="ยังไม่ส่ง"/>
    <s v="ยังไม่ส่ง"/>
    <s v="ยังไม่ส่ง"/>
    <n v="8"/>
    <s v="ส่งแล้ว"/>
    <n v="8"/>
    <s v="ยังไม่ส่ง"/>
    <n v="12"/>
    <n v="7"/>
    <n v="10"/>
    <s v="ยังไม่ส่ง"/>
    <s v="ยังไม่ส่ง"/>
    <n v="6"/>
    <s v="ส่งแล้ว"/>
    <s v="ส่งแล้ว"/>
    <n v="13"/>
    <n v="4"/>
    <m/>
    <s v="ไม่ต้องซ่อม"/>
  </r>
  <r>
    <n v="430"/>
    <x v="11"/>
    <n v="12"/>
    <s v="44033"/>
    <s v="นาย"/>
    <s v="ธัญพิสิษฐ์"/>
    <s v="พวงทอง"/>
    <s v="44033@promma.ac.th"/>
    <n v="10"/>
    <n v="4"/>
    <n v="3"/>
    <n v="17"/>
    <x v="9"/>
    <n v="5"/>
    <m/>
    <n v="7"/>
    <n v="12"/>
    <n v="37"/>
    <m/>
    <n v="37"/>
    <n v="0"/>
    <s v="ส่งแล้ว"/>
    <s v="ส่งแล้ว"/>
    <s v="ส่งแล้ว"/>
    <n v="20"/>
    <n v="10"/>
    <s v="ยังไม่ส่ง"/>
    <s v="ส่งแล้ว"/>
    <s v="ยังไม่ส่ง"/>
    <n v="9"/>
    <s v="ส่งแล้ว"/>
    <n v="10"/>
    <s v="ยังไม่ส่ง"/>
    <n v="12"/>
    <n v="4"/>
    <n v="8"/>
    <s v="ยังไม่ส่ง"/>
    <s v="ส่งแล้ว"/>
    <n v="7"/>
    <s v="ยังไม่ส่ง"/>
    <s v="ส่งแล้ว"/>
    <n v="16"/>
    <n v="8"/>
    <m/>
    <s v="ยังไม่ซ่อม"/>
  </r>
  <r>
    <n v="431"/>
    <x v="11"/>
    <n v="13"/>
    <s v="44034"/>
    <s v="นาย"/>
    <s v="ปวรุตม์"/>
    <s v="ปราโมทย์"/>
    <s v="44034@promma.ac.th"/>
    <n v="8"/>
    <n v="2"/>
    <n v="3"/>
    <n v="13"/>
    <x v="14"/>
    <n v="4"/>
    <m/>
    <n v="6"/>
    <n v="10"/>
    <n v="29"/>
    <m/>
    <n v="29"/>
    <n v="0"/>
    <s v="ยังไม่ส่ง"/>
    <s v="ส่งแล้ว"/>
    <s v="ส่งแล้ว"/>
    <n v="12"/>
    <n v="10"/>
    <s v="ยังไม่ส่ง"/>
    <s v="ยังไม่ส่ง"/>
    <s v="ยังไม่ส่ง"/>
    <n v="8"/>
    <s v="ส่งแล้ว"/>
    <n v="10"/>
    <s v="ยังไม่ส่ง"/>
    <n v="10"/>
    <n v="2"/>
    <n v="6"/>
    <s v="ยังไม่ส่ง"/>
    <s v="ส่งแล้ว"/>
    <n v="2"/>
    <s v="ส่งแล้ว"/>
    <s v="ส่งแล้ว"/>
    <s v="ยังไม่ส่ง"/>
    <n v="5"/>
    <m/>
    <s v="ยังไม่ซ่อม"/>
  </r>
  <r>
    <n v="432"/>
    <x v="11"/>
    <n v="14"/>
    <s v="44035"/>
    <s v="นาย"/>
    <s v="พัชรพล"/>
    <s v="เพียรเพชร"/>
    <s v="44035@promma.ac.th"/>
    <n v="9"/>
    <n v="1"/>
    <n v="3"/>
    <n v="13"/>
    <x v="9"/>
    <n v="1"/>
    <m/>
    <n v="9"/>
    <n v="10"/>
    <n v="31"/>
    <m/>
    <n v="31"/>
    <n v="0"/>
    <s v="ส่งแล้ว"/>
    <s v="ส่งแล้ว"/>
    <s v="ส่งแล้ว"/>
    <n v="22"/>
    <n v="7"/>
    <s v="ยังไม่ส่ง"/>
    <s v="ยังไม่ส่ง"/>
    <s v="ยังไม่ส่ง"/>
    <n v="5"/>
    <s v="ส่งแล้ว"/>
    <n v="9"/>
    <s v="ยังไม่ส่ง"/>
    <n v="11"/>
    <n v="5"/>
    <n v="8"/>
    <s v="ยังไม่ส่ง"/>
    <s v="ยังไม่ส่ง"/>
    <n v="7"/>
    <s v="ส่งแล้ว"/>
    <s v="ส่งแล้ว"/>
    <n v="12"/>
    <n v="6"/>
    <m/>
    <s v="ยังไม่ซ่อม"/>
  </r>
  <r>
    <n v="433"/>
    <x v="11"/>
    <n v="15"/>
    <s v="44036"/>
    <s v="นาย"/>
    <s v="พัชรพล"/>
    <s v="ศรีรุ่งเรือง"/>
    <s v="44036@promma.ac.th"/>
    <n v="10"/>
    <n v="1"/>
    <n v="2"/>
    <n v="13"/>
    <x v="11"/>
    <n v="2"/>
    <m/>
    <n v="9"/>
    <n v="11"/>
    <n v="34"/>
    <m/>
    <n v="34"/>
    <n v="0"/>
    <s v="ส่งแล้ว"/>
    <s v="ส่งแล้ว"/>
    <s v="ส่งแล้ว"/>
    <n v="22"/>
    <n v="8"/>
    <s v="ยังไม่ส่ง"/>
    <s v="ยังไม่ส่ง"/>
    <s v="ยังไม่ส่ง"/>
    <n v="7"/>
    <s v="ยังไม่ส่ง"/>
    <n v="9"/>
    <s v="ยังไม่ส่ง"/>
    <n v="15"/>
    <n v="4"/>
    <n v="10"/>
    <s v="ยังไม่ส่ง"/>
    <s v="ยังไม่ส่ง"/>
    <n v="8"/>
    <s v="ส่งแล้ว"/>
    <s v="ส่งแล้ว"/>
    <n v="12"/>
    <n v="6"/>
    <m/>
    <s v="ไม่ต้องซ่อม"/>
  </r>
  <r>
    <n v="434"/>
    <x v="11"/>
    <n v="16"/>
    <s v="44037"/>
    <s v="นาย"/>
    <s v="ภัทรพล"/>
    <s v="ทองอยู่"/>
    <s v="44037@promma.ac.th"/>
    <n v="10"/>
    <n v="4"/>
    <n v="2"/>
    <n v="16"/>
    <x v="10"/>
    <n v="0"/>
    <m/>
    <n v="8"/>
    <n v="8"/>
    <n v="33"/>
    <m/>
    <n v="33"/>
    <n v="0"/>
    <s v="ส่งแล้ว"/>
    <s v="ส่งแล้ว"/>
    <s v="ส่งแล้ว"/>
    <n v="21"/>
    <n v="8"/>
    <s v="ยังไม่ส่ง"/>
    <s v="ส่งแล้ว"/>
    <s v="ยังไม่ส่ง"/>
    <n v="5"/>
    <s v="ยังไม่ส่ง"/>
    <n v="8"/>
    <s v="ยังไม่ส่ง"/>
    <n v="14"/>
    <n v="4"/>
    <n v="9"/>
    <s v="ยังไม่ส่ง"/>
    <s v="ยังไม่ส่ง"/>
    <s v="ยังไม่ส่ง"/>
    <s v="ส่งแล้ว"/>
    <s v="ส่งแล้ว"/>
    <n v="12"/>
    <s v="ยังไม่ส่ง"/>
    <m/>
    <s v="ยังไม่ซ่อม"/>
  </r>
  <r>
    <n v="435"/>
    <x v="11"/>
    <n v="17"/>
    <s v="44038"/>
    <s v="นาย"/>
    <s v="ภูวดล"/>
    <s v="เถาพันธุ์"/>
    <s v="44038@promma.ac.th"/>
    <n v="10"/>
    <n v="7"/>
    <n v="3"/>
    <n v="20"/>
    <x v="11"/>
    <n v="2"/>
    <m/>
    <n v="9"/>
    <n v="11"/>
    <n v="41"/>
    <m/>
    <n v="41"/>
    <n v="0"/>
    <s v="ส่งแล้ว"/>
    <s v="ส่งแล้ว"/>
    <s v="ส่งแล้ว"/>
    <n v="21"/>
    <n v="9"/>
    <s v="ส่งแล้ว"/>
    <s v="ส่งแล้ว"/>
    <s v="ยังไม่ส่ง"/>
    <n v="8"/>
    <s v="ส่งแล้ว"/>
    <n v="8"/>
    <s v="ยังไม่ส่ง"/>
    <n v="14"/>
    <n v="6"/>
    <n v="10"/>
    <s v="ยังไม่ส่ง"/>
    <s v="ยังไม่ส่ง"/>
    <n v="9"/>
    <s v="ส่งแล้ว"/>
    <s v="ส่งแล้ว"/>
    <n v="13"/>
    <n v="6"/>
    <m/>
    <s v="ไม่ต้องซ่อม"/>
  </r>
  <r>
    <n v="436"/>
    <x v="11"/>
    <n v="18"/>
    <s v="44039"/>
    <s v="นาย"/>
    <s v="ศักดิ์อนันต์"/>
    <s v="คำพญา"/>
    <s v="44039@promma.ac.th"/>
    <n v="10"/>
    <n v="1"/>
    <n v="2"/>
    <n v="13"/>
    <x v="7"/>
    <n v="1"/>
    <m/>
    <n v="1"/>
    <n v="2"/>
    <n v="27"/>
    <m/>
    <n v="27"/>
    <n v="0"/>
    <s v="ส่งแล้ว"/>
    <s v="ส่งแล้ว"/>
    <s v="ส่งแล้ว"/>
    <n v="22"/>
    <n v="9"/>
    <s v="ยังไม่ส่ง"/>
    <s v="ยังไม่ส่ง"/>
    <s v="ยังไม่ส่ง"/>
    <n v="7"/>
    <s v="ส่งแล้ว"/>
    <s v="ยังไม่ส่ง"/>
    <s v="ยังไม่ส่ง"/>
    <n v="17"/>
    <n v="7"/>
    <n v="12"/>
    <s v="ยังไม่ส่ง"/>
    <s v="ยังไม่ส่ง"/>
    <n v="7"/>
    <s v="ยังไม่ส่ง"/>
    <s v="ยังไม่ส่ง"/>
    <s v="ยังไม่ส่ง"/>
    <n v="5"/>
    <m/>
    <s v="ไม่ต้องซ่อม"/>
  </r>
  <r>
    <n v="437"/>
    <x v="11"/>
    <n v="19"/>
    <s v="44040"/>
    <s v="นาย"/>
    <s v="ศุภวิชญ์"/>
    <s v="รักเกาะ"/>
    <s v="44040@promma.ac.th"/>
    <n v="8"/>
    <n v="1"/>
    <n v="0"/>
    <n v="9"/>
    <x v="13"/>
    <n v="5"/>
    <m/>
    <n v="1"/>
    <n v="6"/>
    <n v="22"/>
    <m/>
    <n v="22"/>
    <n v="0"/>
    <s v="ส่งแล้ว"/>
    <s v="ส่งแล้ว"/>
    <s v="ส่งแล้ว"/>
    <n v="20"/>
    <s v="ยังไม่ส่ง"/>
    <s v="ยังไม่ส่ง"/>
    <s v="ยังไม่ส่ง"/>
    <s v="ยังไม่ส่ง"/>
    <n v="5"/>
    <s v="ยังไม่ส่ง"/>
    <s v="ยังไม่ส่ง"/>
    <s v="ยังไม่ส่ง"/>
    <n v="10"/>
    <n v="4"/>
    <n v="7"/>
    <s v="ยังไม่ส่ง"/>
    <s v="ส่งแล้ว"/>
    <n v="5"/>
    <s v="ยังไม่ส่ง"/>
    <s v="ยังไม่ส่ง"/>
    <s v="ยังไม่ส่ง"/>
    <n v="3"/>
    <m/>
    <s v="ยังไม่ซ่อม"/>
  </r>
  <r>
    <n v="438"/>
    <x v="11"/>
    <n v="20"/>
    <s v="44041"/>
    <s v="นาย"/>
    <s v="อติชาติ"/>
    <s v="บุญชูศรี"/>
    <s v="44041@promma.ac.th"/>
    <n v="9"/>
    <n v="2"/>
    <n v="3"/>
    <n v="14"/>
    <x v="7"/>
    <n v="1"/>
    <m/>
    <n v="6"/>
    <n v="7"/>
    <n v="33"/>
    <m/>
    <n v="33"/>
    <n v="0"/>
    <s v="ส่งแล้ว"/>
    <s v="ส่งแล้ว"/>
    <s v="ส่งแล้ว"/>
    <n v="20"/>
    <n v="7"/>
    <s v="ยังไม่ส่ง"/>
    <s v="ยังไม่ส่ง"/>
    <s v="ยังไม่ส่ง"/>
    <n v="8"/>
    <s v="ส่งแล้ว"/>
    <n v="8"/>
    <s v="ยังไม่ส่ง"/>
    <n v="21"/>
    <n v="3"/>
    <n v="12"/>
    <s v="ยังไม่ส่ง"/>
    <s v="ยังไม่ส่ง"/>
    <n v="6"/>
    <s v="ยังไม่ส่ง"/>
    <s v="ส่งแล้ว"/>
    <n v="12"/>
    <n v="5"/>
    <m/>
    <s v="ไม่ต้องซ่อม"/>
  </r>
  <r>
    <n v="439"/>
    <x v="11"/>
    <n v="21"/>
    <s v="42242"/>
    <s v="นางสาว"/>
    <s v="ธีร์จุฑา"/>
    <s v="จันทร์ศรี"/>
    <s v="42242@promma.ac.th"/>
    <n v="4"/>
    <n v="2"/>
    <n v="2"/>
    <n v="8"/>
    <x v="8"/>
    <n v="4"/>
    <m/>
    <n v="0"/>
    <n v="4"/>
    <n v="23"/>
    <m/>
    <n v="23"/>
    <n v="0"/>
    <s v="ยังไม่ส่ง"/>
    <s v="ยังไม่ส่ง"/>
    <s v="ส่งแล้ว"/>
    <s v="ยังไม่ส่ง"/>
    <n v="9"/>
    <s v="ยังไม่ส่ง"/>
    <s v="ยังไม่ส่ง"/>
    <s v="ยังไม่ส่ง"/>
    <n v="9"/>
    <s v="ส่งแล้ว"/>
    <s v="ยังไม่ส่ง"/>
    <s v="ยังไม่ส่ง"/>
    <n v="16"/>
    <n v="6"/>
    <n v="11"/>
    <s v="ยังไม่ส่ง"/>
    <s v="ส่งแล้ว"/>
    <s v="ยังไม่ส่ง"/>
    <s v="ยังไม่ส่ง"/>
    <s v="ยังไม่ส่ง"/>
    <s v="ยังไม่ส่ง"/>
    <s v="ยังไม่ส่ง"/>
    <m/>
    <s v="ไม่ต้องซ่อม"/>
  </r>
  <r>
    <n v="440"/>
    <x v="11"/>
    <n v="22"/>
    <s v="44042"/>
    <s v="นางสาว"/>
    <s v="ชนากานต์"/>
    <s v="บุญรอด"/>
    <s v="44042@promma.ac.th"/>
    <n v="9"/>
    <n v="4"/>
    <n v="3"/>
    <n v="16"/>
    <x v="9"/>
    <n v="1"/>
    <m/>
    <n v="9"/>
    <n v="10"/>
    <n v="34"/>
    <m/>
    <n v="34"/>
    <n v="0"/>
    <s v="ส่งแล้ว"/>
    <s v="ส่งแล้ว"/>
    <s v="ส่งแล้ว"/>
    <n v="15"/>
    <n v="5"/>
    <s v="ยังไม่ส่ง"/>
    <s v="ส่งแล้ว"/>
    <s v="ยังไม่ส่ง"/>
    <n v="9"/>
    <s v="ส่งแล้ว"/>
    <n v="8"/>
    <s v="ยังไม่ส่ง"/>
    <n v="11"/>
    <n v="4"/>
    <n v="8"/>
    <s v="ยังไม่ส่ง"/>
    <s v="ยังไม่ส่ง"/>
    <n v="5"/>
    <s v="ส่งแล้ว"/>
    <s v="ส่งแล้ว"/>
    <n v="8"/>
    <n v="3"/>
    <m/>
    <s v="ยังไม่ซ่อม"/>
  </r>
  <r>
    <n v="441"/>
    <x v="11"/>
    <n v="23"/>
    <s v="44043"/>
    <s v="นางสาว"/>
    <s v="ญาณาธิป"/>
    <s v="จิระวาณิชกุล"/>
    <s v="44043@promma.ac.th"/>
    <n v="10"/>
    <n v="1"/>
    <n v="3"/>
    <n v="14"/>
    <x v="13"/>
    <n v="1"/>
    <m/>
    <n v="9"/>
    <n v="10"/>
    <n v="31"/>
    <m/>
    <n v="31"/>
    <n v="0"/>
    <s v="ส่งแล้ว"/>
    <s v="ส่งแล้ว"/>
    <s v="ส่งแล้ว"/>
    <n v="22"/>
    <n v="8"/>
    <s v="ยังไม่ส่ง"/>
    <s v="ยังไม่ส่ง"/>
    <s v="ยังไม่ส่ง"/>
    <n v="4"/>
    <s v="ส่งแล้ว"/>
    <n v="9"/>
    <s v="ยังไม่ส่ง"/>
    <n v="13"/>
    <n v="1"/>
    <n v="7"/>
    <s v="ยังไม่ส่ง"/>
    <s v="ยังไม่ส่ง"/>
    <n v="6"/>
    <s v="ส่งแล้ว"/>
    <s v="ส่งแล้ว"/>
    <n v="17"/>
    <n v="5"/>
    <m/>
    <s v="ยังไม่ซ่อม"/>
  </r>
  <r>
    <n v="442"/>
    <x v="11"/>
    <n v="24"/>
    <s v="44044"/>
    <s v="นางสาว"/>
    <s v="ณดาภัช"/>
    <s v="แสงพระเวส"/>
    <s v="44044@promma.ac.th"/>
    <n v="3"/>
    <n v="1"/>
    <n v="2"/>
    <n v="6"/>
    <x v="14"/>
    <n v="1"/>
    <m/>
    <n v="0"/>
    <n v="1"/>
    <n v="13"/>
    <m/>
    <n v="13"/>
    <n v="0"/>
    <s v="ยังไม่ส่ง"/>
    <s v="ส่งแล้ว"/>
    <s v="ยังไม่ส่ง"/>
    <s v="ยังไม่ส่ง"/>
    <n v="5"/>
    <s v="ยังไม่ส่ง"/>
    <s v="ยังไม่ส่ง"/>
    <s v="ยังไม่ส่ง"/>
    <n v="7"/>
    <s v="ส่งแล้ว"/>
    <s v="ยังไม่ส่ง"/>
    <s v="ยังไม่ส่ง"/>
    <n v="9"/>
    <n v="3"/>
    <n v="6"/>
    <s v="ยังไม่ส่ง"/>
    <s v="ยังไม่ส่ง"/>
    <n v="5"/>
    <s v="ยังไม่ส่ง"/>
    <s v="ยังไม่ส่ง"/>
    <s v="ยังไม่ส่ง"/>
    <n v="2"/>
    <m/>
    <s v="ยังไม่ซ่อม"/>
  </r>
  <r>
    <n v="443"/>
    <x v="11"/>
    <n v="25"/>
    <s v="44045"/>
    <s v="นางสาว"/>
    <s v="ณัฏฐณิชา"/>
    <s v="ศักดิ์ณรงค์ชัย"/>
    <s v="44045@promma.ac.th"/>
    <n v="10"/>
    <n v="2"/>
    <n v="3"/>
    <n v="15"/>
    <x v="10"/>
    <n v="1"/>
    <m/>
    <n v="9"/>
    <n v="10"/>
    <n v="34"/>
    <m/>
    <n v="34"/>
    <n v="0"/>
    <s v="ส่งแล้ว"/>
    <s v="ส่งแล้ว"/>
    <s v="ส่งแล้ว"/>
    <n v="21"/>
    <n v="8"/>
    <s v="ยังไม่ส่ง"/>
    <s v="ยังไม่ส่ง"/>
    <s v="ยังไม่ส่ง"/>
    <n v="9"/>
    <s v="ส่งแล้ว"/>
    <n v="9"/>
    <s v="ยังไม่ส่ง"/>
    <n v="12"/>
    <n v="5"/>
    <n v="9"/>
    <s v="ยังไม่ส่ง"/>
    <s v="ยังไม่ส่ง"/>
    <n v="6"/>
    <s v="ส่งแล้ว"/>
    <s v="ส่งแล้ว"/>
    <n v="17"/>
    <n v="7"/>
    <m/>
    <s v="ยังไม่ซ่อม"/>
  </r>
  <r>
    <n v="444"/>
    <x v="11"/>
    <n v="26"/>
    <s v="44046"/>
    <s v="นางสาว"/>
    <s v="ณัฐฐวรรณ์"/>
    <s v="ท้วมทรัพย์"/>
    <s v="44046@promma.ac.th"/>
    <n v="4"/>
    <n v="1"/>
    <n v="2"/>
    <n v="7"/>
    <x v="15"/>
    <n v="1"/>
    <m/>
    <n v="4"/>
    <n v="5"/>
    <n v="17"/>
    <m/>
    <n v="17"/>
    <n v="0"/>
    <s v="ยังไม่ส่ง"/>
    <s v="ส่งแล้ว"/>
    <s v="ยังไม่ส่ง"/>
    <s v="ยังไม่ส่ง"/>
    <n v="8"/>
    <s v="ยังไม่ส่ง"/>
    <s v="ยังไม่ส่ง"/>
    <s v="ยังไม่ส่ง"/>
    <n v="3"/>
    <s v="ยังไม่ส่ง"/>
    <n v="5"/>
    <s v="ยังไม่ส่ง"/>
    <n v="9"/>
    <n v="0"/>
    <n v="5"/>
    <s v="ยังไม่ส่ง"/>
    <s v="ยังไม่ส่ง"/>
    <n v="3"/>
    <s v="ยังไม่ส่ง"/>
    <s v="ส่งแล้ว"/>
    <s v="ยังไม่ส่ง"/>
    <n v="5"/>
    <m/>
    <s v="ยังไม่ซ่อม"/>
  </r>
  <r>
    <n v="445"/>
    <x v="11"/>
    <n v="27"/>
    <s v="44047"/>
    <s v="นางสาว"/>
    <s v="ณัฐพร"/>
    <s v="สีสะอาด"/>
    <s v="44047@promma.ac.th"/>
    <n v="9"/>
    <n v="7"/>
    <n v="3"/>
    <n v="19"/>
    <x v="11"/>
    <n v="2"/>
    <m/>
    <n v="9"/>
    <n v="11"/>
    <n v="40"/>
    <m/>
    <n v="40"/>
    <n v="0"/>
    <s v="ส่งแล้ว"/>
    <s v="ส่งแล้ว"/>
    <s v="ส่งแล้ว"/>
    <n v="21"/>
    <n v="6"/>
    <s v="ส่งแล้ว"/>
    <s v="ส่งแล้ว"/>
    <s v="ยังไม่ส่ง"/>
    <n v="9"/>
    <s v="ส่งแล้ว"/>
    <n v="9"/>
    <s v="ยังไม่ส่ง"/>
    <n v="10"/>
    <n v="4"/>
    <n v="7"/>
    <s v="ยังไม่ส่ง"/>
    <s v="ยังไม่ส่ง"/>
    <n v="8"/>
    <s v="ส่งแล้ว"/>
    <s v="ส่งแล้ว"/>
    <n v="17"/>
    <n v="3"/>
    <s v="ซ่อมแล้ว"/>
    <s v="ซ่อมแล้ว"/>
  </r>
  <r>
    <n v="446"/>
    <x v="11"/>
    <n v="28"/>
    <s v="44048"/>
    <s v="นางสาว"/>
    <s v="ถิรพร"/>
    <s v="โลดทนงค์"/>
    <s v="44048@promma.ac.th"/>
    <n v="10"/>
    <n v="1"/>
    <n v="3"/>
    <n v="14"/>
    <x v="7"/>
    <n v="1"/>
    <m/>
    <n v="9"/>
    <n v="10"/>
    <n v="36"/>
    <m/>
    <n v="36"/>
    <n v="0"/>
    <s v="ส่งแล้ว"/>
    <s v="ส่งแล้ว"/>
    <s v="ส่งแล้ว"/>
    <n v="19"/>
    <n v="9"/>
    <s v="ยังไม่ส่ง"/>
    <s v="ยังไม่ส่ง"/>
    <s v="ยังไม่ส่ง"/>
    <n v="7"/>
    <s v="ส่งแล้ว"/>
    <n v="9"/>
    <s v="ยังไม่ส่ง"/>
    <n v="15"/>
    <n v="8"/>
    <n v="12"/>
    <s v="ยังไม่ส่ง"/>
    <s v="ยังไม่ส่ง"/>
    <n v="7"/>
    <s v="ส่งแล้ว"/>
    <s v="ส่งแล้ว"/>
    <n v="11"/>
    <n v="6"/>
    <m/>
    <s v="ไม่ต้องซ่อม"/>
  </r>
  <r>
    <n v="447"/>
    <x v="11"/>
    <n v="29"/>
    <s v="44049"/>
    <s v="นางสาว"/>
    <s v="นัทธมน"/>
    <s v="ชิณแสน"/>
    <s v="44049@promma.ac.th"/>
    <n v="9"/>
    <n v="1"/>
    <n v="3"/>
    <n v="13"/>
    <x v="13"/>
    <n v="1"/>
    <m/>
    <n v="4"/>
    <n v="5"/>
    <n v="25"/>
    <m/>
    <n v="25"/>
    <n v="0"/>
    <s v="ส่งแล้ว"/>
    <s v="ส่งแล้ว"/>
    <s v="ส่งแล้ว"/>
    <n v="12"/>
    <n v="6"/>
    <s v="ยังไม่ส่ง"/>
    <s v="ยังไม่ส่ง"/>
    <s v="ยังไม่ส่ง"/>
    <n v="7"/>
    <s v="ส่งแล้ว"/>
    <n v="2"/>
    <s v="ยังไม่ส่ง"/>
    <n v="11"/>
    <n v="2"/>
    <n v="7"/>
    <s v="ยังไม่ส่ง"/>
    <s v="ยังไม่ส่ง"/>
    <n v="4"/>
    <s v="ยังไม่ส่ง"/>
    <s v="ยังไม่ส่ง"/>
    <n v="17"/>
    <n v="5"/>
    <m/>
    <s v="ยังไม่ซ่อม"/>
  </r>
  <r>
    <n v="448"/>
    <x v="11"/>
    <n v="30"/>
    <s v="44050"/>
    <s v="นางสาว"/>
    <s v="ปัณฑารีย์"/>
    <s v="สุขสกุล"/>
    <s v="44050@promma.ac.th"/>
    <n v="3"/>
    <n v="1"/>
    <n v="0"/>
    <n v="4"/>
    <x v="9"/>
    <n v="6"/>
    <m/>
    <n v="1"/>
    <n v="7"/>
    <n v="19"/>
    <m/>
    <n v="19"/>
    <n v="0"/>
    <s v="ยังไม่ส่ง"/>
    <s v="ส่งแล้ว"/>
    <s v="ยังไม่ส่ง"/>
    <s v="ยังไม่ส่ง"/>
    <n v="4"/>
    <s v="ยังไม่ส่ง"/>
    <s v="ยังไม่ส่ง"/>
    <s v="ยังไม่ส่ง"/>
    <n v="7"/>
    <s v="ยังไม่ส่ง"/>
    <s v="ยังไม่ส่ง"/>
    <s v="ยังไม่ส่ง"/>
    <n v="10"/>
    <n v="5"/>
    <n v="8"/>
    <s v="ยังไม่ส่ง"/>
    <s v="ส่งแล้ว"/>
    <n v="8"/>
    <s v="ยังไม่ส่ง"/>
    <s v="ยังไม่ส่ง"/>
    <s v="ยังไม่ส่ง"/>
    <n v="4"/>
    <m/>
    <s v="ยังไม่ซ่อม"/>
  </r>
  <r>
    <n v="449"/>
    <x v="11"/>
    <n v="31"/>
    <s v="44051"/>
    <s v="นางสาว"/>
    <s v="ปุณยวีร์"/>
    <s v="สุขสมบัติ"/>
    <s v="44051@promma.ac.th"/>
    <n v="1"/>
    <n v="1"/>
    <n v="0"/>
    <n v="2"/>
    <x v="14"/>
    <n v="4"/>
    <m/>
    <n v="3"/>
    <n v="7"/>
    <n v="15"/>
    <m/>
    <n v="15"/>
    <n v="0"/>
    <s v="ยังไม่ส่ง"/>
    <s v="ยังไม่ส่ง"/>
    <s v="ยังไม่ส่ง"/>
    <s v="ยังไม่ส่ง"/>
    <n v="5"/>
    <s v="ยังไม่ส่ง"/>
    <s v="ยังไม่ส่ง"/>
    <s v="ยังไม่ส่ง"/>
    <n v="4"/>
    <s v="ยังไม่ส่ง"/>
    <s v="ยังไม่ส่ง"/>
    <s v="ยังไม่ส่ง"/>
    <n v="8"/>
    <n v="4"/>
    <n v="6"/>
    <s v="ยังไม่ส่ง"/>
    <s v="ส่งแล้ว"/>
    <s v="ยังไม่ส่ง"/>
    <s v="ยังไม่ส่ง"/>
    <s v="ส่งแล้ว"/>
    <s v="ยังไม่ส่ง"/>
    <s v="ยังไม่ส่ง"/>
    <m/>
    <s v="ยังไม่ซ่อม"/>
  </r>
  <r>
    <n v="450"/>
    <x v="11"/>
    <n v="32"/>
    <s v="44052"/>
    <s v="นางสาว"/>
    <s v="พรนภา"/>
    <s v="บ่อทอง"/>
    <s v="44052@promma.ac.th"/>
    <n v="5"/>
    <n v="0"/>
    <n v="0"/>
    <n v="5"/>
    <x v="13"/>
    <n v="5"/>
    <m/>
    <n v="0"/>
    <n v="5"/>
    <n v="17"/>
    <m/>
    <n v="17"/>
    <n v="0"/>
    <s v="ยังไม่ส่ง"/>
    <s v="ส่งแล้ว"/>
    <s v="ส่งแล้ว"/>
    <s v="ยังไม่ส่ง"/>
    <n v="5"/>
    <s v="ยังไม่ส่ง"/>
    <s v="ยังไม่ส่ง"/>
    <s v="ยังไม่ส่ง"/>
    <s v="ยังไม่ส่ง"/>
    <s v="ยังไม่ส่ง"/>
    <s v="ยังไม่ส่ง"/>
    <s v="ยังไม่ส่ง"/>
    <n v="10"/>
    <n v="3"/>
    <n v="7"/>
    <s v="ยังไม่ส่ง"/>
    <s v="ส่งแล้ว"/>
    <n v="5"/>
    <s v="ยังไม่ส่ง"/>
    <s v="ยังไม่ส่ง"/>
    <s v="ยังไม่ส่ง"/>
    <n v="2"/>
    <m/>
    <s v="ยังไม่ซ่อม"/>
  </r>
  <r>
    <n v="451"/>
    <x v="11"/>
    <n v="33"/>
    <s v="44053"/>
    <s v="นางสาว"/>
    <s v="พิมมณี"/>
    <s v="ตั้งธรรม"/>
    <s v="44053@promma.ac.th"/>
    <n v="3"/>
    <n v="0"/>
    <n v="2"/>
    <n v="5"/>
    <x v="15"/>
    <n v="4"/>
    <m/>
    <n v="0"/>
    <n v="4"/>
    <n v="14"/>
    <m/>
    <n v="14"/>
    <n v="0"/>
    <s v="ยังไม่ส่ง"/>
    <s v="ส่งแล้ว"/>
    <s v="ยังไม่ส่ง"/>
    <s v="ยังไม่ส่ง"/>
    <n v="3"/>
    <s v="ยังไม่ส่ง"/>
    <s v="ยังไม่ส่ง"/>
    <s v="ยังไม่ส่ง"/>
    <s v="ยังไม่ส่ง"/>
    <s v="ส่งแล้ว"/>
    <s v="ยังไม่ส่ง"/>
    <s v="ยังไม่ส่ง"/>
    <n v="8"/>
    <n v="1"/>
    <n v="5"/>
    <s v="ยังไม่ส่ง"/>
    <s v="ส่งแล้ว"/>
    <n v="1"/>
    <s v="ยังไม่ส่ง"/>
    <s v="ยังไม่ส่ง"/>
    <s v="ยังไม่ส่ง"/>
    <n v="2"/>
    <m/>
    <s v="ยังไม่ซ่อม"/>
  </r>
  <r>
    <n v="452"/>
    <x v="11"/>
    <n v="34"/>
    <s v="44054"/>
    <s v="นางสาว"/>
    <s v="พิรดาภร"/>
    <s v="ไทยแขก"/>
    <s v="44054@promma.ac.th"/>
    <n v="9"/>
    <n v="7"/>
    <n v="3"/>
    <n v="19"/>
    <x v="11"/>
    <n v="2"/>
    <m/>
    <n v="9"/>
    <n v="11"/>
    <n v="40"/>
    <m/>
    <n v="40"/>
    <n v="0"/>
    <s v="ส่งแล้ว"/>
    <s v="ส่งแล้ว"/>
    <s v="ส่งแล้ว"/>
    <n v="18"/>
    <n v="7"/>
    <s v="ส่งแล้ว"/>
    <s v="ส่งแล้ว"/>
    <s v="ยังไม่ส่ง"/>
    <n v="9"/>
    <s v="ส่งแล้ว"/>
    <n v="8"/>
    <s v="ยังไม่ส่ง"/>
    <n v="11"/>
    <n v="7"/>
    <n v="9"/>
    <s v="ยังไม่ส่ง"/>
    <s v="ยังไม่ส่ง"/>
    <n v="8"/>
    <s v="ส่งแล้ว"/>
    <s v="ส่งแล้ว"/>
    <n v="12"/>
    <n v="7"/>
    <s v="ซ่อมแล้ว"/>
    <s v="ซ่อมแล้ว"/>
  </r>
  <r>
    <n v="453"/>
    <x v="11"/>
    <n v="35"/>
    <s v="44055"/>
    <s v="นางสาว"/>
    <s v="วรารินทร์"/>
    <s v="แนนไธสง"/>
    <s v="44055@promma.ac.th"/>
    <n v="1"/>
    <n v="1"/>
    <n v="0"/>
    <n v="2"/>
    <x v="14"/>
    <n v="5"/>
    <m/>
    <n v="1"/>
    <n v="6"/>
    <n v="14"/>
    <m/>
    <n v="14"/>
    <n v="0"/>
    <s v="ยังไม่ส่ง"/>
    <s v="ยังไม่ส่ง"/>
    <s v="ยังไม่ส่ง"/>
    <s v="ยังไม่ส่ง"/>
    <n v="5"/>
    <s v="ยังไม่ส่ง"/>
    <s v="ยังไม่ส่ง"/>
    <s v="ยังไม่ส่ง"/>
    <n v="5"/>
    <s v="ยังไม่ส่ง"/>
    <s v="ยังไม่ส่ง"/>
    <s v="ยังไม่ส่ง"/>
    <n v="9"/>
    <n v="2"/>
    <n v="6"/>
    <s v="ยังไม่ส่ง"/>
    <s v="ส่งแล้ว"/>
    <n v="7"/>
    <s v="ยังไม่ส่ง"/>
    <s v="ยังไม่ส่ง"/>
    <s v="ยังไม่ส่ง"/>
    <n v="3"/>
    <m/>
    <s v="ยังไม่ซ่อม"/>
  </r>
  <r>
    <n v="454"/>
    <x v="11"/>
    <n v="36"/>
    <s v="44056"/>
    <s v="นางสาว"/>
    <s v="ศุธาศิณี"/>
    <s v="กองแก้ว"/>
    <s v="44056@promma.ac.th"/>
    <n v="10"/>
    <n v="1"/>
    <n v="3"/>
    <n v="14"/>
    <x v="13"/>
    <n v="5"/>
    <m/>
    <n v="3"/>
    <n v="8"/>
    <n v="29"/>
    <m/>
    <n v="29"/>
    <n v="0"/>
    <s v="ส่งแล้ว"/>
    <s v="ส่งแล้ว"/>
    <s v="ส่งแล้ว"/>
    <n v="19"/>
    <n v="10"/>
    <s v="ยังไม่ส่ง"/>
    <s v="ยังไม่ส่ง"/>
    <s v="ยังไม่ส่ง"/>
    <n v="4"/>
    <s v="ส่งแล้ว"/>
    <n v="10"/>
    <s v="ยังไม่ส่ง"/>
    <n v="10"/>
    <n v="4"/>
    <n v="7"/>
    <s v="ยังไม่ส่ง"/>
    <s v="ส่งแล้ว"/>
    <n v="6"/>
    <s v="ส่งแล้ว"/>
    <s v="ยังไม่ส่ง"/>
    <s v="ยังไม่ส่ง"/>
    <n v="3"/>
    <m/>
    <s v="ยังไม่ซ่อม"/>
  </r>
  <r>
    <n v="455"/>
    <x v="11"/>
    <n v="37"/>
    <s v="44057"/>
    <s v="นางสาว"/>
    <s v="อรพรรณ"/>
    <s v="ม่วงปราง"/>
    <s v="44057@promma.ac.th"/>
    <n v="9"/>
    <n v="4"/>
    <n v="3"/>
    <n v="16"/>
    <x v="13"/>
    <n v="1"/>
    <m/>
    <n v="6"/>
    <n v="7"/>
    <n v="30"/>
    <m/>
    <n v="30"/>
    <n v="0"/>
    <s v="ส่งแล้ว"/>
    <s v="ส่งแล้ว"/>
    <s v="ส่งแล้ว"/>
    <n v="22"/>
    <n v="6"/>
    <s v="ยังไม่ส่ง"/>
    <s v="ส่งแล้ว"/>
    <s v="ยังไม่ส่ง"/>
    <n v="9"/>
    <s v="ส่งแล้ว"/>
    <n v="9"/>
    <s v="ยังไม่ส่ง"/>
    <n v="12"/>
    <n v="2"/>
    <n v="7"/>
    <s v="ยังไม่ส่ง"/>
    <s v="ยังไม่ส่ง"/>
    <n v="7"/>
    <s v="ยังไม่ส่ง"/>
    <s v="ส่งแล้ว"/>
    <n v="17"/>
    <n v="3"/>
    <m/>
    <s v="ยังไม่ซ่อม"/>
  </r>
  <r>
    <n v="456"/>
    <x v="11"/>
    <n v="38"/>
    <s v="44058"/>
    <s v="นางสาว"/>
    <s v="อรวรรณ"/>
    <s v="สุวรรณรินทร์"/>
    <s v="44058@promma.ac.th"/>
    <n v="10"/>
    <n v="2"/>
    <n v="3"/>
    <n v="15"/>
    <x v="11"/>
    <n v="1"/>
    <m/>
    <n v="9"/>
    <n v="10"/>
    <n v="35"/>
    <m/>
    <n v="35"/>
    <n v="0"/>
    <s v="ส่งแล้ว"/>
    <s v="ส่งแล้ว"/>
    <s v="ส่งแล้ว"/>
    <n v="15"/>
    <n v="9"/>
    <s v="ยังไม่ส่ง"/>
    <s v="ยังไม่ส่ง"/>
    <s v="ยังไม่ส่ง"/>
    <n v="9"/>
    <s v="ส่งแล้ว"/>
    <n v="8"/>
    <s v="ยังไม่ส่ง"/>
    <n v="14"/>
    <n v="1"/>
    <n v="8"/>
    <s v="ยังไม่ส่ง"/>
    <s v="ยังไม่ส่ง"/>
    <n v="6"/>
    <s v="ส่งแล้ว"/>
    <s v="ส่งแล้ว"/>
    <n v="12"/>
    <n v="5"/>
    <s v="ซ่อมแล้ว"/>
    <s v="ซ่อมแล้ว"/>
  </r>
  <r>
    <n v="457"/>
    <x v="11"/>
    <n v="39"/>
    <s v="44059"/>
    <s v="นางสาว"/>
    <s v="อัมพิกา"/>
    <s v="สุขประเสริฐ"/>
    <s v="44059@promma.ac.th"/>
    <n v="10"/>
    <n v="2"/>
    <n v="3"/>
    <n v="15"/>
    <x v="11"/>
    <n v="2"/>
    <m/>
    <n v="9"/>
    <n v="11"/>
    <n v="36"/>
    <m/>
    <n v="36"/>
    <n v="0"/>
    <s v="ส่งแล้ว"/>
    <s v="ส่งแล้ว"/>
    <s v="ส่งแล้ว"/>
    <n v="17"/>
    <n v="9"/>
    <s v="ยังไม่ส่ง"/>
    <s v="ยังไม่ส่ง"/>
    <s v="ยังไม่ส่ง"/>
    <n v="8"/>
    <s v="ส่งแล้ว"/>
    <n v="8"/>
    <s v="ยังไม่ส่ง"/>
    <n v="15"/>
    <n v="2"/>
    <n v="9"/>
    <s v="ยังไม่ส่ง"/>
    <s v="ยังไม่ส่ง"/>
    <n v="9"/>
    <s v="ส่งแล้ว"/>
    <s v="ส่งแล้ว"/>
    <n v="13"/>
    <n v="6"/>
    <s v="ซ่อมแล้ว"/>
    <s v="ซ่อมแล้ว"/>
  </r>
  <r>
    <n v="458"/>
    <x v="12"/>
    <n v="1"/>
    <s v="41897"/>
    <s v="นาย"/>
    <s v="กิตติศักดิ์"/>
    <s v="บุญทัง"/>
    <s v="41897@promma.ac.th"/>
    <n v="10"/>
    <n v="5"/>
    <n v="2"/>
    <n v="17"/>
    <x v="4"/>
    <n v="1"/>
    <m/>
    <n v="5"/>
    <n v="6"/>
    <n v="36"/>
    <m/>
    <n v="36"/>
    <n v="0"/>
    <s v="ส่งแล้ว"/>
    <s v="ส่งแล้ว"/>
    <s v="ส่งแล้ว"/>
    <n v="22"/>
    <n v="8"/>
    <s v="ส่งแล้ว"/>
    <s v="ยังไม่ส่ง"/>
    <n v="11"/>
    <s v="ยังไม่ส่ง"/>
    <s v="ส่งแล้ว"/>
    <s v="ยังไม่ส่ง"/>
    <s v="ยังไม่ส่ง"/>
    <n v="18"/>
    <n v="8"/>
    <n v="13"/>
    <s v="ยังไม่ส่ง"/>
    <s v="ยังไม่ส่ง"/>
    <n v="7"/>
    <s v="ส่งแล้ว"/>
    <s v="ส่งแล้ว"/>
    <s v="ยังไม่ส่ง"/>
    <s v="ยังไม่ส่ง"/>
    <m/>
    <s v="ไม่ต้องซ่อม"/>
  </r>
  <r>
    <n v="459"/>
    <x v="12"/>
    <n v="2"/>
    <s v="41901"/>
    <s v="นาย"/>
    <s v="ณัฐชนน"/>
    <s v="ผาตินุวัติ"/>
    <s v="41901@promma.ac.th"/>
    <n v="8"/>
    <n v="8"/>
    <n v="2"/>
    <n v="18"/>
    <x v="4"/>
    <n v="6"/>
    <m/>
    <n v="5"/>
    <n v="11"/>
    <n v="42"/>
    <m/>
    <n v="42"/>
    <n v="0"/>
    <s v="ส่งแล้ว"/>
    <s v="ส่งแล้ว"/>
    <s v="ส่งแล้ว"/>
    <s v="ยังไม่ส่ง"/>
    <n v="8"/>
    <s v="ส่งแล้ว"/>
    <s v="ส่งแล้ว"/>
    <n v="12"/>
    <s v="ยังไม่ส่ง"/>
    <s v="ส่งแล้ว"/>
    <s v="ยังไม่ส่ง"/>
    <s v="ยังไม่ส่ง"/>
    <n v="17"/>
    <n v="9"/>
    <n v="13"/>
    <s v="ส่งแล้ว"/>
    <s v="ยังไม่ส่ง"/>
    <n v="9"/>
    <s v="ส่งแล้ว"/>
    <s v="ส่งแล้ว"/>
    <s v="ยังไม่ส่ง"/>
    <s v="ยังไม่ส่ง"/>
    <m/>
    <s v="ไม่ต้องซ่อม"/>
  </r>
  <r>
    <n v="460"/>
    <x v="12"/>
    <n v="3"/>
    <s v="41908"/>
    <s v="นาย"/>
    <s v="ปารมี"/>
    <s v="โซวสุวรรณ"/>
    <s v="41908@promma.ac.th"/>
    <n v="9"/>
    <n v="10"/>
    <n v="3"/>
    <n v="22"/>
    <x v="8"/>
    <n v="6"/>
    <m/>
    <n v="5"/>
    <n v="11"/>
    <n v="44"/>
    <m/>
    <n v="44"/>
    <n v="0"/>
    <s v="ส่งแล้ว"/>
    <s v="ส่งแล้ว"/>
    <s v="ส่งแล้ว"/>
    <n v="14"/>
    <n v="6"/>
    <s v="ส่งแล้ว"/>
    <s v="ส่งแล้ว"/>
    <n v="9"/>
    <n v="8"/>
    <s v="ส่งแล้ว"/>
    <s v="ยังไม่ส่ง"/>
    <n v="5"/>
    <n v="13"/>
    <n v="8"/>
    <n v="11"/>
    <s v="ยังไม่ส่ง"/>
    <s v="ส่งแล้ว"/>
    <n v="10"/>
    <s v="ส่งแล้ว"/>
    <s v="ส่งแล้ว"/>
    <s v="ยังไม่ส่ง"/>
    <s v="ยังไม่ส่ง"/>
    <m/>
    <s v="ไม่ต้องซ่อม"/>
  </r>
  <r>
    <n v="461"/>
    <x v="12"/>
    <n v="4"/>
    <s v="41916"/>
    <s v="นาย"/>
    <s v="สิรภัทร"/>
    <s v="นาคบุปผา"/>
    <s v="41916@promma.ac.th"/>
    <n v="10"/>
    <n v="10"/>
    <n v="5"/>
    <n v="25"/>
    <x v="6"/>
    <n v="6"/>
    <m/>
    <n v="5"/>
    <n v="11"/>
    <n v="52"/>
    <m/>
    <n v="52"/>
    <n v="1"/>
    <s v="ส่งแล้ว"/>
    <s v="ส่งแล้ว"/>
    <s v="ส่งแล้ว"/>
    <n v="16"/>
    <n v="8"/>
    <s v="ส่งแล้ว"/>
    <s v="ส่งแล้ว"/>
    <n v="8"/>
    <n v="9"/>
    <s v="ส่งแล้ว"/>
    <n v="6"/>
    <n v="8"/>
    <n v="22"/>
    <n v="9"/>
    <n v="16"/>
    <s v="ส่งแล้ว"/>
    <s v="ยังไม่ส่ง"/>
    <n v="8"/>
    <s v="ส่งแล้ว"/>
    <s v="ส่งแล้ว"/>
    <s v="ยังไม่ส่ง"/>
    <s v="ยังไม่ส่ง"/>
    <m/>
    <s v="ไม่ต้องซ่อม"/>
  </r>
  <r>
    <n v="462"/>
    <x v="12"/>
    <n v="5"/>
    <s v="41947"/>
    <s v="นาย"/>
    <s v="ภูริเดช"/>
    <s v="รำออ"/>
    <s v="41947@promma.ac.th"/>
    <n v="9"/>
    <n v="10"/>
    <n v="4"/>
    <n v="23"/>
    <x v="3"/>
    <n v="6"/>
    <m/>
    <n v="5"/>
    <n v="11"/>
    <n v="49"/>
    <m/>
    <n v="49"/>
    <n v="0"/>
    <s v="ส่งแล้ว"/>
    <s v="ส่งแล้ว"/>
    <s v="ส่งแล้ว"/>
    <n v="20"/>
    <n v="6"/>
    <s v="ส่งแล้ว"/>
    <s v="ส่งแล้ว"/>
    <n v="12"/>
    <n v="8"/>
    <s v="ส่งแล้ว"/>
    <n v="11"/>
    <n v="6"/>
    <n v="22"/>
    <n v="7"/>
    <n v="15"/>
    <s v="ส่งแล้ว"/>
    <s v="ยังไม่ส่ง"/>
    <n v="8"/>
    <s v="ส่งแล้ว"/>
    <s v="ส่งแล้ว"/>
    <s v="ยังไม่ส่ง"/>
    <s v="ยังไม่ส่ง"/>
    <m/>
    <s v="ไม่ต้องซ่อม"/>
  </r>
  <r>
    <n v="463"/>
    <x v="12"/>
    <n v="6"/>
    <s v="41950"/>
    <s v="นาย"/>
    <s v="ศุภวิชญ์"/>
    <s v="อั้นทอง"/>
    <s v="41950@promma.ac.th"/>
    <n v="10"/>
    <n v="10"/>
    <n v="4"/>
    <n v="24"/>
    <x v="7"/>
    <n v="6"/>
    <m/>
    <n v="5"/>
    <n v="11"/>
    <n v="47"/>
    <m/>
    <n v="47"/>
    <n v="0"/>
    <s v="ส่งแล้ว"/>
    <s v="ส่งแล้ว"/>
    <s v="ส่งแล้ว"/>
    <n v="18"/>
    <n v="8"/>
    <s v="ส่งแล้ว"/>
    <s v="ส่งแล้ว"/>
    <n v="12"/>
    <n v="8"/>
    <s v="ส่งแล้ว"/>
    <n v="10"/>
    <n v="6"/>
    <n v="14"/>
    <n v="10"/>
    <n v="12"/>
    <s v="ส่งแล้ว"/>
    <s v="ยังไม่ส่ง"/>
    <n v="8"/>
    <s v="ส่งแล้ว"/>
    <s v="ส่งแล้ว"/>
    <s v="ยังไม่ส่ง"/>
    <s v="ยังไม่ส่ง"/>
    <m/>
    <s v="ไม่ต้องซ่อม"/>
  </r>
  <r>
    <n v="464"/>
    <x v="12"/>
    <n v="7"/>
    <s v="41976"/>
    <s v="นาย"/>
    <s v="ไกรวิชญ์"/>
    <s v="บุญเปรี่ยม"/>
    <s v="41976@promma.ac.th"/>
    <n v="3"/>
    <n v="5"/>
    <n v="2"/>
    <n v="10"/>
    <x v="11"/>
    <n v="5"/>
    <m/>
    <n v="0"/>
    <n v="5"/>
    <n v="25"/>
    <m/>
    <n v="25"/>
    <n v="0"/>
    <s v="ยังไม่ส่ง"/>
    <s v="ยังไม่ส่ง"/>
    <s v="ยังไม่ส่ง"/>
    <n v="18"/>
    <n v="5"/>
    <s v="ส่งแล้ว"/>
    <s v="ส่งแล้ว"/>
    <s v="ยังไม่ส่ง"/>
    <s v="ยังไม่ส่ง"/>
    <s v="ส่งแล้ว"/>
    <s v="ยังไม่ส่ง"/>
    <s v="ยังไม่ส่ง"/>
    <n v="4"/>
    <n v="4"/>
    <n v="4"/>
    <s v="ส่งแล้ว"/>
    <s v="ยังไม่ส่ง"/>
    <n v="7"/>
    <s v="ยังไม่ส่ง"/>
    <s v="ยังไม่ส่ง"/>
    <s v="ยังไม่ส่ง"/>
    <s v="ยังไม่ส่ง"/>
    <s v="ซ่อมแล้ว"/>
    <s v="ซ่อมแล้ว"/>
  </r>
  <r>
    <n v="465"/>
    <x v="12"/>
    <n v="8"/>
    <s v="41986"/>
    <s v="นาย"/>
    <s v="พชรพล"/>
    <s v="ร้อยแก้ว"/>
    <s v="41986@promma.ac.th"/>
    <n v="10"/>
    <n v="8"/>
    <n v="2"/>
    <n v="20"/>
    <x v="1"/>
    <n v="5"/>
    <m/>
    <n v="5"/>
    <n v="10"/>
    <n v="47"/>
    <m/>
    <n v="47"/>
    <n v="0"/>
    <s v="ส่งแล้ว"/>
    <s v="ส่งแล้ว"/>
    <s v="ส่งแล้ว"/>
    <n v="19"/>
    <n v="9"/>
    <s v="ส่งแล้ว"/>
    <s v="ส่งแล้ว"/>
    <n v="12"/>
    <s v="ยังไม่ส่ง"/>
    <s v="ส่งแล้ว"/>
    <s v="ยังไม่ส่ง"/>
    <s v="ยังไม่ส่ง"/>
    <n v="26"/>
    <n v="8"/>
    <n v="17"/>
    <s v="ส่งแล้ว"/>
    <s v="ยังไม่ส่ง"/>
    <n v="6"/>
    <s v="ส่งแล้ว"/>
    <s v="ส่งแล้ว"/>
    <s v="ยังไม่ส่ง"/>
    <s v="ยังไม่ส่ง"/>
    <m/>
    <s v="ไม่ต้องซ่อม"/>
  </r>
  <r>
    <n v="466"/>
    <x v="12"/>
    <n v="9"/>
    <s v="41995"/>
    <s v="นาย"/>
    <s v="อชิระ"/>
    <s v="พิมพ์งาม"/>
    <s v="41995@promma.ac.th"/>
    <n v="5"/>
    <n v="0"/>
    <n v="2"/>
    <n v="7"/>
    <x v="11"/>
    <n v="1"/>
    <m/>
    <n v="0"/>
    <n v="1"/>
    <n v="18"/>
    <m/>
    <n v="18"/>
    <n v="0"/>
    <s v="ส่งแล้ว"/>
    <s v="ยังไม่ส่ง"/>
    <s v="ยังไม่ส่ง"/>
    <n v="18"/>
    <n v="6"/>
    <s v="ยังไม่ส่ง"/>
    <s v="ยังไม่ส่ง"/>
    <s v="ยังไม่ส่ง"/>
    <s v="ยังไม่ส่ง"/>
    <s v="ส่งแล้ว"/>
    <s v="ยังไม่ส่ง"/>
    <s v="ยังไม่ส่ง"/>
    <n v="8"/>
    <n v="0"/>
    <n v="4"/>
    <s v="ยังไม่ส่ง"/>
    <s v="ยังไม่ส่ง"/>
    <n v="6"/>
    <s v="ยังไม่ส่ง"/>
    <s v="ยังไม่ส่ง"/>
    <s v="ยังไม่ส่ง"/>
    <s v="ยังไม่ส่ง"/>
    <s v="ซ่อมแล้ว"/>
    <s v="ซ่อมแล้ว"/>
  </r>
  <r>
    <n v="467"/>
    <x v="12"/>
    <n v="10"/>
    <s v="42100"/>
    <s v="นาย"/>
    <s v="ธนวัฒน์"/>
    <s v="สุรวุฒิธรรม"/>
    <s v="42100@promma.ac.th"/>
    <n v="8"/>
    <n v="10"/>
    <n v="5"/>
    <n v="23"/>
    <x v="5"/>
    <n v="2"/>
    <m/>
    <n v="5"/>
    <n v="7"/>
    <n v="44"/>
    <m/>
    <n v="44"/>
    <n v="0"/>
    <s v="ส่งแล้ว"/>
    <s v="ส่งแล้ว"/>
    <s v="ส่งแล้ว"/>
    <n v="21"/>
    <n v="2"/>
    <s v="ส่งแล้ว"/>
    <s v="ส่งแล้ว"/>
    <n v="12"/>
    <n v="9"/>
    <s v="ส่งแล้ว"/>
    <n v="8"/>
    <n v="8"/>
    <n v="18"/>
    <n v="10"/>
    <n v="14"/>
    <s v="ยังไม่ส่ง"/>
    <s v="ยังไม่ส่ง"/>
    <n v="9"/>
    <s v="ส่งแล้ว"/>
    <s v="ส่งแล้ว"/>
    <s v="ยังไม่ส่ง"/>
    <s v="ยังไม่ส่ง"/>
    <m/>
    <s v="ไม่ต้องซ่อม"/>
  </r>
  <r>
    <n v="468"/>
    <x v="12"/>
    <n v="11"/>
    <s v="42114"/>
    <s v="นาย"/>
    <s v="สุกฤษ"/>
    <s v="วัดสว่าง"/>
    <s v="42114@promma.ac.th"/>
    <n v="7"/>
    <n v="3"/>
    <n v="2"/>
    <n v="12"/>
    <x v="11"/>
    <n v="1"/>
    <m/>
    <n v="5"/>
    <n v="6"/>
    <n v="28"/>
    <m/>
    <n v="28"/>
    <n v="0"/>
    <s v="ส่งแล้ว"/>
    <s v="ส่งแล้ว"/>
    <s v="ส่งแล้ว"/>
    <s v="ยังไม่ส่ง"/>
    <n v="6"/>
    <s v="ส่งแล้ว"/>
    <s v="ยังไม่ส่ง"/>
    <s v="ยังไม่ส่ง"/>
    <s v="ยังไม่ส่ง"/>
    <s v="ส่งแล้ว"/>
    <s v="ยังไม่ส่ง"/>
    <s v="ยังไม่ส่ง"/>
    <n v="9"/>
    <n v="3"/>
    <n v="6"/>
    <s v="ยังไม่ส่ง"/>
    <s v="ยังไม่ส่ง"/>
    <n v="4"/>
    <s v="ส่งแล้ว"/>
    <s v="ส่งแล้ว"/>
    <s v="ยังไม่ส่ง"/>
    <s v="ยังไม่ส่ง"/>
    <s v="ซ่อมแล้ว"/>
    <s v="ซ่อมแล้ว"/>
  </r>
  <r>
    <n v="469"/>
    <x v="12"/>
    <n v="12"/>
    <s v="42215"/>
    <s v="นาย"/>
    <s v="กฤตภัทร"/>
    <s v="เครือแขก"/>
    <s v="42215@promma.ac.th"/>
    <n v="9"/>
    <n v="8"/>
    <n v="4"/>
    <n v="21"/>
    <x v="8"/>
    <n v="6"/>
    <m/>
    <n v="5"/>
    <n v="11"/>
    <n v="43"/>
    <m/>
    <n v="43"/>
    <n v="0"/>
    <s v="ส่งแล้ว"/>
    <s v="ส่งแล้ว"/>
    <s v="ส่งแล้ว"/>
    <n v="22"/>
    <n v="6"/>
    <s v="ส่งแล้ว"/>
    <s v="ส่งแล้ว"/>
    <n v="13"/>
    <s v="ยังไม่ส่ง"/>
    <s v="ส่งแล้ว"/>
    <n v="8"/>
    <n v="4"/>
    <n v="18"/>
    <n v="3"/>
    <n v="11"/>
    <s v="ส่งแล้ว"/>
    <s v="ยังไม่ส่ง"/>
    <n v="8"/>
    <s v="ส่งแล้ว"/>
    <s v="ส่งแล้ว"/>
    <s v="ยังไม่ส่ง"/>
    <s v="ยังไม่ส่ง"/>
    <m/>
    <s v="ไม่ต้องซ่อม"/>
  </r>
  <r>
    <n v="470"/>
    <x v="12"/>
    <n v="13"/>
    <s v="42222"/>
    <s v="นาย"/>
    <s v="ธัญกร"/>
    <s v="ส่งแสง"/>
    <s v="42222@promma.ac.th"/>
    <n v="7"/>
    <n v="3"/>
    <n v="2"/>
    <n v="12"/>
    <x v="11"/>
    <n v="5"/>
    <m/>
    <n v="5"/>
    <n v="10"/>
    <n v="32"/>
    <m/>
    <n v="32"/>
    <n v="0"/>
    <s v="ส่งแล้ว"/>
    <s v="ส่งแล้ว"/>
    <s v="ส่งแล้ว"/>
    <s v="ยังไม่ส่ง"/>
    <n v="6"/>
    <s v="ส่งแล้ว"/>
    <s v="ยังไม่ส่ง"/>
    <s v="ยังไม่ส่ง"/>
    <s v="ยังไม่ส่ง"/>
    <s v="ส่งแล้ว"/>
    <s v="ยังไม่ส่ง"/>
    <s v="ยังไม่ส่ง"/>
    <n v="14"/>
    <n v="5"/>
    <n v="10"/>
    <s v="ยังไม่ส่ง"/>
    <s v="ส่งแล้ว"/>
    <n v="6"/>
    <s v="ส่งแล้ว"/>
    <s v="ส่งแล้ว"/>
    <s v="ยังไม่ส่ง"/>
    <s v="ยังไม่ส่ง"/>
    <m/>
    <s v="ไม่ต้องซ่อม"/>
  </r>
  <r>
    <n v="471"/>
    <x v="12"/>
    <n v="14"/>
    <s v="42228"/>
    <s v="นาย"/>
    <s v="ภูมิพัฒน์"/>
    <s v="ศิลปสธรรม"/>
    <s v="42228@promma.ac.th"/>
    <n v="4"/>
    <n v="8"/>
    <n v="2"/>
    <n v="14"/>
    <x v="11"/>
    <n v="1"/>
    <m/>
    <n v="5"/>
    <n v="6"/>
    <n v="30"/>
    <m/>
    <n v="30"/>
    <n v="0"/>
    <s v="ส่งแล้ว"/>
    <s v="ยังไม่ส่ง"/>
    <s v="ยังไม่ส่ง"/>
    <s v="ยังไม่ส่ง"/>
    <n v="10"/>
    <s v="ส่งแล้ว"/>
    <s v="ส่งแล้ว"/>
    <n v="5"/>
    <s v="ยังไม่ส่ง"/>
    <s v="ส่งแล้ว"/>
    <s v="ยังไม่ส่ง"/>
    <s v="ยังไม่ส่ง"/>
    <n v="12"/>
    <n v="3"/>
    <n v="8"/>
    <s v="ยังไม่ส่ง"/>
    <s v="ยังไม่ส่ง"/>
    <n v="7"/>
    <s v="ส่งแล้ว"/>
    <s v="ส่งแล้ว"/>
    <s v="ยังไม่ส่ง"/>
    <s v="ยังไม่ส่ง"/>
    <s v="ซ่อมแล้ว"/>
    <s v="ซ่อมแล้ว"/>
  </r>
  <r>
    <n v="472"/>
    <x v="12"/>
    <n v="15"/>
    <s v="44060"/>
    <s v="นาย"/>
    <s v="กฤษฎิ์"/>
    <s v="ทับรอด"/>
    <s v="44060@promma.ac.th"/>
    <n v="8"/>
    <n v="3"/>
    <n v="2"/>
    <n v="13"/>
    <x v="6"/>
    <n v="1"/>
    <m/>
    <n v="0"/>
    <n v="1"/>
    <n v="30"/>
    <m/>
    <n v="30"/>
    <n v="0"/>
    <s v="ยังไม่ส่ง"/>
    <s v="ส่งแล้ว"/>
    <s v="ส่งแล้ว"/>
    <n v="16"/>
    <n v="8"/>
    <s v="ส่งแล้ว"/>
    <s v="ยังไม่ส่ง"/>
    <s v="ยังไม่ส่ง"/>
    <s v="ยังไม่ส่ง"/>
    <s v="ส่งแล้ว"/>
    <s v="ยังไม่ส่ง"/>
    <s v="ยังไม่ส่ง"/>
    <n v="24"/>
    <n v="8"/>
    <n v="16"/>
    <s v="ยังไม่ส่ง"/>
    <s v="ยังไม่ส่ง"/>
    <n v="7"/>
    <s v="ยังไม่ส่ง"/>
    <s v="ยังไม่ส่ง"/>
    <s v="ยังไม่ส่ง"/>
    <s v="ยังไม่ส่ง"/>
    <m/>
    <s v="ไม่ต้องซ่อม"/>
  </r>
  <r>
    <n v="473"/>
    <x v="12"/>
    <n v="16"/>
    <s v="44061"/>
    <s v="นาย"/>
    <s v="ณัฐพล"/>
    <s v="พากเพียร"/>
    <s v="44061@promma.ac.th"/>
    <n v="9"/>
    <n v="9"/>
    <n v="4"/>
    <n v="22"/>
    <x v="11"/>
    <n v="5"/>
    <m/>
    <n v="5"/>
    <n v="10"/>
    <n v="42"/>
    <m/>
    <n v="42"/>
    <n v="0"/>
    <s v="ส่งแล้ว"/>
    <s v="ส่งแล้ว"/>
    <s v="ส่งแล้ว"/>
    <n v="14"/>
    <n v="4"/>
    <s v="ส่งแล้ว"/>
    <s v="ส่งแล้ว"/>
    <n v="10"/>
    <n v="7"/>
    <s v="ส่งแล้ว"/>
    <n v="11"/>
    <n v="6"/>
    <n v="12"/>
    <n v="4"/>
    <n v="8"/>
    <s v="ส่งแล้ว"/>
    <s v="ยังไม่ส่ง"/>
    <n v="6"/>
    <s v="ส่งแล้ว"/>
    <s v="ส่งแล้ว"/>
    <s v="ยังไม่ส่ง"/>
    <s v="ยังไม่ส่ง"/>
    <s v="ซ่อมแล้ว"/>
    <s v="ซ่อมแล้ว"/>
  </r>
  <r>
    <n v="474"/>
    <x v="12"/>
    <n v="17"/>
    <s v="44062"/>
    <s v="เด็กชาย"/>
    <s v="ตรอง"/>
    <s v="วงศ์ธาราทิพย์"/>
    <s v="44062@promma.ac.th"/>
    <n v="9"/>
    <n v="10"/>
    <n v="4"/>
    <n v="23"/>
    <x v="8"/>
    <n v="6"/>
    <m/>
    <n v="5"/>
    <n v="11"/>
    <n v="45"/>
    <m/>
    <n v="45"/>
    <n v="0"/>
    <s v="ส่งแล้ว"/>
    <s v="ส่งแล้ว"/>
    <s v="ส่งแล้ว"/>
    <n v="21"/>
    <n v="4"/>
    <s v="ส่งแล้ว"/>
    <s v="ส่งแล้ว"/>
    <n v="7"/>
    <n v="8"/>
    <s v="ส่งแล้ว"/>
    <n v="11"/>
    <n v="7"/>
    <n v="17"/>
    <n v="5"/>
    <n v="11"/>
    <s v="ส่งแล้ว"/>
    <s v="ยังไม่ส่ง"/>
    <n v="9"/>
    <s v="ส่งแล้ว"/>
    <s v="ส่งแล้ว"/>
    <s v="ยังไม่ส่ง"/>
    <s v="ยังไม่ส่ง"/>
    <m/>
    <s v="ไม่ต้องซ่อม"/>
  </r>
  <r>
    <n v="475"/>
    <x v="12"/>
    <n v="18"/>
    <s v="44063"/>
    <s v="เด็กชาย"/>
    <s v="เตชินท์"/>
    <s v="มั่งมี"/>
    <s v="44063@promma.ac.th"/>
    <n v="7"/>
    <n v="3"/>
    <n v="0"/>
    <n v="10"/>
    <x v="9"/>
    <n v="4"/>
    <m/>
    <n v="5"/>
    <n v="9"/>
    <n v="27"/>
    <m/>
    <n v="27"/>
    <n v="0"/>
    <s v="ส่งแล้ว"/>
    <s v="ส่งแล้ว"/>
    <s v="ส่งแล้ว"/>
    <s v="ยังไม่ส่ง"/>
    <n v="6"/>
    <s v="ส่งแล้ว"/>
    <s v="ยังไม่ส่ง"/>
    <s v="ยังไม่ส่ง"/>
    <s v="ยังไม่ส่ง"/>
    <s v="ยังไม่ส่ง"/>
    <s v="ยังไม่ส่ง"/>
    <s v="ยังไม่ส่ง"/>
    <n v="10"/>
    <n v="5"/>
    <n v="8"/>
    <s v="ส่งแล้ว"/>
    <s v="ยังไม่ส่ง"/>
    <n v="1"/>
    <s v="ส่งแล้ว"/>
    <s v="ส่งแล้ว"/>
    <s v="ยังไม่ส่ง"/>
    <s v="ยังไม่ส่ง"/>
    <m/>
    <s v="ยังไม่ซ่อม"/>
  </r>
  <r>
    <n v="476"/>
    <x v="12"/>
    <n v="19"/>
    <s v="44064"/>
    <s v="นาย"/>
    <s v="นัฐพร"/>
    <s v="แสงประเสริฐ"/>
    <s v="44064@promma.ac.th"/>
    <n v="8"/>
    <n v="3"/>
    <n v="2"/>
    <n v="13"/>
    <x v="8"/>
    <n v="2"/>
    <m/>
    <n v="5"/>
    <n v="7"/>
    <n v="31"/>
    <m/>
    <n v="31"/>
    <n v="0"/>
    <s v="ส่งแล้ว"/>
    <s v="ส่งแล้ว"/>
    <s v="ส่งแล้ว"/>
    <n v="13"/>
    <s v="ยังไม่ส่ง"/>
    <s v="ยังไม่ส่ง"/>
    <s v="ส่งแล้ว"/>
    <s v="ยังไม่ส่ง"/>
    <s v="ยังไม่ส่ง"/>
    <s v="ส่งแล้ว"/>
    <s v="ยังไม่ส่ง"/>
    <s v="ยังไม่ส่ง"/>
    <n v="14"/>
    <n v="7"/>
    <n v="11"/>
    <s v="ยังไม่ส่ง"/>
    <s v="ยังไม่ส่ง"/>
    <n v="9"/>
    <s v="ส่งแล้ว"/>
    <s v="ส่งแล้ว"/>
    <s v="ยังไม่ส่ง"/>
    <s v="ยังไม่ส่ง"/>
    <m/>
    <s v="ไม่ต้องซ่อม"/>
  </r>
  <r>
    <n v="477"/>
    <x v="12"/>
    <n v="20"/>
    <s v="44065"/>
    <s v="นาย"/>
    <s v="หัสนัย"/>
    <s v="ภูมิประเทศ"/>
    <s v="44065@promma.ac.th"/>
    <n v="8"/>
    <n v="8"/>
    <n v="0"/>
    <n v="16"/>
    <x v="11"/>
    <n v="1"/>
    <m/>
    <n v="5"/>
    <n v="6"/>
    <n v="32"/>
    <m/>
    <n v="32"/>
    <n v="0"/>
    <s v="ส่งแล้ว"/>
    <s v="ส่งแล้ว"/>
    <s v="ส่งแล้ว"/>
    <n v="7"/>
    <n v="2"/>
    <s v="ส่งแล้ว"/>
    <s v="ส่งแล้ว"/>
    <n v="2"/>
    <s v="ยังไม่ส่ง"/>
    <s v="ยังไม่ส่ง"/>
    <s v="ยังไม่ส่ง"/>
    <s v="ยังไม่ส่ง"/>
    <n v="11"/>
    <n v="6"/>
    <n v="9"/>
    <s v="ยังไม่ส่ง"/>
    <s v="ยังไม่ส่ง"/>
    <n v="4"/>
    <s v="ส่งแล้ว"/>
    <s v="ส่งแล้ว"/>
    <s v="ยังไม่ส่ง"/>
    <s v="ยังไม่ส่ง"/>
    <s v="ซ่อมแล้ว"/>
    <s v="ซ่อมแล้ว"/>
  </r>
  <r>
    <n v="478"/>
    <x v="12"/>
    <n v="21"/>
    <s v="41926"/>
    <s v="นางสาว"/>
    <s v="พรรณภัทร"/>
    <s v="เอกรัตนโชติ"/>
    <s v="41926@promma.ac.th"/>
    <n v="10"/>
    <n v="10"/>
    <n v="4"/>
    <n v="24"/>
    <x v="1"/>
    <n v="6"/>
    <m/>
    <n v="5"/>
    <n v="11"/>
    <n v="52"/>
    <m/>
    <n v="52"/>
    <n v="1"/>
    <s v="ส่งแล้ว"/>
    <s v="ส่งแล้ว"/>
    <s v="ส่งแล้ว"/>
    <n v="19"/>
    <n v="10"/>
    <s v="ส่งแล้ว"/>
    <s v="ส่งแล้ว"/>
    <n v="12"/>
    <n v="9"/>
    <s v="ส่งแล้ว"/>
    <n v="9"/>
    <n v="7"/>
    <n v="25"/>
    <n v="8"/>
    <n v="17"/>
    <s v="ส่งแล้ว"/>
    <s v="ยังไม่ส่ง"/>
    <n v="9"/>
    <s v="ส่งแล้ว"/>
    <s v="ส่งแล้ว"/>
    <s v="ยังไม่ส่ง"/>
    <s v="ยังไม่ส่ง"/>
    <m/>
    <s v="ไม่ต้องซ่อม"/>
  </r>
  <r>
    <n v="479"/>
    <x v="12"/>
    <n v="22"/>
    <s v="41959"/>
    <s v="นางสาว"/>
    <s v="ชนิชา"/>
    <s v="แย้มผ่อง"/>
    <s v="41959@promma.ac.th"/>
    <n v="9"/>
    <n v="10"/>
    <n v="4"/>
    <n v="23"/>
    <x v="11"/>
    <n v="6"/>
    <m/>
    <n v="5"/>
    <n v="11"/>
    <n v="44"/>
    <m/>
    <n v="44"/>
    <n v="0"/>
    <s v="ส่งแล้ว"/>
    <s v="ส่งแล้ว"/>
    <s v="ส่งแล้ว"/>
    <n v="20"/>
    <n v="7"/>
    <s v="ส่งแล้ว"/>
    <s v="ส่งแล้ว"/>
    <n v="7"/>
    <n v="9"/>
    <s v="ส่งแล้ว"/>
    <n v="7"/>
    <n v="5"/>
    <n v="17"/>
    <n v="1"/>
    <n v="9"/>
    <s v="ส่งแล้ว"/>
    <s v="ยังไม่ส่ง"/>
    <n v="9"/>
    <s v="ส่งแล้ว"/>
    <s v="ส่งแล้ว"/>
    <s v="ยังไม่ส่ง"/>
    <s v="ยังไม่ส่ง"/>
    <s v="ซ่อมแล้ว"/>
    <s v="ซ่อมแล้ว"/>
  </r>
  <r>
    <n v="480"/>
    <x v="12"/>
    <n v="23"/>
    <s v="41973"/>
    <s v="นางสาว"/>
    <s v="อริสา"/>
    <s v="พราหมณ์แก้ว"/>
    <s v="41973@promma.ac.th"/>
    <n v="5"/>
    <n v="8"/>
    <n v="2"/>
    <n v="15"/>
    <x v="4"/>
    <n v="5"/>
    <m/>
    <n v="5"/>
    <n v="10"/>
    <n v="38"/>
    <m/>
    <n v="38"/>
    <n v="0"/>
    <s v="ยังไม่ส่ง"/>
    <s v="ส่งแล้ว"/>
    <s v="ยังไม่ส่ง"/>
    <n v="20"/>
    <n v="7"/>
    <s v="ส่งแล้ว"/>
    <s v="ส่งแล้ว"/>
    <n v="12"/>
    <s v="ยังไม่ส่ง"/>
    <s v="ส่งแล้ว"/>
    <s v="ยังไม่ส่ง"/>
    <s v="ยังไม่ส่ง"/>
    <n v="18"/>
    <n v="8"/>
    <n v="13"/>
    <s v="ส่งแล้ว"/>
    <s v="ยังไม่ส่ง"/>
    <n v="6"/>
    <s v="ส่งแล้ว"/>
    <s v="ส่งแล้ว"/>
    <s v="ยังไม่ส่ง"/>
    <s v="ยังไม่ส่ง"/>
    <m/>
    <s v="ไม่ต้องซ่อม"/>
  </r>
  <r>
    <n v="481"/>
    <x v="12"/>
    <n v="24"/>
    <s v="42001"/>
    <s v="นางสาว"/>
    <s v="เฌอฟ้า"/>
    <s v="เติมศักดิ์"/>
    <s v="42001@promma.ac.th"/>
    <n v="10"/>
    <n v="10"/>
    <n v="4"/>
    <n v="24"/>
    <x v="6"/>
    <n v="6"/>
    <m/>
    <n v="5"/>
    <n v="11"/>
    <n v="51"/>
    <m/>
    <n v="51"/>
    <n v="1"/>
    <s v="ส่งแล้ว"/>
    <s v="ส่งแล้ว"/>
    <s v="ส่งแล้ว"/>
    <n v="21"/>
    <n v="8"/>
    <s v="ส่งแล้ว"/>
    <s v="ส่งแล้ว"/>
    <n v="12"/>
    <n v="9"/>
    <s v="ส่งแล้ว"/>
    <n v="11"/>
    <n v="6"/>
    <n v="23"/>
    <n v="9"/>
    <n v="16"/>
    <s v="ส่งแล้ว"/>
    <s v="ยังไม่ส่ง"/>
    <n v="9"/>
    <s v="ส่งแล้ว"/>
    <s v="ส่งแล้ว"/>
    <s v="ยังไม่ส่ง"/>
    <s v="ยังไม่ส่ง"/>
    <m/>
    <s v="ไม่ต้องซ่อม"/>
  </r>
  <r>
    <n v="482"/>
    <x v="12"/>
    <n v="25"/>
    <s v="42012"/>
    <s v="นางสาว"/>
    <s v="สุทัตตา"/>
    <s v="พุ่มพร"/>
    <s v="42012@promma.ac.th"/>
    <n v="9"/>
    <n v="9"/>
    <n v="4"/>
    <n v="22"/>
    <x v="11"/>
    <n v="6"/>
    <m/>
    <n v="0"/>
    <n v="6"/>
    <n v="38"/>
    <m/>
    <n v="38"/>
    <n v="0"/>
    <s v="ส่งแล้ว"/>
    <s v="ส่งแล้ว"/>
    <s v="ส่งแล้ว"/>
    <n v="19"/>
    <n v="3"/>
    <s v="ส่งแล้ว"/>
    <s v="ส่งแล้ว"/>
    <n v="3"/>
    <n v="6"/>
    <s v="ส่งแล้ว"/>
    <n v="9"/>
    <n v="4"/>
    <n v="12"/>
    <n v="3"/>
    <n v="8"/>
    <s v="ส่งแล้ว"/>
    <s v="ยังไม่ส่ง"/>
    <n v="8"/>
    <s v="ยังไม่ส่ง"/>
    <s v="ยังไม่ส่ง"/>
    <s v="ยังไม่ส่ง"/>
    <s v="ยังไม่ส่ง"/>
    <s v="ซ่อมแล้ว"/>
    <s v="ซ่อมแล้ว"/>
  </r>
  <r>
    <n v="483"/>
    <x v="12"/>
    <n v="26"/>
    <s v="42040"/>
    <s v="นางสาว"/>
    <s v="ชินรพีพรรณ"/>
    <s v="ศรีประเสริฐ"/>
    <s v="42040@promma.ac.th"/>
    <n v="7"/>
    <n v="3"/>
    <n v="0"/>
    <n v="10"/>
    <x v="11"/>
    <n v="1"/>
    <m/>
    <n v="5"/>
    <n v="6"/>
    <n v="26"/>
    <m/>
    <n v="26"/>
    <n v="0"/>
    <s v="ส่งแล้ว"/>
    <s v="ส่งแล้ว"/>
    <s v="ส่งแล้ว"/>
    <s v="ยังไม่ส่ง"/>
    <n v="3"/>
    <s v="ส่งแล้ว"/>
    <s v="ยังไม่ส่ง"/>
    <s v="ยังไม่ส่ง"/>
    <s v="ยังไม่ส่ง"/>
    <s v="ยังไม่ส่ง"/>
    <s v="ยังไม่ส่ง"/>
    <s v="ยังไม่ส่ง"/>
    <n v="10"/>
    <n v="6"/>
    <n v="8"/>
    <s v="ยังไม่ส่ง"/>
    <s v="ยังไม่ส่ง"/>
    <n v="6"/>
    <s v="ส่งแล้ว"/>
    <s v="ส่งแล้ว"/>
    <s v="ยังไม่ส่ง"/>
    <s v="ยังไม่ส่ง"/>
    <s v="ซ่อมแล้ว"/>
    <s v="ซ่อมแล้ว"/>
  </r>
  <r>
    <n v="484"/>
    <x v="12"/>
    <n v="27"/>
    <s v="42044"/>
    <s v="นางสาว"/>
    <s v="ณิฌากรณ์"/>
    <s v="ทรัพย์มา"/>
    <s v="42044@promma.ac.th"/>
    <n v="10"/>
    <n v="8"/>
    <n v="2"/>
    <n v="20"/>
    <x v="7"/>
    <n v="6"/>
    <m/>
    <n v="5"/>
    <n v="11"/>
    <n v="43"/>
    <m/>
    <n v="43"/>
    <n v="0"/>
    <s v="ส่งแล้ว"/>
    <s v="ส่งแล้ว"/>
    <s v="ส่งแล้ว"/>
    <n v="18"/>
    <n v="10"/>
    <s v="ส่งแล้ว"/>
    <s v="ส่งแล้ว"/>
    <n v="5"/>
    <s v="ยังไม่ส่ง"/>
    <s v="ส่งแล้ว"/>
    <s v="ยังไม่ส่ง"/>
    <s v="ยังไม่ส่ง"/>
    <n v="18"/>
    <n v="6"/>
    <n v="12"/>
    <s v="ส่งแล้ว"/>
    <s v="ยังไม่ส่ง"/>
    <n v="8"/>
    <s v="ส่งแล้ว"/>
    <s v="ส่งแล้ว"/>
    <s v="ยังไม่ส่ง"/>
    <s v="ยังไม่ส่ง"/>
    <m/>
    <s v="ไม่ต้องซ่อม"/>
  </r>
  <r>
    <n v="485"/>
    <x v="12"/>
    <n v="28"/>
    <s v="42057"/>
    <s v="นางสาว"/>
    <s v="สุนันทา"/>
    <s v="ทับพึง"/>
    <s v="42057@promma.ac.th"/>
    <n v="7"/>
    <n v="3"/>
    <n v="2"/>
    <n v="12"/>
    <x v="10"/>
    <n v="2"/>
    <m/>
    <n v="5"/>
    <n v="7"/>
    <n v="28"/>
    <m/>
    <n v="28"/>
    <n v="0"/>
    <s v="ส่งแล้ว"/>
    <s v="ส่งแล้ว"/>
    <s v="ยังไม่ส่ง"/>
    <n v="13"/>
    <n v="7"/>
    <s v="ส่งแล้ว"/>
    <s v="ยังไม่ส่ง"/>
    <s v="ยังไม่ส่ง"/>
    <s v="ยังไม่ส่ง"/>
    <s v="ส่งแล้ว"/>
    <s v="ยังไม่ส่ง"/>
    <s v="ยังไม่ส่ง"/>
    <n v="14"/>
    <n v="3"/>
    <n v="9"/>
    <s v="ยังไม่ส่ง"/>
    <s v="ยังไม่ส่ง"/>
    <n v="8"/>
    <s v="ส่งแล้ว"/>
    <s v="ส่งแล้ว"/>
    <s v="ยังไม่ส่ง"/>
    <s v="ยังไม่ส่ง"/>
    <m/>
    <s v="ยังไม่ซ่อม"/>
  </r>
  <r>
    <n v="486"/>
    <x v="12"/>
    <n v="29"/>
    <s v="42089"/>
    <s v="นางสาว"/>
    <s v="พิราวรรณ์"/>
    <s v="โรจน์รวี"/>
    <s v="42089@promma.ac.th"/>
    <n v="10"/>
    <n v="10"/>
    <n v="3"/>
    <n v="23"/>
    <x v="4"/>
    <n v="5"/>
    <m/>
    <n v="5"/>
    <n v="10"/>
    <n v="46"/>
    <m/>
    <n v="46"/>
    <n v="0"/>
    <s v="ส่งแล้ว"/>
    <s v="ส่งแล้ว"/>
    <s v="ส่งแล้ว"/>
    <n v="19"/>
    <n v="8"/>
    <s v="ส่งแล้ว"/>
    <s v="ส่งแล้ว"/>
    <n v="7"/>
    <n v="9"/>
    <s v="ส่งแล้ว"/>
    <n v="7"/>
    <s v="ยังไม่ส่ง"/>
    <n v="17"/>
    <n v="9"/>
    <n v="13"/>
    <s v="ส่งแล้ว"/>
    <s v="ยังไม่ส่ง"/>
    <n v="7"/>
    <s v="ส่งแล้ว"/>
    <s v="ส่งแล้ว"/>
    <s v="ยังไม่ส่ง"/>
    <s v="ยังไม่ส่ง"/>
    <m/>
    <s v="ไม่ต้องซ่อม"/>
  </r>
  <r>
    <n v="487"/>
    <x v="12"/>
    <n v="30"/>
    <s v="42121"/>
    <s v="นางสาว"/>
    <s v="ธนัญญา"/>
    <s v="พลายงาม"/>
    <s v="42121@promma.ac.th"/>
    <n v="10"/>
    <n v="8"/>
    <n v="2"/>
    <n v="20"/>
    <x v="8"/>
    <n v="6"/>
    <m/>
    <n v="5"/>
    <n v="11"/>
    <n v="42"/>
    <m/>
    <n v="42"/>
    <n v="0"/>
    <s v="ส่งแล้ว"/>
    <s v="ส่งแล้ว"/>
    <s v="ส่งแล้ว"/>
    <n v="17"/>
    <n v="8"/>
    <s v="ส่งแล้ว"/>
    <s v="ส่งแล้ว"/>
    <n v="6"/>
    <s v="ยังไม่ส่ง"/>
    <s v="ส่งแล้ว"/>
    <s v="ยังไม่ส่ง"/>
    <s v="ยังไม่ส่ง"/>
    <n v="16"/>
    <n v="5"/>
    <n v="11"/>
    <s v="ส่งแล้ว"/>
    <s v="ยังไม่ส่ง"/>
    <n v="9"/>
    <s v="ส่งแล้ว"/>
    <s v="ส่งแล้ว"/>
    <s v="ยังไม่ส่ง"/>
    <s v="ยังไม่ส่ง"/>
    <m/>
    <s v="ไม่ต้องซ่อม"/>
  </r>
  <r>
    <n v="488"/>
    <x v="12"/>
    <n v="31"/>
    <s v="42237"/>
    <s v="นางสาว"/>
    <s v="กุลภัสสรณ์"/>
    <s v="สุขลาภวณิชย์"/>
    <s v="42237@promma.ac.th"/>
    <n v="10"/>
    <n v="9"/>
    <n v="4"/>
    <n v="23"/>
    <x v="11"/>
    <n v="5"/>
    <m/>
    <n v="5"/>
    <n v="10"/>
    <n v="43"/>
    <m/>
    <n v="43"/>
    <n v="0"/>
    <s v="ส่งแล้ว"/>
    <s v="ส่งแล้ว"/>
    <s v="ส่งแล้ว"/>
    <n v="14"/>
    <n v="9"/>
    <s v="ส่งแล้ว"/>
    <s v="ส่งแล้ว"/>
    <n v="7"/>
    <n v="7"/>
    <s v="ส่งแล้ว"/>
    <n v="4"/>
    <n v="5"/>
    <n v="14"/>
    <n v="5"/>
    <n v="10"/>
    <s v="ส่งแล้ว"/>
    <s v="ยังไม่ส่ง"/>
    <n v="6"/>
    <s v="ส่งแล้ว"/>
    <s v="ส่งแล้ว"/>
    <s v="ยังไม่ส่ง"/>
    <s v="ยังไม่ส่ง"/>
    <m/>
    <s v="ไม่ต้องซ่อม"/>
  </r>
  <r>
    <n v="489"/>
    <x v="12"/>
    <n v="32"/>
    <s v="42251"/>
    <s v="นางสาว"/>
    <s v="ลภัสรดา"/>
    <s v="ภู่คำ"/>
    <s v="42251@promma.ac.th"/>
    <n v="10"/>
    <n v="10"/>
    <n v="4"/>
    <n v="24"/>
    <x v="8"/>
    <n v="6"/>
    <m/>
    <n v="5"/>
    <n v="11"/>
    <n v="46"/>
    <m/>
    <n v="46"/>
    <n v="0"/>
    <s v="ส่งแล้ว"/>
    <s v="ส่งแล้ว"/>
    <s v="ส่งแล้ว"/>
    <n v="16"/>
    <n v="8"/>
    <s v="ส่งแล้ว"/>
    <s v="ส่งแล้ว"/>
    <n v="13"/>
    <n v="9"/>
    <s v="ส่งแล้ว"/>
    <n v="11"/>
    <n v="4"/>
    <n v="17"/>
    <n v="4"/>
    <n v="11"/>
    <s v="ส่งแล้ว"/>
    <s v="ยังไม่ส่ง"/>
    <n v="10"/>
    <s v="ส่งแล้ว"/>
    <s v="ส่งแล้ว"/>
    <s v="ยังไม่ส่ง"/>
    <s v="ยังไม่ส่ง"/>
    <m/>
    <s v="ไม่ต้องซ่อม"/>
  </r>
  <r>
    <n v="490"/>
    <x v="12"/>
    <n v="33"/>
    <s v="44066"/>
    <s v="นางสาว"/>
    <s v="กิตติยา"/>
    <s v="มีสติ"/>
    <s v="44066@promma.ac.th"/>
    <n v="10"/>
    <n v="10"/>
    <n v="0"/>
    <n v="20"/>
    <x v="8"/>
    <n v="5"/>
    <m/>
    <n v="5"/>
    <n v="10"/>
    <n v="41"/>
    <m/>
    <n v="41"/>
    <n v="0"/>
    <s v="ส่งแล้ว"/>
    <s v="ส่งแล้ว"/>
    <s v="ส่งแล้ว"/>
    <n v="17"/>
    <n v="8"/>
    <s v="ส่งแล้ว"/>
    <s v="ส่งแล้ว"/>
    <n v="11"/>
    <n v="9"/>
    <s v="ยังไม่ส่ง"/>
    <s v="ยังไม่ส่ง"/>
    <s v="ยังไม่ส่ง"/>
    <n v="14"/>
    <n v="7"/>
    <n v="11"/>
    <s v="ส่งแล้ว"/>
    <s v="ยังไม่ส่ง"/>
    <n v="7"/>
    <s v="ส่งแล้ว"/>
    <s v="ส่งแล้ว"/>
    <s v="ยังไม่ส่ง"/>
    <s v="ยังไม่ส่ง"/>
    <m/>
    <s v="ไม่ต้องซ่อม"/>
  </r>
  <r>
    <n v="491"/>
    <x v="12"/>
    <n v="34"/>
    <s v="44067"/>
    <s v="นางสาว"/>
    <s v="ณัฐนิช"/>
    <s v="อินทร์พรหม"/>
    <s v="44067@promma.ac.th"/>
    <n v="10"/>
    <n v="10"/>
    <n v="2"/>
    <n v="22"/>
    <x v="3"/>
    <n v="5"/>
    <m/>
    <n v="5"/>
    <n v="10"/>
    <n v="47"/>
    <m/>
    <n v="47"/>
    <n v="0"/>
    <s v="ส่งแล้ว"/>
    <s v="ส่งแล้ว"/>
    <s v="ส่งแล้ว"/>
    <n v="18"/>
    <n v="9"/>
    <s v="ส่งแล้ว"/>
    <s v="ส่งแล้ว"/>
    <n v="12"/>
    <n v="9"/>
    <s v="ส่งแล้ว"/>
    <s v="ยังไม่ส่ง"/>
    <s v="ยังไม่ส่ง"/>
    <n v="20"/>
    <n v="10"/>
    <n v="15"/>
    <s v="ส่งแล้ว"/>
    <s v="ยังไม่ส่ง"/>
    <n v="6"/>
    <s v="ส่งแล้ว"/>
    <s v="ส่งแล้ว"/>
    <s v="ยังไม่ส่ง"/>
    <s v="ยังไม่ส่ง"/>
    <m/>
    <s v="ไม่ต้องซ่อม"/>
  </r>
  <r>
    <n v="492"/>
    <x v="12"/>
    <n v="35"/>
    <s v="44068"/>
    <s v="นางสาว"/>
    <s v="ธีรนาฎ"/>
    <s v="วะโลหะ"/>
    <s v="44068@promma.ac.th"/>
    <n v="10"/>
    <n v="8"/>
    <n v="2"/>
    <n v="20"/>
    <x v="11"/>
    <n v="5"/>
    <m/>
    <n v="5"/>
    <n v="10"/>
    <n v="40"/>
    <m/>
    <n v="40"/>
    <n v="0"/>
    <s v="ส่งแล้ว"/>
    <s v="ส่งแล้ว"/>
    <s v="ส่งแล้ว"/>
    <n v="14"/>
    <n v="8"/>
    <s v="ส่งแล้ว"/>
    <s v="ส่งแล้ว"/>
    <n v="10"/>
    <s v="ยังไม่ส่ง"/>
    <s v="ส่งแล้ว"/>
    <s v="ยังไม่ส่ง"/>
    <s v="ยังไม่ส่ง"/>
    <n v="14"/>
    <n v="3"/>
    <n v="9"/>
    <s v="ส่งแล้ว"/>
    <s v="ยังไม่ส่ง"/>
    <n v="4"/>
    <s v="ส่งแล้ว"/>
    <s v="ส่งแล้ว"/>
    <s v="ยังไม่ส่ง"/>
    <s v="ยังไม่ส่ง"/>
    <s v="ซ่อมแล้ว"/>
    <s v="ซ่อมแล้ว"/>
  </r>
  <r>
    <n v="493"/>
    <x v="12"/>
    <n v="36"/>
    <s v="44069"/>
    <s v="นางสาว"/>
    <s v="ปุณยาภา"/>
    <s v="กลิ่นขำ"/>
    <s v="44069@promma.ac.th"/>
    <n v="7"/>
    <n v="8"/>
    <n v="2"/>
    <n v="17"/>
    <x v="4"/>
    <n v="5"/>
    <m/>
    <n v="5"/>
    <n v="10"/>
    <n v="40"/>
    <m/>
    <n v="40"/>
    <n v="0"/>
    <s v="ส่งแล้ว"/>
    <s v="ส่งแล้ว"/>
    <s v="ส่งแล้ว"/>
    <s v="ยังไม่ส่ง"/>
    <n v="4"/>
    <s v="ส่งแล้ว"/>
    <s v="ส่งแล้ว"/>
    <n v="11"/>
    <s v="ยังไม่ส่ง"/>
    <s v="ส่งแล้ว"/>
    <s v="ยังไม่ส่ง"/>
    <s v="ยังไม่ส่ง"/>
    <n v="20"/>
    <n v="5"/>
    <n v="13"/>
    <s v="ส่งแล้ว"/>
    <s v="ยังไม่ส่ง"/>
    <n v="7"/>
    <s v="ส่งแล้ว"/>
    <s v="ส่งแล้ว"/>
    <s v="ยังไม่ส่ง"/>
    <s v="ยังไม่ส่ง"/>
    <m/>
    <s v="ไม่ต้องซ่อม"/>
  </r>
  <r>
    <n v="494"/>
    <x v="12"/>
    <n v="37"/>
    <s v="44070"/>
    <s v="นางสาว"/>
    <s v="พิมนภัส"/>
    <s v="ใจหลัก"/>
    <s v="44070@promma.ac.th"/>
    <n v="9"/>
    <n v="10"/>
    <n v="4"/>
    <n v="23"/>
    <x v="5"/>
    <n v="6"/>
    <m/>
    <n v="5"/>
    <n v="11"/>
    <n v="48"/>
    <m/>
    <n v="48"/>
    <n v="0"/>
    <s v="ส่งแล้ว"/>
    <s v="ส่งแล้ว"/>
    <s v="ส่งแล้ว"/>
    <n v="17"/>
    <n v="6"/>
    <s v="ส่งแล้ว"/>
    <s v="ส่งแล้ว"/>
    <n v="13"/>
    <n v="9"/>
    <s v="ส่งแล้ว"/>
    <n v="11"/>
    <n v="7"/>
    <n v="20"/>
    <n v="8"/>
    <n v="14"/>
    <s v="ส่งแล้ว"/>
    <s v="ยังไม่ส่ง"/>
    <n v="9"/>
    <s v="ส่งแล้ว"/>
    <s v="ส่งแล้ว"/>
    <s v="ยังไม่ส่ง"/>
    <s v="ยังไม่ส่ง"/>
    <m/>
    <s v="ไม่ต้องซ่อม"/>
  </r>
  <r>
    <n v="495"/>
    <x v="12"/>
    <n v="38"/>
    <s v="44071"/>
    <s v="นางสาว"/>
    <s v="ลักษิกา"/>
    <s v="สว่างยิ่ง"/>
    <s v="44071@promma.ac.th"/>
    <n v="10"/>
    <n v="10"/>
    <n v="5"/>
    <n v="25"/>
    <x v="11"/>
    <n v="1"/>
    <m/>
    <n v="3"/>
    <n v="4"/>
    <n v="39"/>
    <m/>
    <n v="39"/>
    <n v="0"/>
    <s v="ส่งแล้ว"/>
    <s v="ส่งแล้ว"/>
    <s v="ส่งแล้ว"/>
    <n v="14"/>
    <n v="8"/>
    <s v="ส่งแล้ว"/>
    <s v="ส่งแล้ว"/>
    <n v="4"/>
    <n v="9"/>
    <s v="ส่งแล้ว"/>
    <n v="10"/>
    <n v="8"/>
    <n v="10"/>
    <n v="5"/>
    <n v="8"/>
    <s v="ยังไม่ส่ง"/>
    <s v="ยังไม่ส่ง"/>
    <n v="6"/>
    <s v="ส่งแล้ว"/>
    <s v="ยังไม่ส่ง"/>
    <s v="ยังไม่ส่ง"/>
    <s v="ยังไม่ส่ง"/>
    <s v="ซ่อมแล้ว"/>
    <s v="ซ่อมแล้ว"/>
  </r>
  <r>
    <n v="496"/>
    <x v="12"/>
    <n v="39"/>
    <s v="44072"/>
    <s v="นางสาว"/>
    <s v="สุพัตรา"/>
    <s v="สายนิยม"/>
    <s v="44072@promma.ac.th"/>
    <n v="8"/>
    <n v="3"/>
    <n v="0"/>
    <n v="11"/>
    <x v="11"/>
    <n v="1"/>
    <m/>
    <n v="5"/>
    <n v="6"/>
    <n v="27"/>
    <m/>
    <n v="27"/>
    <n v="0"/>
    <s v="ส่งแล้ว"/>
    <s v="ส่งแล้ว"/>
    <s v="ส่งแล้ว"/>
    <s v="ยังไม่ส่ง"/>
    <n v="9"/>
    <s v="ส่งแล้ว"/>
    <s v="ยังไม่ส่ง"/>
    <s v="ยังไม่ส่ง"/>
    <s v="ยังไม่ส่ง"/>
    <s v="ยังไม่ส่ง"/>
    <s v="ยังไม่ส่ง"/>
    <s v="ยังไม่ส่ง"/>
    <n v="9"/>
    <n v="4"/>
    <n v="7"/>
    <s v="ยังไม่ส่ง"/>
    <s v="ยังไม่ส่ง"/>
    <n v="6"/>
    <s v="ส่งแล้ว"/>
    <s v="ส่งแล้ว"/>
    <s v="ยังไม่ส่ง"/>
    <s v="ยังไม่ส่ง"/>
    <s v="ซ่อมแล้ว"/>
    <s v="ซ่อมแล้ว"/>
  </r>
  <r>
    <n v="497"/>
    <x v="12"/>
    <n v="40"/>
    <s v="44073"/>
    <s v="นางสาว"/>
    <s v="อธิชา"/>
    <s v="เจริญกิตติอนันต์"/>
    <s v="44073@promma.ac.th"/>
    <n v="10"/>
    <n v="9"/>
    <n v="4"/>
    <n v="23"/>
    <x v="11"/>
    <n v="6"/>
    <m/>
    <n v="5"/>
    <n v="11"/>
    <n v="44"/>
    <m/>
    <n v="44"/>
    <n v="0"/>
    <s v="ส่งแล้ว"/>
    <s v="ส่งแล้ว"/>
    <s v="ส่งแล้ว"/>
    <n v="17"/>
    <n v="8"/>
    <s v="ส่งแล้ว"/>
    <s v="ส่งแล้ว"/>
    <n v="10"/>
    <n v="7"/>
    <s v="ส่งแล้ว"/>
    <n v="11"/>
    <n v="6"/>
    <n v="14"/>
    <n v="4"/>
    <n v="9"/>
    <s v="ส่งแล้ว"/>
    <s v="ยังไม่ส่ง"/>
    <n v="8"/>
    <s v="ส่งแล้ว"/>
    <s v="ส่งแล้ว"/>
    <s v="ยังไม่ส่ง"/>
    <s v="ยังไม่ส่ง"/>
    <s v="ซ่อมแล้ว"/>
    <s v="ซ่อมแล้ว"/>
  </r>
  <r>
    <n v="498"/>
    <x v="13"/>
    <n v="1"/>
    <s v="41900"/>
    <s v="นาย"/>
    <s v="ณัฐกฤต"/>
    <s v="แก้วชิงดวง"/>
    <s v="41900@promma.ac.th"/>
    <n v="2"/>
    <n v="0"/>
    <n v="0"/>
    <n v="2"/>
    <x v="11"/>
    <n v="10"/>
    <m/>
    <n v="10"/>
    <n v="20"/>
    <n v="32"/>
    <m/>
    <n v="32"/>
    <n v="0"/>
    <s v="ส่งแล้ว"/>
    <s v="ยังไม่ส่ง"/>
    <s v="ยังไม่ส่ง"/>
    <s v="ยังไม่ส่ง"/>
    <s v="ยังไม่ส่ง"/>
    <s v="ยังไม่ส่ง"/>
    <s v="ยังไม่ส่ง"/>
    <s v="ยังไม่ส่ง"/>
    <s v="ยังไม่ส่ง"/>
    <s v="ยังไม่ส่ง"/>
    <s v="ยังไม่ส่ง"/>
    <s v="ยังไม่ส่ง"/>
    <n v="11"/>
    <n v="5"/>
    <n v="8"/>
    <s v="ส่งแล้ว"/>
    <s v="ส่งแล้ว"/>
    <n v="9"/>
    <s v="ส่งแล้ว"/>
    <s v="ส่งแล้ว"/>
    <n v="18"/>
    <n v="8"/>
    <s v="ซ่อมแล้ว"/>
    <s v="ซ่อมแล้ว"/>
  </r>
  <r>
    <n v="499"/>
    <x v="13"/>
    <n v="2"/>
    <s v="41904"/>
    <s v="นาย"/>
    <s v="ธีรภัทร"/>
    <s v="พงษ์รอด"/>
    <s v="41904@promma.ac.th"/>
    <n v="2"/>
    <n v="0"/>
    <n v="0"/>
    <n v="2"/>
    <x v="4"/>
    <n v="9"/>
    <m/>
    <n v="9"/>
    <n v="18"/>
    <n v="33"/>
    <m/>
    <n v="33"/>
    <n v="0"/>
    <s v="ส่งแล้ว"/>
    <s v="ยังไม่ส่ง"/>
    <s v="ยังไม่ส่ง"/>
    <s v="ยังไม่ส่ง"/>
    <s v="ยังไม่ส่ง"/>
    <s v="ยังไม่ส่ง"/>
    <s v="ยังไม่ส่ง"/>
    <s v="ยังไม่ส่ง"/>
    <s v="ยังไม่ส่ง"/>
    <s v="ยังไม่ส่ง"/>
    <s v="ยังไม่ส่ง"/>
    <s v="ยังไม่ส่ง"/>
    <n v="18"/>
    <n v="7"/>
    <n v="13"/>
    <s v="ส่งแล้ว"/>
    <s v="ส่งแล้ว"/>
    <n v="6"/>
    <s v="ส่งแล้ว"/>
    <s v="ส่งแล้ว"/>
    <n v="6"/>
    <n v="4"/>
    <m/>
    <s v="ไม่ต้องซ่อม"/>
  </r>
  <r>
    <n v="500"/>
    <x v="13"/>
    <n v="3"/>
    <s v="41912"/>
    <s v="นาย"/>
    <s v="รัชชานนท์"/>
    <s v="เนียมเงิน"/>
    <s v="41912@promma.ac.th"/>
    <n v="7"/>
    <n v="2"/>
    <n v="2"/>
    <n v="11"/>
    <x v="9"/>
    <n v="6"/>
    <m/>
    <n v="9"/>
    <n v="15"/>
    <n v="34"/>
    <m/>
    <n v="34"/>
    <n v="0"/>
    <s v="ส่งแล้ว"/>
    <s v="ส่งแล้ว"/>
    <s v="ส่งแล้ว"/>
    <s v="ยังไม่ส่ง"/>
    <n v="3"/>
    <s v="ยังไม่ส่ง"/>
    <s v="ยังไม่ส่ง"/>
    <s v="ยังไม่ส่ง"/>
    <n v="8"/>
    <s v="ส่งแล้ว"/>
    <s v="ยังไม่ส่ง"/>
    <s v="ยังไม่ส่ง"/>
    <n v="10"/>
    <n v="6"/>
    <n v="8"/>
    <s v="ส่งแล้ว"/>
    <s v="ยังไม่ส่ง"/>
    <n v="9"/>
    <s v="ส่งแล้ว"/>
    <s v="ส่งแล้ว"/>
    <n v="17"/>
    <n v="5"/>
    <m/>
    <s v="ยังไม่ซ่อม"/>
  </r>
  <r>
    <n v="501"/>
    <x v="13"/>
    <n v="4"/>
    <s v="41944"/>
    <s v="นาย"/>
    <s v="พชร"/>
    <s v="วารี"/>
    <s v="41944@promma.ac.th"/>
    <n v="2"/>
    <n v="0"/>
    <n v="0"/>
    <n v="2"/>
    <x v="11"/>
    <n v="9"/>
    <m/>
    <n v="9"/>
    <n v="18"/>
    <n v="30"/>
    <m/>
    <n v="30"/>
    <n v="0"/>
    <s v="ส่งแล้ว"/>
    <s v="ยังไม่ส่ง"/>
    <s v="ยังไม่ส่ง"/>
    <s v="ยังไม่ส่ง"/>
    <s v="ยังไม่ส่ง"/>
    <s v="ยังไม่ส่ง"/>
    <s v="ยังไม่ส่ง"/>
    <s v="ยังไม่ส่ง"/>
    <s v="ยังไม่ส่ง"/>
    <s v="ยังไม่ส่ง"/>
    <s v="ยังไม่ส่ง"/>
    <s v="ยังไม่ส่ง"/>
    <n v="7"/>
    <n v="3"/>
    <n v="5"/>
    <s v="ส่งแล้ว"/>
    <s v="ส่งแล้ว"/>
    <n v="3"/>
    <s v="ส่งแล้ว"/>
    <s v="ส่งแล้ว"/>
    <n v="15"/>
    <n v="5"/>
    <s v="ซ่อมแล้ว"/>
    <s v="ซ่อมแล้ว"/>
  </r>
  <r>
    <n v="502"/>
    <x v="13"/>
    <n v="5"/>
    <s v="41948"/>
    <s v="นาย"/>
    <s v="ฤชาญุส์"/>
    <s v="สินสุข"/>
    <s v="41948@promma.ac.th"/>
    <n v="8"/>
    <n v="7"/>
    <n v="3"/>
    <n v="18"/>
    <x v="11"/>
    <n v="9"/>
    <m/>
    <n v="9"/>
    <n v="18"/>
    <n v="46"/>
    <m/>
    <n v="46"/>
    <n v="0"/>
    <s v="ส่งแล้ว"/>
    <s v="ส่งแล้ว"/>
    <s v="ส่งแล้ว"/>
    <n v="13"/>
    <s v="ยังไม่ส่ง"/>
    <s v="ยังไม่ส่ง"/>
    <s v="ส่งแล้ว"/>
    <n v="5"/>
    <n v="7"/>
    <s v="ส่งแล้ว"/>
    <n v="6"/>
    <s v="ยังไม่ส่ง"/>
    <n v="7"/>
    <n v="5"/>
    <n v="6"/>
    <s v="ส่งแล้ว"/>
    <s v="ส่งแล้ว"/>
    <n v="7"/>
    <s v="ส่งแล้ว"/>
    <s v="ส่งแล้ว"/>
    <n v="15"/>
    <n v="4"/>
    <s v="ซ่อมแล้ว"/>
    <s v="ซ่อมแล้ว"/>
  </r>
  <r>
    <n v="503"/>
    <x v="13"/>
    <n v="6"/>
    <s v="41954"/>
    <s v="นาย"/>
    <s v="อัควัฒน์"/>
    <s v="ศรีวิริยภัทร์"/>
    <s v="41954@promma.ac.th"/>
    <n v="8"/>
    <n v="0"/>
    <n v="0"/>
    <n v="8"/>
    <x v="11"/>
    <n v="10"/>
    <m/>
    <n v="9"/>
    <n v="19"/>
    <n v="37"/>
    <m/>
    <n v="37"/>
    <n v="0"/>
    <s v="ส่งแล้ว"/>
    <s v="ส่งแล้ว"/>
    <s v="ส่งแล้ว"/>
    <n v="17"/>
    <s v="ยังไม่ส่ง"/>
    <s v="ยังไม่ส่ง"/>
    <s v="ยังไม่ส่ง"/>
    <s v="ยังไม่ส่ง"/>
    <s v="ยังไม่ส่ง"/>
    <s v="ยังไม่ส่ง"/>
    <s v="ยังไม่ส่ง"/>
    <s v="ยังไม่ส่ง"/>
    <n v="8"/>
    <n v="2"/>
    <n v="5"/>
    <s v="ส่งแล้ว"/>
    <s v="ส่งแล้ว"/>
    <n v="8"/>
    <s v="ส่งแล้ว"/>
    <s v="ส่งแล้ว"/>
    <n v="16"/>
    <n v="6"/>
    <s v="ซ่อมแล้ว"/>
    <s v="ซ่อมแล้ว"/>
  </r>
  <r>
    <n v="504"/>
    <x v="13"/>
    <n v="7"/>
    <s v="41981"/>
    <s v="นาย"/>
    <s v="ธนวรรธน์"/>
    <s v="บุญนิมิตร"/>
    <s v="41981@promma.ac.th"/>
    <n v="10"/>
    <n v="10"/>
    <n v="4"/>
    <n v="24"/>
    <x v="3"/>
    <n v="10"/>
    <m/>
    <n v="9"/>
    <n v="19"/>
    <n v="58"/>
    <m/>
    <n v="58"/>
    <n v="1.5"/>
    <s v="ส่งแล้ว"/>
    <s v="ส่งแล้ว"/>
    <s v="ส่งแล้ว"/>
    <n v="21"/>
    <n v="9"/>
    <s v="ส่งแล้ว"/>
    <s v="ส่งแล้ว"/>
    <n v="13"/>
    <n v="9"/>
    <s v="ส่งแล้ว"/>
    <n v="5"/>
    <n v="7"/>
    <n v="22"/>
    <n v="8"/>
    <n v="15"/>
    <s v="ส่งแล้ว"/>
    <s v="ส่งแล้ว"/>
    <n v="9"/>
    <s v="ส่งแล้ว"/>
    <s v="ส่งแล้ว"/>
    <n v="14"/>
    <n v="6"/>
    <m/>
    <s v="ไม่ต้องซ่อม"/>
  </r>
  <r>
    <n v="505"/>
    <x v="13"/>
    <n v="8"/>
    <s v="41989"/>
    <s v="นาย"/>
    <s v="ภาคิน"/>
    <s v="เชยชื่น"/>
    <s v="41989@promma.ac.th"/>
    <n v="0"/>
    <n v="0"/>
    <n v="0"/>
    <n v="0"/>
    <x v="10"/>
    <n v="4"/>
    <m/>
    <n v="9"/>
    <n v="13"/>
    <n v="22"/>
    <m/>
    <n v="22"/>
    <n v="0"/>
    <s v="ยังไม่ส่ง"/>
    <s v="ยังไม่ส่ง"/>
    <s v="ยังไม่ส่ง"/>
    <s v="ยังไม่ส่ง"/>
    <s v="ยังไม่ส่ง"/>
    <s v="ยังไม่ส่ง"/>
    <s v="ยังไม่ส่ง"/>
    <s v="ยังไม่ส่ง"/>
    <s v="ยังไม่ส่ง"/>
    <s v="ยังไม่ส่ง"/>
    <s v="ยังไม่ส่ง"/>
    <s v="ยังไม่ส่ง"/>
    <n v="12"/>
    <n v="5"/>
    <n v="9"/>
    <s v="ยังไม่ส่ง"/>
    <s v="ส่งแล้ว"/>
    <n v="2"/>
    <s v="ส่งแล้ว"/>
    <s v="ส่งแล้ว"/>
    <n v="16"/>
    <n v="5"/>
    <m/>
    <s v="ยังไม่ซ่อม"/>
  </r>
  <r>
    <n v="506"/>
    <x v="13"/>
    <n v="9"/>
    <s v="42097"/>
    <s v="นาย"/>
    <s v="ณัฐพงศ์"/>
    <s v="บริบูรณ์"/>
    <s v="42097@promma.ac.th"/>
    <n v="10"/>
    <n v="10"/>
    <n v="5"/>
    <n v="25"/>
    <x v="4"/>
    <n v="10"/>
    <m/>
    <n v="9"/>
    <n v="19"/>
    <n v="57"/>
    <m/>
    <n v="57"/>
    <n v="1.5"/>
    <s v="ส่งแล้ว"/>
    <s v="ส่งแล้ว"/>
    <s v="ส่งแล้ว"/>
    <n v="18"/>
    <n v="9"/>
    <s v="ส่งแล้ว"/>
    <s v="ส่งแล้ว"/>
    <n v="9"/>
    <n v="9"/>
    <s v="ส่งแล้ว"/>
    <n v="9"/>
    <n v="9"/>
    <n v="16"/>
    <n v="9"/>
    <n v="13"/>
    <s v="ส่งแล้ว"/>
    <s v="ส่งแล้ว"/>
    <n v="8"/>
    <s v="ส่งแล้ว"/>
    <s v="ส่งแล้ว"/>
    <n v="17"/>
    <n v="7"/>
    <m/>
    <s v="ไม่ต้องซ่อม"/>
  </r>
  <r>
    <n v="507"/>
    <x v="13"/>
    <n v="10"/>
    <s v="42107"/>
    <s v="นาย"/>
    <s v="ภัทรดนัย"/>
    <s v="อ่อนนุ่ม"/>
    <s v="42107@promma.ac.th"/>
    <n v="4"/>
    <n v="0"/>
    <n v="0"/>
    <n v="4"/>
    <x v="8"/>
    <n v="9"/>
    <m/>
    <n v="9"/>
    <n v="18"/>
    <n v="33"/>
    <m/>
    <n v="33"/>
    <n v="0"/>
    <s v="ส่งแล้ว"/>
    <s v="ส่งแล้ว"/>
    <s v="ยังไม่ส่ง"/>
    <s v="ยังไม่ส่ง"/>
    <s v="ยังไม่ส่ง"/>
    <s v="ยังไม่ส่ง"/>
    <s v="ยังไม่ส่ง"/>
    <s v="ยังไม่ส่ง"/>
    <s v="ยังไม่ส่ง"/>
    <s v="ยังไม่ส่ง"/>
    <s v="ยังไม่ส่ง"/>
    <s v="ยังไม่ส่ง"/>
    <n v="14"/>
    <n v="7"/>
    <n v="11"/>
    <s v="ส่งแล้ว"/>
    <s v="ส่งแล้ว"/>
    <n v="7"/>
    <s v="ส่งแล้ว"/>
    <s v="ส่งแล้ว"/>
    <n v="12"/>
    <n v="5"/>
    <m/>
    <s v="ไม่ต้องซ่อม"/>
  </r>
  <r>
    <n v="508"/>
    <x v="13"/>
    <n v="11"/>
    <s v="42138"/>
    <s v="นาย"/>
    <s v="จีราวิทย์"/>
    <s v="เลาหสถิตย์"/>
    <s v="42138@promma.ac.th"/>
    <n v="10"/>
    <n v="10"/>
    <n v="4"/>
    <n v="24"/>
    <x v="7"/>
    <n v="10"/>
    <m/>
    <n v="10"/>
    <n v="20"/>
    <n v="56"/>
    <m/>
    <n v="56"/>
    <n v="1.5"/>
    <s v="ส่งแล้ว"/>
    <s v="ส่งแล้ว"/>
    <s v="ส่งแล้ว"/>
    <n v="21"/>
    <n v="10"/>
    <s v="ส่งแล้ว"/>
    <s v="ส่งแล้ว"/>
    <n v="11"/>
    <n v="9"/>
    <s v="ส่งแล้ว"/>
    <n v="10"/>
    <n v="7"/>
    <n v="14"/>
    <n v="10"/>
    <n v="12"/>
    <s v="ส่งแล้ว"/>
    <s v="ส่งแล้ว"/>
    <n v="9"/>
    <s v="ส่งแล้ว"/>
    <s v="ส่งแล้ว"/>
    <n v="16"/>
    <n v="8"/>
    <m/>
    <s v="ไม่ต้องซ่อม"/>
  </r>
  <r>
    <n v="509"/>
    <x v="13"/>
    <n v="12"/>
    <s v="42220"/>
    <s v="นาย"/>
    <s v="ธนากร"/>
    <s v="กายเพชร"/>
    <s v="42220@promma.ac.th"/>
    <n v="10"/>
    <n v="10"/>
    <n v="5"/>
    <n v="25"/>
    <x v="0"/>
    <n v="9"/>
    <m/>
    <n v="10"/>
    <n v="19"/>
    <n v="62"/>
    <m/>
    <n v="62"/>
    <n v="2"/>
    <s v="ส่งแล้ว"/>
    <s v="ส่งแล้ว"/>
    <s v="ส่งแล้ว"/>
    <n v="21"/>
    <n v="9"/>
    <s v="ส่งแล้ว"/>
    <s v="ส่งแล้ว"/>
    <n v="15"/>
    <n v="9"/>
    <s v="ส่งแล้ว"/>
    <n v="9"/>
    <n v="9"/>
    <n v="26"/>
    <n v="10"/>
    <n v="18"/>
    <s v="ส่งแล้ว"/>
    <s v="ส่งแล้ว"/>
    <n v="7"/>
    <s v="ส่งแล้ว"/>
    <s v="ส่งแล้ว"/>
    <n v="17"/>
    <n v="8"/>
    <m/>
    <s v="ไม่ต้องซ่อม"/>
  </r>
  <r>
    <n v="510"/>
    <x v="13"/>
    <n v="13"/>
    <s v="42227"/>
    <s v="นาย"/>
    <s v="พีรวิชญ์"/>
    <s v="พิริยะสุขถาวร"/>
    <s v="42227@promma.ac.th"/>
    <n v="10"/>
    <n v="10"/>
    <n v="4"/>
    <n v="24"/>
    <x v="11"/>
    <n v="10"/>
    <m/>
    <n v="9"/>
    <n v="19"/>
    <n v="53"/>
    <m/>
    <n v="53"/>
    <n v="1"/>
    <s v="ส่งแล้ว"/>
    <s v="ส่งแล้ว"/>
    <s v="ส่งแล้ว"/>
    <n v="20"/>
    <n v="10"/>
    <s v="ส่งแล้ว"/>
    <s v="ส่งแล้ว"/>
    <n v="9"/>
    <n v="8"/>
    <s v="ส่งแล้ว"/>
    <n v="7"/>
    <n v="7"/>
    <n v="13"/>
    <n v="4"/>
    <n v="9"/>
    <s v="ส่งแล้ว"/>
    <s v="ส่งแล้ว"/>
    <n v="9"/>
    <s v="ส่งแล้ว"/>
    <s v="ส่งแล้ว"/>
    <n v="15"/>
    <n v="7"/>
    <s v="ซ่อมแล้ว"/>
    <s v="ซ่อมแล้ว"/>
  </r>
  <r>
    <n v="511"/>
    <x v="13"/>
    <n v="14"/>
    <s v="42233"/>
    <s v="นาย"/>
    <s v="ศุภณัฏฐ์"/>
    <s v="สีหเมธีร์"/>
    <s v="42233@promma.ac.th"/>
    <n v="10"/>
    <n v="10"/>
    <n v="4"/>
    <n v="24"/>
    <x v="5"/>
    <n v="6"/>
    <m/>
    <n v="9"/>
    <n v="15"/>
    <n v="53"/>
    <m/>
    <n v="53"/>
    <n v="1"/>
    <s v="ส่งแล้ว"/>
    <s v="ส่งแล้ว"/>
    <s v="ส่งแล้ว"/>
    <n v="16"/>
    <n v="10"/>
    <s v="ส่งแล้ว"/>
    <s v="ส่งแล้ว"/>
    <n v="9"/>
    <n v="9"/>
    <s v="ส่งแล้ว"/>
    <n v="10"/>
    <n v="6"/>
    <n v="18"/>
    <n v="10"/>
    <n v="14"/>
    <s v="ส่งแล้ว"/>
    <s v="ยังไม่ส่ง"/>
    <n v="10"/>
    <s v="ส่งแล้ว"/>
    <s v="ส่งแล้ว"/>
    <n v="14"/>
    <n v="6"/>
    <m/>
    <s v="ไม่ต้องซ่อม"/>
  </r>
  <r>
    <n v="512"/>
    <x v="13"/>
    <n v="15"/>
    <s v="44074"/>
    <s v="นาย"/>
    <s v="ณัฐวัศ"/>
    <s v="ประเทศา"/>
    <s v="44074@promma.ac.th"/>
    <n v="10"/>
    <n v="10"/>
    <n v="4"/>
    <n v="24"/>
    <x v="11"/>
    <n v="9"/>
    <m/>
    <n v="9"/>
    <n v="18"/>
    <n v="52"/>
    <m/>
    <n v="52"/>
    <n v="1"/>
    <s v="ส่งแล้ว"/>
    <s v="ส่งแล้ว"/>
    <s v="ส่งแล้ว"/>
    <n v="16"/>
    <n v="8"/>
    <s v="ส่งแล้ว"/>
    <s v="ส่งแล้ว"/>
    <n v="9"/>
    <n v="8"/>
    <s v="ส่งแล้ว"/>
    <n v="10"/>
    <n v="5"/>
    <n v="13"/>
    <n v="4"/>
    <n v="9"/>
    <s v="ส่งแล้ว"/>
    <s v="ส่งแล้ว"/>
    <n v="7"/>
    <s v="ส่งแล้ว"/>
    <s v="ส่งแล้ว"/>
    <n v="14"/>
    <n v="5"/>
    <s v="ซ่อมแล้ว"/>
    <s v="ซ่อมแล้ว"/>
  </r>
  <r>
    <n v="513"/>
    <x v="13"/>
    <n v="16"/>
    <s v="44075"/>
    <s v="นาย"/>
    <s v="ปฏิภูมิ"/>
    <s v="พวงแตง"/>
    <s v="44075@promma.ac.th"/>
    <n v="4"/>
    <n v="0"/>
    <n v="0"/>
    <n v="4"/>
    <x v="8"/>
    <n v="9"/>
    <m/>
    <n v="9"/>
    <n v="18"/>
    <n v="33"/>
    <m/>
    <n v="33"/>
    <n v="0"/>
    <s v="ส่งแล้ว"/>
    <s v="ส่งแล้ว"/>
    <s v="ยังไม่ส่ง"/>
    <s v="ยังไม่ส่ง"/>
    <s v="ยังไม่ส่ง"/>
    <s v="ยังไม่ส่ง"/>
    <s v="ยังไม่ส่ง"/>
    <s v="ยังไม่ส่ง"/>
    <s v="ยังไม่ส่ง"/>
    <s v="ยังไม่ส่ง"/>
    <s v="ยังไม่ส่ง"/>
    <s v="ยังไม่ส่ง"/>
    <n v="16"/>
    <n v="5"/>
    <n v="11"/>
    <s v="ส่งแล้ว"/>
    <s v="ส่งแล้ว"/>
    <n v="6"/>
    <s v="ส่งแล้ว"/>
    <s v="ส่งแล้ว"/>
    <n v="12"/>
    <n v="5"/>
    <m/>
    <s v="ไม่ต้องซ่อม"/>
  </r>
  <r>
    <n v="514"/>
    <x v="13"/>
    <n v="17"/>
    <s v="44076"/>
    <s v="นาย"/>
    <s v="ปุณญพัฒน์"/>
    <s v="ติดต่อ"/>
    <s v="44076@promma.ac.th"/>
    <n v="0"/>
    <n v="0"/>
    <n v="0"/>
    <n v="0"/>
    <x v="8"/>
    <n v="9"/>
    <m/>
    <n v="9"/>
    <n v="18"/>
    <n v="29"/>
    <m/>
    <n v="29"/>
    <n v="0"/>
    <s v="ยังไม่ส่ง"/>
    <s v="ยังไม่ส่ง"/>
    <s v="ยังไม่ส่ง"/>
    <s v="ยังไม่ส่ง"/>
    <s v="ยังไม่ส่ง"/>
    <s v="ยังไม่ส่ง"/>
    <s v="ยังไม่ส่ง"/>
    <s v="ยังไม่ส่ง"/>
    <s v="ยังไม่ส่ง"/>
    <s v="ยังไม่ส่ง"/>
    <s v="ยังไม่ส่ง"/>
    <s v="ยังไม่ส่ง"/>
    <n v="17"/>
    <n v="4"/>
    <n v="11"/>
    <s v="ส่งแล้ว"/>
    <s v="ส่งแล้ว"/>
    <n v="5"/>
    <s v="ส่งแล้ว"/>
    <s v="ส่งแล้ว"/>
    <n v="9"/>
    <n v="4"/>
    <m/>
    <s v="ไม่ต้องซ่อม"/>
  </r>
  <r>
    <n v="515"/>
    <x v="13"/>
    <n v="18"/>
    <s v="44077"/>
    <s v="นาย"/>
    <s v="พศิน"/>
    <s v="จันทร์เทศ"/>
    <s v="44077@promma.ac.th"/>
    <n v="0"/>
    <n v="0"/>
    <n v="0"/>
    <n v="0"/>
    <x v="14"/>
    <n v="9"/>
    <m/>
    <n v="9"/>
    <n v="18"/>
    <n v="24"/>
    <m/>
    <n v="24"/>
    <n v="0"/>
    <s v="ยังไม่ส่ง"/>
    <s v="ยังไม่ส่ง"/>
    <s v="ยังไม่ส่ง"/>
    <s v="ยังไม่ส่ง"/>
    <s v="ยังไม่ส่ง"/>
    <s v="ยังไม่ส่ง"/>
    <s v="ยังไม่ส่ง"/>
    <s v="ยังไม่ส่ง"/>
    <s v="ยังไม่ส่ง"/>
    <s v="ยังไม่ส่ง"/>
    <s v="ยังไม่ส่ง"/>
    <s v="ยังไม่ส่ง"/>
    <n v="8"/>
    <n v="4"/>
    <n v="6"/>
    <s v="ส่งแล้ว"/>
    <s v="ส่งแล้ว"/>
    <n v="7"/>
    <s v="ส่งแล้ว"/>
    <s v="ส่งแล้ว"/>
    <n v="16"/>
    <n v="7"/>
    <m/>
    <s v="ยังไม่ซ่อม"/>
  </r>
  <r>
    <n v="516"/>
    <x v="13"/>
    <n v="19"/>
    <s v="44078"/>
    <s v="นาย"/>
    <s v="วรเมธ"/>
    <s v="ยิ้มแย้ม"/>
    <s v="44078@promma.ac.th"/>
    <n v="10"/>
    <n v="10"/>
    <n v="5"/>
    <n v="25"/>
    <x v="11"/>
    <n v="9"/>
    <m/>
    <n v="9"/>
    <n v="18"/>
    <n v="53"/>
    <m/>
    <n v="53"/>
    <n v="1"/>
    <s v="ส่งแล้ว"/>
    <s v="ส่งแล้ว"/>
    <s v="ส่งแล้ว"/>
    <n v="20"/>
    <n v="8"/>
    <s v="ส่งแล้ว"/>
    <s v="ส่งแล้ว"/>
    <n v="12"/>
    <n v="8"/>
    <s v="ส่งแล้ว"/>
    <n v="10"/>
    <n v="9"/>
    <n v="15"/>
    <n v="3"/>
    <n v="9"/>
    <s v="ส่งแล้ว"/>
    <s v="ส่งแล้ว"/>
    <n v="4"/>
    <s v="ส่งแล้ว"/>
    <s v="ส่งแล้ว"/>
    <n v="16"/>
    <n v="7"/>
    <s v="ซ่อมแล้ว"/>
    <s v="ซ่อมแล้ว"/>
  </r>
  <r>
    <n v="517"/>
    <x v="13"/>
    <n v="20"/>
    <s v="41921"/>
    <s v="นางสาว"/>
    <s v="นันท์นภัส"/>
    <s v="เพชรมาลัยกุล"/>
    <s v="41921@promma.ac.th"/>
    <n v="9"/>
    <n v="8"/>
    <n v="4"/>
    <n v="21"/>
    <x v="3"/>
    <n v="10"/>
    <m/>
    <n v="10"/>
    <n v="20"/>
    <n v="56"/>
    <m/>
    <n v="56"/>
    <n v="1.5"/>
    <s v="ส่งแล้ว"/>
    <s v="ส่งแล้ว"/>
    <s v="ส่งแล้ว"/>
    <n v="22"/>
    <n v="7"/>
    <s v="ส่งแล้ว"/>
    <s v="ส่งแล้ว"/>
    <n v="13"/>
    <s v="ยังไม่ส่ง"/>
    <s v="ส่งแล้ว"/>
    <n v="11"/>
    <n v="5"/>
    <n v="20"/>
    <n v="10"/>
    <n v="15"/>
    <s v="ส่งแล้ว"/>
    <s v="ส่งแล้ว"/>
    <n v="8"/>
    <s v="ส่งแล้ว"/>
    <s v="ส่งแล้ว"/>
    <n v="17"/>
    <n v="8"/>
    <m/>
    <s v="ไม่ต้องซ่อม"/>
  </r>
  <r>
    <n v="518"/>
    <x v="13"/>
    <n v="21"/>
    <s v="41956"/>
    <s v="นางสาว"/>
    <s v="กัญพัชญ์"/>
    <s v="ชัยชาย"/>
    <s v="41956@promma.ac.th"/>
    <n v="9"/>
    <n v="10"/>
    <n v="4"/>
    <n v="23"/>
    <x v="10"/>
    <n v="10"/>
    <m/>
    <n v="9"/>
    <n v="19"/>
    <n v="51"/>
    <m/>
    <n v="51"/>
    <n v="1"/>
    <s v="ส่งแล้ว"/>
    <s v="ส่งแล้ว"/>
    <s v="ส่งแล้ว"/>
    <n v="20"/>
    <n v="7"/>
    <s v="ส่งแล้ว"/>
    <s v="ส่งแล้ว"/>
    <n v="8"/>
    <n v="8"/>
    <s v="ส่งแล้ว"/>
    <n v="9"/>
    <n v="7"/>
    <n v="15"/>
    <n v="3"/>
    <n v="9"/>
    <s v="ส่งแล้ว"/>
    <s v="ส่งแล้ว"/>
    <n v="8"/>
    <s v="ส่งแล้ว"/>
    <s v="ส่งแล้ว"/>
    <n v="16"/>
    <n v="3"/>
    <m/>
    <s v="ยังไม่ซ่อม"/>
  </r>
  <r>
    <n v="519"/>
    <x v="13"/>
    <n v="22"/>
    <s v="41960"/>
    <s v="นางสาว"/>
    <s v="โชติกา"/>
    <s v="นิลทะสิน"/>
    <s v="41960@promma.ac.th"/>
    <n v="10"/>
    <n v="10"/>
    <n v="5"/>
    <n v="25"/>
    <x v="1"/>
    <n v="10"/>
    <m/>
    <n v="9"/>
    <n v="19"/>
    <n v="61"/>
    <m/>
    <n v="61"/>
    <n v="2"/>
    <s v="ส่งแล้ว"/>
    <s v="ส่งแล้ว"/>
    <s v="ส่งแล้ว"/>
    <n v="21"/>
    <n v="10"/>
    <s v="ส่งแล้ว"/>
    <s v="ส่งแล้ว"/>
    <n v="13"/>
    <n v="9"/>
    <s v="ส่งแล้ว"/>
    <n v="10"/>
    <n v="9"/>
    <n v="24"/>
    <n v="10"/>
    <n v="17"/>
    <s v="ส่งแล้ว"/>
    <s v="ส่งแล้ว"/>
    <n v="9"/>
    <s v="ส่งแล้ว"/>
    <s v="ส่งแล้ว"/>
    <n v="17"/>
    <n v="7"/>
    <m/>
    <s v="ไม่ต้องซ่อม"/>
  </r>
  <r>
    <n v="520"/>
    <x v="13"/>
    <n v="23"/>
    <s v="41974"/>
    <s v="นางสาว"/>
    <s v="อัญชลีพร"/>
    <s v="เยี่ยมยงวรรณ"/>
    <s v="41974@promma.ac.th"/>
    <n v="2"/>
    <n v="0"/>
    <n v="1"/>
    <n v="3"/>
    <x v="9"/>
    <n v="10"/>
    <m/>
    <n v="9"/>
    <n v="19"/>
    <n v="30"/>
    <m/>
    <n v="30"/>
    <n v="0"/>
    <s v="ส่งแล้ว"/>
    <s v="ยังไม่ส่ง"/>
    <s v="ยังไม่ส่ง"/>
    <s v="ยังไม่ส่ง"/>
    <s v="ยังไม่ส่ง"/>
    <s v="ยังไม่ส่ง"/>
    <s v="ยังไม่ส่ง"/>
    <s v="ยังไม่ส่ง"/>
    <s v="ยังไม่ส่ง"/>
    <s v="ยังไม่ส่ง"/>
    <s v="ยังไม่ส่ง"/>
    <n v="7"/>
    <n v="11"/>
    <n v="4"/>
    <n v="8"/>
    <s v="ส่งแล้ว"/>
    <s v="ส่งแล้ว"/>
    <n v="9"/>
    <s v="ส่งแล้ว"/>
    <s v="ส่งแล้ว"/>
    <n v="16"/>
    <n v="7"/>
    <m/>
    <s v="ยังไม่ซ่อม"/>
  </r>
  <r>
    <n v="521"/>
    <x v="13"/>
    <n v="24"/>
    <s v="42004"/>
    <s v="นางสาว"/>
    <s v="นับพร"/>
    <s v="เหรียญศิริเกียรติ"/>
    <s v="42004@promma.ac.th"/>
    <n v="10"/>
    <n v="8"/>
    <n v="0"/>
    <n v="18"/>
    <x v="13"/>
    <n v="10"/>
    <m/>
    <n v="9"/>
    <n v="19"/>
    <n v="44"/>
    <m/>
    <n v="44"/>
    <n v="0"/>
    <s v="ส่งแล้ว"/>
    <s v="ส่งแล้ว"/>
    <s v="ส่งแล้ว"/>
    <n v="17"/>
    <n v="8"/>
    <s v="ส่งแล้ว"/>
    <s v="ส่งแล้ว"/>
    <n v="8"/>
    <s v="ยังไม่ส่ง"/>
    <s v="ยังไม่ส่ง"/>
    <s v="ยังไม่ส่ง"/>
    <s v="ยังไม่ส่ง"/>
    <n v="13"/>
    <n v="0"/>
    <n v="7"/>
    <s v="ส่งแล้ว"/>
    <s v="ส่งแล้ว"/>
    <n v="8"/>
    <s v="ส่งแล้ว"/>
    <s v="ส่งแล้ว"/>
    <n v="12"/>
    <n v="6"/>
    <m/>
    <s v="ยังไม่ซ่อม"/>
  </r>
  <r>
    <n v="522"/>
    <x v="13"/>
    <n v="25"/>
    <s v="42016"/>
    <s v="นางสาว"/>
    <s v="อรณิชา"/>
    <s v="มาแผ้ว"/>
    <s v="42016@promma.ac.th"/>
    <n v="0"/>
    <n v="0"/>
    <n v="0"/>
    <n v="0"/>
    <x v="5"/>
    <n v="9"/>
    <m/>
    <n v="9"/>
    <n v="18"/>
    <n v="32"/>
    <m/>
    <n v="32"/>
    <n v="0"/>
    <s v="ยังไม่ส่ง"/>
    <s v="ยังไม่ส่ง"/>
    <s v="ยังไม่ส่ง"/>
    <s v="ยังไม่ส่ง"/>
    <s v="ยังไม่ส่ง"/>
    <s v="ยังไม่ส่ง"/>
    <s v="ยังไม่ส่ง"/>
    <s v="ยังไม่ส่ง"/>
    <s v="ยังไม่ส่ง"/>
    <s v="ยังไม่ส่ง"/>
    <s v="ยังไม่ส่ง"/>
    <s v="ยังไม่ส่ง"/>
    <n v="24"/>
    <n v="4"/>
    <n v="14"/>
    <s v="ส่งแล้ว"/>
    <s v="ส่งแล้ว"/>
    <n v="7"/>
    <s v="ส่งแล้ว"/>
    <s v="ส่งแล้ว"/>
    <n v="17"/>
    <n v="6"/>
    <m/>
    <s v="ไม่ต้องซ่อม"/>
  </r>
  <r>
    <n v="523"/>
    <x v="13"/>
    <n v="26"/>
    <s v="42041"/>
    <s v="นางสาว"/>
    <s v="ณพัชญา"/>
    <s v="เอกบุตร"/>
    <s v="42041@promma.ac.th"/>
    <n v="10"/>
    <n v="10"/>
    <n v="4"/>
    <n v="24"/>
    <x v="11"/>
    <n v="10"/>
    <m/>
    <n v="9"/>
    <n v="19"/>
    <n v="53"/>
    <m/>
    <n v="53"/>
    <n v="1"/>
    <s v="ส่งแล้ว"/>
    <s v="ส่งแล้ว"/>
    <s v="ส่งแล้ว"/>
    <n v="19"/>
    <n v="9"/>
    <s v="ส่งแล้ว"/>
    <s v="ส่งแล้ว"/>
    <n v="13"/>
    <n v="8"/>
    <s v="ส่งแล้ว"/>
    <n v="10"/>
    <n v="7"/>
    <n v="8"/>
    <n v="7"/>
    <n v="8"/>
    <s v="ส่งแล้ว"/>
    <s v="ส่งแล้ว"/>
    <n v="8"/>
    <s v="ส่งแล้ว"/>
    <s v="ส่งแล้ว"/>
    <n v="16"/>
    <n v="7"/>
    <s v="ซ่อมแล้ว"/>
    <s v="ซ่อมแล้ว"/>
  </r>
  <r>
    <n v="524"/>
    <x v="13"/>
    <n v="27"/>
    <s v="42054"/>
    <s v="นางสาว"/>
    <s v="ลลดา"/>
    <s v="เหมปรีดากุล"/>
    <s v="42054@promma.ac.th"/>
    <n v="10"/>
    <n v="10"/>
    <n v="4"/>
    <n v="24"/>
    <x v="11"/>
    <n v="9"/>
    <m/>
    <n v="9"/>
    <n v="18"/>
    <n v="52"/>
    <m/>
    <n v="52"/>
    <n v="1"/>
    <s v="ส่งแล้ว"/>
    <s v="ส่งแล้ว"/>
    <s v="ส่งแล้ว"/>
    <n v="20"/>
    <n v="9"/>
    <s v="ส่งแล้ว"/>
    <s v="ส่งแล้ว"/>
    <n v="8"/>
    <n v="9"/>
    <s v="ส่งแล้ว"/>
    <n v="8"/>
    <n v="6"/>
    <n v="10"/>
    <n v="3"/>
    <n v="7"/>
    <s v="ส่งแล้ว"/>
    <s v="ส่งแล้ว"/>
    <n v="7"/>
    <s v="ส่งแล้ว"/>
    <s v="ส่งแล้ว"/>
    <n v="15"/>
    <n v="7"/>
    <s v="ซ่อมแล้ว"/>
    <s v="ซ่อมแล้ว"/>
  </r>
  <r>
    <n v="525"/>
    <x v="13"/>
    <n v="28"/>
    <s v="42087"/>
    <s v="นางสาว"/>
    <s v="นันทัชพร"/>
    <s v="พันลำภักดิ์"/>
    <s v="42087@promma.ac.th"/>
    <n v="10"/>
    <n v="10"/>
    <n v="4"/>
    <n v="24"/>
    <x v="4"/>
    <n v="10"/>
    <m/>
    <n v="9"/>
    <n v="19"/>
    <n v="56"/>
    <m/>
    <n v="56"/>
    <n v="1.5"/>
    <s v="ส่งแล้ว"/>
    <s v="ส่งแล้ว"/>
    <s v="ส่งแล้ว"/>
    <n v="18"/>
    <n v="10"/>
    <s v="ส่งแล้ว"/>
    <s v="ส่งแล้ว"/>
    <n v="11"/>
    <n v="9"/>
    <s v="ส่งแล้ว"/>
    <n v="9"/>
    <n v="7"/>
    <n v="18"/>
    <n v="8"/>
    <n v="13"/>
    <s v="ส่งแล้ว"/>
    <s v="ส่งแล้ว"/>
    <n v="8"/>
    <s v="ส่งแล้ว"/>
    <s v="ส่งแล้ว"/>
    <n v="16"/>
    <n v="7"/>
    <m/>
    <s v="ไม่ต้องซ่อม"/>
  </r>
  <r>
    <n v="526"/>
    <x v="13"/>
    <n v="29"/>
    <s v="42116"/>
    <s v="นางสาว"/>
    <s v="กันตพัชร"/>
    <s v="เพชรพ่วง"/>
    <s v="42116@promma.ac.th"/>
    <n v="0"/>
    <n v="0"/>
    <n v="0"/>
    <n v="0"/>
    <x v="7"/>
    <n v="5"/>
    <m/>
    <n v="9"/>
    <n v="14"/>
    <n v="26"/>
    <m/>
    <n v="26"/>
    <n v="0"/>
    <s v="ยังไม่ส่ง"/>
    <s v="ยังไม่ส่ง"/>
    <s v="ยังไม่ส่ง"/>
    <s v="ยังไม่ส่ง"/>
    <s v="ยังไม่ส่ง"/>
    <s v="ยังไม่ส่ง"/>
    <s v="ยังไม่ส่ง"/>
    <s v="ยังไม่ส่ง"/>
    <s v="ยังไม่ส่ง"/>
    <s v="ยังไม่ส่ง"/>
    <s v="ยังไม่ส่ง"/>
    <s v="ยังไม่ส่ง"/>
    <n v="15"/>
    <n v="8"/>
    <n v="12"/>
    <s v="ส่งแล้ว"/>
    <s v="ยังไม่ส่ง"/>
    <n v="5"/>
    <s v="ส่งแล้ว"/>
    <s v="ส่งแล้ว"/>
    <n v="12"/>
    <n v="4"/>
    <m/>
    <s v="ไม่ต้องซ่อม"/>
  </r>
  <r>
    <n v="527"/>
    <x v="13"/>
    <n v="30"/>
    <s v="42202"/>
    <s v="นางสาว"/>
    <s v="ธัณชนก"/>
    <s v="จันทรปรุง"/>
    <s v="42202@promma.ac.th"/>
    <n v="4"/>
    <n v="9"/>
    <n v="4"/>
    <n v="17"/>
    <x v="5"/>
    <n v="5"/>
    <m/>
    <n v="9"/>
    <n v="14"/>
    <n v="45"/>
    <m/>
    <n v="45"/>
    <n v="0"/>
    <s v="ยังไม่ส่ง"/>
    <s v="ยังไม่ส่ง"/>
    <s v="ส่งแล้ว"/>
    <n v="6"/>
    <s v="ยังไม่ส่ง"/>
    <s v="ส่งแล้ว"/>
    <s v="ส่งแล้ว"/>
    <n v="4"/>
    <n v="4"/>
    <s v="ส่งแล้ว"/>
    <n v="1"/>
    <n v="5"/>
    <n v="18"/>
    <n v="10"/>
    <n v="14"/>
    <s v="ส่งแล้ว"/>
    <s v="ยังไม่ส่ง"/>
    <n v="5"/>
    <s v="ส่งแล้ว"/>
    <s v="ส่งแล้ว"/>
    <n v="16"/>
    <n v="4"/>
    <m/>
    <s v="ไม่ต้องซ่อม"/>
  </r>
  <r>
    <n v="528"/>
    <x v="13"/>
    <n v="31"/>
    <s v="42249"/>
    <s v="นางสาว"/>
    <s v="ภัสสมล"/>
    <s v="ชื่นจิตร"/>
    <s v="42249@promma.ac.th"/>
    <n v="2"/>
    <n v="0"/>
    <n v="1"/>
    <n v="3"/>
    <x v="11"/>
    <n v="10"/>
    <m/>
    <n v="7"/>
    <n v="17"/>
    <n v="30"/>
    <m/>
    <n v="30"/>
    <n v="0"/>
    <s v="ส่งแล้ว"/>
    <s v="ยังไม่ส่ง"/>
    <s v="ยังไม่ส่ง"/>
    <s v="ยังไม่ส่ง"/>
    <s v="ยังไม่ส่ง"/>
    <s v="ยังไม่ส่ง"/>
    <s v="ยังไม่ส่ง"/>
    <s v="ยังไม่ส่ง"/>
    <s v="ยังไม่ส่ง"/>
    <s v="ยังไม่ส่ง"/>
    <s v="ยังไม่ส่ง"/>
    <n v="6"/>
    <n v="14"/>
    <n v="6"/>
    <n v="10"/>
    <s v="ส่งแล้ว"/>
    <s v="ส่งแล้ว"/>
    <n v="8"/>
    <s v="ส่งแล้ว"/>
    <s v="ส่งแล้ว"/>
    <s v="ยังไม่ส่ง"/>
    <n v="7"/>
    <m/>
    <s v="ไม่ต้องซ่อม"/>
  </r>
  <r>
    <n v="529"/>
    <x v="13"/>
    <n v="32"/>
    <s v="44079"/>
    <s v="นางสาว"/>
    <s v="ฐิติวรดา"/>
    <s v="เพชรน้อย"/>
    <s v="44079@promma.ac.th"/>
    <n v="0"/>
    <n v="0"/>
    <n v="0"/>
    <n v="0"/>
    <x v="10"/>
    <n v="10"/>
    <m/>
    <n v="9"/>
    <n v="19"/>
    <n v="28"/>
    <m/>
    <n v="28"/>
    <n v="0"/>
    <s v="ยังไม่ส่ง"/>
    <s v="ยังไม่ส่ง"/>
    <s v="ยังไม่ส่ง"/>
    <s v="ยังไม่ส่ง"/>
    <s v="ยังไม่ส่ง"/>
    <s v="ยังไม่ส่ง"/>
    <s v="ยังไม่ส่ง"/>
    <s v="ยังไม่ส่ง"/>
    <s v="ยังไม่ส่ง"/>
    <s v="ยังไม่ส่ง"/>
    <s v="ยังไม่ส่ง"/>
    <s v="ยังไม่ส่ง"/>
    <n v="9"/>
    <n v="8"/>
    <n v="9"/>
    <s v="ส่งแล้ว"/>
    <s v="ส่งแล้ว"/>
    <n v="8"/>
    <s v="ส่งแล้ว"/>
    <s v="ส่งแล้ว"/>
    <n v="11"/>
    <n v="5"/>
    <m/>
    <s v="ยังไม่ซ่อม"/>
  </r>
  <r>
    <n v="530"/>
    <x v="13"/>
    <n v="33"/>
    <s v="44080"/>
    <s v="นางสาว"/>
    <s v="ธนัชพร"/>
    <s v="เขียวอยู่"/>
    <s v="44080@promma.ac.th"/>
    <n v="2"/>
    <n v="0"/>
    <n v="0"/>
    <n v="2"/>
    <x v="9"/>
    <n v="4"/>
    <m/>
    <n v="9"/>
    <n v="13"/>
    <n v="23"/>
    <m/>
    <n v="23"/>
    <n v="0"/>
    <s v="ส่งแล้ว"/>
    <s v="ยังไม่ส่ง"/>
    <s v="ยังไม่ส่ง"/>
    <s v="ยังไม่ส่ง"/>
    <s v="ยังไม่ส่ง"/>
    <s v="ยังไม่ส่ง"/>
    <s v="ยังไม่ส่ง"/>
    <s v="ยังไม่ส่ง"/>
    <s v="ยังไม่ส่ง"/>
    <s v="ยังไม่ส่ง"/>
    <s v="ยังไม่ส่ง"/>
    <s v="ยังไม่ส่ง"/>
    <n v="12"/>
    <n v="3"/>
    <n v="8"/>
    <s v="ยังไม่ส่ง"/>
    <s v="ส่งแล้ว"/>
    <s v="ยังไม่ส่ง"/>
    <s v="ส่งแล้ว"/>
    <s v="ส่งแล้ว"/>
    <n v="11"/>
    <n v="7"/>
    <m/>
    <s v="ยังไม่ซ่อม"/>
  </r>
  <r>
    <n v="531"/>
    <x v="13"/>
    <n v="34"/>
    <s v="44081"/>
    <s v="นางสาว"/>
    <s v="ธนัญชนก"/>
    <s v="เชื้อชั่ง"/>
    <s v="44081@promma.ac.th"/>
    <n v="9"/>
    <n v="10"/>
    <n v="3"/>
    <n v="22"/>
    <x v="13"/>
    <n v="9"/>
    <m/>
    <n v="9"/>
    <n v="18"/>
    <n v="47"/>
    <m/>
    <n v="47"/>
    <n v="0"/>
    <s v="ส่งแล้ว"/>
    <s v="ส่งแล้ว"/>
    <s v="ส่งแล้ว"/>
    <n v="19"/>
    <n v="4"/>
    <s v="ส่งแล้ว"/>
    <s v="ส่งแล้ว"/>
    <n v="3"/>
    <n v="9"/>
    <s v="ส่งแล้ว"/>
    <n v="3"/>
    <s v="ยังไม่ส่ง"/>
    <n v="12"/>
    <n v="1"/>
    <n v="7"/>
    <s v="ส่งแล้ว"/>
    <s v="ส่งแล้ว"/>
    <n v="5"/>
    <s v="ส่งแล้ว"/>
    <s v="ส่งแล้ว"/>
    <n v="14"/>
    <n v="6"/>
    <m/>
    <s v="ยังไม่ซ่อม"/>
  </r>
  <r>
    <n v="532"/>
    <x v="13"/>
    <n v="35"/>
    <s v="44082"/>
    <s v="นางสาว"/>
    <s v="ธนัญชนก"/>
    <s v="เย็นกลม"/>
    <s v="44082@promma.ac.th"/>
    <n v="9"/>
    <n v="10"/>
    <n v="4"/>
    <n v="23"/>
    <x v="3"/>
    <n v="10"/>
    <m/>
    <n v="10"/>
    <n v="20"/>
    <n v="58"/>
    <m/>
    <n v="58"/>
    <n v="1.5"/>
    <s v="ส่งแล้ว"/>
    <s v="ส่งแล้ว"/>
    <s v="ส่งแล้ว"/>
    <n v="19"/>
    <n v="6"/>
    <s v="ส่งแล้ว"/>
    <s v="ส่งแล้ว"/>
    <n v="12"/>
    <n v="8"/>
    <s v="ส่งแล้ว"/>
    <n v="11"/>
    <n v="5"/>
    <n v="21"/>
    <n v="8"/>
    <n v="15"/>
    <s v="ส่งแล้ว"/>
    <s v="ส่งแล้ว"/>
    <n v="8"/>
    <s v="ส่งแล้ว"/>
    <s v="ส่งแล้ว"/>
    <n v="17"/>
    <n v="8"/>
    <m/>
    <s v="ไม่ต้องซ่อม"/>
  </r>
  <r>
    <n v="533"/>
    <x v="13"/>
    <n v="36"/>
    <s v="44083"/>
    <s v="นางสาว"/>
    <s v="ธันยชนก"/>
    <s v="เย็นกลม"/>
    <s v="44083@promma.ac.th"/>
    <n v="9"/>
    <n v="10"/>
    <n v="4"/>
    <n v="23"/>
    <x v="7"/>
    <n v="10"/>
    <m/>
    <n v="10"/>
    <n v="20"/>
    <n v="55"/>
    <m/>
    <n v="55"/>
    <n v="1.5"/>
    <s v="ส่งแล้ว"/>
    <s v="ส่งแล้ว"/>
    <s v="ส่งแล้ว"/>
    <n v="21"/>
    <n v="7"/>
    <s v="ส่งแล้ว"/>
    <s v="ส่งแล้ว"/>
    <n v="14"/>
    <n v="10"/>
    <s v="ส่งแล้ว"/>
    <n v="9"/>
    <n v="6"/>
    <n v="15"/>
    <n v="9"/>
    <n v="12"/>
    <s v="ส่งแล้ว"/>
    <s v="ส่งแล้ว"/>
    <n v="8"/>
    <s v="ส่งแล้ว"/>
    <s v="ส่งแล้ว"/>
    <n v="17"/>
    <n v="8"/>
    <m/>
    <s v="ไม่ต้องซ่อม"/>
  </r>
  <r>
    <n v="534"/>
    <x v="13"/>
    <n v="37"/>
    <s v="44084"/>
    <s v="นางสาว"/>
    <s v="ปิยธิดา"/>
    <s v="ไกรเพชร"/>
    <s v="44084@promma.ac.th"/>
    <n v="9"/>
    <n v="10"/>
    <n v="3"/>
    <n v="22"/>
    <x v="11"/>
    <n v="9"/>
    <m/>
    <n v="9"/>
    <n v="18"/>
    <n v="50"/>
    <m/>
    <n v="50"/>
    <n v="1"/>
    <s v="ส่งแล้ว"/>
    <s v="ส่งแล้ว"/>
    <s v="ส่งแล้ว"/>
    <n v="18"/>
    <n v="6"/>
    <s v="ส่งแล้ว"/>
    <s v="ส่งแล้ว"/>
    <n v="13"/>
    <n v="8"/>
    <s v="ส่งแล้ว"/>
    <n v="8"/>
    <s v="ยังไม่ส่ง"/>
    <n v="14"/>
    <n v="4"/>
    <n v="9"/>
    <s v="ส่งแล้ว"/>
    <s v="ส่งแล้ว"/>
    <n v="6"/>
    <s v="ส่งแล้ว"/>
    <s v="ส่งแล้ว"/>
    <n v="16"/>
    <n v="6"/>
    <s v="ซ่อมแล้ว"/>
    <s v="ซ่อมแล้ว"/>
  </r>
  <r>
    <n v="535"/>
    <x v="13"/>
    <n v="38"/>
    <s v="44085"/>
    <s v="นางสาว"/>
    <s v="ปุญญาศิริ"/>
    <s v="มีทรัพย์"/>
    <s v="44085@promma.ac.th"/>
    <n v="0"/>
    <n v="0"/>
    <n v="4"/>
    <n v="4"/>
    <x v="11"/>
    <n v="10"/>
    <m/>
    <n v="7"/>
    <n v="17"/>
    <n v="31"/>
    <m/>
    <n v="31"/>
    <n v="0"/>
    <s v="ยังไม่ส่ง"/>
    <s v="ยังไม่ส่ง"/>
    <s v="ยังไม่ส่ง"/>
    <s v="ยังไม่ส่ง"/>
    <s v="ยังไม่ส่ง"/>
    <s v="ยังไม่ส่ง"/>
    <s v="ยังไม่ส่ง"/>
    <s v="ยังไม่ส่ง"/>
    <s v="ยังไม่ส่ง"/>
    <s v="ส่งแล้ว"/>
    <n v="5"/>
    <n v="6"/>
    <n v="13"/>
    <n v="4"/>
    <n v="9"/>
    <s v="ส่งแล้ว"/>
    <s v="ส่งแล้ว"/>
    <n v="9"/>
    <s v="ส่งแล้ว"/>
    <s v="ส่งแล้ว"/>
    <s v="ยังไม่ส่ง"/>
    <n v="7"/>
    <s v="ซ่อมแล้ว"/>
    <s v="ซ่อมแล้ว"/>
  </r>
  <r>
    <n v="536"/>
    <x v="13"/>
    <n v="39"/>
    <s v="44086"/>
    <s v="นางสาว"/>
    <s v="สุชานันท์"/>
    <s v="สำเนียงแจ่ม"/>
    <s v="44086@promma.ac.th"/>
    <n v="10"/>
    <n v="8"/>
    <n v="4"/>
    <n v="22"/>
    <x v="11"/>
    <n v="10"/>
    <m/>
    <n v="9"/>
    <n v="19"/>
    <n v="51"/>
    <m/>
    <n v="51"/>
    <n v="1"/>
    <s v="ส่งแล้ว"/>
    <s v="ส่งแล้ว"/>
    <s v="ส่งแล้ว"/>
    <n v="21"/>
    <n v="8"/>
    <s v="ส่งแล้ว"/>
    <s v="ส่งแล้ว"/>
    <n v="8"/>
    <s v="ยังไม่ส่ง"/>
    <s v="ส่งแล้ว"/>
    <n v="10"/>
    <n v="6"/>
    <n v="15"/>
    <n v="4"/>
    <n v="10"/>
    <s v="ส่งแล้ว"/>
    <s v="ส่งแล้ว"/>
    <n v="8"/>
    <s v="ส่งแล้ว"/>
    <s v="ส่งแล้ว"/>
    <n v="15"/>
    <n v="5"/>
    <m/>
    <s v="ไม่ต้องซ่อม"/>
  </r>
  <r>
    <n v="537"/>
    <x v="13"/>
    <n v="40"/>
    <s v="44087"/>
    <s v="นางสาว"/>
    <s v="อลิสา"/>
    <s v="บัวทอง"/>
    <s v="44087@promma.ac.th"/>
    <n v="9"/>
    <n v="9"/>
    <n v="4"/>
    <n v="22"/>
    <x v="10"/>
    <n v="9"/>
    <m/>
    <n v="10"/>
    <n v="19"/>
    <n v="50"/>
    <m/>
    <n v="50"/>
    <n v="1"/>
    <s v="ส่งแล้ว"/>
    <s v="ส่งแล้ว"/>
    <s v="ส่งแล้ว"/>
    <n v="19"/>
    <n v="5"/>
    <s v="ส่งแล้ว"/>
    <s v="ส่งแล้ว"/>
    <n v="11"/>
    <n v="7"/>
    <s v="ส่งแล้ว"/>
    <n v="11"/>
    <n v="5"/>
    <n v="16"/>
    <n v="2"/>
    <n v="9"/>
    <s v="ส่งแล้ว"/>
    <s v="ส่งแล้ว"/>
    <n v="7"/>
    <s v="ส่งแล้ว"/>
    <s v="ส่งแล้ว"/>
    <n v="13"/>
    <n v="8"/>
    <m/>
    <s v="ยังไม่ซ่อม"/>
  </r>
  <r>
    <n v="538"/>
    <x v="14"/>
    <n v="0"/>
    <s v="N/A"/>
    <s v="N/A"/>
    <s v="N/A"/>
    <s v="N/A"/>
    <s v="N/A"/>
    <n v="0"/>
    <n v="0"/>
    <n v="0"/>
    <n v="0"/>
    <x v="12"/>
    <n v="4"/>
    <m/>
    <n v="0"/>
    <n v="4"/>
    <n v="4"/>
    <m/>
    <n v="4"/>
    <n v="0"/>
    <s v="ยังไม่ส่ง"/>
    <s v="ยังไม่ส่ง"/>
    <s v="ยังไม่ส่ง"/>
    <s v="ยังไม่ส่ง"/>
    <s v="ยังไม่ส่ง"/>
    <s v="ยังไม่ส่ง"/>
    <s v="ยังไม่ส่ง"/>
    <s v="ยังไม่ส่ง"/>
    <s v="ยังไม่ส่ง"/>
    <s v="ยังไม่ส่ง"/>
    <s v="ยังไม่ส่ง"/>
    <s v="ยังไม่ส่ง"/>
    <n v="0"/>
    <n v="0"/>
    <n v="0"/>
    <s v="ยังไม่ส่ง"/>
    <s v="ส่งแล้ว"/>
    <s v="ยังไม่ส่ง"/>
    <s v="ยังไม่ส่ง"/>
    <s v="ยังไม่ส่ง"/>
    <s v="ยังไม่ส่ง"/>
    <s v="ยังไม่ส่ง"/>
    <m/>
    <s v="ยังไม่ซ่อม"/>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7451B6-A0FA-4D98-8EA8-60ADE645F0B4}" name="PivotTable1" cacheId="5" applyNumberFormats="0" applyBorderFormats="0" applyFontFormats="0" applyPatternFormats="0" applyAlignmentFormats="0" applyWidthHeightFormats="1" dataCaption="Values" grandTotalCaption="รวม" updatedVersion="8" minRefreshableVersion="3" useAutoFormatting="1" itemPrintTitles="1" createdVersion="8" indent="0" outline="1" outlineData="1" multipleFieldFilters="0" rowHeaderCaption="ห้อง">
  <location ref="BN1:BR16" firstHeaderRow="0" firstDataRow="1" firstDataCol="1"/>
  <pivotFields count="45">
    <pivotField showAll="0"/>
    <pivotField axis="axisRow" showAll="0">
      <items count="16">
        <item h="1" x="14"/>
        <item x="0"/>
        <item x="1"/>
        <item x="2"/>
        <item x="3"/>
        <item x="4"/>
        <item x="5"/>
        <item x="6"/>
        <item x="7"/>
        <item x="8"/>
        <item x="9"/>
        <item x="10"/>
        <item x="11"/>
        <item x="12"/>
        <item x="13"/>
        <item t="default"/>
      </items>
    </pivotField>
    <pivotField showAll="0"/>
    <pivotField showAll="0"/>
    <pivotField showAll="0"/>
    <pivotField dataField="1" showAll="0"/>
    <pivotField showAll="0"/>
    <pivotField showAll="0"/>
    <pivotField showAll="0"/>
    <pivotField showAll="0"/>
    <pivotField showAll="0"/>
    <pivotField showAll="0"/>
    <pivotField dataField="1" showAll="0">
      <items count="19">
        <item h="1" x="12"/>
        <item h="1" m="1" x="17"/>
        <item h="1" m="1" x="16"/>
        <item x="15"/>
        <item x="14"/>
        <item x="13"/>
        <item x="9"/>
        <item x="10"/>
        <item x="11"/>
        <item x="8"/>
        <item x="7"/>
        <item x="4"/>
        <item x="5"/>
        <item x="3"/>
        <item x="6"/>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s>
  <rowFields count="1">
    <field x="1"/>
  </rowFields>
  <rowItems count="15">
    <i>
      <x v="1"/>
    </i>
    <i>
      <x v="2"/>
    </i>
    <i>
      <x v="3"/>
    </i>
    <i>
      <x v="4"/>
    </i>
    <i>
      <x v="5"/>
    </i>
    <i>
      <x v="6"/>
    </i>
    <i>
      <x v="7"/>
    </i>
    <i>
      <x v="8"/>
    </i>
    <i>
      <x v="9"/>
    </i>
    <i>
      <x v="10"/>
    </i>
    <i>
      <x v="11"/>
    </i>
    <i>
      <x v="12"/>
    </i>
    <i>
      <x v="13"/>
    </i>
    <i>
      <x v="14"/>
    </i>
    <i t="grand">
      <x/>
    </i>
  </rowItems>
  <colFields count="1">
    <field x="-2"/>
  </colFields>
  <colItems count="4">
    <i>
      <x/>
    </i>
    <i i="1">
      <x v="1"/>
    </i>
    <i i="2">
      <x v="2"/>
    </i>
    <i i="3">
      <x v="3"/>
    </i>
  </colItems>
  <dataFields count="4">
    <dataField name="n" fld="5" subtotal="count" baseField="1" baseItem="1"/>
    <dataField name="กลางภาค [20] " fld="12" subtotal="average" baseField="1" baseItem="1"/>
    <dataField name="ข้อกา [30]" fld="33" subtotal="average" baseField="1" baseItem="1"/>
    <dataField name="ข้อเขียน [10]" fld="34" subtotal="average" baseField="1" baseItem="1"/>
  </dataFields>
  <formats count="19">
    <format dxfId="477">
      <pivotArea outline="0" collapsedLevelsAreSubtotals="1" fieldPosition="0"/>
    </format>
    <format dxfId="476">
      <pivotArea outline="0" collapsedLevelsAreSubtotals="1" fieldPosition="0"/>
    </format>
    <format dxfId="475">
      <pivotArea outline="0" collapsedLevelsAreSubtotals="1" fieldPosition="0"/>
    </format>
    <format dxfId="474">
      <pivotArea field="1" type="button" dataOnly="0" labelOnly="1" outline="0" axis="axisRow" fieldPosition="0"/>
    </format>
    <format dxfId="473">
      <pivotArea dataOnly="0" labelOnly="1" outline="0" fieldPosition="0">
        <references count="1">
          <reference field="4294967294" count="3">
            <x v="1"/>
            <x v="2"/>
            <x v="3"/>
          </reference>
        </references>
      </pivotArea>
    </format>
    <format dxfId="472">
      <pivotArea field="1" type="button" dataOnly="0" labelOnly="1" outline="0" axis="axisRow" fieldPosition="0"/>
    </format>
    <format dxfId="471">
      <pivotArea dataOnly="0" labelOnly="1" outline="0" fieldPosition="0">
        <references count="1">
          <reference field="4294967294" count="3">
            <x v="1"/>
            <x v="2"/>
            <x v="3"/>
          </reference>
        </references>
      </pivotArea>
    </format>
    <format dxfId="470">
      <pivotArea type="all" dataOnly="0" outline="0" fieldPosition="0"/>
    </format>
    <format dxfId="469">
      <pivotArea outline="0" collapsedLevelsAreSubtotals="1" fieldPosition="0"/>
    </format>
    <format dxfId="468">
      <pivotArea field="1" type="button" dataOnly="0" labelOnly="1" outline="0" axis="axisRow" fieldPosition="0"/>
    </format>
    <format dxfId="467">
      <pivotArea dataOnly="0" labelOnly="1" fieldPosition="0">
        <references count="1">
          <reference field="1" count="0"/>
        </references>
      </pivotArea>
    </format>
    <format dxfId="466">
      <pivotArea dataOnly="0" labelOnly="1" grandRow="1" outline="0" fieldPosition="0"/>
    </format>
    <format dxfId="465">
      <pivotArea dataOnly="0" labelOnly="1" outline="0" fieldPosition="0">
        <references count="1">
          <reference field="4294967294" count="4">
            <x v="0"/>
            <x v="1"/>
            <x v="2"/>
            <x v="3"/>
          </reference>
        </references>
      </pivotArea>
    </format>
    <format dxfId="464">
      <pivotArea type="all" dataOnly="0" outline="0" fieldPosition="0"/>
    </format>
    <format dxfId="463">
      <pivotArea outline="0" collapsedLevelsAreSubtotals="1" fieldPosition="0"/>
    </format>
    <format dxfId="462">
      <pivotArea field="1" type="button" dataOnly="0" labelOnly="1" outline="0" axis="axisRow" fieldPosition="0"/>
    </format>
    <format dxfId="461">
      <pivotArea dataOnly="0" labelOnly="1" fieldPosition="0">
        <references count="1">
          <reference field="1" count="0"/>
        </references>
      </pivotArea>
    </format>
    <format dxfId="460">
      <pivotArea dataOnly="0" labelOnly="1" grandRow="1" outline="0" fieldPosition="0"/>
    </format>
    <format dxfId="45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5363A587-818C-4FB7-8280-6BD4C40B910F}"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ข้อใดบ้างกล่าวไม่ถูกต้องเกี่ยวกับโลก" tableColumnId="18"/>
      <queryTableField id="19" name="Points - ข้อใดบ้างกล่าวไม่ถูกต้องเกี่ยวกับโลก" tableColumnId="19"/>
      <queryTableField id="20" name="Feedback - ข้อใดบ้างกล่าวไม่ถูกต้องเกี่ยวกับโลก" tableColumnId="20"/>
      <queryTableField id="21" name="ข้อใดต่อไปนี้เกี่ยวของกับกระบวนการที่ทำให้โลกเกิดการแบ่งชั้นโครงสร้าง" tableColumnId="21"/>
      <queryTableField id="22" name="Points - ข้อใดต่อไปนี้เกี่ยวของกับกระบวนการที่ทำให้โลกเกิดการแบ่งชั้นโครงสร้าง" tableColumnId="22"/>
      <queryTableField id="23" name="Feedback - ข้อใดต่อไปนี้เกี่ยวของกับกระบวนการที่ทำให้โลกเกิดการแบ่งชั้นโครงสร้าง" tableColumnId="23"/>
      <queryTableField id="24" name="การแบ่งชั้นตามลักษณะมวลสาร เนื้อโลกส่วนใหญ่มีสถานะใด" tableColumnId="24"/>
      <queryTableField id="25" name="Points - การแบ่งชั้นตามลักษณะมวลสาร เนื้อโลกส่วนใหญ่มีสถานะใด" tableColumnId="25"/>
      <queryTableField id="26" name="Feedback - การแบ่งชั้นตามลักษณะมวลสาร เนื้อโลกส่วนใหญ่มีสถานะใด" tableColumnId="26"/>
      <queryTableField id="27" name="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tableColumnId="27"/>
      <queryTableField id="28" name="Points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tableColumnId="28"/>
      <queryTableField id="29" name="Feedback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tableColumnId="29"/>
      <queryTableField id="30" name="ข้อใดกล่าวถูกต้องเกี่ยวกับชั้นธรณีภาค" tableColumnId="30"/>
      <queryTableField id="31" name="Points - ข้อใดกล่าวถูกต้องเกี่ยวกับชั้นธรณีภาค" tableColumnId="31"/>
      <queryTableField id="32" name="Feedback - ข้อใดกล่าวถูกต้องเกี่ยวกับชั้นธรณีภาค" tableColumnId="32"/>
      <queryTableField id="33" name="ข้อใดบ้าง กล่าวถูกต้องเกี่ยวกับคลื่นไหวสะเทือน" tableColumnId="33"/>
      <queryTableField id="34" name="Points - ข้อใดบ้าง กล่าวถูกต้องเกี่ยวกับคลื่นไหวสะเทือน" tableColumnId="34"/>
      <queryTableField id="35" name="Feedback - ข้อใดบ้าง กล่าวถูกต้องเกี่ยวกับคลื่นไหวสะเทือน" tableColumnId="35"/>
      <queryTableField id="36" name="ข้อใดบ้างต่อไปนี้ถูกต้อง" tableColumnId="36"/>
      <queryTableField id="37" name="Points - ข้อใดบ้างต่อไปนี้ถูกต้อง" tableColumnId="37"/>
      <queryTableField id="38" name="Feedback - ข้อใดบ้างต่อไปนี้ถูกต้อง" tableColumnId="38"/>
      <queryTableField id="39" name="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tableColumnId="39"/>
      <queryTableField id="40" name="Points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tableColumnId="40"/>
      <queryTableField id="41" name="Feedback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tableColumnId="41"/>
      <queryTableField id="42" name="ข้อความต่อไปนี้ มีข้อใดบ้างที่กล่าวถูกต้องเกี่ยวกับ ความแตกต่างระหว่างธรณีภาคกับฐานธรณีภาค" tableColumnId="42"/>
      <queryTableField id="43" name="Points - ข้อความต่อไปนี้ มีข้อใดบ้างที่กล่าวถูกต้องเกี่ยวกับ ความแตกต่างระหว่างธรณีภาคกับฐานธรณีภาค" tableColumnId="43"/>
      <queryTableField id="44" name="Feedback - ข้อความต่อไปนี้ มีข้อใดบ้างที่กล่าวถูกต้องเกี่ยวกับ ความแตกต่างระหว่างธรณีภาคกับฐานธรณีภาค" tableColumnId="44"/>
      <queryTableField id="45" name="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tableColumnId="45"/>
      <queryTableField id="46" name="Points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tableColumnId="46"/>
      <queryTableField id="47" name="Feedback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tableColumnId="4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1" xr16:uid="{C86D21C5-C405-47F9-8DC5-A76764A45267}" autoFormatId="16" applyNumberFormats="0" applyBorderFormats="0" applyFontFormats="0" applyPatternFormats="0" applyAlignmentFormats="0" applyWidthHeightFormats="0">
  <queryTableRefresh nextId="102">
    <queryTableFields count="101">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เป็นของแข็ง อุณหภูมิต่ำ ความหนาแน่นน้อยที่สุด หนาประมาณ 100 กิโลเมตร" tableColumnId="18"/>
      <queryTableField id="19" name="Points - เป็นของแข็ง อุณหภูมิต่ำ ความหนาแน่นน้อยที่สุด หนาประมาณ 100 กิโลเมตร" tableColumnId="19"/>
      <queryTableField id="20" name="Feedback - เป็นของแข็ง อุณหภูมิต่ำ ความหนาแน่นน้อยที่สุด หนาประมาณ 100 กิโลเมตร" tableColumnId="20"/>
      <queryTableField id="21" name="เป็นของแข็ง อุณหภูมิสูง ความหนาแน่นมาก หนาประมาณ 2,240 กิโลเมตร" tableColumnId="21"/>
      <queryTableField id="22" name="Points - เป็นของแข็ง อุณหภูมิสูง ความหนาแน่นมาก หนาประมาณ 2,240 กิโลเมตร" tableColumnId="22"/>
      <queryTableField id="23" name="Feedback - เป็นของแข็ง อุณหภูมิสูง ความหนาแน่นมาก หนาประมาณ 2,240 กิโลเมตร" tableColumnId="23"/>
      <queryTableField id="24" name="เป็นของแข็งอุณหภูมิสูงมาก ความหนาแน่นมากที่สุด หนาประมาณ 1,230 กิโลเมตร" tableColumnId="24"/>
      <queryTableField id="25" name="Points - เป็นของแข็งอุณหภูมิสูงมาก ความหนาแน่นมากที่สุด หนาประมาณ 1,230 กิโลเมตร" tableColumnId="25"/>
      <queryTableField id="26" name="Feedback - เป็นของแข็งอุณหภูมิสูงมาก ความหนาแน่นมากที่สุด หนาประมาณ 1,230 กิโลเมตร" tableColumnId="26"/>
      <queryTableField id="27" name="เป็นของแข็งที่มีสมบัติเป็นพลาสติก อุณหภูมิสูง หนาประมาณ 600 กิโลเมตร" tableColumnId="27"/>
      <queryTableField id="28" name="Points - เป็นของแข็งที่มีสมบัติเป็นพลาสติก อุณหภูมิสูง หนาประมาณ 600 กิโลเมตร" tableColumnId="28"/>
      <queryTableField id="29" name="Feedback - เป็นของแข็งที่มีสมบัติเป็นพลาสติก อุณหภูมิสูง หนาประมาณ 600 กิโลเมตร" tableColumnId="29"/>
      <queryTableField id="30" name="เป็นของเหลว อุณหภูมิสูงมาก ความหนาแน่นมาก หนาประมาณ 2,255 กิโลเมตร" tableColumnId="30"/>
      <queryTableField id="31" name="Points - เป็นของเหลว อุณหภูมิสูงมาก ความหนาแน่นมาก หนาประมาณ 2,255 กิโลเมตร" tableColumnId="31"/>
      <queryTableField id="32" name="Feedback - เป็นของเหลว อุณหภูมิสูงมาก ความหนาแน่นมาก หนาประมาณ 2,255 กิโลเมตร" tableColumnId="32"/>
      <queryTableField id="33" name="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tableColumnId="33"/>
      <queryTableField id="34" name="Points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tableColumnId="34"/>
      <queryTableField id="35" name="Feedback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tableColumnId="35"/>
      <queryTableField id="36" name="บริเวณ ก." tableColumnId="36"/>
      <queryTableField id="37" name="Points - บริเวณ ก." tableColumnId="37"/>
      <queryTableField id="38" name="Feedback - บริเวณ ก." tableColumnId="38"/>
      <queryTableField id="39" name="บริเวณ ข." tableColumnId="39"/>
      <queryTableField id="40" name="Points - บริเวณ ข." tableColumnId="40"/>
      <queryTableField id="41" name="Feedback - บริเวณ ข." tableColumnId="41"/>
      <queryTableField id="42" name="การศึกษาองค์ประกอบทางเคมีของชั้นเนื้อโลกส่วนหนึ่งได้ตัวอย่างมาจากหินแปลกปลอมในระดับลึกที่ลาวาพาขึ้นมาบนผิวโลก" tableColumnId="42"/>
      <queryTableField id="43" name="Points - การศึกษาองค์ประกอบทางเคมีของชั้นเนื้อโลกส่วนหนึ่งได้ตัวอย่างมาจากหินแปลกปลอมในระดับลึกที่ลาวาพาขึ้นมาบนผิวโลก" tableColumnId="43"/>
      <queryTableField id="44" name="Feedback - การศึกษาองค์ประกอบทางเคมีของชั้นเนื้อโลกส่วนหนึ่งได้ตัวอย่างมาจากหินแปลกปลอมในระดับลึกที่ลาวาพาขึ้นมาบนผิวโลก" tableColumnId="44"/>
      <queryTableField id="45" name="ผลจากการศึกษาอุกกาบาตเหล็กที่ตกลงมายังโลก เป็นหลักฐานหนึ่งที่ทำให้ทราบองค์ประกอบของแก่นโลก" tableColumnId="45"/>
      <queryTableField id="46" name="Points - ผลจากการศึกษาอุกกาบาตเหล็กที่ตกลงมายังโลก เป็นหลักฐานหนึ่งที่ทำให้ทราบองค์ประกอบของแก่นโลก" tableColumnId="46"/>
      <queryTableField id="47" name="Feedback - ผลจากการศึกษาอุกกาบาตเหล็กที่ตกลงมายังโลก เป็นหลักฐานหนึ่งที่ทำให้ทราบองค์ประกอบของแก่นโลก" tableColumnId="47"/>
      <queryTableField id="48" name="ถ้าแบ่งโครงสร้างโลกตามองค์ประกอบทางเคมี แก่นโลกเป็นโครงสร้างชั้นที่มีความหนามากที่สุด" tableColumnId="48"/>
      <queryTableField id="49" name="Points - ถ้าแบ่งโครงสร้างโลกตามองค์ประกอบทางเคมี แก่นโลกเป็นโครงสร้างชั้นที่มีความหนามากที่สุด" tableColumnId="49"/>
      <queryTableField id="50" name="Feedback - ถ้าแบ่งโครงสร้างโลกตามองค์ประกอบทางเคมี แก่นโลกเป็นโครงสร้างชั้นที่มีความหนามากที่สุด" tableColumnId="50"/>
      <queryTableField id="51" name="เปลือกโลกทวีปประกอบด้วยหินบะซอลต์เป็นส่วนมาก" tableColumnId="51"/>
      <queryTableField id="52" name="Points - เปลือกโลกทวีปประกอบด้วยหินบะซอลต์เป็นส่วนมาก" tableColumnId="52"/>
      <queryTableField id="53" name="Feedback - เปลือกโลกทวีปประกอบด้วยหินบะซอลต์เป็นส่วนมาก" tableColumnId="53"/>
      <queryTableField id="54" name="เปลือกโลกทวีปมีความหนาแน่นเฉลี่ยมากกว่าเปลือกโลกมหาสมุทร" tableColumnId="54"/>
      <queryTableField id="55" name="Points - เปลือกโลกทวีปมีความหนาแน่นเฉลี่ยมากกว่าเปลือกโลกมหาสมุทร" tableColumnId="55"/>
      <queryTableField id="56" name="Feedback - เปลือกโลกทวีปมีความหนาแน่นเฉลี่ยมากกว่าเปลือกโลกมหาสมุทร" tableColumnId="56"/>
      <queryTableField id="57" name="แหล่งกำเนิดคลื่นไหวสะเทือนมีทั้งที่มาจากปรากฏการณ์ธรรมชาติ และจากการกระทำของมนุษย์" tableColumnId="57"/>
      <queryTableField id="58" name="Points - แหล่งกำเนิดคลื่นไหวสะเทือนมีทั้งที่มาจากปรากฏการณ์ธรรมชาติ และจากการกระทำของมนุษย์" tableColumnId="58"/>
      <queryTableField id="59" name="Feedback - แหล่งกำเนิดคลื่นไหวสะเทือนมีทั้งที่มาจากปรากฏการณ์ธรรมชาติ และจากการกระทำของมนุษย์" tableColumnId="59"/>
      <queryTableField id="60" name="คลื่นปฐมภูมิมีความเร็วเพิ่มขึ้นเมื่อเคลื่อนที่ผ่านธรณีภาคและมัชฌิมภาคและมีความเร็วเป็นศูนย์เมื่อเคลื่อนที่ผ่านแก่นโลกชั้นนอก" tableColumnId="60"/>
      <queryTableField id="61" name="Points - คลื่นปฐมภูมิมีความเร็วเพิ่มขึ้นเมื่อเคลื่อนที่ผ่านธรณีภาคและมัชฌิมภาคและมีความเร็วเป็นศูนย์เมื่อเคลื่อนที่ผ่านแก่นโลกชั้นนอก" tableColumnId="61"/>
      <queryTableField id="62" name="Feedback - คลื่นปฐมภูมิมีความเร็วเพิ่มขึ้นเมื่อเคลื่อนที่ผ่านธรณีภาคและมัชฌิมภาคและมีความเร็วเป็นศูนย์เมื่อเคลื่อนที่ผ่านแก่นโลกชั้นนอก" tableColumnId="62"/>
      <queryTableField id="63" name="คลื่นทุติยภูมิไม่สามารถเคลื่อนที่ผ่านโครงสร้างโลกที่มีสถานะเป็นของเหลวได้" tableColumnId="63"/>
      <queryTableField id="64" name="Points - คลื่นทุติยภูมิไม่สามารถเคลื่อนที่ผ่านโครงสร้างโลกที่มีสถานะเป็นของเหลวได้" tableColumnId="64"/>
      <queryTableField id="65" name="Feedback - คลื่นทุติยภูมิไม่สามารถเคลื่อนที่ผ่านโครงสร้างโลกที่มีสถานะเป็นของเหลวได้" tableColumnId="65"/>
      <queryTableField id="66" name="คลื่นปฐมภูมิมีความเร็วน้อยกว่าคลื่นทุติยภูมิ เมื่อคลื่นทั้งสองเคลื่อนที่ผ่านชั้นฐานธรณีภาค" tableColumnId="66"/>
      <queryTableField id="67" name="Points - คลื่นปฐมภูมิมีความเร็วน้อยกว่าคลื่นทุติยภูมิ เมื่อคลื่นทั้งสองเคลื่อนที่ผ่านชั้นฐานธรณีภาค" tableColumnId="67"/>
      <queryTableField id="68" name="Feedback - คลื่นปฐมภูมิมีความเร็วน้อยกว่าคลื่นทุติยภูมิ เมื่อคลื่นทั้งสองเคลื่อนที่ผ่านชั้นฐานธรณีภาค" tableColumnId="68"/>
      <queryTableField id="69" name="เขตความเร็วต่ำ อยู่ในชั้นธรณีภาค และเขตเปลี่ยนแปลง อยู่ในชั้นฐานธรณีภาค" tableColumnId="69"/>
      <queryTableField id="70" name="Points - เขตความเร็วต่ำ อยู่ในชั้นธรณีภาค และเขตเปลี่ยนแปลง อยู่ในชั้นฐานธรณีภาค" tableColumnId="70"/>
      <queryTableField id="71" name="Feedback - เขตความเร็วต่ำ อยู่ในชั้นธรณีภาค และเขตเปลี่ยนแปลง อยู่ในชั้นฐานธรณีภาค" tableColumnId="71"/>
      <queryTableField id="72" name="หากผลการวิเคราะห์องค์ประกอบทางเคมีของหินก้อนหนึ่งพบว่าเป็นหินแกรนิต หินก้อนนี้มีกำเนิดมาจากส่วนใดของโครงสร้างโลก" tableColumnId="72"/>
      <queryTableField id="73" name="Points - หากผลการวิเคราะห์องค์ประกอบทางเคมีของหินก้อนหนึ่งพบว่าเป็นหินแกรนิต หินก้อนนี้มีกำเนิดมาจากส่วนใดของโครงสร้างโลก" tableColumnId="73"/>
      <queryTableField id="74" name="Feedback - หากผลการวิเคราะห์องค์ประกอบทางเคมีของหินก้อนหนึ่งพบว่าเป็นหินแกรนิต หินก้อนนี้มีกำเนิดมาจากส่วนใดของโครงสร้างโลก" tableColumnId="74"/>
      <queryTableField id="75" name="ชั้นเนื้อโลกประกอบด้วยสสารในสถานะใด เป็นส่วนใหญ่" tableColumnId="75"/>
      <queryTableField id="76" name="Points - ชั้นเนื้อโลกประกอบด้วยสสารในสถานะใด เป็นส่วนใหญ่" tableColumnId="76"/>
      <queryTableField id="77" name="Feedback - ชั้นเนื้อโลกประกอบด้วยสสารในสถานะใด เป็นส่วนใหญ่" tableColumnId="77"/>
      <queryTableField id="78" name="หลักฐานใดที่นำมาใช้ยืนยันว่าแก่นโลกชั้นนอกเป็นของเหลว" tableColumnId="78"/>
      <queryTableField id="79" name="Points - หลักฐานใดที่นำมาใช้ยืนยันว่าแก่นโลกชั้นนอกเป็นของเหลว" tableColumnId="79"/>
      <queryTableField id="80" name="Feedback - หลักฐานใดที่นำมาใช้ยืนยันว่าแก่นโลกชั้นนอกเป็นของเหลว" tableColumnId="80"/>
      <queryTableField id="81" name="เพราะเหตุใดผลการศึกษาอุกกาบาตเหล็กจึงใช้เป็นข้อมูลอธิบายองค์ประกอบของแก่นโลกได้" tableColumnId="81"/>
      <queryTableField id="82" name="Points - เพราะเหตุใดผลการศึกษาอุกกาบาตเหล็กจึงใช้เป็นข้อมูลอธิบายองค์ประกอบของแก่นโลกได้" tableColumnId="82"/>
      <queryTableField id="83" name="Feedback - เพราะเหตุใดผลการศึกษาอุกกาบาตเหล็กจึงใช้เป็นข้อมูลอธิบายองค์ประกอบของแก่นโลกได้" tableColumnId="83"/>
      <queryTableField id="84" name="นอกจากผลการศึกษาอุกกาบาตเหล็กแล้ว หลักฐานใดช่วยสนับสนุนว่าแก่นโลกประกอบด้วยเหล็กเป็นส่วนมาก" tableColumnId="84"/>
      <queryTableField id="85" name="Points - นอกจากผลการศึกษาอุกกาบาตเหล็กแล้ว หลักฐานใดช่วยสนับสนุนว่าแก่นโลกประกอบด้วยเหล็กเป็นส่วนมาก" tableColumnId="85"/>
      <queryTableField id="86" name="Feedback - นอกจากผลการศึกษาอุกกาบาตเหล็กแล้ว หลักฐานใดช่วยสนับสนุนว่าแก่นโลกประกอบด้วยเหล็กเป็นส่วนมาก" tableColumnId="86"/>
      <queryTableField id="87" name="เพราะเหตุใดคลื่นไหวสะเทือนจึงเกิดการสะท้อนและหักเหเมื่อเคลื่อนที่ผ่านโครงสร้างโลก" tableColumnId="87"/>
      <queryTableField id="88" name="Points - เพราะเหตุใดคลื่นไหวสะเทือนจึงเกิดการสะท้อนและหักเหเมื่อเคลื่อนที่ผ่านโครงสร้างโลก" tableColumnId="88"/>
      <queryTableField id="89" name="Feedback - เพราะเหตุใดคลื่นไหวสะเทือนจึงเกิดการสะท้อนและหักเหเมื่อเคลื่อนที่ผ่านโครงสร้างโลก" tableColumnId="89"/>
      <queryTableField id="90" name="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tableColumnId="90"/>
      <queryTableField id="91" name="Points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tableColumnId="91"/>
      <queryTableField id="92" name="Feedback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tableColumnId="92"/>
      <queryTableField id="93" name="ลาวาที่ปะทุขึ้นมาบนผิวโลก มีแหล่งกำเนิดมาจากชั้นโครงสร้างใด" tableColumnId="93"/>
      <queryTableField id="94" name="Points - ลาวาที่ปะทุขึ้นมาบนผิวโลก มีแหล่งกำเนิดมาจากชั้นโครงสร้างใด" tableColumnId="94"/>
      <queryTableField id="95" name="Feedback - ลาวาที่ปะทุขึ้นมาบนผิวโลก มีแหล่งกำเนิดมาจากชั้นโครงสร้างใด" tableColumnId="95"/>
      <queryTableField id="96" name="เขตความเร็วต่ำ มีสมบัติแตกต่างจากชั้นธรณีภาคอย่างไร" tableColumnId="96"/>
      <queryTableField id="97" name="Points - เขตความเร็วต่ำ มีสมบัติแตกต่างจากชั้นธรณีภาคอย่างไร" tableColumnId="97"/>
      <queryTableField id="98" name="Feedback - เขตความเร็วต่ำ มีสมบัติแตกต่างจากชั้นธรณีภาคอย่างไร" tableColumnId="98"/>
      <queryTableField id="99" name="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tableColumnId="99"/>
      <queryTableField id="100" name="Points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tableColumnId="100"/>
      <queryTableField id="101" name="Feedback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tableColumnId="10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0" xr16:uid="{8937248D-17A8-439A-991C-0237C0F6F2D1}"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แก่นโลกส่วนในมีสถานะเป็นของแข็งเนื่องจากมีความดันสูงมาก จนไม่สามารถหลอมเหลวได้" tableColumnId="18"/>
      <queryTableField id="19" name="Points - แก่นโลกส่วนในมีสถานะเป็นของแข็งเนื่องจากมีความดันสูงมาก จนไม่สามารถหลอมเหลวได้" tableColumnId="19"/>
      <queryTableField id="20" name="Feedback - แก่นโลกส่วนในมีสถานะเป็นของแข็งเนื่องจากมีความดันสูงมาก จนไม่สามารถหลอมเหลวได้" tableColumnId="20"/>
      <queryTableField id="21" name="คลื่นปฐมภูมิมีความเร็วเพิ่มขึ้นอย่างรวดเร็วเมื่อเคลื่อนที่ผ่านธรณีภาค และมีความเร็วลดลงเมื่อเคลื่อนที่ผ่านแก่นโลกส่วนนอก" tableColumnId="21"/>
      <queryTableField id="22" name="Points - คลื่นปฐมภูมิมีความเร็วเพิ่มขึ้นอย่างรวดเร็วเมื่อเคลื่อนที่ผ่านธรณีภาค และมีความเร็วลดลงเมื่อเคลื่อนที่ผ่านแก่นโลกส่วนนอก" tableColumnId="22"/>
      <queryTableField id="23" name="Feedback - คลื่นปฐมภูมิมีความเร็วเพิ่มขึ้นอย่างรวดเร็วเมื่อเคลื่อนที่ผ่านธรณีภาค และมีความเร็วลดลงเมื่อเคลื่อนที่ผ่านแก่นโลกส่วนนอก" tableColumnId="23"/>
      <queryTableField id="24" name="คลื่นปฐมภูมิมีความเร็วน้อยที่สุด และเคลื่อนที่จากแหล่งกำเนิดถึงสถานีตรวจวัดเป็นอันดับสุดท้าย" tableColumnId="24"/>
      <queryTableField id="25" name="Points - คลื่นปฐมภูมิมีความเร็วน้อยที่สุด และเคลื่อนที่จากแหล่งกำเนิดถึงสถานีตรวจวัดเป็นอันดับสุดท้าย" tableColumnId="25"/>
      <queryTableField id="26" name="Feedback - คลื่นปฐมภูมิมีความเร็วน้อยที่สุด และเคลื่อนที่จากแหล่งกำเนิดถึงสถานีตรวจวัดเป็นอันดับสุดท้าย" tableColumnId="26"/>
      <queryTableField id="27" name="คลื่นไหวสะเทือนที่ใช้พิจารณาการแบ่งโครงสร้างภายในโลกมี 2 ชนิด ประกอบด้วยคลื่นปฐมภูมิ และคลื่นทุติยภูมิ" tableColumnId="27"/>
      <queryTableField id="28" name="Points - คลื่นไหวสะเทือนที่ใช้พิจารณาการแบ่งโครงสร้างภายในโลกมี 2 ชนิด ประกอบด้วยคลื่นปฐมภูมิ และคลื่นทุติยภูมิ" tableColumnId="28"/>
      <queryTableField id="29" name="Feedback - คลื่นไหวสะเทือนที่ใช้พิจารณาการแบ่งโครงสร้างภายในโลกมี 2 ชนิด ประกอบด้วยคลื่นปฐมภูมิ และคลื่นทุติยภูมิ" tableColumnId="29"/>
      <queryTableField id="30" name="เมื่อคลื่นทุติยภูมิเคลื่อนที่ผ่านตัวกลางอนุภาคของตัวกลางจะเคลื่อนที่ไปในทิศทางเดียวกับการเคลื่อนที่ของคลื่น" tableColumnId="30"/>
      <queryTableField id="31" name="Points - เมื่อคลื่นทุติยภูมิเคลื่อนที่ผ่านตัวกลางอนุภาคของตัวกลางจะเคลื่อนที่ไปในทิศทางเดียวกับการเคลื่อนที่ของคลื่น" tableColumnId="31"/>
      <queryTableField id="32" name="Feedback - เมื่อคลื่นทุติยภูมิเคลื่อนที่ผ่านตัวกลางอนุภาคของตัวกลางจะเคลื่อนที่ไปในทิศทางเดียวกับการเคลื่อนที่ของคลื่น" tableColumnId="32"/>
      <queryTableField id="33" name="คลื่นทุติยภูมิไม่สามารถเคลื่อนที่ผ่านโครงสร้างโลกที่มีสถานะเป็นของเหลว" tableColumnId="33"/>
      <queryTableField id="34" name="Points - คลื่นทุติยภูมิไม่สามารถเคลื่อนที่ผ่านโครงสร้างโลกที่มีสถานะเป็นของเหลว" tableColumnId="34"/>
      <queryTableField id="35" name="Feedback - คลื่นทุติยภูมิไม่สามารถเคลื่อนที่ผ่านโครงสร้างโลกที่มีสถานะเป็นของเหลว" tableColumnId="35"/>
      <queryTableField id="36" name="ชั้นทรานซิชัน เป็นชั้นที่อยู่ระหว่างแก่นโลกส่วนนอกกับแก่นโลกส่วนใน ซึ่งอยู่ที่ระดับความลึก 400 - 600 กิโลเมตร" tableColumnId="36"/>
      <queryTableField id="37" name="Points - ชั้นทรานซิชัน เป็นชั้นที่อยู่ระหว่างแก่นโลกส่วนนอกกับแก่นโลกส่วนใน ซึ่งอยู่ที่ระดับความลึก 400 - 600 กิโลเมตร" tableColumnId="37"/>
      <queryTableField id="38" name="Feedback - ชั้นทรานซิชัน เป็นชั้นที่อยู่ระหว่างแก่นโลกส่วนนอกกับแก่นโลกส่วนใน ซึ่งอยู่ที่ระดับความลึก 400 - 600 กิโลเมตร" tableColumnId="38"/>
      <queryTableField id="39" name="เรียงลำดับโครงสร้างโลกตามสมบัติเชิงกลลงในช่องว่างให้ถูกต้องและสมบูรณ์ จากบนลงล่าง" tableColumnId="39"/>
      <queryTableField id="40" name="Points - เรียงลำดับโครงสร้างโลกตามสมบัติเชิงกลลงในช่องว่างให้ถูกต้องและสมบูรณ์ จากบนลงล่าง" tableColumnId="40"/>
      <queryTableField id="41" name="Feedback - เรียงลำดับโครงสร้างโลกตามสมบัติเชิงกลลงในช่องว่างให้ถูกต้องและสมบูรณ์ จากบนลงล่าง" tableColumnId="41"/>
      <queryTableField id="42" name="จงเรียงลำดับข้อความที่สอดคล้องกับหมายเลขในตาราง จากบนลงล่าง (1-5)" tableColumnId="42"/>
      <queryTableField id="43" name="Points - จงเรียงลำดับข้อความที่สอดคล้องกับหมายเลขในตาราง จากบนลงล่าง (1-5)" tableColumnId="43"/>
      <queryTableField id="44" name="Feedback - จงเรียงลำดับข้อความที่สอดคล้องกับหมายเลขในตาราง จากบนลงล่าง (1-5)" tableColumnId="44"/>
      <queryTableField id="45" name="จงเรียงลำดับข้อความที่สอดคล้องกับหมายเลขในตาราง จากบนลงล่าง (6-12)" tableColumnId="45"/>
      <queryTableField id="46" name="Points - จงเรียงลำดับข้อความที่สอดคล้องกับหมายเลขในตาราง จากบนลงล่าง (6-12)" tableColumnId="46"/>
      <queryTableField id="47" name="Feedback - จงเรียงลำดับข้อความที่สอดคล้องกับหมายเลขในตาราง จากบนลงล่าง (6-12)" tableColumnId="4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9" xr16:uid="{1331FDFA-70A3-459C-B982-9E913AEDAF77}" autoFormatId="16" applyNumberFormats="0" applyBorderFormats="0" applyFontFormats="0" applyPatternFormats="0" applyAlignmentFormats="0" applyWidthHeightFormats="0">
  <queryTableRefresh nextId="54">
    <queryTableFields count="53">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Last modifi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เหล็กเริ่มเกาะตัวกันเกิดเป็นแกนกลางของโลก" tableColumnId="18"/>
      <queryTableField id="19" name="Points - เหล็กเริ่มเกาะตัวกันเกิดเป็นแกนกลางของโลก" tableColumnId="19"/>
      <queryTableField id="20" name="Feedback - เหล็กเริ่มเกาะตัวกันเกิดเป็นแกนกลางของโลก" tableColumnId="20"/>
      <queryTableField id="21" name="เกิดเปลือกโลกทวีปและเปลือกโลกมหาสมุทร" tableColumnId="21"/>
      <queryTableField id="22" name="Points - เกิดเปลือกโลกทวีปและเปลือกโลกมหาสมุทร" tableColumnId="22"/>
      <queryTableField id="23" name="Feedback - เกิดเปลือกโลกทวีปและเปลือกโลกมหาสมุทร" tableColumnId="23"/>
      <queryTableField id="24" name="เกิดกัมมันตรังสีขึ้นจากการชนกันและแรงอัดตัวของเศษดาวเคราะห์" tableColumnId="24"/>
      <queryTableField id="25" name="Points - เกิดกัมมันตรังสีขึ้นจากการชนกันและแรงอัดตัวของเศษดาวเคราะห์" tableColumnId="25"/>
      <queryTableField id="26" name="Feedback - เกิดกัมมันตรังสีขึ้นจากการชนกันและแรงอัดตัวของเศษดาวเคราะห์" tableColumnId="26"/>
      <queryTableField id="27" name="การเกิดแกนโลกถือว่าเป็นจุดเริ่มต้นของการแยกชั้น" tableColumnId="27"/>
      <queryTableField id="28" name="Feedback - การเกิดแกนโลกถือว่าเป็นจุดเริ่มต้นของการแยกชั้น" tableColumnId="28"/>
      <queryTableField id="29" name="Points - การเกิดแกนโลกถือว่าเป็นจุดเริ่มต้นของการแยกชั้น" tableColumnId="29"/>
      <queryTableField id="30" name="หินในชั้นเนื้อโลกมีอุณหภูมิลดลงจนชั้นเนื้อโลกแข็งตัว" tableColumnId="30"/>
      <queryTableField id="31" name="Feedback - หินในชั้นเนื้อโลกมีอุณหภูมิลดลงจนชั้นเนื้อโลกแข็งตัว" tableColumnId="31"/>
      <queryTableField id="32" name="Points - หินในชั้นเนื้อโลกมีอุณหภูมิลดลงจนชั้นเนื้อโลกแข็งตัว" tableColumnId="32"/>
      <queryTableField id="33" name="ชั้นเปลือกโลกเย็นตัวและแข็งตัวจนเกิดเป็นพื้นแผ่นดิน" tableColumnId="33"/>
      <queryTableField id="34" name="Feedback - ชั้นเปลือกโลกเย็นตัวและแข็งตัวจนเกิดเป็นพื้นแผ่นดิน" tableColumnId="34"/>
      <queryTableField id="35" name="Points - ชั้นเปลือกโลกเย็นตัวและแข็งตัวจนเกิดเป็นพื้นแผ่นดิน" tableColumnId="35"/>
      <queryTableField id="36" name="มีการสะสมตัวของธาตุกัมมันตรังสีในชั้นเปลือกโลกในรูปของออกไซด์และซิลิเกต" tableColumnId="36"/>
      <queryTableField id="37" name="Feedback - มีการสะสมตัวของธาตุกัมมันตรังสีในชั้นเปลือกโลกในรูปของออกไซด์และซิลิเกต" tableColumnId="37"/>
      <queryTableField id="38" name="Points - มีการสะสมตัวของธาตุกัมมันตรังสีในชั้นเปลือกโลกในรูปของออกไซด์และซิลิเกต" tableColumnId="38"/>
      <queryTableField id="39" name="เกิดโครงสร้างภายในโลกที่แบ่งเป็น 3 ชั้น ได้แก่ เปลือกโลก เนื้อโลก และแก่นโลก" tableColumnId="39"/>
      <queryTableField id="40" name="Feedback - เกิดโครงสร้างภายในโลกที่แบ่งเป็น 3 ชั้น ได้แก่ เปลือกโลก เนื้อโลก และแก่นโลก" tableColumnId="40"/>
      <queryTableField id="41" name="Points - เกิดโครงสร้างภายในโลกที่แบ่งเป็น 3 ชั้น ได้แก่ เปลือกโลก เนื้อโลก และแก่นโลก" tableColumnId="41"/>
      <queryTableField id="42" name="โลหะหนักต่าง ๆ จะจมตัวลงสู่ใจกลางโลก ส่วนสารที่มีความหนาแน่นน้อยกว่าจะลอยตัวขึ้นสู่ด้านบน" tableColumnId="42"/>
      <queryTableField id="43" name="Feedback - โลหะหนักต่าง ๆ จะจมตัวลงสู่ใจกลางโลก ส่วนสารที่มีความหนาแน่นน้อยกว่าจะลอยตัวขึ้นสู่ด้านบน" tableColumnId="43"/>
      <queryTableField id="44" name="Points - โลหะหนักต่าง ๆ จะจมตัวลงสู่ใจกลางโลก ส่วนสารที่มีความหนาแน่นน้อยกว่าจะลอยตัวขึ้นสู่ด้านบน" tableColumnId="44"/>
      <queryTableField id="45" name="ธาตุและสารประกอบต่าง ๆ รวมตัวกันและโมเลกุลชนกันจนทำให้เกิดพลังงานความร้อน" tableColumnId="45"/>
      <queryTableField id="46" name="Feedback - ธาตุและสารประกอบต่าง ๆ รวมตัวกันและโมเลกุลชนกันจนทำให้เกิดพลังงานความร้อน" tableColumnId="46"/>
      <queryTableField id="47" name="Points - ธาตุและสารประกอบต่าง ๆ รวมตัวกันและโมเลกุลชนกันจนทำให้เกิดพลังงานความร้อน" tableColumnId="47"/>
      <queryTableField id="48" name="จงเรียงลำดับโครงสร้างโลกเชิงเคมี ตามลำดับหมายเลข" tableColumnId="48"/>
      <queryTableField id="49" name="Points - จงเรียงลำดับโครงสร้างโลกเชิงเคมี ตามลำดับหมายเลข" tableColumnId="49"/>
      <queryTableField id="50" name="Feedback - จงเรียงลำดับโครงสร้างโลกเชิงเคมี ตามลำดับหมายเลข" tableColumnId="50"/>
      <queryTableField id="51" name="จงเรียงลำดับข้อความที่สอดคล้องกับหมายเลขในตาราง" tableColumnId="51"/>
      <queryTableField id="52" name="Points - จงเรียงลำดับข้อความที่สอดคล้องกับหมายเลขในตาราง" tableColumnId="52"/>
      <queryTableField id="53" name="Feedback - จงเรียงลำดับข้อความที่สอดคล้องกับหมายเลขในตาราง" tableColumnId="5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4" xr16:uid="{E57F8D23-A882-4D2E-9977-F3A1FBCFEB47}"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นามสกุล" tableColumnId="9"/>
      <queryTableField id="10" name="Points - ชื่อ-นามสกุล" tableColumnId="10"/>
      <queryTableField id="11" name="Feedback - ชื่อ-นาม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ข้อใดไม่ใช่หน้าที่ของกล้องโทรทรรศน์" tableColumnId="18"/>
      <queryTableField id="19" name="Points - ข้อใดไม่ใช่หน้าที่ของกล้องโทรทรรศน์" tableColumnId="19"/>
      <queryTableField id="20" name="Feedback - ข้อใดไม่ใช่หน้าที่ของกล้องโทรทรรศน์" tableColumnId="20"/>
      <queryTableField id="21" name="การสังเกตรังสีในข้อใด สามารถทำบนพื้นโลกได้" tableColumnId="21"/>
      <queryTableField id="22" name="Points - การสังเกตรังสีในข้อใด สามารถทำบนพื้นโลกได้" tableColumnId="22"/>
      <queryTableField id="23" name="Feedback - การสังเกตรังสีในข้อใด สามารถทำบนพื้นโลกได้" tableColumnId="23"/>
      <queryTableField id="24" name="รังสีในข้อใดไม่ใช่คลื่นแม่เหล็กไฟฟ้า" tableColumnId="24"/>
      <queryTableField id="25" name="Points - รังสีในข้อใดไม่ใช่คลื่นแม่เหล็กไฟฟ้า" tableColumnId="25"/>
      <queryTableField id="26" name="Feedback - รังสีในข้อใดไม่ใช่คลื่นแม่เหล็กไฟฟ้า" tableColumnId="26"/>
      <queryTableField id="27" name="ปรากฏการณ์ในข้อใด จำเป็นต้องสังเกตได้ในช่วงรังสีเอกซ์" tableColumnId="27"/>
      <queryTableField id="28" name="Points - ปรากฏการณ์ในข้อใด จำเป็นต้องสังเกตได้ในช่วงรังสีเอกซ์" tableColumnId="28"/>
      <queryTableField id="29" name="Feedback - ปรากฏการณ์ในข้อใด จำเป็นต้องสังเกตได้ในช่วงรังสีเอกซ์" tableColumnId="29"/>
      <queryTableField id="30" name="การใช้กล้องโทรทรรศน์ติดตั้งบนโลกเพื่อส่องดูดาวบนท้องฟ้า จะรับได้เพียงคลื่นวิทยุและแสงที่มองเห็นได้ เพราะเหตุใด" tableColumnId="30"/>
      <queryTableField id="31" name="Points - การใช้กล้องโทรทรรศน์ติดตั้งบนโลกเพื่อส่องดูดาวบนท้องฟ้า จะรับได้เพียงคลื่นวิทยุและแสงที่มองเห็นได้ เพราะเหตุใด" tableColumnId="31"/>
      <queryTableField id="32" name="Feedback - การใช้กล้องโทรทรรศน์ติดตั้งบนโลกเพื่อส่องดูดาวบนท้องฟ้า จะรับได้เพียงคลื่นวิทยุและแสงที่มองเห็นได้ เพราะเหตุใด" tableColumnId="32"/>
      <queryTableField id="33" name="กล้องโทรทรรศน์แบบใด เหมาะกับการใช้สังเกตวัตถุที่มีแสงน้อย ๆ" tableColumnId="33"/>
      <queryTableField id="34" name="Points - กล้องโทรทรรศน์แบบใด เหมาะกับการใช้สังเกตวัตถุที่มีแสงน้อย ๆ" tableColumnId="34"/>
      <queryTableField id="35" name="Feedback - กล้องโทรทรรศน์แบบใด เหมาะกับการใช้สังเกตวัตถุที่มีแสงน้อย ๆ" tableColumnId="35"/>
      <queryTableField id="36" name="ถ้าดาวเทียมมีความสูงจากผิวโลกมาขึ้น คาบการโคจรจะเป็นอ่างไร" tableColumnId="36"/>
      <queryTableField id="37" name="Points - ถ้าดาวเทียมมีความสูงจากผิวโลกมาขึ้น คาบการโคจรจะเป็นอ่างไร" tableColumnId="37"/>
      <queryTableField id="38" name="Feedback - ถ้าดาวเทียมมีความสูงจากผิวโลกมาขึ้น คาบการโคจรจะเป็นอ่างไร" tableColumnId="38"/>
      <queryTableField id="39" name="ดาวเทียมที่ทำหน้าที่ใด เหมาะกับการเป็นดาวเทียมค้างฟ้า" tableColumnId="39"/>
      <queryTableField id="40" name="Points - ดาวเทียมที่ทำหน้าที่ใด เหมาะกับการเป็นดาวเทียมค้างฟ้า" tableColumnId="40"/>
      <queryTableField id="41" name="Feedback - ดาวเทียมที่ทำหน้าที่ใด เหมาะกับการเป็นดาวเทียมค้างฟ้า" tableColumnId="41"/>
      <queryTableField id="42" name="การพัฒนาอุปกรณ์ตรวจวัดการแผ่รังสีของวัตถุท้องฟ้าถูกนำมาประยุกต์ใช้สร้างเครื่องมือใด" tableColumnId="42"/>
      <queryTableField id="43" name="Points - การพัฒนาอุปกรณ์ตรวจวัดการแผ่รังสีของวัตถุท้องฟ้าถูกนำมาประยุกต์ใช้สร้างเครื่องมือใด" tableColumnId="43"/>
      <queryTableField id="44" name="Feedback - การพัฒนาอุปกรณ์ตรวจวัดการแผ่รังสีของวัตถุท้องฟ้าถูกนำมาประยุกต์ใช้สร้างเครื่องมือใด" tableColumnId="44"/>
      <queryTableField id="45" name="ดาวเทียมที่ใช้สำหรับการถ่ายทอดสัญญาณโทรทัศน์ดิจิทัลความละเอียดสูงต้องโคจรอยู่ใน_x000a_ระดับใด" tableColumnId="45"/>
      <queryTableField id="46" name="Points - ดาวเทียมที่ใช้สำหรับการถ่ายทอดสัญญาณโทรทัศน์ดิจิทัลความละเอียดสูงต้องโคจรอยู่ใน_x000a_ระดับใด" tableColumnId="46"/>
      <queryTableField id="47" name="Feedback - ดาวเทียมที่ใช้สำหรับการถ่ายทอดสัญญาณโทรทัศน์ดิจิทัลความละเอียดสูงต้องโคจรอยู่ใน_x000a_ระดับใด" tableColumnId="4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10" xr16:uid="{49624FA2-7CCF-4D45-8B44-EE82EB41724A}" autoFormatId="16" applyNumberFormats="0" applyBorderFormats="0" applyFontFormats="0" applyPatternFormats="0" applyAlignmentFormats="0" applyWidthHeightFormats="0">
  <queryTableRefresh nextId="66">
    <queryTableFields count="65">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1. เพราะเหตุใดจึงต้องส่งกล้องโทรทรรศน์ขึ้นไปโคจรรอบโลกในการศึกษาวัตถุท้องฟ้า" tableColumnId="18"/>
      <queryTableField id="19" name="Points - 1. เพราะเหตุใดจึงต้องส่งกล้องโทรทรรศน์ขึ้นไปโคจรรอบโลกในการศึกษาวัตถุท้องฟ้า" tableColumnId="19"/>
      <queryTableField id="20" name="Feedback - 1. เพราะเหตุใดจึงต้องส่งกล้องโทรทรรศน์ขึ้นไปโคจรรอบโลกในการศึกษาวัตถุท้องฟ้า" tableColumnId="20"/>
      <queryTableField id="21" name="2. ทำไมกล้องโทรทรรศน์ที่ใช้ศึกษาวัตถุท้องฟ้าต้องใช้ความยาวคลื่นในช่วงต่าง ๆ" tableColumnId="21"/>
      <queryTableField id="22" name="Points - 2. ทำไมกล้องโทรทรรศน์ที่ใช้ศึกษาวัตถุท้องฟ้าต้องใช้ความยาวคลื่นในช่วงต่าง ๆ" tableColumnId="22"/>
      <queryTableField id="23" name="Feedback - 2. ทำไมกล้องโทรทรรศน์ที่ใช้ศึกษาวัตถุท้องฟ้าต้องใช้ความยาวคลื่นในช่วงต่าง ๆ" tableColumnId="23"/>
      <queryTableField id="24" name="3.11" tableColumnId="24"/>
      <queryTableField id="25" name="Points - 3.11" tableColumnId="25"/>
      <queryTableField id="26" name="Feedback - 3.11" tableColumnId="26"/>
      <queryTableField id="27" name="3.12" tableColumnId="27"/>
      <queryTableField id="28" name="Points - 3.12" tableColumnId="28"/>
      <queryTableField id="29" name="Feedback - 3.12" tableColumnId="29"/>
      <queryTableField id="30" name="3.21" tableColumnId="30"/>
      <queryTableField id="31" name="Points - 3.21" tableColumnId="31"/>
      <queryTableField id="32" name="Feedback - 3.21" tableColumnId="32"/>
      <queryTableField id="33" name="3.22" tableColumnId="33"/>
      <queryTableField id="34" name="Points - 3.22" tableColumnId="34"/>
      <queryTableField id="35" name="Feedback - 3.22" tableColumnId="35"/>
      <queryTableField id="36" name="3.31" tableColumnId="36"/>
      <queryTableField id="37" name="Points - 3.31" tableColumnId="37"/>
      <queryTableField id="38" name="Feedback - 3.31" tableColumnId="38"/>
      <queryTableField id="39" name="3.32" tableColumnId="39"/>
      <queryTableField id="40" name="Points - 3.32" tableColumnId="40"/>
      <queryTableField id="41" name="Feedback - 3.32" tableColumnId="41"/>
      <queryTableField id="42" name="3.41" tableColumnId="42"/>
      <queryTableField id="43" name="Points - 3.41" tableColumnId="43"/>
      <queryTableField id="44" name="Feedback - 3.41" tableColumnId="44"/>
      <queryTableField id="45" name="3.42" tableColumnId="45"/>
      <queryTableField id="46" name="Points - 3.42" tableColumnId="46"/>
      <queryTableField id="47" name="Feedback - 3.42" tableColumnId="47"/>
      <queryTableField id="48" name="3.51" tableColumnId="48"/>
      <queryTableField id="49" name="Points - 3.51" tableColumnId="49"/>
      <queryTableField id="50" name="Feedback - 3.51" tableColumnId="50"/>
      <queryTableField id="51" name="3.52" tableColumnId="51"/>
      <queryTableField id="52" name="Points - 3.52" tableColumnId="52"/>
      <queryTableField id="53" name="Feedback - 3.52" tableColumnId="53"/>
      <queryTableField id="54" name="4. ระบบขนส่งอวกาศประกอบด้วยส่วนใดบ้าง" tableColumnId="54"/>
      <queryTableField id="55" name="Points - 4. ระบบขนส่งอวกาศประกอบด้วยส่วนใดบ้าง" tableColumnId="55"/>
      <queryTableField id="56" name="Feedback - 4. ระบบขนส่งอวกาศประกอบด้วยส่วนใดบ้าง" tableColumnId="56"/>
      <queryTableField id="57" name="5. การทดลองทางวิทยาศาสตร์บนสถานีอวกาศนานาชาติมีอะไรบ้าง" tableColumnId="57"/>
      <queryTableField id="58" name="Points - 5. การทดลองทางวิทยาศาสตร์บนสถานีอวกาศนานาชาติมีอะไรบ้าง" tableColumnId="58"/>
      <queryTableField id="59" name="Feedback - 5. การทดลองทางวิทยาศาสตร์บนสถานีอวกาศนานาชาติมีอะไรบ้าง" tableColumnId="59"/>
      <queryTableField id="60" name="6. การอาศัยอยู่ในอวกาศของมนุษย์อวกาศเป็นระยะเวลานาน ๆ มีผลกระทบต่อมนุษย์อวกาศอย่างไรบ้าง" tableColumnId="60"/>
      <queryTableField id="61" name="Points - 6. การอาศัยอยู่ในอวกาศของมนุษย์อวกาศเป็นระยะเวลานาน ๆ มีผลกระทบต่อมนุษย์อวกาศอย่างไรบ้าง" tableColumnId="61"/>
      <queryTableField id="62" name="Feedback - 6. การอาศัยอยู่ในอวกาศของมนุษย์อวกาศเป็นระยะเวลานาน ๆ มีผลกระทบต่อมนุษย์อวกาศอย่างไรบ้าง" tableColumnId="62"/>
      <queryTableField id="63" name="7. เทคโนโลยีอวกาศนำมาประยุกต์ใช้ในชีวิตประจำวันได้อย่างไรบ้างให้ยกตัวอย่าง 2ตัวอย่าง" tableColumnId="63"/>
      <queryTableField id="64" name="Points - 7. เทคโนโลยีอวกาศนำมาประยุกต์ใช้ในชีวิตประจำวันได้อย่างไรบ้างให้ยกตัวอย่าง 2ตัวอย่าง" tableColumnId="64"/>
      <queryTableField id="65" name="Feedback - 7. เทคโนโลยีอวกาศนำมาประยุกต์ใช้ในชีวิตประจำวันได้อย่างไรบ้างให้ยกตัวอย่าง 2ตัวอย่าง" tableColumnId="6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18" xr16:uid="{BDFEF645-07AB-4DDD-AC1E-F8DB21279243}" autoFormatId="16" applyNumberFormats="0" applyBorderFormats="0" applyFontFormats="0" applyPatternFormats="0" applyAlignmentFormats="0" applyWidthHeightFormats="0">
  <queryTableRefresh nextId="23">
    <queryTableFields count="22">
      <queryTableField id="1" name="Id" tableColumnId="1"/>
      <queryTableField id="2" name="Start time" tableColumnId="2"/>
      <queryTableField id="3" name="Completion time" tableColumnId="3"/>
      <queryTableField id="4" name="Email" tableColumnId="4"/>
      <queryTableField id="5" name="Name" tableColumnId="5"/>
      <queryTableField id="6" name="กล้องโทรทรรศน์ใด ใช้ในการศึกษาอวกาศช่วงคลื่นวิทยุ" tableColumnId="6"/>
      <queryTableField id="7" name="ตัวอย่างวัตถุท้องฟ้าที่ใช้กล้องโทรทรรศน์ช่วงคลื่นวิทยุศึกษา" tableColumnId="7"/>
      <queryTableField id="8" name="กล้องโทรทรรศน์ใด ใช้ในการศึกษาอวกาศช่วงคลื่นอินฟราเรด" tableColumnId="8"/>
      <queryTableField id="9" name="ตัวอย่างวัตถุท้องฟ้าที่ใช้กล้องโทรทรรศน์ช่วงคลื่นอินฟราเรดศึกษา" tableColumnId="9"/>
      <queryTableField id="10" name="กล้องโทรทรรศน์ใด ใช้ในการศึกษาอวกาศช่วงคลื่นแสงที่มองเห็นได้" tableColumnId="10"/>
      <queryTableField id="11" name="ตัวอย่างวัตถุท้องฟ้าที่ใช้กล้องโทรทรรศน์ช่วงคลื่นแสงที่มองเห็นได้ศึกษา" tableColumnId="11"/>
      <queryTableField id="12" name="กล้องโทรทรรศน์ใด ใช้ในการศึกษาอวกาศช่วงคลื่นอัลตราไวโอเลต" tableColumnId="12"/>
      <queryTableField id="13" name="ตัวอย่างวัตถุท้องฟ้าที่ใช้กล้องโทรทรรศน์ช่วงคลื่นอัลตราไวโอเลตศึกษา" tableColumnId="13"/>
      <queryTableField id="14" name="กล้องโทรทรรศน์ใด ใช้ในการศึกษาอวกาศช่วงคลื่นรังสีเอกซ์" tableColumnId="14"/>
      <queryTableField id="15" name="ตัวอย่างวัตถุท้องฟ้าที่ใช้กล้องโทรทรรศน์ช่วงคลื่นรังสีเอ็กซ์ศึกษา" tableColumnId="15"/>
      <queryTableField id="16" name="กล้องโทรทรรศน์ที่ใช้สังเกตการณ์ทางดาราศาสตร์มีหน้าที่อย่างไร" tableColumnId="16"/>
      <queryTableField id="17" name="กล้องโทรทรรศน์ในช่วงคลื่นใดบ้างที่ใช้ศึกษาได้จากบนโลก" tableColumnId="17"/>
      <queryTableField id="18" name="กล้องโทรทรรศน์ในช่วงคลื่นใดบ้างที่เป็นกล้องโทรทรรศน์อวกาศ" tableColumnId="18"/>
      <queryTableField id="19" name="ถ้าจะศึกษาวัตถุท้องฟ้าที่มีความยาวคลื่นในช่วงรังสีเอกซ์สามารถใช้กล้องโทรทรรศน์_x000a_บนพื้นโลกได้หรือไม่ เพราะเหตุใด" tableColumnId="19"/>
      <queryTableField id="20" name="กล้องโทรทรรศน์แบบหักเหแสง" tableColumnId="20"/>
      <queryTableField id="21" name="กล้องโทรทรรศน์แบบสะท้อนแสง" tableColumnId="21"/>
      <queryTableField id="22" name="กล้องโทรทรรศน์แบบผสม" tableColumnId="22"/>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6" xr16:uid="{96A7EB0D-62D2-4521-A2A4-CE5CDE975632}" autoFormatId="16" applyNumberFormats="0" applyBorderFormats="0" applyFontFormats="0" applyPatternFormats="0" applyAlignmentFormats="0" applyWidthHeightFormats="0">
  <queryTableRefresh nextId="21">
    <queryTableFields count="20">
      <queryTableField id="1" name="Id" tableColumnId="1"/>
      <queryTableField id="2" name="Start time" tableColumnId="2"/>
      <queryTableField id="3" name="Completion time" tableColumnId="3"/>
      <queryTableField id="4" name="Email" tableColumnId="4"/>
      <queryTableField id="5" name="Name" tableColumnId="5"/>
      <queryTableField id="6" name="ชื่อ - สกุล" tableColumnId="6"/>
      <queryTableField id="7" name="ชั้น" tableColumnId="7"/>
      <queryTableField id="8" name="เลขที่" tableColumnId="8"/>
      <queryTableField id="9" name="สิ่งที่พบ ช่วงเวลา 10¯⁴³ ถึง 10¯³² วินาที และ_x000a_อุณหภูมิ 10³² ถึง 10²⁷ K" tableColumnId="9"/>
      <queryTableField id="10" name="สิ่งที่พบ ช่วงเวลา 10¯³² ถึง 10¯⁶ วินาที และ_x000a_อุณหภูมิ 10²⁷ ถึง 10¹³ K" tableColumnId="10"/>
      <queryTableField id="11" name="สิ่งที่พบ ช่วงเวลา 10¯⁶ วินาที ถึง 3 นาที และ_x000a_อุณหภูมิ 10¹³ ถึง 10⁹ K" tableColumnId="11"/>
      <queryTableField id="12" name="สิ่งที่พบ ช่วงเวลา 3 วินาที ถึง 300,000 ปี และ_x000a_อุณหภูมิ 10⁹ ถึง 5,000 K" tableColumnId="12"/>
      <queryTableField id="13" name="สิ่งที่พบ ช่วงเวลา 300,000 ปี ถึง 1,000 ล้านปี และ_x000a_อุณหภูมิ 5,000 ถึง 100 K" tableColumnId="13"/>
      <queryTableField id="14" name="สิ่งที่พบ ช่วงเวลา 1,000 ถึง 13,800 ล้านปี และ_x000a_อุณหภูมิ 100 ถึง 2.73 K" tableColumnId="14"/>
      <queryTableField id="15" name="สรุปผลการทำกิจกรรมให้สอดคล้องกับจุดประสงค์ของกิจกรรม" tableColumnId="15"/>
      <queryTableField id="16" name="โปรตอน และนิวตรอนเกิดขึ้นในช่วงเวลาใด และเกิดจากอนุภาคใดบ้าง" tableColumnId="16"/>
      <queryTableField id="17" name="นิวเคลียสของไฮโดรเจนและนิวเคลียสของฮีเลียมเกิดพร้อมกันหรือไม่ อย่างไร" tableColumnId="17"/>
      <queryTableField id="18" name="อะตอมของไฮโดรเจนและฮีเลียมเกิดขึ้นในช่วงเวลาใด_x000a_" tableColumnId="18"/>
      <queryTableField id="19" name="นักเรียนคิดว่ากาแล็กซีเกิดจากธาตุใดเป็นองค์ประกอบหลัก_x000a_" tableColumnId="19"/>
      <queryTableField id="20" name="นอกจากการเปลี่ยนแปลงของสสารแล้ว เอกภพมีการเปลี่ยนแปลงอะไรอีกบ้าง_x000a_และเปลี่ยนแปลงอย่างไร" tableColumnId="20"/>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2" connectionId="13" xr16:uid="{18B053C3-C595-4DAF-8EC5-8CCBE355D621}" autoFormatId="16" applyNumberFormats="0" applyBorderFormats="0" applyFontFormats="0" applyPatternFormats="0" applyAlignmentFormats="0" applyWidthHeightFormats="0">
  <queryTableRefresh nextId="20">
    <queryTableFields count="19">
      <queryTableField id="1" name="Id" tableColumnId="1"/>
      <queryTableField id="2" name="Start time" tableColumnId="2"/>
      <queryTableField id="3" name="Completion time" tableColumnId="3"/>
      <queryTableField id="4" name="Email" tableColumnId="4"/>
      <queryTableField id="5" name="Name" tableColumnId="5"/>
      <queryTableField id="6" name="ชื่อ-นามสกุล" tableColumnId="6"/>
      <queryTableField id="7" name="ห้อง" tableColumnId="7"/>
      <queryTableField id="8" name="เลขที่" tableColumnId="8"/>
      <queryTableField id="9" name="หลักฐานใดบ้างที่ทำให้ทฤษฎีบิกแบงเป็นที่ยอมรับในปัจจุบัน" tableColumnId="9"/>
      <queryTableField id="10" name="ธาตุที่เกิดขึ้นในเอกภพเป็นธาตุแรกคือธาตุใดบ้าง และเกิดขึ้นในช่วงเวลาใดหลังจากบิกแบง" tableColumnId="10"/>
      <queryTableField id="11" name="จากข้อมูลแถบสเปกตรัมของกาแล็กซีที่ตรวจวัดได้ กาแล็กซีใดอยู่ห่างจากผู้สังเกตบนโลก_x000a_มากที่สุด เพราะเหตุใด" tableColumnId="11"/>
      <queryTableField id="12" name="การเลื่อนทางแดงของกาแล็กซีเกิดขึ้นได้อย่างไร" tableColumnId="12"/>
      <queryTableField id="13" name="ถ้ากาแล็กซีเคลื่อนที่เข้า หาผู้สังเกตจะเกิดการเลื่อนทางแดงหรือไม่ และแถบสเปกตรัมที่วัดได้จะมีการเปลี่ยนแปลงอย่างไร" tableColumnId="13"/>
      <queryTableField id="14" name="การศึกษาการเลื่อนทางแดงของกาแล็กซีเป็นข้อมูลสนับสนุนทฤษฎีบิกแบงได้อย่างไร" tableColumnId="14"/>
      <queryTableField id="15" name="รังสีไมโครเวฟพื้นหลังแตกต่างจากรังสีไมโครเวฟที่เกิดขึ้นในปัจจุบันอย่างไร" tableColumnId="15"/>
      <queryTableField id="16" name="รังสีไมโครเวฟพื้นหลังเกิดขึ้นในช่วงเวลาใด และเอกภพในขณะนั้นมีลักษณะเป็นอย่างไร" tableColumnId="16"/>
      <queryTableField id="17" name="จากกราฟที่กำหนดให้ สามารถสรุปความสัมพันธ์ของข้อมูลได้อย่างไร" tableColumnId="17"/>
      <queryTableField id="18" name="ถ้ากาแล็กซีอยู่ห่างจากผู้สังเกตมากกว่า 700 เมกะพาร์เซก ค่าของความเร็วในการเคลื่อนที่ถอยห่างออกจากผู้สังเกตจะเป็นอย่างไร" tableColumnId="18"/>
      <queryTableField id="19" name="ถ้ากาแล็กซีเคลื่อนที่เขา้ หาผสูั้งเกตจะเกิดการเลื่อนทางแดงหรือไม ่ และแถบสเปกตรัมที่วัดได้จะมีการเปลี่ยนแปลงอย่างไร" tableColumnId="19"/>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12" xr16:uid="{5244DBD8-5B7D-4497-9D44-583CAA297D95}" autoFormatId="16" applyNumberFormats="0" applyBorderFormats="0" applyFontFormats="0" applyPatternFormats="0" applyAlignmentFormats="0" applyWidthHeightFormats="0">
  <queryTableRefresh nextId="19">
    <queryTableFields count="18">
      <queryTableField id="1" name="Id" tableColumnId="1"/>
      <queryTableField id="2" name="Start time" tableColumnId="2"/>
      <queryTableField id="3" name="Completion time" tableColumnId="3"/>
      <queryTableField id="4" name="Email" tableColumnId="4"/>
      <queryTableField id="5" name="Name" tableColumnId="5"/>
      <queryTableField id="6" name="ชื่อ-นามสกุล" tableColumnId="6"/>
      <queryTableField id="7" name="ห้อง" tableColumnId="7"/>
      <queryTableField id="8" name="เลขที่" tableColumnId="8"/>
      <queryTableField id="9" name="หลักฐานใดบ้างที่ทำให้ทฤษฎีบิกแบงเป็นที่ยอมรับในปัจจุบัน" tableColumnId="9"/>
      <queryTableField id="10" name="ธาตุที่เกิดขึ้นในเอกภพเป็นธาตุแรกคือธาตุใดบ้าง และเกิดขึ้นในช่วงเวลาใดหลังจากบิกแบง" tableColumnId="10"/>
      <queryTableField id="11" name="จากข้อมูลแถบสเปกตรัมของกาแล็กซีที่ตรวจวัดได้ กาแล็กซีใดอยู่ห่างจากผู้สังเกตบนโลก_x000a_มากที่สุด เพราะเหตุใด" tableColumnId="11"/>
      <queryTableField id="12" name="การเลื่อนทางแดงของกาแล็กซีเกิดขึ้นได้อย่างไร" tableColumnId="12"/>
      <queryTableField id="13" name="ถ้ากาแล็กซีเคลื่อนที่เขา้ หาผสูั้งเกตจะเกิดการเลื่อนทางแดงหรือไม ่ และแถบสเปกตรัมที่วัดได้จะมีการเปลี่ยนแปลงอย่างไร" tableColumnId="13"/>
      <queryTableField id="14" name="การศึกษาการเลื่อนทางแดงของกาแล็กซีเป็นข้อมูลสนับสนุนทฤษฎีบิกแบงได้อย่างไร" tableColumnId="14"/>
      <queryTableField id="15" name="รังสีไมโครเวฟพื้นหลังแตกต่างจากรังสีไมโครเวฟที่เกิดขึ้นในปัจจุบันอย่างไร" tableColumnId="15"/>
      <queryTableField id="16" name="รังสีไมโครเวฟพื้นหลังเกิดขึ้นในช่วงเวลาใด และเอกภพในขณะนั้นมีลักษณะเป็นอย่างไร" tableColumnId="16"/>
      <queryTableField id="17" name="จากกราฟที่กำหนดให้ สามารถสรุปความสัมพันธ์ของข้อมูลได้อย่างไร" tableColumnId="17"/>
      <queryTableField id="18" name="ถ้ากาแล็กซีอยู่ห่างจากผู้สังเกตมากกว่า 700 เมกะพาร์เซก ค่าของความเร็วในการเคลื่อนที่ถอยห่างออกจากผู้สังเกตจะเป็นอย่างไร" tableColumnId="18"/>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14" xr16:uid="{ACDCE972-835A-4FFF-83F5-74B4231D9CC1}" autoFormatId="16" applyNumberFormats="0" applyBorderFormats="0" applyFontFormats="0" applyPatternFormats="0" applyAlignmentFormats="0" applyWidthHeightFormats="0">
  <queryTableRefresh nextId="21">
    <queryTableFields count="20">
      <queryTableField id="1" name="Id" tableColumnId="1"/>
      <queryTableField id="2" name="Start time" tableColumnId="2"/>
      <queryTableField id="3" name="Completion time" tableColumnId="3"/>
      <queryTableField id="4" name="Email" tableColumnId="4"/>
      <queryTableField id="5" name="Name" tableColumnId="5"/>
      <queryTableField id="6" name="ชื่อ-นามสกุล" tableColumnId="6"/>
      <queryTableField id="7" name="ห้อง" tableColumnId="7"/>
      <queryTableField id="8" name="เลขที่" tableColumnId="8"/>
      <queryTableField id="9" name="กาแล็กซีแรกเกิดขึ้นในช่วงเวลาใด หลังจากเกิดบิกแบง" tableColumnId="9"/>
      <queryTableField id="10" name="นักวิทยาศาสตร์สันนิษฐานว่า กาแล็กซีกำเนิดขึ้นได้อย่างไร" tableColumnId="10"/>
      <queryTableField id="11" name="ภายในกาแล็กซีประกอบด้วยสิ่งใดบ้าง" tableColumnId="11"/>
      <queryTableField id="12" name="ถ้านักเรียนมองกาแล็กซีจากโลกด้วยตาเปล่า นอกจากกาแล็กซีทางช้างเผือกแล้ว นักเรียนสามารถมองเห็นกาแล็กซีใดได้อีกบ้าง" tableColumnId="12"/>
      <queryTableField id="13" name="กาแล็กซีทางช้างเผือกจัดเป็นกาแล็กซีประเภทใด" tableColumnId="13"/>
      <queryTableField id="14" name="กาแล็กซีรีประเภท E0 กับกาแล็กซีรีประเภท E7 มีความแตกต่างกันอย่างไร" tableColumnId="14"/>
      <queryTableField id="15" name="จงอธิบายโครงสร้างของกาแล็กซีทางช้างเผือกตามหมายเลขที่ระบุในภาพ" tableColumnId="15"/>
      <queryTableField id="16" name="ทางช้างเผือกที่มองเห็นบนท้องฟ้าคือโครงสร้างส่วนใดของกาแล็กซีทางช้างเผือก" tableColumnId="16"/>
      <queryTableField id="17" name="Column" tableColumnId="17"/>
      <queryTableField id="18" name="Column1" tableColumnId="18"/>
      <queryTableField id="19" name="Column2" tableColumnId="19"/>
      <queryTableField id="20" name="Column3" tableColumnId="20"/>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7" xr16:uid="{A30FD033-C631-4DE4-88A4-282821522593}" autoFormatId="16" applyNumberFormats="0" applyBorderFormats="0" applyFontFormats="0" applyPatternFormats="0" applyAlignmentFormats="0" applyWidthHeightFormats="0">
  <queryTableRefresh nextId="96">
    <queryTableFields count="95">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สกุล" tableColumnId="9"/>
      <queryTableField id="10" name="Points - ชื่อ-สกุล" tableColumnId="10"/>
      <queryTableField id="11" name="Feedback - ชื่อ-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 เกิดจากโปรตอนและนิวตรอนรวมตัวกัน" tableColumnId="18"/>
      <queryTableField id="19" name="Points - ........ เกิดจากโปรตอนและนิวตรอนรวมตัวกัน" tableColumnId="19"/>
      <queryTableField id="20" name="Feedback - ........ เกิดจากโปรตอนและนิวตรอนรวมตัวกัน" tableColumnId="20"/>
      <queryTableField id="21" name="........ เกิดจากอนุภาคและปฏิอนุภาครวมตัวกัน" tableColumnId="21"/>
      <queryTableField id="22" name="Points - ........ เกิดจากอนุภาคและปฏิอนุภาครวมตัวกัน" tableColumnId="22"/>
      <queryTableField id="23" name="Feedback - ........ เกิดจากอนุภาคและปฏิอนุภาครวมตัวกัน" tableColumnId="23"/>
      <queryTableField id="24" name="........ เกิดจากจากควาร์กบางชนิดรวมตัวกัน" tableColumnId="24"/>
      <queryTableField id="25" name="Points - ........ เกิดจากจากควาร์กบางชนิดรวมตัวกัน" tableColumnId="25"/>
      <queryTableField id="26" name="Feedback - ........ เกิดจากจากควาร์กบางชนิดรวมตัวกัน" tableColumnId="26"/>
      <queryTableField id="27" name="........ เกิดจากธาตุไฮโดรเจนและฮีเลียมรวมตัวกัน" tableColumnId="27"/>
      <queryTableField id="28" name="Points - ........ เกิดจากธาตุไฮโดรเจนและฮีเลียมรวมตัวกัน" tableColumnId="28"/>
      <queryTableField id="29" name="Feedback - ........ เกิดจากธาตุไฮโดรเจนและฮีเลียมรวมตัวกัน" tableColumnId="29"/>
      <queryTableField id="30" name="........ เกิดจากนิวเคลียสของไฮโดรเจนและนิวเคลียสของฮีเลียมรวมกันกับอิเล็กตรอน" tableColumnId="30"/>
      <queryTableField id="31" name="Points - ........ เกิดจากนิวเคลียสของไฮโดรเจนและนิวเคลียสของฮีเลียมรวมกันกับอิเล็กตรอน" tableColumnId="31"/>
      <queryTableField id="32" name="Feedback - ........ เกิดจากนิวเคลียสของไฮโดรเจนและนิวเคลียสของฮีเลียมรวมกันกับอิเล็กตรอน" tableColumnId="32"/>
      <queryTableField id="33" name="จากข้อ 4-8 สามารถจัดลำดับกระบวนการตามวิวัฒนาการของเอกภพ ได้ดังนี้ ........." tableColumnId="33"/>
      <queryTableField id="34" name="Points - จากข้อ 4-8 สามารถจัดลำดับกระบวนการตามวิวัฒนาการของเอกภพ ได้ดังนี้ ........." tableColumnId="34"/>
      <queryTableField id="35" name="Feedback - จากข้อ 4-8 สามารถจัดลำดับกระบวนการตามวิวัฒนาการของเอกภพ ได้ดังนี้ ........." tableColumnId="35"/>
      <queryTableField id="36" name="กาแล็กซี กำเนิดมาพร้อมกับเอกภพ" tableColumnId="36"/>
      <queryTableField id="37" name="Points - กาแล็กซี กำเนิดมาพร้อมกับเอกภพ" tableColumnId="37"/>
      <queryTableField id="38" name="Feedback - กาแล็กซี กำเนิดมาพร้อมกับเอกภพ" tableColumnId="38"/>
      <queryTableField id="39" name="อุณหภูมิของเอกภพจะลดลง หลังจากกำเนิดของเอกภพ" tableColumnId="39"/>
      <queryTableField id="40" name="Points - อุณหภูมิของเอกภพจะลดลง หลังจากกำเนิดของเอกภพ" tableColumnId="40"/>
      <queryTableField id="41" name="Feedback - อุณหภูมิของเอกภพจะลดลง หลังจากกำเนิดของเอกภพ" tableColumnId="41"/>
      <queryTableField id="42" name="ในช่วง 10^-32 วินาที หลังบิกแบง เอกภพมีแต่อะตอมของไฮโดรเจนและฮีเลียม" tableColumnId="42"/>
      <queryTableField id="43" name="Points - ในช่วง 10^-32 วินาที หลังบิกแบง เอกภพมีแต่อะตอมของไฮโดรเจนและฮีเลียม" tableColumnId="43"/>
      <queryTableField id="44" name="Feedback - ในช่วง 10^-32 วินาที หลังบิกแบง เอกภพมีแต่อะตอมของไฮโดรเจนและฮีเลียม" tableColumnId="44"/>
      <queryTableField id="45" name="ไมโครเวฟพื้นหลังเป็นคลื่นแม่เหล็กไฟฟ้าที่หลงเหลืออยู่จากการกำเนิดของเอกภพ" tableColumnId="45"/>
      <queryTableField id="46" name="Points - ไมโครเวฟพื้นหลังเป็นคลื่นแม่เหล็กไฟฟ้าที่หลงเหลืออยู่จากการกำเนิดของเอกภพ" tableColumnId="46"/>
      <queryTableField id="47" name="Feedback - ไมโครเวฟพื้นหลังเป็นคลื่นแม่เหล็กไฟฟ้าที่หลงเหลืออยู่จากการกำเนิดของเอกภพ" tableColumnId="47"/>
      <queryTableField id="48" name="อุณหภูมิของไมโครเวฟพื้นหลังจากอวกาศที่พบในปัจจุบันสอดคล้องกับอุณหภูมิของเอกภพในช่วง 300,000 ปี ซึ่งเป็นไปตามทฤษฎีบิกแบง" tableColumnId="48"/>
      <queryTableField id="49" name="Points - อุณหภูมิของไมโครเวฟพื้นหลังจากอวกาศที่พบในปัจจุบันสอดคล้องกับอุณหภูมิของเอกภพในช่วง 300,000 ปี ซึ่งเป็นไปตามทฤษฎีบิกแบง" tableColumnId="49"/>
      <queryTableField id="50" name="Feedback - อุณหภูมิของไมโครเวฟพื้นหลังจากอวกาศที่พบในปัจจุบันสอดคล้องกับอุณหภูมิของเอกภพในช่วง 300,000 ปี ซึ่งเป็นไปตามทฤษฎีบิกแบง" tableColumnId="50"/>
      <queryTableField id="51" name="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tableColumnId="51"/>
      <queryTableField id="52" name="Points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tableColumnId="52"/>
      <queryTableField id="53" name="Feedback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tableColumnId="53"/>
      <queryTableField id="54" name="ปัจจุบันเอกภพมีอุณภูมิเฉลี่ยประมาณ 2.73 เคลวิน" tableColumnId="54"/>
      <queryTableField id="55" name="Points - ปัจจุบันเอกภพมีอุณภูมิเฉลี่ยประมาณ 2.73 เคลวิน" tableColumnId="55"/>
      <queryTableField id="56" name="Feedback - ปัจจุบันเอกภพมีอุณภูมิเฉลี่ยประมาณ 2.73 เคลวิน" tableColumnId="56"/>
      <queryTableField id="57" name="กาแล็กซีรุ่นแรก เกิดจากการรวมตัวกันของธาตุไฮโดรเจนและฮีเลียมที่เกิดจากบิกแบง" tableColumnId="57"/>
      <queryTableField id="58" name="Points - กาแล็กซีรุ่นแรก เกิดจากการรวมตัวกันของธาตุไฮโดรเจนและฮีเลียมที่เกิดจากบิกแบง" tableColumnId="58"/>
      <queryTableField id="59" name="Feedback - กาแล็กซีรุ่นแรก เกิดจากการรวมตัวกันของธาตุไฮโดรเจนและฮีเลียมที่เกิดจากบิกแบง" tableColumnId="59"/>
      <queryTableField id="60" name="ระบบสุริยะอยู่ที่บริเวณใจกลางกาแล็กซีทางช้างเผือก" tableColumnId="60"/>
      <queryTableField id="61" name="Points - ระบบสุริยะอยู่ที่บริเวณใจกลางกาแล็กซีทางช้างเผือก" tableColumnId="61"/>
      <queryTableField id="62" name="Feedback - ระบบสุริยะอยู่ที่บริเวณใจกลางกาแล็กซีทางช้างเผือก" tableColumnId="62"/>
      <queryTableField id="63" name="มนุษย์สามารถสังเกตเห็นกาแล็กซีทางช้างเผือกจากโลกได้ด้วยตาเปล่า" tableColumnId="63"/>
      <queryTableField id="64" name="Points - มนุษย์สามารถสังเกตเห็นกาแล็กซีทางช้างเผือกจากโลกได้ด้วยตาเปล่า" tableColumnId="64"/>
      <queryTableField id="65" name="Feedback - มนุษย์สามารถสังเกตเห็นกาแล็กซีทางช้างเผือกจากโลกได้ด้วยตาเปล่า" tableColumnId="65"/>
      <queryTableField id="66" name="กาแล็กซีทางช้างเผือก มีรูปทรงเป็นกังหันมีคาน มีโครงสร้าง 3 ส่วน คือนิวเคลียส จานและฮาโล" tableColumnId="66"/>
      <queryTableField id="67" name="Points - กาแล็กซีทางช้างเผือก มีรูปทรงเป็นกังหันมีคาน มีโครงสร้าง 3 ส่วน คือนิวเคลียส จานและฮาโล" tableColumnId="67"/>
      <queryTableField id="68" name="Feedback - กาแล็กซีทางช้างเผือก มีรูปทรงเป็นกังหันมีคาน มีโครงสร้าง 3 ส่วน คือนิวเคลียส จานและฮาโล" tableColumnId="68"/>
      <queryTableField id="69" name="อุณหภูมิของเอกภพในอดีตแตกต่างจากอุณหภูมิของเอกภพในปัจจุบันอย่างไร เพราะเหตุใด" tableColumnId="69"/>
      <queryTableField id="70" name="Points - อุณหภูมิของเอกภพในอดีตแตกต่างจากอุณหภูมิของเอกภพในปัจจุบันอย่างไร เพราะเหตุใด" tableColumnId="70"/>
      <queryTableField id="71" name="Feedback - อุณหภูมิของเอกภพในอดีตแตกต่างจากอุณหภูมิของเอกภพในปัจจุบันอย่างไร เพราะเหตุใด" tableColumnId="71"/>
      <queryTableField id="72" name="ไมโครเวฟพื้นหลังจากอวกาศเหมือนหรือต่างจากไมโครเวฟที่นักเรียนรู้จักอย่างไร" tableColumnId="72"/>
      <queryTableField id="73" name="Points - ไมโครเวฟพื้นหลังจากอวกาศเหมือนหรือต่างจากไมโครเวฟที่นักเรียนรู้จักอย่างไร" tableColumnId="73"/>
      <queryTableField id="74" name="Feedback - ไมโครเวฟพื้นหลังจากอวกาศเหมือนหรือต่างจากไมโครเวฟที่นักเรียนรู้จักอย่างไร" tableColumnId="74"/>
      <queryTableField id="75" name="............................. บริเวณที่อยู่รอบนอกสุดของกาแล็กซีทางช้างเผือก " tableColumnId="75"/>
      <queryTableField id="76" name="Points - ............................. บริเวณที่อยู่รอบนอกสุดของกาแล็กซีทางช้างเผือก " tableColumnId="76"/>
      <queryTableField id="77" name="Feedback - ............................. บริเวณที่อยู่รอบนอกสุดของกาแล็กซีทางช้างเผือก " tableColumnId="77"/>
      <queryTableField id="78" name="............................. บริเวณที่มีจำนวนดาวฤกษ์รวมตัวกันอย่างหนาแน่น " tableColumnId="78"/>
      <queryTableField id="79" name="Points - ............................. บริเวณที่มีจำนวนดาวฤกษ์รวมตัวกันอย่างหนาแน่น " tableColumnId="79"/>
      <queryTableField id="80" name="Feedback - ............................. บริเวณที่มีจำนวนดาวฤกษ์รวมตัวกันอย่างหนาแน่น " tableColumnId="80"/>
      <queryTableField id="81" name="............................. บริเวณที่มองเห็นเป็นเกลียวคล้ายกังหัน " tableColumnId="81"/>
      <queryTableField id="82" name="Points - ............................. บริเวณที่มองเห็นเป็นเกลียวคล้ายกังหัน " tableColumnId="82"/>
      <queryTableField id="83" name="Feedback - ............................. บริเวณที่มองเห็นเป็นเกลียวคล้ายกังหัน " tableColumnId="83"/>
      <queryTableField id="84" name="............................. บริเวณที่เราอาศัยอยู่ " tableColumnId="84"/>
      <queryTableField id="85" name="Points - ............................. บริเวณที่เราอาศัยอยู่ " tableColumnId="85"/>
      <queryTableField id="86" name="Feedback - ............................. บริเวณที่เราอาศัยอยู่ " tableColumnId="86"/>
      <queryTableField id="87" name="............................. สมากชิกของกาแล็กซี " tableColumnId="87"/>
      <queryTableField id="88" name="Points - ............................. สมากชิกของกาแล็กซี " tableColumnId="88"/>
      <queryTableField id="89" name="Feedback - ............................. สมากชิกของกาแล็กซี " tableColumnId="89"/>
      <queryTableField id="90" name="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tableColumnId="90"/>
      <queryTableField id="91" name="Points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tableColumnId="91"/>
      <queryTableField id="92" name="Feedback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tableColumnId="92"/>
      <queryTableField id="93" name="ทางช้างเผือกกับกาแล็กซีทางช้างเผือก เกี่ยวข้องกันอย่างไร" tableColumnId="93"/>
      <queryTableField id="94" name="Points - ทางช้างเผือกกับกาแล็กซีทางช้างเผือก เกี่ยวข้องกันอย่างไร" tableColumnId="94"/>
      <queryTableField id="95" name="Feedback - ทางช้างเผือกกับกาแล็กซีทางช้างเผือก เกี่ยวข้องกันอย่างไร" tableColumnId="95"/>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 connectionId="15" xr16:uid="{61938B5F-5174-43BE-B884-99C8A256E148}" autoFormatId="16" applyNumberFormats="0" applyBorderFormats="0" applyFontFormats="0" applyPatternFormats="0" applyAlignmentFormats="0" applyWidthHeightFormats="0">
  <queryTableRefresh nextId="21">
    <queryTableFields count="20">
      <queryTableField id="1" name="Id" tableColumnId="1"/>
      <queryTableField id="2" name="Start time" tableColumnId="2"/>
      <queryTableField id="3" name="Completion time" tableColumnId="3"/>
      <queryTableField id="4" name="Email" tableColumnId="4"/>
      <queryTableField id="5" name="Name" tableColumnId="5"/>
      <queryTableField id="6" name="ชื่อ - สกุล" tableColumnId="6"/>
      <queryTableField id="7" name="ห้อง" tableColumnId="7"/>
      <queryTableField id="8" name="เลขที่" tableColumnId="8"/>
      <queryTableField id="9" name="ดาวฤกษ์ดวงใดบ้างที่มนุษย์สามารถมองเห็นได้ในเวลากลางวัน เพราะอะไร" tableColumnId="9"/>
      <queryTableField id="10" name="เพราะเหตุใด เมื่อเราสังเกตดาวฤดษ์แต่ละดวงบนท้องฟ้าจึงมีความสว่างไม่เท่ากัน" tableColumnId="10"/>
      <queryTableField id="11" name="เราสามารถวัดความสว่างของหลอดไฟขนาด 60 วัตต์ ได้มากกว่าหลอดไฟขนาด 100 วัตต์ ได้ในกรณีใดบ้าง" tableColumnId="11"/>
      <queryTableField id="12" name="จากภาพ นักเรียนคิดว่า ปัจจัยใดที่มีผลต่อความส่องสว่างของดวงอาทิตย์" tableColumnId="12"/>
      <queryTableField id="13" name="โชติมาตรคืออะไร และใช้ในการศึกษาสมบัติใดของดาวฤกษ์" tableColumnId="13"/>
      <queryTableField id="14" name="โชติมาตรสัมบูรณ์คืออะไร และแตกต่างจากโชติมาตรปรากฏอย่างไร" tableColumnId="14"/>
      <queryTableField id="15" name="อุณหภูมิผิวของดาวมีความสัมพันธ์กับสีและสเปกตรัมของดาวอย่างไร" tableColumnId="15"/>
      <queryTableField id="16" name="นิดมองเห็นดาวฤกษ์ 3 ดวง เรียงกันบนท้องฟ้า มีสีนํ้าเงิน สีนํ้าเงินแกมขาว และสีแดง ดาวฤกษ์แต่ละสีมีความแตกต่างกันอย่างไร" tableColumnId="16"/>
      <queryTableField id="17" name="ดาว Betelgeuse น่าจะเป็นดาวฤกษ์ชนิดสเปกตรัมใด และมีอุณหภูมิผิวประมาณเท่าใด เพราะเหตใด" tableColumnId="17"/>
      <queryTableField id="18" name="จากตาราง ดาวฤกษ์ดวงใดมีความส่องสว่างน้อยที่สุด เมื่อสังเกตจากบนโลก เพราะเหตุใด" tableColumnId="18"/>
      <queryTableField id="19" name="จากตาราง ดาวฤกษ์ดวงใดมีความส่องสว่างมากที่สุด เมื่อกำหนดให้ดาวฤกษ์อยู่ห่างจากโลกเป็นระยะทาง 10 พาร์เซก เพราะเหตุใด" tableColumnId="19"/>
      <queryTableField id="20" name="มนุษย์สามารถสังเกตเห็นดาว A ในตอนกลางวันได้หรือไม่ เพราะเหตุใด" tableColumnId="20"/>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1" connectionId="16" xr16:uid="{D535FB23-26E1-4F6F-A13E-5C297ACDF9C8}" autoFormatId="16" applyNumberFormats="0" applyBorderFormats="0" applyFontFormats="0" applyPatternFormats="0" applyAlignmentFormats="0" applyWidthHeightFormats="0">
  <queryTableRefresh nextId="21">
    <queryTableFields count="20">
      <queryTableField id="1" name="Id" tableColumnId="1"/>
      <queryTableField id="2" name="Start time" tableColumnId="2"/>
      <queryTableField id="3" name="Completion time" tableColumnId="3"/>
      <queryTableField id="4" name="Email" tableColumnId="4"/>
      <queryTableField id="5" name="Name" tableColumnId="5"/>
      <queryTableField id="6" name="ชื่อ-สกุล" tableColumnId="6"/>
      <queryTableField id="7" name="ห้อง" tableColumnId="7"/>
      <queryTableField id="8" name="เลขที่" tableColumnId="8"/>
      <queryTableField id="9" name="1." tableColumnId="9"/>
      <queryTableField id="10" name="2." tableColumnId="10"/>
      <queryTableField id="11" name="3." tableColumnId="11"/>
      <queryTableField id="12" name="4." tableColumnId="12"/>
      <queryTableField id="13" name="เอกภพมีมวลสารอะไรที่รวมตัวกันจนเกิดเป็นดาวฤกษ์" tableColumnId="13"/>
      <queryTableField id="14" name="เอกภพมีแรงอะไรที่ทำให้มวลสารภายในเนบิวลาเกิดการยุบตัวรวมกัน" tableColumnId="14"/>
      <queryTableField id="15" name="บริเวณที่มวลสารยุบตัวรวมกันและมีความหนาแน่นมากขึ้น จะเกิดการเปลี่ยนแปลงอย่างไรบ้าง" tableColumnId="15"/>
      <queryTableField id="16" name="ดาวฤกษ์ก่อนเกิดจะสามารถพัฒนากลายเป็นดาวฤกษ์ จะต้องเกิดกระบวนการใด และบริเวณใด" tableColumnId="16"/>
      <queryTableField id="17" name="จงอธิบายสมดุลของแรงภายในแก่นของดาวฤกษ์ที่ทำให้ดาวฤกษ์มีขนาดและความสว่างคงที่" tableColumnId="17"/>
      <queryTableField id="18" name="ดาวฤกษ์มีความแตกต่างจากดาวฤกษ์ก่อนเกิดอย่างไร" tableColumnId="18"/>
      <queryTableField id="19" name="ดาวฤกษ์ที่เกิดขึ้นใหม่มักเกิดขึ้นในบริเวณใด" tableColumnId="19"/>
      <queryTableField id="20" name="กระบวนการใดที่ทำหน้าที่สร้างพลังงานของดาวฤกษ์ ทำให้ดาวฤกษ์สามารถปลดปล่อยพลังงาน_x000a_และแสงภายในตัวเอง" tableColumnId="20"/>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1" connectionId="8" xr16:uid="{B8A8E1BF-8C62-41EE-87AB-390E58B9A815}" autoFormatId="16" applyNumberFormats="0" applyBorderFormats="0" applyFontFormats="0" applyPatternFormats="0" applyAlignmentFormats="0" applyWidthHeightFormats="0">
  <queryTableRefresh nextId="87">
    <queryTableFields count="86">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1. ความส่องสว่างของดาวฤกษ์ขึ้นอยู่กับปัจจัยใดบ้าง ปัจจัยดังกล่าวมีความสัมพันธ์กันอย่างไร" tableColumnId="18"/>
      <queryTableField id="19" name="Points - 1. ความส่องสว่างของดาวฤกษ์ขึ้นอยู่กับปัจจัยใดบ้าง ปัจจัยดังกล่าวมีความสัมพันธ์กันอย่างไร" tableColumnId="19"/>
      <queryTableField id="20" name="Feedback - 1. ความส่องสว่างของดาวฤกษ์ขึ้นอยู่กับปัจจัยใดบ้าง ปัจจัยดังกล่าวมีความสัมพันธ์กันอย่างไร" tableColumnId="20"/>
      <queryTableField id="21" name="2. โชติมาตรปรากฏและโชติมาตรสัมบูรณ์ต่างกันอย่างไร" tableColumnId="21"/>
      <queryTableField id="22" name="Points - 2. โชติมาตรปรากฏและโชติมาตรสัมบูรณ์ต่างกันอย่างไร" tableColumnId="22"/>
      <queryTableField id="23" name="Feedback - 2. โชติมาตรปรากฏและโชติมาตรสัมบูรณ์ต่างกันอย่างไร" tableColumnId="23"/>
      <queryTableField id="24" name="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tableColumnId="24"/>
      <queryTableField id="25" name="Points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tableColumnId="25"/>
      <queryTableField id="26" name="Feedback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tableColumnId="26"/>
      <queryTableField id="27" name="4.1 ดาวดวงใดเมื่อมองจากโลก จะเห็นสว่างที่สุด" tableColumnId="27"/>
      <queryTableField id="28" name="Points - 4.1 ดาวดวงใดเมื่อมองจากโลก จะเห็นสว่างที่สุด" tableColumnId="28"/>
      <queryTableField id="29" name="Feedback - 4.1 ดาวดวงใดเมื่อมองจากโลก จะเห็นสว่างที่สุด" tableColumnId="29"/>
      <queryTableField id="30" name="4.2 ดวงใดที่มีอุณหภูมิผิวสูงที่สุด" tableColumnId="30"/>
      <queryTableField id="31" name="Points - 4.2 ดวงใดที่มีอุณหภูมิผิวสูงที่สุด" tableColumnId="31"/>
      <queryTableField id="32" name="Feedback - 4.2 ดวงใดที่มีอุณหภูมิผิวสูงที่สุด" tableColumnId="32"/>
      <queryTableField id="33" name="4.3 ดาวดวงใดที่มีอุณหภูมิผิวใกล้เคียงกับดวงอาทิตย์มากที่สุด" tableColumnId="33"/>
      <queryTableField id="34" name="Points - 4.3 ดาวดวงใดที่มีอุณหภูมิผิวใกล้เคียงกับดวงอาทิตย์มากที่สุด" tableColumnId="34"/>
      <queryTableField id="35" name="Feedback - 4.3 ดาวดวงใดที่มีอุณหภูมิผิวใกล้เคียงกับดวงอาทิตย์มากที่สุด" tableColumnId="35"/>
      <queryTableField id="36" name="4.4 ดาวดวงที่มีอุณหภูมิผิวใกล้เคียงกับดวงอาทิตย์มากที่สุด พิจารณาจากข้อมูลใด" tableColumnId="36"/>
      <queryTableField id="37" name="Points - 4.4 ดาวดวงที่มีอุณหภูมิผิวใกล้เคียงกับดวงอาทิตย์มากที่สุด พิจารณาจากข้อมูลใด" tableColumnId="37"/>
      <queryTableField id="38" name="Feedback - 4.4 ดาวดวงที่มีอุณหภูมิผิวใกล้เคียงกับดวงอาทิตย์มากที่สุด พิจารณาจากข้อมูลใด" tableColumnId="38"/>
      <queryTableField id="39" name="5. เพราะเหตุใดเมื่อมองจากโลกนักเรียนจึงเห็นดวงอาทิตย์สว่างกว่าดาวซิริอัสทั้งที่ดาวซิริอัส มีกำลังส่องสว่างมากกว่าดวงอาทิตย์" tableColumnId="39"/>
      <queryTableField id="40" name="Points - 5. เพราะเหตุใดเมื่อมองจากโลกนักเรียนจึงเห็นดวงอาทิตย์สว่างกว่าดาวซิริอัสทั้งที่ดาวซิริอัส มีกำลังส่องสว่างมากกว่าดวงอาทิตย์" tableColumnId="40"/>
      <queryTableField id="41" name="Feedback - 5. เพราะเหตุใดเมื่อมองจากโลกนักเรียนจึงเห็นดวงอาทิตย์สว่างกว่าดาวซิริอัสทั้งที่ดาวซิริอัส มีกำลังส่องสว่างมากกว่าดวงอาทิตย์" tableColumnId="41"/>
      <queryTableField id="42" name="6. เนบิวลามีความสัมพันธ์กับดาวฤกษ์อย่างไร" tableColumnId="42"/>
      <queryTableField id="43" name="Points - 6. เนบิวลามีความสัมพันธ์กับดาวฤกษ์อย่างไร" tableColumnId="43"/>
      <queryTableField id="44" name="Feedback - 6. เนบิวลามีความสัมพันธ์กับดาวฤกษ์อย่างไร" tableColumnId="44"/>
      <queryTableField id="45" name="7. เพราะเหตุใดดาวฤกษ์ที่มีมวลน้อย จึงมีช่วงชีวิตที่ยาวนานกว่าดาวฤกษ์ที่มีมวลมาก" tableColumnId="45"/>
      <queryTableField id="46" name="Points - 7. เพราะเหตุใดดาวฤกษ์ที่มีมวลน้อย จึงมีช่วงชีวิตที่ยาวนานกว่าดาวฤกษ์ที่มีมวลมาก" tableColumnId="46"/>
      <queryTableField id="47" name="Feedback - 7. เพราะเหตุใดดาวฤกษ์ที่มีมวลน้อย จึงมีช่วงชีวิตที่ยาวนานกว่าดาวฤกษ์ที่มีมวลมาก" tableColumnId="47"/>
      <queryTableField id="48" name="8.1 หมายเลข 1 คืออะไร" tableColumnId="48"/>
      <queryTableField id="49" name="Points - 8.1 หมายเลข 1 คืออะไร" tableColumnId="49"/>
      <queryTableField id="50" name="Feedback - 8.1 หมายเลข 1 คืออะไร" tableColumnId="50"/>
      <queryTableField id="51" name="8.2 หมายเลข 2 คืออะไร" tableColumnId="51"/>
      <queryTableField id="52" name="Points - 8.2 หมายเลข 2 คืออะไร" tableColumnId="52"/>
      <queryTableField id="53" name="Feedback - 8.2 หมายเลข 2 คืออะไร" tableColumnId="53"/>
      <queryTableField id="54" name="8.3 หมายเลข 3 คืออะไร" tableColumnId="54"/>
      <queryTableField id="55" name="Points - 8.3 หมายเลข 3 คืออะไร" tableColumnId="55"/>
      <queryTableField id="56" name="Feedback - 8.3 หมายเลข 3 คืออะไร" tableColumnId="56"/>
      <queryTableField id="57" name="8.4 หมายเลข 4 คืออะไร" tableColumnId="57"/>
      <queryTableField id="58" name="Points - 8.4 หมายเลข 4 คืออะไร" tableColumnId="58"/>
      <queryTableField id="59" name="Feedback - 8.4 หมายเลข 4 คืออะไร" tableColumnId="59"/>
      <queryTableField id="60" name="8.5 หมายเลข 5 คืออะไร" tableColumnId="60"/>
      <queryTableField id="61" name="Points - 8.5 หมายเลข 5 คืออะไร" tableColumnId="61"/>
      <queryTableField id="62" name="Feedback - 8.5 หมายเลข 5 คืออะไร" tableColumnId="62"/>
      <queryTableField id="63" name="8.6 หมายเลข 6 คืออะไร" tableColumnId="63"/>
      <queryTableField id="64" name="Points - 8.6 หมายเลข 6 คืออะไร" tableColumnId="64"/>
      <queryTableField id="65" name="Feedback - 8.6 หมายเลข 6 คืออะไร" tableColumnId="65"/>
      <queryTableField id="66" name="8.7 หมายเลข 7 คืออะไร" tableColumnId="66"/>
      <queryTableField id="67" name="Points - 8.7 หมายเลข 7 คืออะไร" tableColumnId="67"/>
      <queryTableField id="68" name="Feedback - 8.7 หมายเลข 7 คืออะไร" tableColumnId="68"/>
      <queryTableField id="69" name="8.8 หมายเลข 8 คืออะไร" tableColumnId="69"/>
      <queryTableField id="70" name="Points - 8.8 หมายเลข 8 คืออะไร" tableColumnId="70"/>
      <queryTableField id="71" name="Feedback - 8.8 หมายเลข 8 คืออะไร" tableColumnId="71"/>
      <queryTableField id="72" name="8.9 หมายเลข 9 คืออะไร" tableColumnId="72"/>
      <queryTableField id="73" name="Points - 8.9 หมายเลข 9 คืออะไร" tableColumnId="73"/>
      <queryTableField id="74" name="Feedback - 8.9 หมายเลข 9 คืออะไร" tableColumnId="74"/>
      <queryTableField id="75" name="8.10 หมายเลข 10 คืออะไร" tableColumnId="75"/>
      <queryTableField id="76" name="Points - 8.10 หมายเลข 10 คืออะไร" tableColumnId="76"/>
      <queryTableField id="77" name="Feedback - 8.10 หมายเลข 10 คืออะไร" tableColumnId="77"/>
      <queryTableField id="78" name="8.11 หมายเลข 11 คืออะไร" tableColumnId="78"/>
      <queryTableField id="79" name="Points - 8.11 หมายเลข 11 คืออะไร" tableColumnId="79"/>
      <queryTableField id="80" name="Feedback - 8.11 หมายเลข 11 คืออะไร" tableColumnId="80"/>
      <queryTableField id="81" name="9. ปัจจุบันดวงอาทิตย์ของเราอายุประมาณเท่าไร และจะมีอายุขัยอีกประมาณกี่ปี" tableColumnId="81"/>
      <queryTableField id="82" name="Points - 9. ปัจจุบันดวงอาทิตย์ของเราอายุประมาณเท่าไร และจะมีอายุขัยอีกประมาณกี่ปี" tableColumnId="82"/>
      <queryTableField id="83" name="Feedback - 9. ปัจจุบันดวงอาทิตย์ของเราอายุประมาณเท่าไร และจะมีอายุขัยอีกประมาณกี่ปี" tableColumnId="83"/>
      <queryTableField id="84" name="10. ธาตุต่าง ๆ บนโลกและในตัวเราเกี่ยวข้องกับวิวัฒนาการของดาวฤกษ์หรือไม่ อย่างไร" tableColumnId="84"/>
      <queryTableField id="85" name="Points - 10. ธาตุต่าง ๆ บนโลกและในตัวเราเกี่ยวข้องกับวิวัฒนาการของดาวฤกษ์หรือไม่ อย่างไร" tableColumnId="85"/>
      <queryTableField id="86" name="Feedback - 10. ธาตุต่าง ๆ บนโลกและในตัวเราเกี่ยวข้องกับวิวัฒนาการของดาวฤกษ์หรือไม่ อย่างไร" tableColumnId="86"/>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alData_1" connectionId="17" xr16:uid="{01556EAA-B903-46A9-900C-D56D2C1A908E}" autoFormatId="16" applyNumberFormats="0" applyBorderFormats="0" applyFontFormats="0" applyPatternFormats="0" applyAlignmentFormats="0" applyWidthHeightFormats="0">
  <queryTableRefresh nextId="27">
    <queryTableFields count="26">
      <queryTableField id="1" name="Id" tableColumnId="1"/>
      <queryTableField id="2" name="Start time" tableColumnId="2"/>
      <queryTableField id="3" name="Completion time" tableColumnId="3"/>
      <queryTableField id="4" name="Email" tableColumnId="4"/>
      <queryTableField id="5" name="Name" tableColumnId="5"/>
      <queryTableField id="6" name="ชื่อ-สกุล" tableColumnId="6"/>
      <queryTableField id="7" name="ห้อง" tableColumnId="7"/>
      <queryTableField id="8" name="เลขที่" tableColumnId="8"/>
      <queryTableField id="9" name="ระบบสุริยะมีต้นกำเนิดมาจากสิ่งใด" tableColumnId="9"/>
      <queryTableField id="10" name="ดวงอาทิตย์เกิดขึ้นได้อย่างไร" tableColumnId="10"/>
      <queryTableField id="11" name="ดาวเคราะห์ในระบบสุริยะเกิดขึ้นได้อย่างไร" tableColumnId="11"/>
      <queryTableField id="12" name="เพราะเหตุใดดาวเคราะห์ชั้นในจึงเป็นดาวเคราะห์หินและดาวเคราะห์ชั้นนอกเป็นดาวเคราะห์แก๊ส" tableColumnId="12"/>
      <queryTableField id="13" name="เขตบริวารของดวงอาทิตย์แบ่งเป็นกี่เขต อะไรบ้าง" tableColumnId="13"/>
      <queryTableField id="14" name="เขตดาวเคราะห์ชั้นนอกประกอบด้วยดาวเคราะห์ใดบ้าง" tableColumnId="14"/>
      <queryTableField id="15" name="เขตดาวเคราะห์น้อยประกอบด้วยสิ่งใดบ้าง" tableColumnId="15"/>
      <queryTableField id="16" name="เขตดงดาวหางประกอบด้วยสิ่งใดบ้าง" tableColumnId="16"/>
      <queryTableField id="17" name="ดาวเคราะห์ที่เอื้อต่อการดำรงชีวิตควรมีสมบัติอย่างไร" tableColumnId="17"/>
      <queryTableField id="18" name="1. " tableColumnId="18"/>
      <queryTableField id="19" name="2." tableColumnId="19"/>
      <queryTableField id="20" name="3. " tableColumnId="20"/>
      <queryTableField id="21" name="4. " tableColumnId="21"/>
      <queryTableField id="22" name="ดาวฤกษ์ดวงใดที่มีอุณหภูมิพื้นผิวของดาวใกล้เคียงกับดวงอาทิตย์" tableColumnId="22"/>
      <queryTableField id="23" name="ดาวเคราะห์ดวงใดที่มีลักษณะใกล้เคียงกับโลกมากที่สุด เพราะเหตุใด" tableColumnId="23"/>
      <queryTableField id="24" name="ดาวเคราะห์นอกระบบสุริยะดวงใดที่อยู่ในเขตที่เอื้อต่อการมีสิ่งมีชีวิต" tableColumnId="24"/>
      <queryTableField id="25" name="ดาวเคราะห์นอกระบบสุริยะดวงใดที่ไม่สามารถมีสิ่งมีชีวิตอาศัยอยู่ได้ เพราะเหตุใด" tableColumnId="25"/>
      <queryTableField id="26" name="ดาวเคราะห์นอกระบบสุริยะดวงใดที่สามารถมีสิ่งมีชีวิตอาศัยอยู่ได้ เพราะเหตุใด" tableColumnId="26"/>
    </queryTable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ExternalData_1" connectionId="9" xr16:uid="{D86A0C32-E107-4397-9E15-8F1CC8938D0C}" autoFormatId="16" applyNumberFormats="0" applyBorderFormats="0" applyFontFormats="0" applyPatternFormats="0" applyAlignmentFormats="0" applyWidthHeightFormats="0">
  <queryTableRefresh nextId="72">
    <queryTableFields count="71">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1._x0009_จากความรู้เรื่องกำเนิดระบบสุริยะ เพราะเหตุใดจึงกล่าวว่าดวงอาทิตย์เป็นดาวฤกษ์รุ่นหลัง" tableColumnId="18"/>
      <queryTableField id="19" name="Points - 1._x0009_จากความรู้เรื่องกำเนิดระบบสุริยะ เพราะเหตุใดจึงกล่าวว่าดวงอาทิตย์เป็นดาวฤกษ์รุ่นหลัง" tableColumnId="19"/>
      <queryTableField id="20" name="Feedback - 1._x0009_จากความรู้เรื่องกำเนิดระบบสุริยะ เพราะเหตุใดจึงกล่าวว่าดวงอาทิตย์เป็นดาวฤกษ์รุ่นหลัง" tableColumnId="20"/>
      <queryTableField id="21" name="ความหนาแน่นของดาวเคราะห์หินและดาวเคราะห์แก๊สเหมือนหรือต่างกันอย่างไร" tableColumnId="21"/>
      <queryTableField id="22" name="Points - ความหนาแน่นของดาวเคราะห์หินและดาวเคราะห์แก๊สเหมือนหรือต่างกันอย่างไร" tableColumnId="22"/>
      <queryTableField id="23" name="Feedback - ความหนาแน่นของดาวเคราะห์หินและดาวเคราะห์แก๊สเหมือนหรือต่างกันอย่างไร" tableColumnId="23"/>
      <queryTableField id="24" name="3.1 ดาวเคราะห์แต่ละดวงมีองค์ประกอบเหมือนหรือแตกต่างกันอย่างไร" tableColumnId="24"/>
      <queryTableField id="25" name="Points - 3.1 ดาวเคราะห์แต่ละดวงมีองค์ประกอบเหมือนหรือแตกต่างกันอย่างไร" tableColumnId="25"/>
      <queryTableField id="26" name="Feedback - 3.1 ดาวเคราะห์แต่ละดวงมีองค์ประกอบเหมือนหรือแตกต่างกันอย่างไร" tableColumnId="26"/>
      <queryTableField id="27" name="3.2 เพราะเหตุใดชั้นบรรยากาศของโลกจึงมีปริมาณแก๊สออกซิเจนมากกว่าดาวเคราะห์ดวงอื่นและออกซิเจนบนโลกมาจากที่ใด" tableColumnId="27"/>
      <queryTableField id="28" name="Points - 3.2 เพราะเหตุใดชั้นบรรยากาศของโลกจึงมีปริมาณแก๊สออกซิเจนมากกว่าดาวเคราะห์ดวงอื่นและออกซิเจนบนโลกมาจากที่ใด" tableColumnId="28"/>
      <queryTableField id="29" name="Feedback - 3.2 เพราะเหตุใดชั้นบรรยากาศของโลกจึงมีปริมาณแก๊สออกซิเจนมากกว่าดาวเคราะห์ดวงอื่นและออกซิเจนบนโลกมาจากที่ใด" tableColumnId="29"/>
      <queryTableField id="30" name="4.1 เป็นบริเวณที่เกิดปฏิกิริยาเทอร์มอนิวเคลียร์" tableColumnId="30"/>
      <queryTableField id="31" name="Points - 4.1 เป็นบริเวณที่เกิดปฏิกิริยาเทอร์มอนิวเคลียร์" tableColumnId="31"/>
      <queryTableField id="32" name="Feedback - 4.1 เป็นบริเวณที่เกิดปฏิกิริยาเทอร์มอนิวเคลียร์" tableColumnId="32"/>
      <queryTableField id="33" name="4.2 เป็นเขตที่มีการถ่ายโอนพลังงาน ซึ่งอยู่ระหว่างแก่นและเขตการพาความร้อน" tableColumnId="33"/>
      <queryTableField id="34" name="Points - 4.2 เป็นเขตที่มีการถ่ายโอนพลังงาน ซึ่งอยู่ระหว่างแก่นและเขตการพาความร้อน" tableColumnId="34"/>
      <queryTableField id="35" name="Feedback - 4.2 เป็นเขตที่มีการถ่ายโอนพลังงาน ซึ่งอยู่ระหว่างแก่นและเขตการพาความร้อน" tableColumnId="35"/>
      <queryTableField id="36" name="4.3 เป็นเขตที่ถ่ายโอนความร้อนออกสู่ผิวของดวงอาทิตย์" tableColumnId="36"/>
      <queryTableField id="37" name="Points - 4.3 เป็นเขตที่ถ่ายโอนความร้อนออกสู่ผิวของดวงอาทิตย์" tableColumnId="37"/>
      <queryTableField id="38" name="Feedback - 4.3 เป็นเขตที่ถ่ายโอนความร้อนออกสู่ผิวของดวงอาทิตย์" tableColumnId="38"/>
      <queryTableField id="39" name="4.4   เป็นบริเวณที่สามารถมองเห็นได้ด้วยตาเปล่า (เมื่อมองผ่านแผ่นกรองแสงสุริยะ)" tableColumnId="39"/>
      <queryTableField id="40" name="Points - 4.4   เป็นบริเวณที่สามารถมองเห็นได้ด้วยตาเปล่า (เมื่อมองผ่านแผ่นกรองแสงสุริยะ)" tableColumnId="40"/>
      <queryTableField id="41" name="Feedback - 4.4   เป็นบริเวณที่สามารถมองเห็นได้ด้วยตาเปล่า (เมื่อมองผ่านแผ่นกรองแสงสุริยะ)" tableColumnId="41"/>
      <queryTableField id="42" name="4.5 อยู่บริเวณผิวดวงอาทิตย์ ซึ่งมีอุณหภูมิต่ำกว่าบริเวณข้างเคียง" tableColumnId="42"/>
      <queryTableField id="43" name="Points - 4.5 อยู่บริเวณผิวดวงอาทิตย์ ซึ่งมีอุณหภูมิต่ำกว่าบริเวณข้างเคียง" tableColumnId="43"/>
      <queryTableField id="44" name="Feedback - 4.5 อยู่บริเวณผิวดวงอาทิตย์ ซึ่งมีอุณหภูมิต่ำกว่าบริเวณข้างเคียง" tableColumnId="44"/>
      <queryTableField id="45" name="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tableColumnId="45"/>
      <queryTableField id="46" name="Points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tableColumnId="46"/>
      <queryTableField id="47" name="Feedback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tableColumnId="47"/>
      <queryTableField id="48" name="5. ก" tableColumnId="48"/>
      <queryTableField id="49" name="Points - 5. ก" tableColumnId="49"/>
      <queryTableField id="50" name="Feedback - 5. ก" tableColumnId="50"/>
      <queryTableField id="51" name="5. ข" tableColumnId="51"/>
      <queryTableField id="52" name="Points - 5. ข" tableColumnId="52"/>
      <queryTableField id="53" name="Feedback - 5. ข" tableColumnId="53"/>
      <queryTableField id="54" name="5. ค" tableColumnId="54"/>
      <queryTableField id="55" name="Points - 5. ค" tableColumnId="55"/>
      <queryTableField id="56" name="Feedback - 5. ค" tableColumnId="56"/>
      <queryTableField id="57" name="5. ง" tableColumnId="57"/>
      <queryTableField id="58" name="Points - 5. ง" tableColumnId="58"/>
      <queryTableField id="59" name="Feedback - 5. ง" tableColumnId="59"/>
      <queryTableField id="60" name="5. จ" tableColumnId="60"/>
      <queryTableField id="61" name="Points - 5. จ" tableColumnId="61"/>
      <queryTableField id="62" name="Feedback - 5. จ" tableColumnId="62"/>
      <queryTableField id="63" name="5. ฉ" tableColumnId="63"/>
      <queryTableField id="64" name="Points - 5. ฉ" tableColumnId="64"/>
      <queryTableField id="65" name="Feedback - 5. ฉ" tableColumnId="65"/>
      <queryTableField id="66" name="6._x0009_จุดมืดดวงอาทิตย์เกิดขึ้นได้อย่างไร" tableColumnId="66"/>
      <queryTableField id="67" name="Points - 6._x0009_จุดมืดดวงอาทิตย์เกิดขึ้นได้อย่างไร" tableColumnId="67"/>
      <queryTableField id="68" name="Feedback - 6._x0009_จุดมืดดวงอาทิตย์เกิดขึ้นได้อย่างไร" tableColumnId="68"/>
      <queryTableField id="69" name="7._x0009_พายุสุริยะเกิดขึ้นได้อย่างไรและส่งผลกระทบต่อสิ่งมีชีวิตบนโลกหรือไม่ อย่างไร" tableColumnId="69"/>
      <queryTableField id="70" name="Points - 7._x0009_พายุสุริยะเกิดขึ้นได้อย่างไรและส่งผลกระทบต่อสิ่งมีชีวิตบนโลกหรือไม่ อย่างไร" tableColumnId="70"/>
      <queryTableField id="71" name="Feedback - 7._x0009_พายุสุริยะเกิดขึ้นได้อย่างไรและส่งผลกระทบต่อสิ่งมีชีวิตบนโลกหรือไม่ อย่างไร" tableColumnId="71"/>
    </queryTableFields>
  </queryTableRefresh>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ExternalData_1" connectionId="1" xr16:uid="{F40569ED-BB6F-4C55-BA18-2600F7D71BFB}"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ขณะที่เอกภพเริ่มกำเนิดขึ้น เอกภพมีลักษณะอย่างไร" tableColumnId="18"/>
      <queryTableField id="19" name="Points - ขณะที่เอกภพเริ่มกำเนิดขึ้น เอกภพมีลักษณะอย่างไร" tableColumnId="19"/>
      <queryTableField id="20" name="Feedback - ขณะที่เอกภพเริ่มกำเนิดขึ้น เอกภพมีลักษณะอย่างไร" tableColumnId="20"/>
      <queryTableField id="21" name="ข้อใดเป็นอนุภาคมูลฐานที่เกิดขึ้นหลังบิกแบงก่อนชนิดอื่น" tableColumnId="21"/>
      <queryTableField id="22" name="Points - ข้อใดเป็นอนุภาคมูลฐานที่เกิดขึ้นหลังบิกแบงก่อนชนิดอื่น" tableColumnId="22"/>
      <queryTableField id="23" name="Feedback - ข้อใดเป็นอนุภาคมูลฐานที่เกิดขึ้นหลังบิกแบงก่อนชนิดอื่น" tableColumnId="23"/>
      <queryTableField id="24" name="อนุภาคใดประกอบขึ้นจากอนุภาคอื่น " tableColumnId="24"/>
      <queryTableField id="25" name="Points - อนุภาคใดประกอบขึ้นจากอนุภาคอื่น " tableColumnId="25"/>
      <queryTableField id="26" name="Feedback - อนุภาคใดประกอบขึ้นจากอนุภาคอื่น " tableColumnId="26"/>
      <queryTableField id="27" name="การค้นพบข้อมูลใดที่สนับสนุนแนวคิดทฤษฎีบิกแบง (คำตอบอาจมีได้มากกว่า 1 ข้อ)_x000a_" tableColumnId="27"/>
      <queryTableField id="28" name="Points - การค้นพบข้อมูลใดที่สนับสนุนแนวคิดทฤษฎีบิกแบง (คำตอบอาจมีได้มากกว่า 1 ข้อ)_x000a_" tableColumnId="28"/>
      <queryTableField id="29" name="Feedback - การค้นพบข้อมูลใดที่สนับสนุนแนวคิดทฤษฎีบิกแบง (คำตอบอาจมีได้มากกว่า 1 ข้อ)_x000a_" tableColumnId="29"/>
      <queryTableField id="30" name="เอ็ดวิน ฮับเบิล ได้ศึกษาเกี่ยวกับเรื่องในข้อใดที่ทำให้พบว่าเอกภพมีการขยายตัว " tableColumnId="30"/>
      <queryTableField id="31" name="Points - เอ็ดวิน ฮับเบิล ได้ศึกษาเกี่ยวกับเรื่องในข้อใดที่ทำให้พบว่าเอกภพมีการขยายตัว " tableColumnId="31"/>
      <queryTableField id="32" name="Feedback - เอ็ดวิน ฮับเบิล ได้ศึกษาเกี่ยวกับเรื่องในข้อใดที่ทำให้พบว่าเอกภพมีการขยายตัว " tableColumnId="32"/>
      <queryTableField id="33" name="อัตราการขยายตัวของเอกภพเป็นอย่างไร" tableColumnId="33"/>
      <queryTableField id="34" name="Points - อัตราการขยายตัวของเอกภพเป็นอย่างไร" tableColumnId="34"/>
      <queryTableField id="35" name="Feedback - อัตราการขยายตัวของเอกภพเป็นอย่างไร" tableColumnId="35"/>
      <queryTableField id="36" name="ทฤษฎีบิกแบงสามารถใช้อธิบายอุณหภูมิของเอกภพและปริมาณของอนุภาคในเอกภพได้ตามข้อใด (อาจมีคำตอบมากกว่า 1 ข้อ)_x000a_" tableColumnId="36"/>
      <queryTableField id="37" name="Points - ทฤษฎีบิกแบงสามารถใช้อธิบายอุณหภูมิของเอกภพและปริมาณของอนุภาคในเอกภพได้ตามข้อใด (อาจมีคำตอบมากกว่า 1 ข้อ)_x000a_" tableColumnId="37"/>
      <queryTableField id="38" name="Feedback - ทฤษฎีบิกแบงสามารถใช้อธิบายอุณหภูมิของเอกภพและปริมาณของอนุภาคในเอกภพได้ตามข้อใด (อาจมีคำตอบมากกว่า 1 ข้อ)_x000a_" tableColumnId="38"/>
      <queryTableField id="39" name="จากรูป เป็นการวัดความยาวคลื่นของกาแล็กซีจำนวน 5 กาแล็กซี โดยที่ ความยาวคลื่นปกติเท่ากับ 653 nm_x000a_ข้อใดกล่าวถูกต้อง" tableColumnId="39"/>
      <queryTableField id="40" name="Points - จากรูป เป็นการวัดความยาวคลื่นของกาแล็กซีจำนวน 5 กาแล็กซี โดยที่ ความยาวคลื่นปกติเท่ากับ 653 nm_x000a_ข้อใดกล่าวถูกต้อง" tableColumnId="40"/>
      <queryTableField id="41" name="Feedback - จากรูป เป็นการวัดความยาวคลื่นของกาแล็กซีจำนวน 5 กาแล็กซี โดยที่ ความยาวคลื่นปกติเท่ากับ 653 nm_x000a_ข้อใดกล่าวถูกต้อง" tableColumnId="41"/>
      <queryTableField id="42" name="ข้อใดเป็นการเรียงลำดับระบบจากเล็กไปใหญ่ " tableColumnId="42"/>
      <queryTableField id="43" name="Points - ข้อใดเป็นการเรียงลำดับระบบจากเล็กไปใหญ่ " tableColumnId="43"/>
      <queryTableField id="44" name="Feedback - ข้อใดเป็นการเรียงลำดับระบบจากเล็กไปใหญ่ " tableColumnId="44"/>
      <queryTableField id="45" name="จากรูป เป็นกาแล็กซีชนิดใด" tableColumnId="45"/>
      <queryTableField id="46" name="Points - จากรูป เป็นกาแล็กซีชนิดใด" tableColumnId="46"/>
      <queryTableField id="47" name="Feedback - จากรูป เป็นกาแล็กซีชนิดใด" tableColumnId="47"/>
    </queryTableFields>
  </queryTableRefresh>
</queryTable>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ExternalData_1" connectionId="2" xr16:uid="{885BFD21-E625-487D-8AB1-D791DDA7903C}" autoFormatId="16" applyNumberFormats="0" applyBorderFormats="0" applyFontFormats="0" applyPatternFormats="0" applyAlignmentFormats="0" applyWidthHeightFormats="0">
  <queryTableRefresh nextId="48">
    <queryTableFields count="47">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ชื่อ สกุล" tableColumnId="9"/>
      <queryTableField id="10" name="Points - ชื่อ สกุล" tableColumnId="10"/>
      <queryTableField id="11" name="Feedback - ชื่อ สกุล" tableColumnId="11"/>
      <queryTableField id="12" name="ห้อง" tableColumnId="12"/>
      <queryTableField id="13" name="Points - ห้อง" tableColumnId="13"/>
      <queryTableField id="14" name="Feedback - ห้อง" tableColumnId="14"/>
      <queryTableField id="15" name="เลขที่" tableColumnId="15"/>
      <queryTableField id="16" name="Points - เลขที่" tableColumnId="16"/>
      <queryTableField id="17" name="Feedback - เลขที่" tableColumnId="17"/>
      <queryTableField id="18" name="ดาวฤกษ์เกิดขึ้นจากสสารใดในเอกภพ" tableColumnId="18"/>
      <queryTableField id="19" name="Points - ดาวฤกษ์เกิดขึ้นจากสสารใดในเอกภพ" tableColumnId="19"/>
      <queryTableField id="20" name="Feedback - ดาวฤกษ์เกิดขึ้นจากสสารใดในเอกภพ" tableColumnId="20"/>
      <queryTableField id="21" name="ดาวฤกษ์ประกอบด้วยธาตุใด" tableColumnId="21"/>
      <queryTableField id="22" name="Points - ดาวฤกษ์ประกอบด้วยธาตุใด" tableColumnId="22"/>
      <queryTableField id="23" name="Feedback - ดาวฤกษ์ประกอบด้วยธาตุใด" tableColumnId="23"/>
      <queryTableField id="24" name="ดาวฤกษ์ก่อนเกิดหรือโปรโตสตาร์มีต้นกำเนิดจากสิ่งใด" tableColumnId="24"/>
      <queryTableField id="25" name="Points - ดาวฤกษ์ก่อนเกิดหรือโปรโตสตาร์มีต้นกำเนิดจากสิ่งใด" tableColumnId="25"/>
      <queryTableField id="26" name="Feedback - ดาวฤกษ์ก่อนเกิดหรือโปรโตสตาร์มีต้นกำเนิดจากสิ่งใด" tableColumnId="26"/>
      <queryTableField id="27" name="ชนิดสเปกตรัมในข้อใดมีอุณหภูมิผิวของดาวฤกษ์ที่ 3,500-4,900 เคลวิน " tableColumnId="27"/>
      <queryTableField id="28" name="Points - ชนิดสเปกตรัมในข้อใดมีอุณหภูมิผิวของดาวฤกษ์ที่ 3,500-4,900 เคลวิน " tableColumnId="28"/>
      <queryTableField id="29" name="Feedback - ชนิดสเปกตรัมในข้อใดมีอุณหภูมิผิวของดาวฤกษ์ที่ 3,500-4,900 เคลวิน " tableColumnId="29"/>
      <queryTableField id="30" name="ดวงอาทิตย์เป็นดาวฤกษ์ที่มีอุณหภูมิพื้นผิวประมาณ 5,600 เคลวิน ดวงอาทิตย์มีสีใด" tableColumnId="30"/>
      <queryTableField id="31" name="Points - ดวงอาทิตย์เป็นดาวฤกษ์ที่มีอุณหภูมิพื้นผิวประมาณ 5,600 เคลวิน ดวงอาทิตย์มีสีใด" tableColumnId="31"/>
      <queryTableField id="32" name="Feedback - ดวงอาทิตย์เป็นดาวฤกษ์ที่มีอุณหภูมิพื้นผิวประมาณ 5,600 เคลวิน ดวงอาทิตย์มีสีใด" tableColumnId="32"/>
      <queryTableField id="33" name="ถ้าดาวฤกษ์มีกำลังส่องสว่างเท่ากัน เราจะสังเกตเห็นดาวฤกษ์ในข้อใดมีความส่องสว่างมากที่สุด" tableColumnId="33"/>
      <queryTableField id="34" name="Points - ถ้าดาวฤกษ์มีกำลังส่องสว่างเท่ากัน เราจะสังเกตเห็นดาวฤกษ์ในข้อใดมีความส่องสว่างมากที่สุด" tableColumnId="34"/>
      <queryTableField id="35" name="Feedback - ถ้าดาวฤกษ์มีกำลังส่องสว่างเท่ากัน เราจะสังเกตเห็นดาวฤกษ์ในข้อใดมีความส่องสว่างมากที่สุด" tableColumnId="35"/>
      <queryTableField id="36" name="เพราะเหตุใดดาวฤกษ์มวลน้อยจึงมีอายุยาวนานกว่าดาวฤกษ์มวลมาก" tableColumnId="36"/>
      <queryTableField id="37" name="Points - เพราะเหตุใดดาวฤกษ์มวลน้อยจึงมีอายุยาวนานกว่าดาวฤกษ์มวลมาก" tableColumnId="37"/>
      <queryTableField id="38" name="Feedback - เพราะเหตุใดดาวฤกษ์มวลน้อยจึงมีอายุยาวนานกว่าดาวฤกษ์มวลมาก" tableColumnId="38"/>
      <queryTableField id="39" name="ดาวฤกษ์ในข้อใดมีอุณหภูมิผิวต่ำสุด" tableColumnId="39"/>
      <queryTableField id="40" name="Points - ดาวฤกษ์ในข้อใดมีอุณหภูมิผิวต่ำสุด" tableColumnId="40"/>
      <queryTableField id="41" name="Feedback - ดาวฤกษ์ในข้อใดมีอุณหภูมิผิวต่ำสุด" tableColumnId="41"/>
      <queryTableField id="42" name="ผู้สังเกตบนโลกจะมองเห็นดาวฤกษฺดวงใดต่อไปนี้สว่างที่สุด" tableColumnId="42"/>
      <queryTableField id="43" name="Points - ผู้สังเกตบนโลกจะมองเห็นดาวฤกษฺดวงใดต่อไปนี้สว่างที่สุด" tableColumnId="43"/>
      <queryTableField id="44" name="Feedback - ผู้สังเกตบนโลกจะมองเห็นดาวฤกษฺดวงใดต่อไปนี้สว่างที่สุด" tableColumnId="44"/>
      <queryTableField id="45" name="ดาวฤกษ์ก่อนเกิดจะกลายเป็นดาวฤกษ์ เมื่อเกิดกระบวนการใด" tableColumnId="45"/>
      <queryTableField id="46" name="Points - ดาวฤกษ์ก่อนเกิดจะกลายเป็นดาวฤกษ์ เมื่อเกิดกระบวนการใด" tableColumnId="46"/>
      <queryTableField id="47" name="Feedback - ดาวฤกษ์ก่อนเกิดจะกลายเป็นดาวฤกษ์ เมื่อเกิดกระบวนการใด" tableColumnId="47"/>
    </queryTableFields>
  </queryTableRefresh>
</queryTable>
</file>

<file path=xl/queryTables/queryTable20.xml><?xml version="1.0" encoding="utf-8"?>
<queryTable xmlns="http://schemas.openxmlformats.org/spreadsheetml/2006/main" xmlns:mc="http://schemas.openxmlformats.org/markup-compatibility/2006" xmlns:xr16="http://schemas.microsoft.com/office/spreadsheetml/2017/revision16" mc:Ignorable="xr16" name="ExternalData_1" connectionId="3" xr16:uid="{9E7F9957-B962-4558-87BB-46BCFDF506F1}" autoFormatId="16" applyNumberFormats="0" applyBorderFormats="0" applyFontFormats="0" applyPatternFormats="0" applyAlignmentFormats="0" applyWidthHeightFormats="0">
  <queryTableRefresh nextId="39">
    <queryTableFields count="38">
      <queryTableField id="1" name="Id" tableColumnId="1"/>
      <queryTableField id="2" name="Start time" tableColumnId="2"/>
      <queryTableField id="3" name="Completion time" tableColumnId="3"/>
      <queryTableField id="4" name="Email" tableColumnId="4"/>
      <queryTableField id="5" name="Name" tableColumnId="5"/>
      <queryTableField id="6" name="Total points" tableColumnId="6"/>
      <queryTableField id="7" name="Quiz feedback" tableColumnId="7"/>
      <queryTableField id="8" name="Grade posted time" tableColumnId="8"/>
      <queryTableField id="9" name="มวล 99.8% ของเนบิลลาสุริยะ รวมตัวกันเป็นสิ่งใด" tableColumnId="9"/>
      <queryTableField id="10" name="Points - มวล 99.8% ของเนบิลลาสุริยะ รวมตัวกันเป็นสิ่งใด" tableColumnId="10"/>
      <queryTableField id="11" name="Feedback - มวล 99.8% ของเนบิลลาสุริยะ รวมตัวกันเป็นสิ่งใด" tableColumnId="11"/>
      <queryTableField id="12" name="จงเรียงลำดับเขตบริวารของดวงอาทิตย์ จากใกล้ดวงอาทิตย์ที่สุดไปหาเขตที่อยู่ไกลที่สุด" tableColumnId="12"/>
      <queryTableField id="13" name="Points - จงเรียงลำดับเขตบริวารของดวงอาทิตย์ จากใกล้ดวงอาทิตย์ที่สุดไปหาเขตที่อยู่ไกลที่สุด" tableColumnId="13"/>
      <queryTableField id="14" name="Feedback - จงเรียงลำดับเขตบริวารของดวงอาทิตย์ จากใกล้ดวงอาทิตย์ที่สุดไปหาเขตที่อยู่ไกลที่สุด" tableColumnId="14"/>
      <queryTableField id="15" name="ดาวเคราะห์ที่อยู่ภายในเขตดาวเคราะห์ชั้นใน มีองค์ประกอบส่วนใหญ่เป็นหินและเหล็ก เป็นผลมาจากอะไร" tableColumnId="15"/>
      <queryTableField id="16" name="Points - ดาวเคราะห์ที่อยู่ภายในเขตดาวเคราะห์ชั้นใน มีองค์ประกอบส่วนใหญ่เป็นหินและเหล็ก เป็นผลมาจากอะไร" tableColumnId="16"/>
      <queryTableField id="17" name="Feedback - ดาวเคราะห์ที่อยู่ภายในเขตดาวเคราะห์ชั้นใน มีองค์ประกอบส่วนใหญ่เป็นหินและเหล็ก เป็นผลมาจากอะไร" tableColumnId="17"/>
      <queryTableField id="18" name="นักดาราศาสตร์ใช้ข้อมูลใดเป็นเกณฑ์ในการแบ่งเขตบริวารของดวงอาทิตย์" tableColumnId="18"/>
      <queryTableField id="19" name="Points - นักดาราศาสตร์ใช้ข้อมูลใดเป็นเกณฑ์ในการแบ่งเขตบริวารของดวงอาทิตย์" tableColumnId="19"/>
      <queryTableField id="20" name="Feedback - นักดาราศาสตร์ใช้ข้อมูลใดเป็นเกณฑ์ในการแบ่งเขตบริวารของดวงอาทิตย์" tableColumnId="20"/>
      <queryTableField id="21" name="ข้อใดเป็นลักษณะของดาวเคราะห์ที่เหมาะสมต่อการดำลงชีวิต ของสิ่งมีชีวิตบนโลก" tableColumnId="21"/>
      <queryTableField id="22" name="Points - ข้อใดเป็นลักษณะของดาวเคราะห์ที่เหมาะสมต่อการดำลงชีวิต ของสิ่งมีชีวิตบนโลก" tableColumnId="22"/>
      <queryTableField id="23" name="Feedback - ข้อใดเป็นลักษณะของดาวเคราะห์ที่เหมาะสมต่อการดำลงชีวิต ของสิ่งมีชีวิตบนโลก" tableColumnId="23"/>
      <queryTableField id="24" name="ดาวอังคารมีลักษณะเคียงกับโลก แต่ในปัจจุบันไม่มีสิ่งมีชีวิตอาศัยอยู่เพราะเหตุใด" tableColumnId="24"/>
      <queryTableField id="25" name="Points - ดาวอังคารมีลักษณะเคียงกับโลก แต่ในปัจจุบันไม่มีสิ่งมีชีวิตอาศัยอยู่เพราะเหตุใด" tableColumnId="25"/>
      <queryTableField id="26" name="Feedback - ดาวอังคารมีลักษณะเคียงกับโลก แต่ในปัจจุบันไม่มีสิ่งมีชีวิตอาศัยอยู่เพราะเหตุใด" tableColumnId="26"/>
      <queryTableField id="27" name="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tableColumnId="27"/>
      <queryTableField id="28" name="Points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tableColumnId="28"/>
      <queryTableField id="29" name="Feedback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tableColumnId="29"/>
      <queryTableField id="30" name="แหล่งพลังงานของดวงอาทิตย์มาจากกระบวนการใดและอยู่ภายในโครงสร้างใดของดวงอาทิตย์" tableColumnId="30"/>
      <queryTableField id="31" name="Points - แหล่งพลังงานของดวงอาทิตย์มาจากกระบวนการใดและอยู่ภายในโครงสร้างใดของดวงอาทิตย์" tableColumnId="31"/>
      <queryTableField id="32" name="Feedback - แหล่งพลังงานของดวงอาทิตย์มาจากกระบวนการใดและอยู่ภายในโครงสร้างใดของดวงอาทิตย์" tableColumnId="32"/>
      <queryTableField id="33" name="ลมสุริยะเกิดขึ้นที่บริเวณโครงสร้างใดของดวงอาทิตย์" tableColumnId="33"/>
      <queryTableField id="34" name="Points - ลมสุริยะเกิดขึ้นที่บริเวณโครงสร้างใดของดวงอาทิตย์" tableColumnId="34"/>
      <queryTableField id="35" name="Feedback - ลมสุริยะเกิดขึ้นที่บริเวณโครงสร้างใดของดวงอาทิตย์" tableColumnId="35"/>
      <queryTableField id="36" name="ลมสุริยะและพายุสุริยะมีความแตกต่างกันอย่างไร" tableColumnId="36"/>
      <queryTableField id="37" name="Points - ลมสุริยะและพายุสุริยะมีความแตกต่างกันอย่างไร" tableColumnId="37"/>
      <queryTableField id="38" name="Feedback - ลมสุริยะและพายุสุริยะมีความแตกต่างกันอย่างไร" tableColumnId="3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กลางภาค__20" xr10:uid="{35297288-BF82-47E9-B066-76C0D26E66E1}" sourceName="กลางภาค [20]">
  <pivotTables>
    <pivotTable tabId="1" name="PivotTable1"/>
  </pivotTables>
  <data>
    <tabular pivotCacheId="1988116250">
      <items count="18">
        <i x="12"/>
        <i x="15" s="1"/>
        <i x="14" s="1"/>
        <i x="13" s="1"/>
        <i x="9" s="1"/>
        <i x="10" s="1"/>
        <i x="11" s="1"/>
        <i x="8" s="1"/>
        <i x="7" s="1"/>
        <i x="4" s="1"/>
        <i x="5" s="1"/>
        <i x="3" s="1"/>
        <i x="6" s="1"/>
        <i x="1" s="1"/>
        <i x="0" s="1"/>
        <i x="2" s="1"/>
        <i x="17" nd="1"/>
        <i x="16"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กลางภาค [20]" xr10:uid="{92301C3B-7693-4BDA-80D4-F86C4CD15B24}" cache="Slicer_กลางภาค__20" caption="กลางภาค [20]" rowHeight="2730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19.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2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E304461-82F8-4D03-8A4B-4635FC7057A8}" name="Table1" displayName="Table1" ref="A1:AS539" totalsRowShown="0" headerRowDxfId="458" dataDxfId="457">
  <autoFilter ref="A1:AS539" xr:uid="{3E304461-82F8-4D03-8A4B-4635FC7057A8}"/>
  <tableColumns count="45">
    <tableColumn id="1" xr3:uid="{886E80BA-721B-4EE4-99C0-F301CC03CDEC}" name="sorder" dataDxfId="456"/>
    <tableColumn id="2" xr3:uid="{63F62CE8-0137-40FE-9B74-CF81CCFA8BB2}" name="room" dataDxfId="455"/>
    <tableColumn id="3" xr3:uid="{126E7604-B78D-4A16-832C-89F7B94BA210}" name="ordinal" dataDxfId="454"/>
    <tableColumn id="4" xr3:uid="{E4480D65-F9A2-4C70-8F04-1F2446570D62}" name="id" dataDxfId="453"/>
    <tableColumn id="5" xr3:uid="{7FE36646-B874-4585-BFB4-939C7B8C2D42}" name="title" dataDxfId="452"/>
    <tableColumn id="6" xr3:uid="{7DC144F3-CAD0-49A0-B81A-E0AFBD517483}" name="names" dataDxfId="451"/>
    <tableColumn id="7" xr3:uid="{3599D35A-CA9A-4C7E-A4FF-ACC077657DED}" name="surname" dataDxfId="450"/>
    <tableColumn id="8" xr3:uid="{885726A8-CC39-4D27-8D02-915684BA2065}" name="email" dataDxfId="449"/>
    <tableColumn id="22" xr3:uid="{F1F9FF0C-DF26-416E-98F7-7DF60531A5B4}" name="บท 1 [10]" dataDxfId="448">
      <calculatedColumnFormula>ROUND(COUNTIF(Table1[[#This Row],[กิจกรรม 1.1]:[ท้ายบท 1]],"&lt;&gt;ยังไม่ส่ง")*2+IF(Table1[[#This Row],[Quiz 1]]&lt;&gt;"ยังไม่ส่ง",Table1[[#This Row],[Quiz 1]]*2/10,0),0)</calculatedColumnFormula>
    </tableColumn>
    <tableColumn id="23" xr3:uid="{5B45638F-F292-40E2-9140-8AAC7C7C80E8}" name="บท 2 [10]" dataDxfId="447">
      <calculatedColumnFormula>ROUND(COUNTIF(Table1[[#This Row],[แบบฝึก 2.1]:[ท้ายบท 2]],"&lt;&gt;ยังไม่ส่ง")*8/3+IF(Table1[[#This Row],[Quiz 2]]&lt;&gt;"ยังไม่ส่ง",Table1[[#This Row],[Quiz 2]]*2/10,0),0)</calculatedColumnFormula>
    </tableColumn>
    <tableColumn id="24" xr3:uid="{E7379EEF-45B7-4E14-8DC2-CFAC49AA7BD7}" name="บท 3 [5]" dataDxfId="446">
      <calculatedColumnFormula>ROUND(COUNTIF(Table1[[#This Row],[แบบฝึก 3.1]:[ท้ายบท 3]],"&lt;&gt;ยังไม่ส่ง")*3/2+IF(Table1[[#This Row],[Quiz 3]]&lt;&gt;"ยังไม่ส่ง",Table1[[#This Row],[Quiz 3]]*2/10,0),0)</calculatedColumnFormula>
    </tableColumn>
    <tableColumn id="25" xr3:uid="{A9390F90-5F26-4983-A9BD-4E52D370DEE1}" name="ก่อนกลางภาค [25]" dataDxfId="445">
      <calculatedColumnFormula>Table1[[#This Row],[บท 1 '[10']]]+Table1[[#This Row],[บท 2 '[10']]]+Table1[[#This Row],[บท 3 '[5']]]</calculatedColumnFormula>
    </tableColumn>
    <tableColumn id="28" xr3:uid="{BDCA7417-F11F-43B0-8862-FD734D3AFE81}" name="กลางภาค [20]" dataDxfId="444">
      <calculatedColumnFormula>IF(Table1[[#This Row],[ซ่อมแล้วกลางภาค]]="ซ่อมแล้ว",10,Table1[[#This Row],[MID '[20']2]])</calculatedColumnFormula>
    </tableColumn>
    <tableColumn id="29" xr3:uid="{569678B5-104B-4893-8F87-B5374A124A9A}" name="บท 4 [10]" dataDxfId="443">
      <calculatedColumnFormula>ROUND(COUNTIF(Table1[[#This Row],[แบบฝึก 4.1]:[ท้ายบท 4]],"&lt;&gt;ยังไม่ส่ง")*8/2+IF(Table1[[#This Row],[Quiz 4]]&lt;&gt;"ยังไม่ส่ง",Table1[[#This Row],[Quiz 4]]*2/10,0),0)</calculatedColumnFormula>
    </tableColumn>
    <tableColumn id="21" xr3:uid="{3E2F3FF9-D068-408F-87B2-7B27CA978121}" name="นำเสนอ [5]" dataDxfId="442"/>
    <tableColumn id="30" xr3:uid="{9A673CA9-5983-4E12-AC7C-D54323DE9A5E}" name="บท 5 [10]" dataDxfId="441">
      <calculatedColumnFormula>ROUND(COUNTIF(Table1[[#This Row],[แบบฝึก 5.1]:[ท้ายบท 5]],"&lt;&gt;ยังไม่ส่ง")*8/3+IF(Table1[[#This Row],[Quiz 5]]&lt;&gt;"ยังไม่ส่ง",Table1[[#This Row],[Quiz 5]]*2/10,0),0)</calculatedColumnFormula>
    </tableColumn>
    <tableColumn id="31" xr3:uid="{2BEC0743-B628-455F-8374-5FFDFE5BFBD5}" name="หลังกลางภาค [25]" dataDxfId="440">
      <calculatedColumnFormula>Table1[[#This Row],[บท 4 '[10']]]+Table1[[#This Row],[นำเสนอ '[5']]]+Table1[[#This Row],[บท 5 '[10']]]</calculatedColumnFormula>
    </tableColumn>
    <tableColumn id="35" xr3:uid="{D7547770-A6CA-43F3-982C-E031DB7B4EF8}" name="ก่อนปลายภาค [70]" dataDxfId="439">
      <calculatedColumnFormula>Table1[[#This Row],[ก่อนกลางภาค '[25']]]+Table1[[#This Row],[กลางภาค '[20']]]+Table1[[#This Row],[หลังกลางภาค '[25']]]</calculatedColumnFormula>
    </tableColumn>
    <tableColumn id="34" xr3:uid="{ABFD17AD-86C1-4E59-8694-3CEC10B1D2C9}" name="ปลายภาค [30]" dataDxfId="438"/>
    <tableColumn id="33" xr3:uid="{C55B7D24-2AD4-40BC-B321-F932E9C4C50B}" name="รวม [100]" dataDxfId="437">
      <calculatedColumnFormula>Table1[[#This Row],[ปลายภาค '[30']]]+Table1[[#This Row],[ก่อนปลายภาค '[70']]]</calculatedColumnFormula>
    </tableColumn>
    <tableColumn id="32" xr3:uid="{265EAE67-F2A5-425E-862A-62783F805DCD}" name="Grade" dataDxfId="436">
      <calculatedColumnFormula>IF(T2&gt;=79.5,4,IF(T2&gt;=74.5,3.5,IF(T2&gt;=69.5,3, IF(T2&gt;=64.5,2.5, IF(T2&gt;=59.5,2, IF(T2&gt;=54.5,1.5, IF(T2&gt;=49.5,1, IF(T2&lt;=49,0))))))))</calculatedColumnFormula>
    </tableColumn>
    <tableColumn id="9" xr3:uid="{C8170A30-DAC5-4DF8-B40B-612FA3853A9B}" name="กิจกรรม 1.1" dataDxfId="435">
      <calculatedColumnFormula>IF(_xlfn.XLOOKUP(Table1[[#This Row],[email]],กิจกรรม_11[Email],กิจกรรม_11[Completion time],0)&lt;&gt;0,"ส่งแล้ว","ยังไม่ส่ง")</calculatedColumnFormula>
    </tableColumn>
    <tableColumn id="10" xr3:uid="{05927408-B693-448C-AC23-FAE57DF8D864}" name="แบบฝึก 1.1" dataDxfId="434">
      <calculatedColumnFormula>IF(_xlfn.XLOOKUP(Table1[[#This Row],[email]],แบบฝึก_11[Email],แบบฝึก_11[Completion time],0)&lt;&gt;0,"ส่งแล้ว","ยังไม่ส่ง")</calculatedColumnFormula>
    </tableColumn>
    <tableColumn id="11" xr3:uid="{D35E788C-6932-42CC-984C-FD603773521A}" name="แบบฝึก 1.2" dataDxfId="433">
      <calculatedColumnFormula>IF(_xlfn.XLOOKUP(Table1[[#This Row],[email]],แบบฝึก_12[Email],แบบฝึก_12[Completion time],0)&lt;&gt;0,"ส่งแล้ว","ยังไม่ส่ง")</calculatedColumnFormula>
    </tableColumn>
    <tableColumn id="12" xr3:uid="{665F2D6C-7AE6-4E2E-91F9-38F2B79B74DF}" name="ท้ายบท 1" dataDxfId="432">
      <calculatedColumnFormula>_xlfn.XLOOKUP(Table1[[#This Row],[email]],ท้ายบท_1[Email],ท้ายบท_1[Total points],"ยังไม่ส่ง")</calculatedColumnFormula>
    </tableColumn>
    <tableColumn id="13" xr3:uid="{1D1DE404-FEB8-4A79-AB71-E004138E3707}" name="Quiz 1" dataDxfId="431">
      <calculatedColumnFormula>_xlfn.XLOOKUP(Table1[[#This Row],[email]],Quiz_1[Email],Quiz_1[Total points],"ยังไม่ส่ง")</calculatedColumnFormula>
    </tableColumn>
    <tableColumn id="14" xr3:uid="{7ECC6B12-E2CE-44F1-8CC5-0E26FA630E76}" name="แบบฝึก 2.1" dataDxfId="430">
      <calculatedColumnFormula>IF(_xlfn.XLOOKUP(Table1[[#This Row],[email]],แบบฝึก_21[Email],แบบฝึก_21[Completion time],0)&lt;&gt;0,"ส่งแล้ว","ยังไม่ส่ง")</calculatedColumnFormula>
    </tableColumn>
    <tableColumn id="15" xr3:uid="{40AF2EB1-E241-4916-B84A-6A2566A97DBB}" name="แบบฝึก 2.2" dataDxfId="429">
      <calculatedColumnFormula>IF(_xlfn.XLOOKUP(Table1[[#This Row],[email]],แบบฝึก_22[Email],แบบฝึก_22[Completion time],0)&lt;&gt;0,"ส่งแล้ว","ยังไม่ส่ง")</calculatedColumnFormula>
    </tableColumn>
    <tableColumn id="16" xr3:uid="{8271838B-4978-4DAD-8066-50DE17559D60}" name="ท้ายบท 2" dataDxfId="428">
      <calculatedColumnFormula>_xlfn.XLOOKUP(Table1[[#This Row],[email]],ท้ายบท_2[Email],ท้ายบท_2[Total points],"ยังไม่ส่ง")</calculatedColumnFormula>
    </tableColumn>
    <tableColumn id="17" xr3:uid="{31D78CA7-B5F3-4289-B45A-F243DBB24C68}" name="Quiz 2" dataDxfId="427">
      <calculatedColumnFormula>_xlfn.XLOOKUP(Table1[[#This Row],[email]],Quiz_2[Email],Quiz_2[Total points],"ยังไม่ส่ง")</calculatedColumnFormula>
    </tableColumn>
    <tableColumn id="18" xr3:uid="{E65FF8AD-AA63-43F8-965E-00F976D0641A}" name="แบบฝึก 3.1" dataDxfId="426">
      <calculatedColumnFormula>IF(_xlfn.XLOOKUP(Table1[[#This Row],[email]],แบบฝึก_31[Email],แบบฝึก_31[Completion time],0)&lt;&gt;0,"ส่งแล้ว","ยังไม่ส่ง")</calculatedColumnFormula>
    </tableColumn>
    <tableColumn id="19" xr3:uid="{D341910E-4ECF-489C-A797-8894BD53B213}" name="ท้ายบท 3" dataDxfId="425">
      <calculatedColumnFormula>_xlfn.XLOOKUP(Table1[[#This Row],[email]],ท้ายบท_3[Email],ท้ายบท_3[Total points],"ยังไม่ส่ง")</calculatedColumnFormula>
    </tableColumn>
    <tableColumn id="20" xr3:uid="{B5127D17-2AA2-4B92-8A98-FD2C0EF9C1FD}" name="Quiz 3" dataDxfId="424">
      <calculatedColumnFormula>_xlfn.XLOOKUP(Table1[[#This Row],[email]],Quiz_3[Email],Quiz_3[Total points],"ยังไม่ส่ง")</calculatedColumnFormula>
    </tableColumn>
    <tableColumn id="46" xr3:uid="{F8196212-44A9-42E9-B977-5C9AE62EFF26}" name="mid [20]" dataDxfId="423"/>
    <tableColumn id="45" xr3:uid="{BD1A6C34-53A7-490A-98DA-8E7B660C4C23}" name="mid [10]" dataDxfId="422"/>
    <tableColumn id="47" xr3:uid="{F114BC9D-5C75-4AF4-B8B0-782E8CFC49EE}" name="MID [20]2" dataDxfId="421">
      <calculatedColumnFormula>ROUND((Table1[[#This Row],[mid '[20']]]+Table1[[#This Row],[mid '[10']]])/2,0)</calculatedColumnFormula>
    </tableColumn>
    <tableColumn id="36" xr3:uid="{34F1B470-E75C-40C0-A522-F3916927D728}" name="แบบฝึก 4.1" dataDxfId="420">
      <calculatedColumnFormula>IF(_xlfn.XLOOKUP(Table1[[#This Row],[email]],แบบฝึก_41[Email],แบบฝึก_41[Completion time],0)&lt;&gt;0,"ส่งแล้ว","ยังไม่ส่ง")</calculatedColumnFormula>
    </tableColumn>
    <tableColumn id="37" xr3:uid="{D5547725-DC61-45E9-8AB9-F97A5DE2FA50}" name="ท้ายบท 4" dataDxfId="419">
      <calculatedColumnFormula>IF(_xlfn.XLOOKUP(Table1[[#This Row],[email]],ท้ายบท_4[Email],ท้ายบท_4[Total points],"ยังไม่ส่ง")&lt;&gt;0,"ส่งแล้ว","ยังไม่ส่ง")</calculatedColumnFormula>
    </tableColumn>
    <tableColumn id="38" xr3:uid="{434BDF91-E355-46E9-9F95-798653D92DFB}" name="Quiz 4" dataDxfId="418">
      <calculatedColumnFormula>_xlfn.XLOOKUP(Table1[[#This Row],[email]],Quiz_4[Email],Quiz_4[Total points],"ยังไม่ส่ง")</calculatedColumnFormula>
    </tableColumn>
    <tableColumn id="39" xr3:uid="{17FABF2C-5AB5-4272-9DDB-7379C0F66546}" name="แบบฝึก 5.1" dataDxfId="417">
      <calculatedColumnFormula>IF(_xlfn.XLOOKUP(Table1[[#This Row],[email]],แบบฝึก_51[Email],แบบฝึก_51[Completion time],0)&lt;&gt;0,"ส่งแล้ว","ยังไม่ส่ง")</calculatedColumnFormula>
    </tableColumn>
    <tableColumn id="40" xr3:uid="{A664D305-D9AA-4178-9694-B973E13364AF}" name="แบบฝึก 5.2" dataDxfId="416">
      <calculatedColumnFormula>IF(_xlfn.XLOOKUP(Table1[[#This Row],[email]],แบบฝึก_52[Email],แบบฝึก_52[Completion time],0)&lt;&gt;0,"ส่งแล้ว","ยังไม่ส่ง")</calculatedColumnFormula>
    </tableColumn>
    <tableColumn id="41" xr3:uid="{0D572E1E-AB1A-47A2-BD08-BDCD2069F9F5}" name="ท้ายบท 5" dataDxfId="415">
      <calculatedColumnFormula>_xlfn.XLOOKUP(Table1[[#This Row],[email]],ท้ายบท_5[Email],ท้ายบท_5[Total points],"ยังไม่ส่ง")</calculatedColumnFormula>
    </tableColumn>
    <tableColumn id="42" xr3:uid="{6A29DFEA-F7ED-40E0-B108-2845B2ED1AC4}" name="Quiz 5" dataDxfId="414">
      <calculatedColumnFormula>_xlfn.XLOOKUP(Table1[[#This Row],[email]],Quiz_5[Email],Quiz_5[Total points],"ยังไม่ส่ง")</calculatedColumnFormula>
    </tableColumn>
    <tableColumn id="43" xr3:uid="{455E4798-5C53-455B-BBC5-ADD653B6C3E7}" name="ซ่อมแล้วกลางภาค" dataDxfId="413"/>
    <tableColumn id="44" xr3:uid="{662F5727-F3CB-4685-8949-CD3B5839A5B4}" name="ซ่อมมั้ย" dataDxfId="412">
      <calculatedColumnFormula>IF(M2&lt;10,"ยังไม่ซ่อม",IF(Table1[[#This Row],[ซ่อมแล้วกลางภาค]]="ซ่อมแล้ว","ซ่อมแล้ว","ไม่ต้องซ่อม"))</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CF112EB-3ABC-4E3C-8B7A-26B9A524B89F}" name="Quiz_5" displayName="Quiz_5" ref="A1:AU472" tableType="queryTable" totalsRowShown="0">
  <autoFilter ref="A1:AU472" xr:uid="{DCF112EB-3ABC-4E3C-8B7A-26B9A524B89F}"/>
  <tableColumns count="47">
    <tableColumn id="1" xr3:uid="{3A381E9C-7543-4387-AEAD-65E1014D5972}" uniqueName="1" name="Id" queryTableFieldId="1"/>
    <tableColumn id="2" xr3:uid="{5CB4F3A4-E8B1-4BEA-9FCA-0FBB09DEDA12}" uniqueName="2" name="Start time" queryTableFieldId="2" dataDxfId="379"/>
    <tableColumn id="3" xr3:uid="{857E6781-5080-4DFF-AEF8-FBC71F6D629C}" uniqueName="3" name="Completion time" queryTableFieldId="3" dataDxfId="378"/>
    <tableColumn id="4" xr3:uid="{E5DFBA37-D75F-4080-9A95-1BB4F249565B}" uniqueName="4" name="Email" queryTableFieldId="4" dataDxfId="377"/>
    <tableColumn id="5" xr3:uid="{026A4FF9-910B-4E6B-8551-C3164EE5EAD6}" uniqueName="5" name="Name" queryTableFieldId="5" dataDxfId="376"/>
    <tableColumn id="6" xr3:uid="{CFD37D8E-DAFD-4806-8306-AB276B97811E}" uniqueName="6" name="Total points" queryTableFieldId="6"/>
    <tableColumn id="7" xr3:uid="{CEE95258-AA73-4C2F-93F9-72DB0AEB1E34}" uniqueName="7" name="Quiz feedback" queryTableFieldId="7"/>
    <tableColumn id="8" xr3:uid="{DB2702CD-FCE6-4EB7-96E5-70B3E4571A9C}" uniqueName="8" name="Grade posted time" queryTableFieldId="8"/>
    <tableColumn id="9" xr3:uid="{5CD9E03B-813D-4582-917B-876E4726A8E5}" uniqueName="9" name="ชื่อ-สกุล" queryTableFieldId="9" dataDxfId="375"/>
    <tableColumn id="10" xr3:uid="{92C218D5-36BB-454A-83CC-A9D1FCE0592E}" uniqueName="10" name="Points - ชื่อ-สกุล" queryTableFieldId="10"/>
    <tableColumn id="11" xr3:uid="{6ADD3CFC-772F-477B-A38C-318B86F1CE7C}" uniqueName="11" name="Feedback - ชื่อ-สกุล" queryTableFieldId="11"/>
    <tableColumn id="12" xr3:uid="{65E45D2D-77E7-4CD9-B900-BCC34718B451}" uniqueName="12" name="ห้อง" queryTableFieldId="12"/>
    <tableColumn id="13" xr3:uid="{23870984-5AB5-48B5-9C3B-3A41AE75261B}" uniqueName="13" name="Points - ห้อง" queryTableFieldId="13"/>
    <tableColumn id="14" xr3:uid="{F6B60FF2-C492-48DE-891E-3F8627D6EB83}" uniqueName="14" name="Feedback - ห้อง" queryTableFieldId="14"/>
    <tableColumn id="15" xr3:uid="{824D2A12-315B-4A52-ABE5-95537A089CDA}" uniqueName="15" name="เลขที่" queryTableFieldId="15"/>
    <tableColumn id="16" xr3:uid="{D5F3D53B-DF39-4EF0-A0DE-02F7C9755A40}" uniqueName="16" name="Points - เลขที่" queryTableFieldId="16"/>
    <tableColumn id="17" xr3:uid="{58D0F8A4-BF6E-4DC9-9632-F867D5037F77}" uniqueName="17" name="Feedback - เลขที่" queryTableFieldId="17"/>
    <tableColumn id="18" xr3:uid="{46A4EADC-306E-4AA8-AA1F-560B08C47D8E}" uniqueName="18" name="ข้อใดบ้างกล่าวไม่ถูกต้องเกี่ยวกับโลก" queryTableFieldId="18" dataDxfId="374"/>
    <tableColumn id="19" xr3:uid="{ADDEE415-816C-42BE-A6DD-3B959910CE84}" uniqueName="19" name="Points - ข้อใดบ้างกล่าวไม่ถูกต้องเกี่ยวกับโลก" queryTableFieldId="19"/>
    <tableColumn id="20" xr3:uid="{BF61DF5B-664B-4A91-BE29-9F3B06821C19}" uniqueName="20" name="Feedback - ข้อใดบ้างกล่าวไม่ถูกต้องเกี่ยวกับโลก" queryTableFieldId="20"/>
    <tableColumn id="21" xr3:uid="{312C36C2-19C8-4E46-83CE-9A5E8DD3351D}" uniqueName="21" name="ข้อใดต่อไปนี้เกี่ยวของกับกระบวนการที่ทำให้โลกเกิดการแบ่งชั้นโครงสร้าง" queryTableFieldId="21" dataDxfId="373"/>
    <tableColumn id="22" xr3:uid="{23F580FC-6833-44CA-A41A-6EC0BB84E099}" uniqueName="22" name="Points - ข้อใดต่อไปนี้เกี่ยวของกับกระบวนการที่ทำให้โลกเกิดการแบ่งชั้นโครงสร้าง" queryTableFieldId="22"/>
    <tableColumn id="23" xr3:uid="{90167E62-DE85-4373-B9C6-599B0B4ECCC5}" uniqueName="23" name="Feedback - ข้อใดต่อไปนี้เกี่ยวของกับกระบวนการที่ทำให้โลกเกิดการแบ่งชั้นโครงสร้าง" queryTableFieldId="23"/>
    <tableColumn id="24" xr3:uid="{FA9E040A-E096-4571-9131-D4786B99BD4B}" uniqueName="24" name="การแบ่งชั้นตามลักษณะมวลสาร เนื้อโลกส่วนใหญ่มีสถานะใด" queryTableFieldId="24" dataDxfId="372"/>
    <tableColumn id="25" xr3:uid="{C6BCEFEB-B5C1-4850-B1E2-1EBF6D757CE9}" uniqueName="25" name="Points - การแบ่งชั้นตามลักษณะมวลสาร เนื้อโลกส่วนใหญ่มีสถานะใด" queryTableFieldId="25"/>
    <tableColumn id="26" xr3:uid="{9FD975C8-E532-425A-966F-91B58CEC0631}" uniqueName="26" name="Feedback - การแบ่งชั้นตามลักษณะมวลสาร เนื้อโลกส่วนใหญ่มีสถานะใด" queryTableFieldId="26"/>
    <tableColumn id="27" xr3:uid="{DD85C535-D3CA-4635-859F-FA86E47D39DF}" uniqueName="27" name="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queryTableFieldId="27" dataDxfId="371"/>
    <tableColumn id="28" xr3:uid="{17C030F0-D378-409F-8314-5D6E271739C0}" uniqueName="28" name="Points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queryTableFieldId="28"/>
    <tableColumn id="29" xr3:uid="{8E95471C-23CC-4AA7-A3BD-D41780AF65CE}" uniqueName="29" name="Feedback - ลักษณะภายในโลกของเราแบ่งเป็นชั้น ๆ จากชั้นนอกสู่ชั้นใน คือ ชั้นเปลือกโลก (Crust) ชั้นเนื้อโลก (Mantle) ชั้นแก่นโลกชั้นนอก (Outer core) และชั้นแก่นโลกชั้นใน (Inner core) ชั้นใดมีสถานะเป็นของเหลว" queryTableFieldId="29"/>
    <tableColumn id="30" xr3:uid="{8968A2BD-1BA2-4B62-96F7-A9E3C89E2B4E}" uniqueName="30" name="ข้อใดกล่าวถูกต้องเกี่ยวกับชั้นธรณีภาค" queryTableFieldId="30" dataDxfId="370"/>
    <tableColumn id="31" xr3:uid="{C4071470-E6DF-4CF3-B2F3-E2440B7FF94C}" uniqueName="31" name="Points - ข้อใดกล่าวถูกต้องเกี่ยวกับชั้นธรณีภาค" queryTableFieldId="31"/>
    <tableColumn id="32" xr3:uid="{D1ECC41E-3848-4B2B-906B-C811A83FC08D}" uniqueName="32" name="Feedback - ข้อใดกล่าวถูกต้องเกี่ยวกับชั้นธรณีภาค" queryTableFieldId="32"/>
    <tableColumn id="33" xr3:uid="{D28EDAB5-46B6-4DCD-93FB-6F6AE9A808C2}" uniqueName="33" name="ข้อใดบ้าง กล่าวถูกต้องเกี่ยวกับคลื่นไหวสะเทือน" queryTableFieldId="33" dataDxfId="369"/>
    <tableColumn id="34" xr3:uid="{1D37FBC2-C0E7-4849-879D-BC6163328F6F}" uniqueName="34" name="Points - ข้อใดบ้าง กล่าวถูกต้องเกี่ยวกับคลื่นไหวสะเทือน" queryTableFieldId="34"/>
    <tableColumn id="35" xr3:uid="{97B97908-3EF6-49C2-890F-5A614B8D0966}" uniqueName="35" name="Feedback - ข้อใดบ้าง กล่าวถูกต้องเกี่ยวกับคลื่นไหวสะเทือน" queryTableFieldId="35"/>
    <tableColumn id="36" xr3:uid="{F2E029E7-B3B7-4598-908C-20189268BBEB}" uniqueName="36" name="ข้อใดบ้างต่อไปนี้ถูกต้อง" queryTableFieldId="36" dataDxfId="368"/>
    <tableColumn id="37" xr3:uid="{6A0B8C80-38E4-4B67-B0D3-E318AA6797BC}" uniqueName="37" name="Points - ข้อใดบ้างต่อไปนี้ถูกต้อง" queryTableFieldId="37"/>
    <tableColumn id="38" xr3:uid="{EE7BACB2-90E3-495F-A4FC-EC4ADCFC4FE0}" uniqueName="38" name="Feedback - ข้อใดบ้างต่อไปนี้ถูกต้อง" queryTableFieldId="38"/>
    <tableColumn id="39" xr3:uid="{2C03BA4B-3ABA-4543-A112-066FF1860CCD}" uniqueName="39" name="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queryTableFieldId="39" dataDxfId="367"/>
    <tableColumn id="40" xr3:uid="{B83D8119-7A6A-4F43-BEE7-B8A06EF04F47}" uniqueName="40" name="Points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queryTableFieldId="40"/>
    <tableColumn id="41" xr3:uid="{31720FA4-DC32-4EE0-BC9F-9F14A5315C50}" uniqueName="41" name="Feedback - ในการศึกษาโครงสร้างโลกโดยใช้คลื่นไหวสะเทือน นักวิทยาศาสตร์ทราบได้อย่างไรว่าบริเวณใดเป็นเขตแบ่งชั้นของโครงสร้างโลก" queryTableFieldId="41"/>
    <tableColumn id="42" xr3:uid="{9F5871B8-4C76-4211-9FF5-F6A2C6F520DD}" uniqueName="42" name="ข้อความต่อไปนี้ มีข้อใดบ้างที่กล่าวถูกต้องเกี่ยวกับ ความแตกต่างระหว่างธรณีภาคกับฐานธรณีภาค" queryTableFieldId="42" dataDxfId="366"/>
    <tableColumn id="43" xr3:uid="{BC79A7EE-67F4-4E82-B7B5-7DC3772E8981}" uniqueName="43" name="Points - ข้อความต่อไปนี้ มีข้อใดบ้างที่กล่าวถูกต้องเกี่ยวกับ ความแตกต่างระหว่างธรณีภาคกับฐานธรณีภาค" queryTableFieldId="43"/>
    <tableColumn id="44" xr3:uid="{F88B70E7-8D54-4073-841A-2A83B4E5A846}" uniqueName="44" name="Feedback - ข้อความต่อไปนี้ มีข้อใดบ้างที่กล่าวถูกต้องเกี่ยวกับ ความแตกต่างระหว่างธรณีภาคกับฐานธรณีภาค" queryTableFieldId="44"/>
    <tableColumn id="45" xr3:uid="{0C40E8FF-50CD-4001-AF2D-A0B89055D1E3}" uniqueName="45" name="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queryTableFieldId="45" dataDxfId="365"/>
    <tableColumn id="46" xr3:uid="{9DD14F3C-9F99-46DD-A017-2C60764F3478}" uniqueName="46" name="Points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queryTableFieldId="46"/>
    <tableColumn id="47" xr3:uid="{CE5F7130-ED7F-439A-9631-3A436281F03D}" uniqueName="47" name="Feedback - ดาวฤกษ์ก่อนเกิด (Protostar) ดวงหนึ่งถูกตรวจพบว่า บริเวณเศษดาวโดยรอบที่เหลืออจากการรวมตัวของดาวฤกษ์ มีองค์ประกอบส่วนใหญ่เป็นธาตุ ทองแดง นิกเกิล ซิลิคอน อะลูมิเนียม แมกนีเซียม และออกซิเจน (เลขอะตอม 29 2" queryTableFieldId="4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61BBD5D6-BCAB-4C81-A296-96426F664F2D}" name="ท้ายบท_5" displayName="ท้ายบท_5" ref="A1:CW426" tableType="queryTable" totalsRowShown="0">
  <autoFilter ref="A1:CW426" xr:uid="{61BBD5D6-BCAB-4C81-A296-96426F664F2D}"/>
  <tableColumns count="101">
    <tableColumn id="1" xr3:uid="{5339FBA9-E4CD-48F5-AA81-A176504A1027}" uniqueName="1" name="Id" queryTableFieldId="1"/>
    <tableColumn id="2" xr3:uid="{171BC2AD-C1F0-42EB-9A13-436A8C24A5F0}" uniqueName="2" name="Start time" queryTableFieldId="2" dataDxfId="364"/>
    <tableColumn id="3" xr3:uid="{3CBDB829-3AFF-4A51-9B25-700DB2C6D483}" uniqueName="3" name="Completion time" queryTableFieldId="3" dataDxfId="363"/>
    <tableColumn id="4" xr3:uid="{B85090C5-C4CF-46DE-8E6A-A87A43E5AF10}" uniqueName="4" name="Email" queryTableFieldId="4" dataDxfId="362"/>
    <tableColumn id="5" xr3:uid="{D8309BB2-D9F5-4F6A-9133-FAD0CBF7E9BC}" uniqueName="5" name="Name" queryTableFieldId="5" dataDxfId="361"/>
    <tableColumn id="6" xr3:uid="{88B66A91-3B85-45A9-99CF-FD94B7C5415B}" uniqueName="6" name="Total points" queryTableFieldId="6"/>
    <tableColumn id="7" xr3:uid="{6543D636-03AF-4234-A02F-2A3ECFA26C91}" uniqueName="7" name="Quiz feedback" queryTableFieldId="7"/>
    <tableColumn id="8" xr3:uid="{0BD42088-B350-4088-A219-061BAF954E6F}" uniqueName="8" name="Grade posted time" queryTableFieldId="8"/>
    <tableColumn id="9" xr3:uid="{11AA5889-6BF9-4039-AAB5-37DD1FCF9C23}" uniqueName="9" name="ชื่อ-สกุล" queryTableFieldId="9" dataDxfId="360"/>
    <tableColumn id="10" xr3:uid="{0FCCCE71-9E13-4AE6-95A8-369ABD2865E0}" uniqueName="10" name="Points - ชื่อ-สกุล" queryTableFieldId="10"/>
    <tableColumn id="11" xr3:uid="{9286F9C6-6D34-4983-ADA5-ED860102FB38}" uniqueName="11" name="Feedback - ชื่อ-สกุล" queryTableFieldId="11"/>
    <tableColumn id="12" xr3:uid="{F8681ACC-C5FA-4738-A789-60FCC8E1882C}" uniqueName="12" name="ห้อง" queryTableFieldId="12"/>
    <tableColumn id="13" xr3:uid="{4A99CD8F-2E8F-40AC-B7AD-3D0867A57A4D}" uniqueName="13" name="Points - ห้อง" queryTableFieldId="13"/>
    <tableColumn id="14" xr3:uid="{784F00A3-68FF-4A4A-9123-94CDF2F96D35}" uniqueName="14" name="Feedback - ห้อง" queryTableFieldId="14"/>
    <tableColumn id="15" xr3:uid="{4BF5B333-CC71-4E80-91BE-B409E247DA26}" uniqueName="15" name="เลขที่" queryTableFieldId="15"/>
    <tableColumn id="16" xr3:uid="{7CB70770-89AA-48C1-9F20-537A88FFD516}" uniqueName="16" name="Points - เลขที่" queryTableFieldId="16"/>
    <tableColumn id="17" xr3:uid="{B0F691DC-4C79-47F7-BFEF-AEB61F34BF17}" uniqueName="17" name="Feedback - เลขที่" queryTableFieldId="17"/>
    <tableColumn id="18" xr3:uid="{AC9BCC5A-CD9F-448F-A4B8-73308A7BE1AD}" uniqueName="18" name="เป็นของแข็ง อุณหภูมิต่ำ ความหนาแน่นน้อยที่สุด หนาประมาณ 100 กิโลเมตร" queryTableFieldId="18" dataDxfId="359"/>
    <tableColumn id="19" xr3:uid="{6AC4A4B2-8F2F-4BD7-B58F-EFFE9EEFF66D}" uniqueName="19" name="Points - เป็นของแข็ง อุณหภูมิต่ำ ความหนาแน่นน้อยที่สุด หนาประมาณ 100 กิโลเมตร" queryTableFieldId="19"/>
    <tableColumn id="20" xr3:uid="{3619CC4C-CA46-498A-937B-453158956854}" uniqueName="20" name="Feedback - เป็นของแข็ง อุณหภูมิต่ำ ความหนาแน่นน้อยที่สุด หนาประมาณ 100 กิโลเมตร" queryTableFieldId="20"/>
    <tableColumn id="21" xr3:uid="{9E53C4A9-3958-45A4-8487-69C1C3CE88FD}" uniqueName="21" name="เป็นของแข็ง อุณหภูมิสูง ความหนาแน่นมาก หนาประมาณ 2,240 กิโลเมตร" queryTableFieldId="21" dataDxfId="358"/>
    <tableColumn id="22" xr3:uid="{6F5FB0DD-93C2-49C1-8349-3C5E7D6FBAE7}" uniqueName="22" name="Points - เป็นของแข็ง อุณหภูมิสูง ความหนาแน่นมาก หนาประมาณ 2,240 กิโลเมตร" queryTableFieldId="22"/>
    <tableColumn id="23" xr3:uid="{A81C2E9F-5011-4754-9932-12B0A96BA90B}" uniqueName="23" name="Feedback - เป็นของแข็ง อุณหภูมิสูง ความหนาแน่นมาก หนาประมาณ 2,240 กิโลเมตร" queryTableFieldId="23"/>
    <tableColumn id="24" xr3:uid="{85AE4E35-9369-42BB-8C21-C3E9A14039FD}" uniqueName="24" name="เป็นของแข็งอุณหภูมิสูงมาก ความหนาแน่นมากที่สุด หนาประมาณ 1,230 กิโลเมตร" queryTableFieldId="24" dataDxfId="357"/>
    <tableColumn id="25" xr3:uid="{BDF4157D-F497-4EB0-847F-403877D86FC0}" uniqueName="25" name="Points - เป็นของแข็งอุณหภูมิสูงมาก ความหนาแน่นมากที่สุด หนาประมาณ 1,230 กิโลเมตร" queryTableFieldId="25"/>
    <tableColumn id="26" xr3:uid="{C09116A2-6099-4054-B103-797D85323A22}" uniqueName="26" name="Feedback - เป็นของแข็งอุณหภูมิสูงมาก ความหนาแน่นมากที่สุด หนาประมาณ 1,230 กิโลเมตร" queryTableFieldId="26"/>
    <tableColumn id="27" xr3:uid="{85FA1C7B-47BC-4F24-BEDE-172306A99E2D}" uniqueName="27" name="เป็นของแข็งที่มีสมบัติเป็นพลาสติก อุณหภูมิสูง หนาประมาณ 600 กิโลเมตร" queryTableFieldId="27" dataDxfId="356"/>
    <tableColumn id="28" xr3:uid="{49C166D3-D35C-4D38-BCF3-D676E1D3A21E}" uniqueName="28" name="Points - เป็นของแข็งที่มีสมบัติเป็นพลาสติก อุณหภูมิสูง หนาประมาณ 600 กิโลเมตร" queryTableFieldId="28"/>
    <tableColumn id="29" xr3:uid="{22FCC4F6-7FFD-4334-8A79-012ED38F8960}" uniqueName="29" name="Feedback - เป็นของแข็งที่มีสมบัติเป็นพลาสติก อุณหภูมิสูง หนาประมาณ 600 กิโลเมตร" queryTableFieldId="29"/>
    <tableColumn id="30" xr3:uid="{E179AA83-9D12-4B31-B0C8-C3764631B0BE}" uniqueName="30" name="เป็นของเหลว อุณหภูมิสูงมาก ความหนาแน่นมาก หนาประมาณ 2,255 กิโลเมตร" queryTableFieldId="30" dataDxfId="355"/>
    <tableColumn id="31" xr3:uid="{99159304-8D79-4E03-8501-524E634A95F6}" uniqueName="31" name="Points - เป็นของเหลว อุณหภูมิสูงมาก ความหนาแน่นมาก หนาประมาณ 2,255 กิโลเมตร" queryTableFieldId="31"/>
    <tableColumn id="32" xr3:uid="{D6CD6FC6-31EA-4850-AACA-3F31567D88BD}" uniqueName="32" name="Feedback - เป็นของเหลว อุณหภูมิสูงมาก ความหนาแน่นมาก หนาประมาณ 2,255 กิโลเมตร" queryTableFieldId="32"/>
    <tableColumn id="33" xr3:uid="{84168D86-9A35-449B-880D-2CA52131497B}" uniqueName="33" name="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queryTableFieldId="33" dataDxfId="354"/>
    <tableColumn id="34" xr3:uid="{16C3409B-3B82-45A2-9F31-09834868907A}" uniqueName="34" name="Points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queryTableFieldId="34"/>
    <tableColumn id="35" xr3:uid="{70A1174D-6BD6-4453-ACF3-ED337851D275}" uniqueName="35" name="Feedback - จงเรียงลำดับชั้นโครงสร้างโลกให้สัมพันธ์กับสมบัติและองค์ประกอบของโครงสร้างโลก ตามหมายเลขในตารางตามลำดับ (1 2 3 บทลงล่าง)" queryTableFieldId="35"/>
    <tableColumn id="36" xr3:uid="{CBC27191-27A4-433C-AD1E-E3C176E8B72E}" uniqueName="36" name="บริเวณ ก." queryTableFieldId="36" dataDxfId="353"/>
    <tableColumn id="37" xr3:uid="{B4EC4DB4-9ED0-4684-9C3D-8A8D545D36E8}" uniqueName="37" name="Points - บริเวณ ก." queryTableFieldId="37"/>
    <tableColumn id="38" xr3:uid="{886167E4-0CD2-4C60-AA24-22A48D5AEBED}" uniqueName="38" name="Feedback - บริเวณ ก." queryTableFieldId="38"/>
    <tableColumn id="39" xr3:uid="{84F794FA-D3C4-4631-A29C-88A27D9F6EE3}" uniqueName="39" name="บริเวณ ข." queryTableFieldId="39" dataDxfId="352"/>
    <tableColumn id="40" xr3:uid="{7AD86D6E-FDBA-46AC-80AF-35A2DA2142BD}" uniqueName="40" name="Points - บริเวณ ข." queryTableFieldId="40"/>
    <tableColumn id="41" xr3:uid="{89753DF9-DC94-482C-9546-9F31361369F9}" uniqueName="41" name="Feedback - บริเวณ ข." queryTableFieldId="41"/>
    <tableColumn id="42" xr3:uid="{D2329093-19A4-4C3E-8C6F-4BC776FFDFF9}" uniqueName="42" name="การศึกษาองค์ประกอบทางเคมีของชั้นเนื้อโลกส่วนหนึ่งได้ตัวอย่างมาจากหินแปลกปลอมในระดับลึกที่ลาวาพาขึ้นมาบนผิวโลก" queryTableFieldId="42" dataDxfId="351"/>
    <tableColumn id="43" xr3:uid="{368D9494-C546-4EA5-AE0B-CE93A78F87A5}" uniqueName="43" name="Points - การศึกษาองค์ประกอบทางเคมีของชั้นเนื้อโลกส่วนหนึ่งได้ตัวอย่างมาจากหินแปลกปลอมในระดับลึกที่ลาวาพาขึ้นมาบนผิวโลก" queryTableFieldId="43"/>
    <tableColumn id="44" xr3:uid="{263F5AFB-2ACF-4555-A5C1-C7BF314B274B}" uniqueName="44" name="Feedback - การศึกษาองค์ประกอบทางเคมีของชั้นเนื้อโลกส่วนหนึ่งได้ตัวอย่างมาจากหินแปลกปลอมในระดับลึกที่ลาวาพาขึ้นมาบนผิวโลก" queryTableFieldId="44"/>
    <tableColumn id="45" xr3:uid="{29B1F003-3339-4C6D-9E39-460A7F12210B}" uniqueName="45" name="ผลจากการศึกษาอุกกาบาตเหล็กที่ตกลงมายังโลก เป็นหลักฐานหนึ่งที่ทำให้ทราบองค์ประกอบของแก่นโลก" queryTableFieldId="45" dataDxfId="350"/>
    <tableColumn id="46" xr3:uid="{CA18EB49-429D-4093-A75E-FDB5CBDFF282}" uniqueName="46" name="Points - ผลจากการศึกษาอุกกาบาตเหล็กที่ตกลงมายังโลก เป็นหลักฐานหนึ่งที่ทำให้ทราบองค์ประกอบของแก่นโลก" queryTableFieldId="46"/>
    <tableColumn id="47" xr3:uid="{5BEC4FFE-0D69-44BD-A097-E4F0CD31DFC8}" uniqueName="47" name="Feedback - ผลจากการศึกษาอุกกาบาตเหล็กที่ตกลงมายังโลก เป็นหลักฐานหนึ่งที่ทำให้ทราบองค์ประกอบของแก่นโลก" queryTableFieldId="47"/>
    <tableColumn id="48" xr3:uid="{486ECCB1-974C-4B91-B341-DE18321DDB31}" uniqueName="48" name="ถ้าแบ่งโครงสร้างโลกตามองค์ประกอบทางเคมี แก่นโลกเป็นโครงสร้างชั้นที่มีความหนามากที่สุด" queryTableFieldId="48" dataDxfId="349"/>
    <tableColumn id="49" xr3:uid="{85157774-2C78-483A-9B55-1865F6AB78BB}" uniqueName="49" name="Points - ถ้าแบ่งโครงสร้างโลกตามองค์ประกอบทางเคมี แก่นโลกเป็นโครงสร้างชั้นที่มีความหนามากที่สุด" queryTableFieldId="49"/>
    <tableColumn id="50" xr3:uid="{CC3740F3-0EC2-4FCA-9E1E-40515B5D958F}" uniqueName="50" name="Feedback - ถ้าแบ่งโครงสร้างโลกตามองค์ประกอบทางเคมี แก่นโลกเป็นโครงสร้างชั้นที่มีความหนามากที่สุด" queryTableFieldId="50"/>
    <tableColumn id="51" xr3:uid="{5AC452E1-68AF-4091-9794-10CFF89489BE}" uniqueName="51" name="เปลือกโลกทวีปประกอบด้วยหินบะซอลต์เป็นส่วนมาก" queryTableFieldId="51" dataDxfId="348"/>
    <tableColumn id="52" xr3:uid="{54E8EE20-6DF1-47DE-8040-178C74C96A67}" uniqueName="52" name="Points - เปลือกโลกทวีปประกอบด้วยหินบะซอลต์เป็นส่วนมาก" queryTableFieldId="52"/>
    <tableColumn id="53" xr3:uid="{DD8D3425-733A-40FF-9905-BBF05EDF8F64}" uniqueName="53" name="Feedback - เปลือกโลกทวีปประกอบด้วยหินบะซอลต์เป็นส่วนมาก" queryTableFieldId="53"/>
    <tableColumn id="54" xr3:uid="{C1A9C55A-005D-46FE-8B05-3CDB256F806B}" uniqueName="54" name="เปลือกโลกทวีปมีความหนาแน่นเฉลี่ยมากกว่าเปลือกโลกมหาสมุทร" queryTableFieldId="54" dataDxfId="347"/>
    <tableColumn id="55" xr3:uid="{11DBE550-D502-49EA-A20E-9FA19FEBDD34}" uniqueName="55" name="Points - เปลือกโลกทวีปมีความหนาแน่นเฉลี่ยมากกว่าเปลือกโลกมหาสมุทร" queryTableFieldId="55"/>
    <tableColumn id="56" xr3:uid="{0C4B5E93-C1F5-489A-9483-D719FD6A1241}" uniqueName="56" name="Feedback - เปลือกโลกทวีปมีความหนาแน่นเฉลี่ยมากกว่าเปลือกโลกมหาสมุทร" queryTableFieldId="56"/>
    <tableColumn id="57" xr3:uid="{59F9CD08-968F-490B-81FF-6AC4131E2A9C}" uniqueName="57" name="แหล่งกำเนิดคลื่นไหวสะเทือนมีทั้งที่มาจากปรากฏการณ์ธรรมชาติ และจากการกระทำของมนุษย์" queryTableFieldId="57" dataDxfId="346"/>
    <tableColumn id="58" xr3:uid="{C39094CC-CF3E-449D-BAEE-97F6EAD24E95}" uniqueName="58" name="Points - แหล่งกำเนิดคลื่นไหวสะเทือนมีทั้งที่มาจากปรากฏการณ์ธรรมชาติ และจากการกระทำของมนุษย์" queryTableFieldId="58"/>
    <tableColumn id="59" xr3:uid="{4C4FCDA9-40A7-4C87-BFE9-2731AEB3DE54}" uniqueName="59" name="Feedback - แหล่งกำเนิดคลื่นไหวสะเทือนมีทั้งที่มาจากปรากฏการณ์ธรรมชาติ และจากการกระทำของมนุษย์" queryTableFieldId="59"/>
    <tableColumn id="60" xr3:uid="{611A487A-BFA2-49EA-B813-2764C5F40234}" uniqueName="60" name="คลื่นปฐมภูมิมีความเร็วเพิ่มขึ้นเมื่อเคลื่อนที่ผ่านธรณีภาคและมัชฌิมภาคและมีความเร็วเป็นศูนย์เมื่อเคลื่อนที่ผ่านแก่นโลกชั้นนอก" queryTableFieldId="60" dataDxfId="345"/>
    <tableColumn id="61" xr3:uid="{D4B318CF-C7B9-47ED-8F68-A1B113EF498C}" uniqueName="61" name="Points - คลื่นปฐมภูมิมีความเร็วเพิ่มขึ้นเมื่อเคลื่อนที่ผ่านธรณีภาคและมัชฌิมภาคและมีความเร็วเป็นศูนย์เมื่อเคลื่อนที่ผ่านแก่นโลกชั้นนอก" queryTableFieldId="61"/>
    <tableColumn id="62" xr3:uid="{B1464033-0E15-43DC-A388-69190805A9D2}" uniqueName="62" name="Feedback - คลื่นปฐมภูมิมีความเร็วเพิ่มขึ้นเมื่อเคลื่อนที่ผ่านธรณีภาคและมัชฌิมภาคและมีความเร็วเป็นศูนย์เมื่อเคลื่อนที่ผ่านแก่นโลกชั้นนอก" queryTableFieldId="62"/>
    <tableColumn id="63" xr3:uid="{D0A29C97-67DC-4B18-B84C-FF0A5473F2A5}" uniqueName="63" name="คลื่นทุติยภูมิไม่สามารถเคลื่อนที่ผ่านโครงสร้างโลกที่มีสถานะเป็นของเหลวได้" queryTableFieldId="63" dataDxfId="344"/>
    <tableColumn id="64" xr3:uid="{E4332451-63A9-4CB6-A141-9C19D914BC80}" uniqueName="64" name="Points - คลื่นทุติยภูมิไม่สามารถเคลื่อนที่ผ่านโครงสร้างโลกที่มีสถานะเป็นของเหลวได้" queryTableFieldId="64"/>
    <tableColumn id="65" xr3:uid="{EDB83BD3-9741-492D-8539-83BFCC3DD3FC}" uniqueName="65" name="Feedback - คลื่นทุติยภูมิไม่สามารถเคลื่อนที่ผ่านโครงสร้างโลกที่มีสถานะเป็นของเหลวได้" queryTableFieldId="65"/>
    <tableColumn id="66" xr3:uid="{B365D49A-D4C8-4C65-B667-6F3881EFEC41}" uniqueName="66" name="คลื่นปฐมภูมิมีความเร็วน้อยกว่าคลื่นทุติยภูมิ เมื่อคลื่นทั้งสองเคลื่อนที่ผ่านชั้นฐานธรณีภาค" queryTableFieldId="66" dataDxfId="343"/>
    <tableColumn id="67" xr3:uid="{0451A994-9ADC-40C8-B27D-E24CA5FDDC5F}" uniqueName="67" name="Points - คลื่นปฐมภูมิมีความเร็วน้อยกว่าคลื่นทุติยภูมิ เมื่อคลื่นทั้งสองเคลื่อนที่ผ่านชั้นฐานธรณีภาค" queryTableFieldId="67"/>
    <tableColumn id="68" xr3:uid="{0A4EB607-A191-4EFF-B30A-AFCAC64358A7}" uniqueName="68" name="Feedback - คลื่นปฐมภูมิมีความเร็วน้อยกว่าคลื่นทุติยภูมิ เมื่อคลื่นทั้งสองเคลื่อนที่ผ่านชั้นฐานธรณีภาค" queryTableFieldId="68"/>
    <tableColumn id="69" xr3:uid="{B154001A-5E8E-4846-B0CC-A0AB4B8A72A0}" uniqueName="69" name="เขตความเร็วต่ำ อยู่ในชั้นธรณีภาค และเขตเปลี่ยนแปลง อยู่ในชั้นฐานธรณีภาค" queryTableFieldId="69" dataDxfId="342"/>
    <tableColumn id="70" xr3:uid="{ADDD0BD6-484F-4ECB-B43E-52A0CE01898D}" uniqueName="70" name="Points - เขตความเร็วต่ำ อยู่ในชั้นธรณีภาค และเขตเปลี่ยนแปลง อยู่ในชั้นฐานธรณีภาค" queryTableFieldId="70"/>
    <tableColumn id="71" xr3:uid="{5C79960B-9563-4490-898F-A08A72D6D65F}" uniqueName="71" name="Feedback - เขตความเร็วต่ำ อยู่ในชั้นธรณีภาค และเขตเปลี่ยนแปลง อยู่ในชั้นฐานธรณีภาค" queryTableFieldId="71"/>
    <tableColumn id="72" xr3:uid="{EABBD019-D0EE-4583-A543-2717418B749C}" uniqueName="72" name="หากผลการวิเคราะห์องค์ประกอบทางเคมีของหินก้อนหนึ่งพบว่าเป็นหินแกรนิต หินก้อนนี้มีกำเนิดมาจากส่วนใดของโครงสร้างโลก" queryTableFieldId="72" dataDxfId="341"/>
    <tableColumn id="73" xr3:uid="{5E961C37-C272-48AC-ACD9-4F66CED66041}" uniqueName="73" name="Points - หากผลการวิเคราะห์องค์ประกอบทางเคมีของหินก้อนหนึ่งพบว่าเป็นหินแกรนิต หินก้อนนี้มีกำเนิดมาจากส่วนใดของโครงสร้างโลก" queryTableFieldId="73"/>
    <tableColumn id="74" xr3:uid="{F6E5D922-4FFC-4B12-945D-19F794AE4AE1}" uniqueName="74" name="Feedback - หากผลการวิเคราะห์องค์ประกอบทางเคมีของหินก้อนหนึ่งพบว่าเป็นหินแกรนิต หินก้อนนี้มีกำเนิดมาจากส่วนใดของโครงสร้างโลก" queryTableFieldId="74"/>
    <tableColumn id="75" xr3:uid="{FBBE7998-B703-467D-BD5C-BEB8A7CE133B}" uniqueName="75" name="ชั้นเนื้อโลกประกอบด้วยสสารในสถานะใด เป็นส่วนใหญ่" queryTableFieldId="75" dataDxfId="340"/>
    <tableColumn id="76" xr3:uid="{7206C42D-75E0-47AD-B194-B90F13C63B47}" uniqueName="76" name="Points - ชั้นเนื้อโลกประกอบด้วยสสารในสถานะใด เป็นส่วนใหญ่" queryTableFieldId="76"/>
    <tableColumn id="77" xr3:uid="{00D2D1A8-53C0-45B0-B3B1-6E77F9F2AC6A}" uniqueName="77" name="Feedback - ชั้นเนื้อโลกประกอบด้วยสสารในสถานะใด เป็นส่วนใหญ่" queryTableFieldId="77"/>
    <tableColumn id="78" xr3:uid="{59378585-A3C4-4A27-838A-DD7B30E3CE5E}" uniqueName="78" name="หลักฐานใดที่นำมาใช้ยืนยันว่าแก่นโลกชั้นนอกเป็นของเหลว" queryTableFieldId="78" dataDxfId="339"/>
    <tableColumn id="79" xr3:uid="{3F3AB0A7-739E-469D-9FB8-B915EAAB9B7A}" uniqueName="79" name="Points - หลักฐานใดที่นำมาใช้ยืนยันว่าแก่นโลกชั้นนอกเป็นของเหลว" queryTableFieldId="79"/>
    <tableColumn id="80" xr3:uid="{4F70537E-8BC0-4333-8430-CCDAA04816FD}" uniqueName="80" name="Feedback - หลักฐานใดที่นำมาใช้ยืนยันว่าแก่นโลกชั้นนอกเป็นของเหลว" queryTableFieldId="80"/>
    <tableColumn id="81" xr3:uid="{E1478B17-66B3-4CEA-8DF7-C38A735E1408}" uniqueName="81" name="เพราะเหตุใดผลการศึกษาอุกกาบาตเหล็กจึงใช้เป็นข้อมูลอธิบายองค์ประกอบของแก่นโลกได้" queryTableFieldId="81" dataDxfId="338"/>
    <tableColumn id="82" xr3:uid="{AB32C4F7-00F2-4599-BFF7-6186017AB6AE}" uniqueName="82" name="Points - เพราะเหตุใดผลการศึกษาอุกกาบาตเหล็กจึงใช้เป็นข้อมูลอธิบายองค์ประกอบของแก่นโลกได้" queryTableFieldId="82"/>
    <tableColumn id="83" xr3:uid="{9BBDAA15-369C-4697-B020-AC66E6387886}" uniqueName="83" name="Feedback - เพราะเหตุใดผลการศึกษาอุกกาบาตเหล็กจึงใช้เป็นข้อมูลอธิบายองค์ประกอบของแก่นโลกได้" queryTableFieldId="83"/>
    <tableColumn id="84" xr3:uid="{D8CF79F3-1AD4-4D35-88FC-05775E3D6EF7}" uniqueName="84" name="นอกจากผลการศึกษาอุกกาบาตเหล็กแล้ว หลักฐานใดช่วยสนับสนุนว่าแก่นโลกประกอบด้วยเหล็กเป็นส่วนมาก" queryTableFieldId="84" dataDxfId="337"/>
    <tableColumn id="85" xr3:uid="{C3F25C96-F93F-4500-AAF8-275A4057B84E}" uniqueName="85" name="Points - นอกจากผลการศึกษาอุกกาบาตเหล็กแล้ว หลักฐานใดช่วยสนับสนุนว่าแก่นโลกประกอบด้วยเหล็กเป็นส่วนมาก" queryTableFieldId="85"/>
    <tableColumn id="86" xr3:uid="{64689FC0-D132-46C5-901B-A686433726B6}" uniqueName="86" name="Feedback - นอกจากผลการศึกษาอุกกาบาตเหล็กแล้ว หลักฐานใดช่วยสนับสนุนว่าแก่นโลกประกอบด้วยเหล็กเป็นส่วนมาก" queryTableFieldId="86"/>
    <tableColumn id="87" xr3:uid="{8D63F742-496D-4877-AD22-B59196370471}" uniqueName="87" name="เพราะเหตุใดคลื่นไหวสะเทือนจึงเกิดการสะท้อนและหักเหเมื่อเคลื่อนที่ผ่านโครงสร้างโลก" queryTableFieldId="87" dataDxfId="336"/>
    <tableColumn id="88" xr3:uid="{3144E3DD-4E9D-42F3-AAFE-572D54B01936}" uniqueName="88" name="Points - เพราะเหตุใดคลื่นไหวสะเทือนจึงเกิดการสะท้อนและหักเหเมื่อเคลื่อนที่ผ่านโครงสร้างโลก" queryTableFieldId="88"/>
    <tableColumn id="89" xr3:uid="{14B9DFFD-77DB-4B5F-9F86-E127F6DA8C81}" uniqueName="89" name="Feedback - เพราะเหตุใดคลื่นไหวสะเทือนจึงเกิดการสะท้อนและหักเหเมื่อเคลื่อนที่ผ่านโครงสร้างโลก" queryTableFieldId="89"/>
    <tableColumn id="90" xr3:uid="{719EE0DD-D037-4A8F-9672-0DB480886A29}" uniqueName="90" name="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queryTableFieldId="90" dataDxfId="335"/>
    <tableColumn id="91" xr3:uid="{58EE00C6-99B2-4D6A-ADF1-55BDC0470760}" uniqueName="91" name="Points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queryTableFieldId="91"/>
    <tableColumn id="92" xr3:uid="{1AA338D5-7C4C-4265-AFEA-9F8EDA2A2DDF}" uniqueName="92" name="Feedback - เปรียบเทียบลักษณะโครงสร้างภายในโลกที่ได้จากการแปลความหมายแนวการเคลื่อนที่ของคลื่นปฐมภูมิในภาพ ก และ ข ลักษณะโครงสร้างโลกในรูปนี้ เหมือนหรือแตกต่างกันอย่างไร" queryTableFieldId="92"/>
    <tableColumn id="93" xr3:uid="{715E62BD-8A76-446D-9F54-9049D170A1DD}" uniqueName="93" name="ลาวาที่ปะทุขึ้นมาบนผิวโลก มีแหล่งกำเนิดมาจากชั้นโครงสร้างใด" queryTableFieldId="93" dataDxfId="334"/>
    <tableColumn id="94" xr3:uid="{29CF7C41-2D1C-4075-B742-E4D66C0E596D}" uniqueName="94" name="Points - ลาวาที่ปะทุขึ้นมาบนผิวโลก มีแหล่งกำเนิดมาจากชั้นโครงสร้างใด" queryTableFieldId="94"/>
    <tableColumn id="95" xr3:uid="{5E53EDFF-D8A9-4D14-942D-E3E9B9F2D1BF}" uniqueName="95" name="Feedback - ลาวาที่ปะทุขึ้นมาบนผิวโลก มีแหล่งกำเนิดมาจากชั้นโครงสร้างใด" queryTableFieldId="95"/>
    <tableColumn id="96" xr3:uid="{A62485D1-2ABD-48CC-BDB6-863EDB9393A7}" uniqueName="96" name="เขตความเร็วต่ำ มีสมบัติแตกต่างจากชั้นธรณีภาคอย่างไร" queryTableFieldId="96" dataDxfId="333"/>
    <tableColumn id="97" xr3:uid="{5B4AAE57-4DB8-4D78-A8FB-2852FBD1AF30}" uniqueName="97" name="Points - เขตความเร็วต่ำ มีสมบัติแตกต่างจากชั้นธรณีภาคอย่างไร" queryTableFieldId="97"/>
    <tableColumn id="98" xr3:uid="{96671AFF-E15D-4EDC-BB0B-E637CAB067E9}" uniqueName="98" name="Feedback - เขตความเร็วต่ำ มีสมบัติแตกต่างจากชั้นธรณีภาคอย่างไร" queryTableFieldId="98"/>
    <tableColumn id="99" xr3:uid="{2A67DE91-E1A0-49A3-B110-BE208245CC81}" uniqueName="99" name="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queryTableFieldId="99" dataDxfId="332"/>
    <tableColumn id="100" xr3:uid="{1E15DF76-B56B-4981-9198-296C00232412}" uniqueName="100" name="Points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queryTableFieldId="100"/>
    <tableColumn id="101" xr3:uid="{AEB64213-F884-499F-8B92-E5171692A592}" uniqueName="101" name="Feedback - คลื่นทุติยภูมิที่เกิดขึ้นใหม่เมื่อคลื่นปฐมภูมิเคลื่อนที่ผ่านแก่นโลกชั้นนอกเข้าไปยังแก่นโลกชั้นใน สามารถเดินทางออกมาที่ผิวโลกได้หรือไม่ เพราะเหตุใด" queryTableFieldId="10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E03AAAC9-07E5-43B8-B978-78F2A2513FE1}" name="แบบฝึก_52" displayName="แบบฝึก_52" ref="A1:AU452" tableType="queryTable" totalsRowShown="0">
  <autoFilter ref="A1:AU452" xr:uid="{E03AAAC9-07E5-43B8-B978-78F2A2513FE1}"/>
  <tableColumns count="47">
    <tableColumn id="1" xr3:uid="{06F99160-FE89-494E-891D-AAF591ECC7C3}" uniqueName="1" name="Id" queryTableFieldId="1"/>
    <tableColumn id="2" xr3:uid="{6A994E6F-2310-4A8A-8439-2DB262362FA7}" uniqueName="2" name="Start time" queryTableFieldId="2" dataDxfId="331"/>
    <tableColumn id="3" xr3:uid="{1A45181E-26C1-47A8-8084-0B04C43F5084}" uniqueName="3" name="Completion time" queryTableFieldId="3" dataDxfId="330"/>
    <tableColumn id="4" xr3:uid="{7B725100-85AE-484F-8BAE-DC03E5EB181A}" uniqueName="4" name="Email" queryTableFieldId="4" dataDxfId="329"/>
    <tableColumn id="5" xr3:uid="{1FF949B3-D7F6-4531-9C2B-BB52EE47BD5B}" uniqueName="5" name="Name" queryTableFieldId="5" dataDxfId="328"/>
    <tableColumn id="6" xr3:uid="{D99FFFFE-C2D0-4890-A68D-087A9C86AFBE}" uniqueName="6" name="Total points" queryTableFieldId="6"/>
    <tableColumn id="7" xr3:uid="{350EA215-A0CC-4B8D-9B2D-1C2294ED413F}" uniqueName="7" name="Quiz feedback" queryTableFieldId="7"/>
    <tableColumn id="8" xr3:uid="{DDCDA1E6-DF89-4ACA-904C-5D7893F71509}" uniqueName="8" name="Grade posted time" queryTableFieldId="8"/>
    <tableColumn id="9" xr3:uid="{AD565A07-CFB4-4A28-8408-3D89FFFD7825}" uniqueName="9" name="ชื่อ-สกุล" queryTableFieldId="9" dataDxfId="327"/>
    <tableColumn id="10" xr3:uid="{EAD8FAE9-62D7-4FD9-8898-F3DC4EBA4FC2}" uniqueName="10" name="Points - ชื่อ-สกุล" queryTableFieldId="10"/>
    <tableColumn id="11" xr3:uid="{5F03D8DE-27B1-42A4-B932-133D3D82AA44}" uniqueName="11" name="Feedback - ชื่อ-สกุล" queryTableFieldId="11"/>
    <tableColumn id="12" xr3:uid="{E2738B59-06D0-49CC-97B5-54209CF1F98F}" uniqueName="12" name="ห้อง" queryTableFieldId="12"/>
    <tableColumn id="13" xr3:uid="{09569276-062A-4E06-A333-9E05A37B7E44}" uniqueName="13" name="Points - ห้อง" queryTableFieldId="13"/>
    <tableColumn id="14" xr3:uid="{F4D9B066-139E-4054-9ED6-ED00BF24FECC}" uniqueName="14" name="Feedback - ห้อง" queryTableFieldId="14"/>
    <tableColumn id="15" xr3:uid="{93367437-D102-4A76-A168-8740AB91FFED}" uniqueName="15" name="เลขที่" queryTableFieldId="15"/>
    <tableColumn id="16" xr3:uid="{FBC501EF-261C-4445-BB16-01D1FC3D12E5}" uniqueName="16" name="Points - เลขที่" queryTableFieldId="16"/>
    <tableColumn id="17" xr3:uid="{02B9339F-89AB-4328-A3B4-3212AE011E31}" uniqueName="17" name="Feedback - เลขที่" queryTableFieldId="17"/>
    <tableColumn id="18" xr3:uid="{2DC87971-58D1-46E5-A4A7-83E01442C0B0}" uniqueName="18" name="แก่นโลกส่วนในมีสถานะเป็นของแข็งเนื่องจากมีความดันสูงมาก จนไม่สามารถหลอมเหลวได้" queryTableFieldId="18" dataDxfId="326"/>
    <tableColumn id="19" xr3:uid="{D370F513-3485-4E71-9E4B-3C595C9138F7}" uniqueName="19" name="Points - แก่นโลกส่วนในมีสถานะเป็นของแข็งเนื่องจากมีความดันสูงมาก จนไม่สามารถหลอมเหลวได้" queryTableFieldId="19"/>
    <tableColumn id="20" xr3:uid="{53AE00D1-6C35-48E2-B279-2E330C49815C}" uniqueName="20" name="Feedback - แก่นโลกส่วนในมีสถานะเป็นของแข็งเนื่องจากมีความดันสูงมาก จนไม่สามารถหลอมเหลวได้" queryTableFieldId="20"/>
    <tableColumn id="21" xr3:uid="{A2DDCF13-DCCA-4BB1-A1A1-63F0B1A65939}" uniqueName="21" name="คลื่นปฐมภูมิมีความเร็วเพิ่มขึ้นอย่างรวดเร็วเมื่อเคลื่อนที่ผ่านธรณีภาค และมีความเร็วลดลงเมื่อเคลื่อนที่ผ่านแก่นโลกส่วนนอก" queryTableFieldId="21" dataDxfId="325"/>
    <tableColumn id="22" xr3:uid="{1F9F3719-FA35-46E7-A264-241CC7611F22}" uniqueName="22" name="Points - คลื่นปฐมภูมิมีความเร็วเพิ่มขึ้นอย่างรวดเร็วเมื่อเคลื่อนที่ผ่านธรณีภาค และมีความเร็วลดลงเมื่อเคลื่อนที่ผ่านแก่นโลกส่วนนอก" queryTableFieldId="22"/>
    <tableColumn id="23" xr3:uid="{00FA4E5A-0785-4862-B8B8-8175C510D4DF}" uniqueName="23" name="Feedback - คลื่นปฐมภูมิมีความเร็วเพิ่มขึ้นอย่างรวดเร็วเมื่อเคลื่อนที่ผ่านธรณีภาค และมีความเร็วลดลงเมื่อเคลื่อนที่ผ่านแก่นโลกส่วนนอก" queryTableFieldId="23"/>
    <tableColumn id="24" xr3:uid="{E1572730-68A5-46D5-B724-C2C1DBE389D1}" uniqueName="24" name="คลื่นปฐมภูมิมีความเร็วน้อยที่สุด และเคลื่อนที่จากแหล่งกำเนิดถึงสถานีตรวจวัดเป็นอันดับสุดท้าย" queryTableFieldId="24" dataDxfId="324"/>
    <tableColumn id="25" xr3:uid="{C4329F11-0437-4829-AF7D-3A230877429C}" uniqueName="25" name="Points - คลื่นปฐมภูมิมีความเร็วน้อยที่สุด และเคลื่อนที่จากแหล่งกำเนิดถึงสถานีตรวจวัดเป็นอันดับสุดท้าย" queryTableFieldId="25"/>
    <tableColumn id="26" xr3:uid="{B0BFA15D-45D5-42A1-8263-00BCE7655A60}" uniqueName="26" name="Feedback - คลื่นปฐมภูมิมีความเร็วน้อยที่สุด และเคลื่อนที่จากแหล่งกำเนิดถึงสถานีตรวจวัดเป็นอันดับสุดท้าย" queryTableFieldId="26"/>
    <tableColumn id="27" xr3:uid="{2F5C6E94-091A-403C-8FD4-5BFC557ECE94}" uniqueName="27" name="คลื่นไหวสะเทือนที่ใช้พิจารณาการแบ่งโครงสร้างภายในโลกมี 2 ชนิด ประกอบด้วยคลื่นปฐมภูมิ และคลื่นทุติยภูมิ" queryTableFieldId="27" dataDxfId="323"/>
    <tableColumn id="28" xr3:uid="{8EF9ED59-C1E9-4623-ACDD-C86E15E5BA71}" uniqueName="28" name="Points - คลื่นไหวสะเทือนที่ใช้พิจารณาการแบ่งโครงสร้างภายในโลกมี 2 ชนิด ประกอบด้วยคลื่นปฐมภูมิ และคลื่นทุติยภูมิ" queryTableFieldId="28"/>
    <tableColumn id="29" xr3:uid="{B45601B1-261C-47F9-BFA0-883988751C45}" uniqueName="29" name="Feedback - คลื่นไหวสะเทือนที่ใช้พิจารณาการแบ่งโครงสร้างภายในโลกมี 2 ชนิด ประกอบด้วยคลื่นปฐมภูมิ และคลื่นทุติยภูมิ" queryTableFieldId="29"/>
    <tableColumn id="30" xr3:uid="{C910197A-73CB-4B83-B2CA-C602450383BC}" uniqueName="30" name="เมื่อคลื่นทุติยภูมิเคลื่อนที่ผ่านตัวกลางอนุภาคของตัวกลางจะเคลื่อนที่ไปในทิศทางเดียวกับการเคลื่อนที่ของคลื่น" queryTableFieldId="30" dataDxfId="322"/>
    <tableColumn id="31" xr3:uid="{C1D60396-C1D9-4F98-B21D-6E5CDE1BEA43}" uniqueName="31" name="Points - เมื่อคลื่นทุติยภูมิเคลื่อนที่ผ่านตัวกลางอนุภาคของตัวกลางจะเคลื่อนที่ไปในทิศทางเดียวกับการเคลื่อนที่ของคลื่น" queryTableFieldId="31"/>
    <tableColumn id="32" xr3:uid="{6258F6CE-D5CE-45EA-8524-CF1BCFB33D2F}" uniqueName="32" name="Feedback - เมื่อคลื่นทุติยภูมิเคลื่อนที่ผ่านตัวกลางอนุภาคของตัวกลางจะเคลื่อนที่ไปในทิศทางเดียวกับการเคลื่อนที่ของคลื่น" queryTableFieldId="32"/>
    <tableColumn id="33" xr3:uid="{9A6816DA-0412-4E47-B65D-D9B846531111}" uniqueName="33" name="คลื่นทุติยภูมิไม่สามารถเคลื่อนที่ผ่านโครงสร้างโลกที่มีสถานะเป็นของเหลว" queryTableFieldId="33" dataDxfId="321"/>
    <tableColumn id="34" xr3:uid="{19D5F271-EE57-4F3D-AC41-C930C76BBE40}" uniqueName="34" name="Points - คลื่นทุติยภูมิไม่สามารถเคลื่อนที่ผ่านโครงสร้างโลกที่มีสถานะเป็นของเหลว" queryTableFieldId="34"/>
    <tableColumn id="35" xr3:uid="{581B9C6A-ABB2-454E-B90D-DA964550E08F}" uniqueName="35" name="Feedback - คลื่นทุติยภูมิไม่สามารถเคลื่อนที่ผ่านโครงสร้างโลกที่มีสถานะเป็นของเหลว" queryTableFieldId="35"/>
    <tableColumn id="36" xr3:uid="{ECF915E5-B2E6-41F1-8CB0-4EA67BE82E83}" uniqueName="36" name="ชั้นทรานซิชัน เป็นชั้นที่อยู่ระหว่างแก่นโลกส่วนนอกกับแก่นโลกส่วนใน ซึ่งอยู่ที่ระดับความลึก 400 - 600 กิโลเมตร" queryTableFieldId="36" dataDxfId="320"/>
    <tableColumn id="37" xr3:uid="{61400720-83ED-4EE1-861B-BB243E60008F}" uniqueName="37" name="Points - ชั้นทรานซิชัน เป็นชั้นที่อยู่ระหว่างแก่นโลกส่วนนอกกับแก่นโลกส่วนใน ซึ่งอยู่ที่ระดับความลึก 400 - 600 กิโลเมตร" queryTableFieldId="37"/>
    <tableColumn id="38" xr3:uid="{86F8B612-9C5D-4970-B6CD-D2D58513C809}" uniqueName="38" name="Feedback - ชั้นทรานซิชัน เป็นชั้นที่อยู่ระหว่างแก่นโลกส่วนนอกกับแก่นโลกส่วนใน ซึ่งอยู่ที่ระดับความลึก 400 - 600 กิโลเมตร" queryTableFieldId="38"/>
    <tableColumn id="39" xr3:uid="{84D46ADD-B470-4C80-8230-5FA4D3933B69}" uniqueName="39" name="เรียงลำดับโครงสร้างโลกตามสมบัติเชิงกลลงในช่องว่างให้ถูกต้องและสมบูรณ์ จากบนลงล่าง" queryTableFieldId="39" dataDxfId="319"/>
    <tableColumn id="40" xr3:uid="{1BD18468-676A-4168-87B8-0CAD8AF6292D}" uniqueName="40" name="Points - เรียงลำดับโครงสร้างโลกตามสมบัติเชิงกลลงในช่องว่างให้ถูกต้องและสมบูรณ์ จากบนลงล่าง" queryTableFieldId="40"/>
    <tableColumn id="41" xr3:uid="{B841F326-BB6B-48C6-AE9B-8A3CDB3BFBCD}" uniqueName="41" name="Feedback - เรียงลำดับโครงสร้างโลกตามสมบัติเชิงกลลงในช่องว่างให้ถูกต้องและสมบูรณ์ จากบนลงล่าง" queryTableFieldId="41"/>
    <tableColumn id="42" xr3:uid="{F65629BE-2727-4395-B77C-7ACC6D39E95E}" uniqueName="42" name="จงเรียงลำดับข้อความที่สอดคล้องกับหมายเลขในตาราง จากบนลงล่าง (1-5)" queryTableFieldId="42" dataDxfId="318"/>
    <tableColumn id="43" xr3:uid="{10C020D9-35CC-4E7D-B4C9-52305363656B}" uniqueName="43" name="Points - จงเรียงลำดับข้อความที่สอดคล้องกับหมายเลขในตาราง จากบนลงล่าง (1-5)" queryTableFieldId="43"/>
    <tableColumn id="44" xr3:uid="{F428B253-3B9B-4A6C-A702-27FE0798F226}" uniqueName="44" name="Feedback - จงเรียงลำดับข้อความที่สอดคล้องกับหมายเลขในตาราง จากบนลงล่าง (1-5)" queryTableFieldId="44"/>
    <tableColumn id="45" xr3:uid="{4363FA11-1BB1-471E-92F9-CE5FD5B65493}" uniqueName="45" name="จงเรียงลำดับข้อความที่สอดคล้องกับหมายเลขในตาราง จากบนลงล่าง (6-12)" queryTableFieldId="45" dataDxfId="317"/>
    <tableColumn id="46" xr3:uid="{40ADFB31-F4AC-4B33-B20F-25E978BF3C53}" uniqueName="46" name="Points - จงเรียงลำดับข้อความที่สอดคล้องกับหมายเลขในตาราง จากบนลงล่าง (6-12)" queryTableFieldId="46"/>
    <tableColumn id="47" xr3:uid="{B62EBAA0-E651-41F5-A371-36C4B1349493}" uniqueName="47" name="Feedback - จงเรียงลำดับข้อความที่สอดคล้องกับหมายเลขในตาราง จากบนลงล่าง (6-12)" queryTableFieldId="4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3832839F-32A7-4B07-A28B-7B9B5C28CE05}" name="แบบฝึก_51" displayName="แบบฝึก_51" ref="A1:BA471" tableType="queryTable" totalsRowShown="0">
  <autoFilter ref="A1:BA471" xr:uid="{3832839F-32A7-4B07-A28B-7B9B5C28CE05}"/>
  <tableColumns count="53">
    <tableColumn id="1" xr3:uid="{76DF4F1B-8827-4A5E-AE73-9B7BF15FD438}" uniqueName="1" name="ID" queryTableFieldId="1"/>
    <tableColumn id="2" xr3:uid="{7CE88533-34D5-450C-B5FB-C07A05333EF8}" uniqueName="2" name="Start time" queryTableFieldId="2" dataDxfId="316"/>
    <tableColumn id="3" xr3:uid="{F3A17F5E-ADB8-49EB-ACF0-7DE81FA7BDE4}" uniqueName="3" name="Completion time" queryTableFieldId="3" dataDxfId="315"/>
    <tableColumn id="4" xr3:uid="{799125D2-F3F3-4670-A691-6920F4309586}" uniqueName="4" name="Email" queryTableFieldId="4" dataDxfId="314"/>
    <tableColumn id="5" xr3:uid="{E996096C-3261-4324-92B2-AAFE3D2348CF}" uniqueName="5" name="Name" queryTableFieldId="5" dataDxfId="313"/>
    <tableColumn id="6" xr3:uid="{1736DAA1-D41D-4513-ABCB-8F6C351BFEFA}" uniqueName="6" name="Total points" queryTableFieldId="6"/>
    <tableColumn id="7" xr3:uid="{131B2BB1-BB39-4390-8F96-236B62020429}" uniqueName="7" name="Quiz feedback" queryTableFieldId="7"/>
    <tableColumn id="8" xr3:uid="{15621118-D8D1-4E43-A8B7-4276B471DA6F}" uniqueName="8" name="Last modified time" queryTableFieldId="8"/>
    <tableColumn id="9" xr3:uid="{80DE3D2F-8DDF-4D0D-A95A-97C56319DF97}" uniqueName="9" name="ชื่อ-สกุล" queryTableFieldId="9" dataDxfId="312"/>
    <tableColumn id="10" xr3:uid="{1E98A26F-2E0B-4719-810C-FABE00271467}" uniqueName="10" name="Points - ชื่อ-สกุล" queryTableFieldId="10"/>
    <tableColumn id="11" xr3:uid="{0A911F7D-AFD4-4369-80C7-EF1D3CADE485}" uniqueName="11" name="Feedback - ชื่อ-สกุล" queryTableFieldId="11"/>
    <tableColumn id="12" xr3:uid="{E2C75F3D-22CA-422F-9DFC-D4B2AE7CBF07}" uniqueName="12" name="ห้อง" queryTableFieldId="12"/>
    <tableColumn id="13" xr3:uid="{6E5EAD64-AF0D-41F8-8942-ECFF827E4850}" uniqueName="13" name="Points - ห้อง" queryTableFieldId="13"/>
    <tableColumn id="14" xr3:uid="{1A66C662-4711-4C56-91D2-52A1575E2501}" uniqueName="14" name="Feedback - ห้อง" queryTableFieldId="14"/>
    <tableColumn id="15" xr3:uid="{DC481A49-6D3D-47C3-82EB-2C407ED99ECF}" uniqueName="15" name="เลขที่" queryTableFieldId="15"/>
    <tableColumn id="16" xr3:uid="{C5789776-62AD-4049-A435-0035B5F5F044}" uniqueName="16" name="Points - เลขที่" queryTableFieldId="16"/>
    <tableColumn id="17" xr3:uid="{F5F5DA52-3486-4D90-BF9F-40F95D89B825}" uniqueName="17" name="Feedback - เลขที่" queryTableFieldId="17"/>
    <tableColumn id="18" xr3:uid="{5AFF718B-A793-4A6A-B926-713EC011E7AF}" uniqueName="18" name="เหล็กเริ่มเกาะตัวกันเกิดเป็นแกนกลางของโลก" queryTableFieldId="18" dataDxfId="311"/>
    <tableColumn id="19" xr3:uid="{017E9795-3489-425B-81FF-2DB72218E60A}" uniqueName="19" name="Points - เหล็กเริ่มเกาะตัวกันเกิดเป็นแกนกลางของโลก" queryTableFieldId="19"/>
    <tableColumn id="20" xr3:uid="{6B2FE3C4-6065-4D2E-902E-771189A2C5C2}" uniqueName="20" name="Feedback - เหล็กเริ่มเกาะตัวกันเกิดเป็นแกนกลางของโลก" queryTableFieldId="20"/>
    <tableColumn id="21" xr3:uid="{2367F5F3-3029-4B09-A703-3FC75A904D30}" uniqueName="21" name="เกิดเปลือกโลกทวีปและเปลือกโลกมหาสมุทร" queryTableFieldId="21" dataDxfId="310"/>
    <tableColumn id="22" xr3:uid="{17221F71-A930-44A1-A351-281D463B1D18}" uniqueName="22" name="Points - เกิดเปลือกโลกทวีปและเปลือกโลกมหาสมุทร" queryTableFieldId="22"/>
    <tableColumn id="23" xr3:uid="{B9B002EB-7393-44B9-8299-E558C93D139A}" uniqueName="23" name="Feedback - เกิดเปลือกโลกทวีปและเปลือกโลกมหาสมุทร" queryTableFieldId="23"/>
    <tableColumn id="24" xr3:uid="{017DD55A-7634-4A0E-A907-5133A1F5DF53}" uniqueName="24" name="เกิดกัมมันตรังสีขึ้นจากการชนกันและแรงอัดตัวของเศษดาวเคราะห์" queryTableFieldId="24" dataDxfId="309"/>
    <tableColumn id="25" xr3:uid="{AF674D16-3A2A-4500-A776-CC5BB6DEEBA5}" uniqueName="25" name="Points - เกิดกัมมันตรังสีขึ้นจากการชนกันและแรงอัดตัวของเศษดาวเคราะห์" queryTableFieldId="25"/>
    <tableColumn id="26" xr3:uid="{07688ABD-8194-4936-ACBD-C0F3E76BD72F}" uniqueName="26" name="Feedback - เกิดกัมมันตรังสีขึ้นจากการชนกันและแรงอัดตัวของเศษดาวเคราะห์" queryTableFieldId="26"/>
    <tableColumn id="27" xr3:uid="{931A7511-8C99-47F8-8DD7-24DF19CD5881}" uniqueName="27" name="การเกิดแกนโลกถือว่าเป็นจุดเริ่มต้นของการแยกชั้น" queryTableFieldId="27" dataDxfId="308"/>
    <tableColumn id="28" xr3:uid="{10C65525-602A-4AE8-A42A-9BBC93C86CC8}" uniqueName="28" name="Feedback - การเกิดแกนโลกถือว่าเป็นจุดเริ่มต้นของการแยกชั้น" queryTableFieldId="28"/>
    <tableColumn id="29" xr3:uid="{94944244-A4E0-49E0-B449-45EB487790C8}" uniqueName="29" name="Points - การเกิดแกนโลกถือว่าเป็นจุดเริ่มต้นของการแยกชั้น" queryTableFieldId="29"/>
    <tableColumn id="30" xr3:uid="{03BBF051-CBBE-4952-AA9A-56FD8E933597}" uniqueName="30" name="หินในชั้นเนื้อโลกมีอุณหภูมิลดลงจนชั้นเนื้อโลกแข็งตัว" queryTableFieldId="30" dataDxfId="307"/>
    <tableColumn id="31" xr3:uid="{97D4A685-54C3-4610-B213-F1A8AF83B2CD}" uniqueName="31" name="Feedback - หินในชั้นเนื้อโลกมีอุณหภูมิลดลงจนชั้นเนื้อโลกแข็งตัว" queryTableFieldId="31"/>
    <tableColumn id="32" xr3:uid="{79E9C54E-590F-41DF-8AEF-19CF64C0AF5A}" uniqueName="32" name="Points - หินในชั้นเนื้อโลกมีอุณหภูมิลดลงจนชั้นเนื้อโลกแข็งตัว" queryTableFieldId="32"/>
    <tableColumn id="33" xr3:uid="{C70454F5-0CFD-404D-A8B5-3898BC72900E}" uniqueName="33" name="ชั้นเปลือกโลกเย็นตัวและแข็งตัวจนเกิดเป็นพื้นแผ่นดิน" queryTableFieldId="33" dataDxfId="306"/>
    <tableColumn id="34" xr3:uid="{D37F3E7E-D9B9-4675-87F9-4B2322AEB414}" uniqueName="34" name="Feedback - ชั้นเปลือกโลกเย็นตัวและแข็งตัวจนเกิดเป็นพื้นแผ่นดิน" queryTableFieldId="34"/>
    <tableColumn id="35" xr3:uid="{0B23DF71-7B2A-47F8-B2E2-3EBEC17FA8EF}" uniqueName="35" name="Points - ชั้นเปลือกโลกเย็นตัวและแข็งตัวจนเกิดเป็นพื้นแผ่นดิน" queryTableFieldId="35"/>
    <tableColumn id="36" xr3:uid="{69C56780-48CF-4170-B24E-3DCD4C14A576}" uniqueName="36" name="มีการสะสมตัวของธาตุกัมมันตรังสีในชั้นเปลือกโลกในรูปของออกไซด์และซิลิเกต" queryTableFieldId="36" dataDxfId="305"/>
    <tableColumn id="37" xr3:uid="{6E7378F1-11E5-4310-B019-BA6423C93120}" uniqueName="37" name="Feedback - มีการสะสมตัวของธาตุกัมมันตรังสีในชั้นเปลือกโลกในรูปของออกไซด์และซิลิเกต" queryTableFieldId="37"/>
    <tableColumn id="38" xr3:uid="{8C3B2751-489B-42A5-9F42-662984E02B8C}" uniqueName="38" name="Points - มีการสะสมตัวของธาตุกัมมันตรังสีในชั้นเปลือกโลกในรูปของออกไซด์และซิลิเกต" queryTableFieldId="38"/>
    <tableColumn id="39" xr3:uid="{00BF3303-9ACB-4234-83B4-05C4EE2A84FA}" uniqueName="39" name="เกิดโครงสร้างภายในโลกที่แบ่งเป็น 3 ชั้น ได้แก่ เปลือกโลก เนื้อโลก และแก่นโลก" queryTableFieldId="39" dataDxfId="304"/>
    <tableColumn id="40" xr3:uid="{062C3DA0-40A0-436D-99C6-480BD7750D3F}" uniqueName="40" name="Feedback - เกิดโครงสร้างภายในโลกที่แบ่งเป็น 3 ชั้น ได้แก่ เปลือกโลก เนื้อโลก และแก่นโลก" queryTableFieldId="40"/>
    <tableColumn id="41" xr3:uid="{1481A83C-6FB6-4D2D-A6AD-56797ABC281A}" uniqueName="41" name="Points - เกิดโครงสร้างภายในโลกที่แบ่งเป็น 3 ชั้น ได้แก่ เปลือกโลก เนื้อโลก และแก่นโลก" queryTableFieldId="41"/>
    <tableColumn id="42" xr3:uid="{791164BF-7633-4F88-ADF9-DB7E820CB266}" uniqueName="42" name="โลหะหนักต่าง ๆ จะจมตัวลงสู่ใจกลางโลก ส่วนสารที่มีความหนาแน่นน้อยกว่าจะลอยตัวขึ้นสู่ด้านบน" queryTableFieldId="42" dataDxfId="303"/>
    <tableColumn id="43" xr3:uid="{6BA93202-5A71-47E0-8BAD-774A9F52358B}" uniqueName="43" name="Feedback - โลหะหนักต่าง ๆ จะจมตัวลงสู่ใจกลางโลก ส่วนสารที่มีความหนาแน่นน้อยกว่าจะลอยตัวขึ้นสู่ด้านบน" queryTableFieldId="43"/>
    <tableColumn id="44" xr3:uid="{DD6A3816-C1FE-4B47-A33E-036972CA3990}" uniqueName="44" name="Points - โลหะหนักต่าง ๆ จะจมตัวลงสู่ใจกลางโลก ส่วนสารที่มีความหนาแน่นน้อยกว่าจะลอยตัวขึ้นสู่ด้านบน" queryTableFieldId="44"/>
    <tableColumn id="45" xr3:uid="{80C69B42-309F-4603-83F6-AAAA23044490}" uniqueName="45" name="ธาตุและสารประกอบต่าง ๆ รวมตัวกันและโมเลกุลชนกันจนทำให้เกิดพลังงานความร้อน" queryTableFieldId="45" dataDxfId="302"/>
    <tableColumn id="46" xr3:uid="{F34D7E2A-F2D8-43EE-85FF-588A2AFD76BE}" uniqueName="46" name="Feedback - ธาตุและสารประกอบต่าง ๆ รวมตัวกันและโมเลกุลชนกันจนทำให้เกิดพลังงานความร้อน" queryTableFieldId="46"/>
    <tableColumn id="47" xr3:uid="{B6F93EC3-58FA-4A80-B1A9-3E790FBC0B05}" uniqueName="47" name="Points - ธาตุและสารประกอบต่าง ๆ รวมตัวกันและโมเลกุลชนกันจนทำให้เกิดพลังงานความร้อน" queryTableFieldId="47"/>
    <tableColumn id="48" xr3:uid="{D9ED4A3D-3807-4E7A-9047-D1FED0760DD3}" uniqueName="48" name="จงเรียงลำดับโครงสร้างโลกเชิงเคมี ตามลำดับหมายเลข" queryTableFieldId="48" dataDxfId="301"/>
    <tableColumn id="49" xr3:uid="{98A37752-1901-4E93-B5C7-7F01DA0C2650}" uniqueName="49" name="Points - จงเรียงลำดับโครงสร้างโลกเชิงเคมี ตามลำดับหมายเลข" queryTableFieldId="49"/>
    <tableColumn id="50" xr3:uid="{C295F172-1CA1-4DCF-A173-DD6A95CB1635}" uniqueName="50" name="Feedback - จงเรียงลำดับโครงสร้างโลกเชิงเคมี ตามลำดับหมายเลข" queryTableFieldId="50"/>
    <tableColumn id="51" xr3:uid="{FF733510-1347-4C9F-88CF-6127EBCB7CF9}" uniqueName="51" name="จงเรียงลำดับข้อความที่สอดคล้องกับหมายเลขในตาราง" queryTableFieldId="51" dataDxfId="300"/>
    <tableColumn id="52" xr3:uid="{B765439F-0FEF-49F1-B11E-6280AC16BA6C}" uniqueName="52" name="Points - จงเรียงลำดับข้อความที่สอดคล้องกับหมายเลขในตาราง" queryTableFieldId="52"/>
    <tableColumn id="53" xr3:uid="{9B50C222-8F7E-4E90-AFC9-04A2569E2C98}" uniqueName="53" name="Feedback - จงเรียงลำดับข้อความที่สอดคล้องกับหมายเลขในตาราง" queryTableFieldId="5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2F44839-857A-4987-99DB-E13D2B220E43}" name="Quiz_4" displayName="Quiz_4" ref="A1:AU485" tableType="queryTable" totalsRowShown="0">
  <autoFilter ref="A1:AU485" xr:uid="{C2F44839-857A-4987-99DB-E13D2B220E43}"/>
  <tableColumns count="47">
    <tableColumn id="1" xr3:uid="{F3B2AFE6-4059-42C1-A38C-3D9665F55776}" uniqueName="1" name="Id" queryTableFieldId="1"/>
    <tableColumn id="2" xr3:uid="{E18C3730-D8DB-4DC7-A49A-0C5E6F667407}" uniqueName="2" name="Start time" queryTableFieldId="2" dataDxfId="299"/>
    <tableColumn id="3" xr3:uid="{385B34E5-E64A-4CC3-AA9F-B4EBCA12FA8A}" uniqueName="3" name="Completion time" queryTableFieldId="3" dataDxfId="298"/>
    <tableColumn id="4" xr3:uid="{BDE98072-21D2-429D-8C97-4045B26519B8}" uniqueName="4" name="Email" queryTableFieldId="4" dataDxfId="297"/>
    <tableColumn id="5" xr3:uid="{7745D840-92D3-4AD7-B5F1-3F467B7D9C48}" uniqueName="5" name="Name" queryTableFieldId="5" dataDxfId="296"/>
    <tableColumn id="6" xr3:uid="{829EB745-A28B-4892-AB1F-B0CBF5CCFBDC}" uniqueName="6" name="Total points" queryTableFieldId="6"/>
    <tableColumn id="7" xr3:uid="{D46A22B7-0AFE-455C-A3C3-9BD0818A8E75}" uniqueName="7" name="Quiz feedback" queryTableFieldId="7"/>
    <tableColumn id="8" xr3:uid="{8A38B6B7-0F1B-4722-AFE9-F9558B531B42}" uniqueName="8" name="Grade posted time" queryTableFieldId="8"/>
    <tableColumn id="9" xr3:uid="{8D9A3E62-115F-42C7-92C5-F0AA6406EB43}" uniqueName="9" name="ชื่อ-นามสกุล" queryTableFieldId="9" dataDxfId="295"/>
    <tableColumn id="10" xr3:uid="{9F49D37B-C13A-4CB9-9A31-10975CD640FC}" uniqueName="10" name="Points - ชื่อ-นามสกุล" queryTableFieldId="10"/>
    <tableColumn id="11" xr3:uid="{C76EEDC1-50CE-4F99-9E8F-9051F7E32871}" uniqueName="11" name="Feedback - ชื่อ-นามสกุล" queryTableFieldId="11"/>
    <tableColumn id="12" xr3:uid="{BE362184-0763-4C9A-8D69-C91D0AF605FE}" uniqueName="12" name="ห้อง" queryTableFieldId="12"/>
    <tableColumn id="13" xr3:uid="{B207F8A1-5D15-40BF-90F2-EFD2D35F00A2}" uniqueName="13" name="Points - ห้อง" queryTableFieldId="13"/>
    <tableColumn id="14" xr3:uid="{13E2DF53-8FA2-4A7B-9FDF-7F1FC20D5606}" uniqueName="14" name="Feedback - ห้อง" queryTableFieldId="14"/>
    <tableColumn id="15" xr3:uid="{ED4566CF-09E6-4EAE-B793-26DD4415E047}" uniqueName="15" name="เลขที่" queryTableFieldId="15"/>
    <tableColumn id="16" xr3:uid="{2489935C-FB2D-4608-AFCE-27945F075BEB}" uniqueName="16" name="Points - เลขที่" queryTableFieldId="16"/>
    <tableColumn id="17" xr3:uid="{7B2A09B7-017B-462F-AA92-E802ADA220DC}" uniqueName="17" name="Feedback - เลขที่" queryTableFieldId="17"/>
    <tableColumn id="18" xr3:uid="{37BC5B2B-DBBD-423D-B5C4-C942649E1D26}" uniqueName="18" name="ข้อใดไม่ใช่หน้าที่ของกล้องโทรทรรศน์" queryTableFieldId="18" dataDxfId="294"/>
    <tableColumn id="19" xr3:uid="{540F67EF-1B32-4897-A8F7-6184AF5AAAD0}" uniqueName="19" name="Points - ข้อใดไม่ใช่หน้าที่ของกล้องโทรทรรศน์" queryTableFieldId="19"/>
    <tableColumn id="20" xr3:uid="{46131139-C768-4750-9008-7AF30C967377}" uniqueName="20" name="Feedback - ข้อใดไม่ใช่หน้าที่ของกล้องโทรทรรศน์" queryTableFieldId="20"/>
    <tableColumn id="21" xr3:uid="{4AEBA332-D1CE-4DB5-9535-1FC15C4409FD}" uniqueName="21" name="การสังเกตรังสีในข้อใด สามารถทำบนพื้นโลกได้" queryTableFieldId="21" dataDxfId="293"/>
    <tableColumn id="22" xr3:uid="{7482B8F7-8E67-430E-9668-C0297E960C32}" uniqueName="22" name="Points - การสังเกตรังสีในข้อใด สามารถทำบนพื้นโลกได้" queryTableFieldId="22"/>
    <tableColumn id="23" xr3:uid="{66FA6109-00FD-4A89-B091-DC0A7E2B640B}" uniqueName="23" name="Feedback - การสังเกตรังสีในข้อใด สามารถทำบนพื้นโลกได้" queryTableFieldId="23"/>
    <tableColumn id="24" xr3:uid="{FE77EADB-F599-42BE-BEA5-C6971297B0D8}" uniqueName="24" name="รังสีในข้อใดไม่ใช่คลื่นแม่เหล็กไฟฟ้า" queryTableFieldId="24" dataDxfId="292"/>
    <tableColumn id="25" xr3:uid="{97A98E48-2862-4B9A-9830-8903B2255D26}" uniqueName="25" name="Points - รังสีในข้อใดไม่ใช่คลื่นแม่เหล็กไฟฟ้า" queryTableFieldId="25"/>
    <tableColumn id="26" xr3:uid="{4CB28E99-DD14-4AEA-9C96-BE2C38252F4C}" uniqueName="26" name="Feedback - รังสีในข้อใดไม่ใช่คลื่นแม่เหล็กไฟฟ้า" queryTableFieldId="26"/>
    <tableColumn id="27" xr3:uid="{D41CBB4A-BD18-4042-AB6F-16B396D0BADE}" uniqueName="27" name="ปรากฏการณ์ในข้อใด จำเป็นต้องสังเกตได้ในช่วงรังสีเอกซ์" queryTableFieldId="27" dataDxfId="291"/>
    <tableColumn id="28" xr3:uid="{9928A60D-C481-431C-A4CE-4E2D1F2B8F94}" uniqueName="28" name="Points - ปรากฏการณ์ในข้อใด จำเป็นต้องสังเกตได้ในช่วงรังสีเอกซ์" queryTableFieldId="28"/>
    <tableColumn id="29" xr3:uid="{1052436A-10F8-483F-B6B5-7F63F1BFABF3}" uniqueName="29" name="Feedback - ปรากฏการณ์ในข้อใด จำเป็นต้องสังเกตได้ในช่วงรังสีเอกซ์" queryTableFieldId="29"/>
    <tableColumn id="30" xr3:uid="{5136F1FD-9716-4C9A-99B3-96C444F64662}" uniqueName="30" name="การใช้กล้องโทรทรรศน์ติดตั้งบนโลกเพื่อส่องดูดาวบนท้องฟ้า จะรับได้เพียงคลื่นวิทยุและแสงที่มองเห็นได้ เพราะเหตุใด" queryTableFieldId="30" dataDxfId="290"/>
    <tableColumn id="31" xr3:uid="{D8A2600B-8B50-49E5-92D7-C17CA1BBCA36}" uniqueName="31" name="Points - การใช้กล้องโทรทรรศน์ติดตั้งบนโลกเพื่อส่องดูดาวบนท้องฟ้า จะรับได้เพียงคลื่นวิทยุและแสงที่มองเห็นได้ เพราะเหตุใด" queryTableFieldId="31"/>
    <tableColumn id="32" xr3:uid="{7D0A8D69-261C-4F01-863A-74617192D294}" uniqueName="32" name="Feedback - การใช้กล้องโทรทรรศน์ติดตั้งบนโลกเพื่อส่องดูดาวบนท้องฟ้า จะรับได้เพียงคลื่นวิทยุและแสงที่มองเห็นได้ เพราะเหตุใด" queryTableFieldId="32"/>
    <tableColumn id="33" xr3:uid="{5227472D-6CB0-4BEE-90D4-B6E86B13189D}" uniqueName="33" name="กล้องโทรทรรศน์แบบใด เหมาะกับการใช้สังเกตวัตถุที่มีแสงน้อย ๆ" queryTableFieldId="33" dataDxfId="289"/>
    <tableColumn id="34" xr3:uid="{F6AA17F9-1F99-4FBD-8A7E-D4FE956E6088}" uniqueName="34" name="Points - กล้องโทรทรรศน์แบบใด เหมาะกับการใช้สังเกตวัตถุที่มีแสงน้อย ๆ" queryTableFieldId="34"/>
    <tableColumn id="35" xr3:uid="{318280DD-209A-4683-B961-0AB3463CCC67}" uniqueName="35" name="Feedback - กล้องโทรทรรศน์แบบใด เหมาะกับการใช้สังเกตวัตถุที่มีแสงน้อย ๆ" queryTableFieldId="35"/>
    <tableColumn id="36" xr3:uid="{E2F82172-D4C9-4EC9-97AE-45F17CC99AC5}" uniqueName="36" name="ถ้าดาวเทียมมีความสูงจากผิวโลกมาขึ้น คาบการโคจรจะเป็นอ่างไร" queryTableFieldId="36" dataDxfId="288"/>
    <tableColumn id="37" xr3:uid="{FE8E7956-94C2-4FDB-88C8-D028AD86F915}" uniqueName="37" name="Points - ถ้าดาวเทียมมีความสูงจากผิวโลกมาขึ้น คาบการโคจรจะเป็นอ่างไร" queryTableFieldId="37"/>
    <tableColumn id="38" xr3:uid="{9C037D87-4964-4EB3-952B-FBFB906130C8}" uniqueName="38" name="Feedback - ถ้าดาวเทียมมีความสูงจากผิวโลกมาขึ้น คาบการโคจรจะเป็นอ่างไร" queryTableFieldId="38"/>
    <tableColumn id="39" xr3:uid="{9D593D10-05A5-4F3F-B4A5-23657777794C}" uniqueName="39" name="ดาวเทียมที่ทำหน้าที่ใด เหมาะกับการเป็นดาวเทียมค้างฟ้า" queryTableFieldId="39" dataDxfId="287"/>
    <tableColumn id="40" xr3:uid="{96616A8B-EC02-4D44-9749-C4FB9E2FCE31}" uniqueName="40" name="Points - ดาวเทียมที่ทำหน้าที่ใด เหมาะกับการเป็นดาวเทียมค้างฟ้า" queryTableFieldId="40"/>
    <tableColumn id="41" xr3:uid="{74C6F102-9FA8-4309-B629-2660C28B55BB}" uniqueName="41" name="Feedback - ดาวเทียมที่ทำหน้าที่ใด เหมาะกับการเป็นดาวเทียมค้างฟ้า" queryTableFieldId="41"/>
    <tableColumn id="42" xr3:uid="{445DD49C-1FF3-4CDF-AD6D-18EFAE52200F}" uniqueName="42" name="การพัฒนาอุปกรณ์ตรวจวัดการแผ่รังสีของวัตถุท้องฟ้าถูกนำมาประยุกต์ใช้สร้างเครื่องมือใด" queryTableFieldId="42" dataDxfId="286"/>
    <tableColumn id="43" xr3:uid="{FD9250BB-6916-44F4-A46D-30B7B5098B55}" uniqueName="43" name="Points - การพัฒนาอุปกรณ์ตรวจวัดการแผ่รังสีของวัตถุท้องฟ้าถูกนำมาประยุกต์ใช้สร้างเครื่องมือใด" queryTableFieldId="43"/>
    <tableColumn id="44" xr3:uid="{EC16A55E-3A8A-45F5-896F-9593C308A19F}" uniqueName="44" name="Feedback - การพัฒนาอุปกรณ์ตรวจวัดการแผ่รังสีของวัตถุท้องฟ้าถูกนำมาประยุกต์ใช้สร้างเครื่องมือใด" queryTableFieldId="44"/>
    <tableColumn id="45" xr3:uid="{E774DDE6-3CF0-4D88-8BDD-855E171DFA5B}" uniqueName="45" name="ดาวเทียมที่ใช้สำหรับการถ่ายทอดสัญญาณโทรทัศน์ดิจิทัลความละเอียดสูงต้องโคจรอยู่ใน_x000a_ระดับใด" queryTableFieldId="45" dataDxfId="285"/>
    <tableColumn id="46" xr3:uid="{653B48CA-B734-44A0-A985-E775D7E14161}" uniqueName="46" name="Points - ดาวเทียมที่ใช้สำหรับการถ่ายทอดสัญญาณโทรทัศน์ดิจิทัลความละเอียดสูงต้องโคจรอยู่ใน_x000a_ระดับใด" queryTableFieldId="46"/>
    <tableColumn id="47" xr3:uid="{1349315A-F213-4A98-A9C4-38A576A0F92D}" uniqueName="47" name="Feedback - ดาวเทียมที่ใช้สำหรับการถ่ายทอดสัญญาณโทรทัศน์ดิจิทัลความละเอียดสูงต้องโคจรอยู่ใน_x000a_ระดับใด" queryTableFieldId="4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786157B-22FF-4D09-B92C-17C2380FE61C}" name="ท้ายบท_4" displayName="ท้ายบท_4" ref="A1:BM377" tableType="queryTable" totalsRowShown="0">
  <autoFilter ref="A1:BM377" xr:uid="{3786157B-22FF-4D09-B92C-17C2380FE61C}"/>
  <tableColumns count="65">
    <tableColumn id="1" xr3:uid="{33DDE59F-8FB0-45AB-8C7C-35AA1510CDE8}" uniqueName="1" name="Id" queryTableFieldId="1"/>
    <tableColumn id="2" xr3:uid="{1FDCFA48-EBF1-43AB-9662-560379FA92EA}" uniqueName="2" name="Start time" queryTableFieldId="2" dataDxfId="284"/>
    <tableColumn id="3" xr3:uid="{D0E818BD-CA76-4A27-9874-F77D58F11F95}" uniqueName="3" name="Completion time" queryTableFieldId="3" dataDxfId="283"/>
    <tableColumn id="4" xr3:uid="{3DE5475F-8D82-47CD-917A-D5D20DAC656A}" uniqueName="4" name="Email" queryTableFieldId="4" dataDxfId="282"/>
    <tableColumn id="5" xr3:uid="{D2CA90E4-80AB-4EE8-970F-66F45B248762}" uniqueName="5" name="Name" queryTableFieldId="5" dataDxfId="281"/>
    <tableColumn id="6" xr3:uid="{26B8B990-FB54-455E-897A-A60E9ED08C8F}" uniqueName="6" name="Total points" queryTableFieldId="6"/>
    <tableColumn id="7" xr3:uid="{6A60D2B2-B05C-48D7-BACE-A17DB9F3188E}" uniqueName="7" name="Quiz feedback" queryTableFieldId="7"/>
    <tableColumn id="8" xr3:uid="{8BE9277B-AB7D-41CE-BFCE-A10E75BEA309}" uniqueName="8" name="Grade posted time" queryTableFieldId="8"/>
    <tableColumn id="9" xr3:uid="{C125C785-BA9B-4D66-B459-225B50D76F48}" uniqueName="9" name="ชื่อ สกุล" queryTableFieldId="9" dataDxfId="280"/>
    <tableColumn id="10" xr3:uid="{B4A41D48-D886-49A0-8B12-944A7D985CDF}" uniqueName="10" name="Points - ชื่อ สกุล" queryTableFieldId="10"/>
    <tableColumn id="11" xr3:uid="{043FFD5A-E0A7-4CF5-8AEB-DEBBD3C5E20C}" uniqueName="11" name="Feedback - ชื่อ สกุล" queryTableFieldId="11"/>
    <tableColumn id="12" xr3:uid="{6225BAF1-6AA1-47CA-8E11-345B89D64E8D}" uniqueName="12" name="ห้อง" queryTableFieldId="12"/>
    <tableColumn id="13" xr3:uid="{5BA33426-5355-4A16-81FE-9B286DA560CB}" uniqueName="13" name="Points - ห้อง" queryTableFieldId="13"/>
    <tableColumn id="14" xr3:uid="{579F929B-8272-4C61-A601-E0D3608134D7}" uniqueName="14" name="Feedback - ห้อง" queryTableFieldId="14"/>
    <tableColumn id="15" xr3:uid="{7285C4ED-3900-4572-8465-C64F371278A2}" uniqueName="15" name="เลขที่" queryTableFieldId="15"/>
    <tableColumn id="16" xr3:uid="{7CF27E4D-4B07-41FC-9F6F-59D9AA1E6F65}" uniqueName="16" name="Points - เลขที่" queryTableFieldId="16"/>
    <tableColumn id="17" xr3:uid="{36670A2E-C417-49D3-8069-31350FDD0DEE}" uniqueName="17" name="Feedback - เลขที่" queryTableFieldId="17"/>
    <tableColumn id="18" xr3:uid="{CF1BE58F-38E8-463D-BF17-B7152E8C1238}" uniqueName="18" name="1. เพราะเหตุใดจึงต้องส่งกล้องโทรทรรศน์ขึ้นไปโคจรรอบโลกในการศึกษาวัตถุท้องฟ้า" queryTableFieldId="18" dataDxfId="279"/>
    <tableColumn id="19" xr3:uid="{B190D818-6E08-4076-A1BD-4F8AE3C6A5AC}" uniqueName="19" name="Points - 1. เพราะเหตุใดจึงต้องส่งกล้องโทรทรรศน์ขึ้นไปโคจรรอบโลกในการศึกษาวัตถุท้องฟ้า" queryTableFieldId="19"/>
    <tableColumn id="20" xr3:uid="{D708D9AE-2F49-4B16-B873-CCF47A326BA0}" uniqueName="20" name="Feedback - 1. เพราะเหตุใดจึงต้องส่งกล้องโทรทรรศน์ขึ้นไปโคจรรอบโลกในการศึกษาวัตถุท้องฟ้า" queryTableFieldId="20"/>
    <tableColumn id="21" xr3:uid="{4B578A06-E34A-498A-88F9-D240C19CCCB8}" uniqueName="21" name="2. ทำไมกล้องโทรทรรศน์ที่ใช้ศึกษาวัตถุท้องฟ้าต้องใช้ความยาวคลื่นในช่วงต่าง ๆ" queryTableFieldId="21" dataDxfId="278"/>
    <tableColumn id="22" xr3:uid="{90B70199-3270-40D7-B02E-A8F104ED28AF}" uniqueName="22" name="Points - 2. ทำไมกล้องโทรทรรศน์ที่ใช้ศึกษาวัตถุท้องฟ้าต้องใช้ความยาวคลื่นในช่วงต่าง ๆ" queryTableFieldId="22"/>
    <tableColumn id="23" xr3:uid="{CE104242-2921-4391-BFA9-FBE18A7ABBFF}" uniqueName="23" name="Feedback - 2. ทำไมกล้องโทรทรรศน์ที่ใช้ศึกษาวัตถุท้องฟ้าต้องใช้ความยาวคลื่นในช่วงต่าง ๆ" queryTableFieldId="23"/>
    <tableColumn id="24" xr3:uid="{786502EA-9038-4457-BDFA-52F963402E44}" uniqueName="24" name="3.11" queryTableFieldId="24" dataDxfId="277"/>
    <tableColumn id="25" xr3:uid="{7D9E24C5-B8A4-4480-8EF8-C434E565FCB6}" uniqueName="25" name="Points - 3.11" queryTableFieldId="25"/>
    <tableColumn id="26" xr3:uid="{4D969B2F-4E33-42D1-B141-F390599217A8}" uniqueName="26" name="Feedback - 3.11" queryTableFieldId="26"/>
    <tableColumn id="27" xr3:uid="{0AC0CEB4-7FD3-4121-A985-86FCB4E98186}" uniqueName="27" name="3.12" queryTableFieldId="27" dataDxfId="276"/>
    <tableColumn id="28" xr3:uid="{6681574B-43CB-4333-A2F5-5B17F0132B26}" uniqueName="28" name="Points - 3.12" queryTableFieldId="28"/>
    <tableColumn id="29" xr3:uid="{2A12B68A-4D18-4EB2-9B06-1DC3F7D5FB7F}" uniqueName="29" name="Feedback - 3.12" queryTableFieldId="29"/>
    <tableColumn id="30" xr3:uid="{782AA97F-7434-4FB4-909A-AB9A236A443B}" uniqueName="30" name="3.21" queryTableFieldId="30" dataDxfId="275"/>
    <tableColumn id="31" xr3:uid="{999ED27B-C8F2-45D7-B813-197103440E4F}" uniqueName="31" name="Points - 3.21" queryTableFieldId="31"/>
    <tableColumn id="32" xr3:uid="{0DE8385D-A197-40C6-BD95-1B9C7CA44534}" uniqueName="32" name="Feedback - 3.21" queryTableFieldId="32"/>
    <tableColumn id="33" xr3:uid="{6FD95037-0657-4CB5-AB50-5FD41A11EA10}" uniqueName="33" name="3.22" queryTableFieldId="33" dataDxfId="274"/>
    <tableColumn id="34" xr3:uid="{3978E292-EF4D-4570-AC9C-59CAC5F7C67C}" uniqueName="34" name="Points - 3.22" queryTableFieldId="34"/>
    <tableColumn id="35" xr3:uid="{A3006155-4275-4E8E-BB60-3DACF941E832}" uniqueName="35" name="Feedback - 3.22" queryTableFieldId="35"/>
    <tableColumn id="36" xr3:uid="{79CD7A12-FCDC-46F3-B70C-F5ED26DFEE75}" uniqueName="36" name="3.31" queryTableFieldId="36" dataDxfId="273"/>
    <tableColumn id="37" xr3:uid="{89EF323C-45CD-4E3A-AE0E-C1BC6AFB7EE2}" uniqueName="37" name="Points - 3.31" queryTableFieldId="37"/>
    <tableColumn id="38" xr3:uid="{55884BCE-CA82-4E98-BB37-C3690E8558B2}" uniqueName="38" name="Feedback - 3.31" queryTableFieldId="38"/>
    <tableColumn id="39" xr3:uid="{42BFCC8A-90A4-48D6-8813-540DE0E8ABD6}" uniqueName="39" name="3.32" queryTableFieldId="39" dataDxfId="272"/>
    <tableColumn id="40" xr3:uid="{68830C04-72FB-423B-9389-5A5A908536D7}" uniqueName="40" name="Points - 3.32" queryTableFieldId="40"/>
    <tableColumn id="41" xr3:uid="{CC9DE710-2FB2-4C3E-A457-80560B27A13C}" uniqueName="41" name="Feedback - 3.32" queryTableFieldId="41"/>
    <tableColumn id="42" xr3:uid="{62DFF7A1-DA0F-48B9-9377-F95BAA0F0579}" uniqueName="42" name="3.41" queryTableFieldId="42" dataDxfId="271"/>
    <tableColumn id="43" xr3:uid="{8EFB9F96-7470-402A-89E2-CB27BB3C860C}" uniqueName="43" name="Points - 3.41" queryTableFieldId="43"/>
    <tableColumn id="44" xr3:uid="{01660088-C4A9-410B-B744-F955BB1B1F93}" uniqueName="44" name="Feedback - 3.41" queryTableFieldId="44"/>
    <tableColumn id="45" xr3:uid="{B018B638-2CF9-4154-83EE-6B58D02FD4CE}" uniqueName="45" name="3.42" queryTableFieldId="45" dataDxfId="270"/>
    <tableColumn id="46" xr3:uid="{D385F3C9-DC18-4A16-BFCE-778233A0E082}" uniqueName="46" name="Points - 3.42" queryTableFieldId="46"/>
    <tableColumn id="47" xr3:uid="{E573FC47-C7B1-41E3-BFF2-EC67F5170838}" uniqueName="47" name="Feedback - 3.42" queryTableFieldId="47"/>
    <tableColumn id="48" xr3:uid="{4069E740-33A2-4D2E-9252-97815FC0BC18}" uniqueName="48" name="3.51" queryTableFieldId="48" dataDxfId="269"/>
    <tableColumn id="49" xr3:uid="{FAD7177E-E1A5-442E-BA75-956DFF370E15}" uniqueName="49" name="Points - 3.51" queryTableFieldId="49"/>
    <tableColumn id="50" xr3:uid="{3E889AA1-BE77-4ED5-B882-D62C4C432A12}" uniqueName="50" name="Feedback - 3.51" queryTableFieldId="50"/>
    <tableColumn id="51" xr3:uid="{6711655C-371F-4335-BE70-C32F5A975B55}" uniqueName="51" name="3.52" queryTableFieldId="51" dataDxfId="268"/>
    <tableColumn id="52" xr3:uid="{D8E761BF-8D9E-4B2B-9353-4AE0342DBCFA}" uniqueName="52" name="Points - 3.52" queryTableFieldId="52"/>
    <tableColumn id="53" xr3:uid="{C9EA4D27-D654-43B8-B2CA-2A5B6E19E26B}" uniqueName="53" name="Feedback - 3.52" queryTableFieldId="53"/>
    <tableColumn id="54" xr3:uid="{B4A5E0C7-A6B0-4DA1-841C-7B91E8BDB7B9}" uniqueName="54" name="4. ระบบขนส่งอวกาศประกอบด้วยส่วนใดบ้าง" queryTableFieldId="54" dataDxfId="267"/>
    <tableColumn id="55" xr3:uid="{CCB216FA-A3E3-48EE-B5EB-48B28F1B1377}" uniqueName="55" name="Points - 4. ระบบขนส่งอวกาศประกอบด้วยส่วนใดบ้าง" queryTableFieldId="55"/>
    <tableColumn id="56" xr3:uid="{0F92AA28-7D9B-4266-B197-74E0E341591A}" uniqueName="56" name="Feedback - 4. ระบบขนส่งอวกาศประกอบด้วยส่วนใดบ้าง" queryTableFieldId="56"/>
    <tableColumn id="57" xr3:uid="{DA0FEDD4-5026-48D3-BE18-6D1E452E33E2}" uniqueName="57" name="5. การทดลองทางวิทยาศาสตร์บนสถานีอวกาศนานาชาติมีอะไรบ้าง" queryTableFieldId="57" dataDxfId="266"/>
    <tableColumn id="58" xr3:uid="{8C98515A-01FB-4F10-8D30-78972BD4B866}" uniqueName="58" name="Points - 5. การทดลองทางวิทยาศาสตร์บนสถานีอวกาศนานาชาติมีอะไรบ้าง" queryTableFieldId="58"/>
    <tableColumn id="59" xr3:uid="{8A65284E-680D-40BC-BA0C-C4FBF60998FD}" uniqueName="59" name="Feedback - 5. การทดลองทางวิทยาศาสตร์บนสถานีอวกาศนานาชาติมีอะไรบ้าง" queryTableFieldId="59"/>
    <tableColumn id="60" xr3:uid="{30AA5CD9-4B58-4132-BEC4-8574F51126B4}" uniqueName="60" name="6. การอาศัยอยู่ในอวกาศของมนุษย์อวกาศเป็นระยะเวลานาน ๆ มีผลกระทบต่อมนุษย์อวกาศอย่างไรบ้าง" queryTableFieldId="60" dataDxfId="265"/>
    <tableColumn id="61" xr3:uid="{BD105652-7625-4192-97D0-9F0B8B7C4F9D}" uniqueName="61" name="Points - 6. การอาศัยอยู่ในอวกาศของมนุษย์อวกาศเป็นระยะเวลานาน ๆ มีผลกระทบต่อมนุษย์อวกาศอย่างไรบ้าง" queryTableFieldId="61"/>
    <tableColumn id="62" xr3:uid="{E03420DD-1FC9-4E5D-8F2B-EA246E30EF20}" uniqueName="62" name="Feedback - 6. การอาศัยอยู่ในอวกาศของมนุษย์อวกาศเป็นระยะเวลานาน ๆ มีผลกระทบต่อมนุษย์อวกาศอย่างไรบ้าง" queryTableFieldId="62"/>
    <tableColumn id="63" xr3:uid="{718E07F8-F77A-4253-84E0-864047681FF9}" uniqueName="63" name="7. เทคโนโลยีอวกาศนำมาประยุกต์ใช้ในชีวิตประจำวันได้อย่างไรบ้างให้ยกตัวอย่าง 2ตัวอย่าง" queryTableFieldId="63" dataDxfId="264"/>
    <tableColumn id="64" xr3:uid="{B3904BDA-1CC8-4CF0-9F44-3C8D333222FA}" uniqueName="64" name="Points - 7. เทคโนโลยีอวกาศนำมาประยุกต์ใช้ในชีวิตประจำวันได้อย่างไรบ้างให้ยกตัวอย่าง 2ตัวอย่าง" queryTableFieldId="64"/>
    <tableColumn id="65" xr3:uid="{77EED964-593F-44A2-93D4-4F953B9AA517}" uniqueName="65" name="Feedback - 7. เทคโนโลยีอวกาศนำมาประยุกต์ใช้ในชีวิตประจำวันได้อย่างไรบ้างให้ยกตัวอย่าง 2ตัวอย่าง" queryTableFieldId="6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896A6E7-380E-42D6-9E00-5F1A08FDD677}" name="แบบฝึก_41" displayName="แบบฝึก_41" ref="A1:V406" tableType="queryTable" totalsRowShown="0">
  <autoFilter ref="A1:V406" xr:uid="{8896A6E7-380E-42D6-9E00-5F1A08FDD677}"/>
  <tableColumns count="22">
    <tableColumn id="1" xr3:uid="{B270CB86-368B-4D1A-AF2E-D60B6B1FD8BA}" uniqueName="1" name="Id" queryTableFieldId="1"/>
    <tableColumn id="2" xr3:uid="{5AB3D78D-1263-4850-8028-FA8316D4BDD7}" uniqueName="2" name="Start time" queryTableFieldId="2" dataDxfId="263"/>
    <tableColumn id="3" xr3:uid="{51E31B10-99D7-4F99-AC10-4BF1CE6D00FC}" uniqueName="3" name="Completion time" queryTableFieldId="3" dataDxfId="262"/>
    <tableColumn id="4" xr3:uid="{AF5C7F9F-3D62-4D72-9CBE-2BD0D2916151}" uniqueName="4" name="Email" queryTableFieldId="4" dataDxfId="261"/>
    <tableColumn id="5" xr3:uid="{916D9EC3-EFA2-4EB5-AFB6-5EC2A8527241}" uniqueName="5" name="Name" queryTableFieldId="5" dataDxfId="260"/>
    <tableColumn id="6" xr3:uid="{1DAA49E8-A2CF-4EFA-AEB7-60E7DF65E6CA}" uniqueName="6" name="กล้องโทรทรรศน์ใด ใช้ในการศึกษาอวกาศช่วงคลื่นวิทยุ" queryTableFieldId="6" dataDxfId="259"/>
    <tableColumn id="7" xr3:uid="{1974CD48-363C-4F1F-B5C6-BEDEC6F9C506}" uniqueName="7" name="ตัวอย่างวัตถุท้องฟ้าที่ใช้กล้องโทรทรรศน์ช่วงคลื่นวิทยุศึกษา" queryTableFieldId="7" dataDxfId="258"/>
    <tableColumn id="8" xr3:uid="{EEED02AC-DF99-4F13-934C-45767FABF78D}" uniqueName="8" name="กล้องโทรทรรศน์ใด ใช้ในการศึกษาอวกาศช่วงคลื่นอินฟราเรด" queryTableFieldId="8" dataDxfId="257"/>
    <tableColumn id="9" xr3:uid="{A7DAB415-E6E5-432A-AAA3-42666E88619B}" uniqueName="9" name="ตัวอย่างวัตถุท้องฟ้าที่ใช้กล้องโทรทรรศน์ช่วงคลื่นอินฟราเรดศึกษา" queryTableFieldId="9" dataDxfId="256"/>
    <tableColumn id="10" xr3:uid="{DD4EEF98-BEEA-404B-A08B-36E46F79D570}" uniqueName="10" name="กล้องโทรทรรศน์ใด ใช้ในการศึกษาอวกาศช่วงคลื่นแสงที่มองเห็นได้" queryTableFieldId="10" dataDxfId="255"/>
    <tableColumn id="11" xr3:uid="{65431BD3-BE84-487A-9DFF-411066903555}" uniqueName="11" name="ตัวอย่างวัตถุท้องฟ้าที่ใช้กล้องโทรทรรศน์ช่วงคลื่นแสงที่มองเห็นได้ศึกษา" queryTableFieldId="11" dataDxfId="254"/>
    <tableColumn id="12" xr3:uid="{3C6C4549-6BFB-40F3-9BED-114C683A6F28}" uniqueName="12" name="กล้องโทรทรรศน์ใด ใช้ในการศึกษาอวกาศช่วงคลื่นอัลตราไวโอเลต" queryTableFieldId="12" dataDxfId="253"/>
    <tableColumn id="13" xr3:uid="{BF1764FD-1ECD-43B1-990F-031DD36EAE6B}" uniqueName="13" name="ตัวอย่างวัตถุท้องฟ้าที่ใช้กล้องโทรทรรศน์ช่วงคลื่นอัลตราไวโอเลตศึกษา" queryTableFieldId="13" dataDxfId="252"/>
    <tableColumn id="14" xr3:uid="{1ED02343-4409-4166-A1FF-E1141177C8DE}" uniqueName="14" name="กล้องโทรทรรศน์ใด ใช้ในการศึกษาอวกาศช่วงคลื่นรังสีเอกซ์" queryTableFieldId="14" dataDxfId="251"/>
    <tableColumn id="15" xr3:uid="{EE7498DC-FA5B-4AE6-B1DF-42B8D5CBC3B6}" uniqueName="15" name="ตัวอย่างวัตถุท้องฟ้าที่ใช้กล้องโทรทรรศน์ช่วงคลื่นรังสีเอ็กซ์ศึกษา" queryTableFieldId="15" dataDxfId="250"/>
    <tableColumn id="16" xr3:uid="{AF3BD733-B008-4BC1-922E-6564C1A71FC1}" uniqueName="16" name="กล้องโทรทรรศน์ที่ใช้สังเกตการณ์ทางดาราศาสตร์มีหน้าที่อย่างไร" queryTableFieldId="16" dataDxfId="249"/>
    <tableColumn id="17" xr3:uid="{FAEA5933-B9F1-415F-ADE2-6B3CBA99C91D}" uniqueName="17" name="กล้องโทรทรรศน์ในช่วงคลื่นใดบ้างที่ใช้ศึกษาได้จากบนโลก" queryTableFieldId="17" dataDxfId="248"/>
    <tableColumn id="18" xr3:uid="{326B4BB1-7F4A-4813-BD54-6646B1AE5885}" uniqueName="18" name="กล้องโทรทรรศน์ในช่วงคลื่นใดบ้างที่เป็นกล้องโทรทรรศน์อวกาศ" queryTableFieldId="18" dataDxfId="247"/>
    <tableColumn id="19" xr3:uid="{391F456F-27E1-461C-A792-52A35B08F8F0}" uniqueName="19" name="ถ้าจะศึกษาวัตถุท้องฟ้าที่มีความยาวคลื่นในช่วงรังสีเอกซ์สามารถใช้กล้องโทรทรรศน์_x000a_บนพื้นโลกได้หรือไม่ เพราะเหตุใด" queryTableFieldId="19" dataDxfId="246"/>
    <tableColumn id="20" xr3:uid="{0623D2A6-1BDC-469C-B5F5-07335EF7E06E}" uniqueName="20" name="กล้องโทรทรรศน์แบบหักเหแสง" queryTableFieldId="20" dataDxfId="245"/>
    <tableColumn id="21" xr3:uid="{554DFA78-EFB3-4110-B70B-6FF185752379}" uniqueName="21" name="กล้องโทรทรรศน์แบบสะท้อนแสง" queryTableFieldId="21" dataDxfId="244"/>
    <tableColumn id="22" xr3:uid="{E6F3DC2A-71FB-4F52-A6C4-68DD1149DAC2}" uniqueName="22" name="กล้องโทรทรรศน์แบบผสม" queryTableFieldId="22" dataDxfId="24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DE3187D-E610-447B-AEDD-BDF1961C8FB5}" name="กิจกรรม_11" displayName="กิจกรรม_11" ref="A1:T522" tableType="queryTable" totalsRowShown="0">
  <autoFilter ref="A1:T522" xr:uid="{0DE3187D-E610-447B-AEDD-BDF1961C8FB5}"/>
  <tableColumns count="20">
    <tableColumn id="1" xr3:uid="{9074E159-0E65-4134-95A5-9F0AC8224D3B}" uniqueName="1" name="Id" queryTableFieldId="1"/>
    <tableColumn id="2" xr3:uid="{E7A80EE8-A459-41C7-95CA-870465E225FF}" uniqueName="2" name="Start time" queryTableFieldId="2" dataDxfId="242"/>
    <tableColumn id="3" xr3:uid="{0D56929D-865C-4B71-8B0F-16A5BB6DF965}" uniqueName="3" name="Completion time" queryTableFieldId="3" dataDxfId="241"/>
    <tableColumn id="4" xr3:uid="{0296009E-F199-4668-A70B-4FEE070490FE}" uniqueName="4" name="Email" queryTableFieldId="4" dataDxfId="240"/>
    <tableColumn id="5" xr3:uid="{6DEAC8B0-AF26-4AEE-9CF2-97B8DCBE0365}" uniqueName="5" name="Name" queryTableFieldId="5" dataDxfId="239"/>
    <tableColumn id="6" xr3:uid="{78555FAD-FA84-406E-924D-AB39A3CCC103}" uniqueName="6" name="ชื่อ - สกุล" queryTableFieldId="6" dataDxfId="238"/>
    <tableColumn id="7" xr3:uid="{ED5B109B-5751-4A0C-BFFD-B6D9578E213F}" uniqueName="7" name="ชั้น" queryTableFieldId="7" dataDxfId="237"/>
    <tableColumn id="8" xr3:uid="{6C88CB49-CE8A-44EA-98B0-B344EE8CD186}" uniqueName="8" name="เลขที่" queryTableFieldId="8"/>
    <tableColumn id="9" xr3:uid="{EC2C3657-6308-4426-BE04-576A1090C789}" uniqueName="9" name="สิ่งที่พบ ช่วงเวลา 10¯⁴³ ถึง 10¯³² วินาที และ_x000a_อุณหภูมิ 10³² ถึง 10²⁷ K" queryTableFieldId="9" dataDxfId="236"/>
    <tableColumn id="10" xr3:uid="{D1F38E26-02AB-4C2C-8918-1528BE4F61A2}" uniqueName="10" name="สิ่งที่พบ ช่วงเวลา 10¯³² ถึง 10¯⁶ วินาที และ_x000a_อุณหภูมิ 10²⁷ ถึง 10¹³ K" queryTableFieldId="10" dataDxfId="235"/>
    <tableColumn id="11" xr3:uid="{7272813F-2E96-463D-9C48-CC4ACABC02F5}" uniqueName="11" name="สิ่งที่พบ ช่วงเวลา 10¯⁶ วินาที ถึง 3 นาที และ_x000a_อุณหภูมิ 10¹³ ถึง 10⁹ K" queryTableFieldId="11" dataDxfId="234"/>
    <tableColumn id="12" xr3:uid="{570DA359-579E-41B3-B00C-CD656787B7CF}" uniqueName="12" name="สิ่งที่พบ ช่วงเวลา 3 วินาที ถึง 300,000 ปี และ_x000a_อุณหภูมิ 10⁹ ถึง 5,000 K" queryTableFieldId="12" dataDxfId="233"/>
    <tableColumn id="13" xr3:uid="{6AFD561F-DB34-4F94-BA2B-3F98DFE25652}" uniqueName="13" name="สิ่งที่พบ ช่วงเวลา 300,000 ปี ถึง 1,000 ล้านปี และ_x000a_อุณหภูมิ 5,000 ถึง 100 K" queryTableFieldId="13" dataDxfId="232"/>
    <tableColumn id="14" xr3:uid="{8089077D-730D-4AB5-8629-8A70C41DCAD3}" uniqueName="14" name="สิ่งที่พบ ช่วงเวลา 1,000 ถึง 13,800 ล้านปี และ_x000a_อุณหภูมิ 100 ถึง 2.73 K" queryTableFieldId="14" dataDxfId="231"/>
    <tableColumn id="15" xr3:uid="{1393965C-E404-45B6-A377-C3401622CCD7}" uniqueName="15" name="สรุปผลการทำกิจกรรมให้สอดคล้องกับจุดประสงค์ของกิจกรรม" queryTableFieldId="15" dataDxfId="230"/>
    <tableColumn id="16" xr3:uid="{49BC2266-EE08-4FBE-9650-6072C8C9FA7F}" uniqueName="16" name="โปรตอน และนิวตรอนเกิดขึ้นในช่วงเวลาใด และเกิดจากอนุภาคใดบ้าง" queryTableFieldId="16" dataDxfId="229"/>
    <tableColumn id="17" xr3:uid="{FE08DBD9-5042-48BC-9063-9CC6B04B727D}" uniqueName="17" name="นิวเคลียสของไฮโดรเจนและนิวเคลียสของฮีเลียมเกิดพร้อมกันหรือไม่ อย่างไร" queryTableFieldId="17" dataDxfId="228"/>
    <tableColumn id="18" xr3:uid="{87E6EBDC-7947-41E1-AC83-418C023A3762}" uniqueName="18" name="อะตอมของไฮโดรเจนและฮีเลียมเกิดขึ้นในช่วงเวลาใด_x000a_" queryTableFieldId="18" dataDxfId="227"/>
    <tableColumn id="19" xr3:uid="{43332A6C-1C4F-4898-92FD-A31006168431}" uniqueName="19" name="นักเรียนคิดว่ากาแล็กซีเกิดจากธาตุใดเป็นองค์ประกอบหลัก_x000a_" queryTableFieldId="19" dataDxfId="226"/>
    <tableColumn id="20" xr3:uid="{9F74D4B5-7853-4AF1-8B6A-E8BB01381DC8}" uniqueName="20" name="นอกจากการเปลี่ยนแปลงของสสารแล้ว เอกภพมีการเปลี่ยนแปลงอะไรอีกบ้าง_x000a_และเปลี่ยนแปลงอย่างไร" queryTableFieldId="20" dataDxfId="225"/>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F77C6CD-8F31-4E2F-BCB0-28F43E7AEC5C}" name="แบบฝึก_11" displayName="แบบฝึก_11" ref="A1:S1013" tableType="queryTable" totalsRowShown="0">
  <autoFilter ref="A1:S1013" xr:uid="{7F77C6CD-8F31-4E2F-BCB0-28F43E7AEC5C}"/>
  <tableColumns count="19">
    <tableColumn id="1" xr3:uid="{461133F4-88BC-4E52-884E-1FE2572420A1}" uniqueName="1" name="Id" queryTableFieldId="1"/>
    <tableColumn id="2" xr3:uid="{523505C9-8D78-4F33-BFFC-B9C47083C200}" uniqueName="2" name="Start time" queryTableFieldId="2" dataDxfId="224"/>
    <tableColumn id="3" xr3:uid="{BEC9BA79-92EE-4DC1-A979-8AAE9232C1BD}" uniqueName="3" name="Completion time" queryTableFieldId="3" dataDxfId="223"/>
    <tableColumn id="4" xr3:uid="{360C72A4-89B8-4A6E-9329-7698AF6DCD10}" uniqueName="4" name="Email" queryTableFieldId="4" dataDxfId="222"/>
    <tableColumn id="5" xr3:uid="{330FB9C8-8DC7-4555-8F77-63D4D1ED1C7F}" uniqueName="5" name="Name" queryTableFieldId="5" dataDxfId="221"/>
    <tableColumn id="6" xr3:uid="{CC28B51D-F900-47A4-AC68-30F353B48EF4}" uniqueName="6" name="ชื่อ-นามสกุล" queryTableFieldId="6" dataDxfId="220"/>
    <tableColumn id="7" xr3:uid="{22CD178A-E9F3-4218-BAAB-ABE2457CF012}" uniqueName="7" name="ห้อง" queryTableFieldId="7"/>
    <tableColumn id="8" xr3:uid="{1C14936B-8587-471E-A457-0421865F04C8}" uniqueName="8" name="เลขที่" queryTableFieldId="8"/>
    <tableColumn id="9" xr3:uid="{98346880-7337-4BC1-8C2E-431BD43CA5A7}" uniqueName="9" name="หลักฐานใดบ้างที่ทำให้ทฤษฎีบิกแบงเป็นที่ยอมรับในปัจจุบัน" queryTableFieldId="9" dataDxfId="219"/>
    <tableColumn id="10" xr3:uid="{8693913F-E7EB-4124-9406-11896C354A86}" uniqueName="10" name="ธาตุที่เกิดขึ้นในเอกภพเป็นธาตุแรกคือธาตุใดบ้าง และเกิดขึ้นในช่วงเวลาใดหลังจากบิกแบง" queryTableFieldId="10" dataDxfId="218"/>
    <tableColumn id="11" xr3:uid="{A7FDD996-D4C1-472D-924E-E376E4599C28}" uniqueName="11" name="จากข้อมูลแถบสเปกตรัมของกาแล็กซีที่ตรวจวัดได้ กาแล็กซีใดอยู่ห่างจากผู้สังเกตบนโลก_x000a_มากที่สุด เพราะเหตุใด" queryTableFieldId="11" dataDxfId="217"/>
    <tableColumn id="12" xr3:uid="{A5C2631C-65DE-4F56-86C6-1B9D6201449A}" uniqueName="12" name="การเลื่อนทางแดงของกาแล็กซีเกิดขึ้นได้อย่างไร" queryTableFieldId="12" dataDxfId="216"/>
    <tableColumn id="13" xr3:uid="{D844D342-BB1C-4F72-B55D-AAB2B83AC485}" uniqueName="13" name="ถ้ากาแล็กซีเคลื่อนที่เข้า หาผู้สังเกตจะเกิดการเลื่อนทางแดงหรือไม่ และแถบสเปกตรัมที่วัดได้จะมีการเปลี่ยนแปลงอย่างไร" queryTableFieldId="13" dataDxfId="215"/>
    <tableColumn id="14" xr3:uid="{48455740-2778-4BDC-BDA7-33B43044B55A}" uniqueName="14" name="การศึกษาการเลื่อนทางแดงของกาแล็กซีเป็นข้อมูลสนับสนุนทฤษฎีบิกแบงได้อย่างไร" queryTableFieldId="14" dataDxfId="214"/>
    <tableColumn id="15" xr3:uid="{7A9CE6B3-86DE-41BE-A287-9F896EF5F679}" uniqueName="15" name="รังสีไมโครเวฟพื้นหลังแตกต่างจากรังสีไมโครเวฟที่เกิดขึ้นในปัจจุบันอย่างไร" queryTableFieldId="15" dataDxfId="213"/>
    <tableColumn id="16" xr3:uid="{A5BE7323-CEB7-4129-90AF-E41C1167A01B}" uniqueName="16" name="รังสีไมโครเวฟพื้นหลังเกิดขึ้นในช่วงเวลาใด และเอกภพในขณะนั้นมีลักษณะเป็นอย่างไร" queryTableFieldId="16" dataDxfId="212"/>
    <tableColumn id="17" xr3:uid="{8E137EA3-A47C-488F-A5F2-09ABCC89EF48}" uniqueName="17" name="จากกราฟที่กำหนดให้ สามารถสรุปความสัมพันธ์ของข้อมูลได้อย่างไร" queryTableFieldId="17" dataDxfId="211"/>
    <tableColumn id="18" xr3:uid="{D3026934-D1B5-4886-BC4C-8C2BED6D5F15}" uniqueName="18" name="ถ้ากาแล็กซีอยู่ห่างจากผู้สังเกตมากกว่า 700 เมกะพาร์เซก ค่าของความเร็วในการเคลื่อนที่ถอยห่างออกจากผู้สังเกตจะเป็นอย่างไร" queryTableFieldId="18" dataDxfId="210"/>
    <tableColumn id="19" xr3:uid="{2D187487-E5BE-409F-97A2-A704E4C452D1}" uniqueName="19" name="ถ้ากาแล็กซีเคลื่อนที่เขา้ หาผสูั้งเกตจะเกิดการเลื่อนทางแดงหรือไม ่ และแถบสเปกตรัมที่วัดได้จะมีการเปลี่ยนแปลงอย่างไร" queryTableFieldId="19" dataDxfId="209"/>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BCDCF2B-9A23-4862-B761-CB9ED9269490}" name="แบบฝ_ก_11_old" displayName="แบบฝ_ก_11_old" ref="A1:R643" tableType="queryTable" totalsRowShown="0">
  <autoFilter ref="A1:R643" xr:uid="{FBCDCF2B-9A23-4862-B761-CB9ED9269490}"/>
  <tableColumns count="18">
    <tableColumn id="1" xr3:uid="{3621FB31-E986-40D8-A141-67E5377B091F}" uniqueName="1" name="Id" queryTableFieldId="1"/>
    <tableColumn id="2" xr3:uid="{F70A6ADD-F7FA-4861-9474-77FF3E44F8A4}" uniqueName="2" name="Start time" queryTableFieldId="2" dataDxfId="208"/>
    <tableColumn id="3" xr3:uid="{C9369854-D7BC-43A6-96C6-DCA0424B6FE4}" uniqueName="3" name="Completion time" queryTableFieldId="3" dataDxfId="207"/>
    <tableColumn id="4" xr3:uid="{9ED51801-AB6F-4042-9A85-86CB7674D6CB}" uniqueName="4" name="Email" queryTableFieldId="4" dataDxfId="411"/>
    <tableColumn id="5" xr3:uid="{5F428E62-6593-40AE-B82F-CD62DA4A23CF}" uniqueName="5" name="Name" queryTableFieldId="5" dataDxfId="410"/>
    <tableColumn id="6" xr3:uid="{69A0D5DC-F4B6-4EB3-92F2-63A416C7585D}" uniqueName="6" name="ชื่อ-นามสกุล" queryTableFieldId="6" dataDxfId="409"/>
    <tableColumn id="7" xr3:uid="{43D648D1-45E1-4292-8B55-ADD7F1EC2B21}" uniqueName="7" name="ห้อง" queryTableFieldId="7"/>
    <tableColumn id="8" xr3:uid="{83B8E8AB-60D3-4C88-89A8-A76447783663}" uniqueName="8" name="เลขที่" queryTableFieldId="8"/>
    <tableColumn id="9" xr3:uid="{C694BDD6-7333-4ABC-9227-2925560CD62A}" uniqueName="9" name="หลักฐานใดบ้างที่ทำให้ทฤษฎีบิกแบงเป็นที่ยอมรับในปัจจุบัน" queryTableFieldId="9" dataDxfId="408"/>
    <tableColumn id="10" xr3:uid="{0DDFFD44-6AD0-4F20-9739-6283DF86FC68}" uniqueName="10" name="ธาตุที่เกิดขึ้นในเอกภพเป็นธาตุแรกคือธาตุใดบ้าง และเกิดขึ้นในช่วงเวลาใดหลังจากบิกแบง" queryTableFieldId="10" dataDxfId="407"/>
    <tableColumn id="11" xr3:uid="{EBF50B85-239D-4BF3-BF52-0CA6828D5D9F}" uniqueName="11" name="จากข้อมูลแถบสเปกตรัมของกาแล็กซีที่ตรวจวัดได้ กาแล็กซีใดอยู่ห่างจากผู้สังเกตบนโลก_x000a_มากที่สุด เพราะเหตุใด" queryTableFieldId="11" dataDxfId="406"/>
    <tableColumn id="12" xr3:uid="{FF42FF46-E85B-4090-8B5E-359481665398}" uniqueName="12" name="การเลื่อนทางแดงของกาแล็กซีเกิดขึ้นได้อย่างไร" queryTableFieldId="12" dataDxfId="405"/>
    <tableColumn id="13" xr3:uid="{9F6BDB13-0F40-42C9-93AE-19724DA4717A}" uniqueName="13" name="ถ้ากาแล็กซีเคลื่อนที่เขา้ หาผสูั้งเกตจะเกิดการเลื่อนทางแดงหรือไม ่ และแถบสเปกตรัมที่วัดได้จะมีการเปลี่ยนแปลงอย่างไร" queryTableFieldId="13" dataDxfId="404"/>
    <tableColumn id="14" xr3:uid="{C0B12A1C-ED55-4EA3-9AC9-2181277B0CCF}" uniqueName="14" name="การศึกษาการเลื่อนทางแดงของกาแล็กซีเป็นข้อมูลสนับสนุนทฤษฎีบิกแบงได้อย่างไร" queryTableFieldId="14" dataDxfId="403"/>
    <tableColumn id="15" xr3:uid="{D8A30BCF-AE98-4666-851F-E175FF78FB50}" uniqueName="15" name="รังสีไมโครเวฟพื้นหลังแตกต่างจากรังสีไมโครเวฟที่เกิดขึ้นในปัจจุบันอย่างไร" queryTableFieldId="15" dataDxfId="402"/>
    <tableColumn id="16" xr3:uid="{0610C79C-CFDD-448B-90FA-CC028F872EC3}" uniqueName="16" name="รังสีไมโครเวฟพื้นหลังเกิดขึ้นในช่วงเวลาใด และเอกภพในขณะนั้นมีลักษณะเป็นอย่างไร" queryTableFieldId="16" dataDxfId="401"/>
    <tableColumn id="17" xr3:uid="{58AB2654-4246-4EE7-BC58-10F87964DDF9}" uniqueName="17" name="จากกราฟที่กำหนดให้ สามารถสรุปความสัมพันธ์ของข้อมูลได้อย่างไร" queryTableFieldId="17" dataDxfId="400"/>
    <tableColumn id="18" xr3:uid="{C6A574DD-DC23-4B59-AE99-ACA45A9B5CB9}" uniqueName="18" name="ถ้ากาแล็กซีอยู่ห่างจากผู้สังเกตมากกว่า 700 เมกะพาร์เซก ค่าของความเร็วในการเคลื่อนที่ถอยห่างออกจากผู้สังเกตจะเป็นอย่างไร" queryTableFieldId="18" dataDxfId="39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34F7F2B-2B8B-4293-8466-134B2F386494}" name="แบบฝึก_12" displayName="แบบฝึก_12" ref="A1:T493" tableType="queryTable" totalsRowShown="0">
  <autoFilter ref="A1:T493" xr:uid="{034F7F2B-2B8B-4293-8466-134B2F386494}"/>
  <tableColumns count="20">
    <tableColumn id="1" xr3:uid="{DE103A46-1A21-4B4F-8309-5F750A8F2C64}" uniqueName="1" name="Id" queryTableFieldId="1"/>
    <tableColumn id="2" xr3:uid="{AFBBAFCB-4625-443D-9027-A0D072D48D71}" uniqueName="2" name="Start time" queryTableFieldId="2" dataDxfId="206"/>
    <tableColumn id="3" xr3:uid="{F2E5349D-FEE2-4220-96C1-9F5797D7DBFA}" uniqueName="3" name="Completion time" queryTableFieldId="3" dataDxfId="205"/>
    <tableColumn id="4" xr3:uid="{5F9C9BA6-16D7-43E4-BC23-926B94126167}" uniqueName="4" name="Email" queryTableFieldId="4" dataDxfId="204"/>
    <tableColumn id="5" xr3:uid="{F305A46C-6E25-4C38-A4A5-40C19C9B7557}" uniqueName="5" name="Name" queryTableFieldId="5" dataDxfId="203"/>
    <tableColumn id="6" xr3:uid="{5A14CFC3-0315-47FF-A3F4-D85B3BCCA44D}" uniqueName="6" name="ชื่อ-นามสกุล" queryTableFieldId="6" dataDxfId="202"/>
    <tableColumn id="7" xr3:uid="{B0512E49-C2B1-480D-88E5-338663D80C6F}" uniqueName="7" name="ห้อง" queryTableFieldId="7"/>
    <tableColumn id="8" xr3:uid="{FB003F84-666D-41F9-B56A-C8A6260131A4}" uniqueName="8" name="เลขที่" queryTableFieldId="8"/>
    <tableColumn id="9" xr3:uid="{F53F5000-040D-4A4C-94A0-623C9182A728}" uniqueName="9" name="กาแล็กซีแรกเกิดขึ้นในช่วงเวลาใด หลังจากเกิดบิกแบง" queryTableFieldId="9" dataDxfId="201"/>
    <tableColumn id="10" xr3:uid="{B96CB8AB-5F6A-4201-A396-0A4F63680C26}" uniqueName="10" name="นักวิทยาศาสตร์สันนิษฐานว่า กาแล็กซีกำเนิดขึ้นได้อย่างไร" queryTableFieldId="10" dataDxfId="200"/>
    <tableColumn id="11" xr3:uid="{CE9D2B04-19C0-465A-A750-C0313146906B}" uniqueName="11" name="ภายในกาแล็กซีประกอบด้วยสิ่งใดบ้าง" queryTableFieldId="11" dataDxfId="199"/>
    <tableColumn id="12" xr3:uid="{2C25C368-6313-4DAF-9F8B-D9FA39B73444}" uniqueName="12" name="ถ้านักเรียนมองกาแล็กซีจากโลกด้วยตาเปล่า นอกจากกาแล็กซีทางช้างเผือกแล้ว นักเรียนสามารถมองเห็นกาแล็กซีใดได้อีกบ้าง" queryTableFieldId="12" dataDxfId="198"/>
    <tableColumn id="13" xr3:uid="{916B85A8-2EC7-45D8-BFB8-578EA6185044}" uniqueName="13" name="กาแล็กซีทางช้างเผือกจัดเป็นกาแล็กซีประเภทใด" queryTableFieldId="13" dataDxfId="197"/>
    <tableColumn id="14" xr3:uid="{2CF51659-30A9-48A6-AABC-10A054E9F6E5}" uniqueName="14" name="กาแล็กซีรีประเภท E0 กับกาแล็กซีรีประเภท E7 มีความแตกต่างกันอย่างไร" queryTableFieldId="14" dataDxfId="196"/>
    <tableColumn id="15" xr3:uid="{77A297B5-0390-4BDC-A541-965F5E090626}" uniqueName="15" name="จงอธิบายโครงสร้างของกาแล็กซีทางช้างเผือกตามหมายเลขที่ระบุในภาพ" queryTableFieldId="15" dataDxfId="195"/>
    <tableColumn id="16" xr3:uid="{192CEACE-9489-4DE6-85B8-5670E7B88574}" uniqueName="16" name="ทางช้างเผือกที่มองเห็นบนท้องฟ้าคือโครงสร้างส่วนใดของกาแล็กซีทางช้างเผือก" queryTableFieldId="16" dataDxfId="194"/>
    <tableColumn id="17" xr3:uid="{C02B5C66-F363-4B6B-BD38-30D330D1F7F4}" uniqueName="17" name="Column" queryTableFieldId="17" dataDxfId="193"/>
    <tableColumn id="18" xr3:uid="{EFE2D305-F87C-4A54-BA13-368F17E22667}" uniqueName="18" name="Column1" queryTableFieldId="18" dataDxfId="192"/>
    <tableColumn id="19" xr3:uid="{4AD5F882-8747-447E-B72F-B2A4C4DF2FC8}" uniqueName="19" name="Column2" queryTableFieldId="19" dataDxfId="191"/>
    <tableColumn id="20" xr3:uid="{6AE8CF61-0CBC-4522-A0C8-764C8F340DA0}" uniqueName="20" name="Column3" queryTableFieldId="20" dataDxfId="190"/>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D936373-5D23-4FAA-B57A-2B3A24D918F0}" name="ท้ายบท_1" displayName="ท้ายบท_1" ref="A1:CQ463" tableType="queryTable" totalsRowShown="0">
  <autoFilter ref="A1:CQ463" xr:uid="{5D936373-5D23-4FAA-B57A-2B3A24D918F0}"/>
  <tableColumns count="95">
    <tableColumn id="1" xr3:uid="{6565AF20-DC01-44EF-BE7A-8649CDE08C1A}" uniqueName="1" name="Id" queryTableFieldId="1"/>
    <tableColumn id="2" xr3:uid="{9628CDEF-C63A-4E54-A337-0EF380D6C696}" uniqueName="2" name="Start time" queryTableFieldId="2" dataDxfId="189"/>
    <tableColumn id="3" xr3:uid="{D876AA4B-90FC-4FC2-A2E1-69ED4BEC84D8}" uniqueName="3" name="Completion time" queryTableFieldId="3" dataDxfId="188"/>
    <tableColumn id="4" xr3:uid="{BC0BBFC5-0920-4FFD-A272-D83E64FE51B1}" uniqueName="4" name="Email" queryTableFieldId="4" dataDxfId="187"/>
    <tableColumn id="5" xr3:uid="{2A03CF4C-2214-419C-8A38-A7125BDB4A5F}" uniqueName="5" name="Name" queryTableFieldId="5" dataDxfId="186"/>
    <tableColumn id="6" xr3:uid="{36A5B6C2-2254-4480-9D02-B4534626B0F5}" uniqueName="6" name="Total points" queryTableFieldId="6"/>
    <tableColumn id="7" xr3:uid="{3435DFA6-1D5F-4B1C-9E9A-CBE775CEDD5C}" uniqueName="7" name="Quiz feedback" queryTableFieldId="7"/>
    <tableColumn id="8" xr3:uid="{711D03AA-7B67-44F7-BA53-BF962A6BC199}" uniqueName="8" name="Grade posted time" queryTableFieldId="8"/>
    <tableColumn id="9" xr3:uid="{7BF0E0ED-367F-412B-B351-80792807DE87}" uniqueName="9" name="ชื่อ-สกุล" queryTableFieldId="9" dataDxfId="185"/>
    <tableColumn id="10" xr3:uid="{3ED48BD0-3562-4E0B-A6EF-79EB64308440}" uniqueName="10" name="Points - ชื่อ-สกุล" queryTableFieldId="10"/>
    <tableColumn id="11" xr3:uid="{F119E941-577D-4F8B-A41D-130C7F496D23}" uniqueName="11" name="Feedback - ชื่อ-สกุล" queryTableFieldId="11"/>
    <tableColumn id="12" xr3:uid="{D1CA0D84-A541-4652-B394-6474295EE412}" uniqueName="12" name="ห้อง" queryTableFieldId="12"/>
    <tableColumn id="13" xr3:uid="{31F21E06-8085-4AC4-882E-18A70E176EE4}" uniqueName="13" name="Points - ห้อง" queryTableFieldId="13"/>
    <tableColumn id="14" xr3:uid="{28051823-65BF-4C2E-8E6B-A9C83AF35BB3}" uniqueName="14" name="Feedback - ห้อง" queryTableFieldId="14"/>
    <tableColumn id="15" xr3:uid="{1516C346-7A24-42A0-8D3B-795E725DA9AA}" uniqueName="15" name="เลขที่" queryTableFieldId="15"/>
    <tableColumn id="16" xr3:uid="{36347AE1-195F-45E2-A817-7F709CDAB1D1}" uniqueName="16" name="Points - เลขที่" queryTableFieldId="16"/>
    <tableColumn id="17" xr3:uid="{8DA9DCEA-7B89-4941-9DF8-C32BB6609712}" uniqueName="17" name="Feedback - เลขที่" queryTableFieldId="17"/>
    <tableColumn id="18" xr3:uid="{2957CE61-4461-4DEC-8A2D-2BF70ADF8078}" uniqueName="18" name="........ เกิดจากโปรตอนและนิวตรอนรวมตัวกัน" queryTableFieldId="18" dataDxfId="184"/>
    <tableColumn id="19" xr3:uid="{F429D785-01C4-425B-9281-D266961166CB}" uniqueName="19" name="Points - ........ เกิดจากโปรตอนและนิวตรอนรวมตัวกัน" queryTableFieldId="19"/>
    <tableColumn id="20" xr3:uid="{6FAFA0CF-9759-44D8-9F1A-0F3A4819C9CD}" uniqueName="20" name="Feedback - ........ เกิดจากโปรตอนและนิวตรอนรวมตัวกัน" queryTableFieldId="20"/>
    <tableColumn id="21" xr3:uid="{17F46772-ACB5-4EFD-A27F-769FBD845C84}" uniqueName="21" name="........ เกิดจากอนุภาคและปฏิอนุภาครวมตัวกัน" queryTableFieldId="21" dataDxfId="183"/>
    <tableColumn id="22" xr3:uid="{8F515130-E001-4D79-B60B-B765E7C5066F}" uniqueName="22" name="Points - ........ เกิดจากอนุภาคและปฏิอนุภาครวมตัวกัน" queryTableFieldId="22"/>
    <tableColumn id="23" xr3:uid="{114CE41B-6142-4593-9EE7-36F7F324EDB1}" uniqueName="23" name="Feedback - ........ เกิดจากอนุภาคและปฏิอนุภาครวมตัวกัน" queryTableFieldId="23"/>
    <tableColumn id="24" xr3:uid="{8FAE5DE9-8E9A-4162-86C0-CFC8DC67C620}" uniqueName="24" name="........ เกิดจากจากควาร์กบางชนิดรวมตัวกัน" queryTableFieldId="24" dataDxfId="182"/>
    <tableColumn id="25" xr3:uid="{5E649FBF-642E-4FB4-9C68-C72909ED7EA6}" uniqueName="25" name="Points - ........ เกิดจากจากควาร์กบางชนิดรวมตัวกัน" queryTableFieldId="25"/>
    <tableColumn id="26" xr3:uid="{1326967F-F434-494D-9BE5-C721EB445C17}" uniqueName="26" name="Feedback - ........ เกิดจากจากควาร์กบางชนิดรวมตัวกัน" queryTableFieldId="26"/>
    <tableColumn id="27" xr3:uid="{174AB012-3A67-4513-B1CB-CF4A3289C179}" uniqueName="27" name="........ เกิดจากธาตุไฮโดรเจนและฮีเลียมรวมตัวกัน" queryTableFieldId="27" dataDxfId="181"/>
    <tableColumn id="28" xr3:uid="{E9347C01-84C7-4584-A609-B39F377586B2}" uniqueName="28" name="Points - ........ เกิดจากธาตุไฮโดรเจนและฮีเลียมรวมตัวกัน" queryTableFieldId="28"/>
    <tableColumn id="29" xr3:uid="{1F86F7D4-E76A-4EAA-94FB-A659AB16A902}" uniqueName="29" name="Feedback - ........ เกิดจากธาตุไฮโดรเจนและฮีเลียมรวมตัวกัน" queryTableFieldId="29"/>
    <tableColumn id="30" xr3:uid="{FCE75AB9-C80D-4A31-AF78-71F9B776F15B}" uniqueName="30" name="........ เกิดจากนิวเคลียสของไฮโดรเจนและนิวเคลียสของฮีเลียมรวมกันกับอิเล็กตรอน" queryTableFieldId="30" dataDxfId="180"/>
    <tableColumn id="31" xr3:uid="{E131810C-C376-4799-8F9D-4E7D1FFFDE80}" uniqueName="31" name="Points - ........ เกิดจากนิวเคลียสของไฮโดรเจนและนิวเคลียสของฮีเลียมรวมกันกับอิเล็กตรอน" queryTableFieldId="31"/>
    <tableColumn id="32" xr3:uid="{FC01D0BB-D7A8-44FD-9660-09274D622E59}" uniqueName="32" name="Feedback - ........ เกิดจากนิวเคลียสของไฮโดรเจนและนิวเคลียสของฮีเลียมรวมกันกับอิเล็กตรอน" queryTableFieldId="32"/>
    <tableColumn id="33" xr3:uid="{ECF5D973-0ED4-46C0-B5DF-A1E0FF95BF16}" uniqueName="33" name="จากข้อ 4-8 สามารถจัดลำดับกระบวนการตามวิวัฒนาการของเอกภพ ได้ดังนี้ ........." queryTableFieldId="33" dataDxfId="179"/>
    <tableColumn id="34" xr3:uid="{319CCE8E-66D2-47FD-B763-4A266632DA45}" uniqueName="34" name="Points - จากข้อ 4-8 สามารถจัดลำดับกระบวนการตามวิวัฒนาการของเอกภพ ได้ดังนี้ ........." queryTableFieldId="34"/>
    <tableColumn id="35" xr3:uid="{2BDA14A8-7648-4334-996F-F3DACE301279}" uniqueName="35" name="Feedback - จากข้อ 4-8 สามารถจัดลำดับกระบวนการตามวิวัฒนาการของเอกภพ ได้ดังนี้ ........." queryTableFieldId="35"/>
    <tableColumn id="36" xr3:uid="{6EEAD362-7FE9-475B-8CE8-74FB0FC3DEC2}" uniqueName="36" name="กาแล็กซี กำเนิดมาพร้อมกับเอกภพ" queryTableFieldId="36" dataDxfId="178"/>
    <tableColumn id="37" xr3:uid="{7301E9B1-04FC-4B15-9B13-CFEA80F17454}" uniqueName="37" name="Points - กาแล็กซี กำเนิดมาพร้อมกับเอกภพ" queryTableFieldId="37"/>
    <tableColumn id="38" xr3:uid="{27279BB9-361F-4CB6-8A12-4C5B1F09B2A6}" uniqueName="38" name="Feedback - กาแล็กซี กำเนิดมาพร้อมกับเอกภพ" queryTableFieldId="38"/>
    <tableColumn id="39" xr3:uid="{DBB34F48-A0A5-4DDB-88D0-76F5C59C36C7}" uniqueName="39" name="อุณหภูมิของเอกภพจะลดลง หลังจากกำเนิดของเอกภพ" queryTableFieldId="39" dataDxfId="177"/>
    <tableColumn id="40" xr3:uid="{A994260D-B98F-459D-858E-C1F67C8A5AAA}" uniqueName="40" name="Points - อุณหภูมิของเอกภพจะลดลง หลังจากกำเนิดของเอกภพ" queryTableFieldId="40"/>
    <tableColumn id="41" xr3:uid="{22A8516C-90EB-4E5F-B545-5B1B086DFB29}" uniqueName="41" name="Feedback - อุณหภูมิของเอกภพจะลดลง หลังจากกำเนิดของเอกภพ" queryTableFieldId="41"/>
    <tableColumn id="42" xr3:uid="{EFD3B0E8-BB5D-41F8-99C3-879622C588EB}" uniqueName="42" name="ในช่วง 10^-32 วินาที หลังบิกแบง เอกภพมีแต่อะตอมของไฮโดรเจนและฮีเลียม" queryTableFieldId="42" dataDxfId="176"/>
    <tableColumn id="43" xr3:uid="{0A7EB7C2-DD85-41EE-8488-B5FD29B8471B}" uniqueName="43" name="Points - ในช่วง 10^-32 วินาที หลังบิกแบง เอกภพมีแต่อะตอมของไฮโดรเจนและฮีเลียม" queryTableFieldId="43"/>
    <tableColumn id="44" xr3:uid="{850538D8-CE39-4AE3-9AFE-D354D13B9AF1}" uniqueName="44" name="Feedback - ในช่วง 10^-32 วินาที หลังบิกแบง เอกภพมีแต่อะตอมของไฮโดรเจนและฮีเลียม" queryTableFieldId="44"/>
    <tableColumn id="45" xr3:uid="{173E5FB2-4777-40F7-9ED2-8955B4FF27F0}" uniqueName="45" name="ไมโครเวฟพื้นหลังเป็นคลื่นแม่เหล็กไฟฟ้าที่หลงเหลืออยู่จากการกำเนิดของเอกภพ" queryTableFieldId="45" dataDxfId="175"/>
    <tableColumn id="46" xr3:uid="{5AF8F426-F78B-48FD-8BB1-4BA536A85C8F}" uniqueName="46" name="Points - ไมโครเวฟพื้นหลังเป็นคลื่นแม่เหล็กไฟฟ้าที่หลงเหลืออยู่จากการกำเนิดของเอกภพ" queryTableFieldId="46"/>
    <tableColumn id="47" xr3:uid="{BB738EBE-74DE-4712-807D-24327A807B72}" uniqueName="47" name="Feedback - ไมโครเวฟพื้นหลังเป็นคลื่นแม่เหล็กไฟฟ้าที่หลงเหลืออยู่จากการกำเนิดของเอกภพ" queryTableFieldId="47"/>
    <tableColumn id="48" xr3:uid="{67DB72AC-F9AB-4D08-98FF-885D58EEF937}" uniqueName="48" name="อุณหภูมิของไมโครเวฟพื้นหลังจากอวกาศที่พบในปัจจุบันสอดคล้องกับอุณหภูมิของเอกภพในช่วง 300,000 ปี ซึ่งเป็นไปตามทฤษฎีบิกแบง" queryTableFieldId="48" dataDxfId="174"/>
    <tableColumn id="49" xr3:uid="{631AE2A6-6674-4E98-B199-9543A8C817A7}" uniqueName="49" name="Points - อุณหภูมิของไมโครเวฟพื้นหลังจากอวกาศที่พบในปัจจุบันสอดคล้องกับอุณหภูมิของเอกภพในช่วง 300,000 ปี ซึ่งเป็นไปตามทฤษฎีบิกแบง" queryTableFieldId="49"/>
    <tableColumn id="50" xr3:uid="{A2772FDA-867E-4412-9BCE-B1B6AF9C159E}" uniqueName="50" name="Feedback - อุณหภูมิของไมโครเวฟพื้นหลังจากอวกาศที่พบในปัจจุบันสอดคล้องกับอุณหภูมิของเอกภพในช่วง 300,000 ปี ซึ่งเป็นไปตามทฤษฎีบิกแบง" queryTableFieldId="50"/>
    <tableColumn id="51" xr3:uid="{B95B27F2-3B5B-45ED-9EBB-6775960FFA22}" uniqueName="51" name="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queryTableFieldId="51" dataDxfId="173"/>
    <tableColumn id="52" xr3:uid="{A2C09F5B-B467-4C3E-9307-882C449F2420}" uniqueName="52" name="Points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queryTableFieldId="52"/>
    <tableColumn id="53" xr3:uid="{1C07C7F7-1989-4DB0-9183-C50EE9D8D854}" uniqueName="53" name="Feedback - ความสัมพันธ์ระหว่างความเร็วในการเคลื่อนที่ของกาเเล็กซีออกจากผู้สังเกตกับระยะทางของกาแล็กซีจากผู้สังเกต เป็นหลักฐานหนึ่งที่สนับสนุนทฤษฎีบิกแบง" queryTableFieldId="53"/>
    <tableColumn id="54" xr3:uid="{3FC9EC5C-A260-4766-B944-EAC1066FE253}" uniqueName="54" name="ปัจจุบันเอกภพมีอุณภูมิเฉลี่ยประมาณ 2.73 เคลวิน" queryTableFieldId="54" dataDxfId="172"/>
    <tableColumn id="55" xr3:uid="{36F47019-D8F6-4958-A298-D71067F70C34}" uniqueName="55" name="Points - ปัจจุบันเอกภพมีอุณภูมิเฉลี่ยประมาณ 2.73 เคลวิน" queryTableFieldId="55"/>
    <tableColumn id="56" xr3:uid="{91563EAD-CDDB-465A-8E66-24E33CDF52ED}" uniqueName="56" name="Feedback - ปัจจุบันเอกภพมีอุณภูมิเฉลี่ยประมาณ 2.73 เคลวิน" queryTableFieldId="56"/>
    <tableColumn id="57" xr3:uid="{647E49C0-9EAF-4DE3-AE1F-D6EC2759FCBE}" uniqueName="57" name="กาแล็กซีรุ่นแรก เกิดจากการรวมตัวกันของธาตุไฮโดรเจนและฮีเลียมที่เกิดจากบิกแบง" queryTableFieldId="57" dataDxfId="171"/>
    <tableColumn id="58" xr3:uid="{9AFFC558-09C5-43B0-ADF6-981C84C05A69}" uniqueName="58" name="Points - กาแล็กซีรุ่นแรก เกิดจากการรวมตัวกันของธาตุไฮโดรเจนและฮีเลียมที่เกิดจากบิกแบง" queryTableFieldId="58"/>
    <tableColumn id="59" xr3:uid="{EA5CB923-74DF-48EA-9C0F-8537A26641CE}" uniqueName="59" name="Feedback - กาแล็กซีรุ่นแรก เกิดจากการรวมตัวกันของธาตุไฮโดรเจนและฮีเลียมที่เกิดจากบิกแบง" queryTableFieldId="59"/>
    <tableColumn id="60" xr3:uid="{65D24692-DAF7-4A19-9515-E7DBB77BCDC1}" uniqueName="60" name="ระบบสุริยะอยู่ที่บริเวณใจกลางกาแล็กซีทางช้างเผือก" queryTableFieldId="60" dataDxfId="170"/>
    <tableColumn id="61" xr3:uid="{C0D2B091-2C61-42CA-99A9-C555CDCCE3A9}" uniqueName="61" name="Points - ระบบสุริยะอยู่ที่บริเวณใจกลางกาแล็กซีทางช้างเผือก" queryTableFieldId="61"/>
    <tableColumn id="62" xr3:uid="{BEDBBFEC-6C87-411B-AB39-0851E63EA358}" uniqueName="62" name="Feedback - ระบบสุริยะอยู่ที่บริเวณใจกลางกาแล็กซีทางช้างเผือก" queryTableFieldId="62"/>
    <tableColumn id="63" xr3:uid="{CA2B5352-9A65-4B3C-AA4B-0EAEE0044990}" uniqueName="63" name="มนุษย์สามารถสังเกตเห็นกาแล็กซีทางช้างเผือกจากโลกได้ด้วยตาเปล่า" queryTableFieldId="63" dataDxfId="169"/>
    <tableColumn id="64" xr3:uid="{1093C4D7-57FD-495D-888B-95410BC33BD2}" uniqueName="64" name="Points - มนุษย์สามารถสังเกตเห็นกาแล็กซีทางช้างเผือกจากโลกได้ด้วยตาเปล่า" queryTableFieldId="64"/>
    <tableColumn id="65" xr3:uid="{F889B633-ED51-4E66-AE22-7B3C907576BA}" uniqueName="65" name="Feedback - มนุษย์สามารถสังเกตเห็นกาแล็กซีทางช้างเผือกจากโลกได้ด้วยตาเปล่า" queryTableFieldId="65"/>
    <tableColumn id="66" xr3:uid="{A1F51295-7025-4912-A0F8-D3D5DF90E49A}" uniqueName="66" name="กาแล็กซีทางช้างเผือก มีรูปทรงเป็นกังหันมีคาน มีโครงสร้าง 3 ส่วน คือนิวเคลียส จานและฮาโล" queryTableFieldId="66" dataDxfId="168"/>
    <tableColumn id="67" xr3:uid="{BD722072-6E09-4CE7-A675-83215389B900}" uniqueName="67" name="Points - กาแล็กซีทางช้างเผือก มีรูปทรงเป็นกังหันมีคาน มีโครงสร้าง 3 ส่วน คือนิวเคลียส จานและฮาโล" queryTableFieldId="67"/>
    <tableColumn id="68" xr3:uid="{F526478E-3A52-43A1-8CB3-E2C3CEADFB1F}" uniqueName="68" name="Feedback - กาแล็กซีทางช้างเผือก มีรูปทรงเป็นกังหันมีคาน มีโครงสร้าง 3 ส่วน คือนิวเคลียส จานและฮาโล" queryTableFieldId="68"/>
    <tableColumn id="69" xr3:uid="{F25B824D-42E3-4C29-B41E-53BB23B1C364}" uniqueName="69" name="อุณหภูมิของเอกภพในอดีตแตกต่างจากอุณหภูมิของเอกภพในปัจจุบันอย่างไร เพราะเหตุใด" queryTableFieldId="69" dataDxfId="167"/>
    <tableColumn id="70" xr3:uid="{4A43C5C7-D7E8-4E5F-85B9-11D141FAC28D}" uniqueName="70" name="Points - อุณหภูมิของเอกภพในอดีตแตกต่างจากอุณหภูมิของเอกภพในปัจจุบันอย่างไร เพราะเหตุใด" queryTableFieldId="70"/>
    <tableColumn id="71" xr3:uid="{710A4777-50A0-4E86-BE44-AEDD0E052A47}" uniqueName="71" name="Feedback - อุณหภูมิของเอกภพในอดีตแตกต่างจากอุณหภูมิของเอกภพในปัจจุบันอย่างไร เพราะเหตุใด" queryTableFieldId="71"/>
    <tableColumn id="72" xr3:uid="{5BD9220F-A300-404F-AFB4-83AA31A14007}" uniqueName="72" name="ไมโครเวฟพื้นหลังจากอวกาศเหมือนหรือต่างจากไมโครเวฟที่นักเรียนรู้จักอย่างไร" queryTableFieldId="72" dataDxfId="166"/>
    <tableColumn id="73" xr3:uid="{624A29B7-2FB0-44ED-A450-D647C6CBD990}" uniqueName="73" name="Points - ไมโครเวฟพื้นหลังจากอวกาศเหมือนหรือต่างจากไมโครเวฟที่นักเรียนรู้จักอย่างไร" queryTableFieldId="73"/>
    <tableColumn id="74" xr3:uid="{AD8B7101-52A8-46F0-9868-8B5C547C5322}" uniqueName="74" name="Feedback - ไมโครเวฟพื้นหลังจากอวกาศเหมือนหรือต่างจากไมโครเวฟที่นักเรียนรู้จักอย่างไร" queryTableFieldId="74"/>
    <tableColumn id="75" xr3:uid="{ECBE4AD3-3D86-491A-A0BE-A7108558D3E7}" uniqueName="75" name="............................. บริเวณที่อยู่รอบนอกสุดของกาแล็กซีทางช้างเผือก " queryTableFieldId="75" dataDxfId="165"/>
    <tableColumn id="76" xr3:uid="{181A8F41-5D95-4291-B9E3-3450990EFE16}" uniqueName="76" name="Points - ............................. บริเวณที่อยู่รอบนอกสุดของกาแล็กซีทางช้างเผือก " queryTableFieldId="76"/>
    <tableColumn id="77" xr3:uid="{AC136D34-C07A-4690-87B6-7629231C5D79}" uniqueName="77" name="Feedback - ............................. บริเวณที่อยู่รอบนอกสุดของกาแล็กซีทางช้างเผือก " queryTableFieldId="77"/>
    <tableColumn id="78" xr3:uid="{BB9800F0-B61B-48CF-8484-B1F167AF90DC}" uniqueName="78" name="............................. บริเวณที่มีจำนวนดาวฤกษ์รวมตัวกันอย่างหนาแน่น " queryTableFieldId="78" dataDxfId="164"/>
    <tableColumn id="79" xr3:uid="{0B076C4C-B6A1-4FF9-9178-ACE1B7EDA099}" uniqueName="79" name="Points - ............................. บริเวณที่มีจำนวนดาวฤกษ์รวมตัวกันอย่างหนาแน่น " queryTableFieldId="79"/>
    <tableColumn id="80" xr3:uid="{AF25596F-72BF-4F2A-A513-E73ECFE03D2A}" uniqueName="80" name="Feedback - ............................. บริเวณที่มีจำนวนดาวฤกษ์รวมตัวกันอย่างหนาแน่น " queryTableFieldId="80"/>
    <tableColumn id="81" xr3:uid="{F8A43F0C-F1E1-46EB-99BE-B32E7C9AA0CF}" uniqueName="81" name="............................. บริเวณที่มองเห็นเป็นเกลียวคล้ายกังหัน " queryTableFieldId="81" dataDxfId="163"/>
    <tableColumn id="82" xr3:uid="{B6F299C5-F0F8-476D-84D8-603C909D86A1}" uniqueName="82" name="Points - ............................. บริเวณที่มองเห็นเป็นเกลียวคล้ายกังหัน " queryTableFieldId="82"/>
    <tableColumn id="83" xr3:uid="{F717C7DF-BA2E-4544-9FC0-B22C521B7C60}" uniqueName="83" name="Feedback - ............................. บริเวณที่มองเห็นเป็นเกลียวคล้ายกังหัน " queryTableFieldId="83"/>
    <tableColumn id="84" xr3:uid="{02D0DD04-4FB4-4CAB-BBCF-8DA5383F6AC3}" uniqueName="84" name="............................. บริเวณที่เราอาศัยอยู่ " queryTableFieldId="84" dataDxfId="162"/>
    <tableColumn id="85" xr3:uid="{B904A67C-40C0-421F-AB4D-81058636EB0A}" uniqueName="85" name="Points - ............................. บริเวณที่เราอาศัยอยู่ " queryTableFieldId="85"/>
    <tableColumn id="86" xr3:uid="{6F7FB2B2-DCF9-479E-BCAC-4ECE5B9434FC}" uniqueName="86" name="Feedback - ............................. บริเวณที่เราอาศัยอยู่ " queryTableFieldId="86"/>
    <tableColumn id="87" xr3:uid="{CAFAE6BC-AFEE-4255-9D8D-268B4313692C}" uniqueName="87" name="............................. สมากชิกของกาแล็กซี " queryTableFieldId="87" dataDxfId="161"/>
    <tableColumn id="88" xr3:uid="{63B5AC7F-3572-407F-8326-35282D216C4F}" uniqueName="88" name="Points - ............................. สมากชิกของกาแล็กซี " queryTableFieldId="88"/>
    <tableColumn id="89" xr3:uid="{0D716F42-3CE2-4319-8F94-37DFEB5ADF89}" uniqueName="89" name="Feedback - ............................. สมากชิกของกาแล็กซี " queryTableFieldId="89"/>
    <tableColumn id="90" xr3:uid="{7C346422-EBE4-4F03-BC33-A9CB833CD0E9}" uniqueName="90" name="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queryTableFieldId="90" dataDxfId="160"/>
    <tableColumn id="91" xr3:uid="{F82352B6-65E0-450C-9341-20EC23062295}" uniqueName="91" name="Points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queryTableFieldId="91"/>
    <tableColumn id="92" xr3:uid="{98F78FF6-323A-4F22-B145-DA0C6C706511}" uniqueName="92" name="Feedback - นักเรียนคนหนึ่งกล่าวว่า ดาวฤกษ์ทั้งหมดที่เห็นบนท้องฟ้าด้วยตาเปล่าเป็นดาวฤกษ์ที่อยู่ในกาแล็กซีทางช้างเผือก นักเรียนเห็นด้วยหรือไม่ เพราะเหตุใด" queryTableFieldId="92"/>
    <tableColumn id="93" xr3:uid="{92EAB77F-CC74-4D67-8E3E-B7B1CC87A58D}" uniqueName="93" name="ทางช้างเผือกกับกาแล็กซีทางช้างเผือก เกี่ยวข้องกันอย่างไร" queryTableFieldId="93" dataDxfId="159"/>
    <tableColumn id="94" xr3:uid="{C78D66F0-AD9A-4229-90F0-845089356005}" uniqueName="94" name="Points - ทางช้างเผือกกับกาแล็กซีทางช้างเผือก เกี่ยวข้องกันอย่างไร" queryTableFieldId="94"/>
    <tableColumn id="95" xr3:uid="{A54BFFED-5CE7-4F96-989B-9C7F587D7EF7}" uniqueName="95" name="Feedback - ทางช้างเผือกกับกาแล็กซีทางช้างเผือก เกี่ยวข้องกันอย่างไร" queryTableFieldId="95"/>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0EDB10A-2465-4078-B84C-7A3076F10894}" name="แบบฝึก_21" displayName="แบบฝึก_21" ref="A1:T457" tableType="queryTable" totalsRowShown="0">
  <autoFilter ref="A1:T457" xr:uid="{60EDB10A-2465-4078-B84C-7A3076F10894}"/>
  <tableColumns count="20">
    <tableColumn id="1" xr3:uid="{D2BF3CB9-15F5-48C9-9392-79C4B1CA0918}" uniqueName="1" name="Id" queryTableFieldId="1"/>
    <tableColumn id="2" xr3:uid="{E5191E3E-6B66-4EEC-8B3E-1BAA6E6537FA}" uniqueName="2" name="Start time" queryTableFieldId="2" dataDxfId="158"/>
    <tableColumn id="3" xr3:uid="{E621F0E4-466D-4D75-8DB7-BA6835BBA0FB}" uniqueName="3" name="Completion time" queryTableFieldId="3" dataDxfId="157"/>
    <tableColumn id="4" xr3:uid="{F56E24A4-7AB0-4ABA-B778-0EB6EA0F5628}" uniqueName="4" name="Email" queryTableFieldId="4" dataDxfId="156"/>
    <tableColumn id="5" xr3:uid="{E839A33F-4D1C-480B-97BF-9D7135903734}" uniqueName="5" name="Name" queryTableFieldId="5" dataDxfId="155"/>
    <tableColumn id="6" xr3:uid="{2697816C-F032-4B58-8AB5-BFE38000AB8A}" uniqueName="6" name="ชื่อ - สกุล" queryTableFieldId="6" dataDxfId="154"/>
    <tableColumn id="7" xr3:uid="{C7E4CADF-5C0E-4302-99D6-8E80CA3A8191}" uniqueName="7" name="ห้อง" queryTableFieldId="7"/>
    <tableColumn id="8" xr3:uid="{270763A7-97DE-4FCF-8BFE-46D842999265}" uniqueName="8" name="เลขที่" queryTableFieldId="8"/>
    <tableColumn id="9" xr3:uid="{5A681147-152C-4A62-B68C-AEBB4F81F850}" uniqueName="9" name="ดาวฤกษ์ดวงใดบ้างที่มนุษย์สามารถมองเห็นได้ในเวลากลางวัน เพราะอะไร" queryTableFieldId="9" dataDxfId="153"/>
    <tableColumn id="10" xr3:uid="{B09F5BCF-99BB-4D6F-8894-99195EE0F58E}" uniqueName="10" name="เพราะเหตุใด เมื่อเราสังเกตดาวฤดษ์แต่ละดวงบนท้องฟ้าจึงมีความสว่างไม่เท่ากัน" queryTableFieldId="10" dataDxfId="152"/>
    <tableColumn id="11" xr3:uid="{C0D1EAE0-39F9-4E01-AD4A-8114F087AD24}" uniqueName="11" name="เราสามารถวัดความสว่างของหลอดไฟขนาด 60 วัตต์ ได้มากกว่าหลอดไฟขนาด 100 วัตต์ ได้ในกรณีใดบ้าง" queryTableFieldId="11" dataDxfId="151"/>
    <tableColumn id="12" xr3:uid="{6E71E679-803D-4D45-8285-CEA45CB79437}" uniqueName="12" name="จากภาพ นักเรียนคิดว่า ปัจจัยใดที่มีผลต่อความส่องสว่างของดวงอาทิตย์" queryTableFieldId="12" dataDxfId="150"/>
    <tableColumn id="13" xr3:uid="{028D06E2-5B07-4812-B297-4D5E96660D54}" uniqueName="13" name="โชติมาตรคืออะไร และใช้ในการศึกษาสมบัติใดของดาวฤกษ์" queryTableFieldId="13" dataDxfId="149"/>
    <tableColumn id="14" xr3:uid="{5BBA6905-CC6B-4FD7-9E9B-57422BB7A38B}" uniqueName="14" name="โชติมาตรสัมบูรณ์คืออะไร และแตกต่างจากโชติมาตรปรากฏอย่างไร" queryTableFieldId="14" dataDxfId="148"/>
    <tableColumn id="15" xr3:uid="{AB3267D4-E6AA-4A69-8604-991C0B3B52D5}" uniqueName="15" name="อุณหภูมิผิวของดาวมีความสัมพันธ์กับสีและสเปกตรัมของดาวอย่างไร" queryTableFieldId="15" dataDxfId="147"/>
    <tableColumn id="16" xr3:uid="{FC7A22D4-1D24-448F-BE38-86D207A84C44}" uniqueName="16" name="นิดมองเห็นดาวฤกษ์ 3 ดวง เรียงกันบนท้องฟ้า มีสีนํ้าเงิน สีนํ้าเงินแกมขาว และสีแดง ดาวฤกษ์แต่ละสีมีความแตกต่างกันอย่างไร" queryTableFieldId="16" dataDxfId="146"/>
    <tableColumn id="17" xr3:uid="{59526300-79C1-48CA-B5E0-4956A9AB6531}" uniqueName="17" name="ดาว Betelgeuse น่าจะเป็นดาวฤกษ์ชนิดสเปกตรัมใด และมีอุณหภูมิผิวประมาณเท่าใด เพราะเหตใด" queryTableFieldId="17" dataDxfId="145"/>
    <tableColumn id="18" xr3:uid="{E54B2162-C0A4-46C5-B734-89BFCD2443F7}" uniqueName="18" name="จากตาราง ดาวฤกษ์ดวงใดมีความส่องสว่างน้อยที่สุด เมื่อสังเกตจากบนโลก เพราะเหตุใด" queryTableFieldId="18" dataDxfId="144"/>
    <tableColumn id="19" xr3:uid="{9B8D73E6-D923-4FA6-8128-DEA5D8D03055}" uniqueName="19" name="จากตาราง ดาวฤกษ์ดวงใดมีความส่องสว่างมากที่สุด เมื่อกำหนดให้ดาวฤกษ์อยู่ห่างจากโลกเป็นระยะทาง 10 พาร์เซก เพราะเหตุใด" queryTableFieldId="19" dataDxfId="143"/>
    <tableColumn id="20" xr3:uid="{B0E2EE67-B8B3-4FBF-BF88-7DC6B4229AC1}" uniqueName="20" name="มนุษย์สามารถสังเกตเห็นดาว A ในตอนกลางวันได้หรือไม่ เพราะเหตุใด" queryTableFieldId="20" dataDxfId="142"/>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FC83E77-4F4B-475B-A7CB-AB5685B6FA70}" name="แบบฝึก_22" displayName="แบบฝึก_22" ref="A1:T404" tableType="queryTable" totalsRowShown="0">
  <autoFilter ref="A1:T404" xr:uid="{4FC83E77-4F4B-475B-A7CB-AB5685B6FA70}"/>
  <tableColumns count="20">
    <tableColumn id="1" xr3:uid="{F27CC084-9DD4-4662-9D83-EF6DE3AF5EBB}" uniqueName="1" name="Id" queryTableFieldId="1"/>
    <tableColumn id="2" xr3:uid="{2F743FA2-0273-48D0-8EC9-2C7CD61EBA58}" uniqueName="2" name="Start time" queryTableFieldId="2" dataDxfId="141"/>
    <tableColumn id="3" xr3:uid="{6B630FFB-30B5-4055-B6A6-4845A8242E0A}" uniqueName="3" name="Completion time" queryTableFieldId="3" dataDxfId="140"/>
    <tableColumn id="4" xr3:uid="{734A3ABB-CAB4-4D0F-BC57-4F9942593BB4}" uniqueName="4" name="Email" queryTableFieldId="4" dataDxfId="139"/>
    <tableColumn id="5" xr3:uid="{ADCBC3A4-A788-4139-9B59-C162D6BA8EAC}" uniqueName="5" name="Name" queryTableFieldId="5" dataDxfId="138"/>
    <tableColumn id="6" xr3:uid="{9AE0EB8F-31ED-496D-8DF8-ED2D31DBDC3F}" uniqueName="6" name="ชื่อ-สกุล" queryTableFieldId="6" dataDxfId="137"/>
    <tableColumn id="7" xr3:uid="{0225FFE4-1FCF-4329-9A70-BEE1F7AE27FE}" uniqueName="7" name="ห้อง" queryTableFieldId="7"/>
    <tableColumn id="8" xr3:uid="{735DD353-BA1D-4BF3-9E65-FF231FE5F746}" uniqueName="8" name="เลขที่" queryTableFieldId="8"/>
    <tableColumn id="9" xr3:uid="{E327582D-0368-4C7C-85AB-A6AD724D639F}" uniqueName="9" name="1." queryTableFieldId="9" dataDxfId="136"/>
    <tableColumn id="10" xr3:uid="{C7730A74-B9DF-4F4C-AD33-1BC52593A7B7}" uniqueName="10" name="2." queryTableFieldId="10" dataDxfId="135"/>
    <tableColumn id="11" xr3:uid="{360FEE5E-0DE9-4E71-A0C3-CCB6C8BA7B1A}" uniqueName="11" name="3." queryTableFieldId="11" dataDxfId="134"/>
    <tableColumn id="12" xr3:uid="{B3B352DA-E65A-4291-82E8-AD509CEBA0F1}" uniqueName="12" name="4." queryTableFieldId="12" dataDxfId="133"/>
    <tableColumn id="13" xr3:uid="{B6FFC16E-3200-4F1C-9E62-9ABCF46CA0C8}" uniqueName="13" name="เอกภพมีมวลสารอะไรที่รวมตัวกันจนเกิดเป็นดาวฤกษ์" queryTableFieldId="13" dataDxfId="132"/>
    <tableColumn id="14" xr3:uid="{988AB24E-5BC9-4AE1-9939-5F14B730971C}" uniqueName="14" name="เอกภพมีแรงอะไรที่ทำให้มวลสารภายในเนบิวลาเกิดการยุบตัวรวมกัน" queryTableFieldId="14" dataDxfId="131"/>
    <tableColumn id="15" xr3:uid="{655840CF-1637-4AE6-9045-CF357F6165E1}" uniqueName="15" name="บริเวณที่มวลสารยุบตัวรวมกันและมีความหนาแน่นมากขึ้น จะเกิดการเปลี่ยนแปลงอย่างไรบ้าง" queryTableFieldId="15" dataDxfId="130"/>
    <tableColumn id="16" xr3:uid="{08D38956-1DC0-4987-B168-76F1F59CA1C2}" uniqueName="16" name="ดาวฤกษ์ก่อนเกิดจะสามารถพัฒนากลายเป็นดาวฤกษ์ จะต้องเกิดกระบวนการใด และบริเวณใด" queryTableFieldId="16" dataDxfId="129"/>
    <tableColumn id="17" xr3:uid="{64AF8768-313B-4BA7-8184-1E166385443E}" uniqueName="17" name="จงอธิบายสมดุลของแรงภายในแก่นของดาวฤกษ์ที่ทำให้ดาวฤกษ์มีขนาดและความสว่างคงที่" queryTableFieldId="17" dataDxfId="128"/>
    <tableColumn id="18" xr3:uid="{C33B0EDA-34EA-4AA1-A38B-444A23FDB75D}" uniqueName="18" name="ดาวฤกษ์มีความแตกต่างจากดาวฤกษ์ก่อนเกิดอย่างไร" queryTableFieldId="18" dataDxfId="127"/>
    <tableColumn id="19" xr3:uid="{CF768F63-4FAF-4A10-9CD0-F0097D57445D}" uniqueName="19" name="ดาวฤกษ์ที่เกิดขึ้นใหม่มักเกิดขึ้นในบริเวณใด" queryTableFieldId="19" dataDxfId="126"/>
    <tableColumn id="20" xr3:uid="{9EF9EFC7-2B60-4111-AE53-5D8DF0A7134E}" uniqueName="20" name="กระบวนการใดที่ทำหน้าที่สร้างพลังงานของดาวฤกษ์ ทำให้ดาวฤกษ์สามารถปลดปล่อยพลังงาน_x000a_และแสงภายในตัวเอง" queryTableFieldId="20" dataDxfId="125"/>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CE103D3-EC2F-4490-A77D-982E6D330EDA}" name="ท้ายบท_2" displayName="ท้ายบท_2" ref="A1:CH412" tableType="queryTable" totalsRowShown="0">
  <autoFilter ref="A1:CH412" xr:uid="{5CE103D3-EC2F-4490-A77D-982E6D330EDA}"/>
  <tableColumns count="86">
    <tableColumn id="1" xr3:uid="{5A6F38C7-47FA-4BEB-A903-AFE25C509C28}" uniqueName="1" name="Id" queryTableFieldId="1"/>
    <tableColumn id="2" xr3:uid="{E5F5615D-2E48-4202-B48C-AC8F42330844}" uniqueName="2" name="Start time" queryTableFieldId="2" dataDxfId="124"/>
    <tableColumn id="3" xr3:uid="{AEA9767F-383D-4308-9040-FFED04ED3D16}" uniqueName="3" name="Completion time" queryTableFieldId="3" dataDxfId="123"/>
    <tableColumn id="4" xr3:uid="{83E9C60E-631B-402A-855D-282217415252}" uniqueName="4" name="Email" queryTableFieldId="4" dataDxfId="122"/>
    <tableColumn id="5" xr3:uid="{A0BB7A3A-4EE2-4A24-A934-8162DADBBDB1}" uniqueName="5" name="Name" queryTableFieldId="5" dataDxfId="121"/>
    <tableColumn id="6" xr3:uid="{59AC2A92-FBB0-4359-9538-C7E96C0A8CE8}" uniqueName="6" name="Total points" queryTableFieldId="6"/>
    <tableColumn id="7" xr3:uid="{0C50E739-2C6F-4012-AA41-CB566CF1D814}" uniqueName="7" name="Quiz feedback" queryTableFieldId="7"/>
    <tableColumn id="8" xr3:uid="{7CD05E28-D01C-4BBE-9B15-6BCFE5DAD0CB}" uniqueName="8" name="Grade posted time" queryTableFieldId="8"/>
    <tableColumn id="9" xr3:uid="{79D5F0A0-CF05-4684-ACE4-96CE00C80FF8}" uniqueName="9" name="ชื่อ สกุล" queryTableFieldId="9" dataDxfId="120"/>
    <tableColumn id="10" xr3:uid="{08495EF8-57A8-4AF0-8949-256D8EBD21DA}" uniqueName="10" name="Points - ชื่อ สกุล" queryTableFieldId="10"/>
    <tableColumn id="11" xr3:uid="{A018EEAE-C0D1-4CE9-8660-07ABB0515FE7}" uniqueName="11" name="Feedback - ชื่อ สกุล" queryTableFieldId="11"/>
    <tableColumn id="12" xr3:uid="{8453C037-FBF4-4F24-AC31-0BAAA64BF1B6}" uniqueName="12" name="ห้อง" queryTableFieldId="12"/>
    <tableColumn id="13" xr3:uid="{2B959A03-9D63-4C44-8043-894A8075FB0F}" uniqueName="13" name="Points - ห้อง" queryTableFieldId="13"/>
    <tableColumn id="14" xr3:uid="{856CCDBC-75FE-4544-816A-6E1ADED2816F}" uniqueName="14" name="Feedback - ห้อง" queryTableFieldId="14"/>
    <tableColumn id="15" xr3:uid="{13AE1EB3-495D-4A50-9116-F5BA0B0E1AD6}" uniqueName="15" name="เลขที่" queryTableFieldId="15"/>
    <tableColumn id="16" xr3:uid="{66AC0A38-4D5F-41BC-AFEB-FAEAEF37DF5C}" uniqueName="16" name="Points - เลขที่" queryTableFieldId="16"/>
    <tableColumn id="17" xr3:uid="{8BF62364-0224-403C-8386-C57467EF6627}" uniqueName="17" name="Feedback - เลขที่" queryTableFieldId="17"/>
    <tableColumn id="18" xr3:uid="{237ACFCD-4B68-4C60-AD86-1108B4DD3C8C}" uniqueName="18" name="1. ความส่องสว่างของดาวฤกษ์ขึ้นอยู่กับปัจจัยใดบ้าง ปัจจัยดังกล่าวมีความสัมพันธ์กันอย่างไร" queryTableFieldId="18" dataDxfId="119"/>
    <tableColumn id="19" xr3:uid="{7BD5C82B-1EF2-44C7-9FFE-227C813EC42B}" uniqueName="19" name="Points - 1. ความส่องสว่างของดาวฤกษ์ขึ้นอยู่กับปัจจัยใดบ้าง ปัจจัยดังกล่าวมีความสัมพันธ์กันอย่างไร" queryTableFieldId="19"/>
    <tableColumn id="20" xr3:uid="{59005637-F264-4D1E-81CC-E8D045B7B21D}" uniqueName="20" name="Feedback - 1. ความส่องสว่างของดาวฤกษ์ขึ้นอยู่กับปัจจัยใดบ้าง ปัจจัยดังกล่าวมีความสัมพันธ์กันอย่างไร" queryTableFieldId="20"/>
    <tableColumn id="21" xr3:uid="{A96BCFB7-9413-41FC-B325-607299149EDD}" uniqueName="21" name="2. โชติมาตรปรากฏและโชติมาตรสัมบูรณ์ต่างกันอย่างไร" queryTableFieldId="21" dataDxfId="118"/>
    <tableColumn id="22" xr3:uid="{EC3C77F4-90B8-4CD7-9BC9-9BA58C1FECE3}" uniqueName="22" name="Points - 2. โชติมาตรปรากฏและโชติมาตรสัมบูรณ์ต่างกันอย่างไร" queryTableFieldId="22"/>
    <tableColumn id="23" xr3:uid="{2F02BA87-7C75-41E5-9C88-41EF33369516}" uniqueName="23" name="Feedback - 2. โชติมาตรปรากฏและโชติมาตรสัมบูรณ์ต่างกันอย่างไร" queryTableFieldId="23"/>
    <tableColumn id="24" xr3:uid="{B917ECA4-429F-4837-A5EB-6458E84BD95F}" uniqueName="24" name="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queryTableFieldId="24" dataDxfId="117"/>
    <tableColumn id="25" xr3:uid="{8E267AC6-77AD-42CE-9D1A-D0C7273267B8}" uniqueName="25" name="Points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queryTableFieldId="25"/>
    <tableColumn id="26" xr3:uid="{5F0DF214-2AB4-4961-8F41-F0488A0A5917}" uniqueName="26" name="Feedback - 3. จากข้อมูลโชติมาตรปรากฏของดาวต่าง ๆ ที่กำหนดให้ ดาวดวงใดมีความส่องสว่างมากที่สุด ดาวดวงใดมีความส่องสว่างน้อยที่สุดและเรียงลำดับชื่อดาวตามความส่องสว่างจากมากไปน้อย" queryTableFieldId="26"/>
    <tableColumn id="27" xr3:uid="{FDFCC86D-A412-4C3C-8FF8-C41D0488DF93}" uniqueName="27" name="4.1 ดาวดวงใดเมื่อมองจากโลก จะเห็นสว่างที่สุด" queryTableFieldId="27" dataDxfId="116"/>
    <tableColumn id="28" xr3:uid="{51ED10F6-335F-4D38-BF6F-CD0E145CB415}" uniqueName="28" name="Points - 4.1 ดาวดวงใดเมื่อมองจากโลก จะเห็นสว่างที่สุด" queryTableFieldId="28"/>
    <tableColumn id="29" xr3:uid="{116D56C8-94EB-438A-9F9F-D724303C42FD}" uniqueName="29" name="Feedback - 4.1 ดาวดวงใดเมื่อมองจากโลก จะเห็นสว่างที่สุด" queryTableFieldId="29"/>
    <tableColumn id="30" xr3:uid="{09F25ABC-D95F-45A1-BA84-A6EFF01687D0}" uniqueName="30" name="4.2 ดวงใดที่มีอุณหภูมิผิวสูงที่สุด" queryTableFieldId="30" dataDxfId="115"/>
    <tableColumn id="31" xr3:uid="{142A2865-1841-4878-AFD9-323BD826DA25}" uniqueName="31" name="Points - 4.2 ดวงใดที่มีอุณหภูมิผิวสูงที่สุด" queryTableFieldId="31"/>
    <tableColumn id="32" xr3:uid="{16C3C000-AA14-491D-A9F5-4001080069DD}" uniqueName="32" name="Feedback - 4.2 ดวงใดที่มีอุณหภูมิผิวสูงที่สุด" queryTableFieldId="32"/>
    <tableColumn id="33" xr3:uid="{DA00D4FE-D4FC-4C9B-82A1-8464BD4BDF4C}" uniqueName="33" name="4.3 ดาวดวงใดที่มีอุณหภูมิผิวใกล้เคียงกับดวงอาทิตย์มากที่สุด" queryTableFieldId="33" dataDxfId="114"/>
    <tableColumn id="34" xr3:uid="{525B0CE6-BD8F-4871-A1AA-A31A7AAC4BD8}" uniqueName="34" name="Points - 4.3 ดาวดวงใดที่มีอุณหภูมิผิวใกล้เคียงกับดวงอาทิตย์มากที่สุด" queryTableFieldId="34"/>
    <tableColumn id="35" xr3:uid="{56342D68-2A5C-4449-B844-EFE1BEE37CB2}" uniqueName="35" name="Feedback - 4.3 ดาวดวงใดที่มีอุณหภูมิผิวใกล้เคียงกับดวงอาทิตย์มากที่สุด" queryTableFieldId="35"/>
    <tableColumn id="36" xr3:uid="{31009667-9327-42F1-8584-91C0B30290A4}" uniqueName="36" name="4.4 ดาวดวงที่มีอุณหภูมิผิวใกล้เคียงกับดวงอาทิตย์มากที่สุด พิจารณาจากข้อมูลใด" queryTableFieldId="36" dataDxfId="113"/>
    <tableColumn id="37" xr3:uid="{6135377A-4772-4365-9267-4AD5244B7BD1}" uniqueName="37" name="Points - 4.4 ดาวดวงที่มีอุณหภูมิผิวใกล้เคียงกับดวงอาทิตย์มากที่สุด พิจารณาจากข้อมูลใด" queryTableFieldId="37"/>
    <tableColumn id="38" xr3:uid="{B1EE0017-BFEC-48A2-876F-B4DB4C7B2533}" uniqueName="38" name="Feedback - 4.4 ดาวดวงที่มีอุณหภูมิผิวใกล้เคียงกับดวงอาทิตย์มากที่สุด พิจารณาจากข้อมูลใด" queryTableFieldId="38"/>
    <tableColumn id="39" xr3:uid="{1EB43F39-607B-44BF-BFAE-3A764ACF9E32}" uniqueName="39" name="5. เพราะเหตุใดเมื่อมองจากโลกนักเรียนจึงเห็นดวงอาทิตย์สว่างกว่าดาวซิริอัสทั้งที่ดาวซิริอัส มีกำลังส่องสว่างมากกว่าดวงอาทิตย์" queryTableFieldId="39" dataDxfId="112"/>
    <tableColumn id="40" xr3:uid="{0C39875D-EF86-4D36-B91C-E4D89ECC1326}" uniqueName="40" name="Points - 5. เพราะเหตุใดเมื่อมองจากโลกนักเรียนจึงเห็นดวงอาทิตย์สว่างกว่าดาวซิริอัสทั้งที่ดาวซิริอัส มีกำลังส่องสว่างมากกว่าดวงอาทิตย์" queryTableFieldId="40"/>
    <tableColumn id="41" xr3:uid="{97EC8E70-1C56-4816-954B-89A3788F1BA3}" uniqueName="41" name="Feedback - 5. เพราะเหตุใดเมื่อมองจากโลกนักเรียนจึงเห็นดวงอาทิตย์สว่างกว่าดาวซิริอัสทั้งที่ดาวซิริอัส มีกำลังส่องสว่างมากกว่าดวงอาทิตย์" queryTableFieldId="41"/>
    <tableColumn id="42" xr3:uid="{13BB2AB2-CDB5-4620-BC54-4A11D48189F5}" uniqueName="42" name="6. เนบิวลามีความสัมพันธ์กับดาวฤกษ์อย่างไร" queryTableFieldId="42" dataDxfId="111"/>
    <tableColumn id="43" xr3:uid="{931F8A66-4CFC-4333-8BF7-AFF0C26601DD}" uniqueName="43" name="Points - 6. เนบิวลามีความสัมพันธ์กับดาวฤกษ์อย่างไร" queryTableFieldId="43"/>
    <tableColumn id="44" xr3:uid="{908DFAB5-33DF-4814-88E3-6F8A6E4E584D}" uniqueName="44" name="Feedback - 6. เนบิวลามีความสัมพันธ์กับดาวฤกษ์อย่างไร" queryTableFieldId="44"/>
    <tableColumn id="45" xr3:uid="{977F7F80-A8F9-46ED-9CEF-70F3B1293921}" uniqueName="45" name="7. เพราะเหตุใดดาวฤกษ์ที่มีมวลน้อย จึงมีช่วงชีวิตที่ยาวนานกว่าดาวฤกษ์ที่มีมวลมาก" queryTableFieldId="45" dataDxfId="110"/>
    <tableColumn id="46" xr3:uid="{8D71F9D3-F039-4A3F-8E85-3FCBF9DAF7CA}" uniqueName="46" name="Points - 7. เพราะเหตุใดดาวฤกษ์ที่มีมวลน้อย จึงมีช่วงชีวิตที่ยาวนานกว่าดาวฤกษ์ที่มีมวลมาก" queryTableFieldId="46"/>
    <tableColumn id="47" xr3:uid="{9C3412C6-653F-4665-B6DE-D7F8625B2BB5}" uniqueName="47" name="Feedback - 7. เพราะเหตุใดดาวฤกษ์ที่มีมวลน้อย จึงมีช่วงชีวิตที่ยาวนานกว่าดาวฤกษ์ที่มีมวลมาก" queryTableFieldId="47"/>
    <tableColumn id="48" xr3:uid="{8848FBD9-1C43-405E-8120-BC5AC9118AAF}" uniqueName="48" name="8.1 หมายเลข 1 คืออะไร" queryTableFieldId="48" dataDxfId="109"/>
    <tableColumn id="49" xr3:uid="{2639E843-D41E-48CF-9C7B-6F9CD72ED263}" uniqueName="49" name="Points - 8.1 หมายเลข 1 คืออะไร" queryTableFieldId="49"/>
    <tableColumn id="50" xr3:uid="{61A4A5A5-B547-4D5C-B494-9723205F8D70}" uniqueName="50" name="Feedback - 8.1 หมายเลข 1 คืออะไร" queryTableFieldId="50"/>
    <tableColumn id="51" xr3:uid="{D0DC4090-EAE7-4D40-9456-9BE10E9295C6}" uniqueName="51" name="8.2 หมายเลข 2 คืออะไร" queryTableFieldId="51" dataDxfId="108"/>
    <tableColumn id="52" xr3:uid="{08124C00-3BCF-4DA1-BFB5-D3FF4DFB4757}" uniqueName="52" name="Points - 8.2 หมายเลข 2 คืออะไร" queryTableFieldId="52"/>
    <tableColumn id="53" xr3:uid="{5BF7BCF2-5337-4AEB-BE4E-B10FCBE84273}" uniqueName="53" name="Feedback - 8.2 หมายเลข 2 คืออะไร" queryTableFieldId="53"/>
    <tableColumn id="54" xr3:uid="{1DE5D6CE-5BA0-40A2-BD73-185FB6987392}" uniqueName="54" name="8.3 หมายเลข 3 คืออะไร" queryTableFieldId="54" dataDxfId="107"/>
    <tableColumn id="55" xr3:uid="{34505EB1-44DF-48DB-BED9-625A78FA28FB}" uniqueName="55" name="Points - 8.3 หมายเลข 3 คืออะไร" queryTableFieldId="55"/>
    <tableColumn id="56" xr3:uid="{F0AC9DD1-48D6-4F87-8862-458AD5ED6BEC}" uniqueName="56" name="Feedback - 8.3 หมายเลข 3 คืออะไร" queryTableFieldId="56"/>
    <tableColumn id="57" xr3:uid="{D43A57F9-86E9-4BBC-BC11-F707EE484864}" uniqueName="57" name="8.4 หมายเลข 4 คืออะไร" queryTableFieldId="57" dataDxfId="106"/>
    <tableColumn id="58" xr3:uid="{FBBB7FBB-9D3E-4330-A697-B123498770A5}" uniqueName="58" name="Points - 8.4 หมายเลข 4 คืออะไร" queryTableFieldId="58"/>
    <tableColumn id="59" xr3:uid="{03F1047D-44B7-44E6-B17B-BD07BC36F264}" uniqueName="59" name="Feedback - 8.4 หมายเลข 4 คืออะไร" queryTableFieldId="59"/>
    <tableColumn id="60" xr3:uid="{8137FED8-F5C6-479D-93CB-D9055BC433CE}" uniqueName="60" name="8.5 หมายเลข 5 คืออะไร" queryTableFieldId="60" dataDxfId="105"/>
    <tableColumn id="61" xr3:uid="{E3E7B76A-A840-48AF-BDE1-F79A1A61CDAC}" uniqueName="61" name="Points - 8.5 หมายเลข 5 คืออะไร" queryTableFieldId="61"/>
    <tableColumn id="62" xr3:uid="{922B9091-C874-4225-9C32-C79A182AFB0C}" uniqueName="62" name="Feedback - 8.5 หมายเลข 5 คืออะไร" queryTableFieldId="62"/>
    <tableColumn id="63" xr3:uid="{24439460-BEB2-43DE-AF96-3428451D450D}" uniqueName="63" name="8.6 หมายเลข 6 คืออะไร" queryTableFieldId="63" dataDxfId="104"/>
    <tableColumn id="64" xr3:uid="{71466CC1-5852-498F-B395-5C70560D279E}" uniqueName="64" name="Points - 8.6 หมายเลข 6 คืออะไร" queryTableFieldId="64"/>
    <tableColumn id="65" xr3:uid="{77866111-AE48-40C9-8108-9218B4946AE7}" uniqueName="65" name="Feedback - 8.6 หมายเลข 6 คืออะไร" queryTableFieldId="65"/>
    <tableColumn id="66" xr3:uid="{B3D7188A-3598-4B50-AFAA-C025DBB07182}" uniqueName="66" name="8.7 หมายเลข 7 คืออะไร" queryTableFieldId="66" dataDxfId="103"/>
    <tableColumn id="67" xr3:uid="{3894A9D4-CF78-4463-8FFC-04532106AE27}" uniqueName="67" name="Points - 8.7 หมายเลข 7 คืออะไร" queryTableFieldId="67"/>
    <tableColumn id="68" xr3:uid="{B4784E86-F742-416C-849D-49E0241812E2}" uniqueName="68" name="Feedback - 8.7 หมายเลข 7 คืออะไร" queryTableFieldId="68"/>
    <tableColumn id="69" xr3:uid="{FB140D63-8998-46EF-B3AA-30113AA52D2B}" uniqueName="69" name="8.8 หมายเลข 8 คืออะไร" queryTableFieldId="69" dataDxfId="102"/>
    <tableColumn id="70" xr3:uid="{A03C7511-21B4-4601-90AD-0B6CABD162C6}" uniqueName="70" name="Points - 8.8 หมายเลข 8 คืออะไร" queryTableFieldId="70"/>
    <tableColumn id="71" xr3:uid="{BD966ED8-E1FA-4D61-B235-D9520EA76096}" uniqueName="71" name="Feedback - 8.8 หมายเลข 8 คืออะไร" queryTableFieldId="71"/>
    <tableColumn id="72" xr3:uid="{83DA28C8-CE53-4A4D-8875-2609C7523EAA}" uniqueName="72" name="8.9 หมายเลข 9 คืออะไร" queryTableFieldId="72" dataDxfId="101"/>
    <tableColumn id="73" xr3:uid="{898632A2-1D69-4BDA-8798-498762926BD6}" uniqueName="73" name="Points - 8.9 หมายเลข 9 คืออะไร" queryTableFieldId="73"/>
    <tableColumn id="74" xr3:uid="{5437FB19-7C9C-4438-9152-E62BF9BFBB19}" uniqueName="74" name="Feedback - 8.9 หมายเลข 9 คืออะไร" queryTableFieldId="74"/>
    <tableColumn id="75" xr3:uid="{3E39144D-F37E-4DD9-A946-6D488CF87797}" uniqueName="75" name="8.10 หมายเลข 10 คืออะไร" queryTableFieldId="75" dataDxfId="100"/>
    <tableColumn id="76" xr3:uid="{7BF1C6C5-D3EF-4F37-A41F-DFB8ADA1348C}" uniqueName="76" name="Points - 8.10 หมายเลข 10 คืออะไร" queryTableFieldId="76"/>
    <tableColumn id="77" xr3:uid="{A4D99364-0698-49B2-B75A-61236B366D83}" uniqueName="77" name="Feedback - 8.10 หมายเลข 10 คืออะไร" queryTableFieldId="77"/>
    <tableColumn id="78" xr3:uid="{5AF7D0D2-4B10-4147-96E5-1DE21A340902}" uniqueName="78" name="8.11 หมายเลข 11 คืออะไร" queryTableFieldId="78" dataDxfId="99"/>
    <tableColumn id="79" xr3:uid="{03AA2480-740E-4D33-9A16-9E6EC2F9720C}" uniqueName="79" name="Points - 8.11 หมายเลข 11 คืออะไร" queryTableFieldId="79"/>
    <tableColumn id="80" xr3:uid="{D502D442-3796-451F-BA3E-9338544CE553}" uniqueName="80" name="Feedback - 8.11 หมายเลข 11 คืออะไร" queryTableFieldId="80"/>
    <tableColumn id="81" xr3:uid="{4C54BBB5-E4F2-4CF9-AEC0-4EDC44119CB1}" uniqueName="81" name="9. ปัจจุบันดวงอาทิตย์ของเราอายุประมาณเท่าไร และจะมีอายุขัยอีกประมาณกี่ปี" queryTableFieldId="81" dataDxfId="98"/>
    <tableColumn id="82" xr3:uid="{79CFC173-DC12-41C9-BBF3-A060EE7EF858}" uniqueName="82" name="Points - 9. ปัจจุบันดวงอาทิตย์ของเราอายุประมาณเท่าไร และจะมีอายุขัยอีกประมาณกี่ปี" queryTableFieldId="82"/>
    <tableColumn id="83" xr3:uid="{3ADDC81D-59B8-40A6-9C82-84BB038E7ABF}" uniqueName="83" name="Feedback - 9. ปัจจุบันดวงอาทิตย์ของเราอายุประมาณเท่าไร และจะมีอายุขัยอีกประมาณกี่ปี" queryTableFieldId="83"/>
    <tableColumn id="84" xr3:uid="{84336644-3F0A-4983-892F-E9F77608D8B0}" uniqueName="84" name="10. ธาตุต่าง ๆ บนโลกและในตัวเราเกี่ยวข้องกับวิวัฒนาการของดาวฤกษ์หรือไม่ อย่างไร" queryTableFieldId="84" dataDxfId="97"/>
    <tableColumn id="85" xr3:uid="{2C24C3B1-166F-48DF-ACC5-96844BAB98F9}" uniqueName="85" name="Points - 10. ธาตุต่าง ๆ บนโลกและในตัวเราเกี่ยวข้องกับวิวัฒนาการของดาวฤกษ์หรือไม่ อย่างไร" queryTableFieldId="85"/>
    <tableColumn id="86" xr3:uid="{5288D1D0-3F89-4173-B970-8E928866EB0E}" uniqueName="86" name="Feedback - 10. ธาตุต่าง ๆ บนโลกและในตัวเราเกี่ยวข้องกับวิวัฒนาการของดาวฤกษ์หรือไม่ อย่างไร" queryTableFieldId="86"/>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118C5B9C-4D29-42F6-B378-67F2E9AA9B28}" name="แบบฝึก_31" displayName="แบบฝึก_31" ref="A1:Z448" tableType="queryTable" totalsRowShown="0">
  <autoFilter ref="A1:Z448" xr:uid="{118C5B9C-4D29-42F6-B378-67F2E9AA9B28}"/>
  <tableColumns count="26">
    <tableColumn id="1" xr3:uid="{F04D5D36-3F67-4436-AF06-ED9FEACC7FAD}" uniqueName="1" name="Id" queryTableFieldId="1"/>
    <tableColumn id="2" xr3:uid="{E44F1C4E-209B-49CF-8751-7EB7DC67EEA7}" uniqueName="2" name="Start time" queryTableFieldId="2" dataDxfId="96"/>
    <tableColumn id="3" xr3:uid="{73B0F585-7F0B-452D-961E-8E793E5D6E9D}" uniqueName="3" name="Completion time" queryTableFieldId="3" dataDxfId="95"/>
    <tableColumn id="4" xr3:uid="{C3B2603E-A836-4C5E-9B04-F5F16FB8AC60}" uniqueName="4" name="Email" queryTableFieldId="4" dataDxfId="94"/>
    <tableColumn id="5" xr3:uid="{26330915-4A11-4F43-A5FC-48743EDD2E1C}" uniqueName="5" name="Name" queryTableFieldId="5" dataDxfId="93"/>
    <tableColumn id="6" xr3:uid="{D0EA7110-4DDE-4E41-A0B4-55E1F656B534}" uniqueName="6" name="ชื่อ-สกุล" queryTableFieldId="6" dataDxfId="92"/>
    <tableColumn id="7" xr3:uid="{05563C8A-82A7-4EDA-B01E-ECE1FDB0BF91}" uniqueName="7" name="ห้อง" queryTableFieldId="7"/>
    <tableColumn id="8" xr3:uid="{59A7252C-69A6-46A8-80AD-5BC37D13460F}" uniqueName="8" name="เลขที่" queryTableFieldId="8"/>
    <tableColumn id="9" xr3:uid="{2AB82F96-5367-4148-BAAC-7ADBCB43C964}" uniqueName="9" name="ระบบสุริยะมีต้นกำเนิดมาจากสิ่งใด" queryTableFieldId="9" dataDxfId="91"/>
    <tableColumn id="10" xr3:uid="{E9587766-CA20-4CEB-8850-369851316A4C}" uniqueName="10" name="ดวงอาทิตย์เกิดขึ้นได้อย่างไร" queryTableFieldId="10" dataDxfId="90"/>
    <tableColumn id="11" xr3:uid="{36C3D31D-EC9C-4BF2-981A-1001FA128A62}" uniqueName="11" name="ดาวเคราะห์ในระบบสุริยะเกิดขึ้นได้อย่างไร" queryTableFieldId="11" dataDxfId="89"/>
    <tableColumn id="12" xr3:uid="{AEDBBC52-5DF2-46C2-A462-7E2D231AB299}" uniqueName="12" name="เพราะเหตุใดดาวเคราะห์ชั้นในจึงเป็นดาวเคราะห์หินและดาวเคราะห์ชั้นนอกเป็นดาวเคราะห์แก๊ส" queryTableFieldId="12" dataDxfId="88"/>
    <tableColumn id="13" xr3:uid="{652A7284-173E-4EF9-9676-DAF0DB8D5FA7}" uniqueName="13" name="เขตบริวารของดวงอาทิตย์แบ่งเป็นกี่เขต อะไรบ้าง" queryTableFieldId="13" dataDxfId="87"/>
    <tableColumn id="14" xr3:uid="{E04E8F40-B0DA-47EB-AF39-2B32FA4A3569}" uniqueName="14" name="เขตดาวเคราะห์ชั้นนอกประกอบด้วยดาวเคราะห์ใดบ้าง" queryTableFieldId="14" dataDxfId="86"/>
    <tableColumn id="15" xr3:uid="{DE9AB8FE-F9EB-4D50-B20A-FE2147BA49BC}" uniqueName="15" name="เขตดาวเคราะห์น้อยประกอบด้วยสิ่งใดบ้าง" queryTableFieldId="15" dataDxfId="85"/>
    <tableColumn id="16" xr3:uid="{63BE65CA-A0DD-4738-93A8-6644B1739177}" uniqueName="16" name="เขตดงดาวหางประกอบด้วยสิ่งใดบ้าง" queryTableFieldId="16" dataDxfId="84"/>
    <tableColumn id="17" xr3:uid="{1263AE3C-C5CB-4AF6-B1F2-11DA0FA1D804}" uniqueName="17" name="ดาวเคราะห์ที่เอื้อต่อการดำรงชีวิตควรมีสมบัติอย่างไร" queryTableFieldId="17" dataDxfId="83"/>
    <tableColumn id="18" xr3:uid="{82C05F99-B41A-4E6B-9B76-16A67228D688}" uniqueName="18" name="1. " queryTableFieldId="18" dataDxfId="82"/>
    <tableColumn id="19" xr3:uid="{DA494455-17AD-4520-B2D8-9E4C6BDC6795}" uniqueName="19" name="2." queryTableFieldId="19" dataDxfId="81"/>
    <tableColumn id="20" xr3:uid="{EB0770F8-BB78-4B5A-9D66-9970C6632B8D}" uniqueName="20" name="3. " queryTableFieldId="20" dataDxfId="80"/>
    <tableColumn id="21" xr3:uid="{628A4A47-A5CE-433F-AA95-802911F4D999}" uniqueName="21" name="4. " queryTableFieldId="21" dataDxfId="79"/>
    <tableColumn id="22" xr3:uid="{91A62CAF-272B-490A-AC43-CF59907CD875}" uniqueName="22" name="ดาวฤกษ์ดวงใดที่มีอุณหภูมิพื้นผิวของดาวใกล้เคียงกับดวงอาทิตย์" queryTableFieldId="22" dataDxfId="78"/>
    <tableColumn id="23" xr3:uid="{408C72DA-A0B7-48E9-9605-DBCAF529C986}" uniqueName="23" name="ดาวเคราะห์ดวงใดที่มีลักษณะใกล้เคียงกับโลกมากที่สุด เพราะเหตุใด" queryTableFieldId="23" dataDxfId="77"/>
    <tableColumn id="24" xr3:uid="{2CBF450E-05F9-4AEE-AA32-01DEE6945CFC}" uniqueName="24" name="ดาวเคราะห์นอกระบบสุริยะดวงใดที่อยู่ในเขตที่เอื้อต่อการมีสิ่งมีชีวิต" queryTableFieldId="24" dataDxfId="76"/>
    <tableColumn id="25" xr3:uid="{3694DC4B-F9EC-4EFD-8FEF-E086D07603F1}" uniqueName="25" name="ดาวเคราะห์นอกระบบสุริยะดวงใดที่ไม่สามารถมีสิ่งมีชีวิตอาศัยอยู่ได้ เพราะเหตุใด" queryTableFieldId="25" dataDxfId="75"/>
    <tableColumn id="26" xr3:uid="{2EB36B1E-9652-44C5-80EE-7061BD3C80DB}" uniqueName="26" name="ดาวเคราะห์นอกระบบสุริยะดวงใดที่สามารถมีสิ่งมีชีวิตอาศัยอยู่ได้ เพราะเหตุใด" queryTableFieldId="26" dataDxfId="74"/>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25A3F04-52B3-4B60-9E08-42DD126C50FD}" name="ท้ายบท_3" displayName="ท้ายบท_3" ref="A1:BS438" tableType="queryTable" totalsRowShown="0">
  <autoFilter ref="A1:BS438" xr:uid="{625A3F04-52B3-4B60-9E08-42DD126C50FD}"/>
  <tableColumns count="71">
    <tableColumn id="1" xr3:uid="{F89B7C9F-90DB-4029-A99E-BCE00BC29BB6}" uniqueName="1" name="Id" queryTableFieldId="1"/>
    <tableColumn id="2" xr3:uid="{CCE6FC24-986C-4C63-A015-96CBC032A10C}" uniqueName="2" name="Start time" queryTableFieldId="2" dataDxfId="73"/>
    <tableColumn id="3" xr3:uid="{007BAEBA-1603-49BE-B692-13D1FC0B23B9}" uniqueName="3" name="Completion time" queryTableFieldId="3" dataDxfId="72"/>
    <tableColumn id="4" xr3:uid="{EAC50716-2937-4344-99EF-2D7185FE0F90}" uniqueName="4" name="Email" queryTableFieldId="4" dataDxfId="71"/>
    <tableColumn id="5" xr3:uid="{C8B8DD3F-4C4C-4179-9A76-18140785469A}" uniqueName="5" name="Name" queryTableFieldId="5" dataDxfId="70"/>
    <tableColumn id="6" xr3:uid="{F87D080B-BB4A-4499-A3F5-3AD293516470}" uniqueName="6" name="Total points" queryTableFieldId="6"/>
    <tableColumn id="7" xr3:uid="{2086BE3F-CC8B-423F-A86B-79B996EAD105}" uniqueName="7" name="Quiz feedback" queryTableFieldId="7"/>
    <tableColumn id="8" xr3:uid="{645692BE-B083-4710-94DB-B40A32ED9165}" uniqueName="8" name="Grade posted time" queryTableFieldId="8"/>
    <tableColumn id="9" xr3:uid="{F570432C-6081-4A98-A82F-AAF34C5F38F6}" uniqueName="9" name="ชื่อ สกุล" queryTableFieldId="9" dataDxfId="69"/>
    <tableColumn id="10" xr3:uid="{5FA4F2F7-92FB-4CFF-A683-6D0CB30AB82F}" uniqueName="10" name="Points - ชื่อ สกุล" queryTableFieldId="10"/>
    <tableColumn id="11" xr3:uid="{CC17098C-1D1E-432E-BC2A-A2F490755CE4}" uniqueName="11" name="Feedback - ชื่อ สกุล" queryTableFieldId="11"/>
    <tableColumn id="12" xr3:uid="{E379052E-A852-4F61-84B0-3EC5E8AD4A2F}" uniqueName="12" name="ห้อง" queryTableFieldId="12"/>
    <tableColumn id="13" xr3:uid="{4597A61D-931C-46DC-B66C-C92C58F9BEDA}" uniqueName="13" name="Points - ห้อง" queryTableFieldId="13"/>
    <tableColumn id="14" xr3:uid="{6080EB4E-B7AA-4240-8CFB-8FBB955F5E61}" uniqueName="14" name="Feedback - ห้อง" queryTableFieldId="14"/>
    <tableColumn id="15" xr3:uid="{F7503FF7-3874-45E3-805F-2DD50FE45793}" uniqueName="15" name="เลขที่" queryTableFieldId="15"/>
    <tableColumn id="16" xr3:uid="{F6F9611E-5B92-4F97-A5A5-D7A1CBE35658}" uniqueName="16" name="Points - เลขที่" queryTableFieldId="16"/>
    <tableColumn id="17" xr3:uid="{76316D08-74B5-414A-A71A-54B5EA7338F8}" uniqueName="17" name="Feedback - เลขที่" queryTableFieldId="17"/>
    <tableColumn id="18" xr3:uid="{AD2DF4DE-10FA-4576-B11A-5B0B07126658}" uniqueName="18" name="1._x0009_จากความรู้เรื่องกำเนิดระบบสุริยะ เพราะเหตุใดจึงกล่าวว่าดวงอาทิตย์เป็นดาวฤกษ์รุ่นหลัง" queryTableFieldId="18" dataDxfId="68"/>
    <tableColumn id="19" xr3:uid="{F1E40197-ABF1-4782-AE22-98B03AE4CB46}" uniqueName="19" name="Points - 1._x0009_จากความรู้เรื่องกำเนิดระบบสุริยะ เพราะเหตุใดจึงกล่าวว่าดวงอาทิตย์เป็นดาวฤกษ์รุ่นหลัง" queryTableFieldId="19"/>
    <tableColumn id="20" xr3:uid="{759ECFAF-FCA2-4EF7-957F-A93078D3D164}" uniqueName="20" name="Feedback - 1._x0009_จากความรู้เรื่องกำเนิดระบบสุริยะ เพราะเหตุใดจึงกล่าวว่าดวงอาทิตย์เป็นดาวฤกษ์รุ่นหลัง" queryTableFieldId="20"/>
    <tableColumn id="21" xr3:uid="{E7174026-16FE-4B7C-93DF-1550C7371BD8}" uniqueName="21" name="ความหนาแน่นของดาวเคราะห์หินและดาวเคราะห์แก๊สเหมือนหรือต่างกันอย่างไร" queryTableFieldId="21" dataDxfId="67"/>
    <tableColumn id="22" xr3:uid="{232F9855-9D1F-42F1-A513-A1EB0848084F}" uniqueName="22" name="Points - ความหนาแน่นของดาวเคราะห์หินและดาวเคราะห์แก๊สเหมือนหรือต่างกันอย่างไร" queryTableFieldId="22"/>
    <tableColumn id="23" xr3:uid="{6BE2FD2B-CE3D-40C9-A1F9-197CD082FC47}" uniqueName="23" name="Feedback - ความหนาแน่นของดาวเคราะห์หินและดาวเคราะห์แก๊สเหมือนหรือต่างกันอย่างไร" queryTableFieldId="23"/>
    <tableColumn id="24" xr3:uid="{2E6269DE-9838-4329-8899-BDC07FC4B043}" uniqueName="24" name="3.1 ดาวเคราะห์แต่ละดวงมีองค์ประกอบเหมือนหรือแตกต่างกันอย่างไร" queryTableFieldId="24" dataDxfId="66"/>
    <tableColumn id="25" xr3:uid="{F34053D5-A798-4515-8D67-569D4B539B6C}" uniqueName="25" name="Points - 3.1 ดาวเคราะห์แต่ละดวงมีองค์ประกอบเหมือนหรือแตกต่างกันอย่างไร" queryTableFieldId="25"/>
    <tableColumn id="26" xr3:uid="{38558D15-4E37-4EB4-9504-B32DF4210CF8}" uniqueName="26" name="Feedback - 3.1 ดาวเคราะห์แต่ละดวงมีองค์ประกอบเหมือนหรือแตกต่างกันอย่างไร" queryTableFieldId="26"/>
    <tableColumn id="27" xr3:uid="{3BD4786C-2DBF-4008-80C9-7C69761A1BAD}" uniqueName="27" name="3.2 เพราะเหตุใดชั้นบรรยากาศของโลกจึงมีปริมาณแก๊สออกซิเจนมากกว่าดาวเคราะห์ดวงอื่นและออกซิเจนบนโลกมาจากที่ใด" queryTableFieldId="27" dataDxfId="65"/>
    <tableColumn id="28" xr3:uid="{180A4BE0-2954-429C-845C-4CDA7E741805}" uniqueName="28" name="Points - 3.2 เพราะเหตุใดชั้นบรรยากาศของโลกจึงมีปริมาณแก๊สออกซิเจนมากกว่าดาวเคราะห์ดวงอื่นและออกซิเจนบนโลกมาจากที่ใด" queryTableFieldId="28"/>
    <tableColumn id="29" xr3:uid="{A0ADA594-D05E-4505-88E2-7DBDF87635A0}" uniqueName="29" name="Feedback - 3.2 เพราะเหตุใดชั้นบรรยากาศของโลกจึงมีปริมาณแก๊สออกซิเจนมากกว่าดาวเคราะห์ดวงอื่นและออกซิเจนบนโลกมาจากที่ใด" queryTableFieldId="29"/>
    <tableColumn id="30" xr3:uid="{91FF3AD0-DA90-4866-A29F-583B2C1FB6B1}" uniqueName="30" name="4.1 เป็นบริเวณที่เกิดปฏิกิริยาเทอร์มอนิวเคลียร์" queryTableFieldId="30" dataDxfId="64"/>
    <tableColumn id="31" xr3:uid="{ED506C19-4A93-4B1B-8D43-B37AE8FC9A93}" uniqueName="31" name="Points - 4.1 เป็นบริเวณที่เกิดปฏิกิริยาเทอร์มอนิวเคลียร์" queryTableFieldId="31"/>
    <tableColumn id="32" xr3:uid="{648E3A17-E6F2-44F7-A574-228A983C85D4}" uniqueName="32" name="Feedback - 4.1 เป็นบริเวณที่เกิดปฏิกิริยาเทอร์มอนิวเคลียร์" queryTableFieldId="32"/>
    <tableColumn id="33" xr3:uid="{D93EEB0E-8F64-4EAF-93A3-9D15521DD2CE}" uniqueName="33" name="4.2 เป็นเขตที่มีการถ่ายโอนพลังงาน ซึ่งอยู่ระหว่างแก่นและเขตการพาความร้อน" queryTableFieldId="33" dataDxfId="63"/>
    <tableColumn id="34" xr3:uid="{8E1D5352-26DC-4232-9452-88679FBB8F00}" uniqueName="34" name="Points - 4.2 เป็นเขตที่มีการถ่ายโอนพลังงาน ซึ่งอยู่ระหว่างแก่นและเขตการพาความร้อน" queryTableFieldId="34"/>
    <tableColumn id="35" xr3:uid="{51CC3890-F9A4-4FA7-81B1-AAEDAFCA9AFD}" uniqueName="35" name="Feedback - 4.2 เป็นเขตที่มีการถ่ายโอนพลังงาน ซึ่งอยู่ระหว่างแก่นและเขตการพาความร้อน" queryTableFieldId="35"/>
    <tableColumn id="36" xr3:uid="{BE0F603D-1D4D-487C-9D59-1E7771395695}" uniqueName="36" name="4.3 เป็นเขตที่ถ่ายโอนความร้อนออกสู่ผิวของดวงอาทิตย์" queryTableFieldId="36" dataDxfId="62"/>
    <tableColumn id="37" xr3:uid="{B792346A-4060-41F5-911E-217153392CA3}" uniqueName="37" name="Points - 4.3 เป็นเขตที่ถ่ายโอนความร้อนออกสู่ผิวของดวงอาทิตย์" queryTableFieldId="37"/>
    <tableColumn id="38" xr3:uid="{1968435F-789F-4C53-86A1-32DD83CF6B6F}" uniqueName="38" name="Feedback - 4.3 เป็นเขตที่ถ่ายโอนความร้อนออกสู่ผิวของดวงอาทิตย์" queryTableFieldId="38"/>
    <tableColumn id="39" xr3:uid="{6E8EFE10-7343-4CD7-9AA7-294ECBB38B29}" uniqueName="39" name="4.4   เป็นบริเวณที่สามารถมองเห็นได้ด้วยตาเปล่า (เมื่อมองผ่านแผ่นกรองแสงสุริยะ)" queryTableFieldId="39" dataDxfId="61"/>
    <tableColumn id="40" xr3:uid="{8479D8A2-2EED-4C47-AA6A-9B9521263124}" uniqueName="40" name="Points - 4.4   เป็นบริเวณที่สามารถมองเห็นได้ด้วยตาเปล่า (เมื่อมองผ่านแผ่นกรองแสงสุริยะ)" queryTableFieldId="40"/>
    <tableColumn id="41" xr3:uid="{3C04AE90-E88C-4A07-88CF-007A9C108E6C}" uniqueName="41" name="Feedback - 4.4   เป็นบริเวณที่สามารถมองเห็นได้ด้วยตาเปล่า (เมื่อมองผ่านแผ่นกรองแสงสุริยะ)" queryTableFieldId="41"/>
    <tableColumn id="42" xr3:uid="{76A5F52B-F0EB-41F3-9E77-44424DAA2634}" uniqueName="42" name="4.5 อยู่บริเวณผิวดวงอาทิตย์ ซึ่งมีอุณหภูมิต่ำกว่าบริเวณข้างเคียง" queryTableFieldId="42" dataDxfId="60"/>
    <tableColumn id="43" xr3:uid="{D8C413EF-E3C2-4944-B217-D6763A3C4F01}" uniqueName="43" name="Points - 4.5 อยู่บริเวณผิวดวงอาทิตย์ ซึ่งมีอุณหภูมิต่ำกว่าบริเวณข้างเคียง" queryTableFieldId="43"/>
    <tableColumn id="44" xr3:uid="{0ADE9769-0F81-43DA-BC3B-486F3C6E5B40}" uniqueName="44" name="Feedback - 4.5 อยู่บริเวณผิวดวงอาทิตย์ ซึ่งมีอุณหภูมิต่ำกว่าบริเวณข้างเคียง" queryTableFieldId="44"/>
    <tableColumn id="45" xr3:uid="{4AA0B43C-630C-4D44-A300-0A976DE8EE28}" uniqueName="45" name="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queryTableFieldId="45" dataDxfId="59"/>
    <tableColumn id="46" xr3:uid="{7827DD37-F6E9-4800-A7CC-CC2A7BBB5C32}" uniqueName="46" name="Points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queryTableFieldId="46"/>
    <tableColumn id="47" xr3:uid="{D3BBA2B0-C8DD-429E-8ECF-358BFB06BD9E}" uniqueName="47" name="Feedback - 4.6 เป็นชั้นบรรยากาศที่มีความหนาแน่นน้อยและแผ่กระจายจากดวงอาทิตย์ได้ไกลมาก จะเห็นแสงส่วนนี้ในช่วงที่เกิดสุริยุปราคาเต็มดวง" queryTableFieldId="47"/>
    <tableColumn id="48" xr3:uid="{49D6860F-C35E-4487-AE1D-B0DA667B7C52}" uniqueName="48" name="5. ก" queryTableFieldId="48" dataDxfId="58"/>
    <tableColumn id="49" xr3:uid="{66CDD818-9D91-4956-8D12-2DBC67186D01}" uniqueName="49" name="Points - 5. ก" queryTableFieldId="49"/>
    <tableColumn id="50" xr3:uid="{7537EED3-C196-48B0-9B09-42F27B99C920}" uniqueName="50" name="Feedback - 5. ก" queryTableFieldId="50"/>
    <tableColumn id="51" xr3:uid="{146B758B-2381-4F86-B423-CE4845D05194}" uniqueName="51" name="5. ข" queryTableFieldId="51" dataDxfId="57"/>
    <tableColumn id="52" xr3:uid="{2452ACEF-F486-4AD5-A9D7-2D1C8124971B}" uniqueName="52" name="Points - 5. ข" queryTableFieldId="52"/>
    <tableColumn id="53" xr3:uid="{456F1AEC-4F24-4559-A36C-3D23F003061B}" uniqueName="53" name="Feedback - 5. ข" queryTableFieldId="53"/>
    <tableColumn id="54" xr3:uid="{36014A47-682D-418E-9D3B-34DB12AF0E12}" uniqueName="54" name="5. ค" queryTableFieldId="54" dataDxfId="56"/>
    <tableColumn id="55" xr3:uid="{6A649D0C-EE67-4B2A-A3D1-45C674EADDCB}" uniqueName="55" name="Points - 5. ค" queryTableFieldId="55"/>
    <tableColumn id="56" xr3:uid="{A13501B0-193D-45A5-9651-17070F6DEF21}" uniqueName="56" name="Feedback - 5. ค" queryTableFieldId="56"/>
    <tableColumn id="57" xr3:uid="{EB92AA7C-C391-4298-889A-D0B131C0F26E}" uniqueName="57" name="5. ง" queryTableFieldId="57" dataDxfId="55"/>
    <tableColumn id="58" xr3:uid="{4F02BE84-666C-4D2C-9054-3AF0FD9580C9}" uniqueName="58" name="Points - 5. ง" queryTableFieldId="58"/>
    <tableColumn id="59" xr3:uid="{661579B8-F67B-4B54-B87E-078FBE618A28}" uniqueName="59" name="Feedback - 5. ง" queryTableFieldId="59"/>
    <tableColumn id="60" xr3:uid="{C1178065-6FE0-41CE-83C5-B2B77785DBED}" uniqueName="60" name="5. จ" queryTableFieldId="60" dataDxfId="54"/>
    <tableColumn id="61" xr3:uid="{6EE7FD9D-491A-4F30-B271-0B19558A7A2B}" uniqueName="61" name="Points - 5. จ" queryTableFieldId="61"/>
    <tableColumn id="62" xr3:uid="{123B2702-0308-4F55-AAC7-C298904CD216}" uniqueName="62" name="Feedback - 5. จ" queryTableFieldId="62"/>
    <tableColumn id="63" xr3:uid="{DF653E10-7AE0-4C3D-906A-7C2481560BCC}" uniqueName="63" name="5. ฉ" queryTableFieldId="63" dataDxfId="53"/>
    <tableColumn id="64" xr3:uid="{5CB5140B-CB77-4698-ADE2-A409BA82CBBF}" uniqueName="64" name="Points - 5. ฉ" queryTableFieldId="64"/>
    <tableColumn id="65" xr3:uid="{103EBEFC-C880-4F2E-942D-4909A9A1C5F0}" uniqueName="65" name="Feedback - 5. ฉ" queryTableFieldId="65"/>
    <tableColumn id="66" xr3:uid="{DCA07B8A-12C6-4F80-B69D-DC17442254A7}" uniqueName="66" name="6._x0009_จุดมืดดวงอาทิตย์เกิดขึ้นได้อย่างไร" queryTableFieldId="66" dataDxfId="52"/>
    <tableColumn id="67" xr3:uid="{562D6C0A-A768-469E-9DB9-466EA1C2D600}" uniqueName="67" name="Points - 6._x0009_จุดมืดดวงอาทิตย์เกิดขึ้นได้อย่างไร" queryTableFieldId="67"/>
    <tableColumn id="68" xr3:uid="{5C9F0BCF-0CD2-437F-A152-148FC603AE0A}" uniqueName="68" name="Feedback - 6._x0009_จุดมืดดวงอาทิตย์เกิดขึ้นได้อย่างไร" queryTableFieldId="68"/>
    <tableColumn id="69" xr3:uid="{18260FCA-336F-4144-BB8C-E77C2A8A7AF4}" uniqueName="69" name="7._x0009_พายุสุริยะเกิดขึ้นได้อย่างไรและส่งผลกระทบต่อสิ่งมีชีวิตบนโลกหรือไม่ อย่างไร" queryTableFieldId="69" dataDxfId="51"/>
    <tableColumn id="70" xr3:uid="{B2659D16-7F45-4439-9D48-F95177CDE8AB}" uniqueName="70" name="Points - 7._x0009_พายุสุริยะเกิดขึ้นได้อย่างไรและส่งผลกระทบต่อสิ่งมีชีวิตบนโลกหรือไม่ อย่างไร" queryTableFieldId="70"/>
    <tableColumn id="71" xr3:uid="{673E8E7B-276A-4D05-BE3F-9A942591FE3E}" uniqueName="71" name="Feedback - 7._x0009_พายุสุริยะเกิดขึ้นได้อย่างไรและส่งผลกระทบต่อสิ่งมีชีวิตบนโลกหรือไม่ อย่างไร" queryTableFieldId="71"/>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97D788DE-E9A3-4A7E-9654-FA78076DD4E3}" name="Quiz_1" displayName="Quiz_1" ref="A1:AU489" tableType="queryTable" totalsRowShown="0">
  <autoFilter ref="A1:AU489" xr:uid="{97D788DE-E9A3-4A7E-9654-FA78076DD4E3}"/>
  <tableColumns count="47">
    <tableColumn id="1" xr3:uid="{45025C77-929D-45A4-812D-FE70AD29D905}" uniqueName="1" name="Id" queryTableFieldId="1"/>
    <tableColumn id="2" xr3:uid="{72200338-774E-4DB5-97AB-9173CF176E22}" uniqueName="2" name="Start time" queryTableFieldId="2" dataDxfId="50"/>
    <tableColumn id="3" xr3:uid="{8105D9E4-ABDA-4909-BF42-C1DA303A9D63}" uniqueName="3" name="Completion time" queryTableFieldId="3" dataDxfId="49"/>
    <tableColumn id="4" xr3:uid="{E0D59594-7C47-4EDF-B1C5-7682F4E25A9E}" uniqueName="4" name="Email" queryTableFieldId="4" dataDxfId="48"/>
    <tableColumn id="5" xr3:uid="{C7624E67-88FB-4933-B9D1-8B3F616214EC}" uniqueName="5" name="Name" queryTableFieldId="5" dataDxfId="47"/>
    <tableColumn id="6" xr3:uid="{E5E61D29-65CF-4AF5-AEE5-573B9BD3CCA2}" uniqueName="6" name="Total points" queryTableFieldId="6"/>
    <tableColumn id="7" xr3:uid="{898803A4-7B9C-4DF0-91D0-DD14F87C1CDB}" uniqueName="7" name="Quiz feedback" queryTableFieldId="7"/>
    <tableColumn id="8" xr3:uid="{13DB289C-3D9E-4C1E-B28F-9F7813725839}" uniqueName="8" name="Grade posted time" queryTableFieldId="8"/>
    <tableColumn id="9" xr3:uid="{BAAC67D3-375E-4D50-AF63-5E6C2002FE9C}" uniqueName="9" name="ชื่อ สกุล" queryTableFieldId="9" dataDxfId="46"/>
    <tableColumn id="10" xr3:uid="{B56BC4D7-1F1E-46A6-91B6-472FC78D4624}" uniqueName="10" name="Points - ชื่อ สกุล" queryTableFieldId="10"/>
    <tableColumn id="11" xr3:uid="{4C8F828B-D472-4FE4-907E-FB2B1F775C7F}" uniqueName="11" name="Feedback - ชื่อ สกุล" queryTableFieldId="11"/>
    <tableColumn id="12" xr3:uid="{64270630-CECF-4BE7-B627-2A07053E6044}" uniqueName="12" name="ห้อง" queryTableFieldId="12"/>
    <tableColumn id="13" xr3:uid="{3F8E31A9-1B36-44EF-8A35-4081F2A4AEDC}" uniqueName="13" name="Points - ห้อง" queryTableFieldId="13"/>
    <tableColumn id="14" xr3:uid="{E8D21EC7-0E91-4D9B-B671-28E38AF08931}" uniqueName="14" name="Feedback - ห้อง" queryTableFieldId="14"/>
    <tableColumn id="15" xr3:uid="{CB87B99F-870A-4C72-BAD8-3E3726D6CE1A}" uniqueName="15" name="เลขที่" queryTableFieldId="15"/>
    <tableColumn id="16" xr3:uid="{A3BFBF95-1611-4A4A-83CB-3C7CCBE116FB}" uniqueName="16" name="Points - เลขที่" queryTableFieldId="16"/>
    <tableColumn id="17" xr3:uid="{8F4B2B22-4800-4091-9EE9-1E77770A2374}" uniqueName="17" name="Feedback - เลขที่" queryTableFieldId="17"/>
    <tableColumn id="18" xr3:uid="{41A7B2A0-17F5-4A5A-A62B-5A6DB483B3D7}" uniqueName="18" name="ขณะที่เอกภพเริ่มกำเนิดขึ้น เอกภพมีลักษณะอย่างไร" queryTableFieldId="18" dataDxfId="45"/>
    <tableColumn id="19" xr3:uid="{E2C81C56-504E-4315-8CA6-533F9E676B15}" uniqueName="19" name="Points - ขณะที่เอกภพเริ่มกำเนิดขึ้น เอกภพมีลักษณะอย่างไร" queryTableFieldId="19"/>
    <tableColumn id="20" xr3:uid="{8322CE4C-011B-4E03-A949-45B3893E7718}" uniqueName="20" name="Feedback - ขณะที่เอกภพเริ่มกำเนิดขึ้น เอกภพมีลักษณะอย่างไร" queryTableFieldId="20"/>
    <tableColumn id="21" xr3:uid="{DA0F07BA-319F-4A30-A284-A243A64DED28}" uniqueName="21" name="ข้อใดเป็นอนุภาคมูลฐานที่เกิดขึ้นหลังบิกแบงก่อนชนิดอื่น" queryTableFieldId="21" dataDxfId="44"/>
    <tableColumn id="22" xr3:uid="{C910A00B-9344-42D8-8734-785474C616FC}" uniqueName="22" name="Points - ข้อใดเป็นอนุภาคมูลฐานที่เกิดขึ้นหลังบิกแบงก่อนชนิดอื่น" queryTableFieldId="22"/>
    <tableColumn id="23" xr3:uid="{F38D493E-0A6B-4906-9605-E0E8B66E6549}" uniqueName="23" name="Feedback - ข้อใดเป็นอนุภาคมูลฐานที่เกิดขึ้นหลังบิกแบงก่อนชนิดอื่น" queryTableFieldId="23"/>
    <tableColumn id="24" xr3:uid="{C6BB3A16-440F-4EF6-A48E-93519B9FECAF}" uniqueName="24" name="อนุภาคใดประกอบขึ้นจากอนุภาคอื่น " queryTableFieldId="24" dataDxfId="43"/>
    <tableColumn id="25" xr3:uid="{57B6D952-D507-4F8B-8C90-6ACC4805A6E5}" uniqueName="25" name="Points - อนุภาคใดประกอบขึ้นจากอนุภาคอื่น " queryTableFieldId="25"/>
    <tableColumn id="26" xr3:uid="{F4FC10F5-AC2E-478F-A9CC-4EE540D8F9C9}" uniqueName="26" name="Feedback - อนุภาคใดประกอบขึ้นจากอนุภาคอื่น " queryTableFieldId="26"/>
    <tableColumn id="27" xr3:uid="{D2D63D9F-6789-493F-837C-AD0DA77B0105}" uniqueName="27" name="การค้นพบข้อมูลใดที่สนับสนุนแนวคิดทฤษฎีบิกแบง (คำตอบอาจมีได้มากกว่า 1 ข้อ)_x000a_" queryTableFieldId="27" dataDxfId="42"/>
    <tableColumn id="28" xr3:uid="{2BEE0A7B-8E11-4A5F-ACF4-E5AC44A5E108}" uniqueName="28" name="Points - การค้นพบข้อมูลใดที่สนับสนุนแนวคิดทฤษฎีบิกแบง (คำตอบอาจมีได้มากกว่า 1 ข้อ)_x000a_" queryTableFieldId="28"/>
    <tableColumn id="29" xr3:uid="{8A49C037-2AB1-44CE-8A82-C8E4F6D527D7}" uniqueName="29" name="Feedback - การค้นพบข้อมูลใดที่สนับสนุนแนวคิดทฤษฎีบิกแบง (คำตอบอาจมีได้มากกว่า 1 ข้อ)_x000a_" queryTableFieldId="29"/>
    <tableColumn id="30" xr3:uid="{E5D9E3E4-6815-4B79-902C-C9EC8F16480C}" uniqueName="30" name="เอ็ดวิน ฮับเบิล ได้ศึกษาเกี่ยวกับเรื่องในข้อใดที่ทำให้พบว่าเอกภพมีการขยายตัว " queryTableFieldId="30" dataDxfId="41"/>
    <tableColumn id="31" xr3:uid="{81A19C13-CD7C-478D-B9BA-29DDADDABA1A}" uniqueName="31" name="Points - เอ็ดวิน ฮับเบิล ได้ศึกษาเกี่ยวกับเรื่องในข้อใดที่ทำให้พบว่าเอกภพมีการขยายตัว " queryTableFieldId="31"/>
    <tableColumn id="32" xr3:uid="{C3D3207C-27AD-442A-8866-F91DDDF649C0}" uniqueName="32" name="Feedback - เอ็ดวิน ฮับเบิล ได้ศึกษาเกี่ยวกับเรื่องในข้อใดที่ทำให้พบว่าเอกภพมีการขยายตัว " queryTableFieldId="32"/>
    <tableColumn id="33" xr3:uid="{9ED360BD-AAFB-4B32-A0BD-9D80DE2392A8}" uniqueName="33" name="อัตราการขยายตัวของเอกภพเป็นอย่างไร" queryTableFieldId="33" dataDxfId="40"/>
    <tableColumn id="34" xr3:uid="{859FF6B0-D10D-497F-AA6C-E81D258AAF3A}" uniqueName="34" name="Points - อัตราการขยายตัวของเอกภพเป็นอย่างไร" queryTableFieldId="34"/>
    <tableColumn id="35" xr3:uid="{D8DC32AD-5ECB-4276-BA25-73EA7614EEF6}" uniqueName="35" name="Feedback - อัตราการขยายตัวของเอกภพเป็นอย่างไร" queryTableFieldId="35"/>
    <tableColumn id="36" xr3:uid="{8C5CBC5E-7899-47BA-A78B-13268BEB3AC5}" uniqueName="36" name="ทฤษฎีบิกแบงสามารถใช้อธิบายอุณหภูมิของเอกภพและปริมาณของอนุภาคในเอกภพได้ตามข้อใด (อาจมีคำตอบมากกว่า 1 ข้อ)_x000a_" queryTableFieldId="36" dataDxfId="39"/>
    <tableColumn id="37" xr3:uid="{6A8481E6-2E38-49BC-A053-99773C72AF49}" uniqueName="37" name="Points - ทฤษฎีบิกแบงสามารถใช้อธิบายอุณหภูมิของเอกภพและปริมาณของอนุภาคในเอกภพได้ตามข้อใด (อาจมีคำตอบมากกว่า 1 ข้อ)_x000a_" queryTableFieldId="37"/>
    <tableColumn id="38" xr3:uid="{FCBE6F87-6ABE-49A4-9AC5-D8DAB7701F4A}" uniqueName="38" name="Feedback - ทฤษฎีบิกแบงสามารถใช้อธิบายอุณหภูมิของเอกภพและปริมาณของอนุภาคในเอกภพได้ตามข้อใด (อาจมีคำตอบมากกว่า 1 ข้อ)_x000a_" queryTableFieldId="38"/>
    <tableColumn id="39" xr3:uid="{CC6C5C20-B3D9-449B-8512-8501E8054F8F}" uniqueName="39" name="จากรูป เป็นการวัดความยาวคลื่นของกาแล็กซีจำนวน 5 กาแล็กซี โดยที่ ความยาวคลื่นปกติเท่ากับ 653 nm_x000a_ข้อใดกล่าวถูกต้อง" queryTableFieldId="39" dataDxfId="38"/>
    <tableColumn id="40" xr3:uid="{9F3394E9-7798-455F-A6D7-A28815B9DBEA}" uniqueName="40" name="Points - จากรูป เป็นการวัดความยาวคลื่นของกาแล็กซีจำนวน 5 กาแล็กซี โดยที่ ความยาวคลื่นปกติเท่ากับ 653 nm_x000a_ข้อใดกล่าวถูกต้อง" queryTableFieldId="40"/>
    <tableColumn id="41" xr3:uid="{0E6DFE12-7424-43F1-9305-698AA5D4EF8E}" uniqueName="41" name="Feedback - จากรูป เป็นการวัดความยาวคลื่นของกาแล็กซีจำนวน 5 กาแล็กซี โดยที่ ความยาวคลื่นปกติเท่ากับ 653 nm_x000a_ข้อใดกล่าวถูกต้อง" queryTableFieldId="41"/>
    <tableColumn id="42" xr3:uid="{16557325-BE34-4D4F-ACDA-515C583A6B07}" uniqueName="42" name="ข้อใดเป็นการเรียงลำดับระบบจากเล็กไปใหญ่ " queryTableFieldId="42" dataDxfId="37"/>
    <tableColumn id="43" xr3:uid="{7DD7C7D7-7617-47E9-837C-C90DEA8A20D2}" uniqueName="43" name="Points - ข้อใดเป็นการเรียงลำดับระบบจากเล็กไปใหญ่ " queryTableFieldId="43"/>
    <tableColumn id="44" xr3:uid="{A9EB41E5-6B1C-4BDD-8947-0391927DBC1D}" uniqueName="44" name="Feedback - ข้อใดเป็นการเรียงลำดับระบบจากเล็กไปใหญ่ " queryTableFieldId="44"/>
    <tableColumn id="45" xr3:uid="{D19BC441-3DDF-4D00-A75F-373EBE26D1FC}" uniqueName="45" name="จากรูป เป็นกาแล็กซีชนิดใด" queryTableFieldId="45" dataDxfId="36"/>
    <tableColumn id="46" xr3:uid="{0FA924BC-E69E-4C5E-9D7D-327405F71272}" uniqueName="46" name="Points - จากรูป เป็นกาแล็กซีชนิดใด" queryTableFieldId="46"/>
    <tableColumn id="47" xr3:uid="{D2FF6BB0-AB98-46D9-BA82-EAABCF6802CF}" uniqueName="47" name="Feedback - จากรูป เป็นกาแล็กซีชนิดใด" queryTableFieldId="47"/>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4C9759ED-34EA-4250-AE0A-538694B3F995}" name="Quiz_2" displayName="Quiz_2" ref="A1:AU440" tableType="queryTable" totalsRowShown="0">
  <autoFilter ref="A1:AU440" xr:uid="{4C9759ED-34EA-4250-AE0A-538694B3F995}"/>
  <tableColumns count="47">
    <tableColumn id="1" xr3:uid="{256CCF0C-0B01-470B-ADB7-954CE90206AE}" uniqueName="1" name="Id" queryTableFieldId="1"/>
    <tableColumn id="2" xr3:uid="{79ED006D-C5E3-4FA5-8C7A-10746F9605D5}" uniqueName="2" name="Start time" queryTableFieldId="2" dataDxfId="35"/>
    <tableColumn id="3" xr3:uid="{C1E3B338-BF45-4506-93E1-6FC242DBD193}" uniqueName="3" name="Completion time" queryTableFieldId="3" dataDxfId="34"/>
    <tableColumn id="4" xr3:uid="{9F2A7BC3-427A-46C5-853C-419100A8C37F}" uniqueName="4" name="Email" queryTableFieldId="4" dataDxfId="33"/>
    <tableColumn id="5" xr3:uid="{756897BD-364B-42A7-B99F-A934446F1C84}" uniqueName="5" name="Name" queryTableFieldId="5" dataDxfId="32"/>
    <tableColumn id="6" xr3:uid="{1A7C2D44-E6DF-4E60-B6B0-BD0C99686E25}" uniqueName="6" name="Total points" queryTableFieldId="6"/>
    <tableColumn id="7" xr3:uid="{4A302099-66AF-4BF2-91CE-54BAFDD03AC5}" uniqueName="7" name="Quiz feedback" queryTableFieldId="7"/>
    <tableColumn id="8" xr3:uid="{7427D73C-42C6-4AE3-A0AD-4F1A8BBB31CC}" uniqueName="8" name="Grade posted time" queryTableFieldId="8"/>
    <tableColumn id="9" xr3:uid="{C5D1765D-EDEE-43ED-997E-67EDF1B62BCC}" uniqueName="9" name="ชื่อ สกุล" queryTableFieldId="9" dataDxfId="31"/>
    <tableColumn id="10" xr3:uid="{DD0A53EE-22BA-47D4-A5D7-C2DC5D204B54}" uniqueName="10" name="Points - ชื่อ สกุล" queryTableFieldId="10"/>
    <tableColumn id="11" xr3:uid="{F2930D55-9592-40E4-937E-82FF4C507E9A}" uniqueName="11" name="Feedback - ชื่อ สกุล" queryTableFieldId="11"/>
    <tableColumn id="12" xr3:uid="{6B69C67D-F568-45E4-ADA6-1A4280F0BA81}" uniqueName="12" name="ห้อง" queryTableFieldId="12"/>
    <tableColumn id="13" xr3:uid="{550713BE-7140-4088-A7C3-EDD85E40B9FA}" uniqueName="13" name="Points - ห้อง" queryTableFieldId="13"/>
    <tableColumn id="14" xr3:uid="{CD73394F-C01B-4BA4-8122-E4DFB9FC75A2}" uniqueName="14" name="Feedback - ห้อง" queryTableFieldId="14"/>
    <tableColumn id="15" xr3:uid="{E5EB00E4-CABA-4028-AC53-160ACE371188}" uniqueName="15" name="เลขที่" queryTableFieldId="15"/>
    <tableColumn id="16" xr3:uid="{68815CC9-F7D8-48EE-8266-0540EF72C23B}" uniqueName="16" name="Points - เลขที่" queryTableFieldId="16"/>
    <tableColumn id="17" xr3:uid="{E29B728B-F7B1-4D50-9D16-3F24459C8A6F}" uniqueName="17" name="Feedback - เลขที่" queryTableFieldId="17"/>
    <tableColumn id="18" xr3:uid="{C54BDF55-BD11-4220-9715-15A01FFD3369}" uniqueName="18" name="ดาวฤกษ์เกิดขึ้นจากสสารใดในเอกภพ" queryTableFieldId="18" dataDxfId="30"/>
    <tableColumn id="19" xr3:uid="{6FA64E97-BAFA-4478-9C06-CB7EE5CADAB3}" uniqueName="19" name="Points - ดาวฤกษ์เกิดขึ้นจากสสารใดในเอกภพ" queryTableFieldId="19"/>
    <tableColumn id="20" xr3:uid="{1B5E37A7-2F67-4F22-8446-057A2FE338C3}" uniqueName="20" name="Feedback - ดาวฤกษ์เกิดขึ้นจากสสารใดในเอกภพ" queryTableFieldId="20"/>
    <tableColumn id="21" xr3:uid="{A252254D-E094-44DB-8CFD-57B98589AE65}" uniqueName="21" name="ดาวฤกษ์ประกอบด้วยธาตุใด" queryTableFieldId="21" dataDxfId="29"/>
    <tableColumn id="22" xr3:uid="{1225F33E-8B44-40A9-92F8-B0557213B666}" uniqueName="22" name="Points - ดาวฤกษ์ประกอบด้วยธาตุใด" queryTableFieldId="22"/>
    <tableColumn id="23" xr3:uid="{BAE5671B-055A-4BFA-965C-F155BEA937CA}" uniqueName="23" name="Feedback - ดาวฤกษ์ประกอบด้วยธาตุใด" queryTableFieldId="23"/>
    <tableColumn id="24" xr3:uid="{383AB116-F971-442C-8801-5CDC11210D49}" uniqueName="24" name="ดาวฤกษ์ก่อนเกิดหรือโปรโตสตาร์มีต้นกำเนิดจากสิ่งใด" queryTableFieldId="24" dataDxfId="28"/>
    <tableColumn id="25" xr3:uid="{8FDB6FCA-C455-4B26-B316-8025497E5ABF}" uniqueName="25" name="Points - ดาวฤกษ์ก่อนเกิดหรือโปรโตสตาร์มีต้นกำเนิดจากสิ่งใด" queryTableFieldId="25"/>
    <tableColumn id="26" xr3:uid="{64608540-8920-4A70-B603-952CC96EB647}" uniqueName="26" name="Feedback - ดาวฤกษ์ก่อนเกิดหรือโปรโตสตาร์มีต้นกำเนิดจากสิ่งใด" queryTableFieldId="26"/>
    <tableColumn id="27" xr3:uid="{D551FD10-6EB1-4E47-AE05-64A121E63473}" uniqueName="27" name="ชนิดสเปกตรัมในข้อใดมีอุณหภูมิผิวของดาวฤกษ์ที่ 3,500-4,900 เคลวิน " queryTableFieldId="27" dataDxfId="27"/>
    <tableColumn id="28" xr3:uid="{A3630C7B-0320-48D3-B9D0-B2F891AF6EBD}" uniqueName="28" name="Points - ชนิดสเปกตรัมในข้อใดมีอุณหภูมิผิวของดาวฤกษ์ที่ 3,500-4,900 เคลวิน " queryTableFieldId="28"/>
    <tableColumn id="29" xr3:uid="{91C7F3EF-0B76-43DB-8589-FA60C11A9B74}" uniqueName="29" name="Feedback - ชนิดสเปกตรัมในข้อใดมีอุณหภูมิผิวของดาวฤกษ์ที่ 3,500-4,900 เคลวิน " queryTableFieldId="29"/>
    <tableColumn id="30" xr3:uid="{AF01893A-2129-42C8-BA27-FEF1A05672CE}" uniqueName="30" name="ดวงอาทิตย์เป็นดาวฤกษ์ที่มีอุณหภูมิพื้นผิวประมาณ 5,600 เคลวิน ดวงอาทิตย์มีสีใด" queryTableFieldId="30" dataDxfId="26"/>
    <tableColumn id="31" xr3:uid="{E3931CB7-6477-482F-9825-4A89A14A61FA}" uniqueName="31" name="Points - ดวงอาทิตย์เป็นดาวฤกษ์ที่มีอุณหภูมิพื้นผิวประมาณ 5,600 เคลวิน ดวงอาทิตย์มีสีใด" queryTableFieldId="31"/>
    <tableColumn id="32" xr3:uid="{DC135871-536B-4206-9CFD-D9485A3CC743}" uniqueName="32" name="Feedback - ดวงอาทิตย์เป็นดาวฤกษ์ที่มีอุณหภูมิพื้นผิวประมาณ 5,600 เคลวิน ดวงอาทิตย์มีสีใด" queryTableFieldId="32"/>
    <tableColumn id="33" xr3:uid="{D9D11319-7D99-4713-904B-489DDFC4ED4E}" uniqueName="33" name="ถ้าดาวฤกษ์มีกำลังส่องสว่างเท่ากัน เราจะสังเกตเห็นดาวฤกษ์ในข้อใดมีความส่องสว่างมากที่สุด" queryTableFieldId="33" dataDxfId="25"/>
    <tableColumn id="34" xr3:uid="{11132875-D128-4D5C-96E6-5E894BA4791F}" uniqueName="34" name="Points - ถ้าดาวฤกษ์มีกำลังส่องสว่างเท่ากัน เราจะสังเกตเห็นดาวฤกษ์ในข้อใดมีความส่องสว่างมากที่สุด" queryTableFieldId="34"/>
    <tableColumn id="35" xr3:uid="{D6040EA5-688F-4A62-852D-FCBC91A024A5}" uniqueName="35" name="Feedback - ถ้าดาวฤกษ์มีกำลังส่องสว่างเท่ากัน เราจะสังเกตเห็นดาวฤกษ์ในข้อใดมีความส่องสว่างมากที่สุด" queryTableFieldId="35"/>
    <tableColumn id="36" xr3:uid="{2EAE0738-BEEA-45C9-8AA4-AB99C7AAD9F4}" uniqueName="36" name="เพราะเหตุใดดาวฤกษ์มวลน้อยจึงมีอายุยาวนานกว่าดาวฤกษ์มวลมาก" queryTableFieldId="36" dataDxfId="24"/>
    <tableColumn id="37" xr3:uid="{BF862F9E-F8A6-4135-8E9C-778841625CA1}" uniqueName="37" name="Points - เพราะเหตุใดดาวฤกษ์มวลน้อยจึงมีอายุยาวนานกว่าดาวฤกษ์มวลมาก" queryTableFieldId="37"/>
    <tableColumn id="38" xr3:uid="{B5E2A663-F965-4652-B2C3-22326C525253}" uniqueName="38" name="Feedback - เพราะเหตุใดดาวฤกษ์มวลน้อยจึงมีอายุยาวนานกว่าดาวฤกษ์มวลมาก" queryTableFieldId="38"/>
    <tableColumn id="39" xr3:uid="{FB5923D1-7023-42D8-B59A-8CF918D328FD}" uniqueName="39" name="ดาวฤกษ์ในข้อใดมีอุณหภูมิผิวต่ำสุด" queryTableFieldId="39" dataDxfId="23"/>
    <tableColumn id="40" xr3:uid="{F793F780-0F92-4B68-A125-47E390BDC90B}" uniqueName="40" name="Points - ดาวฤกษ์ในข้อใดมีอุณหภูมิผิวต่ำสุด" queryTableFieldId="40"/>
    <tableColumn id="41" xr3:uid="{BDB8F170-A439-42E0-A3B2-8C2B0F6538FF}" uniqueName="41" name="Feedback - ดาวฤกษ์ในข้อใดมีอุณหภูมิผิวต่ำสุด" queryTableFieldId="41"/>
    <tableColumn id="42" xr3:uid="{DA123388-4D78-486A-905C-605AC0ED1881}" uniqueName="42" name="ผู้สังเกตบนโลกจะมองเห็นดาวฤกษฺดวงใดต่อไปนี้สว่างที่สุด" queryTableFieldId="42" dataDxfId="22"/>
    <tableColumn id="43" xr3:uid="{208534F7-A775-4C7A-BDC3-5F7BDF9B12B7}" uniqueName="43" name="Points - ผู้สังเกตบนโลกจะมองเห็นดาวฤกษฺดวงใดต่อไปนี้สว่างที่สุด" queryTableFieldId="43"/>
    <tableColumn id="44" xr3:uid="{FDD266F9-E22D-4E28-8C80-6FDD0DE9F029}" uniqueName="44" name="Feedback - ผู้สังเกตบนโลกจะมองเห็นดาวฤกษฺดวงใดต่อไปนี้สว่างที่สุด" queryTableFieldId="44"/>
    <tableColumn id="45" xr3:uid="{F606C9DF-7BAE-4A2D-87C5-3D83616BC266}" uniqueName="45" name="ดาวฤกษ์ก่อนเกิดจะกลายเป็นดาวฤกษ์ เมื่อเกิดกระบวนการใด" queryTableFieldId="45" dataDxfId="21"/>
    <tableColumn id="46" xr3:uid="{800B948A-EC78-46C3-818D-13034704280A}" uniqueName="46" name="Points - ดาวฤกษ์ก่อนเกิดจะกลายเป็นดาวฤกษ์ เมื่อเกิดกระบวนการใด" queryTableFieldId="46"/>
    <tableColumn id="47" xr3:uid="{A436815C-7B27-4E8B-ABB7-7B39463A9B98}" uniqueName="47" name="Feedback - ดาวฤกษ์ก่อนเกิดจะกลายเป็นดาวฤกษ์ เมื่อเกิดกระบวนการใด" queryTableFieldId="47"/>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163FED29-D029-47CC-B442-966CD0B3BE03}" name="Quiz_3" displayName="Quiz_3" ref="A1:AL392" tableType="queryTable" totalsRowShown="0">
  <autoFilter ref="A1:AL392" xr:uid="{163FED29-D029-47CC-B442-966CD0B3BE03}"/>
  <tableColumns count="38">
    <tableColumn id="1" xr3:uid="{6B204C20-C4A5-4444-9563-9467F68891F8}" uniqueName="1" name="Id" queryTableFieldId="1"/>
    <tableColumn id="2" xr3:uid="{BB113733-89C7-4997-BDD3-E2A5CF9742C7}" uniqueName="2" name="Start time" queryTableFieldId="2" dataDxfId="13"/>
    <tableColumn id="3" xr3:uid="{2892AEA7-582C-4C67-97E1-E5557CA72C92}" uniqueName="3" name="Completion time" queryTableFieldId="3" dataDxfId="12"/>
    <tableColumn id="4" xr3:uid="{7231540A-242C-4D0E-BDE0-C6EF313DDC65}" uniqueName="4" name="Email" queryTableFieldId="4" dataDxfId="11"/>
    <tableColumn id="5" xr3:uid="{3FA4187F-F956-42D7-88E1-B8A145972799}" uniqueName="5" name="Name" queryTableFieldId="5" dataDxfId="10"/>
    <tableColumn id="6" xr3:uid="{AF6B2ACD-288C-4363-95A5-CC445797CC8D}" uniqueName="6" name="Total points" queryTableFieldId="6"/>
    <tableColumn id="7" xr3:uid="{D2A11797-DBB9-4E04-B18E-ED96F44BD515}" uniqueName="7" name="Quiz feedback" queryTableFieldId="7"/>
    <tableColumn id="8" xr3:uid="{FE64B317-4FA2-4402-98BF-B4C90A48AF66}" uniqueName="8" name="Grade posted time" queryTableFieldId="8"/>
    <tableColumn id="9" xr3:uid="{2E0CDAE9-7A25-4224-B0D1-78167C3685CF}" uniqueName="9" name="มวล 99.8% ของเนบิลลาสุริยะ รวมตัวกันเป็นสิ่งใด" queryTableFieldId="9" dataDxfId="9"/>
    <tableColumn id="10" xr3:uid="{6A574349-F07E-4258-A12A-6715803AC95D}" uniqueName="10" name="Points - มวล 99.8% ของเนบิลลาสุริยะ รวมตัวกันเป็นสิ่งใด" queryTableFieldId="10"/>
    <tableColumn id="11" xr3:uid="{DBF32E40-B771-48ED-B564-9581D301FC2A}" uniqueName="11" name="Feedback - มวล 99.8% ของเนบิลลาสุริยะ รวมตัวกันเป็นสิ่งใด" queryTableFieldId="11"/>
    <tableColumn id="12" xr3:uid="{FE16D603-CFA4-4028-89D0-0D6B265FFC73}" uniqueName="12" name="จงเรียงลำดับเขตบริวารของดวงอาทิตย์ จากใกล้ดวงอาทิตย์ที่สุดไปหาเขตที่อยู่ไกลที่สุด" queryTableFieldId="12" dataDxfId="8"/>
    <tableColumn id="13" xr3:uid="{65E893ED-4158-4373-9459-0D98A26CE76C}" uniqueName="13" name="Points - จงเรียงลำดับเขตบริวารของดวงอาทิตย์ จากใกล้ดวงอาทิตย์ที่สุดไปหาเขตที่อยู่ไกลที่สุด" queryTableFieldId="13"/>
    <tableColumn id="14" xr3:uid="{8CCA4F75-053F-4FA2-A515-C3559969FAD3}" uniqueName="14" name="Feedback - จงเรียงลำดับเขตบริวารของดวงอาทิตย์ จากใกล้ดวงอาทิตย์ที่สุดไปหาเขตที่อยู่ไกลที่สุด" queryTableFieldId="14"/>
    <tableColumn id="15" xr3:uid="{5411EE27-A2DD-47F9-898E-E9ACC51E9175}" uniqueName="15" name="ดาวเคราะห์ที่อยู่ภายในเขตดาวเคราะห์ชั้นใน มีองค์ประกอบส่วนใหญ่เป็นหินและเหล็ก เป็นผลมาจากอะไร" queryTableFieldId="15" dataDxfId="7"/>
    <tableColumn id="16" xr3:uid="{297970B8-3004-4AE0-B1E2-54FDF5B13D5D}" uniqueName="16" name="Points - ดาวเคราะห์ที่อยู่ภายในเขตดาวเคราะห์ชั้นใน มีองค์ประกอบส่วนใหญ่เป็นหินและเหล็ก เป็นผลมาจากอะไร" queryTableFieldId="16"/>
    <tableColumn id="17" xr3:uid="{7BC8315F-F706-43C8-BA0C-1B86E371165F}" uniqueName="17" name="Feedback - ดาวเคราะห์ที่อยู่ภายในเขตดาวเคราะห์ชั้นใน มีองค์ประกอบส่วนใหญ่เป็นหินและเหล็ก เป็นผลมาจากอะไร" queryTableFieldId="17"/>
    <tableColumn id="18" xr3:uid="{0BCAEAC8-DCF6-4B8B-9B89-656D0C51BE00}" uniqueName="18" name="นักดาราศาสตร์ใช้ข้อมูลใดเป็นเกณฑ์ในการแบ่งเขตบริวารของดวงอาทิตย์" queryTableFieldId="18" dataDxfId="6"/>
    <tableColumn id="19" xr3:uid="{FCD00577-C766-4E1F-8088-642D3352DB99}" uniqueName="19" name="Points - นักดาราศาสตร์ใช้ข้อมูลใดเป็นเกณฑ์ในการแบ่งเขตบริวารของดวงอาทิตย์" queryTableFieldId="19"/>
    <tableColumn id="20" xr3:uid="{46F834B8-E264-48E7-8712-3D98317705C1}" uniqueName="20" name="Feedback - นักดาราศาสตร์ใช้ข้อมูลใดเป็นเกณฑ์ในการแบ่งเขตบริวารของดวงอาทิตย์" queryTableFieldId="20"/>
    <tableColumn id="21" xr3:uid="{827F247C-E040-46E7-8318-8CEF5CA153D8}" uniqueName="21" name="ข้อใดเป็นลักษณะของดาวเคราะห์ที่เหมาะสมต่อการดำลงชีวิต ของสิ่งมีชีวิตบนโลก" queryTableFieldId="21" dataDxfId="5"/>
    <tableColumn id="22" xr3:uid="{528211DA-AC9F-47F2-BD29-E3EC41251EC2}" uniqueName="22" name="Points - ข้อใดเป็นลักษณะของดาวเคราะห์ที่เหมาะสมต่อการดำลงชีวิต ของสิ่งมีชีวิตบนโลก" queryTableFieldId="22"/>
    <tableColumn id="23" xr3:uid="{7DC7CFFF-A85C-4AFB-B324-CE3C1CAEA5A4}" uniqueName="23" name="Feedback - ข้อใดเป็นลักษณะของดาวเคราะห์ที่เหมาะสมต่อการดำลงชีวิต ของสิ่งมีชีวิตบนโลก" queryTableFieldId="23"/>
    <tableColumn id="24" xr3:uid="{C3D8BBC4-104D-4286-8255-13FB97CE2796}" uniqueName="24" name="ดาวอังคารมีลักษณะเคียงกับโลก แต่ในปัจจุบันไม่มีสิ่งมีชีวิตอาศัยอยู่เพราะเหตุใด" queryTableFieldId="24" dataDxfId="4"/>
    <tableColumn id="25" xr3:uid="{F65F8167-6189-44F9-AE89-13052F836160}" uniqueName="25" name="Points - ดาวอังคารมีลักษณะเคียงกับโลก แต่ในปัจจุบันไม่มีสิ่งมีชีวิตอาศัยอยู่เพราะเหตุใด" queryTableFieldId="25"/>
    <tableColumn id="26" xr3:uid="{65AABDC2-F58E-462C-B77E-A0C6862C8694}" uniqueName="26" name="Feedback - ดาวอังคารมีลักษณะเคียงกับโลก แต่ในปัจจุบันไม่มีสิ่งมีชีวิตอาศัยอยู่เพราะเหตุใด" queryTableFieldId="26"/>
    <tableColumn id="27" xr3:uid="{91BE3A6C-FACD-4446-B5D9-AF730F638BA6}" uniqueName="27" name="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queryTableFieldId="27" dataDxfId="3"/>
    <tableColumn id="28" xr3:uid="{A8C737F8-282B-4C2C-A2A4-7368444A2BB2}" uniqueName="28" name="Points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queryTableFieldId="28"/>
    <tableColumn id="29" xr3:uid="{EF270398-6322-48AE-9292-5AC893A67CE8}" uniqueName="29" name="Feedback -  ดาวเคราะห์ดวงหนึ่งเป็นบริวารของดาวฤกษ์ที่มีสเปกตรัม G มีระยะห่างจากดาวฤกษ์ 1 หน่วยดาราศาสตร์ อุณหภูมิเฉลี่ย 288 เคลวิน บรรยากาศของดาวประกอบด้วย ไนโตรเจน ออกซิเจน และไฮโดรเจน ดาวเคราะห์ดวงนี้มีสิ่งมีช" queryTableFieldId="29"/>
    <tableColumn id="30" xr3:uid="{1D438879-693F-45F6-A2A2-588E527B7E04}" uniqueName="30" name="แหล่งพลังงานของดวงอาทิตย์มาจากกระบวนการใดและอยู่ภายในโครงสร้างใดของดวงอาทิตย์" queryTableFieldId="30" dataDxfId="2"/>
    <tableColumn id="31" xr3:uid="{A523FADB-F6CE-4DC5-9C80-E4D82237DCF1}" uniqueName="31" name="Points - แหล่งพลังงานของดวงอาทิตย์มาจากกระบวนการใดและอยู่ภายในโครงสร้างใดของดวงอาทิตย์" queryTableFieldId="31"/>
    <tableColumn id="32" xr3:uid="{07B0146D-67CF-426B-9BF7-B7B043E09D3B}" uniqueName="32" name="Feedback - แหล่งพลังงานของดวงอาทิตย์มาจากกระบวนการใดและอยู่ภายในโครงสร้างใดของดวงอาทิตย์" queryTableFieldId="32"/>
    <tableColumn id="33" xr3:uid="{2E5EA1B9-6D38-49DA-BDC3-878B3A6FDEB9}" uniqueName="33" name="ลมสุริยะเกิดขึ้นที่บริเวณโครงสร้างใดของดวงอาทิตย์" queryTableFieldId="33" dataDxfId="1"/>
    <tableColumn id="34" xr3:uid="{F74FB7DF-EE55-4597-A29D-395E5894AFB6}" uniqueName="34" name="Points - ลมสุริยะเกิดขึ้นที่บริเวณโครงสร้างใดของดวงอาทิตย์" queryTableFieldId="34"/>
    <tableColumn id="35" xr3:uid="{6E8E7425-225B-4D4B-B6E9-3522EC33AC39}" uniqueName="35" name="Feedback - ลมสุริยะเกิดขึ้นที่บริเวณโครงสร้างใดของดวงอาทิตย์" queryTableFieldId="35"/>
    <tableColumn id="36" xr3:uid="{F4BFF100-AF15-4182-AC3E-AF07266B53AF}" uniqueName="36" name="ลมสุริยะและพายุสุริยะมีความแตกต่างกันอย่างไร" queryTableFieldId="36" dataDxfId="0"/>
    <tableColumn id="37" xr3:uid="{B3450420-0A0D-43D8-9683-2C576F783EE9}" uniqueName="37" name="Points - ลมสุริยะและพายุสุริยะมีความแตกต่างกันอย่างไร" queryTableFieldId="37"/>
    <tableColumn id="38" xr3:uid="{9EF8BFDD-D81A-4425-9313-99E823FED2FD}" uniqueName="38" name="Feedback - ลมสุริยะและพายุสุริยะมีความแตกต่างกันอย่างไร" queryTableFieldId="3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FFFFE-4E14-4396-B7F7-4ABB0B7029ED}">
  <dimension ref="A1:BT550"/>
  <sheetViews>
    <sheetView tabSelected="1" zoomScale="85" workbookViewId="0">
      <pane xSplit="6" ySplit="1" topLeftCell="S51" activePane="bottomRight" state="frozen"/>
      <selection pane="topRight" activeCell="G1" sqref="G1"/>
      <selection pane="bottomLeft" activeCell="A2" sqref="A2"/>
      <selection pane="bottomRight" activeCell="AV24" sqref="AV24"/>
    </sheetView>
  </sheetViews>
  <sheetFormatPr defaultRowHeight="16.5" x14ac:dyDescent="0.3"/>
  <cols>
    <col min="1" max="3" width="5.75" style="3" customWidth="1"/>
    <col min="4" max="4" width="6.75" style="3" bestFit="1" customWidth="1"/>
    <col min="5" max="5" width="7.875" style="3" bestFit="1" customWidth="1"/>
    <col min="6" max="6" width="13.5" style="3" bestFit="1" customWidth="1"/>
    <col min="7" max="7" width="13.875" style="3" bestFit="1" customWidth="1"/>
    <col min="8" max="8" width="19.75" style="3" bestFit="1" customWidth="1"/>
    <col min="9" max="11" width="4.875" style="2" customWidth="1"/>
    <col min="12" max="12" width="7" style="3" customWidth="1"/>
    <col min="13" max="13" width="5.25" style="3" customWidth="1"/>
    <col min="14" max="16" width="4.875" style="3" customWidth="1"/>
    <col min="17" max="17" width="7" style="3" customWidth="1"/>
    <col min="18" max="18" width="7.625" style="3" customWidth="1"/>
    <col min="19" max="19" width="7" style="3" customWidth="1"/>
    <col min="20" max="21" width="6.25" style="3" customWidth="1"/>
    <col min="22" max="22" width="7" style="3" bestFit="1" customWidth="1"/>
    <col min="23" max="24" width="9.75" style="3" bestFit="1" customWidth="1"/>
    <col min="25" max="25" width="8.375" style="3" bestFit="1" customWidth="1"/>
    <col min="26" max="26" width="7" style="3" bestFit="1" customWidth="1"/>
    <col min="27" max="27" width="9.75" style="3" bestFit="1" customWidth="1"/>
    <col min="28" max="28" width="8.375" style="3" bestFit="1" customWidth="1"/>
    <col min="29" max="29" width="7" style="3" bestFit="1" customWidth="1"/>
    <col min="34" max="36" width="4.875" customWidth="1"/>
    <col min="40" max="65" width="9" style="3"/>
    <col min="66" max="66" width="8.75" style="3" bestFit="1" customWidth="1"/>
    <col min="67" max="67" width="4.25" style="3" bestFit="1" customWidth="1"/>
    <col min="68" max="68" width="11.5" style="3" customWidth="1"/>
    <col min="69" max="69" width="8.5" style="3" bestFit="1" customWidth="1"/>
    <col min="70" max="70" width="10.25" style="3" bestFit="1" customWidth="1"/>
    <col min="71" max="71" width="7.125" style="3" bestFit="1" customWidth="1"/>
    <col min="72" max="72" width="8.125" style="3" bestFit="1" customWidth="1"/>
    <col min="73" max="16384" width="9" style="3"/>
  </cols>
  <sheetData>
    <row r="1" spans="1:72" ht="47.25" thickBot="1" x14ac:dyDescent="0.45">
      <c r="A1" s="2" t="s">
        <v>32294</v>
      </c>
      <c r="B1" s="2" t="s">
        <v>32295</v>
      </c>
      <c r="C1" s="2" t="s">
        <v>32296</v>
      </c>
      <c r="D1" s="2" t="s">
        <v>32297</v>
      </c>
      <c r="E1" s="2" t="s">
        <v>32298</v>
      </c>
      <c r="F1" s="2" t="s">
        <v>32299</v>
      </c>
      <c r="G1" s="2" t="s">
        <v>32300</v>
      </c>
      <c r="H1" s="2" t="s">
        <v>32301</v>
      </c>
      <c r="I1" s="8" t="s">
        <v>32302</v>
      </c>
      <c r="J1" s="8" t="s">
        <v>32303</v>
      </c>
      <c r="K1" s="8" t="s">
        <v>32304</v>
      </c>
      <c r="L1" s="8" t="s">
        <v>32305</v>
      </c>
      <c r="M1" s="7" t="s">
        <v>32306</v>
      </c>
      <c r="N1" s="9" t="s">
        <v>32307</v>
      </c>
      <c r="O1" s="9" t="s">
        <v>32308</v>
      </c>
      <c r="P1" s="9" t="s">
        <v>32309</v>
      </c>
      <c r="Q1" s="7" t="s">
        <v>32310</v>
      </c>
      <c r="R1" s="6" t="s">
        <v>32311</v>
      </c>
      <c r="S1" s="6" t="s">
        <v>32312</v>
      </c>
      <c r="T1" s="7" t="s">
        <v>32313</v>
      </c>
      <c r="U1" s="10" t="s">
        <v>32314</v>
      </c>
      <c r="V1" s="2" t="s">
        <v>32315</v>
      </c>
      <c r="W1" s="2" t="s">
        <v>32316</v>
      </c>
      <c r="X1" s="2" t="s">
        <v>32317</v>
      </c>
      <c r="Y1" s="2" t="s">
        <v>32318</v>
      </c>
      <c r="Z1" s="2" t="s">
        <v>32319</v>
      </c>
      <c r="AA1" s="2" t="s">
        <v>32320</v>
      </c>
      <c r="AB1" s="2" t="s">
        <v>32321</v>
      </c>
      <c r="AC1" s="2" t="s">
        <v>32322</v>
      </c>
      <c r="AD1" s="2" t="s">
        <v>32323</v>
      </c>
      <c r="AE1" s="2" t="s">
        <v>32324</v>
      </c>
      <c r="AF1" s="2" t="s">
        <v>32325</v>
      </c>
      <c r="AG1" s="2" t="s">
        <v>32326</v>
      </c>
      <c r="AH1" s="2" t="s">
        <v>32327</v>
      </c>
      <c r="AI1" s="2" t="s">
        <v>32328</v>
      </c>
      <c r="AJ1" s="2" t="s">
        <v>32329</v>
      </c>
      <c r="AK1" s="2" t="s">
        <v>32330</v>
      </c>
      <c r="AL1" s="2" t="s">
        <v>32331</v>
      </c>
      <c r="AM1" s="2" t="s">
        <v>32332</v>
      </c>
      <c r="AN1" s="2" t="s">
        <v>32333</v>
      </c>
      <c r="AO1" s="2" t="s">
        <v>32334</v>
      </c>
      <c r="AP1" s="2" t="s">
        <v>32335</v>
      </c>
      <c r="AQ1" s="2" t="s">
        <v>32336</v>
      </c>
      <c r="AR1" s="2" t="s">
        <v>32337</v>
      </c>
      <c r="AS1" s="2" t="s">
        <v>32338</v>
      </c>
      <c r="BN1" s="32" t="s">
        <v>4790</v>
      </c>
      <c r="BO1" s="4" t="s">
        <v>32339</v>
      </c>
      <c r="BP1" s="33" t="s">
        <v>32340</v>
      </c>
      <c r="BQ1" s="33" t="s">
        <v>32341</v>
      </c>
      <c r="BR1" s="33" t="s">
        <v>32342</v>
      </c>
      <c r="BS1" s="35" t="s">
        <v>32343</v>
      </c>
      <c r="BT1" s="36" t="s">
        <v>32344</v>
      </c>
    </row>
    <row r="2" spans="1:72" ht="19.5" x14ac:dyDescent="0.4">
      <c r="A2" s="21">
        <v>1</v>
      </c>
      <c r="B2" s="4">
        <v>1</v>
      </c>
      <c r="C2" s="4">
        <v>1</v>
      </c>
      <c r="D2" s="4" t="s">
        <v>32345</v>
      </c>
      <c r="E2" s="4" t="s">
        <v>32346</v>
      </c>
      <c r="F2" s="4" t="s">
        <v>32347</v>
      </c>
      <c r="G2" s="4" t="s">
        <v>32348</v>
      </c>
      <c r="H2" s="4" t="s">
        <v>1398</v>
      </c>
      <c r="I2" s="24">
        <f>ROUND(COUNTIF(Table1[[#This Row],[กิจกรรม 1.1]:[ท้ายบท 1]],"&lt;&gt;ยังไม่ส่ง")*2+IF(Table1[[#This Row],[Quiz 1]]&lt;&gt;"ยังไม่ส่ง",Table1[[#This Row],[Quiz 1]]*2/10,0),0)</f>
        <v>9</v>
      </c>
      <c r="J2" s="24">
        <f>ROUND(COUNTIF(Table1[[#This Row],[แบบฝึก 2.1]:[ท้ายบท 2]],"&lt;&gt;ยังไม่ส่ง")*8/3+IF(Table1[[#This Row],[Quiz 2]]&lt;&gt;"ยังไม่ส่ง",Table1[[#This Row],[Quiz 2]]*2/10,0),0)</f>
        <v>10</v>
      </c>
      <c r="K2" s="24">
        <f>ROUND(COUNTIF(Table1[[#This Row],[แบบฝึก 3.1]:[ท้ายบท 3]],"&lt;&gt;ยังไม่ส่ง")*3/2+IF(Table1[[#This Row],[Quiz 3]]&lt;&gt;"ยังไม่ส่ง",Table1[[#This Row],[Quiz 3]]*2/10,0),0)</f>
        <v>4</v>
      </c>
      <c r="L2" s="12">
        <f>Table1[[#This Row],[บท 1 '[10']]]+Table1[[#This Row],[บท 2 '[10']]]+Table1[[#This Row],[บท 3 '[5']]]</f>
        <v>23</v>
      </c>
      <c r="M2" s="12">
        <f>IF(Table1[[#This Row],[ซ่อมแล้วกลางภาค]]="ซ่อมแล้ว",10,Table1[[#This Row],[MID '[20']2]])</f>
        <v>18</v>
      </c>
      <c r="N2" s="28">
        <f>ROUND(COUNTIF(Table1[[#This Row],[แบบฝึก 4.1]:[ท้ายบท 4]],"&lt;&gt;ยังไม่ส่ง")*8/2+IF(Table1[[#This Row],[Quiz 4]]&lt;&gt;"ยังไม่ส่ง",Table1[[#This Row],[Quiz 4]]*2/10,0),0)</f>
        <v>6</v>
      </c>
      <c r="O2" s="12">
        <v>5</v>
      </c>
      <c r="P2" s="12">
        <f>ROUND(COUNTIF(Table1[[#This Row],[แบบฝึก 5.1]:[ท้ายบท 5]],"&lt;&gt;ยังไม่ส่ง")*8/3+IF(Table1[[#This Row],[Quiz 5]]&lt;&gt;"ยังไม่ส่ง",Table1[[#This Row],[Quiz 5]]*2/10,0),0)</f>
        <v>1</v>
      </c>
      <c r="Q2" s="12">
        <f>Table1[[#This Row],[บท 4 '[10']]]+Table1[[#This Row],[นำเสนอ '[5']]]+Table1[[#This Row],[บท 5 '[10']]]</f>
        <v>12</v>
      </c>
      <c r="R2" s="12">
        <f>Table1[[#This Row],[ก่อนกลางภาค '[25']]]+Table1[[#This Row],[กลางภาค '[20']]]+Table1[[#This Row],[หลังกลางภาค '[25']]]</f>
        <v>53</v>
      </c>
      <c r="S2" s="12"/>
      <c r="T2" s="12">
        <f>Table1[[#This Row],[ปลายภาค '[30']]]+Table1[[#This Row],[ก่อนปลายภาค '[70']]]</f>
        <v>53</v>
      </c>
      <c r="U2" s="11">
        <f t="shared" ref="U2:U65" si="0">IF(T2&gt;=79.5,4,IF(T2&gt;=74.5,3.5,IF(T2&gt;=69.5,3, IF(T2&gt;=64.5,2.5, IF(T2&gt;=59.5,2, IF(T2&gt;=54.5,1.5, IF(T2&gt;=49.5,1, IF(T2&lt;=49,0))))))))</f>
        <v>1</v>
      </c>
      <c r="V2" s="5" t="str">
        <f>IF(_xlfn.XLOOKUP(Table1[[#This Row],[email]],กิจกรรม_11[Email],กิจกรรม_11[Completion time],0)&lt;&gt;0,"ส่งแล้ว","ยังไม่ส่ง")</f>
        <v>ส่งแล้ว</v>
      </c>
      <c r="W2" s="5" t="str">
        <f>IF(_xlfn.XLOOKUP(Table1[[#This Row],[email]],แบบฝึก_11[Email],แบบฝึก_11[Completion time],0)&lt;&gt;0,"ส่งแล้ว","ยังไม่ส่ง")</f>
        <v>ส่งแล้ว</v>
      </c>
      <c r="X2" s="5" t="str">
        <f>IF(_xlfn.XLOOKUP(Table1[[#This Row],[email]],แบบฝึก_12[Email],แบบฝึก_12[Completion time],0)&lt;&gt;0,"ส่งแล้ว","ยังไม่ส่ง")</f>
        <v>ส่งแล้ว</v>
      </c>
      <c r="Y2" s="5">
        <f>_xlfn.XLOOKUP(Table1[[#This Row],[email]],ท้ายบท_1[Email],ท้ายบท_1[Total points],"ยังไม่ส่ง")</f>
        <v>22</v>
      </c>
      <c r="Z2" s="4">
        <f>_xlfn.XLOOKUP(Table1[[#This Row],[email]],Quiz_1[Email],Quiz_1[Total points],"ยังไม่ส่ง")</f>
        <v>7</v>
      </c>
      <c r="AA2" s="5" t="str">
        <f>IF(_xlfn.XLOOKUP(Table1[[#This Row],[email]],แบบฝึก_21[Email],แบบฝึก_21[Completion time],0)&lt;&gt;0,"ส่งแล้ว","ยังไม่ส่ง")</f>
        <v>ส่งแล้ว</v>
      </c>
      <c r="AB2" s="5" t="str">
        <f>IF(_xlfn.XLOOKUP(Table1[[#This Row],[email]],แบบฝึก_22[Email],แบบฝึก_22[Completion time],0)&lt;&gt;0,"ส่งแล้ว","ยังไม่ส่ง")</f>
        <v>ส่งแล้ว</v>
      </c>
      <c r="AC2" s="5">
        <f>_xlfn.XLOOKUP(Table1[[#This Row],[email]],ท้ายบท_2[Email],ท้ายบท_2[Total points],"ยังไม่ส่ง")</f>
        <v>13</v>
      </c>
      <c r="AD2" s="4">
        <f>_xlfn.XLOOKUP(Table1[[#This Row],[email]],Quiz_2[Email],Quiz_2[Total points],"ยังไม่ส่ง")</f>
        <v>9</v>
      </c>
      <c r="AE2" s="5" t="str">
        <f>IF(_xlfn.XLOOKUP(Table1[[#This Row],[email]],แบบฝึก_31[Email],แบบฝึก_31[Completion time],0)&lt;&gt;0,"ส่งแล้ว","ยังไม่ส่ง")</f>
        <v>ส่งแล้ว</v>
      </c>
      <c r="AF2" s="5">
        <f>_xlfn.XLOOKUP(Table1[[#This Row],[email]],ท้ายบท_3[Email],ท้ายบท_3[Total points],"ยังไม่ส่ง")</f>
        <v>9</v>
      </c>
      <c r="AG2" s="4">
        <f>_xlfn.XLOOKUP(Table1[[#This Row],[email]],Quiz_3[Email],Quiz_3[Total points],"ยังไม่ส่ง")</f>
        <v>7</v>
      </c>
      <c r="AH2" s="12">
        <v>26</v>
      </c>
      <c r="AI2" s="14">
        <v>10</v>
      </c>
      <c r="AJ2" s="12">
        <f>ROUND((Table1[[#This Row],[mid '[20']]]+Table1[[#This Row],[mid '[10']]])/2,0)</f>
        <v>18</v>
      </c>
      <c r="AK2" s="5" t="str">
        <f>IF(_xlfn.XLOOKUP(Table1[[#This Row],[email]],แบบฝึก_41[Email],แบบฝึก_41[Completion time],0)&lt;&gt;0,"ส่งแล้ว","ยังไม่ส่ง")</f>
        <v>ยังไม่ส่ง</v>
      </c>
      <c r="AL2" s="2" t="str">
        <f>IF(_xlfn.XLOOKUP(Table1[[#This Row],[email]],ท้ายบท_4[Email],ท้ายบท_4[Total points],"ยังไม่ส่ง")&lt;&gt;0,"ส่งแล้ว","ยังไม่ส่ง")</f>
        <v>ส่งแล้ว</v>
      </c>
      <c r="AM2" s="2">
        <f>_xlfn.XLOOKUP(Table1[[#This Row],[email]],Quiz_4[Email],Quiz_4[Total points],"ยังไม่ส่ง")</f>
        <v>9</v>
      </c>
      <c r="AN2" s="2" t="str">
        <f>IF(_xlfn.XLOOKUP(Table1[[#This Row],[email]],แบบฝึก_51[Email],แบบฝึก_51[Completion time],0)&lt;&gt;0,"ส่งแล้ว","ยังไม่ส่ง")</f>
        <v>ยังไม่ส่ง</v>
      </c>
      <c r="AO2" s="2" t="str">
        <f>IF(_xlfn.XLOOKUP(Table1[[#This Row],[email]],แบบฝึก_52[Email],แบบฝึก_52[Completion time],0)&lt;&gt;0,"ส่งแล้ว","ยังไม่ส่ง")</f>
        <v>ยังไม่ส่ง</v>
      </c>
      <c r="AP2" s="2" t="str">
        <f>_xlfn.XLOOKUP(Table1[[#This Row],[email]],ท้ายบท_5[Email],ท้ายบท_5[Total points],"ยังไม่ส่ง")</f>
        <v>ยังไม่ส่ง</v>
      </c>
      <c r="AQ2" s="2">
        <f>_xlfn.XLOOKUP(Table1[[#This Row],[email]],Quiz_5[Email],Quiz_5[Total points],"ยังไม่ส่ง")</f>
        <v>6</v>
      </c>
      <c r="AR2" s="37"/>
      <c r="AS2" s="4" t="str">
        <f>IF(M2&lt;10,"ยังไม่ซ่อม",IF(Table1[[#This Row],[ซ่อมแล้วกลางภาค]]="ซ่อมแล้ว","ซ่อมแล้ว","ไม่ต้องซ่อม"))</f>
        <v>ไม่ต้องซ่อม</v>
      </c>
      <c r="BN2" s="34">
        <v>1</v>
      </c>
      <c r="BO2" s="31">
        <v>30</v>
      </c>
      <c r="BP2" s="31">
        <v>15.766666666666667</v>
      </c>
      <c r="BQ2" s="31">
        <v>22.166666666666668</v>
      </c>
      <c r="BR2" s="31">
        <v>8.6333333333333329</v>
      </c>
      <c r="BS2" s="4">
        <f>COUNTIFS(Table1[room],BN2,Table1[กลางภาค '[20']],"&lt;10")</f>
        <v>0</v>
      </c>
      <c r="BT2" s="4">
        <f>COUNTIFS(Table1[room],BN2,Table1[กลางภาค '[20']],"&gt;=10")</f>
        <v>30</v>
      </c>
    </row>
    <row r="3" spans="1:72" ht="19.5" x14ac:dyDescent="0.4">
      <c r="A3" s="21">
        <v>2</v>
      </c>
      <c r="B3" s="4">
        <v>1</v>
      </c>
      <c r="C3" s="4">
        <v>2</v>
      </c>
      <c r="D3" s="4" t="s">
        <v>32349</v>
      </c>
      <c r="E3" s="4" t="s">
        <v>32346</v>
      </c>
      <c r="F3" s="4" t="s">
        <v>32350</v>
      </c>
      <c r="G3" s="4" t="s">
        <v>32351</v>
      </c>
      <c r="H3" s="4" t="s">
        <v>1270</v>
      </c>
      <c r="I3" s="24">
        <f>ROUND(COUNTIF(Table1[[#This Row],[กิจกรรม 1.1]:[ท้ายบท 1]],"&lt;&gt;ยังไม่ส่ง")*2+IF(Table1[[#This Row],[Quiz 1]]&lt;&gt;"ยังไม่ส่ง",Table1[[#This Row],[Quiz 1]]*2/10,0),0)</f>
        <v>9</v>
      </c>
      <c r="J3" s="24">
        <f>ROUND(COUNTIF(Table1[[#This Row],[แบบฝึก 2.1]:[ท้ายบท 2]],"&lt;&gt;ยังไม่ส่ง")*8/3+IF(Table1[[#This Row],[Quiz 2]]&lt;&gt;"ยังไม่ส่ง",Table1[[#This Row],[Quiz 2]]*2/10,0),0)</f>
        <v>10</v>
      </c>
      <c r="K3" s="24">
        <f>ROUND(COUNTIF(Table1[[#This Row],[แบบฝึก 3.1]:[ท้ายบท 3]],"&lt;&gt;ยังไม่ส่ง")*3/2+IF(Table1[[#This Row],[Quiz 3]]&lt;&gt;"ยังไม่ส่ง",Table1[[#This Row],[Quiz 3]]*2/10,0),0)</f>
        <v>4</v>
      </c>
      <c r="L3" s="12">
        <f>Table1[[#This Row],[บท 1 '[10']]]+Table1[[#This Row],[บท 2 '[10']]]+Table1[[#This Row],[บท 3 '[5']]]</f>
        <v>23</v>
      </c>
      <c r="M3" s="12">
        <f>IF(Table1[[#This Row],[ซ่อมแล้วกลางภาค]]="ซ่อมแล้ว",10,Table1[[#This Row],[MID '[20']2]])</f>
        <v>17</v>
      </c>
      <c r="N3" s="28">
        <f>ROUND(COUNTIF(Table1[[#This Row],[แบบฝึก 4.1]:[ท้ายบท 4]],"&lt;&gt;ยังไม่ส่ง")*8/2+IF(Table1[[#This Row],[Quiz 4]]&lt;&gt;"ยังไม่ส่ง",Table1[[#This Row],[Quiz 4]]*2/10,0),0)</f>
        <v>6</v>
      </c>
      <c r="O3" s="12">
        <v>5</v>
      </c>
      <c r="P3" s="12">
        <f>ROUND(COUNTIF(Table1[[#This Row],[แบบฝึก 5.1]:[ท้ายบท 5]],"&lt;&gt;ยังไม่ส่ง")*8/3+IF(Table1[[#This Row],[Quiz 5]]&lt;&gt;"ยังไม่ส่ง",Table1[[#This Row],[Quiz 5]]*2/10,0),0)</f>
        <v>9</v>
      </c>
      <c r="Q3" s="12">
        <f>Table1[[#This Row],[บท 4 '[10']]]+Table1[[#This Row],[นำเสนอ '[5']]]+Table1[[#This Row],[บท 5 '[10']]]</f>
        <v>20</v>
      </c>
      <c r="R3" s="12">
        <f>Table1[[#This Row],[ก่อนกลางภาค '[25']]]+Table1[[#This Row],[กลางภาค '[20']]]+Table1[[#This Row],[หลังกลางภาค '[25']]]</f>
        <v>60</v>
      </c>
      <c r="S3" s="12"/>
      <c r="T3" s="12">
        <f>Table1[[#This Row],[ปลายภาค '[30']]]+Table1[[#This Row],[ก่อนปลายภาค '[70']]]</f>
        <v>60</v>
      </c>
      <c r="U3" s="11">
        <f t="shared" si="0"/>
        <v>2</v>
      </c>
      <c r="V3" s="5" t="str">
        <f>IF(_xlfn.XLOOKUP(Table1[[#This Row],[email]],กิจกรรม_11[Email],กิจกรรม_11[Completion time],0)&lt;&gt;0,"ส่งแล้ว","ยังไม่ส่ง")</f>
        <v>ส่งแล้ว</v>
      </c>
      <c r="W3" s="5" t="str">
        <f>IF(_xlfn.XLOOKUP(Table1[[#This Row],[email]],แบบฝึก_11[Email],แบบฝึก_11[Completion time],0)&lt;&gt;0,"ส่งแล้ว","ยังไม่ส่ง")</f>
        <v>ส่งแล้ว</v>
      </c>
      <c r="X3" s="5" t="str">
        <f>IF(_xlfn.XLOOKUP(Table1[[#This Row],[email]],แบบฝึก_12[Email],แบบฝึก_12[Completion time],0)&lt;&gt;0,"ส่งแล้ว","ยังไม่ส่ง")</f>
        <v>ส่งแล้ว</v>
      </c>
      <c r="Y3" s="5">
        <f>_xlfn.XLOOKUP(Table1[[#This Row],[email]],ท้ายบท_1[Email],ท้ายบท_1[Total points],"ยังไม่ส่ง")</f>
        <v>21</v>
      </c>
      <c r="Z3" s="4">
        <f>_xlfn.XLOOKUP(Table1[[#This Row],[email]],Quiz_1[Email],Quiz_1[Total points],"ยังไม่ส่ง")</f>
        <v>6</v>
      </c>
      <c r="AA3" s="5" t="str">
        <f>IF(_xlfn.XLOOKUP(Table1[[#This Row],[email]],แบบฝึก_21[Email],แบบฝึก_21[Completion time],0)&lt;&gt;0,"ส่งแล้ว","ยังไม่ส่ง")</f>
        <v>ส่งแล้ว</v>
      </c>
      <c r="AB3" s="5" t="str">
        <f>IF(_xlfn.XLOOKUP(Table1[[#This Row],[email]],แบบฝึก_22[Email],แบบฝึก_22[Completion time],0)&lt;&gt;0,"ส่งแล้ว","ยังไม่ส่ง")</f>
        <v>ส่งแล้ว</v>
      </c>
      <c r="AC3" s="5">
        <f>_xlfn.XLOOKUP(Table1[[#This Row],[email]],ท้ายบท_2[Email],ท้ายบท_2[Total points],"ยังไม่ส่ง")</f>
        <v>15</v>
      </c>
      <c r="AD3" s="5">
        <f>_xlfn.XLOOKUP(Table1[[#This Row],[email]],Quiz_2[Email],Quiz_2[Total points],"ยังไม่ส่ง")</f>
        <v>8</v>
      </c>
      <c r="AE3" s="5" t="str">
        <f>IF(_xlfn.XLOOKUP(Table1[[#This Row],[email]],แบบฝึก_31[Email],แบบฝึก_31[Completion time],0)&lt;&gt;0,"ส่งแล้ว","ยังไม่ส่ง")</f>
        <v>ส่งแล้ว</v>
      </c>
      <c r="AF3" s="5">
        <f>_xlfn.XLOOKUP(Table1[[#This Row],[email]],ท้ายบท_3[Email],ท้ายบท_3[Total points],"ยังไม่ส่ง")</f>
        <v>10</v>
      </c>
      <c r="AG3" s="5">
        <f>_xlfn.XLOOKUP(Table1[[#This Row],[email]],Quiz_3[Email],Quiz_3[Total points],"ยังไม่ส่ง")</f>
        <v>6</v>
      </c>
      <c r="AH3" s="12">
        <v>24</v>
      </c>
      <c r="AI3" s="14">
        <v>10</v>
      </c>
      <c r="AJ3" s="12">
        <f>ROUND((Table1[[#This Row],[mid '[20']]]+Table1[[#This Row],[mid '[10']]])/2,0)</f>
        <v>17</v>
      </c>
      <c r="AK3" s="5" t="str">
        <f>IF(_xlfn.XLOOKUP(Table1[[#This Row],[email]],แบบฝึก_41[Email],แบบฝึก_41[Completion time],0)&lt;&gt;0,"ส่งแล้ว","ยังไม่ส่ง")</f>
        <v>ส่งแล้ว</v>
      </c>
      <c r="AL3" s="4" t="str">
        <f>IF(_xlfn.XLOOKUP(Table1[[#This Row],[email]],ท้ายบท_4[Email],ท้ายบท_4[Total points],"ยังไม่ส่ง")&lt;&gt;0,"ส่งแล้ว","ยังไม่ส่ง")</f>
        <v>ยังไม่ส่ง</v>
      </c>
      <c r="AM3" s="4">
        <f>_xlfn.XLOOKUP(Table1[[#This Row],[email]],Quiz_4[Email],Quiz_4[Total points],"ยังไม่ส่ง")</f>
        <v>9</v>
      </c>
      <c r="AN3" s="4" t="str">
        <f>IF(_xlfn.XLOOKUP(Table1[[#This Row],[email]],แบบฝึก_51[Email],แบบฝึก_51[Completion time],0)&lt;&gt;0,"ส่งแล้ว","ยังไม่ส่ง")</f>
        <v>ส่งแล้ว</v>
      </c>
      <c r="AO3" s="4" t="str">
        <f>IF(_xlfn.XLOOKUP(Table1[[#This Row],[email]],แบบฝึก_52[Email],แบบฝึก_52[Completion time],0)&lt;&gt;0,"ส่งแล้ว","ยังไม่ส่ง")</f>
        <v>ส่งแล้ว</v>
      </c>
      <c r="AP3" s="4">
        <f>_xlfn.XLOOKUP(Table1[[#This Row],[email]],ท้ายบท_5[Email],ท้ายบท_5[Total points],"ยังไม่ส่ง")</f>
        <v>18</v>
      </c>
      <c r="AQ3" s="4">
        <f>_xlfn.XLOOKUP(Table1[[#This Row],[email]],Quiz_5[Email],Quiz_5[Total points],"ยังไม่ส่ง")</f>
        <v>7</v>
      </c>
      <c r="AR3" s="37"/>
      <c r="AS3" s="4" t="str">
        <f>IF(M3&lt;10,"ยังไม่ซ่อม",IF(Table1[[#This Row],[ซ่อมแล้วกลางภาค]]="ซ่อมแล้ว","ซ่อมแล้ว","ไม่ต้องซ่อม"))</f>
        <v>ไม่ต้องซ่อม</v>
      </c>
      <c r="BN3" s="34">
        <v>2</v>
      </c>
      <c r="BO3" s="31">
        <v>36</v>
      </c>
      <c r="BP3" s="31">
        <v>14.916666666666666</v>
      </c>
      <c r="BQ3" s="31">
        <v>21.222222222222221</v>
      </c>
      <c r="BR3" s="31">
        <v>8.0555555555555554</v>
      </c>
      <c r="BS3" s="4">
        <f>COUNTIFS(Table1[room],BN3,Table1[กลางภาค '[20']],"&lt;10")</f>
        <v>2</v>
      </c>
      <c r="BT3" s="4">
        <f>COUNTIFS(Table1[room],BN3,Table1[กลางภาค '[20']],"&gt;=10")</f>
        <v>34</v>
      </c>
    </row>
    <row r="4" spans="1:72" ht="19.5" x14ac:dyDescent="0.4">
      <c r="A4" s="21">
        <v>3</v>
      </c>
      <c r="B4" s="4">
        <v>1</v>
      </c>
      <c r="C4" s="4">
        <v>3</v>
      </c>
      <c r="D4" s="4" t="s">
        <v>32352</v>
      </c>
      <c r="E4" s="4" t="s">
        <v>32346</v>
      </c>
      <c r="F4" s="4" t="s">
        <v>32353</v>
      </c>
      <c r="G4" s="4" t="s">
        <v>32354</v>
      </c>
      <c r="H4" s="4" t="s">
        <v>1294</v>
      </c>
      <c r="I4" s="24">
        <f>ROUND(COUNTIF(Table1[[#This Row],[กิจกรรม 1.1]:[ท้ายบท 1]],"&lt;&gt;ยังไม่ส่ง")*2+IF(Table1[[#This Row],[Quiz 1]]&lt;&gt;"ยังไม่ส่ง",Table1[[#This Row],[Quiz 1]]*2/10,0),0)</f>
        <v>9</v>
      </c>
      <c r="J4" s="24">
        <f>ROUND(COUNTIF(Table1[[#This Row],[แบบฝึก 2.1]:[ท้ายบท 2]],"&lt;&gt;ยังไม่ส่ง")*8/3+IF(Table1[[#This Row],[Quiz 2]]&lt;&gt;"ยังไม่ส่ง",Table1[[#This Row],[Quiz 2]]*2/10,0),0)</f>
        <v>10</v>
      </c>
      <c r="K4" s="24">
        <f>ROUND(COUNTIF(Table1[[#This Row],[แบบฝึก 3.1]:[ท้ายบท 3]],"&lt;&gt;ยังไม่ส่ง")*3/2+IF(Table1[[#This Row],[Quiz 3]]&lt;&gt;"ยังไม่ส่ง",Table1[[#This Row],[Quiz 3]]*2/10,0),0)</f>
        <v>4</v>
      </c>
      <c r="L4" s="12">
        <f>Table1[[#This Row],[บท 1 '[10']]]+Table1[[#This Row],[บท 2 '[10']]]+Table1[[#This Row],[บท 3 '[5']]]</f>
        <v>23</v>
      </c>
      <c r="M4" s="12">
        <f>IF(Table1[[#This Row],[ซ่อมแล้วกลางภาค]]="ซ่อมแล้ว",10,Table1[[#This Row],[MID '[20']2]])</f>
        <v>19</v>
      </c>
      <c r="N4" s="28">
        <f>ROUND(COUNTIF(Table1[[#This Row],[แบบฝึก 4.1]:[ท้ายบท 4]],"&lt;&gt;ยังไม่ส่ง")*8/2+IF(Table1[[#This Row],[Quiz 4]]&lt;&gt;"ยังไม่ส่ง",Table1[[#This Row],[Quiz 4]]*2/10,0),0)</f>
        <v>5</v>
      </c>
      <c r="O4" s="12">
        <v>5</v>
      </c>
      <c r="P4" s="12">
        <f>ROUND(COUNTIF(Table1[[#This Row],[แบบฝึก 5.1]:[ท้ายบท 5]],"&lt;&gt;ยังไม่ส่ง")*8/3+IF(Table1[[#This Row],[Quiz 5]]&lt;&gt;"ยังไม่ส่ง",Table1[[#This Row],[Quiz 5]]*2/10,0),0)</f>
        <v>7</v>
      </c>
      <c r="Q4" s="12">
        <f>Table1[[#This Row],[บท 4 '[10']]]+Table1[[#This Row],[นำเสนอ '[5']]]+Table1[[#This Row],[บท 5 '[10']]]</f>
        <v>17</v>
      </c>
      <c r="R4" s="12">
        <f>Table1[[#This Row],[ก่อนกลางภาค '[25']]]+Table1[[#This Row],[กลางภาค '[20']]]+Table1[[#This Row],[หลังกลางภาค '[25']]]</f>
        <v>59</v>
      </c>
      <c r="S4" s="12"/>
      <c r="T4" s="12">
        <f>Table1[[#This Row],[ปลายภาค '[30']]]+Table1[[#This Row],[ก่อนปลายภาค '[70']]]</f>
        <v>59</v>
      </c>
      <c r="U4" s="11">
        <f t="shared" si="0"/>
        <v>1.5</v>
      </c>
      <c r="V4" s="5" t="str">
        <f>IF(_xlfn.XLOOKUP(Table1[[#This Row],[email]],กิจกรรม_11[Email],กิจกรรม_11[Completion time],0)&lt;&gt;0,"ส่งแล้ว","ยังไม่ส่ง")</f>
        <v>ส่งแล้ว</v>
      </c>
      <c r="W4" s="5" t="str">
        <f>IF(_xlfn.XLOOKUP(Table1[[#This Row],[email]],แบบฝึก_11[Email],แบบฝึก_11[Completion time],0)&lt;&gt;0,"ส่งแล้ว","ยังไม่ส่ง")</f>
        <v>ส่งแล้ว</v>
      </c>
      <c r="X4" s="5" t="str">
        <f>IF(_xlfn.XLOOKUP(Table1[[#This Row],[email]],แบบฝึก_12[Email],แบบฝึก_12[Completion time],0)&lt;&gt;0,"ส่งแล้ว","ยังไม่ส่ง")</f>
        <v>ส่งแล้ว</v>
      </c>
      <c r="Y4" s="5">
        <f>_xlfn.XLOOKUP(Table1[[#This Row],[email]],ท้ายบท_1[Email],ท้ายบท_1[Total points],"ยังไม่ส่ง")</f>
        <v>22</v>
      </c>
      <c r="Z4" s="4">
        <f>_xlfn.XLOOKUP(Table1[[#This Row],[email]],Quiz_1[Email],Quiz_1[Total points],"ยังไม่ส่ง")</f>
        <v>7</v>
      </c>
      <c r="AA4" s="5" t="str">
        <f>IF(_xlfn.XLOOKUP(Table1[[#This Row],[email]],แบบฝึก_21[Email],แบบฝึก_21[Completion time],0)&lt;&gt;0,"ส่งแล้ว","ยังไม่ส่ง")</f>
        <v>ส่งแล้ว</v>
      </c>
      <c r="AB4" s="5" t="str">
        <f>IF(_xlfn.XLOOKUP(Table1[[#This Row],[email]],แบบฝึก_22[Email],แบบฝึก_22[Completion time],0)&lt;&gt;0,"ส่งแล้ว","ยังไม่ส่ง")</f>
        <v>ส่งแล้ว</v>
      </c>
      <c r="AC4" s="5">
        <f>_xlfn.XLOOKUP(Table1[[#This Row],[email]],ท้ายบท_2[Email],ท้ายบท_2[Total points],"ยังไม่ส่ง")</f>
        <v>12</v>
      </c>
      <c r="AD4" s="5">
        <f>_xlfn.XLOOKUP(Table1[[#This Row],[email]],Quiz_2[Email],Quiz_2[Total points],"ยังไม่ส่ง")</f>
        <v>10</v>
      </c>
      <c r="AE4" s="5" t="str">
        <f>IF(_xlfn.XLOOKUP(Table1[[#This Row],[email]],แบบฝึก_31[Email],แบบฝึก_31[Completion time],0)&lt;&gt;0,"ส่งแล้ว","ยังไม่ส่ง")</f>
        <v>ส่งแล้ว</v>
      </c>
      <c r="AF4" s="5">
        <f>_xlfn.XLOOKUP(Table1[[#This Row],[email]],ท้ายบท_3[Email],ท้ายบท_3[Total points],"ยังไม่ส่ง")</f>
        <v>9</v>
      </c>
      <c r="AG4" s="5">
        <f>_xlfn.XLOOKUP(Table1[[#This Row],[email]],Quiz_3[Email],Quiz_3[Total points],"ยังไม่ส่ง")</f>
        <v>6</v>
      </c>
      <c r="AH4" s="12">
        <v>27</v>
      </c>
      <c r="AI4" s="14">
        <v>10</v>
      </c>
      <c r="AJ4" s="12">
        <f>ROUND((Table1[[#This Row],[mid '[20']]]+Table1[[#This Row],[mid '[10']]])/2,0)</f>
        <v>19</v>
      </c>
      <c r="AK4" s="5" t="str">
        <f>IF(_xlfn.XLOOKUP(Table1[[#This Row],[email]],แบบฝึก_41[Email],แบบฝึก_41[Completion time],0)&lt;&gt;0,"ส่งแล้ว","ยังไม่ส่ง")</f>
        <v>ส่งแล้ว</v>
      </c>
      <c r="AL4" s="5" t="str">
        <f>IF(_xlfn.XLOOKUP(Table1[[#This Row],[email]],ท้ายบท_4[Email],ท้ายบท_4[Total points],"ยังไม่ส่ง")&lt;&gt;0,"ส่งแล้ว","ยังไม่ส่ง")</f>
        <v>ยังไม่ส่ง</v>
      </c>
      <c r="AM4" s="5">
        <f>_xlfn.XLOOKUP(Table1[[#This Row],[email]],Quiz_4[Email],Quiz_4[Total points],"ยังไม่ส่ง")</f>
        <v>7</v>
      </c>
      <c r="AN4" s="5" t="str">
        <f>IF(_xlfn.XLOOKUP(Table1[[#This Row],[email]],แบบฝึก_51[Email],แบบฝึก_51[Completion time],0)&lt;&gt;0,"ส่งแล้ว","ยังไม่ส่ง")</f>
        <v>ส่งแล้ว</v>
      </c>
      <c r="AO4" s="5" t="str">
        <f>IF(_xlfn.XLOOKUP(Table1[[#This Row],[email]],แบบฝึก_52[Email],แบบฝึก_52[Completion time],0)&lt;&gt;0,"ส่งแล้ว","ยังไม่ส่ง")</f>
        <v>ส่งแล้ว</v>
      </c>
      <c r="AP4" s="5" t="str">
        <f>_xlfn.XLOOKUP(Table1[[#This Row],[email]],ท้ายบท_5[Email],ท้ายบท_5[Total points],"ยังไม่ส่ง")</f>
        <v>ยังไม่ส่ง</v>
      </c>
      <c r="AQ4" s="5">
        <f>_xlfn.XLOOKUP(Table1[[#This Row],[email]],Quiz_5[Email],Quiz_5[Total points],"ยังไม่ส่ง")</f>
        <v>6</v>
      </c>
      <c r="AR4" s="37"/>
      <c r="AS4" s="4" t="str">
        <f>IF(M4&lt;10,"ยังไม่ซ่อม",IF(Table1[[#This Row],[ซ่อมแล้วกลางภาค]]="ซ่อมแล้ว","ซ่อมแล้ว","ไม่ต้องซ่อม"))</f>
        <v>ไม่ต้องซ่อม</v>
      </c>
      <c r="BN4" s="34">
        <v>3</v>
      </c>
      <c r="BO4" s="31">
        <v>35</v>
      </c>
      <c r="BP4" s="31">
        <v>13.714285714285714</v>
      </c>
      <c r="BQ4" s="31">
        <v>19.428571428571427</v>
      </c>
      <c r="BR4" s="31">
        <v>7.5142857142857142</v>
      </c>
      <c r="BS4" s="4">
        <f>COUNTIFS(Table1[room],BN4,Table1[กลางภาค '[20']],"&lt;10")</f>
        <v>5</v>
      </c>
      <c r="BT4" s="4">
        <f>COUNTIFS(Table1[room],BN4,Table1[กลางภาค '[20']],"&gt;=10")</f>
        <v>31</v>
      </c>
    </row>
    <row r="5" spans="1:72" ht="19.5" x14ac:dyDescent="0.4">
      <c r="A5" s="21">
        <v>4</v>
      </c>
      <c r="B5" s="4">
        <v>1</v>
      </c>
      <c r="C5" s="4">
        <v>4</v>
      </c>
      <c r="D5" s="4" t="s">
        <v>32355</v>
      </c>
      <c r="E5" s="4" t="s">
        <v>32346</v>
      </c>
      <c r="F5" s="4" t="s">
        <v>32356</v>
      </c>
      <c r="G5" s="4" t="s">
        <v>32357</v>
      </c>
      <c r="H5" s="4" t="s">
        <v>1440</v>
      </c>
      <c r="I5" s="24">
        <f>ROUND(COUNTIF(Table1[[#This Row],[กิจกรรม 1.1]:[ท้ายบท 1]],"&lt;&gt;ยังไม่ส่ง")*2+IF(Table1[[#This Row],[Quiz 1]]&lt;&gt;"ยังไม่ส่ง",Table1[[#This Row],[Quiz 1]]*2/10,0),0)</f>
        <v>10</v>
      </c>
      <c r="J5" s="24">
        <f>ROUND(COUNTIF(Table1[[#This Row],[แบบฝึก 2.1]:[ท้ายบท 2]],"&lt;&gt;ยังไม่ส่ง")*8/3+IF(Table1[[#This Row],[Quiz 2]]&lt;&gt;"ยังไม่ส่ง",Table1[[#This Row],[Quiz 2]]*2/10,0),0)</f>
        <v>7</v>
      </c>
      <c r="K5" s="24">
        <f>ROUND(COUNTIF(Table1[[#This Row],[แบบฝึก 3.1]:[ท้ายบท 3]],"&lt;&gt;ยังไม่ส่ง")*3/2+IF(Table1[[#This Row],[Quiz 3]]&lt;&gt;"ยังไม่ส่ง",Table1[[#This Row],[Quiz 3]]*2/10,0),0)</f>
        <v>3</v>
      </c>
      <c r="L5" s="12">
        <f>Table1[[#This Row],[บท 1 '[10']]]+Table1[[#This Row],[บท 2 '[10']]]+Table1[[#This Row],[บท 3 '[5']]]</f>
        <v>20</v>
      </c>
      <c r="M5" s="12">
        <f>IF(Table1[[#This Row],[ซ่อมแล้วกลางภาค]]="ซ่อมแล้ว",10,Table1[[#This Row],[MID '[20']2]])</f>
        <v>15</v>
      </c>
      <c r="N5" s="28">
        <f>ROUND(COUNTIF(Table1[[#This Row],[แบบฝึก 4.1]:[ท้ายบท 4]],"&lt;&gt;ยังไม่ส่ง")*8/2+IF(Table1[[#This Row],[Quiz 4]]&lt;&gt;"ยังไม่ส่ง",Table1[[#This Row],[Quiz 4]]*2/10,0),0)</f>
        <v>6</v>
      </c>
      <c r="O5" s="12">
        <v>5</v>
      </c>
      <c r="P5" s="12">
        <f>ROUND(COUNTIF(Table1[[#This Row],[แบบฝึก 5.1]:[ท้ายบท 5]],"&lt;&gt;ยังไม่ส่ง")*8/3+IF(Table1[[#This Row],[Quiz 5]]&lt;&gt;"ยังไม่ส่ง",Table1[[#This Row],[Quiz 5]]*2/10,0),0)</f>
        <v>1</v>
      </c>
      <c r="Q5" s="12">
        <f>Table1[[#This Row],[บท 4 '[10']]]+Table1[[#This Row],[นำเสนอ '[5']]]+Table1[[#This Row],[บท 5 '[10']]]</f>
        <v>12</v>
      </c>
      <c r="R5" s="12">
        <f>Table1[[#This Row],[ก่อนกลางภาค '[25']]]+Table1[[#This Row],[กลางภาค '[20']]]+Table1[[#This Row],[หลังกลางภาค '[25']]]</f>
        <v>47</v>
      </c>
      <c r="S5" s="12"/>
      <c r="T5" s="12">
        <f>Table1[[#This Row],[ปลายภาค '[30']]]+Table1[[#This Row],[ก่อนปลายภาค '[70']]]</f>
        <v>47</v>
      </c>
      <c r="U5" s="11">
        <f t="shared" si="0"/>
        <v>0</v>
      </c>
      <c r="V5" s="5" t="str">
        <f>IF(_xlfn.XLOOKUP(Table1[[#This Row],[email]],กิจกรรม_11[Email],กิจกรรม_11[Completion time],0)&lt;&gt;0,"ส่งแล้ว","ยังไม่ส่ง")</f>
        <v>ส่งแล้ว</v>
      </c>
      <c r="W5" s="5" t="str">
        <f>IF(_xlfn.XLOOKUP(Table1[[#This Row],[email]],แบบฝึก_11[Email],แบบฝึก_11[Completion time],0)&lt;&gt;0,"ส่งแล้ว","ยังไม่ส่ง")</f>
        <v>ส่งแล้ว</v>
      </c>
      <c r="X5" s="5" t="str">
        <f>IF(_xlfn.XLOOKUP(Table1[[#This Row],[email]],แบบฝึก_12[Email],แบบฝึก_12[Completion time],0)&lt;&gt;0,"ส่งแล้ว","ยังไม่ส่ง")</f>
        <v>ส่งแล้ว</v>
      </c>
      <c r="Y5" s="5">
        <f>_xlfn.XLOOKUP(Table1[[#This Row],[email]],ท้ายบท_1[Email],ท้ายบท_1[Total points],"ยังไม่ส่ง")</f>
        <v>20</v>
      </c>
      <c r="Z5" s="4">
        <f>_xlfn.XLOOKUP(Table1[[#This Row],[email]],Quiz_1[Email],Quiz_1[Total points],"ยังไม่ส่ง")</f>
        <v>9</v>
      </c>
      <c r="AA5" s="5" t="str">
        <f>IF(_xlfn.XLOOKUP(Table1[[#This Row],[email]],แบบฝึก_21[Email],แบบฝึก_21[Completion time],0)&lt;&gt;0,"ส่งแล้ว","ยังไม่ส่ง")</f>
        <v>ส่งแล้ว</v>
      </c>
      <c r="AB5" s="5" t="str">
        <f>IF(_xlfn.XLOOKUP(Table1[[#This Row],[email]],แบบฝึก_22[Email],แบบฝึก_22[Completion time],0)&lt;&gt;0,"ส่งแล้ว","ยังไม่ส่ง")</f>
        <v>ส่งแล้ว</v>
      </c>
      <c r="AC5" s="5" t="str">
        <f>_xlfn.XLOOKUP(Table1[[#This Row],[email]],ท้ายบท_2[Email],ท้ายบท_2[Total points],"ยังไม่ส่ง")</f>
        <v>ยังไม่ส่ง</v>
      </c>
      <c r="AD5" s="5">
        <f>_xlfn.XLOOKUP(Table1[[#This Row],[email]],Quiz_2[Email],Quiz_2[Total points],"ยังไม่ส่ง")</f>
        <v>8</v>
      </c>
      <c r="AE5" s="5" t="str">
        <f>IF(_xlfn.XLOOKUP(Table1[[#This Row],[email]],แบบฝึก_31[Email],แบบฝึก_31[Completion time],0)&lt;&gt;0,"ส่งแล้ว","ยังไม่ส่ง")</f>
        <v>ส่งแล้ว</v>
      </c>
      <c r="AF5" s="5" t="str">
        <f>_xlfn.XLOOKUP(Table1[[#This Row],[email]],ท้ายบท_3[Email],ท้ายบท_3[Total points],"ยังไม่ส่ง")</f>
        <v>ยังไม่ส่ง</v>
      </c>
      <c r="AG5" s="5">
        <f>_xlfn.XLOOKUP(Table1[[#This Row],[email]],Quiz_3[Email],Quiz_3[Total points],"ยังไม่ส่ง")</f>
        <v>6</v>
      </c>
      <c r="AH5" s="12">
        <v>21</v>
      </c>
      <c r="AI5" s="14">
        <v>8</v>
      </c>
      <c r="AJ5" s="12">
        <f>ROUND((Table1[[#This Row],[mid '[20']]]+Table1[[#This Row],[mid '[10']]])/2,0)</f>
        <v>15</v>
      </c>
      <c r="AK5" s="5" t="str">
        <f>IF(_xlfn.XLOOKUP(Table1[[#This Row],[email]],แบบฝึก_41[Email],แบบฝึก_41[Completion time],0)&lt;&gt;0,"ส่งแล้ว","ยังไม่ส่ง")</f>
        <v>ยังไม่ส่ง</v>
      </c>
      <c r="AL5" s="5" t="str">
        <f>IF(_xlfn.XLOOKUP(Table1[[#This Row],[email]],ท้ายบท_4[Email],ท้ายบท_4[Total points],"ยังไม่ส่ง")&lt;&gt;0,"ส่งแล้ว","ยังไม่ส่ง")</f>
        <v>ส่งแล้ว</v>
      </c>
      <c r="AM5" s="5">
        <f>_xlfn.XLOOKUP(Table1[[#This Row],[email]],Quiz_4[Email],Quiz_4[Total points],"ยังไม่ส่ง")</f>
        <v>8</v>
      </c>
      <c r="AN5" s="5" t="str">
        <f>IF(_xlfn.XLOOKUP(Table1[[#This Row],[email]],แบบฝึก_51[Email],แบบฝึก_51[Completion time],0)&lt;&gt;0,"ส่งแล้ว","ยังไม่ส่ง")</f>
        <v>ยังไม่ส่ง</v>
      </c>
      <c r="AO5" s="5" t="str">
        <f>IF(_xlfn.XLOOKUP(Table1[[#This Row],[email]],แบบฝึก_52[Email],แบบฝึก_52[Completion time],0)&lt;&gt;0,"ส่งแล้ว","ยังไม่ส่ง")</f>
        <v>ยังไม่ส่ง</v>
      </c>
      <c r="AP5" s="5" t="str">
        <f>_xlfn.XLOOKUP(Table1[[#This Row],[email]],ท้ายบท_5[Email],ท้ายบท_5[Total points],"ยังไม่ส่ง")</f>
        <v>ยังไม่ส่ง</v>
      </c>
      <c r="AQ5" s="5">
        <f>_xlfn.XLOOKUP(Table1[[#This Row],[email]],Quiz_5[Email],Quiz_5[Total points],"ยังไม่ส่ง")</f>
        <v>7</v>
      </c>
      <c r="AR5" s="37"/>
      <c r="AS5" s="4" t="str">
        <f>IF(M5&lt;10,"ยังไม่ซ่อม",IF(Table1[[#This Row],[ซ่อมแล้วกลางภาค]]="ซ่อมแล้ว","ซ่อมแล้ว","ไม่ต้องซ่อม"))</f>
        <v>ไม่ต้องซ่อม</v>
      </c>
      <c r="BN5" s="34">
        <v>4</v>
      </c>
      <c r="BO5" s="31">
        <v>36</v>
      </c>
      <c r="BP5" s="31">
        <v>14.361111111111111</v>
      </c>
      <c r="BQ5" s="31">
        <v>20.5</v>
      </c>
      <c r="BR5" s="31">
        <v>7.8888888888888893</v>
      </c>
      <c r="BS5" s="4">
        <f>COUNTIFS(Table1[room],BN5,Table1[กลางภาค '[20']],"&lt;10")</f>
        <v>1</v>
      </c>
      <c r="BT5" s="4">
        <f>COUNTIFS(Table1[room],BN5,Table1[กลางภาค '[20']],"&gt;=10")</f>
        <v>35</v>
      </c>
    </row>
    <row r="6" spans="1:72" ht="19.5" x14ac:dyDescent="0.4">
      <c r="A6" s="21">
        <v>5</v>
      </c>
      <c r="B6" s="4">
        <v>1</v>
      </c>
      <c r="C6" s="4">
        <v>5</v>
      </c>
      <c r="D6" s="4" t="s">
        <v>32358</v>
      </c>
      <c r="E6" s="4" t="s">
        <v>32346</v>
      </c>
      <c r="F6" s="4" t="s">
        <v>32359</v>
      </c>
      <c r="G6" s="4" t="s">
        <v>32360</v>
      </c>
      <c r="H6" s="4" t="s">
        <v>1368</v>
      </c>
      <c r="I6" s="24">
        <f>ROUND(COUNTIF(Table1[[#This Row],[กิจกรรม 1.1]:[ท้ายบท 1]],"&lt;&gt;ยังไม่ส่ง")*2+IF(Table1[[#This Row],[Quiz 1]]&lt;&gt;"ยังไม่ส่ง",Table1[[#This Row],[Quiz 1]]*2/10,0),0)</f>
        <v>10</v>
      </c>
      <c r="J6" s="24">
        <f>ROUND(COUNTIF(Table1[[#This Row],[แบบฝึก 2.1]:[ท้ายบท 2]],"&lt;&gt;ยังไม่ส่ง")*8/3+IF(Table1[[#This Row],[Quiz 2]]&lt;&gt;"ยังไม่ส่ง",Table1[[#This Row],[Quiz 2]]*2/10,0),0)</f>
        <v>10</v>
      </c>
      <c r="K6" s="24">
        <f>ROUND(COUNTIF(Table1[[#This Row],[แบบฝึก 3.1]:[ท้ายบท 3]],"&lt;&gt;ยังไม่ส่ง")*3/2+IF(Table1[[#This Row],[Quiz 3]]&lt;&gt;"ยังไม่ส่ง",Table1[[#This Row],[Quiz 3]]*2/10,0),0)</f>
        <v>3</v>
      </c>
      <c r="L6" s="12">
        <f>Table1[[#This Row],[บท 1 '[10']]]+Table1[[#This Row],[บท 2 '[10']]]+Table1[[#This Row],[บท 3 '[5']]]</f>
        <v>23</v>
      </c>
      <c r="M6" s="12">
        <f>IF(Table1[[#This Row],[ซ่อมแล้วกลางภาค]]="ซ่อมแล้ว",10,Table1[[#This Row],[MID '[20']2]])</f>
        <v>17</v>
      </c>
      <c r="N6" s="28">
        <f>ROUND(COUNTIF(Table1[[#This Row],[แบบฝึก 4.1]:[ท้ายบท 4]],"&lt;&gt;ยังไม่ส่ง")*8/2+IF(Table1[[#This Row],[Quiz 4]]&lt;&gt;"ยังไม่ส่ง",Table1[[#This Row],[Quiz 4]]*2/10,0),0)</f>
        <v>6</v>
      </c>
      <c r="O6" s="12">
        <v>5</v>
      </c>
      <c r="P6" s="12">
        <f>ROUND(COUNTIF(Table1[[#This Row],[แบบฝึก 5.1]:[ท้ายบท 5]],"&lt;&gt;ยังไม่ส่ง")*8/3+IF(Table1[[#This Row],[Quiz 5]]&lt;&gt;"ยังไม่ส่ง",Table1[[#This Row],[Quiz 5]]*2/10,0),0)</f>
        <v>1</v>
      </c>
      <c r="Q6" s="12">
        <f>Table1[[#This Row],[บท 4 '[10']]]+Table1[[#This Row],[นำเสนอ '[5']]]+Table1[[#This Row],[บท 5 '[10']]]</f>
        <v>12</v>
      </c>
      <c r="R6" s="12">
        <f>Table1[[#This Row],[ก่อนกลางภาค '[25']]]+Table1[[#This Row],[กลางภาค '[20']]]+Table1[[#This Row],[หลังกลางภาค '[25']]]</f>
        <v>52</v>
      </c>
      <c r="S6" s="12"/>
      <c r="T6" s="12">
        <f>Table1[[#This Row],[ปลายภาค '[30']]]+Table1[[#This Row],[ก่อนปลายภาค '[70']]]</f>
        <v>52</v>
      </c>
      <c r="U6" s="11">
        <f t="shared" si="0"/>
        <v>1</v>
      </c>
      <c r="V6" s="5" t="str">
        <f>IF(_xlfn.XLOOKUP(Table1[[#This Row],[email]],กิจกรรม_11[Email],กิจกรรม_11[Completion time],0)&lt;&gt;0,"ส่งแล้ว","ยังไม่ส่ง")</f>
        <v>ส่งแล้ว</v>
      </c>
      <c r="W6" s="5" t="str">
        <f>IF(_xlfn.XLOOKUP(Table1[[#This Row],[email]],แบบฝึก_11[Email],แบบฝึก_11[Completion time],0)&lt;&gt;0,"ส่งแล้ว","ยังไม่ส่ง")</f>
        <v>ส่งแล้ว</v>
      </c>
      <c r="X6" s="5" t="str">
        <f>IF(_xlfn.XLOOKUP(Table1[[#This Row],[email]],แบบฝึก_12[Email],แบบฝึก_12[Completion time],0)&lt;&gt;0,"ส่งแล้ว","ยังไม่ส่ง")</f>
        <v>ส่งแล้ว</v>
      </c>
      <c r="Y6" s="5">
        <f>_xlfn.XLOOKUP(Table1[[#This Row],[email]],ท้ายบท_1[Email],ท้ายบท_1[Total points],"ยังไม่ส่ง")</f>
        <v>21</v>
      </c>
      <c r="Z6" s="4">
        <f>_xlfn.XLOOKUP(Table1[[#This Row],[email]],Quiz_1[Email],Quiz_1[Total points],"ยังไม่ส่ง")</f>
        <v>8</v>
      </c>
      <c r="AA6" s="5" t="str">
        <f>IF(_xlfn.XLOOKUP(Table1[[#This Row],[email]],แบบฝึก_21[Email],แบบฝึก_21[Completion time],0)&lt;&gt;0,"ส่งแล้ว","ยังไม่ส่ง")</f>
        <v>ส่งแล้ว</v>
      </c>
      <c r="AB6" s="5" t="str">
        <f>IF(_xlfn.XLOOKUP(Table1[[#This Row],[email]],แบบฝึก_22[Email],แบบฝึก_22[Completion time],0)&lt;&gt;0,"ส่งแล้ว","ยังไม่ส่ง")</f>
        <v>ส่งแล้ว</v>
      </c>
      <c r="AC6" s="5">
        <f>_xlfn.XLOOKUP(Table1[[#This Row],[email]],ท้ายบท_2[Email],ท้ายบท_2[Total points],"ยังไม่ส่ง")</f>
        <v>8</v>
      </c>
      <c r="AD6" s="5">
        <f>_xlfn.XLOOKUP(Table1[[#This Row],[email]],Quiz_2[Email],Quiz_2[Total points],"ยังไม่ส่ง")</f>
        <v>8</v>
      </c>
      <c r="AE6" s="5" t="str">
        <f>IF(_xlfn.XLOOKUP(Table1[[#This Row],[email]],แบบฝึก_31[Email],แบบฝึก_31[Completion time],0)&lt;&gt;0,"ส่งแล้ว","ยังไม่ส่ง")</f>
        <v>ส่งแล้ว</v>
      </c>
      <c r="AF6" s="5">
        <f>_xlfn.XLOOKUP(Table1[[#This Row],[email]],ท้ายบท_3[Email],ท้ายบท_3[Total points],"ยังไม่ส่ง")</f>
        <v>10</v>
      </c>
      <c r="AG6" s="5" t="str">
        <f>_xlfn.XLOOKUP(Table1[[#This Row],[email]],Quiz_3[Email],Quiz_3[Total points],"ยังไม่ส่ง")</f>
        <v>ยังไม่ส่ง</v>
      </c>
      <c r="AH6" s="12">
        <v>25</v>
      </c>
      <c r="AI6" s="14">
        <v>8</v>
      </c>
      <c r="AJ6" s="12">
        <f>ROUND((Table1[[#This Row],[mid '[20']]]+Table1[[#This Row],[mid '[10']]])/2,0)</f>
        <v>17</v>
      </c>
      <c r="AK6" s="5" t="str">
        <f>IF(_xlfn.XLOOKUP(Table1[[#This Row],[email]],แบบฝึก_41[Email],แบบฝึก_41[Completion time],0)&lt;&gt;0,"ส่งแล้ว","ยังไม่ส่ง")</f>
        <v>ยังไม่ส่ง</v>
      </c>
      <c r="AL6" s="5" t="str">
        <f>IF(_xlfn.XLOOKUP(Table1[[#This Row],[email]],ท้ายบท_4[Email],ท้ายบท_4[Total points],"ยังไม่ส่ง")&lt;&gt;0,"ส่งแล้ว","ยังไม่ส่ง")</f>
        <v>ส่งแล้ว</v>
      </c>
      <c r="AM6" s="5">
        <f>_xlfn.XLOOKUP(Table1[[#This Row],[email]],Quiz_4[Email],Quiz_4[Total points],"ยังไม่ส่ง")</f>
        <v>8</v>
      </c>
      <c r="AN6" s="5" t="str">
        <f>IF(_xlfn.XLOOKUP(Table1[[#This Row],[email]],แบบฝึก_51[Email],แบบฝึก_51[Completion time],0)&lt;&gt;0,"ส่งแล้ว","ยังไม่ส่ง")</f>
        <v>ยังไม่ส่ง</v>
      </c>
      <c r="AO6" s="5" t="str">
        <f>IF(_xlfn.XLOOKUP(Table1[[#This Row],[email]],แบบฝึก_52[Email],แบบฝึก_52[Completion time],0)&lt;&gt;0,"ส่งแล้ว","ยังไม่ส่ง")</f>
        <v>ยังไม่ส่ง</v>
      </c>
      <c r="AP6" s="5" t="str">
        <f>_xlfn.XLOOKUP(Table1[[#This Row],[email]],ท้ายบท_5[Email],ท้ายบท_5[Total points],"ยังไม่ส่ง")</f>
        <v>ยังไม่ส่ง</v>
      </c>
      <c r="AQ6" s="5">
        <f>_xlfn.XLOOKUP(Table1[[#This Row],[email]],Quiz_5[Email],Quiz_5[Total points],"ยังไม่ส่ง")</f>
        <v>7</v>
      </c>
      <c r="AR6" s="37"/>
      <c r="AS6" s="4" t="str">
        <f>IF(M6&lt;10,"ยังไม่ซ่อม",IF(Table1[[#This Row],[ซ่อมแล้วกลางภาค]]="ซ่อมแล้ว","ซ่อมแล้ว","ไม่ต้องซ่อม"))</f>
        <v>ไม่ต้องซ่อม</v>
      </c>
      <c r="BN6" s="34">
        <v>5</v>
      </c>
      <c r="BO6" s="31">
        <v>40</v>
      </c>
      <c r="BP6" s="31">
        <v>10.45</v>
      </c>
      <c r="BQ6" s="31">
        <v>14.8</v>
      </c>
      <c r="BR6" s="31">
        <v>5.35</v>
      </c>
      <c r="BS6" s="4">
        <f>COUNTIFS(Table1[room],BN6,Table1[กลางภาค '[20']],"&lt;10")</f>
        <v>13</v>
      </c>
      <c r="BT6" s="4">
        <f>COUNTIFS(Table1[room],BN6,Table1[กลางภาค '[20']],"&gt;=10")</f>
        <v>27</v>
      </c>
    </row>
    <row r="7" spans="1:72" ht="19.5" x14ac:dyDescent="0.4">
      <c r="A7" s="21">
        <v>6</v>
      </c>
      <c r="B7" s="4">
        <v>1</v>
      </c>
      <c r="C7" s="4">
        <v>6</v>
      </c>
      <c r="D7" s="4" t="s">
        <v>32361</v>
      </c>
      <c r="E7" s="4" t="s">
        <v>32346</v>
      </c>
      <c r="F7" s="4" t="s">
        <v>32362</v>
      </c>
      <c r="G7" s="4" t="s">
        <v>32363</v>
      </c>
      <c r="H7" s="4" t="s">
        <v>1379</v>
      </c>
      <c r="I7" s="24">
        <f>ROUND(COUNTIF(Table1[[#This Row],[กิจกรรม 1.1]:[ท้ายบท 1]],"&lt;&gt;ยังไม่ส่ง")*2+IF(Table1[[#This Row],[Quiz 1]]&lt;&gt;"ยังไม่ส่ง",Table1[[#This Row],[Quiz 1]]*2/10,0),0)</f>
        <v>10</v>
      </c>
      <c r="J7" s="24">
        <f>ROUND(COUNTIF(Table1[[#This Row],[แบบฝึก 2.1]:[ท้ายบท 2]],"&lt;&gt;ยังไม่ส่ง")*8/3+IF(Table1[[#This Row],[Quiz 2]]&lt;&gt;"ยังไม่ส่ง",Table1[[#This Row],[Quiz 2]]*2/10,0),0)</f>
        <v>10</v>
      </c>
      <c r="K7" s="24">
        <f>ROUND(COUNTIF(Table1[[#This Row],[แบบฝึก 3.1]:[ท้ายบท 3]],"&lt;&gt;ยังไม่ส่ง")*3/2+IF(Table1[[#This Row],[Quiz 3]]&lt;&gt;"ยังไม่ส่ง",Table1[[#This Row],[Quiz 3]]*2/10,0),0)</f>
        <v>4</v>
      </c>
      <c r="L7" s="12">
        <f>Table1[[#This Row],[บท 1 '[10']]]+Table1[[#This Row],[บท 2 '[10']]]+Table1[[#This Row],[บท 3 '[5']]]</f>
        <v>24</v>
      </c>
      <c r="M7" s="12">
        <f>IF(Table1[[#This Row],[ซ่อมแล้วกลางภาค]]="ซ่อมแล้ว",10,Table1[[#This Row],[MID '[20']2]])</f>
        <v>13</v>
      </c>
      <c r="N7" s="28">
        <f>ROUND(COUNTIF(Table1[[#This Row],[แบบฝึก 4.1]:[ท้ายบท 4]],"&lt;&gt;ยังไม่ส่ง")*8/2+IF(Table1[[#This Row],[Quiz 4]]&lt;&gt;"ยังไม่ส่ง",Table1[[#This Row],[Quiz 4]]*2/10,0),0)</f>
        <v>10</v>
      </c>
      <c r="O7" s="12">
        <v>5</v>
      </c>
      <c r="P7" s="12">
        <f>ROUND(COUNTIF(Table1[[#This Row],[แบบฝึก 5.1]:[ท้ายบท 5]],"&lt;&gt;ยังไม่ส่ง")*8/3+IF(Table1[[#This Row],[Quiz 5]]&lt;&gt;"ยังไม่ส่ง",Table1[[#This Row],[Quiz 5]]*2/10,0),0)</f>
        <v>9</v>
      </c>
      <c r="Q7" s="12">
        <f>Table1[[#This Row],[บท 4 '[10']]]+Table1[[#This Row],[นำเสนอ '[5']]]+Table1[[#This Row],[บท 5 '[10']]]</f>
        <v>24</v>
      </c>
      <c r="R7" s="12">
        <f>Table1[[#This Row],[ก่อนกลางภาค '[25']]]+Table1[[#This Row],[กลางภาค '[20']]]+Table1[[#This Row],[หลังกลางภาค '[25']]]</f>
        <v>61</v>
      </c>
      <c r="S7" s="12"/>
      <c r="T7" s="12">
        <f>Table1[[#This Row],[ปลายภาค '[30']]]+Table1[[#This Row],[ก่อนปลายภาค '[70']]]</f>
        <v>61</v>
      </c>
      <c r="U7" s="11">
        <f t="shared" si="0"/>
        <v>2</v>
      </c>
      <c r="V7" s="5" t="str">
        <f>IF(_xlfn.XLOOKUP(Table1[[#This Row],[email]],กิจกรรม_11[Email],กิจกรรม_11[Completion time],0)&lt;&gt;0,"ส่งแล้ว","ยังไม่ส่ง")</f>
        <v>ส่งแล้ว</v>
      </c>
      <c r="W7" s="5" t="str">
        <f>IF(_xlfn.XLOOKUP(Table1[[#This Row],[email]],แบบฝึก_11[Email],แบบฝึก_11[Completion time],0)&lt;&gt;0,"ส่งแล้ว","ยังไม่ส่ง")</f>
        <v>ส่งแล้ว</v>
      </c>
      <c r="X7" s="5" t="str">
        <f>IF(_xlfn.XLOOKUP(Table1[[#This Row],[email]],แบบฝึก_12[Email],แบบฝึก_12[Completion time],0)&lt;&gt;0,"ส่งแล้ว","ยังไม่ส่ง")</f>
        <v>ส่งแล้ว</v>
      </c>
      <c r="Y7" s="5">
        <f>_xlfn.XLOOKUP(Table1[[#This Row],[email]],ท้ายบท_1[Email],ท้ายบท_1[Total points],"ยังไม่ส่ง")</f>
        <v>22</v>
      </c>
      <c r="Z7" s="4">
        <f>_xlfn.XLOOKUP(Table1[[#This Row],[email]],Quiz_1[Email],Quiz_1[Total points],"ยังไม่ส่ง")</f>
        <v>8</v>
      </c>
      <c r="AA7" s="5" t="str">
        <f>IF(_xlfn.XLOOKUP(Table1[[#This Row],[email]],แบบฝึก_21[Email],แบบฝึก_21[Completion time],0)&lt;&gt;0,"ส่งแล้ว","ยังไม่ส่ง")</f>
        <v>ส่งแล้ว</v>
      </c>
      <c r="AB7" s="5" t="str">
        <f>IF(_xlfn.XLOOKUP(Table1[[#This Row],[email]],แบบฝึก_22[Email],แบบฝึก_22[Completion time],0)&lt;&gt;0,"ส่งแล้ว","ยังไม่ส่ง")</f>
        <v>ส่งแล้ว</v>
      </c>
      <c r="AC7" s="5">
        <f>_xlfn.XLOOKUP(Table1[[#This Row],[email]],ท้ายบท_2[Email],ท้ายบท_2[Total points],"ยังไม่ส่ง")</f>
        <v>8</v>
      </c>
      <c r="AD7" s="5">
        <f>_xlfn.XLOOKUP(Table1[[#This Row],[email]],Quiz_2[Email],Quiz_2[Total points],"ยังไม่ส่ง")</f>
        <v>8</v>
      </c>
      <c r="AE7" s="5" t="str">
        <f>IF(_xlfn.XLOOKUP(Table1[[#This Row],[email]],แบบฝึก_31[Email],แบบฝึก_31[Completion time],0)&lt;&gt;0,"ส่งแล้ว","ยังไม่ส่ง")</f>
        <v>ส่งแล้ว</v>
      </c>
      <c r="AF7" s="5">
        <f>_xlfn.XLOOKUP(Table1[[#This Row],[email]],ท้ายบท_3[Email],ท้ายบท_3[Total points],"ยังไม่ส่ง")</f>
        <v>10</v>
      </c>
      <c r="AG7" s="5">
        <f>_xlfn.XLOOKUP(Table1[[#This Row],[email]],Quiz_3[Email],Quiz_3[Total points],"ยังไม่ส่ง")</f>
        <v>6</v>
      </c>
      <c r="AH7" s="12">
        <v>19</v>
      </c>
      <c r="AI7" s="14">
        <v>7</v>
      </c>
      <c r="AJ7" s="12">
        <f>ROUND((Table1[[#This Row],[mid '[20']]]+Table1[[#This Row],[mid '[10']]])/2,0)</f>
        <v>13</v>
      </c>
      <c r="AK7" s="5" t="str">
        <f>IF(_xlfn.XLOOKUP(Table1[[#This Row],[email]],แบบฝึก_41[Email],แบบฝึก_41[Completion time],0)&lt;&gt;0,"ส่งแล้ว","ยังไม่ส่ง")</f>
        <v>ส่งแล้ว</v>
      </c>
      <c r="AL7" s="5" t="str">
        <f>IF(_xlfn.XLOOKUP(Table1[[#This Row],[email]],ท้ายบท_4[Email],ท้ายบท_4[Total points],"ยังไม่ส่ง")&lt;&gt;0,"ส่งแล้ว","ยังไม่ส่ง")</f>
        <v>ส่งแล้ว</v>
      </c>
      <c r="AM7" s="5">
        <f>_xlfn.XLOOKUP(Table1[[#This Row],[email]],Quiz_4[Email],Quiz_4[Total points],"ยังไม่ส่ง")</f>
        <v>9</v>
      </c>
      <c r="AN7" s="5" t="str">
        <f>IF(_xlfn.XLOOKUP(Table1[[#This Row],[email]],แบบฝึก_51[Email],แบบฝึก_51[Completion time],0)&lt;&gt;0,"ส่งแล้ว","ยังไม่ส่ง")</f>
        <v>ส่งแล้ว</v>
      </c>
      <c r="AO7" s="5" t="str">
        <f>IF(_xlfn.XLOOKUP(Table1[[#This Row],[email]],แบบฝึก_52[Email],แบบฝึก_52[Completion time],0)&lt;&gt;0,"ส่งแล้ว","ยังไม่ส่ง")</f>
        <v>ส่งแล้ว</v>
      </c>
      <c r="AP7" s="5">
        <f>_xlfn.XLOOKUP(Table1[[#This Row],[email]],ท้ายบท_5[Email],ท้ายบท_5[Total points],"ยังไม่ส่ง")</f>
        <v>17</v>
      </c>
      <c r="AQ7" s="5">
        <f>_xlfn.XLOOKUP(Table1[[#This Row],[email]],Quiz_5[Email],Quiz_5[Total points],"ยังไม่ส่ง")</f>
        <v>7</v>
      </c>
      <c r="AR7" s="37"/>
      <c r="AS7" s="4" t="str">
        <f>IF(M7&lt;10,"ยังไม่ซ่อม",IF(Table1[[#This Row],[ซ่อมแล้วกลางภาค]]="ซ่อมแล้ว","ซ่อมแล้ว","ไม่ต้องซ่อม"))</f>
        <v>ไม่ต้องซ่อม</v>
      </c>
      <c r="BN7" s="34">
        <v>6</v>
      </c>
      <c r="BO7" s="31">
        <v>40</v>
      </c>
      <c r="BP7" s="31">
        <v>10.975</v>
      </c>
      <c r="BQ7" s="31">
        <v>15.4</v>
      </c>
      <c r="BR7" s="31">
        <v>5.625</v>
      </c>
      <c r="BS7" s="4">
        <f>COUNTIFS(Table1[room],BN7,Table1[กลางภาค '[20']],"&lt;10")</f>
        <v>9</v>
      </c>
      <c r="BT7" s="4">
        <f>COUNTIFS(Table1[room],BN7,Table1[กลางภาค '[20']],"&gt;=10")</f>
        <v>31</v>
      </c>
    </row>
    <row r="8" spans="1:72" ht="19.5" x14ac:dyDescent="0.4">
      <c r="A8" s="21">
        <v>7</v>
      </c>
      <c r="B8" s="4">
        <v>1</v>
      </c>
      <c r="C8" s="4">
        <v>7</v>
      </c>
      <c r="D8" s="4" t="s">
        <v>32364</v>
      </c>
      <c r="E8" s="4" t="s">
        <v>32346</v>
      </c>
      <c r="F8" s="4" t="s">
        <v>32365</v>
      </c>
      <c r="G8" s="4" t="s">
        <v>32366</v>
      </c>
      <c r="H8" s="4" t="s">
        <v>1253</v>
      </c>
      <c r="I8" s="24">
        <f>ROUND(COUNTIF(Table1[[#This Row],[กิจกรรม 1.1]:[ท้ายบท 1]],"&lt;&gt;ยังไม่ส่ง")*2+IF(Table1[[#This Row],[Quiz 1]]&lt;&gt;"ยังไม่ส่ง",Table1[[#This Row],[Quiz 1]]*2/10,0),0)</f>
        <v>10</v>
      </c>
      <c r="J8" s="24">
        <f>ROUND(COUNTIF(Table1[[#This Row],[แบบฝึก 2.1]:[ท้ายบท 2]],"&lt;&gt;ยังไม่ส่ง")*8/3+IF(Table1[[#This Row],[Quiz 2]]&lt;&gt;"ยังไม่ส่ง",Table1[[#This Row],[Quiz 2]]*2/10,0),0)</f>
        <v>10</v>
      </c>
      <c r="K8" s="24">
        <f>ROUND(COUNTIF(Table1[[#This Row],[แบบฝึก 3.1]:[ท้ายบท 3]],"&lt;&gt;ยังไม่ส่ง")*3/2+IF(Table1[[#This Row],[Quiz 3]]&lt;&gt;"ยังไม่ส่ง",Table1[[#This Row],[Quiz 3]]*2/10,0),0)</f>
        <v>4</v>
      </c>
      <c r="L8" s="12">
        <f>Table1[[#This Row],[บท 1 '[10']]]+Table1[[#This Row],[บท 2 '[10']]]+Table1[[#This Row],[บท 3 '[5']]]</f>
        <v>24</v>
      </c>
      <c r="M8" s="12">
        <f>IF(Table1[[#This Row],[ซ่อมแล้วกลางภาค]]="ซ่อมแล้ว",10,Table1[[#This Row],[MID '[20']2]])</f>
        <v>13</v>
      </c>
      <c r="N8" s="28">
        <f>ROUND(COUNTIF(Table1[[#This Row],[แบบฝึก 4.1]:[ท้ายบท 4]],"&lt;&gt;ยังไม่ส่ง")*8/2+IF(Table1[[#This Row],[Quiz 4]]&lt;&gt;"ยังไม่ส่ง",Table1[[#This Row],[Quiz 4]]*2/10,0),0)</f>
        <v>6</v>
      </c>
      <c r="O8" s="12">
        <v>5</v>
      </c>
      <c r="P8" s="12">
        <f>ROUND(COUNTIF(Table1[[#This Row],[แบบฝึก 5.1]:[ท้ายบท 5]],"&lt;&gt;ยังไม่ส่ง")*8/3+IF(Table1[[#This Row],[Quiz 5]]&lt;&gt;"ยังไม่ส่ง",Table1[[#This Row],[Quiz 5]]*2/10,0),0)</f>
        <v>9</v>
      </c>
      <c r="Q8" s="12">
        <f>Table1[[#This Row],[บท 4 '[10']]]+Table1[[#This Row],[นำเสนอ '[5']]]+Table1[[#This Row],[บท 5 '[10']]]</f>
        <v>20</v>
      </c>
      <c r="R8" s="12">
        <f>Table1[[#This Row],[ก่อนกลางภาค '[25']]]+Table1[[#This Row],[กลางภาค '[20']]]+Table1[[#This Row],[หลังกลางภาค '[25']]]</f>
        <v>57</v>
      </c>
      <c r="S8" s="12"/>
      <c r="T8" s="12">
        <f>Table1[[#This Row],[ปลายภาค '[30']]]+Table1[[#This Row],[ก่อนปลายภาค '[70']]]</f>
        <v>57</v>
      </c>
      <c r="U8" s="11">
        <f t="shared" si="0"/>
        <v>1.5</v>
      </c>
      <c r="V8" s="5" t="str">
        <f>IF(_xlfn.XLOOKUP(Table1[[#This Row],[email]],กิจกรรม_11[Email],กิจกรรม_11[Completion time],0)&lt;&gt;0,"ส่งแล้ว","ยังไม่ส่ง")</f>
        <v>ส่งแล้ว</v>
      </c>
      <c r="W8" s="5" t="str">
        <f>IF(_xlfn.XLOOKUP(Table1[[#This Row],[email]],แบบฝึก_11[Email],แบบฝึก_11[Completion time],0)&lt;&gt;0,"ส่งแล้ว","ยังไม่ส่ง")</f>
        <v>ส่งแล้ว</v>
      </c>
      <c r="X8" s="5" t="str">
        <f>IF(_xlfn.XLOOKUP(Table1[[#This Row],[email]],แบบฝึก_12[Email],แบบฝึก_12[Completion time],0)&lt;&gt;0,"ส่งแล้ว","ยังไม่ส่ง")</f>
        <v>ส่งแล้ว</v>
      </c>
      <c r="Y8" s="5">
        <f>_xlfn.XLOOKUP(Table1[[#This Row],[email]],ท้ายบท_1[Email],ท้ายบท_1[Total points],"ยังไม่ส่ง")</f>
        <v>21</v>
      </c>
      <c r="Z8" s="4">
        <f>_xlfn.XLOOKUP(Table1[[#This Row],[email]],Quiz_1[Email],Quiz_1[Total points],"ยังไม่ส่ง")</f>
        <v>10</v>
      </c>
      <c r="AA8" s="5" t="str">
        <f>IF(_xlfn.XLOOKUP(Table1[[#This Row],[email]],แบบฝึก_21[Email],แบบฝึก_21[Completion time],0)&lt;&gt;0,"ส่งแล้ว","ยังไม่ส่ง")</f>
        <v>ส่งแล้ว</v>
      </c>
      <c r="AB8" s="5" t="str">
        <f>IF(_xlfn.XLOOKUP(Table1[[#This Row],[email]],แบบฝึก_22[Email],แบบฝึก_22[Completion time],0)&lt;&gt;0,"ส่งแล้ว","ยังไม่ส่ง")</f>
        <v>ส่งแล้ว</v>
      </c>
      <c r="AC8" s="5">
        <f>_xlfn.XLOOKUP(Table1[[#This Row],[email]],ท้ายบท_2[Email],ท้ายบท_2[Total points],"ยังไม่ส่ง")</f>
        <v>13</v>
      </c>
      <c r="AD8" s="5">
        <f>_xlfn.XLOOKUP(Table1[[#This Row],[email]],Quiz_2[Email],Quiz_2[Total points],"ยังไม่ส่ง")</f>
        <v>9</v>
      </c>
      <c r="AE8" s="5" t="str">
        <f>IF(_xlfn.XLOOKUP(Table1[[#This Row],[email]],แบบฝึก_31[Email],แบบฝึก_31[Completion time],0)&lt;&gt;0,"ส่งแล้ว","ยังไม่ส่ง")</f>
        <v>ส่งแล้ว</v>
      </c>
      <c r="AF8" s="5">
        <f>_xlfn.XLOOKUP(Table1[[#This Row],[email]],ท้ายบท_3[Email],ท้ายบท_3[Total points],"ยังไม่ส่ง")</f>
        <v>11</v>
      </c>
      <c r="AG8" s="5">
        <f>_xlfn.XLOOKUP(Table1[[#This Row],[email]],Quiz_3[Email],Quiz_3[Total points],"ยังไม่ส่ง")</f>
        <v>7</v>
      </c>
      <c r="AH8" s="12">
        <v>19</v>
      </c>
      <c r="AI8" s="14">
        <v>6</v>
      </c>
      <c r="AJ8" s="12">
        <f>ROUND((Table1[[#This Row],[mid '[20']]]+Table1[[#This Row],[mid '[10']]])/2,0)</f>
        <v>13</v>
      </c>
      <c r="AK8" s="5" t="str">
        <f>IF(_xlfn.XLOOKUP(Table1[[#This Row],[email]],แบบฝึก_41[Email],แบบฝึก_41[Completion time],0)&lt;&gt;0,"ส่งแล้ว","ยังไม่ส่ง")</f>
        <v>ส่งแล้ว</v>
      </c>
      <c r="AL8" s="5" t="str">
        <f>IF(_xlfn.XLOOKUP(Table1[[#This Row],[email]],ท้ายบท_4[Email],ท้ายบท_4[Total points],"ยังไม่ส่ง")&lt;&gt;0,"ส่งแล้ว","ยังไม่ส่ง")</f>
        <v>ยังไม่ส่ง</v>
      </c>
      <c r="AM8" s="5">
        <f>_xlfn.XLOOKUP(Table1[[#This Row],[email]],Quiz_4[Email],Quiz_4[Total points],"ยังไม่ส่ง")</f>
        <v>8</v>
      </c>
      <c r="AN8" s="5" t="str">
        <f>IF(_xlfn.XLOOKUP(Table1[[#This Row],[email]],แบบฝึก_51[Email],แบบฝึก_51[Completion time],0)&lt;&gt;0,"ส่งแล้ว","ยังไม่ส่ง")</f>
        <v>ส่งแล้ว</v>
      </c>
      <c r="AO8" s="5" t="str">
        <f>IF(_xlfn.XLOOKUP(Table1[[#This Row],[email]],แบบฝึก_52[Email],แบบฝึก_52[Completion time],0)&lt;&gt;0,"ส่งแล้ว","ยังไม่ส่ง")</f>
        <v>ส่งแล้ว</v>
      </c>
      <c r="AP8" s="5">
        <f>_xlfn.XLOOKUP(Table1[[#This Row],[email]],ท้ายบท_5[Email],ท้ายบท_5[Total points],"ยังไม่ส่ง")</f>
        <v>14</v>
      </c>
      <c r="AQ8" s="5">
        <f>_xlfn.XLOOKUP(Table1[[#This Row],[email]],Quiz_5[Email],Quiz_5[Total points],"ยังไม่ส่ง")</f>
        <v>6</v>
      </c>
      <c r="AR8" s="37"/>
      <c r="AS8" s="4" t="str">
        <f>IF(M8&lt;10,"ยังไม่ซ่อม",IF(Table1[[#This Row],[ซ่อมแล้วกลางภาค]]="ซ่อมแล้ว","ซ่อมแล้ว","ไม่ต้องซ่อม"))</f>
        <v>ไม่ต้องซ่อม</v>
      </c>
      <c r="BN8" s="34">
        <v>7</v>
      </c>
      <c r="BO8" s="31">
        <v>40</v>
      </c>
      <c r="BP8" s="31">
        <v>11.425000000000001</v>
      </c>
      <c r="BQ8" s="31">
        <v>15.425000000000001</v>
      </c>
      <c r="BR8" s="31">
        <v>6.4</v>
      </c>
      <c r="BS8" s="4">
        <f>COUNTIFS(Table1[room],BN8,Table1[กลางภาค '[20']],"&lt;10")</f>
        <v>8</v>
      </c>
      <c r="BT8" s="4">
        <f>COUNTIFS(Table1[room],BN8,Table1[กลางภาค '[20']],"&gt;=10")</f>
        <v>32</v>
      </c>
    </row>
    <row r="9" spans="1:72" ht="19.5" x14ac:dyDescent="0.4">
      <c r="A9" s="21">
        <v>8</v>
      </c>
      <c r="B9" s="4">
        <v>1</v>
      </c>
      <c r="C9" s="4">
        <v>8</v>
      </c>
      <c r="D9" s="4" t="s">
        <v>32367</v>
      </c>
      <c r="E9" s="4" t="s">
        <v>32346</v>
      </c>
      <c r="F9" s="4" t="s">
        <v>32368</v>
      </c>
      <c r="G9" s="4" t="s">
        <v>32369</v>
      </c>
      <c r="H9" s="4" t="s">
        <v>1230</v>
      </c>
      <c r="I9" s="24">
        <f>ROUND(COUNTIF(Table1[[#This Row],[กิจกรรม 1.1]:[ท้ายบท 1]],"&lt;&gt;ยังไม่ส่ง")*2+IF(Table1[[#This Row],[Quiz 1]]&lt;&gt;"ยังไม่ส่ง",Table1[[#This Row],[Quiz 1]]*2/10,0),0)</f>
        <v>10</v>
      </c>
      <c r="J9" s="24">
        <f>ROUND(COUNTIF(Table1[[#This Row],[แบบฝึก 2.1]:[ท้ายบท 2]],"&lt;&gt;ยังไม่ส่ง")*8/3+IF(Table1[[#This Row],[Quiz 2]]&lt;&gt;"ยังไม่ส่ง",Table1[[#This Row],[Quiz 2]]*2/10,0),0)</f>
        <v>10</v>
      </c>
      <c r="K9" s="24">
        <f>ROUND(COUNTIF(Table1[[#This Row],[แบบฝึก 3.1]:[ท้ายบท 3]],"&lt;&gt;ยังไม่ส่ง")*3/2+IF(Table1[[#This Row],[Quiz 3]]&lt;&gt;"ยังไม่ส่ง",Table1[[#This Row],[Quiz 3]]*2/10,0),0)</f>
        <v>4</v>
      </c>
      <c r="L9" s="12">
        <f>Table1[[#This Row],[บท 1 '[10']]]+Table1[[#This Row],[บท 2 '[10']]]+Table1[[#This Row],[บท 3 '[5']]]</f>
        <v>24</v>
      </c>
      <c r="M9" s="12">
        <f>IF(Table1[[#This Row],[ซ่อมแล้วกลางภาค]]="ซ่อมแล้ว",10,Table1[[#This Row],[MID '[20']2]])</f>
        <v>14</v>
      </c>
      <c r="N9" s="28">
        <f>ROUND(COUNTIF(Table1[[#This Row],[แบบฝึก 4.1]:[ท้ายบท 4]],"&lt;&gt;ยังไม่ส่ง")*8/2+IF(Table1[[#This Row],[Quiz 4]]&lt;&gt;"ยังไม่ส่ง",Table1[[#This Row],[Quiz 4]]*2/10,0),0)</f>
        <v>10</v>
      </c>
      <c r="O9" s="12">
        <v>5</v>
      </c>
      <c r="P9" s="12">
        <f>ROUND(COUNTIF(Table1[[#This Row],[แบบฝึก 5.1]:[ท้ายบท 5]],"&lt;&gt;ยังไม่ส่ง")*8/3+IF(Table1[[#This Row],[Quiz 5]]&lt;&gt;"ยังไม่ส่ง",Table1[[#This Row],[Quiz 5]]*2/10,0),0)</f>
        <v>9</v>
      </c>
      <c r="Q9" s="12">
        <f>Table1[[#This Row],[บท 4 '[10']]]+Table1[[#This Row],[นำเสนอ '[5']]]+Table1[[#This Row],[บท 5 '[10']]]</f>
        <v>24</v>
      </c>
      <c r="R9" s="12">
        <f>Table1[[#This Row],[ก่อนกลางภาค '[25']]]+Table1[[#This Row],[กลางภาค '[20']]]+Table1[[#This Row],[หลังกลางภาค '[25']]]</f>
        <v>62</v>
      </c>
      <c r="S9" s="12"/>
      <c r="T9" s="12">
        <f>Table1[[#This Row],[ปลายภาค '[30']]]+Table1[[#This Row],[ก่อนปลายภาค '[70']]]</f>
        <v>62</v>
      </c>
      <c r="U9" s="11">
        <f t="shared" si="0"/>
        <v>2</v>
      </c>
      <c r="V9" s="5" t="str">
        <f>IF(_xlfn.XLOOKUP(Table1[[#This Row],[email]],กิจกรรม_11[Email],กิจกรรม_11[Completion time],0)&lt;&gt;0,"ส่งแล้ว","ยังไม่ส่ง")</f>
        <v>ส่งแล้ว</v>
      </c>
      <c r="W9" s="5" t="str">
        <f>IF(_xlfn.XLOOKUP(Table1[[#This Row],[email]],แบบฝึก_11[Email],แบบฝึก_11[Completion time],0)&lt;&gt;0,"ส่งแล้ว","ยังไม่ส่ง")</f>
        <v>ส่งแล้ว</v>
      </c>
      <c r="X9" s="5" t="str">
        <f>IF(_xlfn.XLOOKUP(Table1[[#This Row],[email]],แบบฝึก_12[Email],แบบฝึก_12[Completion time],0)&lt;&gt;0,"ส่งแล้ว","ยังไม่ส่ง")</f>
        <v>ส่งแล้ว</v>
      </c>
      <c r="Y9" s="5">
        <f>_xlfn.XLOOKUP(Table1[[#This Row],[email]],ท้ายบท_1[Email],ท้ายบท_1[Total points],"ยังไม่ส่ง")</f>
        <v>21</v>
      </c>
      <c r="Z9" s="4">
        <f>_xlfn.XLOOKUP(Table1[[#This Row],[email]],Quiz_1[Email],Quiz_1[Total points],"ยังไม่ส่ง")</f>
        <v>9</v>
      </c>
      <c r="AA9" s="5" t="str">
        <f>IF(_xlfn.XLOOKUP(Table1[[#This Row],[email]],แบบฝึก_21[Email],แบบฝึก_21[Completion time],0)&lt;&gt;0,"ส่งแล้ว","ยังไม่ส่ง")</f>
        <v>ส่งแล้ว</v>
      </c>
      <c r="AB9" s="5" t="str">
        <f>IF(_xlfn.XLOOKUP(Table1[[#This Row],[email]],แบบฝึก_22[Email],แบบฝึก_22[Completion time],0)&lt;&gt;0,"ส่งแล้ว","ยังไม่ส่ง")</f>
        <v>ส่งแล้ว</v>
      </c>
      <c r="AC9" s="5">
        <f>_xlfn.XLOOKUP(Table1[[#This Row],[email]],ท้ายบท_2[Email],ท้ายบท_2[Total points],"ยังไม่ส่ง")</f>
        <v>12</v>
      </c>
      <c r="AD9" s="5">
        <f>_xlfn.XLOOKUP(Table1[[#This Row],[email]],Quiz_2[Email],Quiz_2[Total points],"ยังไม่ส่ง")</f>
        <v>9</v>
      </c>
      <c r="AE9" s="5" t="str">
        <f>IF(_xlfn.XLOOKUP(Table1[[#This Row],[email]],แบบฝึก_31[Email],แบบฝึก_31[Completion time],0)&lt;&gt;0,"ส่งแล้ว","ยังไม่ส่ง")</f>
        <v>ส่งแล้ว</v>
      </c>
      <c r="AF9" s="5">
        <f>_xlfn.XLOOKUP(Table1[[#This Row],[email]],ท้ายบท_3[Email],ท้ายบท_3[Total points],"ยังไม่ส่ง")</f>
        <v>9</v>
      </c>
      <c r="AG9" s="5">
        <f>_xlfn.XLOOKUP(Table1[[#This Row],[email]],Quiz_3[Email],Quiz_3[Total points],"ยังไม่ส่ง")</f>
        <v>7</v>
      </c>
      <c r="AH9" s="12">
        <v>19</v>
      </c>
      <c r="AI9" s="14">
        <v>9</v>
      </c>
      <c r="AJ9" s="12">
        <f>ROUND((Table1[[#This Row],[mid '[20']]]+Table1[[#This Row],[mid '[10']]])/2,0)</f>
        <v>14</v>
      </c>
      <c r="AK9" s="5" t="str">
        <f>IF(_xlfn.XLOOKUP(Table1[[#This Row],[email]],แบบฝึก_41[Email],แบบฝึก_41[Completion time],0)&lt;&gt;0,"ส่งแล้ว","ยังไม่ส่ง")</f>
        <v>ส่งแล้ว</v>
      </c>
      <c r="AL9" s="5" t="str">
        <f>IF(_xlfn.XLOOKUP(Table1[[#This Row],[email]],ท้ายบท_4[Email],ท้ายบท_4[Total points],"ยังไม่ส่ง")&lt;&gt;0,"ส่งแล้ว","ยังไม่ส่ง")</f>
        <v>ส่งแล้ว</v>
      </c>
      <c r="AM9" s="5">
        <f>_xlfn.XLOOKUP(Table1[[#This Row],[email]],Quiz_4[Email],Quiz_4[Total points],"ยังไม่ส่ง")</f>
        <v>8</v>
      </c>
      <c r="AN9" s="5" t="str">
        <f>IF(_xlfn.XLOOKUP(Table1[[#This Row],[email]],แบบฝึก_51[Email],แบบฝึก_51[Completion time],0)&lt;&gt;0,"ส่งแล้ว","ยังไม่ส่ง")</f>
        <v>ส่งแล้ว</v>
      </c>
      <c r="AO9" s="5" t="str">
        <f>IF(_xlfn.XLOOKUP(Table1[[#This Row],[email]],แบบฝึก_52[Email],แบบฝึก_52[Completion time],0)&lt;&gt;0,"ส่งแล้ว","ยังไม่ส่ง")</f>
        <v>ส่งแล้ว</v>
      </c>
      <c r="AP9" s="5">
        <f>_xlfn.XLOOKUP(Table1[[#This Row],[email]],ท้ายบท_5[Email],ท้ายบท_5[Total points],"ยังไม่ส่ง")</f>
        <v>14</v>
      </c>
      <c r="AQ9" s="5">
        <f>_xlfn.XLOOKUP(Table1[[#This Row],[email]],Quiz_5[Email],Quiz_5[Total points],"ยังไม่ส่ง")</f>
        <v>6</v>
      </c>
      <c r="AR9" s="37"/>
      <c r="AS9" s="4" t="str">
        <f>IF(M9&lt;10,"ยังไม่ซ่อม",IF(Table1[[#This Row],[ซ่อมแล้วกลางภาค]]="ซ่อมแล้ว","ซ่อมแล้ว","ไม่ต้องซ่อม"))</f>
        <v>ไม่ต้องซ่อม</v>
      </c>
      <c r="BN9" s="34">
        <v>8</v>
      </c>
      <c r="BO9" s="31">
        <v>40</v>
      </c>
      <c r="BP9" s="31">
        <v>11.824999999999999</v>
      </c>
      <c r="BQ9" s="31">
        <v>16.024999999999999</v>
      </c>
      <c r="BR9" s="31">
        <v>6.0250000000000004</v>
      </c>
      <c r="BS9" s="4">
        <f>COUNTIFS(Table1[room],BN9,Table1[กลางภาค '[20']],"&lt;10")</f>
        <v>5</v>
      </c>
      <c r="BT9" s="4">
        <f>COUNTIFS(Table1[room],BN9,Table1[กลางภาค '[20']],"&gt;=10")</f>
        <v>35</v>
      </c>
    </row>
    <row r="10" spans="1:72" ht="19.5" x14ac:dyDescent="0.4">
      <c r="A10" s="21">
        <v>9</v>
      </c>
      <c r="B10" s="4">
        <v>1</v>
      </c>
      <c r="C10" s="4">
        <v>9</v>
      </c>
      <c r="D10" s="4" t="s">
        <v>32370</v>
      </c>
      <c r="E10" s="4" t="s">
        <v>32346</v>
      </c>
      <c r="F10" s="4" t="s">
        <v>32371</v>
      </c>
      <c r="G10" s="4" t="s">
        <v>32372</v>
      </c>
      <c r="H10" s="4" t="s">
        <v>1484</v>
      </c>
      <c r="I10" s="24">
        <f>ROUND(COUNTIF(Table1[[#This Row],[กิจกรรม 1.1]:[ท้ายบท 1]],"&lt;&gt;ยังไม่ส่ง")*2+IF(Table1[[#This Row],[Quiz 1]]&lt;&gt;"ยังไม่ส่ง",Table1[[#This Row],[Quiz 1]]*2/10,0),0)</f>
        <v>10</v>
      </c>
      <c r="J10" s="24">
        <f>ROUND(COUNTIF(Table1[[#This Row],[แบบฝึก 2.1]:[ท้ายบท 2]],"&lt;&gt;ยังไม่ส่ง")*8/3+IF(Table1[[#This Row],[Quiz 2]]&lt;&gt;"ยังไม่ส่ง",Table1[[#This Row],[Quiz 2]]*2/10,0),0)</f>
        <v>10</v>
      </c>
      <c r="K10" s="24">
        <f>ROUND(COUNTIF(Table1[[#This Row],[แบบฝึก 3.1]:[ท้ายบท 3]],"&lt;&gt;ยังไม่ส่ง")*3/2+IF(Table1[[#This Row],[Quiz 3]]&lt;&gt;"ยังไม่ส่ง",Table1[[#This Row],[Quiz 3]]*2/10,0),0)</f>
        <v>4</v>
      </c>
      <c r="L10" s="12">
        <f>Table1[[#This Row],[บท 1 '[10']]]+Table1[[#This Row],[บท 2 '[10']]]+Table1[[#This Row],[บท 3 '[5']]]</f>
        <v>24</v>
      </c>
      <c r="M10" s="12">
        <f>IF(Table1[[#This Row],[ซ่อมแล้วกลางภาค]]="ซ่อมแล้ว",10,Table1[[#This Row],[MID '[20']2]])</f>
        <v>17</v>
      </c>
      <c r="N10" s="28">
        <f>ROUND(COUNTIF(Table1[[#This Row],[แบบฝึก 4.1]:[ท้ายบท 4]],"&lt;&gt;ยังไม่ส่ง")*8/2+IF(Table1[[#This Row],[Quiz 4]]&lt;&gt;"ยังไม่ส่ง",Table1[[#This Row],[Quiz 4]]*2/10,0),0)</f>
        <v>6</v>
      </c>
      <c r="O10" s="12">
        <v>5</v>
      </c>
      <c r="P10" s="12">
        <f>ROUND(COUNTIF(Table1[[#This Row],[แบบฝึก 5.1]:[ท้ายบท 5]],"&lt;&gt;ยังไม่ส่ง")*8/3+IF(Table1[[#This Row],[Quiz 5]]&lt;&gt;"ยังไม่ส่ง",Table1[[#This Row],[Quiz 5]]*2/10,0),0)</f>
        <v>9</v>
      </c>
      <c r="Q10" s="12">
        <f>Table1[[#This Row],[บท 4 '[10']]]+Table1[[#This Row],[นำเสนอ '[5']]]+Table1[[#This Row],[บท 5 '[10']]]</f>
        <v>20</v>
      </c>
      <c r="R10" s="12">
        <f>Table1[[#This Row],[ก่อนกลางภาค '[25']]]+Table1[[#This Row],[กลางภาค '[20']]]+Table1[[#This Row],[หลังกลางภาค '[25']]]</f>
        <v>61</v>
      </c>
      <c r="S10" s="12"/>
      <c r="T10" s="12">
        <f>Table1[[#This Row],[ปลายภาค '[30']]]+Table1[[#This Row],[ก่อนปลายภาค '[70']]]</f>
        <v>61</v>
      </c>
      <c r="U10" s="11">
        <f t="shared" si="0"/>
        <v>2</v>
      </c>
      <c r="V10" s="5" t="str">
        <f>IF(_xlfn.XLOOKUP(Table1[[#This Row],[email]],กิจกรรม_11[Email],กิจกรรม_11[Completion time],0)&lt;&gt;0,"ส่งแล้ว","ยังไม่ส่ง")</f>
        <v>ส่งแล้ว</v>
      </c>
      <c r="W10" s="5" t="str">
        <f>IF(_xlfn.XLOOKUP(Table1[[#This Row],[email]],แบบฝึก_11[Email],แบบฝึก_11[Completion time],0)&lt;&gt;0,"ส่งแล้ว","ยังไม่ส่ง")</f>
        <v>ส่งแล้ว</v>
      </c>
      <c r="X10" s="5" t="str">
        <f>IF(_xlfn.XLOOKUP(Table1[[#This Row],[email]],แบบฝึก_12[Email],แบบฝึก_12[Completion time],0)&lt;&gt;0,"ส่งแล้ว","ยังไม่ส่ง")</f>
        <v>ส่งแล้ว</v>
      </c>
      <c r="Y10" s="5">
        <f>_xlfn.XLOOKUP(Table1[[#This Row],[email]],ท้ายบท_1[Email],ท้ายบท_1[Total points],"ยังไม่ส่ง")</f>
        <v>21</v>
      </c>
      <c r="Z10" s="4">
        <f>_xlfn.XLOOKUP(Table1[[#This Row],[email]],Quiz_1[Email],Quiz_1[Total points],"ยังไม่ส่ง")</f>
        <v>9</v>
      </c>
      <c r="AA10" s="5" t="str">
        <f>IF(_xlfn.XLOOKUP(Table1[[#This Row],[email]],แบบฝึก_21[Email],แบบฝึก_21[Completion time],0)&lt;&gt;0,"ส่งแล้ว","ยังไม่ส่ง")</f>
        <v>ส่งแล้ว</v>
      </c>
      <c r="AB10" s="5" t="str">
        <f>IF(_xlfn.XLOOKUP(Table1[[#This Row],[email]],แบบฝึก_22[Email],แบบฝึก_22[Completion time],0)&lt;&gt;0,"ส่งแล้ว","ยังไม่ส่ง")</f>
        <v>ส่งแล้ว</v>
      </c>
      <c r="AC10" s="5">
        <f>_xlfn.XLOOKUP(Table1[[#This Row],[email]],ท้ายบท_2[Email],ท้ายบท_2[Total points],"ยังไม่ส่ง")</f>
        <v>13</v>
      </c>
      <c r="AD10" s="5">
        <f>_xlfn.XLOOKUP(Table1[[#This Row],[email]],Quiz_2[Email],Quiz_2[Total points],"ยังไม่ส่ง")</f>
        <v>9</v>
      </c>
      <c r="AE10" s="5" t="str">
        <f>IF(_xlfn.XLOOKUP(Table1[[#This Row],[email]],แบบฝึก_31[Email],แบบฝึก_31[Completion time],0)&lt;&gt;0,"ส่งแล้ว","ยังไม่ส่ง")</f>
        <v>ส่งแล้ว</v>
      </c>
      <c r="AF10" s="5">
        <f>_xlfn.XLOOKUP(Table1[[#This Row],[email]],ท้ายบท_3[Email],ท้ายบท_3[Total points],"ยังไม่ส่ง")</f>
        <v>9</v>
      </c>
      <c r="AG10" s="5">
        <f>_xlfn.XLOOKUP(Table1[[#This Row],[email]],Quiz_3[Email],Quiz_3[Total points],"ยังไม่ส่ง")</f>
        <v>6</v>
      </c>
      <c r="AH10" s="12">
        <v>25</v>
      </c>
      <c r="AI10" s="14">
        <v>8</v>
      </c>
      <c r="AJ10" s="12">
        <f>ROUND((Table1[[#This Row],[mid '[20']]]+Table1[[#This Row],[mid '[10']]])/2,0)</f>
        <v>17</v>
      </c>
      <c r="AK10" s="5" t="str">
        <f>IF(_xlfn.XLOOKUP(Table1[[#This Row],[email]],แบบฝึก_41[Email],แบบฝึก_41[Completion time],0)&lt;&gt;0,"ส่งแล้ว","ยังไม่ส่ง")</f>
        <v>ส่งแล้ว</v>
      </c>
      <c r="AL10" s="5" t="str">
        <f>IF(_xlfn.XLOOKUP(Table1[[#This Row],[email]],ท้ายบท_4[Email],ท้ายบท_4[Total points],"ยังไม่ส่ง")&lt;&gt;0,"ส่งแล้ว","ยังไม่ส่ง")</f>
        <v>ยังไม่ส่ง</v>
      </c>
      <c r="AM10" s="5">
        <f>_xlfn.XLOOKUP(Table1[[#This Row],[email]],Quiz_4[Email],Quiz_4[Total points],"ยังไม่ส่ง")</f>
        <v>9</v>
      </c>
      <c r="AN10" s="5" t="str">
        <f>IF(_xlfn.XLOOKUP(Table1[[#This Row],[email]],แบบฝึก_51[Email],แบบฝึก_51[Completion time],0)&lt;&gt;0,"ส่งแล้ว","ยังไม่ส่ง")</f>
        <v>ส่งแล้ว</v>
      </c>
      <c r="AO10" s="5" t="str">
        <f>IF(_xlfn.XLOOKUP(Table1[[#This Row],[email]],แบบฝึก_52[Email],แบบฝึก_52[Completion time],0)&lt;&gt;0,"ส่งแล้ว","ยังไม่ส่ง")</f>
        <v>ส่งแล้ว</v>
      </c>
      <c r="AP10" s="5">
        <f>_xlfn.XLOOKUP(Table1[[#This Row],[email]],ท้ายบท_5[Email],ท้ายบท_5[Total points],"ยังไม่ส่ง")</f>
        <v>18</v>
      </c>
      <c r="AQ10" s="5">
        <f>_xlfn.XLOOKUP(Table1[[#This Row],[email]],Quiz_5[Email],Quiz_5[Total points],"ยังไม่ส่ง")</f>
        <v>7</v>
      </c>
      <c r="AR10" s="37"/>
      <c r="AS10" s="4" t="str">
        <f>IF(M10&lt;10,"ยังไม่ซ่อม",IF(Table1[[#This Row],[ซ่อมแล้วกลางภาค]]="ซ่อมแล้ว","ซ่อมแล้ว","ไม่ต้องซ่อม"))</f>
        <v>ไม่ต้องซ่อม</v>
      </c>
      <c r="BN10" s="34">
        <v>9</v>
      </c>
      <c r="BO10" s="31">
        <v>40</v>
      </c>
      <c r="BP10" s="31">
        <v>12.125</v>
      </c>
      <c r="BQ10" s="31">
        <v>16.850000000000001</v>
      </c>
      <c r="BR10" s="31">
        <v>6.6</v>
      </c>
      <c r="BS10" s="4">
        <f>COUNTIFS(Table1[room],BN10,Table1[กลางภาค '[20']],"&lt;10")</f>
        <v>0</v>
      </c>
      <c r="BT10" s="4">
        <f>COUNTIFS(Table1[room],BN10,Table1[กลางภาค '[20']],"&gt;=10")</f>
        <v>40</v>
      </c>
    </row>
    <row r="11" spans="1:72" ht="19.5" x14ac:dyDescent="0.4">
      <c r="A11" s="21">
        <v>10</v>
      </c>
      <c r="B11" s="4">
        <v>1</v>
      </c>
      <c r="C11" s="4">
        <v>10</v>
      </c>
      <c r="D11" s="4" t="s">
        <v>32373</v>
      </c>
      <c r="E11" s="4" t="s">
        <v>32346</v>
      </c>
      <c r="F11" s="4" t="s">
        <v>32374</v>
      </c>
      <c r="G11" s="4" t="s">
        <v>32375</v>
      </c>
      <c r="H11" s="4" t="s">
        <v>1201</v>
      </c>
      <c r="I11" s="24">
        <f>ROUND(COUNTIF(Table1[[#This Row],[กิจกรรม 1.1]:[ท้ายบท 1]],"&lt;&gt;ยังไม่ส่ง")*2+IF(Table1[[#This Row],[Quiz 1]]&lt;&gt;"ยังไม่ส่ง",Table1[[#This Row],[Quiz 1]]*2/10,0),0)</f>
        <v>10</v>
      </c>
      <c r="J11" s="24">
        <f>ROUND(COUNTIF(Table1[[#This Row],[แบบฝึก 2.1]:[ท้ายบท 2]],"&lt;&gt;ยังไม่ส่ง")*8/3+IF(Table1[[#This Row],[Quiz 2]]&lt;&gt;"ยังไม่ส่ง",Table1[[#This Row],[Quiz 2]]*2/10,0),0)</f>
        <v>10</v>
      </c>
      <c r="K11" s="24">
        <f>ROUND(COUNTIF(Table1[[#This Row],[แบบฝึก 3.1]:[ท้ายบท 3]],"&lt;&gt;ยังไม่ส่ง")*3/2+IF(Table1[[#This Row],[Quiz 3]]&lt;&gt;"ยังไม่ส่ง",Table1[[#This Row],[Quiz 3]]*2/10,0),0)</f>
        <v>3</v>
      </c>
      <c r="L11" s="12">
        <f>Table1[[#This Row],[บท 1 '[10']]]+Table1[[#This Row],[บท 2 '[10']]]+Table1[[#This Row],[บท 3 '[5']]]</f>
        <v>23</v>
      </c>
      <c r="M11" s="12">
        <f>IF(Table1[[#This Row],[ซ่อมแล้วกลางภาค]]="ซ่อมแล้ว",10,Table1[[#This Row],[MID '[20']2]])</f>
        <v>16</v>
      </c>
      <c r="N11" s="28">
        <f>ROUND(COUNTIF(Table1[[#This Row],[แบบฝึก 4.1]:[ท้ายบท 4]],"&lt;&gt;ยังไม่ส่ง")*8/2+IF(Table1[[#This Row],[Quiz 4]]&lt;&gt;"ยังไม่ส่ง",Table1[[#This Row],[Quiz 4]]*2/10,0),0)</f>
        <v>6</v>
      </c>
      <c r="O11" s="12">
        <v>5</v>
      </c>
      <c r="P11" s="12">
        <f>ROUND(COUNTIF(Table1[[#This Row],[แบบฝึก 5.1]:[ท้ายบท 5]],"&lt;&gt;ยังไม่ส่ง")*8/3+IF(Table1[[#This Row],[Quiz 5]]&lt;&gt;"ยังไม่ส่ง",Table1[[#This Row],[Quiz 5]]*2/10,0),0)</f>
        <v>9</v>
      </c>
      <c r="Q11" s="12">
        <f>Table1[[#This Row],[บท 4 '[10']]]+Table1[[#This Row],[นำเสนอ '[5']]]+Table1[[#This Row],[บท 5 '[10']]]</f>
        <v>20</v>
      </c>
      <c r="R11" s="12">
        <f>Table1[[#This Row],[ก่อนกลางภาค '[25']]]+Table1[[#This Row],[กลางภาค '[20']]]+Table1[[#This Row],[หลังกลางภาค '[25']]]</f>
        <v>59</v>
      </c>
      <c r="S11" s="12"/>
      <c r="T11" s="12">
        <f>Table1[[#This Row],[ปลายภาค '[30']]]+Table1[[#This Row],[ก่อนปลายภาค '[70']]]</f>
        <v>59</v>
      </c>
      <c r="U11" s="11">
        <f t="shared" si="0"/>
        <v>1.5</v>
      </c>
      <c r="V11" s="5" t="str">
        <f>IF(_xlfn.XLOOKUP(Table1[[#This Row],[email]],กิจกรรม_11[Email],กิจกรรม_11[Completion time],0)&lt;&gt;0,"ส่งแล้ว","ยังไม่ส่ง")</f>
        <v>ส่งแล้ว</v>
      </c>
      <c r="W11" s="5" t="str">
        <f>IF(_xlfn.XLOOKUP(Table1[[#This Row],[email]],แบบฝึก_11[Email],แบบฝึก_11[Completion time],0)&lt;&gt;0,"ส่งแล้ว","ยังไม่ส่ง")</f>
        <v>ส่งแล้ว</v>
      </c>
      <c r="X11" s="5" t="str">
        <f>IF(_xlfn.XLOOKUP(Table1[[#This Row],[email]],แบบฝึก_12[Email],แบบฝึก_12[Completion time],0)&lt;&gt;0,"ส่งแล้ว","ยังไม่ส่ง")</f>
        <v>ส่งแล้ว</v>
      </c>
      <c r="Y11" s="5">
        <f>_xlfn.XLOOKUP(Table1[[#This Row],[email]],ท้ายบท_1[Email],ท้ายบท_1[Total points],"ยังไม่ส่ง")</f>
        <v>21</v>
      </c>
      <c r="Z11" s="4">
        <f>_xlfn.XLOOKUP(Table1[[#This Row],[email]],Quiz_1[Email],Quiz_1[Total points],"ยังไม่ส่ง")</f>
        <v>8</v>
      </c>
      <c r="AA11" s="5" t="str">
        <f>IF(_xlfn.XLOOKUP(Table1[[#This Row],[email]],แบบฝึก_21[Email],แบบฝึก_21[Completion time],0)&lt;&gt;0,"ส่งแล้ว","ยังไม่ส่ง")</f>
        <v>ส่งแล้ว</v>
      </c>
      <c r="AB11" s="5" t="str">
        <f>IF(_xlfn.XLOOKUP(Table1[[#This Row],[email]],แบบฝึก_22[Email],แบบฝึก_22[Completion time],0)&lt;&gt;0,"ส่งแล้ว","ยังไม่ส่ง")</f>
        <v>ส่งแล้ว</v>
      </c>
      <c r="AC11" s="5">
        <f>_xlfn.XLOOKUP(Table1[[#This Row],[email]],ท้ายบท_2[Email],ท้ายบท_2[Total points],"ยังไม่ส่ง")</f>
        <v>13</v>
      </c>
      <c r="AD11" s="5">
        <f>_xlfn.XLOOKUP(Table1[[#This Row],[email]],Quiz_2[Email],Quiz_2[Total points],"ยังไม่ส่ง")</f>
        <v>9</v>
      </c>
      <c r="AE11" s="5" t="str">
        <f>IF(_xlfn.XLOOKUP(Table1[[#This Row],[email]],แบบฝึก_31[Email],แบบฝึก_31[Completion time],0)&lt;&gt;0,"ส่งแล้ว","ยังไม่ส่ง")</f>
        <v>ส่งแล้ว</v>
      </c>
      <c r="AF11" s="5">
        <f>_xlfn.XLOOKUP(Table1[[#This Row],[email]],ท้ายบท_3[Email],ท้ายบท_3[Total points],"ยังไม่ส่ง")</f>
        <v>10</v>
      </c>
      <c r="AG11" s="5" t="str">
        <f>_xlfn.XLOOKUP(Table1[[#This Row],[email]],Quiz_3[Email],Quiz_3[Total points],"ยังไม่ส่ง")</f>
        <v>ยังไม่ส่ง</v>
      </c>
      <c r="AH11" s="12">
        <v>22</v>
      </c>
      <c r="AI11" s="14">
        <v>9</v>
      </c>
      <c r="AJ11" s="12">
        <f>ROUND((Table1[[#This Row],[mid '[20']]]+Table1[[#This Row],[mid '[10']]])/2,0)</f>
        <v>16</v>
      </c>
      <c r="AK11" s="5" t="str">
        <f>IF(_xlfn.XLOOKUP(Table1[[#This Row],[email]],แบบฝึก_41[Email],แบบฝึก_41[Completion time],0)&lt;&gt;0,"ส่งแล้ว","ยังไม่ส่ง")</f>
        <v>ส่งแล้ว</v>
      </c>
      <c r="AL11" s="5" t="str">
        <f>IF(_xlfn.XLOOKUP(Table1[[#This Row],[email]],ท้ายบท_4[Email],ท้ายบท_4[Total points],"ยังไม่ส่ง")&lt;&gt;0,"ส่งแล้ว","ยังไม่ส่ง")</f>
        <v>ยังไม่ส่ง</v>
      </c>
      <c r="AM11" s="5">
        <f>_xlfn.XLOOKUP(Table1[[#This Row],[email]],Quiz_4[Email],Quiz_4[Total points],"ยังไม่ส่ง")</f>
        <v>8</v>
      </c>
      <c r="AN11" s="5" t="str">
        <f>IF(_xlfn.XLOOKUP(Table1[[#This Row],[email]],แบบฝึก_51[Email],แบบฝึก_51[Completion time],0)&lt;&gt;0,"ส่งแล้ว","ยังไม่ส่ง")</f>
        <v>ส่งแล้ว</v>
      </c>
      <c r="AO11" s="5" t="str">
        <f>IF(_xlfn.XLOOKUP(Table1[[#This Row],[email]],แบบฝึก_52[Email],แบบฝึก_52[Completion time],0)&lt;&gt;0,"ส่งแล้ว","ยังไม่ส่ง")</f>
        <v>ส่งแล้ว</v>
      </c>
      <c r="AP11" s="5">
        <f>_xlfn.XLOOKUP(Table1[[#This Row],[email]],ท้ายบท_5[Email],ท้ายบท_5[Total points],"ยังไม่ส่ง")</f>
        <v>14</v>
      </c>
      <c r="AQ11" s="5">
        <f>_xlfn.XLOOKUP(Table1[[#This Row],[email]],Quiz_5[Email],Quiz_5[Total points],"ยังไม่ส่ง")</f>
        <v>6</v>
      </c>
      <c r="AR11" s="37"/>
      <c r="AS11" s="4" t="str">
        <f>IF(M11&lt;10,"ยังไม่ซ่อม",IF(Table1[[#This Row],[ซ่อมแล้วกลางภาค]]="ซ่อมแล้ว","ซ่อมแล้ว","ไม่ต้องซ่อม"))</f>
        <v>ไม่ต้องซ่อม</v>
      </c>
      <c r="BN11" s="34">
        <v>10</v>
      </c>
      <c r="BO11" s="31">
        <v>40</v>
      </c>
      <c r="BP11" s="31">
        <v>12.225</v>
      </c>
      <c r="BQ11" s="31">
        <v>16.45</v>
      </c>
      <c r="BR11" s="31">
        <v>7.05</v>
      </c>
      <c r="BS11" s="4">
        <f>COUNTIFS(Table1[room],BN11,Table1[กลางภาค '[20']],"&lt;10")</f>
        <v>8</v>
      </c>
      <c r="BT11" s="4">
        <f>COUNTIFS(Table1[room],BN11,Table1[กลางภาค '[20']],"&gt;=10")</f>
        <v>32</v>
      </c>
    </row>
    <row r="12" spans="1:72" ht="19.5" x14ac:dyDescent="0.4">
      <c r="A12" s="21">
        <v>11</v>
      </c>
      <c r="B12" s="4">
        <v>1</v>
      </c>
      <c r="C12" s="4">
        <v>11</v>
      </c>
      <c r="D12" s="4" t="s">
        <v>32376</v>
      </c>
      <c r="E12" s="4" t="s">
        <v>32346</v>
      </c>
      <c r="F12" s="4" t="s">
        <v>32377</v>
      </c>
      <c r="G12" s="4" t="s">
        <v>32378</v>
      </c>
      <c r="H12" s="4" t="s">
        <v>1242</v>
      </c>
      <c r="I12" s="24">
        <f>ROUND(COUNTIF(Table1[[#This Row],[กิจกรรม 1.1]:[ท้ายบท 1]],"&lt;&gt;ยังไม่ส่ง")*2+IF(Table1[[#This Row],[Quiz 1]]&lt;&gt;"ยังไม่ส่ง",Table1[[#This Row],[Quiz 1]]*2/10,0),0)</f>
        <v>10</v>
      </c>
      <c r="J12" s="24">
        <f>ROUND(COUNTIF(Table1[[#This Row],[แบบฝึก 2.1]:[ท้ายบท 2]],"&lt;&gt;ยังไม่ส่ง")*8/3+IF(Table1[[#This Row],[Quiz 2]]&lt;&gt;"ยังไม่ส่ง",Table1[[#This Row],[Quiz 2]]*2/10,0),0)</f>
        <v>10</v>
      </c>
      <c r="K12" s="24">
        <f>ROUND(COUNTIF(Table1[[#This Row],[แบบฝึก 3.1]:[ท้ายบท 3]],"&lt;&gt;ยังไม่ส่ง")*3/2+IF(Table1[[#This Row],[Quiz 3]]&lt;&gt;"ยังไม่ส่ง",Table1[[#This Row],[Quiz 3]]*2/10,0),0)</f>
        <v>4</v>
      </c>
      <c r="L12" s="12">
        <f>Table1[[#This Row],[บท 1 '[10']]]+Table1[[#This Row],[บท 2 '[10']]]+Table1[[#This Row],[บท 3 '[5']]]</f>
        <v>24</v>
      </c>
      <c r="M12" s="12">
        <f>IF(Table1[[#This Row],[ซ่อมแล้วกลางภาค]]="ซ่อมแล้ว",10,Table1[[#This Row],[MID '[20']2]])</f>
        <v>17</v>
      </c>
      <c r="N12" s="28">
        <f>ROUND(COUNTIF(Table1[[#This Row],[แบบฝึก 4.1]:[ท้ายบท 4]],"&lt;&gt;ยังไม่ส่ง")*8/2+IF(Table1[[#This Row],[Quiz 4]]&lt;&gt;"ยังไม่ส่ง",Table1[[#This Row],[Quiz 4]]*2/10,0),0)</f>
        <v>6</v>
      </c>
      <c r="O12" s="12">
        <v>5</v>
      </c>
      <c r="P12" s="12">
        <f>ROUND(COUNTIF(Table1[[#This Row],[แบบฝึก 5.1]:[ท้ายบท 5]],"&lt;&gt;ยังไม่ส่ง")*8/3+IF(Table1[[#This Row],[Quiz 5]]&lt;&gt;"ยังไม่ส่ง",Table1[[#This Row],[Quiz 5]]*2/10,0),0)</f>
        <v>9</v>
      </c>
      <c r="Q12" s="12">
        <f>Table1[[#This Row],[บท 4 '[10']]]+Table1[[#This Row],[นำเสนอ '[5']]]+Table1[[#This Row],[บท 5 '[10']]]</f>
        <v>20</v>
      </c>
      <c r="R12" s="12">
        <f>Table1[[#This Row],[ก่อนกลางภาค '[25']]]+Table1[[#This Row],[กลางภาค '[20']]]+Table1[[#This Row],[หลังกลางภาค '[25']]]</f>
        <v>61</v>
      </c>
      <c r="S12" s="12"/>
      <c r="T12" s="12">
        <f>Table1[[#This Row],[ปลายภาค '[30']]]+Table1[[#This Row],[ก่อนปลายภาค '[70']]]</f>
        <v>61</v>
      </c>
      <c r="U12" s="11">
        <f t="shared" si="0"/>
        <v>2</v>
      </c>
      <c r="V12" s="5" t="str">
        <f>IF(_xlfn.XLOOKUP(Table1[[#This Row],[email]],กิจกรรม_11[Email],กิจกรรม_11[Completion time],0)&lt;&gt;0,"ส่งแล้ว","ยังไม่ส่ง")</f>
        <v>ส่งแล้ว</v>
      </c>
      <c r="W12" s="5" t="str">
        <f>IF(_xlfn.XLOOKUP(Table1[[#This Row],[email]],แบบฝึก_11[Email],แบบฝึก_11[Completion time],0)&lt;&gt;0,"ส่งแล้ว","ยังไม่ส่ง")</f>
        <v>ส่งแล้ว</v>
      </c>
      <c r="X12" s="5" t="str">
        <f>IF(_xlfn.XLOOKUP(Table1[[#This Row],[email]],แบบฝึก_12[Email],แบบฝึก_12[Completion time],0)&lt;&gt;0,"ส่งแล้ว","ยังไม่ส่ง")</f>
        <v>ส่งแล้ว</v>
      </c>
      <c r="Y12" s="5">
        <f>_xlfn.XLOOKUP(Table1[[#This Row],[email]],ท้ายบท_1[Email],ท้ายบท_1[Total points],"ยังไม่ส่ง")</f>
        <v>22</v>
      </c>
      <c r="Z12" s="4">
        <f>_xlfn.XLOOKUP(Table1[[#This Row],[email]],Quiz_1[Email],Quiz_1[Total points],"ยังไม่ส่ง")</f>
        <v>10</v>
      </c>
      <c r="AA12" s="5" t="str">
        <f>IF(_xlfn.XLOOKUP(Table1[[#This Row],[email]],แบบฝึก_21[Email],แบบฝึก_21[Completion time],0)&lt;&gt;0,"ส่งแล้ว","ยังไม่ส่ง")</f>
        <v>ส่งแล้ว</v>
      </c>
      <c r="AB12" s="5" t="str">
        <f>IF(_xlfn.XLOOKUP(Table1[[#This Row],[email]],แบบฝึก_22[Email],แบบฝึก_22[Completion time],0)&lt;&gt;0,"ส่งแล้ว","ยังไม่ส่ง")</f>
        <v>ส่งแล้ว</v>
      </c>
      <c r="AC12" s="5">
        <f>_xlfn.XLOOKUP(Table1[[#This Row],[email]],ท้ายบท_2[Email],ท้ายบท_2[Total points],"ยังไม่ส่ง")</f>
        <v>12</v>
      </c>
      <c r="AD12" s="5">
        <f>_xlfn.XLOOKUP(Table1[[#This Row],[email]],Quiz_2[Email],Quiz_2[Total points],"ยังไม่ส่ง")</f>
        <v>9</v>
      </c>
      <c r="AE12" s="5" t="str">
        <f>IF(_xlfn.XLOOKUP(Table1[[#This Row],[email]],แบบฝึก_31[Email],แบบฝึก_31[Completion time],0)&lt;&gt;0,"ส่งแล้ว","ยังไม่ส่ง")</f>
        <v>ส่งแล้ว</v>
      </c>
      <c r="AF12" s="5">
        <f>_xlfn.XLOOKUP(Table1[[#This Row],[email]],ท้ายบท_3[Email],ท้ายบท_3[Total points],"ยังไม่ส่ง")</f>
        <v>10</v>
      </c>
      <c r="AG12" s="5">
        <f>_xlfn.XLOOKUP(Table1[[#This Row],[email]],Quiz_3[Email],Quiz_3[Total points],"ยังไม่ส่ง")</f>
        <v>7</v>
      </c>
      <c r="AH12" s="12">
        <v>23</v>
      </c>
      <c r="AI12" s="14">
        <v>10</v>
      </c>
      <c r="AJ12" s="12">
        <f>ROUND((Table1[[#This Row],[mid '[20']]]+Table1[[#This Row],[mid '[10']]])/2,0)</f>
        <v>17</v>
      </c>
      <c r="AK12" s="5" t="str">
        <f>IF(_xlfn.XLOOKUP(Table1[[#This Row],[email]],แบบฝึก_41[Email],แบบฝึก_41[Completion time],0)&lt;&gt;0,"ส่งแล้ว","ยังไม่ส่ง")</f>
        <v>ส่งแล้ว</v>
      </c>
      <c r="AL12" s="5" t="str">
        <f>IF(_xlfn.XLOOKUP(Table1[[#This Row],[email]],ท้ายบท_4[Email],ท้ายบท_4[Total points],"ยังไม่ส่ง")&lt;&gt;0,"ส่งแล้ว","ยังไม่ส่ง")</f>
        <v>ยังไม่ส่ง</v>
      </c>
      <c r="AM12" s="5">
        <f>_xlfn.XLOOKUP(Table1[[#This Row],[email]],Quiz_4[Email],Quiz_4[Total points],"ยังไม่ส่ง")</f>
        <v>9</v>
      </c>
      <c r="AN12" s="5" t="str">
        <f>IF(_xlfn.XLOOKUP(Table1[[#This Row],[email]],แบบฝึก_51[Email],แบบฝึก_51[Completion time],0)&lt;&gt;0,"ส่งแล้ว","ยังไม่ส่ง")</f>
        <v>ส่งแล้ว</v>
      </c>
      <c r="AO12" s="5" t="str">
        <f>IF(_xlfn.XLOOKUP(Table1[[#This Row],[email]],แบบฝึก_52[Email],แบบฝึก_52[Completion time],0)&lt;&gt;0,"ส่งแล้ว","ยังไม่ส่ง")</f>
        <v>ส่งแล้ว</v>
      </c>
      <c r="AP12" s="5">
        <f>_xlfn.XLOOKUP(Table1[[#This Row],[email]],ท้ายบท_5[Email],ท้ายบท_5[Total points],"ยังไม่ส่ง")</f>
        <v>14</v>
      </c>
      <c r="AQ12" s="5">
        <f>_xlfn.XLOOKUP(Table1[[#This Row],[email]],Quiz_5[Email],Quiz_5[Total points],"ยังไม่ส่ง")</f>
        <v>6</v>
      </c>
      <c r="AR12" s="37"/>
      <c r="AS12" s="4" t="str">
        <f>IF(M12&lt;10,"ยังไม่ซ่อม",IF(Table1[[#This Row],[ซ่อมแล้วกลางภาค]]="ซ่อมแล้ว","ซ่อมแล้ว","ไม่ต้องซ่อม"))</f>
        <v>ไม่ต้องซ่อม</v>
      </c>
      <c r="BN12" s="34">
        <v>11</v>
      </c>
      <c r="BO12" s="31">
        <v>38</v>
      </c>
      <c r="BP12" s="31">
        <v>8.6052631578947363</v>
      </c>
      <c r="BQ12" s="31">
        <v>11.921052631578947</v>
      </c>
      <c r="BR12" s="31">
        <v>4.4210526315789478</v>
      </c>
      <c r="BS12" s="4">
        <f>COUNTIFS(Table1[room],BN12,Table1[กลางภาค '[20']],"&lt;10")</f>
        <v>27</v>
      </c>
      <c r="BT12" s="4">
        <f>COUNTIFS(Table1[room],BN12,Table1[กลางภาค '[20']],"&gt;=10")</f>
        <v>13</v>
      </c>
    </row>
    <row r="13" spans="1:72" ht="19.5" x14ac:dyDescent="0.4">
      <c r="A13" s="21">
        <v>12</v>
      </c>
      <c r="B13" s="4">
        <v>1</v>
      </c>
      <c r="C13" s="4">
        <v>12</v>
      </c>
      <c r="D13" s="4" t="s">
        <v>32379</v>
      </c>
      <c r="E13" s="4" t="s">
        <v>32346</v>
      </c>
      <c r="F13" s="4" t="s">
        <v>32380</v>
      </c>
      <c r="G13" s="4" t="s">
        <v>32381</v>
      </c>
      <c r="H13" s="4" t="s">
        <v>1336</v>
      </c>
      <c r="I13" s="24">
        <f>ROUND(COUNTIF(Table1[[#This Row],[กิจกรรม 1.1]:[ท้ายบท 1]],"&lt;&gt;ยังไม่ส่ง")*2+IF(Table1[[#This Row],[Quiz 1]]&lt;&gt;"ยังไม่ส่ง",Table1[[#This Row],[Quiz 1]]*2/10,0),0)</f>
        <v>10</v>
      </c>
      <c r="J13" s="24">
        <f>ROUND(COUNTIF(Table1[[#This Row],[แบบฝึก 2.1]:[ท้ายบท 2]],"&lt;&gt;ยังไม่ส่ง")*8/3+IF(Table1[[#This Row],[Quiz 2]]&lt;&gt;"ยังไม่ส่ง",Table1[[#This Row],[Quiz 2]]*2/10,0),0)</f>
        <v>7</v>
      </c>
      <c r="K13" s="24">
        <f>ROUND(COUNTIF(Table1[[#This Row],[แบบฝึก 3.1]:[ท้ายบท 3]],"&lt;&gt;ยังไม่ส่ง")*3/2+IF(Table1[[#This Row],[Quiz 3]]&lt;&gt;"ยังไม่ส่ง",Table1[[#This Row],[Quiz 3]]*2/10,0),0)</f>
        <v>3</v>
      </c>
      <c r="L13" s="12">
        <f>Table1[[#This Row],[บท 1 '[10']]]+Table1[[#This Row],[บท 2 '[10']]]+Table1[[#This Row],[บท 3 '[5']]]</f>
        <v>20</v>
      </c>
      <c r="M13" s="12">
        <f>IF(Table1[[#This Row],[ซ่อมแล้วกลางภาค]]="ซ่อมแล้ว",10,Table1[[#This Row],[MID '[20']2]])</f>
        <v>13</v>
      </c>
      <c r="N13" s="28">
        <f>ROUND(COUNTIF(Table1[[#This Row],[แบบฝึก 4.1]:[ท้ายบท 4]],"&lt;&gt;ยังไม่ส่ง")*8/2+IF(Table1[[#This Row],[Quiz 4]]&lt;&gt;"ยังไม่ส่ง",Table1[[#This Row],[Quiz 4]]*2/10,0),0)</f>
        <v>5</v>
      </c>
      <c r="O13" s="12">
        <v>5</v>
      </c>
      <c r="P13" s="12">
        <f>ROUND(COUNTIF(Table1[[#This Row],[แบบฝึก 5.1]:[ท้ายบท 5]],"&lt;&gt;ยังไม่ส่ง")*8/3+IF(Table1[[#This Row],[Quiz 5]]&lt;&gt;"ยังไม่ส่ง",Table1[[#This Row],[Quiz 5]]*2/10,0),0)</f>
        <v>1</v>
      </c>
      <c r="Q13" s="12">
        <f>Table1[[#This Row],[บท 4 '[10']]]+Table1[[#This Row],[นำเสนอ '[5']]]+Table1[[#This Row],[บท 5 '[10']]]</f>
        <v>11</v>
      </c>
      <c r="R13" s="12">
        <f>Table1[[#This Row],[ก่อนกลางภาค '[25']]]+Table1[[#This Row],[กลางภาค '[20']]]+Table1[[#This Row],[หลังกลางภาค '[25']]]</f>
        <v>44</v>
      </c>
      <c r="S13" s="12"/>
      <c r="T13" s="12">
        <f>Table1[[#This Row],[ปลายภาค '[30']]]+Table1[[#This Row],[ก่อนปลายภาค '[70']]]</f>
        <v>44</v>
      </c>
      <c r="U13" s="11">
        <f t="shared" si="0"/>
        <v>0</v>
      </c>
      <c r="V13" s="5" t="str">
        <f>IF(_xlfn.XLOOKUP(Table1[[#This Row],[email]],กิจกรรม_11[Email],กิจกรรม_11[Completion time],0)&lt;&gt;0,"ส่งแล้ว","ยังไม่ส่ง")</f>
        <v>ส่งแล้ว</v>
      </c>
      <c r="W13" s="5" t="str">
        <f>IF(_xlfn.XLOOKUP(Table1[[#This Row],[email]],แบบฝึก_11[Email],แบบฝึก_11[Completion time],0)&lt;&gt;0,"ส่งแล้ว","ยังไม่ส่ง")</f>
        <v>ส่งแล้ว</v>
      </c>
      <c r="X13" s="5" t="str">
        <f>IF(_xlfn.XLOOKUP(Table1[[#This Row],[email]],แบบฝึก_12[Email],แบบฝึก_12[Completion time],0)&lt;&gt;0,"ส่งแล้ว","ยังไม่ส่ง")</f>
        <v>ส่งแล้ว</v>
      </c>
      <c r="Y13" s="5">
        <f>_xlfn.XLOOKUP(Table1[[#This Row],[email]],ท้ายบท_1[Email],ท้ายบท_1[Total points],"ยังไม่ส่ง")</f>
        <v>19</v>
      </c>
      <c r="Z13" s="4">
        <f>_xlfn.XLOOKUP(Table1[[#This Row],[email]],Quiz_1[Email],Quiz_1[Total points],"ยังไม่ส่ง")</f>
        <v>9</v>
      </c>
      <c r="AA13" s="5" t="str">
        <f>IF(_xlfn.XLOOKUP(Table1[[#This Row],[email]],แบบฝึก_21[Email],แบบฝึก_21[Completion time],0)&lt;&gt;0,"ส่งแล้ว","ยังไม่ส่ง")</f>
        <v>ส่งแล้ว</v>
      </c>
      <c r="AB13" s="5" t="str">
        <f>IF(_xlfn.XLOOKUP(Table1[[#This Row],[email]],แบบฝึก_22[Email],แบบฝึก_22[Completion time],0)&lt;&gt;0,"ส่งแล้ว","ยังไม่ส่ง")</f>
        <v>ส่งแล้ว</v>
      </c>
      <c r="AC13" s="5" t="str">
        <f>_xlfn.XLOOKUP(Table1[[#This Row],[email]],ท้ายบท_2[Email],ท้ายบท_2[Total points],"ยังไม่ส่ง")</f>
        <v>ยังไม่ส่ง</v>
      </c>
      <c r="AD13" s="5">
        <f>_xlfn.XLOOKUP(Table1[[#This Row],[email]],Quiz_2[Email],Quiz_2[Total points],"ยังไม่ส่ง")</f>
        <v>9</v>
      </c>
      <c r="AE13" s="5" t="str">
        <f>IF(_xlfn.XLOOKUP(Table1[[#This Row],[email]],แบบฝึก_31[Email],แบบฝึก_31[Completion time],0)&lt;&gt;0,"ส่งแล้ว","ยังไม่ส่ง")</f>
        <v>ส่งแล้ว</v>
      </c>
      <c r="AF13" s="5">
        <f>_xlfn.XLOOKUP(Table1[[#This Row],[email]],ท้ายบท_3[Email],ท้ายบท_3[Total points],"ยังไม่ส่ง")</f>
        <v>7</v>
      </c>
      <c r="AG13" s="5" t="str">
        <f>_xlfn.XLOOKUP(Table1[[#This Row],[email]],Quiz_3[Email],Quiz_3[Total points],"ยังไม่ส่ง")</f>
        <v>ยังไม่ส่ง</v>
      </c>
      <c r="AH13" s="12">
        <v>17</v>
      </c>
      <c r="AI13" s="14">
        <v>8</v>
      </c>
      <c r="AJ13" s="12">
        <f>ROUND((Table1[[#This Row],[mid '[20']]]+Table1[[#This Row],[mid '[10']]])/2,0)</f>
        <v>13</v>
      </c>
      <c r="AK13" s="5" t="str">
        <f>IF(_xlfn.XLOOKUP(Table1[[#This Row],[email]],แบบฝึก_41[Email],แบบฝึก_41[Completion time],0)&lt;&gt;0,"ส่งแล้ว","ยังไม่ส่ง")</f>
        <v>ยังไม่ส่ง</v>
      </c>
      <c r="AL13" s="5" t="str">
        <f>IF(_xlfn.XLOOKUP(Table1[[#This Row],[email]],ท้ายบท_4[Email],ท้ายบท_4[Total points],"ยังไม่ส่ง")&lt;&gt;0,"ส่งแล้ว","ยังไม่ส่ง")</f>
        <v>ส่งแล้ว</v>
      </c>
      <c r="AM13" s="5">
        <f>_xlfn.XLOOKUP(Table1[[#This Row],[email]],Quiz_4[Email],Quiz_4[Total points],"ยังไม่ส่ง")</f>
        <v>6</v>
      </c>
      <c r="AN13" s="5" t="str">
        <f>IF(_xlfn.XLOOKUP(Table1[[#This Row],[email]],แบบฝึก_51[Email],แบบฝึก_51[Completion time],0)&lt;&gt;0,"ส่งแล้ว","ยังไม่ส่ง")</f>
        <v>ยังไม่ส่ง</v>
      </c>
      <c r="AO13" s="5" t="str">
        <f>IF(_xlfn.XLOOKUP(Table1[[#This Row],[email]],แบบฝึก_52[Email],แบบฝึก_52[Completion time],0)&lt;&gt;0,"ส่งแล้ว","ยังไม่ส่ง")</f>
        <v>ยังไม่ส่ง</v>
      </c>
      <c r="AP13" s="5" t="str">
        <f>_xlfn.XLOOKUP(Table1[[#This Row],[email]],ท้ายบท_5[Email],ท้ายบท_5[Total points],"ยังไม่ส่ง")</f>
        <v>ยังไม่ส่ง</v>
      </c>
      <c r="AQ13" s="5">
        <f>_xlfn.XLOOKUP(Table1[[#This Row],[email]],Quiz_5[Email],Quiz_5[Total points],"ยังไม่ส่ง")</f>
        <v>6</v>
      </c>
      <c r="AR13" s="37"/>
      <c r="AS13" s="4" t="str">
        <f>IF(M13&lt;10,"ยังไม่ซ่อม",IF(Table1[[#This Row],[ซ่อมแล้วกลางภาค]]="ซ่อมแล้ว","ซ่อมแล้ว","ไม่ต้องซ่อม"))</f>
        <v>ไม่ต้องซ่อม</v>
      </c>
      <c r="BN13" s="34">
        <v>12</v>
      </c>
      <c r="BO13" s="31">
        <v>39</v>
      </c>
      <c r="BP13" s="31">
        <v>8.2307692307692299</v>
      </c>
      <c r="BQ13" s="31">
        <v>11.923076923076923</v>
      </c>
      <c r="BR13" s="31">
        <v>3.6923076923076925</v>
      </c>
      <c r="BS13" s="4">
        <f>COUNTIFS(Table1[room],BN13,Table1[กลางภาค '[20']],"&lt;10")</f>
        <v>27</v>
      </c>
      <c r="BT13" s="4">
        <f>COUNTIFS(Table1[room],BN13,Table1[กลางภาค '[20']],"&gt;=10")</f>
        <v>12</v>
      </c>
    </row>
    <row r="14" spans="1:72" ht="19.5" x14ac:dyDescent="0.4">
      <c r="A14" s="21">
        <v>13</v>
      </c>
      <c r="B14" s="4">
        <v>1</v>
      </c>
      <c r="C14" s="4">
        <v>13</v>
      </c>
      <c r="D14" s="4" t="s">
        <v>32382</v>
      </c>
      <c r="E14" s="4" t="s">
        <v>32346</v>
      </c>
      <c r="F14" s="4" t="s">
        <v>32383</v>
      </c>
      <c r="G14" s="4" t="s">
        <v>32384</v>
      </c>
      <c r="H14" s="4" t="s">
        <v>1358</v>
      </c>
      <c r="I14" s="24">
        <f>ROUND(COUNTIF(Table1[[#This Row],[กิจกรรม 1.1]:[ท้ายบท 1]],"&lt;&gt;ยังไม่ส่ง")*2+IF(Table1[[#This Row],[Quiz 1]]&lt;&gt;"ยังไม่ส่ง",Table1[[#This Row],[Quiz 1]]*2/10,0),0)</f>
        <v>10</v>
      </c>
      <c r="J14" s="24">
        <f>ROUND(COUNTIF(Table1[[#This Row],[แบบฝึก 2.1]:[ท้ายบท 2]],"&lt;&gt;ยังไม่ส่ง")*8/3+IF(Table1[[#This Row],[Quiz 2]]&lt;&gt;"ยังไม่ส่ง",Table1[[#This Row],[Quiz 2]]*2/10,0),0)</f>
        <v>2</v>
      </c>
      <c r="K14" s="24">
        <f>ROUND(COUNTIF(Table1[[#This Row],[แบบฝึก 3.1]:[ท้ายบท 3]],"&lt;&gt;ยังไม่ส่ง")*3/2+IF(Table1[[#This Row],[Quiz 3]]&lt;&gt;"ยังไม่ส่ง",Table1[[#This Row],[Quiz 3]]*2/10,0),0)</f>
        <v>0</v>
      </c>
      <c r="L14" s="12">
        <f>Table1[[#This Row],[บท 1 '[10']]]+Table1[[#This Row],[บท 2 '[10']]]+Table1[[#This Row],[บท 3 '[5']]]</f>
        <v>12</v>
      </c>
      <c r="M14" s="12">
        <f>IF(Table1[[#This Row],[ซ่อมแล้วกลางภาค]]="ซ่อมแล้ว",10,Table1[[#This Row],[MID '[20']2]])</f>
        <v>14</v>
      </c>
      <c r="N14" s="28">
        <f>ROUND(COUNTIF(Table1[[#This Row],[แบบฝึก 4.1]:[ท้ายบท 4]],"&lt;&gt;ยังไม่ส่ง")*8/2+IF(Table1[[#This Row],[Quiz 4]]&lt;&gt;"ยังไม่ส่ง",Table1[[#This Row],[Quiz 4]]*2/10,0),0)</f>
        <v>5</v>
      </c>
      <c r="O14" s="12">
        <v>5</v>
      </c>
      <c r="P14" s="12">
        <f>ROUND(COUNTIF(Table1[[#This Row],[แบบฝึก 5.1]:[ท้ายบท 5]],"&lt;&gt;ยังไม่ส่ง")*8/3+IF(Table1[[#This Row],[Quiz 5]]&lt;&gt;"ยังไม่ส่ง",Table1[[#This Row],[Quiz 5]]*2/10,0),0)</f>
        <v>0</v>
      </c>
      <c r="Q14" s="12">
        <f>Table1[[#This Row],[บท 4 '[10']]]+Table1[[#This Row],[นำเสนอ '[5']]]+Table1[[#This Row],[บท 5 '[10']]]</f>
        <v>10</v>
      </c>
      <c r="R14" s="12">
        <f>Table1[[#This Row],[ก่อนกลางภาค '[25']]]+Table1[[#This Row],[กลางภาค '[20']]]+Table1[[#This Row],[หลังกลางภาค '[25']]]</f>
        <v>36</v>
      </c>
      <c r="S14" s="12"/>
      <c r="T14" s="12">
        <f>Table1[[#This Row],[ปลายภาค '[30']]]+Table1[[#This Row],[ก่อนปลายภาค '[70']]]</f>
        <v>36</v>
      </c>
      <c r="U14" s="11">
        <f t="shared" si="0"/>
        <v>0</v>
      </c>
      <c r="V14" s="5" t="str">
        <f>IF(_xlfn.XLOOKUP(Table1[[#This Row],[email]],กิจกรรม_11[Email],กิจกรรม_11[Completion time],0)&lt;&gt;0,"ส่งแล้ว","ยังไม่ส่ง")</f>
        <v>ส่งแล้ว</v>
      </c>
      <c r="W14" s="5" t="str">
        <f>IF(_xlfn.XLOOKUP(Table1[[#This Row],[email]],แบบฝึก_11[Email],แบบฝึก_11[Completion time],0)&lt;&gt;0,"ส่งแล้ว","ยังไม่ส่ง")</f>
        <v>ส่งแล้ว</v>
      </c>
      <c r="X14" s="5" t="str">
        <f>IF(_xlfn.XLOOKUP(Table1[[#This Row],[email]],แบบฝึก_12[Email],แบบฝึก_12[Completion time],0)&lt;&gt;0,"ส่งแล้ว","ยังไม่ส่ง")</f>
        <v>ส่งแล้ว</v>
      </c>
      <c r="Y14" s="5">
        <f>_xlfn.XLOOKUP(Table1[[#This Row],[email]],ท้ายบท_1[Email],ท้ายบท_1[Total points],"ยังไม่ส่ง")</f>
        <v>22</v>
      </c>
      <c r="Z14" s="4">
        <f>_xlfn.XLOOKUP(Table1[[#This Row],[email]],Quiz_1[Email],Quiz_1[Total points],"ยังไม่ส่ง")</f>
        <v>9</v>
      </c>
      <c r="AA14" s="5" t="str">
        <f>IF(_xlfn.XLOOKUP(Table1[[#This Row],[email]],แบบฝึก_21[Email],แบบฝึก_21[Completion time],0)&lt;&gt;0,"ส่งแล้ว","ยังไม่ส่ง")</f>
        <v>ยังไม่ส่ง</v>
      </c>
      <c r="AB14" s="5" t="str">
        <f>IF(_xlfn.XLOOKUP(Table1[[#This Row],[email]],แบบฝึก_22[Email],แบบฝึก_22[Completion time],0)&lt;&gt;0,"ส่งแล้ว","ยังไม่ส่ง")</f>
        <v>ยังไม่ส่ง</v>
      </c>
      <c r="AC14" s="5" t="str">
        <f>_xlfn.XLOOKUP(Table1[[#This Row],[email]],ท้ายบท_2[Email],ท้ายบท_2[Total points],"ยังไม่ส่ง")</f>
        <v>ยังไม่ส่ง</v>
      </c>
      <c r="AD14" s="5">
        <f>_xlfn.XLOOKUP(Table1[[#This Row],[email]],Quiz_2[Email],Quiz_2[Total points],"ยังไม่ส่ง")</f>
        <v>9</v>
      </c>
      <c r="AE14" s="5" t="str">
        <f>IF(_xlfn.XLOOKUP(Table1[[#This Row],[email]],แบบฝึก_31[Email],แบบฝึก_31[Completion time],0)&lt;&gt;0,"ส่งแล้ว","ยังไม่ส่ง")</f>
        <v>ยังไม่ส่ง</v>
      </c>
      <c r="AF14" s="5" t="str">
        <f>_xlfn.XLOOKUP(Table1[[#This Row],[email]],ท้ายบท_3[Email],ท้ายบท_3[Total points],"ยังไม่ส่ง")</f>
        <v>ยังไม่ส่ง</v>
      </c>
      <c r="AG14" s="5" t="str">
        <f>_xlfn.XLOOKUP(Table1[[#This Row],[email]],Quiz_3[Email],Quiz_3[Total points],"ยังไม่ส่ง")</f>
        <v>ยังไม่ส่ง</v>
      </c>
      <c r="AH14" s="12">
        <v>19</v>
      </c>
      <c r="AI14" s="14">
        <v>8</v>
      </c>
      <c r="AJ14" s="12">
        <f>ROUND((Table1[[#This Row],[mid '[20']]]+Table1[[#This Row],[mid '[10']]])/2,0)</f>
        <v>14</v>
      </c>
      <c r="AK14" s="5" t="str">
        <f>IF(_xlfn.XLOOKUP(Table1[[#This Row],[email]],แบบฝึก_41[Email],แบบฝึก_41[Completion time],0)&lt;&gt;0,"ส่งแล้ว","ยังไม่ส่ง")</f>
        <v>ยังไม่ส่ง</v>
      </c>
      <c r="AL14" s="5" t="str">
        <f>IF(_xlfn.XLOOKUP(Table1[[#This Row],[email]],ท้ายบท_4[Email],ท้ายบท_4[Total points],"ยังไม่ส่ง")&lt;&gt;0,"ส่งแล้ว","ยังไม่ส่ง")</f>
        <v>ส่งแล้ว</v>
      </c>
      <c r="AM14" s="5">
        <f>_xlfn.XLOOKUP(Table1[[#This Row],[email]],Quiz_4[Email],Quiz_4[Total points],"ยังไม่ส่ง")</f>
        <v>7</v>
      </c>
      <c r="AN14" s="5" t="str">
        <f>IF(_xlfn.XLOOKUP(Table1[[#This Row],[email]],แบบฝึก_51[Email],แบบฝึก_51[Completion time],0)&lt;&gt;0,"ส่งแล้ว","ยังไม่ส่ง")</f>
        <v>ยังไม่ส่ง</v>
      </c>
      <c r="AO14" s="5" t="str">
        <f>IF(_xlfn.XLOOKUP(Table1[[#This Row],[email]],แบบฝึก_52[Email],แบบฝึก_52[Completion time],0)&lt;&gt;0,"ส่งแล้ว","ยังไม่ส่ง")</f>
        <v>ยังไม่ส่ง</v>
      </c>
      <c r="AP14" s="5" t="str">
        <f>_xlfn.XLOOKUP(Table1[[#This Row],[email]],ท้ายบท_5[Email],ท้ายบท_5[Total points],"ยังไม่ส่ง")</f>
        <v>ยังไม่ส่ง</v>
      </c>
      <c r="AQ14" s="5">
        <f>_xlfn.XLOOKUP(Table1[[#This Row],[email]],Quiz_5[Email],Quiz_5[Total points],"ยังไม่ส่ง")</f>
        <v>2</v>
      </c>
      <c r="AR14" s="37"/>
      <c r="AS14" s="4" t="str">
        <f>IF(M14&lt;10,"ยังไม่ซ่อม",IF(Table1[[#This Row],[ซ่อมแล้วกลางภาค]]="ซ่อมแล้ว","ซ่อมแล้ว","ไม่ต้องซ่อม"))</f>
        <v>ไม่ต้องซ่อม</v>
      </c>
      <c r="BN14" s="34">
        <v>13</v>
      </c>
      <c r="BO14" s="31">
        <v>40</v>
      </c>
      <c r="BP14" s="31">
        <v>11.824999999999999</v>
      </c>
      <c r="BQ14" s="31">
        <v>15.625</v>
      </c>
      <c r="BR14" s="31">
        <v>5.875</v>
      </c>
      <c r="BS14" s="4">
        <f>COUNTIFS(Table1[room],BN14,Table1[กลางภาค '[20']],"&lt;10")</f>
        <v>2</v>
      </c>
      <c r="BT14" s="4">
        <f>COUNTIFS(Table1[room],BN14,Table1[กลางภาค '[20']],"&gt;=10")</f>
        <v>38</v>
      </c>
    </row>
    <row r="15" spans="1:72" ht="19.5" x14ac:dyDescent="0.4">
      <c r="A15" s="21">
        <v>14</v>
      </c>
      <c r="B15" s="4">
        <v>1</v>
      </c>
      <c r="C15" s="4">
        <v>14</v>
      </c>
      <c r="D15" s="4" t="s">
        <v>32385</v>
      </c>
      <c r="E15" s="4" t="s">
        <v>32346</v>
      </c>
      <c r="F15" s="4" t="s">
        <v>32386</v>
      </c>
      <c r="G15" s="4" t="s">
        <v>32387</v>
      </c>
      <c r="H15" s="4" t="s">
        <v>1259</v>
      </c>
      <c r="I15" s="24">
        <f>ROUND(COUNTIF(Table1[[#This Row],[กิจกรรม 1.1]:[ท้ายบท 1]],"&lt;&gt;ยังไม่ส่ง")*2+IF(Table1[[#This Row],[Quiz 1]]&lt;&gt;"ยังไม่ส่ง",Table1[[#This Row],[Quiz 1]]*2/10,0),0)</f>
        <v>9</v>
      </c>
      <c r="J15" s="24">
        <f>ROUND(COUNTIF(Table1[[#This Row],[แบบฝึก 2.1]:[ท้ายบท 2]],"&lt;&gt;ยังไม่ส่ง")*8/3+IF(Table1[[#This Row],[Quiz 2]]&lt;&gt;"ยังไม่ส่ง",Table1[[#This Row],[Quiz 2]]*2/10,0),0)</f>
        <v>10</v>
      </c>
      <c r="K15" s="24">
        <f>ROUND(COUNTIF(Table1[[#This Row],[แบบฝึก 3.1]:[ท้ายบท 3]],"&lt;&gt;ยังไม่ส่ง")*3/2+IF(Table1[[#This Row],[Quiz 3]]&lt;&gt;"ยังไม่ส่ง",Table1[[#This Row],[Quiz 3]]*2/10,0),0)</f>
        <v>4</v>
      </c>
      <c r="L15" s="12">
        <f>Table1[[#This Row],[บท 1 '[10']]]+Table1[[#This Row],[บท 2 '[10']]]+Table1[[#This Row],[บท 3 '[5']]]</f>
        <v>23</v>
      </c>
      <c r="M15" s="12">
        <f>IF(Table1[[#This Row],[ซ่อมแล้วกลางภาค]]="ซ่อมแล้ว",10,Table1[[#This Row],[MID '[20']2]])</f>
        <v>19</v>
      </c>
      <c r="N15" s="28">
        <f>ROUND(COUNTIF(Table1[[#This Row],[แบบฝึก 4.1]:[ท้ายบท 4]],"&lt;&gt;ยังไม่ส่ง")*8/2+IF(Table1[[#This Row],[Quiz 4]]&lt;&gt;"ยังไม่ส่ง",Table1[[#This Row],[Quiz 4]]*2/10,0),0)</f>
        <v>6</v>
      </c>
      <c r="O15" s="12">
        <v>5</v>
      </c>
      <c r="P15" s="12">
        <f>ROUND(COUNTIF(Table1[[#This Row],[แบบฝึก 5.1]:[ท้ายบท 5]],"&lt;&gt;ยังไม่ส่ง")*8/3+IF(Table1[[#This Row],[Quiz 5]]&lt;&gt;"ยังไม่ส่ง",Table1[[#This Row],[Quiz 5]]*2/10,0),0)</f>
        <v>9</v>
      </c>
      <c r="Q15" s="12">
        <f>Table1[[#This Row],[บท 4 '[10']]]+Table1[[#This Row],[นำเสนอ '[5']]]+Table1[[#This Row],[บท 5 '[10']]]</f>
        <v>20</v>
      </c>
      <c r="R15" s="12">
        <f>Table1[[#This Row],[ก่อนกลางภาค '[25']]]+Table1[[#This Row],[กลางภาค '[20']]]+Table1[[#This Row],[หลังกลางภาค '[25']]]</f>
        <v>62</v>
      </c>
      <c r="S15" s="12"/>
      <c r="T15" s="12">
        <f>Table1[[#This Row],[ปลายภาค '[30']]]+Table1[[#This Row],[ก่อนปลายภาค '[70']]]</f>
        <v>62</v>
      </c>
      <c r="U15" s="11">
        <f t="shared" si="0"/>
        <v>2</v>
      </c>
      <c r="V15" s="5" t="str">
        <f>IF(_xlfn.XLOOKUP(Table1[[#This Row],[email]],กิจกรรม_11[Email],กิจกรรม_11[Completion time],0)&lt;&gt;0,"ส่งแล้ว","ยังไม่ส่ง")</f>
        <v>ส่งแล้ว</v>
      </c>
      <c r="W15" s="5" t="str">
        <f>IF(_xlfn.XLOOKUP(Table1[[#This Row],[email]],แบบฝึก_11[Email],แบบฝึก_11[Completion time],0)&lt;&gt;0,"ส่งแล้ว","ยังไม่ส่ง")</f>
        <v>ส่งแล้ว</v>
      </c>
      <c r="X15" s="5" t="str">
        <f>IF(_xlfn.XLOOKUP(Table1[[#This Row],[email]],แบบฝึก_12[Email],แบบฝึก_12[Completion time],0)&lt;&gt;0,"ส่งแล้ว","ยังไม่ส่ง")</f>
        <v>ส่งแล้ว</v>
      </c>
      <c r="Y15" s="5">
        <f>_xlfn.XLOOKUP(Table1[[#This Row],[email]],ท้ายบท_1[Email],ท้ายบท_1[Total points],"ยังไม่ส่ง")</f>
        <v>22</v>
      </c>
      <c r="Z15" s="4">
        <f>_xlfn.XLOOKUP(Table1[[#This Row],[email]],Quiz_1[Email],Quiz_1[Total points],"ยังไม่ส่ง")</f>
        <v>7</v>
      </c>
      <c r="AA15" s="5" t="str">
        <f>IF(_xlfn.XLOOKUP(Table1[[#This Row],[email]],แบบฝึก_21[Email],แบบฝึก_21[Completion time],0)&lt;&gt;0,"ส่งแล้ว","ยังไม่ส่ง")</f>
        <v>ส่งแล้ว</v>
      </c>
      <c r="AB15" s="5" t="str">
        <f>IF(_xlfn.XLOOKUP(Table1[[#This Row],[email]],แบบฝึก_22[Email],แบบฝึก_22[Completion time],0)&lt;&gt;0,"ส่งแล้ว","ยังไม่ส่ง")</f>
        <v>ส่งแล้ว</v>
      </c>
      <c r="AC15" s="5">
        <f>_xlfn.XLOOKUP(Table1[[#This Row],[email]],ท้ายบท_2[Email],ท้ายบท_2[Total points],"ยังไม่ส่ง")</f>
        <v>13</v>
      </c>
      <c r="AD15" s="5">
        <f>_xlfn.XLOOKUP(Table1[[#This Row],[email]],Quiz_2[Email],Quiz_2[Total points],"ยังไม่ส่ง")</f>
        <v>10</v>
      </c>
      <c r="AE15" s="5" t="str">
        <f>IF(_xlfn.XLOOKUP(Table1[[#This Row],[email]],แบบฝึก_31[Email],แบบฝึก_31[Completion time],0)&lt;&gt;0,"ส่งแล้ว","ยังไม่ส่ง")</f>
        <v>ส่งแล้ว</v>
      </c>
      <c r="AF15" s="5">
        <f>_xlfn.XLOOKUP(Table1[[#This Row],[email]],ท้ายบท_3[Email],ท้ายบท_3[Total points],"ยังไม่ส่ง")</f>
        <v>9</v>
      </c>
      <c r="AG15" s="5">
        <f>_xlfn.XLOOKUP(Table1[[#This Row],[email]],Quiz_3[Email],Quiz_3[Total points],"ยังไม่ส่ง")</f>
        <v>5</v>
      </c>
      <c r="AH15" s="12">
        <v>27</v>
      </c>
      <c r="AI15" s="14">
        <v>10</v>
      </c>
      <c r="AJ15" s="12">
        <f>ROUND((Table1[[#This Row],[mid '[20']]]+Table1[[#This Row],[mid '[10']]])/2,0)</f>
        <v>19</v>
      </c>
      <c r="AK15" s="5" t="str">
        <f>IF(_xlfn.XLOOKUP(Table1[[#This Row],[email]],แบบฝึก_41[Email],แบบฝึก_41[Completion time],0)&lt;&gt;0,"ส่งแล้ว","ยังไม่ส่ง")</f>
        <v>ส่งแล้ว</v>
      </c>
      <c r="AL15" s="5" t="str">
        <f>IF(_xlfn.XLOOKUP(Table1[[#This Row],[email]],ท้ายบท_4[Email],ท้ายบท_4[Total points],"ยังไม่ส่ง")&lt;&gt;0,"ส่งแล้ว","ยังไม่ส่ง")</f>
        <v>ยังไม่ส่ง</v>
      </c>
      <c r="AM15" s="5">
        <f>_xlfn.XLOOKUP(Table1[[#This Row],[email]],Quiz_4[Email],Quiz_4[Total points],"ยังไม่ส่ง")</f>
        <v>8</v>
      </c>
      <c r="AN15" s="5" t="str">
        <f>IF(_xlfn.XLOOKUP(Table1[[#This Row],[email]],แบบฝึก_51[Email],แบบฝึก_51[Completion time],0)&lt;&gt;0,"ส่งแล้ว","ยังไม่ส่ง")</f>
        <v>ส่งแล้ว</v>
      </c>
      <c r="AO15" s="5" t="str">
        <f>IF(_xlfn.XLOOKUP(Table1[[#This Row],[email]],แบบฝึก_52[Email],แบบฝึก_52[Completion time],0)&lt;&gt;0,"ส่งแล้ว","ยังไม่ส่ง")</f>
        <v>ส่งแล้ว</v>
      </c>
      <c r="AP15" s="5">
        <f>_xlfn.XLOOKUP(Table1[[#This Row],[email]],ท้ายบท_5[Email],ท้ายบท_5[Total points],"ยังไม่ส่ง")</f>
        <v>15</v>
      </c>
      <c r="AQ15" s="5">
        <f>_xlfn.XLOOKUP(Table1[[#This Row],[email]],Quiz_5[Email],Quiz_5[Total points],"ยังไม่ส่ง")</f>
        <v>3</v>
      </c>
      <c r="AR15" s="37"/>
      <c r="AS15" s="4" t="str">
        <f>IF(M15&lt;10,"ยังไม่ซ่อม",IF(Table1[[#This Row],[ซ่อมแล้วกลางภาค]]="ซ่อมแล้ว","ซ่อมแล้ว","ไม่ต้องซ่อม"))</f>
        <v>ไม่ต้องซ่อม</v>
      </c>
      <c r="BN15" s="34">
        <v>14</v>
      </c>
      <c r="BO15" s="31">
        <v>40</v>
      </c>
      <c r="BP15" s="31">
        <v>11</v>
      </c>
      <c r="BQ15" s="31">
        <v>14.55</v>
      </c>
      <c r="BR15" s="31">
        <v>5.6749999999999998</v>
      </c>
      <c r="BS15" s="4">
        <f>COUNTIFS(Table1[room],BN15,Table1[กลางภาค '[20']],"&lt;10")</f>
        <v>10</v>
      </c>
      <c r="BT15" s="4">
        <f>COUNTIFS(Table1[room],BN15,Table1[กลางภาค '[20']],"&gt;=10")</f>
        <v>30</v>
      </c>
    </row>
    <row r="16" spans="1:72" ht="19.5" x14ac:dyDescent="0.4">
      <c r="A16" s="21">
        <v>15</v>
      </c>
      <c r="B16" s="4">
        <v>1</v>
      </c>
      <c r="C16" s="4">
        <v>15</v>
      </c>
      <c r="D16" s="4" t="s">
        <v>32388</v>
      </c>
      <c r="E16" s="4" t="s">
        <v>32346</v>
      </c>
      <c r="F16" s="4" t="s">
        <v>32389</v>
      </c>
      <c r="G16" s="4" t="s">
        <v>32390</v>
      </c>
      <c r="H16" s="4" t="s">
        <v>1282</v>
      </c>
      <c r="I16" s="24">
        <f>ROUND(COUNTIF(Table1[[#This Row],[กิจกรรม 1.1]:[ท้ายบท 1]],"&lt;&gt;ยังไม่ส่ง")*2+IF(Table1[[#This Row],[Quiz 1]]&lt;&gt;"ยังไม่ส่ง",Table1[[#This Row],[Quiz 1]]*2/10,0),0)</f>
        <v>9</v>
      </c>
      <c r="J16" s="24">
        <f>ROUND(COUNTIF(Table1[[#This Row],[แบบฝึก 2.1]:[ท้ายบท 2]],"&lt;&gt;ยังไม่ส่ง")*8/3+IF(Table1[[#This Row],[Quiz 2]]&lt;&gt;"ยังไม่ส่ง",Table1[[#This Row],[Quiz 2]]*2/10,0),0)</f>
        <v>10</v>
      </c>
      <c r="K16" s="24">
        <f>ROUND(COUNTIF(Table1[[#This Row],[แบบฝึก 3.1]:[ท้ายบท 3]],"&lt;&gt;ยังไม่ส่ง")*3/2+IF(Table1[[#This Row],[Quiz 3]]&lt;&gt;"ยังไม่ส่ง",Table1[[#This Row],[Quiz 3]]*2/10,0),0)</f>
        <v>2</v>
      </c>
      <c r="L16" s="12">
        <f>Table1[[#This Row],[บท 1 '[10']]]+Table1[[#This Row],[บท 2 '[10']]]+Table1[[#This Row],[บท 3 '[5']]]</f>
        <v>21</v>
      </c>
      <c r="M16" s="12">
        <f>IF(Table1[[#This Row],[ซ่อมแล้วกลางภาค]]="ซ่อมแล้ว",10,Table1[[#This Row],[MID '[20']2]])</f>
        <v>18</v>
      </c>
      <c r="N16" s="28">
        <f>ROUND(COUNTIF(Table1[[#This Row],[แบบฝึก 4.1]:[ท้ายบท 4]],"&lt;&gt;ยังไม่ส่ง")*8/2+IF(Table1[[#This Row],[Quiz 4]]&lt;&gt;"ยังไม่ส่ง",Table1[[#This Row],[Quiz 4]]*2/10,0),0)</f>
        <v>6</v>
      </c>
      <c r="O16" s="12">
        <v>5</v>
      </c>
      <c r="P16" s="12">
        <f>ROUND(COUNTIF(Table1[[#This Row],[แบบฝึก 5.1]:[ท้ายบท 5]],"&lt;&gt;ยังไม่ส่ง")*8/3+IF(Table1[[#This Row],[Quiz 5]]&lt;&gt;"ยังไม่ส่ง",Table1[[#This Row],[Quiz 5]]*2/10,0),0)</f>
        <v>0</v>
      </c>
      <c r="Q16" s="12">
        <f>Table1[[#This Row],[บท 4 '[10']]]+Table1[[#This Row],[นำเสนอ '[5']]]+Table1[[#This Row],[บท 5 '[10']]]</f>
        <v>11</v>
      </c>
      <c r="R16" s="12">
        <f>Table1[[#This Row],[ก่อนกลางภาค '[25']]]+Table1[[#This Row],[กลางภาค '[20']]]+Table1[[#This Row],[หลังกลางภาค '[25']]]</f>
        <v>50</v>
      </c>
      <c r="S16" s="12"/>
      <c r="T16" s="12">
        <f>Table1[[#This Row],[ปลายภาค '[30']]]+Table1[[#This Row],[ก่อนปลายภาค '[70']]]</f>
        <v>50</v>
      </c>
      <c r="U16" s="11">
        <f t="shared" si="0"/>
        <v>1</v>
      </c>
      <c r="V16" s="5" t="str">
        <f>IF(_xlfn.XLOOKUP(Table1[[#This Row],[email]],กิจกรรม_11[Email],กิจกรรม_11[Completion time],0)&lt;&gt;0,"ส่งแล้ว","ยังไม่ส่ง")</f>
        <v>ส่งแล้ว</v>
      </c>
      <c r="W16" s="5" t="str">
        <f>IF(_xlfn.XLOOKUP(Table1[[#This Row],[email]],แบบฝึก_11[Email],แบบฝึก_11[Completion time],0)&lt;&gt;0,"ส่งแล้ว","ยังไม่ส่ง")</f>
        <v>ส่งแล้ว</v>
      </c>
      <c r="X16" s="5" t="str">
        <f>IF(_xlfn.XLOOKUP(Table1[[#This Row],[email]],แบบฝึก_12[Email],แบบฝึก_12[Completion time],0)&lt;&gt;0,"ส่งแล้ว","ยังไม่ส่ง")</f>
        <v>ส่งแล้ว</v>
      </c>
      <c r="Y16" s="5">
        <f>_xlfn.XLOOKUP(Table1[[#This Row],[email]],ท้ายบท_1[Email],ท้ายบท_1[Total points],"ยังไม่ส่ง")</f>
        <v>21</v>
      </c>
      <c r="Z16" s="4">
        <f>_xlfn.XLOOKUP(Table1[[#This Row],[email]],Quiz_1[Email],Quiz_1[Total points],"ยังไม่ส่ง")</f>
        <v>7</v>
      </c>
      <c r="AA16" s="5" t="str">
        <f>IF(_xlfn.XLOOKUP(Table1[[#This Row],[email]],แบบฝึก_21[Email],แบบฝึก_21[Completion time],0)&lt;&gt;0,"ส่งแล้ว","ยังไม่ส่ง")</f>
        <v>ส่งแล้ว</v>
      </c>
      <c r="AB16" s="5" t="str">
        <f>IF(_xlfn.XLOOKUP(Table1[[#This Row],[email]],แบบฝึก_22[Email],แบบฝึก_22[Completion time],0)&lt;&gt;0,"ส่งแล้ว","ยังไม่ส่ง")</f>
        <v>ส่งแล้ว</v>
      </c>
      <c r="AC16" s="5">
        <f>_xlfn.XLOOKUP(Table1[[#This Row],[email]],ท้ายบท_2[Email],ท้ายบท_2[Total points],"ยังไม่ส่ง")</f>
        <v>11</v>
      </c>
      <c r="AD16" s="5">
        <f>_xlfn.XLOOKUP(Table1[[#This Row],[email]],Quiz_2[Email],Quiz_2[Total points],"ยังไม่ส่ง")</f>
        <v>8</v>
      </c>
      <c r="AE16" s="5" t="str">
        <f>IF(_xlfn.XLOOKUP(Table1[[#This Row],[email]],แบบฝึก_31[Email],แบบฝึก_31[Completion time],0)&lt;&gt;0,"ส่งแล้ว","ยังไม่ส่ง")</f>
        <v>ส่งแล้ว</v>
      </c>
      <c r="AF16" s="5" t="str">
        <f>_xlfn.XLOOKUP(Table1[[#This Row],[email]],ท้ายบท_3[Email],ท้ายบท_3[Total points],"ยังไม่ส่ง")</f>
        <v>ยังไม่ส่ง</v>
      </c>
      <c r="AG16" s="5" t="str">
        <f>_xlfn.XLOOKUP(Table1[[#This Row],[email]],Quiz_3[Email],Quiz_3[Total points],"ยังไม่ส่ง")</f>
        <v>ยังไม่ส่ง</v>
      </c>
      <c r="AH16" s="12">
        <v>25</v>
      </c>
      <c r="AI16" s="14">
        <v>10</v>
      </c>
      <c r="AJ16" s="12">
        <f>ROUND((Table1[[#This Row],[mid '[20']]]+Table1[[#This Row],[mid '[10']]])/2,0)</f>
        <v>18</v>
      </c>
      <c r="AK16" s="5" t="str">
        <f>IF(_xlfn.XLOOKUP(Table1[[#This Row],[email]],แบบฝึก_41[Email],แบบฝึก_41[Completion time],0)&lt;&gt;0,"ส่งแล้ว","ยังไม่ส่ง")</f>
        <v>ยังไม่ส่ง</v>
      </c>
      <c r="AL16" s="5" t="str">
        <f>IF(_xlfn.XLOOKUP(Table1[[#This Row],[email]],ท้ายบท_4[Email],ท้ายบท_4[Total points],"ยังไม่ส่ง")&lt;&gt;0,"ส่งแล้ว","ยังไม่ส่ง")</f>
        <v>ส่งแล้ว</v>
      </c>
      <c r="AM16" s="5">
        <f>_xlfn.XLOOKUP(Table1[[#This Row],[email]],Quiz_4[Email],Quiz_4[Total points],"ยังไม่ส่ง")</f>
        <v>8</v>
      </c>
      <c r="AN16" s="5" t="str">
        <f>IF(_xlfn.XLOOKUP(Table1[[#This Row],[email]],แบบฝึก_51[Email],แบบฝึก_51[Completion time],0)&lt;&gt;0,"ส่งแล้ว","ยังไม่ส่ง")</f>
        <v>ยังไม่ส่ง</v>
      </c>
      <c r="AO16" s="5" t="str">
        <f>IF(_xlfn.XLOOKUP(Table1[[#This Row],[email]],แบบฝึก_52[Email],แบบฝึก_52[Completion time],0)&lt;&gt;0,"ส่งแล้ว","ยังไม่ส่ง")</f>
        <v>ยังไม่ส่ง</v>
      </c>
      <c r="AP16" s="5" t="str">
        <f>_xlfn.XLOOKUP(Table1[[#This Row],[email]],ท้ายบท_5[Email],ท้ายบท_5[Total points],"ยังไม่ส่ง")</f>
        <v>ยังไม่ส่ง</v>
      </c>
      <c r="AQ16" s="5" t="str">
        <f>_xlfn.XLOOKUP(Table1[[#This Row],[email]],Quiz_5[Email],Quiz_5[Total points],"ยังไม่ส่ง")</f>
        <v>ยังไม่ส่ง</v>
      </c>
      <c r="AR16" s="37"/>
      <c r="AS16" s="4" t="str">
        <f>IF(M16&lt;10,"ยังไม่ซ่อม",IF(Table1[[#This Row],[ซ่อมแล้วกลางภาค]]="ซ่อมแล้ว","ซ่อมแล้ว","ไม่ต้องซ่อม"))</f>
        <v>ไม่ต้องซ่อม</v>
      </c>
      <c r="BN16" s="34" t="s">
        <v>32391</v>
      </c>
      <c r="BO16" s="31">
        <v>534</v>
      </c>
      <c r="BP16" s="31">
        <v>11.852059925093632</v>
      </c>
      <c r="BQ16" s="31">
        <v>16.423220973782772</v>
      </c>
      <c r="BR16" s="31">
        <v>6.2771535580524347</v>
      </c>
      <c r="BS16" s="36">
        <f>SUM(BS2:BS15)</f>
        <v>117</v>
      </c>
      <c r="BT16" s="36">
        <f>SUM(BT2:BT15)</f>
        <v>420</v>
      </c>
    </row>
    <row r="17" spans="1:71" ht="19.5" x14ac:dyDescent="0.4">
      <c r="A17" s="21">
        <v>16</v>
      </c>
      <c r="B17" s="4">
        <v>1</v>
      </c>
      <c r="C17" s="4">
        <v>16</v>
      </c>
      <c r="D17" s="4" t="s">
        <v>32392</v>
      </c>
      <c r="E17" s="4" t="s">
        <v>32346</v>
      </c>
      <c r="F17" s="4" t="s">
        <v>32393</v>
      </c>
      <c r="G17" s="4" t="s">
        <v>32394</v>
      </c>
      <c r="H17" s="4" t="s">
        <v>1119</v>
      </c>
      <c r="I17" s="24">
        <f>ROUND(COUNTIF(Table1[[#This Row],[กิจกรรม 1.1]:[ท้ายบท 1]],"&lt;&gt;ยังไม่ส่ง")*2+IF(Table1[[#This Row],[Quiz 1]]&lt;&gt;"ยังไม่ส่ง",Table1[[#This Row],[Quiz 1]]*2/10,0),0)</f>
        <v>10</v>
      </c>
      <c r="J17" s="24">
        <f>ROUND(COUNTIF(Table1[[#This Row],[แบบฝึก 2.1]:[ท้ายบท 2]],"&lt;&gt;ยังไม่ส่ง")*8/3+IF(Table1[[#This Row],[Quiz 2]]&lt;&gt;"ยังไม่ส่ง",Table1[[#This Row],[Quiz 2]]*2/10,0),0)</f>
        <v>9</v>
      </c>
      <c r="K17" s="24">
        <f>ROUND(COUNTIF(Table1[[#This Row],[แบบฝึก 3.1]:[ท้ายบท 3]],"&lt;&gt;ยังไม่ส่ง")*3/2+IF(Table1[[#This Row],[Quiz 3]]&lt;&gt;"ยังไม่ส่ง",Table1[[#This Row],[Quiz 3]]*2/10,0),0)</f>
        <v>5</v>
      </c>
      <c r="L17" s="12">
        <f>Table1[[#This Row],[บท 1 '[10']]]+Table1[[#This Row],[บท 2 '[10']]]+Table1[[#This Row],[บท 3 '[5']]]</f>
        <v>24</v>
      </c>
      <c r="M17" s="12">
        <f>IF(Table1[[#This Row],[ซ่อมแล้วกลางภาค]]="ซ่อมแล้ว",10,Table1[[#This Row],[MID '[20']2]])</f>
        <v>17</v>
      </c>
      <c r="N17" s="28">
        <f>ROUND(COUNTIF(Table1[[#This Row],[แบบฝึก 4.1]:[ท้ายบท 4]],"&lt;&gt;ยังไม่ส่ง")*8/2+IF(Table1[[#This Row],[Quiz 4]]&lt;&gt;"ยังไม่ส่ง",Table1[[#This Row],[Quiz 4]]*2/10,0),0)</f>
        <v>6</v>
      </c>
      <c r="O17" s="12">
        <v>5</v>
      </c>
      <c r="P17" s="12">
        <f>ROUND(COUNTIF(Table1[[#This Row],[แบบฝึก 5.1]:[ท้ายบท 5]],"&lt;&gt;ยังไม่ส่ง")*8/3+IF(Table1[[#This Row],[Quiz 5]]&lt;&gt;"ยังไม่ส่ง",Table1[[#This Row],[Quiz 5]]*2/10,0),0)</f>
        <v>1</v>
      </c>
      <c r="Q17" s="12">
        <f>Table1[[#This Row],[บท 4 '[10']]]+Table1[[#This Row],[นำเสนอ '[5']]]+Table1[[#This Row],[บท 5 '[10']]]</f>
        <v>12</v>
      </c>
      <c r="R17" s="12">
        <f>Table1[[#This Row],[ก่อนกลางภาค '[25']]]+Table1[[#This Row],[กลางภาค '[20']]]+Table1[[#This Row],[หลังกลางภาค '[25']]]</f>
        <v>53</v>
      </c>
      <c r="S17" s="12"/>
      <c r="T17" s="12">
        <f>Table1[[#This Row],[ปลายภาค '[30']]]+Table1[[#This Row],[ก่อนปลายภาค '[70']]]</f>
        <v>53</v>
      </c>
      <c r="U17" s="11">
        <f t="shared" si="0"/>
        <v>1</v>
      </c>
      <c r="V17" s="5" t="str">
        <f>IF(_xlfn.XLOOKUP(Table1[[#This Row],[email]],กิจกรรม_11[Email],กิจกรรม_11[Completion time],0)&lt;&gt;0,"ส่งแล้ว","ยังไม่ส่ง")</f>
        <v>ส่งแล้ว</v>
      </c>
      <c r="W17" s="5" t="str">
        <f>IF(_xlfn.XLOOKUP(Table1[[#This Row],[email]],แบบฝึก_11[Email],แบบฝึก_11[Completion time],0)&lt;&gt;0,"ส่งแล้ว","ยังไม่ส่ง")</f>
        <v>ส่งแล้ว</v>
      </c>
      <c r="X17" s="5" t="str">
        <f>IF(_xlfn.XLOOKUP(Table1[[#This Row],[email]],แบบฝึก_12[Email],แบบฝึก_12[Completion time],0)&lt;&gt;0,"ส่งแล้ว","ยังไม่ส่ง")</f>
        <v>ส่งแล้ว</v>
      </c>
      <c r="Y17" s="5">
        <f>_xlfn.XLOOKUP(Table1[[#This Row],[email]],ท้ายบท_1[Email],ท้ายบท_1[Total points],"ยังไม่ส่ง")</f>
        <v>19</v>
      </c>
      <c r="Z17" s="4">
        <f>_xlfn.XLOOKUP(Table1[[#This Row],[email]],Quiz_1[Email],Quiz_1[Total points],"ยังไม่ส่ง")</f>
        <v>8</v>
      </c>
      <c r="AA17" s="5" t="str">
        <f>IF(_xlfn.XLOOKUP(Table1[[#This Row],[email]],แบบฝึก_21[Email],แบบฝึก_21[Completion time],0)&lt;&gt;0,"ส่งแล้ว","ยังไม่ส่ง")</f>
        <v>ส่งแล้ว</v>
      </c>
      <c r="AB17" s="5" t="str">
        <f>IF(_xlfn.XLOOKUP(Table1[[#This Row],[email]],แบบฝึก_22[Email],แบบฝึก_22[Completion time],0)&lt;&gt;0,"ส่งแล้ว","ยังไม่ส่ง")</f>
        <v>ส่งแล้ว</v>
      </c>
      <c r="AC17" s="5">
        <f>_xlfn.XLOOKUP(Table1[[#This Row],[email]],ท้ายบท_2[Email],ท้ายบท_2[Total points],"ยังไม่ส่ง")</f>
        <v>14</v>
      </c>
      <c r="AD17" s="5">
        <f>_xlfn.XLOOKUP(Table1[[#This Row],[email]],Quiz_2[Email],Quiz_2[Total points],"ยังไม่ส่ง")</f>
        <v>7</v>
      </c>
      <c r="AE17" s="5" t="str">
        <f>IF(_xlfn.XLOOKUP(Table1[[#This Row],[email]],แบบฝึก_31[Email],แบบฝึก_31[Completion time],0)&lt;&gt;0,"ส่งแล้ว","ยังไม่ส่ง")</f>
        <v>ส่งแล้ว</v>
      </c>
      <c r="AF17" s="5">
        <f>_xlfn.XLOOKUP(Table1[[#This Row],[email]],ท้ายบท_3[Email],ท้ายบท_3[Total points],"ยังไม่ส่ง")</f>
        <v>10</v>
      </c>
      <c r="AG17" s="5">
        <f>_xlfn.XLOOKUP(Table1[[#This Row],[email]],Quiz_3[Email],Quiz_3[Total points],"ยังไม่ส่ง")</f>
        <v>8</v>
      </c>
      <c r="AH17" s="12">
        <v>24</v>
      </c>
      <c r="AI17" s="14">
        <v>10</v>
      </c>
      <c r="AJ17" s="12">
        <f>ROUND((Table1[[#This Row],[mid '[20']]]+Table1[[#This Row],[mid '[10']]])/2,0)</f>
        <v>17</v>
      </c>
      <c r="AK17" s="5" t="str">
        <f>IF(_xlfn.XLOOKUP(Table1[[#This Row],[email]],แบบฝึก_41[Email],แบบฝึก_41[Completion time],0)&lt;&gt;0,"ส่งแล้ว","ยังไม่ส่ง")</f>
        <v>ส่งแล้ว</v>
      </c>
      <c r="AL17" s="5" t="str">
        <f>IF(_xlfn.XLOOKUP(Table1[[#This Row],[email]],ท้ายบท_4[Email],ท้ายบท_4[Total points],"ยังไม่ส่ง")&lt;&gt;0,"ส่งแล้ว","ยังไม่ส่ง")</f>
        <v>ยังไม่ส่ง</v>
      </c>
      <c r="AM17" s="5">
        <f>_xlfn.XLOOKUP(Table1[[#This Row],[email]],Quiz_4[Email],Quiz_4[Total points],"ยังไม่ส่ง")</f>
        <v>9</v>
      </c>
      <c r="AN17" s="5" t="str">
        <f>IF(_xlfn.XLOOKUP(Table1[[#This Row],[email]],แบบฝึก_51[Email],แบบฝึก_51[Completion time],0)&lt;&gt;0,"ส่งแล้ว","ยังไม่ส่ง")</f>
        <v>ยังไม่ส่ง</v>
      </c>
      <c r="AO17" s="5" t="str">
        <f>IF(_xlfn.XLOOKUP(Table1[[#This Row],[email]],แบบฝึก_52[Email],แบบฝึก_52[Completion time],0)&lt;&gt;0,"ส่งแล้ว","ยังไม่ส่ง")</f>
        <v>ยังไม่ส่ง</v>
      </c>
      <c r="AP17" s="5" t="str">
        <f>_xlfn.XLOOKUP(Table1[[#This Row],[email]],ท้ายบท_5[Email],ท้ายบท_5[Total points],"ยังไม่ส่ง")</f>
        <v>ยังไม่ส่ง</v>
      </c>
      <c r="AQ17" s="5">
        <f>_xlfn.XLOOKUP(Table1[[#This Row],[email]],Quiz_5[Email],Quiz_5[Total points],"ยังไม่ส่ง")</f>
        <v>6</v>
      </c>
      <c r="AR17" s="37"/>
      <c r="AS17" s="4" t="str">
        <f>IF(M17&lt;10,"ยังไม่ซ่อม",IF(Table1[[#This Row],[ซ่อมแล้วกลางภาค]]="ซ่อมแล้ว","ซ่อมแล้ว","ไม่ต้องซ่อม"))</f>
        <v>ไม่ต้องซ่อม</v>
      </c>
      <c r="BN17"/>
      <c r="BO17"/>
      <c r="BP17"/>
      <c r="BQ17"/>
    </row>
    <row r="18" spans="1:71" ht="19.5" x14ac:dyDescent="0.4">
      <c r="A18" s="21">
        <v>17</v>
      </c>
      <c r="B18" s="4">
        <v>1</v>
      </c>
      <c r="C18" s="4">
        <v>17</v>
      </c>
      <c r="D18" s="4" t="s">
        <v>32395</v>
      </c>
      <c r="E18" s="4" t="s">
        <v>32396</v>
      </c>
      <c r="F18" s="4" t="s">
        <v>32397</v>
      </c>
      <c r="G18" s="4" t="s">
        <v>32398</v>
      </c>
      <c r="H18" s="4" t="s">
        <v>1429</v>
      </c>
      <c r="I18" s="24">
        <f>ROUND(COUNTIF(Table1[[#This Row],[กิจกรรม 1.1]:[ท้ายบท 1]],"&lt;&gt;ยังไม่ส่ง")*2+IF(Table1[[#This Row],[Quiz 1]]&lt;&gt;"ยังไม่ส่ง",Table1[[#This Row],[Quiz 1]]*2/10,0),0)</f>
        <v>10</v>
      </c>
      <c r="J18" s="24">
        <f>ROUND(COUNTIF(Table1[[#This Row],[แบบฝึก 2.1]:[ท้ายบท 2]],"&lt;&gt;ยังไม่ส่ง")*8/3+IF(Table1[[#This Row],[Quiz 2]]&lt;&gt;"ยังไม่ส่ง",Table1[[#This Row],[Quiz 2]]*2/10,0),0)</f>
        <v>10</v>
      </c>
      <c r="K18" s="24">
        <f>ROUND(COUNTIF(Table1[[#This Row],[แบบฝึก 3.1]:[ท้ายบท 3]],"&lt;&gt;ยังไม่ส่ง")*3/2+IF(Table1[[#This Row],[Quiz 3]]&lt;&gt;"ยังไม่ส่ง",Table1[[#This Row],[Quiz 3]]*2/10,0),0)</f>
        <v>3</v>
      </c>
      <c r="L18" s="12">
        <f>Table1[[#This Row],[บท 1 '[10']]]+Table1[[#This Row],[บท 2 '[10']]]+Table1[[#This Row],[บท 3 '[5']]]</f>
        <v>23</v>
      </c>
      <c r="M18" s="12">
        <f>IF(Table1[[#This Row],[ซ่อมแล้วกลางภาค]]="ซ่อมแล้ว",10,Table1[[#This Row],[MID '[20']2]])</f>
        <v>17</v>
      </c>
      <c r="N18" s="28">
        <f>ROUND(COUNTIF(Table1[[#This Row],[แบบฝึก 4.1]:[ท้ายบท 4]],"&lt;&gt;ยังไม่ส่ง")*8/2+IF(Table1[[#This Row],[Quiz 4]]&lt;&gt;"ยังไม่ส่ง",Table1[[#This Row],[Quiz 4]]*2/10,0),0)</f>
        <v>6</v>
      </c>
      <c r="O18" s="12">
        <v>5</v>
      </c>
      <c r="P18" s="12">
        <f>ROUND(COUNTIF(Table1[[#This Row],[แบบฝึก 5.1]:[ท้ายบท 5]],"&lt;&gt;ยังไม่ส่ง")*8/3+IF(Table1[[#This Row],[Quiz 5]]&lt;&gt;"ยังไม่ส่ง",Table1[[#This Row],[Quiz 5]]*2/10,0),0)</f>
        <v>9</v>
      </c>
      <c r="Q18" s="12">
        <f>Table1[[#This Row],[บท 4 '[10']]]+Table1[[#This Row],[นำเสนอ '[5']]]+Table1[[#This Row],[บท 5 '[10']]]</f>
        <v>20</v>
      </c>
      <c r="R18" s="12">
        <f>Table1[[#This Row],[ก่อนกลางภาค '[25']]]+Table1[[#This Row],[กลางภาค '[20']]]+Table1[[#This Row],[หลังกลางภาค '[25']]]</f>
        <v>60</v>
      </c>
      <c r="S18" s="12"/>
      <c r="T18" s="12">
        <f>Table1[[#This Row],[ปลายภาค '[30']]]+Table1[[#This Row],[ก่อนปลายภาค '[70']]]</f>
        <v>60</v>
      </c>
      <c r="U18" s="11">
        <f t="shared" si="0"/>
        <v>2</v>
      </c>
      <c r="V18" s="5" t="str">
        <f>IF(_xlfn.XLOOKUP(Table1[[#This Row],[email]],กิจกรรม_11[Email],กิจกรรม_11[Completion time],0)&lt;&gt;0,"ส่งแล้ว","ยังไม่ส่ง")</f>
        <v>ส่งแล้ว</v>
      </c>
      <c r="W18" s="5" t="str">
        <f>IF(_xlfn.XLOOKUP(Table1[[#This Row],[email]],แบบฝึก_11[Email],แบบฝึก_11[Completion time],0)&lt;&gt;0,"ส่งแล้ว","ยังไม่ส่ง")</f>
        <v>ส่งแล้ว</v>
      </c>
      <c r="X18" s="5" t="str">
        <f>IF(_xlfn.XLOOKUP(Table1[[#This Row],[email]],แบบฝึก_12[Email],แบบฝึก_12[Completion time],0)&lt;&gt;0,"ส่งแล้ว","ยังไม่ส่ง")</f>
        <v>ส่งแล้ว</v>
      </c>
      <c r="Y18" s="5">
        <f>_xlfn.XLOOKUP(Table1[[#This Row],[email]],ท้ายบท_1[Email],ท้ายบท_1[Total points],"ยังไม่ส่ง")</f>
        <v>21</v>
      </c>
      <c r="Z18" s="4">
        <f>_xlfn.XLOOKUP(Table1[[#This Row],[email]],Quiz_1[Email],Quiz_1[Total points],"ยังไม่ส่ง")</f>
        <v>8</v>
      </c>
      <c r="AA18" s="5" t="str">
        <f>IF(_xlfn.XLOOKUP(Table1[[#This Row],[email]],แบบฝึก_21[Email],แบบฝึก_21[Completion time],0)&lt;&gt;0,"ส่งแล้ว","ยังไม่ส่ง")</f>
        <v>ส่งแล้ว</v>
      </c>
      <c r="AB18" s="5" t="str">
        <f>IF(_xlfn.XLOOKUP(Table1[[#This Row],[email]],แบบฝึก_22[Email],แบบฝึก_22[Completion time],0)&lt;&gt;0,"ส่งแล้ว","ยังไม่ส่ง")</f>
        <v>ส่งแล้ว</v>
      </c>
      <c r="AC18" s="5">
        <f>_xlfn.XLOOKUP(Table1[[#This Row],[email]],ท้ายบท_2[Email],ท้ายบท_2[Total points],"ยังไม่ส่ง")</f>
        <v>13</v>
      </c>
      <c r="AD18" s="5">
        <f>_xlfn.XLOOKUP(Table1[[#This Row],[email]],Quiz_2[Email],Quiz_2[Total points],"ยังไม่ส่ง")</f>
        <v>9</v>
      </c>
      <c r="AE18" s="5" t="str">
        <f>IF(_xlfn.XLOOKUP(Table1[[#This Row],[email]],แบบฝึก_31[Email],แบบฝึก_31[Completion time],0)&lt;&gt;0,"ส่งแล้ว","ยังไม่ส่ง")</f>
        <v>ส่งแล้ว</v>
      </c>
      <c r="AF18" s="5">
        <f>_xlfn.XLOOKUP(Table1[[#This Row],[email]],ท้ายบท_3[Email],ท้ายบท_3[Total points],"ยังไม่ส่ง")</f>
        <v>5</v>
      </c>
      <c r="AG18" s="5" t="str">
        <f>_xlfn.XLOOKUP(Table1[[#This Row],[email]],Quiz_3[Email],Quiz_3[Total points],"ยังไม่ส่ง")</f>
        <v>ยังไม่ส่ง</v>
      </c>
      <c r="AH18" s="12">
        <v>24</v>
      </c>
      <c r="AI18" s="14">
        <v>9</v>
      </c>
      <c r="AJ18" s="12">
        <f>ROUND((Table1[[#This Row],[mid '[20']]]+Table1[[#This Row],[mid '[10']]])/2,0)</f>
        <v>17</v>
      </c>
      <c r="AK18" s="5" t="str">
        <f>IF(_xlfn.XLOOKUP(Table1[[#This Row],[email]],แบบฝึก_41[Email],แบบฝึก_41[Completion time],0)&lt;&gt;0,"ส่งแล้ว","ยังไม่ส่ง")</f>
        <v>ส่งแล้ว</v>
      </c>
      <c r="AL18" s="5" t="str">
        <f>IF(_xlfn.XLOOKUP(Table1[[#This Row],[email]],ท้ายบท_4[Email],ท้ายบท_4[Total points],"ยังไม่ส่ง")&lt;&gt;0,"ส่งแล้ว","ยังไม่ส่ง")</f>
        <v>ยังไม่ส่ง</v>
      </c>
      <c r="AM18" s="5">
        <f>_xlfn.XLOOKUP(Table1[[#This Row],[email]],Quiz_4[Email],Quiz_4[Total points],"ยังไม่ส่ง")</f>
        <v>8</v>
      </c>
      <c r="AN18" s="5" t="str">
        <f>IF(_xlfn.XLOOKUP(Table1[[#This Row],[email]],แบบฝึก_51[Email],แบบฝึก_51[Completion time],0)&lt;&gt;0,"ส่งแล้ว","ยังไม่ส่ง")</f>
        <v>ส่งแล้ว</v>
      </c>
      <c r="AO18" s="5" t="str">
        <f>IF(_xlfn.XLOOKUP(Table1[[#This Row],[email]],แบบฝึก_52[Email],แบบฝึก_52[Completion time],0)&lt;&gt;0,"ส่งแล้ว","ยังไม่ส่ง")</f>
        <v>ส่งแล้ว</v>
      </c>
      <c r="AP18" s="5">
        <f>_xlfn.XLOOKUP(Table1[[#This Row],[email]],ท้ายบท_5[Email],ท้ายบท_5[Total points],"ยังไม่ส่ง")</f>
        <v>16</v>
      </c>
      <c r="AQ18" s="5">
        <f>_xlfn.XLOOKUP(Table1[[#This Row],[email]],Quiz_5[Email],Quiz_5[Total points],"ยังไม่ส่ง")</f>
        <v>7</v>
      </c>
      <c r="AR18" s="37"/>
      <c r="AS18" s="4" t="str">
        <f>IF(M18&lt;10,"ยังไม่ซ่อม",IF(Table1[[#This Row],[ซ่อมแล้วกลางภาค]]="ซ่อมแล้ว","ซ่อมแล้ว","ไม่ต้องซ่อม"))</f>
        <v>ไม่ต้องซ่อม</v>
      </c>
      <c r="BN18"/>
      <c r="BO18"/>
      <c r="BP18"/>
      <c r="BQ18"/>
    </row>
    <row r="19" spans="1:71" ht="19.5" x14ac:dyDescent="0.4">
      <c r="A19" s="21">
        <v>18</v>
      </c>
      <c r="B19" s="4">
        <v>1</v>
      </c>
      <c r="C19" s="4">
        <v>18</v>
      </c>
      <c r="D19" s="4" t="s">
        <v>32399</v>
      </c>
      <c r="E19" s="4" t="s">
        <v>32396</v>
      </c>
      <c r="F19" s="4" t="s">
        <v>32400</v>
      </c>
      <c r="G19" s="4" t="s">
        <v>32401</v>
      </c>
      <c r="H19" s="4" t="s">
        <v>1304</v>
      </c>
      <c r="I19" s="24">
        <f>ROUND(COUNTIF(Table1[[#This Row],[กิจกรรม 1.1]:[ท้ายบท 1]],"&lt;&gt;ยังไม่ส่ง")*2+IF(Table1[[#This Row],[Quiz 1]]&lt;&gt;"ยังไม่ส่ง",Table1[[#This Row],[Quiz 1]]*2/10,0),0)</f>
        <v>10</v>
      </c>
      <c r="J19" s="24">
        <f>ROUND(COUNTIF(Table1[[#This Row],[แบบฝึก 2.1]:[ท้ายบท 2]],"&lt;&gt;ยังไม่ส่ง")*8/3+IF(Table1[[#This Row],[Quiz 2]]&lt;&gt;"ยังไม่ส่ง",Table1[[#This Row],[Quiz 2]]*2/10,0),0)</f>
        <v>10</v>
      </c>
      <c r="K19" s="24">
        <f>ROUND(COUNTIF(Table1[[#This Row],[แบบฝึก 3.1]:[ท้ายบท 3]],"&lt;&gt;ยังไม่ส่ง")*3/2+IF(Table1[[#This Row],[Quiz 3]]&lt;&gt;"ยังไม่ส่ง",Table1[[#This Row],[Quiz 3]]*2/10,0),0)</f>
        <v>4</v>
      </c>
      <c r="L19" s="12">
        <f>Table1[[#This Row],[บท 1 '[10']]]+Table1[[#This Row],[บท 2 '[10']]]+Table1[[#This Row],[บท 3 '[5']]]</f>
        <v>24</v>
      </c>
      <c r="M19" s="12">
        <f>IF(Table1[[#This Row],[ซ่อมแล้วกลางภาค]]="ซ่อมแล้ว",10,Table1[[#This Row],[MID '[20']2]])</f>
        <v>16</v>
      </c>
      <c r="N19" s="28">
        <f>ROUND(COUNTIF(Table1[[#This Row],[แบบฝึก 4.1]:[ท้ายบท 4]],"&lt;&gt;ยังไม่ส่ง")*8/2+IF(Table1[[#This Row],[Quiz 4]]&lt;&gt;"ยังไม่ส่ง",Table1[[#This Row],[Quiz 4]]*2/10,0),0)</f>
        <v>6</v>
      </c>
      <c r="O19" s="12">
        <v>5</v>
      </c>
      <c r="P19" s="12">
        <f>ROUND(COUNTIF(Table1[[#This Row],[แบบฝึก 5.1]:[ท้ายบท 5]],"&lt;&gt;ยังไม่ส่ง")*8/3+IF(Table1[[#This Row],[Quiz 5]]&lt;&gt;"ยังไม่ส่ง",Table1[[#This Row],[Quiz 5]]*2/10,0),0)</f>
        <v>1</v>
      </c>
      <c r="Q19" s="12">
        <f>Table1[[#This Row],[บท 4 '[10']]]+Table1[[#This Row],[นำเสนอ '[5']]]+Table1[[#This Row],[บท 5 '[10']]]</f>
        <v>12</v>
      </c>
      <c r="R19" s="12">
        <f>Table1[[#This Row],[ก่อนกลางภาค '[25']]]+Table1[[#This Row],[กลางภาค '[20']]]+Table1[[#This Row],[หลังกลางภาค '[25']]]</f>
        <v>52</v>
      </c>
      <c r="S19" s="12"/>
      <c r="T19" s="12">
        <f>Table1[[#This Row],[ปลายภาค '[30']]]+Table1[[#This Row],[ก่อนปลายภาค '[70']]]</f>
        <v>52</v>
      </c>
      <c r="U19" s="11">
        <f t="shared" si="0"/>
        <v>1</v>
      </c>
      <c r="V19" s="5" t="str">
        <f>IF(_xlfn.XLOOKUP(Table1[[#This Row],[email]],กิจกรรม_11[Email],กิจกรรม_11[Completion time],0)&lt;&gt;0,"ส่งแล้ว","ยังไม่ส่ง")</f>
        <v>ส่งแล้ว</v>
      </c>
      <c r="W19" s="5" t="str">
        <f>IF(_xlfn.XLOOKUP(Table1[[#This Row],[email]],แบบฝึก_11[Email],แบบฝึก_11[Completion time],0)&lt;&gt;0,"ส่งแล้ว","ยังไม่ส่ง")</f>
        <v>ส่งแล้ว</v>
      </c>
      <c r="X19" s="5" t="str">
        <f>IF(_xlfn.XLOOKUP(Table1[[#This Row],[email]],แบบฝึก_12[Email],แบบฝึก_12[Completion time],0)&lt;&gt;0,"ส่งแล้ว","ยังไม่ส่ง")</f>
        <v>ส่งแล้ว</v>
      </c>
      <c r="Y19" s="5">
        <f>_xlfn.XLOOKUP(Table1[[#This Row],[email]],ท้ายบท_1[Email],ท้ายบท_1[Total points],"ยังไม่ส่ง")</f>
        <v>18</v>
      </c>
      <c r="Z19" s="4">
        <f>_xlfn.XLOOKUP(Table1[[#This Row],[email]],Quiz_1[Email],Quiz_1[Total points],"ยังไม่ส่ง")</f>
        <v>10</v>
      </c>
      <c r="AA19" s="5" t="str">
        <f>IF(_xlfn.XLOOKUP(Table1[[#This Row],[email]],แบบฝึก_21[Email],แบบฝึก_21[Completion time],0)&lt;&gt;0,"ส่งแล้ว","ยังไม่ส่ง")</f>
        <v>ส่งแล้ว</v>
      </c>
      <c r="AB19" s="5" t="str">
        <f>IF(_xlfn.XLOOKUP(Table1[[#This Row],[email]],แบบฝึก_22[Email],แบบฝึก_22[Completion time],0)&lt;&gt;0,"ส่งแล้ว","ยังไม่ส่ง")</f>
        <v>ส่งแล้ว</v>
      </c>
      <c r="AC19" s="5">
        <f>_xlfn.XLOOKUP(Table1[[#This Row],[email]],ท้ายบท_2[Email],ท้ายบท_2[Total points],"ยังไม่ส่ง")</f>
        <v>13</v>
      </c>
      <c r="AD19" s="5">
        <f>_xlfn.XLOOKUP(Table1[[#This Row],[email]],Quiz_2[Email],Quiz_2[Total points],"ยังไม่ส่ง")</f>
        <v>9</v>
      </c>
      <c r="AE19" s="5" t="str">
        <f>IF(_xlfn.XLOOKUP(Table1[[#This Row],[email]],แบบฝึก_31[Email],แบบฝึก_31[Completion time],0)&lt;&gt;0,"ส่งแล้ว","ยังไม่ส่ง")</f>
        <v>ส่งแล้ว</v>
      </c>
      <c r="AF19" s="5">
        <f>_xlfn.XLOOKUP(Table1[[#This Row],[email]],ท้ายบท_3[Email],ท้ายบท_3[Total points],"ยังไม่ส่ง")</f>
        <v>11</v>
      </c>
      <c r="AG19" s="5">
        <f>_xlfn.XLOOKUP(Table1[[#This Row],[email]],Quiz_3[Email],Quiz_3[Total points],"ยังไม่ส่ง")</f>
        <v>6</v>
      </c>
      <c r="AH19" s="12">
        <v>25</v>
      </c>
      <c r="AI19" s="14">
        <v>6</v>
      </c>
      <c r="AJ19" s="12">
        <f>ROUND((Table1[[#This Row],[mid '[20']]]+Table1[[#This Row],[mid '[10']]])/2,0)</f>
        <v>16</v>
      </c>
      <c r="AK19" s="5" t="str">
        <f>IF(_xlfn.XLOOKUP(Table1[[#This Row],[email]],แบบฝึก_41[Email],แบบฝึก_41[Completion time],0)&lt;&gt;0,"ส่งแล้ว","ยังไม่ส่ง")</f>
        <v>ส่งแล้ว</v>
      </c>
      <c r="AL19" s="5" t="str">
        <f>IF(_xlfn.XLOOKUP(Table1[[#This Row],[email]],ท้ายบท_4[Email],ท้ายบท_4[Total points],"ยังไม่ส่ง")&lt;&gt;0,"ส่งแล้ว","ยังไม่ส่ง")</f>
        <v>ยังไม่ส่ง</v>
      </c>
      <c r="AM19" s="5">
        <f>_xlfn.XLOOKUP(Table1[[#This Row],[email]],Quiz_4[Email],Quiz_4[Total points],"ยังไม่ส่ง")</f>
        <v>8</v>
      </c>
      <c r="AN19" s="5" t="str">
        <f>IF(_xlfn.XLOOKUP(Table1[[#This Row],[email]],แบบฝึก_51[Email],แบบฝึก_51[Completion time],0)&lt;&gt;0,"ส่งแล้ว","ยังไม่ส่ง")</f>
        <v>ยังไม่ส่ง</v>
      </c>
      <c r="AO19" s="5" t="str">
        <f>IF(_xlfn.XLOOKUP(Table1[[#This Row],[email]],แบบฝึก_52[Email],แบบฝึก_52[Completion time],0)&lt;&gt;0,"ส่งแล้ว","ยังไม่ส่ง")</f>
        <v>ยังไม่ส่ง</v>
      </c>
      <c r="AP19" s="5" t="str">
        <f>_xlfn.XLOOKUP(Table1[[#This Row],[email]],ท้ายบท_5[Email],ท้ายบท_5[Total points],"ยังไม่ส่ง")</f>
        <v>ยังไม่ส่ง</v>
      </c>
      <c r="AQ19" s="5">
        <f>_xlfn.XLOOKUP(Table1[[#This Row],[email]],Quiz_5[Email],Quiz_5[Total points],"ยังไม่ส่ง")</f>
        <v>4</v>
      </c>
      <c r="AR19" s="37"/>
      <c r="AS19" s="4" t="str">
        <f>IF(M19&lt;10,"ยังไม่ซ่อม",IF(Table1[[#This Row],[ซ่อมแล้วกลางภาค]]="ซ่อมแล้ว","ซ่อมแล้ว","ไม่ต้องซ่อม"))</f>
        <v>ไม่ต้องซ่อม</v>
      </c>
      <c r="BN19"/>
      <c r="BO19"/>
      <c r="BP19"/>
      <c r="BQ19"/>
      <c r="BR19"/>
      <c r="BS19"/>
    </row>
    <row r="20" spans="1:71" ht="19.5" x14ac:dyDescent="0.4">
      <c r="A20" s="21">
        <v>19</v>
      </c>
      <c r="B20" s="4">
        <v>1</v>
      </c>
      <c r="C20" s="4">
        <v>19</v>
      </c>
      <c r="D20" s="4" t="s">
        <v>32402</v>
      </c>
      <c r="E20" s="4" t="s">
        <v>32396</v>
      </c>
      <c r="F20" s="4" t="s">
        <v>32403</v>
      </c>
      <c r="G20" s="4" t="s">
        <v>32404</v>
      </c>
      <c r="H20" s="4" t="s">
        <v>1221</v>
      </c>
      <c r="I20" s="24">
        <f>ROUND(COUNTIF(Table1[[#This Row],[กิจกรรม 1.1]:[ท้ายบท 1]],"&lt;&gt;ยังไม่ส่ง")*2+IF(Table1[[#This Row],[Quiz 1]]&lt;&gt;"ยังไม่ส่ง",Table1[[#This Row],[Quiz 1]]*2/10,0),0)</f>
        <v>10</v>
      </c>
      <c r="J20" s="24">
        <f>ROUND(COUNTIF(Table1[[#This Row],[แบบฝึก 2.1]:[ท้ายบท 2]],"&lt;&gt;ยังไม่ส่ง")*8/3+IF(Table1[[#This Row],[Quiz 2]]&lt;&gt;"ยังไม่ส่ง",Table1[[#This Row],[Quiz 2]]*2/10,0),0)</f>
        <v>10</v>
      </c>
      <c r="K20" s="24">
        <f>ROUND(COUNTIF(Table1[[#This Row],[แบบฝึก 3.1]:[ท้ายบท 3]],"&lt;&gt;ยังไม่ส่ง")*3/2+IF(Table1[[#This Row],[Quiz 3]]&lt;&gt;"ยังไม่ส่ง",Table1[[#This Row],[Quiz 3]]*2/10,0),0)</f>
        <v>4</v>
      </c>
      <c r="L20" s="12">
        <f>Table1[[#This Row],[บท 1 '[10']]]+Table1[[#This Row],[บท 2 '[10']]]+Table1[[#This Row],[บท 3 '[5']]]</f>
        <v>24</v>
      </c>
      <c r="M20" s="12">
        <f>IF(Table1[[#This Row],[ซ่อมแล้วกลางภาค]]="ซ่อมแล้ว",10,Table1[[#This Row],[MID '[20']2]])</f>
        <v>19</v>
      </c>
      <c r="N20" s="28">
        <f>ROUND(COUNTIF(Table1[[#This Row],[แบบฝึก 4.1]:[ท้ายบท 4]],"&lt;&gt;ยังไม่ส่ง")*8/2+IF(Table1[[#This Row],[Quiz 4]]&lt;&gt;"ยังไม่ส่ง",Table1[[#This Row],[Quiz 4]]*2/10,0),0)</f>
        <v>6</v>
      </c>
      <c r="O20" s="12">
        <v>5</v>
      </c>
      <c r="P20" s="12">
        <f>ROUND(COUNTIF(Table1[[#This Row],[แบบฝึก 5.1]:[ท้ายบท 5]],"&lt;&gt;ยังไม่ส่ง")*8/3+IF(Table1[[#This Row],[Quiz 5]]&lt;&gt;"ยังไม่ส่ง",Table1[[#This Row],[Quiz 5]]*2/10,0),0)</f>
        <v>9</v>
      </c>
      <c r="Q20" s="12">
        <f>Table1[[#This Row],[บท 4 '[10']]]+Table1[[#This Row],[นำเสนอ '[5']]]+Table1[[#This Row],[บท 5 '[10']]]</f>
        <v>20</v>
      </c>
      <c r="R20" s="12">
        <f>Table1[[#This Row],[ก่อนกลางภาค '[25']]]+Table1[[#This Row],[กลางภาค '[20']]]+Table1[[#This Row],[หลังกลางภาค '[25']]]</f>
        <v>63</v>
      </c>
      <c r="S20" s="12"/>
      <c r="T20" s="12">
        <f>Table1[[#This Row],[ปลายภาค '[30']]]+Table1[[#This Row],[ก่อนปลายภาค '[70']]]</f>
        <v>63</v>
      </c>
      <c r="U20" s="11">
        <f t="shared" si="0"/>
        <v>2</v>
      </c>
      <c r="V20" s="5" t="str">
        <f>IF(_xlfn.XLOOKUP(Table1[[#This Row],[email]],กิจกรรม_11[Email],กิจกรรม_11[Completion time],0)&lt;&gt;0,"ส่งแล้ว","ยังไม่ส่ง")</f>
        <v>ส่งแล้ว</v>
      </c>
      <c r="W20" s="5" t="str">
        <f>IF(_xlfn.XLOOKUP(Table1[[#This Row],[email]],แบบฝึก_11[Email],แบบฝึก_11[Completion time],0)&lt;&gt;0,"ส่งแล้ว","ยังไม่ส่ง")</f>
        <v>ส่งแล้ว</v>
      </c>
      <c r="X20" s="5" t="str">
        <f>IF(_xlfn.XLOOKUP(Table1[[#This Row],[email]],แบบฝึก_12[Email],แบบฝึก_12[Completion time],0)&lt;&gt;0,"ส่งแล้ว","ยังไม่ส่ง")</f>
        <v>ส่งแล้ว</v>
      </c>
      <c r="Y20" s="5">
        <f>_xlfn.XLOOKUP(Table1[[#This Row],[email]],ท้ายบท_1[Email],ท้ายบท_1[Total points],"ยังไม่ส่ง")</f>
        <v>21</v>
      </c>
      <c r="Z20" s="4">
        <f>_xlfn.XLOOKUP(Table1[[#This Row],[email]],Quiz_1[Email],Quiz_1[Total points],"ยังไม่ส่ง")</f>
        <v>8</v>
      </c>
      <c r="AA20" s="5" t="str">
        <f>IF(_xlfn.XLOOKUP(Table1[[#This Row],[email]],แบบฝึก_21[Email],แบบฝึก_21[Completion time],0)&lt;&gt;0,"ส่งแล้ว","ยังไม่ส่ง")</f>
        <v>ส่งแล้ว</v>
      </c>
      <c r="AB20" s="5" t="str">
        <f>IF(_xlfn.XLOOKUP(Table1[[#This Row],[email]],แบบฝึก_22[Email],แบบฝึก_22[Completion time],0)&lt;&gt;0,"ส่งแล้ว","ยังไม่ส่ง")</f>
        <v>ส่งแล้ว</v>
      </c>
      <c r="AC20" s="5">
        <f>_xlfn.XLOOKUP(Table1[[#This Row],[email]],ท้ายบท_2[Email],ท้ายบท_2[Total points],"ยังไม่ส่ง")</f>
        <v>14</v>
      </c>
      <c r="AD20" s="5">
        <f>_xlfn.XLOOKUP(Table1[[#This Row],[email]],Quiz_2[Email],Quiz_2[Total points],"ยังไม่ส่ง")</f>
        <v>8</v>
      </c>
      <c r="AE20" s="5" t="str">
        <f>IF(_xlfn.XLOOKUP(Table1[[#This Row],[email]],แบบฝึก_31[Email],แบบฝึก_31[Completion time],0)&lt;&gt;0,"ส่งแล้ว","ยังไม่ส่ง")</f>
        <v>ส่งแล้ว</v>
      </c>
      <c r="AF20" s="5">
        <f>_xlfn.XLOOKUP(Table1[[#This Row],[email]],ท้ายบท_3[Email],ท้ายบท_3[Total points],"ยังไม่ส่ง")</f>
        <v>11</v>
      </c>
      <c r="AG20" s="5">
        <f>_xlfn.XLOOKUP(Table1[[#This Row],[email]],Quiz_3[Email],Quiz_3[Total points],"ยังไม่ส่ง")</f>
        <v>7</v>
      </c>
      <c r="AH20" s="12">
        <v>27</v>
      </c>
      <c r="AI20" s="14">
        <v>10</v>
      </c>
      <c r="AJ20" s="12">
        <f>ROUND((Table1[[#This Row],[mid '[20']]]+Table1[[#This Row],[mid '[10']]])/2,0)</f>
        <v>19</v>
      </c>
      <c r="AK20" s="5" t="str">
        <f>IF(_xlfn.XLOOKUP(Table1[[#This Row],[email]],แบบฝึก_41[Email],แบบฝึก_41[Completion time],0)&lt;&gt;0,"ส่งแล้ว","ยังไม่ส่ง")</f>
        <v>ส่งแล้ว</v>
      </c>
      <c r="AL20" s="5" t="str">
        <f>IF(_xlfn.XLOOKUP(Table1[[#This Row],[email]],ท้ายบท_4[Email],ท้ายบท_4[Total points],"ยังไม่ส่ง")&lt;&gt;0,"ส่งแล้ว","ยังไม่ส่ง")</f>
        <v>ยังไม่ส่ง</v>
      </c>
      <c r="AM20" s="5">
        <f>_xlfn.XLOOKUP(Table1[[#This Row],[email]],Quiz_4[Email],Quiz_4[Total points],"ยังไม่ส่ง")</f>
        <v>9</v>
      </c>
      <c r="AN20" s="5" t="str">
        <f>IF(_xlfn.XLOOKUP(Table1[[#This Row],[email]],แบบฝึก_51[Email],แบบฝึก_51[Completion time],0)&lt;&gt;0,"ส่งแล้ว","ยังไม่ส่ง")</f>
        <v>ส่งแล้ว</v>
      </c>
      <c r="AO20" s="5" t="str">
        <f>IF(_xlfn.XLOOKUP(Table1[[#This Row],[email]],แบบฝึก_52[Email],แบบฝึก_52[Completion time],0)&lt;&gt;0,"ส่งแล้ว","ยังไม่ส่ง")</f>
        <v>ส่งแล้ว</v>
      </c>
      <c r="AP20" s="5">
        <f>_xlfn.XLOOKUP(Table1[[#This Row],[email]],ท้ายบท_5[Email],ท้ายบท_5[Total points],"ยังไม่ส่ง")</f>
        <v>17</v>
      </c>
      <c r="AQ20" s="5">
        <f>_xlfn.XLOOKUP(Table1[[#This Row],[email]],Quiz_5[Email],Quiz_5[Total points],"ยังไม่ส่ง")</f>
        <v>7</v>
      </c>
      <c r="AR20" s="37"/>
      <c r="AS20" s="4" t="str">
        <f>IF(M20&lt;10,"ยังไม่ซ่อม",IF(Table1[[#This Row],[ซ่อมแล้วกลางภาค]]="ซ่อมแล้ว","ซ่อมแล้ว","ไม่ต้องซ่อม"))</f>
        <v>ไม่ต้องซ่อม</v>
      </c>
      <c r="BN20"/>
      <c r="BO20"/>
      <c r="BP20"/>
      <c r="BQ20"/>
    </row>
    <row r="21" spans="1:71" ht="19.5" x14ac:dyDescent="0.4">
      <c r="A21" s="21">
        <v>20</v>
      </c>
      <c r="B21" s="4">
        <v>1</v>
      </c>
      <c r="C21" s="4">
        <v>20</v>
      </c>
      <c r="D21" s="4" t="s">
        <v>32405</v>
      </c>
      <c r="E21" s="4" t="s">
        <v>32396</v>
      </c>
      <c r="F21" s="4" t="s">
        <v>32406</v>
      </c>
      <c r="G21" s="4" t="s">
        <v>32407</v>
      </c>
      <c r="H21" s="4" t="s">
        <v>1326</v>
      </c>
      <c r="I21" s="24">
        <f>ROUND(COUNTIF(Table1[[#This Row],[กิจกรรม 1.1]:[ท้ายบท 1]],"&lt;&gt;ยังไม่ส่ง")*2+IF(Table1[[#This Row],[Quiz 1]]&lt;&gt;"ยังไม่ส่ง",Table1[[#This Row],[Quiz 1]]*2/10,0),0)</f>
        <v>10</v>
      </c>
      <c r="J21" s="24">
        <f>ROUND(COUNTIF(Table1[[#This Row],[แบบฝึก 2.1]:[ท้ายบท 2]],"&lt;&gt;ยังไม่ส่ง")*8/3+IF(Table1[[#This Row],[Quiz 2]]&lt;&gt;"ยังไม่ส่ง",Table1[[#This Row],[Quiz 2]]*2/10,0),0)</f>
        <v>10</v>
      </c>
      <c r="K21" s="24">
        <f>ROUND(COUNTIF(Table1[[#This Row],[แบบฝึก 3.1]:[ท้ายบท 3]],"&lt;&gt;ยังไม่ส่ง")*3/2+IF(Table1[[#This Row],[Quiz 3]]&lt;&gt;"ยังไม่ส่ง",Table1[[#This Row],[Quiz 3]]*2/10,0),0)</f>
        <v>4</v>
      </c>
      <c r="L21" s="12">
        <f>Table1[[#This Row],[บท 1 '[10']]]+Table1[[#This Row],[บท 2 '[10']]]+Table1[[#This Row],[บท 3 '[5']]]</f>
        <v>24</v>
      </c>
      <c r="M21" s="12">
        <f>IF(Table1[[#This Row],[ซ่อมแล้วกลางภาค]]="ซ่อมแล้ว",10,Table1[[#This Row],[MID '[20']2]])</f>
        <v>12</v>
      </c>
      <c r="N21" s="28">
        <f>ROUND(COUNTIF(Table1[[#This Row],[แบบฝึก 4.1]:[ท้ายบท 4]],"&lt;&gt;ยังไม่ส่ง")*8/2+IF(Table1[[#This Row],[Quiz 4]]&lt;&gt;"ยังไม่ส่ง",Table1[[#This Row],[Quiz 4]]*2/10,0),0)</f>
        <v>5</v>
      </c>
      <c r="O21" s="12">
        <v>5</v>
      </c>
      <c r="P21" s="12">
        <f>ROUND(COUNTIF(Table1[[#This Row],[แบบฝึก 5.1]:[ท้ายบท 5]],"&lt;&gt;ยังไม่ส่ง")*8/3+IF(Table1[[#This Row],[Quiz 5]]&lt;&gt;"ยังไม่ส่ง",Table1[[#This Row],[Quiz 5]]*2/10,0),0)</f>
        <v>9</v>
      </c>
      <c r="Q21" s="12">
        <f>Table1[[#This Row],[บท 4 '[10']]]+Table1[[#This Row],[นำเสนอ '[5']]]+Table1[[#This Row],[บท 5 '[10']]]</f>
        <v>19</v>
      </c>
      <c r="R21" s="12">
        <f>Table1[[#This Row],[ก่อนกลางภาค '[25']]]+Table1[[#This Row],[กลางภาค '[20']]]+Table1[[#This Row],[หลังกลางภาค '[25']]]</f>
        <v>55</v>
      </c>
      <c r="S21" s="12"/>
      <c r="T21" s="12">
        <f>Table1[[#This Row],[ปลายภาค '[30']]]+Table1[[#This Row],[ก่อนปลายภาค '[70']]]</f>
        <v>55</v>
      </c>
      <c r="U21" s="11">
        <f t="shared" si="0"/>
        <v>1.5</v>
      </c>
      <c r="V21" s="5" t="str">
        <f>IF(_xlfn.XLOOKUP(Table1[[#This Row],[email]],กิจกรรม_11[Email],กิจกรรม_11[Completion time],0)&lt;&gt;0,"ส่งแล้ว","ยังไม่ส่ง")</f>
        <v>ส่งแล้ว</v>
      </c>
      <c r="W21" s="5" t="str">
        <f>IF(_xlfn.XLOOKUP(Table1[[#This Row],[email]],แบบฝึก_11[Email],แบบฝึก_11[Completion time],0)&lt;&gt;0,"ส่งแล้ว","ยังไม่ส่ง")</f>
        <v>ส่งแล้ว</v>
      </c>
      <c r="X21" s="5" t="str">
        <f>IF(_xlfn.XLOOKUP(Table1[[#This Row],[email]],แบบฝึก_12[Email],แบบฝึก_12[Completion time],0)&lt;&gt;0,"ส่งแล้ว","ยังไม่ส่ง")</f>
        <v>ส่งแล้ว</v>
      </c>
      <c r="Y21" s="5">
        <f>_xlfn.XLOOKUP(Table1[[#This Row],[email]],ท้ายบท_1[Email],ท้ายบท_1[Total points],"ยังไม่ส่ง")</f>
        <v>17</v>
      </c>
      <c r="Z21" s="4">
        <f>_xlfn.XLOOKUP(Table1[[#This Row],[email]],Quiz_1[Email],Quiz_1[Total points],"ยังไม่ส่ง")</f>
        <v>10</v>
      </c>
      <c r="AA21" s="5" t="str">
        <f>IF(_xlfn.XLOOKUP(Table1[[#This Row],[email]],แบบฝึก_21[Email],แบบฝึก_21[Completion time],0)&lt;&gt;0,"ส่งแล้ว","ยังไม่ส่ง")</f>
        <v>ส่งแล้ว</v>
      </c>
      <c r="AB21" s="5" t="str">
        <f>IF(_xlfn.XLOOKUP(Table1[[#This Row],[email]],แบบฝึก_22[Email],แบบฝึก_22[Completion time],0)&lt;&gt;0,"ส่งแล้ว","ยังไม่ส่ง")</f>
        <v>ส่งแล้ว</v>
      </c>
      <c r="AC21" s="5">
        <f>_xlfn.XLOOKUP(Table1[[#This Row],[email]],ท้ายบท_2[Email],ท้ายบท_2[Total points],"ยังไม่ส่ง")</f>
        <v>12</v>
      </c>
      <c r="AD21" s="5">
        <f>_xlfn.XLOOKUP(Table1[[#This Row],[email]],Quiz_2[Email],Quiz_2[Total points],"ยังไม่ส่ง")</f>
        <v>9</v>
      </c>
      <c r="AE21" s="5" t="str">
        <f>IF(_xlfn.XLOOKUP(Table1[[#This Row],[email]],แบบฝึก_31[Email],แบบฝึก_31[Completion time],0)&lt;&gt;0,"ส่งแล้ว","ยังไม่ส่ง")</f>
        <v>ส่งแล้ว</v>
      </c>
      <c r="AF21" s="5">
        <f>_xlfn.XLOOKUP(Table1[[#This Row],[email]],ท้ายบท_3[Email],ท้ายบท_3[Total points],"ยังไม่ส่ง")</f>
        <v>10</v>
      </c>
      <c r="AG21" s="5">
        <f>_xlfn.XLOOKUP(Table1[[#This Row],[email]],Quiz_3[Email],Quiz_3[Total points],"ยังไม่ส่ง")</f>
        <v>7</v>
      </c>
      <c r="AH21" s="12">
        <v>17</v>
      </c>
      <c r="AI21" s="14">
        <v>6</v>
      </c>
      <c r="AJ21" s="12">
        <f>ROUND((Table1[[#This Row],[mid '[20']]]+Table1[[#This Row],[mid '[10']]])/2,0)</f>
        <v>12</v>
      </c>
      <c r="AK21" s="5" t="str">
        <f>IF(_xlfn.XLOOKUP(Table1[[#This Row],[email]],แบบฝึก_41[Email],แบบฝึก_41[Completion time],0)&lt;&gt;0,"ส่งแล้ว","ยังไม่ส่ง")</f>
        <v>ส่งแล้ว</v>
      </c>
      <c r="AL21" s="5" t="str">
        <f>IF(_xlfn.XLOOKUP(Table1[[#This Row],[email]],ท้ายบท_4[Email],ท้ายบท_4[Total points],"ยังไม่ส่ง")&lt;&gt;0,"ส่งแล้ว","ยังไม่ส่ง")</f>
        <v>ยังไม่ส่ง</v>
      </c>
      <c r="AM21" s="5">
        <f>_xlfn.XLOOKUP(Table1[[#This Row],[email]],Quiz_4[Email],Quiz_4[Total points],"ยังไม่ส่ง")</f>
        <v>6</v>
      </c>
      <c r="AN21" s="5" t="str">
        <f>IF(_xlfn.XLOOKUP(Table1[[#This Row],[email]],แบบฝึก_51[Email],แบบฝึก_51[Completion time],0)&lt;&gt;0,"ส่งแล้ว","ยังไม่ส่ง")</f>
        <v>ส่งแล้ว</v>
      </c>
      <c r="AO21" s="5" t="str">
        <f>IF(_xlfn.XLOOKUP(Table1[[#This Row],[email]],แบบฝึก_52[Email],แบบฝึก_52[Completion time],0)&lt;&gt;0,"ส่งแล้ว","ยังไม่ส่ง")</f>
        <v>ส่งแล้ว</v>
      </c>
      <c r="AP21" s="5">
        <f>_xlfn.XLOOKUP(Table1[[#This Row],[email]],ท้ายบท_5[Email],ท้ายบท_5[Total points],"ยังไม่ส่ง")</f>
        <v>18</v>
      </c>
      <c r="AQ21" s="5">
        <f>_xlfn.XLOOKUP(Table1[[#This Row],[email]],Quiz_5[Email],Quiz_5[Total points],"ยังไม่ส่ง")</f>
        <v>6</v>
      </c>
      <c r="AR21" s="37"/>
      <c r="AS21" s="4" t="str">
        <f>IF(M21&lt;10,"ยังไม่ซ่อม",IF(Table1[[#This Row],[ซ่อมแล้วกลางภาค]]="ซ่อมแล้ว","ซ่อมแล้ว","ไม่ต้องซ่อม"))</f>
        <v>ไม่ต้องซ่อม</v>
      </c>
      <c r="BN21"/>
      <c r="BO21"/>
      <c r="BP21"/>
      <c r="BQ21"/>
    </row>
    <row r="22" spans="1:71" ht="19.5" x14ac:dyDescent="0.4">
      <c r="A22" s="21">
        <v>21</v>
      </c>
      <c r="B22" s="4">
        <v>1</v>
      </c>
      <c r="C22" s="4">
        <v>21</v>
      </c>
      <c r="D22" s="4" t="s">
        <v>32408</v>
      </c>
      <c r="E22" s="4" t="s">
        <v>32396</v>
      </c>
      <c r="F22" s="4" t="s">
        <v>32409</v>
      </c>
      <c r="G22" s="4" t="s">
        <v>32410</v>
      </c>
      <c r="H22" s="4" t="s">
        <v>1473</v>
      </c>
      <c r="I22" s="24">
        <f>ROUND(COUNTIF(Table1[[#This Row],[กิจกรรม 1.1]:[ท้ายบท 1]],"&lt;&gt;ยังไม่ส่ง")*2+IF(Table1[[#This Row],[Quiz 1]]&lt;&gt;"ยังไม่ส่ง",Table1[[#This Row],[Quiz 1]]*2/10,0),0)</f>
        <v>10</v>
      </c>
      <c r="J22" s="24">
        <f>ROUND(COUNTIF(Table1[[#This Row],[แบบฝึก 2.1]:[ท้ายบท 2]],"&lt;&gt;ยังไม่ส่ง")*8/3+IF(Table1[[#This Row],[Quiz 2]]&lt;&gt;"ยังไม่ส่ง",Table1[[#This Row],[Quiz 2]]*2/10,0),0)</f>
        <v>10</v>
      </c>
      <c r="K22" s="24">
        <f>ROUND(COUNTIF(Table1[[#This Row],[แบบฝึก 3.1]:[ท้ายบท 3]],"&lt;&gt;ยังไม่ส่ง")*3/2+IF(Table1[[#This Row],[Quiz 3]]&lt;&gt;"ยังไม่ส่ง",Table1[[#This Row],[Quiz 3]]*2/10,0),0)</f>
        <v>4</v>
      </c>
      <c r="L22" s="12">
        <f>Table1[[#This Row],[บท 1 '[10']]]+Table1[[#This Row],[บท 2 '[10']]]+Table1[[#This Row],[บท 3 '[5']]]</f>
        <v>24</v>
      </c>
      <c r="M22" s="12">
        <f>IF(Table1[[#This Row],[ซ่อมแล้วกลางภาค]]="ซ่อมแล้ว",10,Table1[[#This Row],[MID '[20']2]])</f>
        <v>13</v>
      </c>
      <c r="N22" s="28">
        <f>ROUND(COUNTIF(Table1[[#This Row],[แบบฝึก 4.1]:[ท้ายบท 4]],"&lt;&gt;ยังไม่ส่ง")*8/2+IF(Table1[[#This Row],[Quiz 4]]&lt;&gt;"ยังไม่ส่ง",Table1[[#This Row],[Quiz 4]]*2/10,0),0)</f>
        <v>9</v>
      </c>
      <c r="O22" s="12">
        <v>5</v>
      </c>
      <c r="P22" s="12">
        <f>ROUND(COUNTIF(Table1[[#This Row],[แบบฝึก 5.1]:[ท้ายบท 5]],"&lt;&gt;ยังไม่ส่ง")*8/3+IF(Table1[[#This Row],[Quiz 5]]&lt;&gt;"ยังไม่ส่ง",Table1[[#This Row],[Quiz 5]]*2/10,0),0)</f>
        <v>2</v>
      </c>
      <c r="Q22" s="12">
        <f>Table1[[#This Row],[บท 4 '[10']]]+Table1[[#This Row],[นำเสนอ '[5']]]+Table1[[#This Row],[บท 5 '[10']]]</f>
        <v>16</v>
      </c>
      <c r="R22" s="12">
        <f>Table1[[#This Row],[ก่อนกลางภาค '[25']]]+Table1[[#This Row],[กลางภาค '[20']]]+Table1[[#This Row],[หลังกลางภาค '[25']]]</f>
        <v>53</v>
      </c>
      <c r="S22" s="12"/>
      <c r="T22" s="12">
        <f>Table1[[#This Row],[ปลายภาค '[30']]]+Table1[[#This Row],[ก่อนปลายภาค '[70']]]</f>
        <v>53</v>
      </c>
      <c r="U22" s="11">
        <f t="shared" si="0"/>
        <v>1</v>
      </c>
      <c r="V22" s="5" t="str">
        <f>IF(_xlfn.XLOOKUP(Table1[[#This Row],[email]],กิจกรรม_11[Email],กิจกรรม_11[Completion time],0)&lt;&gt;0,"ส่งแล้ว","ยังไม่ส่ง")</f>
        <v>ส่งแล้ว</v>
      </c>
      <c r="W22" s="5" t="str">
        <f>IF(_xlfn.XLOOKUP(Table1[[#This Row],[email]],แบบฝึก_11[Email],แบบฝึก_11[Completion time],0)&lt;&gt;0,"ส่งแล้ว","ยังไม่ส่ง")</f>
        <v>ส่งแล้ว</v>
      </c>
      <c r="X22" s="5" t="str">
        <f>IF(_xlfn.XLOOKUP(Table1[[#This Row],[email]],แบบฝึก_12[Email],แบบฝึก_12[Completion time],0)&lt;&gt;0,"ส่งแล้ว","ยังไม่ส่ง")</f>
        <v>ส่งแล้ว</v>
      </c>
      <c r="Y22" s="5">
        <f>_xlfn.XLOOKUP(Table1[[#This Row],[email]],ท้ายบท_1[Email],ท้ายบท_1[Total points],"ยังไม่ส่ง")</f>
        <v>19</v>
      </c>
      <c r="Z22" s="4">
        <f>_xlfn.XLOOKUP(Table1[[#This Row],[email]],Quiz_1[Email],Quiz_1[Total points],"ยังไม่ส่ง")</f>
        <v>10</v>
      </c>
      <c r="AA22" s="5" t="str">
        <f>IF(_xlfn.XLOOKUP(Table1[[#This Row],[email]],แบบฝึก_21[Email],แบบฝึก_21[Completion time],0)&lt;&gt;0,"ส่งแล้ว","ยังไม่ส่ง")</f>
        <v>ส่งแล้ว</v>
      </c>
      <c r="AB22" s="5" t="str">
        <f>IF(_xlfn.XLOOKUP(Table1[[#This Row],[email]],แบบฝึก_22[Email],แบบฝึก_22[Completion time],0)&lt;&gt;0,"ส่งแล้ว","ยังไม่ส่ง")</f>
        <v>ส่งแล้ว</v>
      </c>
      <c r="AC22" s="5">
        <f>_xlfn.XLOOKUP(Table1[[#This Row],[email]],ท้ายบท_2[Email],ท้ายบท_2[Total points],"ยังไม่ส่ง")</f>
        <v>15</v>
      </c>
      <c r="AD22" s="5">
        <f>_xlfn.XLOOKUP(Table1[[#This Row],[email]],Quiz_2[Email],Quiz_2[Total points],"ยังไม่ส่ง")</f>
        <v>9</v>
      </c>
      <c r="AE22" s="5" t="str">
        <f>IF(_xlfn.XLOOKUP(Table1[[#This Row],[email]],แบบฝึก_31[Email],แบบฝึก_31[Completion time],0)&lt;&gt;0,"ส่งแล้ว","ยังไม่ส่ง")</f>
        <v>ส่งแล้ว</v>
      </c>
      <c r="AF22" s="5">
        <f>_xlfn.XLOOKUP(Table1[[#This Row],[email]],ท้ายบท_3[Email],ท้ายบท_3[Total points],"ยังไม่ส่ง")</f>
        <v>9</v>
      </c>
      <c r="AG22" s="5">
        <f>_xlfn.XLOOKUP(Table1[[#This Row],[email]],Quiz_3[Email],Quiz_3[Total points],"ยังไม่ส่ง")</f>
        <v>7</v>
      </c>
      <c r="AH22" s="12">
        <v>17</v>
      </c>
      <c r="AI22" s="14">
        <v>8</v>
      </c>
      <c r="AJ22" s="12">
        <f>ROUND((Table1[[#This Row],[mid '[20']]]+Table1[[#This Row],[mid '[10']]])/2,0)</f>
        <v>13</v>
      </c>
      <c r="AK22" s="5" t="str">
        <f>IF(_xlfn.XLOOKUP(Table1[[#This Row],[email]],แบบฝึก_41[Email],แบบฝึก_41[Completion time],0)&lt;&gt;0,"ส่งแล้ว","ยังไม่ส่ง")</f>
        <v>ส่งแล้ว</v>
      </c>
      <c r="AL22" s="5" t="str">
        <f>IF(_xlfn.XLOOKUP(Table1[[#This Row],[email]],ท้ายบท_4[Email],ท้ายบท_4[Total points],"ยังไม่ส่ง")&lt;&gt;0,"ส่งแล้ว","ยังไม่ส่ง")</f>
        <v>ส่งแล้ว</v>
      </c>
      <c r="AM22" s="5">
        <f>_xlfn.XLOOKUP(Table1[[#This Row],[email]],Quiz_4[Email],Quiz_4[Total points],"ยังไม่ส่ง")</f>
        <v>7</v>
      </c>
      <c r="AN22" s="5" t="str">
        <f>IF(_xlfn.XLOOKUP(Table1[[#This Row],[email]],แบบฝึก_51[Email],แบบฝึก_51[Completion time],0)&lt;&gt;0,"ส่งแล้ว","ยังไม่ส่ง")</f>
        <v>ยังไม่ส่ง</v>
      </c>
      <c r="AO22" s="5" t="str">
        <f>IF(_xlfn.XLOOKUP(Table1[[#This Row],[email]],แบบฝึก_52[Email],แบบฝึก_52[Completion time],0)&lt;&gt;0,"ส่งแล้ว","ยังไม่ส่ง")</f>
        <v>ยังไม่ส่ง</v>
      </c>
      <c r="AP22" s="5" t="str">
        <f>_xlfn.XLOOKUP(Table1[[#This Row],[email]],ท้ายบท_5[Email],ท้ายบท_5[Total points],"ยังไม่ส่ง")</f>
        <v>ยังไม่ส่ง</v>
      </c>
      <c r="AQ22" s="5">
        <f>_xlfn.XLOOKUP(Table1[[#This Row],[email]],Quiz_5[Email],Quiz_5[Total points],"ยังไม่ส่ง")</f>
        <v>8</v>
      </c>
      <c r="AR22" s="37"/>
      <c r="AS22" s="4" t="str">
        <f>IF(M22&lt;10,"ยังไม่ซ่อม",IF(Table1[[#This Row],[ซ่อมแล้วกลางภาค]]="ซ่อมแล้ว","ซ่อมแล้ว","ไม่ต้องซ่อม"))</f>
        <v>ไม่ต้องซ่อม</v>
      </c>
      <c r="BN22"/>
      <c r="BO22"/>
      <c r="BP22"/>
      <c r="BQ22"/>
    </row>
    <row r="23" spans="1:71" ht="19.5" x14ac:dyDescent="0.4">
      <c r="A23" s="21">
        <v>22</v>
      </c>
      <c r="B23" s="4">
        <v>1</v>
      </c>
      <c r="C23" s="4">
        <v>22</v>
      </c>
      <c r="D23" s="4" t="s">
        <v>32411</v>
      </c>
      <c r="E23" s="4" t="s">
        <v>32396</v>
      </c>
      <c r="F23" s="4" t="s">
        <v>32412</v>
      </c>
      <c r="G23" s="4" t="s">
        <v>32413</v>
      </c>
      <c r="H23" s="4" t="s">
        <v>1316</v>
      </c>
      <c r="I23" s="24">
        <f>ROUND(COUNTIF(Table1[[#This Row],[กิจกรรม 1.1]:[ท้ายบท 1]],"&lt;&gt;ยังไม่ส่ง")*2+IF(Table1[[#This Row],[Quiz 1]]&lt;&gt;"ยังไม่ส่ง",Table1[[#This Row],[Quiz 1]]*2/10,0),0)</f>
        <v>10</v>
      </c>
      <c r="J23" s="24">
        <f>ROUND(COUNTIF(Table1[[#This Row],[แบบฝึก 2.1]:[ท้ายบท 2]],"&lt;&gt;ยังไม่ส่ง")*8/3+IF(Table1[[#This Row],[Quiz 2]]&lt;&gt;"ยังไม่ส่ง",Table1[[#This Row],[Quiz 2]]*2/10,0),0)</f>
        <v>10</v>
      </c>
      <c r="K23" s="24">
        <f>ROUND(COUNTIF(Table1[[#This Row],[แบบฝึก 3.1]:[ท้ายบท 3]],"&lt;&gt;ยังไม่ส่ง")*3/2+IF(Table1[[#This Row],[Quiz 3]]&lt;&gt;"ยังไม่ส่ง",Table1[[#This Row],[Quiz 3]]*2/10,0),0)</f>
        <v>3</v>
      </c>
      <c r="L23" s="12">
        <f>Table1[[#This Row],[บท 1 '[10']]]+Table1[[#This Row],[บท 2 '[10']]]+Table1[[#This Row],[บท 3 '[5']]]</f>
        <v>23</v>
      </c>
      <c r="M23" s="12">
        <f>IF(Table1[[#This Row],[ซ่อมแล้วกลางภาค]]="ซ่อมแล้ว",10,Table1[[#This Row],[MID '[20']2]])</f>
        <v>16</v>
      </c>
      <c r="N23" s="28">
        <f>ROUND(COUNTIF(Table1[[#This Row],[แบบฝึก 4.1]:[ท้ายบท 4]],"&lt;&gt;ยังไม่ส่ง")*8/2+IF(Table1[[#This Row],[Quiz 4]]&lt;&gt;"ยังไม่ส่ง",Table1[[#This Row],[Quiz 4]]*2/10,0),0)</f>
        <v>6</v>
      </c>
      <c r="O23" s="12">
        <v>5</v>
      </c>
      <c r="P23" s="12">
        <f>ROUND(COUNTIF(Table1[[#This Row],[แบบฝึก 5.1]:[ท้ายบท 5]],"&lt;&gt;ยังไม่ส่ง")*8/3+IF(Table1[[#This Row],[Quiz 5]]&lt;&gt;"ยังไม่ส่ง",Table1[[#This Row],[Quiz 5]]*2/10,0),0)</f>
        <v>1</v>
      </c>
      <c r="Q23" s="12">
        <f>Table1[[#This Row],[บท 4 '[10']]]+Table1[[#This Row],[นำเสนอ '[5']]]+Table1[[#This Row],[บท 5 '[10']]]</f>
        <v>12</v>
      </c>
      <c r="R23" s="12">
        <f>Table1[[#This Row],[ก่อนกลางภาค '[25']]]+Table1[[#This Row],[กลางภาค '[20']]]+Table1[[#This Row],[หลังกลางภาค '[25']]]</f>
        <v>51</v>
      </c>
      <c r="S23" s="12"/>
      <c r="T23" s="12">
        <f>Table1[[#This Row],[ปลายภาค '[30']]]+Table1[[#This Row],[ก่อนปลายภาค '[70']]]</f>
        <v>51</v>
      </c>
      <c r="U23" s="11">
        <f t="shared" si="0"/>
        <v>1</v>
      </c>
      <c r="V23" s="5" t="str">
        <f>IF(_xlfn.XLOOKUP(Table1[[#This Row],[email]],กิจกรรม_11[Email],กิจกรรม_11[Completion time],0)&lt;&gt;0,"ส่งแล้ว","ยังไม่ส่ง")</f>
        <v>ส่งแล้ว</v>
      </c>
      <c r="W23" s="5" t="str">
        <f>IF(_xlfn.XLOOKUP(Table1[[#This Row],[email]],แบบฝึก_11[Email],แบบฝึก_11[Completion time],0)&lt;&gt;0,"ส่งแล้ว","ยังไม่ส่ง")</f>
        <v>ส่งแล้ว</v>
      </c>
      <c r="X23" s="5" t="str">
        <f>IF(_xlfn.XLOOKUP(Table1[[#This Row],[email]],แบบฝึก_12[Email],แบบฝึก_12[Completion time],0)&lt;&gt;0,"ส่งแล้ว","ยังไม่ส่ง")</f>
        <v>ส่งแล้ว</v>
      </c>
      <c r="Y23" s="5">
        <f>_xlfn.XLOOKUP(Table1[[#This Row],[email]],ท้ายบท_1[Email],ท้ายบท_1[Total points],"ยังไม่ส่ง")</f>
        <v>19</v>
      </c>
      <c r="Z23" s="4">
        <f>_xlfn.XLOOKUP(Table1[[#This Row],[email]],Quiz_1[Email],Quiz_1[Total points],"ยังไม่ส่ง")</f>
        <v>9</v>
      </c>
      <c r="AA23" s="5" t="str">
        <f>IF(_xlfn.XLOOKUP(Table1[[#This Row],[email]],แบบฝึก_21[Email],แบบฝึก_21[Completion time],0)&lt;&gt;0,"ส่งแล้ว","ยังไม่ส่ง")</f>
        <v>ส่งแล้ว</v>
      </c>
      <c r="AB23" s="5" t="str">
        <f>IF(_xlfn.XLOOKUP(Table1[[#This Row],[email]],แบบฝึก_22[Email],แบบฝึก_22[Completion time],0)&lt;&gt;0,"ส่งแล้ว","ยังไม่ส่ง")</f>
        <v>ส่งแล้ว</v>
      </c>
      <c r="AC23" s="5">
        <f>_xlfn.XLOOKUP(Table1[[#This Row],[email]],ท้ายบท_2[Email],ท้ายบท_2[Total points],"ยังไม่ส่ง")</f>
        <v>11</v>
      </c>
      <c r="AD23" s="5">
        <f>_xlfn.XLOOKUP(Table1[[#This Row],[email]],Quiz_2[Email],Quiz_2[Total points],"ยังไม่ส่ง")</f>
        <v>9</v>
      </c>
      <c r="AE23" s="5" t="str">
        <f>IF(_xlfn.XLOOKUP(Table1[[#This Row],[email]],แบบฝึก_31[Email],แบบฝึก_31[Completion time],0)&lt;&gt;0,"ส่งแล้ว","ยังไม่ส่ง")</f>
        <v>ส่งแล้ว</v>
      </c>
      <c r="AF23" s="5">
        <f>_xlfn.XLOOKUP(Table1[[#This Row],[email]],ท้ายบท_3[Email],ท้ายบท_3[Total points],"ยังไม่ส่ง")</f>
        <v>8</v>
      </c>
      <c r="AG23" s="5" t="str">
        <f>_xlfn.XLOOKUP(Table1[[#This Row],[email]],Quiz_3[Email],Quiz_3[Total points],"ยังไม่ส่ง")</f>
        <v>ยังไม่ส่ง</v>
      </c>
      <c r="AH23" s="12">
        <v>23</v>
      </c>
      <c r="AI23" s="14">
        <v>8</v>
      </c>
      <c r="AJ23" s="12">
        <f>ROUND((Table1[[#This Row],[mid '[20']]]+Table1[[#This Row],[mid '[10']]])/2,0)</f>
        <v>16</v>
      </c>
      <c r="AK23" s="5" t="str">
        <f>IF(_xlfn.XLOOKUP(Table1[[#This Row],[email]],แบบฝึก_41[Email],แบบฝึก_41[Completion time],0)&lt;&gt;0,"ส่งแล้ว","ยังไม่ส่ง")</f>
        <v>ยังไม่ส่ง</v>
      </c>
      <c r="AL23" s="5" t="str">
        <f>IF(_xlfn.XLOOKUP(Table1[[#This Row],[email]],ท้ายบท_4[Email],ท้ายบท_4[Total points],"ยังไม่ส่ง")&lt;&gt;0,"ส่งแล้ว","ยังไม่ส่ง")</f>
        <v>ส่งแล้ว</v>
      </c>
      <c r="AM23" s="5">
        <f>_xlfn.XLOOKUP(Table1[[#This Row],[email]],Quiz_4[Email],Quiz_4[Total points],"ยังไม่ส่ง")</f>
        <v>9</v>
      </c>
      <c r="AN23" s="5" t="str">
        <f>IF(_xlfn.XLOOKUP(Table1[[#This Row],[email]],แบบฝึก_51[Email],แบบฝึก_51[Completion time],0)&lt;&gt;0,"ส่งแล้ว","ยังไม่ส่ง")</f>
        <v>ยังไม่ส่ง</v>
      </c>
      <c r="AO23" s="5" t="str">
        <f>IF(_xlfn.XLOOKUP(Table1[[#This Row],[email]],แบบฝึก_52[Email],แบบฝึก_52[Completion time],0)&lt;&gt;0,"ส่งแล้ว","ยังไม่ส่ง")</f>
        <v>ยังไม่ส่ง</v>
      </c>
      <c r="AP23" s="5" t="str">
        <f>_xlfn.XLOOKUP(Table1[[#This Row],[email]],ท้ายบท_5[Email],ท้ายบท_5[Total points],"ยังไม่ส่ง")</f>
        <v>ยังไม่ส่ง</v>
      </c>
      <c r="AQ23" s="5">
        <f>_xlfn.XLOOKUP(Table1[[#This Row],[email]],Quiz_5[Email],Quiz_5[Total points],"ยังไม่ส่ง")</f>
        <v>7</v>
      </c>
      <c r="AR23" s="37"/>
      <c r="AS23" s="4" t="str">
        <f>IF(M23&lt;10,"ยังไม่ซ่อม",IF(Table1[[#This Row],[ซ่อมแล้วกลางภาค]]="ซ่อมแล้ว","ซ่อมแล้ว","ไม่ต้องซ่อม"))</f>
        <v>ไม่ต้องซ่อม</v>
      </c>
      <c r="BN23"/>
      <c r="BO23"/>
      <c r="BP23"/>
      <c r="BQ23"/>
    </row>
    <row r="24" spans="1:71" ht="19.5" x14ac:dyDescent="0.4">
      <c r="A24" s="21">
        <v>23</v>
      </c>
      <c r="B24" s="4">
        <v>1</v>
      </c>
      <c r="C24" s="4">
        <v>23</v>
      </c>
      <c r="D24" s="4" t="s">
        <v>32414</v>
      </c>
      <c r="E24" s="4" t="s">
        <v>32396</v>
      </c>
      <c r="F24" s="4" t="s">
        <v>32415</v>
      </c>
      <c r="G24" s="4" t="s">
        <v>32416</v>
      </c>
      <c r="H24" s="4" t="s">
        <v>1210</v>
      </c>
      <c r="I24" s="24">
        <f>ROUND(COUNTIF(Table1[[#This Row],[กิจกรรม 1.1]:[ท้ายบท 1]],"&lt;&gt;ยังไม่ส่ง")*2+IF(Table1[[#This Row],[Quiz 1]]&lt;&gt;"ยังไม่ส่ง",Table1[[#This Row],[Quiz 1]]*2/10,0),0)</f>
        <v>10</v>
      </c>
      <c r="J24" s="24">
        <f>ROUND(COUNTIF(Table1[[#This Row],[แบบฝึก 2.1]:[ท้ายบท 2]],"&lt;&gt;ยังไม่ส่ง")*8/3+IF(Table1[[#This Row],[Quiz 2]]&lt;&gt;"ยังไม่ส่ง",Table1[[#This Row],[Quiz 2]]*2/10,0),0)</f>
        <v>10</v>
      </c>
      <c r="K24" s="24">
        <f>ROUND(COUNTIF(Table1[[#This Row],[แบบฝึก 3.1]:[ท้ายบท 3]],"&lt;&gt;ยังไม่ส่ง")*3/2+IF(Table1[[#This Row],[Quiz 3]]&lt;&gt;"ยังไม่ส่ง",Table1[[#This Row],[Quiz 3]]*2/10,0),0)</f>
        <v>5</v>
      </c>
      <c r="L24" s="12">
        <f>Table1[[#This Row],[บท 1 '[10']]]+Table1[[#This Row],[บท 2 '[10']]]+Table1[[#This Row],[บท 3 '[5']]]</f>
        <v>25</v>
      </c>
      <c r="M24" s="12">
        <f>IF(Table1[[#This Row],[ซ่อมแล้วกลางภาค]]="ซ่อมแล้ว",10,Table1[[#This Row],[MID '[20']2]])</f>
        <v>16</v>
      </c>
      <c r="N24" s="28">
        <f>ROUND(COUNTIF(Table1[[#This Row],[แบบฝึก 4.1]:[ท้ายบท 4]],"&lt;&gt;ยังไม่ส่ง")*8/2+IF(Table1[[#This Row],[Quiz 4]]&lt;&gt;"ยังไม่ส่ง",Table1[[#This Row],[Quiz 4]]*2/10,0),0)</f>
        <v>6</v>
      </c>
      <c r="O24" s="12">
        <v>5</v>
      </c>
      <c r="P24" s="12">
        <f>ROUND(COUNTIF(Table1[[#This Row],[แบบฝึก 5.1]:[ท้ายบท 5]],"&lt;&gt;ยังไม่ส่ง")*8/3+IF(Table1[[#This Row],[Quiz 5]]&lt;&gt;"ยังไม่ส่ง",Table1[[#This Row],[Quiz 5]]*2/10,0),0)</f>
        <v>10</v>
      </c>
      <c r="Q24" s="12">
        <f>Table1[[#This Row],[บท 4 '[10']]]+Table1[[#This Row],[นำเสนอ '[5']]]+Table1[[#This Row],[บท 5 '[10']]]</f>
        <v>21</v>
      </c>
      <c r="R24" s="12">
        <f>Table1[[#This Row],[ก่อนกลางภาค '[25']]]+Table1[[#This Row],[กลางภาค '[20']]]+Table1[[#This Row],[หลังกลางภาค '[25']]]</f>
        <v>62</v>
      </c>
      <c r="S24" s="12"/>
      <c r="T24" s="12">
        <f>Table1[[#This Row],[ปลายภาค '[30']]]+Table1[[#This Row],[ก่อนปลายภาค '[70']]]</f>
        <v>62</v>
      </c>
      <c r="U24" s="11">
        <f t="shared" si="0"/>
        <v>2</v>
      </c>
      <c r="V24" s="5" t="str">
        <f>IF(_xlfn.XLOOKUP(Table1[[#This Row],[email]],กิจกรรม_11[Email],กิจกรรม_11[Completion time],0)&lt;&gt;0,"ส่งแล้ว","ยังไม่ส่ง")</f>
        <v>ส่งแล้ว</v>
      </c>
      <c r="W24" s="5" t="str">
        <f>IF(_xlfn.XLOOKUP(Table1[[#This Row],[email]],แบบฝึก_11[Email],แบบฝึก_11[Completion time],0)&lt;&gt;0,"ส่งแล้ว","ยังไม่ส่ง")</f>
        <v>ส่งแล้ว</v>
      </c>
      <c r="X24" s="5" t="str">
        <f>IF(_xlfn.XLOOKUP(Table1[[#This Row],[email]],แบบฝึก_12[Email],แบบฝึก_12[Completion time],0)&lt;&gt;0,"ส่งแล้ว","ยังไม่ส่ง")</f>
        <v>ส่งแล้ว</v>
      </c>
      <c r="Y24" s="5">
        <f>_xlfn.XLOOKUP(Table1[[#This Row],[email]],ท้ายบท_1[Email],ท้ายบท_1[Total points],"ยังไม่ส่ง")</f>
        <v>20</v>
      </c>
      <c r="Z24" s="4">
        <f>_xlfn.XLOOKUP(Table1[[#This Row],[email]],Quiz_1[Email],Quiz_1[Total points],"ยังไม่ส่ง")</f>
        <v>8</v>
      </c>
      <c r="AA24" s="5" t="str">
        <f>IF(_xlfn.XLOOKUP(Table1[[#This Row],[email]],แบบฝึก_21[Email],แบบฝึก_21[Completion time],0)&lt;&gt;0,"ส่งแล้ว","ยังไม่ส่ง")</f>
        <v>ส่งแล้ว</v>
      </c>
      <c r="AB24" s="5" t="str">
        <f>IF(_xlfn.XLOOKUP(Table1[[#This Row],[email]],แบบฝึก_22[Email],แบบฝึก_22[Completion time],0)&lt;&gt;0,"ส่งแล้ว","ยังไม่ส่ง")</f>
        <v>ส่งแล้ว</v>
      </c>
      <c r="AC24" s="5">
        <f>_xlfn.XLOOKUP(Table1[[#This Row],[email]],ท้ายบท_2[Email],ท้ายบท_2[Total points],"ยังไม่ส่ง")</f>
        <v>12</v>
      </c>
      <c r="AD24" s="5">
        <f>_xlfn.XLOOKUP(Table1[[#This Row],[email]],Quiz_2[Email],Quiz_2[Total points],"ยังไม่ส่ง")</f>
        <v>8</v>
      </c>
      <c r="AE24" s="5" t="str">
        <f>IF(_xlfn.XLOOKUP(Table1[[#This Row],[email]],แบบฝึก_31[Email],แบบฝึก_31[Completion time],0)&lt;&gt;0,"ส่งแล้ว","ยังไม่ส่ง")</f>
        <v>ส่งแล้ว</v>
      </c>
      <c r="AF24" s="5">
        <f>_xlfn.XLOOKUP(Table1[[#This Row],[email]],ท้ายบท_3[Email],ท้ายบท_3[Total points],"ยังไม่ส่ง")</f>
        <v>11</v>
      </c>
      <c r="AG24" s="5">
        <f>_xlfn.XLOOKUP(Table1[[#This Row],[email]],Quiz_3[Email],Quiz_3[Total points],"ยังไม่ส่ง")</f>
        <v>9</v>
      </c>
      <c r="AH24" s="12">
        <v>22</v>
      </c>
      <c r="AI24" s="14">
        <v>10</v>
      </c>
      <c r="AJ24" s="12">
        <f>ROUND((Table1[[#This Row],[mid '[20']]]+Table1[[#This Row],[mid '[10']]])/2,0)</f>
        <v>16</v>
      </c>
      <c r="AK24" s="5" t="str">
        <f>IF(_xlfn.XLOOKUP(Table1[[#This Row],[email]],แบบฝึก_41[Email],แบบฝึก_41[Completion time],0)&lt;&gt;0,"ส่งแล้ว","ยังไม่ส่ง")</f>
        <v>ส่งแล้ว</v>
      </c>
      <c r="AL24" s="5" t="str">
        <f>IF(_xlfn.XLOOKUP(Table1[[#This Row],[email]],ท้ายบท_4[Email],ท้ายบท_4[Total points],"ยังไม่ส่ง")&lt;&gt;0,"ส่งแล้ว","ยังไม่ส่ง")</f>
        <v>ยังไม่ส่ง</v>
      </c>
      <c r="AM24" s="5">
        <f>_xlfn.XLOOKUP(Table1[[#This Row],[email]],Quiz_4[Email],Quiz_4[Total points],"ยังไม่ส่ง")</f>
        <v>8</v>
      </c>
      <c r="AN24" s="5" t="str">
        <f>IF(_xlfn.XLOOKUP(Table1[[#This Row],[email]],แบบฝึก_51[Email],แบบฝึก_51[Completion time],0)&lt;&gt;0,"ส่งแล้ว","ยังไม่ส่ง")</f>
        <v>ส่งแล้ว</v>
      </c>
      <c r="AO24" s="5" t="str">
        <f>IF(_xlfn.XLOOKUP(Table1[[#This Row],[email]],แบบฝึก_52[Email],แบบฝึก_52[Completion time],0)&lt;&gt;0,"ส่งแล้ว","ยังไม่ส่ง")</f>
        <v>ส่งแล้ว</v>
      </c>
      <c r="AP24" s="5">
        <f>_xlfn.XLOOKUP(Table1[[#This Row],[email]],ท้ายบท_5[Email],ท้ายบท_5[Total points],"ยังไม่ส่ง")</f>
        <v>16</v>
      </c>
      <c r="AQ24" s="5">
        <f>_xlfn.XLOOKUP(Table1[[#This Row],[email]],Quiz_5[Email],Quiz_5[Total points],"ยังไม่ส่ง")</f>
        <v>8</v>
      </c>
      <c r="AR24" s="37"/>
      <c r="AS24" s="4" t="str">
        <f>IF(M24&lt;10,"ยังไม่ซ่อม",IF(Table1[[#This Row],[ซ่อมแล้วกลางภาค]]="ซ่อมแล้ว","ซ่อมแล้ว","ไม่ต้องซ่อม"))</f>
        <v>ไม่ต้องซ่อม</v>
      </c>
      <c r="BN24"/>
      <c r="BO24"/>
      <c r="BP24"/>
      <c r="BQ24"/>
    </row>
    <row r="25" spans="1:71" ht="19.5" x14ac:dyDescent="0.4">
      <c r="A25" s="21">
        <v>24</v>
      </c>
      <c r="B25" s="4">
        <v>1</v>
      </c>
      <c r="C25" s="4">
        <v>24</v>
      </c>
      <c r="D25" s="4" t="s">
        <v>32417</v>
      </c>
      <c r="E25" s="4" t="s">
        <v>32396</v>
      </c>
      <c r="F25" s="4" t="s">
        <v>32418</v>
      </c>
      <c r="G25" s="4" t="s">
        <v>32419</v>
      </c>
      <c r="H25" s="4" t="s">
        <v>1346</v>
      </c>
      <c r="I25" s="24">
        <f>ROUND(COUNTIF(Table1[[#This Row],[กิจกรรม 1.1]:[ท้ายบท 1]],"&lt;&gt;ยังไม่ส่ง")*2+IF(Table1[[#This Row],[Quiz 1]]&lt;&gt;"ยังไม่ส่ง",Table1[[#This Row],[Quiz 1]]*2/10,0),0)</f>
        <v>10</v>
      </c>
      <c r="J25" s="24">
        <f>ROUND(COUNTIF(Table1[[#This Row],[แบบฝึก 2.1]:[ท้ายบท 2]],"&lt;&gt;ยังไม่ส่ง")*8/3+IF(Table1[[#This Row],[Quiz 2]]&lt;&gt;"ยังไม่ส่ง",Table1[[#This Row],[Quiz 2]]*2/10,0),0)</f>
        <v>4</v>
      </c>
      <c r="K25" s="24">
        <f>ROUND(COUNTIF(Table1[[#This Row],[แบบฝึก 3.1]:[ท้ายบท 3]],"&lt;&gt;ยังไม่ส่ง")*3/2+IF(Table1[[#This Row],[Quiz 3]]&lt;&gt;"ยังไม่ส่ง",Table1[[#This Row],[Quiz 3]]*2/10,0),0)</f>
        <v>3</v>
      </c>
      <c r="L25" s="12">
        <f>Table1[[#This Row],[บท 1 '[10']]]+Table1[[#This Row],[บท 2 '[10']]]+Table1[[#This Row],[บท 3 '[5']]]</f>
        <v>17</v>
      </c>
      <c r="M25" s="12">
        <f>IF(Table1[[#This Row],[ซ่อมแล้วกลางภาค]]="ซ่อมแล้ว",10,Table1[[#This Row],[MID '[20']2]])</f>
        <v>15</v>
      </c>
      <c r="N25" s="28">
        <f>ROUND(COUNTIF(Table1[[#This Row],[แบบฝึก 4.1]:[ท้ายบท 4]],"&lt;&gt;ยังไม่ส่ง")*8/2+IF(Table1[[#This Row],[Quiz 4]]&lt;&gt;"ยังไม่ส่ง",Table1[[#This Row],[Quiz 4]]*2/10,0),0)</f>
        <v>4</v>
      </c>
      <c r="O25" s="12">
        <v>5</v>
      </c>
      <c r="P25" s="12">
        <f>ROUND(COUNTIF(Table1[[#This Row],[แบบฝึก 5.1]:[ท้ายบท 5]],"&lt;&gt;ยังไม่ส่ง")*8/3+IF(Table1[[#This Row],[Quiz 5]]&lt;&gt;"ยังไม่ส่ง",Table1[[#This Row],[Quiz 5]]*2/10,0),0)</f>
        <v>1</v>
      </c>
      <c r="Q25" s="12">
        <f>Table1[[#This Row],[บท 4 '[10']]]+Table1[[#This Row],[นำเสนอ '[5']]]+Table1[[#This Row],[บท 5 '[10']]]</f>
        <v>10</v>
      </c>
      <c r="R25" s="12">
        <f>Table1[[#This Row],[ก่อนกลางภาค '[25']]]+Table1[[#This Row],[กลางภาค '[20']]]+Table1[[#This Row],[หลังกลางภาค '[25']]]</f>
        <v>42</v>
      </c>
      <c r="S25" s="12"/>
      <c r="T25" s="12">
        <f>Table1[[#This Row],[ปลายภาค '[30']]]+Table1[[#This Row],[ก่อนปลายภาค '[70']]]</f>
        <v>42</v>
      </c>
      <c r="U25" s="11">
        <f t="shared" si="0"/>
        <v>0</v>
      </c>
      <c r="V25" s="5" t="str">
        <f>IF(_xlfn.XLOOKUP(Table1[[#This Row],[email]],กิจกรรม_11[Email],กิจกรรม_11[Completion time],0)&lt;&gt;0,"ส่งแล้ว","ยังไม่ส่ง")</f>
        <v>ส่งแล้ว</v>
      </c>
      <c r="W25" s="5" t="str">
        <f>IF(_xlfn.XLOOKUP(Table1[[#This Row],[email]],แบบฝึก_11[Email],แบบฝึก_11[Completion time],0)&lt;&gt;0,"ส่งแล้ว","ยังไม่ส่ง")</f>
        <v>ส่งแล้ว</v>
      </c>
      <c r="X25" s="5" t="str">
        <f>IF(_xlfn.XLOOKUP(Table1[[#This Row],[email]],แบบฝึก_12[Email],แบบฝึก_12[Completion time],0)&lt;&gt;0,"ส่งแล้ว","ยังไม่ส่ง")</f>
        <v>ส่งแล้ว</v>
      </c>
      <c r="Y25" s="5">
        <f>_xlfn.XLOOKUP(Table1[[#This Row],[email]],ท้ายบท_1[Email],ท้ายบท_1[Total points],"ยังไม่ส่ง")</f>
        <v>19</v>
      </c>
      <c r="Z25" s="4">
        <f>_xlfn.XLOOKUP(Table1[[#This Row],[email]],Quiz_1[Email],Quiz_1[Total points],"ยังไม่ส่ง")</f>
        <v>8</v>
      </c>
      <c r="AA25" s="5" t="str">
        <f>IF(_xlfn.XLOOKUP(Table1[[#This Row],[email]],แบบฝึก_21[Email],แบบฝึก_21[Completion time],0)&lt;&gt;0,"ส่งแล้ว","ยังไม่ส่ง")</f>
        <v>ส่งแล้ว</v>
      </c>
      <c r="AB25" s="5" t="str">
        <f>IF(_xlfn.XLOOKUP(Table1[[#This Row],[email]],แบบฝึก_22[Email],แบบฝึก_22[Completion time],0)&lt;&gt;0,"ส่งแล้ว","ยังไม่ส่ง")</f>
        <v>ยังไม่ส่ง</v>
      </c>
      <c r="AC25" s="5" t="str">
        <f>_xlfn.XLOOKUP(Table1[[#This Row],[email]],ท้ายบท_2[Email],ท้ายบท_2[Total points],"ยังไม่ส่ง")</f>
        <v>ยังไม่ส่ง</v>
      </c>
      <c r="AD25" s="5">
        <f>_xlfn.XLOOKUP(Table1[[#This Row],[email]],Quiz_2[Email],Quiz_2[Total points],"ยังไม่ส่ง")</f>
        <v>8</v>
      </c>
      <c r="AE25" s="5" t="str">
        <f>IF(_xlfn.XLOOKUP(Table1[[#This Row],[email]],แบบฝึก_31[Email],แบบฝึก_31[Completion time],0)&lt;&gt;0,"ส่งแล้ว","ยังไม่ส่ง")</f>
        <v>ส่งแล้ว</v>
      </c>
      <c r="AF25" s="5">
        <f>_xlfn.XLOOKUP(Table1[[#This Row],[email]],ท้ายบท_3[Email],ท้ายบท_3[Total points],"ยังไม่ส่ง")</f>
        <v>10</v>
      </c>
      <c r="AG25" s="5" t="str">
        <f>_xlfn.XLOOKUP(Table1[[#This Row],[email]],Quiz_3[Email],Quiz_3[Total points],"ยังไม่ส่ง")</f>
        <v>ยังไม่ส่ง</v>
      </c>
      <c r="AH25" s="12">
        <v>22</v>
      </c>
      <c r="AI25" s="14">
        <v>7</v>
      </c>
      <c r="AJ25" s="12">
        <f>ROUND((Table1[[#This Row],[mid '[20']]]+Table1[[#This Row],[mid '[10']]])/2,0)</f>
        <v>15</v>
      </c>
      <c r="AK25" s="5" t="str">
        <f>IF(_xlfn.XLOOKUP(Table1[[#This Row],[email]],แบบฝึก_41[Email],แบบฝึก_41[Completion time],0)&lt;&gt;0,"ส่งแล้ว","ยังไม่ส่ง")</f>
        <v>ยังไม่ส่ง</v>
      </c>
      <c r="AL25" s="5" t="str">
        <f>IF(_xlfn.XLOOKUP(Table1[[#This Row],[email]],ท้ายบท_4[Email],ท้ายบท_4[Total points],"ยังไม่ส่ง")&lt;&gt;0,"ส่งแล้ว","ยังไม่ส่ง")</f>
        <v>ส่งแล้ว</v>
      </c>
      <c r="AM25" s="5" t="str">
        <f>_xlfn.XLOOKUP(Table1[[#This Row],[email]],Quiz_4[Email],Quiz_4[Total points],"ยังไม่ส่ง")</f>
        <v>ยังไม่ส่ง</v>
      </c>
      <c r="AN25" s="5" t="str">
        <f>IF(_xlfn.XLOOKUP(Table1[[#This Row],[email]],แบบฝึก_51[Email],แบบฝึก_51[Completion time],0)&lt;&gt;0,"ส่งแล้ว","ยังไม่ส่ง")</f>
        <v>ยังไม่ส่ง</v>
      </c>
      <c r="AO25" s="5" t="str">
        <f>IF(_xlfn.XLOOKUP(Table1[[#This Row],[email]],แบบฝึก_52[Email],แบบฝึก_52[Completion time],0)&lt;&gt;0,"ส่งแล้ว","ยังไม่ส่ง")</f>
        <v>ยังไม่ส่ง</v>
      </c>
      <c r="AP25" s="5" t="str">
        <f>_xlfn.XLOOKUP(Table1[[#This Row],[email]],ท้ายบท_5[Email],ท้ายบท_5[Total points],"ยังไม่ส่ง")</f>
        <v>ยังไม่ส่ง</v>
      </c>
      <c r="AQ25" s="5">
        <f>_xlfn.XLOOKUP(Table1[[#This Row],[email]],Quiz_5[Email],Quiz_5[Total points],"ยังไม่ส่ง")</f>
        <v>7</v>
      </c>
      <c r="AR25" s="37"/>
      <c r="AS25" s="4" t="str">
        <f>IF(M25&lt;10,"ยังไม่ซ่อม",IF(Table1[[#This Row],[ซ่อมแล้วกลางภาค]]="ซ่อมแล้ว","ซ่อมแล้ว","ไม่ต้องซ่อม"))</f>
        <v>ไม่ต้องซ่อม</v>
      </c>
      <c r="BN25"/>
      <c r="BO25"/>
      <c r="BP25"/>
      <c r="BQ25"/>
    </row>
    <row r="26" spans="1:71" ht="19.5" x14ac:dyDescent="0.4">
      <c r="A26" s="21">
        <v>25</v>
      </c>
      <c r="B26" s="4">
        <v>1</v>
      </c>
      <c r="C26" s="4">
        <v>25</v>
      </c>
      <c r="D26" s="4" t="s">
        <v>32420</v>
      </c>
      <c r="E26" s="4" t="s">
        <v>32396</v>
      </c>
      <c r="F26" s="4" t="s">
        <v>32421</v>
      </c>
      <c r="G26" s="4" t="s">
        <v>32422</v>
      </c>
      <c r="H26" s="4" t="s">
        <v>1419</v>
      </c>
      <c r="I26" s="24">
        <f>ROUND(COUNTIF(Table1[[#This Row],[กิจกรรม 1.1]:[ท้ายบท 1]],"&lt;&gt;ยังไม่ส่ง")*2+IF(Table1[[#This Row],[Quiz 1]]&lt;&gt;"ยังไม่ส่ง",Table1[[#This Row],[Quiz 1]]*2/10,0),0)</f>
        <v>10</v>
      </c>
      <c r="J26" s="24">
        <f>ROUND(COUNTIF(Table1[[#This Row],[แบบฝึก 2.1]:[ท้ายบท 2]],"&lt;&gt;ยังไม่ส่ง")*8/3+IF(Table1[[#This Row],[Quiz 2]]&lt;&gt;"ยังไม่ส่ง",Table1[[#This Row],[Quiz 2]]*2/10,0),0)</f>
        <v>10</v>
      </c>
      <c r="K26" s="24">
        <f>ROUND(COUNTIF(Table1[[#This Row],[แบบฝึก 3.1]:[ท้ายบท 3]],"&lt;&gt;ยังไม่ส่ง")*3/2+IF(Table1[[#This Row],[Quiz 3]]&lt;&gt;"ยังไม่ส่ง",Table1[[#This Row],[Quiz 3]]*2/10,0),0)</f>
        <v>4</v>
      </c>
      <c r="L26" s="12">
        <f>Table1[[#This Row],[บท 1 '[10']]]+Table1[[#This Row],[บท 2 '[10']]]+Table1[[#This Row],[บท 3 '[5']]]</f>
        <v>24</v>
      </c>
      <c r="M26" s="12">
        <f>IF(Table1[[#This Row],[ซ่อมแล้วกลางภาค]]="ซ่อมแล้ว",10,Table1[[#This Row],[MID '[20']2]])</f>
        <v>14</v>
      </c>
      <c r="N26" s="28">
        <f>ROUND(COUNTIF(Table1[[#This Row],[แบบฝึก 4.1]:[ท้ายบท 4]],"&lt;&gt;ยังไม่ส่ง")*8/2+IF(Table1[[#This Row],[Quiz 4]]&lt;&gt;"ยังไม่ส่ง",Table1[[#This Row],[Quiz 4]]*2/10,0),0)</f>
        <v>5</v>
      </c>
      <c r="O26" s="12">
        <v>5</v>
      </c>
      <c r="P26" s="12">
        <f>ROUND(COUNTIF(Table1[[#This Row],[แบบฝึก 5.1]:[ท้ายบท 5]],"&lt;&gt;ยังไม่ส่ง")*8/3+IF(Table1[[#This Row],[Quiz 5]]&lt;&gt;"ยังไม่ส่ง",Table1[[#This Row],[Quiz 5]]*2/10,0),0)</f>
        <v>9</v>
      </c>
      <c r="Q26" s="12">
        <f>Table1[[#This Row],[บท 4 '[10']]]+Table1[[#This Row],[นำเสนอ '[5']]]+Table1[[#This Row],[บท 5 '[10']]]</f>
        <v>19</v>
      </c>
      <c r="R26" s="12">
        <f>Table1[[#This Row],[ก่อนกลางภาค '[25']]]+Table1[[#This Row],[กลางภาค '[20']]]+Table1[[#This Row],[หลังกลางภาค '[25']]]</f>
        <v>57</v>
      </c>
      <c r="S26" s="12"/>
      <c r="T26" s="12">
        <f>Table1[[#This Row],[ปลายภาค '[30']]]+Table1[[#This Row],[ก่อนปลายภาค '[70']]]</f>
        <v>57</v>
      </c>
      <c r="U26" s="11">
        <f t="shared" si="0"/>
        <v>1.5</v>
      </c>
      <c r="V26" s="5" t="str">
        <f>IF(_xlfn.XLOOKUP(Table1[[#This Row],[email]],กิจกรรม_11[Email],กิจกรรม_11[Completion time],0)&lt;&gt;0,"ส่งแล้ว","ยังไม่ส่ง")</f>
        <v>ส่งแล้ว</v>
      </c>
      <c r="W26" s="5" t="str">
        <f>IF(_xlfn.XLOOKUP(Table1[[#This Row],[email]],แบบฝึก_11[Email],แบบฝึก_11[Completion time],0)&lt;&gt;0,"ส่งแล้ว","ยังไม่ส่ง")</f>
        <v>ส่งแล้ว</v>
      </c>
      <c r="X26" s="5" t="str">
        <f>IF(_xlfn.XLOOKUP(Table1[[#This Row],[email]],แบบฝึก_12[Email],แบบฝึก_12[Completion time],0)&lt;&gt;0,"ส่งแล้ว","ยังไม่ส่ง")</f>
        <v>ส่งแล้ว</v>
      </c>
      <c r="Y26" s="5">
        <f>_xlfn.XLOOKUP(Table1[[#This Row],[email]],ท้ายบท_1[Email],ท้ายบท_1[Total points],"ยังไม่ส่ง")</f>
        <v>19</v>
      </c>
      <c r="Z26" s="4">
        <f>_xlfn.XLOOKUP(Table1[[#This Row],[email]],Quiz_1[Email],Quiz_1[Total points],"ยังไม่ส่ง")</f>
        <v>8</v>
      </c>
      <c r="AA26" s="5" t="str">
        <f>IF(_xlfn.XLOOKUP(Table1[[#This Row],[email]],แบบฝึก_21[Email],แบบฝึก_21[Completion time],0)&lt;&gt;0,"ส่งแล้ว","ยังไม่ส่ง")</f>
        <v>ส่งแล้ว</v>
      </c>
      <c r="AB26" s="5" t="str">
        <f>IF(_xlfn.XLOOKUP(Table1[[#This Row],[email]],แบบฝึก_22[Email],แบบฝึก_22[Completion time],0)&lt;&gt;0,"ส่งแล้ว","ยังไม่ส่ง")</f>
        <v>ส่งแล้ว</v>
      </c>
      <c r="AC26" s="5">
        <f>_xlfn.XLOOKUP(Table1[[#This Row],[email]],ท้ายบท_2[Email],ท้ายบท_2[Total points],"ยังไม่ส่ง")</f>
        <v>13</v>
      </c>
      <c r="AD26" s="5">
        <f>_xlfn.XLOOKUP(Table1[[#This Row],[email]],Quiz_2[Email],Quiz_2[Total points],"ยังไม่ส่ง")</f>
        <v>10</v>
      </c>
      <c r="AE26" s="5" t="str">
        <f>IF(_xlfn.XLOOKUP(Table1[[#This Row],[email]],แบบฝึก_31[Email],แบบฝึก_31[Completion time],0)&lt;&gt;0,"ส่งแล้ว","ยังไม่ส่ง")</f>
        <v>ส่งแล้ว</v>
      </c>
      <c r="AF26" s="5">
        <f>_xlfn.XLOOKUP(Table1[[#This Row],[email]],ท้ายบท_3[Email],ท้ายบท_3[Total points],"ยังไม่ส่ง")</f>
        <v>7</v>
      </c>
      <c r="AG26" s="5">
        <f>_xlfn.XLOOKUP(Table1[[#This Row],[email]],Quiz_3[Email],Quiz_3[Total points],"ยังไม่ส่ง")</f>
        <v>6</v>
      </c>
      <c r="AH26" s="12">
        <v>18</v>
      </c>
      <c r="AI26" s="14">
        <v>10</v>
      </c>
      <c r="AJ26" s="12">
        <f>ROUND((Table1[[#This Row],[mid '[20']]]+Table1[[#This Row],[mid '[10']]])/2,0)</f>
        <v>14</v>
      </c>
      <c r="AK26" s="5" t="str">
        <f>IF(_xlfn.XLOOKUP(Table1[[#This Row],[email]],แบบฝึก_41[Email],แบบฝึก_41[Completion time],0)&lt;&gt;0,"ส่งแล้ว","ยังไม่ส่ง")</f>
        <v>ส่งแล้ว</v>
      </c>
      <c r="AL26" s="5" t="str">
        <f>IF(_xlfn.XLOOKUP(Table1[[#This Row],[email]],ท้ายบท_4[Email],ท้ายบท_4[Total points],"ยังไม่ส่ง")&lt;&gt;0,"ส่งแล้ว","ยังไม่ส่ง")</f>
        <v>ยังไม่ส่ง</v>
      </c>
      <c r="AM26" s="5">
        <f>_xlfn.XLOOKUP(Table1[[#This Row],[email]],Quiz_4[Email],Quiz_4[Total points],"ยังไม่ส่ง")</f>
        <v>5</v>
      </c>
      <c r="AN26" s="5" t="str">
        <f>IF(_xlfn.XLOOKUP(Table1[[#This Row],[email]],แบบฝึก_51[Email],แบบฝึก_51[Completion time],0)&lt;&gt;0,"ส่งแล้ว","ยังไม่ส่ง")</f>
        <v>ส่งแล้ว</v>
      </c>
      <c r="AO26" s="5" t="str">
        <f>IF(_xlfn.XLOOKUP(Table1[[#This Row],[email]],แบบฝึก_52[Email],แบบฝึก_52[Completion time],0)&lt;&gt;0,"ส่งแล้ว","ยังไม่ส่ง")</f>
        <v>ส่งแล้ว</v>
      </c>
      <c r="AP26" s="5">
        <f>_xlfn.XLOOKUP(Table1[[#This Row],[email]],ท้ายบท_5[Email],ท้ายบท_5[Total points],"ยังไม่ส่ง")</f>
        <v>16</v>
      </c>
      <c r="AQ26" s="5">
        <f>_xlfn.XLOOKUP(Table1[[#This Row],[email]],Quiz_5[Email],Quiz_5[Total points],"ยังไม่ส่ง")</f>
        <v>7</v>
      </c>
      <c r="AR26" s="37"/>
      <c r="AS26" s="4" t="str">
        <f>IF(M26&lt;10,"ยังไม่ซ่อม",IF(Table1[[#This Row],[ซ่อมแล้วกลางภาค]]="ซ่อมแล้ว","ซ่อมแล้ว","ไม่ต้องซ่อม"))</f>
        <v>ไม่ต้องซ่อม</v>
      </c>
      <c r="BN26"/>
      <c r="BO26"/>
      <c r="BP26"/>
      <c r="BQ26"/>
    </row>
    <row r="27" spans="1:71" ht="19.5" x14ac:dyDescent="0.4">
      <c r="A27" s="21">
        <v>26</v>
      </c>
      <c r="B27" s="4">
        <v>1</v>
      </c>
      <c r="C27" s="4">
        <v>26</v>
      </c>
      <c r="D27" s="4" t="s">
        <v>32423</v>
      </c>
      <c r="E27" s="4" t="s">
        <v>32396</v>
      </c>
      <c r="F27" s="4" t="s">
        <v>32424</v>
      </c>
      <c r="G27" s="4" t="s">
        <v>32425</v>
      </c>
      <c r="H27" s="4" t="s">
        <v>1409</v>
      </c>
      <c r="I27" s="24">
        <f>ROUND(COUNTIF(Table1[[#This Row],[กิจกรรม 1.1]:[ท้ายบท 1]],"&lt;&gt;ยังไม่ส่ง")*2+IF(Table1[[#This Row],[Quiz 1]]&lt;&gt;"ยังไม่ส่ง",Table1[[#This Row],[Quiz 1]]*2/10,0),0)</f>
        <v>10</v>
      </c>
      <c r="J27" s="24">
        <f>ROUND(COUNTIF(Table1[[#This Row],[แบบฝึก 2.1]:[ท้ายบท 2]],"&lt;&gt;ยังไม่ส่ง")*8/3+IF(Table1[[#This Row],[Quiz 2]]&lt;&gt;"ยังไม่ส่ง",Table1[[#This Row],[Quiz 2]]*2/10,0),0)</f>
        <v>10</v>
      </c>
      <c r="K27" s="24">
        <f>ROUND(COUNTIF(Table1[[#This Row],[แบบฝึก 3.1]:[ท้ายบท 3]],"&lt;&gt;ยังไม่ส่ง")*3/2+IF(Table1[[#This Row],[Quiz 3]]&lt;&gt;"ยังไม่ส่ง",Table1[[#This Row],[Quiz 3]]*2/10,0),0)</f>
        <v>4</v>
      </c>
      <c r="L27" s="12">
        <f>Table1[[#This Row],[บท 1 '[10']]]+Table1[[#This Row],[บท 2 '[10']]]+Table1[[#This Row],[บท 3 '[5']]]</f>
        <v>24</v>
      </c>
      <c r="M27" s="12">
        <f>IF(Table1[[#This Row],[ซ่อมแล้วกลางภาค]]="ซ่อมแล้ว",10,Table1[[#This Row],[MID '[20']2]])</f>
        <v>17</v>
      </c>
      <c r="N27" s="28">
        <f>ROUND(COUNTIF(Table1[[#This Row],[แบบฝึก 4.1]:[ท้ายบท 4]],"&lt;&gt;ยังไม่ส่ง")*8/2+IF(Table1[[#This Row],[Quiz 4]]&lt;&gt;"ยังไม่ส่ง",Table1[[#This Row],[Quiz 4]]*2/10,0),0)</f>
        <v>6</v>
      </c>
      <c r="O27" s="12">
        <v>5</v>
      </c>
      <c r="P27" s="12">
        <f>ROUND(COUNTIF(Table1[[#This Row],[แบบฝึก 5.1]:[ท้ายบท 5]],"&lt;&gt;ยังไม่ส่ง")*8/3+IF(Table1[[#This Row],[Quiz 5]]&lt;&gt;"ยังไม่ส่ง",Table1[[#This Row],[Quiz 5]]*2/10,0),0)</f>
        <v>9</v>
      </c>
      <c r="Q27" s="12">
        <f>Table1[[#This Row],[บท 4 '[10']]]+Table1[[#This Row],[นำเสนอ '[5']]]+Table1[[#This Row],[บท 5 '[10']]]</f>
        <v>20</v>
      </c>
      <c r="R27" s="12">
        <f>Table1[[#This Row],[ก่อนกลางภาค '[25']]]+Table1[[#This Row],[กลางภาค '[20']]]+Table1[[#This Row],[หลังกลางภาค '[25']]]</f>
        <v>61</v>
      </c>
      <c r="S27" s="12"/>
      <c r="T27" s="12">
        <f>Table1[[#This Row],[ปลายภาค '[30']]]+Table1[[#This Row],[ก่อนปลายภาค '[70']]]</f>
        <v>61</v>
      </c>
      <c r="U27" s="11">
        <f t="shared" si="0"/>
        <v>2</v>
      </c>
      <c r="V27" s="5" t="str">
        <f>IF(_xlfn.XLOOKUP(Table1[[#This Row],[email]],กิจกรรม_11[Email],กิจกรรม_11[Completion time],0)&lt;&gt;0,"ส่งแล้ว","ยังไม่ส่ง")</f>
        <v>ส่งแล้ว</v>
      </c>
      <c r="W27" s="5" t="str">
        <f>IF(_xlfn.XLOOKUP(Table1[[#This Row],[email]],แบบฝึก_11[Email],แบบฝึก_11[Completion time],0)&lt;&gt;0,"ส่งแล้ว","ยังไม่ส่ง")</f>
        <v>ส่งแล้ว</v>
      </c>
      <c r="X27" s="5" t="str">
        <f>IF(_xlfn.XLOOKUP(Table1[[#This Row],[email]],แบบฝึก_12[Email],แบบฝึก_12[Completion time],0)&lt;&gt;0,"ส่งแล้ว","ยังไม่ส่ง")</f>
        <v>ส่งแล้ว</v>
      </c>
      <c r="Y27" s="5">
        <f>_xlfn.XLOOKUP(Table1[[#This Row],[email]],ท้ายบท_1[Email],ท้ายบท_1[Total points],"ยังไม่ส่ง")</f>
        <v>17</v>
      </c>
      <c r="Z27" s="4">
        <f>_xlfn.XLOOKUP(Table1[[#This Row],[email]],Quiz_1[Email],Quiz_1[Total points],"ยังไม่ส่ง")</f>
        <v>8</v>
      </c>
      <c r="AA27" s="5" t="str">
        <f>IF(_xlfn.XLOOKUP(Table1[[#This Row],[email]],แบบฝึก_21[Email],แบบฝึก_21[Completion time],0)&lt;&gt;0,"ส่งแล้ว","ยังไม่ส่ง")</f>
        <v>ส่งแล้ว</v>
      </c>
      <c r="AB27" s="5" t="str">
        <f>IF(_xlfn.XLOOKUP(Table1[[#This Row],[email]],แบบฝึก_22[Email],แบบฝึก_22[Completion time],0)&lt;&gt;0,"ส่งแล้ว","ยังไม่ส่ง")</f>
        <v>ส่งแล้ว</v>
      </c>
      <c r="AC27" s="5">
        <f>_xlfn.XLOOKUP(Table1[[#This Row],[email]],ท้ายบท_2[Email],ท้ายบท_2[Total points],"ยังไม่ส่ง")</f>
        <v>13</v>
      </c>
      <c r="AD27" s="5">
        <f>_xlfn.XLOOKUP(Table1[[#This Row],[email]],Quiz_2[Email],Quiz_2[Total points],"ยังไม่ส่ง")</f>
        <v>10</v>
      </c>
      <c r="AE27" s="5" t="str">
        <f>IF(_xlfn.XLOOKUP(Table1[[#This Row],[email]],แบบฝึก_31[Email],แบบฝึก_31[Completion time],0)&lt;&gt;0,"ส่งแล้ว","ยังไม่ส่ง")</f>
        <v>ส่งแล้ว</v>
      </c>
      <c r="AF27" s="5">
        <f>_xlfn.XLOOKUP(Table1[[#This Row],[email]],ท้ายบท_3[Email],ท้ายบท_3[Total points],"ยังไม่ส่ง")</f>
        <v>11</v>
      </c>
      <c r="AG27" s="5">
        <f>_xlfn.XLOOKUP(Table1[[#This Row],[email]],Quiz_3[Email],Quiz_3[Total points],"ยังไม่ส่ง")</f>
        <v>5</v>
      </c>
      <c r="AH27" s="12">
        <v>23</v>
      </c>
      <c r="AI27" s="14">
        <v>10</v>
      </c>
      <c r="AJ27" s="12">
        <f>ROUND((Table1[[#This Row],[mid '[20']]]+Table1[[#This Row],[mid '[10']]])/2,0)</f>
        <v>17</v>
      </c>
      <c r="AK27" s="5" t="str">
        <f>IF(_xlfn.XLOOKUP(Table1[[#This Row],[email]],แบบฝึก_41[Email],แบบฝึก_41[Completion time],0)&lt;&gt;0,"ส่งแล้ว","ยังไม่ส่ง")</f>
        <v>ส่งแล้ว</v>
      </c>
      <c r="AL27" s="5" t="str">
        <f>IF(_xlfn.XLOOKUP(Table1[[#This Row],[email]],ท้ายบท_4[Email],ท้ายบท_4[Total points],"ยังไม่ส่ง")&lt;&gt;0,"ส่งแล้ว","ยังไม่ส่ง")</f>
        <v>ยังไม่ส่ง</v>
      </c>
      <c r="AM27" s="5">
        <f>_xlfn.XLOOKUP(Table1[[#This Row],[email]],Quiz_4[Email],Quiz_4[Total points],"ยังไม่ส่ง")</f>
        <v>8</v>
      </c>
      <c r="AN27" s="5" t="str">
        <f>IF(_xlfn.XLOOKUP(Table1[[#This Row],[email]],แบบฝึก_51[Email],แบบฝึก_51[Completion time],0)&lt;&gt;0,"ส่งแล้ว","ยังไม่ส่ง")</f>
        <v>ส่งแล้ว</v>
      </c>
      <c r="AO27" s="5" t="str">
        <f>IF(_xlfn.XLOOKUP(Table1[[#This Row],[email]],แบบฝึก_52[Email],แบบฝึก_52[Completion time],0)&lt;&gt;0,"ส่งแล้ว","ยังไม่ส่ง")</f>
        <v>ส่งแล้ว</v>
      </c>
      <c r="AP27" s="5">
        <f>_xlfn.XLOOKUP(Table1[[#This Row],[email]],ท้ายบท_5[Email],ท้ายบท_5[Total points],"ยังไม่ส่ง")</f>
        <v>16</v>
      </c>
      <c r="AQ27" s="5">
        <f>_xlfn.XLOOKUP(Table1[[#This Row],[email]],Quiz_5[Email],Quiz_5[Total points],"ยังไม่ส่ง")</f>
        <v>6</v>
      </c>
      <c r="AR27" s="37"/>
      <c r="AS27" s="4" t="str">
        <f>IF(M27&lt;10,"ยังไม่ซ่อม",IF(Table1[[#This Row],[ซ่อมแล้วกลางภาค]]="ซ่อมแล้ว","ซ่อมแล้ว","ไม่ต้องซ่อม"))</f>
        <v>ไม่ต้องซ่อม</v>
      </c>
      <c r="BN27"/>
      <c r="BO27"/>
      <c r="BP27"/>
      <c r="BQ27"/>
    </row>
    <row r="28" spans="1:71" ht="19.5" x14ac:dyDescent="0.4">
      <c r="A28" s="21">
        <v>27</v>
      </c>
      <c r="B28" s="4">
        <v>1</v>
      </c>
      <c r="C28" s="4">
        <v>27</v>
      </c>
      <c r="D28" s="4" t="s">
        <v>32426</v>
      </c>
      <c r="E28" s="4" t="s">
        <v>32396</v>
      </c>
      <c r="F28" s="4" t="s">
        <v>32427</v>
      </c>
      <c r="G28" s="4" t="s">
        <v>32428</v>
      </c>
      <c r="H28" s="4" t="s">
        <v>1462</v>
      </c>
      <c r="I28" s="24">
        <f>ROUND(COUNTIF(Table1[[#This Row],[กิจกรรม 1.1]:[ท้ายบท 1]],"&lt;&gt;ยังไม่ส่ง")*2+IF(Table1[[#This Row],[Quiz 1]]&lt;&gt;"ยังไม่ส่ง",Table1[[#This Row],[Quiz 1]]*2/10,0),0)</f>
        <v>10</v>
      </c>
      <c r="J28" s="24">
        <f>ROUND(COUNTIF(Table1[[#This Row],[แบบฝึก 2.1]:[ท้ายบท 2]],"&lt;&gt;ยังไม่ส่ง")*8/3+IF(Table1[[#This Row],[Quiz 2]]&lt;&gt;"ยังไม่ส่ง",Table1[[#This Row],[Quiz 2]]*2/10,0),0)</f>
        <v>10</v>
      </c>
      <c r="K28" s="24">
        <f>ROUND(COUNTIF(Table1[[#This Row],[แบบฝึก 3.1]:[ท้ายบท 3]],"&lt;&gt;ยังไม่ส่ง")*3/2+IF(Table1[[#This Row],[Quiz 3]]&lt;&gt;"ยังไม่ส่ง",Table1[[#This Row],[Quiz 3]]*2/10,0),0)</f>
        <v>4</v>
      </c>
      <c r="L28" s="12">
        <f>Table1[[#This Row],[บท 1 '[10']]]+Table1[[#This Row],[บท 2 '[10']]]+Table1[[#This Row],[บท 3 '[5']]]</f>
        <v>24</v>
      </c>
      <c r="M28" s="12">
        <f>IF(Table1[[#This Row],[ซ่อมแล้วกลางภาค]]="ซ่อมแล้ว",10,Table1[[#This Row],[MID '[20']2]])</f>
        <v>17</v>
      </c>
      <c r="N28" s="28">
        <f>ROUND(COUNTIF(Table1[[#This Row],[แบบฝึก 4.1]:[ท้ายบท 4]],"&lt;&gt;ยังไม่ส่ง")*8/2+IF(Table1[[#This Row],[Quiz 4]]&lt;&gt;"ยังไม่ส่ง",Table1[[#This Row],[Quiz 4]]*2/10,0),0)</f>
        <v>5</v>
      </c>
      <c r="O28" s="12">
        <v>5</v>
      </c>
      <c r="P28" s="12">
        <f>ROUND(COUNTIF(Table1[[#This Row],[แบบฝึก 5.1]:[ท้ายบท 5]],"&lt;&gt;ยังไม่ส่ง")*8/3+IF(Table1[[#This Row],[Quiz 5]]&lt;&gt;"ยังไม่ส่ง",Table1[[#This Row],[Quiz 5]]*2/10,0),0)</f>
        <v>9</v>
      </c>
      <c r="Q28" s="12">
        <f>Table1[[#This Row],[บท 4 '[10']]]+Table1[[#This Row],[นำเสนอ '[5']]]+Table1[[#This Row],[บท 5 '[10']]]</f>
        <v>19</v>
      </c>
      <c r="R28" s="12">
        <f>Table1[[#This Row],[ก่อนกลางภาค '[25']]]+Table1[[#This Row],[กลางภาค '[20']]]+Table1[[#This Row],[หลังกลางภาค '[25']]]</f>
        <v>60</v>
      </c>
      <c r="S28" s="12"/>
      <c r="T28" s="12">
        <f>Table1[[#This Row],[ปลายภาค '[30']]]+Table1[[#This Row],[ก่อนปลายภาค '[70']]]</f>
        <v>60</v>
      </c>
      <c r="U28" s="11">
        <f t="shared" si="0"/>
        <v>2</v>
      </c>
      <c r="V28" s="5" t="str">
        <f>IF(_xlfn.XLOOKUP(Table1[[#This Row],[email]],กิจกรรม_11[Email],กิจกรรม_11[Completion time],0)&lt;&gt;0,"ส่งแล้ว","ยังไม่ส่ง")</f>
        <v>ส่งแล้ว</v>
      </c>
      <c r="W28" s="5" t="str">
        <f>IF(_xlfn.XLOOKUP(Table1[[#This Row],[email]],แบบฝึก_11[Email],แบบฝึก_11[Completion time],0)&lt;&gt;0,"ส่งแล้ว","ยังไม่ส่ง")</f>
        <v>ส่งแล้ว</v>
      </c>
      <c r="X28" s="5" t="str">
        <f>IF(_xlfn.XLOOKUP(Table1[[#This Row],[email]],แบบฝึก_12[Email],แบบฝึก_12[Completion time],0)&lt;&gt;0,"ส่งแล้ว","ยังไม่ส่ง")</f>
        <v>ส่งแล้ว</v>
      </c>
      <c r="Y28" s="5">
        <f>_xlfn.XLOOKUP(Table1[[#This Row],[email]],ท้ายบท_1[Email],ท้ายบท_1[Total points],"ยังไม่ส่ง")</f>
        <v>19</v>
      </c>
      <c r="Z28" s="4">
        <f>_xlfn.XLOOKUP(Table1[[#This Row],[email]],Quiz_1[Email],Quiz_1[Total points],"ยังไม่ส่ง")</f>
        <v>8</v>
      </c>
      <c r="AA28" s="5" t="str">
        <f>IF(_xlfn.XLOOKUP(Table1[[#This Row],[email]],แบบฝึก_21[Email],แบบฝึก_21[Completion time],0)&lt;&gt;0,"ส่งแล้ว","ยังไม่ส่ง")</f>
        <v>ส่งแล้ว</v>
      </c>
      <c r="AB28" s="5" t="str">
        <f>IF(_xlfn.XLOOKUP(Table1[[#This Row],[email]],แบบฝึก_22[Email],แบบฝึก_22[Completion time],0)&lt;&gt;0,"ส่งแล้ว","ยังไม่ส่ง")</f>
        <v>ส่งแล้ว</v>
      </c>
      <c r="AC28" s="5">
        <f>_xlfn.XLOOKUP(Table1[[#This Row],[email]],ท้ายบท_2[Email],ท้ายบท_2[Total points],"ยังไม่ส่ง")</f>
        <v>8</v>
      </c>
      <c r="AD28" s="5">
        <f>_xlfn.XLOOKUP(Table1[[#This Row],[email]],Quiz_2[Email],Quiz_2[Total points],"ยังไม่ส่ง")</f>
        <v>8</v>
      </c>
      <c r="AE28" s="5" t="str">
        <f>IF(_xlfn.XLOOKUP(Table1[[#This Row],[email]],แบบฝึก_31[Email],แบบฝึก_31[Completion time],0)&lt;&gt;0,"ส่งแล้ว","ยังไม่ส่ง")</f>
        <v>ส่งแล้ว</v>
      </c>
      <c r="AF28" s="5">
        <f>_xlfn.XLOOKUP(Table1[[#This Row],[email]],ท้ายบท_3[Email],ท้ายบท_3[Total points],"ยังไม่ส่ง")</f>
        <v>10</v>
      </c>
      <c r="AG28" s="5">
        <f>_xlfn.XLOOKUP(Table1[[#This Row],[email]],Quiz_3[Email],Quiz_3[Total points],"ยังไม่ส่ง")</f>
        <v>7</v>
      </c>
      <c r="AH28" s="12">
        <v>24</v>
      </c>
      <c r="AI28" s="14">
        <v>9</v>
      </c>
      <c r="AJ28" s="12">
        <f>ROUND((Table1[[#This Row],[mid '[20']]]+Table1[[#This Row],[mid '[10']]])/2,0)</f>
        <v>17</v>
      </c>
      <c r="AK28" s="5" t="str">
        <f>IF(_xlfn.XLOOKUP(Table1[[#This Row],[email]],แบบฝึก_41[Email],แบบฝึก_41[Completion time],0)&lt;&gt;0,"ส่งแล้ว","ยังไม่ส่ง")</f>
        <v>ส่งแล้ว</v>
      </c>
      <c r="AL28" s="5" t="str">
        <f>IF(_xlfn.XLOOKUP(Table1[[#This Row],[email]],ท้ายบท_4[Email],ท้ายบท_4[Total points],"ยังไม่ส่ง")&lt;&gt;0,"ส่งแล้ว","ยังไม่ส่ง")</f>
        <v>ยังไม่ส่ง</v>
      </c>
      <c r="AM28" s="5">
        <f>_xlfn.XLOOKUP(Table1[[#This Row],[email]],Quiz_4[Email],Quiz_4[Total points],"ยังไม่ส่ง")</f>
        <v>6</v>
      </c>
      <c r="AN28" s="5" t="str">
        <f>IF(_xlfn.XLOOKUP(Table1[[#This Row],[email]],แบบฝึก_51[Email],แบบฝึก_51[Completion time],0)&lt;&gt;0,"ส่งแล้ว","ยังไม่ส่ง")</f>
        <v>ส่งแล้ว</v>
      </c>
      <c r="AO28" s="5" t="str">
        <f>IF(_xlfn.XLOOKUP(Table1[[#This Row],[email]],แบบฝึก_52[Email],แบบฝึก_52[Completion time],0)&lt;&gt;0,"ส่งแล้ว","ยังไม่ส่ง")</f>
        <v>ส่งแล้ว</v>
      </c>
      <c r="AP28" s="5">
        <f>_xlfn.XLOOKUP(Table1[[#This Row],[email]],ท้ายบท_5[Email],ท้ายบท_5[Total points],"ยังไม่ส่ง")</f>
        <v>15</v>
      </c>
      <c r="AQ28" s="5">
        <f>_xlfn.XLOOKUP(Table1[[#This Row],[email]],Quiz_5[Email],Quiz_5[Total points],"ยังไม่ส่ง")</f>
        <v>6</v>
      </c>
      <c r="AR28" s="37"/>
      <c r="AS28" s="4" t="str">
        <f>IF(M28&lt;10,"ยังไม่ซ่อม",IF(Table1[[#This Row],[ซ่อมแล้วกลางภาค]]="ซ่อมแล้ว","ซ่อมแล้ว","ไม่ต้องซ่อม"))</f>
        <v>ไม่ต้องซ่อม</v>
      </c>
      <c r="BN28"/>
      <c r="BO28"/>
      <c r="BP28"/>
      <c r="BQ28"/>
    </row>
    <row r="29" spans="1:71" ht="19.5" x14ac:dyDescent="0.4">
      <c r="A29" s="21">
        <v>28</v>
      </c>
      <c r="B29" s="4">
        <v>1</v>
      </c>
      <c r="C29" s="4">
        <v>28</v>
      </c>
      <c r="D29" s="4" t="s">
        <v>32429</v>
      </c>
      <c r="E29" s="4" t="s">
        <v>32396</v>
      </c>
      <c r="F29" s="4" t="s">
        <v>32430</v>
      </c>
      <c r="G29" s="4" t="s">
        <v>32431</v>
      </c>
      <c r="H29" s="4" t="s">
        <v>990</v>
      </c>
      <c r="I29" s="24">
        <f>ROUND(COUNTIF(Table1[[#This Row],[กิจกรรม 1.1]:[ท้ายบท 1]],"&lt;&gt;ยังไม่ส่ง")*2+IF(Table1[[#This Row],[Quiz 1]]&lt;&gt;"ยังไม่ส่ง",Table1[[#This Row],[Quiz 1]]*2/10,0),0)</f>
        <v>10</v>
      </c>
      <c r="J29" s="24">
        <f>ROUND(COUNTIF(Table1[[#This Row],[แบบฝึก 2.1]:[ท้ายบท 2]],"&lt;&gt;ยังไม่ส่ง")*8/3+IF(Table1[[#This Row],[Quiz 2]]&lt;&gt;"ยังไม่ส่ง",Table1[[#This Row],[Quiz 2]]*2/10,0),0)</f>
        <v>10</v>
      </c>
      <c r="K29" s="24">
        <f>ROUND(COUNTIF(Table1[[#This Row],[แบบฝึก 3.1]:[ท้ายบท 3]],"&lt;&gt;ยังไม่ส่ง")*3/2+IF(Table1[[#This Row],[Quiz 3]]&lt;&gt;"ยังไม่ส่ง",Table1[[#This Row],[Quiz 3]]*2/10,0),0)</f>
        <v>4</v>
      </c>
      <c r="L29" s="12">
        <f>Table1[[#This Row],[บท 1 '[10']]]+Table1[[#This Row],[บท 2 '[10']]]+Table1[[#This Row],[บท 3 '[5']]]</f>
        <v>24</v>
      </c>
      <c r="M29" s="12">
        <f>IF(Table1[[#This Row],[ซ่อมแล้วกลางภาค]]="ซ่อมแล้ว",10,Table1[[#This Row],[MID '[20']2]])</f>
        <v>15</v>
      </c>
      <c r="N29" s="28">
        <f>ROUND(COUNTIF(Table1[[#This Row],[แบบฝึก 4.1]:[ท้ายบท 4]],"&lt;&gt;ยังไม่ส่ง")*8/2+IF(Table1[[#This Row],[Quiz 4]]&lt;&gt;"ยังไม่ส่ง",Table1[[#This Row],[Quiz 4]]*2/10,0),0)</f>
        <v>5</v>
      </c>
      <c r="O29" s="12">
        <v>5</v>
      </c>
      <c r="P29" s="12">
        <f>ROUND(COUNTIF(Table1[[#This Row],[แบบฝึก 5.1]:[ท้ายบท 5]],"&lt;&gt;ยังไม่ส่ง")*8/3+IF(Table1[[#This Row],[Quiz 5]]&lt;&gt;"ยังไม่ส่ง",Table1[[#This Row],[Quiz 5]]*2/10,0),0)</f>
        <v>9</v>
      </c>
      <c r="Q29" s="12">
        <f>Table1[[#This Row],[บท 4 '[10']]]+Table1[[#This Row],[นำเสนอ '[5']]]+Table1[[#This Row],[บท 5 '[10']]]</f>
        <v>19</v>
      </c>
      <c r="R29" s="12">
        <f>Table1[[#This Row],[ก่อนกลางภาค '[25']]]+Table1[[#This Row],[กลางภาค '[20']]]+Table1[[#This Row],[หลังกลางภาค '[25']]]</f>
        <v>58</v>
      </c>
      <c r="S29" s="12"/>
      <c r="T29" s="12">
        <f>Table1[[#This Row],[ปลายภาค '[30']]]+Table1[[#This Row],[ก่อนปลายภาค '[70']]]</f>
        <v>58</v>
      </c>
      <c r="U29" s="11">
        <f t="shared" si="0"/>
        <v>1.5</v>
      </c>
      <c r="V29" s="5" t="str">
        <f>IF(_xlfn.XLOOKUP(Table1[[#This Row],[email]],กิจกรรม_11[Email],กิจกรรม_11[Completion time],0)&lt;&gt;0,"ส่งแล้ว","ยังไม่ส่ง")</f>
        <v>ส่งแล้ว</v>
      </c>
      <c r="W29" s="5" t="str">
        <f>IF(_xlfn.XLOOKUP(Table1[[#This Row],[email]],แบบฝึก_11[Email],แบบฝึก_11[Completion time],0)&lt;&gt;0,"ส่งแล้ว","ยังไม่ส่ง")</f>
        <v>ส่งแล้ว</v>
      </c>
      <c r="X29" s="5" t="str">
        <f>IF(_xlfn.XLOOKUP(Table1[[#This Row],[email]],แบบฝึก_12[Email],แบบฝึก_12[Completion time],0)&lt;&gt;0,"ส่งแล้ว","ยังไม่ส่ง")</f>
        <v>ส่งแล้ว</v>
      </c>
      <c r="Y29" s="5">
        <f>_xlfn.XLOOKUP(Table1[[#This Row],[email]],ท้ายบท_1[Email],ท้ายบท_1[Total points],"ยังไม่ส่ง")</f>
        <v>18</v>
      </c>
      <c r="Z29" s="4">
        <f>_xlfn.XLOOKUP(Table1[[#This Row],[email]],Quiz_1[Email],Quiz_1[Total points],"ยังไม่ส่ง")</f>
        <v>9</v>
      </c>
      <c r="AA29" s="5" t="str">
        <f>IF(_xlfn.XLOOKUP(Table1[[#This Row],[email]],แบบฝึก_21[Email],แบบฝึก_21[Completion time],0)&lt;&gt;0,"ส่งแล้ว","ยังไม่ส่ง")</f>
        <v>ส่งแล้ว</v>
      </c>
      <c r="AB29" s="5" t="str">
        <f>IF(_xlfn.XLOOKUP(Table1[[#This Row],[email]],แบบฝึก_22[Email],แบบฝึก_22[Completion time],0)&lt;&gt;0,"ส่งแล้ว","ยังไม่ส่ง")</f>
        <v>ส่งแล้ว</v>
      </c>
      <c r="AC29" s="5">
        <f>_xlfn.XLOOKUP(Table1[[#This Row],[email]],ท้ายบท_2[Email],ท้ายบท_2[Total points],"ยังไม่ส่ง")</f>
        <v>13</v>
      </c>
      <c r="AD29" s="5">
        <f>_xlfn.XLOOKUP(Table1[[#This Row],[email]],Quiz_2[Email],Quiz_2[Total points],"ยังไม่ส่ง")</f>
        <v>10</v>
      </c>
      <c r="AE29" s="5" t="str">
        <f>IF(_xlfn.XLOOKUP(Table1[[#This Row],[email]],แบบฝึก_31[Email],แบบฝึก_31[Completion time],0)&lt;&gt;0,"ส่งแล้ว","ยังไม่ส่ง")</f>
        <v>ส่งแล้ว</v>
      </c>
      <c r="AF29" s="5">
        <f>_xlfn.XLOOKUP(Table1[[#This Row],[email]],ท้ายบท_3[Email],ท้ายบท_3[Total points],"ยังไม่ส่ง")</f>
        <v>11</v>
      </c>
      <c r="AG29" s="5">
        <f>_xlfn.XLOOKUP(Table1[[#This Row],[email]],Quiz_3[Email],Quiz_3[Total points],"ยังไม่ส่ง")</f>
        <v>6</v>
      </c>
      <c r="AH29" s="12">
        <v>19</v>
      </c>
      <c r="AI29" s="14">
        <v>10</v>
      </c>
      <c r="AJ29" s="12">
        <f>ROUND((Table1[[#This Row],[mid '[20']]]+Table1[[#This Row],[mid '[10']]])/2,0)</f>
        <v>15</v>
      </c>
      <c r="AK29" s="5" t="str">
        <f>IF(_xlfn.XLOOKUP(Table1[[#This Row],[email]],แบบฝึก_41[Email],แบบฝึก_41[Completion time],0)&lt;&gt;0,"ส่งแล้ว","ยังไม่ส่ง")</f>
        <v>ส่งแล้ว</v>
      </c>
      <c r="AL29" s="5" t="str">
        <f>IF(_xlfn.XLOOKUP(Table1[[#This Row],[email]],ท้ายบท_4[Email],ท้ายบท_4[Total points],"ยังไม่ส่ง")&lt;&gt;0,"ส่งแล้ว","ยังไม่ส่ง")</f>
        <v>ยังไม่ส่ง</v>
      </c>
      <c r="AM29" s="5">
        <f>_xlfn.XLOOKUP(Table1[[#This Row],[email]],Quiz_4[Email],Quiz_4[Total points],"ยังไม่ส่ง")</f>
        <v>7</v>
      </c>
      <c r="AN29" s="5" t="str">
        <f>IF(_xlfn.XLOOKUP(Table1[[#This Row],[email]],แบบฝึก_51[Email],แบบฝึก_51[Completion time],0)&lt;&gt;0,"ส่งแล้ว","ยังไม่ส่ง")</f>
        <v>ส่งแล้ว</v>
      </c>
      <c r="AO29" s="5" t="str">
        <f>IF(_xlfn.XLOOKUP(Table1[[#This Row],[email]],แบบฝึก_52[Email],แบบฝึก_52[Completion time],0)&lt;&gt;0,"ส่งแล้ว","ยังไม่ส่ง")</f>
        <v>ส่งแล้ว</v>
      </c>
      <c r="AP29" s="5">
        <f>_xlfn.XLOOKUP(Table1[[#This Row],[email]],ท้ายบท_5[Email],ท้ายบท_5[Total points],"ยังไม่ส่ง")</f>
        <v>18</v>
      </c>
      <c r="AQ29" s="5">
        <f>_xlfn.XLOOKUP(Table1[[#This Row],[email]],Quiz_5[Email],Quiz_5[Total points],"ยังไม่ส่ง")</f>
        <v>6</v>
      </c>
      <c r="AR29" s="37"/>
      <c r="AS29" s="4" t="str">
        <f>IF(M29&lt;10,"ยังไม่ซ่อม",IF(Table1[[#This Row],[ซ่อมแล้วกลางภาค]]="ซ่อมแล้ว","ซ่อมแล้ว","ไม่ต้องซ่อม"))</f>
        <v>ไม่ต้องซ่อม</v>
      </c>
      <c r="BN29"/>
      <c r="BO29"/>
      <c r="BP29"/>
      <c r="BQ29"/>
    </row>
    <row r="30" spans="1:71" ht="19.5" x14ac:dyDescent="0.4">
      <c r="A30" s="21">
        <v>29</v>
      </c>
      <c r="B30" s="4">
        <v>1</v>
      </c>
      <c r="C30" s="4">
        <v>29</v>
      </c>
      <c r="D30" s="4" t="s">
        <v>32432</v>
      </c>
      <c r="E30" s="4" t="s">
        <v>32396</v>
      </c>
      <c r="F30" s="4" t="s">
        <v>32433</v>
      </c>
      <c r="G30" s="4" t="s">
        <v>32434</v>
      </c>
      <c r="H30" s="4" t="s">
        <v>1388</v>
      </c>
      <c r="I30" s="24">
        <f>ROUND(COUNTIF(Table1[[#This Row],[กิจกรรม 1.1]:[ท้ายบท 1]],"&lt;&gt;ยังไม่ส่ง")*2+IF(Table1[[#This Row],[Quiz 1]]&lt;&gt;"ยังไม่ส่ง",Table1[[#This Row],[Quiz 1]]*2/10,0),0)</f>
        <v>10</v>
      </c>
      <c r="J30" s="24">
        <f>ROUND(COUNTIF(Table1[[#This Row],[แบบฝึก 2.1]:[ท้ายบท 2]],"&lt;&gt;ยังไม่ส่ง")*8/3+IF(Table1[[#This Row],[Quiz 2]]&lt;&gt;"ยังไม่ส่ง",Table1[[#This Row],[Quiz 2]]*2/10,0),0)</f>
        <v>10</v>
      </c>
      <c r="K30" s="24">
        <f>ROUND(COUNTIF(Table1[[#This Row],[แบบฝึก 3.1]:[ท้ายบท 3]],"&lt;&gt;ยังไม่ส่ง")*3/2+IF(Table1[[#This Row],[Quiz 3]]&lt;&gt;"ยังไม่ส่ง",Table1[[#This Row],[Quiz 3]]*2/10,0),0)</f>
        <v>4</v>
      </c>
      <c r="L30" s="12">
        <f>Table1[[#This Row],[บท 1 '[10']]]+Table1[[#This Row],[บท 2 '[10']]]+Table1[[#This Row],[บท 3 '[5']]]</f>
        <v>24</v>
      </c>
      <c r="M30" s="12">
        <f>IF(Table1[[#This Row],[ซ่อมแล้วกลางภาค]]="ซ่อมแล้ว",10,Table1[[#This Row],[MID '[20']2]])</f>
        <v>13</v>
      </c>
      <c r="N30" s="28">
        <f>ROUND(COUNTIF(Table1[[#This Row],[แบบฝึก 4.1]:[ท้ายบท 4]],"&lt;&gt;ยังไม่ส่ง")*8/2+IF(Table1[[#This Row],[Quiz 4]]&lt;&gt;"ยังไม่ส่ง",Table1[[#This Row],[Quiz 4]]*2/10,0),0)</f>
        <v>5</v>
      </c>
      <c r="O30" s="12">
        <v>5</v>
      </c>
      <c r="P30" s="12">
        <f>ROUND(COUNTIF(Table1[[#This Row],[แบบฝึก 5.1]:[ท้ายบท 5]],"&lt;&gt;ยังไม่ส่ง")*8/3+IF(Table1[[#This Row],[Quiz 5]]&lt;&gt;"ยังไม่ส่ง",Table1[[#This Row],[Quiz 5]]*2/10,0),0)</f>
        <v>2</v>
      </c>
      <c r="Q30" s="12">
        <f>Table1[[#This Row],[บท 4 '[10']]]+Table1[[#This Row],[นำเสนอ '[5']]]+Table1[[#This Row],[บท 5 '[10']]]</f>
        <v>12</v>
      </c>
      <c r="R30" s="12">
        <f>Table1[[#This Row],[ก่อนกลางภาค '[25']]]+Table1[[#This Row],[กลางภาค '[20']]]+Table1[[#This Row],[หลังกลางภาค '[25']]]</f>
        <v>49</v>
      </c>
      <c r="S30" s="12"/>
      <c r="T30" s="12">
        <f>Table1[[#This Row],[ปลายภาค '[30']]]+Table1[[#This Row],[ก่อนปลายภาค '[70']]]</f>
        <v>49</v>
      </c>
      <c r="U30" s="11">
        <f t="shared" si="0"/>
        <v>0</v>
      </c>
      <c r="V30" s="5" t="str">
        <f>IF(_xlfn.XLOOKUP(Table1[[#This Row],[email]],กิจกรรม_11[Email],กิจกรรม_11[Completion time],0)&lt;&gt;0,"ส่งแล้ว","ยังไม่ส่ง")</f>
        <v>ส่งแล้ว</v>
      </c>
      <c r="W30" s="5" t="str">
        <f>IF(_xlfn.XLOOKUP(Table1[[#This Row],[email]],แบบฝึก_11[Email],แบบฝึก_11[Completion time],0)&lt;&gt;0,"ส่งแล้ว","ยังไม่ส่ง")</f>
        <v>ส่งแล้ว</v>
      </c>
      <c r="X30" s="5" t="str">
        <f>IF(_xlfn.XLOOKUP(Table1[[#This Row],[email]],แบบฝึก_12[Email],แบบฝึก_12[Completion time],0)&lt;&gt;0,"ส่งแล้ว","ยังไม่ส่ง")</f>
        <v>ส่งแล้ว</v>
      </c>
      <c r="Y30" s="5">
        <f>_xlfn.XLOOKUP(Table1[[#This Row],[email]],ท้ายบท_1[Email],ท้ายบท_1[Total points],"ยังไม่ส่ง")</f>
        <v>20</v>
      </c>
      <c r="Z30" s="4">
        <f>_xlfn.XLOOKUP(Table1[[#This Row],[email]],Quiz_1[Email],Quiz_1[Total points],"ยังไม่ส่ง")</f>
        <v>8</v>
      </c>
      <c r="AA30" s="5" t="str">
        <f>IF(_xlfn.XLOOKUP(Table1[[#This Row],[email]],แบบฝึก_21[Email],แบบฝึก_21[Completion time],0)&lt;&gt;0,"ส่งแล้ว","ยังไม่ส่ง")</f>
        <v>ส่งแล้ว</v>
      </c>
      <c r="AB30" s="5" t="str">
        <f>IF(_xlfn.XLOOKUP(Table1[[#This Row],[email]],แบบฝึก_22[Email],แบบฝึก_22[Completion time],0)&lt;&gt;0,"ส่งแล้ว","ยังไม่ส่ง")</f>
        <v>ส่งแล้ว</v>
      </c>
      <c r="AC30" s="5">
        <f>_xlfn.XLOOKUP(Table1[[#This Row],[email]],ท้ายบท_2[Email],ท้ายบท_2[Total points],"ยังไม่ส่ง")</f>
        <v>14</v>
      </c>
      <c r="AD30" s="5">
        <f>_xlfn.XLOOKUP(Table1[[#This Row],[email]],Quiz_2[Email],Quiz_2[Total points],"ยังไม่ส่ง")</f>
        <v>9</v>
      </c>
      <c r="AE30" s="5" t="str">
        <f>IF(_xlfn.XLOOKUP(Table1[[#This Row],[email]],แบบฝึก_31[Email],แบบฝึก_31[Completion time],0)&lt;&gt;0,"ส่งแล้ว","ยังไม่ส่ง")</f>
        <v>ส่งแล้ว</v>
      </c>
      <c r="AF30" s="5">
        <f>_xlfn.XLOOKUP(Table1[[#This Row],[email]],ท้ายบท_3[Email],ท้ายบท_3[Total points],"ยังไม่ส่ง")</f>
        <v>9</v>
      </c>
      <c r="AG30" s="5">
        <f>_xlfn.XLOOKUP(Table1[[#This Row],[email]],Quiz_3[Email],Quiz_3[Total points],"ยังไม่ส่ง")</f>
        <v>7</v>
      </c>
      <c r="AH30" s="12">
        <v>21</v>
      </c>
      <c r="AI30" s="14">
        <v>5</v>
      </c>
      <c r="AJ30" s="12">
        <f>ROUND((Table1[[#This Row],[mid '[20']]]+Table1[[#This Row],[mid '[10']]])/2,0)</f>
        <v>13</v>
      </c>
      <c r="AK30" s="5" t="str">
        <f>IF(_xlfn.XLOOKUP(Table1[[#This Row],[email]],แบบฝึก_41[Email],แบบฝึก_41[Completion time],0)&lt;&gt;0,"ส่งแล้ว","ยังไม่ส่ง")</f>
        <v>ยังไม่ส่ง</v>
      </c>
      <c r="AL30" s="5" t="str">
        <f>IF(_xlfn.XLOOKUP(Table1[[#This Row],[email]],ท้ายบท_4[Email],ท้ายบท_4[Total points],"ยังไม่ส่ง")&lt;&gt;0,"ส่งแล้ว","ยังไม่ส่ง")</f>
        <v>ส่งแล้ว</v>
      </c>
      <c r="AM30" s="5">
        <f>_xlfn.XLOOKUP(Table1[[#This Row],[email]],Quiz_4[Email],Quiz_4[Total points],"ยังไม่ส่ง")</f>
        <v>6</v>
      </c>
      <c r="AN30" s="5" t="str">
        <f>IF(_xlfn.XLOOKUP(Table1[[#This Row],[email]],แบบฝึก_51[Email],แบบฝึก_51[Completion time],0)&lt;&gt;0,"ส่งแล้ว","ยังไม่ส่ง")</f>
        <v>ยังไม่ส่ง</v>
      </c>
      <c r="AO30" s="5" t="str">
        <f>IF(_xlfn.XLOOKUP(Table1[[#This Row],[email]],แบบฝึก_52[Email],แบบฝึก_52[Completion time],0)&lt;&gt;0,"ส่งแล้ว","ยังไม่ส่ง")</f>
        <v>ยังไม่ส่ง</v>
      </c>
      <c r="AP30" s="5" t="str">
        <f>_xlfn.XLOOKUP(Table1[[#This Row],[email]],ท้ายบท_5[Email],ท้ายบท_5[Total points],"ยังไม่ส่ง")</f>
        <v>ยังไม่ส่ง</v>
      </c>
      <c r="AQ30" s="5">
        <f>_xlfn.XLOOKUP(Table1[[#This Row],[email]],Quiz_5[Email],Quiz_5[Total points],"ยังไม่ส่ง")</f>
        <v>8</v>
      </c>
      <c r="AR30" s="37"/>
      <c r="AS30" s="4" t="str">
        <f>IF(M30&lt;10,"ยังไม่ซ่อม",IF(Table1[[#This Row],[ซ่อมแล้วกลางภาค]]="ซ่อมแล้ว","ซ่อมแล้ว","ไม่ต้องซ่อม"))</f>
        <v>ไม่ต้องซ่อม</v>
      </c>
      <c r="BN30"/>
      <c r="BO30"/>
      <c r="BP30"/>
      <c r="BQ30"/>
    </row>
    <row r="31" spans="1:71" ht="20.25" thickBot="1" x14ac:dyDescent="0.45">
      <c r="A31" s="22">
        <v>30</v>
      </c>
      <c r="B31" s="15">
        <v>1</v>
      </c>
      <c r="C31" s="15">
        <v>30</v>
      </c>
      <c r="D31" s="15" t="s">
        <v>32435</v>
      </c>
      <c r="E31" s="15" t="s">
        <v>32396</v>
      </c>
      <c r="F31" s="15" t="s">
        <v>32436</v>
      </c>
      <c r="G31" s="15" t="s">
        <v>32437</v>
      </c>
      <c r="H31" s="15" t="s">
        <v>1452</v>
      </c>
      <c r="I31" s="25">
        <f>ROUND(COUNTIF(Table1[[#This Row],[กิจกรรม 1.1]:[ท้ายบท 1]],"&lt;&gt;ยังไม่ส่ง")*2+IF(Table1[[#This Row],[Quiz 1]]&lt;&gt;"ยังไม่ส่ง",Table1[[#This Row],[Quiz 1]]*2/10,0),0)</f>
        <v>10</v>
      </c>
      <c r="J31" s="25">
        <f>ROUND(COUNTIF(Table1[[#This Row],[แบบฝึก 2.1]:[ท้ายบท 2]],"&lt;&gt;ยังไม่ส่ง")*8/3+IF(Table1[[#This Row],[Quiz 2]]&lt;&gt;"ยังไม่ส่ง",Table1[[#This Row],[Quiz 2]]*2/10,0),0)</f>
        <v>10</v>
      </c>
      <c r="K31" s="25">
        <f>ROUND(COUNTIF(Table1[[#This Row],[แบบฝึก 3.1]:[ท้ายบท 3]],"&lt;&gt;ยังไม่ส่ง")*3/2+IF(Table1[[#This Row],[Quiz 3]]&lt;&gt;"ยังไม่ส่ง",Table1[[#This Row],[Quiz 3]]*2/10,0),0)</f>
        <v>5</v>
      </c>
      <c r="L31" s="16">
        <f>Table1[[#This Row],[บท 1 '[10']]]+Table1[[#This Row],[บท 2 '[10']]]+Table1[[#This Row],[บท 3 '[5']]]</f>
        <v>25</v>
      </c>
      <c r="M31" s="16">
        <f>IF(Table1[[#This Row],[ซ่อมแล้วกลางภาค]]="ซ่อมแล้ว",10,Table1[[#This Row],[MID '[20']2]])</f>
        <v>16</v>
      </c>
      <c r="N31" s="28">
        <f>ROUND(COUNTIF(Table1[[#This Row],[แบบฝึก 4.1]:[ท้ายบท 4]],"&lt;&gt;ยังไม่ส่ง")*8/2+IF(Table1[[#This Row],[Quiz 4]]&lt;&gt;"ยังไม่ส่ง",Table1[[#This Row],[Quiz 4]]*2/10,0),0)</f>
        <v>5</v>
      </c>
      <c r="O31" s="12">
        <v>5</v>
      </c>
      <c r="P31" s="12">
        <f>ROUND(COUNTIF(Table1[[#This Row],[แบบฝึก 5.1]:[ท้ายบท 5]],"&lt;&gt;ยังไม่ส่ง")*8/3+IF(Table1[[#This Row],[Quiz 5]]&lt;&gt;"ยังไม่ส่ง",Table1[[#This Row],[Quiz 5]]*2/10,0),0)</f>
        <v>9</v>
      </c>
      <c r="Q31" s="16">
        <f>Table1[[#This Row],[บท 4 '[10']]]+Table1[[#This Row],[นำเสนอ '[5']]]+Table1[[#This Row],[บท 5 '[10']]]</f>
        <v>19</v>
      </c>
      <c r="R31" s="16">
        <f>Table1[[#This Row],[ก่อนกลางภาค '[25']]]+Table1[[#This Row],[กลางภาค '[20']]]+Table1[[#This Row],[หลังกลางภาค '[25']]]</f>
        <v>60</v>
      </c>
      <c r="S31" s="16"/>
      <c r="T31" s="16">
        <f>Table1[[#This Row],[ปลายภาค '[30']]]+Table1[[#This Row],[ก่อนปลายภาค '[70']]]</f>
        <v>60</v>
      </c>
      <c r="U31" s="18">
        <f t="shared" si="0"/>
        <v>2</v>
      </c>
      <c r="V31" s="19" t="str">
        <f>IF(_xlfn.XLOOKUP(Table1[[#This Row],[email]],กิจกรรม_11[Email],กิจกรรม_11[Completion time],0)&lt;&gt;0,"ส่งแล้ว","ยังไม่ส่ง")</f>
        <v>ส่งแล้ว</v>
      </c>
      <c r="W31" s="19" t="str">
        <f>IF(_xlfn.XLOOKUP(Table1[[#This Row],[email]],แบบฝึก_11[Email],แบบฝึก_11[Completion time],0)&lt;&gt;0,"ส่งแล้ว","ยังไม่ส่ง")</f>
        <v>ส่งแล้ว</v>
      </c>
      <c r="X31" s="19" t="str">
        <f>IF(_xlfn.XLOOKUP(Table1[[#This Row],[email]],แบบฝึก_12[Email],แบบฝึก_12[Completion time],0)&lt;&gt;0,"ส่งแล้ว","ยังไม่ส่ง")</f>
        <v>ส่งแล้ว</v>
      </c>
      <c r="Y31" s="19">
        <f>_xlfn.XLOOKUP(Table1[[#This Row],[email]],ท้ายบท_1[Email],ท้ายบท_1[Total points],"ยังไม่ส่ง")</f>
        <v>18</v>
      </c>
      <c r="Z31" s="15">
        <f>_xlfn.XLOOKUP(Table1[[#This Row],[email]],Quiz_1[Email],Quiz_1[Total points],"ยังไม่ส่ง")</f>
        <v>10</v>
      </c>
      <c r="AA31" s="19" t="str">
        <f>IF(_xlfn.XLOOKUP(Table1[[#This Row],[email]],แบบฝึก_21[Email],แบบฝึก_21[Completion time],0)&lt;&gt;0,"ส่งแล้ว","ยังไม่ส่ง")</f>
        <v>ส่งแล้ว</v>
      </c>
      <c r="AB31" s="19" t="str">
        <f>IF(_xlfn.XLOOKUP(Table1[[#This Row],[email]],แบบฝึก_22[Email],แบบฝึก_22[Completion time],0)&lt;&gt;0,"ส่งแล้ว","ยังไม่ส่ง")</f>
        <v>ส่งแล้ว</v>
      </c>
      <c r="AC31" s="19">
        <f>_xlfn.XLOOKUP(Table1[[#This Row],[email]],ท้ายบท_2[Email],ท้ายบท_2[Total points],"ยังไม่ส่ง")</f>
        <v>12</v>
      </c>
      <c r="AD31" s="19">
        <f>_xlfn.XLOOKUP(Table1[[#This Row],[email]],Quiz_2[Email],Quiz_2[Total points],"ยังไม่ส่ง")</f>
        <v>9</v>
      </c>
      <c r="AE31" s="19" t="str">
        <f>IF(_xlfn.XLOOKUP(Table1[[#This Row],[email]],แบบฝึก_31[Email],แบบฝึก_31[Completion time],0)&lt;&gt;0,"ส่งแล้ว","ยังไม่ส่ง")</f>
        <v>ส่งแล้ว</v>
      </c>
      <c r="AF31" s="19">
        <f>_xlfn.XLOOKUP(Table1[[#This Row],[email]],ท้ายบท_3[Email],ท้ายบท_3[Total points],"ยังไม่ส่ง")</f>
        <v>10</v>
      </c>
      <c r="AG31" s="19">
        <f>_xlfn.XLOOKUP(Table1[[#This Row],[email]],Quiz_3[Email],Quiz_3[Total points],"ยังไม่ส่ง")</f>
        <v>8</v>
      </c>
      <c r="AH31" s="16">
        <v>21</v>
      </c>
      <c r="AI31" s="20">
        <v>10</v>
      </c>
      <c r="AJ31" s="16">
        <f>ROUND((Table1[[#This Row],[mid '[20']]]+Table1[[#This Row],[mid '[10']]])/2,0)</f>
        <v>16</v>
      </c>
      <c r="AK31" s="5" t="str">
        <f>IF(_xlfn.XLOOKUP(Table1[[#This Row],[email]],แบบฝึก_41[Email],แบบฝึก_41[Completion time],0)&lt;&gt;0,"ส่งแล้ว","ยังไม่ส่ง")</f>
        <v>ส่งแล้ว</v>
      </c>
      <c r="AL31" s="5" t="str">
        <f>IF(_xlfn.XLOOKUP(Table1[[#This Row],[email]],ท้ายบท_4[Email],ท้ายบท_4[Total points],"ยังไม่ส่ง")&lt;&gt;0,"ส่งแล้ว","ยังไม่ส่ง")</f>
        <v>ยังไม่ส่ง</v>
      </c>
      <c r="AM31" s="5">
        <f>_xlfn.XLOOKUP(Table1[[#This Row],[email]],Quiz_4[Email],Quiz_4[Total points],"ยังไม่ส่ง")</f>
        <v>7</v>
      </c>
      <c r="AN31" s="5" t="str">
        <f>IF(_xlfn.XLOOKUP(Table1[[#This Row],[email]],แบบฝึก_51[Email],แบบฝึก_51[Completion time],0)&lt;&gt;0,"ส่งแล้ว","ยังไม่ส่ง")</f>
        <v>ส่งแล้ว</v>
      </c>
      <c r="AO31" s="5" t="str">
        <f>IF(_xlfn.XLOOKUP(Table1[[#This Row],[email]],แบบฝึก_52[Email],แบบฝึก_52[Completion time],0)&lt;&gt;0,"ส่งแล้ว","ยังไม่ส่ง")</f>
        <v>ส่งแล้ว</v>
      </c>
      <c r="AP31" s="5">
        <f>_xlfn.XLOOKUP(Table1[[#This Row],[email]],ท้ายบท_5[Email],ท้ายบท_5[Total points],"ยังไม่ส่ง")</f>
        <v>18</v>
      </c>
      <c r="AQ31" s="5">
        <f>_xlfn.XLOOKUP(Table1[[#This Row],[email]],Quiz_5[Email],Quiz_5[Total points],"ยังไม่ส่ง")</f>
        <v>7</v>
      </c>
      <c r="AR31" s="38"/>
      <c r="AS31" s="4" t="str">
        <f>IF(M31&lt;10,"ยังไม่ซ่อม",IF(Table1[[#This Row],[ซ่อมแล้วกลางภาค]]="ซ่อมแล้ว","ซ่อมแล้ว","ไม่ต้องซ่อม"))</f>
        <v>ไม่ต้องซ่อม</v>
      </c>
      <c r="BN31"/>
      <c r="BO31"/>
      <c r="BP31"/>
      <c r="BQ31"/>
    </row>
    <row r="32" spans="1:71" ht="21" thickTop="1" thickBot="1" x14ac:dyDescent="0.45">
      <c r="A32" s="21">
        <v>31</v>
      </c>
      <c r="B32" s="4">
        <v>2</v>
      </c>
      <c r="C32" s="4">
        <v>1</v>
      </c>
      <c r="D32" s="4" t="s">
        <v>32438</v>
      </c>
      <c r="E32" s="4" t="s">
        <v>32346</v>
      </c>
      <c r="F32" s="4" t="s">
        <v>32439</v>
      </c>
      <c r="G32" s="4" t="s">
        <v>32440</v>
      </c>
      <c r="H32" s="4" t="s">
        <v>960</v>
      </c>
      <c r="I32" s="24">
        <f>ROUND(COUNTIF(Table1[[#This Row],[กิจกรรม 1.1]:[ท้ายบท 1]],"&lt;&gt;ยังไม่ส่ง")*2+IF(Table1[[#This Row],[Quiz 1]]&lt;&gt;"ยังไม่ส่ง",Table1[[#This Row],[Quiz 1]]*2/10,0),0)</f>
        <v>10</v>
      </c>
      <c r="J32" s="24">
        <f>ROUND(COUNTIF(Table1[[#This Row],[แบบฝึก 2.1]:[ท้ายบท 2]],"&lt;&gt;ยังไม่ส่ง")*8/3+IF(Table1[[#This Row],[Quiz 2]]&lt;&gt;"ยังไม่ส่ง",Table1[[#This Row],[Quiz 2]]*2/10,0),0)</f>
        <v>10</v>
      </c>
      <c r="K32" s="24">
        <f>ROUND(COUNTIF(Table1[[#This Row],[แบบฝึก 3.1]:[ท้ายบท 3]],"&lt;&gt;ยังไม่ส่ง")*3/2+IF(Table1[[#This Row],[Quiz 3]]&lt;&gt;"ยังไม่ส่ง",Table1[[#This Row],[Quiz 3]]*2/10,0),0)</f>
        <v>2</v>
      </c>
      <c r="L32" s="12">
        <f>Table1[[#This Row],[บท 1 '[10']]]+Table1[[#This Row],[บท 2 '[10']]]+Table1[[#This Row],[บท 3 '[5']]]</f>
        <v>22</v>
      </c>
      <c r="M32" s="12">
        <f>IF(Table1[[#This Row],[ซ่อมแล้วกลางภาค]]="ซ่อมแล้ว",10,Table1[[#This Row],[MID '[20']2]])</f>
        <v>17</v>
      </c>
      <c r="N32" s="28">
        <f>ROUND(COUNTIF(Table1[[#This Row],[แบบฝึก 4.1]:[ท้ายบท 4]],"&lt;&gt;ยังไม่ส่ง")*8/2+IF(Table1[[#This Row],[Quiz 4]]&lt;&gt;"ยังไม่ส่ง",Table1[[#This Row],[Quiz 4]]*2/10,0),0)</f>
        <v>4</v>
      </c>
      <c r="O32" s="12">
        <v>5</v>
      </c>
      <c r="P32" s="12">
        <f>ROUND(COUNTIF(Table1[[#This Row],[แบบฝึก 5.1]:[ท้ายบท 5]],"&lt;&gt;ยังไม่ส่ง")*8/3+IF(Table1[[#This Row],[Quiz 5]]&lt;&gt;"ยังไม่ส่ง",Table1[[#This Row],[Quiz 5]]*2/10,0),0)</f>
        <v>8</v>
      </c>
      <c r="Q32" s="12">
        <f>Table1[[#This Row],[บท 4 '[10']]]+Table1[[#This Row],[นำเสนอ '[5']]]+Table1[[#This Row],[บท 5 '[10']]]</f>
        <v>17</v>
      </c>
      <c r="R32" s="12">
        <f>Table1[[#This Row],[ก่อนกลางภาค '[25']]]+Table1[[#This Row],[กลางภาค '[20']]]+Table1[[#This Row],[หลังกลางภาค '[25']]]</f>
        <v>56</v>
      </c>
      <c r="S32" s="12"/>
      <c r="T32" s="12">
        <f>Table1[[#This Row],[ปลายภาค '[30']]]+Table1[[#This Row],[ก่อนปลายภาค '[70']]]</f>
        <v>56</v>
      </c>
      <c r="U32" s="11">
        <f t="shared" si="0"/>
        <v>1.5</v>
      </c>
      <c r="V32" s="5" t="str">
        <f>IF(_xlfn.XLOOKUP(Table1[[#This Row],[email]],กิจกรรม_11[Email],กิจกรรม_11[Completion time],0)&lt;&gt;0,"ส่งแล้ว","ยังไม่ส่ง")</f>
        <v>ส่งแล้ว</v>
      </c>
      <c r="W32" s="5" t="str">
        <f>IF(_xlfn.XLOOKUP(Table1[[#This Row],[email]],แบบฝึก_11[Email],แบบฝึก_11[Completion time],0)&lt;&gt;0,"ส่งแล้ว","ยังไม่ส่ง")</f>
        <v>ส่งแล้ว</v>
      </c>
      <c r="X32" s="5" t="str">
        <f>IF(_xlfn.XLOOKUP(Table1[[#This Row],[email]],แบบฝึก_12[Email],แบบฝึก_12[Completion time],0)&lt;&gt;0,"ส่งแล้ว","ยังไม่ส่ง")</f>
        <v>ส่งแล้ว</v>
      </c>
      <c r="Y32" s="5">
        <f>_xlfn.XLOOKUP(Table1[[#This Row],[email]],ท้ายบท_1[Email],ท้ายบท_1[Total points],"ยังไม่ส่ง")</f>
        <v>19</v>
      </c>
      <c r="Z32" s="4">
        <f>_xlfn.XLOOKUP(Table1[[#This Row],[email]],Quiz_1[Email],Quiz_1[Total points],"ยังไม่ส่ง")</f>
        <v>10</v>
      </c>
      <c r="AA32" s="5" t="str">
        <f>IF(_xlfn.XLOOKUP(Table1[[#This Row],[email]],แบบฝึก_21[Email],แบบฝึก_21[Completion time],0)&lt;&gt;0,"ส่งแล้ว","ยังไม่ส่ง")</f>
        <v>ส่งแล้ว</v>
      </c>
      <c r="AB32" s="5" t="str">
        <f>IF(_xlfn.XLOOKUP(Table1[[#This Row],[email]],แบบฝึก_22[Email],แบบฝึก_22[Completion time],0)&lt;&gt;0,"ส่งแล้ว","ยังไม่ส่ง")</f>
        <v>ส่งแล้ว</v>
      </c>
      <c r="AC32" s="5">
        <f>_xlfn.XLOOKUP(Table1[[#This Row],[email]],ท้ายบท_2[Email],ท้ายบท_2[Total points],"ยังไม่ส่ง")</f>
        <v>15</v>
      </c>
      <c r="AD32" s="5">
        <f>_xlfn.XLOOKUP(Table1[[#This Row],[email]],Quiz_2[Email],Quiz_2[Total points],"ยังไม่ส่ง")</f>
        <v>8</v>
      </c>
      <c r="AE32" s="5" t="str">
        <f>IF(_xlfn.XLOOKUP(Table1[[#This Row],[email]],แบบฝึก_31[Email],แบบฝึก_31[Completion time],0)&lt;&gt;0,"ส่งแล้ว","ยังไม่ส่ง")</f>
        <v>ยังไม่ส่ง</v>
      </c>
      <c r="AF32" s="5" t="str">
        <f>_xlfn.XLOOKUP(Table1[[#This Row],[email]],ท้ายบท_3[Email],ท้ายบท_3[Total points],"ยังไม่ส่ง")</f>
        <v>ยังไม่ส่ง</v>
      </c>
      <c r="AG32" s="5">
        <f>_xlfn.XLOOKUP(Table1[[#This Row],[email]],Quiz_3[Email],Quiz_3[Total points],"ยังไม่ส่ง")</f>
        <v>8</v>
      </c>
      <c r="AH32" s="12">
        <v>25</v>
      </c>
      <c r="AI32" s="14">
        <v>8</v>
      </c>
      <c r="AJ32" s="12">
        <f>ROUND((Table1[[#This Row],[mid '[20']]]+Table1[[#This Row],[mid '[10']]])/2,0)</f>
        <v>17</v>
      </c>
      <c r="AK32" s="19" t="str">
        <f>IF(_xlfn.XLOOKUP(Table1[[#This Row],[email]],แบบฝึก_41[Email],แบบฝึก_41[Completion time],0)&lt;&gt;0,"ส่งแล้ว","ยังไม่ส่ง")</f>
        <v>ยังไม่ส่ง</v>
      </c>
      <c r="AL32" s="19" t="str">
        <f>IF(_xlfn.XLOOKUP(Table1[[#This Row],[email]],ท้ายบท_4[Email],ท้ายบท_4[Total points],"ยังไม่ส่ง")&lt;&gt;0,"ส่งแล้ว","ยังไม่ส่ง")</f>
        <v>ส่งแล้ว</v>
      </c>
      <c r="AM32" s="19" t="str">
        <f>_xlfn.XLOOKUP(Table1[[#This Row],[email]],Quiz_4[Email],Quiz_4[Total points],"ยังไม่ส่ง")</f>
        <v>ยังไม่ส่ง</v>
      </c>
      <c r="AN32" s="19" t="str">
        <f>IF(_xlfn.XLOOKUP(Table1[[#This Row],[email]],แบบฝึก_51[Email],แบบฝึก_51[Completion time],0)&lt;&gt;0,"ส่งแล้ว","ยังไม่ส่ง")</f>
        <v>ส่งแล้ว</v>
      </c>
      <c r="AO32" s="19" t="str">
        <f>IF(_xlfn.XLOOKUP(Table1[[#This Row],[email]],แบบฝึก_52[Email],แบบฝึก_52[Completion time],0)&lt;&gt;0,"ส่งแล้ว","ยังไม่ส่ง")</f>
        <v>ส่งแล้ว</v>
      </c>
      <c r="AP32" s="19">
        <f>_xlfn.XLOOKUP(Table1[[#This Row],[email]],ท้ายบท_5[Email],ท้ายบท_5[Total points],"ยังไม่ส่ง")</f>
        <v>14</v>
      </c>
      <c r="AQ32" s="19" t="str">
        <f>_xlfn.XLOOKUP(Table1[[#This Row],[email]],Quiz_5[Email],Quiz_5[Total points],"ยังไม่ส่ง")</f>
        <v>ยังไม่ส่ง</v>
      </c>
      <c r="AR32" s="37"/>
      <c r="AS32" s="4" t="str">
        <f>IF(M32&lt;10,"ยังไม่ซ่อม",IF(Table1[[#This Row],[ซ่อมแล้วกลางภาค]]="ซ่อมแล้ว","ซ่อมแล้ว","ไม่ต้องซ่อม"))</f>
        <v>ไม่ต้องซ่อม</v>
      </c>
      <c r="BN32"/>
      <c r="BO32"/>
      <c r="BP32"/>
      <c r="BQ32"/>
    </row>
    <row r="33" spans="1:69" ht="20.25" thickTop="1" x14ac:dyDescent="0.4">
      <c r="A33" s="21">
        <v>32</v>
      </c>
      <c r="B33" s="4">
        <v>2</v>
      </c>
      <c r="C33" s="4">
        <v>2</v>
      </c>
      <c r="D33" s="4" t="s">
        <v>32441</v>
      </c>
      <c r="E33" s="4" t="s">
        <v>32346</v>
      </c>
      <c r="F33" s="4" t="s">
        <v>32442</v>
      </c>
      <c r="G33" s="4" t="s">
        <v>32443</v>
      </c>
      <c r="H33" s="4" t="s">
        <v>1006</v>
      </c>
      <c r="I33" s="24">
        <f>ROUND(COUNTIF(Table1[[#This Row],[กิจกรรม 1.1]:[ท้ายบท 1]],"&lt;&gt;ยังไม่ส่ง")*2+IF(Table1[[#This Row],[Quiz 1]]&lt;&gt;"ยังไม่ส่ง",Table1[[#This Row],[Quiz 1]]*2/10,0),0)</f>
        <v>10</v>
      </c>
      <c r="J33" s="24">
        <f>ROUND(COUNTIF(Table1[[#This Row],[แบบฝึก 2.1]:[ท้ายบท 2]],"&lt;&gt;ยังไม่ส่ง")*8/3+IF(Table1[[#This Row],[Quiz 2]]&lt;&gt;"ยังไม่ส่ง",Table1[[#This Row],[Quiz 2]]*2/10,0),0)</f>
        <v>8</v>
      </c>
      <c r="K33" s="24">
        <f>ROUND(COUNTIF(Table1[[#This Row],[แบบฝึก 3.1]:[ท้ายบท 3]],"&lt;&gt;ยังไม่ส่ง")*3/2+IF(Table1[[#This Row],[Quiz 3]]&lt;&gt;"ยังไม่ส่ง",Table1[[#This Row],[Quiz 3]]*2/10,0),0)</f>
        <v>3</v>
      </c>
      <c r="L33" s="12">
        <f>Table1[[#This Row],[บท 1 '[10']]]+Table1[[#This Row],[บท 2 '[10']]]+Table1[[#This Row],[บท 3 '[5']]]</f>
        <v>21</v>
      </c>
      <c r="M33" s="12">
        <f>IF(Table1[[#This Row],[ซ่อมแล้วกลางภาค]]="ซ่อมแล้ว",10,Table1[[#This Row],[MID '[20']2]])</f>
        <v>17</v>
      </c>
      <c r="N33" s="28">
        <f>ROUND(COUNTIF(Table1[[#This Row],[แบบฝึก 4.1]:[ท้ายบท 4]],"&lt;&gt;ยังไม่ส่ง")*8/2+IF(Table1[[#This Row],[Quiz 4]]&lt;&gt;"ยังไม่ส่ง",Table1[[#This Row],[Quiz 4]]*2/10,0),0)</f>
        <v>4</v>
      </c>
      <c r="O33" s="12">
        <v>5</v>
      </c>
      <c r="P33" s="12">
        <f>ROUND(COUNTIF(Table1[[#This Row],[แบบฝึก 5.1]:[ท้ายบท 5]],"&lt;&gt;ยังไม่ส่ง")*8/3+IF(Table1[[#This Row],[Quiz 5]]&lt;&gt;"ยังไม่ส่ง",Table1[[#This Row],[Quiz 5]]*2/10,0),0)</f>
        <v>8</v>
      </c>
      <c r="Q33" s="12">
        <f>Table1[[#This Row],[บท 4 '[10']]]+Table1[[#This Row],[นำเสนอ '[5']]]+Table1[[#This Row],[บท 5 '[10']]]</f>
        <v>17</v>
      </c>
      <c r="R33" s="12">
        <f>Table1[[#This Row],[ก่อนกลางภาค '[25']]]+Table1[[#This Row],[กลางภาค '[20']]]+Table1[[#This Row],[หลังกลางภาค '[25']]]</f>
        <v>55</v>
      </c>
      <c r="S33" s="12"/>
      <c r="T33" s="12">
        <f>Table1[[#This Row],[ปลายภาค '[30']]]+Table1[[#This Row],[ก่อนปลายภาค '[70']]]</f>
        <v>55</v>
      </c>
      <c r="U33" s="11">
        <f t="shared" si="0"/>
        <v>1.5</v>
      </c>
      <c r="V33" s="5" t="str">
        <f>IF(_xlfn.XLOOKUP(Table1[[#This Row],[email]],กิจกรรม_11[Email],กิจกรรม_11[Completion time],0)&lt;&gt;0,"ส่งแล้ว","ยังไม่ส่ง")</f>
        <v>ส่งแล้ว</v>
      </c>
      <c r="W33" s="5" t="str">
        <f>IF(_xlfn.XLOOKUP(Table1[[#This Row],[email]],แบบฝึก_11[Email],แบบฝึก_11[Completion time],0)&lt;&gt;0,"ส่งแล้ว","ยังไม่ส่ง")</f>
        <v>ส่งแล้ว</v>
      </c>
      <c r="X33" s="5" t="str">
        <f>IF(_xlfn.XLOOKUP(Table1[[#This Row],[email]],แบบฝึก_12[Email],แบบฝึก_12[Completion time],0)&lt;&gt;0,"ส่งแล้ว","ยังไม่ส่ง")</f>
        <v>ส่งแล้ว</v>
      </c>
      <c r="Y33" s="5">
        <f>_xlfn.XLOOKUP(Table1[[#This Row],[email]],ท้ายบท_1[Email],ท้ายบท_1[Total points],"ยังไม่ส่ง")</f>
        <v>22</v>
      </c>
      <c r="Z33" s="4">
        <f>_xlfn.XLOOKUP(Table1[[#This Row],[email]],Quiz_1[Email],Quiz_1[Total points],"ยังไม่ส่ง")</f>
        <v>9</v>
      </c>
      <c r="AA33" s="5" t="str">
        <f>IF(_xlfn.XLOOKUP(Table1[[#This Row],[email]],แบบฝึก_21[Email],แบบฝึก_21[Completion time],0)&lt;&gt;0,"ส่งแล้ว","ยังไม่ส่ง")</f>
        <v>ส่งแล้ว</v>
      </c>
      <c r="AB33" s="5" t="str">
        <f>IF(_xlfn.XLOOKUP(Table1[[#This Row],[email]],แบบฝึก_22[Email],แบบฝึก_22[Completion time],0)&lt;&gt;0,"ส่งแล้ว","ยังไม่ส่ง")</f>
        <v>ส่งแล้ว</v>
      </c>
      <c r="AC33" s="5">
        <f>_xlfn.XLOOKUP(Table1[[#This Row],[email]],ท้ายบท_2[Email],ท้ายบท_2[Total points],"ยังไม่ส่ง")</f>
        <v>13</v>
      </c>
      <c r="AD33" s="5" t="str">
        <f>_xlfn.XLOOKUP(Table1[[#This Row],[email]],Quiz_2[Email],Quiz_2[Total points],"ยังไม่ส่ง")</f>
        <v>ยังไม่ส่ง</v>
      </c>
      <c r="AE33" s="5" t="str">
        <f>IF(_xlfn.XLOOKUP(Table1[[#This Row],[email]],แบบฝึก_31[Email],แบบฝึก_31[Completion time],0)&lt;&gt;0,"ส่งแล้ว","ยังไม่ส่ง")</f>
        <v>ส่งแล้ว</v>
      </c>
      <c r="AF33" s="5">
        <f>_xlfn.XLOOKUP(Table1[[#This Row],[email]],ท้ายบท_3[Email],ท้ายบท_3[Total points],"ยังไม่ส่ง")</f>
        <v>11</v>
      </c>
      <c r="AG33" s="5" t="str">
        <f>_xlfn.XLOOKUP(Table1[[#This Row],[email]],Quiz_3[Email],Quiz_3[Total points],"ยังไม่ส่ง")</f>
        <v>ยังไม่ส่ง</v>
      </c>
      <c r="AH33" s="12">
        <v>26</v>
      </c>
      <c r="AI33" s="14">
        <v>8</v>
      </c>
      <c r="AJ33" s="12">
        <f>ROUND((Table1[[#This Row],[mid '[20']]]+Table1[[#This Row],[mid '[10']]])/2,0)</f>
        <v>17</v>
      </c>
      <c r="AK33" s="5" t="str">
        <f>IF(_xlfn.XLOOKUP(Table1[[#This Row],[email]],แบบฝึก_41[Email],แบบฝึก_41[Completion time],0)&lt;&gt;0,"ส่งแล้ว","ยังไม่ส่ง")</f>
        <v>ยังไม่ส่ง</v>
      </c>
      <c r="AL33" s="5" t="str">
        <f>IF(_xlfn.XLOOKUP(Table1[[#This Row],[email]],ท้ายบท_4[Email],ท้ายบท_4[Total points],"ยังไม่ส่ง")&lt;&gt;0,"ส่งแล้ว","ยังไม่ส่ง")</f>
        <v>ส่งแล้ว</v>
      </c>
      <c r="AM33" s="5" t="str">
        <f>_xlfn.XLOOKUP(Table1[[#This Row],[email]],Quiz_4[Email],Quiz_4[Total points],"ยังไม่ส่ง")</f>
        <v>ยังไม่ส่ง</v>
      </c>
      <c r="AN33" s="5" t="str">
        <f>IF(_xlfn.XLOOKUP(Table1[[#This Row],[email]],แบบฝึก_51[Email],แบบฝึก_51[Completion time],0)&lt;&gt;0,"ส่งแล้ว","ยังไม่ส่ง")</f>
        <v>ส่งแล้ว</v>
      </c>
      <c r="AO33" s="5" t="str">
        <f>IF(_xlfn.XLOOKUP(Table1[[#This Row],[email]],แบบฝึก_52[Email],แบบฝึก_52[Completion time],0)&lt;&gt;0,"ส่งแล้ว","ยังไม่ส่ง")</f>
        <v>ส่งแล้ว</v>
      </c>
      <c r="AP33" s="5">
        <f>_xlfn.XLOOKUP(Table1[[#This Row],[email]],ท้ายบท_5[Email],ท้ายบท_5[Total points],"ยังไม่ส่ง")</f>
        <v>15</v>
      </c>
      <c r="AQ33" s="5" t="str">
        <f>_xlfn.XLOOKUP(Table1[[#This Row],[email]],Quiz_5[Email],Quiz_5[Total points],"ยังไม่ส่ง")</f>
        <v>ยังไม่ส่ง</v>
      </c>
      <c r="AR33" s="37"/>
      <c r="AS33" s="4" t="str">
        <f>IF(M33&lt;10,"ยังไม่ซ่อม",IF(Table1[[#This Row],[ซ่อมแล้วกลางภาค]]="ซ่อมแล้ว","ซ่อมแล้ว","ไม่ต้องซ่อม"))</f>
        <v>ไม่ต้องซ่อม</v>
      </c>
      <c r="BN33"/>
      <c r="BO33"/>
      <c r="BP33"/>
      <c r="BQ33"/>
    </row>
    <row r="34" spans="1:69" ht="19.5" x14ac:dyDescent="0.4">
      <c r="A34" s="21">
        <v>33</v>
      </c>
      <c r="B34" s="4">
        <v>2</v>
      </c>
      <c r="C34" s="4">
        <v>3</v>
      </c>
      <c r="D34" s="4" t="s">
        <v>32444</v>
      </c>
      <c r="E34" s="4" t="s">
        <v>32346</v>
      </c>
      <c r="F34" s="4" t="s">
        <v>32445</v>
      </c>
      <c r="G34" s="4" t="s">
        <v>32446</v>
      </c>
      <c r="H34" s="4" t="s">
        <v>970</v>
      </c>
      <c r="I34" s="24">
        <f>ROUND(COUNTIF(Table1[[#This Row],[กิจกรรม 1.1]:[ท้ายบท 1]],"&lt;&gt;ยังไม่ส่ง")*2+IF(Table1[[#This Row],[Quiz 1]]&lt;&gt;"ยังไม่ส่ง",Table1[[#This Row],[Quiz 1]]*2/10,0),0)</f>
        <v>10</v>
      </c>
      <c r="J34" s="24">
        <f>ROUND(COUNTIF(Table1[[#This Row],[แบบฝึก 2.1]:[ท้ายบท 2]],"&lt;&gt;ยังไม่ส่ง")*8/3+IF(Table1[[#This Row],[Quiz 2]]&lt;&gt;"ยังไม่ส่ง",Table1[[#This Row],[Quiz 2]]*2/10,0),0)</f>
        <v>10</v>
      </c>
      <c r="K34" s="24">
        <f>ROUND(COUNTIF(Table1[[#This Row],[แบบฝึก 3.1]:[ท้ายบท 3]],"&lt;&gt;ยังไม่ส่ง")*3/2+IF(Table1[[#This Row],[Quiz 3]]&lt;&gt;"ยังไม่ส่ง",Table1[[#This Row],[Quiz 3]]*2/10,0),0)</f>
        <v>4</v>
      </c>
      <c r="L34" s="12">
        <f>Table1[[#This Row],[บท 1 '[10']]]+Table1[[#This Row],[บท 2 '[10']]]+Table1[[#This Row],[บท 3 '[5']]]</f>
        <v>24</v>
      </c>
      <c r="M34" s="12">
        <f>IF(Table1[[#This Row],[ซ่อมแล้วกลางภาค]]="ซ่อมแล้ว",10,Table1[[#This Row],[MID '[20']2]])</f>
        <v>17</v>
      </c>
      <c r="N34" s="28">
        <f>ROUND(COUNTIF(Table1[[#This Row],[แบบฝึก 4.1]:[ท้ายบท 4]],"&lt;&gt;ยังไม่ส่ง")*8/2+IF(Table1[[#This Row],[Quiz 4]]&lt;&gt;"ยังไม่ส่ง",Table1[[#This Row],[Quiz 4]]*2/10,0),0)</f>
        <v>10</v>
      </c>
      <c r="O34" s="12">
        <v>5</v>
      </c>
      <c r="P34" s="12">
        <f>ROUND(COUNTIF(Table1[[#This Row],[แบบฝึก 5.1]:[ท้ายบท 5]],"&lt;&gt;ยังไม่ส่ง")*8/3+IF(Table1[[#This Row],[Quiz 5]]&lt;&gt;"ยังไม่ส่ง",Table1[[#This Row],[Quiz 5]]*2/10,0),0)</f>
        <v>9</v>
      </c>
      <c r="Q34" s="12">
        <f>Table1[[#This Row],[บท 4 '[10']]]+Table1[[#This Row],[นำเสนอ '[5']]]+Table1[[#This Row],[บท 5 '[10']]]</f>
        <v>24</v>
      </c>
      <c r="R34" s="12">
        <f>Table1[[#This Row],[ก่อนกลางภาค '[25']]]+Table1[[#This Row],[กลางภาค '[20']]]+Table1[[#This Row],[หลังกลางภาค '[25']]]</f>
        <v>65</v>
      </c>
      <c r="S34" s="12"/>
      <c r="T34" s="12">
        <f>Table1[[#This Row],[ปลายภาค '[30']]]+Table1[[#This Row],[ก่อนปลายภาค '[70']]]</f>
        <v>65</v>
      </c>
      <c r="U34" s="11">
        <f t="shared" si="0"/>
        <v>2.5</v>
      </c>
      <c r="V34" s="5" t="str">
        <f>IF(_xlfn.XLOOKUP(Table1[[#This Row],[email]],กิจกรรม_11[Email],กิจกรรม_11[Completion time],0)&lt;&gt;0,"ส่งแล้ว","ยังไม่ส่ง")</f>
        <v>ส่งแล้ว</v>
      </c>
      <c r="W34" s="5" t="str">
        <f>IF(_xlfn.XLOOKUP(Table1[[#This Row],[email]],แบบฝึก_11[Email],แบบฝึก_11[Completion time],0)&lt;&gt;0,"ส่งแล้ว","ยังไม่ส่ง")</f>
        <v>ส่งแล้ว</v>
      </c>
      <c r="X34" s="5" t="str">
        <f>IF(_xlfn.XLOOKUP(Table1[[#This Row],[email]],แบบฝึก_12[Email],แบบฝึก_12[Completion time],0)&lt;&gt;0,"ส่งแล้ว","ยังไม่ส่ง")</f>
        <v>ส่งแล้ว</v>
      </c>
      <c r="Y34" s="5">
        <f>_xlfn.XLOOKUP(Table1[[#This Row],[email]],ท้ายบท_1[Email],ท้ายบท_1[Total points],"ยังไม่ส่ง")</f>
        <v>22</v>
      </c>
      <c r="Z34" s="4">
        <f>_xlfn.XLOOKUP(Table1[[#This Row],[email]],Quiz_1[Email],Quiz_1[Total points],"ยังไม่ส่ง")</f>
        <v>9</v>
      </c>
      <c r="AA34" s="5" t="str">
        <f>IF(_xlfn.XLOOKUP(Table1[[#This Row],[email]],แบบฝึก_21[Email],แบบฝึก_21[Completion time],0)&lt;&gt;0,"ส่งแล้ว","ยังไม่ส่ง")</f>
        <v>ส่งแล้ว</v>
      </c>
      <c r="AB34" s="5" t="str">
        <f>IF(_xlfn.XLOOKUP(Table1[[#This Row],[email]],แบบฝึก_22[Email],แบบฝึก_22[Completion time],0)&lt;&gt;0,"ส่งแล้ว","ยังไม่ส่ง")</f>
        <v>ส่งแล้ว</v>
      </c>
      <c r="AC34" s="5">
        <f>_xlfn.XLOOKUP(Table1[[#This Row],[email]],ท้ายบท_2[Email],ท้ายบท_2[Total points],"ยังไม่ส่ง")</f>
        <v>11</v>
      </c>
      <c r="AD34" s="5">
        <f>_xlfn.XLOOKUP(Table1[[#This Row],[email]],Quiz_2[Email],Quiz_2[Total points],"ยังไม่ส่ง")</f>
        <v>9</v>
      </c>
      <c r="AE34" s="5" t="str">
        <f>IF(_xlfn.XLOOKUP(Table1[[#This Row],[email]],แบบฝึก_31[Email],แบบฝึก_31[Completion time],0)&lt;&gt;0,"ส่งแล้ว","ยังไม่ส่ง")</f>
        <v>ส่งแล้ว</v>
      </c>
      <c r="AF34" s="5">
        <f>_xlfn.XLOOKUP(Table1[[#This Row],[email]],ท้ายบท_3[Email],ท้ายบท_3[Total points],"ยังไม่ส่ง")</f>
        <v>9</v>
      </c>
      <c r="AG34" s="5">
        <f>_xlfn.XLOOKUP(Table1[[#This Row],[email]],Quiz_3[Email],Quiz_3[Total points],"ยังไม่ส่ง")</f>
        <v>5</v>
      </c>
      <c r="AH34" s="12">
        <v>26</v>
      </c>
      <c r="AI34" s="14">
        <v>7</v>
      </c>
      <c r="AJ34" s="12">
        <f>ROUND((Table1[[#This Row],[mid '[20']]]+Table1[[#This Row],[mid '[10']]])/2,0)</f>
        <v>17</v>
      </c>
      <c r="AK34" s="5" t="str">
        <f>IF(_xlfn.XLOOKUP(Table1[[#This Row],[email]],แบบฝึก_41[Email],แบบฝึก_41[Completion time],0)&lt;&gt;0,"ส่งแล้ว","ยังไม่ส่ง")</f>
        <v>ส่งแล้ว</v>
      </c>
      <c r="AL34" s="5" t="str">
        <f>IF(_xlfn.XLOOKUP(Table1[[#This Row],[email]],ท้ายบท_4[Email],ท้ายบท_4[Total points],"ยังไม่ส่ง")&lt;&gt;0,"ส่งแล้ว","ยังไม่ส่ง")</f>
        <v>ส่งแล้ว</v>
      </c>
      <c r="AM34" s="5">
        <f>_xlfn.XLOOKUP(Table1[[#This Row],[email]],Quiz_4[Email],Quiz_4[Total points],"ยังไม่ส่ง")</f>
        <v>9</v>
      </c>
      <c r="AN34" s="5" t="str">
        <f>IF(_xlfn.XLOOKUP(Table1[[#This Row],[email]],แบบฝึก_51[Email],แบบฝึก_51[Completion time],0)&lt;&gt;0,"ส่งแล้ว","ยังไม่ส่ง")</f>
        <v>ส่งแล้ว</v>
      </c>
      <c r="AO34" s="5" t="str">
        <f>IF(_xlfn.XLOOKUP(Table1[[#This Row],[email]],แบบฝึก_52[Email],แบบฝึก_52[Completion time],0)&lt;&gt;0,"ส่งแล้ว","ยังไม่ส่ง")</f>
        <v>ส่งแล้ว</v>
      </c>
      <c r="AP34" s="5">
        <f>_xlfn.XLOOKUP(Table1[[#This Row],[email]],ท้ายบท_5[Email],ท้ายบท_5[Total points],"ยังไม่ส่ง")</f>
        <v>15</v>
      </c>
      <c r="AQ34" s="5">
        <f>_xlfn.XLOOKUP(Table1[[#This Row],[email]],Quiz_5[Email],Quiz_5[Total points],"ยังไม่ส่ง")</f>
        <v>6</v>
      </c>
      <c r="AR34" s="37"/>
      <c r="AS34" s="4" t="str">
        <f>IF(M34&lt;10,"ยังไม่ซ่อม",IF(Table1[[#This Row],[ซ่อมแล้วกลางภาค]]="ซ่อมแล้ว","ซ่อมแล้ว","ไม่ต้องซ่อม"))</f>
        <v>ไม่ต้องซ่อม</v>
      </c>
      <c r="BN34"/>
      <c r="BO34"/>
      <c r="BP34"/>
      <c r="BQ34"/>
    </row>
    <row r="35" spans="1:69" ht="19.5" x14ac:dyDescent="0.4">
      <c r="A35" s="21">
        <v>34</v>
      </c>
      <c r="B35" s="4">
        <v>2</v>
      </c>
      <c r="C35" s="4">
        <v>4</v>
      </c>
      <c r="D35" s="4" t="s">
        <v>32447</v>
      </c>
      <c r="E35" s="4" t="s">
        <v>32346</v>
      </c>
      <c r="F35" s="4" t="s">
        <v>32448</v>
      </c>
      <c r="G35" s="4" t="s">
        <v>32449</v>
      </c>
      <c r="H35" s="4" t="s">
        <v>914</v>
      </c>
      <c r="I35" s="24">
        <f>ROUND(COUNTIF(Table1[[#This Row],[กิจกรรม 1.1]:[ท้ายบท 1]],"&lt;&gt;ยังไม่ส่ง")*2+IF(Table1[[#This Row],[Quiz 1]]&lt;&gt;"ยังไม่ส่ง",Table1[[#This Row],[Quiz 1]]*2/10,0),0)</f>
        <v>10</v>
      </c>
      <c r="J35" s="24">
        <f>ROUND(COUNTIF(Table1[[#This Row],[แบบฝึก 2.1]:[ท้ายบท 2]],"&lt;&gt;ยังไม่ส่ง")*8/3+IF(Table1[[#This Row],[Quiz 2]]&lt;&gt;"ยังไม่ส่ง",Table1[[#This Row],[Quiz 2]]*2/10,0),0)</f>
        <v>10</v>
      </c>
      <c r="K35" s="24">
        <f>ROUND(COUNTIF(Table1[[#This Row],[แบบฝึก 3.1]:[ท้ายบท 3]],"&lt;&gt;ยังไม่ส่ง")*3/2+IF(Table1[[#This Row],[Quiz 3]]&lt;&gt;"ยังไม่ส่ง",Table1[[#This Row],[Quiz 3]]*2/10,0),0)</f>
        <v>0</v>
      </c>
      <c r="L35" s="12">
        <f>Table1[[#This Row],[บท 1 '[10']]]+Table1[[#This Row],[บท 2 '[10']]]+Table1[[#This Row],[บท 3 '[5']]]</f>
        <v>20</v>
      </c>
      <c r="M35" s="12">
        <f>IF(Table1[[#This Row],[ซ่อมแล้วกลางภาค]]="ซ่อมแล้ว",10,Table1[[#This Row],[MID '[20']2]])</f>
        <v>13</v>
      </c>
      <c r="N35" s="28">
        <f>ROUND(COUNTIF(Table1[[#This Row],[แบบฝึก 4.1]:[ท้ายบท 4]],"&lt;&gt;ยังไม่ส่ง")*8/2+IF(Table1[[#This Row],[Quiz 4]]&lt;&gt;"ยังไม่ส่ง",Table1[[#This Row],[Quiz 4]]*2/10,0),0)</f>
        <v>4</v>
      </c>
      <c r="O35" s="12">
        <v>5</v>
      </c>
      <c r="P35" s="12">
        <f>ROUND(COUNTIF(Table1[[#This Row],[แบบฝึก 5.1]:[ท้ายบท 5]],"&lt;&gt;ยังไม่ส่ง")*8/3+IF(Table1[[#This Row],[Quiz 5]]&lt;&gt;"ยังไม่ส่ง",Table1[[#This Row],[Quiz 5]]*2/10,0),0)</f>
        <v>0</v>
      </c>
      <c r="Q35" s="12">
        <f>Table1[[#This Row],[บท 4 '[10']]]+Table1[[#This Row],[นำเสนอ '[5']]]+Table1[[#This Row],[บท 5 '[10']]]</f>
        <v>9</v>
      </c>
      <c r="R35" s="12">
        <f>Table1[[#This Row],[ก่อนกลางภาค '[25']]]+Table1[[#This Row],[กลางภาค '[20']]]+Table1[[#This Row],[หลังกลางภาค '[25']]]</f>
        <v>42</v>
      </c>
      <c r="S35" s="12"/>
      <c r="T35" s="12">
        <f>Table1[[#This Row],[ปลายภาค '[30']]]+Table1[[#This Row],[ก่อนปลายภาค '[70']]]</f>
        <v>42</v>
      </c>
      <c r="U35" s="11">
        <f t="shared" si="0"/>
        <v>0</v>
      </c>
      <c r="V35" s="5" t="str">
        <f>IF(_xlfn.XLOOKUP(Table1[[#This Row],[email]],กิจกรรม_11[Email],กิจกรรม_11[Completion time],0)&lt;&gt;0,"ส่งแล้ว","ยังไม่ส่ง")</f>
        <v>ส่งแล้ว</v>
      </c>
      <c r="W35" s="5" t="str">
        <f>IF(_xlfn.XLOOKUP(Table1[[#This Row],[email]],แบบฝึก_11[Email],แบบฝึก_11[Completion time],0)&lt;&gt;0,"ส่งแล้ว","ยังไม่ส่ง")</f>
        <v>ส่งแล้ว</v>
      </c>
      <c r="X35" s="5" t="str">
        <f>IF(_xlfn.XLOOKUP(Table1[[#This Row],[email]],แบบฝึก_12[Email],แบบฝึก_12[Completion time],0)&lt;&gt;0,"ส่งแล้ว","ยังไม่ส่ง")</f>
        <v>ส่งแล้ว</v>
      </c>
      <c r="Y35" s="5">
        <f>_xlfn.XLOOKUP(Table1[[#This Row],[email]],ท้ายบท_1[Email],ท้ายบท_1[Total points],"ยังไม่ส่ง")</f>
        <v>22</v>
      </c>
      <c r="Z35" s="4">
        <f>_xlfn.XLOOKUP(Table1[[#This Row],[email]],Quiz_1[Email],Quiz_1[Total points],"ยังไม่ส่ง")</f>
        <v>8</v>
      </c>
      <c r="AA35" s="5" t="str">
        <f>IF(_xlfn.XLOOKUP(Table1[[#This Row],[email]],แบบฝึก_21[Email],แบบฝึก_21[Completion time],0)&lt;&gt;0,"ส่งแล้ว","ยังไม่ส่ง")</f>
        <v>ส่งแล้ว</v>
      </c>
      <c r="AB35" s="5" t="str">
        <f>IF(_xlfn.XLOOKUP(Table1[[#This Row],[email]],แบบฝึก_22[Email],แบบฝึก_22[Completion time],0)&lt;&gt;0,"ส่งแล้ว","ยังไม่ส่ง")</f>
        <v>ส่งแล้ว</v>
      </c>
      <c r="AC35" s="5">
        <f>_xlfn.XLOOKUP(Table1[[#This Row],[email]],ท้ายบท_2[Email],ท้ายบท_2[Total points],"ยังไม่ส่ง")</f>
        <v>12</v>
      </c>
      <c r="AD35" s="5">
        <f>_xlfn.XLOOKUP(Table1[[#This Row],[email]],Quiz_2[Email],Quiz_2[Total points],"ยังไม่ส่ง")</f>
        <v>10</v>
      </c>
      <c r="AE35" s="5" t="str">
        <f>IF(_xlfn.XLOOKUP(Table1[[#This Row],[email]],แบบฝึก_31[Email],แบบฝึก_31[Completion time],0)&lt;&gt;0,"ส่งแล้ว","ยังไม่ส่ง")</f>
        <v>ยังไม่ส่ง</v>
      </c>
      <c r="AF35" s="5" t="str">
        <f>_xlfn.XLOOKUP(Table1[[#This Row],[email]],ท้ายบท_3[Email],ท้ายบท_3[Total points],"ยังไม่ส่ง")</f>
        <v>ยังไม่ส่ง</v>
      </c>
      <c r="AG35" s="5" t="str">
        <f>_xlfn.XLOOKUP(Table1[[#This Row],[email]],Quiz_3[Email],Quiz_3[Total points],"ยังไม่ส่ง")</f>
        <v>ยังไม่ส่ง</v>
      </c>
      <c r="AH35" s="12">
        <v>19</v>
      </c>
      <c r="AI35" s="14">
        <v>6</v>
      </c>
      <c r="AJ35" s="12">
        <f>ROUND((Table1[[#This Row],[mid '[20']]]+Table1[[#This Row],[mid '[10']]])/2,0)</f>
        <v>13</v>
      </c>
      <c r="AK35" s="5" t="str">
        <f>IF(_xlfn.XLOOKUP(Table1[[#This Row],[email]],แบบฝึก_41[Email],แบบฝึก_41[Completion time],0)&lt;&gt;0,"ส่งแล้ว","ยังไม่ส่ง")</f>
        <v>ยังไม่ส่ง</v>
      </c>
      <c r="AL35" s="5" t="str">
        <f>IF(_xlfn.XLOOKUP(Table1[[#This Row],[email]],ท้ายบท_4[Email],ท้ายบท_4[Total points],"ยังไม่ส่ง")&lt;&gt;0,"ส่งแล้ว","ยังไม่ส่ง")</f>
        <v>ส่งแล้ว</v>
      </c>
      <c r="AM35" s="5" t="str">
        <f>_xlfn.XLOOKUP(Table1[[#This Row],[email]],Quiz_4[Email],Quiz_4[Total points],"ยังไม่ส่ง")</f>
        <v>ยังไม่ส่ง</v>
      </c>
      <c r="AN35" s="5" t="str">
        <f>IF(_xlfn.XLOOKUP(Table1[[#This Row],[email]],แบบฝึก_51[Email],แบบฝึก_51[Completion time],0)&lt;&gt;0,"ส่งแล้ว","ยังไม่ส่ง")</f>
        <v>ยังไม่ส่ง</v>
      </c>
      <c r="AO35" s="5" t="str">
        <f>IF(_xlfn.XLOOKUP(Table1[[#This Row],[email]],แบบฝึก_52[Email],แบบฝึก_52[Completion time],0)&lt;&gt;0,"ส่งแล้ว","ยังไม่ส่ง")</f>
        <v>ยังไม่ส่ง</v>
      </c>
      <c r="AP35" s="5" t="str">
        <f>_xlfn.XLOOKUP(Table1[[#This Row],[email]],ท้ายบท_5[Email],ท้ายบท_5[Total points],"ยังไม่ส่ง")</f>
        <v>ยังไม่ส่ง</v>
      </c>
      <c r="AQ35" s="5" t="str">
        <f>_xlfn.XLOOKUP(Table1[[#This Row],[email]],Quiz_5[Email],Quiz_5[Total points],"ยังไม่ส่ง")</f>
        <v>ยังไม่ส่ง</v>
      </c>
      <c r="AR35" s="37"/>
      <c r="AS35" s="4" t="str">
        <f>IF(M35&lt;10,"ยังไม่ซ่อม",IF(Table1[[#This Row],[ซ่อมแล้วกลางภาค]]="ซ่อมแล้ว","ซ่อมแล้ว","ไม่ต้องซ่อม"))</f>
        <v>ไม่ต้องซ่อม</v>
      </c>
      <c r="BN35"/>
      <c r="BO35"/>
      <c r="BP35"/>
      <c r="BQ35"/>
    </row>
    <row r="36" spans="1:69" ht="19.5" x14ac:dyDescent="0.4">
      <c r="A36" s="21">
        <v>35</v>
      </c>
      <c r="B36" s="4">
        <v>2</v>
      </c>
      <c r="C36" s="4">
        <v>5</v>
      </c>
      <c r="D36" s="4" t="s">
        <v>32450</v>
      </c>
      <c r="E36" s="4" t="s">
        <v>32346</v>
      </c>
      <c r="F36" s="4" t="s">
        <v>32451</v>
      </c>
      <c r="G36" s="4" t="s">
        <v>32452</v>
      </c>
      <c r="H36" s="4" t="s">
        <v>921</v>
      </c>
      <c r="I36" s="24">
        <f>ROUND(COUNTIF(Table1[[#This Row],[กิจกรรม 1.1]:[ท้ายบท 1]],"&lt;&gt;ยังไม่ส่ง")*2+IF(Table1[[#This Row],[Quiz 1]]&lt;&gt;"ยังไม่ส่ง",Table1[[#This Row],[Quiz 1]]*2/10,0),0)</f>
        <v>10</v>
      </c>
      <c r="J36" s="24">
        <f>ROUND(COUNTIF(Table1[[#This Row],[แบบฝึก 2.1]:[ท้ายบท 2]],"&lt;&gt;ยังไม่ส่ง")*8/3+IF(Table1[[#This Row],[Quiz 2]]&lt;&gt;"ยังไม่ส่ง",Table1[[#This Row],[Quiz 2]]*2/10,0),0)</f>
        <v>9</v>
      </c>
      <c r="K36" s="24">
        <f>ROUND(COUNTIF(Table1[[#This Row],[แบบฝึก 3.1]:[ท้ายบท 3]],"&lt;&gt;ยังไม่ส่ง")*3/2+IF(Table1[[#This Row],[Quiz 3]]&lt;&gt;"ยังไม่ส่ง",Table1[[#This Row],[Quiz 3]]*2/10,0),0)</f>
        <v>4</v>
      </c>
      <c r="L36" s="12">
        <f>Table1[[#This Row],[บท 1 '[10']]]+Table1[[#This Row],[บท 2 '[10']]]+Table1[[#This Row],[บท 3 '[5']]]</f>
        <v>23</v>
      </c>
      <c r="M36" s="12">
        <f>IF(Table1[[#This Row],[ซ่อมแล้วกลางภาค]]="ซ่อมแล้ว",10,Table1[[#This Row],[MID '[20']2]])</f>
        <v>15</v>
      </c>
      <c r="N36" s="28">
        <f>ROUND(COUNTIF(Table1[[#This Row],[แบบฝึก 4.1]:[ท้ายบท 4]],"&lt;&gt;ยังไม่ส่ง")*8/2+IF(Table1[[#This Row],[Quiz 4]]&lt;&gt;"ยังไม่ส่ง",Table1[[#This Row],[Quiz 4]]*2/10,0),0)</f>
        <v>9</v>
      </c>
      <c r="O36" s="12">
        <v>5</v>
      </c>
      <c r="P36" s="12">
        <f>ROUND(COUNTIF(Table1[[#This Row],[แบบฝึก 5.1]:[ท้ายบท 5]],"&lt;&gt;ยังไม่ส่ง")*8/3+IF(Table1[[#This Row],[Quiz 5]]&lt;&gt;"ยังไม่ส่ง",Table1[[#This Row],[Quiz 5]]*2/10,0),0)</f>
        <v>5</v>
      </c>
      <c r="Q36" s="12">
        <f>Table1[[#This Row],[บท 4 '[10']]]+Table1[[#This Row],[นำเสนอ '[5']]]+Table1[[#This Row],[บท 5 '[10']]]</f>
        <v>19</v>
      </c>
      <c r="R36" s="12">
        <f>Table1[[#This Row],[ก่อนกลางภาค '[25']]]+Table1[[#This Row],[กลางภาค '[20']]]+Table1[[#This Row],[หลังกลางภาค '[25']]]</f>
        <v>57</v>
      </c>
      <c r="S36" s="12"/>
      <c r="T36" s="12">
        <f>Table1[[#This Row],[ปลายภาค '[30']]]+Table1[[#This Row],[ก่อนปลายภาค '[70']]]</f>
        <v>57</v>
      </c>
      <c r="U36" s="11">
        <f t="shared" si="0"/>
        <v>1.5</v>
      </c>
      <c r="V36" s="5" t="str">
        <f>IF(_xlfn.XLOOKUP(Table1[[#This Row],[email]],กิจกรรม_11[Email],กิจกรรม_11[Completion time],0)&lt;&gt;0,"ส่งแล้ว","ยังไม่ส่ง")</f>
        <v>ส่งแล้ว</v>
      </c>
      <c r="W36" s="5" t="str">
        <f>IF(_xlfn.XLOOKUP(Table1[[#This Row],[email]],แบบฝึก_11[Email],แบบฝึก_11[Completion time],0)&lt;&gt;0,"ส่งแล้ว","ยังไม่ส่ง")</f>
        <v>ส่งแล้ว</v>
      </c>
      <c r="X36" s="5" t="str">
        <f>IF(_xlfn.XLOOKUP(Table1[[#This Row],[email]],แบบฝึก_12[Email],แบบฝึก_12[Completion time],0)&lt;&gt;0,"ส่งแล้ว","ยังไม่ส่ง")</f>
        <v>ส่งแล้ว</v>
      </c>
      <c r="Y36" s="5">
        <f>_xlfn.XLOOKUP(Table1[[#This Row],[email]],ท้ายบท_1[Email],ท้ายบท_1[Total points],"ยังไม่ส่ง")</f>
        <v>18</v>
      </c>
      <c r="Z36" s="4">
        <f>_xlfn.XLOOKUP(Table1[[#This Row],[email]],Quiz_1[Email],Quiz_1[Total points],"ยังไม่ส่ง")</f>
        <v>8</v>
      </c>
      <c r="AA36" s="5" t="str">
        <f>IF(_xlfn.XLOOKUP(Table1[[#This Row],[email]],แบบฝึก_21[Email],แบบฝึก_21[Completion time],0)&lt;&gt;0,"ส่งแล้ว","ยังไม่ส่ง")</f>
        <v>ส่งแล้ว</v>
      </c>
      <c r="AB36" s="5" t="str">
        <f>IF(_xlfn.XLOOKUP(Table1[[#This Row],[email]],แบบฝึก_22[Email],แบบฝึก_22[Completion time],0)&lt;&gt;0,"ส่งแล้ว","ยังไม่ส่ง")</f>
        <v>ส่งแล้ว</v>
      </c>
      <c r="AC36" s="5">
        <f>_xlfn.XLOOKUP(Table1[[#This Row],[email]],ท้ายบท_2[Email],ท้ายบท_2[Total points],"ยังไม่ส่ง")</f>
        <v>13</v>
      </c>
      <c r="AD36" s="5">
        <f>_xlfn.XLOOKUP(Table1[[#This Row],[email]],Quiz_2[Email],Quiz_2[Total points],"ยังไม่ส่ง")</f>
        <v>6</v>
      </c>
      <c r="AE36" s="5" t="str">
        <f>IF(_xlfn.XLOOKUP(Table1[[#This Row],[email]],แบบฝึก_31[Email],แบบฝึก_31[Completion time],0)&lt;&gt;0,"ส่งแล้ว","ยังไม่ส่ง")</f>
        <v>ส่งแล้ว</v>
      </c>
      <c r="AF36" s="5">
        <f>_xlfn.XLOOKUP(Table1[[#This Row],[email]],ท้ายบท_3[Email],ท้ายบท_3[Total points],"ยังไม่ส่ง")</f>
        <v>10</v>
      </c>
      <c r="AG36" s="5">
        <f>_xlfn.XLOOKUP(Table1[[#This Row],[email]],Quiz_3[Email],Quiz_3[Total points],"ยังไม่ส่ง")</f>
        <v>5</v>
      </c>
      <c r="AH36" s="12">
        <v>21</v>
      </c>
      <c r="AI36" s="14">
        <v>8</v>
      </c>
      <c r="AJ36" s="12">
        <f>ROUND((Table1[[#This Row],[mid '[20']]]+Table1[[#This Row],[mid '[10']]])/2,0)</f>
        <v>15</v>
      </c>
      <c r="AK36" s="5" t="str">
        <f>IF(_xlfn.XLOOKUP(Table1[[#This Row],[email]],แบบฝึก_41[Email],แบบฝึก_41[Completion time],0)&lt;&gt;0,"ส่งแล้ว","ยังไม่ส่ง")</f>
        <v>ส่งแล้ว</v>
      </c>
      <c r="AL36" s="5" t="str">
        <f>IF(_xlfn.XLOOKUP(Table1[[#This Row],[email]],ท้ายบท_4[Email],ท้ายบท_4[Total points],"ยังไม่ส่ง")&lt;&gt;0,"ส่งแล้ว","ยังไม่ส่ง")</f>
        <v>ส่งแล้ว</v>
      </c>
      <c r="AM36" s="5">
        <f>_xlfn.XLOOKUP(Table1[[#This Row],[email]],Quiz_4[Email],Quiz_4[Total points],"ยังไม่ส่ง")</f>
        <v>7</v>
      </c>
      <c r="AN36" s="5" t="str">
        <f>IF(_xlfn.XLOOKUP(Table1[[#This Row],[email]],แบบฝึก_51[Email],แบบฝึก_51[Completion time],0)&lt;&gt;0,"ส่งแล้ว","ยังไม่ส่ง")</f>
        <v>ส่งแล้ว</v>
      </c>
      <c r="AO36" s="5" t="str">
        <f>IF(_xlfn.XLOOKUP(Table1[[#This Row],[email]],แบบฝึก_52[Email],แบบฝึก_52[Completion time],0)&lt;&gt;0,"ส่งแล้ว","ยังไม่ส่ง")</f>
        <v>ส่งแล้ว</v>
      </c>
      <c r="AP36" s="5" t="str">
        <f>_xlfn.XLOOKUP(Table1[[#This Row],[email]],ท้ายบท_5[Email],ท้ายบท_5[Total points],"ยังไม่ส่ง")</f>
        <v>ยังไม่ส่ง</v>
      </c>
      <c r="AQ36" s="5" t="str">
        <f>_xlfn.XLOOKUP(Table1[[#This Row],[email]],Quiz_5[Email],Quiz_5[Total points],"ยังไม่ส่ง")</f>
        <v>ยังไม่ส่ง</v>
      </c>
      <c r="AR36" s="37"/>
      <c r="AS36" s="4" t="str">
        <f>IF(M36&lt;10,"ยังไม่ซ่อม",IF(Table1[[#This Row],[ซ่อมแล้วกลางภาค]]="ซ่อมแล้ว","ซ่อมแล้ว","ไม่ต้องซ่อม"))</f>
        <v>ไม่ต้องซ่อม</v>
      </c>
      <c r="BN36"/>
      <c r="BO36"/>
      <c r="BP36"/>
      <c r="BQ36"/>
    </row>
    <row r="37" spans="1:69" ht="19.5" x14ac:dyDescent="0.4">
      <c r="A37" s="21">
        <v>36</v>
      </c>
      <c r="B37" s="4">
        <v>2</v>
      </c>
      <c r="C37" s="4">
        <v>6</v>
      </c>
      <c r="D37" s="4" t="s">
        <v>32453</v>
      </c>
      <c r="E37" s="4" t="s">
        <v>32346</v>
      </c>
      <c r="F37" s="4" t="s">
        <v>32454</v>
      </c>
      <c r="G37" s="4" t="s">
        <v>32455</v>
      </c>
      <c r="H37" s="4" t="s">
        <v>981</v>
      </c>
      <c r="I37" s="24">
        <f>ROUND(COUNTIF(Table1[[#This Row],[กิจกรรม 1.1]:[ท้ายบท 1]],"&lt;&gt;ยังไม่ส่ง")*2+IF(Table1[[#This Row],[Quiz 1]]&lt;&gt;"ยังไม่ส่ง",Table1[[#This Row],[Quiz 1]]*2/10,0),0)</f>
        <v>10</v>
      </c>
      <c r="J37" s="24">
        <f>ROUND(COUNTIF(Table1[[#This Row],[แบบฝึก 2.1]:[ท้ายบท 2]],"&lt;&gt;ยังไม่ส่ง")*8/3+IF(Table1[[#This Row],[Quiz 2]]&lt;&gt;"ยังไม่ส่ง",Table1[[#This Row],[Quiz 2]]*2/10,0),0)</f>
        <v>10</v>
      </c>
      <c r="K37" s="24">
        <f>ROUND(COUNTIF(Table1[[#This Row],[แบบฝึก 3.1]:[ท้ายบท 3]],"&lt;&gt;ยังไม่ส่ง")*3/2+IF(Table1[[#This Row],[Quiz 3]]&lt;&gt;"ยังไม่ส่ง",Table1[[#This Row],[Quiz 3]]*2/10,0),0)</f>
        <v>5</v>
      </c>
      <c r="L37" s="12">
        <f>Table1[[#This Row],[บท 1 '[10']]]+Table1[[#This Row],[บท 2 '[10']]]+Table1[[#This Row],[บท 3 '[5']]]</f>
        <v>25</v>
      </c>
      <c r="M37" s="12">
        <f>IF(Table1[[#This Row],[ซ่อมแล้วกลางภาค]]="ซ่อมแล้ว",10,Table1[[#This Row],[MID '[20']2]])</f>
        <v>17</v>
      </c>
      <c r="N37" s="28">
        <f>ROUND(COUNTIF(Table1[[#This Row],[แบบฝึก 4.1]:[ท้ายบท 4]],"&lt;&gt;ยังไม่ส่ง")*8/2+IF(Table1[[#This Row],[Quiz 4]]&lt;&gt;"ยังไม่ส่ง",Table1[[#This Row],[Quiz 4]]*2/10,0),0)</f>
        <v>10</v>
      </c>
      <c r="O37" s="12">
        <v>5</v>
      </c>
      <c r="P37" s="12">
        <f>ROUND(COUNTIF(Table1[[#This Row],[แบบฝึก 5.1]:[ท้ายบท 5]],"&lt;&gt;ยังไม่ส่ง")*8/3+IF(Table1[[#This Row],[Quiz 5]]&lt;&gt;"ยังไม่ส่ง",Table1[[#This Row],[Quiz 5]]*2/10,0),0)</f>
        <v>9</v>
      </c>
      <c r="Q37" s="12">
        <f>Table1[[#This Row],[บท 4 '[10']]]+Table1[[#This Row],[นำเสนอ '[5']]]+Table1[[#This Row],[บท 5 '[10']]]</f>
        <v>24</v>
      </c>
      <c r="R37" s="12">
        <f>Table1[[#This Row],[ก่อนกลางภาค '[25']]]+Table1[[#This Row],[กลางภาค '[20']]]+Table1[[#This Row],[หลังกลางภาค '[25']]]</f>
        <v>66</v>
      </c>
      <c r="S37" s="12"/>
      <c r="T37" s="12">
        <f>Table1[[#This Row],[ปลายภาค '[30']]]+Table1[[#This Row],[ก่อนปลายภาค '[70']]]</f>
        <v>66</v>
      </c>
      <c r="U37" s="11">
        <f t="shared" si="0"/>
        <v>2.5</v>
      </c>
      <c r="V37" s="5" t="str">
        <f>IF(_xlfn.XLOOKUP(Table1[[#This Row],[email]],กิจกรรม_11[Email],กิจกรรม_11[Completion time],0)&lt;&gt;0,"ส่งแล้ว","ยังไม่ส่ง")</f>
        <v>ส่งแล้ว</v>
      </c>
      <c r="W37" s="5" t="str">
        <f>IF(_xlfn.XLOOKUP(Table1[[#This Row],[email]],แบบฝึก_11[Email],แบบฝึก_11[Completion time],0)&lt;&gt;0,"ส่งแล้ว","ยังไม่ส่ง")</f>
        <v>ส่งแล้ว</v>
      </c>
      <c r="X37" s="5" t="str">
        <f>IF(_xlfn.XLOOKUP(Table1[[#This Row],[email]],แบบฝึก_12[Email],แบบฝึก_12[Completion time],0)&lt;&gt;0,"ส่งแล้ว","ยังไม่ส่ง")</f>
        <v>ส่งแล้ว</v>
      </c>
      <c r="Y37" s="5">
        <f>_xlfn.XLOOKUP(Table1[[#This Row],[email]],ท้ายบท_1[Email],ท้ายบท_1[Total points],"ยังไม่ส่ง")</f>
        <v>22</v>
      </c>
      <c r="Z37" s="4">
        <f>_xlfn.XLOOKUP(Table1[[#This Row],[email]],Quiz_1[Email],Quiz_1[Total points],"ยังไม่ส่ง")</f>
        <v>8</v>
      </c>
      <c r="AA37" s="5" t="str">
        <f>IF(_xlfn.XLOOKUP(Table1[[#This Row],[email]],แบบฝึก_21[Email],แบบฝึก_21[Completion time],0)&lt;&gt;0,"ส่งแล้ว","ยังไม่ส่ง")</f>
        <v>ส่งแล้ว</v>
      </c>
      <c r="AB37" s="5" t="str">
        <f>IF(_xlfn.XLOOKUP(Table1[[#This Row],[email]],แบบฝึก_22[Email],แบบฝึก_22[Completion time],0)&lt;&gt;0,"ส่งแล้ว","ยังไม่ส่ง")</f>
        <v>ส่งแล้ว</v>
      </c>
      <c r="AC37" s="5">
        <f>_xlfn.XLOOKUP(Table1[[#This Row],[email]],ท้ายบท_2[Email],ท้ายบท_2[Total points],"ยังไม่ส่ง")</f>
        <v>13</v>
      </c>
      <c r="AD37" s="5">
        <f>_xlfn.XLOOKUP(Table1[[#This Row],[email]],Quiz_2[Email],Quiz_2[Total points],"ยังไม่ส่ง")</f>
        <v>10</v>
      </c>
      <c r="AE37" s="5" t="str">
        <f>IF(_xlfn.XLOOKUP(Table1[[#This Row],[email]],แบบฝึก_31[Email],แบบฝึก_31[Completion time],0)&lt;&gt;0,"ส่งแล้ว","ยังไม่ส่ง")</f>
        <v>ส่งแล้ว</v>
      </c>
      <c r="AF37" s="5">
        <f>_xlfn.XLOOKUP(Table1[[#This Row],[email]],ท้ายบท_3[Email],ท้ายบท_3[Total points],"ยังไม่ส่ง")</f>
        <v>8</v>
      </c>
      <c r="AG37" s="5">
        <f>_xlfn.XLOOKUP(Table1[[#This Row],[email]],Quiz_3[Email],Quiz_3[Total points],"ยังไม่ส่ง")</f>
        <v>8</v>
      </c>
      <c r="AH37" s="12">
        <v>25</v>
      </c>
      <c r="AI37" s="14">
        <v>8</v>
      </c>
      <c r="AJ37" s="12">
        <f>ROUND((Table1[[#This Row],[mid '[20']]]+Table1[[#This Row],[mid '[10']]])/2,0)</f>
        <v>17</v>
      </c>
      <c r="AK37" s="5" t="str">
        <f>IF(_xlfn.XLOOKUP(Table1[[#This Row],[email]],แบบฝึก_41[Email],แบบฝึก_41[Completion time],0)&lt;&gt;0,"ส่งแล้ว","ยังไม่ส่ง")</f>
        <v>ส่งแล้ว</v>
      </c>
      <c r="AL37" s="5" t="str">
        <f>IF(_xlfn.XLOOKUP(Table1[[#This Row],[email]],ท้ายบท_4[Email],ท้ายบท_4[Total points],"ยังไม่ส่ง")&lt;&gt;0,"ส่งแล้ว","ยังไม่ส่ง")</f>
        <v>ส่งแล้ว</v>
      </c>
      <c r="AM37" s="5">
        <f>_xlfn.XLOOKUP(Table1[[#This Row],[email]],Quiz_4[Email],Quiz_4[Total points],"ยังไม่ส่ง")</f>
        <v>8</v>
      </c>
      <c r="AN37" s="5" t="str">
        <f>IF(_xlfn.XLOOKUP(Table1[[#This Row],[email]],แบบฝึก_51[Email],แบบฝึก_51[Completion time],0)&lt;&gt;0,"ส่งแล้ว","ยังไม่ส่ง")</f>
        <v>ส่งแล้ว</v>
      </c>
      <c r="AO37" s="5" t="str">
        <f>IF(_xlfn.XLOOKUP(Table1[[#This Row],[email]],แบบฝึก_52[Email],แบบฝึก_52[Completion time],0)&lt;&gt;0,"ส่งแล้ว","ยังไม่ส่ง")</f>
        <v>ส่งแล้ว</v>
      </c>
      <c r="AP37" s="5">
        <f>_xlfn.XLOOKUP(Table1[[#This Row],[email]],ท้ายบท_5[Email],ท้ายบท_5[Total points],"ยังไม่ส่ง")</f>
        <v>16</v>
      </c>
      <c r="AQ37" s="5">
        <f>_xlfn.XLOOKUP(Table1[[#This Row],[email]],Quiz_5[Email],Quiz_5[Total points],"ยังไม่ส่ง")</f>
        <v>7</v>
      </c>
      <c r="AR37" s="37"/>
      <c r="AS37" s="4" t="str">
        <f>IF(M37&lt;10,"ยังไม่ซ่อม",IF(Table1[[#This Row],[ซ่อมแล้วกลางภาค]]="ซ่อมแล้ว","ซ่อมแล้ว","ไม่ต้องซ่อม"))</f>
        <v>ไม่ต้องซ่อม</v>
      </c>
      <c r="BN37"/>
      <c r="BO37"/>
      <c r="BP37"/>
      <c r="BQ37"/>
    </row>
    <row r="38" spans="1:69" ht="19.5" x14ac:dyDescent="0.4">
      <c r="A38" s="21">
        <v>37</v>
      </c>
      <c r="B38" s="4">
        <v>2</v>
      </c>
      <c r="C38" s="4">
        <v>7</v>
      </c>
      <c r="D38" s="4" t="s">
        <v>32456</v>
      </c>
      <c r="E38" s="4" t="s">
        <v>32346</v>
      </c>
      <c r="F38" s="4" t="s">
        <v>32457</v>
      </c>
      <c r="G38" s="4" t="s">
        <v>32458</v>
      </c>
      <c r="H38" s="4" t="s">
        <v>1108</v>
      </c>
      <c r="I38" s="24">
        <f>ROUND(COUNTIF(Table1[[#This Row],[กิจกรรม 1.1]:[ท้ายบท 1]],"&lt;&gt;ยังไม่ส่ง")*2+IF(Table1[[#This Row],[Quiz 1]]&lt;&gt;"ยังไม่ส่ง",Table1[[#This Row],[Quiz 1]]*2/10,0),0)</f>
        <v>10</v>
      </c>
      <c r="J38" s="24">
        <f>ROUND(COUNTIF(Table1[[#This Row],[แบบฝึก 2.1]:[ท้ายบท 2]],"&lt;&gt;ยังไม่ส่ง")*8/3+IF(Table1[[#This Row],[Quiz 2]]&lt;&gt;"ยังไม่ส่ง",Table1[[#This Row],[Quiz 2]]*2/10,0),0)</f>
        <v>10</v>
      </c>
      <c r="K38" s="24">
        <f>ROUND(COUNTIF(Table1[[#This Row],[แบบฝึก 3.1]:[ท้ายบท 3]],"&lt;&gt;ยังไม่ส่ง")*3/2+IF(Table1[[#This Row],[Quiz 3]]&lt;&gt;"ยังไม่ส่ง",Table1[[#This Row],[Quiz 3]]*2/10,0),0)</f>
        <v>5</v>
      </c>
      <c r="L38" s="12">
        <f>Table1[[#This Row],[บท 1 '[10']]]+Table1[[#This Row],[บท 2 '[10']]]+Table1[[#This Row],[บท 3 '[5']]]</f>
        <v>25</v>
      </c>
      <c r="M38" s="12">
        <f>IF(Table1[[#This Row],[ซ่อมแล้วกลางภาค]]="ซ่อมแล้ว",10,Table1[[#This Row],[MID '[20']2]])</f>
        <v>16</v>
      </c>
      <c r="N38" s="28">
        <f>ROUND(COUNTIF(Table1[[#This Row],[แบบฝึก 4.1]:[ท้ายบท 4]],"&lt;&gt;ยังไม่ส่ง")*8/2+IF(Table1[[#This Row],[Quiz 4]]&lt;&gt;"ยังไม่ส่ง",Table1[[#This Row],[Quiz 4]]*2/10,0),0)</f>
        <v>5</v>
      </c>
      <c r="O38" s="12">
        <v>5</v>
      </c>
      <c r="P38" s="12">
        <f>ROUND(COUNTIF(Table1[[#This Row],[แบบฝึก 5.1]:[ท้ายบท 5]],"&lt;&gt;ยังไม่ส่ง")*8/3+IF(Table1[[#This Row],[Quiz 5]]&lt;&gt;"ยังไม่ส่ง",Table1[[#This Row],[Quiz 5]]*2/10,0),0)</f>
        <v>9</v>
      </c>
      <c r="Q38" s="12">
        <f>Table1[[#This Row],[บท 4 '[10']]]+Table1[[#This Row],[นำเสนอ '[5']]]+Table1[[#This Row],[บท 5 '[10']]]</f>
        <v>19</v>
      </c>
      <c r="R38" s="12">
        <f>Table1[[#This Row],[ก่อนกลางภาค '[25']]]+Table1[[#This Row],[กลางภาค '[20']]]+Table1[[#This Row],[หลังกลางภาค '[25']]]</f>
        <v>60</v>
      </c>
      <c r="S38" s="12"/>
      <c r="T38" s="12">
        <f>Table1[[#This Row],[ปลายภาค '[30']]]+Table1[[#This Row],[ก่อนปลายภาค '[70']]]</f>
        <v>60</v>
      </c>
      <c r="U38" s="11">
        <f t="shared" si="0"/>
        <v>2</v>
      </c>
      <c r="V38" s="5" t="str">
        <f>IF(_xlfn.XLOOKUP(Table1[[#This Row],[email]],กิจกรรม_11[Email],กิจกรรม_11[Completion time],0)&lt;&gt;0,"ส่งแล้ว","ยังไม่ส่ง")</f>
        <v>ส่งแล้ว</v>
      </c>
      <c r="W38" s="5" t="str">
        <f>IF(_xlfn.XLOOKUP(Table1[[#This Row],[email]],แบบฝึก_11[Email],แบบฝึก_11[Completion time],0)&lt;&gt;0,"ส่งแล้ว","ยังไม่ส่ง")</f>
        <v>ส่งแล้ว</v>
      </c>
      <c r="X38" s="5" t="str">
        <f>IF(_xlfn.XLOOKUP(Table1[[#This Row],[email]],แบบฝึก_12[Email],แบบฝึก_12[Completion time],0)&lt;&gt;0,"ส่งแล้ว","ยังไม่ส่ง")</f>
        <v>ส่งแล้ว</v>
      </c>
      <c r="Y38" s="5">
        <f>_xlfn.XLOOKUP(Table1[[#This Row],[email]],ท้ายบท_1[Email],ท้ายบท_1[Total points],"ยังไม่ส่ง")</f>
        <v>22</v>
      </c>
      <c r="Z38" s="4">
        <f>_xlfn.XLOOKUP(Table1[[#This Row],[email]],Quiz_1[Email],Quiz_1[Total points],"ยังไม่ส่ง")</f>
        <v>8</v>
      </c>
      <c r="AA38" s="5" t="str">
        <f>IF(_xlfn.XLOOKUP(Table1[[#This Row],[email]],แบบฝึก_21[Email],แบบฝึก_21[Completion time],0)&lt;&gt;0,"ส่งแล้ว","ยังไม่ส่ง")</f>
        <v>ส่งแล้ว</v>
      </c>
      <c r="AB38" s="5" t="str">
        <f>IF(_xlfn.XLOOKUP(Table1[[#This Row],[email]],แบบฝึก_22[Email],แบบฝึก_22[Completion time],0)&lt;&gt;0,"ส่งแล้ว","ยังไม่ส่ง")</f>
        <v>ส่งแล้ว</v>
      </c>
      <c r="AC38" s="5">
        <f>_xlfn.XLOOKUP(Table1[[#This Row],[email]],ท้ายบท_2[Email],ท้ายบท_2[Total points],"ยังไม่ส่ง")</f>
        <v>14</v>
      </c>
      <c r="AD38" s="5">
        <f>_xlfn.XLOOKUP(Table1[[#This Row],[email]],Quiz_2[Email],Quiz_2[Total points],"ยังไม่ส่ง")</f>
        <v>9</v>
      </c>
      <c r="AE38" s="5" t="str">
        <f>IF(_xlfn.XLOOKUP(Table1[[#This Row],[email]],แบบฝึก_31[Email],แบบฝึก_31[Completion time],0)&lt;&gt;0,"ส่งแล้ว","ยังไม่ส่ง")</f>
        <v>ส่งแล้ว</v>
      </c>
      <c r="AF38" s="5">
        <f>_xlfn.XLOOKUP(Table1[[#This Row],[email]],ท้ายบท_3[Email],ท้ายบท_3[Total points],"ยังไม่ส่ง")</f>
        <v>9</v>
      </c>
      <c r="AG38" s="5">
        <f>_xlfn.XLOOKUP(Table1[[#This Row],[email]],Quiz_3[Email],Quiz_3[Total points],"ยังไม่ส่ง")</f>
        <v>8</v>
      </c>
      <c r="AH38" s="12">
        <v>23</v>
      </c>
      <c r="AI38" s="14">
        <v>8</v>
      </c>
      <c r="AJ38" s="12">
        <f>ROUND((Table1[[#This Row],[mid '[20']]]+Table1[[#This Row],[mid '[10']]])/2,0)</f>
        <v>16</v>
      </c>
      <c r="AK38" s="5" t="str">
        <f>IF(_xlfn.XLOOKUP(Table1[[#This Row],[email]],แบบฝึก_41[Email],แบบฝึก_41[Completion time],0)&lt;&gt;0,"ส่งแล้ว","ยังไม่ส่ง")</f>
        <v>ส่งแล้ว</v>
      </c>
      <c r="AL38" s="5" t="str">
        <f>IF(_xlfn.XLOOKUP(Table1[[#This Row],[email]],ท้ายบท_4[Email],ท้ายบท_4[Total points],"ยังไม่ส่ง")&lt;&gt;0,"ส่งแล้ว","ยังไม่ส่ง")</f>
        <v>ยังไม่ส่ง</v>
      </c>
      <c r="AM38" s="5">
        <f>_xlfn.XLOOKUP(Table1[[#This Row],[email]],Quiz_4[Email],Quiz_4[Total points],"ยังไม่ส่ง")</f>
        <v>7</v>
      </c>
      <c r="AN38" s="5" t="str">
        <f>IF(_xlfn.XLOOKUP(Table1[[#This Row],[email]],แบบฝึก_51[Email],แบบฝึก_51[Completion time],0)&lt;&gt;0,"ส่งแล้ว","ยังไม่ส่ง")</f>
        <v>ส่งแล้ว</v>
      </c>
      <c r="AO38" s="5" t="str">
        <f>IF(_xlfn.XLOOKUP(Table1[[#This Row],[email]],แบบฝึก_52[Email],แบบฝึก_52[Completion time],0)&lt;&gt;0,"ส่งแล้ว","ยังไม่ส่ง")</f>
        <v>ส่งแล้ว</v>
      </c>
      <c r="AP38" s="5">
        <f>_xlfn.XLOOKUP(Table1[[#This Row],[email]],ท้ายบท_5[Email],ท้ายบท_5[Total points],"ยังไม่ส่ง")</f>
        <v>16</v>
      </c>
      <c r="AQ38" s="5">
        <f>_xlfn.XLOOKUP(Table1[[#This Row],[email]],Quiz_5[Email],Quiz_5[Total points],"ยังไม่ส่ง")</f>
        <v>6</v>
      </c>
      <c r="AR38" s="37"/>
      <c r="AS38" s="4" t="str">
        <f>IF(M38&lt;10,"ยังไม่ซ่อม",IF(Table1[[#This Row],[ซ่อมแล้วกลางภาค]]="ซ่อมแล้ว","ซ่อมแล้ว","ไม่ต้องซ่อม"))</f>
        <v>ไม่ต้องซ่อม</v>
      </c>
      <c r="BN38"/>
      <c r="BO38"/>
      <c r="BP38"/>
      <c r="BQ38"/>
    </row>
    <row r="39" spans="1:69" ht="19.5" x14ac:dyDescent="0.4">
      <c r="A39" s="21">
        <v>38</v>
      </c>
      <c r="B39" s="4">
        <v>2</v>
      </c>
      <c r="C39" s="4">
        <v>8</v>
      </c>
      <c r="D39" s="4" t="s">
        <v>32459</v>
      </c>
      <c r="E39" s="4" t="s">
        <v>32346</v>
      </c>
      <c r="F39" s="4" t="s">
        <v>32460</v>
      </c>
      <c r="G39" s="4" t="s">
        <v>32461</v>
      </c>
      <c r="H39" s="4" t="s">
        <v>1148</v>
      </c>
      <c r="I39" s="24">
        <f>ROUND(COUNTIF(Table1[[#This Row],[กิจกรรม 1.1]:[ท้ายบท 1]],"&lt;&gt;ยังไม่ส่ง")*2+IF(Table1[[#This Row],[Quiz 1]]&lt;&gt;"ยังไม่ส่ง",Table1[[#This Row],[Quiz 1]]*2/10,0),0)</f>
        <v>10</v>
      </c>
      <c r="J39" s="24">
        <f>ROUND(COUNTIF(Table1[[#This Row],[แบบฝึก 2.1]:[ท้ายบท 2]],"&lt;&gt;ยังไม่ส่ง")*8/3+IF(Table1[[#This Row],[Quiz 2]]&lt;&gt;"ยังไม่ส่ง",Table1[[#This Row],[Quiz 2]]*2/10,0),0)</f>
        <v>10</v>
      </c>
      <c r="K39" s="24">
        <f>ROUND(COUNTIF(Table1[[#This Row],[แบบฝึก 3.1]:[ท้ายบท 3]],"&lt;&gt;ยังไม่ส่ง")*3/2+IF(Table1[[#This Row],[Quiz 3]]&lt;&gt;"ยังไม่ส่ง",Table1[[#This Row],[Quiz 3]]*2/10,0),0)</f>
        <v>5</v>
      </c>
      <c r="L39" s="12">
        <f>Table1[[#This Row],[บท 1 '[10']]]+Table1[[#This Row],[บท 2 '[10']]]+Table1[[#This Row],[บท 3 '[5']]]</f>
        <v>25</v>
      </c>
      <c r="M39" s="12">
        <f>IF(Table1[[#This Row],[ซ่อมแล้วกลางภาค]]="ซ่อมแล้ว",10,Table1[[#This Row],[MID '[20']2]])</f>
        <v>16</v>
      </c>
      <c r="N39" s="28">
        <f>ROUND(COUNTIF(Table1[[#This Row],[แบบฝึก 4.1]:[ท้ายบท 4]],"&lt;&gt;ยังไม่ส่ง")*8/2+IF(Table1[[#This Row],[Quiz 4]]&lt;&gt;"ยังไม่ส่ง",Table1[[#This Row],[Quiz 4]]*2/10,0),0)</f>
        <v>10</v>
      </c>
      <c r="O39" s="12">
        <v>5</v>
      </c>
      <c r="P39" s="12">
        <f>ROUND(COUNTIF(Table1[[#This Row],[แบบฝึก 5.1]:[ท้ายบท 5]],"&lt;&gt;ยังไม่ส่ง")*8/3+IF(Table1[[#This Row],[Quiz 5]]&lt;&gt;"ยังไม่ส่ง",Table1[[#This Row],[Quiz 5]]*2/10,0),0)</f>
        <v>9</v>
      </c>
      <c r="Q39" s="12">
        <f>Table1[[#This Row],[บท 4 '[10']]]+Table1[[#This Row],[นำเสนอ '[5']]]+Table1[[#This Row],[บท 5 '[10']]]</f>
        <v>24</v>
      </c>
      <c r="R39" s="12">
        <f>Table1[[#This Row],[ก่อนกลางภาค '[25']]]+Table1[[#This Row],[กลางภาค '[20']]]+Table1[[#This Row],[หลังกลางภาค '[25']]]</f>
        <v>65</v>
      </c>
      <c r="S39" s="12"/>
      <c r="T39" s="12">
        <f>Table1[[#This Row],[ปลายภาค '[30']]]+Table1[[#This Row],[ก่อนปลายภาค '[70']]]</f>
        <v>65</v>
      </c>
      <c r="U39" s="11">
        <f t="shared" si="0"/>
        <v>2.5</v>
      </c>
      <c r="V39" s="5" t="str">
        <f>IF(_xlfn.XLOOKUP(Table1[[#This Row],[email]],กิจกรรม_11[Email],กิจกรรม_11[Completion time],0)&lt;&gt;0,"ส่งแล้ว","ยังไม่ส่ง")</f>
        <v>ส่งแล้ว</v>
      </c>
      <c r="W39" s="5" t="str">
        <f>IF(_xlfn.XLOOKUP(Table1[[#This Row],[email]],แบบฝึก_11[Email],แบบฝึก_11[Completion time],0)&lt;&gt;0,"ส่งแล้ว","ยังไม่ส่ง")</f>
        <v>ส่งแล้ว</v>
      </c>
      <c r="X39" s="5" t="str">
        <f>IF(_xlfn.XLOOKUP(Table1[[#This Row],[email]],แบบฝึก_12[Email],แบบฝึก_12[Completion time],0)&lt;&gt;0,"ส่งแล้ว","ยังไม่ส่ง")</f>
        <v>ส่งแล้ว</v>
      </c>
      <c r="Y39" s="5">
        <f>_xlfn.XLOOKUP(Table1[[#This Row],[email]],ท้ายบท_1[Email],ท้ายบท_1[Total points],"ยังไม่ส่ง")</f>
        <v>22</v>
      </c>
      <c r="Z39" s="4">
        <f>_xlfn.XLOOKUP(Table1[[#This Row],[email]],Quiz_1[Email],Quiz_1[Total points],"ยังไม่ส่ง")</f>
        <v>8</v>
      </c>
      <c r="AA39" s="5" t="str">
        <f>IF(_xlfn.XLOOKUP(Table1[[#This Row],[email]],แบบฝึก_21[Email],แบบฝึก_21[Completion time],0)&lt;&gt;0,"ส่งแล้ว","ยังไม่ส่ง")</f>
        <v>ส่งแล้ว</v>
      </c>
      <c r="AB39" s="5" t="str">
        <f>IF(_xlfn.XLOOKUP(Table1[[#This Row],[email]],แบบฝึก_22[Email],แบบฝึก_22[Completion time],0)&lt;&gt;0,"ส่งแล้ว","ยังไม่ส่ง")</f>
        <v>ส่งแล้ว</v>
      </c>
      <c r="AC39" s="5">
        <f>_xlfn.XLOOKUP(Table1[[#This Row],[email]],ท้ายบท_2[Email],ท้ายบท_2[Total points],"ยังไม่ส่ง")</f>
        <v>13</v>
      </c>
      <c r="AD39" s="5">
        <f>_xlfn.XLOOKUP(Table1[[#This Row],[email]],Quiz_2[Email],Quiz_2[Total points],"ยังไม่ส่ง")</f>
        <v>9</v>
      </c>
      <c r="AE39" s="5" t="str">
        <f>IF(_xlfn.XLOOKUP(Table1[[#This Row],[email]],แบบฝึก_31[Email],แบบฝึก_31[Completion time],0)&lt;&gt;0,"ส่งแล้ว","ยังไม่ส่ง")</f>
        <v>ส่งแล้ว</v>
      </c>
      <c r="AF39" s="5">
        <f>_xlfn.XLOOKUP(Table1[[#This Row],[email]],ท้ายบท_3[Email],ท้ายบท_3[Total points],"ยังไม่ส่ง")</f>
        <v>10</v>
      </c>
      <c r="AG39" s="5">
        <f>_xlfn.XLOOKUP(Table1[[#This Row],[email]],Quiz_3[Email],Quiz_3[Total points],"ยังไม่ส่ง")</f>
        <v>9</v>
      </c>
      <c r="AH39" s="12">
        <v>24</v>
      </c>
      <c r="AI39" s="14">
        <v>8</v>
      </c>
      <c r="AJ39" s="12">
        <f>ROUND((Table1[[#This Row],[mid '[20']]]+Table1[[#This Row],[mid '[10']]])/2,0)</f>
        <v>16</v>
      </c>
      <c r="AK39" s="5" t="str">
        <f>IF(_xlfn.XLOOKUP(Table1[[#This Row],[email]],แบบฝึก_41[Email],แบบฝึก_41[Completion time],0)&lt;&gt;0,"ส่งแล้ว","ยังไม่ส่ง")</f>
        <v>ส่งแล้ว</v>
      </c>
      <c r="AL39" s="5" t="str">
        <f>IF(_xlfn.XLOOKUP(Table1[[#This Row],[email]],ท้ายบท_4[Email],ท้ายบท_4[Total points],"ยังไม่ส่ง")&lt;&gt;0,"ส่งแล้ว","ยังไม่ส่ง")</f>
        <v>ส่งแล้ว</v>
      </c>
      <c r="AM39" s="5">
        <f>_xlfn.XLOOKUP(Table1[[#This Row],[email]],Quiz_4[Email],Quiz_4[Total points],"ยังไม่ส่ง")</f>
        <v>9</v>
      </c>
      <c r="AN39" s="5" t="str">
        <f>IF(_xlfn.XLOOKUP(Table1[[#This Row],[email]],แบบฝึก_51[Email],แบบฝึก_51[Completion time],0)&lt;&gt;0,"ส่งแล้ว","ยังไม่ส่ง")</f>
        <v>ส่งแล้ว</v>
      </c>
      <c r="AO39" s="5" t="str">
        <f>IF(_xlfn.XLOOKUP(Table1[[#This Row],[email]],แบบฝึก_52[Email],แบบฝึก_52[Completion time],0)&lt;&gt;0,"ส่งแล้ว","ยังไม่ส่ง")</f>
        <v>ส่งแล้ว</v>
      </c>
      <c r="AP39" s="5">
        <f>_xlfn.XLOOKUP(Table1[[#This Row],[email]],ท้ายบท_5[Email],ท้ายบท_5[Total points],"ยังไม่ส่ง")</f>
        <v>16</v>
      </c>
      <c r="AQ39" s="5">
        <f>_xlfn.XLOOKUP(Table1[[#This Row],[email]],Quiz_5[Email],Quiz_5[Total points],"ยังไม่ส่ง")</f>
        <v>6</v>
      </c>
      <c r="AR39" s="37"/>
      <c r="AS39" s="4" t="str">
        <f>IF(M39&lt;10,"ยังไม่ซ่อม",IF(Table1[[#This Row],[ซ่อมแล้วกลางภาค]]="ซ่อมแล้ว","ซ่อมแล้ว","ไม่ต้องซ่อม"))</f>
        <v>ไม่ต้องซ่อม</v>
      </c>
      <c r="BN39"/>
      <c r="BO39"/>
      <c r="BP39"/>
      <c r="BQ39"/>
    </row>
    <row r="40" spans="1:69" ht="19.5" x14ac:dyDescent="0.4">
      <c r="A40" s="21">
        <v>39</v>
      </c>
      <c r="B40" s="4">
        <v>2</v>
      </c>
      <c r="C40" s="4">
        <v>9</v>
      </c>
      <c r="D40" s="4" t="s">
        <v>32462</v>
      </c>
      <c r="E40" s="4" t="s">
        <v>32346</v>
      </c>
      <c r="F40" s="4" t="s">
        <v>32463</v>
      </c>
      <c r="G40" s="4" t="s">
        <v>32464</v>
      </c>
      <c r="H40" s="4" t="s">
        <v>1015</v>
      </c>
      <c r="I40" s="24">
        <f>ROUND(COUNTIF(Table1[[#This Row],[กิจกรรม 1.1]:[ท้ายบท 1]],"&lt;&gt;ยังไม่ส่ง")*2+IF(Table1[[#This Row],[Quiz 1]]&lt;&gt;"ยังไม่ส่ง",Table1[[#This Row],[Quiz 1]]*2/10,0),0)</f>
        <v>9</v>
      </c>
      <c r="J40" s="24">
        <f>ROUND(COUNTIF(Table1[[#This Row],[แบบฝึก 2.1]:[ท้ายบท 2]],"&lt;&gt;ยังไม่ส่ง")*8/3+IF(Table1[[#This Row],[Quiz 2]]&lt;&gt;"ยังไม่ส่ง",Table1[[#This Row],[Quiz 2]]*2/10,0),0)</f>
        <v>3</v>
      </c>
      <c r="K40" s="24">
        <f>ROUND(COUNTIF(Table1[[#This Row],[แบบฝึก 3.1]:[ท้ายบท 3]],"&lt;&gt;ยังไม่ส่ง")*3/2+IF(Table1[[#This Row],[Quiz 3]]&lt;&gt;"ยังไม่ส่ง",Table1[[#This Row],[Quiz 3]]*2/10,0),0)</f>
        <v>0</v>
      </c>
      <c r="L40" s="12">
        <f>Table1[[#This Row],[บท 1 '[10']]]+Table1[[#This Row],[บท 2 '[10']]]+Table1[[#This Row],[บท 3 '[5']]]</f>
        <v>12</v>
      </c>
      <c r="M40" s="12">
        <f>IF(Table1[[#This Row],[ซ่อมแล้วกลางภาค]]="ซ่อมแล้ว",10,Table1[[#This Row],[MID '[20']2]])</f>
        <v>17</v>
      </c>
      <c r="N40" s="28">
        <f>ROUND(COUNTIF(Table1[[#This Row],[แบบฝึก 4.1]:[ท้ายบท 4]],"&lt;&gt;ยังไม่ส่ง")*8/2+IF(Table1[[#This Row],[Quiz 4]]&lt;&gt;"ยังไม่ส่ง",Table1[[#This Row],[Quiz 4]]*2/10,0),0)</f>
        <v>4</v>
      </c>
      <c r="O40" s="12">
        <v>5</v>
      </c>
      <c r="P40" s="12">
        <f>ROUND(COUNTIF(Table1[[#This Row],[แบบฝึก 5.1]:[ท้ายบท 5]],"&lt;&gt;ยังไม่ส่ง")*8/3+IF(Table1[[#This Row],[Quiz 5]]&lt;&gt;"ยังไม่ส่ง",Table1[[#This Row],[Quiz 5]]*2/10,0),0)</f>
        <v>0</v>
      </c>
      <c r="Q40" s="12">
        <f>Table1[[#This Row],[บท 4 '[10']]]+Table1[[#This Row],[นำเสนอ '[5']]]+Table1[[#This Row],[บท 5 '[10']]]</f>
        <v>9</v>
      </c>
      <c r="R40" s="12">
        <f>Table1[[#This Row],[ก่อนกลางภาค '[25']]]+Table1[[#This Row],[กลางภาค '[20']]]+Table1[[#This Row],[หลังกลางภาค '[25']]]</f>
        <v>38</v>
      </c>
      <c r="S40" s="12"/>
      <c r="T40" s="12">
        <f>Table1[[#This Row],[ปลายภาค '[30']]]+Table1[[#This Row],[ก่อนปลายภาค '[70']]]</f>
        <v>38</v>
      </c>
      <c r="U40" s="11">
        <f t="shared" si="0"/>
        <v>0</v>
      </c>
      <c r="V40" s="5" t="str">
        <f>IF(_xlfn.XLOOKUP(Table1[[#This Row],[email]],กิจกรรม_11[Email],กิจกรรม_11[Completion time],0)&lt;&gt;0,"ส่งแล้ว","ยังไม่ส่ง")</f>
        <v>ส่งแล้ว</v>
      </c>
      <c r="W40" s="5" t="str">
        <f>IF(_xlfn.XLOOKUP(Table1[[#This Row],[email]],แบบฝึก_11[Email],แบบฝึก_11[Completion time],0)&lt;&gt;0,"ส่งแล้ว","ยังไม่ส่ง")</f>
        <v>ส่งแล้ว</v>
      </c>
      <c r="X40" s="5" t="str">
        <f>IF(_xlfn.XLOOKUP(Table1[[#This Row],[email]],แบบฝึก_12[Email],แบบฝึก_12[Completion time],0)&lt;&gt;0,"ส่งแล้ว","ยังไม่ส่ง")</f>
        <v>ส่งแล้ว</v>
      </c>
      <c r="Y40" s="5">
        <f>_xlfn.XLOOKUP(Table1[[#This Row],[email]],ท้ายบท_1[Email],ท้ายบท_1[Total points],"ยังไม่ส่ง")</f>
        <v>20</v>
      </c>
      <c r="Z40" s="4">
        <f>_xlfn.XLOOKUP(Table1[[#This Row],[email]],Quiz_1[Email],Quiz_1[Total points],"ยังไม่ส่ง")</f>
        <v>7</v>
      </c>
      <c r="AA40" s="5" t="str">
        <f>IF(_xlfn.XLOOKUP(Table1[[#This Row],[email]],แบบฝึก_21[Email],แบบฝึก_21[Completion time],0)&lt;&gt;0,"ส่งแล้ว","ยังไม่ส่ง")</f>
        <v>ยังไม่ส่ง</v>
      </c>
      <c r="AB40" s="5" t="str">
        <f>IF(_xlfn.XLOOKUP(Table1[[#This Row],[email]],แบบฝึก_22[Email],แบบฝึก_22[Completion time],0)&lt;&gt;0,"ส่งแล้ว","ยังไม่ส่ง")</f>
        <v>ส่งแล้ว</v>
      </c>
      <c r="AC40" s="5" t="str">
        <f>_xlfn.XLOOKUP(Table1[[#This Row],[email]],ท้ายบท_2[Email],ท้ายบท_2[Total points],"ยังไม่ส่ง")</f>
        <v>ยังไม่ส่ง</v>
      </c>
      <c r="AD40" s="5" t="str">
        <f>_xlfn.XLOOKUP(Table1[[#This Row],[email]],Quiz_2[Email],Quiz_2[Total points],"ยังไม่ส่ง")</f>
        <v>ยังไม่ส่ง</v>
      </c>
      <c r="AE40" s="5" t="str">
        <f>IF(_xlfn.XLOOKUP(Table1[[#This Row],[email]],แบบฝึก_31[Email],แบบฝึก_31[Completion time],0)&lt;&gt;0,"ส่งแล้ว","ยังไม่ส่ง")</f>
        <v>ยังไม่ส่ง</v>
      </c>
      <c r="AF40" s="5" t="str">
        <f>_xlfn.XLOOKUP(Table1[[#This Row],[email]],ท้ายบท_3[Email],ท้ายบท_3[Total points],"ยังไม่ส่ง")</f>
        <v>ยังไม่ส่ง</v>
      </c>
      <c r="AG40" s="5" t="str">
        <f>_xlfn.XLOOKUP(Table1[[#This Row],[email]],Quiz_3[Email],Quiz_3[Total points],"ยังไม่ส่ง")</f>
        <v>ยังไม่ส่ง</v>
      </c>
      <c r="AH40" s="12">
        <v>23</v>
      </c>
      <c r="AI40" s="14">
        <v>10</v>
      </c>
      <c r="AJ40" s="12">
        <f>ROUND((Table1[[#This Row],[mid '[20']]]+Table1[[#This Row],[mid '[10']]])/2,0)</f>
        <v>17</v>
      </c>
      <c r="AK40" s="5" t="str">
        <f>IF(_xlfn.XLOOKUP(Table1[[#This Row],[email]],แบบฝึก_41[Email],แบบฝึก_41[Completion time],0)&lt;&gt;0,"ส่งแล้ว","ยังไม่ส่ง")</f>
        <v>ยังไม่ส่ง</v>
      </c>
      <c r="AL40" s="5" t="str">
        <f>IF(_xlfn.XLOOKUP(Table1[[#This Row],[email]],ท้ายบท_4[Email],ท้ายบท_4[Total points],"ยังไม่ส่ง")&lt;&gt;0,"ส่งแล้ว","ยังไม่ส่ง")</f>
        <v>ส่งแล้ว</v>
      </c>
      <c r="AM40" s="5" t="str">
        <f>_xlfn.XLOOKUP(Table1[[#This Row],[email]],Quiz_4[Email],Quiz_4[Total points],"ยังไม่ส่ง")</f>
        <v>ยังไม่ส่ง</v>
      </c>
      <c r="AN40" s="5" t="str">
        <f>IF(_xlfn.XLOOKUP(Table1[[#This Row],[email]],แบบฝึก_51[Email],แบบฝึก_51[Completion time],0)&lt;&gt;0,"ส่งแล้ว","ยังไม่ส่ง")</f>
        <v>ยังไม่ส่ง</v>
      </c>
      <c r="AO40" s="5" t="str">
        <f>IF(_xlfn.XLOOKUP(Table1[[#This Row],[email]],แบบฝึก_52[Email],แบบฝึก_52[Completion time],0)&lt;&gt;0,"ส่งแล้ว","ยังไม่ส่ง")</f>
        <v>ยังไม่ส่ง</v>
      </c>
      <c r="AP40" s="5" t="str">
        <f>_xlfn.XLOOKUP(Table1[[#This Row],[email]],ท้ายบท_5[Email],ท้ายบท_5[Total points],"ยังไม่ส่ง")</f>
        <v>ยังไม่ส่ง</v>
      </c>
      <c r="AQ40" s="5" t="str">
        <f>_xlfn.XLOOKUP(Table1[[#This Row],[email]],Quiz_5[Email],Quiz_5[Total points],"ยังไม่ส่ง")</f>
        <v>ยังไม่ส่ง</v>
      </c>
      <c r="AR40" s="37"/>
      <c r="AS40" s="4" t="str">
        <f>IF(M40&lt;10,"ยังไม่ซ่อม",IF(Table1[[#This Row],[ซ่อมแล้วกลางภาค]]="ซ่อมแล้ว","ซ่อมแล้ว","ไม่ต้องซ่อม"))</f>
        <v>ไม่ต้องซ่อม</v>
      </c>
      <c r="BN40"/>
      <c r="BO40"/>
      <c r="BP40"/>
      <c r="BQ40"/>
    </row>
    <row r="41" spans="1:69" ht="19.5" x14ac:dyDescent="0.4">
      <c r="A41" s="21">
        <v>40</v>
      </c>
      <c r="B41" s="4">
        <v>2</v>
      </c>
      <c r="C41" s="4">
        <v>10</v>
      </c>
      <c r="D41" s="4" t="s">
        <v>32465</v>
      </c>
      <c r="E41" s="4" t="s">
        <v>32346</v>
      </c>
      <c r="F41" s="4" t="s">
        <v>32466</v>
      </c>
      <c r="G41" s="4" t="s">
        <v>32467</v>
      </c>
      <c r="H41" s="4" t="s">
        <v>1172</v>
      </c>
      <c r="I41" s="24">
        <f>ROUND(COUNTIF(Table1[[#This Row],[กิจกรรม 1.1]:[ท้ายบท 1]],"&lt;&gt;ยังไม่ส่ง")*2+IF(Table1[[#This Row],[Quiz 1]]&lt;&gt;"ยังไม่ส่ง",Table1[[#This Row],[Quiz 1]]*2/10,0),0)</f>
        <v>10</v>
      </c>
      <c r="J41" s="24">
        <f>ROUND(COUNTIF(Table1[[#This Row],[แบบฝึก 2.1]:[ท้ายบท 2]],"&lt;&gt;ยังไม่ส่ง")*8/3+IF(Table1[[#This Row],[Quiz 2]]&lt;&gt;"ยังไม่ส่ง",Table1[[#This Row],[Quiz 2]]*2/10,0),0)</f>
        <v>10</v>
      </c>
      <c r="K41" s="24">
        <f>ROUND(COUNTIF(Table1[[#This Row],[แบบฝึก 3.1]:[ท้ายบท 3]],"&lt;&gt;ยังไม่ส่ง")*3/2+IF(Table1[[#This Row],[Quiz 3]]&lt;&gt;"ยังไม่ส่ง",Table1[[#This Row],[Quiz 3]]*2/10,0),0)</f>
        <v>5</v>
      </c>
      <c r="L41" s="12">
        <f>Table1[[#This Row],[บท 1 '[10']]]+Table1[[#This Row],[บท 2 '[10']]]+Table1[[#This Row],[บท 3 '[5']]]</f>
        <v>25</v>
      </c>
      <c r="M41" s="12">
        <f>IF(Table1[[#This Row],[ซ่อมแล้วกลางภาค]]="ซ่อมแล้ว",10,Table1[[#This Row],[MID '[20']2]])</f>
        <v>11</v>
      </c>
      <c r="N41" s="28">
        <f>ROUND(COUNTIF(Table1[[#This Row],[แบบฝึก 4.1]:[ท้ายบท 4]],"&lt;&gt;ยังไม่ส่ง")*8/2+IF(Table1[[#This Row],[Quiz 4]]&lt;&gt;"ยังไม่ส่ง",Table1[[#This Row],[Quiz 4]]*2/10,0),0)</f>
        <v>8</v>
      </c>
      <c r="O41" s="12">
        <v>5</v>
      </c>
      <c r="P41" s="12">
        <f>ROUND(COUNTIF(Table1[[#This Row],[แบบฝึก 5.1]:[ท้ายบท 5]],"&lt;&gt;ยังไม่ส่ง")*8/3+IF(Table1[[#This Row],[Quiz 5]]&lt;&gt;"ยังไม่ส่ง",Table1[[#This Row],[Quiz 5]]*2/10,0),0)</f>
        <v>8</v>
      </c>
      <c r="Q41" s="12">
        <f>Table1[[#This Row],[บท 4 '[10']]]+Table1[[#This Row],[นำเสนอ '[5']]]+Table1[[#This Row],[บท 5 '[10']]]</f>
        <v>21</v>
      </c>
      <c r="R41" s="12">
        <f>Table1[[#This Row],[ก่อนกลางภาค '[25']]]+Table1[[#This Row],[กลางภาค '[20']]]+Table1[[#This Row],[หลังกลางภาค '[25']]]</f>
        <v>57</v>
      </c>
      <c r="S41" s="12"/>
      <c r="T41" s="12">
        <f>Table1[[#This Row],[ปลายภาค '[30']]]+Table1[[#This Row],[ก่อนปลายภาค '[70']]]</f>
        <v>57</v>
      </c>
      <c r="U41" s="11">
        <f t="shared" si="0"/>
        <v>1.5</v>
      </c>
      <c r="V41" s="5" t="str">
        <f>IF(_xlfn.XLOOKUP(Table1[[#This Row],[email]],กิจกรรม_11[Email],กิจกรรม_11[Completion time],0)&lt;&gt;0,"ส่งแล้ว","ยังไม่ส่ง")</f>
        <v>ส่งแล้ว</v>
      </c>
      <c r="W41" s="5" t="str">
        <f>IF(_xlfn.XLOOKUP(Table1[[#This Row],[email]],แบบฝึก_11[Email],แบบฝึก_11[Completion time],0)&lt;&gt;0,"ส่งแล้ว","ยังไม่ส่ง")</f>
        <v>ส่งแล้ว</v>
      </c>
      <c r="X41" s="5" t="str">
        <f>IF(_xlfn.XLOOKUP(Table1[[#This Row],[email]],แบบฝึก_12[Email],แบบฝึก_12[Completion time],0)&lt;&gt;0,"ส่งแล้ว","ยังไม่ส่ง")</f>
        <v>ส่งแล้ว</v>
      </c>
      <c r="Y41" s="5">
        <f>_xlfn.XLOOKUP(Table1[[#This Row],[email]],ท้ายบท_1[Email],ท้ายบท_1[Total points],"ยังไม่ส่ง")</f>
        <v>18</v>
      </c>
      <c r="Z41" s="4">
        <f>_xlfn.XLOOKUP(Table1[[#This Row],[email]],Quiz_1[Email],Quiz_1[Total points],"ยังไม่ส่ง")</f>
        <v>10</v>
      </c>
      <c r="AA41" s="5" t="str">
        <f>IF(_xlfn.XLOOKUP(Table1[[#This Row],[email]],แบบฝึก_21[Email],แบบฝึก_21[Completion time],0)&lt;&gt;0,"ส่งแล้ว","ยังไม่ส่ง")</f>
        <v>ส่งแล้ว</v>
      </c>
      <c r="AB41" s="5" t="str">
        <f>IF(_xlfn.XLOOKUP(Table1[[#This Row],[email]],แบบฝึก_22[Email],แบบฝึก_22[Completion time],0)&lt;&gt;0,"ส่งแล้ว","ยังไม่ส่ง")</f>
        <v>ส่งแล้ว</v>
      </c>
      <c r="AC41" s="5">
        <f>_xlfn.XLOOKUP(Table1[[#This Row],[email]],ท้ายบท_2[Email],ท้ายบท_2[Total points],"ยังไม่ส่ง")</f>
        <v>8</v>
      </c>
      <c r="AD41" s="5">
        <f>_xlfn.XLOOKUP(Table1[[#This Row],[email]],Quiz_2[Email],Quiz_2[Total points],"ยังไม่ส่ง")</f>
        <v>8</v>
      </c>
      <c r="AE41" s="5" t="str">
        <f>IF(_xlfn.XLOOKUP(Table1[[#This Row],[email]],แบบฝึก_31[Email],แบบฝึก_31[Completion time],0)&lt;&gt;0,"ส่งแล้ว","ยังไม่ส่ง")</f>
        <v>ส่งแล้ว</v>
      </c>
      <c r="AF41" s="5">
        <f>_xlfn.XLOOKUP(Table1[[#This Row],[email]],ท้ายบท_3[Email],ท้ายบท_3[Total points],"ยังไม่ส่ง")</f>
        <v>9</v>
      </c>
      <c r="AG41" s="5">
        <f>_xlfn.XLOOKUP(Table1[[#This Row],[email]],Quiz_3[Email],Quiz_3[Total points],"ยังไม่ส่ง")</f>
        <v>8</v>
      </c>
      <c r="AH41" s="12">
        <v>14</v>
      </c>
      <c r="AI41" s="14">
        <v>7</v>
      </c>
      <c r="AJ41" s="12">
        <f>ROUND((Table1[[#This Row],[mid '[20']]]+Table1[[#This Row],[mid '[10']]])/2,0)</f>
        <v>11</v>
      </c>
      <c r="AK41" s="5" t="str">
        <f>IF(_xlfn.XLOOKUP(Table1[[#This Row],[email]],แบบฝึก_41[Email],แบบฝึก_41[Completion time],0)&lt;&gt;0,"ส่งแล้ว","ยังไม่ส่ง")</f>
        <v>ส่งแล้ว</v>
      </c>
      <c r="AL41" s="5" t="str">
        <f>IF(_xlfn.XLOOKUP(Table1[[#This Row],[email]],ท้ายบท_4[Email],ท้ายบท_4[Total points],"ยังไม่ส่ง")&lt;&gt;0,"ส่งแล้ว","ยังไม่ส่ง")</f>
        <v>ส่งแล้ว</v>
      </c>
      <c r="AM41" s="5" t="str">
        <f>_xlfn.XLOOKUP(Table1[[#This Row],[email]],Quiz_4[Email],Quiz_4[Total points],"ยังไม่ส่ง")</f>
        <v>ยังไม่ส่ง</v>
      </c>
      <c r="AN41" s="5" t="str">
        <f>IF(_xlfn.XLOOKUP(Table1[[#This Row],[email]],แบบฝึก_51[Email],แบบฝึก_51[Completion time],0)&lt;&gt;0,"ส่งแล้ว","ยังไม่ส่ง")</f>
        <v>ส่งแล้ว</v>
      </c>
      <c r="AO41" s="5" t="str">
        <f>IF(_xlfn.XLOOKUP(Table1[[#This Row],[email]],แบบฝึก_52[Email],แบบฝึก_52[Completion time],0)&lt;&gt;0,"ส่งแล้ว","ยังไม่ส่ง")</f>
        <v>ส่งแล้ว</v>
      </c>
      <c r="AP41" s="5">
        <f>_xlfn.XLOOKUP(Table1[[#This Row],[email]],ท้ายบท_5[Email],ท้ายบท_5[Total points],"ยังไม่ส่ง")</f>
        <v>15</v>
      </c>
      <c r="AQ41" s="5" t="str">
        <f>_xlfn.XLOOKUP(Table1[[#This Row],[email]],Quiz_5[Email],Quiz_5[Total points],"ยังไม่ส่ง")</f>
        <v>ยังไม่ส่ง</v>
      </c>
      <c r="AR41" s="37"/>
      <c r="AS41" s="4" t="str">
        <f>IF(M41&lt;10,"ยังไม่ซ่อม",IF(Table1[[#This Row],[ซ่อมแล้วกลางภาค]]="ซ่อมแล้ว","ซ่อมแล้ว","ไม่ต้องซ่อม"))</f>
        <v>ไม่ต้องซ่อม</v>
      </c>
      <c r="BN41"/>
      <c r="BO41"/>
      <c r="BP41"/>
      <c r="BQ41"/>
    </row>
    <row r="42" spans="1:69" ht="19.5" x14ac:dyDescent="0.4">
      <c r="A42" s="21">
        <v>41</v>
      </c>
      <c r="B42" s="4">
        <v>2</v>
      </c>
      <c r="C42" s="4">
        <v>11</v>
      </c>
      <c r="D42" s="4" t="s">
        <v>32468</v>
      </c>
      <c r="E42" s="4" t="s">
        <v>32346</v>
      </c>
      <c r="F42" s="4" t="s">
        <v>32469</v>
      </c>
      <c r="G42" s="4" t="s">
        <v>32470</v>
      </c>
      <c r="H42" s="4" t="s">
        <v>998</v>
      </c>
      <c r="I42" s="24">
        <f>ROUND(COUNTIF(Table1[[#This Row],[กิจกรรม 1.1]:[ท้ายบท 1]],"&lt;&gt;ยังไม่ส่ง")*2+IF(Table1[[#This Row],[Quiz 1]]&lt;&gt;"ยังไม่ส่ง",Table1[[#This Row],[Quiz 1]]*2/10,0),0)</f>
        <v>10</v>
      </c>
      <c r="J42" s="24">
        <f>ROUND(COUNTIF(Table1[[#This Row],[แบบฝึก 2.1]:[ท้ายบท 2]],"&lt;&gt;ยังไม่ส่ง")*8/3+IF(Table1[[#This Row],[Quiz 2]]&lt;&gt;"ยังไม่ส่ง",Table1[[#This Row],[Quiz 2]]*2/10,0),0)</f>
        <v>10</v>
      </c>
      <c r="K42" s="24">
        <f>ROUND(COUNTIF(Table1[[#This Row],[แบบฝึก 3.1]:[ท้ายบท 3]],"&lt;&gt;ยังไม่ส่ง")*3/2+IF(Table1[[#This Row],[Quiz 3]]&lt;&gt;"ยังไม่ส่ง",Table1[[#This Row],[Quiz 3]]*2/10,0),0)</f>
        <v>4</v>
      </c>
      <c r="L42" s="12">
        <f>Table1[[#This Row],[บท 1 '[10']]]+Table1[[#This Row],[บท 2 '[10']]]+Table1[[#This Row],[บท 3 '[5']]]</f>
        <v>24</v>
      </c>
      <c r="M42" s="12">
        <f>IF(Table1[[#This Row],[ซ่อมแล้วกลางภาค]]="ซ่อมแล้ว",10,Table1[[#This Row],[MID '[20']2]])</f>
        <v>16</v>
      </c>
      <c r="N42" s="28">
        <f>ROUND(COUNTIF(Table1[[#This Row],[แบบฝึก 4.1]:[ท้ายบท 4]],"&lt;&gt;ยังไม่ส่ง")*8/2+IF(Table1[[#This Row],[Quiz 4]]&lt;&gt;"ยังไม่ส่ง",Table1[[#This Row],[Quiz 4]]*2/10,0),0)</f>
        <v>9</v>
      </c>
      <c r="O42" s="12">
        <v>5</v>
      </c>
      <c r="P42" s="12">
        <f>ROUND(COUNTIF(Table1[[#This Row],[แบบฝึก 5.1]:[ท้ายบท 5]],"&lt;&gt;ยังไม่ส่ง")*8/3+IF(Table1[[#This Row],[Quiz 5]]&lt;&gt;"ยังไม่ส่ง",Table1[[#This Row],[Quiz 5]]*2/10,0),0)</f>
        <v>10</v>
      </c>
      <c r="Q42" s="12">
        <f>Table1[[#This Row],[บท 4 '[10']]]+Table1[[#This Row],[นำเสนอ '[5']]]+Table1[[#This Row],[บท 5 '[10']]]</f>
        <v>24</v>
      </c>
      <c r="R42" s="12">
        <f>Table1[[#This Row],[ก่อนกลางภาค '[25']]]+Table1[[#This Row],[กลางภาค '[20']]]+Table1[[#This Row],[หลังกลางภาค '[25']]]</f>
        <v>64</v>
      </c>
      <c r="S42" s="12"/>
      <c r="T42" s="12">
        <f>Table1[[#This Row],[ปลายภาค '[30']]]+Table1[[#This Row],[ก่อนปลายภาค '[70']]]</f>
        <v>64</v>
      </c>
      <c r="U42" s="11">
        <f t="shared" si="0"/>
        <v>2</v>
      </c>
      <c r="V42" s="5" t="str">
        <f>IF(_xlfn.XLOOKUP(Table1[[#This Row],[email]],กิจกรรม_11[Email],กิจกรรม_11[Completion time],0)&lt;&gt;0,"ส่งแล้ว","ยังไม่ส่ง")</f>
        <v>ส่งแล้ว</v>
      </c>
      <c r="W42" s="5" t="str">
        <f>IF(_xlfn.XLOOKUP(Table1[[#This Row],[email]],แบบฝึก_11[Email],แบบฝึก_11[Completion time],0)&lt;&gt;0,"ส่งแล้ว","ยังไม่ส่ง")</f>
        <v>ส่งแล้ว</v>
      </c>
      <c r="X42" s="5" t="str">
        <f>IF(_xlfn.XLOOKUP(Table1[[#This Row],[email]],แบบฝึก_12[Email],แบบฝึก_12[Completion time],0)&lt;&gt;0,"ส่งแล้ว","ยังไม่ส่ง")</f>
        <v>ส่งแล้ว</v>
      </c>
      <c r="Y42" s="5">
        <f>_xlfn.XLOOKUP(Table1[[#This Row],[email]],ท้ายบท_1[Email],ท้ายบท_1[Total points],"ยังไม่ส่ง")</f>
        <v>21</v>
      </c>
      <c r="Z42" s="4">
        <f>_xlfn.XLOOKUP(Table1[[#This Row],[email]],Quiz_1[Email],Quiz_1[Total points],"ยังไม่ส่ง")</f>
        <v>8</v>
      </c>
      <c r="AA42" s="5" t="str">
        <f>IF(_xlfn.XLOOKUP(Table1[[#This Row],[email]],แบบฝึก_21[Email],แบบฝึก_21[Completion time],0)&lt;&gt;0,"ส่งแล้ว","ยังไม่ส่ง")</f>
        <v>ส่งแล้ว</v>
      </c>
      <c r="AB42" s="5" t="str">
        <f>IF(_xlfn.XLOOKUP(Table1[[#This Row],[email]],แบบฝึก_22[Email],แบบฝึก_22[Completion time],0)&lt;&gt;0,"ส่งแล้ว","ยังไม่ส่ง")</f>
        <v>ส่งแล้ว</v>
      </c>
      <c r="AC42" s="5">
        <f>_xlfn.XLOOKUP(Table1[[#This Row],[email]],ท้ายบท_2[Email],ท้ายบท_2[Total points],"ยังไม่ส่ง")</f>
        <v>13</v>
      </c>
      <c r="AD42" s="5">
        <f>_xlfn.XLOOKUP(Table1[[#This Row],[email]],Quiz_2[Email],Quiz_2[Total points],"ยังไม่ส่ง")</f>
        <v>9</v>
      </c>
      <c r="AE42" s="5" t="str">
        <f>IF(_xlfn.XLOOKUP(Table1[[#This Row],[email]],แบบฝึก_31[Email],แบบฝึก_31[Completion time],0)&lt;&gt;0,"ส่งแล้ว","ยังไม่ส่ง")</f>
        <v>ส่งแล้ว</v>
      </c>
      <c r="AF42" s="5">
        <f>_xlfn.XLOOKUP(Table1[[#This Row],[email]],ท้ายบท_3[Email],ท้ายบท_3[Total points],"ยังไม่ส่ง")</f>
        <v>11</v>
      </c>
      <c r="AG42" s="5">
        <f>_xlfn.XLOOKUP(Table1[[#This Row],[email]],Quiz_3[Email],Quiz_3[Total points],"ยังไม่ส่ง")</f>
        <v>5</v>
      </c>
      <c r="AH42" s="12">
        <v>21</v>
      </c>
      <c r="AI42" s="14">
        <v>10</v>
      </c>
      <c r="AJ42" s="12">
        <f>ROUND((Table1[[#This Row],[mid '[20']]]+Table1[[#This Row],[mid '[10']]])/2,0)</f>
        <v>16</v>
      </c>
      <c r="AK42" s="5" t="str">
        <f>IF(_xlfn.XLOOKUP(Table1[[#This Row],[email]],แบบฝึก_41[Email],แบบฝึก_41[Completion time],0)&lt;&gt;0,"ส่งแล้ว","ยังไม่ส่ง")</f>
        <v>ส่งแล้ว</v>
      </c>
      <c r="AL42" s="5" t="str">
        <f>IF(_xlfn.XLOOKUP(Table1[[#This Row],[email]],ท้ายบท_4[Email],ท้ายบท_4[Total points],"ยังไม่ส่ง")&lt;&gt;0,"ส่งแล้ว","ยังไม่ส่ง")</f>
        <v>ส่งแล้ว</v>
      </c>
      <c r="AM42" s="5">
        <f>_xlfn.XLOOKUP(Table1[[#This Row],[email]],Quiz_4[Email],Quiz_4[Total points],"ยังไม่ส่ง")</f>
        <v>7</v>
      </c>
      <c r="AN42" s="5" t="str">
        <f>IF(_xlfn.XLOOKUP(Table1[[#This Row],[email]],แบบฝึก_51[Email],แบบฝึก_51[Completion time],0)&lt;&gt;0,"ส่งแล้ว","ยังไม่ส่ง")</f>
        <v>ส่งแล้ว</v>
      </c>
      <c r="AO42" s="5" t="str">
        <f>IF(_xlfn.XLOOKUP(Table1[[#This Row],[email]],แบบฝึก_52[Email],แบบฝึก_52[Completion time],0)&lt;&gt;0,"ส่งแล้ว","ยังไม่ส่ง")</f>
        <v>ส่งแล้ว</v>
      </c>
      <c r="AP42" s="5">
        <f>_xlfn.XLOOKUP(Table1[[#This Row],[email]],ท้ายบท_5[Email],ท้ายบท_5[Total points],"ยังไม่ส่ง")</f>
        <v>17</v>
      </c>
      <c r="AQ42" s="5">
        <f>_xlfn.XLOOKUP(Table1[[#This Row],[email]],Quiz_5[Email],Quiz_5[Total points],"ยังไม่ส่ง")</f>
        <v>8</v>
      </c>
      <c r="AR42" s="37"/>
      <c r="AS42" s="4" t="str">
        <f>IF(M42&lt;10,"ยังไม่ซ่อม",IF(Table1[[#This Row],[ซ่อมแล้วกลางภาค]]="ซ่อมแล้ว","ซ่อมแล้ว","ไม่ต้องซ่อม"))</f>
        <v>ไม่ต้องซ่อม</v>
      </c>
      <c r="BN42"/>
      <c r="BO42"/>
      <c r="BP42"/>
      <c r="BQ42"/>
    </row>
    <row r="43" spans="1:69" ht="19.5" x14ac:dyDescent="0.4">
      <c r="A43" s="21">
        <v>42</v>
      </c>
      <c r="B43" s="4">
        <v>2</v>
      </c>
      <c r="C43" s="4">
        <v>12</v>
      </c>
      <c r="D43" s="4" t="s">
        <v>32471</v>
      </c>
      <c r="E43" s="4" t="s">
        <v>32346</v>
      </c>
      <c r="F43" s="4" t="s">
        <v>32472</v>
      </c>
      <c r="G43" s="4" t="s">
        <v>32473</v>
      </c>
      <c r="H43" s="4" t="s">
        <v>1097</v>
      </c>
      <c r="I43" s="24">
        <f>ROUND(COUNTIF(Table1[[#This Row],[กิจกรรม 1.1]:[ท้ายบท 1]],"&lt;&gt;ยังไม่ส่ง")*2+IF(Table1[[#This Row],[Quiz 1]]&lt;&gt;"ยังไม่ส่ง",Table1[[#This Row],[Quiz 1]]*2/10,0),0)</f>
        <v>9</v>
      </c>
      <c r="J43" s="24">
        <f>ROUND(COUNTIF(Table1[[#This Row],[แบบฝึก 2.1]:[ท้ายบท 2]],"&lt;&gt;ยังไม่ส่ง")*8/3+IF(Table1[[#This Row],[Quiz 2]]&lt;&gt;"ยังไม่ส่ง",Table1[[#This Row],[Quiz 2]]*2/10,0),0)</f>
        <v>10</v>
      </c>
      <c r="K43" s="24">
        <f>ROUND(COUNTIF(Table1[[#This Row],[แบบฝึก 3.1]:[ท้ายบท 3]],"&lt;&gt;ยังไม่ส่ง")*3/2+IF(Table1[[#This Row],[Quiz 3]]&lt;&gt;"ยังไม่ส่ง",Table1[[#This Row],[Quiz 3]]*2/10,0),0)</f>
        <v>5</v>
      </c>
      <c r="L43" s="12">
        <f>Table1[[#This Row],[บท 1 '[10']]]+Table1[[#This Row],[บท 2 '[10']]]+Table1[[#This Row],[บท 3 '[5']]]</f>
        <v>24</v>
      </c>
      <c r="M43" s="12">
        <f>IF(Table1[[#This Row],[ซ่อมแล้วกลางภาค]]="ซ่อมแล้ว",10,Table1[[#This Row],[MID '[20']2]])</f>
        <v>15</v>
      </c>
      <c r="N43" s="28">
        <f>ROUND(COUNTIF(Table1[[#This Row],[แบบฝึก 4.1]:[ท้ายบท 4]],"&lt;&gt;ยังไม่ส่ง")*8/2+IF(Table1[[#This Row],[Quiz 4]]&lt;&gt;"ยังไม่ส่ง",Table1[[#This Row],[Quiz 4]]*2/10,0),0)</f>
        <v>9</v>
      </c>
      <c r="O43" s="12">
        <v>5</v>
      </c>
      <c r="P43" s="12">
        <f>ROUND(COUNTIF(Table1[[#This Row],[แบบฝึก 5.1]:[ท้ายบท 5]],"&lt;&gt;ยังไม่ส่ง")*8/3+IF(Table1[[#This Row],[Quiz 5]]&lt;&gt;"ยังไม่ส่ง",Table1[[#This Row],[Quiz 5]]*2/10,0),0)</f>
        <v>9</v>
      </c>
      <c r="Q43" s="12">
        <f>Table1[[#This Row],[บท 4 '[10']]]+Table1[[#This Row],[นำเสนอ '[5']]]+Table1[[#This Row],[บท 5 '[10']]]</f>
        <v>23</v>
      </c>
      <c r="R43" s="12">
        <f>Table1[[#This Row],[ก่อนกลางภาค '[25']]]+Table1[[#This Row],[กลางภาค '[20']]]+Table1[[#This Row],[หลังกลางภาค '[25']]]</f>
        <v>62</v>
      </c>
      <c r="S43" s="12"/>
      <c r="T43" s="12">
        <f>Table1[[#This Row],[ปลายภาค '[30']]]+Table1[[#This Row],[ก่อนปลายภาค '[70']]]</f>
        <v>62</v>
      </c>
      <c r="U43" s="11">
        <f t="shared" si="0"/>
        <v>2</v>
      </c>
      <c r="V43" s="5" t="str">
        <f>IF(_xlfn.XLOOKUP(Table1[[#This Row],[email]],กิจกรรม_11[Email],กิจกรรม_11[Completion time],0)&lt;&gt;0,"ส่งแล้ว","ยังไม่ส่ง")</f>
        <v>ส่งแล้ว</v>
      </c>
      <c r="W43" s="5" t="str">
        <f>IF(_xlfn.XLOOKUP(Table1[[#This Row],[email]],แบบฝึก_11[Email],แบบฝึก_11[Completion time],0)&lt;&gt;0,"ส่งแล้ว","ยังไม่ส่ง")</f>
        <v>ส่งแล้ว</v>
      </c>
      <c r="X43" s="5" t="str">
        <f>IF(_xlfn.XLOOKUP(Table1[[#This Row],[email]],แบบฝึก_12[Email],แบบฝึก_12[Completion time],0)&lt;&gt;0,"ส่งแล้ว","ยังไม่ส่ง")</f>
        <v>ส่งแล้ว</v>
      </c>
      <c r="Y43" s="5">
        <f>_xlfn.XLOOKUP(Table1[[#This Row],[email]],ท้ายบท_1[Email],ท้ายบท_1[Total points],"ยังไม่ส่ง")</f>
        <v>22</v>
      </c>
      <c r="Z43" s="4">
        <f>_xlfn.XLOOKUP(Table1[[#This Row],[email]],Quiz_1[Email],Quiz_1[Total points],"ยังไม่ส่ง")</f>
        <v>7</v>
      </c>
      <c r="AA43" s="5" t="str">
        <f>IF(_xlfn.XLOOKUP(Table1[[#This Row],[email]],แบบฝึก_21[Email],แบบฝึก_21[Completion time],0)&lt;&gt;0,"ส่งแล้ว","ยังไม่ส่ง")</f>
        <v>ส่งแล้ว</v>
      </c>
      <c r="AB43" s="5" t="str">
        <f>IF(_xlfn.XLOOKUP(Table1[[#This Row],[email]],แบบฝึก_22[Email],แบบฝึก_22[Completion time],0)&lt;&gt;0,"ส่งแล้ว","ยังไม่ส่ง")</f>
        <v>ส่งแล้ว</v>
      </c>
      <c r="AC43" s="5">
        <f>_xlfn.XLOOKUP(Table1[[#This Row],[email]],ท้ายบท_2[Email],ท้ายบท_2[Total points],"ยังไม่ส่ง")</f>
        <v>12</v>
      </c>
      <c r="AD43" s="5">
        <f>_xlfn.XLOOKUP(Table1[[#This Row],[email]],Quiz_2[Email],Quiz_2[Total points],"ยังไม่ส่ง")</f>
        <v>9</v>
      </c>
      <c r="AE43" s="5" t="str">
        <f>IF(_xlfn.XLOOKUP(Table1[[#This Row],[email]],แบบฝึก_31[Email],แบบฝึก_31[Completion time],0)&lt;&gt;0,"ส่งแล้ว","ยังไม่ส่ง")</f>
        <v>ส่งแล้ว</v>
      </c>
      <c r="AF43" s="5">
        <f>_xlfn.XLOOKUP(Table1[[#This Row],[email]],ท้ายบท_3[Email],ท้ายบท_3[Total points],"ยังไม่ส่ง")</f>
        <v>10</v>
      </c>
      <c r="AG43" s="5">
        <f>_xlfn.XLOOKUP(Table1[[#This Row],[email]],Quiz_3[Email],Quiz_3[Total points],"ยังไม่ส่ง")</f>
        <v>8</v>
      </c>
      <c r="AH43" s="12">
        <v>22</v>
      </c>
      <c r="AI43" s="14">
        <v>8</v>
      </c>
      <c r="AJ43" s="12">
        <f>ROUND((Table1[[#This Row],[mid '[20']]]+Table1[[#This Row],[mid '[10']]])/2,0)</f>
        <v>15</v>
      </c>
      <c r="AK43" s="5" t="str">
        <f>IF(_xlfn.XLOOKUP(Table1[[#This Row],[email]],แบบฝึก_41[Email],แบบฝึก_41[Completion time],0)&lt;&gt;0,"ส่งแล้ว","ยังไม่ส่ง")</f>
        <v>ส่งแล้ว</v>
      </c>
      <c r="AL43" s="5" t="str">
        <f>IF(_xlfn.XLOOKUP(Table1[[#This Row],[email]],ท้ายบท_4[Email],ท้ายบท_4[Total points],"ยังไม่ส่ง")&lt;&gt;0,"ส่งแล้ว","ยังไม่ส่ง")</f>
        <v>ส่งแล้ว</v>
      </c>
      <c r="AM43" s="5">
        <f>_xlfn.XLOOKUP(Table1[[#This Row],[email]],Quiz_4[Email],Quiz_4[Total points],"ยังไม่ส่ง")</f>
        <v>6</v>
      </c>
      <c r="AN43" s="5" t="str">
        <f>IF(_xlfn.XLOOKUP(Table1[[#This Row],[email]],แบบฝึก_51[Email],แบบฝึก_51[Completion time],0)&lt;&gt;0,"ส่งแล้ว","ยังไม่ส่ง")</f>
        <v>ส่งแล้ว</v>
      </c>
      <c r="AO43" s="5" t="str">
        <f>IF(_xlfn.XLOOKUP(Table1[[#This Row],[email]],แบบฝึก_52[Email],แบบฝึก_52[Completion time],0)&lt;&gt;0,"ส่งแล้ว","ยังไม่ส่ง")</f>
        <v>ส่งแล้ว</v>
      </c>
      <c r="AP43" s="5">
        <f>_xlfn.XLOOKUP(Table1[[#This Row],[email]],ท้ายบท_5[Email],ท้ายบท_5[Total points],"ยังไม่ส่ง")</f>
        <v>16</v>
      </c>
      <c r="AQ43" s="5">
        <f>_xlfn.XLOOKUP(Table1[[#This Row],[email]],Quiz_5[Email],Quiz_5[Total points],"ยังไม่ส่ง")</f>
        <v>7</v>
      </c>
      <c r="AR43" s="37"/>
      <c r="AS43" s="4" t="str">
        <f>IF(M43&lt;10,"ยังไม่ซ่อม",IF(Table1[[#This Row],[ซ่อมแล้วกลางภาค]]="ซ่อมแล้ว","ซ่อมแล้ว","ไม่ต้องซ่อม"))</f>
        <v>ไม่ต้องซ่อม</v>
      </c>
      <c r="BN43"/>
      <c r="BO43"/>
      <c r="BP43"/>
      <c r="BQ43"/>
    </row>
    <row r="44" spans="1:69" ht="19.5" x14ac:dyDescent="0.4">
      <c r="A44" s="21">
        <v>43</v>
      </c>
      <c r="B44" s="4">
        <v>2</v>
      </c>
      <c r="C44" s="4">
        <v>13</v>
      </c>
      <c r="D44" s="4" t="s">
        <v>32474</v>
      </c>
      <c r="E44" s="4" t="s">
        <v>32346</v>
      </c>
      <c r="F44" s="4" t="s">
        <v>32475</v>
      </c>
      <c r="G44" s="4" t="s">
        <v>32476</v>
      </c>
      <c r="H44" s="4" t="s">
        <v>869</v>
      </c>
      <c r="I44" s="24">
        <f>ROUND(COUNTIF(Table1[[#This Row],[กิจกรรม 1.1]:[ท้ายบท 1]],"&lt;&gt;ยังไม่ส่ง")*2+IF(Table1[[#This Row],[Quiz 1]]&lt;&gt;"ยังไม่ส่ง",Table1[[#This Row],[Quiz 1]]*2/10,0),0)</f>
        <v>10</v>
      </c>
      <c r="J44" s="24">
        <f>ROUND(COUNTIF(Table1[[#This Row],[แบบฝึก 2.1]:[ท้ายบท 2]],"&lt;&gt;ยังไม่ส่ง")*8/3+IF(Table1[[#This Row],[Quiz 2]]&lt;&gt;"ยังไม่ส่ง",Table1[[#This Row],[Quiz 2]]*2/10,0),0)</f>
        <v>8</v>
      </c>
      <c r="K44" s="24">
        <f>ROUND(COUNTIF(Table1[[#This Row],[แบบฝึก 3.1]:[ท้ายบท 3]],"&lt;&gt;ยังไม่ส่ง")*3/2+IF(Table1[[#This Row],[Quiz 3]]&lt;&gt;"ยังไม่ส่ง",Table1[[#This Row],[Quiz 3]]*2/10,0),0)</f>
        <v>3</v>
      </c>
      <c r="L44" s="12">
        <f>Table1[[#This Row],[บท 1 '[10']]]+Table1[[#This Row],[บท 2 '[10']]]+Table1[[#This Row],[บท 3 '[5']]]</f>
        <v>21</v>
      </c>
      <c r="M44" s="12">
        <f>IF(Table1[[#This Row],[ซ่อมแล้วกลางภาค]]="ซ่อมแล้ว",10,Table1[[#This Row],[MID '[20']2]])</f>
        <v>18</v>
      </c>
      <c r="N44" s="28">
        <f>ROUND(COUNTIF(Table1[[#This Row],[แบบฝึก 4.1]:[ท้ายบท 4]],"&lt;&gt;ยังไม่ส่ง")*8/2+IF(Table1[[#This Row],[Quiz 4]]&lt;&gt;"ยังไม่ส่ง",Table1[[#This Row],[Quiz 4]]*2/10,0),0)</f>
        <v>8</v>
      </c>
      <c r="O44" s="12">
        <v>5</v>
      </c>
      <c r="P44" s="12">
        <f>ROUND(COUNTIF(Table1[[#This Row],[แบบฝึก 5.1]:[ท้ายบท 5]],"&lt;&gt;ยังไม่ส่ง")*8/3+IF(Table1[[#This Row],[Quiz 5]]&lt;&gt;"ยังไม่ส่ง",Table1[[#This Row],[Quiz 5]]*2/10,0),0)</f>
        <v>8</v>
      </c>
      <c r="Q44" s="12">
        <f>Table1[[#This Row],[บท 4 '[10']]]+Table1[[#This Row],[นำเสนอ '[5']]]+Table1[[#This Row],[บท 5 '[10']]]</f>
        <v>21</v>
      </c>
      <c r="R44" s="12">
        <f>Table1[[#This Row],[ก่อนกลางภาค '[25']]]+Table1[[#This Row],[กลางภาค '[20']]]+Table1[[#This Row],[หลังกลางภาค '[25']]]</f>
        <v>60</v>
      </c>
      <c r="S44" s="12"/>
      <c r="T44" s="12">
        <f>Table1[[#This Row],[ปลายภาค '[30']]]+Table1[[#This Row],[ก่อนปลายภาค '[70']]]</f>
        <v>60</v>
      </c>
      <c r="U44" s="11">
        <f t="shared" si="0"/>
        <v>2</v>
      </c>
      <c r="V44" s="5" t="str">
        <f>IF(_xlfn.XLOOKUP(Table1[[#This Row],[email]],กิจกรรม_11[Email],กิจกรรม_11[Completion time],0)&lt;&gt;0,"ส่งแล้ว","ยังไม่ส่ง")</f>
        <v>ส่งแล้ว</v>
      </c>
      <c r="W44" s="5" t="str">
        <f>IF(_xlfn.XLOOKUP(Table1[[#This Row],[email]],แบบฝึก_11[Email],แบบฝึก_11[Completion time],0)&lt;&gt;0,"ส่งแล้ว","ยังไม่ส่ง")</f>
        <v>ส่งแล้ว</v>
      </c>
      <c r="X44" s="5" t="str">
        <f>IF(_xlfn.XLOOKUP(Table1[[#This Row],[email]],แบบฝึก_12[Email],แบบฝึก_12[Completion time],0)&lt;&gt;0,"ส่งแล้ว","ยังไม่ส่ง")</f>
        <v>ส่งแล้ว</v>
      </c>
      <c r="Y44" s="5">
        <f>_xlfn.XLOOKUP(Table1[[#This Row],[email]],ท้ายบท_1[Email],ท้ายบท_1[Total points],"ยังไม่ส่ง")</f>
        <v>21</v>
      </c>
      <c r="Z44" s="4">
        <f>_xlfn.XLOOKUP(Table1[[#This Row],[email]],Quiz_1[Email],Quiz_1[Total points],"ยังไม่ส่ง")</f>
        <v>8</v>
      </c>
      <c r="AA44" s="5" t="str">
        <f>IF(_xlfn.XLOOKUP(Table1[[#This Row],[email]],แบบฝึก_21[Email],แบบฝึก_21[Completion time],0)&lt;&gt;0,"ส่งแล้ว","ยังไม่ส่ง")</f>
        <v>ส่งแล้ว</v>
      </c>
      <c r="AB44" s="5" t="str">
        <f>IF(_xlfn.XLOOKUP(Table1[[#This Row],[email]],แบบฝึก_22[Email],แบบฝึก_22[Completion time],0)&lt;&gt;0,"ส่งแล้ว","ยังไม่ส่ง")</f>
        <v>ส่งแล้ว</v>
      </c>
      <c r="AC44" s="5">
        <f>_xlfn.XLOOKUP(Table1[[#This Row],[email]],ท้ายบท_2[Email],ท้ายบท_2[Total points],"ยังไม่ส่ง")</f>
        <v>13</v>
      </c>
      <c r="AD44" s="5" t="str">
        <f>_xlfn.XLOOKUP(Table1[[#This Row],[email]],Quiz_2[Email],Quiz_2[Total points],"ยังไม่ส่ง")</f>
        <v>ยังไม่ส่ง</v>
      </c>
      <c r="AE44" s="5" t="str">
        <f>IF(_xlfn.XLOOKUP(Table1[[#This Row],[email]],แบบฝึก_31[Email],แบบฝึก_31[Completion time],0)&lt;&gt;0,"ส่งแล้ว","ยังไม่ส่ง")</f>
        <v>ส่งแล้ว</v>
      </c>
      <c r="AF44" s="5">
        <f>_xlfn.XLOOKUP(Table1[[#This Row],[email]],ท้ายบท_3[Email],ท้ายบท_3[Total points],"ยังไม่ส่ง")</f>
        <v>10</v>
      </c>
      <c r="AG44" s="5" t="str">
        <f>_xlfn.XLOOKUP(Table1[[#This Row],[email]],Quiz_3[Email],Quiz_3[Total points],"ยังไม่ส่ง")</f>
        <v>ยังไม่ส่ง</v>
      </c>
      <c r="AH44" s="12">
        <v>25</v>
      </c>
      <c r="AI44" s="14">
        <v>10</v>
      </c>
      <c r="AJ44" s="12">
        <f>ROUND((Table1[[#This Row],[mid '[20']]]+Table1[[#This Row],[mid '[10']]])/2,0)</f>
        <v>18</v>
      </c>
      <c r="AK44" s="5" t="str">
        <f>IF(_xlfn.XLOOKUP(Table1[[#This Row],[email]],แบบฝึก_41[Email],แบบฝึก_41[Completion time],0)&lt;&gt;0,"ส่งแล้ว","ยังไม่ส่ง")</f>
        <v>ส่งแล้ว</v>
      </c>
      <c r="AL44" s="5" t="str">
        <f>IF(_xlfn.XLOOKUP(Table1[[#This Row],[email]],ท้ายบท_4[Email],ท้ายบท_4[Total points],"ยังไม่ส่ง")&lt;&gt;0,"ส่งแล้ว","ยังไม่ส่ง")</f>
        <v>ส่งแล้ว</v>
      </c>
      <c r="AM44" s="5" t="str">
        <f>_xlfn.XLOOKUP(Table1[[#This Row],[email]],Quiz_4[Email],Quiz_4[Total points],"ยังไม่ส่ง")</f>
        <v>ยังไม่ส่ง</v>
      </c>
      <c r="AN44" s="5" t="str">
        <f>IF(_xlfn.XLOOKUP(Table1[[#This Row],[email]],แบบฝึก_51[Email],แบบฝึก_51[Completion time],0)&lt;&gt;0,"ส่งแล้ว","ยังไม่ส่ง")</f>
        <v>ส่งแล้ว</v>
      </c>
      <c r="AO44" s="5" t="str">
        <f>IF(_xlfn.XLOOKUP(Table1[[#This Row],[email]],แบบฝึก_52[Email],แบบฝึก_52[Completion time],0)&lt;&gt;0,"ส่งแล้ว","ยังไม่ส่ง")</f>
        <v>ส่งแล้ว</v>
      </c>
      <c r="AP44" s="5">
        <f>_xlfn.XLOOKUP(Table1[[#This Row],[email]],ท้ายบท_5[Email],ท้ายบท_5[Total points],"ยังไม่ส่ง")</f>
        <v>16</v>
      </c>
      <c r="AQ44" s="5" t="str">
        <f>_xlfn.XLOOKUP(Table1[[#This Row],[email]],Quiz_5[Email],Quiz_5[Total points],"ยังไม่ส่ง")</f>
        <v>ยังไม่ส่ง</v>
      </c>
      <c r="AR44" s="37"/>
      <c r="AS44" s="4" t="str">
        <f>IF(M44&lt;10,"ยังไม่ซ่อม",IF(Table1[[#This Row],[ซ่อมแล้วกลางภาค]]="ซ่อมแล้ว","ซ่อมแล้ว","ไม่ต้องซ่อม"))</f>
        <v>ไม่ต้องซ่อม</v>
      </c>
      <c r="BN44"/>
      <c r="BO44"/>
      <c r="BP44"/>
      <c r="BQ44"/>
    </row>
    <row r="45" spans="1:69" ht="19.5" x14ac:dyDescent="0.4">
      <c r="A45" s="21">
        <v>44</v>
      </c>
      <c r="B45" s="4">
        <v>2</v>
      </c>
      <c r="C45" s="4">
        <v>14</v>
      </c>
      <c r="D45" s="4" t="s">
        <v>32477</v>
      </c>
      <c r="E45" s="4" t="s">
        <v>32346</v>
      </c>
      <c r="F45" s="4" t="s">
        <v>32478</v>
      </c>
      <c r="G45" s="4" t="s">
        <v>32479</v>
      </c>
      <c r="H45" s="4" t="s">
        <v>1162</v>
      </c>
      <c r="I45" s="24">
        <f>ROUND(COUNTIF(Table1[[#This Row],[กิจกรรม 1.1]:[ท้ายบท 1]],"&lt;&gt;ยังไม่ส่ง")*2+IF(Table1[[#This Row],[Quiz 1]]&lt;&gt;"ยังไม่ส่ง",Table1[[#This Row],[Quiz 1]]*2/10,0),0)</f>
        <v>9</v>
      </c>
      <c r="J45" s="24">
        <f>ROUND(COUNTIF(Table1[[#This Row],[แบบฝึก 2.1]:[ท้ายบท 2]],"&lt;&gt;ยังไม่ส่ง")*8/3+IF(Table1[[#This Row],[Quiz 2]]&lt;&gt;"ยังไม่ส่ง",Table1[[#This Row],[Quiz 2]]*2/10,0),0)</f>
        <v>10</v>
      </c>
      <c r="K45" s="24">
        <f>ROUND(COUNTIF(Table1[[#This Row],[แบบฝึก 3.1]:[ท้ายบท 3]],"&lt;&gt;ยังไม่ส่ง")*3/2+IF(Table1[[#This Row],[Quiz 3]]&lt;&gt;"ยังไม่ส่ง",Table1[[#This Row],[Quiz 3]]*2/10,0),0)</f>
        <v>5</v>
      </c>
      <c r="L45" s="12">
        <f>Table1[[#This Row],[บท 1 '[10']]]+Table1[[#This Row],[บท 2 '[10']]]+Table1[[#This Row],[บท 3 '[5']]]</f>
        <v>24</v>
      </c>
      <c r="M45" s="12">
        <f>IF(Table1[[#This Row],[ซ่อมแล้วกลางภาค]]="ซ่อมแล้ว",10,Table1[[#This Row],[MID '[20']2]])</f>
        <v>8</v>
      </c>
      <c r="N45" s="28">
        <f>ROUND(COUNTIF(Table1[[#This Row],[แบบฝึก 4.1]:[ท้ายบท 4]],"&lt;&gt;ยังไม่ส่ง")*8/2+IF(Table1[[#This Row],[Quiz 4]]&lt;&gt;"ยังไม่ส่ง",Table1[[#This Row],[Quiz 4]]*2/10,0),0)</f>
        <v>9</v>
      </c>
      <c r="O45" s="12">
        <v>5</v>
      </c>
      <c r="P45" s="12">
        <f>ROUND(COUNTIF(Table1[[#This Row],[แบบฝึก 5.1]:[ท้ายบท 5]],"&lt;&gt;ยังไม่ส่ง")*8/3+IF(Table1[[#This Row],[Quiz 5]]&lt;&gt;"ยังไม่ส่ง",Table1[[#This Row],[Quiz 5]]*2/10,0),0)</f>
        <v>9</v>
      </c>
      <c r="Q45" s="12">
        <f>Table1[[#This Row],[บท 4 '[10']]]+Table1[[#This Row],[นำเสนอ '[5']]]+Table1[[#This Row],[บท 5 '[10']]]</f>
        <v>23</v>
      </c>
      <c r="R45" s="12">
        <f>Table1[[#This Row],[ก่อนกลางภาค '[25']]]+Table1[[#This Row],[กลางภาค '[20']]]+Table1[[#This Row],[หลังกลางภาค '[25']]]</f>
        <v>55</v>
      </c>
      <c r="S45" s="12"/>
      <c r="T45" s="12">
        <f>Table1[[#This Row],[ปลายภาค '[30']]]+Table1[[#This Row],[ก่อนปลายภาค '[70']]]</f>
        <v>55</v>
      </c>
      <c r="U45" s="11">
        <f t="shared" si="0"/>
        <v>1.5</v>
      </c>
      <c r="V45" s="5" t="str">
        <f>IF(_xlfn.XLOOKUP(Table1[[#This Row],[email]],กิจกรรม_11[Email],กิจกรรม_11[Completion time],0)&lt;&gt;0,"ส่งแล้ว","ยังไม่ส่ง")</f>
        <v>ส่งแล้ว</v>
      </c>
      <c r="W45" s="5" t="str">
        <f>IF(_xlfn.XLOOKUP(Table1[[#This Row],[email]],แบบฝึก_11[Email],แบบฝึก_11[Completion time],0)&lt;&gt;0,"ส่งแล้ว","ยังไม่ส่ง")</f>
        <v>ส่งแล้ว</v>
      </c>
      <c r="X45" s="5" t="str">
        <f>IF(_xlfn.XLOOKUP(Table1[[#This Row],[email]],แบบฝึก_12[Email],แบบฝึก_12[Completion time],0)&lt;&gt;0,"ส่งแล้ว","ยังไม่ส่ง")</f>
        <v>ส่งแล้ว</v>
      </c>
      <c r="Y45" s="5">
        <f>_xlfn.XLOOKUP(Table1[[#This Row],[email]],ท้ายบท_1[Email],ท้ายบท_1[Total points],"ยังไม่ส่ง")</f>
        <v>22</v>
      </c>
      <c r="Z45" s="4">
        <f>_xlfn.XLOOKUP(Table1[[#This Row],[email]],Quiz_1[Email],Quiz_1[Total points],"ยังไม่ส่ง")</f>
        <v>7</v>
      </c>
      <c r="AA45" s="5" t="str">
        <f>IF(_xlfn.XLOOKUP(Table1[[#This Row],[email]],แบบฝึก_21[Email],แบบฝึก_21[Completion time],0)&lt;&gt;0,"ส่งแล้ว","ยังไม่ส่ง")</f>
        <v>ส่งแล้ว</v>
      </c>
      <c r="AB45" s="5" t="str">
        <f>IF(_xlfn.XLOOKUP(Table1[[#This Row],[email]],แบบฝึก_22[Email],แบบฝึก_22[Completion time],0)&lt;&gt;0,"ส่งแล้ว","ยังไม่ส่ง")</f>
        <v>ส่งแล้ว</v>
      </c>
      <c r="AC45" s="5">
        <f>_xlfn.XLOOKUP(Table1[[#This Row],[email]],ท้ายบท_2[Email],ท้ายบท_2[Total points],"ยังไม่ส่ง")</f>
        <v>13</v>
      </c>
      <c r="AD45" s="5">
        <f>_xlfn.XLOOKUP(Table1[[#This Row],[email]],Quiz_2[Email],Quiz_2[Total points],"ยังไม่ส่ง")</f>
        <v>9</v>
      </c>
      <c r="AE45" s="5" t="str">
        <f>IF(_xlfn.XLOOKUP(Table1[[#This Row],[email]],แบบฝึก_31[Email],แบบฝึก_31[Completion time],0)&lt;&gt;0,"ส่งแล้ว","ยังไม่ส่ง")</f>
        <v>ส่งแล้ว</v>
      </c>
      <c r="AF45" s="5">
        <f>_xlfn.XLOOKUP(Table1[[#This Row],[email]],ท้ายบท_3[Email],ท้ายบท_3[Total points],"ยังไม่ส่ง")</f>
        <v>7</v>
      </c>
      <c r="AG45" s="5">
        <f>_xlfn.XLOOKUP(Table1[[#This Row],[email]],Quiz_3[Email],Quiz_3[Total points],"ยังไม่ส่ง")</f>
        <v>9</v>
      </c>
      <c r="AH45" s="12">
        <v>9</v>
      </c>
      <c r="AI45" s="14">
        <v>6</v>
      </c>
      <c r="AJ45" s="12">
        <f>ROUND((Table1[[#This Row],[mid '[20']]]+Table1[[#This Row],[mid '[10']]])/2,0)</f>
        <v>8</v>
      </c>
      <c r="AK45" s="5" t="str">
        <f>IF(_xlfn.XLOOKUP(Table1[[#This Row],[email]],แบบฝึก_41[Email],แบบฝึก_41[Completion time],0)&lt;&gt;0,"ส่งแล้ว","ยังไม่ส่ง")</f>
        <v>ส่งแล้ว</v>
      </c>
      <c r="AL45" s="5" t="str">
        <f>IF(_xlfn.XLOOKUP(Table1[[#This Row],[email]],ท้ายบท_4[Email],ท้ายบท_4[Total points],"ยังไม่ส่ง")&lt;&gt;0,"ส่งแล้ว","ยังไม่ส่ง")</f>
        <v>ส่งแล้ว</v>
      </c>
      <c r="AM45" s="5">
        <f>_xlfn.XLOOKUP(Table1[[#This Row],[email]],Quiz_4[Email],Quiz_4[Total points],"ยังไม่ส่ง")</f>
        <v>7</v>
      </c>
      <c r="AN45" s="5" t="str">
        <f>IF(_xlfn.XLOOKUP(Table1[[#This Row],[email]],แบบฝึก_51[Email],แบบฝึก_51[Completion time],0)&lt;&gt;0,"ส่งแล้ว","ยังไม่ส่ง")</f>
        <v>ส่งแล้ว</v>
      </c>
      <c r="AO45" s="5" t="str">
        <f>IF(_xlfn.XLOOKUP(Table1[[#This Row],[email]],แบบฝึก_52[Email],แบบฝึก_52[Completion time],0)&lt;&gt;0,"ส่งแล้ว","ยังไม่ส่ง")</f>
        <v>ส่งแล้ว</v>
      </c>
      <c r="AP45" s="5">
        <f>_xlfn.XLOOKUP(Table1[[#This Row],[email]],ท้ายบท_5[Email],ท้ายบท_5[Total points],"ยังไม่ส่ง")</f>
        <v>16</v>
      </c>
      <c r="AQ45" s="5">
        <f>_xlfn.XLOOKUP(Table1[[#This Row],[email]],Quiz_5[Email],Quiz_5[Total points],"ยังไม่ส่ง")</f>
        <v>6</v>
      </c>
      <c r="AR45" s="37"/>
      <c r="AS45" s="4" t="str">
        <f>IF(M45&lt;10,"ยังไม่ซ่อม",IF(Table1[[#This Row],[ซ่อมแล้วกลางภาค]]="ซ่อมแล้ว","ซ่อมแล้ว","ไม่ต้องซ่อม"))</f>
        <v>ยังไม่ซ่อม</v>
      </c>
      <c r="BN45"/>
      <c r="BO45"/>
      <c r="BP45"/>
      <c r="BQ45"/>
    </row>
    <row r="46" spans="1:69" ht="19.5" x14ac:dyDescent="0.4">
      <c r="A46" s="21">
        <v>45</v>
      </c>
      <c r="B46" s="4">
        <v>2</v>
      </c>
      <c r="C46" s="4">
        <v>15</v>
      </c>
      <c r="D46" s="4" t="s">
        <v>32480</v>
      </c>
      <c r="E46" s="4" t="s">
        <v>32346</v>
      </c>
      <c r="F46" s="4" t="s">
        <v>32481</v>
      </c>
      <c r="G46" s="4" t="s">
        <v>32482</v>
      </c>
      <c r="H46" s="4" t="s">
        <v>878</v>
      </c>
      <c r="I46" s="24">
        <f>ROUND(COUNTIF(Table1[[#This Row],[กิจกรรม 1.1]:[ท้ายบท 1]],"&lt;&gt;ยังไม่ส่ง")*2+IF(Table1[[#This Row],[Quiz 1]]&lt;&gt;"ยังไม่ส่ง",Table1[[#This Row],[Quiz 1]]*2/10,0),0)</f>
        <v>10</v>
      </c>
      <c r="J46" s="24">
        <f>ROUND(COUNTIF(Table1[[#This Row],[แบบฝึก 2.1]:[ท้ายบท 2]],"&lt;&gt;ยังไม่ส่ง")*8/3+IF(Table1[[#This Row],[Quiz 2]]&lt;&gt;"ยังไม่ส่ง",Table1[[#This Row],[Quiz 2]]*2/10,0),0)</f>
        <v>9</v>
      </c>
      <c r="K46" s="24">
        <f>ROUND(COUNTIF(Table1[[#This Row],[แบบฝึก 3.1]:[ท้ายบท 3]],"&lt;&gt;ยังไม่ส่ง")*3/2+IF(Table1[[#This Row],[Quiz 3]]&lt;&gt;"ยังไม่ส่ง",Table1[[#This Row],[Quiz 3]]*2/10,0),0)</f>
        <v>3</v>
      </c>
      <c r="L46" s="12">
        <f>Table1[[#This Row],[บท 1 '[10']]]+Table1[[#This Row],[บท 2 '[10']]]+Table1[[#This Row],[บท 3 '[5']]]</f>
        <v>22</v>
      </c>
      <c r="M46" s="12">
        <f>IF(Table1[[#This Row],[ซ่อมแล้วกลางภาค]]="ซ่อมแล้ว",10,Table1[[#This Row],[MID '[20']2]])</f>
        <v>16</v>
      </c>
      <c r="N46" s="28">
        <f>ROUND(COUNTIF(Table1[[#This Row],[แบบฝึก 4.1]:[ท้ายบท 4]],"&lt;&gt;ยังไม่ส่ง")*8/2+IF(Table1[[#This Row],[Quiz 4]]&lt;&gt;"ยังไม่ส่ง",Table1[[#This Row],[Quiz 4]]*2/10,0),0)</f>
        <v>4</v>
      </c>
      <c r="O46" s="12">
        <v>5</v>
      </c>
      <c r="P46" s="12">
        <f>ROUND(COUNTIF(Table1[[#This Row],[แบบฝึก 5.1]:[ท้ายบท 5]],"&lt;&gt;ยังไม่ส่ง")*8/3+IF(Table1[[#This Row],[Quiz 5]]&lt;&gt;"ยังไม่ส่ง",Table1[[#This Row],[Quiz 5]]*2/10,0),0)</f>
        <v>8</v>
      </c>
      <c r="Q46" s="12">
        <f>Table1[[#This Row],[บท 4 '[10']]]+Table1[[#This Row],[นำเสนอ '[5']]]+Table1[[#This Row],[บท 5 '[10']]]</f>
        <v>17</v>
      </c>
      <c r="R46" s="12">
        <f>Table1[[#This Row],[ก่อนกลางภาค '[25']]]+Table1[[#This Row],[กลางภาค '[20']]]+Table1[[#This Row],[หลังกลางภาค '[25']]]</f>
        <v>55</v>
      </c>
      <c r="S46" s="12"/>
      <c r="T46" s="12">
        <f>Table1[[#This Row],[ปลายภาค '[30']]]+Table1[[#This Row],[ก่อนปลายภาค '[70']]]</f>
        <v>55</v>
      </c>
      <c r="U46" s="11">
        <f t="shared" si="0"/>
        <v>1.5</v>
      </c>
      <c r="V46" s="5" t="str">
        <f>IF(_xlfn.XLOOKUP(Table1[[#This Row],[email]],กิจกรรม_11[Email],กิจกรรม_11[Completion time],0)&lt;&gt;0,"ส่งแล้ว","ยังไม่ส่ง")</f>
        <v>ส่งแล้ว</v>
      </c>
      <c r="W46" s="5" t="str">
        <f>IF(_xlfn.XLOOKUP(Table1[[#This Row],[email]],แบบฝึก_11[Email],แบบฝึก_11[Completion time],0)&lt;&gt;0,"ส่งแล้ว","ยังไม่ส่ง")</f>
        <v>ส่งแล้ว</v>
      </c>
      <c r="X46" s="5" t="str">
        <f>IF(_xlfn.XLOOKUP(Table1[[#This Row],[email]],แบบฝึก_12[Email],แบบฝึก_12[Completion time],0)&lt;&gt;0,"ส่งแล้ว","ยังไม่ส่ง")</f>
        <v>ส่งแล้ว</v>
      </c>
      <c r="Y46" s="5">
        <f>_xlfn.XLOOKUP(Table1[[#This Row],[email]],ท้ายบท_1[Email],ท้ายบท_1[Total points],"ยังไม่ส่ง")</f>
        <v>22</v>
      </c>
      <c r="Z46" s="4">
        <f>_xlfn.XLOOKUP(Table1[[#This Row],[email]],Quiz_1[Email],Quiz_1[Total points],"ยังไม่ส่ง")</f>
        <v>10</v>
      </c>
      <c r="AA46" s="5" t="str">
        <f>IF(_xlfn.XLOOKUP(Table1[[#This Row],[email]],แบบฝึก_21[Email],แบบฝึก_21[Completion time],0)&lt;&gt;0,"ส่งแล้ว","ยังไม่ส่ง")</f>
        <v>ส่งแล้ว</v>
      </c>
      <c r="AB46" s="5" t="str">
        <f>IF(_xlfn.XLOOKUP(Table1[[#This Row],[email]],แบบฝึก_22[Email],แบบฝึก_22[Completion time],0)&lt;&gt;0,"ส่งแล้ว","ยังไม่ส่ง")</f>
        <v>ส่งแล้ว</v>
      </c>
      <c r="AC46" s="5">
        <f>_xlfn.XLOOKUP(Table1[[#This Row],[email]],ท้ายบท_2[Email],ท้ายบท_2[Total points],"ยังไม่ส่ง")</f>
        <v>15</v>
      </c>
      <c r="AD46" s="5">
        <f>_xlfn.XLOOKUP(Table1[[#This Row],[email]],Quiz_2[Email],Quiz_2[Total points],"ยังไม่ส่ง")</f>
        <v>7</v>
      </c>
      <c r="AE46" s="5" t="str">
        <f>IF(_xlfn.XLOOKUP(Table1[[#This Row],[email]],แบบฝึก_31[Email],แบบฝึก_31[Completion time],0)&lt;&gt;0,"ส่งแล้ว","ยังไม่ส่ง")</f>
        <v>ส่งแล้ว</v>
      </c>
      <c r="AF46" s="5">
        <f>_xlfn.XLOOKUP(Table1[[#This Row],[email]],ท้ายบท_3[Email],ท้ายบท_3[Total points],"ยังไม่ส่ง")</f>
        <v>11</v>
      </c>
      <c r="AG46" s="5" t="str">
        <f>_xlfn.XLOOKUP(Table1[[#This Row],[email]],Quiz_3[Email],Quiz_3[Total points],"ยังไม่ส่ง")</f>
        <v>ยังไม่ส่ง</v>
      </c>
      <c r="AH46" s="12">
        <v>24</v>
      </c>
      <c r="AI46" s="14">
        <v>8</v>
      </c>
      <c r="AJ46" s="12">
        <f>ROUND((Table1[[#This Row],[mid '[20']]]+Table1[[#This Row],[mid '[10']]])/2,0)</f>
        <v>16</v>
      </c>
      <c r="AK46" s="5" t="str">
        <f>IF(_xlfn.XLOOKUP(Table1[[#This Row],[email]],แบบฝึก_41[Email],แบบฝึก_41[Completion time],0)&lt;&gt;0,"ส่งแล้ว","ยังไม่ส่ง")</f>
        <v>ยังไม่ส่ง</v>
      </c>
      <c r="AL46" s="5" t="str">
        <f>IF(_xlfn.XLOOKUP(Table1[[#This Row],[email]],ท้ายบท_4[Email],ท้ายบท_4[Total points],"ยังไม่ส่ง")&lt;&gt;0,"ส่งแล้ว","ยังไม่ส่ง")</f>
        <v>ส่งแล้ว</v>
      </c>
      <c r="AM46" s="5" t="str">
        <f>_xlfn.XLOOKUP(Table1[[#This Row],[email]],Quiz_4[Email],Quiz_4[Total points],"ยังไม่ส่ง")</f>
        <v>ยังไม่ส่ง</v>
      </c>
      <c r="AN46" s="5" t="str">
        <f>IF(_xlfn.XLOOKUP(Table1[[#This Row],[email]],แบบฝึก_51[Email],แบบฝึก_51[Completion time],0)&lt;&gt;0,"ส่งแล้ว","ยังไม่ส่ง")</f>
        <v>ส่งแล้ว</v>
      </c>
      <c r="AO46" s="5" t="str">
        <f>IF(_xlfn.XLOOKUP(Table1[[#This Row],[email]],แบบฝึก_52[Email],แบบฝึก_52[Completion time],0)&lt;&gt;0,"ส่งแล้ว","ยังไม่ส่ง")</f>
        <v>ส่งแล้ว</v>
      </c>
      <c r="AP46" s="5">
        <f>_xlfn.XLOOKUP(Table1[[#This Row],[email]],ท้ายบท_5[Email],ท้ายบท_5[Total points],"ยังไม่ส่ง")</f>
        <v>16</v>
      </c>
      <c r="AQ46" s="5" t="str">
        <f>_xlfn.XLOOKUP(Table1[[#This Row],[email]],Quiz_5[Email],Quiz_5[Total points],"ยังไม่ส่ง")</f>
        <v>ยังไม่ส่ง</v>
      </c>
      <c r="AR46" s="37"/>
      <c r="AS46" s="4" t="str">
        <f>IF(M46&lt;10,"ยังไม่ซ่อม",IF(Table1[[#This Row],[ซ่อมแล้วกลางภาค]]="ซ่อมแล้ว","ซ่อมแล้ว","ไม่ต้องซ่อม"))</f>
        <v>ไม่ต้องซ่อม</v>
      </c>
      <c r="BN46"/>
      <c r="BO46"/>
      <c r="BP46"/>
      <c r="BQ46"/>
    </row>
    <row r="47" spans="1:69" ht="19.5" x14ac:dyDescent="0.4">
      <c r="A47" s="21">
        <v>46</v>
      </c>
      <c r="B47" s="4">
        <v>2</v>
      </c>
      <c r="C47" s="4">
        <v>16</v>
      </c>
      <c r="D47" s="4" t="s">
        <v>32483</v>
      </c>
      <c r="E47" s="4" t="s">
        <v>32346</v>
      </c>
      <c r="F47" s="4" t="s">
        <v>32484</v>
      </c>
      <c r="G47" s="4" t="s">
        <v>32485</v>
      </c>
      <c r="H47" s="4" t="s">
        <v>885</v>
      </c>
      <c r="I47" s="24">
        <f>ROUND(COUNTIF(Table1[[#This Row],[กิจกรรม 1.1]:[ท้ายบท 1]],"&lt;&gt;ยังไม่ส่ง")*2+IF(Table1[[#This Row],[Quiz 1]]&lt;&gt;"ยังไม่ส่ง",Table1[[#This Row],[Quiz 1]]*2/10,0),0)</f>
        <v>9</v>
      </c>
      <c r="J47" s="24">
        <f>ROUND(COUNTIF(Table1[[#This Row],[แบบฝึก 2.1]:[ท้ายบท 2]],"&lt;&gt;ยังไม่ส่ง")*8/3+IF(Table1[[#This Row],[Quiz 2]]&lt;&gt;"ยังไม่ส่ง",Table1[[#This Row],[Quiz 2]]*2/10,0),0)</f>
        <v>8</v>
      </c>
      <c r="K47" s="24">
        <f>ROUND(COUNTIF(Table1[[#This Row],[แบบฝึก 3.1]:[ท้ายบท 3]],"&lt;&gt;ยังไม่ส่ง")*3/2+IF(Table1[[#This Row],[Quiz 3]]&lt;&gt;"ยังไม่ส่ง",Table1[[#This Row],[Quiz 3]]*2/10,0),0)</f>
        <v>4</v>
      </c>
      <c r="L47" s="12">
        <f>Table1[[#This Row],[บท 1 '[10']]]+Table1[[#This Row],[บท 2 '[10']]]+Table1[[#This Row],[บท 3 '[5']]]</f>
        <v>21</v>
      </c>
      <c r="M47" s="12">
        <f>IF(Table1[[#This Row],[ซ่อมแล้วกลางภาค]]="ซ่อมแล้ว",10,Table1[[#This Row],[MID '[20']2]])</f>
        <v>9</v>
      </c>
      <c r="N47" s="28">
        <f>ROUND(COUNTIF(Table1[[#This Row],[แบบฝึก 4.1]:[ท้ายบท 4]],"&lt;&gt;ยังไม่ส่ง")*8/2+IF(Table1[[#This Row],[Quiz 4]]&lt;&gt;"ยังไม่ส่ง",Table1[[#This Row],[Quiz 4]]*2/10,0),0)</f>
        <v>5</v>
      </c>
      <c r="O47" s="12">
        <v>5</v>
      </c>
      <c r="P47" s="12">
        <f>ROUND(COUNTIF(Table1[[#This Row],[แบบฝึก 5.1]:[ท้ายบท 5]],"&lt;&gt;ยังไม่ส่ง")*8/3+IF(Table1[[#This Row],[Quiz 5]]&lt;&gt;"ยังไม่ส่ง",Table1[[#This Row],[Quiz 5]]*2/10,0),0)</f>
        <v>9</v>
      </c>
      <c r="Q47" s="12">
        <f>Table1[[#This Row],[บท 4 '[10']]]+Table1[[#This Row],[นำเสนอ '[5']]]+Table1[[#This Row],[บท 5 '[10']]]</f>
        <v>19</v>
      </c>
      <c r="R47" s="12">
        <f>Table1[[#This Row],[ก่อนกลางภาค '[25']]]+Table1[[#This Row],[กลางภาค '[20']]]+Table1[[#This Row],[หลังกลางภาค '[25']]]</f>
        <v>49</v>
      </c>
      <c r="S47" s="12"/>
      <c r="T47" s="12">
        <f>Table1[[#This Row],[ปลายภาค '[30']]]+Table1[[#This Row],[ก่อนปลายภาค '[70']]]</f>
        <v>49</v>
      </c>
      <c r="U47" s="11">
        <f t="shared" si="0"/>
        <v>0</v>
      </c>
      <c r="V47" s="5" t="str">
        <f>IF(_xlfn.XLOOKUP(Table1[[#This Row],[email]],กิจกรรม_11[Email],กิจกรรม_11[Completion time],0)&lt;&gt;0,"ส่งแล้ว","ยังไม่ส่ง")</f>
        <v>ส่งแล้ว</v>
      </c>
      <c r="W47" s="5" t="str">
        <f>IF(_xlfn.XLOOKUP(Table1[[#This Row],[email]],แบบฝึก_11[Email],แบบฝึก_11[Completion time],0)&lt;&gt;0,"ส่งแล้ว","ยังไม่ส่ง")</f>
        <v>ส่งแล้ว</v>
      </c>
      <c r="X47" s="5" t="str">
        <f>IF(_xlfn.XLOOKUP(Table1[[#This Row],[email]],แบบฝึก_12[Email],แบบฝึก_12[Completion time],0)&lt;&gt;0,"ส่งแล้ว","ยังไม่ส่ง")</f>
        <v>ส่งแล้ว</v>
      </c>
      <c r="Y47" s="5">
        <f>_xlfn.XLOOKUP(Table1[[#This Row],[email]],ท้ายบท_1[Email],ท้ายบท_1[Total points],"ยังไม่ส่ง")</f>
        <v>21</v>
      </c>
      <c r="Z47" s="4">
        <f>_xlfn.XLOOKUP(Table1[[#This Row],[email]],Quiz_1[Email],Quiz_1[Total points],"ยังไม่ส่ง")</f>
        <v>6</v>
      </c>
      <c r="AA47" s="5" t="str">
        <f>IF(_xlfn.XLOOKUP(Table1[[#This Row],[email]],แบบฝึก_21[Email],แบบฝึก_21[Completion time],0)&lt;&gt;0,"ส่งแล้ว","ยังไม่ส่ง")</f>
        <v>ส่งแล้ว</v>
      </c>
      <c r="AB47" s="5" t="str">
        <f>IF(_xlfn.XLOOKUP(Table1[[#This Row],[email]],แบบฝึก_22[Email],แบบฝึก_22[Completion time],0)&lt;&gt;0,"ส่งแล้ว","ยังไม่ส่ง")</f>
        <v>ส่งแล้ว</v>
      </c>
      <c r="AC47" s="5">
        <f>_xlfn.XLOOKUP(Table1[[#This Row],[email]],ท้ายบท_2[Email],ท้ายบท_2[Total points],"ยังไม่ส่ง")</f>
        <v>12</v>
      </c>
      <c r="AD47" s="5" t="str">
        <f>_xlfn.XLOOKUP(Table1[[#This Row],[email]],Quiz_2[Email],Quiz_2[Total points],"ยังไม่ส่ง")</f>
        <v>ยังไม่ส่ง</v>
      </c>
      <c r="AE47" s="5" t="str">
        <f>IF(_xlfn.XLOOKUP(Table1[[#This Row],[email]],แบบฝึก_31[Email],แบบฝึก_31[Completion time],0)&lt;&gt;0,"ส่งแล้ว","ยังไม่ส่ง")</f>
        <v>ส่งแล้ว</v>
      </c>
      <c r="AF47" s="5">
        <f>_xlfn.XLOOKUP(Table1[[#This Row],[email]],ท้ายบท_3[Email],ท้ายบท_3[Total points],"ยังไม่ส่ง")</f>
        <v>10</v>
      </c>
      <c r="AG47" s="5">
        <f>_xlfn.XLOOKUP(Table1[[#This Row],[email]],Quiz_3[Email],Quiz_3[Total points],"ยังไม่ส่ง")</f>
        <v>6</v>
      </c>
      <c r="AH47" s="12">
        <v>12</v>
      </c>
      <c r="AI47" s="14">
        <v>6</v>
      </c>
      <c r="AJ47" s="12">
        <f>ROUND((Table1[[#This Row],[mid '[20']]]+Table1[[#This Row],[mid '[10']]])/2,0)</f>
        <v>9</v>
      </c>
      <c r="AK47" s="5" t="str">
        <f>IF(_xlfn.XLOOKUP(Table1[[#This Row],[email]],แบบฝึก_41[Email],แบบฝึก_41[Completion time],0)&lt;&gt;0,"ส่งแล้ว","ยังไม่ส่ง")</f>
        <v>ส่งแล้ว</v>
      </c>
      <c r="AL47" s="5" t="str">
        <f>IF(_xlfn.XLOOKUP(Table1[[#This Row],[email]],ท้ายบท_4[Email],ท้ายบท_4[Total points],"ยังไม่ส่ง")&lt;&gt;0,"ส่งแล้ว","ยังไม่ส่ง")</f>
        <v>ยังไม่ส่ง</v>
      </c>
      <c r="AM47" s="5">
        <f>_xlfn.XLOOKUP(Table1[[#This Row],[email]],Quiz_4[Email],Quiz_4[Total points],"ยังไม่ส่ง")</f>
        <v>7</v>
      </c>
      <c r="AN47" s="5" t="str">
        <f>IF(_xlfn.XLOOKUP(Table1[[#This Row],[email]],แบบฝึก_51[Email],แบบฝึก_51[Completion time],0)&lt;&gt;0,"ส่งแล้ว","ยังไม่ส่ง")</f>
        <v>ส่งแล้ว</v>
      </c>
      <c r="AO47" s="5" t="str">
        <f>IF(_xlfn.XLOOKUP(Table1[[#This Row],[email]],แบบฝึก_52[Email],แบบฝึก_52[Completion time],0)&lt;&gt;0,"ส่งแล้ว","ยังไม่ส่ง")</f>
        <v>ส่งแล้ว</v>
      </c>
      <c r="AP47" s="5">
        <f>_xlfn.XLOOKUP(Table1[[#This Row],[email]],ท้ายบท_5[Email],ท้ายบท_5[Total points],"ยังไม่ส่ง")</f>
        <v>16</v>
      </c>
      <c r="AQ47" s="5">
        <f>_xlfn.XLOOKUP(Table1[[#This Row],[email]],Quiz_5[Email],Quiz_5[Total points],"ยังไม่ส่ง")</f>
        <v>6</v>
      </c>
      <c r="AR47" s="37"/>
      <c r="AS47" s="4" t="str">
        <f>IF(M47&lt;10,"ยังไม่ซ่อม",IF(Table1[[#This Row],[ซ่อมแล้วกลางภาค]]="ซ่อมแล้ว","ซ่อมแล้ว","ไม่ต้องซ่อม"))</f>
        <v>ยังไม่ซ่อม</v>
      </c>
      <c r="BN47"/>
      <c r="BO47"/>
      <c r="BP47"/>
      <c r="BQ47"/>
    </row>
    <row r="48" spans="1:69" ht="19.5" x14ac:dyDescent="0.4">
      <c r="A48" s="21">
        <v>47</v>
      </c>
      <c r="B48" s="4">
        <v>2</v>
      </c>
      <c r="C48" s="4">
        <v>17</v>
      </c>
      <c r="D48" s="4" t="s">
        <v>32486</v>
      </c>
      <c r="E48" s="4" t="s">
        <v>32346</v>
      </c>
      <c r="F48" s="4" t="s">
        <v>32487</v>
      </c>
      <c r="G48" s="4" t="s">
        <v>32488</v>
      </c>
      <c r="H48" s="4" t="s">
        <v>904</v>
      </c>
      <c r="I48" s="24">
        <f>ROUND(COUNTIF(Table1[[#This Row],[กิจกรรม 1.1]:[ท้ายบท 1]],"&lt;&gt;ยังไม่ส่ง")*2+IF(Table1[[#This Row],[Quiz 1]]&lt;&gt;"ยังไม่ส่ง",Table1[[#This Row],[Quiz 1]]*2/10,0),0)</f>
        <v>10</v>
      </c>
      <c r="J48" s="24">
        <f>ROUND(COUNTIF(Table1[[#This Row],[แบบฝึก 2.1]:[ท้ายบท 2]],"&lt;&gt;ยังไม่ส่ง")*8/3+IF(Table1[[#This Row],[Quiz 2]]&lt;&gt;"ยังไม่ส่ง",Table1[[#This Row],[Quiz 2]]*2/10,0),0)</f>
        <v>10</v>
      </c>
      <c r="K48" s="24">
        <f>ROUND(COUNTIF(Table1[[#This Row],[แบบฝึก 3.1]:[ท้ายบท 3]],"&lt;&gt;ยังไม่ส่ง")*3/2+IF(Table1[[#This Row],[Quiz 3]]&lt;&gt;"ยังไม่ส่ง",Table1[[#This Row],[Quiz 3]]*2/10,0),0)</f>
        <v>5</v>
      </c>
      <c r="L48" s="12">
        <f>Table1[[#This Row],[บท 1 '[10']]]+Table1[[#This Row],[บท 2 '[10']]]+Table1[[#This Row],[บท 3 '[5']]]</f>
        <v>25</v>
      </c>
      <c r="M48" s="12">
        <f>IF(Table1[[#This Row],[ซ่อมแล้วกลางภาค]]="ซ่อมแล้ว",10,Table1[[#This Row],[MID '[20']2]])</f>
        <v>16</v>
      </c>
      <c r="N48" s="28">
        <f>ROUND(COUNTIF(Table1[[#This Row],[แบบฝึก 4.1]:[ท้ายบท 4]],"&lt;&gt;ยังไม่ส่ง")*8/2+IF(Table1[[#This Row],[Quiz 4]]&lt;&gt;"ยังไม่ส่ง",Table1[[#This Row],[Quiz 4]]*2/10,0),0)</f>
        <v>9</v>
      </c>
      <c r="O48" s="12">
        <v>5</v>
      </c>
      <c r="P48" s="12">
        <f>ROUND(COUNTIF(Table1[[#This Row],[แบบฝึก 5.1]:[ท้ายบท 5]],"&lt;&gt;ยังไม่ส่ง")*8/3+IF(Table1[[#This Row],[Quiz 5]]&lt;&gt;"ยังไม่ส่ง",Table1[[#This Row],[Quiz 5]]*2/10,0),0)</f>
        <v>9</v>
      </c>
      <c r="Q48" s="12">
        <f>Table1[[#This Row],[บท 4 '[10']]]+Table1[[#This Row],[นำเสนอ '[5']]]+Table1[[#This Row],[บท 5 '[10']]]</f>
        <v>23</v>
      </c>
      <c r="R48" s="12">
        <f>Table1[[#This Row],[ก่อนกลางภาค '[25']]]+Table1[[#This Row],[กลางภาค '[20']]]+Table1[[#This Row],[หลังกลางภาค '[25']]]</f>
        <v>64</v>
      </c>
      <c r="S48" s="12"/>
      <c r="T48" s="12">
        <f>Table1[[#This Row],[ปลายภาค '[30']]]+Table1[[#This Row],[ก่อนปลายภาค '[70']]]</f>
        <v>64</v>
      </c>
      <c r="U48" s="11">
        <f t="shared" si="0"/>
        <v>2</v>
      </c>
      <c r="V48" s="5" t="str">
        <f>IF(_xlfn.XLOOKUP(Table1[[#This Row],[email]],กิจกรรม_11[Email],กิจกรรม_11[Completion time],0)&lt;&gt;0,"ส่งแล้ว","ยังไม่ส่ง")</f>
        <v>ส่งแล้ว</v>
      </c>
      <c r="W48" s="5" t="str">
        <f>IF(_xlfn.XLOOKUP(Table1[[#This Row],[email]],แบบฝึก_11[Email],แบบฝึก_11[Completion time],0)&lt;&gt;0,"ส่งแล้ว","ยังไม่ส่ง")</f>
        <v>ส่งแล้ว</v>
      </c>
      <c r="X48" s="5" t="str">
        <f>IF(_xlfn.XLOOKUP(Table1[[#This Row],[email]],แบบฝึก_12[Email],แบบฝึก_12[Completion time],0)&lt;&gt;0,"ส่งแล้ว","ยังไม่ส่ง")</f>
        <v>ส่งแล้ว</v>
      </c>
      <c r="Y48" s="5">
        <f>_xlfn.XLOOKUP(Table1[[#This Row],[email]],ท้ายบท_1[Email],ท้ายบท_1[Total points],"ยังไม่ส่ง")</f>
        <v>19</v>
      </c>
      <c r="Z48" s="4">
        <f>_xlfn.XLOOKUP(Table1[[#This Row],[email]],Quiz_1[Email],Quiz_1[Total points],"ยังไม่ส่ง")</f>
        <v>8</v>
      </c>
      <c r="AA48" s="5" t="str">
        <f>IF(_xlfn.XLOOKUP(Table1[[#This Row],[email]],แบบฝึก_21[Email],แบบฝึก_21[Completion time],0)&lt;&gt;0,"ส่งแล้ว","ยังไม่ส่ง")</f>
        <v>ส่งแล้ว</v>
      </c>
      <c r="AB48" s="5" t="str">
        <f>IF(_xlfn.XLOOKUP(Table1[[#This Row],[email]],แบบฝึก_22[Email],แบบฝึก_22[Completion time],0)&lt;&gt;0,"ส่งแล้ว","ยังไม่ส่ง")</f>
        <v>ส่งแล้ว</v>
      </c>
      <c r="AC48" s="5">
        <f>_xlfn.XLOOKUP(Table1[[#This Row],[email]],ท้ายบท_2[Email],ท้ายบท_2[Total points],"ยังไม่ส่ง")</f>
        <v>13</v>
      </c>
      <c r="AD48" s="5">
        <f>_xlfn.XLOOKUP(Table1[[#This Row],[email]],Quiz_2[Email],Quiz_2[Total points],"ยังไม่ส่ง")</f>
        <v>8</v>
      </c>
      <c r="AE48" s="5" t="str">
        <f>IF(_xlfn.XLOOKUP(Table1[[#This Row],[email]],แบบฝึก_31[Email],แบบฝึก_31[Completion time],0)&lt;&gt;0,"ส่งแล้ว","ยังไม่ส่ง")</f>
        <v>ส่งแล้ว</v>
      </c>
      <c r="AF48" s="5">
        <f>_xlfn.XLOOKUP(Table1[[#This Row],[email]],ท้ายบท_3[Email],ท้ายบท_3[Total points],"ยังไม่ส่ง")</f>
        <v>9</v>
      </c>
      <c r="AG48" s="5">
        <f>_xlfn.XLOOKUP(Table1[[#This Row],[email]],Quiz_3[Email],Quiz_3[Total points],"ยังไม่ส่ง")</f>
        <v>10</v>
      </c>
      <c r="AH48" s="12">
        <v>24</v>
      </c>
      <c r="AI48" s="14">
        <v>8</v>
      </c>
      <c r="AJ48" s="12">
        <f>ROUND((Table1[[#This Row],[mid '[20']]]+Table1[[#This Row],[mid '[10']]])/2,0)</f>
        <v>16</v>
      </c>
      <c r="AK48" s="5" t="str">
        <f>IF(_xlfn.XLOOKUP(Table1[[#This Row],[email]],แบบฝึก_41[Email],แบบฝึก_41[Completion time],0)&lt;&gt;0,"ส่งแล้ว","ยังไม่ส่ง")</f>
        <v>ส่งแล้ว</v>
      </c>
      <c r="AL48" s="5" t="str">
        <f>IF(_xlfn.XLOOKUP(Table1[[#This Row],[email]],ท้ายบท_4[Email],ท้ายบท_4[Total points],"ยังไม่ส่ง")&lt;&gt;0,"ส่งแล้ว","ยังไม่ส่ง")</f>
        <v>ส่งแล้ว</v>
      </c>
      <c r="AM48" s="5">
        <f>_xlfn.XLOOKUP(Table1[[#This Row],[email]],Quiz_4[Email],Quiz_4[Total points],"ยังไม่ส่ง")</f>
        <v>7</v>
      </c>
      <c r="AN48" s="5" t="str">
        <f>IF(_xlfn.XLOOKUP(Table1[[#This Row],[email]],แบบฝึก_51[Email],แบบฝึก_51[Completion time],0)&lt;&gt;0,"ส่งแล้ว","ยังไม่ส่ง")</f>
        <v>ส่งแล้ว</v>
      </c>
      <c r="AO48" s="5" t="str">
        <f>IF(_xlfn.XLOOKUP(Table1[[#This Row],[email]],แบบฝึก_52[Email],แบบฝึก_52[Completion time],0)&lt;&gt;0,"ส่งแล้ว","ยังไม่ส่ง")</f>
        <v>ส่งแล้ว</v>
      </c>
      <c r="AP48" s="5">
        <f>_xlfn.XLOOKUP(Table1[[#This Row],[email]],ท้ายบท_5[Email],ท้ายบท_5[Total points],"ยังไม่ส่ง")</f>
        <v>16</v>
      </c>
      <c r="AQ48" s="5">
        <f>_xlfn.XLOOKUP(Table1[[#This Row],[email]],Quiz_5[Email],Quiz_5[Total points],"ยังไม่ส่ง")</f>
        <v>7</v>
      </c>
      <c r="AR48" s="37"/>
      <c r="AS48" s="4" t="str">
        <f>IF(M48&lt;10,"ยังไม่ซ่อม",IF(Table1[[#This Row],[ซ่อมแล้วกลางภาค]]="ซ่อมแล้ว","ซ่อมแล้ว","ไม่ต้องซ่อม"))</f>
        <v>ไม่ต้องซ่อม</v>
      </c>
      <c r="BN48"/>
      <c r="BO48"/>
      <c r="BP48"/>
      <c r="BQ48"/>
    </row>
    <row r="49" spans="1:69" ht="19.5" x14ac:dyDescent="0.4">
      <c r="A49" s="21">
        <v>48</v>
      </c>
      <c r="B49" s="4">
        <v>2</v>
      </c>
      <c r="C49" s="4">
        <v>18</v>
      </c>
      <c r="D49" s="4" t="s">
        <v>32489</v>
      </c>
      <c r="E49" s="4" t="s">
        <v>32346</v>
      </c>
      <c r="F49" s="4" t="s">
        <v>32490</v>
      </c>
      <c r="G49" s="4" t="s">
        <v>32491</v>
      </c>
      <c r="H49" s="4" t="s">
        <v>5514</v>
      </c>
      <c r="I49" s="24">
        <f>ROUND(COUNTIF(Table1[[#This Row],[กิจกรรม 1.1]:[ท้ายบท 1]],"&lt;&gt;ยังไม่ส่ง")*2+IF(Table1[[#This Row],[Quiz 1]]&lt;&gt;"ยังไม่ส่ง",Table1[[#This Row],[Quiz 1]]*2/10,0),0)</f>
        <v>9</v>
      </c>
      <c r="J49" s="24">
        <f>ROUND(COUNTIF(Table1[[#This Row],[แบบฝึก 2.1]:[ท้ายบท 2]],"&lt;&gt;ยังไม่ส่ง")*8/3+IF(Table1[[#This Row],[Quiz 2]]&lt;&gt;"ยังไม่ส่ง",Table1[[#This Row],[Quiz 2]]*2/10,0),0)</f>
        <v>8</v>
      </c>
      <c r="K49" s="24">
        <f>ROUND(COUNTIF(Table1[[#This Row],[แบบฝึก 3.1]:[ท้ายบท 3]],"&lt;&gt;ยังไม่ส่ง")*3/2+IF(Table1[[#This Row],[Quiz 3]]&lt;&gt;"ยังไม่ส่ง",Table1[[#This Row],[Quiz 3]]*2/10,0),0)</f>
        <v>4</v>
      </c>
      <c r="L49" s="12">
        <f>Table1[[#This Row],[บท 1 '[10']]]+Table1[[#This Row],[บท 2 '[10']]]+Table1[[#This Row],[บท 3 '[5']]]</f>
        <v>21</v>
      </c>
      <c r="M49" s="12">
        <f>IF(Table1[[#This Row],[ซ่อมแล้วกลางภาค]]="ซ่อมแล้ว",10,Table1[[#This Row],[MID '[20']2]])</f>
        <v>14</v>
      </c>
      <c r="N49" s="28">
        <f>ROUND(COUNTIF(Table1[[#This Row],[แบบฝึก 4.1]:[ท้ายบท 4]],"&lt;&gt;ยังไม่ส่ง")*8/2+IF(Table1[[#This Row],[Quiz 4]]&lt;&gt;"ยังไม่ส่ง",Table1[[#This Row],[Quiz 4]]*2/10,0),0)</f>
        <v>6</v>
      </c>
      <c r="O49" s="12">
        <v>5</v>
      </c>
      <c r="P49" s="12">
        <f>ROUND(COUNTIF(Table1[[#This Row],[แบบฝึก 5.1]:[ท้ายบท 5]],"&lt;&gt;ยังไม่ส่ง")*8/3+IF(Table1[[#This Row],[Quiz 5]]&lt;&gt;"ยังไม่ส่ง",Table1[[#This Row],[Quiz 5]]*2/10,0),0)</f>
        <v>8</v>
      </c>
      <c r="Q49" s="12">
        <f>Table1[[#This Row],[บท 4 '[10']]]+Table1[[#This Row],[นำเสนอ '[5']]]+Table1[[#This Row],[บท 5 '[10']]]</f>
        <v>19</v>
      </c>
      <c r="R49" s="12">
        <f>Table1[[#This Row],[ก่อนกลางภาค '[25']]]+Table1[[#This Row],[กลางภาค '[20']]]+Table1[[#This Row],[หลังกลางภาค '[25']]]</f>
        <v>54</v>
      </c>
      <c r="S49" s="12"/>
      <c r="T49" s="12">
        <f>Table1[[#This Row],[ปลายภาค '[30']]]+Table1[[#This Row],[ก่อนปลายภาค '[70']]]</f>
        <v>54</v>
      </c>
      <c r="U49" s="11">
        <f t="shared" si="0"/>
        <v>1</v>
      </c>
      <c r="V49" s="5" t="str">
        <f>IF(_xlfn.XLOOKUP(Table1[[#This Row],[email]],กิจกรรม_11[Email],กิจกรรม_11[Completion time],0)&lt;&gt;0,"ส่งแล้ว","ยังไม่ส่ง")</f>
        <v>ส่งแล้ว</v>
      </c>
      <c r="W49" s="5" t="str">
        <f>IF(_xlfn.XLOOKUP(Table1[[#This Row],[email]],แบบฝึก_11[Email],แบบฝึก_11[Completion time],0)&lt;&gt;0,"ส่งแล้ว","ยังไม่ส่ง")</f>
        <v>ส่งแล้ว</v>
      </c>
      <c r="X49" s="5" t="str">
        <f>IF(_xlfn.XLOOKUP(Table1[[#This Row],[email]],แบบฝึก_12[Email],แบบฝึก_12[Completion time],0)&lt;&gt;0,"ส่งแล้ว","ยังไม่ส่ง")</f>
        <v>ส่งแล้ว</v>
      </c>
      <c r="Y49" s="5">
        <f>_xlfn.XLOOKUP(Table1[[#This Row],[email]],ท้ายบท_1[Email],ท้ายบท_1[Total points],"ยังไม่ส่ง")</f>
        <v>19</v>
      </c>
      <c r="Z49" s="4">
        <f>_xlfn.XLOOKUP(Table1[[#This Row],[email]],Quiz_1[Email],Quiz_1[Total points],"ยังไม่ส่ง")</f>
        <v>7</v>
      </c>
      <c r="AA49" s="5" t="str">
        <f>IF(_xlfn.XLOOKUP(Table1[[#This Row],[email]],แบบฝึก_21[Email],แบบฝึก_21[Completion time],0)&lt;&gt;0,"ส่งแล้ว","ยังไม่ส่ง")</f>
        <v>ส่งแล้ว</v>
      </c>
      <c r="AB49" s="5" t="str">
        <f>IF(_xlfn.XLOOKUP(Table1[[#This Row],[email]],แบบฝึก_22[Email],แบบฝึก_22[Completion time],0)&lt;&gt;0,"ส่งแล้ว","ยังไม่ส่ง")</f>
        <v>ส่งแล้ว</v>
      </c>
      <c r="AC49" s="5">
        <f>_xlfn.XLOOKUP(Table1[[#This Row],[email]],ท้ายบท_2[Email],ท้ายบท_2[Total points],"ยังไม่ส่ง")</f>
        <v>12</v>
      </c>
      <c r="AD49" s="5" t="str">
        <f>_xlfn.XLOOKUP(Table1[[#This Row],[email]],Quiz_2[Email],Quiz_2[Total points],"ยังไม่ส่ง")</f>
        <v>ยังไม่ส่ง</v>
      </c>
      <c r="AE49" s="5" t="str">
        <f>IF(_xlfn.XLOOKUP(Table1[[#This Row],[email]],แบบฝึก_31[Email],แบบฝึก_31[Completion time],0)&lt;&gt;0,"ส่งแล้ว","ยังไม่ส่ง")</f>
        <v>ส่งแล้ว</v>
      </c>
      <c r="AF49" s="5">
        <f>_xlfn.XLOOKUP(Table1[[#This Row],[email]],ท้ายบท_3[Email],ท้ายบท_3[Total points],"ยังไม่ส่ง")</f>
        <v>9</v>
      </c>
      <c r="AG49" s="5">
        <f>_xlfn.XLOOKUP(Table1[[#This Row],[email]],Quiz_3[Email],Quiz_3[Total points],"ยังไม่ส่ง")</f>
        <v>5</v>
      </c>
      <c r="AH49" s="12">
        <v>18</v>
      </c>
      <c r="AI49" s="14">
        <v>10</v>
      </c>
      <c r="AJ49" s="12">
        <f>ROUND((Table1[[#This Row],[mid '[20']]]+Table1[[#This Row],[mid '[10']]])/2,0)</f>
        <v>14</v>
      </c>
      <c r="AK49" s="5" t="str">
        <f>IF(_xlfn.XLOOKUP(Table1[[#This Row],[email]],แบบฝึก_41[Email],แบบฝึก_41[Completion time],0)&lt;&gt;0,"ส่งแล้ว","ยังไม่ส่ง")</f>
        <v>ส่งแล้ว</v>
      </c>
      <c r="AL49" s="5" t="str">
        <f>IF(_xlfn.XLOOKUP(Table1[[#This Row],[email]],ท้ายบท_4[Email],ท้ายบท_4[Total points],"ยังไม่ส่ง")&lt;&gt;0,"ส่งแล้ว","ยังไม่ส่ง")</f>
        <v>ยังไม่ส่ง</v>
      </c>
      <c r="AM49" s="5">
        <f>_xlfn.XLOOKUP(Table1[[#This Row],[email]],Quiz_4[Email],Quiz_4[Total points],"ยังไม่ส่ง")</f>
        <v>8</v>
      </c>
      <c r="AN49" s="5" t="str">
        <f>IF(_xlfn.XLOOKUP(Table1[[#This Row],[email]],แบบฝึก_51[Email],แบบฝึก_51[Completion time],0)&lt;&gt;0,"ส่งแล้ว","ยังไม่ส่ง")</f>
        <v>ส่งแล้ว</v>
      </c>
      <c r="AO49" s="5" t="str">
        <f>IF(_xlfn.XLOOKUP(Table1[[#This Row],[email]],แบบฝึก_52[Email],แบบฝึก_52[Completion time],0)&lt;&gt;0,"ส่งแล้ว","ยังไม่ส่ง")</f>
        <v>ส่งแล้ว</v>
      </c>
      <c r="AP49" s="5">
        <f>_xlfn.XLOOKUP(Table1[[#This Row],[email]],ท้ายบท_5[Email],ท้ายบท_5[Total points],"ยังไม่ส่ง")</f>
        <v>15</v>
      </c>
      <c r="AQ49" s="5" t="str">
        <f>_xlfn.XLOOKUP(Table1[[#This Row],[email]],Quiz_5[Email],Quiz_5[Total points],"ยังไม่ส่ง")</f>
        <v>ยังไม่ส่ง</v>
      </c>
      <c r="AR49" s="37"/>
      <c r="AS49" s="4" t="str">
        <f>IF(M49&lt;10,"ยังไม่ซ่อม",IF(Table1[[#This Row],[ซ่อมแล้วกลางภาค]]="ซ่อมแล้ว","ซ่อมแล้ว","ไม่ต้องซ่อม"))</f>
        <v>ไม่ต้องซ่อม</v>
      </c>
      <c r="BN49"/>
      <c r="BO49"/>
      <c r="BP49"/>
      <c r="BQ49"/>
    </row>
    <row r="50" spans="1:69" ht="19.5" x14ac:dyDescent="0.4">
      <c r="A50" s="21">
        <v>49</v>
      </c>
      <c r="B50" s="4">
        <v>2</v>
      </c>
      <c r="C50" s="4">
        <v>19</v>
      </c>
      <c r="D50" s="4" t="s">
        <v>32492</v>
      </c>
      <c r="E50" s="4" t="s">
        <v>32396</v>
      </c>
      <c r="F50" s="4" t="s">
        <v>32493</v>
      </c>
      <c r="G50" s="4" t="s">
        <v>32494</v>
      </c>
      <c r="H50" s="4" t="s">
        <v>1129</v>
      </c>
      <c r="I50" s="24">
        <f>ROUND(COUNTIF(Table1[[#This Row],[กิจกรรม 1.1]:[ท้ายบท 1]],"&lt;&gt;ยังไม่ส่ง")*2+IF(Table1[[#This Row],[Quiz 1]]&lt;&gt;"ยังไม่ส่ง",Table1[[#This Row],[Quiz 1]]*2/10,0),0)</f>
        <v>6</v>
      </c>
      <c r="J50" s="24">
        <f>ROUND(COUNTIF(Table1[[#This Row],[แบบฝึก 2.1]:[ท้ายบท 2]],"&lt;&gt;ยังไม่ส่ง")*8/3+IF(Table1[[#This Row],[Quiz 2]]&lt;&gt;"ยังไม่ส่ง",Table1[[#This Row],[Quiz 2]]*2/10,0),0)</f>
        <v>0</v>
      </c>
      <c r="K50" s="24">
        <f>ROUND(COUNTIF(Table1[[#This Row],[แบบฝึก 3.1]:[ท้ายบท 3]],"&lt;&gt;ยังไม่ส่ง")*3/2+IF(Table1[[#This Row],[Quiz 3]]&lt;&gt;"ยังไม่ส่ง",Table1[[#This Row],[Quiz 3]]*2/10,0),0)</f>
        <v>0</v>
      </c>
      <c r="L50" s="12">
        <f>Table1[[#This Row],[บท 1 '[10']]]+Table1[[#This Row],[บท 2 '[10']]]+Table1[[#This Row],[บท 3 '[5']]]</f>
        <v>6</v>
      </c>
      <c r="M50" s="12">
        <f>IF(Table1[[#This Row],[ซ่อมแล้วกลางภาค]]="ซ่อมแล้ว",10,Table1[[#This Row],[MID '[20']2]])</f>
        <v>11</v>
      </c>
      <c r="N50" s="28">
        <f>ROUND(COUNTIF(Table1[[#This Row],[แบบฝึก 4.1]:[ท้ายบท 4]],"&lt;&gt;ยังไม่ส่ง")*8/2+IF(Table1[[#This Row],[Quiz 4]]&lt;&gt;"ยังไม่ส่ง",Table1[[#This Row],[Quiz 4]]*2/10,0),0)</f>
        <v>4</v>
      </c>
      <c r="O50" s="12">
        <v>5</v>
      </c>
      <c r="P50" s="12">
        <f>ROUND(COUNTIF(Table1[[#This Row],[แบบฝึก 5.1]:[ท้ายบท 5]],"&lt;&gt;ยังไม่ส่ง")*8/3+IF(Table1[[#This Row],[Quiz 5]]&lt;&gt;"ยังไม่ส่ง",Table1[[#This Row],[Quiz 5]]*2/10,0),0)</f>
        <v>0</v>
      </c>
      <c r="Q50" s="12">
        <f>Table1[[#This Row],[บท 4 '[10']]]+Table1[[#This Row],[นำเสนอ '[5']]]+Table1[[#This Row],[บท 5 '[10']]]</f>
        <v>9</v>
      </c>
      <c r="R50" s="12">
        <f>Table1[[#This Row],[ก่อนกลางภาค '[25']]]+Table1[[#This Row],[กลางภาค '[20']]]+Table1[[#This Row],[หลังกลางภาค '[25']]]</f>
        <v>26</v>
      </c>
      <c r="S50" s="12"/>
      <c r="T50" s="12">
        <f>Table1[[#This Row],[ปลายภาค '[30']]]+Table1[[#This Row],[ก่อนปลายภาค '[70']]]</f>
        <v>26</v>
      </c>
      <c r="U50" s="11">
        <f t="shared" si="0"/>
        <v>0</v>
      </c>
      <c r="V50" s="5" t="str">
        <f>IF(_xlfn.XLOOKUP(Table1[[#This Row],[email]],กิจกรรม_11[Email],กิจกรรม_11[Completion time],0)&lt;&gt;0,"ส่งแล้ว","ยังไม่ส่ง")</f>
        <v>ส่งแล้ว</v>
      </c>
      <c r="W50" s="5" t="str">
        <f>IF(_xlfn.XLOOKUP(Table1[[#This Row],[email]],แบบฝึก_11[Email],แบบฝึก_11[Completion time],0)&lt;&gt;0,"ส่งแล้ว","ยังไม่ส่ง")</f>
        <v>ส่งแล้ว</v>
      </c>
      <c r="X50" s="5" t="str">
        <f>IF(_xlfn.XLOOKUP(Table1[[#This Row],[email]],แบบฝึก_12[Email],แบบฝึก_12[Completion time],0)&lt;&gt;0,"ส่งแล้ว","ยังไม่ส่ง")</f>
        <v>ยังไม่ส่ง</v>
      </c>
      <c r="Y50" s="5" t="str">
        <f>_xlfn.XLOOKUP(Table1[[#This Row],[email]],ท้ายบท_1[Email],ท้ายบท_1[Total points],"ยังไม่ส่ง")</f>
        <v>ยังไม่ส่ง</v>
      </c>
      <c r="Z50" s="4">
        <f>_xlfn.XLOOKUP(Table1[[#This Row],[email]],Quiz_1[Email],Quiz_1[Total points],"ยังไม่ส่ง")</f>
        <v>8</v>
      </c>
      <c r="AA50" s="5" t="str">
        <f>IF(_xlfn.XLOOKUP(Table1[[#This Row],[email]],แบบฝึก_21[Email],แบบฝึก_21[Completion time],0)&lt;&gt;0,"ส่งแล้ว","ยังไม่ส่ง")</f>
        <v>ยังไม่ส่ง</v>
      </c>
      <c r="AB50" s="5" t="str">
        <f>IF(_xlfn.XLOOKUP(Table1[[#This Row],[email]],แบบฝึก_22[Email],แบบฝึก_22[Completion time],0)&lt;&gt;0,"ส่งแล้ว","ยังไม่ส่ง")</f>
        <v>ยังไม่ส่ง</v>
      </c>
      <c r="AC50" s="5" t="str">
        <f>_xlfn.XLOOKUP(Table1[[#This Row],[email]],ท้ายบท_2[Email],ท้ายบท_2[Total points],"ยังไม่ส่ง")</f>
        <v>ยังไม่ส่ง</v>
      </c>
      <c r="AD50" s="5" t="str">
        <f>_xlfn.XLOOKUP(Table1[[#This Row],[email]],Quiz_2[Email],Quiz_2[Total points],"ยังไม่ส่ง")</f>
        <v>ยังไม่ส่ง</v>
      </c>
      <c r="AE50" s="5" t="str">
        <f>IF(_xlfn.XLOOKUP(Table1[[#This Row],[email]],แบบฝึก_31[Email],แบบฝึก_31[Completion time],0)&lt;&gt;0,"ส่งแล้ว","ยังไม่ส่ง")</f>
        <v>ยังไม่ส่ง</v>
      </c>
      <c r="AF50" s="5" t="str">
        <f>_xlfn.XLOOKUP(Table1[[#This Row],[email]],ท้ายบท_3[Email],ท้ายบท_3[Total points],"ยังไม่ส่ง")</f>
        <v>ยังไม่ส่ง</v>
      </c>
      <c r="AG50" s="5" t="str">
        <f>_xlfn.XLOOKUP(Table1[[#This Row],[email]],Quiz_3[Email],Quiz_3[Total points],"ยังไม่ส่ง")</f>
        <v>ยังไม่ส่ง</v>
      </c>
      <c r="AH50" s="12">
        <v>13</v>
      </c>
      <c r="AI50" s="14">
        <v>8</v>
      </c>
      <c r="AJ50" s="12">
        <f>ROUND((Table1[[#This Row],[mid '[20']]]+Table1[[#This Row],[mid '[10']]])/2,0)</f>
        <v>11</v>
      </c>
      <c r="AK50" s="5" t="str">
        <f>IF(_xlfn.XLOOKUP(Table1[[#This Row],[email]],แบบฝึก_41[Email],แบบฝึก_41[Completion time],0)&lt;&gt;0,"ส่งแล้ว","ยังไม่ส่ง")</f>
        <v>ยังไม่ส่ง</v>
      </c>
      <c r="AL50" s="5" t="str">
        <f>IF(_xlfn.XLOOKUP(Table1[[#This Row],[email]],ท้ายบท_4[Email],ท้ายบท_4[Total points],"ยังไม่ส่ง")&lt;&gt;0,"ส่งแล้ว","ยังไม่ส่ง")</f>
        <v>ส่งแล้ว</v>
      </c>
      <c r="AM50" s="5" t="str">
        <f>_xlfn.XLOOKUP(Table1[[#This Row],[email]],Quiz_4[Email],Quiz_4[Total points],"ยังไม่ส่ง")</f>
        <v>ยังไม่ส่ง</v>
      </c>
      <c r="AN50" s="5" t="str">
        <f>IF(_xlfn.XLOOKUP(Table1[[#This Row],[email]],แบบฝึก_51[Email],แบบฝึก_51[Completion time],0)&lt;&gt;0,"ส่งแล้ว","ยังไม่ส่ง")</f>
        <v>ยังไม่ส่ง</v>
      </c>
      <c r="AO50" s="5" t="str">
        <f>IF(_xlfn.XLOOKUP(Table1[[#This Row],[email]],แบบฝึก_52[Email],แบบฝึก_52[Completion time],0)&lt;&gt;0,"ส่งแล้ว","ยังไม่ส่ง")</f>
        <v>ยังไม่ส่ง</v>
      </c>
      <c r="AP50" s="5" t="str">
        <f>_xlfn.XLOOKUP(Table1[[#This Row],[email]],ท้ายบท_5[Email],ท้ายบท_5[Total points],"ยังไม่ส่ง")</f>
        <v>ยังไม่ส่ง</v>
      </c>
      <c r="AQ50" s="5" t="str">
        <f>_xlfn.XLOOKUP(Table1[[#This Row],[email]],Quiz_5[Email],Quiz_5[Total points],"ยังไม่ส่ง")</f>
        <v>ยังไม่ส่ง</v>
      </c>
      <c r="AR50" s="37"/>
      <c r="AS50" s="4" t="str">
        <f>IF(M50&lt;10,"ยังไม่ซ่อม",IF(Table1[[#This Row],[ซ่อมแล้วกลางภาค]]="ซ่อมแล้ว","ซ่อมแล้ว","ไม่ต้องซ่อม"))</f>
        <v>ไม่ต้องซ่อม</v>
      </c>
      <c r="BN50"/>
      <c r="BO50"/>
      <c r="BP50"/>
      <c r="BQ50"/>
    </row>
    <row r="51" spans="1:69" ht="19.5" x14ac:dyDescent="0.4">
      <c r="A51" s="21">
        <v>50</v>
      </c>
      <c r="B51" s="4">
        <v>2</v>
      </c>
      <c r="C51" s="4">
        <v>20</v>
      </c>
      <c r="D51" s="4" t="s">
        <v>32495</v>
      </c>
      <c r="E51" s="4" t="s">
        <v>32396</v>
      </c>
      <c r="F51" s="4" t="s">
        <v>32496</v>
      </c>
      <c r="G51" s="4" t="s">
        <v>32497</v>
      </c>
      <c r="H51" s="4" t="s">
        <v>5489</v>
      </c>
      <c r="I51" s="24">
        <f>ROUND(COUNTIF(Table1[[#This Row],[กิจกรรม 1.1]:[ท้ายบท 1]],"&lt;&gt;ยังไม่ส่ง")*2+IF(Table1[[#This Row],[Quiz 1]]&lt;&gt;"ยังไม่ส่ง",Table1[[#This Row],[Quiz 1]]*2/10,0),0)</f>
        <v>5</v>
      </c>
      <c r="J51" s="24">
        <f>ROUND(COUNTIF(Table1[[#This Row],[แบบฝึก 2.1]:[ท้ายบท 2]],"&lt;&gt;ยังไม่ส่ง")*8/3+IF(Table1[[#This Row],[Quiz 2]]&lt;&gt;"ยังไม่ส่ง",Table1[[#This Row],[Quiz 2]]*2/10,0),0)</f>
        <v>8</v>
      </c>
      <c r="K51" s="24">
        <f>ROUND(COUNTIF(Table1[[#This Row],[แบบฝึก 3.1]:[ท้ายบท 3]],"&lt;&gt;ยังไม่ส่ง")*3/2+IF(Table1[[#This Row],[Quiz 3]]&lt;&gt;"ยังไม่ส่ง",Table1[[#This Row],[Quiz 3]]*2/10,0),0)</f>
        <v>3</v>
      </c>
      <c r="L51" s="12">
        <f>Table1[[#This Row],[บท 1 '[10']]]+Table1[[#This Row],[บท 2 '[10']]]+Table1[[#This Row],[บท 3 '[5']]]</f>
        <v>16</v>
      </c>
      <c r="M51" s="12">
        <f>IF(Table1[[#This Row],[ซ่อมแล้วกลางภาค]]="ซ่อมแล้ว",10,Table1[[#This Row],[MID '[20']2]])</f>
        <v>14</v>
      </c>
      <c r="N51" s="28">
        <f>ROUND(COUNTIF(Table1[[#This Row],[แบบฝึก 4.1]:[ท้ายบท 4]],"&lt;&gt;ยังไม่ส่ง")*8/2+IF(Table1[[#This Row],[Quiz 4]]&lt;&gt;"ยังไม่ส่ง",Table1[[#This Row],[Quiz 4]]*2/10,0),0)</f>
        <v>4</v>
      </c>
      <c r="O51" s="12">
        <v>5</v>
      </c>
      <c r="P51" s="12">
        <f>ROUND(COUNTIF(Table1[[#This Row],[แบบฝึก 5.1]:[ท้ายบท 5]],"&lt;&gt;ยังไม่ส่ง")*8/3+IF(Table1[[#This Row],[Quiz 5]]&lt;&gt;"ยังไม่ส่ง",Table1[[#This Row],[Quiz 5]]*2/10,0),0)</f>
        <v>0</v>
      </c>
      <c r="Q51" s="12">
        <f>Table1[[#This Row],[บท 4 '[10']]]+Table1[[#This Row],[นำเสนอ '[5']]]+Table1[[#This Row],[บท 5 '[10']]]</f>
        <v>9</v>
      </c>
      <c r="R51" s="12">
        <f>Table1[[#This Row],[ก่อนกลางภาค '[25']]]+Table1[[#This Row],[กลางภาค '[20']]]+Table1[[#This Row],[หลังกลางภาค '[25']]]</f>
        <v>39</v>
      </c>
      <c r="S51" s="12"/>
      <c r="T51" s="12">
        <f>Table1[[#This Row],[ปลายภาค '[30']]]+Table1[[#This Row],[ก่อนปลายภาค '[70']]]</f>
        <v>39</v>
      </c>
      <c r="U51" s="11">
        <f t="shared" si="0"/>
        <v>0</v>
      </c>
      <c r="V51" s="5" t="str">
        <f>IF(_xlfn.XLOOKUP(Table1[[#This Row],[email]],กิจกรรม_11[Email],กิจกรรม_11[Completion time],0)&lt;&gt;0,"ส่งแล้ว","ยังไม่ส่ง")</f>
        <v>ยังไม่ส่ง</v>
      </c>
      <c r="W51" s="5" t="str">
        <f>IF(_xlfn.XLOOKUP(Table1[[#This Row],[email]],แบบฝึก_11[Email],แบบฝึก_11[Completion time],0)&lt;&gt;0,"ส่งแล้ว","ยังไม่ส่ง")</f>
        <v>ส่งแล้ว</v>
      </c>
      <c r="X51" s="5" t="str">
        <f>IF(_xlfn.XLOOKUP(Table1[[#This Row],[email]],แบบฝึก_12[Email],แบบฝึก_12[Completion time],0)&lt;&gt;0,"ส่งแล้ว","ยังไม่ส่ง")</f>
        <v>ส่งแล้ว</v>
      </c>
      <c r="Y51" s="5" t="str">
        <f>_xlfn.XLOOKUP(Table1[[#This Row],[email]],ท้ายบท_1[Email],ท้ายบท_1[Total points],"ยังไม่ส่ง")</f>
        <v>ยังไม่ส่ง</v>
      </c>
      <c r="Z51" s="4">
        <f>_xlfn.XLOOKUP(Table1[[#This Row],[email]],Quiz_1[Email],Quiz_1[Total points],"ยังไม่ส่ง")</f>
        <v>6</v>
      </c>
      <c r="AA51" s="5" t="str">
        <f>IF(_xlfn.XLOOKUP(Table1[[#This Row],[email]],แบบฝึก_21[Email],แบบฝึก_21[Completion time],0)&lt;&gt;0,"ส่งแล้ว","ยังไม่ส่ง")</f>
        <v>ส่งแล้ว</v>
      </c>
      <c r="AB51" s="5" t="str">
        <f>IF(_xlfn.XLOOKUP(Table1[[#This Row],[email]],แบบฝึก_22[Email],แบบฝึก_22[Completion time],0)&lt;&gt;0,"ส่งแล้ว","ยังไม่ส่ง")</f>
        <v>ส่งแล้ว</v>
      </c>
      <c r="AC51" s="5">
        <f>_xlfn.XLOOKUP(Table1[[#This Row],[email]],ท้ายบท_2[Email],ท้ายบท_2[Total points],"ยังไม่ส่ง")</f>
        <v>10</v>
      </c>
      <c r="AD51" s="5" t="str">
        <f>_xlfn.XLOOKUP(Table1[[#This Row],[email]],Quiz_2[Email],Quiz_2[Total points],"ยังไม่ส่ง")</f>
        <v>ยังไม่ส่ง</v>
      </c>
      <c r="AE51" s="5" t="str">
        <f>IF(_xlfn.XLOOKUP(Table1[[#This Row],[email]],แบบฝึก_31[Email],แบบฝึก_31[Completion time],0)&lt;&gt;0,"ส่งแล้ว","ยังไม่ส่ง")</f>
        <v>ส่งแล้ว</v>
      </c>
      <c r="AF51" s="5">
        <f>_xlfn.XLOOKUP(Table1[[#This Row],[email]],ท้ายบท_3[Email],ท้ายบท_3[Total points],"ยังไม่ส่ง")</f>
        <v>8</v>
      </c>
      <c r="AG51" s="5" t="str">
        <f>_xlfn.XLOOKUP(Table1[[#This Row],[email]],Quiz_3[Email],Quiz_3[Total points],"ยังไม่ส่ง")</f>
        <v>ยังไม่ส่ง</v>
      </c>
      <c r="AH51" s="12">
        <v>19</v>
      </c>
      <c r="AI51" s="14">
        <v>8</v>
      </c>
      <c r="AJ51" s="12">
        <f>ROUND((Table1[[#This Row],[mid '[20']]]+Table1[[#This Row],[mid '[10']]])/2,0)</f>
        <v>14</v>
      </c>
      <c r="AK51" s="5" t="str">
        <f>IF(_xlfn.XLOOKUP(Table1[[#This Row],[email]],แบบฝึก_41[Email],แบบฝึก_41[Completion time],0)&lt;&gt;0,"ส่งแล้ว","ยังไม่ส่ง")</f>
        <v>ยังไม่ส่ง</v>
      </c>
      <c r="AL51" s="5" t="str">
        <f>IF(_xlfn.XLOOKUP(Table1[[#This Row],[email]],ท้ายบท_4[Email],ท้ายบท_4[Total points],"ยังไม่ส่ง")&lt;&gt;0,"ส่งแล้ว","ยังไม่ส่ง")</f>
        <v>ส่งแล้ว</v>
      </c>
      <c r="AM51" s="5" t="str">
        <f>_xlfn.XLOOKUP(Table1[[#This Row],[email]],Quiz_4[Email],Quiz_4[Total points],"ยังไม่ส่ง")</f>
        <v>ยังไม่ส่ง</v>
      </c>
      <c r="AN51" s="5" t="str">
        <f>IF(_xlfn.XLOOKUP(Table1[[#This Row],[email]],แบบฝึก_51[Email],แบบฝึก_51[Completion time],0)&lt;&gt;0,"ส่งแล้ว","ยังไม่ส่ง")</f>
        <v>ยังไม่ส่ง</v>
      </c>
      <c r="AO51" s="5" t="str">
        <f>IF(_xlfn.XLOOKUP(Table1[[#This Row],[email]],แบบฝึก_52[Email],แบบฝึก_52[Completion time],0)&lt;&gt;0,"ส่งแล้ว","ยังไม่ส่ง")</f>
        <v>ยังไม่ส่ง</v>
      </c>
      <c r="AP51" s="5" t="str">
        <f>_xlfn.XLOOKUP(Table1[[#This Row],[email]],ท้ายบท_5[Email],ท้ายบท_5[Total points],"ยังไม่ส่ง")</f>
        <v>ยังไม่ส่ง</v>
      </c>
      <c r="AQ51" s="5" t="str">
        <f>_xlfn.XLOOKUP(Table1[[#This Row],[email]],Quiz_5[Email],Quiz_5[Total points],"ยังไม่ส่ง")</f>
        <v>ยังไม่ส่ง</v>
      </c>
      <c r="AR51" s="37"/>
      <c r="AS51" s="4" t="str">
        <f>IF(M51&lt;10,"ยังไม่ซ่อม",IF(Table1[[#This Row],[ซ่อมแล้วกลางภาค]]="ซ่อมแล้ว","ซ่อมแล้ว","ไม่ต้องซ่อม"))</f>
        <v>ไม่ต้องซ่อม</v>
      </c>
      <c r="BN51"/>
      <c r="BO51"/>
      <c r="BP51"/>
      <c r="BQ51"/>
    </row>
    <row r="52" spans="1:69" ht="19.5" x14ac:dyDescent="0.4">
      <c r="A52" s="21">
        <v>51</v>
      </c>
      <c r="B52" s="4">
        <v>2</v>
      </c>
      <c r="C52" s="4">
        <v>21</v>
      </c>
      <c r="D52" s="4" t="s">
        <v>32498</v>
      </c>
      <c r="E52" s="4" t="s">
        <v>32396</v>
      </c>
      <c r="F52" s="4" t="s">
        <v>32499</v>
      </c>
      <c r="G52" s="4" t="s">
        <v>32500</v>
      </c>
      <c r="H52" s="4" t="s">
        <v>1063</v>
      </c>
      <c r="I52" s="24">
        <f>ROUND(COUNTIF(Table1[[#This Row],[กิจกรรม 1.1]:[ท้ายบท 1]],"&lt;&gt;ยังไม่ส่ง")*2+IF(Table1[[#This Row],[Quiz 1]]&lt;&gt;"ยังไม่ส่ง",Table1[[#This Row],[Quiz 1]]*2/10,0),0)</f>
        <v>9</v>
      </c>
      <c r="J52" s="24">
        <f>ROUND(COUNTIF(Table1[[#This Row],[แบบฝึก 2.1]:[ท้ายบท 2]],"&lt;&gt;ยังไม่ส่ง")*8/3+IF(Table1[[#This Row],[Quiz 2]]&lt;&gt;"ยังไม่ส่ง",Table1[[#This Row],[Quiz 2]]*2/10,0),0)</f>
        <v>8</v>
      </c>
      <c r="K52" s="24">
        <f>ROUND(COUNTIF(Table1[[#This Row],[แบบฝึก 3.1]:[ท้ายบท 3]],"&lt;&gt;ยังไม่ส่ง")*3/2+IF(Table1[[#This Row],[Quiz 3]]&lt;&gt;"ยังไม่ส่ง",Table1[[#This Row],[Quiz 3]]*2/10,0),0)</f>
        <v>3</v>
      </c>
      <c r="L52" s="12">
        <f>Table1[[#This Row],[บท 1 '[10']]]+Table1[[#This Row],[บท 2 '[10']]]+Table1[[#This Row],[บท 3 '[5']]]</f>
        <v>20</v>
      </c>
      <c r="M52" s="12">
        <f>IF(Table1[[#This Row],[ซ่อมแล้วกลางภาค]]="ซ่อมแล้ว",10,Table1[[#This Row],[MID '[20']2]])</f>
        <v>17</v>
      </c>
      <c r="N52" s="28">
        <f>ROUND(COUNTIF(Table1[[#This Row],[แบบฝึก 4.1]:[ท้ายบท 4]],"&lt;&gt;ยังไม่ส่ง")*8/2+IF(Table1[[#This Row],[Quiz 4]]&lt;&gt;"ยังไม่ส่ง",Table1[[#This Row],[Quiz 4]]*2/10,0),0)</f>
        <v>4</v>
      </c>
      <c r="O52" s="12">
        <v>5</v>
      </c>
      <c r="P52" s="12">
        <f>ROUND(COUNTIF(Table1[[#This Row],[แบบฝึก 5.1]:[ท้ายบท 5]],"&lt;&gt;ยังไม่ส่ง")*8/3+IF(Table1[[#This Row],[Quiz 5]]&lt;&gt;"ยังไม่ส่ง",Table1[[#This Row],[Quiz 5]]*2/10,0),0)</f>
        <v>0</v>
      </c>
      <c r="Q52" s="12">
        <f>Table1[[#This Row],[บท 4 '[10']]]+Table1[[#This Row],[นำเสนอ '[5']]]+Table1[[#This Row],[บท 5 '[10']]]</f>
        <v>9</v>
      </c>
      <c r="R52" s="12">
        <f>Table1[[#This Row],[ก่อนกลางภาค '[25']]]+Table1[[#This Row],[กลางภาค '[20']]]+Table1[[#This Row],[หลังกลางภาค '[25']]]</f>
        <v>46</v>
      </c>
      <c r="S52" s="12"/>
      <c r="T52" s="12">
        <f>Table1[[#This Row],[ปลายภาค '[30']]]+Table1[[#This Row],[ก่อนปลายภาค '[70']]]</f>
        <v>46</v>
      </c>
      <c r="U52" s="11">
        <f t="shared" si="0"/>
        <v>0</v>
      </c>
      <c r="V52" s="5" t="str">
        <f>IF(_xlfn.XLOOKUP(Table1[[#This Row],[email]],กิจกรรม_11[Email],กิจกรรม_11[Completion time],0)&lt;&gt;0,"ส่งแล้ว","ยังไม่ส่ง")</f>
        <v>ส่งแล้ว</v>
      </c>
      <c r="W52" s="5" t="str">
        <f>IF(_xlfn.XLOOKUP(Table1[[#This Row],[email]],แบบฝึก_11[Email],แบบฝึก_11[Completion time],0)&lt;&gt;0,"ส่งแล้ว","ยังไม่ส่ง")</f>
        <v>ส่งแล้ว</v>
      </c>
      <c r="X52" s="5" t="str">
        <f>IF(_xlfn.XLOOKUP(Table1[[#This Row],[email]],แบบฝึก_12[Email],แบบฝึก_12[Completion time],0)&lt;&gt;0,"ส่งแล้ว","ยังไม่ส่ง")</f>
        <v>ส่งแล้ว</v>
      </c>
      <c r="Y52" s="5">
        <f>_xlfn.XLOOKUP(Table1[[#This Row],[email]],ท้ายบท_1[Email],ท้ายบท_1[Total points],"ยังไม่ส่ง")</f>
        <v>21</v>
      </c>
      <c r="Z52" s="4">
        <f>_xlfn.XLOOKUP(Table1[[#This Row],[email]],Quiz_1[Email],Quiz_1[Total points],"ยังไม่ส่ง")</f>
        <v>7</v>
      </c>
      <c r="AA52" s="5" t="str">
        <f>IF(_xlfn.XLOOKUP(Table1[[#This Row],[email]],แบบฝึก_21[Email],แบบฝึก_21[Completion time],0)&lt;&gt;0,"ส่งแล้ว","ยังไม่ส่ง")</f>
        <v>ส่งแล้ว</v>
      </c>
      <c r="AB52" s="5" t="str">
        <f>IF(_xlfn.XLOOKUP(Table1[[#This Row],[email]],แบบฝึก_22[Email],แบบฝึก_22[Completion time],0)&lt;&gt;0,"ส่งแล้ว","ยังไม่ส่ง")</f>
        <v>ส่งแล้ว</v>
      </c>
      <c r="AC52" s="5">
        <f>_xlfn.XLOOKUP(Table1[[#This Row],[email]],ท้ายบท_2[Email],ท้ายบท_2[Total points],"ยังไม่ส่ง")</f>
        <v>15</v>
      </c>
      <c r="AD52" s="5" t="str">
        <f>_xlfn.XLOOKUP(Table1[[#This Row],[email]],Quiz_2[Email],Quiz_2[Total points],"ยังไม่ส่ง")</f>
        <v>ยังไม่ส่ง</v>
      </c>
      <c r="AE52" s="5" t="str">
        <f>IF(_xlfn.XLOOKUP(Table1[[#This Row],[email]],แบบฝึก_31[Email],แบบฝึก_31[Completion time],0)&lt;&gt;0,"ส่งแล้ว","ยังไม่ส่ง")</f>
        <v>ส่งแล้ว</v>
      </c>
      <c r="AF52" s="5">
        <f>_xlfn.XLOOKUP(Table1[[#This Row],[email]],ท้ายบท_3[Email],ท้ายบท_3[Total points],"ยังไม่ส่ง")</f>
        <v>10</v>
      </c>
      <c r="AG52" s="5" t="str">
        <f>_xlfn.XLOOKUP(Table1[[#This Row],[email]],Quiz_3[Email],Quiz_3[Total points],"ยังไม่ส่ง")</f>
        <v>ยังไม่ส่ง</v>
      </c>
      <c r="AH52" s="12">
        <v>24</v>
      </c>
      <c r="AI52" s="14">
        <v>10</v>
      </c>
      <c r="AJ52" s="12">
        <f>ROUND((Table1[[#This Row],[mid '[20']]]+Table1[[#This Row],[mid '[10']]])/2,0)</f>
        <v>17</v>
      </c>
      <c r="AK52" s="5" t="str">
        <f>IF(_xlfn.XLOOKUP(Table1[[#This Row],[email]],แบบฝึก_41[Email],แบบฝึก_41[Completion time],0)&lt;&gt;0,"ส่งแล้ว","ยังไม่ส่ง")</f>
        <v>ยังไม่ส่ง</v>
      </c>
      <c r="AL52" s="5" t="str">
        <f>IF(_xlfn.XLOOKUP(Table1[[#This Row],[email]],ท้ายบท_4[Email],ท้ายบท_4[Total points],"ยังไม่ส่ง")&lt;&gt;0,"ส่งแล้ว","ยังไม่ส่ง")</f>
        <v>ส่งแล้ว</v>
      </c>
      <c r="AM52" s="5" t="str">
        <f>_xlfn.XLOOKUP(Table1[[#This Row],[email]],Quiz_4[Email],Quiz_4[Total points],"ยังไม่ส่ง")</f>
        <v>ยังไม่ส่ง</v>
      </c>
      <c r="AN52" s="5" t="str">
        <f>IF(_xlfn.XLOOKUP(Table1[[#This Row],[email]],แบบฝึก_51[Email],แบบฝึก_51[Completion time],0)&lt;&gt;0,"ส่งแล้ว","ยังไม่ส่ง")</f>
        <v>ยังไม่ส่ง</v>
      </c>
      <c r="AO52" s="5" t="str">
        <f>IF(_xlfn.XLOOKUP(Table1[[#This Row],[email]],แบบฝึก_52[Email],แบบฝึก_52[Completion time],0)&lt;&gt;0,"ส่งแล้ว","ยังไม่ส่ง")</f>
        <v>ยังไม่ส่ง</v>
      </c>
      <c r="AP52" s="5" t="str">
        <f>_xlfn.XLOOKUP(Table1[[#This Row],[email]],ท้ายบท_5[Email],ท้ายบท_5[Total points],"ยังไม่ส่ง")</f>
        <v>ยังไม่ส่ง</v>
      </c>
      <c r="AQ52" s="5" t="str">
        <f>_xlfn.XLOOKUP(Table1[[#This Row],[email]],Quiz_5[Email],Quiz_5[Total points],"ยังไม่ส่ง")</f>
        <v>ยังไม่ส่ง</v>
      </c>
      <c r="AR52" s="37"/>
      <c r="AS52" s="4" t="str">
        <f>IF(M52&lt;10,"ยังไม่ซ่อม",IF(Table1[[#This Row],[ซ่อมแล้วกลางภาค]]="ซ่อมแล้ว","ซ่อมแล้ว","ไม่ต้องซ่อม"))</f>
        <v>ไม่ต้องซ่อม</v>
      </c>
      <c r="BN52"/>
      <c r="BO52"/>
      <c r="BP52"/>
      <c r="BQ52"/>
    </row>
    <row r="53" spans="1:69" ht="19.5" x14ac:dyDescent="0.4">
      <c r="A53" s="21">
        <v>52</v>
      </c>
      <c r="B53" s="4">
        <v>2</v>
      </c>
      <c r="C53" s="4">
        <v>22</v>
      </c>
      <c r="D53" s="4" t="s">
        <v>32501</v>
      </c>
      <c r="E53" s="4" t="s">
        <v>32396</v>
      </c>
      <c r="F53" s="4" t="s">
        <v>32502</v>
      </c>
      <c r="G53" s="4" t="s">
        <v>32503</v>
      </c>
      <c r="H53" s="4" t="s">
        <v>1038</v>
      </c>
      <c r="I53" s="24">
        <f>ROUND(COUNTIF(Table1[[#This Row],[กิจกรรม 1.1]:[ท้ายบท 1]],"&lt;&gt;ยังไม่ส่ง")*2+IF(Table1[[#This Row],[Quiz 1]]&lt;&gt;"ยังไม่ส่ง",Table1[[#This Row],[Quiz 1]]*2/10,0),0)</f>
        <v>9</v>
      </c>
      <c r="J53" s="24">
        <f>ROUND(COUNTIF(Table1[[#This Row],[แบบฝึก 2.1]:[ท้ายบท 2]],"&lt;&gt;ยังไม่ส่ง")*8/3+IF(Table1[[#This Row],[Quiz 2]]&lt;&gt;"ยังไม่ส่ง",Table1[[#This Row],[Quiz 2]]*2/10,0),0)</f>
        <v>10</v>
      </c>
      <c r="K53" s="24">
        <f>ROUND(COUNTIF(Table1[[#This Row],[แบบฝึก 3.1]:[ท้ายบท 3]],"&lt;&gt;ยังไม่ส่ง")*3/2+IF(Table1[[#This Row],[Quiz 3]]&lt;&gt;"ยังไม่ส่ง",Table1[[#This Row],[Quiz 3]]*2/10,0),0)</f>
        <v>4</v>
      </c>
      <c r="L53" s="12">
        <f>Table1[[#This Row],[บท 1 '[10']]]+Table1[[#This Row],[บท 2 '[10']]]+Table1[[#This Row],[บท 3 '[5']]]</f>
        <v>23</v>
      </c>
      <c r="M53" s="12">
        <f>IF(Table1[[#This Row],[ซ่อมแล้วกลางภาค]]="ซ่อมแล้ว",10,Table1[[#This Row],[MID '[20']2]])</f>
        <v>15</v>
      </c>
      <c r="N53" s="28">
        <f>ROUND(COUNTIF(Table1[[#This Row],[แบบฝึก 4.1]:[ท้ายบท 4]],"&lt;&gt;ยังไม่ส่ง")*8/2+IF(Table1[[#This Row],[Quiz 4]]&lt;&gt;"ยังไม่ส่ง",Table1[[#This Row],[Quiz 4]]*2/10,0),0)</f>
        <v>6</v>
      </c>
      <c r="O53" s="12">
        <v>5</v>
      </c>
      <c r="P53" s="12">
        <f>ROUND(COUNTIF(Table1[[#This Row],[แบบฝึก 5.1]:[ท้ายบท 5]],"&lt;&gt;ยังไม่ส่ง")*8/3+IF(Table1[[#This Row],[Quiz 5]]&lt;&gt;"ยังไม่ส่ง",Table1[[#This Row],[Quiz 5]]*2/10,0),0)</f>
        <v>8</v>
      </c>
      <c r="Q53" s="12">
        <f>Table1[[#This Row],[บท 4 '[10']]]+Table1[[#This Row],[นำเสนอ '[5']]]+Table1[[#This Row],[บท 5 '[10']]]</f>
        <v>19</v>
      </c>
      <c r="R53" s="12">
        <f>Table1[[#This Row],[ก่อนกลางภาค '[25']]]+Table1[[#This Row],[กลางภาค '[20']]]+Table1[[#This Row],[หลังกลางภาค '[25']]]</f>
        <v>57</v>
      </c>
      <c r="S53" s="12"/>
      <c r="T53" s="12">
        <f>Table1[[#This Row],[ปลายภาค '[30']]]+Table1[[#This Row],[ก่อนปลายภาค '[70']]]</f>
        <v>57</v>
      </c>
      <c r="U53" s="11">
        <f t="shared" si="0"/>
        <v>1.5</v>
      </c>
      <c r="V53" s="5" t="str">
        <f>IF(_xlfn.XLOOKUP(Table1[[#This Row],[email]],กิจกรรม_11[Email],กิจกรรม_11[Completion time],0)&lt;&gt;0,"ส่งแล้ว","ยังไม่ส่ง")</f>
        <v>ส่งแล้ว</v>
      </c>
      <c r="W53" s="5" t="str">
        <f>IF(_xlfn.XLOOKUP(Table1[[#This Row],[email]],แบบฝึก_11[Email],แบบฝึก_11[Completion time],0)&lt;&gt;0,"ส่งแล้ว","ยังไม่ส่ง")</f>
        <v>ส่งแล้ว</v>
      </c>
      <c r="X53" s="5" t="str">
        <f>IF(_xlfn.XLOOKUP(Table1[[#This Row],[email]],แบบฝึก_12[Email],แบบฝึก_12[Completion time],0)&lt;&gt;0,"ส่งแล้ว","ยังไม่ส่ง")</f>
        <v>ส่งแล้ว</v>
      </c>
      <c r="Y53" s="5">
        <f>_xlfn.XLOOKUP(Table1[[#This Row],[email]],ท้ายบท_1[Email],ท้ายบท_1[Total points],"ยังไม่ส่ง")</f>
        <v>20</v>
      </c>
      <c r="Z53" s="4">
        <f>_xlfn.XLOOKUP(Table1[[#This Row],[email]],Quiz_1[Email],Quiz_1[Total points],"ยังไม่ส่ง")</f>
        <v>7</v>
      </c>
      <c r="AA53" s="5" t="str">
        <f>IF(_xlfn.XLOOKUP(Table1[[#This Row],[email]],แบบฝึก_21[Email],แบบฝึก_21[Completion time],0)&lt;&gt;0,"ส่งแล้ว","ยังไม่ส่ง")</f>
        <v>ส่งแล้ว</v>
      </c>
      <c r="AB53" s="5" t="str">
        <f>IF(_xlfn.XLOOKUP(Table1[[#This Row],[email]],แบบฝึก_22[Email],แบบฝึก_22[Completion time],0)&lt;&gt;0,"ส่งแล้ว","ยังไม่ส่ง")</f>
        <v>ส่งแล้ว</v>
      </c>
      <c r="AC53" s="5">
        <f>_xlfn.XLOOKUP(Table1[[#This Row],[email]],ท้ายบท_2[Email],ท้ายบท_2[Total points],"ยังไม่ส่ง")</f>
        <v>15</v>
      </c>
      <c r="AD53" s="5">
        <f>_xlfn.XLOOKUP(Table1[[#This Row],[email]],Quiz_2[Email],Quiz_2[Total points],"ยังไม่ส่ง")</f>
        <v>9</v>
      </c>
      <c r="AE53" s="5" t="str">
        <f>IF(_xlfn.XLOOKUP(Table1[[#This Row],[email]],แบบฝึก_31[Email],แบบฝึก_31[Completion time],0)&lt;&gt;0,"ส่งแล้ว","ยังไม่ส่ง")</f>
        <v>ส่งแล้ว</v>
      </c>
      <c r="AF53" s="5">
        <f>_xlfn.XLOOKUP(Table1[[#This Row],[email]],ท้ายบท_3[Email],ท้ายบท_3[Total points],"ยังไม่ส่ง")</f>
        <v>10</v>
      </c>
      <c r="AG53" s="5">
        <f>_xlfn.XLOOKUP(Table1[[#This Row],[email]],Quiz_3[Email],Quiz_3[Total points],"ยังไม่ส่ง")</f>
        <v>5</v>
      </c>
      <c r="AH53" s="12">
        <v>21</v>
      </c>
      <c r="AI53" s="14">
        <v>9</v>
      </c>
      <c r="AJ53" s="12">
        <f>ROUND((Table1[[#This Row],[mid '[20']]]+Table1[[#This Row],[mid '[10']]])/2,0)</f>
        <v>15</v>
      </c>
      <c r="AK53" s="5" t="str">
        <f>IF(_xlfn.XLOOKUP(Table1[[#This Row],[email]],แบบฝึก_41[Email],แบบฝึก_41[Completion time],0)&lt;&gt;0,"ส่งแล้ว","ยังไม่ส่ง")</f>
        <v>ส่งแล้ว</v>
      </c>
      <c r="AL53" s="5" t="str">
        <f>IF(_xlfn.XLOOKUP(Table1[[#This Row],[email]],ท้ายบท_4[Email],ท้ายบท_4[Total points],"ยังไม่ส่ง")&lt;&gt;0,"ส่งแล้ว","ยังไม่ส่ง")</f>
        <v>ยังไม่ส่ง</v>
      </c>
      <c r="AM53" s="5">
        <f>_xlfn.XLOOKUP(Table1[[#This Row],[email]],Quiz_4[Email],Quiz_4[Total points],"ยังไม่ส่ง")</f>
        <v>8</v>
      </c>
      <c r="AN53" s="5" t="str">
        <f>IF(_xlfn.XLOOKUP(Table1[[#This Row],[email]],แบบฝึก_51[Email],แบบฝึก_51[Completion time],0)&lt;&gt;0,"ส่งแล้ว","ยังไม่ส่ง")</f>
        <v>ส่งแล้ว</v>
      </c>
      <c r="AO53" s="5" t="str">
        <f>IF(_xlfn.XLOOKUP(Table1[[#This Row],[email]],แบบฝึก_52[Email],แบบฝึก_52[Completion time],0)&lt;&gt;0,"ส่งแล้ว","ยังไม่ส่ง")</f>
        <v>ส่งแล้ว</v>
      </c>
      <c r="AP53" s="5">
        <f>_xlfn.XLOOKUP(Table1[[#This Row],[email]],ท้ายบท_5[Email],ท้ายบท_5[Total points],"ยังไม่ส่ง")</f>
        <v>15</v>
      </c>
      <c r="AQ53" s="5" t="str">
        <f>_xlfn.XLOOKUP(Table1[[#This Row],[email]],Quiz_5[Email],Quiz_5[Total points],"ยังไม่ส่ง")</f>
        <v>ยังไม่ส่ง</v>
      </c>
      <c r="AR53" s="37"/>
      <c r="AS53" s="4" t="str">
        <f>IF(M53&lt;10,"ยังไม่ซ่อม",IF(Table1[[#This Row],[ซ่อมแล้วกลางภาค]]="ซ่อมแล้ว","ซ่อมแล้ว","ไม่ต้องซ่อม"))</f>
        <v>ไม่ต้องซ่อม</v>
      </c>
      <c r="BN53"/>
      <c r="BO53"/>
      <c r="BP53"/>
      <c r="BQ53"/>
    </row>
    <row r="54" spans="1:69" ht="19.5" x14ac:dyDescent="0.4">
      <c r="A54" s="21">
        <v>53</v>
      </c>
      <c r="B54" s="4">
        <v>2</v>
      </c>
      <c r="C54" s="4">
        <v>23</v>
      </c>
      <c r="D54" s="4" t="s">
        <v>32504</v>
      </c>
      <c r="E54" s="4" t="s">
        <v>32505</v>
      </c>
      <c r="F54" s="4" t="s">
        <v>32506</v>
      </c>
      <c r="G54" s="4" t="s">
        <v>32507</v>
      </c>
      <c r="H54" s="4" t="s">
        <v>895</v>
      </c>
      <c r="I54" s="24">
        <f>ROUND(COUNTIF(Table1[[#This Row],[กิจกรรม 1.1]:[ท้ายบท 1]],"&lt;&gt;ยังไม่ส่ง")*2+IF(Table1[[#This Row],[Quiz 1]]&lt;&gt;"ยังไม่ส่ง",Table1[[#This Row],[Quiz 1]]*2/10,0),0)</f>
        <v>10</v>
      </c>
      <c r="J54" s="24">
        <f>ROUND(COUNTIF(Table1[[#This Row],[แบบฝึก 2.1]:[ท้ายบท 2]],"&lt;&gt;ยังไม่ส่ง")*8/3+IF(Table1[[#This Row],[Quiz 2]]&lt;&gt;"ยังไม่ส่ง",Table1[[#This Row],[Quiz 2]]*2/10,0),0)</f>
        <v>10</v>
      </c>
      <c r="K54" s="24">
        <f>ROUND(COUNTIF(Table1[[#This Row],[แบบฝึก 3.1]:[ท้ายบท 3]],"&lt;&gt;ยังไม่ส่ง")*3/2+IF(Table1[[#This Row],[Quiz 3]]&lt;&gt;"ยังไม่ส่ง",Table1[[#This Row],[Quiz 3]]*2/10,0),0)</f>
        <v>4</v>
      </c>
      <c r="L54" s="12">
        <f>Table1[[#This Row],[บท 1 '[10']]]+Table1[[#This Row],[บท 2 '[10']]]+Table1[[#This Row],[บท 3 '[5']]]</f>
        <v>24</v>
      </c>
      <c r="M54" s="12">
        <f>IF(Table1[[#This Row],[ซ่อมแล้วกลางภาค]]="ซ่อมแล้ว",10,Table1[[#This Row],[MID '[20']2]])</f>
        <v>14</v>
      </c>
      <c r="N54" s="28">
        <f>ROUND(COUNTIF(Table1[[#This Row],[แบบฝึก 4.1]:[ท้ายบท 4]],"&lt;&gt;ยังไม่ส่ง")*8/2+IF(Table1[[#This Row],[Quiz 4]]&lt;&gt;"ยังไม่ส่ง",Table1[[#This Row],[Quiz 4]]*2/10,0),0)</f>
        <v>10</v>
      </c>
      <c r="O54" s="12">
        <v>5</v>
      </c>
      <c r="P54" s="12">
        <f>ROUND(COUNTIF(Table1[[#This Row],[แบบฝึก 5.1]:[ท้ายบท 5]],"&lt;&gt;ยังไม่ส่ง")*8/3+IF(Table1[[#This Row],[Quiz 5]]&lt;&gt;"ยังไม่ส่ง",Table1[[#This Row],[Quiz 5]]*2/10,0),0)</f>
        <v>9</v>
      </c>
      <c r="Q54" s="12">
        <f>Table1[[#This Row],[บท 4 '[10']]]+Table1[[#This Row],[นำเสนอ '[5']]]+Table1[[#This Row],[บท 5 '[10']]]</f>
        <v>24</v>
      </c>
      <c r="R54" s="12">
        <f>Table1[[#This Row],[ก่อนกลางภาค '[25']]]+Table1[[#This Row],[กลางภาค '[20']]]+Table1[[#This Row],[หลังกลางภาค '[25']]]</f>
        <v>62</v>
      </c>
      <c r="S54" s="12"/>
      <c r="T54" s="12">
        <f>Table1[[#This Row],[ปลายภาค '[30']]]+Table1[[#This Row],[ก่อนปลายภาค '[70']]]</f>
        <v>62</v>
      </c>
      <c r="U54" s="11">
        <f t="shared" si="0"/>
        <v>2</v>
      </c>
      <c r="V54" s="5" t="str">
        <f>IF(_xlfn.XLOOKUP(Table1[[#This Row],[email]],กิจกรรม_11[Email],กิจกรรม_11[Completion time],0)&lt;&gt;0,"ส่งแล้ว","ยังไม่ส่ง")</f>
        <v>ส่งแล้ว</v>
      </c>
      <c r="W54" s="5" t="str">
        <f>IF(_xlfn.XLOOKUP(Table1[[#This Row],[email]],แบบฝึก_11[Email],แบบฝึก_11[Completion time],0)&lt;&gt;0,"ส่งแล้ว","ยังไม่ส่ง")</f>
        <v>ส่งแล้ว</v>
      </c>
      <c r="X54" s="5" t="str">
        <f>IF(_xlfn.XLOOKUP(Table1[[#This Row],[email]],แบบฝึก_12[Email],แบบฝึก_12[Completion time],0)&lt;&gt;0,"ส่งแล้ว","ยังไม่ส่ง")</f>
        <v>ส่งแล้ว</v>
      </c>
      <c r="Y54" s="5">
        <f>_xlfn.XLOOKUP(Table1[[#This Row],[email]],ท้ายบท_1[Email],ท้ายบท_1[Total points],"ยังไม่ส่ง")</f>
        <v>20</v>
      </c>
      <c r="Z54" s="4">
        <f>_xlfn.XLOOKUP(Table1[[#This Row],[email]],Quiz_1[Email],Quiz_1[Total points],"ยังไม่ส่ง")</f>
        <v>8</v>
      </c>
      <c r="AA54" s="5" t="str">
        <f>IF(_xlfn.XLOOKUP(Table1[[#This Row],[email]],แบบฝึก_21[Email],แบบฝึก_21[Completion time],0)&lt;&gt;0,"ส่งแล้ว","ยังไม่ส่ง")</f>
        <v>ส่งแล้ว</v>
      </c>
      <c r="AB54" s="5" t="str">
        <f>IF(_xlfn.XLOOKUP(Table1[[#This Row],[email]],แบบฝึก_22[Email],แบบฝึก_22[Completion time],0)&lt;&gt;0,"ส่งแล้ว","ยังไม่ส่ง")</f>
        <v>ส่งแล้ว</v>
      </c>
      <c r="AC54" s="5">
        <f>_xlfn.XLOOKUP(Table1[[#This Row],[email]],ท้ายบท_2[Email],ท้ายบท_2[Total points],"ยังไม่ส่ง")</f>
        <v>10</v>
      </c>
      <c r="AD54" s="5">
        <f>_xlfn.XLOOKUP(Table1[[#This Row],[email]],Quiz_2[Email],Quiz_2[Total points],"ยังไม่ส่ง")</f>
        <v>8</v>
      </c>
      <c r="AE54" s="5" t="str">
        <f>IF(_xlfn.XLOOKUP(Table1[[#This Row],[email]],แบบฝึก_31[Email],แบบฝึก_31[Completion time],0)&lt;&gt;0,"ส่งแล้ว","ยังไม่ส่ง")</f>
        <v>ส่งแล้ว</v>
      </c>
      <c r="AF54" s="5">
        <f>_xlfn.XLOOKUP(Table1[[#This Row],[email]],ท้ายบท_3[Email],ท้ายบท_3[Total points],"ยังไม่ส่ง")</f>
        <v>11</v>
      </c>
      <c r="AG54" s="5">
        <f>_xlfn.XLOOKUP(Table1[[#This Row],[email]],Quiz_3[Email],Quiz_3[Total points],"ยังไม่ส่ง")</f>
        <v>6</v>
      </c>
      <c r="AH54" s="12">
        <v>20</v>
      </c>
      <c r="AI54" s="14">
        <v>8</v>
      </c>
      <c r="AJ54" s="12">
        <f>ROUND((Table1[[#This Row],[mid '[20']]]+Table1[[#This Row],[mid '[10']]])/2,0)</f>
        <v>14</v>
      </c>
      <c r="AK54" s="5" t="str">
        <f>IF(_xlfn.XLOOKUP(Table1[[#This Row],[email]],แบบฝึก_41[Email],แบบฝึก_41[Completion time],0)&lt;&gt;0,"ส่งแล้ว","ยังไม่ส่ง")</f>
        <v>ส่งแล้ว</v>
      </c>
      <c r="AL54" s="5" t="str">
        <f>IF(_xlfn.XLOOKUP(Table1[[#This Row],[email]],ท้ายบท_4[Email],ท้ายบท_4[Total points],"ยังไม่ส่ง")&lt;&gt;0,"ส่งแล้ว","ยังไม่ส่ง")</f>
        <v>ส่งแล้ว</v>
      </c>
      <c r="AM54" s="5">
        <f>_xlfn.XLOOKUP(Table1[[#This Row],[email]],Quiz_4[Email],Quiz_4[Total points],"ยังไม่ส่ง")</f>
        <v>8</v>
      </c>
      <c r="AN54" s="5" t="str">
        <f>IF(_xlfn.XLOOKUP(Table1[[#This Row],[email]],แบบฝึก_51[Email],แบบฝึก_51[Completion time],0)&lt;&gt;0,"ส่งแล้ว","ยังไม่ส่ง")</f>
        <v>ส่งแล้ว</v>
      </c>
      <c r="AO54" s="5" t="str">
        <f>IF(_xlfn.XLOOKUP(Table1[[#This Row],[email]],แบบฝึก_52[Email],แบบฝึก_52[Completion time],0)&lt;&gt;0,"ส่งแล้ว","ยังไม่ส่ง")</f>
        <v>ส่งแล้ว</v>
      </c>
      <c r="AP54" s="5">
        <f>_xlfn.XLOOKUP(Table1[[#This Row],[email]],ท้ายบท_5[Email],ท้ายบท_5[Total points],"ยังไม่ส่ง")</f>
        <v>15</v>
      </c>
      <c r="AQ54" s="5">
        <f>_xlfn.XLOOKUP(Table1[[#This Row],[email]],Quiz_5[Email],Quiz_5[Total points],"ยังไม่ส่ง")</f>
        <v>5</v>
      </c>
      <c r="AR54" s="37"/>
      <c r="AS54" s="4" t="str">
        <f>IF(M54&lt;10,"ยังไม่ซ่อม",IF(Table1[[#This Row],[ซ่อมแล้วกลางภาค]]="ซ่อมแล้ว","ซ่อมแล้ว","ไม่ต้องซ่อม"))</f>
        <v>ไม่ต้องซ่อม</v>
      </c>
      <c r="BN54"/>
      <c r="BO54"/>
      <c r="BP54"/>
      <c r="BQ54"/>
    </row>
    <row r="55" spans="1:69" ht="19.5" x14ac:dyDescent="0.4">
      <c r="A55" s="21">
        <v>54</v>
      </c>
      <c r="B55" s="4">
        <v>2</v>
      </c>
      <c r="C55" s="4">
        <v>24</v>
      </c>
      <c r="D55" s="4" t="s">
        <v>32508</v>
      </c>
      <c r="E55" s="4" t="s">
        <v>32396</v>
      </c>
      <c r="F55" s="4" t="s">
        <v>32509</v>
      </c>
      <c r="G55" s="4" t="s">
        <v>32510</v>
      </c>
      <c r="H55" s="4" t="s">
        <v>1026</v>
      </c>
      <c r="I55" s="24">
        <f>ROUND(COUNTIF(Table1[[#This Row],[กิจกรรม 1.1]:[ท้ายบท 1]],"&lt;&gt;ยังไม่ส่ง")*2+IF(Table1[[#This Row],[Quiz 1]]&lt;&gt;"ยังไม่ส่ง",Table1[[#This Row],[Quiz 1]]*2/10,0),0)</f>
        <v>9</v>
      </c>
      <c r="J55" s="24">
        <f>ROUND(COUNTIF(Table1[[#This Row],[แบบฝึก 2.1]:[ท้ายบท 2]],"&lt;&gt;ยังไม่ส่ง")*8/3+IF(Table1[[#This Row],[Quiz 2]]&lt;&gt;"ยังไม่ส่ง",Table1[[#This Row],[Quiz 2]]*2/10,0),0)</f>
        <v>10</v>
      </c>
      <c r="K55" s="24">
        <f>ROUND(COUNTIF(Table1[[#This Row],[แบบฝึก 3.1]:[ท้ายบท 3]],"&lt;&gt;ยังไม่ส่ง")*3/2+IF(Table1[[#This Row],[Quiz 3]]&lt;&gt;"ยังไม่ส่ง",Table1[[#This Row],[Quiz 3]]*2/10,0),0)</f>
        <v>5</v>
      </c>
      <c r="L55" s="12">
        <f>Table1[[#This Row],[บท 1 '[10']]]+Table1[[#This Row],[บท 2 '[10']]]+Table1[[#This Row],[บท 3 '[5']]]</f>
        <v>24</v>
      </c>
      <c r="M55" s="12">
        <f>IF(Table1[[#This Row],[ซ่อมแล้วกลางภาค]]="ซ่อมแล้ว",10,Table1[[#This Row],[MID '[20']2]])</f>
        <v>11</v>
      </c>
      <c r="N55" s="28">
        <f>ROUND(COUNTIF(Table1[[#This Row],[แบบฝึก 4.1]:[ท้ายบท 4]],"&lt;&gt;ยังไม่ส่ง")*8/2+IF(Table1[[#This Row],[Quiz 4]]&lt;&gt;"ยังไม่ส่ง",Table1[[#This Row],[Quiz 4]]*2/10,0),0)</f>
        <v>10</v>
      </c>
      <c r="O55" s="12">
        <v>5</v>
      </c>
      <c r="P55" s="12">
        <f>ROUND(COUNTIF(Table1[[#This Row],[แบบฝึก 5.1]:[ท้ายบท 5]],"&lt;&gt;ยังไม่ส่ง")*8/3+IF(Table1[[#This Row],[Quiz 5]]&lt;&gt;"ยังไม่ส่ง",Table1[[#This Row],[Quiz 5]]*2/10,0),0)</f>
        <v>9</v>
      </c>
      <c r="Q55" s="12">
        <f>Table1[[#This Row],[บท 4 '[10']]]+Table1[[#This Row],[นำเสนอ '[5']]]+Table1[[#This Row],[บท 5 '[10']]]</f>
        <v>24</v>
      </c>
      <c r="R55" s="12">
        <f>Table1[[#This Row],[ก่อนกลางภาค '[25']]]+Table1[[#This Row],[กลางภาค '[20']]]+Table1[[#This Row],[หลังกลางภาค '[25']]]</f>
        <v>59</v>
      </c>
      <c r="S55" s="12"/>
      <c r="T55" s="12">
        <f>Table1[[#This Row],[ปลายภาค '[30']]]+Table1[[#This Row],[ก่อนปลายภาค '[70']]]</f>
        <v>59</v>
      </c>
      <c r="U55" s="11">
        <f t="shared" si="0"/>
        <v>1.5</v>
      </c>
      <c r="V55" s="5" t="str">
        <f>IF(_xlfn.XLOOKUP(Table1[[#This Row],[email]],กิจกรรม_11[Email],กิจกรรม_11[Completion time],0)&lt;&gt;0,"ส่งแล้ว","ยังไม่ส่ง")</f>
        <v>ส่งแล้ว</v>
      </c>
      <c r="W55" s="5" t="str">
        <f>IF(_xlfn.XLOOKUP(Table1[[#This Row],[email]],แบบฝึก_11[Email],แบบฝึก_11[Completion time],0)&lt;&gt;0,"ส่งแล้ว","ยังไม่ส่ง")</f>
        <v>ส่งแล้ว</v>
      </c>
      <c r="X55" s="5" t="str">
        <f>IF(_xlfn.XLOOKUP(Table1[[#This Row],[email]],แบบฝึก_12[Email],แบบฝึก_12[Completion time],0)&lt;&gt;0,"ส่งแล้ว","ยังไม่ส่ง")</f>
        <v>ส่งแล้ว</v>
      </c>
      <c r="Y55" s="5">
        <f>_xlfn.XLOOKUP(Table1[[#This Row],[email]],ท้ายบท_1[Email],ท้ายบท_1[Total points],"ยังไม่ส่ง")</f>
        <v>21</v>
      </c>
      <c r="Z55" s="4">
        <f>_xlfn.XLOOKUP(Table1[[#This Row],[email]],Quiz_1[Email],Quiz_1[Total points],"ยังไม่ส่ง")</f>
        <v>7</v>
      </c>
      <c r="AA55" s="5" t="str">
        <f>IF(_xlfn.XLOOKUP(Table1[[#This Row],[email]],แบบฝึก_21[Email],แบบฝึก_21[Completion time],0)&lt;&gt;0,"ส่งแล้ว","ยังไม่ส่ง")</f>
        <v>ส่งแล้ว</v>
      </c>
      <c r="AB55" s="5" t="str">
        <f>IF(_xlfn.XLOOKUP(Table1[[#This Row],[email]],แบบฝึก_22[Email],แบบฝึก_22[Completion time],0)&lt;&gt;0,"ส่งแล้ว","ยังไม่ส่ง")</f>
        <v>ส่งแล้ว</v>
      </c>
      <c r="AC55" s="5">
        <f>_xlfn.XLOOKUP(Table1[[#This Row],[email]],ท้ายบท_2[Email],ท้ายบท_2[Total points],"ยังไม่ส่ง")</f>
        <v>15</v>
      </c>
      <c r="AD55" s="5">
        <f>_xlfn.XLOOKUP(Table1[[#This Row],[email]],Quiz_2[Email],Quiz_2[Total points],"ยังไม่ส่ง")</f>
        <v>9</v>
      </c>
      <c r="AE55" s="5" t="str">
        <f>IF(_xlfn.XLOOKUP(Table1[[#This Row],[email]],แบบฝึก_31[Email],แบบฝึก_31[Completion time],0)&lt;&gt;0,"ส่งแล้ว","ยังไม่ส่ง")</f>
        <v>ส่งแล้ว</v>
      </c>
      <c r="AF55" s="5">
        <f>_xlfn.XLOOKUP(Table1[[#This Row],[email]],ท้ายบท_3[Email],ท้ายบท_3[Total points],"ยังไม่ส่ง")</f>
        <v>10</v>
      </c>
      <c r="AG55" s="5">
        <f>_xlfn.XLOOKUP(Table1[[#This Row],[email]],Quiz_3[Email],Quiz_3[Total points],"ยังไม่ส่ง")</f>
        <v>9</v>
      </c>
      <c r="AH55" s="12">
        <v>15</v>
      </c>
      <c r="AI55" s="14">
        <v>6</v>
      </c>
      <c r="AJ55" s="12">
        <f>ROUND((Table1[[#This Row],[mid '[20']]]+Table1[[#This Row],[mid '[10']]])/2,0)</f>
        <v>11</v>
      </c>
      <c r="AK55" s="5" t="str">
        <f>IF(_xlfn.XLOOKUP(Table1[[#This Row],[email]],แบบฝึก_41[Email],แบบฝึก_41[Completion time],0)&lt;&gt;0,"ส่งแล้ว","ยังไม่ส่ง")</f>
        <v>ส่งแล้ว</v>
      </c>
      <c r="AL55" s="5" t="str">
        <f>IF(_xlfn.XLOOKUP(Table1[[#This Row],[email]],ท้ายบท_4[Email],ท้ายบท_4[Total points],"ยังไม่ส่ง")&lt;&gt;0,"ส่งแล้ว","ยังไม่ส่ง")</f>
        <v>ส่งแล้ว</v>
      </c>
      <c r="AM55" s="5">
        <f>_xlfn.XLOOKUP(Table1[[#This Row],[email]],Quiz_4[Email],Quiz_4[Total points],"ยังไม่ส่ง")</f>
        <v>8</v>
      </c>
      <c r="AN55" s="5" t="str">
        <f>IF(_xlfn.XLOOKUP(Table1[[#This Row],[email]],แบบฝึก_51[Email],แบบฝึก_51[Completion time],0)&lt;&gt;0,"ส่งแล้ว","ยังไม่ส่ง")</f>
        <v>ส่งแล้ว</v>
      </c>
      <c r="AO55" s="5" t="str">
        <f>IF(_xlfn.XLOOKUP(Table1[[#This Row],[email]],แบบฝึก_52[Email],แบบฝึก_52[Completion time],0)&lt;&gt;0,"ส่งแล้ว","ยังไม่ส่ง")</f>
        <v>ส่งแล้ว</v>
      </c>
      <c r="AP55" s="5">
        <f>_xlfn.XLOOKUP(Table1[[#This Row],[email]],ท้ายบท_5[Email],ท้ายบท_5[Total points],"ยังไม่ส่ง")</f>
        <v>15</v>
      </c>
      <c r="AQ55" s="5">
        <f>_xlfn.XLOOKUP(Table1[[#This Row],[email]],Quiz_5[Email],Quiz_5[Total points],"ยังไม่ส่ง")</f>
        <v>7</v>
      </c>
      <c r="AR55" s="37"/>
      <c r="AS55" s="4" t="str">
        <f>IF(M55&lt;10,"ยังไม่ซ่อม",IF(Table1[[#This Row],[ซ่อมแล้วกลางภาค]]="ซ่อมแล้ว","ซ่อมแล้ว","ไม่ต้องซ่อม"))</f>
        <v>ไม่ต้องซ่อม</v>
      </c>
      <c r="BN55"/>
      <c r="BO55"/>
      <c r="BP55"/>
      <c r="BQ55"/>
    </row>
    <row r="56" spans="1:69" ht="19.5" x14ac:dyDescent="0.4">
      <c r="A56" s="21">
        <v>55</v>
      </c>
      <c r="B56" s="4">
        <v>2</v>
      </c>
      <c r="C56" s="4">
        <v>25</v>
      </c>
      <c r="D56" s="4" t="s">
        <v>32511</v>
      </c>
      <c r="E56" s="4" t="s">
        <v>32396</v>
      </c>
      <c r="F56" s="4" t="s">
        <v>32512</v>
      </c>
      <c r="G56" s="4" t="s">
        <v>32513</v>
      </c>
      <c r="H56" s="4" t="s">
        <v>945</v>
      </c>
      <c r="I56" s="24">
        <f>ROUND(COUNTIF(Table1[[#This Row],[กิจกรรม 1.1]:[ท้ายบท 1]],"&lt;&gt;ยังไม่ส่ง")*2+IF(Table1[[#This Row],[Quiz 1]]&lt;&gt;"ยังไม่ส่ง",Table1[[#This Row],[Quiz 1]]*2/10,0),0)</f>
        <v>10</v>
      </c>
      <c r="J56" s="24">
        <f>ROUND(COUNTIF(Table1[[#This Row],[แบบฝึก 2.1]:[ท้ายบท 2]],"&lt;&gt;ยังไม่ส่ง")*8/3+IF(Table1[[#This Row],[Quiz 2]]&lt;&gt;"ยังไม่ส่ง",Table1[[#This Row],[Quiz 2]]*2/10,0),0)</f>
        <v>8</v>
      </c>
      <c r="K56" s="24">
        <f>ROUND(COUNTIF(Table1[[#This Row],[แบบฝึก 3.1]:[ท้ายบท 3]],"&lt;&gt;ยังไม่ส่ง")*3/2+IF(Table1[[#This Row],[Quiz 3]]&lt;&gt;"ยังไม่ส่ง",Table1[[#This Row],[Quiz 3]]*2/10,0),0)</f>
        <v>0</v>
      </c>
      <c r="L56" s="12">
        <f>Table1[[#This Row],[บท 1 '[10']]]+Table1[[#This Row],[บท 2 '[10']]]+Table1[[#This Row],[บท 3 '[5']]]</f>
        <v>18</v>
      </c>
      <c r="M56" s="12">
        <f>IF(Table1[[#This Row],[ซ่อมแล้วกลางภาค]]="ซ่อมแล้ว",10,Table1[[#This Row],[MID '[20']2]])</f>
        <v>11</v>
      </c>
      <c r="N56" s="28">
        <f>ROUND(COUNTIF(Table1[[#This Row],[แบบฝึก 4.1]:[ท้ายบท 4]],"&lt;&gt;ยังไม่ส่ง")*8/2+IF(Table1[[#This Row],[Quiz 4]]&lt;&gt;"ยังไม่ส่ง",Table1[[#This Row],[Quiz 4]]*2/10,0),0)</f>
        <v>4</v>
      </c>
      <c r="O56" s="12">
        <v>5</v>
      </c>
      <c r="P56" s="12">
        <f>ROUND(COUNTIF(Table1[[#This Row],[แบบฝึก 5.1]:[ท้ายบท 5]],"&lt;&gt;ยังไม่ส่ง")*8/3+IF(Table1[[#This Row],[Quiz 5]]&lt;&gt;"ยังไม่ส่ง",Table1[[#This Row],[Quiz 5]]*2/10,0),0)</f>
        <v>8</v>
      </c>
      <c r="Q56" s="12">
        <f>Table1[[#This Row],[บท 4 '[10']]]+Table1[[#This Row],[นำเสนอ '[5']]]+Table1[[#This Row],[บท 5 '[10']]]</f>
        <v>17</v>
      </c>
      <c r="R56" s="12">
        <f>Table1[[#This Row],[ก่อนกลางภาค '[25']]]+Table1[[#This Row],[กลางภาค '[20']]]+Table1[[#This Row],[หลังกลางภาค '[25']]]</f>
        <v>46</v>
      </c>
      <c r="S56" s="12"/>
      <c r="T56" s="12">
        <f>Table1[[#This Row],[ปลายภาค '[30']]]+Table1[[#This Row],[ก่อนปลายภาค '[70']]]</f>
        <v>46</v>
      </c>
      <c r="U56" s="11">
        <f t="shared" si="0"/>
        <v>0</v>
      </c>
      <c r="V56" s="5" t="str">
        <f>IF(_xlfn.XLOOKUP(Table1[[#This Row],[email]],กิจกรรม_11[Email],กิจกรรม_11[Completion time],0)&lt;&gt;0,"ส่งแล้ว","ยังไม่ส่ง")</f>
        <v>ส่งแล้ว</v>
      </c>
      <c r="W56" s="5" t="str">
        <f>IF(_xlfn.XLOOKUP(Table1[[#This Row],[email]],แบบฝึก_11[Email],แบบฝึก_11[Completion time],0)&lt;&gt;0,"ส่งแล้ว","ยังไม่ส่ง")</f>
        <v>ส่งแล้ว</v>
      </c>
      <c r="X56" s="5" t="str">
        <f>IF(_xlfn.XLOOKUP(Table1[[#This Row],[email]],แบบฝึก_12[Email],แบบฝึก_12[Completion time],0)&lt;&gt;0,"ส่งแล้ว","ยังไม่ส่ง")</f>
        <v>ส่งแล้ว</v>
      </c>
      <c r="Y56" s="5">
        <f>_xlfn.XLOOKUP(Table1[[#This Row],[email]],ท้ายบท_1[Email],ท้ายบท_1[Total points],"ยังไม่ส่ง")</f>
        <v>20</v>
      </c>
      <c r="Z56" s="4">
        <f>_xlfn.XLOOKUP(Table1[[#This Row],[email]],Quiz_1[Email],Quiz_1[Total points],"ยังไม่ส่ง")</f>
        <v>9</v>
      </c>
      <c r="AA56" s="5" t="str">
        <f>IF(_xlfn.XLOOKUP(Table1[[#This Row],[email]],แบบฝึก_21[Email],แบบฝึก_21[Completion time],0)&lt;&gt;0,"ส่งแล้ว","ยังไม่ส่ง")</f>
        <v>ส่งแล้ว</v>
      </c>
      <c r="AB56" s="5" t="str">
        <f>IF(_xlfn.XLOOKUP(Table1[[#This Row],[email]],แบบฝึก_22[Email],แบบฝึก_22[Completion time],0)&lt;&gt;0,"ส่งแล้ว","ยังไม่ส่ง")</f>
        <v>ส่งแล้ว</v>
      </c>
      <c r="AC56" s="5">
        <f>_xlfn.XLOOKUP(Table1[[#This Row],[email]],ท้ายบท_2[Email],ท้ายบท_2[Total points],"ยังไม่ส่ง")</f>
        <v>10</v>
      </c>
      <c r="AD56" s="5" t="str">
        <f>_xlfn.XLOOKUP(Table1[[#This Row],[email]],Quiz_2[Email],Quiz_2[Total points],"ยังไม่ส่ง")</f>
        <v>ยังไม่ส่ง</v>
      </c>
      <c r="AE56" s="5" t="str">
        <f>IF(_xlfn.XLOOKUP(Table1[[#This Row],[email]],แบบฝึก_31[Email],แบบฝึก_31[Completion time],0)&lt;&gt;0,"ส่งแล้ว","ยังไม่ส่ง")</f>
        <v>ยังไม่ส่ง</v>
      </c>
      <c r="AF56" s="5" t="str">
        <f>_xlfn.XLOOKUP(Table1[[#This Row],[email]],ท้ายบท_3[Email],ท้ายบท_3[Total points],"ยังไม่ส่ง")</f>
        <v>ยังไม่ส่ง</v>
      </c>
      <c r="AG56" s="5" t="str">
        <f>_xlfn.XLOOKUP(Table1[[#This Row],[email]],Quiz_3[Email],Quiz_3[Total points],"ยังไม่ส่ง")</f>
        <v>ยังไม่ส่ง</v>
      </c>
      <c r="AH56" s="12">
        <v>16</v>
      </c>
      <c r="AI56" s="14">
        <v>6</v>
      </c>
      <c r="AJ56" s="12">
        <f>ROUND((Table1[[#This Row],[mid '[20']]]+Table1[[#This Row],[mid '[10']]])/2,0)</f>
        <v>11</v>
      </c>
      <c r="AK56" s="5" t="str">
        <f>IF(_xlfn.XLOOKUP(Table1[[#This Row],[email]],แบบฝึก_41[Email],แบบฝึก_41[Completion time],0)&lt;&gt;0,"ส่งแล้ว","ยังไม่ส่ง")</f>
        <v>ยังไม่ส่ง</v>
      </c>
      <c r="AL56" s="5" t="str">
        <f>IF(_xlfn.XLOOKUP(Table1[[#This Row],[email]],ท้ายบท_4[Email],ท้ายบท_4[Total points],"ยังไม่ส่ง")&lt;&gt;0,"ส่งแล้ว","ยังไม่ส่ง")</f>
        <v>ส่งแล้ว</v>
      </c>
      <c r="AM56" s="5" t="str">
        <f>_xlfn.XLOOKUP(Table1[[#This Row],[email]],Quiz_4[Email],Quiz_4[Total points],"ยังไม่ส่ง")</f>
        <v>ยังไม่ส่ง</v>
      </c>
      <c r="AN56" s="5" t="str">
        <f>IF(_xlfn.XLOOKUP(Table1[[#This Row],[email]],แบบฝึก_51[Email],แบบฝึก_51[Completion time],0)&lt;&gt;0,"ส่งแล้ว","ยังไม่ส่ง")</f>
        <v>ส่งแล้ว</v>
      </c>
      <c r="AO56" s="5" t="str">
        <f>IF(_xlfn.XLOOKUP(Table1[[#This Row],[email]],แบบฝึก_52[Email],แบบฝึก_52[Completion time],0)&lt;&gt;0,"ส่งแล้ว","ยังไม่ส่ง")</f>
        <v>ส่งแล้ว</v>
      </c>
      <c r="AP56" s="5">
        <f>_xlfn.XLOOKUP(Table1[[#This Row],[email]],ท้ายบท_5[Email],ท้ายบท_5[Total points],"ยังไม่ส่ง")</f>
        <v>17</v>
      </c>
      <c r="AQ56" s="5" t="str">
        <f>_xlfn.XLOOKUP(Table1[[#This Row],[email]],Quiz_5[Email],Quiz_5[Total points],"ยังไม่ส่ง")</f>
        <v>ยังไม่ส่ง</v>
      </c>
      <c r="AR56" s="37"/>
      <c r="AS56" s="4" t="str">
        <f>IF(M56&lt;10,"ยังไม่ซ่อม",IF(Table1[[#This Row],[ซ่อมแล้วกลางภาค]]="ซ่อมแล้ว","ซ่อมแล้ว","ไม่ต้องซ่อม"))</f>
        <v>ไม่ต้องซ่อม</v>
      </c>
      <c r="BN56"/>
      <c r="BO56"/>
      <c r="BP56"/>
      <c r="BQ56"/>
    </row>
    <row r="57" spans="1:69" ht="19.5" x14ac:dyDescent="0.4">
      <c r="A57" s="21">
        <v>56</v>
      </c>
      <c r="B57" s="4">
        <v>2</v>
      </c>
      <c r="C57" s="4">
        <v>26</v>
      </c>
      <c r="D57" s="4" t="s">
        <v>32514</v>
      </c>
      <c r="E57" s="4" t="s">
        <v>32396</v>
      </c>
      <c r="F57" s="4" t="s">
        <v>32515</v>
      </c>
      <c r="G57" s="4" t="s">
        <v>32516</v>
      </c>
      <c r="H57" s="4" t="s">
        <v>1137</v>
      </c>
      <c r="I57" s="24">
        <f>ROUND(COUNTIF(Table1[[#This Row],[กิจกรรม 1.1]:[ท้ายบท 1]],"&lt;&gt;ยังไม่ส่ง")*2+IF(Table1[[#This Row],[Quiz 1]]&lt;&gt;"ยังไม่ส่ง",Table1[[#This Row],[Quiz 1]]*2/10,0),0)</f>
        <v>10</v>
      </c>
      <c r="J57" s="24">
        <f>ROUND(COUNTIF(Table1[[#This Row],[แบบฝึก 2.1]:[ท้ายบท 2]],"&lt;&gt;ยังไม่ส่ง")*8/3+IF(Table1[[#This Row],[Quiz 2]]&lt;&gt;"ยังไม่ส่ง",Table1[[#This Row],[Quiz 2]]*2/10,0),0)</f>
        <v>8</v>
      </c>
      <c r="K57" s="24">
        <f>ROUND(COUNTIF(Table1[[#This Row],[แบบฝึก 3.1]:[ท้ายบท 3]],"&lt;&gt;ยังไม่ส่ง")*3/2+IF(Table1[[#This Row],[Quiz 3]]&lt;&gt;"ยังไม่ส่ง",Table1[[#This Row],[Quiz 3]]*2/10,0),0)</f>
        <v>3</v>
      </c>
      <c r="L57" s="12">
        <f>Table1[[#This Row],[บท 1 '[10']]]+Table1[[#This Row],[บท 2 '[10']]]+Table1[[#This Row],[บท 3 '[5']]]</f>
        <v>21</v>
      </c>
      <c r="M57" s="12">
        <f>IF(Table1[[#This Row],[ซ่อมแล้วกลางภาค]]="ซ่อมแล้ว",10,Table1[[#This Row],[MID '[20']2]])</f>
        <v>14</v>
      </c>
      <c r="N57" s="28">
        <f>ROUND(COUNTIF(Table1[[#This Row],[แบบฝึก 4.1]:[ท้ายบท 4]],"&lt;&gt;ยังไม่ส่ง")*8/2+IF(Table1[[#This Row],[Quiz 4]]&lt;&gt;"ยังไม่ส่ง",Table1[[#This Row],[Quiz 4]]*2/10,0),0)</f>
        <v>4</v>
      </c>
      <c r="O57" s="12">
        <v>5</v>
      </c>
      <c r="P57" s="12">
        <f>ROUND(COUNTIF(Table1[[#This Row],[แบบฝึก 5.1]:[ท้ายบท 5]],"&lt;&gt;ยังไม่ส่ง")*8/3+IF(Table1[[#This Row],[Quiz 5]]&lt;&gt;"ยังไม่ส่ง",Table1[[#This Row],[Quiz 5]]*2/10,0),0)</f>
        <v>0</v>
      </c>
      <c r="Q57" s="12">
        <f>Table1[[#This Row],[บท 4 '[10']]]+Table1[[#This Row],[นำเสนอ '[5']]]+Table1[[#This Row],[บท 5 '[10']]]</f>
        <v>9</v>
      </c>
      <c r="R57" s="12">
        <f>Table1[[#This Row],[ก่อนกลางภาค '[25']]]+Table1[[#This Row],[กลางภาค '[20']]]+Table1[[#This Row],[หลังกลางภาค '[25']]]</f>
        <v>44</v>
      </c>
      <c r="S57" s="12"/>
      <c r="T57" s="12">
        <f>Table1[[#This Row],[ปลายภาค '[30']]]+Table1[[#This Row],[ก่อนปลายภาค '[70']]]</f>
        <v>44</v>
      </c>
      <c r="U57" s="11">
        <f t="shared" si="0"/>
        <v>0</v>
      </c>
      <c r="V57" s="5" t="str">
        <f>IF(_xlfn.XLOOKUP(Table1[[#This Row],[email]],กิจกรรม_11[Email],กิจกรรม_11[Completion time],0)&lt;&gt;0,"ส่งแล้ว","ยังไม่ส่ง")</f>
        <v>ส่งแล้ว</v>
      </c>
      <c r="W57" s="5" t="str">
        <f>IF(_xlfn.XLOOKUP(Table1[[#This Row],[email]],แบบฝึก_11[Email],แบบฝึก_11[Completion time],0)&lt;&gt;0,"ส่งแล้ว","ยังไม่ส่ง")</f>
        <v>ส่งแล้ว</v>
      </c>
      <c r="X57" s="5" t="str">
        <f>IF(_xlfn.XLOOKUP(Table1[[#This Row],[email]],แบบฝึก_12[Email],แบบฝึก_12[Completion time],0)&lt;&gt;0,"ส่งแล้ว","ยังไม่ส่ง")</f>
        <v>ส่งแล้ว</v>
      </c>
      <c r="Y57" s="5">
        <f>_xlfn.XLOOKUP(Table1[[#This Row],[email]],ท้ายบท_1[Email],ท้ายบท_1[Total points],"ยังไม่ส่ง")</f>
        <v>20</v>
      </c>
      <c r="Z57" s="4">
        <f>_xlfn.XLOOKUP(Table1[[#This Row],[email]],Quiz_1[Email],Quiz_1[Total points],"ยังไม่ส่ง")</f>
        <v>9</v>
      </c>
      <c r="AA57" s="5" t="str">
        <f>IF(_xlfn.XLOOKUP(Table1[[#This Row],[email]],แบบฝึก_21[Email],แบบฝึก_21[Completion time],0)&lt;&gt;0,"ส่งแล้ว","ยังไม่ส่ง")</f>
        <v>ส่งแล้ว</v>
      </c>
      <c r="AB57" s="5" t="str">
        <f>IF(_xlfn.XLOOKUP(Table1[[#This Row],[email]],แบบฝึก_22[Email],แบบฝึก_22[Completion time],0)&lt;&gt;0,"ส่งแล้ว","ยังไม่ส่ง")</f>
        <v>ส่งแล้ว</v>
      </c>
      <c r="AC57" s="5">
        <f>_xlfn.XLOOKUP(Table1[[#This Row],[email]],ท้ายบท_2[Email],ท้ายบท_2[Total points],"ยังไม่ส่ง")</f>
        <v>12</v>
      </c>
      <c r="AD57" s="5" t="str">
        <f>_xlfn.XLOOKUP(Table1[[#This Row],[email]],Quiz_2[Email],Quiz_2[Total points],"ยังไม่ส่ง")</f>
        <v>ยังไม่ส่ง</v>
      </c>
      <c r="AE57" s="5" t="str">
        <f>IF(_xlfn.XLOOKUP(Table1[[#This Row],[email]],แบบฝึก_31[Email],แบบฝึก_31[Completion time],0)&lt;&gt;0,"ส่งแล้ว","ยังไม่ส่ง")</f>
        <v>ส่งแล้ว</v>
      </c>
      <c r="AF57" s="5">
        <f>_xlfn.XLOOKUP(Table1[[#This Row],[email]],ท้ายบท_3[Email],ท้ายบท_3[Total points],"ยังไม่ส่ง")</f>
        <v>11</v>
      </c>
      <c r="AG57" s="5" t="str">
        <f>_xlfn.XLOOKUP(Table1[[#This Row],[email]],Quiz_3[Email],Quiz_3[Total points],"ยังไม่ส่ง")</f>
        <v>ยังไม่ส่ง</v>
      </c>
      <c r="AH57" s="12">
        <v>24</v>
      </c>
      <c r="AI57" s="14">
        <v>4</v>
      </c>
      <c r="AJ57" s="12">
        <f>ROUND((Table1[[#This Row],[mid '[20']]]+Table1[[#This Row],[mid '[10']]])/2,0)</f>
        <v>14</v>
      </c>
      <c r="AK57" s="5" t="str">
        <f>IF(_xlfn.XLOOKUP(Table1[[#This Row],[email]],แบบฝึก_41[Email],แบบฝึก_41[Completion time],0)&lt;&gt;0,"ส่งแล้ว","ยังไม่ส่ง")</f>
        <v>ยังไม่ส่ง</v>
      </c>
      <c r="AL57" s="5" t="str">
        <f>IF(_xlfn.XLOOKUP(Table1[[#This Row],[email]],ท้ายบท_4[Email],ท้ายบท_4[Total points],"ยังไม่ส่ง")&lt;&gt;0,"ส่งแล้ว","ยังไม่ส่ง")</f>
        <v>ส่งแล้ว</v>
      </c>
      <c r="AM57" s="5" t="str">
        <f>_xlfn.XLOOKUP(Table1[[#This Row],[email]],Quiz_4[Email],Quiz_4[Total points],"ยังไม่ส่ง")</f>
        <v>ยังไม่ส่ง</v>
      </c>
      <c r="AN57" s="5" t="str">
        <f>IF(_xlfn.XLOOKUP(Table1[[#This Row],[email]],แบบฝึก_51[Email],แบบฝึก_51[Completion time],0)&lt;&gt;0,"ส่งแล้ว","ยังไม่ส่ง")</f>
        <v>ยังไม่ส่ง</v>
      </c>
      <c r="AO57" s="5" t="str">
        <f>IF(_xlfn.XLOOKUP(Table1[[#This Row],[email]],แบบฝึก_52[Email],แบบฝึก_52[Completion time],0)&lt;&gt;0,"ส่งแล้ว","ยังไม่ส่ง")</f>
        <v>ยังไม่ส่ง</v>
      </c>
      <c r="AP57" s="5" t="str">
        <f>_xlfn.XLOOKUP(Table1[[#This Row],[email]],ท้ายบท_5[Email],ท้ายบท_5[Total points],"ยังไม่ส่ง")</f>
        <v>ยังไม่ส่ง</v>
      </c>
      <c r="AQ57" s="5" t="str">
        <f>_xlfn.XLOOKUP(Table1[[#This Row],[email]],Quiz_5[Email],Quiz_5[Total points],"ยังไม่ส่ง")</f>
        <v>ยังไม่ส่ง</v>
      </c>
      <c r="AR57" s="37"/>
      <c r="AS57" s="4" t="str">
        <f>IF(M57&lt;10,"ยังไม่ซ่อม",IF(Table1[[#This Row],[ซ่อมแล้วกลางภาค]]="ซ่อมแล้ว","ซ่อมแล้ว","ไม่ต้องซ่อม"))</f>
        <v>ไม่ต้องซ่อม</v>
      </c>
      <c r="BN57"/>
      <c r="BO57"/>
      <c r="BP57"/>
      <c r="BQ57"/>
    </row>
    <row r="58" spans="1:69" ht="19.5" x14ac:dyDescent="0.4">
      <c r="A58" s="21">
        <v>57</v>
      </c>
      <c r="B58" s="4">
        <v>2</v>
      </c>
      <c r="C58" s="4">
        <v>27</v>
      </c>
      <c r="D58" s="4" t="s">
        <v>32517</v>
      </c>
      <c r="E58" s="4" t="s">
        <v>32396</v>
      </c>
      <c r="F58" s="4" t="s">
        <v>32518</v>
      </c>
      <c r="G58" s="4" t="s">
        <v>32519</v>
      </c>
      <c r="H58" s="4" t="s">
        <v>937</v>
      </c>
      <c r="I58" s="24">
        <f>ROUND(COUNTIF(Table1[[#This Row],[กิจกรรม 1.1]:[ท้ายบท 1]],"&lt;&gt;ยังไม่ส่ง")*2+IF(Table1[[#This Row],[Quiz 1]]&lt;&gt;"ยังไม่ส่ง",Table1[[#This Row],[Quiz 1]]*2/10,0),0)</f>
        <v>9</v>
      </c>
      <c r="J58" s="24">
        <f>ROUND(COUNTIF(Table1[[#This Row],[แบบฝึก 2.1]:[ท้ายบท 2]],"&lt;&gt;ยังไม่ส่ง")*8/3+IF(Table1[[#This Row],[Quiz 2]]&lt;&gt;"ยังไม่ส่ง",Table1[[#This Row],[Quiz 2]]*2/10,0),0)</f>
        <v>8</v>
      </c>
      <c r="K58" s="24">
        <f>ROUND(COUNTIF(Table1[[#This Row],[แบบฝึก 3.1]:[ท้ายบท 3]],"&lt;&gt;ยังไม่ส่ง")*3/2+IF(Table1[[#This Row],[Quiz 3]]&lt;&gt;"ยังไม่ส่ง",Table1[[#This Row],[Quiz 3]]*2/10,0),0)</f>
        <v>3</v>
      </c>
      <c r="L58" s="12">
        <f>Table1[[#This Row],[บท 1 '[10']]]+Table1[[#This Row],[บท 2 '[10']]]+Table1[[#This Row],[บท 3 '[5']]]</f>
        <v>20</v>
      </c>
      <c r="M58" s="12">
        <f>IF(Table1[[#This Row],[ซ่อมแล้วกลางภาค]]="ซ่อมแล้ว",10,Table1[[#This Row],[MID '[20']2]])</f>
        <v>17</v>
      </c>
      <c r="N58" s="28">
        <f>ROUND(COUNTIF(Table1[[#This Row],[แบบฝึก 4.1]:[ท้ายบท 4]],"&lt;&gt;ยังไม่ส่ง")*8/2+IF(Table1[[#This Row],[Quiz 4]]&lt;&gt;"ยังไม่ส่ง",Table1[[#This Row],[Quiz 4]]*2/10,0),0)</f>
        <v>10</v>
      </c>
      <c r="O58" s="12">
        <v>5</v>
      </c>
      <c r="P58" s="12">
        <f>ROUND(COUNTIF(Table1[[#This Row],[แบบฝึก 5.1]:[ท้ายบท 5]],"&lt;&gt;ยังไม่ส่ง")*8/3+IF(Table1[[#This Row],[Quiz 5]]&lt;&gt;"ยังไม่ส่ง",Table1[[#This Row],[Quiz 5]]*2/10,0),0)</f>
        <v>9</v>
      </c>
      <c r="Q58" s="12">
        <f>Table1[[#This Row],[บท 4 '[10']]]+Table1[[#This Row],[นำเสนอ '[5']]]+Table1[[#This Row],[บท 5 '[10']]]</f>
        <v>24</v>
      </c>
      <c r="R58" s="12">
        <f>Table1[[#This Row],[ก่อนกลางภาค '[25']]]+Table1[[#This Row],[กลางภาค '[20']]]+Table1[[#This Row],[หลังกลางภาค '[25']]]</f>
        <v>61</v>
      </c>
      <c r="S58" s="12"/>
      <c r="T58" s="12">
        <f>Table1[[#This Row],[ปลายภาค '[30']]]+Table1[[#This Row],[ก่อนปลายภาค '[70']]]</f>
        <v>61</v>
      </c>
      <c r="U58" s="11">
        <f t="shared" si="0"/>
        <v>2</v>
      </c>
      <c r="V58" s="5" t="str">
        <f>IF(_xlfn.XLOOKUP(Table1[[#This Row],[email]],กิจกรรม_11[Email],กิจกรรม_11[Completion time],0)&lt;&gt;0,"ส่งแล้ว","ยังไม่ส่ง")</f>
        <v>ส่งแล้ว</v>
      </c>
      <c r="W58" s="5" t="str">
        <f>IF(_xlfn.XLOOKUP(Table1[[#This Row],[email]],แบบฝึก_11[Email],แบบฝึก_11[Completion time],0)&lt;&gt;0,"ส่งแล้ว","ยังไม่ส่ง")</f>
        <v>ส่งแล้ว</v>
      </c>
      <c r="X58" s="5" t="str">
        <f>IF(_xlfn.XLOOKUP(Table1[[#This Row],[email]],แบบฝึก_12[Email],แบบฝึก_12[Completion time],0)&lt;&gt;0,"ส่งแล้ว","ยังไม่ส่ง")</f>
        <v>ส่งแล้ว</v>
      </c>
      <c r="Y58" s="5">
        <f>_xlfn.XLOOKUP(Table1[[#This Row],[email]],ท้ายบท_1[Email],ท้ายบท_1[Total points],"ยังไม่ส่ง")</f>
        <v>20</v>
      </c>
      <c r="Z58" s="4">
        <f>_xlfn.XLOOKUP(Table1[[#This Row],[email]],Quiz_1[Email],Quiz_1[Total points],"ยังไม่ส่ง")</f>
        <v>6</v>
      </c>
      <c r="AA58" s="5" t="str">
        <f>IF(_xlfn.XLOOKUP(Table1[[#This Row],[email]],แบบฝึก_21[Email],แบบฝึก_21[Completion time],0)&lt;&gt;0,"ส่งแล้ว","ยังไม่ส่ง")</f>
        <v>ส่งแล้ว</v>
      </c>
      <c r="AB58" s="5" t="str">
        <f>IF(_xlfn.XLOOKUP(Table1[[#This Row],[email]],แบบฝึก_22[Email],แบบฝึก_22[Completion time],0)&lt;&gt;0,"ส่งแล้ว","ยังไม่ส่ง")</f>
        <v>ส่งแล้ว</v>
      </c>
      <c r="AC58" s="5">
        <f>_xlfn.XLOOKUP(Table1[[#This Row],[email]],ท้ายบท_2[Email],ท้ายบท_2[Total points],"ยังไม่ส่ง")</f>
        <v>10</v>
      </c>
      <c r="AD58" s="5" t="str">
        <f>_xlfn.XLOOKUP(Table1[[#This Row],[email]],Quiz_2[Email],Quiz_2[Total points],"ยังไม่ส่ง")</f>
        <v>ยังไม่ส่ง</v>
      </c>
      <c r="AE58" s="5" t="str">
        <f>IF(_xlfn.XLOOKUP(Table1[[#This Row],[email]],แบบฝึก_31[Email],แบบฝึก_31[Completion time],0)&lt;&gt;0,"ส่งแล้ว","ยังไม่ส่ง")</f>
        <v>ส่งแล้ว</v>
      </c>
      <c r="AF58" s="5">
        <f>_xlfn.XLOOKUP(Table1[[#This Row],[email]],ท้ายบท_3[Email],ท้ายบท_3[Total points],"ยังไม่ส่ง")</f>
        <v>11</v>
      </c>
      <c r="AG58" s="5" t="str">
        <f>_xlfn.XLOOKUP(Table1[[#This Row],[email]],Quiz_3[Email],Quiz_3[Total points],"ยังไม่ส่ง")</f>
        <v>ยังไม่ส่ง</v>
      </c>
      <c r="AH58" s="12">
        <v>23</v>
      </c>
      <c r="AI58" s="14">
        <v>10</v>
      </c>
      <c r="AJ58" s="12">
        <f>ROUND((Table1[[#This Row],[mid '[20']]]+Table1[[#This Row],[mid '[10']]])/2,0)</f>
        <v>17</v>
      </c>
      <c r="AK58" s="5" t="str">
        <f>IF(_xlfn.XLOOKUP(Table1[[#This Row],[email]],แบบฝึก_41[Email],แบบฝึก_41[Completion time],0)&lt;&gt;0,"ส่งแล้ว","ยังไม่ส่ง")</f>
        <v>ส่งแล้ว</v>
      </c>
      <c r="AL58" s="5" t="str">
        <f>IF(_xlfn.XLOOKUP(Table1[[#This Row],[email]],ท้ายบท_4[Email],ท้ายบท_4[Total points],"ยังไม่ส่ง")&lt;&gt;0,"ส่งแล้ว","ยังไม่ส่ง")</f>
        <v>ส่งแล้ว</v>
      </c>
      <c r="AM58" s="5">
        <f>_xlfn.XLOOKUP(Table1[[#This Row],[email]],Quiz_4[Email],Quiz_4[Total points],"ยังไม่ส่ง")</f>
        <v>8</v>
      </c>
      <c r="AN58" s="5" t="str">
        <f>IF(_xlfn.XLOOKUP(Table1[[#This Row],[email]],แบบฝึก_51[Email],แบบฝึก_51[Completion time],0)&lt;&gt;0,"ส่งแล้ว","ยังไม่ส่ง")</f>
        <v>ส่งแล้ว</v>
      </c>
      <c r="AO58" s="5" t="str">
        <f>IF(_xlfn.XLOOKUP(Table1[[#This Row],[email]],แบบฝึก_52[Email],แบบฝึก_52[Completion time],0)&lt;&gt;0,"ส่งแล้ว","ยังไม่ส่ง")</f>
        <v>ส่งแล้ว</v>
      </c>
      <c r="AP58" s="5">
        <f>_xlfn.XLOOKUP(Table1[[#This Row],[email]],ท้ายบท_5[Email],ท้ายบท_5[Total points],"ยังไม่ส่ง")</f>
        <v>16</v>
      </c>
      <c r="AQ58" s="5">
        <f>_xlfn.XLOOKUP(Table1[[#This Row],[email]],Quiz_5[Email],Quiz_5[Total points],"ยังไม่ส่ง")</f>
        <v>5</v>
      </c>
      <c r="AR58" s="37"/>
      <c r="AS58" s="4" t="str">
        <f>IF(M58&lt;10,"ยังไม่ซ่อม",IF(Table1[[#This Row],[ซ่อมแล้วกลางภาค]]="ซ่อมแล้ว","ซ่อมแล้ว","ไม่ต้องซ่อม"))</f>
        <v>ไม่ต้องซ่อม</v>
      </c>
      <c r="BN58"/>
      <c r="BO58"/>
      <c r="BP58"/>
      <c r="BQ58"/>
    </row>
    <row r="59" spans="1:69" ht="19.5" x14ac:dyDescent="0.4">
      <c r="A59" s="21">
        <v>58</v>
      </c>
      <c r="B59" s="4">
        <v>2</v>
      </c>
      <c r="C59" s="4">
        <v>28</v>
      </c>
      <c r="D59" s="4" t="s">
        <v>32520</v>
      </c>
      <c r="E59" s="4" t="s">
        <v>32396</v>
      </c>
      <c r="F59" s="4" t="s">
        <v>32521</v>
      </c>
      <c r="G59" s="4" t="s">
        <v>32522</v>
      </c>
      <c r="H59" s="4" t="s">
        <v>1050</v>
      </c>
      <c r="I59" s="24">
        <f>ROUND(COUNTIF(Table1[[#This Row],[กิจกรรม 1.1]:[ท้ายบท 1]],"&lt;&gt;ยังไม่ส่ง")*2+IF(Table1[[#This Row],[Quiz 1]]&lt;&gt;"ยังไม่ส่ง",Table1[[#This Row],[Quiz 1]]*2/10,0),0)</f>
        <v>9</v>
      </c>
      <c r="J59" s="24">
        <f>ROUND(COUNTIF(Table1[[#This Row],[แบบฝึก 2.1]:[ท้ายบท 2]],"&lt;&gt;ยังไม่ส่ง")*8/3+IF(Table1[[#This Row],[Quiz 2]]&lt;&gt;"ยังไม่ส่ง",Table1[[#This Row],[Quiz 2]]*2/10,0),0)</f>
        <v>10</v>
      </c>
      <c r="K59" s="24">
        <f>ROUND(COUNTIF(Table1[[#This Row],[แบบฝึก 3.1]:[ท้ายบท 3]],"&lt;&gt;ยังไม่ส่ง")*3/2+IF(Table1[[#This Row],[Quiz 3]]&lt;&gt;"ยังไม่ส่ง",Table1[[#This Row],[Quiz 3]]*2/10,0),0)</f>
        <v>4</v>
      </c>
      <c r="L59" s="12">
        <f>Table1[[#This Row],[บท 1 '[10']]]+Table1[[#This Row],[บท 2 '[10']]]+Table1[[#This Row],[บท 3 '[5']]]</f>
        <v>23</v>
      </c>
      <c r="M59" s="12">
        <f>IF(Table1[[#This Row],[ซ่อมแล้วกลางภาค]]="ซ่อมแล้ว",10,Table1[[#This Row],[MID '[20']2]])</f>
        <v>18</v>
      </c>
      <c r="N59" s="28">
        <f>ROUND(COUNTIF(Table1[[#This Row],[แบบฝึก 4.1]:[ท้ายบท 4]],"&lt;&gt;ยังไม่ส่ง")*8/2+IF(Table1[[#This Row],[Quiz 4]]&lt;&gt;"ยังไม่ส่ง",Table1[[#This Row],[Quiz 4]]*2/10,0),0)</f>
        <v>6</v>
      </c>
      <c r="O59" s="12">
        <v>5</v>
      </c>
      <c r="P59" s="12">
        <f>ROUND(COUNTIF(Table1[[#This Row],[แบบฝึก 5.1]:[ท้ายบท 5]],"&lt;&gt;ยังไม่ส่ง")*8/3+IF(Table1[[#This Row],[Quiz 5]]&lt;&gt;"ยังไม่ส่ง",Table1[[#This Row],[Quiz 5]]*2/10,0),0)</f>
        <v>5</v>
      </c>
      <c r="Q59" s="12">
        <f>Table1[[#This Row],[บท 4 '[10']]]+Table1[[#This Row],[นำเสนอ '[5']]]+Table1[[#This Row],[บท 5 '[10']]]</f>
        <v>16</v>
      </c>
      <c r="R59" s="12">
        <f>Table1[[#This Row],[ก่อนกลางภาค '[25']]]+Table1[[#This Row],[กลางภาค '[20']]]+Table1[[#This Row],[หลังกลางภาค '[25']]]</f>
        <v>57</v>
      </c>
      <c r="S59" s="12"/>
      <c r="T59" s="12">
        <f>Table1[[#This Row],[ปลายภาค '[30']]]+Table1[[#This Row],[ก่อนปลายภาค '[70']]]</f>
        <v>57</v>
      </c>
      <c r="U59" s="11">
        <f t="shared" si="0"/>
        <v>1.5</v>
      </c>
      <c r="V59" s="5" t="str">
        <f>IF(_xlfn.XLOOKUP(Table1[[#This Row],[email]],กิจกรรม_11[Email],กิจกรรม_11[Completion time],0)&lt;&gt;0,"ส่งแล้ว","ยังไม่ส่ง")</f>
        <v>ส่งแล้ว</v>
      </c>
      <c r="W59" s="5" t="str">
        <f>IF(_xlfn.XLOOKUP(Table1[[#This Row],[email]],แบบฝึก_11[Email],แบบฝึก_11[Completion time],0)&lt;&gt;0,"ส่งแล้ว","ยังไม่ส่ง")</f>
        <v>ส่งแล้ว</v>
      </c>
      <c r="X59" s="5" t="str">
        <f>IF(_xlfn.XLOOKUP(Table1[[#This Row],[email]],แบบฝึก_12[Email],แบบฝึก_12[Completion time],0)&lt;&gt;0,"ส่งแล้ว","ยังไม่ส่ง")</f>
        <v>ส่งแล้ว</v>
      </c>
      <c r="Y59" s="5">
        <f>_xlfn.XLOOKUP(Table1[[#This Row],[email]],ท้ายบท_1[Email],ท้ายบท_1[Total points],"ยังไม่ส่ง")</f>
        <v>19</v>
      </c>
      <c r="Z59" s="4">
        <f>_xlfn.XLOOKUP(Table1[[#This Row],[email]],Quiz_1[Email],Quiz_1[Total points],"ยังไม่ส่ง")</f>
        <v>7</v>
      </c>
      <c r="AA59" s="5" t="str">
        <f>IF(_xlfn.XLOOKUP(Table1[[#This Row],[email]],แบบฝึก_21[Email],แบบฝึก_21[Completion time],0)&lt;&gt;0,"ส่งแล้ว","ยังไม่ส่ง")</f>
        <v>ส่งแล้ว</v>
      </c>
      <c r="AB59" s="5" t="str">
        <f>IF(_xlfn.XLOOKUP(Table1[[#This Row],[email]],แบบฝึก_22[Email],แบบฝึก_22[Completion time],0)&lt;&gt;0,"ส่งแล้ว","ยังไม่ส่ง")</f>
        <v>ส่งแล้ว</v>
      </c>
      <c r="AC59" s="5">
        <f>_xlfn.XLOOKUP(Table1[[#This Row],[email]],ท้ายบท_2[Email],ท้ายบท_2[Total points],"ยังไม่ส่ง")</f>
        <v>14</v>
      </c>
      <c r="AD59" s="5">
        <f>_xlfn.XLOOKUP(Table1[[#This Row],[email]],Quiz_2[Email],Quiz_2[Total points],"ยังไม่ส่ง")</f>
        <v>9</v>
      </c>
      <c r="AE59" s="5" t="str">
        <f>IF(_xlfn.XLOOKUP(Table1[[#This Row],[email]],แบบฝึก_31[Email],แบบฝึก_31[Completion time],0)&lt;&gt;0,"ส่งแล้ว","ยังไม่ส่ง")</f>
        <v>ส่งแล้ว</v>
      </c>
      <c r="AF59" s="5">
        <f>_xlfn.XLOOKUP(Table1[[#This Row],[email]],ท้ายบท_3[Email],ท้ายบท_3[Total points],"ยังไม่ส่ง")</f>
        <v>10</v>
      </c>
      <c r="AG59" s="5">
        <f>_xlfn.XLOOKUP(Table1[[#This Row],[email]],Quiz_3[Email],Quiz_3[Total points],"ยังไม่ส่ง")</f>
        <v>7</v>
      </c>
      <c r="AH59" s="12">
        <v>25</v>
      </c>
      <c r="AI59" s="14">
        <v>10</v>
      </c>
      <c r="AJ59" s="12">
        <f>ROUND((Table1[[#This Row],[mid '[20']]]+Table1[[#This Row],[mid '[10']]])/2,0)</f>
        <v>18</v>
      </c>
      <c r="AK59" s="5" t="str">
        <f>IF(_xlfn.XLOOKUP(Table1[[#This Row],[email]],แบบฝึก_41[Email],แบบฝึก_41[Completion time],0)&lt;&gt;0,"ส่งแล้ว","ยังไม่ส่ง")</f>
        <v>ส่งแล้ว</v>
      </c>
      <c r="AL59" s="5" t="str">
        <f>IF(_xlfn.XLOOKUP(Table1[[#This Row],[email]],ท้ายบท_4[Email],ท้ายบท_4[Total points],"ยังไม่ส่ง")&lt;&gt;0,"ส่งแล้ว","ยังไม่ส่ง")</f>
        <v>ยังไม่ส่ง</v>
      </c>
      <c r="AM59" s="5">
        <f>_xlfn.XLOOKUP(Table1[[#This Row],[email]],Quiz_4[Email],Quiz_4[Total points],"ยังไม่ส่ง")</f>
        <v>8</v>
      </c>
      <c r="AN59" s="5" t="str">
        <f>IF(_xlfn.XLOOKUP(Table1[[#This Row],[email]],แบบฝึก_51[Email],แบบฝึก_51[Completion time],0)&lt;&gt;0,"ส่งแล้ว","ยังไม่ส่ง")</f>
        <v>ส่งแล้ว</v>
      </c>
      <c r="AO59" s="5" t="str">
        <f>IF(_xlfn.XLOOKUP(Table1[[#This Row],[email]],แบบฝึก_52[Email],แบบฝึก_52[Completion time],0)&lt;&gt;0,"ส่งแล้ว","ยังไม่ส่ง")</f>
        <v>ส่งแล้ว</v>
      </c>
      <c r="AP59" s="5" t="str">
        <f>_xlfn.XLOOKUP(Table1[[#This Row],[email]],ท้ายบท_5[Email],ท้ายบท_5[Total points],"ยังไม่ส่ง")</f>
        <v>ยังไม่ส่ง</v>
      </c>
      <c r="AQ59" s="5" t="str">
        <f>_xlfn.XLOOKUP(Table1[[#This Row],[email]],Quiz_5[Email],Quiz_5[Total points],"ยังไม่ส่ง")</f>
        <v>ยังไม่ส่ง</v>
      </c>
      <c r="AR59" s="37"/>
      <c r="AS59" s="4" t="str">
        <f>IF(M59&lt;10,"ยังไม่ซ่อม",IF(Table1[[#This Row],[ซ่อมแล้วกลางภาค]]="ซ่อมแล้ว","ซ่อมแล้ว","ไม่ต้องซ่อม"))</f>
        <v>ไม่ต้องซ่อม</v>
      </c>
      <c r="BN59"/>
      <c r="BO59"/>
      <c r="BP59"/>
      <c r="BQ59"/>
    </row>
    <row r="60" spans="1:69" ht="19.5" x14ac:dyDescent="0.4">
      <c r="A60" s="21">
        <v>59</v>
      </c>
      <c r="B60" s="4">
        <v>2</v>
      </c>
      <c r="C60" s="4">
        <v>29</v>
      </c>
      <c r="D60" s="4" t="s">
        <v>32523</v>
      </c>
      <c r="E60" s="4" t="s">
        <v>32396</v>
      </c>
      <c r="F60" s="4" t="s">
        <v>32524</v>
      </c>
      <c r="G60" s="4" t="s">
        <v>32525</v>
      </c>
      <c r="H60" s="4" t="s">
        <v>862</v>
      </c>
      <c r="I60" s="24">
        <f>ROUND(COUNTIF(Table1[[#This Row],[กิจกรรม 1.1]:[ท้ายบท 1]],"&lt;&gt;ยังไม่ส่ง")*2+IF(Table1[[#This Row],[Quiz 1]]&lt;&gt;"ยังไม่ส่ง",Table1[[#This Row],[Quiz 1]]*2/10,0),0)</f>
        <v>10</v>
      </c>
      <c r="J60" s="24">
        <f>ROUND(COUNTIF(Table1[[#This Row],[แบบฝึก 2.1]:[ท้ายบท 2]],"&lt;&gt;ยังไม่ส่ง")*8/3+IF(Table1[[#This Row],[Quiz 2]]&lt;&gt;"ยังไม่ส่ง",Table1[[#This Row],[Quiz 2]]*2/10,0),0)</f>
        <v>8</v>
      </c>
      <c r="K60" s="24">
        <f>ROUND(COUNTIF(Table1[[#This Row],[แบบฝึก 3.1]:[ท้ายบท 3]],"&lt;&gt;ยังไม่ส่ง")*3/2+IF(Table1[[#This Row],[Quiz 3]]&lt;&gt;"ยังไม่ส่ง",Table1[[#This Row],[Quiz 3]]*2/10,0),0)</f>
        <v>3</v>
      </c>
      <c r="L60" s="12">
        <f>Table1[[#This Row],[บท 1 '[10']]]+Table1[[#This Row],[บท 2 '[10']]]+Table1[[#This Row],[บท 3 '[5']]]</f>
        <v>21</v>
      </c>
      <c r="M60" s="12">
        <f>IF(Table1[[#This Row],[ซ่อมแล้วกลางภาค]]="ซ่อมแล้ว",10,Table1[[#This Row],[MID '[20']2]])</f>
        <v>18</v>
      </c>
      <c r="N60" s="28">
        <f>ROUND(COUNTIF(Table1[[#This Row],[แบบฝึก 4.1]:[ท้ายบท 4]],"&lt;&gt;ยังไม่ส่ง")*8/2+IF(Table1[[#This Row],[Quiz 4]]&lt;&gt;"ยังไม่ส่ง",Table1[[#This Row],[Quiz 4]]*2/10,0),0)</f>
        <v>4</v>
      </c>
      <c r="O60" s="12">
        <v>5</v>
      </c>
      <c r="P60" s="12">
        <f>ROUND(COUNTIF(Table1[[#This Row],[แบบฝึก 5.1]:[ท้ายบท 5]],"&lt;&gt;ยังไม่ส่ง")*8/3+IF(Table1[[#This Row],[Quiz 5]]&lt;&gt;"ยังไม่ส่ง",Table1[[#This Row],[Quiz 5]]*2/10,0),0)</f>
        <v>8</v>
      </c>
      <c r="Q60" s="12">
        <f>Table1[[#This Row],[บท 4 '[10']]]+Table1[[#This Row],[นำเสนอ '[5']]]+Table1[[#This Row],[บท 5 '[10']]]</f>
        <v>17</v>
      </c>
      <c r="R60" s="12">
        <f>Table1[[#This Row],[ก่อนกลางภาค '[25']]]+Table1[[#This Row],[กลางภาค '[20']]]+Table1[[#This Row],[หลังกลางภาค '[25']]]</f>
        <v>56</v>
      </c>
      <c r="S60" s="12"/>
      <c r="T60" s="12">
        <f>Table1[[#This Row],[ปลายภาค '[30']]]+Table1[[#This Row],[ก่อนปลายภาค '[70']]]</f>
        <v>56</v>
      </c>
      <c r="U60" s="11">
        <f t="shared" si="0"/>
        <v>1.5</v>
      </c>
      <c r="V60" s="5" t="str">
        <f>IF(_xlfn.XLOOKUP(Table1[[#This Row],[email]],กิจกรรม_11[Email],กิจกรรม_11[Completion time],0)&lt;&gt;0,"ส่งแล้ว","ยังไม่ส่ง")</f>
        <v>ส่งแล้ว</v>
      </c>
      <c r="W60" s="5" t="str">
        <f>IF(_xlfn.XLOOKUP(Table1[[#This Row],[email]],แบบฝึก_11[Email],แบบฝึก_11[Completion time],0)&lt;&gt;0,"ส่งแล้ว","ยังไม่ส่ง")</f>
        <v>ส่งแล้ว</v>
      </c>
      <c r="X60" s="5" t="str">
        <f>IF(_xlfn.XLOOKUP(Table1[[#This Row],[email]],แบบฝึก_12[Email],แบบฝึก_12[Completion time],0)&lt;&gt;0,"ส่งแล้ว","ยังไม่ส่ง")</f>
        <v>ส่งแล้ว</v>
      </c>
      <c r="Y60" s="5">
        <f>_xlfn.XLOOKUP(Table1[[#This Row],[email]],ท้ายบท_1[Email],ท้ายบท_1[Total points],"ยังไม่ส่ง")</f>
        <v>22</v>
      </c>
      <c r="Z60" s="4">
        <f>_xlfn.XLOOKUP(Table1[[#This Row],[email]],Quiz_1[Email],Quiz_1[Total points],"ยังไม่ส่ง")</f>
        <v>10</v>
      </c>
      <c r="AA60" s="5" t="str">
        <f>IF(_xlfn.XLOOKUP(Table1[[#This Row],[email]],แบบฝึก_21[Email],แบบฝึก_21[Completion time],0)&lt;&gt;0,"ส่งแล้ว","ยังไม่ส่ง")</f>
        <v>ส่งแล้ว</v>
      </c>
      <c r="AB60" s="5" t="str">
        <f>IF(_xlfn.XLOOKUP(Table1[[#This Row],[email]],แบบฝึก_22[Email],แบบฝึก_22[Completion time],0)&lt;&gt;0,"ส่งแล้ว","ยังไม่ส่ง")</f>
        <v>ส่งแล้ว</v>
      </c>
      <c r="AC60" s="5">
        <f>_xlfn.XLOOKUP(Table1[[#This Row],[email]],ท้ายบท_2[Email],ท้ายบท_2[Total points],"ยังไม่ส่ง")</f>
        <v>15</v>
      </c>
      <c r="AD60" s="5" t="str">
        <f>_xlfn.XLOOKUP(Table1[[#This Row],[email]],Quiz_2[Email],Quiz_2[Total points],"ยังไม่ส่ง")</f>
        <v>ยังไม่ส่ง</v>
      </c>
      <c r="AE60" s="5" t="str">
        <f>IF(_xlfn.XLOOKUP(Table1[[#This Row],[email]],แบบฝึก_31[Email],แบบฝึก_31[Completion time],0)&lt;&gt;0,"ส่งแล้ว","ยังไม่ส่ง")</f>
        <v>ส่งแล้ว</v>
      </c>
      <c r="AF60" s="5">
        <f>_xlfn.XLOOKUP(Table1[[#This Row],[email]],ท้ายบท_3[Email],ท้ายบท_3[Total points],"ยังไม่ส่ง")</f>
        <v>11</v>
      </c>
      <c r="AG60" s="5" t="str">
        <f>_xlfn.XLOOKUP(Table1[[#This Row],[email]],Quiz_3[Email],Quiz_3[Total points],"ยังไม่ส่ง")</f>
        <v>ยังไม่ส่ง</v>
      </c>
      <c r="AH60" s="12">
        <v>26</v>
      </c>
      <c r="AI60" s="14">
        <v>10</v>
      </c>
      <c r="AJ60" s="12">
        <f>ROUND((Table1[[#This Row],[mid '[20']]]+Table1[[#This Row],[mid '[10']]])/2,0)</f>
        <v>18</v>
      </c>
      <c r="AK60" s="5" t="str">
        <f>IF(_xlfn.XLOOKUP(Table1[[#This Row],[email]],แบบฝึก_41[Email],แบบฝึก_41[Completion time],0)&lt;&gt;0,"ส่งแล้ว","ยังไม่ส่ง")</f>
        <v>ยังไม่ส่ง</v>
      </c>
      <c r="AL60" s="5" t="str">
        <f>IF(_xlfn.XLOOKUP(Table1[[#This Row],[email]],ท้ายบท_4[Email],ท้ายบท_4[Total points],"ยังไม่ส่ง")&lt;&gt;0,"ส่งแล้ว","ยังไม่ส่ง")</f>
        <v>ส่งแล้ว</v>
      </c>
      <c r="AM60" s="5" t="str">
        <f>_xlfn.XLOOKUP(Table1[[#This Row],[email]],Quiz_4[Email],Quiz_4[Total points],"ยังไม่ส่ง")</f>
        <v>ยังไม่ส่ง</v>
      </c>
      <c r="AN60" s="5" t="str">
        <f>IF(_xlfn.XLOOKUP(Table1[[#This Row],[email]],แบบฝึก_51[Email],แบบฝึก_51[Completion time],0)&lt;&gt;0,"ส่งแล้ว","ยังไม่ส่ง")</f>
        <v>ส่งแล้ว</v>
      </c>
      <c r="AO60" s="5" t="str">
        <f>IF(_xlfn.XLOOKUP(Table1[[#This Row],[email]],แบบฝึก_52[Email],แบบฝึก_52[Completion time],0)&lt;&gt;0,"ส่งแล้ว","ยังไม่ส่ง")</f>
        <v>ส่งแล้ว</v>
      </c>
      <c r="AP60" s="5">
        <f>_xlfn.XLOOKUP(Table1[[#This Row],[email]],ท้ายบท_5[Email],ท้ายบท_5[Total points],"ยังไม่ส่ง")</f>
        <v>16</v>
      </c>
      <c r="AQ60" s="5" t="str">
        <f>_xlfn.XLOOKUP(Table1[[#This Row],[email]],Quiz_5[Email],Quiz_5[Total points],"ยังไม่ส่ง")</f>
        <v>ยังไม่ส่ง</v>
      </c>
      <c r="AR60" s="37"/>
      <c r="AS60" s="4" t="str">
        <f>IF(M60&lt;10,"ยังไม่ซ่อม",IF(Table1[[#This Row],[ซ่อมแล้วกลางภาค]]="ซ่อมแล้ว","ซ่อมแล้ว","ไม่ต้องซ่อม"))</f>
        <v>ไม่ต้องซ่อม</v>
      </c>
      <c r="BN60"/>
      <c r="BO60"/>
      <c r="BP60"/>
      <c r="BQ60"/>
    </row>
    <row r="61" spans="1:69" ht="19.5" x14ac:dyDescent="0.4">
      <c r="A61" s="21">
        <v>60</v>
      </c>
      <c r="B61" s="4">
        <v>2</v>
      </c>
      <c r="C61" s="4">
        <v>30</v>
      </c>
      <c r="D61" s="4" t="s">
        <v>32526</v>
      </c>
      <c r="E61" s="4" t="s">
        <v>32396</v>
      </c>
      <c r="F61" s="4" t="s">
        <v>32527</v>
      </c>
      <c r="G61" s="4" t="s">
        <v>32528</v>
      </c>
      <c r="H61" s="4" t="s">
        <v>1183</v>
      </c>
      <c r="I61" s="24">
        <f>ROUND(COUNTIF(Table1[[#This Row],[กิจกรรม 1.1]:[ท้ายบท 1]],"&lt;&gt;ยังไม่ส่ง")*2+IF(Table1[[#This Row],[Quiz 1]]&lt;&gt;"ยังไม่ส่ง",Table1[[#This Row],[Quiz 1]]*2/10,0),0)</f>
        <v>10</v>
      </c>
      <c r="J61" s="24">
        <f>ROUND(COUNTIF(Table1[[#This Row],[แบบฝึก 2.1]:[ท้ายบท 2]],"&lt;&gt;ยังไม่ส่ง")*8/3+IF(Table1[[#This Row],[Quiz 2]]&lt;&gt;"ยังไม่ส่ง",Table1[[#This Row],[Quiz 2]]*2/10,0),0)</f>
        <v>8</v>
      </c>
      <c r="K61" s="24">
        <f>ROUND(COUNTIF(Table1[[#This Row],[แบบฝึก 3.1]:[ท้ายบท 3]],"&lt;&gt;ยังไม่ส่ง")*3/2+IF(Table1[[#This Row],[Quiz 3]]&lt;&gt;"ยังไม่ส่ง",Table1[[#This Row],[Quiz 3]]*2/10,0),0)</f>
        <v>3</v>
      </c>
      <c r="L61" s="12">
        <f>Table1[[#This Row],[บท 1 '[10']]]+Table1[[#This Row],[บท 2 '[10']]]+Table1[[#This Row],[บท 3 '[5']]]</f>
        <v>21</v>
      </c>
      <c r="M61" s="12">
        <f>IF(Table1[[#This Row],[ซ่อมแล้วกลางภาค]]="ซ่อมแล้ว",10,Table1[[#This Row],[MID '[20']2]])</f>
        <v>18</v>
      </c>
      <c r="N61" s="28">
        <f>ROUND(COUNTIF(Table1[[#This Row],[แบบฝึก 4.1]:[ท้ายบท 4]],"&lt;&gt;ยังไม่ส่ง")*8/2+IF(Table1[[#This Row],[Quiz 4]]&lt;&gt;"ยังไม่ส่ง",Table1[[#This Row],[Quiz 4]]*2/10,0),0)</f>
        <v>4</v>
      </c>
      <c r="O61" s="12">
        <v>5</v>
      </c>
      <c r="P61" s="12">
        <f>ROUND(COUNTIF(Table1[[#This Row],[แบบฝึก 5.1]:[ท้ายบท 5]],"&lt;&gt;ยังไม่ส่ง")*8/3+IF(Table1[[#This Row],[Quiz 5]]&lt;&gt;"ยังไม่ส่ง",Table1[[#This Row],[Quiz 5]]*2/10,0),0)</f>
        <v>0</v>
      </c>
      <c r="Q61" s="12">
        <f>Table1[[#This Row],[บท 4 '[10']]]+Table1[[#This Row],[นำเสนอ '[5']]]+Table1[[#This Row],[บท 5 '[10']]]</f>
        <v>9</v>
      </c>
      <c r="R61" s="12">
        <f>Table1[[#This Row],[ก่อนกลางภาค '[25']]]+Table1[[#This Row],[กลางภาค '[20']]]+Table1[[#This Row],[หลังกลางภาค '[25']]]</f>
        <v>48</v>
      </c>
      <c r="S61" s="12"/>
      <c r="T61" s="12">
        <f>Table1[[#This Row],[ปลายภาค '[30']]]+Table1[[#This Row],[ก่อนปลายภาค '[70']]]</f>
        <v>48</v>
      </c>
      <c r="U61" s="11">
        <f t="shared" si="0"/>
        <v>0</v>
      </c>
      <c r="V61" s="5" t="str">
        <f>IF(_xlfn.XLOOKUP(Table1[[#This Row],[email]],กิจกรรม_11[Email],กิจกรรม_11[Completion time],0)&lt;&gt;0,"ส่งแล้ว","ยังไม่ส่ง")</f>
        <v>ส่งแล้ว</v>
      </c>
      <c r="W61" s="5" t="str">
        <f>IF(_xlfn.XLOOKUP(Table1[[#This Row],[email]],แบบฝึก_11[Email],แบบฝึก_11[Completion time],0)&lt;&gt;0,"ส่งแล้ว","ยังไม่ส่ง")</f>
        <v>ส่งแล้ว</v>
      </c>
      <c r="X61" s="5" t="str">
        <f>IF(_xlfn.XLOOKUP(Table1[[#This Row],[email]],แบบฝึก_12[Email],แบบฝึก_12[Completion time],0)&lt;&gt;0,"ส่งแล้ว","ยังไม่ส่ง")</f>
        <v>ส่งแล้ว</v>
      </c>
      <c r="Y61" s="5">
        <f>_xlfn.XLOOKUP(Table1[[#This Row],[email]],ท้ายบท_1[Email],ท้ายบท_1[Total points],"ยังไม่ส่ง")</f>
        <v>22</v>
      </c>
      <c r="Z61" s="4">
        <f>_xlfn.XLOOKUP(Table1[[#This Row],[email]],Quiz_1[Email],Quiz_1[Total points],"ยังไม่ส่ง")</f>
        <v>10</v>
      </c>
      <c r="AA61" s="5" t="str">
        <f>IF(_xlfn.XLOOKUP(Table1[[#This Row],[email]],แบบฝึก_21[Email],แบบฝึก_21[Completion time],0)&lt;&gt;0,"ส่งแล้ว","ยังไม่ส่ง")</f>
        <v>ส่งแล้ว</v>
      </c>
      <c r="AB61" s="5" t="str">
        <f>IF(_xlfn.XLOOKUP(Table1[[#This Row],[email]],แบบฝึก_22[Email],แบบฝึก_22[Completion time],0)&lt;&gt;0,"ส่งแล้ว","ยังไม่ส่ง")</f>
        <v>ส่งแล้ว</v>
      </c>
      <c r="AC61" s="5">
        <f>_xlfn.XLOOKUP(Table1[[#This Row],[email]],ท้ายบท_2[Email],ท้ายบท_2[Total points],"ยังไม่ส่ง")</f>
        <v>11</v>
      </c>
      <c r="AD61" s="5" t="str">
        <f>_xlfn.XLOOKUP(Table1[[#This Row],[email]],Quiz_2[Email],Quiz_2[Total points],"ยังไม่ส่ง")</f>
        <v>ยังไม่ส่ง</v>
      </c>
      <c r="AE61" s="5" t="str">
        <f>IF(_xlfn.XLOOKUP(Table1[[#This Row],[email]],แบบฝึก_31[Email],แบบฝึก_31[Completion time],0)&lt;&gt;0,"ส่งแล้ว","ยังไม่ส่ง")</f>
        <v>ส่งแล้ว</v>
      </c>
      <c r="AF61" s="5">
        <f>_xlfn.XLOOKUP(Table1[[#This Row],[email]],ท้ายบท_3[Email],ท้ายบท_3[Total points],"ยังไม่ส่ง")</f>
        <v>8</v>
      </c>
      <c r="AG61" s="5" t="str">
        <f>_xlfn.XLOOKUP(Table1[[#This Row],[email]],Quiz_3[Email],Quiz_3[Total points],"ยังไม่ส่ง")</f>
        <v>ยังไม่ส่ง</v>
      </c>
      <c r="AH61" s="12">
        <v>25</v>
      </c>
      <c r="AI61" s="14">
        <v>10</v>
      </c>
      <c r="AJ61" s="12">
        <f>ROUND((Table1[[#This Row],[mid '[20']]]+Table1[[#This Row],[mid '[10']]])/2,0)</f>
        <v>18</v>
      </c>
      <c r="AK61" s="5" t="str">
        <f>IF(_xlfn.XLOOKUP(Table1[[#This Row],[email]],แบบฝึก_41[Email],แบบฝึก_41[Completion time],0)&lt;&gt;0,"ส่งแล้ว","ยังไม่ส่ง")</f>
        <v>ยังไม่ส่ง</v>
      </c>
      <c r="AL61" s="5" t="str">
        <f>IF(_xlfn.XLOOKUP(Table1[[#This Row],[email]],ท้ายบท_4[Email],ท้ายบท_4[Total points],"ยังไม่ส่ง")&lt;&gt;0,"ส่งแล้ว","ยังไม่ส่ง")</f>
        <v>ส่งแล้ว</v>
      </c>
      <c r="AM61" s="5" t="str">
        <f>_xlfn.XLOOKUP(Table1[[#This Row],[email]],Quiz_4[Email],Quiz_4[Total points],"ยังไม่ส่ง")</f>
        <v>ยังไม่ส่ง</v>
      </c>
      <c r="AN61" s="5" t="str">
        <f>IF(_xlfn.XLOOKUP(Table1[[#This Row],[email]],แบบฝึก_51[Email],แบบฝึก_51[Completion time],0)&lt;&gt;0,"ส่งแล้ว","ยังไม่ส่ง")</f>
        <v>ยังไม่ส่ง</v>
      </c>
      <c r="AO61" s="5" t="str">
        <f>IF(_xlfn.XLOOKUP(Table1[[#This Row],[email]],แบบฝึก_52[Email],แบบฝึก_52[Completion time],0)&lt;&gt;0,"ส่งแล้ว","ยังไม่ส่ง")</f>
        <v>ยังไม่ส่ง</v>
      </c>
      <c r="AP61" s="5" t="str">
        <f>_xlfn.XLOOKUP(Table1[[#This Row],[email]],ท้ายบท_5[Email],ท้ายบท_5[Total points],"ยังไม่ส่ง")</f>
        <v>ยังไม่ส่ง</v>
      </c>
      <c r="AQ61" s="5" t="str">
        <f>_xlfn.XLOOKUP(Table1[[#This Row],[email]],Quiz_5[Email],Quiz_5[Total points],"ยังไม่ส่ง")</f>
        <v>ยังไม่ส่ง</v>
      </c>
      <c r="AR61" s="37"/>
      <c r="AS61" s="4" t="str">
        <f>IF(M61&lt;10,"ยังไม่ซ่อม",IF(Table1[[#This Row],[ซ่อมแล้วกลางภาค]]="ซ่อมแล้ว","ซ่อมแล้ว","ไม่ต้องซ่อม"))</f>
        <v>ไม่ต้องซ่อม</v>
      </c>
      <c r="BN61"/>
      <c r="BO61"/>
      <c r="BP61"/>
      <c r="BQ61"/>
    </row>
    <row r="62" spans="1:69" ht="19.5" x14ac:dyDescent="0.4">
      <c r="A62" s="21">
        <v>61</v>
      </c>
      <c r="B62" s="4">
        <v>2</v>
      </c>
      <c r="C62" s="4">
        <v>31</v>
      </c>
      <c r="D62" s="4" t="s">
        <v>32529</v>
      </c>
      <c r="E62" s="4" t="s">
        <v>32396</v>
      </c>
      <c r="F62" s="4" t="s">
        <v>32530</v>
      </c>
      <c r="G62" s="4" t="s">
        <v>32531</v>
      </c>
      <c r="H62" s="4" t="s">
        <v>928</v>
      </c>
      <c r="I62" s="24">
        <f>ROUND(COUNTIF(Table1[[#This Row],[กิจกรรม 1.1]:[ท้ายบท 1]],"&lt;&gt;ยังไม่ส่ง")*2+IF(Table1[[#This Row],[Quiz 1]]&lt;&gt;"ยังไม่ส่ง",Table1[[#This Row],[Quiz 1]]*2/10,0),0)</f>
        <v>10</v>
      </c>
      <c r="J62" s="24">
        <f>ROUND(COUNTIF(Table1[[#This Row],[แบบฝึก 2.1]:[ท้ายบท 2]],"&lt;&gt;ยังไม่ส่ง")*8/3+IF(Table1[[#This Row],[Quiz 2]]&lt;&gt;"ยังไม่ส่ง",Table1[[#This Row],[Quiz 2]]*2/10,0),0)</f>
        <v>10</v>
      </c>
      <c r="K62" s="24">
        <f>ROUND(COUNTIF(Table1[[#This Row],[แบบฝึก 3.1]:[ท้ายบท 3]],"&lt;&gt;ยังไม่ส่ง")*3/2+IF(Table1[[#This Row],[Quiz 3]]&lt;&gt;"ยังไม่ส่ง",Table1[[#This Row],[Quiz 3]]*2/10,0),0)</f>
        <v>5</v>
      </c>
      <c r="L62" s="12">
        <f>Table1[[#This Row],[บท 1 '[10']]]+Table1[[#This Row],[บท 2 '[10']]]+Table1[[#This Row],[บท 3 '[5']]]</f>
        <v>25</v>
      </c>
      <c r="M62" s="12">
        <f>IF(Table1[[#This Row],[ซ่อมแล้วกลางภาค]]="ซ่อมแล้ว",10,Table1[[#This Row],[MID '[20']2]])</f>
        <v>17</v>
      </c>
      <c r="N62" s="28">
        <f>ROUND(COUNTIF(Table1[[#This Row],[แบบฝึก 4.1]:[ท้ายบท 4]],"&lt;&gt;ยังไม่ส่ง")*8/2+IF(Table1[[#This Row],[Quiz 4]]&lt;&gt;"ยังไม่ส่ง",Table1[[#This Row],[Quiz 4]]*2/10,0),0)</f>
        <v>6</v>
      </c>
      <c r="O62" s="12">
        <v>5</v>
      </c>
      <c r="P62" s="12">
        <f>ROUND(COUNTIF(Table1[[#This Row],[แบบฝึก 5.1]:[ท้ายบท 5]],"&lt;&gt;ยังไม่ส่ง")*8/3+IF(Table1[[#This Row],[Quiz 5]]&lt;&gt;"ยังไม่ส่ง",Table1[[#This Row],[Quiz 5]]*2/10,0),0)</f>
        <v>2</v>
      </c>
      <c r="Q62" s="12">
        <f>Table1[[#This Row],[บท 4 '[10']]]+Table1[[#This Row],[นำเสนอ '[5']]]+Table1[[#This Row],[บท 5 '[10']]]</f>
        <v>13</v>
      </c>
      <c r="R62" s="12">
        <f>Table1[[#This Row],[ก่อนกลางภาค '[25']]]+Table1[[#This Row],[กลางภาค '[20']]]+Table1[[#This Row],[หลังกลางภาค '[25']]]</f>
        <v>55</v>
      </c>
      <c r="S62" s="12"/>
      <c r="T62" s="12">
        <f>Table1[[#This Row],[ปลายภาค '[30']]]+Table1[[#This Row],[ก่อนปลายภาค '[70']]]</f>
        <v>55</v>
      </c>
      <c r="U62" s="11">
        <f t="shared" si="0"/>
        <v>1.5</v>
      </c>
      <c r="V62" s="5" t="str">
        <f>IF(_xlfn.XLOOKUP(Table1[[#This Row],[email]],กิจกรรม_11[Email],กิจกรรม_11[Completion time],0)&lt;&gt;0,"ส่งแล้ว","ยังไม่ส่ง")</f>
        <v>ส่งแล้ว</v>
      </c>
      <c r="W62" s="5" t="str">
        <f>IF(_xlfn.XLOOKUP(Table1[[#This Row],[email]],แบบฝึก_11[Email],แบบฝึก_11[Completion time],0)&lt;&gt;0,"ส่งแล้ว","ยังไม่ส่ง")</f>
        <v>ส่งแล้ว</v>
      </c>
      <c r="X62" s="5" t="str">
        <f>IF(_xlfn.XLOOKUP(Table1[[#This Row],[email]],แบบฝึก_12[Email],แบบฝึก_12[Completion time],0)&lt;&gt;0,"ส่งแล้ว","ยังไม่ส่ง")</f>
        <v>ส่งแล้ว</v>
      </c>
      <c r="Y62" s="5">
        <f>_xlfn.XLOOKUP(Table1[[#This Row],[email]],ท้ายบท_1[Email],ท้ายบท_1[Total points],"ยังไม่ส่ง")</f>
        <v>21</v>
      </c>
      <c r="Z62" s="4">
        <f>_xlfn.XLOOKUP(Table1[[#This Row],[email]],Quiz_1[Email],Quiz_1[Total points],"ยังไม่ส่ง")</f>
        <v>8</v>
      </c>
      <c r="AA62" s="5" t="str">
        <f>IF(_xlfn.XLOOKUP(Table1[[#This Row],[email]],แบบฝึก_21[Email],แบบฝึก_21[Completion time],0)&lt;&gt;0,"ส่งแล้ว","ยังไม่ส่ง")</f>
        <v>ส่งแล้ว</v>
      </c>
      <c r="AB62" s="5" t="str">
        <f>IF(_xlfn.XLOOKUP(Table1[[#This Row],[email]],แบบฝึก_22[Email],แบบฝึก_22[Completion time],0)&lt;&gt;0,"ส่งแล้ว","ยังไม่ส่ง")</f>
        <v>ส่งแล้ว</v>
      </c>
      <c r="AC62" s="5">
        <f>_xlfn.XLOOKUP(Table1[[#This Row],[email]],ท้ายบท_2[Email],ท้ายบท_2[Total points],"ยังไม่ส่ง")</f>
        <v>14</v>
      </c>
      <c r="AD62" s="5">
        <f>_xlfn.XLOOKUP(Table1[[#This Row],[email]],Quiz_2[Email],Quiz_2[Total points],"ยังไม่ส่ง")</f>
        <v>9</v>
      </c>
      <c r="AE62" s="5" t="str">
        <f>IF(_xlfn.XLOOKUP(Table1[[#This Row],[email]],แบบฝึก_31[Email],แบบฝึก_31[Completion time],0)&lt;&gt;0,"ส่งแล้ว","ยังไม่ส่ง")</f>
        <v>ส่งแล้ว</v>
      </c>
      <c r="AF62" s="5">
        <f>_xlfn.XLOOKUP(Table1[[#This Row],[email]],ท้ายบท_3[Email],ท้ายบท_3[Total points],"ยังไม่ส่ง")</f>
        <v>10</v>
      </c>
      <c r="AG62" s="5">
        <f>_xlfn.XLOOKUP(Table1[[#This Row],[email]],Quiz_3[Email],Quiz_3[Total points],"ยังไม่ส่ง")</f>
        <v>9</v>
      </c>
      <c r="AH62" s="12">
        <v>26</v>
      </c>
      <c r="AI62" s="14">
        <v>8</v>
      </c>
      <c r="AJ62" s="12">
        <f>ROUND((Table1[[#This Row],[mid '[20']]]+Table1[[#This Row],[mid '[10']]])/2,0)</f>
        <v>17</v>
      </c>
      <c r="AK62" s="5" t="str">
        <f>IF(_xlfn.XLOOKUP(Table1[[#This Row],[email]],แบบฝึก_41[Email],แบบฝึก_41[Completion time],0)&lt;&gt;0,"ส่งแล้ว","ยังไม่ส่ง")</f>
        <v>ส่งแล้ว</v>
      </c>
      <c r="AL62" s="5" t="str">
        <f>IF(_xlfn.XLOOKUP(Table1[[#This Row],[email]],ท้ายบท_4[Email],ท้ายบท_4[Total points],"ยังไม่ส่ง")&lt;&gt;0,"ส่งแล้ว","ยังไม่ส่ง")</f>
        <v>ยังไม่ส่ง</v>
      </c>
      <c r="AM62" s="5">
        <f>_xlfn.XLOOKUP(Table1[[#This Row],[email]],Quiz_4[Email],Quiz_4[Total points],"ยังไม่ส่ง")</f>
        <v>8</v>
      </c>
      <c r="AN62" s="5" t="str">
        <f>IF(_xlfn.XLOOKUP(Table1[[#This Row],[email]],แบบฝึก_51[Email],แบบฝึก_51[Completion time],0)&lt;&gt;0,"ส่งแล้ว","ยังไม่ส่ง")</f>
        <v>ยังไม่ส่ง</v>
      </c>
      <c r="AO62" s="5" t="str">
        <f>IF(_xlfn.XLOOKUP(Table1[[#This Row],[email]],แบบฝึก_52[Email],แบบฝึก_52[Completion time],0)&lt;&gt;0,"ส่งแล้ว","ยังไม่ส่ง")</f>
        <v>ยังไม่ส่ง</v>
      </c>
      <c r="AP62" s="5" t="str">
        <f>_xlfn.XLOOKUP(Table1[[#This Row],[email]],ท้ายบท_5[Email],ท้ายบท_5[Total points],"ยังไม่ส่ง")</f>
        <v>ยังไม่ส่ง</v>
      </c>
      <c r="AQ62" s="5">
        <f>_xlfn.XLOOKUP(Table1[[#This Row],[email]],Quiz_5[Email],Quiz_5[Total points],"ยังไม่ส่ง")</f>
        <v>8</v>
      </c>
      <c r="AR62" s="37"/>
      <c r="AS62" s="4" t="str">
        <f>IF(M62&lt;10,"ยังไม่ซ่อม",IF(Table1[[#This Row],[ซ่อมแล้วกลางภาค]]="ซ่อมแล้ว","ซ่อมแล้ว","ไม่ต้องซ่อม"))</f>
        <v>ไม่ต้องซ่อม</v>
      </c>
      <c r="BN62"/>
      <c r="BO62"/>
      <c r="BP62"/>
      <c r="BQ62"/>
    </row>
    <row r="63" spans="1:69" ht="19.5" x14ac:dyDescent="0.4">
      <c r="A63" s="21">
        <v>62</v>
      </c>
      <c r="B63" s="4">
        <v>2</v>
      </c>
      <c r="C63" s="4">
        <v>32</v>
      </c>
      <c r="D63" s="4" t="s">
        <v>32532</v>
      </c>
      <c r="E63" s="4" t="s">
        <v>32396</v>
      </c>
      <c r="F63" s="4" t="s">
        <v>32533</v>
      </c>
      <c r="G63" s="4" t="s">
        <v>32534</v>
      </c>
      <c r="H63" s="4" t="s">
        <v>1075</v>
      </c>
      <c r="I63" s="24">
        <f>ROUND(COUNTIF(Table1[[#This Row],[กิจกรรม 1.1]:[ท้ายบท 1]],"&lt;&gt;ยังไม่ส่ง")*2+IF(Table1[[#This Row],[Quiz 1]]&lt;&gt;"ยังไม่ส่ง",Table1[[#This Row],[Quiz 1]]*2/10,0),0)</f>
        <v>10</v>
      </c>
      <c r="J63" s="24">
        <f>ROUND(COUNTIF(Table1[[#This Row],[แบบฝึก 2.1]:[ท้ายบท 2]],"&lt;&gt;ยังไม่ส่ง")*8/3+IF(Table1[[#This Row],[Quiz 2]]&lt;&gt;"ยังไม่ส่ง",Table1[[#This Row],[Quiz 2]]*2/10,0),0)</f>
        <v>10</v>
      </c>
      <c r="K63" s="24">
        <f>ROUND(COUNTIF(Table1[[#This Row],[แบบฝึก 3.1]:[ท้ายบท 3]],"&lt;&gt;ยังไม่ส่ง")*3/2+IF(Table1[[#This Row],[Quiz 3]]&lt;&gt;"ยังไม่ส่ง",Table1[[#This Row],[Quiz 3]]*2/10,0),0)</f>
        <v>4</v>
      </c>
      <c r="L63" s="12">
        <f>Table1[[#This Row],[บท 1 '[10']]]+Table1[[#This Row],[บท 2 '[10']]]+Table1[[#This Row],[บท 3 '[5']]]</f>
        <v>24</v>
      </c>
      <c r="M63" s="12">
        <f>IF(Table1[[#This Row],[ซ่อมแล้วกลางภาค]]="ซ่อมแล้ว",10,Table1[[#This Row],[MID '[20']2]])</f>
        <v>16</v>
      </c>
      <c r="N63" s="28">
        <f>ROUND(COUNTIF(Table1[[#This Row],[แบบฝึก 4.1]:[ท้ายบท 4]],"&lt;&gt;ยังไม่ส่ง")*8/2+IF(Table1[[#This Row],[Quiz 4]]&lt;&gt;"ยังไม่ส่ง",Table1[[#This Row],[Quiz 4]]*2/10,0),0)</f>
        <v>8</v>
      </c>
      <c r="O63" s="12">
        <v>5</v>
      </c>
      <c r="P63" s="12">
        <f>ROUND(COUNTIF(Table1[[#This Row],[แบบฝึก 5.1]:[ท้ายบท 5]],"&lt;&gt;ยังไม่ส่ง")*8/3+IF(Table1[[#This Row],[Quiz 5]]&lt;&gt;"ยังไม่ส่ง",Table1[[#This Row],[Quiz 5]]*2/10,0),0)</f>
        <v>9</v>
      </c>
      <c r="Q63" s="12">
        <f>Table1[[#This Row],[บท 4 '[10']]]+Table1[[#This Row],[นำเสนอ '[5']]]+Table1[[#This Row],[บท 5 '[10']]]</f>
        <v>22</v>
      </c>
      <c r="R63" s="12">
        <f>Table1[[#This Row],[ก่อนกลางภาค '[25']]]+Table1[[#This Row],[กลางภาค '[20']]]+Table1[[#This Row],[หลังกลางภาค '[25']]]</f>
        <v>62</v>
      </c>
      <c r="S63" s="12"/>
      <c r="T63" s="12">
        <f>Table1[[#This Row],[ปลายภาค '[30']]]+Table1[[#This Row],[ก่อนปลายภาค '[70']]]</f>
        <v>62</v>
      </c>
      <c r="U63" s="11">
        <f t="shared" si="0"/>
        <v>2</v>
      </c>
      <c r="V63" s="5" t="str">
        <f>IF(_xlfn.XLOOKUP(Table1[[#This Row],[email]],กิจกรรม_11[Email],กิจกรรม_11[Completion time],0)&lt;&gt;0,"ส่งแล้ว","ยังไม่ส่ง")</f>
        <v>ส่งแล้ว</v>
      </c>
      <c r="W63" s="5" t="str">
        <f>IF(_xlfn.XLOOKUP(Table1[[#This Row],[email]],แบบฝึก_11[Email],แบบฝึก_11[Completion time],0)&lt;&gt;0,"ส่งแล้ว","ยังไม่ส่ง")</f>
        <v>ส่งแล้ว</v>
      </c>
      <c r="X63" s="5" t="str">
        <f>IF(_xlfn.XLOOKUP(Table1[[#This Row],[email]],แบบฝึก_12[Email],แบบฝึก_12[Completion time],0)&lt;&gt;0,"ส่งแล้ว","ยังไม่ส่ง")</f>
        <v>ส่งแล้ว</v>
      </c>
      <c r="Y63" s="5">
        <f>_xlfn.XLOOKUP(Table1[[#This Row],[email]],ท้ายบท_1[Email],ท้ายบท_1[Total points],"ยังไม่ส่ง")</f>
        <v>21</v>
      </c>
      <c r="Z63" s="4">
        <f>_xlfn.XLOOKUP(Table1[[#This Row],[email]],Quiz_1[Email],Quiz_1[Total points],"ยังไม่ส่ง")</f>
        <v>9</v>
      </c>
      <c r="AA63" s="5" t="str">
        <f>IF(_xlfn.XLOOKUP(Table1[[#This Row],[email]],แบบฝึก_21[Email],แบบฝึก_21[Completion time],0)&lt;&gt;0,"ส่งแล้ว","ยังไม่ส่ง")</f>
        <v>ส่งแล้ว</v>
      </c>
      <c r="AB63" s="5" t="str">
        <f>IF(_xlfn.XLOOKUP(Table1[[#This Row],[email]],แบบฝึก_22[Email],แบบฝึก_22[Completion time],0)&lt;&gt;0,"ส่งแล้ว","ยังไม่ส่ง")</f>
        <v>ส่งแล้ว</v>
      </c>
      <c r="AC63" s="5">
        <f>_xlfn.XLOOKUP(Table1[[#This Row],[email]],ท้ายบท_2[Email],ท้ายบท_2[Total points],"ยังไม่ส่ง")</f>
        <v>13</v>
      </c>
      <c r="AD63" s="5">
        <f>_xlfn.XLOOKUP(Table1[[#This Row],[email]],Quiz_2[Email],Quiz_2[Total points],"ยังไม่ส่ง")</f>
        <v>8</v>
      </c>
      <c r="AE63" s="5" t="str">
        <f>IF(_xlfn.XLOOKUP(Table1[[#This Row],[email]],แบบฝึก_31[Email],แบบฝึก_31[Completion time],0)&lt;&gt;0,"ส่งแล้ว","ยังไม่ส่ง")</f>
        <v>ส่งแล้ว</v>
      </c>
      <c r="AF63" s="5">
        <f>_xlfn.XLOOKUP(Table1[[#This Row],[email]],ท้ายบท_3[Email],ท้ายบท_3[Total points],"ยังไม่ส่ง")</f>
        <v>10</v>
      </c>
      <c r="AG63" s="5">
        <f>_xlfn.XLOOKUP(Table1[[#This Row],[email]],Quiz_3[Email],Quiz_3[Total points],"ยังไม่ส่ง")</f>
        <v>6</v>
      </c>
      <c r="AH63" s="12">
        <v>22</v>
      </c>
      <c r="AI63" s="14">
        <v>10</v>
      </c>
      <c r="AJ63" s="12">
        <f>ROUND((Table1[[#This Row],[mid '[20']]]+Table1[[#This Row],[mid '[10']]])/2,0)</f>
        <v>16</v>
      </c>
      <c r="AK63" s="5" t="str">
        <f>IF(_xlfn.XLOOKUP(Table1[[#This Row],[email]],แบบฝึก_41[Email],แบบฝึก_41[Completion time],0)&lt;&gt;0,"ส่งแล้ว","ยังไม่ส่ง")</f>
        <v>ส่งแล้ว</v>
      </c>
      <c r="AL63" s="5" t="str">
        <f>IF(_xlfn.XLOOKUP(Table1[[#This Row],[email]],ท้ายบท_4[Email],ท้ายบท_4[Total points],"ยังไม่ส่ง")&lt;&gt;0,"ส่งแล้ว","ยังไม่ส่ง")</f>
        <v>ส่งแล้ว</v>
      </c>
      <c r="AM63" s="5" t="str">
        <f>_xlfn.XLOOKUP(Table1[[#This Row],[email]],Quiz_4[Email],Quiz_4[Total points],"ยังไม่ส่ง")</f>
        <v>ยังไม่ส่ง</v>
      </c>
      <c r="AN63" s="5" t="str">
        <f>IF(_xlfn.XLOOKUP(Table1[[#This Row],[email]],แบบฝึก_51[Email],แบบฝึก_51[Completion time],0)&lt;&gt;0,"ส่งแล้ว","ยังไม่ส่ง")</f>
        <v>ส่งแล้ว</v>
      </c>
      <c r="AO63" s="5" t="str">
        <f>IF(_xlfn.XLOOKUP(Table1[[#This Row],[email]],แบบฝึก_52[Email],แบบฝึก_52[Completion time],0)&lt;&gt;0,"ส่งแล้ว","ยังไม่ส่ง")</f>
        <v>ส่งแล้ว</v>
      </c>
      <c r="AP63" s="5">
        <f>_xlfn.XLOOKUP(Table1[[#This Row],[email]],ท้ายบท_5[Email],ท้ายบท_5[Total points],"ยังไม่ส่ง")</f>
        <v>18</v>
      </c>
      <c r="AQ63" s="5">
        <f>_xlfn.XLOOKUP(Table1[[#This Row],[email]],Quiz_5[Email],Quiz_5[Total points],"ยังไม่ส่ง")</f>
        <v>7</v>
      </c>
      <c r="AR63" s="37"/>
      <c r="AS63" s="4" t="str">
        <f>IF(M63&lt;10,"ยังไม่ซ่อม",IF(Table1[[#This Row],[ซ่อมแล้วกลางภาค]]="ซ่อมแล้ว","ซ่อมแล้ว","ไม่ต้องซ่อม"))</f>
        <v>ไม่ต้องซ่อม</v>
      </c>
      <c r="BN63"/>
      <c r="BO63"/>
      <c r="BP63"/>
      <c r="BQ63"/>
    </row>
    <row r="64" spans="1:69" ht="19.5" x14ac:dyDescent="0.4">
      <c r="A64" s="21">
        <v>63</v>
      </c>
      <c r="B64" s="4">
        <v>2</v>
      </c>
      <c r="C64" s="4">
        <v>33</v>
      </c>
      <c r="D64" s="4" t="s">
        <v>32535</v>
      </c>
      <c r="E64" s="4" t="s">
        <v>32396</v>
      </c>
      <c r="F64" s="4" t="s">
        <v>32536</v>
      </c>
      <c r="G64" s="4" t="s">
        <v>32537</v>
      </c>
      <c r="H64" s="4" t="s">
        <v>1085</v>
      </c>
      <c r="I64" s="24">
        <f>ROUND(COUNTIF(Table1[[#This Row],[กิจกรรม 1.1]:[ท้ายบท 1]],"&lt;&gt;ยังไม่ส่ง")*2+IF(Table1[[#This Row],[Quiz 1]]&lt;&gt;"ยังไม่ส่ง",Table1[[#This Row],[Quiz 1]]*2/10,0),0)</f>
        <v>10</v>
      </c>
      <c r="J64" s="24">
        <f>ROUND(COUNTIF(Table1[[#This Row],[แบบฝึก 2.1]:[ท้ายบท 2]],"&lt;&gt;ยังไม่ส่ง")*8/3+IF(Table1[[#This Row],[Quiz 2]]&lt;&gt;"ยังไม่ส่ง",Table1[[#This Row],[Quiz 2]]*2/10,0),0)</f>
        <v>10</v>
      </c>
      <c r="K64" s="24">
        <f>ROUND(COUNTIF(Table1[[#This Row],[แบบฝึก 3.1]:[ท้ายบท 3]],"&lt;&gt;ยังไม่ส่ง")*3/2+IF(Table1[[#This Row],[Quiz 3]]&lt;&gt;"ยังไม่ส่ง",Table1[[#This Row],[Quiz 3]]*2/10,0),0)</f>
        <v>5</v>
      </c>
      <c r="L64" s="12">
        <f>Table1[[#This Row],[บท 1 '[10']]]+Table1[[#This Row],[บท 2 '[10']]]+Table1[[#This Row],[บท 3 '[5']]]</f>
        <v>25</v>
      </c>
      <c r="M64" s="12">
        <f>IF(Table1[[#This Row],[ซ่อมแล้วกลางภาค]]="ซ่อมแล้ว",10,Table1[[#This Row],[MID '[20']2]])</f>
        <v>13</v>
      </c>
      <c r="N64" s="28">
        <f>ROUND(COUNTIF(Table1[[#This Row],[แบบฝึก 4.1]:[ท้ายบท 4]],"&lt;&gt;ยังไม่ส่ง")*8/2+IF(Table1[[#This Row],[Quiz 4]]&lt;&gt;"ยังไม่ส่ง",Table1[[#This Row],[Quiz 4]]*2/10,0),0)</f>
        <v>8</v>
      </c>
      <c r="O64" s="12">
        <v>5</v>
      </c>
      <c r="P64" s="12">
        <f>ROUND(COUNTIF(Table1[[#This Row],[แบบฝึก 5.1]:[ท้ายบท 5]],"&lt;&gt;ยังไม่ส่ง")*8/3+IF(Table1[[#This Row],[Quiz 5]]&lt;&gt;"ยังไม่ส่ง",Table1[[#This Row],[Quiz 5]]*2/10,0),0)</f>
        <v>9</v>
      </c>
      <c r="Q64" s="12">
        <f>Table1[[#This Row],[บท 4 '[10']]]+Table1[[#This Row],[นำเสนอ '[5']]]+Table1[[#This Row],[บท 5 '[10']]]</f>
        <v>22</v>
      </c>
      <c r="R64" s="12">
        <f>Table1[[#This Row],[ก่อนกลางภาค '[25']]]+Table1[[#This Row],[กลางภาค '[20']]]+Table1[[#This Row],[หลังกลางภาค '[25']]]</f>
        <v>60</v>
      </c>
      <c r="S64" s="12"/>
      <c r="T64" s="12">
        <f>Table1[[#This Row],[ปลายภาค '[30']]]+Table1[[#This Row],[ก่อนปลายภาค '[70']]]</f>
        <v>60</v>
      </c>
      <c r="U64" s="11">
        <f t="shared" si="0"/>
        <v>2</v>
      </c>
      <c r="V64" s="5" t="str">
        <f>IF(_xlfn.XLOOKUP(Table1[[#This Row],[email]],กิจกรรม_11[Email],กิจกรรม_11[Completion time],0)&lt;&gt;0,"ส่งแล้ว","ยังไม่ส่ง")</f>
        <v>ส่งแล้ว</v>
      </c>
      <c r="W64" s="5" t="str">
        <f>IF(_xlfn.XLOOKUP(Table1[[#This Row],[email]],แบบฝึก_11[Email],แบบฝึก_11[Completion time],0)&lt;&gt;0,"ส่งแล้ว","ยังไม่ส่ง")</f>
        <v>ส่งแล้ว</v>
      </c>
      <c r="X64" s="5" t="str">
        <f>IF(_xlfn.XLOOKUP(Table1[[#This Row],[email]],แบบฝึก_12[Email],แบบฝึก_12[Completion time],0)&lt;&gt;0,"ส่งแล้ว","ยังไม่ส่ง")</f>
        <v>ส่งแล้ว</v>
      </c>
      <c r="Y64" s="5">
        <f>_xlfn.XLOOKUP(Table1[[#This Row],[email]],ท้ายบท_1[Email],ท้ายบท_1[Total points],"ยังไม่ส่ง")</f>
        <v>21</v>
      </c>
      <c r="Z64" s="4">
        <f>_xlfn.XLOOKUP(Table1[[#This Row],[email]],Quiz_1[Email],Quiz_1[Total points],"ยังไม่ส่ง")</f>
        <v>9</v>
      </c>
      <c r="AA64" s="5" t="str">
        <f>IF(_xlfn.XLOOKUP(Table1[[#This Row],[email]],แบบฝึก_21[Email],แบบฝึก_21[Completion time],0)&lt;&gt;0,"ส่งแล้ว","ยังไม่ส่ง")</f>
        <v>ส่งแล้ว</v>
      </c>
      <c r="AB64" s="5" t="str">
        <f>IF(_xlfn.XLOOKUP(Table1[[#This Row],[email]],แบบฝึก_22[Email],แบบฝึก_22[Completion time],0)&lt;&gt;0,"ส่งแล้ว","ยังไม่ส่ง")</f>
        <v>ส่งแล้ว</v>
      </c>
      <c r="AC64" s="5">
        <f>_xlfn.XLOOKUP(Table1[[#This Row],[email]],ท้ายบท_2[Email],ท้ายบท_2[Total points],"ยังไม่ส่ง")</f>
        <v>13</v>
      </c>
      <c r="AD64" s="5">
        <f>_xlfn.XLOOKUP(Table1[[#This Row],[email]],Quiz_2[Email],Quiz_2[Total points],"ยังไม่ส่ง")</f>
        <v>8</v>
      </c>
      <c r="AE64" s="5" t="str">
        <f>IF(_xlfn.XLOOKUP(Table1[[#This Row],[email]],แบบฝึก_31[Email],แบบฝึก_31[Completion time],0)&lt;&gt;0,"ส่งแล้ว","ยังไม่ส่ง")</f>
        <v>ส่งแล้ว</v>
      </c>
      <c r="AF64" s="5">
        <f>_xlfn.XLOOKUP(Table1[[#This Row],[email]],ท้ายบท_3[Email],ท้ายบท_3[Total points],"ยังไม่ส่ง")</f>
        <v>10</v>
      </c>
      <c r="AG64" s="5">
        <f>_xlfn.XLOOKUP(Table1[[#This Row],[email]],Quiz_3[Email],Quiz_3[Total points],"ยังไม่ส่ง")</f>
        <v>8</v>
      </c>
      <c r="AH64" s="12">
        <v>19</v>
      </c>
      <c r="AI64" s="14">
        <v>7</v>
      </c>
      <c r="AJ64" s="12">
        <f>ROUND((Table1[[#This Row],[mid '[20']]]+Table1[[#This Row],[mid '[10']]])/2,0)</f>
        <v>13</v>
      </c>
      <c r="AK64" s="5" t="str">
        <f>IF(_xlfn.XLOOKUP(Table1[[#This Row],[email]],แบบฝึก_41[Email],แบบฝึก_41[Completion time],0)&lt;&gt;0,"ส่งแล้ว","ยังไม่ส่ง")</f>
        <v>ส่งแล้ว</v>
      </c>
      <c r="AL64" s="5" t="str">
        <f>IF(_xlfn.XLOOKUP(Table1[[#This Row],[email]],ท้ายบท_4[Email],ท้ายบท_4[Total points],"ยังไม่ส่ง")&lt;&gt;0,"ส่งแล้ว","ยังไม่ส่ง")</f>
        <v>ส่งแล้ว</v>
      </c>
      <c r="AM64" s="5" t="str">
        <f>_xlfn.XLOOKUP(Table1[[#This Row],[email]],Quiz_4[Email],Quiz_4[Total points],"ยังไม่ส่ง")</f>
        <v>ยังไม่ส่ง</v>
      </c>
      <c r="AN64" s="5" t="str">
        <f>IF(_xlfn.XLOOKUP(Table1[[#This Row],[email]],แบบฝึก_51[Email],แบบฝึก_51[Completion time],0)&lt;&gt;0,"ส่งแล้ว","ยังไม่ส่ง")</f>
        <v>ส่งแล้ว</v>
      </c>
      <c r="AO64" s="5" t="str">
        <f>IF(_xlfn.XLOOKUP(Table1[[#This Row],[email]],แบบฝึก_52[Email],แบบฝึก_52[Completion time],0)&lt;&gt;0,"ส่งแล้ว","ยังไม่ส่ง")</f>
        <v>ส่งแล้ว</v>
      </c>
      <c r="AP64" s="5">
        <f>_xlfn.XLOOKUP(Table1[[#This Row],[email]],ท้ายบท_5[Email],ท้ายบท_5[Total points],"ยังไม่ส่ง")</f>
        <v>18</v>
      </c>
      <c r="AQ64" s="5">
        <f>_xlfn.XLOOKUP(Table1[[#This Row],[email]],Quiz_5[Email],Quiz_5[Total points],"ยังไม่ส่ง")</f>
        <v>5</v>
      </c>
      <c r="AR64" s="37"/>
      <c r="AS64" s="4" t="str">
        <f>IF(M64&lt;10,"ยังไม่ซ่อม",IF(Table1[[#This Row],[ซ่อมแล้วกลางภาค]]="ซ่อมแล้ว","ซ่อมแล้ว","ไม่ต้องซ่อม"))</f>
        <v>ไม่ต้องซ่อม</v>
      </c>
      <c r="BN64"/>
      <c r="BO64"/>
      <c r="BP64"/>
      <c r="BQ64"/>
    </row>
    <row r="65" spans="1:69" ht="19.5" x14ac:dyDescent="0.4">
      <c r="A65" s="21">
        <v>64</v>
      </c>
      <c r="B65" s="4">
        <v>2</v>
      </c>
      <c r="C65" s="4">
        <v>34</v>
      </c>
      <c r="D65" s="4" t="s">
        <v>32538</v>
      </c>
      <c r="E65" s="4" t="s">
        <v>32396</v>
      </c>
      <c r="F65" s="4" t="s">
        <v>32539</v>
      </c>
      <c r="G65" s="4" t="s">
        <v>32540</v>
      </c>
      <c r="H65" s="4" t="s">
        <v>1195</v>
      </c>
      <c r="I65" s="24">
        <f>ROUND(COUNTIF(Table1[[#This Row],[กิจกรรม 1.1]:[ท้ายบท 1]],"&lt;&gt;ยังไม่ส่ง")*2+IF(Table1[[#This Row],[Quiz 1]]&lt;&gt;"ยังไม่ส่ง",Table1[[#This Row],[Quiz 1]]*2/10,0),0)</f>
        <v>10</v>
      </c>
      <c r="J65" s="24">
        <f>ROUND(COUNTIF(Table1[[#This Row],[แบบฝึก 2.1]:[ท้ายบท 2]],"&lt;&gt;ยังไม่ส่ง")*8/3+IF(Table1[[#This Row],[Quiz 2]]&lt;&gt;"ยังไม่ส่ง",Table1[[#This Row],[Quiz 2]]*2/10,0),0)</f>
        <v>8</v>
      </c>
      <c r="K65" s="24">
        <f>ROUND(COUNTIF(Table1[[#This Row],[แบบฝึก 3.1]:[ท้ายบท 3]],"&lt;&gt;ยังไม่ส่ง")*3/2+IF(Table1[[#This Row],[Quiz 3]]&lt;&gt;"ยังไม่ส่ง",Table1[[#This Row],[Quiz 3]]*2/10,0),0)</f>
        <v>3</v>
      </c>
      <c r="L65" s="12">
        <f>Table1[[#This Row],[บท 1 '[10']]]+Table1[[#This Row],[บท 2 '[10']]]+Table1[[#This Row],[บท 3 '[5']]]</f>
        <v>21</v>
      </c>
      <c r="M65" s="12">
        <f>IF(Table1[[#This Row],[ซ่อมแล้วกลางภาค]]="ซ่อมแล้ว",10,Table1[[#This Row],[MID '[20']2]])</f>
        <v>15</v>
      </c>
      <c r="N65" s="28">
        <f>ROUND(COUNTIF(Table1[[#This Row],[แบบฝึก 4.1]:[ท้ายบท 4]],"&lt;&gt;ยังไม่ส่ง")*8/2+IF(Table1[[#This Row],[Quiz 4]]&lt;&gt;"ยังไม่ส่ง",Table1[[#This Row],[Quiz 4]]*2/10,0),0)</f>
        <v>4</v>
      </c>
      <c r="O65" s="12">
        <v>5</v>
      </c>
      <c r="P65" s="12">
        <f>ROUND(COUNTIF(Table1[[#This Row],[แบบฝึก 5.1]:[ท้ายบท 5]],"&lt;&gt;ยังไม่ส่ง")*8/3+IF(Table1[[#This Row],[Quiz 5]]&lt;&gt;"ยังไม่ส่ง",Table1[[#This Row],[Quiz 5]]*2/10,0),0)</f>
        <v>0</v>
      </c>
      <c r="Q65" s="12">
        <f>Table1[[#This Row],[บท 4 '[10']]]+Table1[[#This Row],[นำเสนอ '[5']]]+Table1[[#This Row],[บท 5 '[10']]]</f>
        <v>9</v>
      </c>
      <c r="R65" s="12">
        <f>Table1[[#This Row],[ก่อนกลางภาค '[25']]]+Table1[[#This Row],[กลางภาค '[20']]]+Table1[[#This Row],[หลังกลางภาค '[25']]]</f>
        <v>45</v>
      </c>
      <c r="S65" s="12"/>
      <c r="T65" s="12">
        <f>Table1[[#This Row],[ปลายภาค '[30']]]+Table1[[#This Row],[ก่อนปลายภาค '[70']]]</f>
        <v>45</v>
      </c>
      <c r="U65" s="11">
        <f t="shared" si="0"/>
        <v>0</v>
      </c>
      <c r="V65" s="5" t="str">
        <f>IF(_xlfn.XLOOKUP(Table1[[#This Row],[email]],กิจกรรม_11[Email],กิจกรรม_11[Completion time],0)&lt;&gt;0,"ส่งแล้ว","ยังไม่ส่ง")</f>
        <v>ส่งแล้ว</v>
      </c>
      <c r="W65" s="5" t="str">
        <f>IF(_xlfn.XLOOKUP(Table1[[#This Row],[email]],แบบฝึก_11[Email],แบบฝึก_11[Completion time],0)&lt;&gt;0,"ส่งแล้ว","ยังไม่ส่ง")</f>
        <v>ส่งแล้ว</v>
      </c>
      <c r="X65" s="5" t="str">
        <f>IF(_xlfn.XLOOKUP(Table1[[#This Row],[email]],แบบฝึก_12[Email],แบบฝึก_12[Completion time],0)&lt;&gt;0,"ส่งแล้ว","ยังไม่ส่ง")</f>
        <v>ส่งแล้ว</v>
      </c>
      <c r="Y65" s="5">
        <f>_xlfn.XLOOKUP(Table1[[#This Row],[email]],ท้ายบท_1[Email],ท้ายบท_1[Total points],"ยังไม่ส่ง")</f>
        <v>22</v>
      </c>
      <c r="Z65" s="4">
        <f>_xlfn.XLOOKUP(Table1[[#This Row],[email]],Quiz_1[Email],Quiz_1[Total points],"ยังไม่ส่ง")</f>
        <v>8</v>
      </c>
      <c r="AA65" s="5" t="str">
        <f>IF(_xlfn.XLOOKUP(Table1[[#This Row],[email]],แบบฝึก_21[Email],แบบฝึก_21[Completion time],0)&lt;&gt;0,"ส่งแล้ว","ยังไม่ส่ง")</f>
        <v>ส่งแล้ว</v>
      </c>
      <c r="AB65" s="5" t="str">
        <f>IF(_xlfn.XLOOKUP(Table1[[#This Row],[email]],แบบฝึก_22[Email],แบบฝึก_22[Completion time],0)&lt;&gt;0,"ส่งแล้ว","ยังไม่ส่ง")</f>
        <v>ส่งแล้ว</v>
      </c>
      <c r="AC65" s="5">
        <f>_xlfn.XLOOKUP(Table1[[#This Row],[email]],ท้ายบท_2[Email],ท้ายบท_2[Total points],"ยังไม่ส่ง")</f>
        <v>14</v>
      </c>
      <c r="AD65" s="5" t="str">
        <f>_xlfn.XLOOKUP(Table1[[#This Row],[email]],Quiz_2[Email],Quiz_2[Total points],"ยังไม่ส่ง")</f>
        <v>ยังไม่ส่ง</v>
      </c>
      <c r="AE65" s="5" t="str">
        <f>IF(_xlfn.XLOOKUP(Table1[[#This Row],[email]],แบบฝึก_31[Email],แบบฝึก_31[Completion time],0)&lt;&gt;0,"ส่งแล้ว","ยังไม่ส่ง")</f>
        <v>ส่งแล้ว</v>
      </c>
      <c r="AF65" s="5">
        <f>_xlfn.XLOOKUP(Table1[[#This Row],[email]],ท้ายบท_3[Email],ท้ายบท_3[Total points],"ยังไม่ส่ง")</f>
        <v>8</v>
      </c>
      <c r="AG65" s="5" t="str">
        <f>_xlfn.XLOOKUP(Table1[[#This Row],[email]],Quiz_3[Email],Quiz_3[Total points],"ยังไม่ส่ง")</f>
        <v>ยังไม่ส่ง</v>
      </c>
      <c r="AH65" s="12">
        <v>21</v>
      </c>
      <c r="AI65" s="14">
        <v>8</v>
      </c>
      <c r="AJ65" s="12">
        <f>ROUND((Table1[[#This Row],[mid '[20']]]+Table1[[#This Row],[mid '[10']]])/2,0)</f>
        <v>15</v>
      </c>
      <c r="AK65" s="5" t="str">
        <f>IF(_xlfn.XLOOKUP(Table1[[#This Row],[email]],แบบฝึก_41[Email],แบบฝึก_41[Completion time],0)&lt;&gt;0,"ส่งแล้ว","ยังไม่ส่ง")</f>
        <v>ยังไม่ส่ง</v>
      </c>
      <c r="AL65" s="5" t="str">
        <f>IF(_xlfn.XLOOKUP(Table1[[#This Row],[email]],ท้ายบท_4[Email],ท้ายบท_4[Total points],"ยังไม่ส่ง")&lt;&gt;0,"ส่งแล้ว","ยังไม่ส่ง")</f>
        <v>ส่งแล้ว</v>
      </c>
      <c r="AM65" s="5" t="str">
        <f>_xlfn.XLOOKUP(Table1[[#This Row],[email]],Quiz_4[Email],Quiz_4[Total points],"ยังไม่ส่ง")</f>
        <v>ยังไม่ส่ง</v>
      </c>
      <c r="AN65" s="5" t="str">
        <f>IF(_xlfn.XLOOKUP(Table1[[#This Row],[email]],แบบฝึก_51[Email],แบบฝึก_51[Completion time],0)&lt;&gt;0,"ส่งแล้ว","ยังไม่ส่ง")</f>
        <v>ยังไม่ส่ง</v>
      </c>
      <c r="AO65" s="5" t="str">
        <f>IF(_xlfn.XLOOKUP(Table1[[#This Row],[email]],แบบฝึก_52[Email],แบบฝึก_52[Completion time],0)&lt;&gt;0,"ส่งแล้ว","ยังไม่ส่ง")</f>
        <v>ยังไม่ส่ง</v>
      </c>
      <c r="AP65" s="5" t="str">
        <f>_xlfn.XLOOKUP(Table1[[#This Row],[email]],ท้ายบท_5[Email],ท้ายบท_5[Total points],"ยังไม่ส่ง")</f>
        <v>ยังไม่ส่ง</v>
      </c>
      <c r="AQ65" s="5" t="str">
        <f>_xlfn.XLOOKUP(Table1[[#This Row],[email]],Quiz_5[Email],Quiz_5[Total points],"ยังไม่ส่ง")</f>
        <v>ยังไม่ส่ง</v>
      </c>
      <c r="AR65" s="37"/>
      <c r="AS65" s="4" t="str">
        <f>IF(M65&lt;10,"ยังไม่ซ่อม",IF(Table1[[#This Row],[ซ่อมแล้วกลางภาค]]="ซ่อมแล้ว","ซ่อมแล้ว","ไม่ต้องซ่อม"))</f>
        <v>ไม่ต้องซ่อม</v>
      </c>
      <c r="BN65"/>
      <c r="BO65"/>
      <c r="BP65"/>
      <c r="BQ65"/>
    </row>
    <row r="66" spans="1:69" ht="19.5" x14ac:dyDescent="0.4">
      <c r="A66" s="21">
        <v>65</v>
      </c>
      <c r="B66" s="4">
        <v>2</v>
      </c>
      <c r="C66" s="4">
        <v>35</v>
      </c>
      <c r="D66" s="4" t="s">
        <v>32541</v>
      </c>
      <c r="E66" s="4" t="s">
        <v>32505</v>
      </c>
      <c r="F66" s="4" t="s">
        <v>32542</v>
      </c>
      <c r="G66" s="4" t="s">
        <v>32543</v>
      </c>
      <c r="H66" s="4" t="s">
        <v>952</v>
      </c>
      <c r="I66" s="24">
        <f>ROUND(COUNTIF(Table1[[#This Row],[กิจกรรม 1.1]:[ท้ายบท 1]],"&lt;&gt;ยังไม่ส่ง")*2+IF(Table1[[#This Row],[Quiz 1]]&lt;&gt;"ยังไม่ส่ง",Table1[[#This Row],[Quiz 1]]*2/10,0),0)</f>
        <v>10</v>
      </c>
      <c r="J66" s="24">
        <f>ROUND(COUNTIF(Table1[[#This Row],[แบบฝึก 2.1]:[ท้ายบท 2]],"&lt;&gt;ยังไม่ส่ง")*8/3+IF(Table1[[#This Row],[Quiz 2]]&lt;&gt;"ยังไม่ส่ง",Table1[[#This Row],[Quiz 2]]*2/10,0),0)</f>
        <v>8</v>
      </c>
      <c r="K66" s="24">
        <f>ROUND(COUNTIF(Table1[[#This Row],[แบบฝึก 3.1]:[ท้ายบท 3]],"&lt;&gt;ยังไม่ส่ง")*3/2+IF(Table1[[#This Row],[Quiz 3]]&lt;&gt;"ยังไม่ส่ง",Table1[[#This Row],[Quiz 3]]*2/10,0),0)</f>
        <v>3</v>
      </c>
      <c r="L66" s="12">
        <f>Table1[[#This Row],[บท 1 '[10']]]+Table1[[#This Row],[บท 2 '[10']]]+Table1[[#This Row],[บท 3 '[5']]]</f>
        <v>21</v>
      </c>
      <c r="M66" s="12">
        <f>IF(Table1[[#This Row],[ซ่อมแล้วกลางภาค]]="ซ่อมแล้ว",10,Table1[[#This Row],[MID '[20']2]])</f>
        <v>17</v>
      </c>
      <c r="N66" s="28">
        <f>ROUND(COUNTIF(Table1[[#This Row],[แบบฝึก 4.1]:[ท้ายบท 4]],"&lt;&gt;ยังไม่ส่ง")*8/2+IF(Table1[[#This Row],[Quiz 4]]&lt;&gt;"ยังไม่ส่ง",Table1[[#This Row],[Quiz 4]]*2/10,0),0)</f>
        <v>8</v>
      </c>
      <c r="O66" s="12">
        <v>5</v>
      </c>
      <c r="P66" s="12">
        <f>ROUND(COUNTIF(Table1[[#This Row],[แบบฝึก 5.1]:[ท้ายบท 5]],"&lt;&gt;ยังไม่ส่ง")*8/3+IF(Table1[[#This Row],[Quiz 5]]&lt;&gt;"ยังไม่ส่ง",Table1[[#This Row],[Quiz 5]]*2/10,0),0)</f>
        <v>8</v>
      </c>
      <c r="Q66" s="12">
        <f>Table1[[#This Row],[บท 4 '[10']]]+Table1[[#This Row],[นำเสนอ '[5']]]+Table1[[#This Row],[บท 5 '[10']]]</f>
        <v>21</v>
      </c>
      <c r="R66" s="12">
        <f>Table1[[#This Row],[ก่อนกลางภาค '[25']]]+Table1[[#This Row],[กลางภาค '[20']]]+Table1[[#This Row],[หลังกลางภาค '[25']]]</f>
        <v>59</v>
      </c>
      <c r="S66" s="12"/>
      <c r="T66" s="12">
        <f>Table1[[#This Row],[ปลายภาค '[30']]]+Table1[[#This Row],[ก่อนปลายภาค '[70']]]</f>
        <v>59</v>
      </c>
      <c r="U66" s="11">
        <f t="shared" ref="U66:U129" si="1">IF(T66&gt;=79.5,4,IF(T66&gt;=74.5,3.5,IF(T66&gt;=69.5,3, IF(T66&gt;=64.5,2.5, IF(T66&gt;=59.5,2, IF(T66&gt;=54.5,1.5, IF(T66&gt;=49.5,1, IF(T66&lt;=49,0))))))))</f>
        <v>1.5</v>
      </c>
      <c r="V66" s="5" t="str">
        <f>IF(_xlfn.XLOOKUP(Table1[[#This Row],[email]],กิจกรรม_11[Email],กิจกรรม_11[Completion time],0)&lt;&gt;0,"ส่งแล้ว","ยังไม่ส่ง")</f>
        <v>ส่งแล้ว</v>
      </c>
      <c r="W66" s="5" t="str">
        <f>IF(_xlfn.XLOOKUP(Table1[[#This Row],[email]],แบบฝึก_11[Email],แบบฝึก_11[Completion time],0)&lt;&gt;0,"ส่งแล้ว","ยังไม่ส่ง")</f>
        <v>ส่งแล้ว</v>
      </c>
      <c r="X66" s="5" t="str">
        <f>IF(_xlfn.XLOOKUP(Table1[[#This Row],[email]],แบบฝึก_12[Email],แบบฝึก_12[Completion time],0)&lt;&gt;0,"ส่งแล้ว","ยังไม่ส่ง")</f>
        <v>ส่งแล้ว</v>
      </c>
      <c r="Y66" s="5">
        <f>_xlfn.XLOOKUP(Table1[[#This Row],[email]],ท้ายบท_1[Email],ท้ายบท_1[Total points],"ยังไม่ส่ง")</f>
        <v>21</v>
      </c>
      <c r="Z66" s="4">
        <f>_xlfn.XLOOKUP(Table1[[#This Row],[email]],Quiz_1[Email],Quiz_1[Total points],"ยังไม่ส่ง")</f>
        <v>9</v>
      </c>
      <c r="AA66" s="5" t="str">
        <f>IF(_xlfn.XLOOKUP(Table1[[#This Row],[email]],แบบฝึก_21[Email],แบบฝึก_21[Completion time],0)&lt;&gt;0,"ส่งแล้ว","ยังไม่ส่ง")</f>
        <v>ส่งแล้ว</v>
      </c>
      <c r="AB66" s="5" t="str">
        <f>IF(_xlfn.XLOOKUP(Table1[[#This Row],[email]],แบบฝึก_22[Email],แบบฝึก_22[Completion time],0)&lt;&gt;0,"ส่งแล้ว","ยังไม่ส่ง")</f>
        <v>ส่งแล้ว</v>
      </c>
      <c r="AC66" s="5">
        <f>_xlfn.XLOOKUP(Table1[[#This Row],[email]],ท้ายบท_2[Email],ท้ายบท_2[Total points],"ยังไม่ส่ง")</f>
        <v>13</v>
      </c>
      <c r="AD66" s="5" t="str">
        <f>_xlfn.XLOOKUP(Table1[[#This Row],[email]],Quiz_2[Email],Quiz_2[Total points],"ยังไม่ส่ง")</f>
        <v>ยังไม่ส่ง</v>
      </c>
      <c r="AE66" s="5" t="str">
        <f>IF(_xlfn.XLOOKUP(Table1[[#This Row],[email]],แบบฝึก_31[Email],แบบฝึก_31[Completion time],0)&lt;&gt;0,"ส่งแล้ว","ยังไม่ส่ง")</f>
        <v>ส่งแล้ว</v>
      </c>
      <c r="AF66" s="5">
        <f>_xlfn.XLOOKUP(Table1[[#This Row],[email]],ท้ายบท_3[Email],ท้ายบท_3[Total points],"ยังไม่ส่ง")</f>
        <v>10</v>
      </c>
      <c r="AG66" s="5" t="str">
        <f>_xlfn.XLOOKUP(Table1[[#This Row],[email]],Quiz_3[Email],Quiz_3[Total points],"ยังไม่ส่ง")</f>
        <v>ยังไม่ส่ง</v>
      </c>
      <c r="AH66" s="12">
        <v>25</v>
      </c>
      <c r="AI66" s="14">
        <v>8</v>
      </c>
      <c r="AJ66" s="12">
        <f>ROUND((Table1[[#This Row],[mid '[20']]]+Table1[[#This Row],[mid '[10']]])/2,0)</f>
        <v>17</v>
      </c>
      <c r="AK66" s="5" t="str">
        <f>IF(_xlfn.XLOOKUP(Table1[[#This Row],[email]],แบบฝึก_41[Email],แบบฝึก_41[Completion time],0)&lt;&gt;0,"ส่งแล้ว","ยังไม่ส่ง")</f>
        <v>ส่งแล้ว</v>
      </c>
      <c r="AL66" s="5" t="str">
        <f>IF(_xlfn.XLOOKUP(Table1[[#This Row],[email]],ท้ายบท_4[Email],ท้ายบท_4[Total points],"ยังไม่ส่ง")&lt;&gt;0,"ส่งแล้ว","ยังไม่ส่ง")</f>
        <v>ส่งแล้ว</v>
      </c>
      <c r="AM66" s="5" t="str">
        <f>_xlfn.XLOOKUP(Table1[[#This Row],[email]],Quiz_4[Email],Quiz_4[Total points],"ยังไม่ส่ง")</f>
        <v>ยังไม่ส่ง</v>
      </c>
      <c r="AN66" s="5" t="str">
        <f>IF(_xlfn.XLOOKUP(Table1[[#This Row],[email]],แบบฝึก_51[Email],แบบฝึก_51[Completion time],0)&lt;&gt;0,"ส่งแล้ว","ยังไม่ส่ง")</f>
        <v>ส่งแล้ว</v>
      </c>
      <c r="AO66" s="5" t="str">
        <f>IF(_xlfn.XLOOKUP(Table1[[#This Row],[email]],แบบฝึก_52[Email],แบบฝึก_52[Completion time],0)&lt;&gt;0,"ส่งแล้ว","ยังไม่ส่ง")</f>
        <v>ส่งแล้ว</v>
      </c>
      <c r="AP66" s="5">
        <f>_xlfn.XLOOKUP(Table1[[#This Row],[email]],ท้ายบท_5[Email],ท้ายบท_5[Total points],"ยังไม่ส่ง")</f>
        <v>18</v>
      </c>
      <c r="AQ66" s="5" t="str">
        <f>_xlfn.XLOOKUP(Table1[[#This Row],[email]],Quiz_5[Email],Quiz_5[Total points],"ยังไม่ส่ง")</f>
        <v>ยังไม่ส่ง</v>
      </c>
      <c r="AR66" s="37"/>
      <c r="AS66" s="4" t="str">
        <f>IF(M66&lt;10,"ยังไม่ซ่อม",IF(Table1[[#This Row],[ซ่อมแล้วกลางภาค]]="ซ่อมแล้ว","ซ่อมแล้ว","ไม่ต้องซ่อม"))</f>
        <v>ไม่ต้องซ่อม</v>
      </c>
      <c r="BN66"/>
      <c r="BO66"/>
      <c r="BP66"/>
      <c r="BQ66"/>
    </row>
    <row r="67" spans="1:69" ht="20.25" thickBot="1" x14ac:dyDescent="0.45">
      <c r="A67" s="22">
        <v>66</v>
      </c>
      <c r="B67" s="15">
        <v>2</v>
      </c>
      <c r="C67" s="15">
        <v>36</v>
      </c>
      <c r="D67" s="15" t="s">
        <v>32544</v>
      </c>
      <c r="E67" s="15" t="s">
        <v>32396</v>
      </c>
      <c r="F67" s="15" t="s">
        <v>32545</v>
      </c>
      <c r="G67" s="15" t="s">
        <v>32546</v>
      </c>
      <c r="H67" s="15" t="s">
        <v>853</v>
      </c>
      <c r="I67" s="25">
        <f>ROUND(COUNTIF(Table1[[#This Row],[กิจกรรม 1.1]:[ท้ายบท 1]],"&lt;&gt;ยังไม่ส่ง")*2+IF(Table1[[#This Row],[Quiz 1]]&lt;&gt;"ยังไม่ส่ง",Table1[[#This Row],[Quiz 1]]*2/10,0),0)</f>
        <v>9</v>
      </c>
      <c r="J67" s="25">
        <f>ROUND(COUNTIF(Table1[[#This Row],[แบบฝึก 2.1]:[ท้ายบท 2]],"&lt;&gt;ยังไม่ส่ง")*8/3+IF(Table1[[#This Row],[Quiz 2]]&lt;&gt;"ยังไม่ส่ง",Table1[[#This Row],[Quiz 2]]*2/10,0),0)</f>
        <v>0</v>
      </c>
      <c r="K67" s="25">
        <f>ROUND(COUNTIF(Table1[[#This Row],[แบบฝึก 3.1]:[ท้ายบท 3]],"&lt;&gt;ยังไม่ส่ง")*3/2+IF(Table1[[#This Row],[Quiz 3]]&lt;&gt;"ยังไม่ส่ง",Table1[[#This Row],[Quiz 3]]*2/10,0),0)</f>
        <v>0</v>
      </c>
      <c r="L67" s="16">
        <f>Table1[[#This Row],[บท 1 '[10']]]+Table1[[#This Row],[บท 2 '[10']]]+Table1[[#This Row],[บท 3 '[5']]]</f>
        <v>9</v>
      </c>
      <c r="M67" s="16">
        <f>IF(Table1[[#This Row],[ซ่อมแล้วกลางภาค]]="ซ่อมแล้ว",10,Table1[[#This Row],[MID '[20']2]])</f>
        <v>13</v>
      </c>
      <c r="N67" s="28">
        <f>ROUND(COUNTIF(Table1[[#This Row],[แบบฝึก 4.1]:[ท้ายบท 4]],"&lt;&gt;ยังไม่ส่ง")*8/2+IF(Table1[[#This Row],[Quiz 4]]&lt;&gt;"ยังไม่ส่ง",Table1[[#This Row],[Quiz 4]]*2/10,0),0)</f>
        <v>4</v>
      </c>
      <c r="O67" s="12">
        <v>5</v>
      </c>
      <c r="P67" s="12">
        <f>ROUND(COUNTIF(Table1[[#This Row],[แบบฝึก 5.1]:[ท้ายบท 5]],"&lt;&gt;ยังไม่ส่ง")*8/3+IF(Table1[[#This Row],[Quiz 5]]&lt;&gt;"ยังไม่ส่ง",Table1[[#This Row],[Quiz 5]]*2/10,0),0)</f>
        <v>0</v>
      </c>
      <c r="Q67" s="16">
        <f>Table1[[#This Row],[บท 4 '[10']]]+Table1[[#This Row],[นำเสนอ '[5']]]+Table1[[#This Row],[บท 5 '[10']]]</f>
        <v>9</v>
      </c>
      <c r="R67" s="16">
        <f>Table1[[#This Row],[ก่อนกลางภาค '[25']]]+Table1[[#This Row],[กลางภาค '[20']]]+Table1[[#This Row],[หลังกลางภาค '[25']]]</f>
        <v>31</v>
      </c>
      <c r="S67" s="16"/>
      <c r="T67" s="16">
        <f>Table1[[#This Row],[ปลายภาค '[30']]]+Table1[[#This Row],[ก่อนปลายภาค '[70']]]</f>
        <v>31</v>
      </c>
      <c r="U67" s="18">
        <f t="shared" si="1"/>
        <v>0</v>
      </c>
      <c r="V67" s="19" t="str">
        <f>IF(_xlfn.XLOOKUP(Table1[[#This Row],[email]],กิจกรรม_11[Email],กิจกรรม_11[Completion time],0)&lt;&gt;0,"ส่งแล้ว","ยังไม่ส่ง")</f>
        <v>ส่งแล้ว</v>
      </c>
      <c r="W67" s="19" t="str">
        <f>IF(_xlfn.XLOOKUP(Table1[[#This Row],[email]],แบบฝึก_11[Email],แบบฝึก_11[Completion time],0)&lt;&gt;0,"ส่งแล้ว","ยังไม่ส่ง")</f>
        <v>ส่งแล้ว</v>
      </c>
      <c r="X67" s="19" t="str">
        <f>IF(_xlfn.XLOOKUP(Table1[[#This Row],[email]],แบบฝึก_12[Email],แบบฝึก_12[Completion time],0)&lt;&gt;0,"ส่งแล้ว","ยังไม่ส่ง")</f>
        <v>ส่งแล้ว</v>
      </c>
      <c r="Y67" s="19">
        <f>_xlfn.XLOOKUP(Table1[[#This Row],[email]],ท้ายบท_1[Email],ท้ายบท_1[Total points],"ยังไม่ส่ง")</f>
        <v>17</v>
      </c>
      <c r="Z67" s="15">
        <f>_xlfn.XLOOKUP(Table1[[#This Row],[email]],Quiz_1[Email],Quiz_1[Total points],"ยังไม่ส่ง")</f>
        <v>7</v>
      </c>
      <c r="AA67" s="19" t="str">
        <f>IF(_xlfn.XLOOKUP(Table1[[#This Row],[email]],แบบฝึก_21[Email],แบบฝึก_21[Completion time],0)&lt;&gt;0,"ส่งแล้ว","ยังไม่ส่ง")</f>
        <v>ยังไม่ส่ง</v>
      </c>
      <c r="AB67" s="19" t="str">
        <f>IF(_xlfn.XLOOKUP(Table1[[#This Row],[email]],แบบฝึก_22[Email],แบบฝึก_22[Completion time],0)&lt;&gt;0,"ส่งแล้ว","ยังไม่ส่ง")</f>
        <v>ยังไม่ส่ง</v>
      </c>
      <c r="AC67" s="19" t="str">
        <f>_xlfn.XLOOKUP(Table1[[#This Row],[email]],ท้ายบท_2[Email],ท้ายบท_2[Total points],"ยังไม่ส่ง")</f>
        <v>ยังไม่ส่ง</v>
      </c>
      <c r="AD67" s="19" t="str">
        <f>_xlfn.XLOOKUP(Table1[[#This Row],[email]],Quiz_2[Email],Quiz_2[Total points],"ยังไม่ส่ง")</f>
        <v>ยังไม่ส่ง</v>
      </c>
      <c r="AE67" s="19" t="str">
        <f>IF(_xlfn.XLOOKUP(Table1[[#This Row],[email]],แบบฝึก_31[Email],แบบฝึก_31[Completion time],0)&lt;&gt;0,"ส่งแล้ว","ยังไม่ส่ง")</f>
        <v>ยังไม่ส่ง</v>
      </c>
      <c r="AF67" s="19" t="str">
        <f>_xlfn.XLOOKUP(Table1[[#This Row],[email]],ท้ายบท_3[Email],ท้ายบท_3[Total points],"ยังไม่ส่ง")</f>
        <v>ยังไม่ส่ง</v>
      </c>
      <c r="AG67" s="19" t="str">
        <f>_xlfn.XLOOKUP(Table1[[#This Row],[email]],Quiz_3[Email],Quiz_3[Total points],"ยังไม่ส่ง")</f>
        <v>ยังไม่ส่ง</v>
      </c>
      <c r="AH67" s="16">
        <v>19</v>
      </c>
      <c r="AI67" s="20">
        <v>6</v>
      </c>
      <c r="AJ67" s="16">
        <f>ROUND((Table1[[#This Row],[mid '[20']]]+Table1[[#This Row],[mid '[10']]])/2,0)</f>
        <v>13</v>
      </c>
      <c r="AK67" s="5" t="str">
        <f>IF(_xlfn.XLOOKUP(Table1[[#This Row],[email]],แบบฝึก_41[Email],แบบฝึก_41[Completion time],0)&lt;&gt;0,"ส่งแล้ว","ยังไม่ส่ง")</f>
        <v>ยังไม่ส่ง</v>
      </c>
      <c r="AL67" s="5" t="str">
        <f>IF(_xlfn.XLOOKUP(Table1[[#This Row],[email]],ท้ายบท_4[Email],ท้ายบท_4[Total points],"ยังไม่ส่ง")&lt;&gt;0,"ส่งแล้ว","ยังไม่ส่ง")</f>
        <v>ส่งแล้ว</v>
      </c>
      <c r="AM67" s="5" t="str">
        <f>_xlfn.XLOOKUP(Table1[[#This Row],[email]],Quiz_4[Email],Quiz_4[Total points],"ยังไม่ส่ง")</f>
        <v>ยังไม่ส่ง</v>
      </c>
      <c r="AN67" s="5" t="str">
        <f>IF(_xlfn.XLOOKUP(Table1[[#This Row],[email]],แบบฝึก_51[Email],แบบฝึก_51[Completion time],0)&lt;&gt;0,"ส่งแล้ว","ยังไม่ส่ง")</f>
        <v>ยังไม่ส่ง</v>
      </c>
      <c r="AO67" s="5" t="str">
        <f>IF(_xlfn.XLOOKUP(Table1[[#This Row],[email]],แบบฝึก_52[Email],แบบฝึก_52[Completion time],0)&lt;&gt;0,"ส่งแล้ว","ยังไม่ส่ง")</f>
        <v>ยังไม่ส่ง</v>
      </c>
      <c r="AP67" s="5" t="str">
        <f>_xlfn.XLOOKUP(Table1[[#This Row],[email]],ท้ายบท_5[Email],ท้ายบท_5[Total points],"ยังไม่ส่ง")</f>
        <v>ยังไม่ส่ง</v>
      </c>
      <c r="AQ67" s="5" t="str">
        <f>_xlfn.XLOOKUP(Table1[[#This Row],[email]],Quiz_5[Email],Quiz_5[Total points],"ยังไม่ส่ง")</f>
        <v>ยังไม่ส่ง</v>
      </c>
      <c r="AR67" s="38"/>
      <c r="AS67" s="4" t="str">
        <f>IF(M67&lt;10,"ยังไม่ซ่อม",IF(Table1[[#This Row],[ซ่อมแล้วกลางภาค]]="ซ่อมแล้ว","ซ่อมแล้ว","ไม่ต้องซ่อม"))</f>
        <v>ไม่ต้องซ่อม</v>
      </c>
      <c r="BN67"/>
      <c r="BO67"/>
      <c r="BP67"/>
      <c r="BQ67"/>
    </row>
    <row r="68" spans="1:69" ht="21" thickTop="1" thickBot="1" x14ac:dyDescent="0.45">
      <c r="A68" s="21">
        <v>67</v>
      </c>
      <c r="B68" s="4">
        <v>3</v>
      </c>
      <c r="C68" s="4">
        <v>1</v>
      </c>
      <c r="D68" s="4" t="s">
        <v>32547</v>
      </c>
      <c r="E68" s="4" t="s">
        <v>32346</v>
      </c>
      <c r="F68" s="4" t="s">
        <v>32548</v>
      </c>
      <c r="G68" s="4" t="s">
        <v>32549</v>
      </c>
      <c r="H68" s="4" t="s">
        <v>3197</v>
      </c>
      <c r="I68" s="24">
        <f>ROUND(COUNTIF(Table1[[#This Row],[กิจกรรม 1.1]:[ท้ายบท 1]],"&lt;&gt;ยังไม่ส่ง")*2+IF(Table1[[#This Row],[Quiz 1]]&lt;&gt;"ยังไม่ส่ง",Table1[[#This Row],[Quiz 1]]*2/10,0),0)</f>
        <v>8</v>
      </c>
      <c r="J68" s="24">
        <f>ROUND(COUNTIF(Table1[[#This Row],[แบบฝึก 2.1]:[ท้ายบท 2]],"&lt;&gt;ยังไม่ส่ง")*8/3+IF(Table1[[#This Row],[Quiz 2]]&lt;&gt;"ยังไม่ส่ง",Table1[[#This Row],[Quiz 2]]*2/10,0),0)</f>
        <v>10</v>
      </c>
      <c r="K68" s="24">
        <f>ROUND(COUNTIF(Table1[[#This Row],[แบบฝึก 3.1]:[ท้ายบท 3]],"&lt;&gt;ยังไม่ส่ง")*3/2+IF(Table1[[#This Row],[Quiz 3]]&lt;&gt;"ยังไม่ส่ง",Table1[[#This Row],[Quiz 3]]*2/10,0),0)</f>
        <v>4</v>
      </c>
      <c r="L68" s="12">
        <f>Table1[[#This Row],[บท 1 '[10']]]+Table1[[#This Row],[บท 2 '[10']]]+Table1[[#This Row],[บท 3 '[5']]]</f>
        <v>22</v>
      </c>
      <c r="M68" s="12">
        <f>IF(Table1[[#This Row],[ซ่อมแล้วกลางภาค]]="ซ่อมแล้ว",10,Table1[[#This Row],[MID '[20']2]])</f>
        <v>15</v>
      </c>
      <c r="N68" s="28">
        <f>ROUND(COUNTIF(Table1[[#This Row],[แบบฝึก 4.1]:[ท้ายบท 4]],"&lt;&gt;ยังไม่ส่ง")*8/2+IF(Table1[[#This Row],[Quiz 4]]&lt;&gt;"ยังไม่ส่ง",Table1[[#This Row],[Quiz 4]]*2/10,0),0)</f>
        <v>5</v>
      </c>
      <c r="O68" s="12">
        <v>5</v>
      </c>
      <c r="P68" s="12">
        <f>ROUND(COUNTIF(Table1[[#This Row],[แบบฝึก 5.1]:[ท้ายบท 5]],"&lt;&gt;ยังไม่ส่ง")*8/3+IF(Table1[[#This Row],[Quiz 5]]&lt;&gt;"ยังไม่ส่ง",Table1[[#This Row],[Quiz 5]]*2/10,0),0)</f>
        <v>9</v>
      </c>
      <c r="Q68" s="12">
        <f>Table1[[#This Row],[บท 4 '[10']]]+Table1[[#This Row],[นำเสนอ '[5']]]+Table1[[#This Row],[บท 5 '[10']]]</f>
        <v>19</v>
      </c>
      <c r="R68" s="12">
        <f>Table1[[#This Row],[ก่อนกลางภาค '[25']]]+Table1[[#This Row],[กลางภาค '[20']]]+Table1[[#This Row],[หลังกลางภาค '[25']]]</f>
        <v>56</v>
      </c>
      <c r="S68" s="12"/>
      <c r="T68" s="12">
        <f>Table1[[#This Row],[ปลายภาค '[30']]]+Table1[[#This Row],[ก่อนปลายภาค '[70']]]</f>
        <v>56</v>
      </c>
      <c r="U68" s="11">
        <f t="shared" si="1"/>
        <v>1.5</v>
      </c>
      <c r="V68" s="5" t="str">
        <f>IF(_xlfn.XLOOKUP(Table1[[#This Row],[email]],กิจกรรม_11[Email],กิจกรรม_11[Completion time],0)&lt;&gt;0,"ส่งแล้ว","ยังไม่ส่ง")</f>
        <v>ส่งแล้ว</v>
      </c>
      <c r="W68" s="5" t="str">
        <f>IF(_xlfn.XLOOKUP(Table1[[#This Row],[email]],แบบฝึก_11[Email],แบบฝึก_11[Completion time],0)&lt;&gt;0,"ส่งแล้ว","ยังไม่ส่ง")</f>
        <v>ส่งแล้ว</v>
      </c>
      <c r="X68" s="5" t="str">
        <f>IF(_xlfn.XLOOKUP(Table1[[#This Row],[email]],แบบฝึก_12[Email],แบบฝึก_12[Completion time],0)&lt;&gt;0,"ส่งแล้ว","ยังไม่ส่ง")</f>
        <v>ส่งแล้ว</v>
      </c>
      <c r="Y68" s="5">
        <f>_xlfn.XLOOKUP(Table1[[#This Row],[email]],ท้ายบท_1[Email],ท้ายบท_1[Total points],"ยังไม่ส่ง")</f>
        <v>22</v>
      </c>
      <c r="Z68" s="4" t="str">
        <f>_xlfn.XLOOKUP(Table1[[#This Row],[email]],Quiz_1[Email],Quiz_1[Total points],"ยังไม่ส่ง")</f>
        <v>ยังไม่ส่ง</v>
      </c>
      <c r="AA68" s="5" t="str">
        <f>IF(_xlfn.XLOOKUP(Table1[[#This Row],[email]],แบบฝึก_21[Email],แบบฝึก_21[Completion time],0)&lt;&gt;0,"ส่งแล้ว","ยังไม่ส่ง")</f>
        <v>ส่งแล้ว</v>
      </c>
      <c r="AB68" s="5" t="str">
        <f>IF(_xlfn.XLOOKUP(Table1[[#This Row],[email]],แบบฝึก_22[Email],แบบฝึก_22[Completion time],0)&lt;&gt;0,"ส่งแล้ว","ยังไม่ส่ง")</f>
        <v>ส่งแล้ว</v>
      </c>
      <c r="AC68" s="5">
        <f>_xlfn.XLOOKUP(Table1[[#This Row],[email]],ท้ายบท_2[Email],ท้ายบท_2[Total points],"ยังไม่ส่ง")</f>
        <v>13</v>
      </c>
      <c r="AD68" s="5">
        <f>_xlfn.XLOOKUP(Table1[[#This Row],[email]],Quiz_2[Email],Quiz_2[Total points],"ยังไม่ส่ง")</f>
        <v>9</v>
      </c>
      <c r="AE68" s="5" t="str">
        <f>IF(_xlfn.XLOOKUP(Table1[[#This Row],[email]],แบบฝึก_31[Email],แบบฝึก_31[Completion time],0)&lt;&gt;0,"ส่งแล้ว","ยังไม่ส่ง")</f>
        <v>ส่งแล้ว</v>
      </c>
      <c r="AF68" s="5">
        <f>_xlfn.XLOOKUP(Table1[[#This Row],[email]],ท้ายบท_3[Email],ท้ายบท_3[Total points],"ยังไม่ส่ง")</f>
        <v>9</v>
      </c>
      <c r="AG68" s="5">
        <f>_xlfn.XLOOKUP(Table1[[#This Row],[email]],Quiz_3[Email],Quiz_3[Total points],"ยังไม่ส่ง")</f>
        <v>5</v>
      </c>
      <c r="AH68" s="12">
        <v>22</v>
      </c>
      <c r="AI68" s="14">
        <v>8</v>
      </c>
      <c r="AJ68" s="12">
        <f>ROUND((Table1[[#This Row],[mid '[20']]]+Table1[[#This Row],[mid '[10']]])/2,0)</f>
        <v>15</v>
      </c>
      <c r="AK68" s="19" t="str">
        <f>IF(_xlfn.XLOOKUP(Table1[[#This Row],[email]],แบบฝึก_41[Email],แบบฝึก_41[Completion time],0)&lt;&gt;0,"ส่งแล้ว","ยังไม่ส่ง")</f>
        <v>ส่งแล้ว</v>
      </c>
      <c r="AL68" s="19" t="str">
        <f>IF(_xlfn.XLOOKUP(Table1[[#This Row],[email]],ท้ายบท_4[Email],ท้ายบท_4[Total points],"ยังไม่ส่ง")&lt;&gt;0,"ส่งแล้ว","ยังไม่ส่ง")</f>
        <v>ยังไม่ส่ง</v>
      </c>
      <c r="AM68" s="19">
        <f>_xlfn.XLOOKUP(Table1[[#This Row],[email]],Quiz_4[Email],Quiz_4[Total points],"ยังไม่ส่ง")</f>
        <v>7</v>
      </c>
      <c r="AN68" s="19" t="str">
        <f>IF(_xlfn.XLOOKUP(Table1[[#This Row],[email]],แบบฝึก_51[Email],แบบฝึก_51[Completion time],0)&lt;&gt;0,"ส่งแล้ว","ยังไม่ส่ง")</f>
        <v>ส่งแล้ว</v>
      </c>
      <c r="AO68" s="19" t="str">
        <f>IF(_xlfn.XLOOKUP(Table1[[#This Row],[email]],แบบฝึก_52[Email],แบบฝึก_52[Completion time],0)&lt;&gt;0,"ส่งแล้ว","ยังไม่ส่ง")</f>
        <v>ส่งแล้ว</v>
      </c>
      <c r="AP68" s="19">
        <f>_xlfn.XLOOKUP(Table1[[#This Row],[email]],ท้ายบท_5[Email],ท้ายบท_5[Total points],"ยังไม่ส่ง")</f>
        <v>17</v>
      </c>
      <c r="AQ68" s="19">
        <f>_xlfn.XLOOKUP(Table1[[#This Row],[email]],Quiz_5[Email],Quiz_5[Total points],"ยังไม่ส่ง")</f>
        <v>7</v>
      </c>
      <c r="AR68" s="37"/>
      <c r="AS68" s="4" t="str">
        <f>IF(M68&lt;10,"ยังไม่ซ่อม",IF(Table1[[#This Row],[ซ่อมแล้วกลางภาค]]="ซ่อมแล้ว","ซ่อมแล้ว","ไม่ต้องซ่อม"))</f>
        <v>ไม่ต้องซ่อม</v>
      </c>
      <c r="BN68"/>
      <c r="BO68"/>
      <c r="BP68"/>
      <c r="BQ68"/>
    </row>
    <row r="69" spans="1:69" ht="20.25" thickTop="1" x14ac:dyDescent="0.4">
      <c r="A69" s="21">
        <v>68</v>
      </c>
      <c r="B69" s="4">
        <v>3</v>
      </c>
      <c r="C69" s="4">
        <v>2</v>
      </c>
      <c r="D69" s="4" t="s">
        <v>32550</v>
      </c>
      <c r="E69" s="4" t="s">
        <v>32346</v>
      </c>
      <c r="F69" s="4" t="s">
        <v>32551</v>
      </c>
      <c r="G69" s="4" t="s">
        <v>32552</v>
      </c>
      <c r="H69" s="4" t="s">
        <v>3107</v>
      </c>
      <c r="I69" s="24">
        <f>ROUND(COUNTIF(Table1[[#This Row],[กิจกรรม 1.1]:[ท้ายบท 1]],"&lt;&gt;ยังไม่ส่ง")*2+IF(Table1[[#This Row],[Quiz 1]]&lt;&gt;"ยังไม่ส่ง",Table1[[#This Row],[Quiz 1]]*2/10,0),0)</f>
        <v>9</v>
      </c>
      <c r="J69" s="24">
        <f>ROUND(COUNTIF(Table1[[#This Row],[แบบฝึก 2.1]:[ท้ายบท 2]],"&lt;&gt;ยังไม่ส่ง")*8/3+IF(Table1[[#This Row],[Quiz 2]]&lt;&gt;"ยังไม่ส่ง",Table1[[#This Row],[Quiz 2]]*2/10,0),0)</f>
        <v>10</v>
      </c>
      <c r="K69" s="24">
        <f>ROUND(COUNTIF(Table1[[#This Row],[แบบฝึก 3.1]:[ท้ายบท 3]],"&lt;&gt;ยังไม่ส่ง")*3/2+IF(Table1[[#This Row],[Quiz 3]]&lt;&gt;"ยังไม่ส่ง",Table1[[#This Row],[Quiz 3]]*2/10,0),0)</f>
        <v>4</v>
      </c>
      <c r="L69" s="12">
        <f>Table1[[#This Row],[บท 1 '[10']]]+Table1[[#This Row],[บท 2 '[10']]]+Table1[[#This Row],[บท 3 '[5']]]</f>
        <v>23</v>
      </c>
      <c r="M69" s="12">
        <f>IF(Table1[[#This Row],[ซ่อมแล้วกลางภาค]]="ซ่อมแล้ว",10,Table1[[#This Row],[MID '[20']2]])</f>
        <v>12</v>
      </c>
      <c r="N69" s="28">
        <f>ROUND(COUNTIF(Table1[[#This Row],[แบบฝึก 4.1]:[ท้ายบท 4]],"&lt;&gt;ยังไม่ส่ง")*8/2+IF(Table1[[#This Row],[Quiz 4]]&lt;&gt;"ยังไม่ส่ง",Table1[[#This Row],[Quiz 4]]*2/10,0),0)</f>
        <v>10</v>
      </c>
      <c r="O69" s="12">
        <v>5</v>
      </c>
      <c r="P69" s="12">
        <f>ROUND(COUNTIF(Table1[[#This Row],[แบบฝึก 5.1]:[ท้ายบท 5]],"&lt;&gt;ยังไม่ส่ง")*8/3+IF(Table1[[#This Row],[Quiz 5]]&lt;&gt;"ยังไม่ส่ง",Table1[[#This Row],[Quiz 5]]*2/10,0),0)</f>
        <v>9</v>
      </c>
      <c r="Q69" s="12">
        <f>Table1[[#This Row],[บท 4 '[10']]]+Table1[[#This Row],[นำเสนอ '[5']]]+Table1[[#This Row],[บท 5 '[10']]]</f>
        <v>24</v>
      </c>
      <c r="R69" s="12">
        <f>Table1[[#This Row],[ก่อนกลางภาค '[25']]]+Table1[[#This Row],[กลางภาค '[20']]]+Table1[[#This Row],[หลังกลางภาค '[25']]]</f>
        <v>59</v>
      </c>
      <c r="S69" s="12"/>
      <c r="T69" s="12">
        <f>Table1[[#This Row],[ปลายภาค '[30']]]+Table1[[#This Row],[ก่อนปลายภาค '[70']]]</f>
        <v>59</v>
      </c>
      <c r="U69" s="11">
        <f t="shared" si="1"/>
        <v>1.5</v>
      </c>
      <c r="V69" s="5" t="str">
        <f>IF(_xlfn.XLOOKUP(Table1[[#This Row],[email]],กิจกรรม_11[Email],กิจกรรม_11[Completion time],0)&lt;&gt;0,"ส่งแล้ว","ยังไม่ส่ง")</f>
        <v>ส่งแล้ว</v>
      </c>
      <c r="W69" s="5" t="str">
        <f>IF(_xlfn.XLOOKUP(Table1[[#This Row],[email]],แบบฝึก_11[Email],แบบฝึก_11[Completion time],0)&lt;&gt;0,"ส่งแล้ว","ยังไม่ส่ง")</f>
        <v>ส่งแล้ว</v>
      </c>
      <c r="X69" s="5" t="str">
        <f>IF(_xlfn.XLOOKUP(Table1[[#This Row],[email]],แบบฝึก_12[Email],แบบฝึก_12[Completion time],0)&lt;&gt;0,"ส่งแล้ว","ยังไม่ส่ง")</f>
        <v>ส่งแล้ว</v>
      </c>
      <c r="Y69" s="5">
        <f>_xlfn.XLOOKUP(Table1[[#This Row],[email]],ท้ายบท_1[Email],ท้ายบท_1[Total points],"ยังไม่ส่ง")</f>
        <v>20</v>
      </c>
      <c r="Z69" s="4">
        <f>_xlfn.XLOOKUP(Table1[[#This Row],[email]],Quiz_1[Email],Quiz_1[Total points],"ยังไม่ส่ง")</f>
        <v>5</v>
      </c>
      <c r="AA69" s="5" t="str">
        <f>IF(_xlfn.XLOOKUP(Table1[[#This Row],[email]],แบบฝึก_21[Email],แบบฝึก_21[Completion time],0)&lt;&gt;0,"ส่งแล้ว","ยังไม่ส่ง")</f>
        <v>ส่งแล้ว</v>
      </c>
      <c r="AB69" s="5" t="str">
        <f>IF(_xlfn.XLOOKUP(Table1[[#This Row],[email]],แบบฝึก_22[Email],แบบฝึก_22[Completion time],0)&lt;&gt;0,"ส่งแล้ว","ยังไม่ส่ง")</f>
        <v>ส่งแล้ว</v>
      </c>
      <c r="AC69" s="5">
        <f>_xlfn.XLOOKUP(Table1[[#This Row],[email]],ท้ายบท_2[Email],ท้ายบท_2[Total points],"ยังไม่ส่ง")</f>
        <v>11</v>
      </c>
      <c r="AD69" s="5">
        <f>_xlfn.XLOOKUP(Table1[[#This Row],[email]],Quiz_2[Email],Quiz_2[Total points],"ยังไม่ส่ง")</f>
        <v>8</v>
      </c>
      <c r="AE69" s="5" t="str">
        <f>IF(_xlfn.XLOOKUP(Table1[[#This Row],[email]],แบบฝึก_31[Email],แบบฝึก_31[Completion time],0)&lt;&gt;0,"ส่งแล้ว","ยังไม่ส่ง")</f>
        <v>ส่งแล้ว</v>
      </c>
      <c r="AF69" s="5">
        <f>_xlfn.XLOOKUP(Table1[[#This Row],[email]],ท้ายบท_3[Email],ท้ายบท_3[Total points],"ยังไม่ส่ง")</f>
        <v>8</v>
      </c>
      <c r="AG69" s="5">
        <f>_xlfn.XLOOKUP(Table1[[#This Row],[email]],Quiz_3[Email],Quiz_3[Total points],"ยังไม่ส่ง")</f>
        <v>5</v>
      </c>
      <c r="AH69" s="12">
        <v>16</v>
      </c>
      <c r="AI69" s="14">
        <v>7</v>
      </c>
      <c r="AJ69" s="12">
        <f>ROUND((Table1[[#This Row],[mid '[20']]]+Table1[[#This Row],[mid '[10']]])/2,0)</f>
        <v>12</v>
      </c>
      <c r="AK69" s="5" t="str">
        <f>IF(_xlfn.XLOOKUP(Table1[[#This Row],[email]],แบบฝึก_41[Email],แบบฝึก_41[Completion time],0)&lt;&gt;0,"ส่งแล้ว","ยังไม่ส่ง")</f>
        <v>ส่งแล้ว</v>
      </c>
      <c r="AL69" s="5" t="str">
        <f>IF(_xlfn.XLOOKUP(Table1[[#This Row],[email]],ท้ายบท_4[Email],ท้ายบท_4[Total points],"ยังไม่ส่ง")&lt;&gt;0,"ส่งแล้ว","ยังไม่ส่ง")</f>
        <v>ส่งแล้ว</v>
      </c>
      <c r="AM69" s="5">
        <f>_xlfn.XLOOKUP(Table1[[#This Row],[email]],Quiz_4[Email],Quiz_4[Total points],"ยังไม่ส่ง")</f>
        <v>9</v>
      </c>
      <c r="AN69" s="5" t="str">
        <f>IF(_xlfn.XLOOKUP(Table1[[#This Row],[email]],แบบฝึก_51[Email],แบบฝึก_51[Completion time],0)&lt;&gt;0,"ส่งแล้ว","ยังไม่ส่ง")</f>
        <v>ส่งแล้ว</v>
      </c>
      <c r="AO69" s="5" t="str">
        <f>IF(_xlfn.XLOOKUP(Table1[[#This Row],[email]],แบบฝึก_52[Email],แบบฝึก_52[Completion time],0)&lt;&gt;0,"ส่งแล้ว","ยังไม่ส่ง")</f>
        <v>ส่งแล้ว</v>
      </c>
      <c r="AP69" s="5">
        <f>_xlfn.XLOOKUP(Table1[[#This Row],[email]],ท้ายบท_5[Email],ท้ายบท_5[Total points],"ยังไม่ส่ง")</f>
        <v>15</v>
      </c>
      <c r="AQ69" s="5">
        <f>_xlfn.XLOOKUP(Table1[[#This Row],[email]],Quiz_5[Email],Quiz_5[Total points],"ยังไม่ส่ง")</f>
        <v>5</v>
      </c>
      <c r="AR69" s="37"/>
      <c r="AS69" s="4" t="str">
        <f>IF(M69&lt;10,"ยังไม่ซ่อม",IF(Table1[[#This Row],[ซ่อมแล้วกลางภาค]]="ซ่อมแล้ว","ซ่อมแล้ว","ไม่ต้องซ่อม"))</f>
        <v>ไม่ต้องซ่อม</v>
      </c>
      <c r="BN69"/>
      <c r="BO69"/>
      <c r="BP69"/>
      <c r="BQ69"/>
    </row>
    <row r="70" spans="1:69" ht="19.5" x14ac:dyDescent="0.4">
      <c r="A70" s="21">
        <v>69</v>
      </c>
      <c r="B70" s="4">
        <v>3</v>
      </c>
      <c r="C70" s="4">
        <v>3</v>
      </c>
      <c r="D70" s="4" t="s">
        <v>32553</v>
      </c>
      <c r="E70" s="4" t="s">
        <v>32346</v>
      </c>
      <c r="F70" s="4" t="s">
        <v>32554</v>
      </c>
      <c r="G70" s="4" t="s">
        <v>32555</v>
      </c>
      <c r="H70" s="4" t="s">
        <v>3244</v>
      </c>
      <c r="I70" s="24">
        <f>ROUND(COUNTIF(Table1[[#This Row],[กิจกรรม 1.1]:[ท้ายบท 1]],"&lt;&gt;ยังไม่ส่ง")*2+IF(Table1[[#This Row],[Quiz 1]]&lt;&gt;"ยังไม่ส่ง",Table1[[#This Row],[Quiz 1]]*2/10,0),0)</f>
        <v>9</v>
      </c>
      <c r="J70" s="24">
        <f>ROUND(COUNTIF(Table1[[#This Row],[แบบฝึก 2.1]:[ท้ายบท 2]],"&lt;&gt;ยังไม่ส่ง")*8/3+IF(Table1[[#This Row],[Quiz 2]]&lt;&gt;"ยังไม่ส่ง",Table1[[#This Row],[Quiz 2]]*2/10,0),0)</f>
        <v>10</v>
      </c>
      <c r="K70" s="24">
        <f>ROUND(COUNTIF(Table1[[#This Row],[แบบฝึก 3.1]:[ท้ายบท 3]],"&lt;&gt;ยังไม่ส่ง")*3/2+IF(Table1[[#This Row],[Quiz 3]]&lt;&gt;"ยังไม่ส่ง",Table1[[#This Row],[Quiz 3]]*2/10,0),0)</f>
        <v>5</v>
      </c>
      <c r="L70" s="12">
        <f>Table1[[#This Row],[บท 1 '[10']]]+Table1[[#This Row],[บท 2 '[10']]]+Table1[[#This Row],[บท 3 '[5']]]</f>
        <v>24</v>
      </c>
      <c r="M70" s="12">
        <f>IF(Table1[[#This Row],[ซ่อมแล้วกลางภาค]]="ซ่อมแล้ว",10,Table1[[#This Row],[MID '[20']2]])</f>
        <v>13</v>
      </c>
      <c r="N70" s="28">
        <f>ROUND(COUNTIF(Table1[[#This Row],[แบบฝึก 4.1]:[ท้ายบท 4]],"&lt;&gt;ยังไม่ส่ง")*8/2+IF(Table1[[#This Row],[Quiz 4]]&lt;&gt;"ยังไม่ส่ง",Table1[[#This Row],[Quiz 4]]*2/10,0),0)</f>
        <v>6</v>
      </c>
      <c r="O70" s="12">
        <v>5</v>
      </c>
      <c r="P70" s="12">
        <f>ROUND(COUNTIF(Table1[[#This Row],[แบบฝึก 5.1]:[ท้ายบท 5]],"&lt;&gt;ยังไม่ส่ง")*8/3+IF(Table1[[#This Row],[Quiz 5]]&lt;&gt;"ยังไม่ส่ง",Table1[[#This Row],[Quiz 5]]*2/10,0),0)</f>
        <v>9</v>
      </c>
      <c r="Q70" s="12">
        <f>Table1[[#This Row],[บท 4 '[10']]]+Table1[[#This Row],[นำเสนอ '[5']]]+Table1[[#This Row],[บท 5 '[10']]]</f>
        <v>20</v>
      </c>
      <c r="R70" s="12">
        <f>Table1[[#This Row],[ก่อนกลางภาค '[25']]]+Table1[[#This Row],[กลางภาค '[20']]]+Table1[[#This Row],[หลังกลางภาค '[25']]]</f>
        <v>57</v>
      </c>
      <c r="S70" s="12"/>
      <c r="T70" s="12">
        <f>Table1[[#This Row],[ปลายภาค '[30']]]+Table1[[#This Row],[ก่อนปลายภาค '[70']]]</f>
        <v>57</v>
      </c>
      <c r="U70" s="11">
        <f t="shared" si="1"/>
        <v>1.5</v>
      </c>
      <c r="V70" s="5" t="str">
        <f>IF(_xlfn.XLOOKUP(Table1[[#This Row],[email]],กิจกรรม_11[Email],กิจกรรม_11[Completion time],0)&lt;&gt;0,"ส่งแล้ว","ยังไม่ส่ง")</f>
        <v>ส่งแล้ว</v>
      </c>
      <c r="W70" s="5" t="str">
        <f>IF(_xlfn.XLOOKUP(Table1[[#This Row],[email]],แบบฝึก_11[Email],แบบฝึก_11[Completion time],0)&lt;&gt;0,"ส่งแล้ว","ยังไม่ส่ง")</f>
        <v>ส่งแล้ว</v>
      </c>
      <c r="X70" s="5" t="str">
        <f>IF(_xlfn.XLOOKUP(Table1[[#This Row],[email]],แบบฝึก_12[Email],แบบฝึก_12[Completion time],0)&lt;&gt;0,"ส่งแล้ว","ยังไม่ส่ง")</f>
        <v>ส่งแล้ว</v>
      </c>
      <c r="Y70" s="5">
        <f>_xlfn.XLOOKUP(Table1[[#This Row],[email]],ท้ายบท_1[Email],ท้ายบท_1[Total points],"ยังไม่ส่ง")</f>
        <v>20</v>
      </c>
      <c r="Z70" s="4">
        <f>_xlfn.XLOOKUP(Table1[[#This Row],[email]],Quiz_1[Email],Quiz_1[Total points],"ยังไม่ส่ง")</f>
        <v>7</v>
      </c>
      <c r="AA70" s="5" t="str">
        <f>IF(_xlfn.XLOOKUP(Table1[[#This Row],[email]],แบบฝึก_21[Email],แบบฝึก_21[Completion time],0)&lt;&gt;0,"ส่งแล้ว","ยังไม่ส่ง")</f>
        <v>ส่งแล้ว</v>
      </c>
      <c r="AB70" s="5" t="str">
        <f>IF(_xlfn.XLOOKUP(Table1[[#This Row],[email]],แบบฝึก_22[Email],แบบฝึก_22[Completion time],0)&lt;&gt;0,"ส่งแล้ว","ยังไม่ส่ง")</f>
        <v>ส่งแล้ว</v>
      </c>
      <c r="AC70" s="5">
        <f>_xlfn.XLOOKUP(Table1[[#This Row],[email]],ท้ายบท_2[Email],ท้ายบท_2[Total points],"ยังไม่ส่ง")</f>
        <v>11</v>
      </c>
      <c r="AD70" s="5">
        <f>_xlfn.XLOOKUP(Table1[[#This Row],[email]],Quiz_2[Email],Quiz_2[Total points],"ยังไม่ส่ง")</f>
        <v>8</v>
      </c>
      <c r="AE70" s="5" t="str">
        <f>IF(_xlfn.XLOOKUP(Table1[[#This Row],[email]],แบบฝึก_31[Email],แบบฝึก_31[Completion time],0)&lt;&gt;0,"ส่งแล้ว","ยังไม่ส่ง")</f>
        <v>ส่งแล้ว</v>
      </c>
      <c r="AF70" s="5">
        <f>_xlfn.XLOOKUP(Table1[[#This Row],[email]],ท้ายบท_3[Email],ท้ายบท_3[Total points],"ยังไม่ส่ง")</f>
        <v>11</v>
      </c>
      <c r="AG70" s="5">
        <f>_xlfn.XLOOKUP(Table1[[#This Row],[email]],Quiz_3[Email],Quiz_3[Total points],"ยังไม่ส่ง")</f>
        <v>8</v>
      </c>
      <c r="AH70" s="12">
        <v>17</v>
      </c>
      <c r="AI70" s="14">
        <v>8</v>
      </c>
      <c r="AJ70" s="12">
        <f>ROUND((Table1[[#This Row],[mid '[20']]]+Table1[[#This Row],[mid '[10']]])/2,0)</f>
        <v>13</v>
      </c>
      <c r="AK70" s="5" t="str">
        <f>IF(_xlfn.XLOOKUP(Table1[[#This Row],[email]],แบบฝึก_41[Email],แบบฝึก_41[Completion time],0)&lt;&gt;0,"ส่งแล้ว","ยังไม่ส่ง")</f>
        <v>ส่งแล้ว</v>
      </c>
      <c r="AL70" s="5" t="str">
        <f>IF(_xlfn.XLOOKUP(Table1[[#This Row],[email]],ท้ายบท_4[Email],ท้ายบท_4[Total points],"ยังไม่ส่ง")&lt;&gt;0,"ส่งแล้ว","ยังไม่ส่ง")</f>
        <v>ยังไม่ส่ง</v>
      </c>
      <c r="AM70" s="5">
        <f>_xlfn.XLOOKUP(Table1[[#This Row],[email]],Quiz_4[Email],Quiz_4[Total points],"ยังไม่ส่ง")</f>
        <v>8</v>
      </c>
      <c r="AN70" s="5" t="str">
        <f>IF(_xlfn.XLOOKUP(Table1[[#This Row],[email]],แบบฝึก_51[Email],แบบฝึก_51[Completion time],0)&lt;&gt;0,"ส่งแล้ว","ยังไม่ส่ง")</f>
        <v>ส่งแล้ว</v>
      </c>
      <c r="AO70" s="5" t="str">
        <f>IF(_xlfn.XLOOKUP(Table1[[#This Row],[email]],แบบฝึก_52[Email],แบบฝึก_52[Completion time],0)&lt;&gt;0,"ส่งแล้ว","ยังไม่ส่ง")</f>
        <v>ส่งแล้ว</v>
      </c>
      <c r="AP70" s="5">
        <f>_xlfn.XLOOKUP(Table1[[#This Row],[email]],ท้ายบท_5[Email],ท้ายบท_5[Total points],"ยังไม่ส่ง")</f>
        <v>12</v>
      </c>
      <c r="AQ70" s="5">
        <f>_xlfn.XLOOKUP(Table1[[#This Row],[email]],Quiz_5[Email],Quiz_5[Total points],"ยังไม่ส่ง")</f>
        <v>7</v>
      </c>
      <c r="AR70" s="37"/>
      <c r="AS70" s="4" t="str">
        <f>IF(M70&lt;10,"ยังไม่ซ่อม",IF(Table1[[#This Row],[ซ่อมแล้วกลางภาค]]="ซ่อมแล้ว","ซ่อมแล้ว","ไม่ต้องซ่อม"))</f>
        <v>ไม่ต้องซ่อม</v>
      </c>
      <c r="BN70"/>
      <c r="BO70"/>
      <c r="BP70"/>
      <c r="BQ70"/>
    </row>
    <row r="71" spans="1:69" ht="19.5" x14ac:dyDescent="0.4">
      <c r="A71" s="21">
        <v>70</v>
      </c>
      <c r="B71" s="4">
        <v>3</v>
      </c>
      <c r="C71" s="4">
        <v>4</v>
      </c>
      <c r="D71" s="4" t="s">
        <v>32556</v>
      </c>
      <c r="E71" s="4" t="s">
        <v>32346</v>
      </c>
      <c r="F71" s="4" t="s">
        <v>32557</v>
      </c>
      <c r="G71" s="4" t="s">
        <v>32558</v>
      </c>
      <c r="H71" s="4" t="s">
        <v>3266</v>
      </c>
      <c r="I71" s="24">
        <f>ROUND(COUNTIF(Table1[[#This Row],[กิจกรรม 1.1]:[ท้ายบท 1]],"&lt;&gt;ยังไม่ส่ง")*2+IF(Table1[[#This Row],[Quiz 1]]&lt;&gt;"ยังไม่ส่ง",Table1[[#This Row],[Quiz 1]]*2/10,0),0)</f>
        <v>9</v>
      </c>
      <c r="J71" s="24">
        <f>ROUND(COUNTIF(Table1[[#This Row],[แบบฝึก 2.1]:[ท้ายบท 2]],"&lt;&gt;ยังไม่ส่ง")*8/3+IF(Table1[[#This Row],[Quiz 2]]&lt;&gt;"ยังไม่ส่ง",Table1[[#This Row],[Quiz 2]]*2/10,0),0)</f>
        <v>10</v>
      </c>
      <c r="K71" s="24">
        <f>ROUND(COUNTIF(Table1[[#This Row],[แบบฝึก 3.1]:[ท้ายบท 3]],"&lt;&gt;ยังไม่ส่ง")*3/2+IF(Table1[[#This Row],[Quiz 3]]&lt;&gt;"ยังไม่ส่ง",Table1[[#This Row],[Quiz 3]]*2/10,0),0)</f>
        <v>4</v>
      </c>
      <c r="L71" s="12">
        <f>Table1[[#This Row],[บท 1 '[10']]]+Table1[[#This Row],[บท 2 '[10']]]+Table1[[#This Row],[บท 3 '[5']]]</f>
        <v>23</v>
      </c>
      <c r="M71" s="12">
        <f>IF(Table1[[#This Row],[ซ่อมแล้วกลางภาค]]="ซ่อมแล้ว",10,Table1[[#This Row],[MID '[20']2]])</f>
        <v>10</v>
      </c>
      <c r="N71" s="28">
        <f>ROUND(COUNTIF(Table1[[#This Row],[แบบฝึก 4.1]:[ท้ายบท 4]],"&lt;&gt;ยังไม่ส่ง")*8/2+IF(Table1[[#This Row],[Quiz 4]]&lt;&gt;"ยังไม่ส่ง",Table1[[#This Row],[Quiz 4]]*2/10,0),0)</f>
        <v>6</v>
      </c>
      <c r="O71" s="12">
        <v>5</v>
      </c>
      <c r="P71" s="12">
        <f>ROUND(COUNTIF(Table1[[#This Row],[แบบฝึก 5.1]:[ท้ายบท 5]],"&lt;&gt;ยังไม่ส่ง")*8/3+IF(Table1[[#This Row],[Quiz 5]]&lt;&gt;"ยังไม่ส่ง",Table1[[#This Row],[Quiz 5]]*2/10,0),0)</f>
        <v>9</v>
      </c>
      <c r="Q71" s="12">
        <f>Table1[[#This Row],[บท 4 '[10']]]+Table1[[#This Row],[นำเสนอ '[5']]]+Table1[[#This Row],[บท 5 '[10']]]</f>
        <v>20</v>
      </c>
      <c r="R71" s="12">
        <f>Table1[[#This Row],[ก่อนกลางภาค '[25']]]+Table1[[#This Row],[กลางภาค '[20']]]+Table1[[#This Row],[หลังกลางภาค '[25']]]</f>
        <v>53</v>
      </c>
      <c r="S71" s="12"/>
      <c r="T71" s="12">
        <f>Table1[[#This Row],[ปลายภาค '[30']]]+Table1[[#This Row],[ก่อนปลายภาค '[70']]]</f>
        <v>53</v>
      </c>
      <c r="U71" s="11">
        <f t="shared" si="1"/>
        <v>1</v>
      </c>
      <c r="V71" s="5" t="str">
        <f>IF(_xlfn.XLOOKUP(Table1[[#This Row],[email]],กิจกรรม_11[Email],กิจกรรม_11[Completion time],0)&lt;&gt;0,"ส่งแล้ว","ยังไม่ส่ง")</f>
        <v>ส่งแล้ว</v>
      </c>
      <c r="W71" s="5" t="str">
        <f>IF(_xlfn.XLOOKUP(Table1[[#This Row],[email]],แบบฝึก_11[Email],แบบฝึก_11[Completion time],0)&lt;&gt;0,"ส่งแล้ว","ยังไม่ส่ง")</f>
        <v>ส่งแล้ว</v>
      </c>
      <c r="X71" s="5" t="str">
        <f>IF(_xlfn.XLOOKUP(Table1[[#This Row],[email]],แบบฝึก_12[Email],แบบฝึก_12[Completion time],0)&lt;&gt;0,"ส่งแล้ว","ยังไม่ส่ง")</f>
        <v>ส่งแล้ว</v>
      </c>
      <c r="Y71" s="5">
        <f>_xlfn.XLOOKUP(Table1[[#This Row],[email]],ท้ายบท_1[Email],ท้ายบท_1[Total points],"ยังไม่ส่ง")</f>
        <v>19</v>
      </c>
      <c r="Z71" s="4">
        <f>_xlfn.XLOOKUP(Table1[[#This Row],[email]],Quiz_1[Email],Quiz_1[Total points],"ยังไม่ส่ง")</f>
        <v>6</v>
      </c>
      <c r="AA71" s="5" t="str">
        <f>IF(_xlfn.XLOOKUP(Table1[[#This Row],[email]],แบบฝึก_21[Email],แบบฝึก_21[Completion time],0)&lt;&gt;0,"ส่งแล้ว","ยังไม่ส่ง")</f>
        <v>ส่งแล้ว</v>
      </c>
      <c r="AB71" s="5" t="str">
        <f>IF(_xlfn.XLOOKUP(Table1[[#This Row],[email]],แบบฝึก_22[Email],แบบฝึก_22[Completion time],0)&lt;&gt;0,"ส่งแล้ว","ยังไม่ส่ง")</f>
        <v>ส่งแล้ว</v>
      </c>
      <c r="AC71" s="5">
        <f>_xlfn.XLOOKUP(Table1[[#This Row],[email]],ท้ายบท_2[Email],ท้ายบท_2[Total points],"ยังไม่ส่ง")</f>
        <v>12</v>
      </c>
      <c r="AD71" s="5">
        <f>_xlfn.XLOOKUP(Table1[[#This Row],[email]],Quiz_2[Email],Quiz_2[Total points],"ยังไม่ส่ง")</f>
        <v>9</v>
      </c>
      <c r="AE71" s="5" t="str">
        <f>IF(_xlfn.XLOOKUP(Table1[[#This Row],[email]],แบบฝึก_31[Email],แบบฝึก_31[Completion time],0)&lt;&gt;0,"ส่งแล้ว","ยังไม่ส่ง")</f>
        <v>ส่งแล้ว</v>
      </c>
      <c r="AF71" s="5">
        <f>_xlfn.XLOOKUP(Table1[[#This Row],[email]],ท้ายบท_3[Email],ท้ายบท_3[Total points],"ยังไม่ส่ง")</f>
        <v>9</v>
      </c>
      <c r="AG71" s="5">
        <f>_xlfn.XLOOKUP(Table1[[#This Row],[email]],Quiz_3[Email],Quiz_3[Total points],"ยังไม่ส่ง")</f>
        <v>6</v>
      </c>
      <c r="AH71" s="12">
        <v>18</v>
      </c>
      <c r="AI71" s="14">
        <v>2</v>
      </c>
      <c r="AJ71" s="12">
        <f>ROUND((Table1[[#This Row],[mid '[20']]]+Table1[[#This Row],[mid '[10']]])/2,0)</f>
        <v>10</v>
      </c>
      <c r="AK71" s="5" t="str">
        <f>IF(_xlfn.XLOOKUP(Table1[[#This Row],[email]],แบบฝึก_41[Email],แบบฝึก_41[Completion time],0)&lt;&gt;0,"ส่งแล้ว","ยังไม่ส่ง")</f>
        <v>ส่งแล้ว</v>
      </c>
      <c r="AL71" s="5" t="str">
        <f>IF(_xlfn.XLOOKUP(Table1[[#This Row],[email]],ท้ายบท_4[Email],ท้ายบท_4[Total points],"ยังไม่ส่ง")&lt;&gt;0,"ส่งแล้ว","ยังไม่ส่ง")</f>
        <v>ยังไม่ส่ง</v>
      </c>
      <c r="AM71" s="5">
        <f>_xlfn.XLOOKUP(Table1[[#This Row],[email]],Quiz_4[Email],Quiz_4[Total points],"ยังไม่ส่ง")</f>
        <v>9</v>
      </c>
      <c r="AN71" s="5" t="str">
        <f>IF(_xlfn.XLOOKUP(Table1[[#This Row],[email]],แบบฝึก_51[Email],แบบฝึก_51[Completion time],0)&lt;&gt;0,"ส่งแล้ว","ยังไม่ส่ง")</f>
        <v>ส่งแล้ว</v>
      </c>
      <c r="AO71" s="5" t="str">
        <f>IF(_xlfn.XLOOKUP(Table1[[#This Row],[email]],แบบฝึก_52[Email],แบบฝึก_52[Completion time],0)&lt;&gt;0,"ส่งแล้ว","ยังไม่ส่ง")</f>
        <v>ส่งแล้ว</v>
      </c>
      <c r="AP71" s="5">
        <f>_xlfn.XLOOKUP(Table1[[#This Row],[email]],ท้ายบท_5[Email],ท้ายบท_5[Total points],"ยังไม่ส่ง")</f>
        <v>16</v>
      </c>
      <c r="AQ71" s="5">
        <f>_xlfn.XLOOKUP(Table1[[#This Row],[email]],Quiz_5[Email],Quiz_5[Total points],"ยังไม่ส่ง")</f>
        <v>6</v>
      </c>
      <c r="AR71" s="37"/>
      <c r="AS71" s="4" t="str">
        <f>IF(M71&lt;10,"ยังไม่ซ่อม",IF(Table1[[#This Row],[ซ่อมแล้วกลางภาค]]="ซ่อมแล้ว","ซ่อมแล้ว","ไม่ต้องซ่อม"))</f>
        <v>ไม่ต้องซ่อม</v>
      </c>
      <c r="BN71"/>
      <c r="BO71"/>
      <c r="BP71"/>
      <c r="BQ71"/>
    </row>
    <row r="72" spans="1:69" ht="19.5" x14ac:dyDescent="0.4">
      <c r="A72" s="21">
        <v>71</v>
      </c>
      <c r="B72" s="4">
        <v>3</v>
      </c>
      <c r="C72" s="4">
        <v>5</v>
      </c>
      <c r="D72" s="4" t="s">
        <v>32559</v>
      </c>
      <c r="E72" s="4" t="s">
        <v>32346</v>
      </c>
      <c r="F72" s="4" t="s">
        <v>32560</v>
      </c>
      <c r="G72" s="4" t="s">
        <v>32561</v>
      </c>
      <c r="H72" s="4" t="s">
        <v>3178</v>
      </c>
      <c r="I72" s="24">
        <f>ROUND(COUNTIF(Table1[[#This Row],[กิจกรรม 1.1]:[ท้ายบท 1]],"&lt;&gt;ยังไม่ส่ง")*2+IF(Table1[[#This Row],[Quiz 1]]&lt;&gt;"ยังไม่ส่ง",Table1[[#This Row],[Quiz 1]]*2/10,0),0)</f>
        <v>6</v>
      </c>
      <c r="J72" s="24">
        <f>ROUND(COUNTIF(Table1[[#This Row],[แบบฝึก 2.1]:[ท้ายบท 2]],"&lt;&gt;ยังไม่ส่ง")*8/3+IF(Table1[[#This Row],[Quiz 2]]&lt;&gt;"ยังไม่ส่ง",Table1[[#This Row],[Quiz 2]]*2/10,0),0)</f>
        <v>10</v>
      </c>
      <c r="K72" s="24">
        <f>ROUND(COUNTIF(Table1[[#This Row],[แบบฝึก 3.1]:[ท้ายบท 3]],"&lt;&gt;ยังไม่ส่ง")*3/2+IF(Table1[[#This Row],[Quiz 3]]&lt;&gt;"ยังไม่ส่ง",Table1[[#This Row],[Quiz 3]]*2/10,0),0)</f>
        <v>4</v>
      </c>
      <c r="L72" s="12">
        <f>Table1[[#This Row],[บท 1 '[10']]]+Table1[[#This Row],[บท 2 '[10']]]+Table1[[#This Row],[บท 3 '[5']]]</f>
        <v>20</v>
      </c>
      <c r="M72" s="12">
        <f>IF(Table1[[#This Row],[ซ่อมแล้วกลางภาค]]="ซ่อมแล้ว",10,Table1[[#This Row],[MID '[20']2]])</f>
        <v>10</v>
      </c>
      <c r="N72" s="28">
        <f>ROUND(COUNTIF(Table1[[#This Row],[แบบฝึก 4.1]:[ท้ายบท 4]],"&lt;&gt;ยังไม่ส่ง")*8/2+IF(Table1[[#This Row],[Quiz 4]]&lt;&gt;"ยังไม่ส่ง",Table1[[#This Row],[Quiz 4]]*2/10,0),0)</f>
        <v>6</v>
      </c>
      <c r="O72" s="12">
        <v>5</v>
      </c>
      <c r="P72" s="12">
        <f>ROUND(COUNTIF(Table1[[#This Row],[แบบฝึก 5.1]:[ท้ายบท 5]],"&lt;&gt;ยังไม่ส่ง")*8/3+IF(Table1[[#This Row],[Quiz 5]]&lt;&gt;"ยังไม่ส่ง",Table1[[#This Row],[Quiz 5]]*2/10,0),0)</f>
        <v>3</v>
      </c>
      <c r="Q72" s="12">
        <f>Table1[[#This Row],[บท 4 '[10']]]+Table1[[#This Row],[นำเสนอ '[5']]]+Table1[[#This Row],[บท 5 '[10']]]</f>
        <v>14</v>
      </c>
      <c r="R72" s="12">
        <f>Table1[[#This Row],[ก่อนกลางภาค '[25']]]+Table1[[#This Row],[กลางภาค '[20']]]+Table1[[#This Row],[หลังกลางภาค '[25']]]</f>
        <v>44</v>
      </c>
      <c r="S72" s="12"/>
      <c r="T72" s="12">
        <f>Table1[[#This Row],[ปลายภาค '[30']]]+Table1[[#This Row],[ก่อนปลายภาค '[70']]]</f>
        <v>44</v>
      </c>
      <c r="U72" s="11">
        <f t="shared" si="1"/>
        <v>0</v>
      </c>
      <c r="V72" s="5" t="str">
        <f>IF(_xlfn.XLOOKUP(Table1[[#This Row],[email]],กิจกรรม_11[Email],กิจกรรม_11[Completion time],0)&lt;&gt;0,"ส่งแล้ว","ยังไม่ส่ง")</f>
        <v>ส่งแล้ว</v>
      </c>
      <c r="W72" s="5" t="str">
        <f>IF(_xlfn.XLOOKUP(Table1[[#This Row],[email]],แบบฝึก_11[Email],แบบฝึก_11[Completion time],0)&lt;&gt;0,"ส่งแล้ว","ยังไม่ส่ง")</f>
        <v>ส่งแล้ว</v>
      </c>
      <c r="X72" s="5" t="str">
        <f>IF(_xlfn.XLOOKUP(Table1[[#This Row],[email]],แบบฝึก_12[Email],แบบฝึก_12[Completion time],0)&lt;&gt;0,"ส่งแล้ว","ยังไม่ส่ง")</f>
        <v>ส่งแล้ว</v>
      </c>
      <c r="Y72" s="5" t="str">
        <f>_xlfn.XLOOKUP(Table1[[#This Row],[email]],ท้ายบท_1[Email],ท้ายบท_1[Total points],"ยังไม่ส่ง")</f>
        <v>ยังไม่ส่ง</v>
      </c>
      <c r="Z72" s="4" t="str">
        <f>_xlfn.XLOOKUP(Table1[[#This Row],[email]],Quiz_1[Email],Quiz_1[Total points],"ยังไม่ส่ง")</f>
        <v>ยังไม่ส่ง</v>
      </c>
      <c r="AA72" s="5" t="str">
        <f>IF(_xlfn.XLOOKUP(Table1[[#This Row],[email]],แบบฝึก_21[Email],แบบฝึก_21[Completion time],0)&lt;&gt;0,"ส่งแล้ว","ยังไม่ส่ง")</f>
        <v>ส่งแล้ว</v>
      </c>
      <c r="AB72" s="5" t="str">
        <f>IF(_xlfn.XLOOKUP(Table1[[#This Row],[email]],แบบฝึก_22[Email],แบบฝึก_22[Completion time],0)&lt;&gt;0,"ส่งแล้ว","ยังไม่ส่ง")</f>
        <v>ส่งแล้ว</v>
      </c>
      <c r="AC72" s="5">
        <f>_xlfn.XLOOKUP(Table1[[#This Row],[email]],ท้ายบท_2[Email],ท้ายบท_2[Total points],"ยังไม่ส่ง")</f>
        <v>4</v>
      </c>
      <c r="AD72" s="5">
        <f>_xlfn.XLOOKUP(Table1[[#This Row],[email]],Quiz_2[Email],Quiz_2[Total points],"ยังไม่ส่ง")</f>
        <v>8</v>
      </c>
      <c r="AE72" s="5" t="str">
        <f>IF(_xlfn.XLOOKUP(Table1[[#This Row],[email]],แบบฝึก_31[Email],แบบฝึก_31[Completion time],0)&lt;&gt;0,"ส่งแล้ว","ยังไม่ส่ง")</f>
        <v>ส่งแล้ว</v>
      </c>
      <c r="AF72" s="5">
        <f>_xlfn.XLOOKUP(Table1[[#This Row],[email]],ท้ายบท_3[Email],ท้ายบท_3[Total points],"ยังไม่ส่ง")</f>
        <v>5</v>
      </c>
      <c r="AG72" s="5">
        <f>_xlfn.XLOOKUP(Table1[[#This Row],[email]],Quiz_3[Email],Quiz_3[Total points],"ยังไม่ส่ง")</f>
        <v>7</v>
      </c>
      <c r="AH72" s="12">
        <v>16</v>
      </c>
      <c r="AI72" s="14">
        <v>4</v>
      </c>
      <c r="AJ72" s="12">
        <f>ROUND((Table1[[#This Row],[mid '[20']]]+Table1[[#This Row],[mid '[10']]])/2,0)</f>
        <v>10</v>
      </c>
      <c r="AK72" s="5" t="str">
        <f>IF(_xlfn.XLOOKUP(Table1[[#This Row],[email]],แบบฝึก_41[Email],แบบฝึก_41[Completion time],0)&lt;&gt;0,"ส่งแล้ว","ยังไม่ส่ง")</f>
        <v>ยังไม่ส่ง</v>
      </c>
      <c r="AL72" s="5" t="str">
        <f>IF(_xlfn.XLOOKUP(Table1[[#This Row],[email]],ท้ายบท_4[Email],ท้ายบท_4[Total points],"ยังไม่ส่ง")&lt;&gt;0,"ส่งแล้ว","ยังไม่ส่ง")</f>
        <v>ส่งแล้ว</v>
      </c>
      <c r="AM72" s="5">
        <f>_xlfn.XLOOKUP(Table1[[#This Row],[email]],Quiz_4[Email],Quiz_4[Total points],"ยังไม่ส่ง")</f>
        <v>8</v>
      </c>
      <c r="AN72" s="5" t="str">
        <f>IF(_xlfn.XLOOKUP(Table1[[#This Row],[email]],แบบฝึก_51[Email],แบบฝึก_51[Completion time],0)&lt;&gt;0,"ส่งแล้ว","ยังไม่ส่ง")</f>
        <v>ส่งแล้ว</v>
      </c>
      <c r="AO72" s="5" t="str">
        <f>IF(_xlfn.XLOOKUP(Table1[[#This Row],[email]],แบบฝึก_52[Email],แบบฝึก_52[Completion time],0)&lt;&gt;0,"ส่งแล้ว","ยังไม่ส่ง")</f>
        <v>ยังไม่ส่ง</v>
      </c>
      <c r="AP72" s="5" t="str">
        <f>_xlfn.XLOOKUP(Table1[[#This Row],[email]],ท้ายบท_5[Email],ท้ายบท_5[Total points],"ยังไม่ส่ง")</f>
        <v>ยังไม่ส่ง</v>
      </c>
      <c r="AQ72" s="5" t="str">
        <f>_xlfn.XLOOKUP(Table1[[#This Row],[email]],Quiz_5[Email],Quiz_5[Total points],"ยังไม่ส่ง")</f>
        <v>ยังไม่ส่ง</v>
      </c>
      <c r="AR72" s="37"/>
      <c r="AS72" s="4" t="str">
        <f>IF(M72&lt;10,"ยังไม่ซ่อม",IF(Table1[[#This Row],[ซ่อมแล้วกลางภาค]]="ซ่อมแล้ว","ซ่อมแล้ว","ไม่ต้องซ่อม"))</f>
        <v>ไม่ต้องซ่อม</v>
      </c>
      <c r="BN72"/>
      <c r="BO72"/>
      <c r="BP72"/>
      <c r="BQ72"/>
    </row>
    <row r="73" spans="1:69" ht="19.5" x14ac:dyDescent="0.4">
      <c r="A73" s="21">
        <v>72</v>
      </c>
      <c r="B73" s="4">
        <v>3</v>
      </c>
      <c r="C73" s="4">
        <v>6</v>
      </c>
      <c r="D73" s="4" t="s">
        <v>32562</v>
      </c>
      <c r="E73" s="4" t="s">
        <v>32346</v>
      </c>
      <c r="F73" s="4" t="s">
        <v>32563</v>
      </c>
      <c r="G73" s="4" t="s">
        <v>32564</v>
      </c>
      <c r="H73" s="4" t="s">
        <v>3170</v>
      </c>
      <c r="I73" s="24">
        <f>ROUND(COUNTIF(Table1[[#This Row],[กิจกรรม 1.1]:[ท้ายบท 1]],"&lt;&gt;ยังไม่ส่ง")*2+IF(Table1[[#This Row],[Quiz 1]]&lt;&gt;"ยังไม่ส่ง",Table1[[#This Row],[Quiz 1]]*2/10,0),0)</f>
        <v>10</v>
      </c>
      <c r="J73" s="24">
        <f>ROUND(COUNTIF(Table1[[#This Row],[แบบฝึก 2.1]:[ท้ายบท 2]],"&lt;&gt;ยังไม่ส่ง")*8/3+IF(Table1[[#This Row],[Quiz 2]]&lt;&gt;"ยังไม่ส่ง",Table1[[#This Row],[Quiz 2]]*2/10,0),0)</f>
        <v>10</v>
      </c>
      <c r="K73" s="24">
        <f>ROUND(COUNTIF(Table1[[#This Row],[แบบฝึก 3.1]:[ท้ายบท 3]],"&lt;&gt;ยังไม่ส่ง")*3/2+IF(Table1[[#This Row],[Quiz 3]]&lt;&gt;"ยังไม่ส่ง",Table1[[#This Row],[Quiz 3]]*2/10,0),0)</f>
        <v>4</v>
      </c>
      <c r="L73" s="12">
        <f>Table1[[#This Row],[บท 1 '[10']]]+Table1[[#This Row],[บท 2 '[10']]]+Table1[[#This Row],[บท 3 '[5']]]</f>
        <v>24</v>
      </c>
      <c r="M73" s="12">
        <f>IF(Table1[[#This Row],[ซ่อมแล้วกลางภาค]]="ซ่อมแล้ว",10,Table1[[#This Row],[MID '[20']2]])</f>
        <v>14</v>
      </c>
      <c r="N73" s="28">
        <f>ROUND(COUNTIF(Table1[[#This Row],[แบบฝึก 4.1]:[ท้ายบท 4]],"&lt;&gt;ยังไม่ส่ง")*8/2+IF(Table1[[#This Row],[Quiz 4]]&lt;&gt;"ยังไม่ส่ง",Table1[[#This Row],[Quiz 4]]*2/10,0),0)</f>
        <v>10</v>
      </c>
      <c r="O73" s="12">
        <v>5</v>
      </c>
      <c r="P73" s="12">
        <f>ROUND(COUNTIF(Table1[[#This Row],[แบบฝึก 5.1]:[ท้ายบท 5]],"&lt;&gt;ยังไม่ส่ง")*8/3+IF(Table1[[#This Row],[Quiz 5]]&lt;&gt;"ยังไม่ส่ง",Table1[[#This Row],[Quiz 5]]*2/10,0),0)</f>
        <v>9</v>
      </c>
      <c r="Q73" s="12">
        <f>Table1[[#This Row],[บท 4 '[10']]]+Table1[[#This Row],[นำเสนอ '[5']]]+Table1[[#This Row],[บท 5 '[10']]]</f>
        <v>24</v>
      </c>
      <c r="R73" s="12">
        <f>Table1[[#This Row],[ก่อนกลางภาค '[25']]]+Table1[[#This Row],[กลางภาค '[20']]]+Table1[[#This Row],[หลังกลางภาค '[25']]]</f>
        <v>62</v>
      </c>
      <c r="S73" s="12"/>
      <c r="T73" s="12">
        <f>Table1[[#This Row],[ปลายภาค '[30']]]+Table1[[#This Row],[ก่อนปลายภาค '[70']]]</f>
        <v>62</v>
      </c>
      <c r="U73" s="11">
        <f t="shared" si="1"/>
        <v>2</v>
      </c>
      <c r="V73" s="5" t="str">
        <f>IF(_xlfn.XLOOKUP(Table1[[#This Row],[email]],กิจกรรม_11[Email],กิจกรรม_11[Completion time],0)&lt;&gt;0,"ส่งแล้ว","ยังไม่ส่ง")</f>
        <v>ส่งแล้ว</v>
      </c>
      <c r="W73" s="5" t="str">
        <f>IF(_xlfn.XLOOKUP(Table1[[#This Row],[email]],แบบฝึก_11[Email],แบบฝึก_11[Completion time],0)&lt;&gt;0,"ส่งแล้ว","ยังไม่ส่ง")</f>
        <v>ส่งแล้ว</v>
      </c>
      <c r="X73" s="5" t="str">
        <f>IF(_xlfn.XLOOKUP(Table1[[#This Row],[email]],แบบฝึก_12[Email],แบบฝึก_12[Completion time],0)&lt;&gt;0,"ส่งแล้ว","ยังไม่ส่ง")</f>
        <v>ส่งแล้ว</v>
      </c>
      <c r="Y73" s="5">
        <f>_xlfn.XLOOKUP(Table1[[#This Row],[email]],ท้ายบท_1[Email],ท้ายบท_1[Total points],"ยังไม่ส่ง")</f>
        <v>17</v>
      </c>
      <c r="Z73" s="4">
        <f>_xlfn.XLOOKUP(Table1[[#This Row],[email]],Quiz_1[Email],Quiz_1[Total points],"ยังไม่ส่ง")</f>
        <v>8</v>
      </c>
      <c r="AA73" s="5" t="str">
        <f>IF(_xlfn.XLOOKUP(Table1[[#This Row],[email]],แบบฝึก_21[Email],แบบฝึก_21[Completion time],0)&lt;&gt;0,"ส่งแล้ว","ยังไม่ส่ง")</f>
        <v>ส่งแล้ว</v>
      </c>
      <c r="AB73" s="5" t="str">
        <f>IF(_xlfn.XLOOKUP(Table1[[#This Row],[email]],แบบฝึก_22[Email],แบบฝึก_22[Completion time],0)&lt;&gt;0,"ส่งแล้ว","ยังไม่ส่ง")</f>
        <v>ส่งแล้ว</v>
      </c>
      <c r="AC73" s="5">
        <f>_xlfn.XLOOKUP(Table1[[#This Row],[email]],ท้ายบท_2[Email],ท้ายบท_2[Total points],"ยังไม่ส่ง")</f>
        <v>12</v>
      </c>
      <c r="AD73" s="5">
        <f>_xlfn.XLOOKUP(Table1[[#This Row],[email]],Quiz_2[Email],Quiz_2[Total points],"ยังไม่ส่ง")</f>
        <v>9</v>
      </c>
      <c r="AE73" s="5" t="str">
        <f>IF(_xlfn.XLOOKUP(Table1[[#This Row],[email]],แบบฝึก_31[Email],แบบฝึก_31[Completion time],0)&lt;&gt;0,"ส่งแล้ว","ยังไม่ส่ง")</f>
        <v>ส่งแล้ว</v>
      </c>
      <c r="AF73" s="5">
        <f>_xlfn.XLOOKUP(Table1[[#This Row],[email]],ท้ายบท_3[Email],ท้ายบท_3[Total points],"ยังไม่ส่ง")</f>
        <v>9</v>
      </c>
      <c r="AG73" s="5">
        <f>_xlfn.XLOOKUP(Table1[[#This Row],[email]],Quiz_3[Email],Quiz_3[Total points],"ยังไม่ส่ง")</f>
        <v>7</v>
      </c>
      <c r="AH73" s="12">
        <v>19</v>
      </c>
      <c r="AI73" s="14">
        <v>8</v>
      </c>
      <c r="AJ73" s="12">
        <f>ROUND((Table1[[#This Row],[mid '[20']]]+Table1[[#This Row],[mid '[10']]])/2,0)</f>
        <v>14</v>
      </c>
      <c r="AK73" s="5" t="str">
        <f>IF(_xlfn.XLOOKUP(Table1[[#This Row],[email]],แบบฝึก_41[Email],แบบฝึก_41[Completion time],0)&lt;&gt;0,"ส่งแล้ว","ยังไม่ส่ง")</f>
        <v>ส่งแล้ว</v>
      </c>
      <c r="AL73" s="5" t="str">
        <f>IF(_xlfn.XLOOKUP(Table1[[#This Row],[email]],ท้ายบท_4[Email],ท้ายบท_4[Total points],"ยังไม่ส่ง")&lt;&gt;0,"ส่งแล้ว","ยังไม่ส่ง")</f>
        <v>ส่งแล้ว</v>
      </c>
      <c r="AM73" s="5">
        <f>_xlfn.XLOOKUP(Table1[[#This Row],[email]],Quiz_4[Email],Quiz_4[Total points],"ยังไม่ส่ง")</f>
        <v>8</v>
      </c>
      <c r="AN73" s="5" t="str">
        <f>IF(_xlfn.XLOOKUP(Table1[[#This Row],[email]],แบบฝึก_51[Email],แบบฝึก_51[Completion time],0)&lt;&gt;0,"ส่งแล้ว","ยังไม่ส่ง")</f>
        <v>ส่งแล้ว</v>
      </c>
      <c r="AO73" s="5" t="str">
        <f>IF(_xlfn.XLOOKUP(Table1[[#This Row],[email]],แบบฝึก_52[Email],แบบฝึก_52[Completion time],0)&lt;&gt;0,"ส่งแล้ว","ยังไม่ส่ง")</f>
        <v>ส่งแล้ว</v>
      </c>
      <c r="AP73" s="5">
        <f>_xlfn.XLOOKUP(Table1[[#This Row],[email]],ท้ายบท_5[Email],ท้ายบท_5[Total points],"ยังไม่ส่ง")</f>
        <v>15</v>
      </c>
      <c r="AQ73" s="5">
        <f>_xlfn.XLOOKUP(Table1[[#This Row],[email]],Quiz_5[Email],Quiz_5[Total points],"ยังไม่ส่ง")</f>
        <v>5</v>
      </c>
      <c r="AR73" s="37"/>
      <c r="AS73" s="4" t="str">
        <f>IF(M73&lt;10,"ยังไม่ซ่อม",IF(Table1[[#This Row],[ซ่อมแล้วกลางภาค]]="ซ่อมแล้ว","ซ่อมแล้ว","ไม่ต้องซ่อม"))</f>
        <v>ไม่ต้องซ่อม</v>
      </c>
      <c r="BN73"/>
      <c r="BO73"/>
      <c r="BP73"/>
      <c r="BQ73"/>
    </row>
    <row r="74" spans="1:69" ht="19.5" x14ac:dyDescent="0.4">
      <c r="A74" s="21">
        <v>73</v>
      </c>
      <c r="B74" s="4">
        <v>3</v>
      </c>
      <c r="C74" s="4">
        <v>7</v>
      </c>
      <c r="D74" s="4" t="s">
        <v>32565</v>
      </c>
      <c r="E74" s="4" t="s">
        <v>32346</v>
      </c>
      <c r="F74" s="4" t="s">
        <v>32566</v>
      </c>
      <c r="G74" s="4" t="s">
        <v>32567</v>
      </c>
      <c r="H74" s="4" t="s">
        <v>3151</v>
      </c>
      <c r="I74" s="24">
        <f>ROUND(COUNTIF(Table1[[#This Row],[กิจกรรม 1.1]:[ท้ายบท 1]],"&lt;&gt;ยังไม่ส่ง")*2+IF(Table1[[#This Row],[Quiz 1]]&lt;&gt;"ยังไม่ส่ง",Table1[[#This Row],[Quiz 1]]*2/10,0),0)</f>
        <v>9</v>
      </c>
      <c r="J74" s="24">
        <f>ROUND(COUNTIF(Table1[[#This Row],[แบบฝึก 2.1]:[ท้ายบท 2]],"&lt;&gt;ยังไม่ส่ง")*8/3+IF(Table1[[#This Row],[Quiz 2]]&lt;&gt;"ยังไม่ส่ง",Table1[[#This Row],[Quiz 2]]*2/10,0),0)</f>
        <v>9</v>
      </c>
      <c r="K74" s="24">
        <f>ROUND(COUNTIF(Table1[[#This Row],[แบบฝึก 3.1]:[ท้ายบท 3]],"&lt;&gt;ยังไม่ส่ง")*3/2+IF(Table1[[#This Row],[Quiz 3]]&lt;&gt;"ยังไม่ส่ง",Table1[[#This Row],[Quiz 3]]*2/10,0),0)</f>
        <v>4</v>
      </c>
      <c r="L74" s="12">
        <f>Table1[[#This Row],[บท 1 '[10']]]+Table1[[#This Row],[บท 2 '[10']]]+Table1[[#This Row],[บท 3 '[5']]]</f>
        <v>22</v>
      </c>
      <c r="M74" s="12">
        <f>IF(Table1[[#This Row],[ซ่อมแล้วกลางภาค]]="ซ่อมแล้ว",10,Table1[[#This Row],[MID '[20']2]])</f>
        <v>0</v>
      </c>
      <c r="N74" s="28">
        <f>ROUND(COUNTIF(Table1[[#This Row],[แบบฝึก 4.1]:[ท้ายบท 4]],"&lt;&gt;ยังไม่ส่ง")*8/2+IF(Table1[[#This Row],[Quiz 4]]&lt;&gt;"ยังไม่ส่ง",Table1[[#This Row],[Quiz 4]]*2/10,0),0)</f>
        <v>6</v>
      </c>
      <c r="O74" s="12">
        <v>5</v>
      </c>
      <c r="P74" s="12">
        <f>ROUND(COUNTIF(Table1[[#This Row],[แบบฝึก 5.1]:[ท้ายบท 5]],"&lt;&gt;ยังไม่ส่ง")*8/3+IF(Table1[[#This Row],[Quiz 5]]&lt;&gt;"ยังไม่ส่ง",Table1[[#This Row],[Quiz 5]]*2/10,0),0)</f>
        <v>9</v>
      </c>
      <c r="Q74" s="12">
        <f>Table1[[#This Row],[บท 4 '[10']]]+Table1[[#This Row],[นำเสนอ '[5']]]+Table1[[#This Row],[บท 5 '[10']]]</f>
        <v>20</v>
      </c>
      <c r="R74" s="12">
        <f>Table1[[#This Row],[ก่อนกลางภาค '[25']]]+Table1[[#This Row],[กลางภาค '[20']]]+Table1[[#This Row],[หลังกลางภาค '[25']]]</f>
        <v>42</v>
      </c>
      <c r="S74" s="12"/>
      <c r="T74" s="12">
        <f>Table1[[#This Row],[ปลายภาค '[30']]]+Table1[[#This Row],[ก่อนปลายภาค '[70']]]</f>
        <v>42</v>
      </c>
      <c r="U74" s="11">
        <f t="shared" si="1"/>
        <v>0</v>
      </c>
      <c r="V74" s="5" t="str">
        <f>IF(_xlfn.XLOOKUP(Table1[[#This Row],[email]],กิจกรรม_11[Email],กิจกรรม_11[Completion time],0)&lt;&gt;0,"ส่งแล้ว","ยังไม่ส่ง")</f>
        <v>ส่งแล้ว</v>
      </c>
      <c r="W74" s="5" t="str">
        <f>IF(_xlfn.XLOOKUP(Table1[[#This Row],[email]],แบบฝึก_11[Email],แบบฝึก_11[Completion time],0)&lt;&gt;0,"ส่งแล้ว","ยังไม่ส่ง")</f>
        <v>ส่งแล้ว</v>
      </c>
      <c r="X74" s="5" t="str">
        <f>IF(_xlfn.XLOOKUP(Table1[[#This Row],[email]],แบบฝึก_12[Email],แบบฝึก_12[Completion time],0)&lt;&gt;0,"ส่งแล้ว","ยังไม่ส่ง")</f>
        <v>ส่งแล้ว</v>
      </c>
      <c r="Y74" s="5">
        <f>_xlfn.XLOOKUP(Table1[[#This Row],[email]],ท้ายบท_1[Email],ท้ายบท_1[Total points],"ยังไม่ส่ง")</f>
        <v>19</v>
      </c>
      <c r="Z74" s="4">
        <f>_xlfn.XLOOKUP(Table1[[#This Row],[email]],Quiz_1[Email],Quiz_1[Total points],"ยังไม่ส่ง")</f>
        <v>6</v>
      </c>
      <c r="AA74" s="5" t="str">
        <f>IF(_xlfn.XLOOKUP(Table1[[#This Row],[email]],แบบฝึก_21[Email],แบบฝึก_21[Completion time],0)&lt;&gt;0,"ส่งแล้ว","ยังไม่ส่ง")</f>
        <v>ส่งแล้ว</v>
      </c>
      <c r="AB74" s="5" t="str">
        <f>IF(_xlfn.XLOOKUP(Table1[[#This Row],[email]],แบบฝึก_22[Email],แบบฝึก_22[Completion time],0)&lt;&gt;0,"ส่งแล้ว","ยังไม่ส่ง")</f>
        <v>ส่งแล้ว</v>
      </c>
      <c r="AC74" s="5">
        <f>_xlfn.XLOOKUP(Table1[[#This Row],[email]],ท้ายบท_2[Email],ท้ายบท_2[Total points],"ยังไม่ส่ง")</f>
        <v>12</v>
      </c>
      <c r="AD74" s="5">
        <f>_xlfn.XLOOKUP(Table1[[#This Row],[email]],Quiz_2[Email],Quiz_2[Total points],"ยังไม่ส่ง")</f>
        <v>7</v>
      </c>
      <c r="AE74" s="5" t="str">
        <f>IF(_xlfn.XLOOKUP(Table1[[#This Row],[email]],แบบฝึก_31[Email],แบบฝึก_31[Completion time],0)&lt;&gt;0,"ส่งแล้ว","ยังไม่ส่ง")</f>
        <v>ส่งแล้ว</v>
      </c>
      <c r="AF74" s="5">
        <f>_xlfn.XLOOKUP(Table1[[#This Row],[email]],ท้ายบท_3[Email],ท้ายบท_3[Total points],"ยังไม่ส่ง")</f>
        <v>10</v>
      </c>
      <c r="AG74" s="5">
        <f>_xlfn.XLOOKUP(Table1[[#This Row],[email]],Quiz_3[Email],Quiz_3[Total points],"ยังไม่ส่ง")</f>
        <v>5</v>
      </c>
      <c r="AH74" s="12">
        <v>0</v>
      </c>
      <c r="AI74" s="14">
        <v>0</v>
      </c>
      <c r="AJ74" s="12">
        <f>ROUND((Table1[[#This Row],[mid '[20']]]+Table1[[#This Row],[mid '[10']]])/2,0)</f>
        <v>0</v>
      </c>
      <c r="AK74" s="5" t="str">
        <f>IF(_xlfn.XLOOKUP(Table1[[#This Row],[email]],แบบฝึก_41[Email],แบบฝึก_41[Completion time],0)&lt;&gt;0,"ส่งแล้ว","ยังไม่ส่ง")</f>
        <v>ส่งแล้ว</v>
      </c>
      <c r="AL74" s="5" t="str">
        <f>IF(_xlfn.XLOOKUP(Table1[[#This Row],[email]],ท้ายบท_4[Email],ท้ายบท_4[Total points],"ยังไม่ส่ง")&lt;&gt;0,"ส่งแล้ว","ยังไม่ส่ง")</f>
        <v>ยังไม่ส่ง</v>
      </c>
      <c r="AM74" s="5">
        <f>_xlfn.XLOOKUP(Table1[[#This Row],[email]],Quiz_4[Email],Quiz_4[Total points],"ยังไม่ส่ง")</f>
        <v>9</v>
      </c>
      <c r="AN74" s="5" t="str">
        <f>IF(_xlfn.XLOOKUP(Table1[[#This Row],[email]],แบบฝึก_51[Email],แบบฝึก_51[Completion time],0)&lt;&gt;0,"ส่งแล้ว","ยังไม่ส่ง")</f>
        <v>ส่งแล้ว</v>
      </c>
      <c r="AO74" s="5" t="str">
        <f>IF(_xlfn.XLOOKUP(Table1[[#This Row],[email]],แบบฝึก_52[Email],แบบฝึก_52[Completion time],0)&lt;&gt;0,"ส่งแล้ว","ยังไม่ส่ง")</f>
        <v>ส่งแล้ว</v>
      </c>
      <c r="AP74" s="5">
        <f>_xlfn.XLOOKUP(Table1[[#This Row],[email]],ท้ายบท_5[Email],ท้ายบท_5[Total points],"ยังไม่ส่ง")</f>
        <v>15</v>
      </c>
      <c r="AQ74" s="5">
        <f>_xlfn.XLOOKUP(Table1[[#This Row],[email]],Quiz_5[Email],Quiz_5[Total points],"ยังไม่ส่ง")</f>
        <v>6</v>
      </c>
      <c r="AR74" s="37"/>
      <c r="AS74" s="4" t="str">
        <f>IF(M74&lt;10,"ยังไม่ซ่อม",IF(Table1[[#This Row],[ซ่อมแล้วกลางภาค]]="ซ่อมแล้ว","ซ่อมแล้ว","ไม่ต้องซ่อม"))</f>
        <v>ยังไม่ซ่อม</v>
      </c>
      <c r="BN74"/>
      <c r="BO74"/>
      <c r="BP74"/>
      <c r="BQ74"/>
    </row>
    <row r="75" spans="1:69" ht="19.5" x14ac:dyDescent="0.4">
      <c r="A75" s="21">
        <v>74</v>
      </c>
      <c r="B75" s="4">
        <v>3</v>
      </c>
      <c r="C75" s="4">
        <v>8</v>
      </c>
      <c r="D75" s="4" t="s">
        <v>32568</v>
      </c>
      <c r="E75" s="4" t="s">
        <v>32346</v>
      </c>
      <c r="F75" s="4" t="s">
        <v>32569</v>
      </c>
      <c r="G75" s="4" t="s">
        <v>32570</v>
      </c>
      <c r="H75" s="4" t="s">
        <v>3143</v>
      </c>
      <c r="I75" s="24">
        <f>ROUND(COUNTIF(Table1[[#This Row],[กิจกรรม 1.1]:[ท้ายบท 1]],"&lt;&gt;ยังไม่ส่ง")*2+IF(Table1[[#This Row],[Quiz 1]]&lt;&gt;"ยังไม่ส่ง",Table1[[#This Row],[Quiz 1]]*2/10,0),0)</f>
        <v>9</v>
      </c>
      <c r="J75" s="24">
        <f>ROUND(COUNTIF(Table1[[#This Row],[แบบฝึก 2.1]:[ท้ายบท 2]],"&lt;&gt;ยังไม่ส่ง")*8/3+IF(Table1[[#This Row],[Quiz 2]]&lt;&gt;"ยังไม่ส่ง",Table1[[#This Row],[Quiz 2]]*2/10,0),0)</f>
        <v>10</v>
      </c>
      <c r="K75" s="24">
        <f>ROUND(COUNTIF(Table1[[#This Row],[แบบฝึก 3.1]:[ท้ายบท 3]],"&lt;&gt;ยังไม่ส่ง")*3/2+IF(Table1[[#This Row],[Quiz 3]]&lt;&gt;"ยังไม่ส่ง",Table1[[#This Row],[Quiz 3]]*2/10,0),0)</f>
        <v>4</v>
      </c>
      <c r="L75" s="12">
        <f>Table1[[#This Row],[บท 1 '[10']]]+Table1[[#This Row],[บท 2 '[10']]]+Table1[[#This Row],[บท 3 '[5']]]</f>
        <v>23</v>
      </c>
      <c r="M75" s="12">
        <f>IF(Table1[[#This Row],[ซ่อมแล้วกลางภาค]]="ซ่อมแล้ว",10,Table1[[#This Row],[MID '[20']2]])</f>
        <v>9</v>
      </c>
      <c r="N75" s="28">
        <f>ROUND(COUNTIF(Table1[[#This Row],[แบบฝึก 4.1]:[ท้ายบท 4]],"&lt;&gt;ยังไม่ส่ง")*8/2+IF(Table1[[#This Row],[Quiz 4]]&lt;&gt;"ยังไม่ส่ง",Table1[[#This Row],[Quiz 4]]*2/10,0),0)</f>
        <v>10</v>
      </c>
      <c r="O75" s="12">
        <v>5</v>
      </c>
      <c r="P75" s="12">
        <f>ROUND(COUNTIF(Table1[[#This Row],[แบบฝึก 5.1]:[ท้ายบท 5]],"&lt;&gt;ยังไม่ส่ง")*8/3+IF(Table1[[#This Row],[Quiz 5]]&lt;&gt;"ยังไม่ส่ง",Table1[[#This Row],[Quiz 5]]*2/10,0),0)</f>
        <v>9</v>
      </c>
      <c r="Q75" s="12">
        <f>Table1[[#This Row],[บท 4 '[10']]]+Table1[[#This Row],[นำเสนอ '[5']]]+Table1[[#This Row],[บท 5 '[10']]]</f>
        <v>24</v>
      </c>
      <c r="R75" s="12">
        <f>Table1[[#This Row],[ก่อนกลางภาค '[25']]]+Table1[[#This Row],[กลางภาค '[20']]]+Table1[[#This Row],[หลังกลางภาค '[25']]]</f>
        <v>56</v>
      </c>
      <c r="S75" s="12"/>
      <c r="T75" s="12">
        <f>Table1[[#This Row],[ปลายภาค '[30']]]+Table1[[#This Row],[ก่อนปลายภาค '[70']]]</f>
        <v>56</v>
      </c>
      <c r="U75" s="11">
        <f t="shared" si="1"/>
        <v>1.5</v>
      </c>
      <c r="V75" s="5" t="str">
        <f>IF(_xlfn.XLOOKUP(Table1[[#This Row],[email]],กิจกรรม_11[Email],กิจกรรม_11[Completion time],0)&lt;&gt;0,"ส่งแล้ว","ยังไม่ส่ง")</f>
        <v>ส่งแล้ว</v>
      </c>
      <c r="W75" s="5" t="str">
        <f>IF(_xlfn.XLOOKUP(Table1[[#This Row],[email]],แบบฝึก_11[Email],แบบฝึก_11[Completion time],0)&lt;&gt;0,"ส่งแล้ว","ยังไม่ส่ง")</f>
        <v>ส่งแล้ว</v>
      </c>
      <c r="X75" s="5" t="str">
        <f>IF(_xlfn.XLOOKUP(Table1[[#This Row],[email]],แบบฝึก_12[Email],แบบฝึก_12[Completion time],0)&lt;&gt;0,"ส่งแล้ว","ยังไม่ส่ง")</f>
        <v>ส่งแล้ว</v>
      </c>
      <c r="Y75" s="5">
        <f>_xlfn.XLOOKUP(Table1[[#This Row],[email]],ท้ายบท_1[Email],ท้ายบท_1[Total points],"ยังไม่ส่ง")</f>
        <v>11</v>
      </c>
      <c r="Z75" s="4">
        <f>_xlfn.XLOOKUP(Table1[[#This Row],[email]],Quiz_1[Email],Quiz_1[Total points],"ยังไม่ส่ง")</f>
        <v>6</v>
      </c>
      <c r="AA75" s="5" t="str">
        <f>IF(_xlfn.XLOOKUP(Table1[[#This Row],[email]],แบบฝึก_21[Email],แบบฝึก_21[Completion time],0)&lt;&gt;0,"ส่งแล้ว","ยังไม่ส่ง")</f>
        <v>ส่งแล้ว</v>
      </c>
      <c r="AB75" s="5" t="str">
        <f>IF(_xlfn.XLOOKUP(Table1[[#This Row],[email]],แบบฝึก_22[Email],แบบฝึก_22[Completion time],0)&lt;&gt;0,"ส่งแล้ว","ยังไม่ส่ง")</f>
        <v>ส่งแล้ว</v>
      </c>
      <c r="AC75" s="5">
        <f>_xlfn.XLOOKUP(Table1[[#This Row],[email]],ท้ายบท_2[Email],ท้ายบท_2[Total points],"ยังไม่ส่ง")</f>
        <v>6</v>
      </c>
      <c r="AD75" s="5">
        <f>_xlfn.XLOOKUP(Table1[[#This Row],[email]],Quiz_2[Email],Quiz_2[Total points],"ยังไม่ส่ง")</f>
        <v>8</v>
      </c>
      <c r="AE75" s="5" t="str">
        <f>IF(_xlfn.XLOOKUP(Table1[[#This Row],[email]],แบบฝึก_31[Email],แบบฝึก_31[Completion time],0)&lt;&gt;0,"ส่งแล้ว","ยังไม่ส่ง")</f>
        <v>ส่งแล้ว</v>
      </c>
      <c r="AF75" s="5">
        <f>_xlfn.XLOOKUP(Table1[[#This Row],[email]],ท้ายบท_3[Email],ท้ายบท_3[Total points],"ยังไม่ส่ง")</f>
        <v>8</v>
      </c>
      <c r="AG75" s="5">
        <f>_xlfn.XLOOKUP(Table1[[#This Row],[email]],Quiz_3[Email],Quiz_3[Total points],"ยังไม่ส่ง")</f>
        <v>5</v>
      </c>
      <c r="AH75" s="12">
        <v>14</v>
      </c>
      <c r="AI75" s="14">
        <v>3</v>
      </c>
      <c r="AJ75" s="12">
        <f>ROUND((Table1[[#This Row],[mid '[20']]]+Table1[[#This Row],[mid '[10']]])/2,0)</f>
        <v>9</v>
      </c>
      <c r="AK75" s="5" t="str">
        <f>IF(_xlfn.XLOOKUP(Table1[[#This Row],[email]],แบบฝึก_41[Email],แบบฝึก_41[Completion time],0)&lt;&gt;0,"ส่งแล้ว","ยังไม่ส่ง")</f>
        <v>ส่งแล้ว</v>
      </c>
      <c r="AL75" s="5" t="str">
        <f>IF(_xlfn.XLOOKUP(Table1[[#This Row],[email]],ท้ายบท_4[Email],ท้ายบท_4[Total points],"ยังไม่ส่ง")&lt;&gt;0,"ส่งแล้ว","ยังไม่ส่ง")</f>
        <v>ส่งแล้ว</v>
      </c>
      <c r="AM75" s="5">
        <f>_xlfn.XLOOKUP(Table1[[#This Row],[email]],Quiz_4[Email],Quiz_4[Total points],"ยังไม่ส่ง")</f>
        <v>8</v>
      </c>
      <c r="AN75" s="5" t="str">
        <f>IF(_xlfn.XLOOKUP(Table1[[#This Row],[email]],แบบฝึก_51[Email],แบบฝึก_51[Completion time],0)&lt;&gt;0,"ส่งแล้ว","ยังไม่ส่ง")</f>
        <v>ส่งแล้ว</v>
      </c>
      <c r="AO75" s="5" t="str">
        <f>IF(_xlfn.XLOOKUP(Table1[[#This Row],[email]],แบบฝึก_52[Email],แบบฝึก_52[Completion time],0)&lt;&gt;0,"ส่งแล้ว","ยังไม่ส่ง")</f>
        <v>ส่งแล้ว</v>
      </c>
      <c r="AP75" s="5">
        <f>_xlfn.XLOOKUP(Table1[[#This Row],[email]],ท้ายบท_5[Email],ท้ายบท_5[Total points],"ยังไม่ส่ง")</f>
        <v>12</v>
      </c>
      <c r="AQ75" s="5">
        <f>_xlfn.XLOOKUP(Table1[[#This Row],[email]],Quiz_5[Email],Quiz_5[Total points],"ยังไม่ส่ง")</f>
        <v>6</v>
      </c>
      <c r="AR75" s="37"/>
      <c r="AS75" s="4" t="str">
        <f>IF(M75&lt;10,"ยังไม่ซ่อม",IF(Table1[[#This Row],[ซ่อมแล้วกลางภาค]]="ซ่อมแล้ว","ซ่อมแล้ว","ไม่ต้องซ่อม"))</f>
        <v>ยังไม่ซ่อม</v>
      </c>
      <c r="BN75"/>
      <c r="BO75"/>
      <c r="BP75"/>
      <c r="BQ75"/>
    </row>
    <row r="76" spans="1:69" ht="19.5" x14ac:dyDescent="0.4">
      <c r="A76" s="21">
        <v>75</v>
      </c>
      <c r="B76" s="4">
        <v>3</v>
      </c>
      <c r="C76" s="4">
        <v>9</v>
      </c>
      <c r="D76" s="4" t="s">
        <v>32571</v>
      </c>
      <c r="E76" s="4" t="s">
        <v>32346</v>
      </c>
      <c r="F76" s="4" t="s">
        <v>32572</v>
      </c>
      <c r="G76" s="4" t="s">
        <v>32573</v>
      </c>
      <c r="H76" s="4" t="s">
        <v>3257</v>
      </c>
      <c r="I76" s="24">
        <f>ROUND(COUNTIF(Table1[[#This Row],[กิจกรรม 1.1]:[ท้ายบท 1]],"&lt;&gt;ยังไม่ส่ง")*2+IF(Table1[[#This Row],[Quiz 1]]&lt;&gt;"ยังไม่ส่ง",Table1[[#This Row],[Quiz 1]]*2/10,0),0)</f>
        <v>6</v>
      </c>
      <c r="J76" s="24">
        <f>ROUND(COUNTIF(Table1[[#This Row],[แบบฝึก 2.1]:[ท้ายบท 2]],"&lt;&gt;ยังไม่ส่ง")*8/3+IF(Table1[[#This Row],[Quiz 2]]&lt;&gt;"ยังไม่ส่ง",Table1[[#This Row],[Quiz 2]]*2/10,0),0)</f>
        <v>9</v>
      </c>
      <c r="K76" s="24">
        <f>ROUND(COUNTIF(Table1[[#This Row],[แบบฝึก 3.1]:[ท้ายบท 3]],"&lt;&gt;ยังไม่ส่ง")*3/2+IF(Table1[[#This Row],[Quiz 3]]&lt;&gt;"ยังไม่ส่ง",Table1[[#This Row],[Quiz 3]]*2/10,0),0)</f>
        <v>4</v>
      </c>
      <c r="L76" s="12">
        <f>Table1[[#This Row],[บท 1 '[10']]]+Table1[[#This Row],[บท 2 '[10']]]+Table1[[#This Row],[บท 3 '[5']]]</f>
        <v>19</v>
      </c>
      <c r="M76" s="12">
        <f>IF(Table1[[#This Row],[ซ่อมแล้วกลางภาค]]="ซ่อมแล้ว",10,Table1[[#This Row],[MID '[20']2]])</f>
        <v>13</v>
      </c>
      <c r="N76" s="28">
        <f>ROUND(COUNTIF(Table1[[#This Row],[แบบฝึก 4.1]:[ท้ายบท 4]],"&lt;&gt;ยังไม่ส่ง")*8/2+IF(Table1[[#This Row],[Quiz 4]]&lt;&gt;"ยังไม่ส่ง",Table1[[#This Row],[Quiz 4]]*2/10,0),0)</f>
        <v>9</v>
      </c>
      <c r="O76" s="12">
        <v>5</v>
      </c>
      <c r="P76" s="12">
        <f>ROUND(COUNTIF(Table1[[#This Row],[แบบฝึก 5.1]:[ท้ายบท 5]],"&lt;&gt;ยังไม่ส่ง")*8/3+IF(Table1[[#This Row],[Quiz 5]]&lt;&gt;"ยังไม่ส่ง",Table1[[#This Row],[Quiz 5]]*2/10,0),0)</f>
        <v>6</v>
      </c>
      <c r="Q76" s="12">
        <f>Table1[[#This Row],[บท 4 '[10']]]+Table1[[#This Row],[นำเสนอ '[5']]]+Table1[[#This Row],[บท 5 '[10']]]</f>
        <v>20</v>
      </c>
      <c r="R76" s="12">
        <f>Table1[[#This Row],[ก่อนกลางภาค '[25']]]+Table1[[#This Row],[กลางภาค '[20']]]+Table1[[#This Row],[หลังกลางภาค '[25']]]</f>
        <v>52</v>
      </c>
      <c r="S76" s="12"/>
      <c r="T76" s="12">
        <f>Table1[[#This Row],[ปลายภาค '[30']]]+Table1[[#This Row],[ก่อนปลายภาค '[70']]]</f>
        <v>52</v>
      </c>
      <c r="U76" s="11">
        <f t="shared" si="1"/>
        <v>1</v>
      </c>
      <c r="V76" s="5" t="str">
        <f>IF(_xlfn.XLOOKUP(Table1[[#This Row],[email]],กิจกรรม_11[Email],กิจกรรม_11[Completion time],0)&lt;&gt;0,"ส่งแล้ว","ยังไม่ส่ง")</f>
        <v>ส่งแล้ว</v>
      </c>
      <c r="W76" s="5" t="str">
        <f>IF(_xlfn.XLOOKUP(Table1[[#This Row],[email]],แบบฝึก_11[Email],แบบฝึก_11[Completion time],0)&lt;&gt;0,"ส่งแล้ว","ยังไม่ส่ง")</f>
        <v>ส่งแล้ว</v>
      </c>
      <c r="X76" s="5" t="str">
        <f>IF(_xlfn.XLOOKUP(Table1[[#This Row],[email]],แบบฝึก_12[Email],แบบฝึก_12[Completion time],0)&lt;&gt;0,"ส่งแล้ว","ยังไม่ส่ง")</f>
        <v>ส่งแล้ว</v>
      </c>
      <c r="Y76" s="5" t="str">
        <f>_xlfn.XLOOKUP(Table1[[#This Row],[email]],ท้ายบท_1[Email],ท้ายบท_1[Total points],"ยังไม่ส่ง")</f>
        <v>ยังไม่ส่ง</v>
      </c>
      <c r="Z76" s="4" t="str">
        <f>_xlfn.XLOOKUP(Table1[[#This Row],[email]],Quiz_1[Email],Quiz_1[Total points],"ยังไม่ส่ง")</f>
        <v>ยังไม่ส่ง</v>
      </c>
      <c r="AA76" s="5" t="str">
        <f>IF(_xlfn.XLOOKUP(Table1[[#This Row],[email]],แบบฝึก_21[Email],แบบฝึก_21[Completion time],0)&lt;&gt;0,"ส่งแล้ว","ยังไม่ส่ง")</f>
        <v>ส่งแล้ว</v>
      </c>
      <c r="AB76" s="5" t="str">
        <f>IF(_xlfn.XLOOKUP(Table1[[#This Row],[email]],แบบฝึก_22[Email],แบบฝึก_22[Completion time],0)&lt;&gt;0,"ส่งแล้ว","ยังไม่ส่ง")</f>
        <v>ส่งแล้ว</v>
      </c>
      <c r="AC76" s="5">
        <f>_xlfn.XLOOKUP(Table1[[#This Row],[email]],ท้ายบท_2[Email],ท้ายบท_2[Total points],"ยังไม่ส่ง")</f>
        <v>13</v>
      </c>
      <c r="AD76" s="5">
        <f>_xlfn.XLOOKUP(Table1[[#This Row],[email]],Quiz_2[Email],Quiz_2[Total points],"ยังไม่ส่ง")</f>
        <v>7</v>
      </c>
      <c r="AE76" s="5" t="str">
        <f>IF(_xlfn.XLOOKUP(Table1[[#This Row],[email]],แบบฝึก_31[Email],แบบฝึก_31[Completion time],0)&lt;&gt;0,"ส่งแล้ว","ยังไม่ส่ง")</f>
        <v>ส่งแล้ว</v>
      </c>
      <c r="AF76" s="5">
        <f>_xlfn.XLOOKUP(Table1[[#This Row],[email]],ท้ายบท_3[Email],ท้ายบท_3[Total points],"ยังไม่ส่ง")</f>
        <v>11</v>
      </c>
      <c r="AG76" s="5">
        <f>_xlfn.XLOOKUP(Table1[[#This Row],[email]],Quiz_3[Email],Quiz_3[Total points],"ยังไม่ส่ง")</f>
        <v>6</v>
      </c>
      <c r="AH76" s="12">
        <v>19</v>
      </c>
      <c r="AI76" s="14">
        <v>6</v>
      </c>
      <c r="AJ76" s="12">
        <f>ROUND((Table1[[#This Row],[mid '[20']]]+Table1[[#This Row],[mid '[10']]])/2,0)</f>
        <v>13</v>
      </c>
      <c r="AK76" s="5" t="str">
        <f>IF(_xlfn.XLOOKUP(Table1[[#This Row],[email]],แบบฝึก_41[Email],แบบฝึก_41[Completion time],0)&lt;&gt;0,"ส่งแล้ว","ยังไม่ส่ง")</f>
        <v>ส่งแล้ว</v>
      </c>
      <c r="AL76" s="5" t="str">
        <f>IF(_xlfn.XLOOKUP(Table1[[#This Row],[email]],ท้ายบท_4[Email],ท้ายบท_4[Total points],"ยังไม่ส่ง")&lt;&gt;0,"ส่งแล้ว","ยังไม่ส่ง")</f>
        <v>ส่งแล้ว</v>
      </c>
      <c r="AM76" s="5">
        <f>_xlfn.XLOOKUP(Table1[[#This Row],[email]],Quiz_4[Email],Quiz_4[Total points],"ยังไม่ส่ง")</f>
        <v>6</v>
      </c>
      <c r="AN76" s="5" t="str">
        <f>IF(_xlfn.XLOOKUP(Table1[[#This Row],[email]],แบบฝึก_51[Email],แบบฝึก_51[Completion time],0)&lt;&gt;0,"ส่งแล้ว","ยังไม่ส่ง")</f>
        <v>ส่งแล้ว</v>
      </c>
      <c r="AO76" s="5" t="str">
        <f>IF(_xlfn.XLOOKUP(Table1[[#This Row],[email]],แบบฝึก_52[Email],แบบฝึก_52[Completion time],0)&lt;&gt;0,"ส่งแล้ว","ยังไม่ส่ง")</f>
        <v>ยังไม่ส่ง</v>
      </c>
      <c r="AP76" s="5">
        <f>_xlfn.XLOOKUP(Table1[[#This Row],[email]],ท้ายบท_5[Email],ท้ายบท_5[Total points],"ยังไม่ส่ง")</f>
        <v>18</v>
      </c>
      <c r="AQ76" s="5">
        <f>_xlfn.XLOOKUP(Table1[[#This Row],[email]],Quiz_5[Email],Quiz_5[Total points],"ยังไม่ส่ง")</f>
        <v>5</v>
      </c>
      <c r="AR76" s="37"/>
      <c r="AS76" s="4" t="str">
        <f>IF(M76&lt;10,"ยังไม่ซ่อม",IF(Table1[[#This Row],[ซ่อมแล้วกลางภาค]]="ซ่อมแล้ว","ซ่อมแล้ว","ไม่ต้องซ่อม"))</f>
        <v>ไม่ต้องซ่อม</v>
      </c>
      <c r="BN76"/>
      <c r="BO76"/>
      <c r="BP76"/>
      <c r="BQ76"/>
    </row>
    <row r="77" spans="1:69" ht="19.5" x14ac:dyDescent="0.4">
      <c r="A77" s="21">
        <v>76</v>
      </c>
      <c r="B77" s="4">
        <v>3</v>
      </c>
      <c r="C77" s="4">
        <v>10</v>
      </c>
      <c r="D77" s="4" t="s">
        <v>32574</v>
      </c>
      <c r="E77" s="4" t="s">
        <v>32346</v>
      </c>
      <c r="F77" s="4" t="s">
        <v>32575</v>
      </c>
      <c r="G77" s="4" t="s">
        <v>32576</v>
      </c>
      <c r="H77" s="4" t="s">
        <v>3120</v>
      </c>
      <c r="I77" s="24">
        <f>ROUND(COUNTIF(Table1[[#This Row],[กิจกรรม 1.1]:[ท้ายบท 1]],"&lt;&gt;ยังไม่ส่ง")*2+IF(Table1[[#This Row],[Quiz 1]]&lt;&gt;"ยังไม่ส่ง",Table1[[#This Row],[Quiz 1]]*2/10,0),0)</f>
        <v>10</v>
      </c>
      <c r="J77" s="24">
        <f>ROUND(COUNTIF(Table1[[#This Row],[แบบฝึก 2.1]:[ท้ายบท 2]],"&lt;&gt;ยังไม่ส่ง")*8/3+IF(Table1[[#This Row],[Quiz 2]]&lt;&gt;"ยังไม่ส่ง",Table1[[#This Row],[Quiz 2]]*2/10,0),0)</f>
        <v>7</v>
      </c>
      <c r="K77" s="24">
        <f>ROUND(COUNTIF(Table1[[#This Row],[แบบฝึก 3.1]:[ท้ายบท 3]],"&lt;&gt;ยังไม่ส่ง")*3/2+IF(Table1[[#This Row],[Quiz 3]]&lt;&gt;"ยังไม่ส่ง",Table1[[#This Row],[Quiz 3]]*2/10,0),0)</f>
        <v>4</v>
      </c>
      <c r="L77" s="12">
        <f>Table1[[#This Row],[บท 1 '[10']]]+Table1[[#This Row],[บท 2 '[10']]]+Table1[[#This Row],[บท 3 '[5']]]</f>
        <v>21</v>
      </c>
      <c r="M77" s="12">
        <f>IF(Table1[[#This Row],[ซ่อมแล้วกลางภาค]]="ซ่อมแล้ว",10,Table1[[#This Row],[MID '[20']2]])</f>
        <v>12</v>
      </c>
      <c r="N77" s="28">
        <f>ROUND(COUNTIF(Table1[[#This Row],[แบบฝึก 4.1]:[ท้ายบท 4]],"&lt;&gt;ยังไม่ส่ง")*8/2+IF(Table1[[#This Row],[Quiz 4]]&lt;&gt;"ยังไม่ส่ง",Table1[[#This Row],[Quiz 4]]*2/10,0),0)</f>
        <v>9</v>
      </c>
      <c r="O77" s="12">
        <v>5</v>
      </c>
      <c r="P77" s="12">
        <f>ROUND(COUNTIF(Table1[[#This Row],[แบบฝึก 5.1]:[ท้ายบท 5]],"&lt;&gt;ยังไม่ส่ง")*8/3+IF(Table1[[#This Row],[Quiz 5]]&lt;&gt;"ยังไม่ส่ง",Table1[[#This Row],[Quiz 5]]*2/10,0),0)</f>
        <v>5</v>
      </c>
      <c r="Q77" s="12">
        <f>Table1[[#This Row],[บท 4 '[10']]]+Table1[[#This Row],[นำเสนอ '[5']]]+Table1[[#This Row],[บท 5 '[10']]]</f>
        <v>19</v>
      </c>
      <c r="R77" s="12">
        <f>Table1[[#This Row],[ก่อนกลางภาค '[25']]]+Table1[[#This Row],[กลางภาค '[20']]]+Table1[[#This Row],[หลังกลางภาค '[25']]]</f>
        <v>52</v>
      </c>
      <c r="S77" s="12"/>
      <c r="T77" s="12">
        <f>Table1[[#This Row],[ปลายภาค '[30']]]+Table1[[#This Row],[ก่อนปลายภาค '[70']]]</f>
        <v>52</v>
      </c>
      <c r="U77" s="11">
        <f t="shared" si="1"/>
        <v>1</v>
      </c>
      <c r="V77" s="5" t="str">
        <f>IF(_xlfn.XLOOKUP(Table1[[#This Row],[email]],กิจกรรม_11[Email],กิจกรรม_11[Completion time],0)&lt;&gt;0,"ส่งแล้ว","ยังไม่ส่ง")</f>
        <v>ส่งแล้ว</v>
      </c>
      <c r="W77" s="5" t="str">
        <f>IF(_xlfn.XLOOKUP(Table1[[#This Row],[email]],แบบฝึก_11[Email],แบบฝึก_11[Completion time],0)&lt;&gt;0,"ส่งแล้ว","ยังไม่ส่ง")</f>
        <v>ส่งแล้ว</v>
      </c>
      <c r="X77" s="5" t="str">
        <f>IF(_xlfn.XLOOKUP(Table1[[#This Row],[email]],แบบฝึก_12[Email],แบบฝึก_12[Completion time],0)&lt;&gt;0,"ส่งแล้ว","ยังไม่ส่ง")</f>
        <v>ส่งแล้ว</v>
      </c>
      <c r="Y77" s="5">
        <f>_xlfn.XLOOKUP(Table1[[#This Row],[email]],ท้ายบท_1[Email],ท้ายบท_1[Total points],"ยังไม่ส่ง")</f>
        <v>20</v>
      </c>
      <c r="Z77" s="4">
        <f>_xlfn.XLOOKUP(Table1[[#This Row],[email]],Quiz_1[Email],Quiz_1[Total points],"ยังไม่ส่ง")</f>
        <v>9</v>
      </c>
      <c r="AA77" s="5" t="str">
        <f>IF(_xlfn.XLOOKUP(Table1[[#This Row],[email]],แบบฝึก_21[Email],แบบฝึก_21[Completion time],0)&lt;&gt;0,"ส่งแล้ว","ยังไม่ส่ง")</f>
        <v>ส่งแล้ว</v>
      </c>
      <c r="AB77" s="5" t="str">
        <f>IF(_xlfn.XLOOKUP(Table1[[#This Row],[email]],แบบฝึก_22[Email],แบบฝึก_22[Completion time],0)&lt;&gt;0,"ส่งแล้ว","ยังไม่ส่ง")</f>
        <v>ส่งแล้ว</v>
      </c>
      <c r="AC77" s="5" t="str">
        <f>_xlfn.XLOOKUP(Table1[[#This Row],[email]],ท้ายบท_2[Email],ท้ายบท_2[Total points],"ยังไม่ส่ง")</f>
        <v>ยังไม่ส่ง</v>
      </c>
      <c r="AD77" s="5">
        <f>_xlfn.XLOOKUP(Table1[[#This Row],[email]],Quiz_2[Email],Quiz_2[Total points],"ยังไม่ส่ง")</f>
        <v>9</v>
      </c>
      <c r="AE77" s="5" t="str">
        <f>IF(_xlfn.XLOOKUP(Table1[[#This Row],[email]],แบบฝึก_31[Email],แบบฝึก_31[Completion time],0)&lt;&gt;0,"ส่งแล้ว","ยังไม่ส่ง")</f>
        <v>ส่งแล้ว</v>
      </c>
      <c r="AF77" s="5">
        <f>_xlfn.XLOOKUP(Table1[[#This Row],[email]],ท้ายบท_3[Email],ท้ายบท_3[Total points],"ยังไม่ส่ง")</f>
        <v>9</v>
      </c>
      <c r="AG77" s="5">
        <f>_xlfn.XLOOKUP(Table1[[#This Row],[email]],Quiz_3[Email],Quiz_3[Total points],"ยังไม่ส่ง")</f>
        <v>6</v>
      </c>
      <c r="AH77" s="12">
        <v>22</v>
      </c>
      <c r="AI77" s="14">
        <v>2</v>
      </c>
      <c r="AJ77" s="12">
        <f>ROUND((Table1[[#This Row],[mid '[20']]]+Table1[[#This Row],[mid '[10']]])/2,0)</f>
        <v>12</v>
      </c>
      <c r="AK77" s="5" t="str">
        <f>IF(_xlfn.XLOOKUP(Table1[[#This Row],[email]],แบบฝึก_41[Email],แบบฝึก_41[Completion time],0)&lt;&gt;0,"ส่งแล้ว","ยังไม่ส่ง")</f>
        <v>ส่งแล้ว</v>
      </c>
      <c r="AL77" s="5" t="str">
        <f>IF(_xlfn.XLOOKUP(Table1[[#This Row],[email]],ท้ายบท_4[Email],ท้ายบท_4[Total points],"ยังไม่ส่ง")&lt;&gt;0,"ส่งแล้ว","ยังไม่ส่ง")</f>
        <v>ส่งแล้ว</v>
      </c>
      <c r="AM77" s="5">
        <f>_xlfn.XLOOKUP(Table1[[#This Row],[email]],Quiz_4[Email],Quiz_4[Total points],"ยังไม่ส่ง")</f>
        <v>7</v>
      </c>
      <c r="AN77" s="5" t="str">
        <f>IF(_xlfn.XLOOKUP(Table1[[#This Row],[email]],แบบฝึก_51[Email],แบบฝึก_51[Completion time],0)&lt;&gt;0,"ส่งแล้ว","ยังไม่ส่ง")</f>
        <v>ส่งแล้ว</v>
      </c>
      <c r="AO77" s="5" t="str">
        <f>IF(_xlfn.XLOOKUP(Table1[[#This Row],[email]],แบบฝึก_52[Email],แบบฝึก_52[Completion time],0)&lt;&gt;0,"ส่งแล้ว","ยังไม่ส่ง")</f>
        <v>ส่งแล้ว</v>
      </c>
      <c r="AP77" s="5" t="str">
        <f>_xlfn.XLOOKUP(Table1[[#This Row],[email]],ท้ายบท_5[Email],ท้ายบท_5[Total points],"ยังไม่ส่ง")</f>
        <v>ยังไม่ส่ง</v>
      </c>
      <c r="AQ77" s="5" t="str">
        <f>_xlfn.XLOOKUP(Table1[[#This Row],[email]],Quiz_5[Email],Quiz_5[Total points],"ยังไม่ส่ง")</f>
        <v>ยังไม่ส่ง</v>
      </c>
      <c r="AR77" s="37"/>
      <c r="AS77" s="4" t="str">
        <f>IF(M77&lt;10,"ยังไม่ซ่อม",IF(Table1[[#This Row],[ซ่อมแล้วกลางภาค]]="ซ่อมแล้ว","ซ่อมแล้ว","ไม่ต้องซ่อม"))</f>
        <v>ไม่ต้องซ่อม</v>
      </c>
      <c r="BN77"/>
      <c r="BO77"/>
      <c r="BP77"/>
      <c r="BQ77"/>
    </row>
    <row r="78" spans="1:69" ht="19.5" x14ac:dyDescent="0.4">
      <c r="A78" s="21">
        <v>77</v>
      </c>
      <c r="B78" s="4">
        <v>3</v>
      </c>
      <c r="C78" s="4">
        <v>11</v>
      </c>
      <c r="D78" s="4" t="s">
        <v>32577</v>
      </c>
      <c r="E78" s="4" t="s">
        <v>32346</v>
      </c>
      <c r="F78" s="4" t="s">
        <v>32578</v>
      </c>
      <c r="G78" s="4" t="s">
        <v>32579</v>
      </c>
      <c r="H78" s="4" t="s">
        <v>3300</v>
      </c>
      <c r="I78" s="24">
        <f>ROUND(COUNTIF(Table1[[#This Row],[กิจกรรม 1.1]:[ท้ายบท 1]],"&lt;&gt;ยังไม่ส่ง")*2+IF(Table1[[#This Row],[Quiz 1]]&lt;&gt;"ยังไม่ส่ง",Table1[[#This Row],[Quiz 1]]*2/10,0),0)</f>
        <v>8</v>
      </c>
      <c r="J78" s="24">
        <f>ROUND(COUNTIF(Table1[[#This Row],[แบบฝึก 2.1]:[ท้ายบท 2]],"&lt;&gt;ยังไม่ส่ง")*8/3+IF(Table1[[#This Row],[Quiz 2]]&lt;&gt;"ยังไม่ส่ง",Table1[[#This Row],[Quiz 2]]*2/10,0),0)</f>
        <v>10</v>
      </c>
      <c r="K78" s="24">
        <f>ROUND(COUNTIF(Table1[[#This Row],[แบบฝึก 3.1]:[ท้ายบท 3]],"&lt;&gt;ยังไม่ส่ง")*3/2+IF(Table1[[#This Row],[Quiz 3]]&lt;&gt;"ยังไม่ส่ง",Table1[[#This Row],[Quiz 3]]*2/10,0),0)</f>
        <v>4</v>
      </c>
      <c r="L78" s="12">
        <f>Table1[[#This Row],[บท 1 '[10']]]+Table1[[#This Row],[บท 2 '[10']]]+Table1[[#This Row],[บท 3 '[5']]]</f>
        <v>22</v>
      </c>
      <c r="M78" s="12">
        <f>IF(Table1[[#This Row],[ซ่อมแล้วกลางภาค]]="ซ่อมแล้ว",10,Table1[[#This Row],[MID '[20']2]])</f>
        <v>8</v>
      </c>
      <c r="N78" s="28">
        <f>ROUND(COUNTIF(Table1[[#This Row],[แบบฝึก 4.1]:[ท้ายบท 4]],"&lt;&gt;ยังไม่ส่ง")*8/2+IF(Table1[[#This Row],[Quiz 4]]&lt;&gt;"ยังไม่ส่ง",Table1[[#This Row],[Quiz 4]]*2/10,0),0)</f>
        <v>5</v>
      </c>
      <c r="O78" s="12">
        <v>5</v>
      </c>
      <c r="P78" s="12">
        <f>ROUND(COUNTIF(Table1[[#This Row],[แบบฝึก 5.1]:[ท้ายบท 5]],"&lt;&gt;ยังไม่ส่ง")*8/3+IF(Table1[[#This Row],[Quiz 5]]&lt;&gt;"ยังไม่ส่ง",Table1[[#This Row],[Quiz 5]]*2/10,0),0)</f>
        <v>9</v>
      </c>
      <c r="Q78" s="12">
        <f>Table1[[#This Row],[บท 4 '[10']]]+Table1[[#This Row],[นำเสนอ '[5']]]+Table1[[#This Row],[บท 5 '[10']]]</f>
        <v>19</v>
      </c>
      <c r="R78" s="12">
        <f>Table1[[#This Row],[ก่อนกลางภาค '[25']]]+Table1[[#This Row],[กลางภาค '[20']]]+Table1[[#This Row],[หลังกลางภาค '[25']]]</f>
        <v>49</v>
      </c>
      <c r="S78" s="12"/>
      <c r="T78" s="12">
        <f>Table1[[#This Row],[ปลายภาค '[30']]]+Table1[[#This Row],[ก่อนปลายภาค '[70']]]</f>
        <v>49</v>
      </c>
      <c r="U78" s="11">
        <f t="shared" si="1"/>
        <v>0</v>
      </c>
      <c r="V78" s="5" t="str">
        <f>IF(_xlfn.XLOOKUP(Table1[[#This Row],[email]],กิจกรรม_11[Email],กิจกรรม_11[Completion time],0)&lt;&gt;0,"ส่งแล้ว","ยังไม่ส่ง")</f>
        <v>ส่งแล้ว</v>
      </c>
      <c r="W78" s="5" t="str">
        <f>IF(_xlfn.XLOOKUP(Table1[[#This Row],[email]],แบบฝึก_11[Email],แบบฝึก_11[Completion time],0)&lt;&gt;0,"ส่งแล้ว","ยังไม่ส่ง")</f>
        <v>ส่งแล้ว</v>
      </c>
      <c r="X78" s="5" t="str">
        <f>IF(_xlfn.XLOOKUP(Table1[[#This Row],[email]],แบบฝึก_12[Email],แบบฝึก_12[Completion time],0)&lt;&gt;0,"ส่งแล้ว","ยังไม่ส่ง")</f>
        <v>ส่งแล้ว</v>
      </c>
      <c r="Y78" s="5">
        <f>_xlfn.XLOOKUP(Table1[[#This Row],[email]],ท้ายบท_1[Email],ท้ายบท_1[Total points],"ยังไม่ส่ง")</f>
        <v>8</v>
      </c>
      <c r="Z78" s="4">
        <f>_xlfn.XLOOKUP(Table1[[#This Row],[email]],Quiz_1[Email],Quiz_1[Total points],"ยังไม่ส่ง")</f>
        <v>0</v>
      </c>
      <c r="AA78" s="5" t="str">
        <f>IF(_xlfn.XLOOKUP(Table1[[#This Row],[email]],แบบฝึก_21[Email],แบบฝึก_21[Completion time],0)&lt;&gt;0,"ส่งแล้ว","ยังไม่ส่ง")</f>
        <v>ส่งแล้ว</v>
      </c>
      <c r="AB78" s="5" t="str">
        <f>IF(_xlfn.XLOOKUP(Table1[[#This Row],[email]],แบบฝึก_22[Email],แบบฝึก_22[Completion time],0)&lt;&gt;0,"ส่งแล้ว","ยังไม่ส่ง")</f>
        <v>ส่งแล้ว</v>
      </c>
      <c r="AC78" s="5">
        <f>_xlfn.XLOOKUP(Table1[[#This Row],[email]],ท้ายบท_2[Email],ท้ายบท_2[Total points],"ยังไม่ส่ง")</f>
        <v>9</v>
      </c>
      <c r="AD78" s="5">
        <f>_xlfn.XLOOKUP(Table1[[#This Row],[email]],Quiz_2[Email],Quiz_2[Total points],"ยังไม่ส่ง")</f>
        <v>9</v>
      </c>
      <c r="AE78" s="5" t="str">
        <f>IF(_xlfn.XLOOKUP(Table1[[#This Row],[email]],แบบฝึก_31[Email],แบบฝึก_31[Completion time],0)&lt;&gt;0,"ส่งแล้ว","ยังไม่ส่ง")</f>
        <v>ส่งแล้ว</v>
      </c>
      <c r="AF78" s="5">
        <f>_xlfn.XLOOKUP(Table1[[#This Row],[email]],ท้ายบท_3[Email],ท้ายบท_3[Total points],"ยังไม่ส่ง")</f>
        <v>5</v>
      </c>
      <c r="AG78" s="5">
        <f>_xlfn.XLOOKUP(Table1[[#This Row],[email]],Quiz_3[Email],Quiz_3[Total points],"ยังไม่ส่ง")</f>
        <v>6</v>
      </c>
      <c r="AH78" s="12">
        <v>10</v>
      </c>
      <c r="AI78" s="14">
        <v>6</v>
      </c>
      <c r="AJ78" s="12">
        <f>ROUND((Table1[[#This Row],[mid '[20']]]+Table1[[#This Row],[mid '[10']]])/2,0)</f>
        <v>8</v>
      </c>
      <c r="AK78" s="5" t="str">
        <f>IF(_xlfn.XLOOKUP(Table1[[#This Row],[email]],แบบฝึก_41[Email],แบบฝึก_41[Completion time],0)&lt;&gt;0,"ส่งแล้ว","ยังไม่ส่ง")</f>
        <v>ส่งแล้ว</v>
      </c>
      <c r="AL78" s="5" t="str">
        <f>IF(_xlfn.XLOOKUP(Table1[[#This Row],[email]],ท้ายบท_4[Email],ท้ายบท_4[Total points],"ยังไม่ส่ง")&lt;&gt;0,"ส่งแล้ว","ยังไม่ส่ง")</f>
        <v>ยังไม่ส่ง</v>
      </c>
      <c r="AM78" s="5">
        <f>_xlfn.XLOOKUP(Table1[[#This Row],[email]],Quiz_4[Email],Quiz_4[Total points],"ยังไม่ส่ง")</f>
        <v>5</v>
      </c>
      <c r="AN78" s="5" t="str">
        <f>IF(_xlfn.XLOOKUP(Table1[[#This Row],[email]],แบบฝึก_51[Email],แบบฝึก_51[Completion time],0)&lt;&gt;0,"ส่งแล้ว","ยังไม่ส่ง")</f>
        <v>ส่งแล้ว</v>
      </c>
      <c r="AO78" s="5" t="str">
        <f>IF(_xlfn.XLOOKUP(Table1[[#This Row],[email]],แบบฝึก_52[Email],แบบฝึก_52[Completion time],0)&lt;&gt;0,"ส่งแล้ว","ยังไม่ส่ง")</f>
        <v>ส่งแล้ว</v>
      </c>
      <c r="AP78" s="5">
        <f>_xlfn.XLOOKUP(Table1[[#This Row],[email]],ท้ายบท_5[Email],ท้ายบท_5[Total points],"ยังไม่ส่ง")</f>
        <v>14</v>
      </c>
      <c r="AQ78" s="5">
        <f>_xlfn.XLOOKUP(Table1[[#This Row],[email]],Quiz_5[Email],Quiz_5[Total points],"ยังไม่ส่ง")</f>
        <v>7</v>
      </c>
      <c r="AR78" s="37"/>
      <c r="AS78" s="4" t="str">
        <f>IF(M78&lt;10,"ยังไม่ซ่อม",IF(Table1[[#This Row],[ซ่อมแล้วกลางภาค]]="ซ่อมแล้ว","ซ่อมแล้ว","ไม่ต้องซ่อม"))</f>
        <v>ยังไม่ซ่อม</v>
      </c>
      <c r="BN78"/>
      <c r="BO78"/>
      <c r="BP78"/>
      <c r="BQ78"/>
    </row>
    <row r="79" spans="1:69" ht="19.5" x14ac:dyDescent="0.4">
      <c r="A79" s="21">
        <v>78</v>
      </c>
      <c r="B79" s="4">
        <v>3</v>
      </c>
      <c r="C79" s="4">
        <v>12</v>
      </c>
      <c r="D79" s="4" t="s">
        <v>32580</v>
      </c>
      <c r="E79" s="4" t="s">
        <v>32346</v>
      </c>
      <c r="F79" s="4" t="s">
        <v>32581</v>
      </c>
      <c r="G79" s="4" t="s">
        <v>32582</v>
      </c>
      <c r="H79" s="4" t="s">
        <v>3130</v>
      </c>
      <c r="I79" s="24">
        <f>ROUND(COUNTIF(Table1[[#This Row],[กิจกรรม 1.1]:[ท้ายบท 1]],"&lt;&gt;ยังไม่ส่ง")*2+IF(Table1[[#This Row],[Quiz 1]]&lt;&gt;"ยังไม่ส่ง",Table1[[#This Row],[Quiz 1]]*2/10,0),0)</f>
        <v>10</v>
      </c>
      <c r="J79" s="24">
        <f>ROUND(COUNTIF(Table1[[#This Row],[แบบฝึก 2.1]:[ท้ายบท 2]],"&lt;&gt;ยังไม่ส่ง")*8/3+IF(Table1[[#This Row],[Quiz 2]]&lt;&gt;"ยังไม่ส่ง",Table1[[#This Row],[Quiz 2]]*2/10,0),0)</f>
        <v>10</v>
      </c>
      <c r="K79" s="24">
        <f>ROUND(COUNTIF(Table1[[#This Row],[แบบฝึก 3.1]:[ท้ายบท 3]],"&lt;&gt;ยังไม่ส่ง")*3/2+IF(Table1[[#This Row],[Quiz 3]]&lt;&gt;"ยังไม่ส่ง",Table1[[#This Row],[Quiz 3]]*2/10,0),0)</f>
        <v>2</v>
      </c>
      <c r="L79" s="12">
        <f>Table1[[#This Row],[บท 1 '[10']]]+Table1[[#This Row],[บท 2 '[10']]]+Table1[[#This Row],[บท 3 '[5']]]</f>
        <v>22</v>
      </c>
      <c r="M79" s="12">
        <f>IF(Table1[[#This Row],[ซ่อมแล้วกลางภาค]]="ซ่อมแล้ว",10,Table1[[#This Row],[MID '[20']2]])</f>
        <v>8</v>
      </c>
      <c r="N79" s="28">
        <f>ROUND(COUNTIF(Table1[[#This Row],[แบบฝึก 4.1]:[ท้ายบท 4]],"&lt;&gt;ยังไม่ส่ง")*8/2+IF(Table1[[#This Row],[Quiz 4]]&lt;&gt;"ยังไม่ส่ง",Table1[[#This Row],[Quiz 4]]*2/10,0),0)</f>
        <v>2</v>
      </c>
      <c r="O79" s="12">
        <v>5</v>
      </c>
      <c r="P79" s="12">
        <f>ROUND(COUNTIF(Table1[[#This Row],[แบบฝึก 5.1]:[ท้ายบท 5]],"&lt;&gt;ยังไม่ส่ง")*8/3+IF(Table1[[#This Row],[Quiz 5]]&lt;&gt;"ยังไม่ส่ง",Table1[[#This Row],[Quiz 5]]*2/10,0),0)</f>
        <v>4</v>
      </c>
      <c r="Q79" s="12">
        <f>Table1[[#This Row],[บท 4 '[10']]]+Table1[[#This Row],[นำเสนอ '[5']]]+Table1[[#This Row],[บท 5 '[10']]]</f>
        <v>11</v>
      </c>
      <c r="R79" s="12">
        <f>Table1[[#This Row],[ก่อนกลางภาค '[25']]]+Table1[[#This Row],[กลางภาค '[20']]]+Table1[[#This Row],[หลังกลางภาค '[25']]]</f>
        <v>41</v>
      </c>
      <c r="S79" s="12"/>
      <c r="T79" s="12">
        <f>Table1[[#This Row],[ปลายภาค '[30']]]+Table1[[#This Row],[ก่อนปลายภาค '[70']]]</f>
        <v>41</v>
      </c>
      <c r="U79" s="11">
        <f t="shared" si="1"/>
        <v>0</v>
      </c>
      <c r="V79" s="5" t="str">
        <f>IF(_xlfn.XLOOKUP(Table1[[#This Row],[email]],กิจกรรม_11[Email],กิจกรรม_11[Completion time],0)&lt;&gt;0,"ส่งแล้ว","ยังไม่ส่ง")</f>
        <v>ส่งแล้ว</v>
      </c>
      <c r="W79" s="5" t="str">
        <f>IF(_xlfn.XLOOKUP(Table1[[#This Row],[email]],แบบฝึก_11[Email],แบบฝึก_11[Completion time],0)&lt;&gt;0,"ส่งแล้ว","ยังไม่ส่ง")</f>
        <v>ส่งแล้ว</v>
      </c>
      <c r="X79" s="5" t="str">
        <f>IF(_xlfn.XLOOKUP(Table1[[#This Row],[email]],แบบฝึก_12[Email],แบบฝึก_12[Completion time],0)&lt;&gt;0,"ส่งแล้ว","ยังไม่ส่ง")</f>
        <v>ส่งแล้ว</v>
      </c>
      <c r="Y79" s="5">
        <f>_xlfn.XLOOKUP(Table1[[#This Row],[email]],ท้ายบท_1[Email],ท้ายบท_1[Total points],"ยังไม่ส่ง")</f>
        <v>19</v>
      </c>
      <c r="Z79" s="4">
        <f>_xlfn.XLOOKUP(Table1[[#This Row],[email]],Quiz_1[Email],Quiz_1[Total points],"ยังไม่ส่ง")</f>
        <v>10</v>
      </c>
      <c r="AA79" s="5" t="str">
        <f>IF(_xlfn.XLOOKUP(Table1[[#This Row],[email]],แบบฝึก_21[Email],แบบฝึก_21[Completion time],0)&lt;&gt;0,"ส่งแล้ว","ยังไม่ส่ง")</f>
        <v>ส่งแล้ว</v>
      </c>
      <c r="AB79" s="5" t="str">
        <f>IF(_xlfn.XLOOKUP(Table1[[#This Row],[email]],แบบฝึก_22[Email],แบบฝึก_22[Completion time],0)&lt;&gt;0,"ส่งแล้ว","ยังไม่ส่ง")</f>
        <v>ส่งแล้ว</v>
      </c>
      <c r="AC79" s="5">
        <f>_xlfn.XLOOKUP(Table1[[#This Row],[email]],ท้ายบท_2[Email],ท้ายบท_2[Total points],"ยังไม่ส่ง")</f>
        <v>12</v>
      </c>
      <c r="AD79" s="5">
        <f>_xlfn.XLOOKUP(Table1[[#This Row],[email]],Quiz_2[Email],Quiz_2[Total points],"ยังไม่ส่ง")</f>
        <v>9</v>
      </c>
      <c r="AE79" s="5" t="str">
        <f>IF(_xlfn.XLOOKUP(Table1[[#This Row],[email]],แบบฝึก_31[Email],แบบฝึก_31[Completion time],0)&lt;&gt;0,"ส่งแล้ว","ยังไม่ส่ง")</f>
        <v>ยังไม่ส่ง</v>
      </c>
      <c r="AF79" s="5" t="str">
        <f>_xlfn.XLOOKUP(Table1[[#This Row],[email]],ท้ายบท_3[Email],ท้ายบท_3[Total points],"ยังไม่ส่ง")</f>
        <v>ยังไม่ส่ง</v>
      </c>
      <c r="AG79" s="5">
        <f>_xlfn.XLOOKUP(Table1[[#This Row],[email]],Quiz_3[Email],Quiz_3[Total points],"ยังไม่ส่ง")</f>
        <v>8</v>
      </c>
      <c r="AH79" s="12">
        <v>10</v>
      </c>
      <c r="AI79" s="14">
        <v>5</v>
      </c>
      <c r="AJ79" s="12">
        <f>ROUND((Table1[[#This Row],[mid '[20']]]+Table1[[#This Row],[mid '[10']]])/2,0)</f>
        <v>8</v>
      </c>
      <c r="AK79" s="5" t="str">
        <f>IF(_xlfn.XLOOKUP(Table1[[#This Row],[email]],แบบฝึก_41[Email],แบบฝึก_41[Completion time],0)&lt;&gt;0,"ส่งแล้ว","ยังไม่ส่ง")</f>
        <v>ยังไม่ส่ง</v>
      </c>
      <c r="AL79" s="5" t="str">
        <f>IF(_xlfn.XLOOKUP(Table1[[#This Row],[email]],ท้ายบท_4[Email],ท้ายบท_4[Total points],"ยังไม่ส่ง")&lt;&gt;0,"ส่งแล้ว","ยังไม่ส่ง")</f>
        <v>ยังไม่ส่ง</v>
      </c>
      <c r="AM79" s="5">
        <f>_xlfn.XLOOKUP(Table1[[#This Row],[email]],Quiz_4[Email],Quiz_4[Total points],"ยังไม่ส่ง")</f>
        <v>9</v>
      </c>
      <c r="AN79" s="5" t="str">
        <f>IF(_xlfn.XLOOKUP(Table1[[#This Row],[email]],แบบฝึก_51[Email],แบบฝึก_51[Completion time],0)&lt;&gt;0,"ส่งแล้ว","ยังไม่ส่ง")</f>
        <v>ส่งแล้ว</v>
      </c>
      <c r="AO79" s="5" t="str">
        <f>IF(_xlfn.XLOOKUP(Table1[[#This Row],[email]],แบบฝึก_52[Email],แบบฝึก_52[Completion time],0)&lt;&gt;0,"ส่งแล้ว","ยังไม่ส่ง")</f>
        <v>ยังไม่ส่ง</v>
      </c>
      <c r="AP79" s="5" t="str">
        <f>_xlfn.XLOOKUP(Table1[[#This Row],[email]],ท้ายบท_5[Email],ท้ายบท_5[Total points],"ยังไม่ส่ง")</f>
        <v>ยังไม่ส่ง</v>
      </c>
      <c r="AQ79" s="5">
        <f>_xlfn.XLOOKUP(Table1[[#This Row],[email]],Quiz_5[Email],Quiz_5[Total points],"ยังไม่ส่ง")</f>
        <v>7</v>
      </c>
      <c r="AR79" s="37"/>
      <c r="AS79" s="4" t="str">
        <f>IF(M79&lt;10,"ยังไม่ซ่อม",IF(Table1[[#This Row],[ซ่อมแล้วกลางภาค]]="ซ่อมแล้ว","ซ่อมแล้ว","ไม่ต้องซ่อม"))</f>
        <v>ยังไม่ซ่อม</v>
      </c>
      <c r="BN79"/>
      <c r="BO79"/>
      <c r="BP79"/>
      <c r="BQ79"/>
    </row>
    <row r="80" spans="1:69" ht="19.5" x14ac:dyDescent="0.4">
      <c r="A80" s="21">
        <v>79</v>
      </c>
      <c r="B80" s="4">
        <v>3</v>
      </c>
      <c r="C80" s="4">
        <v>13</v>
      </c>
      <c r="D80" s="4" t="s">
        <v>32583</v>
      </c>
      <c r="E80" s="4" t="s">
        <v>32346</v>
      </c>
      <c r="F80" s="4" t="s">
        <v>32584</v>
      </c>
      <c r="G80" s="4" t="s">
        <v>32585</v>
      </c>
      <c r="H80" s="4" t="s">
        <v>3330</v>
      </c>
      <c r="I80" s="24">
        <f>ROUND(COUNTIF(Table1[[#This Row],[กิจกรรม 1.1]:[ท้ายบท 1]],"&lt;&gt;ยังไม่ส่ง")*2+IF(Table1[[#This Row],[Quiz 1]]&lt;&gt;"ยังไม่ส่ง",Table1[[#This Row],[Quiz 1]]*2/10,0),0)</f>
        <v>9</v>
      </c>
      <c r="J80" s="24">
        <f>ROUND(COUNTIF(Table1[[#This Row],[แบบฝึก 2.1]:[ท้ายบท 2]],"&lt;&gt;ยังไม่ส่ง")*8/3+IF(Table1[[#This Row],[Quiz 2]]&lt;&gt;"ยังไม่ส่ง",Table1[[#This Row],[Quiz 2]]*2/10,0),0)</f>
        <v>9</v>
      </c>
      <c r="K80" s="24">
        <f>ROUND(COUNTIF(Table1[[#This Row],[แบบฝึก 3.1]:[ท้ายบท 3]],"&lt;&gt;ยังไม่ส่ง")*3/2+IF(Table1[[#This Row],[Quiz 3]]&lt;&gt;"ยังไม่ส่ง",Table1[[#This Row],[Quiz 3]]*2/10,0),0)</f>
        <v>4</v>
      </c>
      <c r="L80" s="12">
        <f>Table1[[#This Row],[บท 1 '[10']]]+Table1[[#This Row],[บท 2 '[10']]]+Table1[[#This Row],[บท 3 '[5']]]</f>
        <v>22</v>
      </c>
      <c r="M80" s="12">
        <f>IF(Table1[[#This Row],[ซ่อมแล้วกลางภาค]]="ซ่อมแล้ว",10,Table1[[#This Row],[MID '[20']2]])</f>
        <v>16</v>
      </c>
      <c r="N80" s="28">
        <f>ROUND(COUNTIF(Table1[[#This Row],[แบบฝึก 4.1]:[ท้ายบท 4]],"&lt;&gt;ยังไม่ส่ง")*8/2+IF(Table1[[#This Row],[Quiz 4]]&lt;&gt;"ยังไม่ส่ง",Table1[[#This Row],[Quiz 4]]*2/10,0),0)</f>
        <v>6</v>
      </c>
      <c r="O80" s="12">
        <v>5</v>
      </c>
      <c r="P80" s="12">
        <f>ROUND(COUNTIF(Table1[[#This Row],[แบบฝึก 5.1]:[ท้ายบท 5]],"&lt;&gt;ยังไม่ส่ง")*8/3+IF(Table1[[#This Row],[Quiz 5]]&lt;&gt;"ยังไม่ส่ง",Table1[[#This Row],[Quiz 5]]*2/10,0),0)</f>
        <v>9</v>
      </c>
      <c r="Q80" s="12">
        <f>Table1[[#This Row],[บท 4 '[10']]]+Table1[[#This Row],[นำเสนอ '[5']]]+Table1[[#This Row],[บท 5 '[10']]]</f>
        <v>20</v>
      </c>
      <c r="R80" s="12">
        <f>Table1[[#This Row],[ก่อนกลางภาค '[25']]]+Table1[[#This Row],[กลางภาค '[20']]]+Table1[[#This Row],[หลังกลางภาค '[25']]]</f>
        <v>58</v>
      </c>
      <c r="S80" s="12"/>
      <c r="T80" s="12">
        <f>Table1[[#This Row],[ปลายภาค '[30']]]+Table1[[#This Row],[ก่อนปลายภาค '[70']]]</f>
        <v>58</v>
      </c>
      <c r="U80" s="11">
        <f t="shared" si="1"/>
        <v>1.5</v>
      </c>
      <c r="V80" s="5" t="str">
        <f>IF(_xlfn.XLOOKUP(Table1[[#This Row],[email]],กิจกรรม_11[Email],กิจกรรม_11[Completion time],0)&lt;&gt;0,"ส่งแล้ว","ยังไม่ส่ง")</f>
        <v>ส่งแล้ว</v>
      </c>
      <c r="W80" s="5" t="str">
        <f>IF(_xlfn.XLOOKUP(Table1[[#This Row],[email]],แบบฝึก_11[Email],แบบฝึก_11[Completion time],0)&lt;&gt;0,"ส่งแล้ว","ยังไม่ส่ง")</f>
        <v>ส่งแล้ว</v>
      </c>
      <c r="X80" s="5" t="str">
        <f>IF(_xlfn.XLOOKUP(Table1[[#This Row],[email]],แบบฝึก_12[Email],แบบฝึก_12[Completion time],0)&lt;&gt;0,"ส่งแล้ว","ยังไม่ส่ง")</f>
        <v>ส่งแล้ว</v>
      </c>
      <c r="Y80" s="5">
        <f>_xlfn.XLOOKUP(Table1[[#This Row],[email]],ท้ายบท_1[Email],ท้ายบท_1[Total points],"ยังไม่ส่ง")</f>
        <v>19</v>
      </c>
      <c r="Z80" s="4">
        <f>_xlfn.XLOOKUP(Table1[[#This Row],[email]],Quiz_1[Email],Quiz_1[Total points],"ยังไม่ส่ง")</f>
        <v>5</v>
      </c>
      <c r="AA80" s="5" t="str">
        <f>IF(_xlfn.XLOOKUP(Table1[[#This Row],[email]],แบบฝึก_21[Email],แบบฝึก_21[Completion time],0)&lt;&gt;0,"ส่งแล้ว","ยังไม่ส่ง")</f>
        <v>ส่งแล้ว</v>
      </c>
      <c r="AB80" s="5" t="str">
        <f>IF(_xlfn.XLOOKUP(Table1[[#This Row],[email]],แบบฝึก_22[Email],แบบฝึก_22[Completion time],0)&lt;&gt;0,"ส่งแล้ว","ยังไม่ส่ง")</f>
        <v>ส่งแล้ว</v>
      </c>
      <c r="AC80" s="5">
        <f>_xlfn.XLOOKUP(Table1[[#This Row],[email]],ท้ายบท_2[Email],ท้ายบท_2[Total points],"ยังไม่ส่ง")</f>
        <v>13</v>
      </c>
      <c r="AD80" s="5">
        <f>_xlfn.XLOOKUP(Table1[[#This Row],[email]],Quiz_2[Email],Quiz_2[Total points],"ยังไม่ส่ง")</f>
        <v>5</v>
      </c>
      <c r="AE80" s="5" t="str">
        <f>IF(_xlfn.XLOOKUP(Table1[[#This Row],[email]],แบบฝึก_31[Email],แบบฝึก_31[Completion time],0)&lt;&gt;0,"ส่งแล้ว","ยังไม่ส่ง")</f>
        <v>ส่งแล้ว</v>
      </c>
      <c r="AF80" s="5">
        <f>_xlfn.XLOOKUP(Table1[[#This Row],[email]],ท้ายบท_3[Email],ท้ายบท_3[Total points],"ยังไม่ส่ง")</f>
        <v>10</v>
      </c>
      <c r="AG80" s="5">
        <f>_xlfn.XLOOKUP(Table1[[#This Row],[email]],Quiz_3[Email],Quiz_3[Total points],"ยังไม่ส่ง")</f>
        <v>6</v>
      </c>
      <c r="AH80" s="12">
        <v>23</v>
      </c>
      <c r="AI80" s="14">
        <v>9</v>
      </c>
      <c r="AJ80" s="12">
        <f>ROUND((Table1[[#This Row],[mid '[20']]]+Table1[[#This Row],[mid '[10']]])/2,0)</f>
        <v>16</v>
      </c>
      <c r="AK80" s="5" t="str">
        <f>IF(_xlfn.XLOOKUP(Table1[[#This Row],[email]],แบบฝึก_41[Email],แบบฝึก_41[Completion time],0)&lt;&gt;0,"ส่งแล้ว","ยังไม่ส่ง")</f>
        <v>ส่งแล้ว</v>
      </c>
      <c r="AL80" s="5" t="str">
        <f>IF(_xlfn.XLOOKUP(Table1[[#This Row],[email]],ท้ายบท_4[Email],ท้ายบท_4[Total points],"ยังไม่ส่ง")&lt;&gt;0,"ส่งแล้ว","ยังไม่ส่ง")</f>
        <v>ยังไม่ส่ง</v>
      </c>
      <c r="AM80" s="5">
        <f>_xlfn.XLOOKUP(Table1[[#This Row],[email]],Quiz_4[Email],Quiz_4[Total points],"ยังไม่ส่ง")</f>
        <v>9</v>
      </c>
      <c r="AN80" s="5" t="str">
        <f>IF(_xlfn.XLOOKUP(Table1[[#This Row],[email]],แบบฝึก_51[Email],แบบฝึก_51[Completion time],0)&lt;&gt;0,"ส่งแล้ว","ยังไม่ส่ง")</f>
        <v>ส่งแล้ว</v>
      </c>
      <c r="AO80" s="5" t="str">
        <f>IF(_xlfn.XLOOKUP(Table1[[#This Row],[email]],แบบฝึก_52[Email],แบบฝึก_52[Completion time],0)&lt;&gt;0,"ส่งแล้ว","ยังไม่ส่ง")</f>
        <v>ส่งแล้ว</v>
      </c>
      <c r="AP80" s="5">
        <f>_xlfn.XLOOKUP(Table1[[#This Row],[email]],ท้ายบท_5[Email],ท้ายบท_5[Total points],"ยังไม่ส่ง")</f>
        <v>13</v>
      </c>
      <c r="AQ80" s="5">
        <f>_xlfn.XLOOKUP(Table1[[#This Row],[email]],Quiz_5[Email],Quiz_5[Total points],"ยังไม่ส่ง")</f>
        <v>3</v>
      </c>
      <c r="AR80" s="37"/>
      <c r="AS80" s="4" t="str">
        <f>IF(M80&lt;10,"ยังไม่ซ่อม",IF(Table1[[#This Row],[ซ่อมแล้วกลางภาค]]="ซ่อมแล้ว","ซ่อมแล้ว","ไม่ต้องซ่อม"))</f>
        <v>ไม่ต้องซ่อม</v>
      </c>
      <c r="BN80"/>
      <c r="BO80"/>
      <c r="BP80"/>
      <c r="BQ80"/>
    </row>
    <row r="81" spans="1:69" ht="19.5" x14ac:dyDescent="0.4">
      <c r="A81" s="21">
        <v>80</v>
      </c>
      <c r="B81" s="4">
        <v>3</v>
      </c>
      <c r="C81" s="4">
        <v>14</v>
      </c>
      <c r="D81" s="4" t="s">
        <v>32586</v>
      </c>
      <c r="E81" s="4" t="s">
        <v>32346</v>
      </c>
      <c r="F81" s="4" t="s">
        <v>32587</v>
      </c>
      <c r="G81" s="4" t="s">
        <v>32588</v>
      </c>
      <c r="H81" s="4" t="s">
        <v>3319</v>
      </c>
      <c r="I81" s="24">
        <f>ROUND(COUNTIF(Table1[[#This Row],[กิจกรรม 1.1]:[ท้ายบท 1]],"&lt;&gt;ยังไม่ส่ง")*2+IF(Table1[[#This Row],[Quiz 1]]&lt;&gt;"ยังไม่ส่ง",Table1[[#This Row],[Quiz 1]]*2/10,0),0)</f>
        <v>8</v>
      </c>
      <c r="J81" s="24">
        <f>ROUND(COUNTIF(Table1[[#This Row],[แบบฝึก 2.1]:[ท้ายบท 2]],"&lt;&gt;ยังไม่ส่ง")*8/3+IF(Table1[[#This Row],[Quiz 2]]&lt;&gt;"ยังไม่ส่ง",Table1[[#This Row],[Quiz 2]]*2/10,0),0)</f>
        <v>2</v>
      </c>
      <c r="K81" s="24">
        <f>ROUND(COUNTIF(Table1[[#This Row],[แบบฝึก 3.1]:[ท้ายบท 3]],"&lt;&gt;ยังไม่ส่ง")*3/2+IF(Table1[[#This Row],[Quiz 3]]&lt;&gt;"ยังไม่ส่ง",Table1[[#This Row],[Quiz 3]]*2/10,0),0)</f>
        <v>2</v>
      </c>
      <c r="L81" s="12">
        <f>Table1[[#This Row],[บท 1 '[10']]]+Table1[[#This Row],[บท 2 '[10']]]+Table1[[#This Row],[บท 3 '[5']]]</f>
        <v>12</v>
      </c>
      <c r="M81" s="12">
        <f>IF(Table1[[#This Row],[ซ่อมแล้วกลางภาค]]="ซ่อมแล้ว",10,Table1[[#This Row],[MID '[20']2]])</f>
        <v>15</v>
      </c>
      <c r="N81" s="28">
        <f>ROUND(COUNTIF(Table1[[#This Row],[แบบฝึก 4.1]:[ท้ายบท 4]],"&lt;&gt;ยังไม่ส่ง")*8/2+IF(Table1[[#This Row],[Quiz 4]]&lt;&gt;"ยังไม่ส่ง",Table1[[#This Row],[Quiz 4]]*2/10,0),0)</f>
        <v>5</v>
      </c>
      <c r="O81" s="12">
        <v>5</v>
      </c>
      <c r="P81" s="12">
        <f>ROUND(COUNTIF(Table1[[#This Row],[แบบฝึก 5.1]:[ท้ายบท 5]],"&lt;&gt;ยังไม่ส่ง")*8/3+IF(Table1[[#This Row],[Quiz 5]]&lt;&gt;"ยังไม่ส่ง",Table1[[#This Row],[Quiz 5]]*2/10,0),0)</f>
        <v>3</v>
      </c>
      <c r="Q81" s="12">
        <f>Table1[[#This Row],[บท 4 '[10']]]+Table1[[#This Row],[นำเสนอ '[5']]]+Table1[[#This Row],[บท 5 '[10']]]</f>
        <v>13</v>
      </c>
      <c r="R81" s="12">
        <f>Table1[[#This Row],[ก่อนกลางภาค '[25']]]+Table1[[#This Row],[กลางภาค '[20']]]+Table1[[#This Row],[หลังกลางภาค '[25']]]</f>
        <v>40</v>
      </c>
      <c r="S81" s="12"/>
      <c r="T81" s="12">
        <f>Table1[[#This Row],[ปลายภาค '[30']]]+Table1[[#This Row],[ก่อนปลายภาค '[70']]]</f>
        <v>40</v>
      </c>
      <c r="U81" s="11">
        <f t="shared" si="1"/>
        <v>0</v>
      </c>
      <c r="V81" s="5" t="str">
        <f>IF(_xlfn.XLOOKUP(Table1[[#This Row],[email]],กิจกรรม_11[Email],กิจกรรม_11[Completion time],0)&lt;&gt;0,"ส่งแล้ว","ยังไม่ส่ง")</f>
        <v>ส่งแล้ว</v>
      </c>
      <c r="W81" s="5" t="str">
        <f>IF(_xlfn.XLOOKUP(Table1[[#This Row],[email]],แบบฝึก_11[Email],แบบฝึก_11[Completion time],0)&lt;&gt;0,"ส่งแล้ว","ยังไม่ส่ง")</f>
        <v>ส่งแล้ว</v>
      </c>
      <c r="X81" s="5" t="str">
        <f>IF(_xlfn.XLOOKUP(Table1[[#This Row],[email]],แบบฝึก_12[Email],แบบฝึก_12[Completion time],0)&lt;&gt;0,"ส่งแล้ว","ยังไม่ส่ง")</f>
        <v>ส่งแล้ว</v>
      </c>
      <c r="Y81" s="5">
        <f>_xlfn.XLOOKUP(Table1[[#This Row],[email]],ท้ายบท_1[Email],ท้ายบท_1[Total points],"ยังไม่ส่ง")</f>
        <v>17</v>
      </c>
      <c r="Z81" s="4" t="str">
        <f>_xlfn.XLOOKUP(Table1[[#This Row],[email]],Quiz_1[Email],Quiz_1[Total points],"ยังไม่ส่ง")</f>
        <v>ยังไม่ส่ง</v>
      </c>
      <c r="AA81" s="5" t="str">
        <f>IF(_xlfn.XLOOKUP(Table1[[#This Row],[email]],แบบฝึก_21[Email],แบบฝึก_21[Completion time],0)&lt;&gt;0,"ส่งแล้ว","ยังไม่ส่ง")</f>
        <v>ยังไม่ส่ง</v>
      </c>
      <c r="AB81" s="5" t="str">
        <f>IF(_xlfn.XLOOKUP(Table1[[#This Row],[email]],แบบฝึก_22[Email],แบบฝึก_22[Completion time],0)&lt;&gt;0,"ส่งแล้ว","ยังไม่ส่ง")</f>
        <v>ยังไม่ส่ง</v>
      </c>
      <c r="AC81" s="5" t="str">
        <f>_xlfn.XLOOKUP(Table1[[#This Row],[email]],ท้ายบท_2[Email],ท้ายบท_2[Total points],"ยังไม่ส่ง")</f>
        <v>ยังไม่ส่ง</v>
      </c>
      <c r="AD81" s="5">
        <f>_xlfn.XLOOKUP(Table1[[#This Row],[email]],Quiz_2[Email],Quiz_2[Total points],"ยังไม่ส่ง")</f>
        <v>9</v>
      </c>
      <c r="AE81" s="5" t="str">
        <f>IF(_xlfn.XLOOKUP(Table1[[#This Row],[email]],แบบฝึก_31[Email],แบบฝึก_31[Completion time],0)&lt;&gt;0,"ส่งแล้ว","ยังไม่ส่ง")</f>
        <v>ส่งแล้ว</v>
      </c>
      <c r="AF81" s="5" t="str">
        <f>_xlfn.XLOOKUP(Table1[[#This Row],[email]],ท้ายบท_3[Email],ท้ายบท_3[Total points],"ยังไม่ส่ง")</f>
        <v>ยังไม่ส่ง</v>
      </c>
      <c r="AG81" s="5" t="str">
        <f>_xlfn.XLOOKUP(Table1[[#This Row],[email]],Quiz_3[Email],Quiz_3[Total points],"ยังไม่ส่ง")</f>
        <v>ยังไม่ส่ง</v>
      </c>
      <c r="AH81" s="12">
        <v>21</v>
      </c>
      <c r="AI81" s="14">
        <v>8</v>
      </c>
      <c r="AJ81" s="12">
        <f>ROUND((Table1[[#This Row],[mid '[20']]]+Table1[[#This Row],[mid '[10']]])/2,0)</f>
        <v>15</v>
      </c>
      <c r="AK81" s="5" t="str">
        <f>IF(_xlfn.XLOOKUP(Table1[[#This Row],[email]],แบบฝึก_41[Email],แบบฝึก_41[Completion time],0)&lt;&gt;0,"ส่งแล้ว","ยังไม่ส่ง")</f>
        <v>ยังไม่ส่ง</v>
      </c>
      <c r="AL81" s="5" t="str">
        <f>IF(_xlfn.XLOOKUP(Table1[[#This Row],[email]],ท้ายบท_4[Email],ท้ายบท_4[Total points],"ยังไม่ส่ง")&lt;&gt;0,"ส่งแล้ว","ยังไม่ส่ง")</f>
        <v>ส่งแล้ว</v>
      </c>
      <c r="AM81" s="5">
        <f>_xlfn.XLOOKUP(Table1[[#This Row],[email]],Quiz_4[Email],Quiz_4[Total points],"ยังไม่ส่ง")</f>
        <v>6</v>
      </c>
      <c r="AN81" s="5" t="str">
        <f>IF(_xlfn.XLOOKUP(Table1[[#This Row],[email]],แบบฝึก_51[Email],แบบฝึก_51[Completion time],0)&lt;&gt;0,"ส่งแล้ว","ยังไม่ส่ง")</f>
        <v>ส่งแล้ว</v>
      </c>
      <c r="AO81" s="5" t="str">
        <f>IF(_xlfn.XLOOKUP(Table1[[#This Row],[email]],แบบฝึก_52[Email],แบบฝึก_52[Completion time],0)&lt;&gt;0,"ส่งแล้ว","ยังไม่ส่ง")</f>
        <v>ยังไม่ส่ง</v>
      </c>
      <c r="AP81" s="5" t="str">
        <f>_xlfn.XLOOKUP(Table1[[#This Row],[email]],ท้ายบท_5[Email],ท้ายบท_5[Total points],"ยังไม่ส่ง")</f>
        <v>ยังไม่ส่ง</v>
      </c>
      <c r="AQ81" s="5" t="str">
        <f>_xlfn.XLOOKUP(Table1[[#This Row],[email]],Quiz_5[Email],Quiz_5[Total points],"ยังไม่ส่ง")</f>
        <v>ยังไม่ส่ง</v>
      </c>
      <c r="AR81" s="37"/>
      <c r="AS81" s="4" t="str">
        <f>IF(M81&lt;10,"ยังไม่ซ่อม",IF(Table1[[#This Row],[ซ่อมแล้วกลางภาค]]="ซ่อมแล้ว","ซ่อมแล้ว","ไม่ต้องซ่อม"))</f>
        <v>ไม่ต้องซ่อม</v>
      </c>
      <c r="BN81"/>
      <c r="BO81"/>
      <c r="BP81"/>
      <c r="BQ81"/>
    </row>
    <row r="82" spans="1:69" ht="19.5" x14ac:dyDescent="0.4">
      <c r="A82" s="21">
        <v>81</v>
      </c>
      <c r="B82" s="4">
        <v>3</v>
      </c>
      <c r="C82" s="4">
        <v>15</v>
      </c>
      <c r="D82" s="4" t="s">
        <v>32589</v>
      </c>
      <c r="E82" s="4" t="s">
        <v>32346</v>
      </c>
      <c r="F82" s="4" t="s">
        <v>32590</v>
      </c>
      <c r="G82" s="4" t="s">
        <v>32591</v>
      </c>
      <c r="H82" s="4" t="s">
        <v>2087</v>
      </c>
      <c r="I82" s="24">
        <f>ROUND(COUNTIF(Table1[[#This Row],[กิจกรรม 1.1]:[ท้ายบท 1]],"&lt;&gt;ยังไม่ส่ง")*2+IF(Table1[[#This Row],[Quiz 1]]&lt;&gt;"ยังไม่ส่ง",Table1[[#This Row],[Quiz 1]]*2/10,0),0)</f>
        <v>10</v>
      </c>
      <c r="J82" s="24">
        <f>ROUND(COUNTIF(Table1[[#This Row],[แบบฝึก 2.1]:[ท้ายบท 2]],"&lt;&gt;ยังไม่ส่ง")*8/3+IF(Table1[[#This Row],[Quiz 2]]&lt;&gt;"ยังไม่ส่ง",Table1[[#This Row],[Quiz 2]]*2/10,0),0)</f>
        <v>9</v>
      </c>
      <c r="K82" s="24">
        <f>ROUND(COUNTIF(Table1[[#This Row],[แบบฝึก 3.1]:[ท้ายบท 3]],"&lt;&gt;ยังไม่ส่ง")*3/2+IF(Table1[[#This Row],[Quiz 3]]&lt;&gt;"ยังไม่ส่ง",Table1[[#This Row],[Quiz 3]]*2/10,0),0)</f>
        <v>5</v>
      </c>
      <c r="L82" s="12">
        <f>Table1[[#This Row],[บท 1 '[10']]]+Table1[[#This Row],[บท 2 '[10']]]+Table1[[#This Row],[บท 3 '[5']]]</f>
        <v>24</v>
      </c>
      <c r="M82" s="12">
        <f>IF(Table1[[#This Row],[ซ่อมแล้วกลางภาค]]="ซ่อมแล้ว",10,Table1[[#This Row],[MID '[20']2]])</f>
        <v>11</v>
      </c>
      <c r="N82" s="28">
        <f>ROUND(COUNTIF(Table1[[#This Row],[แบบฝึก 4.1]:[ท้ายบท 4]],"&lt;&gt;ยังไม่ส่ง")*8/2+IF(Table1[[#This Row],[Quiz 4]]&lt;&gt;"ยังไม่ส่ง",Table1[[#This Row],[Quiz 4]]*2/10,0),0)</f>
        <v>6</v>
      </c>
      <c r="O82" s="12">
        <v>5</v>
      </c>
      <c r="P82" s="12">
        <f>ROUND(COUNTIF(Table1[[#This Row],[แบบฝึก 5.1]:[ท้ายบท 5]],"&lt;&gt;ยังไม่ส่ง")*8/3+IF(Table1[[#This Row],[Quiz 5]]&lt;&gt;"ยังไม่ส่ง",Table1[[#This Row],[Quiz 5]]*2/10,0),0)</f>
        <v>10</v>
      </c>
      <c r="Q82" s="12">
        <f>Table1[[#This Row],[บท 4 '[10']]]+Table1[[#This Row],[นำเสนอ '[5']]]+Table1[[#This Row],[บท 5 '[10']]]</f>
        <v>21</v>
      </c>
      <c r="R82" s="12">
        <f>Table1[[#This Row],[ก่อนกลางภาค '[25']]]+Table1[[#This Row],[กลางภาค '[20']]]+Table1[[#This Row],[หลังกลางภาค '[25']]]</f>
        <v>56</v>
      </c>
      <c r="S82" s="12"/>
      <c r="T82" s="12">
        <f>Table1[[#This Row],[ปลายภาค '[30']]]+Table1[[#This Row],[ก่อนปลายภาค '[70']]]</f>
        <v>56</v>
      </c>
      <c r="U82" s="11">
        <f t="shared" si="1"/>
        <v>1.5</v>
      </c>
      <c r="V82" s="5" t="str">
        <f>IF(_xlfn.XLOOKUP(Table1[[#This Row],[email]],กิจกรรม_11[Email],กิจกรรม_11[Completion time],0)&lt;&gt;0,"ส่งแล้ว","ยังไม่ส่ง")</f>
        <v>ส่งแล้ว</v>
      </c>
      <c r="W82" s="5" t="str">
        <f>IF(_xlfn.XLOOKUP(Table1[[#This Row],[email]],แบบฝึก_11[Email],แบบฝึก_11[Completion time],0)&lt;&gt;0,"ส่งแล้ว","ยังไม่ส่ง")</f>
        <v>ส่งแล้ว</v>
      </c>
      <c r="X82" s="5" t="str">
        <f>IF(_xlfn.XLOOKUP(Table1[[#This Row],[email]],แบบฝึก_12[Email],แบบฝึก_12[Completion time],0)&lt;&gt;0,"ส่งแล้ว","ยังไม่ส่ง")</f>
        <v>ส่งแล้ว</v>
      </c>
      <c r="Y82" s="5">
        <f>_xlfn.XLOOKUP(Table1[[#This Row],[email]],ท้ายบท_1[Email],ท้ายบท_1[Total points],"ยังไม่ส่ง")</f>
        <v>19</v>
      </c>
      <c r="Z82" s="4">
        <f>_xlfn.XLOOKUP(Table1[[#This Row],[email]],Quiz_1[Email],Quiz_1[Total points],"ยังไม่ส่ง")</f>
        <v>9</v>
      </c>
      <c r="AA82" s="5" t="str">
        <f>IF(_xlfn.XLOOKUP(Table1[[#This Row],[email]],แบบฝึก_21[Email],แบบฝึก_21[Completion time],0)&lt;&gt;0,"ส่งแล้ว","ยังไม่ส่ง")</f>
        <v>ส่งแล้ว</v>
      </c>
      <c r="AB82" s="5" t="str">
        <f>IF(_xlfn.XLOOKUP(Table1[[#This Row],[email]],แบบฝึก_22[Email],แบบฝึก_22[Completion time],0)&lt;&gt;0,"ส่งแล้ว","ยังไม่ส่ง")</f>
        <v>ส่งแล้ว</v>
      </c>
      <c r="AC82" s="5">
        <f>_xlfn.XLOOKUP(Table1[[#This Row],[email]],ท้ายบท_2[Email],ท้ายบท_2[Total points],"ยังไม่ส่ง")</f>
        <v>8</v>
      </c>
      <c r="AD82" s="5">
        <f>_xlfn.XLOOKUP(Table1[[#This Row],[email]],Quiz_2[Email],Quiz_2[Total points],"ยังไม่ส่ง")</f>
        <v>6</v>
      </c>
      <c r="AE82" s="5" t="str">
        <f>IF(_xlfn.XLOOKUP(Table1[[#This Row],[email]],แบบฝึก_31[Email],แบบฝึก_31[Completion time],0)&lt;&gt;0,"ส่งแล้ว","ยังไม่ส่ง")</f>
        <v>ส่งแล้ว</v>
      </c>
      <c r="AF82" s="5">
        <f>_xlfn.XLOOKUP(Table1[[#This Row],[email]],ท้ายบท_3[Email],ท้ายบท_3[Total points],"ยังไม่ส่ง")</f>
        <v>10</v>
      </c>
      <c r="AG82" s="5">
        <f>_xlfn.XLOOKUP(Table1[[#This Row],[email]],Quiz_3[Email],Quiz_3[Total points],"ยังไม่ส่ง")</f>
        <v>8</v>
      </c>
      <c r="AH82" s="12">
        <v>13</v>
      </c>
      <c r="AI82" s="14">
        <v>9</v>
      </c>
      <c r="AJ82" s="12">
        <f>ROUND((Table1[[#This Row],[mid '[20']]]+Table1[[#This Row],[mid '[10']]])/2,0)</f>
        <v>11</v>
      </c>
      <c r="AK82" s="5" t="str">
        <f>IF(_xlfn.XLOOKUP(Table1[[#This Row],[email]],แบบฝึก_41[Email],แบบฝึก_41[Completion time],0)&lt;&gt;0,"ส่งแล้ว","ยังไม่ส่ง")</f>
        <v>ส่งแล้ว</v>
      </c>
      <c r="AL82" s="5" t="str">
        <f>IF(_xlfn.XLOOKUP(Table1[[#This Row],[email]],ท้ายบท_4[Email],ท้ายบท_4[Total points],"ยังไม่ส่ง")&lt;&gt;0,"ส่งแล้ว","ยังไม่ส่ง")</f>
        <v>ยังไม่ส่ง</v>
      </c>
      <c r="AM82" s="5">
        <f>_xlfn.XLOOKUP(Table1[[#This Row],[email]],Quiz_4[Email],Quiz_4[Total points],"ยังไม่ส่ง")</f>
        <v>9</v>
      </c>
      <c r="AN82" s="5" t="str">
        <f>IF(_xlfn.XLOOKUP(Table1[[#This Row],[email]],แบบฝึก_51[Email],แบบฝึก_51[Completion time],0)&lt;&gt;0,"ส่งแล้ว","ยังไม่ส่ง")</f>
        <v>ส่งแล้ว</v>
      </c>
      <c r="AO82" s="5" t="str">
        <f>IF(_xlfn.XLOOKUP(Table1[[#This Row],[email]],แบบฝึก_52[Email],แบบฝึก_52[Completion time],0)&lt;&gt;0,"ส่งแล้ว","ยังไม่ส่ง")</f>
        <v>ส่งแล้ว</v>
      </c>
      <c r="AP82" s="5">
        <f>_xlfn.XLOOKUP(Table1[[#This Row],[email]],ท้ายบท_5[Email],ท้ายบท_5[Total points],"ยังไม่ส่ง")</f>
        <v>16</v>
      </c>
      <c r="AQ82" s="5">
        <f>_xlfn.XLOOKUP(Table1[[#This Row],[email]],Quiz_5[Email],Quiz_5[Total points],"ยังไม่ส่ง")</f>
        <v>8</v>
      </c>
      <c r="AR82" s="37"/>
      <c r="AS82" s="4" t="str">
        <f>IF(M82&lt;10,"ยังไม่ซ่อม",IF(Table1[[#This Row],[ซ่อมแล้วกลางภาค]]="ซ่อมแล้ว","ซ่อมแล้ว","ไม่ต้องซ่อม"))</f>
        <v>ไม่ต้องซ่อม</v>
      </c>
      <c r="BN82"/>
      <c r="BO82"/>
      <c r="BP82"/>
      <c r="BQ82"/>
    </row>
    <row r="83" spans="1:69" ht="19.5" x14ac:dyDescent="0.4">
      <c r="A83" s="21">
        <v>82</v>
      </c>
      <c r="B83" s="4">
        <v>3</v>
      </c>
      <c r="C83" s="4">
        <v>16</v>
      </c>
      <c r="D83" s="4" t="s">
        <v>32592</v>
      </c>
      <c r="E83" s="4" t="s">
        <v>32396</v>
      </c>
      <c r="F83" s="4" t="s">
        <v>32593</v>
      </c>
      <c r="G83" s="4" t="s">
        <v>32594</v>
      </c>
      <c r="H83" s="4" t="s">
        <v>3218</v>
      </c>
      <c r="I83" s="24">
        <f>ROUND(COUNTIF(Table1[[#This Row],[กิจกรรม 1.1]:[ท้ายบท 1]],"&lt;&gt;ยังไม่ส่ง")*2+IF(Table1[[#This Row],[Quiz 1]]&lt;&gt;"ยังไม่ส่ง",Table1[[#This Row],[Quiz 1]]*2/10,0),0)</f>
        <v>8</v>
      </c>
      <c r="J83" s="24">
        <f>ROUND(COUNTIF(Table1[[#This Row],[แบบฝึก 2.1]:[ท้ายบท 2]],"&lt;&gt;ยังไม่ส่ง")*8/3+IF(Table1[[#This Row],[Quiz 2]]&lt;&gt;"ยังไม่ส่ง",Table1[[#This Row],[Quiz 2]]*2/10,0),0)</f>
        <v>10</v>
      </c>
      <c r="K83" s="24">
        <f>ROUND(COUNTIF(Table1[[#This Row],[แบบฝึก 3.1]:[ท้ายบท 3]],"&lt;&gt;ยังไม่ส่ง")*3/2+IF(Table1[[#This Row],[Quiz 3]]&lt;&gt;"ยังไม่ส่ง",Table1[[#This Row],[Quiz 3]]*2/10,0),0)</f>
        <v>4</v>
      </c>
      <c r="L83" s="12">
        <f>Table1[[#This Row],[บท 1 '[10']]]+Table1[[#This Row],[บท 2 '[10']]]+Table1[[#This Row],[บท 3 '[5']]]</f>
        <v>22</v>
      </c>
      <c r="M83" s="12">
        <f>IF(Table1[[#This Row],[ซ่อมแล้วกลางภาค]]="ซ่อมแล้ว",10,Table1[[#This Row],[MID '[20']2]])</f>
        <v>17</v>
      </c>
      <c r="N83" s="28">
        <f>ROUND(COUNTIF(Table1[[#This Row],[แบบฝึก 4.1]:[ท้ายบท 4]],"&lt;&gt;ยังไม่ส่ง")*8/2+IF(Table1[[#This Row],[Quiz 4]]&lt;&gt;"ยังไม่ส่ง",Table1[[#This Row],[Quiz 4]]*2/10,0),0)</f>
        <v>6</v>
      </c>
      <c r="O83" s="12">
        <v>5</v>
      </c>
      <c r="P83" s="12">
        <f>ROUND(COUNTIF(Table1[[#This Row],[แบบฝึก 5.1]:[ท้ายบท 5]],"&lt;&gt;ยังไม่ส่ง")*8/3+IF(Table1[[#This Row],[Quiz 5]]&lt;&gt;"ยังไม่ส่ง",Table1[[#This Row],[Quiz 5]]*2/10,0),0)</f>
        <v>3</v>
      </c>
      <c r="Q83" s="12">
        <f>Table1[[#This Row],[บท 4 '[10']]]+Table1[[#This Row],[นำเสนอ '[5']]]+Table1[[#This Row],[บท 5 '[10']]]</f>
        <v>14</v>
      </c>
      <c r="R83" s="12">
        <f>Table1[[#This Row],[ก่อนกลางภาค '[25']]]+Table1[[#This Row],[กลางภาค '[20']]]+Table1[[#This Row],[หลังกลางภาค '[25']]]</f>
        <v>53</v>
      </c>
      <c r="S83" s="12"/>
      <c r="T83" s="12">
        <f>Table1[[#This Row],[ปลายภาค '[30']]]+Table1[[#This Row],[ก่อนปลายภาค '[70']]]</f>
        <v>53</v>
      </c>
      <c r="U83" s="11">
        <f t="shared" si="1"/>
        <v>1</v>
      </c>
      <c r="V83" s="5" t="str">
        <f>IF(_xlfn.XLOOKUP(Table1[[#This Row],[email]],กิจกรรม_11[Email],กิจกรรม_11[Completion time],0)&lt;&gt;0,"ส่งแล้ว","ยังไม่ส่ง")</f>
        <v>ส่งแล้ว</v>
      </c>
      <c r="W83" s="5" t="str">
        <f>IF(_xlfn.XLOOKUP(Table1[[#This Row],[email]],แบบฝึก_11[Email],แบบฝึก_11[Completion time],0)&lt;&gt;0,"ส่งแล้ว","ยังไม่ส่ง")</f>
        <v>ส่งแล้ว</v>
      </c>
      <c r="X83" s="5" t="str">
        <f>IF(_xlfn.XLOOKUP(Table1[[#This Row],[email]],แบบฝึก_12[Email],แบบฝึก_12[Completion time],0)&lt;&gt;0,"ส่งแล้ว","ยังไม่ส่ง")</f>
        <v>ส่งแล้ว</v>
      </c>
      <c r="Y83" s="5">
        <f>_xlfn.XLOOKUP(Table1[[#This Row],[email]],ท้ายบท_1[Email],ท้ายบท_1[Total points],"ยังไม่ส่ง")</f>
        <v>22</v>
      </c>
      <c r="Z83" s="4" t="str">
        <f>_xlfn.XLOOKUP(Table1[[#This Row],[email]],Quiz_1[Email],Quiz_1[Total points],"ยังไม่ส่ง")</f>
        <v>ยังไม่ส่ง</v>
      </c>
      <c r="AA83" s="5" t="str">
        <f>IF(_xlfn.XLOOKUP(Table1[[#This Row],[email]],แบบฝึก_21[Email],แบบฝึก_21[Completion time],0)&lt;&gt;0,"ส่งแล้ว","ยังไม่ส่ง")</f>
        <v>ส่งแล้ว</v>
      </c>
      <c r="AB83" s="5" t="str">
        <f>IF(_xlfn.XLOOKUP(Table1[[#This Row],[email]],แบบฝึก_22[Email],แบบฝึก_22[Completion time],0)&lt;&gt;0,"ส่งแล้ว","ยังไม่ส่ง")</f>
        <v>ส่งแล้ว</v>
      </c>
      <c r="AC83" s="5">
        <f>_xlfn.XLOOKUP(Table1[[#This Row],[email]],ท้ายบท_2[Email],ท้ายบท_2[Total points],"ยังไม่ส่ง")</f>
        <v>14</v>
      </c>
      <c r="AD83" s="5">
        <f>_xlfn.XLOOKUP(Table1[[#This Row],[email]],Quiz_2[Email],Quiz_2[Total points],"ยังไม่ส่ง")</f>
        <v>8</v>
      </c>
      <c r="AE83" s="5" t="str">
        <f>IF(_xlfn.XLOOKUP(Table1[[#This Row],[email]],แบบฝึก_31[Email],แบบฝึก_31[Completion time],0)&lt;&gt;0,"ส่งแล้ว","ยังไม่ส่ง")</f>
        <v>ส่งแล้ว</v>
      </c>
      <c r="AF83" s="5">
        <f>_xlfn.XLOOKUP(Table1[[#This Row],[email]],ท้ายบท_3[Email],ท้ายบท_3[Total points],"ยังไม่ส่ง")</f>
        <v>10</v>
      </c>
      <c r="AG83" s="5">
        <f>_xlfn.XLOOKUP(Table1[[#This Row],[email]],Quiz_3[Email],Quiz_3[Total points],"ยังไม่ส่ง")</f>
        <v>7</v>
      </c>
      <c r="AH83" s="12">
        <v>24</v>
      </c>
      <c r="AI83" s="14">
        <v>10</v>
      </c>
      <c r="AJ83" s="12">
        <f>ROUND((Table1[[#This Row],[mid '[20']]]+Table1[[#This Row],[mid '[10']]])/2,0)</f>
        <v>17</v>
      </c>
      <c r="AK83" s="5" t="str">
        <f>IF(_xlfn.XLOOKUP(Table1[[#This Row],[email]],แบบฝึก_41[Email],แบบฝึก_41[Completion time],0)&lt;&gt;0,"ส่งแล้ว","ยังไม่ส่ง")</f>
        <v>ยังไม่ส่ง</v>
      </c>
      <c r="AL83" s="5" t="str">
        <f>IF(_xlfn.XLOOKUP(Table1[[#This Row],[email]],ท้ายบท_4[Email],ท้ายบท_4[Total points],"ยังไม่ส่ง")&lt;&gt;0,"ส่งแล้ว","ยังไม่ส่ง")</f>
        <v>ส่งแล้ว</v>
      </c>
      <c r="AM83" s="5">
        <f>_xlfn.XLOOKUP(Table1[[#This Row],[email]],Quiz_4[Email],Quiz_4[Total points],"ยังไม่ส่ง")</f>
        <v>8</v>
      </c>
      <c r="AN83" s="5" t="str">
        <f>IF(_xlfn.XLOOKUP(Table1[[#This Row],[email]],แบบฝึก_51[Email],แบบฝึก_51[Completion time],0)&lt;&gt;0,"ส่งแล้ว","ยังไม่ส่ง")</f>
        <v>ส่งแล้ว</v>
      </c>
      <c r="AO83" s="5" t="str">
        <f>IF(_xlfn.XLOOKUP(Table1[[#This Row],[email]],แบบฝึก_52[Email],แบบฝึก_52[Completion time],0)&lt;&gt;0,"ส่งแล้ว","ยังไม่ส่ง")</f>
        <v>ยังไม่ส่ง</v>
      </c>
      <c r="AP83" s="5" t="str">
        <f>_xlfn.XLOOKUP(Table1[[#This Row],[email]],ท้ายบท_5[Email],ท้ายบท_5[Total points],"ยังไม่ส่ง")</f>
        <v>ยังไม่ส่ง</v>
      </c>
      <c r="AQ83" s="5" t="str">
        <f>_xlfn.XLOOKUP(Table1[[#This Row],[email]],Quiz_5[Email],Quiz_5[Total points],"ยังไม่ส่ง")</f>
        <v>ยังไม่ส่ง</v>
      </c>
      <c r="AR83" s="37"/>
      <c r="AS83" s="4" t="str">
        <f>IF(M83&lt;10,"ยังไม่ซ่อม",IF(Table1[[#This Row],[ซ่อมแล้วกลางภาค]]="ซ่อมแล้ว","ซ่อมแล้ว","ไม่ต้องซ่อม"))</f>
        <v>ไม่ต้องซ่อม</v>
      </c>
      <c r="BN83"/>
      <c r="BO83"/>
      <c r="BP83"/>
      <c r="BQ83"/>
    </row>
    <row r="84" spans="1:69" ht="19.5" x14ac:dyDescent="0.4">
      <c r="A84" s="21">
        <v>83</v>
      </c>
      <c r="B84" s="4">
        <v>3</v>
      </c>
      <c r="C84" s="4">
        <v>17</v>
      </c>
      <c r="D84" s="4" t="s">
        <v>32595</v>
      </c>
      <c r="E84" s="4" t="s">
        <v>32396</v>
      </c>
      <c r="F84" s="4" t="s">
        <v>32596</v>
      </c>
      <c r="G84" s="4" t="s">
        <v>32597</v>
      </c>
      <c r="H84" s="4" t="s">
        <v>3812</v>
      </c>
      <c r="I84" s="24">
        <f>ROUND(COUNTIF(Table1[[#This Row],[กิจกรรม 1.1]:[ท้ายบท 1]],"&lt;&gt;ยังไม่ส่ง")*2+IF(Table1[[#This Row],[Quiz 1]]&lt;&gt;"ยังไม่ส่ง",Table1[[#This Row],[Quiz 1]]*2/10,0),0)</f>
        <v>9</v>
      </c>
      <c r="J84" s="24">
        <f>ROUND(COUNTIF(Table1[[#This Row],[แบบฝึก 2.1]:[ท้ายบท 2]],"&lt;&gt;ยังไม่ส่ง")*8/3+IF(Table1[[#This Row],[Quiz 2]]&lt;&gt;"ยังไม่ส่ง",Table1[[#This Row],[Quiz 2]]*2/10,0),0)</f>
        <v>10</v>
      </c>
      <c r="K84" s="24">
        <f>ROUND(COUNTIF(Table1[[#This Row],[แบบฝึก 3.1]:[ท้ายบท 3]],"&lt;&gt;ยังไม่ส่ง")*3/2+IF(Table1[[#This Row],[Quiz 3]]&lt;&gt;"ยังไม่ส่ง",Table1[[#This Row],[Quiz 3]]*2/10,0),0)</f>
        <v>4</v>
      </c>
      <c r="L84" s="12">
        <f>Table1[[#This Row],[บท 1 '[10']]]+Table1[[#This Row],[บท 2 '[10']]]+Table1[[#This Row],[บท 3 '[5']]]</f>
        <v>23</v>
      </c>
      <c r="M84" s="12">
        <f>IF(Table1[[#This Row],[ซ่อมแล้วกลางภาค]]="ซ่อมแล้ว",10,Table1[[#This Row],[MID '[20']2]])</f>
        <v>15</v>
      </c>
      <c r="N84" s="28">
        <f>ROUND(COUNTIF(Table1[[#This Row],[แบบฝึก 4.1]:[ท้ายบท 4]],"&lt;&gt;ยังไม่ส่ง")*8/2+IF(Table1[[#This Row],[Quiz 4]]&lt;&gt;"ยังไม่ส่ง",Table1[[#This Row],[Quiz 4]]*2/10,0),0)</f>
        <v>5</v>
      </c>
      <c r="O84" s="12">
        <v>5</v>
      </c>
      <c r="P84" s="12">
        <f>ROUND(COUNTIF(Table1[[#This Row],[แบบฝึก 5.1]:[ท้ายบท 5]],"&lt;&gt;ยังไม่ส่ง")*8/3+IF(Table1[[#This Row],[Quiz 5]]&lt;&gt;"ยังไม่ส่ง",Table1[[#This Row],[Quiz 5]]*2/10,0),0)</f>
        <v>9</v>
      </c>
      <c r="Q84" s="12">
        <f>Table1[[#This Row],[บท 4 '[10']]]+Table1[[#This Row],[นำเสนอ '[5']]]+Table1[[#This Row],[บท 5 '[10']]]</f>
        <v>19</v>
      </c>
      <c r="R84" s="12">
        <f>Table1[[#This Row],[ก่อนกลางภาค '[25']]]+Table1[[#This Row],[กลางภาค '[20']]]+Table1[[#This Row],[หลังกลางภาค '[25']]]</f>
        <v>57</v>
      </c>
      <c r="S84" s="12"/>
      <c r="T84" s="12">
        <f>Table1[[#This Row],[ปลายภาค '[30']]]+Table1[[#This Row],[ก่อนปลายภาค '[70']]]</f>
        <v>57</v>
      </c>
      <c r="U84" s="11">
        <f t="shared" si="1"/>
        <v>1.5</v>
      </c>
      <c r="V84" s="5" t="str">
        <f>IF(_xlfn.XLOOKUP(Table1[[#This Row],[email]],กิจกรรม_11[Email],กิจกรรม_11[Completion time],0)&lt;&gt;0,"ส่งแล้ว","ยังไม่ส่ง")</f>
        <v>ส่งแล้ว</v>
      </c>
      <c r="W84" s="5" t="str">
        <f>IF(_xlfn.XLOOKUP(Table1[[#This Row],[email]],แบบฝึก_11[Email],แบบฝึก_11[Completion time],0)&lt;&gt;0,"ส่งแล้ว","ยังไม่ส่ง")</f>
        <v>ส่งแล้ว</v>
      </c>
      <c r="X84" s="5" t="str">
        <f>IF(_xlfn.XLOOKUP(Table1[[#This Row],[email]],แบบฝึก_12[Email],แบบฝึก_12[Completion time],0)&lt;&gt;0,"ส่งแล้ว","ยังไม่ส่ง")</f>
        <v>ส่งแล้ว</v>
      </c>
      <c r="Y84" s="5">
        <f>_xlfn.XLOOKUP(Table1[[#This Row],[email]],ท้ายบท_1[Email],ท้ายบท_1[Total points],"ยังไม่ส่ง")</f>
        <v>20</v>
      </c>
      <c r="Z84" s="4">
        <f>_xlfn.XLOOKUP(Table1[[#This Row],[email]],Quiz_1[Email],Quiz_1[Total points],"ยังไม่ส่ง")</f>
        <v>7</v>
      </c>
      <c r="AA84" s="5" t="str">
        <f>IF(_xlfn.XLOOKUP(Table1[[#This Row],[email]],แบบฝึก_21[Email],แบบฝึก_21[Completion time],0)&lt;&gt;0,"ส่งแล้ว","ยังไม่ส่ง")</f>
        <v>ส่งแล้ว</v>
      </c>
      <c r="AB84" s="5" t="str">
        <f>IF(_xlfn.XLOOKUP(Table1[[#This Row],[email]],แบบฝึก_22[Email],แบบฝึก_22[Completion time],0)&lt;&gt;0,"ส่งแล้ว","ยังไม่ส่ง")</f>
        <v>ส่งแล้ว</v>
      </c>
      <c r="AC84" s="5">
        <f>_xlfn.XLOOKUP(Table1[[#This Row],[email]],ท้ายบท_2[Email],ท้ายบท_2[Total points],"ยังไม่ส่ง")</f>
        <v>12</v>
      </c>
      <c r="AD84" s="5">
        <f>_xlfn.XLOOKUP(Table1[[#This Row],[email]],Quiz_2[Email],Quiz_2[Total points],"ยังไม่ส่ง")</f>
        <v>9</v>
      </c>
      <c r="AE84" s="5" t="str">
        <f>IF(_xlfn.XLOOKUP(Table1[[#This Row],[email]],แบบฝึก_31[Email],แบบฝึก_31[Completion time],0)&lt;&gt;0,"ส่งแล้ว","ยังไม่ส่ง")</f>
        <v>ส่งแล้ว</v>
      </c>
      <c r="AF84" s="5">
        <f>_xlfn.XLOOKUP(Table1[[#This Row],[email]],ท้ายบท_3[Email],ท้ายบท_3[Total points],"ยังไม่ส่ง")</f>
        <v>9</v>
      </c>
      <c r="AG84" s="5">
        <f>_xlfn.XLOOKUP(Table1[[#This Row],[email]],Quiz_3[Email],Quiz_3[Total points],"ยังไม่ส่ง")</f>
        <v>6</v>
      </c>
      <c r="AH84" s="12">
        <v>22</v>
      </c>
      <c r="AI84" s="14">
        <v>8</v>
      </c>
      <c r="AJ84" s="12">
        <f>ROUND((Table1[[#This Row],[mid '[20']]]+Table1[[#This Row],[mid '[10']]])/2,0)</f>
        <v>15</v>
      </c>
      <c r="AK84" s="5" t="str">
        <f>IF(_xlfn.XLOOKUP(Table1[[#This Row],[email]],แบบฝึก_41[Email],แบบฝึก_41[Completion time],0)&lt;&gt;0,"ส่งแล้ว","ยังไม่ส่ง")</f>
        <v>ส่งแล้ว</v>
      </c>
      <c r="AL84" s="5" t="str">
        <f>IF(_xlfn.XLOOKUP(Table1[[#This Row],[email]],ท้ายบท_4[Email],ท้ายบท_4[Total points],"ยังไม่ส่ง")&lt;&gt;0,"ส่งแล้ว","ยังไม่ส่ง")</f>
        <v>ยังไม่ส่ง</v>
      </c>
      <c r="AM84" s="5">
        <f>_xlfn.XLOOKUP(Table1[[#This Row],[email]],Quiz_4[Email],Quiz_4[Total points],"ยังไม่ส่ง")</f>
        <v>6</v>
      </c>
      <c r="AN84" s="5" t="str">
        <f>IF(_xlfn.XLOOKUP(Table1[[#This Row],[email]],แบบฝึก_51[Email],แบบฝึก_51[Completion time],0)&lt;&gt;0,"ส่งแล้ว","ยังไม่ส่ง")</f>
        <v>ส่งแล้ว</v>
      </c>
      <c r="AO84" s="5" t="str">
        <f>IF(_xlfn.XLOOKUP(Table1[[#This Row],[email]],แบบฝึก_52[Email],แบบฝึก_52[Completion time],0)&lt;&gt;0,"ส่งแล้ว","ยังไม่ส่ง")</f>
        <v>ส่งแล้ว</v>
      </c>
      <c r="AP84" s="5">
        <f>_xlfn.XLOOKUP(Table1[[#This Row],[email]],ท้ายบท_5[Email],ท้ายบท_5[Total points],"ยังไม่ส่ง")</f>
        <v>15</v>
      </c>
      <c r="AQ84" s="5">
        <f>_xlfn.XLOOKUP(Table1[[#This Row],[email]],Quiz_5[Email],Quiz_5[Total points],"ยังไม่ส่ง")</f>
        <v>6</v>
      </c>
      <c r="AR84" s="37"/>
      <c r="AS84" s="4" t="str">
        <f>IF(M84&lt;10,"ยังไม่ซ่อม",IF(Table1[[#This Row],[ซ่อมแล้วกลางภาค]]="ซ่อมแล้ว","ซ่อมแล้ว","ไม่ต้องซ่อม"))</f>
        <v>ไม่ต้องซ่อม</v>
      </c>
      <c r="BN84"/>
      <c r="BO84"/>
      <c r="BP84"/>
      <c r="BQ84"/>
    </row>
    <row r="85" spans="1:69" ht="19.5" x14ac:dyDescent="0.4">
      <c r="A85" s="21">
        <v>84</v>
      </c>
      <c r="B85" s="4">
        <v>3</v>
      </c>
      <c r="C85" s="4">
        <v>18</v>
      </c>
      <c r="D85" s="4" t="s">
        <v>32598</v>
      </c>
      <c r="E85" s="4" t="s">
        <v>32396</v>
      </c>
      <c r="F85" s="4" t="s">
        <v>18331</v>
      </c>
      <c r="G85" s="4" t="s">
        <v>32599</v>
      </c>
      <c r="H85" s="4" t="s">
        <v>2208</v>
      </c>
      <c r="I85" s="24">
        <f>ROUND(COUNTIF(Table1[[#This Row],[กิจกรรม 1.1]:[ท้ายบท 1]],"&lt;&gt;ยังไม่ส่ง")*2+IF(Table1[[#This Row],[Quiz 1]]&lt;&gt;"ยังไม่ส่ง",Table1[[#This Row],[Quiz 1]]*2/10,0),0)</f>
        <v>9</v>
      </c>
      <c r="J85" s="24">
        <f>ROUND(COUNTIF(Table1[[#This Row],[แบบฝึก 2.1]:[ท้ายบท 2]],"&lt;&gt;ยังไม่ส่ง")*8/3+IF(Table1[[#This Row],[Quiz 2]]&lt;&gt;"ยังไม่ส่ง",Table1[[#This Row],[Quiz 2]]*2/10,0),0)</f>
        <v>10</v>
      </c>
      <c r="K85" s="24">
        <f>ROUND(COUNTIF(Table1[[#This Row],[แบบฝึก 3.1]:[ท้ายบท 3]],"&lt;&gt;ยังไม่ส่ง")*3/2+IF(Table1[[#This Row],[Quiz 3]]&lt;&gt;"ยังไม่ส่ง",Table1[[#This Row],[Quiz 3]]*2/10,0),0)</f>
        <v>4</v>
      </c>
      <c r="L85" s="12">
        <f>Table1[[#This Row],[บท 1 '[10']]]+Table1[[#This Row],[บท 2 '[10']]]+Table1[[#This Row],[บท 3 '[5']]]</f>
        <v>23</v>
      </c>
      <c r="M85" s="12">
        <f>IF(Table1[[#This Row],[ซ่อมแล้วกลางภาค]]="ซ่อมแล้ว",10,Table1[[#This Row],[MID '[20']2]])</f>
        <v>13</v>
      </c>
      <c r="N85" s="28">
        <f>ROUND(COUNTIF(Table1[[#This Row],[แบบฝึก 4.1]:[ท้ายบท 4]],"&lt;&gt;ยังไม่ส่ง")*8/2+IF(Table1[[#This Row],[Quiz 4]]&lt;&gt;"ยังไม่ส่ง",Table1[[#This Row],[Quiz 4]]*2/10,0),0)</f>
        <v>5</v>
      </c>
      <c r="O85" s="12">
        <v>5</v>
      </c>
      <c r="P85" s="12">
        <f>ROUND(COUNTIF(Table1[[#This Row],[แบบฝึก 5.1]:[ท้ายบท 5]],"&lt;&gt;ยังไม่ส่ง")*8/3+IF(Table1[[#This Row],[Quiz 5]]&lt;&gt;"ยังไม่ส่ง",Table1[[#This Row],[Quiz 5]]*2/10,0),0)</f>
        <v>9</v>
      </c>
      <c r="Q85" s="12">
        <f>Table1[[#This Row],[บท 4 '[10']]]+Table1[[#This Row],[นำเสนอ '[5']]]+Table1[[#This Row],[บท 5 '[10']]]</f>
        <v>19</v>
      </c>
      <c r="R85" s="12">
        <f>Table1[[#This Row],[ก่อนกลางภาค '[25']]]+Table1[[#This Row],[กลางภาค '[20']]]+Table1[[#This Row],[หลังกลางภาค '[25']]]</f>
        <v>55</v>
      </c>
      <c r="S85" s="12"/>
      <c r="T85" s="12">
        <f>Table1[[#This Row],[ปลายภาค '[30']]]+Table1[[#This Row],[ก่อนปลายภาค '[70']]]</f>
        <v>55</v>
      </c>
      <c r="U85" s="11">
        <f t="shared" si="1"/>
        <v>1.5</v>
      </c>
      <c r="V85" s="5" t="str">
        <f>IF(_xlfn.XLOOKUP(Table1[[#This Row],[email]],กิจกรรม_11[Email],กิจกรรม_11[Completion time],0)&lt;&gt;0,"ส่งแล้ว","ยังไม่ส่ง")</f>
        <v>ส่งแล้ว</v>
      </c>
      <c r="W85" s="5" t="str">
        <f>IF(_xlfn.XLOOKUP(Table1[[#This Row],[email]],แบบฝึก_11[Email],แบบฝึก_11[Completion time],0)&lt;&gt;0,"ส่งแล้ว","ยังไม่ส่ง")</f>
        <v>ส่งแล้ว</v>
      </c>
      <c r="X85" s="5" t="str">
        <f>IF(_xlfn.XLOOKUP(Table1[[#This Row],[email]],แบบฝึก_12[Email],แบบฝึก_12[Completion time],0)&lt;&gt;0,"ส่งแล้ว","ยังไม่ส่ง")</f>
        <v>ส่งแล้ว</v>
      </c>
      <c r="Y85" s="5">
        <f>_xlfn.XLOOKUP(Table1[[#This Row],[email]],ท้ายบท_1[Email],ท้ายบท_1[Total points],"ยังไม่ส่ง")</f>
        <v>21</v>
      </c>
      <c r="Z85" s="4">
        <f>_xlfn.XLOOKUP(Table1[[#This Row],[email]],Quiz_1[Email],Quiz_1[Total points],"ยังไม่ส่ง")</f>
        <v>3</v>
      </c>
      <c r="AA85" s="5" t="str">
        <f>IF(_xlfn.XLOOKUP(Table1[[#This Row],[email]],แบบฝึก_21[Email],แบบฝึก_21[Completion time],0)&lt;&gt;0,"ส่งแล้ว","ยังไม่ส่ง")</f>
        <v>ส่งแล้ว</v>
      </c>
      <c r="AB85" s="5" t="str">
        <f>IF(_xlfn.XLOOKUP(Table1[[#This Row],[email]],แบบฝึก_22[Email],แบบฝึก_22[Completion time],0)&lt;&gt;0,"ส่งแล้ว","ยังไม่ส่ง")</f>
        <v>ส่งแล้ว</v>
      </c>
      <c r="AC85" s="5">
        <f>_xlfn.XLOOKUP(Table1[[#This Row],[email]],ท้ายบท_2[Email],ท้ายบท_2[Total points],"ยังไม่ส่ง")</f>
        <v>13</v>
      </c>
      <c r="AD85" s="5">
        <f>_xlfn.XLOOKUP(Table1[[#This Row],[email]],Quiz_2[Email],Quiz_2[Total points],"ยังไม่ส่ง")</f>
        <v>9</v>
      </c>
      <c r="AE85" s="5" t="str">
        <f>IF(_xlfn.XLOOKUP(Table1[[#This Row],[email]],แบบฝึก_31[Email],แบบฝึก_31[Completion time],0)&lt;&gt;0,"ส่งแล้ว","ยังไม่ส่ง")</f>
        <v>ส่งแล้ว</v>
      </c>
      <c r="AF85" s="5">
        <f>_xlfn.XLOOKUP(Table1[[#This Row],[email]],ท้ายบท_3[Email],ท้ายบท_3[Total points],"ยังไม่ส่ง")</f>
        <v>6</v>
      </c>
      <c r="AG85" s="5">
        <f>_xlfn.XLOOKUP(Table1[[#This Row],[email]],Quiz_3[Email],Quiz_3[Total points],"ยังไม่ส่ง")</f>
        <v>3</v>
      </c>
      <c r="AH85" s="12">
        <v>20</v>
      </c>
      <c r="AI85" s="14">
        <v>6</v>
      </c>
      <c r="AJ85" s="12">
        <f>ROUND((Table1[[#This Row],[mid '[20']]]+Table1[[#This Row],[mid '[10']]])/2,0)</f>
        <v>13</v>
      </c>
      <c r="AK85" s="5" t="str">
        <f>IF(_xlfn.XLOOKUP(Table1[[#This Row],[email]],แบบฝึก_41[Email],แบบฝึก_41[Completion time],0)&lt;&gt;0,"ส่งแล้ว","ยังไม่ส่ง")</f>
        <v>ส่งแล้ว</v>
      </c>
      <c r="AL85" s="5" t="str">
        <f>IF(_xlfn.XLOOKUP(Table1[[#This Row],[email]],ท้ายบท_4[Email],ท้ายบท_4[Total points],"ยังไม่ส่ง")&lt;&gt;0,"ส่งแล้ว","ยังไม่ส่ง")</f>
        <v>ยังไม่ส่ง</v>
      </c>
      <c r="AM85" s="5">
        <f>_xlfn.XLOOKUP(Table1[[#This Row],[email]],Quiz_4[Email],Quiz_4[Total points],"ยังไม่ส่ง")</f>
        <v>3</v>
      </c>
      <c r="AN85" s="5" t="str">
        <f>IF(_xlfn.XLOOKUP(Table1[[#This Row],[email]],แบบฝึก_51[Email],แบบฝึก_51[Completion time],0)&lt;&gt;0,"ส่งแล้ว","ยังไม่ส่ง")</f>
        <v>ส่งแล้ว</v>
      </c>
      <c r="AO85" s="5" t="str">
        <f>IF(_xlfn.XLOOKUP(Table1[[#This Row],[email]],แบบฝึก_52[Email],แบบฝึก_52[Completion time],0)&lt;&gt;0,"ส่งแล้ว","ยังไม่ส่ง")</f>
        <v>ส่งแล้ว</v>
      </c>
      <c r="AP85" s="5">
        <f>_xlfn.XLOOKUP(Table1[[#This Row],[email]],ท้ายบท_5[Email],ท้ายบท_5[Total points],"ยังไม่ส่ง")</f>
        <v>14</v>
      </c>
      <c r="AQ85" s="5">
        <f>_xlfn.XLOOKUP(Table1[[#This Row],[email]],Quiz_5[Email],Quiz_5[Total points],"ยังไม่ส่ง")</f>
        <v>6</v>
      </c>
      <c r="AR85" s="37"/>
      <c r="AS85" s="4" t="str">
        <f>IF(M85&lt;10,"ยังไม่ซ่อม",IF(Table1[[#This Row],[ซ่อมแล้วกลางภาค]]="ซ่อมแล้ว","ซ่อมแล้ว","ไม่ต้องซ่อม"))</f>
        <v>ไม่ต้องซ่อม</v>
      </c>
      <c r="BN85"/>
      <c r="BO85"/>
      <c r="BP85"/>
      <c r="BQ85"/>
    </row>
    <row r="86" spans="1:69" ht="19.5" x14ac:dyDescent="0.4">
      <c r="A86" s="21">
        <v>85</v>
      </c>
      <c r="B86" s="4">
        <v>3</v>
      </c>
      <c r="C86" s="4">
        <v>19</v>
      </c>
      <c r="D86" s="4" t="s">
        <v>32600</v>
      </c>
      <c r="E86" s="4" t="s">
        <v>32396</v>
      </c>
      <c r="F86" s="4" t="s">
        <v>32601</v>
      </c>
      <c r="G86" s="4" t="s">
        <v>32602</v>
      </c>
      <c r="H86" s="4" t="s">
        <v>3188</v>
      </c>
      <c r="I86" s="24">
        <f>ROUND(COUNTIF(Table1[[#This Row],[กิจกรรม 1.1]:[ท้ายบท 1]],"&lt;&gt;ยังไม่ส่ง")*2+IF(Table1[[#This Row],[Quiz 1]]&lt;&gt;"ยังไม่ส่ง",Table1[[#This Row],[Quiz 1]]*2/10,0),0)</f>
        <v>10</v>
      </c>
      <c r="J86" s="24">
        <f>ROUND(COUNTIF(Table1[[#This Row],[แบบฝึก 2.1]:[ท้ายบท 2]],"&lt;&gt;ยังไม่ส่ง")*8/3+IF(Table1[[#This Row],[Quiz 2]]&lt;&gt;"ยังไม่ส่ง",Table1[[#This Row],[Quiz 2]]*2/10,0),0)</f>
        <v>10</v>
      </c>
      <c r="K86" s="24">
        <f>ROUND(COUNTIF(Table1[[#This Row],[แบบฝึก 3.1]:[ท้ายบท 3]],"&lt;&gt;ยังไม่ส่ง")*3/2+IF(Table1[[#This Row],[Quiz 3]]&lt;&gt;"ยังไม่ส่ง",Table1[[#This Row],[Quiz 3]]*2/10,0),0)</f>
        <v>3</v>
      </c>
      <c r="L86" s="12">
        <f>Table1[[#This Row],[บท 1 '[10']]]+Table1[[#This Row],[บท 2 '[10']]]+Table1[[#This Row],[บท 3 '[5']]]</f>
        <v>23</v>
      </c>
      <c r="M86" s="12">
        <f>IF(Table1[[#This Row],[ซ่อมแล้วกลางภาค]]="ซ่อมแล้ว",10,Table1[[#This Row],[MID '[20']2]])</f>
        <v>15</v>
      </c>
      <c r="N86" s="28">
        <f>ROUND(COUNTIF(Table1[[#This Row],[แบบฝึก 4.1]:[ท้ายบท 4]],"&lt;&gt;ยังไม่ส่ง")*8/2+IF(Table1[[#This Row],[Quiz 4]]&lt;&gt;"ยังไม่ส่ง",Table1[[#This Row],[Quiz 4]]*2/10,0),0)</f>
        <v>2</v>
      </c>
      <c r="O86" s="12">
        <v>5</v>
      </c>
      <c r="P86" s="12">
        <f>ROUND(COUNTIF(Table1[[#This Row],[แบบฝึก 5.1]:[ท้ายบท 5]],"&lt;&gt;ยังไม่ส่ง")*8/3+IF(Table1[[#This Row],[Quiz 5]]&lt;&gt;"ยังไม่ส่ง",Table1[[#This Row],[Quiz 5]]*2/10,0),0)</f>
        <v>5</v>
      </c>
      <c r="Q86" s="12">
        <f>Table1[[#This Row],[บท 4 '[10']]]+Table1[[#This Row],[นำเสนอ '[5']]]+Table1[[#This Row],[บท 5 '[10']]]</f>
        <v>12</v>
      </c>
      <c r="R86" s="12">
        <f>Table1[[#This Row],[ก่อนกลางภาค '[25']]]+Table1[[#This Row],[กลางภาค '[20']]]+Table1[[#This Row],[หลังกลางภาค '[25']]]</f>
        <v>50</v>
      </c>
      <c r="S86" s="12"/>
      <c r="T86" s="12">
        <f>Table1[[#This Row],[ปลายภาค '[30']]]+Table1[[#This Row],[ก่อนปลายภาค '[70']]]</f>
        <v>50</v>
      </c>
      <c r="U86" s="11">
        <f t="shared" si="1"/>
        <v>1</v>
      </c>
      <c r="V86" s="5" t="str">
        <f>IF(_xlfn.XLOOKUP(Table1[[#This Row],[email]],กิจกรรม_11[Email],กิจกรรม_11[Completion time],0)&lt;&gt;0,"ส่งแล้ว","ยังไม่ส่ง")</f>
        <v>ส่งแล้ว</v>
      </c>
      <c r="W86" s="5" t="str">
        <f>IF(_xlfn.XLOOKUP(Table1[[#This Row],[email]],แบบฝึก_11[Email],แบบฝึก_11[Completion time],0)&lt;&gt;0,"ส่งแล้ว","ยังไม่ส่ง")</f>
        <v>ส่งแล้ว</v>
      </c>
      <c r="X86" s="5" t="str">
        <f>IF(_xlfn.XLOOKUP(Table1[[#This Row],[email]],แบบฝึก_12[Email],แบบฝึก_12[Completion time],0)&lt;&gt;0,"ส่งแล้ว","ยังไม่ส่ง")</f>
        <v>ส่งแล้ว</v>
      </c>
      <c r="Y86" s="5">
        <f>_xlfn.XLOOKUP(Table1[[#This Row],[email]],ท้ายบท_1[Email],ท้ายบท_1[Total points],"ยังไม่ส่ง")</f>
        <v>22</v>
      </c>
      <c r="Z86" s="4">
        <f>_xlfn.XLOOKUP(Table1[[#This Row],[email]],Quiz_1[Email],Quiz_1[Total points],"ยังไม่ส่ง")</f>
        <v>10</v>
      </c>
      <c r="AA86" s="5" t="str">
        <f>IF(_xlfn.XLOOKUP(Table1[[#This Row],[email]],แบบฝึก_21[Email],แบบฝึก_21[Completion time],0)&lt;&gt;0,"ส่งแล้ว","ยังไม่ส่ง")</f>
        <v>ส่งแล้ว</v>
      </c>
      <c r="AB86" s="5" t="str">
        <f>IF(_xlfn.XLOOKUP(Table1[[#This Row],[email]],แบบฝึก_22[Email],แบบฝึก_22[Completion time],0)&lt;&gt;0,"ส่งแล้ว","ยังไม่ส่ง")</f>
        <v>ส่งแล้ว</v>
      </c>
      <c r="AC86" s="5">
        <f>_xlfn.XLOOKUP(Table1[[#This Row],[email]],ท้ายบท_2[Email],ท้ายบท_2[Total points],"ยังไม่ส่ง")</f>
        <v>12</v>
      </c>
      <c r="AD86" s="5">
        <f>_xlfn.XLOOKUP(Table1[[#This Row],[email]],Quiz_2[Email],Quiz_2[Total points],"ยังไม่ส่ง")</f>
        <v>8</v>
      </c>
      <c r="AE86" s="5" t="str">
        <f>IF(_xlfn.XLOOKUP(Table1[[#This Row],[email]],แบบฝึก_31[Email],แบบฝึก_31[Completion time],0)&lt;&gt;0,"ส่งแล้ว","ยังไม่ส่ง")</f>
        <v>ยังไม่ส่ง</v>
      </c>
      <c r="AF86" s="5">
        <f>_xlfn.XLOOKUP(Table1[[#This Row],[email]],ท้ายบท_3[Email],ท้ายบท_3[Total points],"ยังไม่ส่ง")</f>
        <v>11</v>
      </c>
      <c r="AG86" s="5">
        <f>_xlfn.XLOOKUP(Table1[[#This Row],[email]],Quiz_3[Email],Quiz_3[Total points],"ยังไม่ส่ง")</f>
        <v>8</v>
      </c>
      <c r="AH86" s="12">
        <v>20</v>
      </c>
      <c r="AI86" s="14">
        <v>10</v>
      </c>
      <c r="AJ86" s="12">
        <f>ROUND((Table1[[#This Row],[mid '[20']]]+Table1[[#This Row],[mid '[10']]])/2,0)</f>
        <v>15</v>
      </c>
      <c r="AK86" s="5" t="str">
        <f>IF(_xlfn.XLOOKUP(Table1[[#This Row],[email]],แบบฝึก_41[Email],แบบฝึก_41[Completion time],0)&lt;&gt;0,"ส่งแล้ว","ยังไม่ส่ง")</f>
        <v>ยังไม่ส่ง</v>
      </c>
      <c r="AL86" s="5" t="str">
        <f>IF(_xlfn.XLOOKUP(Table1[[#This Row],[email]],ท้ายบท_4[Email],ท้ายบท_4[Total points],"ยังไม่ส่ง")&lt;&gt;0,"ส่งแล้ว","ยังไม่ส่ง")</f>
        <v>ยังไม่ส่ง</v>
      </c>
      <c r="AM86" s="5">
        <f>_xlfn.XLOOKUP(Table1[[#This Row],[email]],Quiz_4[Email],Quiz_4[Total points],"ยังไม่ส่ง")</f>
        <v>8</v>
      </c>
      <c r="AN86" s="5" t="str">
        <f>IF(_xlfn.XLOOKUP(Table1[[#This Row],[email]],แบบฝึก_51[Email],แบบฝึก_51[Completion time],0)&lt;&gt;0,"ส่งแล้ว","ยังไม่ส่ง")</f>
        <v>ส่งแล้ว</v>
      </c>
      <c r="AO86" s="5" t="str">
        <f>IF(_xlfn.XLOOKUP(Table1[[#This Row],[email]],แบบฝึก_52[Email],แบบฝึก_52[Completion time],0)&lt;&gt;0,"ส่งแล้ว","ยังไม่ส่ง")</f>
        <v>ส่งแล้ว</v>
      </c>
      <c r="AP86" s="5" t="str">
        <f>_xlfn.XLOOKUP(Table1[[#This Row],[email]],ท้ายบท_5[Email],ท้ายบท_5[Total points],"ยังไม่ส่ง")</f>
        <v>ยังไม่ส่ง</v>
      </c>
      <c r="AQ86" s="5" t="str">
        <f>_xlfn.XLOOKUP(Table1[[#This Row],[email]],Quiz_5[Email],Quiz_5[Total points],"ยังไม่ส่ง")</f>
        <v>ยังไม่ส่ง</v>
      </c>
      <c r="AR86" s="37"/>
      <c r="AS86" s="4" t="str">
        <f>IF(M86&lt;10,"ยังไม่ซ่อม",IF(Table1[[#This Row],[ซ่อมแล้วกลางภาค]]="ซ่อมแล้ว","ซ่อมแล้ว","ไม่ต้องซ่อม"))</f>
        <v>ไม่ต้องซ่อม</v>
      </c>
      <c r="BN86"/>
      <c r="BO86"/>
      <c r="BP86"/>
      <c r="BQ86"/>
    </row>
    <row r="87" spans="1:69" ht="19.5" x14ac:dyDescent="0.4">
      <c r="A87" s="21">
        <v>86</v>
      </c>
      <c r="B87" s="4">
        <v>3</v>
      </c>
      <c r="C87" s="4">
        <v>20</v>
      </c>
      <c r="D87" s="4" t="s">
        <v>32603</v>
      </c>
      <c r="E87" s="4" t="s">
        <v>32396</v>
      </c>
      <c r="F87" s="4" t="s">
        <v>32604</v>
      </c>
      <c r="G87" s="4" t="s">
        <v>32605</v>
      </c>
      <c r="H87" s="4" t="s">
        <v>3163</v>
      </c>
      <c r="I87" s="24">
        <f>ROUND(COUNTIF(Table1[[#This Row],[กิจกรรม 1.1]:[ท้ายบท 1]],"&lt;&gt;ยังไม่ส่ง")*2+IF(Table1[[#This Row],[Quiz 1]]&lt;&gt;"ยังไม่ส่ง",Table1[[#This Row],[Quiz 1]]*2/10,0),0)</f>
        <v>10</v>
      </c>
      <c r="J87" s="24">
        <f>ROUND(COUNTIF(Table1[[#This Row],[แบบฝึก 2.1]:[ท้ายบท 2]],"&lt;&gt;ยังไม่ส่ง")*8/3+IF(Table1[[#This Row],[Quiz 2]]&lt;&gt;"ยังไม่ส่ง",Table1[[#This Row],[Quiz 2]]*2/10,0),0)</f>
        <v>7</v>
      </c>
      <c r="K87" s="24">
        <f>ROUND(COUNTIF(Table1[[#This Row],[แบบฝึก 3.1]:[ท้ายบท 3]],"&lt;&gt;ยังไม่ส่ง")*3/2+IF(Table1[[#This Row],[Quiz 3]]&lt;&gt;"ยังไม่ส่ง",Table1[[#This Row],[Quiz 3]]*2/10,0),0)</f>
        <v>4</v>
      </c>
      <c r="L87" s="12">
        <f>Table1[[#This Row],[บท 1 '[10']]]+Table1[[#This Row],[บท 2 '[10']]]+Table1[[#This Row],[บท 3 '[5']]]</f>
        <v>21</v>
      </c>
      <c r="M87" s="12">
        <f>IF(Table1[[#This Row],[ซ่อมแล้วกลางภาค]]="ซ่อมแล้ว",10,Table1[[#This Row],[MID '[20']2]])</f>
        <v>15</v>
      </c>
      <c r="N87" s="28">
        <f>ROUND(COUNTIF(Table1[[#This Row],[แบบฝึก 4.1]:[ท้ายบท 4]],"&lt;&gt;ยังไม่ส่ง")*8/2+IF(Table1[[#This Row],[Quiz 4]]&lt;&gt;"ยังไม่ส่ง",Table1[[#This Row],[Quiz 4]]*2/10,0),0)</f>
        <v>6</v>
      </c>
      <c r="O87" s="12">
        <v>5</v>
      </c>
      <c r="P87" s="12">
        <f>ROUND(COUNTIF(Table1[[#This Row],[แบบฝึก 5.1]:[ท้ายบท 5]],"&lt;&gt;ยังไม่ส่ง")*8/3+IF(Table1[[#This Row],[Quiz 5]]&lt;&gt;"ยังไม่ส่ง",Table1[[#This Row],[Quiz 5]]*2/10,0),0)</f>
        <v>9</v>
      </c>
      <c r="Q87" s="12">
        <f>Table1[[#This Row],[บท 4 '[10']]]+Table1[[#This Row],[นำเสนอ '[5']]]+Table1[[#This Row],[บท 5 '[10']]]</f>
        <v>20</v>
      </c>
      <c r="R87" s="12">
        <f>Table1[[#This Row],[ก่อนกลางภาค '[25']]]+Table1[[#This Row],[กลางภาค '[20']]]+Table1[[#This Row],[หลังกลางภาค '[25']]]</f>
        <v>56</v>
      </c>
      <c r="S87" s="12"/>
      <c r="T87" s="12">
        <f>Table1[[#This Row],[ปลายภาค '[30']]]+Table1[[#This Row],[ก่อนปลายภาค '[70']]]</f>
        <v>56</v>
      </c>
      <c r="U87" s="11">
        <f t="shared" si="1"/>
        <v>1.5</v>
      </c>
      <c r="V87" s="5" t="str">
        <f>IF(_xlfn.XLOOKUP(Table1[[#This Row],[email]],กิจกรรม_11[Email],กิจกรรม_11[Completion time],0)&lt;&gt;0,"ส่งแล้ว","ยังไม่ส่ง")</f>
        <v>ส่งแล้ว</v>
      </c>
      <c r="W87" s="5" t="str">
        <f>IF(_xlfn.XLOOKUP(Table1[[#This Row],[email]],แบบฝึก_11[Email],แบบฝึก_11[Completion time],0)&lt;&gt;0,"ส่งแล้ว","ยังไม่ส่ง")</f>
        <v>ส่งแล้ว</v>
      </c>
      <c r="X87" s="5" t="str">
        <f>IF(_xlfn.XLOOKUP(Table1[[#This Row],[email]],แบบฝึก_12[Email],แบบฝึก_12[Completion time],0)&lt;&gt;0,"ส่งแล้ว","ยังไม่ส่ง")</f>
        <v>ส่งแล้ว</v>
      </c>
      <c r="Y87" s="5">
        <f>_xlfn.XLOOKUP(Table1[[#This Row],[email]],ท้ายบท_1[Email],ท้ายบท_1[Total points],"ยังไม่ส่ง")</f>
        <v>18</v>
      </c>
      <c r="Z87" s="4">
        <f>_xlfn.XLOOKUP(Table1[[#This Row],[email]],Quiz_1[Email],Quiz_1[Total points],"ยังไม่ส่ง")</f>
        <v>9</v>
      </c>
      <c r="AA87" s="5" t="str">
        <f>IF(_xlfn.XLOOKUP(Table1[[#This Row],[email]],แบบฝึก_21[Email],แบบฝึก_21[Completion time],0)&lt;&gt;0,"ส่งแล้ว","ยังไม่ส่ง")</f>
        <v>ส่งแล้ว</v>
      </c>
      <c r="AB87" s="5" t="str">
        <f>IF(_xlfn.XLOOKUP(Table1[[#This Row],[email]],แบบฝึก_22[Email],แบบฝึก_22[Completion time],0)&lt;&gt;0,"ส่งแล้ว","ยังไม่ส่ง")</f>
        <v>ยังไม่ส่ง</v>
      </c>
      <c r="AC87" s="5">
        <f>_xlfn.XLOOKUP(Table1[[#This Row],[email]],ท้ายบท_2[Email],ท้ายบท_2[Total points],"ยังไม่ส่ง")</f>
        <v>5</v>
      </c>
      <c r="AD87" s="5">
        <f>_xlfn.XLOOKUP(Table1[[#This Row],[email]],Quiz_2[Email],Quiz_2[Total points],"ยังไม่ส่ง")</f>
        <v>9</v>
      </c>
      <c r="AE87" s="5" t="str">
        <f>IF(_xlfn.XLOOKUP(Table1[[#This Row],[email]],แบบฝึก_31[Email],แบบฝึก_31[Completion time],0)&lt;&gt;0,"ส่งแล้ว","ยังไม่ส่ง")</f>
        <v>ส่งแล้ว</v>
      </c>
      <c r="AF87" s="5">
        <f>_xlfn.XLOOKUP(Table1[[#This Row],[email]],ท้ายบท_3[Email],ท้ายบท_3[Total points],"ยังไม่ส่ง")</f>
        <v>9</v>
      </c>
      <c r="AG87" s="5">
        <f>_xlfn.XLOOKUP(Table1[[#This Row],[email]],Quiz_3[Email],Quiz_3[Total points],"ยังไม่ส่ง")</f>
        <v>7</v>
      </c>
      <c r="AH87" s="12">
        <v>19</v>
      </c>
      <c r="AI87" s="14">
        <v>10</v>
      </c>
      <c r="AJ87" s="12">
        <f>ROUND((Table1[[#This Row],[mid '[20']]]+Table1[[#This Row],[mid '[10']]])/2,0)</f>
        <v>15</v>
      </c>
      <c r="AK87" s="5" t="str">
        <f>IF(_xlfn.XLOOKUP(Table1[[#This Row],[email]],แบบฝึก_41[Email],แบบฝึก_41[Completion time],0)&lt;&gt;0,"ส่งแล้ว","ยังไม่ส่ง")</f>
        <v>ยังไม่ส่ง</v>
      </c>
      <c r="AL87" s="5" t="str">
        <f>IF(_xlfn.XLOOKUP(Table1[[#This Row],[email]],ท้ายบท_4[Email],ท้ายบท_4[Total points],"ยังไม่ส่ง")&lt;&gt;0,"ส่งแล้ว","ยังไม่ส่ง")</f>
        <v>ส่งแล้ว</v>
      </c>
      <c r="AM87" s="5">
        <f>_xlfn.XLOOKUP(Table1[[#This Row],[email]],Quiz_4[Email],Quiz_4[Total points],"ยังไม่ส่ง")</f>
        <v>9</v>
      </c>
      <c r="AN87" s="5" t="str">
        <f>IF(_xlfn.XLOOKUP(Table1[[#This Row],[email]],แบบฝึก_51[Email],แบบฝึก_51[Completion time],0)&lt;&gt;0,"ส่งแล้ว","ยังไม่ส่ง")</f>
        <v>ส่งแล้ว</v>
      </c>
      <c r="AO87" s="5" t="str">
        <f>IF(_xlfn.XLOOKUP(Table1[[#This Row],[email]],แบบฝึก_52[Email],แบบฝึก_52[Completion time],0)&lt;&gt;0,"ส่งแล้ว","ยังไม่ส่ง")</f>
        <v>ส่งแล้ว</v>
      </c>
      <c r="AP87" s="5">
        <f>_xlfn.XLOOKUP(Table1[[#This Row],[email]],ท้ายบท_5[Email],ท้ายบท_5[Total points],"ยังไม่ส่ง")</f>
        <v>16</v>
      </c>
      <c r="AQ87" s="5">
        <f>_xlfn.XLOOKUP(Table1[[#This Row],[email]],Quiz_5[Email],Quiz_5[Total points],"ยังไม่ส่ง")</f>
        <v>7</v>
      </c>
      <c r="AR87" s="37"/>
      <c r="AS87" s="4" t="str">
        <f>IF(M87&lt;10,"ยังไม่ซ่อม",IF(Table1[[#This Row],[ซ่อมแล้วกลางภาค]]="ซ่อมแล้ว","ซ่อมแล้ว","ไม่ต้องซ่อม"))</f>
        <v>ไม่ต้องซ่อม</v>
      </c>
      <c r="BN87"/>
      <c r="BO87"/>
      <c r="BP87"/>
      <c r="BQ87"/>
    </row>
    <row r="88" spans="1:69" ht="19.5" x14ac:dyDescent="0.4">
      <c r="A88" s="21">
        <v>87</v>
      </c>
      <c r="B88" s="4">
        <v>3</v>
      </c>
      <c r="C88" s="4">
        <v>21</v>
      </c>
      <c r="D88" s="4" t="s">
        <v>32606</v>
      </c>
      <c r="E88" s="4" t="s">
        <v>32396</v>
      </c>
      <c r="F88" s="4" t="s">
        <v>32607</v>
      </c>
      <c r="G88" s="4" t="s">
        <v>32608</v>
      </c>
      <c r="H88" s="4" t="s">
        <v>3311</v>
      </c>
      <c r="I88" s="24">
        <f>ROUND(COUNTIF(Table1[[#This Row],[กิจกรรม 1.1]:[ท้ายบท 1]],"&lt;&gt;ยังไม่ส่ง")*2+IF(Table1[[#This Row],[Quiz 1]]&lt;&gt;"ยังไม่ส่ง",Table1[[#This Row],[Quiz 1]]*2/10,0),0)</f>
        <v>10</v>
      </c>
      <c r="J88" s="24">
        <f>ROUND(COUNTIF(Table1[[#This Row],[แบบฝึก 2.1]:[ท้ายบท 2]],"&lt;&gt;ยังไม่ส่ง")*8/3+IF(Table1[[#This Row],[Quiz 2]]&lt;&gt;"ยังไม่ส่ง",Table1[[#This Row],[Quiz 2]]*2/10,0),0)</f>
        <v>10</v>
      </c>
      <c r="K88" s="24">
        <f>ROUND(COUNTIF(Table1[[#This Row],[แบบฝึก 3.1]:[ท้ายบท 3]],"&lt;&gt;ยังไม่ส่ง")*3/2+IF(Table1[[#This Row],[Quiz 3]]&lt;&gt;"ยังไม่ส่ง",Table1[[#This Row],[Quiz 3]]*2/10,0),0)</f>
        <v>5</v>
      </c>
      <c r="L88" s="12">
        <f>Table1[[#This Row],[บท 1 '[10']]]+Table1[[#This Row],[บท 2 '[10']]]+Table1[[#This Row],[บท 3 '[5']]]</f>
        <v>25</v>
      </c>
      <c r="M88" s="12">
        <f>IF(Table1[[#This Row],[ซ่อมแล้วกลางภาค]]="ซ่อมแล้ว",10,Table1[[#This Row],[MID '[20']2]])</f>
        <v>14</v>
      </c>
      <c r="N88" s="28">
        <f>ROUND(COUNTIF(Table1[[#This Row],[แบบฝึก 4.1]:[ท้ายบท 4]],"&lt;&gt;ยังไม่ส่ง")*8/2+IF(Table1[[#This Row],[Quiz 4]]&lt;&gt;"ยังไม่ส่ง",Table1[[#This Row],[Quiz 4]]*2/10,0),0)</f>
        <v>6</v>
      </c>
      <c r="O88" s="12">
        <v>5</v>
      </c>
      <c r="P88" s="12">
        <f>ROUND(COUNTIF(Table1[[#This Row],[แบบฝึก 5.1]:[ท้ายบท 5]],"&lt;&gt;ยังไม่ส่ง")*8/3+IF(Table1[[#This Row],[Quiz 5]]&lt;&gt;"ยังไม่ส่ง",Table1[[#This Row],[Quiz 5]]*2/10,0),0)</f>
        <v>9</v>
      </c>
      <c r="Q88" s="12">
        <f>Table1[[#This Row],[บท 4 '[10']]]+Table1[[#This Row],[นำเสนอ '[5']]]+Table1[[#This Row],[บท 5 '[10']]]</f>
        <v>20</v>
      </c>
      <c r="R88" s="12">
        <f>Table1[[#This Row],[ก่อนกลางภาค '[25']]]+Table1[[#This Row],[กลางภาค '[20']]]+Table1[[#This Row],[หลังกลางภาค '[25']]]</f>
        <v>59</v>
      </c>
      <c r="S88" s="12"/>
      <c r="T88" s="12">
        <f>Table1[[#This Row],[ปลายภาค '[30']]]+Table1[[#This Row],[ก่อนปลายภาค '[70']]]</f>
        <v>59</v>
      </c>
      <c r="U88" s="11">
        <f t="shared" si="1"/>
        <v>1.5</v>
      </c>
      <c r="V88" s="5" t="str">
        <f>IF(_xlfn.XLOOKUP(Table1[[#This Row],[email]],กิจกรรม_11[Email],กิจกรรม_11[Completion time],0)&lt;&gt;0,"ส่งแล้ว","ยังไม่ส่ง")</f>
        <v>ส่งแล้ว</v>
      </c>
      <c r="W88" s="5" t="str">
        <f>IF(_xlfn.XLOOKUP(Table1[[#This Row],[email]],แบบฝึก_11[Email],แบบฝึก_11[Completion time],0)&lt;&gt;0,"ส่งแล้ว","ยังไม่ส่ง")</f>
        <v>ส่งแล้ว</v>
      </c>
      <c r="X88" s="5" t="str">
        <f>IF(_xlfn.XLOOKUP(Table1[[#This Row],[email]],แบบฝึก_12[Email],แบบฝึก_12[Completion time],0)&lt;&gt;0,"ส่งแล้ว","ยังไม่ส่ง")</f>
        <v>ส่งแล้ว</v>
      </c>
      <c r="Y88" s="5">
        <f>_xlfn.XLOOKUP(Table1[[#This Row],[email]],ท้ายบท_1[Email],ท้ายบท_1[Total points],"ยังไม่ส่ง")</f>
        <v>17</v>
      </c>
      <c r="Z88" s="4">
        <f>_xlfn.XLOOKUP(Table1[[#This Row],[email]],Quiz_1[Email],Quiz_1[Total points],"ยังไม่ส่ง")</f>
        <v>9</v>
      </c>
      <c r="AA88" s="5" t="str">
        <f>IF(_xlfn.XLOOKUP(Table1[[#This Row],[email]],แบบฝึก_21[Email],แบบฝึก_21[Completion time],0)&lt;&gt;0,"ส่งแล้ว","ยังไม่ส่ง")</f>
        <v>ส่งแล้ว</v>
      </c>
      <c r="AB88" s="5" t="str">
        <f>IF(_xlfn.XLOOKUP(Table1[[#This Row],[email]],แบบฝึก_22[Email],แบบฝึก_22[Completion time],0)&lt;&gt;0,"ส่งแล้ว","ยังไม่ส่ง")</f>
        <v>ส่งแล้ว</v>
      </c>
      <c r="AC88" s="5">
        <f>_xlfn.XLOOKUP(Table1[[#This Row],[email]],ท้ายบท_2[Email],ท้ายบท_2[Total points],"ยังไม่ส่ง")</f>
        <v>12</v>
      </c>
      <c r="AD88" s="5">
        <f>_xlfn.XLOOKUP(Table1[[#This Row],[email]],Quiz_2[Email],Quiz_2[Total points],"ยังไม่ส่ง")</f>
        <v>9</v>
      </c>
      <c r="AE88" s="5" t="str">
        <f>IF(_xlfn.XLOOKUP(Table1[[#This Row],[email]],แบบฝึก_31[Email],แบบฝึก_31[Completion time],0)&lt;&gt;0,"ส่งแล้ว","ยังไม่ส่ง")</f>
        <v>ส่งแล้ว</v>
      </c>
      <c r="AF88" s="5">
        <f>_xlfn.XLOOKUP(Table1[[#This Row],[email]],ท้ายบท_3[Email],ท้ายบท_3[Total points],"ยังไม่ส่ง")</f>
        <v>8</v>
      </c>
      <c r="AG88" s="5">
        <f>_xlfn.XLOOKUP(Table1[[#This Row],[email]],Quiz_3[Email],Quiz_3[Total points],"ยังไม่ส่ง")</f>
        <v>9</v>
      </c>
      <c r="AH88" s="12">
        <v>20</v>
      </c>
      <c r="AI88" s="14">
        <v>8</v>
      </c>
      <c r="AJ88" s="12">
        <f>ROUND((Table1[[#This Row],[mid '[20']]]+Table1[[#This Row],[mid '[10']]])/2,0)</f>
        <v>14</v>
      </c>
      <c r="AK88" s="5" t="str">
        <f>IF(_xlfn.XLOOKUP(Table1[[#This Row],[email]],แบบฝึก_41[Email],แบบฝึก_41[Completion time],0)&lt;&gt;0,"ส่งแล้ว","ยังไม่ส่ง")</f>
        <v>ส่งแล้ว</v>
      </c>
      <c r="AL88" s="5" t="str">
        <f>IF(_xlfn.XLOOKUP(Table1[[#This Row],[email]],ท้ายบท_4[Email],ท้ายบท_4[Total points],"ยังไม่ส่ง")&lt;&gt;0,"ส่งแล้ว","ยังไม่ส่ง")</f>
        <v>ยังไม่ส่ง</v>
      </c>
      <c r="AM88" s="5">
        <f>_xlfn.XLOOKUP(Table1[[#This Row],[email]],Quiz_4[Email],Quiz_4[Total points],"ยังไม่ส่ง")</f>
        <v>8</v>
      </c>
      <c r="AN88" s="5" t="str">
        <f>IF(_xlfn.XLOOKUP(Table1[[#This Row],[email]],แบบฝึก_51[Email],แบบฝึก_51[Completion time],0)&lt;&gt;0,"ส่งแล้ว","ยังไม่ส่ง")</f>
        <v>ส่งแล้ว</v>
      </c>
      <c r="AO88" s="5" t="str">
        <f>IF(_xlfn.XLOOKUP(Table1[[#This Row],[email]],แบบฝึก_52[Email],แบบฝึก_52[Completion time],0)&lt;&gt;0,"ส่งแล้ว","ยังไม่ส่ง")</f>
        <v>ส่งแล้ว</v>
      </c>
      <c r="AP88" s="5">
        <f>_xlfn.XLOOKUP(Table1[[#This Row],[email]],ท้ายบท_5[Email],ท้ายบท_5[Total points],"ยังไม่ส่ง")</f>
        <v>15</v>
      </c>
      <c r="AQ88" s="5">
        <f>_xlfn.XLOOKUP(Table1[[#This Row],[email]],Quiz_5[Email],Quiz_5[Total points],"ยังไม่ส่ง")</f>
        <v>6</v>
      </c>
      <c r="AR88" s="37"/>
      <c r="AS88" s="4" t="str">
        <f>IF(M88&lt;10,"ยังไม่ซ่อม",IF(Table1[[#This Row],[ซ่อมแล้วกลางภาค]]="ซ่อมแล้ว","ซ่อมแล้ว","ไม่ต้องซ่อม"))</f>
        <v>ไม่ต้องซ่อม</v>
      </c>
      <c r="BN88"/>
      <c r="BO88"/>
      <c r="BP88"/>
      <c r="BQ88"/>
    </row>
    <row r="89" spans="1:69" ht="19.5" x14ac:dyDescent="0.4">
      <c r="A89" s="21">
        <v>88</v>
      </c>
      <c r="B89" s="4">
        <v>3</v>
      </c>
      <c r="C89" s="4">
        <v>22</v>
      </c>
      <c r="D89" s="4" t="s">
        <v>32609</v>
      </c>
      <c r="E89" s="4" t="s">
        <v>32396</v>
      </c>
      <c r="F89" s="4" t="s">
        <v>32610</v>
      </c>
      <c r="G89" s="4" t="s">
        <v>32611</v>
      </c>
      <c r="H89" s="4" t="s">
        <v>3237</v>
      </c>
      <c r="I89" s="24">
        <f>ROUND(COUNTIF(Table1[[#This Row],[กิจกรรม 1.1]:[ท้ายบท 1]],"&lt;&gt;ยังไม่ส่ง")*2+IF(Table1[[#This Row],[Quiz 1]]&lt;&gt;"ยังไม่ส่ง",Table1[[#This Row],[Quiz 1]]*2/10,0),0)</f>
        <v>10</v>
      </c>
      <c r="J89" s="24">
        <f>ROUND(COUNTIF(Table1[[#This Row],[แบบฝึก 2.1]:[ท้ายบท 2]],"&lt;&gt;ยังไม่ส่ง")*8/3+IF(Table1[[#This Row],[Quiz 2]]&lt;&gt;"ยังไม่ส่ง",Table1[[#This Row],[Quiz 2]]*2/10,0),0)</f>
        <v>10</v>
      </c>
      <c r="K89" s="24">
        <f>ROUND(COUNTIF(Table1[[#This Row],[แบบฝึก 3.1]:[ท้ายบท 3]],"&lt;&gt;ยังไม่ส่ง")*3/2+IF(Table1[[#This Row],[Quiz 3]]&lt;&gt;"ยังไม่ส่ง",Table1[[#This Row],[Quiz 3]]*2/10,0),0)</f>
        <v>5</v>
      </c>
      <c r="L89" s="12">
        <f>Table1[[#This Row],[บท 1 '[10']]]+Table1[[#This Row],[บท 2 '[10']]]+Table1[[#This Row],[บท 3 '[5']]]</f>
        <v>25</v>
      </c>
      <c r="M89" s="12">
        <f>IF(Table1[[#This Row],[ซ่อมแล้วกลางภาค]]="ซ่อมแล้ว",10,Table1[[#This Row],[MID '[20']2]])</f>
        <v>19</v>
      </c>
      <c r="N89" s="28">
        <f>ROUND(COUNTIF(Table1[[#This Row],[แบบฝึก 4.1]:[ท้ายบท 4]],"&lt;&gt;ยังไม่ส่ง")*8/2+IF(Table1[[#This Row],[Quiz 4]]&lt;&gt;"ยังไม่ส่ง",Table1[[#This Row],[Quiz 4]]*2/10,0),0)</f>
        <v>6</v>
      </c>
      <c r="O89" s="12">
        <v>5</v>
      </c>
      <c r="P89" s="12">
        <f>ROUND(COUNTIF(Table1[[#This Row],[แบบฝึก 5.1]:[ท้ายบท 5]],"&lt;&gt;ยังไม่ส่ง")*8/3+IF(Table1[[#This Row],[Quiz 5]]&lt;&gt;"ยังไม่ส่ง",Table1[[#This Row],[Quiz 5]]*2/10,0),0)</f>
        <v>10</v>
      </c>
      <c r="Q89" s="12">
        <f>Table1[[#This Row],[บท 4 '[10']]]+Table1[[#This Row],[นำเสนอ '[5']]]+Table1[[#This Row],[บท 5 '[10']]]</f>
        <v>21</v>
      </c>
      <c r="R89" s="12">
        <f>Table1[[#This Row],[ก่อนกลางภาค '[25']]]+Table1[[#This Row],[กลางภาค '[20']]]+Table1[[#This Row],[หลังกลางภาค '[25']]]</f>
        <v>65</v>
      </c>
      <c r="S89" s="12"/>
      <c r="T89" s="12">
        <f>Table1[[#This Row],[ปลายภาค '[30']]]+Table1[[#This Row],[ก่อนปลายภาค '[70']]]</f>
        <v>65</v>
      </c>
      <c r="U89" s="11">
        <f t="shared" si="1"/>
        <v>2.5</v>
      </c>
      <c r="V89" s="5" t="str">
        <f>IF(_xlfn.XLOOKUP(Table1[[#This Row],[email]],กิจกรรม_11[Email],กิจกรรม_11[Completion time],0)&lt;&gt;0,"ส่งแล้ว","ยังไม่ส่ง")</f>
        <v>ส่งแล้ว</v>
      </c>
      <c r="W89" s="5" t="str">
        <f>IF(_xlfn.XLOOKUP(Table1[[#This Row],[email]],แบบฝึก_11[Email],แบบฝึก_11[Completion time],0)&lt;&gt;0,"ส่งแล้ว","ยังไม่ส่ง")</f>
        <v>ส่งแล้ว</v>
      </c>
      <c r="X89" s="5" t="str">
        <f>IF(_xlfn.XLOOKUP(Table1[[#This Row],[email]],แบบฝึก_12[Email],แบบฝึก_12[Completion time],0)&lt;&gt;0,"ส่งแล้ว","ยังไม่ส่ง")</f>
        <v>ส่งแล้ว</v>
      </c>
      <c r="Y89" s="5">
        <f>_xlfn.XLOOKUP(Table1[[#This Row],[email]],ท้ายบท_1[Email],ท้ายบท_1[Total points],"ยังไม่ส่ง")</f>
        <v>22</v>
      </c>
      <c r="Z89" s="4">
        <f>_xlfn.XLOOKUP(Table1[[#This Row],[email]],Quiz_1[Email],Quiz_1[Total points],"ยังไม่ส่ง")</f>
        <v>10</v>
      </c>
      <c r="AA89" s="5" t="str">
        <f>IF(_xlfn.XLOOKUP(Table1[[#This Row],[email]],แบบฝึก_21[Email],แบบฝึก_21[Completion time],0)&lt;&gt;0,"ส่งแล้ว","ยังไม่ส่ง")</f>
        <v>ส่งแล้ว</v>
      </c>
      <c r="AB89" s="5" t="str">
        <f>IF(_xlfn.XLOOKUP(Table1[[#This Row],[email]],แบบฝึก_22[Email],แบบฝึก_22[Completion time],0)&lt;&gt;0,"ส่งแล้ว","ยังไม่ส่ง")</f>
        <v>ส่งแล้ว</v>
      </c>
      <c r="AC89" s="5">
        <f>_xlfn.XLOOKUP(Table1[[#This Row],[email]],ท้ายบท_2[Email],ท้ายบท_2[Total points],"ยังไม่ส่ง")</f>
        <v>15</v>
      </c>
      <c r="AD89" s="5">
        <f>_xlfn.XLOOKUP(Table1[[#This Row],[email]],Quiz_2[Email],Quiz_2[Total points],"ยังไม่ส่ง")</f>
        <v>9</v>
      </c>
      <c r="AE89" s="5" t="str">
        <f>IF(_xlfn.XLOOKUP(Table1[[#This Row],[email]],แบบฝึก_31[Email],แบบฝึก_31[Completion time],0)&lt;&gt;0,"ส่งแล้ว","ยังไม่ส่ง")</f>
        <v>ส่งแล้ว</v>
      </c>
      <c r="AF89" s="5">
        <f>_xlfn.XLOOKUP(Table1[[#This Row],[email]],ท้ายบท_3[Email],ท้ายบท_3[Total points],"ยังไม่ส่ง")</f>
        <v>10</v>
      </c>
      <c r="AG89" s="5">
        <f>_xlfn.XLOOKUP(Table1[[#This Row],[email]],Quiz_3[Email],Quiz_3[Total points],"ยังไม่ส่ง")</f>
        <v>9</v>
      </c>
      <c r="AH89" s="12">
        <v>28</v>
      </c>
      <c r="AI89" s="14">
        <v>10</v>
      </c>
      <c r="AJ89" s="12">
        <f>ROUND((Table1[[#This Row],[mid '[20']]]+Table1[[#This Row],[mid '[10']]])/2,0)</f>
        <v>19</v>
      </c>
      <c r="AK89" s="5" t="str">
        <f>IF(_xlfn.XLOOKUP(Table1[[#This Row],[email]],แบบฝึก_41[Email],แบบฝึก_41[Completion time],0)&lt;&gt;0,"ส่งแล้ว","ยังไม่ส่ง")</f>
        <v>ส่งแล้ว</v>
      </c>
      <c r="AL89" s="5" t="str">
        <f>IF(_xlfn.XLOOKUP(Table1[[#This Row],[email]],ท้ายบท_4[Email],ท้ายบท_4[Total points],"ยังไม่ส่ง")&lt;&gt;0,"ส่งแล้ว","ยังไม่ส่ง")</f>
        <v>ยังไม่ส่ง</v>
      </c>
      <c r="AM89" s="5">
        <f>_xlfn.XLOOKUP(Table1[[#This Row],[email]],Quiz_4[Email],Quiz_4[Total points],"ยังไม่ส่ง")</f>
        <v>8</v>
      </c>
      <c r="AN89" s="5" t="str">
        <f>IF(_xlfn.XLOOKUP(Table1[[#This Row],[email]],แบบฝึก_51[Email],แบบฝึก_51[Completion time],0)&lt;&gt;0,"ส่งแล้ว","ยังไม่ส่ง")</f>
        <v>ส่งแล้ว</v>
      </c>
      <c r="AO89" s="5" t="str">
        <f>IF(_xlfn.XLOOKUP(Table1[[#This Row],[email]],แบบฝึก_52[Email],แบบฝึก_52[Completion time],0)&lt;&gt;0,"ส่งแล้ว","ยังไม่ส่ง")</f>
        <v>ส่งแล้ว</v>
      </c>
      <c r="AP89" s="5">
        <f>_xlfn.XLOOKUP(Table1[[#This Row],[email]],ท้ายบท_5[Email],ท้ายบท_5[Total points],"ยังไม่ส่ง")</f>
        <v>15</v>
      </c>
      <c r="AQ89" s="5">
        <f>_xlfn.XLOOKUP(Table1[[#This Row],[email]],Quiz_5[Email],Quiz_5[Total points],"ยังไม่ส่ง")</f>
        <v>8</v>
      </c>
      <c r="AR89" s="37"/>
      <c r="AS89" s="4" t="str">
        <f>IF(M89&lt;10,"ยังไม่ซ่อม",IF(Table1[[#This Row],[ซ่อมแล้วกลางภาค]]="ซ่อมแล้ว","ซ่อมแล้ว","ไม่ต้องซ่อม"))</f>
        <v>ไม่ต้องซ่อม</v>
      </c>
      <c r="BN89"/>
      <c r="BO89"/>
      <c r="BP89"/>
      <c r="BQ89"/>
    </row>
    <row r="90" spans="1:69" ht="19.5" x14ac:dyDescent="0.4">
      <c r="A90" s="21">
        <v>89</v>
      </c>
      <c r="B90" s="4">
        <v>3</v>
      </c>
      <c r="C90" s="4">
        <v>23</v>
      </c>
      <c r="D90" s="4" t="s">
        <v>32612</v>
      </c>
      <c r="E90" s="4" t="s">
        <v>32396</v>
      </c>
      <c r="F90" s="4" t="s">
        <v>32613</v>
      </c>
      <c r="G90" s="4" t="s">
        <v>32614</v>
      </c>
      <c r="H90" s="4" t="s">
        <v>3799</v>
      </c>
      <c r="I90" s="24">
        <f>ROUND(COUNTIF(Table1[[#This Row],[กิจกรรม 1.1]:[ท้ายบท 1]],"&lt;&gt;ยังไม่ส่ง")*2+IF(Table1[[#This Row],[Quiz 1]]&lt;&gt;"ยังไม่ส่ง",Table1[[#This Row],[Quiz 1]]*2/10,0),0)</f>
        <v>10</v>
      </c>
      <c r="J90" s="24">
        <f>ROUND(COUNTIF(Table1[[#This Row],[แบบฝึก 2.1]:[ท้ายบท 2]],"&lt;&gt;ยังไม่ส่ง")*8/3+IF(Table1[[#This Row],[Quiz 2]]&lt;&gt;"ยังไม่ส่ง",Table1[[#This Row],[Quiz 2]]*2/10,0),0)</f>
        <v>10</v>
      </c>
      <c r="K90" s="24">
        <f>ROUND(COUNTIF(Table1[[#This Row],[แบบฝึก 3.1]:[ท้ายบท 3]],"&lt;&gt;ยังไม่ส่ง")*3/2+IF(Table1[[#This Row],[Quiz 3]]&lt;&gt;"ยังไม่ส่ง",Table1[[#This Row],[Quiz 3]]*2/10,0),0)</f>
        <v>4</v>
      </c>
      <c r="L90" s="12">
        <f>Table1[[#This Row],[บท 1 '[10']]]+Table1[[#This Row],[บท 2 '[10']]]+Table1[[#This Row],[บท 3 '[5']]]</f>
        <v>24</v>
      </c>
      <c r="M90" s="12">
        <f>IF(Table1[[#This Row],[ซ่อมแล้วกลางภาค]]="ซ่อมแล้ว",10,Table1[[#This Row],[MID '[20']2]])</f>
        <v>14</v>
      </c>
      <c r="N90" s="28">
        <f>ROUND(COUNTIF(Table1[[#This Row],[แบบฝึก 4.1]:[ท้ายบท 4]],"&lt;&gt;ยังไม่ส่ง")*8/2+IF(Table1[[#This Row],[Quiz 4]]&lt;&gt;"ยังไม่ส่ง",Table1[[#This Row],[Quiz 4]]*2/10,0),0)</f>
        <v>6</v>
      </c>
      <c r="O90" s="12">
        <v>5</v>
      </c>
      <c r="P90" s="12">
        <f>ROUND(COUNTIF(Table1[[#This Row],[แบบฝึก 5.1]:[ท้ายบท 5]],"&lt;&gt;ยังไม่ส่ง")*8/3+IF(Table1[[#This Row],[Quiz 5]]&lt;&gt;"ยังไม่ส่ง",Table1[[#This Row],[Quiz 5]]*2/10,0),0)</f>
        <v>9</v>
      </c>
      <c r="Q90" s="12">
        <f>Table1[[#This Row],[บท 4 '[10']]]+Table1[[#This Row],[นำเสนอ '[5']]]+Table1[[#This Row],[บท 5 '[10']]]</f>
        <v>20</v>
      </c>
      <c r="R90" s="12">
        <f>Table1[[#This Row],[ก่อนกลางภาค '[25']]]+Table1[[#This Row],[กลางภาค '[20']]]+Table1[[#This Row],[หลังกลางภาค '[25']]]</f>
        <v>58</v>
      </c>
      <c r="S90" s="12"/>
      <c r="T90" s="12">
        <f>Table1[[#This Row],[ปลายภาค '[30']]]+Table1[[#This Row],[ก่อนปลายภาค '[70']]]</f>
        <v>58</v>
      </c>
      <c r="U90" s="11">
        <f t="shared" si="1"/>
        <v>1.5</v>
      </c>
      <c r="V90" s="5" t="str">
        <f>IF(_xlfn.XLOOKUP(Table1[[#This Row],[email]],กิจกรรม_11[Email],กิจกรรม_11[Completion time],0)&lt;&gt;0,"ส่งแล้ว","ยังไม่ส่ง")</f>
        <v>ส่งแล้ว</v>
      </c>
      <c r="W90" s="5" t="str">
        <f>IF(_xlfn.XLOOKUP(Table1[[#This Row],[email]],แบบฝึก_11[Email],แบบฝึก_11[Completion time],0)&lt;&gt;0,"ส่งแล้ว","ยังไม่ส่ง")</f>
        <v>ส่งแล้ว</v>
      </c>
      <c r="X90" s="5" t="str">
        <f>IF(_xlfn.XLOOKUP(Table1[[#This Row],[email]],แบบฝึก_12[Email],แบบฝึก_12[Completion time],0)&lt;&gt;0,"ส่งแล้ว","ยังไม่ส่ง")</f>
        <v>ส่งแล้ว</v>
      </c>
      <c r="Y90" s="5">
        <f>_xlfn.XLOOKUP(Table1[[#This Row],[email]],ท้ายบท_1[Email],ท้ายบท_1[Total points],"ยังไม่ส่ง")</f>
        <v>22</v>
      </c>
      <c r="Z90" s="4">
        <f>_xlfn.XLOOKUP(Table1[[#This Row],[email]],Quiz_1[Email],Quiz_1[Total points],"ยังไม่ส่ง")</f>
        <v>9</v>
      </c>
      <c r="AA90" s="5" t="str">
        <f>IF(_xlfn.XLOOKUP(Table1[[#This Row],[email]],แบบฝึก_21[Email],แบบฝึก_21[Completion time],0)&lt;&gt;0,"ส่งแล้ว","ยังไม่ส่ง")</f>
        <v>ส่งแล้ว</v>
      </c>
      <c r="AB90" s="5" t="str">
        <f>IF(_xlfn.XLOOKUP(Table1[[#This Row],[email]],แบบฝึก_22[Email],แบบฝึก_22[Completion time],0)&lt;&gt;0,"ส่งแล้ว","ยังไม่ส่ง")</f>
        <v>ส่งแล้ว</v>
      </c>
      <c r="AC90" s="5">
        <f>_xlfn.XLOOKUP(Table1[[#This Row],[email]],ท้ายบท_2[Email],ท้ายบท_2[Total points],"ยังไม่ส่ง")</f>
        <v>12</v>
      </c>
      <c r="AD90" s="5">
        <f>_xlfn.XLOOKUP(Table1[[#This Row],[email]],Quiz_2[Email],Quiz_2[Total points],"ยังไม่ส่ง")</f>
        <v>9</v>
      </c>
      <c r="AE90" s="5" t="str">
        <f>IF(_xlfn.XLOOKUP(Table1[[#This Row],[email]],แบบฝึก_31[Email],แบบฝึก_31[Completion time],0)&lt;&gt;0,"ส่งแล้ว","ยังไม่ส่ง")</f>
        <v>ส่งแล้ว</v>
      </c>
      <c r="AF90" s="5">
        <f>_xlfn.XLOOKUP(Table1[[#This Row],[email]],ท้ายบท_3[Email],ท้ายบท_3[Total points],"ยังไม่ส่ง")</f>
        <v>11</v>
      </c>
      <c r="AG90" s="5">
        <f>_xlfn.XLOOKUP(Table1[[#This Row],[email]],Quiz_3[Email],Quiz_3[Total points],"ยังไม่ส่ง")</f>
        <v>7</v>
      </c>
      <c r="AH90" s="12">
        <v>22</v>
      </c>
      <c r="AI90" s="14">
        <v>6</v>
      </c>
      <c r="AJ90" s="12">
        <f>ROUND((Table1[[#This Row],[mid '[20']]]+Table1[[#This Row],[mid '[10']]])/2,0)</f>
        <v>14</v>
      </c>
      <c r="AK90" s="5" t="str">
        <f>IF(_xlfn.XLOOKUP(Table1[[#This Row],[email]],แบบฝึก_41[Email],แบบฝึก_41[Completion time],0)&lt;&gt;0,"ส่งแล้ว","ยังไม่ส่ง")</f>
        <v>ส่งแล้ว</v>
      </c>
      <c r="AL90" s="5" t="str">
        <f>IF(_xlfn.XLOOKUP(Table1[[#This Row],[email]],ท้ายบท_4[Email],ท้ายบท_4[Total points],"ยังไม่ส่ง")&lt;&gt;0,"ส่งแล้ว","ยังไม่ส่ง")</f>
        <v>ยังไม่ส่ง</v>
      </c>
      <c r="AM90" s="5">
        <f>_xlfn.XLOOKUP(Table1[[#This Row],[email]],Quiz_4[Email],Quiz_4[Total points],"ยังไม่ส่ง")</f>
        <v>9</v>
      </c>
      <c r="AN90" s="5" t="str">
        <f>IF(_xlfn.XLOOKUP(Table1[[#This Row],[email]],แบบฝึก_51[Email],แบบฝึก_51[Completion time],0)&lt;&gt;0,"ส่งแล้ว","ยังไม่ส่ง")</f>
        <v>ส่งแล้ว</v>
      </c>
      <c r="AO90" s="5" t="str">
        <f>IF(_xlfn.XLOOKUP(Table1[[#This Row],[email]],แบบฝึก_52[Email],แบบฝึก_52[Completion time],0)&lt;&gt;0,"ส่งแล้ว","ยังไม่ส่ง")</f>
        <v>ส่งแล้ว</v>
      </c>
      <c r="AP90" s="5">
        <f>_xlfn.XLOOKUP(Table1[[#This Row],[email]],ท้ายบท_5[Email],ท้ายบท_5[Total points],"ยังไม่ส่ง")</f>
        <v>15</v>
      </c>
      <c r="AQ90" s="5">
        <f>_xlfn.XLOOKUP(Table1[[#This Row],[email]],Quiz_5[Email],Quiz_5[Total points],"ยังไม่ส่ง")</f>
        <v>5</v>
      </c>
      <c r="AR90" s="37"/>
      <c r="AS90" s="4" t="str">
        <f>IF(M90&lt;10,"ยังไม่ซ่อม",IF(Table1[[#This Row],[ซ่อมแล้วกลางภาค]]="ซ่อมแล้ว","ซ่อมแล้ว","ไม่ต้องซ่อม"))</f>
        <v>ไม่ต้องซ่อม</v>
      </c>
      <c r="BN90"/>
      <c r="BO90"/>
      <c r="BP90"/>
      <c r="BQ90"/>
    </row>
    <row r="91" spans="1:69" ht="19.5" x14ac:dyDescent="0.4">
      <c r="A91" s="21">
        <v>90</v>
      </c>
      <c r="B91" s="4">
        <v>3</v>
      </c>
      <c r="C91" s="4">
        <v>24</v>
      </c>
      <c r="D91" s="4" t="s">
        <v>32615</v>
      </c>
      <c r="E91" s="4" t="s">
        <v>32396</v>
      </c>
      <c r="F91" s="4" t="s">
        <v>32616</v>
      </c>
      <c r="G91" s="4" t="s">
        <v>32617</v>
      </c>
      <c r="H91" s="4" t="s">
        <v>1964</v>
      </c>
      <c r="I91" s="24">
        <f>ROUND(COUNTIF(Table1[[#This Row],[กิจกรรม 1.1]:[ท้ายบท 1]],"&lt;&gt;ยังไม่ส่ง")*2+IF(Table1[[#This Row],[Quiz 1]]&lt;&gt;"ยังไม่ส่ง",Table1[[#This Row],[Quiz 1]]*2/10,0),0)</f>
        <v>8</v>
      </c>
      <c r="J91" s="24">
        <f>ROUND(COUNTIF(Table1[[#This Row],[แบบฝึก 2.1]:[ท้ายบท 2]],"&lt;&gt;ยังไม่ส่ง")*8/3+IF(Table1[[#This Row],[Quiz 2]]&lt;&gt;"ยังไม่ส่ง",Table1[[#This Row],[Quiz 2]]*2/10,0),0)</f>
        <v>10</v>
      </c>
      <c r="K91" s="24">
        <f>ROUND(COUNTIF(Table1[[#This Row],[แบบฝึก 3.1]:[ท้ายบท 3]],"&lt;&gt;ยังไม่ส่ง")*3/2+IF(Table1[[#This Row],[Quiz 3]]&lt;&gt;"ยังไม่ส่ง",Table1[[#This Row],[Quiz 3]]*2/10,0),0)</f>
        <v>3</v>
      </c>
      <c r="L91" s="12">
        <f>Table1[[#This Row],[บท 1 '[10']]]+Table1[[#This Row],[บท 2 '[10']]]+Table1[[#This Row],[บท 3 '[5']]]</f>
        <v>21</v>
      </c>
      <c r="M91" s="12">
        <f>IF(Table1[[#This Row],[ซ่อมแล้วกลางภาค]]="ซ่อมแล้ว",10,Table1[[#This Row],[MID '[20']2]])</f>
        <v>14</v>
      </c>
      <c r="N91" s="28">
        <f>ROUND(COUNTIF(Table1[[#This Row],[แบบฝึก 4.1]:[ท้ายบท 4]],"&lt;&gt;ยังไม่ส่ง")*8/2+IF(Table1[[#This Row],[Quiz 4]]&lt;&gt;"ยังไม่ส่ง",Table1[[#This Row],[Quiz 4]]*2/10,0),0)</f>
        <v>6</v>
      </c>
      <c r="O91" s="12">
        <v>5</v>
      </c>
      <c r="P91" s="12">
        <f>ROUND(COUNTIF(Table1[[#This Row],[แบบฝึก 5.1]:[ท้ายบท 5]],"&lt;&gt;ยังไม่ส่ง")*8/3+IF(Table1[[#This Row],[Quiz 5]]&lt;&gt;"ยังไม่ส่ง",Table1[[#This Row],[Quiz 5]]*2/10,0),0)</f>
        <v>3</v>
      </c>
      <c r="Q91" s="12">
        <f>Table1[[#This Row],[บท 4 '[10']]]+Table1[[#This Row],[นำเสนอ '[5']]]+Table1[[#This Row],[บท 5 '[10']]]</f>
        <v>14</v>
      </c>
      <c r="R91" s="12">
        <f>Table1[[#This Row],[ก่อนกลางภาค '[25']]]+Table1[[#This Row],[กลางภาค '[20']]]+Table1[[#This Row],[หลังกลางภาค '[25']]]</f>
        <v>49</v>
      </c>
      <c r="S91" s="12"/>
      <c r="T91" s="12">
        <f>Table1[[#This Row],[ปลายภาค '[30']]]+Table1[[#This Row],[ก่อนปลายภาค '[70']]]</f>
        <v>49</v>
      </c>
      <c r="U91" s="11">
        <f t="shared" si="1"/>
        <v>0</v>
      </c>
      <c r="V91" s="5" t="str">
        <f>IF(_xlfn.XLOOKUP(Table1[[#This Row],[email]],กิจกรรม_11[Email],กิจกรรม_11[Completion time],0)&lt;&gt;0,"ส่งแล้ว","ยังไม่ส่ง")</f>
        <v>ส่งแล้ว</v>
      </c>
      <c r="W91" s="5" t="str">
        <f>IF(_xlfn.XLOOKUP(Table1[[#This Row],[email]],แบบฝึก_11[Email],แบบฝึก_11[Completion time],0)&lt;&gt;0,"ส่งแล้ว","ยังไม่ส่ง")</f>
        <v>ส่งแล้ว</v>
      </c>
      <c r="X91" s="5" t="str">
        <f>IF(_xlfn.XLOOKUP(Table1[[#This Row],[email]],แบบฝึก_12[Email],แบบฝึก_12[Completion time],0)&lt;&gt;0,"ส่งแล้ว","ยังไม่ส่ง")</f>
        <v>ส่งแล้ว</v>
      </c>
      <c r="Y91" s="5">
        <f>_xlfn.XLOOKUP(Table1[[#This Row],[email]],ท้ายบท_1[Email],ท้ายบท_1[Total points],"ยังไม่ส่ง")</f>
        <v>20</v>
      </c>
      <c r="Z91" s="4" t="str">
        <f>_xlfn.XLOOKUP(Table1[[#This Row],[email]],Quiz_1[Email],Quiz_1[Total points],"ยังไม่ส่ง")</f>
        <v>ยังไม่ส่ง</v>
      </c>
      <c r="AA91" s="5" t="str">
        <f>IF(_xlfn.XLOOKUP(Table1[[#This Row],[email]],แบบฝึก_21[Email],แบบฝึก_21[Completion time],0)&lt;&gt;0,"ส่งแล้ว","ยังไม่ส่ง")</f>
        <v>ส่งแล้ว</v>
      </c>
      <c r="AB91" s="5" t="str">
        <f>IF(_xlfn.XLOOKUP(Table1[[#This Row],[email]],แบบฝึก_22[Email],แบบฝึก_22[Completion time],0)&lt;&gt;0,"ส่งแล้ว","ยังไม่ส่ง")</f>
        <v>ส่งแล้ว</v>
      </c>
      <c r="AC91" s="5">
        <f>_xlfn.XLOOKUP(Table1[[#This Row],[email]],ท้ายบท_2[Email],ท้ายบท_2[Total points],"ยังไม่ส่ง")</f>
        <v>13</v>
      </c>
      <c r="AD91" s="5">
        <f>_xlfn.XLOOKUP(Table1[[#This Row],[email]],Quiz_2[Email],Quiz_2[Total points],"ยังไม่ส่ง")</f>
        <v>8</v>
      </c>
      <c r="AE91" s="5" t="str">
        <f>IF(_xlfn.XLOOKUP(Table1[[#This Row],[email]],แบบฝึก_31[Email],แบบฝึก_31[Completion time],0)&lt;&gt;0,"ส่งแล้ว","ยังไม่ส่ง")</f>
        <v>ส่งแล้ว</v>
      </c>
      <c r="AF91" s="5" t="str">
        <f>_xlfn.XLOOKUP(Table1[[#This Row],[email]],ท้ายบท_3[Email],ท้ายบท_3[Total points],"ยังไม่ส่ง")</f>
        <v>ยังไม่ส่ง</v>
      </c>
      <c r="AG91" s="5">
        <f>_xlfn.XLOOKUP(Table1[[#This Row],[email]],Quiz_3[Email],Quiz_3[Total points],"ยังไม่ส่ง")</f>
        <v>8</v>
      </c>
      <c r="AH91" s="12">
        <v>20</v>
      </c>
      <c r="AI91" s="14">
        <v>8</v>
      </c>
      <c r="AJ91" s="12">
        <f>ROUND((Table1[[#This Row],[mid '[20']]]+Table1[[#This Row],[mid '[10']]])/2,0)</f>
        <v>14</v>
      </c>
      <c r="AK91" s="5" t="str">
        <f>IF(_xlfn.XLOOKUP(Table1[[#This Row],[email]],แบบฝึก_41[Email],แบบฝึก_41[Completion time],0)&lt;&gt;0,"ส่งแล้ว","ยังไม่ส่ง")</f>
        <v>ยังไม่ส่ง</v>
      </c>
      <c r="AL91" s="5" t="str">
        <f>IF(_xlfn.XLOOKUP(Table1[[#This Row],[email]],ท้ายบท_4[Email],ท้ายบท_4[Total points],"ยังไม่ส่ง")&lt;&gt;0,"ส่งแล้ว","ยังไม่ส่ง")</f>
        <v>ส่งแล้ว</v>
      </c>
      <c r="AM91" s="5">
        <f>_xlfn.XLOOKUP(Table1[[#This Row],[email]],Quiz_4[Email],Quiz_4[Total points],"ยังไม่ส่ง")</f>
        <v>8</v>
      </c>
      <c r="AN91" s="5" t="str">
        <f>IF(_xlfn.XLOOKUP(Table1[[#This Row],[email]],แบบฝึก_51[Email],แบบฝึก_51[Completion time],0)&lt;&gt;0,"ส่งแล้ว","ยังไม่ส่ง")</f>
        <v>ส่งแล้ว</v>
      </c>
      <c r="AO91" s="5" t="str">
        <f>IF(_xlfn.XLOOKUP(Table1[[#This Row],[email]],แบบฝึก_52[Email],แบบฝึก_52[Completion time],0)&lt;&gt;0,"ส่งแล้ว","ยังไม่ส่ง")</f>
        <v>ยังไม่ส่ง</v>
      </c>
      <c r="AP91" s="5" t="str">
        <f>_xlfn.XLOOKUP(Table1[[#This Row],[email]],ท้ายบท_5[Email],ท้ายบท_5[Total points],"ยังไม่ส่ง")</f>
        <v>ยังไม่ส่ง</v>
      </c>
      <c r="AQ91" s="5" t="str">
        <f>_xlfn.XLOOKUP(Table1[[#This Row],[email]],Quiz_5[Email],Quiz_5[Total points],"ยังไม่ส่ง")</f>
        <v>ยังไม่ส่ง</v>
      </c>
      <c r="AR91" s="37"/>
      <c r="AS91" s="4" t="str">
        <f>IF(M91&lt;10,"ยังไม่ซ่อม",IF(Table1[[#This Row],[ซ่อมแล้วกลางภาค]]="ซ่อมแล้ว","ซ่อมแล้ว","ไม่ต้องซ่อม"))</f>
        <v>ไม่ต้องซ่อม</v>
      </c>
      <c r="BN91"/>
      <c r="BO91"/>
      <c r="BP91"/>
      <c r="BQ91"/>
    </row>
    <row r="92" spans="1:69" ht="19.5" x14ac:dyDescent="0.4">
      <c r="A92" s="21">
        <v>91</v>
      </c>
      <c r="B92" s="4">
        <v>3</v>
      </c>
      <c r="C92" s="4">
        <v>25</v>
      </c>
      <c r="D92" s="4" t="s">
        <v>32618</v>
      </c>
      <c r="E92" s="4" t="s">
        <v>32396</v>
      </c>
      <c r="F92" s="4" t="s">
        <v>32619</v>
      </c>
      <c r="G92" s="4" t="s">
        <v>32620</v>
      </c>
      <c r="H92" s="4" t="s">
        <v>3273</v>
      </c>
      <c r="I92" s="24">
        <f>ROUND(COUNTIF(Table1[[#This Row],[กิจกรรม 1.1]:[ท้ายบท 1]],"&lt;&gt;ยังไม่ส่ง")*2+IF(Table1[[#This Row],[Quiz 1]]&lt;&gt;"ยังไม่ส่ง",Table1[[#This Row],[Quiz 1]]*2/10,0),0)</f>
        <v>10</v>
      </c>
      <c r="J92" s="24">
        <f>ROUND(COUNTIF(Table1[[#This Row],[แบบฝึก 2.1]:[ท้ายบท 2]],"&lt;&gt;ยังไม่ส่ง")*8/3+IF(Table1[[#This Row],[Quiz 2]]&lt;&gt;"ยังไม่ส่ง",Table1[[#This Row],[Quiz 2]]*2/10,0),0)</f>
        <v>10</v>
      </c>
      <c r="K92" s="24">
        <f>ROUND(COUNTIF(Table1[[#This Row],[แบบฝึก 3.1]:[ท้ายบท 3]],"&lt;&gt;ยังไม่ส่ง")*3/2+IF(Table1[[#This Row],[Quiz 3]]&lt;&gt;"ยังไม่ส่ง",Table1[[#This Row],[Quiz 3]]*2/10,0),0)</f>
        <v>4</v>
      </c>
      <c r="L92" s="12">
        <f>Table1[[#This Row],[บท 1 '[10']]]+Table1[[#This Row],[บท 2 '[10']]]+Table1[[#This Row],[บท 3 '[5']]]</f>
        <v>24</v>
      </c>
      <c r="M92" s="12">
        <f>IF(Table1[[#This Row],[ซ่อมแล้วกลางภาค]]="ซ่อมแล้ว",10,Table1[[#This Row],[MID '[20']2]])</f>
        <v>11</v>
      </c>
      <c r="N92" s="28">
        <f>ROUND(COUNTIF(Table1[[#This Row],[แบบฝึก 4.1]:[ท้ายบท 4]],"&lt;&gt;ยังไม่ส่ง")*8/2+IF(Table1[[#This Row],[Quiz 4]]&lt;&gt;"ยังไม่ส่ง",Table1[[#This Row],[Quiz 4]]*2/10,0),0)</f>
        <v>10</v>
      </c>
      <c r="O92" s="12">
        <v>5</v>
      </c>
      <c r="P92" s="12">
        <f>ROUND(COUNTIF(Table1[[#This Row],[แบบฝึก 5.1]:[ท้ายบท 5]],"&lt;&gt;ยังไม่ส่ง")*8/3+IF(Table1[[#This Row],[Quiz 5]]&lt;&gt;"ยังไม่ส่ง",Table1[[#This Row],[Quiz 5]]*2/10,0),0)</f>
        <v>3</v>
      </c>
      <c r="Q92" s="12">
        <f>Table1[[#This Row],[บท 4 '[10']]]+Table1[[#This Row],[นำเสนอ '[5']]]+Table1[[#This Row],[บท 5 '[10']]]</f>
        <v>18</v>
      </c>
      <c r="R92" s="12">
        <f>Table1[[#This Row],[ก่อนกลางภาค '[25']]]+Table1[[#This Row],[กลางภาค '[20']]]+Table1[[#This Row],[หลังกลางภาค '[25']]]</f>
        <v>53</v>
      </c>
      <c r="S92" s="12"/>
      <c r="T92" s="12">
        <f>Table1[[#This Row],[ปลายภาค '[30']]]+Table1[[#This Row],[ก่อนปลายภาค '[70']]]</f>
        <v>53</v>
      </c>
      <c r="U92" s="11">
        <f t="shared" si="1"/>
        <v>1</v>
      </c>
      <c r="V92" s="5" t="str">
        <f>IF(_xlfn.XLOOKUP(Table1[[#This Row],[email]],กิจกรรม_11[Email],กิจกรรม_11[Completion time],0)&lt;&gt;0,"ส่งแล้ว","ยังไม่ส่ง")</f>
        <v>ส่งแล้ว</v>
      </c>
      <c r="W92" s="5" t="str">
        <f>IF(_xlfn.XLOOKUP(Table1[[#This Row],[email]],แบบฝึก_11[Email],แบบฝึก_11[Completion time],0)&lt;&gt;0,"ส่งแล้ว","ยังไม่ส่ง")</f>
        <v>ส่งแล้ว</v>
      </c>
      <c r="X92" s="5" t="str">
        <f>IF(_xlfn.XLOOKUP(Table1[[#This Row],[email]],แบบฝึก_12[Email],แบบฝึก_12[Completion time],0)&lt;&gt;0,"ส่งแล้ว","ยังไม่ส่ง")</f>
        <v>ส่งแล้ว</v>
      </c>
      <c r="Y92" s="5">
        <f>_xlfn.XLOOKUP(Table1[[#This Row],[email]],ท้ายบท_1[Email],ท้ายบท_1[Total points],"ยังไม่ส่ง")</f>
        <v>22</v>
      </c>
      <c r="Z92" s="4">
        <f>_xlfn.XLOOKUP(Table1[[#This Row],[email]],Quiz_1[Email],Quiz_1[Total points],"ยังไม่ส่ง")</f>
        <v>9</v>
      </c>
      <c r="AA92" s="5" t="str">
        <f>IF(_xlfn.XLOOKUP(Table1[[#This Row],[email]],แบบฝึก_21[Email],แบบฝึก_21[Completion time],0)&lt;&gt;0,"ส่งแล้ว","ยังไม่ส่ง")</f>
        <v>ส่งแล้ว</v>
      </c>
      <c r="AB92" s="5" t="str">
        <f>IF(_xlfn.XLOOKUP(Table1[[#This Row],[email]],แบบฝึก_22[Email],แบบฝึก_22[Completion time],0)&lt;&gt;0,"ส่งแล้ว","ยังไม่ส่ง")</f>
        <v>ส่งแล้ว</v>
      </c>
      <c r="AC92" s="5">
        <f>_xlfn.XLOOKUP(Table1[[#This Row],[email]],ท้ายบท_2[Email],ท้ายบท_2[Total points],"ยังไม่ส่ง")</f>
        <v>12</v>
      </c>
      <c r="AD92" s="5">
        <f>_xlfn.XLOOKUP(Table1[[#This Row],[email]],Quiz_2[Email],Quiz_2[Total points],"ยังไม่ส่ง")</f>
        <v>8</v>
      </c>
      <c r="AE92" s="5" t="str">
        <f>IF(_xlfn.XLOOKUP(Table1[[#This Row],[email]],แบบฝึก_31[Email],แบบฝึก_31[Completion time],0)&lt;&gt;0,"ส่งแล้ว","ยังไม่ส่ง")</f>
        <v>ส่งแล้ว</v>
      </c>
      <c r="AF92" s="5">
        <f>_xlfn.XLOOKUP(Table1[[#This Row],[email]],ท้ายบท_3[Email],ท้ายบท_3[Total points],"ยังไม่ส่ง")</f>
        <v>8</v>
      </c>
      <c r="AG92" s="5">
        <f>_xlfn.XLOOKUP(Table1[[#This Row],[email]],Quiz_3[Email],Quiz_3[Total points],"ยังไม่ส่ง")</f>
        <v>7</v>
      </c>
      <c r="AH92" s="12">
        <v>12</v>
      </c>
      <c r="AI92" s="14">
        <v>10</v>
      </c>
      <c r="AJ92" s="12">
        <f>ROUND((Table1[[#This Row],[mid '[20']]]+Table1[[#This Row],[mid '[10']]])/2,0)</f>
        <v>11</v>
      </c>
      <c r="AK92" s="5" t="str">
        <f>IF(_xlfn.XLOOKUP(Table1[[#This Row],[email]],แบบฝึก_41[Email],แบบฝึก_41[Completion time],0)&lt;&gt;0,"ส่งแล้ว","ยังไม่ส่ง")</f>
        <v>ส่งแล้ว</v>
      </c>
      <c r="AL92" s="5" t="str">
        <f>IF(_xlfn.XLOOKUP(Table1[[#This Row],[email]],ท้ายบท_4[Email],ท้ายบท_4[Total points],"ยังไม่ส่ง")&lt;&gt;0,"ส่งแล้ว","ยังไม่ส่ง")</f>
        <v>ส่งแล้ว</v>
      </c>
      <c r="AM92" s="5">
        <f>_xlfn.XLOOKUP(Table1[[#This Row],[email]],Quiz_4[Email],Quiz_4[Total points],"ยังไม่ส่ง")</f>
        <v>8</v>
      </c>
      <c r="AN92" s="5" t="str">
        <f>IF(_xlfn.XLOOKUP(Table1[[#This Row],[email]],แบบฝึก_51[Email],แบบฝึก_51[Completion time],0)&lt;&gt;0,"ส่งแล้ว","ยังไม่ส่ง")</f>
        <v>ส่งแล้ว</v>
      </c>
      <c r="AO92" s="5" t="str">
        <f>IF(_xlfn.XLOOKUP(Table1[[#This Row],[email]],แบบฝึก_52[Email],แบบฝึก_52[Completion time],0)&lt;&gt;0,"ส่งแล้ว","ยังไม่ส่ง")</f>
        <v>ยังไม่ส่ง</v>
      </c>
      <c r="AP92" s="5" t="str">
        <f>_xlfn.XLOOKUP(Table1[[#This Row],[email]],ท้ายบท_5[Email],ท้ายบท_5[Total points],"ยังไม่ส่ง")</f>
        <v>ยังไม่ส่ง</v>
      </c>
      <c r="AQ92" s="5" t="str">
        <f>_xlfn.XLOOKUP(Table1[[#This Row],[email]],Quiz_5[Email],Quiz_5[Total points],"ยังไม่ส่ง")</f>
        <v>ยังไม่ส่ง</v>
      </c>
      <c r="AR92" s="37"/>
      <c r="AS92" s="4" t="str">
        <f>IF(M92&lt;10,"ยังไม่ซ่อม",IF(Table1[[#This Row],[ซ่อมแล้วกลางภาค]]="ซ่อมแล้ว","ซ่อมแล้ว","ไม่ต้องซ่อม"))</f>
        <v>ไม่ต้องซ่อม</v>
      </c>
      <c r="BN92"/>
      <c r="BO92"/>
      <c r="BP92"/>
      <c r="BQ92"/>
    </row>
    <row r="93" spans="1:69" ht="19.5" x14ac:dyDescent="0.4">
      <c r="A93" s="21">
        <v>92</v>
      </c>
      <c r="B93" s="4">
        <v>3</v>
      </c>
      <c r="C93" s="4">
        <v>26</v>
      </c>
      <c r="D93" s="4" t="s">
        <v>32621</v>
      </c>
      <c r="E93" s="4" t="s">
        <v>32396</v>
      </c>
      <c r="F93" s="4" t="s">
        <v>32622</v>
      </c>
      <c r="G93" s="4" t="s">
        <v>32623</v>
      </c>
      <c r="H93" s="4" t="s">
        <v>3280</v>
      </c>
      <c r="I93" s="24">
        <f>ROUND(COUNTIF(Table1[[#This Row],[กิจกรรม 1.1]:[ท้ายบท 1]],"&lt;&gt;ยังไม่ส่ง")*2+IF(Table1[[#This Row],[Quiz 1]]&lt;&gt;"ยังไม่ส่ง",Table1[[#This Row],[Quiz 1]]*2/10,0),0)</f>
        <v>8</v>
      </c>
      <c r="J93" s="24">
        <f>ROUND(COUNTIF(Table1[[#This Row],[แบบฝึก 2.1]:[ท้ายบท 2]],"&lt;&gt;ยังไม่ส่ง")*8/3+IF(Table1[[#This Row],[Quiz 2]]&lt;&gt;"ยังไม่ส่ง",Table1[[#This Row],[Quiz 2]]*2/10,0),0)</f>
        <v>10</v>
      </c>
      <c r="K93" s="24">
        <f>ROUND(COUNTIF(Table1[[#This Row],[แบบฝึก 3.1]:[ท้ายบท 3]],"&lt;&gt;ยังไม่ส่ง")*3/2+IF(Table1[[#This Row],[Quiz 3]]&lt;&gt;"ยังไม่ส่ง",Table1[[#This Row],[Quiz 3]]*2/10,0),0)</f>
        <v>4</v>
      </c>
      <c r="L93" s="12">
        <f>Table1[[#This Row],[บท 1 '[10']]]+Table1[[#This Row],[บท 2 '[10']]]+Table1[[#This Row],[บท 3 '[5']]]</f>
        <v>22</v>
      </c>
      <c r="M93" s="12">
        <f>IF(Table1[[#This Row],[ซ่อมแล้วกลางภาค]]="ซ่อมแล้ว",10,Table1[[#This Row],[MID '[20']2]])</f>
        <v>12</v>
      </c>
      <c r="N93" s="28">
        <f>ROUND(COUNTIF(Table1[[#This Row],[แบบฝึก 4.1]:[ท้ายบท 4]],"&lt;&gt;ยังไม่ส่ง")*8/2+IF(Table1[[#This Row],[Quiz 4]]&lt;&gt;"ยังไม่ส่ง",Table1[[#This Row],[Quiz 4]]*2/10,0),0)</f>
        <v>2</v>
      </c>
      <c r="O93" s="12">
        <v>5</v>
      </c>
      <c r="P93" s="12">
        <f>ROUND(COUNTIF(Table1[[#This Row],[แบบฝึก 5.1]:[ท้ายบท 5]],"&lt;&gt;ยังไม่ส่ง")*8/3+IF(Table1[[#This Row],[Quiz 5]]&lt;&gt;"ยังไม่ส่ง",Table1[[#This Row],[Quiz 5]]*2/10,0),0)</f>
        <v>8</v>
      </c>
      <c r="Q93" s="12">
        <f>Table1[[#This Row],[บท 4 '[10']]]+Table1[[#This Row],[นำเสนอ '[5']]]+Table1[[#This Row],[บท 5 '[10']]]</f>
        <v>15</v>
      </c>
      <c r="R93" s="12">
        <f>Table1[[#This Row],[ก่อนกลางภาค '[25']]]+Table1[[#This Row],[กลางภาค '[20']]]+Table1[[#This Row],[หลังกลางภาค '[25']]]</f>
        <v>49</v>
      </c>
      <c r="S93" s="12"/>
      <c r="T93" s="12">
        <f>Table1[[#This Row],[ปลายภาค '[30']]]+Table1[[#This Row],[ก่อนปลายภาค '[70']]]</f>
        <v>49</v>
      </c>
      <c r="U93" s="11">
        <f t="shared" si="1"/>
        <v>0</v>
      </c>
      <c r="V93" s="5" t="str">
        <f>IF(_xlfn.XLOOKUP(Table1[[#This Row],[email]],กิจกรรม_11[Email],กิจกรรม_11[Completion time],0)&lt;&gt;0,"ส่งแล้ว","ยังไม่ส่ง")</f>
        <v>ส่งแล้ว</v>
      </c>
      <c r="W93" s="5" t="str">
        <f>IF(_xlfn.XLOOKUP(Table1[[#This Row],[email]],แบบฝึก_11[Email],แบบฝึก_11[Completion time],0)&lt;&gt;0,"ส่งแล้ว","ยังไม่ส่ง")</f>
        <v>ส่งแล้ว</v>
      </c>
      <c r="X93" s="5" t="str">
        <f>IF(_xlfn.XLOOKUP(Table1[[#This Row],[email]],แบบฝึก_12[Email],แบบฝึก_12[Completion time],0)&lt;&gt;0,"ส่งแล้ว","ยังไม่ส่ง")</f>
        <v>ส่งแล้ว</v>
      </c>
      <c r="Y93" s="5">
        <f>_xlfn.XLOOKUP(Table1[[#This Row],[email]],ท้ายบท_1[Email],ท้ายบท_1[Total points],"ยังไม่ส่ง")</f>
        <v>18</v>
      </c>
      <c r="Z93" s="4" t="str">
        <f>_xlfn.XLOOKUP(Table1[[#This Row],[email]],Quiz_1[Email],Quiz_1[Total points],"ยังไม่ส่ง")</f>
        <v>ยังไม่ส่ง</v>
      </c>
      <c r="AA93" s="5" t="str">
        <f>IF(_xlfn.XLOOKUP(Table1[[#This Row],[email]],แบบฝึก_21[Email],แบบฝึก_21[Completion time],0)&lt;&gt;0,"ส่งแล้ว","ยังไม่ส่ง")</f>
        <v>ส่งแล้ว</v>
      </c>
      <c r="AB93" s="5" t="str">
        <f>IF(_xlfn.XLOOKUP(Table1[[#This Row],[email]],แบบฝึก_22[Email],แบบฝึก_22[Completion time],0)&lt;&gt;0,"ส่งแล้ว","ยังไม่ส่ง")</f>
        <v>ส่งแล้ว</v>
      </c>
      <c r="AC93" s="5">
        <f>_xlfn.XLOOKUP(Table1[[#This Row],[email]],ท้ายบท_2[Email],ท้ายบท_2[Total points],"ยังไม่ส่ง")</f>
        <v>12</v>
      </c>
      <c r="AD93" s="5">
        <f>_xlfn.XLOOKUP(Table1[[#This Row],[email]],Quiz_2[Email],Quiz_2[Total points],"ยังไม่ส่ง")</f>
        <v>8</v>
      </c>
      <c r="AE93" s="5" t="str">
        <f>IF(_xlfn.XLOOKUP(Table1[[#This Row],[email]],แบบฝึก_31[Email],แบบฝึก_31[Completion time],0)&lt;&gt;0,"ส่งแล้ว","ยังไม่ส่ง")</f>
        <v>ส่งแล้ว</v>
      </c>
      <c r="AF93" s="5">
        <f>_xlfn.XLOOKUP(Table1[[#This Row],[email]],ท้ายบท_3[Email],ท้ายบท_3[Total points],"ยังไม่ส่ง")</f>
        <v>10</v>
      </c>
      <c r="AG93" s="5">
        <f>_xlfn.XLOOKUP(Table1[[#This Row],[email]],Quiz_3[Email],Quiz_3[Total points],"ยังไม่ส่ง")</f>
        <v>7</v>
      </c>
      <c r="AH93" s="12">
        <v>17</v>
      </c>
      <c r="AI93" s="14">
        <v>7</v>
      </c>
      <c r="AJ93" s="12">
        <f>ROUND((Table1[[#This Row],[mid '[20']]]+Table1[[#This Row],[mid '[10']]])/2,0)</f>
        <v>12</v>
      </c>
      <c r="AK93" s="5" t="str">
        <f>IF(_xlfn.XLOOKUP(Table1[[#This Row],[email]],แบบฝึก_41[Email],แบบฝึก_41[Completion time],0)&lt;&gt;0,"ส่งแล้ว","ยังไม่ส่ง")</f>
        <v>ยังไม่ส่ง</v>
      </c>
      <c r="AL93" s="5" t="str">
        <f>IF(_xlfn.XLOOKUP(Table1[[#This Row],[email]],ท้ายบท_4[Email],ท้ายบท_4[Total points],"ยังไม่ส่ง")&lt;&gt;0,"ส่งแล้ว","ยังไม่ส่ง")</f>
        <v>ยังไม่ส่ง</v>
      </c>
      <c r="AM93" s="5">
        <f>_xlfn.XLOOKUP(Table1[[#This Row],[email]],Quiz_4[Email],Quiz_4[Total points],"ยังไม่ส่ง")</f>
        <v>8</v>
      </c>
      <c r="AN93" s="5" t="str">
        <f>IF(_xlfn.XLOOKUP(Table1[[#This Row],[email]],แบบฝึก_51[Email],แบบฝึก_51[Completion time],0)&lt;&gt;0,"ส่งแล้ว","ยังไม่ส่ง")</f>
        <v>ส่งแล้ว</v>
      </c>
      <c r="AO93" s="5" t="str">
        <f>IF(_xlfn.XLOOKUP(Table1[[#This Row],[email]],แบบฝึก_52[Email],แบบฝึก_52[Completion time],0)&lt;&gt;0,"ส่งแล้ว","ยังไม่ส่ง")</f>
        <v>ส่งแล้ว</v>
      </c>
      <c r="AP93" s="5">
        <f>_xlfn.XLOOKUP(Table1[[#This Row],[email]],ท้ายบท_5[Email],ท้ายบท_5[Total points],"ยังไม่ส่ง")</f>
        <v>14</v>
      </c>
      <c r="AQ93" s="5" t="str">
        <f>_xlfn.XLOOKUP(Table1[[#This Row],[email]],Quiz_5[Email],Quiz_5[Total points],"ยังไม่ส่ง")</f>
        <v>ยังไม่ส่ง</v>
      </c>
      <c r="AR93" s="37"/>
      <c r="AS93" s="4" t="str">
        <f>IF(M93&lt;10,"ยังไม่ซ่อม",IF(Table1[[#This Row],[ซ่อมแล้วกลางภาค]]="ซ่อมแล้ว","ซ่อมแล้ว","ไม่ต้องซ่อม"))</f>
        <v>ไม่ต้องซ่อม</v>
      </c>
      <c r="BN93"/>
      <c r="BO93"/>
      <c r="BP93"/>
      <c r="BQ93"/>
    </row>
    <row r="94" spans="1:69" ht="19.5" x14ac:dyDescent="0.4">
      <c r="A94" s="21">
        <v>93</v>
      </c>
      <c r="B94" s="4">
        <v>3</v>
      </c>
      <c r="C94" s="4">
        <v>27</v>
      </c>
      <c r="D94" s="4" t="s">
        <v>32624</v>
      </c>
      <c r="E94" s="4" t="s">
        <v>32396</v>
      </c>
      <c r="F94" s="4" t="s">
        <v>32625</v>
      </c>
      <c r="G94" s="4" t="s">
        <v>32626</v>
      </c>
      <c r="H94" s="4" t="s">
        <v>3289</v>
      </c>
      <c r="I94" s="24">
        <f>ROUND(COUNTIF(Table1[[#This Row],[กิจกรรม 1.1]:[ท้ายบท 1]],"&lt;&gt;ยังไม่ส่ง")*2+IF(Table1[[#This Row],[Quiz 1]]&lt;&gt;"ยังไม่ส่ง",Table1[[#This Row],[Quiz 1]]*2/10,0),0)</f>
        <v>4</v>
      </c>
      <c r="J94" s="24">
        <f>ROUND(COUNTIF(Table1[[#This Row],[แบบฝึก 2.1]:[ท้ายบท 2]],"&lt;&gt;ยังไม่ส่ง")*8/3+IF(Table1[[#This Row],[Quiz 2]]&lt;&gt;"ยังไม่ส่ง",Table1[[#This Row],[Quiz 2]]*2/10,0),0)</f>
        <v>10</v>
      </c>
      <c r="K94" s="24">
        <f>ROUND(COUNTIF(Table1[[#This Row],[แบบฝึก 3.1]:[ท้ายบท 3]],"&lt;&gt;ยังไม่ส่ง")*3/2+IF(Table1[[#This Row],[Quiz 3]]&lt;&gt;"ยังไม่ส่ง",Table1[[#This Row],[Quiz 3]]*2/10,0),0)</f>
        <v>5</v>
      </c>
      <c r="L94" s="12">
        <f>Table1[[#This Row],[บท 1 '[10']]]+Table1[[#This Row],[บท 2 '[10']]]+Table1[[#This Row],[บท 3 '[5']]]</f>
        <v>19</v>
      </c>
      <c r="M94" s="12">
        <f>IF(Table1[[#This Row],[ซ่อมแล้วกลางภาค]]="ซ่อมแล้ว",10,Table1[[#This Row],[MID '[20']2]])</f>
        <v>18</v>
      </c>
      <c r="N94" s="28">
        <f>ROUND(COUNTIF(Table1[[#This Row],[แบบฝึก 4.1]:[ท้ายบท 4]],"&lt;&gt;ยังไม่ส่ง")*8/2+IF(Table1[[#This Row],[Quiz 4]]&lt;&gt;"ยังไม่ส่ง",Table1[[#This Row],[Quiz 4]]*2/10,0),0)</f>
        <v>6</v>
      </c>
      <c r="O94" s="12">
        <v>5</v>
      </c>
      <c r="P94" s="12">
        <f>ROUND(COUNTIF(Table1[[#This Row],[แบบฝึก 5.1]:[ท้ายบท 5]],"&lt;&gt;ยังไม่ส่ง")*8/3+IF(Table1[[#This Row],[Quiz 5]]&lt;&gt;"ยังไม่ส่ง",Table1[[#This Row],[Quiz 5]]*2/10,0),0)</f>
        <v>4</v>
      </c>
      <c r="Q94" s="12">
        <f>Table1[[#This Row],[บท 4 '[10']]]+Table1[[#This Row],[นำเสนอ '[5']]]+Table1[[#This Row],[บท 5 '[10']]]</f>
        <v>15</v>
      </c>
      <c r="R94" s="12">
        <f>Table1[[#This Row],[ก่อนกลางภาค '[25']]]+Table1[[#This Row],[กลางภาค '[20']]]+Table1[[#This Row],[หลังกลางภาค '[25']]]</f>
        <v>52</v>
      </c>
      <c r="S94" s="12"/>
      <c r="T94" s="12">
        <f>Table1[[#This Row],[ปลายภาค '[30']]]+Table1[[#This Row],[ก่อนปลายภาค '[70']]]</f>
        <v>52</v>
      </c>
      <c r="U94" s="11">
        <f t="shared" si="1"/>
        <v>1</v>
      </c>
      <c r="V94" s="5" t="str">
        <f>IF(_xlfn.XLOOKUP(Table1[[#This Row],[email]],กิจกรรม_11[Email],กิจกรรม_11[Completion time],0)&lt;&gt;0,"ส่งแล้ว","ยังไม่ส่ง")</f>
        <v>ส่งแล้ว</v>
      </c>
      <c r="W94" s="5" t="str">
        <f>IF(_xlfn.XLOOKUP(Table1[[#This Row],[email]],แบบฝึก_11[Email],แบบฝึก_11[Completion time],0)&lt;&gt;0,"ส่งแล้ว","ยังไม่ส่ง")</f>
        <v>ส่งแล้ว</v>
      </c>
      <c r="X94" s="5" t="str">
        <f>IF(_xlfn.XLOOKUP(Table1[[#This Row],[email]],แบบฝึก_12[Email],แบบฝึก_12[Completion time],0)&lt;&gt;0,"ส่งแล้ว","ยังไม่ส่ง")</f>
        <v>ยังไม่ส่ง</v>
      </c>
      <c r="Y94" s="5" t="str">
        <f>_xlfn.XLOOKUP(Table1[[#This Row],[email]],ท้ายบท_1[Email],ท้ายบท_1[Total points],"ยังไม่ส่ง")</f>
        <v>ยังไม่ส่ง</v>
      </c>
      <c r="Z94" s="4" t="str">
        <f>_xlfn.XLOOKUP(Table1[[#This Row],[email]],Quiz_1[Email],Quiz_1[Total points],"ยังไม่ส่ง")</f>
        <v>ยังไม่ส่ง</v>
      </c>
      <c r="AA94" s="5" t="str">
        <f>IF(_xlfn.XLOOKUP(Table1[[#This Row],[email]],แบบฝึก_21[Email],แบบฝึก_21[Completion time],0)&lt;&gt;0,"ส่งแล้ว","ยังไม่ส่ง")</f>
        <v>ส่งแล้ว</v>
      </c>
      <c r="AB94" s="5" t="str">
        <f>IF(_xlfn.XLOOKUP(Table1[[#This Row],[email]],แบบฝึก_22[Email],แบบฝึก_22[Completion time],0)&lt;&gt;0,"ส่งแล้ว","ยังไม่ส่ง")</f>
        <v>ส่งแล้ว</v>
      </c>
      <c r="AC94" s="5">
        <f>_xlfn.XLOOKUP(Table1[[#This Row],[email]],ท้ายบท_2[Email],ท้ายบท_2[Total points],"ยังไม่ส่ง")</f>
        <v>15</v>
      </c>
      <c r="AD94" s="5">
        <f>_xlfn.XLOOKUP(Table1[[#This Row],[email]],Quiz_2[Email],Quiz_2[Total points],"ยังไม่ส่ง")</f>
        <v>9</v>
      </c>
      <c r="AE94" s="5" t="str">
        <f>IF(_xlfn.XLOOKUP(Table1[[#This Row],[email]],แบบฝึก_31[Email],แบบฝึก_31[Completion time],0)&lt;&gt;0,"ส่งแล้ว","ยังไม่ส่ง")</f>
        <v>ส่งแล้ว</v>
      </c>
      <c r="AF94" s="5">
        <f>_xlfn.XLOOKUP(Table1[[#This Row],[email]],ท้ายบท_3[Email],ท้ายบท_3[Total points],"ยังไม่ส่ง")</f>
        <v>10</v>
      </c>
      <c r="AG94" s="5">
        <f>_xlfn.XLOOKUP(Table1[[#This Row],[email]],Quiz_3[Email],Quiz_3[Total points],"ยังไม่ส่ง")</f>
        <v>8</v>
      </c>
      <c r="AH94" s="12">
        <v>25</v>
      </c>
      <c r="AI94" s="14">
        <v>10</v>
      </c>
      <c r="AJ94" s="12">
        <f>ROUND((Table1[[#This Row],[mid '[20']]]+Table1[[#This Row],[mid '[10']]])/2,0)</f>
        <v>18</v>
      </c>
      <c r="AK94" s="5" t="str">
        <f>IF(_xlfn.XLOOKUP(Table1[[#This Row],[email]],แบบฝึก_41[Email],แบบฝึก_41[Completion time],0)&lt;&gt;0,"ส่งแล้ว","ยังไม่ส่ง")</f>
        <v>ยังไม่ส่ง</v>
      </c>
      <c r="AL94" s="5" t="str">
        <f>IF(_xlfn.XLOOKUP(Table1[[#This Row],[email]],ท้ายบท_4[Email],ท้ายบท_4[Total points],"ยังไม่ส่ง")&lt;&gt;0,"ส่งแล้ว","ยังไม่ส่ง")</f>
        <v>ส่งแล้ว</v>
      </c>
      <c r="AM94" s="5">
        <f>_xlfn.XLOOKUP(Table1[[#This Row],[email]],Quiz_4[Email],Quiz_4[Total points],"ยังไม่ส่ง")</f>
        <v>9</v>
      </c>
      <c r="AN94" s="5" t="str">
        <f>IF(_xlfn.XLOOKUP(Table1[[#This Row],[email]],แบบฝึก_51[Email],แบบฝึก_51[Completion time],0)&lt;&gt;0,"ส่งแล้ว","ยังไม่ส่ง")</f>
        <v>ส่งแล้ว</v>
      </c>
      <c r="AO94" s="5" t="str">
        <f>IF(_xlfn.XLOOKUP(Table1[[#This Row],[email]],แบบฝึก_52[Email],แบบฝึก_52[Completion time],0)&lt;&gt;0,"ส่งแล้ว","ยังไม่ส่ง")</f>
        <v>ยังไม่ส่ง</v>
      </c>
      <c r="AP94" s="5" t="str">
        <f>_xlfn.XLOOKUP(Table1[[#This Row],[email]],ท้ายบท_5[Email],ท้ายบท_5[Total points],"ยังไม่ส่ง")</f>
        <v>ยังไม่ส่ง</v>
      </c>
      <c r="AQ94" s="5">
        <f>_xlfn.XLOOKUP(Table1[[#This Row],[email]],Quiz_5[Email],Quiz_5[Total points],"ยังไม่ส่ง")</f>
        <v>6</v>
      </c>
      <c r="AR94" s="37"/>
      <c r="AS94" s="4" t="str">
        <f>IF(M94&lt;10,"ยังไม่ซ่อม",IF(Table1[[#This Row],[ซ่อมแล้วกลางภาค]]="ซ่อมแล้ว","ซ่อมแล้ว","ไม่ต้องซ่อม"))</f>
        <v>ไม่ต้องซ่อม</v>
      </c>
      <c r="BN94"/>
      <c r="BO94"/>
      <c r="BP94"/>
      <c r="BQ94"/>
    </row>
    <row r="95" spans="1:69" ht="19.5" x14ac:dyDescent="0.4">
      <c r="A95" s="21">
        <v>94</v>
      </c>
      <c r="B95" s="4">
        <v>3</v>
      </c>
      <c r="C95" s="4">
        <v>28</v>
      </c>
      <c r="D95" s="4" t="s">
        <v>32627</v>
      </c>
      <c r="E95" s="4" t="s">
        <v>32396</v>
      </c>
      <c r="F95" s="4" t="s">
        <v>32628</v>
      </c>
      <c r="G95" s="4" t="s">
        <v>32629</v>
      </c>
      <c r="H95" s="4" t="s">
        <v>3376</v>
      </c>
      <c r="I95" s="24">
        <f>ROUND(COUNTIF(Table1[[#This Row],[กิจกรรม 1.1]:[ท้ายบท 1]],"&lt;&gt;ยังไม่ส่ง")*2+IF(Table1[[#This Row],[Quiz 1]]&lt;&gt;"ยังไม่ส่ง",Table1[[#This Row],[Quiz 1]]*2/10,0),0)</f>
        <v>9</v>
      </c>
      <c r="J95" s="24">
        <f>ROUND(COUNTIF(Table1[[#This Row],[แบบฝึก 2.1]:[ท้ายบท 2]],"&lt;&gt;ยังไม่ส่ง")*8/3+IF(Table1[[#This Row],[Quiz 2]]&lt;&gt;"ยังไม่ส่ง",Table1[[#This Row],[Quiz 2]]*2/10,0),0)</f>
        <v>10</v>
      </c>
      <c r="K95" s="24">
        <f>ROUND(COUNTIF(Table1[[#This Row],[แบบฝึก 3.1]:[ท้ายบท 3]],"&lt;&gt;ยังไม่ส่ง")*3/2+IF(Table1[[#This Row],[Quiz 3]]&lt;&gt;"ยังไม่ส่ง",Table1[[#This Row],[Quiz 3]]*2/10,0),0)</f>
        <v>4</v>
      </c>
      <c r="L95" s="12">
        <f>Table1[[#This Row],[บท 1 '[10']]]+Table1[[#This Row],[บท 2 '[10']]]+Table1[[#This Row],[บท 3 '[5']]]</f>
        <v>23</v>
      </c>
      <c r="M95" s="12">
        <f>IF(Table1[[#This Row],[ซ่อมแล้วกลางภาค]]="ซ่อมแล้ว",10,Table1[[#This Row],[MID '[20']2]])</f>
        <v>15</v>
      </c>
      <c r="N95" s="28">
        <f>ROUND(COUNTIF(Table1[[#This Row],[แบบฝึก 4.1]:[ท้ายบท 4]],"&lt;&gt;ยังไม่ส่ง")*8/2+IF(Table1[[#This Row],[Quiz 4]]&lt;&gt;"ยังไม่ส่ง",Table1[[#This Row],[Quiz 4]]*2/10,0),0)</f>
        <v>6</v>
      </c>
      <c r="O95" s="12">
        <v>5</v>
      </c>
      <c r="P95" s="12">
        <f>ROUND(COUNTIF(Table1[[#This Row],[แบบฝึก 5.1]:[ท้ายบท 5]],"&lt;&gt;ยังไม่ส่ง")*8/3+IF(Table1[[#This Row],[Quiz 5]]&lt;&gt;"ยังไม่ส่ง",Table1[[#This Row],[Quiz 5]]*2/10,0),0)</f>
        <v>9</v>
      </c>
      <c r="Q95" s="12">
        <f>Table1[[#This Row],[บท 4 '[10']]]+Table1[[#This Row],[นำเสนอ '[5']]]+Table1[[#This Row],[บท 5 '[10']]]</f>
        <v>20</v>
      </c>
      <c r="R95" s="12">
        <f>Table1[[#This Row],[ก่อนกลางภาค '[25']]]+Table1[[#This Row],[กลางภาค '[20']]]+Table1[[#This Row],[หลังกลางภาค '[25']]]</f>
        <v>58</v>
      </c>
      <c r="S95" s="12"/>
      <c r="T95" s="12">
        <f>Table1[[#This Row],[ปลายภาค '[30']]]+Table1[[#This Row],[ก่อนปลายภาค '[70']]]</f>
        <v>58</v>
      </c>
      <c r="U95" s="11">
        <f t="shared" si="1"/>
        <v>1.5</v>
      </c>
      <c r="V95" s="5" t="str">
        <f>IF(_xlfn.XLOOKUP(Table1[[#This Row],[email]],กิจกรรม_11[Email],กิจกรรม_11[Completion time],0)&lt;&gt;0,"ส่งแล้ว","ยังไม่ส่ง")</f>
        <v>ส่งแล้ว</v>
      </c>
      <c r="W95" s="5" t="str">
        <f>IF(_xlfn.XLOOKUP(Table1[[#This Row],[email]],แบบฝึก_11[Email],แบบฝึก_11[Completion time],0)&lt;&gt;0,"ส่งแล้ว","ยังไม่ส่ง")</f>
        <v>ส่งแล้ว</v>
      </c>
      <c r="X95" s="5" t="str">
        <f>IF(_xlfn.XLOOKUP(Table1[[#This Row],[email]],แบบฝึก_12[Email],แบบฝึก_12[Completion time],0)&lt;&gt;0,"ส่งแล้ว","ยังไม่ส่ง")</f>
        <v>ส่งแล้ว</v>
      </c>
      <c r="Y95" s="5">
        <f>_xlfn.XLOOKUP(Table1[[#This Row],[email]],ท้ายบท_1[Email],ท้ายบท_1[Total points],"ยังไม่ส่ง")</f>
        <v>21</v>
      </c>
      <c r="Z95" s="4">
        <f>_xlfn.XLOOKUP(Table1[[#This Row],[email]],Quiz_1[Email],Quiz_1[Total points],"ยังไม่ส่ง")</f>
        <v>5</v>
      </c>
      <c r="AA95" s="5" t="str">
        <f>IF(_xlfn.XLOOKUP(Table1[[#This Row],[email]],แบบฝึก_21[Email],แบบฝึก_21[Completion time],0)&lt;&gt;0,"ส่งแล้ว","ยังไม่ส่ง")</f>
        <v>ส่งแล้ว</v>
      </c>
      <c r="AB95" s="5" t="str">
        <f>IF(_xlfn.XLOOKUP(Table1[[#This Row],[email]],แบบฝึก_22[Email],แบบฝึก_22[Completion time],0)&lt;&gt;0,"ส่งแล้ว","ยังไม่ส่ง")</f>
        <v>ส่งแล้ว</v>
      </c>
      <c r="AC95" s="5">
        <f>_xlfn.XLOOKUP(Table1[[#This Row],[email]],ท้ายบท_2[Email],ท้ายบท_2[Total points],"ยังไม่ส่ง")</f>
        <v>15</v>
      </c>
      <c r="AD95" s="5">
        <f>_xlfn.XLOOKUP(Table1[[#This Row],[email]],Quiz_2[Email],Quiz_2[Total points],"ยังไม่ส่ง")</f>
        <v>10</v>
      </c>
      <c r="AE95" s="5" t="str">
        <f>IF(_xlfn.XLOOKUP(Table1[[#This Row],[email]],แบบฝึก_31[Email],แบบฝึก_31[Completion time],0)&lt;&gt;0,"ส่งแล้ว","ยังไม่ส่ง")</f>
        <v>ส่งแล้ว</v>
      </c>
      <c r="AF95" s="5">
        <f>_xlfn.XLOOKUP(Table1[[#This Row],[email]],ท้ายบท_3[Email],ท้ายบท_3[Total points],"ยังไม่ส่ง")</f>
        <v>10</v>
      </c>
      <c r="AG95" s="5">
        <f>_xlfn.XLOOKUP(Table1[[#This Row],[email]],Quiz_3[Email],Quiz_3[Total points],"ยังไม่ส่ง")</f>
        <v>7</v>
      </c>
      <c r="AH95" s="12">
        <v>19</v>
      </c>
      <c r="AI95" s="14">
        <v>10</v>
      </c>
      <c r="AJ95" s="12">
        <f>ROUND((Table1[[#This Row],[mid '[20']]]+Table1[[#This Row],[mid '[10']]])/2,0)</f>
        <v>15</v>
      </c>
      <c r="AK95" s="5" t="str">
        <f>IF(_xlfn.XLOOKUP(Table1[[#This Row],[email]],แบบฝึก_41[Email],แบบฝึก_41[Completion time],0)&lt;&gt;0,"ส่งแล้ว","ยังไม่ส่ง")</f>
        <v>ส่งแล้ว</v>
      </c>
      <c r="AL95" s="5" t="str">
        <f>IF(_xlfn.XLOOKUP(Table1[[#This Row],[email]],ท้ายบท_4[Email],ท้ายบท_4[Total points],"ยังไม่ส่ง")&lt;&gt;0,"ส่งแล้ว","ยังไม่ส่ง")</f>
        <v>ยังไม่ส่ง</v>
      </c>
      <c r="AM95" s="5">
        <f>_xlfn.XLOOKUP(Table1[[#This Row],[email]],Quiz_4[Email],Quiz_4[Total points],"ยังไม่ส่ง")</f>
        <v>10</v>
      </c>
      <c r="AN95" s="5" t="str">
        <f>IF(_xlfn.XLOOKUP(Table1[[#This Row],[email]],แบบฝึก_51[Email],แบบฝึก_51[Completion time],0)&lt;&gt;0,"ส่งแล้ว","ยังไม่ส่ง")</f>
        <v>ส่งแล้ว</v>
      </c>
      <c r="AO95" s="5" t="str">
        <f>IF(_xlfn.XLOOKUP(Table1[[#This Row],[email]],แบบฝึก_52[Email],แบบฝึก_52[Completion time],0)&lt;&gt;0,"ส่งแล้ว","ยังไม่ส่ง")</f>
        <v>ส่งแล้ว</v>
      </c>
      <c r="AP95" s="5">
        <f>_xlfn.XLOOKUP(Table1[[#This Row],[email]],ท้ายบท_5[Email],ท้ายบท_5[Total points],"ยังไม่ส่ง")</f>
        <v>18</v>
      </c>
      <c r="AQ95" s="5">
        <f>_xlfn.XLOOKUP(Table1[[#This Row],[email]],Quiz_5[Email],Quiz_5[Total points],"ยังไม่ส่ง")</f>
        <v>5</v>
      </c>
      <c r="AR95" s="37"/>
      <c r="AS95" s="4" t="str">
        <f>IF(M95&lt;10,"ยังไม่ซ่อม",IF(Table1[[#This Row],[ซ่อมแล้วกลางภาค]]="ซ่อมแล้ว","ซ่อมแล้ว","ไม่ต้องซ่อม"))</f>
        <v>ไม่ต้องซ่อม</v>
      </c>
      <c r="BN95"/>
      <c r="BO95"/>
      <c r="BP95"/>
      <c r="BQ95"/>
    </row>
    <row r="96" spans="1:69" ht="19.5" x14ac:dyDescent="0.4">
      <c r="A96" s="21">
        <v>95</v>
      </c>
      <c r="B96" s="4">
        <v>3</v>
      </c>
      <c r="C96" s="4">
        <v>29</v>
      </c>
      <c r="D96" s="4" t="s">
        <v>32630</v>
      </c>
      <c r="E96" s="4" t="s">
        <v>32396</v>
      </c>
      <c r="F96" s="4" t="s">
        <v>32631</v>
      </c>
      <c r="G96" s="4" t="s">
        <v>32632</v>
      </c>
      <c r="H96" s="4" t="s">
        <v>3356</v>
      </c>
      <c r="I96" s="24">
        <f>ROUND(COUNTIF(Table1[[#This Row],[กิจกรรม 1.1]:[ท้ายบท 1]],"&lt;&gt;ยังไม่ส่ง")*2+IF(Table1[[#This Row],[Quiz 1]]&lt;&gt;"ยังไม่ส่ง",Table1[[#This Row],[Quiz 1]]*2/10,0),0)</f>
        <v>10</v>
      </c>
      <c r="J96" s="24">
        <f>ROUND(COUNTIF(Table1[[#This Row],[แบบฝึก 2.1]:[ท้ายบท 2]],"&lt;&gt;ยังไม่ส่ง")*8/3+IF(Table1[[#This Row],[Quiz 2]]&lt;&gt;"ยังไม่ส่ง",Table1[[#This Row],[Quiz 2]]*2/10,0),0)</f>
        <v>10</v>
      </c>
      <c r="K96" s="24">
        <f>ROUND(COUNTIF(Table1[[#This Row],[แบบฝึก 3.1]:[ท้ายบท 3]],"&lt;&gt;ยังไม่ส่ง")*3/2+IF(Table1[[#This Row],[Quiz 3]]&lt;&gt;"ยังไม่ส่ง",Table1[[#This Row],[Quiz 3]]*2/10,0),0)</f>
        <v>5</v>
      </c>
      <c r="L96" s="12">
        <f>Table1[[#This Row],[บท 1 '[10']]]+Table1[[#This Row],[บท 2 '[10']]]+Table1[[#This Row],[บท 3 '[5']]]</f>
        <v>25</v>
      </c>
      <c r="M96" s="12">
        <f>IF(Table1[[#This Row],[ซ่อมแล้วกลางภาค]]="ซ่อมแล้ว",10,Table1[[#This Row],[MID '[20']2]])</f>
        <v>19</v>
      </c>
      <c r="N96" s="28">
        <f>ROUND(COUNTIF(Table1[[#This Row],[แบบฝึก 4.1]:[ท้ายบท 4]],"&lt;&gt;ยังไม่ส่ง")*8/2+IF(Table1[[#This Row],[Quiz 4]]&lt;&gt;"ยังไม่ส่ง",Table1[[#This Row],[Quiz 4]]*2/10,0),0)</f>
        <v>6</v>
      </c>
      <c r="O96" s="12">
        <v>5</v>
      </c>
      <c r="P96" s="12">
        <f>ROUND(COUNTIF(Table1[[#This Row],[แบบฝึก 5.1]:[ท้ายบท 5]],"&lt;&gt;ยังไม่ส่ง")*8/3+IF(Table1[[#This Row],[Quiz 5]]&lt;&gt;"ยังไม่ส่ง",Table1[[#This Row],[Quiz 5]]*2/10,0),0)</f>
        <v>9</v>
      </c>
      <c r="Q96" s="12">
        <f>Table1[[#This Row],[บท 4 '[10']]]+Table1[[#This Row],[นำเสนอ '[5']]]+Table1[[#This Row],[บท 5 '[10']]]</f>
        <v>20</v>
      </c>
      <c r="R96" s="12">
        <f>Table1[[#This Row],[ก่อนกลางภาค '[25']]]+Table1[[#This Row],[กลางภาค '[20']]]+Table1[[#This Row],[หลังกลางภาค '[25']]]</f>
        <v>64</v>
      </c>
      <c r="S96" s="12"/>
      <c r="T96" s="12">
        <f>Table1[[#This Row],[ปลายภาค '[30']]]+Table1[[#This Row],[ก่อนปลายภาค '[70']]]</f>
        <v>64</v>
      </c>
      <c r="U96" s="11">
        <f t="shared" si="1"/>
        <v>2</v>
      </c>
      <c r="V96" s="5" t="str">
        <f>IF(_xlfn.XLOOKUP(Table1[[#This Row],[email]],กิจกรรม_11[Email],กิจกรรม_11[Completion time],0)&lt;&gt;0,"ส่งแล้ว","ยังไม่ส่ง")</f>
        <v>ส่งแล้ว</v>
      </c>
      <c r="W96" s="5" t="str">
        <f>IF(_xlfn.XLOOKUP(Table1[[#This Row],[email]],แบบฝึก_11[Email],แบบฝึก_11[Completion time],0)&lt;&gt;0,"ส่งแล้ว","ยังไม่ส่ง")</f>
        <v>ส่งแล้ว</v>
      </c>
      <c r="X96" s="5" t="str">
        <f>IF(_xlfn.XLOOKUP(Table1[[#This Row],[email]],แบบฝึก_12[Email],แบบฝึก_12[Completion time],0)&lt;&gt;0,"ส่งแล้ว","ยังไม่ส่ง")</f>
        <v>ส่งแล้ว</v>
      </c>
      <c r="Y96" s="5">
        <f>_xlfn.XLOOKUP(Table1[[#This Row],[email]],ท้ายบท_1[Email],ท้ายบท_1[Total points],"ยังไม่ส่ง")</f>
        <v>21</v>
      </c>
      <c r="Z96" s="4">
        <f>_xlfn.XLOOKUP(Table1[[#This Row],[email]],Quiz_1[Email],Quiz_1[Total points],"ยังไม่ส่ง")</f>
        <v>9</v>
      </c>
      <c r="AA96" s="5" t="str">
        <f>IF(_xlfn.XLOOKUP(Table1[[#This Row],[email]],แบบฝึก_21[Email],แบบฝึก_21[Completion time],0)&lt;&gt;0,"ส่งแล้ว","ยังไม่ส่ง")</f>
        <v>ส่งแล้ว</v>
      </c>
      <c r="AB96" s="5" t="str">
        <f>IF(_xlfn.XLOOKUP(Table1[[#This Row],[email]],แบบฝึก_22[Email],แบบฝึก_22[Completion time],0)&lt;&gt;0,"ส่งแล้ว","ยังไม่ส่ง")</f>
        <v>ส่งแล้ว</v>
      </c>
      <c r="AC96" s="5">
        <f>_xlfn.XLOOKUP(Table1[[#This Row],[email]],ท้ายบท_2[Email],ท้ายบท_2[Total points],"ยังไม่ส่ง")</f>
        <v>13</v>
      </c>
      <c r="AD96" s="5">
        <f>_xlfn.XLOOKUP(Table1[[#This Row],[email]],Quiz_2[Email],Quiz_2[Total points],"ยังไม่ส่ง")</f>
        <v>9</v>
      </c>
      <c r="AE96" s="5" t="str">
        <f>IF(_xlfn.XLOOKUP(Table1[[#This Row],[email]],แบบฝึก_31[Email],แบบฝึก_31[Completion time],0)&lt;&gt;0,"ส่งแล้ว","ยังไม่ส่ง")</f>
        <v>ส่งแล้ว</v>
      </c>
      <c r="AF96" s="5">
        <f>_xlfn.XLOOKUP(Table1[[#This Row],[email]],ท้ายบท_3[Email],ท้ายบท_3[Total points],"ยังไม่ส่ง")</f>
        <v>10</v>
      </c>
      <c r="AG96" s="5">
        <f>_xlfn.XLOOKUP(Table1[[#This Row],[email]],Quiz_3[Email],Quiz_3[Total points],"ยังไม่ส่ง")</f>
        <v>9</v>
      </c>
      <c r="AH96" s="12">
        <v>27</v>
      </c>
      <c r="AI96" s="14">
        <v>10</v>
      </c>
      <c r="AJ96" s="12">
        <f>ROUND((Table1[[#This Row],[mid '[20']]]+Table1[[#This Row],[mid '[10']]])/2,0)</f>
        <v>19</v>
      </c>
      <c r="AK96" s="5" t="str">
        <f>IF(_xlfn.XLOOKUP(Table1[[#This Row],[email]],แบบฝึก_41[Email],แบบฝึก_41[Completion time],0)&lt;&gt;0,"ส่งแล้ว","ยังไม่ส่ง")</f>
        <v>ส่งแล้ว</v>
      </c>
      <c r="AL96" s="5" t="str">
        <f>IF(_xlfn.XLOOKUP(Table1[[#This Row],[email]],ท้ายบท_4[Email],ท้ายบท_4[Total points],"ยังไม่ส่ง")&lt;&gt;0,"ส่งแล้ว","ยังไม่ส่ง")</f>
        <v>ยังไม่ส่ง</v>
      </c>
      <c r="AM96" s="5">
        <f>_xlfn.XLOOKUP(Table1[[#This Row],[email]],Quiz_4[Email],Quiz_4[Total points],"ยังไม่ส่ง")</f>
        <v>9</v>
      </c>
      <c r="AN96" s="5" t="str">
        <f>IF(_xlfn.XLOOKUP(Table1[[#This Row],[email]],แบบฝึก_51[Email],แบบฝึก_51[Completion time],0)&lt;&gt;0,"ส่งแล้ว","ยังไม่ส่ง")</f>
        <v>ส่งแล้ว</v>
      </c>
      <c r="AO96" s="5" t="str">
        <f>IF(_xlfn.XLOOKUP(Table1[[#This Row],[email]],แบบฝึก_52[Email],แบบฝึก_52[Completion time],0)&lt;&gt;0,"ส่งแล้ว","ยังไม่ส่ง")</f>
        <v>ส่งแล้ว</v>
      </c>
      <c r="AP96" s="5">
        <f>_xlfn.XLOOKUP(Table1[[#This Row],[email]],ท้ายบท_5[Email],ท้ายบท_5[Total points],"ยังไม่ส่ง")</f>
        <v>17</v>
      </c>
      <c r="AQ96" s="5">
        <f>_xlfn.XLOOKUP(Table1[[#This Row],[email]],Quiz_5[Email],Quiz_5[Total points],"ยังไม่ส่ง")</f>
        <v>5</v>
      </c>
      <c r="AR96" s="37"/>
      <c r="AS96" s="4" t="str">
        <f>IF(M96&lt;10,"ยังไม่ซ่อม",IF(Table1[[#This Row],[ซ่อมแล้วกลางภาค]]="ซ่อมแล้ว","ซ่อมแล้ว","ไม่ต้องซ่อม"))</f>
        <v>ไม่ต้องซ่อม</v>
      </c>
      <c r="BN96"/>
      <c r="BO96"/>
      <c r="BP96"/>
      <c r="BQ96"/>
    </row>
    <row r="97" spans="1:69" ht="19.5" x14ac:dyDescent="0.4">
      <c r="A97" s="21">
        <v>96</v>
      </c>
      <c r="B97" s="4">
        <v>3</v>
      </c>
      <c r="C97" s="4">
        <v>30</v>
      </c>
      <c r="D97" s="4" t="s">
        <v>32633</v>
      </c>
      <c r="E97" s="4" t="s">
        <v>32396</v>
      </c>
      <c r="F97" s="4" t="s">
        <v>32634</v>
      </c>
      <c r="G97" s="4" t="s">
        <v>32635</v>
      </c>
      <c r="H97" s="4" t="s">
        <v>3395</v>
      </c>
      <c r="I97" s="24">
        <f>ROUND(COUNTIF(Table1[[#This Row],[กิจกรรม 1.1]:[ท้ายบท 1]],"&lt;&gt;ยังไม่ส่ง")*2+IF(Table1[[#This Row],[Quiz 1]]&lt;&gt;"ยังไม่ส่ง",Table1[[#This Row],[Quiz 1]]*2/10,0),0)</f>
        <v>10</v>
      </c>
      <c r="J97" s="24">
        <f>ROUND(COUNTIF(Table1[[#This Row],[แบบฝึก 2.1]:[ท้ายบท 2]],"&lt;&gt;ยังไม่ส่ง")*8/3+IF(Table1[[#This Row],[Quiz 2]]&lt;&gt;"ยังไม่ส่ง",Table1[[#This Row],[Quiz 2]]*2/10,0),0)</f>
        <v>10</v>
      </c>
      <c r="K97" s="24">
        <f>ROUND(COUNTIF(Table1[[#This Row],[แบบฝึก 3.1]:[ท้ายบท 3]],"&lt;&gt;ยังไม่ส่ง")*3/2+IF(Table1[[#This Row],[Quiz 3]]&lt;&gt;"ยังไม่ส่ง",Table1[[#This Row],[Quiz 3]]*2/10,0),0)</f>
        <v>5</v>
      </c>
      <c r="L97" s="12">
        <f>Table1[[#This Row],[บท 1 '[10']]]+Table1[[#This Row],[บท 2 '[10']]]+Table1[[#This Row],[บท 3 '[5']]]</f>
        <v>25</v>
      </c>
      <c r="M97" s="12">
        <f>IF(Table1[[#This Row],[ซ่อมแล้วกลางภาค]]="ซ่อมแล้ว",10,Table1[[#This Row],[MID '[20']2]])</f>
        <v>17</v>
      </c>
      <c r="N97" s="28">
        <f>ROUND(COUNTIF(Table1[[#This Row],[แบบฝึก 4.1]:[ท้ายบท 4]],"&lt;&gt;ยังไม่ส่ง")*8/2+IF(Table1[[#This Row],[Quiz 4]]&lt;&gt;"ยังไม่ส่ง",Table1[[#This Row],[Quiz 4]]*2/10,0),0)</f>
        <v>6</v>
      </c>
      <c r="O97" s="12">
        <v>5</v>
      </c>
      <c r="P97" s="12">
        <f>ROUND(COUNTIF(Table1[[#This Row],[แบบฝึก 5.1]:[ท้ายบท 5]],"&lt;&gt;ยังไม่ส่ง")*8/3+IF(Table1[[#This Row],[Quiz 5]]&lt;&gt;"ยังไม่ส่ง",Table1[[#This Row],[Quiz 5]]*2/10,0),0)</f>
        <v>9</v>
      </c>
      <c r="Q97" s="12">
        <f>Table1[[#This Row],[บท 4 '[10']]]+Table1[[#This Row],[นำเสนอ '[5']]]+Table1[[#This Row],[บท 5 '[10']]]</f>
        <v>20</v>
      </c>
      <c r="R97" s="12">
        <f>Table1[[#This Row],[ก่อนกลางภาค '[25']]]+Table1[[#This Row],[กลางภาค '[20']]]+Table1[[#This Row],[หลังกลางภาค '[25']]]</f>
        <v>62</v>
      </c>
      <c r="S97" s="12"/>
      <c r="T97" s="12">
        <f>Table1[[#This Row],[ปลายภาค '[30']]]+Table1[[#This Row],[ก่อนปลายภาค '[70']]]</f>
        <v>62</v>
      </c>
      <c r="U97" s="11">
        <f t="shared" si="1"/>
        <v>2</v>
      </c>
      <c r="V97" s="5" t="str">
        <f>IF(_xlfn.XLOOKUP(Table1[[#This Row],[email]],กิจกรรม_11[Email],กิจกรรม_11[Completion time],0)&lt;&gt;0,"ส่งแล้ว","ยังไม่ส่ง")</f>
        <v>ส่งแล้ว</v>
      </c>
      <c r="W97" s="5" t="str">
        <f>IF(_xlfn.XLOOKUP(Table1[[#This Row],[email]],แบบฝึก_11[Email],แบบฝึก_11[Completion time],0)&lt;&gt;0,"ส่งแล้ว","ยังไม่ส่ง")</f>
        <v>ส่งแล้ว</v>
      </c>
      <c r="X97" s="5" t="str">
        <f>IF(_xlfn.XLOOKUP(Table1[[#This Row],[email]],แบบฝึก_12[Email],แบบฝึก_12[Completion time],0)&lt;&gt;0,"ส่งแล้ว","ยังไม่ส่ง")</f>
        <v>ส่งแล้ว</v>
      </c>
      <c r="Y97" s="5">
        <f>_xlfn.XLOOKUP(Table1[[#This Row],[email]],ท้ายบท_1[Email],ท้ายบท_1[Total points],"ยังไม่ส่ง")</f>
        <v>19</v>
      </c>
      <c r="Z97" s="4">
        <f>_xlfn.XLOOKUP(Table1[[#This Row],[email]],Quiz_1[Email],Quiz_1[Total points],"ยังไม่ส่ง")</f>
        <v>9</v>
      </c>
      <c r="AA97" s="5" t="str">
        <f>IF(_xlfn.XLOOKUP(Table1[[#This Row],[email]],แบบฝึก_21[Email],แบบฝึก_21[Completion time],0)&lt;&gt;0,"ส่งแล้ว","ยังไม่ส่ง")</f>
        <v>ส่งแล้ว</v>
      </c>
      <c r="AB97" s="5" t="str">
        <f>IF(_xlfn.XLOOKUP(Table1[[#This Row],[email]],แบบฝึก_22[Email],แบบฝึก_22[Completion time],0)&lt;&gt;0,"ส่งแล้ว","ยังไม่ส่ง")</f>
        <v>ส่งแล้ว</v>
      </c>
      <c r="AC97" s="5">
        <f>_xlfn.XLOOKUP(Table1[[#This Row],[email]],ท้ายบท_2[Email],ท้ายบท_2[Total points],"ยังไม่ส่ง")</f>
        <v>15</v>
      </c>
      <c r="AD97" s="5">
        <f>_xlfn.XLOOKUP(Table1[[#This Row],[email]],Quiz_2[Email],Quiz_2[Total points],"ยังไม่ส่ง")</f>
        <v>9</v>
      </c>
      <c r="AE97" s="5" t="str">
        <f>IF(_xlfn.XLOOKUP(Table1[[#This Row],[email]],แบบฝึก_31[Email],แบบฝึก_31[Completion time],0)&lt;&gt;0,"ส่งแล้ว","ยังไม่ส่ง")</f>
        <v>ส่งแล้ว</v>
      </c>
      <c r="AF97" s="5">
        <f>_xlfn.XLOOKUP(Table1[[#This Row],[email]],ท้ายบท_3[Email],ท้ายบท_3[Total points],"ยังไม่ส่ง")</f>
        <v>10</v>
      </c>
      <c r="AG97" s="5">
        <f>_xlfn.XLOOKUP(Table1[[#This Row],[email]],Quiz_3[Email],Quiz_3[Total points],"ยังไม่ส่ง")</f>
        <v>9</v>
      </c>
      <c r="AH97" s="12">
        <v>23</v>
      </c>
      <c r="AI97" s="14">
        <v>10</v>
      </c>
      <c r="AJ97" s="12">
        <f>ROUND((Table1[[#This Row],[mid '[20']]]+Table1[[#This Row],[mid '[10']]])/2,0)</f>
        <v>17</v>
      </c>
      <c r="AK97" s="5" t="str">
        <f>IF(_xlfn.XLOOKUP(Table1[[#This Row],[email]],แบบฝึก_41[Email],แบบฝึก_41[Completion time],0)&lt;&gt;0,"ส่งแล้ว","ยังไม่ส่ง")</f>
        <v>ส่งแล้ว</v>
      </c>
      <c r="AL97" s="5" t="str">
        <f>IF(_xlfn.XLOOKUP(Table1[[#This Row],[email]],ท้ายบท_4[Email],ท้ายบท_4[Total points],"ยังไม่ส่ง")&lt;&gt;0,"ส่งแล้ว","ยังไม่ส่ง")</f>
        <v>ยังไม่ส่ง</v>
      </c>
      <c r="AM97" s="5">
        <f>_xlfn.XLOOKUP(Table1[[#This Row],[email]],Quiz_4[Email],Quiz_4[Total points],"ยังไม่ส่ง")</f>
        <v>10</v>
      </c>
      <c r="AN97" s="5" t="str">
        <f>IF(_xlfn.XLOOKUP(Table1[[#This Row],[email]],แบบฝึก_51[Email],แบบฝึก_51[Completion time],0)&lt;&gt;0,"ส่งแล้ว","ยังไม่ส่ง")</f>
        <v>ส่งแล้ว</v>
      </c>
      <c r="AO97" s="5" t="str">
        <f>IF(_xlfn.XLOOKUP(Table1[[#This Row],[email]],แบบฝึก_52[Email],แบบฝึก_52[Completion time],0)&lt;&gt;0,"ส่งแล้ว","ยังไม่ส่ง")</f>
        <v>ส่งแล้ว</v>
      </c>
      <c r="AP97" s="5">
        <f>_xlfn.XLOOKUP(Table1[[#This Row],[email]],ท้ายบท_5[Email],ท้ายบท_5[Total points],"ยังไม่ส่ง")</f>
        <v>18</v>
      </c>
      <c r="AQ97" s="5">
        <f>_xlfn.XLOOKUP(Table1[[#This Row],[email]],Quiz_5[Email],Quiz_5[Total points],"ยังไม่ส่ง")</f>
        <v>5</v>
      </c>
      <c r="AR97" s="37"/>
      <c r="AS97" s="4" t="str">
        <f>IF(M97&lt;10,"ยังไม่ซ่อม",IF(Table1[[#This Row],[ซ่อมแล้วกลางภาค]]="ซ่อมแล้ว","ซ่อมแล้ว","ไม่ต้องซ่อม"))</f>
        <v>ไม่ต้องซ่อม</v>
      </c>
      <c r="BN97"/>
      <c r="BO97"/>
      <c r="BP97"/>
      <c r="BQ97"/>
    </row>
    <row r="98" spans="1:69" ht="19.5" x14ac:dyDescent="0.4">
      <c r="A98" s="21">
        <v>97</v>
      </c>
      <c r="B98" s="4">
        <v>3</v>
      </c>
      <c r="C98" s="4">
        <v>31</v>
      </c>
      <c r="D98" s="4" t="s">
        <v>32636</v>
      </c>
      <c r="E98" s="4" t="s">
        <v>32396</v>
      </c>
      <c r="F98" s="4" t="s">
        <v>32637</v>
      </c>
      <c r="G98" s="4" t="s">
        <v>32638</v>
      </c>
      <c r="H98" s="4" t="s">
        <v>3096</v>
      </c>
      <c r="I98" s="24">
        <f>ROUND(COUNTIF(Table1[[#This Row],[กิจกรรม 1.1]:[ท้ายบท 1]],"&lt;&gt;ยังไม่ส่ง")*2+IF(Table1[[#This Row],[Quiz 1]]&lt;&gt;"ยังไม่ส่ง",Table1[[#This Row],[Quiz 1]]*2/10,0),0)</f>
        <v>10</v>
      </c>
      <c r="J98" s="24">
        <f>ROUND(COUNTIF(Table1[[#This Row],[แบบฝึก 2.1]:[ท้ายบท 2]],"&lt;&gt;ยังไม่ส่ง")*8/3+IF(Table1[[#This Row],[Quiz 2]]&lt;&gt;"ยังไม่ส่ง",Table1[[#This Row],[Quiz 2]]*2/10,0),0)</f>
        <v>10</v>
      </c>
      <c r="K98" s="24">
        <f>ROUND(COUNTIF(Table1[[#This Row],[แบบฝึก 3.1]:[ท้ายบท 3]],"&lt;&gt;ยังไม่ส่ง")*3/2+IF(Table1[[#This Row],[Quiz 3]]&lt;&gt;"ยังไม่ส่ง",Table1[[#This Row],[Quiz 3]]*2/10,0),0)</f>
        <v>5</v>
      </c>
      <c r="L98" s="12">
        <f>Table1[[#This Row],[บท 1 '[10']]]+Table1[[#This Row],[บท 2 '[10']]]+Table1[[#This Row],[บท 3 '[5']]]</f>
        <v>25</v>
      </c>
      <c r="M98" s="12">
        <f>IF(Table1[[#This Row],[ซ่อมแล้วกลางภาค]]="ซ่อมแล้ว",10,Table1[[#This Row],[MID '[20']2]])</f>
        <v>14</v>
      </c>
      <c r="N98" s="28">
        <f>ROUND(COUNTIF(Table1[[#This Row],[แบบฝึก 4.1]:[ท้ายบท 4]],"&lt;&gt;ยังไม่ส่ง")*8/2+IF(Table1[[#This Row],[Quiz 4]]&lt;&gt;"ยังไม่ส่ง",Table1[[#This Row],[Quiz 4]]*2/10,0),0)</f>
        <v>6</v>
      </c>
      <c r="O98" s="12">
        <v>5</v>
      </c>
      <c r="P98" s="12">
        <f>ROUND(COUNTIF(Table1[[#This Row],[แบบฝึก 5.1]:[ท้ายบท 5]],"&lt;&gt;ยังไม่ส่ง")*8/3+IF(Table1[[#This Row],[Quiz 5]]&lt;&gt;"ยังไม่ส่ง",Table1[[#This Row],[Quiz 5]]*2/10,0),0)</f>
        <v>9</v>
      </c>
      <c r="Q98" s="12">
        <f>Table1[[#This Row],[บท 4 '[10']]]+Table1[[#This Row],[นำเสนอ '[5']]]+Table1[[#This Row],[บท 5 '[10']]]</f>
        <v>20</v>
      </c>
      <c r="R98" s="12">
        <f>Table1[[#This Row],[ก่อนกลางภาค '[25']]]+Table1[[#This Row],[กลางภาค '[20']]]+Table1[[#This Row],[หลังกลางภาค '[25']]]</f>
        <v>59</v>
      </c>
      <c r="S98" s="12"/>
      <c r="T98" s="12">
        <f>Table1[[#This Row],[ปลายภาค '[30']]]+Table1[[#This Row],[ก่อนปลายภาค '[70']]]</f>
        <v>59</v>
      </c>
      <c r="U98" s="11">
        <f t="shared" si="1"/>
        <v>1.5</v>
      </c>
      <c r="V98" s="5" t="str">
        <f>IF(_xlfn.XLOOKUP(Table1[[#This Row],[email]],กิจกรรม_11[Email],กิจกรรม_11[Completion time],0)&lt;&gt;0,"ส่งแล้ว","ยังไม่ส่ง")</f>
        <v>ส่งแล้ว</v>
      </c>
      <c r="W98" s="5" t="str">
        <f>IF(_xlfn.XLOOKUP(Table1[[#This Row],[email]],แบบฝึก_11[Email],แบบฝึก_11[Completion time],0)&lt;&gt;0,"ส่งแล้ว","ยังไม่ส่ง")</f>
        <v>ส่งแล้ว</v>
      </c>
      <c r="X98" s="5" t="str">
        <f>IF(_xlfn.XLOOKUP(Table1[[#This Row],[email]],แบบฝึก_12[Email],แบบฝึก_12[Completion time],0)&lt;&gt;0,"ส่งแล้ว","ยังไม่ส่ง")</f>
        <v>ส่งแล้ว</v>
      </c>
      <c r="Y98" s="5">
        <f>_xlfn.XLOOKUP(Table1[[#This Row],[email]],ท้ายบท_1[Email],ท้ายบท_1[Total points],"ยังไม่ส่ง")</f>
        <v>22</v>
      </c>
      <c r="Z98" s="4">
        <f>_xlfn.XLOOKUP(Table1[[#This Row],[email]],Quiz_1[Email],Quiz_1[Total points],"ยังไม่ส่ง")</f>
        <v>9</v>
      </c>
      <c r="AA98" s="5" t="str">
        <f>IF(_xlfn.XLOOKUP(Table1[[#This Row],[email]],แบบฝึก_21[Email],แบบฝึก_21[Completion time],0)&lt;&gt;0,"ส่งแล้ว","ยังไม่ส่ง")</f>
        <v>ส่งแล้ว</v>
      </c>
      <c r="AB98" s="5" t="str">
        <f>IF(_xlfn.XLOOKUP(Table1[[#This Row],[email]],แบบฝึก_22[Email],แบบฝึก_22[Completion time],0)&lt;&gt;0,"ส่งแล้ว","ยังไม่ส่ง")</f>
        <v>ส่งแล้ว</v>
      </c>
      <c r="AC98" s="5">
        <f>_xlfn.XLOOKUP(Table1[[#This Row],[email]],ท้ายบท_2[Email],ท้ายบท_2[Total points],"ยังไม่ส่ง")</f>
        <v>10</v>
      </c>
      <c r="AD98" s="5">
        <f>_xlfn.XLOOKUP(Table1[[#This Row],[email]],Quiz_2[Email],Quiz_2[Total points],"ยังไม่ส่ง")</f>
        <v>9</v>
      </c>
      <c r="AE98" s="5" t="str">
        <f>IF(_xlfn.XLOOKUP(Table1[[#This Row],[email]],แบบฝึก_31[Email],แบบฝึก_31[Completion time],0)&lt;&gt;0,"ส่งแล้ว","ยังไม่ส่ง")</f>
        <v>ส่งแล้ว</v>
      </c>
      <c r="AF98" s="5">
        <f>_xlfn.XLOOKUP(Table1[[#This Row],[email]],ท้ายบท_3[Email],ท้ายบท_3[Total points],"ยังไม่ส่ง")</f>
        <v>8</v>
      </c>
      <c r="AG98" s="5">
        <f>_xlfn.XLOOKUP(Table1[[#This Row],[email]],Quiz_3[Email],Quiz_3[Total points],"ยังไม่ส่ง")</f>
        <v>9</v>
      </c>
      <c r="AH98" s="12">
        <v>19</v>
      </c>
      <c r="AI98" s="14">
        <v>8</v>
      </c>
      <c r="AJ98" s="12">
        <f>ROUND((Table1[[#This Row],[mid '[20']]]+Table1[[#This Row],[mid '[10']]])/2,0)</f>
        <v>14</v>
      </c>
      <c r="AK98" s="5" t="str">
        <f>IF(_xlfn.XLOOKUP(Table1[[#This Row],[email]],แบบฝึก_41[Email],แบบฝึก_41[Completion time],0)&lt;&gt;0,"ส่งแล้ว","ยังไม่ส่ง")</f>
        <v>ส่งแล้ว</v>
      </c>
      <c r="AL98" s="5" t="str">
        <f>IF(_xlfn.XLOOKUP(Table1[[#This Row],[email]],ท้ายบท_4[Email],ท้ายบท_4[Total points],"ยังไม่ส่ง")&lt;&gt;0,"ส่งแล้ว","ยังไม่ส่ง")</f>
        <v>ยังไม่ส่ง</v>
      </c>
      <c r="AM98" s="5">
        <f>_xlfn.XLOOKUP(Table1[[#This Row],[email]],Quiz_4[Email],Quiz_4[Total points],"ยังไม่ส่ง")</f>
        <v>9</v>
      </c>
      <c r="AN98" s="5" t="str">
        <f>IF(_xlfn.XLOOKUP(Table1[[#This Row],[email]],แบบฝึก_51[Email],แบบฝึก_51[Completion time],0)&lt;&gt;0,"ส่งแล้ว","ยังไม่ส่ง")</f>
        <v>ส่งแล้ว</v>
      </c>
      <c r="AO98" s="5" t="str">
        <f>IF(_xlfn.XLOOKUP(Table1[[#This Row],[email]],แบบฝึก_52[Email],แบบฝึก_52[Completion time],0)&lt;&gt;0,"ส่งแล้ว","ยังไม่ส่ง")</f>
        <v>ส่งแล้ว</v>
      </c>
      <c r="AP98" s="5">
        <f>_xlfn.XLOOKUP(Table1[[#This Row],[email]],ท้ายบท_5[Email],ท้ายบท_5[Total points],"ยังไม่ส่ง")</f>
        <v>15</v>
      </c>
      <c r="AQ98" s="5">
        <f>_xlfn.XLOOKUP(Table1[[#This Row],[email]],Quiz_5[Email],Quiz_5[Total points],"ยังไม่ส่ง")</f>
        <v>4</v>
      </c>
      <c r="AR98" s="37"/>
      <c r="AS98" s="4" t="str">
        <f>IF(M98&lt;10,"ยังไม่ซ่อม",IF(Table1[[#This Row],[ซ่อมแล้วกลางภาค]]="ซ่อมแล้ว","ซ่อมแล้ว","ไม่ต้องซ่อม"))</f>
        <v>ไม่ต้องซ่อม</v>
      </c>
      <c r="BN98"/>
      <c r="BO98"/>
      <c r="BP98"/>
      <c r="BQ98"/>
    </row>
    <row r="99" spans="1:69" ht="19.5" x14ac:dyDescent="0.4">
      <c r="A99" s="21">
        <v>98</v>
      </c>
      <c r="B99" s="4">
        <v>3</v>
      </c>
      <c r="C99" s="4">
        <v>32</v>
      </c>
      <c r="D99" s="4" t="s">
        <v>32639</v>
      </c>
      <c r="E99" s="4" t="s">
        <v>32396</v>
      </c>
      <c r="F99" s="4" t="s">
        <v>32640</v>
      </c>
      <c r="G99" s="4" t="s">
        <v>32641</v>
      </c>
      <c r="H99" s="4" t="s">
        <v>3227</v>
      </c>
      <c r="I99" s="24">
        <f>ROUND(COUNTIF(Table1[[#This Row],[กิจกรรม 1.1]:[ท้ายบท 1]],"&lt;&gt;ยังไม่ส่ง")*2+IF(Table1[[#This Row],[Quiz 1]]&lt;&gt;"ยังไม่ส่ง",Table1[[#This Row],[Quiz 1]]*2/10,0),0)</f>
        <v>10</v>
      </c>
      <c r="J99" s="24">
        <f>ROUND(COUNTIF(Table1[[#This Row],[แบบฝึก 2.1]:[ท้ายบท 2]],"&lt;&gt;ยังไม่ส่ง")*8/3+IF(Table1[[#This Row],[Quiz 2]]&lt;&gt;"ยังไม่ส่ง",Table1[[#This Row],[Quiz 2]]*2/10,0),0)</f>
        <v>10</v>
      </c>
      <c r="K99" s="24">
        <f>ROUND(COUNTIF(Table1[[#This Row],[แบบฝึก 3.1]:[ท้ายบท 3]],"&lt;&gt;ยังไม่ส่ง")*3/2+IF(Table1[[#This Row],[Quiz 3]]&lt;&gt;"ยังไม่ส่ง",Table1[[#This Row],[Quiz 3]]*2/10,0),0)</f>
        <v>4</v>
      </c>
      <c r="L99" s="12">
        <f>Table1[[#This Row],[บท 1 '[10']]]+Table1[[#This Row],[บท 2 '[10']]]+Table1[[#This Row],[บท 3 '[5']]]</f>
        <v>24</v>
      </c>
      <c r="M99" s="12">
        <f>IF(Table1[[#This Row],[ซ่อมแล้วกลางภาค]]="ซ่อมแล้ว",10,Table1[[#This Row],[MID '[20']2]])</f>
        <v>17</v>
      </c>
      <c r="N99" s="28">
        <f>ROUND(COUNTIF(Table1[[#This Row],[แบบฝึก 4.1]:[ท้ายบท 4]],"&lt;&gt;ยังไม่ส่ง")*8/2+IF(Table1[[#This Row],[Quiz 4]]&lt;&gt;"ยังไม่ส่ง",Table1[[#This Row],[Quiz 4]]*2/10,0),0)</f>
        <v>5</v>
      </c>
      <c r="O99" s="12">
        <v>5</v>
      </c>
      <c r="P99" s="12">
        <f>ROUND(COUNTIF(Table1[[#This Row],[แบบฝึก 5.1]:[ท้ายบท 5]],"&lt;&gt;ยังไม่ส่ง")*8/3+IF(Table1[[#This Row],[Quiz 5]]&lt;&gt;"ยังไม่ส่ง",Table1[[#This Row],[Quiz 5]]*2/10,0),0)</f>
        <v>9</v>
      </c>
      <c r="Q99" s="12">
        <f>Table1[[#This Row],[บท 4 '[10']]]+Table1[[#This Row],[นำเสนอ '[5']]]+Table1[[#This Row],[บท 5 '[10']]]</f>
        <v>19</v>
      </c>
      <c r="R99" s="12">
        <f>Table1[[#This Row],[ก่อนกลางภาค '[25']]]+Table1[[#This Row],[กลางภาค '[20']]]+Table1[[#This Row],[หลังกลางภาค '[25']]]</f>
        <v>60</v>
      </c>
      <c r="S99" s="12"/>
      <c r="T99" s="12">
        <f>Table1[[#This Row],[ปลายภาค '[30']]]+Table1[[#This Row],[ก่อนปลายภาค '[70']]]</f>
        <v>60</v>
      </c>
      <c r="U99" s="11">
        <f t="shared" si="1"/>
        <v>2</v>
      </c>
      <c r="V99" s="5" t="str">
        <f>IF(_xlfn.XLOOKUP(Table1[[#This Row],[email]],กิจกรรม_11[Email],กิจกรรม_11[Completion time],0)&lt;&gt;0,"ส่งแล้ว","ยังไม่ส่ง")</f>
        <v>ส่งแล้ว</v>
      </c>
      <c r="W99" s="5" t="str">
        <f>IF(_xlfn.XLOOKUP(Table1[[#This Row],[email]],แบบฝึก_11[Email],แบบฝึก_11[Completion time],0)&lt;&gt;0,"ส่งแล้ว","ยังไม่ส่ง")</f>
        <v>ส่งแล้ว</v>
      </c>
      <c r="X99" s="5" t="str">
        <f>IF(_xlfn.XLOOKUP(Table1[[#This Row],[email]],แบบฝึก_12[Email],แบบฝึก_12[Completion time],0)&lt;&gt;0,"ส่งแล้ว","ยังไม่ส่ง")</f>
        <v>ส่งแล้ว</v>
      </c>
      <c r="Y99" s="5">
        <f>_xlfn.XLOOKUP(Table1[[#This Row],[email]],ท้ายบท_1[Email],ท้ายบท_1[Total points],"ยังไม่ส่ง")</f>
        <v>21</v>
      </c>
      <c r="Z99" s="4">
        <f>_xlfn.XLOOKUP(Table1[[#This Row],[email]],Quiz_1[Email],Quiz_1[Total points],"ยังไม่ส่ง")</f>
        <v>9</v>
      </c>
      <c r="AA99" s="5" t="str">
        <f>IF(_xlfn.XLOOKUP(Table1[[#This Row],[email]],แบบฝึก_21[Email],แบบฝึก_21[Completion time],0)&lt;&gt;0,"ส่งแล้ว","ยังไม่ส่ง")</f>
        <v>ส่งแล้ว</v>
      </c>
      <c r="AB99" s="5" t="str">
        <f>IF(_xlfn.XLOOKUP(Table1[[#This Row],[email]],แบบฝึก_22[Email],แบบฝึก_22[Completion time],0)&lt;&gt;0,"ส่งแล้ว","ยังไม่ส่ง")</f>
        <v>ส่งแล้ว</v>
      </c>
      <c r="AC99" s="5">
        <f>_xlfn.XLOOKUP(Table1[[#This Row],[email]],ท้ายบท_2[Email],ท้ายบท_2[Total points],"ยังไม่ส่ง")</f>
        <v>14</v>
      </c>
      <c r="AD99" s="5">
        <f>_xlfn.XLOOKUP(Table1[[#This Row],[email]],Quiz_2[Email],Quiz_2[Total points],"ยังไม่ส่ง")</f>
        <v>8</v>
      </c>
      <c r="AE99" s="5" t="str">
        <f>IF(_xlfn.XLOOKUP(Table1[[#This Row],[email]],แบบฝึก_31[Email],แบบฝึก_31[Completion time],0)&lt;&gt;0,"ส่งแล้ว","ยังไม่ส่ง")</f>
        <v>ส่งแล้ว</v>
      </c>
      <c r="AF99" s="5">
        <f>_xlfn.XLOOKUP(Table1[[#This Row],[email]],ท้ายบท_3[Email],ท้ายบท_3[Total points],"ยังไม่ส่ง")</f>
        <v>10</v>
      </c>
      <c r="AG99" s="5">
        <f>_xlfn.XLOOKUP(Table1[[#This Row],[email]],Quiz_3[Email],Quiz_3[Total points],"ยังไม่ส่ง")</f>
        <v>6</v>
      </c>
      <c r="AH99" s="12">
        <v>25</v>
      </c>
      <c r="AI99" s="14">
        <v>8</v>
      </c>
      <c r="AJ99" s="12">
        <f>ROUND((Table1[[#This Row],[mid '[20']]]+Table1[[#This Row],[mid '[10']]])/2,0)</f>
        <v>17</v>
      </c>
      <c r="AK99" s="5" t="str">
        <f>IF(_xlfn.XLOOKUP(Table1[[#This Row],[email]],แบบฝึก_41[Email],แบบฝึก_41[Completion time],0)&lt;&gt;0,"ส่งแล้ว","ยังไม่ส่ง")</f>
        <v>ส่งแล้ว</v>
      </c>
      <c r="AL99" s="5" t="str">
        <f>IF(_xlfn.XLOOKUP(Table1[[#This Row],[email]],ท้ายบท_4[Email],ท้ายบท_4[Total points],"ยังไม่ส่ง")&lt;&gt;0,"ส่งแล้ว","ยังไม่ส่ง")</f>
        <v>ยังไม่ส่ง</v>
      </c>
      <c r="AM99" s="5">
        <f>_xlfn.XLOOKUP(Table1[[#This Row],[email]],Quiz_4[Email],Quiz_4[Total points],"ยังไม่ส่ง")</f>
        <v>6</v>
      </c>
      <c r="AN99" s="5" t="str">
        <f>IF(_xlfn.XLOOKUP(Table1[[#This Row],[email]],แบบฝึก_51[Email],แบบฝึก_51[Completion time],0)&lt;&gt;0,"ส่งแล้ว","ยังไม่ส่ง")</f>
        <v>ส่งแล้ว</v>
      </c>
      <c r="AO99" s="5" t="str">
        <f>IF(_xlfn.XLOOKUP(Table1[[#This Row],[email]],แบบฝึก_52[Email],แบบฝึก_52[Completion time],0)&lt;&gt;0,"ส่งแล้ว","ยังไม่ส่ง")</f>
        <v>ส่งแล้ว</v>
      </c>
      <c r="AP99" s="5">
        <f>_xlfn.XLOOKUP(Table1[[#This Row],[email]],ท้ายบท_5[Email],ท้ายบท_5[Total points],"ยังไม่ส่ง")</f>
        <v>15</v>
      </c>
      <c r="AQ99" s="5">
        <f>_xlfn.XLOOKUP(Table1[[#This Row],[email]],Quiz_5[Email],Quiz_5[Total points],"ยังไม่ส่ง")</f>
        <v>6</v>
      </c>
      <c r="AR99" s="37"/>
      <c r="AS99" s="4" t="str">
        <f>IF(M99&lt;10,"ยังไม่ซ่อม",IF(Table1[[#This Row],[ซ่อมแล้วกลางภาค]]="ซ่อมแล้ว","ซ่อมแล้ว","ไม่ต้องซ่อม"))</f>
        <v>ไม่ต้องซ่อม</v>
      </c>
      <c r="BN99"/>
      <c r="BO99"/>
      <c r="BP99"/>
      <c r="BQ99"/>
    </row>
    <row r="100" spans="1:69" ht="19.5" x14ac:dyDescent="0.4">
      <c r="A100" s="21">
        <v>99</v>
      </c>
      <c r="B100" s="4">
        <v>3</v>
      </c>
      <c r="C100" s="4">
        <v>33</v>
      </c>
      <c r="D100" s="4" t="s">
        <v>32642</v>
      </c>
      <c r="E100" s="4" t="s">
        <v>32396</v>
      </c>
      <c r="F100" s="4" t="s">
        <v>32643</v>
      </c>
      <c r="G100" s="4" t="s">
        <v>32644</v>
      </c>
      <c r="H100" s="4" t="s">
        <v>3387</v>
      </c>
      <c r="I100" s="24">
        <f>ROUND(COUNTIF(Table1[[#This Row],[กิจกรรม 1.1]:[ท้ายบท 1]],"&lt;&gt;ยังไม่ส่ง")*2+IF(Table1[[#This Row],[Quiz 1]]&lt;&gt;"ยังไม่ส่ง",Table1[[#This Row],[Quiz 1]]*2/10,0),0)</f>
        <v>8</v>
      </c>
      <c r="J100" s="24">
        <f>ROUND(COUNTIF(Table1[[#This Row],[แบบฝึก 2.1]:[ท้ายบท 2]],"&lt;&gt;ยังไม่ส่ง")*8/3+IF(Table1[[#This Row],[Quiz 2]]&lt;&gt;"ยังไม่ส่ง",Table1[[#This Row],[Quiz 2]]*2/10,0),0)</f>
        <v>7</v>
      </c>
      <c r="K100" s="24">
        <f>ROUND(COUNTIF(Table1[[#This Row],[แบบฝึก 3.1]:[ท้ายบท 3]],"&lt;&gt;ยังไม่ส่ง")*3/2+IF(Table1[[#This Row],[Quiz 3]]&lt;&gt;"ยังไม่ส่ง",Table1[[#This Row],[Quiz 3]]*2/10,0),0)</f>
        <v>4</v>
      </c>
      <c r="L100" s="12">
        <f>Table1[[#This Row],[บท 1 '[10']]]+Table1[[#This Row],[บท 2 '[10']]]+Table1[[#This Row],[บท 3 '[5']]]</f>
        <v>19</v>
      </c>
      <c r="M100" s="12">
        <f>IF(Table1[[#This Row],[ซ่อมแล้วกลางภาค]]="ซ่อมแล้ว",10,Table1[[#This Row],[MID '[20']2]])</f>
        <v>17</v>
      </c>
      <c r="N100" s="28">
        <f>ROUND(COUNTIF(Table1[[#This Row],[แบบฝึก 4.1]:[ท้ายบท 4]],"&lt;&gt;ยังไม่ส่ง")*8/2+IF(Table1[[#This Row],[Quiz 4]]&lt;&gt;"ยังไม่ส่ง",Table1[[#This Row],[Quiz 4]]*2/10,0),0)</f>
        <v>6</v>
      </c>
      <c r="O100" s="12">
        <v>5</v>
      </c>
      <c r="P100" s="12">
        <f>ROUND(COUNTIF(Table1[[#This Row],[แบบฝึก 5.1]:[ท้ายบท 5]],"&lt;&gt;ยังไม่ส่ง")*8/3+IF(Table1[[#This Row],[Quiz 5]]&lt;&gt;"ยังไม่ส่ง",Table1[[#This Row],[Quiz 5]]*2/10,0),0)</f>
        <v>8</v>
      </c>
      <c r="Q100" s="12">
        <f>Table1[[#This Row],[บท 4 '[10']]]+Table1[[#This Row],[นำเสนอ '[5']]]+Table1[[#This Row],[บท 5 '[10']]]</f>
        <v>19</v>
      </c>
      <c r="R100" s="12">
        <f>Table1[[#This Row],[ก่อนกลางภาค '[25']]]+Table1[[#This Row],[กลางภาค '[20']]]+Table1[[#This Row],[หลังกลางภาค '[25']]]</f>
        <v>55</v>
      </c>
      <c r="S100" s="12"/>
      <c r="T100" s="12">
        <f>Table1[[#This Row],[ปลายภาค '[30']]]+Table1[[#This Row],[ก่อนปลายภาค '[70']]]</f>
        <v>55</v>
      </c>
      <c r="U100" s="11">
        <f t="shared" si="1"/>
        <v>1.5</v>
      </c>
      <c r="V100" s="5" t="str">
        <f>IF(_xlfn.XLOOKUP(Table1[[#This Row],[email]],กิจกรรม_11[Email],กิจกรรม_11[Completion time],0)&lt;&gt;0,"ส่งแล้ว","ยังไม่ส่ง")</f>
        <v>ส่งแล้ว</v>
      </c>
      <c r="W100" s="5" t="str">
        <f>IF(_xlfn.XLOOKUP(Table1[[#This Row],[email]],แบบฝึก_11[Email],แบบฝึก_11[Completion time],0)&lt;&gt;0,"ส่งแล้ว","ยังไม่ส่ง")</f>
        <v>ส่งแล้ว</v>
      </c>
      <c r="X100" s="5" t="str">
        <f>IF(_xlfn.XLOOKUP(Table1[[#This Row],[email]],แบบฝึก_12[Email],แบบฝึก_12[Completion time],0)&lt;&gt;0,"ส่งแล้ว","ยังไม่ส่ง")</f>
        <v>ยังไม่ส่ง</v>
      </c>
      <c r="Y100" s="5">
        <f>_xlfn.XLOOKUP(Table1[[#This Row],[email]],ท้ายบท_1[Email],ท้ายบท_1[Total points],"ยังไม่ส่ง")</f>
        <v>20</v>
      </c>
      <c r="Z100" s="4">
        <f>_xlfn.XLOOKUP(Table1[[#This Row],[email]],Quiz_1[Email],Quiz_1[Total points],"ยังไม่ส่ง")</f>
        <v>8</v>
      </c>
      <c r="AA100" s="5" t="str">
        <f>IF(_xlfn.XLOOKUP(Table1[[#This Row],[email]],แบบฝึก_21[Email],แบบฝึก_21[Completion time],0)&lt;&gt;0,"ส่งแล้ว","ยังไม่ส่ง")</f>
        <v>ยังไม่ส่ง</v>
      </c>
      <c r="AB100" s="5" t="str">
        <f>IF(_xlfn.XLOOKUP(Table1[[#This Row],[email]],แบบฝึก_22[Email],แบบฝึก_22[Completion time],0)&lt;&gt;0,"ส่งแล้ว","ยังไม่ส่ง")</f>
        <v>ส่งแล้ว</v>
      </c>
      <c r="AC100" s="5">
        <f>_xlfn.XLOOKUP(Table1[[#This Row],[email]],ท้ายบท_2[Email],ท้ายบท_2[Total points],"ยังไม่ส่ง")</f>
        <v>15</v>
      </c>
      <c r="AD100" s="5">
        <f>_xlfn.XLOOKUP(Table1[[#This Row],[email]],Quiz_2[Email],Quiz_2[Total points],"ยังไม่ส่ง")</f>
        <v>8</v>
      </c>
      <c r="AE100" s="5" t="str">
        <f>IF(_xlfn.XLOOKUP(Table1[[#This Row],[email]],แบบฝึก_31[Email],แบบฝึก_31[Completion time],0)&lt;&gt;0,"ส่งแล้ว","ยังไม่ส่ง")</f>
        <v>ส่งแล้ว</v>
      </c>
      <c r="AF100" s="5">
        <f>_xlfn.XLOOKUP(Table1[[#This Row],[email]],ท้ายบท_3[Email],ท้ายบท_3[Total points],"ยังไม่ส่ง")</f>
        <v>10</v>
      </c>
      <c r="AG100" s="5">
        <f>_xlfn.XLOOKUP(Table1[[#This Row],[email]],Quiz_3[Email],Quiz_3[Total points],"ยังไม่ส่ง")</f>
        <v>4</v>
      </c>
      <c r="AH100" s="12">
        <v>25</v>
      </c>
      <c r="AI100" s="14">
        <v>8</v>
      </c>
      <c r="AJ100" s="12">
        <f>ROUND((Table1[[#This Row],[mid '[20']]]+Table1[[#This Row],[mid '[10']]])/2,0)</f>
        <v>17</v>
      </c>
      <c r="AK100" s="5" t="str">
        <f>IF(_xlfn.XLOOKUP(Table1[[#This Row],[email]],แบบฝึก_41[Email],แบบฝึก_41[Completion time],0)&lt;&gt;0,"ส่งแล้ว","ยังไม่ส่ง")</f>
        <v>ส่งแล้ว</v>
      </c>
      <c r="AL100" s="5" t="str">
        <f>IF(_xlfn.XLOOKUP(Table1[[#This Row],[email]],ท้ายบท_4[Email],ท้ายบท_4[Total points],"ยังไม่ส่ง")&lt;&gt;0,"ส่งแล้ว","ยังไม่ส่ง")</f>
        <v>ยังไม่ส่ง</v>
      </c>
      <c r="AM100" s="5">
        <f>_xlfn.XLOOKUP(Table1[[#This Row],[email]],Quiz_4[Email],Quiz_4[Total points],"ยังไม่ส่ง")</f>
        <v>9</v>
      </c>
      <c r="AN100" s="5" t="str">
        <f>IF(_xlfn.XLOOKUP(Table1[[#This Row],[email]],แบบฝึก_51[Email],แบบฝึก_51[Completion time],0)&lt;&gt;0,"ส่งแล้ว","ยังไม่ส่ง")</f>
        <v>ส่งแล้ว</v>
      </c>
      <c r="AO100" s="5" t="str">
        <f>IF(_xlfn.XLOOKUP(Table1[[#This Row],[email]],แบบฝึก_52[Email],แบบฝึก_52[Completion time],0)&lt;&gt;0,"ส่งแล้ว","ยังไม่ส่ง")</f>
        <v>ส่งแล้ว</v>
      </c>
      <c r="AP100" s="5">
        <f>_xlfn.XLOOKUP(Table1[[#This Row],[email]],ท้ายบท_5[Email],ท้ายบท_5[Total points],"ยังไม่ส่ง")</f>
        <v>16</v>
      </c>
      <c r="AQ100" s="5" t="str">
        <f>_xlfn.XLOOKUP(Table1[[#This Row],[email]],Quiz_5[Email],Quiz_5[Total points],"ยังไม่ส่ง")</f>
        <v>ยังไม่ส่ง</v>
      </c>
      <c r="AR100" s="37"/>
      <c r="AS100" s="4" t="str">
        <f>IF(M100&lt;10,"ยังไม่ซ่อม",IF(Table1[[#This Row],[ซ่อมแล้วกลางภาค]]="ซ่อมแล้ว","ซ่อมแล้ว","ไม่ต้องซ่อม"))</f>
        <v>ไม่ต้องซ่อม</v>
      </c>
      <c r="BN100"/>
      <c r="BO100"/>
      <c r="BP100"/>
      <c r="BQ100"/>
    </row>
    <row r="101" spans="1:69" ht="19.5" x14ac:dyDescent="0.4">
      <c r="A101" s="21">
        <v>100</v>
      </c>
      <c r="B101" s="4">
        <v>3</v>
      </c>
      <c r="C101" s="4">
        <v>34</v>
      </c>
      <c r="D101" s="4" t="s">
        <v>32645</v>
      </c>
      <c r="E101" s="4" t="s">
        <v>32396</v>
      </c>
      <c r="F101" s="4" t="s">
        <v>32646</v>
      </c>
      <c r="G101" s="4" t="s">
        <v>32647</v>
      </c>
      <c r="H101" s="4" t="s">
        <v>3367</v>
      </c>
      <c r="I101" s="24">
        <f>ROUND(COUNTIF(Table1[[#This Row],[กิจกรรม 1.1]:[ท้ายบท 1]],"&lt;&gt;ยังไม่ส่ง")*2+IF(Table1[[#This Row],[Quiz 1]]&lt;&gt;"ยังไม่ส่ง",Table1[[#This Row],[Quiz 1]]*2/10,0),0)</f>
        <v>10</v>
      </c>
      <c r="J101" s="24">
        <f>ROUND(COUNTIF(Table1[[#This Row],[แบบฝึก 2.1]:[ท้ายบท 2]],"&lt;&gt;ยังไม่ส่ง")*8/3+IF(Table1[[#This Row],[Quiz 2]]&lt;&gt;"ยังไม่ส่ง",Table1[[#This Row],[Quiz 2]]*2/10,0),0)</f>
        <v>10</v>
      </c>
      <c r="K101" s="24">
        <f>ROUND(COUNTIF(Table1[[#This Row],[แบบฝึก 3.1]:[ท้ายบท 3]],"&lt;&gt;ยังไม่ส่ง")*3/2+IF(Table1[[#This Row],[Quiz 3]]&lt;&gt;"ยังไม่ส่ง",Table1[[#This Row],[Quiz 3]]*2/10,0),0)</f>
        <v>5</v>
      </c>
      <c r="L101" s="12">
        <f>Table1[[#This Row],[บท 1 '[10']]]+Table1[[#This Row],[บท 2 '[10']]]+Table1[[#This Row],[บท 3 '[5']]]</f>
        <v>25</v>
      </c>
      <c r="M101" s="12">
        <f>IF(Table1[[#This Row],[ซ่อมแล้วกลางภาค]]="ซ่อมแล้ว",10,Table1[[#This Row],[MID '[20']2]])</f>
        <v>17</v>
      </c>
      <c r="N101" s="28">
        <f>ROUND(COUNTIF(Table1[[#This Row],[แบบฝึก 4.1]:[ท้ายบท 4]],"&lt;&gt;ยังไม่ส่ง")*8/2+IF(Table1[[#This Row],[Quiz 4]]&lt;&gt;"ยังไม่ส่ง",Table1[[#This Row],[Quiz 4]]*2/10,0),0)</f>
        <v>5</v>
      </c>
      <c r="O101" s="12">
        <v>5</v>
      </c>
      <c r="P101" s="12">
        <f>ROUND(COUNTIF(Table1[[#This Row],[แบบฝึก 5.1]:[ท้ายบท 5]],"&lt;&gt;ยังไม่ส่ง")*8/3+IF(Table1[[#This Row],[Quiz 5]]&lt;&gt;"ยังไม่ส่ง",Table1[[#This Row],[Quiz 5]]*2/10,0),0)</f>
        <v>9</v>
      </c>
      <c r="Q101" s="12">
        <f>Table1[[#This Row],[บท 4 '[10']]]+Table1[[#This Row],[นำเสนอ '[5']]]+Table1[[#This Row],[บท 5 '[10']]]</f>
        <v>19</v>
      </c>
      <c r="R101" s="12">
        <f>Table1[[#This Row],[ก่อนกลางภาค '[25']]]+Table1[[#This Row],[กลางภาค '[20']]]+Table1[[#This Row],[หลังกลางภาค '[25']]]</f>
        <v>61</v>
      </c>
      <c r="S101" s="12"/>
      <c r="T101" s="12">
        <f>Table1[[#This Row],[ปลายภาค '[30']]]+Table1[[#This Row],[ก่อนปลายภาค '[70']]]</f>
        <v>61</v>
      </c>
      <c r="U101" s="11">
        <f t="shared" si="1"/>
        <v>2</v>
      </c>
      <c r="V101" s="5" t="str">
        <f>IF(_xlfn.XLOOKUP(Table1[[#This Row],[email]],กิจกรรม_11[Email],กิจกรรม_11[Completion time],0)&lt;&gt;0,"ส่งแล้ว","ยังไม่ส่ง")</f>
        <v>ส่งแล้ว</v>
      </c>
      <c r="W101" s="5" t="str">
        <f>IF(_xlfn.XLOOKUP(Table1[[#This Row],[email]],แบบฝึก_11[Email],แบบฝึก_11[Completion time],0)&lt;&gt;0,"ส่งแล้ว","ยังไม่ส่ง")</f>
        <v>ส่งแล้ว</v>
      </c>
      <c r="X101" s="5" t="str">
        <f>IF(_xlfn.XLOOKUP(Table1[[#This Row],[email]],แบบฝึก_12[Email],แบบฝึก_12[Completion time],0)&lt;&gt;0,"ส่งแล้ว","ยังไม่ส่ง")</f>
        <v>ส่งแล้ว</v>
      </c>
      <c r="Y101" s="5">
        <f>_xlfn.XLOOKUP(Table1[[#This Row],[email]],ท้ายบท_1[Email],ท้ายบท_1[Total points],"ยังไม่ส่ง")</f>
        <v>20</v>
      </c>
      <c r="Z101" s="4">
        <f>_xlfn.XLOOKUP(Table1[[#This Row],[email]],Quiz_1[Email],Quiz_1[Total points],"ยังไม่ส่ง")</f>
        <v>8</v>
      </c>
      <c r="AA101" s="5" t="str">
        <f>IF(_xlfn.XLOOKUP(Table1[[#This Row],[email]],แบบฝึก_21[Email],แบบฝึก_21[Completion time],0)&lt;&gt;0,"ส่งแล้ว","ยังไม่ส่ง")</f>
        <v>ส่งแล้ว</v>
      </c>
      <c r="AB101" s="5" t="str">
        <f>IF(_xlfn.XLOOKUP(Table1[[#This Row],[email]],แบบฝึก_22[Email],แบบฝึก_22[Completion time],0)&lt;&gt;0,"ส่งแล้ว","ยังไม่ส่ง")</f>
        <v>ส่งแล้ว</v>
      </c>
      <c r="AC101" s="5">
        <f>_xlfn.XLOOKUP(Table1[[#This Row],[email]],ท้ายบท_2[Email],ท้ายบท_2[Total points],"ยังไม่ส่ง")</f>
        <v>15</v>
      </c>
      <c r="AD101" s="5">
        <f>_xlfn.XLOOKUP(Table1[[#This Row],[email]],Quiz_2[Email],Quiz_2[Total points],"ยังไม่ส่ง")</f>
        <v>9</v>
      </c>
      <c r="AE101" s="5" t="str">
        <f>IF(_xlfn.XLOOKUP(Table1[[#This Row],[email]],แบบฝึก_31[Email],แบบฝึก_31[Completion time],0)&lt;&gt;0,"ส่งแล้ว","ยังไม่ส่ง")</f>
        <v>ส่งแล้ว</v>
      </c>
      <c r="AF101" s="5">
        <f>_xlfn.XLOOKUP(Table1[[#This Row],[email]],ท้ายบท_3[Email],ท้ายบท_3[Total points],"ยังไม่ส่ง")</f>
        <v>10</v>
      </c>
      <c r="AG101" s="5">
        <f>_xlfn.XLOOKUP(Table1[[#This Row],[email]],Quiz_3[Email],Quiz_3[Total points],"ยังไม่ส่ง")</f>
        <v>8</v>
      </c>
      <c r="AH101" s="12">
        <v>25</v>
      </c>
      <c r="AI101" s="14">
        <v>8</v>
      </c>
      <c r="AJ101" s="12">
        <f>ROUND((Table1[[#This Row],[mid '[20']]]+Table1[[#This Row],[mid '[10']]])/2,0)</f>
        <v>17</v>
      </c>
      <c r="AK101" s="5" t="str">
        <f>IF(_xlfn.XLOOKUP(Table1[[#This Row],[email]],แบบฝึก_41[Email],แบบฝึก_41[Completion time],0)&lt;&gt;0,"ส่งแล้ว","ยังไม่ส่ง")</f>
        <v>ส่งแล้ว</v>
      </c>
      <c r="AL101" s="5" t="str">
        <f>IF(_xlfn.XLOOKUP(Table1[[#This Row],[email]],ท้ายบท_4[Email],ท้ายบท_4[Total points],"ยังไม่ส่ง")&lt;&gt;0,"ส่งแล้ว","ยังไม่ส่ง")</f>
        <v>ยังไม่ส่ง</v>
      </c>
      <c r="AM101" s="5">
        <f>_xlfn.XLOOKUP(Table1[[#This Row],[email]],Quiz_4[Email],Quiz_4[Total points],"ยังไม่ส่ง")</f>
        <v>5</v>
      </c>
      <c r="AN101" s="5" t="str">
        <f>IF(_xlfn.XLOOKUP(Table1[[#This Row],[email]],แบบฝึก_51[Email],แบบฝึก_51[Completion time],0)&lt;&gt;0,"ส่งแล้ว","ยังไม่ส่ง")</f>
        <v>ส่งแล้ว</v>
      </c>
      <c r="AO101" s="5" t="str">
        <f>IF(_xlfn.XLOOKUP(Table1[[#This Row],[email]],แบบฝึก_52[Email],แบบฝึก_52[Completion time],0)&lt;&gt;0,"ส่งแล้ว","ยังไม่ส่ง")</f>
        <v>ส่งแล้ว</v>
      </c>
      <c r="AP101" s="5">
        <f>_xlfn.XLOOKUP(Table1[[#This Row],[email]],ท้ายบท_5[Email],ท้ายบท_5[Total points],"ยังไม่ส่ง")</f>
        <v>18</v>
      </c>
      <c r="AQ101" s="5">
        <f>_xlfn.XLOOKUP(Table1[[#This Row],[email]],Quiz_5[Email],Quiz_5[Total points],"ยังไม่ส่ง")</f>
        <v>5</v>
      </c>
      <c r="AR101" s="37"/>
      <c r="AS101" s="4" t="str">
        <f>IF(M101&lt;10,"ยังไม่ซ่อม",IF(Table1[[#This Row],[ซ่อมแล้วกลางภาค]]="ซ่อมแล้ว","ซ่อมแล้ว","ไม่ต้องซ่อม"))</f>
        <v>ไม่ต้องซ่อม</v>
      </c>
      <c r="BN101"/>
      <c r="BO101"/>
      <c r="BP101"/>
      <c r="BQ101"/>
    </row>
    <row r="102" spans="1:69" ht="19.5" x14ac:dyDescent="0.4">
      <c r="A102" s="21">
        <v>101</v>
      </c>
      <c r="B102" s="4">
        <v>3</v>
      </c>
      <c r="C102" s="4">
        <v>35</v>
      </c>
      <c r="D102" s="4" t="s">
        <v>32648</v>
      </c>
      <c r="E102" s="4" t="s">
        <v>32396</v>
      </c>
      <c r="F102" s="4" t="s">
        <v>32649</v>
      </c>
      <c r="G102" s="4" t="s">
        <v>32650</v>
      </c>
      <c r="H102" s="4" t="s">
        <v>3210</v>
      </c>
      <c r="I102" s="24">
        <f>ROUND(COUNTIF(Table1[[#This Row],[กิจกรรม 1.1]:[ท้ายบท 1]],"&lt;&gt;ยังไม่ส่ง")*2+IF(Table1[[#This Row],[Quiz 1]]&lt;&gt;"ยังไม่ส่ง",Table1[[#This Row],[Quiz 1]]*2/10,0),0)</f>
        <v>4</v>
      </c>
      <c r="J102" s="24">
        <f>ROUND(COUNTIF(Table1[[#This Row],[แบบฝึก 2.1]:[ท้ายบท 2]],"&lt;&gt;ยังไม่ส่ง")*8/3+IF(Table1[[#This Row],[Quiz 2]]&lt;&gt;"ยังไม่ส่ง",Table1[[#This Row],[Quiz 2]]*2/10,0),0)</f>
        <v>9</v>
      </c>
      <c r="K102" s="24">
        <f>ROUND(COUNTIF(Table1[[#This Row],[แบบฝึก 3.1]:[ท้ายบท 3]],"&lt;&gt;ยังไม่ส่ง")*3/2+IF(Table1[[#This Row],[Quiz 3]]&lt;&gt;"ยังไม่ส่ง",Table1[[#This Row],[Quiz 3]]*2/10,0),0)</f>
        <v>5</v>
      </c>
      <c r="L102" s="12">
        <f>Table1[[#This Row],[บท 1 '[10']]]+Table1[[#This Row],[บท 2 '[10']]]+Table1[[#This Row],[บท 3 '[5']]]</f>
        <v>18</v>
      </c>
      <c r="M102" s="12">
        <f>IF(Table1[[#This Row],[ซ่อมแล้วกลางภาค]]="ซ่อมแล้ว",10,Table1[[#This Row],[MID '[20']2]])</f>
        <v>13</v>
      </c>
      <c r="N102" s="28">
        <f>ROUND(COUNTIF(Table1[[#This Row],[แบบฝึก 4.1]:[ท้ายบท 4]],"&lt;&gt;ยังไม่ส่ง")*8/2+IF(Table1[[#This Row],[Quiz 4]]&lt;&gt;"ยังไม่ส่ง",Table1[[#This Row],[Quiz 4]]*2/10,0),0)</f>
        <v>5</v>
      </c>
      <c r="O102" s="12">
        <v>5</v>
      </c>
      <c r="P102" s="12">
        <f>ROUND(COUNTIF(Table1[[#This Row],[แบบฝึก 5.1]:[ท้ายบท 5]],"&lt;&gt;ยังไม่ส่ง")*8/3+IF(Table1[[#This Row],[Quiz 5]]&lt;&gt;"ยังไม่ส่ง",Table1[[#This Row],[Quiz 5]]*2/10,0),0)</f>
        <v>3</v>
      </c>
      <c r="Q102" s="12">
        <f>Table1[[#This Row],[บท 4 '[10']]]+Table1[[#This Row],[นำเสนอ '[5']]]+Table1[[#This Row],[บท 5 '[10']]]</f>
        <v>13</v>
      </c>
      <c r="R102" s="12">
        <f>Table1[[#This Row],[ก่อนกลางภาค '[25']]]+Table1[[#This Row],[กลางภาค '[20']]]+Table1[[#This Row],[หลังกลางภาค '[25']]]</f>
        <v>44</v>
      </c>
      <c r="S102" s="12"/>
      <c r="T102" s="12">
        <f>Table1[[#This Row],[ปลายภาค '[30']]]+Table1[[#This Row],[ก่อนปลายภาค '[70']]]</f>
        <v>44</v>
      </c>
      <c r="U102" s="11">
        <f t="shared" si="1"/>
        <v>0</v>
      </c>
      <c r="V102" s="5" t="str">
        <f>IF(_xlfn.XLOOKUP(Table1[[#This Row],[email]],กิจกรรม_11[Email],กิจกรรม_11[Completion time],0)&lt;&gt;0,"ส่งแล้ว","ยังไม่ส่ง")</f>
        <v>ส่งแล้ว</v>
      </c>
      <c r="W102" s="5" t="str">
        <f>IF(_xlfn.XLOOKUP(Table1[[#This Row],[email]],แบบฝึก_11[Email],แบบฝึก_11[Completion time],0)&lt;&gt;0,"ส่งแล้ว","ยังไม่ส่ง")</f>
        <v>ส่งแล้ว</v>
      </c>
      <c r="X102" s="5" t="str">
        <f>IF(_xlfn.XLOOKUP(Table1[[#This Row],[email]],แบบฝึก_12[Email],แบบฝึก_12[Completion time],0)&lt;&gt;0,"ส่งแล้ว","ยังไม่ส่ง")</f>
        <v>ยังไม่ส่ง</v>
      </c>
      <c r="Y102" s="5" t="str">
        <f>_xlfn.XLOOKUP(Table1[[#This Row],[email]],ท้ายบท_1[Email],ท้ายบท_1[Total points],"ยังไม่ส่ง")</f>
        <v>ยังไม่ส่ง</v>
      </c>
      <c r="Z102" s="4" t="str">
        <f>_xlfn.XLOOKUP(Table1[[#This Row],[email]],Quiz_1[Email],Quiz_1[Total points],"ยังไม่ส่ง")</f>
        <v>ยังไม่ส่ง</v>
      </c>
      <c r="AA102" s="5" t="str">
        <f>IF(_xlfn.XLOOKUP(Table1[[#This Row],[email]],แบบฝึก_21[Email],แบบฝึก_21[Completion time],0)&lt;&gt;0,"ส่งแล้ว","ยังไม่ส่ง")</f>
        <v>ส่งแล้ว</v>
      </c>
      <c r="AB102" s="5" t="str">
        <f>IF(_xlfn.XLOOKUP(Table1[[#This Row],[email]],แบบฝึก_22[Email],แบบฝึก_22[Completion time],0)&lt;&gt;0,"ส่งแล้ว","ยังไม่ส่ง")</f>
        <v>ส่งแล้ว</v>
      </c>
      <c r="AC102" s="5">
        <f>_xlfn.XLOOKUP(Table1[[#This Row],[email]],ท้ายบท_2[Email],ท้ายบท_2[Total points],"ยังไม่ส่ง")</f>
        <v>14</v>
      </c>
      <c r="AD102" s="5">
        <f>_xlfn.XLOOKUP(Table1[[#This Row],[email]],Quiz_2[Email],Quiz_2[Total points],"ยังไม่ส่ง")</f>
        <v>6</v>
      </c>
      <c r="AE102" s="5" t="str">
        <f>IF(_xlfn.XLOOKUP(Table1[[#This Row],[email]],แบบฝึก_31[Email],แบบฝึก_31[Completion time],0)&lt;&gt;0,"ส่งแล้ว","ยังไม่ส่ง")</f>
        <v>ส่งแล้ว</v>
      </c>
      <c r="AF102" s="5">
        <f>_xlfn.XLOOKUP(Table1[[#This Row],[email]],ท้ายบท_3[Email],ท้ายบท_3[Total points],"ยังไม่ส่ง")</f>
        <v>11</v>
      </c>
      <c r="AG102" s="5">
        <f>_xlfn.XLOOKUP(Table1[[#This Row],[email]],Quiz_3[Email],Quiz_3[Total points],"ยังไม่ส่ง")</f>
        <v>8</v>
      </c>
      <c r="AH102" s="12">
        <v>16</v>
      </c>
      <c r="AI102" s="14">
        <v>9</v>
      </c>
      <c r="AJ102" s="12">
        <f>ROUND((Table1[[#This Row],[mid '[20']]]+Table1[[#This Row],[mid '[10']]])/2,0)</f>
        <v>13</v>
      </c>
      <c r="AK102" s="5" t="str">
        <f>IF(_xlfn.XLOOKUP(Table1[[#This Row],[email]],แบบฝึก_41[Email],แบบฝึก_41[Completion time],0)&lt;&gt;0,"ส่งแล้ว","ยังไม่ส่ง")</f>
        <v>ส่งแล้ว</v>
      </c>
      <c r="AL102" s="5" t="str">
        <f>IF(_xlfn.XLOOKUP(Table1[[#This Row],[email]],ท้ายบท_4[Email],ท้ายบท_4[Total points],"ยังไม่ส่ง")&lt;&gt;0,"ส่งแล้ว","ยังไม่ส่ง")</f>
        <v>ยังไม่ส่ง</v>
      </c>
      <c r="AM102" s="5">
        <f>_xlfn.XLOOKUP(Table1[[#This Row],[email]],Quiz_4[Email],Quiz_4[Total points],"ยังไม่ส่ง")</f>
        <v>7</v>
      </c>
      <c r="AN102" s="5" t="str">
        <f>IF(_xlfn.XLOOKUP(Table1[[#This Row],[email]],แบบฝึก_51[Email],แบบฝึก_51[Completion time],0)&lt;&gt;0,"ส่งแล้ว","ยังไม่ส่ง")</f>
        <v>ส่งแล้ว</v>
      </c>
      <c r="AO102" s="5" t="str">
        <f>IF(_xlfn.XLOOKUP(Table1[[#This Row],[email]],แบบฝึก_52[Email],แบบฝึก_52[Completion time],0)&lt;&gt;0,"ส่งแล้ว","ยังไม่ส่ง")</f>
        <v>ยังไม่ส่ง</v>
      </c>
      <c r="AP102" s="5" t="str">
        <f>_xlfn.XLOOKUP(Table1[[#This Row],[email]],ท้ายบท_5[Email],ท้ายบท_5[Total points],"ยังไม่ส่ง")</f>
        <v>ยังไม่ส่ง</v>
      </c>
      <c r="AQ102" s="5" t="str">
        <f>_xlfn.XLOOKUP(Table1[[#This Row],[email]],Quiz_5[Email],Quiz_5[Total points],"ยังไม่ส่ง")</f>
        <v>ยังไม่ส่ง</v>
      </c>
      <c r="AR102" s="37"/>
      <c r="AS102" s="4" t="str">
        <f>IF(M102&lt;10,"ยังไม่ซ่อม",IF(Table1[[#This Row],[ซ่อมแล้วกลางภาค]]="ซ่อมแล้ว","ซ่อมแล้ว","ไม่ต้องซ่อม"))</f>
        <v>ไม่ต้องซ่อม</v>
      </c>
      <c r="BN102"/>
      <c r="BO102"/>
      <c r="BP102"/>
      <c r="BQ102"/>
    </row>
    <row r="103" spans="1:69" ht="20.25" thickBot="1" x14ac:dyDescent="0.45">
      <c r="A103" s="22">
        <v>102</v>
      </c>
      <c r="B103" s="15">
        <v>3</v>
      </c>
      <c r="C103" s="15">
        <v>36</v>
      </c>
      <c r="D103" s="15" t="s">
        <v>32651</v>
      </c>
      <c r="E103" s="15" t="s">
        <v>32505</v>
      </c>
      <c r="F103" s="15" t="s">
        <v>32652</v>
      </c>
      <c r="G103" s="15" t="s">
        <v>32653</v>
      </c>
      <c r="H103" s="15" t="s">
        <v>3341</v>
      </c>
      <c r="I103" s="25">
        <f>ROUND(COUNTIF(Table1[[#This Row],[กิจกรรม 1.1]:[ท้ายบท 1]],"&lt;&gt;ยังไม่ส่ง")*2+IF(Table1[[#This Row],[Quiz 1]]&lt;&gt;"ยังไม่ส่ง",Table1[[#This Row],[Quiz 1]]*2/10,0),0)</f>
        <v>10</v>
      </c>
      <c r="J103" s="25">
        <f>ROUND(COUNTIF(Table1[[#This Row],[แบบฝึก 2.1]:[ท้ายบท 2]],"&lt;&gt;ยังไม่ส่ง")*8/3+IF(Table1[[#This Row],[Quiz 2]]&lt;&gt;"ยังไม่ส่ง",Table1[[#This Row],[Quiz 2]]*2/10,0),0)</f>
        <v>10</v>
      </c>
      <c r="K103" s="25">
        <f>ROUND(COUNTIF(Table1[[#This Row],[แบบฝึก 3.1]:[ท้ายบท 3]],"&lt;&gt;ยังไม่ส่ง")*3/2+IF(Table1[[#This Row],[Quiz 3]]&lt;&gt;"ยังไม่ส่ง",Table1[[#This Row],[Quiz 3]]*2/10,0),0)</f>
        <v>4</v>
      </c>
      <c r="L103" s="16">
        <f>Table1[[#This Row],[บท 1 '[10']]]+Table1[[#This Row],[บท 2 '[10']]]+Table1[[#This Row],[บท 3 '[5']]]</f>
        <v>24</v>
      </c>
      <c r="M103" s="16">
        <f>IF(Table1[[#This Row],[ซ่อมแล้วกลางภาค]]="ซ่อมแล้ว",10,Table1[[#This Row],[MID '[20']2]])</f>
        <v>8</v>
      </c>
      <c r="N103" s="28">
        <f>ROUND(COUNTIF(Table1[[#This Row],[แบบฝึก 4.1]:[ท้ายบท 4]],"&lt;&gt;ยังไม่ส่ง")*8/2+IF(Table1[[#This Row],[Quiz 4]]&lt;&gt;"ยังไม่ส่ง",Table1[[#This Row],[Quiz 4]]*2/10,0),0)</f>
        <v>5</v>
      </c>
      <c r="O103" s="12">
        <v>5</v>
      </c>
      <c r="P103" s="12">
        <f>ROUND(COUNTIF(Table1[[#This Row],[แบบฝึก 5.1]:[ท้ายบท 5]],"&lt;&gt;ยังไม่ส่ง")*8/3+IF(Table1[[#This Row],[Quiz 5]]&lt;&gt;"ยังไม่ส่ง",Table1[[#This Row],[Quiz 5]]*2/10,0),0)</f>
        <v>8</v>
      </c>
      <c r="Q103" s="16">
        <f>Table1[[#This Row],[บท 4 '[10']]]+Table1[[#This Row],[นำเสนอ '[5']]]+Table1[[#This Row],[บท 5 '[10']]]</f>
        <v>18</v>
      </c>
      <c r="R103" s="16">
        <f>Table1[[#This Row],[ก่อนกลางภาค '[25']]]+Table1[[#This Row],[กลางภาค '[20']]]+Table1[[#This Row],[หลังกลางภาค '[25']]]</f>
        <v>50</v>
      </c>
      <c r="S103" s="16"/>
      <c r="T103" s="16">
        <f>Table1[[#This Row],[ปลายภาค '[30']]]+Table1[[#This Row],[ก่อนปลายภาค '[70']]]</f>
        <v>50</v>
      </c>
      <c r="U103" s="18">
        <f t="shared" si="1"/>
        <v>1</v>
      </c>
      <c r="V103" s="19" t="str">
        <f>IF(_xlfn.XLOOKUP(Table1[[#This Row],[email]],กิจกรรม_11[Email],กิจกรรม_11[Completion time],0)&lt;&gt;0,"ส่งแล้ว","ยังไม่ส่ง")</f>
        <v>ส่งแล้ว</v>
      </c>
      <c r="W103" s="19" t="str">
        <f>IF(_xlfn.XLOOKUP(Table1[[#This Row],[email]],แบบฝึก_11[Email],แบบฝึก_11[Completion time],0)&lt;&gt;0,"ส่งแล้ว","ยังไม่ส่ง")</f>
        <v>ส่งแล้ว</v>
      </c>
      <c r="X103" s="19" t="str">
        <f>IF(_xlfn.XLOOKUP(Table1[[#This Row],[email]],แบบฝึก_12[Email],แบบฝึก_12[Completion time],0)&lt;&gt;0,"ส่งแล้ว","ยังไม่ส่ง")</f>
        <v>ส่งแล้ว</v>
      </c>
      <c r="Y103" s="19">
        <f>_xlfn.XLOOKUP(Table1[[#This Row],[email]],ท้ายบท_1[Email],ท้ายบท_1[Total points],"ยังไม่ส่ง")</f>
        <v>22</v>
      </c>
      <c r="Z103" s="15">
        <f>_xlfn.XLOOKUP(Table1[[#This Row],[email]],Quiz_1[Email],Quiz_1[Total points],"ยังไม่ส่ง")</f>
        <v>9</v>
      </c>
      <c r="AA103" s="19" t="str">
        <f>IF(_xlfn.XLOOKUP(Table1[[#This Row],[email]],แบบฝึก_21[Email],แบบฝึก_21[Completion time],0)&lt;&gt;0,"ส่งแล้ว","ยังไม่ส่ง")</f>
        <v>ส่งแล้ว</v>
      </c>
      <c r="AB103" s="19" t="str">
        <f>IF(_xlfn.XLOOKUP(Table1[[#This Row],[email]],แบบฝึก_22[Email],แบบฝึก_22[Completion time],0)&lt;&gt;0,"ส่งแล้ว","ยังไม่ส่ง")</f>
        <v>ส่งแล้ว</v>
      </c>
      <c r="AC103" s="19">
        <f>_xlfn.XLOOKUP(Table1[[#This Row],[email]],ท้ายบท_2[Email],ท้ายบท_2[Total points],"ยังไม่ส่ง")</f>
        <v>9</v>
      </c>
      <c r="AD103" s="19">
        <f>_xlfn.XLOOKUP(Table1[[#This Row],[email]],Quiz_2[Email],Quiz_2[Total points],"ยังไม่ส่ง")</f>
        <v>8</v>
      </c>
      <c r="AE103" s="19" t="str">
        <f>IF(_xlfn.XLOOKUP(Table1[[#This Row],[email]],แบบฝึก_31[Email],แบบฝึก_31[Completion time],0)&lt;&gt;0,"ส่งแล้ว","ยังไม่ส่ง")</f>
        <v>ส่งแล้ว</v>
      </c>
      <c r="AF103" s="19">
        <f>_xlfn.XLOOKUP(Table1[[#This Row],[email]],ท้ายบท_3[Email],ท้ายบท_3[Total points],"ยังไม่ส่ง")</f>
        <v>9</v>
      </c>
      <c r="AG103" s="19">
        <f>_xlfn.XLOOKUP(Table1[[#This Row],[email]],Quiz_3[Email],Quiz_3[Total points],"ยังไม่ส่ง")</f>
        <v>5</v>
      </c>
      <c r="AH103" s="16">
        <v>12</v>
      </c>
      <c r="AI103" s="20">
        <v>4</v>
      </c>
      <c r="AJ103" s="16">
        <f>ROUND((Table1[[#This Row],[mid '[20']]]+Table1[[#This Row],[mid '[10']]])/2,0)</f>
        <v>8</v>
      </c>
      <c r="AK103" s="5" t="str">
        <f>IF(_xlfn.XLOOKUP(Table1[[#This Row],[email]],แบบฝึก_41[Email],แบบฝึก_41[Completion time],0)&lt;&gt;0,"ส่งแล้ว","ยังไม่ส่ง")</f>
        <v>ส่งแล้ว</v>
      </c>
      <c r="AL103" s="5" t="str">
        <f>IF(_xlfn.XLOOKUP(Table1[[#This Row],[email]],ท้ายบท_4[Email],ท้ายบท_4[Total points],"ยังไม่ส่ง")&lt;&gt;0,"ส่งแล้ว","ยังไม่ส่ง")</f>
        <v>ยังไม่ส่ง</v>
      </c>
      <c r="AM103" s="5">
        <f>_xlfn.XLOOKUP(Table1[[#This Row],[email]],Quiz_4[Email],Quiz_4[Total points],"ยังไม่ส่ง")</f>
        <v>6</v>
      </c>
      <c r="AN103" s="5" t="str">
        <f>IF(_xlfn.XLOOKUP(Table1[[#This Row],[email]],แบบฝึก_51[Email],แบบฝึก_51[Completion time],0)&lt;&gt;0,"ส่งแล้ว","ยังไม่ส่ง")</f>
        <v>ส่งแล้ว</v>
      </c>
      <c r="AO103" s="5" t="str">
        <f>IF(_xlfn.XLOOKUP(Table1[[#This Row],[email]],แบบฝึก_52[Email],แบบฝึก_52[Completion time],0)&lt;&gt;0,"ส่งแล้ว","ยังไม่ส่ง")</f>
        <v>ส่งแล้ว</v>
      </c>
      <c r="AP103" s="5">
        <f>_xlfn.XLOOKUP(Table1[[#This Row],[email]],ท้ายบท_5[Email],ท้ายบท_5[Total points],"ยังไม่ส่ง")</f>
        <v>17</v>
      </c>
      <c r="AQ103" s="5" t="str">
        <f>_xlfn.XLOOKUP(Table1[[#This Row],[email]],Quiz_5[Email],Quiz_5[Total points],"ยังไม่ส่ง")</f>
        <v>ยังไม่ส่ง</v>
      </c>
      <c r="AR103" s="38"/>
      <c r="AS103" s="4" t="str">
        <f>IF(M103&lt;10,"ยังไม่ซ่อม",IF(Table1[[#This Row],[ซ่อมแล้วกลางภาค]]="ซ่อมแล้ว","ซ่อมแล้ว","ไม่ต้องซ่อม"))</f>
        <v>ยังไม่ซ่อม</v>
      </c>
      <c r="BN103"/>
      <c r="BO103"/>
      <c r="BP103"/>
      <c r="BQ103"/>
    </row>
    <row r="104" spans="1:69" ht="21" thickTop="1" thickBot="1" x14ac:dyDescent="0.45">
      <c r="A104" s="21">
        <v>103</v>
      </c>
      <c r="B104" s="4">
        <v>4</v>
      </c>
      <c r="C104" s="4">
        <v>1</v>
      </c>
      <c r="D104" s="4" t="s">
        <v>32654</v>
      </c>
      <c r="E104" s="4" t="s">
        <v>32655</v>
      </c>
      <c r="F104" s="4" t="s">
        <v>32656</v>
      </c>
      <c r="G104" s="4" t="s">
        <v>32657</v>
      </c>
      <c r="H104" s="4" t="s">
        <v>2132</v>
      </c>
      <c r="I104" s="24">
        <f>ROUND(COUNTIF(Table1[[#This Row],[กิจกรรม 1.1]:[ท้ายบท 1]],"&lt;&gt;ยังไม่ส่ง")*2+IF(Table1[[#This Row],[Quiz 1]]&lt;&gt;"ยังไม่ส่ง",Table1[[#This Row],[Quiz 1]]*2/10,0),0)</f>
        <v>10</v>
      </c>
      <c r="J104" s="24">
        <f>ROUND(COUNTIF(Table1[[#This Row],[แบบฝึก 2.1]:[ท้ายบท 2]],"&lt;&gt;ยังไม่ส่ง")*8/3+IF(Table1[[#This Row],[Quiz 2]]&lt;&gt;"ยังไม่ส่ง",Table1[[#This Row],[Quiz 2]]*2/10,0),0)</f>
        <v>8</v>
      </c>
      <c r="K104" s="24">
        <f>ROUND(COUNTIF(Table1[[#This Row],[แบบฝึก 3.1]:[ท้ายบท 3]],"&lt;&gt;ยังไม่ส่ง")*3/2+IF(Table1[[#This Row],[Quiz 3]]&lt;&gt;"ยังไม่ส่ง",Table1[[#This Row],[Quiz 3]]*2/10,0),0)</f>
        <v>3</v>
      </c>
      <c r="L104" s="12">
        <f>Table1[[#This Row],[บท 1 '[10']]]+Table1[[#This Row],[บท 2 '[10']]]+Table1[[#This Row],[บท 3 '[5']]]</f>
        <v>21</v>
      </c>
      <c r="M104" s="12">
        <f>IF(Table1[[#This Row],[ซ่อมแล้วกลางภาค]]="ซ่อมแล้ว",10,Table1[[#This Row],[MID '[20']2]])</f>
        <v>16</v>
      </c>
      <c r="N104" s="12">
        <f>ROUND(COUNTIF(Table1[[#This Row],[แบบฝึก 4.1]:[ท้ายบท 4]],"&lt;&gt;ยังไม่ส่ง")*8/2+IF(Table1[[#This Row],[Quiz 4]]&lt;&gt;"ยังไม่ส่ง",Table1[[#This Row],[Quiz 4]]*2/10,0),0)</f>
        <v>9</v>
      </c>
      <c r="O104" s="12"/>
      <c r="P104" s="13">
        <f>ROUND(COUNTIF(Table1[[#This Row],[แบบฝึก 5.1]:[ท้ายบท 5]],"&lt;&gt;ยังไม่ส่ง")*8/3+IF(Table1[[#This Row],[Quiz 5]]&lt;&gt;"ยังไม่ส่ง",Table1[[#This Row],[Quiz 5]]*2/10,0),0)</f>
        <v>9</v>
      </c>
      <c r="Q104" s="12">
        <f>Table1[[#This Row],[บท 4 '[10']]]+Table1[[#This Row],[นำเสนอ '[5']]]+Table1[[#This Row],[บท 5 '[10']]]</f>
        <v>18</v>
      </c>
      <c r="R104" s="12">
        <f>Table1[[#This Row],[ก่อนกลางภาค '[25']]]+Table1[[#This Row],[กลางภาค '[20']]]+Table1[[#This Row],[หลังกลางภาค '[25']]]</f>
        <v>55</v>
      </c>
      <c r="S104" s="12"/>
      <c r="T104" s="12">
        <f>Table1[[#This Row],[ปลายภาค '[30']]]+Table1[[#This Row],[ก่อนปลายภาค '[70']]]</f>
        <v>55</v>
      </c>
      <c r="U104" s="11">
        <f t="shared" si="1"/>
        <v>1.5</v>
      </c>
      <c r="V104" s="5" t="str">
        <f>IF(_xlfn.XLOOKUP(Table1[[#This Row],[email]],กิจกรรม_11[Email],กิจกรรม_11[Completion time],0)&lt;&gt;0,"ส่งแล้ว","ยังไม่ส่ง")</f>
        <v>ส่งแล้ว</v>
      </c>
      <c r="W104" s="5" t="str">
        <f>IF(_xlfn.XLOOKUP(Table1[[#This Row],[email]],แบบฝึก_11[Email],แบบฝึก_11[Completion time],0)&lt;&gt;0,"ส่งแล้ว","ยังไม่ส่ง")</f>
        <v>ส่งแล้ว</v>
      </c>
      <c r="X104" s="5" t="str">
        <f>IF(_xlfn.XLOOKUP(Table1[[#This Row],[email]],แบบฝึก_12[Email],แบบฝึก_12[Completion time],0)&lt;&gt;0,"ส่งแล้ว","ยังไม่ส่ง")</f>
        <v>ส่งแล้ว</v>
      </c>
      <c r="Y104" s="5">
        <f>_xlfn.XLOOKUP(Table1[[#This Row],[email]],ท้ายบท_1[Email],ท้ายบท_1[Total points],"ยังไม่ส่ง")</f>
        <v>22</v>
      </c>
      <c r="Z104" s="4">
        <f>_xlfn.XLOOKUP(Table1[[#This Row],[email]],Quiz_1[Email],Quiz_1[Total points],"ยังไม่ส่ง")</f>
        <v>10</v>
      </c>
      <c r="AA104" s="5" t="str">
        <f>IF(_xlfn.XLOOKUP(Table1[[#This Row],[email]],แบบฝึก_21[Email],แบบฝึก_21[Completion time],0)&lt;&gt;0,"ส่งแล้ว","ยังไม่ส่ง")</f>
        <v>ส่งแล้ว</v>
      </c>
      <c r="AB104" s="5" t="str">
        <f>IF(_xlfn.XLOOKUP(Table1[[#This Row],[email]],แบบฝึก_22[Email],แบบฝึก_22[Completion time],0)&lt;&gt;0,"ส่งแล้ว","ยังไม่ส่ง")</f>
        <v>ส่งแล้ว</v>
      </c>
      <c r="AC104" s="5">
        <f>_xlfn.XLOOKUP(Table1[[#This Row],[email]],ท้ายบท_2[Email],ท้ายบท_2[Total points],"ยังไม่ส่ง")</f>
        <v>15</v>
      </c>
      <c r="AD104" s="5" t="str">
        <f>_xlfn.XLOOKUP(Table1[[#This Row],[email]],Quiz_2[Email],Quiz_2[Total points],"ยังไม่ส่ง")</f>
        <v>ยังไม่ส่ง</v>
      </c>
      <c r="AE104" s="5" t="str">
        <f>IF(_xlfn.XLOOKUP(Table1[[#This Row],[email]],แบบฝึก_31[Email],แบบฝึก_31[Completion time],0)&lt;&gt;0,"ส่งแล้ว","ยังไม่ส่ง")</f>
        <v>ส่งแล้ว</v>
      </c>
      <c r="AF104" s="5" t="str">
        <f>_xlfn.XLOOKUP(Table1[[#This Row],[email]],ท้ายบท_3[Email],ท้ายบท_3[Total points],"ยังไม่ส่ง")</f>
        <v>ยังไม่ส่ง</v>
      </c>
      <c r="AG104" s="5">
        <f>_xlfn.XLOOKUP(Table1[[#This Row],[email]],Quiz_3[Email],Quiz_3[Total points],"ยังไม่ส่ง")</f>
        <v>9</v>
      </c>
      <c r="AH104" s="12">
        <v>23</v>
      </c>
      <c r="AI104" s="14">
        <v>9</v>
      </c>
      <c r="AJ104" s="12">
        <f>ROUND((Table1[[#This Row],[mid '[20']]]+Table1[[#This Row],[mid '[10']]])/2,0)</f>
        <v>16</v>
      </c>
      <c r="AK104" s="19" t="str">
        <f>IF(_xlfn.XLOOKUP(Table1[[#This Row],[email]],แบบฝึก_41[Email],แบบฝึก_41[Completion time],0)&lt;&gt;0,"ส่งแล้ว","ยังไม่ส่ง")</f>
        <v>ส่งแล้ว</v>
      </c>
      <c r="AL104" s="19" t="str">
        <f>IF(_xlfn.XLOOKUP(Table1[[#This Row],[email]],ท้ายบท_4[Email],ท้ายบท_4[Total points],"ยังไม่ส่ง")&lt;&gt;0,"ส่งแล้ว","ยังไม่ส่ง")</f>
        <v>ส่งแล้ว</v>
      </c>
      <c r="AM104" s="19">
        <f>_xlfn.XLOOKUP(Table1[[#This Row],[email]],Quiz_4[Email],Quiz_4[Total points],"ยังไม่ส่ง")</f>
        <v>7</v>
      </c>
      <c r="AN104" s="19" t="str">
        <f>IF(_xlfn.XLOOKUP(Table1[[#This Row],[email]],แบบฝึก_51[Email],แบบฝึก_51[Completion time],0)&lt;&gt;0,"ส่งแล้ว","ยังไม่ส่ง")</f>
        <v>ส่งแล้ว</v>
      </c>
      <c r="AO104" s="19" t="str">
        <f>IF(_xlfn.XLOOKUP(Table1[[#This Row],[email]],แบบฝึก_52[Email],แบบฝึก_52[Completion time],0)&lt;&gt;0,"ส่งแล้ว","ยังไม่ส่ง")</f>
        <v>ส่งแล้ว</v>
      </c>
      <c r="AP104" s="19">
        <f>_xlfn.XLOOKUP(Table1[[#This Row],[email]],ท้ายบท_5[Email],ท้ายบท_5[Total points],"ยังไม่ส่ง")</f>
        <v>16</v>
      </c>
      <c r="AQ104" s="19">
        <f>_xlfn.XLOOKUP(Table1[[#This Row],[email]],Quiz_5[Email],Quiz_5[Total points],"ยังไม่ส่ง")</f>
        <v>5</v>
      </c>
      <c r="AR104" s="37"/>
      <c r="AS104" s="4" t="str">
        <f>IF(M104&lt;10,"ยังไม่ซ่อม",IF(Table1[[#This Row],[ซ่อมแล้วกลางภาค]]="ซ่อมแล้ว","ซ่อมแล้ว","ไม่ต้องซ่อม"))</f>
        <v>ไม่ต้องซ่อม</v>
      </c>
      <c r="BN104"/>
      <c r="BO104"/>
      <c r="BP104"/>
      <c r="BQ104"/>
    </row>
    <row r="105" spans="1:69" ht="20.25" thickTop="1" x14ac:dyDescent="0.4">
      <c r="A105" s="21">
        <v>104</v>
      </c>
      <c r="B105" s="4">
        <v>4</v>
      </c>
      <c r="C105" s="4">
        <v>2</v>
      </c>
      <c r="D105" s="4" t="s">
        <v>32658</v>
      </c>
      <c r="E105" s="4" t="s">
        <v>32346</v>
      </c>
      <c r="F105" s="4" t="s">
        <v>32659</v>
      </c>
      <c r="G105" s="4" t="s">
        <v>32660</v>
      </c>
      <c r="H105" s="4" t="s">
        <v>2122</v>
      </c>
      <c r="I105" s="24">
        <f>ROUND(COUNTIF(Table1[[#This Row],[กิจกรรม 1.1]:[ท้ายบท 1]],"&lt;&gt;ยังไม่ส่ง")*2+IF(Table1[[#This Row],[Quiz 1]]&lt;&gt;"ยังไม่ส่ง",Table1[[#This Row],[Quiz 1]]*2/10,0),0)</f>
        <v>10</v>
      </c>
      <c r="J105" s="24">
        <f>ROUND(COUNTIF(Table1[[#This Row],[แบบฝึก 2.1]:[ท้ายบท 2]],"&lt;&gt;ยังไม่ส่ง")*8/3+IF(Table1[[#This Row],[Quiz 2]]&lt;&gt;"ยังไม่ส่ง",Table1[[#This Row],[Quiz 2]]*2/10,0),0)</f>
        <v>8</v>
      </c>
      <c r="K105" s="24">
        <f>ROUND(COUNTIF(Table1[[#This Row],[แบบฝึก 3.1]:[ท้ายบท 3]],"&lt;&gt;ยังไม่ส่ง")*3/2+IF(Table1[[#This Row],[Quiz 3]]&lt;&gt;"ยังไม่ส่ง",Table1[[#This Row],[Quiz 3]]*2/10,0),0)</f>
        <v>2</v>
      </c>
      <c r="L105" s="12">
        <f>Table1[[#This Row],[บท 1 '[10']]]+Table1[[#This Row],[บท 2 '[10']]]+Table1[[#This Row],[บท 3 '[5']]]</f>
        <v>20</v>
      </c>
      <c r="M105" s="12">
        <f>IF(Table1[[#This Row],[ซ่อมแล้วกลางภาค]]="ซ่อมแล้ว",10,Table1[[#This Row],[MID '[20']2]])</f>
        <v>17</v>
      </c>
      <c r="N105" s="12">
        <f>ROUND(COUNTIF(Table1[[#This Row],[แบบฝึก 4.1]:[ท้ายบท 4]],"&lt;&gt;ยังไม่ส่ง")*8/2+IF(Table1[[#This Row],[Quiz 4]]&lt;&gt;"ยังไม่ส่ง",Table1[[#This Row],[Quiz 4]]*2/10,0),0)</f>
        <v>4</v>
      </c>
      <c r="O105" s="12"/>
      <c r="P105" s="13">
        <f>ROUND(COUNTIF(Table1[[#This Row],[แบบฝึก 5.1]:[ท้ายบท 5]],"&lt;&gt;ยังไม่ส่ง")*8/3+IF(Table1[[#This Row],[Quiz 5]]&lt;&gt;"ยังไม่ส่ง",Table1[[#This Row],[Quiz 5]]*2/10,0),0)</f>
        <v>0</v>
      </c>
      <c r="Q105" s="12">
        <f>Table1[[#This Row],[บท 4 '[10']]]+Table1[[#This Row],[นำเสนอ '[5']]]+Table1[[#This Row],[บท 5 '[10']]]</f>
        <v>4</v>
      </c>
      <c r="R105" s="12">
        <f>Table1[[#This Row],[ก่อนกลางภาค '[25']]]+Table1[[#This Row],[กลางภาค '[20']]]+Table1[[#This Row],[หลังกลางภาค '[25']]]</f>
        <v>41</v>
      </c>
      <c r="S105" s="12"/>
      <c r="T105" s="12">
        <f>Table1[[#This Row],[ปลายภาค '[30']]]+Table1[[#This Row],[ก่อนปลายภาค '[70']]]</f>
        <v>41</v>
      </c>
      <c r="U105" s="11">
        <f t="shared" si="1"/>
        <v>0</v>
      </c>
      <c r="V105" s="5" t="str">
        <f>IF(_xlfn.XLOOKUP(Table1[[#This Row],[email]],กิจกรรม_11[Email],กิจกรรม_11[Completion time],0)&lt;&gt;0,"ส่งแล้ว","ยังไม่ส่ง")</f>
        <v>ส่งแล้ว</v>
      </c>
      <c r="W105" s="5" t="str">
        <f>IF(_xlfn.XLOOKUP(Table1[[#This Row],[email]],แบบฝึก_11[Email],แบบฝึก_11[Completion time],0)&lt;&gt;0,"ส่งแล้ว","ยังไม่ส่ง")</f>
        <v>ส่งแล้ว</v>
      </c>
      <c r="X105" s="5" t="str">
        <f>IF(_xlfn.XLOOKUP(Table1[[#This Row],[email]],แบบฝึก_12[Email],แบบฝึก_12[Completion time],0)&lt;&gt;0,"ส่งแล้ว","ยังไม่ส่ง")</f>
        <v>ส่งแล้ว</v>
      </c>
      <c r="Y105" s="5">
        <f>_xlfn.XLOOKUP(Table1[[#This Row],[email]],ท้ายบท_1[Email],ท้ายบท_1[Total points],"ยังไม่ส่ง")</f>
        <v>22</v>
      </c>
      <c r="Z105" s="4">
        <f>_xlfn.XLOOKUP(Table1[[#This Row],[email]],Quiz_1[Email],Quiz_1[Total points],"ยังไม่ส่ง")</f>
        <v>10</v>
      </c>
      <c r="AA105" s="5" t="str">
        <f>IF(_xlfn.XLOOKUP(Table1[[#This Row],[email]],แบบฝึก_21[Email],แบบฝึก_21[Completion time],0)&lt;&gt;0,"ส่งแล้ว","ยังไม่ส่ง")</f>
        <v>ส่งแล้ว</v>
      </c>
      <c r="AB105" s="5" t="str">
        <f>IF(_xlfn.XLOOKUP(Table1[[#This Row],[email]],แบบฝึก_22[Email],แบบฝึก_22[Completion time],0)&lt;&gt;0,"ส่งแล้ว","ยังไม่ส่ง")</f>
        <v>ส่งแล้ว</v>
      </c>
      <c r="AC105" s="5">
        <f>_xlfn.XLOOKUP(Table1[[#This Row],[email]],ท้ายบท_2[Email],ท้ายบท_2[Total points],"ยังไม่ส่ง")</f>
        <v>15</v>
      </c>
      <c r="AD105" s="5" t="str">
        <f>_xlfn.XLOOKUP(Table1[[#This Row],[email]],Quiz_2[Email],Quiz_2[Total points],"ยังไม่ส่ง")</f>
        <v>ยังไม่ส่ง</v>
      </c>
      <c r="AE105" s="5" t="str">
        <f>IF(_xlfn.XLOOKUP(Table1[[#This Row],[email]],แบบฝึก_31[Email],แบบฝึก_31[Completion time],0)&lt;&gt;0,"ส่งแล้ว","ยังไม่ส่ง")</f>
        <v>ยังไม่ส่ง</v>
      </c>
      <c r="AF105" s="5" t="str">
        <f>_xlfn.XLOOKUP(Table1[[#This Row],[email]],ท้ายบท_3[Email],ท้ายบท_3[Total points],"ยังไม่ส่ง")</f>
        <v>ยังไม่ส่ง</v>
      </c>
      <c r="AG105" s="5">
        <f>_xlfn.XLOOKUP(Table1[[#This Row],[email]],Quiz_3[Email],Quiz_3[Total points],"ยังไม่ส่ง")</f>
        <v>9</v>
      </c>
      <c r="AH105" s="12">
        <v>24</v>
      </c>
      <c r="AI105" s="14">
        <v>10</v>
      </c>
      <c r="AJ105" s="12">
        <f>ROUND((Table1[[#This Row],[mid '[20']]]+Table1[[#This Row],[mid '[10']]])/2,0)</f>
        <v>17</v>
      </c>
      <c r="AK105" s="5" t="str">
        <f>IF(_xlfn.XLOOKUP(Table1[[#This Row],[email]],แบบฝึก_41[Email],แบบฝึก_41[Completion time],0)&lt;&gt;0,"ส่งแล้ว","ยังไม่ส่ง")</f>
        <v>ยังไม่ส่ง</v>
      </c>
      <c r="AL105" s="5" t="str">
        <f>IF(_xlfn.XLOOKUP(Table1[[#This Row],[email]],ท้ายบท_4[Email],ท้ายบท_4[Total points],"ยังไม่ส่ง")&lt;&gt;0,"ส่งแล้ว","ยังไม่ส่ง")</f>
        <v>ส่งแล้ว</v>
      </c>
      <c r="AM105" s="5" t="str">
        <f>_xlfn.XLOOKUP(Table1[[#This Row],[email]],Quiz_4[Email],Quiz_4[Total points],"ยังไม่ส่ง")</f>
        <v>ยังไม่ส่ง</v>
      </c>
      <c r="AN105" s="5" t="str">
        <f>IF(_xlfn.XLOOKUP(Table1[[#This Row],[email]],แบบฝึก_51[Email],แบบฝึก_51[Completion time],0)&lt;&gt;0,"ส่งแล้ว","ยังไม่ส่ง")</f>
        <v>ยังไม่ส่ง</v>
      </c>
      <c r="AO105" s="5" t="str">
        <f>IF(_xlfn.XLOOKUP(Table1[[#This Row],[email]],แบบฝึก_52[Email],แบบฝึก_52[Completion time],0)&lt;&gt;0,"ส่งแล้ว","ยังไม่ส่ง")</f>
        <v>ยังไม่ส่ง</v>
      </c>
      <c r="AP105" s="5" t="str">
        <f>_xlfn.XLOOKUP(Table1[[#This Row],[email]],ท้ายบท_5[Email],ท้ายบท_5[Total points],"ยังไม่ส่ง")</f>
        <v>ยังไม่ส่ง</v>
      </c>
      <c r="AQ105" s="5" t="str">
        <f>_xlfn.XLOOKUP(Table1[[#This Row],[email]],Quiz_5[Email],Quiz_5[Total points],"ยังไม่ส่ง")</f>
        <v>ยังไม่ส่ง</v>
      </c>
      <c r="AR105" s="37"/>
      <c r="AS105" s="4" t="str">
        <f>IF(M105&lt;10,"ยังไม่ซ่อม",IF(Table1[[#This Row],[ซ่อมแล้วกลางภาค]]="ซ่อมแล้ว","ซ่อมแล้ว","ไม่ต้องซ่อม"))</f>
        <v>ไม่ต้องซ่อม</v>
      </c>
      <c r="BN105"/>
      <c r="BO105"/>
      <c r="BP105"/>
      <c r="BQ105"/>
    </row>
    <row r="106" spans="1:69" ht="19.5" x14ac:dyDescent="0.4">
      <c r="A106" s="21">
        <v>105</v>
      </c>
      <c r="B106" s="4">
        <v>4</v>
      </c>
      <c r="C106" s="4">
        <v>3</v>
      </c>
      <c r="D106" s="4" t="s">
        <v>32661</v>
      </c>
      <c r="E106" s="4" t="s">
        <v>32346</v>
      </c>
      <c r="F106" s="4" t="s">
        <v>32662</v>
      </c>
      <c r="G106" s="4" t="s">
        <v>32663</v>
      </c>
      <c r="H106" s="4" t="s">
        <v>2073</v>
      </c>
      <c r="I106" s="24">
        <f>ROUND(COUNTIF(Table1[[#This Row],[กิจกรรม 1.1]:[ท้ายบท 1]],"&lt;&gt;ยังไม่ส่ง")*2+IF(Table1[[#This Row],[Quiz 1]]&lt;&gt;"ยังไม่ส่ง",Table1[[#This Row],[Quiz 1]]*2/10,0),0)</f>
        <v>10</v>
      </c>
      <c r="J106" s="24">
        <f>ROUND(COUNTIF(Table1[[#This Row],[แบบฝึก 2.1]:[ท้ายบท 2]],"&lt;&gt;ยังไม่ส่ง")*8/3+IF(Table1[[#This Row],[Quiz 2]]&lt;&gt;"ยังไม่ส่ง",Table1[[#This Row],[Quiz 2]]*2/10,0),0)</f>
        <v>10</v>
      </c>
      <c r="K106" s="24">
        <f>ROUND(COUNTIF(Table1[[#This Row],[แบบฝึก 3.1]:[ท้ายบท 3]],"&lt;&gt;ยังไม่ส่ง")*3/2+IF(Table1[[#This Row],[Quiz 3]]&lt;&gt;"ยังไม่ส่ง",Table1[[#This Row],[Quiz 3]]*2/10,0),0)</f>
        <v>4</v>
      </c>
      <c r="L106" s="12">
        <f>Table1[[#This Row],[บท 1 '[10']]]+Table1[[#This Row],[บท 2 '[10']]]+Table1[[#This Row],[บท 3 '[5']]]</f>
        <v>24</v>
      </c>
      <c r="M106" s="12">
        <f>IF(Table1[[#This Row],[ซ่อมแล้วกลางภาค]]="ซ่อมแล้ว",10,Table1[[#This Row],[MID '[20']2]])</f>
        <v>13</v>
      </c>
      <c r="N106" s="12">
        <f>ROUND(COUNTIF(Table1[[#This Row],[แบบฝึก 4.1]:[ท้ายบท 4]],"&lt;&gt;ยังไม่ส่ง")*8/2+IF(Table1[[#This Row],[Quiz 4]]&lt;&gt;"ยังไม่ส่ง",Table1[[#This Row],[Quiz 4]]*2/10,0),0)</f>
        <v>9</v>
      </c>
      <c r="O106" s="12"/>
      <c r="P106" s="13">
        <f>ROUND(COUNTIF(Table1[[#This Row],[แบบฝึก 5.1]:[ท้ายบท 5]],"&lt;&gt;ยังไม่ส่ง")*8/3+IF(Table1[[#This Row],[Quiz 5]]&lt;&gt;"ยังไม่ส่ง",Table1[[#This Row],[Quiz 5]]*2/10,0),0)</f>
        <v>9</v>
      </c>
      <c r="Q106" s="12">
        <f>Table1[[#This Row],[บท 4 '[10']]]+Table1[[#This Row],[นำเสนอ '[5']]]+Table1[[#This Row],[บท 5 '[10']]]</f>
        <v>18</v>
      </c>
      <c r="R106" s="12">
        <f>Table1[[#This Row],[ก่อนกลางภาค '[25']]]+Table1[[#This Row],[กลางภาค '[20']]]+Table1[[#This Row],[หลังกลางภาค '[25']]]</f>
        <v>55</v>
      </c>
      <c r="S106" s="12"/>
      <c r="T106" s="12">
        <f>Table1[[#This Row],[ปลายภาค '[30']]]+Table1[[#This Row],[ก่อนปลายภาค '[70']]]</f>
        <v>55</v>
      </c>
      <c r="U106" s="11">
        <f t="shared" si="1"/>
        <v>1.5</v>
      </c>
      <c r="V106" s="5" t="str">
        <f>IF(_xlfn.XLOOKUP(Table1[[#This Row],[email]],กิจกรรม_11[Email],กิจกรรม_11[Completion time],0)&lt;&gt;0,"ส่งแล้ว","ยังไม่ส่ง")</f>
        <v>ส่งแล้ว</v>
      </c>
      <c r="W106" s="5" t="str">
        <f>IF(_xlfn.XLOOKUP(Table1[[#This Row],[email]],แบบฝึก_11[Email],แบบฝึก_11[Completion time],0)&lt;&gt;0,"ส่งแล้ว","ยังไม่ส่ง")</f>
        <v>ส่งแล้ว</v>
      </c>
      <c r="X106" s="5" t="str">
        <f>IF(_xlfn.XLOOKUP(Table1[[#This Row],[email]],แบบฝึก_12[Email],แบบฝึก_12[Completion time],0)&lt;&gt;0,"ส่งแล้ว","ยังไม่ส่ง")</f>
        <v>ส่งแล้ว</v>
      </c>
      <c r="Y106" s="5">
        <f>_xlfn.XLOOKUP(Table1[[#This Row],[email]],ท้ายบท_1[Email],ท้ายบท_1[Total points],"ยังไม่ส่ง")</f>
        <v>21</v>
      </c>
      <c r="Z106" s="4">
        <f>_xlfn.XLOOKUP(Table1[[#This Row],[email]],Quiz_1[Email],Quiz_1[Total points],"ยังไม่ส่ง")</f>
        <v>8</v>
      </c>
      <c r="AA106" s="5" t="str">
        <f>IF(_xlfn.XLOOKUP(Table1[[#This Row],[email]],แบบฝึก_21[Email],แบบฝึก_21[Completion time],0)&lt;&gt;0,"ส่งแล้ว","ยังไม่ส่ง")</f>
        <v>ส่งแล้ว</v>
      </c>
      <c r="AB106" s="5" t="str">
        <f>IF(_xlfn.XLOOKUP(Table1[[#This Row],[email]],แบบฝึก_22[Email],แบบฝึก_22[Completion time],0)&lt;&gt;0,"ส่งแล้ว","ยังไม่ส่ง")</f>
        <v>ส่งแล้ว</v>
      </c>
      <c r="AC106" s="5">
        <f>_xlfn.XLOOKUP(Table1[[#This Row],[email]],ท้ายบท_2[Email],ท้ายบท_2[Total points],"ยังไม่ส่ง")</f>
        <v>11</v>
      </c>
      <c r="AD106" s="5">
        <f>_xlfn.XLOOKUP(Table1[[#This Row],[email]],Quiz_2[Email],Quiz_2[Total points],"ยังไม่ส่ง")</f>
        <v>8</v>
      </c>
      <c r="AE106" s="5" t="str">
        <f>IF(_xlfn.XLOOKUP(Table1[[#This Row],[email]],แบบฝึก_31[Email],แบบฝึก_31[Completion time],0)&lt;&gt;0,"ส่งแล้ว","ยังไม่ส่ง")</f>
        <v>ส่งแล้ว</v>
      </c>
      <c r="AF106" s="5">
        <f>_xlfn.XLOOKUP(Table1[[#This Row],[email]],ท้ายบท_3[Email],ท้ายบท_3[Total points],"ยังไม่ส่ง")</f>
        <v>8</v>
      </c>
      <c r="AG106" s="5">
        <f>_xlfn.XLOOKUP(Table1[[#This Row],[email]],Quiz_3[Email],Quiz_3[Total points],"ยังไม่ส่ง")</f>
        <v>6</v>
      </c>
      <c r="AH106" s="12">
        <v>19</v>
      </c>
      <c r="AI106" s="14">
        <v>7</v>
      </c>
      <c r="AJ106" s="12">
        <f>ROUND((Table1[[#This Row],[mid '[20']]]+Table1[[#This Row],[mid '[10']]])/2,0)</f>
        <v>13</v>
      </c>
      <c r="AK106" s="5" t="str">
        <f>IF(_xlfn.XLOOKUP(Table1[[#This Row],[email]],แบบฝึก_41[Email],แบบฝึก_41[Completion time],0)&lt;&gt;0,"ส่งแล้ว","ยังไม่ส่ง")</f>
        <v>ส่งแล้ว</v>
      </c>
      <c r="AL106" s="5" t="str">
        <f>IF(_xlfn.XLOOKUP(Table1[[#This Row],[email]],ท้ายบท_4[Email],ท้ายบท_4[Total points],"ยังไม่ส่ง")&lt;&gt;0,"ส่งแล้ว","ยังไม่ส่ง")</f>
        <v>ส่งแล้ว</v>
      </c>
      <c r="AM106" s="5">
        <f>_xlfn.XLOOKUP(Table1[[#This Row],[email]],Quiz_4[Email],Quiz_4[Total points],"ยังไม่ส่ง")</f>
        <v>6</v>
      </c>
      <c r="AN106" s="5" t="str">
        <f>IF(_xlfn.XLOOKUP(Table1[[#This Row],[email]],แบบฝึก_51[Email],แบบฝึก_51[Completion time],0)&lt;&gt;0,"ส่งแล้ว","ยังไม่ส่ง")</f>
        <v>ส่งแล้ว</v>
      </c>
      <c r="AO106" s="5" t="str">
        <f>IF(_xlfn.XLOOKUP(Table1[[#This Row],[email]],แบบฝึก_52[Email],แบบฝึก_52[Completion time],0)&lt;&gt;0,"ส่งแล้ว","ยังไม่ส่ง")</f>
        <v>ส่งแล้ว</v>
      </c>
      <c r="AP106" s="5">
        <f>_xlfn.XLOOKUP(Table1[[#This Row],[email]],ท้ายบท_5[Email],ท้ายบท_5[Total points],"ยังไม่ส่ง")</f>
        <v>16</v>
      </c>
      <c r="AQ106" s="5">
        <f>_xlfn.XLOOKUP(Table1[[#This Row],[email]],Quiz_5[Email],Quiz_5[Total points],"ยังไม่ส่ง")</f>
        <v>5</v>
      </c>
      <c r="AR106" s="37"/>
      <c r="AS106" s="4" t="str">
        <f>IF(M106&lt;10,"ยังไม่ซ่อม",IF(Table1[[#This Row],[ซ่อมแล้วกลางภาค]]="ซ่อมแล้ว","ซ่อมแล้ว","ไม่ต้องซ่อม"))</f>
        <v>ไม่ต้องซ่อม</v>
      </c>
      <c r="BN106"/>
      <c r="BO106"/>
      <c r="BP106"/>
      <c r="BQ106"/>
    </row>
    <row r="107" spans="1:69" ht="19.5" x14ac:dyDescent="0.4">
      <c r="A107" s="21">
        <v>106</v>
      </c>
      <c r="B107" s="4">
        <v>4</v>
      </c>
      <c r="C107" s="4">
        <v>4</v>
      </c>
      <c r="D107" s="4" t="s">
        <v>32664</v>
      </c>
      <c r="E107" s="4" t="s">
        <v>32346</v>
      </c>
      <c r="F107" s="4" t="s">
        <v>32665</v>
      </c>
      <c r="G107" s="4" t="s">
        <v>32666</v>
      </c>
      <c r="H107" s="4" t="s">
        <v>7200</v>
      </c>
      <c r="I107" s="24">
        <f>ROUND(COUNTIF(Table1[[#This Row],[กิจกรรม 1.1]:[ท้ายบท 1]],"&lt;&gt;ยังไม่ส่ง")*2+IF(Table1[[#This Row],[Quiz 1]]&lt;&gt;"ยังไม่ส่ง",Table1[[#This Row],[Quiz 1]]*2/10,0),0)</f>
        <v>10</v>
      </c>
      <c r="J107" s="24">
        <f>ROUND(COUNTIF(Table1[[#This Row],[แบบฝึก 2.1]:[ท้ายบท 2]],"&lt;&gt;ยังไม่ส่ง")*8/3+IF(Table1[[#This Row],[Quiz 2]]&lt;&gt;"ยังไม่ส่ง",Table1[[#This Row],[Quiz 2]]*2/10,0),0)</f>
        <v>8</v>
      </c>
      <c r="K107" s="24">
        <f>ROUND(COUNTIF(Table1[[#This Row],[แบบฝึก 3.1]:[ท้ายบท 3]],"&lt;&gt;ยังไม่ส่ง")*3/2+IF(Table1[[#This Row],[Quiz 3]]&lt;&gt;"ยังไม่ส่ง",Table1[[#This Row],[Quiz 3]]*2/10,0),0)</f>
        <v>1</v>
      </c>
      <c r="L107" s="12">
        <f>Table1[[#This Row],[บท 1 '[10']]]+Table1[[#This Row],[บท 2 '[10']]]+Table1[[#This Row],[บท 3 '[5']]]</f>
        <v>19</v>
      </c>
      <c r="M107" s="12">
        <f>IF(Table1[[#This Row],[ซ่อมแล้วกลางภาค]]="ซ่อมแล้ว",10,Table1[[#This Row],[MID '[20']2]])</f>
        <v>10</v>
      </c>
      <c r="N107" s="12">
        <f>ROUND(COUNTIF(Table1[[#This Row],[แบบฝึก 4.1]:[ท้ายบท 4]],"&lt;&gt;ยังไม่ส่ง")*8/2+IF(Table1[[#This Row],[Quiz 4]]&lt;&gt;"ยังไม่ส่ง",Table1[[#This Row],[Quiz 4]]*2/10,0),0)</f>
        <v>4</v>
      </c>
      <c r="O107" s="12"/>
      <c r="P107" s="13">
        <f>ROUND(COUNTIF(Table1[[#This Row],[แบบฝึก 5.1]:[ท้ายบท 5]],"&lt;&gt;ยังไม่ส่ง")*8/3+IF(Table1[[#This Row],[Quiz 5]]&lt;&gt;"ยังไม่ส่ง",Table1[[#This Row],[Quiz 5]]*2/10,0),0)</f>
        <v>0</v>
      </c>
      <c r="Q107" s="12">
        <f>Table1[[#This Row],[บท 4 '[10']]]+Table1[[#This Row],[นำเสนอ '[5']]]+Table1[[#This Row],[บท 5 '[10']]]</f>
        <v>4</v>
      </c>
      <c r="R107" s="12">
        <f>Table1[[#This Row],[ก่อนกลางภาค '[25']]]+Table1[[#This Row],[กลางภาค '[20']]]+Table1[[#This Row],[หลังกลางภาค '[25']]]</f>
        <v>33</v>
      </c>
      <c r="S107" s="12"/>
      <c r="T107" s="12">
        <f>Table1[[#This Row],[ปลายภาค '[30']]]+Table1[[#This Row],[ก่อนปลายภาค '[70']]]</f>
        <v>33</v>
      </c>
      <c r="U107" s="11">
        <f t="shared" si="1"/>
        <v>0</v>
      </c>
      <c r="V107" s="5" t="str">
        <f>IF(_xlfn.XLOOKUP(Table1[[#This Row],[email]],กิจกรรม_11[Email],กิจกรรม_11[Completion time],0)&lt;&gt;0,"ส่งแล้ว","ยังไม่ส่ง")</f>
        <v>ส่งแล้ว</v>
      </c>
      <c r="W107" s="5" t="str">
        <f>IF(_xlfn.XLOOKUP(Table1[[#This Row],[email]],แบบฝึก_11[Email],แบบฝึก_11[Completion time],0)&lt;&gt;0,"ส่งแล้ว","ยังไม่ส่ง")</f>
        <v>ส่งแล้ว</v>
      </c>
      <c r="X107" s="5" t="str">
        <f>IF(_xlfn.XLOOKUP(Table1[[#This Row],[email]],แบบฝึก_12[Email],แบบฝึก_12[Completion time],0)&lt;&gt;0,"ส่งแล้ว","ยังไม่ส่ง")</f>
        <v>ส่งแล้ว</v>
      </c>
      <c r="Y107" s="5">
        <f>_xlfn.XLOOKUP(Table1[[#This Row],[email]],ท้ายบท_1[Email],ท้ายบท_1[Total points],"ยังไม่ส่ง")</f>
        <v>20</v>
      </c>
      <c r="Z107" s="4">
        <f>_xlfn.XLOOKUP(Table1[[#This Row],[email]],Quiz_1[Email],Quiz_1[Total points],"ยังไม่ส่ง")</f>
        <v>9</v>
      </c>
      <c r="AA107" s="5" t="str">
        <f>IF(_xlfn.XLOOKUP(Table1[[#This Row],[email]],แบบฝึก_21[Email],แบบฝึก_21[Completion time],0)&lt;&gt;0,"ส่งแล้ว","ยังไม่ส่ง")</f>
        <v>ส่งแล้ว</v>
      </c>
      <c r="AB107" s="5" t="str">
        <f>IF(_xlfn.XLOOKUP(Table1[[#This Row],[email]],แบบฝึก_22[Email],แบบฝึก_22[Completion time],0)&lt;&gt;0,"ส่งแล้ว","ยังไม่ส่ง")</f>
        <v>ส่งแล้ว</v>
      </c>
      <c r="AC107" s="5">
        <f>_xlfn.XLOOKUP(Table1[[#This Row],[email]],ท้ายบท_2[Email],ท้ายบท_2[Total points],"ยังไม่ส่ง")</f>
        <v>12</v>
      </c>
      <c r="AD107" s="5" t="str">
        <f>_xlfn.XLOOKUP(Table1[[#This Row],[email]],Quiz_2[Email],Quiz_2[Total points],"ยังไม่ส่ง")</f>
        <v>ยังไม่ส่ง</v>
      </c>
      <c r="AE107" s="5" t="str">
        <f>IF(_xlfn.XLOOKUP(Table1[[#This Row],[email]],แบบฝึก_31[Email],แบบฝึก_31[Completion time],0)&lt;&gt;0,"ส่งแล้ว","ยังไม่ส่ง")</f>
        <v>ยังไม่ส่ง</v>
      </c>
      <c r="AF107" s="5" t="str">
        <f>_xlfn.XLOOKUP(Table1[[#This Row],[email]],ท้ายบท_3[Email],ท้ายบท_3[Total points],"ยังไม่ส่ง")</f>
        <v>ยังไม่ส่ง</v>
      </c>
      <c r="AG107" s="5">
        <f>_xlfn.XLOOKUP(Table1[[#This Row],[email]],Quiz_3[Email],Quiz_3[Total points],"ยังไม่ส่ง")</f>
        <v>7</v>
      </c>
      <c r="AH107" s="12">
        <v>15</v>
      </c>
      <c r="AI107" s="14">
        <v>5</v>
      </c>
      <c r="AJ107" s="12">
        <f>ROUND((Table1[[#This Row],[mid '[20']]]+Table1[[#This Row],[mid '[10']]])/2,0)</f>
        <v>10</v>
      </c>
      <c r="AK107" s="5" t="str">
        <f>IF(_xlfn.XLOOKUP(Table1[[#This Row],[email]],แบบฝึก_41[Email],แบบฝึก_41[Completion time],0)&lt;&gt;0,"ส่งแล้ว","ยังไม่ส่ง")</f>
        <v>ยังไม่ส่ง</v>
      </c>
      <c r="AL107" s="5" t="str">
        <f>IF(_xlfn.XLOOKUP(Table1[[#This Row],[email]],ท้ายบท_4[Email],ท้ายบท_4[Total points],"ยังไม่ส่ง")&lt;&gt;0,"ส่งแล้ว","ยังไม่ส่ง")</f>
        <v>ส่งแล้ว</v>
      </c>
      <c r="AM107" s="5" t="str">
        <f>_xlfn.XLOOKUP(Table1[[#This Row],[email]],Quiz_4[Email],Quiz_4[Total points],"ยังไม่ส่ง")</f>
        <v>ยังไม่ส่ง</v>
      </c>
      <c r="AN107" s="5" t="str">
        <f>IF(_xlfn.XLOOKUP(Table1[[#This Row],[email]],แบบฝึก_51[Email],แบบฝึก_51[Completion time],0)&lt;&gt;0,"ส่งแล้ว","ยังไม่ส่ง")</f>
        <v>ยังไม่ส่ง</v>
      </c>
      <c r="AO107" s="5" t="str">
        <f>IF(_xlfn.XLOOKUP(Table1[[#This Row],[email]],แบบฝึก_52[Email],แบบฝึก_52[Completion time],0)&lt;&gt;0,"ส่งแล้ว","ยังไม่ส่ง")</f>
        <v>ยังไม่ส่ง</v>
      </c>
      <c r="AP107" s="5" t="str">
        <f>_xlfn.XLOOKUP(Table1[[#This Row],[email]],ท้ายบท_5[Email],ท้ายบท_5[Total points],"ยังไม่ส่ง")</f>
        <v>ยังไม่ส่ง</v>
      </c>
      <c r="AQ107" s="5" t="str">
        <f>_xlfn.XLOOKUP(Table1[[#This Row],[email]],Quiz_5[Email],Quiz_5[Total points],"ยังไม่ส่ง")</f>
        <v>ยังไม่ส่ง</v>
      </c>
      <c r="AR107" s="37"/>
      <c r="AS107" s="4" t="str">
        <f>IF(M107&lt;10,"ยังไม่ซ่อม",IF(Table1[[#This Row],[ซ่อมแล้วกลางภาค]]="ซ่อมแล้ว","ซ่อมแล้ว","ไม่ต้องซ่อม"))</f>
        <v>ไม่ต้องซ่อม</v>
      </c>
      <c r="BN107"/>
      <c r="BO107"/>
      <c r="BP107"/>
      <c r="BQ107"/>
    </row>
    <row r="108" spans="1:69" ht="19.5" x14ac:dyDescent="0.4">
      <c r="A108" s="21">
        <v>107</v>
      </c>
      <c r="B108" s="4">
        <v>4</v>
      </c>
      <c r="C108" s="4">
        <v>5</v>
      </c>
      <c r="D108" s="4" t="s">
        <v>32667</v>
      </c>
      <c r="E108" s="4" t="s">
        <v>32346</v>
      </c>
      <c r="F108" s="4" t="s">
        <v>32668</v>
      </c>
      <c r="G108" s="4" t="s">
        <v>32669</v>
      </c>
      <c r="H108" s="4" t="s">
        <v>2228</v>
      </c>
      <c r="I108" s="24">
        <f>ROUND(COUNTIF(Table1[[#This Row],[กิจกรรม 1.1]:[ท้ายบท 1]],"&lt;&gt;ยังไม่ส่ง")*2+IF(Table1[[#This Row],[Quiz 1]]&lt;&gt;"ยังไม่ส่ง",Table1[[#This Row],[Quiz 1]]*2/10,0),0)</f>
        <v>9</v>
      </c>
      <c r="J108" s="24">
        <f>ROUND(COUNTIF(Table1[[#This Row],[แบบฝึก 2.1]:[ท้ายบท 2]],"&lt;&gt;ยังไม่ส่ง")*8/3+IF(Table1[[#This Row],[Quiz 2]]&lt;&gt;"ยังไม่ส่ง",Table1[[#This Row],[Quiz 2]]*2/10,0),0)</f>
        <v>5</v>
      </c>
      <c r="K108" s="24">
        <f>ROUND(COUNTIF(Table1[[#This Row],[แบบฝึก 3.1]:[ท้ายบท 3]],"&lt;&gt;ยังไม่ส่ง")*3/2+IF(Table1[[#This Row],[Quiz 3]]&lt;&gt;"ยังไม่ส่ง",Table1[[#This Row],[Quiz 3]]*2/10,0),0)</f>
        <v>3</v>
      </c>
      <c r="L108" s="12">
        <f>Table1[[#This Row],[บท 1 '[10']]]+Table1[[#This Row],[บท 2 '[10']]]+Table1[[#This Row],[บท 3 '[5']]]</f>
        <v>17</v>
      </c>
      <c r="M108" s="12">
        <f>IF(Table1[[#This Row],[ซ่อมแล้วกลางภาค]]="ซ่อมแล้ว",10,Table1[[#This Row],[MID '[20']2]])</f>
        <v>15</v>
      </c>
      <c r="N108" s="12">
        <f>ROUND(COUNTIF(Table1[[#This Row],[แบบฝึก 4.1]:[ท้ายบท 4]],"&lt;&gt;ยังไม่ส่ง")*8/2+IF(Table1[[#This Row],[Quiz 4]]&lt;&gt;"ยังไม่ส่ง",Table1[[#This Row],[Quiz 4]]*2/10,0),0)</f>
        <v>4</v>
      </c>
      <c r="O108" s="12"/>
      <c r="P108" s="13">
        <f>ROUND(COUNTIF(Table1[[#This Row],[แบบฝึก 5.1]:[ท้ายบท 5]],"&lt;&gt;ยังไม่ส่ง")*8/3+IF(Table1[[#This Row],[Quiz 5]]&lt;&gt;"ยังไม่ส่ง",Table1[[#This Row],[Quiz 5]]*2/10,0),0)</f>
        <v>8</v>
      </c>
      <c r="Q108" s="12">
        <f>Table1[[#This Row],[บท 4 '[10']]]+Table1[[#This Row],[นำเสนอ '[5']]]+Table1[[#This Row],[บท 5 '[10']]]</f>
        <v>12</v>
      </c>
      <c r="R108" s="12">
        <f>Table1[[#This Row],[ก่อนกลางภาค '[25']]]+Table1[[#This Row],[กลางภาค '[20']]]+Table1[[#This Row],[หลังกลางภาค '[25']]]</f>
        <v>44</v>
      </c>
      <c r="S108" s="12"/>
      <c r="T108" s="12">
        <f>Table1[[#This Row],[ปลายภาค '[30']]]+Table1[[#This Row],[ก่อนปลายภาค '[70']]]</f>
        <v>44</v>
      </c>
      <c r="U108" s="11">
        <f t="shared" si="1"/>
        <v>0</v>
      </c>
      <c r="V108" s="5" t="str">
        <f>IF(_xlfn.XLOOKUP(Table1[[#This Row],[email]],กิจกรรม_11[Email],กิจกรรม_11[Completion time],0)&lt;&gt;0,"ส่งแล้ว","ยังไม่ส่ง")</f>
        <v>ส่งแล้ว</v>
      </c>
      <c r="W108" s="5" t="str">
        <f>IF(_xlfn.XLOOKUP(Table1[[#This Row],[email]],แบบฝึก_11[Email],แบบฝึก_11[Completion time],0)&lt;&gt;0,"ส่งแล้ว","ยังไม่ส่ง")</f>
        <v>ส่งแล้ว</v>
      </c>
      <c r="X108" s="5" t="str">
        <f>IF(_xlfn.XLOOKUP(Table1[[#This Row],[email]],แบบฝึก_12[Email],แบบฝึก_12[Completion time],0)&lt;&gt;0,"ส่งแล้ว","ยังไม่ส่ง")</f>
        <v>ส่งแล้ว</v>
      </c>
      <c r="Y108" s="5">
        <f>_xlfn.XLOOKUP(Table1[[#This Row],[email]],ท้ายบท_1[Email],ท้ายบท_1[Total points],"ยังไม่ส่ง")</f>
        <v>20</v>
      </c>
      <c r="Z108" s="4">
        <f>_xlfn.XLOOKUP(Table1[[#This Row],[email]],Quiz_1[Email],Quiz_1[Total points],"ยังไม่ส่ง")</f>
        <v>7</v>
      </c>
      <c r="AA108" s="5" t="str">
        <f>IF(_xlfn.XLOOKUP(Table1[[#This Row],[email]],แบบฝึก_21[Email],แบบฝึก_21[Completion time],0)&lt;&gt;0,"ส่งแล้ว","ยังไม่ส่ง")</f>
        <v>ยังไม่ส่ง</v>
      </c>
      <c r="AB108" s="5" t="str">
        <f>IF(_xlfn.XLOOKUP(Table1[[#This Row],[email]],แบบฝึก_22[Email],แบบฝึก_22[Completion time],0)&lt;&gt;0,"ส่งแล้ว","ยังไม่ส่ง")</f>
        <v>ส่งแล้ว</v>
      </c>
      <c r="AC108" s="5">
        <f>_xlfn.XLOOKUP(Table1[[#This Row],[email]],ท้ายบท_2[Email],ท้ายบท_2[Total points],"ยังไม่ส่ง")</f>
        <v>7</v>
      </c>
      <c r="AD108" s="5" t="str">
        <f>_xlfn.XLOOKUP(Table1[[#This Row],[email]],Quiz_2[Email],Quiz_2[Total points],"ยังไม่ส่ง")</f>
        <v>ยังไม่ส่ง</v>
      </c>
      <c r="AE108" s="5" t="str">
        <f>IF(_xlfn.XLOOKUP(Table1[[#This Row],[email]],แบบฝึก_31[Email],แบบฝึก_31[Completion time],0)&lt;&gt;0,"ส่งแล้ว","ยังไม่ส่ง")</f>
        <v>ส่งแล้ว</v>
      </c>
      <c r="AF108" s="5" t="str">
        <f>_xlfn.XLOOKUP(Table1[[#This Row],[email]],ท้ายบท_3[Email],ท้ายบท_3[Total points],"ยังไม่ส่ง")</f>
        <v>ยังไม่ส่ง</v>
      </c>
      <c r="AG108" s="5">
        <f>_xlfn.XLOOKUP(Table1[[#This Row],[email]],Quiz_3[Email],Quiz_3[Total points],"ยังไม่ส่ง")</f>
        <v>7</v>
      </c>
      <c r="AH108" s="12">
        <v>21</v>
      </c>
      <c r="AI108" s="14">
        <v>8</v>
      </c>
      <c r="AJ108" s="12">
        <f>ROUND((Table1[[#This Row],[mid '[20']]]+Table1[[#This Row],[mid '[10']]])/2,0)</f>
        <v>15</v>
      </c>
      <c r="AK108" s="5" t="str">
        <f>IF(_xlfn.XLOOKUP(Table1[[#This Row],[email]],แบบฝึก_41[Email],แบบฝึก_41[Completion time],0)&lt;&gt;0,"ส่งแล้ว","ยังไม่ส่ง")</f>
        <v>ยังไม่ส่ง</v>
      </c>
      <c r="AL108" s="5" t="str">
        <f>IF(_xlfn.XLOOKUP(Table1[[#This Row],[email]],ท้ายบท_4[Email],ท้ายบท_4[Total points],"ยังไม่ส่ง")&lt;&gt;0,"ส่งแล้ว","ยังไม่ส่ง")</f>
        <v>ส่งแล้ว</v>
      </c>
      <c r="AM108" s="5" t="str">
        <f>_xlfn.XLOOKUP(Table1[[#This Row],[email]],Quiz_4[Email],Quiz_4[Total points],"ยังไม่ส่ง")</f>
        <v>ยังไม่ส่ง</v>
      </c>
      <c r="AN108" s="5" t="str">
        <f>IF(_xlfn.XLOOKUP(Table1[[#This Row],[email]],แบบฝึก_51[Email],แบบฝึก_51[Completion time],0)&lt;&gt;0,"ส่งแล้ว","ยังไม่ส่ง")</f>
        <v>ส่งแล้ว</v>
      </c>
      <c r="AO108" s="5" t="str">
        <f>IF(_xlfn.XLOOKUP(Table1[[#This Row],[email]],แบบฝึก_52[Email],แบบฝึก_52[Completion time],0)&lt;&gt;0,"ส่งแล้ว","ยังไม่ส่ง")</f>
        <v>ส่งแล้ว</v>
      </c>
      <c r="AP108" s="5">
        <f>_xlfn.XLOOKUP(Table1[[#This Row],[email]],ท้ายบท_5[Email],ท้ายบท_5[Total points],"ยังไม่ส่ง")</f>
        <v>16</v>
      </c>
      <c r="AQ108" s="5" t="str">
        <f>_xlfn.XLOOKUP(Table1[[#This Row],[email]],Quiz_5[Email],Quiz_5[Total points],"ยังไม่ส่ง")</f>
        <v>ยังไม่ส่ง</v>
      </c>
      <c r="AR108" s="37"/>
      <c r="AS108" s="4" t="str">
        <f>IF(M108&lt;10,"ยังไม่ซ่อม",IF(Table1[[#This Row],[ซ่อมแล้วกลางภาค]]="ซ่อมแล้ว","ซ่อมแล้ว","ไม่ต้องซ่อม"))</f>
        <v>ไม่ต้องซ่อม</v>
      </c>
      <c r="BN108"/>
      <c r="BO108"/>
      <c r="BP108"/>
      <c r="BQ108"/>
    </row>
    <row r="109" spans="1:69" ht="19.5" x14ac:dyDescent="0.4">
      <c r="A109" s="21">
        <v>108</v>
      </c>
      <c r="B109" s="4">
        <v>4</v>
      </c>
      <c r="C109" s="4">
        <v>6</v>
      </c>
      <c r="D109" s="4" t="s">
        <v>32670</v>
      </c>
      <c r="E109" s="4" t="s">
        <v>32346</v>
      </c>
      <c r="F109" s="4" t="s">
        <v>32671</v>
      </c>
      <c r="G109" s="4" t="s">
        <v>32672</v>
      </c>
      <c r="H109" s="4" t="s">
        <v>2237</v>
      </c>
      <c r="I109" s="24">
        <f>ROUND(COUNTIF(Table1[[#This Row],[กิจกรรม 1.1]:[ท้ายบท 1]],"&lt;&gt;ยังไม่ส่ง")*2+IF(Table1[[#This Row],[Quiz 1]]&lt;&gt;"ยังไม่ส่ง",Table1[[#This Row],[Quiz 1]]*2/10,0),0)</f>
        <v>9</v>
      </c>
      <c r="J109" s="24">
        <f>ROUND(COUNTIF(Table1[[#This Row],[แบบฝึก 2.1]:[ท้ายบท 2]],"&lt;&gt;ยังไม่ส่ง")*8/3+IF(Table1[[#This Row],[Quiz 2]]&lt;&gt;"ยังไม่ส่ง",Table1[[#This Row],[Quiz 2]]*2/10,0),0)</f>
        <v>5</v>
      </c>
      <c r="K109" s="24">
        <f>ROUND(COUNTIF(Table1[[#This Row],[แบบฝึก 3.1]:[ท้ายบท 3]],"&lt;&gt;ยังไม่ส่ง")*3/2+IF(Table1[[#This Row],[Quiz 3]]&lt;&gt;"ยังไม่ส่ง",Table1[[#This Row],[Quiz 3]]*2/10,0),0)</f>
        <v>3</v>
      </c>
      <c r="L109" s="12">
        <f>Table1[[#This Row],[บท 1 '[10']]]+Table1[[#This Row],[บท 2 '[10']]]+Table1[[#This Row],[บท 3 '[5']]]</f>
        <v>17</v>
      </c>
      <c r="M109" s="12">
        <f>IF(Table1[[#This Row],[ซ่อมแล้วกลางภาค]]="ซ่อมแล้ว",10,Table1[[#This Row],[MID '[20']2]])</f>
        <v>14</v>
      </c>
      <c r="N109" s="12">
        <f>ROUND(COUNTIF(Table1[[#This Row],[แบบฝึก 4.1]:[ท้ายบท 4]],"&lt;&gt;ยังไม่ส่ง")*8/2+IF(Table1[[#This Row],[Quiz 4]]&lt;&gt;"ยังไม่ส่ง",Table1[[#This Row],[Quiz 4]]*2/10,0),0)</f>
        <v>4</v>
      </c>
      <c r="O109" s="12"/>
      <c r="P109" s="13">
        <f>ROUND(COUNTIF(Table1[[#This Row],[แบบฝึก 5.1]:[ท้ายบท 5]],"&lt;&gt;ยังไม่ส่ง")*8/3+IF(Table1[[#This Row],[Quiz 5]]&lt;&gt;"ยังไม่ส่ง",Table1[[#This Row],[Quiz 5]]*2/10,0),0)</f>
        <v>5</v>
      </c>
      <c r="Q109" s="12">
        <f>Table1[[#This Row],[บท 4 '[10']]]+Table1[[#This Row],[นำเสนอ '[5']]]+Table1[[#This Row],[บท 5 '[10']]]</f>
        <v>9</v>
      </c>
      <c r="R109" s="12">
        <f>Table1[[#This Row],[ก่อนกลางภาค '[25']]]+Table1[[#This Row],[กลางภาค '[20']]]+Table1[[#This Row],[หลังกลางภาค '[25']]]</f>
        <v>40</v>
      </c>
      <c r="S109" s="12"/>
      <c r="T109" s="12">
        <f>Table1[[#This Row],[ปลายภาค '[30']]]+Table1[[#This Row],[ก่อนปลายภาค '[70']]]</f>
        <v>40</v>
      </c>
      <c r="U109" s="11">
        <f t="shared" si="1"/>
        <v>0</v>
      </c>
      <c r="V109" s="5" t="str">
        <f>IF(_xlfn.XLOOKUP(Table1[[#This Row],[email]],กิจกรรม_11[Email],กิจกรรม_11[Completion time],0)&lt;&gt;0,"ส่งแล้ว","ยังไม่ส่ง")</f>
        <v>ส่งแล้ว</v>
      </c>
      <c r="W109" s="5" t="str">
        <f>IF(_xlfn.XLOOKUP(Table1[[#This Row],[email]],แบบฝึก_11[Email],แบบฝึก_11[Completion time],0)&lt;&gt;0,"ส่งแล้ว","ยังไม่ส่ง")</f>
        <v>ส่งแล้ว</v>
      </c>
      <c r="X109" s="5" t="str">
        <f>IF(_xlfn.XLOOKUP(Table1[[#This Row],[email]],แบบฝึก_12[Email],แบบฝึก_12[Completion time],0)&lt;&gt;0,"ส่งแล้ว","ยังไม่ส่ง")</f>
        <v>ส่งแล้ว</v>
      </c>
      <c r="Y109" s="5">
        <f>_xlfn.XLOOKUP(Table1[[#This Row],[email]],ท้ายบท_1[Email],ท้ายบท_1[Total points],"ยังไม่ส่ง")</f>
        <v>20</v>
      </c>
      <c r="Z109" s="4">
        <f>_xlfn.XLOOKUP(Table1[[#This Row],[email]],Quiz_1[Email],Quiz_1[Total points],"ยังไม่ส่ง")</f>
        <v>7</v>
      </c>
      <c r="AA109" s="5" t="str">
        <f>IF(_xlfn.XLOOKUP(Table1[[#This Row],[email]],แบบฝึก_21[Email],แบบฝึก_21[Completion time],0)&lt;&gt;0,"ส่งแล้ว","ยังไม่ส่ง")</f>
        <v>ยังไม่ส่ง</v>
      </c>
      <c r="AB109" s="5" t="str">
        <f>IF(_xlfn.XLOOKUP(Table1[[#This Row],[email]],แบบฝึก_22[Email],แบบฝึก_22[Completion time],0)&lt;&gt;0,"ส่งแล้ว","ยังไม่ส่ง")</f>
        <v>ส่งแล้ว</v>
      </c>
      <c r="AC109" s="5">
        <f>_xlfn.XLOOKUP(Table1[[#This Row],[email]],ท้ายบท_2[Email],ท้ายบท_2[Total points],"ยังไม่ส่ง")</f>
        <v>7</v>
      </c>
      <c r="AD109" s="5" t="str">
        <f>_xlfn.XLOOKUP(Table1[[#This Row],[email]],Quiz_2[Email],Quiz_2[Total points],"ยังไม่ส่ง")</f>
        <v>ยังไม่ส่ง</v>
      </c>
      <c r="AE109" s="5" t="str">
        <f>IF(_xlfn.XLOOKUP(Table1[[#This Row],[email]],แบบฝึก_31[Email],แบบฝึก_31[Completion time],0)&lt;&gt;0,"ส่งแล้ว","ยังไม่ส่ง")</f>
        <v>ส่งแล้ว</v>
      </c>
      <c r="AF109" s="5" t="str">
        <f>_xlfn.XLOOKUP(Table1[[#This Row],[email]],ท้ายบท_3[Email],ท้ายบท_3[Total points],"ยังไม่ส่ง")</f>
        <v>ยังไม่ส่ง</v>
      </c>
      <c r="AG109" s="5">
        <f>_xlfn.XLOOKUP(Table1[[#This Row],[email]],Quiz_3[Email],Quiz_3[Total points],"ยังไม่ส่ง")</f>
        <v>7</v>
      </c>
      <c r="AH109" s="12">
        <v>20</v>
      </c>
      <c r="AI109" s="14">
        <v>8</v>
      </c>
      <c r="AJ109" s="12">
        <f>ROUND((Table1[[#This Row],[mid '[20']]]+Table1[[#This Row],[mid '[10']]])/2,0)</f>
        <v>14</v>
      </c>
      <c r="AK109" s="5" t="str">
        <f>IF(_xlfn.XLOOKUP(Table1[[#This Row],[email]],แบบฝึก_41[Email],แบบฝึก_41[Completion time],0)&lt;&gt;0,"ส่งแล้ว","ยังไม่ส่ง")</f>
        <v>ยังไม่ส่ง</v>
      </c>
      <c r="AL109" s="5" t="str">
        <f>IF(_xlfn.XLOOKUP(Table1[[#This Row],[email]],ท้ายบท_4[Email],ท้ายบท_4[Total points],"ยังไม่ส่ง")&lt;&gt;0,"ส่งแล้ว","ยังไม่ส่ง")</f>
        <v>ส่งแล้ว</v>
      </c>
      <c r="AM109" s="5" t="str">
        <f>_xlfn.XLOOKUP(Table1[[#This Row],[email]],Quiz_4[Email],Quiz_4[Total points],"ยังไม่ส่ง")</f>
        <v>ยังไม่ส่ง</v>
      </c>
      <c r="AN109" s="5" t="str">
        <f>IF(_xlfn.XLOOKUP(Table1[[#This Row],[email]],แบบฝึก_51[Email],แบบฝึก_51[Completion time],0)&lt;&gt;0,"ส่งแล้ว","ยังไม่ส่ง")</f>
        <v>ส่งแล้ว</v>
      </c>
      <c r="AO109" s="5" t="str">
        <f>IF(_xlfn.XLOOKUP(Table1[[#This Row],[email]],แบบฝึก_52[Email],แบบฝึก_52[Completion time],0)&lt;&gt;0,"ส่งแล้ว","ยังไม่ส่ง")</f>
        <v>ยังไม่ส่ง</v>
      </c>
      <c r="AP109" s="5">
        <f>_xlfn.XLOOKUP(Table1[[#This Row],[email]],ท้ายบท_5[Email],ท้ายบท_5[Total points],"ยังไม่ส่ง")</f>
        <v>18</v>
      </c>
      <c r="AQ109" s="5" t="str">
        <f>_xlfn.XLOOKUP(Table1[[#This Row],[email]],Quiz_5[Email],Quiz_5[Total points],"ยังไม่ส่ง")</f>
        <v>ยังไม่ส่ง</v>
      </c>
      <c r="AR109" s="37"/>
      <c r="AS109" s="4" t="str">
        <f>IF(M109&lt;10,"ยังไม่ซ่อม",IF(Table1[[#This Row],[ซ่อมแล้วกลางภาค]]="ซ่อมแล้ว","ซ่อมแล้ว","ไม่ต้องซ่อม"))</f>
        <v>ไม่ต้องซ่อม</v>
      </c>
      <c r="BN109"/>
      <c r="BO109"/>
      <c r="BP109"/>
      <c r="BQ109"/>
    </row>
    <row r="110" spans="1:69" ht="19.5" x14ac:dyDescent="0.4">
      <c r="A110" s="21">
        <v>109</v>
      </c>
      <c r="B110" s="4">
        <v>4</v>
      </c>
      <c r="C110" s="4">
        <v>7</v>
      </c>
      <c r="D110" s="4" t="s">
        <v>32673</v>
      </c>
      <c r="E110" s="4" t="s">
        <v>32346</v>
      </c>
      <c r="F110" s="4" t="s">
        <v>32674</v>
      </c>
      <c r="G110" s="4" t="s">
        <v>32675</v>
      </c>
      <c r="H110" s="4" t="s">
        <v>2164</v>
      </c>
      <c r="I110" s="24">
        <f>ROUND(COUNTIF(Table1[[#This Row],[กิจกรรม 1.1]:[ท้ายบท 1]],"&lt;&gt;ยังไม่ส่ง")*2+IF(Table1[[#This Row],[Quiz 1]]&lt;&gt;"ยังไม่ส่ง",Table1[[#This Row],[Quiz 1]]*2/10,0),0)</f>
        <v>10</v>
      </c>
      <c r="J110" s="24">
        <f>ROUND(COUNTIF(Table1[[#This Row],[แบบฝึก 2.1]:[ท้ายบท 2]],"&lt;&gt;ยังไม่ส่ง")*8/3+IF(Table1[[#This Row],[Quiz 2]]&lt;&gt;"ยังไม่ส่ง",Table1[[#This Row],[Quiz 2]]*2/10,0),0)</f>
        <v>10</v>
      </c>
      <c r="K110" s="24">
        <f>ROUND(COUNTIF(Table1[[#This Row],[แบบฝึก 3.1]:[ท้ายบท 3]],"&lt;&gt;ยังไม่ส่ง")*3/2+IF(Table1[[#This Row],[Quiz 3]]&lt;&gt;"ยังไม่ส่ง",Table1[[#This Row],[Quiz 3]]*2/10,0),0)</f>
        <v>4</v>
      </c>
      <c r="L110" s="12">
        <f>Table1[[#This Row],[บท 1 '[10']]]+Table1[[#This Row],[บท 2 '[10']]]+Table1[[#This Row],[บท 3 '[5']]]</f>
        <v>24</v>
      </c>
      <c r="M110" s="12">
        <f>IF(Table1[[#This Row],[ซ่อมแล้วกลางภาค]]="ซ่อมแล้ว",10,Table1[[#This Row],[MID '[20']2]])</f>
        <v>18</v>
      </c>
      <c r="N110" s="12">
        <f>ROUND(COUNTIF(Table1[[#This Row],[แบบฝึก 4.1]:[ท้ายบท 4]],"&lt;&gt;ยังไม่ส่ง")*8/2+IF(Table1[[#This Row],[Quiz 4]]&lt;&gt;"ยังไม่ส่ง",Table1[[#This Row],[Quiz 4]]*2/10,0),0)</f>
        <v>9</v>
      </c>
      <c r="O110" s="12"/>
      <c r="P110" s="13">
        <f>ROUND(COUNTIF(Table1[[#This Row],[แบบฝึก 5.1]:[ท้ายบท 5]],"&lt;&gt;ยังไม่ส่ง")*8/3+IF(Table1[[#This Row],[Quiz 5]]&lt;&gt;"ยังไม่ส่ง",Table1[[#This Row],[Quiz 5]]*2/10,0),0)</f>
        <v>9</v>
      </c>
      <c r="Q110" s="12">
        <f>Table1[[#This Row],[บท 4 '[10']]]+Table1[[#This Row],[นำเสนอ '[5']]]+Table1[[#This Row],[บท 5 '[10']]]</f>
        <v>18</v>
      </c>
      <c r="R110" s="12">
        <f>Table1[[#This Row],[ก่อนกลางภาค '[25']]]+Table1[[#This Row],[กลางภาค '[20']]]+Table1[[#This Row],[หลังกลางภาค '[25']]]</f>
        <v>60</v>
      </c>
      <c r="S110" s="12"/>
      <c r="T110" s="12">
        <f>Table1[[#This Row],[ปลายภาค '[30']]]+Table1[[#This Row],[ก่อนปลายภาค '[70']]]</f>
        <v>60</v>
      </c>
      <c r="U110" s="11">
        <f t="shared" si="1"/>
        <v>2</v>
      </c>
      <c r="V110" s="5" t="str">
        <f>IF(_xlfn.XLOOKUP(Table1[[#This Row],[email]],กิจกรรม_11[Email],กิจกรรม_11[Completion time],0)&lt;&gt;0,"ส่งแล้ว","ยังไม่ส่ง")</f>
        <v>ส่งแล้ว</v>
      </c>
      <c r="W110" s="5" t="str">
        <f>IF(_xlfn.XLOOKUP(Table1[[#This Row],[email]],แบบฝึก_11[Email],แบบฝึก_11[Completion time],0)&lt;&gt;0,"ส่งแล้ว","ยังไม่ส่ง")</f>
        <v>ส่งแล้ว</v>
      </c>
      <c r="X110" s="5" t="str">
        <f>IF(_xlfn.XLOOKUP(Table1[[#This Row],[email]],แบบฝึก_12[Email],แบบฝึก_12[Completion time],0)&lt;&gt;0,"ส่งแล้ว","ยังไม่ส่ง")</f>
        <v>ส่งแล้ว</v>
      </c>
      <c r="Y110" s="5">
        <f>_xlfn.XLOOKUP(Table1[[#This Row],[email]],ท้ายบท_1[Email],ท้ายบท_1[Total points],"ยังไม่ส่ง")</f>
        <v>19</v>
      </c>
      <c r="Z110" s="4">
        <f>_xlfn.XLOOKUP(Table1[[#This Row],[email]],Quiz_1[Email],Quiz_1[Total points],"ยังไม่ส่ง")</f>
        <v>10</v>
      </c>
      <c r="AA110" s="5" t="str">
        <f>IF(_xlfn.XLOOKUP(Table1[[#This Row],[email]],แบบฝึก_21[Email],แบบฝึก_21[Completion time],0)&lt;&gt;0,"ส่งแล้ว","ยังไม่ส่ง")</f>
        <v>ส่งแล้ว</v>
      </c>
      <c r="AB110" s="5" t="str">
        <f>IF(_xlfn.XLOOKUP(Table1[[#This Row],[email]],แบบฝึก_22[Email],แบบฝึก_22[Completion time],0)&lt;&gt;0,"ส่งแล้ว","ยังไม่ส่ง")</f>
        <v>ส่งแล้ว</v>
      </c>
      <c r="AC110" s="5">
        <f>_xlfn.XLOOKUP(Table1[[#This Row],[email]],ท้ายบท_2[Email],ท้ายบท_2[Total points],"ยังไม่ส่ง")</f>
        <v>15</v>
      </c>
      <c r="AD110" s="5">
        <f>_xlfn.XLOOKUP(Table1[[#This Row],[email]],Quiz_2[Email],Quiz_2[Total points],"ยังไม่ส่ง")</f>
        <v>8</v>
      </c>
      <c r="AE110" s="5" t="str">
        <f>IF(_xlfn.XLOOKUP(Table1[[#This Row],[email]],แบบฝึก_31[Email],แบบฝึก_31[Completion time],0)&lt;&gt;0,"ส่งแล้ว","ยังไม่ส่ง")</f>
        <v>ส่งแล้ว</v>
      </c>
      <c r="AF110" s="5">
        <f>_xlfn.XLOOKUP(Table1[[#This Row],[email]],ท้ายบท_3[Email],ท้ายบท_3[Total points],"ยังไม่ส่ง")</f>
        <v>9</v>
      </c>
      <c r="AG110" s="5">
        <f>_xlfn.XLOOKUP(Table1[[#This Row],[email]],Quiz_3[Email],Quiz_3[Total points],"ยังไม่ส่ง")</f>
        <v>7</v>
      </c>
      <c r="AH110" s="12">
        <v>27</v>
      </c>
      <c r="AI110" s="14">
        <v>9</v>
      </c>
      <c r="AJ110" s="12">
        <f>ROUND((Table1[[#This Row],[mid '[20']]]+Table1[[#This Row],[mid '[10']]])/2,0)</f>
        <v>18</v>
      </c>
      <c r="AK110" s="5" t="str">
        <f>IF(_xlfn.XLOOKUP(Table1[[#This Row],[email]],แบบฝึก_41[Email],แบบฝึก_41[Completion time],0)&lt;&gt;0,"ส่งแล้ว","ยังไม่ส่ง")</f>
        <v>ส่งแล้ว</v>
      </c>
      <c r="AL110" s="5" t="str">
        <f>IF(_xlfn.XLOOKUP(Table1[[#This Row],[email]],ท้ายบท_4[Email],ท้ายบท_4[Total points],"ยังไม่ส่ง")&lt;&gt;0,"ส่งแล้ว","ยังไม่ส่ง")</f>
        <v>ส่งแล้ว</v>
      </c>
      <c r="AM110" s="5">
        <f>_xlfn.XLOOKUP(Table1[[#This Row],[email]],Quiz_4[Email],Quiz_4[Total points],"ยังไม่ส่ง")</f>
        <v>7</v>
      </c>
      <c r="AN110" s="5" t="str">
        <f>IF(_xlfn.XLOOKUP(Table1[[#This Row],[email]],แบบฝึก_51[Email],แบบฝึก_51[Completion time],0)&lt;&gt;0,"ส่งแล้ว","ยังไม่ส่ง")</f>
        <v>ส่งแล้ว</v>
      </c>
      <c r="AO110" s="5" t="str">
        <f>IF(_xlfn.XLOOKUP(Table1[[#This Row],[email]],แบบฝึก_52[Email],แบบฝึก_52[Completion time],0)&lt;&gt;0,"ส่งแล้ว","ยังไม่ส่ง")</f>
        <v>ส่งแล้ว</v>
      </c>
      <c r="AP110" s="5">
        <f>_xlfn.XLOOKUP(Table1[[#This Row],[email]],ท้ายบท_5[Email],ท้ายบท_5[Total points],"ยังไม่ส่ง")</f>
        <v>18</v>
      </c>
      <c r="AQ110" s="5">
        <f>_xlfn.XLOOKUP(Table1[[#This Row],[email]],Quiz_5[Email],Quiz_5[Total points],"ยังไม่ส่ง")</f>
        <v>6</v>
      </c>
      <c r="AR110" s="37"/>
      <c r="AS110" s="4" t="str">
        <f>IF(M110&lt;10,"ยังไม่ซ่อม",IF(Table1[[#This Row],[ซ่อมแล้วกลางภาค]]="ซ่อมแล้ว","ซ่อมแล้ว","ไม่ต้องซ่อม"))</f>
        <v>ไม่ต้องซ่อม</v>
      </c>
      <c r="BN110"/>
      <c r="BO110"/>
      <c r="BP110"/>
      <c r="BQ110"/>
    </row>
    <row r="111" spans="1:69" ht="19.5" x14ac:dyDescent="0.4">
      <c r="A111" s="21">
        <v>110</v>
      </c>
      <c r="B111" s="4">
        <v>4</v>
      </c>
      <c r="C111" s="4">
        <v>8</v>
      </c>
      <c r="D111" s="4" t="s">
        <v>32676</v>
      </c>
      <c r="E111" s="4" t="s">
        <v>32655</v>
      </c>
      <c r="F111" s="4" t="s">
        <v>32677</v>
      </c>
      <c r="G111" s="4" t="s">
        <v>32401</v>
      </c>
      <c r="H111" s="4" t="s">
        <v>2198</v>
      </c>
      <c r="I111" s="24">
        <f>ROUND(COUNTIF(Table1[[#This Row],[กิจกรรม 1.1]:[ท้ายบท 1]],"&lt;&gt;ยังไม่ส่ง")*2+IF(Table1[[#This Row],[Quiz 1]]&lt;&gt;"ยังไม่ส่ง",Table1[[#This Row],[Quiz 1]]*2/10,0),0)</f>
        <v>10</v>
      </c>
      <c r="J111" s="24">
        <f>ROUND(COUNTIF(Table1[[#This Row],[แบบฝึก 2.1]:[ท้ายบท 2]],"&lt;&gt;ยังไม่ส่ง")*8/3+IF(Table1[[#This Row],[Quiz 2]]&lt;&gt;"ยังไม่ส่ง",Table1[[#This Row],[Quiz 2]]*2/10,0),0)</f>
        <v>5</v>
      </c>
      <c r="K111" s="24">
        <f>ROUND(COUNTIF(Table1[[#This Row],[แบบฝึก 3.1]:[ท้ายบท 3]],"&lt;&gt;ยังไม่ส่ง")*3/2+IF(Table1[[#This Row],[Quiz 3]]&lt;&gt;"ยังไม่ส่ง",Table1[[#This Row],[Quiz 3]]*2/10,0),0)</f>
        <v>3</v>
      </c>
      <c r="L111" s="12">
        <f>Table1[[#This Row],[บท 1 '[10']]]+Table1[[#This Row],[บท 2 '[10']]]+Table1[[#This Row],[บท 3 '[5']]]</f>
        <v>18</v>
      </c>
      <c r="M111" s="12">
        <f>IF(Table1[[#This Row],[ซ่อมแล้วกลางภาค]]="ซ่อมแล้ว",10,Table1[[#This Row],[MID '[20']2]])</f>
        <v>15</v>
      </c>
      <c r="N111" s="12">
        <f>ROUND(COUNTIF(Table1[[#This Row],[แบบฝึก 4.1]:[ท้ายบท 4]],"&lt;&gt;ยังไม่ส่ง")*8/2+IF(Table1[[#This Row],[Quiz 4]]&lt;&gt;"ยังไม่ส่ง",Table1[[#This Row],[Quiz 4]]*2/10,0),0)</f>
        <v>4</v>
      </c>
      <c r="O111" s="12"/>
      <c r="P111" s="13">
        <f>ROUND(COUNTIF(Table1[[#This Row],[แบบฝึก 5.1]:[ท้ายบท 5]],"&lt;&gt;ยังไม่ส่ง")*8/3+IF(Table1[[#This Row],[Quiz 5]]&lt;&gt;"ยังไม่ส่ง",Table1[[#This Row],[Quiz 5]]*2/10,0),0)</f>
        <v>5</v>
      </c>
      <c r="Q111" s="12">
        <f>Table1[[#This Row],[บท 4 '[10']]]+Table1[[#This Row],[นำเสนอ '[5']]]+Table1[[#This Row],[บท 5 '[10']]]</f>
        <v>9</v>
      </c>
      <c r="R111" s="12">
        <f>Table1[[#This Row],[ก่อนกลางภาค '[25']]]+Table1[[#This Row],[กลางภาค '[20']]]+Table1[[#This Row],[หลังกลางภาค '[25']]]</f>
        <v>42</v>
      </c>
      <c r="S111" s="12"/>
      <c r="T111" s="12">
        <f>Table1[[#This Row],[ปลายภาค '[30']]]+Table1[[#This Row],[ก่อนปลายภาค '[70']]]</f>
        <v>42</v>
      </c>
      <c r="U111" s="11">
        <f t="shared" si="1"/>
        <v>0</v>
      </c>
      <c r="V111" s="5" t="str">
        <f>IF(_xlfn.XLOOKUP(Table1[[#This Row],[email]],กิจกรรม_11[Email],กิจกรรม_11[Completion time],0)&lt;&gt;0,"ส่งแล้ว","ยังไม่ส่ง")</f>
        <v>ส่งแล้ว</v>
      </c>
      <c r="W111" s="5" t="str">
        <f>IF(_xlfn.XLOOKUP(Table1[[#This Row],[email]],แบบฝึก_11[Email],แบบฝึก_11[Completion time],0)&lt;&gt;0,"ส่งแล้ว","ยังไม่ส่ง")</f>
        <v>ส่งแล้ว</v>
      </c>
      <c r="X111" s="5" t="str">
        <f>IF(_xlfn.XLOOKUP(Table1[[#This Row],[email]],แบบฝึก_12[Email],แบบฝึก_12[Completion time],0)&lt;&gt;0,"ส่งแล้ว","ยังไม่ส่ง")</f>
        <v>ส่งแล้ว</v>
      </c>
      <c r="Y111" s="5">
        <f>_xlfn.XLOOKUP(Table1[[#This Row],[email]],ท้ายบท_1[Email],ท้ายบท_1[Total points],"ยังไม่ส่ง")</f>
        <v>19</v>
      </c>
      <c r="Z111" s="4">
        <f>_xlfn.XLOOKUP(Table1[[#This Row],[email]],Quiz_1[Email],Quiz_1[Total points],"ยังไม่ส่ง")</f>
        <v>9</v>
      </c>
      <c r="AA111" s="5" t="str">
        <f>IF(_xlfn.XLOOKUP(Table1[[#This Row],[email]],แบบฝึก_21[Email],แบบฝึก_21[Completion time],0)&lt;&gt;0,"ส่งแล้ว","ยังไม่ส่ง")</f>
        <v>ยังไม่ส่ง</v>
      </c>
      <c r="AB111" s="5" t="str">
        <f>IF(_xlfn.XLOOKUP(Table1[[#This Row],[email]],แบบฝึก_22[Email],แบบฝึก_22[Completion time],0)&lt;&gt;0,"ส่งแล้ว","ยังไม่ส่ง")</f>
        <v>ส่งแล้ว</v>
      </c>
      <c r="AC111" s="5">
        <f>_xlfn.XLOOKUP(Table1[[#This Row],[email]],ท้ายบท_2[Email],ท้ายบท_2[Total points],"ยังไม่ส่ง")</f>
        <v>15</v>
      </c>
      <c r="AD111" s="5" t="str">
        <f>_xlfn.XLOOKUP(Table1[[#This Row],[email]],Quiz_2[Email],Quiz_2[Total points],"ยังไม่ส่ง")</f>
        <v>ยังไม่ส่ง</v>
      </c>
      <c r="AE111" s="5" t="str">
        <f>IF(_xlfn.XLOOKUP(Table1[[#This Row],[email]],แบบฝึก_31[Email],แบบฝึก_31[Completion time],0)&lt;&gt;0,"ส่งแล้ว","ยังไม่ส่ง")</f>
        <v>ส่งแล้ว</v>
      </c>
      <c r="AF111" s="5" t="str">
        <f>_xlfn.XLOOKUP(Table1[[#This Row],[email]],ท้ายบท_3[Email],ท้ายบท_3[Total points],"ยังไม่ส่ง")</f>
        <v>ยังไม่ส่ง</v>
      </c>
      <c r="AG111" s="5">
        <f>_xlfn.XLOOKUP(Table1[[#This Row],[email]],Quiz_3[Email],Quiz_3[Total points],"ยังไม่ส่ง")</f>
        <v>7</v>
      </c>
      <c r="AH111" s="12">
        <v>22</v>
      </c>
      <c r="AI111" s="14">
        <v>8</v>
      </c>
      <c r="AJ111" s="12">
        <f>ROUND((Table1[[#This Row],[mid '[20']]]+Table1[[#This Row],[mid '[10']]])/2,0)</f>
        <v>15</v>
      </c>
      <c r="AK111" s="5" t="str">
        <f>IF(_xlfn.XLOOKUP(Table1[[#This Row],[email]],แบบฝึก_41[Email],แบบฝึก_41[Completion time],0)&lt;&gt;0,"ส่งแล้ว","ยังไม่ส่ง")</f>
        <v>ยังไม่ส่ง</v>
      </c>
      <c r="AL111" s="5" t="str">
        <f>IF(_xlfn.XLOOKUP(Table1[[#This Row],[email]],ท้ายบท_4[Email],ท้ายบท_4[Total points],"ยังไม่ส่ง")&lt;&gt;0,"ส่งแล้ว","ยังไม่ส่ง")</f>
        <v>ส่งแล้ว</v>
      </c>
      <c r="AM111" s="5" t="str">
        <f>_xlfn.XLOOKUP(Table1[[#This Row],[email]],Quiz_4[Email],Quiz_4[Total points],"ยังไม่ส่ง")</f>
        <v>ยังไม่ส่ง</v>
      </c>
      <c r="AN111" s="5" t="str">
        <f>IF(_xlfn.XLOOKUP(Table1[[#This Row],[email]],แบบฝึก_51[Email],แบบฝึก_51[Completion time],0)&lt;&gt;0,"ส่งแล้ว","ยังไม่ส่ง")</f>
        <v>ยังไม่ส่ง</v>
      </c>
      <c r="AO111" s="5" t="str">
        <f>IF(_xlfn.XLOOKUP(Table1[[#This Row],[email]],แบบฝึก_52[Email],แบบฝึก_52[Completion time],0)&lt;&gt;0,"ส่งแล้ว","ยังไม่ส่ง")</f>
        <v>ส่งแล้ว</v>
      </c>
      <c r="AP111" s="5">
        <f>_xlfn.XLOOKUP(Table1[[#This Row],[email]],ท้ายบท_5[Email],ท้ายบท_5[Total points],"ยังไม่ส่ง")</f>
        <v>14</v>
      </c>
      <c r="AQ111" s="5" t="str">
        <f>_xlfn.XLOOKUP(Table1[[#This Row],[email]],Quiz_5[Email],Quiz_5[Total points],"ยังไม่ส่ง")</f>
        <v>ยังไม่ส่ง</v>
      </c>
      <c r="AR111" s="37"/>
      <c r="AS111" s="4" t="str">
        <f>IF(M111&lt;10,"ยังไม่ซ่อม",IF(Table1[[#This Row],[ซ่อมแล้วกลางภาค]]="ซ่อมแล้ว","ซ่อมแล้ว","ไม่ต้องซ่อม"))</f>
        <v>ไม่ต้องซ่อม</v>
      </c>
      <c r="BN111"/>
      <c r="BO111"/>
      <c r="BP111"/>
      <c r="BQ111"/>
    </row>
    <row r="112" spans="1:69" ht="19.5" x14ac:dyDescent="0.4">
      <c r="A112" s="21">
        <v>111</v>
      </c>
      <c r="B112" s="4">
        <v>4</v>
      </c>
      <c r="C112" s="4">
        <v>9</v>
      </c>
      <c r="D112" s="4" t="s">
        <v>32678</v>
      </c>
      <c r="E112" s="4" t="s">
        <v>32655</v>
      </c>
      <c r="F112" s="4" t="s">
        <v>32679</v>
      </c>
      <c r="G112" s="4" t="s">
        <v>32680</v>
      </c>
      <c r="H112" s="4" t="s">
        <v>1992</v>
      </c>
      <c r="I112" s="24">
        <f>ROUND(COUNTIF(Table1[[#This Row],[กิจกรรม 1.1]:[ท้ายบท 1]],"&lt;&gt;ยังไม่ส่ง")*2+IF(Table1[[#This Row],[Quiz 1]]&lt;&gt;"ยังไม่ส่ง",Table1[[#This Row],[Quiz 1]]*2/10,0),0)</f>
        <v>10</v>
      </c>
      <c r="J112" s="24">
        <f>ROUND(COUNTIF(Table1[[#This Row],[แบบฝึก 2.1]:[ท้ายบท 2]],"&lt;&gt;ยังไม่ส่ง")*8/3+IF(Table1[[#This Row],[Quiz 2]]&lt;&gt;"ยังไม่ส่ง",Table1[[#This Row],[Quiz 2]]*2/10,0),0)</f>
        <v>10</v>
      </c>
      <c r="K112" s="24">
        <f>ROUND(COUNTIF(Table1[[#This Row],[แบบฝึก 3.1]:[ท้ายบท 3]],"&lt;&gt;ยังไม่ส่ง")*3/2+IF(Table1[[#This Row],[Quiz 3]]&lt;&gt;"ยังไม่ส่ง",Table1[[#This Row],[Quiz 3]]*2/10,0),0)</f>
        <v>5</v>
      </c>
      <c r="L112" s="12">
        <f>Table1[[#This Row],[บท 1 '[10']]]+Table1[[#This Row],[บท 2 '[10']]]+Table1[[#This Row],[บท 3 '[5']]]</f>
        <v>25</v>
      </c>
      <c r="M112" s="12">
        <f>IF(Table1[[#This Row],[ซ่อมแล้วกลางภาค]]="ซ่อมแล้ว",10,Table1[[#This Row],[MID '[20']2]])</f>
        <v>14</v>
      </c>
      <c r="N112" s="12">
        <f>ROUND(COUNTIF(Table1[[#This Row],[แบบฝึก 4.1]:[ท้ายบท 4]],"&lt;&gt;ยังไม่ส่ง")*8/2+IF(Table1[[#This Row],[Quiz 4]]&lt;&gt;"ยังไม่ส่ง",Table1[[#This Row],[Quiz 4]]*2/10,0),0)</f>
        <v>9</v>
      </c>
      <c r="O112" s="12"/>
      <c r="P112" s="13">
        <f>ROUND(COUNTIF(Table1[[#This Row],[แบบฝึก 5.1]:[ท้ายบท 5]],"&lt;&gt;ยังไม่ส่ง")*8/3+IF(Table1[[#This Row],[Quiz 5]]&lt;&gt;"ยังไม่ส่ง",Table1[[#This Row],[Quiz 5]]*2/10,0),0)</f>
        <v>9</v>
      </c>
      <c r="Q112" s="12">
        <f>Table1[[#This Row],[บท 4 '[10']]]+Table1[[#This Row],[นำเสนอ '[5']]]+Table1[[#This Row],[บท 5 '[10']]]</f>
        <v>18</v>
      </c>
      <c r="R112" s="12">
        <f>Table1[[#This Row],[ก่อนกลางภาค '[25']]]+Table1[[#This Row],[กลางภาค '[20']]]+Table1[[#This Row],[หลังกลางภาค '[25']]]</f>
        <v>57</v>
      </c>
      <c r="S112" s="12"/>
      <c r="T112" s="12">
        <f>Table1[[#This Row],[ปลายภาค '[30']]]+Table1[[#This Row],[ก่อนปลายภาค '[70']]]</f>
        <v>57</v>
      </c>
      <c r="U112" s="11">
        <f t="shared" si="1"/>
        <v>1.5</v>
      </c>
      <c r="V112" s="5" t="str">
        <f>IF(_xlfn.XLOOKUP(Table1[[#This Row],[email]],กิจกรรม_11[Email],กิจกรรม_11[Completion time],0)&lt;&gt;0,"ส่งแล้ว","ยังไม่ส่ง")</f>
        <v>ส่งแล้ว</v>
      </c>
      <c r="W112" s="5" t="str">
        <f>IF(_xlfn.XLOOKUP(Table1[[#This Row],[email]],แบบฝึก_11[Email],แบบฝึก_11[Completion time],0)&lt;&gt;0,"ส่งแล้ว","ยังไม่ส่ง")</f>
        <v>ส่งแล้ว</v>
      </c>
      <c r="X112" s="5" t="str">
        <f>IF(_xlfn.XLOOKUP(Table1[[#This Row],[email]],แบบฝึก_12[Email],แบบฝึก_12[Completion time],0)&lt;&gt;0,"ส่งแล้ว","ยังไม่ส่ง")</f>
        <v>ส่งแล้ว</v>
      </c>
      <c r="Y112" s="5">
        <f>_xlfn.XLOOKUP(Table1[[#This Row],[email]],ท้ายบท_1[Email],ท้ายบท_1[Total points],"ยังไม่ส่ง")</f>
        <v>22</v>
      </c>
      <c r="Z112" s="4">
        <f>_xlfn.XLOOKUP(Table1[[#This Row],[email]],Quiz_1[Email],Quiz_1[Total points],"ยังไม่ส่ง")</f>
        <v>9</v>
      </c>
      <c r="AA112" s="5" t="str">
        <f>IF(_xlfn.XLOOKUP(Table1[[#This Row],[email]],แบบฝึก_21[Email],แบบฝึก_21[Completion time],0)&lt;&gt;0,"ส่งแล้ว","ยังไม่ส่ง")</f>
        <v>ส่งแล้ว</v>
      </c>
      <c r="AB112" s="5" t="str">
        <f>IF(_xlfn.XLOOKUP(Table1[[#This Row],[email]],แบบฝึก_22[Email],แบบฝึก_22[Completion time],0)&lt;&gt;0,"ส่งแล้ว","ยังไม่ส่ง")</f>
        <v>ส่งแล้ว</v>
      </c>
      <c r="AC112" s="5">
        <f>_xlfn.XLOOKUP(Table1[[#This Row],[email]],ท้ายบท_2[Email],ท้ายบท_2[Total points],"ยังไม่ส่ง")</f>
        <v>11</v>
      </c>
      <c r="AD112" s="5">
        <f>_xlfn.XLOOKUP(Table1[[#This Row],[email]],Quiz_2[Email],Quiz_2[Total points],"ยังไม่ส่ง")</f>
        <v>9</v>
      </c>
      <c r="AE112" s="5" t="str">
        <f>IF(_xlfn.XLOOKUP(Table1[[#This Row],[email]],แบบฝึก_31[Email],แบบฝึก_31[Completion time],0)&lt;&gt;0,"ส่งแล้ว","ยังไม่ส่ง")</f>
        <v>ส่งแล้ว</v>
      </c>
      <c r="AF112" s="5">
        <f>_xlfn.XLOOKUP(Table1[[#This Row],[email]],ท้ายบท_3[Email],ท้ายบท_3[Total points],"ยังไม่ส่ง")</f>
        <v>10</v>
      </c>
      <c r="AG112" s="5">
        <f>_xlfn.XLOOKUP(Table1[[#This Row],[email]],Quiz_3[Email],Quiz_3[Total points],"ยังไม่ส่ง")</f>
        <v>8</v>
      </c>
      <c r="AH112" s="12">
        <v>19</v>
      </c>
      <c r="AI112" s="14">
        <v>9</v>
      </c>
      <c r="AJ112" s="12">
        <f>ROUND((Table1[[#This Row],[mid '[20']]]+Table1[[#This Row],[mid '[10']]])/2,0)</f>
        <v>14</v>
      </c>
      <c r="AK112" s="5" t="str">
        <f>IF(_xlfn.XLOOKUP(Table1[[#This Row],[email]],แบบฝึก_41[Email],แบบฝึก_41[Completion time],0)&lt;&gt;0,"ส่งแล้ว","ยังไม่ส่ง")</f>
        <v>ส่งแล้ว</v>
      </c>
      <c r="AL112" s="5" t="str">
        <f>IF(_xlfn.XLOOKUP(Table1[[#This Row],[email]],ท้ายบท_4[Email],ท้ายบท_4[Total points],"ยังไม่ส่ง")&lt;&gt;0,"ส่งแล้ว","ยังไม่ส่ง")</f>
        <v>ส่งแล้ว</v>
      </c>
      <c r="AM112" s="5">
        <f>_xlfn.XLOOKUP(Table1[[#This Row],[email]],Quiz_4[Email],Quiz_4[Total points],"ยังไม่ส่ง")</f>
        <v>6</v>
      </c>
      <c r="AN112" s="5" t="str">
        <f>IF(_xlfn.XLOOKUP(Table1[[#This Row],[email]],แบบฝึก_51[Email],แบบฝึก_51[Completion time],0)&lt;&gt;0,"ส่งแล้ว","ยังไม่ส่ง")</f>
        <v>ส่งแล้ว</v>
      </c>
      <c r="AO112" s="5" t="str">
        <f>IF(_xlfn.XLOOKUP(Table1[[#This Row],[email]],แบบฝึก_52[Email],แบบฝึก_52[Completion time],0)&lt;&gt;0,"ส่งแล้ว","ยังไม่ส่ง")</f>
        <v>ส่งแล้ว</v>
      </c>
      <c r="AP112" s="5">
        <f>_xlfn.XLOOKUP(Table1[[#This Row],[email]],ท้ายบท_5[Email],ท้ายบท_5[Total points],"ยังไม่ส่ง")</f>
        <v>16</v>
      </c>
      <c r="AQ112" s="5">
        <f>_xlfn.XLOOKUP(Table1[[#This Row],[email]],Quiz_5[Email],Quiz_5[Total points],"ยังไม่ส่ง")</f>
        <v>6</v>
      </c>
      <c r="AR112" s="37"/>
      <c r="AS112" s="4" t="str">
        <f>IF(M112&lt;10,"ยังไม่ซ่อม",IF(Table1[[#This Row],[ซ่อมแล้วกลางภาค]]="ซ่อมแล้ว","ซ่อมแล้ว","ไม่ต้องซ่อม"))</f>
        <v>ไม่ต้องซ่อม</v>
      </c>
      <c r="BN112"/>
      <c r="BO112"/>
      <c r="BP112"/>
      <c r="BQ112"/>
    </row>
    <row r="113" spans="1:69" ht="19.5" x14ac:dyDescent="0.4">
      <c r="A113" s="21">
        <v>112</v>
      </c>
      <c r="B113" s="4">
        <v>4</v>
      </c>
      <c r="C113" s="4">
        <v>10</v>
      </c>
      <c r="D113" s="4" t="s">
        <v>32681</v>
      </c>
      <c r="E113" s="4" t="s">
        <v>32346</v>
      </c>
      <c r="F113" s="4" t="s">
        <v>32682</v>
      </c>
      <c r="G113" s="4" t="s">
        <v>32683</v>
      </c>
      <c r="H113" s="4" t="s">
        <v>2288</v>
      </c>
      <c r="I113" s="24">
        <f>ROUND(COUNTIF(Table1[[#This Row],[กิจกรรม 1.1]:[ท้ายบท 1]],"&lt;&gt;ยังไม่ส่ง")*2+IF(Table1[[#This Row],[Quiz 1]]&lt;&gt;"ยังไม่ส่ง",Table1[[#This Row],[Quiz 1]]*2/10,0),0)</f>
        <v>10</v>
      </c>
      <c r="J113" s="24">
        <f>ROUND(COUNTIF(Table1[[#This Row],[แบบฝึก 2.1]:[ท้ายบท 2]],"&lt;&gt;ยังไม่ส่ง")*8/3+IF(Table1[[#This Row],[Quiz 2]]&lt;&gt;"ยังไม่ส่ง",Table1[[#This Row],[Quiz 2]]*2/10,0),0)</f>
        <v>10</v>
      </c>
      <c r="K113" s="24">
        <f>ROUND(COUNTIF(Table1[[#This Row],[แบบฝึก 3.1]:[ท้ายบท 3]],"&lt;&gt;ยังไม่ส่ง")*3/2+IF(Table1[[#This Row],[Quiz 3]]&lt;&gt;"ยังไม่ส่ง",Table1[[#This Row],[Quiz 3]]*2/10,0),0)</f>
        <v>4</v>
      </c>
      <c r="L113" s="12">
        <f>Table1[[#This Row],[บท 1 '[10']]]+Table1[[#This Row],[บท 2 '[10']]]+Table1[[#This Row],[บท 3 '[5']]]</f>
        <v>24</v>
      </c>
      <c r="M113" s="12">
        <f>IF(Table1[[#This Row],[ซ่อมแล้วกลางภาค]]="ซ่อมแล้ว",10,Table1[[#This Row],[MID '[20']2]])</f>
        <v>19</v>
      </c>
      <c r="N113" s="12">
        <f>ROUND(COUNTIF(Table1[[#This Row],[แบบฝึก 4.1]:[ท้ายบท 4]],"&lt;&gt;ยังไม่ส่ง")*8/2+IF(Table1[[#This Row],[Quiz 4]]&lt;&gt;"ยังไม่ส่ง",Table1[[#This Row],[Quiz 4]]*2/10,0),0)</f>
        <v>8</v>
      </c>
      <c r="O113" s="12"/>
      <c r="P113" s="13">
        <f>ROUND(COUNTIF(Table1[[#This Row],[แบบฝึก 5.1]:[ท้ายบท 5]],"&lt;&gt;ยังไม่ส่ง")*8/3+IF(Table1[[#This Row],[Quiz 5]]&lt;&gt;"ยังไม่ส่ง",Table1[[#This Row],[Quiz 5]]*2/10,0),0)</f>
        <v>9</v>
      </c>
      <c r="Q113" s="12">
        <f>Table1[[#This Row],[บท 4 '[10']]]+Table1[[#This Row],[นำเสนอ '[5']]]+Table1[[#This Row],[บท 5 '[10']]]</f>
        <v>17</v>
      </c>
      <c r="R113" s="12">
        <f>Table1[[#This Row],[ก่อนกลางภาค '[25']]]+Table1[[#This Row],[กลางภาค '[20']]]+Table1[[#This Row],[หลังกลางภาค '[25']]]</f>
        <v>60</v>
      </c>
      <c r="S113" s="12"/>
      <c r="T113" s="12">
        <f>Table1[[#This Row],[ปลายภาค '[30']]]+Table1[[#This Row],[ก่อนปลายภาค '[70']]]</f>
        <v>60</v>
      </c>
      <c r="U113" s="11">
        <f t="shared" si="1"/>
        <v>2</v>
      </c>
      <c r="V113" s="5" t="str">
        <f>IF(_xlfn.XLOOKUP(Table1[[#This Row],[email]],กิจกรรม_11[Email],กิจกรรม_11[Completion time],0)&lt;&gt;0,"ส่งแล้ว","ยังไม่ส่ง")</f>
        <v>ส่งแล้ว</v>
      </c>
      <c r="W113" s="5" t="str">
        <f>IF(_xlfn.XLOOKUP(Table1[[#This Row],[email]],แบบฝึก_11[Email],แบบฝึก_11[Completion time],0)&lt;&gt;0,"ส่งแล้ว","ยังไม่ส่ง")</f>
        <v>ส่งแล้ว</v>
      </c>
      <c r="X113" s="5" t="str">
        <f>IF(_xlfn.XLOOKUP(Table1[[#This Row],[email]],แบบฝึก_12[Email],แบบฝึก_12[Completion time],0)&lt;&gt;0,"ส่งแล้ว","ยังไม่ส่ง")</f>
        <v>ส่งแล้ว</v>
      </c>
      <c r="Y113" s="5">
        <f>_xlfn.XLOOKUP(Table1[[#This Row],[email]],ท้ายบท_1[Email],ท้ายบท_1[Total points],"ยังไม่ส่ง")</f>
        <v>21</v>
      </c>
      <c r="Z113" s="4">
        <f>_xlfn.XLOOKUP(Table1[[#This Row],[email]],Quiz_1[Email],Quiz_1[Total points],"ยังไม่ส่ง")</f>
        <v>9</v>
      </c>
      <c r="AA113" s="5" t="str">
        <f>IF(_xlfn.XLOOKUP(Table1[[#This Row],[email]],แบบฝึก_21[Email],แบบฝึก_21[Completion time],0)&lt;&gt;0,"ส่งแล้ว","ยังไม่ส่ง")</f>
        <v>ส่งแล้ว</v>
      </c>
      <c r="AB113" s="5" t="str">
        <f>IF(_xlfn.XLOOKUP(Table1[[#This Row],[email]],แบบฝึก_22[Email],แบบฝึก_22[Completion time],0)&lt;&gt;0,"ส่งแล้ว","ยังไม่ส่ง")</f>
        <v>ส่งแล้ว</v>
      </c>
      <c r="AC113" s="5">
        <f>_xlfn.XLOOKUP(Table1[[#This Row],[email]],ท้ายบท_2[Email],ท้ายบท_2[Total points],"ยังไม่ส่ง")</f>
        <v>10</v>
      </c>
      <c r="AD113" s="5">
        <f>_xlfn.XLOOKUP(Table1[[#This Row],[email]],Quiz_2[Email],Quiz_2[Total points],"ยังไม่ส่ง")</f>
        <v>9</v>
      </c>
      <c r="AE113" s="5" t="str">
        <f>IF(_xlfn.XLOOKUP(Table1[[#This Row],[email]],แบบฝึก_31[Email],แบบฝึก_31[Completion time],0)&lt;&gt;0,"ส่งแล้ว","ยังไม่ส่ง")</f>
        <v>ส่งแล้ว</v>
      </c>
      <c r="AF113" s="5">
        <f>_xlfn.XLOOKUP(Table1[[#This Row],[email]],ท้ายบท_3[Email],ท้ายบท_3[Total points],"ยังไม่ส่ง")</f>
        <v>10</v>
      </c>
      <c r="AG113" s="5">
        <f>_xlfn.XLOOKUP(Table1[[#This Row],[email]],Quiz_3[Email],Quiz_3[Total points],"ยังไม่ส่ง")</f>
        <v>7</v>
      </c>
      <c r="AH113" s="12">
        <v>27</v>
      </c>
      <c r="AI113" s="14">
        <v>10</v>
      </c>
      <c r="AJ113" s="12">
        <f>ROUND((Table1[[#This Row],[mid '[20']]]+Table1[[#This Row],[mid '[10']]])/2,0)</f>
        <v>19</v>
      </c>
      <c r="AK113" s="5" t="str">
        <f>IF(_xlfn.XLOOKUP(Table1[[#This Row],[email]],แบบฝึก_41[Email],แบบฝึก_41[Completion time],0)&lt;&gt;0,"ส่งแล้ว","ยังไม่ส่ง")</f>
        <v>ส่งแล้ว</v>
      </c>
      <c r="AL113" s="5" t="str">
        <f>IF(_xlfn.XLOOKUP(Table1[[#This Row],[email]],ท้ายบท_4[Email],ท้ายบท_4[Total points],"ยังไม่ส่ง")&lt;&gt;0,"ส่งแล้ว","ยังไม่ส่ง")</f>
        <v>ส่งแล้ว</v>
      </c>
      <c r="AM113" s="5" t="str">
        <f>_xlfn.XLOOKUP(Table1[[#This Row],[email]],Quiz_4[Email],Quiz_4[Total points],"ยังไม่ส่ง")</f>
        <v>ยังไม่ส่ง</v>
      </c>
      <c r="AN113" s="5" t="str">
        <f>IF(_xlfn.XLOOKUP(Table1[[#This Row],[email]],แบบฝึก_51[Email],แบบฝึก_51[Completion time],0)&lt;&gt;0,"ส่งแล้ว","ยังไม่ส่ง")</f>
        <v>ส่งแล้ว</v>
      </c>
      <c r="AO113" s="5" t="str">
        <f>IF(_xlfn.XLOOKUP(Table1[[#This Row],[email]],แบบฝึก_52[Email],แบบฝึก_52[Completion time],0)&lt;&gt;0,"ส่งแล้ว","ยังไม่ส่ง")</f>
        <v>ส่งแล้ว</v>
      </c>
      <c r="AP113" s="5">
        <f>_xlfn.XLOOKUP(Table1[[#This Row],[email]],ท้ายบท_5[Email],ท้ายบท_5[Total points],"ยังไม่ส่ง")</f>
        <v>13</v>
      </c>
      <c r="AQ113" s="5">
        <f>_xlfn.XLOOKUP(Table1[[#This Row],[email]],Quiz_5[Email],Quiz_5[Total points],"ยังไม่ส่ง")</f>
        <v>6</v>
      </c>
      <c r="AR113" s="37"/>
      <c r="AS113" s="4" t="str">
        <f>IF(M113&lt;10,"ยังไม่ซ่อม",IF(Table1[[#This Row],[ซ่อมแล้วกลางภาค]]="ซ่อมแล้ว","ซ่อมแล้ว","ไม่ต้องซ่อม"))</f>
        <v>ไม่ต้องซ่อม</v>
      </c>
      <c r="BN113"/>
      <c r="BO113"/>
      <c r="BP113"/>
      <c r="BQ113"/>
    </row>
    <row r="114" spans="1:69" ht="19.5" x14ac:dyDescent="0.4">
      <c r="A114" s="21">
        <v>113</v>
      </c>
      <c r="B114" s="4">
        <v>4</v>
      </c>
      <c r="C114" s="4">
        <v>11</v>
      </c>
      <c r="D114" s="4" t="s">
        <v>32684</v>
      </c>
      <c r="E114" s="4" t="s">
        <v>32655</v>
      </c>
      <c r="F114" s="4" t="s">
        <v>32685</v>
      </c>
      <c r="G114" s="4" t="s">
        <v>32686</v>
      </c>
      <c r="H114" s="4" t="s">
        <v>2111</v>
      </c>
      <c r="I114" s="24">
        <f>ROUND(COUNTIF(Table1[[#This Row],[กิจกรรม 1.1]:[ท้ายบท 1]],"&lt;&gt;ยังไม่ส่ง")*2+IF(Table1[[#This Row],[Quiz 1]]&lt;&gt;"ยังไม่ส่ง",Table1[[#This Row],[Quiz 1]]*2/10,0),0)</f>
        <v>10</v>
      </c>
      <c r="J114" s="24">
        <f>ROUND(COUNTIF(Table1[[#This Row],[แบบฝึก 2.1]:[ท้ายบท 2]],"&lt;&gt;ยังไม่ส่ง")*8/3+IF(Table1[[#This Row],[Quiz 2]]&lt;&gt;"ยังไม่ส่ง",Table1[[#This Row],[Quiz 2]]*2/10,0),0)</f>
        <v>9</v>
      </c>
      <c r="K114" s="24">
        <f>ROUND(COUNTIF(Table1[[#This Row],[แบบฝึก 3.1]:[ท้ายบท 3]],"&lt;&gt;ยังไม่ส่ง")*3/2+IF(Table1[[#This Row],[Quiz 3]]&lt;&gt;"ยังไม่ส่ง",Table1[[#This Row],[Quiz 3]]*2/10,0),0)</f>
        <v>4</v>
      </c>
      <c r="L114" s="12">
        <f>Table1[[#This Row],[บท 1 '[10']]]+Table1[[#This Row],[บท 2 '[10']]]+Table1[[#This Row],[บท 3 '[5']]]</f>
        <v>23</v>
      </c>
      <c r="M114" s="12">
        <f>IF(Table1[[#This Row],[ซ่อมแล้วกลางภาค]]="ซ่อมแล้ว",10,Table1[[#This Row],[MID '[20']2]])</f>
        <v>13</v>
      </c>
      <c r="N114" s="12">
        <f>ROUND(COUNTIF(Table1[[#This Row],[แบบฝึก 4.1]:[ท้ายบท 4]],"&lt;&gt;ยังไม่ส่ง")*8/2+IF(Table1[[#This Row],[Quiz 4]]&lt;&gt;"ยังไม่ส่ง",Table1[[#This Row],[Quiz 4]]*2/10,0),0)</f>
        <v>8</v>
      </c>
      <c r="O114" s="12"/>
      <c r="P114" s="13">
        <f>ROUND(COUNTIF(Table1[[#This Row],[แบบฝึก 5.1]:[ท้ายบท 5]],"&lt;&gt;ยังไม่ส่ง")*8/3+IF(Table1[[#This Row],[Quiz 5]]&lt;&gt;"ยังไม่ส่ง",Table1[[#This Row],[Quiz 5]]*2/10,0),0)</f>
        <v>8</v>
      </c>
      <c r="Q114" s="12">
        <f>Table1[[#This Row],[บท 4 '[10']]]+Table1[[#This Row],[นำเสนอ '[5']]]+Table1[[#This Row],[บท 5 '[10']]]</f>
        <v>16</v>
      </c>
      <c r="R114" s="12">
        <f>Table1[[#This Row],[ก่อนกลางภาค '[25']]]+Table1[[#This Row],[กลางภาค '[20']]]+Table1[[#This Row],[หลังกลางภาค '[25']]]</f>
        <v>52</v>
      </c>
      <c r="S114" s="12"/>
      <c r="T114" s="12">
        <f>Table1[[#This Row],[ปลายภาค '[30']]]+Table1[[#This Row],[ก่อนปลายภาค '[70']]]</f>
        <v>52</v>
      </c>
      <c r="U114" s="11">
        <f t="shared" si="1"/>
        <v>1</v>
      </c>
      <c r="V114" s="5" t="str">
        <f>IF(_xlfn.XLOOKUP(Table1[[#This Row],[email]],กิจกรรม_11[Email],กิจกรรม_11[Completion time],0)&lt;&gt;0,"ส่งแล้ว","ยังไม่ส่ง")</f>
        <v>ส่งแล้ว</v>
      </c>
      <c r="W114" s="5" t="str">
        <f>IF(_xlfn.XLOOKUP(Table1[[#This Row],[email]],แบบฝึก_11[Email],แบบฝึก_11[Completion time],0)&lt;&gt;0,"ส่งแล้ว","ยังไม่ส่ง")</f>
        <v>ส่งแล้ว</v>
      </c>
      <c r="X114" s="5" t="str">
        <f>IF(_xlfn.XLOOKUP(Table1[[#This Row],[email]],แบบฝึก_12[Email],แบบฝึก_12[Completion time],0)&lt;&gt;0,"ส่งแล้ว","ยังไม่ส่ง")</f>
        <v>ส่งแล้ว</v>
      </c>
      <c r="Y114" s="5">
        <f>_xlfn.XLOOKUP(Table1[[#This Row],[email]],ท้ายบท_1[Email],ท้ายบท_1[Total points],"ยังไม่ส่ง")</f>
        <v>19</v>
      </c>
      <c r="Z114" s="4">
        <f>_xlfn.XLOOKUP(Table1[[#This Row],[email]],Quiz_1[Email],Quiz_1[Total points],"ยังไม่ส่ง")</f>
        <v>10</v>
      </c>
      <c r="AA114" s="5" t="str">
        <f>IF(_xlfn.XLOOKUP(Table1[[#This Row],[email]],แบบฝึก_21[Email],แบบฝึก_21[Completion time],0)&lt;&gt;0,"ส่งแล้ว","ยังไม่ส่ง")</f>
        <v>ส่งแล้ว</v>
      </c>
      <c r="AB114" s="5" t="str">
        <f>IF(_xlfn.XLOOKUP(Table1[[#This Row],[email]],แบบฝึก_22[Email],แบบฝึก_22[Completion time],0)&lt;&gt;0,"ส่งแล้ว","ยังไม่ส่ง")</f>
        <v>ส่งแล้ว</v>
      </c>
      <c r="AC114" s="5">
        <f>_xlfn.XLOOKUP(Table1[[#This Row],[email]],ท้ายบท_2[Email],ท้ายบท_2[Total points],"ยังไม่ส่ง")</f>
        <v>6</v>
      </c>
      <c r="AD114" s="5">
        <f>_xlfn.XLOOKUP(Table1[[#This Row],[email]],Quiz_2[Email],Quiz_2[Total points],"ยังไม่ส่ง")</f>
        <v>5</v>
      </c>
      <c r="AE114" s="5" t="str">
        <f>IF(_xlfn.XLOOKUP(Table1[[#This Row],[email]],แบบฝึก_31[Email],แบบฝึก_31[Completion time],0)&lt;&gt;0,"ส่งแล้ว","ยังไม่ส่ง")</f>
        <v>ส่งแล้ว</v>
      </c>
      <c r="AF114" s="5">
        <f>_xlfn.XLOOKUP(Table1[[#This Row],[email]],ท้ายบท_3[Email],ท้ายบท_3[Total points],"ยังไม่ส่ง")</f>
        <v>10</v>
      </c>
      <c r="AG114" s="5">
        <f>_xlfn.XLOOKUP(Table1[[#This Row],[email]],Quiz_3[Email],Quiz_3[Total points],"ยังไม่ส่ง")</f>
        <v>5</v>
      </c>
      <c r="AH114" s="12">
        <v>22</v>
      </c>
      <c r="AI114" s="14">
        <v>4</v>
      </c>
      <c r="AJ114" s="12">
        <f>ROUND((Table1[[#This Row],[mid '[20']]]+Table1[[#This Row],[mid '[10']]])/2,0)</f>
        <v>13</v>
      </c>
      <c r="AK114" s="5" t="str">
        <f>IF(_xlfn.XLOOKUP(Table1[[#This Row],[email]],แบบฝึก_41[Email],แบบฝึก_41[Completion time],0)&lt;&gt;0,"ส่งแล้ว","ยังไม่ส่ง")</f>
        <v>ส่งแล้ว</v>
      </c>
      <c r="AL114" s="5" t="str">
        <f>IF(_xlfn.XLOOKUP(Table1[[#This Row],[email]],ท้ายบท_4[Email],ท้ายบท_4[Total points],"ยังไม่ส่ง")&lt;&gt;0,"ส่งแล้ว","ยังไม่ส่ง")</f>
        <v>ส่งแล้ว</v>
      </c>
      <c r="AM114" s="5" t="str">
        <f>_xlfn.XLOOKUP(Table1[[#This Row],[email]],Quiz_4[Email],Quiz_4[Total points],"ยังไม่ส่ง")</f>
        <v>ยังไม่ส่ง</v>
      </c>
      <c r="AN114" s="5" t="str">
        <f>IF(_xlfn.XLOOKUP(Table1[[#This Row],[email]],แบบฝึก_51[Email],แบบฝึก_51[Completion time],0)&lt;&gt;0,"ส่งแล้ว","ยังไม่ส่ง")</f>
        <v>ส่งแล้ว</v>
      </c>
      <c r="AO114" s="5" t="str">
        <f>IF(_xlfn.XLOOKUP(Table1[[#This Row],[email]],แบบฝึก_52[Email],แบบฝึก_52[Completion time],0)&lt;&gt;0,"ส่งแล้ว","ยังไม่ส่ง")</f>
        <v>ส่งแล้ว</v>
      </c>
      <c r="AP114" s="5">
        <f>_xlfn.XLOOKUP(Table1[[#This Row],[email]],ท้ายบท_5[Email],ท้ายบท_5[Total points],"ยังไม่ส่ง")</f>
        <v>14</v>
      </c>
      <c r="AQ114" s="5" t="str">
        <f>_xlfn.XLOOKUP(Table1[[#This Row],[email]],Quiz_5[Email],Quiz_5[Total points],"ยังไม่ส่ง")</f>
        <v>ยังไม่ส่ง</v>
      </c>
      <c r="AR114" s="37"/>
      <c r="AS114" s="4" t="str">
        <f>IF(M114&lt;10,"ยังไม่ซ่อม",IF(Table1[[#This Row],[ซ่อมแล้วกลางภาค]]="ซ่อมแล้ว","ซ่อมแล้ว","ไม่ต้องซ่อม"))</f>
        <v>ไม่ต้องซ่อม</v>
      </c>
      <c r="BN114"/>
      <c r="BO114"/>
      <c r="BP114"/>
      <c r="BQ114"/>
    </row>
    <row r="115" spans="1:69" ht="19.5" x14ac:dyDescent="0.4">
      <c r="A115" s="21">
        <v>114</v>
      </c>
      <c r="B115" s="4">
        <v>4</v>
      </c>
      <c r="C115" s="4">
        <v>12</v>
      </c>
      <c r="D115" s="4" t="s">
        <v>32687</v>
      </c>
      <c r="E115" s="4" t="s">
        <v>32346</v>
      </c>
      <c r="F115" s="4" t="s">
        <v>32584</v>
      </c>
      <c r="G115" s="4" t="s">
        <v>32688</v>
      </c>
      <c r="H115" s="4" t="s">
        <v>2271</v>
      </c>
      <c r="I115" s="24">
        <f>ROUND(COUNTIF(Table1[[#This Row],[กิจกรรม 1.1]:[ท้ายบท 1]],"&lt;&gt;ยังไม่ส่ง")*2+IF(Table1[[#This Row],[Quiz 1]]&lt;&gt;"ยังไม่ส่ง",Table1[[#This Row],[Quiz 1]]*2/10,0),0)</f>
        <v>10</v>
      </c>
      <c r="J115" s="24">
        <f>ROUND(COUNTIF(Table1[[#This Row],[แบบฝึก 2.1]:[ท้ายบท 2]],"&lt;&gt;ยังไม่ส่ง")*8/3+IF(Table1[[#This Row],[Quiz 2]]&lt;&gt;"ยังไม่ส่ง",Table1[[#This Row],[Quiz 2]]*2/10,0),0)</f>
        <v>10</v>
      </c>
      <c r="K115" s="24">
        <f>ROUND(COUNTIF(Table1[[#This Row],[แบบฝึก 3.1]:[ท้ายบท 3]],"&lt;&gt;ยังไม่ส่ง")*3/2+IF(Table1[[#This Row],[Quiz 3]]&lt;&gt;"ยังไม่ส่ง",Table1[[#This Row],[Quiz 3]]*2/10,0),0)</f>
        <v>4</v>
      </c>
      <c r="L115" s="12">
        <f>Table1[[#This Row],[บท 1 '[10']]]+Table1[[#This Row],[บท 2 '[10']]]+Table1[[#This Row],[บท 3 '[5']]]</f>
        <v>24</v>
      </c>
      <c r="M115" s="12">
        <f>IF(Table1[[#This Row],[ซ่อมแล้วกลางภาค]]="ซ่อมแล้ว",10,Table1[[#This Row],[MID '[20']2]])</f>
        <v>13</v>
      </c>
      <c r="N115" s="12">
        <f>ROUND(COUNTIF(Table1[[#This Row],[แบบฝึก 4.1]:[ท้ายบท 4]],"&lt;&gt;ยังไม่ส่ง")*8/2+IF(Table1[[#This Row],[Quiz 4]]&lt;&gt;"ยังไม่ส่ง",Table1[[#This Row],[Quiz 4]]*2/10,0),0)</f>
        <v>9</v>
      </c>
      <c r="O115" s="12"/>
      <c r="P115" s="13">
        <f>ROUND(COUNTIF(Table1[[#This Row],[แบบฝึก 5.1]:[ท้ายบท 5]],"&lt;&gt;ยังไม่ส่ง")*8/3+IF(Table1[[#This Row],[Quiz 5]]&lt;&gt;"ยังไม่ส่ง",Table1[[#This Row],[Quiz 5]]*2/10,0),0)</f>
        <v>9</v>
      </c>
      <c r="Q115" s="12">
        <f>Table1[[#This Row],[บท 4 '[10']]]+Table1[[#This Row],[นำเสนอ '[5']]]+Table1[[#This Row],[บท 5 '[10']]]</f>
        <v>18</v>
      </c>
      <c r="R115" s="12">
        <f>Table1[[#This Row],[ก่อนกลางภาค '[25']]]+Table1[[#This Row],[กลางภาค '[20']]]+Table1[[#This Row],[หลังกลางภาค '[25']]]</f>
        <v>55</v>
      </c>
      <c r="S115" s="12"/>
      <c r="T115" s="12">
        <f>Table1[[#This Row],[ปลายภาค '[30']]]+Table1[[#This Row],[ก่อนปลายภาค '[70']]]</f>
        <v>55</v>
      </c>
      <c r="U115" s="11">
        <f t="shared" si="1"/>
        <v>1.5</v>
      </c>
      <c r="V115" s="5" t="str">
        <f>IF(_xlfn.XLOOKUP(Table1[[#This Row],[email]],กิจกรรม_11[Email],กิจกรรม_11[Completion time],0)&lt;&gt;0,"ส่งแล้ว","ยังไม่ส่ง")</f>
        <v>ส่งแล้ว</v>
      </c>
      <c r="W115" s="5" t="str">
        <f>IF(_xlfn.XLOOKUP(Table1[[#This Row],[email]],แบบฝึก_11[Email],แบบฝึก_11[Completion time],0)&lt;&gt;0,"ส่งแล้ว","ยังไม่ส่ง")</f>
        <v>ส่งแล้ว</v>
      </c>
      <c r="X115" s="5" t="str">
        <f>IF(_xlfn.XLOOKUP(Table1[[#This Row],[email]],แบบฝึก_12[Email],แบบฝึก_12[Completion time],0)&lt;&gt;0,"ส่งแล้ว","ยังไม่ส่ง")</f>
        <v>ส่งแล้ว</v>
      </c>
      <c r="Y115" s="5">
        <f>_xlfn.XLOOKUP(Table1[[#This Row],[email]],ท้ายบท_1[Email],ท้ายบท_1[Total points],"ยังไม่ส่ง")</f>
        <v>21</v>
      </c>
      <c r="Z115" s="4">
        <f>_xlfn.XLOOKUP(Table1[[#This Row],[email]],Quiz_1[Email],Quiz_1[Total points],"ยังไม่ส่ง")</f>
        <v>8</v>
      </c>
      <c r="AA115" s="5" t="str">
        <f>IF(_xlfn.XLOOKUP(Table1[[#This Row],[email]],แบบฝึก_21[Email],แบบฝึก_21[Completion time],0)&lt;&gt;0,"ส่งแล้ว","ยังไม่ส่ง")</f>
        <v>ส่งแล้ว</v>
      </c>
      <c r="AB115" s="5" t="str">
        <f>IF(_xlfn.XLOOKUP(Table1[[#This Row],[email]],แบบฝึก_22[Email],แบบฝึก_22[Completion time],0)&lt;&gt;0,"ส่งแล้ว","ยังไม่ส่ง")</f>
        <v>ส่งแล้ว</v>
      </c>
      <c r="AC115" s="5">
        <f>_xlfn.XLOOKUP(Table1[[#This Row],[email]],ท้ายบท_2[Email],ท้ายบท_2[Total points],"ยังไม่ส่ง")</f>
        <v>10</v>
      </c>
      <c r="AD115" s="5">
        <f>_xlfn.XLOOKUP(Table1[[#This Row],[email]],Quiz_2[Email],Quiz_2[Total points],"ยังไม่ส่ง")</f>
        <v>9</v>
      </c>
      <c r="AE115" s="5" t="str">
        <f>IF(_xlfn.XLOOKUP(Table1[[#This Row],[email]],แบบฝึก_31[Email],แบบฝึก_31[Completion time],0)&lt;&gt;0,"ส่งแล้ว","ยังไม่ส่ง")</f>
        <v>ส่งแล้ว</v>
      </c>
      <c r="AF115" s="5">
        <f>_xlfn.XLOOKUP(Table1[[#This Row],[email]],ท้ายบท_3[Email],ท้ายบท_3[Total points],"ยังไม่ส่ง")</f>
        <v>11</v>
      </c>
      <c r="AG115" s="5">
        <f>_xlfn.XLOOKUP(Table1[[#This Row],[email]],Quiz_3[Email],Quiz_3[Total points],"ยังไม่ส่ง")</f>
        <v>7</v>
      </c>
      <c r="AH115" s="12">
        <v>18</v>
      </c>
      <c r="AI115" s="14">
        <v>8</v>
      </c>
      <c r="AJ115" s="12">
        <f>ROUND((Table1[[#This Row],[mid '[20']]]+Table1[[#This Row],[mid '[10']]])/2,0)</f>
        <v>13</v>
      </c>
      <c r="AK115" s="5" t="str">
        <f>IF(_xlfn.XLOOKUP(Table1[[#This Row],[email]],แบบฝึก_41[Email],แบบฝึก_41[Completion time],0)&lt;&gt;0,"ส่งแล้ว","ยังไม่ส่ง")</f>
        <v>ส่งแล้ว</v>
      </c>
      <c r="AL115" s="5" t="str">
        <f>IF(_xlfn.XLOOKUP(Table1[[#This Row],[email]],ท้ายบท_4[Email],ท้ายบท_4[Total points],"ยังไม่ส่ง")&lt;&gt;0,"ส่งแล้ว","ยังไม่ส่ง")</f>
        <v>ส่งแล้ว</v>
      </c>
      <c r="AM115" s="5">
        <f>_xlfn.XLOOKUP(Table1[[#This Row],[email]],Quiz_4[Email],Quiz_4[Total points],"ยังไม่ส่ง")</f>
        <v>6</v>
      </c>
      <c r="AN115" s="5" t="str">
        <f>IF(_xlfn.XLOOKUP(Table1[[#This Row],[email]],แบบฝึก_51[Email],แบบฝึก_51[Completion time],0)&lt;&gt;0,"ส่งแล้ว","ยังไม่ส่ง")</f>
        <v>ส่งแล้ว</v>
      </c>
      <c r="AO115" s="5" t="str">
        <f>IF(_xlfn.XLOOKUP(Table1[[#This Row],[email]],แบบฝึก_52[Email],แบบฝึก_52[Completion time],0)&lt;&gt;0,"ส่งแล้ว","ยังไม่ส่ง")</f>
        <v>ส่งแล้ว</v>
      </c>
      <c r="AP115" s="5">
        <f>_xlfn.XLOOKUP(Table1[[#This Row],[email]],ท้ายบท_5[Email],ท้ายบท_5[Total points],"ยังไม่ส่ง")</f>
        <v>16</v>
      </c>
      <c r="AQ115" s="5">
        <f>_xlfn.XLOOKUP(Table1[[#This Row],[email]],Quiz_5[Email],Quiz_5[Total points],"ยังไม่ส่ง")</f>
        <v>6</v>
      </c>
      <c r="AR115" s="37"/>
      <c r="AS115" s="4" t="str">
        <f>IF(M115&lt;10,"ยังไม่ซ่อม",IF(Table1[[#This Row],[ซ่อมแล้วกลางภาค]]="ซ่อมแล้ว","ซ่อมแล้ว","ไม่ต้องซ่อม"))</f>
        <v>ไม่ต้องซ่อม</v>
      </c>
      <c r="BN115"/>
      <c r="BO115"/>
      <c r="BP115"/>
      <c r="BQ115"/>
    </row>
    <row r="116" spans="1:69" ht="19.5" x14ac:dyDescent="0.4">
      <c r="A116" s="21">
        <v>115</v>
      </c>
      <c r="B116" s="4">
        <v>4</v>
      </c>
      <c r="C116" s="4">
        <v>13</v>
      </c>
      <c r="D116" s="4" t="s">
        <v>32689</v>
      </c>
      <c r="E116" s="4" t="s">
        <v>32346</v>
      </c>
      <c r="F116" s="4" t="s">
        <v>32690</v>
      </c>
      <c r="G116" s="4" t="s">
        <v>32691</v>
      </c>
      <c r="H116" s="4" t="s">
        <v>2144</v>
      </c>
      <c r="I116" s="24">
        <f>ROUND(COUNTIF(Table1[[#This Row],[กิจกรรม 1.1]:[ท้ายบท 1]],"&lt;&gt;ยังไม่ส่ง")*2+IF(Table1[[#This Row],[Quiz 1]]&lt;&gt;"ยังไม่ส่ง",Table1[[#This Row],[Quiz 1]]*2/10,0),0)</f>
        <v>10</v>
      </c>
      <c r="J116" s="24">
        <f>ROUND(COUNTIF(Table1[[#This Row],[แบบฝึก 2.1]:[ท้ายบท 2]],"&lt;&gt;ยังไม่ส่ง")*8/3+IF(Table1[[#This Row],[Quiz 2]]&lt;&gt;"ยังไม่ส่ง",Table1[[#This Row],[Quiz 2]]*2/10,0),0)</f>
        <v>8</v>
      </c>
      <c r="K116" s="24">
        <f>ROUND(COUNTIF(Table1[[#This Row],[แบบฝึก 3.1]:[ท้ายบท 3]],"&lt;&gt;ยังไม่ส่ง")*3/2+IF(Table1[[#This Row],[Quiz 3]]&lt;&gt;"ยังไม่ส่ง",Table1[[#This Row],[Quiz 3]]*2/10,0),0)</f>
        <v>4</v>
      </c>
      <c r="L116" s="12">
        <f>Table1[[#This Row],[บท 1 '[10']]]+Table1[[#This Row],[บท 2 '[10']]]+Table1[[#This Row],[บท 3 '[5']]]</f>
        <v>22</v>
      </c>
      <c r="M116" s="12">
        <f>IF(Table1[[#This Row],[ซ่อมแล้วกลางภาค]]="ซ่อมแล้ว",10,Table1[[#This Row],[MID '[20']2]])</f>
        <v>14</v>
      </c>
      <c r="N116" s="12">
        <f>ROUND(COUNTIF(Table1[[#This Row],[แบบฝึก 4.1]:[ท้ายบท 4]],"&lt;&gt;ยังไม่ส่ง")*8/2+IF(Table1[[#This Row],[Quiz 4]]&lt;&gt;"ยังไม่ส่ง",Table1[[#This Row],[Quiz 4]]*2/10,0),0)</f>
        <v>9</v>
      </c>
      <c r="O116" s="12"/>
      <c r="P116" s="13">
        <f>ROUND(COUNTIF(Table1[[#This Row],[แบบฝึก 5.1]:[ท้ายบท 5]],"&lt;&gt;ยังไม่ส่ง")*8/3+IF(Table1[[#This Row],[Quiz 5]]&lt;&gt;"ยังไม่ส่ง",Table1[[#This Row],[Quiz 5]]*2/10,0),0)</f>
        <v>9</v>
      </c>
      <c r="Q116" s="12">
        <f>Table1[[#This Row],[บท 4 '[10']]]+Table1[[#This Row],[นำเสนอ '[5']]]+Table1[[#This Row],[บท 5 '[10']]]</f>
        <v>18</v>
      </c>
      <c r="R116" s="12">
        <f>Table1[[#This Row],[ก่อนกลางภาค '[25']]]+Table1[[#This Row],[กลางภาค '[20']]]+Table1[[#This Row],[หลังกลางภาค '[25']]]</f>
        <v>54</v>
      </c>
      <c r="S116" s="12"/>
      <c r="T116" s="12">
        <f>Table1[[#This Row],[ปลายภาค '[30']]]+Table1[[#This Row],[ก่อนปลายภาค '[70']]]</f>
        <v>54</v>
      </c>
      <c r="U116" s="11">
        <f t="shared" si="1"/>
        <v>1</v>
      </c>
      <c r="V116" s="5" t="str">
        <f>IF(_xlfn.XLOOKUP(Table1[[#This Row],[email]],กิจกรรม_11[Email],กิจกรรม_11[Completion time],0)&lt;&gt;0,"ส่งแล้ว","ยังไม่ส่ง")</f>
        <v>ส่งแล้ว</v>
      </c>
      <c r="W116" s="5" t="str">
        <f>IF(_xlfn.XLOOKUP(Table1[[#This Row],[email]],แบบฝึก_11[Email],แบบฝึก_11[Completion time],0)&lt;&gt;0,"ส่งแล้ว","ยังไม่ส่ง")</f>
        <v>ส่งแล้ว</v>
      </c>
      <c r="X116" s="5" t="str">
        <f>IF(_xlfn.XLOOKUP(Table1[[#This Row],[email]],แบบฝึก_12[Email],แบบฝึก_12[Completion time],0)&lt;&gt;0,"ส่งแล้ว","ยังไม่ส่ง")</f>
        <v>ส่งแล้ว</v>
      </c>
      <c r="Y116" s="5">
        <f>_xlfn.XLOOKUP(Table1[[#This Row],[email]],ท้ายบท_1[Email],ท้ายบท_1[Total points],"ยังไม่ส่ง")</f>
        <v>21</v>
      </c>
      <c r="Z116" s="4">
        <f>_xlfn.XLOOKUP(Table1[[#This Row],[email]],Quiz_1[Email],Quiz_1[Total points],"ยังไม่ส่ง")</f>
        <v>9</v>
      </c>
      <c r="AA116" s="5" t="str">
        <f>IF(_xlfn.XLOOKUP(Table1[[#This Row],[email]],แบบฝึก_21[Email],แบบฝึก_21[Completion time],0)&lt;&gt;0,"ส่งแล้ว","ยังไม่ส่ง")</f>
        <v>ส่งแล้ว</v>
      </c>
      <c r="AB116" s="5" t="str">
        <f>IF(_xlfn.XLOOKUP(Table1[[#This Row],[email]],แบบฝึก_22[Email],แบบฝึก_22[Completion time],0)&lt;&gt;0,"ส่งแล้ว","ยังไม่ส่ง")</f>
        <v>ส่งแล้ว</v>
      </c>
      <c r="AC116" s="5">
        <f>_xlfn.XLOOKUP(Table1[[#This Row],[email]],ท้ายบท_2[Email],ท้ายบท_2[Total points],"ยังไม่ส่ง")</f>
        <v>12</v>
      </c>
      <c r="AD116" s="5" t="str">
        <f>_xlfn.XLOOKUP(Table1[[#This Row],[email]],Quiz_2[Email],Quiz_2[Total points],"ยังไม่ส่ง")</f>
        <v>ยังไม่ส่ง</v>
      </c>
      <c r="AE116" s="5" t="str">
        <f>IF(_xlfn.XLOOKUP(Table1[[#This Row],[email]],แบบฝึก_31[Email],แบบฝึก_31[Completion time],0)&lt;&gt;0,"ส่งแล้ว","ยังไม่ส่ง")</f>
        <v>ส่งแล้ว</v>
      </c>
      <c r="AF116" s="5">
        <f>_xlfn.XLOOKUP(Table1[[#This Row],[email]],ท้ายบท_3[Email],ท้ายบท_3[Total points],"ยังไม่ส่ง")</f>
        <v>11</v>
      </c>
      <c r="AG116" s="5">
        <f>_xlfn.XLOOKUP(Table1[[#This Row],[email]],Quiz_3[Email],Quiz_3[Total points],"ยังไม่ส่ง")</f>
        <v>7</v>
      </c>
      <c r="AH116" s="12">
        <v>20</v>
      </c>
      <c r="AI116" s="14">
        <v>8</v>
      </c>
      <c r="AJ116" s="12">
        <f>ROUND((Table1[[#This Row],[mid '[20']]]+Table1[[#This Row],[mid '[10']]])/2,0)</f>
        <v>14</v>
      </c>
      <c r="AK116" s="5" t="str">
        <f>IF(_xlfn.XLOOKUP(Table1[[#This Row],[email]],แบบฝึก_41[Email],แบบฝึก_41[Completion time],0)&lt;&gt;0,"ส่งแล้ว","ยังไม่ส่ง")</f>
        <v>ส่งแล้ว</v>
      </c>
      <c r="AL116" s="5" t="str">
        <f>IF(_xlfn.XLOOKUP(Table1[[#This Row],[email]],ท้ายบท_4[Email],ท้ายบท_4[Total points],"ยังไม่ส่ง")&lt;&gt;0,"ส่งแล้ว","ยังไม่ส่ง")</f>
        <v>ส่งแล้ว</v>
      </c>
      <c r="AM116" s="5">
        <f>_xlfn.XLOOKUP(Table1[[#This Row],[email]],Quiz_4[Email],Quiz_4[Total points],"ยังไม่ส่ง")</f>
        <v>7</v>
      </c>
      <c r="AN116" s="5" t="str">
        <f>IF(_xlfn.XLOOKUP(Table1[[#This Row],[email]],แบบฝึก_51[Email],แบบฝึก_51[Completion time],0)&lt;&gt;0,"ส่งแล้ว","ยังไม่ส่ง")</f>
        <v>ส่งแล้ว</v>
      </c>
      <c r="AO116" s="5" t="str">
        <f>IF(_xlfn.XLOOKUP(Table1[[#This Row],[email]],แบบฝึก_52[Email],แบบฝึก_52[Completion time],0)&lt;&gt;0,"ส่งแล้ว","ยังไม่ส่ง")</f>
        <v>ส่งแล้ว</v>
      </c>
      <c r="AP116" s="5">
        <f>_xlfn.XLOOKUP(Table1[[#This Row],[email]],ท้ายบท_5[Email],ท้ายบท_5[Total points],"ยังไม่ส่ง")</f>
        <v>13</v>
      </c>
      <c r="AQ116" s="5">
        <f>_xlfn.XLOOKUP(Table1[[#This Row],[email]],Quiz_5[Email],Quiz_5[Total points],"ยังไม่ส่ง")</f>
        <v>6</v>
      </c>
      <c r="AR116" s="37"/>
      <c r="AS116" s="4" t="str">
        <f>IF(M116&lt;10,"ยังไม่ซ่อม",IF(Table1[[#This Row],[ซ่อมแล้วกลางภาค]]="ซ่อมแล้ว","ซ่อมแล้ว","ไม่ต้องซ่อม"))</f>
        <v>ไม่ต้องซ่อม</v>
      </c>
      <c r="BN116"/>
      <c r="BO116"/>
      <c r="BP116"/>
      <c r="BQ116"/>
    </row>
    <row r="117" spans="1:69" ht="19.5" x14ac:dyDescent="0.4">
      <c r="A117" s="21">
        <v>116</v>
      </c>
      <c r="B117" s="4">
        <v>4</v>
      </c>
      <c r="C117" s="4">
        <v>14</v>
      </c>
      <c r="D117" s="4" t="s">
        <v>32692</v>
      </c>
      <c r="E117" s="4" t="s">
        <v>32346</v>
      </c>
      <c r="F117" s="4" t="s">
        <v>32693</v>
      </c>
      <c r="G117" s="4" t="s">
        <v>32694</v>
      </c>
      <c r="H117" s="4" t="s">
        <v>4606</v>
      </c>
      <c r="I117" s="24">
        <f>ROUND(COUNTIF(Table1[[#This Row],[กิจกรรม 1.1]:[ท้ายบท 1]],"&lt;&gt;ยังไม่ส่ง")*2+IF(Table1[[#This Row],[Quiz 1]]&lt;&gt;"ยังไม่ส่ง",Table1[[#This Row],[Quiz 1]]*2/10,0),0)</f>
        <v>10</v>
      </c>
      <c r="J117" s="24">
        <f>ROUND(COUNTIF(Table1[[#This Row],[แบบฝึก 2.1]:[ท้ายบท 2]],"&lt;&gt;ยังไม่ส่ง")*8/3+IF(Table1[[#This Row],[Quiz 2]]&lt;&gt;"ยังไม่ส่ง",Table1[[#This Row],[Quiz 2]]*2/10,0),0)</f>
        <v>5</v>
      </c>
      <c r="K117" s="24">
        <f>ROUND(COUNTIF(Table1[[#This Row],[แบบฝึก 3.1]:[ท้ายบท 3]],"&lt;&gt;ยังไม่ส่ง")*3/2+IF(Table1[[#This Row],[Quiz 3]]&lt;&gt;"ยังไม่ส่ง",Table1[[#This Row],[Quiz 3]]*2/10,0),0)</f>
        <v>2</v>
      </c>
      <c r="L117" s="12">
        <f>Table1[[#This Row],[บท 1 '[10']]]+Table1[[#This Row],[บท 2 '[10']]]+Table1[[#This Row],[บท 3 '[5']]]</f>
        <v>17</v>
      </c>
      <c r="M117" s="12">
        <f>IF(Table1[[#This Row],[ซ่อมแล้วกลางภาค]]="ซ่อมแล้ว",10,Table1[[#This Row],[MID '[20']2]])</f>
        <v>12</v>
      </c>
      <c r="N117" s="12">
        <f>ROUND(COUNTIF(Table1[[#This Row],[แบบฝึก 4.1]:[ท้ายบท 4]],"&lt;&gt;ยังไม่ส่ง")*8/2+IF(Table1[[#This Row],[Quiz 4]]&lt;&gt;"ยังไม่ส่ง",Table1[[#This Row],[Quiz 4]]*2/10,0),0)</f>
        <v>4</v>
      </c>
      <c r="O117" s="12"/>
      <c r="P117" s="13">
        <f>ROUND(COUNTIF(Table1[[#This Row],[แบบฝึก 5.1]:[ท้ายบท 5]],"&lt;&gt;ยังไม่ส่ง")*8/3+IF(Table1[[#This Row],[Quiz 5]]&lt;&gt;"ยังไม่ส่ง",Table1[[#This Row],[Quiz 5]]*2/10,0),0)</f>
        <v>0</v>
      </c>
      <c r="Q117" s="12">
        <f>Table1[[#This Row],[บท 4 '[10']]]+Table1[[#This Row],[นำเสนอ '[5']]]+Table1[[#This Row],[บท 5 '[10']]]</f>
        <v>4</v>
      </c>
      <c r="R117" s="12">
        <f>Table1[[#This Row],[ก่อนกลางภาค '[25']]]+Table1[[#This Row],[กลางภาค '[20']]]+Table1[[#This Row],[หลังกลางภาค '[25']]]</f>
        <v>33</v>
      </c>
      <c r="S117" s="12"/>
      <c r="T117" s="12">
        <f>Table1[[#This Row],[ปลายภาค '[30']]]+Table1[[#This Row],[ก่อนปลายภาค '[70']]]</f>
        <v>33</v>
      </c>
      <c r="U117" s="11">
        <f t="shared" si="1"/>
        <v>0</v>
      </c>
      <c r="V117" s="5" t="str">
        <f>IF(_xlfn.XLOOKUP(Table1[[#This Row],[email]],กิจกรรม_11[Email],กิจกรรม_11[Completion time],0)&lt;&gt;0,"ส่งแล้ว","ยังไม่ส่ง")</f>
        <v>ส่งแล้ว</v>
      </c>
      <c r="W117" s="5" t="str">
        <f>IF(_xlfn.XLOOKUP(Table1[[#This Row],[email]],แบบฝึก_11[Email],แบบฝึก_11[Completion time],0)&lt;&gt;0,"ส่งแล้ว","ยังไม่ส่ง")</f>
        <v>ส่งแล้ว</v>
      </c>
      <c r="X117" s="5" t="str">
        <f>IF(_xlfn.XLOOKUP(Table1[[#This Row],[email]],แบบฝึก_12[Email],แบบฝึก_12[Completion time],0)&lt;&gt;0,"ส่งแล้ว","ยังไม่ส่ง")</f>
        <v>ส่งแล้ว</v>
      </c>
      <c r="Y117" s="5">
        <f>_xlfn.XLOOKUP(Table1[[#This Row],[email]],ท้ายบท_1[Email],ท้ายบท_1[Total points],"ยังไม่ส่ง")</f>
        <v>21</v>
      </c>
      <c r="Z117" s="4">
        <f>_xlfn.XLOOKUP(Table1[[#This Row],[email]],Quiz_1[Email],Quiz_1[Total points],"ยังไม่ส่ง")</f>
        <v>9</v>
      </c>
      <c r="AA117" s="5" t="str">
        <f>IF(_xlfn.XLOOKUP(Table1[[#This Row],[email]],แบบฝึก_21[Email],แบบฝึก_21[Completion time],0)&lt;&gt;0,"ส่งแล้ว","ยังไม่ส่ง")</f>
        <v>ยังไม่ส่ง</v>
      </c>
      <c r="AB117" s="5" t="str">
        <f>IF(_xlfn.XLOOKUP(Table1[[#This Row],[email]],แบบฝึก_22[Email],แบบฝึก_22[Completion time],0)&lt;&gt;0,"ส่งแล้ว","ยังไม่ส่ง")</f>
        <v>ส่งแล้ว</v>
      </c>
      <c r="AC117" s="5">
        <f>_xlfn.XLOOKUP(Table1[[#This Row],[email]],ท้ายบท_2[Email],ท้ายบท_2[Total points],"ยังไม่ส่ง")</f>
        <v>2</v>
      </c>
      <c r="AD117" s="5" t="str">
        <f>_xlfn.XLOOKUP(Table1[[#This Row],[email]],Quiz_2[Email],Quiz_2[Total points],"ยังไม่ส่ง")</f>
        <v>ยังไม่ส่ง</v>
      </c>
      <c r="AE117" s="5" t="str">
        <f>IF(_xlfn.XLOOKUP(Table1[[#This Row],[email]],แบบฝึก_31[Email],แบบฝึก_31[Completion time],0)&lt;&gt;0,"ส่งแล้ว","ยังไม่ส่ง")</f>
        <v>ยังไม่ส่ง</v>
      </c>
      <c r="AF117" s="5" t="str">
        <f>_xlfn.XLOOKUP(Table1[[#This Row],[email]],ท้ายบท_3[Email],ท้ายบท_3[Total points],"ยังไม่ส่ง")</f>
        <v>ยังไม่ส่ง</v>
      </c>
      <c r="AG117" s="5">
        <f>_xlfn.XLOOKUP(Table1[[#This Row],[email]],Quiz_3[Email],Quiz_3[Total points],"ยังไม่ส่ง")</f>
        <v>8</v>
      </c>
      <c r="AH117" s="12">
        <v>17</v>
      </c>
      <c r="AI117" s="14">
        <v>6</v>
      </c>
      <c r="AJ117" s="12">
        <f>ROUND((Table1[[#This Row],[mid '[20']]]+Table1[[#This Row],[mid '[10']]])/2,0)</f>
        <v>12</v>
      </c>
      <c r="AK117" s="5" t="str">
        <f>IF(_xlfn.XLOOKUP(Table1[[#This Row],[email]],แบบฝึก_41[Email],แบบฝึก_41[Completion time],0)&lt;&gt;0,"ส่งแล้ว","ยังไม่ส่ง")</f>
        <v>ยังไม่ส่ง</v>
      </c>
      <c r="AL117" s="5" t="str">
        <f>IF(_xlfn.XLOOKUP(Table1[[#This Row],[email]],ท้ายบท_4[Email],ท้ายบท_4[Total points],"ยังไม่ส่ง")&lt;&gt;0,"ส่งแล้ว","ยังไม่ส่ง")</f>
        <v>ส่งแล้ว</v>
      </c>
      <c r="AM117" s="5" t="str">
        <f>_xlfn.XLOOKUP(Table1[[#This Row],[email]],Quiz_4[Email],Quiz_4[Total points],"ยังไม่ส่ง")</f>
        <v>ยังไม่ส่ง</v>
      </c>
      <c r="AN117" s="5" t="str">
        <f>IF(_xlfn.XLOOKUP(Table1[[#This Row],[email]],แบบฝึก_51[Email],แบบฝึก_51[Completion time],0)&lt;&gt;0,"ส่งแล้ว","ยังไม่ส่ง")</f>
        <v>ยังไม่ส่ง</v>
      </c>
      <c r="AO117" s="5" t="str">
        <f>IF(_xlfn.XLOOKUP(Table1[[#This Row],[email]],แบบฝึก_52[Email],แบบฝึก_52[Completion time],0)&lt;&gt;0,"ส่งแล้ว","ยังไม่ส่ง")</f>
        <v>ยังไม่ส่ง</v>
      </c>
      <c r="AP117" s="5" t="str">
        <f>_xlfn.XLOOKUP(Table1[[#This Row],[email]],ท้ายบท_5[Email],ท้ายบท_5[Total points],"ยังไม่ส่ง")</f>
        <v>ยังไม่ส่ง</v>
      </c>
      <c r="AQ117" s="5" t="str">
        <f>_xlfn.XLOOKUP(Table1[[#This Row],[email]],Quiz_5[Email],Quiz_5[Total points],"ยังไม่ส่ง")</f>
        <v>ยังไม่ส่ง</v>
      </c>
      <c r="AR117" s="37"/>
      <c r="AS117" s="4" t="str">
        <f>IF(M117&lt;10,"ยังไม่ซ่อม",IF(Table1[[#This Row],[ซ่อมแล้วกลางภาค]]="ซ่อมแล้ว","ซ่อมแล้ว","ไม่ต้องซ่อม"))</f>
        <v>ไม่ต้องซ่อม</v>
      </c>
      <c r="BN117"/>
      <c r="BO117"/>
      <c r="BP117"/>
      <c r="BQ117"/>
    </row>
    <row r="118" spans="1:69" ht="19.5" x14ac:dyDescent="0.4">
      <c r="A118" s="21">
        <v>117</v>
      </c>
      <c r="B118" s="4">
        <v>4</v>
      </c>
      <c r="C118" s="4">
        <v>15</v>
      </c>
      <c r="D118" s="4" t="s">
        <v>32695</v>
      </c>
      <c r="E118" s="4" t="s">
        <v>32396</v>
      </c>
      <c r="F118" s="4" t="s">
        <v>32696</v>
      </c>
      <c r="G118" s="4" t="s">
        <v>32697</v>
      </c>
      <c r="H118" s="4" t="s">
        <v>2189</v>
      </c>
      <c r="I118" s="24">
        <f>ROUND(COUNTIF(Table1[[#This Row],[กิจกรรม 1.1]:[ท้ายบท 1]],"&lt;&gt;ยังไม่ส่ง")*2+IF(Table1[[#This Row],[Quiz 1]]&lt;&gt;"ยังไม่ส่ง",Table1[[#This Row],[Quiz 1]]*2/10,0),0)</f>
        <v>10</v>
      </c>
      <c r="J118" s="24">
        <f>ROUND(COUNTIF(Table1[[#This Row],[แบบฝึก 2.1]:[ท้ายบท 2]],"&lt;&gt;ยังไม่ส่ง")*8/3+IF(Table1[[#This Row],[Quiz 2]]&lt;&gt;"ยังไม่ส่ง",Table1[[#This Row],[Quiz 2]]*2/10,0),0)</f>
        <v>8</v>
      </c>
      <c r="K118" s="24">
        <f>ROUND(COUNTIF(Table1[[#This Row],[แบบฝึก 3.1]:[ท้ายบท 3]],"&lt;&gt;ยังไม่ส่ง")*3/2+IF(Table1[[#This Row],[Quiz 3]]&lt;&gt;"ยังไม่ส่ง",Table1[[#This Row],[Quiz 3]]*2/10,0),0)</f>
        <v>2</v>
      </c>
      <c r="L118" s="12">
        <f>Table1[[#This Row],[บท 1 '[10']]]+Table1[[#This Row],[บท 2 '[10']]]+Table1[[#This Row],[บท 3 '[5']]]</f>
        <v>20</v>
      </c>
      <c r="M118" s="12">
        <f>IF(Table1[[#This Row],[ซ่อมแล้วกลางภาค]]="ซ่อมแล้ว",10,Table1[[#This Row],[MID '[20']2]])</f>
        <v>15</v>
      </c>
      <c r="N118" s="12">
        <f>ROUND(COUNTIF(Table1[[#This Row],[แบบฝึก 4.1]:[ท้ายบท 4]],"&lt;&gt;ยังไม่ส่ง")*8/2+IF(Table1[[#This Row],[Quiz 4]]&lt;&gt;"ยังไม่ส่ง",Table1[[#This Row],[Quiz 4]]*2/10,0),0)</f>
        <v>4</v>
      </c>
      <c r="O118" s="12"/>
      <c r="P118" s="13">
        <f>ROUND(COUNTIF(Table1[[#This Row],[แบบฝึก 5.1]:[ท้ายบท 5]],"&lt;&gt;ยังไม่ส่ง")*8/3+IF(Table1[[#This Row],[Quiz 5]]&lt;&gt;"ยังไม่ส่ง",Table1[[#This Row],[Quiz 5]]*2/10,0),0)</f>
        <v>8</v>
      </c>
      <c r="Q118" s="12">
        <f>Table1[[#This Row],[บท 4 '[10']]]+Table1[[#This Row],[นำเสนอ '[5']]]+Table1[[#This Row],[บท 5 '[10']]]</f>
        <v>12</v>
      </c>
      <c r="R118" s="12">
        <f>Table1[[#This Row],[ก่อนกลางภาค '[25']]]+Table1[[#This Row],[กลางภาค '[20']]]+Table1[[#This Row],[หลังกลางภาค '[25']]]</f>
        <v>47</v>
      </c>
      <c r="S118" s="12"/>
      <c r="T118" s="12">
        <f>Table1[[#This Row],[ปลายภาค '[30']]]+Table1[[#This Row],[ก่อนปลายภาค '[70']]]</f>
        <v>47</v>
      </c>
      <c r="U118" s="11">
        <f t="shared" si="1"/>
        <v>0</v>
      </c>
      <c r="V118" s="5" t="str">
        <f>IF(_xlfn.XLOOKUP(Table1[[#This Row],[email]],กิจกรรม_11[Email],กิจกรรม_11[Completion time],0)&lt;&gt;0,"ส่งแล้ว","ยังไม่ส่ง")</f>
        <v>ส่งแล้ว</v>
      </c>
      <c r="W118" s="5" t="str">
        <f>IF(_xlfn.XLOOKUP(Table1[[#This Row],[email]],แบบฝึก_11[Email],แบบฝึก_11[Completion time],0)&lt;&gt;0,"ส่งแล้ว","ยังไม่ส่ง")</f>
        <v>ส่งแล้ว</v>
      </c>
      <c r="X118" s="5" t="str">
        <f>IF(_xlfn.XLOOKUP(Table1[[#This Row],[email]],แบบฝึก_12[Email],แบบฝึก_12[Completion time],0)&lt;&gt;0,"ส่งแล้ว","ยังไม่ส่ง")</f>
        <v>ส่งแล้ว</v>
      </c>
      <c r="Y118" s="5">
        <f>_xlfn.XLOOKUP(Table1[[#This Row],[email]],ท้ายบท_1[Email],ท้ายบท_1[Total points],"ยังไม่ส่ง")</f>
        <v>21</v>
      </c>
      <c r="Z118" s="4">
        <f>_xlfn.XLOOKUP(Table1[[#This Row],[email]],Quiz_1[Email],Quiz_1[Total points],"ยังไม่ส่ง")</f>
        <v>10</v>
      </c>
      <c r="AA118" s="5" t="str">
        <f>IF(_xlfn.XLOOKUP(Table1[[#This Row],[email]],แบบฝึก_21[Email],แบบฝึก_21[Completion time],0)&lt;&gt;0,"ส่งแล้ว","ยังไม่ส่ง")</f>
        <v>ส่งแล้ว</v>
      </c>
      <c r="AB118" s="5" t="str">
        <f>IF(_xlfn.XLOOKUP(Table1[[#This Row],[email]],แบบฝึก_22[Email],แบบฝึก_22[Completion time],0)&lt;&gt;0,"ส่งแล้ว","ยังไม่ส่ง")</f>
        <v>ส่งแล้ว</v>
      </c>
      <c r="AC118" s="5">
        <f>_xlfn.XLOOKUP(Table1[[#This Row],[email]],ท้ายบท_2[Email],ท้ายบท_2[Total points],"ยังไม่ส่ง")</f>
        <v>14</v>
      </c>
      <c r="AD118" s="5" t="str">
        <f>_xlfn.XLOOKUP(Table1[[#This Row],[email]],Quiz_2[Email],Quiz_2[Total points],"ยังไม่ส่ง")</f>
        <v>ยังไม่ส่ง</v>
      </c>
      <c r="AE118" s="5" t="str">
        <f>IF(_xlfn.XLOOKUP(Table1[[#This Row],[email]],แบบฝึก_31[Email],แบบฝึก_31[Completion time],0)&lt;&gt;0,"ส่งแล้ว","ยังไม่ส่ง")</f>
        <v>ยังไม่ส่ง</v>
      </c>
      <c r="AF118" s="5" t="str">
        <f>_xlfn.XLOOKUP(Table1[[#This Row],[email]],ท้ายบท_3[Email],ท้ายบท_3[Total points],"ยังไม่ส่ง")</f>
        <v>ยังไม่ส่ง</v>
      </c>
      <c r="AG118" s="5">
        <f>_xlfn.XLOOKUP(Table1[[#This Row],[email]],Quiz_3[Email],Quiz_3[Total points],"ยังไม่ส่ง")</f>
        <v>8</v>
      </c>
      <c r="AH118" s="12">
        <v>20</v>
      </c>
      <c r="AI118" s="14">
        <v>10</v>
      </c>
      <c r="AJ118" s="12">
        <f>ROUND((Table1[[#This Row],[mid '[20']]]+Table1[[#This Row],[mid '[10']]])/2,0)</f>
        <v>15</v>
      </c>
      <c r="AK118" s="5" t="str">
        <f>IF(_xlfn.XLOOKUP(Table1[[#This Row],[email]],แบบฝึก_41[Email],แบบฝึก_41[Completion time],0)&lt;&gt;0,"ส่งแล้ว","ยังไม่ส่ง")</f>
        <v>ยังไม่ส่ง</v>
      </c>
      <c r="AL118" s="5" t="str">
        <f>IF(_xlfn.XLOOKUP(Table1[[#This Row],[email]],ท้ายบท_4[Email],ท้ายบท_4[Total points],"ยังไม่ส่ง")&lt;&gt;0,"ส่งแล้ว","ยังไม่ส่ง")</f>
        <v>ส่งแล้ว</v>
      </c>
      <c r="AM118" s="5" t="str">
        <f>_xlfn.XLOOKUP(Table1[[#This Row],[email]],Quiz_4[Email],Quiz_4[Total points],"ยังไม่ส่ง")</f>
        <v>ยังไม่ส่ง</v>
      </c>
      <c r="AN118" s="5" t="str">
        <f>IF(_xlfn.XLOOKUP(Table1[[#This Row],[email]],แบบฝึก_51[Email],แบบฝึก_51[Completion time],0)&lt;&gt;0,"ส่งแล้ว","ยังไม่ส่ง")</f>
        <v>ส่งแล้ว</v>
      </c>
      <c r="AO118" s="5" t="str">
        <f>IF(_xlfn.XLOOKUP(Table1[[#This Row],[email]],แบบฝึก_52[Email],แบบฝึก_52[Completion time],0)&lt;&gt;0,"ส่งแล้ว","ยังไม่ส่ง")</f>
        <v>ส่งแล้ว</v>
      </c>
      <c r="AP118" s="5">
        <f>_xlfn.XLOOKUP(Table1[[#This Row],[email]],ท้ายบท_5[Email],ท้ายบท_5[Total points],"ยังไม่ส่ง")</f>
        <v>14</v>
      </c>
      <c r="AQ118" s="5" t="str">
        <f>_xlfn.XLOOKUP(Table1[[#This Row],[email]],Quiz_5[Email],Quiz_5[Total points],"ยังไม่ส่ง")</f>
        <v>ยังไม่ส่ง</v>
      </c>
      <c r="AR118" s="37"/>
      <c r="AS118" s="4" t="str">
        <f>IF(M118&lt;10,"ยังไม่ซ่อม",IF(Table1[[#This Row],[ซ่อมแล้วกลางภาค]]="ซ่อมแล้ว","ซ่อมแล้ว","ไม่ต้องซ่อม"))</f>
        <v>ไม่ต้องซ่อม</v>
      </c>
      <c r="BN118"/>
      <c r="BO118"/>
      <c r="BP118"/>
      <c r="BQ118"/>
    </row>
    <row r="119" spans="1:69" ht="19.5" x14ac:dyDescent="0.4">
      <c r="A119" s="21">
        <v>118</v>
      </c>
      <c r="B119" s="4">
        <v>4</v>
      </c>
      <c r="C119" s="4">
        <v>16</v>
      </c>
      <c r="D119" s="4" t="s">
        <v>32698</v>
      </c>
      <c r="E119" s="4" t="s">
        <v>32396</v>
      </c>
      <c r="F119" s="4" t="s">
        <v>32699</v>
      </c>
      <c r="G119" s="4" t="s">
        <v>32700</v>
      </c>
      <c r="H119" s="4" t="s">
        <v>2182</v>
      </c>
      <c r="I119" s="24">
        <f>ROUND(COUNTIF(Table1[[#This Row],[กิจกรรม 1.1]:[ท้ายบท 1]],"&lt;&gt;ยังไม่ส่ง")*2+IF(Table1[[#This Row],[Quiz 1]]&lt;&gt;"ยังไม่ส่ง",Table1[[#This Row],[Quiz 1]]*2/10,0),0)</f>
        <v>10</v>
      </c>
      <c r="J119" s="24">
        <f>ROUND(COUNTIF(Table1[[#This Row],[แบบฝึก 2.1]:[ท้ายบท 2]],"&lt;&gt;ยังไม่ส่ง")*8/3+IF(Table1[[#This Row],[Quiz 2]]&lt;&gt;"ยังไม่ส่ง",Table1[[#This Row],[Quiz 2]]*2/10,0),0)</f>
        <v>9</v>
      </c>
      <c r="K119" s="24">
        <f>ROUND(COUNTIF(Table1[[#This Row],[แบบฝึก 3.1]:[ท้ายบท 3]],"&lt;&gt;ยังไม่ส่ง")*3/2+IF(Table1[[#This Row],[Quiz 3]]&lt;&gt;"ยังไม่ส่ง",Table1[[#This Row],[Quiz 3]]*2/10,0),0)</f>
        <v>5</v>
      </c>
      <c r="L119" s="12">
        <f>Table1[[#This Row],[บท 1 '[10']]]+Table1[[#This Row],[บท 2 '[10']]]+Table1[[#This Row],[บท 3 '[5']]]</f>
        <v>24</v>
      </c>
      <c r="M119" s="12">
        <f>IF(Table1[[#This Row],[ซ่อมแล้วกลางภาค]]="ซ่อมแล้ว",10,Table1[[#This Row],[MID '[20']2]])</f>
        <v>15</v>
      </c>
      <c r="N119" s="12">
        <f>ROUND(COUNTIF(Table1[[#This Row],[แบบฝึก 4.1]:[ท้ายบท 4]],"&lt;&gt;ยังไม่ส่ง")*8/2+IF(Table1[[#This Row],[Quiz 4]]&lt;&gt;"ยังไม่ส่ง",Table1[[#This Row],[Quiz 4]]*2/10,0),0)</f>
        <v>9</v>
      </c>
      <c r="O119" s="12"/>
      <c r="P119" s="13">
        <f>ROUND(COUNTIF(Table1[[#This Row],[แบบฝึก 5.1]:[ท้ายบท 5]],"&lt;&gt;ยังไม่ส่ง")*8/3+IF(Table1[[#This Row],[Quiz 5]]&lt;&gt;"ยังไม่ส่ง",Table1[[#This Row],[Quiz 5]]*2/10,0),0)</f>
        <v>9</v>
      </c>
      <c r="Q119" s="12">
        <f>Table1[[#This Row],[บท 4 '[10']]]+Table1[[#This Row],[นำเสนอ '[5']]]+Table1[[#This Row],[บท 5 '[10']]]</f>
        <v>18</v>
      </c>
      <c r="R119" s="12">
        <f>Table1[[#This Row],[ก่อนกลางภาค '[25']]]+Table1[[#This Row],[กลางภาค '[20']]]+Table1[[#This Row],[หลังกลางภาค '[25']]]</f>
        <v>57</v>
      </c>
      <c r="S119" s="12"/>
      <c r="T119" s="12">
        <f>Table1[[#This Row],[ปลายภาค '[30']]]+Table1[[#This Row],[ก่อนปลายภาค '[70']]]</f>
        <v>57</v>
      </c>
      <c r="U119" s="11">
        <f t="shared" si="1"/>
        <v>1.5</v>
      </c>
      <c r="V119" s="5" t="str">
        <f>IF(_xlfn.XLOOKUP(Table1[[#This Row],[email]],กิจกรรม_11[Email],กิจกรรม_11[Completion time],0)&lt;&gt;0,"ส่งแล้ว","ยังไม่ส่ง")</f>
        <v>ส่งแล้ว</v>
      </c>
      <c r="W119" s="5" t="str">
        <f>IF(_xlfn.XLOOKUP(Table1[[#This Row],[email]],แบบฝึก_11[Email],แบบฝึก_11[Completion time],0)&lt;&gt;0,"ส่งแล้ว","ยังไม่ส่ง")</f>
        <v>ส่งแล้ว</v>
      </c>
      <c r="X119" s="5" t="str">
        <f>IF(_xlfn.XLOOKUP(Table1[[#This Row],[email]],แบบฝึก_12[Email],แบบฝึก_12[Completion time],0)&lt;&gt;0,"ส่งแล้ว","ยังไม่ส่ง")</f>
        <v>ส่งแล้ว</v>
      </c>
      <c r="Y119" s="5">
        <f>_xlfn.XLOOKUP(Table1[[#This Row],[email]],ท้ายบท_1[Email],ท้ายบท_1[Total points],"ยังไม่ส่ง")</f>
        <v>21</v>
      </c>
      <c r="Z119" s="4">
        <f>_xlfn.XLOOKUP(Table1[[#This Row],[email]],Quiz_1[Email],Quiz_1[Total points],"ยังไม่ส่ง")</f>
        <v>8</v>
      </c>
      <c r="AA119" s="5" t="str">
        <f>IF(_xlfn.XLOOKUP(Table1[[#This Row],[email]],แบบฝึก_21[Email],แบบฝึก_21[Completion time],0)&lt;&gt;0,"ส่งแล้ว","ยังไม่ส่ง")</f>
        <v>ส่งแล้ว</v>
      </c>
      <c r="AB119" s="5" t="str">
        <f>IF(_xlfn.XLOOKUP(Table1[[#This Row],[email]],แบบฝึก_22[Email],แบบฝึก_22[Completion time],0)&lt;&gt;0,"ส่งแล้ว","ยังไม่ส่ง")</f>
        <v>ส่งแล้ว</v>
      </c>
      <c r="AC119" s="5">
        <f>_xlfn.XLOOKUP(Table1[[#This Row],[email]],ท้ายบท_2[Email],ท้ายบท_2[Total points],"ยังไม่ส่ง")</f>
        <v>13</v>
      </c>
      <c r="AD119" s="5">
        <f>_xlfn.XLOOKUP(Table1[[#This Row],[email]],Quiz_2[Email],Quiz_2[Total points],"ยังไม่ส่ง")</f>
        <v>7</v>
      </c>
      <c r="AE119" s="5" t="str">
        <f>IF(_xlfn.XLOOKUP(Table1[[#This Row],[email]],แบบฝึก_31[Email],แบบฝึก_31[Completion time],0)&lt;&gt;0,"ส่งแล้ว","ยังไม่ส่ง")</f>
        <v>ส่งแล้ว</v>
      </c>
      <c r="AF119" s="5">
        <f>_xlfn.XLOOKUP(Table1[[#This Row],[email]],ท้ายบท_3[Email],ท้ายบท_3[Total points],"ยังไม่ส่ง")</f>
        <v>7</v>
      </c>
      <c r="AG119" s="5">
        <f>_xlfn.XLOOKUP(Table1[[#This Row],[email]],Quiz_3[Email],Quiz_3[Total points],"ยังไม่ส่ง")</f>
        <v>9</v>
      </c>
      <c r="AH119" s="12">
        <v>20</v>
      </c>
      <c r="AI119" s="14">
        <v>9</v>
      </c>
      <c r="AJ119" s="12">
        <f>ROUND((Table1[[#This Row],[mid '[20']]]+Table1[[#This Row],[mid '[10']]])/2,0)</f>
        <v>15</v>
      </c>
      <c r="AK119" s="5" t="str">
        <f>IF(_xlfn.XLOOKUP(Table1[[#This Row],[email]],แบบฝึก_41[Email],แบบฝึก_41[Completion time],0)&lt;&gt;0,"ส่งแล้ว","ยังไม่ส่ง")</f>
        <v>ส่งแล้ว</v>
      </c>
      <c r="AL119" s="5" t="str">
        <f>IF(_xlfn.XLOOKUP(Table1[[#This Row],[email]],ท้ายบท_4[Email],ท้ายบท_4[Total points],"ยังไม่ส่ง")&lt;&gt;0,"ส่งแล้ว","ยังไม่ส่ง")</f>
        <v>ส่งแล้ว</v>
      </c>
      <c r="AM119" s="5">
        <f>_xlfn.XLOOKUP(Table1[[#This Row],[email]],Quiz_4[Email],Quiz_4[Total points],"ยังไม่ส่ง")</f>
        <v>6</v>
      </c>
      <c r="AN119" s="5" t="str">
        <f>IF(_xlfn.XLOOKUP(Table1[[#This Row],[email]],แบบฝึก_51[Email],แบบฝึก_51[Completion time],0)&lt;&gt;0,"ส่งแล้ว","ยังไม่ส่ง")</f>
        <v>ส่งแล้ว</v>
      </c>
      <c r="AO119" s="5" t="str">
        <f>IF(_xlfn.XLOOKUP(Table1[[#This Row],[email]],แบบฝึก_52[Email],แบบฝึก_52[Completion time],0)&lt;&gt;0,"ส่งแล้ว","ยังไม่ส่ง")</f>
        <v>ส่งแล้ว</v>
      </c>
      <c r="AP119" s="5">
        <f>_xlfn.XLOOKUP(Table1[[#This Row],[email]],ท้ายบท_5[Email],ท้ายบท_5[Total points],"ยังไม่ส่ง")</f>
        <v>15</v>
      </c>
      <c r="AQ119" s="5">
        <f>_xlfn.XLOOKUP(Table1[[#This Row],[email]],Quiz_5[Email],Quiz_5[Total points],"ยังไม่ส่ง")</f>
        <v>4</v>
      </c>
      <c r="AR119" s="37"/>
      <c r="AS119" s="4" t="str">
        <f>IF(M119&lt;10,"ยังไม่ซ่อม",IF(Table1[[#This Row],[ซ่อมแล้วกลางภาค]]="ซ่อมแล้ว","ซ่อมแล้ว","ไม่ต้องซ่อม"))</f>
        <v>ไม่ต้องซ่อม</v>
      </c>
      <c r="BN119"/>
      <c r="BO119"/>
      <c r="BP119"/>
      <c r="BQ119"/>
    </row>
    <row r="120" spans="1:69" ht="19.5" x14ac:dyDescent="0.4">
      <c r="A120" s="21">
        <v>119</v>
      </c>
      <c r="B120" s="4">
        <v>4</v>
      </c>
      <c r="C120" s="4">
        <v>17</v>
      </c>
      <c r="D120" s="4" t="s">
        <v>32701</v>
      </c>
      <c r="E120" s="4" t="s">
        <v>32396</v>
      </c>
      <c r="F120" s="4" t="s">
        <v>32702</v>
      </c>
      <c r="G120" s="4" t="s">
        <v>32703</v>
      </c>
      <c r="H120" s="4" t="s">
        <v>2000</v>
      </c>
      <c r="I120" s="24">
        <f>ROUND(COUNTIF(Table1[[#This Row],[กิจกรรม 1.1]:[ท้ายบท 1]],"&lt;&gt;ยังไม่ส่ง")*2+IF(Table1[[#This Row],[Quiz 1]]&lt;&gt;"ยังไม่ส่ง",Table1[[#This Row],[Quiz 1]]*2/10,0),0)</f>
        <v>10</v>
      </c>
      <c r="J120" s="24">
        <f>ROUND(COUNTIF(Table1[[#This Row],[แบบฝึก 2.1]:[ท้ายบท 2]],"&lt;&gt;ยังไม่ส่ง")*8/3+IF(Table1[[#This Row],[Quiz 2]]&lt;&gt;"ยังไม่ส่ง",Table1[[#This Row],[Quiz 2]]*2/10,0),0)</f>
        <v>8</v>
      </c>
      <c r="K120" s="24">
        <f>ROUND(COUNTIF(Table1[[#This Row],[แบบฝึก 3.1]:[ท้ายบท 3]],"&lt;&gt;ยังไม่ส่ง")*3/2+IF(Table1[[#This Row],[Quiz 3]]&lt;&gt;"ยังไม่ส่ง",Table1[[#This Row],[Quiz 3]]*2/10,0),0)</f>
        <v>2</v>
      </c>
      <c r="L120" s="12">
        <f>Table1[[#This Row],[บท 1 '[10']]]+Table1[[#This Row],[บท 2 '[10']]]+Table1[[#This Row],[บท 3 '[5']]]</f>
        <v>20</v>
      </c>
      <c r="M120" s="12">
        <f>IF(Table1[[#This Row],[ซ่อมแล้วกลางภาค]]="ซ่อมแล้ว",10,Table1[[#This Row],[MID '[20']2]])</f>
        <v>13</v>
      </c>
      <c r="N120" s="12">
        <f>ROUND(COUNTIF(Table1[[#This Row],[แบบฝึก 4.1]:[ท้ายบท 4]],"&lt;&gt;ยังไม่ส่ง")*8/2+IF(Table1[[#This Row],[Quiz 4]]&lt;&gt;"ยังไม่ส่ง",Table1[[#This Row],[Quiz 4]]*2/10,0),0)</f>
        <v>4</v>
      </c>
      <c r="O120" s="12"/>
      <c r="P120" s="13">
        <f>ROUND(COUNTIF(Table1[[#This Row],[แบบฝึก 5.1]:[ท้ายบท 5]],"&lt;&gt;ยังไม่ส่ง")*8/3+IF(Table1[[#This Row],[Quiz 5]]&lt;&gt;"ยังไม่ส่ง",Table1[[#This Row],[Quiz 5]]*2/10,0),0)</f>
        <v>0</v>
      </c>
      <c r="Q120" s="12">
        <f>Table1[[#This Row],[บท 4 '[10']]]+Table1[[#This Row],[นำเสนอ '[5']]]+Table1[[#This Row],[บท 5 '[10']]]</f>
        <v>4</v>
      </c>
      <c r="R120" s="12">
        <f>Table1[[#This Row],[ก่อนกลางภาค '[25']]]+Table1[[#This Row],[กลางภาค '[20']]]+Table1[[#This Row],[หลังกลางภาค '[25']]]</f>
        <v>37</v>
      </c>
      <c r="S120" s="12"/>
      <c r="T120" s="12">
        <f>Table1[[#This Row],[ปลายภาค '[30']]]+Table1[[#This Row],[ก่อนปลายภาค '[70']]]</f>
        <v>37</v>
      </c>
      <c r="U120" s="11">
        <f t="shared" si="1"/>
        <v>0</v>
      </c>
      <c r="V120" s="5" t="str">
        <f>IF(_xlfn.XLOOKUP(Table1[[#This Row],[email]],กิจกรรม_11[Email],กิจกรรม_11[Completion time],0)&lt;&gt;0,"ส่งแล้ว","ยังไม่ส่ง")</f>
        <v>ส่งแล้ว</v>
      </c>
      <c r="W120" s="5" t="str">
        <f>IF(_xlfn.XLOOKUP(Table1[[#This Row],[email]],แบบฝึก_11[Email],แบบฝึก_11[Completion time],0)&lt;&gt;0,"ส่งแล้ว","ยังไม่ส่ง")</f>
        <v>ส่งแล้ว</v>
      </c>
      <c r="X120" s="5" t="str">
        <f>IF(_xlfn.XLOOKUP(Table1[[#This Row],[email]],แบบฝึก_12[Email],แบบฝึก_12[Completion time],0)&lt;&gt;0,"ส่งแล้ว","ยังไม่ส่ง")</f>
        <v>ส่งแล้ว</v>
      </c>
      <c r="Y120" s="5">
        <f>_xlfn.XLOOKUP(Table1[[#This Row],[email]],ท้ายบท_1[Email],ท้ายบท_1[Total points],"ยังไม่ส่ง")</f>
        <v>15</v>
      </c>
      <c r="Z120" s="4">
        <f>_xlfn.XLOOKUP(Table1[[#This Row],[email]],Quiz_1[Email],Quiz_1[Total points],"ยังไม่ส่ง")</f>
        <v>10</v>
      </c>
      <c r="AA120" s="5" t="str">
        <f>IF(_xlfn.XLOOKUP(Table1[[#This Row],[email]],แบบฝึก_21[Email],แบบฝึก_21[Completion time],0)&lt;&gt;0,"ส่งแล้ว","ยังไม่ส่ง")</f>
        <v>ส่งแล้ว</v>
      </c>
      <c r="AB120" s="5" t="str">
        <f>IF(_xlfn.XLOOKUP(Table1[[#This Row],[email]],แบบฝึก_22[Email],แบบฝึก_22[Completion time],0)&lt;&gt;0,"ส่งแล้ว","ยังไม่ส่ง")</f>
        <v>ส่งแล้ว</v>
      </c>
      <c r="AC120" s="5">
        <f>_xlfn.XLOOKUP(Table1[[#This Row],[email]],ท้ายบท_2[Email],ท้ายบท_2[Total points],"ยังไม่ส่ง")</f>
        <v>9</v>
      </c>
      <c r="AD120" s="5" t="str">
        <f>_xlfn.XLOOKUP(Table1[[#This Row],[email]],Quiz_2[Email],Quiz_2[Total points],"ยังไม่ส่ง")</f>
        <v>ยังไม่ส่ง</v>
      </c>
      <c r="AE120" s="5" t="str">
        <f>IF(_xlfn.XLOOKUP(Table1[[#This Row],[email]],แบบฝึก_31[Email],แบบฝึก_31[Completion time],0)&lt;&gt;0,"ส่งแล้ว","ยังไม่ส่ง")</f>
        <v>ยังไม่ส่ง</v>
      </c>
      <c r="AF120" s="5" t="str">
        <f>_xlfn.XLOOKUP(Table1[[#This Row],[email]],ท้ายบท_3[Email],ท้ายบท_3[Total points],"ยังไม่ส่ง")</f>
        <v>ยังไม่ส่ง</v>
      </c>
      <c r="AG120" s="5">
        <f>_xlfn.XLOOKUP(Table1[[#This Row],[email]],Quiz_3[Email],Quiz_3[Total points],"ยังไม่ส่ง")</f>
        <v>9</v>
      </c>
      <c r="AH120" s="12">
        <v>16</v>
      </c>
      <c r="AI120" s="14">
        <v>9</v>
      </c>
      <c r="AJ120" s="12">
        <f>ROUND((Table1[[#This Row],[mid '[20']]]+Table1[[#This Row],[mid '[10']]])/2,0)</f>
        <v>13</v>
      </c>
      <c r="AK120" s="5" t="str">
        <f>IF(_xlfn.XLOOKUP(Table1[[#This Row],[email]],แบบฝึก_41[Email],แบบฝึก_41[Completion time],0)&lt;&gt;0,"ส่งแล้ว","ยังไม่ส่ง")</f>
        <v>ยังไม่ส่ง</v>
      </c>
      <c r="AL120" s="5" t="str">
        <f>IF(_xlfn.XLOOKUP(Table1[[#This Row],[email]],ท้ายบท_4[Email],ท้ายบท_4[Total points],"ยังไม่ส่ง")&lt;&gt;0,"ส่งแล้ว","ยังไม่ส่ง")</f>
        <v>ส่งแล้ว</v>
      </c>
      <c r="AM120" s="5" t="str">
        <f>_xlfn.XLOOKUP(Table1[[#This Row],[email]],Quiz_4[Email],Quiz_4[Total points],"ยังไม่ส่ง")</f>
        <v>ยังไม่ส่ง</v>
      </c>
      <c r="AN120" s="5" t="str">
        <f>IF(_xlfn.XLOOKUP(Table1[[#This Row],[email]],แบบฝึก_51[Email],แบบฝึก_51[Completion time],0)&lt;&gt;0,"ส่งแล้ว","ยังไม่ส่ง")</f>
        <v>ยังไม่ส่ง</v>
      </c>
      <c r="AO120" s="5" t="str">
        <f>IF(_xlfn.XLOOKUP(Table1[[#This Row],[email]],แบบฝึก_52[Email],แบบฝึก_52[Completion time],0)&lt;&gt;0,"ส่งแล้ว","ยังไม่ส่ง")</f>
        <v>ยังไม่ส่ง</v>
      </c>
      <c r="AP120" s="5" t="str">
        <f>_xlfn.XLOOKUP(Table1[[#This Row],[email]],ท้ายบท_5[Email],ท้ายบท_5[Total points],"ยังไม่ส่ง")</f>
        <v>ยังไม่ส่ง</v>
      </c>
      <c r="AQ120" s="5" t="str">
        <f>_xlfn.XLOOKUP(Table1[[#This Row],[email]],Quiz_5[Email],Quiz_5[Total points],"ยังไม่ส่ง")</f>
        <v>ยังไม่ส่ง</v>
      </c>
      <c r="AR120" s="37"/>
      <c r="AS120" s="4" t="str">
        <f>IF(M120&lt;10,"ยังไม่ซ่อม",IF(Table1[[#This Row],[ซ่อมแล้วกลางภาค]]="ซ่อมแล้ว","ซ่อมแล้ว","ไม่ต้องซ่อม"))</f>
        <v>ไม่ต้องซ่อม</v>
      </c>
      <c r="BN120"/>
      <c r="BO120"/>
      <c r="BP120"/>
      <c r="BQ120"/>
    </row>
    <row r="121" spans="1:69" ht="19.5" x14ac:dyDescent="0.4">
      <c r="A121" s="21">
        <v>120</v>
      </c>
      <c r="B121" s="4">
        <v>4</v>
      </c>
      <c r="C121" s="4">
        <v>18</v>
      </c>
      <c r="D121" s="4" t="s">
        <v>32704</v>
      </c>
      <c r="E121" s="4" t="s">
        <v>32396</v>
      </c>
      <c r="F121" s="4" t="s">
        <v>32705</v>
      </c>
      <c r="G121" s="4" t="s">
        <v>32706</v>
      </c>
      <c r="H121" s="4" t="s">
        <v>2175</v>
      </c>
      <c r="I121" s="24">
        <f>ROUND(COUNTIF(Table1[[#This Row],[กิจกรรม 1.1]:[ท้ายบท 1]],"&lt;&gt;ยังไม่ส่ง")*2+IF(Table1[[#This Row],[Quiz 1]]&lt;&gt;"ยังไม่ส่ง",Table1[[#This Row],[Quiz 1]]*2/10,0),0)</f>
        <v>10</v>
      </c>
      <c r="J121" s="24">
        <f>ROUND(COUNTIF(Table1[[#This Row],[แบบฝึก 2.1]:[ท้ายบท 2]],"&lt;&gt;ยังไม่ส่ง")*8/3+IF(Table1[[#This Row],[Quiz 2]]&lt;&gt;"ยังไม่ส่ง",Table1[[#This Row],[Quiz 2]]*2/10,0),0)</f>
        <v>8</v>
      </c>
      <c r="K121" s="24">
        <f>ROUND(COUNTIF(Table1[[#This Row],[แบบฝึก 3.1]:[ท้ายบท 3]],"&lt;&gt;ยังไม่ส่ง")*3/2+IF(Table1[[#This Row],[Quiz 3]]&lt;&gt;"ยังไม่ส่ง",Table1[[#This Row],[Quiz 3]]*2/10,0),0)</f>
        <v>2</v>
      </c>
      <c r="L121" s="12">
        <f>Table1[[#This Row],[บท 1 '[10']]]+Table1[[#This Row],[บท 2 '[10']]]+Table1[[#This Row],[บท 3 '[5']]]</f>
        <v>20</v>
      </c>
      <c r="M121" s="12">
        <f>IF(Table1[[#This Row],[ซ่อมแล้วกลางภาค]]="ซ่อมแล้ว",10,Table1[[#This Row],[MID '[20']2]])</f>
        <v>15</v>
      </c>
      <c r="N121" s="12">
        <f>ROUND(COUNTIF(Table1[[#This Row],[แบบฝึก 4.1]:[ท้ายบท 4]],"&lt;&gt;ยังไม่ส่ง")*8/2+IF(Table1[[#This Row],[Quiz 4]]&lt;&gt;"ยังไม่ส่ง",Table1[[#This Row],[Quiz 4]]*2/10,0),0)</f>
        <v>4</v>
      </c>
      <c r="O121" s="12"/>
      <c r="P121" s="13">
        <f>ROUND(COUNTIF(Table1[[#This Row],[แบบฝึก 5.1]:[ท้ายบท 5]],"&lt;&gt;ยังไม่ส่ง")*8/3+IF(Table1[[#This Row],[Quiz 5]]&lt;&gt;"ยังไม่ส่ง",Table1[[#This Row],[Quiz 5]]*2/10,0),0)</f>
        <v>0</v>
      </c>
      <c r="Q121" s="12">
        <f>Table1[[#This Row],[บท 4 '[10']]]+Table1[[#This Row],[นำเสนอ '[5']]]+Table1[[#This Row],[บท 5 '[10']]]</f>
        <v>4</v>
      </c>
      <c r="R121" s="12">
        <f>Table1[[#This Row],[ก่อนกลางภาค '[25']]]+Table1[[#This Row],[กลางภาค '[20']]]+Table1[[#This Row],[หลังกลางภาค '[25']]]</f>
        <v>39</v>
      </c>
      <c r="S121" s="12"/>
      <c r="T121" s="12">
        <f>Table1[[#This Row],[ปลายภาค '[30']]]+Table1[[#This Row],[ก่อนปลายภาค '[70']]]</f>
        <v>39</v>
      </c>
      <c r="U121" s="11">
        <f t="shared" si="1"/>
        <v>0</v>
      </c>
      <c r="V121" s="5" t="str">
        <f>IF(_xlfn.XLOOKUP(Table1[[#This Row],[email]],กิจกรรม_11[Email],กิจกรรม_11[Completion time],0)&lt;&gt;0,"ส่งแล้ว","ยังไม่ส่ง")</f>
        <v>ส่งแล้ว</v>
      </c>
      <c r="W121" s="5" t="str">
        <f>IF(_xlfn.XLOOKUP(Table1[[#This Row],[email]],แบบฝึก_11[Email],แบบฝึก_11[Completion time],0)&lt;&gt;0,"ส่งแล้ว","ยังไม่ส่ง")</f>
        <v>ส่งแล้ว</v>
      </c>
      <c r="X121" s="5" t="str">
        <f>IF(_xlfn.XLOOKUP(Table1[[#This Row],[email]],แบบฝึก_12[Email],แบบฝึก_12[Completion time],0)&lt;&gt;0,"ส่งแล้ว","ยังไม่ส่ง")</f>
        <v>ส่งแล้ว</v>
      </c>
      <c r="Y121" s="5">
        <f>_xlfn.XLOOKUP(Table1[[#This Row],[email]],ท้ายบท_1[Email],ท้ายบท_1[Total points],"ยังไม่ส่ง")</f>
        <v>20</v>
      </c>
      <c r="Z121" s="4">
        <f>_xlfn.XLOOKUP(Table1[[#This Row],[email]],Quiz_1[Email],Quiz_1[Total points],"ยังไม่ส่ง")</f>
        <v>10</v>
      </c>
      <c r="AA121" s="5" t="str">
        <f>IF(_xlfn.XLOOKUP(Table1[[#This Row],[email]],แบบฝึก_21[Email],แบบฝึก_21[Completion time],0)&lt;&gt;0,"ส่งแล้ว","ยังไม่ส่ง")</f>
        <v>ส่งแล้ว</v>
      </c>
      <c r="AB121" s="5" t="str">
        <f>IF(_xlfn.XLOOKUP(Table1[[#This Row],[email]],แบบฝึก_22[Email],แบบฝึก_22[Completion time],0)&lt;&gt;0,"ส่งแล้ว","ยังไม่ส่ง")</f>
        <v>ส่งแล้ว</v>
      </c>
      <c r="AC121" s="5">
        <f>_xlfn.XLOOKUP(Table1[[#This Row],[email]],ท้ายบท_2[Email],ท้ายบท_2[Total points],"ยังไม่ส่ง")</f>
        <v>13</v>
      </c>
      <c r="AD121" s="5" t="str">
        <f>_xlfn.XLOOKUP(Table1[[#This Row],[email]],Quiz_2[Email],Quiz_2[Total points],"ยังไม่ส่ง")</f>
        <v>ยังไม่ส่ง</v>
      </c>
      <c r="AE121" s="5" t="str">
        <f>IF(_xlfn.XLOOKUP(Table1[[#This Row],[email]],แบบฝึก_31[Email],แบบฝึก_31[Completion time],0)&lt;&gt;0,"ส่งแล้ว","ยังไม่ส่ง")</f>
        <v>ยังไม่ส่ง</v>
      </c>
      <c r="AF121" s="5" t="str">
        <f>_xlfn.XLOOKUP(Table1[[#This Row],[email]],ท้ายบท_3[Email],ท้ายบท_3[Total points],"ยังไม่ส่ง")</f>
        <v>ยังไม่ส่ง</v>
      </c>
      <c r="AG121" s="5">
        <f>_xlfn.XLOOKUP(Table1[[#This Row],[email]],Quiz_3[Email],Quiz_3[Total points],"ยังไม่ส่ง")</f>
        <v>9</v>
      </c>
      <c r="AH121" s="12">
        <v>25</v>
      </c>
      <c r="AI121" s="14">
        <v>5</v>
      </c>
      <c r="AJ121" s="12">
        <f>ROUND((Table1[[#This Row],[mid '[20']]]+Table1[[#This Row],[mid '[10']]])/2,0)</f>
        <v>15</v>
      </c>
      <c r="AK121" s="5" t="str">
        <f>IF(_xlfn.XLOOKUP(Table1[[#This Row],[email]],แบบฝึก_41[Email],แบบฝึก_41[Completion time],0)&lt;&gt;0,"ส่งแล้ว","ยังไม่ส่ง")</f>
        <v>ยังไม่ส่ง</v>
      </c>
      <c r="AL121" s="5" t="str">
        <f>IF(_xlfn.XLOOKUP(Table1[[#This Row],[email]],ท้ายบท_4[Email],ท้ายบท_4[Total points],"ยังไม่ส่ง")&lt;&gt;0,"ส่งแล้ว","ยังไม่ส่ง")</f>
        <v>ส่งแล้ว</v>
      </c>
      <c r="AM121" s="5" t="str">
        <f>_xlfn.XLOOKUP(Table1[[#This Row],[email]],Quiz_4[Email],Quiz_4[Total points],"ยังไม่ส่ง")</f>
        <v>ยังไม่ส่ง</v>
      </c>
      <c r="AN121" s="5" t="str">
        <f>IF(_xlfn.XLOOKUP(Table1[[#This Row],[email]],แบบฝึก_51[Email],แบบฝึก_51[Completion time],0)&lt;&gt;0,"ส่งแล้ว","ยังไม่ส่ง")</f>
        <v>ยังไม่ส่ง</v>
      </c>
      <c r="AO121" s="5" t="str">
        <f>IF(_xlfn.XLOOKUP(Table1[[#This Row],[email]],แบบฝึก_52[Email],แบบฝึก_52[Completion time],0)&lt;&gt;0,"ส่งแล้ว","ยังไม่ส่ง")</f>
        <v>ยังไม่ส่ง</v>
      </c>
      <c r="AP121" s="5" t="str">
        <f>_xlfn.XLOOKUP(Table1[[#This Row],[email]],ท้ายบท_5[Email],ท้ายบท_5[Total points],"ยังไม่ส่ง")</f>
        <v>ยังไม่ส่ง</v>
      </c>
      <c r="AQ121" s="5" t="str">
        <f>_xlfn.XLOOKUP(Table1[[#This Row],[email]],Quiz_5[Email],Quiz_5[Total points],"ยังไม่ส่ง")</f>
        <v>ยังไม่ส่ง</v>
      </c>
      <c r="AR121" s="37"/>
      <c r="AS121" s="4" t="str">
        <f>IF(M121&lt;10,"ยังไม่ซ่อม",IF(Table1[[#This Row],[ซ่อมแล้วกลางภาค]]="ซ่อมแล้ว","ซ่อมแล้ว","ไม่ต้องซ่อม"))</f>
        <v>ไม่ต้องซ่อม</v>
      </c>
      <c r="BN121"/>
      <c r="BO121"/>
      <c r="BP121"/>
      <c r="BQ121"/>
    </row>
    <row r="122" spans="1:69" ht="19.5" x14ac:dyDescent="0.4">
      <c r="A122" s="21">
        <v>121</v>
      </c>
      <c r="B122" s="4">
        <v>4</v>
      </c>
      <c r="C122" s="4">
        <v>19</v>
      </c>
      <c r="D122" s="4" t="s">
        <v>32707</v>
      </c>
      <c r="E122" s="4" t="s">
        <v>32396</v>
      </c>
      <c r="F122" s="4" t="s">
        <v>32708</v>
      </c>
      <c r="G122" s="4" t="s">
        <v>32709</v>
      </c>
      <c r="H122" s="4" t="s">
        <v>2079</v>
      </c>
      <c r="I122" s="24">
        <f>ROUND(COUNTIF(Table1[[#This Row],[กิจกรรม 1.1]:[ท้ายบท 1]],"&lt;&gt;ยังไม่ส่ง")*2+IF(Table1[[#This Row],[Quiz 1]]&lt;&gt;"ยังไม่ส่ง",Table1[[#This Row],[Quiz 1]]*2/10,0),0)</f>
        <v>7</v>
      </c>
      <c r="J122" s="24">
        <f>ROUND(COUNTIF(Table1[[#This Row],[แบบฝึก 2.1]:[ท้ายบท 2]],"&lt;&gt;ยังไม่ส่ง")*8/3+IF(Table1[[#This Row],[Quiz 2]]&lt;&gt;"ยังไม่ส่ง",Table1[[#This Row],[Quiz 2]]*2/10,0),0)</f>
        <v>0</v>
      </c>
      <c r="K122" s="24">
        <f>ROUND(COUNTIF(Table1[[#This Row],[แบบฝึก 3.1]:[ท้ายบท 3]],"&lt;&gt;ยังไม่ส่ง")*3/2+IF(Table1[[#This Row],[Quiz 3]]&lt;&gt;"ยังไม่ส่ง",Table1[[#This Row],[Quiz 3]]*2/10,0),0)</f>
        <v>1</v>
      </c>
      <c r="L122" s="12">
        <f>Table1[[#This Row],[บท 1 '[10']]]+Table1[[#This Row],[บท 2 '[10']]]+Table1[[#This Row],[บท 3 '[5']]]</f>
        <v>8</v>
      </c>
      <c r="M122" s="12">
        <f>IF(Table1[[#This Row],[ซ่อมแล้วกลางภาค]]="ซ่อมแล้ว",10,Table1[[#This Row],[MID '[20']2]])</f>
        <v>10</v>
      </c>
      <c r="N122" s="12">
        <f>ROUND(COUNTIF(Table1[[#This Row],[แบบฝึก 4.1]:[ท้ายบท 4]],"&lt;&gt;ยังไม่ส่ง")*8/2+IF(Table1[[#This Row],[Quiz 4]]&lt;&gt;"ยังไม่ส่ง",Table1[[#This Row],[Quiz 4]]*2/10,0),0)</f>
        <v>4</v>
      </c>
      <c r="O122" s="12"/>
      <c r="P122" s="13">
        <f>ROUND(COUNTIF(Table1[[#This Row],[แบบฝึก 5.1]:[ท้ายบท 5]],"&lt;&gt;ยังไม่ส่ง")*8/3+IF(Table1[[#This Row],[Quiz 5]]&lt;&gt;"ยังไม่ส่ง",Table1[[#This Row],[Quiz 5]]*2/10,0),0)</f>
        <v>0</v>
      </c>
      <c r="Q122" s="12">
        <f>Table1[[#This Row],[บท 4 '[10']]]+Table1[[#This Row],[นำเสนอ '[5']]]+Table1[[#This Row],[บท 5 '[10']]]</f>
        <v>4</v>
      </c>
      <c r="R122" s="12">
        <f>Table1[[#This Row],[ก่อนกลางภาค '[25']]]+Table1[[#This Row],[กลางภาค '[20']]]+Table1[[#This Row],[หลังกลางภาค '[25']]]</f>
        <v>22</v>
      </c>
      <c r="S122" s="12"/>
      <c r="T122" s="12">
        <f>Table1[[#This Row],[ปลายภาค '[30']]]+Table1[[#This Row],[ก่อนปลายภาค '[70']]]</f>
        <v>22</v>
      </c>
      <c r="U122" s="11">
        <f t="shared" si="1"/>
        <v>0</v>
      </c>
      <c r="V122" s="5" t="str">
        <f>IF(_xlfn.XLOOKUP(Table1[[#This Row],[email]],กิจกรรม_11[Email],กิจกรรม_11[Completion time],0)&lt;&gt;0,"ส่งแล้ว","ยังไม่ส่ง")</f>
        <v>ส่งแล้ว</v>
      </c>
      <c r="W122" s="5" t="str">
        <f>IF(_xlfn.XLOOKUP(Table1[[#This Row],[email]],แบบฝึก_11[Email],แบบฝึก_11[Completion time],0)&lt;&gt;0,"ส่งแล้ว","ยังไม่ส่ง")</f>
        <v>ส่งแล้ว</v>
      </c>
      <c r="X122" s="5" t="str">
        <f>IF(_xlfn.XLOOKUP(Table1[[#This Row],[email]],แบบฝึก_12[Email],แบบฝึก_12[Completion time],0)&lt;&gt;0,"ส่งแล้ว","ยังไม่ส่ง")</f>
        <v>ยังไม่ส่ง</v>
      </c>
      <c r="Y122" s="5">
        <f>_xlfn.XLOOKUP(Table1[[#This Row],[email]],ท้ายบท_1[Email],ท้ายบท_1[Total points],"ยังไม่ส่ง")</f>
        <v>21</v>
      </c>
      <c r="Z122" s="4">
        <f>_xlfn.XLOOKUP(Table1[[#This Row],[email]],Quiz_1[Email],Quiz_1[Total points],"ยังไม่ส่ง")</f>
        <v>7</v>
      </c>
      <c r="AA122" s="5" t="str">
        <f>IF(_xlfn.XLOOKUP(Table1[[#This Row],[email]],แบบฝึก_21[Email],แบบฝึก_21[Completion time],0)&lt;&gt;0,"ส่งแล้ว","ยังไม่ส่ง")</f>
        <v>ยังไม่ส่ง</v>
      </c>
      <c r="AB122" s="5" t="str">
        <f>IF(_xlfn.XLOOKUP(Table1[[#This Row],[email]],แบบฝึก_22[Email],แบบฝึก_22[Completion time],0)&lt;&gt;0,"ส่งแล้ว","ยังไม่ส่ง")</f>
        <v>ยังไม่ส่ง</v>
      </c>
      <c r="AC122" s="5" t="str">
        <f>_xlfn.XLOOKUP(Table1[[#This Row],[email]],ท้ายบท_2[Email],ท้ายบท_2[Total points],"ยังไม่ส่ง")</f>
        <v>ยังไม่ส่ง</v>
      </c>
      <c r="AD122" s="5" t="str">
        <f>_xlfn.XLOOKUP(Table1[[#This Row],[email]],Quiz_2[Email],Quiz_2[Total points],"ยังไม่ส่ง")</f>
        <v>ยังไม่ส่ง</v>
      </c>
      <c r="AE122" s="5" t="str">
        <f>IF(_xlfn.XLOOKUP(Table1[[#This Row],[email]],แบบฝึก_31[Email],แบบฝึก_31[Completion time],0)&lt;&gt;0,"ส่งแล้ว","ยังไม่ส่ง")</f>
        <v>ยังไม่ส่ง</v>
      </c>
      <c r="AF122" s="5" t="str">
        <f>_xlfn.XLOOKUP(Table1[[#This Row],[email]],ท้ายบท_3[Email],ท้ายบท_3[Total points],"ยังไม่ส่ง")</f>
        <v>ยังไม่ส่ง</v>
      </c>
      <c r="AG122" s="5">
        <f>_xlfn.XLOOKUP(Table1[[#This Row],[email]],Quiz_3[Email],Quiz_3[Total points],"ยังไม่ส่ง")</f>
        <v>5</v>
      </c>
      <c r="AH122" s="12">
        <v>15</v>
      </c>
      <c r="AI122" s="14">
        <v>5</v>
      </c>
      <c r="AJ122" s="12">
        <f>ROUND((Table1[[#This Row],[mid '[20']]]+Table1[[#This Row],[mid '[10']]])/2,0)</f>
        <v>10</v>
      </c>
      <c r="AK122" s="5" t="str">
        <f>IF(_xlfn.XLOOKUP(Table1[[#This Row],[email]],แบบฝึก_41[Email],แบบฝึก_41[Completion time],0)&lt;&gt;0,"ส่งแล้ว","ยังไม่ส่ง")</f>
        <v>ยังไม่ส่ง</v>
      </c>
      <c r="AL122" s="5" t="str">
        <f>IF(_xlfn.XLOOKUP(Table1[[#This Row],[email]],ท้ายบท_4[Email],ท้ายบท_4[Total points],"ยังไม่ส่ง")&lt;&gt;0,"ส่งแล้ว","ยังไม่ส่ง")</f>
        <v>ส่งแล้ว</v>
      </c>
      <c r="AM122" s="5" t="str">
        <f>_xlfn.XLOOKUP(Table1[[#This Row],[email]],Quiz_4[Email],Quiz_4[Total points],"ยังไม่ส่ง")</f>
        <v>ยังไม่ส่ง</v>
      </c>
      <c r="AN122" s="5" t="str">
        <f>IF(_xlfn.XLOOKUP(Table1[[#This Row],[email]],แบบฝึก_51[Email],แบบฝึก_51[Completion time],0)&lt;&gt;0,"ส่งแล้ว","ยังไม่ส่ง")</f>
        <v>ยังไม่ส่ง</v>
      </c>
      <c r="AO122" s="5" t="str">
        <f>IF(_xlfn.XLOOKUP(Table1[[#This Row],[email]],แบบฝึก_52[Email],แบบฝึก_52[Completion time],0)&lt;&gt;0,"ส่งแล้ว","ยังไม่ส่ง")</f>
        <v>ยังไม่ส่ง</v>
      </c>
      <c r="AP122" s="5" t="str">
        <f>_xlfn.XLOOKUP(Table1[[#This Row],[email]],ท้ายบท_5[Email],ท้ายบท_5[Total points],"ยังไม่ส่ง")</f>
        <v>ยังไม่ส่ง</v>
      </c>
      <c r="AQ122" s="5" t="str">
        <f>_xlfn.XLOOKUP(Table1[[#This Row],[email]],Quiz_5[Email],Quiz_5[Total points],"ยังไม่ส่ง")</f>
        <v>ยังไม่ส่ง</v>
      </c>
      <c r="AR122" s="37"/>
      <c r="AS122" s="4" t="str">
        <f>IF(M122&lt;10,"ยังไม่ซ่อม",IF(Table1[[#This Row],[ซ่อมแล้วกลางภาค]]="ซ่อมแล้ว","ซ่อมแล้ว","ไม่ต้องซ่อม"))</f>
        <v>ไม่ต้องซ่อม</v>
      </c>
      <c r="BN122"/>
      <c r="BO122"/>
      <c r="BP122"/>
      <c r="BQ122"/>
    </row>
    <row r="123" spans="1:69" ht="19.5" x14ac:dyDescent="0.4">
      <c r="A123" s="21">
        <v>122</v>
      </c>
      <c r="B123" s="4">
        <v>4</v>
      </c>
      <c r="C123" s="4">
        <v>20</v>
      </c>
      <c r="D123" s="4" t="s">
        <v>32710</v>
      </c>
      <c r="E123" s="4" t="s">
        <v>32396</v>
      </c>
      <c r="F123" s="4" t="s">
        <v>32705</v>
      </c>
      <c r="G123" s="4" t="s">
        <v>32711</v>
      </c>
      <c r="H123" s="4" t="s">
        <v>2013</v>
      </c>
      <c r="I123" s="24">
        <f>ROUND(COUNTIF(Table1[[#This Row],[กิจกรรม 1.1]:[ท้ายบท 1]],"&lt;&gt;ยังไม่ส่ง")*2+IF(Table1[[#This Row],[Quiz 1]]&lt;&gt;"ยังไม่ส่ง",Table1[[#This Row],[Quiz 1]]*2/10,0),0)</f>
        <v>10</v>
      </c>
      <c r="J123" s="24">
        <f>ROUND(COUNTIF(Table1[[#This Row],[แบบฝึก 2.1]:[ท้ายบท 2]],"&lt;&gt;ยังไม่ส่ง")*8/3+IF(Table1[[#This Row],[Quiz 2]]&lt;&gt;"ยังไม่ส่ง",Table1[[#This Row],[Quiz 2]]*2/10,0),0)</f>
        <v>10</v>
      </c>
      <c r="K123" s="24">
        <f>ROUND(COUNTIF(Table1[[#This Row],[แบบฝึก 3.1]:[ท้ายบท 3]],"&lt;&gt;ยังไม่ส่ง")*3/2+IF(Table1[[#This Row],[Quiz 3]]&lt;&gt;"ยังไม่ส่ง",Table1[[#This Row],[Quiz 3]]*2/10,0),0)</f>
        <v>4</v>
      </c>
      <c r="L123" s="12">
        <f>Table1[[#This Row],[บท 1 '[10']]]+Table1[[#This Row],[บท 2 '[10']]]+Table1[[#This Row],[บท 3 '[5']]]</f>
        <v>24</v>
      </c>
      <c r="M123" s="12">
        <f>IF(Table1[[#This Row],[ซ่อมแล้วกลางภาค]]="ซ่อมแล้ว",10,Table1[[#This Row],[MID '[20']2]])</f>
        <v>14</v>
      </c>
      <c r="N123" s="12">
        <f>ROUND(COUNTIF(Table1[[#This Row],[แบบฝึก 4.1]:[ท้ายบท 4]],"&lt;&gt;ยังไม่ส่ง")*8/2+IF(Table1[[#This Row],[Quiz 4]]&lt;&gt;"ยังไม่ส่ง",Table1[[#This Row],[Quiz 4]]*2/10,0),0)</f>
        <v>9</v>
      </c>
      <c r="O123" s="12"/>
      <c r="P123" s="13">
        <f>ROUND(COUNTIF(Table1[[#This Row],[แบบฝึก 5.1]:[ท้ายบท 5]],"&lt;&gt;ยังไม่ส่ง")*8/3+IF(Table1[[#This Row],[Quiz 5]]&lt;&gt;"ยังไม่ส่ง",Table1[[#This Row],[Quiz 5]]*2/10,0),0)</f>
        <v>8</v>
      </c>
      <c r="Q123" s="12">
        <f>Table1[[#This Row],[บท 4 '[10']]]+Table1[[#This Row],[นำเสนอ '[5']]]+Table1[[#This Row],[บท 5 '[10']]]</f>
        <v>17</v>
      </c>
      <c r="R123" s="12">
        <f>Table1[[#This Row],[ก่อนกลางภาค '[25']]]+Table1[[#This Row],[กลางภาค '[20']]]+Table1[[#This Row],[หลังกลางภาค '[25']]]</f>
        <v>55</v>
      </c>
      <c r="S123" s="12"/>
      <c r="T123" s="12">
        <f>Table1[[#This Row],[ปลายภาค '[30']]]+Table1[[#This Row],[ก่อนปลายภาค '[70']]]</f>
        <v>55</v>
      </c>
      <c r="U123" s="11">
        <f t="shared" si="1"/>
        <v>1.5</v>
      </c>
      <c r="V123" s="5" t="str">
        <f>IF(_xlfn.XLOOKUP(Table1[[#This Row],[email]],กิจกรรม_11[Email],กิจกรรม_11[Completion time],0)&lt;&gt;0,"ส่งแล้ว","ยังไม่ส่ง")</f>
        <v>ส่งแล้ว</v>
      </c>
      <c r="W123" s="5" t="str">
        <f>IF(_xlfn.XLOOKUP(Table1[[#This Row],[email]],แบบฝึก_11[Email],แบบฝึก_11[Completion time],0)&lt;&gt;0,"ส่งแล้ว","ยังไม่ส่ง")</f>
        <v>ส่งแล้ว</v>
      </c>
      <c r="X123" s="5" t="str">
        <f>IF(_xlfn.XLOOKUP(Table1[[#This Row],[email]],แบบฝึก_12[Email],แบบฝึก_12[Completion time],0)&lt;&gt;0,"ส่งแล้ว","ยังไม่ส่ง")</f>
        <v>ส่งแล้ว</v>
      </c>
      <c r="Y123" s="5">
        <f>_xlfn.XLOOKUP(Table1[[#This Row],[email]],ท้ายบท_1[Email],ท้ายบท_1[Total points],"ยังไม่ส่ง")</f>
        <v>22</v>
      </c>
      <c r="Z123" s="4">
        <f>_xlfn.XLOOKUP(Table1[[#This Row],[email]],Quiz_1[Email],Quiz_1[Total points],"ยังไม่ส่ง")</f>
        <v>9</v>
      </c>
      <c r="AA123" s="5" t="str">
        <f>IF(_xlfn.XLOOKUP(Table1[[#This Row],[email]],แบบฝึก_21[Email],แบบฝึก_21[Completion time],0)&lt;&gt;0,"ส่งแล้ว","ยังไม่ส่ง")</f>
        <v>ส่งแล้ว</v>
      </c>
      <c r="AB123" s="5" t="str">
        <f>IF(_xlfn.XLOOKUP(Table1[[#This Row],[email]],แบบฝึก_22[Email],แบบฝึก_22[Completion time],0)&lt;&gt;0,"ส่งแล้ว","ยังไม่ส่ง")</f>
        <v>ส่งแล้ว</v>
      </c>
      <c r="AC123" s="5">
        <f>_xlfn.XLOOKUP(Table1[[#This Row],[email]],ท้ายบท_2[Email],ท้ายบท_2[Total points],"ยังไม่ส่ง")</f>
        <v>8</v>
      </c>
      <c r="AD123" s="5">
        <f>_xlfn.XLOOKUP(Table1[[#This Row],[email]],Quiz_2[Email],Quiz_2[Total points],"ยังไม่ส่ง")</f>
        <v>9</v>
      </c>
      <c r="AE123" s="5" t="str">
        <f>IF(_xlfn.XLOOKUP(Table1[[#This Row],[email]],แบบฝึก_31[Email],แบบฝึก_31[Completion time],0)&lt;&gt;0,"ส่งแล้ว","ยังไม่ส่ง")</f>
        <v>ส่งแล้ว</v>
      </c>
      <c r="AF123" s="5">
        <f>_xlfn.XLOOKUP(Table1[[#This Row],[email]],ท้ายบท_3[Email],ท้ายบท_3[Total points],"ยังไม่ส่ง")</f>
        <v>10</v>
      </c>
      <c r="AG123" s="5">
        <f>_xlfn.XLOOKUP(Table1[[#This Row],[email]],Quiz_3[Email],Quiz_3[Total points],"ยังไม่ส่ง")</f>
        <v>7</v>
      </c>
      <c r="AH123" s="12">
        <v>19</v>
      </c>
      <c r="AI123" s="14">
        <v>8</v>
      </c>
      <c r="AJ123" s="12">
        <f>ROUND((Table1[[#This Row],[mid '[20']]]+Table1[[#This Row],[mid '[10']]])/2,0)</f>
        <v>14</v>
      </c>
      <c r="AK123" s="5" t="str">
        <f>IF(_xlfn.XLOOKUP(Table1[[#This Row],[email]],แบบฝึก_41[Email],แบบฝึก_41[Completion time],0)&lt;&gt;0,"ส่งแล้ว","ยังไม่ส่ง")</f>
        <v>ส่งแล้ว</v>
      </c>
      <c r="AL123" s="5" t="str">
        <f>IF(_xlfn.XLOOKUP(Table1[[#This Row],[email]],ท้ายบท_4[Email],ท้ายบท_4[Total points],"ยังไม่ส่ง")&lt;&gt;0,"ส่งแล้ว","ยังไม่ส่ง")</f>
        <v>ส่งแล้ว</v>
      </c>
      <c r="AM123" s="5">
        <f>_xlfn.XLOOKUP(Table1[[#This Row],[email]],Quiz_4[Email],Quiz_4[Total points],"ยังไม่ส่ง")</f>
        <v>6</v>
      </c>
      <c r="AN123" s="5" t="str">
        <f>IF(_xlfn.XLOOKUP(Table1[[#This Row],[email]],แบบฝึก_51[Email],แบบฝึก_51[Completion time],0)&lt;&gt;0,"ส่งแล้ว","ยังไม่ส่ง")</f>
        <v>ส่งแล้ว</v>
      </c>
      <c r="AO123" s="5" t="str">
        <f>IF(_xlfn.XLOOKUP(Table1[[#This Row],[email]],แบบฝึก_52[Email],แบบฝึก_52[Completion time],0)&lt;&gt;0,"ส่งแล้ว","ยังไม่ส่ง")</f>
        <v>ส่งแล้ว</v>
      </c>
      <c r="AP123" s="5">
        <f>_xlfn.XLOOKUP(Table1[[#This Row],[email]],ท้ายบท_5[Email],ท้ายบท_5[Total points],"ยังไม่ส่ง")</f>
        <v>14</v>
      </c>
      <c r="AQ123" s="5" t="str">
        <f>_xlfn.XLOOKUP(Table1[[#This Row],[email]],Quiz_5[Email],Quiz_5[Total points],"ยังไม่ส่ง")</f>
        <v>ยังไม่ส่ง</v>
      </c>
      <c r="AR123" s="37"/>
      <c r="AS123" s="4" t="str">
        <f>IF(M123&lt;10,"ยังไม่ซ่อม",IF(Table1[[#This Row],[ซ่อมแล้วกลางภาค]]="ซ่อมแล้ว","ซ่อมแล้ว","ไม่ต้องซ่อม"))</f>
        <v>ไม่ต้องซ่อม</v>
      </c>
      <c r="BN123"/>
      <c r="BO123"/>
      <c r="BP123"/>
      <c r="BQ123"/>
    </row>
    <row r="124" spans="1:69" ht="19.5" x14ac:dyDescent="0.4">
      <c r="A124" s="21">
        <v>123</v>
      </c>
      <c r="B124" s="4">
        <v>4</v>
      </c>
      <c r="C124" s="4">
        <v>21</v>
      </c>
      <c r="D124" s="4" t="s">
        <v>32712</v>
      </c>
      <c r="E124" s="4" t="s">
        <v>32396</v>
      </c>
      <c r="F124" s="4" t="s">
        <v>32713</v>
      </c>
      <c r="G124" s="4" t="s">
        <v>32714</v>
      </c>
      <c r="H124" s="4" t="s">
        <v>2105</v>
      </c>
      <c r="I124" s="24">
        <f>ROUND(COUNTIF(Table1[[#This Row],[กิจกรรม 1.1]:[ท้ายบท 1]],"&lt;&gt;ยังไม่ส่ง")*2+IF(Table1[[#This Row],[Quiz 1]]&lt;&gt;"ยังไม่ส่ง",Table1[[#This Row],[Quiz 1]]*2/10,0),0)</f>
        <v>10</v>
      </c>
      <c r="J124" s="24">
        <f>ROUND(COUNTIF(Table1[[#This Row],[แบบฝึก 2.1]:[ท้ายบท 2]],"&lt;&gt;ยังไม่ส่ง")*8/3+IF(Table1[[#This Row],[Quiz 2]]&lt;&gt;"ยังไม่ส่ง",Table1[[#This Row],[Quiz 2]]*2/10,0),0)</f>
        <v>5</v>
      </c>
      <c r="K124" s="24">
        <f>ROUND(COUNTIF(Table1[[#This Row],[แบบฝึก 3.1]:[ท้ายบท 3]],"&lt;&gt;ยังไม่ส่ง")*3/2+IF(Table1[[#This Row],[Quiz 3]]&lt;&gt;"ยังไม่ส่ง",Table1[[#This Row],[Quiz 3]]*2/10,0),0)</f>
        <v>3</v>
      </c>
      <c r="L124" s="12">
        <f>Table1[[#This Row],[บท 1 '[10']]]+Table1[[#This Row],[บท 2 '[10']]]+Table1[[#This Row],[บท 3 '[5']]]</f>
        <v>18</v>
      </c>
      <c r="M124" s="12">
        <f>IF(Table1[[#This Row],[ซ่อมแล้วกลางภาค]]="ซ่อมแล้ว",10,Table1[[#This Row],[MID '[20']2]])</f>
        <v>15</v>
      </c>
      <c r="N124" s="12">
        <f>ROUND(COUNTIF(Table1[[#This Row],[แบบฝึก 4.1]:[ท้ายบท 4]],"&lt;&gt;ยังไม่ส่ง")*8/2+IF(Table1[[#This Row],[Quiz 4]]&lt;&gt;"ยังไม่ส่ง",Table1[[#This Row],[Quiz 4]]*2/10,0),0)</f>
        <v>4</v>
      </c>
      <c r="O124" s="12"/>
      <c r="P124" s="13">
        <f>ROUND(COUNTIF(Table1[[#This Row],[แบบฝึก 5.1]:[ท้ายบท 5]],"&lt;&gt;ยังไม่ส่ง")*8/3+IF(Table1[[#This Row],[Quiz 5]]&lt;&gt;"ยังไม่ส่ง",Table1[[#This Row],[Quiz 5]]*2/10,0),0)</f>
        <v>8</v>
      </c>
      <c r="Q124" s="12">
        <f>Table1[[#This Row],[บท 4 '[10']]]+Table1[[#This Row],[นำเสนอ '[5']]]+Table1[[#This Row],[บท 5 '[10']]]</f>
        <v>12</v>
      </c>
      <c r="R124" s="12">
        <f>Table1[[#This Row],[ก่อนกลางภาค '[25']]]+Table1[[#This Row],[กลางภาค '[20']]]+Table1[[#This Row],[หลังกลางภาค '[25']]]</f>
        <v>45</v>
      </c>
      <c r="S124" s="12"/>
      <c r="T124" s="12">
        <f>Table1[[#This Row],[ปลายภาค '[30']]]+Table1[[#This Row],[ก่อนปลายภาค '[70']]]</f>
        <v>45</v>
      </c>
      <c r="U124" s="11">
        <f t="shared" si="1"/>
        <v>0</v>
      </c>
      <c r="V124" s="5" t="str">
        <f>IF(_xlfn.XLOOKUP(Table1[[#This Row],[email]],กิจกรรม_11[Email],กิจกรรม_11[Completion time],0)&lt;&gt;0,"ส่งแล้ว","ยังไม่ส่ง")</f>
        <v>ส่งแล้ว</v>
      </c>
      <c r="W124" s="5" t="str">
        <f>IF(_xlfn.XLOOKUP(Table1[[#This Row],[email]],แบบฝึก_11[Email],แบบฝึก_11[Completion time],0)&lt;&gt;0,"ส่งแล้ว","ยังไม่ส่ง")</f>
        <v>ส่งแล้ว</v>
      </c>
      <c r="X124" s="5" t="str">
        <f>IF(_xlfn.XLOOKUP(Table1[[#This Row],[email]],แบบฝึก_12[Email],แบบฝึก_12[Completion time],0)&lt;&gt;0,"ส่งแล้ว","ยังไม่ส่ง")</f>
        <v>ส่งแล้ว</v>
      </c>
      <c r="Y124" s="5">
        <f>_xlfn.XLOOKUP(Table1[[#This Row],[email]],ท้ายบท_1[Email],ท้ายบท_1[Total points],"ยังไม่ส่ง")</f>
        <v>18</v>
      </c>
      <c r="Z124" s="4">
        <f>_xlfn.XLOOKUP(Table1[[#This Row],[email]],Quiz_1[Email],Quiz_1[Total points],"ยังไม่ส่ง")</f>
        <v>10</v>
      </c>
      <c r="AA124" s="5" t="str">
        <f>IF(_xlfn.XLOOKUP(Table1[[#This Row],[email]],แบบฝึก_21[Email],แบบฝึก_21[Completion time],0)&lt;&gt;0,"ส่งแล้ว","ยังไม่ส่ง")</f>
        <v>ยังไม่ส่ง</v>
      </c>
      <c r="AB124" s="5" t="str">
        <f>IF(_xlfn.XLOOKUP(Table1[[#This Row],[email]],แบบฝึก_22[Email],แบบฝึก_22[Completion time],0)&lt;&gt;0,"ส่งแล้ว","ยังไม่ส่ง")</f>
        <v>ส่งแล้ว</v>
      </c>
      <c r="AC124" s="5">
        <f>_xlfn.XLOOKUP(Table1[[#This Row],[email]],ท้ายบท_2[Email],ท้ายบท_2[Total points],"ยังไม่ส่ง")</f>
        <v>12</v>
      </c>
      <c r="AD124" s="5" t="str">
        <f>_xlfn.XLOOKUP(Table1[[#This Row],[email]],Quiz_2[Email],Quiz_2[Total points],"ยังไม่ส่ง")</f>
        <v>ยังไม่ส่ง</v>
      </c>
      <c r="AE124" s="5" t="str">
        <f>IF(_xlfn.XLOOKUP(Table1[[#This Row],[email]],แบบฝึก_31[Email],แบบฝึก_31[Completion time],0)&lt;&gt;0,"ส่งแล้ว","ยังไม่ส่ง")</f>
        <v>ส่งแล้ว</v>
      </c>
      <c r="AF124" s="5" t="str">
        <f>_xlfn.XLOOKUP(Table1[[#This Row],[email]],ท้ายบท_3[Email],ท้ายบท_3[Total points],"ยังไม่ส่ง")</f>
        <v>ยังไม่ส่ง</v>
      </c>
      <c r="AG124" s="5">
        <f>_xlfn.XLOOKUP(Table1[[#This Row],[email]],Quiz_3[Email],Quiz_3[Total points],"ยังไม่ส่ง")</f>
        <v>7</v>
      </c>
      <c r="AH124" s="12">
        <v>19</v>
      </c>
      <c r="AI124" s="14">
        <v>10</v>
      </c>
      <c r="AJ124" s="12">
        <f>ROUND((Table1[[#This Row],[mid '[20']]]+Table1[[#This Row],[mid '[10']]])/2,0)</f>
        <v>15</v>
      </c>
      <c r="AK124" s="5" t="str">
        <f>IF(_xlfn.XLOOKUP(Table1[[#This Row],[email]],แบบฝึก_41[Email],แบบฝึก_41[Completion time],0)&lt;&gt;0,"ส่งแล้ว","ยังไม่ส่ง")</f>
        <v>ยังไม่ส่ง</v>
      </c>
      <c r="AL124" s="5" t="str">
        <f>IF(_xlfn.XLOOKUP(Table1[[#This Row],[email]],ท้ายบท_4[Email],ท้ายบท_4[Total points],"ยังไม่ส่ง")&lt;&gt;0,"ส่งแล้ว","ยังไม่ส่ง")</f>
        <v>ส่งแล้ว</v>
      </c>
      <c r="AM124" s="5" t="str">
        <f>_xlfn.XLOOKUP(Table1[[#This Row],[email]],Quiz_4[Email],Quiz_4[Total points],"ยังไม่ส่ง")</f>
        <v>ยังไม่ส่ง</v>
      </c>
      <c r="AN124" s="5" t="str">
        <f>IF(_xlfn.XLOOKUP(Table1[[#This Row],[email]],แบบฝึก_51[Email],แบบฝึก_51[Completion time],0)&lt;&gt;0,"ส่งแล้ว","ยังไม่ส่ง")</f>
        <v>ส่งแล้ว</v>
      </c>
      <c r="AO124" s="5" t="str">
        <f>IF(_xlfn.XLOOKUP(Table1[[#This Row],[email]],แบบฝึก_52[Email],แบบฝึก_52[Completion time],0)&lt;&gt;0,"ส่งแล้ว","ยังไม่ส่ง")</f>
        <v>ส่งแล้ว</v>
      </c>
      <c r="AP124" s="5">
        <f>_xlfn.XLOOKUP(Table1[[#This Row],[email]],ท้ายบท_5[Email],ท้ายบท_5[Total points],"ยังไม่ส่ง")</f>
        <v>16</v>
      </c>
      <c r="AQ124" s="5" t="str">
        <f>_xlfn.XLOOKUP(Table1[[#This Row],[email]],Quiz_5[Email],Quiz_5[Total points],"ยังไม่ส่ง")</f>
        <v>ยังไม่ส่ง</v>
      </c>
      <c r="AR124" s="37"/>
      <c r="AS124" s="4" t="str">
        <f>IF(M124&lt;10,"ยังไม่ซ่อม",IF(Table1[[#This Row],[ซ่อมแล้วกลางภาค]]="ซ่อมแล้ว","ซ่อมแล้ว","ไม่ต้องซ่อม"))</f>
        <v>ไม่ต้องซ่อม</v>
      </c>
      <c r="BN124"/>
      <c r="BO124"/>
      <c r="BP124"/>
      <c r="BQ124"/>
    </row>
    <row r="125" spans="1:69" ht="19.5" x14ac:dyDescent="0.4">
      <c r="A125" s="21">
        <v>124</v>
      </c>
      <c r="B125" s="4">
        <v>4</v>
      </c>
      <c r="C125" s="4">
        <v>22</v>
      </c>
      <c r="D125" s="4" t="s">
        <v>32715</v>
      </c>
      <c r="E125" s="4" t="s">
        <v>32396</v>
      </c>
      <c r="F125" s="4" t="s">
        <v>32716</v>
      </c>
      <c r="G125" s="4" t="s">
        <v>32717</v>
      </c>
      <c r="H125" s="4" t="s">
        <v>2218</v>
      </c>
      <c r="I125" s="24">
        <f>ROUND(COUNTIF(Table1[[#This Row],[กิจกรรม 1.1]:[ท้ายบท 1]],"&lt;&gt;ยังไม่ส่ง")*2+IF(Table1[[#This Row],[Quiz 1]]&lt;&gt;"ยังไม่ส่ง",Table1[[#This Row],[Quiz 1]]*2/10,0),0)</f>
        <v>10</v>
      </c>
      <c r="J125" s="24">
        <f>ROUND(COUNTIF(Table1[[#This Row],[แบบฝึก 2.1]:[ท้ายบท 2]],"&lt;&gt;ยังไม่ส่ง")*8/3+IF(Table1[[#This Row],[Quiz 2]]&lt;&gt;"ยังไม่ส่ง",Table1[[#This Row],[Quiz 2]]*2/10,0),0)</f>
        <v>10</v>
      </c>
      <c r="K125" s="24">
        <f>ROUND(COUNTIF(Table1[[#This Row],[แบบฝึก 3.1]:[ท้ายบท 3]],"&lt;&gt;ยังไม่ส่ง")*3/2+IF(Table1[[#This Row],[Quiz 3]]&lt;&gt;"ยังไม่ส่ง",Table1[[#This Row],[Quiz 3]]*2/10,0),0)</f>
        <v>5</v>
      </c>
      <c r="L125" s="12">
        <f>Table1[[#This Row],[บท 1 '[10']]]+Table1[[#This Row],[บท 2 '[10']]]+Table1[[#This Row],[บท 3 '[5']]]</f>
        <v>25</v>
      </c>
      <c r="M125" s="12">
        <f>IF(Table1[[#This Row],[ซ่อมแล้วกลางภาค]]="ซ่อมแล้ว",10,Table1[[#This Row],[MID '[20']2]])</f>
        <v>12</v>
      </c>
      <c r="N125" s="12">
        <f>ROUND(COUNTIF(Table1[[#This Row],[แบบฝึก 4.1]:[ท้ายบท 4]],"&lt;&gt;ยังไม่ส่ง")*8/2+IF(Table1[[#This Row],[Quiz 4]]&lt;&gt;"ยังไม่ส่ง",Table1[[#This Row],[Quiz 4]]*2/10,0),0)</f>
        <v>4</v>
      </c>
      <c r="O125" s="12"/>
      <c r="P125" s="13">
        <f>ROUND(COUNTIF(Table1[[#This Row],[แบบฝึก 5.1]:[ท้ายบท 5]],"&lt;&gt;ยังไม่ส่ง")*8/3+IF(Table1[[#This Row],[Quiz 5]]&lt;&gt;"ยังไม่ส่ง",Table1[[#This Row],[Quiz 5]]*2/10,0),0)</f>
        <v>8</v>
      </c>
      <c r="Q125" s="12">
        <f>Table1[[#This Row],[บท 4 '[10']]]+Table1[[#This Row],[นำเสนอ '[5']]]+Table1[[#This Row],[บท 5 '[10']]]</f>
        <v>12</v>
      </c>
      <c r="R125" s="12">
        <f>Table1[[#This Row],[ก่อนกลางภาค '[25']]]+Table1[[#This Row],[กลางภาค '[20']]]+Table1[[#This Row],[หลังกลางภาค '[25']]]</f>
        <v>49</v>
      </c>
      <c r="S125" s="12"/>
      <c r="T125" s="12">
        <f>Table1[[#This Row],[ปลายภาค '[30']]]+Table1[[#This Row],[ก่อนปลายภาค '[70']]]</f>
        <v>49</v>
      </c>
      <c r="U125" s="11">
        <f t="shared" si="1"/>
        <v>0</v>
      </c>
      <c r="V125" s="5" t="str">
        <f>IF(_xlfn.XLOOKUP(Table1[[#This Row],[email]],กิจกรรม_11[Email],กิจกรรม_11[Completion time],0)&lt;&gt;0,"ส่งแล้ว","ยังไม่ส่ง")</f>
        <v>ส่งแล้ว</v>
      </c>
      <c r="W125" s="5" t="str">
        <f>IF(_xlfn.XLOOKUP(Table1[[#This Row],[email]],แบบฝึก_11[Email],แบบฝึก_11[Completion time],0)&lt;&gt;0,"ส่งแล้ว","ยังไม่ส่ง")</f>
        <v>ส่งแล้ว</v>
      </c>
      <c r="X125" s="5" t="str">
        <f>IF(_xlfn.XLOOKUP(Table1[[#This Row],[email]],แบบฝึก_12[Email],แบบฝึก_12[Completion time],0)&lt;&gt;0,"ส่งแล้ว","ยังไม่ส่ง")</f>
        <v>ส่งแล้ว</v>
      </c>
      <c r="Y125" s="5">
        <f>_xlfn.XLOOKUP(Table1[[#This Row],[email]],ท้ายบท_1[Email],ท้ายบท_1[Total points],"ยังไม่ส่ง")</f>
        <v>21</v>
      </c>
      <c r="Z125" s="4">
        <f>_xlfn.XLOOKUP(Table1[[#This Row],[email]],Quiz_1[Email],Quiz_1[Total points],"ยังไม่ส่ง")</f>
        <v>9</v>
      </c>
      <c r="AA125" s="5" t="str">
        <f>IF(_xlfn.XLOOKUP(Table1[[#This Row],[email]],แบบฝึก_21[Email],แบบฝึก_21[Completion time],0)&lt;&gt;0,"ส่งแล้ว","ยังไม่ส่ง")</f>
        <v>ส่งแล้ว</v>
      </c>
      <c r="AB125" s="5" t="str">
        <f>IF(_xlfn.XLOOKUP(Table1[[#This Row],[email]],แบบฝึก_22[Email],แบบฝึก_22[Completion time],0)&lt;&gt;0,"ส่งแล้ว","ยังไม่ส่ง")</f>
        <v>ส่งแล้ว</v>
      </c>
      <c r="AC125" s="5">
        <f>_xlfn.XLOOKUP(Table1[[#This Row],[email]],ท้ายบท_2[Email],ท้ายบท_2[Total points],"ยังไม่ส่ง")</f>
        <v>13</v>
      </c>
      <c r="AD125" s="5">
        <f>_xlfn.XLOOKUP(Table1[[#This Row],[email]],Quiz_2[Email],Quiz_2[Total points],"ยังไม่ส่ง")</f>
        <v>9</v>
      </c>
      <c r="AE125" s="5" t="str">
        <f>IF(_xlfn.XLOOKUP(Table1[[#This Row],[email]],แบบฝึก_31[Email],แบบฝึก_31[Completion time],0)&lt;&gt;0,"ส่งแล้ว","ยังไม่ส่ง")</f>
        <v>ส่งแล้ว</v>
      </c>
      <c r="AF125" s="5">
        <f>_xlfn.XLOOKUP(Table1[[#This Row],[email]],ท้ายบท_3[Email],ท้ายบท_3[Total points],"ยังไม่ส่ง")</f>
        <v>7</v>
      </c>
      <c r="AG125" s="5">
        <f>_xlfn.XLOOKUP(Table1[[#This Row],[email]],Quiz_3[Email],Quiz_3[Total points],"ยังไม่ส่ง")</f>
        <v>9</v>
      </c>
      <c r="AH125" s="12">
        <v>16</v>
      </c>
      <c r="AI125" s="14">
        <v>8</v>
      </c>
      <c r="AJ125" s="12">
        <f>ROUND((Table1[[#This Row],[mid '[20']]]+Table1[[#This Row],[mid '[10']]])/2,0)</f>
        <v>12</v>
      </c>
      <c r="AK125" s="5" t="str">
        <f>IF(_xlfn.XLOOKUP(Table1[[#This Row],[email]],แบบฝึก_41[Email],แบบฝึก_41[Completion time],0)&lt;&gt;0,"ส่งแล้ว","ยังไม่ส่ง")</f>
        <v>ยังไม่ส่ง</v>
      </c>
      <c r="AL125" s="5" t="str">
        <f>IF(_xlfn.XLOOKUP(Table1[[#This Row],[email]],ท้ายบท_4[Email],ท้ายบท_4[Total points],"ยังไม่ส่ง")&lt;&gt;0,"ส่งแล้ว","ยังไม่ส่ง")</f>
        <v>ส่งแล้ว</v>
      </c>
      <c r="AM125" s="5" t="str">
        <f>_xlfn.XLOOKUP(Table1[[#This Row],[email]],Quiz_4[Email],Quiz_4[Total points],"ยังไม่ส่ง")</f>
        <v>ยังไม่ส่ง</v>
      </c>
      <c r="AN125" s="5" t="str">
        <f>IF(_xlfn.XLOOKUP(Table1[[#This Row],[email]],แบบฝึก_51[Email],แบบฝึก_51[Completion time],0)&lt;&gt;0,"ส่งแล้ว","ยังไม่ส่ง")</f>
        <v>ส่งแล้ว</v>
      </c>
      <c r="AO125" s="5" t="str">
        <f>IF(_xlfn.XLOOKUP(Table1[[#This Row],[email]],แบบฝึก_52[Email],แบบฝึก_52[Completion time],0)&lt;&gt;0,"ส่งแล้ว","ยังไม่ส่ง")</f>
        <v>ส่งแล้ว</v>
      </c>
      <c r="AP125" s="5">
        <f>_xlfn.XLOOKUP(Table1[[#This Row],[email]],ท้ายบท_5[Email],ท้ายบท_5[Total points],"ยังไม่ส่ง")</f>
        <v>16</v>
      </c>
      <c r="AQ125" s="5" t="str">
        <f>_xlfn.XLOOKUP(Table1[[#This Row],[email]],Quiz_5[Email],Quiz_5[Total points],"ยังไม่ส่ง")</f>
        <v>ยังไม่ส่ง</v>
      </c>
      <c r="AR125" s="37"/>
      <c r="AS125" s="4" t="str">
        <f>IF(M125&lt;10,"ยังไม่ซ่อม",IF(Table1[[#This Row],[ซ่อมแล้วกลางภาค]]="ซ่อมแล้ว","ซ่อมแล้ว","ไม่ต้องซ่อม"))</f>
        <v>ไม่ต้องซ่อม</v>
      </c>
      <c r="BN125"/>
      <c r="BO125"/>
      <c r="BP125"/>
      <c r="BQ125"/>
    </row>
    <row r="126" spans="1:69" ht="19.5" x14ac:dyDescent="0.4">
      <c r="A126" s="21">
        <v>125</v>
      </c>
      <c r="B126" s="4">
        <v>4</v>
      </c>
      <c r="C126" s="4">
        <v>23</v>
      </c>
      <c r="D126" s="4" t="s">
        <v>32718</v>
      </c>
      <c r="E126" s="4" t="s">
        <v>32505</v>
      </c>
      <c r="F126" s="4" t="s">
        <v>32719</v>
      </c>
      <c r="G126" s="4" t="s">
        <v>32720</v>
      </c>
      <c r="H126" s="4" t="s">
        <v>2033</v>
      </c>
      <c r="I126" s="24">
        <f>ROUND(COUNTIF(Table1[[#This Row],[กิจกรรม 1.1]:[ท้ายบท 1]],"&lt;&gt;ยังไม่ส่ง")*2+IF(Table1[[#This Row],[Quiz 1]]&lt;&gt;"ยังไม่ส่ง",Table1[[#This Row],[Quiz 1]]*2/10,0),0)</f>
        <v>10</v>
      </c>
      <c r="J126" s="24">
        <f>ROUND(COUNTIF(Table1[[#This Row],[แบบฝึก 2.1]:[ท้ายบท 2]],"&lt;&gt;ยังไม่ส่ง")*8/3+IF(Table1[[#This Row],[Quiz 2]]&lt;&gt;"ยังไม่ส่ง",Table1[[#This Row],[Quiz 2]]*2/10,0),0)</f>
        <v>10</v>
      </c>
      <c r="K126" s="24">
        <f>ROUND(COUNTIF(Table1[[#This Row],[แบบฝึก 3.1]:[ท้ายบท 3]],"&lt;&gt;ยังไม่ส่ง")*3/2+IF(Table1[[#This Row],[Quiz 3]]&lt;&gt;"ยังไม่ส่ง",Table1[[#This Row],[Quiz 3]]*2/10,0),0)</f>
        <v>4</v>
      </c>
      <c r="L126" s="12">
        <f>Table1[[#This Row],[บท 1 '[10']]]+Table1[[#This Row],[บท 2 '[10']]]+Table1[[#This Row],[บท 3 '[5']]]</f>
        <v>24</v>
      </c>
      <c r="M126" s="12">
        <f>IF(Table1[[#This Row],[ซ่อมแล้วกลางภาค]]="ซ่อมแล้ว",10,Table1[[#This Row],[MID '[20']2]])</f>
        <v>16</v>
      </c>
      <c r="N126" s="12">
        <f>ROUND(COUNTIF(Table1[[#This Row],[แบบฝึก 4.1]:[ท้ายบท 4]],"&lt;&gt;ยังไม่ส่ง")*8/2+IF(Table1[[#This Row],[Quiz 4]]&lt;&gt;"ยังไม่ส่ง",Table1[[#This Row],[Quiz 4]]*2/10,0),0)</f>
        <v>9</v>
      </c>
      <c r="O126" s="12"/>
      <c r="P126" s="13">
        <f>ROUND(COUNTIF(Table1[[#This Row],[แบบฝึก 5.1]:[ท้ายบท 5]],"&lt;&gt;ยังไม่ส่ง")*8/3+IF(Table1[[#This Row],[Quiz 5]]&lt;&gt;"ยังไม่ส่ง",Table1[[#This Row],[Quiz 5]]*2/10,0),0)</f>
        <v>9</v>
      </c>
      <c r="Q126" s="12">
        <f>Table1[[#This Row],[บท 4 '[10']]]+Table1[[#This Row],[นำเสนอ '[5']]]+Table1[[#This Row],[บท 5 '[10']]]</f>
        <v>18</v>
      </c>
      <c r="R126" s="12">
        <f>Table1[[#This Row],[ก่อนกลางภาค '[25']]]+Table1[[#This Row],[กลางภาค '[20']]]+Table1[[#This Row],[หลังกลางภาค '[25']]]</f>
        <v>58</v>
      </c>
      <c r="S126" s="12"/>
      <c r="T126" s="12">
        <f>Table1[[#This Row],[ปลายภาค '[30']]]+Table1[[#This Row],[ก่อนปลายภาค '[70']]]</f>
        <v>58</v>
      </c>
      <c r="U126" s="11">
        <f t="shared" si="1"/>
        <v>1.5</v>
      </c>
      <c r="V126" s="5" t="str">
        <f>IF(_xlfn.XLOOKUP(Table1[[#This Row],[email]],กิจกรรม_11[Email],กิจกรรม_11[Completion time],0)&lt;&gt;0,"ส่งแล้ว","ยังไม่ส่ง")</f>
        <v>ส่งแล้ว</v>
      </c>
      <c r="W126" s="5" t="str">
        <f>IF(_xlfn.XLOOKUP(Table1[[#This Row],[email]],แบบฝึก_11[Email],แบบฝึก_11[Completion time],0)&lt;&gt;0,"ส่งแล้ว","ยังไม่ส่ง")</f>
        <v>ส่งแล้ว</v>
      </c>
      <c r="X126" s="5" t="str">
        <f>IF(_xlfn.XLOOKUP(Table1[[#This Row],[email]],แบบฝึก_12[Email],แบบฝึก_12[Completion time],0)&lt;&gt;0,"ส่งแล้ว","ยังไม่ส่ง")</f>
        <v>ส่งแล้ว</v>
      </c>
      <c r="Y126" s="5">
        <f>_xlfn.XLOOKUP(Table1[[#This Row],[email]],ท้ายบท_1[Email],ท้ายบท_1[Total points],"ยังไม่ส่ง")</f>
        <v>18</v>
      </c>
      <c r="Z126" s="4">
        <f>_xlfn.XLOOKUP(Table1[[#This Row],[email]],Quiz_1[Email],Quiz_1[Total points],"ยังไม่ส่ง")</f>
        <v>10</v>
      </c>
      <c r="AA126" s="5" t="str">
        <f>IF(_xlfn.XLOOKUP(Table1[[#This Row],[email]],แบบฝึก_21[Email],แบบฝึก_21[Completion time],0)&lt;&gt;0,"ส่งแล้ว","ยังไม่ส่ง")</f>
        <v>ส่งแล้ว</v>
      </c>
      <c r="AB126" s="5" t="str">
        <f>IF(_xlfn.XLOOKUP(Table1[[#This Row],[email]],แบบฝึก_22[Email],แบบฝึก_22[Completion time],0)&lt;&gt;0,"ส่งแล้ว","ยังไม่ส่ง")</f>
        <v>ส่งแล้ว</v>
      </c>
      <c r="AC126" s="5">
        <f>_xlfn.XLOOKUP(Table1[[#This Row],[email]],ท้ายบท_2[Email],ท้ายบท_2[Total points],"ยังไม่ส่ง")</f>
        <v>11</v>
      </c>
      <c r="AD126" s="5">
        <f>_xlfn.XLOOKUP(Table1[[#This Row],[email]],Quiz_2[Email],Quiz_2[Total points],"ยังไม่ส่ง")</f>
        <v>8</v>
      </c>
      <c r="AE126" s="5" t="str">
        <f>IF(_xlfn.XLOOKUP(Table1[[#This Row],[email]],แบบฝึก_31[Email],แบบฝึก_31[Completion time],0)&lt;&gt;0,"ส่งแล้ว","ยังไม่ส่ง")</f>
        <v>ส่งแล้ว</v>
      </c>
      <c r="AF126" s="5">
        <f>_xlfn.XLOOKUP(Table1[[#This Row],[email]],ท้ายบท_3[Email],ท้ายบท_3[Total points],"ยังไม่ส่ง")</f>
        <v>11</v>
      </c>
      <c r="AG126" s="5">
        <f>_xlfn.XLOOKUP(Table1[[#This Row],[email]],Quiz_3[Email],Quiz_3[Total points],"ยังไม่ส่ง")</f>
        <v>7</v>
      </c>
      <c r="AH126" s="12">
        <v>22</v>
      </c>
      <c r="AI126" s="14">
        <v>10</v>
      </c>
      <c r="AJ126" s="12">
        <f>ROUND((Table1[[#This Row],[mid '[20']]]+Table1[[#This Row],[mid '[10']]])/2,0)</f>
        <v>16</v>
      </c>
      <c r="AK126" s="5" t="str">
        <f>IF(_xlfn.XLOOKUP(Table1[[#This Row],[email]],แบบฝึก_41[Email],แบบฝึก_41[Completion time],0)&lt;&gt;0,"ส่งแล้ว","ยังไม่ส่ง")</f>
        <v>ส่งแล้ว</v>
      </c>
      <c r="AL126" s="5" t="str">
        <f>IF(_xlfn.XLOOKUP(Table1[[#This Row],[email]],ท้ายบท_4[Email],ท้ายบท_4[Total points],"ยังไม่ส่ง")&lt;&gt;0,"ส่งแล้ว","ยังไม่ส่ง")</f>
        <v>ส่งแล้ว</v>
      </c>
      <c r="AM126" s="5">
        <f>_xlfn.XLOOKUP(Table1[[#This Row],[email]],Quiz_4[Email],Quiz_4[Total points],"ยังไม่ส่ง")</f>
        <v>7</v>
      </c>
      <c r="AN126" s="5" t="str">
        <f>IF(_xlfn.XLOOKUP(Table1[[#This Row],[email]],แบบฝึก_51[Email],แบบฝึก_51[Completion time],0)&lt;&gt;0,"ส่งแล้ว","ยังไม่ส่ง")</f>
        <v>ส่งแล้ว</v>
      </c>
      <c r="AO126" s="5" t="str">
        <f>IF(_xlfn.XLOOKUP(Table1[[#This Row],[email]],แบบฝึก_52[Email],แบบฝึก_52[Completion time],0)&lt;&gt;0,"ส่งแล้ว","ยังไม่ส่ง")</f>
        <v>ส่งแล้ว</v>
      </c>
      <c r="AP126" s="5">
        <f>_xlfn.XLOOKUP(Table1[[#This Row],[email]],ท้ายบท_5[Email],ท้ายบท_5[Total points],"ยังไม่ส่ง")</f>
        <v>16</v>
      </c>
      <c r="AQ126" s="5">
        <f>_xlfn.XLOOKUP(Table1[[#This Row],[email]],Quiz_5[Email],Quiz_5[Total points],"ยังไม่ส่ง")</f>
        <v>5</v>
      </c>
      <c r="AR126" s="37"/>
      <c r="AS126" s="4" t="str">
        <f>IF(M126&lt;10,"ยังไม่ซ่อม",IF(Table1[[#This Row],[ซ่อมแล้วกลางภาค]]="ซ่อมแล้ว","ซ่อมแล้ว","ไม่ต้องซ่อม"))</f>
        <v>ไม่ต้องซ่อม</v>
      </c>
      <c r="BN126"/>
      <c r="BO126"/>
      <c r="BP126"/>
      <c r="BQ126"/>
    </row>
    <row r="127" spans="1:69" ht="19.5" x14ac:dyDescent="0.4">
      <c r="A127" s="21">
        <v>126</v>
      </c>
      <c r="B127" s="4">
        <v>4</v>
      </c>
      <c r="C127" s="4">
        <v>24</v>
      </c>
      <c r="D127" s="4" t="s">
        <v>32721</v>
      </c>
      <c r="E127" s="4" t="s">
        <v>32396</v>
      </c>
      <c r="F127" s="4" t="s">
        <v>32722</v>
      </c>
      <c r="G127" s="4" t="s">
        <v>32723</v>
      </c>
      <c r="H127" s="4" t="s">
        <v>2258</v>
      </c>
      <c r="I127" s="24">
        <f>ROUND(COUNTIF(Table1[[#This Row],[กิจกรรม 1.1]:[ท้ายบท 1]],"&lt;&gt;ยังไม่ส่ง")*2+IF(Table1[[#This Row],[Quiz 1]]&lt;&gt;"ยังไม่ส่ง",Table1[[#This Row],[Quiz 1]]*2/10,0),0)</f>
        <v>10</v>
      </c>
      <c r="J127" s="24">
        <f>ROUND(COUNTIF(Table1[[#This Row],[แบบฝึก 2.1]:[ท้ายบท 2]],"&lt;&gt;ยังไม่ส่ง")*8/3+IF(Table1[[#This Row],[Quiz 2]]&lt;&gt;"ยังไม่ส่ง",Table1[[#This Row],[Quiz 2]]*2/10,0),0)</f>
        <v>10</v>
      </c>
      <c r="K127" s="24">
        <f>ROUND(COUNTIF(Table1[[#This Row],[แบบฝึก 3.1]:[ท้ายบท 3]],"&lt;&gt;ยังไม่ส่ง")*3/2+IF(Table1[[#This Row],[Quiz 3]]&lt;&gt;"ยังไม่ส่ง",Table1[[#This Row],[Quiz 3]]*2/10,0),0)</f>
        <v>5</v>
      </c>
      <c r="L127" s="12">
        <f>Table1[[#This Row],[บท 1 '[10']]]+Table1[[#This Row],[บท 2 '[10']]]+Table1[[#This Row],[บท 3 '[5']]]</f>
        <v>25</v>
      </c>
      <c r="M127" s="12">
        <f>IF(Table1[[#This Row],[ซ่อมแล้วกลางภาค]]="ซ่อมแล้ว",10,Table1[[#This Row],[MID '[20']2]])</f>
        <v>14</v>
      </c>
      <c r="N127" s="12">
        <f>ROUND(COUNTIF(Table1[[#This Row],[แบบฝึก 4.1]:[ท้ายบท 4]],"&lt;&gt;ยังไม่ส่ง")*8/2+IF(Table1[[#This Row],[Quiz 4]]&lt;&gt;"ยังไม่ส่ง",Table1[[#This Row],[Quiz 4]]*2/10,0),0)</f>
        <v>4</v>
      </c>
      <c r="O127" s="12"/>
      <c r="P127" s="13">
        <f>ROUND(COUNTIF(Table1[[#This Row],[แบบฝึก 5.1]:[ท้ายบท 5]],"&lt;&gt;ยังไม่ส่ง")*8/3+IF(Table1[[#This Row],[Quiz 5]]&lt;&gt;"ยังไม่ส่ง",Table1[[#This Row],[Quiz 5]]*2/10,0),0)</f>
        <v>8</v>
      </c>
      <c r="Q127" s="12">
        <f>Table1[[#This Row],[บท 4 '[10']]]+Table1[[#This Row],[นำเสนอ '[5']]]+Table1[[#This Row],[บท 5 '[10']]]</f>
        <v>12</v>
      </c>
      <c r="R127" s="12">
        <f>Table1[[#This Row],[ก่อนกลางภาค '[25']]]+Table1[[#This Row],[กลางภาค '[20']]]+Table1[[#This Row],[หลังกลางภาค '[25']]]</f>
        <v>51</v>
      </c>
      <c r="S127" s="12"/>
      <c r="T127" s="12">
        <f>Table1[[#This Row],[ปลายภาค '[30']]]+Table1[[#This Row],[ก่อนปลายภาค '[70']]]</f>
        <v>51</v>
      </c>
      <c r="U127" s="11">
        <f t="shared" si="1"/>
        <v>1</v>
      </c>
      <c r="V127" s="5" t="str">
        <f>IF(_xlfn.XLOOKUP(Table1[[#This Row],[email]],กิจกรรม_11[Email],กิจกรรม_11[Completion time],0)&lt;&gt;0,"ส่งแล้ว","ยังไม่ส่ง")</f>
        <v>ส่งแล้ว</v>
      </c>
      <c r="W127" s="5" t="str">
        <f>IF(_xlfn.XLOOKUP(Table1[[#This Row],[email]],แบบฝึก_11[Email],แบบฝึก_11[Completion time],0)&lt;&gt;0,"ส่งแล้ว","ยังไม่ส่ง")</f>
        <v>ส่งแล้ว</v>
      </c>
      <c r="X127" s="5" t="str">
        <f>IF(_xlfn.XLOOKUP(Table1[[#This Row],[email]],แบบฝึก_12[Email],แบบฝึก_12[Completion time],0)&lt;&gt;0,"ส่งแล้ว","ยังไม่ส่ง")</f>
        <v>ส่งแล้ว</v>
      </c>
      <c r="Y127" s="5">
        <f>_xlfn.XLOOKUP(Table1[[#This Row],[email]],ท้ายบท_1[Email],ท้ายบท_1[Total points],"ยังไม่ส่ง")</f>
        <v>19</v>
      </c>
      <c r="Z127" s="4">
        <f>_xlfn.XLOOKUP(Table1[[#This Row],[email]],Quiz_1[Email],Quiz_1[Total points],"ยังไม่ส่ง")</f>
        <v>8</v>
      </c>
      <c r="AA127" s="5" t="str">
        <f>IF(_xlfn.XLOOKUP(Table1[[#This Row],[email]],แบบฝึก_21[Email],แบบฝึก_21[Completion time],0)&lt;&gt;0,"ส่งแล้ว","ยังไม่ส่ง")</f>
        <v>ส่งแล้ว</v>
      </c>
      <c r="AB127" s="5" t="str">
        <f>IF(_xlfn.XLOOKUP(Table1[[#This Row],[email]],แบบฝึก_22[Email],แบบฝึก_22[Completion time],0)&lt;&gt;0,"ส่งแล้ว","ยังไม่ส่ง")</f>
        <v>ส่งแล้ว</v>
      </c>
      <c r="AC127" s="5">
        <f>_xlfn.XLOOKUP(Table1[[#This Row],[email]],ท้ายบท_2[Email],ท้ายบท_2[Total points],"ยังไม่ส่ง")</f>
        <v>12</v>
      </c>
      <c r="AD127" s="5">
        <f>_xlfn.XLOOKUP(Table1[[#This Row],[email]],Quiz_2[Email],Quiz_2[Total points],"ยังไม่ส่ง")</f>
        <v>9</v>
      </c>
      <c r="AE127" s="5" t="str">
        <f>IF(_xlfn.XLOOKUP(Table1[[#This Row],[email]],แบบฝึก_31[Email],แบบฝึก_31[Completion time],0)&lt;&gt;0,"ส่งแล้ว","ยังไม่ส่ง")</f>
        <v>ส่งแล้ว</v>
      </c>
      <c r="AF127" s="5">
        <f>_xlfn.XLOOKUP(Table1[[#This Row],[email]],ท้ายบท_3[Email],ท้ายบท_3[Total points],"ยังไม่ส่ง")</f>
        <v>10</v>
      </c>
      <c r="AG127" s="5">
        <f>_xlfn.XLOOKUP(Table1[[#This Row],[email]],Quiz_3[Email],Quiz_3[Total points],"ยังไม่ส่ง")</f>
        <v>8</v>
      </c>
      <c r="AH127" s="12">
        <v>22</v>
      </c>
      <c r="AI127" s="14">
        <v>5</v>
      </c>
      <c r="AJ127" s="12">
        <f>ROUND((Table1[[#This Row],[mid '[20']]]+Table1[[#This Row],[mid '[10']]])/2,0)</f>
        <v>14</v>
      </c>
      <c r="AK127" s="5" t="str">
        <f>IF(_xlfn.XLOOKUP(Table1[[#This Row],[email]],แบบฝึก_41[Email],แบบฝึก_41[Completion time],0)&lt;&gt;0,"ส่งแล้ว","ยังไม่ส่ง")</f>
        <v>ยังไม่ส่ง</v>
      </c>
      <c r="AL127" s="5" t="str">
        <f>IF(_xlfn.XLOOKUP(Table1[[#This Row],[email]],ท้ายบท_4[Email],ท้ายบท_4[Total points],"ยังไม่ส่ง")&lt;&gt;0,"ส่งแล้ว","ยังไม่ส่ง")</f>
        <v>ส่งแล้ว</v>
      </c>
      <c r="AM127" s="5" t="str">
        <f>_xlfn.XLOOKUP(Table1[[#This Row],[email]],Quiz_4[Email],Quiz_4[Total points],"ยังไม่ส่ง")</f>
        <v>ยังไม่ส่ง</v>
      </c>
      <c r="AN127" s="5" t="str">
        <f>IF(_xlfn.XLOOKUP(Table1[[#This Row],[email]],แบบฝึก_51[Email],แบบฝึก_51[Completion time],0)&lt;&gt;0,"ส่งแล้ว","ยังไม่ส่ง")</f>
        <v>ส่งแล้ว</v>
      </c>
      <c r="AO127" s="5" t="str">
        <f>IF(_xlfn.XLOOKUP(Table1[[#This Row],[email]],แบบฝึก_52[Email],แบบฝึก_52[Completion time],0)&lt;&gt;0,"ส่งแล้ว","ยังไม่ส่ง")</f>
        <v>ส่งแล้ว</v>
      </c>
      <c r="AP127" s="5">
        <f>_xlfn.XLOOKUP(Table1[[#This Row],[email]],ท้ายบท_5[Email],ท้ายบท_5[Total points],"ยังไม่ส่ง")</f>
        <v>16</v>
      </c>
      <c r="AQ127" s="5" t="str">
        <f>_xlfn.XLOOKUP(Table1[[#This Row],[email]],Quiz_5[Email],Quiz_5[Total points],"ยังไม่ส่ง")</f>
        <v>ยังไม่ส่ง</v>
      </c>
      <c r="AR127" s="37"/>
      <c r="AS127" s="4" t="str">
        <f>IF(M127&lt;10,"ยังไม่ซ่อม",IF(Table1[[#This Row],[ซ่อมแล้วกลางภาค]]="ซ่อมแล้ว","ซ่อมแล้ว","ไม่ต้องซ่อม"))</f>
        <v>ไม่ต้องซ่อม</v>
      </c>
      <c r="BN127"/>
      <c r="BO127"/>
      <c r="BP127"/>
      <c r="BQ127"/>
    </row>
    <row r="128" spans="1:69" ht="19.5" x14ac:dyDescent="0.4">
      <c r="A128" s="21">
        <v>127</v>
      </c>
      <c r="B128" s="4">
        <v>4</v>
      </c>
      <c r="C128" s="4">
        <v>25</v>
      </c>
      <c r="D128" s="4" t="s">
        <v>32724</v>
      </c>
      <c r="E128" s="4" t="s">
        <v>32396</v>
      </c>
      <c r="F128" s="4" t="s">
        <v>32725</v>
      </c>
      <c r="G128" s="4" t="s">
        <v>32726</v>
      </c>
      <c r="H128" s="4" t="s">
        <v>2065</v>
      </c>
      <c r="I128" s="24">
        <f>ROUND(COUNTIF(Table1[[#This Row],[กิจกรรม 1.1]:[ท้ายบท 1]],"&lt;&gt;ยังไม่ส่ง")*2+IF(Table1[[#This Row],[Quiz 1]]&lt;&gt;"ยังไม่ส่ง",Table1[[#This Row],[Quiz 1]]*2/10,0),0)</f>
        <v>10</v>
      </c>
      <c r="J128" s="24">
        <f>ROUND(COUNTIF(Table1[[#This Row],[แบบฝึก 2.1]:[ท้ายบท 2]],"&lt;&gt;ยังไม่ส่ง")*8/3+IF(Table1[[#This Row],[Quiz 2]]&lt;&gt;"ยังไม่ส่ง",Table1[[#This Row],[Quiz 2]]*2/10,0),0)</f>
        <v>8</v>
      </c>
      <c r="K128" s="24">
        <f>ROUND(COUNTIF(Table1[[#This Row],[แบบฝึก 3.1]:[ท้ายบท 3]],"&lt;&gt;ยังไม่ส่ง")*3/2+IF(Table1[[#This Row],[Quiz 3]]&lt;&gt;"ยังไม่ส่ง",Table1[[#This Row],[Quiz 3]]*2/10,0),0)</f>
        <v>4</v>
      </c>
      <c r="L128" s="12">
        <f>Table1[[#This Row],[บท 1 '[10']]]+Table1[[#This Row],[บท 2 '[10']]]+Table1[[#This Row],[บท 3 '[5']]]</f>
        <v>22</v>
      </c>
      <c r="M128" s="12">
        <f>IF(Table1[[#This Row],[ซ่อมแล้วกลางภาค]]="ซ่อมแล้ว",10,Table1[[#This Row],[MID '[20']2]])</f>
        <v>18</v>
      </c>
      <c r="N128" s="12">
        <f>ROUND(COUNTIF(Table1[[#This Row],[แบบฝึก 4.1]:[ท้ายบท 4]],"&lt;&gt;ยังไม่ส่ง")*8/2+IF(Table1[[#This Row],[Quiz 4]]&lt;&gt;"ยังไม่ส่ง",Table1[[#This Row],[Quiz 4]]*2/10,0),0)</f>
        <v>9</v>
      </c>
      <c r="O128" s="12"/>
      <c r="P128" s="13">
        <f>ROUND(COUNTIF(Table1[[#This Row],[แบบฝึก 5.1]:[ท้ายบท 5]],"&lt;&gt;ยังไม่ส่ง")*8/3+IF(Table1[[#This Row],[Quiz 5]]&lt;&gt;"ยังไม่ส่ง",Table1[[#This Row],[Quiz 5]]*2/10,0),0)</f>
        <v>9</v>
      </c>
      <c r="Q128" s="12">
        <f>Table1[[#This Row],[บท 4 '[10']]]+Table1[[#This Row],[นำเสนอ '[5']]]+Table1[[#This Row],[บท 5 '[10']]]</f>
        <v>18</v>
      </c>
      <c r="R128" s="12">
        <f>Table1[[#This Row],[ก่อนกลางภาค '[25']]]+Table1[[#This Row],[กลางภาค '[20']]]+Table1[[#This Row],[หลังกลางภาค '[25']]]</f>
        <v>58</v>
      </c>
      <c r="S128" s="12"/>
      <c r="T128" s="12">
        <f>Table1[[#This Row],[ปลายภาค '[30']]]+Table1[[#This Row],[ก่อนปลายภาค '[70']]]</f>
        <v>58</v>
      </c>
      <c r="U128" s="11">
        <f t="shared" si="1"/>
        <v>1.5</v>
      </c>
      <c r="V128" s="5" t="str">
        <f>IF(_xlfn.XLOOKUP(Table1[[#This Row],[email]],กิจกรรม_11[Email],กิจกรรม_11[Completion time],0)&lt;&gt;0,"ส่งแล้ว","ยังไม่ส่ง")</f>
        <v>ส่งแล้ว</v>
      </c>
      <c r="W128" s="5" t="str">
        <f>IF(_xlfn.XLOOKUP(Table1[[#This Row],[email]],แบบฝึก_11[Email],แบบฝึก_11[Completion time],0)&lt;&gt;0,"ส่งแล้ว","ยังไม่ส่ง")</f>
        <v>ส่งแล้ว</v>
      </c>
      <c r="X128" s="5" t="str">
        <f>IF(_xlfn.XLOOKUP(Table1[[#This Row],[email]],แบบฝึก_12[Email],แบบฝึก_12[Completion time],0)&lt;&gt;0,"ส่งแล้ว","ยังไม่ส่ง")</f>
        <v>ส่งแล้ว</v>
      </c>
      <c r="Y128" s="5">
        <f>_xlfn.XLOOKUP(Table1[[#This Row],[email]],ท้ายบท_1[Email],ท้ายบท_1[Total points],"ยังไม่ส่ง")</f>
        <v>18</v>
      </c>
      <c r="Z128" s="4">
        <f>_xlfn.XLOOKUP(Table1[[#This Row],[email]],Quiz_1[Email],Quiz_1[Total points],"ยังไม่ส่ง")</f>
        <v>10</v>
      </c>
      <c r="AA128" s="5" t="str">
        <f>IF(_xlfn.XLOOKUP(Table1[[#This Row],[email]],แบบฝึก_21[Email],แบบฝึก_21[Completion time],0)&lt;&gt;0,"ส่งแล้ว","ยังไม่ส่ง")</f>
        <v>ส่งแล้ว</v>
      </c>
      <c r="AB128" s="5" t="str">
        <f>IF(_xlfn.XLOOKUP(Table1[[#This Row],[email]],แบบฝึก_22[Email],แบบฝึก_22[Completion time],0)&lt;&gt;0,"ส่งแล้ว","ยังไม่ส่ง")</f>
        <v>ส่งแล้ว</v>
      </c>
      <c r="AC128" s="5">
        <f>_xlfn.XLOOKUP(Table1[[#This Row],[email]],ท้ายบท_2[Email],ท้ายบท_2[Total points],"ยังไม่ส่ง")</f>
        <v>12</v>
      </c>
      <c r="AD128" s="5" t="str">
        <f>_xlfn.XLOOKUP(Table1[[#This Row],[email]],Quiz_2[Email],Quiz_2[Total points],"ยังไม่ส่ง")</f>
        <v>ยังไม่ส่ง</v>
      </c>
      <c r="AE128" s="5" t="str">
        <f>IF(_xlfn.XLOOKUP(Table1[[#This Row],[email]],แบบฝึก_31[Email],แบบฝึก_31[Completion time],0)&lt;&gt;0,"ส่งแล้ว","ยังไม่ส่ง")</f>
        <v>ส่งแล้ว</v>
      </c>
      <c r="AF128" s="5">
        <f>_xlfn.XLOOKUP(Table1[[#This Row],[email]],ท้ายบท_3[Email],ท้ายบท_3[Total points],"ยังไม่ส่ง")</f>
        <v>11</v>
      </c>
      <c r="AG128" s="5">
        <f>_xlfn.XLOOKUP(Table1[[#This Row],[email]],Quiz_3[Email],Quiz_3[Total points],"ยังไม่ส่ง")</f>
        <v>7</v>
      </c>
      <c r="AH128" s="12">
        <v>26</v>
      </c>
      <c r="AI128" s="14">
        <v>10</v>
      </c>
      <c r="AJ128" s="12">
        <f>ROUND((Table1[[#This Row],[mid '[20']]]+Table1[[#This Row],[mid '[10']]])/2,0)</f>
        <v>18</v>
      </c>
      <c r="AK128" s="5" t="str">
        <f>IF(_xlfn.XLOOKUP(Table1[[#This Row],[email]],แบบฝึก_41[Email],แบบฝึก_41[Completion time],0)&lt;&gt;0,"ส่งแล้ว","ยังไม่ส่ง")</f>
        <v>ส่งแล้ว</v>
      </c>
      <c r="AL128" s="5" t="str">
        <f>IF(_xlfn.XLOOKUP(Table1[[#This Row],[email]],ท้ายบท_4[Email],ท้ายบท_4[Total points],"ยังไม่ส่ง")&lt;&gt;0,"ส่งแล้ว","ยังไม่ส่ง")</f>
        <v>ส่งแล้ว</v>
      </c>
      <c r="AM128" s="5">
        <f>_xlfn.XLOOKUP(Table1[[#This Row],[email]],Quiz_4[Email],Quiz_4[Total points],"ยังไม่ส่ง")</f>
        <v>7</v>
      </c>
      <c r="AN128" s="5" t="str">
        <f>IF(_xlfn.XLOOKUP(Table1[[#This Row],[email]],แบบฝึก_51[Email],แบบฝึก_51[Completion time],0)&lt;&gt;0,"ส่งแล้ว","ยังไม่ส่ง")</f>
        <v>ส่งแล้ว</v>
      </c>
      <c r="AO128" s="5" t="str">
        <f>IF(_xlfn.XLOOKUP(Table1[[#This Row],[email]],แบบฝึก_52[Email],แบบฝึก_52[Completion time],0)&lt;&gt;0,"ส่งแล้ว","ยังไม่ส่ง")</f>
        <v>ส่งแล้ว</v>
      </c>
      <c r="AP128" s="5">
        <f>_xlfn.XLOOKUP(Table1[[#This Row],[email]],ท้ายบท_5[Email],ท้ายบท_5[Total points],"ยังไม่ส่ง")</f>
        <v>14</v>
      </c>
      <c r="AQ128" s="5">
        <f>_xlfn.XLOOKUP(Table1[[#This Row],[email]],Quiz_5[Email],Quiz_5[Total points],"ยังไม่ส่ง")</f>
        <v>6</v>
      </c>
      <c r="AR128" s="37"/>
      <c r="AS128" s="4" t="str">
        <f>IF(M128&lt;10,"ยังไม่ซ่อม",IF(Table1[[#This Row],[ซ่อมแล้วกลางภาค]]="ซ่อมแล้ว","ซ่อมแล้ว","ไม่ต้องซ่อม"))</f>
        <v>ไม่ต้องซ่อม</v>
      </c>
      <c r="BN128"/>
      <c r="BO128"/>
      <c r="BP128"/>
      <c r="BQ128"/>
    </row>
    <row r="129" spans="1:69" ht="19.5" x14ac:dyDescent="0.4">
      <c r="A129" s="21">
        <v>128</v>
      </c>
      <c r="B129" s="4">
        <v>4</v>
      </c>
      <c r="C129" s="4">
        <v>26</v>
      </c>
      <c r="D129" s="4" t="s">
        <v>32727</v>
      </c>
      <c r="E129" s="4" t="s">
        <v>32505</v>
      </c>
      <c r="F129" s="4" t="s">
        <v>32728</v>
      </c>
      <c r="G129" s="4" t="s">
        <v>32657</v>
      </c>
      <c r="H129" s="4" t="s">
        <v>2054</v>
      </c>
      <c r="I129" s="24">
        <f>ROUND(COUNTIF(Table1[[#This Row],[กิจกรรม 1.1]:[ท้ายบท 1]],"&lt;&gt;ยังไม่ส่ง")*2+IF(Table1[[#This Row],[Quiz 1]]&lt;&gt;"ยังไม่ส่ง",Table1[[#This Row],[Quiz 1]]*2/10,0),0)</f>
        <v>10</v>
      </c>
      <c r="J129" s="24">
        <f>ROUND(COUNTIF(Table1[[#This Row],[แบบฝึก 2.1]:[ท้ายบท 2]],"&lt;&gt;ยังไม่ส่ง")*8/3+IF(Table1[[#This Row],[Quiz 2]]&lt;&gt;"ยังไม่ส่ง",Table1[[#This Row],[Quiz 2]]*2/10,0),0)</f>
        <v>9</v>
      </c>
      <c r="K129" s="24">
        <f>ROUND(COUNTIF(Table1[[#This Row],[แบบฝึก 3.1]:[ท้ายบท 3]],"&lt;&gt;ยังไม่ส่ง")*3/2+IF(Table1[[#This Row],[Quiz 3]]&lt;&gt;"ยังไม่ส่ง",Table1[[#This Row],[Quiz 3]]*2/10,0),0)</f>
        <v>4</v>
      </c>
      <c r="L129" s="12">
        <f>Table1[[#This Row],[บท 1 '[10']]]+Table1[[#This Row],[บท 2 '[10']]]+Table1[[#This Row],[บท 3 '[5']]]</f>
        <v>23</v>
      </c>
      <c r="M129" s="12">
        <f>IF(Table1[[#This Row],[ซ่อมแล้วกลางภาค]]="ซ่อมแล้ว",10,Table1[[#This Row],[MID '[20']2]])</f>
        <v>16</v>
      </c>
      <c r="N129" s="12">
        <f>ROUND(COUNTIF(Table1[[#This Row],[แบบฝึก 4.1]:[ท้ายบท 4]],"&lt;&gt;ยังไม่ส่ง")*8/2+IF(Table1[[#This Row],[Quiz 4]]&lt;&gt;"ยังไม่ส่ง",Table1[[#This Row],[Quiz 4]]*2/10,0),0)</f>
        <v>9</v>
      </c>
      <c r="O129" s="12"/>
      <c r="P129" s="13">
        <f>ROUND(COUNTIF(Table1[[#This Row],[แบบฝึก 5.1]:[ท้ายบท 5]],"&lt;&gt;ยังไม่ส่ง")*8/3+IF(Table1[[#This Row],[Quiz 5]]&lt;&gt;"ยังไม่ส่ง",Table1[[#This Row],[Quiz 5]]*2/10,0),0)</f>
        <v>9</v>
      </c>
      <c r="Q129" s="12">
        <f>Table1[[#This Row],[บท 4 '[10']]]+Table1[[#This Row],[นำเสนอ '[5']]]+Table1[[#This Row],[บท 5 '[10']]]</f>
        <v>18</v>
      </c>
      <c r="R129" s="12">
        <f>Table1[[#This Row],[ก่อนกลางภาค '[25']]]+Table1[[#This Row],[กลางภาค '[20']]]+Table1[[#This Row],[หลังกลางภาค '[25']]]</f>
        <v>57</v>
      </c>
      <c r="S129" s="12"/>
      <c r="T129" s="12">
        <f>Table1[[#This Row],[ปลายภาค '[30']]]+Table1[[#This Row],[ก่อนปลายภาค '[70']]]</f>
        <v>57</v>
      </c>
      <c r="U129" s="11">
        <f t="shared" si="1"/>
        <v>1.5</v>
      </c>
      <c r="V129" s="5" t="str">
        <f>IF(_xlfn.XLOOKUP(Table1[[#This Row],[email]],กิจกรรม_11[Email],กิจกรรม_11[Completion time],0)&lt;&gt;0,"ส่งแล้ว","ยังไม่ส่ง")</f>
        <v>ส่งแล้ว</v>
      </c>
      <c r="W129" s="5" t="str">
        <f>IF(_xlfn.XLOOKUP(Table1[[#This Row],[email]],แบบฝึก_11[Email],แบบฝึก_11[Completion time],0)&lt;&gt;0,"ส่งแล้ว","ยังไม่ส่ง")</f>
        <v>ส่งแล้ว</v>
      </c>
      <c r="X129" s="5" t="str">
        <f>IF(_xlfn.XLOOKUP(Table1[[#This Row],[email]],แบบฝึก_12[Email],แบบฝึก_12[Completion time],0)&lt;&gt;0,"ส่งแล้ว","ยังไม่ส่ง")</f>
        <v>ส่งแล้ว</v>
      </c>
      <c r="Y129" s="5">
        <f>_xlfn.XLOOKUP(Table1[[#This Row],[email]],ท้ายบท_1[Email],ท้ายบท_1[Total points],"ยังไม่ส่ง")</f>
        <v>18</v>
      </c>
      <c r="Z129" s="4">
        <f>_xlfn.XLOOKUP(Table1[[#This Row],[email]],Quiz_1[Email],Quiz_1[Total points],"ยังไม่ส่ง")</f>
        <v>10</v>
      </c>
      <c r="AA129" s="5" t="str">
        <f>IF(_xlfn.XLOOKUP(Table1[[#This Row],[email]],แบบฝึก_21[Email],แบบฝึก_21[Completion time],0)&lt;&gt;0,"ส่งแล้ว","ยังไม่ส่ง")</f>
        <v>ส่งแล้ว</v>
      </c>
      <c r="AB129" s="5" t="str">
        <f>IF(_xlfn.XLOOKUP(Table1[[#This Row],[email]],แบบฝึก_22[Email],แบบฝึก_22[Completion time],0)&lt;&gt;0,"ส่งแล้ว","ยังไม่ส่ง")</f>
        <v>ส่งแล้ว</v>
      </c>
      <c r="AC129" s="5">
        <f>_xlfn.XLOOKUP(Table1[[#This Row],[email]],ท้ายบท_2[Email],ท้ายบท_2[Total points],"ยังไม่ส่ง")</f>
        <v>12</v>
      </c>
      <c r="AD129" s="5">
        <f>_xlfn.XLOOKUP(Table1[[#This Row],[email]],Quiz_2[Email],Quiz_2[Total points],"ยังไม่ส่ง")</f>
        <v>7</v>
      </c>
      <c r="AE129" s="5" t="str">
        <f>IF(_xlfn.XLOOKUP(Table1[[#This Row],[email]],แบบฝึก_31[Email],แบบฝึก_31[Completion time],0)&lt;&gt;0,"ส่งแล้ว","ยังไม่ส่ง")</f>
        <v>ส่งแล้ว</v>
      </c>
      <c r="AF129" s="5">
        <f>_xlfn.XLOOKUP(Table1[[#This Row],[email]],ท้ายบท_3[Email],ท้ายบท_3[Total points],"ยังไม่ส่ง")</f>
        <v>8</v>
      </c>
      <c r="AG129" s="5">
        <f>_xlfn.XLOOKUP(Table1[[#This Row],[email]],Quiz_3[Email],Quiz_3[Total points],"ยังไม่ส่ง")</f>
        <v>7</v>
      </c>
      <c r="AH129" s="12">
        <v>21</v>
      </c>
      <c r="AI129" s="14">
        <v>10</v>
      </c>
      <c r="AJ129" s="12">
        <f>ROUND((Table1[[#This Row],[mid '[20']]]+Table1[[#This Row],[mid '[10']]])/2,0)</f>
        <v>16</v>
      </c>
      <c r="AK129" s="5" t="str">
        <f>IF(_xlfn.XLOOKUP(Table1[[#This Row],[email]],แบบฝึก_41[Email],แบบฝึก_41[Completion time],0)&lt;&gt;0,"ส่งแล้ว","ยังไม่ส่ง")</f>
        <v>ส่งแล้ว</v>
      </c>
      <c r="AL129" s="5" t="str">
        <f>IF(_xlfn.XLOOKUP(Table1[[#This Row],[email]],ท้ายบท_4[Email],ท้ายบท_4[Total points],"ยังไม่ส่ง")&lt;&gt;0,"ส่งแล้ว","ยังไม่ส่ง")</f>
        <v>ส่งแล้ว</v>
      </c>
      <c r="AM129" s="5">
        <f>_xlfn.XLOOKUP(Table1[[#This Row],[email]],Quiz_4[Email],Quiz_4[Total points],"ยังไม่ส่ง")</f>
        <v>5</v>
      </c>
      <c r="AN129" s="5" t="str">
        <f>IF(_xlfn.XLOOKUP(Table1[[#This Row],[email]],แบบฝึก_51[Email],แบบฝึก_51[Completion time],0)&lt;&gt;0,"ส่งแล้ว","ยังไม่ส่ง")</f>
        <v>ส่งแล้ว</v>
      </c>
      <c r="AO129" s="5" t="str">
        <f>IF(_xlfn.XLOOKUP(Table1[[#This Row],[email]],แบบฝึก_52[Email],แบบฝึก_52[Completion time],0)&lt;&gt;0,"ส่งแล้ว","ยังไม่ส่ง")</f>
        <v>ส่งแล้ว</v>
      </c>
      <c r="AP129" s="5">
        <f>_xlfn.XLOOKUP(Table1[[#This Row],[email]],ท้ายบท_5[Email],ท้ายบท_5[Total points],"ยังไม่ส่ง")</f>
        <v>16</v>
      </c>
      <c r="AQ129" s="5">
        <f>_xlfn.XLOOKUP(Table1[[#This Row],[email]],Quiz_5[Email],Quiz_5[Total points],"ยังไม่ส่ง")</f>
        <v>6</v>
      </c>
      <c r="AR129" s="37"/>
      <c r="AS129" s="4" t="str">
        <f>IF(M129&lt;10,"ยังไม่ซ่อม",IF(Table1[[#This Row],[ซ่อมแล้วกลางภาค]]="ซ่อมแล้ว","ซ่อมแล้ว","ไม่ต้องซ่อม"))</f>
        <v>ไม่ต้องซ่อม</v>
      </c>
      <c r="BN129"/>
      <c r="BO129"/>
      <c r="BP129"/>
      <c r="BQ129"/>
    </row>
    <row r="130" spans="1:69" ht="19.5" x14ac:dyDescent="0.4">
      <c r="A130" s="21">
        <v>129</v>
      </c>
      <c r="B130" s="4">
        <v>4</v>
      </c>
      <c r="C130" s="4">
        <v>27</v>
      </c>
      <c r="D130" s="4" t="s">
        <v>32729</v>
      </c>
      <c r="E130" s="4" t="s">
        <v>32396</v>
      </c>
      <c r="F130" s="4" t="s">
        <v>32730</v>
      </c>
      <c r="G130" s="4" t="s">
        <v>32731</v>
      </c>
      <c r="H130" s="4" t="s">
        <v>2045</v>
      </c>
      <c r="I130" s="24">
        <f>ROUND(COUNTIF(Table1[[#This Row],[กิจกรรม 1.1]:[ท้ายบท 1]],"&lt;&gt;ยังไม่ส่ง")*2+IF(Table1[[#This Row],[Quiz 1]]&lt;&gt;"ยังไม่ส่ง",Table1[[#This Row],[Quiz 1]]*2/10,0),0)</f>
        <v>9</v>
      </c>
      <c r="J130" s="24">
        <f>ROUND(COUNTIF(Table1[[#This Row],[แบบฝึก 2.1]:[ท้ายบท 2]],"&lt;&gt;ยังไม่ส่ง")*8/3+IF(Table1[[#This Row],[Quiz 2]]&lt;&gt;"ยังไม่ส่ง",Table1[[#This Row],[Quiz 2]]*2/10,0),0)</f>
        <v>10</v>
      </c>
      <c r="K130" s="24">
        <f>ROUND(COUNTIF(Table1[[#This Row],[แบบฝึก 3.1]:[ท้ายบท 3]],"&lt;&gt;ยังไม่ส่ง")*3/2+IF(Table1[[#This Row],[Quiz 3]]&lt;&gt;"ยังไม่ส่ง",Table1[[#This Row],[Quiz 3]]*2/10,0),0)</f>
        <v>4</v>
      </c>
      <c r="L130" s="12">
        <f>Table1[[#This Row],[บท 1 '[10']]]+Table1[[#This Row],[บท 2 '[10']]]+Table1[[#This Row],[บท 3 '[5']]]</f>
        <v>23</v>
      </c>
      <c r="M130" s="12">
        <f>IF(Table1[[#This Row],[ซ่อมแล้วกลางภาค]]="ซ่อมแล้ว",10,Table1[[#This Row],[MID '[20']2]])</f>
        <v>12</v>
      </c>
      <c r="N130" s="12">
        <f>ROUND(COUNTIF(Table1[[#This Row],[แบบฝึก 4.1]:[ท้ายบท 4]],"&lt;&gt;ยังไม่ส่ง")*8/2+IF(Table1[[#This Row],[Quiz 4]]&lt;&gt;"ยังไม่ส่ง",Table1[[#This Row],[Quiz 4]]*2/10,0),0)</f>
        <v>10</v>
      </c>
      <c r="O130" s="12"/>
      <c r="P130" s="13">
        <f>ROUND(COUNTIF(Table1[[#This Row],[แบบฝึก 5.1]:[ท้ายบท 5]],"&lt;&gt;ยังไม่ส่ง")*8/3+IF(Table1[[#This Row],[Quiz 5]]&lt;&gt;"ยังไม่ส่ง",Table1[[#This Row],[Quiz 5]]*2/10,0),0)</f>
        <v>9</v>
      </c>
      <c r="Q130" s="12">
        <f>Table1[[#This Row],[บท 4 '[10']]]+Table1[[#This Row],[นำเสนอ '[5']]]+Table1[[#This Row],[บท 5 '[10']]]</f>
        <v>19</v>
      </c>
      <c r="R130" s="12">
        <f>Table1[[#This Row],[ก่อนกลางภาค '[25']]]+Table1[[#This Row],[กลางภาค '[20']]]+Table1[[#This Row],[หลังกลางภาค '[25']]]</f>
        <v>54</v>
      </c>
      <c r="S130" s="12"/>
      <c r="T130" s="12">
        <f>Table1[[#This Row],[ปลายภาค '[30']]]+Table1[[#This Row],[ก่อนปลายภาค '[70']]]</f>
        <v>54</v>
      </c>
      <c r="U130" s="11">
        <f t="shared" ref="U130:U193" si="2">IF(T130&gt;=79.5,4,IF(T130&gt;=74.5,3.5,IF(T130&gt;=69.5,3, IF(T130&gt;=64.5,2.5, IF(T130&gt;=59.5,2, IF(T130&gt;=54.5,1.5, IF(T130&gt;=49.5,1, IF(T130&lt;=49,0))))))))</f>
        <v>1</v>
      </c>
      <c r="V130" s="5" t="str">
        <f>IF(_xlfn.XLOOKUP(Table1[[#This Row],[email]],กิจกรรม_11[Email],กิจกรรม_11[Completion time],0)&lt;&gt;0,"ส่งแล้ว","ยังไม่ส่ง")</f>
        <v>ส่งแล้ว</v>
      </c>
      <c r="W130" s="5" t="str">
        <f>IF(_xlfn.XLOOKUP(Table1[[#This Row],[email]],แบบฝึก_11[Email],แบบฝึก_11[Completion time],0)&lt;&gt;0,"ส่งแล้ว","ยังไม่ส่ง")</f>
        <v>ส่งแล้ว</v>
      </c>
      <c r="X130" s="5" t="str">
        <f>IF(_xlfn.XLOOKUP(Table1[[#This Row],[email]],แบบฝึก_12[Email],แบบฝึก_12[Completion time],0)&lt;&gt;0,"ส่งแล้ว","ยังไม่ส่ง")</f>
        <v>ส่งแล้ว</v>
      </c>
      <c r="Y130" s="5">
        <f>_xlfn.XLOOKUP(Table1[[#This Row],[email]],ท้ายบท_1[Email],ท้ายบท_1[Total points],"ยังไม่ส่ง")</f>
        <v>18</v>
      </c>
      <c r="Z130" s="4">
        <f>_xlfn.XLOOKUP(Table1[[#This Row],[email]],Quiz_1[Email],Quiz_1[Total points],"ยังไม่ส่ง")</f>
        <v>7</v>
      </c>
      <c r="AA130" s="5" t="str">
        <f>IF(_xlfn.XLOOKUP(Table1[[#This Row],[email]],แบบฝึก_21[Email],แบบฝึก_21[Completion time],0)&lt;&gt;0,"ส่งแล้ว","ยังไม่ส่ง")</f>
        <v>ส่งแล้ว</v>
      </c>
      <c r="AB130" s="5" t="str">
        <f>IF(_xlfn.XLOOKUP(Table1[[#This Row],[email]],แบบฝึก_22[Email],แบบฝึก_22[Completion time],0)&lt;&gt;0,"ส่งแล้ว","ยังไม่ส่ง")</f>
        <v>ส่งแล้ว</v>
      </c>
      <c r="AC130" s="5">
        <f>_xlfn.XLOOKUP(Table1[[#This Row],[email]],ท้ายบท_2[Email],ท้ายบท_2[Total points],"ยังไม่ส่ง")</f>
        <v>12</v>
      </c>
      <c r="AD130" s="5">
        <f>_xlfn.XLOOKUP(Table1[[#This Row],[email]],Quiz_2[Email],Quiz_2[Total points],"ยังไม่ส่ง")</f>
        <v>9</v>
      </c>
      <c r="AE130" s="5" t="str">
        <f>IF(_xlfn.XLOOKUP(Table1[[#This Row],[email]],แบบฝึก_31[Email],แบบฝึก_31[Completion time],0)&lt;&gt;0,"ส่งแล้ว","ยังไม่ส่ง")</f>
        <v>ส่งแล้ว</v>
      </c>
      <c r="AF130" s="5">
        <f>_xlfn.XLOOKUP(Table1[[#This Row],[email]],ท้ายบท_3[Email],ท้ายบท_3[Total points],"ยังไม่ส่ง")</f>
        <v>10</v>
      </c>
      <c r="AG130" s="5">
        <f>_xlfn.XLOOKUP(Table1[[#This Row],[email]],Quiz_3[Email],Quiz_3[Total points],"ยังไม่ส่ง")</f>
        <v>6</v>
      </c>
      <c r="AH130" s="12">
        <v>19</v>
      </c>
      <c r="AI130" s="14">
        <v>4</v>
      </c>
      <c r="AJ130" s="12">
        <f>ROUND((Table1[[#This Row],[mid '[20']]]+Table1[[#This Row],[mid '[10']]])/2,0)</f>
        <v>12</v>
      </c>
      <c r="AK130" s="5" t="str">
        <f>IF(_xlfn.XLOOKUP(Table1[[#This Row],[email]],แบบฝึก_41[Email],แบบฝึก_41[Completion time],0)&lt;&gt;0,"ส่งแล้ว","ยังไม่ส่ง")</f>
        <v>ส่งแล้ว</v>
      </c>
      <c r="AL130" s="5" t="str">
        <f>IF(_xlfn.XLOOKUP(Table1[[#This Row],[email]],ท้ายบท_4[Email],ท้ายบท_4[Total points],"ยังไม่ส่ง")&lt;&gt;0,"ส่งแล้ว","ยังไม่ส่ง")</f>
        <v>ส่งแล้ว</v>
      </c>
      <c r="AM130" s="5">
        <f>_xlfn.XLOOKUP(Table1[[#This Row],[email]],Quiz_4[Email],Quiz_4[Total points],"ยังไม่ส่ง")</f>
        <v>8</v>
      </c>
      <c r="AN130" s="5" t="str">
        <f>IF(_xlfn.XLOOKUP(Table1[[#This Row],[email]],แบบฝึก_51[Email],แบบฝึก_51[Completion time],0)&lt;&gt;0,"ส่งแล้ว","ยังไม่ส่ง")</f>
        <v>ส่งแล้ว</v>
      </c>
      <c r="AO130" s="5" t="str">
        <f>IF(_xlfn.XLOOKUP(Table1[[#This Row],[email]],แบบฝึก_52[Email],แบบฝึก_52[Completion time],0)&lt;&gt;0,"ส่งแล้ว","ยังไม่ส่ง")</f>
        <v>ส่งแล้ว</v>
      </c>
      <c r="AP130" s="5">
        <f>_xlfn.XLOOKUP(Table1[[#This Row],[email]],ท้ายบท_5[Email],ท้ายบท_5[Total points],"ยังไม่ส่ง")</f>
        <v>16</v>
      </c>
      <c r="AQ130" s="5">
        <f>_xlfn.XLOOKUP(Table1[[#This Row],[email]],Quiz_5[Email],Quiz_5[Total points],"ยังไม่ส่ง")</f>
        <v>5</v>
      </c>
      <c r="AR130" s="37"/>
      <c r="AS130" s="4" t="str">
        <f>IF(M130&lt;10,"ยังไม่ซ่อม",IF(Table1[[#This Row],[ซ่อมแล้วกลางภาค]]="ซ่อมแล้ว","ซ่อมแล้ว","ไม่ต้องซ่อม"))</f>
        <v>ไม่ต้องซ่อม</v>
      </c>
      <c r="BN130"/>
      <c r="BO130"/>
      <c r="BP130"/>
      <c r="BQ130"/>
    </row>
    <row r="131" spans="1:69" ht="19.5" x14ac:dyDescent="0.4">
      <c r="A131" s="21">
        <v>130</v>
      </c>
      <c r="B131" s="4">
        <v>4</v>
      </c>
      <c r="C131" s="4">
        <v>28</v>
      </c>
      <c r="D131" s="4" t="s">
        <v>32732</v>
      </c>
      <c r="E131" s="4" t="s">
        <v>32396</v>
      </c>
      <c r="F131" s="4" t="s">
        <v>32733</v>
      </c>
      <c r="G131" s="4" t="s">
        <v>32734</v>
      </c>
      <c r="H131" s="4" t="s">
        <v>2024</v>
      </c>
      <c r="I131" s="24">
        <f>ROUND(COUNTIF(Table1[[#This Row],[กิจกรรม 1.1]:[ท้ายบท 1]],"&lt;&gt;ยังไม่ส่ง")*2+IF(Table1[[#This Row],[Quiz 1]]&lt;&gt;"ยังไม่ส่ง",Table1[[#This Row],[Quiz 1]]*2/10,0),0)</f>
        <v>10</v>
      </c>
      <c r="J131" s="24">
        <f>ROUND(COUNTIF(Table1[[#This Row],[แบบฝึก 2.1]:[ท้ายบท 2]],"&lt;&gt;ยังไม่ส่ง")*8/3+IF(Table1[[#This Row],[Quiz 2]]&lt;&gt;"ยังไม่ส่ง",Table1[[#This Row],[Quiz 2]]*2/10,0),0)</f>
        <v>10</v>
      </c>
      <c r="K131" s="24">
        <f>ROUND(COUNTIF(Table1[[#This Row],[แบบฝึก 3.1]:[ท้ายบท 3]],"&lt;&gt;ยังไม่ส่ง")*3/2+IF(Table1[[#This Row],[Quiz 3]]&lt;&gt;"ยังไม่ส่ง",Table1[[#This Row],[Quiz 3]]*2/10,0),0)</f>
        <v>4</v>
      </c>
      <c r="L131" s="12">
        <f>Table1[[#This Row],[บท 1 '[10']]]+Table1[[#This Row],[บท 2 '[10']]]+Table1[[#This Row],[บท 3 '[5']]]</f>
        <v>24</v>
      </c>
      <c r="M131" s="12">
        <f>IF(Table1[[#This Row],[ซ่อมแล้วกลางภาค]]="ซ่อมแล้ว",10,Table1[[#This Row],[MID '[20']2]])</f>
        <v>19</v>
      </c>
      <c r="N131" s="12">
        <f>ROUND(COUNTIF(Table1[[#This Row],[แบบฝึก 4.1]:[ท้ายบท 4]],"&lt;&gt;ยังไม่ส่ง")*8/2+IF(Table1[[#This Row],[Quiz 4]]&lt;&gt;"ยังไม่ส่ง",Table1[[#This Row],[Quiz 4]]*2/10,0),0)</f>
        <v>10</v>
      </c>
      <c r="O131" s="12"/>
      <c r="P131" s="13">
        <f>ROUND(COUNTIF(Table1[[#This Row],[แบบฝึก 5.1]:[ท้ายบท 5]],"&lt;&gt;ยังไม่ส่ง")*8/3+IF(Table1[[#This Row],[Quiz 5]]&lt;&gt;"ยังไม่ส่ง",Table1[[#This Row],[Quiz 5]]*2/10,0),0)</f>
        <v>9</v>
      </c>
      <c r="Q131" s="12">
        <f>Table1[[#This Row],[บท 4 '[10']]]+Table1[[#This Row],[นำเสนอ '[5']]]+Table1[[#This Row],[บท 5 '[10']]]</f>
        <v>19</v>
      </c>
      <c r="R131" s="12">
        <f>Table1[[#This Row],[ก่อนกลางภาค '[25']]]+Table1[[#This Row],[กลางภาค '[20']]]+Table1[[#This Row],[หลังกลางภาค '[25']]]</f>
        <v>62</v>
      </c>
      <c r="S131" s="12"/>
      <c r="T131" s="12">
        <f>Table1[[#This Row],[ปลายภาค '[30']]]+Table1[[#This Row],[ก่อนปลายภาค '[70']]]</f>
        <v>62</v>
      </c>
      <c r="U131" s="11">
        <f t="shared" si="2"/>
        <v>2</v>
      </c>
      <c r="V131" s="5" t="str">
        <f>IF(_xlfn.XLOOKUP(Table1[[#This Row],[email]],กิจกรรม_11[Email],กิจกรรม_11[Completion time],0)&lt;&gt;0,"ส่งแล้ว","ยังไม่ส่ง")</f>
        <v>ส่งแล้ว</v>
      </c>
      <c r="W131" s="5" t="str">
        <f>IF(_xlfn.XLOOKUP(Table1[[#This Row],[email]],แบบฝึก_11[Email],แบบฝึก_11[Completion time],0)&lt;&gt;0,"ส่งแล้ว","ยังไม่ส่ง")</f>
        <v>ส่งแล้ว</v>
      </c>
      <c r="X131" s="5" t="str">
        <f>IF(_xlfn.XLOOKUP(Table1[[#This Row],[email]],แบบฝึก_12[Email],แบบฝึก_12[Completion time],0)&lt;&gt;0,"ส่งแล้ว","ยังไม่ส่ง")</f>
        <v>ส่งแล้ว</v>
      </c>
      <c r="Y131" s="5">
        <f>_xlfn.XLOOKUP(Table1[[#This Row],[email]],ท้ายบท_1[Email],ท้ายบท_1[Total points],"ยังไม่ส่ง")</f>
        <v>18</v>
      </c>
      <c r="Z131" s="4">
        <f>_xlfn.XLOOKUP(Table1[[#This Row],[email]],Quiz_1[Email],Quiz_1[Total points],"ยังไม่ส่ง")</f>
        <v>8</v>
      </c>
      <c r="AA131" s="5" t="str">
        <f>IF(_xlfn.XLOOKUP(Table1[[#This Row],[email]],แบบฝึก_21[Email],แบบฝึก_21[Completion time],0)&lt;&gt;0,"ส่งแล้ว","ยังไม่ส่ง")</f>
        <v>ส่งแล้ว</v>
      </c>
      <c r="AB131" s="5" t="str">
        <f>IF(_xlfn.XLOOKUP(Table1[[#This Row],[email]],แบบฝึก_22[Email],แบบฝึก_22[Completion time],0)&lt;&gt;0,"ส่งแล้ว","ยังไม่ส่ง")</f>
        <v>ส่งแล้ว</v>
      </c>
      <c r="AC131" s="5">
        <f>_xlfn.XLOOKUP(Table1[[#This Row],[email]],ท้ายบท_2[Email],ท้ายบท_2[Total points],"ยังไม่ส่ง")</f>
        <v>12</v>
      </c>
      <c r="AD131" s="5">
        <f>_xlfn.XLOOKUP(Table1[[#This Row],[email]],Quiz_2[Email],Quiz_2[Total points],"ยังไม่ส่ง")</f>
        <v>9</v>
      </c>
      <c r="AE131" s="5" t="str">
        <f>IF(_xlfn.XLOOKUP(Table1[[#This Row],[email]],แบบฝึก_31[Email],แบบฝึก_31[Completion time],0)&lt;&gt;0,"ส่งแล้ว","ยังไม่ส่ง")</f>
        <v>ส่งแล้ว</v>
      </c>
      <c r="AF131" s="5">
        <f>_xlfn.XLOOKUP(Table1[[#This Row],[email]],ท้ายบท_3[Email],ท้ายบท_3[Total points],"ยังไม่ส่ง")</f>
        <v>11</v>
      </c>
      <c r="AG131" s="5">
        <f>_xlfn.XLOOKUP(Table1[[#This Row],[email]],Quiz_3[Email],Quiz_3[Total points],"ยังไม่ส่ง")</f>
        <v>6</v>
      </c>
      <c r="AH131" s="12">
        <v>27</v>
      </c>
      <c r="AI131" s="14">
        <v>10</v>
      </c>
      <c r="AJ131" s="12">
        <f>ROUND((Table1[[#This Row],[mid '[20']]]+Table1[[#This Row],[mid '[10']]])/2,0)</f>
        <v>19</v>
      </c>
      <c r="AK131" s="5" t="str">
        <f>IF(_xlfn.XLOOKUP(Table1[[#This Row],[email]],แบบฝึก_41[Email],แบบฝึก_41[Completion time],0)&lt;&gt;0,"ส่งแล้ว","ยังไม่ส่ง")</f>
        <v>ส่งแล้ว</v>
      </c>
      <c r="AL131" s="5" t="str">
        <f>IF(_xlfn.XLOOKUP(Table1[[#This Row],[email]],ท้ายบท_4[Email],ท้ายบท_4[Total points],"ยังไม่ส่ง")&lt;&gt;0,"ส่งแล้ว","ยังไม่ส่ง")</f>
        <v>ส่งแล้ว</v>
      </c>
      <c r="AM131" s="5">
        <f>_xlfn.XLOOKUP(Table1[[#This Row],[email]],Quiz_4[Email],Quiz_4[Total points],"ยังไม่ส่ง")</f>
        <v>8</v>
      </c>
      <c r="AN131" s="5" t="str">
        <f>IF(_xlfn.XLOOKUP(Table1[[#This Row],[email]],แบบฝึก_51[Email],แบบฝึก_51[Completion time],0)&lt;&gt;0,"ส่งแล้ว","ยังไม่ส่ง")</f>
        <v>ส่งแล้ว</v>
      </c>
      <c r="AO131" s="5" t="str">
        <f>IF(_xlfn.XLOOKUP(Table1[[#This Row],[email]],แบบฝึก_52[Email],แบบฝึก_52[Completion time],0)&lt;&gt;0,"ส่งแล้ว","ยังไม่ส่ง")</f>
        <v>ส่งแล้ว</v>
      </c>
      <c r="AP131" s="5">
        <f>_xlfn.XLOOKUP(Table1[[#This Row],[email]],ท้ายบท_5[Email],ท้ายบท_5[Total points],"ยังไม่ส่ง")</f>
        <v>16</v>
      </c>
      <c r="AQ131" s="5">
        <f>_xlfn.XLOOKUP(Table1[[#This Row],[email]],Quiz_5[Email],Quiz_5[Total points],"ยังไม่ส่ง")</f>
        <v>5</v>
      </c>
      <c r="AR131" s="37"/>
      <c r="AS131" s="4" t="str">
        <f>IF(M131&lt;10,"ยังไม่ซ่อม",IF(Table1[[#This Row],[ซ่อมแล้วกลางภาค]]="ซ่อมแล้ว","ซ่อมแล้ว","ไม่ต้องซ่อม"))</f>
        <v>ไม่ต้องซ่อม</v>
      </c>
      <c r="BN131"/>
      <c r="BO131"/>
      <c r="BP131"/>
      <c r="BQ131"/>
    </row>
    <row r="132" spans="1:69" ht="19.5" x14ac:dyDescent="0.4">
      <c r="A132" s="21">
        <v>131</v>
      </c>
      <c r="B132" s="4">
        <v>4</v>
      </c>
      <c r="C132" s="4">
        <v>29</v>
      </c>
      <c r="D132" s="4" t="s">
        <v>32735</v>
      </c>
      <c r="E132" s="4" t="s">
        <v>32396</v>
      </c>
      <c r="F132" s="4" t="s">
        <v>32736</v>
      </c>
      <c r="G132" s="4" t="s">
        <v>32737</v>
      </c>
      <c r="H132" s="4" t="s">
        <v>2154</v>
      </c>
      <c r="I132" s="24">
        <f>ROUND(COUNTIF(Table1[[#This Row],[กิจกรรม 1.1]:[ท้ายบท 1]],"&lt;&gt;ยังไม่ส่ง")*2+IF(Table1[[#This Row],[Quiz 1]]&lt;&gt;"ยังไม่ส่ง",Table1[[#This Row],[Quiz 1]]*2/10,0),0)</f>
        <v>9</v>
      </c>
      <c r="J132" s="24">
        <f>ROUND(COUNTIF(Table1[[#This Row],[แบบฝึก 2.1]:[ท้ายบท 2]],"&lt;&gt;ยังไม่ส่ง")*8/3+IF(Table1[[#This Row],[Quiz 2]]&lt;&gt;"ยังไม่ส่ง",Table1[[#This Row],[Quiz 2]]*2/10,0),0)</f>
        <v>10</v>
      </c>
      <c r="K132" s="24">
        <f>ROUND(COUNTIF(Table1[[#This Row],[แบบฝึก 3.1]:[ท้ายบท 3]],"&lt;&gt;ยังไม่ส่ง")*3/2+IF(Table1[[#This Row],[Quiz 3]]&lt;&gt;"ยังไม่ส่ง",Table1[[#This Row],[Quiz 3]]*2/10,0),0)</f>
        <v>5</v>
      </c>
      <c r="L132" s="12">
        <f>Table1[[#This Row],[บท 1 '[10']]]+Table1[[#This Row],[บท 2 '[10']]]+Table1[[#This Row],[บท 3 '[5']]]</f>
        <v>24</v>
      </c>
      <c r="M132" s="12">
        <f>IF(Table1[[#This Row],[ซ่อมแล้วกลางภาค]]="ซ่อมแล้ว",10,Table1[[#This Row],[MID '[20']2]])</f>
        <v>16</v>
      </c>
      <c r="N132" s="12">
        <f>ROUND(COUNTIF(Table1[[#This Row],[แบบฝึก 4.1]:[ท้ายบท 4]],"&lt;&gt;ยังไม่ส่ง")*8/2+IF(Table1[[#This Row],[Quiz 4]]&lt;&gt;"ยังไม่ส่ง",Table1[[#This Row],[Quiz 4]]*2/10,0),0)</f>
        <v>10</v>
      </c>
      <c r="O132" s="12"/>
      <c r="P132" s="13">
        <f>ROUND(COUNTIF(Table1[[#This Row],[แบบฝึก 5.1]:[ท้ายบท 5]],"&lt;&gt;ยังไม่ส่ง")*8/3+IF(Table1[[#This Row],[Quiz 5]]&lt;&gt;"ยังไม่ส่ง",Table1[[#This Row],[Quiz 5]]*2/10,0),0)</f>
        <v>9</v>
      </c>
      <c r="Q132" s="12">
        <f>Table1[[#This Row],[บท 4 '[10']]]+Table1[[#This Row],[นำเสนอ '[5']]]+Table1[[#This Row],[บท 5 '[10']]]</f>
        <v>19</v>
      </c>
      <c r="R132" s="12">
        <f>Table1[[#This Row],[ก่อนกลางภาค '[25']]]+Table1[[#This Row],[กลางภาค '[20']]]+Table1[[#This Row],[หลังกลางภาค '[25']]]</f>
        <v>59</v>
      </c>
      <c r="S132" s="12"/>
      <c r="T132" s="12">
        <f>Table1[[#This Row],[ปลายภาค '[30']]]+Table1[[#This Row],[ก่อนปลายภาค '[70']]]</f>
        <v>59</v>
      </c>
      <c r="U132" s="11">
        <f t="shared" si="2"/>
        <v>1.5</v>
      </c>
      <c r="V132" s="5" t="str">
        <f>IF(_xlfn.XLOOKUP(Table1[[#This Row],[email]],กิจกรรม_11[Email],กิจกรรม_11[Completion time],0)&lt;&gt;0,"ส่งแล้ว","ยังไม่ส่ง")</f>
        <v>ส่งแล้ว</v>
      </c>
      <c r="W132" s="5" t="str">
        <f>IF(_xlfn.XLOOKUP(Table1[[#This Row],[email]],แบบฝึก_11[Email],แบบฝึก_11[Completion time],0)&lt;&gt;0,"ส่งแล้ว","ยังไม่ส่ง")</f>
        <v>ส่งแล้ว</v>
      </c>
      <c r="X132" s="5" t="str">
        <f>IF(_xlfn.XLOOKUP(Table1[[#This Row],[email]],แบบฝึก_12[Email],แบบฝึก_12[Completion time],0)&lt;&gt;0,"ส่งแล้ว","ยังไม่ส่ง")</f>
        <v>ส่งแล้ว</v>
      </c>
      <c r="Y132" s="5">
        <f>_xlfn.XLOOKUP(Table1[[#This Row],[email]],ท้ายบท_1[Email],ท้ายบท_1[Total points],"ยังไม่ส่ง")</f>
        <v>21</v>
      </c>
      <c r="Z132" s="4">
        <f>_xlfn.XLOOKUP(Table1[[#This Row],[email]],Quiz_1[Email],Quiz_1[Total points],"ยังไม่ส่ง")</f>
        <v>7</v>
      </c>
      <c r="AA132" s="5" t="str">
        <f>IF(_xlfn.XLOOKUP(Table1[[#This Row],[email]],แบบฝึก_21[Email],แบบฝึก_21[Completion time],0)&lt;&gt;0,"ส่งแล้ว","ยังไม่ส่ง")</f>
        <v>ส่งแล้ว</v>
      </c>
      <c r="AB132" s="5" t="str">
        <f>IF(_xlfn.XLOOKUP(Table1[[#This Row],[email]],แบบฝึก_22[Email],แบบฝึก_22[Completion time],0)&lt;&gt;0,"ส่งแล้ว","ยังไม่ส่ง")</f>
        <v>ส่งแล้ว</v>
      </c>
      <c r="AC132" s="5">
        <f>_xlfn.XLOOKUP(Table1[[#This Row],[email]],ท้ายบท_2[Email],ท้ายบท_2[Total points],"ยังไม่ส่ง")</f>
        <v>13</v>
      </c>
      <c r="AD132" s="5">
        <f>_xlfn.XLOOKUP(Table1[[#This Row],[email]],Quiz_2[Email],Quiz_2[Total points],"ยังไม่ส่ง")</f>
        <v>9</v>
      </c>
      <c r="AE132" s="5" t="str">
        <f>IF(_xlfn.XLOOKUP(Table1[[#This Row],[email]],แบบฝึก_31[Email],แบบฝึก_31[Completion time],0)&lt;&gt;0,"ส่งแล้ว","ยังไม่ส่ง")</f>
        <v>ส่งแล้ว</v>
      </c>
      <c r="AF132" s="5">
        <f>_xlfn.XLOOKUP(Table1[[#This Row],[email]],ท้ายบท_3[Email],ท้ายบท_3[Total points],"ยังไม่ส่ง")</f>
        <v>10</v>
      </c>
      <c r="AG132" s="5">
        <f>_xlfn.XLOOKUP(Table1[[#This Row],[email]],Quiz_3[Email],Quiz_3[Total points],"ยังไม่ส่ง")</f>
        <v>9</v>
      </c>
      <c r="AH132" s="12">
        <v>24</v>
      </c>
      <c r="AI132" s="14">
        <v>8</v>
      </c>
      <c r="AJ132" s="12">
        <f>ROUND((Table1[[#This Row],[mid '[20']]]+Table1[[#This Row],[mid '[10']]])/2,0)</f>
        <v>16</v>
      </c>
      <c r="AK132" s="5" t="str">
        <f>IF(_xlfn.XLOOKUP(Table1[[#This Row],[email]],แบบฝึก_41[Email],แบบฝึก_41[Completion time],0)&lt;&gt;0,"ส่งแล้ว","ยังไม่ส่ง")</f>
        <v>ส่งแล้ว</v>
      </c>
      <c r="AL132" s="5" t="str">
        <f>IF(_xlfn.XLOOKUP(Table1[[#This Row],[email]],ท้ายบท_4[Email],ท้ายบท_4[Total points],"ยังไม่ส่ง")&lt;&gt;0,"ส่งแล้ว","ยังไม่ส่ง")</f>
        <v>ส่งแล้ว</v>
      </c>
      <c r="AM132" s="5">
        <f>_xlfn.XLOOKUP(Table1[[#This Row],[email]],Quiz_4[Email],Quiz_4[Total points],"ยังไม่ส่ง")</f>
        <v>8</v>
      </c>
      <c r="AN132" s="5" t="str">
        <f>IF(_xlfn.XLOOKUP(Table1[[#This Row],[email]],แบบฝึก_51[Email],แบบฝึก_51[Completion time],0)&lt;&gt;0,"ส่งแล้ว","ยังไม่ส่ง")</f>
        <v>ส่งแล้ว</v>
      </c>
      <c r="AO132" s="5" t="str">
        <f>IF(_xlfn.XLOOKUP(Table1[[#This Row],[email]],แบบฝึก_52[Email],แบบฝึก_52[Completion time],0)&lt;&gt;0,"ส่งแล้ว","ยังไม่ส่ง")</f>
        <v>ส่งแล้ว</v>
      </c>
      <c r="AP132" s="5">
        <f>_xlfn.XLOOKUP(Table1[[#This Row],[email]],ท้ายบท_5[Email],ท้ายบท_5[Total points],"ยังไม่ส่ง")</f>
        <v>13</v>
      </c>
      <c r="AQ132" s="5">
        <f>_xlfn.XLOOKUP(Table1[[#This Row],[email]],Quiz_5[Email],Quiz_5[Total points],"ยังไม่ส่ง")</f>
        <v>6</v>
      </c>
      <c r="AR132" s="37"/>
      <c r="AS132" s="4" t="str">
        <f>IF(M132&lt;10,"ยังไม่ซ่อม",IF(Table1[[#This Row],[ซ่อมแล้วกลางภาค]]="ซ่อมแล้ว","ซ่อมแล้ว","ไม่ต้องซ่อม"))</f>
        <v>ไม่ต้องซ่อม</v>
      </c>
      <c r="BN132"/>
      <c r="BO132"/>
      <c r="BP132"/>
      <c r="BQ132"/>
    </row>
    <row r="133" spans="1:69" ht="19.5" x14ac:dyDescent="0.4">
      <c r="A133" s="21">
        <v>132</v>
      </c>
      <c r="B133" s="4">
        <v>4</v>
      </c>
      <c r="C133" s="4">
        <v>30</v>
      </c>
      <c r="D133" s="4" t="s">
        <v>32738</v>
      </c>
      <c r="E133" s="4" t="s">
        <v>32396</v>
      </c>
      <c r="F133" s="4" t="s">
        <v>32739</v>
      </c>
      <c r="G133" s="4" t="s">
        <v>32740</v>
      </c>
      <c r="H133" s="4" t="s">
        <v>2098</v>
      </c>
      <c r="I133" s="24">
        <f>ROUND(COUNTIF(Table1[[#This Row],[กิจกรรม 1.1]:[ท้ายบท 1]],"&lt;&gt;ยังไม่ส่ง")*2+IF(Table1[[#This Row],[Quiz 1]]&lt;&gt;"ยังไม่ส่ง",Table1[[#This Row],[Quiz 1]]*2/10,0),0)</f>
        <v>10</v>
      </c>
      <c r="J133" s="24">
        <f>ROUND(COUNTIF(Table1[[#This Row],[แบบฝึก 2.1]:[ท้ายบท 2]],"&lt;&gt;ยังไม่ส่ง")*8/3+IF(Table1[[#This Row],[Quiz 2]]&lt;&gt;"ยังไม่ส่ง",Table1[[#This Row],[Quiz 2]]*2/10,0),0)</f>
        <v>10</v>
      </c>
      <c r="K133" s="24">
        <f>ROUND(COUNTIF(Table1[[#This Row],[แบบฝึก 3.1]:[ท้ายบท 3]],"&lt;&gt;ยังไม่ส่ง")*3/2+IF(Table1[[#This Row],[Quiz 3]]&lt;&gt;"ยังไม่ส่ง",Table1[[#This Row],[Quiz 3]]*2/10,0),0)</f>
        <v>4</v>
      </c>
      <c r="L133" s="12">
        <f>Table1[[#This Row],[บท 1 '[10']]]+Table1[[#This Row],[บท 2 '[10']]]+Table1[[#This Row],[บท 3 '[5']]]</f>
        <v>24</v>
      </c>
      <c r="M133" s="12">
        <f>IF(Table1[[#This Row],[ซ่อมแล้วกลางภาค]]="ซ่อมแล้ว",10,Table1[[#This Row],[MID '[20']2]])</f>
        <v>15</v>
      </c>
      <c r="N133" s="12">
        <f>ROUND(COUNTIF(Table1[[#This Row],[แบบฝึก 4.1]:[ท้ายบท 4]],"&lt;&gt;ยังไม่ส่ง")*8/2+IF(Table1[[#This Row],[Quiz 4]]&lt;&gt;"ยังไม่ส่ง",Table1[[#This Row],[Quiz 4]]*2/10,0),0)</f>
        <v>9</v>
      </c>
      <c r="O133" s="12"/>
      <c r="P133" s="13">
        <f>ROUND(COUNTIF(Table1[[#This Row],[แบบฝึก 5.1]:[ท้ายบท 5]],"&lt;&gt;ยังไม่ส่ง")*8/3+IF(Table1[[#This Row],[Quiz 5]]&lt;&gt;"ยังไม่ส่ง",Table1[[#This Row],[Quiz 5]]*2/10,0),0)</f>
        <v>9</v>
      </c>
      <c r="Q133" s="12">
        <f>Table1[[#This Row],[บท 4 '[10']]]+Table1[[#This Row],[นำเสนอ '[5']]]+Table1[[#This Row],[บท 5 '[10']]]</f>
        <v>18</v>
      </c>
      <c r="R133" s="12">
        <f>Table1[[#This Row],[ก่อนกลางภาค '[25']]]+Table1[[#This Row],[กลางภาค '[20']]]+Table1[[#This Row],[หลังกลางภาค '[25']]]</f>
        <v>57</v>
      </c>
      <c r="S133" s="12"/>
      <c r="T133" s="12">
        <f>Table1[[#This Row],[ปลายภาค '[30']]]+Table1[[#This Row],[ก่อนปลายภาค '[70']]]</f>
        <v>57</v>
      </c>
      <c r="U133" s="11">
        <f t="shared" si="2"/>
        <v>1.5</v>
      </c>
      <c r="V133" s="5" t="str">
        <f>IF(_xlfn.XLOOKUP(Table1[[#This Row],[email]],กิจกรรม_11[Email],กิจกรรม_11[Completion time],0)&lt;&gt;0,"ส่งแล้ว","ยังไม่ส่ง")</f>
        <v>ส่งแล้ว</v>
      </c>
      <c r="W133" s="5" t="str">
        <f>IF(_xlfn.XLOOKUP(Table1[[#This Row],[email]],แบบฝึก_11[Email],แบบฝึก_11[Completion time],0)&lt;&gt;0,"ส่งแล้ว","ยังไม่ส่ง")</f>
        <v>ส่งแล้ว</v>
      </c>
      <c r="X133" s="5" t="str">
        <f>IF(_xlfn.XLOOKUP(Table1[[#This Row],[email]],แบบฝึก_12[Email],แบบฝึก_12[Completion time],0)&lt;&gt;0,"ส่งแล้ว","ยังไม่ส่ง")</f>
        <v>ส่งแล้ว</v>
      </c>
      <c r="Y133" s="5">
        <f>_xlfn.XLOOKUP(Table1[[#This Row],[email]],ท้ายบท_1[Email],ท้ายบท_1[Total points],"ยังไม่ส่ง")</f>
        <v>21</v>
      </c>
      <c r="Z133" s="4">
        <f>_xlfn.XLOOKUP(Table1[[#This Row],[email]],Quiz_1[Email],Quiz_1[Total points],"ยังไม่ส่ง")</f>
        <v>8</v>
      </c>
      <c r="AA133" s="5" t="str">
        <f>IF(_xlfn.XLOOKUP(Table1[[#This Row],[email]],แบบฝึก_21[Email],แบบฝึก_21[Completion time],0)&lt;&gt;0,"ส่งแล้ว","ยังไม่ส่ง")</f>
        <v>ส่งแล้ว</v>
      </c>
      <c r="AB133" s="5" t="str">
        <f>IF(_xlfn.XLOOKUP(Table1[[#This Row],[email]],แบบฝึก_22[Email],แบบฝึก_22[Completion time],0)&lt;&gt;0,"ส่งแล้ว","ยังไม่ส่ง")</f>
        <v>ส่งแล้ว</v>
      </c>
      <c r="AC133" s="5">
        <f>_xlfn.XLOOKUP(Table1[[#This Row],[email]],ท้ายบท_2[Email],ท้ายบท_2[Total points],"ยังไม่ส่ง")</f>
        <v>14</v>
      </c>
      <c r="AD133" s="5">
        <f>_xlfn.XLOOKUP(Table1[[#This Row],[email]],Quiz_2[Email],Quiz_2[Total points],"ยังไม่ส่ง")</f>
        <v>9</v>
      </c>
      <c r="AE133" s="5" t="str">
        <f>IF(_xlfn.XLOOKUP(Table1[[#This Row],[email]],แบบฝึก_31[Email],แบบฝึก_31[Completion time],0)&lt;&gt;0,"ส่งแล้ว","ยังไม่ส่ง")</f>
        <v>ส่งแล้ว</v>
      </c>
      <c r="AF133" s="5">
        <f>_xlfn.XLOOKUP(Table1[[#This Row],[email]],ท้ายบท_3[Email],ท้ายบท_3[Total points],"ยังไม่ส่ง")</f>
        <v>10</v>
      </c>
      <c r="AG133" s="5">
        <f>_xlfn.XLOOKUP(Table1[[#This Row],[email]],Quiz_3[Email],Quiz_3[Total points],"ยังไม่ส่ง")</f>
        <v>7</v>
      </c>
      <c r="AH133" s="12">
        <v>22</v>
      </c>
      <c r="AI133" s="14">
        <v>8</v>
      </c>
      <c r="AJ133" s="12">
        <f>ROUND((Table1[[#This Row],[mid '[20']]]+Table1[[#This Row],[mid '[10']]])/2,0)</f>
        <v>15</v>
      </c>
      <c r="AK133" s="5" t="str">
        <f>IF(_xlfn.XLOOKUP(Table1[[#This Row],[email]],แบบฝึก_41[Email],แบบฝึก_41[Completion time],0)&lt;&gt;0,"ส่งแล้ว","ยังไม่ส่ง")</f>
        <v>ส่งแล้ว</v>
      </c>
      <c r="AL133" s="5" t="str">
        <f>IF(_xlfn.XLOOKUP(Table1[[#This Row],[email]],ท้ายบท_4[Email],ท้ายบท_4[Total points],"ยังไม่ส่ง")&lt;&gt;0,"ส่งแล้ว","ยังไม่ส่ง")</f>
        <v>ส่งแล้ว</v>
      </c>
      <c r="AM133" s="5">
        <f>_xlfn.XLOOKUP(Table1[[#This Row],[email]],Quiz_4[Email],Quiz_4[Total points],"ยังไม่ส่ง")</f>
        <v>7</v>
      </c>
      <c r="AN133" s="5" t="str">
        <f>IF(_xlfn.XLOOKUP(Table1[[#This Row],[email]],แบบฝึก_51[Email],แบบฝึก_51[Completion time],0)&lt;&gt;0,"ส่งแล้ว","ยังไม่ส่ง")</f>
        <v>ส่งแล้ว</v>
      </c>
      <c r="AO133" s="5" t="str">
        <f>IF(_xlfn.XLOOKUP(Table1[[#This Row],[email]],แบบฝึก_52[Email],แบบฝึก_52[Completion time],0)&lt;&gt;0,"ส่งแล้ว","ยังไม่ส่ง")</f>
        <v>ส่งแล้ว</v>
      </c>
      <c r="AP133" s="5">
        <f>_xlfn.XLOOKUP(Table1[[#This Row],[email]],ท้ายบท_5[Email],ท้ายบท_5[Total points],"ยังไม่ส่ง")</f>
        <v>16</v>
      </c>
      <c r="AQ133" s="5">
        <f>_xlfn.XLOOKUP(Table1[[#This Row],[email]],Quiz_5[Email],Quiz_5[Total points],"ยังไม่ส่ง")</f>
        <v>6</v>
      </c>
      <c r="AR133" s="37"/>
      <c r="AS133" s="4" t="str">
        <f>IF(M133&lt;10,"ยังไม่ซ่อม",IF(Table1[[#This Row],[ซ่อมแล้วกลางภาค]]="ซ่อมแล้ว","ซ่อมแล้ว","ไม่ต้องซ่อม"))</f>
        <v>ไม่ต้องซ่อม</v>
      </c>
      <c r="BN133"/>
      <c r="BO133"/>
      <c r="BP133"/>
      <c r="BQ133"/>
    </row>
    <row r="134" spans="1:69" ht="19.5" x14ac:dyDescent="0.4">
      <c r="A134" s="21">
        <v>133</v>
      </c>
      <c r="B134" s="4">
        <v>4</v>
      </c>
      <c r="C134" s="4">
        <v>31</v>
      </c>
      <c r="D134" s="4" t="s">
        <v>32741</v>
      </c>
      <c r="E134" s="4" t="s">
        <v>32396</v>
      </c>
      <c r="F134" s="4" t="s">
        <v>32742</v>
      </c>
      <c r="G134" s="4" t="s">
        <v>32494</v>
      </c>
      <c r="H134" s="4" t="s">
        <v>2265</v>
      </c>
      <c r="I134" s="24">
        <f>ROUND(COUNTIF(Table1[[#This Row],[กิจกรรม 1.1]:[ท้ายบท 1]],"&lt;&gt;ยังไม่ส่ง")*2+IF(Table1[[#This Row],[Quiz 1]]&lt;&gt;"ยังไม่ส่ง",Table1[[#This Row],[Quiz 1]]*2/10,0),0)</f>
        <v>10</v>
      </c>
      <c r="J134" s="24">
        <f>ROUND(COUNTIF(Table1[[#This Row],[แบบฝึก 2.1]:[ท้ายบท 2]],"&lt;&gt;ยังไม่ส่ง")*8/3+IF(Table1[[#This Row],[Quiz 2]]&lt;&gt;"ยังไม่ส่ง",Table1[[#This Row],[Quiz 2]]*2/10,0),0)</f>
        <v>10</v>
      </c>
      <c r="K134" s="24">
        <f>ROUND(COUNTIF(Table1[[#This Row],[แบบฝึก 3.1]:[ท้ายบท 3]],"&lt;&gt;ยังไม่ส่ง")*3/2+IF(Table1[[#This Row],[Quiz 3]]&lt;&gt;"ยังไม่ส่ง",Table1[[#This Row],[Quiz 3]]*2/10,0),0)</f>
        <v>5</v>
      </c>
      <c r="L134" s="12">
        <f>Table1[[#This Row],[บท 1 '[10']]]+Table1[[#This Row],[บท 2 '[10']]]+Table1[[#This Row],[บท 3 '[5']]]</f>
        <v>25</v>
      </c>
      <c r="M134" s="12">
        <f>IF(Table1[[#This Row],[ซ่อมแล้วกลางภาค]]="ซ่อมแล้ว",10,Table1[[#This Row],[MID '[20']2]])</f>
        <v>9</v>
      </c>
      <c r="N134" s="12">
        <f>ROUND(COUNTIF(Table1[[#This Row],[แบบฝึก 4.1]:[ท้ายบท 4]],"&lt;&gt;ยังไม่ส่ง")*8/2+IF(Table1[[#This Row],[Quiz 4]]&lt;&gt;"ยังไม่ส่ง",Table1[[#This Row],[Quiz 4]]*2/10,0),0)</f>
        <v>4</v>
      </c>
      <c r="O134" s="12"/>
      <c r="P134" s="13">
        <f>ROUND(COUNTIF(Table1[[#This Row],[แบบฝึก 5.1]:[ท้ายบท 5]],"&lt;&gt;ยังไม่ส่ง")*8/3+IF(Table1[[#This Row],[Quiz 5]]&lt;&gt;"ยังไม่ส่ง",Table1[[#This Row],[Quiz 5]]*2/10,0),0)</f>
        <v>8</v>
      </c>
      <c r="Q134" s="12">
        <f>Table1[[#This Row],[บท 4 '[10']]]+Table1[[#This Row],[นำเสนอ '[5']]]+Table1[[#This Row],[บท 5 '[10']]]</f>
        <v>12</v>
      </c>
      <c r="R134" s="12">
        <f>Table1[[#This Row],[ก่อนกลางภาค '[25']]]+Table1[[#This Row],[กลางภาค '[20']]]+Table1[[#This Row],[หลังกลางภาค '[25']]]</f>
        <v>46</v>
      </c>
      <c r="S134" s="12"/>
      <c r="T134" s="12">
        <f>Table1[[#This Row],[ปลายภาค '[30']]]+Table1[[#This Row],[ก่อนปลายภาค '[70']]]</f>
        <v>46</v>
      </c>
      <c r="U134" s="11">
        <f t="shared" si="2"/>
        <v>0</v>
      </c>
      <c r="V134" s="5" t="str">
        <f>IF(_xlfn.XLOOKUP(Table1[[#This Row],[email]],กิจกรรม_11[Email],กิจกรรม_11[Completion time],0)&lt;&gt;0,"ส่งแล้ว","ยังไม่ส่ง")</f>
        <v>ส่งแล้ว</v>
      </c>
      <c r="W134" s="5" t="str">
        <f>IF(_xlfn.XLOOKUP(Table1[[#This Row],[email]],แบบฝึก_11[Email],แบบฝึก_11[Completion time],0)&lt;&gt;0,"ส่งแล้ว","ยังไม่ส่ง")</f>
        <v>ส่งแล้ว</v>
      </c>
      <c r="X134" s="5" t="str">
        <f>IF(_xlfn.XLOOKUP(Table1[[#This Row],[email]],แบบฝึก_12[Email],แบบฝึก_12[Completion time],0)&lt;&gt;0,"ส่งแล้ว","ยังไม่ส่ง")</f>
        <v>ส่งแล้ว</v>
      </c>
      <c r="Y134" s="5">
        <f>_xlfn.XLOOKUP(Table1[[#This Row],[email]],ท้ายบท_1[Email],ท้ายบท_1[Total points],"ยังไม่ส่ง")</f>
        <v>21</v>
      </c>
      <c r="Z134" s="4">
        <f>_xlfn.XLOOKUP(Table1[[#This Row],[email]],Quiz_1[Email],Quiz_1[Total points],"ยังไม่ส่ง")</f>
        <v>9</v>
      </c>
      <c r="AA134" s="5" t="str">
        <f>IF(_xlfn.XLOOKUP(Table1[[#This Row],[email]],แบบฝึก_21[Email],แบบฝึก_21[Completion time],0)&lt;&gt;0,"ส่งแล้ว","ยังไม่ส่ง")</f>
        <v>ส่งแล้ว</v>
      </c>
      <c r="AB134" s="5" t="str">
        <f>IF(_xlfn.XLOOKUP(Table1[[#This Row],[email]],แบบฝึก_22[Email],แบบฝึก_22[Completion time],0)&lt;&gt;0,"ส่งแล้ว","ยังไม่ส่ง")</f>
        <v>ส่งแล้ว</v>
      </c>
      <c r="AC134" s="5">
        <f>_xlfn.XLOOKUP(Table1[[#This Row],[email]],ท้ายบท_2[Email],ท้ายบท_2[Total points],"ยังไม่ส่ง")</f>
        <v>13</v>
      </c>
      <c r="AD134" s="5">
        <f>_xlfn.XLOOKUP(Table1[[#This Row],[email]],Quiz_2[Email],Quiz_2[Total points],"ยังไม่ส่ง")</f>
        <v>9</v>
      </c>
      <c r="AE134" s="5" t="str">
        <f>IF(_xlfn.XLOOKUP(Table1[[#This Row],[email]],แบบฝึก_31[Email],แบบฝึก_31[Completion time],0)&lt;&gt;0,"ส่งแล้ว","ยังไม่ส่ง")</f>
        <v>ส่งแล้ว</v>
      </c>
      <c r="AF134" s="5">
        <f>_xlfn.XLOOKUP(Table1[[#This Row],[email]],ท้ายบท_3[Email],ท้ายบท_3[Total points],"ยังไม่ส่ง")</f>
        <v>10</v>
      </c>
      <c r="AG134" s="5">
        <f>_xlfn.XLOOKUP(Table1[[#This Row],[email]],Quiz_3[Email],Quiz_3[Total points],"ยังไม่ส่ง")</f>
        <v>9</v>
      </c>
      <c r="AH134" s="12">
        <v>14</v>
      </c>
      <c r="AI134" s="14">
        <v>4</v>
      </c>
      <c r="AJ134" s="12">
        <f>ROUND((Table1[[#This Row],[mid '[20']]]+Table1[[#This Row],[mid '[10']]])/2,0)</f>
        <v>9</v>
      </c>
      <c r="AK134" s="5" t="str">
        <f>IF(_xlfn.XLOOKUP(Table1[[#This Row],[email]],แบบฝึก_41[Email],แบบฝึก_41[Completion time],0)&lt;&gt;0,"ส่งแล้ว","ยังไม่ส่ง")</f>
        <v>ยังไม่ส่ง</v>
      </c>
      <c r="AL134" s="5" t="str">
        <f>IF(_xlfn.XLOOKUP(Table1[[#This Row],[email]],ท้ายบท_4[Email],ท้ายบท_4[Total points],"ยังไม่ส่ง")&lt;&gt;0,"ส่งแล้ว","ยังไม่ส่ง")</f>
        <v>ส่งแล้ว</v>
      </c>
      <c r="AM134" s="5" t="str">
        <f>_xlfn.XLOOKUP(Table1[[#This Row],[email]],Quiz_4[Email],Quiz_4[Total points],"ยังไม่ส่ง")</f>
        <v>ยังไม่ส่ง</v>
      </c>
      <c r="AN134" s="5" t="str">
        <f>IF(_xlfn.XLOOKUP(Table1[[#This Row],[email]],แบบฝึก_51[Email],แบบฝึก_51[Completion time],0)&lt;&gt;0,"ส่งแล้ว","ยังไม่ส่ง")</f>
        <v>ส่งแล้ว</v>
      </c>
      <c r="AO134" s="5" t="str">
        <f>IF(_xlfn.XLOOKUP(Table1[[#This Row],[email]],แบบฝึก_52[Email],แบบฝึก_52[Completion time],0)&lt;&gt;0,"ส่งแล้ว","ยังไม่ส่ง")</f>
        <v>ส่งแล้ว</v>
      </c>
      <c r="AP134" s="5">
        <f>_xlfn.XLOOKUP(Table1[[#This Row],[email]],ท้ายบท_5[Email],ท้ายบท_5[Total points],"ยังไม่ส่ง")</f>
        <v>16</v>
      </c>
      <c r="AQ134" s="5" t="str">
        <f>_xlfn.XLOOKUP(Table1[[#This Row],[email]],Quiz_5[Email],Quiz_5[Total points],"ยังไม่ส่ง")</f>
        <v>ยังไม่ส่ง</v>
      </c>
      <c r="AR134" s="37"/>
      <c r="AS134" s="4" t="str">
        <f>IF(M134&lt;10,"ยังไม่ซ่อม",IF(Table1[[#This Row],[ซ่อมแล้วกลางภาค]]="ซ่อมแล้ว","ซ่อมแล้ว","ไม่ต้องซ่อม"))</f>
        <v>ยังไม่ซ่อม</v>
      </c>
      <c r="BN134"/>
      <c r="BO134"/>
      <c r="BP134"/>
      <c r="BQ134"/>
    </row>
    <row r="135" spans="1:69" ht="19.5" x14ac:dyDescent="0.4">
      <c r="A135" s="21">
        <v>134</v>
      </c>
      <c r="B135" s="4">
        <v>4</v>
      </c>
      <c r="C135" s="4">
        <v>32</v>
      </c>
      <c r="D135" s="4" t="s">
        <v>32743</v>
      </c>
      <c r="E135" s="4" t="s">
        <v>32396</v>
      </c>
      <c r="F135" s="4" t="s">
        <v>32744</v>
      </c>
      <c r="G135" s="4" t="s">
        <v>32745</v>
      </c>
      <c r="H135" s="4" t="s">
        <v>2277</v>
      </c>
      <c r="I135" s="24">
        <f>ROUND(COUNTIF(Table1[[#This Row],[กิจกรรม 1.1]:[ท้ายบท 1]],"&lt;&gt;ยังไม่ส่ง")*2+IF(Table1[[#This Row],[Quiz 1]]&lt;&gt;"ยังไม่ส่ง",Table1[[#This Row],[Quiz 1]]*2/10,0),0)</f>
        <v>10</v>
      </c>
      <c r="J135" s="24">
        <f>ROUND(COUNTIF(Table1[[#This Row],[แบบฝึก 2.1]:[ท้ายบท 2]],"&lt;&gt;ยังไม่ส่ง")*8/3+IF(Table1[[#This Row],[Quiz 2]]&lt;&gt;"ยังไม่ส่ง",Table1[[#This Row],[Quiz 2]]*2/10,0),0)</f>
        <v>10</v>
      </c>
      <c r="K135" s="24">
        <f>ROUND(COUNTIF(Table1[[#This Row],[แบบฝึก 3.1]:[ท้ายบท 3]],"&lt;&gt;ยังไม่ส่ง")*3/2+IF(Table1[[#This Row],[Quiz 3]]&lt;&gt;"ยังไม่ส่ง",Table1[[#This Row],[Quiz 3]]*2/10,0),0)</f>
        <v>3</v>
      </c>
      <c r="L135" s="12">
        <f>Table1[[#This Row],[บท 1 '[10']]]+Table1[[#This Row],[บท 2 '[10']]]+Table1[[#This Row],[บท 3 '[5']]]</f>
        <v>23</v>
      </c>
      <c r="M135" s="12">
        <f>IF(Table1[[#This Row],[ซ่อมแล้วกลางภาค]]="ซ่อมแล้ว",10,Table1[[#This Row],[MID '[20']2]])</f>
        <v>17</v>
      </c>
      <c r="N135" s="12">
        <f>ROUND(COUNTIF(Table1[[#This Row],[แบบฝึก 4.1]:[ท้ายบท 4]],"&lt;&gt;ยังไม่ส่ง")*8/2+IF(Table1[[#This Row],[Quiz 4]]&lt;&gt;"ยังไม่ส่ง",Table1[[#This Row],[Quiz 4]]*2/10,0),0)</f>
        <v>9</v>
      </c>
      <c r="O135" s="12"/>
      <c r="P135" s="13">
        <f>ROUND(COUNTIF(Table1[[#This Row],[แบบฝึก 5.1]:[ท้ายบท 5]],"&lt;&gt;ยังไม่ส่ง")*8/3+IF(Table1[[#This Row],[Quiz 5]]&lt;&gt;"ยังไม่ส่ง",Table1[[#This Row],[Quiz 5]]*2/10,0),0)</f>
        <v>9</v>
      </c>
      <c r="Q135" s="12">
        <f>Table1[[#This Row],[บท 4 '[10']]]+Table1[[#This Row],[นำเสนอ '[5']]]+Table1[[#This Row],[บท 5 '[10']]]</f>
        <v>18</v>
      </c>
      <c r="R135" s="12">
        <f>Table1[[#This Row],[ก่อนกลางภาค '[25']]]+Table1[[#This Row],[กลางภาค '[20']]]+Table1[[#This Row],[หลังกลางภาค '[25']]]</f>
        <v>58</v>
      </c>
      <c r="S135" s="12"/>
      <c r="T135" s="12">
        <f>Table1[[#This Row],[ปลายภาค '[30']]]+Table1[[#This Row],[ก่อนปลายภาค '[70']]]</f>
        <v>58</v>
      </c>
      <c r="U135" s="11">
        <f t="shared" si="2"/>
        <v>1.5</v>
      </c>
      <c r="V135" s="5" t="str">
        <f>IF(_xlfn.XLOOKUP(Table1[[#This Row],[email]],กิจกรรม_11[Email],กิจกรรม_11[Completion time],0)&lt;&gt;0,"ส่งแล้ว","ยังไม่ส่ง")</f>
        <v>ส่งแล้ว</v>
      </c>
      <c r="W135" s="5" t="str">
        <f>IF(_xlfn.XLOOKUP(Table1[[#This Row],[email]],แบบฝึก_11[Email],แบบฝึก_11[Completion time],0)&lt;&gt;0,"ส่งแล้ว","ยังไม่ส่ง")</f>
        <v>ส่งแล้ว</v>
      </c>
      <c r="X135" s="5" t="str">
        <f>IF(_xlfn.XLOOKUP(Table1[[#This Row],[email]],แบบฝึก_12[Email],แบบฝึก_12[Completion time],0)&lt;&gt;0,"ส่งแล้ว","ยังไม่ส่ง")</f>
        <v>ส่งแล้ว</v>
      </c>
      <c r="Y135" s="5">
        <f>_xlfn.XLOOKUP(Table1[[#This Row],[email]],ท้ายบท_1[Email],ท้ายบท_1[Total points],"ยังไม่ส่ง")</f>
        <v>21</v>
      </c>
      <c r="Z135" s="4">
        <f>_xlfn.XLOOKUP(Table1[[#This Row],[email]],Quiz_1[Email],Quiz_1[Total points],"ยังไม่ส่ง")</f>
        <v>9</v>
      </c>
      <c r="AA135" s="5" t="str">
        <f>IF(_xlfn.XLOOKUP(Table1[[#This Row],[email]],แบบฝึก_21[Email],แบบฝึก_21[Completion time],0)&lt;&gt;0,"ส่งแล้ว","ยังไม่ส่ง")</f>
        <v>ส่งแล้ว</v>
      </c>
      <c r="AB135" s="5" t="str">
        <f>IF(_xlfn.XLOOKUP(Table1[[#This Row],[email]],แบบฝึก_22[Email],แบบฝึก_22[Completion time],0)&lt;&gt;0,"ส่งแล้ว","ยังไม่ส่ง")</f>
        <v>ส่งแล้ว</v>
      </c>
      <c r="AC135" s="5">
        <f>_xlfn.XLOOKUP(Table1[[#This Row],[email]],ท้ายบท_2[Email],ท้ายบท_2[Total points],"ยังไม่ส่ง")</f>
        <v>10</v>
      </c>
      <c r="AD135" s="5">
        <f>_xlfn.XLOOKUP(Table1[[#This Row],[email]],Quiz_2[Email],Quiz_2[Total points],"ยังไม่ส่ง")</f>
        <v>8</v>
      </c>
      <c r="AE135" s="5" t="str">
        <f>IF(_xlfn.XLOOKUP(Table1[[#This Row],[email]],แบบฝึก_31[Email],แบบฝึก_31[Completion time],0)&lt;&gt;0,"ส่งแล้ว","ยังไม่ส่ง")</f>
        <v>ส่งแล้ว</v>
      </c>
      <c r="AF135" s="5" t="str">
        <f>_xlfn.XLOOKUP(Table1[[#This Row],[email]],ท้ายบท_3[Email],ท้ายบท_3[Total points],"ยังไม่ส่ง")</f>
        <v>ยังไม่ส่ง</v>
      </c>
      <c r="AG135" s="5">
        <f>_xlfn.XLOOKUP(Table1[[#This Row],[email]],Quiz_3[Email],Quiz_3[Total points],"ยังไม่ส่ง")</f>
        <v>7</v>
      </c>
      <c r="AH135" s="12">
        <v>23</v>
      </c>
      <c r="AI135" s="14">
        <v>10</v>
      </c>
      <c r="AJ135" s="12">
        <f>ROUND((Table1[[#This Row],[mid '[20']]]+Table1[[#This Row],[mid '[10']]])/2,0)</f>
        <v>17</v>
      </c>
      <c r="AK135" s="5" t="str">
        <f>IF(_xlfn.XLOOKUP(Table1[[#This Row],[email]],แบบฝึก_41[Email],แบบฝึก_41[Completion time],0)&lt;&gt;0,"ส่งแล้ว","ยังไม่ส่ง")</f>
        <v>ส่งแล้ว</v>
      </c>
      <c r="AL135" s="5" t="str">
        <f>IF(_xlfn.XLOOKUP(Table1[[#This Row],[email]],ท้ายบท_4[Email],ท้ายบท_4[Total points],"ยังไม่ส่ง")&lt;&gt;0,"ส่งแล้ว","ยังไม่ส่ง")</f>
        <v>ส่งแล้ว</v>
      </c>
      <c r="AM135" s="5">
        <f>_xlfn.XLOOKUP(Table1[[#This Row],[email]],Quiz_4[Email],Quiz_4[Total points],"ยังไม่ส่ง")</f>
        <v>5</v>
      </c>
      <c r="AN135" s="5" t="str">
        <f>IF(_xlfn.XLOOKUP(Table1[[#This Row],[email]],แบบฝึก_51[Email],แบบฝึก_51[Completion time],0)&lt;&gt;0,"ส่งแล้ว","ยังไม่ส่ง")</f>
        <v>ส่งแล้ว</v>
      </c>
      <c r="AO135" s="5" t="str">
        <f>IF(_xlfn.XLOOKUP(Table1[[#This Row],[email]],แบบฝึก_52[Email],แบบฝึก_52[Completion time],0)&lt;&gt;0,"ส่งแล้ว","ยังไม่ส่ง")</f>
        <v>ส่งแล้ว</v>
      </c>
      <c r="AP135" s="5">
        <f>_xlfn.XLOOKUP(Table1[[#This Row],[email]],ท้ายบท_5[Email],ท้ายบท_5[Total points],"ยังไม่ส่ง")</f>
        <v>16</v>
      </c>
      <c r="AQ135" s="5">
        <f>_xlfn.XLOOKUP(Table1[[#This Row],[email]],Quiz_5[Email],Quiz_5[Total points],"ยังไม่ส่ง")</f>
        <v>6</v>
      </c>
      <c r="AR135" s="37"/>
      <c r="AS135" s="4" t="str">
        <f>IF(M135&lt;10,"ยังไม่ซ่อม",IF(Table1[[#This Row],[ซ่อมแล้วกลางภาค]]="ซ่อมแล้ว","ซ่อมแล้ว","ไม่ต้องซ่อม"))</f>
        <v>ไม่ต้องซ่อม</v>
      </c>
      <c r="BN135"/>
      <c r="BO135"/>
      <c r="BP135"/>
      <c r="BQ135"/>
    </row>
    <row r="136" spans="1:69" ht="19.5" x14ac:dyDescent="0.4">
      <c r="A136" s="21">
        <v>135</v>
      </c>
      <c r="B136" s="4">
        <v>4</v>
      </c>
      <c r="C136" s="4">
        <v>33</v>
      </c>
      <c r="D136" s="4" t="s">
        <v>32746</v>
      </c>
      <c r="E136" s="4" t="s">
        <v>32396</v>
      </c>
      <c r="F136" s="4" t="s">
        <v>32747</v>
      </c>
      <c r="G136" s="4" t="s">
        <v>32748</v>
      </c>
      <c r="H136" s="4" t="s">
        <v>1976</v>
      </c>
      <c r="I136" s="24">
        <f>ROUND(COUNTIF(Table1[[#This Row],[กิจกรรม 1.1]:[ท้ายบท 1]],"&lt;&gt;ยังไม่ส่ง")*2+IF(Table1[[#This Row],[Quiz 1]]&lt;&gt;"ยังไม่ส่ง",Table1[[#This Row],[Quiz 1]]*2/10,0),0)</f>
        <v>10</v>
      </c>
      <c r="J136" s="24">
        <f>ROUND(COUNTIF(Table1[[#This Row],[แบบฝึก 2.1]:[ท้ายบท 2]],"&lt;&gt;ยังไม่ส่ง")*8/3+IF(Table1[[#This Row],[Quiz 2]]&lt;&gt;"ยังไม่ส่ง",Table1[[#This Row],[Quiz 2]]*2/10,0),0)</f>
        <v>10</v>
      </c>
      <c r="K136" s="24">
        <f>ROUND(COUNTIF(Table1[[#This Row],[แบบฝึก 3.1]:[ท้ายบท 3]],"&lt;&gt;ยังไม่ส่ง")*3/2+IF(Table1[[#This Row],[Quiz 3]]&lt;&gt;"ยังไม่ส่ง",Table1[[#This Row],[Quiz 3]]*2/10,0),0)</f>
        <v>4</v>
      </c>
      <c r="L136" s="12">
        <f>Table1[[#This Row],[บท 1 '[10']]]+Table1[[#This Row],[บท 2 '[10']]]+Table1[[#This Row],[บท 3 '[5']]]</f>
        <v>24</v>
      </c>
      <c r="M136" s="12">
        <f>IF(Table1[[#This Row],[ซ่อมแล้วกลางภาค]]="ซ่อมแล้ว",10,Table1[[#This Row],[MID '[20']2]])</f>
        <v>15</v>
      </c>
      <c r="N136" s="12">
        <f>ROUND(COUNTIF(Table1[[#This Row],[แบบฝึก 4.1]:[ท้ายบท 4]],"&lt;&gt;ยังไม่ส่ง")*8/2+IF(Table1[[#This Row],[Quiz 4]]&lt;&gt;"ยังไม่ส่ง",Table1[[#This Row],[Quiz 4]]*2/10,0),0)</f>
        <v>10</v>
      </c>
      <c r="O136" s="12"/>
      <c r="P136" s="13">
        <f>ROUND(COUNTIF(Table1[[#This Row],[แบบฝึก 5.1]:[ท้ายบท 5]],"&lt;&gt;ยังไม่ส่ง")*8/3+IF(Table1[[#This Row],[Quiz 5]]&lt;&gt;"ยังไม่ส่ง",Table1[[#This Row],[Quiz 5]]*2/10,0),0)</f>
        <v>9</v>
      </c>
      <c r="Q136" s="12">
        <f>Table1[[#This Row],[บท 4 '[10']]]+Table1[[#This Row],[นำเสนอ '[5']]]+Table1[[#This Row],[บท 5 '[10']]]</f>
        <v>19</v>
      </c>
      <c r="R136" s="12">
        <f>Table1[[#This Row],[ก่อนกลางภาค '[25']]]+Table1[[#This Row],[กลางภาค '[20']]]+Table1[[#This Row],[หลังกลางภาค '[25']]]</f>
        <v>58</v>
      </c>
      <c r="S136" s="12"/>
      <c r="T136" s="12">
        <f>Table1[[#This Row],[ปลายภาค '[30']]]+Table1[[#This Row],[ก่อนปลายภาค '[70']]]</f>
        <v>58</v>
      </c>
      <c r="U136" s="11">
        <f t="shared" si="2"/>
        <v>1.5</v>
      </c>
      <c r="V136" s="5" t="str">
        <f>IF(_xlfn.XLOOKUP(Table1[[#This Row],[email]],กิจกรรม_11[Email],กิจกรรม_11[Completion time],0)&lt;&gt;0,"ส่งแล้ว","ยังไม่ส่ง")</f>
        <v>ส่งแล้ว</v>
      </c>
      <c r="W136" s="5" t="str">
        <f>IF(_xlfn.XLOOKUP(Table1[[#This Row],[email]],แบบฝึก_11[Email],แบบฝึก_11[Completion time],0)&lt;&gt;0,"ส่งแล้ว","ยังไม่ส่ง")</f>
        <v>ส่งแล้ว</v>
      </c>
      <c r="X136" s="5" t="str">
        <f>IF(_xlfn.XLOOKUP(Table1[[#This Row],[email]],แบบฝึก_12[Email],แบบฝึก_12[Completion time],0)&lt;&gt;0,"ส่งแล้ว","ยังไม่ส่ง")</f>
        <v>ส่งแล้ว</v>
      </c>
      <c r="Y136" s="5">
        <f>_xlfn.XLOOKUP(Table1[[#This Row],[email]],ท้ายบท_1[Email],ท้ายบท_1[Total points],"ยังไม่ส่ง")</f>
        <v>21</v>
      </c>
      <c r="Z136" s="4">
        <f>_xlfn.XLOOKUP(Table1[[#This Row],[email]],Quiz_1[Email],Quiz_1[Total points],"ยังไม่ส่ง")</f>
        <v>10</v>
      </c>
      <c r="AA136" s="5" t="str">
        <f>IF(_xlfn.XLOOKUP(Table1[[#This Row],[email]],แบบฝึก_21[Email],แบบฝึก_21[Completion time],0)&lt;&gt;0,"ส่งแล้ว","ยังไม่ส่ง")</f>
        <v>ส่งแล้ว</v>
      </c>
      <c r="AB136" s="5" t="str">
        <f>IF(_xlfn.XLOOKUP(Table1[[#This Row],[email]],แบบฝึก_22[Email],แบบฝึก_22[Completion time],0)&lt;&gt;0,"ส่งแล้ว","ยังไม่ส่ง")</f>
        <v>ส่งแล้ว</v>
      </c>
      <c r="AC136" s="5">
        <f>_xlfn.XLOOKUP(Table1[[#This Row],[email]],ท้ายบท_2[Email],ท้ายบท_2[Total points],"ยังไม่ส่ง")</f>
        <v>12</v>
      </c>
      <c r="AD136" s="5">
        <f>_xlfn.XLOOKUP(Table1[[#This Row],[email]],Quiz_2[Email],Quiz_2[Total points],"ยังไม่ส่ง")</f>
        <v>8</v>
      </c>
      <c r="AE136" s="5" t="str">
        <f>IF(_xlfn.XLOOKUP(Table1[[#This Row],[email]],แบบฝึก_31[Email],แบบฝึก_31[Completion time],0)&lt;&gt;0,"ส่งแล้ว","ยังไม่ส่ง")</f>
        <v>ส่งแล้ว</v>
      </c>
      <c r="AF136" s="5">
        <f>_xlfn.XLOOKUP(Table1[[#This Row],[email]],ท้ายบท_3[Email],ท้ายบท_3[Total points],"ยังไม่ส่ง")</f>
        <v>10</v>
      </c>
      <c r="AG136" s="5">
        <f>_xlfn.XLOOKUP(Table1[[#This Row],[email]],Quiz_3[Email],Quiz_3[Total points],"ยังไม่ส่ง")</f>
        <v>5</v>
      </c>
      <c r="AH136" s="12">
        <v>23</v>
      </c>
      <c r="AI136" s="14">
        <v>7</v>
      </c>
      <c r="AJ136" s="12">
        <f>ROUND((Table1[[#This Row],[mid '[20']]]+Table1[[#This Row],[mid '[10']]])/2,0)</f>
        <v>15</v>
      </c>
      <c r="AK136" s="5" t="str">
        <f>IF(_xlfn.XLOOKUP(Table1[[#This Row],[email]],แบบฝึก_41[Email],แบบฝึก_41[Completion time],0)&lt;&gt;0,"ส่งแล้ว","ยังไม่ส่ง")</f>
        <v>ส่งแล้ว</v>
      </c>
      <c r="AL136" s="5" t="str">
        <f>IF(_xlfn.XLOOKUP(Table1[[#This Row],[email]],ท้ายบท_4[Email],ท้ายบท_4[Total points],"ยังไม่ส่ง")&lt;&gt;0,"ส่งแล้ว","ยังไม่ส่ง")</f>
        <v>ส่งแล้ว</v>
      </c>
      <c r="AM136" s="5">
        <f>_xlfn.XLOOKUP(Table1[[#This Row],[email]],Quiz_4[Email],Quiz_4[Total points],"ยังไม่ส่ง")</f>
        <v>8</v>
      </c>
      <c r="AN136" s="5" t="str">
        <f>IF(_xlfn.XLOOKUP(Table1[[#This Row],[email]],แบบฝึก_51[Email],แบบฝึก_51[Completion time],0)&lt;&gt;0,"ส่งแล้ว","ยังไม่ส่ง")</f>
        <v>ส่งแล้ว</v>
      </c>
      <c r="AO136" s="5" t="str">
        <f>IF(_xlfn.XLOOKUP(Table1[[#This Row],[email]],แบบฝึก_52[Email],แบบฝึก_52[Completion time],0)&lt;&gt;0,"ส่งแล้ว","ยังไม่ส่ง")</f>
        <v>ส่งแล้ว</v>
      </c>
      <c r="AP136" s="5">
        <f>_xlfn.XLOOKUP(Table1[[#This Row],[email]],ท้ายบท_5[Email],ท้ายบท_5[Total points],"ยังไม่ส่ง")</f>
        <v>14</v>
      </c>
      <c r="AQ136" s="5">
        <f>_xlfn.XLOOKUP(Table1[[#This Row],[email]],Quiz_5[Email],Quiz_5[Total points],"ยังไม่ส่ง")</f>
        <v>7</v>
      </c>
      <c r="AR136" s="37"/>
      <c r="AS136" s="4" t="str">
        <f>IF(M136&lt;10,"ยังไม่ซ่อม",IF(Table1[[#This Row],[ซ่อมแล้วกลางภาค]]="ซ่อมแล้ว","ซ่อมแล้ว","ไม่ต้องซ่อม"))</f>
        <v>ไม่ต้องซ่อม</v>
      </c>
      <c r="BN136"/>
      <c r="BO136"/>
      <c r="BP136"/>
      <c r="BQ136"/>
    </row>
    <row r="137" spans="1:69" ht="19.5" x14ac:dyDescent="0.4">
      <c r="A137" s="21">
        <v>136</v>
      </c>
      <c r="B137" s="4">
        <v>4</v>
      </c>
      <c r="C137" s="4">
        <v>34</v>
      </c>
      <c r="D137" s="4" t="s">
        <v>32749</v>
      </c>
      <c r="E137" s="4" t="s">
        <v>32396</v>
      </c>
      <c r="F137" s="4" t="s">
        <v>32750</v>
      </c>
      <c r="G137" s="4" t="s">
        <v>32751</v>
      </c>
      <c r="H137" s="4" t="s">
        <v>1987</v>
      </c>
      <c r="I137" s="24">
        <f>ROUND(COUNTIF(Table1[[#This Row],[กิจกรรม 1.1]:[ท้ายบท 1]],"&lt;&gt;ยังไม่ส่ง")*2+IF(Table1[[#This Row],[Quiz 1]]&lt;&gt;"ยังไม่ส่ง",Table1[[#This Row],[Quiz 1]]*2/10,0),0)</f>
        <v>10</v>
      </c>
      <c r="J137" s="24">
        <f>ROUND(COUNTIF(Table1[[#This Row],[แบบฝึก 2.1]:[ท้ายบท 2]],"&lt;&gt;ยังไม่ส่ง")*8/3+IF(Table1[[#This Row],[Quiz 2]]&lt;&gt;"ยังไม่ส่ง",Table1[[#This Row],[Quiz 2]]*2/10,0),0)</f>
        <v>8</v>
      </c>
      <c r="K137" s="24">
        <f>ROUND(COUNTIF(Table1[[#This Row],[แบบฝึก 3.1]:[ท้ายบท 3]],"&lt;&gt;ยังไม่ส่ง")*3/2+IF(Table1[[#This Row],[Quiz 3]]&lt;&gt;"ยังไม่ส่ง",Table1[[#This Row],[Quiz 3]]*2/10,0),0)</f>
        <v>4</v>
      </c>
      <c r="L137" s="12">
        <f>Table1[[#This Row],[บท 1 '[10']]]+Table1[[#This Row],[บท 2 '[10']]]+Table1[[#This Row],[บท 3 '[5']]]</f>
        <v>22</v>
      </c>
      <c r="M137" s="12">
        <f>IF(Table1[[#This Row],[ซ่อมแล้วกลางภาค]]="ซ่อมแล้ว",10,Table1[[#This Row],[MID '[20']2]])</f>
        <v>13</v>
      </c>
      <c r="N137" s="12">
        <f>ROUND(COUNTIF(Table1[[#This Row],[แบบฝึก 4.1]:[ท้ายบท 4]],"&lt;&gt;ยังไม่ส่ง")*8/2+IF(Table1[[#This Row],[Quiz 4]]&lt;&gt;"ยังไม่ส่ง",Table1[[#This Row],[Quiz 4]]*2/10,0),0)</f>
        <v>9</v>
      </c>
      <c r="O137" s="12"/>
      <c r="P137" s="13">
        <f>ROUND(COUNTIF(Table1[[#This Row],[แบบฝึก 5.1]:[ท้ายบท 5]],"&lt;&gt;ยังไม่ส่ง")*8/3+IF(Table1[[#This Row],[Quiz 5]]&lt;&gt;"ยังไม่ส่ง",Table1[[#This Row],[Quiz 5]]*2/10,0),0)</f>
        <v>9</v>
      </c>
      <c r="Q137" s="12">
        <f>Table1[[#This Row],[บท 4 '[10']]]+Table1[[#This Row],[นำเสนอ '[5']]]+Table1[[#This Row],[บท 5 '[10']]]</f>
        <v>18</v>
      </c>
      <c r="R137" s="12">
        <f>Table1[[#This Row],[ก่อนกลางภาค '[25']]]+Table1[[#This Row],[กลางภาค '[20']]]+Table1[[#This Row],[หลังกลางภาค '[25']]]</f>
        <v>53</v>
      </c>
      <c r="S137" s="12"/>
      <c r="T137" s="12">
        <f>Table1[[#This Row],[ปลายภาค '[30']]]+Table1[[#This Row],[ก่อนปลายภาค '[70']]]</f>
        <v>53</v>
      </c>
      <c r="U137" s="11">
        <f t="shared" si="2"/>
        <v>1</v>
      </c>
      <c r="V137" s="5" t="str">
        <f>IF(_xlfn.XLOOKUP(Table1[[#This Row],[email]],กิจกรรม_11[Email],กิจกรรม_11[Completion time],0)&lt;&gt;0,"ส่งแล้ว","ยังไม่ส่ง")</f>
        <v>ส่งแล้ว</v>
      </c>
      <c r="W137" s="5" t="str">
        <f>IF(_xlfn.XLOOKUP(Table1[[#This Row],[email]],แบบฝึก_11[Email],แบบฝึก_11[Completion time],0)&lt;&gt;0,"ส่งแล้ว","ยังไม่ส่ง")</f>
        <v>ส่งแล้ว</v>
      </c>
      <c r="X137" s="5" t="str">
        <f>IF(_xlfn.XLOOKUP(Table1[[#This Row],[email]],แบบฝึก_12[Email],แบบฝึก_12[Completion time],0)&lt;&gt;0,"ส่งแล้ว","ยังไม่ส่ง")</f>
        <v>ส่งแล้ว</v>
      </c>
      <c r="Y137" s="5">
        <f>_xlfn.XLOOKUP(Table1[[#This Row],[email]],ท้ายบท_1[Email],ท้ายบท_1[Total points],"ยังไม่ส่ง")</f>
        <v>18</v>
      </c>
      <c r="Z137" s="4">
        <f>_xlfn.XLOOKUP(Table1[[#This Row],[email]],Quiz_1[Email],Quiz_1[Total points],"ยังไม่ส่ง")</f>
        <v>10</v>
      </c>
      <c r="AA137" s="5" t="str">
        <f>IF(_xlfn.XLOOKUP(Table1[[#This Row],[email]],แบบฝึก_21[Email],แบบฝึก_21[Completion time],0)&lt;&gt;0,"ส่งแล้ว","ยังไม่ส่ง")</f>
        <v>ส่งแล้ว</v>
      </c>
      <c r="AB137" s="5" t="str">
        <f>IF(_xlfn.XLOOKUP(Table1[[#This Row],[email]],แบบฝึก_22[Email],แบบฝึก_22[Completion time],0)&lt;&gt;0,"ส่งแล้ว","ยังไม่ส่ง")</f>
        <v>ส่งแล้ว</v>
      </c>
      <c r="AC137" s="5">
        <f>_xlfn.XLOOKUP(Table1[[#This Row],[email]],ท้ายบท_2[Email],ท้ายบท_2[Total points],"ยังไม่ส่ง")</f>
        <v>13</v>
      </c>
      <c r="AD137" s="5" t="str">
        <f>_xlfn.XLOOKUP(Table1[[#This Row],[email]],Quiz_2[Email],Quiz_2[Total points],"ยังไม่ส่ง")</f>
        <v>ยังไม่ส่ง</v>
      </c>
      <c r="AE137" s="5" t="str">
        <f>IF(_xlfn.XLOOKUP(Table1[[#This Row],[email]],แบบฝึก_31[Email],แบบฝึก_31[Completion time],0)&lt;&gt;0,"ส่งแล้ว","ยังไม่ส่ง")</f>
        <v>ส่งแล้ว</v>
      </c>
      <c r="AF137" s="5">
        <f>_xlfn.XLOOKUP(Table1[[#This Row],[email]],ท้ายบท_3[Email],ท้ายบท_3[Total points],"ยังไม่ส่ง")</f>
        <v>10</v>
      </c>
      <c r="AG137" s="5">
        <f>_xlfn.XLOOKUP(Table1[[#This Row],[email]],Quiz_3[Email],Quiz_3[Total points],"ยังไม่ส่ง")</f>
        <v>7</v>
      </c>
      <c r="AH137" s="12">
        <v>16</v>
      </c>
      <c r="AI137" s="14">
        <v>10</v>
      </c>
      <c r="AJ137" s="12">
        <f>ROUND((Table1[[#This Row],[mid '[20']]]+Table1[[#This Row],[mid '[10']]])/2,0)</f>
        <v>13</v>
      </c>
      <c r="AK137" s="5" t="str">
        <f>IF(_xlfn.XLOOKUP(Table1[[#This Row],[email]],แบบฝึก_41[Email],แบบฝึก_41[Completion time],0)&lt;&gt;0,"ส่งแล้ว","ยังไม่ส่ง")</f>
        <v>ส่งแล้ว</v>
      </c>
      <c r="AL137" s="5" t="str">
        <f>IF(_xlfn.XLOOKUP(Table1[[#This Row],[email]],ท้ายบท_4[Email],ท้ายบท_4[Total points],"ยังไม่ส่ง")&lt;&gt;0,"ส่งแล้ว","ยังไม่ส่ง")</f>
        <v>ส่งแล้ว</v>
      </c>
      <c r="AM137" s="5">
        <f>_xlfn.XLOOKUP(Table1[[#This Row],[email]],Quiz_4[Email],Quiz_4[Total points],"ยังไม่ส่ง")</f>
        <v>5</v>
      </c>
      <c r="AN137" s="5" t="str">
        <f>IF(_xlfn.XLOOKUP(Table1[[#This Row],[email]],แบบฝึก_51[Email],แบบฝึก_51[Completion time],0)&lt;&gt;0,"ส่งแล้ว","ยังไม่ส่ง")</f>
        <v>ส่งแล้ว</v>
      </c>
      <c r="AO137" s="5" t="str">
        <f>IF(_xlfn.XLOOKUP(Table1[[#This Row],[email]],แบบฝึก_52[Email],แบบฝึก_52[Completion time],0)&lt;&gt;0,"ส่งแล้ว","ยังไม่ส่ง")</f>
        <v>ส่งแล้ว</v>
      </c>
      <c r="AP137" s="5">
        <f>_xlfn.XLOOKUP(Table1[[#This Row],[email]],ท้ายบท_5[Email],ท้ายบท_5[Total points],"ยังไม่ส่ง")</f>
        <v>14</v>
      </c>
      <c r="AQ137" s="5">
        <f>_xlfn.XLOOKUP(Table1[[#This Row],[email]],Quiz_5[Email],Quiz_5[Total points],"ยังไม่ส่ง")</f>
        <v>3</v>
      </c>
      <c r="AR137" s="37"/>
      <c r="AS137" s="4" t="str">
        <f>IF(M137&lt;10,"ยังไม่ซ่อม",IF(Table1[[#This Row],[ซ่อมแล้วกลางภาค]]="ซ่อมแล้ว","ซ่อมแล้ว","ไม่ต้องซ่อม"))</f>
        <v>ไม่ต้องซ่อม</v>
      </c>
      <c r="BN137"/>
      <c r="BO137"/>
      <c r="BP137"/>
      <c r="BQ137"/>
    </row>
    <row r="138" spans="1:69" ht="19.5" x14ac:dyDescent="0.4">
      <c r="A138" s="21">
        <v>137</v>
      </c>
      <c r="B138" s="4">
        <v>4</v>
      </c>
      <c r="C138" s="4">
        <v>35</v>
      </c>
      <c r="D138" s="4" t="s">
        <v>32752</v>
      </c>
      <c r="E138" s="4" t="s">
        <v>32396</v>
      </c>
      <c r="F138" s="4" t="s">
        <v>32753</v>
      </c>
      <c r="G138" s="4" t="s">
        <v>32754</v>
      </c>
      <c r="H138" s="4" t="s">
        <v>2247</v>
      </c>
      <c r="I138" s="24">
        <f>ROUND(COUNTIF(Table1[[#This Row],[กิจกรรม 1.1]:[ท้ายบท 1]],"&lt;&gt;ยังไม่ส่ง")*2+IF(Table1[[#This Row],[Quiz 1]]&lt;&gt;"ยังไม่ส่ง",Table1[[#This Row],[Quiz 1]]*2/10,0),0)</f>
        <v>10</v>
      </c>
      <c r="J138" s="24">
        <f>ROUND(COUNTIF(Table1[[#This Row],[แบบฝึก 2.1]:[ท้ายบท 2]],"&lt;&gt;ยังไม่ส่ง")*8/3+IF(Table1[[#This Row],[Quiz 2]]&lt;&gt;"ยังไม่ส่ง",Table1[[#This Row],[Quiz 2]]*2/10,0),0)</f>
        <v>5</v>
      </c>
      <c r="K138" s="24">
        <f>ROUND(COUNTIF(Table1[[#This Row],[แบบฝึก 3.1]:[ท้ายบท 3]],"&lt;&gt;ยังไม่ส่ง")*3/2+IF(Table1[[#This Row],[Quiz 3]]&lt;&gt;"ยังไม่ส่ง",Table1[[#This Row],[Quiz 3]]*2/10,0),0)</f>
        <v>3</v>
      </c>
      <c r="L138" s="12">
        <f>Table1[[#This Row],[บท 1 '[10']]]+Table1[[#This Row],[บท 2 '[10']]]+Table1[[#This Row],[บท 3 '[5']]]</f>
        <v>18</v>
      </c>
      <c r="M138" s="12">
        <f>IF(Table1[[#This Row],[ซ่อมแล้วกลางภาค]]="ซ่อมแล้ว",10,Table1[[#This Row],[MID '[20']2]])</f>
        <v>10</v>
      </c>
      <c r="N138" s="12">
        <f>ROUND(COUNTIF(Table1[[#This Row],[แบบฝึก 4.1]:[ท้ายบท 4]],"&lt;&gt;ยังไม่ส่ง")*8/2+IF(Table1[[#This Row],[Quiz 4]]&lt;&gt;"ยังไม่ส่ง",Table1[[#This Row],[Quiz 4]]*2/10,0),0)</f>
        <v>4</v>
      </c>
      <c r="O138" s="12"/>
      <c r="P138" s="13">
        <f>ROUND(COUNTIF(Table1[[#This Row],[แบบฝึก 5.1]:[ท้ายบท 5]],"&lt;&gt;ยังไม่ส่ง")*8/3+IF(Table1[[#This Row],[Quiz 5]]&lt;&gt;"ยังไม่ส่ง",Table1[[#This Row],[Quiz 5]]*2/10,0),0)</f>
        <v>0</v>
      </c>
      <c r="Q138" s="12">
        <f>Table1[[#This Row],[บท 4 '[10']]]+Table1[[#This Row],[นำเสนอ '[5']]]+Table1[[#This Row],[บท 5 '[10']]]</f>
        <v>4</v>
      </c>
      <c r="R138" s="12">
        <f>Table1[[#This Row],[ก่อนกลางภาค '[25']]]+Table1[[#This Row],[กลางภาค '[20']]]+Table1[[#This Row],[หลังกลางภาค '[25']]]</f>
        <v>32</v>
      </c>
      <c r="S138" s="12"/>
      <c r="T138" s="12">
        <f>Table1[[#This Row],[ปลายภาค '[30']]]+Table1[[#This Row],[ก่อนปลายภาค '[70']]]</f>
        <v>32</v>
      </c>
      <c r="U138" s="11">
        <f t="shared" si="2"/>
        <v>0</v>
      </c>
      <c r="V138" s="5" t="str">
        <f>IF(_xlfn.XLOOKUP(Table1[[#This Row],[email]],กิจกรรม_11[Email],กิจกรรม_11[Completion time],0)&lt;&gt;0,"ส่งแล้ว","ยังไม่ส่ง")</f>
        <v>ส่งแล้ว</v>
      </c>
      <c r="W138" s="5" t="str">
        <f>IF(_xlfn.XLOOKUP(Table1[[#This Row],[email]],แบบฝึก_11[Email],แบบฝึก_11[Completion time],0)&lt;&gt;0,"ส่งแล้ว","ยังไม่ส่ง")</f>
        <v>ส่งแล้ว</v>
      </c>
      <c r="X138" s="5" t="str">
        <f>IF(_xlfn.XLOOKUP(Table1[[#This Row],[email]],แบบฝึก_12[Email],แบบฝึก_12[Completion time],0)&lt;&gt;0,"ส่งแล้ว","ยังไม่ส่ง")</f>
        <v>ส่งแล้ว</v>
      </c>
      <c r="Y138" s="5">
        <f>_xlfn.XLOOKUP(Table1[[#This Row],[email]],ท้ายบท_1[Email],ท้ายบท_1[Total points],"ยังไม่ส่ง")</f>
        <v>21</v>
      </c>
      <c r="Z138" s="4">
        <f>_xlfn.XLOOKUP(Table1[[#This Row],[email]],Quiz_1[Email],Quiz_1[Total points],"ยังไม่ส่ง")</f>
        <v>9</v>
      </c>
      <c r="AA138" s="5" t="str">
        <f>IF(_xlfn.XLOOKUP(Table1[[#This Row],[email]],แบบฝึก_21[Email],แบบฝึก_21[Completion time],0)&lt;&gt;0,"ส่งแล้ว","ยังไม่ส่ง")</f>
        <v>ยังไม่ส่ง</v>
      </c>
      <c r="AB138" s="5" t="str">
        <f>IF(_xlfn.XLOOKUP(Table1[[#This Row],[email]],แบบฝึก_22[Email],แบบฝึก_22[Completion time],0)&lt;&gt;0,"ส่งแล้ว","ยังไม่ส่ง")</f>
        <v>ส่งแล้ว</v>
      </c>
      <c r="AC138" s="5">
        <f>_xlfn.XLOOKUP(Table1[[#This Row],[email]],ท้ายบท_2[Email],ท้ายบท_2[Total points],"ยังไม่ส่ง")</f>
        <v>12</v>
      </c>
      <c r="AD138" s="5" t="str">
        <f>_xlfn.XLOOKUP(Table1[[#This Row],[email]],Quiz_2[Email],Quiz_2[Total points],"ยังไม่ส่ง")</f>
        <v>ยังไม่ส่ง</v>
      </c>
      <c r="AE138" s="5" t="str">
        <f>IF(_xlfn.XLOOKUP(Table1[[#This Row],[email]],แบบฝึก_31[Email],แบบฝึก_31[Completion time],0)&lt;&gt;0,"ส่งแล้ว","ยังไม่ส่ง")</f>
        <v>ส่งแล้ว</v>
      </c>
      <c r="AF138" s="5" t="str">
        <f>_xlfn.XLOOKUP(Table1[[#This Row],[email]],ท้ายบท_3[Email],ท้ายบท_3[Total points],"ยังไม่ส่ง")</f>
        <v>ยังไม่ส่ง</v>
      </c>
      <c r="AG138" s="5">
        <f>_xlfn.XLOOKUP(Table1[[#This Row],[email]],Quiz_3[Email],Quiz_3[Total points],"ยังไม่ส่ง")</f>
        <v>5</v>
      </c>
      <c r="AH138" s="12">
        <v>13</v>
      </c>
      <c r="AI138" s="14">
        <v>7</v>
      </c>
      <c r="AJ138" s="12">
        <f>ROUND((Table1[[#This Row],[mid '[20']]]+Table1[[#This Row],[mid '[10']]])/2,0)</f>
        <v>10</v>
      </c>
      <c r="AK138" s="5" t="str">
        <f>IF(_xlfn.XLOOKUP(Table1[[#This Row],[email]],แบบฝึก_41[Email],แบบฝึก_41[Completion time],0)&lt;&gt;0,"ส่งแล้ว","ยังไม่ส่ง")</f>
        <v>ยังไม่ส่ง</v>
      </c>
      <c r="AL138" s="5" t="str">
        <f>IF(_xlfn.XLOOKUP(Table1[[#This Row],[email]],ท้ายบท_4[Email],ท้ายบท_4[Total points],"ยังไม่ส่ง")&lt;&gt;0,"ส่งแล้ว","ยังไม่ส่ง")</f>
        <v>ส่งแล้ว</v>
      </c>
      <c r="AM138" s="5" t="str">
        <f>_xlfn.XLOOKUP(Table1[[#This Row],[email]],Quiz_4[Email],Quiz_4[Total points],"ยังไม่ส่ง")</f>
        <v>ยังไม่ส่ง</v>
      </c>
      <c r="AN138" s="5" t="str">
        <f>IF(_xlfn.XLOOKUP(Table1[[#This Row],[email]],แบบฝึก_51[Email],แบบฝึก_51[Completion time],0)&lt;&gt;0,"ส่งแล้ว","ยังไม่ส่ง")</f>
        <v>ยังไม่ส่ง</v>
      </c>
      <c r="AO138" s="5" t="str">
        <f>IF(_xlfn.XLOOKUP(Table1[[#This Row],[email]],แบบฝึก_52[Email],แบบฝึก_52[Completion time],0)&lt;&gt;0,"ส่งแล้ว","ยังไม่ส่ง")</f>
        <v>ยังไม่ส่ง</v>
      </c>
      <c r="AP138" s="5" t="str">
        <f>_xlfn.XLOOKUP(Table1[[#This Row],[email]],ท้ายบท_5[Email],ท้ายบท_5[Total points],"ยังไม่ส่ง")</f>
        <v>ยังไม่ส่ง</v>
      </c>
      <c r="AQ138" s="5" t="str">
        <f>_xlfn.XLOOKUP(Table1[[#This Row],[email]],Quiz_5[Email],Quiz_5[Total points],"ยังไม่ส่ง")</f>
        <v>ยังไม่ส่ง</v>
      </c>
      <c r="AR138" s="37"/>
      <c r="AS138" s="4" t="str">
        <f>IF(M138&lt;10,"ยังไม่ซ่อม",IF(Table1[[#This Row],[ซ่อมแล้วกลางภาค]]="ซ่อมแล้ว","ซ่อมแล้ว","ไม่ต้องซ่อม"))</f>
        <v>ไม่ต้องซ่อม</v>
      </c>
      <c r="BN138"/>
      <c r="BO138"/>
      <c r="BP138"/>
      <c r="BQ138"/>
    </row>
    <row r="139" spans="1:69" ht="20.25" thickBot="1" x14ac:dyDescent="0.45">
      <c r="A139" s="22">
        <v>138</v>
      </c>
      <c r="B139" s="15">
        <v>4</v>
      </c>
      <c r="C139" s="15">
        <v>36</v>
      </c>
      <c r="D139" s="15" t="s">
        <v>32755</v>
      </c>
      <c r="E139" s="15" t="s">
        <v>32396</v>
      </c>
      <c r="F139" s="15" t="s">
        <v>32756</v>
      </c>
      <c r="G139" s="15" t="s">
        <v>32757</v>
      </c>
      <c r="H139" s="15" t="s">
        <v>4267</v>
      </c>
      <c r="I139" s="25">
        <f>ROUND(COUNTIF(Table1[[#This Row],[กิจกรรม 1.1]:[ท้ายบท 1]],"&lt;&gt;ยังไม่ส่ง")*2+IF(Table1[[#This Row],[Quiz 1]]&lt;&gt;"ยังไม่ส่ง",Table1[[#This Row],[Quiz 1]]*2/10,0),0)</f>
        <v>10</v>
      </c>
      <c r="J139" s="25">
        <f>ROUND(COUNTIF(Table1[[#This Row],[แบบฝึก 2.1]:[ท้ายบท 2]],"&lt;&gt;ยังไม่ส่ง")*8/3+IF(Table1[[#This Row],[Quiz 2]]&lt;&gt;"ยังไม่ส่ง",Table1[[#This Row],[Quiz 2]]*2/10,0),0)</f>
        <v>10</v>
      </c>
      <c r="K139" s="25">
        <f>ROUND(COUNTIF(Table1[[#This Row],[แบบฝึก 3.1]:[ท้ายบท 3]],"&lt;&gt;ยังไม่ส่ง")*3/2+IF(Table1[[#This Row],[Quiz 3]]&lt;&gt;"ยังไม่ส่ง",Table1[[#This Row],[Quiz 3]]*2/10,0),0)</f>
        <v>4</v>
      </c>
      <c r="L139" s="16">
        <f>Table1[[#This Row],[บท 1 '[10']]]+Table1[[#This Row],[บท 2 '[10']]]+Table1[[#This Row],[บท 3 '[5']]]</f>
        <v>24</v>
      </c>
      <c r="M139" s="16">
        <f>IF(Table1[[#This Row],[ซ่อมแล้วกลางภาค]]="ซ่อมแล้ว",10,Table1[[#This Row],[MID '[20']2]])</f>
        <v>15</v>
      </c>
      <c r="N139" s="16">
        <f>ROUND(COUNTIF(Table1[[#This Row],[แบบฝึก 4.1]:[ท้ายบท 4]],"&lt;&gt;ยังไม่ส่ง")*8/2+IF(Table1[[#This Row],[Quiz 4]]&lt;&gt;"ยังไม่ส่ง",Table1[[#This Row],[Quiz 4]]*2/10,0),0)</f>
        <v>4</v>
      </c>
      <c r="O139" s="16"/>
      <c r="P139" s="17">
        <f>ROUND(COUNTIF(Table1[[#This Row],[แบบฝึก 5.1]:[ท้ายบท 5]],"&lt;&gt;ยังไม่ส่ง")*8/3+IF(Table1[[#This Row],[Quiz 5]]&lt;&gt;"ยังไม่ส่ง",Table1[[#This Row],[Quiz 5]]*2/10,0),0)</f>
        <v>8</v>
      </c>
      <c r="Q139" s="16">
        <f>Table1[[#This Row],[บท 4 '[10']]]+Table1[[#This Row],[นำเสนอ '[5']]]+Table1[[#This Row],[บท 5 '[10']]]</f>
        <v>12</v>
      </c>
      <c r="R139" s="16">
        <f>Table1[[#This Row],[ก่อนกลางภาค '[25']]]+Table1[[#This Row],[กลางภาค '[20']]]+Table1[[#This Row],[หลังกลางภาค '[25']]]</f>
        <v>51</v>
      </c>
      <c r="S139" s="16"/>
      <c r="T139" s="16">
        <f>Table1[[#This Row],[ปลายภาค '[30']]]+Table1[[#This Row],[ก่อนปลายภาค '[70']]]</f>
        <v>51</v>
      </c>
      <c r="U139" s="18">
        <f t="shared" si="2"/>
        <v>1</v>
      </c>
      <c r="V139" s="19" t="str">
        <f>IF(_xlfn.XLOOKUP(Table1[[#This Row],[email]],กิจกรรม_11[Email],กิจกรรม_11[Completion time],0)&lt;&gt;0,"ส่งแล้ว","ยังไม่ส่ง")</f>
        <v>ส่งแล้ว</v>
      </c>
      <c r="W139" s="19" t="str">
        <f>IF(_xlfn.XLOOKUP(Table1[[#This Row],[email]],แบบฝึก_11[Email],แบบฝึก_11[Completion time],0)&lt;&gt;0,"ส่งแล้ว","ยังไม่ส่ง")</f>
        <v>ส่งแล้ว</v>
      </c>
      <c r="X139" s="19" t="str">
        <f>IF(_xlfn.XLOOKUP(Table1[[#This Row],[email]],แบบฝึก_12[Email],แบบฝึก_12[Completion time],0)&lt;&gt;0,"ส่งแล้ว","ยังไม่ส่ง")</f>
        <v>ส่งแล้ว</v>
      </c>
      <c r="Y139" s="19">
        <f>_xlfn.XLOOKUP(Table1[[#This Row],[email]],ท้ายบท_1[Email],ท้ายบท_1[Total points],"ยังไม่ส่ง")</f>
        <v>21</v>
      </c>
      <c r="Z139" s="15">
        <f>_xlfn.XLOOKUP(Table1[[#This Row],[email]],Quiz_1[Email],Quiz_1[Total points],"ยังไม่ส่ง")</f>
        <v>8</v>
      </c>
      <c r="AA139" s="19" t="str">
        <f>IF(_xlfn.XLOOKUP(Table1[[#This Row],[email]],แบบฝึก_21[Email],แบบฝึก_21[Completion time],0)&lt;&gt;0,"ส่งแล้ว","ยังไม่ส่ง")</f>
        <v>ส่งแล้ว</v>
      </c>
      <c r="AB139" s="19" t="str">
        <f>IF(_xlfn.XLOOKUP(Table1[[#This Row],[email]],แบบฝึก_22[Email],แบบฝึก_22[Completion time],0)&lt;&gt;0,"ส่งแล้ว","ยังไม่ส่ง")</f>
        <v>ส่งแล้ว</v>
      </c>
      <c r="AC139" s="19">
        <f>_xlfn.XLOOKUP(Table1[[#This Row],[email]],ท้ายบท_2[Email],ท้ายบท_2[Total points],"ยังไม่ส่ง")</f>
        <v>9</v>
      </c>
      <c r="AD139" s="19">
        <f>_xlfn.XLOOKUP(Table1[[#This Row],[email]],Quiz_2[Email],Quiz_2[Total points],"ยังไม่ส่ง")</f>
        <v>9</v>
      </c>
      <c r="AE139" s="19" t="str">
        <f>IF(_xlfn.XLOOKUP(Table1[[#This Row],[email]],แบบฝึก_31[Email],แบบฝึก_31[Completion time],0)&lt;&gt;0,"ส่งแล้ว","ยังไม่ส่ง")</f>
        <v>ส่งแล้ว</v>
      </c>
      <c r="AF139" s="19">
        <f>_xlfn.XLOOKUP(Table1[[#This Row],[email]],ท้ายบท_3[Email],ท้ายบท_3[Total points],"ยังไม่ส่ง")</f>
        <v>10</v>
      </c>
      <c r="AG139" s="19">
        <f>_xlfn.XLOOKUP(Table1[[#This Row],[email]],Quiz_3[Email],Quiz_3[Total points],"ยังไม่ส่ง")</f>
        <v>3</v>
      </c>
      <c r="AH139" s="16">
        <v>22</v>
      </c>
      <c r="AI139" s="20">
        <v>8</v>
      </c>
      <c r="AJ139" s="16">
        <f>ROUND((Table1[[#This Row],[mid '[20']]]+Table1[[#This Row],[mid '[10']]])/2,0)</f>
        <v>15</v>
      </c>
      <c r="AK139" s="5" t="str">
        <f>IF(_xlfn.XLOOKUP(Table1[[#This Row],[email]],แบบฝึก_41[Email],แบบฝึก_41[Completion time],0)&lt;&gt;0,"ส่งแล้ว","ยังไม่ส่ง")</f>
        <v>ยังไม่ส่ง</v>
      </c>
      <c r="AL139" s="5" t="str">
        <f>IF(_xlfn.XLOOKUP(Table1[[#This Row],[email]],ท้ายบท_4[Email],ท้ายบท_4[Total points],"ยังไม่ส่ง")&lt;&gt;0,"ส่งแล้ว","ยังไม่ส่ง")</f>
        <v>ส่งแล้ว</v>
      </c>
      <c r="AM139" s="5" t="str">
        <f>_xlfn.XLOOKUP(Table1[[#This Row],[email]],Quiz_4[Email],Quiz_4[Total points],"ยังไม่ส่ง")</f>
        <v>ยังไม่ส่ง</v>
      </c>
      <c r="AN139" s="5" t="str">
        <f>IF(_xlfn.XLOOKUP(Table1[[#This Row],[email]],แบบฝึก_51[Email],แบบฝึก_51[Completion time],0)&lt;&gt;0,"ส่งแล้ว","ยังไม่ส่ง")</f>
        <v>ส่งแล้ว</v>
      </c>
      <c r="AO139" s="5" t="str">
        <f>IF(_xlfn.XLOOKUP(Table1[[#This Row],[email]],แบบฝึก_52[Email],แบบฝึก_52[Completion time],0)&lt;&gt;0,"ส่งแล้ว","ยังไม่ส่ง")</f>
        <v>ส่งแล้ว</v>
      </c>
      <c r="AP139" s="5">
        <f>_xlfn.XLOOKUP(Table1[[#This Row],[email]],ท้ายบท_5[Email],ท้ายบท_5[Total points],"ยังไม่ส่ง")</f>
        <v>17</v>
      </c>
      <c r="AQ139" s="5" t="str">
        <f>_xlfn.XLOOKUP(Table1[[#This Row],[email]],Quiz_5[Email],Quiz_5[Total points],"ยังไม่ส่ง")</f>
        <v>ยังไม่ส่ง</v>
      </c>
      <c r="AR139" s="38"/>
      <c r="AS139" s="4" t="str">
        <f>IF(M139&lt;10,"ยังไม่ซ่อม",IF(Table1[[#This Row],[ซ่อมแล้วกลางภาค]]="ซ่อมแล้ว","ซ่อมแล้ว","ไม่ต้องซ่อม"))</f>
        <v>ไม่ต้องซ่อม</v>
      </c>
      <c r="BN139"/>
      <c r="BO139"/>
      <c r="BP139"/>
      <c r="BQ139"/>
    </row>
    <row r="140" spans="1:69" ht="21" thickTop="1" thickBot="1" x14ac:dyDescent="0.45">
      <c r="A140" s="21">
        <v>139</v>
      </c>
      <c r="B140" s="4">
        <v>5</v>
      </c>
      <c r="C140" s="4">
        <v>1</v>
      </c>
      <c r="D140" s="4" t="s">
        <v>32758</v>
      </c>
      <c r="E140" s="4" t="s">
        <v>32346</v>
      </c>
      <c r="F140" s="4" t="s">
        <v>32759</v>
      </c>
      <c r="G140" s="4" t="s">
        <v>32760</v>
      </c>
      <c r="H140" s="4" t="s">
        <v>3000</v>
      </c>
      <c r="I140" s="24">
        <f>ROUND(COUNTIF(Table1[[#This Row],[กิจกรรม 1.1]:[ท้ายบท 1]],"&lt;&gt;ยังไม่ส่ง")*2+IF(Table1[[#This Row],[Quiz 1]]&lt;&gt;"ยังไม่ส่ง",Table1[[#This Row],[Quiz 1]]*2/10,0),0)</f>
        <v>6</v>
      </c>
      <c r="J140" s="24">
        <f>ROUND(COUNTIF(Table1[[#This Row],[แบบฝึก 2.1]:[ท้ายบท 2]],"&lt;&gt;ยังไม่ส่ง")*8/3+IF(Table1[[#This Row],[Quiz 2]]&lt;&gt;"ยังไม่ส่ง",Table1[[#This Row],[Quiz 2]]*2/10,0),0)</f>
        <v>4</v>
      </c>
      <c r="K140" s="24">
        <f>ROUND(COUNTIF(Table1[[#This Row],[แบบฝึก 3.1]:[ท้ายบท 3]],"&lt;&gt;ยังไม่ส่ง")*3/2+IF(Table1[[#This Row],[Quiz 3]]&lt;&gt;"ยังไม่ส่ง",Table1[[#This Row],[Quiz 3]]*2/10,0),0)</f>
        <v>4</v>
      </c>
      <c r="L140" s="12">
        <f>Table1[[#This Row],[บท 1 '[10']]]+Table1[[#This Row],[บท 2 '[10']]]+Table1[[#This Row],[บท 3 '[5']]]</f>
        <v>14</v>
      </c>
      <c r="M140" s="12">
        <f>IF(Table1[[#This Row],[ซ่อมแล้วกลางภาค]]="ซ่อมแล้ว",10,Table1[[#This Row],[MID '[20']2]])</f>
        <v>14</v>
      </c>
      <c r="N140" s="12">
        <f>ROUND(COUNTIF(Table1[[#This Row],[แบบฝึก 4.1]:[ท้ายบท 4]],"&lt;&gt;ยังไม่ส่ง")*8/2+IF(Table1[[#This Row],[Quiz 4]]&lt;&gt;"ยังไม่ส่ง",Table1[[#This Row],[Quiz 4]]*2/10,0),0)</f>
        <v>6</v>
      </c>
      <c r="O140" s="12"/>
      <c r="P140" s="13">
        <f>ROUND(COUNTIF(Table1[[#This Row],[แบบฝึก 5.1]:[ท้ายบท 5]],"&lt;&gt;ยังไม่ส่ง")*8/3+IF(Table1[[#This Row],[Quiz 5]]&lt;&gt;"ยังไม่ส่ง",Table1[[#This Row],[Quiz 5]]*2/10,0),0)</f>
        <v>9</v>
      </c>
      <c r="Q140" s="12">
        <f>Table1[[#This Row],[บท 4 '[10']]]+Table1[[#This Row],[นำเสนอ '[5']]]+Table1[[#This Row],[บท 5 '[10']]]</f>
        <v>15</v>
      </c>
      <c r="R140" s="12">
        <f>Table1[[#This Row],[ก่อนกลางภาค '[25']]]+Table1[[#This Row],[กลางภาค '[20']]]+Table1[[#This Row],[หลังกลางภาค '[25']]]</f>
        <v>43</v>
      </c>
      <c r="S140" s="12"/>
      <c r="T140" s="12">
        <f>Table1[[#This Row],[ปลายภาค '[30']]]+Table1[[#This Row],[ก่อนปลายภาค '[70']]]</f>
        <v>43</v>
      </c>
      <c r="U140" s="11">
        <f t="shared" si="2"/>
        <v>0</v>
      </c>
      <c r="V140" s="5" t="str">
        <f>IF(_xlfn.XLOOKUP(Table1[[#This Row],[email]],กิจกรรม_11[Email],กิจกรรม_11[Completion time],0)&lt;&gt;0,"ส่งแล้ว","ยังไม่ส่ง")</f>
        <v>ส่งแล้ว</v>
      </c>
      <c r="W140" s="5" t="str">
        <f>IF(_xlfn.XLOOKUP(Table1[[#This Row],[email]],แบบฝึก_11[Email],แบบฝึก_11[Completion time],0)&lt;&gt;0,"ส่งแล้ว","ยังไม่ส่ง")</f>
        <v>ส่งแล้ว</v>
      </c>
      <c r="X140" s="5" t="str">
        <f>IF(_xlfn.XLOOKUP(Table1[[#This Row],[email]],แบบฝึก_12[Email],แบบฝึก_12[Completion time],0)&lt;&gt;0,"ส่งแล้ว","ยังไม่ส่ง")</f>
        <v>ส่งแล้ว</v>
      </c>
      <c r="Y140" s="5" t="str">
        <f>_xlfn.XLOOKUP(Table1[[#This Row],[email]],ท้ายบท_1[Email],ท้ายบท_1[Total points],"ยังไม่ส่ง")</f>
        <v>ยังไม่ส่ง</v>
      </c>
      <c r="Z140" s="4" t="str">
        <f>_xlfn.XLOOKUP(Table1[[#This Row],[email]],Quiz_1[Email],Quiz_1[Total points],"ยังไม่ส่ง")</f>
        <v>ยังไม่ส่ง</v>
      </c>
      <c r="AA140" s="5" t="str">
        <f>IF(_xlfn.XLOOKUP(Table1[[#This Row],[email]],แบบฝึก_21[Email],แบบฝึก_21[Completion time],0)&lt;&gt;0,"ส่งแล้ว","ยังไม่ส่ง")</f>
        <v>ยังไม่ส่ง</v>
      </c>
      <c r="AB140" s="5" t="str">
        <f>IF(_xlfn.XLOOKUP(Table1[[#This Row],[email]],แบบฝึก_22[Email],แบบฝึก_22[Completion time],0)&lt;&gt;0,"ส่งแล้ว","ยังไม่ส่ง")</f>
        <v>ยังไม่ส่ง</v>
      </c>
      <c r="AC140" s="5">
        <f>_xlfn.XLOOKUP(Table1[[#This Row],[email]],ท้ายบท_2[Email],ท้ายบท_2[Total points],"ยังไม่ส่ง")</f>
        <v>11</v>
      </c>
      <c r="AD140" s="5">
        <f>_xlfn.XLOOKUP(Table1[[#This Row],[email]],Quiz_2[Email],Quiz_2[Total points],"ยังไม่ส่ง")</f>
        <v>8</v>
      </c>
      <c r="AE140" s="5" t="str">
        <f>IF(_xlfn.XLOOKUP(Table1[[#This Row],[email]],แบบฝึก_31[Email],แบบฝึก_31[Completion time],0)&lt;&gt;0,"ส่งแล้ว","ยังไม่ส่ง")</f>
        <v>ส่งแล้ว</v>
      </c>
      <c r="AF140" s="5">
        <f>_xlfn.XLOOKUP(Table1[[#This Row],[email]],ท้ายบท_3[Email],ท้ายบท_3[Total points],"ยังไม่ส่ง")</f>
        <v>10</v>
      </c>
      <c r="AG140" s="5">
        <f>_xlfn.XLOOKUP(Table1[[#This Row],[email]],Quiz_3[Email],Quiz_3[Total points],"ยังไม่ส่ง")</f>
        <v>7</v>
      </c>
      <c r="AH140" s="12">
        <v>21</v>
      </c>
      <c r="AI140" s="14">
        <v>6</v>
      </c>
      <c r="AJ140" s="12">
        <f>ROUND((Table1[[#This Row],[mid '[20']]]+Table1[[#This Row],[mid '[10']]])/2,0)</f>
        <v>14</v>
      </c>
      <c r="AK140" s="19" t="str">
        <f>IF(_xlfn.XLOOKUP(Table1[[#This Row],[email]],แบบฝึก_41[Email],แบบฝึก_41[Completion time],0)&lt;&gt;0,"ส่งแล้ว","ยังไม่ส่ง")</f>
        <v>ส่งแล้ว</v>
      </c>
      <c r="AL140" s="19" t="str">
        <f>IF(_xlfn.XLOOKUP(Table1[[#This Row],[email]],ท้ายบท_4[Email],ท้ายบท_4[Total points],"ยังไม่ส่ง")&lt;&gt;0,"ส่งแล้ว","ยังไม่ส่ง")</f>
        <v>ยังไม่ส่ง</v>
      </c>
      <c r="AM140" s="19">
        <f>_xlfn.XLOOKUP(Table1[[#This Row],[email]],Quiz_4[Email],Quiz_4[Total points],"ยังไม่ส่ง")</f>
        <v>8</v>
      </c>
      <c r="AN140" s="19" t="str">
        <f>IF(_xlfn.XLOOKUP(Table1[[#This Row],[email]],แบบฝึก_51[Email],แบบฝึก_51[Completion time],0)&lt;&gt;0,"ส่งแล้ว","ยังไม่ส่ง")</f>
        <v>ส่งแล้ว</v>
      </c>
      <c r="AO140" s="19" t="str">
        <f>IF(_xlfn.XLOOKUP(Table1[[#This Row],[email]],แบบฝึก_52[Email],แบบฝึก_52[Completion time],0)&lt;&gt;0,"ส่งแล้ว","ยังไม่ส่ง")</f>
        <v>ส่งแล้ว</v>
      </c>
      <c r="AP140" s="19">
        <f>_xlfn.XLOOKUP(Table1[[#This Row],[email]],ท้ายบท_5[Email],ท้ายบท_5[Total points],"ยังไม่ส่ง")</f>
        <v>11</v>
      </c>
      <c r="AQ140" s="19">
        <f>_xlfn.XLOOKUP(Table1[[#This Row],[email]],Quiz_5[Email],Quiz_5[Total points],"ยังไม่ส่ง")</f>
        <v>5</v>
      </c>
      <c r="AR140" s="37"/>
      <c r="AS140" s="4" t="str">
        <f>IF(M140&lt;10,"ยังไม่ซ่อม",IF(Table1[[#This Row],[ซ่อมแล้วกลางภาค]]="ซ่อมแล้ว","ซ่อมแล้ว","ไม่ต้องซ่อม"))</f>
        <v>ไม่ต้องซ่อม</v>
      </c>
      <c r="BN140"/>
      <c r="BO140"/>
      <c r="BP140"/>
      <c r="BQ140"/>
    </row>
    <row r="141" spans="1:69" ht="20.25" thickTop="1" x14ac:dyDescent="0.4">
      <c r="A141" s="21">
        <v>140</v>
      </c>
      <c r="B141" s="4">
        <v>5</v>
      </c>
      <c r="C141" s="4">
        <v>2</v>
      </c>
      <c r="D141" s="4" t="s">
        <v>32761</v>
      </c>
      <c r="E141" s="4" t="s">
        <v>32346</v>
      </c>
      <c r="F141" s="4" t="s">
        <v>32762</v>
      </c>
      <c r="G141" s="4" t="s">
        <v>32401</v>
      </c>
      <c r="H141" s="4" t="s">
        <v>2837</v>
      </c>
      <c r="I141" s="24">
        <f>ROUND(COUNTIF(Table1[[#This Row],[กิจกรรม 1.1]:[ท้ายบท 1]],"&lt;&gt;ยังไม่ส่ง")*2+IF(Table1[[#This Row],[Quiz 1]]&lt;&gt;"ยังไม่ส่ง",Table1[[#This Row],[Quiz 1]]*2/10,0),0)</f>
        <v>10</v>
      </c>
      <c r="J141" s="24">
        <f>ROUND(COUNTIF(Table1[[#This Row],[แบบฝึก 2.1]:[ท้ายบท 2]],"&lt;&gt;ยังไม่ส่ง")*8/3+IF(Table1[[#This Row],[Quiz 2]]&lt;&gt;"ยังไม่ส่ง",Table1[[#This Row],[Quiz 2]]*2/10,0),0)</f>
        <v>10</v>
      </c>
      <c r="K141" s="24">
        <f>ROUND(COUNTIF(Table1[[#This Row],[แบบฝึก 3.1]:[ท้ายบท 3]],"&lt;&gt;ยังไม่ส่ง")*3/2+IF(Table1[[#This Row],[Quiz 3]]&lt;&gt;"ยังไม่ส่ง",Table1[[#This Row],[Quiz 3]]*2/10,0),0)</f>
        <v>4</v>
      </c>
      <c r="L141" s="12">
        <f>Table1[[#This Row],[บท 1 '[10']]]+Table1[[#This Row],[บท 2 '[10']]]+Table1[[#This Row],[บท 3 '[5']]]</f>
        <v>24</v>
      </c>
      <c r="M141" s="12">
        <f>IF(Table1[[#This Row],[ซ่อมแล้วกลางภาค]]="ซ่อมแล้ว",10,Table1[[#This Row],[MID '[20']2]])</f>
        <v>12</v>
      </c>
      <c r="N141" s="12">
        <f>ROUND(COUNTIF(Table1[[#This Row],[แบบฝึก 4.1]:[ท้ายบท 4]],"&lt;&gt;ยังไม่ส่ง")*8/2+IF(Table1[[#This Row],[Quiz 4]]&lt;&gt;"ยังไม่ส่ง",Table1[[#This Row],[Quiz 4]]*2/10,0),0)</f>
        <v>6</v>
      </c>
      <c r="O141" s="12"/>
      <c r="P141" s="13">
        <f>ROUND(COUNTIF(Table1[[#This Row],[แบบฝึก 5.1]:[ท้ายบท 5]],"&lt;&gt;ยังไม่ส่ง")*8/3+IF(Table1[[#This Row],[Quiz 5]]&lt;&gt;"ยังไม่ส่ง",Table1[[#This Row],[Quiz 5]]*2/10,0),0)</f>
        <v>9</v>
      </c>
      <c r="Q141" s="12">
        <f>Table1[[#This Row],[บท 4 '[10']]]+Table1[[#This Row],[นำเสนอ '[5']]]+Table1[[#This Row],[บท 5 '[10']]]</f>
        <v>15</v>
      </c>
      <c r="R141" s="12">
        <f>Table1[[#This Row],[ก่อนกลางภาค '[25']]]+Table1[[#This Row],[กลางภาค '[20']]]+Table1[[#This Row],[หลังกลางภาค '[25']]]</f>
        <v>51</v>
      </c>
      <c r="S141" s="12"/>
      <c r="T141" s="12">
        <f>Table1[[#This Row],[ปลายภาค '[30']]]+Table1[[#This Row],[ก่อนปลายภาค '[70']]]</f>
        <v>51</v>
      </c>
      <c r="U141" s="11">
        <f t="shared" si="2"/>
        <v>1</v>
      </c>
      <c r="V141" s="5" t="str">
        <f>IF(_xlfn.XLOOKUP(Table1[[#This Row],[email]],กิจกรรม_11[Email],กิจกรรม_11[Completion time],0)&lt;&gt;0,"ส่งแล้ว","ยังไม่ส่ง")</f>
        <v>ส่งแล้ว</v>
      </c>
      <c r="W141" s="5" t="str">
        <f>IF(_xlfn.XLOOKUP(Table1[[#This Row],[email]],แบบฝึก_11[Email],แบบฝึก_11[Completion time],0)&lt;&gt;0,"ส่งแล้ว","ยังไม่ส่ง")</f>
        <v>ส่งแล้ว</v>
      </c>
      <c r="X141" s="5" t="str">
        <f>IF(_xlfn.XLOOKUP(Table1[[#This Row],[email]],แบบฝึก_12[Email],แบบฝึก_12[Completion time],0)&lt;&gt;0,"ส่งแล้ว","ยังไม่ส่ง")</f>
        <v>ส่งแล้ว</v>
      </c>
      <c r="Y141" s="5">
        <f>_xlfn.XLOOKUP(Table1[[#This Row],[email]],ท้ายบท_1[Email],ท้ายบท_1[Total points],"ยังไม่ส่ง")</f>
        <v>16</v>
      </c>
      <c r="Z141" s="4">
        <f>_xlfn.XLOOKUP(Table1[[#This Row],[email]],Quiz_1[Email],Quiz_1[Total points],"ยังไม่ส่ง")</f>
        <v>9</v>
      </c>
      <c r="AA141" s="5" t="str">
        <f>IF(_xlfn.XLOOKUP(Table1[[#This Row],[email]],แบบฝึก_21[Email],แบบฝึก_21[Completion time],0)&lt;&gt;0,"ส่งแล้ว","ยังไม่ส่ง")</f>
        <v>ส่งแล้ว</v>
      </c>
      <c r="AB141" s="5" t="str">
        <f>IF(_xlfn.XLOOKUP(Table1[[#This Row],[email]],แบบฝึก_22[Email],แบบฝึก_22[Completion time],0)&lt;&gt;0,"ส่งแล้ว","ยังไม่ส่ง")</f>
        <v>ส่งแล้ว</v>
      </c>
      <c r="AC141" s="5">
        <f>_xlfn.XLOOKUP(Table1[[#This Row],[email]],ท้ายบท_2[Email],ท้ายบท_2[Total points],"ยังไม่ส่ง")</f>
        <v>8</v>
      </c>
      <c r="AD141" s="5">
        <f>_xlfn.XLOOKUP(Table1[[#This Row],[email]],Quiz_2[Email],Quiz_2[Total points],"ยังไม่ส่ง")</f>
        <v>8</v>
      </c>
      <c r="AE141" s="5" t="str">
        <f>IF(_xlfn.XLOOKUP(Table1[[#This Row],[email]],แบบฝึก_31[Email],แบบฝึก_31[Completion time],0)&lt;&gt;0,"ส่งแล้ว","ยังไม่ส่ง")</f>
        <v>ส่งแล้ว</v>
      </c>
      <c r="AF141" s="5">
        <f>_xlfn.XLOOKUP(Table1[[#This Row],[email]],ท้ายบท_3[Email],ท้ายบท_3[Total points],"ยังไม่ส่ง")</f>
        <v>10</v>
      </c>
      <c r="AG141" s="5">
        <f>_xlfn.XLOOKUP(Table1[[#This Row],[email]],Quiz_3[Email],Quiz_3[Total points],"ยังไม่ส่ง")</f>
        <v>6</v>
      </c>
      <c r="AH141" s="12">
        <v>20</v>
      </c>
      <c r="AI141" s="14">
        <v>4</v>
      </c>
      <c r="AJ141" s="12">
        <f>ROUND((Table1[[#This Row],[mid '[20']]]+Table1[[#This Row],[mid '[10']]])/2,0)</f>
        <v>12</v>
      </c>
      <c r="AK141" s="5" t="str">
        <f>IF(_xlfn.XLOOKUP(Table1[[#This Row],[email]],แบบฝึก_41[Email],แบบฝึก_41[Completion time],0)&lt;&gt;0,"ส่งแล้ว","ยังไม่ส่ง")</f>
        <v>ส่งแล้ว</v>
      </c>
      <c r="AL141" s="5" t="str">
        <f>IF(_xlfn.XLOOKUP(Table1[[#This Row],[email]],ท้ายบท_4[Email],ท้ายบท_4[Total points],"ยังไม่ส่ง")&lt;&gt;0,"ส่งแล้ว","ยังไม่ส่ง")</f>
        <v>ยังไม่ส่ง</v>
      </c>
      <c r="AM141" s="5">
        <f>_xlfn.XLOOKUP(Table1[[#This Row],[email]],Quiz_4[Email],Quiz_4[Total points],"ยังไม่ส่ง")</f>
        <v>9</v>
      </c>
      <c r="AN141" s="5" t="str">
        <f>IF(_xlfn.XLOOKUP(Table1[[#This Row],[email]],แบบฝึก_51[Email],แบบฝึก_51[Completion time],0)&lt;&gt;0,"ส่งแล้ว","ยังไม่ส่ง")</f>
        <v>ส่งแล้ว</v>
      </c>
      <c r="AO141" s="5" t="str">
        <f>IF(_xlfn.XLOOKUP(Table1[[#This Row],[email]],แบบฝึก_52[Email],แบบฝึก_52[Completion time],0)&lt;&gt;0,"ส่งแล้ว","ยังไม่ส่ง")</f>
        <v>ส่งแล้ว</v>
      </c>
      <c r="AP141" s="5">
        <f>_xlfn.XLOOKUP(Table1[[#This Row],[email]],ท้ายบท_5[Email],ท้ายบท_5[Total points],"ยังไม่ส่ง")</f>
        <v>17</v>
      </c>
      <c r="AQ141" s="5">
        <f>_xlfn.XLOOKUP(Table1[[#This Row],[email]],Quiz_5[Email],Quiz_5[Total points],"ยังไม่ส่ง")</f>
        <v>6</v>
      </c>
      <c r="AR141" s="37"/>
      <c r="AS141" s="4" t="str">
        <f>IF(M141&lt;10,"ยังไม่ซ่อม",IF(Table1[[#This Row],[ซ่อมแล้วกลางภาค]]="ซ่อมแล้ว","ซ่อมแล้ว","ไม่ต้องซ่อม"))</f>
        <v>ไม่ต้องซ่อม</v>
      </c>
      <c r="BN141"/>
      <c r="BO141"/>
      <c r="BP141"/>
      <c r="BQ141"/>
    </row>
    <row r="142" spans="1:69" ht="19.5" x14ac:dyDescent="0.4">
      <c r="A142" s="21">
        <v>141</v>
      </c>
      <c r="B142" s="4">
        <v>5</v>
      </c>
      <c r="C142" s="4">
        <v>3</v>
      </c>
      <c r="D142" s="4" t="s">
        <v>32763</v>
      </c>
      <c r="E142" s="4" t="s">
        <v>32346</v>
      </c>
      <c r="F142" s="4" t="s">
        <v>32764</v>
      </c>
      <c r="G142" s="4" t="s">
        <v>32765</v>
      </c>
      <c r="H142" s="4" t="s">
        <v>2818</v>
      </c>
      <c r="I142" s="24">
        <f>ROUND(COUNTIF(Table1[[#This Row],[กิจกรรม 1.1]:[ท้ายบท 1]],"&lt;&gt;ยังไม่ส่ง")*2+IF(Table1[[#This Row],[Quiz 1]]&lt;&gt;"ยังไม่ส่ง",Table1[[#This Row],[Quiz 1]]*2/10,0),0)</f>
        <v>4</v>
      </c>
      <c r="J142" s="24">
        <f>ROUND(COUNTIF(Table1[[#This Row],[แบบฝึก 2.1]:[ท้ายบท 2]],"&lt;&gt;ยังไม่ส่ง")*8/3+IF(Table1[[#This Row],[Quiz 2]]&lt;&gt;"ยังไม่ส่ง",Table1[[#This Row],[Quiz 2]]*2/10,0),0)</f>
        <v>0</v>
      </c>
      <c r="K142" s="24">
        <f>ROUND(COUNTIF(Table1[[#This Row],[แบบฝึก 3.1]:[ท้ายบท 3]],"&lt;&gt;ยังไม่ส่ง")*3/2+IF(Table1[[#This Row],[Quiz 3]]&lt;&gt;"ยังไม่ส่ง",Table1[[#This Row],[Quiz 3]]*2/10,0),0)</f>
        <v>2</v>
      </c>
      <c r="L142" s="12">
        <f>Table1[[#This Row],[บท 1 '[10']]]+Table1[[#This Row],[บท 2 '[10']]]+Table1[[#This Row],[บท 3 '[5']]]</f>
        <v>6</v>
      </c>
      <c r="M142" s="12">
        <f>IF(Table1[[#This Row],[ซ่อมแล้วกลางภาค]]="ซ่อมแล้ว",10,Table1[[#This Row],[MID '[20']2]])</f>
        <v>10</v>
      </c>
      <c r="N142" s="12">
        <f>ROUND(COUNTIF(Table1[[#This Row],[แบบฝึก 4.1]:[ท้ายบท 4]],"&lt;&gt;ยังไม่ส่ง")*8/2+IF(Table1[[#This Row],[Quiz 4]]&lt;&gt;"ยังไม่ส่ง",Table1[[#This Row],[Quiz 4]]*2/10,0),0)</f>
        <v>5</v>
      </c>
      <c r="O142" s="12"/>
      <c r="P142" s="13">
        <f>ROUND(COUNTIF(Table1[[#This Row],[แบบฝึก 5.1]:[ท้ายบท 5]],"&lt;&gt;ยังไม่ส่ง")*8/3+IF(Table1[[#This Row],[Quiz 5]]&lt;&gt;"ยังไม่ส่ง",Table1[[#This Row],[Quiz 5]]*2/10,0),0)</f>
        <v>3</v>
      </c>
      <c r="Q142" s="12">
        <f>Table1[[#This Row],[บท 4 '[10']]]+Table1[[#This Row],[นำเสนอ '[5']]]+Table1[[#This Row],[บท 5 '[10']]]</f>
        <v>8</v>
      </c>
      <c r="R142" s="12">
        <f>Table1[[#This Row],[ก่อนกลางภาค '[25']]]+Table1[[#This Row],[กลางภาค '[20']]]+Table1[[#This Row],[หลังกลางภาค '[25']]]</f>
        <v>24</v>
      </c>
      <c r="S142" s="12"/>
      <c r="T142" s="12">
        <f>Table1[[#This Row],[ปลายภาค '[30']]]+Table1[[#This Row],[ก่อนปลายภาค '[70']]]</f>
        <v>24</v>
      </c>
      <c r="U142" s="11">
        <f t="shared" si="2"/>
        <v>0</v>
      </c>
      <c r="V142" s="5" t="str">
        <f>IF(_xlfn.XLOOKUP(Table1[[#This Row],[email]],กิจกรรม_11[Email],กิจกรรม_11[Completion time],0)&lt;&gt;0,"ส่งแล้ว","ยังไม่ส่ง")</f>
        <v>ส่งแล้ว</v>
      </c>
      <c r="W142" s="5" t="str">
        <f>IF(_xlfn.XLOOKUP(Table1[[#This Row],[email]],แบบฝึก_11[Email],แบบฝึก_11[Completion time],0)&lt;&gt;0,"ส่งแล้ว","ยังไม่ส่ง")</f>
        <v>ส่งแล้ว</v>
      </c>
      <c r="X142" s="5" t="str">
        <f>IF(_xlfn.XLOOKUP(Table1[[#This Row],[email]],แบบฝึก_12[Email],แบบฝึก_12[Completion time],0)&lt;&gt;0,"ส่งแล้ว","ยังไม่ส่ง")</f>
        <v>ยังไม่ส่ง</v>
      </c>
      <c r="Y142" s="5" t="str">
        <f>_xlfn.XLOOKUP(Table1[[#This Row],[email]],ท้ายบท_1[Email],ท้ายบท_1[Total points],"ยังไม่ส่ง")</f>
        <v>ยังไม่ส่ง</v>
      </c>
      <c r="Z142" s="4" t="str">
        <f>_xlfn.XLOOKUP(Table1[[#This Row],[email]],Quiz_1[Email],Quiz_1[Total points],"ยังไม่ส่ง")</f>
        <v>ยังไม่ส่ง</v>
      </c>
      <c r="AA142" s="5" t="str">
        <f>IF(_xlfn.XLOOKUP(Table1[[#This Row],[email]],แบบฝึก_21[Email],แบบฝึก_21[Completion time],0)&lt;&gt;0,"ส่งแล้ว","ยังไม่ส่ง")</f>
        <v>ยังไม่ส่ง</v>
      </c>
      <c r="AB142" s="5" t="str">
        <f>IF(_xlfn.XLOOKUP(Table1[[#This Row],[email]],แบบฝึก_22[Email],แบบฝึก_22[Completion time],0)&lt;&gt;0,"ส่งแล้ว","ยังไม่ส่ง")</f>
        <v>ยังไม่ส่ง</v>
      </c>
      <c r="AC142" s="5" t="str">
        <f>_xlfn.XLOOKUP(Table1[[#This Row],[email]],ท้ายบท_2[Email],ท้ายบท_2[Total points],"ยังไม่ส่ง")</f>
        <v>ยังไม่ส่ง</v>
      </c>
      <c r="AD142" s="5" t="str">
        <f>_xlfn.XLOOKUP(Table1[[#This Row],[email]],Quiz_2[Email],Quiz_2[Total points],"ยังไม่ส่ง")</f>
        <v>ยังไม่ส่ง</v>
      </c>
      <c r="AE142" s="5" t="str">
        <f>IF(_xlfn.XLOOKUP(Table1[[#This Row],[email]],แบบฝึก_31[Email],แบบฝึก_31[Completion time],0)&lt;&gt;0,"ส่งแล้ว","ยังไม่ส่ง")</f>
        <v>ส่งแล้ว</v>
      </c>
      <c r="AF142" s="5" t="str">
        <f>_xlfn.XLOOKUP(Table1[[#This Row],[email]],ท้ายบท_3[Email],ท้ายบท_3[Total points],"ยังไม่ส่ง")</f>
        <v>ยังไม่ส่ง</v>
      </c>
      <c r="AG142" s="5" t="str">
        <f>_xlfn.XLOOKUP(Table1[[#This Row],[email]],Quiz_3[Email],Quiz_3[Total points],"ยังไม่ส่ง")</f>
        <v>ยังไม่ส่ง</v>
      </c>
      <c r="AH142" s="12">
        <v>15</v>
      </c>
      <c r="AI142" s="14">
        <v>4</v>
      </c>
      <c r="AJ142" s="12">
        <f>ROUND((Table1[[#This Row],[mid '[20']]]+Table1[[#This Row],[mid '[10']]])/2,0)</f>
        <v>10</v>
      </c>
      <c r="AK142" s="5" t="str">
        <f>IF(_xlfn.XLOOKUP(Table1[[#This Row],[email]],แบบฝึก_41[Email],แบบฝึก_41[Completion time],0)&lt;&gt;0,"ส่งแล้ว","ยังไม่ส่ง")</f>
        <v>ส่งแล้ว</v>
      </c>
      <c r="AL142" s="5" t="str">
        <f>IF(_xlfn.XLOOKUP(Table1[[#This Row],[email]],ท้ายบท_4[Email],ท้ายบท_4[Total points],"ยังไม่ส่ง")&lt;&gt;0,"ส่งแล้ว","ยังไม่ส่ง")</f>
        <v>ยังไม่ส่ง</v>
      </c>
      <c r="AM142" s="5">
        <f>_xlfn.XLOOKUP(Table1[[#This Row],[email]],Quiz_4[Email],Quiz_4[Total points],"ยังไม่ส่ง")</f>
        <v>7</v>
      </c>
      <c r="AN142" s="5" t="str">
        <f>IF(_xlfn.XLOOKUP(Table1[[#This Row],[email]],แบบฝึก_51[Email],แบบฝึก_51[Completion time],0)&lt;&gt;0,"ส่งแล้ว","ยังไม่ส่ง")</f>
        <v>ส่งแล้ว</v>
      </c>
      <c r="AO142" s="5" t="str">
        <f>IF(_xlfn.XLOOKUP(Table1[[#This Row],[email]],แบบฝึก_52[Email],แบบฝึก_52[Completion time],0)&lt;&gt;0,"ส่งแล้ว","ยังไม่ส่ง")</f>
        <v>ยังไม่ส่ง</v>
      </c>
      <c r="AP142" s="5" t="str">
        <f>_xlfn.XLOOKUP(Table1[[#This Row],[email]],ท้ายบท_5[Email],ท้ายบท_5[Total points],"ยังไม่ส่ง")</f>
        <v>ยังไม่ส่ง</v>
      </c>
      <c r="AQ142" s="5" t="str">
        <f>_xlfn.XLOOKUP(Table1[[#This Row],[email]],Quiz_5[Email],Quiz_5[Total points],"ยังไม่ส่ง")</f>
        <v>ยังไม่ส่ง</v>
      </c>
      <c r="AR142" s="37"/>
      <c r="AS142" s="4" t="str">
        <f>IF(M142&lt;10,"ยังไม่ซ่อม",IF(Table1[[#This Row],[ซ่อมแล้วกลางภาค]]="ซ่อมแล้ว","ซ่อมแล้ว","ไม่ต้องซ่อม"))</f>
        <v>ไม่ต้องซ่อม</v>
      </c>
      <c r="BN142"/>
      <c r="BO142"/>
      <c r="BP142"/>
      <c r="BQ142"/>
    </row>
    <row r="143" spans="1:69" ht="19.5" x14ac:dyDescent="0.4">
      <c r="A143" s="21">
        <v>142</v>
      </c>
      <c r="B143" s="4">
        <v>5</v>
      </c>
      <c r="C143" s="4">
        <v>4</v>
      </c>
      <c r="D143" s="4" t="s">
        <v>32766</v>
      </c>
      <c r="E143" s="4" t="s">
        <v>32346</v>
      </c>
      <c r="F143" s="4" t="s">
        <v>32767</v>
      </c>
      <c r="G143" s="4" t="s">
        <v>32768</v>
      </c>
      <c r="H143" s="4" t="s">
        <v>2674</v>
      </c>
      <c r="I143" s="24">
        <f>ROUND(COUNTIF(Table1[[#This Row],[กิจกรรม 1.1]:[ท้ายบท 1]],"&lt;&gt;ยังไม่ส่ง")*2+IF(Table1[[#This Row],[Quiz 1]]&lt;&gt;"ยังไม่ส่ง",Table1[[#This Row],[Quiz 1]]*2/10,0),0)</f>
        <v>9</v>
      </c>
      <c r="J143" s="24">
        <f>ROUND(COUNTIF(Table1[[#This Row],[แบบฝึก 2.1]:[ท้ายบท 2]],"&lt;&gt;ยังไม่ส่ง")*8/3+IF(Table1[[#This Row],[Quiz 2]]&lt;&gt;"ยังไม่ส่ง",Table1[[#This Row],[Quiz 2]]*2/10,0),0)</f>
        <v>8</v>
      </c>
      <c r="K143" s="24">
        <f>ROUND(COUNTIF(Table1[[#This Row],[แบบฝึก 3.1]:[ท้ายบท 3]],"&lt;&gt;ยังไม่ส่ง")*3/2+IF(Table1[[#This Row],[Quiz 3]]&lt;&gt;"ยังไม่ส่ง",Table1[[#This Row],[Quiz 3]]*2/10,0),0)</f>
        <v>3</v>
      </c>
      <c r="L143" s="12">
        <f>Table1[[#This Row],[บท 1 '[10']]]+Table1[[#This Row],[บท 2 '[10']]]+Table1[[#This Row],[บท 3 '[5']]]</f>
        <v>20</v>
      </c>
      <c r="M143" s="12">
        <f>IF(Table1[[#This Row],[ซ่อมแล้วกลางภาค]]="ซ่อมแล้ว",10,Table1[[#This Row],[MID '[20']2]])</f>
        <v>10</v>
      </c>
      <c r="N143" s="12">
        <f>ROUND(COUNTIF(Table1[[#This Row],[แบบฝึก 4.1]:[ท้ายบท 4]],"&lt;&gt;ยังไม่ส่ง")*8/2+IF(Table1[[#This Row],[Quiz 4]]&lt;&gt;"ยังไม่ส่ง",Table1[[#This Row],[Quiz 4]]*2/10,0),0)</f>
        <v>5</v>
      </c>
      <c r="O143" s="12"/>
      <c r="P143" s="13">
        <f>ROUND(COUNTIF(Table1[[#This Row],[แบบฝึก 5.1]:[ท้ายบท 5]],"&lt;&gt;ยังไม่ส่ง")*8/3+IF(Table1[[#This Row],[Quiz 5]]&lt;&gt;"ยังไม่ส่ง",Table1[[#This Row],[Quiz 5]]*2/10,0),0)</f>
        <v>9</v>
      </c>
      <c r="Q143" s="12">
        <f>Table1[[#This Row],[บท 4 '[10']]]+Table1[[#This Row],[นำเสนอ '[5']]]+Table1[[#This Row],[บท 5 '[10']]]</f>
        <v>14</v>
      </c>
      <c r="R143" s="12">
        <f>Table1[[#This Row],[ก่อนกลางภาค '[25']]]+Table1[[#This Row],[กลางภาค '[20']]]+Table1[[#This Row],[หลังกลางภาค '[25']]]</f>
        <v>44</v>
      </c>
      <c r="S143" s="12"/>
      <c r="T143" s="12">
        <f>Table1[[#This Row],[ปลายภาค '[30']]]+Table1[[#This Row],[ก่อนปลายภาค '[70']]]</f>
        <v>44</v>
      </c>
      <c r="U143" s="11">
        <f t="shared" si="2"/>
        <v>0</v>
      </c>
      <c r="V143" s="5" t="str">
        <f>IF(_xlfn.XLOOKUP(Table1[[#This Row],[email]],กิจกรรม_11[Email],กิจกรรม_11[Completion time],0)&lt;&gt;0,"ส่งแล้ว","ยังไม่ส่ง")</f>
        <v>ส่งแล้ว</v>
      </c>
      <c r="W143" s="5" t="str">
        <f>IF(_xlfn.XLOOKUP(Table1[[#This Row],[email]],แบบฝึก_11[Email],แบบฝึก_11[Completion time],0)&lt;&gt;0,"ส่งแล้ว","ยังไม่ส่ง")</f>
        <v>ส่งแล้ว</v>
      </c>
      <c r="X143" s="5" t="str">
        <f>IF(_xlfn.XLOOKUP(Table1[[#This Row],[email]],แบบฝึก_12[Email],แบบฝึก_12[Completion time],0)&lt;&gt;0,"ส่งแล้ว","ยังไม่ส่ง")</f>
        <v>ส่งแล้ว</v>
      </c>
      <c r="Y143" s="5">
        <f>_xlfn.XLOOKUP(Table1[[#This Row],[email]],ท้ายบท_1[Email],ท้ายบท_1[Total points],"ยังไม่ส่ง")</f>
        <v>18</v>
      </c>
      <c r="Z143" s="4">
        <f>_xlfn.XLOOKUP(Table1[[#This Row],[email]],Quiz_1[Email],Quiz_1[Total points],"ยังไม่ส่ง")</f>
        <v>6</v>
      </c>
      <c r="AA143" s="5" t="str">
        <f>IF(_xlfn.XLOOKUP(Table1[[#This Row],[email]],แบบฝึก_21[Email],แบบฝึก_21[Completion time],0)&lt;&gt;0,"ส่งแล้ว","ยังไม่ส่ง")</f>
        <v>ส่งแล้ว</v>
      </c>
      <c r="AB143" s="5" t="str">
        <f>IF(_xlfn.XLOOKUP(Table1[[#This Row],[email]],แบบฝึก_22[Email],แบบฝึก_22[Completion time],0)&lt;&gt;0,"ส่งแล้ว","ยังไม่ส่ง")</f>
        <v>ส่งแล้ว</v>
      </c>
      <c r="AC143" s="5">
        <f>_xlfn.XLOOKUP(Table1[[#This Row],[email]],ท้ายบท_2[Email],ท้ายบท_2[Total points],"ยังไม่ส่ง")</f>
        <v>5</v>
      </c>
      <c r="AD143" s="5" t="str">
        <f>_xlfn.XLOOKUP(Table1[[#This Row],[email]],Quiz_2[Email],Quiz_2[Total points],"ยังไม่ส่ง")</f>
        <v>ยังไม่ส่ง</v>
      </c>
      <c r="AE143" s="5" t="str">
        <f>IF(_xlfn.XLOOKUP(Table1[[#This Row],[email]],แบบฝึก_31[Email],แบบฝึก_31[Completion time],0)&lt;&gt;0,"ส่งแล้ว","ยังไม่ส่ง")</f>
        <v>ส่งแล้ว</v>
      </c>
      <c r="AF143" s="5" t="str">
        <f>_xlfn.XLOOKUP(Table1[[#This Row],[email]],ท้ายบท_3[Email],ท้ายบท_3[Total points],"ยังไม่ส่ง")</f>
        <v>ยังไม่ส่ง</v>
      </c>
      <c r="AG143" s="5">
        <f>_xlfn.XLOOKUP(Table1[[#This Row],[email]],Quiz_3[Email],Quiz_3[Total points],"ยังไม่ส่ง")</f>
        <v>6</v>
      </c>
      <c r="AH143" s="12">
        <v>12</v>
      </c>
      <c r="AI143" s="14">
        <v>7</v>
      </c>
      <c r="AJ143" s="12">
        <f>ROUND((Table1[[#This Row],[mid '[20']]]+Table1[[#This Row],[mid '[10']]])/2,0)</f>
        <v>10</v>
      </c>
      <c r="AK143" s="5" t="str">
        <f>IF(_xlfn.XLOOKUP(Table1[[#This Row],[email]],แบบฝึก_41[Email],แบบฝึก_41[Completion time],0)&lt;&gt;0,"ส่งแล้ว","ยังไม่ส่ง")</f>
        <v>ส่งแล้ว</v>
      </c>
      <c r="AL143" s="5" t="str">
        <f>IF(_xlfn.XLOOKUP(Table1[[#This Row],[email]],ท้ายบท_4[Email],ท้ายบท_4[Total points],"ยังไม่ส่ง")&lt;&gt;0,"ส่งแล้ว","ยังไม่ส่ง")</f>
        <v>ยังไม่ส่ง</v>
      </c>
      <c r="AM143" s="5">
        <f>_xlfn.XLOOKUP(Table1[[#This Row],[email]],Quiz_4[Email],Quiz_4[Total points],"ยังไม่ส่ง")</f>
        <v>7</v>
      </c>
      <c r="AN143" s="5" t="str">
        <f>IF(_xlfn.XLOOKUP(Table1[[#This Row],[email]],แบบฝึก_51[Email],แบบฝึก_51[Completion time],0)&lt;&gt;0,"ส่งแล้ว","ยังไม่ส่ง")</f>
        <v>ส่งแล้ว</v>
      </c>
      <c r="AO143" s="5" t="str">
        <f>IF(_xlfn.XLOOKUP(Table1[[#This Row],[email]],แบบฝึก_52[Email],แบบฝึก_52[Completion time],0)&lt;&gt;0,"ส่งแล้ว","ยังไม่ส่ง")</f>
        <v>ส่งแล้ว</v>
      </c>
      <c r="AP143" s="5">
        <f>_xlfn.XLOOKUP(Table1[[#This Row],[email]],ท้ายบท_5[Email],ท้ายบท_5[Total points],"ยังไม่ส่ง")</f>
        <v>18</v>
      </c>
      <c r="AQ143" s="5">
        <f>_xlfn.XLOOKUP(Table1[[#This Row],[email]],Quiz_5[Email],Quiz_5[Total points],"ยังไม่ส่ง")</f>
        <v>5</v>
      </c>
      <c r="AR143" s="37"/>
      <c r="AS143" s="4" t="str">
        <f>IF(M143&lt;10,"ยังไม่ซ่อม",IF(Table1[[#This Row],[ซ่อมแล้วกลางภาค]]="ซ่อมแล้ว","ซ่อมแล้ว","ไม่ต้องซ่อม"))</f>
        <v>ไม่ต้องซ่อม</v>
      </c>
      <c r="BN143"/>
      <c r="BO143"/>
      <c r="BP143"/>
      <c r="BQ143"/>
    </row>
    <row r="144" spans="1:69" ht="19.5" x14ac:dyDescent="0.4">
      <c r="A144" s="21">
        <v>143</v>
      </c>
      <c r="B144" s="4">
        <v>5</v>
      </c>
      <c r="C144" s="4">
        <v>5</v>
      </c>
      <c r="D144" s="4" t="s">
        <v>32769</v>
      </c>
      <c r="E144" s="4" t="s">
        <v>32346</v>
      </c>
      <c r="F144" s="4" t="s">
        <v>32770</v>
      </c>
      <c r="G144" s="4" t="s">
        <v>32771</v>
      </c>
      <c r="H144" s="4" t="s">
        <v>2860</v>
      </c>
      <c r="I144" s="24">
        <f>ROUND(COUNTIF(Table1[[#This Row],[กิจกรรม 1.1]:[ท้ายบท 1]],"&lt;&gt;ยังไม่ส่ง")*2+IF(Table1[[#This Row],[Quiz 1]]&lt;&gt;"ยังไม่ส่ง",Table1[[#This Row],[Quiz 1]]*2/10,0),0)</f>
        <v>4</v>
      </c>
      <c r="J144" s="24">
        <f>ROUND(COUNTIF(Table1[[#This Row],[แบบฝึก 2.1]:[ท้ายบท 2]],"&lt;&gt;ยังไม่ส่ง")*8/3+IF(Table1[[#This Row],[Quiz 2]]&lt;&gt;"ยังไม่ส่ง",Table1[[#This Row],[Quiz 2]]*2/10,0),0)</f>
        <v>0</v>
      </c>
      <c r="K144" s="24">
        <f>ROUND(COUNTIF(Table1[[#This Row],[แบบฝึก 3.1]:[ท้ายบท 3]],"&lt;&gt;ยังไม่ส่ง")*3/2+IF(Table1[[#This Row],[Quiz 3]]&lt;&gt;"ยังไม่ส่ง",Table1[[#This Row],[Quiz 3]]*2/10,0),0)</f>
        <v>2</v>
      </c>
      <c r="L144" s="12">
        <f>Table1[[#This Row],[บท 1 '[10']]]+Table1[[#This Row],[บท 2 '[10']]]+Table1[[#This Row],[บท 3 '[5']]]</f>
        <v>6</v>
      </c>
      <c r="M144" s="12">
        <f>IF(Table1[[#This Row],[ซ่อมแล้วกลางภาค]]="ซ่อมแล้ว",10,Table1[[#This Row],[MID '[20']2]])</f>
        <v>12</v>
      </c>
      <c r="N144" s="12">
        <f>ROUND(COUNTIF(Table1[[#This Row],[แบบฝึก 4.1]:[ท้ายบท 4]],"&lt;&gt;ยังไม่ส่ง")*8/2+IF(Table1[[#This Row],[Quiz 4]]&lt;&gt;"ยังไม่ส่ง",Table1[[#This Row],[Quiz 4]]*2/10,0),0)</f>
        <v>5</v>
      </c>
      <c r="O144" s="12"/>
      <c r="P144" s="13">
        <f>ROUND(COUNTIF(Table1[[#This Row],[แบบฝึก 5.1]:[ท้ายบท 5]],"&lt;&gt;ยังไม่ส่ง")*8/3+IF(Table1[[#This Row],[Quiz 5]]&lt;&gt;"ยังไม่ส่ง",Table1[[#This Row],[Quiz 5]]*2/10,0),0)</f>
        <v>9</v>
      </c>
      <c r="Q144" s="12">
        <f>Table1[[#This Row],[บท 4 '[10']]]+Table1[[#This Row],[นำเสนอ '[5']]]+Table1[[#This Row],[บท 5 '[10']]]</f>
        <v>14</v>
      </c>
      <c r="R144" s="12">
        <f>Table1[[#This Row],[ก่อนกลางภาค '[25']]]+Table1[[#This Row],[กลางภาค '[20']]]+Table1[[#This Row],[หลังกลางภาค '[25']]]</f>
        <v>32</v>
      </c>
      <c r="S144" s="12"/>
      <c r="T144" s="12">
        <f>Table1[[#This Row],[ปลายภาค '[30']]]+Table1[[#This Row],[ก่อนปลายภาค '[70']]]</f>
        <v>32</v>
      </c>
      <c r="U144" s="11">
        <f t="shared" si="2"/>
        <v>0</v>
      </c>
      <c r="V144" s="5" t="str">
        <f>IF(_xlfn.XLOOKUP(Table1[[#This Row],[email]],กิจกรรม_11[Email],กิจกรรม_11[Completion time],0)&lt;&gt;0,"ส่งแล้ว","ยังไม่ส่ง")</f>
        <v>ส่งแล้ว</v>
      </c>
      <c r="W144" s="5" t="str">
        <f>IF(_xlfn.XLOOKUP(Table1[[#This Row],[email]],แบบฝึก_11[Email],แบบฝึก_11[Completion time],0)&lt;&gt;0,"ส่งแล้ว","ยังไม่ส่ง")</f>
        <v>ส่งแล้ว</v>
      </c>
      <c r="X144" s="5" t="str">
        <f>IF(_xlfn.XLOOKUP(Table1[[#This Row],[email]],แบบฝึก_12[Email],แบบฝึก_12[Completion time],0)&lt;&gt;0,"ส่งแล้ว","ยังไม่ส่ง")</f>
        <v>ยังไม่ส่ง</v>
      </c>
      <c r="Y144" s="5" t="str">
        <f>_xlfn.XLOOKUP(Table1[[#This Row],[email]],ท้ายบท_1[Email],ท้ายบท_1[Total points],"ยังไม่ส่ง")</f>
        <v>ยังไม่ส่ง</v>
      </c>
      <c r="Z144" s="4" t="str">
        <f>_xlfn.XLOOKUP(Table1[[#This Row],[email]],Quiz_1[Email],Quiz_1[Total points],"ยังไม่ส่ง")</f>
        <v>ยังไม่ส่ง</v>
      </c>
      <c r="AA144" s="5" t="str">
        <f>IF(_xlfn.XLOOKUP(Table1[[#This Row],[email]],แบบฝึก_21[Email],แบบฝึก_21[Completion time],0)&lt;&gt;0,"ส่งแล้ว","ยังไม่ส่ง")</f>
        <v>ยังไม่ส่ง</v>
      </c>
      <c r="AB144" s="5" t="str">
        <f>IF(_xlfn.XLOOKUP(Table1[[#This Row],[email]],แบบฝึก_22[Email],แบบฝึก_22[Completion time],0)&lt;&gt;0,"ส่งแล้ว","ยังไม่ส่ง")</f>
        <v>ยังไม่ส่ง</v>
      </c>
      <c r="AC144" s="5" t="str">
        <f>_xlfn.XLOOKUP(Table1[[#This Row],[email]],ท้ายบท_2[Email],ท้ายบท_2[Total points],"ยังไม่ส่ง")</f>
        <v>ยังไม่ส่ง</v>
      </c>
      <c r="AD144" s="5" t="str">
        <f>_xlfn.XLOOKUP(Table1[[#This Row],[email]],Quiz_2[Email],Quiz_2[Total points],"ยังไม่ส่ง")</f>
        <v>ยังไม่ส่ง</v>
      </c>
      <c r="AE144" s="5" t="str">
        <f>IF(_xlfn.XLOOKUP(Table1[[#This Row],[email]],แบบฝึก_31[Email],แบบฝึก_31[Completion time],0)&lt;&gt;0,"ส่งแล้ว","ยังไม่ส่ง")</f>
        <v>ส่งแล้ว</v>
      </c>
      <c r="AF144" s="5" t="str">
        <f>_xlfn.XLOOKUP(Table1[[#This Row],[email]],ท้ายบท_3[Email],ท้ายบท_3[Total points],"ยังไม่ส่ง")</f>
        <v>ยังไม่ส่ง</v>
      </c>
      <c r="AG144" s="5" t="str">
        <f>_xlfn.XLOOKUP(Table1[[#This Row],[email]],Quiz_3[Email],Quiz_3[Total points],"ยังไม่ส่ง")</f>
        <v>ยังไม่ส่ง</v>
      </c>
      <c r="AH144" s="12">
        <v>19</v>
      </c>
      <c r="AI144" s="14">
        <v>5</v>
      </c>
      <c r="AJ144" s="12">
        <f>ROUND((Table1[[#This Row],[mid '[20']]]+Table1[[#This Row],[mid '[10']]])/2,0)</f>
        <v>12</v>
      </c>
      <c r="AK144" s="5" t="str">
        <f>IF(_xlfn.XLOOKUP(Table1[[#This Row],[email]],แบบฝึก_41[Email],แบบฝึก_41[Completion time],0)&lt;&gt;0,"ส่งแล้ว","ยังไม่ส่ง")</f>
        <v>ส่งแล้ว</v>
      </c>
      <c r="AL144" s="5" t="str">
        <f>IF(_xlfn.XLOOKUP(Table1[[#This Row],[email]],ท้ายบท_4[Email],ท้ายบท_4[Total points],"ยังไม่ส่ง")&lt;&gt;0,"ส่งแล้ว","ยังไม่ส่ง")</f>
        <v>ยังไม่ส่ง</v>
      </c>
      <c r="AM144" s="5">
        <f>_xlfn.XLOOKUP(Table1[[#This Row],[email]],Quiz_4[Email],Quiz_4[Total points],"ยังไม่ส่ง")</f>
        <v>6</v>
      </c>
      <c r="AN144" s="5" t="str">
        <f>IF(_xlfn.XLOOKUP(Table1[[#This Row],[email]],แบบฝึก_51[Email],แบบฝึก_51[Completion time],0)&lt;&gt;0,"ส่งแล้ว","ยังไม่ส่ง")</f>
        <v>ส่งแล้ว</v>
      </c>
      <c r="AO144" s="5" t="str">
        <f>IF(_xlfn.XLOOKUP(Table1[[#This Row],[email]],แบบฝึก_52[Email],แบบฝึก_52[Completion time],0)&lt;&gt;0,"ส่งแล้ว","ยังไม่ส่ง")</f>
        <v>ส่งแล้ว</v>
      </c>
      <c r="AP144" s="5">
        <f>_xlfn.XLOOKUP(Table1[[#This Row],[email]],ท้ายบท_5[Email],ท้ายบท_5[Total points],"ยังไม่ส่ง")</f>
        <v>14</v>
      </c>
      <c r="AQ144" s="5">
        <f>_xlfn.XLOOKUP(Table1[[#This Row],[email]],Quiz_5[Email],Quiz_5[Total points],"ยังไม่ส่ง")</f>
        <v>5</v>
      </c>
      <c r="AR144" s="37"/>
      <c r="AS144" s="4" t="str">
        <f>IF(M144&lt;10,"ยังไม่ซ่อม",IF(Table1[[#This Row],[ซ่อมแล้วกลางภาค]]="ซ่อมแล้ว","ซ่อมแล้ว","ไม่ต้องซ่อม"))</f>
        <v>ไม่ต้องซ่อม</v>
      </c>
      <c r="BN144"/>
      <c r="BO144"/>
      <c r="BP144"/>
      <c r="BQ144"/>
    </row>
    <row r="145" spans="1:69" ht="19.5" x14ac:dyDescent="0.4">
      <c r="A145" s="21">
        <v>144</v>
      </c>
      <c r="B145" s="4">
        <v>5</v>
      </c>
      <c r="C145" s="4">
        <v>6</v>
      </c>
      <c r="D145" s="4" t="s">
        <v>32772</v>
      </c>
      <c r="E145" s="4" t="s">
        <v>32346</v>
      </c>
      <c r="F145" s="4" t="s">
        <v>32773</v>
      </c>
      <c r="G145" s="4" t="s">
        <v>32774</v>
      </c>
      <c r="H145" s="4" t="s">
        <v>2944</v>
      </c>
      <c r="I145" s="24">
        <f>ROUND(COUNTIF(Table1[[#This Row],[กิจกรรม 1.1]:[ท้ายบท 1]],"&lt;&gt;ยังไม่ส่ง")*2+IF(Table1[[#This Row],[Quiz 1]]&lt;&gt;"ยังไม่ส่ง",Table1[[#This Row],[Quiz 1]]*2/10,0),0)</f>
        <v>8</v>
      </c>
      <c r="J145" s="24">
        <f>ROUND(COUNTIF(Table1[[#This Row],[แบบฝึก 2.1]:[ท้ายบท 2]],"&lt;&gt;ยังไม่ส่ง")*8/3+IF(Table1[[#This Row],[Quiz 2]]&lt;&gt;"ยังไม่ส่ง",Table1[[#This Row],[Quiz 2]]*2/10,0),0)</f>
        <v>3</v>
      </c>
      <c r="K145" s="24">
        <f>ROUND(COUNTIF(Table1[[#This Row],[แบบฝึก 3.1]:[ท้ายบท 3]],"&lt;&gt;ยังไม่ส่ง")*3/2+IF(Table1[[#This Row],[Quiz 3]]&lt;&gt;"ยังไม่ส่ง",Table1[[#This Row],[Quiz 3]]*2/10,0),0)</f>
        <v>3</v>
      </c>
      <c r="L145" s="12">
        <f>Table1[[#This Row],[บท 1 '[10']]]+Table1[[#This Row],[บท 2 '[10']]]+Table1[[#This Row],[บท 3 '[5']]]</f>
        <v>14</v>
      </c>
      <c r="M145" s="12">
        <f>IF(Table1[[#This Row],[ซ่อมแล้วกลางภาค]]="ซ่อมแล้ว",10,Table1[[#This Row],[MID '[20']2]])</f>
        <v>8</v>
      </c>
      <c r="N145" s="12">
        <f>ROUND(COUNTIF(Table1[[#This Row],[แบบฝึก 4.1]:[ท้ายบท 4]],"&lt;&gt;ยังไม่ส่ง")*8/2+IF(Table1[[#This Row],[Quiz 4]]&lt;&gt;"ยังไม่ส่ง",Table1[[#This Row],[Quiz 4]]*2/10,0),0)</f>
        <v>6</v>
      </c>
      <c r="O145" s="12"/>
      <c r="P145" s="13">
        <f>ROUND(COUNTIF(Table1[[#This Row],[แบบฝึก 5.1]:[ท้ายบท 5]],"&lt;&gt;ยังไม่ส่ง")*8/3+IF(Table1[[#This Row],[Quiz 5]]&lt;&gt;"ยังไม่ส่ง",Table1[[#This Row],[Quiz 5]]*2/10,0),0)</f>
        <v>9</v>
      </c>
      <c r="Q145" s="12">
        <f>Table1[[#This Row],[บท 4 '[10']]]+Table1[[#This Row],[นำเสนอ '[5']]]+Table1[[#This Row],[บท 5 '[10']]]</f>
        <v>15</v>
      </c>
      <c r="R145" s="12">
        <f>Table1[[#This Row],[ก่อนกลางภาค '[25']]]+Table1[[#This Row],[กลางภาค '[20']]]+Table1[[#This Row],[หลังกลางภาค '[25']]]</f>
        <v>37</v>
      </c>
      <c r="S145" s="12"/>
      <c r="T145" s="12">
        <f>Table1[[#This Row],[ปลายภาค '[30']]]+Table1[[#This Row],[ก่อนปลายภาค '[70']]]</f>
        <v>37</v>
      </c>
      <c r="U145" s="11">
        <f t="shared" si="2"/>
        <v>0</v>
      </c>
      <c r="V145" s="5" t="str">
        <f>IF(_xlfn.XLOOKUP(Table1[[#This Row],[email]],กิจกรรม_11[Email],กิจกรรม_11[Completion time],0)&lt;&gt;0,"ส่งแล้ว","ยังไม่ส่ง")</f>
        <v>ส่งแล้ว</v>
      </c>
      <c r="W145" s="5" t="str">
        <f>IF(_xlfn.XLOOKUP(Table1[[#This Row],[email]],แบบฝึก_11[Email],แบบฝึก_11[Completion time],0)&lt;&gt;0,"ส่งแล้ว","ยังไม่ส่ง")</f>
        <v>ส่งแล้ว</v>
      </c>
      <c r="X145" s="5" t="str">
        <f>IF(_xlfn.XLOOKUP(Table1[[#This Row],[email]],แบบฝึก_12[Email],แบบฝึก_12[Completion time],0)&lt;&gt;0,"ส่งแล้ว","ยังไม่ส่ง")</f>
        <v>ส่งแล้ว</v>
      </c>
      <c r="Y145" s="5">
        <f>_xlfn.XLOOKUP(Table1[[#This Row],[email]],ท้ายบท_1[Email],ท้ายบท_1[Total points],"ยังไม่ส่ง")</f>
        <v>9</v>
      </c>
      <c r="Z145" s="4">
        <f>_xlfn.XLOOKUP(Table1[[#This Row],[email]],Quiz_1[Email],Quiz_1[Total points],"ยังไม่ส่ง")</f>
        <v>1</v>
      </c>
      <c r="AA145" s="5" t="str">
        <f>IF(_xlfn.XLOOKUP(Table1[[#This Row],[email]],แบบฝึก_21[Email],แบบฝึก_21[Completion time],0)&lt;&gt;0,"ส่งแล้ว","ยังไม่ส่ง")</f>
        <v>ส่งแล้ว</v>
      </c>
      <c r="AB145" s="5" t="str">
        <f>IF(_xlfn.XLOOKUP(Table1[[#This Row],[email]],แบบฝึก_22[Email],แบบฝึก_22[Completion time],0)&lt;&gt;0,"ส่งแล้ว","ยังไม่ส่ง")</f>
        <v>ยังไม่ส่ง</v>
      </c>
      <c r="AC145" s="5" t="str">
        <f>_xlfn.XLOOKUP(Table1[[#This Row],[email]],ท้ายบท_2[Email],ท้ายบท_2[Total points],"ยังไม่ส่ง")</f>
        <v>ยังไม่ส่ง</v>
      </c>
      <c r="AD145" s="5" t="str">
        <f>_xlfn.XLOOKUP(Table1[[#This Row],[email]],Quiz_2[Email],Quiz_2[Total points],"ยังไม่ส่ง")</f>
        <v>ยังไม่ส่ง</v>
      </c>
      <c r="AE145" s="5" t="str">
        <f>IF(_xlfn.XLOOKUP(Table1[[#This Row],[email]],แบบฝึก_31[Email],แบบฝึก_31[Completion time],0)&lt;&gt;0,"ส่งแล้ว","ยังไม่ส่ง")</f>
        <v>ส่งแล้ว</v>
      </c>
      <c r="AF145" s="5">
        <f>_xlfn.XLOOKUP(Table1[[#This Row],[email]],ท้ายบท_3[Email],ท้ายบท_3[Total points],"ยังไม่ส่ง")</f>
        <v>3</v>
      </c>
      <c r="AG145" s="5" t="str">
        <f>_xlfn.XLOOKUP(Table1[[#This Row],[email]],Quiz_3[Email],Quiz_3[Total points],"ยังไม่ส่ง")</f>
        <v>ยังไม่ส่ง</v>
      </c>
      <c r="AH145" s="12">
        <v>10</v>
      </c>
      <c r="AI145" s="14">
        <v>6</v>
      </c>
      <c r="AJ145" s="12">
        <f>ROUND((Table1[[#This Row],[mid '[20']]]+Table1[[#This Row],[mid '[10']]])/2,0)</f>
        <v>8</v>
      </c>
      <c r="AK145" s="5" t="str">
        <f>IF(_xlfn.XLOOKUP(Table1[[#This Row],[email]],แบบฝึก_41[Email],แบบฝึก_41[Completion time],0)&lt;&gt;0,"ส่งแล้ว","ยังไม่ส่ง")</f>
        <v>ส่งแล้ว</v>
      </c>
      <c r="AL145" s="5" t="str">
        <f>IF(_xlfn.XLOOKUP(Table1[[#This Row],[email]],ท้ายบท_4[Email],ท้ายบท_4[Total points],"ยังไม่ส่ง")&lt;&gt;0,"ส่งแล้ว","ยังไม่ส่ง")</f>
        <v>ยังไม่ส่ง</v>
      </c>
      <c r="AM145" s="5">
        <f>_xlfn.XLOOKUP(Table1[[#This Row],[email]],Quiz_4[Email],Quiz_4[Total points],"ยังไม่ส่ง")</f>
        <v>8</v>
      </c>
      <c r="AN145" s="5" t="str">
        <f>IF(_xlfn.XLOOKUP(Table1[[#This Row],[email]],แบบฝึก_51[Email],แบบฝึก_51[Completion time],0)&lt;&gt;0,"ส่งแล้ว","ยังไม่ส่ง")</f>
        <v>ส่งแล้ว</v>
      </c>
      <c r="AO145" s="5" t="str">
        <f>IF(_xlfn.XLOOKUP(Table1[[#This Row],[email]],แบบฝึก_52[Email],แบบฝึก_52[Completion time],0)&lt;&gt;0,"ส่งแล้ว","ยังไม่ส่ง")</f>
        <v>ส่งแล้ว</v>
      </c>
      <c r="AP145" s="5">
        <f>_xlfn.XLOOKUP(Table1[[#This Row],[email]],ท้ายบท_5[Email],ท้ายบท_5[Total points],"ยังไม่ส่ง")</f>
        <v>9</v>
      </c>
      <c r="AQ145" s="5">
        <f>_xlfn.XLOOKUP(Table1[[#This Row],[email]],Quiz_5[Email],Quiz_5[Total points],"ยังไม่ส่ง")</f>
        <v>5</v>
      </c>
      <c r="AR145" s="37"/>
      <c r="AS145" s="4" t="str">
        <f>IF(M145&lt;10,"ยังไม่ซ่อม",IF(Table1[[#This Row],[ซ่อมแล้วกลางภาค]]="ซ่อมแล้ว","ซ่อมแล้ว","ไม่ต้องซ่อม"))</f>
        <v>ยังไม่ซ่อม</v>
      </c>
      <c r="BN145"/>
      <c r="BO145"/>
      <c r="BP145"/>
      <c r="BQ145"/>
    </row>
    <row r="146" spans="1:69" ht="19.5" x14ac:dyDescent="0.4">
      <c r="A146" s="21">
        <v>145</v>
      </c>
      <c r="B146" s="4">
        <v>5</v>
      </c>
      <c r="C146" s="4">
        <v>7</v>
      </c>
      <c r="D146" s="4" t="s">
        <v>32775</v>
      </c>
      <c r="E146" s="4" t="s">
        <v>32346</v>
      </c>
      <c r="F146" s="4" t="s">
        <v>32776</v>
      </c>
      <c r="G146" s="4" t="s">
        <v>32777</v>
      </c>
      <c r="H146" s="4" t="s">
        <v>2982</v>
      </c>
      <c r="I146" s="24">
        <f>ROUND(COUNTIF(Table1[[#This Row],[กิจกรรม 1.1]:[ท้ายบท 1]],"&lt;&gt;ยังไม่ส่ง")*2+IF(Table1[[#This Row],[Quiz 1]]&lt;&gt;"ยังไม่ส่ง",Table1[[#This Row],[Quiz 1]]*2/10,0),0)</f>
        <v>8</v>
      </c>
      <c r="J146" s="24">
        <f>ROUND(COUNTIF(Table1[[#This Row],[แบบฝึก 2.1]:[ท้ายบท 2]],"&lt;&gt;ยังไม่ส่ง")*8/3+IF(Table1[[#This Row],[Quiz 2]]&lt;&gt;"ยังไม่ส่ง",Table1[[#This Row],[Quiz 2]]*2/10,0),0)</f>
        <v>9</v>
      </c>
      <c r="K146" s="24">
        <f>ROUND(COUNTIF(Table1[[#This Row],[แบบฝึก 3.1]:[ท้ายบท 3]],"&lt;&gt;ยังไม่ส่ง")*3/2+IF(Table1[[#This Row],[Quiz 3]]&lt;&gt;"ยังไม่ส่ง",Table1[[#This Row],[Quiz 3]]*2/10,0),0)</f>
        <v>3</v>
      </c>
      <c r="L146" s="12">
        <f>Table1[[#This Row],[บท 1 '[10']]]+Table1[[#This Row],[บท 2 '[10']]]+Table1[[#This Row],[บท 3 '[5']]]</f>
        <v>20</v>
      </c>
      <c r="M146" s="12">
        <f>IF(Table1[[#This Row],[ซ่อมแล้วกลางภาค]]="ซ่อมแล้ว",10,Table1[[#This Row],[MID '[20']2]])</f>
        <v>8</v>
      </c>
      <c r="N146" s="12">
        <f>ROUND(COUNTIF(Table1[[#This Row],[แบบฝึก 4.1]:[ท้ายบท 4]],"&lt;&gt;ยังไม่ส่ง")*8/2+IF(Table1[[#This Row],[Quiz 4]]&lt;&gt;"ยังไม่ส่ง",Table1[[#This Row],[Quiz 4]]*2/10,0),0)</f>
        <v>5</v>
      </c>
      <c r="O146" s="12"/>
      <c r="P146" s="13">
        <f>ROUND(COUNTIF(Table1[[#This Row],[แบบฝึก 5.1]:[ท้ายบท 5]],"&lt;&gt;ยังไม่ส่ง")*8/3+IF(Table1[[#This Row],[Quiz 5]]&lt;&gt;"ยังไม่ส่ง",Table1[[#This Row],[Quiz 5]]*2/10,0),0)</f>
        <v>8</v>
      </c>
      <c r="Q146" s="12">
        <f>Table1[[#This Row],[บท 4 '[10']]]+Table1[[#This Row],[นำเสนอ '[5']]]+Table1[[#This Row],[บท 5 '[10']]]</f>
        <v>13</v>
      </c>
      <c r="R146" s="12">
        <f>Table1[[#This Row],[ก่อนกลางภาค '[25']]]+Table1[[#This Row],[กลางภาค '[20']]]+Table1[[#This Row],[หลังกลางภาค '[25']]]</f>
        <v>41</v>
      </c>
      <c r="S146" s="12"/>
      <c r="T146" s="12">
        <f>Table1[[#This Row],[ปลายภาค '[30']]]+Table1[[#This Row],[ก่อนปลายภาค '[70']]]</f>
        <v>41</v>
      </c>
      <c r="U146" s="11">
        <f t="shared" si="2"/>
        <v>0</v>
      </c>
      <c r="V146" s="5" t="str">
        <f>IF(_xlfn.XLOOKUP(Table1[[#This Row],[email]],กิจกรรม_11[Email],กิจกรรม_11[Completion time],0)&lt;&gt;0,"ส่งแล้ว","ยังไม่ส่ง")</f>
        <v>ส่งแล้ว</v>
      </c>
      <c r="W146" s="5" t="str">
        <f>IF(_xlfn.XLOOKUP(Table1[[#This Row],[email]],แบบฝึก_11[Email],แบบฝึก_11[Completion time],0)&lt;&gt;0,"ส่งแล้ว","ยังไม่ส่ง")</f>
        <v>ส่งแล้ว</v>
      </c>
      <c r="X146" s="5" t="str">
        <f>IF(_xlfn.XLOOKUP(Table1[[#This Row],[email]],แบบฝึก_12[Email],แบบฝึก_12[Completion time],0)&lt;&gt;0,"ส่งแล้ว","ยังไม่ส่ง")</f>
        <v>ส่งแล้ว</v>
      </c>
      <c r="Y146" s="5">
        <f>_xlfn.XLOOKUP(Table1[[#This Row],[email]],ท้ายบท_1[Email],ท้ายบท_1[Total points],"ยังไม่ส่ง")</f>
        <v>10</v>
      </c>
      <c r="Z146" s="4">
        <f>_xlfn.XLOOKUP(Table1[[#This Row],[email]],Quiz_1[Email],Quiz_1[Total points],"ยังไม่ส่ง")</f>
        <v>2</v>
      </c>
      <c r="AA146" s="5" t="str">
        <f>IF(_xlfn.XLOOKUP(Table1[[#This Row],[email]],แบบฝึก_21[Email],แบบฝึก_21[Completion time],0)&lt;&gt;0,"ส่งแล้ว","ยังไม่ส่ง")</f>
        <v>ส่งแล้ว</v>
      </c>
      <c r="AB146" s="5" t="str">
        <f>IF(_xlfn.XLOOKUP(Table1[[#This Row],[email]],แบบฝึก_22[Email],แบบฝึก_22[Completion time],0)&lt;&gt;0,"ส่งแล้ว","ยังไม่ส่ง")</f>
        <v>ส่งแล้ว</v>
      </c>
      <c r="AC146" s="5">
        <f>_xlfn.XLOOKUP(Table1[[#This Row],[email]],ท้ายบท_2[Email],ท้ายบท_2[Total points],"ยังไม่ส่ง")</f>
        <v>6</v>
      </c>
      <c r="AD146" s="5">
        <f>_xlfn.XLOOKUP(Table1[[#This Row],[email]],Quiz_2[Email],Quiz_2[Total points],"ยังไม่ส่ง")</f>
        <v>4</v>
      </c>
      <c r="AE146" s="5" t="str">
        <f>IF(_xlfn.XLOOKUP(Table1[[#This Row],[email]],แบบฝึก_31[Email],แบบฝึก_31[Completion time],0)&lt;&gt;0,"ส่งแล้ว","ยังไม่ส่ง")</f>
        <v>ส่งแล้ว</v>
      </c>
      <c r="AF146" s="5">
        <f>_xlfn.XLOOKUP(Table1[[#This Row],[email]],ท้ายบท_3[Email],ท้ายบท_3[Total points],"ยังไม่ส่ง")</f>
        <v>6</v>
      </c>
      <c r="AG146" s="5">
        <f>_xlfn.XLOOKUP(Table1[[#This Row],[email]],Quiz_3[Email],Quiz_3[Total points],"ยังไม่ส่ง")</f>
        <v>1</v>
      </c>
      <c r="AH146" s="12">
        <v>12</v>
      </c>
      <c r="AI146" s="14">
        <v>3</v>
      </c>
      <c r="AJ146" s="12">
        <f>ROUND((Table1[[#This Row],[mid '[20']]]+Table1[[#This Row],[mid '[10']]])/2,0)</f>
        <v>8</v>
      </c>
      <c r="AK146" s="5" t="str">
        <f>IF(_xlfn.XLOOKUP(Table1[[#This Row],[email]],แบบฝึก_41[Email],แบบฝึก_41[Completion time],0)&lt;&gt;0,"ส่งแล้ว","ยังไม่ส่ง")</f>
        <v>ส่งแล้ว</v>
      </c>
      <c r="AL146" s="5" t="str">
        <f>IF(_xlfn.XLOOKUP(Table1[[#This Row],[email]],ท้ายบท_4[Email],ท้ายบท_4[Total points],"ยังไม่ส่ง")&lt;&gt;0,"ส่งแล้ว","ยังไม่ส่ง")</f>
        <v>ยังไม่ส่ง</v>
      </c>
      <c r="AM146" s="5">
        <f>_xlfn.XLOOKUP(Table1[[#This Row],[email]],Quiz_4[Email],Quiz_4[Total points],"ยังไม่ส่ง")</f>
        <v>7</v>
      </c>
      <c r="AN146" s="5" t="str">
        <f>IF(_xlfn.XLOOKUP(Table1[[#This Row],[email]],แบบฝึก_51[Email],แบบฝึก_51[Completion time],0)&lt;&gt;0,"ส่งแล้ว","ยังไม่ส่ง")</f>
        <v>ส่งแล้ว</v>
      </c>
      <c r="AO146" s="5" t="str">
        <f>IF(_xlfn.XLOOKUP(Table1[[#This Row],[email]],แบบฝึก_52[Email],แบบฝึก_52[Completion time],0)&lt;&gt;0,"ส่งแล้ว","ยังไม่ส่ง")</f>
        <v>ส่งแล้ว</v>
      </c>
      <c r="AP146" s="5">
        <f>_xlfn.XLOOKUP(Table1[[#This Row],[email]],ท้ายบท_5[Email],ท้ายบท_5[Total points],"ยังไม่ส่ง")</f>
        <v>9</v>
      </c>
      <c r="AQ146" s="5">
        <f>_xlfn.XLOOKUP(Table1[[#This Row],[email]],Quiz_5[Email],Quiz_5[Total points],"ยังไม่ส่ง")</f>
        <v>1</v>
      </c>
      <c r="AR146" s="37"/>
      <c r="AS146" s="4" t="str">
        <f>IF(M146&lt;10,"ยังไม่ซ่อม",IF(Table1[[#This Row],[ซ่อมแล้วกลางภาค]]="ซ่อมแล้ว","ซ่อมแล้ว","ไม่ต้องซ่อม"))</f>
        <v>ยังไม่ซ่อม</v>
      </c>
      <c r="BN146"/>
      <c r="BO146"/>
      <c r="BP146"/>
      <c r="BQ146"/>
    </row>
    <row r="147" spans="1:69" ht="19.5" x14ac:dyDescent="0.4">
      <c r="A147" s="21">
        <v>146</v>
      </c>
      <c r="B147" s="4">
        <v>5</v>
      </c>
      <c r="C147" s="4">
        <v>8</v>
      </c>
      <c r="D147" s="4" t="s">
        <v>32778</v>
      </c>
      <c r="E147" s="4" t="s">
        <v>32346</v>
      </c>
      <c r="F147" s="4" t="s">
        <v>32779</v>
      </c>
      <c r="G147" s="4" t="s">
        <v>32780</v>
      </c>
      <c r="H147" s="4" t="s">
        <v>2769</v>
      </c>
      <c r="I147" s="24">
        <f>ROUND(COUNTIF(Table1[[#This Row],[กิจกรรม 1.1]:[ท้ายบท 1]],"&lt;&gt;ยังไม่ส่ง")*2+IF(Table1[[#This Row],[Quiz 1]]&lt;&gt;"ยังไม่ส่ง",Table1[[#This Row],[Quiz 1]]*2/10,0),0)</f>
        <v>8</v>
      </c>
      <c r="J147" s="24">
        <f>ROUND(COUNTIF(Table1[[#This Row],[แบบฝึก 2.1]:[ท้ายบท 2]],"&lt;&gt;ยังไม่ส่ง")*8/3+IF(Table1[[#This Row],[Quiz 2]]&lt;&gt;"ยังไม่ส่ง",Table1[[#This Row],[Quiz 2]]*2/10,0),0)</f>
        <v>10</v>
      </c>
      <c r="K147" s="24">
        <f>ROUND(COUNTIF(Table1[[#This Row],[แบบฝึก 3.1]:[ท้ายบท 3]],"&lt;&gt;ยังไม่ส่ง")*3/2+IF(Table1[[#This Row],[Quiz 3]]&lt;&gt;"ยังไม่ส่ง",Table1[[#This Row],[Quiz 3]]*2/10,0),0)</f>
        <v>5</v>
      </c>
      <c r="L147" s="12">
        <f>Table1[[#This Row],[บท 1 '[10']]]+Table1[[#This Row],[บท 2 '[10']]]+Table1[[#This Row],[บท 3 '[5']]]</f>
        <v>23</v>
      </c>
      <c r="M147" s="12">
        <f>IF(Table1[[#This Row],[ซ่อมแล้วกลางภาค]]="ซ่อมแล้ว",10,Table1[[#This Row],[MID '[20']2]])</f>
        <v>9</v>
      </c>
      <c r="N147" s="12">
        <f>ROUND(COUNTIF(Table1[[#This Row],[แบบฝึก 4.1]:[ท้ายบท 4]],"&lt;&gt;ยังไม่ส่ง")*8/2+IF(Table1[[#This Row],[Quiz 4]]&lt;&gt;"ยังไม่ส่ง",Table1[[#This Row],[Quiz 4]]*2/10,0),0)</f>
        <v>5</v>
      </c>
      <c r="O147" s="12"/>
      <c r="P147" s="13">
        <f>ROUND(COUNTIF(Table1[[#This Row],[แบบฝึก 5.1]:[ท้ายบท 5]],"&lt;&gt;ยังไม่ส่ง")*8/3+IF(Table1[[#This Row],[Quiz 5]]&lt;&gt;"ยังไม่ส่ง",Table1[[#This Row],[Quiz 5]]*2/10,0),0)</f>
        <v>9</v>
      </c>
      <c r="Q147" s="12">
        <f>Table1[[#This Row],[บท 4 '[10']]]+Table1[[#This Row],[นำเสนอ '[5']]]+Table1[[#This Row],[บท 5 '[10']]]</f>
        <v>14</v>
      </c>
      <c r="R147" s="12">
        <f>Table1[[#This Row],[ก่อนกลางภาค '[25']]]+Table1[[#This Row],[กลางภาค '[20']]]+Table1[[#This Row],[หลังกลางภาค '[25']]]</f>
        <v>46</v>
      </c>
      <c r="S147" s="12"/>
      <c r="T147" s="12">
        <f>Table1[[#This Row],[ปลายภาค '[30']]]+Table1[[#This Row],[ก่อนปลายภาค '[70']]]</f>
        <v>46</v>
      </c>
      <c r="U147" s="11">
        <f t="shared" si="2"/>
        <v>0</v>
      </c>
      <c r="V147" s="5" t="str">
        <f>IF(_xlfn.XLOOKUP(Table1[[#This Row],[email]],กิจกรรม_11[Email],กิจกรรม_11[Completion time],0)&lt;&gt;0,"ส่งแล้ว","ยังไม่ส่ง")</f>
        <v>ส่งแล้ว</v>
      </c>
      <c r="W147" s="5" t="str">
        <f>IF(_xlfn.XLOOKUP(Table1[[#This Row],[email]],แบบฝึก_11[Email],แบบฝึก_11[Completion time],0)&lt;&gt;0,"ส่งแล้ว","ยังไม่ส่ง")</f>
        <v>ส่งแล้ว</v>
      </c>
      <c r="X147" s="5" t="str">
        <f>IF(_xlfn.XLOOKUP(Table1[[#This Row],[email]],แบบฝึก_12[Email],แบบฝึก_12[Completion time],0)&lt;&gt;0,"ส่งแล้ว","ยังไม่ส่ง")</f>
        <v>ส่งแล้ว</v>
      </c>
      <c r="Y147" s="5">
        <f>_xlfn.XLOOKUP(Table1[[#This Row],[email]],ท้ายบท_1[Email],ท้ายบท_1[Total points],"ยังไม่ส่ง")</f>
        <v>20</v>
      </c>
      <c r="Z147" s="4" t="str">
        <f>_xlfn.XLOOKUP(Table1[[#This Row],[email]],Quiz_1[Email],Quiz_1[Total points],"ยังไม่ส่ง")</f>
        <v>ยังไม่ส่ง</v>
      </c>
      <c r="AA147" s="5" t="str">
        <f>IF(_xlfn.XLOOKUP(Table1[[#This Row],[email]],แบบฝึก_21[Email],แบบฝึก_21[Completion time],0)&lt;&gt;0,"ส่งแล้ว","ยังไม่ส่ง")</f>
        <v>ส่งแล้ว</v>
      </c>
      <c r="AB147" s="5" t="str">
        <f>IF(_xlfn.XLOOKUP(Table1[[#This Row],[email]],แบบฝึก_22[Email],แบบฝึก_22[Completion time],0)&lt;&gt;0,"ส่งแล้ว","ยังไม่ส่ง")</f>
        <v>ส่งแล้ว</v>
      </c>
      <c r="AC147" s="5">
        <f>_xlfn.XLOOKUP(Table1[[#This Row],[email]],ท้ายบท_2[Email],ท้ายบท_2[Total points],"ยังไม่ส่ง")</f>
        <v>14</v>
      </c>
      <c r="AD147" s="5">
        <f>_xlfn.XLOOKUP(Table1[[#This Row],[email]],Quiz_2[Email],Quiz_2[Total points],"ยังไม่ส่ง")</f>
        <v>9</v>
      </c>
      <c r="AE147" s="5" t="str">
        <f>IF(_xlfn.XLOOKUP(Table1[[#This Row],[email]],แบบฝึก_31[Email],แบบฝึก_31[Completion time],0)&lt;&gt;0,"ส่งแล้ว","ยังไม่ส่ง")</f>
        <v>ส่งแล้ว</v>
      </c>
      <c r="AF147" s="5">
        <f>_xlfn.XLOOKUP(Table1[[#This Row],[email]],ท้ายบท_3[Email],ท้ายบท_3[Total points],"ยังไม่ส่ง")</f>
        <v>9</v>
      </c>
      <c r="AG147" s="5">
        <f>_xlfn.XLOOKUP(Table1[[#This Row],[email]],Quiz_3[Email],Quiz_3[Total points],"ยังไม่ส่ง")</f>
        <v>8</v>
      </c>
      <c r="AH147" s="12">
        <v>11</v>
      </c>
      <c r="AI147" s="14">
        <v>6</v>
      </c>
      <c r="AJ147" s="12">
        <f>ROUND((Table1[[#This Row],[mid '[20']]]+Table1[[#This Row],[mid '[10']]])/2,0)</f>
        <v>9</v>
      </c>
      <c r="AK147" s="5" t="str">
        <f>IF(_xlfn.XLOOKUP(Table1[[#This Row],[email]],แบบฝึก_41[Email],แบบฝึก_41[Completion time],0)&lt;&gt;0,"ส่งแล้ว","ยังไม่ส่ง")</f>
        <v>ส่งแล้ว</v>
      </c>
      <c r="AL147" s="5" t="str">
        <f>IF(_xlfn.XLOOKUP(Table1[[#This Row],[email]],ท้ายบท_4[Email],ท้ายบท_4[Total points],"ยังไม่ส่ง")&lt;&gt;0,"ส่งแล้ว","ยังไม่ส่ง")</f>
        <v>ยังไม่ส่ง</v>
      </c>
      <c r="AM147" s="5">
        <f>_xlfn.XLOOKUP(Table1[[#This Row],[email]],Quiz_4[Email],Quiz_4[Total points],"ยังไม่ส่ง")</f>
        <v>6</v>
      </c>
      <c r="AN147" s="5" t="str">
        <f>IF(_xlfn.XLOOKUP(Table1[[#This Row],[email]],แบบฝึก_51[Email],แบบฝึก_51[Completion time],0)&lt;&gt;0,"ส่งแล้ว","ยังไม่ส่ง")</f>
        <v>ส่งแล้ว</v>
      </c>
      <c r="AO147" s="5" t="str">
        <f>IF(_xlfn.XLOOKUP(Table1[[#This Row],[email]],แบบฝึก_52[Email],แบบฝึก_52[Completion time],0)&lt;&gt;0,"ส่งแล้ว","ยังไม่ส่ง")</f>
        <v>ส่งแล้ว</v>
      </c>
      <c r="AP147" s="5">
        <f>_xlfn.XLOOKUP(Table1[[#This Row],[email]],ท้ายบท_5[Email],ท้ายบท_5[Total points],"ยังไม่ส่ง")</f>
        <v>18</v>
      </c>
      <c r="AQ147" s="5">
        <f>_xlfn.XLOOKUP(Table1[[#This Row],[email]],Quiz_5[Email],Quiz_5[Total points],"ยังไม่ส่ง")</f>
        <v>7</v>
      </c>
      <c r="AR147" s="37"/>
      <c r="AS147" s="4" t="str">
        <f>IF(M147&lt;10,"ยังไม่ซ่อม",IF(Table1[[#This Row],[ซ่อมแล้วกลางภาค]]="ซ่อมแล้ว","ซ่อมแล้ว","ไม่ต้องซ่อม"))</f>
        <v>ยังไม่ซ่อม</v>
      </c>
      <c r="BN147"/>
      <c r="BO147"/>
      <c r="BP147"/>
      <c r="BQ147"/>
    </row>
    <row r="148" spans="1:69" ht="19.5" x14ac:dyDescent="0.4">
      <c r="A148" s="21">
        <v>147</v>
      </c>
      <c r="B148" s="4">
        <v>5</v>
      </c>
      <c r="C148" s="4">
        <v>9</v>
      </c>
      <c r="D148" s="4" t="s">
        <v>32781</v>
      </c>
      <c r="E148" s="4" t="s">
        <v>32346</v>
      </c>
      <c r="F148" s="4" t="s">
        <v>32782</v>
      </c>
      <c r="G148" s="4" t="s">
        <v>32783</v>
      </c>
      <c r="H148" s="4" t="s">
        <v>2719</v>
      </c>
      <c r="I148" s="24">
        <f>ROUND(COUNTIF(Table1[[#This Row],[กิจกรรม 1.1]:[ท้ายบท 1]],"&lt;&gt;ยังไม่ส่ง")*2+IF(Table1[[#This Row],[Quiz 1]]&lt;&gt;"ยังไม่ส่ง",Table1[[#This Row],[Quiz 1]]*2/10,0),0)</f>
        <v>10</v>
      </c>
      <c r="J148" s="24">
        <f>ROUND(COUNTIF(Table1[[#This Row],[แบบฝึก 2.1]:[ท้ายบท 2]],"&lt;&gt;ยังไม่ส่ง")*8/3+IF(Table1[[#This Row],[Quiz 2]]&lt;&gt;"ยังไม่ส่ง",Table1[[#This Row],[Quiz 2]]*2/10,0),0)</f>
        <v>8</v>
      </c>
      <c r="K148" s="24">
        <f>ROUND(COUNTIF(Table1[[#This Row],[แบบฝึก 3.1]:[ท้ายบท 3]],"&lt;&gt;ยังไม่ส่ง")*3/2+IF(Table1[[#This Row],[Quiz 3]]&lt;&gt;"ยังไม่ส่ง",Table1[[#This Row],[Quiz 3]]*2/10,0),0)</f>
        <v>5</v>
      </c>
      <c r="L148" s="12">
        <f>Table1[[#This Row],[บท 1 '[10']]]+Table1[[#This Row],[บท 2 '[10']]]+Table1[[#This Row],[บท 3 '[5']]]</f>
        <v>23</v>
      </c>
      <c r="M148" s="12">
        <f>IF(Table1[[#This Row],[ซ่อมแล้วกลางภาค]]="ซ่อมแล้ว",10,Table1[[#This Row],[MID '[20']2]])</f>
        <v>7</v>
      </c>
      <c r="N148" s="12">
        <f>ROUND(COUNTIF(Table1[[#This Row],[แบบฝึก 4.1]:[ท้ายบท 4]],"&lt;&gt;ยังไม่ส่ง")*8/2+IF(Table1[[#This Row],[Quiz 4]]&lt;&gt;"ยังไม่ส่ง",Table1[[#This Row],[Quiz 4]]*2/10,0),0)</f>
        <v>6</v>
      </c>
      <c r="O148" s="12"/>
      <c r="P148" s="13">
        <f>ROUND(COUNTIF(Table1[[#This Row],[แบบฝึก 5.1]:[ท้ายบท 5]],"&lt;&gt;ยังไม่ส่ง")*8/3+IF(Table1[[#This Row],[Quiz 5]]&lt;&gt;"ยังไม่ส่ง",Table1[[#This Row],[Quiz 5]]*2/10,0),0)</f>
        <v>9</v>
      </c>
      <c r="Q148" s="12">
        <f>Table1[[#This Row],[บท 4 '[10']]]+Table1[[#This Row],[นำเสนอ '[5']]]+Table1[[#This Row],[บท 5 '[10']]]</f>
        <v>15</v>
      </c>
      <c r="R148" s="12">
        <f>Table1[[#This Row],[ก่อนกลางภาค '[25']]]+Table1[[#This Row],[กลางภาค '[20']]]+Table1[[#This Row],[หลังกลางภาค '[25']]]</f>
        <v>45</v>
      </c>
      <c r="S148" s="12"/>
      <c r="T148" s="12">
        <f>Table1[[#This Row],[ปลายภาค '[30']]]+Table1[[#This Row],[ก่อนปลายภาค '[70']]]</f>
        <v>45</v>
      </c>
      <c r="U148" s="11">
        <f t="shared" si="2"/>
        <v>0</v>
      </c>
      <c r="V148" s="5" t="str">
        <f>IF(_xlfn.XLOOKUP(Table1[[#This Row],[email]],กิจกรรม_11[Email],กิจกรรม_11[Completion time],0)&lt;&gt;0,"ส่งแล้ว","ยังไม่ส่ง")</f>
        <v>ส่งแล้ว</v>
      </c>
      <c r="W148" s="5" t="str">
        <f>IF(_xlfn.XLOOKUP(Table1[[#This Row],[email]],แบบฝึก_11[Email],แบบฝึก_11[Completion time],0)&lt;&gt;0,"ส่งแล้ว","ยังไม่ส่ง")</f>
        <v>ส่งแล้ว</v>
      </c>
      <c r="X148" s="5" t="str">
        <f>IF(_xlfn.XLOOKUP(Table1[[#This Row],[email]],แบบฝึก_12[Email],แบบฝึก_12[Completion time],0)&lt;&gt;0,"ส่งแล้ว","ยังไม่ส่ง")</f>
        <v>ส่งแล้ว</v>
      </c>
      <c r="Y148" s="5">
        <f>_xlfn.XLOOKUP(Table1[[#This Row],[email]],ท้ายบท_1[Email],ท้ายบท_1[Total points],"ยังไม่ส่ง")</f>
        <v>22</v>
      </c>
      <c r="Z148" s="4">
        <f>_xlfn.XLOOKUP(Table1[[#This Row],[email]],Quiz_1[Email],Quiz_1[Total points],"ยังไม่ส่ง")</f>
        <v>8</v>
      </c>
      <c r="AA148" s="5" t="str">
        <f>IF(_xlfn.XLOOKUP(Table1[[#This Row],[email]],แบบฝึก_21[Email],แบบฝึก_21[Completion time],0)&lt;&gt;0,"ส่งแล้ว","ยังไม่ส่ง")</f>
        <v>ส่งแล้ว</v>
      </c>
      <c r="AB148" s="5" t="str">
        <f>IF(_xlfn.XLOOKUP(Table1[[#This Row],[email]],แบบฝึก_22[Email],แบบฝึก_22[Completion time],0)&lt;&gt;0,"ส่งแล้ว","ยังไม่ส่ง")</f>
        <v>ส่งแล้ว</v>
      </c>
      <c r="AC148" s="5">
        <f>_xlfn.XLOOKUP(Table1[[#This Row],[email]],ท้ายบท_2[Email],ท้ายบท_2[Total points],"ยังไม่ส่ง")</f>
        <v>6</v>
      </c>
      <c r="AD148" s="5" t="str">
        <f>_xlfn.XLOOKUP(Table1[[#This Row],[email]],Quiz_2[Email],Quiz_2[Total points],"ยังไม่ส่ง")</f>
        <v>ยังไม่ส่ง</v>
      </c>
      <c r="AE148" s="5" t="str">
        <f>IF(_xlfn.XLOOKUP(Table1[[#This Row],[email]],แบบฝึก_31[Email],แบบฝึก_31[Completion time],0)&lt;&gt;0,"ส่งแล้ว","ยังไม่ส่ง")</f>
        <v>ส่งแล้ว</v>
      </c>
      <c r="AF148" s="5">
        <f>_xlfn.XLOOKUP(Table1[[#This Row],[email]],ท้ายบท_3[Email],ท้ายบท_3[Total points],"ยังไม่ส่ง")</f>
        <v>9</v>
      </c>
      <c r="AG148" s="5">
        <f>_xlfn.XLOOKUP(Table1[[#This Row],[email]],Quiz_3[Email],Quiz_3[Total points],"ยังไม่ส่ง")</f>
        <v>8</v>
      </c>
      <c r="AH148" s="12">
        <v>10</v>
      </c>
      <c r="AI148" s="14">
        <v>4</v>
      </c>
      <c r="AJ148" s="12">
        <f>ROUND((Table1[[#This Row],[mid '[20']]]+Table1[[#This Row],[mid '[10']]])/2,0)</f>
        <v>7</v>
      </c>
      <c r="AK148" s="5" t="str">
        <f>IF(_xlfn.XLOOKUP(Table1[[#This Row],[email]],แบบฝึก_41[Email],แบบฝึก_41[Completion time],0)&lt;&gt;0,"ส่งแล้ว","ยังไม่ส่ง")</f>
        <v>ส่งแล้ว</v>
      </c>
      <c r="AL148" s="5" t="str">
        <f>IF(_xlfn.XLOOKUP(Table1[[#This Row],[email]],ท้ายบท_4[Email],ท้ายบท_4[Total points],"ยังไม่ส่ง")&lt;&gt;0,"ส่งแล้ว","ยังไม่ส่ง")</f>
        <v>ยังไม่ส่ง</v>
      </c>
      <c r="AM148" s="5">
        <f>_xlfn.XLOOKUP(Table1[[#This Row],[email]],Quiz_4[Email],Quiz_4[Total points],"ยังไม่ส่ง")</f>
        <v>8</v>
      </c>
      <c r="AN148" s="5" t="str">
        <f>IF(_xlfn.XLOOKUP(Table1[[#This Row],[email]],แบบฝึก_51[Email],แบบฝึก_51[Completion time],0)&lt;&gt;0,"ส่งแล้ว","ยังไม่ส่ง")</f>
        <v>ส่งแล้ว</v>
      </c>
      <c r="AO148" s="5" t="str">
        <f>IF(_xlfn.XLOOKUP(Table1[[#This Row],[email]],แบบฝึก_52[Email],แบบฝึก_52[Completion time],0)&lt;&gt;0,"ส่งแล้ว","ยังไม่ส่ง")</f>
        <v>ส่งแล้ว</v>
      </c>
      <c r="AP148" s="5">
        <f>_xlfn.XLOOKUP(Table1[[#This Row],[email]],ท้ายบท_5[Email],ท้ายบท_5[Total points],"ยังไม่ส่ง")</f>
        <v>17</v>
      </c>
      <c r="AQ148" s="5">
        <f>_xlfn.XLOOKUP(Table1[[#This Row],[email]],Quiz_5[Email],Quiz_5[Total points],"ยังไม่ส่ง")</f>
        <v>4</v>
      </c>
      <c r="AR148" s="37"/>
      <c r="AS148" s="4" t="str">
        <f>IF(M148&lt;10,"ยังไม่ซ่อม",IF(Table1[[#This Row],[ซ่อมแล้วกลางภาค]]="ซ่อมแล้ว","ซ่อมแล้ว","ไม่ต้องซ่อม"))</f>
        <v>ยังไม่ซ่อม</v>
      </c>
      <c r="BN148"/>
      <c r="BO148"/>
      <c r="BP148"/>
      <c r="BQ148"/>
    </row>
    <row r="149" spans="1:69" ht="19.5" x14ac:dyDescent="0.4">
      <c r="A149" s="21">
        <v>148</v>
      </c>
      <c r="B149" s="4">
        <v>5</v>
      </c>
      <c r="C149" s="4">
        <v>10</v>
      </c>
      <c r="D149" s="4" t="s">
        <v>32784</v>
      </c>
      <c r="E149" s="4" t="s">
        <v>32346</v>
      </c>
      <c r="F149" s="4" t="s">
        <v>32785</v>
      </c>
      <c r="G149" s="4" t="s">
        <v>32786</v>
      </c>
      <c r="H149" s="4" t="s">
        <v>2781</v>
      </c>
      <c r="I149" s="24">
        <f>ROUND(COUNTIF(Table1[[#This Row],[กิจกรรม 1.1]:[ท้ายบท 1]],"&lt;&gt;ยังไม่ส่ง")*2+IF(Table1[[#This Row],[Quiz 1]]&lt;&gt;"ยังไม่ส่ง",Table1[[#This Row],[Quiz 1]]*2/10,0),0)</f>
        <v>9</v>
      </c>
      <c r="J149" s="24">
        <f>ROUND(COUNTIF(Table1[[#This Row],[แบบฝึก 2.1]:[ท้ายบท 2]],"&lt;&gt;ยังไม่ส่ง")*8/3+IF(Table1[[#This Row],[Quiz 2]]&lt;&gt;"ยังไม่ส่ง",Table1[[#This Row],[Quiz 2]]*2/10,0),0)</f>
        <v>9</v>
      </c>
      <c r="K149" s="24">
        <f>ROUND(COUNTIF(Table1[[#This Row],[แบบฝึก 3.1]:[ท้ายบท 3]],"&lt;&gt;ยังไม่ส่ง")*3/2+IF(Table1[[#This Row],[Quiz 3]]&lt;&gt;"ยังไม่ส่ง",Table1[[#This Row],[Quiz 3]]*2/10,0),0)</f>
        <v>4</v>
      </c>
      <c r="L149" s="12">
        <f>Table1[[#This Row],[บท 1 '[10']]]+Table1[[#This Row],[บท 2 '[10']]]+Table1[[#This Row],[บท 3 '[5']]]</f>
        <v>22</v>
      </c>
      <c r="M149" s="12">
        <f>IF(Table1[[#This Row],[ซ่อมแล้วกลางภาค]]="ซ่อมแล้ว",10,Table1[[#This Row],[MID '[20']2]])</f>
        <v>12</v>
      </c>
      <c r="N149" s="12">
        <f>ROUND(COUNTIF(Table1[[#This Row],[แบบฝึก 4.1]:[ท้ายบท 4]],"&lt;&gt;ยังไม่ส่ง")*8/2+IF(Table1[[#This Row],[Quiz 4]]&lt;&gt;"ยังไม่ส่ง",Table1[[#This Row],[Quiz 4]]*2/10,0),0)</f>
        <v>5</v>
      </c>
      <c r="O149" s="12"/>
      <c r="P149" s="13">
        <f>ROUND(COUNTIF(Table1[[#This Row],[แบบฝึก 5.1]:[ท้ายบท 5]],"&lt;&gt;ยังไม่ส่ง")*8/3+IF(Table1[[#This Row],[Quiz 5]]&lt;&gt;"ยังไม่ส่ง",Table1[[#This Row],[Quiz 5]]*2/10,0),0)</f>
        <v>9</v>
      </c>
      <c r="Q149" s="12">
        <f>Table1[[#This Row],[บท 4 '[10']]]+Table1[[#This Row],[นำเสนอ '[5']]]+Table1[[#This Row],[บท 5 '[10']]]</f>
        <v>14</v>
      </c>
      <c r="R149" s="12">
        <f>Table1[[#This Row],[ก่อนกลางภาค '[25']]]+Table1[[#This Row],[กลางภาค '[20']]]+Table1[[#This Row],[หลังกลางภาค '[25']]]</f>
        <v>48</v>
      </c>
      <c r="S149" s="12"/>
      <c r="T149" s="12">
        <f>Table1[[#This Row],[ปลายภาค '[30']]]+Table1[[#This Row],[ก่อนปลายภาค '[70']]]</f>
        <v>48</v>
      </c>
      <c r="U149" s="11">
        <f t="shared" si="2"/>
        <v>0</v>
      </c>
      <c r="V149" s="5" t="str">
        <f>IF(_xlfn.XLOOKUP(Table1[[#This Row],[email]],กิจกรรม_11[Email],กิจกรรม_11[Completion time],0)&lt;&gt;0,"ส่งแล้ว","ยังไม่ส่ง")</f>
        <v>ส่งแล้ว</v>
      </c>
      <c r="W149" s="5" t="str">
        <f>IF(_xlfn.XLOOKUP(Table1[[#This Row],[email]],แบบฝึก_11[Email],แบบฝึก_11[Completion time],0)&lt;&gt;0,"ส่งแล้ว","ยังไม่ส่ง")</f>
        <v>ส่งแล้ว</v>
      </c>
      <c r="X149" s="5" t="str">
        <f>IF(_xlfn.XLOOKUP(Table1[[#This Row],[email]],แบบฝึก_12[Email],แบบฝึก_12[Completion time],0)&lt;&gt;0,"ส่งแล้ว","ยังไม่ส่ง")</f>
        <v>ส่งแล้ว</v>
      </c>
      <c r="Y149" s="5">
        <f>_xlfn.XLOOKUP(Table1[[#This Row],[email]],ท้ายบท_1[Email],ท้ายบท_1[Total points],"ยังไม่ส่ง")</f>
        <v>21</v>
      </c>
      <c r="Z149" s="4">
        <f>_xlfn.XLOOKUP(Table1[[#This Row],[email]],Quiz_1[Email],Quiz_1[Total points],"ยังไม่ส่ง")</f>
        <v>7</v>
      </c>
      <c r="AA149" s="5" t="str">
        <f>IF(_xlfn.XLOOKUP(Table1[[#This Row],[email]],แบบฝึก_21[Email],แบบฝึก_21[Completion time],0)&lt;&gt;0,"ส่งแล้ว","ยังไม่ส่ง")</f>
        <v>ส่งแล้ว</v>
      </c>
      <c r="AB149" s="5" t="str">
        <f>IF(_xlfn.XLOOKUP(Table1[[#This Row],[email]],แบบฝึก_22[Email],แบบฝึก_22[Completion time],0)&lt;&gt;0,"ส่งแล้ว","ยังไม่ส่ง")</f>
        <v>ส่งแล้ว</v>
      </c>
      <c r="AC149" s="5">
        <f>_xlfn.XLOOKUP(Table1[[#This Row],[email]],ท้ายบท_2[Email],ท้ายบท_2[Total points],"ยังไม่ส่ง")</f>
        <v>9</v>
      </c>
      <c r="AD149" s="5">
        <f>_xlfn.XLOOKUP(Table1[[#This Row],[email]],Quiz_2[Email],Quiz_2[Total points],"ยังไม่ส่ง")</f>
        <v>7</v>
      </c>
      <c r="AE149" s="5" t="str">
        <f>IF(_xlfn.XLOOKUP(Table1[[#This Row],[email]],แบบฝึก_31[Email],แบบฝึก_31[Completion time],0)&lt;&gt;0,"ส่งแล้ว","ยังไม่ส่ง")</f>
        <v>ส่งแล้ว</v>
      </c>
      <c r="AF149" s="5">
        <f>_xlfn.XLOOKUP(Table1[[#This Row],[email]],ท้ายบท_3[Email],ท้ายบท_3[Total points],"ยังไม่ส่ง")</f>
        <v>11</v>
      </c>
      <c r="AG149" s="5">
        <f>_xlfn.XLOOKUP(Table1[[#This Row],[email]],Quiz_3[Email],Quiz_3[Total points],"ยังไม่ส่ง")</f>
        <v>5</v>
      </c>
      <c r="AH149" s="12">
        <v>16</v>
      </c>
      <c r="AI149" s="14">
        <v>8</v>
      </c>
      <c r="AJ149" s="12">
        <f>ROUND((Table1[[#This Row],[mid '[20']]]+Table1[[#This Row],[mid '[10']]])/2,0)</f>
        <v>12</v>
      </c>
      <c r="AK149" s="5" t="str">
        <f>IF(_xlfn.XLOOKUP(Table1[[#This Row],[email]],แบบฝึก_41[Email],แบบฝึก_41[Completion time],0)&lt;&gt;0,"ส่งแล้ว","ยังไม่ส่ง")</f>
        <v>ส่งแล้ว</v>
      </c>
      <c r="AL149" s="5" t="str">
        <f>IF(_xlfn.XLOOKUP(Table1[[#This Row],[email]],ท้ายบท_4[Email],ท้ายบท_4[Total points],"ยังไม่ส่ง")&lt;&gt;0,"ส่งแล้ว","ยังไม่ส่ง")</f>
        <v>ยังไม่ส่ง</v>
      </c>
      <c r="AM149" s="5">
        <f>_xlfn.XLOOKUP(Table1[[#This Row],[email]],Quiz_4[Email],Quiz_4[Total points],"ยังไม่ส่ง")</f>
        <v>7</v>
      </c>
      <c r="AN149" s="5" t="str">
        <f>IF(_xlfn.XLOOKUP(Table1[[#This Row],[email]],แบบฝึก_51[Email],แบบฝึก_51[Completion time],0)&lt;&gt;0,"ส่งแล้ว","ยังไม่ส่ง")</f>
        <v>ส่งแล้ว</v>
      </c>
      <c r="AO149" s="5" t="str">
        <f>IF(_xlfn.XLOOKUP(Table1[[#This Row],[email]],แบบฝึก_52[Email],แบบฝึก_52[Completion time],0)&lt;&gt;0,"ส่งแล้ว","ยังไม่ส่ง")</f>
        <v>ส่งแล้ว</v>
      </c>
      <c r="AP149" s="5">
        <f>_xlfn.XLOOKUP(Table1[[#This Row],[email]],ท้ายบท_5[Email],ท้ายบท_5[Total points],"ยังไม่ส่ง")</f>
        <v>15</v>
      </c>
      <c r="AQ149" s="5">
        <f>_xlfn.XLOOKUP(Table1[[#This Row],[email]],Quiz_5[Email],Quiz_5[Total points],"ยังไม่ส่ง")</f>
        <v>6</v>
      </c>
      <c r="AR149" s="37"/>
      <c r="AS149" s="4" t="str">
        <f>IF(M149&lt;10,"ยังไม่ซ่อม",IF(Table1[[#This Row],[ซ่อมแล้วกลางภาค]]="ซ่อมแล้ว","ซ่อมแล้ว","ไม่ต้องซ่อม"))</f>
        <v>ไม่ต้องซ่อม</v>
      </c>
      <c r="BN149"/>
      <c r="BO149"/>
      <c r="BP149"/>
      <c r="BQ149"/>
    </row>
    <row r="150" spans="1:69" ht="19.5" x14ac:dyDescent="0.4">
      <c r="A150" s="21">
        <v>149</v>
      </c>
      <c r="B150" s="4">
        <v>5</v>
      </c>
      <c r="C150" s="4">
        <v>11</v>
      </c>
      <c r="D150" s="4" t="s">
        <v>32787</v>
      </c>
      <c r="E150" s="4" t="s">
        <v>32346</v>
      </c>
      <c r="F150" s="4" t="s">
        <v>32788</v>
      </c>
      <c r="G150" s="4" t="s">
        <v>32789</v>
      </c>
      <c r="H150" s="4" t="s">
        <v>2650</v>
      </c>
      <c r="I150" s="24">
        <f>ROUND(COUNTIF(Table1[[#This Row],[กิจกรรม 1.1]:[ท้ายบท 1]],"&lt;&gt;ยังไม่ส่ง")*2+IF(Table1[[#This Row],[Quiz 1]]&lt;&gt;"ยังไม่ส่ง",Table1[[#This Row],[Quiz 1]]*2/10,0),0)</f>
        <v>6</v>
      </c>
      <c r="J150" s="24">
        <f>ROUND(COUNTIF(Table1[[#This Row],[แบบฝึก 2.1]:[ท้ายบท 2]],"&lt;&gt;ยังไม่ส่ง")*8/3+IF(Table1[[#This Row],[Quiz 2]]&lt;&gt;"ยังไม่ส่ง",Table1[[#This Row],[Quiz 2]]*2/10,0),0)</f>
        <v>0</v>
      </c>
      <c r="K150" s="24">
        <f>ROUND(COUNTIF(Table1[[#This Row],[แบบฝึก 3.1]:[ท้ายบท 3]],"&lt;&gt;ยังไม่ส่ง")*3/2+IF(Table1[[#This Row],[Quiz 3]]&lt;&gt;"ยังไม่ส่ง",Table1[[#This Row],[Quiz 3]]*2/10,0),0)</f>
        <v>0</v>
      </c>
      <c r="L150" s="12">
        <f>Table1[[#This Row],[บท 1 '[10']]]+Table1[[#This Row],[บท 2 '[10']]]+Table1[[#This Row],[บท 3 '[5']]]</f>
        <v>6</v>
      </c>
      <c r="M150" s="12">
        <f>IF(Table1[[#This Row],[ซ่อมแล้วกลางภาค]]="ซ่อมแล้ว",10,Table1[[#This Row],[MID '[20']2]])</f>
        <v>11</v>
      </c>
      <c r="N150" s="12">
        <f>ROUND(COUNTIF(Table1[[#This Row],[แบบฝึก 4.1]:[ท้ายบท 4]],"&lt;&gt;ยังไม่ส่ง")*8/2+IF(Table1[[#This Row],[Quiz 4]]&lt;&gt;"ยังไม่ส่ง",Table1[[#This Row],[Quiz 4]]*2/10,0),0)</f>
        <v>5</v>
      </c>
      <c r="O150" s="12"/>
      <c r="P150" s="13">
        <f>ROUND(COUNTIF(Table1[[#This Row],[แบบฝึก 5.1]:[ท้ายบท 5]],"&lt;&gt;ยังไม่ส่ง")*8/3+IF(Table1[[#This Row],[Quiz 5]]&lt;&gt;"ยังไม่ส่ง",Table1[[#This Row],[Quiz 5]]*2/10,0),0)</f>
        <v>9</v>
      </c>
      <c r="Q150" s="12">
        <f>Table1[[#This Row],[บท 4 '[10']]]+Table1[[#This Row],[นำเสนอ '[5']]]+Table1[[#This Row],[บท 5 '[10']]]</f>
        <v>14</v>
      </c>
      <c r="R150" s="12">
        <f>Table1[[#This Row],[ก่อนกลางภาค '[25']]]+Table1[[#This Row],[กลางภาค '[20']]]+Table1[[#This Row],[หลังกลางภาค '[25']]]</f>
        <v>31</v>
      </c>
      <c r="S150" s="12"/>
      <c r="T150" s="12">
        <f>Table1[[#This Row],[ปลายภาค '[30']]]+Table1[[#This Row],[ก่อนปลายภาค '[70']]]</f>
        <v>31</v>
      </c>
      <c r="U150" s="11">
        <f t="shared" si="2"/>
        <v>0</v>
      </c>
      <c r="V150" s="5" t="str">
        <f>IF(_xlfn.XLOOKUP(Table1[[#This Row],[email]],กิจกรรม_11[Email],กิจกรรม_11[Completion time],0)&lt;&gt;0,"ส่งแล้ว","ยังไม่ส่ง")</f>
        <v>ส่งแล้ว</v>
      </c>
      <c r="W150" s="5" t="str">
        <f>IF(_xlfn.XLOOKUP(Table1[[#This Row],[email]],แบบฝึก_11[Email],แบบฝึก_11[Completion time],0)&lt;&gt;0,"ส่งแล้ว","ยังไม่ส่ง")</f>
        <v>ส่งแล้ว</v>
      </c>
      <c r="X150" s="5" t="str">
        <f>IF(_xlfn.XLOOKUP(Table1[[#This Row],[email]],แบบฝึก_12[Email],แบบฝึก_12[Completion time],0)&lt;&gt;0,"ส่งแล้ว","ยังไม่ส่ง")</f>
        <v>ยังไม่ส่ง</v>
      </c>
      <c r="Y150" s="5">
        <f>_xlfn.XLOOKUP(Table1[[#This Row],[email]],ท้ายบท_1[Email],ท้ายบท_1[Total points],"ยังไม่ส่ง")</f>
        <v>13</v>
      </c>
      <c r="Z150" s="4" t="str">
        <f>_xlfn.XLOOKUP(Table1[[#This Row],[email]],Quiz_1[Email],Quiz_1[Total points],"ยังไม่ส่ง")</f>
        <v>ยังไม่ส่ง</v>
      </c>
      <c r="AA150" s="5" t="str">
        <f>IF(_xlfn.XLOOKUP(Table1[[#This Row],[email]],แบบฝึก_21[Email],แบบฝึก_21[Completion time],0)&lt;&gt;0,"ส่งแล้ว","ยังไม่ส่ง")</f>
        <v>ยังไม่ส่ง</v>
      </c>
      <c r="AB150" s="5" t="str">
        <f>IF(_xlfn.XLOOKUP(Table1[[#This Row],[email]],แบบฝึก_22[Email],แบบฝึก_22[Completion time],0)&lt;&gt;0,"ส่งแล้ว","ยังไม่ส่ง")</f>
        <v>ยังไม่ส่ง</v>
      </c>
      <c r="AC150" s="5" t="str">
        <f>_xlfn.XLOOKUP(Table1[[#This Row],[email]],ท้ายบท_2[Email],ท้ายบท_2[Total points],"ยังไม่ส่ง")</f>
        <v>ยังไม่ส่ง</v>
      </c>
      <c r="AD150" s="5" t="str">
        <f>_xlfn.XLOOKUP(Table1[[#This Row],[email]],Quiz_2[Email],Quiz_2[Total points],"ยังไม่ส่ง")</f>
        <v>ยังไม่ส่ง</v>
      </c>
      <c r="AE150" s="5" t="str">
        <f>IF(_xlfn.XLOOKUP(Table1[[#This Row],[email]],แบบฝึก_31[Email],แบบฝึก_31[Completion time],0)&lt;&gt;0,"ส่งแล้ว","ยังไม่ส่ง")</f>
        <v>ยังไม่ส่ง</v>
      </c>
      <c r="AF150" s="5" t="str">
        <f>_xlfn.XLOOKUP(Table1[[#This Row],[email]],ท้ายบท_3[Email],ท้ายบท_3[Total points],"ยังไม่ส่ง")</f>
        <v>ยังไม่ส่ง</v>
      </c>
      <c r="AG150" s="5" t="str">
        <f>_xlfn.XLOOKUP(Table1[[#This Row],[email]],Quiz_3[Email],Quiz_3[Total points],"ยังไม่ส่ง")</f>
        <v>ยังไม่ส่ง</v>
      </c>
      <c r="AH150" s="12">
        <v>17</v>
      </c>
      <c r="AI150" s="14">
        <v>5</v>
      </c>
      <c r="AJ150" s="12">
        <f>ROUND((Table1[[#This Row],[mid '[20']]]+Table1[[#This Row],[mid '[10']]])/2,0)</f>
        <v>11</v>
      </c>
      <c r="AK150" s="5" t="str">
        <f>IF(_xlfn.XLOOKUP(Table1[[#This Row],[email]],แบบฝึก_41[Email],แบบฝึก_41[Completion time],0)&lt;&gt;0,"ส่งแล้ว","ยังไม่ส่ง")</f>
        <v>ส่งแล้ว</v>
      </c>
      <c r="AL150" s="5" t="str">
        <f>IF(_xlfn.XLOOKUP(Table1[[#This Row],[email]],ท้ายบท_4[Email],ท้ายบท_4[Total points],"ยังไม่ส่ง")&lt;&gt;0,"ส่งแล้ว","ยังไม่ส่ง")</f>
        <v>ยังไม่ส่ง</v>
      </c>
      <c r="AM150" s="5">
        <f>_xlfn.XLOOKUP(Table1[[#This Row],[email]],Quiz_4[Email],Quiz_4[Total points],"ยังไม่ส่ง")</f>
        <v>7</v>
      </c>
      <c r="AN150" s="5" t="str">
        <f>IF(_xlfn.XLOOKUP(Table1[[#This Row],[email]],แบบฝึก_51[Email],แบบฝึก_51[Completion time],0)&lt;&gt;0,"ส่งแล้ว","ยังไม่ส่ง")</f>
        <v>ส่งแล้ว</v>
      </c>
      <c r="AO150" s="5" t="str">
        <f>IF(_xlfn.XLOOKUP(Table1[[#This Row],[email]],แบบฝึก_52[Email],แบบฝึก_52[Completion time],0)&lt;&gt;0,"ส่งแล้ว","ยังไม่ส่ง")</f>
        <v>ส่งแล้ว</v>
      </c>
      <c r="AP150" s="5">
        <f>_xlfn.XLOOKUP(Table1[[#This Row],[email]],ท้ายบท_5[Email],ท้ายบท_5[Total points],"ยังไม่ส่ง")</f>
        <v>9</v>
      </c>
      <c r="AQ150" s="5">
        <f>_xlfn.XLOOKUP(Table1[[#This Row],[email]],Quiz_5[Email],Quiz_5[Total points],"ยังไม่ส่ง")</f>
        <v>6</v>
      </c>
      <c r="AR150" s="37"/>
      <c r="AS150" s="4" t="str">
        <f>IF(M150&lt;10,"ยังไม่ซ่อม",IF(Table1[[#This Row],[ซ่อมแล้วกลางภาค]]="ซ่อมแล้ว","ซ่อมแล้ว","ไม่ต้องซ่อม"))</f>
        <v>ไม่ต้องซ่อม</v>
      </c>
      <c r="BN150"/>
      <c r="BO150"/>
      <c r="BP150"/>
      <c r="BQ150"/>
    </row>
    <row r="151" spans="1:69" ht="19.5" x14ac:dyDescent="0.4">
      <c r="A151" s="21">
        <v>150</v>
      </c>
      <c r="B151" s="4">
        <v>5</v>
      </c>
      <c r="C151" s="4">
        <v>12</v>
      </c>
      <c r="D151" s="4" t="s">
        <v>32790</v>
      </c>
      <c r="E151" s="4" t="s">
        <v>32346</v>
      </c>
      <c r="F151" s="4" t="s">
        <v>32791</v>
      </c>
      <c r="G151" s="4" t="s">
        <v>32792</v>
      </c>
      <c r="H151" s="4" t="s">
        <v>2917</v>
      </c>
      <c r="I151" s="24">
        <f>ROUND(COUNTIF(Table1[[#This Row],[กิจกรรม 1.1]:[ท้ายบท 1]],"&lt;&gt;ยังไม่ส่ง")*2+IF(Table1[[#This Row],[Quiz 1]]&lt;&gt;"ยังไม่ส่ง",Table1[[#This Row],[Quiz 1]]*2/10,0),0)</f>
        <v>9</v>
      </c>
      <c r="J151" s="24">
        <f>ROUND(COUNTIF(Table1[[#This Row],[แบบฝึก 2.1]:[ท้ายบท 2]],"&lt;&gt;ยังไม่ส่ง")*8/3+IF(Table1[[#This Row],[Quiz 2]]&lt;&gt;"ยังไม่ส่ง",Table1[[#This Row],[Quiz 2]]*2/10,0),0)</f>
        <v>10</v>
      </c>
      <c r="K151" s="24">
        <f>ROUND(COUNTIF(Table1[[#This Row],[แบบฝึก 3.1]:[ท้ายบท 3]],"&lt;&gt;ยังไม่ส่ง")*3/2+IF(Table1[[#This Row],[Quiz 3]]&lt;&gt;"ยังไม่ส่ง",Table1[[#This Row],[Quiz 3]]*2/10,0),0)</f>
        <v>4</v>
      </c>
      <c r="L151" s="12">
        <f>Table1[[#This Row],[บท 1 '[10']]]+Table1[[#This Row],[บท 2 '[10']]]+Table1[[#This Row],[บท 3 '[5']]]</f>
        <v>23</v>
      </c>
      <c r="M151" s="12">
        <f>IF(Table1[[#This Row],[ซ่อมแล้วกลางภาค]]="ซ่อมแล้ว",10,Table1[[#This Row],[MID '[20']2]])</f>
        <v>7</v>
      </c>
      <c r="N151" s="12">
        <f>ROUND(COUNTIF(Table1[[#This Row],[แบบฝึก 4.1]:[ท้ายบท 4]],"&lt;&gt;ยังไม่ส่ง")*8/2+IF(Table1[[#This Row],[Quiz 4]]&lt;&gt;"ยังไม่ส่ง",Table1[[#This Row],[Quiz 4]]*2/10,0),0)</f>
        <v>6</v>
      </c>
      <c r="O151" s="12"/>
      <c r="P151" s="13">
        <f>ROUND(COUNTIF(Table1[[#This Row],[แบบฝึก 5.1]:[ท้ายบท 5]],"&lt;&gt;ยังไม่ส่ง")*8/3+IF(Table1[[#This Row],[Quiz 5]]&lt;&gt;"ยังไม่ส่ง",Table1[[#This Row],[Quiz 5]]*2/10,0),0)</f>
        <v>9</v>
      </c>
      <c r="Q151" s="12">
        <f>Table1[[#This Row],[บท 4 '[10']]]+Table1[[#This Row],[นำเสนอ '[5']]]+Table1[[#This Row],[บท 5 '[10']]]</f>
        <v>15</v>
      </c>
      <c r="R151" s="12">
        <f>Table1[[#This Row],[ก่อนกลางภาค '[25']]]+Table1[[#This Row],[กลางภาค '[20']]]+Table1[[#This Row],[หลังกลางภาค '[25']]]</f>
        <v>45</v>
      </c>
      <c r="S151" s="12"/>
      <c r="T151" s="12">
        <f>Table1[[#This Row],[ปลายภาค '[30']]]+Table1[[#This Row],[ก่อนปลายภาค '[70']]]</f>
        <v>45</v>
      </c>
      <c r="U151" s="11">
        <f t="shared" si="2"/>
        <v>0</v>
      </c>
      <c r="V151" s="5" t="str">
        <f>IF(_xlfn.XLOOKUP(Table1[[#This Row],[email]],กิจกรรม_11[Email],กิจกรรม_11[Completion time],0)&lt;&gt;0,"ส่งแล้ว","ยังไม่ส่ง")</f>
        <v>ส่งแล้ว</v>
      </c>
      <c r="W151" s="5" t="str">
        <f>IF(_xlfn.XLOOKUP(Table1[[#This Row],[email]],แบบฝึก_11[Email],แบบฝึก_11[Completion time],0)&lt;&gt;0,"ส่งแล้ว","ยังไม่ส่ง")</f>
        <v>ส่งแล้ว</v>
      </c>
      <c r="X151" s="5" t="str">
        <f>IF(_xlfn.XLOOKUP(Table1[[#This Row],[email]],แบบฝึก_12[Email],แบบฝึก_12[Completion time],0)&lt;&gt;0,"ส่งแล้ว","ยังไม่ส่ง")</f>
        <v>ส่งแล้ว</v>
      </c>
      <c r="Y151" s="5">
        <f>_xlfn.XLOOKUP(Table1[[#This Row],[email]],ท้ายบท_1[Email],ท้ายบท_1[Total points],"ยังไม่ส่ง")</f>
        <v>12</v>
      </c>
      <c r="Z151" s="4">
        <f>_xlfn.XLOOKUP(Table1[[#This Row],[email]],Quiz_1[Email],Quiz_1[Total points],"ยังไม่ส่ง")</f>
        <v>7</v>
      </c>
      <c r="AA151" s="5" t="str">
        <f>IF(_xlfn.XLOOKUP(Table1[[#This Row],[email]],แบบฝึก_21[Email],แบบฝึก_21[Completion time],0)&lt;&gt;0,"ส่งแล้ว","ยังไม่ส่ง")</f>
        <v>ส่งแล้ว</v>
      </c>
      <c r="AB151" s="5" t="str">
        <f>IF(_xlfn.XLOOKUP(Table1[[#This Row],[email]],แบบฝึก_22[Email],แบบฝึก_22[Completion time],0)&lt;&gt;0,"ส่งแล้ว","ยังไม่ส่ง")</f>
        <v>ส่งแล้ว</v>
      </c>
      <c r="AC151" s="5">
        <f>_xlfn.XLOOKUP(Table1[[#This Row],[email]],ท้ายบท_2[Email],ท้ายบท_2[Total points],"ยังไม่ส่ง")</f>
        <v>6</v>
      </c>
      <c r="AD151" s="5">
        <f>_xlfn.XLOOKUP(Table1[[#This Row],[email]],Quiz_2[Email],Quiz_2[Total points],"ยังไม่ส่ง")</f>
        <v>9</v>
      </c>
      <c r="AE151" s="5" t="str">
        <f>IF(_xlfn.XLOOKUP(Table1[[#This Row],[email]],แบบฝึก_31[Email],แบบฝึก_31[Completion time],0)&lt;&gt;0,"ส่งแล้ว","ยังไม่ส่ง")</f>
        <v>ส่งแล้ว</v>
      </c>
      <c r="AF151" s="5">
        <f>_xlfn.XLOOKUP(Table1[[#This Row],[email]],ท้ายบท_3[Email],ท้ายบท_3[Total points],"ยังไม่ส่ง")</f>
        <v>10</v>
      </c>
      <c r="AG151" s="5">
        <f>_xlfn.XLOOKUP(Table1[[#This Row],[email]],Quiz_3[Email],Quiz_3[Total points],"ยังไม่ส่ง")</f>
        <v>7</v>
      </c>
      <c r="AH151" s="12">
        <v>9</v>
      </c>
      <c r="AI151" s="14">
        <v>4</v>
      </c>
      <c r="AJ151" s="12">
        <f>ROUND((Table1[[#This Row],[mid '[20']]]+Table1[[#This Row],[mid '[10']]])/2,0)</f>
        <v>7</v>
      </c>
      <c r="AK151" s="5" t="str">
        <f>IF(_xlfn.XLOOKUP(Table1[[#This Row],[email]],แบบฝึก_41[Email],แบบฝึก_41[Completion time],0)&lt;&gt;0,"ส่งแล้ว","ยังไม่ส่ง")</f>
        <v>ส่งแล้ว</v>
      </c>
      <c r="AL151" s="5" t="str">
        <f>IF(_xlfn.XLOOKUP(Table1[[#This Row],[email]],ท้ายบท_4[Email],ท้ายบท_4[Total points],"ยังไม่ส่ง")&lt;&gt;0,"ส่งแล้ว","ยังไม่ส่ง")</f>
        <v>ยังไม่ส่ง</v>
      </c>
      <c r="AM151" s="5">
        <f>_xlfn.XLOOKUP(Table1[[#This Row],[email]],Quiz_4[Email],Quiz_4[Total points],"ยังไม่ส่ง")</f>
        <v>9</v>
      </c>
      <c r="AN151" s="5" t="str">
        <f>IF(_xlfn.XLOOKUP(Table1[[#This Row],[email]],แบบฝึก_51[Email],แบบฝึก_51[Completion time],0)&lt;&gt;0,"ส่งแล้ว","ยังไม่ส่ง")</f>
        <v>ส่งแล้ว</v>
      </c>
      <c r="AO151" s="5" t="str">
        <f>IF(_xlfn.XLOOKUP(Table1[[#This Row],[email]],แบบฝึก_52[Email],แบบฝึก_52[Completion time],0)&lt;&gt;0,"ส่งแล้ว","ยังไม่ส่ง")</f>
        <v>ส่งแล้ว</v>
      </c>
      <c r="AP151" s="5">
        <f>_xlfn.XLOOKUP(Table1[[#This Row],[email]],ท้ายบท_5[Email],ท้ายบท_5[Total points],"ยังไม่ส่ง")</f>
        <v>17</v>
      </c>
      <c r="AQ151" s="5">
        <f>_xlfn.XLOOKUP(Table1[[#This Row],[email]],Quiz_5[Email],Quiz_5[Total points],"ยังไม่ส่ง")</f>
        <v>6</v>
      </c>
      <c r="AR151" s="37"/>
      <c r="AS151" s="4" t="str">
        <f>IF(M151&lt;10,"ยังไม่ซ่อม",IF(Table1[[#This Row],[ซ่อมแล้วกลางภาค]]="ซ่อมแล้ว","ซ่อมแล้ว","ไม่ต้องซ่อม"))</f>
        <v>ยังไม่ซ่อม</v>
      </c>
      <c r="BN151"/>
      <c r="BO151"/>
      <c r="BP151"/>
      <c r="BQ151"/>
    </row>
    <row r="152" spans="1:69" ht="19.5" x14ac:dyDescent="0.4">
      <c r="A152" s="21">
        <v>151</v>
      </c>
      <c r="B152" s="4">
        <v>5</v>
      </c>
      <c r="C152" s="4">
        <v>13</v>
      </c>
      <c r="D152" s="4" t="s">
        <v>32793</v>
      </c>
      <c r="E152" s="4" t="s">
        <v>32346</v>
      </c>
      <c r="F152" s="4" t="s">
        <v>32794</v>
      </c>
      <c r="G152" s="4" t="s">
        <v>32795</v>
      </c>
      <c r="H152" s="4" t="s">
        <v>2685</v>
      </c>
      <c r="I152" s="24">
        <f>ROUND(COUNTIF(Table1[[#This Row],[กิจกรรม 1.1]:[ท้ายบท 1]],"&lt;&gt;ยังไม่ส่ง")*2+IF(Table1[[#This Row],[Quiz 1]]&lt;&gt;"ยังไม่ส่ง",Table1[[#This Row],[Quiz 1]]*2/10,0),0)</f>
        <v>6</v>
      </c>
      <c r="J152" s="24">
        <f>ROUND(COUNTIF(Table1[[#This Row],[แบบฝึก 2.1]:[ท้ายบท 2]],"&lt;&gt;ยังไม่ส่ง")*8/3+IF(Table1[[#This Row],[Quiz 2]]&lt;&gt;"ยังไม่ส่ง",Table1[[#This Row],[Quiz 2]]*2/10,0),0)</f>
        <v>7</v>
      </c>
      <c r="K152" s="24">
        <f>ROUND(COUNTIF(Table1[[#This Row],[แบบฝึก 3.1]:[ท้ายบท 3]],"&lt;&gt;ยังไม่ส่ง")*3/2+IF(Table1[[#This Row],[Quiz 3]]&lt;&gt;"ยังไม่ส่ง",Table1[[#This Row],[Quiz 3]]*2/10,0),0)</f>
        <v>3</v>
      </c>
      <c r="L152" s="12">
        <f>Table1[[#This Row],[บท 1 '[10']]]+Table1[[#This Row],[บท 2 '[10']]]+Table1[[#This Row],[บท 3 '[5']]]</f>
        <v>16</v>
      </c>
      <c r="M152" s="12">
        <f>IF(Table1[[#This Row],[ซ่อมแล้วกลางภาค]]="ซ่อมแล้ว",10,Table1[[#This Row],[MID '[20']2]])</f>
        <v>12</v>
      </c>
      <c r="N152" s="12">
        <f>ROUND(COUNTIF(Table1[[#This Row],[แบบฝึก 4.1]:[ท้ายบท 4]],"&lt;&gt;ยังไม่ส่ง")*8/2+IF(Table1[[#This Row],[Quiz 4]]&lt;&gt;"ยังไม่ส่ง",Table1[[#This Row],[Quiz 4]]*2/10,0),0)</f>
        <v>5</v>
      </c>
      <c r="O152" s="12"/>
      <c r="P152" s="13">
        <f>ROUND(COUNTIF(Table1[[#This Row],[แบบฝึก 5.1]:[ท้ายบท 5]],"&lt;&gt;ยังไม่ส่ง")*8/3+IF(Table1[[#This Row],[Quiz 5]]&lt;&gt;"ยังไม่ส่ง",Table1[[#This Row],[Quiz 5]]*2/10,0),0)</f>
        <v>9</v>
      </c>
      <c r="Q152" s="12">
        <f>Table1[[#This Row],[บท 4 '[10']]]+Table1[[#This Row],[นำเสนอ '[5']]]+Table1[[#This Row],[บท 5 '[10']]]</f>
        <v>14</v>
      </c>
      <c r="R152" s="12">
        <f>Table1[[#This Row],[ก่อนกลางภาค '[25']]]+Table1[[#This Row],[กลางภาค '[20']]]+Table1[[#This Row],[หลังกลางภาค '[25']]]</f>
        <v>42</v>
      </c>
      <c r="S152" s="12"/>
      <c r="T152" s="12">
        <f>Table1[[#This Row],[ปลายภาค '[30']]]+Table1[[#This Row],[ก่อนปลายภาค '[70']]]</f>
        <v>42</v>
      </c>
      <c r="U152" s="11">
        <f t="shared" si="2"/>
        <v>0</v>
      </c>
      <c r="V152" s="5" t="str">
        <f>IF(_xlfn.XLOOKUP(Table1[[#This Row],[email]],กิจกรรม_11[Email],กิจกรรม_11[Completion time],0)&lt;&gt;0,"ส่งแล้ว","ยังไม่ส่ง")</f>
        <v>ส่งแล้ว</v>
      </c>
      <c r="W152" s="5" t="str">
        <f>IF(_xlfn.XLOOKUP(Table1[[#This Row],[email]],แบบฝึก_11[Email],แบบฝึก_11[Completion time],0)&lt;&gt;0,"ส่งแล้ว","ยังไม่ส่ง")</f>
        <v>ส่งแล้ว</v>
      </c>
      <c r="X152" s="5" t="str">
        <f>IF(_xlfn.XLOOKUP(Table1[[#This Row],[email]],แบบฝึก_12[Email],แบบฝึก_12[Completion time],0)&lt;&gt;0,"ส่งแล้ว","ยังไม่ส่ง")</f>
        <v>ยังไม่ส่ง</v>
      </c>
      <c r="Y152" s="5" t="str">
        <f>_xlfn.XLOOKUP(Table1[[#This Row],[email]],ท้ายบท_1[Email],ท้ายบท_1[Total points],"ยังไม่ส่ง")</f>
        <v>ยังไม่ส่ง</v>
      </c>
      <c r="Z152" s="4">
        <f>_xlfn.XLOOKUP(Table1[[#This Row],[email]],Quiz_1[Email],Quiz_1[Total points],"ยังไม่ส่ง")</f>
        <v>9</v>
      </c>
      <c r="AA152" s="5" t="str">
        <f>IF(_xlfn.XLOOKUP(Table1[[#This Row],[email]],แบบฝึก_21[Email],แบบฝึก_21[Completion time],0)&lt;&gt;0,"ส่งแล้ว","ยังไม่ส่ง")</f>
        <v>ส่งแล้ว</v>
      </c>
      <c r="AB152" s="5" t="str">
        <f>IF(_xlfn.XLOOKUP(Table1[[#This Row],[email]],แบบฝึก_22[Email],แบบฝึก_22[Completion time],0)&lt;&gt;0,"ส่งแล้ว","ยังไม่ส่ง")</f>
        <v>ยังไม่ส่ง</v>
      </c>
      <c r="AC152" s="5">
        <f>_xlfn.XLOOKUP(Table1[[#This Row],[email]],ท้ายบท_2[Email],ท้ายบท_2[Total points],"ยังไม่ส่ง")</f>
        <v>6</v>
      </c>
      <c r="AD152" s="5">
        <f>_xlfn.XLOOKUP(Table1[[#This Row],[email]],Quiz_2[Email],Quiz_2[Total points],"ยังไม่ส่ง")</f>
        <v>9</v>
      </c>
      <c r="AE152" s="5" t="str">
        <f>IF(_xlfn.XLOOKUP(Table1[[#This Row],[email]],แบบฝึก_31[Email],แบบฝึก_31[Completion time],0)&lt;&gt;0,"ส่งแล้ว","ยังไม่ส่ง")</f>
        <v>ส่งแล้ว</v>
      </c>
      <c r="AF152" s="5">
        <f>_xlfn.XLOOKUP(Table1[[#This Row],[email]],ท้ายบท_3[Email],ท้ายบท_3[Total points],"ยังไม่ส่ง")</f>
        <v>5</v>
      </c>
      <c r="AG152" s="5" t="str">
        <f>_xlfn.XLOOKUP(Table1[[#This Row],[email]],Quiz_3[Email],Quiz_3[Total points],"ยังไม่ส่ง")</f>
        <v>ยังไม่ส่ง</v>
      </c>
      <c r="AH152" s="12">
        <v>18</v>
      </c>
      <c r="AI152" s="14">
        <v>5</v>
      </c>
      <c r="AJ152" s="12">
        <f>ROUND((Table1[[#This Row],[mid '[20']]]+Table1[[#This Row],[mid '[10']]])/2,0)</f>
        <v>12</v>
      </c>
      <c r="AK152" s="5" t="str">
        <f>IF(_xlfn.XLOOKUP(Table1[[#This Row],[email]],แบบฝึก_41[Email],แบบฝึก_41[Completion time],0)&lt;&gt;0,"ส่งแล้ว","ยังไม่ส่ง")</f>
        <v>ส่งแล้ว</v>
      </c>
      <c r="AL152" s="5" t="str">
        <f>IF(_xlfn.XLOOKUP(Table1[[#This Row],[email]],ท้ายบท_4[Email],ท้ายบท_4[Total points],"ยังไม่ส่ง")&lt;&gt;0,"ส่งแล้ว","ยังไม่ส่ง")</f>
        <v>ยังไม่ส่ง</v>
      </c>
      <c r="AM152" s="5">
        <f>_xlfn.XLOOKUP(Table1[[#This Row],[email]],Quiz_4[Email],Quiz_4[Total points],"ยังไม่ส่ง")</f>
        <v>6</v>
      </c>
      <c r="AN152" s="5" t="str">
        <f>IF(_xlfn.XLOOKUP(Table1[[#This Row],[email]],แบบฝึก_51[Email],แบบฝึก_51[Completion time],0)&lt;&gt;0,"ส่งแล้ว","ยังไม่ส่ง")</f>
        <v>ส่งแล้ว</v>
      </c>
      <c r="AO152" s="5" t="str">
        <f>IF(_xlfn.XLOOKUP(Table1[[#This Row],[email]],แบบฝึก_52[Email],แบบฝึก_52[Completion time],0)&lt;&gt;0,"ส่งแล้ว","ยังไม่ส่ง")</f>
        <v>ส่งแล้ว</v>
      </c>
      <c r="AP152" s="5">
        <f>_xlfn.XLOOKUP(Table1[[#This Row],[email]],ท้ายบท_5[Email],ท้ายบท_5[Total points],"ยังไม่ส่ง")</f>
        <v>17</v>
      </c>
      <c r="AQ152" s="5">
        <f>_xlfn.XLOOKUP(Table1[[#This Row],[email]],Quiz_5[Email],Quiz_5[Total points],"ยังไม่ส่ง")</f>
        <v>6</v>
      </c>
      <c r="AR152" s="37"/>
      <c r="AS152" s="4" t="str">
        <f>IF(M152&lt;10,"ยังไม่ซ่อม",IF(Table1[[#This Row],[ซ่อมแล้วกลางภาค]]="ซ่อมแล้ว","ซ่อมแล้ว","ไม่ต้องซ่อม"))</f>
        <v>ไม่ต้องซ่อม</v>
      </c>
      <c r="BN152"/>
      <c r="BO152"/>
      <c r="BP152"/>
      <c r="BQ152"/>
    </row>
    <row r="153" spans="1:69" ht="19.5" x14ac:dyDescent="0.4">
      <c r="A153" s="21">
        <v>152</v>
      </c>
      <c r="B153" s="4">
        <v>5</v>
      </c>
      <c r="C153" s="4">
        <v>14</v>
      </c>
      <c r="D153" s="4" t="s">
        <v>32796</v>
      </c>
      <c r="E153" s="4" t="s">
        <v>32346</v>
      </c>
      <c r="F153" s="4" t="s">
        <v>32797</v>
      </c>
      <c r="G153" s="4" t="s">
        <v>32798</v>
      </c>
      <c r="H153" s="4" t="s">
        <v>2730</v>
      </c>
      <c r="I153" s="24">
        <f>ROUND(COUNTIF(Table1[[#This Row],[กิจกรรม 1.1]:[ท้ายบท 1]],"&lt;&gt;ยังไม่ส่ง")*2+IF(Table1[[#This Row],[Quiz 1]]&lt;&gt;"ยังไม่ส่ง",Table1[[#This Row],[Quiz 1]]*2/10,0),0)</f>
        <v>2</v>
      </c>
      <c r="J153" s="24">
        <f>ROUND(COUNTIF(Table1[[#This Row],[แบบฝึก 2.1]:[ท้ายบท 2]],"&lt;&gt;ยังไม่ส่ง")*8/3+IF(Table1[[#This Row],[Quiz 2]]&lt;&gt;"ยังไม่ส่ง",Table1[[#This Row],[Quiz 2]]*2/10,0),0)</f>
        <v>0</v>
      </c>
      <c r="K153" s="24">
        <f>ROUND(COUNTIF(Table1[[#This Row],[แบบฝึก 3.1]:[ท้ายบท 3]],"&lt;&gt;ยังไม่ส่ง")*3/2+IF(Table1[[#This Row],[Quiz 3]]&lt;&gt;"ยังไม่ส่ง",Table1[[#This Row],[Quiz 3]]*2/10,0),0)</f>
        <v>0</v>
      </c>
      <c r="L153" s="12">
        <f>Table1[[#This Row],[บท 1 '[10']]]+Table1[[#This Row],[บท 2 '[10']]]+Table1[[#This Row],[บท 3 '[5']]]</f>
        <v>2</v>
      </c>
      <c r="M153" s="12">
        <f>IF(Table1[[#This Row],[ซ่อมแล้วกลางภาค]]="ซ่อมแล้ว",10,Table1[[#This Row],[MID '[20']2]])</f>
        <v>13</v>
      </c>
      <c r="N153" s="12">
        <f>ROUND(COUNTIF(Table1[[#This Row],[แบบฝึก 4.1]:[ท้ายบท 4]],"&lt;&gt;ยังไม่ส่ง")*8/2+IF(Table1[[#This Row],[Quiz 4]]&lt;&gt;"ยังไม่ส่ง",Table1[[#This Row],[Quiz 4]]*2/10,0),0)</f>
        <v>6</v>
      </c>
      <c r="O153" s="12"/>
      <c r="P153" s="13">
        <f>ROUND(COUNTIF(Table1[[#This Row],[แบบฝึก 5.1]:[ท้ายบท 5]],"&lt;&gt;ยังไม่ส่ง")*8/3+IF(Table1[[#This Row],[Quiz 5]]&lt;&gt;"ยังไม่ส่ง",Table1[[#This Row],[Quiz 5]]*2/10,0),0)</f>
        <v>9</v>
      </c>
      <c r="Q153" s="12">
        <f>Table1[[#This Row],[บท 4 '[10']]]+Table1[[#This Row],[นำเสนอ '[5']]]+Table1[[#This Row],[บท 5 '[10']]]</f>
        <v>15</v>
      </c>
      <c r="R153" s="12">
        <f>Table1[[#This Row],[ก่อนกลางภาค '[25']]]+Table1[[#This Row],[กลางภาค '[20']]]+Table1[[#This Row],[หลังกลางภาค '[25']]]</f>
        <v>30</v>
      </c>
      <c r="S153" s="12"/>
      <c r="T153" s="12">
        <f>Table1[[#This Row],[ปลายภาค '[30']]]+Table1[[#This Row],[ก่อนปลายภาค '[70']]]</f>
        <v>30</v>
      </c>
      <c r="U153" s="11">
        <f t="shared" si="2"/>
        <v>0</v>
      </c>
      <c r="V153" s="5" t="str">
        <f>IF(_xlfn.XLOOKUP(Table1[[#This Row],[email]],กิจกรรม_11[Email],กิจกรรม_11[Completion time],0)&lt;&gt;0,"ส่งแล้ว","ยังไม่ส่ง")</f>
        <v>ส่งแล้ว</v>
      </c>
      <c r="W153" s="5" t="str">
        <f>IF(_xlfn.XLOOKUP(Table1[[#This Row],[email]],แบบฝึก_11[Email],แบบฝึก_11[Completion time],0)&lt;&gt;0,"ส่งแล้ว","ยังไม่ส่ง")</f>
        <v>ยังไม่ส่ง</v>
      </c>
      <c r="X153" s="5" t="str">
        <f>IF(_xlfn.XLOOKUP(Table1[[#This Row],[email]],แบบฝึก_12[Email],แบบฝึก_12[Completion time],0)&lt;&gt;0,"ส่งแล้ว","ยังไม่ส่ง")</f>
        <v>ยังไม่ส่ง</v>
      </c>
      <c r="Y153" s="5" t="str">
        <f>_xlfn.XLOOKUP(Table1[[#This Row],[email]],ท้ายบท_1[Email],ท้ายบท_1[Total points],"ยังไม่ส่ง")</f>
        <v>ยังไม่ส่ง</v>
      </c>
      <c r="Z153" s="4" t="str">
        <f>_xlfn.XLOOKUP(Table1[[#This Row],[email]],Quiz_1[Email],Quiz_1[Total points],"ยังไม่ส่ง")</f>
        <v>ยังไม่ส่ง</v>
      </c>
      <c r="AA153" s="5" t="str">
        <f>IF(_xlfn.XLOOKUP(Table1[[#This Row],[email]],แบบฝึก_21[Email],แบบฝึก_21[Completion time],0)&lt;&gt;0,"ส่งแล้ว","ยังไม่ส่ง")</f>
        <v>ยังไม่ส่ง</v>
      </c>
      <c r="AB153" s="5" t="str">
        <f>IF(_xlfn.XLOOKUP(Table1[[#This Row],[email]],แบบฝึก_22[Email],แบบฝึก_22[Completion time],0)&lt;&gt;0,"ส่งแล้ว","ยังไม่ส่ง")</f>
        <v>ยังไม่ส่ง</v>
      </c>
      <c r="AC153" s="5" t="str">
        <f>_xlfn.XLOOKUP(Table1[[#This Row],[email]],ท้ายบท_2[Email],ท้ายบท_2[Total points],"ยังไม่ส่ง")</f>
        <v>ยังไม่ส่ง</v>
      </c>
      <c r="AD153" s="5" t="str">
        <f>_xlfn.XLOOKUP(Table1[[#This Row],[email]],Quiz_2[Email],Quiz_2[Total points],"ยังไม่ส่ง")</f>
        <v>ยังไม่ส่ง</v>
      </c>
      <c r="AE153" s="5" t="str">
        <f>IF(_xlfn.XLOOKUP(Table1[[#This Row],[email]],แบบฝึก_31[Email],แบบฝึก_31[Completion time],0)&lt;&gt;0,"ส่งแล้ว","ยังไม่ส่ง")</f>
        <v>ยังไม่ส่ง</v>
      </c>
      <c r="AF153" s="5" t="str">
        <f>_xlfn.XLOOKUP(Table1[[#This Row],[email]],ท้ายบท_3[Email],ท้ายบท_3[Total points],"ยังไม่ส่ง")</f>
        <v>ยังไม่ส่ง</v>
      </c>
      <c r="AG153" s="5" t="str">
        <f>_xlfn.XLOOKUP(Table1[[#This Row],[email]],Quiz_3[Email],Quiz_3[Total points],"ยังไม่ส่ง")</f>
        <v>ยังไม่ส่ง</v>
      </c>
      <c r="AH153" s="12">
        <v>18</v>
      </c>
      <c r="AI153" s="14">
        <v>8</v>
      </c>
      <c r="AJ153" s="12">
        <f>ROUND((Table1[[#This Row],[mid '[20']]]+Table1[[#This Row],[mid '[10']]])/2,0)</f>
        <v>13</v>
      </c>
      <c r="AK153" s="5" t="str">
        <f>IF(_xlfn.XLOOKUP(Table1[[#This Row],[email]],แบบฝึก_41[Email],แบบฝึก_41[Completion time],0)&lt;&gt;0,"ส่งแล้ว","ยังไม่ส่ง")</f>
        <v>ส่งแล้ว</v>
      </c>
      <c r="AL153" s="5" t="str">
        <f>IF(_xlfn.XLOOKUP(Table1[[#This Row],[email]],ท้ายบท_4[Email],ท้ายบท_4[Total points],"ยังไม่ส่ง")&lt;&gt;0,"ส่งแล้ว","ยังไม่ส่ง")</f>
        <v>ยังไม่ส่ง</v>
      </c>
      <c r="AM153" s="5">
        <f>_xlfn.XLOOKUP(Table1[[#This Row],[email]],Quiz_4[Email],Quiz_4[Total points],"ยังไม่ส่ง")</f>
        <v>9</v>
      </c>
      <c r="AN153" s="5" t="str">
        <f>IF(_xlfn.XLOOKUP(Table1[[#This Row],[email]],แบบฝึก_51[Email],แบบฝึก_51[Completion time],0)&lt;&gt;0,"ส่งแล้ว","ยังไม่ส่ง")</f>
        <v>ส่งแล้ว</v>
      </c>
      <c r="AO153" s="5" t="str">
        <f>IF(_xlfn.XLOOKUP(Table1[[#This Row],[email]],แบบฝึก_52[Email],แบบฝึก_52[Completion time],0)&lt;&gt;0,"ส่งแล้ว","ยังไม่ส่ง")</f>
        <v>ส่งแล้ว</v>
      </c>
      <c r="AP153" s="5">
        <f>_xlfn.XLOOKUP(Table1[[#This Row],[email]],ท้ายบท_5[Email],ท้ายบท_5[Total points],"ยังไม่ส่ง")</f>
        <v>15</v>
      </c>
      <c r="AQ153" s="5">
        <f>_xlfn.XLOOKUP(Table1[[#This Row],[email]],Quiz_5[Email],Quiz_5[Total points],"ยังไม่ส่ง")</f>
        <v>6</v>
      </c>
      <c r="AR153" s="37"/>
      <c r="AS153" s="4" t="str">
        <f>IF(M153&lt;10,"ยังไม่ซ่อม",IF(Table1[[#This Row],[ซ่อมแล้วกลางภาค]]="ซ่อมแล้ว","ซ่อมแล้ว","ไม่ต้องซ่อม"))</f>
        <v>ไม่ต้องซ่อม</v>
      </c>
      <c r="BN153"/>
      <c r="BO153"/>
      <c r="BP153"/>
      <c r="BQ153"/>
    </row>
    <row r="154" spans="1:69" ht="19.5" x14ac:dyDescent="0.4">
      <c r="A154" s="21">
        <v>153</v>
      </c>
      <c r="B154" s="4">
        <v>5</v>
      </c>
      <c r="C154" s="4">
        <v>15</v>
      </c>
      <c r="D154" s="4" t="s">
        <v>32799</v>
      </c>
      <c r="E154" s="4" t="s">
        <v>32346</v>
      </c>
      <c r="F154" s="4" t="s">
        <v>32800</v>
      </c>
      <c r="G154" s="4" t="s">
        <v>32801</v>
      </c>
      <c r="H154" s="4" t="s">
        <v>3009</v>
      </c>
      <c r="I154" s="24">
        <f>ROUND(COUNTIF(Table1[[#This Row],[กิจกรรม 1.1]:[ท้ายบท 1]],"&lt;&gt;ยังไม่ส่ง")*2+IF(Table1[[#This Row],[Quiz 1]]&lt;&gt;"ยังไม่ส่ง",Table1[[#This Row],[Quiz 1]]*2/10,0),0)</f>
        <v>4</v>
      </c>
      <c r="J154" s="24">
        <f>ROUND(COUNTIF(Table1[[#This Row],[แบบฝึก 2.1]:[ท้ายบท 2]],"&lt;&gt;ยังไม่ส่ง")*8/3+IF(Table1[[#This Row],[Quiz 2]]&lt;&gt;"ยังไม่ส่ง",Table1[[#This Row],[Quiz 2]]*2/10,0),0)</f>
        <v>0</v>
      </c>
      <c r="K154" s="24">
        <f>ROUND(COUNTIF(Table1[[#This Row],[แบบฝึก 3.1]:[ท้ายบท 3]],"&lt;&gt;ยังไม่ส่ง")*3/2+IF(Table1[[#This Row],[Quiz 3]]&lt;&gt;"ยังไม่ส่ง",Table1[[#This Row],[Quiz 3]]*2/10,0),0)</f>
        <v>3</v>
      </c>
      <c r="L154" s="12">
        <f>Table1[[#This Row],[บท 1 '[10']]]+Table1[[#This Row],[บท 2 '[10']]]+Table1[[#This Row],[บท 3 '[5']]]</f>
        <v>7</v>
      </c>
      <c r="M154" s="12">
        <f>IF(Table1[[#This Row],[ซ่อมแล้วกลางภาค]]="ซ่อมแล้ว",10,Table1[[#This Row],[MID '[20']2]])</f>
        <v>11</v>
      </c>
      <c r="N154" s="12">
        <f>ROUND(COUNTIF(Table1[[#This Row],[แบบฝึก 4.1]:[ท้ายบท 4]],"&lt;&gt;ยังไม่ส่ง")*8/2+IF(Table1[[#This Row],[Quiz 4]]&lt;&gt;"ยังไม่ส่ง",Table1[[#This Row],[Quiz 4]]*2/10,0),0)</f>
        <v>6</v>
      </c>
      <c r="O154" s="12"/>
      <c r="P154" s="13">
        <f>ROUND(COUNTIF(Table1[[#This Row],[แบบฝึก 5.1]:[ท้ายบท 5]],"&lt;&gt;ยังไม่ส่ง")*8/3+IF(Table1[[#This Row],[Quiz 5]]&lt;&gt;"ยังไม่ส่ง",Table1[[#This Row],[Quiz 5]]*2/10,0),0)</f>
        <v>9</v>
      </c>
      <c r="Q154" s="12">
        <f>Table1[[#This Row],[บท 4 '[10']]]+Table1[[#This Row],[นำเสนอ '[5']]]+Table1[[#This Row],[บท 5 '[10']]]</f>
        <v>15</v>
      </c>
      <c r="R154" s="12">
        <f>Table1[[#This Row],[ก่อนกลางภาค '[25']]]+Table1[[#This Row],[กลางภาค '[20']]]+Table1[[#This Row],[หลังกลางภาค '[25']]]</f>
        <v>33</v>
      </c>
      <c r="S154" s="12"/>
      <c r="T154" s="12">
        <f>Table1[[#This Row],[ปลายภาค '[30']]]+Table1[[#This Row],[ก่อนปลายภาค '[70']]]</f>
        <v>33</v>
      </c>
      <c r="U154" s="11">
        <f t="shared" si="2"/>
        <v>0</v>
      </c>
      <c r="V154" s="5" t="str">
        <f>IF(_xlfn.XLOOKUP(Table1[[#This Row],[email]],กิจกรรม_11[Email],กิจกรรม_11[Completion time],0)&lt;&gt;0,"ส่งแล้ว","ยังไม่ส่ง")</f>
        <v>ส่งแล้ว</v>
      </c>
      <c r="W154" s="5" t="str">
        <f>IF(_xlfn.XLOOKUP(Table1[[#This Row],[email]],แบบฝึก_11[Email],แบบฝึก_11[Completion time],0)&lt;&gt;0,"ส่งแล้ว","ยังไม่ส่ง")</f>
        <v>ส่งแล้ว</v>
      </c>
      <c r="X154" s="5" t="str">
        <f>IF(_xlfn.XLOOKUP(Table1[[#This Row],[email]],แบบฝึก_12[Email],แบบฝึก_12[Completion time],0)&lt;&gt;0,"ส่งแล้ว","ยังไม่ส่ง")</f>
        <v>ยังไม่ส่ง</v>
      </c>
      <c r="Y154" s="5" t="str">
        <f>_xlfn.XLOOKUP(Table1[[#This Row],[email]],ท้ายบท_1[Email],ท้ายบท_1[Total points],"ยังไม่ส่ง")</f>
        <v>ยังไม่ส่ง</v>
      </c>
      <c r="Z154" s="4" t="str">
        <f>_xlfn.XLOOKUP(Table1[[#This Row],[email]],Quiz_1[Email],Quiz_1[Total points],"ยังไม่ส่ง")</f>
        <v>ยังไม่ส่ง</v>
      </c>
      <c r="AA154" s="5" t="str">
        <f>IF(_xlfn.XLOOKUP(Table1[[#This Row],[email]],แบบฝึก_21[Email],แบบฝึก_21[Completion time],0)&lt;&gt;0,"ส่งแล้ว","ยังไม่ส่ง")</f>
        <v>ยังไม่ส่ง</v>
      </c>
      <c r="AB154" s="5" t="str">
        <f>IF(_xlfn.XLOOKUP(Table1[[#This Row],[email]],แบบฝึก_22[Email],แบบฝึก_22[Completion time],0)&lt;&gt;0,"ส่งแล้ว","ยังไม่ส่ง")</f>
        <v>ยังไม่ส่ง</v>
      </c>
      <c r="AC154" s="5" t="str">
        <f>_xlfn.XLOOKUP(Table1[[#This Row],[email]],ท้ายบท_2[Email],ท้ายบท_2[Total points],"ยังไม่ส่ง")</f>
        <v>ยังไม่ส่ง</v>
      </c>
      <c r="AD154" s="5" t="str">
        <f>_xlfn.XLOOKUP(Table1[[#This Row],[email]],Quiz_2[Email],Quiz_2[Total points],"ยังไม่ส่ง")</f>
        <v>ยังไม่ส่ง</v>
      </c>
      <c r="AE154" s="5" t="str">
        <f>IF(_xlfn.XLOOKUP(Table1[[#This Row],[email]],แบบฝึก_31[Email],แบบฝึก_31[Completion time],0)&lt;&gt;0,"ส่งแล้ว","ยังไม่ส่ง")</f>
        <v>ส่งแล้ว</v>
      </c>
      <c r="AF154" s="5">
        <f>_xlfn.XLOOKUP(Table1[[#This Row],[email]],ท้ายบท_3[Email],ท้ายบท_3[Total points],"ยังไม่ส่ง")</f>
        <v>7</v>
      </c>
      <c r="AG154" s="5" t="str">
        <f>_xlfn.XLOOKUP(Table1[[#This Row],[email]],Quiz_3[Email],Quiz_3[Total points],"ยังไม่ส่ง")</f>
        <v>ยังไม่ส่ง</v>
      </c>
      <c r="AH154" s="12">
        <v>14</v>
      </c>
      <c r="AI154" s="14">
        <v>8</v>
      </c>
      <c r="AJ154" s="12">
        <f>ROUND((Table1[[#This Row],[mid '[20']]]+Table1[[#This Row],[mid '[10']]])/2,0)</f>
        <v>11</v>
      </c>
      <c r="AK154" s="5" t="str">
        <f>IF(_xlfn.XLOOKUP(Table1[[#This Row],[email]],แบบฝึก_41[Email],แบบฝึก_41[Completion time],0)&lt;&gt;0,"ส่งแล้ว","ยังไม่ส่ง")</f>
        <v>ส่งแล้ว</v>
      </c>
      <c r="AL154" s="5" t="str">
        <f>IF(_xlfn.XLOOKUP(Table1[[#This Row],[email]],ท้ายบท_4[Email],ท้ายบท_4[Total points],"ยังไม่ส่ง")&lt;&gt;0,"ส่งแล้ว","ยังไม่ส่ง")</f>
        <v>ยังไม่ส่ง</v>
      </c>
      <c r="AM154" s="5">
        <f>_xlfn.XLOOKUP(Table1[[#This Row],[email]],Quiz_4[Email],Quiz_4[Total points],"ยังไม่ส่ง")</f>
        <v>8</v>
      </c>
      <c r="AN154" s="5" t="str">
        <f>IF(_xlfn.XLOOKUP(Table1[[#This Row],[email]],แบบฝึก_51[Email],แบบฝึก_51[Completion time],0)&lt;&gt;0,"ส่งแล้ว","ยังไม่ส่ง")</f>
        <v>ส่งแล้ว</v>
      </c>
      <c r="AO154" s="5" t="str">
        <f>IF(_xlfn.XLOOKUP(Table1[[#This Row],[email]],แบบฝึก_52[Email],แบบฝึก_52[Completion time],0)&lt;&gt;0,"ส่งแล้ว","ยังไม่ส่ง")</f>
        <v>ส่งแล้ว</v>
      </c>
      <c r="AP154" s="5">
        <f>_xlfn.XLOOKUP(Table1[[#This Row],[email]],ท้ายบท_5[Email],ท้ายบท_5[Total points],"ยังไม่ส่ง")</f>
        <v>15</v>
      </c>
      <c r="AQ154" s="5">
        <f>_xlfn.XLOOKUP(Table1[[#This Row],[email]],Quiz_5[Email],Quiz_5[Total points],"ยังไม่ส่ง")</f>
        <v>6</v>
      </c>
      <c r="AR154" s="37"/>
      <c r="AS154" s="4" t="str">
        <f>IF(M154&lt;10,"ยังไม่ซ่อม",IF(Table1[[#This Row],[ซ่อมแล้วกลางภาค]]="ซ่อมแล้ว","ซ่อมแล้ว","ไม่ต้องซ่อม"))</f>
        <v>ไม่ต้องซ่อม</v>
      </c>
      <c r="BN154"/>
      <c r="BO154"/>
      <c r="BP154"/>
      <c r="BQ154"/>
    </row>
    <row r="155" spans="1:69" ht="19.5" x14ac:dyDescent="0.4">
      <c r="A155" s="21">
        <v>154</v>
      </c>
      <c r="B155" s="4">
        <v>5</v>
      </c>
      <c r="C155" s="4">
        <v>16</v>
      </c>
      <c r="D155" s="4" t="s">
        <v>32802</v>
      </c>
      <c r="E155" s="4" t="s">
        <v>32346</v>
      </c>
      <c r="F155" s="4" t="s">
        <v>32803</v>
      </c>
      <c r="G155" s="4" t="s">
        <v>32804</v>
      </c>
      <c r="H155" s="4" t="s">
        <v>2937</v>
      </c>
      <c r="I155" s="24">
        <f>ROUND(COUNTIF(Table1[[#This Row],[กิจกรรม 1.1]:[ท้ายบท 1]],"&lt;&gt;ยังไม่ส่ง")*2+IF(Table1[[#This Row],[Quiz 1]]&lt;&gt;"ยังไม่ส่ง",Table1[[#This Row],[Quiz 1]]*2/10,0),0)</f>
        <v>8</v>
      </c>
      <c r="J155" s="24">
        <f>ROUND(COUNTIF(Table1[[#This Row],[แบบฝึก 2.1]:[ท้ายบท 2]],"&lt;&gt;ยังไม่ส่ง")*8/3+IF(Table1[[#This Row],[Quiz 2]]&lt;&gt;"ยังไม่ส่ง",Table1[[#This Row],[Quiz 2]]*2/10,0),0)</f>
        <v>4</v>
      </c>
      <c r="K155" s="24">
        <f>ROUND(COUNTIF(Table1[[#This Row],[แบบฝึก 3.1]:[ท้ายบท 3]],"&lt;&gt;ยังไม่ส่ง")*3/2+IF(Table1[[#This Row],[Quiz 3]]&lt;&gt;"ยังไม่ส่ง",Table1[[#This Row],[Quiz 3]]*2/10,0),0)</f>
        <v>4</v>
      </c>
      <c r="L155" s="12">
        <f>Table1[[#This Row],[บท 1 '[10']]]+Table1[[#This Row],[บท 2 '[10']]]+Table1[[#This Row],[บท 3 '[5']]]</f>
        <v>16</v>
      </c>
      <c r="M155" s="12">
        <f>IF(Table1[[#This Row],[ซ่อมแล้วกลางภาค]]="ซ่อมแล้ว",10,Table1[[#This Row],[MID '[20']2]])</f>
        <v>12</v>
      </c>
      <c r="N155" s="12">
        <f>ROUND(COUNTIF(Table1[[#This Row],[แบบฝึก 4.1]:[ท้ายบท 4]],"&lt;&gt;ยังไม่ส่ง")*8/2+IF(Table1[[#This Row],[Quiz 4]]&lt;&gt;"ยังไม่ส่ง",Table1[[#This Row],[Quiz 4]]*2/10,0),0)</f>
        <v>6</v>
      </c>
      <c r="O155" s="12"/>
      <c r="P155" s="13">
        <f>ROUND(COUNTIF(Table1[[#This Row],[แบบฝึก 5.1]:[ท้ายบท 5]],"&lt;&gt;ยังไม่ส่ง")*8/3+IF(Table1[[#This Row],[Quiz 5]]&lt;&gt;"ยังไม่ส่ง",Table1[[#This Row],[Quiz 5]]*2/10,0),0)</f>
        <v>8</v>
      </c>
      <c r="Q155" s="12">
        <f>Table1[[#This Row],[บท 4 '[10']]]+Table1[[#This Row],[นำเสนอ '[5']]]+Table1[[#This Row],[บท 5 '[10']]]</f>
        <v>14</v>
      </c>
      <c r="R155" s="12">
        <f>Table1[[#This Row],[ก่อนกลางภาค '[25']]]+Table1[[#This Row],[กลางภาค '[20']]]+Table1[[#This Row],[หลังกลางภาค '[25']]]</f>
        <v>42</v>
      </c>
      <c r="S155" s="12"/>
      <c r="T155" s="12">
        <f>Table1[[#This Row],[ปลายภาค '[30']]]+Table1[[#This Row],[ก่อนปลายภาค '[70']]]</f>
        <v>42</v>
      </c>
      <c r="U155" s="11">
        <f t="shared" si="2"/>
        <v>0</v>
      </c>
      <c r="V155" s="5" t="str">
        <f>IF(_xlfn.XLOOKUP(Table1[[#This Row],[email]],กิจกรรม_11[Email],กิจกรรม_11[Completion time],0)&lt;&gt;0,"ส่งแล้ว","ยังไม่ส่ง")</f>
        <v>ส่งแล้ว</v>
      </c>
      <c r="W155" s="5" t="str">
        <f>IF(_xlfn.XLOOKUP(Table1[[#This Row],[email]],แบบฝึก_11[Email],แบบฝึก_11[Completion time],0)&lt;&gt;0,"ส่งแล้ว","ยังไม่ส่ง")</f>
        <v>ส่งแล้ว</v>
      </c>
      <c r="X155" s="5" t="str">
        <f>IF(_xlfn.XLOOKUP(Table1[[#This Row],[email]],แบบฝึก_12[Email],แบบฝึก_12[Completion time],0)&lt;&gt;0,"ส่งแล้ว","ยังไม่ส่ง")</f>
        <v>ส่งแล้ว</v>
      </c>
      <c r="Y155" s="5">
        <f>_xlfn.XLOOKUP(Table1[[#This Row],[email]],ท้ายบท_1[Email],ท้ายบท_1[Total points],"ยังไม่ส่ง")</f>
        <v>13</v>
      </c>
      <c r="Z155" s="4" t="str">
        <f>_xlfn.XLOOKUP(Table1[[#This Row],[email]],Quiz_1[Email],Quiz_1[Total points],"ยังไม่ส่ง")</f>
        <v>ยังไม่ส่ง</v>
      </c>
      <c r="AA155" s="5" t="str">
        <f>IF(_xlfn.XLOOKUP(Table1[[#This Row],[email]],แบบฝึก_21[Email],แบบฝึก_21[Completion time],0)&lt;&gt;0,"ส่งแล้ว","ยังไม่ส่ง")</f>
        <v>ยังไม่ส่ง</v>
      </c>
      <c r="AB155" s="5" t="str">
        <f>IF(_xlfn.XLOOKUP(Table1[[#This Row],[email]],แบบฝึก_22[Email],แบบฝึก_22[Completion time],0)&lt;&gt;0,"ส่งแล้ว","ยังไม่ส่ง")</f>
        <v>ยังไม่ส่ง</v>
      </c>
      <c r="AC155" s="5">
        <f>_xlfn.XLOOKUP(Table1[[#This Row],[email]],ท้ายบท_2[Email],ท้ายบท_2[Total points],"ยังไม่ส่ง")</f>
        <v>13</v>
      </c>
      <c r="AD155" s="5">
        <f>_xlfn.XLOOKUP(Table1[[#This Row],[email]],Quiz_2[Email],Quiz_2[Total points],"ยังไม่ส่ง")</f>
        <v>6</v>
      </c>
      <c r="AE155" s="5" t="str">
        <f>IF(_xlfn.XLOOKUP(Table1[[#This Row],[email]],แบบฝึก_31[Email],แบบฝึก_31[Completion time],0)&lt;&gt;0,"ส่งแล้ว","ยังไม่ส่ง")</f>
        <v>ส่งแล้ว</v>
      </c>
      <c r="AF155" s="5">
        <f>_xlfn.XLOOKUP(Table1[[#This Row],[email]],ท้ายบท_3[Email],ท้ายบท_3[Total points],"ยังไม่ส่ง")</f>
        <v>9</v>
      </c>
      <c r="AG155" s="5">
        <f>_xlfn.XLOOKUP(Table1[[#This Row],[email]],Quiz_3[Email],Quiz_3[Total points],"ยังไม่ส่ง")</f>
        <v>5</v>
      </c>
      <c r="AH155" s="12">
        <v>20</v>
      </c>
      <c r="AI155" s="14">
        <v>3</v>
      </c>
      <c r="AJ155" s="12">
        <f>ROUND((Table1[[#This Row],[mid '[20']]]+Table1[[#This Row],[mid '[10']]])/2,0)</f>
        <v>12</v>
      </c>
      <c r="AK155" s="5" t="str">
        <f>IF(_xlfn.XLOOKUP(Table1[[#This Row],[email]],แบบฝึก_41[Email],แบบฝึก_41[Completion time],0)&lt;&gt;0,"ส่งแล้ว","ยังไม่ส่ง")</f>
        <v>ส่งแล้ว</v>
      </c>
      <c r="AL155" s="5" t="str">
        <f>IF(_xlfn.XLOOKUP(Table1[[#This Row],[email]],ท้ายบท_4[Email],ท้ายบท_4[Total points],"ยังไม่ส่ง")&lt;&gt;0,"ส่งแล้ว","ยังไม่ส่ง")</f>
        <v>ยังไม่ส่ง</v>
      </c>
      <c r="AM155" s="5">
        <f>_xlfn.XLOOKUP(Table1[[#This Row],[email]],Quiz_4[Email],Quiz_4[Total points],"ยังไม่ส่ง")</f>
        <v>8</v>
      </c>
      <c r="AN155" s="5" t="str">
        <f>IF(_xlfn.XLOOKUP(Table1[[#This Row],[email]],แบบฝึก_51[Email],แบบฝึก_51[Completion time],0)&lt;&gt;0,"ส่งแล้ว","ยังไม่ส่ง")</f>
        <v>ส่งแล้ว</v>
      </c>
      <c r="AO155" s="5" t="str">
        <f>IF(_xlfn.XLOOKUP(Table1[[#This Row],[email]],แบบฝึก_52[Email],แบบฝึก_52[Completion time],0)&lt;&gt;0,"ส่งแล้ว","ยังไม่ส่ง")</f>
        <v>ส่งแล้ว</v>
      </c>
      <c r="AP155" s="5">
        <f>_xlfn.XLOOKUP(Table1[[#This Row],[email]],ท้ายบท_5[Email],ท้ายบท_5[Total points],"ยังไม่ส่ง")</f>
        <v>11</v>
      </c>
      <c r="AQ155" s="5">
        <f>_xlfn.XLOOKUP(Table1[[#This Row],[email]],Quiz_5[Email],Quiz_5[Total points],"ยังไม่ส่ง")</f>
        <v>2</v>
      </c>
      <c r="AR155" s="37"/>
      <c r="AS155" s="4" t="str">
        <f>IF(M155&lt;10,"ยังไม่ซ่อม",IF(Table1[[#This Row],[ซ่อมแล้วกลางภาค]]="ซ่อมแล้ว","ซ่อมแล้ว","ไม่ต้องซ่อม"))</f>
        <v>ไม่ต้องซ่อม</v>
      </c>
      <c r="BN155"/>
      <c r="BO155"/>
      <c r="BP155"/>
      <c r="BQ155"/>
    </row>
    <row r="156" spans="1:69" ht="19.5" x14ac:dyDescent="0.4">
      <c r="A156" s="21">
        <v>155</v>
      </c>
      <c r="B156" s="4">
        <v>5</v>
      </c>
      <c r="C156" s="4">
        <v>17</v>
      </c>
      <c r="D156" s="4" t="s">
        <v>32805</v>
      </c>
      <c r="E156" s="4" t="s">
        <v>32346</v>
      </c>
      <c r="F156" s="4" t="s">
        <v>32806</v>
      </c>
      <c r="G156" s="4" t="s">
        <v>32807</v>
      </c>
      <c r="H156" s="4" t="s">
        <v>2991</v>
      </c>
      <c r="I156" s="24">
        <f>ROUND(COUNTIF(Table1[[#This Row],[กิจกรรม 1.1]:[ท้ายบท 1]],"&lt;&gt;ยังไม่ส่ง")*2+IF(Table1[[#This Row],[Quiz 1]]&lt;&gt;"ยังไม่ส่ง",Table1[[#This Row],[Quiz 1]]*2/10,0),0)</f>
        <v>10</v>
      </c>
      <c r="J156" s="24">
        <f>ROUND(COUNTIF(Table1[[#This Row],[แบบฝึก 2.1]:[ท้ายบท 2]],"&lt;&gt;ยังไม่ส่ง")*8/3+IF(Table1[[#This Row],[Quiz 2]]&lt;&gt;"ยังไม่ส่ง",Table1[[#This Row],[Quiz 2]]*2/10,0),0)</f>
        <v>9</v>
      </c>
      <c r="K156" s="24">
        <f>ROUND(COUNTIF(Table1[[#This Row],[แบบฝึก 3.1]:[ท้ายบท 3]],"&lt;&gt;ยังไม่ส่ง")*3/2+IF(Table1[[#This Row],[Quiz 3]]&lt;&gt;"ยังไม่ส่ง",Table1[[#This Row],[Quiz 3]]*2/10,0),0)</f>
        <v>4</v>
      </c>
      <c r="L156" s="12">
        <f>Table1[[#This Row],[บท 1 '[10']]]+Table1[[#This Row],[บท 2 '[10']]]+Table1[[#This Row],[บท 3 '[5']]]</f>
        <v>23</v>
      </c>
      <c r="M156" s="12">
        <f>IF(Table1[[#This Row],[ซ่อมแล้วกลางภาค]]="ซ่อมแล้ว",10,Table1[[#This Row],[MID '[20']2]])</f>
        <v>10</v>
      </c>
      <c r="N156" s="12">
        <f>ROUND(COUNTIF(Table1[[#This Row],[แบบฝึก 4.1]:[ท้ายบท 4]],"&lt;&gt;ยังไม่ส่ง")*8/2+IF(Table1[[#This Row],[Quiz 4]]&lt;&gt;"ยังไม่ส่ง",Table1[[#This Row],[Quiz 4]]*2/10,0),0)</f>
        <v>6</v>
      </c>
      <c r="O156" s="12"/>
      <c r="P156" s="13">
        <f>ROUND(COUNTIF(Table1[[#This Row],[แบบฝึก 5.1]:[ท้ายบท 5]],"&lt;&gt;ยังไม่ส่ง")*8/3+IF(Table1[[#This Row],[Quiz 5]]&lt;&gt;"ยังไม่ส่ง",Table1[[#This Row],[Quiz 5]]*2/10,0),0)</f>
        <v>9</v>
      </c>
      <c r="Q156" s="12">
        <f>Table1[[#This Row],[บท 4 '[10']]]+Table1[[#This Row],[นำเสนอ '[5']]]+Table1[[#This Row],[บท 5 '[10']]]</f>
        <v>15</v>
      </c>
      <c r="R156" s="12">
        <f>Table1[[#This Row],[ก่อนกลางภาค '[25']]]+Table1[[#This Row],[กลางภาค '[20']]]+Table1[[#This Row],[หลังกลางภาค '[25']]]</f>
        <v>48</v>
      </c>
      <c r="S156" s="12"/>
      <c r="T156" s="12">
        <f>Table1[[#This Row],[ปลายภาค '[30']]]+Table1[[#This Row],[ก่อนปลายภาค '[70']]]</f>
        <v>48</v>
      </c>
      <c r="U156" s="11">
        <f t="shared" si="2"/>
        <v>0</v>
      </c>
      <c r="V156" s="5" t="str">
        <f>IF(_xlfn.XLOOKUP(Table1[[#This Row],[email]],กิจกรรม_11[Email],กิจกรรม_11[Completion time],0)&lt;&gt;0,"ส่งแล้ว","ยังไม่ส่ง")</f>
        <v>ส่งแล้ว</v>
      </c>
      <c r="W156" s="5" t="str">
        <f>IF(_xlfn.XLOOKUP(Table1[[#This Row],[email]],แบบฝึก_11[Email],แบบฝึก_11[Completion time],0)&lt;&gt;0,"ส่งแล้ว","ยังไม่ส่ง")</f>
        <v>ส่งแล้ว</v>
      </c>
      <c r="X156" s="5" t="str">
        <f>IF(_xlfn.XLOOKUP(Table1[[#This Row],[email]],แบบฝึก_12[Email],แบบฝึก_12[Completion time],0)&lt;&gt;0,"ส่งแล้ว","ยังไม่ส่ง")</f>
        <v>ส่งแล้ว</v>
      </c>
      <c r="Y156" s="5">
        <f>_xlfn.XLOOKUP(Table1[[#This Row],[email]],ท้ายบท_1[Email],ท้ายบท_1[Total points],"ยังไม่ส่ง")</f>
        <v>16</v>
      </c>
      <c r="Z156" s="4">
        <f>_xlfn.XLOOKUP(Table1[[#This Row],[email]],Quiz_1[Email],Quiz_1[Total points],"ยังไม่ส่ง")</f>
        <v>8</v>
      </c>
      <c r="AA156" s="5" t="str">
        <f>IF(_xlfn.XLOOKUP(Table1[[#This Row],[email]],แบบฝึก_21[Email],แบบฝึก_21[Completion time],0)&lt;&gt;0,"ส่งแล้ว","ยังไม่ส่ง")</f>
        <v>ส่งแล้ว</v>
      </c>
      <c r="AB156" s="5" t="str">
        <f>IF(_xlfn.XLOOKUP(Table1[[#This Row],[email]],แบบฝึก_22[Email],แบบฝึก_22[Completion time],0)&lt;&gt;0,"ส่งแล้ว","ยังไม่ส่ง")</f>
        <v>ส่งแล้ว</v>
      </c>
      <c r="AC156" s="5">
        <f>_xlfn.XLOOKUP(Table1[[#This Row],[email]],ท้ายบท_2[Email],ท้ายบท_2[Total points],"ยังไม่ส่ง")</f>
        <v>7</v>
      </c>
      <c r="AD156" s="5">
        <f>_xlfn.XLOOKUP(Table1[[#This Row],[email]],Quiz_2[Email],Quiz_2[Total points],"ยังไม่ส่ง")</f>
        <v>7</v>
      </c>
      <c r="AE156" s="5" t="str">
        <f>IF(_xlfn.XLOOKUP(Table1[[#This Row],[email]],แบบฝึก_31[Email],แบบฝึก_31[Completion time],0)&lt;&gt;0,"ส่งแล้ว","ยังไม่ส่ง")</f>
        <v>ส่งแล้ว</v>
      </c>
      <c r="AF156" s="5">
        <f>_xlfn.XLOOKUP(Table1[[#This Row],[email]],ท้ายบท_3[Email],ท้ายบท_3[Total points],"ยังไม่ส่ง")</f>
        <v>6</v>
      </c>
      <c r="AG156" s="5">
        <f>_xlfn.XLOOKUP(Table1[[#This Row],[email]],Quiz_3[Email],Quiz_3[Total points],"ยังไม่ส่ง")</f>
        <v>3</v>
      </c>
      <c r="AH156" s="12">
        <v>15</v>
      </c>
      <c r="AI156" s="14">
        <v>4</v>
      </c>
      <c r="AJ156" s="12">
        <f>ROUND((Table1[[#This Row],[mid '[20']]]+Table1[[#This Row],[mid '[10']]])/2,0)</f>
        <v>10</v>
      </c>
      <c r="AK156" s="5" t="str">
        <f>IF(_xlfn.XLOOKUP(Table1[[#This Row],[email]],แบบฝึก_41[Email],แบบฝึก_41[Completion time],0)&lt;&gt;0,"ส่งแล้ว","ยังไม่ส่ง")</f>
        <v>ส่งแล้ว</v>
      </c>
      <c r="AL156" s="5" t="str">
        <f>IF(_xlfn.XLOOKUP(Table1[[#This Row],[email]],ท้ายบท_4[Email],ท้ายบท_4[Total points],"ยังไม่ส่ง")&lt;&gt;0,"ส่งแล้ว","ยังไม่ส่ง")</f>
        <v>ยังไม่ส่ง</v>
      </c>
      <c r="AM156" s="5">
        <f>_xlfn.XLOOKUP(Table1[[#This Row],[email]],Quiz_4[Email],Quiz_4[Total points],"ยังไม่ส่ง")</f>
        <v>8</v>
      </c>
      <c r="AN156" s="5" t="str">
        <f>IF(_xlfn.XLOOKUP(Table1[[#This Row],[email]],แบบฝึก_51[Email],แบบฝึก_51[Completion time],0)&lt;&gt;0,"ส่งแล้ว","ยังไม่ส่ง")</f>
        <v>ส่งแล้ว</v>
      </c>
      <c r="AO156" s="5" t="str">
        <f>IF(_xlfn.XLOOKUP(Table1[[#This Row],[email]],แบบฝึก_52[Email],แบบฝึก_52[Completion time],0)&lt;&gt;0,"ส่งแล้ว","ยังไม่ส่ง")</f>
        <v>ส่งแล้ว</v>
      </c>
      <c r="AP156" s="5">
        <f>_xlfn.XLOOKUP(Table1[[#This Row],[email]],ท้ายบท_5[Email],ท้ายบท_5[Total points],"ยังไม่ส่ง")</f>
        <v>15</v>
      </c>
      <c r="AQ156" s="5">
        <f>_xlfn.XLOOKUP(Table1[[#This Row],[email]],Quiz_5[Email],Quiz_5[Total points],"ยังไม่ส่ง")</f>
        <v>5</v>
      </c>
      <c r="AR156" s="37"/>
      <c r="AS156" s="4" t="str">
        <f>IF(M156&lt;10,"ยังไม่ซ่อม",IF(Table1[[#This Row],[ซ่อมแล้วกลางภาค]]="ซ่อมแล้ว","ซ่อมแล้ว","ไม่ต้องซ่อม"))</f>
        <v>ไม่ต้องซ่อม</v>
      </c>
      <c r="BN156"/>
      <c r="BO156"/>
      <c r="BP156"/>
      <c r="BQ156"/>
    </row>
    <row r="157" spans="1:69" ht="19.5" x14ac:dyDescent="0.4">
      <c r="A157" s="21">
        <v>156</v>
      </c>
      <c r="B157" s="4">
        <v>5</v>
      </c>
      <c r="C157" s="4">
        <v>18</v>
      </c>
      <c r="D157" s="4" t="s">
        <v>32808</v>
      </c>
      <c r="E157" s="4" t="s">
        <v>32346</v>
      </c>
      <c r="F157" s="4" t="s">
        <v>32809</v>
      </c>
      <c r="G157" s="4" t="s">
        <v>32810</v>
      </c>
      <c r="H157" s="4" t="s">
        <v>2975</v>
      </c>
      <c r="I157" s="24">
        <f>ROUND(COUNTIF(Table1[[#This Row],[กิจกรรม 1.1]:[ท้ายบท 1]],"&lt;&gt;ยังไม่ส่ง")*2+IF(Table1[[#This Row],[Quiz 1]]&lt;&gt;"ยังไม่ส่ง",Table1[[#This Row],[Quiz 1]]*2/10,0),0)</f>
        <v>9</v>
      </c>
      <c r="J157" s="24">
        <f>ROUND(COUNTIF(Table1[[#This Row],[แบบฝึก 2.1]:[ท้ายบท 2]],"&lt;&gt;ยังไม่ส่ง")*8/3+IF(Table1[[#This Row],[Quiz 2]]&lt;&gt;"ยังไม่ส่ง",Table1[[#This Row],[Quiz 2]]*2/10,0),0)</f>
        <v>10</v>
      </c>
      <c r="K157" s="24">
        <f>ROUND(COUNTIF(Table1[[#This Row],[แบบฝึก 3.1]:[ท้ายบท 3]],"&lt;&gt;ยังไม่ส่ง")*3/2+IF(Table1[[#This Row],[Quiz 3]]&lt;&gt;"ยังไม่ส่ง",Table1[[#This Row],[Quiz 3]]*2/10,0),0)</f>
        <v>4</v>
      </c>
      <c r="L157" s="12">
        <f>Table1[[#This Row],[บท 1 '[10']]]+Table1[[#This Row],[บท 2 '[10']]]+Table1[[#This Row],[บท 3 '[5']]]</f>
        <v>23</v>
      </c>
      <c r="M157" s="12">
        <f>IF(Table1[[#This Row],[ซ่อมแล้วกลางภาค]]="ซ่อมแล้ว",10,Table1[[#This Row],[MID '[20']2]])</f>
        <v>7</v>
      </c>
      <c r="N157" s="12">
        <f>ROUND(COUNTIF(Table1[[#This Row],[แบบฝึก 4.1]:[ท้ายบท 4]],"&lt;&gt;ยังไม่ส่ง")*8/2+IF(Table1[[#This Row],[Quiz 4]]&lt;&gt;"ยังไม่ส่ง",Table1[[#This Row],[Quiz 4]]*2/10,0),0)</f>
        <v>6</v>
      </c>
      <c r="O157" s="12"/>
      <c r="P157" s="13">
        <f>ROUND(COUNTIF(Table1[[#This Row],[แบบฝึก 5.1]:[ท้ายบท 5]],"&lt;&gt;ยังไม่ส่ง")*8/3+IF(Table1[[#This Row],[Quiz 5]]&lt;&gt;"ยังไม่ส่ง",Table1[[#This Row],[Quiz 5]]*2/10,0),0)</f>
        <v>9</v>
      </c>
      <c r="Q157" s="12">
        <f>Table1[[#This Row],[บท 4 '[10']]]+Table1[[#This Row],[นำเสนอ '[5']]]+Table1[[#This Row],[บท 5 '[10']]]</f>
        <v>15</v>
      </c>
      <c r="R157" s="12">
        <f>Table1[[#This Row],[ก่อนกลางภาค '[25']]]+Table1[[#This Row],[กลางภาค '[20']]]+Table1[[#This Row],[หลังกลางภาค '[25']]]</f>
        <v>45</v>
      </c>
      <c r="S157" s="12"/>
      <c r="T157" s="12">
        <f>Table1[[#This Row],[ปลายภาค '[30']]]+Table1[[#This Row],[ก่อนปลายภาค '[70']]]</f>
        <v>45</v>
      </c>
      <c r="U157" s="11">
        <f t="shared" si="2"/>
        <v>0</v>
      </c>
      <c r="V157" s="5" t="str">
        <f>IF(_xlfn.XLOOKUP(Table1[[#This Row],[email]],กิจกรรม_11[Email],กิจกรรม_11[Completion time],0)&lt;&gt;0,"ส่งแล้ว","ยังไม่ส่ง")</f>
        <v>ส่งแล้ว</v>
      </c>
      <c r="W157" s="5" t="str">
        <f>IF(_xlfn.XLOOKUP(Table1[[#This Row],[email]],แบบฝึก_11[Email],แบบฝึก_11[Completion time],0)&lt;&gt;0,"ส่งแล้ว","ยังไม่ส่ง")</f>
        <v>ส่งแล้ว</v>
      </c>
      <c r="X157" s="5" t="str">
        <f>IF(_xlfn.XLOOKUP(Table1[[#This Row],[email]],แบบฝึก_12[Email],แบบฝึก_12[Completion time],0)&lt;&gt;0,"ส่งแล้ว","ยังไม่ส่ง")</f>
        <v>ส่งแล้ว</v>
      </c>
      <c r="Y157" s="5">
        <f>_xlfn.XLOOKUP(Table1[[#This Row],[email]],ท้ายบท_1[Email],ท้ายบท_1[Total points],"ยังไม่ส่ง")</f>
        <v>18</v>
      </c>
      <c r="Z157" s="4">
        <f>_xlfn.XLOOKUP(Table1[[#This Row],[email]],Quiz_1[Email],Quiz_1[Total points],"ยังไม่ส่ง")</f>
        <v>7</v>
      </c>
      <c r="AA157" s="5" t="str">
        <f>IF(_xlfn.XLOOKUP(Table1[[#This Row],[email]],แบบฝึก_21[Email],แบบฝึก_21[Completion time],0)&lt;&gt;0,"ส่งแล้ว","ยังไม่ส่ง")</f>
        <v>ส่งแล้ว</v>
      </c>
      <c r="AB157" s="5" t="str">
        <f>IF(_xlfn.XLOOKUP(Table1[[#This Row],[email]],แบบฝึก_22[Email],แบบฝึก_22[Completion time],0)&lt;&gt;0,"ส่งแล้ว","ยังไม่ส่ง")</f>
        <v>ส่งแล้ว</v>
      </c>
      <c r="AC157" s="5">
        <f>_xlfn.XLOOKUP(Table1[[#This Row],[email]],ท้ายบท_2[Email],ท้ายบท_2[Total points],"ยังไม่ส่ง")</f>
        <v>10</v>
      </c>
      <c r="AD157" s="5">
        <f>_xlfn.XLOOKUP(Table1[[#This Row],[email]],Quiz_2[Email],Quiz_2[Total points],"ยังไม่ส่ง")</f>
        <v>9</v>
      </c>
      <c r="AE157" s="5" t="str">
        <f>IF(_xlfn.XLOOKUP(Table1[[#This Row],[email]],แบบฝึก_31[Email],แบบฝึก_31[Completion time],0)&lt;&gt;0,"ส่งแล้ว","ยังไม่ส่ง")</f>
        <v>ส่งแล้ว</v>
      </c>
      <c r="AF157" s="5">
        <f>_xlfn.XLOOKUP(Table1[[#This Row],[email]],ท้ายบท_3[Email],ท้ายบท_3[Total points],"ยังไม่ส่ง")</f>
        <v>10</v>
      </c>
      <c r="AG157" s="5">
        <f>_xlfn.XLOOKUP(Table1[[#This Row],[email]],Quiz_3[Email],Quiz_3[Total points],"ยังไม่ส่ง")</f>
        <v>6</v>
      </c>
      <c r="AH157" s="12">
        <v>9</v>
      </c>
      <c r="AI157" s="14">
        <v>4</v>
      </c>
      <c r="AJ157" s="12">
        <f>ROUND((Table1[[#This Row],[mid '[20']]]+Table1[[#This Row],[mid '[10']]])/2,0)</f>
        <v>7</v>
      </c>
      <c r="AK157" s="5" t="str">
        <f>IF(_xlfn.XLOOKUP(Table1[[#This Row],[email]],แบบฝึก_41[Email],แบบฝึก_41[Completion time],0)&lt;&gt;0,"ส่งแล้ว","ยังไม่ส่ง")</f>
        <v>ส่งแล้ว</v>
      </c>
      <c r="AL157" s="5" t="str">
        <f>IF(_xlfn.XLOOKUP(Table1[[#This Row],[email]],ท้ายบท_4[Email],ท้ายบท_4[Total points],"ยังไม่ส่ง")&lt;&gt;0,"ส่งแล้ว","ยังไม่ส่ง")</f>
        <v>ยังไม่ส่ง</v>
      </c>
      <c r="AM157" s="5">
        <f>_xlfn.XLOOKUP(Table1[[#This Row],[email]],Quiz_4[Email],Quiz_4[Total points],"ยังไม่ส่ง")</f>
        <v>9</v>
      </c>
      <c r="AN157" s="5" t="str">
        <f>IF(_xlfn.XLOOKUP(Table1[[#This Row],[email]],แบบฝึก_51[Email],แบบฝึก_51[Completion time],0)&lt;&gt;0,"ส่งแล้ว","ยังไม่ส่ง")</f>
        <v>ส่งแล้ว</v>
      </c>
      <c r="AO157" s="5" t="str">
        <f>IF(_xlfn.XLOOKUP(Table1[[#This Row],[email]],แบบฝึก_52[Email],แบบฝึก_52[Completion time],0)&lt;&gt;0,"ส่งแล้ว","ยังไม่ส่ง")</f>
        <v>ส่งแล้ว</v>
      </c>
      <c r="AP157" s="5">
        <f>_xlfn.XLOOKUP(Table1[[#This Row],[email]],ท้ายบท_5[Email],ท้ายบท_5[Total points],"ยังไม่ส่ง")</f>
        <v>14</v>
      </c>
      <c r="AQ157" s="5">
        <f>_xlfn.XLOOKUP(Table1[[#This Row],[email]],Quiz_5[Email],Quiz_5[Total points],"ยังไม่ส่ง")</f>
        <v>4</v>
      </c>
      <c r="AR157" s="37"/>
      <c r="AS157" s="4" t="str">
        <f>IF(M157&lt;10,"ยังไม่ซ่อม",IF(Table1[[#This Row],[ซ่อมแล้วกลางภาค]]="ซ่อมแล้ว","ซ่อมแล้ว","ไม่ต้องซ่อม"))</f>
        <v>ยังไม่ซ่อม</v>
      </c>
      <c r="BN157"/>
      <c r="BO157"/>
      <c r="BP157"/>
      <c r="BQ157"/>
    </row>
    <row r="158" spans="1:69" ht="19.5" x14ac:dyDescent="0.4">
      <c r="A158" s="21">
        <v>157</v>
      </c>
      <c r="B158" s="4">
        <v>5</v>
      </c>
      <c r="C158" s="4">
        <v>19</v>
      </c>
      <c r="D158" s="4" t="s">
        <v>32811</v>
      </c>
      <c r="E158" s="4" t="s">
        <v>32346</v>
      </c>
      <c r="F158" s="4" t="s">
        <v>32812</v>
      </c>
      <c r="G158" s="4" t="s">
        <v>32813</v>
      </c>
      <c r="H158" s="4" t="s">
        <v>2637</v>
      </c>
      <c r="I158" s="24">
        <f>ROUND(COUNTIF(Table1[[#This Row],[กิจกรรม 1.1]:[ท้ายบท 1]],"&lt;&gt;ยังไม่ส่ง")*2+IF(Table1[[#This Row],[Quiz 1]]&lt;&gt;"ยังไม่ส่ง",Table1[[#This Row],[Quiz 1]]*2/10,0),0)</f>
        <v>6</v>
      </c>
      <c r="J158" s="24">
        <f>ROUND(COUNTIF(Table1[[#This Row],[แบบฝึก 2.1]:[ท้ายบท 2]],"&lt;&gt;ยังไม่ส่ง")*8/3+IF(Table1[[#This Row],[Quiz 2]]&lt;&gt;"ยังไม่ส่ง",Table1[[#This Row],[Quiz 2]]*2/10,0),0)</f>
        <v>0</v>
      </c>
      <c r="K158" s="24">
        <f>ROUND(COUNTIF(Table1[[#This Row],[แบบฝึก 3.1]:[ท้ายบท 3]],"&lt;&gt;ยังไม่ส่ง")*3/2+IF(Table1[[#This Row],[Quiz 3]]&lt;&gt;"ยังไม่ส่ง",Table1[[#This Row],[Quiz 3]]*2/10,0),0)</f>
        <v>2</v>
      </c>
      <c r="L158" s="12">
        <f>Table1[[#This Row],[บท 1 '[10']]]+Table1[[#This Row],[บท 2 '[10']]]+Table1[[#This Row],[บท 3 '[5']]]</f>
        <v>8</v>
      </c>
      <c r="M158" s="12">
        <f>IF(Table1[[#This Row],[ซ่อมแล้วกลางภาค]]="ซ่อมแล้ว",10,Table1[[#This Row],[MID '[20']2]])</f>
        <v>10</v>
      </c>
      <c r="N158" s="12">
        <f>ROUND(COUNTIF(Table1[[#This Row],[แบบฝึก 4.1]:[ท้ายบท 4]],"&lt;&gt;ยังไม่ส่ง")*8/2+IF(Table1[[#This Row],[Quiz 4]]&lt;&gt;"ยังไม่ส่ง",Table1[[#This Row],[Quiz 4]]*2/10,0),0)</f>
        <v>4</v>
      </c>
      <c r="O158" s="12"/>
      <c r="P158" s="13">
        <f>ROUND(COUNTIF(Table1[[#This Row],[แบบฝึก 5.1]:[ท้ายบท 5]],"&lt;&gt;ยังไม่ส่ง")*8/3+IF(Table1[[#This Row],[Quiz 5]]&lt;&gt;"ยังไม่ส่ง",Table1[[#This Row],[Quiz 5]]*2/10,0),0)</f>
        <v>7</v>
      </c>
      <c r="Q158" s="12">
        <f>Table1[[#This Row],[บท 4 '[10']]]+Table1[[#This Row],[นำเสนอ '[5']]]+Table1[[#This Row],[บท 5 '[10']]]</f>
        <v>11</v>
      </c>
      <c r="R158" s="12">
        <f>Table1[[#This Row],[ก่อนกลางภาค '[25']]]+Table1[[#This Row],[กลางภาค '[20']]]+Table1[[#This Row],[หลังกลางภาค '[25']]]</f>
        <v>29</v>
      </c>
      <c r="S158" s="12"/>
      <c r="T158" s="12">
        <f>Table1[[#This Row],[ปลายภาค '[30']]]+Table1[[#This Row],[ก่อนปลายภาค '[70']]]</f>
        <v>29</v>
      </c>
      <c r="U158" s="11">
        <f t="shared" si="2"/>
        <v>0</v>
      </c>
      <c r="V158" s="5" t="str">
        <f>IF(_xlfn.XLOOKUP(Table1[[#This Row],[email]],กิจกรรม_11[Email],กิจกรรม_11[Completion time],0)&lt;&gt;0,"ส่งแล้ว","ยังไม่ส่ง")</f>
        <v>ส่งแล้ว</v>
      </c>
      <c r="W158" s="5" t="str">
        <f>IF(_xlfn.XLOOKUP(Table1[[#This Row],[email]],แบบฝึก_11[Email],แบบฝึก_11[Completion time],0)&lt;&gt;0,"ส่งแล้ว","ยังไม่ส่ง")</f>
        <v>ส่งแล้ว</v>
      </c>
      <c r="X158" s="5" t="str">
        <f>IF(_xlfn.XLOOKUP(Table1[[#This Row],[email]],แบบฝึก_12[Email],แบบฝึก_12[Completion time],0)&lt;&gt;0,"ส่งแล้ว","ยังไม่ส่ง")</f>
        <v>ส่งแล้ว</v>
      </c>
      <c r="Y158" s="5" t="str">
        <f>_xlfn.XLOOKUP(Table1[[#This Row],[email]],ท้ายบท_1[Email],ท้ายบท_1[Total points],"ยังไม่ส่ง")</f>
        <v>ยังไม่ส่ง</v>
      </c>
      <c r="Z158" s="4" t="str">
        <f>_xlfn.XLOOKUP(Table1[[#This Row],[email]],Quiz_1[Email],Quiz_1[Total points],"ยังไม่ส่ง")</f>
        <v>ยังไม่ส่ง</v>
      </c>
      <c r="AA158" s="5" t="str">
        <f>IF(_xlfn.XLOOKUP(Table1[[#This Row],[email]],แบบฝึก_21[Email],แบบฝึก_21[Completion time],0)&lt;&gt;0,"ส่งแล้ว","ยังไม่ส่ง")</f>
        <v>ยังไม่ส่ง</v>
      </c>
      <c r="AB158" s="5" t="str">
        <f>IF(_xlfn.XLOOKUP(Table1[[#This Row],[email]],แบบฝึก_22[Email],แบบฝึก_22[Completion time],0)&lt;&gt;0,"ส่งแล้ว","ยังไม่ส่ง")</f>
        <v>ยังไม่ส่ง</v>
      </c>
      <c r="AC158" s="5" t="str">
        <f>_xlfn.XLOOKUP(Table1[[#This Row],[email]],ท้ายบท_2[Email],ท้ายบท_2[Total points],"ยังไม่ส่ง")</f>
        <v>ยังไม่ส่ง</v>
      </c>
      <c r="AD158" s="5" t="str">
        <f>_xlfn.XLOOKUP(Table1[[#This Row],[email]],Quiz_2[Email],Quiz_2[Total points],"ยังไม่ส่ง")</f>
        <v>ยังไม่ส่ง</v>
      </c>
      <c r="AE158" s="5" t="str">
        <f>IF(_xlfn.XLOOKUP(Table1[[#This Row],[email]],แบบฝึก_31[Email],แบบฝึก_31[Completion time],0)&lt;&gt;0,"ส่งแล้ว","ยังไม่ส่ง")</f>
        <v>ส่งแล้ว</v>
      </c>
      <c r="AF158" s="5" t="str">
        <f>_xlfn.XLOOKUP(Table1[[#This Row],[email]],ท้ายบท_3[Email],ท้ายบท_3[Total points],"ยังไม่ส่ง")</f>
        <v>ยังไม่ส่ง</v>
      </c>
      <c r="AG158" s="5" t="str">
        <f>_xlfn.XLOOKUP(Table1[[#This Row],[email]],Quiz_3[Email],Quiz_3[Total points],"ยังไม่ส่ง")</f>
        <v>ยังไม่ส่ง</v>
      </c>
      <c r="AH158" s="12">
        <v>16</v>
      </c>
      <c r="AI158" s="14">
        <v>3</v>
      </c>
      <c r="AJ158" s="12">
        <f>ROUND((Table1[[#This Row],[mid '[20']]]+Table1[[#This Row],[mid '[10']]])/2,0)</f>
        <v>10</v>
      </c>
      <c r="AK158" s="5" t="str">
        <f>IF(_xlfn.XLOOKUP(Table1[[#This Row],[email]],แบบฝึก_41[Email],แบบฝึก_41[Completion time],0)&lt;&gt;0,"ส่งแล้ว","ยังไม่ส่ง")</f>
        <v>ยังไม่ส่ง</v>
      </c>
      <c r="AL158" s="5" t="str">
        <f>IF(_xlfn.XLOOKUP(Table1[[#This Row],[email]],ท้ายบท_4[Email],ท้ายบท_4[Total points],"ยังไม่ส่ง")&lt;&gt;0,"ส่งแล้ว","ยังไม่ส่ง")</f>
        <v>ส่งแล้ว</v>
      </c>
      <c r="AM158" s="5" t="str">
        <f>_xlfn.XLOOKUP(Table1[[#This Row],[email]],Quiz_4[Email],Quiz_4[Total points],"ยังไม่ส่ง")</f>
        <v>ยังไม่ส่ง</v>
      </c>
      <c r="AN158" s="5" t="str">
        <f>IF(_xlfn.XLOOKUP(Table1[[#This Row],[email]],แบบฝึก_51[Email],แบบฝึก_51[Completion time],0)&lt;&gt;0,"ส่งแล้ว","ยังไม่ส่ง")</f>
        <v>ยังไม่ส่ง</v>
      </c>
      <c r="AO158" s="5" t="str">
        <f>IF(_xlfn.XLOOKUP(Table1[[#This Row],[email]],แบบฝึก_52[Email],แบบฝึก_52[Completion time],0)&lt;&gt;0,"ส่งแล้ว","ยังไม่ส่ง")</f>
        <v>ส่งแล้ว</v>
      </c>
      <c r="AP158" s="5">
        <f>_xlfn.XLOOKUP(Table1[[#This Row],[email]],ท้ายบท_5[Email],ท้ายบท_5[Total points],"ยังไม่ส่ง")</f>
        <v>17</v>
      </c>
      <c r="AQ158" s="5">
        <f>_xlfn.XLOOKUP(Table1[[#This Row],[email]],Quiz_5[Email],Quiz_5[Total points],"ยังไม่ส่ง")</f>
        <v>6</v>
      </c>
      <c r="AR158" s="37"/>
      <c r="AS158" s="4" t="str">
        <f>IF(M158&lt;10,"ยังไม่ซ่อม",IF(Table1[[#This Row],[ซ่อมแล้วกลางภาค]]="ซ่อมแล้ว","ซ่อมแล้ว","ไม่ต้องซ่อม"))</f>
        <v>ไม่ต้องซ่อม</v>
      </c>
      <c r="BN158"/>
      <c r="BO158"/>
      <c r="BP158"/>
      <c r="BQ158"/>
    </row>
    <row r="159" spans="1:69" ht="19.5" x14ac:dyDescent="0.4">
      <c r="A159" s="21">
        <v>158</v>
      </c>
      <c r="B159" s="4">
        <v>5</v>
      </c>
      <c r="C159" s="4">
        <v>20</v>
      </c>
      <c r="D159" s="4" t="s">
        <v>32814</v>
      </c>
      <c r="E159" s="4" t="s">
        <v>32396</v>
      </c>
      <c r="F159" s="4" t="s">
        <v>32815</v>
      </c>
      <c r="G159" s="4" t="s">
        <v>32816</v>
      </c>
      <c r="H159" s="4" t="s">
        <v>2791</v>
      </c>
      <c r="I159" s="24">
        <f>ROUND(COUNTIF(Table1[[#This Row],[กิจกรรม 1.1]:[ท้ายบท 1]],"&lt;&gt;ยังไม่ส่ง")*2+IF(Table1[[#This Row],[Quiz 1]]&lt;&gt;"ยังไม่ส่ง",Table1[[#This Row],[Quiz 1]]*2/10,0),0)</f>
        <v>4</v>
      </c>
      <c r="J159" s="24">
        <f>ROUND(COUNTIF(Table1[[#This Row],[แบบฝึก 2.1]:[ท้ายบท 2]],"&lt;&gt;ยังไม่ส่ง")*8/3+IF(Table1[[#This Row],[Quiz 2]]&lt;&gt;"ยังไม่ส่ง",Table1[[#This Row],[Quiz 2]]*2/10,0),0)</f>
        <v>0</v>
      </c>
      <c r="K159" s="24">
        <f>ROUND(COUNTIF(Table1[[#This Row],[แบบฝึก 3.1]:[ท้ายบท 3]],"&lt;&gt;ยังไม่ส่ง")*3/2+IF(Table1[[#This Row],[Quiz 3]]&lt;&gt;"ยังไม่ส่ง",Table1[[#This Row],[Quiz 3]]*2/10,0),0)</f>
        <v>0</v>
      </c>
      <c r="L159" s="12">
        <f>Table1[[#This Row],[บท 1 '[10']]]+Table1[[#This Row],[บท 2 '[10']]]+Table1[[#This Row],[บท 3 '[5']]]</f>
        <v>4</v>
      </c>
      <c r="M159" s="12">
        <f>IF(Table1[[#This Row],[ซ่อมแล้วกลางภาค]]="ซ่อมแล้ว",10,Table1[[#This Row],[MID '[20']2]])</f>
        <v>8</v>
      </c>
      <c r="N159" s="12">
        <f>ROUND(COUNTIF(Table1[[#This Row],[แบบฝึก 4.1]:[ท้ายบท 4]],"&lt;&gt;ยังไม่ส่ง")*8/2+IF(Table1[[#This Row],[Quiz 4]]&lt;&gt;"ยังไม่ส่ง",Table1[[#This Row],[Quiz 4]]*2/10,0),0)</f>
        <v>5</v>
      </c>
      <c r="O159" s="12"/>
      <c r="P159" s="13">
        <f>ROUND(COUNTIF(Table1[[#This Row],[แบบฝึก 5.1]:[ท้ายบท 5]],"&lt;&gt;ยังไม่ส่ง")*8/3+IF(Table1[[#This Row],[Quiz 5]]&lt;&gt;"ยังไม่ส่ง",Table1[[#This Row],[Quiz 5]]*2/10,0),0)</f>
        <v>9</v>
      </c>
      <c r="Q159" s="12">
        <f>Table1[[#This Row],[บท 4 '[10']]]+Table1[[#This Row],[นำเสนอ '[5']]]+Table1[[#This Row],[บท 5 '[10']]]</f>
        <v>14</v>
      </c>
      <c r="R159" s="12">
        <f>Table1[[#This Row],[ก่อนกลางภาค '[25']]]+Table1[[#This Row],[กลางภาค '[20']]]+Table1[[#This Row],[หลังกลางภาค '[25']]]</f>
        <v>26</v>
      </c>
      <c r="S159" s="12"/>
      <c r="T159" s="12">
        <f>Table1[[#This Row],[ปลายภาค '[30']]]+Table1[[#This Row],[ก่อนปลายภาค '[70']]]</f>
        <v>26</v>
      </c>
      <c r="U159" s="11">
        <f t="shared" si="2"/>
        <v>0</v>
      </c>
      <c r="V159" s="5" t="str">
        <f>IF(_xlfn.XLOOKUP(Table1[[#This Row],[email]],กิจกรรม_11[Email],กิจกรรม_11[Completion time],0)&lt;&gt;0,"ส่งแล้ว","ยังไม่ส่ง")</f>
        <v>ส่งแล้ว</v>
      </c>
      <c r="W159" s="5" t="str">
        <f>IF(_xlfn.XLOOKUP(Table1[[#This Row],[email]],แบบฝึก_11[Email],แบบฝึก_11[Completion time],0)&lt;&gt;0,"ส่งแล้ว","ยังไม่ส่ง")</f>
        <v>ส่งแล้ว</v>
      </c>
      <c r="X159" s="5" t="str">
        <f>IF(_xlfn.XLOOKUP(Table1[[#This Row],[email]],แบบฝึก_12[Email],แบบฝึก_12[Completion time],0)&lt;&gt;0,"ส่งแล้ว","ยังไม่ส่ง")</f>
        <v>ยังไม่ส่ง</v>
      </c>
      <c r="Y159" s="5" t="str">
        <f>_xlfn.XLOOKUP(Table1[[#This Row],[email]],ท้ายบท_1[Email],ท้ายบท_1[Total points],"ยังไม่ส่ง")</f>
        <v>ยังไม่ส่ง</v>
      </c>
      <c r="Z159" s="4" t="str">
        <f>_xlfn.XLOOKUP(Table1[[#This Row],[email]],Quiz_1[Email],Quiz_1[Total points],"ยังไม่ส่ง")</f>
        <v>ยังไม่ส่ง</v>
      </c>
      <c r="AA159" s="5" t="str">
        <f>IF(_xlfn.XLOOKUP(Table1[[#This Row],[email]],แบบฝึก_21[Email],แบบฝึก_21[Completion time],0)&lt;&gt;0,"ส่งแล้ว","ยังไม่ส่ง")</f>
        <v>ยังไม่ส่ง</v>
      </c>
      <c r="AB159" s="5" t="str">
        <f>IF(_xlfn.XLOOKUP(Table1[[#This Row],[email]],แบบฝึก_22[Email],แบบฝึก_22[Completion time],0)&lt;&gt;0,"ส่งแล้ว","ยังไม่ส่ง")</f>
        <v>ยังไม่ส่ง</v>
      </c>
      <c r="AC159" s="5" t="str">
        <f>_xlfn.XLOOKUP(Table1[[#This Row],[email]],ท้ายบท_2[Email],ท้ายบท_2[Total points],"ยังไม่ส่ง")</f>
        <v>ยังไม่ส่ง</v>
      </c>
      <c r="AD159" s="5" t="str">
        <f>_xlfn.XLOOKUP(Table1[[#This Row],[email]],Quiz_2[Email],Quiz_2[Total points],"ยังไม่ส่ง")</f>
        <v>ยังไม่ส่ง</v>
      </c>
      <c r="AE159" s="5" t="str">
        <f>IF(_xlfn.XLOOKUP(Table1[[#This Row],[email]],แบบฝึก_31[Email],แบบฝึก_31[Completion time],0)&lt;&gt;0,"ส่งแล้ว","ยังไม่ส่ง")</f>
        <v>ยังไม่ส่ง</v>
      </c>
      <c r="AF159" s="5" t="str">
        <f>_xlfn.XLOOKUP(Table1[[#This Row],[email]],ท้ายบท_3[Email],ท้ายบท_3[Total points],"ยังไม่ส่ง")</f>
        <v>ยังไม่ส่ง</v>
      </c>
      <c r="AG159" s="5" t="str">
        <f>_xlfn.XLOOKUP(Table1[[#This Row],[email]],Quiz_3[Email],Quiz_3[Total points],"ยังไม่ส่ง")</f>
        <v>ยังไม่ส่ง</v>
      </c>
      <c r="AH159" s="12">
        <v>14</v>
      </c>
      <c r="AI159" s="14">
        <v>2</v>
      </c>
      <c r="AJ159" s="12">
        <f>ROUND((Table1[[#This Row],[mid '[20']]]+Table1[[#This Row],[mid '[10']]])/2,0)</f>
        <v>8</v>
      </c>
      <c r="AK159" s="5" t="str">
        <f>IF(_xlfn.XLOOKUP(Table1[[#This Row],[email]],แบบฝึก_41[Email],แบบฝึก_41[Completion time],0)&lt;&gt;0,"ส่งแล้ว","ยังไม่ส่ง")</f>
        <v>ส่งแล้ว</v>
      </c>
      <c r="AL159" s="5" t="str">
        <f>IF(_xlfn.XLOOKUP(Table1[[#This Row],[email]],ท้ายบท_4[Email],ท้ายบท_4[Total points],"ยังไม่ส่ง")&lt;&gt;0,"ส่งแล้ว","ยังไม่ส่ง")</f>
        <v>ยังไม่ส่ง</v>
      </c>
      <c r="AM159" s="5">
        <f>_xlfn.XLOOKUP(Table1[[#This Row],[email]],Quiz_4[Email],Quiz_4[Total points],"ยังไม่ส่ง")</f>
        <v>3</v>
      </c>
      <c r="AN159" s="5" t="str">
        <f>IF(_xlfn.XLOOKUP(Table1[[#This Row],[email]],แบบฝึก_51[Email],แบบฝึก_51[Completion time],0)&lt;&gt;0,"ส่งแล้ว","ยังไม่ส่ง")</f>
        <v>ส่งแล้ว</v>
      </c>
      <c r="AO159" s="5" t="str">
        <f>IF(_xlfn.XLOOKUP(Table1[[#This Row],[email]],แบบฝึก_52[Email],แบบฝึก_52[Completion time],0)&lt;&gt;0,"ส่งแล้ว","ยังไม่ส่ง")</f>
        <v>ส่งแล้ว</v>
      </c>
      <c r="AP159" s="5">
        <f>_xlfn.XLOOKUP(Table1[[#This Row],[email]],ท้ายบท_5[Email],ท้ายบท_5[Total points],"ยังไม่ส่ง")</f>
        <v>8</v>
      </c>
      <c r="AQ159" s="5">
        <f>_xlfn.XLOOKUP(Table1[[#This Row],[email]],Quiz_5[Email],Quiz_5[Total points],"ยังไม่ส่ง")</f>
        <v>5</v>
      </c>
      <c r="AR159" s="37"/>
      <c r="AS159" s="4" t="str">
        <f>IF(M159&lt;10,"ยังไม่ซ่อม",IF(Table1[[#This Row],[ซ่อมแล้วกลางภาค]]="ซ่อมแล้ว","ซ่อมแล้ว","ไม่ต้องซ่อม"))</f>
        <v>ยังไม่ซ่อม</v>
      </c>
      <c r="BN159"/>
      <c r="BO159"/>
      <c r="BP159"/>
      <c r="BQ159"/>
    </row>
    <row r="160" spans="1:69" ht="19.5" x14ac:dyDescent="0.4">
      <c r="A160" s="21">
        <v>159</v>
      </c>
      <c r="B160" s="4">
        <v>5</v>
      </c>
      <c r="C160" s="4">
        <v>21</v>
      </c>
      <c r="D160" s="4" t="s">
        <v>32817</v>
      </c>
      <c r="E160" s="4" t="s">
        <v>32396</v>
      </c>
      <c r="F160" s="4" t="s">
        <v>32818</v>
      </c>
      <c r="G160" s="4" t="s">
        <v>32819</v>
      </c>
      <c r="H160" s="4" t="s">
        <v>2804</v>
      </c>
      <c r="I160" s="24">
        <f>ROUND(COUNTIF(Table1[[#This Row],[กิจกรรม 1.1]:[ท้ายบท 1]],"&lt;&gt;ยังไม่ส่ง")*2+IF(Table1[[#This Row],[Quiz 1]]&lt;&gt;"ยังไม่ส่ง",Table1[[#This Row],[Quiz 1]]*2/10,0),0)</f>
        <v>10</v>
      </c>
      <c r="J160" s="24">
        <f>ROUND(COUNTIF(Table1[[#This Row],[แบบฝึก 2.1]:[ท้ายบท 2]],"&lt;&gt;ยังไม่ส่ง")*8/3+IF(Table1[[#This Row],[Quiz 2]]&lt;&gt;"ยังไม่ส่ง",Table1[[#This Row],[Quiz 2]]*2/10,0),0)</f>
        <v>10</v>
      </c>
      <c r="K160" s="24">
        <f>ROUND(COUNTIF(Table1[[#This Row],[แบบฝึก 3.1]:[ท้ายบท 3]],"&lt;&gt;ยังไม่ส่ง")*3/2+IF(Table1[[#This Row],[Quiz 3]]&lt;&gt;"ยังไม่ส่ง",Table1[[#This Row],[Quiz 3]]*2/10,0),0)</f>
        <v>4</v>
      </c>
      <c r="L160" s="12">
        <f>Table1[[#This Row],[บท 1 '[10']]]+Table1[[#This Row],[บท 2 '[10']]]+Table1[[#This Row],[บท 3 '[5']]]</f>
        <v>24</v>
      </c>
      <c r="M160" s="12">
        <f>IF(Table1[[#This Row],[ซ่อมแล้วกลางภาค]]="ซ่อมแล้ว",10,Table1[[#This Row],[MID '[20']2]])</f>
        <v>12</v>
      </c>
      <c r="N160" s="12">
        <f>ROUND(COUNTIF(Table1[[#This Row],[แบบฝึก 4.1]:[ท้ายบท 4]],"&lt;&gt;ยังไม่ส่ง")*8/2+IF(Table1[[#This Row],[Quiz 4]]&lt;&gt;"ยังไม่ส่ง",Table1[[#This Row],[Quiz 4]]*2/10,0),0)</f>
        <v>5</v>
      </c>
      <c r="O160" s="12"/>
      <c r="P160" s="13">
        <f>ROUND(COUNTIF(Table1[[#This Row],[แบบฝึก 5.1]:[ท้ายบท 5]],"&lt;&gt;ยังไม่ส่ง")*8/3+IF(Table1[[#This Row],[Quiz 5]]&lt;&gt;"ยังไม่ส่ง",Table1[[#This Row],[Quiz 5]]*2/10,0),0)</f>
        <v>9</v>
      </c>
      <c r="Q160" s="12">
        <f>Table1[[#This Row],[บท 4 '[10']]]+Table1[[#This Row],[นำเสนอ '[5']]]+Table1[[#This Row],[บท 5 '[10']]]</f>
        <v>14</v>
      </c>
      <c r="R160" s="12">
        <f>Table1[[#This Row],[ก่อนกลางภาค '[25']]]+Table1[[#This Row],[กลางภาค '[20']]]+Table1[[#This Row],[หลังกลางภาค '[25']]]</f>
        <v>50</v>
      </c>
      <c r="S160" s="12"/>
      <c r="T160" s="12">
        <f>Table1[[#This Row],[ปลายภาค '[30']]]+Table1[[#This Row],[ก่อนปลายภาค '[70']]]</f>
        <v>50</v>
      </c>
      <c r="U160" s="11">
        <f t="shared" si="2"/>
        <v>1</v>
      </c>
      <c r="V160" s="5" t="str">
        <f>IF(_xlfn.XLOOKUP(Table1[[#This Row],[email]],กิจกรรม_11[Email],กิจกรรม_11[Completion time],0)&lt;&gt;0,"ส่งแล้ว","ยังไม่ส่ง")</f>
        <v>ส่งแล้ว</v>
      </c>
      <c r="W160" s="5" t="str">
        <f>IF(_xlfn.XLOOKUP(Table1[[#This Row],[email]],แบบฝึก_11[Email],แบบฝึก_11[Completion time],0)&lt;&gt;0,"ส่งแล้ว","ยังไม่ส่ง")</f>
        <v>ส่งแล้ว</v>
      </c>
      <c r="X160" s="5" t="str">
        <f>IF(_xlfn.XLOOKUP(Table1[[#This Row],[email]],แบบฝึก_12[Email],แบบฝึก_12[Completion time],0)&lt;&gt;0,"ส่งแล้ว","ยังไม่ส่ง")</f>
        <v>ส่งแล้ว</v>
      </c>
      <c r="Y160" s="5">
        <f>_xlfn.XLOOKUP(Table1[[#This Row],[email]],ท้ายบท_1[Email],ท้ายบท_1[Total points],"ยังไม่ส่ง")</f>
        <v>18</v>
      </c>
      <c r="Z160" s="4">
        <f>_xlfn.XLOOKUP(Table1[[#This Row],[email]],Quiz_1[Email],Quiz_1[Total points],"ยังไม่ส่ง")</f>
        <v>8</v>
      </c>
      <c r="AA160" s="5" t="str">
        <f>IF(_xlfn.XLOOKUP(Table1[[#This Row],[email]],แบบฝึก_21[Email],แบบฝึก_21[Completion time],0)&lt;&gt;0,"ส่งแล้ว","ยังไม่ส่ง")</f>
        <v>ส่งแล้ว</v>
      </c>
      <c r="AB160" s="5" t="str">
        <f>IF(_xlfn.XLOOKUP(Table1[[#This Row],[email]],แบบฝึก_22[Email],แบบฝึก_22[Completion time],0)&lt;&gt;0,"ส่งแล้ว","ยังไม่ส่ง")</f>
        <v>ส่งแล้ว</v>
      </c>
      <c r="AC160" s="5">
        <f>_xlfn.XLOOKUP(Table1[[#This Row],[email]],ท้ายบท_2[Email],ท้ายบท_2[Total points],"ยังไม่ส่ง")</f>
        <v>7</v>
      </c>
      <c r="AD160" s="5">
        <f>_xlfn.XLOOKUP(Table1[[#This Row],[email]],Quiz_2[Email],Quiz_2[Total points],"ยังไม่ส่ง")</f>
        <v>8</v>
      </c>
      <c r="AE160" s="5" t="str">
        <f>IF(_xlfn.XLOOKUP(Table1[[#This Row],[email]],แบบฝึก_31[Email],แบบฝึก_31[Completion time],0)&lt;&gt;0,"ส่งแล้ว","ยังไม่ส่ง")</f>
        <v>ส่งแล้ว</v>
      </c>
      <c r="AF160" s="5">
        <f>_xlfn.XLOOKUP(Table1[[#This Row],[email]],ท้ายบท_3[Email],ท้ายบท_3[Total points],"ยังไม่ส่ง")</f>
        <v>10</v>
      </c>
      <c r="AG160" s="5">
        <f>_xlfn.XLOOKUP(Table1[[#This Row],[email]],Quiz_3[Email],Quiz_3[Total points],"ยังไม่ส่ง")</f>
        <v>7</v>
      </c>
      <c r="AH160" s="12">
        <v>15</v>
      </c>
      <c r="AI160" s="14">
        <v>8</v>
      </c>
      <c r="AJ160" s="12">
        <f>ROUND((Table1[[#This Row],[mid '[20']]]+Table1[[#This Row],[mid '[10']]])/2,0)</f>
        <v>12</v>
      </c>
      <c r="AK160" s="5" t="str">
        <f>IF(_xlfn.XLOOKUP(Table1[[#This Row],[email]],แบบฝึก_41[Email],แบบฝึก_41[Completion time],0)&lt;&gt;0,"ส่งแล้ว","ยังไม่ส่ง")</f>
        <v>ส่งแล้ว</v>
      </c>
      <c r="AL160" s="5" t="str">
        <f>IF(_xlfn.XLOOKUP(Table1[[#This Row],[email]],ท้ายบท_4[Email],ท้ายบท_4[Total points],"ยังไม่ส่ง")&lt;&gt;0,"ส่งแล้ว","ยังไม่ส่ง")</f>
        <v>ยังไม่ส่ง</v>
      </c>
      <c r="AM160" s="5">
        <f>_xlfn.XLOOKUP(Table1[[#This Row],[email]],Quiz_4[Email],Quiz_4[Total points],"ยังไม่ส่ง")</f>
        <v>7</v>
      </c>
      <c r="AN160" s="5" t="str">
        <f>IF(_xlfn.XLOOKUP(Table1[[#This Row],[email]],แบบฝึก_51[Email],แบบฝึก_51[Completion time],0)&lt;&gt;0,"ส่งแล้ว","ยังไม่ส่ง")</f>
        <v>ส่งแล้ว</v>
      </c>
      <c r="AO160" s="5" t="str">
        <f>IF(_xlfn.XLOOKUP(Table1[[#This Row],[email]],แบบฝึก_52[Email],แบบฝึก_52[Completion time],0)&lt;&gt;0,"ส่งแล้ว","ยังไม่ส่ง")</f>
        <v>ส่งแล้ว</v>
      </c>
      <c r="AP160" s="5">
        <f>_xlfn.XLOOKUP(Table1[[#This Row],[email]],ท้ายบท_5[Email],ท้ายบท_5[Total points],"ยังไม่ส่ง")</f>
        <v>17</v>
      </c>
      <c r="AQ160" s="5">
        <f>_xlfn.XLOOKUP(Table1[[#This Row],[email]],Quiz_5[Email],Quiz_5[Total points],"ยังไม่ส่ง")</f>
        <v>6</v>
      </c>
      <c r="AR160" s="37"/>
      <c r="AS160" s="4" t="str">
        <f>IF(M160&lt;10,"ยังไม่ซ่อม",IF(Table1[[#This Row],[ซ่อมแล้วกลางภาค]]="ซ่อมแล้ว","ซ่อมแล้ว","ไม่ต้องซ่อม"))</f>
        <v>ไม่ต้องซ่อม</v>
      </c>
      <c r="BN160"/>
      <c r="BO160"/>
      <c r="BP160"/>
      <c r="BQ160"/>
    </row>
    <row r="161" spans="1:69" ht="19.5" x14ac:dyDescent="0.4">
      <c r="A161" s="21">
        <v>160</v>
      </c>
      <c r="B161" s="4">
        <v>5</v>
      </c>
      <c r="C161" s="4">
        <v>22</v>
      </c>
      <c r="D161" s="4" t="s">
        <v>32820</v>
      </c>
      <c r="E161" s="4" t="s">
        <v>32396</v>
      </c>
      <c r="F161" s="4" t="s">
        <v>32821</v>
      </c>
      <c r="G161" s="4" t="s">
        <v>32822</v>
      </c>
      <c r="H161" s="4" t="s">
        <v>2810</v>
      </c>
      <c r="I161" s="24">
        <f>ROUND(COUNTIF(Table1[[#This Row],[กิจกรรม 1.1]:[ท้ายบท 1]],"&lt;&gt;ยังไม่ส่ง")*2+IF(Table1[[#This Row],[Quiz 1]]&lt;&gt;"ยังไม่ส่ง",Table1[[#This Row],[Quiz 1]]*2/10,0),0)</f>
        <v>9</v>
      </c>
      <c r="J161" s="24">
        <f>ROUND(COUNTIF(Table1[[#This Row],[แบบฝึก 2.1]:[ท้ายบท 2]],"&lt;&gt;ยังไม่ส่ง")*8/3+IF(Table1[[#This Row],[Quiz 2]]&lt;&gt;"ยังไม่ส่ง",Table1[[#This Row],[Quiz 2]]*2/10,0),0)</f>
        <v>10</v>
      </c>
      <c r="K161" s="24">
        <f>ROUND(COUNTIF(Table1[[#This Row],[แบบฝึก 3.1]:[ท้ายบท 3]],"&lt;&gt;ยังไม่ส่ง")*3/2+IF(Table1[[#This Row],[Quiz 3]]&lt;&gt;"ยังไม่ส่ง",Table1[[#This Row],[Quiz 3]]*2/10,0),0)</f>
        <v>4</v>
      </c>
      <c r="L161" s="12">
        <f>Table1[[#This Row],[บท 1 '[10']]]+Table1[[#This Row],[บท 2 '[10']]]+Table1[[#This Row],[บท 3 '[5']]]</f>
        <v>23</v>
      </c>
      <c r="M161" s="12">
        <f>IF(Table1[[#This Row],[ซ่อมแล้วกลางภาค]]="ซ่อมแล้ว",10,Table1[[#This Row],[MID '[20']2]])</f>
        <v>10</v>
      </c>
      <c r="N161" s="12">
        <f>ROUND(COUNTIF(Table1[[#This Row],[แบบฝึก 4.1]:[ท้ายบท 4]],"&lt;&gt;ยังไม่ส่ง")*8/2+IF(Table1[[#This Row],[Quiz 4]]&lt;&gt;"ยังไม่ส่ง",Table1[[#This Row],[Quiz 4]]*2/10,0),0)</f>
        <v>5</v>
      </c>
      <c r="O161" s="12"/>
      <c r="P161" s="13">
        <f>ROUND(COUNTIF(Table1[[#This Row],[แบบฝึก 5.1]:[ท้ายบท 5]],"&lt;&gt;ยังไม่ส่ง")*8/3+IF(Table1[[#This Row],[Quiz 5]]&lt;&gt;"ยังไม่ส่ง",Table1[[#This Row],[Quiz 5]]*2/10,0),0)</f>
        <v>9</v>
      </c>
      <c r="Q161" s="12">
        <f>Table1[[#This Row],[บท 4 '[10']]]+Table1[[#This Row],[นำเสนอ '[5']]]+Table1[[#This Row],[บท 5 '[10']]]</f>
        <v>14</v>
      </c>
      <c r="R161" s="12">
        <f>Table1[[#This Row],[ก่อนกลางภาค '[25']]]+Table1[[#This Row],[กลางภาค '[20']]]+Table1[[#This Row],[หลังกลางภาค '[25']]]</f>
        <v>47</v>
      </c>
      <c r="S161" s="12"/>
      <c r="T161" s="12">
        <f>Table1[[#This Row],[ปลายภาค '[30']]]+Table1[[#This Row],[ก่อนปลายภาค '[70']]]</f>
        <v>47</v>
      </c>
      <c r="U161" s="11">
        <f t="shared" si="2"/>
        <v>0</v>
      </c>
      <c r="V161" s="5" t="str">
        <f>IF(_xlfn.XLOOKUP(Table1[[#This Row],[email]],กิจกรรม_11[Email],กิจกรรม_11[Completion time],0)&lt;&gt;0,"ส่งแล้ว","ยังไม่ส่ง")</f>
        <v>ส่งแล้ว</v>
      </c>
      <c r="W161" s="5" t="str">
        <f>IF(_xlfn.XLOOKUP(Table1[[#This Row],[email]],แบบฝึก_11[Email],แบบฝึก_11[Completion time],0)&lt;&gt;0,"ส่งแล้ว","ยังไม่ส่ง")</f>
        <v>ส่งแล้ว</v>
      </c>
      <c r="X161" s="5" t="str">
        <f>IF(_xlfn.XLOOKUP(Table1[[#This Row],[email]],แบบฝึก_12[Email],แบบฝึก_12[Completion time],0)&lt;&gt;0,"ส่งแล้ว","ยังไม่ส่ง")</f>
        <v>ส่งแล้ว</v>
      </c>
      <c r="Y161" s="5">
        <f>_xlfn.XLOOKUP(Table1[[#This Row],[email]],ท้ายบท_1[Email],ท้ายบท_1[Total points],"ยังไม่ส่ง")</f>
        <v>19</v>
      </c>
      <c r="Z161" s="4">
        <f>_xlfn.XLOOKUP(Table1[[#This Row],[email]],Quiz_1[Email],Quiz_1[Total points],"ยังไม่ส่ง")</f>
        <v>7</v>
      </c>
      <c r="AA161" s="5" t="str">
        <f>IF(_xlfn.XLOOKUP(Table1[[#This Row],[email]],แบบฝึก_21[Email],แบบฝึก_21[Completion time],0)&lt;&gt;0,"ส่งแล้ว","ยังไม่ส่ง")</f>
        <v>ส่งแล้ว</v>
      </c>
      <c r="AB161" s="5" t="str">
        <f>IF(_xlfn.XLOOKUP(Table1[[#This Row],[email]],แบบฝึก_22[Email],แบบฝึก_22[Completion time],0)&lt;&gt;0,"ส่งแล้ว","ยังไม่ส่ง")</f>
        <v>ส่งแล้ว</v>
      </c>
      <c r="AC161" s="5">
        <f>_xlfn.XLOOKUP(Table1[[#This Row],[email]],ท้ายบท_2[Email],ท้ายบท_2[Total points],"ยังไม่ส่ง")</f>
        <v>13</v>
      </c>
      <c r="AD161" s="5">
        <f>_xlfn.XLOOKUP(Table1[[#This Row],[email]],Quiz_2[Email],Quiz_2[Total points],"ยังไม่ส่ง")</f>
        <v>8</v>
      </c>
      <c r="AE161" s="5" t="str">
        <f>IF(_xlfn.XLOOKUP(Table1[[#This Row],[email]],แบบฝึก_31[Email],แบบฝึก_31[Completion time],0)&lt;&gt;0,"ส่งแล้ว","ยังไม่ส่ง")</f>
        <v>ส่งแล้ว</v>
      </c>
      <c r="AF161" s="5">
        <f>_xlfn.XLOOKUP(Table1[[#This Row],[email]],ท้ายบท_3[Email],ท้ายบท_3[Total points],"ยังไม่ส่ง")</f>
        <v>8</v>
      </c>
      <c r="AG161" s="5">
        <f>_xlfn.XLOOKUP(Table1[[#This Row],[email]],Quiz_3[Email],Quiz_3[Total points],"ยังไม่ส่ง")</f>
        <v>5</v>
      </c>
      <c r="AH161" s="12">
        <v>12</v>
      </c>
      <c r="AI161" s="14">
        <v>4</v>
      </c>
      <c r="AJ161" s="12">
        <f>ROUND((Table1[[#This Row],[mid '[20']]]+Table1[[#This Row],[mid '[10']]])/2,0)</f>
        <v>8</v>
      </c>
      <c r="AK161" s="5" t="str">
        <f>IF(_xlfn.XLOOKUP(Table1[[#This Row],[email]],แบบฝึก_41[Email],แบบฝึก_41[Completion time],0)&lt;&gt;0,"ส่งแล้ว","ยังไม่ส่ง")</f>
        <v>ส่งแล้ว</v>
      </c>
      <c r="AL161" s="5" t="str">
        <f>IF(_xlfn.XLOOKUP(Table1[[#This Row],[email]],ท้ายบท_4[Email],ท้ายบท_4[Total points],"ยังไม่ส่ง")&lt;&gt;0,"ส่งแล้ว","ยังไม่ส่ง")</f>
        <v>ยังไม่ส่ง</v>
      </c>
      <c r="AM161" s="5">
        <f>_xlfn.XLOOKUP(Table1[[#This Row],[email]],Quiz_4[Email],Quiz_4[Total points],"ยังไม่ส่ง")</f>
        <v>6</v>
      </c>
      <c r="AN161" s="5" t="str">
        <f>IF(_xlfn.XLOOKUP(Table1[[#This Row],[email]],แบบฝึก_51[Email],แบบฝึก_51[Completion time],0)&lt;&gt;0,"ส่งแล้ว","ยังไม่ส่ง")</f>
        <v>ส่งแล้ว</v>
      </c>
      <c r="AO161" s="5" t="str">
        <f>IF(_xlfn.XLOOKUP(Table1[[#This Row],[email]],แบบฝึก_52[Email],แบบฝึก_52[Completion time],0)&lt;&gt;0,"ส่งแล้ว","ยังไม่ส่ง")</f>
        <v>ส่งแล้ว</v>
      </c>
      <c r="AP161" s="5">
        <f>_xlfn.XLOOKUP(Table1[[#This Row],[email]],ท้ายบท_5[Email],ท้ายบท_5[Total points],"ยังไม่ส่ง")</f>
        <v>16</v>
      </c>
      <c r="AQ161" s="5">
        <f>_xlfn.XLOOKUP(Table1[[#This Row],[email]],Quiz_5[Email],Quiz_5[Total points],"ยังไม่ส่ง")</f>
        <v>7</v>
      </c>
      <c r="AR161" s="37" t="s">
        <v>33118</v>
      </c>
      <c r="AS161" s="4" t="str">
        <f>IF(M161&lt;10,"ยังไม่ซ่อม",IF(Table1[[#This Row],[ซ่อมแล้วกลางภาค]]="ซ่อมแล้ว","ซ่อมแล้ว","ไม่ต้องซ่อม"))</f>
        <v>ซ่อมแล้ว</v>
      </c>
      <c r="BN161"/>
      <c r="BO161"/>
      <c r="BP161"/>
      <c r="BQ161"/>
    </row>
    <row r="162" spans="1:69" ht="19.5" x14ac:dyDescent="0.4">
      <c r="A162" s="21">
        <v>161</v>
      </c>
      <c r="B162" s="4">
        <v>5</v>
      </c>
      <c r="C162" s="4">
        <v>23</v>
      </c>
      <c r="D162" s="4" t="s">
        <v>32823</v>
      </c>
      <c r="E162" s="4" t="s">
        <v>32396</v>
      </c>
      <c r="F162" s="4" t="s">
        <v>32824</v>
      </c>
      <c r="G162" s="4" t="s">
        <v>32825</v>
      </c>
      <c r="H162" s="4" t="s">
        <v>2829</v>
      </c>
      <c r="I162" s="24">
        <f>ROUND(COUNTIF(Table1[[#This Row],[กิจกรรม 1.1]:[ท้ายบท 1]],"&lt;&gt;ยังไม่ส่ง")*2+IF(Table1[[#This Row],[Quiz 1]]&lt;&gt;"ยังไม่ส่ง",Table1[[#This Row],[Quiz 1]]*2/10,0),0)</f>
        <v>9</v>
      </c>
      <c r="J162" s="24">
        <f>ROUND(COUNTIF(Table1[[#This Row],[แบบฝึก 2.1]:[ท้ายบท 2]],"&lt;&gt;ยังไม่ส่ง")*8/3+IF(Table1[[#This Row],[Quiz 2]]&lt;&gt;"ยังไม่ส่ง",Table1[[#This Row],[Quiz 2]]*2/10,0),0)</f>
        <v>10</v>
      </c>
      <c r="K162" s="24">
        <f>ROUND(COUNTIF(Table1[[#This Row],[แบบฝึก 3.1]:[ท้ายบท 3]],"&lt;&gt;ยังไม่ส่ง")*3/2+IF(Table1[[#This Row],[Quiz 3]]&lt;&gt;"ยังไม่ส่ง",Table1[[#This Row],[Quiz 3]]*2/10,0),0)</f>
        <v>4</v>
      </c>
      <c r="L162" s="12">
        <f>Table1[[#This Row],[บท 1 '[10']]]+Table1[[#This Row],[บท 2 '[10']]]+Table1[[#This Row],[บท 3 '[5']]]</f>
        <v>23</v>
      </c>
      <c r="M162" s="12">
        <f>IF(Table1[[#This Row],[ซ่อมแล้วกลางภาค]]="ซ่อมแล้ว",10,Table1[[#This Row],[MID '[20']2]])</f>
        <v>12</v>
      </c>
      <c r="N162" s="12">
        <f>ROUND(COUNTIF(Table1[[#This Row],[แบบฝึก 4.1]:[ท้ายบท 4]],"&lt;&gt;ยังไม่ส่ง")*8/2+IF(Table1[[#This Row],[Quiz 4]]&lt;&gt;"ยังไม่ส่ง",Table1[[#This Row],[Quiz 4]]*2/10,0),0)</f>
        <v>5</v>
      </c>
      <c r="O162" s="12"/>
      <c r="P162" s="13">
        <f>ROUND(COUNTIF(Table1[[#This Row],[แบบฝึก 5.1]:[ท้ายบท 5]],"&lt;&gt;ยังไม่ส่ง")*8/3+IF(Table1[[#This Row],[Quiz 5]]&lt;&gt;"ยังไม่ส่ง",Table1[[#This Row],[Quiz 5]]*2/10,0),0)</f>
        <v>9</v>
      </c>
      <c r="Q162" s="12">
        <f>Table1[[#This Row],[บท 4 '[10']]]+Table1[[#This Row],[นำเสนอ '[5']]]+Table1[[#This Row],[บท 5 '[10']]]</f>
        <v>14</v>
      </c>
      <c r="R162" s="12">
        <f>Table1[[#This Row],[ก่อนกลางภาค '[25']]]+Table1[[#This Row],[กลางภาค '[20']]]+Table1[[#This Row],[หลังกลางภาค '[25']]]</f>
        <v>49</v>
      </c>
      <c r="S162" s="12"/>
      <c r="T162" s="12">
        <f>Table1[[#This Row],[ปลายภาค '[30']]]+Table1[[#This Row],[ก่อนปลายภาค '[70']]]</f>
        <v>49</v>
      </c>
      <c r="U162" s="11">
        <f t="shared" si="2"/>
        <v>0</v>
      </c>
      <c r="V162" s="5" t="str">
        <f>IF(_xlfn.XLOOKUP(Table1[[#This Row],[email]],กิจกรรม_11[Email],กิจกรรม_11[Completion time],0)&lt;&gt;0,"ส่งแล้ว","ยังไม่ส่ง")</f>
        <v>ส่งแล้ว</v>
      </c>
      <c r="W162" s="5" t="str">
        <f>IF(_xlfn.XLOOKUP(Table1[[#This Row],[email]],แบบฝึก_11[Email],แบบฝึก_11[Completion time],0)&lt;&gt;0,"ส่งแล้ว","ยังไม่ส่ง")</f>
        <v>ส่งแล้ว</v>
      </c>
      <c r="X162" s="5" t="str">
        <f>IF(_xlfn.XLOOKUP(Table1[[#This Row],[email]],แบบฝึก_12[Email],แบบฝึก_12[Completion time],0)&lt;&gt;0,"ส่งแล้ว","ยังไม่ส่ง")</f>
        <v>ส่งแล้ว</v>
      </c>
      <c r="Y162" s="5">
        <f>_xlfn.XLOOKUP(Table1[[#This Row],[email]],ท้ายบท_1[Email],ท้ายบท_1[Total points],"ยังไม่ส่ง")</f>
        <v>17</v>
      </c>
      <c r="Z162" s="4">
        <f>_xlfn.XLOOKUP(Table1[[#This Row],[email]],Quiz_1[Email],Quiz_1[Total points],"ยังไม่ส่ง")</f>
        <v>7</v>
      </c>
      <c r="AA162" s="5" t="str">
        <f>IF(_xlfn.XLOOKUP(Table1[[#This Row],[email]],แบบฝึก_21[Email],แบบฝึก_21[Completion time],0)&lt;&gt;0,"ส่งแล้ว","ยังไม่ส่ง")</f>
        <v>ส่งแล้ว</v>
      </c>
      <c r="AB162" s="5" t="str">
        <f>IF(_xlfn.XLOOKUP(Table1[[#This Row],[email]],แบบฝึก_22[Email],แบบฝึก_22[Completion time],0)&lt;&gt;0,"ส่งแล้ว","ยังไม่ส่ง")</f>
        <v>ส่งแล้ว</v>
      </c>
      <c r="AC162" s="5">
        <f>_xlfn.XLOOKUP(Table1[[#This Row],[email]],ท้ายบท_2[Email],ท้ายบท_2[Total points],"ยังไม่ส่ง")</f>
        <v>12</v>
      </c>
      <c r="AD162" s="5">
        <f>_xlfn.XLOOKUP(Table1[[#This Row],[email]],Quiz_2[Email],Quiz_2[Total points],"ยังไม่ส่ง")</f>
        <v>8</v>
      </c>
      <c r="AE162" s="5" t="str">
        <f>IF(_xlfn.XLOOKUP(Table1[[#This Row],[email]],แบบฝึก_31[Email],แบบฝึก_31[Completion time],0)&lt;&gt;0,"ส่งแล้ว","ยังไม่ส่ง")</f>
        <v>ส่งแล้ว</v>
      </c>
      <c r="AF162" s="5">
        <f>_xlfn.XLOOKUP(Table1[[#This Row],[email]],ท้ายบท_3[Email],ท้ายบท_3[Total points],"ยังไม่ส่ง")</f>
        <v>11</v>
      </c>
      <c r="AG162" s="5">
        <f>_xlfn.XLOOKUP(Table1[[#This Row],[email]],Quiz_3[Email],Quiz_3[Total points],"ยังไม่ส่ง")</f>
        <v>5</v>
      </c>
      <c r="AH162" s="12">
        <v>15</v>
      </c>
      <c r="AI162" s="14">
        <v>8</v>
      </c>
      <c r="AJ162" s="12">
        <f>ROUND((Table1[[#This Row],[mid '[20']]]+Table1[[#This Row],[mid '[10']]])/2,0)</f>
        <v>12</v>
      </c>
      <c r="AK162" s="5" t="str">
        <f>IF(_xlfn.XLOOKUP(Table1[[#This Row],[email]],แบบฝึก_41[Email],แบบฝึก_41[Completion time],0)&lt;&gt;0,"ส่งแล้ว","ยังไม่ส่ง")</f>
        <v>ส่งแล้ว</v>
      </c>
      <c r="AL162" s="5" t="str">
        <f>IF(_xlfn.XLOOKUP(Table1[[#This Row],[email]],ท้ายบท_4[Email],ท้ายบท_4[Total points],"ยังไม่ส่ง")&lt;&gt;0,"ส่งแล้ว","ยังไม่ส่ง")</f>
        <v>ยังไม่ส่ง</v>
      </c>
      <c r="AM162" s="5">
        <f>_xlfn.XLOOKUP(Table1[[#This Row],[email]],Quiz_4[Email],Quiz_4[Total points],"ยังไม่ส่ง")</f>
        <v>7</v>
      </c>
      <c r="AN162" s="5" t="str">
        <f>IF(_xlfn.XLOOKUP(Table1[[#This Row],[email]],แบบฝึก_51[Email],แบบฝึก_51[Completion time],0)&lt;&gt;0,"ส่งแล้ว","ยังไม่ส่ง")</f>
        <v>ส่งแล้ว</v>
      </c>
      <c r="AO162" s="5" t="str">
        <f>IF(_xlfn.XLOOKUP(Table1[[#This Row],[email]],แบบฝึก_52[Email],แบบฝึก_52[Completion time],0)&lt;&gt;0,"ส่งแล้ว","ยังไม่ส่ง")</f>
        <v>ส่งแล้ว</v>
      </c>
      <c r="AP162" s="5">
        <f>_xlfn.XLOOKUP(Table1[[#This Row],[email]],ท้ายบท_5[Email],ท้ายบท_5[Total points],"ยังไม่ส่ง")</f>
        <v>17</v>
      </c>
      <c r="AQ162" s="5">
        <f>_xlfn.XLOOKUP(Table1[[#This Row],[email]],Quiz_5[Email],Quiz_5[Total points],"ยังไม่ส่ง")</f>
        <v>6</v>
      </c>
      <c r="AR162" s="37"/>
      <c r="AS162" s="4" t="str">
        <f>IF(M162&lt;10,"ยังไม่ซ่อม",IF(Table1[[#This Row],[ซ่อมแล้วกลางภาค]]="ซ่อมแล้ว","ซ่อมแล้ว","ไม่ต้องซ่อม"))</f>
        <v>ไม่ต้องซ่อม</v>
      </c>
      <c r="BN162"/>
      <c r="BO162"/>
      <c r="BP162"/>
      <c r="BQ162"/>
    </row>
    <row r="163" spans="1:69" ht="19.5" x14ac:dyDescent="0.4">
      <c r="A163" s="21">
        <v>162</v>
      </c>
      <c r="B163" s="4">
        <v>5</v>
      </c>
      <c r="C163" s="4">
        <v>24</v>
      </c>
      <c r="D163" s="4" t="s">
        <v>32826</v>
      </c>
      <c r="E163" s="4" t="s">
        <v>32396</v>
      </c>
      <c r="F163" s="4" t="s">
        <v>32827</v>
      </c>
      <c r="G163" s="4" t="s">
        <v>32828</v>
      </c>
      <c r="H163" s="4" t="s">
        <v>2900</v>
      </c>
      <c r="I163" s="24">
        <f>ROUND(COUNTIF(Table1[[#This Row],[กิจกรรม 1.1]:[ท้ายบท 1]],"&lt;&gt;ยังไม่ส่ง")*2+IF(Table1[[#This Row],[Quiz 1]]&lt;&gt;"ยังไม่ส่ง",Table1[[#This Row],[Quiz 1]]*2/10,0),0)</f>
        <v>10</v>
      </c>
      <c r="J163" s="24">
        <f>ROUND(COUNTIF(Table1[[#This Row],[แบบฝึก 2.1]:[ท้ายบท 2]],"&lt;&gt;ยังไม่ส่ง")*8/3+IF(Table1[[#This Row],[Quiz 2]]&lt;&gt;"ยังไม่ส่ง",Table1[[#This Row],[Quiz 2]]*2/10,0),0)</f>
        <v>9</v>
      </c>
      <c r="K163" s="24">
        <f>ROUND(COUNTIF(Table1[[#This Row],[แบบฝึก 3.1]:[ท้ายบท 3]],"&lt;&gt;ยังไม่ส่ง")*3/2+IF(Table1[[#This Row],[Quiz 3]]&lt;&gt;"ยังไม่ส่ง",Table1[[#This Row],[Quiz 3]]*2/10,0),0)</f>
        <v>4</v>
      </c>
      <c r="L163" s="12">
        <f>Table1[[#This Row],[บท 1 '[10']]]+Table1[[#This Row],[บท 2 '[10']]]+Table1[[#This Row],[บท 3 '[5']]]</f>
        <v>23</v>
      </c>
      <c r="M163" s="12">
        <f>IF(Table1[[#This Row],[ซ่อมแล้วกลางภาค]]="ซ่อมแล้ว",10,Table1[[#This Row],[MID '[20']2]])</f>
        <v>15</v>
      </c>
      <c r="N163" s="12">
        <f>ROUND(COUNTIF(Table1[[#This Row],[แบบฝึก 4.1]:[ท้ายบท 4]],"&lt;&gt;ยังไม่ส่ง")*8/2+IF(Table1[[#This Row],[Quiz 4]]&lt;&gt;"ยังไม่ส่ง",Table1[[#This Row],[Quiz 4]]*2/10,0),0)</f>
        <v>6</v>
      </c>
      <c r="O163" s="12"/>
      <c r="P163" s="13">
        <f>ROUND(COUNTIF(Table1[[#This Row],[แบบฝึก 5.1]:[ท้ายบท 5]],"&lt;&gt;ยังไม่ส่ง")*8/3+IF(Table1[[#This Row],[Quiz 5]]&lt;&gt;"ยังไม่ส่ง",Table1[[#This Row],[Quiz 5]]*2/10,0),0)</f>
        <v>9</v>
      </c>
      <c r="Q163" s="12">
        <f>Table1[[#This Row],[บท 4 '[10']]]+Table1[[#This Row],[นำเสนอ '[5']]]+Table1[[#This Row],[บท 5 '[10']]]</f>
        <v>15</v>
      </c>
      <c r="R163" s="12">
        <f>Table1[[#This Row],[ก่อนกลางภาค '[25']]]+Table1[[#This Row],[กลางภาค '[20']]]+Table1[[#This Row],[หลังกลางภาค '[25']]]</f>
        <v>53</v>
      </c>
      <c r="S163" s="12"/>
      <c r="T163" s="12">
        <f>Table1[[#This Row],[ปลายภาค '[30']]]+Table1[[#This Row],[ก่อนปลายภาค '[70']]]</f>
        <v>53</v>
      </c>
      <c r="U163" s="11">
        <f t="shared" si="2"/>
        <v>1</v>
      </c>
      <c r="V163" s="5" t="str">
        <f>IF(_xlfn.XLOOKUP(Table1[[#This Row],[email]],กิจกรรม_11[Email],กิจกรรม_11[Completion time],0)&lt;&gt;0,"ส่งแล้ว","ยังไม่ส่ง")</f>
        <v>ส่งแล้ว</v>
      </c>
      <c r="W163" s="5" t="str">
        <f>IF(_xlfn.XLOOKUP(Table1[[#This Row],[email]],แบบฝึก_11[Email],แบบฝึก_11[Completion time],0)&lt;&gt;0,"ส่งแล้ว","ยังไม่ส่ง")</f>
        <v>ส่งแล้ว</v>
      </c>
      <c r="X163" s="5" t="str">
        <f>IF(_xlfn.XLOOKUP(Table1[[#This Row],[email]],แบบฝึก_12[Email],แบบฝึก_12[Completion time],0)&lt;&gt;0,"ส่งแล้ว","ยังไม่ส่ง")</f>
        <v>ส่งแล้ว</v>
      </c>
      <c r="Y163" s="5">
        <f>_xlfn.XLOOKUP(Table1[[#This Row],[email]],ท้ายบท_1[Email],ท้ายบท_1[Total points],"ยังไม่ส่ง")</f>
        <v>17</v>
      </c>
      <c r="Z163" s="4">
        <f>_xlfn.XLOOKUP(Table1[[#This Row],[email]],Quiz_1[Email],Quiz_1[Total points],"ยังไม่ส่ง")</f>
        <v>10</v>
      </c>
      <c r="AA163" s="5" t="str">
        <f>IF(_xlfn.XLOOKUP(Table1[[#This Row],[email]],แบบฝึก_21[Email],แบบฝึก_21[Completion time],0)&lt;&gt;0,"ส่งแล้ว","ยังไม่ส่ง")</f>
        <v>ส่งแล้ว</v>
      </c>
      <c r="AB163" s="5" t="str">
        <f>IF(_xlfn.XLOOKUP(Table1[[#This Row],[email]],แบบฝึก_22[Email],แบบฝึก_22[Completion time],0)&lt;&gt;0,"ส่งแล้ว","ยังไม่ส่ง")</f>
        <v>ส่งแล้ว</v>
      </c>
      <c r="AC163" s="5">
        <f>_xlfn.XLOOKUP(Table1[[#This Row],[email]],ท้ายบท_2[Email],ท้ายบท_2[Total points],"ยังไม่ส่ง")</f>
        <v>5</v>
      </c>
      <c r="AD163" s="5">
        <f>_xlfn.XLOOKUP(Table1[[#This Row],[email]],Quiz_2[Email],Quiz_2[Total points],"ยังไม่ส่ง")</f>
        <v>7</v>
      </c>
      <c r="AE163" s="5" t="str">
        <f>IF(_xlfn.XLOOKUP(Table1[[#This Row],[email]],แบบฝึก_31[Email],แบบฝึก_31[Completion time],0)&lt;&gt;0,"ส่งแล้ว","ยังไม่ส่ง")</f>
        <v>ส่งแล้ว</v>
      </c>
      <c r="AF163" s="5">
        <f>_xlfn.XLOOKUP(Table1[[#This Row],[email]],ท้ายบท_3[Email],ท้ายบท_3[Total points],"ยังไม่ส่ง")</f>
        <v>10</v>
      </c>
      <c r="AG163" s="5">
        <f>_xlfn.XLOOKUP(Table1[[#This Row],[email]],Quiz_3[Email],Quiz_3[Total points],"ยังไม่ส่ง")</f>
        <v>5</v>
      </c>
      <c r="AH163" s="12">
        <v>19</v>
      </c>
      <c r="AI163" s="14">
        <v>10</v>
      </c>
      <c r="AJ163" s="12">
        <f>ROUND((Table1[[#This Row],[mid '[20']]]+Table1[[#This Row],[mid '[10']]])/2,0)</f>
        <v>15</v>
      </c>
      <c r="AK163" s="5" t="str">
        <f>IF(_xlfn.XLOOKUP(Table1[[#This Row],[email]],แบบฝึก_41[Email],แบบฝึก_41[Completion time],0)&lt;&gt;0,"ส่งแล้ว","ยังไม่ส่ง")</f>
        <v>ส่งแล้ว</v>
      </c>
      <c r="AL163" s="5" t="str">
        <f>IF(_xlfn.XLOOKUP(Table1[[#This Row],[email]],ท้ายบท_4[Email],ท้ายบท_4[Total points],"ยังไม่ส่ง")&lt;&gt;0,"ส่งแล้ว","ยังไม่ส่ง")</f>
        <v>ยังไม่ส่ง</v>
      </c>
      <c r="AM163" s="5">
        <f>_xlfn.XLOOKUP(Table1[[#This Row],[email]],Quiz_4[Email],Quiz_4[Total points],"ยังไม่ส่ง")</f>
        <v>8</v>
      </c>
      <c r="AN163" s="5" t="str">
        <f>IF(_xlfn.XLOOKUP(Table1[[#This Row],[email]],แบบฝึก_51[Email],แบบฝึก_51[Completion time],0)&lt;&gt;0,"ส่งแล้ว","ยังไม่ส่ง")</f>
        <v>ส่งแล้ว</v>
      </c>
      <c r="AO163" s="5" t="str">
        <f>IF(_xlfn.XLOOKUP(Table1[[#This Row],[email]],แบบฝึก_52[Email],แบบฝึก_52[Completion time],0)&lt;&gt;0,"ส่งแล้ว","ยังไม่ส่ง")</f>
        <v>ส่งแล้ว</v>
      </c>
      <c r="AP163" s="5">
        <f>_xlfn.XLOOKUP(Table1[[#This Row],[email]],ท้ายบท_5[Email],ท้ายบท_5[Total points],"ยังไม่ส่ง")</f>
        <v>15</v>
      </c>
      <c r="AQ163" s="5">
        <f>_xlfn.XLOOKUP(Table1[[#This Row],[email]],Quiz_5[Email],Quiz_5[Total points],"ยังไม่ส่ง")</f>
        <v>7</v>
      </c>
      <c r="AR163" s="37"/>
      <c r="AS163" s="4" t="str">
        <f>IF(M163&lt;10,"ยังไม่ซ่อม",IF(Table1[[#This Row],[ซ่อมแล้วกลางภาค]]="ซ่อมแล้ว","ซ่อมแล้ว","ไม่ต้องซ่อม"))</f>
        <v>ไม่ต้องซ่อม</v>
      </c>
      <c r="BN163"/>
      <c r="BO163"/>
      <c r="BP163"/>
      <c r="BQ163"/>
    </row>
    <row r="164" spans="1:69" ht="19.5" x14ac:dyDescent="0.4">
      <c r="A164" s="21">
        <v>163</v>
      </c>
      <c r="B164" s="4">
        <v>5</v>
      </c>
      <c r="C164" s="4">
        <v>25</v>
      </c>
      <c r="D164" s="4" t="s">
        <v>32829</v>
      </c>
      <c r="E164" s="4" t="s">
        <v>32396</v>
      </c>
      <c r="F164" s="4" t="s">
        <v>32830</v>
      </c>
      <c r="G164" s="4" t="s">
        <v>32831</v>
      </c>
      <c r="H164" s="4" t="s">
        <v>2708</v>
      </c>
      <c r="I164" s="24">
        <f>ROUND(COUNTIF(Table1[[#This Row],[กิจกรรม 1.1]:[ท้ายบท 1]],"&lt;&gt;ยังไม่ส่ง")*2+IF(Table1[[#This Row],[Quiz 1]]&lt;&gt;"ยังไม่ส่ง",Table1[[#This Row],[Quiz 1]]*2/10,0),0)</f>
        <v>8</v>
      </c>
      <c r="J164" s="24">
        <f>ROUND(COUNTIF(Table1[[#This Row],[แบบฝึก 2.1]:[ท้ายบท 2]],"&lt;&gt;ยังไม่ส่ง")*8/3+IF(Table1[[#This Row],[Quiz 2]]&lt;&gt;"ยังไม่ส่ง",Table1[[#This Row],[Quiz 2]]*2/10,0),0)</f>
        <v>10</v>
      </c>
      <c r="K164" s="24">
        <f>ROUND(COUNTIF(Table1[[#This Row],[แบบฝึก 3.1]:[ท้ายบท 3]],"&lt;&gt;ยังไม่ส่ง")*3/2+IF(Table1[[#This Row],[Quiz 3]]&lt;&gt;"ยังไม่ส่ง",Table1[[#This Row],[Quiz 3]]*2/10,0),0)</f>
        <v>2</v>
      </c>
      <c r="L164" s="12">
        <f>Table1[[#This Row],[บท 1 '[10']]]+Table1[[#This Row],[บท 2 '[10']]]+Table1[[#This Row],[บท 3 '[5']]]</f>
        <v>20</v>
      </c>
      <c r="M164" s="12">
        <f>IF(Table1[[#This Row],[ซ่อมแล้วกลางภาค]]="ซ่อมแล้ว",10,Table1[[#This Row],[MID '[20']2]])</f>
        <v>10</v>
      </c>
      <c r="N164" s="12">
        <f>ROUND(COUNTIF(Table1[[#This Row],[แบบฝึก 4.1]:[ท้ายบท 4]],"&lt;&gt;ยังไม่ส่ง")*8/2+IF(Table1[[#This Row],[Quiz 4]]&lt;&gt;"ยังไม่ส่ง",Table1[[#This Row],[Quiz 4]]*2/10,0),0)</f>
        <v>5</v>
      </c>
      <c r="O164" s="12"/>
      <c r="P164" s="13">
        <f>ROUND(COUNTIF(Table1[[#This Row],[แบบฝึก 5.1]:[ท้ายบท 5]],"&lt;&gt;ยังไม่ส่ง")*8/3+IF(Table1[[#This Row],[Quiz 5]]&lt;&gt;"ยังไม่ส่ง",Table1[[#This Row],[Quiz 5]]*2/10,0),0)</f>
        <v>9</v>
      </c>
      <c r="Q164" s="12">
        <f>Table1[[#This Row],[บท 4 '[10']]]+Table1[[#This Row],[นำเสนอ '[5']]]+Table1[[#This Row],[บท 5 '[10']]]</f>
        <v>14</v>
      </c>
      <c r="R164" s="12">
        <f>Table1[[#This Row],[ก่อนกลางภาค '[25']]]+Table1[[#This Row],[กลางภาค '[20']]]+Table1[[#This Row],[หลังกลางภาค '[25']]]</f>
        <v>44</v>
      </c>
      <c r="S164" s="12"/>
      <c r="T164" s="12">
        <f>Table1[[#This Row],[ปลายภาค '[30']]]+Table1[[#This Row],[ก่อนปลายภาค '[70']]]</f>
        <v>44</v>
      </c>
      <c r="U164" s="11">
        <f t="shared" si="2"/>
        <v>0</v>
      </c>
      <c r="V164" s="5" t="str">
        <f>IF(_xlfn.XLOOKUP(Table1[[#This Row],[email]],กิจกรรม_11[Email],กิจกรรม_11[Completion time],0)&lt;&gt;0,"ส่งแล้ว","ยังไม่ส่ง")</f>
        <v>ส่งแล้ว</v>
      </c>
      <c r="W164" s="5" t="str">
        <f>IF(_xlfn.XLOOKUP(Table1[[#This Row],[email]],แบบฝึก_11[Email],แบบฝึก_11[Completion time],0)&lt;&gt;0,"ส่งแล้ว","ยังไม่ส่ง")</f>
        <v>ส่งแล้ว</v>
      </c>
      <c r="X164" s="5" t="str">
        <f>IF(_xlfn.XLOOKUP(Table1[[#This Row],[email]],แบบฝึก_12[Email],แบบฝึก_12[Completion time],0)&lt;&gt;0,"ส่งแล้ว","ยังไม่ส่ง")</f>
        <v>ส่งแล้ว</v>
      </c>
      <c r="Y164" s="5">
        <f>_xlfn.XLOOKUP(Table1[[#This Row],[email]],ท้ายบท_1[Email],ท้ายบท_1[Total points],"ยังไม่ส่ง")</f>
        <v>9</v>
      </c>
      <c r="Z164" s="4">
        <f>_xlfn.XLOOKUP(Table1[[#This Row],[email]],Quiz_1[Email],Quiz_1[Total points],"ยังไม่ส่ง")</f>
        <v>1</v>
      </c>
      <c r="AA164" s="5" t="str">
        <f>IF(_xlfn.XLOOKUP(Table1[[#This Row],[email]],แบบฝึก_21[Email],แบบฝึก_21[Completion time],0)&lt;&gt;0,"ส่งแล้ว","ยังไม่ส่ง")</f>
        <v>ส่งแล้ว</v>
      </c>
      <c r="AB164" s="5" t="str">
        <f>IF(_xlfn.XLOOKUP(Table1[[#This Row],[email]],แบบฝึก_22[Email],แบบฝึก_22[Completion time],0)&lt;&gt;0,"ส่งแล้ว","ยังไม่ส่ง")</f>
        <v>ส่งแล้ว</v>
      </c>
      <c r="AC164" s="5">
        <f>_xlfn.XLOOKUP(Table1[[#This Row],[email]],ท้ายบท_2[Email],ท้ายบท_2[Total points],"ยังไม่ส่ง")</f>
        <v>2</v>
      </c>
      <c r="AD164" s="5">
        <f>_xlfn.XLOOKUP(Table1[[#This Row],[email]],Quiz_2[Email],Quiz_2[Total points],"ยังไม่ส่ง")</f>
        <v>8</v>
      </c>
      <c r="AE164" s="5" t="str">
        <f>IF(_xlfn.XLOOKUP(Table1[[#This Row],[email]],แบบฝึก_31[Email],แบบฝึก_31[Completion time],0)&lt;&gt;0,"ส่งแล้ว","ยังไม่ส่ง")</f>
        <v>ยังไม่ส่ง</v>
      </c>
      <c r="AF164" s="5" t="str">
        <f>_xlfn.XLOOKUP(Table1[[#This Row],[email]],ท้ายบท_3[Email],ท้ายบท_3[Total points],"ยังไม่ส่ง")</f>
        <v>ยังไม่ส่ง</v>
      </c>
      <c r="AG164" s="5">
        <f>_xlfn.XLOOKUP(Table1[[#This Row],[email]],Quiz_3[Email],Quiz_3[Total points],"ยังไม่ส่ง")</f>
        <v>9</v>
      </c>
      <c r="AH164" s="12">
        <v>14</v>
      </c>
      <c r="AI164" s="14">
        <v>6</v>
      </c>
      <c r="AJ164" s="12">
        <f>ROUND((Table1[[#This Row],[mid '[20']]]+Table1[[#This Row],[mid '[10']]])/2,0)</f>
        <v>10</v>
      </c>
      <c r="AK164" s="5" t="str">
        <f>IF(_xlfn.XLOOKUP(Table1[[#This Row],[email]],แบบฝึก_41[Email],แบบฝึก_41[Completion time],0)&lt;&gt;0,"ส่งแล้ว","ยังไม่ส่ง")</f>
        <v>ส่งแล้ว</v>
      </c>
      <c r="AL164" s="5" t="str">
        <f>IF(_xlfn.XLOOKUP(Table1[[#This Row],[email]],ท้ายบท_4[Email],ท้ายบท_4[Total points],"ยังไม่ส่ง")&lt;&gt;0,"ส่งแล้ว","ยังไม่ส่ง")</f>
        <v>ยังไม่ส่ง</v>
      </c>
      <c r="AM164" s="5">
        <f>_xlfn.XLOOKUP(Table1[[#This Row],[email]],Quiz_4[Email],Quiz_4[Total points],"ยังไม่ส่ง")</f>
        <v>6</v>
      </c>
      <c r="AN164" s="5" t="str">
        <f>IF(_xlfn.XLOOKUP(Table1[[#This Row],[email]],แบบฝึก_51[Email],แบบฝึก_51[Completion time],0)&lt;&gt;0,"ส่งแล้ว","ยังไม่ส่ง")</f>
        <v>ส่งแล้ว</v>
      </c>
      <c r="AO164" s="5" t="str">
        <f>IF(_xlfn.XLOOKUP(Table1[[#This Row],[email]],แบบฝึก_52[Email],แบบฝึก_52[Completion time],0)&lt;&gt;0,"ส่งแล้ว","ยังไม่ส่ง")</f>
        <v>ส่งแล้ว</v>
      </c>
      <c r="AP164" s="5">
        <f>_xlfn.XLOOKUP(Table1[[#This Row],[email]],ท้ายบท_5[Email],ท้ายบท_5[Total points],"ยังไม่ส่ง")</f>
        <v>16</v>
      </c>
      <c r="AQ164" s="5">
        <f>_xlfn.XLOOKUP(Table1[[#This Row],[email]],Quiz_5[Email],Quiz_5[Total points],"ยังไม่ส่ง")</f>
        <v>5</v>
      </c>
      <c r="AR164" s="37"/>
      <c r="AS164" s="4" t="str">
        <f>IF(M164&lt;10,"ยังไม่ซ่อม",IF(Table1[[#This Row],[ซ่อมแล้วกลางภาค]]="ซ่อมแล้ว","ซ่อมแล้ว","ไม่ต้องซ่อม"))</f>
        <v>ไม่ต้องซ่อม</v>
      </c>
      <c r="BN164"/>
      <c r="BO164"/>
      <c r="BP164"/>
      <c r="BQ164"/>
    </row>
    <row r="165" spans="1:69" ht="19.5" x14ac:dyDescent="0.4">
      <c r="A165" s="21">
        <v>164</v>
      </c>
      <c r="B165" s="4">
        <v>5</v>
      </c>
      <c r="C165" s="4">
        <v>26</v>
      </c>
      <c r="D165" s="4" t="s">
        <v>32832</v>
      </c>
      <c r="E165" s="4" t="s">
        <v>32396</v>
      </c>
      <c r="F165" s="4" t="s">
        <v>32833</v>
      </c>
      <c r="G165" s="4" t="s">
        <v>32834</v>
      </c>
      <c r="H165" s="4" t="s">
        <v>2632</v>
      </c>
      <c r="I165" s="24">
        <f>ROUND(COUNTIF(Table1[[#This Row],[กิจกรรม 1.1]:[ท้ายบท 1]],"&lt;&gt;ยังไม่ส่ง")*2+IF(Table1[[#This Row],[Quiz 1]]&lt;&gt;"ยังไม่ส่ง",Table1[[#This Row],[Quiz 1]]*2/10,0),0)</f>
        <v>6</v>
      </c>
      <c r="J165" s="24">
        <f>ROUND(COUNTIF(Table1[[#This Row],[แบบฝึก 2.1]:[ท้ายบท 2]],"&lt;&gt;ยังไม่ส่ง")*8/3+IF(Table1[[#This Row],[Quiz 2]]&lt;&gt;"ยังไม่ส่ง",Table1[[#This Row],[Quiz 2]]*2/10,0),0)</f>
        <v>0</v>
      </c>
      <c r="K165" s="24">
        <f>ROUND(COUNTIF(Table1[[#This Row],[แบบฝึก 3.1]:[ท้ายบท 3]],"&lt;&gt;ยังไม่ส่ง")*3/2+IF(Table1[[#This Row],[Quiz 3]]&lt;&gt;"ยังไม่ส่ง",Table1[[#This Row],[Quiz 3]]*2/10,0),0)</f>
        <v>2</v>
      </c>
      <c r="L165" s="12">
        <f>Table1[[#This Row],[บท 1 '[10']]]+Table1[[#This Row],[บท 2 '[10']]]+Table1[[#This Row],[บท 3 '[5']]]</f>
        <v>8</v>
      </c>
      <c r="M165" s="12">
        <f>IF(Table1[[#This Row],[ซ่อมแล้วกลางภาค]]="ซ่อมแล้ว",10,Table1[[#This Row],[MID '[20']2]])</f>
        <v>9</v>
      </c>
      <c r="N165" s="12">
        <f>ROUND(COUNTIF(Table1[[#This Row],[แบบฝึก 4.1]:[ท้ายบท 4]],"&lt;&gt;ยังไม่ส่ง")*8/2+IF(Table1[[#This Row],[Quiz 4]]&lt;&gt;"ยังไม่ส่ง",Table1[[#This Row],[Quiz 4]]*2/10,0),0)</f>
        <v>5</v>
      </c>
      <c r="O165" s="12"/>
      <c r="P165" s="13">
        <f>ROUND(COUNTIF(Table1[[#This Row],[แบบฝึก 5.1]:[ท้ายบท 5]],"&lt;&gt;ยังไม่ส่ง")*8/3+IF(Table1[[#This Row],[Quiz 5]]&lt;&gt;"ยังไม่ส่ง",Table1[[#This Row],[Quiz 5]]*2/10,0),0)</f>
        <v>9</v>
      </c>
      <c r="Q165" s="12">
        <f>Table1[[#This Row],[บท 4 '[10']]]+Table1[[#This Row],[นำเสนอ '[5']]]+Table1[[#This Row],[บท 5 '[10']]]</f>
        <v>14</v>
      </c>
      <c r="R165" s="12">
        <f>Table1[[#This Row],[ก่อนกลางภาค '[25']]]+Table1[[#This Row],[กลางภาค '[20']]]+Table1[[#This Row],[หลังกลางภาค '[25']]]</f>
        <v>31</v>
      </c>
      <c r="S165" s="12"/>
      <c r="T165" s="12">
        <f>Table1[[#This Row],[ปลายภาค '[30']]]+Table1[[#This Row],[ก่อนปลายภาค '[70']]]</f>
        <v>31</v>
      </c>
      <c r="U165" s="11">
        <f t="shared" si="2"/>
        <v>0</v>
      </c>
      <c r="V165" s="5" t="str">
        <f>IF(_xlfn.XLOOKUP(Table1[[#This Row],[email]],กิจกรรม_11[Email],กิจกรรม_11[Completion time],0)&lt;&gt;0,"ส่งแล้ว","ยังไม่ส่ง")</f>
        <v>ส่งแล้ว</v>
      </c>
      <c r="W165" s="5" t="str">
        <f>IF(_xlfn.XLOOKUP(Table1[[#This Row],[email]],แบบฝึก_11[Email],แบบฝึก_11[Completion time],0)&lt;&gt;0,"ส่งแล้ว","ยังไม่ส่ง")</f>
        <v>ส่งแล้ว</v>
      </c>
      <c r="X165" s="5" t="str">
        <f>IF(_xlfn.XLOOKUP(Table1[[#This Row],[email]],แบบฝึก_12[Email],แบบฝึก_12[Completion time],0)&lt;&gt;0,"ส่งแล้ว","ยังไม่ส่ง")</f>
        <v>ส่งแล้ว</v>
      </c>
      <c r="Y165" s="5" t="str">
        <f>_xlfn.XLOOKUP(Table1[[#This Row],[email]],ท้ายบท_1[Email],ท้ายบท_1[Total points],"ยังไม่ส่ง")</f>
        <v>ยังไม่ส่ง</v>
      </c>
      <c r="Z165" s="4" t="str">
        <f>_xlfn.XLOOKUP(Table1[[#This Row],[email]],Quiz_1[Email],Quiz_1[Total points],"ยังไม่ส่ง")</f>
        <v>ยังไม่ส่ง</v>
      </c>
      <c r="AA165" s="5" t="str">
        <f>IF(_xlfn.XLOOKUP(Table1[[#This Row],[email]],แบบฝึก_21[Email],แบบฝึก_21[Completion time],0)&lt;&gt;0,"ส่งแล้ว","ยังไม่ส่ง")</f>
        <v>ยังไม่ส่ง</v>
      </c>
      <c r="AB165" s="5" t="str">
        <f>IF(_xlfn.XLOOKUP(Table1[[#This Row],[email]],แบบฝึก_22[Email],แบบฝึก_22[Completion time],0)&lt;&gt;0,"ส่งแล้ว","ยังไม่ส่ง")</f>
        <v>ยังไม่ส่ง</v>
      </c>
      <c r="AC165" s="5" t="str">
        <f>_xlfn.XLOOKUP(Table1[[#This Row],[email]],ท้ายบท_2[Email],ท้ายบท_2[Total points],"ยังไม่ส่ง")</f>
        <v>ยังไม่ส่ง</v>
      </c>
      <c r="AD165" s="5" t="str">
        <f>_xlfn.XLOOKUP(Table1[[#This Row],[email]],Quiz_2[Email],Quiz_2[Total points],"ยังไม่ส่ง")</f>
        <v>ยังไม่ส่ง</v>
      </c>
      <c r="AE165" s="5" t="str">
        <f>IF(_xlfn.XLOOKUP(Table1[[#This Row],[email]],แบบฝึก_31[Email],แบบฝึก_31[Completion time],0)&lt;&gt;0,"ส่งแล้ว","ยังไม่ส่ง")</f>
        <v>ส่งแล้ว</v>
      </c>
      <c r="AF165" s="5" t="str">
        <f>_xlfn.XLOOKUP(Table1[[#This Row],[email]],ท้ายบท_3[Email],ท้ายบท_3[Total points],"ยังไม่ส่ง")</f>
        <v>ยังไม่ส่ง</v>
      </c>
      <c r="AG165" s="5" t="str">
        <f>_xlfn.XLOOKUP(Table1[[#This Row],[email]],Quiz_3[Email],Quiz_3[Total points],"ยังไม่ส่ง")</f>
        <v>ยังไม่ส่ง</v>
      </c>
      <c r="AH165" s="12">
        <v>13</v>
      </c>
      <c r="AI165" s="14">
        <v>4</v>
      </c>
      <c r="AJ165" s="12">
        <f>ROUND((Table1[[#This Row],[mid '[20']]]+Table1[[#This Row],[mid '[10']]])/2,0)</f>
        <v>9</v>
      </c>
      <c r="AK165" s="5" t="str">
        <f>IF(_xlfn.XLOOKUP(Table1[[#This Row],[email]],แบบฝึก_41[Email],แบบฝึก_41[Completion time],0)&lt;&gt;0,"ส่งแล้ว","ยังไม่ส่ง")</f>
        <v>ส่งแล้ว</v>
      </c>
      <c r="AL165" s="5" t="str">
        <f>IF(_xlfn.XLOOKUP(Table1[[#This Row],[email]],ท้ายบท_4[Email],ท้ายบท_4[Total points],"ยังไม่ส่ง")&lt;&gt;0,"ส่งแล้ว","ยังไม่ส่ง")</f>
        <v>ยังไม่ส่ง</v>
      </c>
      <c r="AM165" s="5">
        <f>_xlfn.XLOOKUP(Table1[[#This Row],[email]],Quiz_4[Email],Quiz_4[Total points],"ยังไม่ส่ง")</f>
        <v>6</v>
      </c>
      <c r="AN165" s="5" t="str">
        <f>IF(_xlfn.XLOOKUP(Table1[[#This Row],[email]],แบบฝึก_51[Email],แบบฝึก_51[Completion time],0)&lt;&gt;0,"ส่งแล้ว","ยังไม่ส่ง")</f>
        <v>ส่งแล้ว</v>
      </c>
      <c r="AO165" s="5" t="str">
        <f>IF(_xlfn.XLOOKUP(Table1[[#This Row],[email]],แบบฝึก_52[Email],แบบฝึก_52[Completion time],0)&lt;&gt;0,"ส่งแล้ว","ยังไม่ส่ง")</f>
        <v>ส่งแล้ว</v>
      </c>
      <c r="AP165" s="5">
        <f>_xlfn.XLOOKUP(Table1[[#This Row],[email]],ท้ายบท_5[Email],ท้ายบท_5[Total points],"ยังไม่ส่ง")</f>
        <v>17</v>
      </c>
      <c r="AQ165" s="5">
        <f>_xlfn.XLOOKUP(Table1[[#This Row],[email]],Quiz_5[Email],Quiz_5[Total points],"ยังไม่ส่ง")</f>
        <v>6</v>
      </c>
      <c r="AR165" s="37"/>
      <c r="AS165" s="4" t="str">
        <f>IF(M165&lt;10,"ยังไม่ซ่อม",IF(Table1[[#This Row],[ซ่อมแล้วกลางภาค]]="ซ่อมแล้ว","ซ่อมแล้ว","ไม่ต้องซ่อม"))</f>
        <v>ยังไม่ซ่อม</v>
      </c>
      <c r="BN165"/>
      <c r="BO165"/>
      <c r="BP165"/>
      <c r="BQ165"/>
    </row>
    <row r="166" spans="1:69" ht="19.5" x14ac:dyDescent="0.4">
      <c r="A166" s="21">
        <v>165</v>
      </c>
      <c r="B166" s="4">
        <v>5</v>
      </c>
      <c r="C166" s="4">
        <v>27</v>
      </c>
      <c r="D166" s="4" t="s">
        <v>32835</v>
      </c>
      <c r="E166" s="4" t="s">
        <v>32396</v>
      </c>
      <c r="F166" s="4" t="s">
        <v>32836</v>
      </c>
      <c r="G166" s="4" t="s">
        <v>32837</v>
      </c>
      <c r="H166" s="4" t="s">
        <v>2623</v>
      </c>
      <c r="I166" s="24">
        <f>ROUND(COUNTIF(Table1[[#This Row],[กิจกรรม 1.1]:[ท้ายบท 1]],"&lt;&gt;ยังไม่ส่ง")*2+IF(Table1[[#This Row],[Quiz 1]]&lt;&gt;"ยังไม่ส่ง",Table1[[#This Row],[Quiz 1]]*2/10,0),0)</f>
        <v>9</v>
      </c>
      <c r="J166" s="24">
        <f>ROUND(COUNTIF(Table1[[#This Row],[แบบฝึก 2.1]:[ท้ายบท 2]],"&lt;&gt;ยังไม่ส่ง")*8/3+IF(Table1[[#This Row],[Quiz 2]]&lt;&gt;"ยังไม่ส่ง",Table1[[#This Row],[Quiz 2]]*2/10,0),0)</f>
        <v>10</v>
      </c>
      <c r="K166" s="24">
        <f>ROUND(COUNTIF(Table1[[#This Row],[แบบฝึก 3.1]:[ท้ายบท 3]],"&lt;&gt;ยังไม่ส่ง")*3/2+IF(Table1[[#This Row],[Quiz 3]]&lt;&gt;"ยังไม่ส่ง",Table1[[#This Row],[Quiz 3]]*2/10,0),0)</f>
        <v>4</v>
      </c>
      <c r="L166" s="12">
        <f>Table1[[#This Row],[บท 1 '[10']]]+Table1[[#This Row],[บท 2 '[10']]]+Table1[[#This Row],[บท 3 '[5']]]</f>
        <v>23</v>
      </c>
      <c r="M166" s="12">
        <f>IF(Table1[[#This Row],[ซ่อมแล้วกลางภาค]]="ซ่อมแล้ว",10,Table1[[#This Row],[MID '[20']2]])</f>
        <v>10</v>
      </c>
      <c r="N166" s="12">
        <f>ROUND(COUNTIF(Table1[[#This Row],[แบบฝึก 4.1]:[ท้ายบท 4]],"&lt;&gt;ยังไม่ส่ง")*8/2+IF(Table1[[#This Row],[Quiz 4]]&lt;&gt;"ยังไม่ส่ง",Table1[[#This Row],[Quiz 4]]*2/10,0),0)</f>
        <v>6</v>
      </c>
      <c r="O166" s="12"/>
      <c r="P166" s="13">
        <f>ROUND(COUNTIF(Table1[[#This Row],[แบบฝึก 5.1]:[ท้ายบท 5]],"&lt;&gt;ยังไม่ส่ง")*8/3+IF(Table1[[#This Row],[Quiz 5]]&lt;&gt;"ยังไม่ส่ง",Table1[[#This Row],[Quiz 5]]*2/10,0),0)</f>
        <v>9</v>
      </c>
      <c r="Q166" s="12">
        <f>Table1[[#This Row],[บท 4 '[10']]]+Table1[[#This Row],[นำเสนอ '[5']]]+Table1[[#This Row],[บท 5 '[10']]]</f>
        <v>15</v>
      </c>
      <c r="R166" s="12">
        <f>Table1[[#This Row],[ก่อนกลางภาค '[25']]]+Table1[[#This Row],[กลางภาค '[20']]]+Table1[[#This Row],[หลังกลางภาค '[25']]]</f>
        <v>48</v>
      </c>
      <c r="S166" s="12"/>
      <c r="T166" s="12">
        <f>Table1[[#This Row],[ปลายภาค '[30']]]+Table1[[#This Row],[ก่อนปลายภาค '[70']]]</f>
        <v>48</v>
      </c>
      <c r="U166" s="11">
        <f t="shared" si="2"/>
        <v>0</v>
      </c>
      <c r="V166" s="5" t="str">
        <f>IF(_xlfn.XLOOKUP(Table1[[#This Row],[email]],กิจกรรม_11[Email],กิจกรรม_11[Completion time],0)&lt;&gt;0,"ส่งแล้ว","ยังไม่ส่ง")</f>
        <v>ส่งแล้ว</v>
      </c>
      <c r="W166" s="5" t="str">
        <f>IF(_xlfn.XLOOKUP(Table1[[#This Row],[email]],แบบฝึก_11[Email],แบบฝึก_11[Completion time],0)&lt;&gt;0,"ส่งแล้ว","ยังไม่ส่ง")</f>
        <v>ส่งแล้ว</v>
      </c>
      <c r="X166" s="5" t="str">
        <f>IF(_xlfn.XLOOKUP(Table1[[#This Row],[email]],แบบฝึก_12[Email],แบบฝึก_12[Completion time],0)&lt;&gt;0,"ส่งแล้ว","ยังไม่ส่ง")</f>
        <v>ส่งแล้ว</v>
      </c>
      <c r="Y166" s="5">
        <f>_xlfn.XLOOKUP(Table1[[#This Row],[email]],ท้ายบท_1[Email],ท้ายบท_1[Total points],"ยังไม่ส่ง")</f>
        <v>20</v>
      </c>
      <c r="Z166" s="4">
        <f>_xlfn.XLOOKUP(Table1[[#This Row],[email]],Quiz_1[Email],Quiz_1[Total points],"ยังไม่ส่ง")</f>
        <v>7</v>
      </c>
      <c r="AA166" s="5" t="str">
        <f>IF(_xlfn.XLOOKUP(Table1[[#This Row],[email]],แบบฝึก_21[Email],แบบฝึก_21[Completion time],0)&lt;&gt;0,"ส่งแล้ว","ยังไม่ส่ง")</f>
        <v>ส่งแล้ว</v>
      </c>
      <c r="AB166" s="5" t="str">
        <f>IF(_xlfn.XLOOKUP(Table1[[#This Row],[email]],แบบฝึก_22[Email],แบบฝึก_22[Completion time],0)&lt;&gt;0,"ส่งแล้ว","ยังไม่ส่ง")</f>
        <v>ส่งแล้ว</v>
      </c>
      <c r="AC166" s="5">
        <f>_xlfn.XLOOKUP(Table1[[#This Row],[email]],ท้ายบท_2[Email],ท้ายบท_2[Total points],"ยังไม่ส่ง")</f>
        <v>13</v>
      </c>
      <c r="AD166" s="5">
        <f>_xlfn.XLOOKUP(Table1[[#This Row],[email]],Quiz_2[Email],Quiz_2[Total points],"ยังไม่ส่ง")</f>
        <v>8</v>
      </c>
      <c r="AE166" s="5" t="str">
        <f>IF(_xlfn.XLOOKUP(Table1[[#This Row],[email]],แบบฝึก_31[Email],แบบฝึก_31[Completion time],0)&lt;&gt;0,"ส่งแล้ว","ยังไม่ส่ง")</f>
        <v>ส่งแล้ว</v>
      </c>
      <c r="AF166" s="5">
        <f>_xlfn.XLOOKUP(Table1[[#This Row],[email]],ท้ายบท_3[Email],ท้ายบท_3[Total points],"ยังไม่ส่ง")</f>
        <v>8</v>
      </c>
      <c r="AG166" s="5">
        <f>_xlfn.XLOOKUP(Table1[[#This Row],[email]],Quiz_3[Email],Quiz_3[Total points],"ยังไม่ส่ง")</f>
        <v>5</v>
      </c>
      <c r="AH166" s="12">
        <v>10</v>
      </c>
      <c r="AI166" s="14">
        <v>4</v>
      </c>
      <c r="AJ166" s="12">
        <f>ROUND((Table1[[#This Row],[mid '[20']]]+Table1[[#This Row],[mid '[10']]])/2,0)</f>
        <v>7</v>
      </c>
      <c r="AK166" s="5" t="str">
        <f>IF(_xlfn.XLOOKUP(Table1[[#This Row],[email]],แบบฝึก_41[Email],แบบฝึก_41[Completion time],0)&lt;&gt;0,"ส่งแล้ว","ยังไม่ส่ง")</f>
        <v>ส่งแล้ว</v>
      </c>
      <c r="AL166" s="5" t="str">
        <f>IF(_xlfn.XLOOKUP(Table1[[#This Row],[email]],ท้ายบท_4[Email],ท้ายบท_4[Total points],"ยังไม่ส่ง")&lt;&gt;0,"ส่งแล้ว","ยังไม่ส่ง")</f>
        <v>ยังไม่ส่ง</v>
      </c>
      <c r="AM166" s="5">
        <f>_xlfn.XLOOKUP(Table1[[#This Row],[email]],Quiz_4[Email],Quiz_4[Total points],"ยังไม่ส่ง")</f>
        <v>9</v>
      </c>
      <c r="AN166" s="5" t="str">
        <f>IF(_xlfn.XLOOKUP(Table1[[#This Row],[email]],แบบฝึก_51[Email],แบบฝึก_51[Completion time],0)&lt;&gt;0,"ส่งแล้ว","ยังไม่ส่ง")</f>
        <v>ส่งแล้ว</v>
      </c>
      <c r="AO166" s="5" t="str">
        <f>IF(_xlfn.XLOOKUP(Table1[[#This Row],[email]],แบบฝึก_52[Email],แบบฝึก_52[Completion time],0)&lt;&gt;0,"ส่งแล้ว","ยังไม่ส่ง")</f>
        <v>ส่งแล้ว</v>
      </c>
      <c r="AP166" s="5">
        <f>_xlfn.XLOOKUP(Table1[[#This Row],[email]],ท้ายบท_5[Email],ท้ายบท_5[Total points],"ยังไม่ส่ง")</f>
        <v>17</v>
      </c>
      <c r="AQ166" s="5">
        <f>_xlfn.XLOOKUP(Table1[[#This Row],[email]],Quiz_5[Email],Quiz_5[Total points],"ยังไม่ส่ง")</f>
        <v>7</v>
      </c>
      <c r="AR166" s="37" t="s">
        <v>33118</v>
      </c>
      <c r="AS166" s="4" t="str">
        <f>IF(M166&lt;10,"ยังไม่ซ่อม",IF(Table1[[#This Row],[ซ่อมแล้วกลางภาค]]="ซ่อมแล้ว","ซ่อมแล้ว","ไม่ต้องซ่อม"))</f>
        <v>ซ่อมแล้ว</v>
      </c>
      <c r="BN166"/>
      <c r="BO166"/>
      <c r="BP166"/>
      <c r="BQ166"/>
    </row>
    <row r="167" spans="1:69" ht="19.5" x14ac:dyDescent="0.4">
      <c r="A167" s="21">
        <v>166</v>
      </c>
      <c r="B167" s="4">
        <v>5</v>
      </c>
      <c r="C167" s="4">
        <v>28</v>
      </c>
      <c r="D167" s="4" t="s">
        <v>32838</v>
      </c>
      <c r="E167" s="4" t="s">
        <v>32396</v>
      </c>
      <c r="F167" s="4" t="s">
        <v>32839</v>
      </c>
      <c r="G167" s="4" t="s">
        <v>32840</v>
      </c>
      <c r="H167" s="4" t="s">
        <v>2759</v>
      </c>
      <c r="I167" s="24">
        <f>ROUND(COUNTIF(Table1[[#This Row],[กิจกรรม 1.1]:[ท้ายบท 1]],"&lt;&gt;ยังไม่ส่ง")*2+IF(Table1[[#This Row],[Quiz 1]]&lt;&gt;"ยังไม่ส่ง",Table1[[#This Row],[Quiz 1]]*2/10,0),0)</f>
        <v>9</v>
      </c>
      <c r="J167" s="24">
        <f>ROUND(COUNTIF(Table1[[#This Row],[แบบฝึก 2.1]:[ท้ายบท 2]],"&lt;&gt;ยังไม่ส่ง")*8/3+IF(Table1[[#This Row],[Quiz 2]]&lt;&gt;"ยังไม่ส่ง",Table1[[#This Row],[Quiz 2]]*2/10,0),0)</f>
        <v>10</v>
      </c>
      <c r="K167" s="24">
        <f>ROUND(COUNTIF(Table1[[#This Row],[แบบฝึก 3.1]:[ท้ายบท 3]],"&lt;&gt;ยังไม่ส่ง")*3/2+IF(Table1[[#This Row],[Quiz 3]]&lt;&gt;"ยังไม่ส่ง",Table1[[#This Row],[Quiz 3]]*2/10,0),0)</f>
        <v>4</v>
      </c>
      <c r="L167" s="12">
        <f>Table1[[#This Row],[บท 1 '[10']]]+Table1[[#This Row],[บท 2 '[10']]]+Table1[[#This Row],[บท 3 '[5']]]</f>
        <v>23</v>
      </c>
      <c r="M167" s="12">
        <f>IF(Table1[[#This Row],[ซ่อมแล้วกลางภาค]]="ซ่อมแล้ว",10,Table1[[#This Row],[MID '[20']2]])</f>
        <v>10</v>
      </c>
      <c r="N167" s="12">
        <f>ROUND(COUNTIF(Table1[[#This Row],[แบบฝึก 4.1]:[ท้ายบท 4]],"&lt;&gt;ยังไม่ส่ง")*8/2+IF(Table1[[#This Row],[Quiz 4]]&lt;&gt;"ยังไม่ส่ง",Table1[[#This Row],[Quiz 4]]*2/10,0),0)</f>
        <v>6</v>
      </c>
      <c r="O167" s="12"/>
      <c r="P167" s="13">
        <f>ROUND(COUNTIF(Table1[[#This Row],[แบบฝึก 5.1]:[ท้ายบท 5]],"&lt;&gt;ยังไม่ส่ง")*8/3+IF(Table1[[#This Row],[Quiz 5]]&lt;&gt;"ยังไม่ส่ง",Table1[[#This Row],[Quiz 5]]*2/10,0),0)</f>
        <v>9</v>
      </c>
      <c r="Q167" s="12">
        <f>Table1[[#This Row],[บท 4 '[10']]]+Table1[[#This Row],[นำเสนอ '[5']]]+Table1[[#This Row],[บท 5 '[10']]]</f>
        <v>15</v>
      </c>
      <c r="R167" s="12">
        <f>Table1[[#This Row],[ก่อนกลางภาค '[25']]]+Table1[[#This Row],[กลางภาค '[20']]]+Table1[[#This Row],[หลังกลางภาค '[25']]]</f>
        <v>48</v>
      </c>
      <c r="S167" s="12"/>
      <c r="T167" s="12">
        <f>Table1[[#This Row],[ปลายภาค '[30']]]+Table1[[#This Row],[ก่อนปลายภาค '[70']]]</f>
        <v>48</v>
      </c>
      <c r="U167" s="11">
        <f t="shared" si="2"/>
        <v>0</v>
      </c>
      <c r="V167" s="5" t="str">
        <f>IF(_xlfn.XLOOKUP(Table1[[#This Row],[email]],กิจกรรม_11[Email],กิจกรรม_11[Completion time],0)&lt;&gt;0,"ส่งแล้ว","ยังไม่ส่ง")</f>
        <v>ส่งแล้ว</v>
      </c>
      <c r="W167" s="5" t="str">
        <f>IF(_xlfn.XLOOKUP(Table1[[#This Row],[email]],แบบฝึก_11[Email],แบบฝึก_11[Completion time],0)&lt;&gt;0,"ส่งแล้ว","ยังไม่ส่ง")</f>
        <v>ส่งแล้ว</v>
      </c>
      <c r="X167" s="5" t="str">
        <f>IF(_xlfn.XLOOKUP(Table1[[#This Row],[email]],แบบฝึก_12[Email],แบบฝึก_12[Completion time],0)&lt;&gt;0,"ส่งแล้ว","ยังไม่ส่ง")</f>
        <v>ส่งแล้ว</v>
      </c>
      <c r="Y167" s="5">
        <f>_xlfn.XLOOKUP(Table1[[#This Row],[email]],ท้ายบท_1[Email],ท้ายบท_1[Total points],"ยังไม่ส่ง")</f>
        <v>20</v>
      </c>
      <c r="Z167" s="4">
        <f>_xlfn.XLOOKUP(Table1[[#This Row],[email]],Quiz_1[Email],Quiz_1[Total points],"ยังไม่ส่ง")</f>
        <v>7</v>
      </c>
      <c r="AA167" s="5" t="str">
        <f>IF(_xlfn.XLOOKUP(Table1[[#This Row],[email]],แบบฝึก_21[Email],แบบฝึก_21[Completion time],0)&lt;&gt;0,"ส่งแล้ว","ยังไม่ส่ง")</f>
        <v>ส่งแล้ว</v>
      </c>
      <c r="AB167" s="5" t="str">
        <f>IF(_xlfn.XLOOKUP(Table1[[#This Row],[email]],แบบฝึก_22[Email],แบบฝึก_22[Completion time],0)&lt;&gt;0,"ส่งแล้ว","ยังไม่ส่ง")</f>
        <v>ส่งแล้ว</v>
      </c>
      <c r="AC167" s="5">
        <f>_xlfn.XLOOKUP(Table1[[#This Row],[email]],ท้ายบท_2[Email],ท้ายบท_2[Total points],"ยังไม่ส่ง")</f>
        <v>12</v>
      </c>
      <c r="AD167" s="5">
        <f>_xlfn.XLOOKUP(Table1[[#This Row],[email]],Quiz_2[Email],Quiz_2[Total points],"ยังไม่ส่ง")</f>
        <v>9</v>
      </c>
      <c r="AE167" s="5" t="str">
        <f>IF(_xlfn.XLOOKUP(Table1[[#This Row],[email]],แบบฝึก_31[Email],แบบฝึก_31[Completion time],0)&lt;&gt;0,"ส่งแล้ว","ยังไม่ส่ง")</f>
        <v>ส่งแล้ว</v>
      </c>
      <c r="AF167" s="5">
        <f>_xlfn.XLOOKUP(Table1[[#This Row],[email]],ท้ายบท_3[Email],ท้ายบท_3[Total points],"ยังไม่ส่ง")</f>
        <v>8</v>
      </c>
      <c r="AG167" s="5">
        <f>_xlfn.XLOOKUP(Table1[[#This Row],[email]],Quiz_3[Email],Quiz_3[Total points],"ยังไม่ส่ง")</f>
        <v>5</v>
      </c>
      <c r="AH167" s="12">
        <v>17</v>
      </c>
      <c r="AI167" s="14">
        <v>2</v>
      </c>
      <c r="AJ167" s="12">
        <f>ROUND((Table1[[#This Row],[mid '[20']]]+Table1[[#This Row],[mid '[10']]])/2,0)</f>
        <v>10</v>
      </c>
      <c r="AK167" s="5" t="str">
        <f>IF(_xlfn.XLOOKUP(Table1[[#This Row],[email]],แบบฝึก_41[Email],แบบฝึก_41[Completion time],0)&lt;&gt;0,"ส่งแล้ว","ยังไม่ส่ง")</f>
        <v>ส่งแล้ว</v>
      </c>
      <c r="AL167" s="5" t="str">
        <f>IF(_xlfn.XLOOKUP(Table1[[#This Row],[email]],ท้ายบท_4[Email],ท้ายบท_4[Total points],"ยังไม่ส่ง")&lt;&gt;0,"ส่งแล้ว","ยังไม่ส่ง")</f>
        <v>ยังไม่ส่ง</v>
      </c>
      <c r="AM167" s="5">
        <f>_xlfn.XLOOKUP(Table1[[#This Row],[email]],Quiz_4[Email],Quiz_4[Total points],"ยังไม่ส่ง")</f>
        <v>9</v>
      </c>
      <c r="AN167" s="5" t="str">
        <f>IF(_xlfn.XLOOKUP(Table1[[#This Row],[email]],แบบฝึก_51[Email],แบบฝึก_51[Completion time],0)&lt;&gt;0,"ส่งแล้ว","ยังไม่ส่ง")</f>
        <v>ส่งแล้ว</v>
      </c>
      <c r="AO167" s="5" t="str">
        <f>IF(_xlfn.XLOOKUP(Table1[[#This Row],[email]],แบบฝึก_52[Email],แบบฝึก_52[Completion time],0)&lt;&gt;0,"ส่งแล้ว","ยังไม่ส่ง")</f>
        <v>ส่งแล้ว</v>
      </c>
      <c r="AP167" s="5">
        <f>_xlfn.XLOOKUP(Table1[[#This Row],[email]],ท้ายบท_5[Email],ท้ายบท_5[Total points],"ยังไม่ส่ง")</f>
        <v>15</v>
      </c>
      <c r="AQ167" s="5">
        <f>_xlfn.XLOOKUP(Table1[[#This Row],[email]],Quiz_5[Email],Quiz_5[Total points],"ยังไม่ส่ง")</f>
        <v>6</v>
      </c>
      <c r="AR167" s="37"/>
      <c r="AS167" s="4" t="str">
        <f>IF(M167&lt;10,"ยังไม่ซ่อม",IF(Table1[[#This Row],[ซ่อมแล้วกลางภาค]]="ซ่อมแล้ว","ซ่อมแล้ว","ไม่ต้องซ่อม"))</f>
        <v>ไม่ต้องซ่อม</v>
      </c>
      <c r="BN167"/>
      <c r="BO167"/>
      <c r="BP167"/>
      <c r="BQ167"/>
    </row>
    <row r="168" spans="1:69" ht="19.5" x14ac:dyDescent="0.4">
      <c r="A168" s="21">
        <v>167</v>
      </c>
      <c r="B168" s="4">
        <v>5</v>
      </c>
      <c r="C168" s="4">
        <v>29</v>
      </c>
      <c r="D168" s="4" t="s">
        <v>32841</v>
      </c>
      <c r="E168" s="4" t="s">
        <v>32396</v>
      </c>
      <c r="F168" s="4" t="s">
        <v>32842</v>
      </c>
      <c r="G168" s="4" t="s">
        <v>32843</v>
      </c>
      <c r="H168" s="4" t="s">
        <v>2927</v>
      </c>
      <c r="I168" s="24">
        <f>ROUND(COUNTIF(Table1[[#This Row],[กิจกรรม 1.1]:[ท้ายบท 1]],"&lt;&gt;ยังไม่ส่ง")*2+IF(Table1[[#This Row],[Quiz 1]]&lt;&gt;"ยังไม่ส่ง",Table1[[#This Row],[Quiz 1]]*2/10,0),0)</f>
        <v>9</v>
      </c>
      <c r="J168" s="24">
        <f>ROUND(COUNTIF(Table1[[#This Row],[แบบฝึก 2.1]:[ท้ายบท 2]],"&lt;&gt;ยังไม่ส่ง")*8/3+IF(Table1[[#This Row],[Quiz 2]]&lt;&gt;"ยังไม่ส่ง",Table1[[#This Row],[Quiz 2]]*2/10,0),0)</f>
        <v>9</v>
      </c>
      <c r="K168" s="24">
        <f>ROUND(COUNTIF(Table1[[#This Row],[แบบฝึก 3.1]:[ท้ายบท 3]],"&lt;&gt;ยังไม่ส่ง")*3/2+IF(Table1[[#This Row],[Quiz 3]]&lt;&gt;"ยังไม่ส่ง",Table1[[#This Row],[Quiz 3]]*2/10,0),0)</f>
        <v>4</v>
      </c>
      <c r="L168" s="12">
        <f>Table1[[#This Row],[บท 1 '[10']]]+Table1[[#This Row],[บท 2 '[10']]]+Table1[[#This Row],[บท 3 '[5']]]</f>
        <v>22</v>
      </c>
      <c r="M168" s="12">
        <f>IF(Table1[[#This Row],[ซ่อมแล้วกลางภาค]]="ซ่อมแล้ว",10,Table1[[#This Row],[MID '[20']2]])</f>
        <v>13</v>
      </c>
      <c r="N168" s="12">
        <f>ROUND(COUNTIF(Table1[[#This Row],[แบบฝึก 4.1]:[ท้ายบท 4]],"&lt;&gt;ยังไม่ส่ง")*8/2+IF(Table1[[#This Row],[Quiz 4]]&lt;&gt;"ยังไม่ส่ง",Table1[[#This Row],[Quiz 4]]*2/10,0),0)</f>
        <v>5</v>
      </c>
      <c r="O168" s="12"/>
      <c r="P168" s="13">
        <f>ROUND(COUNTIF(Table1[[#This Row],[แบบฝึก 5.1]:[ท้ายบท 5]],"&lt;&gt;ยังไม่ส่ง")*8/3+IF(Table1[[#This Row],[Quiz 5]]&lt;&gt;"ยังไม่ส่ง",Table1[[#This Row],[Quiz 5]]*2/10,0),0)</f>
        <v>9</v>
      </c>
      <c r="Q168" s="12">
        <f>Table1[[#This Row],[บท 4 '[10']]]+Table1[[#This Row],[นำเสนอ '[5']]]+Table1[[#This Row],[บท 5 '[10']]]</f>
        <v>14</v>
      </c>
      <c r="R168" s="12">
        <f>Table1[[#This Row],[ก่อนกลางภาค '[25']]]+Table1[[#This Row],[กลางภาค '[20']]]+Table1[[#This Row],[หลังกลางภาค '[25']]]</f>
        <v>49</v>
      </c>
      <c r="S168" s="12"/>
      <c r="T168" s="12">
        <f>Table1[[#This Row],[ปลายภาค '[30']]]+Table1[[#This Row],[ก่อนปลายภาค '[70']]]</f>
        <v>49</v>
      </c>
      <c r="U168" s="11">
        <f t="shared" si="2"/>
        <v>0</v>
      </c>
      <c r="V168" s="5" t="str">
        <f>IF(_xlfn.XLOOKUP(Table1[[#This Row],[email]],กิจกรรม_11[Email],กิจกรรม_11[Completion time],0)&lt;&gt;0,"ส่งแล้ว","ยังไม่ส่ง")</f>
        <v>ส่งแล้ว</v>
      </c>
      <c r="W168" s="5" t="str">
        <f>IF(_xlfn.XLOOKUP(Table1[[#This Row],[email]],แบบฝึก_11[Email],แบบฝึก_11[Completion time],0)&lt;&gt;0,"ส่งแล้ว","ยังไม่ส่ง")</f>
        <v>ส่งแล้ว</v>
      </c>
      <c r="X168" s="5" t="str">
        <f>IF(_xlfn.XLOOKUP(Table1[[#This Row],[email]],แบบฝึก_12[Email],แบบฝึก_12[Completion time],0)&lt;&gt;0,"ส่งแล้ว","ยังไม่ส่ง")</f>
        <v>ส่งแล้ว</v>
      </c>
      <c r="Y168" s="5">
        <f>_xlfn.XLOOKUP(Table1[[#This Row],[email]],ท้ายบท_1[Email],ท้ายบท_1[Total points],"ยังไม่ส่ง")</f>
        <v>21</v>
      </c>
      <c r="Z168" s="4">
        <f>_xlfn.XLOOKUP(Table1[[#This Row],[email]],Quiz_1[Email],Quiz_1[Total points],"ยังไม่ส่ง")</f>
        <v>7</v>
      </c>
      <c r="AA168" s="5" t="str">
        <f>IF(_xlfn.XLOOKUP(Table1[[#This Row],[email]],แบบฝึก_21[Email],แบบฝึก_21[Completion time],0)&lt;&gt;0,"ส่งแล้ว","ยังไม่ส่ง")</f>
        <v>ส่งแล้ว</v>
      </c>
      <c r="AB168" s="5" t="str">
        <f>IF(_xlfn.XLOOKUP(Table1[[#This Row],[email]],แบบฝึก_22[Email],แบบฝึก_22[Completion time],0)&lt;&gt;0,"ส่งแล้ว","ยังไม่ส่ง")</f>
        <v>ส่งแล้ว</v>
      </c>
      <c r="AC168" s="5">
        <f>_xlfn.XLOOKUP(Table1[[#This Row],[email]],ท้ายบท_2[Email],ท้ายบท_2[Total points],"ยังไม่ส่ง")</f>
        <v>12</v>
      </c>
      <c r="AD168" s="5">
        <f>_xlfn.XLOOKUP(Table1[[#This Row],[email]],Quiz_2[Email],Quiz_2[Total points],"ยังไม่ส่ง")</f>
        <v>7</v>
      </c>
      <c r="AE168" s="5" t="str">
        <f>IF(_xlfn.XLOOKUP(Table1[[#This Row],[email]],แบบฝึก_31[Email],แบบฝึก_31[Completion time],0)&lt;&gt;0,"ส่งแล้ว","ยังไม่ส่ง")</f>
        <v>ส่งแล้ว</v>
      </c>
      <c r="AF168" s="5">
        <f>_xlfn.XLOOKUP(Table1[[#This Row],[email]],ท้ายบท_3[Email],ท้ายบท_3[Total points],"ยังไม่ส่ง")</f>
        <v>10</v>
      </c>
      <c r="AG168" s="5">
        <f>_xlfn.XLOOKUP(Table1[[#This Row],[email]],Quiz_3[Email],Quiz_3[Total points],"ยังไม่ส่ง")</f>
        <v>5</v>
      </c>
      <c r="AH168" s="12">
        <v>16</v>
      </c>
      <c r="AI168" s="14">
        <v>10</v>
      </c>
      <c r="AJ168" s="12">
        <f>ROUND((Table1[[#This Row],[mid '[20']]]+Table1[[#This Row],[mid '[10']]])/2,0)</f>
        <v>13</v>
      </c>
      <c r="AK168" s="5" t="str">
        <f>IF(_xlfn.XLOOKUP(Table1[[#This Row],[email]],แบบฝึก_41[Email],แบบฝึก_41[Completion time],0)&lt;&gt;0,"ส่งแล้ว","ยังไม่ส่ง")</f>
        <v>ส่งแล้ว</v>
      </c>
      <c r="AL168" s="5" t="str">
        <f>IF(_xlfn.XLOOKUP(Table1[[#This Row],[email]],ท้ายบท_4[Email],ท้ายบท_4[Total points],"ยังไม่ส่ง")&lt;&gt;0,"ส่งแล้ว","ยังไม่ส่ง")</f>
        <v>ยังไม่ส่ง</v>
      </c>
      <c r="AM168" s="5">
        <f>_xlfn.XLOOKUP(Table1[[#This Row],[email]],Quiz_4[Email],Quiz_4[Total points],"ยังไม่ส่ง")</f>
        <v>7</v>
      </c>
      <c r="AN168" s="5" t="str">
        <f>IF(_xlfn.XLOOKUP(Table1[[#This Row],[email]],แบบฝึก_51[Email],แบบฝึก_51[Completion time],0)&lt;&gt;0,"ส่งแล้ว","ยังไม่ส่ง")</f>
        <v>ส่งแล้ว</v>
      </c>
      <c r="AO168" s="5" t="str">
        <f>IF(_xlfn.XLOOKUP(Table1[[#This Row],[email]],แบบฝึก_52[Email],แบบฝึก_52[Completion time],0)&lt;&gt;0,"ส่งแล้ว","ยังไม่ส่ง")</f>
        <v>ส่งแล้ว</v>
      </c>
      <c r="AP168" s="5">
        <f>_xlfn.XLOOKUP(Table1[[#This Row],[email]],ท้ายบท_5[Email],ท้ายบท_5[Total points],"ยังไม่ส่ง")</f>
        <v>18</v>
      </c>
      <c r="AQ168" s="5">
        <f>_xlfn.XLOOKUP(Table1[[#This Row],[email]],Quiz_5[Email],Quiz_5[Total points],"ยังไม่ส่ง")</f>
        <v>6</v>
      </c>
      <c r="AR168" s="37"/>
      <c r="AS168" s="4" t="str">
        <f>IF(M168&lt;10,"ยังไม่ซ่อม",IF(Table1[[#This Row],[ซ่อมแล้วกลางภาค]]="ซ่อมแล้ว","ซ่อมแล้ว","ไม่ต้องซ่อม"))</f>
        <v>ไม่ต้องซ่อม</v>
      </c>
      <c r="BN168"/>
      <c r="BO168"/>
      <c r="BP168"/>
      <c r="BQ168"/>
    </row>
    <row r="169" spans="1:69" ht="19.5" x14ac:dyDescent="0.4">
      <c r="A169" s="21">
        <v>168</v>
      </c>
      <c r="B169" s="4">
        <v>5</v>
      </c>
      <c r="C169" s="4">
        <v>30</v>
      </c>
      <c r="D169" s="4" t="s">
        <v>32844</v>
      </c>
      <c r="E169" s="4" t="s">
        <v>32396</v>
      </c>
      <c r="F169" s="4" t="s">
        <v>32845</v>
      </c>
      <c r="G169" s="4" t="s">
        <v>32846</v>
      </c>
      <c r="H169" s="4" t="s">
        <v>2852</v>
      </c>
      <c r="I169" s="24">
        <f>ROUND(COUNTIF(Table1[[#This Row],[กิจกรรม 1.1]:[ท้ายบท 1]],"&lt;&gt;ยังไม่ส่ง")*2+IF(Table1[[#This Row],[Quiz 1]]&lt;&gt;"ยังไม่ส่ง",Table1[[#This Row],[Quiz 1]]*2/10,0),0)</f>
        <v>10</v>
      </c>
      <c r="J169" s="24">
        <f>ROUND(COUNTIF(Table1[[#This Row],[แบบฝึก 2.1]:[ท้ายบท 2]],"&lt;&gt;ยังไม่ส่ง")*8/3+IF(Table1[[#This Row],[Quiz 2]]&lt;&gt;"ยังไม่ส่ง",Table1[[#This Row],[Quiz 2]]*2/10,0),0)</f>
        <v>10</v>
      </c>
      <c r="K169" s="24">
        <f>ROUND(COUNTIF(Table1[[#This Row],[แบบฝึก 3.1]:[ท้ายบท 3]],"&lt;&gt;ยังไม่ส่ง")*3/2+IF(Table1[[#This Row],[Quiz 3]]&lt;&gt;"ยังไม่ส่ง",Table1[[#This Row],[Quiz 3]]*2/10,0),0)</f>
        <v>4</v>
      </c>
      <c r="L169" s="12">
        <f>Table1[[#This Row],[บท 1 '[10']]]+Table1[[#This Row],[บท 2 '[10']]]+Table1[[#This Row],[บท 3 '[5']]]</f>
        <v>24</v>
      </c>
      <c r="M169" s="12">
        <f>IF(Table1[[#This Row],[ซ่อมแล้วกลางภาค]]="ซ่อมแล้ว",10,Table1[[#This Row],[MID '[20']2]])</f>
        <v>13</v>
      </c>
      <c r="N169" s="12">
        <f>ROUND(COUNTIF(Table1[[#This Row],[แบบฝึก 4.1]:[ท้ายบท 4]],"&lt;&gt;ยังไม่ส่ง")*8/2+IF(Table1[[#This Row],[Quiz 4]]&lt;&gt;"ยังไม่ส่ง",Table1[[#This Row],[Quiz 4]]*2/10,0),0)</f>
        <v>5</v>
      </c>
      <c r="O169" s="12"/>
      <c r="P169" s="13">
        <f>ROUND(COUNTIF(Table1[[#This Row],[แบบฝึก 5.1]:[ท้ายบท 5]],"&lt;&gt;ยังไม่ส่ง")*8/3+IF(Table1[[#This Row],[Quiz 5]]&lt;&gt;"ยังไม่ส่ง",Table1[[#This Row],[Quiz 5]]*2/10,0),0)</f>
        <v>9</v>
      </c>
      <c r="Q169" s="12">
        <f>Table1[[#This Row],[บท 4 '[10']]]+Table1[[#This Row],[นำเสนอ '[5']]]+Table1[[#This Row],[บท 5 '[10']]]</f>
        <v>14</v>
      </c>
      <c r="R169" s="12">
        <f>Table1[[#This Row],[ก่อนกลางภาค '[25']]]+Table1[[#This Row],[กลางภาค '[20']]]+Table1[[#This Row],[หลังกลางภาค '[25']]]</f>
        <v>51</v>
      </c>
      <c r="S169" s="12"/>
      <c r="T169" s="12">
        <f>Table1[[#This Row],[ปลายภาค '[30']]]+Table1[[#This Row],[ก่อนปลายภาค '[70']]]</f>
        <v>51</v>
      </c>
      <c r="U169" s="11">
        <f t="shared" si="2"/>
        <v>1</v>
      </c>
      <c r="V169" s="5" t="str">
        <f>IF(_xlfn.XLOOKUP(Table1[[#This Row],[email]],กิจกรรม_11[Email],กิจกรรม_11[Completion time],0)&lt;&gt;0,"ส่งแล้ว","ยังไม่ส่ง")</f>
        <v>ส่งแล้ว</v>
      </c>
      <c r="W169" s="5" t="str">
        <f>IF(_xlfn.XLOOKUP(Table1[[#This Row],[email]],แบบฝึก_11[Email],แบบฝึก_11[Completion time],0)&lt;&gt;0,"ส่งแล้ว","ยังไม่ส่ง")</f>
        <v>ส่งแล้ว</v>
      </c>
      <c r="X169" s="5" t="str">
        <f>IF(_xlfn.XLOOKUP(Table1[[#This Row],[email]],แบบฝึก_12[Email],แบบฝึก_12[Completion time],0)&lt;&gt;0,"ส่งแล้ว","ยังไม่ส่ง")</f>
        <v>ส่งแล้ว</v>
      </c>
      <c r="Y169" s="5">
        <f>_xlfn.XLOOKUP(Table1[[#This Row],[email]],ท้ายบท_1[Email],ท้ายบท_1[Total points],"ยังไม่ส่ง")</f>
        <v>21</v>
      </c>
      <c r="Z169" s="4">
        <f>_xlfn.XLOOKUP(Table1[[#This Row],[email]],Quiz_1[Email],Quiz_1[Total points],"ยังไม่ส่ง")</f>
        <v>8</v>
      </c>
      <c r="AA169" s="5" t="str">
        <f>IF(_xlfn.XLOOKUP(Table1[[#This Row],[email]],แบบฝึก_21[Email],แบบฝึก_21[Completion time],0)&lt;&gt;0,"ส่งแล้ว","ยังไม่ส่ง")</f>
        <v>ส่งแล้ว</v>
      </c>
      <c r="AB169" s="5" t="str">
        <f>IF(_xlfn.XLOOKUP(Table1[[#This Row],[email]],แบบฝึก_22[Email],แบบฝึก_22[Completion time],0)&lt;&gt;0,"ส่งแล้ว","ยังไม่ส่ง")</f>
        <v>ส่งแล้ว</v>
      </c>
      <c r="AC169" s="5">
        <f>_xlfn.XLOOKUP(Table1[[#This Row],[email]],ท้ายบท_2[Email],ท้ายบท_2[Total points],"ยังไม่ส่ง")</f>
        <v>12</v>
      </c>
      <c r="AD169" s="5">
        <f>_xlfn.XLOOKUP(Table1[[#This Row],[email]],Quiz_2[Email],Quiz_2[Total points],"ยังไม่ส่ง")</f>
        <v>9</v>
      </c>
      <c r="AE169" s="5" t="str">
        <f>IF(_xlfn.XLOOKUP(Table1[[#This Row],[email]],แบบฝึก_31[Email],แบบฝึก_31[Completion time],0)&lt;&gt;0,"ส่งแล้ว","ยังไม่ส่ง")</f>
        <v>ส่งแล้ว</v>
      </c>
      <c r="AF169" s="5">
        <f>_xlfn.XLOOKUP(Table1[[#This Row],[email]],ท้ายบท_3[Email],ท้ายบท_3[Total points],"ยังไม่ส่ง")</f>
        <v>10</v>
      </c>
      <c r="AG169" s="5">
        <f>_xlfn.XLOOKUP(Table1[[#This Row],[email]],Quiz_3[Email],Quiz_3[Total points],"ยังไม่ส่ง")</f>
        <v>7</v>
      </c>
      <c r="AH169" s="12">
        <v>16</v>
      </c>
      <c r="AI169" s="14">
        <v>9</v>
      </c>
      <c r="AJ169" s="12">
        <f>ROUND((Table1[[#This Row],[mid '[20']]]+Table1[[#This Row],[mid '[10']]])/2,0)</f>
        <v>13</v>
      </c>
      <c r="AK169" s="5" t="str">
        <f>IF(_xlfn.XLOOKUP(Table1[[#This Row],[email]],แบบฝึก_41[Email],แบบฝึก_41[Completion time],0)&lt;&gt;0,"ส่งแล้ว","ยังไม่ส่ง")</f>
        <v>ส่งแล้ว</v>
      </c>
      <c r="AL169" s="5" t="str">
        <f>IF(_xlfn.XLOOKUP(Table1[[#This Row],[email]],ท้ายบท_4[Email],ท้ายบท_4[Total points],"ยังไม่ส่ง")&lt;&gt;0,"ส่งแล้ว","ยังไม่ส่ง")</f>
        <v>ยังไม่ส่ง</v>
      </c>
      <c r="AM169" s="5">
        <f>_xlfn.XLOOKUP(Table1[[#This Row],[email]],Quiz_4[Email],Quiz_4[Total points],"ยังไม่ส่ง")</f>
        <v>7</v>
      </c>
      <c r="AN169" s="5" t="str">
        <f>IF(_xlfn.XLOOKUP(Table1[[#This Row],[email]],แบบฝึก_51[Email],แบบฝึก_51[Completion time],0)&lt;&gt;0,"ส่งแล้ว","ยังไม่ส่ง")</f>
        <v>ส่งแล้ว</v>
      </c>
      <c r="AO169" s="5" t="str">
        <f>IF(_xlfn.XLOOKUP(Table1[[#This Row],[email]],แบบฝึก_52[Email],แบบฝึก_52[Completion time],0)&lt;&gt;0,"ส่งแล้ว","ยังไม่ส่ง")</f>
        <v>ส่งแล้ว</v>
      </c>
      <c r="AP169" s="5">
        <f>_xlfn.XLOOKUP(Table1[[#This Row],[email]],ท้ายบท_5[Email],ท้ายบท_5[Total points],"ยังไม่ส่ง")</f>
        <v>15</v>
      </c>
      <c r="AQ169" s="5">
        <f>_xlfn.XLOOKUP(Table1[[#This Row],[email]],Quiz_5[Email],Quiz_5[Total points],"ยังไม่ส่ง")</f>
        <v>6</v>
      </c>
      <c r="AR169" s="37"/>
      <c r="AS169" s="4" t="str">
        <f>IF(M169&lt;10,"ยังไม่ซ่อม",IF(Table1[[#This Row],[ซ่อมแล้วกลางภาค]]="ซ่อมแล้ว","ซ่อมแล้ว","ไม่ต้องซ่อม"))</f>
        <v>ไม่ต้องซ่อม</v>
      </c>
      <c r="BN169"/>
      <c r="BO169"/>
      <c r="BP169"/>
      <c r="BQ169"/>
    </row>
    <row r="170" spans="1:69" ht="19.5" x14ac:dyDescent="0.4">
      <c r="A170" s="21">
        <v>169</v>
      </c>
      <c r="B170" s="4">
        <v>5</v>
      </c>
      <c r="C170" s="4">
        <v>31</v>
      </c>
      <c r="D170" s="4" t="s">
        <v>32847</v>
      </c>
      <c r="E170" s="4" t="s">
        <v>32396</v>
      </c>
      <c r="F170" s="4" t="s">
        <v>32848</v>
      </c>
      <c r="G170" s="4" t="s">
        <v>32849</v>
      </c>
      <c r="H170" s="4" t="s">
        <v>2663</v>
      </c>
      <c r="I170" s="24">
        <f>ROUND(COUNTIF(Table1[[#This Row],[กิจกรรม 1.1]:[ท้ายบท 1]],"&lt;&gt;ยังไม่ส่ง")*2+IF(Table1[[#This Row],[Quiz 1]]&lt;&gt;"ยังไม่ส่ง",Table1[[#This Row],[Quiz 1]]*2/10,0),0)</f>
        <v>9</v>
      </c>
      <c r="J170" s="24">
        <f>ROUND(COUNTIF(Table1[[#This Row],[แบบฝึก 2.1]:[ท้ายบท 2]],"&lt;&gt;ยังไม่ส่ง")*8/3+IF(Table1[[#This Row],[Quiz 2]]&lt;&gt;"ยังไม่ส่ง",Table1[[#This Row],[Quiz 2]]*2/10,0),0)</f>
        <v>3</v>
      </c>
      <c r="K170" s="24">
        <f>ROUND(COUNTIF(Table1[[#This Row],[แบบฝึก 3.1]:[ท้ายบท 3]],"&lt;&gt;ยังไม่ส่ง")*3/2+IF(Table1[[#This Row],[Quiz 3]]&lt;&gt;"ยังไม่ส่ง",Table1[[#This Row],[Quiz 3]]*2/10,0),0)</f>
        <v>3</v>
      </c>
      <c r="L170" s="12">
        <f>Table1[[#This Row],[บท 1 '[10']]]+Table1[[#This Row],[บท 2 '[10']]]+Table1[[#This Row],[บท 3 '[5']]]</f>
        <v>15</v>
      </c>
      <c r="M170" s="12">
        <f>IF(Table1[[#This Row],[ซ่อมแล้วกลางภาค]]="ซ่อมแล้ว",10,Table1[[#This Row],[MID '[20']2]])</f>
        <v>9</v>
      </c>
      <c r="N170" s="12">
        <f>ROUND(COUNTIF(Table1[[#This Row],[แบบฝึก 4.1]:[ท้ายบท 4]],"&lt;&gt;ยังไม่ส่ง")*8/2+IF(Table1[[#This Row],[Quiz 4]]&lt;&gt;"ยังไม่ส่ง",Table1[[#This Row],[Quiz 4]]*2/10,0),0)</f>
        <v>5</v>
      </c>
      <c r="O170" s="12"/>
      <c r="P170" s="13">
        <f>ROUND(COUNTIF(Table1[[#This Row],[แบบฝึก 5.1]:[ท้ายบท 5]],"&lt;&gt;ยังไม่ส่ง")*8/3+IF(Table1[[#This Row],[Quiz 5]]&lt;&gt;"ยังไม่ส่ง",Table1[[#This Row],[Quiz 5]]*2/10,0),0)</f>
        <v>9</v>
      </c>
      <c r="Q170" s="12">
        <f>Table1[[#This Row],[บท 4 '[10']]]+Table1[[#This Row],[นำเสนอ '[5']]]+Table1[[#This Row],[บท 5 '[10']]]</f>
        <v>14</v>
      </c>
      <c r="R170" s="12">
        <f>Table1[[#This Row],[ก่อนกลางภาค '[25']]]+Table1[[#This Row],[กลางภาค '[20']]]+Table1[[#This Row],[หลังกลางภาค '[25']]]</f>
        <v>38</v>
      </c>
      <c r="S170" s="12"/>
      <c r="T170" s="12">
        <f>Table1[[#This Row],[ปลายภาค '[30']]]+Table1[[#This Row],[ก่อนปลายภาค '[70']]]</f>
        <v>38</v>
      </c>
      <c r="U170" s="11">
        <f t="shared" si="2"/>
        <v>0</v>
      </c>
      <c r="V170" s="5" t="str">
        <f>IF(_xlfn.XLOOKUP(Table1[[#This Row],[email]],กิจกรรม_11[Email],กิจกรรม_11[Completion time],0)&lt;&gt;0,"ส่งแล้ว","ยังไม่ส่ง")</f>
        <v>ส่งแล้ว</v>
      </c>
      <c r="W170" s="5" t="str">
        <f>IF(_xlfn.XLOOKUP(Table1[[#This Row],[email]],แบบฝึก_11[Email],แบบฝึก_11[Completion time],0)&lt;&gt;0,"ส่งแล้ว","ยังไม่ส่ง")</f>
        <v>ส่งแล้ว</v>
      </c>
      <c r="X170" s="5" t="str">
        <f>IF(_xlfn.XLOOKUP(Table1[[#This Row],[email]],แบบฝึก_12[Email],แบบฝึก_12[Completion time],0)&lt;&gt;0,"ส่งแล้ว","ยังไม่ส่ง")</f>
        <v>ส่งแล้ว</v>
      </c>
      <c r="Y170" s="5">
        <f>_xlfn.XLOOKUP(Table1[[#This Row],[email]],ท้ายบท_1[Email],ท้ายบท_1[Total points],"ยังไม่ส่ง")</f>
        <v>18</v>
      </c>
      <c r="Z170" s="4">
        <f>_xlfn.XLOOKUP(Table1[[#This Row],[email]],Quiz_1[Email],Quiz_1[Total points],"ยังไม่ส่ง")</f>
        <v>6</v>
      </c>
      <c r="AA170" s="5" t="str">
        <f>IF(_xlfn.XLOOKUP(Table1[[#This Row],[email]],แบบฝึก_21[Email],แบบฝึก_21[Completion time],0)&lt;&gt;0,"ส่งแล้ว","ยังไม่ส่ง")</f>
        <v>ส่งแล้ว</v>
      </c>
      <c r="AB170" s="5" t="str">
        <f>IF(_xlfn.XLOOKUP(Table1[[#This Row],[email]],แบบฝึก_22[Email],แบบฝึก_22[Completion time],0)&lt;&gt;0,"ส่งแล้ว","ยังไม่ส่ง")</f>
        <v>ยังไม่ส่ง</v>
      </c>
      <c r="AC170" s="5" t="str">
        <f>_xlfn.XLOOKUP(Table1[[#This Row],[email]],ท้ายบท_2[Email],ท้ายบท_2[Total points],"ยังไม่ส่ง")</f>
        <v>ยังไม่ส่ง</v>
      </c>
      <c r="AD170" s="5" t="str">
        <f>_xlfn.XLOOKUP(Table1[[#This Row],[email]],Quiz_2[Email],Quiz_2[Total points],"ยังไม่ส่ง")</f>
        <v>ยังไม่ส่ง</v>
      </c>
      <c r="AE170" s="5" t="str">
        <f>IF(_xlfn.XLOOKUP(Table1[[#This Row],[email]],แบบฝึก_31[Email],แบบฝึก_31[Completion time],0)&lt;&gt;0,"ส่งแล้ว","ยังไม่ส่ง")</f>
        <v>ส่งแล้ว</v>
      </c>
      <c r="AF170" s="5">
        <f>_xlfn.XLOOKUP(Table1[[#This Row],[email]],ท้ายบท_3[Email],ท้ายบท_3[Total points],"ยังไม่ส่ง")</f>
        <v>2</v>
      </c>
      <c r="AG170" s="5" t="str">
        <f>_xlfn.XLOOKUP(Table1[[#This Row],[email]],Quiz_3[Email],Quiz_3[Total points],"ยังไม่ส่ง")</f>
        <v>ยังไม่ส่ง</v>
      </c>
      <c r="AH170" s="12">
        <v>13</v>
      </c>
      <c r="AI170" s="14">
        <v>4</v>
      </c>
      <c r="AJ170" s="12">
        <f>ROUND((Table1[[#This Row],[mid '[20']]]+Table1[[#This Row],[mid '[10']]])/2,0)</f>
        <v>9</v>
      </c>
      <c r="AK170" s="5" t="str">
        <f>IF(_xlfn.XLOOKUP(Table1[[#This Row],[email]],แบบฝึก_41[Email],แบบฝึก_41[Completion time],0)&lt;&gt;0,"ส่งแล้ว","ยังไม่ส่ง")</f>
        <v>ส่งแล้ว</v>
      </c>
      <c r="AL170" s="5" t="str">
        <f>IF(_xlfn.XLOOKUP(Table1[[#This Row],[email]],ท้ายบท_4[Email],ท้ายบท_4[Total points],"ยังไม่ส่ง")&lt;&gt;0,"ส่งแล้ว","ยังไม่ส่ง")</f>
        <v>ยังไม่ส่ง</v>
      </c>
      <c r="AM170" s="5">
        <f>_xlfn.XLOOKUP(Table1[[#This Row],[email]],Quiz_4[Email],Quiz_4[Total points],"ยังไม่ส่ง")</f>
        <v>6</v>
      </c>
      <c r="AN170" s="5" t="str">
        <f>IF(_xlfn.XLOOKUP(Table1[[#This Row],[email]],แบบฝึก_51[Email],แบบฝึก_51[Completion time],0)&lt;&gt;0,"ส่งแล้ว","ยังไม่ส่ง")</f>
        <v>ส่งแล้ว</v>
      </c>
      <c r="AO170" s="5" t="str">
        <f>IF(_xlfn.XLOOKUP(Table1[[#This Row],[email]],แบบฝึก_52[Email],แบบฝึก_52[Completion time],0)&lt;&gt;0,"ส่งแล้ว","ยังไม่ส่ง")</f>
        <v>ส่งแล้ว</v>
      </c>
      <c r="AP170" s="5">
        <f>_xlfn.XLOOKUP(Table1[[#This Row],[email]],ท้ายบท_5[Email],ท้ายบท_5[Total points],"ยังไม่ส่ง")</f>
        <v>17</v>
      </c>
      <c r="AQ170" s="5">
        <f>_xlfn.XLOOKUP(Table1[[#This Row],[email]],Quiz_5[Email],Quiz_5[Total points],"ยังไม่ส่ง")</f>
        <v>6</v>
      </c>
      <c r="AR170" s="37"/>
      <c r="AS170" s="4" t="str">
        <f>IF(M170&lt;10,"ยังไม่ซ่อม",IF(Table1[[#This Row],[ซ่อมแล้วกลางภาค]]="ซ่อมแล้ว","ซ่อมแล้ว","ไม่ต้องซ่อม"))</f>
        <v>ยังไม่ซ่อม</v>
      </c>
      <c r="BN170"/>
      <c r="BO170"/>
      <c r="BP170"/>
      <c r="BQ170"/>
    </row>
    <row r="171" spans="1:69" ht="19.5" x14ac:dyDescent="0.4">
      <c r="A171" s="21">
        <v>170</v>
      </c>
      <c r="B171" s="4">
        <v>5</v>
      </c>
      <c r="C171" s="4">
        <v>32</v>
      </c>
      <c r="D171" s="4" t="s">
        <v>32850</v>
      </c>
      <c r="E171" s="4" t="s">
        <v>32396</v>
      </c>
      <c r="F171" s="4" t="s">
        <v>32851</v>
      </c>
      <c r="G171" s="4" t="s">
        <v>32852</v>
      </c>
      <c r="H171" s="4" t="s">
        <v>2737</v>
      </c>
      <c r="I171" s="24">
        <f>ROUND(COUNTIF(Table1[[#This Row],[กิจกรรม 1.1]:[ท้ายบท 1]],"&lt;&gt;ยังไม่ส่ง")*2+IF(Table1[[#This Row],[Quiz 1]]&lt;&gt;"ยังไม่ส่ง",Table1[[#This Row],[Quiz 1]]*2/10,0),0)</f>
        <v>8</v>
      </c>
      <c r="J171" s="24">
        <f>ROUND(COUNTIF(Table1[[#This Row],[แบบฝึก 2.1]:[ท้ายบท 2]],"&lt;&gt;ยังไม่ส่ง")*8/3+IF(Table1[[#This Row],[Quiz 2]]&lt;&gt;"ยังไม่ส่ง",Table1[[#This Row],[Quiz 2]]*2/10,0),0)</f>
        <v>0</v>
      </c>
      <c r="K171" s="24">
        <f>ROUND(COUNTIF(Table1[[#This Row],[แบบฝึก 3.1]:[ท้ายบท 3]],"&lt;&gt;ยังไม่ส่ง")*3/2+IF(Table1[[#This Row],[Quiz 3]]&lt;&gt;"ยังไม่ส่ง",Table1[[#This Row],[Quiz 3]]*2/10,0),0)</f>
        <v>0</v>
      </c>
      <c r="L171" s="12">
        <f>Table1[[#This Row],[บท 1 '[10']]]+Table1[[#This Row],[บท 2 '[10']]]+Table1[[#This Row],[บท 3 '[5']]]</f>
        <v>8</v>
      </c>
      <c r="M171" s="12">
        <f>IF(Table1[[#This Row],[ซ่อมแล้วกลางภาค]]="ซ่อมแล้ว",10,Table1[[#This Row],[MID '[20']2]])</f>
        <v>10</v>
      </c>
      <c r="N171" s="12">
        <f>ROUND(COUNTIF(Table1[[#This Row],[แบบฝึก 4.1]:[ท้ายบท 4]],"&lt;&gt;ยังไม่ส่ง")*8/2+IF(Table1[[#This Row],[Quiz 4]]&lt;&gt;"ยังไม่ส่ง",Table1[[#This Row],[Quiz 4]]*2/10,0),0)</f>
        <v>5</v>
      </c>
      <c r="O171" s="12"/>
      <c r="P171" s="13">
        <f>ROUND(COUNTIF(Table1[[#This Row],[แบบฝึก 5.1]:[ท้ายบท 5]],"&lt;&gt;ยังไม่ส่ง")*8/3+IF(Table1[[#This Row],[Quiz 5]]&lt;&gt;"ยังไม่ส่ง",Table1[[#This Row],[Quiz 5]]*2/10,0),0)</f>
        <v>9</v>
      </c>
      <c r="Q171" s="12">
        <f>Table1[[#This Row],[บท 4 '[10']]]+Table1[[#This Row],[นำเสนอ '[5']]]+Table1[[#This Row],[บท 5 '[10']]]</f>
        <v>14</v>
      </c>
      <c r="R171" s="12">
        <f>Table1[[#This Row],[ก่อนกลางภาค '[25']]]+Table1[[#This Row],[กลางภาค '[20']]]+Table1[[#This Row],[หลังกลางภาค '[25']]]</f>
        <v>32</v>
      </c>
      <c r="S171" s="12"/>
      <c r="T171" s="12">
        <f>Table1[[#This Row],[ปลายภาค '[30']]]+Table1[[#This Row],[ก่อนปลายภาค '[70']]]</f>
        <v>32</v>
      </c>
      <c r="U171" s="11">
        <f t="shared" si="2"/>
        <v>0</v>
      </c>
      <c r="V171" s="5" t="str">
        <f>IF(_xlfn.XLOOKUP(Table1[[#This Row],[email]],กิจกรรม_11[Email],กิจกรรม_11[Completion time],0)&lt;&gt;0,"ส่งแล้ว","ยังไม่ส่ง")</f>
        <v>ส่งแล้ว</v>
      </c>
      <c r="W171" s="5" t="str">
        <f>IF(_xlfn.XLOOKUP(Table1[[#This Row],[email]],แบบฝึก_11[Email],แบบฝึก_11[Completion time],0)&lt;&gt;0,"ส่งแล้ว","ยังไม่ส่ง")</f>
        <v>ส่งแล้ว</v>
      </c>
      <c r="X171" s="5" t="str">
        <f>IF(_xlfn.XLOOKUP(Table1[[#This Row],[email]],แบบฝึก_12[Email],แบบฝึก_12[Completion time],0)&lt;&gt;0,"ส่งแล้ว","ยังไม่ส่ง")</f>
        <v>ส่งแล้ว</v>
      </c>
      <c r="Y171" s="5">
        <f>_xlfn.XLOOKUP(Table1[[#This Row],[email]],ท้ายบท_1[Email],ท้ายบท_1[Total points],"ยังไม่ส่ง")</f>
        <v>14</v>
      </c>
      <c r="Z171" s="4" t="str">
        <f>_xlfn.XLOOKUP(Table1[[#This Row],[email]],Quiz_1[Email],Quiz_1[Total points],"ยังไม่ส่ง")</f>
        <v>ยังไม่ส่ง</v>
      </c>
      <c r="AA171" s="5" t="str">
        <f>IF(_xlfn.XLOOKUP(Table1[[#This Row],[email]],แบบฝึก_21[Email],แบบฝึก_21[Completion time],0)&lt;&gt;0,"ส่งแล้ว","ยังไม่ส่ง")</f>
        <v>ยังไม่ส่ง</v>
      </c>
      <c r="AB171" s="5" t="str">
        <f>IF(_xlfn.XLOOKUP(Table1[[#This Row],[email]],แบบฝึก_22[Email],แบบฝึก_22[Completion time],0)&lt;&gt;0,"ส่งแล้ว","ยังไม่ส่ง")</f>
        <v>ยังไม่ส่ง</v>
      </c>
      <c r="AC171" s="5" t="str">
        <f>_xlfn.XLOOKUP(Table1[[#This Row],[email]],ท้ายบท_2[Email],ท้ายบท_2[Total points],"ยังไม่ส่ง")</f>
        <v>ยังไม่ส่ง</v>
      </c>
      <c r="AD171" s="5" t="str">
        <f>_xlfn.XLOOKUP(Table1[[#This Row],[email]],Quiz_2[Email],Quiz_2[Total points],"ยังไม่ส่ง")</f>
        <v>ยังไม่ส่ง</v>
      </c>
      <c r="AE171" s="5" t="str">
        <f>IF(_xlfn.XLOOKUP(Table1[[#This Row],[email]],แบบฝึก_31[Email],แบบฝึก_31[Completion time],0)&lt;&gt;0,"ส่งแล้ว","ยังไม่ส่ง")</f>
        <v>ยังไม่ส่ง</v>
      </c>
      <c r="AF171" s="5" t="str">
        <f>_xlfn.XLOOKUP(Table1[[#This Row],[email]],ท้ายบท_3[Email],ท้ายบท_3[Total points],"ยังไม่ส่ง")</f>
        <v>ยังไม่ส่ง</v>
      </c>
      <c r="AG171" s="5" t="str">
        <f>_xlfn.XLOOKUP(Table1[[#This Row],[email]],Quiz_3[Email],Quiz_3[Total points],"ยังไม่ส่ง")</f>
        <v>ยังไม่ส่ง</v>
      </c>
      <c r="AH171" s="12">
        <v>18</v>
      </c>
      <c r="AI171" s="14">
        <v>2</v>
      </c>
      <c r="AJ171" s="12">
        <f>ROUND((Table1[[#This Row],[mid '[20']]]+Table1[[#This Row],[mid '[10']]])/2,0)</f>
        <v>10</v>
      </c>
      <c r="AK171" s="5" t="str">
        <f>IF(_xlfn.XLOOKUP(Table1[[#This Row],[email]],แบบฝึก_41[Email],แบบฝึก_41[Completion time],0)&lt;&gt;0,"ส่งแล้ว","ยังไม่ส่ง")</f>
        <v>ส่งแล้ว</v>
      </c>
      <c r="AL171" s="5" t="str">
        <f>IF(_xlfn.XLOOKUP(Table1[[#This Row],[email]],ท้ายบท_4[Email],ท้ายบท_4[Total points],"ยังไม่ส่ง")&lt;&gt;0,"ส่งแล้ว","ยังไม่ส่ง")</f>
        <v>ยังไม่ส่ง</v>
      </c>
      <c r="AM171" s="5">
        <f>_xlfn.XLOOKUP(Table1[[#This Row],[email]],Quiz_4[Email],Quiz_4[Total points],"ยังไม่ส่ง")</f>
        <v>4</v>
      </c>
      <c r="AN171" s="5" t="str">
        <f>IF(_xlfn.XLOOKUP(Table1[[#This Row],[email]],แบบฝึก_51[Email],แบบฝึก_51[Completion time],0)&lt;&gt;0,"ส่งแล้ว","ยังไม่ส่ง")</f>
        <v>ส่งแล้ว</v>
      </c>
      <c r="AO171" s="5" t="str">
        <f>IF(_xlfn.XLOOKUP(Table1[[#This Row],[email]],แบบฝึก_52[Email],แบบฝึก_52[Completion time],0)&lt;&gt;0,"ส่งแล้ว","ยังไม่ส่ง")</f>
        <v>ส่งแล้ว</v>
      </c>
      <c r="AP171" s="5">
        <f>_xlfn.XLOOKUP(Table1[[#This Row],[email]],ท้ายบท_5[Email],ท้ายบท_5[Total points],"ยังไม่ส่ง")</f>
        <v>15</v>
      </c>
      <c r="AQ171" s="5">
        <f>_xlfn.XLOOKUP(Table1[[#This Row],[email]],Quiz_5[Email],Quiz_5[Total points],"ยังไม่ส่ง")</f>
        <v>3</v>
      </c>
      <c r="AR171" s="37"/>
      <c r="AS171" s="4" t="str">
        <f>IF(M171&lt;10,"ยังไม่ซ่อม",IF(Table1[[#This Row],[ซ่อมแล้วกลางภาค]]="ซ่อมแล้ว","ซ่อมแล้ว","ไม่ต้องซ่อม"))</f>
        <v>ไม่ต้องซ่อม</v>
      </c>
      <c r="BN171"/>
      <c r="BO171"/>
      <c r="BP171"/>
      <c r="BQ171"/>
    </row>
    <row r="172" spans="1:69" ht="19.5" x14ac:dyDescent="0.4">
      <c r="A172" s="21">
        <v>171</v>
      </c>
      <c r="B172" s="4">
        <v>5</v>
      </c>
      <c r="C172" s="4">
        <v>33</v>
      </c>
      <c r="D172" s="4" t="s">
        <v>32853</v>
      </c>
      <c r="E172" s="4" t="s">
        <v>32396</v>
      </c>
      <c r="F172" s="4" t="s">
        <v>32854</v>
      </c>
      <c r="G172" s="4" t="s">
        <v>32855</v>
      </c>
      <c r="H172" s="4" t="s">
        <v>2887</v>
      </c>
      <c r="I172" s="24">
        <f>ROUND(COUNTIF(Table1[[#This Row],[กิจกรรม 1.1]:[ท้ายบท 1]],"&lt;&gt;ยังไม่ส่ง")*2+IF(Table1[[#This Row],[Quiz 1]]&lt;&gt;"ยังไม่ส่ง",Table1[[#This Row],[Quiz 1]]*2/10,0),0)</f>
        <v>10</v>
      </c>
      <c r="J172" s="24">
        <f>ROUND(COUNTIF(Table1[[#This Row],[แบบฝึก 2.1]:[ท้ายบท 2]],"&lt;&gt;ยังไม่ส่ง")*8/3+IF(Table1[[#This Row],[Quiz 2]]&lt;&gt;"ยังไม่ส่ง",Table1[[#This Row],[Quiz 2]]*2/10,0),0)</f>
        <v>10</v>
      </c>
      <c r="K172" s="24">
        <f>ROUND(COUNTIF(Table1[[#This Row],[แบบฝึก 3.1]:[ท้ายบท 3]],"&lt;&gt;ยังไม่ส่ง")*3/2+IF(Table1[[#This Row],[Quiz 3]]&lt;&gt;"ยังไม่ส่ง",Table1[[#This Row],[Quiz 3]]*2/10,0),0)</f>
        <v>5</v>
      </c>
      <c r="L172" s="12">
        <f>Table1[[#This Row],[บท 1 '[10']]]+Table1[[#This Row],[บท 2 '[10']]]+Table1[[#This Row],[บท 3 '[5']]]</f>
        <v>25</v>
      </c>
      <c r="M172" s="12">
        <f>IF(Table1[[#This Row],[ซ่อมแล้วกลางภาค]]="ซ่อมแล้ว",10,Table1[[#This Row],[MID '[20']2]])</f>
        <v>9</v>
      </c>
      <c r="N172" s="12">
        <f>ROUND(COUNTIF(Table1[[#This Row],[แบบฝึก 4.1]:[ท้ายบท 4]],"&lt;&gt;ยังไม่ส่ง")*8/2+IF(Table1[[#This Row],[Quiz 4]]&lt;&gt;"ยังไม่ส่ง",Table1[[#This Row],[Quiz 4]]*2/10,0),0)</f>
        <v>6</v>
      </c>
      <c r="O172" s="12"/>
      <c r="P172" s="13">
        <f>ROUND(COUNTIF(Table1[[#This Row],[แบบฝึก 5.1]:[ท้ายบท 5]],"&lt;&gt;ยังไม่ส่ง")*8/3+IF(Table1[[#This Row],[Quiz 5]]&lt;&gt;"ยังไม่ส่ง",Table1[[#This Row],[Quiz 5]]*2/10,0),0)</f>
        <v>9</v>
      </c>
      <c r="Q172" s="12">
        <f>Table1[[#This Row],[บท 4 '[10']]]+Table1[[#This Row],[นำเสนอ '[5']]]+Table1[[#This Row],[บท 5 '[10']]]</f>
        <v>15</v>
      </c>
      <c r="R172" s="12">
        <f>Table1[[#This Row],[ก่อนกลางภาค '[25']]]+Table1[[#This Row],[กลางภาค '[20']]]+Table1[[#This Row],[หลังกลางภาค '[25']]]</f>
        <v>49</v>
      </c>
      <c r="S172" s="12"/>
      <c r="T172" s="12">
        <f>Table1[[#This Row],[ปลายภาค '[30']]]+Table1[[#This Row],[ก่อนปลายภาค '[70']]]</f>
        <v>49</v>
      </c>
      <c r="U172" s="11">
        <f t="shared" si="2"/>
        <v>0</v>
      </c>
      <c r="V172" s="5" t="str">
        <f>IF(_xlfn.XLOOKUP(Table1[[#This Row],[email]],กิจกรรม_11[Email],กิจกรรม_11[Completion time],0)&lt;&gt;0,"ส่งแล้ว","ยังไม่ส่ง")</f>
        <v>ส่งแล้ว</v>
      </c>
      <c r="W172" s="5" t="str">
        <f>IF(_xlfn.XLOOKUP(Table1[[#This Row],[email]],แบบฝึก_11[Email],แบบฝึก_11[Completion time],0)&lt;&gt;0,"ส่งแล้ว","ยังไม่ส่ง")</f>
        <v>ส่งแล้ว</v>
      </c>
      <c r="X172" s="5" t="str">
        <f>IF(_xlfn.XLOOKUP(Table1[[#This Row],[email]],แบบฝึก_12[Email],แบบฝึก_12[Completion time],0)&lt;&gt;0,"ส่งแล้ว","ยังไม่ส่ง")</f>
        <v>ส่งแล้ว</v>
      </c>
      <c r="Y172" s="5">
        <f>_xlfn.XLOOKUP(Table1[[#This Row],[email]],ท้ายบท_1[Email],ท้ายบท_1[Total points],"ยังไม่ส่ง")</f>
        <v>19</v>
      </c>
      <c r="Z172" s="4">
        <f>_xlfn.XLOOKUP(Table1[[#This Row],[email]],Quiz_1[Email],Quiz_1[Total points],"ยังไม่ส่ง")</f>
        <v>8</v>
      </c>
      <c r="AA172" s="5" t="str">
        <f>IF(_xlfn.XLOOKUP(Table1[[#This Row],[email]],แบบฝึก_21[Email],แบบฝึก_21[Completion time],0)&lt;&gt;0,"ส่งแล้ว","ยังไม่ส่ง")</f>
        <v>ส่งแล้ว</v>
      </c>
      <c r="AB172" s="5" t="str">
        <f>IF(_xlfn.XLOOKUP(Table1[[#This Row],[email]],แบบฝึก_22[Email],แบบฝึก_22[Completion time],0)&lt;&gt;0,"ส่งแล้ว","ยังไม่ส่ง")</f>
        <v>ส่งแล้ว</v>
      </c>
      <c r="AC172" s="5">
        <f>_xlfn.XLOOKUP(Table1[[#This Row],[email]],ท้ายบท_2[Email],ท้ายบท_2[Total points],"ยังไม่ส่ง")</f>
        <v>4</v>
      </c>
      <c r="AD172" s="5">
        <f>_xlfn.XLOOKUP(Table1[[#This Row],[email]],Quiz_2[Email],Quiz_2[Total points],"ยังไม่ส่ง")</f>
        <v>9</v>
      </c>
      <c r="AE172" s="5" t="str">
        <f>IF(_xlfn.XLOOKUP(Table1[[#This Row],[email]],แบบฝึก_31[Email],แบบฝึก_31[Completion time],0)&lt;&gt;0,"ส่งแล้ว","ยังไม่ส่ง")</f>
        <v>ส่งแล้ว</v>
      </c>
      <c r="AF172" s="5">
        <f>_xlfn.XLOOKUP(Table1[[#This Row],[email]],ท้ายบท_3[Email],ท้ายบท_3[Total points],"ยังไม่ส่ง")</f>
        <v>3</v>
      </c>
      <c r="AG172" s="5">
        <f>_xlfn.XLOOKUP(Table1[[#This Row],[email]],Quiz_3[Email],Quiz_3[Total points],"ยังไม่ส่ง")</f>
        <v>8</v>
      </c>
      <c r="AH172" s="12">
        <v>13</v>
      </c>
      <c r="AI172" s="14">
        <v>4</v>
      </c>
      <c r="AJ172" s="12">
        <f>ROUND((Table1[[#This Row],[mid '[20']]]+Table1[[#This Row],[mid '[10']]])/2,0)</f>
        <v>9</v>
      </c>
      <c r="AK172" s="5" t="str">
        <f>IF(_xlfn.XLOOKUP(Table1[[#This Row],[email]],แบบฝึก_41[Email],แบบฝึก_41[Completion time],0)&lt;&gt;0,"ส่งแล้ว","ยังไม่ส่ง")</f>
        <v>ส่งแล้ว</v>
      </c>
      <c r="AL172" s="5" t="str">
        <f>IF(_xlfn.XLOOKUP(Table1[[#This Row],[email]],ท้ายบท_4[Email],ท้ายบท_4[Total points],"ยังไม่ส่ง")&lt;&gt;0,"ส่งแล้ว","ยังไม่ส่ง")</f>
        <v>ยังไม่ส่ง</v>
      </c>
      <c r="AM172" s="5">
        <f>_xlfn.XLOOKUP(Table1[[#This Row],[email]],Quiz_4[Email],Quiz_4[Total points],"ยังไม่ส่ง")</f>
        <v>8</v>
      </c>
      <c r="AN172" s="5" t="str">
        <f>IF(_xlfn.XLOOKUP(Table1[[#This Row],[email]],แบบฝึก_51[Email],แบบฝึก_51[Completion time],0)&lt;&gt;0,"ส่งแล้ว","ยังไม่ส่ง")</f>
        <v>ส่งแล้ว</v>
      </c>
      <c r="AO172" s="5" t="str">
        <f>IF(_xlfn.XLOOKUP(Table1[[#This Row],[email]],แบบฝึก_52[Email],แบบฝึก_52[Completion time],0)&lt;&gt;0,"ส่งแล้ว","ยังไม่ส่ง")</f>
        <v>ส่งแล้ว</v>
      </c>
      <c r="AP172" s="5">
        <f>_xlfn.XLOOKUP(Table1[[#This Row],[email]],ท้ายบท_5[Email],ท้ายบท_5[Total points],"ยังไม่ส่ง")</f>
        <v>15</v>
      </c>
      <c r="AQ172" s="5">
        <f>_xlfn.XLOOKUP(Table1[[#This Row],[email]],Quiz_5[Email],Quiz_5[Total points],"ยังไม่ส่ง")</f>
        <v>6</v>
      </c>
      <c r="AR172" s="37"/>
      <c r="AS172" s="4" t="str">
        <f>IF(M172&lt;10,"ยังไม่ซ่อม",IF(Table1[[#This Row],[ซ่อมแล้วกลางภาค]]="ซ่อมแล้ว","ซ่อมแล้ว","ไม่ต้องซ่อม"))</f>
        <v>ยังไม่ซ่อม</v>
      </c>
      <c r="BN172"/>
      <c r="BO172"/>
      <c r="BP172"/>
      <c r="BQ172"/>
    </row>
    <row r="173" spans="1:69" ht="19.5" x14ac:dyDescent="0.4">
      <c r="A173" s="21">
        <v>172</v>
      </c>
      <c r="B173" s="4">
        <v>5</v>
      </c>
      <c r="C173" s="4">
        <v>34</v>
      </c>
      <c r="D173" s="4" t="s">
        <v>32856</v>
      </c>
      <c r="E173" s="4" t="s">
        <v>32396</v>
      </c>
      <c r="F173" s="4" t="s">
        <v>11824</v>
      </c>
      <c r="G173" s="4" t="s">
        <v>32857</v>
      </c>
      <c r="H173" s="4" t="s">
        <v>2843</v>
      </c>
      <c r="I173" s="24">
        <f>ROUND(COUNTIF(Table1[[#This Row],[กิจกรรม 1.1]:[ท้ายบท 1]],"&lt;&gt;ยังไม่ส่ง")*2+IF(Table1[[#This Row],[Quiz 1]]&lt;&gt;"ยังไม่ส่ง",Table1[[#This Row],[Quiz 1]]*2/10,0),0)</f>
        <v>9</v>
      </c>
      <c r="J173" s="24">
        <f>ROUND(COUNTIF(Table1[[#This Row],[แบบฝึก 2.1]:[ท้ายบท 2]],"&lt;&gt;ยังไม่ส่ง")*8/3+IF(Table1[[#This Row],[Quiz 2]]&lt;&gt;"ยังไม่ส่ง",Table1[[#This Row],[Quiz 2]]*2/10,0),0)</f>
        <v>9</v>
      </c>
      <c r="K173" s="24">
        <f>ROUND(COUNTIF(Table1[[#This Row],[แบบฝึก 3.1]:[ท้ายบท 3]],"&lt;&gt;ยังไม่ส่ง")*3/2+IF(Table1[[#This Row],[Quiz 3]]&lt;&gt;"ยังไม่ส่ง",Table1[[#This Row],[Quiz 3]]*2/10,0),0)</f>
        <v>4</v>
      </c>
      <c r="L173" s="12">
        <f>Table1[[#This Row],[บท 1 '[10']]]+Table1[[#This Row],[บท 2 '[10']]]+Table1[[#This Row],[บท 3 '[5']]]</f>
        <v>22</v>
      </c>
      <c r="M173" s="12">
        <f>IF(Table1[[#This Row],[ซ่อมแล้วกลางภาค]]="ซ่อมแล้ว",10,Table1[[#This Row],[MID '[20']2]])</f>
        <v>10</v>
      </c>
      <c r="N173" s="12">
        <f>ROUND(COUNTIF(Table1[[#This Row],[แบบฝึก 4.1]:[ท้ายบท 4]],"&lt;&gt;ยังไม่ส่ง")*8/2+IF(Table1[[#This Row],[Quiz 4]]&lt;&gt;"ยังไม่ส่ง",Table1[[#This Row],[Quiz 4]]*2/10,0),0)</f>
        <v>5</v>
      </c>
      <c r="O173" s="12"/>
      <c r="P173" s="13">
        <f>ROUND(COUNTIF(Table1[[#This Row],[แบบฝึก 5.1]:[ท้ายบท 5]],"&lt;&gt;ยังไม่ส่ง")*8/3+IF(Table1[[#This Row],[Quiz 5]]&lt;&gt;"ยังไม่ส่ง",Table1[[#This Row],[Quiz 5]]*2/10,0),0)</f>
        <v>9</v>
      </c>
      <c r="Q173" s="12">
        <f>Table1[[#This Row],[บท 4 '[10']]]+Table1[[#This Row],[นำเสนอ '[5']]]+Table1[[#This Row],[บท 5 '[10']]]</f>
        <v>14</v>
      </c>
      <c r="R173" s="12">
        <f>Table1[[#This Row],[ก่อนกลางภาค '[25']]]+Table1[[#This Row],[กลางภาค '[20']]]+Table1[[#This Row],[หลังกลางภาค '[25']]]</f>
        <v>46</v>
      </c>
      <c r="S173" s="12"/>
      <c r="T173" s="12">
        <f>Table1[[#This Row],[ปลายภาค '[30']]]+Table1[[#This Row],[ก่อนปลายภาค '[70']]]</f>
        <v>46</v>
      </c>
      <c r="U173" s="11">
        <f t="shared" si="2"/>
        <v>0</v>
      </c>
      <c r="V173" s="5" t="str">
        <f>IF(_xlfn.XLOOKUP(Table1[[#This Row],[email]],กิจกรรม_11[Email],กิจกรรม_11[Completion time],0)&lt;&gt;0,"ส่งแล้ว","ยังไม่ส่ง")</f>
        <v>ส่งแล้ว</v>
      </c>
      <c r="W173" s="5" t="str">
        <f>IF(_xlfn.XLOOKUP(Table1[[#This Row],[email]],แบบฝึก_11[Email],แบบฝึก_11[Completion time],0)&lt;&gt;0,"ส่งแล้ว","ยังไม่ส่ง")</f>
        <v>ส่งแล้ว</v>
      </c>
      <c r="X173" s="5" t="str">
        <f>IF(_xlfn.XLOOKUP(Table1[[#This Row],[email]],แบบฝึก_12[Email],แบบฝึก_12[Completion time],0)&lt;&gt;0,"ส่งแล้ว","ยังไม่ส่ง")</f>
        <v>ส่งแล้ว</v>
      </c>
      <c r="Y173" s="5">
        <f>_xlfn.XLOOKUP(Table1[[#This Row],[email]],ท้ายบท_1[Email],ท้ายบท_1[Total points],"ยังไม่ส่ง")</f>
        <v>17</v>
      </c>
      <c r="Z173" s="4">
        <f>_xlfn.XLOOKUP(Table1[[#This Row],[email]],Quiz_1[Email],Quiz_1[Total points],"ยังไม่ส่ง")</f>
        <v>7</v>
      </c>
      <c r="AA173" s="5" t="str">
        <f>IF(_xlfn.XLOOKUP(Table1[[#This Row],[email]],แบบฝึก_21[Email],แบบฝึก_21[Completion time],0)&lt;&gt;0,"ส่งแล้ว","ยังไม่ส่ง")</f>
        <v>ส่งแล้ว</v>
      </c>
      <c r="AB173" s="5" t="str">
        <f>IF(_xlfn.XLOOKUP(Table1[[#This Row],[email]],แบบฝึก_22[Email],แบบฝึก_22[Completion time],0)&lt;&gt;0,"ส่งแล้ว","ยังไม่ส่ง")</f>
        <v>ส่งแล้ว</v>
      </c>
      <c r="AC173" s="5">
        <f>_xlfn.XLOOKUP(Table1[[#This Row],[email]],ท้ายบท_2[Email],ท้ายบท_2[Total points],"ยังไม่ส่ง")</f>
        <v>12</v>
      </c>
      <c r="AD173" s="5">
        <f>_xlfn.XLOOKUP(Table1[[#This Row],[email]],Quiz_2[Email],Quiz_2[Total points],"ยังไม่ส่ง")</f>
        <v>5</v>
      </c>
      <c r="AE173" s="5" t="str">
        <f>IF(_xlfn.XLOOKUP(Table1[[#This Row],[email]],แบบฝึก_31[Email],แบบฝึก_31[Completion time],0)&lt;&gt;0,"ส่งแล้ว","ยังไม่ส่ง")</f>
        <v>ส่งแล้ว</v>
      </c>
      <c r="AF173" s="5">
        <f>_xlfn.XLOOKUP(Table1[[#This Row],[email]],ท้ายบท_3[Email],ท้ายบท_3[Total points],"ยังไม่ส่ง")</f>
        <v>10</v>
      </c>
      <c r="AG173" s="5">
        <f>_xlfn.XLOOKUP(Table1[[#This Row],[email]],Quiz_3[Email],Quiz_3[Total points],"ยังไม่ส่ง")</f>
        <v>6</v>
      </c>
      <c r="AH173" s="12">
        <v>17</v>
      </c>
      <c r="AI173" s="14">
        <v>2</v>
      </c>
      <c r="AJ173" s="12">
        <f>ROUND((Table1[[#This Row],[mid '[20']]]+Table1[[#This Row],[mid '[10']]])/2,0)</f>
        <v>10</v>
      </c>
      <c r="AK173" s="5" t="str">
        <f>IF(_xlfn.XLOOKUP(Table1[[#This Row],[email]],แบบฝึก_41[Email],แบบฝึก_41[Completion time],0)&lt;&gt;0,"ส่งแล้ว","ยังไม่ส่ง")</f>
        <v>ส่งแล้ว</v>
      </c>
      <c r="AL173" s="5" t="str">
        <f>IF(_xlfn.XLOOKUP(Table1[[#This Row],[email]],ท้ายบท_4[Email],ท้ายบท_4[Total points],"ยังไม่ส่ง")&lt;&gt;0,"ส่งแล้ว","ยังไม่ส่ง")</f>
        <v>ยังไม่ส่ง</v>
      </c>
      <c r="AM173" s="5">
        <f>_xlfn.XLOOKUP(Table1[[#This Row],[email]],Quiz_4[Email],Quiz_4[Total points],"ยังไม่ส่ง")</f>
        <v>7</v>
      </c>
      <c r="AN173" s="5" t="str">
        <f>IF(_xlfn.XLOOKUP(Table1[[#This Row],[email]],แบบฝึก_51[Email],แบบฝึก_51[Completion time],0)&lt;&gt;0,"ส่งแล้ว","ยังไม่ส่ง")</f>
        <v>ส่งแล้ว</v>
      </c>
      <c r="AO173" s="5" t="str">
        <f>IF(_xlfn.XLOOKUP(Table1[[#This Row],[email]],แบบฝึก_52[Email],แบบฝึก_52[Completion time],0)&lt;&gt;0,"ส่งแล้ว","ยังไม่ส่ง")</f>
        <v>ส่งแล้ว</v>
      </c>
      <c r="AP173" s="5">
        <f>_xlfn.XLOOKUP(Table1[[#This Row],[email]],ท้ายบท_5[Email],ท้ายบท_5[Total points],"ยังไม่ส่ง")</f>
        <v>15</v>
      </c>
      <c r="AQ173" s="5">
        <f>_xlfn.XLOOKUP(Table1[[#This Row],[email]],Quiz_5[Email],Quiz_5[Total points],"ยังไม่ส่ง")</f>
        <v>6</v>
      </c>
      <c r="AR173" s="37"/>
      <c r="AS173" s="4" t="str">
        <f>IF(M173&lt;10,"ยังไม่ซ่อม",IF(Table1[[#This Row],[ซ่อมแล้วกลางภาค]]="ซ่อมแล้ว","ซ่อมแล้ว","ไม่ต้องซ่อม"))</f>
        <v>ไม่ต้องซ่อม</v>
      </c>
      <c r="BN173"/>
      <c r="BO173"/>
      <c r="BP173"/>
      <c r="BQ173"/>
    </row>
    <row r="174" spans="1:69" ht="19.5" x14ac:dyDescent="0.4">
      <c r="A174" s="21">
        <v>173</v>
      </c>
      <c r="B174" s="4">
        <v>5</v>
      </c>
      <c r="C174" s="4">
        <v>35</v>
      </c>
      <c r="D174" s="4" t="s">
        <v>32858</v>
      </c>
      <c r="E174" s="4" t="s">
        <v>32505</v>
      </c>
      <c r="F174" s="4" t="s">
        <v>32859</v>
      </c>
      <c r="G174" s="4" t="s">
        <v>32860</v>
      </c>
      <c r="H174" s="4" t="s">
        <v>2749</v>
      </c>
      <c r="I174" s="24">
        <f>ROUND(COUNTIF(Table1[[#This Row],[กิจกรรม 1.1]:[ท้ายบท 1]],"&lt;&gt;ยังไม่ส่ง")*2+IF(Table1[[#This Row],[Quiz 1]]&lt;&gt;"ยังไม่ส่ง",Table1[[#This Row],[Quiz 1]]*2/10,0),0)</f>
        <v>9</v>
      </c>
      <c r="J174" s="24">
        <f>ROUND(COUNTIF(Table1[[#This Row],[แบบฝึก 2.1]:[ท้ายบท 2]],"&lt;&gt;ยังไม่ส่ง")*8/3+IF(Table1[[#This Row],[Quiz 2]]&lt;&gt;"ยังไม่ส่ง",Table1[[#This Row],[Quiz 2]]*2/10,0),0)</f>
        <v>10</v>
      </c>
      <c r="K174" s="24">
        <f>ROUND(COUNTIF(Table1[[#This Row],[แบบฝึก 3.1]:[ท้ายบท 3]],"&lt;&gt;ยังไม่ส่ง")*3/2+IF(Table1[[#This Row],[Quiz 3]]&lt;&gt;"ยังไม่ส่ง",Table1[[#This Row],[Quiz 3]]*2/10,0),0)</f>
        <v>4</v>
      </c>
      <c r="L174" s="12">
        <f>Table1[[#This Row],[บท 1 '[10']]]+Table1[[#This Row],[บท 2 '[10']]]+Table1[[#This Row],[บท 3 '[5']]]</f>
        <v>23</v>
      </c>
      <c r="M174" s="12">
        <f>IF(Table1[[#This Row],[ซ่อมแล้วกลางภาค]]="ซ่อมแล้ว",10,Table1[[#This Row],[MID '[20']2]])</f>
        <v>15</v>
      </c>
      <c r="N174" s="12">
        <f>ROUND(COUNTIF(Table1[[#This Row],[แบบฝึก 4.1]:[ท้ายบท 4]],"&lt;&gt;ยังไม่ส่ง")*8/2+IF(Table1[[#This Row],[Quiz 4]]&lt;&gt;"ยังไม่ส่ง",Table1[[#This Row],[Quiz 4]]*2/10,0),0)</f>
        <v>6</v>
      </c>
      <c r="O174" s="12"/>
      <c r="P174" s="13">
        <f>ROUND(COUNTIF(Table1[[#This Row],[แบบฝึก 5.1]:[ท้ายบท 5]],"&lt;&gt;ยังไม่ส่ง")*8/3+IF(Table1[[#This Row],[Quiz 5]]&lt;&gt;"ยังไม่ส่ง",Table1[[#This Row],[Quiz 5]]*2/10,0),0)</f>
        <v>9</v>
      </c>
      <c r="Q174" s="12">
        <f>Table1[[#This Row],[บท 4 '[10']]]+Table1[[#This Row],[นำเสนอ '[5']]]+Table1[[#This Row],[บท 5 '[10']]]</f>
        <v>15</v>
      </c>
      <c r="R174" s="12">
        <f>Table1[[#This Row],[ก่อนกลางภาค '[25']]]+Table1[[#This Row],[กลางภาค '[20']]]+Table1[[#This Row],[หลังกลางภาค '[25']]]</f>
        <v>53</v>
      </c>
      <c r="S174" s="12"/>
      <c r="T174" s="12">
        <f>Table1[[#This Row],[ปลายภาค '[30']]]+Table1[[#This Row],[ก่อนปลายภาค '[70']]]</f>
        <v>53</v>
      </c>
      <c r="U174" s="11">
        <f t="shared" si="2"/>
        <v>1</v>
      </c>
      <c r="V174" s="5" t="str">
        <f>IF(_xlfn.XLOOKUP(Table1[[#This Row],[email]],กิจกรรม_11[Email],กิจกรรม_11[Completion time],0)&lt;&gt;0,"ส่งแล้ว","ยังไม่ส่ง")</f>
        <v>ส่งแล้ว</v>
      </c>
      <c r="W174" s="5" t="str">
        <f>IF(_xlfn.XLOOKUP(Table1[[#This Row],[email]],แบบฝึก_11[Email],แบบฝึก_11[Completion time],0)&lt;&gt;0,"ส่งแล้ว","ยังไม่ส่ง")</f>
        <v>ส่งแล้ว</v>
      </c>
      <c r="X174" s="5" t="str">
        <f>IF(_xlfn.XLOOKUP(Table1[[#This Row],[email]],แบบฝึก_12[Email],แบบฝึก_12[Completion time],0)&lt;&gt;0,"ส่งแล้ว","ยังไม่ส่ง")</f>
        <v>ส่งแล้ว</v>
      </c>
      <c r="Y174" s="5">
        <f>_xlfn.XLOOKUP(Table1[[#This Row],[email]],ท้ายบท_1[Email],ท้ายบท_1[Total points],"ยังไม่ส่ง")</f>
        <v>20</v>
      </c>
      <c r="Z174" s="4">
        <f>_xlfn.XLOOKUP(Table1[[#This Row],[email]],Quiz_1[Email],Quiz_1[Total points],"ยังไม่ส่ง")</f>
        <v>7</v>
      </c>
      <c r="AA174" s="5" t="str">
        <f>IF(_xlfn.XLOOKUP(Table1[[#This Row],[email]],แบบฝึก_21[Email],แบบฝึก_21[Completion time],0)&lt;&gt;0,"ส่งแล้ว","ยังไม่ส่ง")</f>
        <v>ส่งแล้ว</v>
      </c>
      <c r="AB174" s="5" t="str">
        <f>IF(_xlfn.XLOOKUP(Table1[[#This Row],[email]],แบบฝึก_22[Email],แบบฝึก_22[Completion time],0)&lt;&gt;0,"ส่งแล้ว","ยังไม่ส่ง")</f>
        <v>ส่งแล้ว</v>
      </c>
      <c r="AC174" s="5">
        <f>_xlfn.XLOOKUP(Table1[[#This Row],[email]],ท้ายบท_2[Email],ท้ายบท_2[Total points],"ยังไม่ส่ง")</f>
        <v>5</v>
      </c>
      <c r="AD174" s="5">
        <f>_xlfn.XLOOKUP(Table1[[#This Row],[email]],Quiz_2[Email],Quiz_2[Total points],"ยังไม่ส่ง")</f>
        <v>9</v>
      </c>
      <c r="AE174" s="5" t="str">
        <f>IF(_xlfn.XLOOKUP(Table1[[#This Row],[email]],แบบฝึก_31[Email],แบบฝึก_31[Completion time],0)&lt;&gt;0,"ส่งแล้ว","ยังไม่ส่ง")</f>
        <v>ส่งแล้ว</v>
      </c>
      <c r="AF174" s="5">
        <f>_xlfn.XLOOKUP(Table1[[#This Row],[email]],ท้ายบท_3[Email],ท้ายบท_3[Total points],"ยังไม่ส่ง")</f>
        <v>10</v>
      </c>
      <c r="AG174" s="5">
        <f>_xlfn.XLOOKUP(Table1[[#This Row],[email]],Quiz_3[Email],Quiz_3[Total points],"ยังไม่ส่ง")</f>
        <v>7</v>
      </c>
      <c r="AH174" s="12">
        <v>21</v>
      </c>
      <c r="AI174" s="14">
        <v>9</v>
      </c>
      <c r="AJ174" s="12">
        <f>ROUND((Table1[[#This Row],[mid '[20']]]+Table1[[#This Row],[mid '[10']]])/2,0)</f>
        <v>15</v>
      </c>
      <c r="AK174" s="5" t="str">
        <f>IF(_xlfn.XLOOKUP(Table1[[#This Row],[email]],แบบฝึก_41[Email],แบบฝึก_41[Completion time],0)&lt;&gt;0,"ส่งแล้ว","ยังไม่ส่ง")</f>
        <v>ส่งแล้ว</v>
      </c>
      <c r="AL174" s="5" t="str">
        <f>IF(_xlfn.XLOOKUP(Table1[[#This Row],[email]],ท้ายบท_4[Email],ท้ายบท_4[Total points],"ยังไม่ส่ง")&lt;&gt;0,"ส่งแล้ว","ยังไม่ส่ง")</f>
        <v>ยังไม่ส่ง</v>
      </c>
      <c r="AM174" s="5">
        <f>_xlfn.XLOOKUP(Table1[[#This Row],[email]],Quiz_4[Email],Quiz_4[Total points],"ยังไม่ส่ง")</f>
        <v>9</v>
      </c>
      <c r="AN174" s="5" t="str">
        <f>IF(_xlfn.XLOOKUP(Table1[[#This Row],[email]],แบบฝึก_51[Email],แบบฝึก_51[Completion time],0)&lt;&gt;0,"ส่งแล้ว","ยังไม่ส่ง")</f>
        <v>ส่งแล้ว</v>
      </c>
      <c r="AO174" s="5" t="str">
        <f>IF(_xlfn.XLOOKUP(Table1[[#This Row],[email]],แบบฝึก_52[Email],แบบฝึก_52[Completion time],0)&lt;&gt;0,"ส่งแล้ว","ยังไม่ส่ง")</f>
        <v>ส่งแล้ว</v>
      </c>
      <c r="AP174" s="5">
        <f>_xlfn.XLOOKUP(Table1[[#This Row],[email]],ท้ายบท_5[Email],ท้ายบท_5[Total points],"ยังไม่ส่ง")</f>
        <v>16</v>
      </c>
      <c r="AQ174" s="5">
        <f>_xlfn.XLOOKUP(Table1[[#This Row],[email]],Quiz_5[Email],Quiz_5[Total points],"ยังไม่ส่ง")</f>
        <v>4</v>
      </c>
      <c r="AR174" s="37"/>
      <c r="AS174" s="4" t="str">
        <f>IF(M174&lt;10,"ยังไม่ซ่อม",IF(Table1[[#This Row],[ซ่อมแล้วกลางภาค]]="ซ่อมแล้ว","ซ่อมแล้ว","ไม่ต้องซ่อม"))</f>
        <v>ไม่ต้องซ่อม</v>
      </c>
      <c r="BN174"/>
      <c r="BO174"/>
      <c r="BP174"/>
      <c r="BQ174"/>
    </row>
    <row r="175" spans="1:69" ht="19.5" x14ac:dyDescent="0.4">
      <c r="A175" s="21">
        <v>174</v>
      </c>
      <c r="B175" s="4">
        <v>5</v>
      </c>
      <c r="C175" s="4">
        <v>36</v>
      </c>
      <c r="D175" s="4" t="s">
        <v>32861</v>
      </c>
      <c r="E175" s="4" t="s">
        <v>32396</v>
      </c>
      <c r="F175" s="4" t="s">
        <v>32862</v>
      </c>
      <c r="G175" s="4" t="s">
        <v>32863</v>
      </c>
      <c r="H175" s="4" t="s">
        <v>2869</v>
      </c>
      <c r="I175" s="24">
        <f>ROUND(COUNTIF(Table1[[#This Row],[กิจกรรม 1.1]:[ท้ายบท 1]],"&lt;&gt;ยังไม่ส่ง")*2+IF(Table1[[#This Row],[Quiz 1]]&lt;&gt;"ยังไม่ส่ง",Table1[[#This Row],[Quiz 1]]*2/10,0),0)</f>
        <v>10</v>
      </c>
      <c r="J175" s="24">
        <f>ROUND(COUNTIF(Table1[[#This Row],[แบบฝึก 2.1]:[ท้ายบท 2]],"&lt;&gt;ยังไม่ส่ง")*8/3+IF(Table1[[#This Row],[Quiz 2]]&lt;&gt;"ยังไม่ส่ง",Table1[[#This Row],[Quiz 2]]*2/10,0),0)</f>
        <v>9</v>
      </c>
      <c r="K175" s="24">
        <f>ROUND(COUNTIF(Table1[[#This Row],[แบบฝึก 3.1]:[ท้ายบท 3]],"&lt;&gt;ยังไม่ส่ง")*3/2+IF(Table1[[#This Row],[Quiz 3]]&lt;&gt;"ยังไม่ส่ง",Table1[[#This Row],[Quiz 3]]*2/10,0),0)</f>
        <v>5</v>
      </c>
      <c r="L175" s="12">
        <f>Table1[[#This Row],[บท 1 '[10']]]+Table1[[#This Row],[บท 2 '[10']]]+Table1[[#This Row],[บท 3 '[5']]]</f>
        <v>24</v>
      </c>
      <c r="M175" s="12">
        <f>IF(Table1[[#This Row],[ซ่อมแล้วกลางภาค]]="ซ่อมแล้ว",10,Table1[[#This Row],[MID '[20']2]])</f>
        <v>9</v>
      </c>
      <c r="N175" s="12">
        <f>ROUND(COUNTIF(Table1[[#This Row],[แบบฝึก 4.1]:[ท้ายบท 4]],"&lt;&gt;ยังไม่ส่ง")*8/2+IF(Table1[[#This Row],[Quiz 4]]&lt;&gt;"ยังไม่ส่ง",Table1[[#This Row],[Quiz 4]]*2/10,0),0)</f>
        <v>5</v>
      </c>
      <c r="O175" s="12"/>
      <c r="P175" s="13">
        <f>ROUND(COUNTIF(Table1[[#This Row],[แบบฝึก 5.1]:[ท้ายบท 5]],"&lt;&gt;ยังไม่ส่ง")*8/3+IF(Table1[[#This Row],[Quiz 5]]&lt;&gt;"ยังไม่ส่ง",Table1[[#This Row],[Quiz 5]]*2/10,0),0)</f>
        <v>9</v>
      </c>
      <c r="Q175" s="12">
        <f>Table1[[#This Row],[บท 4 '[10']]]+Table1[[#This Row],[นำเสนอ '[5']]]+Table1[[#This Row],[บท 5 '[10']]]</f>
        <v>14</v>
      </c>
      <c r="R175" s="12">
        <f>Table1[[#This Row],[ก่อนกลางภาค '[25']]]+Table1[[#This Row],[กลางภาค '[20']]]+Table1[[#This Row],[หลังกลางภาค '[25']]]</f>
        <v>47</v>
      </c>
      <c r="S175" s="12"/>
      <c r="T175" s="12">
        <f>Table1[[#This Row],[ปลายภาค '[30']]]+Table1[[#This Row],[ก่อนปลายภาค '[70']]]</f>
        <v>47</v>
      </c>
      <c r="U175" s="11">
        <f t="shared" si="2"/>
        <v>0</v>
      </c>
      <c r="V175" s="5" t="str">
        <f>IF(_xlfn.XLOOKUP(Table1[[#This Row],[email]],กิจกรรม_11[Email],กิจกรรม_11[Completion time],0)&lt;&gt;0,"ส่งแล้ว","ยังไม่ส่ง")</f>
        <v>ส่งแล้ว</v>
      </c>
      <c r="W175" s="5" t="str">
        <f>IF(_xlfn.XLOOKUP(Table1[[#This Row],[email]],แบบฝึก_11[Email],แบบฝึก_11[Completion time],0)&lt;&gt;0,"ส่งแล้ว","ยังไม่ส่ง")</f>
        <v>ส่งแล้ว</v>
      </c>
      <c r="X175" s="5" t="str">
        <f>IF(_xlfn.XLOOKUP(Table1[[#This Row],[email]],แบบฝึก_12[Email],แบบฝึก_12[Completion time],0)&lt;&gt;0,"ส่งแล้ว","ยังไม่ส่ง")</f>
        <v>ส่งแล้ว</v>
      </c>
      <c r="Y175" s="5">
        <f>_xlfn.XLOOKUP(Table1[[#This Row],[email]],ท้ายบท_1[Email],ท้ายบท_1[Total points],"ยังไม่ส่ง")</f>
        <v>17</v>
      </c>
      <c r="Z175" s="4">
        <f>_xlfn.XLOOKUP(Table1[[#This Row],[email]],Quiz_1[Email],Quiz_1[Total points],"ยังไม่ส่ง")</f>
        <v>10</v>
      </c>
      <c r="AA175" s="5" t="str">
        <f>IF(_xlfn.XLOOKUP(Table1[[#This Row],[email]],แบบฝึก_21[Email],แบบฝึก_21[Completion time],0)&lt;&gt;0,"ส่งแล้ว","ยังไม่ส่ง")</f>
        <v>ส่งแล้ว</v>
      </c>
      <c r="AB175" s="5" t="str">
        <f>IF(_xlfn.XLOOKUP(Table1[[#This Row],[email]],แบบฝึก_22[Email],แบบฝึก_22[Completion time],0)&lt;&gt;0,"ส่งแล้ว","ยังไม่ส่ง")</f>
        <v>ส่งแล้ว</v>
      </c>
      <c r="AC175" s="5">
        <f>_xlfn.XLOOKUP(Table1[[#This Row],[email]],ท้ายบท_2[Email],ท้ายบท_2[Total points],"ยังไม่ส่ง")</f>
        <v>8</v>
      </c>
      <c r="AD175" s="5">
        <f>_xlfn.XLOOKUP(Table1[[#This Row],[email]],Quiz_2[Email],Quiz_2[Total points],"ยังไม่ส่ง")</f>
        <v>6</v>
      </c>
      <c r="AE175" s="5" t="str">
        <f>IF(_xlfn.XLOOKUP(Table1[[#This Row],[email]],แบบฝึก_31[Email],แบบฝึก_31[Completion time],0)&lt;&gt;0,"ส่งแล้ว","ยังไม่ส่ง")</f>
        <v>ส่งแล้ว</v>
      </c>
      <c r="AF175" s="5">
        <f>_xlfn.XLOOKUP(Table1[[#This Row],[email]],ท้ายบท_3[Email],ท้ายบท_3[Total points],"ยังไม่ส่ง")</f>
        <v>10</v>
      </c>
      <c r="AG175" s="5">
        <f>_xlfn.XLOOKUP(Table1[[#This Row],[email]],Quiz_3[Email],Quiz_3[Total points],"ยังไม่ส่ง")</f>
        <v>9</v>
      </c>
      <c r="AH175" s="12">
        <v>11</v>
      </c>
      <c r="AI175" s="14">
        <v>7</v>
      </c>
      <c r="AJ175" s="12">
        <f>ROUND((Table1[[#This Row],[mid '[20']]]+Table1[[#This Row],[mid '[10']]])/2,0)</f>
        <v>9</v>
      </c>
      <c r="AK175" s="5" t="str">
        <f>IF(_xlfn.XLOOKUP(Table1[[#This Row],[email]],แบบฝึก_41[Email],แบบฝึก_41[Completion time],0)&lt;&gt;0,"ส่งแล้ว","ยังไม่ส่ง")</f>
        <v>ส่งแล้ว</v>
      </c>
      <c r="AL175" s="5" t="str">
        <f>IF(_xlfn.XLOOKUP(Table1[[#This Row],[email]],ท้ายบท_4[Email],ท้ายบท_4[Total points],"ยังไม่ส่ง")&lt;&gt;0,"ส่งแล้ว","ยังไม่ส่ง")</f>
        <v>ยังไม่ส่ง</v>
      </c>
      <c r="AM175" s="5">
        <f>_xlfn.XLOOKUP(Table1[[#This Row],[email]],Quiz_4[Email],Quiz_4[Total points],"ยังไม่ส่ง")</f>
        <v>7</v>
      </c>
      <c r="AN175" s="5" t="str">
        <f>IF(_xlfn.XLOOKUP(Table1[[#This Row],[email]],แบบฝึก_51[Email],แบบฝึก_51[Completion time],0)&lt;&gt;0,"ส่งแล้ว","ยังไม่ส่ง")</f>
        <v>ส่งแล้ว</v>
      </c>
      <c r="AO175" s="5" t="str">
        <f>IF(_xlfn.XLOOKUP(Table1[[#This Row],[email]],แบบฝึก_52[Email],แบบฝึก_52[Completion time],0)&lt;&gt;0,"ส่งแล้ว","ยังไม่ส่ง")</f>
        <v>ส่งแล้ว</v>
      </c>
      <c r="AP175" s="5">
        <f>_xlfn.XLOOKUP(Table1[[#This Row],[email]],ท้ายบท_5[Email],ท้ายบท_5[Total points],"ยังไม่ส่ง")</f>
        <v>13</v>
      </c>
      <c r="AQ175" s="5">
        <f>_xlfn.XLOOKUP(Table1[[#This Row],[email]],Quiz_5[Email],Quiz_5[Total points],"ยังไม่ส่ง")</f>
        <v>6</v>
      </c>
      <c r="AR175" s="37"/>
      <c r="AS175" s="4" t="str">
        <f>IF(M175&lt;10,"ยังไม่ซ่อม",IF(Table1[[#This Row],[ซ่อมแล้วกลางภาค]]="ซ่อมแล้ว","ซ่อมแล้ว","ไม่ต้องซ่อม"))</f>
        <v>ยังไม่ซ่อม</v>
      </c>
      <c r="BN175"/>
      <c r="BO175"/>
      <c r="BP175"/>
      <c r="BQ175"/>
    </row>
    <row r="176" spans="1:69" ht="19.5" x14ac:dyDescent="0.4">
      <c r="A176" s="21">
        <v>175</v>
      </c>
      <c r="B176" s="4">
        <v>5</v>
      </c>
      <c r="C176" s="4">
        <v>37</v>
      </c>
      <c r="D176" s="4" t="s">
        <v>32864</v>
      </c>
      <c r="E176" s="4" t="s">
        <v>32396</v>
      </c>
      <c r="F176" s="4" t="s">
        <v>32865</v>
      </c>
      <c r="G176" s="4" t="s">
        <v>32866</v>
      </c>
      <c r="H176" s="4" t="s">
        <v>2909</v>
      </c>
      <c r="I176" s="24">
        <f>ROUND(COUNTIF(Table1[[#This Row],[กิจกรรม 1.1]:[ท้ายบท 1]],"&lt;&gt;ยังไม่ส่ง")*2+IF(Table1[[#This Row],[Quiz 1]]&lt;&gt;"ยังไม่ส่ง",Table1[[#This Row],[Quiz 1]]*2/10,0),0)</f>
        <v>9</v>
      </c>
      <c r="J176" s="24">
        <f>ROUND(COUNTIF(Table1[[#This Row],[แบบฝึก 2.1]:[ท้ายบท 2]],"&lt;&gt;ยังไม่ส่ง")*8/3+IF(Table1[[#This Row],[Quiz 2]]&lt;&gt;"ยังไม่ส่ง",Table1[[#This Row],[Quiz 2]]*2/10,0),0)</f>
        <v>10</v>
      </c>
      <c r="K176" s="24">
        <f>ROUND(COUNTIF(Table1[[#This Row],[แบบฝึก 3.1]:[ท้ายบท 3]],"&lt;&gt;ยังไม่ส่ง")*3/2+IF(Table1[[#This Row],[Quiz 3]]&lt;&gt;"ยังไม่ส่ง",Table1[[#This Row],[Quiz 3]]*2/10,0),0)</f>
        <v>5</v>
      </c>
      <c r="L176" s="12">
        <f>Table1[[#This Row],[บท 1 '[10']]]+Table1[[#This Row],[บท 2 '[10']]]+Table1[[#This Row],[บท 3 '[5']]]</f>
        <v>24</v>
      </c>
      <c r="M176" s="12">
        <f>IF(Table1[[#This Row],[ซ่อมแล้วกลางภาค]]="ซ่อมแล้ว",10,Table1[[#This Row],[MID '[20']2]])</f>
        <v>12</v>
      </c>
      <c r="N176" s="12">
        <f>ROUND(COUNTIF(Table1[[#This Row],[แบบฝึก 4.1]:[ท้ายบท 4]],"&lt;&gt;ยังไม่ส่ง")*8/2+IF(Table1[[#This Row],[Quiz 4]]&lt;&gt;"ยังไม่ส่ง",Table1[[#This Row],[Quiz 4]]*2/10,0),0)</f>
        <v>5</v>
      </c>
      <c r="O176" s="12"/>
      <c r="P176" s="13">
        <f>ROUND(COUNTIF(Table1[[#This Row],[แบบฝึก 5.1]:[ท้ายบท 5]],"&lt;&gt;ยังไม่ส่ง")*8/3+IF(Table1[[#This Row],[Quiz 5]]&lt;&gt;"ยังไม่ส่ง",Table1[[#This Row],[Quiz 5]]*2/10,0),0)</f>
        <v>9</v>
      </c>
      <c r="Q176" s="12">
        <f>Table1[[#This Row],[บท 4 '[10']]]+Table1[[#This Row],[นำเสนอ '[5']]]+Table1[[#This Row],[บท 5 '[10']]]</f>
        <v>14</v>
      </c>
      <c r="R176" s="12">
        <f>Table1[[#This Row],[ก่อนกลางภาค '[25']]]+Table1[[#This Row],[กลางภาค '[20']]]+Table1[[#This Row],[หลังกลางภาค '[25']]]</f>
        <v>50</v>
      </c>
      <c r="S176" s="12"/>
      <c r="T176" s="12">
        <f>Table1[[#This Row],[ปลายภาค '[30']]]+Table1[[#This Row],[ก่อนปลายภาค '[70']]]</f>
        <v>50</v>
      </c>
      <c r="U176" s="11">
        <f t="shared" si="2"/>
        <v>1</v>
      </c>
      <c r="V176" s="5" t="str">
        <f>IF(_xlfn.XLOOKUP(Table1[[#This Row],[email]],กิจกรรม_11[Email],กิจกรรม_11[Completion time],0)&lt;&gt;0,"ส่งแล้ว","ยังไม่ส่ง")</f>
        <v>ส่งแล้ว</v>
      </c>
      <c r="W176" s="5" t="str">
        <f>IF(_xlfn.XLOOKUP(Table1[[#This Row],[email]],แบบฝึก_11[Email],แบบฝึก_11[Completion time],0)&lt;&gt;0,"ส่งแล้ว","ยังไม่ส่ง")</f>
        <v>ส่งแล้ว</v>
      </c>
      <c r="X176" s="5" t="str">
        <f>IF(_xlfn.XLOOKUP(Table1[[#This Row],[email]],แบบฝึก_12[Email],แบบฝึก_12[Completion time],0)&lt;&gt;0,"ส่งแล้ว","ยังไม่ส่ง")</f>
        <v>ส่งแล้ว</v>
      </c>
      <c r="Y176" s="5">
        <f>_xlfn.XLOOKUP(Table1[[#This Row],[email]],ท้ายบท_1[Email],ท้ายบท_1[Total points],"ยังไม่ส่ง")</f>
        <v>18</v>
      </c>
      <c r="Z176" s="4">
        <f>_xlfn.XLOOKUP(Table1[[#This Row],[email]],Quiz_1[Email],Quiz_1[Total points],"ยังไม่ส่ง")</f>
        <v>7</v>
      </c>
      <c r="AA176" s="5" t="str">
        <f>IF(_xlfn.XLOOKUP(Table1[[#This Row],[email]],แบบฝึก_21[Email],แบบฝึก_21[Completion time],0)&lt;&gt;0,"ส่งแล้ว","ยังไม่ส่ง")</f>
        <v>ส่งแล้ว</v>
      </c>
      <c r="AB176" s="5" t="str">
        <f>IF(_xlfn.XLOOKUP(Table1[[#This Row],[email]],แบบฝึก_22[Email],แบบฝึก_22[Completion time],0)&lt;&gt;0,"ส่งแล้ว","ยังไม่ส่ง")</f>
        <v>ส่งแล้ว</v>
      </c>
      <c r="AC176" s="5">
        <f>_xlfn.XLOOKUP(Table1[[#This Row],[email]],ท้ายบท_2[Email],ท้ายบท_2[Total points],"ยังไม่ส่ง")</f>
        <v>13</v>
      </c>
      <c r="AD176" s="5">
        <f>_xlfn.XLOOKUP(Table1[[#This Row],[email]],Quiz_2[Email],Quiz_2[Total points],"ยังไม่ส่ง")</f>
        <v>9</v>
      </c>
      <c r="AE176" s="5" t="str">
        <f>IF(_xlfn.XLOOKUP(Table1[[#This Row],[email]],แบบฝึก_31[Email],แบบฝึก_31[Completion time],0)&lt;&gt;0,"ส่งแล้ว","ยังไม่ส่ง")</f>
        <v>ส่งแล้ว</v>
      </c>
      <c r="AF176" s="5">
        <f>_xlfn.XLOOKUP(Table1[[#This Row],[email]],ท้ายบท_3[Email],ท้ายบท_3[Total points],"ยังไม่ส่ง")</f>
        <v>10</v>
      </c>
      <c r="AG176" s="5">
        <f>_xlfn.XLOOKUP(Table1[[#This Row],[email]],Quiz_3[Email],Quiz_3[Total points],"ยังไม่ส่ง")</f>
        <v>8</v>
      </c>
      <c r="AH176" s="12">
        <v>17</v>
      </c>
      <c r="AI176" s="14">
        <v>7</v>
      </c>
      <c r="AJ176" s="12">
        <f>ROUND((Table1[[#This Row],[mid '[20']]]+Table1[[#This Row],[mid '[10']]])/2,0)</f>
        <v>12</v>
      </c>
      <c r="AK176" s="5" t="str">
        <f>IF(_xlfn.XLOOKUP(Table1[[#This Row],[email]],แบบฝึก_41[Email],แบบฝึก_41[Completion time],0)&lt;&gt;0,"ส่งแล้ว","ยังไม่ส่ง")</f>
        <v>ส่งแล้ว</v>
      </c>
      <c r="AL176" s="5" t="str">
        <f>IF(_xlfn.XLOOKUP(Table1[[#This Row],[email]],ท้ายบท_4[Email],ท้ายบท_4[Total points],"ยังไม่ส่ง")&lt;&gt;0,"ส่งแล้ว","ยังไม่ส่ง")</f>
        <v>ยังไม่ส่ง</v>
      </c>
      <c r="AM176" s="5">
        <f>_xlfn.XLOOKUP(Table1[[#This Row],[email]],Quiz_4[Email],Quiz_4[Total points],"ยังไม่ส่ง")</f>
        <v>7</v>
      </c>
      <c r="AN176" s="5" t="str">
        <f>IF(_xlfn.XLOOKUP(Table1[[#This Row],[email]],แบบฝึก_51[Email],แบบฝึก_51[Completion time],0)&lt;&gt;0,"ส่งแล้ว","ยังไม่ส่ง")</f>
        <v>ส่งแล้ว</v>
      </c>
      <c r="AO176" s="5" t="str">
        <f>IF(_xlfn.XLOOKUP(Table1[[#This Row],[email]],แบบฝึก_52[Email],แบบฝึก_52[Completion time],0)&lt;&gt;0,"ส่งแล้ว","ยังไม่ส่ง")</f>
        <v>ส่งแล้ว</v>
      </c>
      <c r="AP176" s="5">
        <f>_xlfn.XLOOKUP(Table1[[#This Row],[email]],ท้ายบท_5[Email],ท้ายบท_5[Total points],"ยังไม่ส่ง")</f>
        <v>15</v>
      </c>
      <c r="AQ176" s="5">
        <f>_xlfn.XLOOKUP(Table1[[#This Row],[email]],Quiz_5[Email],Quiz_5[Total points],"ยังไม่ส่ง")</f>
        <v>6</v>
      </c>
      <c r="AR176" s="37"/>
      <c r="AS176" s="4" t="str">
        <f>IF(M176&lt;10,"ยังไม่ซ่อม",IF(Table1[[#This Row],[ซ่อมแล้วกลางภาค]]="ซ่อมแล้ว","ซ่อมแล้ว","ไม่ต้องซ่อม"))</f>
        <v>ไม่ต้องซ่อม</v>
      </c>
      <c r="BN176"/>
      <c r="BO176"/>
      <c r="BP176"/>
      <c r="BQ176"/>
    </row>
    <row r="177" spans="1:69" ht="19.5" x14ac:dyDescent="0.4">
      <c r="A177" s="21">
        <v>176</v>
      </c>
      <c r="B177" s="4">
        <v>5</v>
      </c>
      <c r="C177" s="4">
        <v>38</v>
      </c>
      <c r="D177" s="4" t="s">
        <v>32867</v>
      </c>
      <c r="E177" s="4" t="s">
        <v>32396</v>
      </c>
      <c r="F177" s="4" t="s">
        <v>32868</v>
      </c>
      <c r="G177" s="4" t="s">
        <v>32869</v>
      </c>
      <c r="H177" s="4" t="s">
        <v>2954</v>
      </c>
      <c r="I177" s="24">
        <f>ROUND(COUNTIF(Table1[[#This Row],[กิจกรรม 1.1]:[ท้ายบท 1]],"&lt;&gt;ยังไม่ส่ง")*2+IF(Table1[[#This Row],[Quiz 1]]&lt;&gt;"ยังไม่ส่ง",Table1[[#This Row],[Quiz 1]]*2/10,0),0)</f>
        <v>8</v>
      </c>
      <c r="J177" s="24">
        <f>ROUND(COUNTIF(Table1[[#This Row],[แบบฝึก 2.1]:[ท้ายบท 2]],"&lt;&gt;ยังไม่ส่ง")*8/3+IF(Table1[[#This Row],[Quiz 2]]&lt;&gt;"ยังไม่ส่ง",Table1[[#This Row],[Quiz 2]]*2/10,0),0)</f>
        <v>9</v>
      </c>
      <c r="K177" s="24">
        <f>ROUND(COUNTIF(Table1[[#This Row],[แบบฝึก 3.1]:[ท้ายบท 3]],"&lt;&gt;ยังไม่ส่ง")*3/2+IF(Table1[[#This Row],[Quiz 3]]&lt;&gt;"ยังไม่ส่ง",Table1[[#This Row],[Quiz 3]]*2/10,0),0)</f>
        <v>4</v>
      </c>
      <c r="L177" s="12">
        <f>Table1[[#This Row],[บท 1 '[10']]]+Table1[[#This Row],[บท 2 '[10']]]+Table1[[#This Row],[บท 3 '[5']]]</f>
        <v>21</v>
      </c>
      <c r="M177" s="12">
        <f>IF(Table1[[#This Row],[ซ่อมแล้วกลางภาค]]="ซ่อมแล้ว",10,Table1[[#This Row],[MID '[20']2]])</f>
        <v>10</v>
      </c>
      <c r="N177" s="12">
        <f>ROUND(COUNTIF(Table1[[#This Row],[แบบฝึก 4.1]:[ท้ายบท 4]],"&lt;&gt;ยังไม่ส่ง")*8/2+IF(Table1[[#This Row],[Quiz 4]]&lt;&gt;"ยังไม่ส่ง",Table1[[#This Row],[Quiz 4]]*2/10,0),0)</f>
        <v>5</v>
      </c>
      <c r="O177" s="12"/>
      <c r="P177" s="13">
        <f>ROUND(COUNTIF(Table1[[#This Row],[แบบฝึก 5.1]:[ท้ายบท 5]],"&lt;&gt;ยังไม่ส่ง")*8/3+IF(Table1[[#This Row],[Quiz 5]]&lt;&gt;"ยังไม่ส่ง",Table1[[#This Row],[Quiz 5]]*2/10,0),0)</f>
        <v>9</v>
      </c>
      <c r="Q177" s="12">
        <f>Table1[[#This Row],[บท 4 '[10']]]+Table1[[#This Row],[นำเสนอ '[5']]]+Table1[[#This Row],[บท 5 '[10']]]</f>
        <v>14</v>
      </c>
      <c r="R177" s="12">
        <f>Table1[[#This Row],[ก่อนกลางภาค '[25']]]+Table1[[#This Row],[กลางภาค '[20']]]+Table1[[#This Row],[หลังกลางภาค '[25']]]</f>
        <v>45</v>
      </c>
      <c r="S177" s="12"/>
      <c r="T177" s="12">
        <f>Table1[[#This Row],[ปลายภาค '[30']]]+Table1[[#This Row],[ก่อนปลายภาค '[70']]]</f>
        <v>45</v>
      </c>
      <c r="U177" s="11">
        <f t="shared" si="2"/>
        <v>0</v>
      </c>
      <c r="V177" s="5" t="str">
        <f>IF(_xlfn.XLOOKUP(Table1[[#This Row],[email]],กิจกรรม_11[Email],กิจกรรม_11[Completion time],0)&lt;&gt;0,"ส่งแล้ว","ยังไม่ส่ง")</f>
        <v>ส่งแล้ว</v>
      </c>
      <c r="W177" s="5" t="str">
        <f>IF(_xlfn.XLOOKUP(Table1[[#This Row],[email]],แบบฝึก_11[Email],แบบฝึก_11[Completion time],0)&lt;&gt;0,"ส่งแล้ว","ยังไม่ส่ง")</f>
        <v>ส่งแล้ว</v>
      </c>
      <c r="X177" s="5" t="str">
        <f>IF(_xlfn.XLOOKUP(Table1[[#This Row],[email]],แบบฝึก_12[Email],แบบฝึก_12[Completion time],0)&lt;&gt;0,"ส่งแล้ว","ยังไม่ส่ง")</f>
        <v>ส่งแล้ว</v>
      </c>
      <c r="Y177" s="5">
        <f>_xlfn.XLOOKUP(Table1[[#This Row],[email]],ท้ายบท_1[Email],ท้ายบท_1[Total points],"ยังไม่ส่ง")</f>
        <v>15</v>
      </c>
      <c r="Z177" s="4">
        <f>_xlfn.XLOOKUP(Table1[[#This Row],[email]],Quiz_1[Email],Quiz_1[Total points],"ยังไม่ส่ง")</f>
        <v>2</v>
      </c>
      <c r="AA177" s="5" t="str">
        <f>IF(_xlfn.XLOOKUP(Table1[[#This Row],[email]],แบบฝึก_21[Email],แบบฝึก_21[Completion time],0)&lt;&gt;0,"ส่งแล้ว","ยังไม่ส่ง")</f>
        <v>ส่งแล้ว</v>
      </c>
      <c r="AB177" s="5" t="str">
        <f>IF(_xlfn.XLOOKUP(Table1[[#This Row],[email]],แบบฝึก_22[Email],แบบฝึก_22[Completion time],0)&lt;&gt;0,"ส่งแล้ว","ยังไม่ส่ง")</f>
        <v>ส่งแล้ว</v>
      </c>
      <c r="AC177" s="5">
        <f>_xlfn.XLOOKUP(Table1[[#This Row],[email]],ท้ายบท_2[Email],ท้ายบท_2[Total points],"ยังไม่ส่ง")</f>
        <v>8</v>
      </c>
      <c r="AD177" s="5">
        <f>_xlfn.XLOOKUP(Table1[[#This Row],[email]],Quiz_2[Email],Quiz_2[Total points],"ยังไม่ส่ง")</f>
        <v>6</v>
      </c>
      <c r="AE177" s="5" t="str">
        <f>IF(_xlfn.XLOOKUP(Table1[[#This Row],[email]],แบบฝึก_31[Email],แบบฝึก_31[Completion time],0)&lt;&gt;0,"ส่งแล้ว","ยังไม่ส่ง")</f>
        <v>ส่งแล้ว</v>
      </c>
      <c r="AF177" s="5">
        <f>_xlfn.XLOOKUP(Table1[[#This Row],[email]],ท้ายบท_3[Email],ท้ายบท_3[Total points],"ยังไม่ส่ง")</f>
        <v>10</v>
      </c>
      <c r="AG177" s="5">
        <f>_xlfn.XLOOKUP(Table1[[#This Row],[email]],Quiz_3[Email],Quiz_3[Total points],"ยังไม่ส่ง")</f>
        <v>3</v>
      </c>
      <c r="AH177" s="12">
        <v>14</v>
      </c>
      <c r="AI177" s="14">
        <v>6</v>
      </c>
      <c r="AJ177" s="12">
        <f>ROUND((Table1[[#This Row],[mid '[20']]]+Table1[[#This Row],[mid '[10']]])/2,0)</f>
        <v>10</v>
      </c>
      <c r="AK177" s="5" t="str">
        <f>IF(_xlfn.XLOOKUP(Table1[[#This Row],[email]],แบบฝึก_41[Email],แบบฝึก_41[Completion time],0)&lt;&gt;0,"ส่งแล้ว","ยังไม่ส่ง")</f>
        <v>ส่งแล้ว</v>
      </c>
      <c r="AL177" s="5" t="str">
        <f>IF(_xlfn.XLOOKUP(Table1[[#This Row],[email]],ท้ายบท_4[Email],ท้ายบท_4[Total points],"ยังไม่ส่ง")&lt;&gt;0,"ส่งแล้ว","ยังไม่ส่ง")</f>
        <v>ยังไม่ส่ง</v>
      </c>
      <c r="AM177" s="5">
        <f>_xlfn.XLOOKUP(Table1[[#This Row],[email]],Quiz_4[Email],Quiz_4[Total points],"ยังไม่ส่ง")</f>
        <v>6</v>
      </c>
      <c r="AN177" s="5" t="str">
        <f>IF(_xlfn.XLOOKUP(Table1[[#This Row],[email]],แบบฝึก_51[Email],แบบฝึก_51[Completion time],0)&lt;&gt;0,"ส่งแล้ว","ยังไม่ส่ง")</f>
        <v>ส่งแล้ว</v>
      </c>
      <c r="AO177" s="5" t="str">
        <f>IF(_xlfn.XLOOKUP(Table1[[#This Row],[email]],แบบฝึก_52[Email],แบบฝึก_52[Completion time],0)&lt;&gt;0,"ส่งแล้ว","ยังไม่ส่ง")</f>
        <v>ส่งแล้ว</v>
      </c>
      <c r="AP177" s="5">
        <f>_xlfn.XLOOKUP(Table1[[#This Row],[email]],ท้ายบท_5[Email],ท้ายบท_5[Total points],"ยังไม่ส่ง")</f>
        <v>15</v>
      </c>
      <c r="AQ177" s="5">
        <f>_xlfn.XLOOKUP(Table1[[#This Row],[email]],Quiz_5[Email],Quiz_5[Total points],"ยังไม่ส่ง")</f>
        <v>6</v>
      </c>
      <c r="AR177" s="37"/>
      <c r="AS177" s="4" t="str">
        <f>IF(M177&lt;10,"ยังไม่ซ่อม",IF(Table1[[#This Row],[ซ่อมแล้วกลางภาค]]="ซ่อมแล้ว","ซ่อมแล้ว","ไม่ต้องซ่อม"))</f>
        <v>ไม่ต้องซ่อม</v>
      </c>
      <c r="BN177"/>
      <c r="BO177"/>
      <c r="BP177"/>
      <c r="BQ177"/>
    </row>
    <row r="178" spans="1:69" ht="19.5" x14ac:dyDescent="0.4">
      <c r="A178" s="21">
        <v>177</v>
      </c>
      <c r="B178" s="4">
        <v>5</v>
      </c>
      <c r="C178" s="4">
        <v>39</v>
      </c>
      <c r="D178" s="4" t="s">
        <v>32870</v>
      </c>
      <c r="E178" s="4" t="s">
        <v>32396</v>
      </c>
      <c r="F178" s="4" t="s">
        <v>32871</v>
      </c>
      <c r="G178" s="4" t="s">
        <v>32872</v>
      </c>
      <c r="H178" s="4" t="s">
        <v>2965</v>
      </c>
      <c r="I178" s="24">
        <f>ROUND(COUNTIF(Table1[[#This Row],[กิจกรรม 1.1]:[ท้ายบท 1]],"&lt;&gt;ยังไม่ส่ง")*2+IF(Table1[[#This Row],[Quiz 1]]&lt;&gt;"ยังไม่ส่ง",Table1[[#This Row],[Quiz 1]]*2/10,0),0)</f>
        <v>10</v>
      </c>
      <c r="J178" s="24">
        <f>ROUND(COUNTIF(Table1[[#This Row],[แบบฝึก 2.1]:[ท้ายบท 2]],"&lt;&gt;ยังไม่ส่ง")*8/3+IF(Table1[[#This Row],[Quiz 2]]&lt;&gt;"ยังไม่ส่ง",Table1[[#This Row],[Quiz 2]]*2/10,0),0)</f>
        <v>10</v>
      </c>
      <c r="K178" s="24">
        <f>ROUND(COUNTIF(Table1[[#This Row],[แบบฝึก 3.1]:[ท้ายบท 3]],"&lt;&gt;ยังไม่ส่ง")*3/2+IF(Table1[[#This Row],[Quiz 3]]&lt;&gt;"ยังไม่ส่ง",Table1[[#This Row],[Quiz 3]]*2/10,0),0)</f>
        <v>5</v>
      </c>
      <c r="L178" s="12">
        <f>Table1[[#This Row],[บท 1 '[10']]]+Table1[[#This Row],[บท 2 '[10']]]+Table1[[#This Row],[บท 3 '[5']]]</f>
        <v>25</v>
      </c>
      <c r="M178" s="12">
        <f>IF(Table1[[#This Row],[ซ่อมแล้วกลางภาค]]="ซ่อมแล้ว",10,Table1[[#This Row],[MID '[20']2]])</f>
        <v>8</v>
      </c>
      <c r="N178" s="12">
        <f>ROUND(COUNTIF(Table1[[#This Row],[แบบฝึก 4.1]:[ท้ายบท 4]],"&lt;&gt;ยังไม่ส่ง")*8/2+IF(Table1[[#This Row],[Quiz 4]]&lt;&gt;"ยังไม่ส่ง",Table1[[#This Row],[Quiz 4]]*2/10,0),0)</f>
        <v>6</v>
      </c>
      <c r="O178" s="12"/>
      <c r="P178" s="13">
        <f>ROUND(COUNTIF(Table1[[#This Row],[แบบฝึก 5.1]:[ท้ายบท 5]],"&lt;&gt;ยังไม่ส่ง")*8/3+IF(Table1[[#This Row],[Quiz 5]]&lt;&gt;"ยังไม่ส่ง",Table1[[#This Row],[Quiz 5]]*2/10,0),0)</f>
        <v>9</v>
      </c>
      <c r="Q178" s="12">
        <f>Table1[[#This Row],[บท 4 '[10']]]+Table1[[#This Row],[นำเสนอ '[5']]]+Table1[[#This Row],[บท 5 '[10']]]</f>
        <v>15</v>
      </c>
      <c r="R178" s="12">
        <f>Table1[[#This Row],[ก่อนกลางภาค '[25']]]+Table1[[#This Row],[กลางภาค '[20']]]+Table1[[#This Row],[หลังกลางภาค '[25']]]</f>
        <v>48</v>
      </c>
      <c r="S178" s="12"/>
      <c r="T178" s="12">
        <f>Table1[[#This Row],[ปลายภาค '[30']]]+Table1[[#This Row],[ก่อนปลายภาค '[70']]]</f>
        <v>48</v>
      </c>
      <c r="U178" s="11">
        <f t="shared" si="2"/>
        <v>0</v>
      </c>
      <c r="V178" s="5" t="str">
        <f>IF(_xlfn.XLOOKUP(Table1[[#This Row],[email]],กิจกรรม_11[Email],กิจกรรม_11[Completion time],0)&lt;&gt;0,"ส่งแล้ว","ยังไม่ส่ง")</f>
        <v>ส่งแล้ว</v>
      </c>
      <c r="W178" s="5" t="str">
        <f>IF(_xlfn.XLOOKUP(Table1[[#This Row],[email]],แบบฝึก_11[Email],แบบฝึก_11[Completion time],0)&lt;&gt;0,"ส่งแล้ว","ยังไม่ส่ง")</f>
        <v>ส่งแล้ว</v>
      </c>
      <c r="X178" s="5" t="str">
        <f>IF(_xlfn.XLOOKUP(Table1[[#This Row],[email]],แบบฝึก_12[Email],แบบฝึก_12[Completion time],0)&lt;&gt;0,"ส่งแล้ว","ยังไม่ส่ง")</f>
        <v>ส่งแล้ว</v>
      </c>
      <c r="Y178" s="5">
        <f>_xlfn.XLOOKUP(Table1[[#This Row],[email]],ท้ายบท_1[Email],ท้ายบท_1[Total points],"ยังไม่ส่ง")</f>
        <v>22</v>
      </c>
      <c r="Z178" s="4">
        <f>_xlfn.XLOOKUP(Table1[[#This Row],[email]],Quiz_1[Email],Quiz_1[Total points],"ยังไม่ส่ง")</f>
        <v>10</v>
      </c>
      <c r="AA178" s="5" t="str">
        <f>IF(_xlfn.XLOOKUP(Table1[[#This Row],[email]],แบบฝึก_21[Email],แบบฝึก_21[Completion time],0)&lt;&gt;0,"ส่งแล้ว","ยังไม่ส่ง")</f>
        <v>ส่งแล้ว</v>
      </c>
      <c r="AB178" s="5" t="str">
        <f>IF(_xlfn.XLOOKUP(Table1[[#This Row],[email]],แบบฝึก_22[Email],แบบฝึก_22[Completion time],0)&lt;&gt;0,"ส่งแล้ว","ยังไม่ส่ง")</f>
        <v>ส่งแล้ว</v>
      </c>
      <c r="AC178" s="5">
        <f>_xlfn.XLOOKUP(Table1[[#This Row],[email]],ท้ายบท_2[Email],ท้ายบท_2[Total points],"ยังไม่ส่ง")</f>
        <v>13</v>
      </c>
      <c r="AD178" s="5">
        <f>_xlfn.XLOOKUP(Table1[[#This Row],[email]],Quiz_2[Email],Quiz_2[Total points],"ยังไม่ส่ง")</f>
        <v>9</v>
      </c>
      <c r="AE178" s="5" t="str">
        <f>IF(_xlfn.XLOOKUP(Table1[[#This Row],[email]],แบบฝึก_31[Email],แบบฝึก_31[Completion time],0)&lt;&gt;0,"ส่งแล้ว","ยังไม่ส่ง")</f>
        <v>ส่งแล้ว</v>
      </c>
      <c r="AF178" s="5">
        <f>_xlfn.XLOOKUP(Table1[[#This Row],[email]],ท้ายบท_3[Email],ท้ายบท_3[Total points],"ยังไม่ส่ง")</f>
        <v>10</v>
      </c>
      <c r="AG178" s="5">
        <f>_xlfn.XLOOKUP(Table1[[#This Row],[email]],Quiz_3[Email],Quiz_3[Total points],"ยังไม่ส่ง")</f>
        <v>9</v>
      </c>
      <c r="AH178" s="12">
        <v>13</v>
      </c>
      <c r="AI178" s="14">
        <v>3</v>
      </c>
      <c r="AJ178" s="12">
        <f>ROUND((Table1[[#This Row],[mid '[20']]]+Table1[[#This Row],[mid '[10']]])/2,0)</f>
        <v>8</v>
      </c>
      <c r="AK178" s="5" t="str">
        <f>IF(_xlfn.XLOOKUP(Table1[[#This Row],[email]],แบบฝึก_41[Email],แบบฝึก_41[Completion time],0)&lt;&gt;0,"ส่งแล้ว","ยังไม่ส่ง")</f>
        <v>ส่งแล้ว</v>
      </c>
      <c r="AL178" s="5" t="str">
        <f>IF(_xlfn.XLOOKUP(Table1[[#This Row],[email]],ท้ายบท_4[Email],ท้ายบท_4[Total points],"ยังไม่ส่ง")&lt;&gt;0,"ส่งแล้ว","ยังไม่ส่ง")</f>
        <v>ยังไม่ส่ง</v>
      </c>
      <c r="AM178" s="5">
        <f>_xlfn.XLOOKUP(Table1[[#This Row],[email]],Quiz_4[Email],Quiz_4[Total points],"ยังไม่ส่ง")</f>
        <v>8</v>
      </c>
      <c r="AN178" s="5" t="str">
        <f>IF(_xlfn.XLOOKUP(Table1[[#This Row],[email]],แบบฝึก_51[Email],แบบฝึก_51[Completion time],0)&lt;&gt;0,"ส่งแล้ว","ยังไม่ส่ง")</f>
        <v>ส่งแล้ว</v>
      </c>
      <c r="AO178" s="5" t="str">
        <f>IF(_xlfn.XLOOKUP(Table1[[#This Row],[email]],แบบฝึก_52[Email],แบบฝึก_52[Completion time],0)&lt;&gt;0,"ส่งแล้ว","ยังไม่ส่ง")</f>
        <v>ส่งแล้ว</v>
      </c>
      <c r="AP178" s="5">
        <f>_xlfn.XLOOKUP(Table1[[#This Row],[email]],ท้ายบท_5[Email],ท้ายบท_5[Total points],"ยังไม่ส่ง")</f>
        <v>18</v>
      </c>
      <c r="AQ178" s="5">
        <f>_xlfn.XLOOKUP(Table1[[#This Row],[email]],Quiz_5[Email],Quiz_5[Total points],"ยังไม่ส่ง")</f>
        <v>5</v>
      </c>
      <c r="AR178" s="37"/>
      <c r="AS178" s="4" t="str">
        <f>IF(M178&lt;10,"ยังไม่ซ่อม",IF(Table1[[#This Row],[ซ่อมแล้วกลางภาค]]="ซ่อมแล้ว","ซ่อมแล้ว","ไม่ต้องซ่อม"))</f>
        <v>ยังไม่ซ่อม</v>
      </c>
      <c r="BN178"/>
      <c r="BO178"/>
      <c r="BP178"/>
      <c r="BQ178"/>
    </row>
    <row r="179" spans="1:69" ht="20.25" thickBot="1" x14ac:dyDescent="0.45">
      <c r="A179" s="22">
        <v>178</v>
      </c>
      <c r="B179" s="15">
        <v>5</v>
      </c>
      <c r="C179" s="15">
        <v>40</v>
      </c>
      <c r="D179" s="15" t="s">
        <v>32873</v>
      </c>
      <c r="E179" s="15" t="s">
        <v>32396</v>
      </c>
      <c r="F179" s="15" t="s">
        <v>32874</v>
      </c>
      <c r="G179" s="15" t="s">
        <v>32875</v>
      </c>
      <c r="H179" s="15" t="s">
        <v>2696</v>
      </c>
      <c r="I179" s="25">
        <f>ROUND(COUNTIF(Table1[[#This Row],[กิจกรรม 1.1]:[ท้ายบท 1]],"&lt;&gt;ยังไม่ส่ง")*2+IF(Table1[[#This Row],[Quiz 1]]&lt;&gt;"ยังไม่ส่ง",Table1[[#This Row],[Quiz 1]]*2/10,0),0)</f>
        <v>2</v>
      </c>
      <c r="J179" s="25">
        <f>ROUND(COUNTIF(Table1[[#This Row],[แบบฝึก 2.1]:[ท้ายบท 2]],"&lt;&gt;ยังไม่ส่ง")*8/3+IF(Table1[[#This Row],[Quiz 2]]&lt;&gt;"ยังไม่ส่ง",Table1[[#This Row],[Quiz 2]]*2/10,0),0)</f>
        <v>0</v>
      </c>
      <c r="K179" s="25">
        <f>ROUND(COUNTIF(Table1[[#This Row],[แบบฝึก 3.1]:[ท้ายบท 3]],"&lt;&gt;ยังไม่ส่ง")*3/2+IF(Table1[[#This Row],[Quiz 3]]&lt;&gt;"ยังไม่ส่ง",Table1[[#This Row],[Quiz 3]]*2/10,0),0)</f>
        <v>4</v>
      </c>
      <c r="L179" s="16">
        <f>Table1[[#This Row],[บท 1 '[10']]]+Table1[[#This Row],[บท 2 '[10']]]+Table1[[#This Row],[บท 3 '[5']]]</f>
        <v>6</v>
      </c>
      <c r="M179" s="16">
        <f>IF(Table1[[#This Row],[ซ่อมแล้วกลางภาค]]="ซ่อมแล้ว",10,Table1[[#This Row],[MID '[20']2]])</f>
        <v>9</v>
      </c>
      <c r="N179" s="16">
        <f>ROUND(COUNTIF(Table1[[#This Row],[แบบฝึก 4.1]:[ท้ายบท 4]],"&lt;&gt;ยังไม่ส่ง")*8/2+IF(Table1[[#This Row],[Quiz 4]]&lt;&gt;"ยังไม่ส่ง",Table1[[#This Row],[Quiz 4]]*2/10,0),0)</f>
        <v>5</v>
      </c>
      <c r="O179" s="16"/>
      <c r="P179" s="17">
        <f>ROUND(COUNTIF(Table1[[#This Row],[แบบฝึก 5.1]:[ท้ายบท 5]],"&lt;&gt;ยังไม่ส่ง")*8/3+IF(Table1[[#This Row],[Quiz 5]]&lt;&gt;"ยังไม่ส่ง",Table1[[#This Row],[Quiz 5]]*2/10,0),0)</f>
        <v>9</v>
      </c>
      <c r="Q179" s="16">
        <f>Table1[[#This Row],[บท 4 '[10']]]+Table1[[#This Row],[นำเสนอ '[5']]]+Table1[[#This Row],[บท 5 '[10']]]</f>
        <v>14</v>
      </c>
      <c r="R179" s="16">
        <f>Table1[[#This Row],[ก่อนกลางภาค '[25']]]+Table1[[#This Row],[กลางภาค '[20']]]+Table1[[#This Row],[หลังกลางภาค '[25']]]</f>
        <v>29</v>
      </c>
      <c r="S179" s="16"/>
      <c r="T179" s="16">
        <f>Table1[[#This Row],[ปลายภาค '[30']]]+Table1[[#This Row],[ก่อนปลายภาค '[70']]]</f>
        <v>29</v>
      </c>
      <c r="U179" s="18">
        <f t="shared" si="2"/>
        <v>0</v>
      </c>
      <c r="V179" s="19" t="str">
        <f>IF(_xlfn.XLOOKUP(Table1[[#This Row],[email]],กิจกรรม_11[Email],กิจกรรม_11[Completion time],0)&lt;&gt;0,"ส่งแล้ว","ยังไม่ส่ง")</f>
        <v>ส่งแล้ว</v>
      </c>
      <c r="W179" s="19" t="str">
        <f>IF(_xlfn.XLOOKUP(Table1[[#This Row],[email]],แบบฝึก_11[Email],แบบฝึก_11[Completion time],0)&lt;&gt;0,"ส่งแล้ว","ยังไม่ส่ง")</f>
        <v>ยังไม่ส่ง</v>
      </c>
      <c r="X179" s="19" t="str">
        <f>IF(_xlfn.XLOOKUP(Table1[[#This Row],[email]],แบบฝึก_12[Email],แบบฝึก_12[Completion time],0)&lt;&gt;0,"ส่งแล้ว","ยังไม่ส่ง")</f>
        <v>ยังไม่ส่ง</v>
      </c>
      <c r="Y179" s="19" t="str">
        <f>_xlfn.XLOOKUP(Table1[[#This Row],[email]],ท้ายบท_1[Email],ท้ายบท_1[Total points],"ยังไม่ส่ง")</f>
        <v>ยังไม่ส่ง</v>
      </c>
      <c r="Z179" s="15" t="str">
        <f>_xlfn.XLOOKUP(Table1[[#This Row],[email]],Quiz_1[Email],Quiz_1[Total points],"ยังไม่ส่ง")</f>
        <v>ยังไม่ส่ง</v>
      </c>
      <c r="AA179" s="19" t="str">
        <f>IF(_xlfn.XLOOKUP(Table1[[#This Row],[email]],แบบฝึก_21[Email],แบบฝึก_21[Completion time],0)&lt;&gt;0,"ส่งแล้ว","ยังไม่ส่ง")</f>
        <v>ยังไม่ส่ง</v>
      </c>
      <c r="AB179" s="19" t="str">
        <f>IF(_xlfn.XLOOKUP(Table1[[#This Row],[email]],แบบฝึก_22[Email],แบบฝึก_22[Completion time],0)&lt;&gt;0,"ส่งแล้ว","ยังไม่ส่ง")</f>
        <v>ยังไม่ส่ง</v>
      </c>
      <c r="AC179" s="19" t="str">
        <f>_xlfn.XLOOKUP(Table1[[#This Row],[email]],ท้ายบท_2[Email],ท้ายบท_2[Total points],"ยังไม่ส่ง")</f>
        <v>ยังไม่ส่ง</v>
      </c>
      <c r="AD179" s="19" t="str">
        <f>_xlfn.XLOOKUP(Table1[[#This Row],[email]],Quiz_2[Email],Quiz_2[Total points],"ยังไม่ส่ง")</f>
        <v>ยังไม่ส่ง</v>
      </c>
      <c r="AE179" s="19" t="str">
        <f>IF(_xlfn.XLOOKUP(Table1[[#This Row],[email]],แบบฝึก_31[Email],แบบฝึก_31[Completion time],0)&lt;&gt;0,"ส่งแล้ว","ยังไม่ส่ง")</f>
        <v>ส่งแล้ว</v>
      </c>
      <c r="AF179" s="19">
        <f>_xlfn.XLOOKUP(Table1[[#This Row],[email]],ท้ายบท_3[Email],ท้ายบท_3[Total points],"ยังไม่ส่ง")</f>
        <v>9</v>
      </c>
      <c r="AG179" s="19">
        <f>_xlfn.XLOOKUP(Table1[[#This Row],[email]],Quiz_3[Email],Quiz_3[Total points],"ยังไม่ส่ง")</f>
        <v>7</v>
      </c>
      <c r="AH179" s="16">
        <v>12</v>
      </c>
      <c r="AI179" s="20">
        <v>6</v>
      </c>
      <c r="AJ179" s="16">
        <f>ROUND((Table1[[#This Row],[mid '[20']]]+Table1[[#This Row],[mid '[10']]])/2,0)</f>
        <v>9</v>
      </c>
      <c r="AK179" s="5" t="str">
        <f>IF(_xlfn.XLOOKUP(Table1[[#This Row],[email]],แบบฝึก_41[Email],แบบฝึก_41[Completion time],0)&lt;&gt;0,"ส่งแล้ว","ยังไม่ส่ง")</f>
        <v>ส่งแล้ว</v>
      </c>
      <c r="AL179" s="5" t="str">
        <f>IF(_xlfn.XLOOKUP(Table1[[#This Row],[email]],ท้ายบท_4[Email],ท้ายบท_4[Total points],"ยังไม่ส่ง")&lt;&gt;0,"ส่งแล้ว","ยังไม่ส่ง")</f>
        <v>ยังไม่ส่ง</v>
      </c>
      <c r="AM179" s="5">
        <f>_xlfn.XLOOKUP(Table1[[#This Row],[email]],Quiz_4[Email],Quiz_4[Total points],"ยังไม่ส่ง")</f>
        <v>5</v>
      </c>
      <c r="AN179" s="5" t="str">
        <f>IF(_xlfn.XLOOKUP(Table1[[#This Row],[email]],แบบฝึก_51[Email],แบบฝึก_51[Completion time],0)&lt;&gt;0,"ส่งแล้ว","ยังไม่ส่ง")</f>
        <v>ส่งแล้ว</v>
      </c>
      <c r="AO179" s="5" t="str">
        <f>IF(_xlfn.XLOOKUP(Table1[[#This Row],[email]],แบบฝึก_52[Email],แบบฝึก_52[Completion time],0)&lt;&gt;0,"ส่งแล้ว","ยังไม่ส่ง")</f>
        <v>ส่งแล้ว</v>
      </c>
      <c r="AP179" s="5">
        <f>_xlfn.XLOOKUP(Table1[[#This Row],[email]],ท้ายบท_5[Email],ท้ายบท_5[Total points],"ยังไม่ส่ง")</f>
        <v>14</v>
      </c>
      <c r="AQ179" s="5">
        <f>_xlfn.XLOOKUP(Table1[[#This Row],[email]],Quiz_5[Email],Quiz_5[Total points],"ยังไม่ส่ง")</f>
        <v>4</v>
      </c>
      <c r="AR179" s="38"/>
      <c r="AS179" s="4" t="str">
        <f>IF(M179&lt;10,"ยังไม่ซ่อม",IF(Table1[[#This Row],[ซ่อมแล้วกลางภาค]]="ซ่อมแล้ว","ซ่อมแล้ว","ไม่ต้องซ่อม"))</f>
        <v>ยังไม่ซ่อม</v>
      </c>
      <c r="BN179"/>
      <c r="BO179"/>
      <c r="BP179"/>
      <c r="BQ179"/>
    </row>
    <row r="180" spans="1:69" ht="21" thickTop="1" thickBot="1" x14ac:dyDescent="0.45">
      <c r="A180" s="21">
        <v>179</v>
      </c>
      <c r="B180" s="4">
        <v>6</v>
      </c>
      <c r="C180" s="4">
        <v>1</v>
      </c>
      <c r="D180" s="4" t="s">
        <v>32876</v>
      </c>
      <c r="E180" s="4" t="s">
        <v>32346</v>
      </c>
      <c r="F180" s="4" t="s">
        <v>32877</v>
      </c>
      <c r="G180" s="4" t="s">
        <v>32878</v>
      </c>
      <c r="H180" s="4" t="s">
        <v>3961</v>
      </c>
      <c r="I180" s="24">
        <f>ROUND(COUNTIF(Table1[[#This Row],[กิจกรรม 1.1]:[ท้ายบท 1]],"&lt;&gt;ยังไม่ส่ง")*2+IF(Table1[[#This Row],[Quiz 1]]&lt;&gt;"ยังไม่ส่ง",Table1[[#This Row],[Quiz 1]]*2/10,0),0)</f>
        <v>9</v>
      </c>
      <c r="J180" s="24">
        <f>ROUND(COUNTIF(Table1[[#This Row],[แบบฝึก 2.1]:[ท้ายบท 2]],"&lt;&gt;ยังไม่ส่ง")*8/3+IF(Table1[[#This Row],[Quiz 2]]&lt;&gt;"ยังไม่ส่ง",Table1[[#This Row],[Quiz 2]]*2/10,0),0)</f>
        <v>10</v>
      </c>
      <c r="K180" s="24">
        <f>ROUND(COUNTIF(Table1[[#This Row],[แบบฝึก 3.1]:[ท้ายบท 3]],"&lt;&gt;ยังไม่ส่ง")*3/2+IF(Table1[[#This Row],[Quiz 3]]&lt;&gt;"ยังไม่ส่ง",Table1[[#This Row],[Quiz 3]]*2/10,0),0)</f>
        <v>3</v>
      </c>
      <c r="L180" s="12">
        <f>Table1[[#This Row],[บท 1 '[10']]]+Table1[[#This Row],[บท 2 '[10']]]+Table1[[#This Row],[บท 3 '[5']]]</f>
        <v>22</v>
      </c>
      <c r="M180" s="12">
        <f>IF(Table1[[#This Row],[ซ่อมแล้วกลางภาค]]="ซ่อมแล้ว",10,Table1[[#This Row],[MID '[20']2]])</f>
        <v>13</v>
      </c>
      <c r="N180" s="12">
        <f>ROUND(COUNTIF(Table1[[#This Row],[แบบฝึก 4.1]:[ท้ายบท 4]],"&lt;&gt;ยังไม่ส่ง")*8/2+IF(Table1[[#This Row],[Quiz 4]]&lt;&gt;"ยังไม่ส่ง",Table1[[#This Row],[Quiz 4]]*2/10,0),0)</f>
        <v>6</v>
      </c>
      <c r="O180" s="12"/>
      <c r="P180" s="13">
        <f>ROUND(COUNTIF(Table1[[#This Row],[แบบฝึก 5.1]:[ท้ายบท 5]],"&lt;&gt;ยังไม่ส่ง")*8/3+IF(Table1[[#This Row],[Quiz 5]]&lt;&gt;"ยังไม่ส่ง",Table1[[#This Row],[Quiz 5]]*2/10,0),0)</f>
        <v>6</v>
      </c>
      <c r="Q180" s="12">
        <f>Table1[[#This Row],[บท 4 '[10']]]+Table1[[#This Row],[นำเสนอ '[5']]]+Table1[[#This Row],[บท 5 '[10']]]</f>
        <v>12</v>
      </c>
      <c r="R180" s="12">
        <f>Table1[[#This Row],[ก่อนกลางภาค '[25']]]+Table1[[#This Row],[กลางภาค '[20']]]+Table1[[#This Row],[หลังกลางภาค '[25']]]</f>
        <v>47</v>
      </c>
      <c r="S180" s="12"/>
      <c r="T180" s="12">
        <f>Table1[[#This Row],[ปลายภาค '[30']]]+Table1[[#This Row],[ก่อนปลายภาค '[70']]]</f>
        <v>47</v>
      </c>
      <c r="U180" s="11">
        <f t="shared" si="2"/>
        <v>0</v>
      </c>
      <c r="V180" s="5" t="str">
        <f>IF(_xlfn.XLOOKUP(Table1[[#This Row],[email]],กิจกรรม_11[Email],กิจกรรม_11[Completion time],0)&lt;&gt;0,"ส่งแล้ว","ยังไม่ส่ง")</f>
        <v>ส่งแล้ว</v>
      </c>
      <c r="W180" s="5" t="str">
        <f>IF(_xlfn.XLOOKUP(Table1[[#This Row],[email]],แบบฝึก_11[Email],แบบฝึก_11[Completion time],0)&lt;&gt;0,"ส่งแล้ว","ยังไม่ส่ง")</f>
        <v>ส่งแล้ว</v>
      </c>
      <c r="X180" s="5" t="str">
        <f>IF(_xlfn.XLOOKUP(Table1[[#This Row],[email]],แบบฝึก_12[Email],แบบฝึก_12[Completion time],0)&lt;&gt;0,"ส่งแล้ว","ยังไม่ส่ง")</f>
        <v>ส่งแล้ว</v>
      </c>
      <c r="Y180" s="5">
        <f>_xlfn.XLOOKUP(Table1[[#This Row],[email]],ท้ายบท_1[Email],ท้ายบท_1[Total points],"ยังไม่ส่ง")</f>
        <v>22</v>
      </c>
      <c r="Z180" s="4">
        <f>_xlfn.XLOOKUP(Table1[[#This Row],[email]],Quiz_1[Email],Quiz_1[Total points],"ยังไม่ส่ง")</f>
        <v>6</v>
      </c>
      <c r="AA180" s="5" t="str">
        <f>IF(_xlfn.XLOOKUP(Table1[[#This Row],[email]],แบบฝึก_21[Email],แบบฝึก_21[Completion time],0)&lt;&gt;0,"ส่งแล้ว","ยังไม่ส่ง")</f>
        <v>ส่งแล้ว</v>
      </c>
      <c r="AB180" s="5" t="str">
        <f>IF(_xlfn.XLOOKUP(Table1[[#This Row],[email]],แบบฝึก_22[Email],แบบฝึก_22[Completion time],0)&lt;&gt;0,"ส่งแล้ว","ยังไม่ส่ง")</f>
        <v>ส่งแล้ว</v>
      </c>
      <c r="AC180" s="5">
        <f>_xlfn.XLOOKUP(Table1[[#This Row],[email]],ท้ายบท_2[Email],ท้ายบท_2[Total points],"ยังไม่ส่ง")</f>
        <v>8</v>
      </c>
      <c r="AD180" s="5">
        <f>_xlfn.XLOOKUP(Table1[[#This Row],[email]],Quiz_2[Email],Quiz_2[Total points],"ยังไม่ส่ง")</f>
        <v>9</v>
      </c>
      <c r="AE180" s="5" t="str">
        <f>IF(_xlfn.XLOOKUP(Table1[[#This Row],[email]],แบบฝึก_31[Email],แบบฝึก_31[Completion time],0)&lt;&gt;0,"ส่งแล้ว","ยังไม่ส่ง")</f>
        <v>ส่งแล้ว</v>
      </c>
      <c r="AF180" s="5">
        <f>_xlfn.XLOOKUP(Table1[[#This Row],[email]],ท้ายบท_3[Email],ท้ายบท_3[Total points],"ยังไม่ส่ง")</f>
        <v>6</v>
      </c>
      <c r="AG180" s="5" t="str">
        <f>_xlfn.XLOOKUP(Table1[[#This Row],[email]],Quiz_3[Email],Quiz_3[Total points],"ยังไม่ส่ง")</f>
        <v>ยังไม่ส่ง</v>
      </c>
      <c r="AH180" s="12">
        <v>18</v>
      </c>
      <c r="AI180" s="14">
        <v>7</v>
      </c>
      <c r="AJ180" s="12">
        <f>ROUND((Table1[[#This Row],[mid '[20']]]+Table1[[#This Row],[mid '[10']]])/2,0)</f>
        <v>13</v>
      </c>
      <c r="AK180" s="19" t="str">
        <f>IF(_xlfn.XLOOKUP(Table1[[#This Row],[email]],แบบฝึก_41[Email],แบบฝึก_41[Completion time],0)&lt;&gt;0,"ส่งแล้ว","ยังไม่ส่ง")</f>
        <v>ส่งแล้ว</v>
      </c>
      <c r="AL180" s="19" t="str">
        <f>IF(_xlfn.XLOOKUP(Table1[[#This Row],[email]],ท้ายบท_4[Email],ท้ายบท_4[Total points],"ยังไม่ส่ง")&lt;&gt;0,"ส่งแล้ว","ยังไม่ส่ง")</f>
        <v>ยังไม่ส่ง</v>
      </c>
      <c r="AM180" s="19">
        <f>_xlfn.XLOOKUP(Table1[[#This Row],[email]],Quiz_4[Email],Quiz_4[Total points],"ยังไม่ส่ง")</f>
        <v>9</v>
      </c>
      <c r="AN180" s="19" t="str">
        <f>IF(_xlfn.XLOOKUP(Table1[[#This Row],[email]],แบบฝึก_51[Email],แบบฝึก_51[Completion time],0)&lt;&gt;0,"ส่งแล้ว","ยังไม่ส่ง")</f>
        <v>ยังไม่ส่ง</v>
      </c>
      <c r="AO180" s="19" t="str">
        <f>IF(_xlfn.XLOOKUP(Table1[[#This Row],[email]],แบบฝึก_52[Email],แบบฝึก_52[Completion time],0)&lt;&gt;0,"ส่งแล้ว","ยังไม่ส่ง")</f>
        <v>ส่งแล้ว</v>
      </c>
      <c r="AP180" s="19">
        <f>_xlfn.XLOOKUP(Table1[[#This Row],[email]],ท้ายบท_5[Email],ท้ายบท_5[Total points],"ยังไม่ส่ง")</f>
        <v>16</v>
      </c>
      <c r="AQ180" s="19">
        <f>_xlfn.XLOOKUP(Table1[[#This Row],[email]],Quiz_5[Email],Quiz_5[Total points],"ยังไม่ส่ง")</f>
        <v>2</v>
      </c>
      <c r="AR180" s="37"/>
      <c r="AS180" s="4" t="str">
        <f>IF(M180&lt;10,"ยังไม่ซ่อม",IF(Table1[[#This Row],[ซ่อมแล้วกลางภาค]]="ซ่อมแล้ว","ซ่อมแล้ว","ไม่ต้องซ่อม"))</f>
        <v>ไม่ต้องซ่อม</v>
      </c>
      <c r="BN180"/>
      <c r="BO180"/>
      <c r="BP180"/>
      <c r="BQ180"/>
    </row>
    <row r="181" spans="1:69" ht="20.25" thickTop="1" x14ac:dyDescent="0.4">
      <c r="A181" s="21">
        <v>180</v>
      </c>
      <c r="B181" s="4">
        <v>6</v>
      </c>
      <c r="C181" s="4">
        <v>2</v>
      </c>
      <c r="D181" s="4" t="s">
        <v>32879</v>
      </c>
      <c r="E181" s="4" t="s">
        <v>32346</v>
      </c>
      <c r="F181" s="4" t="s">
        <v>32880</v>
      </c>
      <c r="G181" s="4" t="s">
        <v>32881</v>
      </c>
      <c r="H181" s="4" t="s">
        <v>4178</v>
      </c>
      <c r="I181" s="24">
        <f>ROUND(COUNTIF(Table1[[#This Row],[กิจกรรม 1.1]:[ท้ายบท 1]],"&lt;&gt;ยังไม่ส่ง")*2+IF(Table1[[#This Row],[Quiz 1]]&lt;&gt;"ยังไม่ส่ง",Table1[[#This Row],[Quiz 1]]*2/10,0),0)</f>
        <v>10</v>
      </c>
      <c r="J181" s="24">
        <f>ROUND(COUNTIF(Table1[[#This Row],[แบบฝึก 2.1]:[ท้ายบท 2]],"&lt;&gt;ยังไม่ส่ง")*8/3+IF(Table1[[#This Row],[Quiz 2]]&lt;&gt;"ยังไม่ส่ง",Table1[[#This Row],[Quiz 2]]*2/10,0),0)</f>
        <v>10</v>
      </c>
      <c r="K181" s="24">
        <f>ROUND(COUNTIF(Table1[[#This Row],[แบบฝึก 3.1]:[ท้ายบท 3]],"&lt;&gt;ยังไม่ส่ง")*3/2+IF(Table1[[#This Row],[Quiz 3]]&lt;&gt;"ยังไม่ส่ง",Table1[[#This Row],[Quiz 3]]*2/10,0),0)</f>
        <v>4</v>
      </c>
      <c r="L181" s="12">
        <f>Table1[[#This Row],[บท 1 '[10']]]+Table1[[#This Row],[บท 2 '[10']]]+Table1[[#This Row],[บท 3 '[5']]]</f>
        <v>24</v>
      </c>
      <c r="M181" s="12">
        <f>IF(Table1[[#This Row],[ซ่อมแล้วกลางภาค]]="ซ่อมแล้ว",10,Table1[[#This Row],[MID '[20']2]])</f>
        <v>11</v>
      </c>
      <c r="N181" s="12">
        <f>ROUND(COUNTIF(Table1[[#This Row],[แบบฝึก 4.1]:[ท้ายบท 4]],"&lt;&gt;ยังไม่ส่ง")*8/2+IF(Table1[[#This Row],[Quiz 4]]&lt;&gt;"ยังไม่ส่ง",Table1[[#This Row],[Quiz 4]]*2/10,0),0)</f>
        <v>6</v>
      </c>
      <c r="O181" s="12"/>
      <c r="P181" s="13">
        <f>ROUND(COUNTIF(Table1[[#This Row],[แบบฝึก 5.1]:[ท้ายบท 5]],"&lt;&gt;ยังไม่ส่ง")*8/3+IF(Table1[[#This Row],[Quiz 5]]&lt;&gt;"ยังไม่ส่ง",Table1[[#This Row],[Quiz 5]]*2/10,0),0)</f>
        <v>8</v>
      </c>
      <c r="Q181" s="12">
        <f>Table1[[#This Row],[บท 4 '[10']]]+Table1[[#This Row],[นำเสนอ '[5']]]+Table1[[#This Row],[บท 5 '[10']]]</f>
        <v>14</v>
      </c>
      <c r="R181" s="12">
        <f>Table1[[#This Row],[ก่อนกลางภาค '[25']]]+Table1[[#This Row],[กลางภาค '[20']]]+Table1[[#This Row],[หลังกลางภาค '[25']]]</f>
        <v>49</v>
      </c>
      <c r="S181" s="12"/>
      <c r="T181" s="12">
        <f>Table1[[#This Row],[ปลายภาค '[30']]]+Table1[[#This Row],[ก่อนปลายภาค '[70']]]</f>
        <v>49</v>
      </c>
      <c r="U181" s="11">
        <f t="shared" si="2"/>
        <v>0</v>
      </c>
      <c r="V181" s="5" t="str">
        <f>IF(_xlfn.XLOOKUP(Table1[[#This Row],[email]],กิจกรรม_11[Email],กิจกรรม_11[Completion time],0)&lt;&gt;0,"ส่งแล้ว","ยังไม่ส่ง")</f>
        <v>ส่งแล้ว</v>
      </c>
      <c r="W181" s="5" t="str">
        <f>IF(_xlfn.XLOOKUP(Table1[[#This Row],[email]],แบบฝึก_11[Email],แบบฝึก_11[Completion time],0)&lt;&gt;0,"ส่งแล้ว","ยังไม่ส่ง")</f>
        <v>ส่งแล้ว</v>
      </c>
      <c r="X181" s="5" t="str">
        <f>IF(_xlfn.XLOOKUP(Table1[[#This Row],[email]],แบบฝึก_12[Email],แบบฝึก_12[Completion time],0)&lt;&gt;0,"ส่งแล้ว","ยังไม่ส่ง")</f>
        <v>ส่งแล้ว</v>
      </c>
      <c r="Y181" s="5">
        <f>_xlfn.XLOOKUP(Table1[[#This Row],[email]],ท้ายบท_1[Email],ท้ายบท_1[Total points],"ยังไม่ส่ง")</f>
        <v>18</v>
      </c>
      <c r="Z181" s="4">
        <f>_xlfn.XLOOKUP(Table1[[#This Row],[email]],Quiz_1[Email],Quiz_1[Total points],"ยังไม่ส่ง")</f>
        <v>8</v>
      </c>
      <c r="AA181" s="5" t="str">
        <f>IF(_xlfn.XLOOKUP(Table1[[#This Row],[email]],แบบฝึก_21[Email],แบบฝึก_21[Completion time],0)&lt;&gt;0,"ส่งแล้ว","ยังไม่ส่ง")</f>
        <v>ส่งแล้ว</v>
      </c>
      <c r="AB181" s="5" t="str">
        <f>IF(_xlfn.XLOOKUP(Table1[[#This Row],[email]],แบบฝึก_22[Email],แบบฝึก_22[Completion time],0)&lt;&gt;0,"ส่งแล้ว","ยังไม่ส่ง")</f>
        <v>ส่งแล้ว</v>
      </c>
      <c r="AC181" s="5">
        <f>_xlfn.XLOOKUP(Table1[[#This Row],[email]],ท้ายบท_2[Email],ท้ายบท_2[Total points],"ยังไม่ส่ง")</f>
        <v>11</v>
      </c>
      <c r="AD181" s="5">
        <f>_xlfn.XLOOKUP(Table1[[#This Row],[email]],Quiz_2[Email],Quiz_2[Total points],"ยังไม่ส่ง")</f>
        <v>9</v>
      </c>
      <c r="AE181" s="5" t="str">
        <f>IF(_xlfn.XLOOKUP(Table1[[#This Row],[email]],แบบฝึก_31[Email],แบบฝึก_31[Completion time],0)&lt;&gt;0,"ส่งแล้ว","ยังไม่ส่ง")</f>
        <v>ส่งแล้ว</v>
      </c>
      <c r="AF181" s="5">
        <f>_xlfn.XLOOKUP(Table1[[#This Row],[email]],ท้ายบท_3[Email],ท้ายบท_3[Total points],"ยังไม่ส่ง")</f>
        <v>6</v>
      </c>
      <c r="AG181" s="5">
        <f>_xlfn.XLOOKUP(Table1[[#This Row],[email]],Quiz_3[Email],Quiz_3[Total points],"ยังไม่ส่ง")</f>
        <v>3</v>
      </c>
      <c r="AH181" s="12">
        <v>13</v>
      </c>
      <c r="AI181" s="14">
        <v>8</v>
      </c>
      <c r="AJ181" s="12">
        <f>ROUND((Table1[[#This Row],[mid '[20']]]+Table1[[#This Row],[mid '[10']]])/2,0)</f>
        <v>11</v>
      </c>
      <c r="AK181" s="5" t="str">
        <f>IF(_xlfn.XLOOKUP(Table1[[#This Row],[email]],แบบฝึก_41[Email],แบบฝึก_41[Completion time],0)&lt;&gt;0,"ส่งแล้ว","ยังไม่ส่ง")</f>
        <v>ส่งแล้ว</v>
      </c>
      <c r="AL181" s="5" t="str">
        <f>IF(_xlfn.XLOOKUP(Table1[[#This Row],[email]],ท้ายบท_4[Email],ท้ายบท_4[Total points],"ยังไม่ส่ง")&lt;&gt;0,"ส่งแล้ว","ยังไม่ส่ง")</f>
        <v>ยังไม่ส่ง</v>
      </c>
      <c r="AM181" s="5">
        <f>_xlfn.XLOOKUP(Table1[[#This Row],[email]],Quiz_4[Email],Quiz_4[Total points],"ยังไม่ส่ง")</f>
        <v>9</v>
      </c>
      <c r="AN181" s="5" t="str">
        <f>IF(_xlfn.XLOOKUP(Table1[[#This Row],[email]],แบบฝึก_51[Email],แบบฝึก_51[Completion time],0)&lt;&gt;0,"ส่งแล้ว","ยังไม่ส่ง")</f>
        <v>ส่งแล้ว</v>
      </c>
      <c r="AO181" s="5" t="str">
        <f>IF(_xlfn.XLOOKUP(Table1[[#This Row],[email]],แบบฝึก_52[Email],แบบฝึก_52[Completion time],0)&lt;&gt;0,"ส่งแล้ว","ยังไม่ส่ง")</f>
        <v>ส่งแล้ว</v>
      </c>
      <c r="AP181" s="5">
        <f>_xlfn.XLOOKUP(Table1[[#This Row],[email]],ท้ายบท_5[Email],ท้ายบท_5[Total points],"ยังไม่ส่ง")</f>
        <v>15</v>
      </c>
      <c r="AQ181" s="5">
        <f>_xlfn.XLOOKUP(Table1[[#This Row],[email]],Quiz_5[Email],Quiz_5[Total points],"ยังไม่ส่ง")</f>
        <v>2</v>
      </c>
      <c r="AR181" s="37"/>
      <c r="AS181" s="4" t="str">
        <f>IF(M181&lt;10,"ยังไม่ซ่อม",IF(Table1[[#This Row],[ซ่อมแล้วกลางภาค]]="ซ่อมแล้ว","ซ่อมแล้ว","ไม่ต้องซ่อม"))</f>
        <v>ไม่ต้องซ่อม</v>
      </c>
      <c r="BN181"/>
      <c r="BO181"/>
      <c r="BP181"/>
      <c r="BQ181"/>
    </row>
    <row r="182" spans="1:69" ht="19.5" x14ac:dyDescent="0.4">
      <c r="A182" s="21">
        <v>181</v>
      </c>
      <c r="B182" s="4">
        <v>6</v>
      </c>
      <c r="C182" s="4">
        <v>3</v>
      </c>
      <c r="D182" s="4" t="s">
        <v>32882</v>
      </c>
      <c r="E182" s="4" t="s">
        <v>32346</v>
      </c>
      <c r="F182" s="4" t="s">
        <v>32883</v>
      </c>
      <c r="G182" s="4" t="s">
        <v>32884</v>
      </c>
      <c r="H182" s="4" t="s">
        <v>4037</v>
      </c>
      <c r="I182" s="24">
        <f>ROUND(COUNTIF(Table1[[#This Row],[กิจกรรม 1.1]:[ท้ายบท 1]],"&lt;&gt;ยังไม่ส่ง")*2+IF(Table1[[#This Row],[Quiz 1]]&lt;&gt;"ยังไม่ส่ง",Table1[[#This Row],[Quiz 1]]*2/10,0),0)</f>
        <v>10</v>
      </c>
      <c r="J182" s="24">
        <f>ROUND(COUNTIF(Table1[[#This Row],[แบบฝึก 2.1]:[ท้ายบท 2]],"&lt;&gt;ยังไม่ส่ง")*8/3+IF(Table1[[#This Row],[Quiz 2]]&lt;&gt;"ยังไม่ส่ง",Table1[[#This Row],[Quiz 2]]*2/10,0),0)</f>
        <v>10</v>
      </c>
      <c r="K182" s="24">
        <f>ROUND(COUNTIF(Table1[[#This Row],[แบบฝึก 3.1]:[ท้ายบท 3]],"&lt;&gt;ยังไม่ส่ง")*3/2+IF(Table1[[#This Row],[Quiz 3]]&lt;&gt;"ยังไม่ส่ง",Table1[[#This Row],[Quiz 3]]*2/10,0),0)</f>
        <v>3</v>
      </c>
      <c r="L182" s="12">
        <f>Table1[[#This Row],[บท 1 '[10']]]+Table1[[#This Row],[บท 2 '[10']]]+Table1[[#This Row],[บท 3 '[5']]]</f>
        <v>23</v>
      </c>
      <c r="M182" s="12">
        <f>IF(Table1[[#This Row],[ซ่อมแล้วกลางภาค]]="ซ่อมแล้ว",10,Table1[[#This Row],[MID '[20']2]])</f>
        <v>14</v>
      </c>
      <c r="N182" s="12">
        <f>ROUND(COUNTIF(Table1[[#This Row],[แบบฝึก 4.1]:[ท้ายบท 4]],"&lt;&gt;ยังไม่ส่ง")*8/2+IF(Table1[[#This Row],[Quiz 4]]&lt;&gt;"ยังไม่ส่ง",Table1[[#This Row],[Quiz 4]]*2/10,0),0)</f>
        <v>5</v>
      </c>
      <c r="O182" s="12"/>
      <c r="P182" s="13">
        <f>ROUND(COUNTIF(Table1[[#This Row],[แบบฝึก 5.1]:[ท้ายบท 5]],"&lt;&gt;ยังไม่ส่ง")*8/3+IF(Table1[[#This Row],[Quiz 5]]&lt;&gt;"ยังไม่ส่ง",Table1[[#This Row],[Quiz 5]]*2/10,0),0)</f>
        <v>9</v>
      </c>
      <c r="Q182" s="12">
        <f>Table1[[#This Row],[บท 4 '[10']]]+Table1[[#This Row],[นำเสนอ '[5']]]+Table1[[#This Row],[บท 5 '[10']]]</f>
        <v>14</v>
      </c>
      <c r="R182" s="12">
        <f>Table1[[#This Row],[ก่อนกลางภาค '[25']]]+Table1[[#This Row],[กลางภาค '[20']]]+Table1[[#This Row],[หลังกลางภาค '[25']]]</f>
        <v>51</v>
      </c>
      <c r="S182" s="12"/>
      <c r="T182" s="12">
        <f>Table1[[#This Row],[ปลายภาค '[30']]]+Table1[[#This Row],[ก่อนปลายภาค '[70']]]</f>
        <v>51</v>
      </c>
      <c r="U182" s="11">
        <f t="shared" si="2"/>
        <v>1</v>
      </c>
      <c r="V182" s="5" t="str">
        <f>IF(_xlfn.XLOOKUP(Table1[[#This Row],[email]],กิจกรรม_11[Email],กิจกรรม_11[Completion time],0)&lt;&gt;0,"ส่งแล้ว","ยังไม่ส่ง")</f>
        <v>ส่งแล้ว</v>
      </c>
      <c r="W182" s="5" t="str">
        <f>IF(_xlfn.XLOOKUP(Table1[[#This Row],[email]],แบบฝึก_11[Email],แบบฝึก_11[Completion time],0)&lt;&gt;0,"ส่งแล้ว","ยังไม่ส่ง")</f>
        <v>ส่งแล้ว</v>
      </c>
      <c r="X182" s="5" t="str">
        <f>IF(_xlfn.XLOOKUP(Table1[[#This Row],[email]],แบบฝึก_12[Email],แบบฝึก_12[Completion time],0)&lt;&gt;0,"ส่งแล้ว","ยังไม่ส่ง")</f>
        <v>ส่งแล้ว</v>
      </c>
      <c r="Y182" s="5">
        <f>_xlfn.XLOOKUP(Table1[[#This Row],[email]],ท้ายบท_1[Email],ท้ายบท_1[Total points],"ยังไม่ส่ง")</f>
        <v>21</v>
      </c>
      <c r="Z182" s="4">
        <f>_xlfn.XLOOKUP(Table1[[#This Row],[email]],Quiz_1[Email],Quiz_1[Total points],"ยังไม่ส่ง")</f>
        <v>8</v>
      </c>
      <c r="AA182" s="5" t="str">
        <f>IF(_xlfn.XLOOKUP(Table1[[#This Row],[email]],แบบฝึก_21[Email],แบบฝึก_21[Completion time],0)&lt;&gt;0,"ส่งแล้ว","ยังไม่ส่ง")</f>
        <v>ส่งแล้ว</v>
      </c>
      <c r="AB182" s="5" t="str">
        <f>IF(_xlfn.XLOOKUP(Table1[[#This Row],[email]],แบบฝึก_22[Email],แบบฝึก_22[Completion time],0)&lt;&gt;0,"ส่งแล้ว","ยังไม่ส่ง")</f>
        <v>ส่งแล้ว</v>
      </c>
      <c r="AC182" s="5">
        <f>_xlfn.XLOOKUP(Table1[[#This Row],[email]],ท้ายบท_2[Email],ท้ายบท_2[Total points],"ยังไม่ส่ง")</f>
        <v>12</v>
      </c>
      <c r="AD182" s="5">
        <f>_xlfn.XLOOKUP(Table1[[#This Row],[email]],Quiz_2[Email],Quiz_2[Total points],"ยังไม่ส่ง")</f>
        <v>9</v>
      </c>
      <c r="AE182" s="5" t="str">
        <f>IF(_xlfn.XLOOKUP(Table1[[#This Row],[email]],แบบฝึก_31[Email],แบบฝึก_31[Completion time],0)&lt;&gt;0,"ส่งแล้ว","ยังไม่ส่ง")</f>
        <v>ส่งแล้ว</v>
      </c>
      <c r="AF182" s="5">
        <f>_xlfn.XLOOKUP(Table1[[#This Row],[email]],ท้ายบท_3[Email],ท้ายบท_3[Total points],"ยังไม่ส่ง")</f>
        <v>3</v>
      </c>
      <c r="AG182" s="5">
        <f>_xlfn.XLOOKUP(Table1[[#This Row],[email]],Quiz_3[Email],Quiz_3[Total points],"ยังไม่ส่ง")</f>
        <v>2</v>
      </c>
      <c r="AH182" s="12">
        <v>20</v>
      </c>
      <c r="AI182" s="14">
        <v>8</v>
      </c>
      <c r="AJ182" s="12">
        <f>ROUND((Table1[[#This Row],[mid '[20']]]+Table1[[#This Row],[mid '[10']]])/2,0)</f>
        <v>14</v>
      </c>
      <c r="AK182" s="5" t="str">
        <f>IF(_xlfn.XLOOKUP(Table1[[#This Row],[email]],แบบฝึก_41[Email],แบบฝึก_41[Completion time],0)&lt;&gt;0,"ส่งแล้ว","ยังไม่ส่ง")</f>
        <v>ส่งแล้ว</v>
      </c>
      <c r="AL182" s="5" t="str">
        <f>IF(_xlfn.XLOOKUP(Table1[[#This Row],[email]],ท้ายบท_4[Email],ท้ายบท_4[Total points],"ยังไม่ส่ง")&lt;&gt;0,"ส่งแล้ว","ยังไม่ส่ง")</f>
        <v>ยังไม่ส่ง</v>
      </c>
      <c r="AM182" s="5">
        <f>_xlfn.XLOOKUP(Table1[[#This Row],[email]],Quiz_4[Email],Quiz_4[Total points],"ยังไม่ส่ง")</f>
        <v>7</v>
      </c>
      <c r="AN182" s="5" t="str">
        <f>IF(_xlfn.XLOOKUP(Table1[[#This Row],[email]],แบบฝึก_51[Email],แบบฝึก_51[Completion time],0)&lt;&gt;0,"ส่งแล้ว","ยังไม่ส่ง")</f>
        <v>ส่งแล้ว</v>
      </c>
      <c r="AO182" s="5" t="str">
        <f>IF(_xlfn.XLOOKUP(Table1[[#This Row],[email]],แบบฝึก_52[Email],แบบฝึก_52[Completion time],0)&lt;&gt;0,"ส่งแล้ว","ยังไม่ส่ง")</f>
        <v>ส่งแล้ว</v>
      </c>
      <c r="AP182" s="5">
        <f>_xlfn.XLOOKUP(Table1[[#This Row],[email]],ท้ายบท_5[Email],ท้ายบท_5[Total points],"ยังไม่ส่ง")</f>
        <v>15</v>
      </c>
      <c r="AQ182" s="5">
        <f>_xlfn.XLOOKUP(Table1[[#This Row],[email]],Quiz_5[Email],Quiz_5[Total points],"ยังไม่ส่ง")</f>
        <v>6</v>
      </c>
      <c r="AR182" s="37"/>
      <c r="AS182" s="4" t="str">
        <f>IF(M182&lt;10,"ยังไม่ซ่อม",IF(Table1[[#This Row],[ซ่อมแล้วกลางภาค]]="ซ่อมแล้ว","ซ่อมแล้ว","ไม่ต้องซ่อม"))</f>
        <v>ไม่ต้องซ่อม</v>
      </c>
      <c r="BN182"/>
      <c r="BO182"/>
      <c r="BP182"/>
      <c r="BQ182"/>
    </row>
    <row r="183" spans="1:69" ht="19.5" x14ac:dyDescent="0.4">
      <c r="A183" s="21">
        <v>182</v>
      </c>
      <c r="B183" s="4">
        <v>6</v>
      </c>
      <c r="C183" s="4">
        <v>4</v>
      </c>
      <c r="D183" s="4" t="s">
        <v>32885</v>
      </c>
      <c r="E183" s="4" t="s">
        <v>32346</v>
      </c>
      <c r="F183" s="4" t="s">
        <v>32886</v>
      </c>
      <c r="G183" s="4" t="s">
        <v>32887</v>
      </c>
      <c r="H183" s="4" t="s">
        <v>3870</v>
      </c>
      <c r="I183" s="24">
        <f>ROUND(COUNTIF(Table1[[#This Row],[กิจกรรม 1.1]:[ท้ายบท 1]],"&lt;&gt;ยังไม่ส่ง")*2+IF(Table1[[#This Row],[Quiz 1]]&lt;&gt;"ยังไม่ส่ง",Table1[[#This Row],[Quiz 1]]*2/10,0),0)</f>
        <v>10</v>
      </c>
      <c r="J183" s="24">
        <f>ROUND(COUNTIF(Table1[[#This Row],[แบบฝึก 2.1]:[ท้ายบท 2]],"&lt;&gt;ยังไม่ส่ง")*8/3+IF(Table1[[#This Row],[Quiz 2]]&lt;&gt;"ยังไม่ส่ง",Table1[[#This Row],[Quiz 2]]*2/10,0),0)</f>
        <v>4</v>
      </c>
      <c r="K183" s="24">
        <f>ROUND(COUNTIF(Table1[[#This Row],[แบบฝึก 3.1]:[ท้ายบท 3]],"&lt;&gt;ยังไม่ส่ง")*3/2+IF(Table1[[#This Row],[Quiz 3]]&lt;&gt;"ยังไม่ส่ง",Table1[[#This Row],[Quiz 3]]*2/10,0),0)</f>
        <v>4</v>
      </c>
      <c r="L183" s="12">
        <f>Table1[[#This Row],[บท 1 '[10']]]+Table1[[#This Row],[บท 2 '[10']]]+Table1[[#This Row],[บท 3 '[5']]]</f>
        <v>18</v>
      </c>
      <c r="M183" s="12">
        <f>IF(Table1[[#This Row],[ซ่อมแล้วกลางภาค]]="ซ่อมแล้ว",10,Table1[[#This Row],[MID '[20']2]])</f>
        <v>9</v>
      </c>
      <c r="N183" s="12">
        <f>ROUND(COUNTIF(Table1[[#This Row],[แบบฝึก 4.1]:[ท้ายบท 4]],"&lt;&gt;ยังไม่ส่ง")*8/2+IF(Table1[[#This Row],[Quiz 4]]&lt;&gt;"ยังไม่ส่ง",Table1[[#This Row],[Quiz 4]]*2/10,0),0)</f>
        <v>5</v>
      </c>
      <c r="O183" s="12"/>
      <c r="P183" s="13">
        <f>ROUND(COUNTIF(Table1[[#This Row],[แบบฝึก 5.1]:[ท้ายบท 5]],"&lt;&gt;ยังไม่ส่ง")*8/3+IF(Table1[[#This Row],[Quiz 5]]&lt;&gt;"ยังไม่ส่ง",Table1[[#This Row],[Quiz 5]]*2/10,0),0)</f>
        <v>9</v>
      </c>
      <c r="Q183" s="12">
        <f>Table1[[#This Row],[บท 4 '[10']]]+Table1[[#This Row],[นำเสนอ '[5']]]+Table1[[#This Row],[บท 5 '[10']]]</f>
        <v>14</v>
      </c>
      <c r="R183" s="12">
        <f>Table1[[#This Row],[ก่อนกลางภาค '[25']]]+Table1[[#This Row],[กลางภาค '[20']]]+Table1[[#This Row],[หลังกลางภาค '[25']]]</f>
        <v>41</v>
      </c>
      <c r="S183" s="12"/>
      <c r="T183" s="12">
        <f>Table1[[#This Row],[ปลายภาค '[30']]]+Table1[[#This Row],[ก่อนปลายภาค '[70']]]</f>
        <v>41</v>
      </c>
      <c r="U183" s="11">
        <f t="shared" si="2"/>
        <v>0</v>
      </c>
      <c r="V183" s="5" t="str">
        <f>IF(_xlfn.XLOOKUP(Table1[[#This Row],[email]],กิจกรรม_11[Email],กิจกรรม_11[Completion time],0)&lt;&gt;0,"ส่งแล้ว","ยังไม่ส่ง")</f>
        <v>ส่งแล้ว</v>
      </c>
      <c r="W183" s="5" t="str">
        <f>IF(_xlfn.XLOOKUP(Table1[[#This Row],[email]],แบบฝึก_11[Email],แบบฝึก_11[Completion time],0)&lt;&gt;0,"ส่งแล้ว","ยังไม่ส่ง")</f>
        <v>ส่งแล้ว</v>
      </c>
      <c r="X183" s="5" t="str">
        <f>IF(_xlfn.XLOOKUP(Table1[[#This Row],[email]],แบบฝึก_12[Email],แบบฝึก_12[Completion time],0)&lt;&gt;0,"ส่งแล้ว","ยังไม่ส่ง")</f>
        <v>ส่งแล้ว</v>
      </c>
      <c r="Y183" s="5">
        <f>_xlfn.XLOOKUP(Table1[[#This Row],[email]],ท้ายบท_1[Email],ท้ายบท_1[Total points],"ยังไม่ส่ง")</f>
        <v>19</v>
      </c>
      <c r="Z183" s="4">
        <f>_xlfn.XLOOKUP(Table1[[#This Row],[email]],Quiz_1[Email],Quiz_1[Total points],"ยังไม่ส่ง")</f>
        <v>9</v>
      </c>
      <c r="AA183" s="5" t="str">
        <f>IF(_xlfn.XLOOKUP(Table1[[#This Row],[email]],แบบฝึก_21[Email],แบบฝึก_21[Completion time],0)&lt;&gt;0,"ส่งแล้ว","ยังไม่ส่ง")</f>
        <v>ยังไม่ส่ง</v>
      </c>
      <c r="AB183" s="5" t="str">
        <f>IF(_xlfn.XLOOKUP(Table1[[#This Row],[email]],แบบฝึก_22[Email],แบบฝึก_22[Completion time],0)&lt;&gt;0,"ส่งแล้ว","ยังไม่ส่ง")</f>
        <v>ยังไม่ส่ง</v>
      </c>
      <c r="AC183" s="5">
        <f>_xlfn.XLOOKUP(Table1[[#This Row],[email]],ท้ายบท_2[Email],ท้ายบท_2[Total points],"ยังไม่ส่ง")</f>
        <v>0</v>
      </c>
      <c r="AD183" s="5">
        <f>_xlfn.XLOOKUP(Table1[[#This Row],[email]],Quiz_2[Email],Quiz_2[Total points],"ยังไม่ส่ง")</f>
        <v>6</v>
      </c>
      <c r="AE183" s="5" t="str">
        <f>IF(_xlfn.XLOOKUP(Table1[[#This Row],[email]],แบบฝึก_31[Email],แบบฝึก_31[Completion time],0)&lt;&gt;0,"ส่งแล้ว","ยังไม่ส่ง")</f>
        <v>ส่งแล้ว</v>
      </c>
      <c r="AF183" s="5">
        <f>_xlfn.XLOOKUP(Table1[[#This Row],[email]],ท้ายบท_3[Email],ท้ายบท_3[Total points],"ยังไม่ส่ง")</f>
        <v>4</v>
      </c>
      <c r="AG183" s="5">
        <f>_xlfn.XLOOKUP(Table1[[#This Row],[email]],Quiz_3[Email],Quiz_3[Total points],"ยังไม่ส่ง")</f>
        <v>3</v>
      </c>
      <c r="AH183" s="12">
        <v>14</v>
      </c>
      <c r="AI183" s="14">
        <v>3</v>
      </c>
      <c r="AJ183" s="12">
        <f>ROUND((Table1[[#This Row],[mid '[20']]]+Table1[[#This Row],[mid '[10']]])/2,0)</f>
        <v>9</v>
      </c>
      <c r="AK183" s="5" t="str">
        <f>IF(_xlfn.XLOOKUP(Table1[[#This Row],[email]],แบบฝึก_41[Email],แบบฝึก_41[Completion time],0)&lt;&gt;0,"ส่งแล้ว","ยังไม่ส่ง")</f>
        <v>ส่งแล้ว</v>
      </c>
      <c r="AL183" s="5" t="str">
        <f>IF(_xlfn.XLOOKUP(Table1[[#This Row],[email]],ท้ายบท_4[Email],ท้ายบท_4[Total points],"ยังไม่ส่ง")&lt;&gt;0,"ส่งแล้ว","ยังไม่ส่ง")</f>
        <v>ยังไม่ส่ง</v>
      </c>
      <c r="AM183" s="5">
        <f>_xlfn.XLOOKUP(Table1[[#This Row],[email]],Quiz_4[Email],Quiz_4[Total points],"ยังไม่ส่ง")</f>
        <v>3</v>
      </c>
      <c r="AN183" s="5" t="str">
        <f>IF(_xlfn.XLOOKUP(Table1[[#This Row],[email]],แบบฝึก_51[Email],แบบฝึก_51[Completion time],0)&lt;&gt;0,"ส่งแล้ว","ยังไม่ส่ง")</f>
        <v>ส่งแล้ว</v>
      </c>
      <c r="AO183" s="5" t="str">
        <f>IF(_xlfn.XLOOKUP(Table1[[#This Row],[email]],แบบฝึก_52[Email],แบบฝึก_52[Completion time],0)&lt;&gt;0,"ส่งแล้ว","ยังไม่ส่ง")</f>
        <v>ส่งแล้ว</v>
      </c>
      <c r="AP183" s="5">
        <f>_xlfn.XLOOKUP(Table1[[#This Row],[email]],ท้ายบท_5[Email],ท้ายบท_5[Total points],"ยังไม่ส่ง")</f>
        <v>11</v>
      </c>
      <c r="AQ183" s="5">
        <f>_xlfn.XLOOKUP(Table1[[#This Row],[email]],Quiz_5[Email],Quiz_5[Total points],"ยังไม่ส่ง")</f>
        <v>4</v>
      </c>
      <c r="AR183" s="37"/>
      <c r="AS183" s="4" t="str">
        <f>IF(M183&lt;10,"ยังไม่ซ่อม",IF(Table1[[#This Row],[ซ่อมแล้วกลางภาค]]="ซ่อมแล้ว","ซ่อมแล้ว","ไม่ต้องซ่อม"))</f>
        <v>ยังไม่ซ่อม</v>
      </c>
      <c r="BN183"/>
      <c r="BO183"/>
      <c r="BP183"/>
      <c r="BQ183"/>
    </row>
    <row r="184" spans="1:69" ht="19.5" x14ac:dyDescent="0.4">
      <c r="A184" s="21">
        <v>183</v>
      </c>
      <c r="B184" s="4">
        <v>6</v>
      </c>
      <c r="C184" s="4">
        <v>5</v>
      </c>
      <c r="D184" s="4" t="s">
        <v>32888</v>
      </c>
      <c r="E184" s="4" t="s">
        <v>32346</v>
      </c>
      <c r="F184" s="4" t="s">
        <v>32889</v>
      </c>
      <c r="G184" s="4" t="s">
        <v>32890</v>
      </c>
      <c r="H184" s="4" t="s">
        <v>3970</v>
      </c>
      <c r="I184" s="24">
        <f>ROUND(COUNTIF(Table1[[#This Row],[กิจกรรม 1.1]:[ท้ายบท 1]],"&lt;&gt;ยังไม่ส่ง")*2+IF(Table1[[#This Row],[Quiz 1]]&lt;&gt;"ยังไม่ส่ง",Table1[[#This Row],[Quiz 1]]*2/10,0),0)</f>
        <v>10</v>
      </c>
      <c r="J184" s="24">
        <f>ROUND(COUNTIF(Table1[[#This Row],[แบบฝึก 2.1]:[ท้ายบท 2]],"&lt;&gt;ยังไม่ส่ง")*8/3+IF(Table1[[#This Row],[Quiz 2]]&lt;&gt;"ยังไม่ส่ง",Table1[[#This Row],[Quiz 2]]*2/10,0),0)</f>
        <v>3</v>
      </c>
      <c r="K184" s="24">
        <f>ROUND(COUNTIF(Table1[[#This Row],[แบบฝึก 3.1]:[ท้ายบท 3]],"&lt;&gt;ยังไม่ส่ง")*3/2+IF(Table1[[#This Row],[Quiz 3]]&lt;&gt;"ยังไม่ส่ง",Table1[[#This Row],[Quiz 3]]*2/10,0),0)</f>
        <v>3</v>
      </c>
      <c r="L184" s="12">
        <f>Table1[[#This Row],[บท 1 '[10']]]+Table1[[#This Row],[บท 2 '[10']]]+Table1[[#This Row],[บท 3 '[5']]]</f>
        <v>16</v>
      </c>
      <c r="M184" s="12">
        <f>IF(Table1[[#This Row],[ซ่อมแล้วกลางภาค]]="ซ่อมแล้ว",10,Table1[[#This Row],[MID '[20']2]])</f>
        <v>7</v>
      </c>
      <c r="N184" s="12">
        <f>ROUND(COUNTIF(Table1[[#This Row],[แบบฝึก 4.1]:[ท้ายบท 4]],"&lt;&gt;ยังไม่ส่ง")*8/2+IF(Table1[[#This Row],[Quiz 4]]&lt;&gt;"ยังไม่ส่ง",Table1[[#This Row],[Quiz 4]]*2/10,0),0)</f>
        <v>5</v>
      </c>
      <c r="O184" s="12"/>
      <c r="P184" s="13">
        <f>ROUND(COUNTIF(Table1[[#This Row],[แบบฝึก 5.1]:[ท้ายบท 5]],"&lt;&gt;ยังไม่ส่ง")*8/3+IF(Table1[[#This Row],[Quiz 5]]&lt;&gt;"ยังไม่ส่ง",Table1[[#This Row],[Quiz 5]]*2/10,0),0)</f>
        <v>9</v>
      </c>
      <c r="Q184" s="12">
        <f>Table1[[#This Row],[บท 4 '[10']]]+Table1[[#This Row],[นำเสนอ '[5']]]+Table1[[#This Row],[บท 5 '[10']]]</f>
        <v>14</v>
      </c>
      <c r="R184" s="12">
        <f>Table1[[#This Row],[ก่อนกลางภาค '[25']]]+Table1[[#This Row],[กลางภาค '[20']]]+Table1[[#This Row],[หลังกลางภาค '[25']]]</f>
        <v>37</v>
      </c>
      <c r="S184" s="12"/>
      <c r="T184" s="12">
        <f>Table1[[#This Row],[ปลายภาค '[30']]]+Table1[[#This Row],[ก่อนปลายภาค '[70']]]</f>
        <v>37</v>
      </c>
      <c r="U184" s="11">
        <f t="shared" si="2"/>
        <v>0</v>
      </c>
      <c r="V184" s="5" t="str">
        <f>IF(_xlfn.XLOOKUP(Table1[[#This Row],[email]],กิจกรรม_11[Email],กิจกรรม_11[Completion time],0)&lt;&gt;0,"ส่งแล้ว","ยังไม่ส่ง")</f>
        <v>ส่งแล้ว</v>
      </c>
      <c r="W184" s="5" t="str">
        <f>IF(_xlfn.XLOOKUP(Table1[[#This Row],[email]],แบบฝึก_11[Email],แบบฝึก_11[Completion time],0)&lt;&gt;0,"ส่งแล้ว","ยังไม่ส่ง")</f>
        <v>ส่งแล้ว</v>
      </c>
      <c r="X184" s="5" t="str">
        <f>IF(_xlfn.XLOOKUP(Table1[[#This Row],[email]],แบบฝึก_12[Email],แบบฝึก_12[Completion time],0)&lt;&gt;0,"ส่งแล้ว","ยังไม่ส่ง")</f>
        <v>ส่งแล้ว</v>
      </c>
      <c r="Y184" s="5">
        <f>_xlfn.XLOOKUP(Table1[[#This Row],[email]],ท้ายบท_1[Email],ท้ายบท_1[Total points],"ยังไม่ส่ง")</f>
        <v>17</v>
      </c>
      <c r="Z184" s="4">
        <f>_xlfn.XLOOKUP(Table1[[#This Row],[email]],Quiz_1[Email],Quiz_1[Total points],"ยังไม่ส่ง")</f>
        <v>9</v>
      </c>
      <c r="AA184" s="5" t="str">
        <f>IF(_xlfn.XLOOKUP(Table1[[#This Row],[email]],แบบฝึก_21[Email],แบบฝึก_21[Completion time],0)&lt;&gt;0,"ส่งแล้ว","ยังไม่ส่ง")</f>
        <v>ยังไม่ส่ง</v>
      </c>
      <c r="AB184" s="5" t="str">
        <f>IF(_xlfn.XLOOKUP(Table1[[#This Row],[email]],แบบฝึก_22[Email],แบบฝึก_22[Completion time],0)&lt;&gt;0,"ส่งแล้ว","ยังไม่ส่ง")</f>
        <v>ยังไม่ส่ง</v>
      </c>
      <c r="AC184" s="5">
        <f>_xlfn.XLOOKUP(Table1[[#This Row],[email]],ท้ายบท_2[Email],ท้ายบท_2[Total points],"ยังไม่ส่ง")</f>
        <v>0</v>
      </c>
      <c r="AD184" s="5" t="str">
        <f>_xlfn.XLOOKUP(Table1[[#This Row],[email]],Quiz_2[Email],Quiz_2[Total points],"ยังไม่ส่ง")</f>
        <v>ยังไม่ส่ง</v>
      </c>
      <c r="AE184" s="5" t="str">
        <f>IF(_xlfn.XLOOKUP(Table1[[#This Row],[email]],แบบฝึก_31[Email],แบบฝึก_31[Completion time],0)&lt;&gt;0,"ส่งแล้ว","ยังไม่ส่ง")</f>
        <v>ส่งแล้ว</v>
      </c>
      <c r="AF184" s="5">
        <f>_xlfn.XLOOKUP(Table1[[#This Row],[email]],ท้ายบท_3[Email],ท้ายบท_3[Total points],"ยังไม่ส่ง")</f>
        <v>7</v>
      </c>
      <c r="AG184" s="5">
        <f>_xlfn.XLOOKUP(Table1[[#This Row],[email]],Quiz_3[Email],Quiz_3[Total points],"ยังไม่ส่ง")</f>
        <v>1</v>
      </c>
      <c r="AH184" s="12">
        <v>11</v>
      </c>
      <c r="AI184" s="14">
        <v>2</v>
      </c>
      <c r="AJ184" s="12">
        <f>ROUND((Table1[[#This Row],[mid '[20']]]+Table1[[#This Row],[mid '[10']]])/2,0)</f>
        <v>7</v>
      </c>
      <c r="AK184" s="5" t="str">
        <f>IF(_xlfn.XLOOKUP(Table1[[#This Row],[email]],แบบฝึก_41[Email],แบบฝึก_41[Completion time],0)&lt;&gt;0,"ส่งแล้ว","ยังไม่ส่ง")</f>
        <v>ส่งแล้ว</v>
      </c>
      <c r="AL184" s="5" t="str">
        <f>IF(_xlfn.XLOOKUP(Table1[[#This Row],[email]],ท้ายบท_4[Email],ท้ายบท_4[Total points],"ยังไม่ส่ง")&lt;&gt;0,"ส่งแล้ว","ยังไม่ส่ง")</f>
        <v>ยังไม่ส่ง</v>
      </c>
      <c r="AM184" s="5">
        <f>_xlfn.XLOOKUP(Table1[[#This Row],[email]],Quiz_4[Email],Quiz_4[Total points],"ยังไม่ส่ง")</f>
        <v>6</v>
      </c>
      <c r="AN184" s="5" t="str">
        <f>IF(_xlfn.XLOOKUP(Table1[[#This Row],[email]],แบบฝึก_51[Email],แบบฝึก_51[Completion time],0)&lt;&gt;0,"ส่งแล้ว","ยังไม่ส่ง")</f>
        <v>ส่งแล้ว</v>
      </c>
      <c r="AO184" s="5" t="str">
        <f>IF(_xlfn.XLOOKUP(Table1[[#This Row],[email]],แบบฝึก_52[Email],แบบฝึก_52[Completion time],0)&lt;&gt;0,"ส่งแล้ว","ยังไม่ส่ง")</f>
        <v>ส่งแล้ว</v>
      </c>
      <c r="AP184" s="5">
        <f>_xlfn.XLOOKUP(Table1[[#This Row],[email]],ท้ายบท_5[Email],ท้ายบท_5[Total points],"ยังไม่ส่ง")</f>
        <v>13</v>
      </c>
      <c r="AQ184" s="5">
        <f>_xlfn.XLOOKUP(Table1[[#This Row],[email]],Quiz_5[Email],Quiz_5[Total points],"ยังไม่ส่ง")</f>
        <v>6</v>
      </c>
      <c r="AR184" s="37"/>
      <c r="AS184" s="4" t="str">
        <f>IF(M184&lt;10,"ยังไม่ซ่อม",IF(Table1[[#This Row],[ซ่อมแล้วกลางภาค]]="ซ่อมแล้ว","ซ่อมแล้ว","ไม่ต้องซ่อม"))</f>
        <v>ยังไม่ซ่อม</v>
      </c>
      <c r="BN184"/>
      <c r="BO184"/>
      <c r="BP184"/>
      <c r="BQ184"/>
    </row>
    <row r="185" spans="1:69" ht="19.5" x14ac:dyDescent="0.4">
      <c r="A185" s="21">
        <v>184</v>
      </c>
      <c r="B185" s="4">
        <v>6</v>
      </c>
      <c r="C185" s="4">
        <v>6</v>
      </c>
      <c r="D185" s="4" t="s">
        <v>32891</v>
      </c>
      <c r="E185" s="4" t="s">
        <v>32346</v>
      </c>
      <c r="F185" s="4" t="s">
        <v>32892</v>
      </c>
      <c r="G185" s="4" t="s">
        <v>32893</v>
      </c>
      <c r="H185" s="4" t="s">
        <v>3980</v>
      </c>
      <c r="I185" s="24">
        <f>ROUND(COUNTIF(Table1[[#This Row],[กิจกรรม 1.1]:[ท้ายบท 1]],"&lt;&gt;ยังไม่ส่ง")*2+IF(Table1[[#This Row],[Quiz 1]]&lt;&gt;"ยังไม่ส่ง",Table1[[#This Row],[Quiz 1]]*2/10,0),0)</f>
        <v>10</v>
      </c>
      <c r="J185" s="24">
        <f>ROUND(COUNTIF(Table1[[#This Row],[แบบฝึก 2.1]:[ท้ายบท 2]],"&lt;&gt;ยังไม่ส่ง")*8/3+IF(Table1[[#This Row],[Quiz 2]]&lt;&gt;"ยังไม่ส่ง",Table1[[#This Row],[Quiz 2]]*2/10,0),0)</f>
        <v>0</v>
      </c>
      <c r="K185" s="24">
        <f>ROUND(COUNTIF(Table1[[#This Row],[แบบฝึก 3.1]:[ท้ายบท 3]],"&lt;&gt;ยังไม่ส่ง")*3/2+IF(Table1[[#This Row],[Quiz 3]]&lt;&gt;"ยังไม่ส่ง",Table1[[#This Row],[Quiz 3]]*2/10,0),0)</f>
        <v>0</v>
      </c>
      <c r="L185" s="12">
        <f>Table1[[#This Row],[บท 1 '[10']]]+Table1[[#This Row],[บท 2 '[10']]]+Table1[[#This Row],[บท 3 '[5']]]</f>
        <v>10</v>
      </c>
      <c r="M185" s="12">
        <f>IF(Table1[[#This Row],[ซ่อมแล้วกลางภาค]]="ซ่อมแล้ว",10,Table1[[#This Row],[MID '[20']2]])</f>
        <v>6</v>
      </c>
      <c r="N185" s="12">
        <f>ROUND(COUNTIF(Table1[[#This Row],[แบบฝึก 4.1]:[ท้ายบท 4]],"&lt;&gt;ยังไม่ส่ง")*8/2+IF(Table1[[#This Row],[Quiz 4]]&lt;&gt;"ยังไม่ส่ง",Table1[[#This Row],[Quiz 4]]*2/10,0),0)</f>
        <v>5</v>
      </c>
      <c r="O185" s="12"/>
      <c r="P185" s="13">
        <f>ROUND(COUNTIF(Table1[[#This Row],[แบบฝึก 5.1]:[ท้ายบท 5]],"&lt;&gt;ยังไม่ส่ง")*8/3+IF(Table1[[#This Row],[Quiz 5]]&lt;&gt;"ยังไม่ส่ง",Table1[[#This Row],[Quiz 5]]*2/10,0),0)</f>
        <v>9</v>
      </c>
      <c r="Q185" s="12">
        <f>Table1[[#This Row],[บท 4 '[10']]]+Table1[[#This Row],[นำเสนอ '[5']]]+Table1[[#This Row],[บท 5 '[10']]]</f>
        <v>14</v>
      </c>
      <c r="R185" s="12">
        <f>Table1[[#This Row],[ก่อนกลางภาค '[25']]]+Table1[[#This Row],[กลางภาค '[20']]]+Table1[[#This Row],[หลังกลางภาค '[25']]]</f>
        <v>30</v>
      </c>
      <c r="S185" s="12"/>
      <c r="T185" s="12">
        <f>Table1[[#This Row],[ปลายภาค '[30']]]+Table1[[#This Row],[ก่อนปลายภาค '[70']]]</f>
        <v>30</v>
      </c>
      <c r="U185" s="11">
        <f t="shared" si="2"/>
        <v>0</v>
      </c>
      <c r="V185" s="5" t="str">
        <f>IF(_xlfn.XLOOKUP(Table1[[#This Row],[email]],กิจกรรม_11[Email],กิจกรรม_11[Completion time],0)&lt;&gt;0,"ส่งแล้ว","ยังไม่ส่ง")</f>
        <v>ส่งแล้ว</v>
      </c>
      <c r="W185" s="5" t="str">
        <f>IF(_xlfn.XLOOKUP(Table1[[#This Row],[email]],แบบฝึก_11[Email],แบบฝึก_11[Completion time],0)&lt;&gt;0,"ส่งแล้ว","ยังไม่ส่ง")</f>
        <v>ส่งแล้ว</v>
      </c>
      <c r="X185" s="5" t="str">
        <f>IF(_xlfn.XLOOKUP(Table1[[#This Row],[email]],แบบฝึก_12[Email],แบบฝึก_12[Completion time],0)&lt;&gt;0,"ส่งแล้ว","ยังไม่ส่ง")</f>
        <v>ส่งแล้ว</v>
      </c>
      <c r="Y185" s="5">
        <f>_xlfn.XLOOKUP(Table1[[#This Row],[email]],ท้ายบท_1[Email],ท้ายบท_1[Total points],"ยังไม่ส่ง")</f>
        <v>17</v>
      </c>
      <c r="Z185" s="4">
        <f>_xlfn.XLOOKUP(Table1[[#This Row],[email]],Quiz_1[Email],Quiz_1[Total points],"ยังไม่ส่ง")</f>
        <v>10</v>
      </c>
      <c r="AA185" s="5" t="str">
        <f>IF(_xlfn.XLOOKUP(Table1[[#This Row],[email]],แบบฝึก_21[Email],แบบฝึก_21[Completion time],0)&lt;&gt;0,"ส่งแล้ว","ยังไม่ส่ง")</f>
        <v>ยังไม่ส่ง</v>
      </c>
      <c r="AB185" s="5" t="str">
        <f>IF(_xlfn.XLOOKUP(Table1[[#This Row],[email]],แบบฝึก_22[Email],แบบฝึก_22[Completion time],0)&lt;&gt;0,"ส่งแล้ว","ยังไม่ส่ง")</f>
        <v>ยังไม่ส่ง</v>
      </c>
      <c r="AC185" s="5" t="str">
        <f>_xlfn.XLOOKUP(Table1[[#This Row],[email]],ท้ายบท_2[Email],ท้ายบท_2[Total points],"ยังไม่ส่ง")</f>
        <v>ยังไม่ส่ง</v>
      </c>
      <c r="AD185" s="5" t="str">
        <f>_xlfn.XLOOKUP(Table1[[#This Row],[email]],Quiz_2[Email],Quiz_2[Total points],"ยังไม่ส่ง")</f>
        <v>ยังไม่ส่ง</v>
      </c>
      <c r="AE185" s="5" t="str">
        <f>IF(_xlfn.XLOOKUP(Table1[[#This Row],[email]],แบบฝึก_31[Email],แบบฝึก_31[Completion time],0)&lt;&gt;0,"ส่งแล้ว","ยังไม่ส่ง")</f>
        <v>ยังไม่ส่ง</v>
      </c>
      <c r="AF185" s="5" t="str">
        <f>_xlfn.XLOOKUP(Table1[[#This Row],[email]],ท้ายบท_3[Email],ท้ายบท_3[Total points],"ยังไม่ส่ง")</f>
        <v>ยังไม่ส่ง</v>
      </c>
      <c r="AG185" s="5" t="str">
        <f>_xlfn.XLOOKUP(Table1[[#This Row],[email]],Quiz_3[Email],Quiz_3[Total points],"ยังไม่ส่ง")</f>
        <v>ยังไม่ส่ง</v>
      </c>
      <c r="AH185" s="12">
        <v>8</v>
      </c>
      <c r="AI185" s="14">
        <v>3</v>
      </c>
      <c r="AJ185" s="12">
        <f>ROUND((Table1[[#This Row],[mid '[20']]]+Table1[[#This Row],[mid '[10']]])/2,0)</f>
        <v>6</v>
      </c>
      <c r="AK185" s="5" t="str">
        <f>IF(_xlfn.XLOOKUP(Table1[[#This Row],[email]],แบบฝึก_41[Email],แบบฝึก_41[Completion time],0)&lt;&gt;0,"ส่งแล้ว","ยังไม่ส่ง")</f>
        <v>ส่งแล้ว</v>
      </c>
      <c r="AL185" s="5" t="str">
        <f>IF(_xlfn.XLOOKUP(Table1[[#This Row],[email]],ท้ายบท_4[Email],ท้ายบท_4[Total points],"ยังไม่ส่ง")&lt;&gt;0,"ส่งแล้ว","ยังไม่ส่ง")</f>
        <v>ยังไม่ส่ง</v>
      </c>
      <c r="AM185" s="5">
        <f>_xlfn.XLOOKUP(Table1[[#This Row],[email]],Quiz_4[Email],Quiz_4[Total points],"ยังไม่ส่ง")</f>
        <v>6</v>
      </c>
      <c r="AN185" s="5" t="str">
        <f>IF(_xlfn.XLOOKUP(Table1[[#This Row],[email]],แบบฝึก_51[Email],แบบฝึก_51[Completion time],0)&lt;&gt;0,"ส่งแล้ว","ยังไม่ส่ง")</f>
        <v>ส่งแล้ว</v>
      </c>
      <c r="AO185" s="5" t="str">
        <f>IF(_xlfn.XLOOKUP(Table1[[#This Row],[email]],แบบฝึก_52[Email],แบบฝึก_52[Completion time],0)&lt;&gt;0,"ส่งแล้ว","ยังไม่ส่ง")</f>
        <v>ส่งแล้ว</v>
      </c>
      <c r="AP185" s="5">
        <f>_xlfn.XLOOKUP(Table1[[#This Row],[email]],ท้ายบท_5[Email],ท้ายบท_5[Total points],"ยังไม่ส่ง")</f>
        <v>14</v>
      </c>
      <c r="AQ185" s="5">
        <f>_xlfn.XLOOKUP(Table1[[#This Row],[email]],Quiz_5[Email],Quiz_5[Total points],"ยังไม่ส่ง")</f>
        <v>6</v>
      </c>
      <c r="AR185" s="37"/>
      <c r="AS185" s="4" t="str">
        <f>IF(M185&lt;10,"ยังไม่ซ่อม",IF(Table1[[#This Row],[ซ่อมแล้วกลางภาค]]="ซ่อมแล้ว","ซ่อมแล้ว","ไม่ต้องซ่อม"))</f>
        <v>ยังไม่ซ่อม</v>
      </c>
      <c r="BN185"/>
      <c r="BO185"/>
      <c r="BP185"/>
      <c r="BQ185"/>
    </row>
    <row r="186" spans="1:69" ht="19.5" x14ac:dyDescent="0.4">
      <c r="A186" s="21">
        <v>185</v>
      </c>
      <c r="B186" s="4">
        <v>6</v>
      </c>
      <c r="C186" s="4">
        <v>7</v>
      </c>
      <c r="D186" s="4" t="s">
        <v>32894</v>
      </c>
      <c r="E186" s="4" t="s">
        <v>32346</v>
      </c>
      <c r="F186" s="4" t="s">
        <v>32895</v>
      </c>
      <c r="G186" s="4" t="s">
        <v>32896</v>
      </c>
      <c r="H186" s="4" t="s">
        <v>3909</v>
      </c>
      <c r="I186" s="24">
        <f>ROUND(COUNTIF(Table1[[#This Row],[กิจกรรม 1.1]:[ท้ายบท 1]],"&lt;&gt;ยังไม่ส่ง")*2+IF(Table1[[#This Row],[Quiz 1]]&lt;&gt;"ยังไม่ส่ง",Table1[[#This Row],[Quiz 1]]*2/10,0),0)</f>
        <v>10</v>
      </c>
      <c r="J186" s="24">
        <f>ROUND(COUNTIF(Table1[[#This Row],[แบบฝึก 2.1]:[ท้ายบท 2]],"&lt;&gt;ยังไม่ส่ง")*8/3+IF(Table1[[#This Row],[Quiz 2]]&lt;&gt;"ยังไม่ส่ง",Table1[[#This Row],[Quiz 2]]*2/10,0),0)</f>
        <v>10</v>
      </c>
      <c r="K186" s="24">
        <f>ROUND(COUNTIF(Table1[[#This Row],[แบบฝึก 3.1]:[ท้ายบท 3]],"&lt;&gt;ยังไม่ส่ง")*3/2+IF(Table1[[#This Row],[Quiz 3]]&lt;&gt;"ยังไม่ส่ง",Table1[[#This Row],[Quiz 3]]*2/10,0),0)</f>
        <v>4</v>
      </c>
      <c r="L186" s="12">
        <f>Table1[[#This Row],[บท 1 '[10']]]+Table1[[#This Row],[บท 2 '[10']]]+Table1[[#This Row],[บท 3 '[5']]]</f>
        <v>24</v>
      </c>
      <c r="M186" s="12">
        <f>IF(Table1[[#This Row],[ซ่อมแล้วกลางภาค]]="ซ่อมแล้ว",10,Table1[[#This Row],[MID '[20']2]])</f>
        <v>10</v>
      </c>
      <c r="N186" s="12">
        <f>ROUND(COUNTIF(Table1[[#This Row],[แบบฝึก 4.1]:[ท้ายบท 4]],"&lt;&gt;ยังไม่ส่ง")*8/2+IF(Table1[[#This Row],[Quiz 4]]&lt;&gt;"ยังไม่ส่ง",Table1[[#This Row],[Quiz 4]]*2/10,0),0)</f>
        <v>5</v>
      </c>
      <c r="O186" s="12"/>
      <c r="P186" s="13">
        <f>ROUND(COUNTIF(Table1[[#This Row],[แบบฝึก 5.1]:[ท้ายบท 5]],"&lt;&gt;ยังไม่ส่ง")*8/3+IF(Table1[[#This Row],[Quiz 5]]&lt;&gt;"ยังไม่ส่ง",Table1[[#This Row],[Quiz 5]]*2/10,0),0)</f>
        <v>9</v>
      </c>
      <c r="Q186" s="12">
        <f>Table1[[#This Row],[บท 4 '[10']]]+Table1[[#This Row],[นำเสนอ '[5']]]+Table1[[#This Row],[บท 5 '[10']]]</f>
        <v>14</v>
      </c>
      <c r="R186" s="12">
        <f>Table1[[#This Row],[ก่อนกลางภาค '[25']]]+Table1[[#This Row],[กลางภาค '[20']]]+Table1[[#This Row],[หลังกลางภาค '[25']]]</f>
        <v>48</v>
      </c>
      <c r="S186" s="12"/>
      <c r="T186" s="12">
        <f>Table1[[#This Row],[ปลายภาค '[30']]]+Table1[[#This Row],[ก่อนปลายภาค '[70']]]</f>
        <v>48</v>
      </c>
      <c r="U186" s="11">
        <f t="shared" si="2"/>
        <v>0</v>
      </c>
      <c r="V186" s="5" t="str">
        <f>IF(_xlfn.XLOOKUP(Table1[[#This Row],[email]],กิจกรรม_11[Email],กิจกรรม_11[Completion time],0)&lt;&gt;0,"ส่งแล้ว","ยังไม่ส่ง")</f>
        <v>ส่งแล้ว</v>
      </c>
      <c r="W186" s="5" t="str">
        <f>IF(_xlfn.XLOOKUP(Table1[[#This Row],[email]],แบบฝึก_11[Email],แบบฝึก_11[Completion time],0)&lt;&gt;0,"ส่งแล้ว","ยังไม่ส่ง")</f>
        <v>ส่งแล้ว</v>
      </c>
      <c r="X186" s="5" t="str">
        <f>IF(_xlfn.XLOOKUP(Table1[[#This Row],[email]],แบบฝึก_12[Email],แบบฝึก_12[Completion time],0)&lt;&gt;0,"ส่งแล้ว","ยังไม่ส่ง")</f>
        <v>ส่งแล้ว</v>
      </c>
      <c r="Y186" s="5">
        <f>_xlfn.XLOOKUP(Table1[[#This Row],[email]],ท้ายบท_1[Email],ท้ายบท_1[Total points],"ยังไม่ส่ง")</f>
        <v>17</v>
      </c>
      <c r="Z186" s="4">
        <f>_xlfn.XLOOKUP(Table1[[#This Row],[email]],Quiz_1[Email],Quiz_1[Total points],"ยังไม่ส่ง")</f>
        <v>8</v>
      </c>
      <c r="AA186" s="5" t="str">
        <f>IF(_xlfn.XLOOKUP(Table1[[#This Row],[email]],แบบฝึก_21[Email],แบบฝึก_21[Completion time],0)&lt;&gt;0,"ส่งแล้ว","ยังไม่ส่ง")</f>
        <v>ส่งแล้ว</v>
      </c>
      <c r="AB186" s="5" t="str">
        <f>IF(_xlfn.XLOOKUP(Table1[[#This Row],[email]],แบบฝึก_22[Email],แบบฝึก_22[Completion time],0)&lt;&gt;0,"ส่งแล้ว","ยังไม่ส่ง")</f>
        <v>ส่งแล้ว</v>
      </c>
      <c r="AC186" s="5">
        <f>_xlfn.XLOOKUP(Table1[[#This Row],[email]],ท้ายบท_2[Email],ท้ายบท_2[Total points],"ยังไม่ส่ง")</f>
        <v>5</v>
      </c>
      <c r="AD186" s="5">
        <f>_xlfn.XLOOKUP(Table1[[#This Row],[email]],Quiz_2[Email],Quiz_2[Total points],"ยังไม่ส่ง")</f>
        <v>9</v>
      </c>
      <c r="AE186" s="5" t="str">
        <f>IF(_xlfn.XLOOKUP(Table1[[#This Row],[email]],แบบฝึก_31[Email],แบบฝึก_31[Completion time],0)&lt;&gt;0,"ส่งแล้ว","ยังไม่ส่ง")</f>
        <v>ส่งแล้ว</v>
      </c>
      <c r="AF186" s="5">
        <f>_xlfn.XLOOKUP(Table1[[#This Row],[email]],ท้ายบท_3[Email],ท้ายบท_3[Total points],"ยังไม่ส่ง")</f>
        <v>11</v>
      </c>
      <c r="AG186" s="5">
        <f>_xlfn.XLOOKUP(Table1[[#This Row],[email]],Quiz_3[Email],Quiz_3[Total points],"ยังไม่ส่ง")</f>
        <v>6</v>
      </c>
      <c r="AH186" s="12">
        <v>17</v>
      </c>
      <c r="AI186" s="14">
        <v>3</v>
      </c>
      <c r="AJ186" s="12">
        <f>ROUND((Table1[[#This Row],[mid '[20']]]+Table1[[#This Row],[mid '[10']]])/2,0)</f>
        <v>10</v>
      </c>
      <c r="AK186" s="5" t="str">
        <f>IF(_xlfn.XLOOKUP(Table1[[#This Row],[email]],แบบฝึก_41[Email],แบบฝึก_41[Completion time],0)&lt;&gt;0,"ส่งแล้ว","ยังไม่ส่ง")</f>
        <v>ส่งแล้ว</v>
      </c>
      <c r="AL186" s="5" t="str">
        <f>IF(_xlfn.XLOOKUP(Table1[[#This Row],[email]],ท้ายบท_4[Email],ท้ายบท_4[Total points],"ยังไม่ส่ง")&lt;&gt;0,"ส่งแล้ว","ยังไม่ส่ง")</f>
        <v>ยังไม่ส่ง</v>
      </c>
      <c r="AM186" s="5">
        <f>_xlfn.XLOOKUP(Table1[[#This Row],[email]],Quiz_4[Email],Quiz_4[Total points],"ยังไม่ส่ง")</f>
        <v>5</v>
      </c>
      <c r="AN186" s="5" t="str">
        <f>IF(_xlfn.XLOOKUP(Table1[[#This Row],[email]],แบบฝึก_51[Email],แบบฝึก_51[Completion time],0)&lt;&gt;0,"ส่งแล้ว","ยังไม่ส่ง")</f>
        <v>ส่งแล้ว</v>
      </c>
      <c r="AO186" s="5" t="str">
        <f>IF(_xlfn.XLOOKUP(Table1[[#This Row],[email]],แบบฝึก_52[Email],แบบฝึก_52[Completion time],0)&lt;&gt;0,"ส่งแล้ว","ยังไม่ส่ง")</f>
        <v>ส่งแล้ว</v>
      </c>
      <c r="AP186" s="5">
        <f>_xlfn.XLOOKUP(Table1[[#This Row],[email]],ท้ายบท_5[Email],ท้ายบท_5[Total points],"ยังไม่ส่ง")</f>
        <v>14</v>
      </c>
      <c r="AQ186" s="5">
        <f>_xlfn.XLOOKUP(Table1[[#This Row],[email]],Quiz_5[Email],Quiz_5[Total points],"ยังไม่ส่ง")</f>
        <v>5</v>
      </c>
      <c r="AR186" s="37"/>
      <c r="AS186" s="4" t="str">
        <f>IF(M186&lt;10,"ยังไม่ซ่อม",IF(Table1[[#This Row],[ซ่อมแล้วกลางภาค]]="ซ่อมแล้ว","ซ่อมแล้ว","ไม่ต้องซ่อม"))</f>
        <v>ไม่ต้องซ่อม</v>
      </c>
      <c r="BN186"/>
      <c r="BO186"/>
      <c r="BP186"/>
      <c r="BQ186"/>
    </row>
    <row r="187" spans="1:69" ht="19.5" x14ac:dyDescent="0.4">
      <c r="A187" s="21">
        <v>186</v>
      </c>
      <c r="B187" s="4">
        <v>6</v>
      </c>
      <c r="C187" s="4">
        <v>8</v>
      </c>
      <c r="D187" s="4" t="s">
        <v>32897</v>
      </c>
      <c r="E187" s="4" t="s">
        <v>32346</v>
      </c>
      <c r="F187" s="4" t="s">
        <v>32898</v>
      </c>
      <c r="G187" s="4" t="s">
        <v>32899</v>
      </c>
      <c r="H187" s="4" t="s">
        <v>12370</v>
      </c>
      <c r="I187" s="24">
        <f>ROUND(COUNTIF(Table1[[#This Row],[กิจกรรม 1.1]:[ท้ายบท 1]],"&lt;&gt;ยังไม่ส่ง")*2+IF(Table1[[#This Row],[Quiz 1]]&lt;&gt;"ยังไม่ส่ง",Table1[[#This Row],[Quiz 1]]*2/10,0),0)</f>
        <v>5</v>
      </c>
      <c r="J187" s="24">
        <f>ROUND(COUNTIF(Table1[[#This Row],[แบบฝึก 2.1]:[ท้ายบท 2]],"&lt;&gt;ยังไม่ส่ง")*8/3+IF(Table1[[#This Row],[Quiz 2]]&lt;&gt;"ยังไม่ส่ง",Table1[[#This Row],[Quiz 2]]*2/10,0),0)</f>
        <v>4</v>
      </c>
      <c r="K187" s="24">
        <f>ROUND(COUNTIF(Table1[[#This Row],[แบบฝึก 3.1]:[ท้ายบท 3]],"&lt;&gt;ยังไม่ส่ง")*3/2+IF(Table1[[#This Row],[Quiz 3]]&lt;&gt;"ยังไม่ส่ง",Table1[[#This Row],[Quiz 3]]*2/10,0),0)</f>
        <v>4</v>
      </c>
      <c r="L187" s="12">
        <f>Table1[[#This Row],[บท 1 '[10']]]+Table1[[#This Row],[บท 2 '[10']]]+Table1[[#This Row],[บท 3 '[5']]]</f>
        <v>13</v>
      </c>
      <c r="M187" s="12">
        <f>IF(Table1[[#This Row],[ซ่อมแล้วกลางภาค]]="ซ่อมแล้ว",10,Table1[[#This Row],[MID '[20']2]])</f>
        <v>8</v>
      </c>
      <c r="N187" s="12">
        <f>ROUND(COUNTIF(Table1[[#This Row],[แบบฝึก 4.1]:[ท้ายบท 4]],"&lt;&gt;ยังไม่ส่ง")*8/2+IF(Table1[[#This Row],[Quiz 4]]&lt;&gt;"ยังไม่ส่ง",Table1[[#This Row],[Quiz 4]]*2/10,0),0)</f>
        <v>6</v>
      </c>
      <c r="O187" s="12"/>
      <c r="P187" s="13">
        <f>ROUND(COUNTIF(Table1[[#This Row],[แบบฝึก 5.1]:[ท้ายบท 5]],"&lt;&gt;ยังไม่ส่ง")*8/3+IF(Table1[[#This Row],[Quiz 5]]&lt;&gt;"ยังไม่ส่ง",Table1[[#This Row],[Quiz 5]]*2/10,0),0)</f>
        <v>9</v>
      </c>
      <c r="Q187" s="12">
        <f>Table1[[#This Row],[บท 4 '[10']]]+Table1[[#This Row],[นำเสนอ '[5']]]+Table1[[#This Row],[บท 5 '[10']]]</f>
        <v>15</v>
      </c>
      <c r="R187" s="12">
        <f>Table1[[#This Row],[ก่อนกลางภาค '[25']]]+Table1[[#This Row],[กลางภาค '[20']]]+Table1[[#This Row],[หลังกลางภาค '[25']]]</f>
        <v>36</v>
      </c>
      <c r="S187" s="12"/>
      <c r="T187" s="12">
        <f>Table1[[#This Row],[ปลายภาค '[30']]]+Table1[[#This Row],[ก่อนปลายภาค '[70']]]</f>
        <v>36</v>
      </c>
      <c r="U187" s="11">
        <f t="shared" si="2"/>
        <v>0</v>
      </c>
      <c r="V187" s="5" t="str">
        <f>IF(_xlfn.XLOOKUP(Table1[[#This Row],[email]],กิจกรรม_11[Email],กิจกรรม_11[Completion time],0)&lt;&gt;0,"ส่งแล้ว","ยังไม่ส่ง")</f>
        <v>ยังไม่ส่ง</v>
      </c>
      <c r="W187" s="5" t="str">
        <f>IF(_xlfn.XLOOKUP(Table1[[#This Row],[email]],แบบฝึก_11[Email],แบบฝึก_11[Completion time],0)&lt;&gt;0,"ส่งแล้ว","ยังไม่ส่ง")</f>
        <v>ส่งแล้ว</v>
      </c>
      <c r="X187" s="5" t="str">
        <f>IF(_xlfn.XLOOKUP(Table1[[#This Row],[email]],แบบฝึก_12[Email],แบบฝึก_12[Completion time],0)&lt;&gt;0,"ส่งแล้ว","ยังไม่ส่ง")</f>
        <v>ส่งแล้ว</v>
      </c>
      <c r="Y187" s="5" t="str">
        <f>_xlfn.XLOOKUP(Table1[[#This Row],[email]],ท้ายบท_1[Email],ท้ายบท_1[Total points],"ยังไม่ส่ง")</f>
        <v>ยังไม่ส่ง</v>
      </c>
      <c r="Z187" s="4">
        <f>_xlfn.XLOOKUP(Table1[[#This Row],[email]],Quiz_1[Email],Quiz_1[Total points],"ยังไม่ส่ง")</f>
        <v>3</v>
      </c>
      <c r="AA187" s="5" t="str">
        <f>IF(_xlfn.XLOOKUP(Table1[[#This Row],[email]],แบบฝึก_21[Email],แบบฝึก_21[Completion time],0)&lt;&gt;0,"ส่งแล้ว","ยังไม่ส่ง")</f>
        <v>ยังไม่ส่ง</v>
      </c>
      <c r="AB187" s="5" t="str">
        <f>IF(_xlfn.XLOOKUP(Table1[[#This Row],[email]],แบบฝึก_22[Email],แบบฝึก_22[Completion time],0)&lt;&gt;0,"ส่งแล้ว","ยังไม่ส่ง")</f>
        <v>ยังไม่ส่ง</v>
      </c>
      <c r="AC187" s="5">
        <f>_xlfn.XLOOKUP(Table1[[#This Row],[email]],ท้ายบท_2[Email],ท้ายบท_2[Total points],"ยังไม่ส่ง")</f>
        <v>11</v>
      </c>
      <c r="AD187" s="5">
        <f>_xlfn.XLOOKUP(Table1[[#This Row],[email]],Quiz_2[Email],Quiz_2[Total points],"ยังไม่ส่ง")</f>
        <v>8</v>
      </c>
      <c r="AE187" s="5" t="str">
        <f>IF(_xlfn.XLOOKUP(Table1[[#This Row],[email]],แบบฝึก_31[Email],แบบฝึก_31[Completion time],0)&lt;&gt;0,"ส่งแล้ว","ยังไม่ส่ง")</f>
        <v>ส่งแล้ว</v>
      </c>
      <c r="AF187" s="5">
        <f>_xlfn.XLOOKUP(Table1[[#This Row],[email]],ท้ายบท_3[Email],ท้ายบท_3[Total points],"ยังไม่ส่ง")</f>
        <v>8</v>
      </c>
      <c r="AG187" s="5">
        <f>_xlfn.XLOOKUP(Table1[[#This Row],[email]],Quiz_3[Email],Quiz_3[Total points],"ยังไม่ส่ง")</f>
        <v>4</v>
      </c>
      <c r="AH187" s="12">
        <v>12</v>
      </c>
      <c r="AI187" s="14">
        <v>3</v>
      </c>
      <c r="AJ187" s="12">
        <f>ROUND((Table1[[#This Row],[mid '[20']]]+Table1[[#This Row],[mid '[10']]])/2,0)</f>
        <v>8</v>
      </c>
      <c r="AK187" s="5" t="str">
        <f>IF(_xlfn.XLOOKUP(Table1[[#This Row],[email]],แบบฝึก_41[Email],แบบฝึก_41[Completion time],0)&lt;&gt;0,"ส่งแล้ว","ยังไม่ส่ง")</f>
        <v>ส่งแล้ว</v>
      </c>
      <c r="AL187" s="5" t="str">
        <f>IF(_xlfn.XLOOKUP(Table1[[#This Row],[email]],ท้ายบท_4[Email],ท้ายบท_4[Total points],"ยังไม่ส่ง")&lt;&gt;0,"ส่งแล้ว","ยังไม่ส่ง")</f>
        <v>ยังไม่ส่ง</v>
      </c>
      <c r="AM187" s="5">
        <f>_xlfn.XLOOKUP(Table1[[#This Row],[email]],Quiz_4[Email],Quiz_4[Total points],"ยังไม่ส่ง")</f>
        <v>8</v>
      </c>
      <c r="AN187" s="5" t="str">
        <f>IF(_xlfn.XLOOKUP(Table1[[#This Row],[email]],แบบฝึก_51[Email],แบบฝึก_51[Completion time],0)&lt;&gt;0,"ส่งแล้ว","ยังไม่ส่ง")</f>
        <v>ส่งแล้ว</v>
      </c>
      <c r="AO187" s="5" t="str">
        <f>IF(_xlfn.XLOOKUP(Table1[[#This Row],[email]],แบบฝึก_52[Email],แบบฝึก_52[Completion time],0)&lt;&gt;0,"ส่งแล้ว","ยังไม่ส่ง")</f>
        <v>ส่งแล้ว</v>
      </c>
      <c r="AP187" s="5">
        <f>_xlfn.XLOOKUP(Table1[[#This Row],[email]],ท้ายบท_5[Email],ท้ายบท_5[Total points],"ยังไม่ส่ง")</f>
        <v>17</v>
      </c>
      <c r="AQ187" s="5">
        <f>_xlfn.XLOOKUP(Table1[[#This Row],[email]],Quiz_5[Email],Quiz_5[Total points],"ยังไม่ส่ง")</f>
        <v>6</v>
      </c>
      <c r="AR187" s="37"/>
      <c r="AS187" s="4" t="str">
        <f>IF(M187&lt;10,"ยังไม่ซ่อม",IF(Table1[[#This Row],[ซ่อมแล้วกลางภาค]]="ซ่อมแล้ว","ซ่อมแล้ว","ไม่ต้องซ่อม"))</f>
        <v>ยังไม่ซ่อม</v>
      </c>
      <c r="BN187"/>
      <c r="BO187"/>
      <c r="BP187"/>
      <c r="BQ187"/>
    </row>
    <row r="188" spans="1:69" ht="19.5" x14ac:dyDescent="0.4">
      <c r="A188" s="21">
        <v>187</v>
      </c>
      <c r="B188" s="4">
        <v>6</v>
      </c>
      <c r="C188" s="4">
        <v>9</v>
      </c>
      <c r="D188" s="4" t="s">
        <v>32900</v>
      </c>
      <c r="E188" s="4" t="s">
        <v>32346</v>
      </c>
      <c r="F188" s="4" t="s">
        <v>32901</v>
      </c>
      <c r="G188" s="4" t="s">
        <v>32902</v>
      </c>
      <c r="H188" s="4" t="s">
        <v>4022</v>
      </c>
      <c r="I188" s="24">
        <f>ROUND(COUNTIF(Table1[[#This Row],[กิจกรรม 1.1]:[ท้ายบท 1]],"&lt;&gt;ยังไม่ส่ง")*2+IF(Table1[[#This Row],[Quiz 1]]&lt;&gt;"ยังไม่ส่ง",Table1[[#This Row],[Quiz 1]]*2/10,0),0)</f>
        <v>9</v>
      </c>
      <c r="J188" s="24">
        <f>ROUND(COUNTIF(Table1[[#This Row],[แบบฝึก 2.1]:[ท้ายบท 2]],"&lt;&gt;ยังไม่ส่ง")*8/3+IF(Table1[[#This Row],[Quiz 2]]&lt;&gt;"ยังไม่ส่ง",Table1[[#This Row],[Quiz 2]]*2/10,0),0)</f>
        <v>4</v>
      </c>
      <c r="K188" s="24">
        <f>ROUND(COUNTIF(Table1[[#This Row],[แบบฝึก 3.1]:[ท้ายบท 3]],"&lt;&gt;ยังไม่ส่ง")*3/2+IF(Table1[[#This Row],[Quiz 3]]&lt;&gt;"ยังไม่ส่ง",Table1[[#This Row],[Quiz 3]]*2/10,0),0)</f>
        <v>4</v>
      </c>
      <c r="L188" s="12">
        <f>Table1[[#This Row],[บท 1 '[10']]]+Table1[[#This Row],[บท 2 '[10']]]+Table1[[#This Row],[บท 3 '[5']]]</f>
        <v>17</v>
      </c>
      <c r="M188" s="12">
        <f>IF(Table1[[#This Row],[ซ่อมแล้วกลางภาค]]="ซ่อมแล้ว",10,Table1[[#This Row],[MID '[20']2]])</f>
        <v>10</v>
      </c>
      <c r="N188" s="12">
        <f>ROUND(COUNTIF(Table1[[#This Row],[แบบฝึก 4.1]:[ท้ายบท 4]],"&lt;&gt;ยังไม่ส่ง")*8/2+IF(Table1[[#This Row],[Quiz 4]]&lt;&gt;"ยังไม่ส่ง",Table1[[#This Row],[Quiz 4]]*2/10,0),0)</f>
        <v>6</v>
      </c>
      <c r="O188" s="12"/>
      <c r="P188" s="13">
        <f>ROUND(COUNTIF(Table1[[#This Row],[แบบฝึก 5.1]:[ท้ายบท 5]],"&lt;&gt;ยังไม่ส่ง")*8/3+IF(Table1[[#This Row],[Quiz 5]]&lt;&gt;"ยังไม่ส่ง",Table1[[#This Row],[Quiz 5]]*2/10,0),0)</f>
        <v>3</v>
      </c>
      <c r="Q188" s="12">
        <f>Table1[[#This Row],[บท 4 '[10']]]+Table1[[#This Row],[นำเสนอ '[5']]]+Table1[[#This Row],[บท 5 '[10']]]</f>
        <v>9</v>
      </c>
      <c r="R188" s="12">
        <f>Table1[[#This Row],[ก่อนกลางภาค '[25']]]+Table1[[#This Row],[กลางภาค '[20']]]+Table1[[#This Row],[หลังกลางภาค '[25']]]</f>
        <v>36</v>
      </c>
      <c r="S188" s="12"/>
      <c r="T188" s="12">
        <f>Table1[[#This Row],[ปลายภาค '[30']]]+Table1[[#This Row],[ก่อนปลายภาค '[70']]]</f>
        <v>36</v>
      </c>
      <c r="U188" s="11">
        <f t="shared" si="2"/>
        <v>0</v>
      </c>
      <c r="V188" s="5" t="str">
        <f>IF(_xlfn.XLOOKUP(Table1[[#This Row],[email]],กิจกรรม_11[Email],กิจกรรม_11[Completion time],0)&lt;&gt;0,"ส่งแล้ว","ยังไม่ส่ง")</f>
        <v>ส่งแล้ว</v>
      </c>
      <c r="W188" s="5" t="str">
        <f>IF(_xlfn.XLOOKUP(Table1[[#This Row],[email]],แบบฝึก_11[Email],แบบฝึก_11[Completion time],0)&lt;&gt;0,"ส่งแล้ว","ยังไม่ส่ง")</f>
        <v>ส่งแล้ว</v>
      </c>
      <c r="X188" s="5" t="str">
        <f>IF(_xlfn.XLOOKUP(Table1[[#This Row],[email]],แบบฝึก_12[Email],แบบฝึก_12[Completion time],0)&lt;&gt;0,"ส่งแล้ว","ยังไม่ส่ง")</f>
        <v>ส่งแล้ว</v>
      </c>
      <c r="Y188" s="5">
        <f>_xlfn.XLOOKUP(Table1[[#This Row],[email]],ท้ายบท_1[Email],ท้ายบท_1[Total points],"ยังไม่ส่ง")</f>
        <v>12</v>
      </c>
      <c r="Z188" s="4">
        <f>_xlfn.XLOOKUP(Table1[[#This Row],[email]],Quiz_1[Email],Quiz_1[Total points],"ยังไม่ส่ง")</f>
        <v>6</v>
      </c>
      <c r="AA188" s="5" t="str">
        <f>IF(_xlfn.XLOOKUP(Table1[[#This Row],[email]],แบบฝึก_21[Email],แบบฝึก_21[Completion time],0)&lt;&gt;0,"ส่งแล้ว","ยังไม่ส่ง")</f>
        <v>ยังไม่ส่ง</v>
      </c>
      <c r="AB188" s="5" t="str">
        <f>IF(_xlfn.XLOOKUP(Table1[[#This Row],[email]],แบบฝึก_22[Email],แบบฝึก_22[Completion time],0)&lt;&gt;0,"ส่งแล้ว","ยังไม่ส่ง")</f>
        <v>ยังไม่ส่ง</v>
      </c>
      <c r="AC188" s="5">
        <f>_xlfn.XLOOKUP(Table1[[#This Row],[email]],ท้ายบท_2[Email],ท้ายบท_2[Total points],"ยังไม่ส่ง")</f>
        <v>14</v>
      </c>
      <c r="AD188" s="5">
        <f>_xlfn.XLOOKUP(Table1[[#This Row],[email]],Quiz_2[Email],Quiz_2[Total points],"ยังไม่ส่ง")</f>
        <v>9</v>
      </c>
      <c r="AE188" s="5" t="str">
        <f>IF(_xlfn.XLOOKUP(Table1[[#This Row],[email]],แบบฝึก_31[Email],แบบฝึก_31[Completion time],0)&lt;&gt;0,"ส่งแล้ว","ยังไม่ส่ง")</f>
        <v>ส่งแล้ว</v>
      </c>
      <c r="AF188" s="5">
        <f>_xlfn.XLOOKUP(Table1[[#This Row],[email]],ท้ายบท_3[Email],ท้ายบท_3[Total points],"ยังไม่ส่ง")</f>
        <v>7</v>
      </c>
      <c r="AG188" s="5">
        <f>_xlfn.XLOOKUP(Table1[[#This Row],[email]],Quiz_3[Email],Quiz_3[Total points],"ยังไม่ส่ง")</f>
        <v>7</v>
      </c>
      <c r="AH188" s="12">
        <v>15</v>
      </c>
      <c r="AI188" s="14">
        <v>5</v>
      </c>
      <c r="AJ188" s="12">
        <f>ROUND((Table1[[#This Row],[mid '[20']]]+Table1[[#This Row],[mid '[10']]])/2,0)</f>
        <v>10</v>
      </c>
      <c r="AK188" s="5" t="str">
        <f>IF(_xlfn.XLOOKUP(Table1[[#This Row],[email]],แบบฝึก_41[Email],แบบฝึก_41[Completion time],0)&lt;&gt;0,"ส่งแล้ว","ยังไม่ส่ง")</f>
        <v>ส่งแล้ว</v>
      </c>
      <c r="AL188" s="5" t="str">
        <f>IF(_xlfn.XLOOKUP(Table1[[#This Row],[email]],ท้ายบท_4[Email],ท้ายบท_4[Total points],"ยังไม่ส่ง")&lt;&gt;0,"ส่งแล้ว","ยังไม่ส่ง")</f>
        <v>ยังไม่ส่ง</v>
      </c>
      <c r="AM188" s="5">
        <f>_xlfn.XLOOKUP(Table1[[#This Row],[email]],Quiz_4[Email],Quiz_4[Total points],"ยังไม่ส่ง")</f>
        <v>9</v>
      </c>
      <c r="AN188" s="5" t="str">
        <f>IF(_xlfn.XLOOKUP(Table1[[#This Row],[email]],แบบฝึก_51[Email],แบบฝึก_51[Completion time],0)&lt;&gt;0,"ส่งแล้ว","ยังไม่ส่ง")</f>
        <v>ส่งแล้ว</v>
      </c>
      <c r="AO188" s="5" t="str">
        <f>IF(_xlfn.XLOOKUP(Table1[[#This Row],[email]],แบบฝึก_52[Email],แบบฝึก_52[Completion time],0)&lt;&gt;0,"ส่งแล้ว","ยังไม่ส่ง")</f>
        <v>ยังไม่ส่ง</v>
      </c>
      <c r="AP188" s="5" t="str">
        <f>_xlfn.XLOOKUP(Table1[[#This Row],[email]],ท้ายบท_5[Email],ท้ายบท_5[Total points],"ยังไม่ส่ง")</f>
        <v>ยังไม่ส่ง</v>
      </c>
      <c r="AQ188" s="5" t="str">
        <f>_xlfn.XLOOKUP(Table1[[#This Row],[email]],Quiz_5[Email],Quiz_5[Total points],"ยังไม่ส่ง")</f>
        <v>ยังไม่ส่ง</v>
      </c>
      <c r="AR188" s="37"/>
      <c r="AS188" s="4" t="str">
        <f>IF(M188&lt;10,"ยังไม่ซ่อม",IF(Table1[[#This Row],[ซ่อมแล้วกลางภาค]]="ซ่อมแล้ว","ซ่อมแล้ว","ไม่ต้องซ่อม"))</f>
        <v>ไม่ต้องซ่อม</v>
      </c>
      <c r="BN188"/>
      <c r="BO188"/>
      <c r="BP188"/>
      <c r="BQ188"/>
    </row>
    <row r="189" spans="1:69" ht="19.5" x14ac:dyDescent="0.4">
      <c r="A189" s="21">
        <v>188</v>
      </c>
      <c r="B189" s="4">
        <v>6</v>
      </c>
      <c r="C189" s="4">
        <v>10</v>
      </c>
      <c r="D189" s="4" t="s">
        <v>32903</v>
      </c>
      <c r="E189" s="4" t="s">
        <v>32346</v>
      </c>
      <c r="F189" s="4" t="s">
        <v>32904</v>
      </c>
      <c r="G189" s="4" t="s">
        <v>32905</v>
      </c>
      <c r="H189" s="4" t="s">
        <v>4072</v>
      </c>
      <c r="I189" s="24">
        <f>ROUND(COUNTIF(Table1[[#This Row],[กิจกรรม 1.1]:[ท้ายบท 1]],"&lt;&gt;ยังไม่ส่ง")*2+IF(Table1[[#This Row],[Quiz 1]]&lt;&gt;"ยังไม่ส่ง",Table1[[#This Row],[Quiz 1]]*2/10,0),0)</f>
        <v>8</v>
      </c>
      <c r="J189" s="24">
        <f>ROUND(COUNTIF(Table1[[#This Row],[แบบฝึก 2.1]:[ท้ายบท 2]],"&lt;&gt;ยังไม่ส่ง")*8/3+IF(Table1[[#This Row],[Quiz 2]]&lt;&gt;"ยังไม่ส่ง",Table1[[#This Row],[Quiz 2]]*2/10,0),0)</f>
        <v>0</v>
      </c>
      <c r="K189" s="24">
        <f>ROUND(COUNTIF(Table1[[#This Row],[แบบฝึก 3.1]:[ท้ายบท 3]],"&lt;&gt;ยังไม่ส่ง")*3/2+IF(Table1[[#This Row],[Quiz 3]]&lt;&gt;"ยังไม่ส่ง",Table1[[#This Row],[Quiz 3]]*2/10,0),0)</f>
        <v>0</v>
      </c>
      <c r="L189" s="12">
        <f>Table1[[#This Row],[บท 1 '[10']]]+Table1[[#This Row],[บท 2 '[10']]]+Table1[[#This Row],[บท 3 '[5']]]</f>
        <v>8</v>
      </c>
      <c r="M189" s="12">
        <f>IF(Table1[[#This Row],[ซ่อมแล้วกลางภาค]]="ซ่อมแล้ว",10,Table1[[#This Row],[MID '[20']2]])</f>
        <v>11</v>
      </c>
      <c r="N189" s="12">
        <f>ROUND(COUNTIF(Table1[[#This Row],[แบบฝึก 4.1]:[ท้ายบท 4]],"&lt;&gt;ยังไม่ส่ง")*8/2+IF(Table1[[#This Row],[Quiz 4]]&lt;&gt;"ยังไม่ส่ง",Table1[[#This Row],[Quiz 4]]*2/10,0),0)</f>
        <v>5</v>
      </c>
      <c r="O189" s="12"/>
      <c r="P189" s="13">
        <f>ROUND(COUNTIF(Table1[[#This Row],[แบบฝึก 5.1]:[ท้ายบท 5]],"&lt;&gt;ยังไม่ส่ง")*8/3+IF(Table1[[#This Row],[Quiz 5]]&lt;&gt;"ยังไม่ส่ง",Table1[[#This Row],[Quiz 5]]*2/10,0),0)</f>
        <v>9</v>
      </c>
      <c r="Q189" s="12">
        <f>Table1[[#This Row],[บท 4 '[10']]]+Table1[[#This Row],[นำเสนอ '[5']]]+Table1[[#This Row],[บท 5 '[10']]]</f>
        <v>14</v>
      </c>
      <c r="R189" s="12">
        <f>Table1[[#This Row],[ก่อนกลางภาค '[25']]]+Table1[[#This Row],[กลางภาค '[20']]]+Table1[[#This Row],[หลังกลางภาค '[25']]]</f>
        <v>33</v>
      </c>
      <c r="S189" s="12"/>
      <c r="T189" s="12">
        <f>Table1[[#This Row],[ปลายภาค '[30']]]+Table1[[#This Row],[ก่อนปลายภาค '[70']]]</f>
        <v>33</v>
      </c>
      <c r="U189" s="11">
        <f t="shared" si="2"/>
        <v>0</v>
      </c>
      <c r="V189" s="5" t="str">
        <f>IF(_xlfn.XLOOKUP(Table1[[#This Row],[email]],กิจกรรม_11[Email],กิจกรรม_11[Completion time],0)&lt;&gt;0,"ส่งแล้ว","ยังไม่ส่ง")</f>
        <v>ส่งแล้ว</v>
      </c>
      <c r="W189" s="5" t="str">
        <f>IF(_xlfn.XLOOKUP(Table1[[#This Row],[email]],แบบฝึก_11[Email],แบบฝึก_11[Completion time],0)&lt;&gt;0,"ส่งแล้ว","ยังไม่ส่ง")</f>
        <v>ส่งแล้ว</v>
      </c>
      <c r="X189" s="5" t="str">
        <f>IF(_xlfn.XLOOKUP(Table1[[#This Row],[email]],แบบฝึก_12[Email],แบบฝึก_12[Completion time],0)&lt;&gt;0,"ส่งแล้ว","ยังไม่ส่ง")</f>
        <v>ส่งแล้ว</v>
      </c>
      <c r="Y189" s="5">
        <f>_xlfn.XLOOKUP(Table1[[#This Row],[email]],ท้ายบท_1[Email],ท้ายบท_1[Total points],"ยังไม่ส่ง")</f>
        <v>13</v>
      </c>
      <c r="Z189" s="4">
        <f>_xlfn.XLOOKUP(Table1[[#This Row],[email]],Quiz_1[Email],Quiz_1[Total points],"ยังไม่ส่ง")</f>
        <v>1</v>
      </c>
      <c r="AA189" s="5" t="str">
        <f>IF(_xlfn.XLOOKUP(Table1[[#This Row],[email]],แบบฝึก_21[Email],แบบฝึก_21[Completion time],0)&lt;&gt;0,"ส่งแล้ว","ยังไม่ส่ง")</f>
        <v>ยังไม่ส่ง</v>
      </c>
      <c r="AB189" s="5" t="str">
        <f>IF(_xlfn.XLOOKUP(Table1[[#This Row],[email]],แบบฝึก_22[Email],แบบฝึก_22[Completion time],0)&lt;&gt;0,"ส่งแล้ว","ยังไม่ส่ง")</f>
        <v>ยังไม่ส่ง</v>
      </c>
      <c r="AC189" s="5" t="str">
        <f>_xlfn.XLOOKUP(Table1[[#This Row],[email]],ท้ายบท_2[Email],ท้ายบท_2[Total points],"ยังไม่ส่ง")</f>
        <v>ยังไม่ส่ง</v>
      </c>
      <c r="AD189" s="5" t="str">
        <f>_xlfn.XLOOKUP(Table1[[#This Row],[email]],Quiz_2[Email],Quiz_2[Total points],"ยังไม่ส่ง")</f>
        <v>ยังไม่ส่ง</v>
      </c>
      <c r="AE189" s="5" t="str">
        <f>IF(_xlfn.XLOOKUP(Table1[[#This Row],[email]],แบบฝึก_31[Email],แบบฝึก_31[Completion time],0)&lt;&gt;0,"ส่งแล้ว","ยังไม่ส่ง")</f>
        <v>ยังไม่ส่ง</v>
      </c>
      <c r="AF189" s="5" t="str">
        <f>_xlfn.XLOOKUP(Table1[[#This Row],[email]],ท้ายบท_3[Email],ท้ายบท_3[Total points],"ยังไม่ส่ง")</f>
        <v>ยังไม่ส่ง</v>
      </c>
      <c r="AG189" s="5" t="str">
        <f>_xlfn.XLOOKUP(Table1[[#This Row],[email]],Quiz_3[Email],Quiz_3[Total points],"ยังไม่ส่ง")</f>
        <v>ยังไม่ส่ง</v>
      </c>
      <c r="AH189" s="12">
        <v>16</v>
      </c>
      <c r="AI189" s="14">
        <v>6</v>
      </c>
      <c r="AJ189" s="12">
        <f>ROUND((Table1[[#This Row],[mid '[20']]]+Table1[[#This Row],[mid '[10']]])/2,0)</f>
        <v>11</v>
      </c>
      <c r="AK189" s="5" t="str">
        <f>IF(_xlfn.XLOOKUP(Table1[[#This Row],[email]],แบบฝึก_41[Email],แบบฝึก_41[Completion time],0)&lt;&gt;0,"ส่งแล้ว","ยังไม่ส่ง")</f>
        <v>ส่งแล้ว</v>
      </c>
      <c r="AL189" s="5" t="str">
        <f>IF(_xlfn.XLOOKUP(Table1[[#This Row],[email]],ท้ายบท_4[Email],ท้ายบท_4[Total points],"ยังไม่ส่ง")&lt;&gt;0,"ส่งแล้ว","ยังไม่ส่ง")</f>
        <v>ยังไม่ส่ง</v>
      </c>
      <c r="AM189" s="5">
        <f>_xlfn.XLOOKUP(Table1[[#This Row],[email]],Quiz_4[Email],Quiz_4[Total points],"ยังไม่ส่ง")</f>
        <v>6</v>
      </c>
      <c r="AN189" s="5" t="str">
        <f>IF(_xlfn.XLOOKUP(Table1[[#This Row],[email]],แบบฝึก_51[Email],แบบฝึก_51[Completion time],0)&lt;&gt;0,"ส่งแล้ว","ยังไม่ส่ง")</f>
        <v>ส่งแล้ว</v>
      </c>
      <c r="AO189" s="5" t="str">
        <f>IF(_xlfn.XLOOKUP(Table1[[#This Row],[email]],แบบฝึก_52[Email],แบบฝึก_52[Completion time],0)&lt;&gt;0,"ส่งแล้ว","ยังไม่ส่ง")</f>
        <v>ส่งแล้ว</v>
      </c>
      <c r="AP189" s="5">
        <f>_xlfn.XLOOKUP(Table1[[#This Row],[email]],ท้ายบท_5[Email],ท้ายบท_5[Total points],"ยังไม่ส่ง")</f>
        <v>12</v>
      </c>
      <c r="AQ189" s="5">
        <f>_xlfn.XLOOKUP(Table1[[#This Row],[email]],Quiz_5[Email],Quiz_5[Total points],"ยังไม่ส่ง")</f>
        <v>5</v>
      </c>
      <c r="AR189" s="37"/>
      <c r="AS189" s="4" t="str">
        <f>IF(M189&lt;10,"ยังไม่ซ่อม",IF(Table1[[#This Row],[ซ่อมแล้วกลางภาค]]="ซ่อมแล้ว","ซ่อมแล้ว","ไม่ต้องซ่อม"))</f>
        <v>ไม่ต้องซ่อม</v>
      </c>
      <c r="BN189"/>
      <c r="BO189"/>
      <c r="BP189"/>
      <c r="BQ189"/>
    </row>
    <row r="190" spans="1:69" ht="19.5" x14ac:dyDescent="0.4">
      <c r="A190" s="21">
        <v>189</v>
      </c>
      <c r="B190" s="4">
        <v>6</v>
      </c>
      <c r="C190" s="4">
        <v>11</v>
      </c>
      <c r="D190" s="4" t="s">
        <v>32906</v>
      </c>
      <c r="E190" s="4" t="s">
        <v>32346</v>
      </c>
      <c r="F190" s="4" t="s">
        <v>32907</v>
      </c>
      <c r="G190" s="4" t="s">
        <v>32908</v>
      </c>
      <c r="H190" s="4" t="s">
        <v>3917</v>
      </c>
      <c r="I190" s="24">
        <f>ROUND(COUNTIF(Table1[[#This Row],[กิจกรรม 1.1]:[ท้ายบท 1]],"&lt;&gt;ยังไม่ส่ง")*2+IF(Table1[[#This Row],[Quiz 1]]&lt;&gt;"ยังไม่ส่ง",Table1[[#This Row],[Quiz 1]]*2/10,0),0)</f>
        <v>9</v>
      </c>
      <c r="J190" s="24">
        <f>ROUND(COUNTIF(Table1[[#This Row],[แบบฝึก 2.1]:[ท้ายบท 2]],"&lt;&gt;ยังไม่ส่ง")*8/3+IF(Table1[[#This Row],[Quiz 2]]&lt;&gt;"ยังไม่ส่ง",Table1[[#This Row],[Quiz 2]]*2/10,0),0)</f>
        <v>0</v>
      </c>
      <c r="K190" s="24">
        <f>ROUND(COUNTIF(Table1[[#This Row],[แบบฝึก 3.1]:[ท้ายบท 3]],"&lt;&gt;ยังไม่ส่ง")*3/2+IF(Table1[[#This Row],[Quiz 3]]&lt;&gt;"ยังไม่ส่ง",Table1[[#This Row],[Quiz 3]]*2/10,0),0)</f>
        <v>0</v>
      </c>
      <c r="L190" s="12">
        <f>Table1[[#This Row],[บท 1 '[10']]]+Table1[[#This Row],[บท 2 '[10']]]+Table1[[#This Row],[บท 3 '[5']]]</f>
        <v>9</v>
      </c>
      <c r="M190" s="12">
        <f>IF(Table1[[#This Row],[ซ่อมแล้วกลางภาค]]="ซ่อมแล้ว",10,Table1[[#This Row],[MID '[20']2]])</f>
        <v>6</v>
      </c>
      <c r="N190" s="12">
        <f>ROUND(COUNTIF(Table1[[#This Row],[แบบฝึก 4.1]:[ท้ายบท 4]],"&lt;&gt;ยังไม่ส่ง")*8/2+IF(Table1[[#This Row],[Quiz 4]]&lt;&gt;"ยังไม่ส่ง",Table1[[#This Row],[Quiz 4]]*2/10,0),0)</f>
        <v>5</v>
      </c>
      <c r="O190" s="12"/>
      <c r="P190" s="13">
        <f>ROUND(COUNTIF(Table1[[#This Row],[แบบฝึก 5.1]:[ท้ายบท 5]],"&lt;&gt;ยังไม่ส่ง")*8/3+IF(Table1[[#This Row],[Quiz 5]]&lt;&gt;"ยังไม่ส่ง",Table1[[#This Row],[Quiz 5]]*2/10,0),0)</f>
        <v>9</v>
      </c>
      <c r="Q190" s="12">
        <f>Table1[[#This Row],[บท 4 '[10']]]+Table1[[#This Row],[นำเสนอ '[5']]]+Table1[[#This Row],[บท 5 '[10']]]</f>
        <v>14</v>
      </c>
      <c r="R190" s="12">
        <f>Table1[[#This Row],[ก่อนกลางภาค '[25']]]+Table1[[#This Row],[กลางภาค '[20']]]+Table1[[#This Row],[หลังกลางภาค '[25']]]</f>
        <v>29</v>
      </c>
      <c r="S190" s="12"/>
      <c r="T190" s="12">
        <f>Table1[[#This Row],[ปลายภาค '[30']]]+Table1[[#This Row],[ก่อนปลายภาค '[70']]]</f>
        <v>29</v>
      </c>
      <c r="U190" s="11">
        <f t="shared" si="2"/>
        <v>0</v>
      </c>
      <c r="V190" s="5" t="str">
        <f>IF(_xlfn.XLOOKUP(Table1[[#This Row],[email]],กิจกรรม_11[Email],กิจกรรม_11[Completion time],0)&lt;&gt;0,"ส่งแล้ว","ยังไม่ส่ง")</f>
        <v>ส่งแล้ว</v>
      </c>
      <c r="W190" s="5" t="str">
        <f>IF(_xlfn.XLOOKUP(Table1[[#This Row],[email]],แบบฝึก_11[Email],แบบฝึก_11[Completion time],0)&lt;&gt;0,"ส่งแล้ว","ยังไม่ส่ง")</f>
        <v>ส่งแล้ว</v>
      </c>
      <c r="X190" s="5" t="str">
        <f>IF(_xlfn.XLOOKUP(Table1[[#This Row],[email]],แบบฝึก_12[Email],แบบฝึก_12[Completion time],0)&lt;&gt;0,"ส่งแล้ว","ยังไม่ส่ง")</f>
        <v>ส่งแล้ว</v>
      </c>
      <c r="Y190" s="5">
        <f>_xlfn.XLOOKUP(Table1[[#This Row],[email]],ท้ายบท_1[Email],ท้ายบท_1[Total points],"ยังไม่ส่ง")</f>
        <v>16</v>
      </c>
      <c r="Z190" s="4">
        <f>_xlfn.XLOOKUP(Table1[[#This Row],[email]],Quiz_1[Email],Quiz_1[Total points],"ยังไม่ส่ง")</f>
        <v>6</v>
      </c>
      <c r="AA190" s="5" t="str">
        <f>IF(_xlfn.XLOOKUP(Table1[[#This Row],[email]],แบบฝึก_21[Email],แบบฝึก_21[Completion time],0)&lt;&gt;0,"ส่งแล้ว","ยังไม่ส่ง")</f>
        <v>ยังไม่ส่ง</v>
      </c>
      <c r="AB190" s="5" t="str">
        <f>IF(_xlfn.XLOOKUP(Table1[[#This Row],[email]],แบบฝึก_22[Email],แบบฝึก_22[Completion time],0)&lt;&gt;0,"ส่งแล้ว","ยังไม่ส่ง")</f>
        <v>ยังไม่ส่ง</v>
      </c>
      <c r="AC190" s="5" t="str">
        <f>_xlfn.XLOOKUP(Table1[[#This Row],[email]],ท้ายบท_2[Email],ท้ายบท_2[Total points],"ยังไม่ส่ง")</f>
        <v>ยังไม่ส่ง</v>
      </c>
      <c r="AD190" s="5" t="str">
        <f>_xlfn.XLOOKUP(Table1[[#This Row],[email]],Quiz_2[Email],Quiz_2[Total points],"ยังไม่ส่ง")</f>
        <v>ยังไม่ส่ง</v>
      </c>
      <c r="AE190" s="5" t="str">
        <f>IF(_xlfn.XLOOKUP(Table1[[#This Row],[email]],แบบฝึก_31[Email],แบบฝึก_31[Completion time],0)&lt;&gt;0,"ส่งแล้ว","ยังไม่ส่ง")</f>
        <v>ยังไม่ส่ง</v>
      </c>
      <c r="AF190" s="5" t="str">
        <f>_xlfn.XLOOKUP(Table1[[#This Row],[email]],ท้ายบท_3[Email],ท้ายบท_3[Total points],"ยังไม่ส่ง")</f>
        <v>ยังไม่ส่ง</v>
      </c>
      <c r="AG190" s="5" t="str">
        <f>_xlfn.XLOOKUP(Table1[[#This Row],[email]],Quiz_3[Email],Quiz_3[Total points],"ยังไม่ส่ง")</f>
        <v>ยังไม่ส่ง</v>
      </c>
      <c r="AH190" s="12">
        <v>11</v>
      </c>
      <c r="AI190" s="14">
        <v>0</v>
      </c>
      <c r="AJ190" s="12">
        <f>ROUND((Table1[[#This Row],[mid '[20']]]+Table1[[#This Row],[mid '[10']]])/2,0)</f>
        <v>6</v>
      </c>
      <c r="AK190" s="5" t="str">
        <f>IF(_xlfn.XLOOKUP(Table1[[#This Row],[email]],แบบฝึก_41[Email],แบบฝึก_41[Completion time],0)&lt;&gt;0,"ส่งแล้ว","ยังไม่ส่ง")</f>
        <v>ส่งแล้ว</v>
      </c>
      <c r="AL190" s="5" t="str">
        <f>IF(_xlfn.XLOOKUP(Table1[[#This Row],[email]],ท้ายบท_4[Email],ท้ายบท_4[Total points],"ยังไม่ส่ง")&lt;&gt;0,"ส่งแล้ว","ยังไม่ส่ง")</f>
        <v>ยังไม่ส่ง</v>
      </c>
      <c r="AM190" s="5">
        <f>_xlfn.XLOOKUP(Table1[[#This Row],[email]],Quiz_4[Email],Quiz_4[Total points],"ยังไม่ส่ง")</f>
        <v>6</v>
      </c>
      <c r="AN190" s="5" t="str">
        <f>IF(_xlfn.XLOOKUP(Table1[[#This Row],[email]],แบบฝึก_51[Email],แบบฝึก_51[Completion time],0)&lt;&gt;0,"ส่งแล้ว","ยังไม่ส่ง")</f>
        <v>ส่งแล้ว</v>
      </c>
      <c r="AO190" s="5" t="str">
        <f>IF(_xlfn.XLOOKUP(Table1[[#This Row],[email]],แบบฝึก_52[Email],แบบฝึก_52[Completion time],0)&lt;&gt;0,"ส่งแล้ว","ยังไม่ส่ง")</f>
        <v>ส่งแล้ว</v>
      </c>
      <c r="AP190" s="5">
        <f>_xlfn.XLOOKUP(Table1[[#This Row],[email]],ท้ายบท_5[Email],ท้ายบท_5[Total points],"ยังไม่ส่ง")</f>
        <v>16</v>
      </c>
      <c r="AQ190" s="5">
        <f>_xlfn.XLOOKUP(Table1[[#This Row],[email]],Quiz_5[Email],Quiz_5[Total points],"ยังไม่ส่ง")</f>
        <v>5</v>
      </c>
      <c r="AR190" s="37"/>
      <c r="AS190" s="4" t="str">
        <f>IF(M190&lt;10,"ยังไม่ซ่อม",IF(Table1[[#This Row],[ซ่อมแล้วกลางภาค]]="ซ่อมแล้ว","ซ่อมแล้ว","ไม่ต้องซ่อม"))</f>
        <v>ยังไม่ซ่อม</v>
      </c>
      <c r="BN190"/>
      <c r="BO190"/>
      <c r="BP190"/>
      <c r="BQ190"/>
    </row>
    <row r="191" spans="1:69" ht="19.5" x14ac:dyDescent="0.4">
      <c r="A191" s="21">
        <v>190</v>
      </c>
      <c r="B191" s="4">
        <v>6</v>
      </c>
      <c r="C191" s="4">
        <v>12</v>
      </c>
      <c r="D191" s="4" t="s">
        <v>32909</v>
      </c>
      <c r="E191" s="4" t="s">
        <v>32346</v>
      </c>
      <c r="F191" s="4" t="s">
        <v>32910</v>
      </c>
      <c r="G191" s="4" t="s">
        <v>32911</v>
      </c>
      <c r="H191" s="4" t="s">
        <v>3860</v>
      </c>
      <c r="I191" s="24">
        <f>ROUND(COUNTIF(Table1[[#This Row],[กิจกรรม 1.1]:[ท้ายบท 1]],"&lt;&gt;ยังไม่ส่ง")*2+IF(Table1[[#This Row],[Quiz 1]]&lt;&gt;"ยังไม่ส่ง",Table1[[#This Row],[Quiz 1]]*2/10,0),0)</f>
        <v>10</v>
      </c>
      <c r="J191" s="24">
        <f>ROUND(COUNTIF(Table1[[#This Row],[แบบฝึก 2.1]:[ท้ายบท 2]],"&lt;&gt;ยังไม่ส่ง")*8/3+IF(Table1[[#This Row],[Quiz 2]]&lt;&gt;"ยังไม่ส่ง",Table1[[#This Row],[Quiz 2]]*2/10,0),0)</f>
        <v>0</v>
      </c>
      <c r="K191" s="24">
        <f>ROUND(COUNTIF(Table1[[#This Row],[แบบฝึก 3.1]:[ท้ายบท 3]],"&lt;&gt;ยังไม่ส่ง")*3/2+IF(Table1[[#This Row],[Quiz 3]]&lt;&gt;"ยังไม่ส่ง",Table1[[#This Row],[Quiz 3]]*2/10,0),0)</f>
        <v>0</v>
      </c>
      <c r="L191" s="12">
        <f>Table1[[#This Row],[บท 1 '[10']]]+Table1[[#This Row],[บท 2 '[10']]]+Table1[[#This Row],[บท 3 '[5']]]</f>
        <v>10</v>
      </c>
      <c r="M191" s="12">
        <f>IF(Table1[[#This Row],[ซ่อมแล้วกลางภาค]]="ซ่อมแล้ว",10,Table1[[#This Row],[MID '[20']2]])</f>
        <v>10</v>
      </c>
      <c r="N191" s="12">
        <f>ROUND(COUNTIF(Table1[[#This Row],[แบบฝึก 4.1]:[ท้ายบท 4]],"&lt;&gt;ยังไม่ส่ง")*8/2+IF(Table1[[#This Row],[Quiz 4]]&lt;&gt;"ยังไม่ส่ง",Table1[[#This Row],[Quiz 4]]*2/10,0),0)</f>
        <v>5</v>
      </c>
      <c r="O191" s="12"/>
      <c r="P191" s="13">
        <f>ROUND(COUNTIF(Table1[[#This Row],[แบบฝึก 5.1]:[ท้ายบท 5]],"&lt;&gt;ยังไม่ส่ง")*8/3+IF(Table1[[#This Row],[Quiz 5]]&lt;&gt;"ยังไม่ส่ง",Table1[[#This Row],[Quiz 5]]*2/10,0),0)</f>
        <v>8</v>
      </c>
      <c r="Q191" s="12">
        <f>Table1[[#This Row],[บท 4 '[10']]]+Table1[[#This Row],[นำเสนอ '[5']]]+Table1[[#This Row],[บท 5 '[10']]]</f>
        <v>13</v>
      </c>
      <c r="R191" s="12">
        <f>Table1[[#This Row],[ก่อนกลางภาค '[25']]]+Table1[[#This Row],[กลางภาค '[20']]]+Table1[[#This Row],[หลังกลางภาค '[25']]]</f>
        <v>33</v>
      </c>
      <c r="S191" s="12"/>
      <c r="T191" s="12">
        <f>Table1[[#This Row],[ปลายภาค '[30']]]+Table1[[#This Row],[ก่อนปลายภาค '[70']]]</f>
        <v>33</v>
      </c>
      <c r="U191" s="11">
        <f t="shared" si="2"/>
        <v>0</v>
      </c>
      <c r="V191" s="5" t="str">
        <f>IF(_xlfn.XLOOKUP(Table1[[#This Row],[email]],กิจกรรม_11[Email],กิจกรรม_11[Completion time],0)&lt;&gt;0,"ส่งแล้ว","ยังไม่ส่ง")</f>
        <v>ส่งแล้ว</v>
      </c>
      <c r="W191" s="5" t="str">
        <f>IF(_xlfn.XLOOKUP(Table1[[#This Row],[email]],แบบฝึก_11[Email],แบบฝึก_11[Completion time],0)&lt;&gt;0,"ส่งแล้ว","ยังไม่ส่ง")</f>
        <v>ส่งแล้ว</v>
      </c>
      <c r="X191" s="5" t="str">
        <f>IF(_xlfn.XLOOKUP(Table1[[#This Row],[email]],แบบฝึก_12[Email],แบบฝึก_12[Completion time],0)&lt;&gt;0,"ส่งแล้ว","ยังไม่ส่ง")</f>
        <v>ส่งแล้ว</v>
      </c>
      <c r="Y191" s="5">
        <f>_xlfn.XLOOKUP(Table1[[#This Row],[email]],ท้ายบท_1[Email],ท้ายบท_1[Total points],"ยังไม่ส่ง")</f>
        <v>17</v>
      </c>
      <c r="Z191" s="4">
        <f>_xlfn.XLOOKUP(Table1[[#This Row],[email]],Quiz_1[Email],Quiz_1[Total points],"ยังไม่ส่ง")</f>
        <v>8</v>
      </c>
      <c r="AA191" s="5" t="str">
        <f>IF(_xlfn.XLOOKUP(Table1[[#This Row],[email]],แบบฝึก_21[Email],แบบฝึก_21[Completion time],0)&lt;&gt;0,"ส่งแล้ว","ยังไม่ส่ง")</f>
        <v>ยังไม่ส่ง</v>
      </c>
      <c r="AB191" s="5" t="str">
        <f>IF(_xlfn.XLOOKUP(Table1[[#This Row],[email]],แบบฝึก_22[Email],แบบฝึก_22[Completion time],0)&lt;&gt;0,"ส่งแล้ว","ยังไม่ส่ง")</f>
        <v>ยังไม่ส่ง</v>
      </c>
      <c r="AC191" s="5" t="str">
        <f>_xlfn.XLOOKUP(Table1[[#This Row],[email]],ท้ายบท_2[Email],ท้ายบท_2[Total points],"ยังไม่ส่ง")</f>
        <v>ยังไม่ส่ง</v>
      </c>
      <c r="AD191" s="5" t="str">
        <f>_xlfn.XLOOKUP(Table1[[#This Row],[email]],Quiz_2[Email],Quiz_2[Total points],"ยังไม่ส่ง")</f>
        <v>ยังไม่ส่ง</v>
      </c>
      <c r="AE191" s="5" t="str">
        <f>IF(_xlfn.XLOOKUP(Table1[[#This Row],[email]],แบบฝึก_31[Email],แบบฝึก_31[Completion time],0)&lt;&gt;0,"ส่งแล้ว","ยังไม่ส่ง")</f>
        <v>ยังไม่ส่ง</v>
      </c>
      <c r="AF191" s="5" t="str">
        <f>_xlfn.XLOOKUP(Table1[[#This Row],[email]],ท้ายบท_3[Email],ท้ายบท_3[Total points],"ยังไม่ส่ง")</f>
        <v>ยังไม่ส่ง</v>
      </c>
      <c r="AG191" s="5" t="str">
        <f>_xlfn.XLOOKUP(Table1[[#This Row],[email]],Quiz_3[Email],Quiz_3[Total points],"ยังไม่ส่ง")</f>
        <v>ยังไม่ส่ง</v>
      </c>
      <c r="AH191" s="12">
        <v>14</v>
      </c>
      <c r="AI191" s="14">
        <v>1</v>
      </c>
      <c r="AJ191" s="12">
        <f>ROUND((Table1[[#This Row],[mid '[20']]]+Table1[[#This Row],[mid '[10']]])/2,0)</f>
        <v>8</v>
      </c>
      <c r="AK191" s="5" t="str">
        <f>IF(_xlfn.XLOOKUP(Table1[[#This Row],[email]],แบบฝึก_41[Email],แบบฝึก_41[Completion time],0)&lt;&gt;0,"ส่งแล้ว","ยังไม่ส่ง")</f>
        <v>ส่งแล้ว</v>
      </c>
      <c r="AL191" s="5" t="str">
        <f>IF(_xlfn.XLOOKUP(Table1[[#This Row],[email]],ท้ายบท_4[Email],ท้ายบท_4[Total points],"ยังไม่ส่ง")&lt;&gt;0,"ส่งแล้ว","ยังไม่ส่ง")</f>
        <v>ยังไม่ส่ง</v>
      </c>
      <c r="AM191" s="5">
        <f>_xlfn.XLOOKUP(Table1[[#This Row],[email]],Quiz_4[Email],Quiz_4[Total points],"ยังไม่ส่ง")</f>
        <v>5</v>
      </c>
      <c r="AN191" s="5" t="str">
        <f>IF(_xlfn.XLOOKUP(Table1[[#This Row],[email]],แบบฝึก_51[Email],แบบฝึก_51[Completion time],0)&lt;&gt;0,"ส่งแล้ว","ยังไม่ส่ง")</f>
        <v>ส่งแล้ว</v>
      </c>
      <c r="AO191" s="5" t="str">
        <f>IF(_xlfn.XLOOKUP(Table1[[#This Row],[email]],แบบฝึก_52[Email],แบบฝึก_52[Completion time],0)&lt;&gt;0,"ส่งแล้ว","ยังไม่ส่ง")</f>
        <v>ส่งแล้ว</v>
      </c>
      <c r="AP191" s="5">
        <f>_xlfn.XLOOKUP(Table1[[#This Row],[email]],ท้ายบท_5[Email],ท้ายบท_5[Total points],"ยังไม่ส่ง")</f>
        <v>12</v>
      </c>
      <c r="AQ191" s="5">
        <f>_xlfn.XLOOKUP(Table1[[#This Row],[email]],Quiz_5[Email],Quiz_5[Total points],"ยังไม่ส่ง")</f>
        <v>2</v>
      </c>
      <c r="AR191" s="37" t="s">
        <v>33118</v>
      </c>
      <c r="AS191" s="4" t="str">
        <f>IF(M191&lt;10,"ยังไม่ซ่อม",IF(Table1[[#This Row],[ซ่อมแล้วกลางภาค]]="ซ่อมแล้ว","ซ่อมแล้ว","ไม่ต้องซ่อม"))</f>
        <v>ซ่อมแล้ว</v>
      </c>
      <c r="BN191"/>
      <c r="BO191"/>
      <c r="BP191"/>
      <c r="BQ191"/>
    </row>
    <row r="192" spans="1:69" ht="19.5" x14ac:dyDescent="0.4">
      <c r="A192" s="21">
        <v>191</v>
      </c>
      <c r="B192" s="4">
        <v>6</v>
      </c>
      <c r="C192" s="4">
        <v>13</v>
      </c>
      <c r="D192" s="4" t="s">
        <v>32912</v>
      </c>
      <c r="E192" s="4" t="s">
        <v>32346</v>
      </c>
      <c r="F192" s="4" t="s">
        <v>32767</v>
      </c>
      <c r="G192" s="4" t="s">
        <v>32913</v>
      </c>
      <c r="H192" s="4" t="s">
        <v>3987</v>
      </c>
      <c r="I192" s="24">
        <f>ROUND(COUNTIF(Table1[[#This Row],[กิจกรรม 1.1]:[ท้ายบท 1]],"&lt;&gt;ยังไม่ส่ง")*2+IF(Table1[[#This Row],[Quiz 1]]&lt;&gt;"ยังไม่ส่ง",Table1[[#This Row],[Quiz 1]]*2/10,0),0)</f>
        <v>9</v>
      </c>
      <c r="J192" s="24">
        <f>ROUND(COUNTIF(Table1[[#This Row],[แบบฝึก 2.1]:[ท้ายบท 2]],"&lt;&gt;ยังไม่ส่ง")*8/3+IF(Table1[[#This Row],[Quiz 2]]&lt;&gt;"ยังไม่ส่ง",Table1[[#This Row],[Quiz 2]]*2/10,0),0)</f>
        <v>10</v>
      </c>
      <c r="K192" s="24">
        <f>ROUND(COUNTIF(Table1[[#This Row],[แบบฝึก 3.1]:[ท้ายบท 3]],"&lt;&gt;ยังไม่ส่ง")*3/2+IF(Table1[[#This Row],[Quiz 3]]&lt;&gt;"ยังไม่ส่ง",Table1[[#This Row],[Quiz 3]]*2/10,0),0)</f>
        <v>4</v>
      </c>
      <c r="L192" s="12">
        <f>Table1[[#This Row],[บท 1 '[10']]]+Table1[[#This Row],[บท 2 '[10']]]+Table1[[#This Row],[บท 3 '[5']]]</f>
        <v>23</v>
      </c>
      <c r="M192" s="12">
        <f>IF(Table1[[#This Row],[ซ่อมแล้วกลางภาค]]="ซ่อมแล้ว",10,Table1[[#This Row],[MID '[20']2]])</f>
        <v>5</v>
      </c>
      <c r="N192" s="12">
        <f>ROUND(COUNTIF(Table1[[#This Row],[แบบฝึก 4.1]:[ท้ายบท 4]],"&lt;&gt;ยังไม่ส่ง")*8/2+IF(Table1[[#This Row],[Quiz 4]]&lt;&gt;"ยังไม่ส่ง",Table1[[#This Row],[Quiz 4]]*2/10,0),0)</f>
        <v>8</v>
      </c>
      <c r="O192" s="12"/>
      <c r="P192" s="13">
        <f>ROUND(COUNTIF(Table1[[#This Row],[แบบฝึก 5.1]:[ท้ายบท 5]],"&lt;&gt;ยังไม่ส่ง")*8/3+IF(Table1[[#This Row],[Quiz 5]]&lt;&gt;"ยังไม่ส่ง",Table1[[#This Row],[Quiz 5]]*2/10,0),0)</f>
        <v>8</v>
      </c>
      <c r="Q192" s="12">
        <f>Table1[[#This Row],[บท 4 '[10']]]+Table1[[#This Row],[นำเสนอ '[5']]]+Table1[[#This Row],[บท 5 '[10']]]</f>
        <v>16</v>
      </c>
      <c r="R192" s="12">
        <f>Table1[[#This Row],[ก่อนกลางภาค '[25']]]+Table1[[#This Row],[กลางภาค '[20']]]+Table1[[#This Row],[หลังกลางภาค '[25']]]</f>
        <v>44</v>
      </c>
      <c r="S192" s="12"/>
      <c r="T192" s="12">
        <f>Table1[[#This Row],[ปลายภาค '[30']]]+Table1[[#This Row],[ก่อนปลายภาค '[70']]]</f>
        <v>44</v>
      </c>
      <c r="U192" s="11">
        <f t="shared" si="2"/>
        <v>0</v>
      </c>
      <c r="V192" s="5" t="str">
        <f>IF(_xlfn.XLOOKUP(Table1[[#This Row],[email]],กิจกรรม_11[Email],กิจกรรม_11[Completion time],0)&lt;&gt;0,"ส่งแล้ว","ยังไม่ส่ง")</f>
        <v>ส่งแล้ว</v>
      </c>
      <c r="W192" s="5" t="str">
        <f>IF(_xlfn.XLOOKUP(Table1[[#This Row],[email]],แบบฝึก_11[Email],แบบฝึก_11[Completion time],0)&lt;&gt;0,"ส่งแล้ว","ยังไม่ส่ง")</f>
        <v>ส่งแล้ว</v>
      </c>
      <c r="X192" s="5" t="str">
        <f>IF(_xlfn.XLOOKUP(Table1[[#This Row],[email]],แบบฝึก_12[Email],แบบฝึก_12[Completion time],0)&lt;&gt;0,"ส่งแล้ว","ยังไม่ส่ง")</f>
        <v>ส่งแล้ว</v>
      </c>
      <c r="Y192" s="5">
        <f>_xlfn.XLOOKUP(Table1[[#This Row],[email]],ท้ายบท_1[Email],ท้ายบท_1[Total points],"ยังไม่ส่ง")</f>
        <v>17</v>
      </c>
      <c r="Z192" s="4">
        <f>_xlfn.XLOOKUP(Table1[[#This Row],[email]],Quiz_1[Email],Quiz_1[Total points],"ยังไม่ส่ง")</f>
        <v>5</v>
      </c>
      <c r="AA192" s="5" t="str">
        <f>IF(_xlfn.XLOOKUP(Table1[[#This Row],[email]],แบบฝึก_21[Email],แบบฝึก_21[Completion time],0)&lt;&gt;0,"ส่งแล้ว","ยังไม่ส่ง")</f>
        <v>ส่งแล้ว</v>
      </c>
      <c r="AB192" s="5" t="str">
        <f>IF(_xlfn.XLOOKUP(Table1[[#This Row],[email]],แบบฝึก_22[Email],แบบฝึก_22[Completion time],0)&lt;&gt;0,"ส่งแล้ว","ยังไม่ส่ง")</f>
        <v>ส่งแล้ว</v>
      </c>
      <c r="AC192" s="5">
        <f>_xlfn.XLOOKUP(Table1[[#This Row],[email]],ท้ายบท_2[Email],ท้ายบท_2[Total points],"ยังไม่ส่ง")</f>
        <v>12</v>
      </c>
      <c r="AD192" s="5">
        <f>_xlfn.XLOOKUP(Table1[[#This Row],[email]],Quiz_2[Email],Quiz_2[Total points],"ยังไม่ส่ง")</f>
        <v>9</v>
      </c>
      <c r="AE192" s="5" t="str">
        <f>IF(_xlfn.XLOOKUP(Table1[[#This Row],[email]],แบบฝึก_31[Email],แบบฝึก_31[Completion time],0)&lt;&gt;0,"ส่งแล้ว","ยังไม่ส่ง")</f>
        <v>ส่งแล้ว</v>
      </c>
      <c r="AF192" s="5">
        <f>_xlfn.XLOOKUP(Table1[[#This Row],[email]],ท้ายบท_3[Email],ท้ายบท_3[Total points],"ยังไม่ส่ง")</f>
        <v>9</v>
      </c>
      <c r="AG192" s="5">
        <f>_xlfn.XLOOKUP(Table1[[#This Row],[email]],Quiz_3[Email],Quiz_3[Total points],"ยังไม่ส่ง")</f>
        <v>3</v>
      </c>
      <c r="AH192" s="12">
        <v>7</v>
      </c>
      <c r="AI192" s="14">
        <v>3</v>
      </c>
      <c r="AJ192" s="12">
        <f>ROUND((Table1[[#This Row],[mid '[20']]]+Table1[[#This Row],[mid '[10']]])/2,0)</f>
        <v>5</v>
      </c>
      <c r="AK192" s="5" t="str">
        <f>IF(_xlfn.XLOOKUP(Table1[[#This Row],[email]],แบบฝึก_41[Email],แบบฝึก_41[Completion time],0)&lt;&gt;0,"ส่งแล้ว","ยังไม่ส่ง")</f>
        <v>ส่งแล้ว</v>
      </c>
      <c r="AL192" s="5" t="str">
        <f>IF(_xlfn.XLOOKUP(Table1[[#This Row],[email]],ท้ายบท_4[Email],ท้ายบท_4[Total points],"ยังไม่ส่ง")&lt;&gt;0,"ส่งแล้ว","ยังไม่ส่ง")</f>
        <v>ส่งแล้ว</v>
      </c>
      <c r="AM192" s="5">
        <f>_xlfn.XLOOKUP(Table1[[#This Row],[email]],Quiz_4[Email],Quiz_4[Total points],"ยังไม่ส่ง")</f>
        <v>2</v>
      </c>
      <c r="AN192" s="5" t="str">
        <f>IF(_xlfn.XLOOKUP(Table1[[#This Row],[email]],แบบฝึก_51[Email],แบบฝึก_51[Completion time],0)&lt;&gt;0,"ส่งแล้ว","ยังไม่ส่ง")</f>
        <v>ส่งแล้ว</v>
      </c>
      <c r="AO192" s="5" t="str">
        <f>IF(_xlfn.XLOOKUP(Table1[[#This Row],[email]],แบบฝึก_52[Email],แบบฝึก_52[Completion time],0)&lt;&gt;0,"ส่งแล้ว","ยังไม่ส่ง")</f>
        <v>ส่งแล้ว</v>
      </c>
      <c r="AP192" s="5">
        <f>_xlfn.XLOOKUP(Table1[[#This Row],[email]],ท้ายบท_5[Email],ท้ายบท_5[Total points],"ยังไม่ส่ง")</f>
        <v>8</v>
      </c>
      <c r="AQ192" s="5">
        <f>_xlfn.XLOOKUP(Table1[[#This Row],[email]],Quiz_5[Email],Quiz_5[Total points],"ยังไม่ส่ง")</f>
        <v>1</v>
      </c>
      <c r="AR192" s="37"/>
      <c r="AS192" s="4" t="str">
        <f>IF(M192&lt;10,"ยังไม่ซ่อม",IF(Table1[[#This Row],[ซ่อมแล้วกลางภาค]]="ซ่อมแล้ว","ซ่อมแล้ว","ไม่ต้องซ่อม"))</f>
        <v>ยังไม่ซ่อม</v>
      </c>
      <c r="BN192"/>
      <c r="BO192"/>
      <c r="BP192"/>
      <c r="BQ192"/>
    </row>
    <row r="193" spans="1:69" ht="19.5" x14ac:dyDescent="0.4">
      <c r="A193" s="21">
        <v>192</v>
      </c>
      <c r="B193" s="4">
        <v>6</v>
      </c>
      <c r="C193" s="4">
        <v>14</v>
      </c>
      <c r="D193" s="4" t="s">
        <v>32914</v>
      </c>
      <c r="E193" s="4" t="s">
        <v>32346</v>
      </c>
      <c r="F193" s="4" t="s">
        <v>32915</v>
      </c>
      <c r="G193" s="4" t="s">
        <v>32916</v>
      </c>
      <c r="H193" s="4" t="s">
        <v>3935</v>
      </c>
      <c r="I193" s="24">
        <f>ROUND(COUNTIF(Table1[[#This Row],[กิจกรรม 1.1]:[ท้ายบท 1]],"&lt;&gt;ยังไม่ส่ง")*2+IF(Table1[[#This Row],[Quiz 1]]&lt;&gt;"ยังไม่ส่ง",Table1[[#This Row],[Quiz 1]]*2/10,0),0)</f>
        <v>10</v>
      </c>
      <c r="J193" s="24">
        <f>ROUND(COUNTIF(Table1[[#This Row],[แบบฝึก 2.1]:[ท้ายบท 2]],"&lt;&gt;ยังไม่ส่ง")*8/3+IF(Table1[[#This Row],[Quiz 2]]&lt;&gt;"ยังไม่ส่ง",Table1[[#This Row],[Quiz 2]]*2/10,0),0)</f>
        <v>4</v>
      </c>
      <c r="K193" s="24">
        <f>ROUND(COUNTIF(Table1[[#This Row],[แบบฝึก 3.1]:[ท้ายบท 3]],"&lt;&gt;ยังไม่ส่ง")*3/2+IF(Table1[[#This Row],[Quiz 3]]&lt;&gt;"ยังไม่ส่ง",Table1[[#This Row],[Quiz 3]]*2/10,0),0)</f>
        <v>0</v>
      </c>
      <c r="L193" s="12">
        <f>Table1[[#This Row],[บท 1 '[10']]]+Table1[[#This Row],[บท 2 '[10']]]+Table1[[#This Row],[บท 3 '[5']]]</f>
        <v>14</v>
      </c>
      <c r="M193" s="12">
        <f>IF(Table1[[#This Row],[ซ่อมแล้วกลางภาค]]="ซ่อมแล้ว",10,Table1[[#This Row],[MID '[20']2]])</f>
        <v>12</v>
      </c>
      <c r="N193" s="12">
        <f>ROUND(COUNTIF(Table1[[#This Row],[แบบฝึก 4.1]:[ท้ายบท 4]],"&lt;&gt;ยังไม่ส่ง")*8/2+IF(Table1[[#This Row],[Quiz 4]]&lt;&gt;"ยังไม่ส่ง",Table1[[#This Row],[Quiz 4]]*2/10,0),0)</f>
        <v>5</v>
      </c>
      <c r="O193" s="12"/>
      <c r="P193" s="13">
        <f>ROUND(COUNTIF(Table1[[#This Row],[แบบฝึก 5.1]:[ท้ายบท 5]],"&lt;&gt;ยังไม่ส่ง")*8/3+IF(Table1[[#This Row],[Quiz 5]]&lt;&gt;"ยังไม่ส่ง",Table1[[#This Row],[Quiz 5]]*2/10,0),0)</f>
        <v>9</v>
      </c>
      <c r="Q193" s="12">
        <f>Table1[[#This Row],[บท 4 '[10']]]+Table1[[#This Row],[นำเสนอ '[5']]]+Table1[[#This Row],[บท 5 '[10']]]</f>
        <v>14</v>
      </c>
      <c r="R193" s="12">
        <f>Table1[[#This Row],[ก่อนกลางภาค '[25']]]+Table1[[#This Row],[กลางภาค '[20']]]+Table1[[#This Row],[หลังกลางภาค '[25']]]</f>
        <v>40</v>
      </c>
      <c r="S193" s="12"/>
      <c r="T193" s="12">
        <f>Table1[[#This Row],[ปลายภาค '[30']]]+Table1[[#This Row],[ก่อนปลายภาค '[70']]]</f>
        <v>40</v>
      </c>
      <c r="U193" s="11">
        <f t="shared" si="2"/>
        <v>0</v>
      </c>
      <c r="V193" s="5" t="str">
        <f>IF(_xlfn.XLOOKUP(Table1[[#This Row],[email]],กิจกรรม_11[Email],กิจกรรม_11[Completion time],0)&lt;&gt;0,"ส่งแล้ว","ยังไม่ส่ง")</f>
        <v>ส่งแล้ว</v>
      </c>
      <c r="W193" s="5" t="str">
        <f>IF(_xlfn.XLOOKUP(Table1[[#This Row],[email]],แบบฝึก_11[Email],แบบฝึก_11[Completion time],0)&lt;&gt;0,"ส่งแล้ว","ยังไม่ส่ง")</f>
        <v>ส่งแล้ว</v>
      </c>
      <c r="X193" s="5" t="str">
        <f>IF(_xlfn.XLOOKUP(Table1[[#This Row],[email]],แบบฝึก_12[Email],แบบฝึก_12[Completion time],0)&lt;&gt;0,"ส่งแล้ว","ยังไม่ส่ง")</f>
        <v>ส่งแล้ว</v>
      </c>
      <c r="Y193" s="5">
        <f>_xlfn.XLOOKUP(Table1[[#This Row],[email]],ท้ายบท_1[Email],ท้ายบท_1[Total points],"ยังไม่ส่ง")</f>
        <v>14</v>
      </c>
      <c r="Z193" s="4">
        <f>_xlfn.XLOOKUP(Table1[[#This Row],[email]],Quiz_1[Email],Quiz_1[Total points],"ยังไม่ส่ง")</f>
        <v>8</v>
      </c>
      <c r="AA193" s="5" t="str">
        <f>IF(_xlfn.XLOOKUP(Table1[[#This Row],[email]],แบบฝึก_21[Email],แบบฝึก_21[Completion time],0)&lt;&gt;0,"ส่งแล้ว","ยังไม่ส่ง")</f>
        <v>ยังไม่ส่ง</v>
      </c>
      <c r="AB193" s="5" t="str">
        <f>IF(_xlfn.XLOOKUP(Table1[[#This Row],[email]],แบบฝึก_22[Email],แบบฝึก_22[Completion time],0)&lt;&gt;0,"ส่งแล้ว","ยังไม่ส่ง")</f>
        <v>ยังไม่ส่ง</v>
      </c>
      <c r="AC193" s="5">
        <f>_xlfn.XLOOKUP(Table1[[#This Row],[email]],ท้ายบท_2[Email],ท้ายบท_2[Total points],"ยังไม่ส่ง")</f>
        <v>12</v>
      </c>
      <c r="AD193" s="5">
        <f>_xlfn.XLOOKUP(Table1[[#This Row],[email]],Quiz_2[Email],Quiz_2[Total points],"ยังไม่ส่ง")</f>
        <v>8</v>
      </c>
      <c r="AE193" s="5" t="str">
        <f>IF(_xlfn.XLOOKUP(Table1[[#This Row],[email]],แบบฝึก_31[Email],แบบฝึก_31[Completion time],0)&lt;&gt;0,"ส่งแล้ว","ยังไม่ส่ง")</f>
        <v>ยังไม่ส่ง</v>
      </c>
      <c r="AF193" s="5" t="str">
        <f>_xlfn.XLOOKUP(Table1[[#This Row],[email]],ท้ายบท_3[Email],ท้ายบท_3[Total points],"ยังไม่ส่ง")</f>
        <v>ยังไม่ส่ง</v>
      </c>
      <c r="AG193" s="5" t="str">
        <f>_xlfn.XLOOKUP(Table1[[#This Row],[email]],Quiz_3[Email],Quiz_3[Total points],"ยังไม่ส่ง")</f>
        <v>ยังไม่ส่ง</v>
      </c>
      <c r="AH193" s="12">
        <v>14</v>
      </c>
      <c r="AI193" s="14">
        <v>10</v>
      </c>
      <c r="AJ193" s="12">
        <f>ROUND((Table1[[#This Row],[mid '[20']]]+Table1[[#This Row],[mid '[10']]])/2,0)</f>
        <v>12</v>
      </c>
      <c r="AK193" s="5" t="str">
        <f>IF(_xlfn.XLOOKUP(Table1[[#This Row],[email]],แบบฝึก_41[Email],แบบฝึก_41[Completion time],0)&lt;&gt;0,"ส่งแล้ว","ยังไม่ส่ง")</f>
        <v>ส่งแล้ว</v>
      </c>
      <c r="AL193" s="5" t="str">
        <f>IF(_xlfn.XLOOKUP(Table1[[#This Row],[email]],ท้ายบท_4[Email],ท้ายบท_4[Total points],"ยังไม่ส่ง")&lt;&gt;0,"ส่งแล้ว","ยังไม่ส่ง")</f>
        <v>ยังไม่ส่ง</v>
      </c>
      <c r="AM193" s="5">
        <f>_xlfn.XLOOKUP(Table1[[#This Row],[email]],Quiz_4[Email],Quiz_4[Total points],"ยังไม่ส่ง")</f>
        <v>6</v>
      </c>
      <c r="AN193" s="5" t="str">
        <f>IF(_xlfn.XLOOKUP(Table1[[#This Row],[email]],แบบฝึก_51[Email],แบบฝึก_51[Completion time],0)&lt;&gt;0,"ส่งแล้ว","ยังไม่ส่ง")</f>
        <v>ส่งแล้ว</v>
      </c>
      <c r="AO193" s="5" t="str">
        <f>IF(_xlfn.XLOOKUP(Table1[[#This Row],[email]],แบบฝึก_52[Email],แบบฝึก_52[Completion time],0)&lt;&gt;0,"ส่งแล้ว","ยังไม่ส่ง")</f>
        <v>ส่งแล้ว</v>
      </c>
      <c r="AP193" s="5">
        <f>_xlfn.XLOOKUP(Table1[[#This Row],[email]],ท้ายบท_5[Email],ท้ายบท_5[Total points],"ยังไม่ส่ง")</f>
        <v>16</v>
      </c>
      <c r="AQ193" s="5">
        <f>_xlfn.XLOOKUP(Table1[[#This Row],[email]],Quiz_5[Email],Quiz_5[Total points],"ยังไม่ส่ง")</f>
        <v>7</v>
      </c>
      <c r="AR193" s="37"/>
      <c r="AS193" s="4" t="str">
        <f>IF(M193&lt;10,"ยังไม่ซ่อม",IF(Table1[[#This Row],[ซ่อมแล้วกลางภาค]]="ซ่อมแล้ว","ซ่อมแล้ว","ไม่ต้องซ่อม"))</f>
        <v>ไม่ต้องซ่อม</v>
      </c>
      <c r="BN193"/>
      <c r="BO193"/>
      <c r="BP193"/>
      <c r="BQ193"/>
    </row>
    <row r="194" spans="1:69" ht="19.5" x14ac:dyDescent="0.4">
      <c r="A194" s="21">
        <v>193</v>
      </c>
      <c r="B194" s="4">
        <v>6</v>
      </c>
      <c r="C194" s="4">
        <v>15</v>
      </c>
      <c r="D194" s="4" t="s">
        <v>32917</v>
      </c>
      <c r="E194" s="4" t="s">
        <v>32346</v>
      </c>
      <c r="F194" s="4" t="s">
        <v>32918</v>
      </c>
      <c r="G194" s="4" t="s">
        <v>32919</v>
      </c>
      <c r="H194" s="4" t="s">
        <v>4161</v>
      </c>
      <c r="I194" s="24">
        <f>ROUND(COUNTIF(Table1[[#This Row],[กิจกรรม 1.1]:[ท้ายบท 1]],"&lt;&gt;ยังไม่ส่ง")*2+IF(Table1[[#This Row],[Quiz 1]]&lt;&gt;"ยังไม่ส่ง",Table1[[#This Row],[Quiz 1]]*2/10,0),0)</f>
        <v>7</v>
      </c>
      <c r="J194" s="24">
        <f>ROUND(COUNTIF(Table1[[#This Row],[แบบฝึก 2.1]:[ท้ายบท 2]],"&lt;&gt;ยังไม่ส่ง")*8/3+IF(Table1[[#This Row],[Quiz 2]]&lt;&gt;"ยังไม่ส่ง",Table1[[#This Row],[Quiz 2]]*2/10,0),0)</f>
        <v>4</v>
      </c>
      <c r="K194" s="24">
        <f>ROUND(COUNTIF(Table1[[#This Row],[แบบฝึก 3.1]:[ท้ายบท 3]],"&lt;&gt;ยังไม่ส่ง")*3/2+IF(Table1[[#This Row],[Quiz 3]]&lt;&gt;"ยังไม่ส่ง",Table1[[#This Row],[Quiz 3]]*2/10,0),0)</f>
        <v>4</v>
      </c>
      <c r="L194" s="12">
        <f>Table1[[#This Row],[บท 1 '[10']]]+Table1[[#This Row],[บท 2 '[10']]]+Table1[[#This Row],[บท 3 '[5']]]</f>
        <v>15</v>
      </c>
      <c r="M194" s="12">
        <f>IF(Table1[[#This Row],[ซ่อมแล้วกลางภาค]]="ซ่อมแล้ว",10,Table1[[#This Row],[MID '[20']2]])</f>
        <v>12</v>
      </c>
      <c r="N194" s="12">
        <f>ROUND(COUNTIF(Table1[[#This Row],[แบบฝึก 4.1]:[ท้ายบท 4]],"&lt;&gt;ยังไม่ส่ง")*8/2+IF(Table1[[#This Row],[Quiz 4]]&lt;&gt;"ยังไม่ส่ง",Table1[[#This Row],[Quiz 4]]*2/10,0),0)</f>
        <v>6</v>
      </c>
      <c r="O194" s="12"/>
      <c r="P194" s="13">
        <f>ROUND(COUNTIF(Table1[[#This Row],[แบบฝึก 5.1]:[ท้ายบท 5]],"&lt;&gt;ยังไม่ส่ง")*8/3+IF(Table1[[#This Row],[Quiz 5]]&lt;&gt;"ยังไม่ส่ง",Table1[[#This Row],[Quiz 5]]*2/10,0),0)</f>
        <v>9</v>
      </c>
      <c r="Q194" s="12">
        <f>Table1[[#This Row],[บท 4 '[10']]]+Table1[[#This Row],[นำเสนอ '[5']]]+Table1[[#This Row],[บท 5 '[10']]]</f>
        <v>15</v>
      </c>
      <c r="R194" s="12">
        <f>Table1[[#This Row],[ก่อนกลางภาค '[25']]]+Table1[[#This Row],[กลางภาค '[20']]]+Table1[[#This Row],[หลังกลางภาค '[25']]]</f>
        <v>42</v>
      </c>
      <c r="S194" s="12"/>
      <c r="T194" s="12">
        <f>Table1[[#This Row],[ปลายภาค '[30']]]+Table1[[#This Row],[ก่อนปลายภาค '[70']]]</f>
        <v>42</v>
      </c>
      <c r="U194" s="11">
        <f t="shared" ref="U194:U257" si="3">IF(T194&gt;=79.5,4,IF(T194&gt;=74.5,3.5,IF(T194&gt;=69.5,3, IF(T194&gt;=64.5,2.5, IF(T194&gt;=59.5,2, IF(T194&gt;=54.5,1.5, IF(T194&gt;=49.5,1, IF(T194&lt;=49,0))))))))</f>
        <v>0</v>
      </c>
      <c r="V194" s="5" t="str">
        <f>IF(_xlfn.XLOOKUP(Table1[[#This Row],[email]],กิจกรรม_11[Email],กิจกรรม_11[Completion time],0)&lt;&gt;0,"ส่งแล้ว","ยังไม่ส่ง")</f>
        <v>ส่งแล้ว</v>
      </c>
      <c r="W194" s="5" t="str">
        <f>IF(_xlfn.XLOOKUP(Table1[[#This Row],[email]],แบบฝึก_11[Email],แบบฝึก_11[Completion time],0)&lt;&gt;0,"ส่งแล้ว","ยังไม่ส่ง")</f>
        <v>ส่งแล้ว</v>
      </c>
      <c r="X194" s="5" t="str">
        <f>IF(_xlfn.XLOOKUP(Table1[[#This Row],[email]],แบบฝึก_12[Email],แบบฝึก_12[Completion time],0)&lt;&gt;0,"ส่งแล้ว","ยังไม่ส่ง")</f>
        <v>ส่งแล้ว</v>
      </c>
      <c r="Y194" s="5" t="str">
        <f>_xlfn.XLOOKUP(Table1[[#This Row],[email]],ท้ายบท_1[Email],ท้ายบท_1[Total points],"ยังไม่ส่ง")</f>
        <v>ยังไม่ส่ง</v>
      </c>
      <c r="Z194" s="4">
        <f>_xlfn.XLOOKUP(Table1[[#This Row],[email]],Quiz_1[Email],Quiz_1[Total points],"ยังไม่ส่ง")</f>
        <v>6</v>
      </c>
      <c r="AA194" s="5" t="str">
        <f>IF(_xlfn.XLOOKUP(Table1[[#This Row],[email]],แบบฝึก_21[Email],แบบฝึก_21[Completion time],0)&lt;&gt;0,"ส่งแล้ว","ยังไม่ส่ง")</f>
        <v>ยังไม่ส่ง</v>
      </c>
      <c r="AB194" s="5" t="str">
        <f>IF(_xlfn.XLOOKUP(Table1[[#This Row],[email]],แบบฝึก_22[Email],แบบฝึก_22[Completion time],0)&lt;&gt;0,"ส่งแล้ว","ยังไม่ส่ง")</f>
        <v>ยังไม่ส่ง</v>
      </c>
      <c r="AC194" s="5">
        <f>_xlfn.XLOOKUP(Table1[[#This Row],[email]],ท้ายบท_2[Email],ท้ายบท_2[Total points],"ยังไม่ส่ง")</f>
        <v>14</v>
      </c>
      <c r="AD194" s="5">
        <f>_xlfn.XLOOKUP(Table1[[#This Row],[email]],Quiz_2[Email],Quiz_2[Total points],"ยังไม่ส่ง")</f>
        <v>8</v>
      </c>
      <c r="AE194" s="5" t="str">
        <f>IF(_xlfn.XLOOKUP(Table1[[#This Row],[email]],แบบฝึก_31[Email],แบบฝึก_31[Completion time],0)&lt;&gt;0,"ส่งแล้ว","ยังไม่ส่ง")</f>
        <v>ส่งแล้ว</v>
      </c>
      <c r="AF194" s="5">
        <f>_xlfn.XLOOKUP(Table1[[#This Row],[email]],ท้ายบท_3[Email],ท้ายบท_3[Total points],"ยังไม่ส่ง")</f>
        <v>9</v>
      </c>
      <c r="AG194" s="5">
        <f>_xlfn.XLOOKUP(Table1[[#This Row],[email]],Quiz_3[Email],Quiz_3[Total points],"ยังไม่ส่ง")</f>
        <v>6</v>
      </c>
      <c r="AH194" s="12">
        <v>16</v>
      </c>
      <c r="AI194" s="14">
        <v>8</v>
      </c>
      <c r="AJ194" s="12">
        <f>ROUND((Table1[[#This Row],[mid '[20']]]+Table1[[#This Row],[mid '[10']]])/2,0)</f>
        <v>12</v>
      </c>
      <c r="AK194" s="5" t="str">
        <f>IF(_xlfn.XLOOKUP(Table1[[#This Row],[email]],แบบฝึก_41[Email],แบบฝึก_41[Completion time],0)&lt;&gt;0,"ส่งแล้ว","ยังไม่ส่ง")</f>
        <v>ส่งแล้ว</v>
      </c>
      <c r="AL194" s="5" t="str">
        <f>IF(_xlfn.XLOOKUP(Table1[[#This Row],[email]],ท้ายบท_4[Email],ท้ายบท_4[Total points],"ยังไม่ส่ง")&lt;&gt;0,"ส่งแล้ว","ยังไม่ส่ง")</f>
        <v>ยังไม่ส่ง</v>
      </c>
      <c r="AM194" s="5">
        <f>_xlfn.XLOOKUP(Table1[[#This Row],[email]],Quiz_4[Email],Quiz_4[Total points],"ยังไม่ส่ง")</f>
        <v>9</v>
      </c>
      <c r="AN194" s="5" t="str">
        <f>IF(_xlfn.XLOOKUP(Table1[[#This Row],[email]],แบบฝึก_51[Email],แบบฝึก_51[Completion time],0)&lt;&gt;0,"ส่งแล้ว","ยังไม่ส่ง")</f>
        <v>ส่งแล้ว</v>
      </c>
      <c r="AO194" s="5" t="str">
        <f>IF(_xlfn.XLOOKUP(Table1[[#This Row],[email]],แบบฝึก_52[Email],แบบฝึก_52[Completion time],0)&lt;&gt;0,"ส่งแล้ว","ยังไม่ส่ง")</f>
        <v>ส่งแล้ว</v>
      </c>
      <c r="AP194" s="5">
        <f>_xlfn.XLOOKUP(Table1[[#This Row],[email]],ท้ายบท_5[Email],ท้ายบท_5[Total points],"ยังไม่ส่ง")</f>
        <v>12</v>
      </c>
      <c r="AQ194" s="5">
        <f>_xlfn.XLOOKUP(Table1[[#This Row],[email]],Quiz_5[Email],Quiz_5[Total points],"ยังไม่ส่ง")</f>
        <v>6</v>
      </c>
      <c r="AR194" s="37"/>
      <c r="AS194" s="4" t="str">
        <f>IF(M194&lt;10,"ยังไม่ซ่อม",IF(Table1[[#This Row],[ซ่อมแล้วกลางภาค]]="ซ่อมแล้ว","ซ่อมแล้ว","ไม่ต้องซ่อม"))</f>
        <v>ไม่ต้องซ่อม</v>
      </c>
      <c r="BN194"/>
      <c r="BO194"/>
      <c r="BP194"/>
      <c r="BQ194"/>
    </row>
    <row r="195" spans="1:69" ht="19.5" x14ac:dyDescent="0.4">
      <c r="A195" s="21">
        <v>194</v>
      </c>
      <c r="B195" s="4">
        <v>6</v>
      </c>
      <c r="C195" s="4">
        <v>16</v>
      </c>
      <c r="D195" s="4" t="s">
        <v>32920</v>
      </c>
      <c r="E195" s="4" t="s">
        <v>32346</v>
      </c>
      <c r="F195" s="4" t="s">
        <v>32921</v>
      </c>
      <c r="G195" s="4" t="s">
        <v>32922</v>
      </c>
      <c r="H195" s="4" t="s">
        <v>3946</v>
      </c>
      <c r="I195" s="24">
        <f>ROUND(COUNTIF(Table1[[#This Row],[กิจกรรม 1.1]:[ท้ายบท 1]],"&lt;&gt;ยังไม่ส่ง")*2+IF(Table1[[#This Row],[Quiz 1]]&lt;&gt;"ยังไม่ส่ง",Table1[[#This Row],[Quiz 1]]*2/10,0),0)</f>
        <v>9</v>
      </c>
      <c r="J195" s="24">
        <f>ROUND(COUNTIF(Table1[[#This Row],[แบบฝึก 2.1]:[ท้ายบท 2]],"&lt;&gt;ยังไม่ส่ง")*8/3+IF(Table1[[#This Row],[Quiz 2]]&lt;&gt;"ยังไม่ส่ง",Table1[[#This Row],[Quiz 2]]*2/10,0),0)</f>
        <v>3</v>
      </c>
      <c r="K195" s="24">
        <f>ROUND(COUNTIF(Table1[[#This Row],[แบบฝึก 3.1]:[ท้ายบท 3]],"&lt;&gt;ยังไม่ส่ง")*3/2+IF(Table1[[#This Row],[Quiz 3]]&lt;&gt;"ยังไม่ส่ง",Table1[[#This Row],[Quiz 3]]*2/10,0),0)</f>
        <v>0</v>
      </c>
      <c r="L195" s="12">
        <f>Table1[[#This Row],[บท 1 '[10']]]+Table1[[#This Row],[บท 2 '[10']]]+Table1[[#This Row],[บท 3 '[5']]]</f>
        <v>12</v>
      </c>
      <c r="M195" s="12">
        <f>IF(Table1[[#This Row],[ซ่อมแล้วกลางภาค]]="ซ่อมแล้ว",10,Table1[[#This Row],[MID '[20']2]])</f>
        <v>10</v>
      </c>
      <c r="N195" s="12">
        <f>ROUND(COUNTIF(Table1[[#This Row],[แบบฝึก 4.1]:[ท้ายบท 4]],"&lt;&gt;ยังไม่ส่ง")*8/2+IF(Table1[[#This Row],[Quiz 4]]&lt;&gt;"ยังไม่ส่ง",Table1[[#This Row],[Quiz 4]]*2/10,0),0)</f>
        <v>6</v>
      </c>
      <c r="O195" s="12"/>
      <c r="P195" s="13">
        <f>ROUND(COUNTIF(Table1[[#This Row],[แบบฝึก 5.1]:[ท้ายบท 5]],"&lt;&gt;ยังไม่ส่ง")*8/3+IF(Table1[[#This Row],[Quiz 5]]&lt;&gt;"ยังไม่ส่ง",Table1[[#This Row],[Quiz 5]]*2/10,0),0)</f>
        <v>9</v>
      </c>
      <c r="Q195" s="12">
        <f>Table1[[#This Row],[บท 4 '[10']]]+Table1[[#This Row],[นำเสนอ '[5']]]+Table1[[#This Row],[บท 5 '[10']]]</f>
        <v>15</v>
      </c>
      <c r="R195" s="12">
        <f>Table1[[#This Row],[ก่อนกลางภาค '[25']]]+Table1[[#This Row],[กลางภาค '[20']]]+Table1[[#This Row],[หลังกลางภาค '[25']]]</f>
        <v>37</v>
      </c>
      <c r="S195" s="12"/>
      <c r="T195" s="12">
        <f>Table1[[#This Row],[ปลายภาค '[30']]]+Table1[[#This Row],[ก่อนปลายภาค '[70']]]</f>
        <v>37</v>
      </c>
      <c r="U195" s="11">
        <f t="shared" si="3"/>
        <v>0</v>
      </c>
      <c r="V195" s="5" t="str">
        <f>IF(_xlfn.XLOOKUP(Table1[[#This Row],[email]],กิจกรรม_11[Email],กิจกรรม_11[Completion time],0)&lt;&gt;0,"ส่งแล้ว","ยังไม่ส่ง")</f>
        <v>ส่งแล้ว</v>
      </c>
      <c r="W195" s="5" t="str">
        <f>IF(_xlfn.XLOOKUP(Table1[[#This Row],[email]],แบบฝึก_11[Email],แบบฝึก_11[Completion time],0)&lt;&gt;0,"ส่งแล้ว","ยังไม่ส่ง")</f>
        <v>ส่งแล้ว</v>
      </c>
      <c r="X195" s="5" t="str">
        <f>IF(_xlfn.XLOOKUP(Table1[[#This Row],[email]],แบบฝึก_12[Email],แบบฝึก_12[Completion time],0)&lt;&gt;0,"ส่งแล้ว","ยังไม่ส่ง")</f>
        <v>ส่งแล้ว</v>
      </c>
      <c r="Y195" s="5">
        <f>_xlfn.XLOOKUP(Table1[[#This Row],[email]],ท้ายบท_1[Email],ท้ายบท_1[Total points],"ยังไม่ส่ง")</f>
        <v>18</v>
      </c>
      <c r="Z195" s="4">
        <f>_xlfn.XLOOKUP(Table1[[#This Row],[email]],Quiz_1[Email],Quiz_1[Total points],"ยังไม่ส่ง")</f>
        <v>7</v>
      </c>
      <c r="AA195" s="5" t="str">
        <f>IF(_xlfn.XLOOKUP(Table1[[#This Row],[email]],แบบฝึก_21[Email],แบบฝึก_21[Completion time],0)&lt;&gt;0,"ส่งแล้ว","ยังไม่ส่ง")</f>
        <v>ส่งแล้ว</v>
      </c>
      <c r="AB195" s="5" t="str">
        <f>IF(_xlfn.XLOOKUP(Table1[[#This Row],[email]],แบบฝึก_22[Email],แบบฝึก_22[Completion time],0)&lt;&gt;0,"ส่งแล้ว","ยังไม่ส่ง")</f>
        <v>ยังไม่ส่ง</v>
      </c>
      <c r="AC195" s="5" t="str">
        <f>_xlfn.XLOOKUP(Table1[[#This Row],[email]],ท้ายบท_2[Email],ท้ายบท_2[Total points],"ยังไม่ส่ง")</f>
        <v>ยังไม่ส่ง</v>
      </c>
      <c r="AD195" s="5" t="str">
        <f>_xlfn.XLOOKUP(Table1[[#This Row],[email]],Quiz_2[Email],Quiz_2[Total points],"ยังไม่ส่ง")</f>
        <v>ยังไม่ส่ง</v>
      </c>
      <c r="AE195" s="5" t="str">
        <f>IF(_xlfn.XLOOKUP(Table1[[#This Row],[email]],แบบฝึก_31[Email],แบบฝึก_31[Completion time],0)&lt;&gt;0,"ส่งแล้ว","ยังไม่ส่ง")</f>
        <v>ยังไม่ส่ง</v>
      </c>
      <c r="AF195" s="5" t="str">
        <f>_xlfn.XLOOKUP(Table1[[#This Row],[email]],ท้ายบท_3[Email],ท้ายบท_3[Total points],"ยังไม่ส่ง")</f>
        <v>ยังไม่ส่ง</v>
      </c>
      <c r="AG195" s="5" t="str">
        <f>_xlfn.XLOOKUP(Table1[[#This Row],[email]],Quiz_3[Email],Quiz_3[Total points],"ยังไม่ส่ง")</f>
        <v>ยังไม่ส่ง</v>
      </c>
      <c r="AH195" s="12">
        <v>12</v>
      </c>
      <c r="AI195" s="14">
        <v>8</v>
      </c>
      <c r="AJ195" s="12">
        <f>ROUND((Table1[[#This Row],[mid '[20']]]+Table1[[#This Row],[mid '[10']]])/2,0)</f>
        <v>10</v>
      </c>
      <c r="AK195" s="5" t="str">
        <f>IF(_xlfn.XLOOKUP(Table1[[#This Row],[email]],แบบฝึก_41[Email],แบบฝึก_41[Completion time],0)&lt;&gt;0,"ส่งแล้ว","ยังไม่ส่ง")</f>
        <v>ส่งแล้ว</v>
      </c>
      <c r="AL195" s="5" t="str">
        <f>IF(_xlfn.XLOOKUP(Table1[[#This Row],[email]],ท้ายบท_4[Email],ท้ายบท_4[Total points],"ยังไม่ส่ง")&lt;&gt;0,"ส่งแล้ว","ยังไม่ส่ง")</f>
        <v>ยังไม่ส่ง</v>
      </c>
      <c r="AM195" s="5">
        <f>_xlfn.XLOOKUP(Table1[[#This Row],[email]],Quiz_4[Email],Quiz_4[Total points],"ยังไม่ส่ง")</f>
        <v>8</v>
      </c>
      <c r="AN195" s="5" t="str">
        <f>IF(_xlfn.XLOOKUP(Table1[[#This Row],[email]],แบบฝึก_51[Email],แบบฝึก_51[Completion time],0)&lt;&gt;0,"ส่งแล้ว","ยังไม่ส่ง")</f>
        <v>ส่งแล้ว</v>
      </c>
      <c r="AO195" s="5" t="str">
        <f>IF(_xlfn.XLOOKUP(Table1[[#This Row],[email]],แบบฝึก_52[Email],แบบฝึก_52[Completion time],0)&lt;&gt;0,"ส่งแล้ว","ยังไม่ส่ง")</f>
        <v>ส่งแล้ว</v>
      </c>
      <c r="AP195" s="5">
        <f>_xlfn.XLOOKUP(Table1[[#This Row],[email]],ท้ายบท_5[Email],ท้ายบท_5[Total points],"ยังไม่ส่ง")</f>
        <v>15</v>
      </c>
      <c r="AQ195" s="5">
        <f>_xlfn.XLOOKUP(Table1[[#This Row],[email]],Quiz_5[Email],Quiz_5[Total points],"ยังไม่ส่ง")</f>
        <v>6</v>
      </c>
      <c r="AR195" s="37"/>
      <c r="AS195" s="4" t="str">
        <f>IF(M195&lt;10,"ยังไม่ซ่อม",IF(Table1[[#This Row],[ซ่อมแล้วกลางภาค]]="ซ่อมแล้ว","ซ่อมแล้ว","ไม่ต้องซ่อม"))</f>
        <v>ไม่ต้องซ่อม</v>
      </c>
      <c r="BN195"/>
      <c r="BO195"/>
      <c r="BP195"/>
      <c r="BQ195"/>
    </row>
    <row r="196" spans="1:69" ht="19.5" x14ac:dyDescent="0.4">
      <c r="A196" s="21">
        <v>195</v>
      </c>
      <c r="B196" s="4">
        <v>6</v>
      </c>
      <c r="C196" s="4">
        <v>17</v>
      </c>
      <c r="D196" s="4" t="s">
        <v>32923</v>
      </c>
      <c r="E196" s="4" t="s">
        <v>32346</v>
      </c>
      <c r="F196" s="4" t="s">
        <v>32924</v>
      </c>
      <c r="G196" s="4" t="s">
        <v>32925</v>
      </c>
      <c r="H196" s="4" t="s">
        <v>3999</v>
      </c>
      <c r="I196" s="24">
        <f>ROUND(COUNTIF(Table1[[#This Row],[กิจกรรม 1.1]:[ท้ายบท 1]],"&lt;&gt;ยังไม่ส่ง")*2+IF(Table1[[#This Row],[Quiz 1]]&lt;&gt;"ยังไม่ส่ง",Table1[[#This Row],[Quiz 1]]*2/10,0),0)</f>
        <v>9</v>
      </c>
      <c r="J196" s="24">
        <f>ROUND(COUNTIF(Table1[[#This Row],[แบบฝึก 2.1]:[ท้ายบท 2]],"&lt;&gt;ยังไม่ส่ง")*8/3+IF(Table1[[#This Row],[Quiz 2]]&lt;&gt;"ยังไม่ส่ง",Table1[[#This Row],[Quiz 2]]*2/10,0),0)</f>
        <v>9</v>
      </c>
      <c r="K196" s="24">
        <f>ROUND(COUNTIF(Table1[[#This Row],[แบบฝึก 3.1]:[ท้ายบท 3]],"&lt;&gt;ยังไม่ส่ง")*3/2+IF(Table1[[#This Row],[Quiz 3]]&lt;&gt;"ยังไม่ส่ง",Table1[[#This Row],[Quiz 3]]*2/10,0),0)</f>
        <v>4</v>
      </c>
      <c r="L196" s="12">
        <f>Table1[[#This Row],[บท 1 '[10']]]+Table1[[#This Row],[บท 2 '[10']]]+Table1[[#This Row],[บท 3 '[5']]]</f>
        <v>22</v>
      </c>
      <c r="M196" s="12">
        <f>IF(Table1[[#This Row],[ซ่อมแล้วกลางภาค]]="ซ่อมแล้ว",10,Table1[[#This Row],[MID '[20']2]])</f>
        <v>15</v>
      </c>
      <c r="N196" s="12">
        <f>ROUND(COUNTIF(Table1[[#This Row],[แบบฝึก 4.1]:[ท้ายบท 4]],"&lt;&gt;ยังไม่ส่ง")*8/2+IF(Table1[[#This Row],[Quiz 4]]&lt;&gt;"ยังไม่ส่ง",Table1[[#This Row],[Quiz 4]]*2/10,0),0)</f>
        <v>6</v>
      </c>
      <c r="O196" s="12"/>
      <c r="P196" s="13">
        <f>ROUND(COUNTIF(Table1[[#This Row],[แบบฝึก 5.1]:[ท้ายบท 5]],"&lt;&gt;ยังไม่ส่ง")*8/3+IF(Table1[[#This Row],[Quiz 5]]&lt;&gt;"ยังไม่ส่ง",Table1[[#This Row],[Quiz 5]]*2/10,0),0)</f>
        <v>8</v>
      </c>
      <c r="Q196" s="12">
        <f>Table1[[#This Row],[บท 4 '[10']]]+Table1[[#This Row],[นำเสนอ '[5']]]+Table1[[#This Row],[บท 5 '[10']]]</f>
        <v>14</v>
      </c>
      <c r="R196" s="12">
        <f>Table1[[#This Row],[ก่อนกลางภาค '[25']]]+Table1[[#This Row],[กลางภาค '[20']]]+Table1[[#This Row],[หลังกลางภาค '[25']]]</f>
        <v>51</v>
      </c>
      <c r="S196" s="12"/>
      <c r="T196" s="12">
        <f>Table1[[#This Row],[ปลายภาค '[30']]]+Table1[[#This Row],[ก่อนปลายภาค '[70']]]</f>
        <v>51</v>
      </c>
      <c r="U196" s="11">
        <f t="shared" si="3"/>
        <v>1</v>
      </c>
      <c r="V196" s="5" t="str">
        <f>IF(_xlfn.XLOOKUP(Table1[[#This Row],[email]],กิจกรรม_11[Email],กิจกรรม_11[Completion time],0)&lt;&gt;0,"ส่งแล้ว","ยังไม่ส่ง")</f>
        <v>ส่งแล้ว</v>
      </c>
      <c r="W196" s="5" t="str">
        <f>IF(_xlfn.XLOOKUP(Table1[[#This Row],[email]],แบบฝึก_11[Email],แบบฝึก_11[Completion time],0)&lt;&gt;0,"ส่งแล้ว","ยังไม่ส่ง")</f>
        <v>ส่งแล้ว</v>
      </c>
      <c r="X196" s="5" t="str">
        <f>IF(_xlfn.XLOOKUP(Table1[[#This Row],[email]],แบบฝึก_12[Email],แบบฝึก_12[Completion time],0)&lt;&gt;0,"ส่งแล้ว","ยังไม่ส่ง")</f>
        <v>ส่งแล้ว</v>
      </c>
      <c r="Y196" s="5">
        <f>_xlfn.XLOOKUP(Table1[[#This Row],[email]],ท้ายบท_1[Email],ท้ายบท_1[Total points],"ยังไม่ส่ง")</f>
        <v>16</v>
      </c>
      <c r="Z196" s="4">
        <f>_xlfn.XLOOKUP(Table1[[#This Row],[email]],Quiz_1[Email],Quiz_1[Total points],"ยังไม่ส่ง")</f>
        <v>6</v>
      </c>
      <c r="AA196" s="5" t="str">
        <f>IF(_xlfn.XLOOKUP(Table1[[#This Row],[email]],แบบฝึก_21[Email],แบบฝึก_21[Completion time],0)&lt;&gt;0,"ส่งแล้ว","ยังไม่ส่ง")</f>
        <v>ส่งแล้ว</v>
      </c>
      <c r="AB196" s="5" t="str">
        <f>IF(_xlfn.XLOOKUP(Table1[[#This Row],[email]],แบบฝึก_22[Email],แบบฝึก_22[Completion time],0)&lt;&gt;0,"ส่งแล้ว","ยังไม่ส่ง")</f>
        <v>ส่งแล้ว</v>
      </c>
      <c r="AC196" s="5">
        <f>_xlfn.XLOOKUP(Table1[[#This Row],[email]],ท้ายบท_2[Email],ท้ายบท_2[Total points],"ยังไม่ส่ง")</f>
        <v>13</v>
      </c>
      <c r="AD196" s="5">
        <f>_xlfn.XLOOKUP(Table1[[#This Row],[email]],Quiz_2[Email],Quiz_2[Total points],"ยังไม่ส่ง")</f>
        <v>7</v>
      </c>
      <c r="AE196" s="5" t="str">
        <f>IF(_xlfn.XLOOKUP(Table1[[#This Row],[email]],แบบฝึก_31[Email],แบบฝึก_31[Completion time],0)&lt;&gt;0,"ส่งแล้ว","ยังไม่ส่ง")</f>
        <v>ส่งแล้ว</v>
      </c>
      <c r="AF196" s="5">
        <f>_xlfn.XLOOKUP(Table1[[#This Row],[email]],ท้ายบท_3[Email],ท้ายบท_3[Total points],"ยังไม่ส่ง")</f>
        <v>4</v>
      </c>
      <c r="AG196" s="5">
        <f>_xlfn.XLOOKUP(Table1[[#This Row],[email]],Quiz_3[Email],Quiz_3[Total points],"ยังไม่ส่ง")</f>
        <v>6</v>
      </c>
      <c r="AH196" s="12">
        <v>22</v>
      </c>
      <c r="AI196" s="14">
        <v>8</v>
      </c>
      <c r="AJ196" s="12">
        <f>ROUND((Table1[[#This Row],[mid '[20']]]+Table1[[#This Row],[mid '[10']]])/2,0)</f>
        <v>15</v>
      </c>
      <c r="AK196" s="5" t="str">
        <f>IF(_xlfn.XLOOKUP(Table1[[#This Row],[email]],แบบฝึก_41[Email],แบบฝึก_41[Completion time],0)&lt;&gt;0,"ส่งแล้ว","ยังไม่ส่ง")</f>
        <v>ส่งแล้ว</v>
      </c>
      <c r="AL196" s="5" t="str">
        <f>IF(_xlfn.XLOOKUP(Table1[[#This Row],[email]],ท้ายบท_4[Email],ท้ายบท_4[Total points],"ยังไม่ส่ง")&lt;&gt;0,"ส่งแล้ว","ยังไม่ส่ง")</f>
        <v>ยังไม่ส่ง</v>
      </c>
      <c r="AM196" s="5">
        <f>_xlfn.XLOOKUP(Table1[[#This Row],[email]],Quiz_4[Email],Quiz_4[Total points],"ยังไม่ส่ง")</f>
        <v>8</v>
      </c>
      <c r="AN196" s="5" t="str">
        <f>IF(_xlfn.XLOOKUP(Table1[[#This Row],[email]],แบบฝึก_51[Email],แบบฝึก_51[Completion time],0)&lt;&gt;0,"ส่งแล้ว","ยังไม่ส่ง")</f>
        <v>ส่งแล้ว</v>
      </c>
      <c r="AO196" s="5" t="str">
        <f>IF(_xlfn.XLOOKUP(Table1[[#This Row],[email]],แบบฝึก_52[Email],แบบฝึก_52[Completion time],0)&lt;&gt;0,"ส่งแล้ว","ยังไม่ส่ง")</f>
        <v>ส่งแล้ว</v>
      </c>
      <c r="AP196" s="5">
        <f>_xlfn.XLOOKUP(Table1[[#This Row],[email]],ท้ายบท_5[Email],ท้ายบท_5[Total points],"ยังไม่ส่ง")</f>
        <v>7</v>
      </c>
      <c r="AQ196" s="5">
        <f>_xlfn.XLOOKUP(Table1[[#This Row],[email]],Quiz_5[Email],Quiz_5[Total points],"ยังไม่ส่ง")</f>
        <v>2</v>
      </c>
      <c r="AR196" s="37"/>
      <c r="AS196" s="4" t="str">
        <f>IF(M196&lt;10,"ยังไม่ซ่อม",IF(Table1[[#This Row],[ซ่อมแล้วกลางภาค]]="ซ่อมแล้ว","ซ่อมแล้ว","ไม่ต้องซ่อม"))</f>
        <v>ไม่ต้องซ่อม</v>
      </c>
      <c r="BN196"/>
      <c r="BO196"/>
      <c r="BP196"/>
      <c r="BQ196"/>
    </row>
    <row r="197" spans="1:69" ht="19.5" x14ac:dyDescent="0.4">
      <c r="A197" s="21">
        <v>196</v>
      </c>
      <c r="B197" s="4">
        <v>6</v>
      </c>
      <c r="C197" s="4">
        <v>18</v>
      </c>
      <c r="D197" s="4" t="s">
        <v>32926</v>
      </c>
      <c r="E197" s="4" t="s">
        <v>32346</v>
      </c>
      <c r="F197" s="4" t="s">
        <v>32927</v>
      </c>
      <c r="G197" s="4" t="s">
        <v>32928</v>
      </c>
      <c r="H197" s="4" t="s">
        <v>4544</v>
      </c>
      <c r="I197" s="24">
        <f>ROUND(COUNTIF(Table1[[#This Row],[กิจกรรม 1.1]:[ท้ายบท 1]],"&lt;&gt;ยังไม่ส่ง")*2+IF(Table1[[#This Row],[Quiz 1]]&lt;&gt;"ยังไม่ส่ง",Table1[[#This Row],[Quiz 1]]*2/10,0),0)</f>
        <v>10</v>
      </c>
      <c r="J197" s="24">
        <f>ROUND(COUNTIF(Table1[[#This Row],[แบบฝึก 2.1]:[ท้ายบท 2]],"&lt;&gt;ยังไม่ส่ง")*8/3+IF(Table1[[#This Row],[Quiz 2]]&lt;&gt;"ยังไม่ส่ง",Table1[[#This Row],[Quiz 2]]*2/10,0),0)</f>
        <v>10</v>
      </c>
      <c r="K197" s="24">
        <f>ROUND(COUNTIF(Table1[[#This Row],[แบบฝึก 3.1]:[ท้ายบท 3]],"&lt;&gt;ยังไม่ส่ง")*3/2+IF(Table1[[#This Row],[Quiz 3]]&lt;&gt;"ยังไม่ส่ง",Table1[[#This Row],[Quiz 3]]*2/10,0),0)</f>
        <v>4</v>
      </c>
      <c r="L197" s="12">
        <f>Table1[[#This Row],[บท 1 '[10']]]+Table1[[#This Row],[บท 2 '[10']]]+Table1[[#This Row],[บท 3 '[5']]]</f>
        <v>24</v>
      </c>
      <c r="M197" s="12">
        <f>IF(Table1[[#This Row],[ซ่อมแล้วกลางภาค]]="ซ่อมแล้ว",10,Table1[[#This Row],[MID '[20']2]])</f>
        <v>11</v>
      </c>
      <c r="N197" s="12">
        <f>ROUND(COUNTIF(Table1[[#This Row],[แบบฝึก 4.1]:[ท้ายบท 4]],"&lt;&gt;ยังไม่ส่ง")*8/2+IF(Table1[[#This Row],[Quiz 4]]&lt;&gt;"ยังไม่ส่ง",Table1[[#This Row],[Quiz 4]]*2/10,0),0)</f>
        <v>6</v>
      </c>
      <c r="O197" s="12"/>
      <c r="P197" s="13">
        <f>ROUND(COUNTIF(Table1[[#This Row],[แบบฝึก 5.1]:[ท้ายบท 5]],"&lt;&gt;ยังไม่ส่ง")*8/3+IF(Table1[[#This Row],[Quiz 5]]&lt;&gt;"ยังไม่ส่ง",Table1[[#This Row],[Quiz 5]]*2/10,0),0)</f>
        <v>9</v>
      </c>
      <c r="Q197" s="12">
        <f>Table1[[#This Row],[บท 4 '[10']]]+Table1[[#This Row],[นำเสนอ '[5']]]+Table1[[#This Row],[บท 5 '[10']]]</f>
        <v>15</v>
      </c>
      <c r="R197" s="12">
        <f>Table1[[#This Row],[ก่อนกลางภาค '[25']]]+Table1[[#This Row],[กลางภาค '[20']]]+Table1[[#This Row],[หลังกลางภาค '[25']]]</f>
        <v>50</v>
      </c>
      <c r="S197" s="12"/>
      <c r="T197" s="12">
        <f>Table1[[#This Row],[ปลายภาค '[30']]]+Table1[[#This Row],[ก่อนปลายภาค '[70']]]</f>
        <v>50</v>
      </c>
      <c r="U197" s="11">
        <f t="shared" si="3"/>
        <v>1</v>
      </c>
      <c r="V197" s="5" t="str">
        <f>IF(_xlfn.XLOOKUP(Table1[[#This Row],[email]],กิจกรรม_11[Email],กิจกรรม_11[Completion time],0)&lt;&gt;0,"ส่งแล้ว","ยังไม่ส่ง")</f>
        <v>ส่งแล้ว</v>
      </c>
      <c r="W197" s="5" t="str">
        <f>IF(_xlfn.XLOOKUP(Table1[[#This Row],[email]],แบบฝึก_11[Email],แบบฝึก_11[Completion time],0)&lt;&gt;0,"ส่งแล้ว","ยังไม่ส่ง")</f>
        <v>ส่งแล้ว</v>
      </c>
      <c r="X197" s="5" t="str">
        <f>IF(_xlfn.XLOOKUP(Table1[[#This Row],[email]],แบบฝึก_12[Email],แบบฝึก_12[Completion time],0)&lt;&gt;0,"ส่งแล้ว","ยังไม่ส่ง")</f>
        <v>ส่งแล้ว</v>
      </c>
      <c r="Y197" s="5">
        <f>_xlfn.XLOOKUP(Table1[[#This Row],[email]],ท้ายบท_1[Email],ท้ายบท_1[Total points],"ยังไม่ส่ง")</f>
        <v>17</v>
      </c>
      <c r="Z197" s="4">
        <f>_xlfn.XLOOKUP(Table1[[#This Row],[email]],Quiz_1[Email],Quiz_1[Total points],"ยังไม่ส่ง")</f>
        <v>10</v>
      </c>
      <c r="AA197" s="5" t="str">
        <f>IF(_xlfn.XLOOKUP(Table1[[#This Row],[email]],แบบฝึก_21[Email],แบบฝึก_21[Completion time],0)&lt;&gt;0,"ส่งแล้ว","ยังไม่ส่ง")</f>
        <v>ส่งแล้ว</v>
      </c>
      <c r="AB197" s="5" t="str">
        <f>IF(_xlfn.XLOOKUP(Table1[[#This Row],[email]],แบบฝึก_22[Email],แบบฝึก_22[Completion time],0)&lt;&gt;0,"ส่งแล้ว","ยังไม่ส่ง")</f>
        <v>ส่งแล้ว</v>
      </c>
      <c r="AC197" s="5">
        <f>_xlfn.XLOOKUP(Table1[[#This Row],[email]],ท้ายบท_2[Email],ท้ายบท_2[Total points],"ยังไม่ส่ง")</f>
        <v>10</v>
      </c>
      <c r="AD197" s="5">
        <f>_xlfn.XLOOKUP(Table1[[#This Row],[email]],Quiz_2[Email],Quiz_2[Total points],"ยังไม่ส่ง")</f>
        <v>9</v>
      </c>
      <c r="AE197" s="5" t="str">
        <f>IF(_xlfn.XLOOKUP(Table1[[#This Row],[email]],แบบฝึก_31[Email],แบบฝึก_31[Completion time],0)&lt;&gt;0,"ส่งแล้ว","ยังไม่ส่ง")</f>
        <v>ส่งแล้ว</v>
      </c>
      <c r="AF197" s="5">
        <f>_xlfn.XLOOKUP(Table1[[#This Row],[email]],ท้ายบท_3[Email],ท้ายบท_3[Total points],"ยังไม่ส่ง")</f>
        <v>11</v>
      </c>
      <c r="AG197" s="5">
        <f>_xlfn.XLOOKUP(Table1[[#This Row],[email]],Quiz_3[Email],Quiz_3[Total points],"ยังไม่ส่ง")</f>
        <v>7</v>
      </c>
      <c r="AH197" s="12">
        <v>17</v>
      </c>
      <c r="AI197" s="14">
        <v>5</v>
      </c>
      <c r="AJ197" s="12">
        <f>ROUND((Table1[[#This Row],[mid '[20']]]+Table1[[#This Row],[mid '[10']]])/2,0)</f>
        <v>11</v>
      </c>
      <c r="AK197" s="5" t="str">
        <f>IF(_xlfn.XLOOKUP(Table1[[#This Row],[email]],แบบฝึก_41[Email],แบบฝึก_41[Completion time],0)&lt;&gt;0,"ส่งแล้ว","ยังไม่ส่ง")</f>
        <v>ส่งแล้ว</v>
      </c>
      <c r="AL197" s="5" t="str">
        <f>IF(_xlfn.XLOOKUP(Table1[[#This Row],[email]],ท้ายบท_4[Email],ท้ายบท_4[Total points],"ยังไม่ส่ง")&lt;&gt;0,"ส่งแล้ว","ยังไม่ส่ง")</f>
        <v>ยังไม่ส่ง</v>
      </c>
      <c r="AM197" s="5">
        <f>_xlfn.XLOOKUP(Table1[[#This Row],[email]],Quiz_4[Email],Quiz_4[Total points],"ยังไม่ส่ง")</f>
        <v>9</v>
      </c>
      <c r="AN197" s="5" t="str">
        <f>IF(_xlfn.XLOOKUP(Table1[[#This Row],[email]],แบบฝึก_51[Email],แบบฝึก_51[Completion time],0)&lt;&gt;0,"ส่งแล้ว","ยังไม่ส่ง")</f>
        <v>ส่งแล้ว</v>
      </c>
      <c r="AO197" s="5" t="str">
        <f>IF(_xlfn.XLOOKUP(Table1[[#This Row],[email]],แบบฝึก_52[Email],แบบฝึก_52[Completion time],0)&lt;&gt;0,"ส่งแล้ว","ยังไม่ส่ง")</f>
        <v>ส่งแล้ว</v>
      </c>
      <c r="AP197" s="5">
        <f>_xlfn.XLOOKUP(Table1[[#This Row],[email]],ท้ายบท_5[Email],ท้ายบท_5[Total points],"ยังไม่ส่ง")</f>
        <v>16</v>
      </c>
      <c r="AQ197" s="5">
        <f>_xlfn.XLOOKUP(Table1[[#This Row],[email]],Quiz_5[Email],Quiz_5[Total points],"ยังไม่ส่ง")</f>
        <v>7</v>
      </c>
      <c r="AR197" s="37"/>
      <c r="AS197" s="4" t="str">
        <f>IF(M197&lt;10,"ยังไม่ซ่อม",IF(Table1[[#This Row],[ซ่อมแล้วกลางภาค]]="ซ่อมแล้ว","ซ่อมแล้ว","ไม่ต้องซ่อม"))</f>
        <v>ไม่ต้องซ่อม</v>
      </c>
      <c r="BN197"/>
      <c r="BO197"/>
      <c r="BP197"/>
      <c r="BQ197"/>
    </row>
    <row r="198" spans="1:69" ht="19.5" x14ac:dyDescent="0.4">
      <c r="A198" s="21">
        <v>197</v>
      </c>
      <c r="B198" s="4">
        <v>6</v>
      </c>
      <c r="C198" s="4">
        <v>19</v>
      </c>
      <c r="D198" s="4" t="s">
        <v>32929</v>
      </c>
      <c r="E198" s="4" t="s">
        <v>32346</v>
      </c>
      <c r="F198" s="4" t="s">
        <v>32930</v>
      </c>
      <c r="G198" s="4" t="s">
        <v>32931</v>
      </c>
      <c r="H198" s="4" t="s">
        <v>12254</v>
      </c>
      <c r="I198" s="24">
        <f>ROUND(COUNTIF(Table1[[#This Row],[กิจกรรม 1.1]:[ท้ายบท 1]],"&lt;&gt;ยังไม่ส่ง")*2+IF(Table1[[#This Row],[Quiz 1]]&lt;&gt;"ยังไม่ส่ง",Table1[[#This Row],[Quiz 1]]*2/10,0),0)</f>
        <v>6</v>
      </c>
      <c r="J198" s="24">
        <f>ROUND(COUNTIF(Table1[[#This Row],[แบบฝึก 2.1]:[ท้ายบท 2]],"&lt;&gt;ยังไม่ส่ง")*8/3+IF(Table1[[#This Row],[Quiz 2]]&lt;&gt;"ยังไม่ส่ง",Table1[[#This Row],[Quiz 2]]*2/10,0),0)</f>
        <v>0</v>
      </c>
      <c r="K198" s="24">
        <f>ROUND(COUNTIF(Table1[[#This Row],[แบบฝึก 3.1]:[ท้ายบท 3]],"&lt;&gt;ยังไม่ส่ง")*3/2+IF(Table1[[#This Row],[Quiz 3]]&lt;&gt;"ยังไม่ส่ง",Table1[[#This Row],[Quiz 3]]*2/10,0),0)</f>
        <v>5</v>
      </c>
      <c r="L198" s="12">
        <f>Table1[[#This Row],[บท 1 '[10']]]+Table1[[#This Row],[บท 2 '[10']]]+Table1[[#This Row],[บท 3 '[5']]]</f>
        <v>11</v>
      </c>
      <c r="M198" s="12">
        <f>IF(Table1[[#This Row],[ซ่อมแล้วกลางภาค]]="ซ่อมแล้ว",10,Table1[[#This Row],[MID '[20']2]])</f>
        <v>12</v>
      </c>
      <c r="N198" s="12">
        <f>ROUND(COUNTIF(Table1[[#This Row],[แบบฝึก 4.1]:[ท้ายบท 4]],"&lt;&gt;ยังไม่ส่ง")*8/2+IF(Table1[[#This Row],[Quiz 4]]&lt;&gt;"ยังไม่ส่ง",Table1[[#This Row],[Quiz 4]]*2/10,0),0)</f>
        <v>6</v>
      </c>
      <c r="O198" s="12"/>
      <c r="P198" s="13">
        <f>ROUND(COUNTIF(Table1[[#This Row],[แบบฝึก 5.1]:[ท้ายบท 5]],"&lt;&gt;ยังไม่ส่ง")*8/3+IF(Table1[[#This Row],[Quiz 5]]&lt;&gt;"ยังไม่ส่ง",Table1[[#This Row],[Quiz 5]]*2/10,0),0)</f>
        <v>9</v>
      </c>
      <c r="Q198" s="12">
        <f>Table1[[#This Row],[บท 4 '[10']]]+Table1[[#This Row],[นำเสนอ '[5']]]+Table1[[#This Row],[บท 5 '[10']]]</f>
        <v>15</v>
      </c>
      <c r="R198" s="12">
        <f>Table1[[#This Row],[ก่อนกลางภาค '[25']]]+Table1[[#This Row],[กลางภาค '[20']]]+Table1[[#This Row],[หลังกลางภาค '[25']]]</f>
        <v>38</v>
      </c>
      <c r="S198" s="12"/>
      <c r="T198" s="12">
        <f>Table1[[#This Row],[ปลายภาค '[30']]]+Table1[[#This Row],[ก่อนปลายภาค '[70']]]</f>
        <v>38</v>
      </c>
      <c r="U198" s="11">
        <f t="shared" si="3"/>
        <v>0</v>
      </c>
      <c r="V198" s="5" t="str">
        <f>IF(_xlfn.XLOOKUP(Table1[[#This Row],[email]],กิจกรรม_11[Email],กิจกรรม_11[Completion time],0)&lt;&gt;0,"ส่งแล้ว","ยังไม่ส่ง")</f>
        <v>ยังไม่ส่ง</v>
      </c>
      <c r="W198" s="5" t="str">
        <f>IF(_xlfn.XLOOKUP(Table1[[#This Row],[email]],แบบฝึก_11[Email],แบบฝึก_11[Completion time],0)&lt;&gt;0,"ส่งแล้ว","ยังไม่ส่ง")</f>
        <v>ส่งแล้ว</v>
      </c>
      <c r="X198" s="5" t="str">
        <f>IF(_xlfn.XLOOKUP(Table1[[#This Row],[email]],แบบฝึก_12[Email],แบบฝึก_12[Completion time],0)&lt;&gt;0,"ส่งแล้ว","ยังไม่ส่ง")</f>
        <v>ส่งแล้ว</v>
      </c>
      <c r="Y198" s="5" t="str">
        <f>_xlfn.XLOOKUP(Table1[[#This Row],[email]],ท้ายบท_1[Email],ท้ายบท_1[Total points],"ยังไม่ส่ง")</f>
        <v>ยังไม่ส่ง</v>
      </c>
      <c r="Z198" s="4">
        <f>_xlfn.XLOOKUP(Table1[[#This Row],[email]],Quiz_1[Email],Quiz_1[Total points],"ยังไม่ส่ง")</f>
        <v>8</v>
      </c>
      <c r="AA198" s="5" t="str">
        <f>IF(_xlfn.XLOOKUP(Table1[[#This Row],[email]],แบบฝึก_21[Email],แบบฝึก_21[Completion time],0)&lt;&gt;0,"ส่งแล้ว","ยังไม่ส่ง")</f>
        <v>ยังไม่ส่ง</v>
      </c>
      <c r="AB198" s="5" t="str">
        <f>IF(_xlfn.XLOOKUP(Table1[[#This Row],[email]],แบบฝึก_22[Email],แบบฝึก_22[Completion time],0)&lt;&gt;0,"ส่งแล้ว","ยังไม่ส่ง")</f>
        <v>ยังไม่ส่ง</v>
      </c>
      <c r="AC198" s="5" t="str">
        <f>_xlfn.XLOOKUP(Table1[[#This Row],[email]],ท้ายบท_2[Email],ท้ายบท_2[Total points],"ยังไม่ส่ง")</f>
        <v>ยังไม่ส่ง</v>
      </c>
      <c r="AD198" s="5" t="str">
        <f>_xlfn.XLOOKUP(Table1[[#This Row],[email]],Quiz_2[Email],Quiz_2[Total points],"ยังไม่ส่ง")</f>
        <v>ยังไม่ส่ง</v>
      </c>
      <c r="AE198" s="5" t="str">
        <f>IF(_xlfn.XLOOKUP(Table1[[#This Row],[email]],แบบฝึก_31[Email],แบบฝึก_31[Completion time],0)&lt;&gt;0,"ส่งแล้ว","ยังไม่ส่ง")</f>
        <v>ส่งแล้ว</v>
      </c>
      <c r="AF198" s="5">
        <f>_xlfn.XLOOKUP(Table1[[#This Row],[email]],ท้ายบท_3[Email],ท้ายบท_3[Total points],"ยังไม่ส่ง")</f>
        <v>10</v>
      </c>
      <c r="AG198" s="5">
        <f>_xlfn.XLOOKUP(Table1[[#This Row],[email]],Quiz_3[Email],Quiz_3[Total points],"ยังไม่ส่ง")</f>
        <v>9</v>
      </c>
      <c r="AH198" s="12">
        <v>17</v>
      </c>
      <c r="AI198" s="14">
        <v>7</v>
      </c>
      <c r="AJ198" s="12">
        <f>ROUND((Table1[[#This Row],[mid '[20']]]+Table1[[#This Row],[mid '[10']]])/2,0)</f>
        <v>12</v>
      </c>
      <c r="AK198" s="5" t="str">
        <f>IF(_xlfn.XLOOKUP(Table1[[#This Row],[email]],แบบฝึก_41[Email],แบบฝึก_41[Completion time],0)&lt;&gt;0,"ส่งแล้ว","ยังไม่ส่ง")</f>
        <v>ส่งแล้ว</v>
      </c>
      <c r="AL198" s="5" t="str">
        <f>IF(_xlfn.XLOOKUP(Table1[[#This Row],[email]],ท้ายบท_4[Email],ท้ายบท_4[Total points],"ยังไม่ส่ง")&lt;&gt;0,"ส่งแล้ว","ยังไม่ส่ง")</f>
        <v>ยังไม่ส่ง</v>
      </c>
      <c r="AM198" s="5">
        <f>_xlfn.XLOOKUP(Table1[[#This Row],[email]],Quiz_4[Email],Quiz_4[Total points],"ยังไม่ส่ง")</f>
        <v>8</v>
      </c>
      <c r="AN198" s="5" t="str">
        <f>IF(_xlfn.XLOOKUP(Table1[[#This Row],[email]],แบบฝึก_51[Email],แบบฝึก_51[Completion time],0)&lt;&gt;0,"ส่งแล้ว","ยังไม่ส่ง")</f>
        <v>ส่งแล้ว</v>
      </c>
      <c r="AO198" s="5" t="str">
        <f>IF(_xlfn.XLOOKUP(Table1[[#This Row],[email]],แบบฝึก_52[Email],แบบฝึก_52[Completion time],0)&lt;&gt;0,"ส่งแล้ว","ยังไม่ส่ง")</f>
        <v>ส่งแล้ว</v>
      </c>
      <c r="AP198" s="5">
        <f>_xlfn.XLOOKUP(Table1[[#This Row],[email]],ท้ายบท_5[Email],ท้ายบท_5[Total points],"ยังไม่ส่ง")</f>
        <v>16</v>
      </c>
      <c r="AQ198" s="5">
        <f>_xlfn.XLOOKUP(Table1[[#This Row],[email]],Quiz_5[Email],Quiz_5[Total points],"ยังไม่ส่ง")</f>
        <v>6</v>
      </c>
      <c r="AR198" s="37"/>
      <c r="AS198" s="4" t="str">
        <f>IF(M198&lt;10,"ยังไม่ซ่อม",IF(Table1[[#This Row],[ซ่อมแล้วกลางภาค]]="ซ่อมแล้ว","ซ่อมแล้ว","ไม่ต้องซ่อม"))</f>
        <v>ไม่ต้องซ่อม</v>
      </c>
      <c r="BN198"/>
      <c r="BO198"/>
      <c r="BP198"/>
      <c r="BQ198"/>
    </row>
    <row r="199" spans="1:69" ht="19.5" x14ac:dyDescent="0.4">
      <c r="A199" s="21">
        <v>198</v>
      </c>
      <c r="B199" s="4">
        <v>6</v>
      </c>
      <c r="C199" s="4">
        <v>20</v>
      </c>
      <c r="D199" s="4" t="s">
        <v>32932</v>
      </c>
      <c r="E199" s="4" t="s">
        <v>32396</v>
      </c>
      <c r="F199" s="4" t="s">
        <v>32933</v>
      </c>
      <c r="G199" s="4" t="s">
        <v>32934</v>
      </c>
      <c r="H199" s="4" t="s">
        <v>4029</v>
      </c>
      <c r="I199" s="24">
        <f>ROUND(COUNTIF(Table1[[#This Row],[กิจกรรม 1.1]:[ท้ายบท 1]],"&lt;&gt;ยังไม่ส่ง")*2+IF(Table1[[#This Row],[Quiz 1]]&lt;&gt;"ยังไม่ส่ง",Table1[[#This Row],[Quiz 1]]*2/10,0),0)</f>
        <v>7</v>
      </c>
      <c r="J199" s="24">
        <f>ROUND(COUNTIF(Table1[[#This Row],[แบบฝึก 2.1]:[ท้ายบท 2]],"&lt;&gt;ยังไม่ส่ง")*8/3+IF(Table1[[#This Row],[Quiz 2]]&lt;&gt;"ยังไม่ส่ง",Table1[[#This Row],[Quiz 2]]*2/10,0),0)</f>
        <v>5</v>
      </c>
      <c r="K199" s="24">
        <f>ROUND(COUNTIF(Table1[[#This Row],[แบบฝึก 3.1]:[ท้ายบท 3]],"&lt;&gt;ยังไม่ส่ง")*3/2+IF(Table1[[#This Row],[Quiz 3]]&lt;&gt;"ยังไม่ส่ง",Table1[[#This Row],[Quiz 3]]*2/10,0),0)</f>
        <v>4</v>
      </c>
      <c r="L199" s="12">
        <f>Table1[[#This Row],[บท 1 '[10']]]+Table1[[#This Row],[บท 2 '[10']]]+Table1[[#This Row],[บท 3 '[5']]]</f>
        <v>16</v>
      </c>
      <c r="M199" s="12">
        <f>IF(Table1[[#This Row],[ซ่อมแล้วกลางภาค]]="ซ่อมแล้ว",10,Table1[[#This Row],[MID '[20']2]])</f>
        <v>12</v>
      </c>
      <c r="N199" s="12">
        <f>ROUND(COUNTIF(Table1[[#This Row],[แบบฝึก 4.1]:[ท้ายบท 4]],"&lt;&gt;ยังไม่ส่ง")*8/2+IF(Table1[[#This Row],[Quiz 4]]&lt;&gt;"ยังไม่ส่ง",Table1[[#This Row],[Quiz 4]]*2/10,0),0)</f>
        <v>5</v>
      </c>
      <c r="O199" s="12"/>
      <c r="P199" s="13">
        <f>ROUND(COUNTIF(Table1[[#This Row],[แบบฝึก 5.1]:[ท้ายบท 5]],"&lt;&gt;ยังไม่ส่ง")*8/3+IF(Table1[[#This Row],[Quiz 5]]&lt;&gt;"ยังไม่ส่ง",Table1[[#This Row],[Quiz 5]]*2/10,0),0)</f>
        <v>9</v>
      </c>
      <c r="Q199" s="12">
        <f>Table1[[#This Row],[บท 4 '[10']]]+Table1[[#This Row],[นำเสนอ '[5']]]+Table1[[#This Row],[บท 5 '[10']]]</f>
        <v>14</v>
      </c>
      <c r="R199" s="12">
        <f>Table1[[#This Row],[ก่อนกลางภาค '[25']]]+Table1[[#This Row],[กลางภาค '[20']]]+Table1[[#This Row],[หลังกลางภาค '[25']]]</f>
        <v>42</v>
      </c>
      <c r="S199" s="12"/>
      <c r="T199" s="12">
        <f>Table1[[#This Row],[ปลายภาค '[30']]]+Table1[[#This Row],[ก่อนปลายภาค '[70']]]</f>
        <v>42</v>
      </c>
      <c r="U199" s="11">
        <f t="shared" si="3"/>
        <v>0</v>
      </c>
      <c r="V199" s="5" t="str">
        <f>IF(_xlfn.XLOOKUP(Table1[[#This Row],[email]],กิจกรรม_11[Email],กิจกรรม_11[Completion time],0)&lt;&gt;0,"ส่งแล้ว","ยังไม่ส่ง")</f>
        <v>ส่งแล้ว</v>
      </c>
      <c r="W199" s="5" t="str">
        <f>IF(_xlfn.XLOOKUP(Table1[[#This Row],[email]],แบบฝึก_11[Email],แบบฝึก_11[Completion time],0)&lt;&gt;0,"ส่งแล้ว","ยังไม่ส่ง")</f>
        <v>ส่งแล้ว</v>
      </c>
      <c r="X199" s="5" t="str">
        <f>IF(_xlfn.XLOOKUP(Table1[[#This Row],[email]],แบบฝึก_12[Email],แบบฝึก_12[Completion time],0)&lt;&gt;0,"ส่งแล้ว","ยังไม่ส่ง")</f>
        <v>ยังไม่ส่ง</v>
      </c>
      <c r="Y199" s="5">
        <f>_xlfn.XLOOKUP(Table1[[#This Row],[email]],ท้ายบท_1[Email],ท้ายบท_1[Total points],"ยังไม่ส่ง")</f>
        <v>17</v>
      </c>
      <c r="Z199" s="4">
        <f>_xlfn.XLOOKUP(Table1[[#This Row],[email]],Quiz_1[Email],Quiz_1[Total points],"ยังไม่ส่ง")</f>
        <v>5</v>
      </c>
      <c r="AA199" s="5" t="str">
        <f>IF(_xlfn.XLOOKUP(Table1[[#This Row],[email]],แบบฝึก_21[Email],แบบฝึก_21[Completion time],0)&lt;&gt;0,"ส่งแล้ว","ยังไม่ส่ง")</f>
        <v>ยังไม่ส่ง</v>
      </c>
      <c r="AB199" s="5" t="str">
        <f>IF(_xlfn.XLOOKUP(Table1[[#This Row],[email]],แบบฝึก_22[Email],แบบฝึก_22[Completion time],0)&lt;&gt;0,"ส่งแล้ว","ยังไม่ส่ง")</f>
        <v>ยังไม่ส่ง</v>
      </c>
      <c r="AC199" s="5">
        <f>_xlfn.XLOOKUP(Table1[[#This Row],[email]],ท้ายบท_2[Email],ท้ายบท_2[Total points],"ยังไม่ส่ง")</f>
        <v>10</v>
      </c>
      <c r="AD199" s="5">
        <f>_xlfn.XLOOKUP(Table1[[#This Row],[email]],Quiz_2[Email],Quiz_2[Total points],"ยังไม่ส่ง")</f>
        <v>10</v>
      </c>
      <c r="AE199" s="5" t="str">
        <f>IF(_xlfn.XLOOKUP(Table1[[#This Row],[email]],แบบฝึก_31[Email],แบบฝึก_31[Completion time],0)&lt;&gt;0,"ส่งแล้ว","ยังไม่ส่ง")</f>
        <v>ส่งแล้ว</v>
      </c>
      <c r="AF199" s="5">
        <f>_xlfn.XLOOKUP(Table1[[#This Row],[email]],ท้ายบท_3[Email],ท้ายบท_3[Total points],"ยังไม่ส่ง")</f>
        <v>10</v>
      </c>
      <c r="AG199" s="5">
        <f>_xlfn.XLOOKUP(Table1[[#This Row],[email]],Quiz_3[Email],Quiz_3[Total points],"ยังไม่ส่ง")</f>
        <v>6</v>
      </c>
      <c r="AH199" s="12">
        <v>17</v>
      </c>
      <c r="AI199" s="14">
        <v>6</v>
      </c>
      <c r="AJ199" s="12">
        <f>ROUND((Table1[[#This Row],[mid '[20']]]+Table1[[#This Row],[mid '[10']]])/2,0)</f>
        <v>12</v>
      </c>
      <c r="AK199" s="5" t="str">
        <f>IF(_xlfn.XLOOKUP(Table1[[#This Row],[email]],แบบฝึก_41[Email],แบบฝึก_41[Completion time],0)&lt;&gt;0,"ส่งแล้ว","ยังไม่ส่ง")</f>
        <v>ส่งแล้ว</v>
      </c>
      <c r="AL199" s="5" t="str">
        <f>IF(_xlfn.XLOOKUP(Table1[[#This Row],[email]],ท้ายบท_4[Email],ท้ายบท_4[Total points],"ยังไม่ส่ง")&lt;&gt;0,"ส่งแล้ว","ยังไม่ส่ง")</f>
        <v>ยังไม่ส่ง</v>
      </c>
      <c r="AM199" s="5">
        <f>_xlfn.XLOOKUP(Table1[[#This Row],[email]],Quiz_4[Email],Quiz_4[Total points],"ยังไม่ส่ง")</f>
        <v>7</v>
      </c>
      <c r="AN199" s="5" t="str">
        <f>IF(_xlfn.XLOOKUP(Table1[[#This Row],[email]],แบบฝึก_51[Email],แบบฝึก_51[Completion time],0)&lt;&gt;0,"ส่งแล้ว","ยังไม่ส่ง")</f>
        <v>ส่งแล้ว</v>
      </c>
      <c r="AO199" s="5" t="str">
        <f>IF(_xlfn.XLOOKUP(Table1[[#This Row],[email]],แบบฝึก_52[Email],แบบฝึก_52[Completion time],0)&lt;&gt;0,"ส่งแล้ว","ยังไม่ส่ง")</f>
        <v>ส่งแล้ว</v>
      </c>
      <c r="AP199" s="5">
        <f>_xlfn.XLOOKUP(Table1[[#This Row],[email]],ท้ายบท_5[Email],ท้ายบท_5[Total points],"ยังไม่ส่ง")</f>
        <v>18</v>
      </c>
      <c r="AQ199" s="5">
        <f>_xlfn.XLOOKUP(Table1[[#This Row],[email]],Quiz_5[Email],Quiz_5[Total points],"ยังไม่ส่ง")</f>
        <v>4</v>
      </c>
      <c r="AR199" s="37"/>
      <c r="AS199" s="4" t="str">
        <f>IF(M199&lt;10,"ยังไม่ซ่อม",IF(Table1[[#This Row],[ซ่อมแล้วกลางภาค]]="ซ่อมแล้ว","ซ่อมแล้ว","ไม่ต้องซ่อม"))</f>
        <v>ไม่ต้องซ่อม</v>
      </c>
      <c r="BN199"/>
      <c r="BO199"/>
      <c r="BP199"/>
      <c r="BQ199"/>
    </row>
    <row r="200" spans="1:69" ht="19.5" x14ac:dyDescent="0.4">
      <c r="A200" s="21">
        <v>199</v>
      </c>
      <c r="B200" s="4">
        <v>6</v>
      </c>
      <c r="C200" s="4">
        <v>21</v>
      </c>
      <c r="D200" s="4" t="s">
        <v>32935</v>
      </c>
      <c r="E200" s="4" t="s">
        <v>32396</v>
      </c>
      <c r="F200" s="4" t="s">
        <v>32936</v>
      </c>
      <c r="G200" s="4" t="s">
        <v>32937</v>
      </c>
      <c r="H200" s="4" t="s">
        <v>4048</v>
      </c>
      <c r="I200" s="24">
        <f>ROUND(COUNTIF(Table1[[#This Row],[กิจกรรม 1.1]:[ท้ายบท 1]],"&lt;&gt;ยังไม่ส่ง")*2+IF(Table1[[#This Row],[Quiz 1]]&lt;&gt;"ยังไม่ส่ง",Table1[[#This Row],[Quiz 1]]*2/10,0),0)</f>
        <v>8</v>
      </c>
      <c r="J200" s="24">
        <f>ROUND(COUNTIF(Table1[[#This Row],[แบบฝึก 2.1]:[ท้ายบท 2]],"&lt;&gt;ยังไม่ส่ง")*8/3+IF(Table1[[#This Row],[Quiz 2]]&lt;&gt;"ยังไม่ส่ง",Table1[[#This Row],[Quiz 2]]*2/10,0),0)</f>
        <v>4</v>
      </c>
      <c r="K200" s="24">
        <f>ROUND(COUNTIF(Table1[[#This Row],[แบบฝึก 3.1]:[ท้ายบท 3]],"&lt;&gt;ยังไม่ส่ง")*3/2+IF(Table1[[#This Row],[Quiz 3]]&lt;&gt;"ยังไม่ส่ง",Table1[[#This Row],[Quiz 3]]*2/10,0),0)</f>
        <v>4</v>
      </c>
      <c r="L200" s="12">
        <f>Table1[[#This Row],[บท 1 '[10']]]+Table1[[#This Row],[บท 2 '[10']]]+Table1[[#This Row],[บท 3 '[5']]]</f>
        <v>16</v>
      </c>
      <c r="M200" s="12">
        <f>IF(Table1[[#This Row],[ซ่อมแล้วกลางภาค]]="ซ่อมแล้ว",10,Table1[[#This Row],[MID '[20']2]])</f>
        <v>11</v>
      </c>
      <c r="N200" s="12">
        <f>ROUND(COUNTIF(Table1[[#This Row],[แบบฝึก 4.1]:[ท้ายบท 4]],"&lt;&gt;ยังไม่ส่ง")*8/2+IF(Table1[[#This Row],[Quiz 4]]&lt;&gt;"ยังไม่ส่ง",Table1[[#This Row],[Quiz 4]]*2/10,0),0)</f>
        <v>6</v>
      </c>
      <c r="O200" s="12"/>
      <c r="P200" s="13">
        <f>ROUND(COUNTIF(Table1[[#This Row],[แบบฝึก 5.1]:[ท้ายบท 5]],"&lt;&gt;ยังไม่ส่ง")*8/3+IF(Table1[[#This Row],[Quiz 5]]&lt;&gt;"ยังไม่ส่ง",Table1[[#This Row],[Quiz 5]]*2/10,0),0)</f>
        <v>9</v>
      </c>
      <c r="Q200" s="12">
        <f>Table1[[#This Row],[บท 4 '[10']]]+Table1[[#This Row],[นำเสนอ '[5']]]+Table1[[#This Row],[บท 5 '[10']]]</f>
        <v>15</v>
      </c>
      <c r="R200" s="12">
        <f>Table1[[#This Row],[ก่อนกลางภาค '[25']]]+Table1[[#This Row],[กลางภาค '[20']]]+Table1[[#This Row],[หลังกลางภาค '[25']]]</f>
        <v>42</v>
      </c>
      <c r="S200" s="12"/>
      <c r="T200" s="12">
        <f>Table1[[#This Row],[ปลายภาค '[30']]]+Table1[[#This Row],[ก่อนปลายภาค '[70']]]</f>
        <v>42</v>
      </c>
      <c r="U200" s="11">
        <f t="shared" si="3"/>
        <v>0</v>
      </c>
      <c r="V200" s="5" t="str">
        <f>IF(_xlfn.XLOOKUP(Table1[[#This Row],[email]],กิจกรรม_11[Email],กิจกรรม_11[Completion time],0)&lt;&gt;0,"ส่งแล้ว","ยังไม่ส่ง")</f>
        <v>ส่งแล้ว</v>
      </c>
      <c r="W200" s="5" t="str">
        <f>IF(_xlfn.XLOOKUP(Table1[[#This Row],[email]],แบบฝึก_11[Email],แบบฝึก_11[Completion time],0)&lt;&gt;0,"ส่งแล้ว","ยังไม่ส่ง")</f>
        <v>ส่งแล้ว</v>
      </c>
      <c r="X200" s="5" t="str">
        <f>IF(_xlfn.XLOOKUP(Table1[[#This Row],[email]],แบบฝึก_12[Email],แบบฝึก_12[Completion time],0)&lt;&gt;0,"ส่งแล้ว","ยังไม่ส่ง")</f>
        <v>ส่งแล้ว</v>
      </c>
      <c r="Y200" s="5" t="str">
        <f>_xlfn.XLOOKUP(Table1[[#This Row],[email]],ท้ายบท_1[Email],ท้ายบท_1[Total points],"ยังไม่ส่ง")</f>
        <v>ยังไม่ส่ง</v>
      </c>
      <c r="Z200" s="4">
        <f>_xlfn.XLOOKUP(Table1[[#This Row],[email]],Quiz_1[Email],Quiz_1[Total points],"ยังไม่ส่ง")</f>
        <v>9</v>
      </c>
      <c r="AA200" s="5" t="str">
        <f>IF(_xlfn.XLOOKUP(Table1[[#This Row],[email]],แบบฝึก_21[Email],แบบฝึก_21[Completion time],0)&lt;&gt;0,"ส่งแล้ว","ยังไม่ส่ง")</f>
        <v>ยังไม่ส่ง</v>
      </c>
      <c r="AB200" s="5" t="str">
        <f>IF(_xlfn.XLOOKUP(Table1[[#This Row],[email]],แบบฝึก_22[Email],แบบฝึก_22[Completion time],0)&lt;&gt;0,"ส่งแล้ว","ยังไม่ส่ง")</f>
        <v>ยังไม่ส่ง</v>
      </c>
      <c r="AC200" s="5">
        <f>_xlfn.XLOOKUP(Table1[[#This Row],[email]],ท้ายบท_2[Email],ท้ายบท_2[Total points],"ยังไม่ส่ง")</f>
        <v>13</v>
      </c>
      <c r="AD200" s="5">
        <f>_xlfn.XLOOKUP(Table1[[#This Row],[email]],Quiz_2[Email],Quiz_2[Total points],"ยังไม่ส่ง")</f>
        <v>8</v>
      </c>
      <c r="AE200" s="5" t="str">
        <f>IF(_xlfn.XLOOKUP(Table1[[#This Row],[email]],แบบฝึก_31[Email],แบบฝึก_31[Completion time],0)&lt;&gt;0,"ส่งแล้ว","ยังไม่ส่ง")</f>
        <v>ส่งแล้ว</v>
      </c>
      <c r="AF200" s="5">
        <f>_xlfn.XLOOKUP(Table1[[#This Row],[email]],ท้ายบท_3[Email],ท้ายบท_3[Total points],"ยังไม่ส่ง")</f>
        <v>7</v>
      </c>
      <c r="AG200" s="5">
        <f>_xlfn.XLOOKUP(Table1[[#This Row],[email]],Quiz_3[Email],Quiz_3[Total points],"ยังไม่ส่ง")</f>
        <v>6</v>
      </c>
      <c r="AH200" s="12">
        <v>16</v>
      </c>
      <c r="AI200" s="14">
        <v>5</v>
      </c>
      <c r="AJ200" s="12">
        <f>ROUND((Table1[[#This Row],[mid '[20']]]+Table1[[#This Row],[mid '[10']]])/2,0)</f>
        <v>11</v>
      </c>
      <c r="AK200" s="5" t="str">
        <f>IF(_xlfn.XLOOKUP(Table1[[#This Row],[email]],แบบฝึก_41[Email],แบบฝึก_41[Completion time],0)&lt;&gt;0,"ส่งแล้ว","ยังไม่ส่ง")</f>
        <v>ส่งแล้ว</v>
      </c>
      <c r="AL200" s="5" t="str">
        <f>IF(_xlfn.XLOOKUP(Table1[[#This Row],[email]],ท้ายบท_4[Email],ท้ายบท_4[Total points],"ยังไม่ส่ง")&lt;&gt;0,"ส่งแล้ว","ยังไม่ส่ง")</f>
        <v>ยังไม่ส่ง</v>
      </c>
      <c r="AM200" s="5">
        <f>_xlfn.XLOOKUP(Table1[[#This Row],[email]],Quiz_4[Email],Quiz_4[Total points],"ยังไม่ส่ง")</f>
        <v>9</v>
      </c>
      <c r="AN200" s="5" t="str">
        <f>IF(_xlfn.XLOOKUP(Table1[[#This Row],[email]],แบบฝึก_51[Email],แบบฝึก_51[Completion time],0)&lt;&gt;0,"ส่งแล้ว","ยังไม่ส่ง")</f>
        <v>ส่งแล้ว</v>
      </c>
      <c r="AO200" s="5" t="str">
        <f>IF(_xlfn.XLOOKUP(Table1[[#This Row],[email]],แบบฝึก_52[Email],แบบฝึก_52[Completion time],0)&lt;&gt;0,"ส่งแล้ว","ยังไม่ส่ง")</f>
        <v>ส่งแล้ว</v>
      </c>
      <c r="AP200" s="5">
        <f>_xlfn.XLOOKUP(Table1[[#This Row],[email]],ท้ายบท_5[Email],ท้ายบท_5[Total points],"ยังไม่ส่ง")</f>
        <v>14</v>
      </c>
      <c r="AQ200" s="5">
        <f>_xlfn.XLOOKUP(Table1[[#This Row],[email]],Quiz_5[Email],Quiz_5[Total points],"ยังไม่ส่ง")</f>
        <v>5</v>
      </c>
      <c r="AR200" s="37"/>
      <c r="AS200" s="4" t="str">
        <f>IF(M200&lt;10,"ยังไม่ซ่อม",IF(Table1[[#This Row],[ซ่อมแล้วกลางภาค]]="ซ่อมแล้ว","ซ่อมแล้ว","ไม่ต้องซ่อม"))</f>
        <v>ไม่ต้องซ่อม</v>
      </c>
      <c r="BN200"/>
      <c r="BO200"/>
      <c r="BP200"/>
      <c r="BQ200"/>
    </row>
    <row r="201" spans="1:69" ht="19.5" x14ac:dyDescent="0.4">
      <c r="A201" s="21">
        <v>200</v>
      </c>
      <c r="B201" s="4">
        <v>6</v>
      </c>
      <c r="C201" s="4">
        <v>22</v>
      </c>
      <c r="D201" s="4" t="s">
        <v>32938</v>
      </c>
      <c r="E201" s="4" t="s">
        <v>32396</v>
      </c>
      <c r="F201" s="4" t="s">
        <v>32939</v>
      </c>
      <c r="G201" s="4" t="s">
        <v>32940</v>
      </c>
      <c r="H201" s="4" t="s">
        <v>4065</v>
      </c>
      <c r="I201" s="24">
        <f>ROUND(COUNTIF(Table1[[#This Row],[กิจกรรม 1.1]:[ท้ายบท 1]],"&lt;&gt;ยังไม่ส่ง")*2+IF(Table1[[#This Row],[Quiz 1]]&lt;&gt;"ยังไม่ส่ง",Table1[[#This Row],[Quiz 1]]*2/10,0),0)</f>
        <v>10</v>
      </c>
      <c r="J201" s="24">
        <f>ROUND(COUNTIF(Table1[[#This Row],[แบบฝึก 2.1]:[ท้ายบท 2]],"&lt;&gt;ยังไม่ส่ง")*8/3+IF(Table1[[#This Row],[Quiz 2]]&lt;&gt;"ยังไม่ส่ง",Table1[[#This Row],[Quiz 2]]*2/10,0),0)</f>
        <v>10</v>
      </c>
      <c r="K201" s="24">
        <f>ROUND(COUNTIF(Table1[[#This Row],[แบบฝึก 3.1]:[ท้ายบท 3]],"&lt;&gt;ยังไม่ส่ง")*3/2+IF(Table1[[#This Row],[Quiz 3]]&lt;&gt;"ยังไม่ส่ง",Table1[[#This Row],[Quiz 3]]*2/10,0),0)</f>
        <v>4</v>
      </c>
      <c r="L201" s="12">
        <f>Table1[[#This Row],[บท 1 '[10']]]+Table1[[#This Row],[บท 2 '[10']]]+Table1[[#This Row],[บท 3 '[5']]]</f>
        <v>24</v>
      </c>
      <c r="M201" s="12">
        <f>IF(Table1[[#This Row],[ซ่อมแล้วกลางภาค]]="ซ่อมแล้ว",10,Table1[[#This Row],[MID '[20']2]])</f>
        <v>10</v>
      </c>
      <c r="N201" s="12">
        <f>ROUND(COUNTIF(Table1[[#This Row],[แบบฝึก 4.1]:[ท้ายบท 4]],"&lt;&gt;ยังไม่ส่ง")*8/2+IF(Table1[[#This Row],[Quiz 4]]&lt;&gt;"ยังไม่ส่ง",Table1[[#This Row],[Quiz 4]]*2/10,0),0)</f>
        <v>5</v>
      </c>
      <c r="O201" s="12"/>
      <c r="P201" s="13">
        <f>ROUND(COUNTIF(Table1[[#This Row],[แบบฝึก 5.1]:[ท้ายบท 5]],"&lt;&gt;ยังไม่ส่ง")*8/3+IF(Table1[[#This Row],[Quiz 5]]&lt;&gt;"ยังไม่ส่ง",Table1[[#This Row],[Quiz 5]]*2/10,0),0)</f>
        <v>9</v>
      </c>
      <c r="Q201" s="12">
        <f>Table1[[#This Row],[บท 4 '[10']]]+Table1[[#This Row],[นำเสนอ '[5']]]+Table1[[#This Row],[บท 5 '[10']]]</f>
        <v>14</v>
      </c>
      <c r="R201" s="12">
        <f>Table1[[#This Row],[ก่อนกลางภาค '[25']]]+Table1[[#This Row],[กลางภาค '[20']]]+Table1[[#This Row],[หลังกลางภาค '[25']]]</f>
        <v>48</v>
      </c>
      <c r="S201" s="12"/>
      <c r="T201" s="12">
        <f>Table1[[#This Row],[ปลายภาค '[30']]]+Table1[[#This Row],[ก่อนปลายภาค '[70']]]</f>
        <v>48</v>
      </c>
      <c r="U201" s="11">
        <f t="shared" si="3"/>
        <v>0</v>
      </c>
      <c r="V201" s="5" t="str">
        <f>IF(_xlfn.XLOOKUP(Table1[[#This Row],[email]],กิจกรรม_11[Email],กิจกรรม_11[Completion time],0)&lt;&gt;0,"ส่งแล้ว","ยังไม่ส่ง")</f>
        <v>ส่งแล้ว</v>
      </c>
      <c r="W201" s="5" t="str">
        <f>IF(_xlfn.XLOOKUP(Table1[[#This Row],[email]],แบบฝึก_11[Email],แบบฝึก_11[Completion time],0)&lt;&gt;0,"ส่งแล้ว","ยังไม่ส่ง")</f>
        <v>ส่งแล้ว</v>
      </c>
      <c r="X201" s="5" t="str">
        <f>IF(_xlfn.XLOOKUP(Table1[[#This Row],[email]],แบบฝึก_12[Email],แบบฝึก_12[Completion time],0)&lt;&gt;0,"ส่งแล้ว","ยังไม่ส่ง")</f>
        <v>ส่งแล้ว</v>
      </c>
      <c r="Y201" s="5">
        <f>_xlfn.XLOOKUP(Table1[[#This Row],[email]],ท้ายบท_1[Email],ท้ายบท_1[Total points],"ยังไม่ส่ง")</f>
        <v>14</v>
      </c>
      <c r="Z201" s="4">
        <f>_xlfn.XLOOKUP(Table1[[#This Row],[email]],Quiz_1[Email],Quiz_1[Total points],"ยังไม่ส่ง")</f>
        <v>9</v>
      </c>
      <c r="AA201" s="5" t="str">
        <f>IF(_xlfn.XLOOKUP(Table1[[#This Row],[email]],แบบฝึก_21[Email],แบบฝึก_21[Completion time],0)&lt;&gt;0,"ส่งแล้ว","ยังไม่ส่ง")</f>
        <v>ส่งแล้ว</v>
      </c>
      <c r="AB201" s="5" t="str">
        <f>IF(_xlfn.XLOOKUP(Table1[[#This Row],[email]],แบบฝึก_22[Email],แบบฝึก_22[Completion time],0)&lt;&gt;0,"ส่งแล้ว","ยังไม่ส่ง")</f>
        <v>ส่งแล้ว</v>
      </c>
      <c r="AC201" s="5">
        <f>_xlfn.XLOOKUP(Table1[[#This Row],[email]],ท้ายบท_2[Email],ท้ายบท_2[Total points],"ยังไม่ส่ง")</f>
        <v>11</v>
      </c>
      <c r="AD201" s="5">
        <f>_xlfn.XLOOKUP(Table1[[#This Row],[email]],Quiz_2[Email],Quiz_2[Total points],"ยังไม่ส่ง")</f>
        <v>9</v>
      </c>
      <c r="AE201" s="5" t="str">
        <f>IF(_xlfn.XLOOKUP(Table1[[#This Row],[email]],แบบฝึก_31[Email],แบบฝึก_31[Completion time],0)&lt;&gt;0,"ส่งแล้ว","ยังไม่ส่ง")</f>
        <v>ส่งแล้ว</v>
      </c>
      <c r="AF201" s="5">
        <f>_xlfn.XLOOKUP(Table1[[#This Row],[email]],ท้ายบท_3[Email],ท้ายบท_3[Total points],"ยังไม่ส่ง")</f>
        <v>9</v>
      </c>
      <c r="AG201" s="5">
        <f>_xlfn.XLOOKUP(Table1[[#This Row],[email]],Quiz_3[Email],Quiz_3[Total points],"ยังไม่ส่ง")</f>
        <v>5</v>
      </c>
      <c r="AH201" s="12">
        <v>13</v>
      </c>
      <c r="AI201" s="14">
        <v>5</v>
      </c>
      <c r="AJ201" s="12">
        <f>ROUND((Table1[[#This Row],[mid '[20']]]+Table1[[#This Row],[mid '[10']]])/2,0)</f>
        <v>9</v>
      </c>
      <c r="AK201" s="5" t="str">
        <f>IF(_xlfn.XLOOKUP(Table1[[#This Row],[email]],แบบฝึก_41[Email],แบบฝึก_41[Completion time],0)&lt;&gt;0,"ส่งแล้ว","ยังไม่ส่ง")</f>
        <v>ส่งแล้ว</v>
      </c>
      <c r="AL201" s="5" t="str">
        <f>IF(_xlfn.XLOOKUP(Table1[[#This Row],[email]],ท้ายบท_4[Email],ท้ายบท_4[Total points],"ยังไม่ส่ง")&lt;&gt;0,"ส่งแล้ว","ยังไม่ส่ง")</f>
        <v>ยังไม่ส่ง</v>
      </c>
      <c r="AM201" s="5">
        <f>_xlfn.XLOOKUP(Table1[[#This Row],[email]],Quiz_4[Email],Quiz_4[Total points],"ยังไม่ส่ง")</f>
        <v>6</v>
      </c>
      <c r="AN201" s="5" t="str">
        <f>IF(_xlfn.XLOOKUP(Table1[[#This Row],[email]],แบบฝึก_51[Email],แบบฝึก_51[Completion time],0)&lt;&gt;0,"ส่งแล้ว","ยังไม่ส่ง")</f>
        <v>ส่งแล้ว</v>
      </c>
      <c r="AO201" s="5" t="str">
        <f>IF(_xlfn.XLOOKUP(Table1[[#This Row],[email]],แบบฝึก_52[Email],แบบฝึก_52[Completion time],0)&lt;&gt;0,"ส่งแล้ว","ยังไม่ส่ง")</f>
        <v>ส่งแล้ว</v>
      </c>
      <c r="AP201" s="5">
        <f>_xlfn.XLOOKUP(Table1[[#This Row],[email]],ท้ายบท_5[Email],ท้ายบท_5[Total points],"ยังไม่ส่ง")</f>
        <v>14</v>
      </c>
      <c r="AQ201" s="5">
        <f>_xlfn.XLOOKUP(Table1[[#This Row],[email]],Quiz_5[Email],Quiz_5[Total points],"ยังไม่ส่ง")</f>
        <v>5</v>
      </c>
      <c r="AR201" s="37" t="s">
        <v>33118</v>
      </c>
      <c r="AS201" s="4" t="str">
        <f>IF(M201&lt;10,"ยังไม่ซ่อม",IF(Table1[[#This Row],[ซ่อมแล้วกลางภาค]]="ซ่อมแล้ว","ซ่อมแล้ว","ไม่ต้องซ่อม"))</f>
        <v>ซ่อมแล้ว</v>
      </c>
      <c r="BN201"/>
      <c r="BO201"/>
      <c r="BP201"/>
      <c r="BQ201"/>
    </row>
    <row r="202" spans="1:69" ht="19.5" x14ac:dyDescent="0.4">
      <c r="A202" s="21">
        <v>201</v>
      </c>
      <c r="B202" s="4">
        <v>6</v>
      </c>
      <c r="C202" s="4">
        <v>23</v>
      </c>
      <c r="D202" s="4" t="s">
        <v>32941</v>
      </c>
      <c r="E202" s="4" t="s">
        <v>32396</v>
      </c>
      <c r="F202" s="4" t="s">
        <v>32942</v>
      </c>
      <c r="G202" s="4" t="s">
        <v>32943</v>
      </c>
      <c r="H202" s="4" t="s">
        <v>4091</v>
      </c>
      <c r="I202" s="24">
        <f>ROUND(COUNTIF(Table1[[#This Row],[กิจกรรม 1.1]:[ท้ายบท 1]],"&lt;&gt;ยังไม่ส่ง")*2+IF(Table1[[#This Row],[Quiz 1]]&lt;&gt;"ยังไม่ส่ง",Table1[[#This Row],[Quiz 1]]*2/10,0),0)</f>
        <v>7</v>
      </c>
      <c r="J202" s="24">
        <f>ROUND(COUNTIF(Table1[[#This Row],[แบบฝึก 2.1]:[ท้ายบท 2]],"&lt;&gt;ยังไม่ส่ง")*8/3+IF(Table1[[#This Row],[Quiz 2]]&lt;&gt;"ยังไม่ส่ง",Table1[[#This Row],[Quiz 2]]*2/10,0),0)</f>
        <v>7</v>
      </c>
      <c r="K202" s="24">
        <f>ROUND(COUNTIF(Table1[[#This Row],[แบบฝึก 3.1]:[ท้ายบท 3]],"&lt;&gt;ยังไม่ส่ง")*3/2+IF(Table1[[#This Row],[Quiz 3]]&lt;&gt;"ยังไม่ส่ง",Table1[[#This Row],[Quiz 3]]*2/10,0),0)</f>
        <v>4</v>
      </c>
      <c r="L202" s="12">
        <f>Table1[[#This Row],[บท 1 '[10']]]+Table1[[#This Row],[บท 2 '[10']]]+Table1[[#This Row],[บท 3 '[5']]]</f>
        <v>18</v>
      </c>
      <c r="M202" s="12">
        <f>IF(Table1[[#This Row],[ซ่อมแล้วกลางภาค]]="ซ่อมแล้ว",10,Table1[[#This Row],[MID '[20']2]])</f>
        <v>14</v>
      </c>
      <c r="N202" s="12">
        <f>ROUND(COUNTIF(Table1[[#This Row],[แบบฝึก 4.1]:[ท้ายบท 4]],"&lt;&gt;ยังไม่ส่ง")*8/2+IF(Table1[[#This Row],[Quiz 4]]&lt;&gt;"ยังไม่ส่ง",Table1[[#This Row],[Quiz 4]]*2/10,0),0)</f>
        <v>6</v>
      </c>
      <c r="O202" s="12"/>
      <c r="P202" s="13">
        <f>ROUND(COUNTIF(Table1[[#This Row],[แบบฝึก 5.1]:[ท้ายบท 5]],"&lt;&gt;ยังไม่ส่ง")*8/3+IF(Table1[[#This Row],[Quiz 5]]&lt;&gt;"ยังไม่ส่ง",Table1[[#This Row],[Quiz 5]]*2/10,0),0)</f>
        <v>9</v>
      </c>
      <c r="Q202" s="12">
        <f>Table1[[#This Row],[บท 4 '[10']]]+Table1[[#This Row],[นำเสนอ '[5']]]+Table1[[#This Row],[บท 5 '[10']]]</f>
        <v>15</v>
      </c>
      <c r="R202" s="12">
        <f>Table1[[#This Row],[ก่อนกลางภาค '[25']]]+Table1[[#This Row],[กลางภาค '[20']]]+Table1[[#This Row],[หลังกลางภาค '[25']]]</f>
        <v>47</v>
      </c>
      <c r="S202" s="12"/>
      <c r="T202" s="12">
        <f>Table1[[#This Row],[ปลายภาค '[30']]]+Table1[[#This Row],[ก่อนปลายภาค '[70']]]</f>
        <v>47</v>
      </c>
      <c r="U202" s="11">
        <f t="shared" si="3"/>
        <v>0</v>
      </c>
      <c r="V202" s="5" t="str">
        <f>IF(_xlfn.XLOOKUP(Table1[[#This Row],[email]],กิจกรรม_11[Email],กิจกรรม_11[Completion time],0)&lt;&gt;0,"ส่งแล้ว","ยังไม่ส่ง")</f>
        <v>ส่งแล้ว</v>
      </c>
      <c r="W202" s="5" t="str">
        <f>IF(_xlfn.XLOOKUP(Table1[[#This Row],[email]],แบบฝึก_11[Email],แบบฝึก_11[Completion time],0)&lt;&gt;0,"ส่งแล้ว","ยังไม่ส่ง")</f>
        <v>ส่งแล้ว</v>
      </c>
      <c r="X202" s="5" t="str">
        <f>IF(_xlfn.XLOOKUP(Table1[[#This Row],[email]],แบบฝึก_12[Email],แบบฝึก_12[Completion time],0)&lt;&gt;0,"ส่งแล้ว","ยังไม่ส่ง")</f>
        <v>ส่งแล้ว</v>
      </c>
      <c r="Y202" s="5" t="str">
        <f>_xlfn.XLOOKUP(Table1[[#This Row],[email]],ท้ายบท_1[Email],ท้ายบท_1[Total points],"ยังไม่ส่ง")</f>
        <v>ยังไม่ส่ง</v>
      </c>
      <c r="Z202" s="4">
        <f>_xlfn.XLOOKUP(Table1[[#This Row],[email]],Quiz_1[Email],Quiz_1[Total points],"ยังไม่ส่ง")</f>
        <v>3</v>
      </c>
      <c r="AA202" s="5" t="str">
        <f>IF(_xlfn.XLOOKUP(Table1[[#This Row],[email]],แบบฝึก_21[Email],แบบฝึก_21[Completion time],0)&lt;&gt;0,"ส่งแล้ว","ยังไม่ส่ง")</f>
        <v>ส่งแล้ว</v>
      </c>
      <c r="AB202" s="5" t="str">
        <f>IF(_xlfn.XLOOKUP(Table1[[#This Row],[email]],แบบฝึก_22[Email],แบบฝึก_22[Completion time],0)&lt;&gt;0,"ส่งแล้ว","ยังไม่ส่ง")</f>
        <v>ยังไม่ส่ง</v>
      </c>
      <c r="AC202" s="5">
        <f>_xlfn.XLOOKUP(Table1[[#This Row],[email]],ท้ายบท_2[Email],ท้ายบท_2[Total points],"ยังไม่ส่ง")</f>
        <v>15</v>
      </c>
      <c r="AD202" s="5">
        <f>_xlfn.XLOOKUP(Table1[[#This Row],[email]],Quiz_2[Email],Quiz_2[Total points],"ยังไม่ส่ง")</f>
        <v>9</v>
      </c>
      <c r="AE202" s="5" t="str">
        <f>IF(_xlfn.XLOOKUP(Table1[[#This Row],[email]],แบบฝึก_31[Email],แบบฝึก_31[Completion time],0)&lt;&gt;0,"ส่งแล้ว","ยังไม่ส่ง")</f>
        <v>ส่งแล้ว</v>
      </c>
      <c r="AF202" s="5">
        <f>_xlfn.XLOOKUP(Table1[[#This Row],[email]],ท้ายบท_3[Email],ท้ายบท_3[Total points],"ยังไม่ส่ง")</f>
        <v>11</v>
      </c>
      <c r="AG202" s="5">
        <f>_xlfn.XLOOKUP(Table1[[#This Row],[email]],Quiz_3[Email],Quiz_3[Total points],"ยังไม่ส่ง")</f>
        <v>7</v>
      </c>
      <c r="AH202" s="12">
        <v>20</v>
      </c>
      <c r="AI202" s="14">
        <v>8</v>
      </c>
      <c r="AJ202" s="12">
        <f>ROUND((Table1[[#This Row],[mid '[20']]]+Table1[[#This Row],[mid '[10']]])/2,0)</f>
        <v>14</v>
      </c>
      <c r="AK202" s="5" t="str">
        <f>IF(_xlfn.XLOOKUP(Table1[[#This Row],[email]],แบบฝึก_41[Email],แบบฝึก_41[Completion time],0)&lt;&gt;0,"ส่งแล้ว","ยังไม่ส่ง")</f>
        <v>ส่งแล้ว</v>
      </c>
      <c r="AL202" s="5" t="str">
        <f>IF(_xlfn.XLOOKUP(Table1[[#This Row],[email]],ท้ายบท_4[Email],ท้ายบท_4[Total points],"ยังไม่ส่ง")&lt;&gt;0,"ส่งแล้ว","ยังไม่ส่ง")</f>
        <v>ยังไม่ส่ง</v>
      </c>
      <c r="AM202" s="5">
        <f>_xlfn.XLOOKUP(Table1[[#This Row],[email]],Quiz_4[Email],Quiz_4[Total points],"ยังไม่ส่ง")</f>
        <v>9</v>
      </c>
      <c r="AN202" s="5" t="str">
        <f>IF(_xlfn.XLOOKUP(Table1[[#This Row],[email]],แบบฝึก_51[Email],แบบฝึก_51[Completion time],0)&lt;&gt;0,"ส่งแล้ว","ยังไม่ส่ง")</f>
        <v>ส่งแล้ว</v>
      </c>
      <c r="AO202" s="5" t="str">
        <f>IF(_xlfn.XLOOKUP(Table1[[#This Row],[email]],แบบฝึก_52[Email],แบบฝึก_52[Completion time],0)&lt;&gt;0,"ส่งแล้ว","ยังไม่ส่ง")</f>
        <v>ส่งแล้ว</v>
      </c>
      <c r="AP202" s="5">
        <f>_xlfn.XLOOKUP(Table1[[#This Row],[email]],ท้ายบท_5[Email],ท้ายบท_5[Total points],"ยังไม่ส่ง")</f>
        <v>17</v>
      </c>
      <c r="AQ202" s="5">
        <f>_xlfn.XLOOKUP(Table1[[#This Row],[email]],Quiz_5[Email],Quiz_5[Total points],"ยังไม่ส่ง")</f>
        <v>5</v>
      </c>
      <c r="AR202" s="37"/>
      <c r="AS202" s="4" t="str">
        <f>IF(M202&lt;10,"ยังไม่ซ่อม",IF(Table1[[#This Row],[ซ่อมแล้วกลางภาค]]="ซ่อมแล้ว","ซ่อมแล้ว","ไม่ต้องซ่อม"))</f>
        <v>ไม่ต้องซ่อม</v>
      </c>
      <c r="BN202"/>
      <c r="BO202"/>
      <c r="BP202"/>
      <c r="BQ202"/>
    </row>
    <row r="203" spans="1:69" ht="19.5" x14ac:dyDescent="0.4">
      <c r="A203" s="21">
        <v>202</v>
      </c>
      <c r="B203" s="4">
        <v>6</v>
      </c>
      <c r="C203" s="4">
        <v>24</v>
      </c>
      <c r="D203" s="4" t="s">
        <v>32944</v>
      </c>
      <c r="E203" s="4" t="s">
        <v>32396</v>
      </c>
      <c r="F203" s="4" t="s">
        <v>32945</v>
      </c>
      <c r="G203" s="4" t="s">
        <v>32946</v>
      </c>
      <c r="H203" s="4" t="s">
        <v>4105</v>
      </c>
      <c r="I203" s="24">
        <f>ROUND(COUNTIF(Table1[[#This Row],[กิจกรรม 1.1]:[ท้ายบท 1]],"&lt;&gt;ยังไม่ส่ง")*2+IF(Table1[[#This Row],[Quiz 1]]&lt;&gt;"ยังไม่ส่ง",Table1[[#This Row],[Quiz 1]]*2/10,0),0)</f>
        <v>9</v>
      </c>
      <c r="J203" s="24">
        <f>ROUND(COUNTIF(Table1[[#This Row],[แบบฝึก 2.1]:[ท้ายบท 2]],"&lt;&gt;ยังไม่ส่ง")*8/3+IF(Table1[[#This Row],[Quiz 2]]&lt;&gt;"ยังไม่ส่ง",Table1[[#This Row],[Quiz 2]]*2/10,0),0)</f>
        <v>9</v>
      </c>
      <c r="K203" s="24">
        <f>ROUND(COUNTIF(Table1[[#This Row],[แบบฝึก 3.1]:[ท้ายบท 3]],"&lt;&gt;ยังไม่ส่ง")*3/2+IF(Table1[[#This Row],[Quiz 3]]&lt;&gt;"ยังไม่ส่ง",Table1[[#This Row],[Quiz 3]]*2/10,0),0)</f>
        <v>5</v>
      </c>
      <c r="L203" s="12">
        <f>Table1[[#This Row],[บท 1 '[10']]]+Table1[[#This Row],[บท 2 '[10']]]+Table1[[#This Row],[บท 3 '[5']]]</f>
        <v>23</v>
      </c>
      <c r="M203" s="12">
        <f>IF(Table1[[#This Row],[ซ่อมแล้วกลางภาค]]="ซ่อมแล้ว",10,Table1[[#This Row],[MID '[20']2]])</f>
        <v>11</v>
      </c>
      <c r="N203" s="12">
        <f>ROUND(COUNTIF(Table1[[#This Row],[แบบฝึก 4.1]:[ท้ายบท 4]],"&lt;&gt;ยังไม่ส่ง")*8/2+IF(Table1[[#This Row],[Quiz 4]]&lt;&gt;"ยังไม่ส่ง",Table1[[#This Row],[Quiz 4]]*2/10,0),0)</f>
        <v>5</v>
      </c>
      <c r="O203" s="12"/>
      <c r="P203" s="13">
        <f>ROUND(COUNTIF(Table1[[#This Row],[แบบฝึก 5.1]:[ท้ายบท 5]],"&lt;&gt;ยังไม่ส่ง")*8/3+IF(Table1[[#This Row],[Quiz 5]]&lt;&gt;"ยังไม่ส่ง",Table1[[#This Row],[Quiz 5]]*2/10,0),0)</f>
        <v>9</v>
      </c>
      <c r="Q203" s="12">
        <f>Table1[[#This Row],[บท 4 '[10']]]+Table1[[#This Row],[นำเสนอ '[5']]]+Table1[[#This Row],[บท 5 '[10']]]</f>
        <v>14</v>
      </c>
      <c r="R203" s="12">
        <f>Table1[[#This Row],[ก่อนกลางภาค '[25']]]+Table1[[#This Row],[กลางภาค '[20']]]+Table1[[#This Row],[หลังกลางภาค '[25']]]</f>
        <v>48</v>
      </c>
      <c r="S203" s="12"/>
      <c r="T203" s="12">
        <f>Table1[[#This Row],[ปลายภาค '[30']]]+Table1[[#This Row],[ก่อนปลายภาค '[70']]]</f>
        <v>48</v>
      </c>
      <c r="U203" s="11">
        <f t="shared" si="3"/>
        <v>0</v>
      </c>
      <c r="V203" s="5" t="str">
        <f>IF(_xlfn.XLOOKUP(Table1[[#This Row],[email]],กิจกรรม_11[Email],กิจกรรม_11[Completion time],0)&lt;&gt;0,"ส่งแล้ว","ยังไม่ส่ง")</f>
        <v>ส่งแล้ว</v>
      </c>
      <c r="W203" s="5" t="str">
        <f>IF(_xlfn.XLOOKUP(Table1[[#This Row],[email]],แบบฝึก_11[Email],แบบฝึก_11[Completion time],0)&lt;&gt;0,"ส่งแล้ว","ยังไม่ส่ง")</f>
        <v>ส่งแล้ว</v>
      </c>
      <c r="X203" s="5" t="str">
        <f>IF(_xlfn.XLOOKUP(Table1[[#This Row],[email]],แบบฝึก_12[Email],แบบฝึก_12[Completion time],0)&lt;&gt;0,"ส่งแล้ว","ยังไม่ส่ง")</f>
        <v>ส่งแล้ว</v>
      </c>
      <c r="Y203" s="5">
        <f>_xlfn.XLOOKUP(Table1[[#This Row],[email]],ท้ายบท_1[Email],ท้ายบท_1[Total points],"ยังไม่ส่ง")</f>
        <v>17</v>
      </c>
      <c r="Z203" s="4">
        <f>_xlfn.XLOOKUP(Table1[[#This Row],[email]],Quiz_1[Email],Quiz_1[Total points],"ยังไม่ส่ง")</f>
        <v>7</v>
      </c>
      <c r="AA203" s="5" t="str">
        <f>IF(_xlfn.XLOOKUP(Table1[[#This Row],[email]],แบบฝึก_21[Email],แบบฝึก_21[Completion time],0)&lt;&gt;0,"ส่งแล้ว","ยังไม่ส่ง")</f>
        <v>ส่งแล้ว</v>
      </c>
      <c r="AB203" s="5" t="str">
        <f>IF(_xlfn.XLOOKUP(Table1[[#This Row],[email]],แบบฝึก_22[Email],แบบฝึก_22[Completion time],0)&lt;&gt;0,"ส่งแล้ว","ยังไม่ส่ง")</f>
        <v>ส่งแล้ว</v>
      </c>
      <c r="AC203" s="5">
        <f>_xlfn.XLOOKUP(Table1[[#This Row],[email]],ท้ายบท_2[Email],ท้ายบท_2[Total points],"ยังไม่ส่ง")</f>
        <v>11</v>
      </c>
      <c r="AD203" s="5">
        <f>_xlfn.XLOOKUP(Table1[[#This Row],[email]],Quiz_2[Email],Quiz_2[Total points],"ยังไม่ส่ง")</f>
        <v>7</v>
      </c>
      <c r="AE203" s="5" t="str">
        <f>IF(_xlfn.XLOOKUP(Table1[[#This Row],[email]],แบบฝึก_31[Email],แบบฝึก_31[Completion time],0)&lt;&gt;0,"ส่งแล้ว","ยังไม่ส่ง")</f>
        <v>ส่งแล้ว</v>
      </c>
      <c r="AF203" s="5">
        <f>_xlfn.XLOOKUP(Table1[[#This Row],[email]],ท้ายบท_3[Email],ท้ายบท_3[Total points],"ยังไม่ส่ง")</f>
        <v>9</v>
      </c>
      <c r="AG203" s="5">
        <f>_xlfn.XLOOKUP(Table1[[#This Row],[email]],Quiz_3[Email],Quiz_3[Total points],"ยังไม่ส่ง")</f>
        <v>9</v>
      </c>
      <c r="AH203" s="12">
        <v>19</v>
      </c>
      <c r="AI203" s="14">
        <v>2</v>
      </c>
      <c r="AJ203" s="12">
        <f>ROUND((Table1[[#This Row],[mid '[20']]]+Table1[[#This Row],[mid '[10']]])/2,0)</f>
        <v>11</v>
      </c>
      <c r="AK203" s="5" t="str">
        <f>IF(_xlfn.XLOOKUP(Table1[[#This Row],[email]],แบบฝึก_41[Email],แบบฝึก_41[Completion time],0)&lt;&gt;0,"ส่งแล้ว","ยังไม่ส่ง")</f>
        <v>ส่งแล้ว</v>
      </c>
      <c r="AL203" s="5" t="str">
        <f>IF(_xlfn.XLOOKUP(Table1[[#This Row],[email]],ท้ายบท_4[Email],ท้ายบท_4[Total points],"ยังไม่ส่ง")&lt;&gt;0,"ส่งแล้ว","ยังไม่ส่ง")</f>
        <v>ยังไม่ส่ง</v>
      </c>
      <c r="AM203" s="5">
        <f>_xlfn.XLOOKUP(Table1[[#This Row],[email]],Quiz_4[Email],Quiz_4[Total points],"ยังไม่ส่ง")</f>
        <v>6</v>
      </c>
      <c r="AN203" s="5" t="str">
        <f>IF(_xlfn.XLOOKUP(Table1[[#This Row],[email]],แบบฝึก_51[Email],แบบฝึก_51[Completion time],0)&lt;&gt;0,"ส่งแล้ว","ยังไม่ส่ง")</f>
        <v>ส่งแล้ว</v>
      </c>
      <c r="AO203" s="5" t="str">
        <f>IF(_xlfn.XLOOKUP(Table1[[#This Row],[email]],แบบฝึก_52[Email],แบบฝึก_52[Completion time],0)&lt;&gt;0,"ส่งแล้ว","ยังไม่ส่ง")</f>
        <v>ส่งแล้ว</v>
      </c>
      <c r="AP203" s="5">
        <f>_xlfn.XLOOKUP(Table1[[#This Row],[email]],ท้ายบท_5[Email],ท้ายบท_5[Total points],"ยังไม่ส่ง")</f>
        <v>14</v>
      </c>
      <c r="AQ203" s="5">
        <f>_xlfn.XLOOKUP(Table1[[#This Row],[email]],Quiz_5[Email],Quiz_5[Total points],"ยังไม่ส่ง")</f>
        <v>5</v>
      </c>
      <c r="AR203" s="37"/>
      <c r="AS203" s="4" t="str">
        <f>IF(M203&lt;10,"ยังไม่ซ่อม",IF(Table1[[#This Row],[ซ่อมแล้วกลางภาค]]="ซ่อมแล้ว","ซ่อมแล้ว","ไม่ต้องซ่อม"))</f>
        <v>ไม่ต้องซ่อม</v>
      </c>
      <c r="BN203"/>
      <c r="BO203"/>
      <c r="BP203"/>
      <c r="BQ203"/>
    </row>
    <row r="204" spans="1:69" ht="19.5" x14ac:dyDescent="0.4">
      <c r="A204" s="21">
        <v>203</v>
      </c>
      <c r="B204" s="4">
        <v>6</v>
      </c>
      <c r="C204" s="4">
        <v>25</v>
      </c>
      <c r="D204" s="4" t="s">
        <v>32947</v>
      </c>
      <c r="E204" s="4" t="s">
        <v>32396</v>
      </c>
      <c r="F204" s="4" t="s">
        <v>32948</v>
      </c>
      <c r="G204" s="4" t="s">
        <v>32949</v>
      </c>
      <c r="H204" s="4" t="s">
        <v>4100</v>
      </c>
      <c r="I204" s="24">
        <f>ROUND(COUNTIF(Table1[[#This Row],[กิจกรรม 1.1]:[ท้ายบท 1]],"&lt;&gt;ยังไม่ส่ง")*2+IF(Table1[[#This Row],[Quiz 1]]&lt;&gt;"ยังไม่ส่ง",Table1[[#This Row],[Quiz 1]]*2/10,0),0)</f>
        <v>9</v>
      </c>
      <c r="J204" s="24">
        <f>ROUND(COUNTIF(Table1[[#This Row],[แบบฝึก 2.1]:[ท้ายบท 2]],"&lt;&gt;ยังไม่ส่ง")*8/3+IF(Table1[[#This Row],[Quiz 2]]&lt;&gt;"ยังไม่ส่ง",Table1[[#This Row],[Quiz 2]]*2/10,0),0)</f>
        <v>10</v>
      </c>
      <c r="K204" s="24">
        <f>ROUND(COUNTIF(Table1[[#This Row],[แบบฝึก 3.1]:[ท้ายบท 3]],"&lt;&gt;ยังไม่ส่ง")*3/2+IF(Table1[[#This Row],[Quiz 3]]&lt;&gt;"ยังไม่ส่ง",Table1[[#This Row],[Quiz 3]]*2/10,0),0)</f>
        <v>4</v>
      </c>
      <c r="L204" s="12">
        <f>Table1[[#This Row],[บท 1 '[10']]]+Table1[[#This Row],[บท 2 '[10']]]+Table1[[#This Row],[บท 3 '[5']]]</f>
        <v>23</v>
      </c>
      <c r="M204" s="12">
        <f>IF(Table1[[#This Row],[ซ่อมแล้วกลางภาค]]="ซ่อมแล้ว",10,Table1[[#This Row],[MID '[20']2]])</f>
        <v>8</v>
      </c>
      <c r="N204" s="12">
        <f>ROUND(COUNTIF(Table1[[#This Row],[แบบฝึก 4.1]:[ท้ายบท 4]],"&lt;&gt;ยังไม่ส่ง")*8/2+IF(Table1[[#This Row],[Quiz 4]]&lt;&gt;"ยังไม่ส่ง",Table1[[#This Row],[Quiz 4]]*2/10,0),0)</f>
        <v>5</v>
      </c>
      <c r="O204" s="12"/>
      <c r="P204" s="13">
        <f>ROUND(COUNTIF(Table1[[#This Row],[แบบฝึก 5.1]:[ท้ายบท 5]],"&lt;&gt;ยังไม่ส่ง")*8/3+IF(Table1[[#This Row],[Quiz 5]]&lt;&gt;"ยังไม่ส่ง",Table1[[#This Row],[Quiz 5]]*2/10,0),0)</f>
        <v>9</v>
      </c>
      <c r="Q204" s="12">
        <f>Table1[[#This Row],[บท 4 '[10']]]+Table1[[#This Row],[นำเสนอ '[5']]]+Table1[[#This Row],[บท 5 '[10']]]</f>
        <v>14</v>
      </c>
      <c r="R204" s="12">
        <f>Table1[[#This Row],[ก่อนกลางภาค '[25']]]+Table1[[#This Row],[กลางภาค '[20']]]+Table1[[#This Row],[หลังกลางภาค '[25']]]</f>
        <v>45</v>
      </c>
      <c r="S204" s="12"/>
      <c r="T204" s="12">
        <f>Table1[[#This Row],[ปลายภาค '[30']]]+Table1[[#This Row],[ก่อนปลายภาค '[70']]]</f>
        <v>45</v>
      </c>
      <c r="U204" s="11">
        <f t="shared" si="3"/>
        <v>0</v>
      </c>
      <c r="V204" s="5" t="str">
        <f>IF(_xlfn.XLOOKUP(Table1[[#This Row],[email]],กิจกรรม_11[Email],กิจกรรม_11[Completion time],0)&lt;&gt;0,"ส่งแล้ว","ยังไม่ส่ง")</f>
        <v>ส่งแล้ว</v>
      </c>
      <c r="W204" s="5" t="str">
        <f>IF(_xlfn.XLOOKUP(Table1[[#This Row],[email]],แบบฝึก_11[Email],แบบฝึก_11[Completion time],0)&lt;&gt;0,"ส่งแล้ว","ยังไม่ส่ง")</f>
        <v>ส่งแล้ว</v>
      </c>
      <c r="X204" s="5" t="str">
        <f>IF(_xlfn.XLOOKUP(Table1[[#This Row],[email]],แบบฝึก_12[Email],แบบฝึก_12[Completion time],0)&lt;&gt;0,"ส่งแล้ว","ยังไม่ส่ง")</f>
        <v>ส่งแล้ว</v>
      </c>
      <c r="Y204" s="5">
        <f>_xlfn.XLOOKUP(Table1[[#This Row],[email]],ท้ายบท_1[Email],ท้ายบท_1[Total points],"ยังไม่ส่ง")</f>
        <v>17</v>
      </c>
      <c r="Z204" s="4">
        <f>_xlfn.XLOOKUP(Table1[[#This Row],[email]],Quiz_1[Email],Quiz_1[Total points],"ยังไม่ส่ง")</f>
        <v>6</v>
      </c>
      <c r="AA204" s="5" t="str">
        <f>IF(_xlfn.XLOOKUP(Table1[[#This Row],[email]],แบบฝึก_21[Email],แบบฝึก_21[Completion time],0)&lt;&gt;0,"ส่งแล้ว","ยังไม่ส่ง")</f>
        <v>ส่งแล้ว</v>
      </c>
      <c r="AB204" s="5" t="str">
        <f>IF(_xlfn.XLOOKUP(Table1[[#This Row],[email]],แบบฝึก_22[Email],แบบฝึก_22[Completion time],0)&lt;&gt;0,"ส่งแล้ว","ยังไม่ส่ง")</f>
        <v>ส่งแล้ว</v>
      </c>
      <c r="AC204" s="5">
        <f>_xlfn.XLOOKUP(Table1[[#This Row],[email]],ท้ายบท_2[Email],ท้ายบท_2[Total points],"ยังไม่ส่ง")</f>
        <v>11</v>
      </c>
      <c r="AD204" s="5">
        <f>_xlfn.XLOOKUP(Table1[[#This Row],[email]],Quiz_2[Email],Quiz_2[Total points],"ยังไม่ส่ง")</f>
        <v>9</v>
      </c>
      <c r="AE204" s="5" t="str">
        <f>IF(_xlfn.XLOOKUP(Table1[[#This Row],[email]],แบบฝึก_31[Email],แบบฝึก_31[Completion time],0)&lt;&gt;0,"ส่งแล้ว","ยังไม่ส่ง")</f>
        <v>ส่งแล้ว</v>
      </c>
      <c r="AF204" s="5">
        <f>_xlfn.XLOOKUP(Table1[[#This Row],[email]],ท้ายบท_3[Email],ท้ายบท_3[Total points],"ยังไม่ส่ง")</f>
        <v>9</v>
      </c>
      <c r="AG204" s="5">
        <f>_xlfn.XLOOKUP(Table1[[#This Row],[email]],Quiz_3[Email],Quiz_3[Total points],"ยังไม่ส่ง")</f>
        <v>7</v>
      </c>
      <c r="AH204" s="12">
        <v>10</v>
      </c>
      <c r="AI204" s="14">
        <v>6</v>
      </c>
      <c r="AJ204" s="12">
        <f>ROUND((Table1[[#This Row],[mid '[20']]]+Table1[[#This Row],[mid '[10']]])/2,0)</f>
        <v>8</v>
      </c>
      <c r="AK204" s="5" t="str">
        <f>IF(_xlfn.XLOOKUP(Table1[[#This Row],[email]],แบบฝึก_41[Email],แบบฝึก_41[Completion time],0)&lt;&gt;0,"ส่งแล้ว","ยังไม่ส่ง")</f>
        <v>ส่งแล้ว</v>
      </c>
      <c r="AL204" s="5" t="str">
        <f>IF(_xlfn.XLOOKUP(Table1[[#This Row],[email]],ท้ายบท_4[Email],ท้ายบท_4[Total points],"ยังไม่ส่ง")&lt;&gt;0,"ส่งแล้ว","ยังไม่ส่ง")</f>
        <v>ยังไม่ส่ง</v>
      </c>
      <c r="AM204" s="5">
        <f>_xlfn.XLOOKUP(Table1[[#This Row],[email]],Quiz_4[Email],Quiz_4[Total points],"ยังไม่ส่ง")</f>
        <v>7</v>
      </c>
      <c r="AN204" s="5" t="str">
        <f>IF(_xlfn.XLOOKUP(Table1[[#This Row],[email]],แบบฝึก_51[Email],แบบฝึก_51[Completion time],0)&lt;&gt;0,"ส่งแล้ว","ยังไม่ส่ง")</f>
        <v>ส่งแล้ว</v>
      </c>
      <c r="AO204" s="5" t="str">
        <f>IF(_xlfn.XLOOKUP(Table1[[#This Row],[email]],แบบฝึก_52[Email],แบบฝึก_52[Completion time],0)&lt;&gt;0,"ส่งแล้ว","ยังไม่ส่ง")</f>
        <v>ส่งแล้ว</v>
      </c>
      <c r="AP204" s="5">
        <f>_xlfn.XLOOKUP(Table1[[#This Row],[email]],ท้ายบท_5[Email],ท้ายบท_5[Total points],"ยังไม่ส่ง")</f>
        <v>15</v>
      </c>
      <c r="AQ204" s="5">
        <f>_xlfn.XLOOKUP(Table1[[#This Row],[email]],Quiz_5[Email],Quiz_5[Total points],"ยังไม่ส่ง")</f>
        <v>5</v>
      </c>
      <c r="AR204" s="37"/>
      <c r="AS204" s="4" t="str">
        <f>IF(M204&lt;10,"ยังไม่ซ่อม",IF(Table1[[#This Row],[ซ่อมแล้วกลางภาค]]="ซ่อมแล้ว","ซ่อมแล้ว","ไม่ต้องซ่อม"))</f>
        <v>ยังไม่ซ่อม</v>
      </c>
      <c r="BN204"/>
      <c r="BO204"/>
      <c r="BP204"/>
      <c r="BQ204"/>
    </row>
    <row r="205" spans="1:69" ht="19.5" x14ac:dyDescent="0.4">
      <c r="A205" s="21">
        <v>204</v>
      </c>
      <c r="B205" s="4">
        <v>6</v>
      </c>
      <c r="C205" s="4">
        <v>26</v>
      </c>
      <c r="D205" s="4" t="s">
        <v>32950</v>
      </c>
      <c r="E205" s="4" t="s">
        <v>32396</v>
      </c>
      <c r="F205" s="4" t="s">
        <v>32951</v>
      </c>
      <c r="G205" s="4" t="s">
        <v>32952</v>
      </c>
      <c r="H205" s="4" t="s">
        <v>4124</v>
      </c>
      <c r="I205" s="24">
        <f>ROUND(COUNTIF(Table1[[#This Row],[กิจกรรม 1.1]:[ท้ายบท 1]],"&lt;&gt;ยังไม่ส่ง")*2+IF(Table1[[#This Row],[Quiz 1]]&lt;&gt;"ยังไม่ส่ง",Table1[[#This Row],[Quiz 1]]*2/10,0),0)</f>
        <v>10</v>
      </c>
      <c r="J205" s="24">
        <f>ROUND(COUNTIF(Table1[[#This Row],[แบบฝึก 2.1]:[ท้ายบท 2]],"&lt;&gt;ยังไม่ส่ง")*8/3+IF(Table1[[#This Row],[Quiz 2]]&lt;&gt;"ยังไม่ส่ง",Table1[[#This Row],[Quiz 2]]*2/10,0),0)</f>
        <v>10</v>
      </c>
      <c r="K205" s="24">
        <f>ROUND(COUNTIF(Table1[[#This Row],[แบบฝึก 3.1]:[ท้ายบท 3]],"&lt;&gt;ยังไม่ส่ง")*3/2+IF(Table1[[#This Row],[Quiz 3]]&lt;&gt;"ยังไม่ส่ง",Table1[[#This Row],[Quiz 3]]*2/10,0),0)</f>
        <v>4</v>
      </c>
      <c r="L205" s="12">
        <f>Table1[[#This Row],[บท 1 '[10']]]+Table1[[#This Row],[บท 2 '[10']]]+Table1[[#This Row],[บท 3 '[5']]]</f>
        <v>24</v>
      </c>
      <c r="M205" s="12">
        <f>IF(Table1[[#This Row],[ซ่อมแล้วกลางภาค]]="ซ่อมแล้ว",10,Table1[[#This Row],[MID '[20']2]])</f>
        <v>7</v>
      </c>
      <c r="N205" s="12">
        <f>ROUND(COUNTIF(Table1[[#This Row],[แบบฝึก 4.1]:[ท้ายบท 4]],"&lt;&gt;ยังไม่ส่ง")*8/2+IF(Table1[[#This Row],[Quiz 4]]&lt;&gt;"ยังไม่ส่ง",Table1[[#This Row],[Quiz 4]]*2/10,0),0)</f>
        <v>5</v>
      </c>
      <c r="O205" s="12"/>
      <c r="P205" s="13">
        <f>ROUND(COUNTIF(Table1[[#This Row],[แบบฝึก 5.1]:[ท้ายบท 5]],"&lt;&gt;ยังไม่ส่ง")*8/3+IF(Table1[[#This Row],[Quiz 5]]&lt;&gt;"ยังไม่ส่ง",Table1[[#This Row],[Quiz 5]]*2/10,0),0)</f>
        <v>9</v>
      </c>
      <c r="Q205" s="12">
        <f>Table1[[#This Row],[บท 4 '[10']]]+Table1[[#This Row],[นำเสนอ '[5']]]+Table1[[#This Row],[บท 5 '[10']]]</f>
        <v>14</v>
      </c>
      <c r="R205" s="12">
        <f>Table1[[#This Row],[ก่อนกลางภาค '[25']]]+Table1[[#This Row],[กลางภาค '[20']]]+Table1[[#This Row],[หลังกลางภาค '[25']]]</f>
        <v>45</v>
      </c>
      <c r="S205" s="12"/>
      <c r="T205" s="12">
        <f>Table1[[#This Row],[ปลายภาค '[30']]]+Table1[[#This Row],[ก่อนปลายภาค '[70']]]</f>
        <v>45</v>
      </c>
      <c r="U205" s="11">
        <f t="shared" si="3"/>
        <v>0</v>
      </c>
      <c r="V205" s="5" t="str">
        <f>IF(_xlfn.XLOOKUP(Table1[[#This Row],[email]],กิจกรรม_11[Email],กิจกรรม_11[Completion time],0)&lt;&gt;0,"ส่งแล้ว","ยังไม่ส่ง")</f>
        <v>ส่งแล้ว</v>
      </c>
      <c r="W205" s="5" t="str">
        <f>IF(_xlfn.XLOOKUP(Table1[[#This Row],[email]],แบบฝึก_11[Email],แบบฝึก_11[Completion time],0)&lt;&gt;0,"ส่งแล้ว","ยังไม่ส่ง")</f>
        <v>ส่งแล้ว</v>
      </c>
      <c r="X205" s="5" t="str">
        <f>IF(_xlfn.XLOOKUP(Table1[[#This Row],[email]],แบบฝึก_12[Email],แบบฝึก_12[Completion time],0)&lt;&gt;0,"ส่งแล้ว","ยังไม่ส่ง")</f>
        <v>ส่งแล้ว</v>
      </c>
      <c r="Y205" s="5">
        <f>_xlfn.XLOOKUP(Table1[[#This Row],[email]],ท้ายบท_1[Email],ท้ายบท_1[Total points],"ยังไม่ส่ง")</f>
        <v>21</v>
      </c>
      <c r="Z205" s="4">
        <f>_xlfn.XLOOKUP(Table1[[#This Row],[email]],Quiz_1[Email],Quiz_1[Total points],"ยังไม่ส่ง")</f>
        <v>9</v>
      </c>
      <c r="AA205" s="5" t="str">
        <f>IF(_xlfn.XLOOKUP(Table1[[#This Row],[email]],แบบฝึก_21[Email],แบบฝึก_21[Completion time],0)&lt;&gt;0,"ส่งแล้ว","ยังไม่ส่ง")</f>
        <v>ส่งแล้ว</v>
      </c>
      <c r="AB205" s="5" t="str">
        <f>IF(_xlfn.XLOOKUP(Table1[[#This Row],[email]],แบบฝึก_22[Email],แบบฝึก_22[Completion time],0)&lt;&gt;0,"ส่งแล้ว","ยังไม่ส่ง")</f>
        <v>ส่งแล้ว</v>
      </c>
      <c r="AC205" s="5">
        <f>_xlfn.XLOOKUP(Table1[[#This Row],[email]],ท้ายบท_2[Email],ท้ายบท_2[Total points],"ยังไม่ส่ง")</f>
        <v>9</v>
      </c>
      <c r="AD205" s="5">
        <f>_xlfn.XLOOKUP(Table1[[#This Row],[email]],Quiz_2[Email],Quiz_2[Total points],"ยังไม่ส่ง")</f>
        <v>9</v>
      </c>
      <c r="AE205" s="5" t="str">
        <f>IF(_xlfn.XLOOKUP(Table1[[#This Row],[email]],แบบฝึก_31[Email],แบบฝึก_31[Completion time],0)&lt;&gt;0,"ส่งแล้ว","ยังไม่ส่ง")</f>
        <v>ส่งแล้ว</v>
      </c>
      <c r="AF205" s="5">
        <f>_xlfn.XLOOKUP(Table1[[#This Row],[email]],ท้ายบท_3[Email],ท้ายบท_3[Total points],"ยังไม่ส่ง")</f>
        <v>9</v>
      </c>
      <c r="AG205" s="5">
        <f>_xlfn.XLOOKUP(Table1[[#This Row],[email]],Quiz_3[Email],Quiz_3[Total points],"ยังไม่ส่ง")</f>
        <v>5</v>
      </c>
      <c r="AH205" s="12">
        <v>9</v>
      </c>
      <c r="AI205" s="14">
        <v>4</v>
      </c>
      <c r="AJ205" s="12">
        <f>ROUND((Table1[[#This Row],[mid '[20']]]+Table1[[#This Row],[mid '[10']]])/2,0)</f>
        <v>7</v>
      </c>
      <c r="AK205" s="5" t="str">
        <f>IF(_xlfn.XLOOKUP(Table1[[#This Row],[email]],แบบฝึก_41[Email],แบบฝึก_41[Completion time],0)&lt;&gt;0,"ส่งแล้ว","ยังไม่ส่ง")</f>
        <v>ส่งแล้ว</v>
      </c>
      <c r="AL205" s="5" t="str">
        <f>IF(_xlfn.XLOOKUP(Table1[[#This Row],[email]],ท้ายบท_4[Email],ท้ายบท_4[Total points],"ยังไม่ส่ง")&lt;&gt;0,"ส่งแล้ว","ยังไม่ส่ง")</f>
        <v>ยังไม่ส่ง</v>
      </c>
      <c r="AM205" s="5">
        <f>_xlfn.XLOOKUP(Table1[[#This Row],[email]],Quiz_4[Email],Quiz_4[Total points],"ยังไม่ส่ง")</f>
        <v>6</v>
      </c>
      <c r="AN205" s="5" t="str">
        <f>IF(_xlfn.XLOOKUP(Table1[[#This Row],[email]],แบบฝึก_51[Email],แบบฝึก_51[Completion time],0)&lt;&gt;0,"ส่งแล้ว","ยังไม่ส่ง")</f>
        <v>ส่งแล้ว</v>
      </c>
      <c r="AO205" s="5" t="str">
        <f>IF(_xlfn.XLOOKUP(Table1[[#This Row],[email]],แบบฝึก_52[Email],แบบฝึก_52[Completion time],0)&lt;&gt;0,"ส่งแล้ว","ยังไม่ส่ง")</f>
        <v>ส่งแล้ว</v>
      </c>
      <c r="AP205" s="5">
        <f>_xlfn.XLOOKUP(Table1[[#This Row],[email]],ท้ายบท_5[Email],ท้ายบท_5[Total points],"ยังไม่ส่ง")</f>
        <v>18</v>
      </c>
      <c r="AQ205" s="5">
        <f>_xlfn.XLOOKUP(Table1[[#This Row],[email]],Quiz_5[Email],Quiz_5[Total points],"ยังไม่ส่ง")</f>
        <v>5</v>
      </c>
      <c r="AR205" s="37"/>
      <c r="AS205" s="4" t="str">
        <f>IF(M205&lt;10,"ยังไม่ซ่อม",IF(Table1[[#This Row],[ซ่อมแล้วกลางภาค]]="ซ่อมแล้ว","ซ่อมแล้ว","ไม่ต้องซ่อม"))</f>
        <v>ยังไม่ซ่อม</v>
      </c>
      <c r="BN205"/>
      <c r="BO205"/>
      <c r="BP205"/>
      <c r="BQ205"/>
    </row>
    <row r="206" spans="1:69" ht="19.5" x14ac:dyDescent="0.4">
      <c r="A206" s="21">
        <v>205</v>
      </c>
      <c r="B206" s="4">
        <v>6</v>
      </c>
      <c r="C206" s="4">
        <v>27</v>
      </c>
      <c r="D206" s="4" t="s">
        <v>32953</v>
      </c>
      <c r="E206" s="4" t="s">
        <v>32396</v>
      </c>
      <c r="F206" s="4" t="s">
        <v>32954</v>
      </c>
      <c r="G206" s="4" t="s">
        <v>32955</v>
      </c>
      <c r="H206" s="4" t="s">
        <v>4131</v>
      </c>
      <c r="I206" s="24">
        <f>ROUND(COUNTIF(Table1[[#This Row],[กิจกรรม 1.1]:[ท้ายบท 1]],"&lt;&gt;ยังไม่ส่ง")*2+IF(Table1[[#This Row],[Quiz 1]]&lt;&gt;"ยังไม่ส่ง",Table1[[#This Row],[Quiz 1]]*2/10,0),0)</f>
        <v>10</v>
      </c>
      <c r="J206" s="24">
        <f>ROUND(COUNTIF(Table1[[#This Row],[แบบฝึก 2.1]:[ท้ายบท 2]],"&lt;&gt;ยังไม่ส่ง")*8/3+IF(Table1[[#This Row],[Quiz 2]]&lt;&gt;"ยังไม่ส่ง",Table1[[#This Row],[Quiz 2]]*2/10,0),0)</f>
        <v>10</v>
      </c>
      <c r="K206" s="24">
        <f>ROUND(COUNTIF(Table1[[#This Row],[แบบฝึก 3.1]:[ท้ายบท 3]],"&lt;&gt;ยังไม่ส่ง")*3/2+IF(Table1[[#This Row],[Quiz 3]]&lt;&gt;"ยังไม่ส่ง",Table1[[#This Row],[Quiz 3]]*2/10,0),0)</f>
        <v>4</v>
      </c>
      <c r="L206" s="12">
        <f>Table1[[#This Row],[บท 1 '[10']]]+Table1[[#This Row],[บท 2 '[10']]]+Table1[[#This Row],[บท 3 '[5']]]</f>
        <v>24</v>
      </c>
      <c r="M206" s="12">
        <f>IF(Table1[[#This Row],[ซ่อมแล้วกลางภาค]]="ซ่อมแล้ว",10,Table1[[#This Row],[MID '[20']2]])</f>
        <v>10</v>
      </c>
      <c r="N206" s="12">
        <f>ROUND(COUNTIF(Table1[[#This Row],[แบบฝึก 4.1]:[ท้ายบท 4]],"&lt;&gt;ยังไม่ส่ง")*8/2+IF(Table1[[#This Row],[Quiz 4]]&lt;&gt;"ยังไม่ส่ง",Table1[[#This Row],[Quiz 4]]*2/10,0),0)</f>
        <v>5</v>
      </c>
      <c r="O206" s="12"/>
      <c r="P206" s="13">
        <f>ROUND(COUNTIF(Table1[[#This Row],[แบบฝึก 5.1]:[ท้ายบท 5]],"&lt;&gt;ยังไม่ส่ง")*8/3+IF(Table1[[#This Row],[Quiz 5]]&lt;&gt;"ยังไม่ส่ง",Table1[[#This Row],[Quiz 5]]*2/10,0),0)</f>
        <v>9</v>
      </c>
      <c r="Q206" s="12">
        <f>Table1[[#This Row],[บท 4 '[10']]]+Table1[[#This Row],[นำเสนอ '[5']]]+Table1[[#This Row],[บท 5 '[10']]]</f>
        <v>14</v>
      </c>
      <c r="R206" s="12">
        <f>Table1[[#This Row],[ก่อนกลางภาค '[25']]]+Table1[[#This Row],[กลางภาค '[20']]]+Table1[[#This Row],[หลังกลางภาค '[25']]]</f>
        <v>48</v>
      </c>
      <c r="S206" s="12"/>
      <c r="T206" s="12">
        <f>Table1[[#This Row],[ปลายภาค '[30']]]+Table1[[#This Row],[ก่อนปลายภาค '[70']]]</f>
        <v>48</v>
      </c>
      <c r="U206" s="11">
        <f t="shared" si="3"/>
        <v>0</v>
      </c>
      <c r="V206" s="5" t="str">
        <f>IF(_xlfn.XLOOKUP(Table1[[#This Row],[email]],กิจกรรม_11[Email],กิจกรรม_11[Completion time],0)&lt;&gt;0,"ส่งแล้ว","ยังไม่ส่ง")</f>
        <v>ส่งแล้ว</v>
      </c>
      <c r="W206" s="5" t="str">
        <f>IF(_xlfn.XLOOKUP(Table1[[#This Row],[email]],แบบฝึก_11[Email],แบบฝึก_11[Completion time],0)&lt;&gt;0,"ส่งแล้ว","ยังไม่ส่ง")</f>
        <v>ส่งแล้ว</v>
      </c>
      <c r="X206" s="5" t="str">
        <f>IF(_xlfn.XLOOKUP(Table1[[#This Row],[email]],แบบฝึก_12[Email],แบบฝึก_12[Completion time],0)&lt;&gt;0,"ส่งแล้ว","ยังไม่ส่ง")</f>
        <v>ส่งแล้ว</v>
      </c>
      <c r="Y206" s="5">
        <f>_xlfn.XLOOKUP(Table1[[#This Row],[email]],ท้ายบท_1[Email],ท้ายบท_1[Total points],"ยังไม่ส่ง")</f>
        <v>20</v>
      </c>
      <c r="Z206" s="4">
        <f>_xlfn.XLOOKUP(Table1[[#This Row],[email]],Quiz_1[Email],Quiz_1[Total points],"ยังไม่ส่ง")</f>
        <v>9</v>
      </c>
      <c r="AA206" s="5" t="str">
        <f>IF(_xlfn.XLOOKUP(Table1[[#This Row],[email]],แบบฝึก_21[Email],แบบฝึก_21[Completion time],0)&lt;&gt;0,"ส่งแล้ว","ยังไม่ส่ง")</f>
        <v>ส่งแล้ว</v>
      </c>
      <c r="AB206" s="5" t="str">
        <f>IF(_xlfn.XLOOKUP(Table1[[#This Row],[email]],แบบฝึก_22[Email],แบบฝึก_22[Completion time],0)&lt;&gt;0,"ส่งแล้ว","ยังไม่ส่ง")</f>
        <v>ส่งแล้ว</v>
      </c>
      <c r="AC206" s="5">
        <f>_xlfn.XLOOKUP(Table1[[#This Row],[email]],ท้ายบท_2[Email],ท้ายบท_2[Total points],"ยังไม่ส่ง")</f>
        <v>13</v>
      </c>
      <c r="AD206" s="5">
        <f>_xlfn.XLOOKUP(Table1[[#This Row],[email]],Quiz_2[Email],Quiz_2[Total points],"ยังไม่ส่ง")</f>
        <v>8</v>
      </c>
      <c r="AE206" s="5" t="str">
        <f>IF(_xlfn.XLOOKUP(Table1[[#This Row],[email]],แบบฝึก_31[Email],แบบฝึก_31[Completion time],0)&lt;&gt;0,"ส่งแล้ว","ยังไม่ส่ง")</f>
        <v>ส่งแล้ว</v>
      </c>
      <c r="AF206" s="5">
        <f>_xlfn.XLOOKUP(Table1[[#This Row],[email]],ท้ายบท_3[Email],ท้ายบท_3[Total points],"ยังไม่ส่ง")</f>
        <v>8</v>
      </c>
      <c r="AG206" s="5">
        <f>_xlfn.XLOOKUP(Table1[[#This Row],[email]],Quiz_3[Email],Quiz_3[Total points],"ยังไม่ส่ง")</f>
        <v>5</v>
      </c>
      <c r="AH206" s="12">
        <v>10</v>
      </c>
      <c r="AI206" s="14">
        <v>5</v>
      </c>
      <c r="AJ206" s="12">
        <f>ROUND((Table1[[#This Row],[mid '[20']]]+Table1[[#This Row],[mid '[10']]])/2,0)</f>
        <v>8</v>
      </c>
      <c r="AK206" s="5" t="str">
        <f>IF(_xlfn.XLOOKUP(Table1[[#This Row],[email]],แบบฝึก_41[Email],แบบฝึก_41[Completion time],0)&lt;&gt;0,"ส่งแล้ว","ยังไม่ส่ง")</f>
        <v>ส่งแล้ว</v>
      </c>
      <c r="AL206" s="5" t="str">
        <f>IF(_xlfn.XLOOKUP(Table1[[#This Row],[email]],ท้ายบท_4[Email],ท้ายบท_4[Total points],"ยังไม่ส่ง")&lt;&gt;0,"ส่งแล้ว","ยังไม่ส่ง")</f>
        <v>ยังไม่ส่ง</v>
      </c>
      <c r="AM206" s="5">
        <f>_xlfn.XLOOKUP(Table1[[#This Row],[email]],Quiz_4[Email],Quiz_4[Total points],"ยังไม่ส่ง")</f>
        <v>6</v>
      </c>
      <c r="AN206" s="5" t="str">
        <f>IF(_xlfn.XLOOKUP(Table1[[#This Row],[email]],แบบฝึก_51[Email],แบบฝึก_51[Completion time],0)&lt;&gt;0,"ส่งแล้ว","ยังไม่ส่ง")</f>
        <v>ส่งแล้ว</v>
      </c>
      <c r="AO206" s="5" t="str">
        <f>IF(_xlfn.XLOOKUP(Table1[[#This Row],[email]],แบบฝึก_52[Email],แบบฝึก_52[Completion time],0)&lt;&gt;0,"ส่งแล้ว","ยังไม่ส่ง")</f>
        <v>ส่งแล้ว</v>
      </c>
      <c r="AP206" s="5">
        <f>_xlfn.XLOOKUP(Table1[[#This Row],[email]],ท้ายบท_5[Email],ท้ายบท_5[Total points],"ยังไม่ส่ง")</f>
        <v>18</v>
      </c>
      <c r="AQ206" s="5">
        <f>_xlfn.XLOOKUP(Table1[[#This Row],[email]],Quiz_5[Email],Quiz_5[Total points],"ยังไม่ส่ง")</f>
        <v>6</v>
      </c>
      <c r="AR206" s="37" t="s">
        <v>33118</v>
      </c>
      <c r="AS206" s="4" t="str">
        <f>IF(M206&lt;10,"ยังไม่ซ่อม",IF(Table1[[#This Row],[ซ่อมแล้วกลางภาค]]="ซ่อมแล้ว","ซ่อมแล้ว","ไม่ต้องซ่อม"))</f>
        <v>ซ่อมแล้ว</v>
      </c>
      <c r="BN206"/>
      <c r="BO206"/>
      <c r="BP206"/>
      <c r="BQ206"/>
    </row>
    <row r="207" spans="1:69" ht="19.5" x14ac:dyDescent="0.4">
      <c r="A207" s="21">
        <v>206</v>
      </c>
      <c r="B207" s="4">
        <v>6</v>
      </c>
      <c r="C207" s="4">
        <v>28</v>
      </c>
      <c r="D207" s="4" t="s">
        <v>32956</v>
      </c>
      <c r="E207" s="4" t="s">
        <v>32396</v>
      </c>
      <c r="F207" s="4" t="s">
        <v>32957</v>
      </c>
      <c r="G207" s="4" t="s">
        <v>32958</v>
      </c>
      <c r="H207" s="4" t="s">
        <v>3898</v>
      </c>
      <c r="I207" s="24">
        <f>ROUND(COUNTIF(Table1[[#This Row],[กิจกรรม 1.1]:[ท้ายบท 1]],"&lt;&gt;ยังไม่ส่ง")*2+IF(Table1[[#This Row],[Quiz 1]]&lt;&gt;"ยังไม่ส่ง",Table1[[#This Row],[Quiz 1]]*2/10,0),0)</f>
        <v>8</v>
      </c>
      <c r="J207" s="24">
        <f>ROUND(COUNTIF(Table1[[#This Row],[แบบฝึก 2.1]:[ท้ายบท 2]],"&lt;&gt;ยังไม่ส่ง")*8/3+IF(Table1[[#This Row],[Quiz 2]]&lt;&gt;"ยังไม่ส่ง",Table1[[#This Row],[Quiz 2]]*2/10,0),0)</f>
        <v>4</v>
      </c>
      <c r="K207" s="24">
        <f>ROUND(COUNTIF(Table1[[#This Row],[แบบฝึก 3.1]:[ท้ายบท 3]],"&lt;&gt;ยังไม่ส่ง")*3/2+IF(Table1[[#This Row],[Quiz 3]]&lt;&gt;"ยังไม่ส่ง",Table1[[#This Row],[Quiz 3]]*2/10,0),0)</f>
        <v>5</v>
      </c>
      <c r="L207" s="12">
        <f>Table1[[#This Row],[บท 1 '[10']]]+Table1[[#This Row],[บท 2 '[10']]]+Table1[[#This Row],[บท 3 '[5']]]</f>
        <v>17</v>
      </c>
      <c r="M207" s="12">
        <f>IF(Table1[[#This Row],[ซ่อมแล้วกลางภาค]]="ซ่อมแล้ว",10,Table1[[#This Row],[MID '[20']2]])</f>
        <v>11</v>
      </c>
      <c r="N207" s="12">
        <f>ROUND(COUNTIF(Table1[[#This Row],[แบบฝึก 4.1]:[ท้ายบท 4]],"&lt;&gt;ยังไม่ส่ง")*8/2+IF(Table1[[#This Row],[Quiz 4]]&lt;&gt;"ยังไม่ส่ง",Table1[[#This Row],[Quiz 4]]*2/10,0),0)</f>
        <v>5</v>
      </c>
      <c r="O207" s="12"/>
      <c r="P207" s="13">
        <f>ROUND(COUNTIF(Table1[[#This Row],[แบบฝึก 5.1]:[ท้ายบท 5]],"&lt;&gt;ยังไม่ส่ง")*8/3+IF(Table1[[#This Row],[Quiz 5]]&lt;&gt;"ยังไม่ส่ง",Table1[[#This Row],[Quiz 5]]*2/10,0),0)</f>
        <v>9</v>
      </c>
      <c r="Q207" s="12">
        <f>Table1[[#This Row],[บท 4 '[10']]]+Table1[[#This Row],[นำเสนอ '[5']]]+Table1[[#This Row],[บท 5 '[10']]]</f>
        <v>14</v>
      </c>
      <c r="R207" s="12">
        <f>Table1[[#This Row],[ก่อนกลางภาค '[25']]]+Table1[[#This Row],[กลางภาค '[20']]]+Table1[[#This Row],[หลังกลางภาค '[25']]]</f>
        <v>42</v>
      </c>
      <c r="S207" s="12"/>
      <c r="T207" s="12">
        <f>Table1[[#This Row],[ปลายภาค '[30']]]+Table1[[#This Row],[ก่อนปลายภาค '[70']]]</f>
        <v>42</v>
      </c>
      <c r="U207" s="11">
        <f t="shared" si="3"/>
        <v>0</v>
      </c>
      <c r="V207" s="5" t="str">
        <f>IF(_xlfn.XLOOKUP(Table1[[#This Row],[email]],กิจกรรม_11[Email],กิจกรรม_11[Completion time],0)&lt;&gt;0,"ส่งแล้ว","ยังไม่ส่ง")</f>
        <v>ส่งแล้ว</v>
      </c>
      <c r="W207" s="5" t="str">
        <f>IF(_xlfn.XLOOKUP(Table1[[#This Row],[email]],แบบฝึก_11[Email],แบบฝึก_11[Completion time],0)&lt;&gt;0,"ส่งแล้ว","ยังไม่ส่ง")</f>
        <v>ส่งแล้ว</v>
      </c>
      <c r="X207" s="5" t="str">
        <f>IF(_xlfn.XLOOKUP(Table1[[#This Row],[email]],แบบฝึก_12[Email],แบบฝึก_12[Completion time],0)&lt;&gt;0,"ส่งแล้ว","ยังไม่ส่ง")</f>
        <v>ส่งแล้ว</v>
      </c>
      <c r="Y207" s="5" t="str">
        <f>_xlfn.XLOOKUP(Table1[[#This Row],[email]],ท้ายบท_1[Email],ท้ายบท_1[Total points],"ยังไม่ส่ง")</f>
        <v>ยังไม่ส่ง</v>
      </c>
      <c r="Z207" s="4">
        <f>_xlfn.XLOOKUP(Table1[[#This Row],[email]],Quiz_1[Email],Quiz_1[Total points],"ยังไม่ส่ง")</f>
        <v>10</v>
      </c>
      <c r="AA207" s="5" t="str">
        <f>IF(_xlfn.XLOOKUP(Table1[[#This Row],[email]],แบบฝึก_21[Email],แบบฝึก_21[Completion time],0)&lt;&gt;0,"ส่งแล้ว","ยังไม่ส่ง")</f>
        <v>ส่งแล้ว</v>
      </c>
      <c r="AB207" s="5" t="str">
        <f>IF(_xlfn.XLOOKUP(Table1[[#This Row],[email]],แบบฝึก_22[Email],แบบฝึก_22[Completion time],0)&lt;&gt;0,"ส่งแล้ว","ยังไม่ส่ง")</f>
        <v>ยังไม่ส่ง</v>
      </c>
      <c r="AC207" s="5" t="str">
        <f>_xlfn.XLOOKUP(Table1[[#This Row],[email]],ท้ายบท_2[Email],ท้ายบท_2[Total points],"ยังไม่ส่ง")</f>
        <v>ยังไม่ส่ง</v>
      </c>
      <c r="AD207" s="5">
        <f>_xlfn.XLOOKUP(Table1[[#This Row],[email]],Quiz_2[Email],Quiz_2[Total points],"ยังไม่ส่ง")</f>
        <v>9</v>
      </c>
      <c r="AE207" s="5" t="str">
        <f>IF(_xlfn.XLOOKUP(Table1[[#This Row],[email]],แบบฝึก_31[Email],แบบฝึก_31[Completion time],0)&lt;&gt;0,"ส่งแล้ว","ยังไม่ส่ง")</f>
        <v>ส่งแล้ว</v>
      </c>
      <c r="AF207" s="5">
        <f>_xlfn.XLOOKUP(Table1[[#This Row],[email]],ท้ายบท_3[Email],ท้ายบท_3[Total points],"ยังไม่ส่ง")</f>
        <v>10</v>
      </c>
      <c r="AG207" s="5">
        <f>_xlfn.XLOOKUP(Table1[[#This Row],[email]],Quiz_3[Email],Quiz_3[Total points],"ยังไม่ส่ง")</f>
        <v>8</v>
      </c>
      <c r="AH207" s="12">
        <v>17</v>
      </c>
      <c r="AI207" s="14">
        <v>5</v>
      </c>
      <c r="AJ207" s="12">
        <f>ROUND((Table1[[#This Row],[mid '[20']]]+Table1[[#This Row],[mid '[10']]])/2,0)</f>
        <v>11</v>
      </c>
      <c r="AK207" s="5" t="str">
        <f>IF(_xlfn.XLOOKUP(Table1[[#This Row],[email]],แบบฝึก_41[Email],แบบฝึก_41[Completion time],0)&lt;&gt;0,"ส่งแล้ว","ยังไม่ส่ง")</f>
        <v>ส่งแล้ว</v>
      </c>
      <c r="AL207" s="5" t="str">
        <f>IF(_xlfn.XLOOKUP(Table1[[#This Row],[email]],ท้ายบท_4[Email],ท้ายบท_4[Total points],"ยังไม่ส่ง")&lt;&gt;0,"ส่งแล้ว","ยังไม่ส่ง")</f>
        <v>ยังไม่ส่ง</v>
      </c>
      <c r="AM207" s="5">
        <f>_xlfn.XLOOKUP(Table1[[#This Row],[email]],Quiz_4[Email],Quiz_4[Total points],"ยังไม่ส่ง")</f>
        <v>7</v>
      </c>
      <c r="AN207" s="5" t="str">
        <f>IF(_xlfn.XLOOKUP(Table1[[#This Row],[email]],แบบฝึก_51[Email],แบบฝึก_51[Completion time],0)&lt;&gt;0,"ส่งแล้ว","ยังไม่ส่ง")</f>
        <v>ส่งแล้ว</v>
      </c>
      <c r="AO207" s="5" t="str">
        <f>IF(_xlfn.XLOOKUP(Table1[[#This Row],[email]],แบบฝึก_52[Email],แบบฝึก_52[Completion time],0)&lt;&gt;0,"ส่งแล้ว","ยังไม่ส่ง")</f>
        <v>ส่งแล้ว</v>
      </c>
      <c r="AP207" s="5">
        <f>_xlfn.XLOOKUP(Table1[[#This Row],[email]],ท้ายบท_5[Email],ท้ายบท_5[Total points],"ยังไม่ส่ง")</f>
        <v>13</v>
      </c>
      <c r="AQ207" s="5">
        <f>_xlfn.XLOOKUP(Table1[[#This Row],[email]],Quiz_5[Email],Quiz_5[Total points],"ยังไม่ส่ง")</f>
        <v>5</v>
      </c>
      <c r="AR207" s="37"/>
      <c r="AS207" s="4" t="str">
        <f>IF(M207&lt;10,"ยังไม่ซ่อม",IF(Table1[[#This Row],[ซ่อมแล้วกลางภาค]]="ซ่อมแล้ว","ซ่อมแล้ว","ไม่ต้องซ่อม"))</f>
        <v>ไม่ต้องซ่อม</v>
      </c>
      <c r="BN207"/>
      <c r="BO207"/>
      <c r="BP207"/>
      <c r="BQ207"/>
    </row>
    <row r="208" spans="1:69" ht="19.5" x14ac:dyDescent="0.4">
      <c r="A208" s="21">
        <v>207</v>
      </c>
      <c r="B208" s="4">
        <v>6</v>
      </c>
      <c r="C208" s="4">
        <v>29</v>
      </c>
      <c r="D208" s="4" t="s">
        <v>32959</v>
      </c>
      <c r="E208" s="4" t="s">
        <v>32396</v>
      </c>
      <c r="F208" s="4" t="s">
        <v>32960</v>
      </c>
      <c r="G208" s="4" t="s">
        <v>32961</v>
      </c>
      <c r="H208" s="4" t="s">
        <v>3951</v>
      </c>
      <c r="I208" s="24">
        <f>ROUND(COUNTIF(Table1[[#This Row],[กิจกรรม 1.1]:[ท้ายบท 1]],"&lt;&gt;ยังไม่ส่ง")*2+IF(Table1[[#This Row],[Quiz 1]]&lt;&gt;"ยังไม่ส่ง",Table1[[#This Row],[Quiz 1]]*2/10,0),0)</f>
        <v>7</v>
      </c>
      <c r="J208" s="24">
        <f>ROUND(COUNTIF(Table1[[#This Row],[แบบฝึก 2.1]:[ท้ายบท 2]],"&lt;&gt;ยังไม่ส่ง")*8/3+IF(Table1[[#This Row],[Quiz 2]]&lt;&gt;"ยังไม่ส่ง",Table1[[#This Row],[Quiz 2]]*2/10,0),0)</f>
        <v>0</v>
      </c>
      <c r="K208" s="24">
        <f>ROUND(COUNTIF(Table1[[#This Row],[แบบฝึก 3.1]:[ท้ายบท 3]],"&lt;&gt;ยังไม่ส่ง")*3/2+IF(Table1[[#This Row],[Quiz 3]]&lt;&gt;"ยังไม่ส่ง",Table1[[#This Row],[Quiz 3]]*2/10,0),0)</f>
        <v>4</v>
      </c>
      <c r="L208" s="12">
        <f>Table1[[#This Row],[บท 1 '[10']]]+Table1[[#This Row],[บท 2 '[10']]]+Table1[[#This Row],[บท 3 '[5']]]</f>
        <v>11</v>
      </c>
      <c r="M208" s="12">
        <f>IF(Table1[[#This Row],[ซ่อมแล้วกลางภาค]]="ซ่อมแล้ว",10,Table1[[#This Row],[MID '[20']2]])</f>
        <v>9</v>
      </c>
      <c r="N208" s="12">
        <f>ROUND(COUNTIF(Table1[[#This Row],[แบบฝึก 4.1]:[ท้ายบท 4]],"&lt;&gt;ยังไม่ส่ง")*8/2+IF(Table1[[#This Row],[Quiz 4]]&lt;&gt;"ยังไม่ส่ง",Table1[[#This Row],[Quiz 4]]*2/10,0),0)</f>
        <v>5</v>
      </c>
      <c r="O208" s="12"/>
      <c r="P208" s="13">
        <f>ROUND(COUNTIF(Table1[[#This Row],[แบบฝึก 5.1]:[ท้ายบท 5]],"&lt;&gt;ยังไม่ส่ง")*8/3+IF(Table1[[#This Row],[Quiz 5]]&lt;&gt;"ยังไม่ส่ง",Table1[[#This Row],[Quiz 5]]*2/10,0),0)</f>
        <v>9</v>
      </c>
      <c r="Q208" s="12">
        <f>Table1[[#This Row],[บท 4 '[10']]]+Table1[[#This Row],[นำเสนอ '[5']]]+Table1[[#This Row],[บท 5 '[10']]]</f>
        <v>14</v>
      </c>
      <c r="R208" s="12">
        <f>Table1[[#This Row],[ก่อนกลางภาค '[25']]]+Table1[[#This Row],[กลางภาค '[20']]]+Table1[[#This Row],[หลังกลางภาค '[25']]]</f>
        <v>34</v>
      </c>
      <c r="S208" s="12"/>
      <c r="T208" s="12">
        <f>Table1[[#This Row],[ปลายภาค '[30']]]+Table1[[#This Row],[ก่อนปลายภาค '[70']]]</f>
        <v>34</v>
      </c>
      <c r="U208" s="11">
        <f t="shared" si="3"/>
        <v>0</v>
      </c>
      <c r="V208" s="5" t="str">
        <f>IF(_xlfn.XLOOKUP(Table1[[#This Row],[email]],กิจกรรม_11[Email],กิจกรรม_11[Completion time],0)&lt;&gt;0,"ส่งแล้ว","ยังไม่ส่ง")</f>
        <v>ส่งแล้ว</v>
      </c>
      <c r="W208" s="5" t="str">
        <f>IF(_xlfn.XLOOKUP(Table1[[#This Row],[email]],แบบฝึก_11[Email],แบบฝึก_11[Completion time],0)&lt;&gt;0,"ส่งแล้ว","ยังไม่ส่ง")</f>
        <v>ส่งแล้ว</v>
      </c>
      <c r="X208" s="5" t="str">
        <f>IF(_xlfn.XLOOKUP(Table1[[#This Row],[email]],แบบฝึก_12[Email],แบบฝึก_12[Completion time],0)&lt;&gt;0,"ส่งแล้ว","ยังไม่ส่ง")</f>
        <v>ส่งแล้ว</v>
      </c>
      <c r="Y208" s="5" t="str">
        <f>_xlfn.XLOOKUP(Table1[[#This Row],[email]],ท้ายบท_1[Email],ท้ายบท_1[Total points],"ยังไม่ส่ง")</f>
        <v>ยังไม่ส่ง</v>
      </c>
      <c r="Z208" s="4">
        <f>_xlfn.XLOOKUP(Table1[[#This Row],[email]],Quiz_1[Email],Quiz_1[Total points],"ยังไม่ส่ง")</f>
        <v>5</v>
      </c>
      <c r="AA208" s="5" t="str">
        <f>IF(_xlfn.XLOOKUP(Table1[[#This Row],[email]],แบบฝึก_21[Email],แบบฝึก_21[Completion time],0)&lt;&gt;0,"ส่งแล้ว","ยังไม่ส่ง")</f>
        <v>ยังไม่ส่ง</v>
      </c>
      <c r="AB208" s="5" t="str">
        <f>IF(_xlfn.XLOOKUP(Table1[[#This Row],[email]],แบบฝึก_22[Email],แบบฝึก_22[Completion time],0)&lt;&gt;0,"ส่งแล้ว","ยังไม่ส่ง")</f>
        <v>ยังไม่ส่ง</v>
      </c>
      <c r="AC208" s="5" t="str">
        <f>_xlfn.XLOOKUP(Table1[[#This Row],[email]],ท้ายบท_2[Email],ท้ายบท_2[Total points],"ยังไม่ส่ง")</f>
        <v>ยังไม่ส่ง</v>
      </c>
      <c r="AD208" s="5" t="str">
        <f>_xlfn.XLOOKUP(Table1[[#This Row],[email]],Quiz_2[Email],Quiz_2[Total points],"ยังไม่ส่ง")</f>
        <v>ยังไม่ส่ง</v>
      </c>
      <c r="AE208" s="5" t="str">
        <f>IF(_xlfn.XLOOKUP(Table1[[#This Row],[email]],แบบฝึก_31[Email],แบบฝึก_31[Completion time],0)&lt;&gt;0,"ส่งแล้ว","ยังไม่ส่ง")</f>
        <v>ส่งแล้ว</v>
      </c>
      <c r="AF208" s="5">
        <f>_xlfn.XLOOKUP(Table1[[#This Row],[email]],ท้ายบท_3[Email],ท้ายบท_3[Total points],"ยังไม่ส่ง")</f>
        <v>11</v>
      </c>
      <c r="AG208" s="5">
        <f>_xlfn.XLOOKUP(Table1[[#This Row],[email]],Quiz_3[Email],Quiz_3[Total points],"ยังไม่ส่ง")</f>
        <v>5</v>
      </c>
      <c r="AH208" s="12">
        <v>15</v>
      </c>
      <c r="AI208" s="14">
        <v>2</v>
      </c>
      <c r="AJ208" s="12">
        <f>ROUND((Table1[[#This Row],[mid '[20']]]+Table1[[#This Row],[mid '[10']]])/2,0)</f>
        <v>9</v>
      </c>
      <c r="AK208" s="5" t="str">
        <f>IF(_xlfn.XLOOKUP(Table1[[#This Row],[email]],แบบฝึก_41[Email],แบบฝึก_41[Completion time],0)&lt;&gt;0,"ส่งแล้ว","ยังไม่ส่ง")</f>
        <v>ส่งแล้ว</v>
      </c>
      <c r="AL208" s="5" t="str">
        <f>IF(_xlfn.XLOOKUP(Table1[[#This Row],[email]],ท้ายบท_4[Email],ท้ายบท_4[Total points],"ยังไม่ส่ง")&lt;&gt;0,"ส่งแล้ว","ยังไม่ส่ง")</f>
        <v>ยังไม่ส่ง</v>
      </c>
      <c r="AM208" s="5">
        <f>_xlfn.XLOOKUP(Table1[[#This Row],[email]],Quiz_4[Email],Quiz_4[Total points],"ยังไม่ส่ง")</f>
        <v>7</v>
      </c>
      <c r="AN208" s="5" t="str">
        <f>IF(_xlfn.XLOOKUP(Table1[[#This Row],[email]],แบบฝึก_51[Email],แบบฝึก_51[Completion time],0)&lt;&gt;0,"ส่งแล้ว","ยังไม่ส่ง")</f>
        <v>ส่งแล้ว</v>
      </c>
      <c r="AO208" s="5" t="str">
        <f>IF(_xlfn.XLOOKUP(Table1[[#This Row],[email]],แบบฝึก_52[Email],แบบฝึก_52[Completion time],0)&lt;&gt;0,"ส่งแล้ว","ยังไม่ส่ง")</f>
        <v>ส่งแล้ว</v>
      </c>
      <c r="AP208" s="5">
        <f>_xlfn.XLOOKUP(Table1[[#This Row],[email]],ท้ายบท_5[Email],ท้ายบท_5[Total points],"ยังไม่ส่ง")</f>
        <v>13</v>
      </c>
      <c r="AQ208" s="5">
        <f>_xlfn.XLOOKUP(Table1[[#This Row],[email]],Quiz_5[Email],Quiz_5[Total points],"ยังไม่ส่ง")</f>
        <v>6</v>
      </c>
      <c r="AR208" s="37"/>
      <c r="AS208" s="4" t="str">
        <f>IF(M208&lt;10,"ยังไม่ซ่อม",IF(Table1[[#This Row],[ซ่อมแล้วกลางภาค]]="ซ่อมแล้ว","ซ่อมแล้ว","ไม่ต้องซ่อม"))</f>
        <v>ยังไม่ซ่อม</v>
      </c>
      <c r="BN208"/>
      <c r="BO208"/>
      <c r="BP208"/>
      <c r="BQ208"/>
    </row>
    <row r="209" spans="1:69" ht="19.5" x14ac:dyDescent="0.4">
      <c r="A209" s="21">
        <v>208</v>
      </c>
      <c r="B209" s="4">
        <v>6</v>
      </c>
      <c r="C209" s="4">
        <v>30</v>
      </c>
      <c r="D209" s="4" t="s">
        <v>32962</v>
      </c>
      <c r="E209" s="4" t="s">
        <v>32396</v>
      </c>
      <c r="F209" s="4" t="s">
        <v>32963</v>
      </c>
      <c r="G209" s="4" t="s">
        <v>32964</v>
      </c>
      <c r="H209" s="4" t="s">
        <v>4524</v>
      </c>
      <c r="I209" s="24">
        <f>ROUND(COUNTIF(Table1[[#This Row],[กิจกรรม 1.1]:[ท้ายบท 1]],"&lt;&gt;ยังไม่ส่ง")*2+IF(Table1[[#This Row],[Quiz 1]]&lt;&gt;"ยังไม่ส่ง",Table1[[#This Row],[Quiz 1]]*2/10,0),0)</f>
        <v>7</v>
      </c>
      <c r="J209" s="24">
        <f>ROUND(COUNTIF(Table1[[#This Row],[แบบฝึก 2.1]:[ท้ายบท 2]],"&lt;&gt;ยังไม่ส่ง")*8/3+IF(Table1[[#This Row],[Quiz 2]]&lt;&gt;"ยังไม่ส่ง",Table1[[#This Row],[Quiz 2]]*2/10,0),0)</f>
        <v>4</v>
      </c>
      <c r="K209" s="24">
        <f>ROUND(COUNTIF(Table1[[#This Row],[แบบฝึก 3.1]:[ท้ายบท 3]],"&lt;&gt;ยังไม่ส่ง")*3/2+IF(Table1[[#This Row],[Quiz 3]]&lt;&gt;"ยังไม่ส่ง",Table1[[#This Row],[Quiz 3]]*2/10,0),0)</f>
        <v>0</v>
      </c>
      <c r="L209" s="12">
        <f>Table1[[#This Row],[บท 1 '[10']]]+Table1[[#This Row],[บท 2 '[10']]]+Table1[[#This Row],[บท 3 '[5']]]</f>
        <v>11</v>
      </c>
      <c r="M209" s="12">
        <f>IF(Table1[[#This Row],[ซ่อมแล้วกลางภาค]]="ซ่อมแล้ว",10,Table1[[#This Row],[MID '[20']2]])</f>
        <v>13</v>
      </c>
      <c r="N209" s="12">
        <f>ROUND(COUNTIF(Table1[[#This Row],[แบบฝึก 4.1]:[ท้ายบท 4]],"&lt;&gt;ยังไม่ส่ง")*8/2+IF(Table1[[#This Row],[Quiz 4]]&lt;&gt;"ยังไม่ส่ง",Table1[[#This Row],[Quiz 4]]*2/10,0),0)</f>
        <v>5</v>
      </c>
      <c r="O209" s="12"/>
      <c r="P209" s="13">
        <f>ROUND(COUNTIF(Table1[[#This Row],[แบบฝึก 5.1]:[ท้ายบท 5]],"&lt;&gt;ยังไม่ส่ง")*8/3+IF(Table1[[#This Row],[Quiz 5]]&lt;&gt;"ยังไม่ส่ง",Table1[[#This Row],[Quiz 5]]*2/10,0),0)</f>
        <v>9</v>
      </c>
      <c r="Q209" s="12">
        <f>Table1[[#This Row],[บท 4 '[10']]]+Table1[[#This Row],[นำเสนอ '[5']]]+Table1[[#This Row],[บท 5 '[10']]]</f>
        <v>14</v>
      </c>
      <c r="R209" s="12">
        <f>Table1[[#This Row],[ก่อนกลางภาค '[25']]]+Table1[[#This Row],[กลางภาค '[20']]]+Table1[[#This Row],[หลังกลางภาค '[25']]]</f>
        <v>38</v>
      </c>
      <c r="S209" s="12"/>
      <c r="T209" s="12">
        <f>Table1[[#This Row],[ปลายภาค '[30']]]+Table1[[#This Row],[ก่อนปลายภาค '[70']]]</f>
        <v>38</v>
      </c>
      <c r="U209" s="11">
        <f t="shared" si="3"/>
        <v>0</v>
      </c>
      <c r="V209" s="5" t="str">
        <f>IF(_xlfn.XLOOKUP(Table1[[#This Row],[email]],กิจกรรม_11[Email],กิจกรรม_11[Completion time],0)&lt;&gt;0,"ส่งแล้ว","ยังไม่ส่ง")</f>
        <v>ส่งแล้ว</v>
      </c>
      <c r="W209" s="5" t="str">
        <f>IF(_xlfn.XLOOKUP(Table1[[#This Row],[email]],แบบฝึก_11[Email],แบบฝึก_11[Completion time],0)&lt;&gt;0,"ส่งแล้ว","ยังไม่ส่ง")</f>
        <v>ส่งแล้ว</v>
      </c>
      <c r="X209" s="5" t="str">
        <f>IF(_xlfn.XLOOKUP(Table1[[#This Row],[email]],แบบฝึก_12[Email],แบบฝึก_12[Completion time],0)&lt;&gt;0,"ส่งแล้ว","ยังไม่ส่ง")</f>
        <v>ส่งแล้ว</v>
      </c>
      <c r="Y209" s="5" t="str">
        <f>_xlfn.XLOOKUP(Table1[[#This Row],[email]],ท้ายบท_1[Email],ท้ายบท_1[Total points],"ยังไม่ส่ง")</f>
        <v>ยังไม่ส่ง</v>
      </c>
      <c r="Z209" s="4">
        <f>_xlfn.XLOOKUP(Table1[[#This Row],[email]],Quiz_1[Email],Quiz_1[Total points],"ยังไม่ส่ง")</f>
        <v>4</v>
      </c>
      <c r="AA209" s="5" t="str">
        <f>IF(_xlfn.XLOOKUP(Table1[[#This Row],[email]],แบบฝึก_21[Email],แบบฝึก_21[Completion time],0)&lt;&gt;0,"ส่งแล้ว","ยังไม่ส่ง")</f>
        <v>ยังไม่ส่ง</v>
      </c>
      <c r="AB209" s="5" t="str">
        <f>IF(_xlfn.XLOOKUP(Table1[[#This Row],[email]],แบบฝึก_22[Email],แบบฝึก_22[Completion time],0)&lt;&gt;0,"ส่งแล้ว","ยังไม่ส่ง")</f>
        <v>ยังไม่ส่ง</v>
      </c>
      <c r="AC209" s="5">
        <f>_xlfn.XLOOKUP(Table1[[#This Row],[email]],ท้ายบท_2[Email],ท้ายบท_2[Total points],"ยังไม่ส่ง")</f>
        <v>11</v>
      </c>
      <c r="AD209" s="5">
        <f>_xlfn.XLOOKUP(Table1[[#This Row],[email]],Quiz_2[Email],Quiz_2[Total points],"ยังไม่ส่ง")</f>
        <v>5</v>
      </c>
      <c r="AE209" s="5" t="str">
        <f>IF(_xlfn.XLOOKUP(Table1[[#This Row],[email]],แบบฝึก_31[Email],แบบฝึก_31[Completion time],0)&lt;&gt;0,"ส่งแล้ว","ยังไม่ส่ง")</f>
        <v>ยังไม่ส่ง</v>
      </c>
      <c r="AF209" s="5" t="str">
        <f>_xlfn.XLOOKUP(Table1[[#This Row],[email]],ท้ายบท_3[Email],ท้ายบท_3[Total points],"ยังไม่ส่ง")</f>
        <v>ยังไม่ส่ง</v>
      </c>
      <c r="AG209" s="5" t="str">
        <f>_xlfn.XLOOKUP(Table1[[#This Row],[email]],Quiz_3[Email],Quiz_3[Total points],"ยังไม่ส่ง")</f>
        <v>ยังไม่ส่ง</v>
      </c>
      <c r="AH209" s="12">
        <v>18</v>
      </c>
      <c r="AI209" s="14">
        <v>7</v>
      </c>
      <c r="AJ209" s="12">
        <f>ROUND((Table1[[#This Row],[mid '[20']]]+Table1[[#This Row],[mid '[10']]])/2,0)</f>
        <v>13</v>
      </c>
      <c r="AK209" s="5" t="str">
        <f>IF(_xlfn.XLOOKUP(Table1[[#This Row],[email]],แบบฝึก_41[Email],แบบฝึก_41[Completion time],0)&lt;&gt;0,"ส่งแล้ว","ยังไม่ส่ง")</f>
        <v>ส่งแล้ว</v>
      </c>
      <c r="AL209" s="5" t="str">
        <f>IF(_xlfn.XLOOKUP(Table1[[#This Row],[email]],ท้ายบท_4[Email],ท้ายบท_4[Total points],"ยังไม่ส่ง")&lt;&gt;0,"ส่งแล้ว","ยังไม่ส่ง")</f>
        <v>ยังไม่ส่ง</v>
      </c>
      <c r="AM209" s="5">
        <f>_xlfn.XLOOKUP(Table1[[#This Row],[email]],Quiz_4[Email],Quiz_4[Total points],"ยังไม่ส่ง")</f>
        <v>5</v>
      </c>
      <c r="AN209" s="5" t="str">
        <f>IF(_xlfn.XLOOKUP(Table1[[#This Row],[email]],แบบฝึก_51[Email],แบบฝึก_51[Completion time],0)&lt;&gt;0,"ส่งแล้ว","ยังไม่ส่ง")</f>
        <v>ส่งแล้ว</v>
      </c>
      <c r="AO209" s="5" t="str">
        <f>IF(_xlfn.XLOOKUP(Table1[[#This Row],[email]],แบบฝึก_52[Email],แบบฝึก_52[Completion time],0)&lt;&gt;0,"ส่งแล้ว","ยังไม่ส่ง")</f>
        <v>ส่งแล้ว</v>
      </c>
      <c r="AP209" s="5">
        <f>_xlfn.XLOOKUP(Table1[[#This Row],[email]],ท้ายบท_5[Email],ท้ายบท_5[Total points],"ยังไม่ส่ง")</f>
        <v>14</v>
      </c>
      <c r="AQ209" s="5">
        <f>_xlfn.XLOOKUP(Table1[[#This Row],[email]],Quiz_5[Email],Quiz_5[Total points],"ยังไม่ส่ง")</f>
        <v>5</v>
      </c>
      <c r="AR209" s="37"/>
      <c r="AS209" s="4" t="str">
        <f>IF(M209&lt;10,"ยังไม่ซ่อม",IF(Table1[[#This Row],[ซ่อมแล้วกลางภาค]]="ซ่อมแล้ว","ซ่อมแล้ว","ไม่ต้องซ่อม"))</f>
        <v>ไม่ต้องซ่อม</v>
      </c>
      <c r="BN209"/>
      <c r="BO209"/>
      <c r="BP209"/>
      <c r="BQ209"/>
    </row>
    <row r="210" spans="1:69" ht="19.5" x14ac:dyDescent="0.4">
      <c r="A210" s="21">
        <v>209</v>
      </c>
      <c r="B210" s="4">
        <v>6</v>
      </c>
      <c r="C210" s="4">
        <v>31</v>
      </c>
      <c r="D210" s="4" t="s">
        <v>32965</v>
      </c>
      <c r="E210" s="4" t="s">
        <v>32396</v>
      </c>
      <c r="F210" s="4" t="s">
        <v>32966</v>
      </c>
      <c r="G210" s="4" t="s">
        <v>32967</v>
      </c>
      <c r="H210" s="4" t="s">
        <v>4009</v>
      </c>
      <c r="I210" s="24">
        <f>ROUND(COUNTIF(Table1[[#This Row],[กิจกรรม 1.1]:[ท้ายบท 1]],"&lt;&gt;ยังไม่ส่ง")*2+IF(Table1[[#This Row],[Quiz 1]]&lt;&gt;"ยังไม่ส่ง",Table1[[#This Row],[Quiz 1]]*2/10,0),0)</f>
        <v>9</v>
      </c>
      <c r="J210" s="24">
        <f>ROUND(COUNTIF(Table1[[#This Row],[แบบฝึก 2.1]:[ท้ายบท 2]],"&lt;&gt;ยังไม่ส่ง")*8/3+IF(Table1[[#This Row],[Quiz 2]]&lt;&gt;"ยังไม่ส่ง",Table1[[#This Row],[Quiz 2]]*2/10,0),0)</f>
        <v>7</v>
      </c>
      <c r="K210" s="24">
        <f>ROUND(COUNTIF(Table1[[#This Row],[แบบฝึก 3.1]:[ท้ายบท 3]],"&lt;&gt;ยังไม่ส่ง")*3/2+IF(Table1[[#This Row],[Quiz 3]]&lt;&gt;"ยังไม่ส่ง",Table1[[#This Row],[Quiz 3]]*2/10,0),0)</f>
        <v>4</v>
      </c>
      <c r="L210" s="12">
        <f>Table1[[#This Row],[บท 1 '[10']]]+Table1[[#This Row],[บท 2 '[10']]]+Table1[[#This Row],[บท 3 '[5']]]</f>
        <v>20</v>
      </c>
      <c r="M210" s="12">
        <f>IF(Table1[[#This Row],[ซ่อมแล้วกลางภาค]]="ซ่อมแล้ว",10,Table1[[#This Row],[MID '[20']2]])</f>
        <v>15</v>
      </c>
      <c r="N210" s="12">
        <f>ROUND(COUNTIF(Table1[[#This Row],[แบบฝึก 4.1]:[ท้ายบท 4]],"&lt;&gt;ยังไม่ส่ง")*8/2+IF(Table1[[#This Row],[Quiz 4]]&lt;&gt;"ยังไม่ส่ง",Table1[[#This Row],[Quiz 4]]*2/10,0),0)</f>
        <v>6</v>
      </c>
      <c r="O210" s="12"/>
      <c r="P210" s="13">
        <f>ROUND(COUNTIF(Table1[[#This Row],[แบบฝึก 5.1]:[ท้ายบท 5]],"&lt;&gt;ยังไม่ส่ง")*8/3+IF(Table1[[#This Row],[Quiz 5]]&lt;&gt;"ยังไม่ส่ง",Table1[[#This Row],[Quiz 5]]*2/10,0),0)</f>
        <v>9</v>
      </c>
      <c r="Q210" s="12">
        <f>Table1[[#This Row],[บท 4 '[10']]]+Table1[[#This Row],[นำเสนอ '[5']]]+Table1[[#This Row],[บท 5 '[10']]]</f>
        <v>15</v>
      </c>
      <c r="R210" s="12">
        <f>Table1[[#This Row],[ก่อนกลางภาค '[25']]]+Table1[[#This Row],[กลางภาค '[20']]]+Table1[[#This Row],[หลังกลางภาค '[25']]]</f>
        <v>50</v>
      </c>
      <c r="S210" s="12"/>
      <c r="T210" s="12">
        <f>Table1[[#This Row],[ปลายภาค '[30']]]+Table1[[#This Row],[ก่อนปลายภาค '[70']]]</f>
        <v>50</v>
      </c>
      <c r="U210" s="11">
        <f t="shared" si="3"/>
        <v>1</v>
      </c>
      <c r="V210" s="5" t="str">
        <f>IF(_xlfn.XLOOKUP(Table1[[#This Row],[email]],กิจกรรม_11[Email],กิจกรรม_11[Completion time],0)&lt;&gt;0,"ส่งแล้ว","ยังไม่ส่ง")</f>
        <v>ส่งแล้ว</v>
      </c>
      <c r="W210" s="5" t="str">
        <f>IF(_xlfn.XLOOKUP(Table1[[#This Row],[email]],แบบฝึก_11[Email],แบบฝึก_11[Completion time],0)&lt;&gt;0,"ส่งแล้ว","ยังไม่ส่ง")</f>
        <v>ส่งแล้ว</v>
      </c>
      <c r="X210" s="5" t="str">
        <f>IF(_xlfn.XLOOKUP(Table1[[#This Row],[email]],แบบฝึก_12[Email],แบบฝึก_12[Completion time],0)&lt;&gt;0,"ส่งแล้ว","ยังไม่ส่ง")</f>
        <v>ส่งแล้ว</v>
      </c>
      <c r="Y210" s="5">
        <f>_xlfn.XLOOKUP(Table1[[#This Row],[email]],ท้ายบท_1[Email],ท้ายบท_1[Total points],"ยังไม่ส่ง")</f>
        <v>20</v>
      </c>
      <c r="Z210" s="4">
        <f>_xlfn.XLOOKUP(Table1[[#This Row],[email]],Quiz_1[Email],Quiz_1[Total points],"ยังไม่ส่ง")</f>
        <v>6</v>
      </c>
      <c r="AA210" s="5" t="str">
        <f>IF(_xlfn.XLOOKUP(Table1[[#This Row],[email]],แบบฝึก_21[Email],แบบฝึก_21[Completion time],0)&lt;&gt;0,"ส่งแล้ว","ยังไม่ส่ง")</f>
        <v>ส่งแล้ว</v>
      </c>
      <c r="AB210" s="5" t="str">
        <f>IF(_xlfn.XLOOKUP(Table1[[#This Row],[email]],แบบฝึก_22[Email],แบบฝึก_22[Completion time],0)&lt;&gt;0,"ส่งแล้ว","ยังไม่ส่ง")</f>
        <v>ยังไม่ส่ง</v>
      </c>
      <c r="AC210" s="5">
        <f>_xlfn.XLOOKUP(Table1[[#This Row],[email]],ท้ายบท_2[Email],ท้ายบท_2[Total points],"ยังไม่ส่ง")</f>
        <v>13</v>
      </c>
      <c r="AD210" s="5">
        <f>_xlfn.XLOOKUP(Table1[[#This Row],[email]],Quiz_2[Email],Quiz_2[Total points],"ยังไม่ส่ง")</f>
        <v>9</v>
      </c>
      <c r="AE210" s="5" t="str">
        <f>IF(_xlfn.XLOOKUP(Table1[[#This Row],[email]],แบบฝึก_31[Email],แบบฝึก_31[Completion time],0)&lt;&gt;0,"ส่งแล้ว","ยังไม่ส่ง")</f>
        <v>ส่งแล้ว</v>
      </c>
      <c r="AF210" s="5">
        <f>_xlfn.XLOOKUP(Table1[[#This Row],[email]],ท้ายบท_3[Email],ท้ายบท_3[Total points],"ยังไม่ส่ง")</f>
        <v>11</v>
      </c>
      <c r="AG210" s="5">
        <f>_xlfn.XLOOKUP(Table1[[#This Row],[email]],Quiz_3[Email],Quiz_3[Total points],"ยังไม่ส่ง")</f>
        <v>6</v>
      </c>
      <c r="AH210" s="12">
        <v>21</v>
      </c>
      <c r="AI210" s="14">
        <v>8</v>
      </c>
      <c r="AJ210" s="12">
        <f>ROUND((Table1[[#This Row],[mid '[20']]]+Table1[[#This Row],[mid '[10']]])/2,0)</f>
        <v>15</v>
      </c>
      <c r="AK210" s="5" t="str">
        <f>IF(_xlfn.XLOOKUP(Table1[[#This Row],[email]],แบบฝึก_41[Email],แบบฝึก_41[Completion time],0)&lt;&gt;0,"ส่งแล้ว","ยังไม่ส่ง")</f>
        <v>ส่งแล้ว</v>
      </c>
      <c r="AL210" s="5" t="str">
        <f>IF(_xlfn.XLOOKUP(Table1[[#This Row],[email]],ท้ายบท_4[Email],ท้ายบท_4[Total points],"ยังไม่ส่ง")&lt;&gt;0,"ส่งแล้ว","ยังไม่ส่ง")</f>
        <v>ยังไม่ส่ง</v>
      </c>
      <c r="AM210" s="5">
        <f>_xlfn.XLOOKUP(Table1[[#This Row],[email]],Quiz_4[Email],Quiz_4[Total points],"ยังไม่ส่ง")</f>
        <v>8</v>
      </c>
      <c r="AN210" s="5" t="str">
        <f>IF(_xlfn.XLOOKUP(Table1[[#This Row],[email]],แบบฝึก_51[Email],แบบฝึก_51[Completion time],0)&lt;&gt;0,"ส่งแล้ว","ยังไม่ส่ง")</f>
        <v>ส่งแล้ว</v>
      </c>
      <c r="AO210" s="5" t="str">
        <f>IF(_xlfn.XLOOKUP(Table1[[#This Row],[email]],แบบฝึก_52[Email],แบบฝึก_52[Completion time],0)&lt;&gt;0,"ส่งแล้ว","ยังไม่ส่ง")</f>
        <v>ส่งแล้ว</v>
      </c>
      <c r="AP210" s="5">
        <f>_xlfn.XLOOKUP(Table1[[#This Row],[email]],ท้ายบท_5[Email],ท้ายบท_5[Total points],"ยังไม่ส่ง")</f>
        <v>17</v>
      </c>
      <c r="AQ210" s="5">
        <f>_xlfn.XLOOKUP(Table1[[#This Row],[email]],Quiz_5[Email],Quiz_5[Total points],"ยังไม่ส่ง")</f>
        <v>7</v>
      </c>
      <c r="AR210" s="37"/>
      <c r="AS210" s="4" t="str">
        <f>IF(M210&lt;10,"ยังไม่ซ่อม",IF(Table1[[#This Row],[ซ่อมแล้วกลางภาค]]="ซ่อมแล้ว","ซ่อมแล้ว","ไม่ต้องซ่อม"))</f>
        <v>ไม่ต้องซ่อม</v>
      </c>
      <c r="BN210"/>
      <c r="BO210"/>
      <c r="BP210"/>
      <c r="BQ210"/>
    </row>
    <row r="211" spans="1:69" ht="19.5" x14ac:dyDescent="0.4">
      <c r="A211" s="21">
        <v>210</v>
      </c>
      <c r="B211" s="4">
        <v>6</v>
      </c>
      <c r="C211" s="4">
        <v>32</v>
      </c>
      <c r="D211" s="4" t="s">
        <v>32968</v>
      </c>
      <c r="E211" s="4" t="s">
        <v>32396</v>
      </c>
      <c r="F211" s="4" t="s">
        <v>32969</v>
      </c>
      <c r="G211" s="4" t="s">
        <v>32970</v>
      </c>
      <c r="H211" s="4" t="s">
        <v>4114</v>
      </c>
      <c r="I211" s="24">
        <f>ROUND(COUNTIF(Table1[[#This Row],[กิจกรรม 1.1]:[ท้ายบท 1]],"&lt;&gt;ยังไม่ส่ง")*2+IF(Table1[[#This Row],[Quiz 1]]&lt;&gt;"ยังไม่ส่ง",Table1[[#This Row],[Quiz 1]]*2/10,0),0)</f>
        <v>10</v>
      </c>
      <c r="J211" s="24">
        <f>ROUND(COUNTIF(Table1[[#This Row],[แบบฝึก 2.1]:[ท้ายบท 2]],"&lt;&gt;ยังไม่ส่ง")*8/3+IF(Table1[[#This Row],[Quiz 2]]&lt;&gt;"ยังไม่ส่ง",Table1[[#This Row],[Quiz 2]]*2/10,0),0)</f>
        <v>4</v>
      </c>
      <c r="K211" s="24">
        <f>ROUND(COUNTIF(Table1[[#This Row],[แบบฝึก 3.1]:[ท้ายบท 3]],"&lt;&gt;ยังไม่ส่ง")*3/2+IF(Table1[[#This Row],[Quiz 3]]&lt;&gt;"ยังไม่ส่ง",Table1[[#This Row],[Quiz 3]]*2/10,0),0)</f>
        <v>4</v>
      </c>
      <c r="L211" s="12">
        <f>Table1[[#This Row],[บท 1 '[10']]]+Table1[[#This Row],[บท 2 '[10']]]+Table1[[#This Row],[บท 3 '[5']]]</f>
        <v>18</v>
      </c>
      <c r="M211" s="12">
        <f>IF(Table1[[#This Row],[ซ่อมแล้วกลางภาค]]="ซ่อมแล้ว",10,Table1[[#This Row],[MID '[20']2]])</f>
        <v>16</v>
      </c>
      <c r="N211" s="12">
        <f>ROUND(COUNTIF(Table1[[#This Row],[แบบฝึก 4.1]:[ท้ายบท 4]],"&lt;&gt;ยังไม่ส่ง")*8/2+IF(Table1[[#This Row],[Quiz 4]]&lt;&gt;"ยังไม่ส่ง",Table1[[#This Row],[Quiz 4]]*2/10,0),0)</f>
        <v>5</v>
      </c>
      <c r="O211" s="12"/>
      <c r="P211" s="13">
        <f>ROUND(COUNTIF(Table1[[#This Row],[แบบฝึก 5.1]:[ท้ายบท 5]],"&lt;&gt;ยังไม่ส่ง")*8/3+IF(Table1[[#This Row],[Quiz 5]]&lt;&gt;"ยังไม่ส่ง",Table1[[#This Row],[Quiz 5]]*2/10,0),0)</f>
        <v>9</v>
      </c>
      <c r="Q211" s="12">
        <f>Table1[[#This Row],[บท 4 '[10']]]+Table1[[#This Row],[นำเสนอ '[5']]]+Table1[[#This Row],[บท 5 '[10']]]</f>
        <v>14</v>
      </c>
      <c r="R211" s="12">
        <f>Table1[[#This Row],[ก่อนกลางภาค '[25']]]+Table1[[#This Row],[กลางภาค '[20']]]+Table1[[#This Row],[หลังกลางภาค '[25']]]</f>
        <v>48</v>
      </c>
      <c r="S211" s="12"/>
      <c r="T211" s="12">
        <f>Table1[[#This Row],[ปลายภาค '[30']]]+Table1[[#This Row],[ก่อนปลายภาค '[70']]]</f>
        <v>48</v>
      </c>
      <c r="U211" s="11">
        <f t="shared" si="3"/>
        <v>0</v>
      </c>
      <c r="V211" s="5" t="str">
        <f>IF(_xlfn.XLOOKUP(Table1[[#This Row],[email]],กิจกรรม_11[Email],กิจกรรม_11[Completion time],0)&lt;&gt;0,"ส่งแล้ว","ยังไม่ส่ง")</f>
        <v>ส่งแล้ว</v>
      </c>
      <c r="W211" s="5" t="str">
        <f>IF(_xlfn.XLOOKUP(Table1[[#This Row],[email]],แบบฝึก_11[Email],แบบฝึก_11[Completion time],0)&lt;&gt;0,"ส่งแล้ว","ยังไม่ส่ง")</f>
        <v>ส่งแล้ว</v>
      </c>
      <c r="X211" s="5" t="str">
        <f>IF(_xlfn.XLOOKUP(Table1[[#This Row],[email]],แบบฝึก_12[Email],แบบฝึก_12[Completion time],0)&lt;&gt;0,"ส่งแล้ว","ยังไม่ส่ง")</f>
        <v>ส่งแล้ว</v>
      </c>
      <c r="Y211" s="5">
        <f>_xlfn.XLOOKUP(Table1[[#This Row],[email]],ท้ายบท_1[Email],ท้ายบท_1[Total points],"ยังไม่ส่ง")</f>
        <v>16</v>
      </c>
      <c r="Z211" s="4">
        <f>_xlfn.XLOOKUP(Table1[[#This Row],[email]],Quiz_1[Email],Quiz_1[Total points],"ยังไม่ส่ง")</f>
        <v>9</v>
      </c>
      <c r="AA211" s="5" t="str">
        <f>IF(_xlfn.XLOOKUP(Table1[[#This Row],[email]],แบบฝึก_21[Email],แบบฝึก_21[Completion time],0)&lt;&gt;0,"ส่งแล้ว","ยังไม่ส่ง")</f>
        <v>ยังไม่ส่ง</v>
      </c>
      <c r="AB211" s="5" t="str">
        <f>IF(_xlfn.XLOOKUP(Table1[[#This Row],[email]],แบบฝึก_22[Email],แบบฝึก_22[Completion time],0)&lt;&gt;0,"ส่งแล้ว","ยังไม่ส่ง")</f>
        <v>ยังไม่ส่ง</v>
      </c>
      <c r="AC211" s="5">
        <f>_xlfn.XLOOKUP(Table1[[#This Row],[email]],ท้ายบท_2[Email],ท้ายบท_2[Total points],"ยังไม่ส่ง")</f>
        <v>11</v>
      </c>
      <c r="AD211" s="5">
        <f>_xlfn.XLOOKUP(Table1[[#This Row],[email]],Quiz_2[Email],Quiz_2[Total points],"ยังไม่ส่ง")</f>
        <v>9</v>
      </c>
      <c r="AE211" s="5" t="str">
        <f>IF(_xlfn.XLOOKUP(Table1[[#This Row],[email]],แบบฝึก_31[Email],แบบฝึก_31[Completion time],0)&lt;&gt;0,"ส่งแล้ว","ยังไม่ส่ง")</f>
        <v>ส่งแล้ว</v>
      </c>
      <c r="AF211" s="5">
        <f>_xlfn.XLOOKUP(Table1[[#This Row],[email]],ท้ายบท_3[Email],ท้ายบท_3[Total points],"ยังไม่ส่ง")</f>
        <v>9</v>
      </c>
      <c r="AG211" s="5">
        <f>_xlfn.XLOOKUP(Table1[[#This Row],[email]],Quiz_3[Email],Quiz_3[Total points],"ยังไม่ส่ง")</f>
        <v>7</v>
      </c>
      <c r="AH211" s="12">
        <v>22</v>
      </c>
      <c r="AI211" s="14">
        <v>9</v>
      </c>
      <c r="AJ211" s="12">
        <f>ROUND((Table1[[#This Row],[mid '[20']]]+Table1[[#This Row],[mid '[10']]])/2,0)</f>
        <v>16</v>
      </c>
      <c r="AK211" s="5" t="str">
        <f>IF(_xlfn.XLOOKUP(Table1[[#This Row],[email]],แบบฝึก_41[Email],แบบฝึก_41[Completion time],0)&lt;&gt;0,"ส่งแล้ว","ยังไม่ส่ง")</f>
        <v>ส่งแล้ว</v>
      </c>
      <c r="AL211" s="5" t="str">
        <f>IF(_xlfn.XLOOKUP(Table1[[#This Row],[email]],ท้ายบท_4[Email],ท้ายบท_4[Total points],"ยังไม่ส่ง")&lt;&gt;0,"ส่งแล้ว","ยังไม่ส่ง")</f>
        <v>ยังไม่ส่ง</v>
      </c>
      <c r="AM211" s="5">
        <f>_xlfn.XLOOKUP(Table1[[#This Row],[email]],Quiz_4[Email],Quiz_4[Total points],"ยังไม่ส่ง")</f>
        <v>7</v>
      </c>
      <c r="AN211" s="5" t="str">
        <f>IF(_xlfn.XLOOKUP(Table1[[#This Row],[email]],แบบฝึก_51[Email],แบบฝึก_51[Completion time],0)&lt;&gt;0,"ส่งแล้ว","ยังไม่ส่ง")</f>
        <v>ส่งแล้ว</v>
      </c>
      <c r="AO211" s="5" t="str">
        <f>IF(_xlfn.XLOOKUP(Table1[[#This Row],[email]],แบบฝึก_52[Email],แบบฝึก_52[Completion time],0)&lt;&gt;0,"ส่งแล้ว","ยังไม่ส่ง")</f>
        <v>ส่งแล้ว</v>
      </c>
      <c r="AP211" s="5">
        <f>_xlfn.XLOOKUP(Table1[[#This Row],[email]],ท้ายบท_5[Email],ท้ายบท_5[Total points],"ยังไม่ส่ง")</f>
        <v>17</v>
      </c>
      <c r="AQ211" s="5">
        <f>_xlfn.XLOOKUP(Table1[[#This Row],[email]],Quiz_5[Email],Quiz_5[Total points],"ยังไม่ส่ง")</f>
        <v>6</v>
      </c>
      <c r="AR211" s="37"/>
      <c r="AS211" s="4" t="str">
        <f>IF(M211&lt;10,"ยังไม่ซ่อม",IF(Table1[[#This Row],[ซ่อมแล้วกลางภาค]]="ซ่อมแล้ว","ซ่อมแล้ว","ไม่ต้องซ่อม"))</f>
        <v>ไม่ต้องซ่อม</v>
      </c>
      <c r="BN211"/>
      <c r="BO211"/>
      <c r="BP211"/>
      <c r="BQ211"/>
    </row>
    <row r="212" spans="1:69" ht="19.5" x14ac:dyDescent="0.4">
      <c r="A212" s="21">
        <v>211</v>
      </c>
      <c r="B212" s="4">
        <v>6</v>
      </c>
      <c r="C212" s="4">
        <v>33</v>
      </c>
      <c r="D212" s="4" t="s">
        <v>32971</v>
      </c>
      <c r="E212" s="4" t="s">
        <v>32396</v>
      </c>
      <c r="F212" s="4" t="s">
        <v>32972</v>
      </c>
      <c r="G212" s="4" t="s">
        <v>32973</v>
      </c>
      <c r="H212" s="4" t="s">
        <v>4170</v>
      </c>
      <c r="I212" s="24">
        <f>ROUND(COUNTIF(Table1[[#This Row],[กิจกรรม 1.1]:[ท้ายบท 1]],"&lt;&gt;ยังไม่ส่ง")*2+IF(Table1[[#This Row],[Quiz 1]]&lt;&gt;"ยังไม่ส่ง",Table1[[#This Row],[Quiz 1]]*2/10,0),0)</f>
        <v>10</v>
      </c>
      <c r="J212" s="24">
        <f>ROUND(COUNTIF(Table1[[#This Row],[แบบฝึก 2.1]:[ท้ายบท 2]],"&lt;&gt;ยังไม่ส่ง")*8/3+IF(Table1[[#This Row],[Quiz 2]]&lt;&gt;"ยังไม่ส่ง",Table1[[#This Row],[Quiz 2]]*2/10,0),0)</f>
        <v>0</v>
      </c>
      <c r="K212" s="24">
        <f>ROUND(COUNTIF(Table1[[#This Row],[แบบฝึก 3.1]:[ท้ายบท 3]],"&lt;&gt;ยังไม่ส่ง")*3/2+IF(Table1[[#This Row],[Quiz 3]]&lt;&gt;"ยังไม่ส่ง",Table1[[#This Row],[Quiz 3]]*2/10,0),0)</f>
        <v>0</v>
      </c>
      <c r="L212" s="12">
        <f>Table1[[#This Row],[บท 1 '[10']]]+Table1[[#This Row],[บท 2 '[10']]]+Table1[[#This Row],[บท 3 '[5']]]</f>
        <v>10</v>
      </c>
      <c r="M212" s="12">
        <f>IF(Table1[[#This Row],[ซ่อมแล้วกลางภาค]]="ซ่อมแล้ว",10,Table1[[#This Row],[MID '[20']2]])</f>
        <v>12</v>
      </c>
      <c r="N212" s="12">
        <f>ROUND(COUNTIF(Table1[[#This Row],[แบบฝึก 4.1]:[ท้ายบท 4]],"&lt;&gt;ยังไม่ส่ง")*8/2+IF(Table1[[#This Row],[Quiz 4]]&lt;&gt;"ยังไม่ส่ง",Table1[[#This Row],[Quiz 4]]*2/10,0),0)</f>
        <v>5</v>
      </c>
      <c r="O212" s="12"/>
      <c r="P212" s="13">
        <f>ROUND(COUNTIF(Table1[[#This Row],[แบบฝึก 5.1]:[ท้ายบท 5]],"&lt;&gt;ยังไม่ส่ง")*8/3+IF(Table1[[#This Row],[Quiz 5]]&lt;&gt;"ยังไม่ส่ง",Table1[[#This Row],[Quiz 5]]*2/10,0),0)</f>
        <v>9</v>
      </c>
      <c r="Q212" s="12">
        <f>Table1[[#This Row],[บท 4 '[10']]]+Table1[[#This Row],[นำเสนอ '[5']]]+Table1[[#This Row],[บท 5 '[10']]]</f>
        <v>14</v>
      </c>
      <c r="R212" s="12">
        <f>Table1[[#This Row],[ก่อนกลางภาค '[25']]]+Table1[[#This Row],[กลางภาค '[20']]]+Table1[[#This Row],[หลังกลางภาค '[25']]]</f>
        <v>36</v>
      </c>
      <c r="S212" s="12"/>
      <c r="T212" s="12">
        <f>Table1[[#This Row],[ปลายภาค '[30']]]+Table1[[#This Row],[ก่อนปลายภาค '[70']]]</f>
        <v>36</v>
      </c>
      <c r="U212" s="11">
        <f t="shared" si="3"/>
        <v>0</v>
      </c>
      <c r="V212" s="5" t="str">
        <f>IF(_xlfn.XLOOKUP(Table1[[#This Row],[email]],กิจกรรม_11[Email],กิจกรรม_11[Completion time],0)&lt;&gt;0,"ส่งแล้ว","ยังไม่ส่ง")</f>
        <v>ส่งแล้ว</v>
      </c>
      <c r="W212" s="5" t="str">
        <f>IF(_xlfn.XLOOKUP(Table1[[#This Row],[email]],แบบฝึก_11[Email],แบบฝึก_11[Completion time],0)&lt;&gt;0,"ส่งแล้ว","ยังไม่ส่ง")</f>
        <v>ส่งแล้ว</v>
      </c>
      <c r="X212" s="5" t="str">
        <f>IF(_xlfn.XLOOKUP(Table1[[#This Row],[email]],แบบฝึก_12[Email],แบบฝึก_12[Completion time],0)&lt;&gt;0,"ส่งแล้ว","ยังไม่ส่ง")</f>
        <v>ส่งแล้ว</v>
      </c>
      <c r="Y212" s="5">
        <f>_xlfn.XLOOKUP(Table1[[#This Row],[email]],ท้ายบท_1[Email],ท้ายบท_1[Total points],"ยังไม่ส่ง")</f>
        <v>21</v>
      </c>
      <c r="Z212" s="4">
        <f>_xlfn.XLOOKUP(Table1[[#This Row],[email]],Quiz_1[Email],Quiz_1[Total points],"ยังไม่ส่ง")</f>
        <v>8</v>
      </c>
      <c r="AA212" s="5" t="str">
        <f>IF(_xlfn.XLOOKUP(Table1[[#This Row],[email]],แบบฝึก_21[Email],แบบฝึก_21[Completion time],0)&lt;&gt;0,"ส่งแล้ว","ยังไม่ส่ง")</f>
        <v>ยังไม่ส่ง</v>
      </c>
      <c r="AB212" s="5" t="str">
        <f>IF(_xlfn.XLOOKUP(Table1[[#This Row],[email]],แบบฝึก_22[Email],แบบฝึก_22[Completion time],0)&lt;&gt;0,"ส่งแล้ว","ยังไม่ส่ง")</f>
        <v>ยังไม่ส่ง</v>
      </c>
      <c r="AC212" s="5" t="str">
        <f>_xlfn.XLOOKUP(Table1[[#This Row],[email]],ท้ายบท_2[Email],ท้ายบท_2[Total points],"ยังไม่ส่ง")</f>
        <v>ยังไม่ส่ง</v>
      </c>
      <c r="AD212" s="5" t="str">
        <f>_xlfn.XLOOKUP(Table1[[#This Row],[email]],Quiz_2[Email],Quiz_2[Total points],"ยังไม่ส่ง")</f>
        <v>ยังไม่ส่ง</v>
      </c>
      <c r="AE212" s="5" t="str">
        <f>IF(_xlfn.XLOOKUP(Table1[[#This Row],[email]],แบบฝึก_31[Email],แบบฝึก_31[Completion time],0)&lt;&gt;0,"ส่งแล้ว","ยังไม่ส่ง")</f>
        <v>ยังไม่ส่ง</v>
      </c>
      <c r="AF212" s="5" t="str">
        <f>_xlfn.XLOOKUP(Table1[[#This Row],[email]],ท้ายบท_3[Email],ท้ายบท_3[Total points],"ยังไม่ส่ง")</f>
        <v>ยังไม่ส่ง</v>
      </c>
      <c r="AG212" s="5" t="str">
        <f>_xlfn.XLOOKUP(Table1[[#This Row],[email]],Quiz_3[Email],Quiz_3[Total points],"ยังไม่ส่ง")</f>
        <v>ยังไม่ส่ง</v>
      </c>
      <c r="AH212" s="12">
        <v>16</v>
      </c>
      <c r="AI212" s="14">
        <v>7</v>
      </c>
      <c r="AJ212" s="12">
        <f>ROUND((Table1[[#This Row],[mid '[20']]]+Table1[[#This Row],[mid '[10']]])/2,0)</f>
        <v>12</v>
      </c>
      <c r="AK212" s="5" t="str">
        <f>IF(_xlfn.XLOOKUP(Table1[[#This Row],[email]],แบบฝึก_41[Email],แบบฝึก_41[Completion time],0)&lt;&gt;0,"ส่งแล้ว","ยังไม่ส่ง")</f>
        <v>ส่งแล้ว</v>
      </c>
      <c r="AL212" s="5" t="str">
        <f>IF(_xlfn.XLOOKUP(Table1[[#This Row],[email]],ท้ายบท_4[Email],ท้ายบท_4[Total points],"ยังไม่ส่ง")&lt;&gt;0,"ส่งแล้ว","ยังไม่ส่ง")</f>
        <v>ยังไม่ส่ง</v>
      </c>
      <c r="AM212" s="5">
        <f>_xlfn.XLOOKUP(Table1[[#This Row],[email]],Quiz_4[Email],Quiz_4[Total points],"ยังไม่ส่ง")</f>
        <v>7</v>
      </c>
      <c r="AN212" s="5" t="str">
        <f>IF(_xlfn.XLOOKUP(Table1[[#This Row],[email]],แบบฝึก_51[Email],แบบฝึก_51[Completion time],0)&lt;&gt;0,"ส่งแล้ว","ยังไม่ส่ง")</f>
        <v>ส่งแล้ว</v>
      </c>
      <c r="AO212" s="5" t="str">
        <f>IF(_xlfn.XLOOKUP(Table1[[#This Row],[email]],แบบฝึก_52[Email],แบบฝึก_52[Completion time],0)&lt;&gt;0,"ส่งแล้ว","ยังไม่ส่ง")</f>
        <v>ส่งแล้ว</v>
      </c>
      <c r="AP212" s="5">
        <f>_xlfn.XLOOKUP(Table1[[#This Row],[email]],ท้ายบท_5[Email],ท้ายบท_5[Total points],"ยังไม่ส่ง")</f>
        <v>15</v>
      </c>
      <c r="AQ212" s="5">
        <f>_xlfn.XLOOKUP(Table1[[#This Row],[email]],Quiz_5[Email],Quiz_5[Total points],"ยังไม่ส่ง")</f>
        <v>6</v>
      </c>
      <c r="AR212" s="37"/>
      <c r="AS212" s="4" t="str">
        <f>IF(M212&lt;10,"ยังไม่ซ่อม",IF(Table1[[#This Row],[ซ่อมแล้วกลางภาค]]="ซ่อมแล้ว","ซ่อมแล้ว","ไม่ต้องซ่อม"))</f>
        <v>ไม่ต้องซ่อม</v>
      </c>
      <c r="BN212"/>
      <c r="BO212"/>
      <c r="BP212"/>
      <c r="BQ212"/>
    </row>
    <row r="213" spans="1:69" ht="19.5" x14ac:dyDescent="0.4">
      <c r="A213" s="21">
        <v>212</v>
      </c>
      <c r="B213" s="4">
        <v>6</v>
      </c>
      <c r="C213" s="4">
        <v>34</v>
      </c>
      <c r="D213" s="4" t="s">
        <v>32974</v>
      </c>
      <c r="E213" s="4" t="s">
        <v>32396</v>
      </c>
      <c r="F213" s="4" t="s">
        <v>32975</v>
      </c>
      <c r="G213" s="4" t="s">
        <v>32976</v>
      </c>
      <c r="H213" s="4" t="s">
        <v>4059</v>
      </c>
      <c r="I213" s="24">
        <f>ROUND(COUNTIF(Table1[[#This Row],[กิจกรรม 1.1]:[ท้ายบท 1]],"&lt;&gt;ยังไม่ส่ง")*2+IF(Table1[[#This Row],[Quiz 1]]&lt;&gt;"ยังไม่ส่ง",Table1[[#This Row],[Quiz 1]]*2/10,0),0)</f>
        <v>9</v>
      </c>
      <c r="J213" s="24">
        <f>ROUND(COUNTIF(Table1[[#This Row],[แบบฝึก 2.1]:[ท้ายบท 2]],"&lt;&gt;ยังไม่ส่ง")*8/3+IF(Table1[[#This Row],[Quiz 2]]&lt;&gt;"ยังไม่ส่ง",Table1[[#This Row],[Quiz 2]]*2/10,0),0)</f>
        <v>7</v>
      </c>
      <c r="K213" s="24">
        <f>ROUND(COUNTIF(Table1[[#This Row],[แบบฝึก 3.1]:[ท้ายบท 3]],"&lt;&gt;ยังไม่ส่ง")*3/2+IF(Table1[[#This Row],[Quiz 3]]&lt;&gt;"ยังไม่ส่ง",Table1[[#This Row],[Quiz 3]]*2/10,0),0)</f>
        <v>5</v>
      </c>
      <c r="L213" s="12">
        <f>Table1[[#This Row],[บท 1 '[10']]]+Table1[[#This Row],[บท 2 '[10']]]+Table1[[#This Row],[บท 3 '[5']]]</f>
        <v>21</v>
      </c>
      <c r="M213" s="12">
        <f>IF(Table1[[#This Row],[ซ่อมแล้วกลางภาค]]="ซ่อมแล้ว",10,Table1[[#This Row],[MID '[20']2]])</f>
        <v>16</v>
      </c>
      <c r="N213" s="12">
        <f>ROUND(COUNTIF(Table1[[#This Row],[แบบฝึก 4.1]:[ท้ายบท 4]],"&lt;&gt;ยังไม่ส่ง")*8/2+IF(Table1[[#This Row],[Quiz 4]]&lt;&gt;"ยังไม่ส่ง",Table1[[#This Row],[Quiz 4]]*2/10,0),0)</f>
        <v>6</v>
      </c>
      <c r="O213" s="12"/>
      <c r="P213" s="13">
        <f>ROUND(COUNTIF(Table1[[#This Row],[แบบฝึก 5.1]:[ท้ายบท 5]],"&lt;&gt;ยังไม่ส่ง")*8/3+IF(Table1[[#This Row],[Quiz 5]]&lt;&gt;"ยังไม่ส่ง",Table1[[#This Row],[Quiz 5]]*2/10,0),0)</f>
        <v>9</v>
      </c>
      <c r="Q213" s="12">
        <f>Table1[[#This Row],[บท 4 '[10']]]+Table1[[#This Row],[นำเสนอ '[5']]]+Table1[[#This Row],[บท 5 '[10']]]</f>
        <v>15</v>
      </c>
      <c r="R213" s="12">
        <f>Table1[[#This Row],[ก่อนกลางภาค '[25']]]+Table1[[#This Row],[กลางภาค '[20']]]+Table1[[#This Row],[หลังกลางภาค '[25']]]</f>
        <v>52</v>
      </c>
      <c r="S213" s="12"/>
      <c r="T213" s="12">
        <f>Table1[[#This Row],[ปลายภาค '[30']]]+Table1[[#This Row],[ก่อนปลายภาค '[70']]]</f>
        <v>52</v>
      </c>
      <c r="U213" s="11">
        <f t="shared" si="3"/>
        <v>1</v>
      </c>
      <c r="V213" s="5" t="str">
        <f>IF(_xlfn.XLOOKUP(Table1[[#This Row],[email]],กิจกรรม_11[Email],กิจกรรม_11[Completion time],0)&lt;&gt;0,"ส่งแล้ว","ยังไม่ส่ง")</f>
        <v>ส่งแล้ว</v>
      </c>
      <c r="W213" s="5" t="str">
        <f>IF(_xlfn.XLOOKUP(Table1[[#This Row],[email]],แบบฝึก_11[Email],แบบฝึก_11[Completion time],0)&lt;&gt;0,"ส่งแล้ว","ยังไม่ส่ง")</f>
        <v>ส่งแล้ว</v>
      </c>
      <c r="X213" s="5" t="str">
        <f>IF(_xlfn.XLOOKUP(Table1[[#This Row],[email]],แบบฝึก_12[Email],แบบฝึก_12[Completion time],0)&lt;&gt;0,"ส่งแล้ว","ยังไม่ส่ง")</f>
        <v>ส่งแล้ว</v>
      </c>
      <c r="Y213" s="5">
        <f>_xlfn.XLOOKUP(Table1[[#This Row],[email]],ท้ายบท_1[Email],ท้ายบท_1[Total points],"ยังไม่ส่ง")</f>
        <v>20</v>
      </c>
      <c r="Z213" s="4">
        <f>_xlfn.XLOOKUP(Table1[[#This Row],[email]],Quiz_1[Email],Quiz_1[Total points],"ยังไม่ส่ง")</f>
        <v>7</v>
      </c>
      <c r="AA213" s="5" t="str">
        <f>IF(_xlfn.XLOOKUP(Table1[[#This Row],[email]],แบบฝึก_21[Email],แบบฝึก_21[Completion time],0)&lt;&gt;0,"ส่งแล้ว","ยังไม่ส่ง")</f>
        <v>ส่งแล้ว</v>
      </c>
      <c r="AB213" s="5" t="str">
        <f>IF(_xlfn.XLOOKUP(Table1[[#This Row],[email]],แบบฝึก_22[Email],แบบฝึก_22[Completion time],0)&lt;&gt;0,"ส่งแล้ว","ยังไม่ส่ง")</f>
        <v>ยังไม่ส่ง</v>
      </c>
      <c r="AC213" s="5">
        <f>_xlfn.XLOOKUP(Table1[[#This Row],[email]],ท้ายบท_2[Email],ท้ายบท_2[Total points],"ยังไม่ส่ง")</f>
        <v>13</v>
      </c>
      <c r="AD213" s="5">
        <f>_xlfn.XLOOKUP(Table1[[#This Row],[email]],Quiz_2[Email],Quiz_2[Total points],"ยังไม่ส่ง")</f>
        <v>9</v>
      </c>
      <c r="AE213" s="5" t="str">
        <f>IF(_xlfn.XLOOKUP(Table1[[#This Row],[email]],แบบฝึก_31[Email],แบบฝึก_31[Completion time],0)&lt;&gt;0,"ส่งแล้ว","ยังไม่ส่ง")</f>
        <v>ส่งแล้ว</v>
      </c>
      <c r="AF213" s="5">
        <f>_xlfn.XLOOKUP(Table1[[#This Row],[email]],ท้ายบท_3[Email],ท้ายบท_3[Total points],"ยังไม่ส่ง")</f>
        <v>9</v>
      </c>
      <c r="AG213" s="5">
        <f>_xlfn.XLOOKUP(Table1[[#This Row],[email]],Quiz_3[Email],Quiz_3[Total points],"ยังไม่ส่ง")</f>
        <v>8</v>
      </c>
      <c r="AH213" s="12">
        <v>22</v>
      </c>
      <c r="AI213" s="14">
        <v>9</v>
      </c>
      <c r="AJ213" s="12">
        <f>ROUND((Table1[[#This Row],[mid '[20']]]+Table1[[#This Row],[mid '[10']]])/2,0)</f>
        <v>16</v>
      </c>
      <c r="AK213" s="5" t="str">
        <f>IF(_xlfn.XLOOKUP(Table1[[#This Row],[email]],แบบฝึก_41[Email],แบบฝึก_41[Completion time],0)&lt;&gt;0,"ส่งแล้ว","ยังไม่ส่ง")</f>
        <v>ส่งแล้ว</v>
      </c>
      <c r="AL213" s="5" t="str">
        <f>IF(_xlfn.XLOOKUP(Table1[[#This Row],[email]],ท้ายบท_4[Email],ท้ายบท_4[Total points],"ยังไม่ส่ง")&lt;&gt;0,"ส่งแล้ว","ยังไม่ส่ง")</f>
        <v>ยังไม่ส่ง</v>
      </c>
      <c r="AM213" s="5">
        <f>_xlfn.XLOOKUP(Table1[[#This Row],[email]],Quiz_4[Email],Quiz_4[Total points],"ยังไม่ส่ง")</f>
        <v>9</v>
      </c>
      <c r="AN213" s="5" t="str">
        <f>IF(_xlfn.XLOOKUP(Table1[[#This Row],[email]],แบบฝึก_51[Email],แบบฝึก_51[Completion time],0)&lt;&gt;0,"ส่งแล้ว","ยังไม่ส่ง")</f>
        <v>ส่งแล้ว</v>
      </c>
      <c r="AO213" s="5" t="str">
        <f>IF(_xlfn.XLOOKUP(Table1[[#This Row],[email]],แบบฝึก_52[Email],แบบฝึก_52[Completion time],0)&lt;&gt;0,"ส่งแล้ว","ยังไม่ส่ง")</f>
        <v>ส่งแล้ว</v>
      </c>
      <c r="AP213" s="5">
        <f>_xlfn.XLOOKUP(Table1[[#This Row],[email]],ท้ายบท_5[Email],ท้ายบท_5[Total points],"ยังไม่ส่ง")</f>
        <v>16</v>
      </c>
      <c r="AQ213" s="5">
        <f>_xlfn.XLOOKUP(Table1[[#This Row],[email]],Quiz_5[Email],Quiz_5[Total points],"ยังไม่ส่ง")</f>
        <v>5</v>
      </c>
      <c r="AR213" s="37"/>
      <c r="AS213" s="4" t="str">
        <f>IF(M213&lt;10,"ยังไม่ซ่อม",IF(Table1[[#This Row],[ซ่อมแล้วกลางภาค]]="ซ่อมแล้ว","ซ่อมแล้ว","ไม่ต้องซ่อม"))</f>
        <v>ไม่ต้องซ่อม</v>
      </c>
      <c r="BN213"/>
      <c r="BO213"/>
      <c r="BP213"/>
      <c r="BQ213"/>
    </row>
    <row r="214" spans="1:69" ht="19.5" x14ac:dyDescent="0.4">
      <c r="A214" s="21">
        <v>213</v>
      </c>
      <c r="B214" s="4">
        <v>6</v>
      </c>
      <c r="C214" s="4">
        <v>35</v>
      </c>
      <c r="D214" s="4" t="s">
        <v>32977</v>
      </c>
      <c r="E214" s="4" t="s">
        <v>32396</v>
      </c>
      <c r="F214" s="4" t="s">
        <v>32978</v>
      </c>
      <c r="G214" s="4" t="s">
        <v>32979</v>
      </c>
      <c r="H214" s="4" t="s">
        <v>3927</v>
      </c>
      <c r="I214" s="24">
        <f>ROUND(COUNTIF(Table1[[#This Row],[กิจกรรม 1.1]:[ท้ายบท 1]],"&lt;&gt;ยังไม่ส่ง")*2+IF(Table1[[#This Row],[Quiz 1]]&lt;&gt;"ยังไม่ส่ง",Table1[[#This Row],[Quiz 1]]*2/10,0),0)</f>
        <v>10</v>
      </c>
      <c r="J214" s="24">
        <f>ROUND(COUNTIF(Table1[[#This Row],[แบบฝึก 2.1]:[ท้ายบท 2]],"&lt;&gt;ยังไม่ส่ง")*8/3+IF(Table1[[#This Row],[Quiz 2]]&lt;&gt;"ยังไม่ส่ง",Table1[[#This Row],[Quiz 2]]*2/10,0),0)</f>
        <v>10</v>
      </c>
      <c r="K214" s="24">
        <f>ROUND(COUNTIF(Table1[[#This Row],[แบบฝึก 3.1]:[ท้ายบท 3]],"&lt;&gt;ยังไม่ส่ง")*3/2+IF(Table1[[#This Row],[Quiz 3]]&lt;&gt;"ยังไม่ส่ง",Table1[[#This Row],[Quiz 3]]*2/10,0),0)</f>
        <v>4</v>
      </c>
      <c r="L214" s="12">
        <f>Table1[[#This Row],[บท 1 '[10']]]+Table1[[#This Row],[บท 2 '[10']]]+Table1[[#This Row],[บท 3 '[5']]]</f>
        <v>24</v>
      </c>
      <c r="M214" s="12">
        <f>IF(Table1[[#This Row],[ซ่อมแล้วกลางภาค]]="ซ่อมแล้ว",10,Table1[[#This Row],[MID '[20']2]])</f>
        <v>14</v>
      </c>
      <c r="N214" s="12">
        <f>ROUND(COUNTIF(Table1[[#This Row],[แบบฝึก 4.1]:[ท้ายบท 4]],"&lt;&gt;ยังไม่ส่ง")*8/2+IF(Table1[[#This Row],[Quiz 4]]&lt;&gt;"ยังไม่ส่ง",Table1[[#This Row],[Quiz 4]]*2/10,0),0)</f>
        <v>6</v>
      </c>
      <c r="O214" s="12"/>
      <c r="P214" s="13">
        <f>ROUND(COUNTIF(Table1[[#This Row],[แบบฝึก 5.1]:[ท้ายบท 5]],"&lt;&gt;ยังไม่ส่ง")*8/3+IF(Table1[[#This Row],[Quiz 5]]&lt;&gt;"ยังไม่ส่ง",Table1[[#This Row],[Quiz 5]]*2/10,0),0)</f>
        <v>9</v>
      </c>
      <c r="Q214" s="12">
        <f>Table1[[#This Row],[บท 4 '[10']]]+Table1[[#This Row],[นำเสนอ '[5']]]+Table1[[#This Row],[บท 5 '[10']]]</f>
        <v>15</v>
      </c>
      <c r="R214" s="12">
        <f>Table1[[#This Row],[ก่อนกลางภาค '[25']]]+Table1[[#This Row],[กลางภาค '[20']]]+Table1[[#This Row],[หลังกลางภาค '[25']]]</f>
        <v>53</v>
      </c>
      <c r="S214" s="12"/>
      <c r="T214" s="12">
        <f>Table1[[#This Row],[ปลายภาค '[30']]]+Table1[[#This Row],[ก่อนปลายภาค '[70']]]</f>
        <v>53</v>
      </c>
      <c r="U214" s="11">
        <f t="shared" si="3"/>
        <v>1</v>
      </c>
      <c r="V214" s="5" t="str">
        <f>IF(_xlfn.XLOOKUP(Table1[[#This Row],[email]],กิจกรรม_11[Email],กิจกรรม_11[Completion time],0)&lt;&gt;0,"ส่งแล้ว","ยังไม่ส่ง")</f>
        <v>ส่งแล้ว</v>
      </c>
      <c r="W214" s="5" t="str">
        <f>IF(_xlfn.XLOOKUP(Table1[[#This Row],[email]],แบบฝึก_11[Email],แบบฝึก_11[Completion time],0)&lt;&gt;0,"ส่งแล้ว","ยังไม่ส่ง")</f>
        <v>ส่งแล้ว</v>
      </c>
      <c r="X214" s="5" t="str">
        <f>IF(_xlfn.XLOOKUP(Table1[[#This Row],[email]],แบบฝึก_12[Email],แบบฝึก_12[Completion time],0)&lt;&gt;0,"ส่งแล้ว","ยังไม่ส่ง")</f>
        <v>ส่งแล้ว</v>
      </c>
      <c r="Y214" s="5">
        <f>_xlfn.XLOOKUP(Table1[[#This Row],[email]],ท้ายบท_1[Email],ท้ายบท_1[Total points],"ยังไม่ส่ง")</f>
        <v>21</v>
      </c>
      <c r="Z214" s="4">
        <f>_xlfn.XLOOKUP(Table1[[#This Row],[email]],Quiz_1[Email],Quiz_1[Total points],"ยังไม่ส่ง")</f>
        <v>8</v>
      </c>
      <c r="AA214" s="5" t="str">
        <f>IF(_xlfn.XLOOKUP(Table1[[#This Row],[email]],แบบฝึก_21[Email],แบบฝึก_21[Completion time],0)&lt;&gt;0,"ส่งแล้ว","ยังไม่ส่ง")</f>
        <v>ส่งแล้ว</v>
      </c>
      <c r="AB214" s="5" t="str">
        <f>IF(_xlfn.XLOOKUP(Table1[[#This Row],[email]],แบบฝึก_22[Email],แบบฝึก_22[Completion time],0)&lt;&gt;0,"ส่งแล้ว","ยังไม่ส่ง")</f>
        <v>ส่งแล้ว</v>
      </c>
      <c r="AC214" s="5">
        <f>_xlfn.XLOOKUP(Table1[[#This Row],[email]],ท้ายบท_2[Email],ท้ายบท_2[Total points],"ยังไม่ส่ง")</f>
        <v>11</v>
      </c>
      <c r="AD214" s="5">
        <f>_xlfn.XLOOKUP(Table1[[#This Row],[email]],Quiz_2[Email],Quiz_2[Total points],"ยังไม่ส่ง")</f>
        <v>9</v>
      </c>
      <c r="AE214" s="5" t="str">
        <f>IF(_xlfn.XLOOKUP(Table1[[#This Row],[email]],แบบฝึก_31[Email],แบบฝึก_31[Completion time],0)&lt;&gt;0,"ส่งแล้ว","ยังไม่ส่ง")</f>
        <v>ส่งแล้ว</v>
      </c>
      <c r="AF214" s="5">
        <f>_xlfn.XLOOKUP(Table1[[#This Row],[email]],ท้ายบท_3[Email],ท้ายบท_3[Total points],"ยังไม่ส่ง")</f>
        <v>10</v>
      </c>
      <c r="AG214" s="5">
        <f>_xlfn.XLOOKUP(Table1[[#This Row],[email]],Quiz_3[Email],Quiz_3[Total points],"ยังไม่ส่ง")</f>
        <v>7</v>
      </c>
      <c r="AH214" s="12">
        <v>19</v>
      </c>
      <c r="AI214" s="14">
        <v>8</v>
      </c>
      <c r="AJ214" s="12">
        <f>ROUND((Table1[[#This Row],[mid '[20']]]+Table1[[#This Row],[mid '[10']]])/2,0)</f>
        <v>14</v>
      </c>
      <c r="AK214" s="5" t="str">
        <f>IF(_xlfn.XLOOKUP(Table1[[#This Row],[email]],แบบฝึก_41[Email],แบบฝึก_41[Completion time],0)&lt;&gt;0,"ส่งแล้ว","ยังไม่ส่ง")</f>
        <v>ส่งแล้ว</v>
      </c>
      <c r="AL214" s="5" t="str">
        <f>IF(_xlfn.XLOOKUP(Table1[[#This Row],[email]],ท้ายบท_4[Email],ท้ายบท_4[Total points],"ยังไม่ส่ง")&lt;&gt;0,"ส่งแล้ว","ยังไม่ส่ง")</f>
        <v>ยังไม่ส่ง</v>
      </c>
      <c r="AM214" s="5">
        <f>_xlfn.XLOOKUP(Table1[[#This Row],[email]],Quiz_4[Email],Quiz_4[Total points],"ยังไม่ส่ง")</f>
        <v>9</v>
      </c>
      <c r="AN214" s="5" t="str">
        <f>IF(_xlfn.XLOOKUP(Table1[[#This Row],[email]],แบบฝึก_51[Email],แบบฝึก_51[Completion time],0)&lt;&gt;0,"ส่งแล้ว","ยังไม่ส่ง")</f>
        <v>ส่งแล้ว</v>
      </c>
      <c r="AO214" s="5" t="str">
        <f>IF(_xlfn.XLOOKUP(Table1[[#This Row],[email]],แบบฝึก_52[Email],แบบฝึก_52[Completion time],0)&lt;&gt;0,"ส่งแล้ว","ยังไม่ส่ง")</f>
        <v>ส่งแล้ว</v>
      </c>
      <c r="AP214" s="5">
        <f>_xlfn.XLOOKUP(Table1[[#This Row],[email]],ท้ายบท_5[Email],ท้ายบท_5[Total points],"ยังไม่ส่ง")</f>
        <v>16</v>
      </c>
      <c r="AQ214" s="5">
        <f>_xlfn.XLOOKUP(Table1[[#This Row],[email]],Quiz_5[Email],Quiz_5[Total points],"ยังไม่ส่ง")</f>
        <v>4</v>
      </c>
      <c r="AR214" s="37"/>
      <c r="AS214" s="4" t="str">
        <f>IF(M214&lt;10,"ยังไม่ซ่อม",IF(Table1[[#This Row],[ซ่อมแล้วกลางภาค]]="ซ่อมแล้ว","ซ่อมแล้ว","ไม่ต้องซ่อม"))</f>
        <v>ไม่ต้องซ่อม</v>
      </c>
      <c r="BN214"/>
      <c r="BO214"/>
      <c r="BP214"/>
      <c r="BQ214"/>
    </row>
    <row r="215" spans="1:69" ht="19.5" x14ac:dyDescent="0.4">
      <c r="A215" s="21">
        <v>214</v>
      </c>
      <c r="B215" s="4">
        <v>6</v>
      </c>
      <c r="C215" s="4">
        <v>36</v>
      </c>
      <c r="D215" s="4" t="s">
        <v>32980</v>
      </c>
      <c r="E215" s="4" t="s">
        <v>32396</v>
      </c>
      <c r="F215" s="4" t="s">
        <v>32981</v>
      </c>
      <c r="G215" s="4" t="s">
        <v>32982</v>
      </c>
      <c r="H215" s="4" t="s">
        <v>4141</v>
      </c>
      <c r="I215" s="24">
        <f>ROUND(COUNTIF(Table1[[#This Row],[กิจกรรม 1.1]:[ท้ายบท 1]],"&lt;&gt;ยังไม่ส่ง")*2+IF(Table1[[#This Row],[Quiz 1]]&lt;&gt;"ยังไม่ส่ง",Table1[[#This Row],[Quiz 1]]*2/10,0),0)</f>
        <v>9</v>
      </c>
      <c r="J215" s="24">
        <f>ROUND(COUNTIF(Table1[[#This Row],[แบบฝึก 2.1]:[ท้ายบท 2]],"&lt;&gt;ยังไม่ส่ง")*8/3+IF(Table1[[#This Row],[Quiz 2]]&lt;&gt;"ยังไม่ส่ง",Table1[[#This Row],[Quiz 2]]*2/10,0),0)</f>
        <v>4</v>
      </c>
      <c r="K215" s="24">
        <f>ROUND(COUNTIF(Table1[[#This Row],[แบบฝึก 3.1]:[ท้ายบท 3]],"&lt;&gt;ยังไม่ส่ง")*3/2+IF(Table1[[#This Row],[Quiz 3]]&lt;&gt;"ยังไม่ส่ง",Table1[[#This Row],[Quiz 3]]*2/10,0),0)</f>
        <v>4</v>
      </c>
      <c r="L215" s="12">
        <f>Table1[[#This Row],[บท 1 '[10']]]+Table1[[#This Row],[บท 2 '[10']]]+Table1[[#This Row],[บท 3 '[5']]]</f>
        <v>17</v>
      </c>
      <c r="M215" s="12">
        <f>IF(Table1[[#This Row],[ซ่อมแล้วกลางภาค]]="ซ่อมแล้ว",10,Table1[[#This Row],[MID '[20']2]])</f>
        <v>14</v>
      </c>
      <c r="N215" s="12">
        <f>ROUND(COUNTIF(Table1[[#This Row],[แบบฝึก 4.1]:[ท้ายบท 4]],"&lt;&gt;ยังไม่ส่ง")*8/2+IF(Table1[[#This Row],[Quiz 4]]&lt;&gt;"ยังไม่ส่ง",Table1[[#This Row],[Quiz 4]]*2/10,0),0)</f>
        <v>6</v>
      </c>
      <c r="O215" s="12"/>
      <c r="P215" s="13">
        <f>ROUND(COUNTIF(Table1[[#This Row],[แบบฝึก 5.1]:[ท้ายบท 5]],"&lt;&gt;ยังไม่ส่ง")*8/3+IF(Table1[[#This Row],[Quiz 5]]&lt;&gt;"ยังไม่ส่ง",Table1[[#This Row],[Quiz 5]]*2/10,0),0)</f>
        <v>9</v>
      </c>
      <c r="Q215" s="12">
        <f>Table1[[#This Row],[บท 4 '[10']]]+Table1[[#This Row],[นำเสนอ '[5']]]+Table1[[#This Row],[บท 5 '[10']]]</f>
        <v>15</v>
      </c>
      <c r="R215" s="12">
        <f>Table1[[#This Row],[ก่อนกลางภาค '[25']]]+Table1[[#This Row],[กลางภาค '[20']]]+Table1[[#This Row],[หลังกลางภาค '[25']]]</f>
        <v>46</v>
      </c>
      <c r="S215" s="12"/>
      <c r="T215" s="12">
        <f>Table1[[#This Row],[ปลายภาค '[30']]]+Table1[[#This Row],[ก่อนปลายภาค '[70']]]</f>
        <v>46</v>
      </c>
      <c r="U215" s="11">
        <f t="shared" si="3"/>
        <v>0</v>
      </c>
      <c r="V215" s="5" t="str">
        <f>IF(_xlfn.XLOOKUP(Table1[[#This Row],[email]],กิจกรรม_11[Email],กิจกรรม_11[Completion time],0)&lt;&gt;0,"ส่งแล้ว","ยังไม่ส่ง")</f>
        <v>ส่งแล้ว</v>
      </c>
      <c r="W215" s="5" t="str">
        <f>IF(_xlfn.XLOOKUP(Table1[[#This Row],[email]],แบบฝึก_11[Email],แบบฝึก_11[Completion time],0)&lt;&gt;0,"ส่งแล้ว","ยังไม่ส่ง")</f>
        <v>ส่งแล้ว</v>
      </c>
      <c r="X215" s="5" t="str">
        <f>IF(_xlfn.XLOOKUP(Table1[[#This Row],[email]],แบบฝึก_12[Email],แบบฝึก_12[Completion time],0)&lt;&gt;0,"ส่งแล้ว","ยังไม่ส่ง")</f>
        <v>ส่งแล้ว</v>
      </c>
      <c r="Y215" s="5">
        <f>_xlfn.XLOOKUP(Table1[[#This Row],[email]],ท้ายบท_1[Email],ท้ายบท_1[Total points],"ยังไม่ส่ง")</f>
        <v>19</v>
      </c>
      <c r="Z215" s="4">
        <f>_xlfn.XLOOKUP(Table1[[#This Row],[email]],Quiz_1[Email],Quiz_1[Total points],"ยังไม่ส่ง")</f>
        <v>7</v>
      </c>
      <c r="AA215" s="5" t="str">
        <f>IF(_xlfn.XLOOKUP(Table1[[#This Row],[email]],แบบฝึก_21[Email],แบบฝึก_21[Completion time],0)&lt;&gt;0,"ส่งแล้ว","ยังไม่ส่ง")</f>
        <v>ยังไม่ส่ง</v>
      </c>
      <c r="AB215" s="5" t="str">
        <f>IF(_xlfn.XLOOKUP(Table1[[#This Row],[email]],แบบฝึก_22[Email],แบบฝึก_22[Completion time],0)&lt;&gt;0,"ส่งแล้ว","ยังไม่ส่ง")</f>
        <v>ยังไม่ส่ง</v>
      </c>
      <c r="AC215" s="5">
        <f>_xlfn.XLOOKUP(Table1[[#This Row],[email]],ท้ายบท_2[Email],ท้ายบท_2[Total points],"ยังไม่ส่ง")</f>
        <v>12</v>
      </c>
      <c r="AD215" s="5">
        <f>_xlfn.XLOOKUP(Table1[[#This Row],[email]],Quiz_2[Email],Quiz_2[Total points],"ยังไม่ส่ง")</f>
        <v>8</v>
      </c>
      <c r="AE215" s="5" t="str">
        <f>IF(_xlfn.XLOOKUP(Table1[[#This Row],[email]],แบบฝึก_31[Email],แบบฝึก_31[Completion time],0)&lt;&gt;0,"ส่งแล้ว","ยังไม่ส่ง")</f>
        <v>ส่งแล้ว</v>
      </c>
      <c r="AF215" s="5">
        <f>_xlfn.XLOOKUP(Table1[[#This Row],[email]],ท้ายบท_3[Email],ท้ายบท_3[Total points],"ยังไม่ส่ง")</f>
        <v>9</v>
      </c>
      <c r="AG215" s="5">
        <f>_xlfn.XLOOKUP(Table1[[#This Row],[email]],Quiz_3[Email],Quiz_3[Total points],"ยังไม่ส่ง")</f>
        <v>7</v>
      </c>
      <c r="AH215" s="12">
        <v>18</v>
      </c>
      <c r="AI215" s="14">
        <v>9</v>
      </c>
      <c r="AJ215" s="12">
        <f>ROUND((Table1[[#This Row],[mid '[20']]]+Table1[[#This Row],[mid '[10']]])/2,0)</f>
        <v>14</v>
      </c>
      <c r="AK215" s="5" t="str">
        <f>IF(_xlfn.XLOOKUP(Table1[[#This Row],[email]],แบบฝึก_41[Email],แบบฝึก_41[Completion time],0)&lt;&gt;0,"ส่งแล้ว","ยังไม่ส่ง")</f>
        <v>ส่งแล้ว</v>
      </c>
      <c r="AL215" s="5" t="str">
        <f>IF(_xlfn.XLOOKUP(Table1[[#This Row],[email]],ท้ายบท_4[Email],ท้ายบท_4[Total points],"ยังไม่ส่ง")&lt;&gt;0,"ส่งแล้ว","ยังไม่ส่ง")</f>
        <v>ยังไม่ส่ง</v>
      </c>
      <c r="AM215" s="5">
        <f>_xlfn.XLOOKUP(Table1[[#This Row],[email]],Quiz_4[Email],Quiz_4[Total points],"ยังไม่ส่ง")</f>
        <v>8</v>
      </c>
      <c r="AN215" s="5" t="str">
        <f>IF(_xlfn.XLOOKUP(Table1[[#This Row],[email]],แบบฝึก_51[Email],แบบฝึก_51[Completion time],0)&lt;&gt;0,"ส่งแล้ว","ยังไม่ส่ง")</f>
        <v>ส่งแล้ว</v>
      </c>
      <c r="AO215" s="5" t="str">
        <f>IF(_xlfn.XLOOKUP(Table1[[#This Row],[email]],แบบฝึก_52[Email],แบบฝึก_52[Completion time],0)&lt;&gt;0,"ส่งแล้ว","ยังไม่ส่ง")</f>
        <v>ส่งแล้ว</v>
      </c>
      <c r="AP215" s="5">
        <f>_xlfn.XLOOKUP(Table1[[#This Row],[email]],ท้ายบท_5[Email],ท้ายบท_5[Total points],"ยังไม่ส่ง")</f>
        <v>15</v>
      </c>
      <c r="AQ215" s="5">
        <f>_xlfn.XLOOKUP(Table1[[#This Row],[email]],Quiz_5[Email],Quiz_5[Total points],"ยังไม่ส่ง")</f>
        <v>5</v>
      </c>
      <c r="AR215" s="37"/>
      <c r="AS215" s="4" t="str">
        <f>IF(M215&lt;10,"ยังไม่ซ่อม",IF(Table1[[#This Row],[ซ่อมแล้วกลางภาค]]="ซ่อมแล้ว","ซ่อมแล้ว","ไม่ต้องซ่อม"))</f>
        <v>ไม่ต้องซ่อม</v>
      </c>
      <c r="BN215"/>
      <c r="BO215"/>
      <c r="BP215"/>
      <c r="BQ215"/>
    </row>
    <row r="216" spans="1:69" ht="19.5" x14ac:dyDescent="0.4">
      <c r="A216" s="21">
        <v>215</v>
      </c>
      <c r="B216" s="4">
        <v>6</v>
      </c>
      <c r="C216" s="4">
        <v>37</v>
      </c>
      <c r="D216" s="4" t="s">
        <v>32983</v>
      </c>
      <c r="E216" s="4" t="s">
        <v>32396</v>
      </c>
      <c r="F216" s="4" t="s">
        <v>32984</v>
      </c>
      <c r="G216" s="4" t="s">
        <v>32985</v>
      </c>
      <c r="H216" s="4" t="s">
        <v>3891</v>
      </c>
      <c r="I216" s="24">
        <f>ROUND(COUNTIF(Table1[[#This Row],[กิจกรรม 1.1]:[ท้ายบท 1]],"&lt;&gt;ยังไม่ส่ง")*2+IF(Table1[[#This Row],[Quiz 1]]&lt;&gt;"ยังไม่ส่ง",Table1[[#This Row],[Quiz 1]]*2/10,0),0)</f>
        <v>10</v>
      </c>
      <c r="J216" s="24">
        <f>ROUND(COUNTIF(Table1[[#This Row],[แบบฝึก 2.1]:[ท้ายบท 2]],"&lt;&gt;ยังไม่ส่ง")*8/3+IF(Table1[[#This Row],[Quiz 2]]&lt;&gt;"ยังไม่ส่ง",Table1[[#This Row],[Quiz 2]]*2/10,0),0)</f>
        <v>8</v>
      </c>
      <c r="K216" s="24">
        <f>ROUND(COUNTIF(Table1[[#This Row],[แบบฝึก 3.1]:[ท้ายบท 3]],"&lt;&gt;ยังไม่ส่ง")*3/2+IF(Table1[[#This Row],[Quiz 3]]&lt;&gt;"ยังไม่ส่ง",Table1[[#This Row],[Quiz 3]]*2/10,0),0)</f>
        <v>4</v>
      </c>
      <c r="L216" s="12">
        <f>Table1[[#This Row],[บท 1 '[10']]]+Table1[[#This Row],[บท 2 '[10']]]+Table1[[#This Row],[บท 3 '[5']]]</f>
        <v>22</v>
      </c>
      <c r="M216" s="12">
        <f>IF(Table1[[#This Row],[ซ่อมแล้วกลางภาค]]="ซ่อมแล้ว",10,Table1[[#This Row],[MID '[20']2]])</f>
        <v>13</v>
      </c>
      <c r="N216" s="12">
        <f>ROUND(COUNTIF(Table1[[#This Row],[แบบฝึก 4.1]:[ท้ายบท 4]],"&lt;&gt;ยังไม่ส่ง")*8/2+IF(Table1[[#This Row],[Quiz 4]]&lt;&gt;"ยังไม่ส่ง",Table1[[#This Row],[Quiz 4]]*2/10,0),0)</f>
        <v>5</v>
      </c>
      <c r="O216" s="12"/>
      <c r="P216" s="13">
        <f>ROUND(COUNTIF(Table1[[#This Row],[แบบฝึก 5.1]:[ท้ายบท 5]],"&lt;&gt;ยังไม่ส่ง")*8/3+IF(Table1[[#This Row],[Quiz 5]]&lt;&gt;"ยังไม่ส่ง",Table1[[#This Row],[Quiz 5]]*2/10,0),0)</f>
        <v>9</v>
      </c>
      <c r="Q216" s="12">
        <f>Table1[[#This Row],[บท 4 '[10']]]+Table1[[#This Row],[นำเสนอ '[5']]]+Table1[[#This Row],[บท 5 '[10']]]</f>
        <v>14</v>
      </c>
      <c r="R216" s="12">
        <f>Table1[[#This Row],[ก่อนกลางภาค '[25']]]+Table1[[#This Row],[กลางภาค '[20']]]+Table1[[#This Row],[หลังกลางภาค '[25']]]</f>
        <v>49</v>
      </c>
      <c r="S216" s="12"/>
      <c r="T216" s="12">
        <f>Table1[[#This Row],[ปลายภาค '[30']]]+Table1[[#This Row],[ก่อนปลายภาค '[70']]]</f>
        <v>49</v>
      </c>
      <c r="U216" s="11">
        <f t="shared" si="3"/>
        <v>0</v>
      </c>
      <c r="V216" s="5" t="str">
        <f>IF(_xlfn.XLOOKUP(Table1[[#This Row],[email]],กิจกรรม_11[Email],กิจกรรม_11[Completion time],0)&lt;&gt;0,"ส่งแล้ว","ยังไม่ส่ง")</f>
        <v>ส่งแล้ว</v>
      </c>
      <c r="W216" s="5" t="str">
        <f>IF(_xlfn.XLOOKUP(Table1[[#This Row],[email]],แบบฝึก_11[Email],แบบฝึก_11[Completion time],0)&lt;&gt;0,"ส่งแล้ว","ยังไม่ส่ง")</f>
        <v>ส่งแล้ว</v>
      </c>
      <c r="X216" s="5" t="str">
        <f>IF(_xlfn.XLOOKUP(Table1[[#This Row],[email]],แบบฝึก_12[Email],แบบฝึก_12[Completion time],0)&lt;&gt;0,"ส่งแล้ว","ยังไม่ส่ง")</f>
        <v>ส่งแล้ว</v>
      </c>
      <c r="Y216" s="5">
        <f>_xlfn.XLOOKUP(Table1[[#This Row],[email]],ท้ายบท_1[Email],ท้ายบท_1[Total points],"ยังไม่ส่ง")</f>
        <v>17</v>
      </c>
      <c r="Z216" s="4">
        <f>_xlfn.XLOOKUP(Table1[[#This Row],[email]],Quiz_1[Email],Quiz_1[Total points],"ยังไม่ส่ง")</f>
        <v>8</v>
      </c>
      <c r="AA216" s="5" t="str">
        <f>IF(_xlfn.XLOOKUP(Table1[[#This Row],[email]],แบบฝึก_21[Email],แบบฝึก_21[Completion time],0)&lt;&gt;0,"ส่งแล้ว","ยังไม่ส่ง")</f>
        <v>ส่งแล้ว</v>
      </c>
      <c r="AB216" s="5" t="str">
        <f>IF(_xlfn.XLOOKUP(Table1[[#This Row],[email]],แบบฝึก_22[Email],แบบฝึก_22[Completion time],0)&lt;&gt;0,"ส่งแล้ว","ยังไม่ส่ง")</f>
        <v>ส่งแล้ว</v>
      </c>
      <c r="AC216" s="5">
        <f>_xlfn.XLOOKUP(Table1[[#This Row],[email]],ท้ายบท_2[Email],ท้ายบท_2[Total points],"ยังไม่ส่ง")</f>
        <v>10</v>
      </c>
      <c r="AD216" s="5" t="str">
        <f>_xlfn.XLOOKUP(Table1[[#This Row],[email]],Quiz_2[Email],Quiz_2[Total points],"ยังไม่ส่ง")</f>
        <v>ยังไม่ส่ง</v>
      </c>
      <c r="AE216" s="5" t="str">
        <f>IF(_xlfn.XLOOKUP(Table1[[#This Row],[email]],แบบฝึก_31[Email],แบบฝึก_31[Completion time],0)&lt;&gt;0,"ส่งแล้ว","ยังไม่ส่ง")</f>
        <v>ส่งแล้ว</v>
      </c>
      <c r="AF216" s="5">
        <f>_xlfn.XLOOKUP(Table1[[#This Row],[email]],ท้ายบท_3[Email],ท้ายบท_3[Total points],"ยังไม่ส่ง")</f>
        <v>1</v>
      </c>
      <c r="AG216" s="5">
        <f>_xlfn.XLOOKUP(Table1[[#This Row],[email]],Quiz_3[Email],Quiz_3[Total points],"ยังไม่ส่ง")</f>
        <v>4</v>
      </c>
      <c r="AH216" s="12">
        <v>17</v>
      </c>
      <c r="AI216" s="14">
        <v>8</v>
      </c>
      <c r="AJ216" s="12">
        <f>ROUND((Table1[[#This Row],[mid '[20']]]+Table1[[#This Row],[mid '[10']]])/2,0)</f>
        <v>13</v>
      </c>
      <c r="AK216" s="5" t="str">
        <f>IF(_xlfn.XLOOKUP(Table1[[#This Row],[email]],แบบฝึก_41[Email],แบบฝึก_41[Completion time],0)&lt;&gt;0,"ส่งแล้ว","ยังไม่ส่ง")</f>
        <v>ส่งแล้ว</v>
      </c>
      <c r="AL216" s="5" t="str">
        <f>IF(_xlfn.XLOOKUP(Table1[[#This Row],[email]],ท้ายบท_4[Email],ท้ายบท_4[Total points],"ยังไม่ส่ง")&lt;&gt;0,"ส่งแล้ว","ยังไม่ส่ง")</f>
        <v>ยังไม่ส่ง</v>
      </c>
      <c r="AM216" s="5">
        <f>_xlfn.XLOOKUP(Table1[[#This Row],[email]],Quiz_4[Email],Quiz_4[Total points],"ยังไม่ส่ง")</f>
        <v>6</v>
      </c>
      <c r="AN216" s="5" t="str">
        <f>IF(_xlfn.XLOOKUP(Table1[[#This Row],[email]],แบบฝึก_51[Email],แบบฝึก_51[Completion time],0)&lt;&gt;0,"ส่งแล้ว","ยังไม่ส่ง")</f>
        <v>ส่งแล้ว</v>
      </c>
      <c r="AO216" s="5" t="str">
        <f>IF(_xlfn.XLOOKUP(Table1[[#This Row],[email]],แบบฝึก_52[Email],แบบฝึก_52[Completion time],0)&lt;&gt;0,"ส่งแล้ว","ยังไม่ส่ง")</f>
        <v>ส่งแล้ว</v>
      </c>
      <c r="AP216" s="5">
        <f>_xlfn.XLOOKUP(Table1[[#This Row],[email]],ท้ายบท_5[Email],ท้ายบท_5[Total points],"ยังไม่ส่ง")</f>
        <v>14</v>
      </c>
      <c r="AQ216" s="5">
        <f>_xlfn.XLOOKUP(Table1[[#This Row],[email]],Quiz_5[Email],Quiz_5[Total points],"ยังไม่ส่ง")</f>
        <v>6</v>
      </c>
      <c r="AR216" s="37"/>
      <c r="AS216" s="4" t="str">
        <f>IF(M216&lt;10,"ยังไม่ซ่อม",IF(Table1[[#This Row],[ซ่อมแล้วกลางภาค]]="ซ่อมแล้ว","ซ่อมแล้ว","ไม่ต้องซ่อม"))</f>
        <v>ไม่ต้องซ่อม</v>
      </c>
      <c r="BN216"/>
      <c r="BO216"/>
      <c r="BP216"/>
      <c r="BQ216"/>
    </row>
    <row r="217" spans="1:69" ht="19.5" x14ac:dyDescent="0.4">
      <c r="A217" s="21">
        <v>216</v>
      </c>
      <c r="B217" s="4">
        <v>6</v>
      </c>
      <c r="C217" s="4">
        <v>38</v>
      </c>
      <c r="D217" s="4" t="s">
        <v>32986</v>
      </c>
      <c r="E217" s="4" t="s">
        <v>32396</v>
      </c>
      <c r="F217" s="4" t="s">
        <v>32987</v>
      </c>
      <c r="G217" s="4" t="s">
        <v>32988</v>
      </c>
      <c r="H217" s="4" t="s">
        <v>4083</v>
      </c>
      <c r="I217" s="24">
        <f>ROUND(COUNTIF(Table1[[#This Row],[กิจกรรม 1.1]:[ท้ายบท 1]],"&lt;&gt;ยังไม่ส่ง")*2+IF(Table1[[#This Row],[Quiz 1]]&lt;&gt;"ยังไม่ส่ง",Table1[[#This Row],[Quiz 1]]*2/10,0),0)</f>
        <v>10</v>
      </c>
      <c r="J217" s="24">
        <f>ROUND(COUNTIF(Table1[[#This Row],[แบบฝึก 2.1]:[ท้ายบท 2]],"&lt;&gt;ยังไม่ส่ง")*8/3+IF(Table1[[#This Row],[Quiz 2]]&lt;&gt;"ยังไม่ส่ง",Table1[[#This Row],[Quiz 2]]*2/10,0),0)</f>
        <v>4</v>
      </c>
      <c r="K217" s="24">
        <f>ROUND(COUNTIF(Table1[[#This Row],[แบบฝึก 3.1]:[ท้ายบท 3]],"&lt;&gt;ยังไม่ส่ง")*3/2+IF(Table1[[#This Row],[Quiz 3]]&lt;&gt;"ยังไม่ส่ง",Table1[[#This Row],[Quiz 3]]*2/10,0),0)</f>
        <v>4</v>
      </c>
      <c r="L217" s="12">
        <f>Table1[[#This Row],[บท 1 '[10']]]+Table1[[#This Row],[บท 2 '[10']]]+Table1[[#This Row],[บท 3 '[5']]]</f>
        <v>18</v>
      </c>
      <c r="M217" s="12">
        <f>IF(Table1[[#This Row],[ซ่อมแล้วกลางภาค]]="ซ่อมแล้ว",10,Table1[[#This Row],[MID '[20']2]])</f>
        <v>10</v>
      </c>
      <c r="N217" s="12">
        <f>ROUND(COUNTIF(Table1[[#This Row],[แบบฝึก 4.1]:[ท้ายบท 4]],"&lt;&gt;ยังไม่ส่ง")*8/2+IF(Table1[[#This Row],[Quiz 4]]&lt;&gt;"ยังไม่ส่ง",Table1[[#This Row],[Quiz 4]]*2/10,0),0)</f>
        <v>6</v>
      </c>
      <c r="O217" s="12"/>
      <c r="P217" s="13">
        <f>ROUND(COUNTIF(Table1[[#This Row],[แบบฝึก 5.1]:[ท้ายบท 5]],"&lt;&gt;ยังไม่ส่ง")*8/3+IF(Table1[[#This Row],[Quiz 5]]&lt;&gt;"ยังไม่ส่ง",Table1[[#This Row],[Quiz 5]]*2/10,0),0)</f>
        <v>9</v>
      </c>
      <c r="Q217" s="12">
        <f>Table1[[#This Row],[บท 4 '[10']]]+Table1[[#This Row],[นำเสนอ '[5']]]+Table1[[#This Row],[บท 5 '[10']]]</f>
        <v>15</v>
      </c>
      <c r="R217" s="12">
        <f>Table1[[#This Row],[ก่อนกลางภาค '[25']]]+Table1[[#This Row],[กลางภาค '[20']]]+Table1[[#This Row],[หลังกลางภาค '[25']]]</f>
        <v>43</v>
      </c>
      <c r="S217" s="12"/>
      <c r="T217" s="12">
        <f>Table1[[#This Row],[ปลายภาค '[30']]]+Table1[[#This Row],[ก่อนปลายภาค '[70']]]</f>
        <v>43</v>
      </c>
      <c r="U217" s="11">
        <f t="shared" si="3"/>
        <v>0</v>
      </c>
      <c r="V217" s="5" t="str">
        <f>IF(_xlfn.XLOOKUP(Table1[[#This Row],[email]],กิจกรรม_11[Email],กิจกรรม_11[Completion time],0)&lt;&gt;0,"ส่งแล้ว","ยังไม่ส่ง")</f>
        <v>ส่งแล้ว</v>
      </c>
      <c r="W217" s="5" t="str">
        <f>IF(_xlfn.XLOOKUP(Table1[[#This Row],[email]],แบบฝึก_11[Email],แบบฝึก_11[Completion time],0)&lt;&gt;0,"ส่งแล้ว","ยังไม่ส่ง")</f>
        <v>ส่งแล้ว</v>
      </c>
      <c r="X217" s="5" t="str">
        <f>IF(_xlfn.XLOOKUP(Table1[[#This Row],[email]],แบบฝึก_12[Email],แบบฝึก_12[Completion time],0)&lt;&gt;0,"ส่งแล้ว","ยังไม่ส่ง")</f>
        <v>ส่งแล้ว</v>
      </c>
      <c r="Y217" s="5">
        <f>_xlfn.XLOOKUP(Table1[[#This Row],[email]],ท้ายบท_1[Email],ท้ายบท_1[Total points],"ยังไม่ส่ง")</f>
        <v>21</v>
      </c>
      <c r="Z217" s="4">
        <f>_xlfn.XLOOKUP(Table1[[#This Row],[email]],Quiz_1[Email],Quiz_1[Total points],"ยังไม่ส่ง")</f>
        <v>10</v>
      </c>
      <c r="AA217" s="5" t="str">
        <f>IF(_xlfn.XLOOKUP(Table1[[#This Row],[email]],แบบฝึก_21[Email],แบบฝึก_21[Completion time],0)&lt;&gt;0,"ส่งแล้ว","ยังไม่ส่ง")</f>
        <v>ยังไม่ส่ง</v>
      </c>
      <c r="AB217" s="5" t="str">
        <f>IF(_xlfn.XLOOKUP(Table1[[#This Row],[email]],แบบฝึก_22[Email],แบบฝึก_22[Completion time],0)&lt;&gt;0,"ส่งแล้ว","ยังไม่ส่ง")</f>
        <v>ยังไม่ส่ง</v>
      </c>
      <c r="AC217" s="5">
        <f>_xlfn.XLOOKUP(Table1[[#This Row],[email]],ท้ายบท_2[Email],ท้ายบท_2[Total points],"ยังไม่ส่ง")</f>
        <v>6</v>
      </c>
      <c r="AD217" s="5">
        <f>_xlfn.XLOOKUP(Table1[[#This Row],[email]],Quiz_2[Email],Quiz_2[Total points],"ยังไม่ส่ง")</f>
        <v>9</v>
      </c>
      <c r="AE217" s="5" t="str">
        <f>IF(_xlfn.XLOOKUP(Table1[[#This Row],[email]],แบบฝึก_31[Email],แบบฝึก_31[Completion time],0)&lt;&gt;0,"ส่งแล้ว","ยังไม่ส่ง")</f>
        <v>ส่งแล้ว</v>
      </c>
      <c r="AF217" s="5">
        <f>_xlfn.XLOOKUP(Table1[[#This Row],[email]],ท้ายบท_3[Email],ท้ายบท_3[Total points],"ยังไม่ส่ง")</f>
        <v>10</v>
      </c>
      <c r="AG217" s="5">
        <f>_xlfn.XLOOKUP(Table1[[#This Row],[email]],Quiz_3[Email],Quiz_3[Total points],"ยังไม่ส่ง")</f>
        <v>7</v>
      </c>
      <c r="AH217" s="12">
        <v>15</v>
      </c>
      <c r="AI217" s="14">
        <v>5</v>
      </c>
      <c r="AJ217" s="12">
        <f>ROUND((Table1[[#This Row],[mid '[20']]]+Table1[[#This Row],[mid '[10']]])/2,0)</f>
        <v>10</v>
      </c>
      <c r="AK217" s="5" t="str">
        <f>IF(_xlfn.XLOOKUP(Table1[[#This Row],[email]],แบบฝึก_41[Email],แบบฝึก_41[Completion time],0)&lt;&gt;0,"ส่งแล้ว","ยังไม่ส่ง")</f>
        <v>ส่งแล้ว</v>
      </c>
      <c r="AL217" s="5" t="str">
        <f>IF(_xlfn.XLOOKUP(Table1[[#This Row],[email]],ท้ายบท_4[Email],ท้ายบท_4[Total points],"ยังไม่ส่ง")&lt;&gt;0,"ส่งแล้ว","ยังไม่ส่ง")</f>
        <v>ยังไม่ส่ง</v>
      </c>
      <c r="AM217" s="5">
        <f>_xlfn.XLOOKUP(Table1[[#This Row],[email]],Quiz_4[Email],Quiz_4[Total points],"ยังไม่ส่ง")</f>
        <v>8</v>
      </c>
      <c r="AN217" s="5" t="str">
        <f>IF(_xlfn.XLOOKUP(Table1[[#This Row],[email]],แบบฝึก_51[Email],แบบฝึก_51[Completion time],0)&lt;&gt;0,"ส่งแล้ว","ยังไม่ส่ง")</f>
        <v>ส่งแล้ว</v>
      </c>
      <c r="AO217" s="5" t="str">
        <f>IF(_xlfn.XLOOKUP(Table1[[#This Row],[email]],แบบฝึก_52[Email],แบบฝึก_52[Completion time],0)&lt;&gt;0,"ส่งแล้ว","ยังไม่ส่ง")</f>
        <v>ส่งแล้ว</v>
      </c>
      <c r="AP217" s="5">
        <f>_xlfn.XLOOKUP(Table1[[#This Row],[email]],ท้ายบท_5[Email],ท้ายบท_5[Total points],"ยังไม่ส่ง")</f>
        <v>17</v>
      </c>
      <c r="AQ217" s="5">
        <f>_xlfn.XLOOKUP(Table1[[#This Row],[email]],Quiz_5[Email],Quiz_5[Total points],"ยังไม่ส่ง")</f>
        <v>6</v>
      </c>
      <c r="AR217" s="37"/>
      <c r="AS217" s="4" t="str">
        <f>IF(M217&lt;10,"ยังไม่ซ่อม",IF(Table1[[#This Row],[ซ่อมแล้วกลางภาค]]="ซ่อมแล้ว","ซ่อมแล้ว","ไม่ต้องซ่อม"))</f>
        <v>ไม่ต้องซ่อม</v>
      </c>
      <c r="BN217"/>
      <c r="BO217"/>
      <c r="BP217"/>
      <c r="BQ217"/>
    </row>
    <row r="218" spans="1:69" ht="19.5" x14ac:dyDescent="0.4">
      <c r="A218" s="21">
        <v>217</v>
      </c>
      <c r="B218" s="4">
        <v>6</v>
      </c>
      <c r="C218" s="4">
        <v>39</v>
      </c>
      <c r="D218" s="4" t="s">
        <v>32989</v>
      </c>
      <c r="E218" s="4" t="s">
        <v>32396</v>
      </c>
      <c r="F218" s="4" t="s">
        <v>32990</v>
      </c>
      <c r="G218" s="4" t="s">
        <v>32991</v>
      </c>
      <c r="H218" s="4" t="s">
        <v>3880</v>
      </c>
      <c r="I218" s="24">
        <f>ROUND(COUNTIF(Table1[[#This Row],[กิจกรรม 1.1]:[ท้ายบท 1]],"&lt;&gt;ยังไม่ส่ง")*2+IF(Table1[[#This Row],[Quiz 1]]&lt;&gt;"ยังไม่ส่ง",Table1[[#This Row],[Quiz 1]]*2/10,0),0)</f>
        <v>9</v>
      </c>
      <c r="J218" s="24">
        <f>ROUND(COUNTIF(Table1[[#This Row],[แบบฝึก 2.1]:[ท้ายบท 2]],"&lt;&gt;ยังไม่ส่ง")*8/3+IF(Table1[[#This Row],[Quiz 2]]&lt;&gt;"ยังไม่ส่ง",Table1[[#This Row],[Quiz 2]]*2/10,0),0)</f>
        <v>4</v>
      </c>
      <c r="K218" s="24">
        <f>ROUND(COUNTIF(Table1[[#This Row],[แบบฝึก 3.1]:[ท้ายบท 3]],"&lt;&gt;ยังไม่ส่ง")*3/2+IF(Table1[[#This Row],[Quiz 3]]&lt;&gt;"ยังไม่ส่ง",Table1[[#This Row],[Quiz 3]]*2/10,0),0)</f>
        <v>4</v>
      </c>
      <c r="L218" s="12">
        <f>Table1[[#This Row],[บท 1 '[10']]]+Table1[[#This Row],[บท 2 '[10']]]+Table1[[#This Row],[บท 3 '[5']]]</f>
        <v>17</v>
      </c>
      <c r="M218" s="12">
        <f>IF(Table1[[#This Row],[ซ่อมแล้วกลางภาค]]="ซ่อมแล้ว",10,Table1[[#This Row],[MID '[20']2]])</f>
        <v>11</v>
      </c>
      <c r="N218" s="12">
        <f>ROUND(COUNTIF(Table1[[#This Row],[แบบฝึก 4.1]:[ท้ายบท 4]],"&lt;&gt;ยังไม่ส่ง")*8/2+IF(Table1[[#This Row],[Quiz 4]]&lt;&gt;"ยังไม่ส่ง",Table1[[#This Row],[Quiz 4]]*2/10,0),0)</f>
        <v>6</v>
      </c>
      <c r="O218" s="12"/>
      <c r="P218" s="13">
        <f>ROUND(COUNTIF(Table1[[#This Row],[แบบฝึก 5.1]:[ท้ายบท 5]],"&lt;&gt;ยังไม่ส่ง")*8/3+IF(Table1[[#This Row],[Quiz 5]]&lt;&gt;"ยังไม่ส่ง",Table1[[#This Row],[Quiz 5]]*2/10,0),0)</f>
        <v>9</v>
      </c>
      <c r="Q218" s="12">
        <f>Table1[[#This Row],[บท 4 '[10']]]+Table1[[#This Row],[นำเสนอ '[5']]]+Table1[[#This Row],[บท 5 '[10']]]</f>
        <v>15</v>
      </c>
      <c r="R218" s="12">
        <f>Table1[[#This Row],[ก่อนกลางภาค '[25']]]+Table1[[#This Row],[กลางภาค '[20']]]+Table1[[#This Row],[หลังกลางภาค '[25']]]</f>
        <v>43</v>
      </c>
      <c r="S218" s="12"/>
      <c r="T218" s="12">
        <f>Table1[[#This Row],[ปลายภาค '[30']]]+Table1[[#This Row],[ก่อนปลายภาค '[70']]]</f>
        <v>43</v>
      </c>
      <c r="U218" s="11">
        <f t="shared" si="3"/>
        <v>0</v>
      </c>
      <c r="V218" s="5" t="str">
        <f>IF(_xlfn.XLOOKUP(Table1[[#This Row],[email]],กิจกรรม_11[Email],กิจกรรม_11[Completion time],0)&lt;&gt;0,"ส่งแล้ว","ยังไม่ส่ง")</f>
        <v>ส่งแล้ว</v>
      </c>
      <c r="W218" s="5" t="str">
        <f>IF(_xlfn.XLOOKUP(Table1[[#This Row],[email]],แบบฝึก_11[Email],แบบฝึก_11[Completion time],0)&lt;&gt;0,"ส่งแล้ว","ยังไม่ส่ง")</f>
        <v>ส่งแล้ว</v>
      </c>
      <c r="X218" s="5" t="str">
        <f>IF(_xlfn.XLOOKUP(Table1[[#This Row],[email]],แบบฝึก_12[Email],แบบฝึก_12[Completion time],0)&lt;&gt;0,"ส่งแล้ว","ยังไม่ส่ง")</f>
        <v>ส่งแล้ว</v>
      </c>
      <c r="Y218" s="5">
        <f>_xlfn.XLOOKUP(Table1[[#This Row],[email]],ท้ายบท_1[Email],ท้ายบท_1[Total points],"ยังไม่ส่ง")</f>
        <v>20</v>
      </c>
      <c r="Z218" s="4">
        <f>_xlfn.XLOOKUP(Table1[[#This Row],[email]],Quiz_1[Email],Quiz_1[Total points],"ยังไม่ส่ง")</f>
        <v>7</v>
      </c>
      <c r="AA218" s="5" t="str">
        <f>IF(_xlfn.XLOOKUP(Table1[[#This Row],[email]],แบบฝึก_21[Email],แบบฝึก_21[Completion time],0)&lt;&gt;0,"ส่งแล้ว","ยังไม่ส่ง")</f>
        <v>ยังไม่ส่ง</v>
      </c>
      <c r="AB218" s="5" t="str">
        <f>IF(_xlfn.XLOOKUP(Table1[[#This Row],[email]],แบบฝึก_22[Email],แบบฝึก_22[Completion time],0)&lt;&gt;0,"ส่งแล้ว","ยังไม่ส่ง")</f>
        <v>ยังไม่ส่ง</v>
      </c>
      <c r="AC218" s="5">
        <f>_xlfn.XLOOKUP(Table1[[#This Row],[email]],ท้ายบท_2[Email],ท้ายบท_2[Total points],"ยังไม่ส่ง")</f>
        <v>7</v>
      </c>
      <c r="AD218" s="5">
        <f>_xlfn.XLOOKUP(Table1[[#This Row],[email]],Quiz_2[Email],Quiz_2[Total points],"ยังไม่ส่ง")</f>
        <v>9</v>
      </c>
      <c r="AE218" s="5" t="str">
        <f>IF(_xlfn.XLOOKUP(Table1[[#This Row],[email]],แบบฝึก_31[Email],แบบฝึก_31[Completion time],0)&lt;&gt;0,"ส่งแล้ว","ยังไม่ส่ง")</f>
        <v>ส่งแล้ว</v>
      </c>
      <c r="AF218" s="5">
        <f>_xlfn.XLOOKUP(Table1[[#This Row],[email]],ท้ายบท_3[Email],ท้ายบท_3[Total points],"ยังไม่ส่ง")</f>
        <v>10</v>
      </c>
      <c r="AG218" s="5">
        <f>_xlfn.XLOOKUP(Table1[[#This Row],[email]],Quiz_3[Email],Quiz_3[Total points],"ยังไม่ส่ง")</f>
        <v>5</v>
      </c>
      <c r="AH218" s="12">
        <v>17</v>
      </c>
      <c r="AI218" s="14">
        <v>5</v>
      </c>
      <c r="AJ218" s="12">
        <f>ROUND((Table1[[#This Row],[mid '[20']]]+Table1[[#This Row],[mid '[10']]])/2,0)</f>
        <v>11</v>
      </c>
      <c r="AK218" s="5" t="str">
        <f>IF(_xlfn.XLOOKUP(Table1[[#This Row],[email]],แบบฝึก_41[Email],แบบฝึก_41[Completion time],0)&lt;&gt;0,"ส่งแล้ว","ยังไม่ส่ง")</f>
        <v>ส่งแล้ว</v>
      </c>
      <c r="AL218" s="5" t="str">
        <f>IF(_xlfn.XLOOKUP(Table1[[#This Row],[email]],ท้ายบท_4[Email],ท้ายบท_4[Total points],"ยังไม่ส่ง")&lt;&gt;0,"ส่งแล้ว","ยังไม่ส่ง")</f>
        <v>ยังไม่ส่ง</v>
      </c>
      <c r="AM218" s="5">
        <f>_xlfn.XLOOKUP(Table1[[#This Row],[email]],Quiz_4[Email],Quiz_4[Total points],"ยังไม่ส่ง")</f>
        <v>10</v>
      </c>
      <c r="AN218" s="5" t="str">
        <f>IF(_xlfn.XLOOKUP(Table1[[#This Row],[email]],แบบฝึก_51[Email],แบบฝึก_51[Completion time],0)&lt;&gt;0,"ส่งแล้ว","ยังไม่ส่ง")</f>
        <v>ส่งแล้ว</v>
      </c>
      <c r="AO218" s="5" t="str">
        <f>IF(_xlfn.XLOOKUP(Table1[[#This Row],[email]],แบบฝึก_52[Email],แบบฝึก_52[Completion time],0)&lt;&gt;0,"ส่งแล้ว","ยังไม่ส่ง")</f>
        <v>ส่งแล้ว</v>
      </c>
      <c r="AP218" s="5">
        <f>_xlfn.XLOOKUP(Table1[[#This Row],[email]],ท้ายบท_5[Email],ท้ายบท_5[Total points],"ยังไม่ส่ง")</f>
        <v>12</v>
      </c>
      <c r="AQ218" s="5">
        <f>_xlfn.XLOOKUP(Table1[[#This Row],[email]],Quiz_5[Email],Quiz_5[Total points],"ยังไม่ส่ง")</f>
        <v>5</v>
      </c>
      <c r="AR218" s="37"/>
      <c r="AS218" s="4" t="str">
        <f>IF(M218&lt;10,"ยังไม่ซ่อม",IF(Table1[[#This Row],[ซ่อมแล้วกลางภาค]]="ซ่อมแล้ว","ซ่อมแล้ว","ไม่ต้องซ่อม"))</f>
        <v>ไม่ต้องซ่อม</v>
      </c>
      <c r="BN218"/>
      <c r="BO218"/>
      <c r="BP218"/>
      <c r="BQ218"/>
    </row>
    <row r="219" spans="1:69" ht="20.25" thickBot="1" x14ac:dyDescent="0.45">
      <c r="A219" s="22">
        <v>218</v>
      </c>
      <c r="B219" s="15">
        <v>6</v>
      </c>
      <c r="C219" s="15">
        <v>40</v>
      </c>
      <c r="D219" s="15" t="s">
        <v>32992</v>
      </c>
      <c r="E219" s="15" t="s">
        <v>32396</v>
      </c>
      <c r="F219" s="15" t="s">
        <v>32993</v>
      </c>
      <c r="G219" s="15" t="s">
        <v>32994</v>
      </c>
      <c r="H219" s="15" t="s">
        <v>4151</v>
      </c>
      <c r="I219" s="25">
        <f>ROUND(COUNTIF(Table1[[#This Row],[กิจกรรม 1.1]:[ท้ายบท 1]],"&lt;&gt;ยังไม่ส่ง")*2+IF(Table1[[#This Row],[Quiz 1]]&lt;&gt;"ยังไม่ส่ง",Table1[[#This Row],[Quiz 1]]*2/10,0),0)</f>
        <v>9</v>
      </c>
      <c r="J219" s="25">
        <f>ROUND(COUNTIF(Table1[[#This Row],[แบบฝึก 2.1]:[ท้ายบท 2]],"&lt;&gt;ยังไม่ส่ง")*8/3+IF(Table1[[#This Row],[Quiz 2]]&lt;&gt;"ยังไม่ส่ง",Table1[[#This Row],[Quiz 2]]*2/10,0),0)</f>
        <v>7</v>
      </c>
      <c r="K219" s="25">
        <f>ROUND(COUNTIF(Table1[[#This Row],[แบบฝึก 3.1]:[ท้ายบท 3]],"&lt;&gt;ยังไม่ส่ง")*3/2+IF(Table1[[#This Row],[Quiz 3]]&lt;&gt;"ยังไม่ส่ง",Table1[[#This Row],[Quiz 3]]*2/10,0),0)</f>
        <v>0</v>
      </c>
      <c r="L219" s="16">
        <f>Table1[[#This Row],[บท 1 '[10']]]+Table1[[#This Row],[บท 2 '[10']]]+Table1[[#This Row],[บท 3 '[5']]]</f>
        <v>16</v>
      </c>
      <c r="M219" s="16">
        <f>IF(Table1[[#This Row],[ซ่อมแล้วกลางภาค]]="ซ่อมแล้ว",10,Table1[[#This Row],[MID '[20']2]])</f>
        <v>10</v>
      </c>
      <c r="N219" s="16">
        <f>ROUND(COUNTIF(Table1[[#This Row],[แบบฝึก 4.1]:[ท้ายบท 4]],"&lt;&gt;ยังไม่ส่ง")*8/2+IF(Table1[[#This Row],[Quiz 4]]&lt;&gt;"ยังไม่ส่ง",Table1[[#This Row],[Quiz 4]]*2/10,0),0)</f>
        <v>6</v>
      </c>
      <c r="O219" s="16"/>
      <c r="P219" s="17">
        <f>ROUND(COUNTIF(Table1[[#This Row],[แบบฝึก 5.1]:[ท้ายบท 5]],"&lt;&gt;ยังไม่ส่ง")*8/3+IF(Table1[[#This Row],[Quiz 5]]&lt;&gt;"ยังไม่ส่ง",Table1[[#This Row],[Quiz 5]]*2/10,0),0)</f>
        <v>9</v>
      </c>
      <c r="Q219" s="16">
        <f>Table1[[#This Row],[บท 4 '[10']]]+Table1[[#This Row],[นำเสนอ '[5']]]+Table1[[#This Row],[บท 5 '[10']]]</f>
        <v>15</v>
      </c>
      <c r="R219" s="16">
        <f>Table1[[#This Row],[ก่อนกลางภาค '[25']]]+Table1[[#This Row],[กลางภาค '[20']]]+Table1[[#This Row],[หลังกลางภาค '[25']]]</f>
        <v>41</v>
      </c>
      <c r="S219" s="16"/>
      <c r="T219" s="16">
        <f>Table1[[#This Row],[ปลายภาค '[30']]]+Table1[[#This Row],[ก่อนปลายภาค '[70']]]</f>
        <v>41</v>
      </c>
      <c r="U219" s="18">
        <f t="shared" si="3"/>
        <v>0</v>
      </c>
      <c r="V219" s="19" t="str">
        <f>IF(_xlfn.XLOOKUP(Table1[[#This Row],[email]],กิจกรรม_11[Email],กิจกรรม_11[Completion time],0)&lt;&gt;0,"ส่งแล้ว","ยังไม่ส่ง")</f>
        <v>ส่งแล้ว</v>
      </c>
      <c r="W219" s="19" t="str">
        <f>IF(_xlfn.XLOOKUP(Table1[[#This Row],[email]],แบบฝึก_11[Email],แบบฝึก_11[Completion time],0)&lt;&gt;0,"ส่งแล้ว","ยังไม่ส่ง")</f>
        <v>ส่งแล้ว</v>
      </c>
      <c r="X219" s="19" t="str">
        <f>IF(_xlfn.XLOOKUP(Table1[[#This Row],[email]],แบบฝึก_12[Email],แบบฝึก_12[Completion time],0)&lt;&gt;0,"ส่งแล้ว","ยังไม่ส่ง")</f>
        <v>ส่งแล้ว</v>
      </c>
      <c r="Y219" s="19">
        <f>_xlfn.XLOOKUP(Table1[[#This Row],[email]],ท้ายบท_1[Email],ท้ายบท_1[Total points],"ยังไม่ส่ง")</f>
        <v>11</v>
      </c>
      <c r="Z219" s="15">
        <f>_xlfn.XLOOKUP(Table1[[#This Row],[email]],Quiz_1[Email],Quiz_1[Total points],"ยังไม่ส่ง")</f>
        <v>4</v>
      </c>
      <c r="AA219" s="19" t="str">
        <f>IF(_xlfn.XLOOKUP(Table1[[#This Row],[email]],แบบฝึก_21[Email],แบบฝึก_21[Completion time],0)&lt;&gt;0,"ส่งแล้ว","ยังไม่ส่ง")</f>
        <v>ส่งแล้ว</v>
      </c>
      <c r="AB219" s="19" t="str">
        <f>IF(_xlfn.XLOOKUP(Table1[[#This Row],[email]],แบบฝึก_22[Email],แบบฝึก_22[Completion time],0)&lt;&gt;0,"ส่งแล้ว","ยังไม่ส่ง")</f>
        <v>ยังไม่ส่ง</v>
      </c>
      <c r="AC219" s="19">
        <f>_xlfn.XLOOKUP(Table1[[#This Row],[email]],ท้ายบท_2[Email],ท้ายบท_2[Total points],"ยังไม่ส่ง")</f>
        <v>13</v>
      </c>
      <c r="AD219" s="19">
        <f>_xlfn.XLOOKUP(Table1[[#This Row],[email]],Quiz_2[Email],Quiz_2[Total points],"ยังไม่ส่ง")</f>
        <v>7</v>
      </c>
      <c r="AE219" s="19" t="str">
        <f>IF(_xlfn.XLOOKUP(Table1[[#This Row],[email]],แบบฝึก_31[Email],แบบฝึก_31[Completion time],0)&lt;&gt;0,"ส่งแล้ว","ยังไม่ส่ง")</f>
        <v>ยังไม่ส่ง</v>
      </c>
      <c r="AF219" s="19" t="str">
        <f>_xlfn.XLOOKUP(Table1[[#This Row],[email]],ท้ายบท_3[Email],ท้ายบท_3[Total points],"ยังไม่ส่ง")</f>
        <v>ยังไม่ส่ง</v>
      </c>
      <c r="AG219" s="19" t="str">
        <f>_xlfn.XLOOKUP(Table1[[#This Row],[email]],Quiz_3[Email],Quiz_3[Total points],"ยังไม่ส่ง")</f>
        <v>ยังไม่ส่ง</v>
      </c>
      <c r="AH219" s="16">
        <v>11</v>
      </c>
      <c r="AI219" s="20">
        <v>4</v>
      </c>
      <c r="AJ219" s="16">
        <f>ROUND((Table1[[#This Row],[mid '[20']]]+Table1[[#This Row],[mid '[10']]])/2,0)</f>
        <v>8</v>
      </c>
      <c r="AK219" s="5" t="str">
        <f>IF(_xlfn.XLOOKUP(Table1[[#This Row],[email]],แบบฝึก_41[Email],แบบฝึก_41[Completion time],0)&lt;&gt;0,"ส่งแล้ว","ยังไม่ส่ง")</f>
        <v>ส่งแล้ว</v>
      </c>
      <c r="AL219" s="5" t="str">
        <f>IF(_xlfn.XLOOKUP(Table1[[#This Row],[email]],ท้ายบท_4[Email],ท้ายบท_4[Total points],"ยังไม่ส่ง")&lt;&gt;0,"ส่งแล้ว","ยังไม่ส่ง")</f>
        <v>ยังไม่ส่ง</v>
      </c>
      <c r="AM219" s="5">
        <f>_xlfn.XLOOKUP(Table1[[#This Row],[email]],Quiz_4[Email],Quiz_4[Total points],"ยังไม่ส่ง")</f>
        <v>9</v>
      </c>
      <c r="AN219" s="5" t="str">
        <f>IF(_xlfn.XLOOKUP(Table1[[#This Row],[email]],แบบฝึก_51[Email],แบบฝึก_51[Completion time],0)&lt;&gt;0,"ส่งแล้ว","ยังไม่ส่ง")</f>
        <v>ส่งแล้ว</v>
      </c>
      <c r="AO219" s="5" t="str">
        <f>IF(_xlfn.XLOOKUP(Table1[[#This Row],[email]],แบบฝึก_52[Email],แบบฝึก_52[Completion time],0)&lt;&gt;0,"ส่งแล้ว","ยังไม่ส่ง")</f>
        <v>ส่งแล้ว</v>
      </c>
      <c r="AP219" s="5">
        <f>_xlfn.XLOOKUP(Table1[[#This Row],[email]],ท้ายบท_5[Email],ท้ายบท_5[Total points],"ยังไม่ส่ง")</f>
        <v>14</v>
      </c>
      <c r="AQ219" s="5">
        <f>_xlfn.XLOOKUP(Table1[[#This Row],[email]],Quiz_5[Email],Quiz_5[Total points],"ยังไม่ส่ง")</f>
        <v>5</v>
      </c>
      <c r="AR219" s="38" t="s">
        <v>33118</v>
      </c>
      <c r="AS219" s="4" t="str">
        <f>IF(M219&lt;10,"ยังไม่ซ่อม",IF(Table1[[#This Row],[ซ่อมแล้วกลางภาค]]="ซ่อมแล้ว","ซ่อมแล้ว","ไม่ต้องซ่อม"))</f>
        <v>ซ่อมแล้ว</v>
      </c>
      <c r="BN219"/>
      <c r="BO219"/>
      <c r="BP219"/>
      <c r="BQ219"/>
    </row>
    <row r="220" spans="1:69" ht="21" thickTop="1" thickBot="1" x14ac:dyDescent="0.45">
      <c r="A220" s="21">
        <v>219</v>
      </c>
      <c r="B220" s="4">
        <v>7</v>
      </c>
      <c r="C220" s="4">
        <v>1</v>
      </c>
      <c r="D220" s="4" t="s">
        <v>32995</v>
      </c>
      <c r="E220" s="4" t="s">
        <v>32346</v>
      </c>
      <c r="F220" s="4" t="s">
        <v>32996</v>
      </c>
      <c r="G220" s="4" t="s">
        <v>32997</v>
      </c>
      <c r="H220" s="4" t="s">
        <v>4201</v>
      </c>
      <c r="I220" s="24">
        <f>ROUND(COUNTIF(Table1[[#This Row],[กิจกรรม 1.1]:[ท้ายบท 1]],"&lt;&gt;ยังไม่ส่ง")*2+IF(Table1[[#This Row],[Quiz 1]]&lt;&gt;"ยังไม่ส่ง",Table1[[#This Row],[Quiz 1]]*2/10,0),0)</f>
        <v>9</v>
      </c>
      <c r="J220" s="24">
        <f>ROUND(COUNTIF(Table1[[#This Row],[แบบฝึก 2.1]:[ท้ายบท 2]],"&lt;&gt;ยังไม่ส่ง")*8/3+IF(Table1[[#This Row],[Quiz 2]]&lt;&gt;"ยังไม่ส่ง",Table1[[#This Row],[Quiz 2]]*2/10,0),0)</f>
        <v>3</v>
      </c>
      <c r="K220" s="24">
        <f>ROUND(COUNTIF(Table1[[#This Row],[แบบฝึก 3.1]:[ท้ายบท 3]],"&lt;&gt;ยังไม่ส่ง")*3/2+IF(Table1[[#This Row],[Quiz 3]]&lt;&gt;"ยังไม่ส่ง",Table1[[#This Row],[Quiz 3]]*2/10,0),0)</f>
        <v>3</v>
      </c>
      <c r="L220" s="12">
        <f>Table1[[#This Row],[บท 1 '[10']]]+Table1[[#This Row],[บท 2 '[10']]]+Table1[[#This Row],[บท 3 '[5']]]</f>
        <v>15</v>
      </c>
      <c r="M220" s="12">
        <f>IF(Table1[[#This Row],[ซ่อมแล้วกลางภาค]]="ซ่อมแล้ว",10,Table1[[#This Row],[MID '[20']2]])</f>
        <v>9</v>
      </c>
      <c r="N220" s="12">
        <f>ROUND(COUNTIF(Table1[[#This Row],[แบบฝึก 4.1]:[ท้ายบท 4]],"&lt;&gt;ยังไม่ส่ง")*8/2+IF(Table1[[#This Row],[Quiz 4]]&lt;&gt;"ยังไม่ส่ง",Table1[[#This Row],[Quiz 4]]*2/10,0),0)</f>
        <v>5</v>
      </c>
      <c r="O220" s="12"/>
      <c r="P220" s="13">
        <f>ROUND(COUNTIF(Table1[[#This Row],[แบบฝึก 5.1]:[ท้ายบท 5]],"&lt;&gt;ยังไม่ส่ง")*8/3+IF(Table1[[#This Row],[Quiz 5]]&lt;&gt;"ยังไม่ส่ง",Table1[[#This Row],[Quiz 5]]*2/10,0),0)</f>
        <v>9</v>
      </c>
      <c r="Q220" s="12">
        <f>Table1[[#This Row],[บท 4 '[10']]]+Table1[[#This Row],[นำเสนอ '[5']]]+Table1[[#This Row],[บท 5 '[10']]]</f>
        <v>14</v>
      </c>
      <c r="R220" s="12">
        <f>Table1[[#This Row],[ก่อนกลางภาค '[25']]]+Table1[[#This Row],[กลางภาค '[20']]]+Table1[[#This Row],[หลังกลางภาค '[25']]]</f>
        <v>38</v>
      </c>
      <c r="S220" s="12"/>
      <c r="T220" s="12">
        <f>Table1[[#This Row],[ปลายภาค '[30']]]+Table1[[#This Row],[ก่อนปลายภาค '[70']]]</f>
        <v>38</v>
      </c>
      <c r="U220" s="11">
        <f t="shared" si="3"/>
        <v>0</v>
      </c>
      <c r="V220" s="5" t="str">
        <f>IF(_xlfn.XLOOKUP(Table1[[#This Row],[email]],กิจกรรม_11[Email],กิจกรรม_11[Completion time],0)&lt;&gt;0,"ส่งแล้ว","ยังไม่ส่ง")</f>
        <v>ส่งแล้ว</v>
      </c>
      <c r="W220" s="5" t="str">
        <f>IF(_xlfn.XLOOKUP(Table1[[#This Row],[email]],แบบฝึก_11[Email],แบบฝึก_11[Completion time],0)&lt;&gt;0,"ส่งแล้ว","ยังไม่ส่ง")</f>
        <v>ส่งแล้ว</v>
      </c>
      <c r="X220" s="5" t="str">
        <f>IF(_xlfn.XLOOKUP(Table1[[#This Row],[email]],แบบฝึก_12[Email],แบบฝึก_12[Completion time],0)&lt;&gt;0,"ส่งแล้ว","ยังไม่ส่ง")</f>
        <v>ส่งแล้ว</v>
      </c>
      <c r="Y220" s="5">
        <f>_xlfn.XLOOKUP(Table1[[#This Row],[email]],ท้ายบท_1[Email],ท้ายบท_1[Total points],"ยังไม่ส่ง")</f>
        <v>9</v>
      </c>
      <c r="Z220" s="4">
        <f>_xlfn.XLOOKUP(Table1[[#This Row],[email]],Quiz_1[Email],Quiz_1[Total points],"ยังไม่ส่ง")</f>
        <v>3</v>
      </c>
      <c r="AA220" s="5" t="str">
        <f>IF(_xlfn.XLOOKUP(Table1[[#This Row],[email]],แบบฝึก_21[Email],แบบฝึก_21[Completion time],0)&lt;&gt;0,"ส่งแล้ว","ยังไม่ส่ง")</f>
        <v>ส่งแล้ว</v>
      </c>
      <c r="AB220" s="5" t="str">
        <f>IF(_xlfn.XLOOKUP(Table1[[#This Row],[email]],แบบฝึก_22[Email],แบบฝึก_22[Completion time],0)&lt;&gt;0,"ส่งแล้ว","ยังไม่ส่ง")</f>
        <v>ยังไม่ส่ง</v>
      </c>
      <c r="AC220" s="5" t="str">
        <f>_xlfn.XLOOKUP(Table1[[#This Row],[email]],ท้ายบท_2[Email],ท้ายบท_2[Total points],"ยังไม่ส่ง")</f>
        <v>ยังไม่ส่ง</v>
      </c>
      <c r="AD220" s="5" t="str">
        <f>_xlfn.XLOOKUP(Table1[[#This Row],[email]],Quiz_2[Email],Quiz_2[Total points],"ยังไม่ส่ง")</f>
        <v>ยังไม่ส่ง</v>
      </c>
      <c r="AE220" s="5" t="str">
        <f>IF(_xlfn.XLOOKUP(Table1[[#This Row],[email]],แบบฝึก_31[Email],แบบฝึก_31[Completion time],0)&lt;&gt;0,"ส่งแล้ว","ยังไม่ส่ง")</f>
        <v>ส่งแล้ว</v>
      </c>
      <c r="AF220" s="5">
        <f>_xlfn.XLOOKUP(Table1[[#This Row],[email]],ท้ายบท_3[Email],ท้ายบท_3[Total points],"ยังไม่ส่ง")</f>
        <v>3</v>
      </c>
      <c r="AG220" s="5">
        <f>_xlfn.XLOOKUP(Table1[[#This Row],[email]],Quiz_3[Email],Quiz_3[Total points],"ยังไม่ส่ง")</f>
        <v>2</v>
      </c>
      <c r="AH220" s="12">
        <v>13</v>
      </c>
      <c r="AI220" s="14">
        <v>5</v>
      </c>
      <c r="AJ220" s="12">
        <f>ROUND((Table1[[#This Row],[mid '[20']]]+Table1[[#This Row],[mid '[10']]])/2,0)</f>
        <v>9</v>
      </c>
      <c r="AK220" s="19" t="str">
        <f>IF(_xlfn.XLOOKUP(Table1[[#This Row],[email]],แบบฝึก_41[Email],แบบฝึก_41[Completion time],0)&lt;&gt;0,"ส่งแล้ว","ยังไม่ส่ง")</f>
        <v>ส่งแล้ว</v>
      </c>
      <c r="AL220" s="19" t="str">
        <f>IF(_xlfn.XLOOKUP(Table1[[#This Row],[email]],ท้ายบท_4[Email],ท้ายบท_4[Total points],"ยังไม่ส่ง")&lt;&gt;0,"ส่งแล้ว","ยังไม่ส่ง")</f>
        <v>ยังไม่ส่ง</v>
      </c>
      <c r="AM220" s="19">
        <f>_xlfn.XLOOKUP(Table1[[#This Row],[email]],Quiz_4[Email],Quiz_4[Total points],"ยังไม่ส่ง")</f>
        <v>6</v>
      </c>
      <c r="AN220" s="19" t="str">
        <f>IF(_xlfn.XLOOKUP(Table1[[#This Row],[email]],แบบฝึก_51[Email],แบบฝึก_51[Completion time],0)&lt;&gt;0,"ส่งแล้ว","ยังไม่ส่ง")</f>
        <v>ส่งแล้ว</v>
      </c>
      <c r="AO220" s="19" t="str">
        <f>IF(_xlfn.XLOOKUP(Table1[[#This Row],[email]],แบบฝึก_52[Email],แบบฝึก_52[Completion time],0)&lt;&gt;0,"ส่งแล้ว","ยังไม่ส่ง")</f>
        <v>ส่งแล้ว</v>
      </c>
      <c r="AP220" s="19">
        <f>_xlfn.XLOOKUP(Table1[[#This Row],[email]],ท้ายบท_5[Email],ท้ายบท_5[Total points],"ยังไม่ส่ง")</f>
        <v>11</v>
      </c>
      <c r="AQ220" s="19">
        <f>_xlfn.XLOOKUP(Table1[[#This Row],[email]],Quiz_5[Email],Quiz_5[Total points],"ยังไม่ส่ง")</f>
        <v>3</v>
      </c>
      <c r="AR220" s="37"/>
      <c r="AS220" s="4" t="str">
        <f>IF(M220&lt;10,"ยังไม่ซ่อม",IF(Table1[[#This Row],[ซ่อมแล้วกลางภาค]]="ซ่อมแล้ว","ซ่อมแล้ว","ไม่ต้องซ่อม"))</f>
        <v>ยังไม่ซ่อม</v>
      </c>
      <c r="BN220"/>
      <c r="BO220"/>
      <c r="BP220"/>
      <c r="BQ220"/>
    </row>
    <row r="221" spans="1:69" ht="20.25" thickTop="1" x14ac:dyDescent="0.4">
      <c r="A221" s="21">
        <v>220</v>
      </c>
      <c r="B221" s="4">
        <v>7</v>
      </c>
      <c r="C221" s="4">
        <v>2</v>
      </c>
      <c r="D221" s="4" t="s">
        <v>32998</v>
      </c>
      <c r="E221" s="4" t="s">
        <v>32346</v>
      </c>
      <c r="F221" s="4" t="s">
        <v>32999</v>
      </c>
      <c r="G221" s="4" t="s">
        <v>33000</v>
      </c>
      <c r="H221" s="4" t="s">
        <v>4227</v>
      </c>
      <c r="I221" s="24">
        <f>ROUND(COUNTIF(Table1[[#This Row],[กิจกรรม 1.1]:[ท้ายบท 1]],"&lt;&gt;ยังไม่ส่ง")*2+IF(Table1[[#This Row],[Quiz 1]]&lt;&gt;"ยังไม่ส่ง",Table1[[#This Row],[Quiz 1]]*2/10,0),0)</f>
        <v>9</v>
      </c>
      <c r="J221" s="24">
        <f>ROUND(COUNTIF(Table1[[#This Row],[แบบฝึก 2.1]:[ท้ายบท 2]],"&lt;&gt;ยังไม่ส่ง")*8/3+IF(Table1[[#This Row],[Quiz 2]]&lt;&gt;"ยังไม่ส่ง",Table1[[#This Row],[Quiz 2]]*2/10,0),0)</f>
        <v>7</v>
      </c>
      <c r="K221" s="24">
        <f>ROUND(COUNTIF(Table1[[#This Row],[แบบฝึก 3.1]:[ท้ายบท 3]],"&lt;&gt;ยังไม่ส่ง")*3/2+IF(Table1[[#This Row],[Quiz 3]]&lt;&gt;"ยังไม่ส่ง",Table1[[#This Row],[Quiz 3]]*2/10,0),0)</f>
        <v>4</v>
      </c>
      <c r="L221" s="12">
        <f>Table1[[#This Row],[บท 1 '[10']]]+Table1[[#This Row],[บท 2 '[10']]]+Table1[[#This Row],[บท 3 '[5']]]</f>
        <v>20</v>
      </c>
      <c r="M221" s="12">
        <f>IF(Table1[[#This Row],[ซ่อมแล้วกลางภาค]]="ซ่อมแล้ว",10,Table1[[#This Row],[MID '[20']2]])</f>
        <v>14</v>
      </c>
      <c r="N221" s="12">
        <f>ROUND(COUNTIF(Table1[[#This Row],[แบบฝึก 4.1]:[ท้ายบท 4]],"&lt;&gt;ยังไม่ส่ง")*8/2+IF(Table1[[#This Row],[Quiz 4]]&lt;&gt;"ยังไม่ส่ง",Table1[[#This Row],[Quiz 4]]*2/10,0),0)</f>
        <v>5</v>
      </c>
      <c r="O221" s="12"/>
      <c r="P221" s="13">
        <f>ROUND(COUNTIF(Table1[[#This Row],[แบบฝึก 5.1]:[ท้ายบท 5]],"&lt;&gt;ยังไม่ส่ง")*8/3+IF(Table1[[#This Row],[Quiz 5]]&lt;&gt;"ยังไม่ส่ง",Table1[[#This Row],[Quiz 5]]*2/10,0),0)</f>
        <v>9</v>
      </c>
      <c r="Q221" s="12">
        <f>Table1[[#This Row],[บท 4 '[10']]]+Table1[[#This Row],[นำเสนอ '[5']]]+Table1[[#This Row],[บท 5 '[10']]]</f>
        <v>14</v>
      </c>
      <c r="R221" s="12">
        <f>Table1[[#This Row],[ก่อนกลางภาค '[25']]]+Table1[[#This Row],[กลางภาค '[20']]]+Table1[[#This Row],[หลังกลางภาค '[25']]]</f>
        <v>48</v>
      </c>
      <c r="S221" s="12"/>
      <c r="T221" s="12">
        <f>Table1[[#This Row],[ปลายภาค '[30']]]+Table1[[#This Row],[ก่อนปลายภาค '[70']]]</f>
        <v>48</v>
      </c>
      <c r="U221" s="11">
        <f t="shared" si="3"/>
        <v>0</v>
      </c>
      <c r="V221" s="5" t="str">
        <f>IF(_xlfn.XLOOKUP(Table1[[#This Row],[email]],กิจกรรม_11[Email],กิจกรรม_11[Completion time],0)&lt;&gt;0,"ส่งแล้ว","ยังไม่ส่ง")</f>
        <v>ส่งแล้ว</v>
      </c>
      <c r="W221" s="5" t="str">
        <f>IF(_xlfn.XLOOKUP(Table1[[#This Row],[email]],แบบฝึก_11[Email],แบบฝึก_11[Completion time],0)&lt;&gt;0,"ส่งแล้ว","ยังไม่ส่ง")</f>
        <v>ส่งแล้ว</v>
      </c>
      <c r="X221" s="5" t="str">
        <f>IF(_xlfn.XLOOKUP(Table1[[#This Row],[email]],แบบฝึก_12[Email],แบบฝึก_12[Completion time],0)&lt;&gt;0,"ส่งแล้ว","ยังไม่ส่ง")</f>
        <v>ส่งแล้ว</v>
      </c>
      <c r="Y221" s="5">
        <f>_xlfn.XLOOKUP(Table1[[#This Row],[email]],ท้ายบท_1[Email],ท้ายบท_1[Total points],"ยังไม่ส่ง")</f>
        <v>15</v>
      </c>
      <c r="Z221" s="4">
        <f>_xlfn.XLOOKUP(Table1[[#This Row],[email]],Quiz_1[Email],Quiz_1[Total points],"ยังไม่ส่ง")</f>
        <v>5</v>
      </c>
      <c r="AA221" s="5" t="str">
        <f>IF(_xlfn.XLOOKUP(Table1[[#This Row],[email]],แบบฝึก_21[Email],แบบฝึก_21[Completion time],0)&lt;&gt;0,"ส่งแล้ว","ยังไม่ส่ง")</f>
        <v>ส่งแล้ว</v>
      </c>
      <c r="AB221" s="5" t="str">
        <f>IF(_xlfn.XLOOKUP(Table1[[#This Row],[email]],แบบฝึก_22[Email],แบบฝึก_22[Completion time],0)&lt;&gt;0,"ส่งแล้ว","ยังไม่ส่ง")</f>
        <v>ยังไม่ส่ง</v>
      </c>
      <c r="AC221" s="5">
        <f>_xlfn.XLOOKUP(Table1[[#This Row],[email]],ท้ายบท_2[Email],ท้ายบท_2[Total points],"ยังไม่ส่ง")</f>
        <v>11</v>
      </c>
      <c r="AD221" s="5">
        <f>_xlfn.XLOOKUP(Table1[[#This Row],[email]],Quiz_2[Email],Quiz_2[Total points],"ยังไม่ส่ง")</f>
        <v>9</v>
      </c>
      <c r="AE221" s="5" t="str">
        <f>IF(_xlfn.XLOOKUP(Table1[[#This Row],[email]],แบบฝึก_31[Email],แบบฝึก_31[Completion time],0)&lt;&gt;0,"ส่งแล้ว","ยังไม่ส่ง")</f>
        <v>ส่งแล้ว</v>
      </c>
      <c r="AF221" s="5">
        <f>_xlfn.XLOOKUP(Table1[[#This Row],[email]],ท้ายบท_3[Email],ท้ายบท_3[Total points],"ยังไม่ส่ง")</f>
        <v>11</v>
      </c>
      <c r="AG221" s="5">
        <f>_xlfn.XLOOKUP(Table1[[#This Row],[email]],Quiz_3[Email],Quiz_3[Total points],"ยังไม่ส่ง")</f>
        <v>5</v>
      </c>
      <c r="AH221" s="12">
        <v>20</v>
      </c>
      <c r="AI221" s="14">
        <v>8</v>
      </c>
      <c r="AJ221" s="12">
        <f>ROUND((Table1[[#This Row],[mid '[20']]]+Table1[[#This Row],[mid '[10']]])/2,0)</f>
        <v>14</v>
      </c>
      <c r="AK221" s="5" t="str">
        <f>IF(_xlfn.XLOOKUP(Table1[[#This Row],[email]],แบบฝึก_41[Email],แบบฝึก_41[Completion time],0)&lt;&gt;0,"ส่งแล้ว","ยังไม่ส่ง")</f>
        <v>ส่งแล้ว</v>
      </c>
      <c r="AL221" s="5" t="str">
        <f>IF(_xlfn.XLOOKUP(Table1[[#This Row],[email]],ท้ายบท_4[Email],ท้ายบท_4[Total points],"ยังไม่ส่ง")&lt;&gt;0,"ส่งแล้ว","ยังไม่ส่ง")</f>
        <v>ยังไม่ส่ง</v>
      </c>
      <c r="AM221" s="5">
        <f>_xlfn.XLOOKUP(Table1[[#This Row],[email]],Quiz_4[Email],Quiz_4[Total points],"ยังไม่ส่ง")</f>
        <v>7</v>
      </c>
      <c r="AN221" s="5" t="str">
        <f>IF(_xlfn.XLOOKUP(Table1[[#This Row],[email]],แบบฝึก_51[Email],แบบฝึก_51[Completion time],0)&lt;&gt;0,"ส่งแล้ว","ยังไม่ส่ง")</f>
        <v>ส่งแล้ว</v>
      </c>
      <c r="AO221" s="5" t="str">
        <f>IF(_xlfn.XLOOKUP(Table1[[#This Row],[email]],แบบฝึก_52[Email],แบบฝึก_52[Completion time],0)&lt;&gt;0,"ส่งแล้ว","ยังไม่ส่ง")</f>
        <v>ส่งแล้ว</v>
      </c>
      <c r="AP221" s="5">
        <f>_xlfn.XLOOKUP(Table1[[#This Row],[email]],ท้ายบท_5[Email],ท้ายบท_5[Total points],"ยังไม่ส่ง")</f>
        <v>13</v>
      </c>
      <c r="AQ221" s="5">
        <f>_xlfn.XLOOKUP(Table1[[#This Row],[email]],Quiz_5[Email],Quiz_5[Total points],"ยังไม่ส่ง")</f>
        <v>7</v>
      </c>
      <c r="AR221" s="37"/>
      <c r="AS221" s="4" t="str">
        <f>IF(M221&lt;10,"ยังไม่ซ่อม",IF(Table1[[#This Row],[ซ่อมแล้วกลางภาค]]="ซ่อมแล้ว","ซ่อมแล้ว","ไม่ต้องซ่อม"))</f>
        <v>ไม่ต้องซ่อม</v>
      </c>
      <c r="BN221"/>
      <c r="BO221"/>
      <c r="BP221"/>
      <c r="BQ221"/>
    </row>
    <row r="222" spans="1:69" ht="19.5" x14ac:dyDescent="0.4">
      <c r="A222" s="21">
        <v>221</v>
      </c>
      <c r="B222" s="4">
        <v>7</v>
      </c>
      <c r="C222" s="4">
        <v>3</v>
      </c>
      <c r="D222" s="4" t="s">
        <v>33001</v>
      </c>
      <c r="E222" s="4" t="s">
        <v>32346</v>
      </c>
      <c r="F222" s="4" t="s">
        <v>33002</v>
      </c>
      <c r="G222" s="4" t="s">
        <v>33003</v>
      </c>
      <c r="H222" s="4" t="s">
        <v>4441</v>
      </c>
      <c r="I222" s="24">
        <f>ROUND(COUNTIF(Table1[[#This Row],[กิจกรรม 1.1]:[ท้ายบท 1]],"&lt;&gt;ยังไม่ส่ง")*2+IF(Table1[[#This Row],[Quiz 1]]&lt;&gt;"ยังไม่ส่ง",Table1[[#This Row],[Quiz 1]]*2/10,0),0)</f>
        <v>9</v>
      </c>
      <c r="J222" s="24">
        <f>ROUND(COUNTIF(Table1[[#This Row],[แบบฝึก 2.1]:[ท้ายบท 2]],"&lt;&gt;ยังไม่ส่ง")*8/3+IF(Table1[[#This Row],[Quiz 2]]&lt;&gt;"ยังไม่ส่ง",Table1[[#This Row],[Quiz 2]]*2/10,0),0)</f>
        <v>7</v>
      </c>
      <c r="K222" s="24">
        <f>ROUND(COUNTIF(Table1[[#This Row],[แบบฝึก 3.1]:[ท้ายบท 3]],"&lt;&gt;ยังไม่ส่ง")*3/2+IF(Table1[[#This Row],[Quiz 3]]&lt;&gt;"ยังไม่ส่ง",Table1[[#This Row],[Quiz 3]]*2/10,0),0)</f>
        <v>4</v>
      </c>
      <c r="L222" s="12">
        <f>Table1[[#This Row],[บท 1 '[10']]]+Table1[[#This Row],[บท 2 '[10']]]+Table1[[#This Row],[บท 3 '[5']]]</f>
        <v>20</v>
      </c>
      <c r="M222" s="12">
        <f>IF(Table1[[#This Row],[ซ่อมแล้วกลางภาค]]="ซ่อมแล้ว",10,Table1[[#This Row],[MID '[20']2]])</f>
        <v>11</v>
      </c>
      <c r="N222" s="12">
        <f>ROUND(COUNTIF(Table1[[#This Row],[แบบฝึก 4.1]:[ท้ายบท 4]],"&lt;&gt;ยังไม่ส่ง")*8/2+IF(Table1[[#This Row],[Quiz 4]]&lt;&gt;"ยังไม่ส่ง",Table1[[#This Row],[Quiz 4]]*2/10,0),0)</f>
        <v>4</v>
      </c>
      <c r="O222" s="12"/>
      <c r="P222" s="13">
        <f>ROUND(COUNTIF(Table1[[#This Row],[แบบฝึก 5.1]:[ท้ายบท 5]],"&lt;&gt;ยังไม่ส่ง")*8/3+IF(Table1[[#This Row],[Quiz 5]]&lt;&gt;"ยังไม่ส่ง",Table1[[#This Row],[Quiz 5]]*2/10,0),0)</f>
        <v>7</v>
      </c>
      <c r="Q222" s="12">
        <f>Table1[[#This Row],[บท 4 '[10']]]+Table1[[#This Row],[นำเสนอ '[5']]]+Table1[[#This Row],[บท 5 '[10']]]</f>
        <v>11</v>
      </c>
      <c r="R222" s="12">
        <f>Table1[[#This Row],[ก่อนกลางภาค '[25']]]+Table1[[#This Row],[กลางภาค '[20']]]+Table1[[#This Row],[หลังกลางภาค '[25']]]</f>
        <v>42</v>
      </c>
      <c r="S222" s="12"/>
      <c r="T222" s="12">
        <f>Table1[[#This Row],[ปลายภาค '[30']]]+Table1[[#This Row],[ก่อนปลายภาค '[70']]]</f>
        <v>42</v>
      </c>
      <c r="U222" s="11">
        <f t="shared" si="3"/>
        <v>0</v>
      </c>
      <c r="V222" s="5" t="str">
        <f>IF(_xlfn.XLOOKUP(Table1[[#This Row],[email]],กิจกรรม_11[Email],กิจกรรม_11[Completion time],0)&lt;&gt;0,"ส่งแล้ว","ยังไม่ส่ง")</f>
        <v>ส่งแล้ว</v>
      </c>
      <c r="W222" s="5" t="str">
        <f>IF(_xlfn.XLOOKUP(Table1[[#This Row],[email]],แบบฝึก_11[Email],แบบฝึก_11[Completion time],0)&lt;&gt;0,"ส่งแล้ว","ยังไม่ส่ง")</f>
        <v>ส่งแล้ว</v>
      </c>
      <c r="X222" s="5" t="str">
        <f>IF(_xlfn.XLOOKUP(Table1[[#This Row],[email]],แบบฝึก_12[Email],แบบฝึก_12[Completion time],0)&lt;&gt;0,"ส่งแล้ว","ยังไม่ส่ง")</f>
        <v>ส่งแล้ว</v>
      </c>
      <c r="Y222" s="5">
        <f>_xlfn.XLOOKUP(Table1[[#This Row],[email]],ท้ายบท_1[Email],ท้ายบท_1[Total points],"ยังไม่ส่ง")</f>
        <v>16</v>
      </c>
      <c r="Z222" s="4">
        <f>_xlfn.XLOOKUP(Table1[[#This Row],[email]],Quiz_1[Email],Quiz_1[Total points],"ยังไม่ส่ง")</f>
        <v>4</v>
      </c>
      <c r="AA222" s="5" t="str">
        <f>IF(_xlfn.XLOOKUP(Table1[[#This Row],[email]],แบบฝึก_21[Email],แบบฝึก_21[Completion time],0)&lt;&gt;0,"ส่งแล้ว","ยังไม่ส่ง")</f>
        <v>ส่งแล้ว</v>
      </c>
      <c r="AB222" s="5" t="str">
        <f>IF(_xlfn.XLOOKUP(Table1[[#This Row],[email]],แบบฝึก_22[Email],แบบฝึก_22[Completion time],0)&lt;&gt;0,"ส่งแล้ว","ยังไม่ส่ง")</f>
        <v>ยังไม่ส่ง</v>
      </c>
      <c r="AC222" s="5">
        <f>_xlfn.XLOOKUP(Table1[[#This Row],[email]],ท้ายบท_2[Email],ท้ายบท_2[Total points],"ยังไม่ส่ง")</f>
        <v>6</v>
      </c>
      <c r="AD222" s="5">
        <f>_xlfn.XLOOKUP(Table1[[#This Row],[email]],Quiz_2[Email],Quiz_2[Total points],"ยังไม่ส่ง")</f>
        <v>7</v>
      </c>
      <c r="AE222" s="5" t="str">
        <f>IF(_xlfn.XLOOKUP(Table1[[#This Row],[email]],แบบฝึก_31[Email],แบบฝึก_31[Completion time],0)&lt;&gt;0,"ส่งแล้ว","ยังไม่ส่ง")</f>
        <v>ส่งแล้ว</v>
      </c>
      <c r="AF222" s="5">
        <f>_xlfn.XLOOKUP(Table1[[#This Row],[email]],ท้ายบท_3[Email],ท้ายบท_3[Total points],"ยังไม่ส่ง")</f>
        <v>9</v>
      </c>
      <c r="AG222" s="5">
        <f>_xlfn.XLOOKUP(Table1[[#This Row],[email]],Quiz_3[Email],Quiz_3[Total points],"ยังไม่ส่ง")</f>
        <v>4</v>
      </c>
      <c r="AH222" s="12">
        <v>21</v>
      </c>
      <c r="AI222" s="14">
        <v>0</v>
      </c>
      <c r="AJ222" s="12">
        <f>ROUND((Table1[[#This Row],[mid '[20']]]+Table1[[#This Row],[mid '[10']]])/2,0)</f>
        <v>11</v>
      </c>
      <c r="AK222" s="5" t="str">
        <f>IF(_xlfn.XLOOKUP(Table1[[#This Row],[email]],แบบฝึก_41[Email],แบบฝึก_41[Completion time],0)&lt;&gt;0,"ส่งแล้ว","ยังไม่ส่ง")</f>
        <v>ยังไม่ส่ง</v>
      </c>
      <c r="AL222" s="5" t="str">
        <f>IF(_xlfn.XLOOKUP(Table1[[#This Row],[email]],ท้ายบท_4[Email],ท้ายบท_4[Total points],"ยังไม่ส่ง")&lt;&gt;0,"ส่งแล้ว","ยังไม่ส่ง")</f>
        <v>ส่งแล้ว</v>
      </c>
      <c r="AM222" s="5" t="str">
        <f>_xlfn.XLOOKUP(Table1[[#This Row],[email]],Quiz_4[Email],Quiz_4[Total points],"ยังไม่ส่ง")</f>
        <v>ยังไม่ส่ง</v>
      </c>
      <c r="AN222" s="5" t="str">
        <f>IF(_xlfn.XLOOKUP(Table1[[#This Row],[email]],แบบฝึก_51[Email],แบบฝึก_51[Completion time],0)&lt;&gt;0,"ส่งแล้ว","ยังไม่ส่ง")</f>
        <v>ยังไม่ส่ง</v>
      </c>
      <c r="AO222" s="5" t="str">
        <f>IF(_xlfn.XLOOKUP(Table1[[#This Row],[email]],แบบฝึก_52[Email],แบบฝึก_52[Completion time],0)&lt;&gt;0,"ส่งแล้ว","ยังไม่ส่ง")</f>
        <v>ส่งแล้ว</v>
      </c>
      <c r="AP222" s="5">
        <f>_xlfn.XLOOKUP(Table1[[#This Row],[email]],ท้ายบท_5[Email],ท้ายบท_5[Total points],"ยังไม่ส่ง")</f>
        <v>6</v>
      </c>
      <c r="AQ222" s="5">
        <f>_xlfn.XLOOKUP(Table1[[#This Row],[email]],Quiz_5[Email],Quiz_5[Total points],"ยังไม่ส่ง")</f>
        <v>7</v>
      </c>
      <c r="AR222" s="37"/>
      <c r="AS222" s="4" t="str">
        <f>IF(M222&lt;10,"ยังไม่ซ่อม",IF(Table1[[#This Row],[ซ่อมแล้วกลางภาค]]="ซ่อมแล้ว","ซ่อมแล้ว","ไม่ต้องซ่อม"))</f>
        <v>ไม่ต้องซ่อม</v>
      </c>
      <c r="BN222"/>
      <c r="BO222"/>
      <c r="BP222"/>
      <c r="BQ222"/>
    </row>
    <row r="223" spans="1:69" ht="19.5" x14ac:dyDescent="0.4">
      <c r="A223" s="21">
        <v>222</v>
      </c>
      <c r="B223" s="4">
        <v>7</v>
      </c>
      <c r="C223" s="4">
        <v>4</v>
      </c>
      <c r="D223" s="4" t="s">
        <v>33004</v>
      </c>
      <c r="E223" s="4" t="s">
        <v>32346</v>
      </c>
      <c r="F223" s="4" t="s">
        <v>33005</v>
      </c>
      <c r="G223" s="4" t="s">
        <v>33006</v>
      </c>
      <c r="H223" s="4" t="s">
        <v>4276</v>
      </c>
      <c r="I223" s="24">
        <f>ROUND(COUNTIF(Table1[[#This Row],[กิจกรรม 1.1]:[ท้ายบท 1]],"&lt;&gt;ยังไม่ส่ง")*2+IF(Table1[[#This Row],[Quiz 1]]&lt;&gt;"ยังไม่ส่ง",Table1[[#This Row],[Quiz 1]]*2/10,0),0)</f>
        <v>9</v>
      </c>
      <c r="J223" s="24">
        <f>ROUND(COUNTIF(Table1[[#This Row],[แบบฝึก 2.1]:[ท้ายบท 2]],"&lt;&gt;ยังไม่ส่ง")*8/3+IF(Table1[[#This Row],[Quiz 2]]&lt;&gt;"ยังไม่ส่ง",Table1[[#This Row],[Quiz 2]]*2/10,0),0)</f>
        <v>0</v>
      </c>
      <c r="K223" s="24">
        <f>ROUND(COUNTIF(Table1[[#This Row],[แบบฝึก 3.1]:[ท้ายบท 3]],"&lt;&gt;ยังไม่ส่ง")*3/2+IF(Table1[[#This Row],[Quiz 3]]&lt;&gt;"ยังไม่ส่ง",Table1[[#This Row],[Quiz 3]]*2/10,0),0)</f>
        <v>4</v>
      </c>
      <c r="L223" s="12">
        <f>Table1[[#This Row],[บท 1 '[10']]]+Table1[[#This Row],[บท 2 '[10']]]+Table1[[#This Row],[บท 3 '[5']]]</f>
        <v>13</v>
      </c>
      <c r="M223" s="12">
        <f>IF(Table1[[#This Row],[ซ่อมแล้วกลางภาค]]="ซ่อมแล้ว",10,Table1[[#This Row],[MID '[20']2]])</f>
        <v>9</v>
      </c>
      <c r="N223" s="12">
        <f>ROUND(COUNTIF(Table1[[#This Row],[แบบฝึก 4.1]:[ท้ายบท 4]],"&lt;&gt;ยังไม่ส่ง")*8/2+IF(Table1[[#This Row],[Quiz 4]]&lt;&gt;"ยังไม่ส่ง",Table1[[#This Row],[Quiz 4]]*2/10,0),0)</f>
        <v>5</v>
      </c>
      <c r="O223" s="12"/>
      <c r="P223" s="13">
        <f>ROUND(COUNTIF(Table1[[#This Row],[แบบฝึก 5.1]:[ท้ายบท 5]],"&lt;&gt;ยังไม่ส่ง")*8/3+IF(Table1[[#This Row],[Quiz 5]]&lt;&gt;"ยังไม่ส่ง",Table1[[#This Row],[Quiz 5]]*2/10,0),0)</f>
        <v>9</v>
      </c>
      <c r="Q223" s="12">
        <f>Table1[[#This Row],[บท 4 '[10']]]+Table1[[#This Row],[นำเสนอ '[5']]]+Table1[[#This Row],[บท 5 '[10']]]</f>
        <v>14</v>
      </c>
      <c r="R223" s="12">
        <f>Table1[[#This Row],[ก่อนกลางภาค '[25']]]+Table1[[#This Row],[กลางภาค '[20']]]+Table1[[#This Row],[หลังกลางภาค '[25']]]</f>
        <v>36</v>
      </c>
      <c r="S223" s="12"/>
      <c r="T223" s="12">
        <f>Table1[[#This Row],[ปลายภาค '[30']]]+Table1[[#This Row],[ก่อนปลายภาค '[70']]]</f>
        <v>36</v>
      </c>
      <c r="U223" s="11">
        <f t="shared" si="3"/>
        <v>0</v>
      </c>
      <c r="V223" s="5" t="str">
        <f>IF(_xlfn.XLOOKUP(Table1[[#This Row],[email]],กิจกรรม_11[Email],กิจกรรม_11[Completion time],0)&lt;&gt;0,"ส่งแล้ว","ยังไม่ส่ง")</f>
        <v>ส่งแล้ว</v>
      </c>
      <c r="W223" s="5" t="str">
        <f>IF(_xlfn.XLOOKUP(Table1[[#This Row],[email]],แบบฝึก_11[Email],แบบฝึก_11[Completion time],0)&lt;&gt;0,"ส่งแล้ว","ยังไม่ส่ง")</f>
        <v>ส่งแล้ว</v>
      </c>
      <c r="X223" s="5" t="str">
        <f>IF(_xlfn.XLOOKUP(Table1[[#This Row],[email]],แบบฝึก_12[Email],แบบฝึก_12[Completion time],0)&lt;&gt;0,"ส่งแล้ว","ยังไม่ส่ง")</f>
        <v>ส่งแล้ว</v>
      </c>
      <c r="Y223" s="5">
        <f>_xlfn.XLOOKUP(Table1[[#This Row],[email]],ท้ายบท_1[Email],ท้ายบท_1[Total points],"ยังไม่ส่ง")</f>
        <v>13</v>
      </c>
      <c r="Z223" s="4">
        <f>_xlfn.XLOOKUP(Table1[[#This Row],[email]],Quiz_1[Email],Quiz_1[Total points],"ยังไม่ส่ง")</f>
        <v>3</v>
      </c>
      <c r="AA223" s="5" t="str">
        <f>IF(_xlfn.XLOOKUP(Table1[[#This Row],[email]],แบบฝึก_21[Email],แบบฝึก_21[Completion time],0)&lt;&gt;0,"ส่งแล้ว","ยังไม่ส่ง")</f>
        <v>ยังไม่ส่ง</v>
      </c>
      <c r="AB223" s="5" t="str">
        <f>IF(_xlfn.XLOOKUP(Table1[[#This Row],[email]],แบบฝึก_22[Email],แบบฝึก_22[Completion time],0)&lt;&gt;0,"ส่งแล้ว","ยังไม่ส่ง")</f>
        <v>ยังไม่ส่ง</v>
      </c>
      <c r="AC223" s="5" t="str">
        <f>_xlfn.XLOOKUP(Table1[[#This Row],[email]],ท้ายบท_2[Email],ท้ายบท_2[Total points],"ยังไม่ส่ง")</f>
        <v>ยังไม่ส่ง</v>
      </c>
      <c r="AD223" s="5" t="str">
        <f>_xlfn.XLOOKUP(Table1[[#This Row],[email]],Quiz_2[Email],Quiz_2[Total points],"ยังไม่ส่ง")</f>
        <v>ยังไม่ส่ง</v>
      </c>
      <c r="AE223" s="5" t="str">
        <f>IF(_xlfn.XLOOKUP(Table1[[#This Row],[email]],แบบฝึก_31[Email],แบบฝึก_31[Completion time],0)&lt;&gt;0,"ส่งแล้ว","ยังไม่ส่ง")</f>
        <v>ส่งแล้ว</v>
      </c>
      <c r="AF223" s="5">
        <f>_xlfn.XLOOKUP(Table1[[#This Row],[email]],ท้ายบท_3[Email],ท้ายบท_3[Total points],"ยังไม่ส่ง")</f>
        <v>7</v>
      </c>
      <c r="AG223" s="5">
        <f>_xlfn.XLOOKUP(Table1[[#This Row],[email]],Quiz_3[Email],Quiz_3[Total points],"ยังไม่ส่ง")</f>
        <v>5</v>
      </c>
      <c r="AH223" s="12">
        <v>14</v>
      </c>
      <c r="AI223" s="14">
        <v>3</v>
      </c>
      <c r="AJ223" s="12">
        <f>ROUND((Table1[[#This Row],[mid '[20']]]+Table1[[#This Row],[mid '[10']]])/2,0)</f>
        <v>9</v>
      </c>
      <c r="AK223" s="5" t="str">
        <f>IF(_xlfn.XLOOKUP(Table1[[#This Row],[email]],แบบฝึก_41[Email],แบบฝึก_41[Completion time],0)&lt;&gt;0,"ส่งแล้ว","ยังไม่ส่ง")</f>
        <v>ส่งแล้ว</v>
      </c>
      <c r="AL223" s="5" t="str">
        <f>IF(_xlfn.XLOOKUP(Table1[[#This Row],[email]],ท้ายบท_4[Email],ท้ายบท_4[Total points],"ยังไม่ส่ง")&lt;&gt;0,"ส่งแล้ว","ยังไม่ส่ง")</f>
        <v>ยังไม่ส่ง</v>
      </c>
      <c r="AM223" s="5">
        <f>_xlfn.XLOOKUP(Table1[[#This Row],[email]],Quiz_4[Email],Quiz_4[Total points],"ยังไม่ส่ง")</f>
        <v>7</v>
      </c>
      <c r="AN223" s="5" t="str">
        <f>IF(_xlfn.XLOOKUP(Table1[[#This Row],[email]],แบบฝึก_51[Email],แบบฝึก_51[Completion time],0)&lt;&gt;0,"ส่งแล้ว","ยังไม่ส่ง")</f>
        <v>ส่งแล้ว</v>
      </c>
      <c r="AO223" s="5" t="str">
        <f>IF(_xlfn.XLOOKUP(Table1[[#This Row],[email]],แบบฝึก_52[Email],แบบฝึก_52[Completion time],0)&lt;&gt;0,"ส่งแล้ว","ยังไม่ส่ง")</f>
        <v>ส่งแล้ว</v>
      </c>
      <c r="AP223" s="5">
        <f>_xlfn.XLOOKUP(Table1[[#This Row],[email]],ท้ายบท_5[Email],ท้ายบท_5[Total points],"ยังไม่ส่ง")</f>
        <v>6</v>
      </c>
      <c r="AQ223" s="5">
        <f>_xlfn.XLOOKUP(Table1[[#This Row],[email]],Quiz_5[Email],Quiz_5[Total points],"ยังไม่ส่ง")</f>
        <v>7</v>
      </c>
      <c r="AR223" s="37"/>
      <c r="AS223" s="4" t="str">
        <f>IF(M223&lt;10,"ยังไม่ซ่อม",IF(Table1[[#This Row],[ซ่อมแล้วกลางภาค]]="ซ่อมแล้ว","ซ่อมแล้ว","ไม่ต้องซ่อม"))</f>
        <v>ยังไม่ซ่อม</v>
      </c>
      <c r="BN223"/>
      <c r="BO223"/>
      <c r="BP223"/>
      <c r="BQ223"/>
    </row>
    <row r="224" spans="1:69" ht="19.5" x14ac:dyDescent="0.4">
      <c r="A224" s="21">
        <v>223</v>
      </c>
      <c r="B224" s="4">
        <v>7</v>
      </c>
      <c r="C224" s="4">
        <v>5</v>
      </c>
      <c r="D224" s="4" t="s">
        <v>33007</v>
      </c>
      <c r="E224" s="4" t="s">
        <v>32346</v>
      </c>
      <c r="F224" s="4" t="s">
        <v>33008</v>
      </c>
      <c r="G224" s="4" t="s">
        <v>33009</v>
      </c>
      <c r="H224" s="4" t="s">
        <v>4371</v>
      </c>
      <c r="I224" s="24">
        <f>ROUND(COUNTIF(Table1[[#This Row],[กิจกรรม 1.1]:[ท้ายบท 1]],"&lt;&gt;ยังไม่ส่ง")*2+IF(Table1[[#This Row],[Quiz 1]]&lt;&gt;"ยังไม่ส่ง",Table1[[#This Row],[Quiz 1]]*2/10,0),0)</f>
        <v>10</v>
      </c>
      <c r="J224" s="24">
        <f>ROUND(COUNTIF(Table1[[#This Row],[แบบฝึก 2.1]:[ท้ายบท 2]],"&lt;&gt;ยังไม่ส่ง")*8/3+IF(Table1[[#This Row],[Quiz 2]]&lt;&gt;"ยังไม่ส่ง",Table1[[#This Row],[Quiz 2]]*2/10,0),0)</f>
        <v>10</v>
      </c>
      <c r="K224" s="24">
        <f>ROUND(COUNTIF(Table1[[#This Row],[แบบฝึก 3.1]:[ท้ายบท 3]],"&lt;&gt;ยังไม่ส่ง")*3/2+IF(Table1[[#This Row],[Quiz 3]]&lt;&gt;"ยังไม่ส่ง",Table1[[#This Row],[Quiz 3]]*2/10,0),0)</f>
        <v>2</v>
      </c>
      <c r="L224" s="12">
        <f>Table1[[#This Row],[บท 1 '[10']]]+Table1[[#This Row],[บท 2 '[10']]]+Table1[[#This Row],[บท 3 '[5']]]</f>
        <v>22</v>
      </c>
      <c r="M224" s="12">
        <f>IF(Table1[[#This Row],[ซ่อมแล้วกลางภาค]]="ซ่อมแล้ว",10,Table1[[#This Row],[MID '[20']2]])</f>
        <v>10</v>
      </c>
      <c r="N224" s="12">
        <f>ROUND(COUNTIF(Table1[[#This Row],[แบบฝึก 4.1]:[ท้ายบท 4]],"&lt;&gt;ยังไม่ส่ง")*8/2+IF(Table1[[#This Row],[Quiz 4]]&lt;&gt;"ยังไม่ส่ง",Table1[[#This Row],[Quiz 4]]*2/10,0),0)</f>
        <v>6</v>
      </c>
      <c r="O224" s="12"/>
      <c r="P224" s="13">
        <f>ROUND(COUNTIF(Table1[[#This Row],[แบบฝึก 5.1]:[ท้ายบท 5]],"&lt;&gt;ยังไม่ส่ง")*8/3+IF(Table1[[#This Row],[Quiz 5]]&lt;&gt;"ยังไม่ส่ง",Table1[[#This Row],[Quiz 5]]*2/10,0),0)</f>
        <v>9</v>
      </c>
      <c r="Q224" s="12">
        <f>Table1[[#This Row],[บท 4 '[10']]]+Table1[[#This Row],[นำเสนอ '[5']]]+Table1[[#This Row],[บท 5 '[10']]]</f>
        <v>15</v>
      </c>
      <c r="R224" s="12">
        <f>Table1[[#This Row],[ก่อนกลางภาค '[25']]]+Table1[[#This Row],[กลางภาค '[20']]]+Table1[[#This Row],[หลังกลางภาค '[25']]]</f>
        <v>47</v>
      </c>
      <c r="S224" s="12"/>
      <c r="T224" s="12">
        <f>Table1[[#This Row],[ปลายภาค '[30']]]+Table1[[#This Row],[ก่อนปลายภาค '[70']]]</f>
        <v>47</v>
      </c>
      <c r="U224" s="11">
        <f t="shared" si="3"/>
        <v>0</v>
      </c>
      <c r="V224" s="5" t="str">
        <f>IF(_xlfn.XLOOKUP(Table1[[#This Row],[email]],กิจกรรม_11[Email],กิจกรรม_11[Completion time],0)&lt;&gt;0,"ส่งแล้ว","ยังไม่ส่ง")</f>
        <v>ส่งแล้ว</v>
      </c>
      <c r="W224" s="5" t="str">
        <f>IF(_xlfn.XLOOKUP(Table1[[#This Row],[email]],แบบฝึก_11[Email],แบบฝึก_11[Completion time],0)&lt;&gt;0,"ส่งแล้ว","ยังไม่ส่ง")</f>
        <v>ส่งแล้ว</v>
      </c>
      <c r="X224" s="5" t="str">
        <f>IF(_xlfn.XLOOKUP(Table1[[#This Row],[email]],แบบฝึก_12[Email],แบบฝึก_12[Completion time],0)&lt;&gt;0,"ส่งแล้ว","ยังไม่ส่ง")</f>
        <v>ส่งแล้ว</v>
      </c>
      <c r="Y224" s="5">
        <f>_xlfn.XLOOKUP(Table1[[#This Row],[email]],ท้ายบท_1[Email],ท้ายบท_1[Total points],"ยังไม่ส่ง")</f>
        <v>22</v>
      </c>
      <c r="Z224" s="4">
        <f>_xlfn.XLOOKUP(Table1[[#This Row],[email]],Quiz_1[Email],Quiz_1[Total points],"ยังไม่ส่ง")</f>
        <v>10</v>
      </c>
      <c r="AA224" s="5" t="str">
        <f>IF(_xlfn.XLOOKUP(Table1[[#This Row],[email]],แบบฝึก_21[Email],แบบฝึก_21[Completion time],0)&lt;&gt;0,"ส่งแล้ว","ยังไม่ส่ง")</f>
        <v>ส่งแล้ว</v>
      </c>
      <c r="AB224" s="5" t="str">
        <f>IF(_xlfn.XLOOKUP(Table1[[#This Row],[email]],แบบฝึก_22[Email],แบบฝึก_22[Completion time],0)&lt;&gt;0,"ส่งแล้ว","ยังไม่ส่ง")</f>
        <v>ส่งแล้ว</v>
      </c>
      <c r="AC224" s="5">
        <f>_xlfn.XLOOKUP(Table1[[#This Row],[email]],ท้ายบท_2[Email],ท้ายบท_2[Total points],"ยังไม่ส่ง")</f>
        <v>5</v>
      </c>
      <c r="AD224" s="5">
        <f>_xlfn.XLOOKUP(Table1[[#This Row],[email]],Quiz_2[Email],Quiz_2[Total points],"ยังไม่ส่ง")</f>
        <v>9</v>
      </c>
      <c r="AE224" s="5" t="str">
        <f>IF(_xlfn.XLOOKUP(Table1[[#This Row],[email]],แบบฝึก_31[Email],แบบฝึก_31[Completion time],0)&lt;&gt;0,"ส่งแล้ว","ยังไม่ส่ง")</f>
        <v>ส่งแล้ว</v>
      </c>
      <c r="AF224" s="5" t="str">
        <f>_xlfn.XLOOKUP(Table1[[#This Row],[email]],ท้ายบท_3[Email],ท้ายบท_3[Total points],"ยังไม่ส่ง")</f>
        <v>ยังไม่ส่ง</v>
      </c>
      <c r="AG224" s="5" t="str">
        <f>_xlfn.XLOOKUP(Table1[[#This Row],[email]],Quiz_3[Email],Quiz_3[Total points],"ยังไม่ส่ง")</f>
        <v>ยังไม่ส่ง</v>
      </c>
      <c r="AH224" s="12">
        <v>10</v>
      </c>
      <c r="AI224" s="14">
        <v>3</v>
      </c>
      <c r="AJ224" s="12">
        <f>ROUND((Table1[[#This Row],[mid '[20']]]+Table1[[#This Row],[mid '[10']]])/2,0)</f>
        <v>7</v>
      </c>
      <c r="AK224" s="5" t="str">
        <f>IF(_xlfn.XLOOKUP(Table1[[#This Row],[email]],แบบฝึก_41[Email],แบบฝึก_41[Completion time],0)&lt;&gt;0,"ส่งแล้ว","ยังไม่ส่ง")</f>
        <v>ส่งแล้ว</v>
      </c>
      <c r="AL224" s="5" t="str">
        <f>IF(_xlfn.XLOOKUP(Table1[[#This Row],[email]],ท้ายบท_4[Email],ท้ายบท_4[Total points],"ยังไม่ส่ง")&lt;&gt;0,"ส่งแล้ว","ยังไม่ส่ง")</f>
        <v>ยังไม่ส่ง</v>
      </c>
      <c r="AM224" s="5">
        <f>_xlfn.XLOOKUP(Table1[[#This Row],[email]],Quiz_4[Email],Quiz_4[Total points],"ยังไม่ส่ง")</f>
        <v>8</v>
      </c>
      <c r="AN224" s="5" t="str">
        <f>IF(_xlfn.XLOOKUP(Table1[[#This Row],[email]],แบบฝึก_51[Email],แบบฝึก_51[Completion time],0)&lt;&gt;0,"ส่งแล้ว","ยังไม่ส่ง")</f>
        <v>ส่งแล้ว</v>
      </c>
      <c r="AO224" s="5" t="str">
        <f>IF(_xlfn.XLOOKUP(Table1[[#This Row],[email]],แบบฝึก_52[Email],แบบฝึก_52[Completion time],0)&lt;&gt;0,"ส่งแล้ว","ยังไม่ส่ง")</f>
        <v>ส่งแล้ว</v>
      </c>
      <c r="AP224" s="5">
        <f>_xlfn.XLOOKUP(Table1[[#This Row],[email]],ท้ายบท_5[Email],ท้ายบท_5[Total points],"ยังไม่ส่ง")</f>
        <v>15</v>
      </c>
      <c r="AQ224" s="5">
        <f>_xlfn.XLOOKUP(Table1[[#This Row],[email]],Quiz_5[Email],Quiz_5[Total points],"ยังไม่ส่ง")</f>
        <v>5</v>
      </c>
      <c r="AR224" s="37" t="s">
        <v>33118</v>
      </c>
      <c r="AS224" s="4" t="str">
        <f>IF(M224&lt;10,"ยังไม่ซ่อม",IF(Table1[[#This Row],[ซ่อมแล้วกลางภาค]]="ซ่อมแล้ว","ซ่อมแล้ว","ไม่ต้องซ่อม"))</f>
        <v>ซ่อมแล้ว</v>
      </c>
      <c r="BN224"/>
      <c r="BO224"/>
      <c r="BP224"/>
      <c r="BQ224"/>
    </row>
    <row r="225" spans="1:69" ht="19.5" x14ac:dyDescent="0.4">
      <c r="A225" s="21">
        <v>224</v>
      </c>
      <c r="B225" s="4">
        <v>7</v>
      </c>
      <c r="C225" s="4">
        <v>6</v>
      </c>
      <c r="D225" s="4" t="s">
        <v>33010</v>
      </c>
      <c r="E225" s="4" t="s">
        <v>32346</v>
      </c>
      <c r="F225" s="4" t="s">
        <v>33011</v>
      </c>
      <c r="G225" s="4" t="s">
        <v>33012</v>
      </c>
      <c r="H225" s="4" t="s">
        <v>4381</v>
      </c>
      <c r="I225" s="24">
        <f>ROUND(COUNTIF(Table1[[#This Row],[กิจกรรม 1.1]:[ท้ายบท 1]],"&lt;&gt;ยังไม่ส่ง")*2+IF(Table1[[#This Row],[Quiz 1]]&lt;&gt;"ยังไม่ส่ง",Table1[[#This Row],[Quiz 1]]*2/10,0),0)</f>
        <v>10</v>
      </c>
      <c r="J225" s="24">
        <f>ROUND(COUNTIF(Table1[[#This Row],[แบบฝึก 2.1]:[ท้ายบท 2]],"&lt;&gt;ยังไม่ส่ง")*8/3+IF(Table1[[#This Row],[Quiz 2]]&lt;&gt;"ยังไม่ส่ง",Table1[[#This Row],[Quiz 2]]*2/10,0),0)</f>
        <v>9</v>
      </c>
      <c r="K225" s="24">
        <f>ROUND(COUNTIF(Table1[[#This Row],[แบบฝึก 3.1]:[ท้ายบท 3]],"&lt;&gt;ยังไม่ส่ง")*3/2+IF(Table1[[#This Row],[Quiz 3]]&lt;&gt;"ยังไม่ส่ง",Table1[[#This Row],[Quiz 3]]*2/10,0),0)</f>
        <v>5</v>
      </c>
      <c r="L225" s="12">
        <f>Table1[[#This Row],[บท 1 '[10']]]+Table1[[#This Row],[บท 2 '[10']]]+Table1[[#This Row],[บท 3 '[5']]]</f>
        <v>24</v>
      </c>
      <c r="M225" s="12">
        <f>IF(Table1[[#This Row],[ซ่อมแล้วกลางภาค]]="ซ่อมแล้ว",10,Table1[[#This Row],[MID '[20']2]])</f>
        <v>9</v>
      </c>
      <c r="N225" s="12">
        <f>ROUND(COUNTIF(Table1[[#This Row],[แบบฝึก 4.1]:[ท้ายบท 4]],"&lt;&gt;ยังไม่ส่ง")*8/2+IF(Table1[[#This Row],[Quiz 4]]&lt;&gt;"ยังไม่ส่ง",Table1[[#This Row],[Quiz 4]]*2/10,0),0)</f>
        <v>6</v>
      </c>
      <c r="O225" s="12"/>
      <c r="P225" s="13">
        <f>ROUND(COUNTIF(Table1[[#This Row],[แบบฝึก 5.1]:[ท้ายบท 5]],"&lt;&gt;ยังไม่ส่ง")*8/3+IF(Table1[[#This Row],[Quiz 5]]&lt;&gt;"ยังไม่ส่ง",Table1[[#This Row],[Quiz 5]]*2/10,0),0)</f>
        <v>9</v>
      </c>
      <c r="Q225" s="12">
        <f>Table1[[#This Row],[บท 4 '[10']]]+Table1[[#This Row],[นำเสนอ '[5']]]+Table1[[#This Row],[บท 5 '[10']]]</f>
        <v>15</v>
      </c>
      <c r="R225" s="12">
        <f>Table1[[#This Row],[ก่อนกลางภาค '[25']]]+Table1[[#This Row],[กลางภาค '[20']]]+Table1[[#This Row],[หลังกลางภาค '[25']]]</f>
        <v>48</v>
      </c>
      <c r="S225" s="12"/>
      <c r="T225" s="12">
        <f>Table1[[#This Row],[ปลายภาค '[30']]]+Table1[[#This Row],[ก่อนปลายภาค '[70']]]</f>
        <v>48</v>
      </c>
      <c r="U225" s="11">
        <f t="shared" si="3"/>
        <v>0</v>
      </c>
      <c r="V225" s="5" t="str">
        <f>IF(_xlfn.XLOOKUP(Table1[[#This Row],[email]],กิจกรรม_11[Email],กิจกรรม_11[Completion time],0)&lt;&gt;0,"ส่งแล้ว","ยังไม่ส่ง")</f>
        <v>ส่งแล้ว</v>
      </c>
      <c r="W225" s="5" t="str">
        <f>IF(_xlfn.XLOOKUP(Table1[[#This Row],[email]],แบบฝึก_11[Email],แบบฝึก_11[Completion time],0)&lt;&gt;0,"ส่งแล้ว","ยังไม่ส่ง")</f>
        <v>ส่งแล้ว</v>
      </c>
      <c r="X225" s="5" t="str">
        <f>IF(_xlfn.XLOOKUP(Table1[[#This Row],[email]],แบบฝึก_12[Email],แบบฝึก_12[Completion time],0)&lt;&gt;0,"ส่งแล้ว","ยังไม่ส่ง")</f>
        <v>ส่งแล้ว</v>
      </c>
      <c r="Y225" s="5">
        <f>_xlfn.XLOOKUP(Table1[[#This Row],[email]],ท้ายบท_1[Email],ท้ายบท_1[Total points],"ยังไม่ส่ง")</f>
        <v>17</v>
      </c>
      <c r="Z225" s="4">
        <f>_xlfn.XLOOKUP(Table1[[#This Row],[email]],Quiz_1[Email],Quiz_1[Total points],"ยังไม่ส่ง")</f>
        <v>8</v>
      </c>
      <c r="AA225" s="5" t="str">
        <f>IF(_xlfn.XLOOKUP(Table1[[#This Row],[email]],แบบฝึก_21[Email],แบบฝึก_21[Completion time],0)&lt;&gt;0,"ส่งแล้ว","ยังไม่ส่ง")</f>
        <v>ส่งแล้ว</v>
      </c>
      <c r="AB225" s="5" t="str">
        <f>IF(_xlfn.XLOOKUP(Table1[[#This Row],[email]],แบบฝึก_22[Email],แบบฝึก_22[Completion time],0)&lt;&gt;0,"ส่งแล้ว","ยังไม่ส่ง")</f>
        <v>ส่งแล้ว</v>
      </c>
      <c r="AC225" s="5">
        <f>_xlfn.XLOOKUP(Table1[[#This Row],[email]],ท้ายบท_2[Email],ท้ายบท_2[Total points],"ยังไม่ส่ง")</f>
        <v>7</v>
      </c>
      <c r="AD225" s="5">
        <f>_xlfn.XLOOKUP(Table1[[#This Row],[email]],Quiz_2[Email],Quiz_2[Total points],"ยังไม่ส่ง")</f>
        <v>4</v>
      </c>
      <c r="AE225" s="5" t="str">
        <f>IF(_xlfn.XLOOKUP(Table1[[#This Row],[email]],แบบฝึก_31[Email],แบบฝึก_31[Completion time],0)&lt;&gt;0,"ส่งแล้ว","ยังไม่ส่ง")</f>
        <v>ส่งแล้ว</v>
      </c>
      <c r="AF225" s="5">
        <f>_xlfn.XLOOKUP(Table1[[#This Row],[email]],ท้ายบท_3[Email],ท้ายบท_3[Total points],"ยังไม่ส่ง")</f>
        <v>6</v>
      </c>
      <c r="AG225" s="5">
        <f>_xlfn.XLOOKUP(Table1[[#This Row],[email]],Quiz_3[Email],Quiz_3[Total points],"ยังไม่ส่ง")</f>
        <v>8</v>
      </c>
      <c r="AH225" s="12">
        <v>9</v>
      </c>
      <c r="AI225" s="14">
        <v>8</v>
      </c>
      <c r="AJ225" s="12">
        <f>ROUND((Table1[[#This Row],[mid '[20']]]+Table1[[#This Row],[mid '[10']]])/2,0)</f>
        <v>9</v>
      </c>
      <c r="AK225" s="5" t="str">
        <f>IF(_xlfn.XLOOKUP(Table1[[#This Row],[email]],แบบฝึก_41[Email],แบบฝึก_41[Completion time],0)&lt;&gt;0,"ส่งแล้ว","ยังไม่ส่ง")</f>
        <v>ส่งแล้ว</v>
      </c>
      <c r="AL225" s="5" t="str">
        <f>IF(_xlfn.XLOOKUP(Table1[[#This Row],[email]],ท้ายบท_4[Email],ท้ายบท_4[Total points],"ยังไม่ส่ง")&lt;&gt;0,"ส่งแล้ว","ยังไม่ส่ง")</f>
        <v>ยังไม่ส่ง</v>
      </c>
      <c r="AM225" s="5">
        <f>_xlfn.XLOOKUP(Table1[[#This Row],[email]],Quiz_4[Email],Quiz_4[Total points],"ยังไม่ส่ง")</f>
        <v>8</v>
      </c>
      <c r="AN225" s="5" t="str">
        <f>IF(_xlfn.XLOOKUP(Table1[[#This Row],[email]],แบบฝึก_51[Email],แบบฝึก_51[Completion time],0)&lt;&gt;0,"ส่งแล้ว","ยังไม่ส่ง")</f>
        <v>ส่งแล้ว</v>
      </c>
      <c r="AO225" s="5" t="str">
        <f>IF(_xlfn.XLOOKUP(Table1[[#This Row],[email]],แบบฝึก_52[Email],แบบฝึก_52[Completion time],0)&lt;&gt;0,"ส่งแล้ว","ยังไม่ส่ง")</f>
        <v>ส่งแล้ว</v>
      </c>
      <c r="AP225" s="5">
        <f>_xlfn.XLOOKUP(Table1[[#This Row],[email]],ท้ายบท_5[Email],ท้ายบท_5[Total points],"ยังไม่ส่ง")</f>
        <v>13</v>
      </c>
      <c r="AQ225" s="5">
        <f>_xlfn.XLOOKUP(Table1[[#This Row],[email]],Quiz_5[Email],Quiz_5[Total points],"ยังไม่ส่ง")</f>
        <v>6</v>
      </c>
      <c r="AR225" s="37"/>
      <c r="AS225" s="4" t="str">
        <f>IF(M225&lt;10,"ยังไม่ซ่อม",IF(Table1[[#This Row],[ซ่อมแล้วกลางภาค]]="ซ่อมแล้ว","ซ่อมแล้ว","ไม่ต้องซ่อม"))</f>
        <v>ยังไม่ซ่อม</v>
      </c>
      <c r="BN225"/>
      <c r="BO225"/>
      <c r="BP225"/>
      <c r="BQ225"/>
    </row>
    <row r="226" spans="1:69" ht="19.5" x14ac:dyDescent="0.4">
      <c r="A226" s="21">
        <v>225</v>
      </c>
      <c r="B226" s="4">
        <v>7</v>
      </c>
      <c r="C226" s="4">
        <v>7</v>
      </c>
      <c r="D226" s="4" t="s">
        <v>33013</v>
      </c>
      <c r="E226" s="4" t="s">
        <v>32346</v>
      </c>
      <c r="F226" s="4" t="s">
        <v>33014</v>
      </c>
      <c r="G226" s="4" t="s">
        <v>33015</v>
      </c>
      <c r="H226" s="4" t="s">
        <v>4415</v>
      </c>
      <c r="I226" s="24">
        <f>ROUND(COUNTIF(Table1[[#This Row],[กิจกรรม 1.1]:[ท้ายบท 1]],"&lt;&gt;ยังไม่ส่ง")*2+IF(Table1[[#This Row],[Quiz 1]]&lt;&gt;"ยังไม่ส่ง",Table1[[#This Row],[Quiz 1]]*2/10,0),0)</f>
        <v>9</v>
      </c>
      <c r="J226" s="24">
        <f>ROUND(COUNTIF(Table1[[#This Row],[แบบฝึก 2.1]:[ท้ายบท 2]],"&lt;&gt;ยังไม่ส่ง")*8/3+IF(Table1[[#This Row],[Quiz 2]]&lt;&gt;"ยังไม่ส่ง",Table1[[#This Row],[Quiz 2]]*2/10,0),0)</f>
        <v>3</v>
      </c>
      <c r="K226" s="24">
        <f>ROUND(COUNTIF(Table1[[#This Row],[แบบฝึก 3.1]:[ท้ายบท 3]],"&lt;&gt;ยังไม่ส่ง")*3/2+IF(Table1[[#This Row],[Quiz 3]]&lt;&gt;"ยังไม่ส่ง",Table1[[#This Row],[Quiz 3]]*2/10,0),0)</f>
        <v>0</v>
      </c>
      <c r="L226" s="12">
        <f>Table1[[#This Row],[บท 1 '[10']]]+Table1[[#This Row],[บท 2 '[10']]]+Table1[[#This Row],[บท 3 '[5']]]</f>
        <v>12</v>
      </c>
      <c r="M226" s="12">
        <f>IF(Table1[[#This Row],[ซ่อมแล้วกลางภาค]]="ซ่อมแล้ว",10,Table1[[#This Row],[MID '[20']2]])</f>
        <v>10</v>
      </c>
      <c r="N226" s="12">
        <f>ROUND(COUNTIF(Table1[[#This Row],[แบบฝึก 4.1]:[ท้ายบท 4]],"&lt;&gt;ยังไม่ส่ง")*8/2+IF(Table1[[#This Row],[Quiz 4]]&lt;&gt;"ยังไม่ส่ง",Table1[[#This Row],[Quiz 4]]*2/10,0),0)</f>
        <v>5</v>
      </c>
      <c r="O226" s="12"/>
      <c r="P226" s="13">
        <f>ROUND(COUNTIF(Table1[[#This Row],[แบบฝึก 5.1]:[ท้ายบท 5]],"&lt;&gt;ยังไม่ส่ง")*8/3+IF(Table1[[#This Row],[Quiz 5]]&lt;&gt;"ยังไม่ส่ง",Table1[[#This Row],[Quiz 5]]*2/10,0),0)</f>
        <v>9</v>
      </c>
      <c r="Q226" s="12">
        <f>Table1[[#This Row],[บท 4 '[10']]]+Table1[[#This Row],[นำเสนอ '[5']]]+Table1[[#This Row],[บท 5 '[10']]]</f>
        <v>14</v>
      </c>
      <c r="R226" s="12">
        <f>Table1[[#This Row],[ก่อนกลางภาค '[25']]]+Table1[[#This Row],[กลางภาค '[20']]]+Table1[[#This Row],[หลังกลางภาค '[25']]]</f>
        <v>36</v>
      </c>
      <c r="S226" s="12"/>
      <c r="T226" s="12">
        <f>Table1[[#This Row],[ปลายภาค '[30']]]+Table1[[#This Row],[ก่อนปลายภาค '[70']]]</f>
        <v>36</v>
      </c>
      <c r="U226" s="11">
        <f t="shared" si="3"/>
        <v>0</v>
      </c>
      <c r="V226" s="5" t="str">
        <f>IF(_xlfn.XLOOKUP(Table1[[#This Row],[email]],กิจกรรม_11[Email],กิจกรรม_11[Completion time],0)&lt;&gt;0,"ส่งแล้ว","ยังไม่ส่ง")</f>
        <v>ส่งแล้ว</v>
      </c>
      <c r="W226" s="5" t="str">
        <f>IF(_xlfn.XLOOKUP(Table1[[#This Row],[email]],แบบฝึก_11[Email],แบบฝึก_11[Completion time],0)&lt;&gt;0,"ส่งแล้ว","ยังไม่ส่ง")</f>
        <v>ส่งแล้ว</v>
      </c>
      <c r="X226" s="5" t="str">
        <f>IF(_xlfn.XLOOKUP(Table1[[#This Row],[email]],แบบฝึก_12[Email],แบบฝึก_12[Completion time],0)&lt;&gt;0,"ส่งแล้ว","ยังไม่ส่ง")</f>
        <v>ส่งแล้ว</v>
      </c>
      <c r="Y226" s="5">
        <f>_xlfn.XLOOKUP(Table1[[#This Row],[email]],ท้ายบท_1[Email],ท้ายบท_1[Total points],"ยังไม่ส่ง")</f>
        <v>19</v>
      </c>
      <c r="Z226" s="4">
        <f>_xlfn.XLOOKUP(Table1[[#This Row],[email]],Quiz_1[Email],Quiz_1[Total points],"ยังไม่ส่ง")</f>
        <v>7</v>
      </c>
      <c r="AA226" s="5" t="str">
        <f>IF(_xlfn.XLOOKUP(Table1[[#This Row],[email]],แบบฝึก_21[Email],แบบฝึก_21[Completion time],0)&lt;&gt;0,"ส่งแล้ว","ยังไม่ส่ง")</f>
        <v>ส่งแล้ว</v>
      </c>
      <c r="AB226" s="5" t="str">
        <f>IF(_xlfn.XLOOKUP(Table1[[#This Row],[email]],แบบฝึก_22[Email],แบบฝึก_22[Completion time],0)&lt;&gt;0,"ส่งแล้ว","ยังไม่ส่ง")</f>
        <v>ยังไม่ส่ง</v>
      </c>
      <c r="AC226" s="5" t="str">
        <f>_xlfn.XLOOKUP(Table1[[#This Row],[email]],ท้ายบท_2[Email],ท้ายบท_2[Total points],"ยังไม่ส่ง")</f>
        <v>ยังไม่ส่ง</v>
      </c>
      <c r="AD226" s="5" t="str">
        <f>_xlfn.XLOOKUP(Table1[[#This Row],[email]],Quiz_2[Email],Quiz_2[Total points],"ยังไม่ส่ง")</f>
        <v>ยังไม่ส่ง</v>
      </c>
      <c r="AE226" s="5" t="str">
        <f>IF(_xlfn.XLOOKUP(Table1[[#This Row],[email]],แบบฝึก_31[Email],แบบฝึก_31[Completion time],0)&lt;&gt;0,"ส่งแล้ว","ยังไม่ส่ง")</f>
        <v>ยังไม่ส่ง</v>
      </c>
      <c r="AF226" s="5" t="str">
        <f>_xlfn.XLOOKUP(Table1[[#This Row],[email]],ท้ายบท_3[Email],ท้ายบท_3[Total points],"ยังไม่ส่ง")</f>
        <v>ยังไม่ส่ง</v>
      </c>
      <c r="AG226" s="5" t="str">
        <f>_xlfn.XLOOKUP(Table1[[#This Row],[email]],Quiz_3[Email],Quiz_3[Total points],"ยังไม่ส่ง")</f>
        <v>ยังไม่ส่ง</v>
      </c>
      <c r="AH226" s="12">
        <v>15</v>
      </c>
      <c r="AI226" s="14">
        <v>5</v>
      </c>
      <c r="AJ226" s="12">
        <f>ROUND((Table1[[#This Row],[mid '[20']]]+Table1[[#This Row],[mid '[10']]])/2,0)</f>
        <v>10</v>
      </c>
      <c r="AK226" s="5" t="str">
        <f>IF(_xlfn.XLOOKUP(Table1[[#This Row],[email]],แบบฝึก_41[Email],แบบฝึก_41[Completion time],0)&lt;&gt;0,"ส่งแล้ว","ยังไม่ส่ง")</f>
        <v>ส่งแล้ว</v>
      </c>
      <c r="AL226" s="5" t="str">
        <f>IF(_xlfn.XLOOKUP(Table1[[#This Row],[email]],ท้ายบท_4[Email],ท้ายบท_4[Total points],"ยังไม่ส่ง")&lt;&gt;0,"ส่งแล้ว","ยังไม่ส่ง")</f>
        <v>ยังไม่ส่ง</v>
      </c>
      <c r="AM226" s="5">
        <f>_xlfn.XLOOKUP(Table1[[#This Row],[email]],Quiz_4[Email],Quiz_4[Total points],"ยังไม่ส่ง")</f>
        <v>6</v>
      </c>
      <c r="AN226" s="5" t="str">
        <f>IF(_xlfn.XLOOKUP(Table1[[#This Row],[email]],แบบฝึก_51[Email],แบบฝึก_51[Completion time],0)&lt;&gt;0,"ส่งแล้ว","ยังไม่ส่ง")</f>
        <v>ส่งแล้ว</v>
      </c>
      <c r="AO226" s="5" t="str">
        <f>IF(_xlfn.XLOOKUP(Table1[[#This Row],[email]],แบบฝึก_52[Email],แบบฝึก_52[Completion time],0)&lt;&gt;0,"ส่งแล้ว","ยังไม่ส่ง")</f>
        <v>ส่งแล้ว</v>
      </c>
      <c r="AP226" s="5">
        <f>_xlfn.XLOOKUP(Table1[[#This Row],[email]],ท้ายบท_5[Email],ท้ายบท_5[Total points],"ยังไม่ส่ง")</f>
        <v>16</v>
      </c>
      <c r="AQ226" s="5">
        <f>_xlfn.XLOOKUP(Table1[[#This Row],[email]],Quiz_5[Email],Quiz_5[Total points],"ยังไม่ส่ง")</f>
        <v>4</v>
      </c>
      <c r="AR226" s="37"/>
      <c r="AS226" s="4" t="str">
        <f>IF(M226&lt;10,"ยังไม่ซ่อม",IF(Table1[[#This Row],[ซ่อมแล้วกลางภาค]]="ซ่อมแล้ว","ซ่อมแล้ว","ไม่ต้องซ่อม"))</f>
        <v>ไม่ต้องซ่อม</v>
      </c>
      <c r="BN226"/>
      <c r="BO226"/>
      <c r="BP226"/>
      <c r="BQ226"/>
    </row>
    <row r="227" spans="1:69" ht="19.5" x14ac:dyDescent="0.4">
      <c r="A227" s="21">
        <v>226</v>
      </c>
      <c r="B227" s="4">
        <v>7</v>
      </c>
      <c r="C227" s="4">
        <v>8</v>
      </c>
      <c r="D227" s="4" t="s">
        <v>33016</v>
      </c>
      <c r="E227" s="4" t="s">
        <v>32346</v>
      </c>
      <c r="F227" s="4" t="s">
        <v>33017</v>
      </c>
      <c r="G227" s="4" t="s">
        <v>33018</v>
      </c>
      <c r="H227" s="4" t="s">
        <v>4406</v>
      </c>
      <c r="I227" s="24">
        <f>ROUND(COUNTIF(Table1[[#This Row],[กิจกรรม 1.1]:[ท้ายบท 1]],"&lt;&gt;ยังไม่ส่ง")*2+IF(Table1[[#This Row],[Quiz 1]]&lt;&gt;"ยังไม่ส่ง",Table1[[#This Row],[Quiz 1]]*2/10,0),0)</f>
        <v>10</v>
      </c>
      <c r="J227" s="24">
        <f>ROUND(COUNTIF(Table1[[#This Row],[แบบฝึก 2.1]:[ท้ายบท 2]],"&lt;&gt;ยังไม่ส่ง")*8/3+IF(Table1[[#This Row],[Quiz 2]]&lt;&gt;"ยังไม่ส่ง",Table1[[#This Row],[Quiz 2]]*2/10,0),0)</f>
        <v>10</v>
      </c>
      <c r="K227" s="24">
        <f>ROUND(COUNTIF(Table1[[#This Row],[แบบฝึก 3.1]:[ท้ายบท 3]],"&lt;&gt;ยังไม่ส่ง")*3/2+IF(Table1[[#This Row],[Quiz 3]]&lt;&gt;"ยังไม่ส่ง",Table1[[#This Row],[Quiz 3]]*2/10,0),0)</f>
        <v>5</v>
      </c>
      <c r="L227" s="12">
        <f>Table1[[#This Row],[บท 1 '[10']]]+Table1[[#This Row],[บท 2 '[10']]]+Table1[[#This Row],[บท 3 '[5']]]</f>
        <v>25</v>
      </c>
      <c r="M227" s="12">
        <f>IF(Table1[[#This Row],[ซ่อมแล้วกลางภาค]]="ซ่อมแล้ว",10,Table1[[#This Row],[MID '[20']2]])</f>
        <v>10</v>
      </c>
      <c r="N227" s="12">
        <f>ROUND(COUNTIF(Table1[[#This Row],[แบบฝึก 4.1]:[ท้ายบท 4]],"&lt;&gt;ยังไม่ส่ง")*8/2+IF(Table1[[#This Row],[Quiz 4]]&lt;&gt;"ยังไม่ส่ง",Table1[[#This Row],[Quiz 4]]*2/10,0),0)</f>
        <v>5</v>
      </c>
      <c r="O227" s="12"/>
      <c r="P227" s="13">
        <f>ROUND(COUNTIF(Table1[[#This Row],[แบบฝึก 5.1]:[ท้ายบท 5]],"&lt;&gt;ยังไม่ส่ง")*8/3+IF(Table1[[#This Row],[Quiz 5]]&lt;&gt;"ยังไม่ส่ง",Table1[[#This Row],[Quiz 5]]*2/10,0),0)</f>
        <v>9</v>
      </c>
      <c r="Q227" s="12">
        <f>Table1[[#This Row],[บท 4 '[10']]]+Table1[[#This Row],[นำเสนอ '[5']]]+Table1[[#This Row],[บท 5 '[10']]]</f>
        <v>14</v>
      </c>
      <c r="R227" s="12">
        <f>Table1[[#This Row],[ก่อนกลางภาค '[25']]]+Table1[[#This Row],[กลางภาค '[20']]]+Table1[[#This Row],[หลังกลางภาค '[25']]]</f>
        <v>49</v>
      </c>
      <c r="S227" s="12"/>
      <c r="T227" s="12">
        <f>Table1[[#This Row],[ปลายภาค '[30']]]+Table1[[#This Row],[ก่อนปลายภาค '[70']]]</f>
        <v>49</v>
      </c>
      <c r="U227" s="11">
        <f t="shared" si="3"/>
        <v>0</v>
      </c>
      <c r="V227" s="5" t="str">
        <f>IF(_xlfn.XLOOKUP(Table1[[#This Row],[email]],กิจกรรม_11[Email],กิจกรรม_11[Completion time],0)&lt;&gt;0,"ส่งแล้ว","ยังไม่ส่ง")</f>
        <v>ส่งแล้ว</v>
      </c>
      <c r="W227" s="5" t="str">
        <f>IF(_xlfn.XLOOKUP(Table1[[#This Row],[email]],แบบฝึก_11[Email],แบบฝึก_11[Completion time],0)&lt;&gt;0,"ส่งแล้ว","ยังไม่ส่ง")</f>
        <v>ส่งแล้ว</v>
      </c>
      <c r="X227" s="5" t="str">
        <f>IF(_xlfn.XLOOKUP(Table1[[#This Row],[email]],แบบฝึก_12[Email],แบบฝึก_12[Completion time],0)&lt;&gt;0,"ส่งแล้ว","ยังไม่ส่ง")</f>
        <v>ส่งแล้ว</v>
      </c>
      <c r="Y227" s="5">
        <f>_xlfn.XLOOKUP(Table1[[#This Row],[email]],ท้ายบท_1[Email],ท้ายบท_1[Total points],"ยังไม่ส่ง")</f>
        <v>21</v>
      </c>
      <c r="Z227" s="4">
        <f>_xlfn.XLOOKUP(Table1[[#This Row],[email]],Quiz_1[Email],Quiz_1[Total points],"ยังไม่ส่ง")</f>
        <v>8</v>
      </c>
      <c r="AA227" s="5" t="str">
        <f>IF(_xlfn.XLOOKUP(Table1[[#This Row],[email]],แบบฝึก_21[Email],แบบฝึก_21[Completion time],0)&lt;&gt;0,"ส่งแล้ว","ยังไม่ส่ง")</f>
        <v>ส่งแล้ว</v>
      </c>
      <c r="AB227" s="5" t="str">
        <f>IF(_xlfn.XLOOKUP(Table1[[#This Row],[email]],แบบฝึก_22[Email],แบบฝึก_22[Completion time],0)&lt;&gt;0,"ส่งแล้ว","ยังไม่ส่ง")</f>
        <v>ส่งแล้ว</v>
      </c>
      <c r="AC227" s="5">
        <f>_xlfn.XLOOKUP(Table1[[#This Row],[email]],ท้ายบท_2[Email],ท้ายบท_2[Total points],"ยังไม่ส่ง")</f>
        <v>6</v>
      </c>
      <c r="AD227" s="5">
        <f>_xlfn.XLOOKUP(Table1[[#This Row],[email]],Quiz_2[Email],Quiz_2[Total points],"ยังไม่ส่ง")</f>
        <v>9</v>
      </c>
      <c r="AE227" s="5" t="str">
        <f>IF(_xlfn.XLOOKUP(Table1[[#This Row],[email]],แบบฝึก_31[Email],แบบฝึก_31[Completion time],0)&lt;&gt;0,"ส่งแล้ว","ยังไม่ส่ง")</f>
        <v>ส่งแล้ว</v>
      </c>
      <c r="AF227" s="5">
        <f>_xlfn.XLOOKUP(Table1[[#This Row],[email]],ท้ายบท_3[Email],ท้ายบท_3[Total points],"ยังไม่ส่ง")</f>
        <v>10</v>
      </c>
      <c r="AG227" s="5">
        <f>_xlfn.XLOOKUP(Table1[[#This Row],[email]],Quiz_3[Email],Quiz_3[Total points],"ยังไม่ส่ง")</f>
        <v>9</v>
      </c>
      <c r="AH227" s="12">
        <v>10</v>
      </c>
      <c r="AI227" s="14">
        <v>6</v>
      </c>
      <c r="AJ227" s="12">
        <f>ROUND((Table1[[#This Row],[mid '[20']]]+Table1[[#This Row],[mid '[10']]])/2,0)</f>
        <v>8</v>
      </c>
      <c r="AK227" s="5" t="str">
        <f>IF(_xlfn.XLOOKUP(Table1[[#This Row],[email]],แบบฝึก_41[Email],แบบฝึก_41[Completion time],0)&lt;&gt;0,"ส่งแล้ว","ยังไม่ส่ง")</f>
        <v>ส่งแล้ว</v>
      </c>
      <c r="AL227" s="5" t="str">
        <f>IF(_xlfn.XLOOKUP(Table1[[#This Row],[email]],ท้ายบท_4[Email],ท้ายบท_4[Total points],"ยังไม่ส่ง")&lt;&gt;0,"ส่งแล้ว","ยังไม่ส่ง")</f>
        <v>ยังไม่ส่ง</v>
      </c>
      <c r="AM227" s="5">
        <f>_xlfn.XLOOKUP(Table1[[#This Row],[email]],Quiz_4[Email],Quiz_4[Total points],"ยังไม่ส่ง")</f>
        <v>6</v>
      </c>
      <c r="AN227" s="5" t="str">
        <f>IF(_xlfn.XLOOKUP(Table1[[#This Row],[email]],แบบฝึก_51[Email],แบบฝึก_51[Completion time],0)&lt;&gt;0,"ส่งแล้ว","ยังไม่ส่ง")</f>
        <v>ส่งแล้ว</v>
      </c>
      <c r="AO227" s="5" t="str">
        <f>IF(_xlfn.XLOOKUP(Table1[[#This Row],[email]],แบบฝึก_52[Email],แบบฝึก_52[Completion time],0)&lt;&gt;0,"ส่งแล้ว","ยังไม่ส่ง")</f>
        <v>ส่งแล้ว</v>
      </c>
      <c r="AP227" s="5">
        <f>_xlfn.XLOOKUP(Table1[[#This Row],[email]],ท้ายบท_5[Email],ท้ายบท_5[Total points],"ยังไม่ส่ง")</f>
        <v>6</v>
      </c>
      <c r="AQ227" s="5">
        <f>_xlfn.XLOOKUP(Table1[[#This Row],[email]],Quiz_5[Email],Quiz_5[Total points],"ยังไม่ส่ง")</f>
        <v>5</v>
      </c>
      <c r="AR227" s="37" t="s">
        <v>33118</v>
      </c>
      <c r="AS227" s="4" t="str">
        <f>IF(M227&lt;10,"ยังไม่ซ่อม",IF(Table1[[#This Row],[ซ่อมแล้วกลางภาค]]="ซ่อมแล้ว","ซ่อมแล้ว","ไม่ต้องซ่อม"))</f>
        <v>ซ่อมแล้ว</v>
      </c>
      <c r="BN227"/>
      <c r="BO227"/>
      <c r="BP227"/>
      <c r="BQ227"/>
    </row>
    <row r="228" spans="1:69" ht="19.5" x14ac:dyDescent="0.4">
      <c r="A228" s="21">
        <v>227</v>
      </c>
      <c r="B228" s="4">
        <v>7</v>
      </c>
      <c r="C228" s="4">
        <v>9</v>
      </c>
      <c r="D228" s="4" t="s">
        <v>33019</v>
      </c>
      <c r="E228" s="4" t="s">
        <v>32346</v>
      </c>
      <c r="F228" s="4" t="s">
        <v>33020</v>
      </c>
      <c r="G228" s="4" t="s">
        <v>33021</v>
      </c>
      <c r="H228" s="4" t="s">
        <v>4259</v>
      </c>
      <c r="I228" s="24">
        <f>ROUND(COUNTIF(Table1[[#This Row],[กิจกรรม 1.1]:[ท้ายบท 1]],"&lt;&gt;ยังไม่ส่ง")*2+IF(Table1[[#This Row],[Quiz 1]]&lt;&gt;"ยังไม่ส่ง",Table1[[#This Row],[Quiz 1]]*2/10,0),0)</f>
        <v>9</v>
      </c>
      <c r="J228" s="24">
        <f>ROUND(COUNTIF(Table1[[#This Row],[แบบฝึก 2.1]:[ท้ายบท 2]],"&lt;&gt;ยังไม่ส่ง")*8/3+IF(Table1[[#This Row],[Quiz 2]]&lt;&gt;"ยังไม่ส่ง",Table1[[#This Row],[Quiz 2]]*2/10,0),0)</f>
        <v>7</v>
      </c>
      <c r="K228" s="24">
        <f>ROUND(COUNTIF(Table1[[#This Row],[แบบฝึก 3.1]:[ท้ายบท 3]],"&lt;&gt;ยังไม่ส่ง")*3/2+IF(Table1[[#This Row],[Quiz 3]]&lt;&gt;"ยังไม่ส่ง",Table1[[#This Row],[Quiz 3]]*2/10,0),0)</f>
        <v>4</v>
      </c>
      <c r="L228" s="12">
        <f>Table1[[#This Row],[บท 1 '[10']]]+Table1[[#This Row],[บท 2 '[10']]]+Table1[[#This Row],[บท 3 '[5']]]</f>
        <v>20</v>
      </c>
      <c r="M228" s="12">
        <f>IF(Table1[[#This Row],[ซ่อมแล้วกลางภาค]]="ซ่อมแล้ว",10,Table1[[#This Row],[MID '[20']2]])</f>
        <v>17</v>
      </c>
      <c r="N228" s="12">
        <f>ROUND(COUNTIF(Table1[[#This Row],[แบบฝึก 4.1]:[ท้ายบท 4]],"&lt;&gt;ยังไม่ส่ง")*8/2+IF(Table1[[#This Row],[Quiz 4]]&lt;&gt;"ยังไม่ส่ง",Table1[[#This Row],[Quiz 4]]*2/10,0),0)</f>
        <v>6</v>
      </c>
      <c r="O228" s="12"/>
      <c r="P228" s="13">
        <f>ROUND(COUNTIF(Table1[[#This Row],[แบบฝึก 5.1]:[ท้ายบท 5]],"&lt;&gt;ยังไม่ส่ง")*8/3+IF(Table1[[#This Row],[Quiz 5]]&lt;&gt;"ยังไม่ส่ง",Table1[[#This Row],[Quiz 5]]*2/10,0),0)</f>
        <v>9</v>
      </c>
      <c r="Q228" s="12">
        <f>Table1[[#This Row],[บท 4 '[10']]]+Table1[[#This Row],[นำเสนอ '[5']]]+Table1[[#This Row],[บท 5 '[10']]]</f>
        <v>15</v>
      </c>
      <c r="R228" s="12">
        <f>Table1[[#This Row],[ก่อนกลางภาค '[25']]]+Table1[[#This Row],[กลางภาค '[20']]]+Table1[[#This Row],[หลังกลางภาค '[25']]]</f>
        <v>52</v>
      </c>
      <c r="S228" s="12"/>
      <c r="T228" s="12">
        <f>Table1[[#This Row],[ปลายภาค '[30']]]+Table1[[#This Row],[ก่อนปลายภาค '[70']]]</f>
        <v>52</v>
      </c>
      <c r="U228" s="11">
        <f t="shared" si="3"/>
        <v>1</v>
      </c>
      <c r="V228" s="5" t="str">
        <f>IF(_xlfn.XLOOKUP(Table1[[#This Row],[email]],กิจกรรม_11[Email],กิจกรรม_11[Completion time],0)&lt;&gt;0,"ส่งแล้ว","ยังไม่ส่ง")</f>
        <v>ส่งแล้ว</v>
      </c>
      <c r="W228" s="5" t="str">
        <f>IF(_xlfn.XLOOKUP(Table1[[#This Row],[email]],แบบฝึก_11[Email],แบบฝึก_11[Completion time],0)&lt;&gt;0,"ส่งแล้ว","ยังไม่ส่ง")</f>
        <v>ส่งแล้ว</v>
      </c>
      <c r="X228" s="5" t="str">
        <f>IF(_xlfn.XLOOKUP(Table1[[#This Row],[email]],แบบฝึก_12[Email],แบบฝึก_12[Completion time],0)&lt;&gt;0,"ส่งแล้ว","ยังไม่ส่ง")</f>
        <v>ส่งแล้ว</v>
      </c>
      <c r="Y228" s="5">
        <f>_xlfn.XLOOKUP(Table1[[#This Row],[email]],ท้ายบท_1[Email],ท้ายบท_1[Total points],"ยังไม่ส่ง")</f>
        <v>21</v>
      </c>
      <c r="Z228" s="4">
        <f>_xlfn.XLOOKUP(Table1[[#This Row],[email]],Quiz_1[Email],Quiz_1[Total points],"ยังไม่ส่ง")</f>
        <v>7</v>
      </c>
      <c r="AA228" s="5" t="str">
        <f>IF(_xlfn.XLOOKUP(Table1[[#This Row],[email]],แบบฝึก_21[Email],แบบฝึก_21[Completion time],0)&lt;&gt;0,"ส่งแล้ว","ยังไม่ส่ง")</f>
        <v>ส่งแล้ว</v>
      </c>
      <c r="AB228" s="5" t="str">
        <f>IF(_xlfn.XLOOKUP(Table1[[#This Row],[email]],แบบฝึก_22[Email],แบบฝึก_22[Completion time],0)&lt;&gt;0,"ส่งแล้ว","ยังไม่ส่ง")</f>
        <v>ยังไม่ส่ง</v>
      </c>
      <c r="AC228" s="5">
        <f>_xlfn.XLOOKUP(Table1[[#This Row],[email]],ท้ายบท_2[Email],ท้ายบท_2[Total points],"ยังไม่ส่ง")</f>
        <v>8</v>
      </c>
      <c r="AD228" s="5">
        <f>_xlfn.XLOOKUP(Table1[[#This Row],[email]],Quiz_2[Email],Quiz_2[Total points],"ยังไม่ส่ง")</f>
        <v>8</v>
      </c>
      <c r="AE228" s="5" t="str">
        <f>IF(_xlfn.XLOOKUP(Table1[[#This Row],[email]],แบบฝึก_31[Email],แบบฝึก_31[Completion time],0)&lt;&gt;0,"ส่งแล้ว","ยังไม่ส่ง")</f>
        <v>ส่งแล้ว</v>
      </c>
      <c r="AF228" s="5">
        <f>_xlfn.XLOOKUP(Table1[[#This Row],[email]],ท้ายบท_3[Email],ท้ายบท_3[Total points],"ยังไม่ส่ง")</f>
        <v>9</v>
      </c>
      <c r="AG228" s="5">
        <f>_xlfn.XLOOKUP(Table1[[#This Row],[email]],Quiz_3[Email],Quiz_3[Total points],"ยังไม่ส่ง")</f>
        <v>6</v>
      </c>
      <c r="AH228" s="12">
        <v>24</v>
      </c>
      <c r="AI228" s="14">
        <v>10</v>
      </c>
      <c r="AJ228" s="12">
        <f>ROUND((Table1[[#This Row],[mid '[20']]]+Table1[[#This Row],[mid '[10']]])/2,0)</f>
        <v>17</v>
      </c>
      <c r="AK228" s="5" t="str">
        <f>IF(_xlfn.XLOOKUP(Table1[[#This Row],[email]],แบบฝึก_41[Email],แบบฝึก_41[Completion time],0)&lt;&gt;0,"ส่งแล้ว","ยังไม่ส่ง")</f>
        <v>ส่งแล้ว</v>
      </c>
      <c r="AL228" s="5" t="str">
        <f>IF(_xlfn.XLOOKUP(Table1[[#This Row],[email]],ท้ายบท_4[Email],ท้ายบท_4[Total points],"ยังไม่ส่ง")&lt;&gt;0,"ส่งแล้ว","ยังไม่ส่ง")</f>
        <v>ยังไม่ส่ง</v>
      </c>
      <c r="AM228" s="5">
        <f>_xlfn.XLOOKUP(Table1[[#This Row],[email]],Quiz_4[Email],Quiz_4[Total points],"ยังไม่ส่ง")</f>
        <v>8</v>
      </c>
      <c r="AN228" s="5" t="str">
        <f>IF(_xlfn.XLOOKUP(Table1[[#This Row],[email]],แบบฝึก_51[Email],แบบฝึก_51[Completion time],0)&lt;&gt;0,"ส่งแล้ว","ยังไม่ส่ง")</f>
        <v>ส่งแล้ว</v>
      </c>
      <c r="AO228" s="5" t="str">
        <f>IF(_xlfn.XLOOKUP(Table1[[#This Row],[email]],แบบฝึก_52[Email],แบบฝึก_52[Completion time],0)&lt;&gt;0,"ส่งแล้ว","ยังไม่ส่ง")</f>
        <v>ส่งแล้ว</v>
      </c>
      <c r="AP228" s="5">
        <f>_xlfn.XLOOKUP(Table1[[#This Row],[email]],ท้ายบท_5[Email],ท้ายบท_5[Total points],"ยังไม่ส่ง")</f>
        <v>16</v>
      </c>
      <c r="AQ228" s="5">
        <f>_xlfn.XLOOKUP(Table1[[#This Row],[email]],Quiz_5[Email],Quiz_5[Total points],"ยังไม่ส่ง")</f>
        <v>6</v>
      </c>
      <c r="AR228" s="37"/>
      <c r="AS228" s="4" t="str">
        <f>IF(M228&lt;10,"ยังไม่ซ่อม",IF(Table1[[#This Row],[ซ่อมแล้วกลางภาค]]="ซ่อมแล้ว","ซ่อมแล้ว","ไม่ต้องซ่อม"))</f>
        <v>ไม่ต้องซ่อม</v>
      </c>
      <c r="BN228"/>
      <c r="BO228"/>
      <c r="BP228"/>
      <c r="BQ228"/>
    </row>
    <row r="229" spans="1:69" ht="19.5" x14ac:dyDescent="0.4">
      <c r="A229" s="21">
        <v>228</v>
      </c>
      <c r="B229" s="4">
        <v>7</v>
      </c>
      <c r="C229" s="4">
        <v>10</v>
      </c>
      <c r="D229" s="4" t="s">
        <v>33022</v>
      </c>
      <c r="E229" s="4" t="s">
        <v>32346</v>
      </c>
      <c r="F229" s="4" t="s">
        <v>33023</v>
      </c>
      <c r="G229" s="4" t="s">
        <v>33024</v>
      </c>
      <c r="H229" s="4" t="s">
        <v>4345</v>
      </c>
      <c r="I229" s="24">
        <f>ROUND(COUNTIF(Table1[[#This Row],[กิจกรรม 1.1]:[ท้ายบท 1]],"&lt;&gt;ยังไม่ส่ง")*2+IF(Table1[[#This Row],[Quiz 1]]&lt;&gt;"ยังไม่ส่ง",Table1[[#This Row],[Quiz 1]]*2/10,0),0)</f>
        <v>10</v>
      </c>
      <c r="J229" s="24">
        <f>ROUND(COUNTIF(Table1[[#This Row],[แบบฝึก 2.1]:[ท้ายบท 2]],"&lt;&gt;ยังไม่ส่ง")*8/3+IF(Table1[[#This Row],[Quiz 2]]&lt;&gt;"ยังไม่ส่ง",Table1[[#This Row],[Quiz 2]]*2/10,0),0)</f>
        <v>10</v>
      </c>
      <c r="K229" s="24">
        <f>ROUND(COUNTIF(Table1[[#This Row],[แบบฝึก 3.1]:[ท้ายบท 3]],"&lt;&gt;ยังไม่ส่ง")*3/2+IF(Table1[[#This Row],[Quiz 3]]&lt;&gt;"ยังไม่ส่ง",Table1[[#This Row],[Quiz 3]]*2/10,0),0)</f>
        <v>4</v>
      </c>
      <c r="L229" s="12">
        <f>Table1[[#This Row],[บท 1 '[10']]]+Table1[[#This Row],[บท 2 '[10']]]+Table1[[#This Row],[บท 3 '[5']]]</f>
        <v>24</v>
      </c>
      <c r="M229" s="12">
        <f>IF(Table1[[#This Row],[ซ่อมแล้วกลางภาค]]="ซ่อมแล้ว",10,Table1[[#This Row],[MID '[20']2]])</f>
        <v>14</v>
      </c>
      <c r="N229" s="12">
        <f>ROUND(COUNTIF(Table1[[#This Row],[แบบฝึก 4.1]:[ท้ายบท 4]],"&lt;&gt;ยังไม่ส่ง")*8/2+IF(Table1[[#This Row],[Quiz 4]]&lt;&gt;"ยังไม่ส่ง",Table1[[#This Row],[Quiz 4]]*2/10,0),0)</f>
        <v>5</v>
      </c>
      <c r="O229" s="12"/>
      <c r="P229" s="13">
        <f>ROUND(COUNTIF(Table1[[#This Row],[แบบฝึก 5.1]:[ท้ายบท 5]],"&lt;&gt;ยังไม่ส่ง")*8/3+IF(Table1[[#This Row],[Quiz 5]]&lt;&gt;"ยังไม่ส่ง",Table1[[#This Row],[Quiz 5]]*2/10,0),0)</f>
        <v>9</v>
      </c>
      <c r="Q229" s="12">
        <f>Table1[[#This Row],[บท 4 '[10']]]+Table1[[#This Row],[นำเสนอ '[5']]]+Table1[[#This Row],[บท 5 '[10']]]</f>
        <v>14</v>
      </c>
      <c r="R229" s="12">
        <f>Table1[[#This Row],[ก่อนกลางภาค '[25']]]+Table1[[#This Row],[กลางภาค '[20']]]+Table1[[#This Row],[หลังกลางภาค '[25']]]</f>
        <v>52</v>
      </c>
      <c r="S229" s="12"/>
      <c r="T229" s="12">
        <f>Table1[[#This Row],[ปลายภาค '[30']]]+Table1[[#This Row],[ก่อนปลายภาค '[70']]]</f>
        <v>52</v>
      </c>
      <c r="U229" s="11">
        <f t="shared" si="3"/>
        <v>1</v>
      </c>
      <c r="V229" s="5" t="str">
        <f>IF(_xlfn.XLOOKUP(Table1[[#This Row],[email]],กิจกรรม_11[Email],กิจกรรม_11[Completion time],0)&lt;&gt;0,"ส่งแล้ว","ยังไม่ส่ง")</f>
        <v>ส่งแล้ว</v>
      </c>
      <c r="W229" s="5" t="str">
        <f>IF(_xlfn.XLOOKUP(Table1[[#This Row],[email]],แบบฝึก_11[Email],แบบฝึก_11[Completion time],0)&lt;&gt;0,"ส่งแล้ว","ยังไม่ส่ง")</f>
        <v>ส่งแล้ว</v>
      </c>
      <c r="X229" s="5" t="str">
        <f>IF(_xlfn.XLOOKUP(Table1[[#This Row],[email]],แบบฝึก_12[Email],แบบฝึก_12[Completion time],0)&lt;&gt;0,"ส่งแล้ว","ยังไม่ส่ง")</f>
        <v>ส่งแล้ว</v>
      </c>
      <c r="Y229" s="5">
        <f>_xlfn.XLOOKUP(Table1[[#This Row],[email]],ท้ายบท_1[Email],ท้ายบท_1[Total points],"ยังไม่ส่ง")</f>
        <v>22</v>
      </c>
      <c r="Z229" s="4">
        <f>_xlfn.XLOOKUP(Table1[[#This Row],[email]],Quiz_1[Email],Quiz_1[Total points],"ยังไม่ส่ง")</f>
        <v>10</v>
      </c>
      <c r="AA229" s="5" t="str">
        <f>IF(_xlfn.XLOOKUP(Table1[[#This Row],[email]],แบบฝึก_21[Email],แบบฝึก_21[Completion time],0)&lt;&gt;0,"ส่งแล้ว","ยังไม่ส่ง")</f>
        <v>ส่งแล้ว</v>
      </c>
      <c r="AB229" s="5" t="str">
        <f>IF(_xlfn.XLOOKUP(Table1[[#This Row],[email]],แบบฝึก_22[Email],แบบฝึก_22[Completion time],0)&lt;&gt;0,"ส่งแล้ว","ยังไม่ส่ง")</f>
        <v>ส่งแล้ว</v>
      </c>
      <c r="AC229" s="5">
        <f>_xlfn.XLOOKUP(Table1[[#This Row],[email]],ท้ายบท_2[Email],ท้ายบท_2[Total points],"ยังไม่ส่ง")</f>
        <v>6</v>
      </c>
      <c r="AD229" s="5">
        <f>_xlfn.XLOOKUP(Table1[[#This Row],[email]],Quiz_2[Email],Quiz_2[Total points],"ยังไม่ส่ง")</f>
        <v>9</v>
      </c>
      <c r="AE229" s="5" t="str">
        <f>IF(_xlfn.XLOOKUP(Table1[[#This Row],[email]],แบบฝึก_31[Email],แบบฝึก_31[Completion time],0)&lt;&gt;0,"ส่งแล้ว","ยังไม่ส่ง")</f>
        <v>ส่งแล้ว</v>
      </c>
      <c r="AF229" s="5">
        <f>_xlfn.XLOOKUP(Table1[[#This Row],[email]],ท้ายบท_3[Email],ท้ายบท_3[Total points],"ยังไม่ส่ง")</f>
        <v>10</v>
      </c>
      <c r="AG229" s="5">
        <f>_xlfn.XLOOKUP(Table1[[#This Row],[email]],Quiz_3[Email],Quiz_3[Total points],"ยังไม่ส่ง")</f>
        <v>7</v>
      </c>
      <c r="AH229" s="12">
        <v>19</v>
      </c>
      <c r="AI229" s="14">
        <v>9</v>
      </c>
      <c r="AJ229" s="12">
        <f>ROUND((Table1[[#This Row],[mid '[20']]]+Table1[[#This Row],[mid '[10']]])/2,0)</f>
        <v>14</v>
      </c>
      <c r="AK229" s="5" t="str">
        <f>IF(_xlfn.XLOOKUP(Table1[[#This Row],[email]],แบบฝึก_41[Email],แบบฝึก_41[Completion time],0)&lt;&gt;0,"ส่งแล้ว","ยังไม่ส่ง")</f>
        <v>ส่งแล้ว</v>
      </c>
      <c r="AL229" s="5" t="str">
        <f>IF(_xlfn.XLOOKUP(Table1[[#This Row],[email]],ท้ายบท_4[Email],ท้ายบท_4[Total points],"ยังไม่ส่ง")&lt;&gt;0,"ส่งแล้ว","ยังไม่ส่ง")</f>
        <v>ยังไม่ส่ง</v>
      </c>
      <c r="AM229" s="5">
        <f>_xlfn.XLOOKUP(Table1[[#This Row],[email]],Quiz_4[Email],Quiz_4[Total points],"ยังไม่ส่ง")</f>
        <v>6</v>
      </c>
      <c r="AN229" s="5" t="str">
        <f>IF(_xlfn.XLOOKUP(Table1[[#This Row],[email]],แบบฝึก_51[Email],แบบฝึก_51[Completion time],0)&lt;&gt;0,"ส่งแล้ว","ยังไม่ส่ง")</f>
        <v>ส่งแล้ว</v>
      </c>
      <c r="AO229" s="5" t="str">
        <f>IF(_xlfn.XLOOKUP(Table1[[#This Row],[email]],แบบฝึก_52[Email],แบบฝึก_52[Completion time],0)&lt;&gt;0,"ส่งแล้ว","ยังไม่ส่ง")</f>
        <v>ส่งแล้ว</v>
      </c>
      <c r="AP229" s="5">
        <f>_xlfn.XLOOKUP(Table1[[#This Row],[email]],ท้ายบท_5[Email],ท้ายบท_5[Total points],"ยังไม่ส่ง")</f>
        <v>13</v>
      </c>
      <c r="AQ229" s="5">
        <f>_xlfn.XLOOKUP(Table1[[#This Row],[email]],Quiz_5[Email],Quiz_5[Total points],"ยังไม่ส่ง")</f>
        <v>6</v>
      </c>
      <c r="AR229" s="37"/>
      <c r="AS229" s="4" t="str">
        <f>IF(M229&lt;10,"ยังไม่ซ่อม",IF(Table1[[#This Row],[ซ่อมแล้วกลางภาค]]="ซ่อมแล้ว","ซ่อมแล้ว","ไม่ต้องซ่อม"))</f>
        <v>ไม่ต้องซ่อม</v>
      </c>
      <c r="BN229"/>
      <c r="BO229"/>
      <c r="BP229"/>
      <c r="BQ229"/>
    </row>
    <row r="230" spans="1:69" ht="19.5" x14ac:dyDescent="0.4">
      <c r="A230" s="21">
        <v>229</v>
      </c>
      <c r="B230" s="4">
        <v>7</v>
      </c>
      <c r="C230" s="4">
        <v>11</v>
      </c>
      <c r="D230" s="4" t="s">
        <v>33025</v>
      </c>
      <c r="E230" s="4" t="s">
        <v>32346</v>
      </c>
      <c r="F230" s="4" t="s">
        <v>33026</v>
      </c>
      <c r="G230" s="4" t="s">
        <v>33027</v>
      </c>
      <c r="H230" s="4" t="s">
        <v>4323</v>
      </c>
      <c r="I230" s="24">
        <f>ROUND(COUNTIF(Table1[[#This Row],[กิจกรรม 1.1]:[ท้ายบท 1]],"&lt;&gt;ยังไม่ส่ง")*2+IF(Table1[[#This Row],[Quiz 1]]&lt;&gt;"ยังไม่ส่ง",Table1[[#This Row],[Quiz 1]]*2/10,0),0)</f>
        <v>9</v>
      </c>
      <c r="J230" s="24">
        <f>ROUND(COUNTIF(Table1[[#This Row],[แบบฝึก 2.1]:[ท้ายบท 2]],"&lt;&gt;ยังไม่ส่ง")*8/3+IF(Table1[[#This Row],[Quiz 2]]&lt;&gt;"ยังไม่ส่ง",Table1[[#This Row],[Quiz 2]]*2/10,0),0)</f>
        <v>9</v>
      </c>
      <c r="K230" s="24">
        <f>ROUND(COUNTIF(Table1[[#This Row],[แบบฝึก 3.1]:[ท้ายบท 3]],"&lt;&gt;ยังไม่ส่ง")*3/2+IF(Table1[[#This Row],[Quiz 3]]&lt;&gt;"ยังไม่ส่ง",Table1[[#This Row],[Quiz 3]]*2/10,0),0)</f>
        <v>3</v>
      </c>
      <c r="L230" s="12">
        <f>Table1[[#This Row],[บท 1 '[10']]]+Table1[[#This Row],[บท 2 '[10']]]+Table1[[#This Row],[บท 3 '[5']]]</f>
        <v>21</v>
      </c>
      <c r="M230" s="12">
        <f>IF(Table1[[#This Row],[ซ่อมแล้วกลางภาค]]="ซ่อมแล้ว",10,Table1[[#This Row],[MID '[20']2]])</f>
        <v>9</v>
      </c>
      <c r="N230" s="12">
        <f>ROUND(COUNTIF(Table1[[#This Row],[แบบฝึก 4.1]:[ท้ายบท 4]],"&lt;&gt;ยังไม่ส่ง")*8/2+IF(Table1[[#This Row],[Quiz 4]]&lt;&gt;"ยังไม่ส่ง",Table1[[#This Row],[Quiz 4]]*2/10,0),0)</f>
        <v>5</v>
      </c>
      <c r="O230" s="12"/>
      <c r="P230" s="13">
        <f>ROUND(COUNTIF(Table1[[#This Row],[แบบฝึก 5.1]:[ท้ายบท 5]],"&lt;&gt;ยังไม่ส่ง")*8/3+IF(Table1[[#This Row],[Quiz 5]]&lt;&gt;"ยังไม่ส่ง",Table1[[#This Row],[Quiz 5]]*2/10,0),0)</f>
        <v>9</v>
      </c>
      <c r="Q230" s="12">
        <f>Table1[[#This Row],[บท 4 '[10']]]+Table1[[#This Row],[นำเสนอ '[5']]]+Table1[[#This Row],[บท 5 '[10']]]</f>
        <v>14</v>
      </c>
      <c r="R230" s="12">
        <f>Table1[[#This Row],[ก่อนกลางภาค '[25']]]+Table1[[#This Row],[กลางภาค '[20']]]+Table1[[#This Row],[หลังกลางภาค '[25']]]</f>
        <v>44</v>
      </c>
      <c r="S230" s="12"/>
      <c r="T230" s="12">
        <f>Table1[[#This Row],[ปลายภาค '[30']]]+Table1[[#This Row],[ก่อนปลายภาค '[70']]]</f>
        <v>44</v>
      </c>
      <c r="U230" s="11">
        <f t="shared" si="3"/>
        <v>0</v>
      </c>
      <c r="V230" s="5" t="str">
        <f>IF(_xlfn.XLOOKUP(Table1[[#This Row],[email]],กิจกรรม_11[Email],กิจกรรม_11[Completion time],0)&lt;&gt;0,"ส่งแล้ว","ยังไม่ส่ง")</f>
        <v>ส่งแล้ว</v>
      </c>
      <c r="W230" s="5" t="str">
        <f>IF(_xlfn.XLOOKUP(Table1[[#This Row],[email]],แบบฝึก_11[Email],แบบฝึก_11[Completion time],0)&lt;&gt;0,"ส่งแล้ว","ยังไม่ส่ง")</f>
        <v>ส่งแล้ว</v>
      </c>
      <c r="X230" s="5" t="str">
        <f>IF(_xlfn.XLOOKUP(Table1[[#This Row],[email]],แบบฝึก_12[Email],แบบฝึก_12[Completion time],0)&lt;&gt;0,"ส่งแล้ว","ยังไม่ส่ง")</f>
        <v>ส่งแล้ว</v>
      </c>
      <c r="Y230" s="5">
        <f>_xlfn.XLOOKUP(Table1[[#This Row],[email]],ท้ายบท_1[Email],ท้ายบท_1[Total points],"ยังไม่ส่ง")</f>
        <v>14</v>
      </c>
      <c r="Z230" s="4">
        <f>_xlfn.XLOOKUP(Table1[[#This Row],[email]],Quiz_1[Email],Quiz_1[Total points],"ยังไม่ส่ง")</f>
        <v>3</v>
      </c>
      <c r="AA230" s="5" t="str">
        <f>IF(_xlfn.XLOOKUP(Table1[[#This Row],[email]],แบบฝึก_21[Email],แบบฝึก_21[Completion time],0)&lt;&gt;0,"ส่งแล้ว","ยังไม่ส่ง")</f>
        <v>ส่งแล้ว</v>
      </c>
      <c r="AB230" s="5" t="str">
        <f>IF(_xlfn.XLOOKUP(Table1[[#This Row],[email]],แบบฝึก_22[Email],แบบฝึก_22[Completion time],0)&lt;&gt;0,"ส่งแล้ว","ยังไม่ส่ง")</f>
        <v>ส่งแล้ว</v>
      </c>
      <c r="AC230" s="5">
        <f>_xlfn.XLOOKUP(Table1[[#This Row],[email]],ท้ายบท_2[Email],ท้ายบท_2[Total points],"ยังไม่ส่ง")</f>
        <v>7</v>
      </c>
      <c r="AD230" s="5">
        <f>_xlfn.XLOOKUP(Table1[[#This Row],[email]],Quiz_2[Email],Quiz_2[Total points],"ยังไม่ส่ง")</f>
        <v>6</v>
      </c>
      <c r="AE230" s="5" t="str">
        <f>IF(_xlfn.XLOOKUP(Table1[[#This Row],[email]],แบบฝึก_31[Email],แบบฝึก_31[Completion time],0)&lt;&gt;0,"ส่งแล้ว","ยังไม่ส่ง")</f>
        <v>ส่งแล้ว</v>
      </c>
      <c r="AF230" s="5">
        <f>_xlfn.XLOOKUP(Table1[[#This Row],[email]],ท้ายบท_3[Email],ท้ายบท_3[Total points],"ยังไม่ส่ง")</f>
        <v>9</v>
      </c>
      <c r="AG230" s="5">
        <f>_xlfn.XLOOKUP(Table1[[#This Row],[email]],Quiz_3[Email],Quiz_3[Total points],"ยังไม่ส่ง")</f>
        <v>2</v>
      </c>
      <c r="AH230" s="12">
        <v>10</v>
      </c>
      <c r="AI230" s="14">
        <v>7</v>
      </c>
      <c r="AJ230" s="12">
        <f>ROUND((Table1[[#This Row],[mid '[20']]]+Table1[[#This Row],[mid '[10']]])/2,0)</f>
        <v>9</v>
      </c>
      <c r="AK230" s="5" t="str">
        <f>IF(_xlfn.XLOOKUP(Table1[[#This Row],[email]],แบบฝึก_41[Email],แบบฝึก_41[Completion time],0)&lt;&gt;0,"ส่งแล้ว","ยังไม่ส่ง")</f>
        <v>ส่งแล้ว</v>
      </c>
      <c r="AL230" s="5" t="str">
        <f>IF(_xlfn.XLOOKUP(Table1[[#This Row],[email]],ท้ายบท_4[Email],ท้ายบท_4[Total points],"ยังไม่ส่ง")&lt;&gt;0,"ส่งแล้ว","ยังไม่ส่ง")</f>
        <v>ยังไม่ส่ง</v>
      </c>
      <c r="AM230" s="5">
        <f>_xlfn.XLOOKUP(Table1[[#This Row],[email]],Quiz_4[Email],Quiz_4[Total points],"ยังไม่ส่ง")</f>
        <v>6</v>
      </c>
      <c r="AN230" s="5" t="str">
        <f>IF(_xlfn.XLOOKUP(Table1[[#This Row],[email]],แบบฝึก_51[Email],แบบฝึก_51[Completion time],0)&lt;&gt;0,"ส่งแล้ว","ยังไม่ส่ง")</f>
        <v>ส่งแล้ว</v>
      </c>
      <c r="AO230" s="5" t="str">
        <f>IF(_xlfn.XLOOKUP(Table1[[#This Row],[email]],แบบฝึก_52[Email],แบบฝึก_52[Completion time],0)&lt;&gt;0,"ส่งแล้ว","ยังไม่ส่ง")</f>
        <v>ส่งแล้ว</v>
      </c>
      <c r="AP230" s="5">
        <f>_xlfn.XLOOKUP(Table1[[#This Row],[email]],ท้ายบท_5[Email],ท้ายบท_5[Total points],"ยังไม่ส่ง")</f>
        <v>6</v>
      </c>
      <c r="AQ230" s="5">
        <f>_xlfn.XLOOKUP(Table1[[#This Row],[email]],Quiz_5[Email],Quiz_5[Total points],"ยังไม่ส่ง")</f>
        <v>5</v>
      </c>
      <c r="AR230" s="37"/>
      <c r="AS230" s="4" t="str">
        <f>IF(M230&lt;10,"ยังไม่ซ่อม",IF(Table1[[#This Row],[ซ่อมแล้วกลางภาค]]="ซ่อมแล้ว","ซ่อมแล้ว","ไม่ต้องซ่อม"))</f>
        <v>ยังไม่ซ่อม</v>
      </c>
      <c r="BN230"/>
      <c r="BO230"/>
      <c r="BP230"/>
      <c r="BQ230"/>
    </row>
    <row r="231" spans="1:69" ht="19.5" x14ac:dyDescent="0.4">
      <c r="A231" s="21">
        <v>230</v>
      </c>
      <c r="B231" s="4">
        <v>7</v>
      </c>
      <c r="C231" s="4">
        <v>12</v>
      </c>
      <c r="D231" s="4" t="s">
        <v>33028</v>
      </c>
      <c r="E231" s="4" t="s">
        <v>32346</v>
      </c>
      <c r="F231" s="4" t="s">
        <v>33029</v>
      </c>
      <c r="G231" s="4" t="s">
        <v>33030</v>
      </c>
      <c r="H231" s="4" t="s">
        <v>4492</v>
      </c>
      <c r="I231" s="24">
        <f>ROUND(COUNTIF(Table1[[#This Row],[กิจกรรม 1.1]:[ท้ายบท 1]],"&lt;&gt;ยังไม่ส่ง")*2+IF(Table1[[#This Row],[Quiz 1]]&lt;&gt;"ยังไม่ส่ง",Table1[[#This Row],[Quiz 1]]*2/10,0),0)</f>
        <v>10</v>
      </c>
      <c r="J231" s="24">
        <f>ROUND(COUNTIF(Table1[[#This Row],[แบบฝึก 2.1]:[ท้ายบท 2]],"&lt;&gt;ยังไม่ส่ง")*8/3+IF(Table1[[#This Row],[Quiz 2]]&lt;&gt;"ยังไม่ส่ง",Table1[[#This Row],[Quiz 2]]*2/10,0),0)</f>
        <v>10</v>
      </c>
      <c r="K231" s="24">
        <f>ROUND(COUNTIF(Table1[[#This Row],[แบบฝึก 3.1]:[ท้ายบท 3]],"&lt;&gt;ยังไม่ส่ง")*3/2+IF(Table1[[#This Row],[Quiz 3]]&lt;&gt;"ยังไม่ส่ง",Table1[[#This Row],[Quiz 3]]*2/10,0),0)</f>
        <v>5</v>
      </c>
      <c r="L231" s="12">
        <f>Table1[[#This Row],[บท 1 '[10']]]+Table1[[#This Row],[บท 2 '[10']]]+Table1[[#This Row],[บท 3 '[5']]]</f>
        <v>25</v>
      </c>
      <c r="M231" s="12">
        <f>IF(Table1[[#This Row],[ซ่อมแล้วกลางภาค]]="ซ่อมแล้ว",10,Table1[[#This Row],[MID '[20']2]])</f>
        <v>18</v>
      </c>
      <c r="N231" s="12">
        <f>ROUND(COUNTIF(Table1[[#This Row],[แบบฝึก 4.1]:[ท้ายบท 4]],"&lt;&gt;ยังไม่ส่ง")*8/2+IF(Table1[[#This Row],[Quiz 4]]&lt;&gt;"ยังไม่ส่ง",Table1[[#This Row],[Quiz 4]]*2/10,0),0)</f>
        <v>6</v>
      </c>
      <c r="O231" s="12"/>
      <c r="P231" s="13">
        <f>ROUND(COUNTIF(Table1[[#This Row],[แบบฝึก 5.1]:[ท้ายบท 5]],"&lt;&gt;ยังไม่ส่ง")*8/3+IF(Table1[[#This Row],[Quiz 5]]&lt;&gt;"ยังไม่ส่ง",Table1[[#This Row],[Quiz 5]]*2/10,0),0)</f>
        <v>9</v>
      </c>
      <c r="Q231" s="12">
        <f>Table1[[#This Row],[บท 4 '[10']]]+Table1[[#This Row],[นำเสนอ '[5']]]+Table1[[#This Row],[บท 5 '[10']]]</f>
        <v>15</v>
      </c>
      <c r="R231" s="12">
        <f>Table1[[#This Row],[ก่อนกลางภาค '[25']]]+Table1[[#This Row],[กลางภาค '[20']]]+Table1[[#This Row],[หลังกลางภาค '[25']]]</f>
        <v>58</v>
      </c>
      <c r="S231" s="12"/>
      <c r="T231" s="12">
        <f>Table1[[#This Row],[ปลายภาค '[30']]]+Table1[[#This Row],[ก่อนปลายภาค '[70']]]</f>
        <v>58</v>
      </c>
      <c r="U231" s="11">
        <f t="shared" si="3"/>
        <v>1.5</v>
      </c>
      <c r="V231" s="5" t="str">
        <f>IF(_xlfn.XLOOKUP(Table1[[#This Row],[email]],กิจกรรม_11[Email],กิจกรรม_11[Completion time],0)&lt;&gt;0,"ส่งแล้ว","ยังไม่ส่ง")</f>
        <v>ส่งแล้ว</v>
      </c>
      <c r="W231" s="5" t="str">
        <f>IF(_xlfn.XLOOKUP(Table1[[#This Row],[email]],แบบฝึก_11[Email],แบบฝึก_11[Completion time],0)&lt;&gt;0,"ส่งแล้ว","ยังไม่ส่ง")</f>
        <v>ส่งแล้ว</v>
      </c>
      <c r="X231" s="5" t="str">
        <f>IF(_xlfn.XLOOKUP(Table1[[#This Row],[email]],แบบฝึก_12[Email],แบบฝึก_12[Completion time],0)&lt;&gt;0,"ส่งแล้ว","ยังไม่ส่ง")</f>
        <v>ส่งแล้ว</v>
      </c>
      <c r="Y231" s="5">
        <f>_xlfn.XLOOKUP(Table1[[#This Row],[email]],ท้ายบท_1[Email],ท้ายบท_1[Total points],"ยังไม่ส่ง")</f>
        <v>17</v>
      </c>
      <c r="Z231" s="4">
        <f>_xlfn.XLOOKUP(Table1[[#This Row],[email]],Quiz_1[Email],Quiz_1[Total points],"ยังไม่ส่ง")</f>
        <v>10</v>
      </c>
      <c r="AA231" s="5" t="str">
        <f>IF(_xlfn.XLOOKUP(Table1[[#This Row],[email]],แบบฝึก_21[Email],แบบฝึก_21[Completion time],0)&lt;&gt;0,"ส่งแล้ว","ยังไม่ส่ง")</f>
        <v>ส่งแล้ว</v>
      </c>
      <c r="AB231" s="5" t="str">
        <f>IF(_xlfn.XLOOKUP(Table1[[#This Row],[email]],แบบฝึก_22[Email],แบบฝึก_22[Completion time],0)&lt;&gt;0,"ส่งแล้ว","ยังไม่ส่ง")</f>
        <v>ส่งแล้ว</v>
      </c>
      <c r="AC231" s="5">
        <f>_xlfn.XLOOKUP(Table1[[#This Row],[email]],ท้ายบท_2[Email],ท้ายบท_2[Total points],"ยังไม่ส่ง")</f>
        <v>11</v>
      </c>
      <c r="AD231" s="5">
        <f>_xlfn.XLOOKUP(Table1[[#This Row],[email]],Quiz_2[Email],Quiz_2[Total points],"ยังไม่ส่ง")</f>
        <v>9</v>
      </c>
      <c r="AE231" s="5" t="str">
        <f>IF(_xlfn.XLOOKUP(Table1[[#This Row],[email]],แบบฝึก_31[Email],แบบฝึก_31[Completion time],0)&lt;&gt;0,"ส่งแล้ว","ยังไม่ส่ง")</f>
        <v>ส่งแล้ว</v>
      </c>
      <c r="AF231" s="5">
        <f>_xlfn.XLOOKUP(Table1[[#This Row],[email]],ท้ายบท_3[Email],ท้ายบท_3[Total points],"ยังไม่ส่ง")</f>
        <v>9</v>
      </c>
      <c r="AG231" s="5">
        <f>_xlfn.XLOOKUP(Table1[[#This Row],[email]],Quiz_3[Email],Quiz_3[Total points],"ยังไม่ส่ง")</f>
        <v>8</v>
      </c>
      <c r="AH231" s="12">
        <v>26</v>
      </c>
      <c r="AI231" s="14">
        <v>10</v>
      </c>
      <c r="AJ231" s="12">
        <f>ROUND((Table1[[#This Row],[mid '[20']]]+Table1[[#This Row],[mid '[10']]])/2,0)</f>
        <v>18</v>
      </c>
      <c r="AK231" s="5" t="str">
        <f>IF(_xlfn.XLOOKUP(Table1[[#This Row],[email]],แบบฝึก_41[Email],แบบฝึก_41[Completion time],0)&lt;&gt;0,"ส่งแล้ว","ยังไม่ส่ง")</f>
        <v>ส่งแล้ว</v>
      </c>
      <c r="AL231" s="5" t="str">
        <f>IF(_xlfn.XLOOKUP(Table1[[#This Row],[email]],ท้ายบท_4[Email],ท้ายบท_4[Total points],"ยังไม่ส่ง")&lt;&gt;0,"ส่งแล้ว","ยังไม่ส่ง")</f>
        <v>ยังไม่ส่ง</v>
      </c>
      <c r="AM231" s="5">
        <f>_xlfn.XLOOKUP(Table1[[#This Row],[email]],Quiz_4[Email],Quiz_4[Total points],"ยังไม่ส่ง")</f>
        <v>9</v>
      </c>
      <c r="AN231" s="5" t="str">
        <f>IF(_xlfn.XLOOKUP(Table1[[#This Row],[email]],แบบฝึก_51[Email],แบบฝึก_51[Completion time],0)&lt;&gt;0,"ส่งแล้ว","ยังไม่ส่ง")</f>
        <v>ส่งแล้ว</v>
      </c>
      <c r="AO231" s="5" t="str">
        <f>IF(_xlfn.XLOOKUP(Table1[[#This Row],[email]],แบบฝึก_52[Email],แบบฝึก_52[Completion time],0)&lt;&gt;0,"ส่งแล้ว","ยังไม่ส่ง")</f>
        <v>ส่งแล้ว</v>
      </c>
      <c r="AP231" s="5">
        <f>_xlfn.XLOOKUP(Table1[[#This Row],[email]],ท้ายบท_5[Email],ท้ายบท_5[Total points],"ยังไม่ส่ง")</f>
        <v>11</v>
      </c>
      <c r="AQ231" s="5">
        <f>_xlfn.XLOOKUP(Table1[[#This Row],[email]],Quiz_5[Email],Quiz_5[Total points],"ยังไม่ส่ง")</f>
        <v>4</v>
      </c>
      <c r="AR231" s="37"/>
      <c r="AS231" s="4" t="str">
        <f>IF(M231&lt;10,"ยังไม่ซ่อม",IF(Table1[[#This Row],[ซ่อมแล้วกลางภาค]]="ซ่อมแล้ว","ซ่อมแล้ว","ไม่ต้องซ่อม"))</f>
        <v>ไม่ต้องซ่อม</v>
      </c>
      <c r="BN231"/>
      <c r="BO231"/>
      <c r="BP231"/>
      <c r="BQ231"/>
    </row>
    <row r="232" spans="1:69" ht="19.5" x14ac:dyDescent="0.4">
      <c r="A232" s="21">
        <v>231</v>
      </c>
      <c r="B232" s="4">
        <v>7</v>
      </c>
      <c r="C232" s="4">
        <v>13</v>
      </c>
      <c r="D232" s="4" t="s">
        <v>33031</v>
      </c>
      <c r="E232" s="4" t="s">
        <v>32346</v>
      </c>
      <c r="F232" s="4" t="s">
        <v>33032</v>
      </c>
      <c r="G232" s="4" t="s">
        <v>33033</v>
      </c>
      <c r="H232" s="4" t="s">
        <v>4509</v>
      </c>
      <c r="I232" s="24">
        <f>ROUND(COUNTIF(Table1[[#This Row],[กิจกรรม 1.1]:[ท้ายบท 1]],"&lt;&gt;ยังไม่ส่ง")*2+IF(Table1[[#This Row],[Quiz 1]]&lt;&gt;"ยังไม่ส่ง",Table1[[#This Row],[Quiz 1]]*2/10,0),0)</f>
        <v>10</v>
      </c>
      <c r="J232" s="24">
        <f>ROUND(COUNTIF(Table1[[#This Row],[แบบฝึก 2.1]:[ท้ายบท 2]],"&lt;&gt;ยังไม่ส่ง")*8/3+IF(Table1[[#This Row],[Quiz 2]]&lt;&gt;"ยังไม่ส่ง",Table1[[#This Row],[Quiz 2]]*2/10,0),0)</f>
        <v>3</v>
      </c>
      <c r="K232" s="24">
        <f>ROUND(COUNTIF(Table1[[#This Row],[แบบฝึก 3.1]:[ท้ายบท 3]],"&lt;&gt;ยังไม่ส่ง")*3/2+IF(Table1[[#This Row],[Quiz 3]]&lt;&gt;"ยังไม่ส่ง",Table1[[#This Row],[Quiz 3]]*2/10,0),0)</f>
        <v>4</v>
      </c>
      <c r="L232" s="12">
        <f>Table1[[#This Row],[บท 1 '[10']]]+Table1[[#This Row],[บท 2 '[10']]]+Table1[[#This Row],[บท 3 '[5']]]</f>
        <v>17</v>
      </c>
      <c r="M232" s="12">
        <f>IF(Table1[[#This Row],[ซ่อมแล้วกลางภาค]]="ซ่อมแล้ว",10,Table1[[#This Row],[MID '[20']2]])</f>
        <v>10</v>
      </c>
      <c r="N232" s="12">
        <f>ROUND(COUNTIF(Table1[[#This Row],[แบบฝึก 4.1]:[ท้ายบท 4]],"&lt;&gt;ยังไม่ส่ง")*8/2+IF(Table1[[#This Row],[Quiz 4]]&lt;&gt;"ยังไม่ส่ง",Table1[[#This Row],[Quiz 4]]*2/10,0),0)</f>
        <v>6</v>
      </c>
      <c r="O232" s="12"/>
      <c r="P232" s="13">
        <f>ROUND(COUNTIF(Table1[[#This Row],[แบบฝึก 5.1]:[ท้ายบท 5]],"&lt;&gt;ยังไม่ส่ง")*8/3+IF(Table1[[#This Row],[Quiz 5]]&lt;&gt;"ยังไม่ส่ง",Table1[[#This Row],[Quiz 5]]*2/10,0),0)</f>
        <v>9</v>
      </c>
      <c r="Q232" s="12">
        <f>Table1[[#This Row],[บท 4 '[10']]]+Table1[[#This Row],[นำเสนอ '[5']]]+Table1[[#This Row],[บท 5 '[10']]]</f>
        <v>15</v>
      </c>
      <c r="R232" s="12">
        <f>Table1[[#This Row],[ก่อนกลางภาค '[25']]]+Table1[[#This Row],[กลางภาค '[20']]]+Table1[[#This Row],[หลังกลางภาค '[25']]]</f>
        <v>42</v>
      </c>
      <c r="S232" s="12"/>
      <c r="T232" s="12">
        <f>Table1[[#This Row],[ปลายภาค '[30']]]+Table1[[#This Row],[ก่อนปลายภาค '[70']]]</f>
        <v>42</v>
      </c>
      <c r="U232" s="11">
        <f t="shared" si="3"/>
        <v>0</v>
      </c>
      <c r="V232" s="5" t="str">
        <f>IF(_xlfn.XLOOKUP(Table1[[#This Row],[email]],กิจกรรม_11[Email],กิจกรรม_11[Completion time],0)&lt;&gt;0,"ส่งแล้ว","ยังไม่ส่ง")</f>
        <v>ส่งแล้ว</v>
      </c>
      <c r="W232" s="5" t="str">
        <f>IF(_xlfn.XLOOKUP(Table1[[#This Row],[email]],แบบฝึก_11[Email],แบบฝึก_11[Completion time],0)&lt;&gt;0,"ส่งแล้ว","ยังไม่ส่ง")</f>
        <v>ส่งแล้ว</v>
      </c>
      <c r="X232" s="5" t="str">
        <f>IF(_xlfn.XLOOKUP(Table1[[#This Row],[email]],แบบฝึก_12[Email],แบบฝึก_12[Completion time],0)&lt;&gt;0,"ส่งแล้ว","ยังไม่ส่ง")</f>
        <v>ส่งแล้ว</v>
      </c>
      <c r="Y232" s="5">
        <f>_xlfn.XLOOKUP(Table1[[#This Row],[email]],ท้ายบท_1[Email],ท้ายบท_1[Total points],"ยังไม่ส่ง")</f>
        <v>20</v>
      </c>
      <c r="Z232" s="4">
        <f>_xlfn.XLOOKUP(Table1[[#This Row],[email]],Quiz_1[Email],Quiz_1[Total points],"ยังไม่ส่ง")</f>
        <v>10</v>
      </c>
      <c r="AA232" s="5" t="str">
        <f>IF(_xlfn.XLOOKUP(Table1[[#This Row],[email]],แบบฝึก_21[Email],แบบฝึก_21[Completion time],0)&lt;&gt;0,"ส่งแล้ว","ยังไม่ส่ง")</f>
        <v>ส่งแล้ว</v>
      </c>
      <c r="AB232" s="5" t="str">
        <f>IF(_xlfn.XLOOKUP(Table1[[#This Row],[email]],แบบฝึก_22[Email],แบบฝึก_22[Completion time],0)&lt;&gt;0,"ส่งแล้ว","ยังไม่ส่ง")</f>
        <v>ยังไม่ส่ง</v>
      </c>
      <c r="AC232" s="5" t="str">
        <f>_xlfn.XLOOKUP(Table1[[#This Row],[email]],ท้ายบท_2[Email],ท้ายบท_2[Total points],"ยังไม่ส่ง")</f>
        <v>ยังไม่ส่ง</v>
      </c>
      <c r="AD232" s="5" t="str">
        <f>_xlfn.XLOOKUP(Table1[[#This Row],[email]],Quiz_2[Email],Quiz_2[Total points],"ยังไม่ส่ง")</f>
        <v>ยังไม่ส่ง</v>
      </c>
      <c r="AE232" s="5" t="str">
        <f>IF(_xlfn.XLOOKUP(Table1[[#This Row],[email]],แบบฝึก_31[Email],แบบฝึก_31[Completion time],0)&lt;&gt;0,"ส่งแล้ว","ยังไม่ส่ง")</f>
        <v>ส่งแล้ว</v>
      </c>
      <c r="AF232" s="5">
        <f>_xlfn.XLOOKUP(Table1[[#This Row],[email]],ท้ายบท_3[Email],ท้ายบท_3[Total points],"ยังไม่ส่ง")</f>
        <v>8</v>
      </c>
      <c r="AG232" s="5">
        <f>_xlfn.XLOOKUP(Table1[[#This Row],[email]],Quiz_3[Email],Quiz_3[Total points],"ยังไม่ส่ง")</f>
        <v>7</v>
      </c>
      <c r="AH232" s="12">
        <v>13</v>
      </c>
      <c r="AI232" s="14">
        <v>6</v>
      </c>
      <c r="AJ232" s="12">
        <f>ROUND((Table1[[#This Row],[mid '[20']]]+Table1[[#This Row],[mid '[10']]])/2,0)</f>
        <v>10</v>
      </c>
      <c r="AK232" s="5" t="str">
        <f>IF(_xlfn.XLOOKUP(Table1[[#This Row],[email]],แบบฝึก_41[Email],แบบฝึก_41[Completion time],0)&lt;&gt;0,"ส่งแล้ว","ยังไม่ส่ง")</f>
        <v>ส่งแล้ว</v>
      </c>
      <c r="AL232" s="5" t="str">
        <f>IF(_xlfn.XLOOKUP(Table1[[#This Row],[email]],ท้ายบท_4[Email],ท้ายบท_4[Total points],"ยังไม่ส่ง")&lt;&gt;0,"ส่งแล้ว","ยังไม่ส่ง")</f>
        <v>ยังไม่ส่ง</v>
      </c>
      <c r="AM232" s="5">
        <f>_xlfn.XLOOKUP(Table1[[#This Row],[email]],Quiz_4[Email],Quiz_4[Total points],"ยังไม่ส่ง")</f>
        <v>9</v>
      </c>
      <c r="AN232" s="5" t="str">
        <f>IF(_xlfn.XLOOKUP(Table1[[#This Row],[email]],แบบฝึก_51[Email],แบบฝึก_51[Completion time],0)&lt;&gt;0,"ส่งแล้ว","ยังไม่ส่ง")</f>
        <v>ส่งแล้ว</v>
      </c>
      <c r="AO232" s="5" t="str">
        <f>IF(_xlfn.XLOOKUP(Table1[[#This Row],[email]],แบบฝึก_52[Email],แบบฝึก_52[Completion time],0)&lt;&gt;0,"ส่งแล้ว","ยังไม่ส่ง")</f>
        <v>ส่งแล้ว</v>
      </c>
      <c r="AP232" s="5">
        <f>_xlfn.XLOOKUP(Table1[[#This Row],[email]],ท้ายบท_5[Email],ท้ายบท_5[Total points],"ยังไม่ส่ง")</f>
        <v>17</v>
      </c>
      <c r="AQ232" s="5">
        <f>_xlfn.XLOOKUP(Table1[[#This Row],[email]],Quiz_5[Email],Quiz_5[Total points],"ยังไม่ส่ง")</f>
        <v>6</v>
      </c>
      <c r="AR232" s="37"/>
      <c r="AS232" s="4" t="str">
        <f>IF(M232&lt;10,"ยังไม่ซ่อม",IF(Table1[[#This Row],[ซ่อมแล้วกลางภาค]]="ซ่อมแล้ว","ซ่อมแล้ว","ไม่ต้องซ่อม"))</f>
        <v>ไม่ต้องซ่อม</v>
      </c>
      <c r="BN232"/>
      <c r="BO232"/>
      <c r="BP232"/>
      <c r="BQ232"/>
    </row>
    <row r="233" spans="1:69" ht="19.5" x14ac:dyDescent="0.4">
      <c r="A233" s="21">
        <v>232</v>
      </c>
      <c r="B233" s="4">
        <v>7</v>
      </c>
      <c r="C233" s="4">
        <v>14</v>
      </c>
      <c r="D233" s="4" t="s">
        <v>33034</v>
      </c>
      <c r="E233" s="4" t="s">
        <v>32346</v>
      </c>
      <c r="F233" s="4" t="s">
        <v>33035</v>
      </c>
      <c r="G233" s="4" t="s">
        <v>33036</v>
      </c>
      <c r="H233" s="4" t="s">
        <v>4458</v>
      </c>
      <c r="I233" s="24">
        <f>ROUND(COUNTIF(Table1[[#This Row],[กิจกรรม 1.1]:[ท้ายบท 1]],"&lt;&gt;ยังไม่ส่ง")*2+IF(Table1[[#This Row],[Quiz 1]]&lt;&gt;"ยังไม่ส่ง",Table1[[#This Row],[Quiz 1]]*2/10,0),0)</f>
        <v>8</v>
      </c>
      <c r="J233" s="24">
        <f>ROUND(COUNTIF(Table1[[#This Row],[แบบฝึก 2.1]:[ท้ายบท 2]],"&lt;&gt;ยังไม่ส่ง")*8/3+IF(Table1[[#This Row],[Quiz 2]]&lt;&gt;"ยังไม่ส่ง",Table1[[#This Row],[Quiz 2]]*2/10,0),0)</f>
        <v>5</v>
      </c>
      <c r="K233" s="24">
        <f>ROUND(COUNTIF(Table1[[#This Row],[แบบฝึก 3.1]:[ท้ายบท 3]],"&lt;&gt;ยังไม่ส่ง")*3/2+IF(Table1[[#This Row],[Quiz 3]]&lt;&gt;"ยังไม่ส่ง",Table1[[#This Row],[Quiz 3]]*2/10,0),0)</f>
        <v>4</v>
      </c>
      <c r="L233" s="12">
        <f>Table1[[#This Row],[บท 1 '[10']]]+Table1[[#This Row],[บท 2 '[10']]]+Table1[[#This Row],[บท 3 '[5']]]</f>
        <v>17</v>
      </c>
      <c r="M233" s="12">
        <f>IF(Table1[[#This Row],[ซ่อมแล้วกลางภาค]]="ซ่อมแล้ว",10,Table1[[#This Row],[MID '[20']2]])</f>
        <v>15</v>
      </c>
      <c r="N233" s="12">
        <f>ROUND(COUNTIF(Table1[[#This Row],[แบบฝึก 4.1]:[ท้ายบท 4]],"&lt;&gt;ยังไม่ส่ง")*8/2+IF(Table1[[#This Row],[Quiz 4]]&lt;&gt;"ยังไม่ส่ง",Table1[[#This Row],[Quiz 4]]*2/10,0),0)</f>
        <v>5</v>
      </c>
      <c r="O233" s="12"/>
      <c r="P233" s="13">
        <f>ROUND(COUNTIF(Table1[[#This Row],[แบบฝึก 5.1]:[ท้ายบท 5]],"&lt;&gt;ยังไม่ส่ง")*8/3+IF(Table1[[#This Row],[Quiz 5]]&lt;&gt;"ยังไม่ส่ง",Table1[[#This Row],[Quiz 5]]*2/10,0),0)</f>
        <v>9</v>
      </c>
      <c r="Q233" s="12">
        <f>Table1[[#This Row],[บท 4 '[10']]]+Table1[[#This Row],[นำเสนอ '[5']]]+Table1[[#This Row],[บท 5 '[10']]]</f>
        <v>14</v>
      </c>
      <c r="R233" s="12">
        <f>Table1[[#This Row],[ก่อนกลางภาค '[25']]]+Table1[[#This Row],[กลางภาค '[20']]]+Table1[[#This Row],[หลังกลางภาค '[25']]]</f>
        <v>46</v>
      </c>
      <c r="S233" s="12"/>
      <c r="T233" s="12">
        <f>Table1[[#This Row],[ปลายภาค '[30']]]+Table1[[#This Row],[ก่อนปลายภาค '[70']]]</f>
        <v>46</v>
      </c>
      <c r="U233" s="11">
        <f t="shared" si="3"/>
        <v>0</v>
      </c>
      <c r="V233" s="5" t="str">
        <f>IF(_xlfn.XLOOKUP(Table1[[#This Row],[email]],กิจกรรม_11[Email],กิจกรรม_11[Completion time],0)&lt;&gt;0,"ส่งแล้ว","ยังไม่ส่ง")</f>
        <v>ส่งแล้ว</v>
      </c>
      <c r="W233" s="5" t="str">
        <f>IF(_xlfn.XLOOKUP(Table1[[#This Row],[email]],แบบฝึก_11[Email],แบบฝึก_11[Completion time],0)&lt;&gt;0,"ส่งแล้ว","ยังไม่ส่ง")</f>
        <v>ส่งแล้ว</v>
      </c>
      <c r="X233" s="5" t="str">
        <f>IF(_xlfn.XLOOKUP(Table1[[#This Row],[email]],แบบฝึก_12[Email],แบบฝึก_12[Completion time],0)&lt;&gt;0,"ส่งแล้ว","ยังไม่ส่ง")</f>
        <v>ส่งแล้ว</v>
      </c>
      <c r="Y233" s="5">
        <f>_xlfn.XLOOKUP(Table1[[#This Row],[email]],ท้ายบท_1[Email],ท้ายบท_1[Total points],"ยังไม่ส่ง")</f>
        <v>14</v>
      </c>
      <c r="Z233" s="4" t="str">
        <f>_xlfn.XLOOKUP(Table1[[#This Row],[email]],Quiz_1[Email],Quiz_1[Total points],"ยังไม่ส่ง")</f>
        <v>ยังไม่ส่ง</v>
      </c>
      <c r="AA233" s="5" t="str">
        <f>IF(_xlfn.XLOOKUP(Table1[[#This Row],[email]],แบบฝึก_21[Email],แบบฝึก_21[Completion time],0)&lt;&gt;0,"ส่งแล้ว","ยังไม่ส่ง")</f>
        <v>ส่งแล้ว</v>
      </c>
      <c r="AB233" s="5" t="str">
        <f>IF(_xlfn.XLOOKUP(Table1[[#This Row],[email]],แบบฝึก_22[Email],แบบฝึก_22[Completion time],0)&lt;&gt;0,"ส่งแล้ว","ยังไม่ส่ง")</f>
        <v>ส่งแล้ว</v>
      </c>
      <c r="AC233" s="5" t="str">
        <f>_xlfn.XLOOKUP(Table1[[#This Row],[email]],ท้ายบท_2[Email],ท้ายบท_2[Total points],"ยังไม่ส่ง")</f>
        <v>ยังไม่ส่ง</v>
      </c>
      <c r="AD233" s="5" t="str">
        <f>_xlfn.XLOOKUP(Table1[[#This Row],[email]],Quiz_2[Email],Quiz_2[Total points],"ยังไม่ส่ง")</f>
        <v>ยังไม่ส่ง</v>
      </c>
      <c r="AE233" s="5" t="str">
        <f>IF(_xlfn.XLOOKUP(Table1[[#This Row],[email]],แบบฝึก_31[Email],แบบฝึก_31[Completion time],0)&lt;&gt;0,"ส่งแล้ว","ยังไม่ส่ง")</f>
        <v>ส่งแล้ว</v>
      </c>
      <c r="AF233" s="5">
        <f>_xlfn.XLOOKUP(Table1[[#This Row],[email]],ท้ายบท_3[Email],ท้ายบท_3[Total points],"ยังไม่ส่ง")</f>
        <v>8</v>
      </c>
      <c r="AG233" s="5">
        <f>_xlfn.XLOOKUP(Table1[[#This Row],[email]],Quiz_3[Email],Quiz_3[Total points],"ยังไม่ส่ง")</f>
        <v>4</v>
      </c>
      <c r="AH233" s="12">
        <v>20</v>
      </c>
      <c r="AI233" s="14">
        <v>9</v>
      </c>
      <c r="AJ233" s="12">
        <f>ROUND((Table1[[#This Row],[mid '[20']]]+Table1[[#This Row],[mid '[10']]])/2,0)</f>
        <v>15</v>
      </c>
      <c r="AK233" s="5" t="str">
        <f>IF(_xlfn.XLOOKUP(Table1[[#This Row],[email]],แบบฝึก_41[Email],แบบฝึก_41[Completion time],0)&lt;&gt;0,"ส่งแล้ว","ยังไม่ส่ง")</f>
        <v>ส่งแล้ว</v>
      </c>
      <c r="AL233" s="5" t="str">
        <f>IF(_xlfn.XLOOKUP(Table1[[#This Row],[email]],ท้ายบท_4[Email],ท้ายบท_4[Total points],"ยังไม่ส่ง")&lt;&gt;0,"ส่งแล้ว","ยังไม่ส่ง")</f>
        <v>ยังไม่ส่ง</v>
      </c>
      <c r="AM233" s="5">
        <f>_xlfn.XLOOKUP(Table1[[#This Row],[email]],Quiz_4[Email],Quiz_4[Total points],"ยังไม่ส่ง")</f>
        <v>7</v>
      </c>
      <c r="AN233" s="5" t="str">
        <f>IF(_xlfn.XLOOKUP(Table1[[#This Row],[email]],แบบฝึก_51[Email],แบบฝึก_51[Completion time],0)&lt;&gt;0,"ส่งแล้ว","ยังไม่ส่ง")</f>
        <v>ส่งแล้ว</v>
      </c>
      <c r="AO233" s="5" t="str">
        <f>IF(_xlfn.XLOOKUP(Table1[[#This Row],[email]],แบบฝึก_52[Email],แบบฝึก_52[Completion time],0)&lt;&gt;0,"ส่งแล้ว","ยังไม่ส่ง")</f>
        <v>ส่งแล้ว</v>
      </c>
      <c r="AP233" s="5">
        <f>_xlfn.XLOOKUP(Table1[[#This Row],[email]],ท้ายบท_5[Email],ท้ายบท_5[Total points],"ยังไม่ส่ง")</f>
        <v>12</v>
      </c>
      <c r="AQ233" s="5">
        <f>_xlfn.XLOOKUP(Table1[[#This Row],[email]],Quiz_5[Email],Quiz_5[Total points],"ยังไม่ส่ง")</f>
        <v>3</v>
      </c>
      <c r="AR233" s="37"/>
      <c r="AS233" s="4" t="str">
        <f>IF(M233&lt;10,"ยังไม่ซ่อม",IF(Table1[[#This Row],[ซ่อมแล้วกลางภาค]]="ซ่อมแล้ว","ซ่อมแล้ว","ไม่ต้องซ่อม"))</f>
        <v>ไม่ต้องซ่อม</v>
      </c>
      <c r="BN233"/>
      <c r="BO233"/>
      <c r="BP233"/>
      <c r="BQ233"/>
    </row>
    <row r="234" spans="1:69" ht="19.5" x14ac:dyDescent="0.4">
      <c r="A234" s="21">
        <v>233</v>
      </c>
      <c r="B234" s="4">
        <v>7</v>
      </c>
      <c r="C234" s="4">
        <v>15</v>
      </c>
      <c r="D234" s="4" t="s">
        <v>33037</v>
      </c>
      <c r="E234" s="4" t="s">
        <v>32346</v>
      </c>
      <c r="F234" s="4" t="s">
        <v>33038</v>
      </c>
      <c r="G234" s="4" t="s">
        <v>33039</v>
      </c>
      <c r="H234" s="4" t="s">
        <v>4294</v>
      </c>
      <c r="I234" s="24">
        <f>ROUND(COUNTIF(Table1[[#This Row],[กิจกรรม 1.1]:[ท้ายบท 1]],"&lt;&gt;ยังไม่ส่ง")*2+IF(Table1[[#This Row],[Quiz 1]]&lt;&gt;"ยังไม่ส่ง",Table1[[#This Row],[Quiz 1]]*2/10,0),0)</f>
        <v>8</v>
      </c>
      <c r="J234" s="24">
        <f>ROUND(COUNTIF(Table1[[#This Row],[แบบฝึก 2.1]:[ท้ายบท 2]],"&lt;&gt;ยังไม่ส่ง")*8/3+IF(Table1[[#This Row],[Quiz 2]]&lt;&gt;"ยังไม่ส่ง",Table1[[#This Row],[Quiz 2]]*2/10,0),0)</f>
        <v>3</v>
      </c>
      <c r="K234" s="24">
        <f>ROUND(COUNTIF(Table1[[#This Row],[แบบฝึก 3.1]:[ท้ายบท 3]],"&lt;&gt;ยังไม่ส่ง")*3/2+IF(Table1[[#This Row],[Quiz 3]]&lt;&gt;"ยังไม่ส่ง",Table1[[#This Row],[Quiz 3]]*2/10,0),0)</f>
        <v>0</v>
      </c>
      <c r="L234" s="12">
        <f>Table1[[#This Row],[บท 1 '[10']]]+Table1[[#This Row],[บท 2 '[10']]]+Table1[[#This Row],[บท 3 '[5']]]</f>
        <v>11</v>
      </c>
      <c r="M234" s="12">
        <f>IF(Table1[[#This Row],[ซ่อมแล้วกลางภาค]]="ซ่อมแล้ว",10,Table1[[#This Row],[MID '[20']2]])</f>
        <v>9</v>
      </c>
      <c r="N234" s="12">
        <f>ROUND(COUNTIF(Table1[[#This Row],[แบบฝึก 4.1]:[ท้ายบท 4]],"&lt;&gt;ยังไม่ส่ง")*8/2+IF(Table1[[#This Row],[Quiz 4]]&lt;&gt;"ยังไม่ส่ง",Table1[[#This Row],[Quiz 4]]*2/10,0),0)</f>
        <v>5</v>
      </c>
      <c r="O234" s="12"/>
      <c r="P234" s="13">
        <f>ROUND(COUNTIF(Table1[[#This Row],[แบบฝึก 5.1]:[ท้ายบท 5]],"&lt;&gt;ยังไม่ส่ง")*8/3+IF(Table1[[#This Row],[Quiz 5]]&lt;&gt;"ยังไม่ส่ง",Table1[[#This Row],[Quiz 5]]*2/10,0),0)</f>
        <v>9</v>
      </c>
      <c r="Q234" s="12">
        <f>Table1[[#This Row],[บท 4 '[10']]]+Table1[[#This Row],[นำเสนอ '[5']]]+Table1[[#This Row],[บท 5 '[10']]]</f>
        <v>14</v>
      </c>
      <c r="R234" s="12">
        <f>Table1[[#This Row],[ก่อนกลางภาค '[25']]]+Table1[[#This Row],[กลางภาค '[20']]]+Table1[[#This Row],[หลังกลางภาค '[25']]]</f>
        <v>34</v>
      </c>
      <c r="S234" s="12"/>
      <c r="T234" s="12">
        <f>Table1[[#This Row],[ปลายภาค '[30']]]+Table1[[#This Row],[ก่อนปลายภาค '[70']]]</f>
        <v>34</v>
      </c>
      <c r="U234" s="11">
        <f t="shared" si="3"/>
        <v>0</v>
      </c>
      <c r="V234" s="5" t="str">
        <f>IF(_xlfn.XLOOKUP(Table1[[#This Row],[email]],กิจกรรม_11[Email],กิจกรรม_11[Completion time],0)&lt;&gt;0,"ส่งแล้ว","ยังไม่ส่ง")</f>
        <v>ส่งแล้ว</v>
      </c>
      <c r="W234" s="5" t="str">
        <f>IF(_xlfn.XLOOKUP(Table1[[#This Row],[email]],แบบฝึก_11[Email],แบบฝึก_11[Completion time],0)&lt;&gt;0,"ส่งแล้ว","ยังไม่ส่ง")</f>
        <v>ส่งแล้ว</v>
      </c>
      <c r="X234" s="5" t="str">
        <f>IF(_xlfn.XLOOKUP(Table1[[#This Row],[email]],แบบฝึก_12[Email],แบบฝึก_12[Completion time],0)&lt;&gt;0,"ส่งแล้ว","ยังไม่ส่ง")</f>
        <v>ส่งแล้ว</v>
      </c>
      <c r="Y234" s="5">
        <f>_xlfn.XLOOKUP(Table1[[#This Row],[email]],ท้ายบท_1[Email],ท้ายบท_1[Total points],"ยังไม่ส่ง")</f>
        <v>16</v>
      </c>
      <c r="Z234" s="4" t="str">
        <f>_xlfn.XLOOKUP(Table1[[#This Row],[email]],Quiz_1[Email],Quiz_1[Total points],"ยังไม่ส่ง")</f>
        <v>ยังไม่ส่ง</v>
      </c>
      <c r="AA234" s="5" t="str">
        <f>IF(_xlfn.XLOOKUP(Table1[[#This Row],[email]],แบบฝึก_21[Email],แบบฝึก_21[Completion time],0)&lt;&gt;0,"ส่งแล้ว","ยังไม่ส่ง")</f>
        <v>ส่งแล้ว</v>
      </c>
      <c r="AB234" s="5" t="str">
        <f>IF(_xlfn.XLOOKUP(Table1[[#This Row],[email]],แบบฝึก_22[Email],แบบฝึก_22[Completion time],0)&lt;&gt;0,"ส่งแล้ว","ยังไม่ส่ง")</f>
        <v>ยังไม่ส่ง</v>
      </c>
      <c r="AC234" s="5" t="str">
        <f>_xlfn.XLOOKUP(Table1[[#This Row],[email]],ท้ายบท_2[Email],ท้ายบท_2[Total points],"ยังไม่ส่ง")</f>
        <v>ยังไม่ส่ง</v>
      </c>
      <c r="AD234" s="5" t="str">
        <f>_xlfn.XLOOKUP(Table1[[#This Row],[email]],Quiz_2[Email],Quiz_2[Total points],"ยังไม่ส่ง")</f>
        <v>ยังไม่ส่ง</v>
      </c>
      <c r="AE234" s="5" t="str">
        <f>IF(_xlfn.XLOOKUP(Table1[[#This Row],[email]],แบบฝึก_31[Email],แบบฝึก_31[Completion time],0)&lt;&gt;0,"ส่งแล้ว","ยังไม่ส่ง")</f>
        <v>ยังไม่ส่ง</v>
      </c>
      <c r="AF234" s="5" t="str">
        <f>_xlfn.XLOOKUP(Table1[[#This Row],[email]],ท้ายบท_3[Email],ท้ายบท_3[Total points],"ยังไม่ส่ง")</f>
        <v>ยังไม่ส่ง</v>
      </c>
      <c r="AG234" s="5" t="str">
        <f>_xlfn.XLOOKUP(Table1[[#This Row],[email]],Quiz_3[Email],Quiz_3[Total points],"ยังไม่ส่ง")</f>
        <v>ยังไม่ส่ง</v>
      </c>
      <c r="AH234" s="12">
        <v>11</v>
      </c>
      <c r="AI234" s="14">
        <v>6</v>
      </c>
      <c r="AJ234" s="12">
        <f>ROUND((Table1[[#This Row],[mid '[20']]]+Table1[[#This Row],[mid '[10']]])/2,0)</f>
        <v>9</v>
      </c>
      <c r="AK234" s="5" t="str">
        <f>IF(_xlfn.XLOOKUP(Table1[[#This Row],[email]],แบบฝึก_41[Email],แบบฝึก_41[Completion time],0)&lt;&gt;0,"ส่งแล้ว","ยังไม่ส่ง")</f>
        <v>ส่งแล้ว</v>
      </c>
      <c r="AL234" s="5" t="str">
        <f>IF(_xlfn.XLOOKUP(Table1[[#This Row],[email]],ท้ายบท_4[Email],ท้ายบท_4[Total points],"ยังไม่ส่ง")&lt;&gt;0,"ส่งแล้ว","ยังไม่ส่ง")</f>
        <v>ยังไม่ส่ง</v>
      </c>
      <c r="AM234" s="5">
        <f>_xlfn.XLOOKUP(Table1[[#This Row],[email]],Quiz_4[Email],Quiz_4[Total points],"ยังไม่ส่ง")</f>
        <v>6</v>
      </c>
      <c r="AN234" s="5" t="str">
        <f>IF(_xlfn.XLOOKUP(Table1[[#This Row],[email]],แบบฝึก_51[Email],แบบฝึก_51[Completion time],0)&lt;&gt;0,"ส่งแล้ว","ยังไม่ส่ง")</f>
        <v>ส่งแล้ว</v>
      </c>
      <c r="AO234" s="5" t="str">
        <f>IF(_xlfn.XLOOKUP(Table1[[#This Row],[email]],แบบฝึก_52[Email],แบบฝึก_52[Completion time],0)&lt;&gt;0,"ส่งแล้ว","ยังไม่ส่ง")</f>
        <v>ส่งแล้ว</v>
      </c>
      <c r="AP234" s="5">
        <f>_xlfn.XLOOKUP(Table1[[#This Row],[email]],ท้ายบท_5[Email],ท้ายบท_5[Total points],"ยังไม่ส่ง")</f>
        <v>12</v>
      </c>
      <c r="AQ234" s="5">
        <f>_xlfn.XLOOKUP(Table1[[#This Row],[email]],Quiz_5[Email],Quiz_5[Total points],"ยังไม่ส่ง")</f>
        <v>6</v>
      </c>
      <c r="AR234" s="37"/>
      <c r="AS234" s="4" t="str">
        <f>IF(M234&lt;10,"ยังไม่ซ่อม",IF(Table1[[#This Row],[ซ่อมแล้วกลางภาค]]="ซ่อมแล้ว","ซ่อมแล้ว","ไม่ต้องซ่อม"))</f>
        <v>ยังไม่ซ่อม</v>
      </c>
      <c r="BN234"/>
      <c r="BO234"/>
      <c r="BP234"/>
      <c r="BQ234"/>
    </row>
    <row r="235" spans="1:69" ht="19.5" x14ac:dyDescent="0.4">
      <c r="A235" s="21">
        <v>234</v>
      </c>
      <c r="B235" s="4">
        <v>7</v>
      </c>
      <c r="C235" s="4">
        <v>16</v>
      </c>
      <c r="D235" s="4" t="s">
        <v>33040</v>
      </c>
      <c r="E235" s="4" t="s">
        <v>32346</v>
      </c>
      <c r="F235" s="4" t="s">
        <v>33041</v>
      </c>
      <c r="G235" s="4" t="s">
        <v>33042</v>
      </c>
      <c r="H235" s="4" t="s">
        <v>14435</v>
      </c>
      <c r="I235" s="24">
        <f>ROUND(COUNTIF(Table1[[#This Row],[กิจกรรม 1.1]:[ท้ายบท 1]],"&lt;&gt;ยังไม่ส่ง")*2+IF(Table1[[#This Row],[Quiz 1]]&lt;&gt;"ยังไม่ส่ง",Table1[[#This Row],[Quiz 1]]*2/10,0),0)</f>
        <v>9</v>
      </c>
      <c r="J235" s="24">
        <f>ROUND(COUNTIF(Table1[[#This Row],[แบบฝึก 2.1]:[ท้ายบท 2]],"&lt;&gt;ยังไม่ส่ง")*8/3+IF(Table1[[#This Row],[Quiz 2]]&lt;&gt;"ยังไม่ส่ง",Table1[[#This Row],[Quiz 2]]*2/10,0),0)</f>
        <v>10</v>
      </c>
      <c r="K235" s="24">
        <f>ROUND(COUNTIF(Table1[[#This Row],[แบบฝึก 3.1]:[ท้ายบท 3]],"&lt;&gt;ยังไม่ส่ง")*3/2+IF(Table1[[#This Row],[Quiz 3]]&lt;&gt;"ยังไม่ส่ง",Table1[[#This Row],[Quiz 3]]*2/10,0),0)</f>
        <v>4</v>
      </c>
      <c r="L235" s="12">
        <f>Table1[[#This Row],[บท 1 '[10']]]+Table1[[#This Row],[บท 2 '[10']]]+Table1[[#This Row],[บท 3 '[5']]]</f>
        <v>23</v>
      </c>
      <c r="M235" s="12">
        <f>IF(Table1[[#This Row],[ซ่อมแล้วกลางภาค]]="ซ่อมแล้ว",10,Table1[[#This Row],[MID '[20']2]])</f>
        <v>7</v>
      </c>
      <c r="N235" s="12">
        <f>ROUND(COUNTIF(Table1[[#This Row],[แบบฝึก 4.1]:[ท้ายบท 4]],"&lt;&gt;ยังไม่ส่ง")*8/2+IF(Table1[[#This Row],[Quiz 4]]&lt;&gt;"ยังไม่ส่ง",Table1[[#This Row],[Quiz 4]]*2/10,0),0)</f>
        <v>6</v>
      </c>
      <c r="O235" s="12"/>
      <c r="P235" s="13">
        <f>ROUND(COUNTIF(Table1[[#This Row],[แบบฝึก 5.1]:[ท้ายบท 5]],"&lt;&gt;ยังไม่ส่ง")*8/3+IF(Table1[[#This Row],[Quiz 5]]&lt;&gt;"ยังไม่ส่ง",Table1[[#This Row],[Quiz 5]]*2/10,0),0)</f>
        <v>9</v>
      </c>
      <c r="Q235" s="12">
        <f>Table1[[#This Row],[บท 4 '[10']]]+Table1[[#This Row],[นำเสนอ '[5']]]+Table1[[#This Row],[บท 5 '[10']]]</f>
        <v>15</v>
      </c>
      <c r="R235" s="12">
        <f>Table1[[#This Row],[ก่อนกลางภาค '[25']]]+Table1[[#This Row],[กลางภาค '[20']]]+Table1[[#This Row],[หลังกลางภาค '[25']]]</f>
        <v>45</v>
      </c>
      <c r="S235" s="12"/>
      <c r="T235" s="12">
        <f>Table1[[#This Row],[ปลายภาค '[30']]]+Table1[[#This Row],[ก่อนปลายภาค '[70']]]</f>
        <v>45</v>
      </c>
      <c r="U235" s="11">
        <f t="shared" si="3"/>
        <v>0</v>
      </c>
      <c r="V235" s="5" t="str">
        <f>IF(_xlfn.XLOOKUP(Table1[[#This Row],[email]],กิจกรรม_11[Email],กิจกรรม_11[Completion time],0)&lt;&gt;0,"ส่งแล้ว","ยังไม่ส่ง")</f>
        <v>ส่งแล้ว</v>
      </c>
      <c r="W235" s="5" t="str">
        <f>IF(_xlfn.XLOOKUP(Table1[[#This Row],[email]],แบบฝึก_11[Email],แบบฝึก_11[Completion time],0)&lt;&gt;0,"ส่งแล้ว","ยังไม่ส่ง")</f>
        <v>ส่งแล้ว</v>
      </c>
      <c r="X235" s="5" t="str">
        <f>IF(_xlfn.XLOOKUP(Table1[[#This Row],[email]],แบบฝึก_12[Email],แบบฝึก_12[Completion time],0)&lt;&gt;0,"ส่งแล้ว","ยังไม่ส่ง")</f>
        <v>ส่งแล้ว</v>
      </c>
      <c r="Y235" s="5">
        <f>_xlfn.XLOOKUP(Table1[[#This Row],[email]],ท้ายบท_1[Email],ท้ายบท_1[Total points],"ยังไม่ส่ง")</f>
        <v>20</v>
      </c>
      <c r="Z235" s="4">
        <f>_xlfn.XLOOKUP(Table1[[#This Row],[email]],Quiz_1[Email],Quiz_1[Total points],"ยังไม่ส่ง")</f>
        <v>6</v>
      </c>
      <c r="AA235" s="5" t="str">
        <f>IF(_xlfn.XLOOKUP(Table1[[#This Row],[email]],แบบฝึก_21[Email],แบบฝึก_21[Completion time],0)&lt;&gt;0,"ส่งแล้ว","ยังไม่ส่ง")</f>
        <v>ส่งแล้ว</v>
      </c>
      <c r="AB235" s="5" t="str">
        <f>IF(_xlfn.XLOOKUP(Table1[[#This Row],[email]],แบบฝึก_22[Email],แบบฝึก_22[Completion time],0)&lt;&gt;0,"ส่งแล้ว","ยังไม่ส่ง")</f>
        <v>ส่งแล้ว</v>
      </c>
      <c r="AC235" s="5">
        <f>_xlfn.XLOOKUP(Table1[[#This Row],[email]],ท้ายบท_2[Email],ท้ายบท_2[Total points],"ยังไม่ส่ง")</f>
        <v>11</v>
      </c>
      <c r="AD235" s="5">
        <f>_xlfn.XLOOKUP(Table1[[#This Row],[email]],Quiz_2[Email],Quiz_2[Total points],"ยังไม่ส่ง")</f>
        <v>9</v>
      </c>
      <c r="AE235" s="5" t="str">
        <f>IF(_xlfn.XLOOKUP(Table1[[#This Row],[email]],แบบฝึก_31[Email],แบบฝึก_31[Completion time],0)&lt;&gt;0,"ส่งแล้ว","ยังไม่ส่ง")</f>
        <v>ส่งแล้ว</v>
      </c>
      <c r="AF235" s="5">
        <f>_xlfn.XLOOKUP(Table1[[#This Row],[email]],ท้ายบท_3[Email],ท้ายบท_3[Total points],"ยังไม่ส่ง")</f>
        <v>9</v>
      </c>
      <c r="AG235" s="5">
        <f>_xlfn.XLOOKUP(Table1[[#This Row],[email]],Quiz_3[Email],Quiz_3[Total points],"ยังไม่ส่ง")</f>
        <v>5</v>
      </c>
      <c r="AH235" s="12">
        <v>11</v>
      </c>
      <c r="AI235" s="14">
        <v>2</v>
      </c>
      <c r="AJ235" s="12">
        <f>ROUND((Table1[[#This Row],[mid '[20']]]+Table1[[#This Row],[mid '[10']]])/2,0)</f>
        <v>7</v>
      </c>
      <c r="AK235" s="5" t="str">
        <f>IF(_xlfn.XLOOKUP(Table1[[#This Row],[email]],แบบฝึก_41[Email],แบบฝึก_41[Completion time],0)&lt;&gt;0,"ส่งแล้ว","ยังไม่ส่ง")</f>
        <v>ส่งแล้ว</v>
      </c>
      <c r="AL235" s="5" t="str">
        <f>IF(_xlfn.XLOOKUP(Table1[[#This Row],[email]],ท้ายบท_4[Email],ท้ายบท_4[Total points],"ยังไม่ส่ง")&lt;&gt;0,"ส่งแล้ว","ยังไม่ส่ง")</f>
        <v>ยังไม่ส่ง</v>
      </c>
      <c r="AM235" s="5">
        <f>_xlfn.XLOOKUP(Table1[[#This Row],[email]],Quiz_4[Email],Quiz_4[Total points],"ยังไม่ส่ง")</f>
        <v>9</v>
      </c>
      <c r="AN235" s="5" t="str">
        <f>IF(_xlfn.XLOOKUP(Table1[[#This Row],[email]],แบบฝึก_51[Email],แบบฝึก_51[Completion time],0)&lt;&gt;0,"ส่งแล้ว","ยังไม่ส่ง")</f>
        <v>ส่งแล้ว</v>
      </c>
      <c r="AO235" s="5" t="str">
        <f>IF(_xlfn.XLOOKUP(Table1[[#This Row],[email]],แบบฝึก_52[Email],แบบฝึก_52[Completion time],0)&lt;&gt;0,"ส่งแล้ว","ยังไม่ส่ง")</f>
        <v>ส่งแล้ว</v>
      </c>
      <c r="AP235" s="5">
        <f>_xlfn.XLOOKUP(Table1[[#This Row],[email]],ท้ายบท_5[Email],ท้ายบท_5[Total points],"ยังไม่ส่ง")</f>
        <v>17</v>
      </c>
      <c r="AQ235" s="5">
        <f>_xlfn.XLOOKUP(Table1[[#This Row],[email]],Quiz_5[Email],Quiz_5[Total points],"ยังไม่ส่ง")</f>
        <v>4</v>
      </c>
      <c r="AR235" s="37"/>
      <c r="AS235" s="4" t="str">
        <f>IF(M235&lt;10,"ยังไม่ซ่อม",IF(Table1[[#This Row],[ซ่อมแล้วกลางภาค]]="ซ่อมแล้ว","ซ่อมแล้ว","ไม่ต้องซ่อม"))</f>
        <v>ยังไม่ซ่อม</v>
      </c>
      <c r="BN235"/>
      <c r="BO235"/>
      <c r="BP235"/>
      <c r="BQ235"/>
    </row>
    <row r="236" spans="1:69" ht="19.5" x14ac:dyDescent="0.4">
      <c r="A236" s="21">
        <v>235</v>
      </c>
      <c r="B236" s="4">
        <v>7</v>
      </c>
      <c r="C236" s="4">
        <v>17</v>
      </c>
      <c r="D236" s="4" t="s">
        <v>33043</v>
      </c>
      <c r="E236" s="4" t="s">
        <v>32346</v>
      </c>
      <c r="F236" s="4" t="s">
        <v>32475</v>
      </c>
      <c r="G236" s="4" t="s">
        <v>33044</v>
      </c>
      <c r="H236" s="4" t="s">
        <v>4188</v>
      </c>
      <c r="I236" s="24">
        <f>ROUND(COUNTIF(Table1[[#This Row],[กิจกรรม 1.1]:[ท้ายบท 1]],"&lt;&gt;ยังไม่ส่ง")*2+IF(Table1[[#This Row],[Quiz 1]]&lt;&gt;"ยังไม่ส่ง",Table1[[#This Row],[Quiz 1]]*2/10,0),0)</f>
        <v>8</v>
      </c>
      <c r="J236" s="24">
        <f>ROUND(COUNTIF(Table1[[#This Row],[แบบฝึก 2.1]:[ท้ายบท 2]],"&lt;&gt;ยังไม่ส่ง")*8/3+IF(Table1[[#This Row],[Quiz 2]]&lt;&gt;"ยังไม่ส่ง",Table1[[#This Row],[Quiz 2]]*2/10,0),0)</f>
        <v>10</v>
      </c>
      <c r="K236" s="24">
        <f>ROUND(COUNTIF(Table1[[#This Row],[แบบฝึก 3.1]:[ท้ายบท 3]],"&lt;&gt;ยังไม่ส่ง")*3/2+IF(Table1[[#This Row],[Quiz 3]]&lt;&gt;"ยังไม่ส่ง",Table1[[#This Row],[Quiz 3]]*2/10,0),0)</f>
        <v>4</v>
      </c>
      <c r="L236" s="12">
        <f>Table1[[#This Row],[บท 1 '[10']]]+Table1[[#This Row],[บท 2 '[10']]]+Table1[[#This Row],[บท 3 '[5']]]</f>
        <v>22</v>
      </c>
      <c r="M236" s="12">
        <f>IF(Table1[[#This Row],[ซ่อมแล้วกลางภาค]]="ซ่อมแล้ว",10,Table1[[#This Row],[MID '[20']2]])</f>
        <v>10</v>
      </c>
      <c r="N236" s="12">
        <f>ROUND(COUNTIF(Table1[[#This Row],[แบบฝึก 4.1]:[ท้ายบท 4]],"&lt;&gt;ยังไม่ส่ง")*8/2+IF(Table1[[#This Row],[Quiz 4]]&lt;&gt;"ยังไม่ส่ง",Table1[[#This Row],[Quiz 4]]*2/10,0),0)</f>
        <v>6</v>
      </c>
      <c r="O236" s="12"/>
      <c r="P236" s="13">
        <f>ROUND(COUNTIF(Table1[[#This Row],[แบบฝึก 5.1]:[ท้ายบท 5]],"&lt;&gt;ยังไม่ส่ง")*8/3+IF(Table1[[#This Row],[Quiz 5]]&lt;&gt;"ยังไม่ส่ง",Table1[[#This Row],[Quiz 5]]*2/10,0),0)</f>
        <v>9</v>
      </c>
      <c r="Q236" s="12">
        <f>Table1[[#This Row],[บท 4 '[10']]]+Table1[[#This Row],[นำเสนอ '[5']]]+Table1[[#This Row],[บท 5 '[10']]]</f>
        <v>15</v>
      </c>
      <c r="R236" s="12">
        <f>Table1[[#This Row],[ก่อนกลางภาค '[25']]]+Table1[[#This Row],[กลางภาค '[20']]]+Table1[[#This Row],[หลังกลางภาค '[25']]]</f>
        <v>47</v>
      </c>
      <c r="S236" s="12"/>
      <c r="T236" s="12">
        <f>Table1[[#This Row],[ปลายภาค '[30']]]+Table1[[#This Row],[ก่อนปลายภาค '[70']]]</f>
        <v>47</v>
      </c>
      <c r="U236" s="11">
        <f t="shared" si="3"/>
        <v>0</v>
      </c>
      <c r="V236" s="5" t="str">
        <f>IF(_xlfn.XLOOKUP(Table1[[#This Row],[email]],กิจกรรม_11[Email],กิจกรรม_11[Completion time],0)&lt;&gt;0,"ส่งแล้ว","ยังไม่ส่ง")</f>
        <v>ส่งแล้ว</v>
      </c>
      <c r="W236" s="5" t="str">
        <f>IF(_xlfn.XLOOKUP(Table1[[#This Row],[email]],แบบฝึก_11[Email],แบบฝึก_11[Completion time],0)&lt;&gt;0,"ส่งแล้ว","ยังไม่ส่ง")</f>
        <v>ส่งแล้ว</v>
      </c>
      <c r="X236" s="5" t="str">
        <f>IF(_xlfn.XLOOKUP(Table1[[#This Row],[email]],แบบฝึก_12[Email],แบบฝึก_12[Completion time],0)&lt;&gt;0,"ส่งแล้ว","ยังไม่ส่ง")</f>
        <v>ส่งแล้ว</v>
      </c>
      <c r="Y236" s="5">
        <f>_xlfn.XLOOKUP(Table1[[#This Row],[email]],ท้ายบท_1[Email],ท้ายบท_1[Total points],"ยังไม่ส่ง")</f>
        <v>12</v>
      </c>
      <c r="Z236" s="4">
        <f>_xlfn.XLOOKUP(Table1[[#This Row],[email]],Quiz_1[Email],Quiz_1[Total points],"ยังไม่ส่ง")</f>
        <v>1</v>
      </c>
      <c r="AA236" s="5" t="str">
        <f>IF(_xlfn.XLOOKUP(Table1[[#This Row],[email]],แบบฝึก_21[Email],แบบฝึก_21[Completion time],0)&lt;&gt;0,"ส่งแล้ว","ยังไม่ส่ง")</f>
        <v>ส่งแล้ว</v>
      </c>
      <c r="AB236" s="5" t="str">
        <f>IF(_xlfn.XLOOKUP(Table1[[#This Row],[email]],แบบฝึก_22[Email],แบบฝึก_22[Completion time],0)&lt;&gt;0,"ส่งแล้ว","ยังไม่ส่ง")</f>
        <v>ส่งแล้ว</v>
      </c>
      <c r="AC236" s="5">
        <f>_xlfn.XLOOKUP(Table1[[#This Row],[email]],ท้ายบท_2[Email],ท้ายบท_2[Total points],"ยังไม่ส่ง")</f>
        <v>12</v>
      </c>
      <c r="AD236" s="5">
        <f>_xlfn.XLOOKUP(Table1[[#This Row],[email]],Quiz_2[Email],Quiz_2[Total points],"ยังไม่ส่ง")</f>
        <v>8</v>
      </c>
      <c r="AE236" s="5" t="str">
        <f>IF(_xlfn.XLOOKUP(Table1[[#This Row],[email]],แบบฝึก_31[Email],แบบฝึก_31[Completion time],0)&lt;&gt;0,"ส่งแล้ว","ยังไม่ส่ง")</f>
        <v>ส่งแล้ว</v>
      </c>
      <c r="AF236" s="5">
        <f>_xlfn.XLOOKUP(Table1[[#This Row],[email]],ท้ายบท_3[Email],ท้ายบท_3[Total points],"ยังไม่ส่ง")</f>
        <v>9</v>
      </c>
      <c r="AG236" s="5">
        <f>_xlfn.XLOOKUP(Table1[[#This Row],[email]],Quiz_3[Email],Quiz_3[Total points],"ยังไม่ส่ง")</f>
        <v>5</v>
      </c>
      <c r="AH236" s="12">
        <v>11</v>
      </c>
      <c r="AI236" s="14">
        <v>7</v>
      </c>
      <c r="AJ236" s="12">
        <f>ROUND((Table1[[#This Row],[mid '[20']]]+Table1[[#This Row],[mid '[10']]])/2,0)</f>
        <v>9</v>
      </c>
      <c r="AK236" s="5" t="str">
        <f>IF(_xlfn.XLOOKUP(Table1[[#This Row],[email]],แบบฝึก_41[Email],แบบฝึก_41[Completion time],0)&lt;&gt;0,"ส่งแล้ว","ยังไม่ส่ง")</f>
        <v>ส่งแล้ว</v>
      </c>
      <c r="AL236" s="5" t="str">
        <f>IF(_xlfn.XLOOKUP(Table1[[#This Row],[email]],ท้ายบท_4[Email],ท้ายบท_4[Total points],"ยังไม่ส่ง")&lt;&gt;0,"ส่งแล้ว","ยังไม่ส่ง")</f>
        <v>ยังไม่ส่ง</v>
      </c>
      <c r="AM236" s="5">
        <f>_xlfn.XLOOKUP(Table1[[#This Row],[email]],Quiz_4[Email],Quiz_4[Total points],"ยังไม่ส่ง")</f>
        <v>8</v>
      </c>
      <c r="AN236" s="5" t="str">
        <f>IF(_xlfn.XLOOKUP(Table1[[#This Row],[email]],แบบฝึก_51[Email],แบบฝึก_51[Completion time],0)&lt;&gt;0,"ส่งแล้ว","ยังไม่ส่ง")</f>
        <v>ส่งแล้ว</v>
      </c>
      <c r="AO236" s="5" t="str">
        <f>IF(_xlfn.XLOOKUP(Table1[[#This Row],[email]],แบบฝึก_52[Email],แบบฝึก_52[Completion time],0)&lt;&gt;0,"ส่งแล้ว","ยังไม่ส่ง")</f>
        <v>ส่งแล้ว</v>
      </c>
      <c r="AP236" s="5">
        <f>_xlfn.XLOOKUP(Table1[[#This Row],[email]],ท้ายบท_5[Email],ท้ายบท_5[Total points],"ยังไม่ส่ง")</f>
        <v>14</v>
      </c>
      <c r="AQ236" s="5">
        <f>_xlfn.XLOOKUP(Table1[[#This Row],[email]],Quiz_5[Email],Quiz_5[Total points],"ยังไม่ส่ง")</f>
        <v>6</v>
      </c>
      <c r="AR236" s="37" t="s">
        <v>33118</v>
      </c>
      <c r="AS236" s="4" t="str">
        <f>IF(M236&lt;10,"ยังไม่ซ่อม",IF(Table1[[#This Row],[ซ่อมแล้วกลางภาค]]="ซ่อมแล้ว","ซ่อมแล้ว","ไม่ต้องซ่อม"))</f>
        <v>ซ่อมแล้ว</v>
      </c>
      <c r="BN236"/>
      <c r="BO236"/>
      <c r="BP236"/>
      <c r="BQ236"/>
    </row>
    <row r="237" spans="1:69" ht="19.5" x14ac:dyDescent="0.4">
      <c r="A237" s="21">
        <v>236</v>
      </c>
      <c r="B237" s="4">
        <v>7</v>
      </c>
      <c r="C237" s="4">
        <v>18</v>
      </c>
      <c r="D237" s="4" t="s">
        <v>33045</v>
      </c>
      <c r="E237" s="4" t="s">
        <v>32346</v>
      </c>
      <c r="F237" s="4" t="s">
        <v>33046</v>
      </c>
      <c r="G237" s="4" t="s">
        <v>32494</v>
      </c>
      <c r="H237" s="4" t="s">
        <v>4395</v>
      </c>
      <c r="I237" s="24">
        <f>ROUND(COUNTIF(Table1[[#This Row],[กิจกรรม 1.1]:[ท้ายบท 1]],"&lt;&gt;ยังไม่ส่ง")*2+IF(Table1[[#This Row],[Quiz 1]]&lt;&gt;"ยังไม่ส่ง",Table1[[#This Row],[Quiz 1]]*2/10,0),0)</f>
        <v>9</v>
      </c>
      <c r="J237" s="24">
        <f>ROUND(COUNTIF(Table1[[#This Row],[แบบฝึก 2.1]:[ท้ายบท 2]],"&lt;&gt;ยังไม่ส่ง")*8/3+IF(Table1[[#This Row],[Quiz 2]]&lt;&gt;"ยังไม่ส่ง",Table1[[#This Row],[Quiz 2]]*2/10,0),0)</f>
        <v>8</v>
      </c>
      <c r="K237" s="24">
        <f>ROUND(COUNTIF(Table1[[#This Row],[แบบฝึก 3.1]:[ท้ายบท 3]],"&lt;&gt;ยังไม่ส่ง")*3/2+IF(Table1[[#This Row],[Quiz 3]]&lt;&gt;"ยังไม่ส่ง",Table1[[#This Row],[Quiz 3]]*2/10,0),0)</f>
        <v>2</v>
      </c>
      <c r="L237" s="12">
        <f>Table1[[#This Row],[บท 1 '[10']]]+Table1[[#This Row],[บท 2 '[10']]]+Table1[[#This Row],[บท 3 '[5']]]</f>
        <v>19</v>
      </c>
      <c r="M237" s="12">
        <f>IF(Table1[[#This Row],[ซ่อมแล้วกลางภาค]]="ซ่อมแล้ว",10,Table1[[#This Row],[MID '[20']2]])</f>
        <v>9</v>
      </c>
      <c r="N237" s="12">
        <f>ROUND(COUNTIF(Table1[[#This Row],[แบบฝึก 4.1]:[ท้ายบท 4]],"&lt;&gt;ยังไม่ส่ง")*8/2+IF(Table1[[#This Row],[Quiz 4]]&lt;&gt;"ยังไม่ส่ง",Table1[[#This Row],[Quiz 4]]*2/10,0),0)</f>
        <v>6</v>
      </c>
      <c r="O237" s="12"/>
      <c r="P237" s="13">
        <f>ROUND(COUNTIF(Table1[[#This Row],[แบบฝึก 5.1]:[ท้ายบท 5]],"&lt;&gt;ยังไม่ส่ง")*8/3+IF(Table1[[#This Row],[Quiz 5]]&lt;&gt;"ยังไม่ส่ง",Table1[[#This Row],[Quiz 5]]*2/10,0),0)</f>
        <v>9</v>
      </c>
      <c r="Q237" s="12">
        <f>Table1[[#This Row],[บท 4 '[10']]]+Table1[[#This Row],[นำเสนอ '[5']]]+Table1[[#This Row],[บท 5 '[10']]]</f>
        <v>15</v>
      </c>
      <c r="R237" s="12">
        <f>Table1[[#This Row],[ก่อนกลางภาค '[25']]]+Table1[[#This Row],[กลางภาค '[20']]]+Table1[[#This Row],[หลังกลางภาค '[25']]]</f>
        <v>43</v>
      </c>
      <c r="S237" s="12"/>
      <c r="T237" s="12">
        <f>Table1[[#This Row],[ปลายภาค '[30']]]+Table1[[#This Row],[ก่อนปลายภาค '[70']]]</f>
        <v>43</v>
      </c>
      <c r="U237" s="11">
        <f t="shared" si="3"/>
        <v>0</v>
      </c>
      <c r="V237" s="5" t="str">
        <f>IF(_xlfn.XLOOKUP(Table1[[#This Row],[email]],กิจกรรม_11[Email],กิจกรรม_11[Completion time],0)&lt;&gt;0,"ส่งแล้ว","ยังไม่ส่ง")</f>
        <v>ส่งแล้ว</v>
      </c>
      <c r="W237" s="5" t="str">
        <f>IF(_xlfn.XLOOKUP(Table1[[#This Row],[email]],แบบฝึก_11[Email],แบบฝึก_11[Completion time],0)&lt;&gt;0,"ส่งแล้ว","ยังไม่ส่ง")</f>
        <v>ส่งแล้ว</v>
      </c>
      <c r="X237" s="5" t="str">
        <f>IF(_xlfn.XLOOKUP(Table1[[#This Row],[email]],แบบฝึก_12[Email],แบบฝึก_12[Completion time],0)&lt;&gt;0,"ส่งแล้ว","ยังไม่ส่ง")</f>
        <v>ส่งแล้ว</v>
      </c>
      <c r="Y237" s="5">
        <f>_xlfn.XLOOKUP(Table1[[#This Row],[email]],ท้ายบท_1[Email],ท้ายบท_1[Total points],"ยังไม่ส่ง")</f>
        <v>17</v>
      </c>
      <c r="Z237" s="4">
        <f>_xlfn.XLOOKUP(Table1[[#This Row],[email]],Quiz_1[Email],Quiz_1[Total points],"ยังไม่ส่ง")</f>
        <v>6</v>
      </c>
      <c r="AA237" s="5" t="str">
        <f>IF(_xlfn.XLOOKUP(Table1[[#This Row],[email]],แบบฝึก_21[Email],แบบฝึก_21[Completion time],0)&lt;&gt;0,"ส่งแล้ว","ยังไม่ส่ง")</f>
        <v>ส่งแล้ว</v>
      </c>
      <c r="AB237" s="5" t="str">
        <f>IF(_xlfn.XLOOKUP(Table1[[#This Row],[email]],แบบฝึก_22[Email],แบบฝึก_22[Completion time],0)&lt;&gt;0,"ส่งแล้ว","ยังไม่ส่ง")</f>
        <v>ส่งแล้ว</v>
      </c>
      <c r="AC237" s="5">
        <f>_xlfn.XLOOKUP(Table1[[#This Row],[email]],ท้ายบท_2[Email],ท้ายบท_2[Total points],"ยังไม่ส่ง")</f>
        <v>6</v>
      </c>
      <c r="AD237" s="5" t="str">
        <f>_xlfn.XLOOKUP(Table1[[#This Row],[email]],Quiz_2[Email],Quiz_2[Total points],"ยังไม่ส่ง")</f>
        <v>ยังไม่ส่ง</v>
      </c>
      <c r="AE237" s="5" t="str">
        <f>IF(_xlfn.XLOOKUP(Table1[[#This Row],[email]],แบบฝึก_31[Email],แบบฝึก_31[Completion time],0)&lt;&gt;0,"ส่งแล้ว","ยังไม่ส่ง")</f>
        <v>ส่งแล้ว</v>
      </c>
      <c r="AF237" s="5" t="str">
        <f>_xlfn.XLOOKUP(Table1[[#This Row],[email]],ท้ายบท_3[Email],ท้ายบท_3[Total points],"ยังไม่ส่ง")</f>
        <v>ยังไม่ส่ง</v>
      </c>
      <c r="AG237" s="5" t="str">
        <f>_xlfn.XLOOKUP(Table1[[#This Row],[email]],Quiz_3[Email],Quiz_3[Total points],"ยังไม่ส่ง")</f>
        <v>ยังไม่ส่ง</v>
      </c>
      <c r="AH237" s="12">
        <v>14</v>
      </c>
      <c r="AI237" s="14">
        <v>3</v>
      </c>
      <c r="AJ237" s="12">
        <f>ROUND((Table1[[#This Row],[mid '[20']]]+Table1[[#This Row],[mid '[10']]])/2,0)</f>
        <v>9</v>
      </c>
      <c r="AK237" s="5" t="str">
        <f>IF(_xlfn.XLOOKUP(Table1[[#This Row],[email]],แบบฝึก_41[Email],แบบฝึก_41[Completion time],0)&lt;&gt;0,"ส่งแล้ว","ยังไม่ส่ง")</f>
        <v>ส่งแล้ว</v>
      </c>
      <c r="AL237" s="5" t="str">
        <f>IF(_xlfn.XLOOKUP(Table1[[#This Row],[email]],ท้ายบท_4[Email],ท้ายบท_4[Total points],"ยังไม่ส่ง")&lt;&gt;0,"ส่งแล้ว","ยังไม่ส่ง")</f>
        <v>ยังไม่ส่ง</v>
      </c>
      <c r="AM237" s="5">
        <f>_xlfn.XLOOKUP(Table1[[#This Row],[email]],Quiz_4[Email],Quiz_4[Total points],"ยังไม่ส่ง")</f>
        <v>9</v>
      </c>
      <c r="AN237" s="5" t="str">
        <f>IF(_xlfn.XLOOKUP(Table1[[#This Row],[email]],แบบฝึก_51[Email],แบบฝึก_51[Completion time],0)&lt;&gt;0,"ส่งแล้ว","ยังไม่ส่ง")</f>
        <v>ส่งแล้ว</v>
      </c>
      <c r="AO237" s="5" t="str">
        <f>IF(_xlfn.XLOOKUP(Table1[[#This Row],[email]],แบบฝึก_52[Email],แบบฝึก_52[Completion time],0)&lt;&gt;0,"ส่งแล้ว","ยังไม่ส่ง")</f>
        <v>ส่งแล้ว</v>
      </c>
      <c r="AP237" s="5">
        <f>_xlfn.XLOOKUP(Table1[[#This Row],[email]],ท้ายบท_5[Email],ท้ายบท_5[Total points],"ยังไม่ส่ง")</f>
        <v>13</v>
      </c>
      <c r="AQ237" s="5">
        <f>_xlfn.XLOOKUP(Table1[[#This Row],[email]],Quiz_5[Email],Quiz_5[Total points],"ยังไม่ส่ง")</f>
        <v>7</v>
      </c>
      <c r="AR237" s="37"/>
      <c r="AS237" s="4" t="str">
        <f>IF(M237&lt;10,"ยังไม่ซ่อม",IF(Table1[[#This Row],[ซ่อมแล้วกลางภาค]]="ซ่อมแล้ว","ซ่อมแล้ว","ไม่ต้องซ่อม"))</f>
        <v>ยังไม่ซ่อม</v>
      </c>
      <c r="BN237"/>
      <c r="BO237"/>
      <c r="BP237"/>
      <c r="BQ237"/>
    </row>
    <row r="238" spans="1:69" ht="19.5" x14ac:dyDescent="0.4">
      <c r="A238" s="21">
        <v>237</v>
      </c>
      <c r="B238" s="4">
        <v>7</v>
      </c>
      <c r="C238" s="4">
        <v>19</v>
      </c>
      <c r="D238" s="4" t="s">
        <v>33047</v>
      </c>
      <c r="E238" s="4" t="s">
        <v>32346</v>
      </c>
      <c r="F238" s="4" t="s">
        <v>32587</v>
      </c>
      <c r="G238" s="4" t="s">
        <v>32467</v>
      </c>
      <c r="H238" s="4" t="s">
        <v>4238</v>
      </c>
      <c r="I238" s="24">
        <f>ROUND(COUNTIF(Table1[[#This Row],[กิจกรรม 1.1]:[ท้ายบท 1]],"&lt;&gt;ยังไม่ส่ง")*2+IF(Table1[[#This Row],[Quiz 1]]&lt;&gt;"ยังไม่ส่ง",Table1[[#This Row],[Quiz 1]]*2/10,0),0)</f>
        <v>9</v>
      </c>
      <c r="J238" s="24">
        <f>ROUND(COUNTIF(Table1[[#This Row],[แบบฝึก 2.1]:[ท้ายบท 2]],"&lt;&gt;ยังไม่ส่ง")*8/3+IF(Table1[[#This Row],[Quiz 2]]&lt;&gt;"ยังไม่ส่ง",Table1[[#This Row],[Quiz 2]]*2/10,0),0)</f>
        <v>9</v>
      </c>
      <c r="K238" s="24">
        <f>ROUND(COUNTIF(Table1[[#This Row],[แบบฝึก 3.1]:[ท้ายบท 3]],"&lt;&gt;ยังไม่ส่ง")*3/2+IF(Table1[[#This Row],[Quiz 3]]&lt;&gt;"ยังไม่ส่ง",Table1[[#This Row],[Quiz 3]]*2/10,0),0)</f>
        <v>4</v>
      </c>
      <c r="L238" s="12">
        <f>Table1[[#This Row],[บท 1 '[10']]]+Table1[[#This Row],[บท 2 '[10']]]+Table1[[#This Row],[บท 3 '[5']]]</f>
        <v>22</v>
      </c>
      <c r="M238" s="12">
        <f>IF(Table1[[#This Row],[ซ่อมแล้วกลางภาค]]="ซ่อมแล้ว",10,Table1[[#This Row],[MID '[20']2]])</f>
        <v>10</v>
      </c>
      <c r="N238" s="12">
        <f>ROUND(COUNTIF(Table1[[#This Row],[แบบฝึก 4.1]:[ท้ายบท 4]],"&lt;&gt;ยังไม่ส่ง")*8/2+IF(Table1[[#This Row],[Quiz 4]]&lt;&gt;"ยังไม่ส่ง",Table1[[#This Row],[Quiz 4]]*2/10,0),0)</f>
        <v>5</v>
      </c>
      <c r="O238" s="12"/>
      <c r="P238" s="13">
        <f>ROUND(COUNTIF(Table1[[#This Row],[แบบฝึก 5.1]:[ท้ายบท 5]],"&lt;&gt;ยังไม่ส่ง")*8/3+IF(Table1[[#This Row],[Quiz 5]]&lt;&gt;"ยังไม่ส่ง",Table1[[#This Row],[Quiz 5]]*2/10,0),0)</f>
        <v>9</v>
      </c>
      <c r="Q238" s="12">
        <f>Table1[[#This Row],[บท 4 '[10']]]+Table1[[#This Row],[นำเสนอ '[5']]]+Table1[[#This Row],[บท 5 '[10']]]</f>
        <v>14</v>
      </c>
      <c r="R238" s="12">
        <f>Table1[[#This Row],[ก่อนกลางภาค '[25']]]+Table1[[#This Row],[กลางภาค '[20']]]+Table1[[#This Row],[หลังกลางภาค '[25']]]</f>
        <v>46</v>
      </c>
      <c r="S238" s="12"/>
      <c r="T238" s="12">
        <f>Table1[[#This Row],[ปลายภาค '[30']]]+Table1[[#This Row],[ก่อนปลายภาค '[70']]]</f>
        <v>46</v>
      </c>
      <c r="U238" s="11">
        <f t="shared" si="3"/>
        <v>0</v>
      </c>
      <c r="V238" s="5" t="str">
        <f>IF(_xlfn.XLOOKUP(Table1[[#This Row],[email]],กิจกรรม_11[Email],กิจกรรม_11[Completion time],0)&lt;&gt;0,"ส่งแล้ว","ยังไม่ส่ง")</f>
        <v>ส่งแล้ว</v>
      </c>
      <c r="W238" s="5" t="str">
        <f>IF(_xlfn.XLOOKUP(Table1[[#This Row],[email]],แบบฝึก_11[Email],แบบฝึก_11[Completion time],0)&lt;&gt;0,"ส่งแล้ว","ยังไม่ส่ง")</f>
        <v>ส่งแล้ว</v>
      </c>
      <c r="X238" s="5" t="str">
        <f>IF(_xlfn.XLOOKUP(Table1[[#This Row],[email]],แบบฝึก_12[Email],แบบฝึก_12[Completion time],0)&lt;&gt;0,"ส่งแล้ว","ยังไม่ส่ง")</f>
        <v>ส่งแล้ว</v>
      </c>
      <c r="Y238" s="5">
        <f>_xlfn.XLOOKUP(Table1[[#This Row],[email]],ท้ายบท_1[Email],ท้ายบท_1[Total points],"ยังไม่ส่ง")</f>
        <v>18</v>
      </c>
      <c r="Z238" s="4">
        <f>_xlfn.XLOOKUP(Table1[[#This Row],[email]],Quiz_1[Email],Quiz_1[Total points],"ยังไม่ส่ง")</f>
        <v>5</v>
      </c>
      <c r="AA238" s="5" t="str">
        <f>IF(_xlfn.XLOOKUP(Table1[[#This Row],[email]],แบบฝึก_21[Email],แบบฝึก_21[Completion time],0)&lt;&gt;0,"ส่งแล้ว","ยังไม่ส่ง")</f>
        <v>ส่งแล้ว</v>
      </c>
      <c r="AB238" s="5" t="str">
        <f>IF(_xlfn.XLOOKUP(Table1[[#This Row],[email]],แบบฝึก_22[Email],แบบฝึก_22[Completion time],0)&lt;&gt;0,"ส่งแล้ว","ยังไม่ส่ง")</f>
        <v>ส่งแล้ว</v>
      </c>
      <c r="AC238" s="5">
        <f>_xlfn.XLOOKUP(Table1[[#This Row],[email]],ท้ายบท_2[Email],ท้ายบท_2[Total points],"ยังไม่ส่ง")</f>
        <v>9</v>
      </c>
      <c r="AD238" s="5">
        <f>_xlfn.XLOOKUP(Table1[[#This Row],[email]],Quiz_2[Email],Quiz_2[Total points],"ยังไม่ส่ง")</f>
        <v>6</v>
      </c>
      <c r="AE238" s="5" t="str">
        <f>IF(_xlfn.XLOOKUP(Table1[[#This Row],[email]],แบบฝึก_31[Email],แบบฝึก_31[Completion time],0)&lt;&gt;0,"ส่งแล้ว","ยังไม่ส่ง")</f>
        <v>ส่งแล้ว</v>
      </c>
      <c r="AF238" s="5">
        <f>_xlfn.XLOOKUP(Table1[[#This Row],[email]],ท้ายบท_3[Email],ท้ายบท_3[Total points],"ยังไม่ส่ง")</f>
        <v>10</v>
      </c>
      <c r="AG238" s="5">
        <f>_xlfn.XLOOKUP(Table1[[#This Row],[email]],Quiz_3[Email],Quiz_3[Total points],"ยังไม่ส่ง")</f>
        <v>5</v>
      </c>
      <c r="AH238" s="12">
        <v>16</v>
      </c>
      <c r="AI238" s="14">
        <v>4</v>
      </c>
      <c r="AJ238" s="12">
        <f>ROUND((Table1[[#This Row],[mid '[20']]]+Table1[[#This Row],[mid '[10']]])/2,0)</f>
        <v>10</v>
      </c>
      <c r="AK238" s="5" t="str">
        <f>IF(_xlfn.XLOOKUP(Table1[[#This Row],[email]],แบบฝึก_41[Email],แบบฝึก_41[Completion time],0)&lt;&gt;0,"ส่งแล้ว","ยังไม่ส่ง")</f>
        <v>ส่งแล้ว</v>
      </c>
      <c r="AL238" s="5" t="str">
        <f>IF(_xlfn.XLOOKUP(Table1[[#This Row],[email]],ท้ายบท_4[Email],ท้ายบท_4[Total points],"ยังไม่ส่ง")&lt;&gt;0,"ส่งแล้ว","ยังไม่ส่ง")</f>
        <v>ยังไม่ส่ง</v>
      </c>
      <c r="AM238" s="5">
        <f>_xlfn.XLOOKUP(Table1[[#This Row],[email]],Quiz_4[Email],Quiz_4[Total points],"ยังไม่ส่ง")</f>
        <v>4</v>
      </c>
      <c r="AN238" s="5" t="str">
        <f>IF(_xlfn.XLOOKUP(Table1[[#This Row],[email]],แบบฝึก_51[Email],แบบฝึก_51[Completion time],0)&lt;&gt;0,"ส่งแล้ว","ยังไม่ส่ง")</f>
        <v>ส่งแล้ว</v>
      </c>
      <c r="AO238" s="5" t="str">
        <f>IF(_xlfn.XLOOKUP(Table1[[#This Row],[email]],แบบฝึก_52[Email],แบบฝึก_52[Completion time],0)&lt;&gt;0,"ส่งแล้ว","ยังไม่ส่ง")</f>
        <v>ส่งแล้ว</v>
      </c>
      <c r="AP238" s="5">
        <f>_xlfn.XLOOKUP(Table1[[#This Row],[email]],ท้ายบท_5[Email],ท้ายบท_5[Total points],"ยังไม่ส่ง")</f>
        <v>12</v>
      </c>
      <c r="AQ238" s="5">
        <f>_xlfn.XLOOKUP(Table1[[#This Row],[email]],Quiz_5[Email],Quiz_5[Total points],"ยังไม่ส่ง")</f>
        <v>4</v>
      </c>
      <c r="AR238" s="37"/>
      <c r="AS238" s="4" t="str">
        <f>IF(M238&lt;10,"ยังไม่ซ่อม",IF(Table1[[#This Row],[ซ่อมแล้วกลางภาค]]="ซ่อมแล้ว","ซ่อมแล้ว","ไม่ต้องซ่อม"))</f>
        <v>ไม่ต้องซ่อม</v>
      </c>
      <c r="BN238"/>
      <c r="BO238"/>
      <c r="BP238"/>
      <c r="BQ238"/>
    </row>
    <row r="239" spans="1:69" ht="19.5" x14ac:dyDescent="0.4">
      <c r="A239" s="21">
        <v>238</v>
      </c>
      <c r="B239" s="4">
        <v>7</v>
      </c>
      <c r="C239" s="4">
        <v>20</v>
      </c>
      <c r="D239" s="4" t="s">
        <v>33048</v>
      </c>
      <c r="E239" s="4" t="s">
        <v>32346</v>
      </c>
      <c r="F239" s="4" t="s">
        <v>33049</v>
      </c>
      <c r="G239" s="4" t="s">
        <v>33050</v>
      </c>
      <c r="H239" s="4" t="s">
        <v>14403</v>
      </c>
      <c r="I239" s="24">
        <f>ROUND(COUNTIF(Table1[[#This Row],[กิจกรรม 1.1]:[ท้ายบท 1]],"&lt;&gt;ยังไม่ส่ง")*2+IF(Table1[[#This Row],[Quiz 1]]&lt;&gt;"ยังไม่ส่ง",Table1[[#This Row],[Quiz 1]]*2/10,0),0)</f>
        <v>5</v>
      </c>
      <c r="J239" s="24">
        <f>ROUND(COUNTIF(Table1[[#This Row],[แบบฝึก 2.1]:[ท้ายบท 2]],"&lt;&gt;ยังไม่ส่ง")*8/3+IF(Table1[[#This Row],[Quiz 2]]&lt;&gt;"ยังไม่ส่ง",Table1[[#This Row],[Quiz 2]]*2/10,0),0)</f>
        <v>3</v>
      </c>
      <c r="K239" s="24">
        <f>ROUND(COUNTIF(Table1[[#This Row],[แบบฝึก 3.1]:[ท้ายบท 3]],"&lt;&gt;ยังไม่ส่ง")*3/2+IF(Table1[[#This Row],[Quiz 3]]&lt;&gt;"ยังไม่ส่ง",Table1[[#This Row],[Quiz 3]]*2/10,0),0)</f>
        <v>3</v>
      </c>
      <c r="L239" s="12">
        <f>Table1[[#This Row],[บท 1 '[10']]]+Table1[[#This Row],[บท 2 '[10']]]+Table1[[#This Row],[บท 3 '[5']]]</f>
        <v>11</v>
      </c>
      <c r="M239" s="12">
        <f>IF(Table1[[#This Row],[ซ่อมแล้วกลางภาค]]="ซ่อมแล้ว",10,Table1[[#This Row],[MID '[20']2]])</f>
        <v>7</v>
      </c>
      <c r="N239" s="12">
        <f>ROUND(COUNTIF(Table1[[#This Row],[แบบฝึก 4.1]:[ท้ายบท 4]],"&lt;&gt;ยังไม่ส่ง")*8/2+IF(Table1[[#This Row],[Quiz 4]]&lt;&gt;"ยังไม่ส่ง",Table1[[#This Row],[Quiz 4]]*2/10,0),0)</f>
        <v>4</v>
      </c>
      <c r="O239" s="12"/>
      <c r="P239" s="13">
        <f>ROUND(COUNTIF(Table1[[#This Row],[แบบฝึก 5.1]:[ท้ายบท 5]],"&lt;&gt;ยังไม่ส่ง")*8/3+IF(Table1[[#This Row],[Quiz 5]]&lt;&gt;"ยังไม่ส่ง",Table1[[#This Row],[Quiz 5]]*2/10,0),0)</f>
        <v>8</v>
      </c>
      <c r="Q239" s="12">
        <f>Table1[[#This Row],[บท 4 '[10']]]+Table1[[#This Row],[นำเสนอ '[5']]]+Table1[[#This Row],[บท 5 '[10']]]</f>
        <v>12</v>
      </c>
      <c r="R239" s="12">
        <f>Table1[[#This Row],[ก่อนกลางภาค '[25']]]+Table1[[#This Row],[กลางภาค '[20']]]+Table1[[#This Row],[หลังกลางภาค '[25']]]</f>
        <v>30</v>
      </c>
      <c r="S239" s="12"/>
      <c r="T239" s="12">
        <f>Table1[[#This Row],[ปลายภาค '[30']]]+Table1[[#This Row],[ก่อนปลายภาค '[70']]]</f>
        <v>30</v>
      </c>
      <c r="U239" s="11">
        <f t="shared" si="3"/>
        <v>0</v>
      </c>
      <c r="V239" s="5" t="str">
        <f>IF(_xlfn.XLOOKUP(Table1[[#This Row],[email]],กิจกรรม_11[Email],กิจกรรม_11[Completion time],0)&lt;&gt;0,"ส่งแล้ว","ยังไม่ส่ง")</f>
        <v>ยังไม่ส่ง</v>
      </c>
      <c r="W239" s="5" t="str">
        <f>IF(_xlfn.XLOOKUP(Table1[[#This Row],[email]],แบบฝึก_11[Email],แบบฝึก_11[Completion time],0)&lt;&gt;0,"ส่งแล้ว","ยังไม่ส่ง")</f>
        <v>ยังไม่ส่ง</v>
      </c>
      <c r="X239" s="5" t="str">
        <f>IF(_xlfn.XLOOKUP(Table1[[#This Row],[email]],แบบฝึก_12[Email],แบบฝึก_12[Completion time],0)&lt;&gt;0,"ส่งแล้ว","ยังไม่ส่ง")</f>
        <v>ส่งแล้ว</v>
      </c>
      <c r="Y239" s="5">
        <f>_xlfn.XLOOKUP(Table1[[#This Row],[email]],ท้ายบท_1[Email],ท้ายบท_1[Total points],"ยังไม่ส่ง")</f>
        <v>13</v>
      </c>
      <c r="Z239" s="4">
        <f>_xlfn.XLOOKUP(Table1[[#This Row],[email]],Quiz_1[Email],Quiz_1[Total points],"ยังไม่ส่ง")</f>
        <v>7</v>
      </c>
      <c r="AA239" s="5" t="str">
        <f>IF(_xlfn.XLOOKUP(Table1[[#This Row],[email]],แบบฝึก_21[Email],แบบฝึก_21[Completion time],0)&lt;&gt;0,"ส่งแล้ว","ยังไม่ส่ง")</f>
        <v>ส่งแล้ว</v>
      </c>
      <c r="AB239" s="5" t="str">
        <f>IF(_xlfn.XLOOKUP(Table1[[#This Row],[email]],แบบฝึก_22[Email],แบบฝึก_22[Completion time],0)&lt;&gt;0,"ส่งแล้ว","ยังไม่ส่ง")</f>
        <v>ยังไม่ส่ง</v>
      </c>
      <c r="AC239" s="5" t="str">
        <f>_xlfn.XLOOKUP(Table1[[#This Row],[email]],ท้ายบท_2[Email],ท้ายบท_2[Total points],"ยังไม่ส่ง")</f>
        <v>ยังไม่ส่ง</v>
      </c>
      <c r="AD239" s="5" t="str">
        <f>_xlfn.XLOOKUP(Table1[[#This Row],[email]],Quiz_2[Email],Quiz_2[Total points],"ยังไม่ส่ง")</f>
        <v>ยังไม่ส่ง</v>
      </c>
      <c r="AE239" s="5" t="str">
        <f>IF(_xlfn.XLOOKUP(Table1[[#This Row],[email]],แบบฝึก_31[Email],แบบฝึก_31[Completion time],0)&lt;&gt;0,"ส่งแล้ว","ยังไม่ส่ง")</f>
        <v>ส่งแล้ว</v>
      </c>
      <c r="AF239" s="5">
        <f>_xlfn.XLOOKUP(Table1[[#This Row],[email]],ท้ายบท_3[Email],ท้ายบท_3[Total points],"ยังไม่ส่ง")</f>
        <v>5</v>
      </c>
      <c r="AG239" s="5">
        <f>_xlfn.XLOOKUP(Table1[[#This Row],[email]],Quiz_3[Email],Quiz_3[Total points],"ยังไม่ส่ง")</f>
        <v>2</v>
      </c>
      <c r="AH239" s="12">
        <v>8</v>
      </c>
      <c r="AI239" s="14">
        <v>5</v>
      </c>
      <c r="AJ239" s="12">
        <f>ROUND((Table1[[#This Row],[mid '[20']]]+Table1[[#This Row],[mid '[10']]])/2,0)</f>
        <v>7</v>
      </c>
      <c r="AK239" s="5" t="str">
        <f>IF(_xlfn.XLOOKUP(Table1[[#This Row],[email]],แบบฝึก_41[Email],แบบฝึก_41[Completion time],0)&lt;&gt;0,"ส่งแล้ว","ยังไม่ส่ง")</f>
        <v>ส่งแล้ว</v>
      </c>
      <c r="AL239" s="5" t="str">
        <f>IF(_xlfn.XLOOKUP(Table1[[#This Row],[email]],ท้ายบท_4[Email],ท้ายบท_4[Total points],"ยังไม่ส่ง")&lt;&gt;0,"ส่งแล้ว","ยังไม่ส่ง")</f>
        <v>ยังไม่ส่ง</v>
      </c>
      <c r="AM239" s="5">
        <f>_xlfn.XLOOKUP(Table1[[#This Row],[email]],Quiz_4[Email],Quiz_4[Total points],"ยังไม่ส่ง")</f>
        <v>2</v>
      </c>
      <c r="AN239" s="5" t="str">
        <f>IF(_xlfn.XLOOKUP(Table1[[#This Row],[email]],แบบฝึก_51[Email],แบบฝึก_51[Completion time],0)&lt;&gt;0,"ส่งแล้ว","ยังไม่ส่ง")</f>
        <v>ส่งแล้ว</v>
      </c>
      <c r="AO239" s="5" t="str">
        <f>IF(_xlfn.XLOOKUP(Table1[[#This Row],[email]],แบบฝึก_52[Email],แบบฝึก_52[Completion time],0)&lt;&gt;0,"ส่งแล้ว","ยังไม่ส่ง")</f>
        <v>ส่งแล้ว</v>
      </c>
      <c r="AP239" s="5">
        <f>_xlfn.XLOOKUP(Table1[[#This Row],[email]],ท้ายบท_5[Email],ท้ายบท_5[Total points],"ยังไม่ส่ง")</f>
        <v>7</v>
      </c>
      <c r="AQ239" s="5">
        <f>_xlfn.XLOOKUP(Table1[[#This Row],[email]],Quiz_5[Email],Quiz_5[Total points],"ยังไม่ส่ง")</f>
        <v>1</v>
      </c>
      <c r="AR239" s="37"/>
      <c r="AS239" s="4" t="str">
        <f>IF(M239&lt;10,"ยังไม่ซ่อม",IF(Table1[[#This Row],[ซ่อมแล้วกลางภาค]]="ซ่อมแล้ว","ซ่อมแล้ว","ไม่ต้องซ่อม"))</f>
        <v>ยังไม่ซ่อม</v>
      </c>
      <c r="BN239"/>
      <c r="BO239"/>
      <c r="BP239"/>
      <c r="BQ239"/>
    </row>
    <row r="240" spans="1:69" ht="19.5" x14ac:dyDescent="0.4">
      <c r="A240" s="21">
        <v>239</v>
      </c>
      <c r="B240" s="4">
        <v>7</v>
      </c>
      <c r="C240" s="4">
        <v>21</v>
      </c>
      <c r="D240" s="4" t="s">
        <v>33051</v>
      </c>
      <c r="E240" s="4" t="s">
        <v>32396</v>
      </c>
      <c r="F240" s="4" t="s">
        <v>33052</v>
      </c>
      <c r="G240" s="4" t="s">
        <v>33053</v>
      </c>
      <c r="H240" s="4" t="s">
        <v>4251</v>
      </c>
      <c r="I240" s="24">
        <f>ROUND(COUNTIF(Table1[[#This Row],[กิจกรรม 1.1]:[ท้ายบท 1]],"&lt;&gt;ยังไม่ส่ง")*2+IF(Table1[[#This Row],[Quiz 1]]&lt;&gt;"ยังไม่ส่ง",Table1[[#This Row],[Quiz 1]]*2/10,0),0)</f>
        <v>10</v>
      </c>
      <c r="J240" s="24">
        <f>ROUND(COUNTIF(Table1[[#This Row],[แบบฝึก 2.1]:[ท้ายบท 2]],"&lt;&gt;ยังไม่ส่ง")*8/3+IF(Table1[[#This Row],[Quiz 2]]&lt;&gt;"ยังไม่ส่ง",Table1[[#This Row],[Quiz 2]]*2/10,0),0)</f>
        <v>9</v>
      </c>
      <c r="K240" s="24">
        <f>ROUND(COUNTIF(Table1[[#This Row],[แบบฝึก 3.1]:[ท้ายบท 3]],"&lt;&gt;ยังไม่ส่ง")*3/2+IF(Table1[[#This Row],[Quiz 3]]&lt;&gt;"ยังไม่ส่ง",Table1[[#This Row],[Quiz 3]]*2/10,0),0)</f>
        <v>4</v>
      </c>
      <c r="L240" s="12">
        <f>Table1[[#This Row],[บท 1 '[10']]]+Table1[[#This Row],[บท 2 '[10']]]+Table1[[#This Row],[บท 3 '[5']]]</f>
        <v>23</v>
      </c>
      <c r="M240" s="12">
        <f>IF(Table1[[#This Row],[ซ่อมแล้วกลางภาค]]="ซ่อมแล้ว",10,Table1[[#This Row],[MID '[20']2]])</f>
        <v>10</v>
      </c>
      <c r="N240" s="12">
        <f>ROUND(COUNTIF(Table1[[#This Row],[แบบฝึก 4.1]:[ท้ายบท 4]],"&lt;&gt;ยังไม่ส่ง")*8/2+IF(Table1[[#This Row],[Quiz 4]]&lt;&gt;"ยังไม่ส่ง",Table1[[#This Row],[Quiz 4]]*2/10,0),0)</f>
        <v>6</v>
      </c>
      <c r="O240" s="12"/>
      <c r="P240" s="13">
        <f>ROUND(COUNTIF(Table1[[#This Row],[แบบฝึก 5.1]:[ท้ายบท 5]],"&lt;&gt;ยังไม่ส่ง")*8/3+IF(Table1[[#This Row],[Quiz 5]]&lt;&gt;"ยังไม่ส่ง",Table1[[#This Row],[Quiz 5]]*2/10,0),0)</f>
        <v>9</v>
      </c>
      <c r="Q240" s="12">
        <f>Table1[[#This Row],[บท 4 '[10']]]+Table1[[#This Row],[นำเสนอ '[5']]]+Table1[[#This Row],[บท 5 '[10']]]</f>
        <v>15</v>
      </c>
      <c r="R240" s="12">
        <f>Table1[[#This Row],[ก่อนกลางภาค '[25']]]+Table1[[#This Row],[กลางภาค '[20']]]+Table1[[#This Row],[หลังกลางภาค '[25']]]</f>
        <v>48</v>
      </c>
      <c r="S240" s="12"/>
      <c r="T240" s="12">
        <f>Table1[[#This Row],[ปลายภาค '[30']]]+Table1[[#This Row],[ก่อนปลายภาค '[70']]]</f>
        <v>48</v>
      </c>
      <c r="U240" s="11">
        <f t="shared" si="3"/>
        <v>0</v>
      </c>
      <c r="V240" s="5" t="str">
        <f>IF(_xlfn.XLOOKUP(Table1[[#This Row],[email]],กิจกรรม_11[Email],กิจกรรม_11[Completion time],0)&lt;&gt;0,"ส่งแล้ว","ยังไม่ส่ง")</f>
        <v>ส่งแล้ว</v>
      </c>
      <c r="W240" s="5" t="str">
        <f>IF(_xlfn.XLOOKUP(Table1[[#This Row],[email]],แบบฝึก_11[Email],แบบฝึก_11[Completion time],0)&lt;&gt;0,"ส่งแล้ว","ยังไม่ส่ง")</f>
        <v>ส่งแล้ว</v>
      </c>
      <c r="X240" s="5" t="str">
        <f>IF(_xlfn.XLOOKUP(Table1[[#This Row],[email]],แบบฝึก_12[Email],แบบฝึก_12[Completion time],0)&lt;&gt;0,"ส่งแล้ว","ยังไม่ส่ง")</f>
        <v>ส่งแล้ว</v>
      </c>
      <c r="Y240" s="5">
        <f>_xlfn.XLOOKUP(Table1[[#This Row],[email]],ท้ายบท_1[Email],ท้ายบท_1[Total points],"ยังไม่ส่ง")</f>
        <v>17</v>
      </c>
      <c r="Z240" s="4">
        <f>_xlfn.XLOOKUP(Table1[[#This Row],[email]],Quiz_1[Email],Quiz_1[Total points],"ยังไม่ส่ง")</f>
        <v>8</v>
      </c>
      <c r="AA240" s="5" t="str">
        <f>IF(_xlfn.XLOOKUP(Table1[[#This Row],[email]],แบบฝึก_21[Email],แบบฝึก_21[Completion time],0)&lt;&gt;0,"ส่งแล้ว","ยังไม่ส่ง")</f>
        <v>ส่งแล้ว</v>
      </c>
      <c r="AB240" s="5" t="str">
        <f>IF(_xlfn.XLOOKUP(Table1[[#This Row],[email]],แบบฝึก_22[Email],แบบฝึก_22[Completion time],0)&lt;&gt;0,"ส่งแล้ว","ยังไม่ส่ง")</f>
        <v>ส่งแล้ว</v>
      </c>
      <c r="AC240" s="5">
        <f>_xlfn.XLOOKUP(Table1[[#This Row],[email]],ท้ายบท_2[Email],ท้ายบท_2[Total points],"ยังไม่ส่ง")</f>
        <v>10</v>
      </c>
      <c r="AD240" s="5">
        <f>_xlfn.XLOOKUP(Table1[[#This Row],[email]],Quiz_2[Email],Quiz_2[Total points],"ยังไม่ส่ง")</f>
        <v>6</v>
      </c>
      <c r="AE240" s="5" t="str">
        <f>IF(_xlfn.XLOOKUP(Table1[[#This Row],[email]],แบบฝึก_31[Email],แบบฝึก_31[Completion time],0)&lt;&gt;0,"ส่งแล้ว","ยังไม่ส่ง")</f>
        <v>ส่งแล้ว</v>
      </c>
      <c r="AF240" s="5">
        <f>_xlfn.XLOOKUP(Table1[[#This Row],[email]],ท้ายบท_3[Email],ท้ายบท_3[Total points],"ยังไม่ส่ง")</f>
        <v>9</v>
      </c>
      <c r="AG240" s="5">
        <f>_xlfn.XLOOKUP(Table1[[#This Row],[email]],Quiz_3[Email],Quiz_3[Total points],"ยังไม่ส่ง")</f>
        <v>6</v>
      </c>
      <c r="AH240" s="12">
        <v>17</v>
      </c>
      <c r="AI240" s="14">
        <v>3</v>
      </c>
      <c r="AJ240" s="12">
        <f>ROUND((Table1[[#This Row],[mid '[20']]]+Table1[[#This Row],[mid '[10']]])/2,0)</f>
        <v>10</v>
      </c>
      <c r="AK240" s="5" t="str">
        <f>IF(_xlfn.XLOOKUP(Table1[[#This Row],[email]],แบบฝึก_41[Email],แบบฝึก_41[Completion time],0)&lt;&gt;0,"ส่งแล้ว","ยังไม่ส่ง")</f>
        <v>ส่งแล้ว</v>
      </c>
      <c r="AL240" s="5" t="str">
        <f>IF(_xlfn.XLOOKUP(Table1[[#This Row],[email]],ท้ายบท_4[Email],ท้ายบท_4[Total points],"ยังไม่ส่ง")&lt;&gt;0,"ส่งแล้ว","ยังไม่ส่ง")</f>
        <v>ยังไม่ส่ง</v>
      </c>
      <c r="AM240" s="5">
        <f>_xlfn.XLOOKUP(Table1[[#This Row],[email]],Quiz_4[Email],Quiz_4[Total points],"ยังไม่ส่ง")</f>
        <v>8</v>
      </c>
      <c r="AN240" s="5" t="str">
        <f>IF(_xlfn.XLOOKUP(Table1[[#This Row],[email]],แบบฝึก_51[Email],แบบฝึก_51[Completion time],0)&lt;&gt;0,"ส่งแล้ว","ยังไม่ส่ง")</f>
        <v>ส่งแล้ว</v>
      </c>
      <c r="AO240" s="5" t="str">
        <f>IF(_xlfn.XLOOKUP(Table1[[#This Row],[email]],แบบฝึก_52[Email],แบบฝึก_52[Completion time],0)&lt;&gt;0,"ส่งแล้ว","ยังไม่ส่ง")</f>
        <v>ส่งแล้ว</v>
      </c>
      <c r="AP240" s="5">
        <f>_xlfn.XLOOKUP(Table1[[#This Row],[email]],ท้ายบท_5[Email],ท้ายบท_5[Total points],"ยังไม่ส่ง")</f>
        <v>12</v>
      </c>
      <c r="AQ240" s="5">
        <f>_xlfn.XLOOKUP(Table1[[#This Row],[email]],Quiz_5[Email],Quiz_5[Total points],"ยังไม่ส่ง")</f>
        <v>7</v>
      </c>
      <c r="AR240" s="37"/>
      <c r="AS240" s="4" t="str">
        <f>IF(M240&lt;10,"ยังไม่ซ่อม",IF(Table1[[#This Row],[ซ่อมแล้วกลางภาค]]="ซ่อมแล้ว","ซ่อมแล้ว","ไม่ต้องซ่อม"))</f>
        <v>ไม่ต้องซ่อม</v>
      </c>
      <c r="BN240"/>
      <c r="BO240"/>
      <c r="BP240"/>
      <c r="BQ240"/>
    </row>
    <row r="241" spans="1:69" ht="19.5" x14ac:dyDescent="0.4">
      <c r="A241" s="21">
        <v>240</v>
      </c>
      <c r="B241" s="4">
        <v>7</v>
      </c>
      <c r="C241" s="4">
        <v>22</v>
      </c>
      <c r="D241" s="4" t="s">
        <v>33054</v>
      </c>
      <c r="E241" s="4" t="s">
        <v>32396</v>
      </c>
      <c r="F241" s="4" t="s">
        <v>33055</v>
      </c>
      <c r="G241" s="4" t="s">
        <v>33056</v>
      </c>
      <c r="H241" s="4" t="s">
        <v>4283</v>
      </c>
      <c r="I241" s="24">
        <f>ROUND(COUNTIF(Table1[[#This Row],[กิจกรรม 1.1]:[ท้ายบท 1]],"&lt;&gt;ยังไม่ส่ง")*2+IF(Table1[[#This Row],[Quiz 1]]&lt;&gt;"ยังไม่ส่ง",Table1[[#This Row],[Quiz 1]]*2/10,0),0)</f>
        <v>9</v>
      </c>
      <c r="J241" s="24">
        <f>ROUND(COUNTIF(Table1[[#This Row],[แบบฝึก 2.1]:[ท้ายบท 2]],"&lt;&gt;ยังไม่ส่ง")*8/3+IF(Table1[[#This Row],[Quiz 2]]&lt;&gt;"ยังไม่ส่ง",Table1[[#This Row],[Quiz 2]]*2/10,0),0)</f>
        <v>9</v>
      </c>
      <c r="K241" s="24">
        <f>ROUND(COUNTIF(Table1[[#This Row],[แบบฝึก 3.1]:[ท้ายบท 3]],"&lt;&gt;ยังไม่ส่ง")*3/2+IF(Table1[[#This Row],[Quiz 3]]&lt;&gt;"ยังไม่ส่ง",Table1[[#This Row],[Quiz 3]]*2/10,0),0)</f>
        <v>4</v>
      </c>
      <c r="L241" s="12">
        <f>Table1[[#This Row],[บท 1 '[10']]]+Table1[[#This Row],[บท 2 '[10']]]+Table1[[#This Row],[บท 3 '[5']]]</f>
        <v>22</v>
      </c>
      <c r="M241" s="12">
        <f>IF(Table1[[#This Row],[ซ่อมแล้วกลางภาค]]="ซ่อมแล้ว",10,Table1[[#This Row],[MID '[20']2]])</f>
        <v>10</v>
      </c>
      <c r="N241" s="12">
        <f>ROUND(COUNTIF(Table1[[#This Row],[แบบฝึก 4.1]:[ท้ายบท 4]],"&lt;&gt;ยังไม่ส่ง")*8/2+IF(Table1[[#This Row],[Quiz 4]]&lt;&gt;"ยังไม่ส่ง",Table1[[#This Row],[Quiz 4]]*2/10,0),0)</f>
        <v>9</v>
      </c>
      <c r="O241" s="12"/>
      <c r="P241" s="13">
        <f>ROUND(COUNTIF(Table1[[#This Row],[แบบฝึก 5.1]:[ท้ายบท 5]],"&lt;&gt;ยังไม่ส่ง")*8/3+IF(Table1[[#This Row],[Quiz 5]]&lt;&gt;"ยังไม่ส่ง",Table1[[#This Row],[Quiz 5]]*2/10,0),0)</f>
        <v>10</v>
      </c>
      <c r="Q241" s="12">
        <f>Table1[[#This Row],[บท 4 '[10']]]+Table1[[#This Row],[นำเสนอ '[5']]]+Table1[[#This Row],[บท 5 '[10']]]</f>
        <v>19</v>
      </c>
      <c r="R241" s="12">
        <f>Table1[[#This Row],[ก่อนกลางภาค '[25']]]+Table1[[#This Row],[กลางภาค '[20']]]+Table1[[#This Row],[หลังกลางภาค '[25']]]</f>
        <v>51</v>
      </c>
      <c r="S241" s="12"/>
      <c r="T241" s="12">
        <f>Table1[[#This Row],[ปลายภาค '[30']]]+Table1[[#This Row],[ก่อนปลายภาค '[70']]]</f>
        <v>51</v>
      </c>
      <c r="U241" s="11">
        <f t="shared" si="3"/>
        <v>1</v>
      </c>
      <c r="V241" s="5" t="str">
        <f>IF(_xlfn.XLOOKUP(Table1[[#This Row],[email]],กิจกรรม_11[Email],กิจกรรม_11[Completion time],0)&lt;&gt;0,"ส่งแล้ว","ยังไม่ส่ง")</f>
        <v>ส่งแล้ว</v>
      </c>
      <c r="W241" s="5" t="str">
        <f>IF(_xlfn.XLOOKUP(Table1[[#This Row],[email]],แบบฝึก_11[Email],แบบฝึก_11[Completion time],0)&lt;&gt;0,"ส่งแล้ว","ยังไม่ส่ง")</f>
        <v>ส่งแล้ว</v>
      </c>
      <c r="X241" s="5" t="str">
        <f>IF(_xlfn.XLOOKUP(Table1[[#This Row],[email]],แบบฝึก_12[Email],แบบฝึก_12[Completion time],0)&lt;&gt;0,"ส่งแล้ว","ยังไม่ส่ง")</f>
        <v>ส่งแล้ว</v>
      </c>
      <c r="Y241" s="5">
        <f>_xlfn.XLOOKUP(Table1[[#This Row],[email]],ท้ายบท_1[Email],ท้ายบท_1[Total points],"ยังไม่ส่ง")</f>
        <v>16</v>
      </c>
      <c r="Z241" s="4">
        <f>_xlfn.XLOOKUP(Table1[[#This Row],[email]],Quiz_1[Email],Quiz_1[Total points],"ยังไม่ส่ง")</f>
        <v>6</v>
      </c>
      <c r="AA241" s="5" t="str">
        <f>IF(_xlfn.XLOOKUP(Table1[[#This Row],[email]],แบบฝึก_21[Email],แบบฝึก_21[Completion time],0)&lt;&gt;0,"ส่งแล้ว","ยังไม่ส่ง")</f>
        <v>ส่งแล้ว</v>
      </c>
      <c r="AB241" s="5" t="str">
        <f>IF(_xlfn.XLOOKUP(Table1[[#This Row],[email]],แบบฝึก_22[Email],แบบฝึก_22[Completion time],0)&lt;&gt;0,"ส่งแล้ว","ยังไม่ส่ง")</f>
        <v>ส่งแล้ว</v>
      </c>
      <c r="AC241" s="5">
        <f>_xlfn.XLOOKUP(Table1[[#This Row],[email]],ท้ายบท_2[Email],ท้ายบท_2[Total points],"ยังไม่ส่ง")</f>
        <v>11</v>
      </c>
      <c r="AD241" s="5">
        <f>_xlfn.XLOOKUP(Table1[[#This Row],[email]],Quiz_2[Email],Quiz_2[Total points],"ยังไม่ส่ง")</f>
        <v>7</v>
      </c>
      <c r="AE241" s="5" t="str">
        <f>IF(_xlfn.XLOOKUP(Table1[[#This Row],[email]],แบบฝึก_31[Email],แบบฝึก_31[Completion time],0)&lt;&gt;0,"ส่งแล้ว","ยังไม่ส่ง")</f>
        <v>ส่งแล้ว</v>
      </c>
      <c r="AF241" s="5">
        <f>_xlfn.XLOOKUP(Table1[[#This Row],[email]],ท้ายบท_3[Email],ท้ายบท_3[Total points],"ยังไม่ส่ง")</f>
        <v>5</v>
      </c>
      <c r="AG241" s="5">
        <f>_xlfn.XLOOKUP(Table1[[#This Row],[email]],Quiz_3[Email],Quiz_3[Total points],"ยังไม่ส่ง")</f>
        <v>6</v>
      </c>
      <c r="AH241" s="12">
        <v>12</v>
      </c>
      <c r="AI241" s="14">
        <v>8</v>
      </c>
      <c r="AJ241" s="12">
        <f>ROUND((Table1[[#This Row],[mid '[20']]]+Table1[[#This Row],[mid '[10']]])/2,0)</f>
        <v>10</v>
      </c>
      <c r="AK241" s="5" t="str">
        <f>IF(_xlfn.XLOOKUP(Table1[[#This Row],[email]],แบบฝึก_41[Email],แบบฝึก_41[Completion time],0)&lt;&gt;0,"ส่งแล้ว","ยังไม่ส่ง")</f>
        <v>ส่งแล้ว</v>
      </c>
      <c r="AL241" s="5" t="str">
        <f>IF(_xlfn.XLOOKUP(Table1[[#This Row],[email]],ท้ายบท_4[Email],ท้ายบท_4[Total points],"ยังไม่ส่ง")&lt;&gt;0,"ส่งแล้ว","ยังไม่ส่ง")</f>
        <v>ส่งแล้ว</v>
      </c>
      <c r="AM241" s="5">
        <f>_xlfn.XLOOKUP(Table1[[#This Row],[email]],Quiz_4[Email],Quiz_4[Total points],"ยังไม่ส่ง")</f>
        <v>7</v>
      </c>
      <c r="AN241" s="5" t="str">
        <f>IF(_xlfn.XLOOKUP(Table1[[#This Row],[email]],แบบฝึก_51[Email],แบบฝึก_51[Completion time],0)&lt;&gt;0,"ส่งแล้ว","ยังไม่ส่ง")</f>
        <v>ส่งแล้ว</v>
      </c>
      <c r="AO241" s="5" t="str">
        <f>IF(_xlfn.XLOOKUP(Table1[[#This Row],[email]],แบบฝึก_52[Email],แบบฝึก_52[Completion time],0)&lt;&gt;0,"ส่งแล้ว","ยังไม่ส่ง")</f>
        <v>ส่งแล้ว</v>
      </c>
      <c r="AP241" s="5">
        <f>_xlfn.XLOOKUP(Table1[[#This Row],[email]],ท้ายบท_5[Email],ท้ายบท_5[Total points],"ยังไม่ส่ง")</f>
        <v>16</v>
      </c>
      <c r="AQ241" s="5">
        <f>_xlfn.XLOOKUP(Table1[[#This Row],[email]],Quiz_5[Email],Quiz_5[Total points],"ยังไม่ส่ง")</f>
        <v>8</v>
      </c>
      <c r="AR241" s="37"/>
      <c r="AS241" s="4" t="str">
        <f>IF(M241&lt;10,"ยังไม่ซ่อม",IF(Table1[[#This Row],[ซ่อมแล้วกลางภาค]]="ซ่อมแล้ว","ซ่อมแล้ว","ไม่ต้องซ่อม"))</f>
        <v>ไม่ต้องซ่อม</v>
      </c>
      <c r="BN241"/>
      <c r="BO241"/>
      <c r="BP241"/>
      <c r="BQ241"/>
    </row>
    <row r="242" spans="1:69" ht="19.5" x14ac:dyDescent="0.4">
      <c r="A242" s="21">
        <v>241</v>
      </c>
      <c r="B242" s="4">
        <v>7</v>
      </c>
      <c r="C242" s="4">
        <v>23</v>
      </c>
      <c r="D242" s="4" t="s">
        <v>33057</v>
      </c>
      <c r="E242" s="4" t="s">
        <v>32396</v>
      </c>
      <c r="F242" s="4" t="s">
        <v>33058</v>
      </c>
      <c r="G242" s="4" t="s">
        <v>33059</v>
      </c>
      <c r="H242" s="4" t="s">
        <v>4334</v>
      </c>
      <c r="I242" s="24">
        <f>ROUND(COUNTIF(Table1[[#This Row],[กิจกรรม 1.1]:[ท้ายบท 1]],"&lt;&gt;ยังไม่ส่ง")*2+IF(Table1[[#This Row],[Quiz 1]]&lt;&gt;"ยังไม่ส่ง",Table1[[#This Row],[Quiz 1]]*2/10,0),0)</f>
        <v>9</v>
      </c>
      <c r="J242" s="24">
        <f>ROUND(COUNTIF(Table1[[#This Row],[แบบฝึก 2.1]:[ท้ายบท 2]],"&lt;&gt;ยังไม่ส่ง")*8/3+IF(Table1[[#This Row],[Quiz 2]]&lt;&gt;"ยังไม่ส่ง",Table1[[#This Row],[Quiz 2]]*2/10,0),0)</f>
        <v>3</v>
      </c>
      <c r="K242" s="24">
        <f>ROUND(COUNTIF(Table1[[#This Row],[แบบฝึก 3.1]:[ท้ายบท 3]],"&lt;&gt;ยังไม่ส่ง")*3/2+IF(Table1[[#This Row],[Quiz 3]]&lt;&gt;"ยังไม่ส่ง",Table1[[#This Row],[Quiz 3]]*2/10,0),0)</f>
        <v>4</v>
      </c>
      <c r="L242" s="12">
        <f>Table1[[#This Row],[บท 1 '[10']]]+Table1[[#This Row],[บท 2 '[10']]]+Table1[[#This Row],[บท 3 '[5']]]</f>
        <v>16</v>
      </c>
      <c r="M242" s="12">
        <f>IF(Table1[[#This Row],[ซ่อมแล้วกลางภาค]]="ซ่อมแล้ว",10,Table1[[#This Row],[MID '[20']2]])</f>
        <v>12</v>
      </c>
      <c r="N242" s="12">
        <f>ROUND(COUNTIF(Table1[[#This Row],[แบบฝึก 4.1]:[ท้ายบท 4]],"&lt;&gt;ยังไม่ส่ง")*8/2+IF(Table1[[#This Row],[Quiz 4]]&lt;&gt;"ยังไม่ส่ง",Table1[[#This Row],[Quiz 4]]*2/10,0),0)</f>
        <v>6</v>
      </c>
      <c r="O242" s="12"/>
      <c r="P242" s="13">
        <f>ROUND(COUNTIF(Table1[[#This Row],[แบบฝึก 5.1]:[ท้ายบท 5]],"&lt;&gt;ยังไม่ส่ง")*8/3+IF(Table1[[#This Row],[Quiz 5]]&lt;&gt;"ยังไม่ส่ง",Table1[[#This Row],[Quiz 5]]*2/10,0),0)</f>
        <v>10</v>
      </c>
      <c r="Q242" s="12">
        <f>Table1[[#This Row],[บท 4 '[10']]]+Table1[[#This Row],[นำเสนอ '[5']]]+Table1[[#This Row],[บท 5 '[10']]]</f>
        <v>16</v>
      </c>
      <c r="R242" s="12">
        <f>Table1[[#This Row],[ก่อนกลางภาค '[25']]]+Table1[[#This Row],[กลางภาค '[20']]]+Table1[[#This Row],[หลังกลางภาค '[25']]]</f>
        <v>44</v>
      </c>
      <c r="S242" s="12"/>
      <c r="T242" s="12">
        <f>Table1[[#This Row],[ปลายภาค '[30']]]+Table1[[#This Row],[ก่อนปลายภาค '[70']]]</f>
        <v>44</v>
      </c>
      <c r="U242" s="11">
        <f t="shared" si="3"/>
        <v>0</v>
      </c>
      <c r="V242" s="5" t="str">
        <f>IF(_xlfn.XLOOKUP(Table1[[#This Row],[email]],กิจกรรม_11[Email],กิจกรรม_11[Completion time],0)&lt;&gt;0,"ส่งแล้ว","ยังไม่ส่ง")</f>
        <v>ส่งแล้ว</v>
      </c>
      <c r="W242" s="5" t="str">
        <f>IF(_xlfn.XLOOKUP(Table1[[#This Row],[email]],แบบฝึก_11[Email],แบบฝึก_11[Completion time],0)&lt;&gt;0,"ส่งแล้ว","ยังไม่ส่ง")</f>
        <v>ส่งแล้ว</v>
      </c>
      <c r="X242" s="5" t="str">
        <f>IF(_xlfn.XLOOKUP(Table1[[#This Row],[email]],แบบฝึก_12[Email],แบบฝึก_12[Completion time],0)&lt;&gt;0,"ส่งแล้ว","ยังไม่ส่ง")</f>
        <v>ส่งแล้ว</v>
      </c>
      <c r="Y242" s="5">
        <f>_xlfn.XLOOKUP(Table1[[#This Row],[email]],ท้ายบท_1[Email],ท้ายบท_1[Total points],"ยังไม่ส่ง")</f>
        <v>16</v>
      </c>
      <c r="Z242" s="4">
        <f>_xlfn.XLOOKUP(Table1[[#This Row],[email]],Quiz_1[Email],Quiz_1[Total points],"ยังไม่ส่ง")</f>
        <v>5</v>
      </c>
      <c r="AA242" s="5" t="str">
        <f>IF(_xlfn.XLOOKUP(Table1[[#This Row],[email]],แบบฝึก_21[Email],แบบฝึก_21[Completion time],0)&lt;&gt;0,"ส่งแล้ว","ยังไม่ส่ง")</f>
        <v>ส่งแล้ว</v>
      </c>
      <c r="AB242" s="5" t="str">
        <f>IF(_xlfn.XLOOKUP(Table1[[#This Row],[email]],แบบฝึก_22[Email],แบบฝึก_22[Completion time],0)&lt;&gt;0,"ส่งแล้ว","ยังไม่ส่ง")</f>
        <v>ยังไม่ส่ง</v>
      </c>
      <c r="AC242" s="5" t="str">
        <f>_xlfn.XLOOKUP(Table1[[#This Row],[email]],ท้ายบท_2[Email],ท้ายบท_2[Total points],"ยังไม่ส่ง")</f>
        <v>ยังไม่ส่ง</v>
      </c>
      <c r="AD242" s="5" t="str">
        <f>_xlfn.XLOOKUP(Table1[[#This Row],[email]],Quiz_2[Email],Quiz_2[Total points],"ยังไม่ส่ง")</f>
        <v>ยังไม่ส่ง</v>
      </c>
      <c r="AE242" s="5" t="str">
        <f>IF(_xlfn.XLOOKUP(Table1[[#This Row],[email]],แบบฝึก_31[Email],แบบฝึก_31[Completion time],0)&lt;&gt;0,"ส่งแล้ว","ยังไม่ส่ง")</f>
        <v>ส่งแล้ว</v>
      </c>
      <c r="AF242" s="5">
        <f>_xlfn.XLOOKUP(Table1[[#This Row],[email]],ท้ายบท_3[Email],ท้ายบท_3[Total points],"ยังไม่ส่ง")</f>
        <v>11</v>
      </c>
      <c r="AG242" s="5">
        <f>_xlfn.XLOOKUP(Table1[[#This Row],[email]],Quiz_3[Email],Quiz_3[Total points],"ยังไม่ส่ง")</f>
        <v>6</v>
      </c>
      <c r="AH242" s="12">
        <v>17</v>
      </c>
      <c r="AI242" s="14">
        <v>6</v>
      </c>
      <c r="AJ242" s="12">
        <f>ROUND((Table1[[#This Row],[mid '[20']]]+Table1[[#This Row],[mid '[10']]])/2,0)</f>
        <v>12</v>
      </c>
      <c r="AK242" s="5" t="str">
        <f>IF(_xlfn.XLOOKUP(Table1[[#This Row],[email]],แบบฝึก_41[Email],แบบฝึก_41[Completion time],0)&lt;&gt;0,"ส่งแล้ว","ยังไม่ส่ง")</f>
        <v>ส่งแล้ว</v>
      </c>
      <c r="AL242" s="5" t="str">
        <f>IF(_xlfn.XLOOKUP(Table1[[#This Row],[email]],ท้ายบท_4[Email],ท้ายบท_4[Total points],"ยังไม่ส่ง")&lt;&gt;0,"ส่งแล้ว","ยังไม่ส่ง")</f>
        <v>ยังไม่ส่ง</v>
      </c>
      <c r="AM242" s="5">
        <f>_xlfn.XLOOKUP(Table1[[#This Row],[email]],Quiz_4[Email],Quiz_4[Total points],"ยังไม่ส่ง")</f>
        <v>8</v>
      </c>
      <c r="AN242" s="5" t="str">
        <f>IF(_xlfn.XLOOKUP(Table1[[#This Row],[email]],แบบฝึก_51[Email],แบบฝึก_51[Completion time],0)&lt;&gt;0,"ส่งแล้ว","ยังไม่ส่ง")</f>
        <v>ส่งแล้ว</v>
      </c>
      <c r="AO242" s="5" t="str">
        <f>IF(_xlfn.XLOOKUP(Table1[[#This Row],[email]],แบบฝึก_52[Email],แบบฝึก_52[Completion time],0)&lt;&gt;0,"ส่งแล้ว","ยังไม่ส่ง")</f>
        <v>ส่งแล้ว</v>
      </c>
      <c r="AP242" s="5">
        <f>_xlfn.XLOOKUP(Table1[[#This Row],[email]],ท้ายบท_5[Email],ท้ายบท_5[Total points],"ยังไม่ส่ง")</f>
        <v>15</v>
      </c>
      <c r="AQ242" s="5">
        <f>_xlfn.XLOOKUP(Table1[[#This Row],[email]],Quiz_5[Email],Quiz_5[Total points],"ยังไม่ส่ง")</f>
        <v>8</v>
      </c>
      <c r="AR242" s="37"/>
      <c r="AS242" s="4" t="str">
        <f>IF(M242&lt;10,"ยังไม่ซ่อม",IF(Table1[[#This Row],[ซ่อมแล้วกลางภาค]]="ซ่อมแล้ว","ซ่อมแล้ว","ไม่ต้องซ่อม"))</f>
        <v>ไม่ต้องซ่อม</v>
      </c>
      <c r="BN242"/>
      <c r="BO242"/>
      <c r="BP242"/>
      <c r="BQ242"/>
    </row>
    <row r="243" spans="1:69" ht="19.5" x14ac:dyDescent="0.4">
      <c r="A243" s="21">
        <v>242</v>
      </c>
      <c r="B243" s="4">
        <v>7</v>
      </c>
      <c r="C243" s="4">
        <v>24</v>
      </c>
      <c r="D243" s="4" t="s">
        <v>33060</v>
      </c>
      <c r="E243" s="4" t="s">
        <v>32396</v>
      </c>
      <c r="F243" s="4" t="s">
        <v>32942</v>
      </c>
      <c r="G243" s="4" t="s">
        <v>33061</v>
      </c>
      <c r="H243" s="4" t="s">
        <v>4246</v>
      </c>
      <c r="I243" s="24">
        <f>ROUND(COUNTIF(Table1[[#This Row],[กิจกรรม 1.1]:[ท้ายบท 1]],"&lt;&gt;ยังไม่ส่ง")*2+IF(Table1[[#This Row],[Quiz 1]]&lt;&gt;"ยังไม่ส่ง",Table1[[#This Row],[Quiz 1]]*2/10,0),0)</f>
        <v>9</v>
      </c>
      <c r="J243" s="24">
        <f>ROUND(COUNTIF(Table1[[#This Row],[แบบฝึก 2.1]:[ท้ายบท 2]],"&lt;&gt;ยังไม่ส่ง")*8/3+IF(Table1[[#This Row],[Quiz 2]]&lt;&gt;"ยังไม่ส่ง",Table1[[#This Row],[Quiz 2]]*2/10,0),0)</f>
        <v>5</v>
      </c>
      <c r="K243" s="24">
        <f>ROUND(COUNTIF(Table1[[#This Row],[แบบฝึก 3.1]:[ท้ายบท 3]],"&lt;&gt;ยังไม่ส่ง")*3/2+IF(Table1[[#This Row],[Quiz 3]]&lt;&gt;"ยังไม่ส่ง",Table1[[#This Row],[Quiz 3]]*2/10,0),0)</f>
        <v>0</v>
      </c>
      <c r="L243" s="12">
        <f>Table1[[#This Row],[บท 1 '[10']]]+Table1[[#This Row],[บท 2 '[10']]]+Table1[[#This Row],[บท 3 '[5']]]</f>
        <v>14</v>
      </c>
      <c r="M243" s="12">
        <f>IF(Table1[[#This Row],[ซ่อมแล้วกลางภาค]]="ซ่อมแล้ว",10,Table1[[#This Row],[MID '[20']2]])</f>
        <v>10</v>
      </c>
      <c r="N243" s="12">
        <f>ROUND(COUNTIF(Table1[[#This Row],[แบบฝึก 4.1]:[ท้ายบท 4]],"&lt;&gt;ยังไม่ส่ง")*8/2+IF(Table1[[#This Row],[Quiz 4]]&lt;&gt;"ยังไม่ส่ง",Table1[[#This Row],[Quiz 4]]*2/10,0),0)</f>
        <v>5</v>
      </c>
      <c r="O243" s="12"/>
      <c r="P243" s="13">
        <f>ROUND(COUNTIF(Table1[[#This Row],[แบบฝึก 5.1]:[ท้ายบท 5]],"&lt;&gt;ยังไม่ส่ง")*8/3+IF(Table1[[#This Row],[Quiz 5]]&lt;&gt;"ยังไม่ส่ง",Table1[[#This Row],[Quiz 5]]*2/10,0),0)</f>
        <v>9</v>
      </c>
      <c r="Q243" s="12">
        <f>Table1[[#This Row],[บท 4 '[10']]]+Table1[[#This Row],[นำเสนอ '[5']]]+Table1[[#This Row],[บท 5 '[10']]]</f>
        <v>14</v>
      </c>
      <c r="R243" s="12">
        <f>Table1[[#This Row],[ก่อนกลางภาค '[25']]]+Table1[[#This Row],[กลางภาค '[20']]]+Table1[[#This Row],[หลังกลางภาค '[25']]]</f>
        <v>38</v>
      </c>
      <c r="S243" s="12"/>
      <c r="T243" s="12">
        <f>Table1[[#This Row],[ปลายภาค '[30']]]+Table1[[#This Row],[ก่อนปลายภาค '[70']]]</f>
        <v>38</v>
      </c>
      <c r="U243" s="11">
        <f t="shared" si="3"/>
        <v>0</v>
      </c>
      <c r="V243" s="5" t="str">
        <f>IF(_xlfn.XLOOKUP(Table1[[#This Row],[email]],กิจกรรม_11[Email],กิจกรรม_11[Completion time],0)&lt;&gt;0,"ส่งแล้ว","ยังไม่ส่ง")</f>
        <v>ส่งแล้ว</v>
      </c>
      <c r="W243" s="5" t="str">
        <f>IF(_xlfn.XLOOKUP(Table1[[#This Row],[email]],แบบฝึก_11[Email],แบบฝึก_11[Completion time],0)&lt;&gt;0,"ส่งแล้ว","ยังไม่ส่ง")</f>
        <v>ส่งแล้ว</v>
      </c>
      <c r="X243" s="5" t="str">
        <f>IF(_xlfn.XLOOKUP(Table1[[#This Row],[email]],แบบฝึก_12[Email],แบบฝึก_12[Completion time],0)&lt;&gt;0,"ส่งแล้ว","ยังไม่ส่ง")</f>
        <v>ส่งแล้ว</v>
      </c>
      <c r="Y243" s="5">
        <f>_xlfn.XLOOKUP(Table1[[#This Row],[email]],ท้ายบท_1[Email],ท้ายบท_1[Total points],"ยังไม่ส่ง")</f>
        <v>15</v>
      </c>
      <c r="Z243" s="4">
        <f>_xlfn.XLOOKUP(Table1[[#This Row],[email]],Quiz_1[Email],Quiz_1[Total points],"ยังไม่ส่ง")</f>
        <v>3</v>
      </c>
      <c r="AA243" s="5" t="str">
        <f>IF(_xlfn.XLOOKUP(Table1[[#This Row],[email]],แบบฝึก_21[Email],แบบฝึก_21[Completion time],0)&lt;&gt;0,"ส่งแล้ว","ยังไม่ส่ง")</f>
        <v>ส่งแล้ว</v>
      </c>
      <c r="AB243" s="5" t="str">
        <f>IF(_xlfn.XLOOKUP(Table1[[#This Row],[email]],แบบฝึก_22[Email],แบบฝึก_22[Completion time],0)&lt;&gt;0,"ส่งแล้ว","ยังไม่ส่ง")</f>
        <v>ส่งแล้ว</v>
      </c>
      <c r="AC243" s="5" t="str">
        <f>_xlfn.XLOOKUP(Table1[[#This Row],[email]],ท้ายบท_2[Email],ท้ายบท_2[Total points],"ยังไม่ส่ง")</f>
        <v>ยังไม่ส่ง</v>
      </c>
      <c r="AD243" s="5" t="str">
        <f>_xlfn.XLOOKUP(Table1[[#This Row],[email]],Quiz_2[Email],Quiz_2[Total points],"ยังไม่ส่ง")</f>
        <v>ยังไม่ส่ง</v>
      </c>
      <c r="AE243" s="5" t="str">
        <f>IF(_xlfn.XLOOKUP(Table1[[#This Row],[email]],แบบฝึก_31[Email],แบบฝึก_31[Completion time],0)&lt;&gt;0,"ส่งแล้ว","ยังไม่ส่ง")</f>
        <v>ยังไม่ส่ง</v>
      </c>
      <c r="AF243" s="5" t="str">
        <f>_xlfn.XLOOKUP(Table1[[#This Row],[email]],ท้ายบท_3[Email],ท้ายบท_3[Total points],"ยังไม่ส่ง")</f>
        <v>ยังไม่ส่ง</v>
      </c>
      <c r="AG243" s="5" t="str">
        <f>_xlfn.XLOOKUP(Table1[[#This Row],[email]],Quiz_3[Email],Quiz_3[Total points],"ยังไม่ส่ง")</f>
        <v>ยังไม่ส่ง</v>
      </c>
      <c r="AH243" s="12">
        <v>13</v>
      </c>
      <c r="AI243" s="14">
        <v>4</v>
      </c>
      <c r="AJ243" s="12">
        <f>ROUND((Table1[[#This Row],[mid '[20']]]+Table1[[#This Row],[mid '[10']]])/2,0)</f>
        <v>9</v>
      </c>
      <c r="AK243" s="5" t="str">
        <f>IF(_xlfn.XLOOKUP(Table1[[#This Row],[email]],แบบฝึก_41[Email],แบบฝึก_41[Completion time],0)&lt;&gt;0,"ส่งแล้ว","ยังไม่ส่ง")</f>
        <v>ส่งแล้ว</v>
      </c>
      <c r="AL243" s="5" t="str">
        <f>IF(_xlfn.XLOOKUP(Table1[[#This Row],[email]],ท้ายบท_4[Email],ท้ายบท_4[Total points],"ยังไม่ส่ง")&lt;&gt;0,"ส่งแล้ว","ยังไม่ส่ง")</f>
        <v>ยังไม่ส่ง</v>
      </c>
      <c r="AM243" s="5">
        <f>_xlfn.XLOOKUP(Table1[[#This Row],[email]],Quiz_4[Email],Quiz_4[Total points],"ยังไม่ส่ง")</f>
        <v>6</v>
      </c>
      <c r="AN243" s="5" t="str">
        <f>IF(_xlfn.XLOOKUP(Table1[[#This Row],[email]],แบบฝึก_51[Email],แบบฝึก_51[Completion time],0)&lt;&gt;0,"ส่งแล้ว","ยังไม่ส่ง")</f>
        <v>ส่งแล้ว</v>
      </c>
      <c r="AO243" s="5" t="str">
        <f>IF(_xlfn.XLOOKUP(Table1[[#This Row],[email]],แบบฝึก_52[Email],แบบฝึก_52[Completion time],0)&lt;&gt;0,"ส่งแล้ว","ยังไม่ส่ง")</f>
        <v>ส่งแล้ว</v>
      </c>
      <c r="AP243" s="5">
        <f>_xlfn.XLOOKUP(Table1[[#This Row],[email]],ท้ายบท_5[Email],ท้ายบท_5[Total points],"ยังไม่ส่ง")</f>
        <v>9</v>
      </c>
      <c r="AQ243" s="5">
        <f>_xlfn.XLOOKUP(Table1[[#This Row],[email]],Quiz_5[Email],Quiz_5[Total points],"ยังไม่ส่ง")</f>
        <v>5</v>
      </c>
      <c r="AR243" s="37" t="s">
        <v>33118</v>
      </c>
      <c r="AS243" s="4" t="str">
        <f>IF(M243&lt;10,"ยังไม่ซ่อม",IF(Table1[[#This Row],[ซ่อมแล้วกลางภาค]]="ซ่อมแล้ว","ซ่อมแล้ว","ไม่ต้องซ่อม"))</f>
        <v>ซ่อมแล้ว</v>
      </c>
      <c r="BN243"/>
      <c r="BO243"/>
      <c r="BP243"/>
      <c r="BQ243"/>
    </row>
    <row r="244" spans="1:69" ht="19.5" x14ac:dyDescent="0.4">
      <c r="A244" s="21">
        <v>243</v>
      </c>
      <c r="B244" s="4">
        <v>7</v>
      </c>
      <c r="C244" s="4">
        <v>25</v>
      </c>
      <c r="D244" s="4" t="s">
        <v>33062</v>
      </c>
      <c r="E244" s="4" t="s">
        <v>32396</v>
      </c>
      <c r="F244" s="4" t="s">
        <v>33063</v>
      </c>
      <c r="G244" s="4" t="s">
        <v>33064</v>
      </c>
      <c r="H244" s="4" t="s">
        <v>4386</v>
      </c>
      <c r="I244" s="24">
        <f>ROUND(COUNTIF(Table1[[#This Row],[กิจกรรม 1.1]:[ท้ายบท 1]],"&lt;&gt;ยังไม่ส่ง")*2+IF(Table1[[#This Row],[Quiz 1]]&lt;&gt;"ยังไม่ส่ง",Table1[[#This Row],[Quiz 1]]*2/10,0),0)</f>
        <v>8</v>
      </c>
      <c r="J244" s="24">
        <f>ROUND(COUNTIF(Table1[[#This Row],[แบบฝึก 2.1]:[ท้ายบท 2]],"&lt;&gt;ยังไม่ส่ง")*8/3+IF(Table1[[#This Row],[Quiz 2]]&lt;&gt;"ยังไม่ส่ง",Table1[[#This Row],[Quiz 2]]*2/10,0),0)</f>
        <v>9</v>
      </c>
      <c r="K244" s="24">
        <f>ROUND(COUNTIF(Table1[[#This Row],[แบบฝึก 3.1]:[ท้ายบท 3]],"&lt;&gt;ยังไม่ส่ง")*3/2+IF(Table1[[#This Row],[Quiz 3]]&lt;&gt;"ยังไม่ส่ง",Table1[[#This Row],[Quiz 3]]*2/10,0),0)</f>
        <v>4</v>
      </c>
      <c r="L244" s="12">
        <f>Table1[[#This Row],[บท 1 '[10']]]+Table1[[#This Row],[บท 2 '[10']]]+Table1[[#This Row],[บท 3 '[5']]]</f>
        <v>21</v>
      </c>
      <c r="M244" s="12">
        <f>IF(Table1[[#This Row],[ซ่อมแล้วกลางภาค]]="ซ่อมแล้ว",10,Table1[[#This Row],[MID '[20']2]])</f>
        <v>11</v>
      </c>
      <c r="N244" s="12">
        <f>ROUND(COUNTIF(Table1[[#This Row],[แบบฝึก 4.1]:[ท้ายบท 4]],"&lt;&gt;ยังไม่ส่ง")*8/2+IF(Table1[[#This Row],[Quiz 4]]&lt;&gt;"ยังไม่ส่ง",Table1[[#This Row],[Quiz 4]]*2/10,0),0)</f>
        <v>6</v>
      </c>
      <c r="O244" s="12"/>
      <c r="P244" s="13">
        <f>ROUND(COUNTIF(Table1[[#This Row],[แบบฝึก 5.1]:[ท้ายบท 5]],"&lt;&gt;ยังไม่ส่ง")*8/3+IF(Table1[[#This Row],[Quiz 5]]&lt;&gt;"ยังไม่ส่ง",Table1[[#This Row],[Quiz 5]]*2/10,0),0)</f>
        <v>9</v>
      </c>
      <c r="Q244" s="12">
        <f>Table1[[#This Row],[บท 4 '[10']]]+Table1[[#This Row],[นำเสนอ '[5']]]+Table1[[#This Row],[บท 5 '[10']]]</f>
        <v>15</v>
      </c>
      <c r="R244" s="12">
        <f>Table1[[#This Row],[ก่อนกลางภาค '[25']]]+Table1[[#This Row],[กลางภาค '[20']]]+Table1[[#This Row],[หลังกลางภาค '[25']]]</f>
        <v>47</v>
      </c>
      <c r="S244" s="12"/>
      <c r="T244" s="12">
        <f>Table1[[#This Row],[ปลายภาค '[30']]]+Table1[[#This Row],[ก่อนปลายภาค '[70']]]</f>
        <v>47</v>
      </c>
      <c r="U244" s="11">
        <f t="shared" si="3"/>
        <v>0</v>
      </c>
      <c r="V244" s="5" t="str">
        <f>IF(_xlfn.XLOOKUP(Table1[[#This Row],[email]],กิจกรรม_11[Email],กิจกรรม_11[Completion time],0)&lt;&gt;0,"ส่งแล้ว","ยังไม่ส่ง")</f>
        <v>ส่งแล้ว</v>
      </c>
      <c r="W244" s="5" t="str">
        <f>IF(_xlfn.XLOOKUP(Table1[[#This Row],[email]],แบบฝึก_11[Email],แบบฝึก_11[Completion time],0)&lt;&gt;0,"ส่งแล้ว","ยังไม่ส่ง")</f>
        <v>ส่งแล้ว</v>
      </c>
      <c r="X244" s="5" t="str">
        <f>IF(_xlfn.XLOOKUP(Table1[[#This Row],[email]],แบบฝึก_12[Email],แบบฝึก_12[Completion time],0)&lt;&gt;0,"ส่งแล้ว","ยังไม่ส่ง")</f>
        <v>ส่งแล้ว</v>
      </c>
      <c r="Y244" s="5" t="str">
        <f>_xlfn.XLOOKUP(Table1[[#This Row],[email]],ท้ายบท_1[Email],ท้ายบท_1[Total points],"ยังไม่ส่ง")</f>
        <v>ยังไม่ส่ง</v>
      </c>
      <c r="Z244" s="4">
        <f>_xlfn.XLOOKUP(Table1[[#This Row],[email]],Quiz_1[Email],Quiz_1[Total points],"ยังไม่ส่ง")</f>
        <v>8</v>
      </c>
      <c r="AA244" s="5" t="str">
        <f>IF(_xlfn.XLOOKUP(Table1[[#This Row],[email]],แบบฝึก_21[Email],แบบฝึก_21[Completion time],0)&lt;&gt;0,"ส่งแล้ว","ยังไม่ส่ง")</f>
        <v>ส่งแล้ว</v>
      </c>
      <c r="AB244" s="5" t="str">
        <f>IF(_xlfn.XLOOKUP(Table1[[#This Row],[email]],แบบฝึก_22[Email],แบบฝึก_22[Completion time],0)&lt;&gt;0,"ส่งแล้ว","ยังไม่ส่ง")</f>
        <v>ส่งแล้ว</v>
      </c>
      <c r="AC244" s="5">
        <f>_xlfn.XLOOKUP(Table1[[#This Row],[email]],ท้ายบท_2[Email],ท้ายบท_2[Total points],"ยังไม่ส่ง")</f>
        <v>13</v>
      </c>
      <c r="AD244" s="5">
        <f>_xlfn.XLOOKUP(Table1[[#This Row],[email]],Quiz_2[Email],Quiz_2[Total points],"ยังไม่ส่ง")</f>
        <v>7</v>
      </c>
      <c r="AE244" s="5" t="str">
        <f>IF(_xlfn.XLOOKUP(Table1[[#This Row],[email]],แบบฝึก_31[Email],แบบฝึก_31[Completion time],0)&lt;&gt;0,"ส่งแล้ว","ยังไม่ส่ง")</f>
        <v>ส่งแล้ว</v>
      </c>
      <c r="AF244" s="5">
        <f>_xlfn.XLOOKUP(Table1[[#This Row],[email]],ท้ายบท_3[Email],ท้ายบท_3[Total points],"ยังไม่ส่ง")</f>
        <v>10</v>
      </c>
      <c r="AG244" s="5">
        <f>_xlfn.XLOOKUP(Table1[[#This Row],[email]],Quiz_3[Email],Quiz_3[Total points],"ยังไม่ส่ง")</f>
        <v>6</v>
      </c>
      <c r="AH244" s="12">
        <v>14</v>
      </c>
      <c r="AI244" s="14">
        <v>8</v>
      </c>
      <c r="AJ244" s="12">
        <f>ROUND((Table1[[#This Row],[mid '[20']]]+Table1[[#This Row],[mid '[10']]])/2,0)</f>
        <v>11</v>
      </c>
      <c r="AK244" s="5" t="str">
        <f>IF(_xlfn.XLOOKUP(Table1[[#This Row],[email]],แบบฝึก_41[Email],แบบฝึก_41[Completion time],0)&lt;&gt;0,"ส่งแล้ว","ยังไม่ส่ง")</f>
        <v>ส่งแล้ว</v>
      </c>
      <c r="AL244" s="5" t="str">
        <f>IF(_xlfn.XLOOKUP(Table1[[#This Row],[email]],ท้ายบท_4[Email],ท้ายบท_4[Total points],"ยังไม่ส่ง")&lt;&gt;0,"ส่งแล้ว","ยังไม่ส่ง")</f>
        <v>ยังไม่ส่ง</v>
      </c>
      <c r="AM244" s="5">
        <f>_xlfn.XLOOKUP(Table1[[#This Row],[email]],Quiz_4[Email],Quiz_4[Total points],"ยังไม่ส่ง")</f>
        <v>8</v>
      </c>
      <c r="AN244" s="5" t="str">
        <f>IF(_xlfn.XLOOKUP(Table1[[#This Row],[email]],แบบฝึก_51[Email],แบบฝึก_51[Completion time],0)&lt;&gt;0,"ส่งแล้ว","ยังไม่ส่ง")</f>
        <v>ส่งแล้ว</v>
      </c>
      <c r="AO244" s="5" t="str">
        <f>IF(_xlfn.XLOOKUP(Table1[[#This Row],[email]],แบบฝึก_52[Email],แบบฝึก_52[Completion time],0)&lt;&gt;0,"ส่งแล้ว","ยังไม่ส่ง")</f>
        <v>ส่งแล้ว</v>
      </c>
      <c r="AP244" s="5">
        <f>_xlfn.XLOOKUP(Table1[[#This Row],[email]],ท้ายบท_5[Email],ท้ายบท_5[Total points],"ยังไม่ส่ง")</f>
        <v>18</v>
      </c>
      <c r="AQ244" s="5">
        <f>_xlfn.XLOOKUP(Table1[[#This Row],[email]],Quiz_5[Email],Quiz_5[Total points],"ยังไม่ส่ง")</f>
        <v>6</v>
      </c>
      <c r="AR244" s="37"/>
      <c r="AS244" s="4" t="str">
        <f>IF(M244&lt;10,"ยังไม่ซ่อม",IF(Table1[[#This Row],[ซ่อมแล้วกลางภาค]]="ซ่อมแล้ว","ซ่อมแล้ว","ไม่ต้องซ่อม"))</f>
        <v>ไม่ต้องซ่อม</v>
      </c>
      <c r="BN244"/>
      <c r="BO244"/>
      <c r="BP244"/>
      <c r="BQ244"/>
    </row>
    <row r="245" spans="1:69" ht="19.5" x14ac:dyDescent="0.4">
      <c r="A245" s="21">
        <v>244</v>
      </c>
      <c r="B245" s="4">
        <v>7</v>
      </c>
      <c r="C245" s="4">
        <v>26</v>
      </c>
      <c r="D245" s="4" t="s">
        <v>33065</v>
      </c>
      <c r="E245" s="4" t="s">
        <v>32396</v>
      </c>
      <c r="F245" s="4" t="s">
        <v>33066</v>
      </c>
      <c r="G245" s="4" t="s">
        <v>33067</v>
      </c>
      <c r="H245" s="4" t="s">
        <v>4362</v>
      </c>
      <c r="I245" s="24">
        <f>ROUND(COUNTIF(Table1[[#This Row],[กิจกรรม 1.1]:[ท้ายบท 1]],"&lt;&gt;ยังไม่ส่ง")*2+IF(Table1[[#This Row],[Quiz 1]]&lt;&gt;"ยังไม่ส่ง",Table1[[#This Row],[Quiz 1]]*2/10,0),0)</f>
        <v>10</v>
      </c>
      <c r="J245" s="24">
        <f>ROUND(COUNTIF(Table1[[#This Row],[แบบฝึก 2.1]:[ท้ายบท 2]],"&lt;&gt;ยังไม่ส่ง")*8/3+IF(Table1[[#This Row],[Quiz 2]]&lt;&gt;"ยังไม่ส่ง",Table1[[#This Row],[Quiz 2]]*2/10,0),0)</f>
        <v>5</v>
      </c>
      <c r="K245" s="24">
        <f>ROUND(COUNTIF(Table1[[#This Row],[แบบฝึก 3.1]:[ท้ายบท 3]],"&lt;&gt;ยังไม่ส่ง")*3/2+IF(Table1[[#This Row],[Quiz 3]]&lt;&gt;"ยังไม่ส่ง",Table1[[#This Row],[Quiz 3]]*2/10,0),0)</f>
        <v>0</v>
      </c>
      <c r="L245" s="12">
        <f>Table1[[#This Row],[บท 1 '[10']]]+Table1[[#This Row],[บท 2 '[10']]]+Table1[[#This Row],[บท 3 '[5']]]</f>
        <v>15</v>
      </c>
      <c r="M245" s="12">
        <f>IF(Table1[[#This Row],[ซ่อมแล้วกลางภาค]]="ซ่อมแล้ว",10,Table1[[#This Row],[MID '[20']2]])</f>
        <v>11</v>
      </c>
      <c r="N245" s="12">
        <f>ROUND(COUNTIF(Table1[[#This Row],[แบบฝึก 4.1]:[ท้ายบท 4]],"&lt;&gt;ยังไม่ส่ง")*8/2+IF(Table1[[#This Row],[Quiz 4]]&lt;&gt;"ยังไม่ส่ง",Table1[[#This Row],[Quiz 4]]*2/10,0),0)</f>
        <v>5</v>
      </c>
      <c r="O245" s="12"/>
      <c r="P245" s="13">
        <f>ROUND(COUNTIF(Table1[[#This Row],[แบบฝึก 5.1]:[ท้ายบท 5]],"&lt;&gt;ยังไม่ส่ง")*8/3+IF(Table1[[#This Row],[Quiz 5]]&lt;&gt;"ยังไม่ส่ง",Table1[[#This Row],[Quiz 5]]*2/10,0),0)</f>
        <v>9</v>
      </c>
      <c r="Q245" s="12">
        <f>Table1[[#This Row],[บท 4 '[10']]]+Table1[[#This Row],[นำเสนอ '[5']]]+Table1[[#This Row],[บท 5 '[10']]]</f>
        <v>14</v>
      </c>
      <c r="R245" s="12">
        <f>Table1[[#This Row],[ก่อนกลางภาค '[25']]]+Table1[[#This Row],[กลางภาค '[20']]]+Table1[[#This Row],[หลังกลางภาค '[25']]]</f>
        <v>40</v>
      </c>
      <c r="S245" s="12"/>
      <c r="T245" s="12">
        <f>Table1[[#This Row],[ปลายภาค '[30']]]+Table1[[#This Row],[ก่อนปลายภาค '[70']]]</f>
        <v>40</v>
      </c>
      <c r="U245" s="11">
        <f t="shared" si="3"/>
        <v>0</v>
      </c>
      <c r="V245" s="5" t="str">
        <f>IF(_xlfn.XLOOKUP(Table1[[#This Row],[email]],กิจกรรม_11[Email],กิจกรรม_11[Completion time],0)&lt;&gt;0,"ส่งแล้ว","ยังไม่ส่ง")</f>
        <v>ส่งแล้ว</v>
      </c>
      <c r="W245" s="5" t="str">
        <f>IF(_xlfn.XLOOKUP(Table1[[#This Row],[email]],แบบฝึก_11[Email],แบบฝึก_11[Completion time],0)&lt;&gt;0,"ส่งแล้ว","ยังไม่ส่ง")</f>
        <v>ส่งแล้ว</v>
      </c>
      <c r="X245" s="5" t="str">
        <f>IF(_xlfn.XLOOKUP(Table1[[#This Row],[email]],แบบฝึก_12[Email],แบบฝึก_12[Completion time],0)&lt;&gt;0,"ส่งแล้ว","ยังไม่ส่ง")</f>
        <v>ส่งแล้ว</v>
      </c>
      <c r="Y245" s="5">
        <f>_xlfn.XLOOKUP(Table1[[#This Row],[email]],ท้ายบท_1[Email],ท้ายบท_1[Total points],"ยังไม่ส่ง")</f>
        <v>16</v>
      </c>
      <c r="Z245" s="4">
        <f>_xlfn.XLOOKUP(Table1[[#This Row],[email]],Quiz_1[Email],Quiz_1[Total points],"ยังไม่ส่ง")</f>
        <v>9</v>
      </c>
      <c r="AA245" s="5" t="str">
        <f>IF(_xlfn.XLOOKUP(Table1[[#This Row],[email]],แบบฝึก_21[Email],แบบฝึก_21[Completion time],0)&lt;&gt;0,"ส่งแล้ว","ยังไม่ส่ง")</f>
        <v>ส่งแล้ว</v>
      </c>
      <c r="AB245" s="5" t="str">
        <f>IF(_xlfn.XLOOKUP(Table1[[#This Row],[email]],แบบฝึก_22[Email],แบบฝึก_22[Completion time],0)&lt;&gt;0,"ส่งแล้ว","ยังไม่ส่ง")</f>
        <v>ยังไม่ส่ง</v>
      </c>
      <c r="AC245" s="5">
        <f>_xlfn.XLOOKUP(Table1[[#This Row],[email]],ท้ายบท_2[Email],ท้ายบท_2[Total points],"ยังไม่ส่ง")</f>
        <v>10</v>
      </c>
      <c r="AD245" s="5" t="str">
        <f>_xlfn.XLOOKUP(Table1[[#This Row],[email]],Quiz_2[Email],Quiz_2[Total points],"ยังไม่ส่ง")</f>
        <v>ยังไม่ส่ง</v>
      </c>
      <c r="AE245" s="5" t="str">
        <f>IF(_xlfn.XLOOKUP(Table1[[#This Row],[email]],แบบฝึก_31[Email],แบบฝึก_31[Completion time],0)&lt;&gt;0,"ส่งแล้ว","ยังไม่ส่ง")</f>
        <v>ยังไม่ส่ง</v>
      </c>
      <c r="AF245" s="5" t="str">
        <f>_xlfn.XLOOKUP(Table1[[#This Row],[email]],ท้ายบท_3[Email],ท้ายบท_3[Total points],"ยังไม่ส่ง")</f>
        <v>ยังไม่ส่ง</v>
      </c>
      <c r="AG245" s="5" t="str">
        <f>_xlfn.XLOOKUP(Table1[[#This Row],[email]],Quiz_3[Email],Quiz_3[Total points],"ยังไม่ส่ง")</f>
        <v>ยังไม่ส่ง</v>
      </c>
      <c r="AH245" s="12">
        <v>16</v>
      </c>
      <c r="AI245" s="14">
        <v>5</v>
      </c>
      <c r="AJ245" s="12">
        <f>ROUND((Table1[[#This Row],[mid '[20']]]+Table1[[#This Row],[mid '[10']]])/2,0)</f>
        <v>11</v>
      </c>
      <c r="AK245" s="5" t="str">
        <f>IF(_xlfn.XLOOKUP(Table1[[#This Row],[email]],แบบฝึก_41[Email],แบบฝึก_41[Completion time],0)&lt;&gt;0,"ส่งแล้ว","ยังไม่ส่ง")</f>
        <v>ส่งแล้ว</v>
      </c>
      <c r="AL245" s="5" t="str">
        <f>IF(_xlfn.XLOOKUP(Table1[[#This Row],[email]],ท้ายบท_4[Email],ท้ายบท_4[Total points],"ยังไม่ส่ง")&lt;&gt;0,"ส่งแล้ว","ยังไม่ส่ง")</f>
        <v>ยังไม่ส่ง</v>
      </c>
      <c r="AM245" s="5">
        <f>_xlfn.XLOOKUP(Table1[[#This Row],[email]],Quiz_4[Email],Quiz_4[Total points],"ยังไม่ส่ง")</f>
        <v>6</v>
      </c>
      <c r="AN245" s="5" t="str">
        <f>IF(_xlfn.XLOOKUP(Table1[[#This Row],[email]],แบบฝึก_51[Email],แบบฝึก_51[Completion time],0)&lt;&gt;0,"ส่งแล้ว","ยังไม่ส่ง")</f>
        <v>ส่งแล้ว</v>
      </c>
      <c r="AO245" s="5" t="str">
        <f>IF(_xlfn.XLOOKUP(Table1[[#This Row],[email]],แบบฝึก_52[Email],แบบฝึก_52[Completion time],0)&lt;&gt;0,"ส่งแล้ว","ยังไม่ส่ง")</f>
        <v>ส่งแล้ว</v>
      </c>
      <c r="AP245" s="5">
        <f>_xlfn.XLOOKUP(Table1[[#This Row],[email]],ท้ายบท_5[Email],ท้ายบท_5[Total points],"ยังไม่ส่ง")</f>
        <v>12</v>
      </c>
      <c r="AQ245" s="5">
        <f>_xlfn.XLOOKUP(Table1[[#This Row],[email]],Quiz_5[Email],Quiz_5[Total points],"ยังไม่ส่ง")</f>
        <v>5</v>
      </c>
      <c r="AR245" s="37"/>
      <c r="AS245" s="4" t="str">
        <f>IF(M245&lt;10,"ยังไม่ซ่อม",IF(Table1[[#This Row],[ซ่อมแล้วกลางภาค]]="ซ่อมแล้ว","ซ่อมแล้ว","ไม่ต้องซ่อม"))</f>
        <v>ไม่ต้องซ่อม</v>
      </c>
      <c r="BN245"/>
      <c r="BO245"/>
      <c r="BP245"/>
      <c r="BQ245"/>
    </row>
    <row r="246" spans="1:69" ht="19.5" x14ac:dyDescent="0.4">
      <c r="A246" s="21">
        <v>245</v>
      </c>
      <c r="B246" s="4">
        <v>7</v>
      </c>
      <c r="C246" s="4">
        <v>27</v>
      </c>
      <c r="D246" s="4" t="s">
        <v>33068</v>
      </c>
      <c r="E246" s="4" t="s">
        <v>32396</v>
      </c>
      <c r="F246" s="4" t="s">
        <v>33069</v>
      </c>
      <c r="G246" s="4" t="s">
        <v>33070</v>
      </c>
      <c r="H246" s="4" t="s">
        <v>4434</v>
      </c>
      <c r="I246" s="24">
        <f>ROUND(COUNTIF(Table1[[#This Row],[กิจกรรม 1.1]:[ท้ายบท 1]],"&lt;&gt;ยังไม่ส่ง")*2+IF(Table1[[#This Row],[Quiz 1]]&lt;&gt;"ยังไม่ส่ง",Table1[[#This Row],[Quiz 1]]*2/10,0),0)</f>
        <v>10</v>
      </c>
      <c r="J246" s="24">
        <f>ROUND(COUNTIF(Table1[[#This Row],[แบบฝึก 2.1]:[ท้ายบท 2]],"&lt;&gt;ยังไม่ส่ง")*8/3+IF(Table1[[#This Row],[Quiz 2]]&lt;&gt;"ยังไม่ส่ง",Table1[[#This Row],[Quiz 2]]*2/10,0),0)</f>
        <v>5</v>
      </c>
      <c r="K246" s="24">
        <f>ROUND(COUNTIF(Table1[[#This Row],[แบบฝึก 3.1]:[ท้ายบท 3]],"&lt;&gt;ยังไม่ส่ง")*3/2+IF(Table1[[#This Row],[Quiz 3]]&lt;&gt;"ยังไม่ส่ง",Table1[[#This Row],[Quiz 3]]*2/10,0),0)</f>
        <v>0</v>
      </c>
      <c r="L246" s="12">
        <f>Table1[[#This Row],[บท 1 '[10']]]+Table1[[#This Row],[บท 2 '[10']]]+Table1[[#This Row],[บท 3 '[5']]]</f>
        <v>15</v>
      </c>
      <c r="M246" s="12">
        <f>IF(Table1[[#This Row],[ซ่อมแล้วกลางภาค]]="ซ่อมแล้ว",10,Table1[[#This Row],[MID '[20']2]])</f>
        <v>10</v>
      </c>
      <c r="N246" s="12">
        <f>ROUND(COUNTIF(Table1[[#This Row],[แบบฝึก 4.1]:[ท้ายบท 4]],"&lt;&gt;ยังไม่ส่ง")*8/2+IF(Table1[[#This Row],[Quiz 4]]&lt;&gt;"ยังไม่ส่ง",Table1[[#This Row],[Quiz 4]]*2/10,0),0)</f>
        <v>5</v>
      </c>
      <c r="O246" s="12"/>
      <c r="P246" s="13">
        <f>ROUND(COUNTIF(Table1[[#This Row],[แบบฝึก 5.1]:[ท้ายบท 5]],"&lt;&gt;ยังไม่ส่ง")*8/3+IF(Table1[[#This Row],[Quiz 5]]&lt;&gt;"ยังไม่ส่ง",Table1[[#This Row],[Quiz 5]]*2/10,0),0)</f>
        <v>9</v>
      </c>
      <c r="Q246" s="12">
        <f>Table1[[#This Row],[บท 4 '[10']]]+Table1[[#This Row],[นำเสนอ '[5']]]+Table1[[#This Row],[บท 5 '[10']]]</f>
        <v>14</v>
      </c>
      <c r="R246" s="12">
        <f>Table1[[#This Row],[ก่อนกลางภาค '[25']]]+Table1[[#This Row],[กลางภาค '[20']]]+Table1[[#This Row],[หลังกลางภาค '[25']]]</f>
        <v>39</v>
      </c>
      <c r="S246" s="12"/>
      <c r="T246" s="12">
        <f>Table1[[#This Row],[ปลายภาค '[30']]]+Table1[[#This Row],[ก่อนปลายภาค '[70']]]</f>
        <v>39</v>
      </c>
      <c r="U246" s="11">
        <f t="shared" si="3"/>
        <v>0</v>
      </c>
      <c r="V246" s="5" t="str">
        <f>IF(_xlfn.XLOOKUP(Table1[[#This Row],[email]],กิจกรรม_11[Email],กิจกรรม_11[Completion time],0)&lt;&gt;0,"ส่งแล้ว","ยังไม่ส่ง")</f>
        <v>ส่งแล้ว</v>
      </c>
      <c r="W246" s="5" t="str">
        <f>IF(_xlfn.XLOOKUP(Table1[[#This Row],[email]],แบบฝึก_11[Email],แบบฝึก_11[Completion time],0)&lt;&gt;0,"ส่งแล้ว","ยังไม่ส่ง")</f>
        <v>ส่งแล้ว</v>
      </c>
      <c r="X246" s="5" t="str">
        <f>IF(_xlfn.XLOOKUP(Table1[[#This Row],[email]],แบบฝึก_12[Email],แบบฝึก_12[Completion time],0)&lt;&gt;0,"ส่งแล้ว","ยังไม่ส่ง")</f>
        <v>ส่งแล้ว</v>
      </c>
      <c r="Y246" s="5">
        <f>_xlfn.XLOOKUP(Table1[[#This Row],[email]],ท้ายบท_1[Email],ท้ายบท_1[Total points],"ยังไม่ส่ง")</f>
        <v>15</v>
      </c>
      <c r="Z246" s="4">
        <f>_xlfn.XLOOKUP(Table1[[#This Row],[email]],Quiz_1[Email],Quiz_1[Total points],"ยังไม่ส่ง")</f>
        <v>9</v>
      </c>
      <c r="AA246" s="5" t="str">
        <f>IF(_xlfn.XLOOKUP(Table1[[#This Row],[email]],แบบฝึก_21[Email],แบบฝึก_21[Completion time],0)&lt;&gt;0,"ส่งแล้ว","ยังไม่ส่ง")</f>
        <v>ส่งแล้ว</v>
      </c>
      <c r="AB246" s="5" t="str">
        <f>IF(_xlfn.XLOOKUP(Table1[[#This Row],[email]],แบบฝึก_22[Email],แบบฝึก_22[Completion time],0)&lt;&gt;0,"ส่งแล้ว","ยังไม่ส่ง")</f>
        <v>ส่งแล้ว</v>
      </c>
      <c r="AC246" s="5" t="str">
        <f>_xlfn.XLOOKUP(Table1[[#This Row],[email]],ท้ายบท_2[Email],ท้ายบท_2[Total points],"ยังไม่ส่ง")</f>
        <v>ยังไม่ส่ง</v>
      </c>
      <c r="AD246" s="5" t="str">
        <f>_xlfn.XLOOKUP(Table1[[#This Row],[email]],Quiz_2[Email],Quiz_2[Total points],"ยังไม่ส่ง")</f>
        <v>ยังไม่ส่ง</v>
      </c>
      <c r="AE246" s="5" t="str">
        <f>IF(_xlfn.XLOOKUP(Table1[[#This Row],[email]],แบบฝึก_31[Email],แบบฝึก_31[Completion time],0)&lt;&gt;0,"ส่งแล้ว","ยังไม่ส่ง")</f>
        <v>ยังไม่ส่ง</v>
      </c>
      <c r="AF246" s="5" t="str">
        <f>_xlfn.XLOOKUP(Table1[[#This Row],[email]],ท้ายบท_3[Email],ท้ายบท_3[Total points],"ยังไม่ส่ง")</f>
        <v>ยังไม่ส่ง</v>
      </c>
      <c r="AG246" s="5" t="str">
        <f>_xlfn.XLOOKUP(Table1[[#This Row],[email]],Quiz_3[Email],Quiz_3[Total points],"ยังไม่ส่ง")</f>
        <v>ยังไม่ส่ง</v>
      </c>
      <c r="AH246" s="12">
        <v>13</v>
      </c>
      <c r="AI246" s="14">
        <v>6</v>
      </c>
      <c r="AJ246" s="12">
        <f>ROUND((Table1[[#This Row],[mid '[20']]]+Table1[[#This Row],[mid '[10']]])/2,0)</f>
        <v>10</v>
      </c>
      <c r="AK246" s="5" t="str">
        <f>IF(_xlfn.XLOOKUP(Table1[[#This Row],[email]],แบบฝึก_41[Email],แบบฝึก_41[Completion time],0)&lt;&gt;0,"ส่งแล้ว","ยังไม่ส่ง")</f>
        <v>ส่งแล้ว</v>
      </c>
      <c r="AL246" s="5" t="str">
        <f>IF(_xlfn.XLOOKUP(Table1[[#This Row],[email]],ท้ายบท_4[Email],ท้ายบท_4[Total points],"ยังไม่ส่ง")&lt;&gt;0,"ส่งแล้ว","ยังไม่ส่ง")</f>
        <v>ยังไม่ส่ง</v>
      </c>
      <c r="AM246" s="5">
        <f>_xlfn.XLOOKUP(Table1[[#This Row],[email]],Quiz_4[Email],Quiz_4[Total points],"ยังไม่ส่ง")</f>
        <v>6</v>
      </c>
      <c r="AN246" s="5" t="str">
        <f>IF(_xlfn.XLOOKUP(Table1[[#This Row],[email]],แบบฝึก_51[Email],แบบฝึก_51[Completion time],0)&lt;&gt;0,"ส่งแล้ว","ยังไม่ส่ง")</f>
        <v>ส่งแล้ว</v>
      </c>
      <c r="AO246" s="5" t="str">
        <f>IF(_xlfn.XLOOKUP(Table1[[#This Row],[email]],แบบฝึก_52[Email],แบบฝึก_52[Completion time],0)&lt;&gt;0,"ส่งแล้ว","ยังไม่ส่ง")</f>
        <v>ส่งแล้ว</v>
      </c>
      <c r="AP246" s="5">
        <f>_xlfn.XLOOKUP(Table1[[#This Row],[email]],ท้ายบท_5[Email],ท้ายบท_5[Total points],"ยังไม่ส่ง")</f>
        <v>18</v>
      </c>
      <c r="AQ246" s="5">
        <f>_xlfn.XLOOKUP(Table1[[#This Row],[email]],Quiz_5[Email],Quiz_5[Total points],"ยังไม่ส่ง")</f>
        <v>6</v>
      </c>
      <c r="AR246" s="37"/>
      <c r="AS246" s="4" t="str">
        <f>IF(M246&lt;10,"ยังไม่ซ่อม",IF(Table1[[#This Row],[ซ่อมแล้วกลางภาค]]="ซ่อมแล้ว","ซ่อมแล้ว","ไม่ต้องซ่อม"))</f>
        <v>ไม่ต้องซ่อม</v>
      </c>
      <c r="BN246"/>
      <c r="BO246"/>
      <c r="BP246"/>
      <c r="BQ246"/>
    </row>
    <row r="247" spans="1:69" ht="19.5" x14ac:dyDescent="0.4">
      <c r="A247" s="21">
        <v>246</v>
      </c>
      <c r="B247" s="4">
        <v>7</v>
      </c>
      <c r="C247" s="4">
        <v>28</v>
      </c>
      <c r="D247" s="4" t="s">
        <v>33071</v>
      </c>
      <c r="E247" s="4" t="s">
        <v>32396</v>
      </c>
      <c r="F247" s="4" t="s">
        <v>33072</v>
      </c>
      <c r="G247" s="4" t="s">
        <v>33073</v>
      </c>
      <c r="H247" s="4" t="s">
        <v>4429</v>
      </c>
      <c r="I247" s="24">
        <f>ROUND(COUNTIF(Table1[[#This Row],[กิจกรรม 1.1]:[ท้ายบท 1]],"&lt;&gt;ยังไม่ส่ง")*2+IF(Table1[[#This Row],[Quiz 1]]&lt;&gt;"ยังไม่ส่ง",Table1[[#This Row],[Quiz 1]]*2/10,0),0)</f>
        <v>10</v>
      </c>
      <c r="J247" s="24">
        <f>ROUND(COUNTIF(Table1[[#This Row],[แบบฝึก 2.1]:[ท้ายบท 2]],"&lt;&gt;ยังไม่ส่ง")*8/3+IF(Table1[[#This Row],[Quiz 2]]&lt;&gt;"ยังไม่ส่ง",Table1[[#This Row],[Quiz 2]]*2/10,0),0)</f>
        <v>10</v>
      </c>
      <c r="K247" s="24">
        <f>ROUND(COUNTIF(Table1[[#This Row],[แบบฝึก 3.1]:[ท้ายบท 3]],"&lt;&gt;ยังไม่ส่ง")*3/2+IF(Table1[[#This Row],[Quiz 3]]&lt;&gt;"ยังไม่ส่ง",Table1[[#This Row],[Quiz 3]]*2/10,0),0)</f>
        <v>4</v>
      </c>
      <c r="L247" s="12">
        <f>Table1[[#This Row],[บท 1 '[10']]]+Table1[[#This Row],[บท 2 '[10']]]+Table1[[#This Row],[บท 3 '[5']]]</f>
        <v>24</v>
      </c>
      <c r="M247" s="12">
        <f>IF(Table1[[#This Row],[ซ่อมแล้วกลางภาค]]="ซ่อมแล้ว",10,Table1[[#This Row],[MID '[20']2]])</f>
        <v>10</v>
      </c>
      <c r="N247" s="12">
        <f>ROUND(COUNTIF(Table1[[#This Row],[แบบฝึก 4.1]:[ท้ายบท 4]],"&lt;&gt;ยังไม่ส่ง")*8/2+IF(Table1[[#This Row],[Quiz 4]]&lt;&gt;"ยังไม่ส่ง",Table1[[#This Row],[Quiz 4]]*2/10,0),0)</f>
        <v>5</v>
      </c>
      <c r="O247" s="12"/>
      <c r="P247" s="13">
        <f>ROUND(COUNTIF(Table1[[#This Row],[แบบฝึก 5.1]:[ท้ายบท 5]],"&lt;&gt;ยังไม่ส่ง")*8/3+IF(Table1[[#This Row],[Quiz 5]]&lt;&gt;"ยังไม่ส่ง",Table1[[#This Row],[Quiz 5]]*2/10,0),0)</f>
        <v>9</v>
      </c>
      <c r="Q247" s="12">
        <f>Table1[[#This Row],[บท 4 '[10']]]+Table1[[#This Row],[นำเสนอ '[5']]]+Table1[[#This Row],[บท 5 '[10']]]</f>
        <v>14</v>
      </c>
      <c r="R247" s="12">
        <f>Table1[[#This Row],[ก่อนกลางภาค '[25']]]+Table1[[#This Row],[กลางภาค '[20']]]+Table1[[#This Row],[หลังกลางภาค '[25']]]</f>
        <v>48</v>
      </c>
      <c r="S247" s="12"/>
      <c r="T247" s="12">
        <f>Table1[[#This Row],[ปลายภาค '[30']]]+Table1[[#This Row],[ก่อนปลายภาค '[70']]]</f>
        <v>48</v>
      </c>
      <c r="U247" s="11">
        <f t="shared" si="3"/>
        <v>0</v>
      </c>
      <c r="V247" s="5" t="str">
        <f>IF(_xlfn.XLOOKUP(Table1[[#This Row],[email]],กิจกรรม_11[Email],กิจกรรม_11[Completion time],0)&lt;&gt;0,"ส่งแล้ว","ยังไม่ส่ง")</f>
        <v>ส่งแล้ว</v>
      </c>
      <c r="W247" s="5" t="str">
        <f>IF(_xlfn.XLOOKUP(Table1[[#This Row],[email]],แบบฝึก_11[Email],แบบฝึก_11[Completion time],0)&lt;&gt;0,"ส่งแล้ว","ยังไม่ส่ง")</f>
        <v>ส่งแล้ว</v>
      </c>
      <c r="X247" s="5" t="str">
        <f>IF(_xlfn.XLOOKUP(Table1[[#This Row],[email]],แบบฝึก_12[Email],แบบฝึก_12[Completion time],0)&lt;&gt;0,"ส่งแล้ว","ยังไม่ส่ง")</f>
        <v>ส่งแล้ว</v>
      </c>
      <c r="Y247" s="5">
        <f>_xlfn.XLOOKUP(Table1[[#This Row],[email]],ท้ายบท_1[Email],ท้ายบท_1[Total points],"ยังไม่ส่ง")</f>
        <v>15</v>
      </c>
      <c r="Z247" s="4">
        <f>_xlfn.XLOOKUP(Table1[[#This Row],[email]],Quiz_1[Email],Quiz_1[Total points],"ยังไม่ส่ง")</f>
        <v>9</v>
      </c>
      <c r="AA247" s="5" t="str">
        <f>IF(_xlfn.XLOOKUP(Table1[[#This Row],[email]],แบบฝึก_21[Email],แบบฝึก_21[Completion time],0)&lt;&gt;0,"ส่งแล้ว","ยังไม่ส่ง")</f>
        <v>ส่งแล้ว</v>
      </c>
      <c r="AB247" s="5" t="str">
        <f>IF(_xlfn.XLOOKUP(Table1[[#This Row],[email]],แบบฝึก_22[Email],แบบฝึก_22[Completion time],0)&lt;&gt;0,"ส่งแล้ว","ยังไม่ส่ง")</f>
        <v>ส่งแล้ว</v>
      </c>
      <c r="AC247" s="5">
        <f>_xlfn.XLOOKUP(Table1[[#This Row],[email]],ท้ายบท_2[Email],ท้ายบท_2[Total points],"ยังไม่ส่ง")</f>
        <v>13</v>
      </c>
      <c r="AD247" s="5">
        <f>_xlfn.XLOOKUP(Table1[[#This Row],[email]],Quiz_2[Email],Quiz_2[Total points],"ยังไม่ส่ง")</f>
        <v>8</v>
      </c>
      <c r="AE247" s="5" t="str">
        <f>IF(_xlfn.XLOOKUP(Table1[[#This Row],[email]],แบบฝึก_31[Email],แบบฝึก_31[Completion time],0)&lt;&gt;0,"ส่งแล้ว","ยังไม่ส่ง")</f>
        <v>ส่งแล้ว</v>
      </c>
      <c r="AF247" s="5">
        <f>_xlfn.XLOOKUP(Table1[[#This Row],[email]],ท้ายบท_3[Email],ท้ายบท_3[Total points],"ยังไม่ส่ง")</f>
        <v>10</v>
      </c>
      <c r="AG247" s="5">
        <f>_xlfn.XLOOKUP(Table1[[#This Row],[email]],Quiz_3[Email],Quiz_3[Total points],"ยังไม่ส่ง")</f>
        <v>6</v>
      </c>
      <c r="AH247" s="12">
        <v>11</v>
      </c>
      <c r="AI247" s="14">
        <v>6</v>
      </c>
      <c r="AJ247" s="12">
        <f>ROUND((Table1[[#This Row],[mid '[20']]]+Table1[[#This Row],[mid '[10']]])/2,0)</f>
        <v>9</v>
      </c>
      <c r="AK247" s="5" t="str">
        <f>IF(_xlfn.XLOOKUP(Table1[[#This Row],[email]],แบบฝึก_41[Email],แบบฝึก_41[Completion time],0)&lt;&gt;0,"ส่งแล้ว","ยังไม่ส่ง")</f>
        <v>ส่งแล้ว</v>
      </c>
      <c r="AL247" s="5" t="str">
        <f>IF(_xlfn.XLOOKUP(Table1[[#This Row],[email]],ท้ายบท_4[Email],ท้ายบท_4[Total points],"ยังไม่ส่ง")&lt;&gt;0,"ส่งแล้ว","ยังไม่ส่ง")</f>
        <v>ยังไม่ส่ง</v>
      </c>
      <c r="AM247" s="5">
        <f>_xlfn.XLOOKUP(Table1[[#This Row],[email]],Quiz_4[Email],Quiz_4[Total points],"ยังไม่ส่ง")</f>
        <v>7</v>
      </c>
      <c r="AN247" s="5" t="str">
        <f>IF(_xlfn.XLOOKUP(Table1[[#This Row],[email]],แบบฝึก_51[Email],แบบฝึก_51[Completion time],0)&lt;&gt;0,"ส่งแล้ว","ยังไม่ส่ง")</f>
        <v>ส่งแล้ว</v>
      </c>
      <c r="AO247" s="5" t="str">
        <f>IF(_xlfn.XLOOKUP(Table1[[#This Row],[email]],แบบฝึก_52[Email],แบบฝึก_52[Completion time],0)&lt;&gt;0,"ส่งแล้ว","ยังไม่ส่ง")</f>
        <v>ส่งแล้ว</v>
      </c>
      <c r="AP247" s="5">
        <f>_xlfn.XLOOKUP(Table1[[#This Row],[email]],ท้ายบท_5[Email],ท้ายบท_5[Total points],"ยังไม่ส่ง")</f>
        <v>18</v>
      </c>
      <c r="AQ247" s="5">
        <f>_xlfn.XLOOKUP(Table1[[#This Row],[email]],Quiz_5[Email],Quiz_5[Total points],"ยังไม่ส่ง")</f>
        <v>6</v>
      </c>
      <c r="AR247" s="37" t="s">
        <v>33118</v>
      </c>
      <c r="AS247" s="4" t="str">
        <f>IF(M247&lt;10,"ยังไม่ซ่อม",IF(Table1[[#This Row],[ซ่อมแล้วกลางภาค]]="ซ่อมแล้ว","ซ่อมแล้ว","ไม่ต้องซ่อม"))</f>
        <v>ซ่อมแล้ว</v>
      </c>
      <c r="BN247"/>
      <c r="BO247"/>
      <c r="BP247"/>
      <c r="BQ247"/>
    </row>
    <row r="248" spans="1:69" ht="19.5" x14ac:dyDescent="0.4">
      <c r="A248" s="21">
        <v>247</v>
      </c>
      <c r="B248" s="4">
        <v>7</v>
      </c>
      <c r="C248" s="4">
        <v>29</v>
      </c>
      <c r="D248" s="4" t="s">
        <v>33074</v>
      </c>
      <c r="E248" s="4" t="s">
        <v>32396</v>
      </c>
      <c r="F248" s="4" t="s">
        <v>33075</v>
      </c>
      <c r="G248" s="4" t="s">
        <v>33076</v>
      </c>
      <c r="H248" s="4" t="s">
        <v>4447</v>
      </c>
      <c r="I248" s="24">
        <f>ROUND(COUNTIF(Table1[[#This Row],[กิจกรรม 1.1]:[ท้ายบท 1]],"&lt;&gt;ยังไม่ส่ง")*2+IF(Table1[[#This Row],[Quiz 1]]&lt;&gt;"ยังไม่ส่ง",Table1[[#This Row],[Quiz 1]]*2/10,0),0)</f>
        <v>9</v>
      </c>
      <c r="J248" s="24">
        <f>ROUND(COUNTIF(Table1[[#This Row],[แบบฝึก 2.1]:[ท้ายบท 2]],"&lt;&gt;ยังไม่ส่ง")*8/3+IF(Table1[[#This Row],[Quiz 2]]&lt;&gt;"ยังไม่ส่ง",Table1[[#This Row],[Quiz 2]]*2/10,0),0)</f>
        <v>10</v>
      </c>
      <c r="K248" s="24">
        <f>ROUND(COUNTIF(Table1[[#This Row],[แบบฝึก 3.1]:[ท้ายบท 3]],"&lt;&gt;ยังไม่ส่ง")*3/2+IF(Table1[[#This Row],[Quiz 3]]&lt;&gt;"ยังไม่ส่ง",Table1[[#This Row],[Quiz 3]]*2/10,0),0)</f>
        <v>3</v>
      </c>
      <c r="L248" s="12">
        <f>Table1[[#This Row],[บท 1 '[10']]]+Table1[[#This Row],[บท 2 '[10']]]+Table1[[#This Row],[บท 3 '[5']]]</f>
        <v>22</v>
      </c>
      <c r="M248" s="12">
        <f>IF(Table1[[#This Row],[ซ่อมแล้วกลางภาค]]="ซ่อมแล้ว",10,Table1[[#This Row],[MID '[20']2]])</f>
        <v>14</v>
      </c>
      <c r="N248" s="12">
        <f>ROUND(COUNTIF(Table1[[#This Row],[แบบฝึก 4.1]:[ท้ายบท 4]],"&lt;&gt;ยังไม่ส่ง")*8/2+IF(Table1[[#This Row],[Quiz 4]]&lt;&gt;"ยังไม่ส่ง",Table1[[#This Row],[Quiz 4]]*2/10,0),0)</f>
        <v>6</v>
      </c>
      <c r="O248" s="12"/>
      <c r="P248" s="13">
        <f>ROUND(COUNTIF(Table1[[#This Row],[แบบฝึก 5.1]:[ท้ายบท 5]],"&lt;&gt;ยังไม่ส่ง")*8/3+IF(Table1[[#This Row],[Quiz 5]]&lt;&gt;"ยังไม่ส่ง",Table1[[#This Row],[Quiz 5]]*2/10,0),0)</f>
        <v>9</v>
      </c>
      <c r="Q248" s="12">
        <f>Table1[[#This Row],[บท 4 '[10']]]+Table1[[#This Row],[นำเสนอ '[5']]]+Table1[[#This Row],[บท 5 '[10']]]</f>
        <v>15</v>
      </c>
      <c r="R248" s="12">
        <f>Table1[[#This Row],[ก่อนกลางภาค '[25']]]+Table1[[#This Row],[กลางภาค '[20']]]+Table1[[#This Row],[หลังกลางภาค '[25']]]</f>
        <v>51</v>
      </c>
      <c r="S248" s="12"/>
      <c r="T248" s="12">
        <f>Table1[[#This Row],[ปลายภาค '[30']]]+Table1[[#This Row],[ก่อนปลายภาค '[70']]]</f>
        <v>51</v>
      </c>
      <c r="U248" s="11">
        <f t="shared" si="3"/>
        <v>1</v>
      </c>
      <c r="V248" s="5" t="str">
        <f>IF(_xlfn.XLOOKUP(Table1[[#This Row],[email]],กิจกรรม_11[Email],กิจกรรม_11[Completion time],0)&lt;&gt;0,"ส่งแล้ว","ยังไม่ส่ง")</f>
        <v>ส่งแล้ว</v>
      </c>
      <c r="W248" s="5" t="str">
        <f>IF(_xlfn.XLOOKUP(Table1[[#This Row],[email]],แบบฝึก_11[Email],แบบฝึก_11[Completion time],0)&lt;&gt;0,"ส่งแล้ว","ยังไม่ส่ง")</f>
        <v>ส่งแล้ว</v>
      </c>
      <c r="X248" s="5" t="str">
        <f>IF(_xlfn.XLOOKUP(Table1[[#This Row],[email]],แบบฝึก_12[Email],แบบฝึก_12[Completion time],0)&lt;&gt;0,"ส่งแล้ว","ยังไม่ส่ง")</f>
        <v>ส่งแล้ว</v>
      </c>
      <c r="Y248" s="5">
        <f>_xlfn.XLOOKUP(Table1[[#This Row],[email]],ท้ายบท_1[Email],ท้ายบท_1[Total points],"ยังไม่ส่ง")</f>
        <v>18</v>
      </c>
      <c r="Z248" s="4">
        <f>_xlfn.XLOOKUP(Table1[[#This Row],[email]],Quiz_1[Email],Quiz_1[Total points],"ยังไม่ส่ง")</f>
        <v>5</v>
      </c>
      <c r="AA248" s="5" t="str">
        <f>IF(_xlfn.XLOOKUP(Table1[[#This Row],[email]],แบบฝึก_21[Email],แบบฝึก_21[Completion time],0)&lt;&gt;0,"ส่งแล้ว","ยังไม่ส่ง")</f>
        <v>ส่งแล้ว</v>
      </c>
      <c r="AB248" s="5" t="str">
        <f>IF(_xlfn.XLOOKUP(Table1[[#This Row],[email]],แบบฝึก_22[Email],แบบฝึก_22[Completion time],0)&lt;&gt;0,"ส่งแล้ว","ยังไม่ส่ง")</f>
        <v>ส่งแล้ว</v>
      </c>
      <c r="AC248" s="5">
        <f>_xlfn.XLOOKUP(Table1[[#This Row],[email]],ท้ายบท_2[Email],ท้ายบท_2[Total points],"ยังไม่ส่ง")</f>
        <v>14</v>
      </c>
      <c r="AD248" s="5">
        <f>_xlfn.XLOOKUP(Table1[[#This Row],[email]],Quiz_2[Email],Quiz_2[Total points],"ยังไม่ส่ง")</f>
        <v>9</v>
      </c>
      <c r="AE248" s="5" t="str">
        <f>IF(_xlfn.XLOOKUP(Table1[[#This Row],[email]],แบบฝึก_31[Email],แบบฝึก_31[Completion time],0)&lt;&gt;0,"ส่งแล้ว","ยังไม่ส่ง")</f>
        <v>ส่งแล้ว</v>
      </c>
      <c r="AF248" s="5">
        <f>_xlfn.XLOOKUP(Table1[[#This Row],[email]],ท้ายบท_3[Email],ท้ายบท_3[Total points],"ยังไม่ส่ง")</f>
        <v>10</v>
      </c>
      <c r="AG248" s="5">
        <f>_xlfn.XLOOKUP(Table1[[#This Row],[email]],Quiz_3[Email],Quiz_3[Total points],"ยังไม่ส่ง")</f>
        <v>2</v>
      </c>
      <c r="AH248" s="12">
        <v>18</v>
      </c>
      <c r="AI248" s="14">
        <v>9</v>
      </c>
      <c r="AJ248" s="12">
        <f>ROUND((Table1[[#This Row],[mid '[20']]]+Table1[[#This Row],[mid '[10']]])/2,0)</f>
        <v>14</v>
      </c>
      <c r="AK248" s="5" t="str">
        <f>IF(_xlfn.XLOOKUP(Table1[[#This Row],[email]],แบบฝึก_41[Email],แบบฝึก_41[Completion time],0)&lt;&gt;0,"ส่งแล้ว","ยังไม่ส่ง")</f>
        <v>ส่งแล้ว</v>
      </c>
      <c r="AL248" s="5" t="str">
        <f>IF(_xlfn.XLOOKUP(Table1[[#This Row],[email]],ท้ายบท_4[Email],ท้ายบท_4[Total points],"ยังไม่ส่ง")&lt;&gt;0,"ส่งแล้ว","ยังไม่ส่ง")</f>
        <v>ยังไม่ส่ง</v>
      </c>
      <c r="AM248" s="5">
        <f>_xlfn.XLOOKUP(Table1[[#This Row],[email]],Quiz_4[Email],Quiz_4[Total points],"ยังไม่ส่ง")</f>
        <v>9</v>
      </c>
      <c r="AN248" s="5" t="str">
        <f>IF(_xlfn.XLOOKUP(Table1[[#This Row],[email]],แบบฝึก_51[Email],แบบฝึก_51[Completion time],0)&lt;&gt;0,"ส่งแล้ว","ยังไม่ส่ง")</f>
        <v>ส่งแล้ว</v>
      </c>
      <c r="AO248" s="5" t="str">
        <f>IF(_xlfn.XLOOKUP(Table1[[#This Row],[email]],แบบฝึก_52[Email],แบบฝึก_52[Completion time],0)&lt;&gt;0,"ส่งแล้ว","ยังไม่ส่ง")</f>
        <v>ส่งแล้ว</v>
      </c>
      <c r="AP248" s="5">
        <f>_xlfn.XLOOKUP(Table1[[#This Row],[email]],ท้ายบท_5[Email],ท้ายบท_5[Total points],"ยังไม่ส่ง")</f>
        <v>14</v>
      </c>
      <c r="AQ248" s="5">
        <f>_xlfn.XLOOKUP(Table1[[#This Row],[email]],Quiz_5[Email],Quiz_5[Total points],"ยังไม่ส่ง")</f>
        <v>6</v>
      </c>
      <c r="AR248" s="37"/>
      <c r="AS248" s="4" t="str">
        <f>IF(M248&lt;10,"ยังไม่ซ่อม",IF(Table1[[#This Row],[ซ่อมแล้วกลางภาค]]="ซ่อมแล้ว","ซ่อมแล้ว","ไม่ต้องซ่อม"))</f>
        <v>ไม่ต้องซ่อม</v>
      </c>
      <c r="BN248"/>
      <c r="BO248"/>
      <c r="BP248"/>
      <c r="BQ248"/>
    </row>
    <row r="249" spans="1:69" ht="19.5" x14ac:dyDescent="0.4">
      <c r="A249" s="21">
        <v>248</v>
      </c>
      <c r="B249" s="4">
        <v>7</v>
      </c>
      <c r="C249" s="4">
        <v>30</v>
      </c>
      <c r="D249" s="4" t="s">
        <v>33077</v>
      </c>
      <c r="E249" s="4" t="s">
        <v>32396</v>
      </c>
      <c r="F249" s="4" t="s">
        <v>32403</v>
      </c>
      <c r="G249" s="4" t="s">
        <v>33078</v>
      </c>
      <c r="H249" s="4" t="s">
        <v>4303</v>
      </c>
      <c r="I249" s="24">
        <f>ROUND(COUNTIF(Table1[[#This Row],[กิจกรรม 1.1]:[ท้ายบท 1]],"&lt;&gt;ยังไม่ส่ง")*2+IF(Table1[[#This Row],[Quiz 1]]&lt;&gt;"ยังไม่ส่ง",Table1[[#This Row],[Quiz 1]]*2/10,0),0)</f>
        <v>5</v>
      </c>
      <c r="J249" s="24">
        <f>ROUND(COUNTIF(Table1[[#This Row],[แบบฝึก 2.1]:[ท้ายบท 2]],"&lt;&gt;ยังไม่ส่ง")*8/3+IF(Table1[[#This Row],[Quiz 2]]&lt;&gt;"ยังไม่ส่ง",Table1[[#This Row],[Quiz 2]]*2/10,0),0)</f>
        <v>10</v>
      </c>
      <c r="K249" s="24">
        <f>ROUND(COUNTIF(Table1[[#This Row],[แบบฝึก 3.1]:[ท้ายบท 3]],"&lt;&gt;ยังไม่ส่ง")*3/2+IF(Table1[[#This Row],[Quiz 3]]&lt;&gt;"ยังไม่ส่ง",Table1[[#This Row],[Quiz 3]]*2/10,0),0)</f>
        <v>4</v>
      </c>
      <c r="L249" s="12">
        <f>Table1[[#This Row],[บท 1 '[10']]]+Table1[[#This Row],[บท 2 '[10']]]+Table1[[#This Row],[บท 3 '[5']]]</f>
        <v>19</v>
      </c>
      <c r="M249" s="12">
        <f>IF(Table1[[#This Row],[ซ่อมแล้วกลางภาค]]="ซ่อมแล้ว",10,Table1[[#This Row],[MID '[20']2]])</f>
        <v>14</v>
      </c>
      <c r="N249" s="12">
        <f>ROUND(COUNTIF(Table1[[#This Row],[แบบฝึก 4.1]:[ท้ายบท 4]],"&lt;&gt;ยังไม่ส่ง")*8/2+IF(Table1[[#This Row],[Quiz 4]]&lt;&gt;"ยังไม่ส่ง",Table1[[#This Row],[Quiz 4]]*2/10,0),0)</f>
        <v>6</v>
      </c>
      <c r="O249" s="12"/>
      <c r="P249" s="13">
        <f>ROUND(COUNTIF(Table1[[#This Row],[แบบฝึก 5.1]:[ท้ายบท 5]],"&lt;&gt;ยังไม่ส่ง")*8/3+IF(Table1[[#This Row],[Quiz 5]]&lt;&gt;"ยังไม่ส่ง",Table1[[#This Row],[Quiz 5]]*2/10,0),0)</f>
        <v>9</v>
      </c>
      <c r="Q249" s="12">
        <f>Table1[[#This Row],[บท 4 '[10']]]+Table1[[#This Row],[นำเสนอ '[5']]]+Table1[[#This Row],[บท 5 '[10']]]</f>
        <v>15</v>
      </c>
      <c r="R249" s="12">
        <f>Table1[[#This Row],[ก่อนกลางภาค '[25']]]+Table1[[#This Row],[กลางภาค '[20']]]+Table1[[#This Row],[หลังกลางภาค '[25']]]</f>
        <v>48</v>
      </c>
      <c r="S249" s="12"/>
      <c r="T249" s="12">
        <f>Table1[[#This Row],[ปลายภาค '[30']]]+Table1[[#This Row],[ก่อนปลายภาค '[70']]]</f>
        <v>48</v>
      </c>
      <c r="U249" s="11">
        <f t="shared" si="3"/>
        <v>0</v>
      </c>
      <c r="V249" s="5" t="str">
        <f>IF(_xlfn.XLOOKUP(Table1[[#This Row],[email]],กิจกรรม_11[Email],กิจกรรม_11[Completion time],0)&lt;&gt;0,"ส่งแล้ว","ยังไม่ส่ง")</f>
        <v>ส่งแล้ว</v>
      </c>
      <c r="W249" s="5" t="str">
        <f>IF(_xlfn.XLOOKUP(Table1[[#This Row],[email]],แบบฝึก_11[Email],แบบฝึก_11[Completion time],0)&lt;&gt;0,"ส่งแล้ว","ยังไม่ส่ง")</f>
        <v>ส่งแล้ว</v>
      </c>
      <c r="X249" s="5" t="str">
        <f>IF(_xlfn.XLOOKUP(Table1[[#This Row],[email]],แบบฝึก_12[Email],แบบฝึก_12[Completion time],0)&lt;&gt;0,"ส่งแล้ว","ยังไม่ส่ง")</f>
        <v>ยังไม่ส่ง</v>
      </c>
      <c r="Y249" s="5" t="str">
        <f>_xlfn.XLOOKUP(Table1[[#This Row],[email]],ท้ายบท_1[Email],ท้ายบท_1[Total points],"ยังไม่ส่ง")</f>
        <v>ยังไม่ส่ง</v>
      </c>
      <c r="Z249" s="4">
        <f>_xlfn.XLOOKUP(Table1[[#This Row],[email]],Quiz_1[Email],Quiz_1[Total points],"ยังไม่ส่ง")</f>
        <v>4</v>
      </c>
      <c r="AA249" s="5" t="str">
        <f>IF(_xlfn.XLOOKUP(Table1[[#This Row],[email]],แบบฝึก_21[Email],แบบฝึก_21[Completion time],0)&lt;&gt;0,"ส่งแล้ว","ยังไม่ส่ง")</f>
        <v>ส่งแล้ว</v>
      </c>
      <c r="AB249" s="5" t="str">
        <f>IF(_xlfn.XLOOKUP(Table1[[#This Row],[email]],แบบฝึก_22[Email],แบบฝึก_22[Completion time],0)&lt;&gt;0,"ส่งแล้ว","ยังไม่ส่ง")</f>
        <v>ส่งแล้ว</v>
      </c>
      <c r="AC249" s="5">
        <f>_xlfn.XLOOKUP(Table1[[#This Row],[email]],ท้ายบท_2[Email],ท้ายบท_2[Total points],"ยังไม่ส่ง")</f>
        <v>11</v>
      </c>
      <c r="AD249" s="5">
        <f>_xlfn.XLOOKUP(Table1[[#This Row],[email]],Quiz_2[Email],Quiz_2[Total points],"ยังไม่ส่ง")</f>
        <v>8</v>
      </c>
      <c r="AE249" s="5" t="str">
        <f>IF(_xlfn.XLOOKUP(Table1[[#This Row],[email]],แบบฝึก_31[Email],แบบฝึก_31[Completion time],0)&lt;&gt;0,"ส่งแล้ว","ยังไม่ส่ง")</f>
        <v>ส่งแล้ว</v>
      </c>
      <c r="AF249" s="5">
        <f>_xlfn.XLOOKUP(Table1[[#This Row],[email]],ท้ายบท_3[Email],ท้ายบท_3[Total points],"ยังไม่ส่ง")</f>
        <v>11</v>
      </c>
      <c r="AG249" s="5">
        <f>_xlfn.XLOOKUP(Table1[[#This Row],[email]],Quiz_3[Email],Quiz_3[Total points],"ยังไม่ส่ง")</f>
        <v>6</v>
      </c>
      <c r="AH249" s="12">
        <v>21</v>
      </c>
      <c r="AI249" s="14">
        <v>7</v>
      </c>
      <c r="AJ249" s="12">
        <f>ROUND((Table1[[#This Row],[mid '[20']]]+Table1[[#This Row],[mid '[10']]])/2,0)</f>
        <v>14</v>
      </c>
      <c r="AK249" s="5" t="str">
        <f>IF(_xlfn.XLOOKUP(Table1[[#This Row],[email]],แบบฝึก_41[Email],แบบฝึก_41[Completion time],0)&lt;&gt;0,"ส่งแล้ว","ยังไม่ส่ง")</f>
        <v>ส่งแล้ว</v>
      </c>
      <c r="AL249" s="5" t="str">
        <f>IF(_xlfn.XLOOKUP(Table1[[#This Row],[email]],ท้ายบท_4[Email],ท้ายบท_4[Total points],"ยังไม่ส่ง")&lt;&gt;0,"ส่งแล้ว","ยังไม่ส่ง")</f>
        <v>ยังไม่ส่ง</v>
      </c>
      <c r="AM249" s="5">
        <f>_xlfn.XLOOKUP(Table1[[#This Row],[email]],Quiz_4[Email],Quiz_4[Total points],"ยังไม่ส่ง")</f>
        <v>8</v>
      </c>
      <c r="AN249" s="5" t="str">
        <f>IF(_xlfn.XLOOKUP(Table1[[#This Row],[email]],แบบฝึก_51[Email],แบบฝึก_51[Completion time],0)&lt;&gt;0,"ส่งแล้ว","ยังไม่ส่ง")</f>
        <v>ส่งแล้ว</v>
      </c>
      <c r="AO249" s="5" t="str">
        <f>IF(_xlfn.XLOOKUP(Table1[[#This Row],[email]],แบบฝึก_52[Email],แบบฝึก_52[Completion time],0)&lt;&gt;0,"ส่งแล้ว","ยังไม่ส่ง")</f>
        <v>ส่งแล้ว</v>
      </c>
      <c r="AP249" s="5">
        <f>_xlfn.XLOOKUP(Table1[[#This Row],[email]],ท้ายบท_5[Email],ท้ายบท_5[Total points],"ยังไม่ส่ง")</f>
        <v>13</v>
      </c>
      <c r="AQ249" s="5">
        <f>_xlfn.XLOOKUP(Table1[[#This Row],[email]],Quiz_5[Email],Quiz_5[Total points],"ยังไม่ส่ง")</f>
        <v>4</v>
      </c>
      <c r="AR249" s="37"/>
      <c r="AS249" s="4" t="str">
        <f>IF(M249&lt;10,"ยังไม่ซ่อม",IF(Table1[[#This Row],[ซ่อมแล้วกลางภาค]]="ซ่อมแล้ว","ซ่อมแล้ว","ไม่ต้องซ่อม"))</f>
        <v>ไม่ต้องซ่อม</v>
      </c>
      <c r="BN249"/>
      <c r="BO249"/>
      <c r="BP249"/>
      <c r="BQ249"/>
    </row>
    <row r="250" spans="1:69" ht="19.5" x14ac:dyDescent="0.4">
      <c r="A250" s="21">
        <v>249</v>
      </c>
      <c r="B250" s="4">
        <v>7</v>
      </c>
      <c r="C250" s="4">
        <v>31</v>
      </c>
      <c r="D250" s="4" t="s">
        <v>33079</v>
      </c>
      <c r="E250" s="4" t="s">
        <v>32396</v>
      </c>
      <c r="F250" s="4" t="s">
        <v>33080</v>
      </c>
      <c r="G250" s="4" t="s">
        <v>33081</v>
      </c>
      <c r="H250" s="4" t="s">
        <v>4469</v>
      </c>
      <c r="I250" s="24">
        <f>ROUND(COUNTIF(Table1[[#This Row],[กิจกรรม 1.1]:[ท้ายบท 1]],"&lt;&gt;ยังไม่ส่ง")*2+IF(Table1[[#This Row],[Quiz 1]]&lt;&gt;"ยังไม่ส่ง",Table1[[#This Row],[Quiz 1]]*2/10,0),0)</f>
        <v>8</v>
      </c>
      <c r="J250" s="24">
        <f>ROUND(COUNTIF(Table1[[#This Row],[แบบฝึก 2.1]:[ท้ายบท 2]],"&lt;&gt;ยังไม่ส่ง")*8/3+IF(Table1[[#This Row],[Quiz 2]]&lt;&gt;"ยังไม่ส่ง",Table1[[#This Row],[Quiz 2]]*2/10,0),0)</f>
        <v>10</v>
      </c>
      <c r="K250" s="24">
        <f>ROUND(COUNTIF(Table1[[#This Row],[แบบฝึก 3.1]:[ท้ายบท 3]],"&lt;&gt;ยังไม่ส่ง")*3/2+IF(Table1[[#This Row],[Quiz 3]]&lt;&gt;"ยังไม่ส่ง",Table1[[#This Row],[Quiz 3]]*2/10,0),0)</f>
        <v>4</v>
      </c>
      <c r="L250" s="12">
        <f>Table1[[#This Row],[บท 1 '[10']]]+Table1[[#This Row],[บท 2 '[10']]]+Table1[[#This Row],[บท 3 '[5']]]</f>
        <v>22</v>
      </c>
      <c r="M250" s="12">
        <f>IF(Table1[[#This Row],[ซ่อมแล้วกลางภาค]]="ซ่อมแล้ว",10,Table1[[#This Row],[MID '[20']2]])</f>
        <v>12</v>
      </c>
      <c r="N250" s="12">
        <f>ROUND(COUNTIF(Table1[[#This Row],[แบบฝึก 4.1]:[ท้ายบท 4]],"&lt;&gt;ยังไม่ส่ง")*8/2+IF(Table1[[#This Row],[Quiz 4]]&lt;&gt;"ยังไม่ส่ง",Table1[[#This Row],[Quiz 4]]*2/10,0),0)</f>
        <v>5</v>
      </c>
      <c r="O250" s="12"/>
      <c r="P250" s="13">
        <f>ROUND(COUNTIF(Table1[[#This Row],[แบบฝึก 5.1]:[ท้ายบท 5]],"&lt;&gt;ยังไม่ส่ง")*8/3+IF(Table1[[#This Row],[Quiz 5]]&lt;&gt;"ยังไม่ส่ง",Table1[[#This Row],[Quiz 5]]*2/10,0),0)</f>
        <v>9</v>
      </c>
      <c r="Q250" s="12">
        <f>Table1[[#This Row],[บท 4 '[10']]]+Table1[[#This Row],[นำเสนอ '[5']]]+Table1[[#This Row],[บท 5 '[10']]]</f>
        <v>14</v>
      </c>
      <c r="R250" s="12">
        <f>Table1[[#This Row],[ก่อนกลางภาค '[25']]]+Table1[[#This Row],[กลางภาค '[20']]]+Table1[[#This Row],[หลังกลางภาค '[25']]]</f>
        <v>48</v>
      </c>
      <c r="S250" s="12"/>
      <c r="T250" s="12">
        <f>Table1[[#This Row],[ปลายภาค '[30']]]+Table1[[#This Row],[ก่อนปลายภาค '[70']]]</f>
        <v>48</v>
      </c>
      <c r="U250" s="11">
        <f t="shared" si="3"/>
        <v>0</v>
      </c>
      <c r="V250" s="5" t="str">
        <f>IF(_xlfn.XLOOKUP(Table1[[#This Row],[email]],กิจกรรม_11[Email],กิจกรรม_11[Completion time],0)&lt;&gt;0,"ส่งแล้ว","ยังไม่ส่ง")</f>
        <v>ส่งแล้ว</v>
      </c>
      <c r="W250" s="5" t="str">
        <f>IF(_xlfn.XLOOKUP(Table1[[#This Row],[email]],แบบฝึก_11[Email],แบบฝึก_11[Completion time],0)&lt;&gt;0,"ส่งแล้ว","ยังไม่ส่ง")</f>
        <v>ส่งแล้ว</v>
      </c>
      <c r="X250" s="5" t="str">
        <f>IF(_xlfn.XLOOKUP(Table1[[#This Row],[email]],แบบฝึก_12[Email],แบบฝึก_12[Completion time],0)&lt;&gt;0,"ส่งแล้ว","ยังไม่ส่ง")</f>
        <v>ส่งแล้ว</v>
      </c>
      <c r="Y250" s="5">
        <f>_xlfn.XLOOKUP(Table1[[#This Row],[email]],ท้ายบท_1[Email],ท้ายบท_1[Total points],"ยังไม่ส่ง")</f>
        <v>19</v>
      </c>
      <c r="Z250" s="4" t="str">
        <f>_xlfn.XLOOKUP(Table1[[#This Row],[email]],Quiz_1[Email],Quiz_1[Total points],"ยังไม่ส่ง")</f>
        <v>ยังไม่ส่ง</v>
      </c>
      <c r="AA250" s="5" t="str">
        <f>IF(_xlfn.XLOOKUP(Table1[[#This Row],[email]],แบบฝึก_21[Email],แบบฝึก_21[Completion time],0)&lt;&gt;0,"ส่งแล้ว","ยังไม่ส่ง")</f>
        <v>ส่งแล้ว</v>
      </c>
      <c r="AB250" s="5" t="str">
        <f>IF(_xlfn.XLOOKUP(Table1[[#This Row],[email]],แบบฝึก_22[Email],แบบฝึก_22[Completion time],0)&lt;&gt;0,"ส่งแล้ว","ยังไม่ส่ง")</f>
        <v>ส่งแล้ว</v>
      </c>
      <c r="AC250" s="5">
        <f>_xlfn.XLOOKUP(Table1[[#This Row],[email]],ท้ายบท_2[Email],ท้ายบท_2[Total points],"ยังไม่ส่ง")</f>
        <v>12</v>
      </c>
      <c r="AD250" s="5">
        <f>_xlfn.XLOOKUP(Table1[[#This Row],[email]],Quiz_2[Email],Quiz_2[Total points],"ยังไม่ส่ง")</f>
        <v>9</v>
      </c>
      <c r="AE250" s="5" t="str">
        <f>IF(_xlfn.XLOOKUP(Table1[[#This Row],[email]],แบบฝึก_31[Email],แบบฝึก_31[Completion time],0)&lt;&gt;0,"ส่งแล้ว","ยังไม่ส่ง")</f>
        <v>ส่งแล้ว</v>
      </c>
      <c r="AF250" s="5">
        <f>_xlfn.XLOOKUP(Table1[[#This Row],[email]],ท้ายบท_3[Email],ท้ายบท_3[Total points],"ยังไม่ส่ง")</f>
        <v>9</v>
      </c>
      <c r="AG250" s="5">
        <f>_xlfn.XLOOKUP(Table1[[#This Row],[email]],Quiz_3[Email],Quiz_3[Total points],"ยังไม่ส่ง")</f>
        <v>5</v>
      </c>
      <c r="AH250" s="12">
        <v>16</v>
      </c>
      <c r="AI250" s="14">
        <v>7</v>
      </c>
      <c r="AJ250" s="12">
        <f>ROUND((Table1[[#This Row],[mid '[20']]]+Table1[[#This Row],[mid '[10']]])/2,0)</f>
        <v>12</v>
      </c>
      <c r="AK250" s="5" t="str">
        <f>IF(_xlfn.XLOOKUP(Table1[[#This Row],[email]],แบบฝึก_41[Email],แบบฝึก_41[Completion time],0)&lt;&gt;0,"ส่งแล้ว","ยังไม่ส่ง")</f>
        <v>ส่งแล้ว</v>
      </c>
      <c r="AL250" s="5" t="str">
        <f>IF(_xlfn.XLOOKUP(Table1[[#This Row],[email]],ท้ายบท_4[Email],ท้ายบท_4[Total points],"ยังไม่ส่ง")&lt;&gt;0,"ส่งแล้ว","ยังไม่ส่ง")</f>
        <v>ยังไม่ส่ง</v>
      </c>
      <c r="AM250" s="5">
        <f>_xlfn.XLOOKUP(Table1[[#This Row],[email]],Quiz_4[Email],Quiz_4[Total points],"ยังไม่ส่ง")</f>
        <v>5</v>
      </c>
      <c r="AN250" s="5" t="str">
        <f>IF(_xlfn.XLOOKUP(Table1[[#This Row],[email]],แบบฝึก_51[Email],แบบฝึก_51[Completion time],0)&lt;&gt;0,"ส่งแล้ว","ยังไม่ส่ง")</f>
        <v>ส่งแล้ว</v>
      </c>
      <c r="AO250" s="5" t="str">
        <f>IF(_xlfn.XLOOKUP(Table1[[#This Row],[email]],แบบฝึก_52[Email],แบบฝึก_52[Completion time],0)&lt;&gt;0,"ส่งแล้ว","ยังไม่ส่ง")</f>
        <v>ส่งแล้ว</v>
      </c>
      <c r="AP250" s="5">
        <f>_xlfn.XLOOKUP(Table1[[#This Row],[email]],ท้ายบท_5[Email],ท้ายบท_5[Total points],"ยังไม่ส่ง")</f>
        <v>15</v>
      </c>
      <c r="AQ250" s="5">
        <f>_xlfn.XLOOKUP(Table1[[#This Row],[email]],Quiz_5[Email],Quiz_5[Total points],"ยังไม่ส่ง")</f>
        <v>6</v>
      </c>
      <c r="AR250" s="37"/>
      <c r="AS250" s="4" t="str">
        <f>IF(M250&lt;10,"ยังไม่ซ่อม",IF(Table1[[#This Row],[ซ่อมแล้วกลางภาค]]="ซ่อมแล้ว","ซ่อมแล้ว","ไม่ต้องซ่อม"))</f>
        <v>ไม่ต้องซ่อม</v>
      </c>
      <c r="BN250"/>
      <c r="BO250"/>
      <c r="BP250"/>
      <c r="BQ250"/>
    </row>
    <row r="251" spans="1:69" ht="19.5" x14ac:dyDescent="0.4">
      <c r="A251" s="21">
        <v>250</v>
      </c>
      <c r="B251" s="4">
        <v>7</v>
      </c>
      <c r="C251" s="4">
        <v>32</v>
      </c>
      <c r="D251" s="4" t="s">
        <v>33082</v>
      </c>
      <c r="E251" s="4" t="s">
        <v>32396</v>
      </c>
      <c r="F251" s="4" t="s">
        <v>33083</v>
      </c>
      <c r="G251" s="4" t="s">
        <v>33084</v>
      </c>
      <c r="H251" s="4" t="s">
        <v>4315</v>
      </c>
      <c r="I251" s="24">
        <f>ROUND(COUNTIF(Table1[[#This Row],[กิจกรรม 1.1]:[ท้ายบท 1]],"&lt;&gt;ยังไม่ส่ง")*2+IF(Table1[[#This Row],[Quiz 1]]&lt;&gt;"ยังไม่ส่ง",Table1[[#This Row],[Quiz 1]]*2/10,0),0)</f>
        <v>10</v>
      </c>
      <c r="J251" s="24">
        <f>ROUND(COUNTIF(Table1[[#This Row],[แบบฝึก 2.1]:[ท้ายบท 2]],"&lt;&gt;ยังไม่ส่ง")*8/3+IF(Table1[[#This Row],[Quiz 2]]&lt;&gt;"ยังไม่ส่ง",Table1[[#This Row],[Quiz 2]]*2/10,0),0)</f>
        <v>10</v>
      </c>
      <c r="K251" s="24">
        <f>ROUND(COUNTIF(Table1[[#This Row],[แบบฝึก 3.1]:[ท้ายบท 3]],"&lt;&gt;ยังไม่ส่ง")*3/2+IF(Table1[[#This Row],[Quiz 3]]&lt;&gt;"ยังไม่ส่ง",Table1[[#This Row],[Quiz 3]]*2/10,0),0)</f>
        <v>4</v>
      </c>
      <c r="L251" s="12">
        <f>Table1[[#This Row],[บท 1 '[10']]]+Table1[[#This Row],[บท 2 '[10']]]+Table1[[#This Row],[บท 3 '[5']]]</f>
        <v>24</v>
      </c>
      <c r="M251" s="12">
        <f>IF(Table1[[#This Row],[ซ่อมแล้วกลางภาค]]="ซ่อมแล้ว",10,Table1[[#This Row],[MID '[20']2]])</f>
        <v>12</v>
      </c>
      <c r="N251" s="12">
        <f>ROUND(COUNTIF(Table1[[#This Row],[แบบฝึก 4.1]:[ท้ายบท 4]],"&lt;&gt;ยังไม่ส่ง")*8/2+IF(Table1[[#This Row],[Quiz 4]]&lt;&gt;"ยังไม่ส่ง",Table1[[#This Row],[Quiz 4]]*2/10,0),0)</f>
        <v>5</v>
      </c>
      <c r="O251" s="12"/>
      <c r="P251" s="13">
        <f>ROUND(COUNTIF(Table1[[#This Row],[แบบฝึก 5.1]:[ท้ายบท 5]],"&lt;&gt;ยังไม่ส่ง")*8/3+IF(Table1[[#This Row],[Quiz 5]]&lt;&gt;"ยังไม่ส่ง",Table1[[#This Row],[Quiz 5]]*2/10,0),0)</f>
        <v>9</v>
      </c>
      <c r="Q251" s="12">
        <f>Table1[[#This Row],[บท 4 '[10']]]+Table1[[#This Row],[นำเสนอ '[5']]]+Table1[[#This Row],[บท 5 '[10']]]</f>
        <v>14</v>
      </c>
      <c r="R251" s="12">
        <f>Table1[[#This Row],[ก่อนกลางภาค '[25']]]+Table1[[#This Row],[กลางภาค '[20']]]+Table1[[#This Row],[หลังกลางภาค '[25']]]</f>
        <v>50</v>
      </c>
      <c r="S251" s="12"/>
      <c r="T251" s="12">
        <f>Table1[[#This Row],[ปลายภาค '[30']]]+Table1[[#This Row],[ก่อนปลายภาค '[70']]]</f>
        <v>50</v>
      </c>
      <c r="U251" s="11">
        <f t="shared" si="3"/>
        <v>1</v>
      </c>
      <c r="V251" s="5" t="str">
        <f>IF(_xlfn.XLOOKUP(Table1[[#This Row],[email]],กิจกรรม_11[Email],กิจกรรม_11[Completion time],0)&lt;&gt;0,"ส่งแล้ว","ยังไม่ส่ง")</f>
        <v>ส่งแล้ว</v>
      </c>
      <c r="W251" s="5" t="str">
        <f>IF(_xlfn.XLOOKUP(Table1[[#This Row],[email]],แบบฝึก_11[Email],แบบฝึก_11[Completion time],0)&lt;&gt;0,"ส่งแล้ว","ยังไม่ส่ง")</f>
        <v>ส่งแล้ว</v>
      </c>
      <c r="X251" s="5" t="str">
        <f>IF(_xlfn.XLOOKUP(Table1[[#This Row],[email]],แบบฝึก_12[Email],แบบฝึก_12[Completion time],0)&lt;&gt;0,"ส่งแล้ว","ยังไม่ส่ง")</f>
        <v>ส่งแล้ว</v>
      </c>
      <c r="Y251" s="5">
        <f>_xlfn.XLOOKUP(Table1[[#This Row],[email]],ท้ายบท_1[Email],ท้ายบท_1[Total points],"ยังไม่ส่ง")</f>
        <v>18</v>
      </c>
      <c r="Z251" s="4">
        <f>_xlfn.XLOOKUP(Table1[[#This Row],[email]],Quiz_1[Email],Quiz_1[Total points],"ยังไม่ส่ง")</f>
        <v>10</v>
      </c>
      <c r="AA251" s="5" t="str">
        <f>IF(_xlfn.XLOOKUP(Table1[[#This Row],[email]],แบบฝึก_21[Email],แบบฝึก_21[Completion time],0)&lt;&gt;0,"ส่งแล้ว","ยังไม่ส่ง")</f>
        <v>ส่งแล้ว</v>
      </c>
      <c r="AB251" s="5" t="str">
        <f>IF(_xlfn.XLOOKUP(Table1[[#This Row],[email]],แบบฝึก_22[Email],แบบฝึก_22[Completion time],0)&lt;&gt;0,"ส่งแล้ว","ยังไม่ส่ง")</f>
        <v>ส่งแล้ว</v>
      </c>
      <c r="AC251" s="5">
        <f>_xlfn.XLOOKUP(Table1[[#This Row],[email]],ท้ายบท_2[Email],ท้ายบท_2[Total points],"ยังไม่ส่ง")</f>
        <v>11</v>
      </c>
      <c r="AD251" s="5">
        <f>_xlfn.XLOOKUP(Table1[[#This Row],[email]],Quiz_2[Email],Quiz_2[Total points],"ยังไม่ส่ง")</f>
        <v>8</v>
      </c>
      <c r="AE251" s="5" t="str">
        <f>IF(_xlfn.XLOOKUP(Table1[[#This Row],[email]],แบบฝึก_31[Email],แบบฝึก_31[Completion time],0)&lt;&gt;0,"ส่งแล้ว","ยังไม่ส่ง")</f>
        <v>ส่งแล้ว</v>
      </c>
      <c r="AF251" s="5">
        <f>_xlfn.XLOOKUP(Table1[[#This Row],[email]],ท้ายบท_3[Email],ท้ายบท_3[Total points],"ยังไม่ส่ง")</f>
        <v>10</v>
      </c>
      <c r="AG251" s="5">
        <f>_xlfn.XLOOKUP(Table1[[#This Row],[email]],Quiz_3[Email],Quiz_3[Total points],"ยังไม่ส่ง")</f>
        <v>7</v>
      </c>
      <c r="AH251" s="12">
        <v>16</v>
      </c>
      <c r="AI251" s="14">
        <v>7</v>
      </c>
      <c r="AJ251" s="12">
        <f>ROUND((Table1[[#This Row],[mid '[20']]]+Table1[[#This Row],[mid '[10']]])/2,0)</f>
        <v>12</v>
      </c>
      <c r="AK251" s="5" t="str">
        <f>IF(_xlfn.XLOOKUP(Table1[[#This Row],[email]],แบบฝึก_41[Email],แบบฝึก_41[Completion time],0)&lt;&gt;0,"ส่งแล้ว","ยังไม่ส่ง")</f>
        <v>ส่งแล้ว</v>
      </c>
      <c r="AL251" s="5" t="str">
        <f>IF(_xlfn.XLOOKUP(Table1[[#This Row],[email]],ท้ายบท_4[Email],ท้ายบท_4[Total points],"ยังไม่ส่ง")&lt;&gt;0,"ส่งแล้ว","ยังไม่ส่ง")</f>
        <v>ยังไม่ส่ง</v>
      </c>
      <c r="AM251" s="5">
        <f>_xlfn.XLOOKUP(Table1[[#This Row],[email]],Quiz_4[Email],Quiz_4[Total points],"ยังไม่ส่ง")</f>
        <v>7</v>
      </c>
      <c r="AN251" s="5" t="str">
        <f>IF(_xlfn.XLOOKUP(Table1[[#This Row],[email]],แบบฝึก_51[Email],แบบฝึก_51[Completion time],0)&lt;&gt;0,"ส่งแล้ว","ยังไม่ส่ง")</f>
        <v>ส่งแล้ว</v>
      </c>
      <c r="AO251" s="5" t="str">
        <f>IF(_xlfn.XLOOKUP(Table1[[#This Row],[email]],แบบฝึก_52[Email],แบบฝึก_52[Completion time],0)&lt;&gt;0,"ส่งแล้ว","ยังไม่ส่ง")</f>
        <v>ส่งแล้ว</v>
      </c>
      <c r="AP251" s="5">
        <f>_xlfn.XLOOKUP(Table1[[#This Row],[email]],ท้ายบท_5[Email],ท้ายบท_5[Total points],"ยังไม่ส่ง")</f>
        <v>15</v>
      </c>
      <c r="AQ251" s="5">
        <f>_xlfn.XLOOKUP(Table1[[#This Row],[email]],Quiz_5[Email],Quiz_5[Total points],"ยังไม่ส่ง")</f>
        <v>4</v>
      </c>
      <c r="AR251" s="37"/>
      <c r="AS251" s="4" t="str">
        <f>IF(M251&lt;10,"ยังไม่ซ่อม",IF(Table1[[#This Row],[ซ่อมแล้วกลางภาค]]="ซ่อมแล้ว","ซ่อมแล้ว","ไม่ต้องซ่อม"))</f>
        <v>ไม่ต้องซ่อม</v>
      </c>
      <c r="BN251"/>
      <c r="BO251"/>
      <c r="BP251"/>
      <c r="BQ251"/>
    </row>
    <row r="252" spans="1:69" ht="19.5" x14ac:dyDescent="0.4">
      <c r="A252" s="21">
        <v>251</v>
      </c>
      <c r="B252" s="4">
        <v>7</v>
      </c>
      <c r="C252" s="4">
        <v>33</v>
      </c>
      <c r="D252" s="4" t="s">
        <v>33085</v>
      </c>
      <c r="E252" s="4" t="s">
        <v>32396</v>
      </c>
      <c r="F252" s="4" t="s">
        <v>33086</v>
      </c>
      <c r="G252" s="4" t="s">
        <v>33087</v>
      </c>
      <c r="H252" s="4" t="s">
        <v>4519</v>
      </c>
      <c r="I252" s="24">
        <f>ROUND(COUNTIF(Table1[[#This Row],[กิจกรรม 1.1]:[ท้ายบท 1]],"&lt;&gt;ยังไม่ส่ง")*2+IF(Table1[[#This Row],[Quiz 1]]&lt;&gt;"ยังไม่ส่ง",Table1[[#This Row],[Quiz 1]]*2/10,0),0)</f>
        <v>9</v>
      </c>
      <c r="J252" s="24">
        <f>ROUND(COUNTIF(Table1[[#This Row],[แบบฝึก 2.1]:[ท้ายบท 2]],"&lt;&gt;ยังไม่ส่ง")*8/3+IF(Table1[[#This Row],[Quiz 2]]&lt;&gt;"ยังไม่ส่ง",Table1[[#This Row],[Quiz 2]]*2/10,0),0)</f>
        <v>4</v>
      </c>
      <c r="K252" s="24">
        <f>ROUND(COUNTIF(Table1[[#This Row],[แบบฝึก 3.1]:[ท้ายบท 3]],"&lt;&gt;ยังไม่ส่ง")*3/2+IF(Table1[[#This Row],[Quiz 3]]&lt;&gt;"ยังไม่ส่ง",Table1[[#This Row],[Quiz 3]]*2/10,0),0)</f>
        <v>4</v>
      </c>
      <c r="L252" s="12">
        <f>Table1[[#This Row],[บท 1 '[10']]]+Table1[[#This Row],[บท 2 '[10']]]+Table1[[#This Row],[บท 3 '[5']]]</f>
        <v>17</v>
      </c>
      <c r="M252" s="12">
        <f>IF(Table1[[#This Row],[ซ่อมแล้วกลางภาค]]="ซ่อมแล้ว",10,Table1[[#This Row],[MID '[20']2]])</f>
        <v>13</v>
      </c>
      <c r="N252" s="12">
        <f>ROUND(COUNTIF(Table1[[#This Row],[แบบฝึก 4.1]:[ท้ายบท 4]],"&lt;&gt;ยังไม่ส่ง")*8/2+IF(Table1[[#This Row],[Quiz 4]]&lt;&gt;"ยังไม่ส่ง",Table1[[#This Row],[Quiz 4]]*2/10,0),0)</f>
        <v>6</v>
      </c>
      <c r="O252" s="12"/>
      <c r="P252" s="13">
        <f>ROUND(COUNTIF(Table1[[#This Row],[แบบฝึก 5.1]:[ท้ายบท 5]],"&lt;&gt;ยังไม่ส่ง")*8/3+IF(Table1[[#This Row],[Quiz 5]]&lt;&gt;"ยังไม่ส่ง",Table1[[#This Row],[Quiz 5]]*2/10,0),0)</f>
        <v>9</v>
      </c>
      <c r="Q252" s="12">
        <f>Table1[[#This Row],[บท 4 '[10']]]+Table1[[#This Row],[นำเสนอ '[5']]]+Table1[[#This Row],[บท 5 '[10']]]</f>
        <v>15</v>
      </c>
      <c r="R252" s="12">
        <f>Table1[[#This Row],[ก่อนกลางภาค '[25']]]+Table1[[#This Row],[กลางภาค '[20']]]+Table1[[#This Row],[หลังกลางภาค '[25']]]</f>
        <v>45</v>
      </c>
      <c r="S252" s="12"/>
      <c r="T252" s="12">
        <f>Table1[[#This Row],[ปลายภาค '[30']]]+Table1[[#This Row],[ก่อนปลายภาค '[70']]]</f>
        <v>45</v>
      </c>
      <c r="U252" s="11">
        <f t="shared" si="3"/>
        <v>0</v>
      </c>
      <c r="V252" s="5" t="str">
        <f>IF(_xlfn.XLOOKUP(Table1[[#This Row],[email]],กิจกรรม_11[Email],กิจกรรม_11[Completion time],0)&lt;&gt;0,"ส่งแล้ว","ยังไม่ส่ง")</f>
        <v>ส่งแล้ว</v>
      </c>
      <c r="W252" s="5" t="str">
        <f>IF(_xlfn.XLOOKUP(Table1[[#This Row],[email]],แบบฝึก_11[Email],แบบฝึก_11[Completion time],0)&lt;&gt;0,"ส่งแล้ว","ยังไม่ส่ง")</f>
        <v>ส่งแล้ว</v>
      </c>
      <c r="X252" s="5" t="str">
        <f>IF(_xlfn.XLOOKUP(Table1[[#This Row],[email]],แบบฝึก_12[Email],แบบฝึก_12[Completion time],0)&lt;&gt;0,"ส่งแล้ว","ยังไม่ส่ง")</f>
        <v>ส่งแล้ว</v>
      </c>
      <c r="Y252" s="5">
        <f>_xlfn.XLOOKUP(Table1[[#This Row],[email]],ท้ายบท_1[Email],ท้ายบท_1[Total points],"ยังไม่ส่ง")</f>
        <v>19</v>
      </c>
      <c r="Z252" s="4">
        <f>_xlfn.XLOOKUP(Table1[[#This Row],[email]],Quiz_1[Email],Quiz_1[Total points],"ยังไม่ส่ง")</f>
        <v>5</v>
      </c>
      <c r="AA252" s="5" t="str">
        <f>IF(_xlfn.XLOOKUP(Table1[[#This Row],[email]],แบบฝึก_21[Email],แบบฝึก_21[Completion time],0)&lt;&gt;0,"ส่งแล้ว","ยังไม่ส่ง")</f>
        <v>ยังไม่ส่ง</v>
      </c>
      <c r="AB252" s="5" t="str">
        <f>IF(_xlfn.XLOOKUP(Table1[[#This Row],[email]],แบบฝึก_22[Email],แบบฝึก_22[Completion time],0)&lt;&gt;0,"ส่งแล้ว","ยังไม่ส่ง")</f>
        <v>ยังไม่ส่ง</v>
      </c>
      <c r="AC252" s="5">
        <f>_xlfn.XLOOKUP(Table1[[#This Row],[email]],ท้ายบท_2[Email],ท้ายบท_2[Total points],"ยังไม่ส่ง")</f>
        <v>11</v>
      </c>
      <c r="AD252" s="5">
        <f>_xlfn.XLOOKUP(Table1[[#This Row],[email]],Quiz_2[Email],Quiz_2[Total points],"ยังไม่ส่ง")</f>
        <v>8</v>
      </c>
      <c r="AE252" s="5" t="str">
        <f>IF(_xlfn.XLOOKUP(Table1[[#This Row],[email]],แบบฝึก_31[Email],แบบฝึก_31[Completion time],0)&lt;&gt;0,"ส่งแล้ว","ยังไม่ส่ง")</f>
        <v>ส่งแล้ว</v>
      </c>
      <c r="AF252" s="5">
        <f>_xlfn.XLOOKUP(Table1[[#This Row],[email]],ท้ายบท_3[Email],ท้ายบท_3[Total points],"ยังไม่ส่ง")</f>
        <v>10</v>
      </c>
      <c r="AG252" s="5">
        <f>_xlfn.XLOOKUP(Table1[[#This Row],[email]],Quiz_3[Email],Quiz_3[Total points],"ยังไม่ส่ง")</f>
        <v>6</v>
      </c>
      <c r="AH252" s="12">
        <v>16</v>
      </c>
      <c r="AI252" s="14">
        <v>9</v>
      </c>
      <c r="AJ252" s="12">
        <f>ROUND((Table1[[#This Row],[mid '[20']]]+Table1[[#This Row],[mid '[10']]])/2,0)</f>
        <v>13</v>
      </c>
      <c r="AK252" s="5" t="str">
        <f>IF(_xlfn.XLOOKUP(Table1[[#This Row],[email]],แบบฝึก_41[Email],แบบฝึก_41[Completion time],0)&lt;&gt;0,"ส่งแล้ว","ยังไม่ส่ง")</f>
        <v>ส่งแล้ว</v>
      </c>
      <c r="AL252" s="5" t="str">
        <f>IF(_xlfn.XLOOKUP(Table1[[#This Row],[email]],ท้ายบท_4[Email],ท้ายบท_4[Total points],"ยังไม่ส่ง")&lt;&gt;0,"ส่งแล้ว","ยังไม่ส่ง")</f>
        <v>ยังไม่ส่ง</v>
      </c>
      <c r="AM252" s="5">
        <f>_xlfn.XLOOKUP(Table1[[#This Row],[email]],Quiz_4[Email],Quiz_4[Total points],"ยังไม่ส่ง")</f>
        <v>8</v>
      </c>
      <c r="AN252" s="5" t="str">
        <f>IF(_xlfn.XLOOKUP(Table1[[#This Row],[email]],แบบฝึก_51[Email],แบบฝึก_51[Completion time],0)&lt;&gt;0,"ส่งแล้ว","ยังไม่ส่ง")</f>
        <v>ส่งแล้ว</v>
      </c>
      <c r="AO252" s="5" t="str">
        <f>IF(_xlfn.XLOOKUP(Table1[[#This Row],[email]],แบบฝึก_52[Email],แบบฝึก_52[Completion time],0)&lt;&gt;0,"ส่งแล้ว","ยังไม่ส่ง")</f>
        <v>ส่งแล้ว</v>
      </c>
      <c r="AP252" s="5">
        <f>_xlfn.XLOOKUP(Table1[[#This Row],[email]],ท้ายบท_5[Email],ท้ายบท_5[Total points],"ยังไม่ส่ง")</f>
        <v>13</v>
      </c>
      <c r="AQ252" s="5">
        <f>_xlfn.XLOOKUP(Table1[[#This Row],[email]],Quiz_5[Email],Quiz_5[Total points],"ยังไม่ส่ง")</f>
        <v>6</v>
      </c>
      <c r="AR252" s="37"/>
      <c r="AS252" s="4" t="str">
        <f>IF(M252&lt;10,"ยังไม่ซ่อม",IF(Table1[[#This Row],[ซ่อมแล้วกลางภาค]]="ซ่อมแล้ว","ซ่อมแล้ว","ไม่ต้องซ่อม"))</f>
        <v>ไม่ต้องซ่อม</v>
      </c>
      <c r="BN252"/>
      <c r="BO252"/>
      <c r="BP252"/>
      <c r="BQ252"/>
    </row>
    <row r="253" spans="1:69" ht="19.5" x14ac:dyDescent="0.4">
      <c r="A253" s="21">
        <v>252</v>
      </c>
      <c r="B253" s="4">
        <v>7</v>
      </c>
      <c r="C253" s="4">
        <v>34</v>
      </c>
      <c r="D253" s="4" t="s">
        <v>33088</v>
      </c>
      <c r="E253" s="4" t="s">
        <v>32396</v>
      </c>
      <c r="F253" s="4" t="s">
        <v>33089</v>
      </c>
      <c r="G253" s="4" t="s">
        <v>33090</v>
      </c>
      <c r="H253" s="4" t="s">
        <v>4423</v>
      </c>
      <c r="I253" s="24">
        <f>ROUND(COUNTIF(Table1[[#This Row],[กิจกรรม 1.1]:[ท้ายบท 1]],"&lt;&gt;ยังไม่ส่ง")*2+IF(Table1[[#This Row],[Quiz 1]]&lt;&gt;"ยังไม่ส่ง",Table1[[#This Row],[Quiz 1]]*2/10,0),0)</f>
        <v>9</v>
      </c>
      <c r="J253" s="24">
        <f>ROUND(COUNTIF(Table1[[#This Row],[แบบฝึก 2.1]:[ท้ายบท 2]],"&lt;&gt;ยังไม่ส่ง")*8/3+IF(Table1[[#This Row],[Quiz 2]]&lt;&gt;"ยังไม่ส่ง",Table1[[#This Row],[Quiz 2]]*2/10,0),0)</f>
        <v>10</v>
      </c>
      <c r="K253" s="24">
        <f>ROUND(COUNTIF(Table1[[#This Row],[แบบฝึก 3.1]:[ท้ายบท 3]],"&lt;&gt;ยังไม่ส่ง")*3/2+IF(Table1[[#This Row],[Quiz 3]]&lt;&gt;"ยังไม่ส่ง",Table1[[#This Row],[Quiz 3]]*2/10,0),0)</f>
        <v>4</v>
      </c>
      <c r="L253" s="12">
        <f>Table1[[#This Row],[บท 1 '[10']]]+Table1[[#This Row],[บท 2 '[10']]]+Table1[[#This Row],[บท 3 '[5']]]</f>
        <v>23</v>
      </c>
      <c r="M253" s="12">
        <f>IF(Table1[[#This Row],[ซ่อมแล้วกลางภาค]]="ซ่อมแล้ว",10,Table1[[#This Row],[MID '[20']2]])</f>
        <v>15</v>
      </c>
      <c r="N253" s="12">
        <f>ROUND(COUNTIF(Table1[[#This Row],[แบบฝึก 4.1]:[ท้ายบท 4]],"&lt;&gt;ยังไม่ส่ง")*8/2+IF(Table1[[#This Row],[Quiz 4]]&lt;&gt;"ยังไม่ส่ง",Table1[[#This Row],[Quiz 4]]*2/10,0),0)</f>
        <v>6</v>
      </c>
      <c r="O253" s="12"/>
      <c r="P253" s="13">
        <f>ROUND(COUNTIF(Table1[[#This Row],[แบบฝึก 5.1]:[ท้ายบท 5]],"&lt;&gt;ยังไม่ส่ง")*8/3+IF(Table1[[#This Row],[Quiz 5]]&lt;&gt;"ยังไม่ส่ง",Table1[[#This Row],[Quiz 5]]*2/10,0),0)</f>
        <v>9</v>
      </c>
      <c r="Q253" s="12">
        <f>Table1[[#This Row],[บท 4 '[10']]]+Table1[[#This Row],[นำเสนอ '[5']]]+Table1[[#This Row],[บท 5 '[10']]]</f>
        <v>15</v>
      </c>
      <c r="R253" s="12">
        <f>Table1[[#This Row],[ก่อนกลางภาค '[25']]]+Table1[[#This Row],[กลางภาค '[20']]]+Table1[[#This Row],[หลังกลางภาค '[25']]]</f>
        <v>53</v>
      </c>
      <c r="S253" s="12"/>
      <c r="T253" s="12">
        <f>Table1[[#This Row],[ปลายภาค '[30']]]+Table1[[#This Row],[ก่อนปลายภาค '[70']]]</f>
        <v>53</v>
      </c>
      <c r="U253" s="11">
        <f t="shared" si="3"/>
        <v>1</v>
      </c>
      <c r="V253" s="5" t="str">
        <f>IF(_xlfn.XLOOKUP(Table1[[#This Row],[email]],กิจกรรม_11[Email],กิจกรรม_11[Completion time],0)&lt;&gt;0,"ส่งแล้ว","ยังไม่ส่ง")</f>
        <v>ส่งแล้ว</v>
      </c>
      <c r="W253" s="5" t="str">
        <f>IF(_xlfn.XLOOKUP(Table1[[#This Row],[email]],แบบฝึก_11[Email],แบบฝึก_11[Completion time],0)&lt;&gt;0,"ส่งแล้ว","ยังไม่ส่ง")</f>
        <v>ส่งแล้ว</v>
      </c>
      <c r="X253" s="5" t="str">
        <f>IF(_xlfn.XLOOKUP(Table1[[#This Row],[email]],แบบฝึก_12[Email],แบบฝึก_12[Completion time],0)&lt;&gt;0,"ส่งแล้ว","ยังไม่ส่ง")</f>
        <v>ส่งแล้ว</v>
      </c>
      <c r="Y253" s="5">
        <f>_xlfn.XLOOKUP(Table1[[#This Row],[email]],ท้ายบท_1[Email],ท้ายบท_1[Total points],"ยังไม่ส่ง")</f>
        <v>18</v>
      </c>
      <c r="Z253" s="4">
        <f>_xlfn.XLOOKUP(Table1[[#This Row],[email]],Quiz_1[Email],Quiz_1[Total points],"ยังไม่ส่ง")</f>
        <v>5</v>
      </c>
      <c r="AA253" s="5" t="str">
        <f>IF(_xlfn.XLOOKUP(Table1[[#This Row],[email]],แบบฝึก_21[Email],แบบฝึก_21[Completion time],0)&lt;&gt;0,"ส่งแล้ว","ยังไม่ส่ง")</f>
        <v>ส่งแล้ว</v>
      </c>
      <c r="AB253" s="5" t="str">
        <f>IF(_xlfn.XLOOKUP(Table1[[#This Row],[email]],แบบฝึก_22[Email],แบบฝึก_22[Completion time],0)&lt;&gt;0,"ส่งแล้ว","ยังไม่ส่ง")</f>
        <v>ส่งแล้ว</v>
      </c>
      <c r="AC253" s="5">
        <f>_xlfn.XLOOKUP(Table1[[#This Row],[email]],ท้ายบท_2[Email],ท้ายบท_2[Total points],"ยังไม่ส่ง")</f>
        <v>13</v>
      </c>
      <c r="AD253" s="5">
        <f>_xlfn.XLOOKUP(Table1[[#This Row],[email]],Quiz_2[Email],Quiz_2[Total points],"ยังไม่ส่ง")</f>
        <v>9</v>
      </c>
      <c r="AE253" s="5" t="str">
        <f>IF(_xlfn.XLOOKUP(Table1[[#This Row],[email]],แบบฝึก_31[Email],แบบฝึก_31[Completion time],0)&lt;&gt;0,"ส่งแล้ว","ยังไม่ส่ง")</f>
        <v>ส่งแล้ว</v>
      </c>
      <c r="AF253" s="5">
        <f>_xlfn.XLOOKUP(Table1[[#This Row],[email]],ท้ายบท_3[Email],ท้ายบท_3[Total points],"ยังไม่ส่ง")</f>
        <v>11</v>
      </c>
      <c r="AG253" s="5">
        <f>_xlfn.XLOOKUP(Table1[[#This Row],[email]],Quiz_3[Email],Quiz_3[Total points],"ยังไม่ส่ง")</f>
        <v>6</v>
      </c>
      <c r="AH253" s="12">
        <v>20</v>
      </c>
      <c r="AI253" s="14">
        <v>9</v>
      </c>
      <c r="AJ253" s="12">
        <f>ROUND((Table1[[#This Row],[mid '[20']]]+Table1[[#This Row],[mid '[10']]])/2,0)</f>
        <v>15</v>
      </c>
      <c r="AK253" s="5" t="str">
        <f>IF(_xlfn.XLOOKUP(Table1[[#This Row],[email]],แบบฝึก_41[Email],แบบฝึก_41[Completion time],0)&lt;&gt;0,"ส่งแล้ว","ยังไม่ส่ง")</f>
        <v>ส่งแล้ว</v>
      </c>
      <c r="AL253" s="5" t="str">
        <f>IF(_xlfn.XLOOKUP(Table1[[#This Row],[email]],ท้ายบท_4[Email],ท้ายบท_4[Total points],"ยังไม่ส่ง")&lt;&gt;0,"ส่งแล้ว","ยังไม่ส่ง")</f>
        <v>ยังไม่ส่ง</v>
      </c>
      <c r="AM253" s="5">
        <f>_xlfn.XLOOKUP(Table1[[#This Row],[email]],Quiz_4[Email],Quiz_4[Total points],"ยังไม่ส่ง")</f>
        <v>9</v>
      </c>
      <c r="AN253" s="5" t="str">
        <f>IF(_xlfn.XLOOKUP(Table1[[#This Row],[email]],แบบฝึก_51[Email],แบบฝึก_51[Completion time],0)&lt;&gt;0,"ส่งแล้ว","ยังไม่ส่ง")</f>
        <v>ส่งแล้ว</v>
      </c>
      <c r="AO253" s="5" t="str">
        <f>IF(_xlfn.XLOOKUP(Table1[[#This Row],[email]],แบบฝึก_52[Email],แบบฝึก_52[Completion time],0)&lt;&gt;0,"ส่งแล้ว","ยังไม่ส่ง")</f>
        <v>ส่งแล้ว</v>
      </c>
      <c r="AP253" s="5">
        <f>_xlfn.XLOOKUP(Table1[[#This Row],[email]],ท้ายบท_5[Email],ท้ายบท_5[Total points],"ยังไม่ส่ง")</f>
        <v>16</v>
      </c>
      <c r="AQ253" s="5">
        <f>_xlfn.XLOOKUP(Table1[[#This Row],[email]],Quiz_5[Email],Quiz_5[Total points],"ยังไม่ส่ง")</f>
        <v>3</v>
      </c>
      <c r="AR253" s="37"/>
      <c r="AS253" s="4" t="str">
        <f>IF(M253&lt;10,"ยังไม่ซ่อม",IF(Table1[[#This Row],[ซ่อมแล้วกลางภาค]]="ซ่อมแล้ว","ซ่อมแล้ว","ไม่ต้องซ่อม"))</f>
        <v>ไม่ต้องซ่อม</v>
      </c>
      <c r="BN253"/>
      <c r="BO253"/>
      <c r="BP253"/>
      <c r="BQ253"/>
    </row>
    <row r="254" spans="1:69" ht="19.5" x14ac:dyDescent="0.4">
      <c r="A254" s="21">
        <v>253</v>
      </c>
      <c r="B254" s="4">
        <v>7</v>
      </c>
      <c r="C254" s="4">
        <v>35</v>
      </c>
      <c r="D254" s="4" t="s">
        <v>33091</v>
      </c>
      <c r="E254" s="4" t="s">
        <v>32396</v>
      </c>
      <c r="F254" s="4" t="s">
        <v>33092</v>
      </c>
      <c r="G254" s="4" t="s">
        <v>33093</v>
      </c>
      <c r="H254" s="4" t="s">
        <v>4501</v>
      </c>
      <c r="I254" s="24">
        <f>ROUND(COUNTIF(Table1[[#This Row],[กิจกรรม 1.1]:[ท้ายบท 1]],"&lt;&gt;ยังไม่ส่ง")*2+IF(Table1[[#This Row],[Quiz 1]]&lt;&gt;"ยังไม่ส่ง",Table1[[#This Row],[Quiz 1]]*2/10,0),0)</f>
        <v>9</v>
      </c>
      <c r="J254" s="24">
        <f>ROUND(COUNTIF(Table1[[#This Row],[แบบฝึก 2.1]:[ท้ายบท 2]],"&lt;&gt;ยังไม่ส่ง")*8/3+IF(Table1[[#This Row],[Quiz 2]]&lt;&gt;"ยังไม่ส่ง",Table1[[#This Row],[Quiz 2]]*2/10,0),0)</f>
        <v>9</v>
      </c>
      <c r="K254" s="24">
        <f>ROUND(COUNTIF(Table1[[#This Row],[แบบฝึก 3.1]:[ท้ายบท 3]],"&lt;&gt;ยังไม่ส่ง")*3/2+IF(Table1[[#This Row],[Quiz 3]]&lt;&gt;"ยังไม่ส่ง",Table1[[#This Row],[Quiz 3]]*2/10,0),0)</f>
        <v>4</v>
      </c>
      <c r="L254" s="12">
        <f>Table1[[#This Row],[บท 1 '[10']]]+Table1[[#This Row],[บท 2 '[10']]]+Table1[[#This Row],[บท 3 '[5']]]</f>
        <v>22</v>
      </c>
      <c r="M254" s="12">
        <f>IF(Table1[[#This Row],[ซ่อมแล้วกลางภาค]]="ซ่อมแล้ว",10,Table1[[#This Row],[MID '[20']2]])</f>
        <v>15</v>
      </c>
      <c r="N254" s="12">
        <f>ROUND(COUNTIF(Table1[[#This Row],[แบบฝึก 4.1]:[ท้ายบท 4]],"&lt;&gt;ยังไม่ส่ง")*8/2+IF(Table1[[#This Row],[Quiz 4]]&lt;&gt;"ยังไม่ส่ง",Table1[[#This Row],[Quiz 4]]*2/10,0),0)</f>
        <v>5</v>
      </c>
      <c r="O254" s="12"/>
      <c r="P254" s="13">
        <f>ROUND(COUNTIF(Table1[[#This Row],[แบบฝึก 5.1]:[ท้ายบท 5]],"&lt;&gt;ยังไม่ส่ง")*8/3+IF(Table1[[#This Row],[Quiz 5]]&lt;&gt;"ยังไม่ส่ง",Table1[[#This Row],[Quiz 5]]*2/10,0),0)</f>
        <v>9</v>
      </c>
      <c r="Q254" s="12">
        <f>Table1[[#This Row],[บท 4 '[10']]]+Table1[[#This Row],[นำเสนอ '[5']]]+Table1[[#This Row],[บท 5 '[10']]]</f>
        <v>14</v>
      </c>
      <c r="R254" s="12">
        <f>Table1[[#This Row],[ก่อนกลางภาค '[25']]]+Table1[[#This Row],[กลางภาค '[20']]]+Table1[[#This Row],[หลังกลางภาค '[25']]]</f>
        <v>51</v>
      </c>
      <c r="S254" s="12"/>
      <c r="T254" s="12">
        <f>Table1[[#This Row],[ปลายภาค '[30']]]+Table1[[#This Row],[ก่อนปลายภาค '[70']]]</f>
        <v>51</v>
      </c>
      <c r="U254" s="11">
        <f t="shared" si="3"/>
        <v>1</v>
      </c>
      <c r="V254" s="5" t="str">
        <f>IF(_xlfn.XLOOKUP(Table1[[#This Row],[email]],กิจกรรม_11[Email],กิจกรรม_11[Completion time],0)&lt;&gt;0,"ส่งแล้ว","ยังไม่ส่ง")</f>
        <v>ส่งแล้ว</v>
      </c>
      <c r="W254" s="5" t="str">
        <f>IF(_xlfn.XLOOKUP(Table1[[#This Row],[email]],แบบฝึก_11[Email],แบบฝึก_11[Completion time],0)&lt;&gt;0,"ส่งแล้ว","ยังไม่ส่ง")</f>
        <v>ส่งแล้ว</v>
      </c>
      <c r="X254" s="5" t="str">
        <f>IF(_xlfn.XLOOKUP(Table1[[#This Row],[email]],แบบฝึก_12[Email],แบบฝึก_12[Completion time],0)&lt;&gt;0,"ส่งแล้ว","ยังไม่ส่ง")</f>
        <v>ส่งแล้ว</v>
      </c>
      <c r="Y254" s="5">
        <f>_xlfn.XLOOKUP(Table1[[#This Row],[email]],ท้ายบท_1[Email],ท้ายบท_1[Total points],"ยังไม่ส่ง")</f>
        <v>22</v>
      </c>
      <c r="Z254" s="4">
        <f>_xlfn.XLOOKUP(Table1[[#This Row],[email]],Quiz_1[Email],Quiz_1[Total points],"ยังไม่ส่ง")</f>
        <v>4</v>
      </c>
      <c r="AA254" s="5" t="str">
        <f>IF(_xlfn.XLOOKUP(Table1[[#This Row],[email]],แบบฝึก_21[Email],แบบฝึก_21[Completion time],0)&lt;&gt;0,"ส่งแล้ว","ยังไม่ส่ง")</f>
        <v>ส่งแล้ว</v>
      </c>
      <c r="AB254" s="5" t="str">
        <f>IF(_xlfn.XLOOKUP(Table1[[#This Row],[email]],แบบฝึก_22[Email],แบบฝึก_22[Completion time],0)&lt;&gt;0,"ส่งแล้ว","ยังไม่ส่ง")</f>
        <v>ส่งแล้ว</v>
      </c>
      <c r="AC254" s="5">
        <f>_xlfn.XLOOKUP(Table1[[#This Row],[email]],ท้ายบท_2[Email],ท้ายบท_2[Total points],"ยังไม่ส่ง")</f>
        <v>6</v>
      </c>
      <c r="AD254" s="5">
        <f>_xlfn.XLOOKUP(Table1[[#This Row],[email]],Quiz_2[Email],Quiz_2[Total points],"ยังไม่ส่ง")</f>
        <v>6</v>
      </c>
      <c r="AE254" s="5" t="str">
        <f>IF(_xlfn.XLOOKUP(Table1[[#This Row],[email]],แบบฝึก_31[Email],แบบฝึก_31[Completion time],0)&lt;&gt;0,"ส่งแล้ว","ยังไม่ส่ง")</f>
        <v>ส่งแล้ว</v>
      </c>
      <c r="AF254" s="5">
        <f>_xlfn.XLOOKUP(Table1[[#This Row],[email]],ท้ายบท_3[Email],ท้ายบท_3[Total points],"ยังไม่ส่ง")</f>
        <v>6</v>
      </c>
      <c r="AG254" s="5">
        <f>_xlfn.XLOOKUP(Table1[[#This Row],[email]],Quiz_3[Email],Quiz_3[Total points],"ยังไม่ส่ง")</f>
        <v>5</v>
      </c>
      <c r="AH254" s="12">
        <v>19</v>
      </c>
      <c r="AI254" s="14">
        <v>10</v>
      </c>
      <c r="AJ254" s="12">
        <f>ROUND((Table1[[#This Row],[mid '[20']]]+Table1[[#This Row],[mid '[10']]])/2,0)</f>
        <v>15</v>
      </c>
      <c r="AK254" s="5" t="str">
        <f>IF(_xlfn.XLOOKUP(Table1[[#This Row],[email]],แบบฝึก_41[Email],แบบฝึก_41[Completion time],0)&lt;&gt;0,"ส่งแล้ว","ยังไม่ส่ง")</f>
        <v>ส่งแล้ว</v>
      </c>
      <c r="AL254" s="5" t="str">
        <f>IF(_xlfn.XLOOKUP(Table1[[#This Row],[email]],ท้ายบท_4[Email],ท้ายบท_4[Total points],"ยังไม่ส่ง")&lt;&gt;0,"ส่งแล้ว","ยังไม่ส่ง")</f>
        <v>ยังไม่ส่ง</v>
      </c>
      <c r="AM254" s="5">
        <f>_xlfn.XLOOKUP(Table1[[#This Row],[email]],Quiz_4[Email],Quiz_4[Total points],"ยังไม่ส่ง")</f>
        <v>7</v>
      </c>
      <c r="AN254" s="5" t="str">
        <f>IF(_xlfn.XLOOKUP(Table1[[#This Row],[email]],แบบฝึก_51[Email],แบบฝึก_51[Completion time],0)&lt;&gt;0,"ส่งแล้ว","ยังไม่ส่ง")</f>
        <v>ส่งแล้ว</v>
      </c>
      <c r="AO254" s="5" t="str">
        <f>IF(_xlfn.XLOOKUP(Table1[[#This Row],[email]],แบบฝึก_52[Email],แบบฝึก_52[Completion time],0)&lt;&gt;0,"ส่งแล้ว","ยังไม่ส่ง")</f>
        <v>ส่งแล้ว</v>
      </c>
      <c r="AP254" s="5">
        <f>_xlfn.XLOOKUP(Table1[[#This Row],[email]],ท้ายบท_5[Email],ท้ายบท_5[Total points],"ยังไม่ส่ง")</f>
        <v>12</v>
      </c>
      <c r="AQ254" s="5">
        <f>_xlfn.XLOOKUP(Table1[[#This Row],[email]],Quiz_5[Email],Quiz_5[Total points],"ยังไม่ส่ง")</f>
        <v>3</v>
      </c>
      <c r="AR254" s="37"/>
      <c r="AS254" s="4" t="str">
        <f>IF(M254&lt;10,"ยังไม่ซ่อม",IF(Table1[[#This Row],[ซ่อมแล้วกลางภาค]]="ซ่อมแล้ว","ซ่อมแล้ว","ไม่ต้องซ่อม"))</f>
        <v>ไม่ต้องซ่อม</v>
      </c>
      <c r="BN254"/>
      <c r="BO254"/>
      <c r="BP254"/>
      <c r="BQ254"/>
    </row>
    <row r="255" spans="1:69" ht="19.5" x14ac:dyDescent="0.4">
      <c r="A255" s="21">
        <v>254</v>
      </c>
      <c r="B255" s="4">
        <v>7</v>
      </c>
      <c r="C255" s="4">
        <v>36</v>
      </c>
      <c r="D255" s="4" t="s">
        <v>33094</v>
      </c>
      <c r="E255" s="4" t="s">
        <v>32396</v>
      </c>
      <c r="F255" s="4" t="s">
        <v>33095</v>
      </c>
      <c r="G255" s="4" t="s">
        <v>33096</v>
      </c>
      <c r="H255" s="4" t="s">
        <v>4482</v>
      </c>
      <c r="I255" s="24">
        <f>ROUND(COUNTIF(Table1[[#This Row],[กิจกรรม 1.1]:[ท้ายบท 1]],"&lt;&gt;ยังไม่ส่ง")*2+IF(Table1[[#This Row],[Quiz 1]]&lt;&gt;"ยังไม่ส่ง",Table1[[#This Row],[Quiz 1]]*2/10,0),0)</f>
        <v>10</v>
      </c>
      <c r="J255" s="24">
        <f>ROUND(COUNTIF(Table1[[#This Row],[แบบฝึก 2.1]:[ท้ายบท 2]],"&lt;&gt;ยังไม่ส่ง")*8/3+IF(Table1[[#This Row],[Quiz 2]]&lt;&gt;"ยังไม่ส่ง",Table1[[#This Row],[Quiz 2]]*2/10,0),0)</f>
        <v>10</v>
      </c>
      <c r="K255" s="24">
        <f>ROUND(COUNTIF(Table1[[#This Row],[แบบฝึก 3.1]:[ท้ายบท 3]],"&lt;&gt;ยังไม่ส่ง")*3/2+IF(Table1[[#This Row],[Quiz 3]]&lt;&gt;"ยังไม่ส่ง",Table1[[#This Row],[Quiz 3]]*2/10,0),0)</f>
        <v>4</v>
      </c>
      <c r="L255" s="12">
        <f>Table1[[#This Row],[บท 1 '[10']]]+Table1[[#This Row],[บท 2 '[10']]]+Table1[[#This Row],[บท 3 '[5']]]</f>
        <v>24</v>
      </c>
      <c r="M255" s="12">
        <f>IF(Table1[[#This Row],[ซ่อมแล้วกลางภาค]]="ซ่อมแล้ว",10,Table1[[#This Row],[MID '[20']2]])</f>
        <v>10</v>
      </c>
      <c r="N255" s="12">
        <f>ROUND(COUNTIF(Table1[[#This Row],[แบบฝึก 4.1]:[ท้ายบท 4]],"&lt;&gt;ยังไม่ส่ง")*8/2+IF(Table1[[#This Row],[Quiz 4]]&lt;&gt;"ยังไม่ส่ง",Table1[[#This Row],[Quiz 4]]*2/10,0),0)</f>
        <v>6</v>
      </c>
      <c r="O255" s="12"/>
      <c r="P255" s="13">
        <f>ROUND(COUNTIF(Table1[[#This Row],[แบบฝึก 5.1]:[ท้ายบท 5]],"&lt;&gt;ยังไม่ส่ง")*8/3+IF(Table1[[#This Row],[Quiz 5]]&lt;&gt;"ยังไม่ส่ง",Table1[[#This Row],[Quiz 5]]*2/10,0),0)</f>
        <v>9</v>
      </c>
      <c r="Q255" s="12">
        <f>Table1[[#This Row],[บท 4 '[10']]]+Table1[[#This Row],[นำเสนอ '[5']]]+Table1[[#This Row],[บท 5 '[10']]]</f>
        <v>15</v>
      </c>
      <c r="R255" s="12">
        <f>Table1[[#This Row],[ก่อนกลางภาค '[25']]]+Table1[[#This Row],[กลางภาค '[20']]]+Table1[[#This Row],[หลังกลางภาค '[25']]]</f>
        <v>49</v>
      </c>
      <c r="S255" s="12"/>
      <c r="T255" s="12">
        <f>Table1[[#This Row],[ปลายภาค '[30']]]+Table1[[#This Row],[ก่อนปลายภาค '[70']]]</f>
        <v>49</v>
      </c>
      <c r="U255" s="11">
        <f t="shared" si="3"/>
        <v>0</v>
      </c>
      <c r="V255" s="5" t="str">
        <f>IF(_xlfn.XLOOKUP(Table1[[#This Row],[email]],กิจกรรม_11[Email],กิจกรรม_11[Completion time],0)&lt;&gt;0,"ส่งแล้ว","ยังไม่ส่ง")</f>
        <v>ส่งแล้ว</v>
      </c>
      <c r="W255" s="5" t="str">
        <f>IF(_xlfn.XLOOKUP(Table1[[#This Row],[email]],แบบฝึก_11[Email],แบบฝึก_11[Completion time],0)&lt;&gt;0,"ส่งแล้ว","ยังไม่ส่ง")</f>
        <v>ส่งแล้ว</v>
      </c>
      <c r="X255" s="5" t="str">
        <f>IF(_xlfn.XLOOKUP(Table1[[#This Row],[email]],แบบฝึก_12[Email],แบบฝึก_12[Completion time],0)&lt;&gt;0,"ส่งแล้ว","ยังไม่ส่ง")</f>
        <v>ส่งแล้ว</v>
      </c>
      <c r="Y255" s="5">
        <f>_xlfn.XLOOKUP(Table1[[#This Row],[email]],ท้ายบท_1[Email],ท้ายบท_1[Total points],"ยังไม่ส่ง")</f>
        <v>21</v>
      </c>
      <c r="Z255" s="4">
        <f>_xlfn.XLOOKUP(Table1[[#This Row],[email]],Quiz_1[Email],Quiz_1[Total points],"ยังไม่ส่ง")</f>
        <v>8</v>
      </c>
      <c r="AA255" s="5" t="str">
        <f>IF(_xlfn.XLOOKUP(Table1[[#This Row],[email]],แบบฝึก_21[Email],แบบฝึก_21[Completion time],0)&lt;&gt;0,"ส่งแล้ว","ยังไม่ส่ง")</f>
        <v>ส่งแล้ว</v>
      </c>
      <c r="AB255" s="5" t="str">
        <f>IF(_xlfn.XLOOKUP(Table1[[#This Row],[email]],แบบฝึก_22[Email],แบบฝึก_22[Completion time],0)&lt;&gt;0,"ส่งแล้ว","ยังไม่ส่ง")</f>
        <v>ส่งแล้ว</v>
      </c>
      <c r="AC255" s="5">
        <f>_xlfn.XLOOKUP(Table1[[#This Row],[email]],ท้ายบท_2[Email],ท้ายบท_2[Total points],"ยังไม่ส่ง")</f>
        <v>15</v>
      </c>
      <c r="AD255" s="5">
        <f>_xlfn.XLOOKUP(Table1[[#This Row],[email]],Quiz_2[Email],Quiz_2[Total points],"ยังไม่ส่ง")</f>
        <v>9</v>
      </c>
      <c r="AE255" s="5" t="str">
        <f>IF(_xlfn.XLOOKUP(Table1[[#This Row],[email]],แบบฝึก_31[Email],แบบฝึก_31[Completion time],0)&lt;&gt;0,"ส่งแล้ว","ยังไม่ส่ง")</f>
        <v>ส่งแล้ว</v>
      </c>
      <c r="AF255" s="5">
        <f>_xlfn.XLOOKUP(Table1[[#This Row],[email]],ท้ายบท_3[Email],ท้ายบท_3[Total points],"ยังไม่ส่ง")</f>
        <v>7</v>
      </c>
      <c r="AG255" s="5">
        <f>_xlfn.XLOOKUP(Table1[[#This Row],[email]],Quiz_3[Email],Quiz_3[Total points],"ยังไม่ส่ง")</f>
        <v>6</v>
      </c>
      <c r="AH255" s="12">
        <v>12</v>
      </c>
      <c r="AI255" s="14">
        <v>5</v>
      </c>
      <c r="AJ255" s="12">
        <f>ROUND((Table1[[#This Row],[mid '[20']]]+Table1[[#This Row],[mid '[10']]])/2,0)</f>
        <v>9</v>
      </c>
      <c r="AK255" s="5" t="str">
        <f>IF(_xlfn.XLOOKUP(Table1[[#This Row],[email]],แบบฝึก_41[Email],แบบฝึก_41[Completion time],0)&lt;&gt;0,"ส่งแล้ว","ยังไม่ส่ง")</f>
        <v>ส่งแล้ว</v>
      </c>
      <c r="AL255" s="5" t="str">
        <f>IF(_xlfn.XLOOKUP(Table1[[#This Row],[email]],ท้ายบท_4[Email],ท้ายบท_4[Total points],"ยังไม่ส่ง")&lt;&gt;0,"ส่งแล้ว","ยังไม่ส่ง")</f>
        <v>ยังไม่ส่ง</v>
      </c>
      <c r="AM255" s="5">
        <f>_xlfn.XLOOKUP(Table1[[#This Row],[email]],Quiz_4[Email],Quiz_4[Total points],"ยังไม่ส่ง")</f>
        <v>8</v>
      </c>
      <c r="AN255" s="5" t="str">
        <f>IF(_xlfn.XLOOKUP(Table1[[#This Row],[email]],แบบฝึก_51[Email],แบบฝึก_51[Completion time],0)&lt;&gt;0,"ส่งแล้ว","ยังไม่ส่ง")</f>
        <v>ส่งแล้ว</v>
      </c>
      <c r="AO255" s="5" t="str">
        <f>IF(_xlfn.XLOOKUP(Table1[[#This Row],[email]],แบบฝึก_52[Email],แบบฝึก_52[Completion time],0)&lt;&gt;0,"ส่งแล้ว","ยังไม่ส่ง")</f>
        <v>ส่งแล้ว</v>
      </c>
      <c r="AP255" s="5">
        <f>_xlfn.XLOOKUP(Table1[[#This Row],[email]],ท้ายบท_5[Email],ท้ายบท_5[Total points],"ยังไม่ส่ง")</f>
        <v>16</v>
      </c>
      <c r="AQ255" s="5">
        <f>_xlfn.XLOOKUP(Table1[[#This Row],[email]],Quiz_5[Email],Quiz_5[Total points],"ยังไม่ส่ง")</f>
        <v>7</v>
      </c>
      <c r="AR255" s="37" t="s">
        <v>33118</v>
      </c>
      <c r="AS255" s="4" t="str">
        <f>IF(M255&lt;10,"ยังไม่ซ่อม",IF(Table1[[#This Row],[ซ่อมแล้วกลางภาค]]="ซ่อมแล้ว","ซ่อมแล้ว","ไม่ต้องซ่อม"))</f>
        <v>ซ่อมแล้ว</v>
      </c>
      <c r="BN255"/>
      <c r="BO255"/>
      <c r="BP255"/>
      <c r="BQ255"/>
    </row>
    <row r="256" spans="1:69" ht="19.5" x14ac:dyDescent="0.4">
      <c r="A256" s="21">
        <v>255</v>
      </c>
      <c r="B256" s="4">
        <v>7</v>
      </c>
      <c r="C256" s="4">
        <v>37</v>
      </c>
      <c r="D256" s="4" t="s">
        <v>33097</v>
      </c>
      <c r="E256" s="4" t="s">
        <v>32396</v>
      </c>
      <c r="F256" s="4" t="s">
        <v>33098</v>
      </c>
      <c r="G256" s="4" t="s">
        <v>33099</v>
      </c>
      <c r="H256" s="4" t="s">
        <v>4217</v>
      </c>
      <c r="I256" s="24">
        <f>ROUND(COUNTIF(Table1[[#This Row],[กิจกรรม 1.1]:[ท้ายบท 1]],"&lt;&gt;ยังไม่ส่ง")*2+IF(Table1[[#This Row],[Quiz 1]]&lt;&gt;"ยังไม่ส่ง",Table1[[#This Row],[Quiz 1]]*2/10,0),0)</f>
        <v>9</v>
      </c>
      <c r="J256" s="24">
        <f>ROUND(COUNTIF(Table1[[#This Row],[แบบฝึก 2.1]:[ท้ายบท 2]],"&lt;&gt;ยังไม่ส่ง")*8/3+IF(Table1[[#This Row],[Quiz 2]]&lt;&gt;"ยังไม่ส่ง",Table1[[#This Row],[Quiz 2]]*2/10,0),0)</f>
        <v>10</v>
      </c>
      <c r="K256" s="24">
        <f>ROUND(COUNTIF(Table1[[#This Row],[แบบฝึก 3.1]:[ท้ายบท 3]],"&lt;&gt;ยังไม่ส่ง")*3/2+IF(Table1[[#This Row],[Quiz 3]]&lt;&gt;"ยังไม่ส่ง",Table1[[#This Row],[Quiz 3]]*2/10,0),0)</f>
        <v>4</v>
      </c>
      <c r="L256" s="12">
        <f>Table1[[#This Row],[บท 1 '[10']]]+Table1[[#This Row],[บท 2 '[10']]]+Table1[[#This Row],[บท 3 '[5']]]</f>
        <v>23</v>
      </c>
      <c r="M256" s="12">
        <f>IF(Table1[[#This Row],[ซ่อมแล้วกลางภาค]]="ซ่อมแล้ว",10,Table1[[#This Row],[MID '[20']2]])</f>
        <v>12</v>
      </c>
      <c r="N256" s="12">
        <f>ROUND(COUNTIF(Table1[[#This Row],[แบบฝึก 4.1]:[ท้ายบท 4]],"&lt;&gt;ยังไม่ส่ง")*8/2+IF(Table1[[#This Row],[Quiz 4]]&lt;&gt;"ยังไม่ส่ง",Table1[[#This Row],[Quiz 4]]*2/10,0),0)</f>
        <v>5</v>
      </c>
      <c r="O256" s="12"/>
      <c r="P256" s="13">
        <f>ROUND(COUNTIF(Table1[[#This Row],[แบบฝึก 5.1]:[ท้ายบท 5]],"&lt;&gt;ยังไม่ส่ง")*8/3+IF(Table1[[#This Row],[Quiz 5]]&lt;&gt;"ยังไม่ส่ง",Table1[[#This Row],[Quiz 5]]*2/10,0),0)</f>
        <v>9</v>
      </c>
      <c r="Q256" s="12">
        <f>Table1[[#This Row],[บท 4 '[10']]]+Table1[[#This Row],[นำเสนอ '[5']]]+Table1[[#This Row],[บท 5 '[10']]]</f>
        <v>14</v>
      </c>
      <c r="R256" s="12">
        <f>Table1[[#This Row],[ก่อนกลางภาค '[25']]]+Table1[[#This Row],[กลางภาค '[20']]]+Table1[[#This Row],[หลังกลางภาค '[25']]]</f>
        <v>49</v>
      </c>
      <c r="S256" s="12"/>
      <c r="T256" s="12">
        <f>Table1[[#This Row],[ปลายภาค '[30']]]+Table1[[#This Row],[ก่อนปลายภาค '[70']]]</f>
        <v>49</v>
      </c>
      <c r="U256" s="11">
        <f t="shared" si="3"/>
        <v>0</v>
      </c>
      <c r="V256" s="5" t="str">
        <f>IF(_xlfn.XLOOKUP(Table1[[#This Row],[email]],กิจกรรม_11[Email],กิจกรรม_11[Completion time],0)&lt;&gt;0,"ส่งแล้ว","ยังไม่ส่ง")</f>
        <v>ส่งแล้ว</v>
      </c>
      <c r="W256" s="5" t="str">
        <f>IF(_xlfn.XLOOKUP(Table1[[#This Row],[email]],แบบฝึก_11[Email],แบบฝึก_11[Completion time],0)&lt;&gt;0,"ส่งแล้ว","ยังไม่ส่ง")</f>
        <v>ส่งแล้ว</v>
      </c>
      <c r="X256" s="5" t="str">
        <f>IF(_xlfn.XLOOKUP(Table1[[#This Row],[email]],แบบฝึก_12[Email],แบบฝึก_12[Completion time],0)&lt;&gt;0,"ส่งแล้ว","ยังไม่ส่ง")</f>
        <v>ส่งแล้ว</v>
      </c>
      <c r="Y256" s="5">
        <f>_xlfn.XLOOKUP(Table1[[#This Row],[email]],ท้ายบท_1[Email],ท้ายบท_1[Total points],"ยังไม่ส่ง")</f>
        <v>14</v>
      </c>
      <c r="Z256" s="4">
        <f>_xlfn.XLOOKUP(Table1[[#This Row],[email]],Quiz_1[Email],Quiz_1[Total points],"ยังไม่ส่ง")</f>
        <v>5</v>
      </c>
      <c r="AA256" s="5" t="str">
        <f>IF(_xlfn.XLOOKUP(Table1[[#This Row],[email]],แบบฝึก_21[Email],แบบฝึก_21[Completion time],0)&lt;&gt;0,"ส่งแล้ว","ยังไม่ส่ง")</f>
        <v>ส่งแล้ว</v>
      </c>
      <c r="AB256" s="5" t="str">
        <f>IF(_xlfn.XLOOKUP(Table1[[#This Row],[email]],แบบฝึก_22[Email],แบบฝึก_22[Completion time],0)&lt;&gt;0,"ส่งแล้ว","ยังไม่ส่ง")</f>
        <v>ส่งแล้ว</v>
      </c>
      <c r="AC256" s="5">
        <f>_xlfn.XLOOKUP(Table1[[#This Row],[email]],ท้ายบท_2[Email],ท้ายบท_2[Total points],"ยังไม่ส่ง")</f>
        <v>12</v>
      </c>
      <c r="AD256" s="5">
        <f>_xlfn.XLOOKUP(Table1[[#This Row],[email]],Quiz_2[Email],Quiz_2[Total points],"ยังไม่ส่ง")</f>
        <v>8</v>
      </c>
      <c r="AE256" s="5" t="str">
        <f>IF(_xlfn.XLOOKUP(Table1[[#This Row],[email]],แบบฝึก_31[Email],แบบฝึก_31[Completion time],0)&lt;&gt;0,"ส่งแล้ว","ยังไม่ส่ง")</f>
        <v>ส่งแล้ว</v>
      </c>
      <c r="AF256" s="5">
        <f>_xlfn.XLOOKUP(Table1[[#This Row],[email]],ท้ายบท_3[Email],ท้ายบท_3[Total points],"ยังไม่ส่ง")</f>
        <v>10</v>
      </c>
      <c r="AG256" s="5">
        <f>_xlfn.XLOOKUP(Table1[[#This Row],[email]],Quiz_3[Email],Quiz_3[Total points],"ยังไม่ส่ง")</f>
        <v>6</v>
      </c>
      <c r="AH256" s="12">
        <v>16</v>
      </c>
      <c r="AI256" s="14">
        <v>8</v>
      </c>
      <c r="AJ256" s="12">
        <f>ROUND((Table1[[#This Row],[mid '[20']]]+Table1[[#This Row],[mid '[10']]])/2,0)</f>
        <v>12</v>
      </c>
      <c r="AK256" s="5" t="str">
        <f>IF(_xlfn.XLOOKUP(Table1[[#This Row],[email]],แบบฝึก_41[Email],แบบฝึก_41[Completion time],0)&lt;&gt;0,"ส่งแล้ว","ยังไม่ส่ง")</f>
        <v>ส่งแล้ว</v>
      </c>
      <c r="AL256" s="5" t="str">
        <f>IF(_xlfn.XLOOKUP(Table1[[#This Row],[email]],ท้ายบท_4[Email],ท้ายบท_4[Total points],"ยังไม่ส่ง")&lt;&gt;0,"ส่งแล้ว","ยังไม่ส่ง")</f>
        <v>ยังไม่ส่ง</v>
      </c>
      <c r="AM256" s="5">
        <f>_xlfn.XLOOKUP(Table1[[#This Row],[email]],Quiz_4[Email],Quiz_4[Total points],"ยังไม่ส่ง")</f>
        <v>7</v>
      </c>
      <c r="AN256" s="5" t="str">
        <f>IF(_xlfn.XLOOKUP(Table1[[#This Row],[email]],แบบฝึก_51[Email],แบบฝึก_51[Completion time],0)&lt;&gt;0,"ส่งแล้ว","ยังไม่ส่ง")</f>
        <v>ส่งแล้ว</v>
      </c>
      <c r="AO256" s="5" t="str">
        <f>IF(_xlfn.XLOOKUP(Table1[[#This Row],[email]],แบบฝึก_52[Email],แบบฝึก_52[Completion time],0)&lt;&gt;0,"ส่งแล้ว","ยังไม่ส่ง")</f>
        <v>ส่งแล้ว</v>
      </c>
      <c r="AP256" s="5">
        <f>_xlfn.XLOOKUP(Table1[[#This Row],[email]],ท้ายบท_5[Email],ท้ายบท_5[Total points],"ยังไม่ส่ง")</f>
        <v>18</v>
      </c>
      <c r="AQ256" s="5">
        <f>_xlfn.XLOOKUP(Table1[[#This Row],[email]],Quiz_5[Email],Quiz_5[Total points],"ยังไม่ส่ง")</f>
        <v>6</v>
      </c>
      <c r="AR256" s="37"/>
      <c r="AS256" s="4" t="str">
        <f>IF(M256&lt;10,"ยังไม่ซ่อม",IF(Table1[[#This Row],[ซ่อมแล้วกลางภาค]]="ซ่อมแล้ว","ซ่อมแล้ว","ไม่ต้องซ่อม"))</f>
        <v>ไม่ต้องซ่อม</v>
      </c>
      <c r="BN256"/>
      <c r="BO256"/>
      <c r="BP256"/>
      <c r="BQ256"/>
    </row>
    <row r="257" spans="1:69" ht="19.5" x14ac:dyDescent="0.4">
      <c r="A257" s="21">
        <v>256</v>
      </c>
      <c r="B257" s="4">
        <v>7</v>
      </c>
      <c r="C257" s="4">
        <v>38</v>
      </c>
      <c r="D257" s="4" t="s">
        <v>33100</v>
      </c>
      <c r="E257" s="4" t="s">
        <v>32396</v>
      </c>
      <c r="F257" s="4" t="s">
        <v>33101</v>
      </c>
      <c r="G257" s="4" t="s">
        <v>33102</v>
      </c>
      <c r="H257" s="4" t="s">
        <v>4477</v>
      </c>
      <c r="I257" s="24">
        <f>ROUND(COUNTIF(Table1[[#This Row],[กิจกรรม 1.1]:[ท้ายบท 1]],"&lt;&gt;ยังไม่ส่ง")*2+IF(Table1[[#This Row],[Quiz 1]]&lt;&gt;"ยังไม่ส่ง",Table1[[#This Row],[Quiz 1]]*2/10,0),0)</f>
        <v>10</v>
      </c>
      <c r="J257" s="24">
        <f>ROUND(COUNTIF(Table1[[#This Row],[แบบฝึก 2.1]:[ท้ายบท 2]],"&lt;&gt;ยังไม่ส่ง")*8/3+IF(Table1[[#This Row],[Quiz 2]]&lt;&gt;"ยังไม่ส่ง",Table1[[#This Row],[Quiz 2]]*2/10,0),0)</f>
        <v>10</v>
      </c>
      <c r="K257" s="24">
        <f>ROUND(COUNTIF(Table1[[#This Row],[แบบฝึก 3.1]:[ท้ายบท 3]],"&lt;&gt;ยังไม่ส่ง")*3/2+IF(Table1[[#This Row],[Quiz 3]]&lt;&gt;"ยังไม่ส่ง",Table1[[#This Row],[Quiz 3]]*2/10,0),0)</f>
        <v>5</v>
      </c>
      <c r="L257" s="12">
        <f>Table1[[#This Row],[บท 1 '[10']]]+Table1[[#This Row],[บท 2 '[10']]]+Table1[[#This Row],[บท 3 '[5']]]</f>
        <v>25</v>
      </c>
      <c r="M257" s="12">
        <f>IF(Table1[[#This Row],[ซ่อมแล้วกลางภาค]]="ซ่อมแล้ว",10,Table1[[#This Row],[MID '[20']2]])</f>
        <v>13</v>
      </c>
      <c r="N257" s="12">
        <f>ROUND(COUNTIF(Table1[[#This Row],[แบบฝึก 4.1]:[ท้ายบท 4]],"&lt;&gt;ยังไม่ส่ง")*8/2+IF(Table1[[#This Row],[Quiz 4]]&lt;&gt;"ยังไม่ส่ง",Table1[[#This Row],[Quiz 4]]*2/10,0),0)</f>
        <v>5</v>
      </c>
      <c r="O257" s="12"/>
      <c r="P257" s="13">
        <f>ROUND(COUNTIF(Table1[[#This Row],[แบบฝึก 5.1]:[ท้ายบท 5]],"&lt;&gt;ยังไม่ส่ง")*8/3+IF(Table1[[#This Row],[Quiz 5]]&lt;&gt;"ยังไม่ส่ง",Table1[[#This Row],[Quiz 5]]*2/10,0),0)</f>
        <v>9</v>
      </c>
      <c r="Q257" s="12">
        <f>Table1[[#This Row],[บท 4 '[10']]]+Table1[[#This Row],[นำเสนอ '[5']]]+Table1[[#This Row],[บท 5 '[10']]]</f>
        <v>14</v>
      </c>
      <c r="R257" s="12">
        <f>Table1[[#This Row],[ก่อนกลางภาค '[25']]]+Table1[[#This Row],[กลางภาค '[20']]]+Table1[[#This Row],[หลังกลางภาค '[25']]]</f>
        <v>52</v>
      </c>
      <c r="S257" s="12"/>
      <c r="T257" s="12">
        <f>Table1[[#This Row],[ปลายภาค '[30']]]+Table1[[#This Row],[ก่อนปลายภาค '[70']]]</f>
        <v>52</v>
      </c>
      <c r="U257" s="11">
        <f t="shared" si="3"/>
        <v>1</v>
      </c>
      <c r="V257" s="5" t="str">
        <f>IF(_xlfn.XLOOKUP(Table1[[#This Row],[email]],กิจกรรม_11[Email],กิจกรรม_11[Completion time],0)&lt;&gt;0,"ส่งแล้ว","ยังไม่ส่ง")</f>
        <v>ส่งแล้ว</v>
      </c>
      <c r="W257" s="5" t="str">
        <f>IF(_xlfn.XLOOKUP(Table1[[#This Row],[email]],แบบฝึก_11[Email],แบบฝึก_11[Completion time],0)&lt;&gt;0,"ส่งแล้ว","ยังไม่ส่ง")</f>
        <v>ส่งแล้ว</v>
      </c>
      <c r="X257" s="5" t="str">
        <f>IF(_xlfn.XLOOKUP(Table1[[#This Row],[email]],แบบฝึก_12[Email],แบบฝึก_12[Completion time],0)&lt;&gt;0,"ส่งแล้ว","ยังไม่ส่ง")</f>
        <v>ส่งแล้ว</v>
      </c>
      <c r="Y257" s="5">
        <f>_xlfn.XLOOKUP(Table1[[#This Row],[email]],ท้ายบท_1[Email],ท้ายบท_1[Total points],"ยังไม่ส่ง")</f>
        <v>19</v>
      </c>
      <c r="Z257" s="4">
        <f>_xlfn.XLOOKUP(Table1[[#This Row],[email]],Quiz_1[Email],Quiz_1[Total points],"ยังไม่ส่ง")</f>
        <v>9</v>
      </c>
      <c r="AA257" s="5" t="str">
        <f>IF(_xlfn.XLOOKUP(Table1[[#This Row],[email]],แบบฝึก_21[Email],แบบฝึก_21[Completion time],0)&lt;&gt;0,"ส่งแล้ว","ยังไม่ส่ง")</f>
        <v>ส่งแล้ว</v>
      </c>
      <c r="AB257" s="5" t="str">
        <f>IF(_xlfn.XLOOKUP(Table1[[#This Row],[email]],แบบฝึก_22[Email],แบบฝึก_22[Completion time],0)&lt;&gt;0,"ส่งแล้ว","ยังไม่ส่ง")</f>
        <v>ส่งแล้ว</v>
      </c>
      <c r="AC257" s="5">
        <f>_xlfn.XLOOKUP(Table1[[#This Row],[email]],ท้ายบท_2[Email],ท้ายบท_2[Total points],"ยังไม่ส่ง")</f>
        <v>14</v>
      </c>
      <c r="AD257" s="5">
        <f>_xlfn.XLOOKUP(Table1[[#This Row],[email]],Quiz_2[Email],Quiz_2[Total points],"ยังไม่ส่ง")</f>
        <v>9</v>
      </c>
      <c r="AE257" s="5" t="str">
        <f>IF(_xlfn.XLOOKUP(Table1[[#This Row],[email]],แบบฝึก_31[Email],แบบฝึก_31[Completion time],0)&lt;&gt;0,"ส่งแล้ว","ยังไม่ส่ง")</f>
        <v>ส่งแล้ว</v>
      </c>
      <c r="AF257" s="5">
        <f>_xlfn.XLOOKUP(Table1[[#This Row],[email]],ท้ายบท_3[Email],ท้ายบท_3[Total points],"ยังไม่ส่ง")</f>
        <v>7</v>
      </c>
      <c r="AG257" s="5">
        <f>_xlfn.XLOOKUP(Table1[[#This Row],[email]],Quiz_3[Email],Quiz_3[Total points],"ยังไม่ส่ง")</f>
        <v>8</v>
      </c>
      <c r="AH257" s="12">
        <v>18</v>
      </c>
      <c r="AI257" s="14">
        <v>8</v>
      </c>
      <c r="AJ257" s="12">
        <f>ROUND((Table1[[#This Row],[mid '[20']]]+Table1[[#This Row],[mid '[10']]])/2,0)</f>
        <v>13</v>
      </c>
      <c r="AK257" s="5" t="str">
        <f>IF(_xlfn.XLOOKUP(Table1[[#This Row],[email]],แบบฝึก_41[Email],แบบฝึก_41[Completion time],0)&lt;&gt;0,"ส่งแล้ว","ยังไม่ส่ง")</f>
        <v>ส่งแล้ว</v>
      </c>
      <c r="AL257" s="5" t="str">
        <f>IF(_xlfn.XLOOKUP(Table1[[#This Row],[email]],ท้ายบท_4[Email],ท้ายบท_4[Total points],"ยังไม่ส่ง")&lt;&gt;0,"ส่งแล้ว","ยังไม่ส่ง")</f>
        <v>ยังไม่ส่ง</v>
      </c>
      <c r="AM257" s="5">
        <f>_xlfn.XLOOKUP(Table1[[#This Row],[email]],Quiz_4[Email],Quiz_4[Total points],"ยังไม่ส่ง")</f>
        <v>7</v>
      </c>
      <c r="AN257" s="5" t="str">
        <f>IF(_xlfn.XLOOKUP(Table1[[#This Row],[email]],แบบฝึก_51[Email],แบบฝึก_51[Completion time],0)&lt;&gt;0,"ส่งแล้ว","ยังไม่ส่ง")</f>
        <v>ส่งแล้ว</v>
      </c>
      <c r="AO257" s="5" t="str">
        <f>IF(_xlfn.XLOOKUP(Table1[[#This Row],[email]],แบบฝึก_52[Email],แบบฝึก_52[Completion time],0)&lt;&gt;0,"ส่งแล้ว","ยังไม่ส่ง")</f>
        <v>ส่งแล้ว</v>
      </c>
      <c r="AP257" s="5">
        <f>_xlfn.XLOOKUP(Table1[[#This Row],[email]],ท้ายบท_5[Email],ท้ายบท_5[Total points],"ยังไม่ส่ง")</f>
        <v>14</v>
      </c>
      <c r="AQ257" s="5">
        <f>_xlfn.XLOOKUP(Table1[[#This Row],[email]],Quiz_5[Email],Quiz_5[Total points],"ยังไม่ส่ง")</f>
        <v>7</v>
      </c>
      <c r="AR257" s="37"/>
      <c r="AS257" s="4" t="str">
        <f>IF(M257&lt;10,"ยังไม่ซ่อม",IF(Table1[[#This Row],[ซ่อมแล้วกลางภาค]]="ซ่อมแล้ว","ซ่อมแล้ว","ไม่ต้องซ่อม"))</f>
        <v>ไม่ต้องซ่อม</v>
      </c>
      <c r="BN257"/>
      <c r="BO257"/>
      <c r="BP257"/>
      <c r="BQ257"/>
    </row>
    <row r="258" spans="1:69" ht="19.5" x14ac:dyDescent="0.4">
      <c r="A258" s="21">
        <v>257</v>
      </c>
      <c r="B258" s="4">
        <v>7</v>
      </c>
      <c r="C258" s="4">
        <v>39</v>
      </c>
      <c r="D258" s="4" t="s">
        <v>33103</v>
      </c>
      <c r="E258" s="4" t="s">
        <v>32396</v>
      </c>
      <c r="F258" s="4" t="s">
        <v>33104</v>
      </c>
      <c r="G258" s="4" t="s">
        <v>33105</v>
      </c>
      <c r="H258" s="4" t="s">
        <v>4354</v>
      </c>
      <c r="I258" s="24">
        <f>ROUND(COUNTIF(Table1[[#This Row],[กิจกรรม 1.1]:[ท้ายบท 1]],"&lt;&gt;ยังไม่ส่ง")*2+IF(Table1[[#This Row],[Quiz 1]]&lt;&gt;"ยังไม่ส่ง",Table1[[#This Row],[Quiz 1]]*2/10,0),0)</f>
        <v>9</v>
      </c>
      <c r="J258" s="24">
        <f>ROUND(COUNTIF(Table1[[#This Row],[แบบฝึก 2.1]:[ท้ายบท 2]],"&lt;&gt;ยังไม่ส่ง")*8/3+IF(Table1[[#This Row],[Quiz 2]]&lt;&gt;"ยังไม่ส่ง",Table1[[#This Row],[Quiz 2]]*2/10,0),0)</f>
        <v>10</v>
      </c>
      <c r="K258" s="24">
        <f>ROUND(COUNTIF(Table1[[#This Row],[แบบฝึก 3.1]:[ท้ายบท 3]],"&lt;&gt;ยังไม่ส่ง")*3/2+IF(Table1[[#This Row],[Quiz 3]]&lt;&gt;"ยังไม่ส่ง",Table1[[#This Row],[Quiz 3]]*2/10,0),0)</f>
        <v>4</v>
      </c>
      <c r="L258" s="12">
        <f>Table1[[#This Row],[บท 1 '[10']]]+Table1[[#This Row],[บท 2 '[10']]]+Table1[[#This Row],[บท 3 '[5']]]</f>
        <v>23</v>
      </c>
      <c r="M258" s="12">
        <f>IF(Table1[[#This Row],[ซ่อมแล้วกลางภาค]]="ซ่อมแล้ว",10,Table1[[#This Row],[MID '[20']2]])</f>
        <v>13</v>
      </c>
      <c r="N258" s="12">
        <f>ROUND(COUNTIF(Table1[[#This Row],[แบบฝึก 4.1]:[ท้ายบท 4]],"&lt;&gt;ยังไม่ส่ง")*8/2+IF(Table1[[#This Row],[Quiz 4]]&lt;&gt;"ยังไม่ส่ง",Table1[[#This Row],[Quiz 4]]*2/10,0),0)</f>
        <v>5</v>
      </c>
      <c r="O258" s="12"/>
      <c r="P258" s="13">
        <f>ROUND(COUNTIF(Table1[[#This Row],[แบบฝึก 5.1]:[ท้ายบท 5]],"&lt;&gt;ยังไม่ส่ง")*8/3+IF(Table1[[#This Row],[Quiz 5]]&lt;&gt;"ยังไม่ส่ง",Table1[[#This Row],[Quiz 5]]*2/10,0),0)</f>
        <v>9</v>
      </c>
      <c r="Q258" s="12">
        <f>Table1[[#This Row],[บท 4 '[10']]]+Table1[[#This Row],[นำเสนอ '[5']]]+Table1[[#This Row],[บท 5 '[10']]]</f>
        <v>14</v>
      </c>
      <c r="R258" s="12">
        <f>Table1[[#This Row],[ก่อนกลางภาค '[25']]]+Table1[[#This Row],[กลางภาค '[20']]]+Table1[[#This Row],[หลังกลางภาค '[25']]]</f>
        <v>50</v>
      </c>
      <c r="S258" s="12"/>
      <c r="T258" s="12">
        <f>Table1[[#This Row],[ปลายภาค '[30']]]+Table1[[#This Row],[ก่อนปลายภาค '[70']]]</f>
        <v>50</v>
      </c>
      <c r="U258" s="11">
        <f t="shared" ref="U258:U321" si="4">IF(T258&gt;=79.5,4,IF(T258&gt;=74.5,3.5,IF(T258&gt;=69.5,3, IF(T258&gt;=64.5,2.5, IF(T258&gt;=59.5,2, IF(T258&gt;=54.5,1.5, IF(T258&gt;=49.5,1, IF(T258&lt;=49,0))))))))</f>
        <v>1</v>
      </c>
      <c r="V258" s="5" t="str">
        <f>IF(_xlfn.XLOOKUP(Table1[[#This Row],[email]],กิจกรรม_11[Email],กิจกรรม_11[Completion time],0)&lt;&gt;0,"ส่งแล้ว","ยังไม่ส่ง")</f>
        <v>ส่งแล้ว</v>
      </c>
      <c r="W258" s="5" t="str">
        <f>IF(_xlfn.XLOOKUP(Table1[[#This Row],[email]],แบบฝึก_11[Email],แบบฝึก_11[Completion time],0)&lt;&gt;0,"ส่งแล้ว","ยังไม่ส่ง")</f>
        <v>ส่งแล้ว</v>
      </c>
      <c r="X258" s="5" t="str">
        <f>IF(_xlfn.XLOOKUP(Table1[[#This Row],[email]],แบบฝึก_12[Email],แบบฝึก_12[Completion time],0)&lt;&gt;0,"ส่งแล้ว","ยังไม่ส่ง")</f>
        <v>ส่งแล้ว</v>
      </c>
      <c r="Y258" s="5">
        <f>_xlfn.XLOOKUP(Table1[[#This Row],[email]],ท้ายบท_1[Email],ท้ายบท_1[Total points],"ยังไม่ส่ง")</f>
        <v>20</v>
      </c>
      <c r="Z258" s="4">
        <f>_xlfn.XLOOKUP(Table1[[#This Row],[email]],Quiz_1[Email],Quiz_1[Total points],"ยังไม่ส่ง")</f>
        <v>5</v>
      </c>
      <c r="AA258" s="5" t="str">
        <f>IF(_xlfn.XLOOKUP(Table1[[#This Row],[email]],แบบฝึก_21[Email],แบบฝึก_21[Completion time],0)&lt;&gt;0,"ส่งแล้ว","ยังไม่ส่ง")</f>
        <v>ส่งแล้ว</v>
      </c>
      <c r="AB258" s="5" t="str">
        <f>IF(_xlfn.XLOOKUP(Table1[[#This Row],[email]],แบบฝึก_22[Email],แบบฝึก_22[Completion time],0)&lt;&gt;0,"ส่งแล้ว","ยังไม่ส่ง")</f>
        <v>ส่งแล้ว</v>
      </c>
      <c r="AC258" s="5">
        <f>_xlfn.XLOOKUP(Table1[[#This Row],[email]],ท้ายบท_2[Email],ท้ายบท_2[Total points],"ยังไม่ส่ง")</f>
        <v>13</v>
      </c>
      <c r="AD258" s="5">
        <f>_xlfn.XLOOKUP(Table1[[#This Row],[email]],Quiz_2[Email],Quiz_2[Total points],"ยังไม่ส่ง")</f>
        <v>8</v>
      </c>
      <c r="AE258" s="5" t="str">
        <f>IF(_xlfn.XLOOKUP(Table1[[#This Row],[email]],แบบฝึก_31[Email],แบบฝึก_31[Completion time],0)&lt;&gt;0,"ส่งแล้ว","ยังไม่ส่ง")</f>
        <v>ส่งแล้ว</v>
      </c>
      <c r="AF258" s="5">
        <f>_xlfn.XLOOKUP(Table1[[#This Row],[email]],ท้ายบท_3[Email],ท้ายบท_3[Total points],"ยังไม่ส่ง")</f>
        <v>9</v>
      </c>
      <c r="AG258" s="5">
        <f>_xlfn.XLOOKUP(Table1[[#This Row],[email]],Quiz_3[Email],Quiz_3[Total points],"ยังไม่ส่ง")</f>
        <v>5</v>
      </c>
      <c r="AH258" s="12">
        <v>19</v>
      </c>
      <c r="AI258" s="14">
        <v>7</v>
      </c>
      <c r="AJ258" s="12">
        <f>ROUND((Table1[[#This Row],[mid '[20']]]+Table1[[#This Row],[mid '[10']]])/2,0)</f>
        <v>13</v>
      </c>
      <c r="AK258" s="5" t="str">
        <f>IF(_xlfn.XLOOKUP(Table1[[#This Row],[email]],แบบฝึก_41[Email],แบบฝึก_41[Completion time],0)&lt;&gt;0,"ส่งแล้ว","ยังไม่ส่ง")</f>
        <v>ส่งแล้ว</v>
      </c>
      <c r="AL258" s="5" t="str">
        <f>IF(_xlfn.XLOOKUP(Table1[[#This Row],[email]],ท้ายบท_4[Email],ท้ายบท_4[Total points],"ยังไม่ส่ง")&lt;&gt;0,"ส่งแล้ว","ยังไม่ส่ง")</f>
        <v>ยังไม่ส่ง</v>
      </c>
      <c r="AM258" s="5">
        <f>_xlfn.XLOOKUP(Table1[[#This Row],[email]],Quiz_4[Email],Quiz_4[Total points],"ยังไม่ส่ง")</f>
        <v>7</v>
      </c>
      <c r="AN258" s="5" t="str">
        <f>IF(_xlfn.XLOOKUP(Table1[[#This Row],[email]],แบบฝึก_51[Email],แบบฝึก_51[Completion time],0)&lt;&gt;0,"ส่งแล้ว","ยังไม่ส่ง")</f>
        <v>ส่งแล้ว</v>
      </c>
      <c r="AO258" s="5" t="str">
        <f>IF(_xlfn.XLOOKUP(Table1[[#This Row],[email]],แบบฝึก_52[Email],แบบฝึก_52[Completion time],0)&lt;&gt;0,"ส่งแล้ว","ยังไม่ส่ง")</f>
        <v>ส่งแล้ว</v>
      </c>
      <c r="AP258" s="5">
        <f>_xlfn.XLOOKUP(Table1[[#This Row],[email]],ท้ายบท_5[Email],ท้ายบท_5[Total points],"ยังไม่ส่ง")</f>
        <v>14</v>
      </c>
      <c r="AQ258" s="5">
        <f>_xlfn.XLOOKUP(Table1[[#This Row],[email]],Quiz_5[Email],Quiz_5[Total points],"ยังไม่ส่ง")</f>
        <v>7</v>
      </c>
      <c r="AR258" s="37"/>
      <c r="AS258" s="4" t="str">
        <f>IF(M258&lt;10,"ยังไม่ซ่อม",IF(Table1[[#This Row],[ซ่อมแล้วกลางภาค]]="ซ่อมแล้ว","ซ่อมแล้ว","ไม่ต้องซ่อม"))</f>
        <v>ไม่ต้องซ่อม</v>
      </c>
      <c r="BN258"/>
      <c r="BO258"/>
      <c r="BP258"/>
      <c r="BQ258"/>
    </row>
    <row r="259" spans="1:69" ht="20.25" thickBot="1" x14ac:dyDescent="0.45">
      <c r="A259" s="22">
        <v>258</v>
      </c>
      <c r="B259" s="15">
        <v>7</v>
      </c>
      <c r="C259" s="15">
        <v>40</v>
      </c>
      <c r="D259" s="15" t="s">
        <v>33106</v>
      </c>
      <c r="E259" s="15" t="s">
        <v>32396</v>
      </c>
      <c r="F259" s="15" t="s">
        <v>33107</v>
      </c>
      <c r="G259" s="15" t="s">
        <v>33108</v>
      </c>
      <c r="H259" s="15" t="s">
        <v>4209</v>
      </c>
      <c r="I259" s="25">
        <f>ROUND(COUNTIF(Table1[[#This Row],[กิจกรรม 1.1]:[ท้ายบท 1]],"&lt;&gt;ยังไม่ส่ง")*2+IF(Table1[[#This Row],[Quiz 1]]&lt;&gt;"ยังไม่ส่ง",Table1[[#This Row],[Quiz 1]]*2/10,0),0)</f>
        <v>9</v>
      </c>
      <c r="J259" s="25">
        <f>ROUND(COUNTIF(Table1[[#This Row],[แบบฝึก 2.1]:[ท้ายบท 2]],"&lt;&gt;ยังไม่ส่ง")*8/3+IF(Table1[[#This Row],[Quiz 2]]&lt;&gt;"ยังไม่ส่ง",Table1[[#This Row],[Quiz 2]]*2/10,0),0)</f>
        <v>10</v>
      </c>
      <c r="K259" s="25">
        <f>ROUND(COUNTIF(Table1[[#This Row],[แบบฝึก 3.1]:[ท้ายบท 3]],"&lt;&gt;ยังไม่ส่ง")*3/2+IF(Table1[[#This Row],[Quiz 3]]&lt;&gt;"ยังไม่ส่ง",Table1[[#This Row],[Quiz 3]]*2/10,0),0)</f>
        <v>4</v>
      </c>
      <c r="L259" s="16">
        <f>Table1[[#This Row],[บท 1 '[10']]]+Table1[[#This Row],[บท 2 '[10']]]+Table1[[#This Row],[บท 3 '[5']]]</f>
        <v>23</v>
      </c>
      <c r="M259" s="16">
        <f>IF(Table1[[#This Row],[ซ่อมแล้วกลางภาค]]="ซ่อมแล้ว",10,Table1[[#This Row],[MID '[20']2]])</f>
        <v>13</v>
      </c>
      <c r="N259" s="16">
        <f>ROUND(COUNTIF(Table1[[#This Row],[แบบฝึก 4.1]:[ท้ายบท 4]],"&lt;&gt;ยังไม่ส่ง")*8/2+IF(Table1[[#This Row],[Quiz 4]]&lt;&gt;"ยังไม่ส่ง",Table1[[#This Row],[Quiz 4]]*2/10,0),0)</f>
        <v>6</v>
      </c>
      <c r="O259" s="16"/>
      <c r="P259" s="17">
        <f>ROUND(COUNTIF(Table1[[#This Row],[แบบฝึก 5.1]:[ท้ายบท 5]],"&lt;&gt;ยังไม่ส่ง")*8/3+IF(Table1[[#This Row],[Quiz 5]]&lt;&gt;"ยังไม่ส่ง",Table1[[#This Row],[Quiz 5]]*2/10,0),0)</f>
        <v>9</v>
      </c>
      <c r="Q259" s="16">
        <f>Table1[[#This Row],[บท 4 '[10']]]+Table1[[#This Row],[นำเสนอ '[5']]]+Table1[[#This Row],[บท 5 '[10']]]</f>
        <v>15</v>
      </c>
      <c r="R259" s="16">
        <f>Table1[[#This Row],[ก่อนกลางภาค '[25']]]+Table1[[#This Row],[กลางภาค '[20']]]+Table1[[#This Row],[หลังกลางภาค '[25']]]</f>
        <v>51</v>
      </c>
      <c r="S259" s="16"/>
      <c r="T259" s="16">
        <f>Table1[[#This Row],[ปลายภาค '[30']]]+Table1[[#This Row],[ก่อนปลายภาค '[70']]]</f>
        <v>51</v>
      </c>
      <c r="U259" s="18">
        <f t="shared" si="4"/>
        <v>1</v>
      </c>
      <c r="V259" s="19" t="str">
        <f>IF(_xlfn.XLOOKUP(Table1[[#This Row],[email]],กิจกรรม_11[Email],กิจกรรม_11[Completion time],0)&lt;&gt;0,"ส่งแล้ว","ยังไม่ส่ง")</f>
        <v>ส่งแล้ว</v>
      </c>
      <c r="W259" s="19" t="str">
        <f>IF(_xlfn.XLOOKUP(Table1[[#This Row],[email]],แบบฝึก_11[Email],แบบฝึก_11[Completion time],0)&lt;&gt;0,"ส่งแล้ว","ยังไม่ส่ง")</f>
        <v>ส่งแล้ว</v>
      </c>
      <c r="X259" s="19" t="str">
        <f>IF(_xlfn.XLOOKUP(Table1[[#This Row],[email]],แบบฝึก_12[Email],แบบฝึก_12[Completion time],0)&lt;&gt;0,"ส่งแล้ว","ยังไม่ส่ง")</f>
        <v>ส่งแล้ว</v>
      </c>
      <c r="Y259" s="19">
        <f>_xlfn.XLOOKUP(Table1[[#This Row],[email]],ท้ายบท_1[Email],ท้ายบท_1[Total points],"ยังไม่ส่ง")</f>
        <v>16</v>
      </c>
      <c r="Z259" s="15">
        <f>_xlfn.XLOOKUP(Table1[[#This Row],[email]],Quiz_1[Email],Quiz_1[Total points],"ยังไม่ส่ง")</f>
        <v>4</v>
      </c>
      <c r="AA259" s="19" t="str">
        <f>IF(_xlfn.XLOOKUP(Table1[[#This Row],[email]],แบบฝึก_21[Email],แบบฝึก_21[Completion time],0)&lt;&gt;0,"ส่งแล้ว","ยังไม่ส่ง")</f>
        <v>ส่งแล้ว</v>
      </c>
      <c r="AB259" s="19" t="str">
        <f>IF(_xlfn.XLOOKUP(Table1[[#This Row],[email]],แบบฝึก_22[Email],แบบฝึก_22[Completion time],0)&lt;&gt;0,"ส่งแล้ว","ยังไม่ส่ง")</f>
        <v>ส่งแล้ว</v>
      </c>
      <c r="AC259" s="19">
        <f>_xlfn.XLOOKUP(Table1[[#This Row],[email]],ท้ายบท_2[Email],ท้ายบท_2[Total points],"ยังไม่ส่ง")</f>
        <v>11</v>
      </c>
      <c r="AD259" s="19">
        <f>_xlfn.XLOOKUP(Table1[[#This Row],[email]],Quiz_2[Email],Quiz_2[Total points],"ยังไม่ส่ง")</f>
        <v>9</v>
      </c>
      <c r="AE259" s="19" t="str">
        <f>IF(_xlfn.XLOOKUP(Table1[[#This Row],[email]],แบบฝึก_31[Email],แบบฝึก_31[Completion time],0)&lt;&gt;0,"ส่งแล้ว","ยังไม่ส่ง")</f>
        <v>ส่งแล้ว</v>
      </c>
      <c r="AF259" s="19">
        <f>_xlfn.XLOOKUP(Table1[[#This Row],[email]],ท้ายบท_3[Email],ท้ายบท_3[Total points],"ยังไม่ส่ง")</f>
        <v>11</v>
      </c>
      <c r="AG259" s="19">
        <f>_xlfn.XLOOKUP(Table1[[#This Row],[email]],Quiz_3[Email],Quiz_3[Total points],"ยังไม่ส่ง")</f>
        <v>6</v>
      </c>
      <c r="AH259" s="16">
        <v>18</v>
      </c>
      <c r="AI259" s="20">
        <v>8</v>
      </c>
      <c r="AJ259" s="16">
        <f>ROUND((Table1[[#This Row],[mid '[20']]]+Table1[[#This Row],[mid '[10']]])/2,0)</f>
        <v>13</v>
      </c>
      <c r="AK259" s="5" t="str">
        <f>IF(_xlfn.XLOOKUP(Table1[[#This Row],[email]],แบบฝึก_41[Email],แบบฝึก_41[Completion time],0)&lt;&gt;0,"ส่งแล้ว","ยังไม่ส่ง")</f>
        <v>ส่งแล้ว</v>
      </c>
      <c r="AL259" s="5" t="str">
        <f>IF(_xlfn.XLOOKUP(Table1[[#This Row],[email]],ท้ายบท_4[Email],ท้ายบท_4[Total points],"ยังไม่ส่ง")&lt;&gt;0,"ส่งแล้ว","ยังไม่ส่ง")</f>
        <v>ยังไม่ส่ง</v>
      </c>
      <c r="AM259" s="5">
        <f>_xlfn.XLOOKUP(Table1[[#This Row],[email]],Quiz_4[Email],Quiz_4[Total points],"ยังไม่ส่ง")</f>
        <v>9</v>
      </c>
      <c r="AN259" s="5" t="str">
        <f>IF(_xlfn.XLOOKUP(Table1[[#This Row],[email]],แบบฝึก_51[Email],แบบฝึก_51[Completion time],0)&lt;&gt;0,"ส่งแล้ว","ยังไม่ส่ง")</f>
        <v>ส่งแล้ว</v>
      </c>
      <c r="AO259" s="5" t="str">
        <f>IF(_xlfn.XLOOKUP(Table1[[#This Row],[email]],แบบฝึก_52[Email],แบบฝึก_52[Completion time],0)&lt;&gt;0,"ส่งแล้ว","ยังไม่ส่ง")</f>
        <v>ส่งแล้ว</v>
      </c>
      <c r="AP259" s="5">
        <f>_xlfn.XLOOKUP(Table1[[#This Row],[email]],ท้ายบท_5[Email],ท้ายบท_5[Total points],"ยังไม่ส่ง")</f>
        <v>16</v>
      </c>
      <c r="AQ259" s="5">
        <f>_xlfn.XLOOKUP(Table1[[#This Row],[email]],Quiz_5[Email],Quiz_5[Total points],"ยังไม่ส่ง")</f>
        <v>6</v>
      </c>
      <c r="AR259" s="38"/>
      <c r="AS259" s="4" t="str">
        <f>IF(M259&lt;10,"ยังไม่ซ่อม",IF(Table1[[#This Row],[ซ่อมแล้วกลางภาค]]="ซ่อมแล้ว","ซ่อมแล้ว","ไม่ต้องซ่อม"))</f>
        <v>ไม่ต้องซ่อม</v>
      </c>
      <c r="BN259"/>
      <c r="BO259"/>
      <c r="BP259"/>
      <c r="BQ259"/>
    </row>
    <row r="260" spans="1:69" ht="21" thickTop="1" thickBot="1" x14ac:dyDescent="0.45">
      <c r="A260" s="21">
        <v>259</v>
      </c>
      <c r="B260" s="4">
        <v>8</v>
      </c>
      <c r="C260" s="4">
        <v>1</v>
      </c>
      <c r="D260" s="4" t="s">
        <v>33109</v>
      </c>
      <c r="E260" s="4" t="s">
        <v>32346</v>
      </c>
      <c r="F260" s="4" t="s">
        <v>33110</v>
      </c>
      <c r="G260" s="4" t="s">
        <v>33111</v>
      </c>
      <c r="H260" s="4" t="s">
        <v>3698</v>
      </c>
      <c r="I260" s="24">
        <f>ROUND(COUNTIF(Table1[[#This Row],[กิจกรรม 1.1]:[ท้ายบท 1]],"&lt;&gt;ยังไม่ส่ง")*2+IF(Table1[[#This Row],[Quiz 1]]&lt;&gt;"ยังไม่ส่ง",Table1[[#This Row],[Quiz 1]]*2/10,0),0)</f>
        <v>4</v>
      </c>
      <c r="J260" s="24">
        <f>ROUND(COUNTIF(Table1[[#This Row],[แบบฝึก 2.1]:[ท้ายบท 2]],"&lt;&gt;ยังไม่ส่ง")*8/3+IF(Table1[[#This Row],[Quiz 2]]&lt;&gt;"ยังไม่ส่ง",Table1[[#This Row],[Quiz 2]]*2/10,0),0)</f>
        <v>2</v>
      </c>
      <c r="K260" s="24">
        <f>ROUND(COUNTIF(Table1[[#This Row],[แบบฝึก 3.1]:[ท้ายบท 3]],"&lt;&gt;ยังไม่ส่ง")*3/2+IF(Table1[[#This Row],[Quiz 3]]&lt;&gt;"ยังไม่ส่ง",Table1[[#This Row],[Quiz 3]]*2/10,0),0)</f>
        <v>0</v>
      </c>
      <c r="L260" s="12">
        <f>Table1[[#This Row],[บท 1 '[10']]]+Table1[[#This Row],[บท 2 '[10']]]+Table1[[#This Row],[บท 3 '[5']]]</f>
        <v>6</v>
      </c>
      <c r="M260" s="12">
        <f>IF(Table1[[#This Row],[ซ่อมแล้วกลางภาค]]="ซ่อมแล้ว",10,Table1[[#This Row],[MID '[20']2]])</f>
        <v>11</v>
      </c>
      <c r="N260" s="12">
        <f>ROUND(COUNTIF(Table1[[#This Row],[แบบฝึก 4.1]:[ท้ายบท 4]],"&lt;&gt;ยังไม่ส่ง")*8/2+IF(Table1[[#This Row],[Quiz 4]]&lt;&gt;"ยังไม่ส่ง",Table1[[#This Row],[Quiz 4]]*2/10,0),0)</f>
        <v>5</v>
      </c>
      <c r="O260" s="12"/>
      <c r="P260" s="13">
        <f>ROUND(COUNTIF(Table1[[#This Row],[แบบฝึก 5.1]:[ท้ายบท 5]],"&lt;&gt;ยังไม่ส่ง")*8/3+IF(Table1[[#This Row],[Quiz 5]]&lt;&gt;"ยังไม่ส่ง",Table1[[#This Row],[Quiz 5]]*2/10,0),0)</f>
        <v>9</v>
      </c>
      <c r="Q260" s="12">
        <f>Table1[[#This Row],[บท 4 '[10']]]+Table1[[#This Row],[นำเสนอ '[5']]]+Table1[[#This Row],[บท 5 '[10']]]</f>
        <v>14</v>
      </c>
      <c r="R260" s="12">
        <f>Table1[[#This Row],[ก่อนกลางภาค '[25']]]+Table1[[#This Row],[กลางภาค '[20']]]+Table1[[#This Row],[หลังกลางภาค '[25']]]</f>
        <v>31</v>
      </c>
      <c r="S260" s="12"/>
      <c r="T260" s="12">
        <f>Table1[[#This Row],[ปลายภาค '[30']]]+Table1[[#This Row],[ก่อนปลายภาค '[70']]]</f>
        <v>31</v>
      </c>
      <c r="U260" s="11">
        <f t="shared" si="4"/>
        <v>0</v>
      </c>
      <c r="V260" s="5" t="str">
        <f>IF(_xlfn.XLOOKUP(Table1[[#This Row],[email]],กิจกรรม_11[Email],กิจกรรม_11[Completion time],0)&lt;&gt;0,"ส่งแล้ว","ยังไม่ส่ง")</f>
        <v>ส่งแล้ว</v>
      </c>
      <c r="W260" s="5" t="str">
        <f>IF(_xlfn.XLOOKUP(Table1[[#This Row],[email]],แบบฝึก_11[Email],แบบฝึก_11[Completion time],0)&lt;&gt;0,"ส่งแล้ว","ยังไม่ส่ง")</f>
        <v>ส่งแล้ว</v>
      </c>
      <c r="X260" s="5" t="str">
        <f>IF(_xlfn.XLOOKUP(Table1[[#This Row],[email]],แบบฝึก_12[Email],แบบฝึก_12[Completion time],0)&lt;&gt;0,"ส่งแล้ว","ยังไม่ส่ง")</f>
        <v>ยังไม่ส่ง</v>
      </c>
      <c r="Y260" s="5" t="str">
        <f>_xlfn.XLOOKUP(Table1[[#This Row],[email]],ท้ายบท_1[Email],ท้ายบท_1[Total points],"ยังไม่ส่ง")</f>
        <v>ยังไม่ส่ง</v>
      </c>
      <c r="Z260" s="4" t="str">
        <f>_xlfn.XLOOKUP(Table1[[#This Row],[email]],Quiz_1[Email],Quiz_1[Total points],"ยังไม่ส่ง")</f>
        <v>ยังไม่ส่ง</v>
      </c>
      <c r="AA260" s="5" t="str">
        <f>IF(_xlfn.XLOOKUP(Table1[[#This Row],[email]],แบบฝึก_21[Email],แบบฝึก_21[Completion time],0)&lt;&gt;0,"ส่งแล้ว","ยังไม่ส่ง")</f>
        <v>ยังไม่ส่ง</v>
      </c>
      <c r="AB260" s="5" t="str">
        <f>IF(_xlfn.XLOOKUP(Table1[[#This Row],[email]],แบบฝึก_22[Email],แบบฝึก_22[Completion time],0)&lt;&gt;0,"ส่งแล้ว","ยังไม่ส่ง")</f>
        <v>ยังไม่ส่ง</v>
      </c>
      <c r="AC260" s="5" t="str">
        <f>_xlfn.XLOOKUP(Table1[[#This Row],[email]],ท้ายบท_2[Email],ท้ายบท_2[Total points],"ยังไม่ส่ง")</f>
        <v>ยังไม่ส่ง</v>
      </c>
      <c r="AD260" s="5">
        <f>_xlfn.XLOOKUP(Table1[[#This Row],[email]],Quiz_2[Email],Quiz_2[Total points],"ยังไม่ส่ง")</f>
        <v>8</v>
      </c>
      <c r="AE260" s="5" t="str">
        <f>IF(_xlfn.XLOOKUP(Table1[[#This Row],[email]],แบบฝึก_31[Email],แบบฝึก_31[Completion time],0)&lt;&gt;0,"ส่งแล้ว","ยังไม่ส่ง")</f>
        <v>ยังไม่ส่ง</v>
      </c>
      <c r="AF260" s="5" t="str">
        <f>_xlfn.XLOOKUP(Table1[[#This Row],[email]],ท้ายบท_3[Email],ท้ายบท_3[Total points],"ยังไม่ส่ง")</f>
        <v>ยังไม่ส่ง</v>
      </c>
      <c r="AG260" s="5" t="str">
        <f>_xlfn.XLOOKUP(Table1[[#This Row],[email]],Quiz_3[Email],Quiz_3[Total points],"ยังไม่ส่ง")</f>
        <v>ยังไม่ส่ง</v>
      </c>
      <c r="AH260" s="12">
        <v>14</v>
      </c>
      <c r="AI260" s="14">
        <v>7</v>
      </c>
      <c r="AJ260" s="12">
        <f>ROUND((Table1[[#This Row],[mid '[20']]]+Table1[[#This Row],[mid '[10']]])/2,0)</f>
        <v>11</v>
      </c>
      <c r="AK260" s="19" t="str">
        <f>IF(_xlfn.XLOOKUP(Table1[[#This Row],[email]],แบบฝึก_41[Email],แบบฝึก_41[Completion time],0)&lt;&gt;0,"ส่งแล้ว","ยังไม่ส่ง")</f>
        <v>ส่งแล้ว</v>
      </c>
      <c r="AL260" s="19" t="str">
        <f>IF(_xlfn.XLOOKUP(Table1[[#This Row],[email]],ท้ายบท_4[Email],ท้ายบท_4[Total points],"ยังไม่ส่ง")&lt;&gt;0,"ส่งแล้ว","ยังไม่ส่ง")</f>
        <v>ยังไม่ส่ง</v>
      </c>
      <c r="AM260" s="19">
        <f>_xlfn.XLOOKUP(Table1[[#This Row],[email]],Quiz_4[Email],Quiz_4[Total points],"ยังไม่ส่ง")</f>
        <v>6</v>
      </c>
      <c r="AN260" s="19" t="str">
        <f>IF(_xlfn.XLOOKUP(Table1[[#This Row],[email]],แบบฝึก_51[Email],แบบฝึก_51[Completion time],0)&lt;&gt;0,"ส่งแล้ว","ยังไม่ส่ง")</f>
        <v>ส่งแล้ว</v>
      </c>
      <c r="AO260" s="19" t="str">
        <f>IF(_xlfn.XLOOKUP(Table1[[#This Row],[email]],แบบฝึก_52[Email],แบบฝึก_52[Completion time],0)&lt;&gt;0,"ส่งแล้ว","ยังไม่ส่ง")</f>
        <v>ส่งแล้ว</v>
      </c>
      <c r="AP260" s="19">
        <f>_xlfn.XLOOKUP(Table1[[#This Row],[email]],ท้ายบท_5[Email],ท้ายบท_5[Total points],"ยังไม่ส่ง")</f>
        <v>17</v>
      </c>
      <c r="AQ260" s="19">
        <f>_xlfn.XLOOKUP(Table1[[#This Row],[email]],Quiz_5[Email],Quiz_5[Total points],"ยังไม่ส่ง")</f>
        <v>4</v>
      </c>
      <c r="AR260" s="37"/>
      <c r="AS260" s="4" t="str">
        <f>IF(M260&lt;10,"ยังไม่ซ่อม",IF(Table1[[#This Row],[ซ่อมแล้วกลางภาค]]="ซ่อมแล้ว","ซ่อมแล้ว","ไม่ต้องซ่อม"))</f>
        <v>ไม่ต้องซ่อม</v>
      </c>
      <c r="BN260"/>
      <c r="BO260"/>
      <c r="BP260"/>
      <c r="BQ260"/>
    </row>
    <row r="261" spans="1:69" ht="20.25" thickTop="1" x14ac:dyDescent="0.4">
      <c r="A261" s="21">
        <v>260</v>
      </c>
      <c r="B261" s="4">
        <v>8</v>
      </c>
      <c r="C261" s="4">
        <v>2</v>
      </c>
      <c r="D261" s="4" t="s">
        <v>33112</v>
      </c>
      <c r="E261" s="4" t="s">
        <v>32346</v>
      </c>
      <c r="F261" s="4" t="s">
        <v>33113</v>
      </c>
      <c r="G261" s="4" t="s">
        <v>33114</v>
      </c>
      <c r="H261" s="4" t="s">
        <v>3725</v>
      </c>
      <c r="I261" s="24">
        <f>ROUND(COUNTIF(Table1[[#This Row],[กิจกรรม 1.1]:[ท้ายบท 1]],"&lt;&gt;ยังไม่ส่ง")*2+IF(Table1[[#This Row],[Quiz 1]]&lt;&gt;"ยังไม่ส่ง",Table1[[#This Row],[Quiz 1]]*2/10,0),0)</f>
        <v>10</v>
      </c>
      <c r="J261" s="24">
        <f>ROUND(COUNTIF(Table1[[#This Row],[แบบฝึก 2.1]:[ท้ายบท 2]],"&lt;&gt;ยังไม่ส่ง")*8/3+IF(Table1[[#This Row],[Quiz 2]]&lt;&gt;"ยังไม่ส่ง",Table1[[#This Row],[Quiz 2]]*2/10,0),0)</f>
        <v>10</v>
      </c>
      <c r="K261" s="24">
        <f>ROUND(COUNTIF(Table1[[#This Row],[แบบฝึก 3.1]:[ท้ายบท 3]],"&lt;&gt;ยังไม่ส่ง")*3/2+IF(Table1[[#This Row],[Quiz 3]]&lt;&gt;"ยังไม่ส่ง",Table1[[#This Row],[Quiz 3]]*2/10,0),0)</f>
        <v>5</v>
      </c>
      <c r="L261" s="12">
        <f>Table1[[#This Row],[บท 1 '[10']]]+Table1[[#This Row],[บท 2 '[10']]]+Table1[[#This Row],[บท 3 '[5']]]</f>
        <v>25</v>
      </c>
      <c r="M261" s="12">
        <f>IF(Table1[[#This Row],[ซ่อมแล้วกลางภาค]]="ซ่อมแล้ว",10,Table1[[#This Row],[MID '[20']2]])</f>
        <v>12</v>
      </c>
      <c r="N261" s="12">
        <f>ROUND(COUNTIF(Table1[[#This Row],[แบบฝึก 4.1]:[ท้ายบท 4]],"&lt;&gt;ยังไม่ส่ง")*8/2+IF(Table1[[#This Row],[Quiz 4]]&lt;&gt;"ยังไม่ส่ง",Table1[[#This Row],[Quiz 4]]*2/10,0),0)</f>
        <v>5</v>
      </c>
      <c r="O261" s="12"/>
      <c r="P261" s="13">
        <f>ROUND(COUNTIF(Table1[[#This Row],[แบบฝึก 5.1]:[ท้ายบท 5]],"&lt;&gt;ยังไม่ส่ง")*8/3+IF(Table1[[#This Row],[Quiz 5]]&lt;&gt;"ยังไม่ส่ง",Table1[[#This Row],[Quiz 5]]*2/10,0),0)</f>
        <v>9</v>
      </c>
      <c r="Q261" s="12">
        <f>Table1[[#This Row],[บท 4 '[10']]]+Table1[[#This Row],[นำเสนอ '[5']]]+Table1[[#This Row],[บท 5 '[10']]]</f>
        <v>14</v>
      </c>
      <c r="R261" s="12">
        <f>Table1[[#This Row],[ก่อนกลางภาค '[25']]]+Table1[[#This Row],[กลางภาค '[20']]]+Table1[[#This Row],[หลังกลางภาค '[25']]]</f>
        <v>51</v>
      </c>
      <c r="S261" s="12"/>
      <c r="T261" s="12">
        <f>Table1[[#This Row],[ปลายภาค '[30']]]+Table1[[#This Row],[ก่อนปลายภาค '[70']]]</f>
        <v>51</v>
      </c>
      <c r="U261" s="11">
        <f t="shared" si="4"/>
        <v>1</v>
      </c>
      <c r="V261" s="5" t="str">
        <f>IF(_xlfn.XLOOKUP(Table1[[#This Row],[email]],กิจกรรม_11[Email],กิจกรรม_11[Completion time],0)&lt;&gt;0,"ส่งแล้ว","ยังไม่ส่ง")</f>
        <v>ส่งแล้ว</v>
      </c>
      <c r="W261" s="5" t="str">
        <f>IF(_xlfn.XLOOKUP(Table1[[#This Row],[email]],แบบฝึก_11[Email],แบบฝึก_11[Completion time],0)&lt;&gt;0,"ส่งแล้ว","ยังไม่ส่ง")</f>
        <v>ส่งแล้ว</v>
      </c>
      <c r="X261" s="5" t="str">
        <f>IF(_xlfn.XLOOKUP(Table1[[#This Row],[email]],แบบฝึก_12[Email],แบบฝึก_12[Completion time],0)&lt;&gt;0,"ส่งแล้ว","ยังไม่ส่ง")</f>
        <v>ส่งแล้ว</v>
      </c>
      <c r="Y261" s="5">
        <f>_xlfn.XLOOKUP(Table1[[#This Row],[email]],ท้ายบท_1[Email],ท้ายบท_1[Total points],"ยังไม่ส่ง")</f>
        <v>22</v>
      </c>
      <c r="Z261" s="4">
        <f>_xlfn.XLOOKUP(Table1[[#This Row],[email]],Quiz_1[Email],Quiz_1[Total points],"ยังไม่ส่ง")</f>
        <v>10</v>
      </c>
      <c r="AA261" s="5" t="str">
        <f>IF(_xlfn.XLOOKUP(Table1[[#This Row],[email]],แบบฝึก_21[Email],แบบฝึก_21[Completion time],0)&lt;&gt;0,"ส่งแล้ว","ยังไม่ส่ง")</f>
        <v>ส่งแล้ว</v>
      </c>
      <c r="AB261" s="5" t="str">
        <f>IF(_xlfn.XLOOKUP(Table1[[#This Row],[email]],แบบฝึก_22[Email],แบบฝึก_22[Completion time],0)&lt;&gt;0,"ส่งแล้ว","ยังไม่ส่ง")</f>
        <v>ส่งแล้ว</v>
      </c>
      <c r="AC261" s="5">
        <f>_xlfn.XLOOKUP(Table1[[#This Row],[email]],ท้ายบท_2[Email],ท้ายบท_2[Total points],"ยังไม่ส่ง")</f>
        <v>12</v>
      </c>
      <c r="AD261" s="5">
        <f>_xlfn.XLOOKUP(Table1[[#This Row],[email]],Quiz_2[Email],Quiz_2[Total points],"ยังไม่ส่ง")</f>
        <v>9</v>
      </c>
      <c r="AE261" s="5" t="str">
        <f>IF(_xlfn.XLOOKUP(Table1[[#This Row],[email]],แบบฝึก_31[Email],แบบฝึก_31[Completion time],0)&lt;&gt;0,"ส่งแล้ว","ยังไม่ส่ง")</f>
        <v>ส่งแล้ว</v>
      </c>
      <c r="AF261" s="5">
        <f>_xlfn.XLOOKUP(Table1[[#This Row],[email]],ท้ายบท_3[Email],ท้ายบท_3[Total points],"ยังไม่ส่ง")</f>
        <v>10</v>
      </c>
      <c r="AG261" s="5">
        <f>_xlfn.XLOOKUP(Table1[[#This Row],[email]],Quiz_3[Email],Quiz_3[Total points],"ยังไม่ส่ง")</f>
        <v>9</v>
      </c>
      <c r="AH261" s="12">
        <v>16</v>
      </c>
      <c r="AI261" s="14">
        <v>7</v>
      </c>
      <c r="AJ261" s="12">
        <f>ROUND((Table1[[#This Row],[mid '[20']]]+Table1[[#This Row],[mid '[10']]])/2,0)</f>
        <v>12</v>
      </c>
      <c r="AK261" s="5" t="str">
        <f>IF(_xlfn.XLOOKUP(Table1[[#This Row],[email]],แบบฝึก_41[Email],แบบฝึก_41[Completion time],0)&lt;&gt;0,"ส่งแล้ว","ยังไม่ส่ง")</f>
        <v>ส่งแล้ว</v>
      </c>
      <c r="AL261" s="5" t="str">
        <f>IF(_xlfn.XLOOKUP(Table1[[#This Row],[email]],ท้ายบท_4[Email],ท้ายบท_4[Total points],"ยังไม่ส่ง")&lt;&gt;0,"ส่งแล้ว","ยังไม่ส่ง")</f>
        <v>ยังไม่ส่ง</v>
      </c>
      <c r="AM261" s="5">
        <f>_xlfn.XLOOKUP(Table1[[#This Row],[email]],Quiz_4[Email],Quiz_4[Total points],"ยังไม่ส่ง")</f>
        <v>7</v>
      </c>
      <c r="AN261" s="5" t="str">
        <f>IF(_xlfn.XLOOKUP(Table1[[#This Row],[email]],แบบฝึก_51[Email],แบบฝึก_51[Completion time],0)&lt;&gt;0,"ส่งแล้ว","ยังไม่ส่ง")</f>
        <v>ส่งแล้ว</v>
      </c>
      <c r="AO261" s="5" t="str">
        <f>IF(_xlfn.XLOOKUP(Table1[[#This Row],[email]],แบบฝึก_52[Email],แบบฝึก_52[Completion time],0)&lt;&gt;0,"ส่งแล้ว","ยังไม่ส่ง")</f>
        <v>ส่งแล้ว</v>
      </c>
      <c r="AP261" s="5">
        <f>_xlfn.XLOOKUP(Table1[[#This Row],[email]],ท้ายบท_5[Email],ท้ายบท_5[Total points],"ยังไม่ส่ง")</f>
        <v>15</v>
      </c>
      <c r="AQ261" s="5">
        <f>_xlfn.XLOOKUP(Table1[[#This Row],[email]],Quiz_5[Email],Quiz_5[Total points],"ยังไม่ส่ง")</f>
        <v>5</v>
      </c>
      <c r="AR261" s="37"/>
      <c r="AS261" s="4" t="str">
        <f>IF(M261&lt;10,"ยังไม่ซ่อม",IF(Table1[[#This Row],[ซ่อมแล้วกลางภาค]]="ซ่อมแล้ว","ซ่อมแล้ว","ไม่ต้องซ่อม"))</f>
        <v>ไม่ต้องซ่อม</v>
      </c>
      <c r="BN261"/>
      <c r="BO261"/>
      <c r="BP261"/>
      <c r="BQ261"/>
    </row>
    <row r="262" spans="1:69" ht="19.5" x14ac:dyDescent="0.4">
      <c r="A262" s="21">
        <v>261</v>
      </c>
      <c r="B262" s="4">
        <v>8</v>
      </c>
      <c r="C262" s="4">
        <v>3</v>
      </c>
      <c r="D262" s="4" t="s">
        <v>33115</v>
      </c>
      <c r="E262" s="4" t="s">
        <v>32346</v>
      </c>
      <c r="F262" s="4" t="s">
        <v>33116</v>
      </c>
      <c r="G262" s="4" t="s">
        <v>33117</v>
      </c>
      <c r="H262" s="4" t="s">
        <v>3706</v>
      </c>
      <c r="I262" s="24">
        <f>ROUND(COUNTIF(Table1[[#This Row],[กิจกรรม 1.1]:[ท้ายบท 1]],"&lt;&gt;ยังไม่ส่ง")*2+IF(Table1[[#This Row],[Quiz 1]]&lt;&gt;"ยังไม่ส่ง",Table1[[#This Row],[Quiz 1]]*2/10,0),0)</f>
        <v>9</v>
      </c>
      <c r="J262" s="24">
        <f>ROUND(COUNTIF(Table1[[#This Row],[แบบฝึก 2.1]:[ท้ายบท 2]],"&lt;&gt;ยังไม่ส่ง")*8/3+IF(Table1[[#This Row],[Quiz 2]]&lt;&gt;"ยังไม่ส่ง",Table1[[#This Row],[Quiz 2]]*2/10,0),0)</f>
        <v>2</v>
      </c>
      <c r="K262" s="24">
        <f>ROUND(COUNTIF(Table1[[#This Row],[แบบฝึก 3.1]:[ท้ายบท 3]],"&lt;&gt;ยังไม่ส่ง")*3/2+IF(Table1[[#This Row],[Quiz 3]]&lt;&gt;"ยังไม่ส่ง",Table1[[#This Row],[Quiz 3]]*2/10,0),0)</f>
        <v>4</v>
      </c>
      <c r="L262" s="12">
        <f>Table1[[#This Row],[บท 1 '[10']]]+Table1[[#This Row],[บท 2 '[10']]]+Table1[[#This Row],[บท 3 '[5']]]</f>
        <v>15</v>
      </c>
      <c r="M262" s="12">
        <f>IF(Table1[[#This Row],[ซ่อมแล้วกลางภาค]]="ซ่อมแล้ว",10,Table1[[#This Row],[MID '[20']2]])</f>
        <v>10</v>
      </c>
      <c r="N262" s="12">
        <f>ROUND(COUNTIF(Table1[[#This Row],[แบบฝึก 4.1]:[ท้ายบท 4]],"&lt;&gt;ยังไม่ส่ง")*8/2+IF(Table1[[#This Row],[Quiz 4]]&lt;&gt;"ยังไม่ส่ง",Table1[[#This Row],[Quiz 4]]*2/10,0),0)</f>
        <v>5</v>
      </c>
      <c r="O262" s="12"/>
      <c r="P262" s="13">
        <f>ROUND(COUNTIF(Table1[[#This Row],[แบบฝึก 5.1]:[ท้ายบท 5]],"&lt;&gt;ยังไม่ส่ง")*8/3+IF(Table1[[#This Row],[Quiz 5]]&lt;&gt;"ยังไม่ส่ง",Table1[[#This Row],[Quiz 5]]*2/10,0),0)</f>
        <v>9</v>
      </c>
      <c r="Q262" s="12">
        <f>Table1[[#This Row],[บท 4 '[10']]]+Table1[[#This Row],[นำเสนอ '[5']]]+Table1[[#This Row],[บท 5 '[10']]]</f>
        <v>14</v>
      </c>
      <c r="R262" s="12">
        <f>Table1[[#This Row],[ก่อนกลางภาค '[25']]]+Table1[[#This Row],[กลางภาค '[20']]]+Table1[[#This Row],[หลังกลางภาค '[25']]]</f>
        <v>39</v>
      </c>
      <c r="S262" s="12"/>
      <c r="T262" s="12">
        <f>Table1[[#This Row],[ปลายภาค '[30']]]+Table1[[#This Row],[ก่อนปลายภาค '[70']]]</f>
        <v>39</v>
      </c>
      <c r="U262" s="11">
        <f t="shared" si="4"/>
        <v>0</v>
      </c>
      <c r="V262" s="5" t="str">
        <f>IF(_xlfn.XLOOKUP(Table1[[#This Row],[email]],กิจกรรม_11[Email],กิจกรรม_11[Completion time],0)&lt;&gt;0,"ส่งแล้ว","ยังไม่ส่ง")</f>
        <v>ส่งแล้ว</v>
      </c>
      <c r="W262" s="5" t="str">
        <f>IF(_xlfn.XLOOKUP(Table1[[#This Row],[email]],แบบฝึก_11[Email],แบบฝึก_11[Completion time],0)&lt;&gt;0,"ส่งแล้ว","ยังไม่ส่ง")</f>
        <v>ส่งแล้ว</v>
      </c>
      <c r="X262" s="5" t="str">
        <f>IF(_xlfn.XLOOKUP(Table1[[#This Row],[email]],แบบฝึก_12[Email],แบบฝึก_12[Completion time],0)&lt;&gt;0,"ส่งแล้ว","ยังไม่ส่ง")</f>
        <v>ส่งแล้ว</v>
      </c>
      <c r="Y262" s="5">
        <f>_xlfn.XLOOKUP(Table1[[#This Row],[email]],ท้ายบท_1[Email],ท้ายบท_1[Total points],"ยังไม่ส่ง")</f>
        <v>14</v>
      </c>
      <c r="Z262" s="4">
        <f>_xlfn.XLOOKUP(Table1[[#This Row],[email]],Quiz_1[Email],Quiz_1[Total points],"ยังไม่ส่ง")</f>
        <v>6</v>
      </c>
      <c r="AA262" s="5" t="str">
        <f>IF(_xlfn.XLOOKUP(Table1[[#This Row],[email]],แบบฝึก_21[Email],แบบฝึก_21[Completion time],0)&lt;&gt;0,"ส่งแล้ว","ยังไม่ส่ง")</f>
        <v>ยังไม่ส่ง</v>
      </c>
      <c r="AB262" s="5" t="str">
        <f>IF(_xlfn.XLOOKUP(Table1[[#This Row],[email]],แบบฝึก_22[Email],แบบฝึก_22[Completion time],0)&lt;&gt;0,"ส่งแล้ว","ยังไม่ส่ง")</f>
        <v>ยังไม่ส่ง</v>
      </c>
      <c r="AC262" s="5" t="str">
        <f>_xlfn.XLOOKUP(Table1[[#This Row],[email]],ท้ายบท_2[Email],ท้ายบท_2[Total points],"ยังไม่ส่ง")</f>
        <v>ยังไม่ส่ง</v>
      </c>
      <c r="AD262" s="5">
        <f>_xlfn.XLOOKUP(Table1[[#This Row],[email]],Quiz_2[Email],Quiz_2[Total points],"ยังไม่ส่ง")</f>
        <v>8</v>
      </c>
      <c r="AE262" s="5" t="str">
        <f>IF(_xlfn.XLOOKUP(Table1[[#This Row],[email]],แบบฝึก_31[Email],แบบฝึก_31[Completion time],0)&lt;&gt;0,"ส่งแล้ว","ยังไม่ส่ง")</f>
        <v>ส่งแล้ว</v>
      </c>
      <c r="AF262" s="5">
        <f>_xlfn.XLOOKUP(Table1[[#This Row],[email]],ท้ายบท_3[Email],ท้ายบท_3[Total points],"ยังไม่ส่ง")</f>
        <v>7</v>
      </c>
      <c r="AG262" s="5">
        <f>_xlfn.XLOOKUP(Table1[[#This Row],[email]],Quiz_3[Email],Quiz_3[Total points],"ยังไม่ส่ง")</f>
        <v>6</v>
      </c>
      <c r="AH262" s="12">
        <v>7</v>
      </c>
      <c r="AI262" s="14">
        <v>3</v>
      </c>
      <c r="AJ262" s="12">
        <f>ROUND((Table1[[#This Row],[mid '[20']]]+Table1[[#This Row],[mid '[10']]])/2,0)</f>
        <v>5</v>
      </c>
      <c r="AK262" s="5" t="str">
        <f>IF(_xlfn.XLOOKUP(Table1[[#This Row],[email]],แบบฝึก_41[Email],แบบฝึก_41[Completion time],0)&lt;&gt;0,"ส่งแล้ว","ยังไม่ส่ง")</f>
        <v>ส่งแล้ว</v>
      </c>
      <c r="AL262" s="5" t="str">
        <f>IF(_xlfn.XLOOKUP(Table1[[#This Row],[email]],ท้ายบท_4[Email],ท้ายบท_4[Total points],"ยังไม่ส่ง")&lt;&gt;0,"ส่งแล้ว","ยังไม่ส่ง")</f>
        <v>ยังไม่ส่ง</v>
      </c>
      <c r="AM262" s="5">
        <f>_xlfn.XLOOKUP(Table1[[#This Row],[email]],Quiz_4[Email],Quiz_4[Total points],"ยังไม่ส่ง")</f>
        <v>5</v>
      </c>
      <c r="AN262" s="5" t="str">
        <f>IF(_xlfn.XLOOKUP(Table1[[#This Row],[email]],แบบฝึก_51[Email],แบบฝึก_51[Completion time],0)&lt;&gt;0,"ส่งแล้ว","ยังไม่ส่ง")</f>
        <v>ส่งแล้ว</v>
      </c>
      <c r="AO262" s="5" t="str">
        <f>IF(_xlfn.XLOOKUP(Table1[[#This Row],[email]],แบบฝึก_52[Email],แบบฝึก_52[Completion time],0)&lt;&gt;0,"ส่งแล้ว","ยังไม่ส่ง")</f>
        <v>ส่งแล้ว</v>
      </c>
      <c r="AP262" s="5">
        <f>_xlfn.XLOOKUP(Table1[[#This Row],[email]],ท้ายบท_5[Email],ท้ายบท_5[Total points],"ยังไม่ส่ง")</f>
        <v>11</v>
      </c>
      <c r="AQ262" s="5">
        <f>_xlfn.XLOOKUP(Table1[[#This Row],[email]],Quiz_5[Email],Quiz_5[Total points],"ยังไม่ส่ง")</f>
        <v>3</v>
      </c>
      <c r="AR262" s="37" t="s">
        <v>33118</v>
      </c>
      <c r="AS262" s="4" t="str">
        <f>IF(M262&lt;10,"ยังไม่ซ่อม",IF(Table1[[#This Row],[ซ่อมแล้วกลางภาค]]="ซ่อมแล้ว","ซ่อมแล้ว","ไม่ต้องซ่อม"))</f>
        <v>ซ่อมแล้ว</v>
      </c>
      <c r="BN262"/>
      <c r="BO262"/>
      <c r="BP262"/>
      <c r="BQ262"/>
    </row>
    <row r="263" spans="1:69" ht="19.5" x14ac:dyDescent="0.4">
      <c r="A263" s="21">
        <v>262</v>
      </c>
      <c r="B263" s="4">
        <v>8</v>
      </c>
      <c r="C263" s="4">
        <v>4</v>
      </c>
      <c r="D263" s="4" t="s">
        <v>33119</v>
      </c>
      <c r="E263" s="4" t="s">
        <v>32346</v>
      </c>
      <c r="F263" s="4" t="s">
        <v>33120</v>
      </c>
      <c r="G263" s="4" t="s">
        <v>33121</v>
      </c>
      <c r="H263" s="4" t="s">
        <v>3441</v>
      </c>
      <c r="I263" s="24">
        <f>ROUND(COUNTIF(Table1[[#This Row],[กิจกรรม 1.1]:[ท้ายบท 1]],"&lt;&gt;ยังไม่ส่ง")*2+IF(Table1[[#This Row],[Quiz 1]]&lt;&gt;"ยังไม่ส่ง",Table1[[#This Row],[Quiz 1]]*2/10,0),0)</f>
        <v>9</v>
      </c>
      <c r="J263" s="24">
        <f>ROUND(COUNTIF(Table1[[#This Row],[แบบฝึก 2.1]:[ท้ายบท 2]],"&lt;&gt;ยังไม่ส่ง")*8/3+IF(Table1[[#This Row],[Quiz 2]]&lt;&gt;"ยังไม่ส่ง",Table1[[#This Row],[Quiz 2]]*2/10,0),0)</f>
        <v>9</v>
      </c>
      <c r="K263" s="24">
        <f>ROUND(COUNTIF(Table1[[#This Row],[แบบฝึก 3.1]:[ท้ายบท 3]],"&lt;&gt;ยังไม่ส่ง")*3/2+IF(Table1[[#This Row],[Quiz 3]]&lt;&gt;"ยังไม่ส่ง",Table1[[#This Row],[Quiz 3]]*2/10,0),0)</f>
        <v>4</v>
      </c>
      <c r="L263" s="12">
        <f>Table1[[#This Row],[บท 1 '[10']]]+Table1[[#This Row],[บท 2 '[10']]]+Table1[[#This Row],[บท 3 '[5']]]</f>
        <v>22</v>
      </c>
      <c r="M263" s="12">
        <f>IF(Table1[[#This Row],[ซ่อมแล้วกลางภาค]]="ซ่อมแล้ว",10,Table1[[#This Row],[MID '[20']2]])</f>
        <v>16</v>
      </c>
      <c r="N263" s="12">
        <f>ROUND(COUNTIF(Table1[[#This Row],[แบบฝึก 4.1]:[ท้ายบท 4]],"&lt;&gt;ยังไม่ส่ง")*8/2+IF(Table1[[#This Row],[Quiz 4]]&lt;&gt;"ยังไม่ส่ง",Table1[[#This Row],[Quiz 4]]*2/10,0),0)</f>
        <v>6</v>
      </c>
      <c r="O263" s="12"/>
      <c r="P263" s="13">
        <f>ROUND(COUNTIF(Table1[[#This Row],[แบบฝึก 5.1]:[ท้ายบท 5]],"&lt;&gt;ยังไม่ส่ง")*8/3+IF(Table1[[#This Row],[Quiz 5]]&lt;&gt;"ยังไม่ส่ง",Table1[[#This Row],[Quiz 5]]*2/10,0),0)</f>
        <v>9</v>
      </c>
      <c r="Q263" s="12">
        <f>Table1[[#This Row],[บท 4 '[10']]]+Table1[[#This Row],[นำเสนอ '[5']]]+Table1[[#This Row],[บท 5 '[10']]]</f>
        <v>15</v>
      </c>
      <c r="R263" s="12">
        <f>Table1[[#This Row],[ก่อนกลางภาค '[25']]]+Table1[[#This Row],[กลางภาค '[20']]]+Table1[[#This Row],[หลังกลางภาค '[25']]]</f>
        <v>53</v>
      </c>
      <c r="S263" s="12"/>
      <c r="T263" s="12">
        <f>Table1[[#This Row],[ปลายภาค '[30']]]+Table1[[#This Row],[ก่อนปลายภาค '[70']]]</f>
        <v>53</v>
      </c>
      <c r="U263" s="11">
        <f t="shared" si="4"/>
        <v>1</v>
      </c>
      <c r="V263" s="5" t="str">
        <f>IF(_xlfn.XLOOKUP(Table1[[#This Row],[email]],กิจกรรม_11[Email],กิจกรรม_11[Completion time],0)&lt;&gt;0,"ส่งแล้ว","ยังไม่ส่ง")</f>
        <v>ส่งแล้ว</v>
      </c>
      <c r="W263" s="5" t="str">
        <f>IF(_xlfn.XLOOKUP(Table1[[#This Row],[email]],แบบฝึก_11[Email],แบบฝึก_11[Completion time],0)&lt;&gt;0,"ส่งแล้ว","ยังไม่ส่ง")</f>
        <v>ส่งแล้ว</v>
      </c>
      <c r="X263" s="5" t="str">
        <f>IF(_xlfn.XLOOKUP(Table1[[#This Row],[email]],แบบฝึก_12[Email],แบบฝึก_12[Completion time],0)&lt;&gt;0,"ส่งแล้ว","ยังไม่ส่ง")</f>
        <v>ส่งแล้ว</v>
      </c>
      <c r="Y263" s="5">
        <f>_xlfn.XLOOKUP(Table1[[#This Row],[email]],ท้ายบท_1[Email],ท้ายบท_1[Total points],"ยังไม่ส่ง")</f>
        <v>12</v>
      </c>
      <c r="Z263" s="4">
        <f>_xlfn.XLOOKUP(Table1[[#This Row],[email]],Quiz_1[Email],Quiz_1[Total points],"ยังไม่ส่ง")</f>
        <v>4</v>
      </c>
      <c r="AA263" s="5" t="str">
        <f>IF(_xlfn.XLOOKUP(Table1[[#This Row],[email]],แบบฝึก_21[Email],แบบฝึก_21[Completion time],0)&lt;&gt;0,"ส่งแล้ว","ยังไม่ส่ง")</f>
        <v>ส่งแล้ว</v>
      </c>
      <c r="AB263" s="5" t="str">
        <f>IF(_xlfn.XLOOKUP(Table1[[#This Row],[email]],แบบฝึก_22[Email],แบบฝึก_22[Completion time],0)&lt;&gt;0,"ส่งแล้ว","ยังไม่ส่ง")</f>
        <v>ส่งแล้ว</v>
      </c>
      <c r="AC263" s="5">
        <f>_xlfn.XLOOKUP(Table1[[#This Row],[email]],ท้ายบท_2[Email],ท้ายบท_2[Total points],"ยังไม่ส่ง")</f>
        <v>12</v>
      </c>
      <c r="AD263" s="5">
        <f>_xlfn.XLOOKUP(Table1[[#This Row],[email]],Quiz_2[Email],Quiz_2[Total points],"ยังไม่ส่ง")</f>
        <v>7</v>
      </c>
      <c r="AE263" s="5" t="str">
        <f>IF(_xlfn.XLOOKUP(Table1[[#This Row],[email]],แบบฝึก_31[Email],แบบฝึก_31[Completion time],0)&lt;&gt;0,"ส่งแล้ว","ยังไม่ส่ง")</f>
        <v>ส่งแล้ว</v>
      </c>
      <c r="AF263" s="5">
        <f>_xlfn.XLOOKUP(Table1[[#This Row],[email]],ท้ายบท_3[Email],ท้ายบท_3[Total points],"ยังไม่ส่ง")</f>
        <v>8</v>
      </c>
      <c r="AG263" s="5">
        <f>_xlfn.XLOOKUP(Table1[[#This Row],[email]],Quiz_3[Email],Quiz_3[Total points],"ยังไม่ส่ง")</f>
        <v>5</v>
      </c>
      <c r="AH263" s="12">
        <v>23</v>
      </c>
      <c r="AI263" s="14">
        <v>9</v>
      </c>
      <c r="AJ263" s="12">
        <f>ROUND((Table1[[#This Row],[mid '[20']]]+Table1[[#This Row],[mid '[10']]])/2,0)</f>
        <v>16</v>
      </c>
      <c r="AK263" s="5" t="str">
        <f>IF(_xlfn.XLOOKUP(Table1[[#This Row],[email]],แบบฝึก_41[Email],แบบฝึก_41[Completion time],0)&lt;&gt;0,"ส่งแล้ว","ยังไม่ส่ง")</f>
        <v>ส่งแล้ว</v>
      </c>
      <c r="AL263" s="5" t="str">
        <f>IF(_xlfn.XLOOKUP(Table1[[#This Row],[email]],ท้ายบท_4[Email],ท้ายบท_4[Total points],"ยังไม่ส่ง")&lt;&gt;0,"ส่งแล้ว","ยังไม่ส่ง")</f>
        <v>ยังไม่ส่ง</v>
      </c>
      <c r="AM263" s="5">
        <f>_xlfn.XLOOKUP(Table1[[#This Row],[email]],Quiz_4[Email],Quiz_4[Total points],"ยังไม่ส่ง")</f>
        <v>8</v>
      </c>
      <c r="AN263" s="5" t="str">
        <f>IF(_xlfn.XLOOKUP(Table1[[#This Row],[email]],แบบฝึก_51[Email],แบบฝึก_51[Completion time],0)&lt;&gt;0,"ส่งแล้ว","ยังไม่ส่ง")</f>
        <v>ส่งแล้ว</v>
      </c>
      <c r="AO263" s="5" t="str">
        <f>IF(_xlfn.XLOOKUP(Table1[[#This Row],[email]],แบบฝึก_52[Email],แบบฝึก_52[Completion time],0)&lt;&gt;0,"ส่งแล้ว","ยังไม่ส่ง")</f>
        <v>ส่งแล้ว</v>
      </c>
      <c r="AP263" s="5">
        <f>_xlfn.XLOOKUP(Table1[[#This Row],[email]],ท้ายบท_5[Email],ท้ายบท_5[Total points],"ยังไม่ส่ง")</f>
        <v>15</v>
      </c>
      <c r="AQ263" s="5">
        <f>_xlfn.XLOOKUP(Table1[[#This Row],[email]],Quiz_5[Email],Quiz_5[Total points],"ยังไม่ส่ง")</f>
        <v>6</v>
      </c>
      <c r="AR263" s="37"/>
      <c r="AS263" s="4" t="str">
        <f>IF(M263&lt;10,"ยังไม่ซ่อม",IF(Table1[[#This Row],[ซ่อมแล้วกลางภาค]]="ซ่อมแล้ว","ซ่อมแล้ว","ไม่ต้องซ่อม"))</f>
        <v>ไม่ต้องซ่อม</v>
      </c>
      <c r="BN263"/>
      <c r="BO263"/>
      <c r="BP263"/>
      <c r="BQ263"/>
    </row>
    <row r="264" spans="1:69" ht="19.5" x14ac:dyDescent="0.4">
      <c r="A264" s="21">
        <v>263</v>
      </c>
      <c r="B264" s="4">
        <v>8</v>
      </c>
      <c r="C264" s="4">
        <v>5</v>
      </c>
      <c r="D264" s="4" t="s">
        <v>33122</v>
      </c>
      <c r="E264" s="4" t="s">
        <v>32346</v>
      </c>
      <c r="F264" s="4" t="s">
        <v>33123</v>
      </c>
      <c r="G264" s="4" t="s">
        <v>33124</v>
      </c>
      <c r="H264" s="4" t="s">
        <v>3481</v>
      </c>
      <c r="I264" s="24">
        <f>ROUND(COUNTIF(Table1[[#This Row],[กิจกรรม 1.1]:[ท้ายบท 1]],"&lt;&gt;ยังไม่ส่ง")*2+IF(Table1[[#This Row],[Quiz 1]]&lt;&gt;"ยังไม่ส่ง",Table1[[#This Row],[Quiz 1]]*2/10,0),0)</f>
        <v>10</v>
      </c>
      <c r="J264" s="24">
        <f>ROUND(COUNTIF(Table1[[#This Row],[แบบฝึก 2.1]:[ท้ายบท 2]],"&lt;&gt;ยังไม่ส่ง")*8/3+IF(Table1[[#This Row],[Quiz 2]]&lt;&gt;"ยังไม่ส่ง",Table1[[#This Row],[Quiz 2]]*2/10,0),0)</f>
        <v>10</v>
      </c>
      <c r="K264" s="24">
        <f>ROUND(COUNTIF(Table1[[#This Row],[แบบฝึก 3.1]:[ท้ายบท 3]],"&lt;&gt;ยังไม่ส่ง")*3/2+IF(Table1[[#This Row],[Quiz 3]]&lt;&gt;"ยังไม่ส่ง",Table1[[#This Row],[Quiz 3]]*2/10,0),0)</f>
        <v>5</v>
      </c>
      <c r="L264" s="12">
        <f>Table1[[#This Row],[บท 1 '[10']]]+Table1[[#This Row],[บท 2 '[10']]]+Table1[[#This Row],[บท 3 '[5']]]</f>
        <v>25</v>
      </c>
      <c r="M264" s="12">
        <f>IF(Table1[[#This Row],[ซ่อมแล้วกลางภาค]]="ซ่อมแล้ว",10,Table1[[#This Row],[MID '[20']2]])</f>
        <v>14</v>
      </c>
      <c r="N264" s="12">
        <f>ROUND(COUNTIF(Table1[[#This Row],[แบบฝึก 4.1]:[ท้ายบท 4]],"&lt;&gt;ยังไม่ส่ง")*8/2+IF(Table1[[#This Row],[Quiz 4]]&lt;&gt;"ยังไม่ส่ง",Table1[[#This Row],[Quiz 4]]*2/10,0),0)</f>
        <v>6</v>
      </c>
      <c r="O264" s="12"/>
      <c r="P264" s="13">
        <f>ROUND(COUNTIF(Table1[[#This Row],[แบบฝึก 5.1]:[ท้ายบท 5]],"&lt;&gt;ยังไม่ส่ง")*8/3+IF(Table1[[#This Row],[Quiz 5]]&lt;&gt;"ยังไม่ส่ง",Table1[[#This Row],[Quiz 5]]*2/10,0),0)</f>
        <v>9</v>
      </c>
      <c r="Q264" s="12">
        <f>Table1[[#This Row],[บท 4 '[10']]]+Table1[[#This Row],[นำเสนอ '[5']]]+Table1[[#This Row],[บท 5 '[10']]]</f>
        <v>15</v>
      </c>
      <c r="R264" s="12">
        <f>Table1[[#This Row],[ก่อนกลางภาค '[25']]]+Table1[[#This Row],[กลางภาค '[20']]]+Table1[[#This Row],[หลังกลางภาค '[25']]]</f>
        <v>54</v>
      </c>
      <c r="S264" s="12"/>
      <c r="T264" s="12">
        <f>Table1[[#This Row],[ปลายภาค '[30']]]+Table1[[#This Row],[ก่อนปลายภาค '[70']]]</f>
        <v>54</v>
      </c>
      <c r="U264" s="11">
        <f t="shared" si="4"/>
        <v>1</v>
      </c>
      <c r="V264" s="5" t="str">
        <f>IF(_xlfn.XLOOKUP(Table1[[#This Row],[email]],กิจกรรม_11[Email],กิจกรรม_11[Completion time],0)&lt;&gt;0,"ส่งแล้ว","ยังไม่ส่ง")</f>
        <v>ส่งแล้ว</v>
      </c>
      <c r="W264" s="5" t="str">
        <f>IF(_xlfn.XLOOKUP(Table1[[#This Row],[email]],แบบฝึก_11[Email],แบบฝึก_11[Completion time],0)&lt;&gt;0,"ส่งแล้ว","ยังไม่ส่ง")</f>
        <v>ส่งแล้ว</v>
      </c>
      <c r="X264" s="5" t="str">
        <f>IF(_xlfn.XLOOKUP(Table1[[#This Row],[email]],แบบฝึก_12[Email],แบบฝึก_12[Completion time],0)&lt;&gt;0,"ส่งแล้ว","ยังไม่ส่ง")</f>
        <v>ส่งแล้ว</v>
      </c>
      <c r="Y264" s="5">
        <f>_xlfn.XLOOKUP(Table1[[#This Row],[email]],ท้ายบท_1[Email],ท้ายบท_1[Total points],"ยังไม่ส่ง")</f>
        <v>22</v>
      </c>
      <c r="Z264" s="4">
        <f>_xlfn.XLOOKUP(Table1[[#This Row],[email]],Quiz_1[Email],Quiz_1[Total points],"ยังไม่ส่ง")</f>
        <v>8</v>
      </c>
      <c r="AA264" s="5" t="str">
        <f>IF(_xlfn.XLOOKUP(Table1[[#This Row],[email]],แบบฝึก_21[Email],แบบฝึก_21[Completion time],0)&lt;&gt;0,"ส่งแล้ว","ยังไม่ส่ง")</f>
        <v>ส่งแล้ว</v>
      </c>
      <c r="AB264" s="5" t="str">
        <f>IF(_xlfn.XLOOKUP(Table1[[#This Row],[email]],แบบฝึก_22[Email],แบบฝึก_22[Completion time],0)&lt;&gt;0,"ส่งแล้ว","ยังไม่ส่ง")</f>
        <v>ส่งแล้ว</v>
      </c>
      <c r="AC264" s="5">
        <f>_xlfn.XLOOKUP(Table1[[#This Row],[email]],ท้ายบท_2[Email],ท้ายบท_2[Total points],"ยังไม่ส่ง")</f>
        <v>12</v>
      </c>
      <c r="AD264" s="5">
        <f>_xlfn.XLOOKUP(Table1[[#This Row],[email]],Quiz_2[Email],Quiz_2[Total points],"ยังไม่ส่ง")</f>
        <v>9</v>
      </c>
      <c r="AE264" s="5" t="str">
        <f>IF(_xlfn.XLOOKUP(Table1[[#This Row],[email]],แบบฝึก_31[Email],แบบฝึก_31[Completion time],0)&lt;&gt;0,"ส่งแล้ว","ยังไม่ส่ง")</f>
        <v>ส่งแล้ว</v>
      </c>
      <c r="AF264" s="5">
        <f>_xlfn.XLOOKUP(Table1[[#This Row],[email]],ท้ายบท_3[Email],ท้ายบท_3[Total points],"ยังไม่ส่ง")</f>
        <v>11</v>
      </c>
      <c r="AG264" s="5">
        <f>_xlfn.XLOOKUP(Table1[[#This Row],[email]],Quiz_3[Email],Quiz_3[Total points],"ยังไม่ส่ง")</f>
        <v>9</v>
      </c>
      <c r="AH264" s="12">
        <v>22</v>
      </c>
      <c r="AI264" s="14">
        <v>6</v>
      </c>
      <c r="AJ264" s="12">
        <f>ROUND((Table1[[#This Row],[mid '[20']]]+Table1[[#This Row],[mid '[10']]])/2,0)</f>
        <v>14</v>
      </c>
      <c r="AK264" s="5" t="str">
        <f>IF(_xlfn.XLOOKUP(Table1[[#This Row],[email]],แบบฝึก_41[Email],แบบฝึก_41[Completion time],0)&lt;&gt;0,"ส่งแล้ว","ยังไม่ส่ง")</f>
        <v>ส่งแล้ว</v>
      </c>
      <c r="AL264" s="5" t="str">
        <f>IF(_xlfn.XLOOKUP(Table1[[#This Row],[email]],ท้ายบท_4[Email],ท้ายบท_4[Total points],"ยังไม่ส่ง")&lt;&gt;0,"ส่งแล้ว","ยังไม่ส่ง")</f>
        <v>ยังไม่ส่ง</v>
      </c>
      <c r="AM264" s="5">
        <f>_xlfn.XLOOKUP(Table1[[#This Row],[email]],Quiz_4[Email],Quiz_4[Total points],"ยังไม่ส่ง")</f>
        <v>8</v>
      </c>
      <c r="AN264" s="5" t="str">
        <f>IF(_xlfn.XLOOKUP(Table1[[#This Row],[email]],แบบฝึก_51[Email],แบบฝึก_51[Completion time],0)&lt;&gt;0,"ส่งแล้ว","ยังไม่ส่ง")</f>
        <v>ส่งแล้ว</v>
      </c>
      <c r="AO264" s="5" t="str">
        <f>IF(_xlfn.XLOOKUP(Table1[[#This Row],[email]],แบบฝึก_52[Email],แบบฝึก_52[Completion time],0)&lt;&gt;0,"ส่งแล้ว","ยังไม่ส่ง")</f>
        <v>ส่งแล้ว</v>
      </c>
      <c r="AP264" s="5">
        <f>_xlfn.XLOOKUP(Table1[[#This Row],[email]],ท้ายบท_5[Email],ท้ายบท_5[Total points],"ยังไม่ส่ง")</f>
        <v>6</v>
      </c>
      <c r="AQ264" s="5">
        <f>_xlfn.XLOOKUP(Table1[[#This Row],[email]],Quiz_5[Email],Quiz_5[Total points],"ยังไม่ส่ง")</f>
        <v>4</v>
      </c>
      <c r="AR264" s="37"/>
      <c r="AS264" s="4" t="str">
        <f>IF(M264&lt;10,"ยังไม่ซ่อม",IF(Table1[[#This Row],[ซ่อมแล้วกลางภาค]]="ซ่อมแล้ว","ซ่อมแล้ว","ไม่ต้องซ่อม"))</f>
        <v>ไม่ต้องซ่อม</v>
      </c>
      <c r="BN264"/>
      <c r="BO264"/>
      <c r="BP264"/>
      <c r="BQ264"/>
    </row>
    <row r="265" spans="1:69" ht="19.5" x14ac:dyDescent="0.4">
      <c r="A265" s="21">
        <v>264</v>
      </c>
      <c r="B265" s="4">
        <v>8</v>
      </c>
      <c r="C265" s="4">
        <v>6</v>
      </c>
      <c r="D265" s="4" t="s">
        <v>33125</v>
      </c>
      <c r="E265" s="4" t="s">
        <v>32346</v>
      </c>
      <c r="F265" s="4" t="s">
        <v>33126</v>
      </c>
      <c r="G265" s="4" t="s">
        <v>33127</v>
      </c>
      <c r="H265" s="4" t="s">
        <v>3520</v>
      </c>
      <c r="I265" s="24">
        <f>ROUND(COUNTIF(Table1[[#This Row],[กิจกรรม 1.1]:[ท้ายบท 1]],"&lt;&gt;ยังไม่ส่ง")*2+IF(Table1[[#This Row],[Quiz 1]]&lt;&gt;"ยังไม่ส่ง",Table1[[#This Row],[Quiz 1]]*2/10,0),0)</f>
        <v>10</v>
      </c>
      <c r="J265" s="24">
        <f>ROUND(COUNTIF(Table1[[#This Row],[แบบฝึก 2.1]:[ท้ายบท 2]],"&lt;&gt;ยังไม่ส่ง")*8/3+IF(Table1[[#This Row],[Quiz 2]]&lt;&gt;"ยังไม่ส่ง",Table1[[#This Row],[Quiz 2]]*2/10,0),0)</f>
        <v>10</v>
      </c>
      <c r="K265" s="24">
        <f>ROUND(COUNTIF(Table1[[#This Row],[แบบฝึก 3.1]:[ท้ายบท 3]],"&lt;&gt;ยังไม่ส่ง")*3/2+IF(Table1[[#This Row],[Quiz 3]]&lt;&gt;"ยังไม่ส่ง",Table1[[#This Row],[Quiz 3]]*2/10,0),0)</f>
        <v>4</v>
      </c>
      <c r="L265" s="12">
        <f>Table1[[#This Row],[บท 1 '[10']]]+Table1[[#This Row],[บท 2 '[10']]]+Table1[[#This Row],[บท 3 '[5']]]</f>
        <v>24</v>
      </c>
      <c r="M265" s="12">
        <f>IF(Table1[[#This Row],[ซ่อมแล้วกลางภาค]]="ซ่อมแล้ว",10,Table1[[#This Row],[MID '[20']2]])</f>
        <v>9</v>
      </c>
      <c r="N265" s="12">
        <f>ROUND(COUNTIF(Table1[[#This Row],[แบบฝึก 4.1]:[ท้ายบท 4]],"&lt;&gt;ยังไม่ส่ง")*8/2+IF(Table1[[#This Row],[Quiz 4]]&lt;&gt;"ยังไม่ส่ง",Table1[[#This Row],[Quiz 4]]*2/10,0),0)</f>
        <v>5</v>
      </c>
      <c r="O265" s="12"/>
      <c r="P265" s="13">
        <f>ROUND(COUNTIF(Table1[[#This Row],[แบบฝึก 5.1]:[ท้ายบท 5]],"&lt;&gt;ยังไม่ส่ง")*8/3+IF(Table1[[#This Row],[Quiz 5]]&lt;&gt;"ยังไม่ส่ง",Table1[[#This Row],[Quiz 5]]*2/10,0),0)</f>
        <v>9</v>
      </c>
      <c r="Q265" s="12">
        <f>Table1[[#This Row],[บท 4 '[10']]]+Table1[[#This Row],[นำเสนอ '[5']]]+Table1[[#This Row],[บท 5 '[10']]]</f>
        <v>14</v>
      </c>
      <c r="R265" s="12">
        <f>Table1[[#This Row],[ก่อนกลางภาค '[25']]]+Table1[[#This Row],[กลางภาค '[20']]]+Table1[[#This Row],[หลังกลางภาค '[25']]]</f>
        <v>47</v>
      </c>
      <c r="S265" s="12"/>
      <c r="T265" s="12">
        <f>Table1[[#This Row],[ปลายภาค '[30']]]+Table1[[#This Row],[ก่อนปลายภาค '[70']]]</f>
        <v>47</v>
      </c>
      <c r="U265" s="11">
        <f t="shared" si="4"/>
        <v>0</v>
      </c>
      <c r="V265" s="5" t="str">
        <f>IF(_xlfn.XLOOKUP(Table1[[#This Row],[email]],กิจกรรม_11[Email],กิจกรรม_11[Completion time],0)&lt;&gt;0,"ส่งแล้ว","ยังไม่ส่ง")</f>
        <v>ส่งแล้ว</v>
      </c>
      <c r="W265" s="5" t="str">
        <f>IF(_xlfn.XLOOKUP(Table1[[#This Row],[email]],แบบฝึก_11[Email],แบบฝึก_11[Completion time],0)&lt;&gt;0,"ส่งแล้ว","ยังไม่ส่ง")</f>
        <v>ส่งแล้ว</v>
      </c>
      <c r="X265" s="5" t="str">
        <f>IF(_xlfn.XLOOKUP(Table1[[#This Row],[email]],แบบฝึก_12[Email],แบบฝึก_12[Completion time],0)&lt;&gt;0,"ส่งแล้ว","ยังไม่ส่ง")</f>
        <v>ส่งแล้ว</v>
      </c>
      <c r="Y265" s="5">
        <f>_xlfn.XLOOKUP(Table1[[#This Row],[email]],ท้ายบท_1[Email],ท้ายบท_1[Total points],"ยังไม่ส่ง")</f>
        <v>20</v>
      </c>
      <c r="Z265" s="4">
        <f>_xlfn.XLOOKUP(Table1[[#This Row],[email]],Quiz_1[Email],Quiz_1[Total points],"ยังไม่ส่ง")</f>
        <v>8</v>
      </c>
      <c r="AA265" s="5" t="str">
        <f>IF(_xlfn.XLOOKUP(Table1[[#This Row],[email]],แบบฝึก_21[Email],แบบฝึก_21[Completion time],0)&lt;&gt;0,"ส่งแล้ว","ยังไม่ส่ง")</f>
        <v>ส่งแล้ว</v>
      </c>
      <c r="AB265" s="5" t="str">
        <f>IF(_xlfn.XLOOKUP(Table1[[#This Row],[email]],แบบฝึก_22[Email],แบบฝึก_22[Completion time],0)&lt;&gt;0,"ส่งแล้ว","ยังไม่ส่ง")</f>
        <v>ส่งแล้ว</v>
      </c>
      <c r="AC265" s="5">
        <f>_xlfn.XLOOKUP(Table1[[#This Row],[email]],ท้ายบท_2[Email],ท้ายบท_2[Total points],"ยังไม่ส่ง")</f>
        <v>6</v>
      </c>
      <c r="AD265" s="5">
        <f>_xlfn.XLOOKUP(Table1[[#This Row],[email]],Quiz_2[Email],Quiz_2[Total points],"ยังไม่ส่ง")</f>
        <v>8</v>
      </c>
      <c r="AE265" s="5" t="str">
        <f>IF(_xlfn.XLOOKUP(Table1[[#This Row],[email]],แบบฝึก_31[Email],แบบฝึก_31[Completion time],0)&lt;&gt;0,"ส่งแล้ว","ยังไม่ส่ง")</f>
        <v>ส่งแล้ว</v>
      </c>
      <c r="AF265" s="5">
        <f>_xlfn.XLOOKUP(Table1[[#This Row],[email]],ท้ายบท_3[Email],ท้ายบท_3[Total points],"ยังไม่ส่ง")</f>
        <v>9</v>
      </c>
      <c r="AG265" s="5">
        <f>_xlfn.XLOOKUP(Table1[[#This Row],[email]],Quiz_3[Email],Quiz_3[Total points],"ยังไม่ส่ง")</f>
        <v>7</v>
      </c>
      <c r="AH265" s="12">
        <v>12</v>
      </c>
      <c r="AI265" s="14">
        <v>6</v>
      </c>
      <c r="AJ265" s="12">
        <f>ROUND((Table1[[#This Row],[mid '[20']]]+Table1[[#This Row],[mid '[10']]])/2,0)</f>
        <v>9</v>
      </c>
      <c r="AK265" s="5" t="str">
        <f>IF(_xlfn.XLOOKUP(Table1[[#This Row],[email]],แบบฝึก_41[Email],แบบฝึก_41[Completion time],0)&lt;&gt;0,"ส่งแล้ว","ยังไม่ส่ง")</f>
        <v>ส่งแล้ว</v>
      </c>
      <c r="AL265" s="5" t="str">
        <f>IF(_xlfn.XLOOKUP(Table1[[#This Row],[email]],ท้ายบท_4[Email],ท้ายบท_4[Total points],"ยังไม่ส่ง")&lt;&gt;0,"ส่งแล้ว","ยังไม่ส่ง")</f>
        <v>ยังไม่ส่ง</v>
      </c>
      <c r="AM265" s="5">
        <f>_xlfn.XLOOKUP(Table1[[#This Row],[email]],Quiz_4[Email],Quiz_4[Total points],"ยังไม่ส่ง")</f>
        <v>5</v>
      </c>
      <c r="AN265" s="5" t="str">
        <f>IF(_xlfn.XLOOKUP(Table1[[#This Row],[email]],แบบฝึก_51[Email],แบบฝึก_51[Completion time],0)&lt;&gt;0,"ส่งแล้ว","ยังไม่ส่ง")</f>
        <v>ส่งแล้ว</v>
      </c>
      <c r="AO265" s="5" t="str">
        <f>IF(_xlfn.XLOOKUP(Table1[[#This Row],[email]],แบบฝึก_52[Email],แบบฝึก_52[Completion time],0)&lt;&gt;0,"ส่งแล้ว","ยังไม่ส่ง")</f>
        <v>ส่งแล้ว</v>
      </c>
      <c r="AP265" s="5">
        <f>_xlfn.XLOOKUP(Table1[[#This Row],[email]],ท้ายบท_5[Email],ท้ายบท_5[Total points],"ยังไม่ส่ง")</f>
        <v>18</v>
      </c>
      <c r="AQ265" s="5">
        <f>_xlfn.XLOOKUP(Table1[[#This Row],[email]],Quiz_5[Email],Quiz_5[Total points],"ยังไม่ส่ง")</f>
        <v>5</v>
      </c>
      <c r="AR265" s="37"/>
      <c r="AS265" s="4" t="str">
        <f>IF(M265&lt;10,"ยังไม่ซ่อม",IF(Table1[[#This Row],[ซ่อมแล้วกลางภาค]]="ซ่อมแล้ว","ซ่อมแล้ว","ไม่ต้องซ่อม"))</f>
        <v>ยังไม่ซ่อม</v>
      </c>
      <c r="BN265"/>
      <c r="BO265"/>
      <c r="BP265"/>
      <c r="BQ265"/>
    </row>
    <row r="266" spans="1:69" ht="19.5" x14ac:dyDescent="0.4">
      <c r="A266" s="21">
        <v>265</v>
      </c>
      <c r="B266" s="4">
        <v>8</v>
      </c>
      <c r="C266" s="4">
        <v>7</v>
      </c>
      <c r="D266" s="4" t="s">
        <v>33128</v>
      </c>
      <c r="E266" s="4" t="s">
        <v>32346</v>
      </c>
      <c r="F266" s="4" t="s">
        <v>33129</v>
      </c>
      <c r="G266" s="4" t="s">
        <v>33130</v>
      </c>
      <c r="H266" s="4" t="s">
        <v>3433</v>
      </c>
      <c r="I266" s="24">
        <f>ROUND(COUNTIF(Table1[[#This Row],[กิจกรรม 1.1]:[ท้ายบท 1]],"&lt;&gt;ยังไม่ส่ง")*2+IF(Table1[[#This Row],[Quiz 1]]&lt;&gt;"ยังไม่ส่ง",Table1[[#This Row],[Quiz 1]]*2/10,0),0)</f>
        <v>9</v>
      </c>
      <c r="J266" s="24">
        <f>ROUND(COUNTIF(Table1[[#This Row],[แบบฝึก 2.1]:[ท้ายบท 2]],"&lt;&gt;ยังไม่ส่ง")*8/3+IF(Table1[[#This Row],[Quiz 2]]&lt;&gt;"ยังไม่ส่ง",Table1[[#This Row],[Quiz 2]]*2/10,0),0)</f>
        <v>9</v>
      </c>
      <c r="K266" s="24">
        <f>ROUND(COUNTIF(Table1[[#This Row],[แบบฝึก 3.1]:[ท้ายบท 3]],"&lt;&gt;ยังไม่ส่ง")*3/2+IF(Table1[[#This Row],[Quiz 3]]&lt;&gt;"ยังไม่ส่ง",Table1[[#This Row],[Quiz 3]]*2/10,0),0)</f>
        <v>4</v>
      </c>
      <c r="L266" s="12">
        <f>Table1[[#This Row],[บท 1 '[10']]]+Table1[[#This Row],[บท 2 '[10']]]+Table1[[#This Row],[บท 3 '[5']]]</f>
        <v>22</v>
      </c>
      <c r="M266" s="12">
        <f>IF(Table1[[#This Row],[ซ่อมแล้วกลางภาค]]="ซ่อมแล้ว",10,Table1[[#This Row],[MID '[20']2]])</f>
        <v>14</v>
      </c>
      <c r="N266" s="12">
        <f>ROUND(COUNTIF(Table1[[#This Row],[แบบฝึก 4.1]:[ท้ายบท 4]],"&lt;&gt;ยังไม่ส่ง")*8/2+IF(Table1[[#This Row],[Quiz 4]]&lt;&gt;"ยังไม่ส่ง",Table1[[#This Row],[Quiz 4]]*2/10,0),0)</f>
        <v>6</v>
      </c>
      <c r="O266" s="12"/>
      <c r="P266" s="13">
        <f>ROUND(COUNTIF(Table1[[#This Row],[แบบฝึก 5.1]:[ท้ายบท 5]],"&lt;&gt;ยังไม่ส่ง")*8/3+IF(Table1[[#This Row],[Quiz 5]]&lt;&gt;"ยังไม่ส่ง",Table1[[#This Row],[Quiz 5]]*2/10,0),0)</f>
        <v>9</v>
      </c>
      <c r="Q266" s="12">
        <f>Table1[[#This Row],[บท 4 '[10']]]+Table1[[#This Row],[นำเสนอ '[5']]]+Table1[[#This Row],[บท 5 '[10']]]</f>
        <v>15</v>
      </c>
      <c r="R266" s="12">
        <f>Table1[[#This Row],[ก่อนกลางภาค '[25']]]+Table1[[#This Row],[กลางภาค '[20']]]+Table1[[#This Row],[หลังกลางภาค '[25']]]</f>
        <v>51</v>
      </c>
      <c r="S266" s="12"/>
      <c r="T266" s="12">
        <f>Table1[[#This Row],[ปลายภาค '[30']]]+Table1[[#This Row],[ก่อนปลายภาค '[70']]]</f>
        <v>51</v>
      </c>
      <c r="U266" s="11">
        <f t="shared" si="4"/>
        <v>1</v>
      </c>
      <c r="V266" s="5" t="str">
        <f>IF(_xlfn.XLOOKUP(Table1[[#This Row],[email]],กิจกรรม_11[Email],กิจกรรม_11[Completion time],0)&lt;&gt;0,"ส่งแล้ว","ยังไม่ส่ง")</f>
        <v>ส่งแล้ว</v>
      </c>
      <c r="W266" s="5" t="str">
        <f>IF(_xlfn.XLOOKUP(Table1[[#This Row],[email]],แบบฝึก_11[Email],แบบฝึก_11[Completion time],0)&lt;&gt;0,"ส่งแล้ว","ยังไม่ส่ง")</f>
        <v>ส่งแล้ว</v>
      </c>
      <c r="X266" s="5" t="str">
        <f>IF(_xlfn.XLOOKUP(Table1[[#This Row],[email]],แบบฝึก_12[Email],แบบฝึก_12[Completion time],0)&lt;&gt;0,"ส่งแล้ว","ยังไม่ส่ง")</f>
        <v>ส่งแล้ว</v>
      </c>
      <c r="Y266" s="5">
        <f>_xlfn.XLOOKUP(Table1[[#This Row],[email]],ท้ายบท_1[Email],ท้ายบท_1[Total points],"ยังไม่ส่ง")</f>
        <v>21</v>
      </c>
      <c r="Z266" s="4">
        <f>_xlfn.XLOOKUP(Table1[[#This Row],[email]],Quiz_1[Email],Quiz_1[Total points],"ยังไม่ส่ง")</f>
        <v>7</v>
      </c>
      <c r="AA266" s="5" t="str">
        <f>IF(_xlfn.XLOOKUP(Table1[[#This Row],[email]],แบบฝึก_21[Email],แบบฝึก_21[Completion time],0)&lt;&gt;0,"ส่งแล้ว","ยังไม่ส่ง")</f>
        <v>ส่งแล้ว</v>
      </c>
      <c r="AB266" s="5" t="str">
        <f>IF(_xlfn.XLOOKUP(Table1[[#This Row],[email]],แบบฝึก_22[Email],แบบฝึก_22[Completion time],0)&lt;&gt;0,"ส่งแล้ว","ยังไม่ส่ง")</f>
        <v>ส่งแล้ว</v>
      </c>
      <c r="AC266" s="5">
        <f>_xlfn.XLOOKUP(Table1[[#This Row],[email]],ท้ายบท_2[Email],ท้ายบท_2[Total points],"ยังไม่ส่ง")</f>
        <v>12</v>
      </c>
      <c r="AD266" s="5">
        <f>_xlfn.XLOOKUP(Table1[[#This Row],[email]],Quiz_2[Email],Quiz_2[Total points],"ยังไม่ส่ง")</f>
        <v>7</v>
      </c>
      <c r="AE266" s="5" t="str">
        <f>IF(_xlfn.XLOOKUP(Table1[[#This Row],[email]],แบบฝึก_31[Email],แบบฝึก_31[Completion time],0)&lt;&gt;0,"ส่งแล้ว","ยังไม่ส่ง")</f>
        <v>ส่งแล้ว</v>
      </c>
      <c r="AF266" s="5">
        <f>_xlfn.XLOOKUP(Table1[[#This Row],[email]],ท้ายบท_3[Email],ท้ายบท_3[Total points],"ยังไม่ส่ง")</f>
        <v>7</v>
      </c>
      <c r="AG266" s="5">
        <f>_xlfn.XLOOKUP(Table1[[#This Row],[email]],Quiz_3[Email],Quiz_3[Total points],"ยังไม่ส่ง")</f>
        <v>6</v>
      </c>
      <c r="AH266" s="12">
        <v>20</v>
      </c>
      <c r="AI266" s="14">
        <v>8</v>
      </c>
      <c r="AJ266" s="12">
        <f>ROUND((Table1[[#This Row],[mid '[20']]]+Table1[[#This Row],[mid '[10']]])/2,0)</f>
        <v>14</v>
      </c>
      <c r="AK266" s="5" t="str">
        <f>IF(_xlfn.XLOOKUP(Table1[[#This Row],[email]],แบบฝึก_41[Email],แบบฝึก_41[Completion time],0)&lt;&gt;0,"ส่งแล้ว","ยังไม่ส่ง")</f>
        <v>ส่งแล้ว</v>
      </c>
      <c r="AL266" s="5" t="str">
        <f>IF(_xlfn.XLOOKUP(Table1[[#This Row],[email]],ท้ายบท_4[Email],ท้ายบท_4[Total points],"ยังไม่ส่ง")&lt;&gt;0,"ส่งแล้ว","ยังไม่ส่ง")</f>
        <v>ยังไม่ส่ง</v>
      </c>
      <c r="AM266" s="5">
        <f>_xlfn.XLOOKUP(Table1[[#This Row],[email]],Quiz_4[Email],Quiz_4[Total points],"ยังไม่ส่ง")</f>
        <v>8</v>
      </c>
      <c r="AN266" s="5" t="str">
        <f>IF(_xlfn.XLOOKUP(Table1[[#This Row],[email]],แบบฝึก_51[Email],แบบฝึก_51[Completion time],0)&lt;&gt;0,"ส่งแล้ว","ยังไม่ส่ง")</f>
        <v>ส่งแล้ว</v>
      </c>
      <c r="AO266" s="5" t="str">
        <f>IF(_xlfn.XLOOKUP(Table1[[#This Row],[email]],แบบฝึก_52[Email],แบบฝึก_52[Completion time],0)&lt;&gt;0,"ส่งแล้ว","ยังไม่ส่ง")</f>
        <v>ส่งแล้ว</v>
      </c>
      <c r="AP266" s="5">
        <f>_xlfn.XLOOKUP(Table1[[#This Row],[email]],ท้ายบท_5[Email],ท้ายบท_5[Total points],"ยังไม่ส่ง")</f>
        <v>13</v>
      </c>
      <c r="AQ266" s="5">
        <f>_xlfn.XLOOKUP(Table1[[#This Row],[email]],Quiz_5[Email],Quiz_5[Total points],"ยังไม่ส่ง")</f>
        <v>7</v>
      </c>
      <c r="AR266" s="37"/>
      <c r="AS266" s="4" t="str">
        <f>IF(M266&lt;10,"ยังไม่ซ่อม",IF(Table1[[#This Row],[ซ่อมแล้วกลางภาค]]="ซ่อมแล้ว","ซ่อมแล้ว","ไม่ต้องซ่อม"))</f>
        <v>ไม่ต้องซ่อม</v>
      </c>
      <c r="BN266"/>
      <c r="BO266"/>
      <c r="BP266"/>
      <c r="BQ266"/>
    </row>
    <row r="267" spans="1:69" ht="19.5" x14ac:dyDescent="0.4">
      <c r="A267" s="21">
        <v>266</v>
      </c>
      <c r="B267" s="4">
        <v>8</v>
      </c>
      <c r="C267" s="4">
        <v>8</v>
      </c>
      <c r="D267" s="4" t="s">
        <v>33131</v>
      </c>
      <c r="E267" s="4" t="s">
        <v>32346</v>
      </c>
      <c r="F267" s="4" t="s">
        <v>33132</v>
      </c>
      <c r="G267" s="4" t="s">
        <v>33133</v>
      </c>
      <c r="H267" s="4" t="s">
        <v>3501</v>
      </c>
      <c r="I267" s="24">
        <f>ROUND(COUNTIF(Table1[[#This Row],[กิจกรรม 1.1]:[ท้ายบท 1]],"&lt;&gt;ยังไม่ส่ง")*2+IF(Table1[[#This Row],[Quiz 1]]&lt;&gt;"ยังไม่ส่ง",Table1[[#This Row],[Quiz 1]]*2/10,0),0)</f>
        <v>9</v>
      </c>
      <c r="J267" s="24">
        <f>ROUND(COUNTIF(Table1[[#This Row],[แบบฝึก 2.1]:[ท้ายบท 2]],"&lt;&gt;ยังไม่ส่ง")*8/3+IF(Table1[[#This Row],[Quiz 2]]&lt;&gt;"ยังไม่ส่ง",Table1[[#This Row],[Quiz 2]]*2/10,0),0)</f>
        <v>9</v>
      </c>
      <c r="K267" s="24">
        <f>ROUND(COUNTIF(Table1[[#This Row],[แบบฝึก 3.1]:[ท้ายบท 3]],"&lt;&gt;ยังไม่ส่ง")*3/2+IF(Table1[[#This Row],[Quiz 3]]&lt;&gt;"ยังไม่ส่ง",Table1[[#This Row],[Quiz 3]]*2/10,0),0)</f>
        <v>4</v>
      </c>
      <c r="L267" s="12">
        <f>Table1[[#This Row],[บท 1 '[10']]]+Table1[[#This Row],[บท 2 '[10']]]+Table1[[#This Row],[บท 3 '[5']]]</f>
        <v>22</v>
      </c>
      <c r="M267" s="12">
        <f>IF(Table1[[#This Row],[ซ่อมแล้วกลางภาค]]="ซ่อมแล้ว",10,Table1[[#This Row],[MID '[20']2]])</f>
        <v>10</v>
      </c>
      <c r="N267" s="12">
        <f>ROUND(COUNTIF(Table1[[#This Row],[แบบฝึก 4.1]:[ท้ายบท 4]],"&lt;&gt;ยังไม่ส่ง")*8/2+IF(Table1[[#This Row],[Quiz 4]]&lt;&gt;"ยังไม่ส่ง",Table1[[#This Row],[Quiz 4]]*2/10,0),0)</f>
        <v>5</v>
      </c>
      <c r="O267" s="12"/>
      <c r="P267" s="13">
        <f>ROUND(COUNTIF(Table1[[#This Row],[แบบฝึก 5.1]:[ท้ายบท 5]],"&lt;&gt;ยังไม่ส่ง")*8/3+IF(Table1[[#This Row],[Quiz 5]]&lt;&gt;"ยังไม่ส่ง",Table1[[#This Row],[Quiz 5]]*2/10,0),0)</f>
        <v>8</v>
      </c>
      <c r="Q267" s="12">
        <f>Table1[[#This Row],[บท 4 '[10']]]+Table1[[#This Row],[นำเสนอ '[5']]]+Table1[[#This Row],[บท 5 '[10']]]</f>
        <v>13</v>
      </c>
      <c r="R267" s="12">
        <f>Table1[[#This Row],[ก่อนกลางภาค '[25']]]+Table1[[#This Row],[กลางภาค '[20']]]+Table1[[#This Row],[หลังกลางภาค '[25']]]</f>
        <v>45</v>
      </c>
      <c r="S267" s="12"/>
      <c r="T267" s="12">
        <f>Table1[[#This Row],[ปลายภาค '[30']]]+Table1[[#This Row],[ก่อนปลายภาค '[70']]]</f>
        <v>45</v>
      </c>
      <c r="U267" s="11">
        <f t="shared" si="4"/>
        <v>0</v>
      </c>
      <c r="V267" s="5" t="str">
        <f>IF(_xlfn.XLOOKUP(Table1[[#This Row],[email]],กิจกรรม_11[Email],กิจกรรม_11[Completion time],0)&lt;&gt;0,"ส่งแล้ว","ยังไม่ส่ง")</f>
        <v>ส่งแล้ว</v>
      </c>
      <c r="W267" s="5" t="str">
        <f>IF(_xlfn.XLOOKUP(Table1[[#This Row],[email]],แบบฝึก_11[Email],แบบฝึก_11[Completion time],0)&lt;&gt;0,"ส่งแล้ว","ยังไม่ส่ง")</f>
        <v>ส่งแล้ว</v>
      </c>
      <c r="X267" s="5" t="str">
        <f>IF(_xlfn.XLOOKUP(Table1[[#This Row],[email]],แบบฝึก_12[Email],แบบฝึก_12[Completion time],0)&lt;&gt;0,"ส่งแล้ว","ยังไม่ส่ง")</f>
        <v>ส่งแล้ว</v>
      </c>
      <c r="Y267" s="5">
        <f>_xlfn.XLOOKUP(Table1[[#This Row],[email]],ท้ายบท_1[Email],ท้ายบท_1[Total points],"ยังไม่ส่ง")</f>
        <v>14</v>
      </c>
      <c r="Z267" s="4">
        <f>_xlfn.XLOOKUP(Table1[[#This Row],[email]],Quiz_1[Email],Quiz_1[Total points],"ยังไม่ส่ง")</f>
        <v>5</v>
      </c>
      <c r="AA267" s="5" t="str">
        <f>IF(_xlfn.XLOOKUP(Table1[[#This Row],[email]],แบบฝึก_21[Email],แบบฝึก_21[Completion time],0)&lt;&gt;0,"ส่งแล้ว","ยังไม่ส่ง")</f>
        <v>ส่งแล้ว</v>
      </c>
      <c r="AB267" s="5" t="str">
        <f>IF(_xlfn.XLOOKUP(Table1[[#This Row],[email]],แบบฝึก_22[Email],แบบฝึก_22[Completion time],0)&lt;&gt;0,"ส่งแล้ว","ยังไม่ส่ง")</f>
        <v>ส่งแล้ว</v>
      </c>
      <c r="AC267" s="5">
        <f>_xlfn.XLOOKUP(Table1[[#This Row],[email]],ท้ายบท_2[Email],ท้ายบท_2[Total points],"ยังไม่ส่ง")</f>
        <v>11</v>
      </c>
      <c r="AD267" s="5">
        <f>_xlfn.XLOOKUP(Table1[[#This Row],[email]],Quiz_2[Email],Quiz_2[Total points],"ยังไม่ส่ง")</f>
        <v>7</v>
      </c>
      <c r="AE267" s="5" t="str">
        <f>IF(_xlfn.XLOOKUP(Table1[[#This Row],[email]],แบบฝึก_31[Email],แบบฝึก_31[Completion time],0)&lt;&gt;0,"ส่งแล้ว","ยังไม่ส่ง")</f>
        <v>ส่งแล้ว</v>
      </c>
      <c r="AF267" s="5">
        <f>_xlfn.XLOOKUP(Table1[[#This Row],[email]],ท้ายบท_3[Email],ท้ายบท_3[Total points],"ยังไม่ส่ง")</f>
        <v>9</v>
      </c>
      <c r="AG267" s="5">
        <f>_xlfn.XLOOKUP(Table1[[#This Row],[email]],Quiz_3[Email],Quiz_3[Total points],"ยังไม่ส่ง")</f>
        <v>6</v>
      </c>
      <c r="AH267" s="12">
        <v>14</v>
      </c>
      <c r="AI267" s="14">
        <v>4</v>
      </c>
      <c r="AJ267" s="12">
        <f>ROUND((Table1[[#This Row],[mid '[20']]]+Table1[[#This Row],[mid '[10']]])/2,0)</f>
        <v>9</v>
      </c>
      <c r="AK267" s="5" t="str">
        <f>IF(_xlfn.XLOOKUP(Table1[[#This Row],[email]],แบบฝึก_41[Email],แบบฝึก_41[Completion time],0)&lt;&gt;0,"ส่งแล้ว","ยังไม่ส่ง")</f>
        <v>ส่งแล้ว</v>
      </c>
      <c r="AL267" s="5" t="str">
        <f>IF(_xlfn.XLOOKUP(Table1[[#This Row],[email]],ท้ายบท_4[Email],ท้ายบท_4[Total points],"ยังไม่ส่ง")&lt;&gt;0,"ส่งแล้ว","ยังไม่ส่ง")</f>
        <v>ยังไม่ส่ง</v>
      </c>
      <c r="AM267" s="5">
        <f>_xlfn.XLOOKUP(Table1[[#This Row],[email]],Quiz_4[Email],Quiz_4[Total points],"ยังไม่ส่ง")</f>
        <v>4</v>
      </c>
      <c r="AN267" s="5" t="str">
        <f>IF(_xlfn.XLOOKUP(Table1[[#This Row],[email]],แบบฝึก_51[Email],แบบฝึก_51[Completion time],0)&lt;&gt;0,"ส่งแล้ว","ยังไม่ส่ง")</f>
        <v>ส่งแล้ว</v>
      </c>
      <c r="AO267" s="5" t="str">
        <f>IF(_xlfn.XLOOKUP(Table1[[#This Row],[email]],แบบฝึก_52[Email],แบบฝึก_52[Completion time],0)&lt;&gt;0,"ส่งแล้ว","ยังไม่ส่ง")</f>
        <v>ส่งแล้ว</v>
      </c>
      <c r="AP267" s="5">
        <f>_xlfn.XLOOKUP(Table1[[#This Row],[email]],ท้ายบท_5[Email],ท้ายบท_5[Total points],"ยังไม่ส่ง")</f>
        <v>14</v>
      </c>
      <c r="AQ267" s="5">
        <f>_xlfn.XLOOKUP(Table1[[#This Row],[email]],Quiz_5[Email],Quiz_5[Total points],"ยังไม่ส่ง")</f>
        <v>1</v>
      </c>
      <c r="AR267" s="37" t="s">
        <v>33118</v>
      </c>
      <c r="AS267" s="4" t="str">
        <f>IF(M267&lt;10,"ยังไม่ซ่อม",IF(Table1[[#This Row],[ซ่อมแล้วกลางภาค]]="ซ่อมแล้ว","ซ่อมแล้ว","ไม่ต้องซ่อม"))</f>
        <v>ซ่อมแล้ว</v>
      </c>
      <c r="BN267"/>
      <c r="BO267"/>
      <c r="BP267"/>
      <c r="BQ267"/>
    </row>
    <row r="268" spans="1:69" ht="19.5" x14ac:dyDescent="0.4">
      <c r="A268" s="21">
        <v>267</v>
      </c>
      <c r="B268" s="4">
        <v>8</v>
      </c>
      <c r="C268" s="4">
        <v>9</v>
      </c>
      <c r="D268" s="4" t="s">
        <v>33134</v>
      </c>
      <c r="E268" s="4" t="s">
        <v>32346</v>
      </c>
      <c r="F268" s="4" t="s">
        <v>32794</v>
      </c>
      <c r="G268" s="4" t="s">
        <v>33135</v>
      </c>
      <c r="H268" s="4" t="s">
        <v>3473</v>
      </c>
      <c r="I268" s="24">
        <f>ROUND(COUNTIF(Table1[[#This Row],[กิจกรรม 1.1]:[ท้ายบท 1]],"&lt;&gt;ยังไม่ส่ง")*2+IF(Table1[[#This Row],[Quiz 1]]&lt;&gt;"ยังไม่ส่ง",Table1[[#This Row],[Quiz 1]]*2/10,0),0)</f>
        <v>10</v>
      </c>
      <c r="J268" s="24">
        <f>ROUND(COUNTIF(Table1[[#This Row],[แบบฝึก 2.1]:[ท้ายบท 2]],"&lt;&gt;ยังไม่ส่ง")*8/3+IF(Table1[[#This Row],[Quiz 2]]&lt;&gt;"ยังไม่ส่ง",Table1[[#This Row],[Quiz 2]]*2/10,0),0)</f>
        <v>10</v>
      </c>
      <c r="K268" s="24">
        <f>ROUND(COUNTIF(Table1[[#This Row],[แบบฝึก 3.1]:[ท้ายบท 3]],"&lt;&gt;ยังไม่ส่ง")*3/2+IF(Table1[[#This Row],[Quiz 3]]&lt;&gt;"ยังไม่ส่ง",Table1[[#This Row],[Quiz 3]]*2/10,0),0)</f>
        <v>5</v>
      </c>
      <c r="L268" s="12">
        <f>Table1[[#This Row],[บท 1 '[10']]]+Table1[[#This Row],[บท 2 '[10']]]+Table1[[#This Row],[บท 3 '[5']]]</f>
        <v>25</v>
      </c>
      <c r="M268" s="12">
        <f>IF(Table1[[#This Row],[ซ่อมแล้วกลางภาค]]="ซ่อมแล้ว",10,Table1[[#This Row],[MID '[20']2]])</f>
        <v>14</v>
      </c>
      <c r="N268" s="12">
        <f>ROUND(COUNTIF(Table1[[#This Row],[แบบฝึก 4.1]:[ท้ายบท 4]],"&lt;&gt;ยังไม่ส่ง")*8/2+IF(Table1[[#This Row],[Quiz 4]]&lt;&gt;"ยังไม่ส่ง",Table1[[#This Row],[Quiz 4]]*2/10,0),0)</f>
        <v>6</v>
      </c>
      <c r="O268" s="12"/>
      <c r="P268" s="13">
        <f>ROUND(COUNTIF(Table1[[#This Row],[แบบฝึก 5.1]:[ท้ายบท 5]],"&lt;&gt;ยังไม่ส่ง")*8/3+IF(Table1[[#This Row],[Quiz 5]]&lt;&gt;"ยังไม่ส่ง",Table1[[#This Row],[Quiz 5]]*2/10,0),0)</f>
        <v>9</v>
      </c>
      <c r="Q268" s="12">
        <f>Table1[[#This Row],[บท 4 '[10']]]+Table1[[#This Row],[นำเสนอ '[5']]]+Table1[[#This Row],[บท 5 '[10']]]</f>
        <v>15</v>
      </c>
      <c r="R268" s="12">
        <f>Table1[[#This Row],[ก่อนกลางภาค '[25']]]+Table1[[#This Row],[กลางภาค '[20']]]+Table1[[#This Row],[หลังกลางภาค '[25']]]</f>
        <v>54</v>
      </c>
      <c r="S268" s="12"/>
      <c r="T268" s="12">
        <f>Table1[[#This Row],[ปลายภาค '[30']]]+Table1[[#This Row],[ก่อนปลายภาค '[70']]]</f>
        <v>54</v>
      </c>
      <c r="U268" s="11">
        <f t="shared" si="4"/>
        <v>1</v>
      </c>
      <c r="V268" s="5" t="str">
        <f>IF(_xlfn.XLOOKUP(Table1[[#This Row],[email]],กิจกรรม_11[Email],กิจกรรม_11[Completion time],0)&lt;&gt;0,"ส่งแล้ว","ยังไม่ส่ง")</f>
        <v>ส่งแล้ว</v>
      </c>
      <c r="W268" s="5" t="str">
        <f>IF(_xlfn.XLOOKUP(Table1[[#This Row],[email]],แบบฝึก_11[Email],แบบฝึก_11[Completion time],0)&lt;&gt;0,"ส่งแล้ว","ยังไม่ส่ง")</f>
        <v>ส่งแล้ว</v>
      </c>
      <c r="X268" s="5" t="str">
        <f>IF(_xlfn.XLOOKUP(Table1[[#This Row],[email]],แบบฝึก_12[Email],แบบฝึก_12[Completion time],0)&lt;&gt;0,"ส่งแล้ว","ยังไม่ส่ง")</f>
        <v>ส่งแล้ว</v>
      </c>
      <c r="Y268" s="5">
        <f>_xlfn.XLOOKUP(Table1[[#This Row],[email]],ท้ายบท_1[Email],ท้ายบท_1[Total points],"ยังไม่ส่ง")</f>
        <v>22</v>
      </c>
      <c r="Z268" s="4">
        <f>_xlfn.XLOOKUP(Table1[[#This Row],[email]],Quiz_1[Email],Quiz_1[Total points],"ยังไม่ส่ง")</f>
        <v>9</v>
      </c>
      <c r="AA268" s="5" t="str">
        <f>IF(_xlfn.XLOOKUP(Table1[[#This Row],[email]],แบบฝึก_21[Email],แบบฝึก_21[Completion time],0)&lt;&gt;0,"ส่งแล้ว","ยังไม่ส่ง")</f>
        <v>ส่งแล้ว</v>
      </c>
      <c r="AB268" s="5" t="str">
        <f>IF(_xlfn.XLOOKUP(Table1[[#This Row],[email]],แบบฝึก_22[Email],แบบฝึก_22[Completion time],0)&lt;&gt;0,"ส่งแล้ว","ยังไม่ส่ง")</f>
        <v>ส่งแล้ว</v>
      </c>
      <c r="AC268" s="5">
        <f>_xlfn.XLOOKUP(Table1[[#This Row],[email]],ท้ายบท_2[Email],ท้ายบท_2[Total points],"ยังไม่ส่ง")</f>
        <v>15</v>
      </c>
      <c r="AD268" s="5">
        <f>_xlfn.XLOOKUP(Table1[[#This Row],[email]],Quiz_2[Email],Quiz_2[Total points],"ยังไม่ส่ง")</f>
        <v>10</v>
      </c>
      <c r="AE268" s="5" t="str">
        <f>IF(_xlfn.XLOOKUP(Table1[[#This Row],[email]],แบบฝึก_31[Email],แบบฝึก_31[Completion time],0)&lt;&gt;0,"ส่งแล้ว","ยังไม่ส่ง")</f>
        <v>ส่งแล้ว</v>
      </c>
      <c r="AF268" s="5">
        <f>_xlfn.XLOOKUP(Table1[[#This Row],[email]],ท้ายบท_3[Email],ท้ายบท_3[Total points],"ยังไม่ส่ง")</f>
        <v>9</v>
      </c>
      <c r="AG268" s="5">
        <f>_xlfn.XLOOKUP(Table1[[#This Row],[email]],Quiz_3[Email],Quiz_3[Total points],"ยังไม่ส่ง")</f>
        <v>9</v>
      </c>
      <c r="AH268" s="12">
        <v>19</v>
      </c>
      <c r="AI268" s="14">
        <v>9</v>
      </c>
      <c r="AJ268" s="12">
        <f>ROUND((Table1[[#This Row],[mid '[20']]]+Table1[[#This Row],[mid '[10']]])/2,0)</f>
        <v>14</v>
      </c>
      <c r="AK268" s="5" t="str">
        <f>IF(_xlfn.XLOOKUP(Table1[[#This Row],[email]],แบบฝึก_41[Email],แบบฝึก_41[Completion time],0)&lt;&gt;0,"ส่งแล้ว","ยังไม่ส่ง")</f>
        <v>ส่งแล้ว</v>
      </c>
      <c r="AL268" s="5" t="str">
        <f>IF(_xlfn.XLOOKUP(Table1[[#This Row],[email]],ท้ายบท_4[Email],ท้ายบท_4[Total points],"ยังไม่ส่ง")&lt;&gt;0,"ส่งแล้ว","ยังไม่ส่ง")</f>
        <v>ยังไม่ส่ง</v>
      </c>
      <c r="AM268" s="5">
        <f>_xlfn.XLOOKUP(Table1[[#This Row],[email]],Quiz_4[Email],Quiz_4[Total points],"ยังไม่ส่ง")</f>
        <v>8</v>
      </c>
      <c r="AN268" s="5" t="str">
        <f>IF(_xlfn.XLOOKUP(Table1[[#This Row],[email]],แบบฝึก_51[Email],แบบฝึก_51[Completion time],0)&lt;&gt;0,"ส่งแล้ว","ยังไม่ส่ง")</f>
        <v>ส่งแล้ว</v>
      </c>
      <c r="AO268" s="5" t="str">
        <f>IF(_xlfn.XLOOKUP(Table1[[#This Row],[email]],แบบฝึก_52[Email],แบบฝึก_52[Completion time],0)&lt;&gt;0,"ส่งแล้ว","ยังไม่ส่ง")</f>
        <v>ส่งแล้ว</v>
      </c>
      <c r="AP268" s="5">
        <f>_xlfn.XLOOKUP(Table1[[#This Row],[email]],ท้ายบท_5[Email],ท้ายบท_5[Total points],"ยังไม่ส่ง")</f>
        <v>16</v>
      </c>
      <c r="AQ268" s="5">
        <f>_xlfn.XLOOKUP(Table1[[#This Row],[email]],Quiz_5[Email],Quiz_5[Total points],"ยังไม่ส่ง")</f>
        <v>6</v>
      </c>
      <c r="AR268" s="37"/>
      <c r="AS268" s="4" t="str">
        <f>IF(M268&lt;10,"ยังไม่ซ่อม",IF(Table1[[#This Row],[ซ่อมแล้วกลางภาค]]="ซ่อมแล้ว","ซ่อมแล้ว","ไม่ต้องซ่อม"))</f>
        <v>ไม่ต้องซ่อม</v>
      </c>
      <c r="BN268"/>
      <c r="BO268"/>
      <c r="BP268"/>
      <c r="BQ268"/>
    </row>
    <row r="269" spans="1:69" ht="19.5" x14ac:dyDescent="0.4">
      <c r="A269" s="21">
        <v>268</v>
      </c>
      <c r="B269" s="4">
        <v>8</v>
      </c>
      <c r="C269" s="4">
        <v>10</v>
      </c>
      <c r="D269" s="4" t="s">
        <v>33136</v>
      </c>
      <c r="E269" s="4" t="s">
        <v>32346</v>
      </c>
      <c r="F269" s="4" t="s">
        <v>33137</v>
      </c>
      <c r="G269" s="4" t="s">
        <v>33138</v>
      </c>
      <c r="H269" s="4" t="s">
        <v>3563</v>
      </c>
      <c r="I269" s="24">
        <f>ROUND(COUNTIF(Table1[[#This Row],[กิจกรรม 1.1]:[ท้ายบท 1]],"&lt;&gt;ยังไม่ส่ง")*2+IF(Table1[[#This Row],[Quiz 1]]&lt;&gt;"ยังไม่ส่ง",Table1[[#This Row],[Quiz 1]]*2/10,0),0)</f>
        <v>8</v>
      </c>
      <c r="J269" s="24">
        <f>ROUND(COUNTIF(Table1[[#This Row],[แบบฝึก 2.1]:[ท้ายบท 2]],"&lt;&gt;ยังไม่ส่ง")*8/3+IF(Table1[[#This Row],[Quiz 2]]&lt;&gt;"ยังไม่ส่ง",Table1[[#This Row],[Quiz 2]]*2/10,0),0)</f>
        <v>0</v>
      </c>
      <c r="K269" s="24">
        <f>ROUND(COUNTIF(Table1[[#This Row],[แบบฝึก 3.1]:[ท้ายบท 3]],"&lt;&gt;ยังไม่ส่ง")*3/2+IF(Table1[[#This Row],[Quiz 3]]&lt;&gt;"ยังไม่ส่ง",Table1[[#This Row],[Quiz 3]]*2/10,0),0)</f>
        <v>0</v>
      </c>
      <c r="L269" s="12">
        <f>Table1[[#This Row],[บท 1 '[10']]]+Table1[[#This Row],[บท 2 '[10']]]+Table1[[#This Row],[บท 3 '[5']]]</f>
        <v>8</v>
      </c>
      <c r="M269" s="12">
        <f>IF(Table1[[#This Row],[ซ่อมแล้วกลางภาค]]="ซ่อมแล้ว",10,Table1[[#This Row],[MID '[20']2]])</f>
        <v>10</v>
      </c>
      <c r="N269" s="12">
        <f>ROUND(COUNTIF(Table1[[#This Row],[แบบฝึก 4.1]:[ท้ายบท 4]],"&lt;&gt;ยังไม่ส่ง")*8/2+IF(Table1[[#This Row],[Quiz 4]]&lt;&gt;"ยังไม่ส่ง",Table1[[#This Row],[Quiz 4]]*2/10,0),0)</f>
        <v>5</v>
      </c>
      <c r="O269" s="12"/>
      <c r="P269" s="13">
        <f>ROUND(COUNTIF(Table1[[#This Row],[แบบฝึก 5.1]:[ท้ายบท 5]],"&lt;&gt;ยังไม่ส่ง")*8/3+IF(Table1[[#This Row],[Quiz 5]]&lt;&gt;"ยังไม่ส่ง",Table1[[#This Row],[Quiz 5]]*2/10,0),0)</f>
        <v>9</v>
      </c>
      <c r="Q269" s="12">
        <f>Table1[[#This Row],[บท 4 '[10']]]+Table1[[#This Row],[นำเสนอ '[5']]]+Table1[[#This Row],[บท 5 '[10']]]</f>
        <v>14</v>
      </c>
      <c r="R269" s="12">
        <f>Table1[[#This Row],[ก่อนกลางภาค '[25']]]+Table1[[#This Row],[กลางภาค '[20']]]+Table1[[#This Row],[หลังกลางภาค '[25']]]</f>
        <v>32</v>
      </c>
      <c r="S269" s="12"/>
      <c r="T269" s="12">
        <f>Table1[[#This Row],[ปลายภาค '[30']]]+Table1[[#This Row],[ก่อนปลายภาค '[70']]]</f>
        <v>32</v>
      </c>
      <c r="U269" s="11">
        <f t="shared" si="4"/>
        <v>0</v>
      </c>
      <c r="V269" s="5" t="str">
        <f>IF(_xlfn.XLOOKUP(Table1[[#This Row],[email]],กิจกรรม_11[Email],กิจกรรม_11[Completion time],0)&lt;&gt;0,"ส่งแล้ว","ยังไม่ส่ง")</f>
        <v>ส่งแล้ว</v>
      </c>
      <c r="W269" s="5" t="str">
        <f>IF(_xlfn.XLOOKUP(Table1[[#This Row],[email]],แบบฝึก_11[Email],แบบฝึก_11[Completion time],0)&lt;&gt;0,"ส่งแล้ว","ยังไม่ส่ง")</f>
        <v>ส่งแล้ว</v>
      </c>
      <c r="X269" s="5" t="str">
        <f>IF(_xlfn.XLOOKUP(Table1[[#This Row],[email]],แบบฝึก_12[Email],แบบฝึก_12[Completion time],0)&lt;&gt;0,"ส่งแล้ว","ยังไม่ส่ง")</f>
        <v>ส่งแล้ว</v>
      </c>
      <c r="Y269" s="5">
        <f>_xlfn.XLOOKUP(Table1[[#This Row],[email]],ท้ายบท_1[Email],ท้ายบท_1[Total points],"ยังไม่ส่ง")</f>
        <v>8</v>
      </c>
      <c r="Z269" s="4" t="str">
        <f>_xlfn.XLOOKUP(Table1[[#This Row],[email]],Quiz_1[Email],Quiz_1[Total points],"ยังไม่ส่ง")</f>
        <v>ยังไม่ส่ง</v>
      </c>
      <c r="AA269" s="5" t="str">
        <f>IF(_xlfn.XLOOKUP(Table1[[#This Row],[email]],แบบฝึก_21[Email],แบบฝึก_21[Completion time],0)&lt;&gt;0,"ส่งแล้ว","ยังไม่ส่ง")</f>
        <v>ยังไม่ส่ง</v>
      </c>
      <c r="AB269" s="5" t="str">
        <f>IF(_xlfn.XLOOKUP(Table1[[#This Row],[email]],แบบฝึก_22[Email],แบบฝึก_22[Completion time],0)&lt;&gt;0,"ส่งแล้ว","ยังไม่ส่ง")</f>
        <v>ยังไม่ส่ง</v>
      </c>
      <c r="AC269" s="5" t="str">
        <f>_xlfn.XLOOKUP(Table1[[#This Row],[email]],ท้ายบท_2[Email],ท้ายบท_2[Total points],"ยังไม่ส่ง")</f>
        <v>ยังไม่ส่ง</v>
      </c>
      <c r="AD269" s="5" t="str">
        <f>_xlfn.XLOOKUP(Table1[[#This Row],[email]],Quiz_2[Email],Quiz_2[Total points],"ยังไม่ส่ง")</f>
        <v>ยังไม่ส่ง</v>
      </c>
      <c r="AE269" s="5" t="str">
        <f>IF(_xlfn.XLOOKUP(Table1[[#This Row],[email]],แบบฝึก_31[Email],แบบฝึก_31[Completion time],0)&lt;&gt;0,"ส่งแล้ว","ยังไม่ส่ง")</f>
        <v>ยังไม่ส่ง</v>
      </c>
      <c r="AF269" s="5" t="str">
        <f>_xlfn.XLOOKUP(Table1[[#This Row],[email]],ท้ายบท_3[Email],ท้ายบท_3[Total points],"ยังไม่ส่ง")</f>
        <v>ยังไม่ส่ง</v>
      </c>
      <c r="AG269" s="5" t="str">
        <f>_xlfn.XLOOKUP(Table1[[#This Row],[email]],Quiz_3[Email],Quiz_3[Total points],"ยังไม่ส่ง")</f>
        <v>ยังไม่ส่ง</v>
      </c>
      <c r="AH269" s="12">
        <v>8</v>
      </c>
      <c r="AI269" s="14">
        <v>3</v>
      </c>
      <c r="AJ269" s="12">
        <f>ROUND((Table1[[#This Row],[mid '[20']]]+Table1[[#This Row],[mid '[10']]])/2,0)</f>
        <v>6</v>
      </c>
      <c r="AK269" s="5" t="str">
        <f>IF(_xlfn.XLOOKUP(Table1[[#This Row],[email]],แบบฝึก_41[Email],แบบฝึก_41[Completion time],0)&lt;&gt;0,"ส่งแล้ว","ยังไม่ส่ง")</f>
        <v>ส่งแล้ว</v>
      </c>
      <c r="AL269" s="5" t="str">
        <f>IF(_xlfn.XLOOKUP(Table1[[#This Row],[email]],ท้ายบท_4[Email],ท้ายบท_4[Total points],"ยังไม่ส่ง")&lt;&gt;0,"ส่งแล้ว","ยังไม่ส่ง")</f>
        <v>ยังไม่ส่ง</v>
      </c>
      <c r="AM269" s="5">
        <f>_xlfn.XLOOKUP(Table1[[#This Row],[email]],Quiz_4[Email],Quiz_4[Total points],"ยังไม่ส่ง")</f>
        <v>5</v>
      </c>
      <c r="AN269" s="5" t="str">
        <f>IF(_xlfn.XLOOKUP(Table1[[#This Row],[email]],แบบฝึก_51[Email],แบบฝึก_51[Completion time],0)&lt;&gt;0,"ส่งแล้ว","ยังไม่ส่ง")</f>
        <v>ส่งแล้ว</v>
      </c>
      <c r="AO269" s="5" t="str">
        <f>IF(_xlfn.XLOOKUP(Table1[[#This Row],[email]],แบบฝึก_52[Email],แบบฝึก_52[Completion time],0)&lt;&gt;0,"ส่งแล้ว","ยังไม่ส่ง")</f>
        <v>ส่งแล้ว</v>
      </c>
      <c r="AP269" s="5">
        <f>_xlfn.XLOOKUP(Table1[[#This Row],[email]],ท้ายบท_5[Email],ท้ายบท_5[Total points],"ยังไม่ส่ง")</f>
        <v>11</v>
      </c>
      <c r="AQ269" s="5">
        <f>_xlfn.XLOOKUP(Table1[[#This Row],[email]],Quiz_5[Email],Quiz_5[Total points],"ยังไม่ส่ง")</f>
        <v>4</v>
      </c>
      <c r="AR269" s="37" t="s">
        <v>33118</v>
      </c>
      <c r="AS269" s="4" t="str">
        <f>IF(M269&lt;10,"ยังไม่ซ่อม",IF(Table1[[#This Row],[ซ่อมแล้วกลางภาค]]="ซ่อมแล้ว","ซ่อมแล้ว","ไม่ต้องซ่อม"))</f>
        <v>ซ่อมแล้ว</v>
      </c>
      <c r="BN269"/>
      <c r="BO269"/>
      <c r="BP269"/>
      <c r="BQ269"/>
    </row>
    <row r="270" spans="1:69" ht="19.5" x14ac:dyDescent="0.4">
      <c r="A270" s="21">
        <v>269</v>
      </c>
      <c r="B270" s="4">
        <v>8</v>
      </c>
      <c r="C270" s="4">
        <v>11</v>
      </c>
      <c r="D270" s="4" t="s">
        <v>33139</v>
      </c>
      <c r="E270" s="4" t="s">
        <v>32346</v>
      </c>
      <c r="F270" s="4" t="s">
        <v>33140</v>
      </c>
      <c r="G270" s="4" t="s">
        <v>33141</v>
      </c>
      <c r="H270" s="4" t="s">
        <v>3648</v>
      </c>
      <c r="I270" s="24">
        <f>ROUND(COUNTIF(Table1[[#This Row],[กิจกรรม 1.1]:[ท้ายบท 1]],"&lt;&gt;ยังไม่ส่ง")*2+IF(Table1[[#This Row],[Quiz 1]]&lt;&gt;"ยังไม่ส่ง",Table1[[#This Row],[Quiz 1]]*2/10,0),0)</f>
        <v>10</v>
      </c>
      <c r="J270" s="24">
        <f>ROUND(COUNTIF(Table1[[#This Row],[แบบฝึก 2.1]:[ท้ายบท 2]],"&lt;&gt;ยังไม่ส่ง")*8/3+IF(Table1[[#This Row],[Quiz 2]]&lt;&gt;"ยังไม่ส่ง",Table1[[#This Row],[Quiz 2]]*2/10,0),0)</f>
        <v>10</v>
      </c>
      <c r="K270" s="24">
        <f>ROUND(COUNTIF(Table1[[#This Row],[แบบฝึก 3.1]:[ท้ายบท 3]],"&lt;&gt;ยังไม่ส่ง")*3/2+IF(Table1[[#This Row],[Quiz 3]]&lt;&gt;"ยังไม่ส่ง",Table1[[#This Row],[Quiz 3]]*2/10,0),0)</f>
        <v>4</v>
      </c>
      <c r="L270" s="12">
        <f>Table1[[#This Row],[บท 1 '[10']]]+Table1[[#This Row],[บท 2 '[10']]]+Table1[[#This Row],[บท 3 '[5']]]</f>
        <v>24</v>
      </c>
      <c r="M270" s="12">
        <f>IF(Table1[[#This Row],[ซ่อมแล้วกลางภาค]]="ซ่อมแล้ว",10,Table1[[#This Row],[MID '[20']2]])</f>
        <v>16</v>
      </c>
      <c r="N270" s="12">
        <f>ROUND(COUNTIF(Table1[[#This Row],[แบบฝึก 4.1]:[ท้ายบท 4]],"&lt;&gt;ยังไม่ส่ง")*8/2+IF(Table1[[#This Row],[Quiz 4]]&lt;&gt;"ยังไม่ส่ง",Table1[[#This Row],[Quiz 4]]*2/10,0),0)</f>
        <v>5</v>
      </c>
      <c r="O270" s="12"/>
      <c r="P270" s="13">
        <f>ROUND(COUNTIF(Table1[[#This Row],[แบบฝึก 5.1]:[ท้ายบท 5]],"&lt;&gt;ยังไม่ส่ง")*8/3+IF(Table1[[#This Row],[Quiz 5]]&lt;&gt;"ยังไม่ส่ง",Table1[[#This Row],[Quiz 5]]*2/10,0),0)</f>
        <v>9</v>
      </c>
      <c r="Q270" s="12">
        <f>Table1[[#This Row],[บท 4 '[10']]]+Table1[[#This Row],[นำเสนอ '[5']]]+Table1[[#This Row],[บท 5 '[10']]]</f>
        <v>14</v>
      </c>
      <c r="R270" s="12">
        <f>Table1[[#This Row],[ก่อนกลางภาค '[25']]]+Table1[[#This Row],[กลางภาค '[20']]]+Table1[[#This Row],[หลังกลางภาค '[25']]]</f>
        <v>54</v>
      </c>
      <c r="S270" s="12"/>
      <c r="T270" s="12">
        <f>Table1[[#This Row],[ปลายภาค '[30']]]+Table1[[#This Row],[ก่อนปลายภาค '[70']]]</f>
        <v>54</v>
      </c>
      <c r="U270" s="11">
        <f t="shared" si="4"/>
        <v>1</v>
      </c>
      <c r="V270" s="5" t="str">
        <f>IF(_xlfn.XLOOKUP(Table1[[#This Row],[email]],กิจกรรม_11[Email],กิจกรรม_11[Completion time],0)&lt;&gt;0,"ส่งแล้ว","ยังไม่ส่ง")</f>
        <v>ส่งแล้ว</v>
      </c>
      <c r="W270" s="5" t="str">
        <f>IF(_xlfn.XLOOKUP(Table1[[#This Row],[email]],แบบฝึก_11[Email],แบบฝึก_11[Completion time],0)&lt;&gt;0,"ส่งแล้ว","ยังไม่ส่ง")</f>
        <v>ส่งแล้ว</v>
      </c>
      <c r="X270" s="5" t="str">
        <f>IF(_xlfn.XLOOKUP(Table1[[#This Row],[email]],แบบฝึก_12[Email],แบบฝึก_12[Completion time],0)&lt;&gt;0,"ส่งแล้ว","ยังไม่ส่ง")</f>
        <v>ส่งแล้ว</v>
      </c>
      <c r="Y270" s="5">
        <f>_xlfn.XLOOKUP(Table1[[#This Row],[email]],ท้ายบท_1[Email],ท้ายบท_1[Total points],"ยังไม่ส่ง")</f>
        <v>18</v>
      </c>
      <c r="Z270" s="4">
        <f>_xlfn.XLOOKUP(Table1[[#This Row],[email]],Quiz_1[Email],Quiz_1[Total points],"ยังไม่ส่ง")</f>
        <v>8</v>
      </c>
      <c r="AA270" s="5" t="str">
        <f>IF(_xlfn.XLOOKUP(Table1[[#This Row],[email]],แบบฝึก_21[Email],แบบฝึก_21[Completion time],0)&lt;&gt;0,"ส่งแล้ว","ยังไม่ส่ง")</f>
        <v>ส่งแล้ว</v>
      </c>
      <c r="AB270" s="5" t="str">
        <f>IF(_xlfn.XLOOKUP(Table1[[#This Row],[email]],แบบฝึก_22[Email],แบบฝึก_22[Completion time],0)&lt;&gt;0,"ส่งแล้ว","ยังไม่ส่ง")</f>
        <v>ส่งแล้ว</v>
      </c>
      <c r="AC270" s="5">
        <f>_xlfn.XLOOKUP(Table1[[#This Row],[email]],ท้ายบท_2[Email],ท้ายบท_2[Total points],"ยังไม่ส่ง")</f>
        <v>11</v>
      </c>
      <c r="AD270" s="5">
        <f>_xlfn.XLOOKUP(Table1[[#This Row],[email]],Quiz_2[Email],Quiz_2[Total points],"ยังไม่ส่ง")</f>
        <v>9</v>
      </c>
      <c r="AE270" s="5" t="str">
        <f>IF(_xlfn.XLOOKUP(Table1[[#This Row],[email]],แบบฝึก_31[Email],แบบฝึก_31[Completion time],0)&lt;&gt;0,"ส่งแล้ว","ยังไม่ส่ง")</f>
        <v>ส่งแล้ว</v>
      </c>
      <c r="AF270" s="5">
        <f>_xlfn.XLOOKUP(Table1[[#This Row],[email]],ท้ายบท_3[Email],ท้ายบท_3[Total points],"ยังไม่ส่ง")</f>
        <v>10</v>
      </c>
      <c r="AG270" s="5">
        <f>_xlfn.XLOOKUP(Table1[[#This Row],[email]],Quiz_3[Email],Quiz_3[Total points],"ยังไม่ส่ง")</f>
        <v>7</v>
      </c>
      <c r="AH270" s="12">
        <v>22</v>
      </c>
      <c r="AI270" s="14">
        <v>9</v>
      </c>
      <c r="AJ270" s="12">
        <f>ROUND((Table1[[#This Row],[mid '[20']]]+Table1[[#This Row],[mid '[10']]])/2,0)</f>
        <v>16</v>
      </c>
      <c r="AK270" s="5" t="str">
        <f>IF(_xlfn.XLOOKUP(Table1[[#This Row],[email]],แบบฝึก_41[Email],แบบฝึก_41[Completion time],0)&lt;&gt;0,"ส่งแล้ว","ยังไม่ส่ง")</f>
        <v>ส่งแล้ว</v>
      </c>
      <c r="AL270" s="5" t="str">
        <f>IF(_xlfn.XLOOKUP(Table1[[#This Row],[email]],ท้ายบท_4[Email],ท้ายบท_4[Total points],"ยังไม่ส่ง")&lt;&gt;0,"ส่งแล้ว","ยังไม่ส่ง")</f>
        <v>ยังไม่ส่ง</v>
      </c>
      <c r="AM270" s="5">
        <f>_xlfn.XLOOKUP(Table1[[#This Row],[email]],Quiz_4[Email],Quiz_4[Total points],"ยังไม่ส่ง")</f>
        <v>6</v>
      </c>
      <c r="AN270" s="5" t="str">
        <f>IF(_xlfn.XLOOKUP(Table1[[#This Row],[email]],แบบฝึก_51[Email],แบบฝึก_51[Completion time],0)&lt;&gt;0,"ส่งแล้ว","ยังไม่ส่ง")</f>
        <v>ส่งแล้ว</v>
      </c>
      <c r="AO270" s="5" t="str">
        <f>IF(_xlfn.XLOOKUP(Table1[[#This Row],[email]],แบบฝึก_52[Email],แบบฝึก_52[Completion time],0)&lt;&gt;0,"ส่งแล้ว","ยังไม่ส่ง")</f>
        <v>ส่งแล้ว</v>
      </c>
      <c r="AP270" s="5">
        <f>_xlfn.XLOOKUP(Table1[[#This Row],[email]],ท้ายบท_5[Email],ท้ายบท_5[Total points],"ยังไม่ส่ง")</f>
        <v>10</v>
      </c>
      <c r="AQ270" s="5">
        <f>_xlfn.XLOOKUP(Table1[[#This Row],[email]],Quiz_5[Email],Quiz_5[Total points],"ยังไม่ส่ง")</f>
        <v>7</v>
      </c>
      <c r="AR270" s="37"/>
      <c r="AS270" s="4" t="str">
        <f>IF(M270&lt;10,"ยังไม่ซ่อม",IF(Table1[[#This Row],[ซ่อมแล้วกลางภาค]]="ซ่อมแล้ว","ซ่อมแล้ว","ไม่ต้องซ่อม"))</f>
        <v>ไม่ต้องซ่อม</v>
      </c>
      <c r="BN270"/>
      <c r="BO270"/>
      <c r="BP270"/>
      <c r="BQ270"/>
    </row>
    <row r="271" spans="1:69" ht="19.5" x14ac:dyDescent="0.4">
      <c r="A271" s="21">
        <v>270</v>
      </c>
      <c r="B271" s="4">
        <v>8</v>
      </c>
      <c r="C271" s="4">
        <v>12</v>
      </c>
      <c r="D271" s="4" t="s">
        <v>33142</v>
      </c>
      <c r="E271" s="4" t="s">
        <v>32346</v>
      </c>
      <c r="F271" s="4" t="s">
        <v>32371</v>
      </c>
      <c r="G271" s="4" t="s">
        <v>33143</v>
      </c>
      <c r="H271" s="4" t="s">
        <v>3423</v>
      </c>
      <c r="I271" s="24">
        <f>ROUND(COUNTIF(Table1[[#This Row],[กิจกรรม 1.1]:[ท้ายบท 1]],"&lt;&gt;ยังไม่ส่ง")*2+IF(Table1[[#This Row],[Quiz 1]]&lt;&gt;"ยังไม่ส่ง",Table1[[#This Row],[Quiz 1]]*2/10,0),0)</f>
        <v>8</v>
      </c>
      <c r="J271" s="24">
        <f>ROUND(COUNTIF(Table1[[#This Row],[แบบฝึก 2.1]:[ท้ายบท 2]],"&lt;&gt;ยังไม่ส่ง")*8/3+IF(Table1[[#This Row],[Quiz 2]]&lt;&gt;"ยังไม่ส่ง",Table1[[#This Row],[Quiz 2]]*2/10,0),0)</f>
        <v>10</v>
      </c>
      <c r="K271" s="24">
        <f>ROUND(COUNTIF(Table1[[#This Row],[แบบฝึก 3.1]:[ท้ายบท 3]],"&lt;&gt;ยังไม่ส่ง")*3/2+IF(Table1[[#This Row],[Quiz 3]]&lt;&gt;"ยังไม่ส่ง",Table1[[#This Row],[Quiz 3]]*2/10,0),0)</f>
        <v>4</v>
      </c>
      <c r="L271" s="12">
        <f>Table1[[#This Row],[บท 1 '[10']]]+Table1[[#This Row],[บท 2 '[10']]]+Table1[[#This Row],[บท 3 '[5']]]</f>
        <v>22</v>
      </c>
      <c r="M271" s="12">
        <f>IF(Table1[[#This Row],[ซ่อมแล้วกลางภาค]]="ซ่อมแล้ว",10,Table1[[#This Row],[MID '[20']2]])</f>
        <v>11</v>
      </c>
      <c r="N271" s="12">
        <f>ROUND(COUNTIF(Table1[[#This Row],[แบบฝึก 4.1]:[ท้ายบท 4]],"&lt;&gt;ยังไม่ส่ง")*8/2+IF(Table1[[#This Row],[Quiz 4]]&lt;&gt;"ยังไม่ส่ง",Table1[[#This Row],[Quiz 4]]*2/10,0),0)</f>
        <v>4</v>
      </c>
      <c r="O271" s="12"/>
      <c r="P271" s="13">
        <f>ROUND(COUNTIF(Table1[[#This Row],[แบบฝึก 5.1]:[ท้ายบท 5]],"&lt;&gt;ยังไม่ส่ง")*8/3+IF(Table1[[#This Row],[Quiz 5]]&lt;&gt;"ยังไม่ส่ง",Table1[[#This Row],[Quiz 5]]*2/10,0),0)</f>
        <v>9</v>
      </c>
      <c r="Q271" s="12">
        <f>Table1[[#This Row],[บท 4 '[10']]]+Table1[[#This Row],[นำเสนอ '[5']]]+Table1[[#This Row],[บท 5 '[10']]]</f>
        <v>13</v>
      </c>
      <c r="R271" s="12">
        <f>Table1[[#This Row],[ก่อนกลางภาค '[25']]]+Table1[[#This Row],[กลางภาค '[20']]]+Table1[[#This Row],[หลังกลางภาค '[25']]]</f>
        <v>46</v>
      </c>
      <c r="S271" s="12"/>
      <c r="T271" s="12">
        <f>Table1[[#This Row],[ปลายภาค '[30']]]+Table1[[#This Row],[ก่อนปลายภาค '[70']]]</f>
        <v>46</v>
      </c>
      <c r="U271" s="11">
        <f t="shared" si="4"/>
        <v>0</v>
      </c>
      <c r="V271" s="5" t="str">
        <f>IF(_xlfn.XLOOKUP(Table1[[#This Row],[email]],กิจกรรม_11[Email],กิจกรรม_11[Completion time],0)&lt;&gt;0,"ส่งแล้ว","ยังไม่ส่ง")</f>
        <v>ส่งแล้ว</v>
      </c>
      <c r="W271" s="5" t="str">
        <f>IF(_xlfn.XLOOKUP(Table1[[#This Row],[email]],แบบฝึก_11[Email],แบบฝึก_11[Completion time],0)&lt;&gt;0,"ส่งแล้ว","ยังไม่ส่ง")</f>
        <v>ส่งแล้ว</v>
      </c>
      <c r="X271" s="5" t="str">
        <f>IF(_xlfn.XLOOKUP(Table1[[#This Row],[email]],แบบฝึก_12[Email],แบบฝึก_12[Completion time],0)&lt;&gt;0,"ส่งแล้ว","ยังไม่ส่ง")</f>
        <v>ส่งแล้ว</v>
      </c>
      <c r="Y271" s="5">
        <f>_xlfn.XLOOKUP(Table1[[#This Row],[email]],ท้ายบท_1[Email],ท้ายบท_1[Total points],"ยังไม่ส่ง")</f>
        <v>11</v>
      </c>
      <c r="Z271" s="4" t="str">
        <f>_xlfn.XLOOKUP(Table1[[#This Row],[email]],Quiz_1[Email],Quiz_1[Total points],"ยังไม่ส่ง")</f>
        <v>ยังไม่ส่ง</v>
      </c>
      <c r="AA271" s="5" t="str">
        <f>IF(_xlfn.XLOOKUP(Table1[[#This Row],[email]],แบบฝึก_21[Email],แบบฝึก_21[Completion time],0)&lt;&gt;0,"ส่งแล้ว","ยังไม่ส่ง")</f>
        <v>ส่งแล้ว</v>
      </c>
      <c r="AB271" s="5" t="str">
        <f>IF(_xlfn.XLOOKUP(Table1[[#This Row],[email]],แบบฝึก_22[Email],แบบฝึก_22[Completion time],0)&lt;&gt;0,"ส่งแล้ว","ยังไม่ส่ง")</f>
        <v>ส่งแล้ว</v>
      </c>
      <c r="AC271" s="5">
        <f>_xlfn.XLOOKUP(Table1[[#This Row],[email]],ท้ายบท_2[Email],ท้ายบท_2[Total points],"ยังไม่ส่ง")</f>
        <v>8</v>
      </c>
      <c r="AD271" s="5">
        <f>_xlfn.XLOOKUP(Table1[[#This Row],[email]],Quiz_2[Email],Quiz_2[Total points],"ยังไม่ส่ง")</f>
        <v>8</v>
      </c>
      <c r="AE271" s="5" t="str">
        <f>IF(_xlfn.XLOOKUP(Table1[[#This Row],[email]],แบบฝึก_31[Email],แบบฝึก_31[Completion time],0)&lt;&gt;0,"ส่งแล้ว","ยังไม่ส่ง")</f>
        <v>ส่งแล้ว</v>
      </c>
      <c r="AF271" s="5">
        <f>_xlfn.XLOOKUP(Table1[[#This Row],[email]],ท้ายบท_3[Email],ท้ายบท_3[Total points],"ยังไม่ส่ง")</f>
        <v>11</v>
      </c>
      <c r="AG271" s="5">
        <f>_xlfn.XLOOKUP(Table1[[#This Row],[email]],Quiz_3[Email],Quiz_3[Total points],"ยังไม่ส่ง")</f>
        <v>7</v>
      </c>
      <c r="AH271" s="12">
        <v>15</v>
      </c>
      <c r="AI271" s="14">
        <v>6</v>
      </c>
      <c r="AJ271" s="12">
        <f>ROUND((Table1[[#This Row],[mid '[20']]]+Table1[[#This Row],[mid '[10']]])/2,0)</f>
        <v>11</v>
      </c>
      <c r="AK271" s="5" t="str">
        <f>IF(_xlfn.XLOOKUP(Table1[[#This Row],[email]],แบบฝึก_41[Email],แบบฝึก_41[Completion time],0)&lt;&gt;0,"ส่งแล้ว","ยังไม่ส่ง")</f>
        <v>ส่งแล้ว</v>
      </c>
      <c r="AL271" s="5" t="str">
        <f>IF(_xlfn.XLOOKUP(Table1[[#This Row],[email]],ท้ายบท_4[Email],ท้ายบท_4[Total points],"ยังไม่ส่ง")&lt;&gt;0,"ส่งแล้ว","ยังไม่ส่ง")</f>
        <v>ยังไม่ส่ง</v>
      </c>
      <c r="AM271" s="5">
        <f>_xlfn.XLOOKUP(Table1[[#This Row],[email]],Quiz_4[Email],Quiz_4[Total points],"ยังไม่ส่ง")</f>
        <v>2</v>
      </c>
      <c r="AN271" s="5" t="str">
        <f>IF(_xlfn.XLOOKUP(Table1[[#This Row],[email]],แบบฝึก_51[Email],แบบฝึก_51[Completion time],0)&lt;&gt;0,"ส่งแล้ว","ยังไม่ส่ง")</f>
        <v>ส่งแล้ว</v>
      </c>
      <c r="AO271" s="5" t="str">
        <f>IF(_xlfn.XLOOKUP(Table1[[#This Row],[email]],แบบฝึก_52[Email],แบบฝึก_52[Completion time],0)&lt;&gt;0,"ส่งแล้ว","ยังไม่ส่ง")</f>
        <v>ส่งแล้ว</v>
      </c>
      <c r="AP271" s="5">
        <f>_xlfn.XLOOKUP(Table1[[#This Row],[email]],ท้ายบท_5[Email],ท้ายบท_5[Total points],"ยังไม่ส่ง")</f>
        <v>12</v>
      </c>
      <c r="AQ271" s="5">
        <f>_xlfn.XLOOKUP(Table1[[#This Row],[email]],Quiz_5[Email],Quiz_5[Total points],"ยังไม่ส่ง")</f>
        <v>5</v>
      </c>
      <c r="AR271" s="37"/>
      <c r="AS271" s="4" t="str">
        <f>IF(M271&lt;10,"ยังไม่ซ่อม",IF(Table1[[#This Row],[ซ่อมแล้วกลางภาค]]="ซ่อมแล้ว","ซ่อมแล้ว","ไม่ต้องซ่อม"))</f>
        <v>ไม่ต้องซ่อม</v>
      </c>
      <c r="BN271"/>
      <c r="BO271"/>
      <c r="BP271"/>
      <c r="BQ271"/>
    </row>
    <row r="272" spans="1:69" ht="19.5" x14ac:dyDescent="0.4">
      <c r="A272" s="21">
        <v>271</v>
      </c>
      <c r="B272" s="4">
        <v>8</v>
      </c>
      <c r="C272" s="4">
        <v>13</v>
      </c>
      <c r="D272" s="4" t="s">
        <v>33144</v>
      </c>
      <c r="E272" s="4" t="s">
        <v>32346</v>
      </c>
      <c r="F272" s="4" t="s">
        <v>33145</v>
      </c>
      <c r="G272" s="4" t="s">
        <v>33146</v>
      </c>
      <c r="H272" s="4" t="s">
        <v>3528</v>
      </c>
      <c r="I272" s="24">
        <f>ROUND(COUNTIF(Table1[[#This Row],[กิจกรรม 1.1]:[ท้ายบท 1]],"&lt;&gt;ยังไม่ส่ง")*2+IF(Table1[[#This Row],[Quiz 1]]&lt;&gt;"ยังไม่ส่ง",Table1[[#This Row],[Quiz 1]]*2/10,0),0)</f>
        <v>9</v>
      </c>
      <c r="J272" s="24">
        <f>ROUND(COUNTIF(Table1[[#This Row],[แบบฝึก 2.1]:[ท้ายบท 2]],"&lt;&gt;ยังไม่ส่ง")*8/3+IF(Table1[[#This Row],[Quiz 2]]&lt;&gt;"ยังไม่ส่ง",Table1[[#This Row],[Quiz 2]]*2/10,0),0)</f>
        <v>10</v>
      </c>
      <c r="K272" s="24">
        <f>ROUND(COUNTIF(Table1[[#This Row],[แบบฝึก 3.1]:[ท้ายบท 3]],"&lt;&gt;ยังไม่ส่ง")*3/2+IF(Table1[[#This Row],[Quiz 3]]&lt;&gt;"ยังไม่ส่ง",Table1[[#This Row],[Quiz 3]]*2/10,0),0)</f>
        <v>4</v>
      </c>
      <c r="L272" s="12">
        <f>Table1[[#This Row],[บท 1 '[10']]]+Table1[[#This Row],[บท 2 '[10']]]+Table1[[#This Row],[บท 3 '[5']]]</f>
        <v>23</v>
      </c>
      <c r="M272" s="12">
        <f>IF(Table1[[#This Row],[ซ่อมแล้วกลางภาค]]="ซ่อมแล้ว",10,Table1[[#This Row],[MID '[20']2]])</f>
        <v>11</v>
      </c>
      <c r="N272" s="12">
        <f>ROUND(COUNTIF(Table1[[#This Row],[แบบฝึก 4.1]:[ท้ายบท 4]],"&lt;&gt;ยังไม่ส่ง")*8/2+IF(Table1[[#This Row],[Quiz 4]]&lt;&gt;"ยังไม่ส่ง",Table1[[#This Row],[Quiz 4]]*2/10,0),0)</f>
        <v>5</v>
      </c>
      <c r="O272" s="12"/>
      <c r="P272" s="13">
        <f>ROUND(COUNTIF(Table1[[#This Row],[แบบฝึก 5.1]:[ท้ายบท 5]],"&lt;&gt;ยังไม่ส่ง")*8/3+IF(Table1[[#This Row],[Quiz 5]]&lt;&gt;"ยังไม่ส่ง",Table1[[#This Row],[Quiz 5]]*2/10,0),0)</f>
        <v>9</v>
      </c>
      <c r="Q272" s="12">
        <f>Table1[[#This Row],[บท 4 '[10']]]+Table1[[#This Row],[นำเสนอ '[5']]]+Table1[[#This Row],[บท 5 '[10']]]</f>
        <v>14</v>
      </c>
      <c r="R272" s="12">
        <f>Table1[[#This Row],[ก่อนกลางภาค '[25']]]+Table1[[#This Row],[กลางภาค '[20']]]+Table1[[#This Row],[หลังกลางภาค '[25']]]</f>
        <v>48</v>
      </c>
      <c r="S272" s="12"/>
      <c r="T272" s="12">
        <f>Table1[[#This Row],[ปลายภาค '[30']]]+Table1[[#This Row],[ก่อนปลายภาค '[70']]]</f>
        <v>48</v>
      </c>
      <c r="U272" s="11">
        <f t="shared" si="4"/>
        <v>0</v>
      </c>
      <c r="V272" s="5" t="str">
        <f>IF(_xlfn.XLOOKUP(Table1[[#This Row],[email]],กิจกรรม_11[Email],กิจกรรม_11[Completion time],0)&lt;&gt;0,"ส่งแล้ว","ยังไม่ส่ง")</f>
        <v>ส่งแล้ว</v>
      </c>
      <c r="W272" s="5" t="str">
        <f>IF(_xlfn.XLOOKUP(Table1[[#This Row],[email]],แบบฝึก_11[Email],แบบฝึก_11[Completion time],0)&lt;&gt;0,"ส่งแล้ว","ยังไม่ส่ง")</f>
        <v>ส่งแล้ว</v>
      </c>
      <c r="X272" s="5" t="str">
        <f>IF(_xlfn.XLOOKUP(Table1[[#This Row],[email]],แบบฝึก_12[Email],แบบฝึก_12[Completion time],0)&lt;&gt;0,"ส่งแล้ว","ยังไม่ส่ง")</f>
        <v>ส่งแล้ว</v>
      </c>
      <c r="Y272" s="5">
        <f>_xlfn.XLOOKUP(Table1[[#This Row],[email]],ท้ายบท_1[Email],ท้ายบท_1[Total points],"ยังไม่ส่ง")</f>
        <v>18</v>
      </c>
      <c r="Z272" s="4">
        <f>_xlfn.XLOOKUP(Table1[[#This Row],[email]],Quiz_1[Email],Quiz_1[Total points],"ยังไม่ส่ง")</f>
        <v>7</v>
      </c>
      <c r="AA272" s="5" t="str">
        <f>IF(_xlfn.XLOOKUP(Table1[[#This Row],[email]],แบบฝึก_21[Email],แบบฝึก_21[Completion time],0)&lt;&gt;0,"ส่งแล้ว","ยังไม่ส่ง")</f>
        <v>ส่งแล้ว</v>
      </c>
      <c r="AB272" s="5" t="str">
        <f>IF(_xlfn.XLOOKUP(Table1[[#This Row],[email]],แบบฝึก_22[Email],แบบฝึก_22[Completion time],0)&lt;&gt;0,"ส่งแล้ว","ยังไม่ส่ง")</f>
        <v>ส่งแล้ว</v>
      </c>
      <c r="AC272" s="5">
        <f>_xlfn.XLOOKUP(Table1[[#This Row],[email]],ท้ายบท_2[Email],ท้ายบท_2[Total points],"ยังไม่ส่ง")</f>
        <v>9</v>
      </c>
      <c r="AD272" s="5">
        <f>_xlfn.XLOOKUP(Table1[[#This Row],[email]],Quiz_2[Email],Quiz_2[Total points],"ยังไม่ส่ง")</f>
        <v>9</v>
      </c>
      <c r="AE272" s="5" t="str">
        <f>IF(_xlfn.XLOOKUP(Table1[[#This Row],[email]],แบบฝึก_31[Email],แบบฝึก_31[Completion time],0)&lt;&gt;0,"ส่งแล้ว","ยังไม่ส่ง")</f>
        <v>ส่งแล้ว</v>
      </c>
      <c r="AF272" s="5">
        <f>_xlfn.XLOOKUP(Table1[[#This Row],[email]],ท้ายบท_3[Email],ท้ายบท_3[Total points],"ยังไม่ส่ง")</f>
        <v>11</v>
      </c>
      <c r="AG272" s="5">
        <f>_xlfn.XLOOKUP(Table1[[#This Row],[email]],Quiz_3[Email],Quiz_3[Total points],"ยังไม่ส่ง")</f>
        <v>7</v>
      </c>
      <c r="AH272" s="12">
        <v>18</v>
      </c>
      <c r="AI272" s="14">
        <v>4</v>
      </c>
      <c r="AJ272" s="12">
        <f>ROUND((Table1[[#This Row],[mid '[20']]]+Table1[[#This Row],[mid '[10']]])/2,0)</f>
        <v>11</v>
      </c>
      <c r="AK272" s="5" t="str">
        <f>IF(_xlfn.XLOOKUP(Table1[[#This Row],[email]],แบบฝึก_41[Email],แบบฝึก_41[Completion time],0)&lt;&gt;0,"ส่งแล้ว","ยังไม่ส่ง")</f>
        <v>ส่งแล้ว</v>
      </c>
      <c r="AL272" s="5" t="str">
        <f>IF(_xlfn.XLOOKUP(Table1[[#This Row],[email]],ท้ายบท_4[Email],ท้ายบท_4[Total points],"ยังไม่ส่ง")&lt;&gt;0,"ส่งแล้ว","ยังไม่ส่ง")</f>
        <v>ยังไม่ส่ง</v>
      </c>
      <c r="AM272" s="5">
        <f>_xlfn.XLOOKUP(Table1[[#This Row],[email]],Quiz_4[Email],Quiz_4[Total points],"ยังไม่ส่ง")</f>
        <v>6</v>
      </c>
      <c r="AN272" s="5" t="str">
        <f>IF(_xlfn.XLOOKUP(Table1[[#This Row],[email]],แบบฝึก_51[Email],แบบฝึก_51[Completion time],0)&lt;&gt;0,"ส่งแล้ว","ยังไม่ส่ง")</f>
        <v>ส่งแล้ว</v>
      </c>
      <c r="AO272" s="5" t="str">
        <f>IF(_xlfn.XLOOKUP(Table1[[#This Row],[email]],แบบฝึก_52[Email],แบบฝึก_52[Completion time],0)&lt;&gt;0,"ส่งแล้ว","ยังไม่ส่ง")</f>
        <v>ส่งแล้ว</v>
      </c>
      <c r="AP272" s="5">
        <f>_xlfn.XLOOKUP(Table1[[#This Row],[email]],ท้ายบท_5[Email],ท้ายบท_5[Total points],"ยังไม่ส่ง")</f>
        <v>12</v>
      </c>
      <c r="AQ272" s="5">
        <f>_xlfn.XLOOKUP(Table1[[#This Row],[email]],Quiz_5[Email],Quiz_5[Total points],"ยังไม่ส่ง")</f>
        <v>5</v>
      </c>
      <c r="AR272" s="37"/>
      <c r="AS272" s="4" t="str">
        <f>IF(M272&lt;10,"ยังไม่ซ่อม",IF(Table1[[#This Row],[ซ่อมแล้วกลางภาค]]="ซ่อมแล้ว","ซ่อมแล้ว","ไม่ต้องซ่อม"))</f>
        <v>ไม่ต้องซ่อม</v>
      </c>
      <c r="BN272"/>
      <c r="BO272"/>
      <c r="BP272"/>
      <c r="BQ272"/>
    </row>
    <row r="273" spans="1:69" ht="19.5" x14ac:dyDescent="0.4">
      <c r="A273" s="21">
        <v>272</v>
      </c>
      <c r="B273" s="4">
        <v>8</v>
      </c>
      <c r="C273" s="4">
        <v>14</v>
      </c>
      <c r="D273" s="4" t="s">
        <v>33147</v>
      </c>
      <c r="E273" s="4" t="s">
        <v>32346</v>
      </c>
      <c r="F273" s="4" t="s">
        <v>33148</v>
      </c>
      <c r="G273" s="4" t="s">
        <v>33149</v>
      </c>
      <c r="H273" s="4" t="s">
        <v>3715</v>
      </c>
      <c r="I273" s="24">
        <f>ROUND(COUNTIF(Table1[[#This Row],[กิจกรรม 1.1]:[ท้ายบท 1]],"&lt;&gt;ยังไม่ส่ง")*2+IF(Table1[[#This Row],[Quiz 1]]&lt;&gt;"ยังไม่ส่ง",Table1[[#This Row],[Quiz 1]]*2/10,0),0)</f>
        <v>10</v>
      </c>
      <c r="J273" s="24">
        <f>ROUND(COUNTIF(Table1[[#This Row],[แบบฝึก 2.1]:[ท้ายบท 2]],"&lt;&gt;ยังไม่ส่ง")*8/3+IF(Table1[[#This Row],[Quiz 2]]&lt;&gt;"ยังไม่ส่ง",Table1[[#This Row],[Quiz 2]]*2/10,0),0)</f>
        <v>10</v>
      </c>
      <c r="K273" s="24">
        <f>ROUND(COUNTIF(Table1[[#This Row],[แบบฝึก 3.1]:[ท้ายบท 3]],"&lt;&gt;ยังไม่ส่ง")*3/2+IF(Table1[[#This Row],[Quiz 3]]&lt;&gt;"ยังไม่ส่ง",Table1[[#This Row],[Quiz 3]]*2/10,0),0)</f>
        <v>4</v>
      </c>
      <c r="L273" s="12">
        <f>Table1[[#This Row],[บท 1 '[10']]]+Table1[[#This Row],[บท 2 '[10']]]+Table1[[#This Row],[บท 3 '[5']]]</f>
        <v>24</v>
      </c>
      <c r="M273" s="12">
        <f>IF(Table1[[#This Row],[ซ่อมแล้วกลางภาค]]="ซ่อมแล้ว",10,Table1[[#This Row],[MID '[20']2]])</f>
        <v>10</v>
      </c>
      <c r="N273" s="12">
        <f>ROUND(COUNTIF(Table1[[#This Row],[แบบฝึก 4.1]:[ท้ายบท 4]],"&lt;&gt;ยังไม่ส่ง")*8/2+IF(Table1[[#This Row],[Quiz 4]]&lt;&gt;"ยังไม่ส่ง",Table1[[#This Row],[Quiz 4]]*2/10,0),0)</f>
        <v>6</v>
      </c>
      <c r="O273" s="12"/>
      <c r="P273" s="13">
        <f>ROUND(COUNTIF(Table1[[#This Row],[แบบฝึก 5.1]:[ท้ายบท 5]],"&lt;&gt;ยังไม่ส่ง")*8/3+IF(Table1[[#This Row],[Quiz 5]]&lt;&gt;"ยังไม่ส่ง",Table1[[#This Row],[Quiz 5]]*2/10,0),0)</f>
        <v>9</v>
      </c>
      <c r="Q273" s="12">
        <f>Table1[[#This Row],[บท 4 '[10']]]+Table1[[#This Row],[นำเสนอ '[5']]]+Table1[[#This Row],[บท 5 '[10']]]</f>
        <v>15</v>
      </c>
      <c r="R273" s="12">
        <f>Table1[[#This Row],[ก่อนกลางภาค '[25']]]+Table1[[#This Row],[กลางภาค '[20']]]+Table1[[#This Row],[หลังกลางภาค '[25']]]</f>
        <v>49</v>
      </c>
      <c r="S273" s="12"/>
      <c r="T273" s="12">
        <f>Table1[[#This Row],[ปลายภาค '[30']]]+Table1[[#This Row],[ก่อนปลายภาค '[70']]]</f>
        <v>49</v>
      </c>
      <c r="U273" s="11">
        <f t="shared" si="4"/>
        <v>0</v>
      </c>
      <c r="V273" s="5" t="str">
        <f>IF(_xlfn.XLOOKUP(Table1[[#This Row],[email]],กิจกรรม_11[Email],กิจกรรม_11[Completion time],0)&lt;&gt;0,"ส่งแล้ว","ยังไม่ส่ง")</f>
        <v>ส่งแล้ว</v>
      </c>
      <c r="W273" s="5" t="str">
        <f>IF(_xlfn.XLOOKUP(Table1[[#This Row],[email]],แบบฝึก_11[Email],แบบฝึก_11[Completion time],0)&lt;&gt;0,"ส่งแล้ว","ยังไม่ส่ง")</f>
        <v>ส่งแล้ว</v>
      </c>
      <c r="X273" s="5" t="str">
        <f>IF(_xlfn.XLOOKUP(Table1[[#This Row],[email]],แบบฝึก_12[Email],แบบฝึก_12[Completion time],0)&lt;&gt;0,"ส่งแล้ว","ยังไม่ส่ง")</f>
        <v>ส่งแล้ว</v>
      </c>
      <c r="Y273" s="5">
        <f>_xlfn.XLOOKUP(Table1[[#This Row],[email]],ท้ายบท_1[Email],ท้ายบท_1[Total points],"ยังไม่ส่ง")</f>
        <v>22</v>
      </c>
      <c r="Z273" s="4">
        <f>_xlfn.XLOOKUP(Table1[[#This Row],[email]],Quiz_1[Email],Quiz_1[Total points],"ยังไม่ส่ง")</f>
        <v>8</v>
      </c>
      <c r="AA273" s="5" t="str">
        <f>IF(_xlfn.XLOOKUP(Table1[[#This Row],[email]],แบบฝึก_21[Email],แบบฝึก_21[Completion time],0)&lt;&gt;0,"ส่งแล้ว","ยังไม่ส่ง")</f>
        <v>ส่งแล้ว</v>
      </c>
      <c r="AB273" s="5" t="str">
        <f>IF(_xlfn.XLOOKUP(Table1[[#This Row],[email]],แบบฝึก_22[Email],แบบฝึก_22[Completion time],0)&lt;&gt;0,"ส่งแล้ว","ยังไม่ส่ง")</f>
        <v>ส่งแล้ว</v>
      </c>
      <c r="AC273" s="5">
        <f>_xlfn.XLOOKUP(Table1[[#This Row],[email]],ท้ายบท_2[Email],ท้ายบท_2[Total points],"ยังไม่ส่ง")</f>
        <v>12</v>
      </c>
      <c r="AD273" s="5">
        <f>_xlfn.XLOOKUP(Table1[[#This Row],[email]],Quiz_2[Email],Quiz_2[Total points],"ยังไม่ส่ง")</f>
        <v>9</v>
      </c>
      <c r="AE273" s="5" t="str">
        <f>IF(_xlfn.XLOOKUP(Table1[[#This Row],[email]],แบบฝึก_31[Email],แบบฝึก_31[Completion time],0)&lt;&gt;0,"ส่งแล้ว","ยังไม่ส่ง")</f>
        <v>ส่งแล้ว</v>
      </c>
      <c r="AF273" s="5">
        <f>_xlfn.XLOOKUP(Table1[[#This Row],[email]],ท้ายบท_3[Email],ท้ายบท_3[Total points],"ยังไม่ส่ง")</f>
        <v>10</v>
      </c>
      <c r="AG273" s="5">
        <f>_xlfn.XLOOKUP(Table1[[#This Row],[email]],Quiz_3[Email],Quiz_3[Total points],"ยังไม่ส่ง")</f>
        <v>7</v>
      </c>
      <c r="AH273" s="12">
        <v>13</v>
      </c>
      <c r="AI273" s="14">
        <v>5</v>
      </c>
      <c r="AJ273" s="12">
        <f>ROUND((Table1[[#This Row],[mid '[20']]]+Table1[[#This Row],[mid '[10']]])/2,0)</f>
        <v>9</v>
      </c>
      <c r="AK273" s="5" t="str">
        <f>IF(_xlfn.XLOOKUP(Table1[[#This Row],[email]],แบบฝึก_41[Email],แบบฝึก_41[Completion time],0)&lt;&gt;0,"ส่งแล้ว","ยังไม่ส่ง")</f>
        <v>ส่งแล้ว</v>
      </c>
      <c r="AL273" s="5" t="str">
        <f>IF(_xlfn.XLOOKUP(Table1[[#This Row],[email]],ท้ายบท_4[Email],ท้ายบท_4[Total points],"ยังไม่ส่ง")&lt;&gt;0,"ส่งแล้ว","ยังไม่ส่ง")</f>
        <v>ยังไม่ส่ง</v>
      </c>
      <c r="AM273" s="5">
        <f>_xlfn.XLOOKUP(Table1[[#This Row],[email]],Quiz_4[Email],Quiz_4[Total points],"ยังไม่ส่ง")</f>
        <v>9</v>
      </c>
      <c r="AN273" s="5" t="str">
        <f>IF(_xlfn.XLOOKUP(Table1[[#This Row],[email]],แบบฝึก_51[Email],แบบฝึก_51[Completion time],0)&lt;&gt;0,"ส่งแล้ว","ยังไม่ส่ง")</f>
        <v>ส่งแล้ว</v>
      </c>
      <c r="AO273" s="5" t="str">
        <f>IF(_xlfn.XLOOKUP(Table1[[#This Row],[email]],แบบฝึก_52[Email],แบบฝึก_52[Completion time],0)&lt;&gt;0,"ส่งแล้ว","ยังไม่ส่ง")</f>
        <v>ส่งแล้ว</v>
      </c>
      <c r="AP273" s="5">
        <f>_xlfn.XLOOKUP(Table1[[#This Row],[email]],ท้ายบท_5[Email],ท้ายบท_5[Total points],"ยังไม่ส่ง")</f>
        <v>15</v>
      </c>
      <c r="AQ273" s="5">
        <f>_xlfn.XLOOKUP(Table1[[#This Row],[email]],Quiz_5[Email],Quiz_5[Total points],"ยังไม่ส่ง")</f>
        <v>5</v>
      </c>
      <c r="AR273" s="37" t="s">
        <v>33118</v>
      </c>
      <c r="AS273" s="4" t="str">
        <f>IF(M273&lt;10,"ยังไม่ซ่อม",IF(Table1[[#This Row],[ซ่อมแล้วกลางภาค]]="ซ่อมแล้ว","ซ่อมแล้ว","ไม่ต้องซ่อม"))</f>
        <v>ซ่อมแล้ว</v>
      </c>
      <c r="BN273"/>
      <c r="BO273"/>
      <c r="BP273"/>
      <c r="BQ273"/>
    </row>
    <row r="274" spans="1:69" ht="19.5" x14ac:dyDescent="0.4">
      <c r="A274" s="21">
        <v>273</v>
      </c>
      <c r="B274" s="4">
        <v>8</v>
      </c>
      <c r="C274" s="4">
        <v>15</v>
      </c>
      <c r="D274" s="4" t="s">
        <v>33150</v>
      </c>
      <c r="E274" s="4" t="s">
        <v>32346</v>
      </c>
      <c r="F274" s="4" t="s">
        <v>33151</v>
      </c>
      <c r="G274" s="4" t="s">
        <v>33152</v>
      </c>
      <c r="H274" s="4" t="s">
        <v>3739</v>
      </c>
      <c r="I274" s="24">
        <f>ROUND(COUNTIF(Table1[[#This Row],[กิจกรรม 1.1]:[ท้ายบท 1]],"&lt;&gt;ยังไม่ส่ง")*2+IF(Table1[[#This Row],[Quiz 1]]&lt;&gt;"ยังไม่ส่ง",Table1[[#This Row],[Quiz 1]]*2/10,0),0)</f>
        <v>8</v>
      </c>
      <c r="J274" s="24">
        <f>ROUND(COUNTIF(Table1[[#This Row],[แบบฝึก 2.1]:[ท้ายบท 2]],"&lt;&gt;ยังไม่ส่ง")*8/3+IF(Table1[[#This Row],[Quiz 2]]&lt;&gt;"ยังไม่ส่ง",Table1[[#This Row],[Quiz 2]]*2/10,0),0)</f>
        <v>10</v>
      </c>
      <c r="K274" s="24">
        <f>ROUND(COUNTIF(Table1[[#This Row],[แบบฝึก 3.1]:[ท้ายบท 3]],"&lt;&gt;ยังไม่ส่ง")*3/2+IF(Table1[[#This Row],[Quiz 3]]&lt;&gt;"ยังไม่ส่ง",Table1[[#This Row],[Quiz 3]]*2/10,0),0)</f>
        <v>4</v>
      </c>
      <c r="L274" s="12">
        <f>Table1[[#This Row],[บท 1 '[10']]]+Table1[[#This Row],[บท 2 '[10']]]+Table1[[#This Row],[บท 3 '[5']]]</f>
        <v>22</v>
      </c>
      <c r="M274" s="12">
        <f>IF(Table1[[#This Row],[ซ่อมแล้วกลางภาค]]="ซ่อมแล้ว",10,Table1[[#This Row],[MID '[20']2]])</f>
        <v>12</v>
      </c>
      <c r="N274" s="12">
        <f>ROUND(COUNTIF(Table1[[#This Row],[แบบฝึก 4.1]:[ท้ายบท 4]],"&lt;&gt;ยังไม่ส่ง")*8/2+IF(Table1[[#This Row],[Quiz 4]]&lt;&gt;"ยังไม่ส่ง",Table1[[#This Row],[Quiz 4]]*2/10,0),0)</f>
        <v>6</v>
      </c>
      <c r="O274" s="12"/>
      <c r="P274" s="13">
        <f>ROUND(COUNTIF(Table1[[#This Row],[แบบฝึก 5.1]:[ท้ายบท 5]],"&lt;&gt;ยังไม่ส่ง")*8/3+IF(Table1[[#This Row],[Quiz 5]]&lt;&gt;"ยังไม่ส่ง",Table1[[#This Row],[Quiz 5]]*2/10,0),0)</f>
        <v>9</v>
      </c>
      <c r="Q274" s="12">
        <f>Table1[[#This Row],[บท 4 '[10']]]+Table1[[#This Row],[นำเสนอ '[5']]]+Table1[[#This Row],[บท 5 '[10']]]</f>
        <v>15</v>
      </c>
      <c r="R274" s="12">
        <f>Table1[[#This Row],[ก่อนกลางภาค '[25']]]+Table1[[#This Row],[กลางภาค '[20']]]+Table1[[#This Row],[หลังกลางภาค '[25']]]</f>
        <v>49</v>
      </c>
      <c r="S274" s="12"/>
      <c r="T274" s="12">
        <f>Table1[[#This Row],[ปลายภาค '[30']]]+Table1[[#This Row],[ก่อนปลายภาค '[70']]]</f>
        <v>49</v>
      </c>
      <c r="U274" s="11">
        <f t="shared" si="4"/>
        <v>0</v>
      </c>
      <c r="V274" s="5" t="str">
        <f>IF(_xlfn.XLOOKUP(Table1[[#This Row],[email]],กิจกรรม_11[Email],กิจกรรม_11[Completion time],0)&lt;&gt;0,"ส่งแล้ว","ยังไม่ส่ง")</f>
        <v>ส่งแล้ว</v>
      </c>
      <c r="W274" s="5" t="str">
        <f>IF(_xlfn.XLOOKUP(Table1[[#This Row],[email]],แบบฝึก_11[Email],แบบฝึก_11[Completion time],0)&lt;&gt;0,"ส่งแล้ว","ยังไม่ส่ง")</f>
        <v>ส่งแล้ว</v>
      </c>
      <c r="X274" s="5" t="str">
        <f>IF(_xlfn.XLOOKUP(Table1[[#This Row],[email]],แบบฝึก_12[Email],แบบฝึก_12[Completion time],0)&lt;&gt;0,"ส่งแล้ว","ยังไม่ส่ง")</f>
        <v>ส่งแล้ว</v>
      </c>
      <c r="Y274" s="5">
        <f>_xlfn.XLOOKUP(Table1[[#This Row],[email]],ท้ายบท_1[Email],ท้ายบท_1[Total points],"ยังไม่ส่ง")</f>
        <v>22</v>
      </c>
      <c r="Z274" s="4" t="str">
        <f>_xlfn.XLOOKUP(Table1[[#This Row],[email]],Quiz_1[Email],Quiz_1[Total points],"ยังไม่ส่ง")</f>
        <v>ยังไม่ส่ง</v>
      </c>
      <c r="AA274" s="5" t="str">
        <f>IF(_xlfn.XLOOKUP(Table1[[#This Row],[email]],แบบฝึก_21[Email],แบบฝึก_21[Completion time],0)&lt;&gt;0,"ส่งแล้ว","ยังไม่ส่ง")</f>
        <v>ส่งแล้ว</v>
      </c>
      <c r="AB274" s="5" t="str">
        <f>IF(_xlfn.XLOOKUP(Table1[[#This Row],[email]],แบบฝึก_22[Email],แบบฝึก_22[Completion time],0)&lt;&gt;0,"ส่งแล้ว","ยังไม่ส่ง")</f>
        <v>ส่งแล้ว</v>
      </c>
      <c r="AC274" s="5">
        <f>_xlfn.XLOOKUP(Table1[[#This Row],[email]],ท้ายบท_2[Email],ท้ายบท_2[Total points],"ยังไม่ส่ง")</f>
        <v>12</v>
      </c>
      <c r="AD274" s="5">
        <f>_xlfn.XLOOKUP(Table1[[#This Row],[email]],Quiz_2[Email],Quiz_2[Total points],"ยังไม่ส่ง")</f>
        <v>9</v>
      </c>
      <c r="AE274" s="5" t="str">
        <f>IF(_xlfn.XLOOKUP(Table1[[#This Row],[email]],แบบฝึก_31[Email],แบบฝึก_31[Completion time],0)&lt;&gt;0,"ส่งแล้ว","ยังไม่ส่ง")</f>
        <v>ส่งแล้ว</v>
      </c>
      <c r="AF274" s="5">
        <f>_xlfn.XLOOKUP(Table1[[#This Row],[email]],ท้ายบท_3[Email],ท้ายบท_3[Total points],"ยังไม่ส่ง")</f>
        <v>7</v>
      </c>
      <c r="AG274" s="5">
        <f>_xlfn.XLOOKUP(Table1[[#This Row],[email]],Quiz_3[Email],Quiz_3[Total points],"ยังไม่ส่ง")</f>
        <v>6</v>
      </c>
      <c r="AH274" s="12">
        <v>16</v>
      </c>
      <c r="AI274" s="14">
        <v>7</v>
      </c>
      <c r="AJ274" s="12">
        <f>ROUND((Table1[[#This Row],[mid '[20']]]+Table1[[#This Row],[mid '[10']]])/2,0)</f>
        <v>12</v>
      </c>
      <c r="AK274" s="5" t="str">
        <f>IF(_xlfn.XLOOKUP(Table1[[#This Row],[email]],แบบฝึก_41[Email],แบบฝึก_41[Completion time],0)&lt;&gt;0,"ส่งแล้ว","ยังไม่ส่ง")</f>
        <v>ส่งแล้ว</v>
      </c>
      <c r="AL274" s="5" t="str">
        <f>IF(_xlfn.XLOOKUP(Table1[[#This Row],[email]],ท้ายบท_4[Email],ท้ายบท_4[Total points],"ยังไม่ส่ง")&lt;&gt;0,"ส่งแล้ว","ยังไม่ส่ง")</f>
        <v>ยังไม่ส่ง</v>
      </c>
      <c r="AM274" s="5">
        <f>_xlfn.XLOOKUP(Table1[[#This Row],[email]],Quiz_4[Email],Quiz_4[Total points],"ยังไม่ส่ง")</f>
        <v>9</v>
      </c>
      <c r="AN274" s="5" t="str">
        <f>IF(_xlfn.XLOOKUP(Table1[[#This Row],[email]],แบบฝึก_51[Email],แบบฝึก_51[Completion time],0)&lt;&gt;0,"ส่งแล้ว","ยังไม่ส่ง")</f>
        <v>ส่งแล้ว</v>
      </c>
      <c r="AO274" s="5" t="str">
        <f>IF(_xlfn.XLOOKUP(Table1[[#This Row],[email]],แบบฝึก_52[Email],แบบฝึก_52[Completion time],0)&lt;&gt;0,"ส่งแล้ว","ยังไม่ส่ง")</f>
        <v>ส่งแล้ว</v>
      </c>
      <c r="AP274" s="5">
        <f>_xlfn.XLOOKUP(Table1[[#This Row],[email]],ท้ายบท_5[Email],ท้ายบท_5[Total points],"ยังไม่ส่ง")</f>
        <v>16</v>
      </c>
      <c r="AQ274" s="5">
        <f>_xlfn.XLOOKUP(Table1[[#This Row],[email]],Quiz_5[Email],Quiz_5[Total points],"ยังไม่ส่ง")</f>
        <v>5</v>
      </c>
      <c r="AR274" s="37"/>
      <c r="AS274" s="4" t="str">
        <f>IF(M274&lt;10,"ยังไม่ซ่อม",IF(Table1[[#This Row],[ซ่อมแล้วกลางภาค]]="ซ่อมแล้ว","ซ่อมแล้ว","ไม่ต้องซ่อม"))</f>
        <v>ไม่ต้องซ่อม</v>
      </c>
      <c r="BN274"/>
      <c r="BO274"/>
      <c r="BP274"/>
      <c r="BQ274"/>
    </row>
    <row r="275" spans="1:69" ht="19.5" x14ac:dyDescent="0.4">
      <c r="A275" s="21">
        <v>274</v>
      </c>
      <c r="B275" s="4">
        <v>8</v>
      </c>
      <c r="C275" s="4">
        <v>16</v>
      </c>
      <c r="D275" s="4" t="s">
        <v>33153</v>
      </c>
      <c r="E275" s="4" t="s">
        <v>32346</v>
      </c>
      <c r="F275" s="4" t="s">
        <v>33154</v>
      </c>
      <c r="G275" s="4" t="s">
        <v>33155</v>
      </c>
      <c r="H275" s="4" t="s">
        <v>3511</v>
      </c>
      <c r="I275" s="24">
        <f>ROUND(COUNTIF(Table1[[#This Row],[กิจกรรม 1.1]:[ท้ายบท 1]],"&lt;&gt;ยังไม่ส่ง")*2+IF(Table1[[#This Row],[Quiz 1]]&lt;&gt;"ยังไม่ส่ง",Table1[[#This Row],[Quiz 1]]*2/10,0),0)</f>
        <v>8</v>
      </c>
      <c r="J275" s="24">
        <f>ROUND(COUNTIF(Table1[[#This Row],[แบบฝึก 2.1]:[ท้ายบท 2]],"&lt;&gt;ยังไม่ส่ง")*8/3+IF(Table1[[#This Row],[Quiz 2]]&lt;&gt;"ยังไม่ส่ง",Table1[[#This Row],[Quiz 2]]*2/10,0),0)</f>
        <v>10</v>
      </c>
      <c r="K275" s="24">
        <f>ROUND(COUNTIF(Table1[[#This Row],[แบบฝึก 3.1]:[ท้ายบท 3]],"&lt;&gt;ยังไม่ส่ง")*3/2+IF(Table1[[#This Row],[Quiz 3]]&lt;&gt;"ยังไม่ส่ง",Table1[[#This Row],[Quiz 3]]*2/10,0),0)</f>
        <v>5</v>
      </c>
      <c r="L275" s="12">
        <f>Table1[[#This Row],[บท 1 '[10']]]+Table1[[#This Row],[บท 2 '[10']]]+Table1[[#This Row],[บท 3 '[5']]]</f>
        <v>23</v>
      </c>
      <c r="M275" s="12">
        <f>IF(Table1[[#This Row],[ซ่อมแล้วกลางภาค]]="ซ่อมแล้ว",10,Table1[[#This Row],[MID '[20']2]])</f>
        <v>9</v>
      </c>
      <c r="N275" s="12">
        <f>ROUND(COUNTIF(Table1[[#This Row],[แบบฝึก 4.1]:[ท้ายบท 4]],"&lt;&gt;ยังไม่ส่ง")*8/2+IF(Table1[[#This Row],[Quiz 4]]&lt;&gt;"ยังไม่ส่ง",Table1[[#This Row],[Quiz 4]]*2/10,0),0)</f>
        <v>6</v>
      </c>
      <c r="O275" s="12"/>
      <c r="P275" s="13">
        <f>ROUND(COUNTIF(Table1[[#This Row],[แบบฝึก 5.1]:[ท้ายบท 5]],"&lt;&gt;ยังไม่ส่ง")*8/3+IF(Table1[[#This Row],[Quiz 5]]&lt;&gt;"ยังไม่ส่ง",Table1[[#This Row],[Quiz 5]]*2/10,0),0)</f>
        <v>9</v>
      </c>
      <c r="Q275" s="12">
        <f>Table1[[#This Row],[บท 4 '[10']]]+Table1[[#This Row],[นำเสนอ '[5']]]+Table1[[#This Row],[บท 5 '[10']]]</f>
        <v>15</v>
      </c>
      <c r="R275" s="12">
        <f>Table1[[#This Row],[ก่อนกลางภาค '[25']]]+Table1[[#This Row],[กลางภาค '[20']]]+Table1[[#This Row],[หลังกลางภาค '[25']]]</f>
        <v>47</v>
      </c>
      <c r="S275" s="12"/>
      <c r="T275" s="12">
        <f>Table1[[#This Row],[ปลายภาค '[30']]]+Table1[[#This Row],[ก่อนปลายภาค '[70']]]</f>
        <v>47</v>
      </c>
      <c r="U275" s="11">
        <f t="shared" si="4"/>
        <v>0</v>
      </c>
      <c r="V275" s="5" t="str">
        <f>IF(_xlfn.XLOOKUP(Table1[[#This Row],[email]],กิจกรรม_11[Email],กิจกรรม_11[Completion time],0)&lt;&gt;0,"ส่งแล้ว","ยังไม่ส่ง")</f>
        <v>ส่งแล้ว</v>
      </c>
      <c r="W275" s="5" t="str">
        <f>IF(_xlfn.XLOOKUP(Table1[[#This Row],[email]],แบบฝึก_11[Email],แบบฝึก_11[Completion time],0)&lt;&gt;0,"ส่งแล้ว","ยังไม่ส่ง")</f>
        <v>ส่งแล้ว</v>
      </c>
      <c r="X275" s="5" t="str">
        <f>IF(_xlfn.XLOOKUP(Table1[[#This Row],[email]],แบบฝึก_12[Email],แบบฝึก_12[Completion time],0)&lt;&gt;0,"ส่งแล้ว","ยังไม่ส่ง")</f>
        <v>ส่งแล้ว</v>
      </c>
      <c r="Y275" s="5">
        <f>_xlfn.XLOOKUP(Table1[[#This Row],[email]],ท้ายบท_1[Email],ท้ายบท_1[Total points],"ยังไม่ส่ง")</f>
        <v>13</v>
      </c>
      <c r="Z275" s="4" t="str">
        <f>_xlfn.XLOOKUP(Table1[[#This Row],[email]],Quiz_1[Email],Quiz_1[Total points],"ยังไม่ส่ง")</f>
        <v>ยังไม่ส่ง</v>
      </c>
      <c r="AA275" s="5" t="str">
        <f>IF(_xlfn.XLOOKUP(Table1[[#This Row],[email]],แบบฝึก_21[Email],แบบฝึก_21[Completion time],0)&lt;&gt;0,"ส่งแล้ว","ยังไม่ส่ง")</f>
        <v>ส่งแล้ว</v>
      </c>
      <c r="AB275" s="5" t="str">
        <f>IF(_xlfn.XLOOKUP(Table1[[#This Row],[email]],แบบฝึก_22[Email],แบบฝึก_22[Completion time],0)&lt;&gt;0,"ส่งแล้ว","ยังไม่ส่ง")</f>
        <v>ส่งแล้ว</v>
      </c>
      <c r="AC275" s="5">
        <f>_xlfn.XLOOKUP(Table1[[#This Row],[email]],ท้ายบท_2[Email],ท้ายบท_2[Total points],"ยังไม่ส่ง")</f>
        <v>13</v>
      </c>
      <c r="AD275" s="5">
        <f>_xlfn.XLOOKUP(Table1[[#This Row],[email]],Quiz_2[Email],Quiz_2[Total points],"ยังไม่ส่ง")</f>
        <v>9</v>
      </c>
      <c r="AE275" s="5" t="str">
        <f>IF(_xlfn.XLOOKUP(Table1[[#This Row],[email]],แบบฝึก_31[Email],แบบฝึก_31[Completion time],0)&lt;&gt;0,"ส่งแล้ว","ยังไม่ส่ง")</f>
        <v>ส่งแล้ว</v>
      </c>
      <c r="AF275" s="5">
        <f>_xlfn.XLOOKUP(Table1[[#This Row],[email]],ท้ายบท_3[Email],ท้ายบท_3[Total points],"ยังไม่ส่ง")</f>
        <v>10</v>
      </c>
      <c r="AG275" s="5">
        <f>_xlfn.XLOOKUP(Table1[[#This Row],[email]],Quiz_3[Email],Quiz_3[Total points],"ยังไม่ส่ง")</f>
        <v>8</v>
      </c>
      <c r="AH275" s="12">
        <v>12</v>
      </c>
      <c r="AI275" s="14">
        <v>5</v>
      </c>
      <c r="AJ275" s="12">
        <f>ROUND((Table1[[#This Row],[mid '[20']]]+Table1[[#This Row],[mid '[10']]])/2,0)</f>
        <v>9</v>
      </c>
      <c r="AK275" s="5" t="str">
        <f>IF(_xlfn.XLOOKUP(Table1[[#This Row],[email]],แบบฝึก_41[Email],แบบฝึก_41[Completion time],0)&lt;&gt;0,"ส่งแล้ว","ยังไม่ส่ง")</f>
        <v>ส่งแล้ว</v>
      </c>
      <c r="AL275" s="5" t="str">
        <f>IF(_xlfn.XLOOKUP(Table1[[#This Row],[email]],ท้ายบท_4[Email],ท้ายบท_4[Total points],"ยังไม่ส่ง")&lt;&gt;0,"ส่งแล้ว","ยังไม่ส่ง")</f>
        <v>ยังไม่ส่ง</v>
      </c>
      <c r="AM275" s="5">
        <f>_xlfn.XLOOKUP(Table1[[#This Row],[email]],Quiz_4[Email],Quiz_4[Total points],"ยังไม่ส่ง")</f>
        <v>9</v>
      </c>
      <c r="AN275" s="5" t="str">
        <f>IF(_xlfn.XLOOKUP(Table1[[#This Row],[email]],แบบฝึก_51[Email],แบบฝึก_51[Completion time],0)&lt;&gt;0,"ส่งแล้ว","ยังไม่ส่ง")</f>
        <v>ส่งแล้ว</v>
      </c>
      <c r="AO275" s="5" t="str">
        <f>IF(_xlfn.XLOOKUP(Table1[[#This Row],[email]],แบบฝึก_52[Email],แบบฝึก_52[Completion time],0)&lt;&gt;0,"ส่งแล้ว","ยังไม่ส่ง")</f>
        <v>ส่งแล้ว</v>
      </c>
      <c r="AP275" s="5">
        <f>_xlfn.XLOOKUP(Table1[[#This Row],[email]],ท้ายบท_5[Email],ท้ายบท_5[Total points],"ยังไม่ส่ง")</f>
        <v>9</v>
      </c>
      <c r="AQ275" s="5">
        <f>_xlfn.XLOOKUP(Table1[[#This Row],[email]],Quiz_5[Email],Quiz_5[Total points],"ยังไม่ส่ง")</f>
        <v>4</v>
      </c>
      <c r="AR275" s="37"/>
      <c r="AS275" s="4" t="str">
        <f>IF(M275&lt;10,"ยังไม่ซ่อม",IF(Table1[[#This Row],[ซ่อมแล้วกลางภาค]]="ซ่อมแล้ว","ซ่อมแล้ว","ไม่ต้องซ่อม"))</f>
        <v>ยังไม่ซ่อม</v>
      </c>
      <c r="BN275"/>
      <c r="BO275"/>
      <c r="BP275"/>
      <c r="BQ275"/>
    </row>
    <row r="276" spans="1:69" ht="19.5" x14ac:dyDescent="0.4">
      <c r="A276" s="21">
        <v>275</v>
      </c>
      <c r="B276" s="4">
        <v>8</v>
      </c>
      <c r="C276" s="4">
        <v>17</v>
      </c>
      <c r="D276" s="4" t="s">
        <v>33156</v>
      </c>
      <c r="E276" s="4" t="s">
        <v>32346</v>
      </c>
      <c r="F276" s="4" t="s">
        <v>33157</v>
      </c>
      <c r="G276" s="4" t="s">
        <v>33158</v>
      </c>
      <c r="H276" s="4" t="s">
        <v>3792</v>
      </c>
      <c r="I276" s="24">
        <f>ROUND(COUNTIF(Table1[[#This Row],[กิจกรรม 1.1]:[ท้ายบท 1]],"&lt;&gt;ยังไม่ส่ง")*2+IF(Table1[[#This Row],[Quiz 1]]&lt;&gt;"ยังไม่ส่ง",Table1[[#This Row],[Quiz 1]]*2/10,0),0)</f>
        <v>10</v>
      </c>
      <c r="J276" s="24">
        <f>ROUND(COUNTIF(Table1[[#This Row],[แบบฝึก 2.1]:[ท้ายบท 2]],"&lt;&gt;ยังไม่ส่ง")*8/3+IF(Table1[[#This Row],[Quiz 2]]&lt;&gt;"ยังไม่ส่ง",Table1[[#This Row],[Quiz 2]]*2/10,0),0)</f>
        <v>10</v>
      </c>
      <c r="K276" s="24">
        <f>ROUND(COUNTIF(Table1[[#This Row],[แบบฝึก 3.1]:[ท้ายบท 3]],"&lt;&gt;ยังไม่ส่ง")*3/2+IF(Table1[[#This Row],[Quiz 3]]&lt;&gt;"ยังไม่ส่ง",Table1[[#This Row],[Quiz 3]]*2/10,0),0)</f>
        <v>4</v>
      </c>
      <c r="L276" s="12">
        <f>Table1[[#This Row],[บท 1 '[10']]]+Table1[[#This Row],[บท 2 '[10']]]+Table1[[#This Row],[บท 3 '[5']]]</f>
        <v>24</v>
      </c>
      <c r="M276" s="12">
        <f>IF(Table1[[#This Row],[ซ่อมแล้วกลางภาค]]="ซ่อมแล้ว",10,Table1[[#This Row],[MID '[20']2]])</f>
        <v>15</v>
      </c>
      <c r="N276" s="12">
        <f>ROUND(COUNTIF(Table1[[#This Row],[แบบฝึก 4.1]:[ท้ายบท 4]],"&lt;&gt;ยังไม่ส่ง")*8/2+IF(Table1[[#This Row],[Quiz 4]]&lt;&gt;"ยังไม่ส่ง",Table1[[#This Row],[Quiz 4]]*2/10,0),0)</f>
        <v>5</v>
      </c>
      <c r="O276" s="12"/>
      <c r="P276" s="13">
        <f>ROUND(COUNTIF(Table1[[#This Row],[แบบฝึก 5.1]:[ท้ายบท 5]],"&lt;&gt;ยังไม่ส่ง")*8/3+IF(Table1[[#This Row],[Quiz 5]]&lt;&gt;"ยังไม่ส่ง",Table1[[#This Row],[Quiz 5]]*2/10,0),0)</f>
        <v>9</v>
      </c>
      <c r="Q276" s="12">
        <f>Table1[[#This Row],[บท 4 '[10']]]+Table1[[#This Row],[นำเสนอ '[5']]]+Table1[[#This Row],[บท 5 '[10']]]</f>
        <v>14</v>
      </c>
      <c r="R276" s="12">
        <f>Table1[[#This Row],[ก่อนกลางภาค '[25']]]+Table1[[#This Row],[กลางภาค '[20']]]+Table1[[#This Row],[หลังกลางภาค '[25']]]</f>
        <v>53</v>
      </c>
      <c r="S276" s="12"/>
      <c r="T276" s="12">
        <f>Table1[[#This Row],[ปลายภาค '[30']]]+Table1[[#This Row],[ก่อนปลายภาค '[70']]]</f>
        <v>53</v>
      </c>
      <c r="U276" s="11">
        <f t="shared" si="4"/>
        <v>1</v>
      </c>
      <c r="V276" s="5" t="str">
        <f>IF(_xlfn.XLOOKUP(Table1[[#This Row],[email]],กิจกรรม_11[Email],กิจกรรม_11[Completion time],0)&lt;&gt;0,"ส่งแล้ว","ยังไม่ส่ง")</f>
        <v>ส่งแล้ว</v>
      </c>
      <c r="W276" s="5" t="str">
        <f>IF(_xlfn.XLOOKUP(Table1[[#This Row],[email]],แบบฝึก_11[Email],แบบฝึก_11[Completion time],0)&lt;&gt;0,"ส่งแล้ว","ยังไม่ส่ง")</f>
        <v>ส่งแล้ว</v>
      </c>
      <c r="X276" s="5" t="str">
        <f>IF(_xlfn.XLOOKUP(Table1[[#This Row],[email]],แบบฝึก_12[Email],แบบฝึก_12[Completion time],0)&lt;&gt;0,"ส่งแล้ว","ยังไม่ส่ง")</f>
        <v>ส่งแล้ว</v>
      </c>
      <c r="Y276" s="5">
        <f>_xlfn.XLOOKUP(Table1[[#This Row],[email]],ท้ายบท_1[Email],ท้ายบท_1[Total points],"ยังไม่ส่ง")</f>
        <v>22</v>
      </c>
      <c r="Z276" s="4">
        <f>_xlfn.XLOOKUP(Table1[[#This Row],[email]],Quiz_1[Email],Quiz_1[Total points],"ยังไม่ส่ง")</f>
        <v>9</v>
      </c>
      <c r="AA276" s="5" t="str">
        <f>IF(_xlfn.XLOOKUP(Table1[[#This Row],[email]],แบบฝึก_21[Email],แบบฝึก_21[Completion time],0)&lt;&gt;0,"ส่งแล้ว","ยังไม่ส่ง")</f>
        <v>ส่งแล้ว</v>
      </c>
      <c r="AB276" s="5" t="str">
        <f>IF(_xlfn.XLOOKUP(Table1[[#This Row],[email]],แบบฝึก_22[Email],แบบฝึก_22[Completion time],0)&lt;&gt;0,"ส่งแล้ว","ยังไม่ส่ง")</f>
        <v>ส่งแล้ว</v>
      </c>
      <c r="AC276" s="5">
        <f>_xlfn.XLOOKUP(Table1[[#This Row],[email]],ท้ายบท_2[Email],ท้ายบท_2[Total points],"ยังไม่ส่ง")</f>
        <v>12</v>
      </c>
      <c r="AD276" s="5">
        <f>_xlfn.XLOOKUP(Table1[[#This Row],[email]],Quiz_2[Email],Quiz_2[Total points],"ยังไม่ส่ง")</f>
        <v>9</v>
      </c>
      <c r="AE276" s="5" t="str">
        <f>IF(_xlfn.XLOOKUP(Table1[[#This Row],[email]],แบบฝึก_31[Email],แบบฝึก_31[Completion time],0)&lt;&gt;0,"ส่งแล้ว","ยังไม่ส่ง")</f>
        <v>ส่งแล้ว</v>
      </c>
      <c r="AF276" s="5">
        <f>_xlfn.XLOOKUP(Table1[[#This Row],[email]],ท้ายบท_3[Email],ท้ายบท_3[Total points],"ยังไม่ส่ง")</f>
        <v>10</v>
      </c>
      <c r="AG276" s="5">
        <f>_xlfn.XLOOKUP(Table1[[#This Row],[email]],Quiz_3[Email],Quiz_3[Total points],"ยังไม่ส่ง")</f>
        <v>6</v>
      </c>
      <c r="AH276" s="12">
        <v>21</v>
      </c>
      <c r="AI276" s="14">
        <v>9</v>
      </c>
      <c r="AJ276" s="12">
        <f>ROUND((Table1[[#This Row],[mid '[20']]]+Table1[[#This Row],[mid '[10']]])/2,0)</f>
        <v>15</v>
      </c>
      <c r="AK276" s="5" t="str">
        <f>IF(_xlfn.XLOOKUP(Table1[[#This Row],[email]],แบบฝึก_41[Email],แบบฝึก_41[Completion time],0)&lt;&gt;0,"ส่งแล้ว","ยังไม่ส่ง")</f>
        <v>ส่งแล้ว</v>
      </c>
      <c r="AL276" s="5" t="str">
        <f>IF(_xlfn.XLOOKUP(Table1[[#This Row],[email]],ท้ายบท_4[Email],ท้ายบท_4[Total points],"ยังไม่ส่ง")&lt;&gt;0,"ส่งแล้ว","ยังไม่ส่ง")</f>
        <v>ยังไม่ส่ง</v>
      </c>
      <c r="AM276" s="5">
        <f>_xlfn.XLOOKUP(Table1[[#This Row],[email]],Quiz_4[Email],Quiz_4[Total points],"ยังไม่ส่ง")</f>
        <v>7</v>
      </c>
      <c r="AN276" s="5" t="str">
        <f>IF(_xlfn.XLOOKUP(Table1[[#This Row],[email]],แบบฝึก_51[Email],แบบฝึก_51[Completion time],0)&lt;&gt;0,"ส่งแล้ว","ยังไม่ส่ง")</f>
        <v>ส่งแล้ว</v>
      </c>
      <c r="AO276" s="5" t="str">
        <f>IF(_xlfn.XLOOKUP(Table1[[#This Row],[email]],แบบฝึก_52[Email],แบบฝึก_52[Completion time],0)&lt;&gt;0,"ส่งแล้ว","ยังไม่ส่ง")</f>
        <v>ส่งแล้ว</v>
      </c>
      <c r="AP276" s="5">
        <f>_xlfn.XLOOKUP(Table1[[#This Row],[email]],ท้ายบท_5[Email],ท้ายบท_5[Total points],"ยังไม่ส่ง")</f>
        <v>15</v>
      </c>
      <c r="AQ276" s="5">
        <f>_xlfn.XLOOKUP(Table1[[#This Row],[email]],Quiz_5[Email],Quiz_5[Total points],"ยังไม่ส่ง")</f>
        <v>5</v>
      </c>
      <c r="AR276" s="37"/>
      <c r="AS276" s="4" t="str">
        <f>IF(M276&lt;10,"ยังไม่ซ่อม",IF(Table1[[#This Row],[ซ่อมแล้วกลางภาค]]="ซ่อมแล้ว","ซ่อมแล้ว","ไม่ต้องซ่อม"))</f>
        <v>ไม่ต้องซ่อม</v>
      </c>
      <c r="BN276"/>
      <c r="BO276"/>
      <c r="BP276"/>
      <c r="BQ276"/>
    </row>
    <row r="277" spans="1:69" ht="19.5" x14ac:dyDescent="0.4">
      <c r="A277" s="21">
        <v>276</v>
      </c>
      <c r="B277" s="4">
        <v>8</v>
      </c>
      <c r="C277" s="4">
        <v>18</v>
      </c>
      <c r="D277" s="4" t="s">
        <v>33159</v>
      </c>
      <c r="E277" s="4" t="s">
        <v>32346</v>
      </c>
      <c r="F277" s="4" t="s">
        <v>33160</v>
      </c>
      <c r="G277" s="4" t="s">
        <v>33161</v>
      </c>
      <c r="H277" s="4" t="s">
        <v>3755</v>
      </c>
      <c r="I277" s="24">
        <f>ROUND(COUNTIF(Table1[[#This Row],[กิจกรรม 1.1]:[ท้ายบท 1]],"&lt;&gt;ยังไม่ส่ง")*2+IF(Table1[[#This Row],[Quiz 1]]&lt;&gt;"ยังไม่ส่ง",Table1[[#This Row],[Quiz 1]]*2/10,0),0)</f>
        <v>8</v>
      </c>
      <c r="J277" s="24">
        <f>ROUND(COUNTIF(Table1[[#This Row],[แบบฝึก 2.1]:[ท้ายบท 2]],"&lt;&gt;ยังไม่ส่ง")*8/3+IF(Table1[[#This Row],[Quiz 2]]&lt;&gt;"ยังไม่ส่ง",Table1[[#This Row],[Quiz 2]]*2/10,0),0)</f>
        <v>4</v>
      </c>
      <c r="K277" s="24">
        <f>ROUND(COUNTIF(Table1[[#This Row],[แบบฝึก 3.1]:[ท้ายบท 3]],"&lt;&gt;ยังไม่ส่ง")*3/2+IF(Table1[[#This Row],[Quiz 3]]&lt;&gt;"ยังไม่ส่ง",Table1[[#This Row],[Quiz 3]]*2/10,0),0)</f>
        <v>0</v>
      </c>
      <c r="L277" s="12">
        <f>Table1[[#This Row],[บท 1 '[10']]]+Table1[[#This Row],[บท 2 '[10']]]+Table1[[#This Row],[บท 3 '[5']]]</f>
        <v>12</v>
      </c>
      <c r="M277" s="12">
        <f>IF(Table1[[#This Row],[ซ่อมแล้วกลางภาค]]="ซ่อมแล้ว",10,Table1[[#This Row],[MID '[20']2]])</f>
        <v>11</v>
      </c>
      <c r="N277" s="12">
        <f>ROUND(COUNTIF(Table1[[#This Row],[แบบฝึก 4.1]:[ท้ายบท 4]],"&lt;&gt;ยังไม่ส่ง")*8/2+IF(Table1[[#This Row],[Quiz 4]]&lt;&gt;"ยังไม่ส่ง",Table1[[#This Row],[Quiz 4]]*2/10,0),0)</f>
        <v>5</v>
      </c>
      <c r="O277" s="12"/>
      <c r="P277" s="13">
        <f>ROUND(COUNTIF(Table1[[#This Row],[แบบฝึก 5.1]:[ท้ายบท 5]],"&lt;&gt;ยังไม่ส่ง")*8/3+IF(Table1[[#This Row],[Quiz 5]]&lt;&gt;"ยังไม่ส่ง",Table1[[#This Row],[Quiz 5]]*2/10,0),0)</f>
        <v>9</v>
      </c>
      <c r="Q277" s="12">
        <f>Table1[[#This Row],[บท 4 '[10']]]+Table1[[#This Row],[นำเสนอ '[5']]]+Table1[[#This Row],[บท 5 '[10']]]</f>
        <v>14</v>
      </c>
      <c r="R277" s="12">
        <f>Table1[[#This Row],[ก่อนกลางภาค '[25']]]+Table1[[#This Row],[กลางภาค '[20']]]+Table1[[#This Row],[หลังกลางภาค '[25']]]</f>
        <v>37</v>
      </c>
      <c r="S277" s="12"/>
      <c r="T277" s="12">
        <f>Table1[[#This Row],[ปลายภาค '[30']]]+Table1[[#This Row],[ก่อนปลายภาค '[70']]]</f>
        <v>37</v>
      </c>
      <c r="U277" s="11">
        <f t="shared" si="4"/>
        <v>0</v>
      </c>
      <c r="V277" s="5" t="str">
        <f>IF(_xlfn.XLOOKUP(Table1[[#This Row],[email]],กิจกรรม_11[Email],กิจกรรม_11[Completion time],0)&lt;&gt;0,"ส่งแล้ว","ยังไม่ส่ง")</f>
        <v>ส่งแล้ว</v>
      </c>
      <c r="W277" s="5" t="str">
        <f>IF(_xlfn.XLOOKUP(Table1[[#This Row],[email]],แบบฝึก_11[Email],แบบฝึก_11[Completion time],0)&lt;&gt;0,"ส่งแล้ว","ยังไม่ส่ง")</f>
        <v>ส่งแล้ว</v>
      </c>
      <c r="X277" s="5" t="str">
        <f>IF(_xlfn.XLOOKUP(Table1[[#This Row],[email]],แบบฝึก_12[Email],แบบฝึก_12[Completion time],0)&lt;&gt;0,"ส่งแล้ว","ยังไม่ส่ง")</f>
        <v>ส่งแล้ว</v>
      </c>
      <c r="Y277" s="5">
        <f>_xlfn.XLOOKUP(Table1[[#This Row],[email]],ท้ายบท_1[Email],ท้ายบท_1[Total points],"ยังไม่ส่ง")</f>
        <v>22</v>
      </c>
      <c r="Z277" s="4" t="str">
        <f>_xlfn.XLOOKUP(Table1[[#This Row],[email]],Quiz_1[Email],Quiz_1[Total points],"ยังไม่ส่ง")</f>
        <v>ยังไม่ส่ง</v>
      </c>
      <c r="AA277" s="5" t="str">
        <f>IF(_xlfn.XLOOKUP(Table1[[#This Row],[email]],แบบฝึก_21[Email],แบบฝึก_21[Completion time],0)&lt;&gt;0,"ส่งแล้ว","ยังไม่ส่ง")</f>
        <v>ส่งแล้ว</v>
      </c>
      <c r="AB277" s="5" t="str">
        <f>IF(_xlfn.XLOOKUP(Table1[[#This Row],[email]],แบบฝึก_22[Email],แบบฝึก_22[Completion time],0)&lt;&gt;0,"ส่งแล้ว","ยังไม่ส่ง")</f>
        <v>ยังไม่ส่ง</v>
      </c>
      <c r="AC277" s="5" t="str">
        <f>_xlfn.XLOOKUP(Table1[[#This Row],[email]],ท้ายบท_2[Email],ท้ายบท_2[Total points],"ยังไม่ส่ง")</f>
        <v>ยังไม่ส่ง</v>
      </c>
      <c r="AD277" s="5">
        <f>_xlfn.XLOOKUP(Table1[[#This Row],[email]],Quiz_2[Email],Quiz_2[Total points],"ยังไม่ส่ง")</f>
        <v>9</v>
      </c>
      <c r="AE277" s="5" t="str">
        <f>IF(_xlfn.XLOOKUP(Table1[[#This Row],[email]],แบบฝึก_31[Email],แบบฝึก_31[Completion time],0)&lt;&gt;0,"ส่งแล้ว","ยังไม่ส่ง")</f>
        <v>ยังไม่ส่ง</v>
      </c>
      <c r="AF277" s="5" t="str">
        <f>_xlfn.XLOOKUP(Table1[[#This Row],[email]],ท้ายบท_3[Email],ท้ายบท_3[Total points],"ยังไม่ส่ง")</f>
        <v>ยังไม่ส่ง</v>
      </c>
      <c r="AG277" s="5" t="str">
        <f>_xlfn.XLOOKUP(Table1[[#This Row],[email]],Quiz_3[Email],Quiz_3[Total points],"ยังไม่ส่ง")</f>
        <v>ยังไม่ส่ง</v>
      </c>
      <c r="AH277" s="12">
        <v>16</v>
      </c>
      <c r="AI277" s="14">
        <v>6</v>
      </c>
      <c r="AJ277" s="12">
        <f>ROUND((Table1[[#This Row],[mid '[20']]]+Table1[[#This Row],[mid '[10']]])/2,0)</f>
        <v>11</v>
      </c>
      <c r="AK277" s="5" t="str">
        <f>IF(_xlfn.XLOOKUP(Table1[[#This Row],[email]],แบบฝึก_41[Email],แบบฝึก_41[Completion time],0)&lt;&gt;0,"ส่งแล้ว","ยังไม่ส่ง")</f>
        <v>ส่งแล้ว</v>
      </c>
      <c r="AL277" s="5" t="str">
        <f>IF(_xlfn.XLOOKUP(Table1[[#This Row],[email]],ท้ายบท_4[Email],ท้ายบท_4[Total points],"ยังไม่ส่ง")&lt;&gt;0,"ส่งแล้ว","ยังไม่ส่ง")</f>
        <v>ยังไม่ส่ง</v>
      </c>
      <c r="AM277" s="5">
        <f>_xlfn.XLOOKUP(Table1[[#This Row],[email]],Quiz_4[Email],Quiz_4[Total points],"ยังไม่ส่ง")</f>
        <v>7</v>
      </c>
      <c r="AN277" s="5" t="str">
        <f>IF(_xlfn.XLOOKUP(Table1[[#This Row],[email]],แบบฝึก_51[Email],แบบฝึก_51[Completion time],0)&lt;&gt;0,"ส่งแล้ว","ยังไม่ส่ง")</f>
        <v>ส่งแล้ว</v>
      </c>
      <c r="AO277" s="5" t="str">
        <f>IF(_xlfn.XLOOKUP(Table1[[#This Row],[email]],แบบฝึก_52[Email],แบบฝึก_52[Completion time],0)&lt;&gt;0,"ส่งแล้ว","ยังไม่ส่ง")</f>
        <v>ส่งแล้ว</v>
      </c>
      <c r="AP277" s="5">
        <f>_xlfn.XLOOKUP(Table1[[#This Row],[email]],ท้ายบท_5[Email],ท้ายบท_5[Total points],"ยังไม่ส่ง")</f>
        <v>15</v>
      </c>
      <c r="AQ277" s="5">
        <f>_xlfn.XLOOKUP(Table1[[#This Row],[email]],Quiz_5[Email],Quiz_5[Total points],"ยังไม่ส่ง")</f>
        <v>5</v>
      </c>
      <c r="AR277" s="37"/>
      <c r="AS277" s="4" t="str">
        <f>IF(M277&lt;10,"ยังไม่ซ่อม",IF(Table1[[#This Row],[ซ่อมแล้วกลางภาค]]="ซ่อมแล้ว","ซ่อมแล้ว","ไม่ต้องซ่อม"))</f>
        <v>ไม่ต้องซ่อม</v>
      </c>
      <c r="BN277"/>
      <c r="BO277"/>
      <c r="BP277"/>
      <c r="BQ277"/>
    </row>
    <row r="278" spans="1:69" ht="19.5" x14ac:dyDescent="0.4">
      <c r="A278" s="21">
        <v>277</v>
      </c>
      <c r="B278" s="4">
        <v>8</v>
      </c>
      <c r="C278" s="4">
        <v>19</v>
      </c>
      <c r="D278" s="4" t="s">
        <v>33162</v>
      </c>
      <c r="E278" s="4" t="s">
        <v>32396</v>
      </c>
      <c r="F278" s="4" t="s">
        <v>33163</v>
      </c>
      <c r="G278" s="4" t="s">
        <v>33164</v>
      </c>
      <c r="H278" s="4" t="s">
        <v>3678</v>
      </c>
      <c r="I278" s="24">
        <f>ROUND(COUNTIF(Table1[[#This Row],[กิจกรรม 1.1]:[ท้ายบท 1]],"&lt;&gt;ยังไม่ส่ง")*2+IF(Table1[[#This Row],[Quiz 1]]&lt;&gt;"ยังไม่ส่ง",Table1[[#This Row],[Quiz 1]]*2/10,0),0)</f>
        <v>10</v>
      </c>
      <c r="J278" s="24">
        <f>ROUND(COUNTIF(Table1[[#This Row],[แบบฝึก 2.1]:[ท้ายบท 2]],"&lt;&gt;ยังไม่ส่ง")*8/3+IF(Table1[[#This Row],[Quiz 2]]&lt;&gt;"ยังไม่ส่ง",Table1[[#This Row],[Quiz 2]]*2/10,0),0)</f>
        <v>10</v>
      </c>
      <c r="K278" s="24">
        <f>ROUND(COUNTIF(Table1[[#This Row],[แบบฝึก 3.1]:[ท้ายบท 3]],"&lt;&gt;ยังไม่ส่ง")*3/2+IF(Table1[[#This Row],[Quiz 3]]&lt;&gt;"ยังไม่ส่ง",Table1[[#This Row],[Quiz 3]]*2/10,0),0)</f>
        <v>4</v>
      </c>
      <c r="L278" s="12">
        <f>Table1[[#This Row],[บท 1 '[10']]]+Table1[[#This Row],[บท 2 '[10']]]+Table1[[#This Row],[บท 3 '[5']]]</f>
        <v>24</v>
      </c>
      <c r="M278" s="12">
        <f>IF(Table1[[#This Row],[ซ่อมแล้วกลางภาค]]="ซ่อมแล้ว",10,Table1[[#This Row],[MID '[20']2]])</f>
        <v>14</v>
      </c>
      <c r="N278" s="12">
        <f>ROUND(COUNTIF(Table1[[#This Row],[แบบฝึก 4.1]:[ท้ายบท 4]],"&lt;&gt;ยังไม่ส่ง")*8/2+IF(Table1[[#This Row],[Quiz 4]]&lt;&gt;"ยังไม่ส่ง",Table1[[#This Row],[Quiz 4]]*2/10,0),0)</f>
        <v>6</v>
      </c>
      <c r="O278" s="12"/>
      <c r="P278" s="13">
        <f>ROUND(COUNTIF(Table1[[#This Row],[แบบฝึก 5.1]:[ท้ายบท 5]],"&lt;&gt;ยังไม่ส่ง")*8/3+IF(Table1[[#This Row],[Quiz 5]]&lt;&gt;"ยังไม่ส่ง",Table1[[#This Row],[Quiz 5]]*2/10,0),0)</f>
        <v>9</v>
      </c>
      <c r="Q278" s="12">
        <f>Table1[[#This Row],[บท 4 '[10']]]+Table1[[#This Row],[นำเสนอ '[5']]]+Table1[[#This Row],[บท 5 '[10']]]</f>
        <v>15</v>
      </c>
      <c r="R278" s="12">
        <f>Table1[[#This Row],[ก่อนกลางภาค '[25']]]+Table1[[#This Row],[กลางภาค '[20']]]+Table1[[#This Row],[หลังกลางภาค '[25']]]</f>
        <v>53</v>
      </c>
      <c r="S278" s="12"/>
      <c r="T278" s="12">
        <f>Table1[[#This Row],[ปลายภาค '[30']]]+Table1[[#This Row],[ก่อนปลายภาค '[70']]]</f>
        <v>53</v>
      </c>
      <c r="U278" s="11">
        <f t="shared" si="4"/>
        <v>1</v>
      </c>
      <c r="V278" s="5" t="str">
        <f>IF(_xlfn.XLOOKUP(Table1[[#This Row],[email]],กิจกรรม_11[Email],กิจกรรม_11[Completion time],0)&lt;&gt;0,"ส่งแล้ว","ยังไม่ส่ง")</f>
        <v>ส่งแล้ว</v>
      </c>
      <c r="W278" s="5" t="str">
        <f>IF(_xlfn.XLOOKUP(Table1[[#This Row],[email]],แบบฝึก_11[Email],แบบฝึก_11[Completion time],0)&lt;&gt;0,"ส่งแล้ว","ยังไม่ส่ง")</f>
        <v>ส่งแล้ว</v>
      </c>
      <c r="X278" s="5" t="str">
        <f>IF(_xlfn.XLOOKUP(Table1[[#This Row],[email]],แบบฝึก_12[Email],แบบฝึก_12[Completion time],0)&lt;&gt;0,"ส่งแล้ว","ยังไม่ส่ง")</f>
        <v>ส่งแล้ว</v>
      </c>
      <c r="Y278" s="5">
        <f>_xlfn.XLOOKUP(Table1[[#This Row],[email]],ท้ายบท_1[Email],ท้ายบท_1[Total points],"ยังไม่ส่ง")</f>
        <v>18</v>
      </c>
      <c r="Z278" s="4">
        <f>_xlfn.XLOOKUP(Table1[[#This Row],[email]],Quiz_1[Email],Quiz_1[Total points],"ยังไม่ส่ง")</f>
        <v>9</v>
      </c>
      <c r="AA278" s="5" t="str">
        <f>IF(_xlfn.XLOOKUP(Table1[[#This Row],[email]],แบบฝึก_21[Email],แบบฝึก_21[Completion time],0)&lt;&gt;0,"ส่งแล้ว","ยังไม่ส่ง")</f>
        <v>ส่งแล้ว</v>
      </c>
      <c r="AB278" s="5" t="str">
        <f>IF(_xlfn.XLOOKUP(Table1[[#This Row],[email]],แบบฝึก_22[Email],แบบฝึก_22[Completion time],0)&lt;&gt;0,"ส่งแล้ว","ยังไม่ส่ง")</f>
        <v>ส่งแล้ว</v>
      </c>
      <c r="AC278" s="5">
        <f>_xlfn.XLOOKUP(Table1[[#This Row],[email]],ท้ายบท_2[Email],ท้ายบท_2[Total points],"ยังไม่ส่ง")</f>
        <v>15</v>
      </c>
      <c r="AD278" s="5">
        <f>_xlfn.XLOOKUP(Table1[[#This Row],[email]],Quiz_2[Email],Quiz_2[Total points],"ยังไม่ส่ง")</f>
        <v>9</v>
      </c>
      <c r="AE278" s="5" t="str">
        <f>IF(_xlfn.XLOOKUP(Table1[[#This Row],[email]],แบบฝึก_31[Email],แบบฝึก_31[Completion time],0)&lt;&gt;0,"ส่งแล้ว","ยังไม่ส่ง")</f>
        <v>ส่งแล้ว</v>
      </c>
      <c r="AF278" s="5">
        <f>_xlfn.XLOOKUP(Table1[[#This Row],[email]],ท้ายบท_3[Email],ท้ายบท_3[Total points],"ยังไม่ส่ง")</f>
        <v>9</v>
      </c>
      <c r="AG278" s="5">
        <f>_xlfn.XLOOKUP(Table1[[#This Row],[email]],Quiz_3[Email],Quiz_3[Total points],"ยังไม่ส่ง")</f>
        <v>6</v>
      </c>
      <c r="AH278" s="12">
        <v>17</v>
      </c>
      <c r="AI278" s="14">
        <v>10</v>
      </c>
      <c r="AJ278" s="12">
        <f>ROUND((Table1[[#This Row],[mid '[20']]]+Table1[[#This Row],[mid '[10']]])/2,0)</f>
        <v>14</v>
      </c>
      <c r="AK278" s="5" t="str">
        <f>IF(_xlfn.XLOOKUP(Table1[[#This Row],[email]],แบบฝึก_41[Email],แบบฝึก_41[Completion time],0)&lt;&gt;0,"ส่งแล้ว","ยังไม่ส่ง")</f>
        <v>ส่งแล้ว</v>
      </c>
      <c r="AL278" s="5" t="str">
        <f>IF(_xlfn.XLOOKUP(Table1[[#This Row],[email]],ท้ายบท_4[Email],ท้ายบท_4[Total points],"ยังไม่ส่ง")&lt;&gt;0,"ส่งแล้ว","ยังไม่ส่ง")</f>
        <v>ยังไม่ส่ง</v>
      </c>
      <c r="AM278" s="5">
        <f>_xlfn.XLOOKUP(Table1[[#This Row],[email]],Quiz_4[Email],Quiz_4[Total points],"ยังไม่ส่ง")</f>
        <v>9</v>
      </c>
      <c r="AN278" s="5" t="str">
        <f>IF(_xlfn.XLOOKUP(Table1[[#This Row],[email]],แบบฝึก_51[Email],แบบฝึก_51[Completion time],0)&lt;&gt;0,"ส่งแล้ว","ยังไม่ส่ง")</f>
        <v>ส่งแล้ว</v>
      </c>
      <c r="AO278" s="5" t="str">
        <f>IF(_xlfn.XLOOKUP(Table1[[#This Row],[email]],แบบฝึก_52[Email],แบบฝึก_52[Completion time],0)&lt;&gt;0,"ส่งแล้ว","ยังไม่ส่ง")</f>
        <v>ส่งแล้ว</v>
      </c>
      <c r="AP278" s="5">
        <f>_xlfn.XLOOKUP(Table1[[#This Row],[email]],ท้ายบท_5[Email],ท้ายบท_5[Total points],"ยังไม่ส่ง")</f>
        <v>16</v>
      </c>
      <c r="AQ278" s="5">
        <f>_xlfn.XLOOKUP(Table1[[#This Row],[email]],Quiz_5[Email],Quiz_5[Total points],"ยังไม่ส่ง")</f>
        <v>5</v>
      </c>
      <c r="AR278" s="37"/>
      <c r="AS278" s="4" t="str">
        <f>IF(M278&lt;10,"ยังไม่ซ่อม",IF(Table1[[#This Row],[ซ่อมแล้วกลางภาค]]="ซ่อมแล้ว","ซ่อมแล้ว","ไม่ต้องซ่อม"))</f>
        <v>ไม่ต้องซ่อม</v>
      </c>
      <c r="BN278"/>
      <c r="BO278"/>
      <c r="BP278"/>
      <c r="BQ278"/>
    </row>
    <row r="279" spans="1:69" ht="19.5" x14ac:dyDescent="0.4">
      <c r="A279" s="21">
        <v>278</v>
      </c>
      <c r="B279" s="4">
        <v>8</v>
      </c>
      <c r="C279" s="4">
        <v>20</v>
      </c>
      <c r="D279" s="4" t="s">
        <v>33165</v>
      </c>
      <c r="E279" s="4" t="s">
        <v>32396</v>
      </c>
      <c r="F279" s="4" t="s">
        <v>33166</v>
      </c>
      <c r="G279" s="4" t="s">
        <v>33167</v>
      </c>
      <c r="H279" s="4" t="s">
        <v>3688</v>
      </c>
      <c r="I279" s="24">
        <f>ROUND(COUNTIF(Table1[[#This Row],[กิจกรรม 1.1]:[ท้ายบท 1]],"&lt;&gt;ยังไม่ส่ง")*2+IF(Table1[[#This Row],[Quiz 1]]&lt;&gt;"ยังไม่ส่ง",Table1[[#This Row],[Quiz 1]]*2/10,0),0)</f>
        <v>9</v>
      </c>
      <c r="J279" s="24">
        <f>ROUND(COUNTIF(Table1[[#This Row],[แบบฝึก 2.1]:[ท้ายบท 2]],"&lt;&gt;ยังไม่ส่ง")*8/3+IF(Table1[[#This Row],[Quiz 2]]&lt;&gt;"ยังไม่ส่ง",Table1[[#This Row],[Quiz 2]]*2/10,0),0)</f>
        <v>9</v>
      </c>
      <c r="K279" s="24">
        <f>ROUND(COUNTIF(Table1[[#This Row],[แบบฝึก 3.1]:[ท้ายบท 3]],"&lt;&gt;ยังไม่ส่ง")*3/2+IF(Table1[[#This Row],[Quiz 3]]&lt;&gt;"ยังไม่ส่ง",Table1[[#This Row],[Quiz 3]]*2/10,0),0)</f>
        <v>4</v>
      </c>
      <c r="L279" s="12">
        <f>Table1[[#This Row],[บท 1 '[10']]]+Table1[[#This Row],[บท 2 '[10']]]+Table1[[#This Row],[บท 3 '[5']]]</f>
        <v>22</v>
      </c>
      <c r="M279" s="12">
        <f>IF(Table1[[#This Row],[ซ่อมแล้วกลางภาค]]="ซ่อมแล้ว",10,Table1[[#This Row],[MID '[20']2]])</f>
        <v>12</v>
      </c>
      <c r="N279" s="12">
        <f>ROUND(COUNTIF(Table1[[#This Row],[แบบฝึก 4.1]:[ท้ายบท 4]],"&lt;&gt;ยังไม่ส่ง")*8/2+IF(Table1[[#This Row],[Quiz 4]]&lt;&gt;"ยังไม่ส่ง",Table1[[#This Row],[Quiz 4]]*2/10,0),0)</f>
        <v>5</v>
      </c>
      <c r="O279" s="12"/>
      <c r="P279" s="13">
        <f>ROUND(COUNTIF(Table1[[#This Row],[แบบฝึก 5.1]:[ท้ายบท 5]],"&lt;&gt;ยังไม่ส่ง")*8/3+IF(Table1[[#This Row],[Quiz 5]]&lt;&gt;"ยังไม่ส่ง",Table1[[#This Row],[Quiz 5]]*2/10,0),0)</f>
        <v>9</v>
      </c>
      <c r="Q279" s="12">
        <f>Table1[[#This Row],[บท 4 '[10']]]+Table1[[#This Row],[นำเสนอ '[5']]]+Table1[[#This Row],[บท 5 '[10']]]</f>
        <v>14</v>
      </c>
      <c r="R279" s="12">
        <f>Table1[[#This Row],[ก่อนกลางภาค '[25']]]+Table1[[#This Row],[กลางภาค '[20']]]+Table1[[#This Row],[หลังกลางภาค '[25']]]</f>
        <v>48</v>
      </c>
      <c r="S279" s="12"/>
      <c r="T279" s="12">
        <f>Table1[[#This Row],[ปลายภาค '[30']]]+Table1[[#This Row],[ก่อนปลายภาค '[70']]]</f>
        <v>48</v>
      </c>
      <c r="U279" s="11">
        <f t="shared" si="4"/>
        <v>0</v>
      </c>
      <c r="V279" s="5" t="str">
        <f>IF(_xlfn.XLOOKUP(Table1[[#This Row],[email]],กิจกรรม_11[Email],กิจกรรม_11[Completion time],0)&lt;&gt;0,"ส่งแล้ว","ยังไม่ส่ง")</f>
        <v>ส่งแล้ว</v>
      </c>
      <c r="W279" s="5" t="str">
        <f>IF(_xlfn.XLOOKUP(Table1[[#This Row],[email]],แบบฝึก_11[Email],แบบฝึก_11[Completion time],0)&lt;&gt;0,"ส่งแล้ว","ยังไม่ส่ง")</f>
        <v>ส่งแล้ว</v>
      </c>
      <c r="X279" s="5" t="str">
        <f>IF(_xlfn.XLOOKUP(Table1[[#This Row],[email]],แบบฝึก_12[Email],แบบฝึก_12[Completion time],0)&lt;&gt;0,"ส่งแล้ว","ยังไม่ส่ง")</f>
        <v>ส่งแล้ว</v>
      </c>
      <c r="Y279" s="5">
        <f>_xlfn.XLOOKUP(Table1[[#This Row],[email]],ท้ายบท_1[Email],ท้ายบท_1[Total points],"ยังไม่ส่ง")</f>
        <v>21</v>
      </c>
      <c r="Z279" s="4">
        <f>_xlfn.XLOOKUP(Table1[[#This Row],[email]],Quiz_1[Email],Quiz_1[Total points],"ยังไม่ส่ง")</f>
        <v>5</v>
      </c>
      <c r="AA279" s="5" t="str">
        <f>IF(_xlfn.XLOOKUP(Table1[[#This Row],[email]],แบบฝึก_21[Email],แบบฝึก_21[Completion time],0)&lt;&gt;0,"ส่งแล้ว","ยังไม่ส่ง")</f>
        <v>ส่งแล้ว</v>
      </c>
      <c r="AB279" s="5" t="str">
        <f>IF(_xlfn.XLOOKUP(Table1[[#This Row],[email]],แบบฝึก_22[Email],แบบฝึก_22[Completion time],0)&lt;&gt;0,"ส่งแล้ว","ยังไม่ส่ง")</f>
        <v>ส่งแล้ว</v>
      </c>
      <c r="AC279" s="5">
        <f>_xlfn.XLOOKUP(Table1[[#This Row],[email]],ท้ายบท_2[Email],ท้ายบท_2[Total points],"ยังไม่ส่ง")</f>
        <v>8</v>
      </c>
      <c r="AD279" s="5">
        <f>_xlfn.XLOOKUP(Table1[[#This Row],[email]],Quiz_2[Email],Quiz_2[Total points],"ยังไม่ส่ง")</f>
        <v>7</v>
      </c>
      <c r="AE279" s="5" t="str">
        <f>IF(_xlfn.XLOOKUP(Table1[[#This Row],[email]],แบบฝึก_31[Email],แบบฝึก_31[Completion time],0)&lt;&gt;0,"ส่งแล้ว","ยังไม่ส่ง")</f>
        <v>ส่งแล้ว</v>
      </c>
      <c r="AF279" s="5">
        <f>_xlfn.XLOOKUP(Table1[[#This Row],[email]],ท้ายบท_3[Email],ท้ายบท_3[Total points],"ยังไม่ส่ง")</f>
        <v>10</v>
      </c>
      <c r="AG279" s="5">
        <f>_xlfn.XLOOKUP(Table1[[#This Row],[email]],Quiz_3[Email],Quiz_3[Total points],"ยังไม่ส่ง")</f>
        <v>7</v>
      </c>
      <c r="AH279" s="12">
        <v>15</v>
      </c>
      <c r="AI279" s="14">
        <v>8</v>
      </c>
      <c r="AJ279" s="12">
        <f>ROUND((Table1[[#This Row],[mid '[20']]]+Table1[[#This Row],[mid '[10']]])/2,0)</f>
        <v>12</v>
      </c>
      <c r="AK279" s="5" t="str">
        <f>IF(_xlfn.XLOOKUP(Table1[[#This Row],[email]],แบบฝึก_41[Email],แบบฝึก_41[Completion time],0)&lt;&gt;0,"ส่งแล้ว","ยังไม่ส่ง")</f>
        <v>ส่งแล้ว</v>
      </c>
      <c r="AL279" s="5" t="str">
        <f>IF(_xlfn.XLOOKUP(Table1[[#This Row],[email]],ท้ายบท_4[Email],ท้ายบท_4[Total points],"ยังไม่ส่ง")&lt;&gt;0,"ส่งแล้ว","ยังไม่ส่ง")</f>
        <v>ยังไม่ส่ง</v>
      </c>
      <c r="AM279" s="5">
        <f>_xlfn.XLOOKUP(Table1[[#This Row],[email]],Quiz_4[Email],Quiz_4[Total points],"ยังไม่ส่ง")</f>
        <v>6</v>
      </c>
      <c r="AN279" s="5" t="str">
        <f>IF(_xlfn.XLOOKUP(Table1[[#This Row],[email]],แบบฝึก_51[Email],แบบฝึก_51[Completion time],0)&lt;&gt;0,"ส่งแล้ว","ยังไม่ส่ง")</f>
        <v>ส่งแล้ว</v>
      </c>
      <c r="AO279" s="5" t="str">
        <f>IF(_xlfn.XLOOKUP(Table1[[#This Row],[email]],แบบฝึก_52[Email],แบบฝึก_52[Completion time],0)&lt;&gt;0,"ส่งแล้ว","ยังไม่ส่ง")</f>
        <v>ส่งแล้ว</v>
      </c>
      <c r="AP279" s="5">
        <f>_xlfn.XLOOKUP(Table1[[#This Row],[email]],ท้ายบท_5[Email],ท้ายบท_5[Total points],"ยังไม่ส่ง")</f>
        <v>15</v>
      </c>
      <c r="AQ279" s="5">
        <f>_xlfn.XLOOKUP(Table1[[#This Row],[email]],Quiz_5[Email],Quiz_5[Total points],"ยังไม่ส่ง")</f>
        <v>7</v>
      </c>
      <c r="AR279" s="37"/>
      <c r="AS279" s="4" t="str">
        <f>IF(M279&lt;10,"ยังไม่ซ่อม",IF(Table1[[#This Row],[ซ่อมแล้วกลางภาค]]="ซ่อมแล้ว","ซ่อมแล้ว","ไม่ต้องซ่อม"))</f>
        <v>ไม่ต้องซ่อม</v>
      </c>
      <c r="BN279"/>
      <c r="BO279"/>
      <c r="BP279"/>
      <c r="BQ279"/>
    </row>
    <row r="280" spans="1:69" ht="19.5" x14ac:dyDescent="0.4">
      <c r="A280" s="21">
        <v>279</v>
      </c>
      <c r="B280" s="4">
        <v>8</v>
      </c>
      <c r="C280" s="4">
        <v>21</v>
      </c>
      <c r="D280" s="4" t="s">
        <v>33168</v>
      </c>
      <c r="E280" s="4" t="s">
        <v>32396</v>
      </c>
      <c r="F280" s="4" t="s">
        <v>33169</v>
      </c>
      <c r="G280" s="4" t="s">
        <v>33170</v>
      </c>
      <c r="H280" s="4" t="s">
        <v>3592</v>
      </c>
      <c r="I280" s="24">
        <f>ROUND(COUNTIF(Table1[[#This Row],[กิจกรรม 1.1]:[ท้ายบท 1]],"&lt;&gt;ยังไม่ส่ง")*2+IF(Table1[[#This Row],[Quiz 1]]&lt;&gt;"ยังไม่ส่ง",Table1[[#This Row],[Quiz 1]]*2/10,0),0)</f>
        <v>10</v>
      </c>
      <c r="J280" s="24">
        <f>ROUND(COUNTIF(Table1[[#This Row],[แบบฝึก 2.1]:[ท้ายบท 2]],"&lt;&gt;ยังไม่ส่ง")*8/3+IF(Table1[[#This Row],[Quiz 2]]&lt;&gt;"ยังไม่ส่ง",Table1[[#This Row],[Quiz 2]]*2/10,0),0)</f>
        <v>10</v>
      </c>
      <c r="K280" s="24">
        <f>ROUND(COUNTIF(Table1[[#This Row],[แบบฝึก 3.1]:[ท้ายบท 3]],"&lt;&gt;ยังไม่ส่ง")*3/2+IF(Table1[[#This Row],[Quiz 3]]&lt;&gt;"ยังไม่ส่ง",Table1[[#This Row],[Quiz 3]]*2/10,0),0)</f>
        <v>4</v>
      </c>
      <c r="L280" s="12">
        <f>Table1[[#This Row],[บท 1 '[10']]]+Table1[[#This Row],[บท 2 '[10']]]+Table1[[#This Row],[บท 3 '[5']]]</f>
        <v>24</v>
      </c>
      <c r="M280" s="12">
        <f>IF(Table1[[#This Row],[ซ่อมแล้วกลางภาค]]="ซ่อมแล้ว",10,Table1[[#This Row],[MID '[20']2]])</f>
        <v>10</v>
      </c>
      <c r="N280" s="12">
        <f>ROUND(COUNTIF(Table1[[#This Row],[แบบฝึก 4.1]:[ท้ายบท 4]],"&lt;&gt;ยังไม่ส่ง")*8/2+IF(Table1[[#This Row],[Quiz 4]]&lt;&gt;"ยังไม่ส่ง",Table1[[#This Row],[Quiz 4]]*2/10,0),0)</f>
        <v>5</v>
      </c>
      <c r="O280" s="12"/>
      <c r="P280" s="13">
        <f>ROUND(COUNTIF(Table1[[#This Row],[แบบฝึก 5.1]:[ท้ายบท 5]],"&lt;&gt;ยังไม่ส่ง")*8/3+IF(Table1[[#This Row],[Quiz 5]]&lt;&gt;"ยังไม่ส่ง",Table1[[#This Row],[Quiz 5]]*2/10,0),0)</f>
        <v>9</v>
      </c>
      <c r="Q280" s="12">
        <f>Table1[[#This Row],[บท 4 '[10']]]+Table1[[#This Row],[นำเสนอ '[5']]]+Table1[[#This Row],[บท 5 '[10']]]</f>
        <v>14</v>
      </c>
      <c r="R280" s="12">
        <f>Table1[[#This Row],[ก่อนกลางภาค '[25']]]+Table1[[#This Row],[กลางภาค '[20']]]+Table1[[#This Row],[หลังกลางภาค '[25']]]</f>
        <v>48</v>
      </c>
      <c r="S280" s="12"/>
      <c r="T280" s="12">
        <f>Table1[[#This Row],[ปลายภาค '[30']]]+Table1[[#This Row],[ก่อนปลายภาค '[70']]]</f>
        <v>48</v>
      </c>
      <c r="U280" s="11">
        <f t="shared" si="4"/>
        <v>0</v>
      </c>
      <c r="V280" s="5" t="str">
        <f>IF(_xlfn.XLOOKUP(Table1[[#This Row],[email]],กิจกรรม_11[Email],กิจกรรม_11[Completion time],0)&lt;&gt;0,"ส่งแล้ว","ยังไม่ส่ง")</f>
        <v>ส่งแล้ว</v>
      </c>
      <c r="W280" s="5" t="str">
        <f>IF(_xlfn.XLOOKUP(Table1[[#This Row],[email]],แบบฝึก_11[Email],แบบฝึก_11[Completion time],0)&lt;&gt;0,"ส่งแล้ว","ยังไม่ส่ง")</f>
        <v>ส่งแล้ว</v>
      </c>
      <c r="X280" s="5" t="str">
        <f>IF(_xlfn.XLOOKUP(Table1[[#This Row],[email]],แบบฝึก_12[Email],แบบฝึก_12[Completion time],0)&lt;&gt;0,"ส่งแล้ว","ยังไม่ส่ง")</f>
        <v>ส่งแล้ว</v>
      </c>
      <c r="Y280" s="5">
        <f>_xlfn.XLOOKUP(Table1[[#This Row],[email]],ท้ายบท_1[Email],ท้ายบท_1[Total points],"ยังไม่ส่ง")</f>
        <v>15</v>
      </c>
      <c r="Z280" s="4">
        <f>_xlfn.XLOOKUP(Table1[[#This Row],[email]],Quiz_1[Email],Quiz_1[Total points],"ยังไม่ส่ง")</f>
        <v>8</v>
      </c>
      <c r="AA280" s="5" t="str">
        <f>IF(_xlfn.XLOOKUP(Table1[[#This Row],[email]],แบบฝึก_21[Email],แบบฝึก_21[Completion time],0)&lt;&gt;0,"ส่งแล้ว","ยังไม่ส่ง")</f>
        <v>ส่งแล้ว</v>
      </c>
      <c r="AB280" s="5" t="str">
        <f>IF(_xlfn.XLOOKUP(Table1[[#This Row],[email]],แบบฝึก_22[Email],แบบฝึก_22[Completion time],0)&lt;&gt;0,"ส่งแล้ว","ยังไม่ส่ง")</f>
        <v>ส่งแล้ว</v>
      </c>
      <c r="AC280" s="5">
        <f>_xlfn.XLOOKUP(Table1[[#This Row],[email]],ท้ายบท_2[Email],ท้ายบท_2[Total points],"ยังไม่ส่ง")</f>
        <v>12</v>
      </c>
      <c r="AD280" s="5">
        <f>_xlfn.XLOOKUP(Table1[[#This Row],[email]],Quiz_2[Email],Quiz_2[Total points],"ยังไม่ส่ง")</f>
        <v>8</v>
      </c>
      <c r="AE280" s="5" t="str">
        <f>IF(_xlfn.XLOOKUP(Table1[[#This Row],[email]],แบบฝึก_31[Email],แบบฝึก_31[Completion time],0)&lt;&gt;0,"ส่งแล้ว","ยังไม่ส่ง")</f>
        <v>ส่งแล้ว</v>
      </c>
      <c r="AF280" s="5">
        <f>_xlfn.XLOOKUP(Table1[[#This Row],[email]],ท้ายบท_3[Email],ท้ายบท_3[Total points],"ยังไม่ส่ง")</f>
        <v>11</v>
      </c>
      <c r="AG280" s="5">
        <f>_xlfn.XLOOKUP(Table1[[#This Row],[email]],Quiz_3[Email],Quiz_3[Total points],"ยังไม่ส่ง")</f>
        <v>7</v>
      </c>
      <c r="AH280" s="12">
        <v>16</v>
      </c>
      <c r="AI280" s="14">
        <v>4</v>
      </c>
      <c r="AJ280" s="12">
        <f>ROUND((Table1[[#This Row],[mid '[20']]]+Table1[[#This Row],[mid '[10']]])/2,0)</f>
        <v>10</v>
      </c>
      <c r="AK280" s="5" t="str">
        <f>IF(_xlfn.XLOOKUP(Table1[[#This Row],[email]],แบบฝึก_41[Email],แบบฝึก_41[Completion time],0)&lt;&gt;0,"ส่งแล้ว","ยังไม่ส่ง")</f>
        <v>ส่งแล้ว</v>
      </c>
      <c r="AL280" s="5" t="str">
        <f>IF(_xlfn.XLOOKUP(Table1[[#This Row],[email]],ท้ายบท_4[Email],ท้ายบท_4[Total points],"ยังไม่ส่ง")&lt;&gt;0,"ส่งแล้ว","ยังไม่ส่ง")</f>
        <v>ยังไม่ส่ง</v>
      </c>
      <c r="AM280" s="5">
        <f>_xlfn.XLOOKUP(Table1[[#This Row],[email]],Quiz_4[Email],Quiz_4[Total points],"ยังไม่ส่ง")</f>
        <v>6</v>
      </c>
      <c r="AN280" s="5" t="str">
        <f>IF(_xlfn.XLOOKUP(Table1[[#This Row],[email]],แบบฝึก_51[Email],แบบฝึก_51[Completion time],0)&lt;&gt;0,"ส่งแล้ว","ยังไม่ส่ง")</f>
        <v>ส่งแล้ว</v>
      </c>
      <c r="AO280" s="5" t="str">
        <f>IF(_xlfn.XLOOKUP(Table1[[#This Row],[email]],แบบฝึก_52[Email],แบบฝึก_52[Completion time],0)&lt;&gt;0,"ส่งแล้ว","ยังไม่ส่ง")</f>
        <v>ส่งแล้ว</v>
      </c>
      <c r="AP280" s="5">
        <f>_xlfn.XLOOKUP(Table1[[#This Row],[email]],ท้ายบท_5[Email],ท้ายบท_5[Total points],"ยังไม่ส่ง")</f>
        <v>11</v>
      </c>
      <c r="AQ280" s="5">
        <f>_xlfn.XLOOKUP(Table1[[#This Row],[email]],Quiz_5[Email],Quiz_5[Total points],"ยังไม่ส่ง")</f>
        <v>5</v>
      </c>
      <c r="AR280" s="37"/>
      <c r="AS280" s="4" t="str">
        <f>IF(M280&lt;10,"ยังไม่ซ่อม",IF(Table1[[#This Row],[ซ่อมแล้วกลางภาค]]="ซ่อมแล้ว","ซ่อมแล้ว","ไม่ต้องซ่อม"))</f>
        <v>ไม่ต้องซ่อม</v>
      </c>
      <c r="BN280"/>
      <c r="BO280"/>
      <c r="BP280"/>
      <c r="BQ280"/>
    </row>
    <row r="281" spans="1:69" ht="19.5" x14ac:dyDescent="0.4">
      <c r="A281" s="21">
        <v>280</v>
      </c>
      <c r="B281" s="4">
        <v>8</v>
      </c>
      <c r="C281" s="4">
        <v>22</v>
      </c>
      <c r="D281" s="4" t="s">
        <v>33171</v>
      </c>
      <c r="E281" s="4" t="s">
        <v>32396</v>
      </c>
      <c r="F281" s="4" t="s">
        <v>33172</v>
      </c>
      <c r="G281" s="4" t="s">
        <v>33173</v>
      </c>
      <c r="H281" s="4" t="s">
        <v>3599</v>
      </c>
      <c r="I281" s="24">
        <f>ROUND(COUNTIF(Table1[[#This Row],[กิจกรรม 1.1]:[ท้ายบท 1]],"&lt;&gt;ยังไม่ส่ง")*2+IF(Table1[[#This Row],[Quiz 1]]&lt;&gt;"ยังไม่ส่ง",Table1[[#This Row],[Quiz 1]]*2/10,0),0)</f>
        <v>9</v>
      </c>
      <c r="J281" s="24">
        <f>ROUND(COUNTIF(Table1[[#This Row],[แบบฝึก 2.1]:[ท้ายบท 2]],"&lt;&gt;ยังไม่ส่ง")*8/3+IF(Table1[[#This Row],[Quiz 2]]&lt;&gt;"ยังไม่ส่ง",Table1[[#This Row],[Quiz 2]]*2/10,0),0)</f>
        <v>9</v>
      </c>
      <c r="K281" s="24">
        <f>ROUND(COUNTIF(Table1[[#This Row],[แบบฝึก 3.1]:[ท้ายบท 3]],"&lt;&gt;ยังไม่ส่ง")*3/2+IF(Table1[[#This Row],[Quiz 3]]&lt;&gt;"ยังไม่ส่ง",Table1[[#This Row],[Quiz 3]]*2/10,0),0)</f>
        <v>4</v>
      </c>
      <c r="L281" s="12">
        <f>Table1[[#This Row],[บท 1 '[10']]]+Table1[[#This Row],[บท 2 '[10']]]+Table1[[#This Row],[บท 3 '[5']]]</f>
        <v>22</v>
      </c>
      <c r="M281" s="12">
        <f>IF(Table1[[#This Row],[ซ่อมแล้วกลางภาค]]="ซ่อมแล้ว",10,Table1[[#This Row],[MID '[20']2]])</f>
        <v>7</v>
      </c>
      <c r="N281" s="12">
        <f>ROUND(COUNTIF(Table1[[#This Row],[แบบฝึก 4.1]:[ท้ายบท 4]],"&lt;&gt;ยังไม่ส่ง")*8/2+IF(Table1[[#This Row],[Quiz 4]]&lt;&gt;"ยังไม่ส่ง",Table1[[#This Row],[Quiz 4]]*2/10,0),0)</f>
        <v>6</v>
      </c>
      <c r="O281" s="12"/>
      <c r="P281" s="13">
        <f>ROUND(COUNTIF(Table1[[#This Row],[แบบฝึก 5.1]:[ท้ายบท 5]],"&lt;&gt;ยังไม่ส่ง")*8/3+IF(Table1[[#This Row],[Quiz 5]]&lt;&gt;"ยังไม่ส่ง",Table1[[#This Row],[Quiz 5]]*2/10,0),0)</f>
        <v>9</v>
      </c>
      <c r="Q281" s="12">
        <f>Table1[[#This Row],[บท 4 '[10']]]+Table1[[#This Row],[นำเสนอ '[5']]]+Table1[[#This Row],[บท 5 '[10']]]</f>
        <v>15</v>
      </c>
      <c r="R281" s="12">
        <f>Table1[[#This Row],[ก่อนกลางภาค '[25']]]+Table1[[#This Row],[กลางภาค '[20']]]+Table1[[#This Row],[หลังกลางภาค '[25']]]</f>
        <v>44</v>
      </c>
      <c r="S281" s="12"/>
      <c r="T281" s="12">
        <f>Table1[[#This Row],[ปลายภาค '[30']]]+Table1[[#This Row],[ก่อนปลายภาค '[70']]]</f>
        <v>44</v>
      </c>
      <c r="U281" s="11">
        <f t="shared" si="4"/>
        <v>0</v>
      </c>
      <c r="V281" s="5" t="str">
        <f>IF(_xlfn.XLOOKUP(Table1[[#This Row],[email]],กิจกรรม_11[Email],กิจกรรม_11[Completion time],0)&lt;&gt;0,"ส่งแล้ว","ยังไม่ส่ง")</f>
        <v>ส่งแล้ว</v>
      </c>
      <c r="W281" s="5" t="str">
        <f>IF(_xlfn.XLOOKUP(Table1[[#This Row],[email]],แบบฝึก_11[Email],แบบฝึก_11[Completion time],0)&lt;&gt;0,"ส่งแล้ว","ยังไม่ส่ง")</f>
        <v>ส่งแล้ว</v>
      </c>
      <c r="X281" s="5" t="str">
        <f>IF(_xlfn.XLOOKUP(Table1[[#This Row],[email]],แบบฝึก_12[Email],แบบฝึก_12[Completion time],0)&lt;&gt;0,"ส่งแล้ว","ยังไม่ส่ง")</f>
        <v>ส่งแล้ว</v>
      </c>
      <c r="Y281" s="5">
        <f>_xlfn.XLOOKUP(Table1[[#This Row],[email]],ท้ายบท_1[Email],ท้ายบท_1[Total points],"ยังไม่ส่ง")</f>
        <v>14</v>
      </c>
      <c r="Z281" s="4">
        <f>_xlfn.XLOOKUP(Table1[[#This Row],[email]],Quiz_1[Email],Quiz_1[Total points],"ยังไม่ส่ง")</f>
        <v>6</v>
      </c>
      <c r="AA281" s="5" t="str">
        <f>IF(_xlfn.XLOOKUP(Table1[[#This Row],[email]],แบบฝึก_21[Email],แบบฝึก_21[Completion time],0)&lt;&gt;0,"ส่งแล้ว","ยังไม่ส่ง")</f>
        <v>ส่งแล้ว</v>
      </c>
      <c r="AB281" s="5" t="str">
        <f>IF(_xlfn.XLOOKUP(Table1[[#This Row],[email]],แบบฝึก_22[Email],แบบฝึก_22[Completion time],0)&lt;&gt;0,"ส่งแล้ว","ยังไม่ส่ง")</f>
        <v>ส่งแล้ว</v>
      </c>
      <c r="AC281" s="5">
        <f>_xlfn.XLOOKUP(Table1[[#This Row],[email]],ท้ายบท_2[Email],ท้ายบท_2[Total points],"ยังไม่ส่ง")</f>
        <v>13</v>
      </c>
      <c r="AD281" s="5">
        <f>_xlfn.XLOOKUP(Table1[[#This Row],[email]],Quiz_2[Email],Quiz_2[Total points],"ยังไม่ส่ง")</f>
        <v>7</v>
      </c>
      <c r="AE281" s="5" t="str">
        <f>IF(_xlfn.XLOOKUP(Table1[[#This Row],[email]],แบบฝึก_31[Email],แบบฝึก_31[Completion time],0)&lt;&gt;0,"ส่งแล้ว","ยังไม่ส่ง")</f>
        <v>ส่งแล้ว</v>
      </c>
      <c r="AF281" s="5">
        <f>_xlfn.XLOOKUP(Table1[[#This Row],[email]],ท้ายบท_3[Email],ท้ายบท_3[Total points],"ยังไม่ส่ง")</f>
        <v>11</v>
      </c>
      <c r="AG281" s="5">
        <f>_xlfn.XLOOKUP(Table1[[#This Row],[email]],Quiz_3[Email],Quiz_3[Total points],"ยังไม่ส่ง")</f>
        <v>7</v>
      </c>
      <c r="AH281" s="12">
        <v>10</v>
      </c>
      <c r="AI281" s="14">
        <v>3</v>
      </c>
      <c r="AJ281" s="12">
        <f>ROUND((Table1[[#This Row],[mid '[20']]]+Table1[[#This Row],[mid '[10']]])/2,0)</f>
        <v>7</v>
      </c>
      <c r="AK281" s="5" t="str">
        <f>IF(_xlfn.XLOOKUP(Table1[[#This Row],[email]],แบบฝึก_41[Email],แบบฝึก_41[Completion time],0)&lt;&gt;0,"ส่งแล้ว","ยังไม่ส่ง")</f>
        <v>ส่งแล้ว</v>
      </c>
      <c r="AL281" s="5" t="str">
        <f>IF(_xlfn.XLOOKUP(Table1[[#This Row],[email]],ท้ายบท_4[Email],ท้ายบท_4[Total points],"ยังไม่ส่ง")&lt;&gt;0,"ส่งแล้ว","ยังไม่ส่ง")</f>
        <v>ยังไม่ส่ง</v>
      </c>
      <c r="AM281" s="5">
        <f>_xlfn.XLOOKUP(Table1[[#This Row],[email]],Quiz_4[Email],Quiz_4[Total points],"ยังไม่ส่ง")</f>
        <v>8</v>
      </c>
      <c r="AN281" s="5" t="str">
        <f>IF(_xlfn.XLOOKUP(Table1[[#This Row],[email]],แบบฝึก_51[Email],แบบฝึก_51[Completion time],0)&lt;&gt;0,"ส่งแล้ว","ยังไม่ส่ง")</f>
        <v>ส่งแล้ว</v>
      </c>
      <c r="AO281" s="5" t="str">
        <f>IF(_xlfn.XLOOKUP(Table1[[#This Row],[email]],แบบฝึก_52[Email],แบบฝึก_52[Completion time],0)&lt;&gt;0,"ส่งแล้ว","ยังไม่ส่ง")</f>
        <v>ส่งแล้ว</v>
      </c>
      <c r="AP281" s="5">
        <f>_xlfn.XLOOKUP(Table1[[#This Row],[email]],ท้ายบท_5[Email],ท้ายบท_5[Total points],"ยังไม่ส่ง")</f>
        <v>11</v>
      </c>
      <c r="AQ281" s="5">
        <f>_xlfn.XLOOKUP(Table1[[#This Row],[email]],Quiz_5[Email],Quiz_5[Total points],"ยังไม่ส่ง")</f>
        <v>5</v>
      </c>
      <c r="AR281" s="37"/>
      <c r="AS281" s="4" t="str">
        <f>IF(M281&lt;10,"ยังไม่ซ่อม",IF(Table1[[#This Row],[ซ่อมแล้วกลางภาค]]="ซ่อมแล้ว","ซ่อมแล้ว","ไม่ต้องซ่อม"))</f>
        <v>ยังไม่ซ่อม</v>
      </c>
      <c r="BN281"/>
      <c r="BO281"/>
      <c r="BP281"/>
      <c r="BQ281"/>
    </row>
    <row r="282" spans="1:69" ht="19.5" x14ac:dyDescent="0.4">
      <c r="A282" s="21">
        <v>281</v>
      </c>
      <c r="B282" s="4">
        <v>8</v>
      </c>
      <c r="C282" s="4">
        <v>23</v>
      </c>
      <c r="D282" s="4" t="s">
        <v>33174</v>
      </c>
      <c r="E282" s="4" t="s">
        <v>32396</v>
      </c>
      <c r="F282" s="4" t="s">
        <v>33175</v>
      </c>
      <c r="G282" s="4" t="s">
        <v>33176</v>
      </c>
      <c r="H282" s="4" t="s">
        <v>3630</v>
      </c>
      <c r="I282" s="24">
        <f>ROUND(COUNTIF(Table1[[#This Row],[กิจกรรม 1.1]:[ท้ายบท 1]],"&lt;&gt;ยังไม่ส่ง")*2+IF(Table1[[#This Row],[Quiz 1]]&lt;&gt;"ยังไม่ส่ง",Table1[[#This Row],[Quiz 1]]*2/10,0),0)</f>
        <v>9</v>
      </c>
      <c r="J282" s="24">
        <f>ROUND(COUNTIF(Table1[[#This Row],[แบบฝึก 2.1]:[ท้ายบท 2]],"&lt;&gt;ยังไม่ส่ง")*8/3+IF(Table1[[#This Row],[Quiz 2]]&lt;&gt;"ยังไม่ส่ง",Table1[[#This Row],[Quiz 2]]*2/10,0),0)</f>
        <v>9</v>
      </c>
      <c r="K282" s="24">
        <f>ROUND(COUNTIF(Table1[[#This Row],[แบบฝึก 3.1]:[ท้ายบท 3]],"&lt;&gt;ยังไม่ส่ง")*3/2+IF(Table1[[#This Row],[Quiz 3]]&lt;&gt;"ยังไม่ส่ง",Table1[[#This Row],[Quiz 3]]*2/10,0),0)</f>
        <v>4</v>
      </c>
      <c r="L282" s="12">
        <f>Table1[[#This Row],[บท 1 '[10']]]+Table1[[#This Row],[บท 2 '[10']]]+Table1[[#This Row],[บท 3 '[5']]]</f>
        <v>22</v>
      </c>
      <c r="M282" s="12">
        <f>IF(Table1[[#This Row],[ซ่อมแล้วกลางภาค]]="ซ่อมแล้ว",10,Table1[[#This Row],[MID '[20']2]])</f>
        <v>10</v>
      </c>
      <c r="N282" s="12">
        <f>ROUND(COUNTIF(Table1[[#This Row],[แบบฝึก 4.1]:[ท้ายบท 4]],"&lt;&gt;ยังไม่ส่ง")*8/2+IF(Table1[[#This Row],[Quiz 4]]&lt;&gt;"ยังไม่ส่ง",Table1[[#This Row],[Quiz 4]]*2/10,0),0)</f>
        <v>6</v>
      </c>
      <c r="O282" s="12"/>
      <c r="P282" s="13">
        <f>ROUND(COUNTIF(Table1[[#This Row],[แบบฝึก 5.1]:[ท้ายบท 5]],"&lt;&gt;ยังไม่ส่ง")*8/3+IF(Table1[[#This Row],[Quiz 5]]&lt;&gt;"ยังไม่ส่ง",Table1[[#This Row],[Quiz 5]]*2/10,0),0)</f>
        <v>9</v>
      </c>
      <c r="Q282" s="12">
        <f>Table1[[#This Row],[บท 4 '[10']]]+Table1[[#This Row],[นำเสนอ '[5']]]+Table1[[#This Row],[บท 5 '[10']]]</f>
        <v>15</v>
      </c>
      <c r="R282" s="12">
        <f>Table1[[#This Row],[ก่อนกลางภาค '[25']]]+Table1[[#This Row],[กลางภาค '[20']]]+Table1[[#This Row],[หลังกลางภาค '[25']]]</f>
        <v>47</v>
      </c>
      <c r="S282" s="12"/>
      <c r="T282" s="12">
        <f>Table1[[#This Row],[ปลายภาค '[30']]]+Table1[[#This Row],[ก่อนปลายภาค '[70']]]</f>
        <v>47</v>
      </c>
      <c r="U282" s="11">
        <f t="shared" si="4"/>
        <v>0</v>
      </c>
      <c r="V282" s="5" t="str">
        <f>IF(_xlfn.XLOOKUP(Table1[[#This Row],[email]],กิจกรรม_11[Email],กิจกรรม_11[Completion time],0)&lt;&gt;0,"ส่งแล้ว","ยังไม่ส่ง")</f>
        <v>ส่งแล้ว</v>
      </c>
      <c r="W282" s="5" t="str">
        <f>IF(_xlfn.XLOOKUP(Table1[[#This Row],[email]],แบบฝึก_11[Email],แบบฝึก_11[Completion time],0)&lt;&gt;0,"ส่งแล้ว","ยังไม่ส่ง")</f>
        <v>ส่งแล้ว</v>
      </c>
      <c r="X282" s="5" t="str">
        <f>IF(_xlfn.XLOOKUP(Table1[[#This Row],[email]],แบบฝึก_12[Email],แบบฝึก_12[Completion time],0)&lt;&gt;0,"ส่งแล้ว","ยังไม่ส่ง")</f>
        <v>ส่งแล้ว</v>
      </c>
      <c r="Y282" s="5">
        <f>_xlfn.XLOOKUP(Table1[[#This Row],[email]],ท้ายบท_1[Email],ท้ายบท_1[Total points],"ยังไม่ส่ง")</f>
        <v>12</v>
      </c>
      <c r="Z282" s="4">
        <f>_xlfn.XLOOKUP(Table1[[#This Row],[email]],Quiz_1[Email],Quiz_1[Total points],"ยังไม่ส่ง")</f>
        <v>4</v>
      </c>
      <c r="AA282" s="5" t="str">
        <f>IF(_xlfn.XLOOKUP(Table1[[#This Row],[email]],แบบฝึก_21[Email],แบบฝึก_21[Completion time],0)&lt;&gt;0,"ส่งแล้ว","ยังไม่ส่ง")</f>
        <v>ส่งแล้ว</v>
      </c>
      <c r="AB282" s="5" t="str">
        <f>IF(_xlfn.XLOOKUP(Table1[[#This Row],[email]],แบบฝึก_22[Email],แบบฝึก_22[Completion time],0)&lt;&gt;0,"ส่งแล้ว","ยังไม่ส่ง")</f>
        <v>ส่งแล้ว</v>
      </c>
      <c r="AC282" s="5">
        <f>_xlfn.XLOOKUP(Table1[[#This Row],[email]],ท้ายบท_2[Email],ท้ายบท_2[Total points],"ยังไม่ส่ง")</f>
        <v>12</v>
      </c>
      <c r="AD282" s="5">
        <f>_xlfn.XLOOKUP(Table1[[#This Row],[email]],Quiz_2[Email],Quiz_2[Total points],"ยังไม่ส่ง")</f>
        <v>6</v>
      </c>
      <c r="AE282" s="5" t="str">
        <f>IF(_xlfn.XLOOKUP(Table1[[#This Row],[email]],แบบฝึก_31[Email],แบบฝึก_31[Completion time],0)&lt;&gt;0,"ส่งแล้ว","ยังไม่ส่ง")</f>
        <v>ส่งแล้ว</v>
      </c>
      <c r="AF282" s="5">
        <f>_xlfn.XLOOKUP(Table1[[#This Row],[email]],ท้ายบท_3[Email],ท้ายบท_3[Total points],"ยังไม่ส่ง")</f>
        <v>11</v>
      </c>
      <c r="AG282" s="5">
        <f>_xlfn.XLOOKUP(Table1[[#This Row],[email]],Quiz_3[Email],Quiz_3[Total points],"ยังไม่ส่ง")</f>
        <v>6</v>
      </c>
      <c r="AH282" s="12">
        <v>14</v>
      </c>
      <c r="AI282" s="14">
        <v>2</v>
      </c>
      <c r="AJ282" s="12">
        <f>ROUND((Table1[[#This Row],[mid '[20']]]+Table1[[#This Row],[mid '[10']]])/2,0)</f>
        <v>8</v>
      </c>
      <c r="AK282" s="5" t="str">
        <f>IF(_xlfn.XLOOKUP(Table1[[#This Row],[email]],แบบฝึก_41[Email],แบบฝึก_41[Completion time],0)&lt;&gt;0,"ส่งแล้ว","ยังไม่ส่ง")</f>
        <v>ส่งแล้ว</v>
      </c>
      <c r="AL282" s="5" t="str">
        <f>IF(_xlfn.XLOOKUP(Table1[[#This Row],[email]],ท้ายบท_4[Email],ท้ายบท_4[Total points],"ยังไม่ส่ง")&lt;&gt;0,"ส่งแล้ว","ยังไม่ส่ง")</f>
        <v>ยังไม่ส่ง</v>
      </c>
      <c r="AM282" s="5">
        <f>_xlfn.XLOOKUP(Table1[[#This Row],[email]],Quiz_4[Email],Quiz_4[Total points],"ยังไม่ส่ง")</f>
        <v>8</v>
      </c>
      <c r="AN282" s="5" t="str">
        <f>IF(_xlfn.XLOOKUP(Table1[[#This Row],[email]],แบบฝึก_51[Email],แบบฝึก_51[Completion time],0)&lt;&gt;0,"ส่งแล้ว","ยังไม่ส่ง")</f>
        <v>ส่งแล้ว</v>
      </c>
      <c r="AO282" s="5" t="str">
        <f>IF(_xlfn.XLOOKUP(Table1[[#This Row],[email]],แบบฝึก_52[Email],แบบฝึก_52[Completion time],0)&lt;&gt;0,"ส่งแล้ว","ยังไม่ส่ง")</f>
        <v>ส่งแล้ว</v>
      </c>
      <c r="AP282" s="5">
        <f>_xlfn.XLOOKUP(Table1[[#This Row],[email]],ท้ายบท_5[Email],ท้ายบท_5[Total points],"ยังไม่ส่ง")</f>
        <v>11</v>
      </c>
      <c r="AQ282" s="5">
        <f>_xlfn.XLOOKUP(Table1[[#This Row],[email]],Quiz_5[Email],Quiz_5[Total points],"ยังไม่ส่ง")</f>
        <v>4</v>
      </c>
      <c r="AR282" s="37" t="s">
        <v>33118</v>
      </c>
      <c r="AS282" s="4" t="str">
        <f>IF(M282&lt;10,"ยังไม่ซ่อม",IF(Table1[[#This Row],[ซ่อมแล้วกลางภาค]]="ซ่อมแล้ว","ซ่อมแล้ว","ไม่ต้องซ่อม"))</f>
        <v>ซ่อมแล้ว</v>
      </c>
      <c r="BN282"/>
      <c r="BO282"/>
      <c r="BP282"/>
      <c r="BQ282"/>
    </row>
    <row r="283" spans="1:69" ht="19.5" x14ac:dyDescent="0.4">
      <c r="A283" s="21">
        <v>282</v>
      </c>
      <c r="B283" s="4">
        <v>8</v>
      </c>
      <c r="C283" s="4">
        <v>24</v>
      </c>
      <c r="D283" s="4" t="s">
        <v>33177</v>
      </c>
      <c r="E283" s="4" t="s">
        <v>32396</v>
      </c>
      <c r="F283" s="4" t="s">
        <v>33178</v>
      </c>
      <c r="G283" s="4" t="s">
        <v>33179</v>
      </c>
      <c r="H283" s="4" t="s">
        <v>3624</v>
      </c>
      <c r="I283" s="24">
        <f>ROUND(COUNTIF(Table1[[#This Row],[กิจกรรม 1.1]:[ท้ายบท 1]],"&lt;&gt;ยังไม่ส่ง")*2+IF(Table1[[#This Row],[Quiz 1]]&lt;&gt;"ยังไม่ส่ง",Table1[[#This Row],[Quiz 1]]*2/10,0),0)</f>
        <v>9</v>
      </c>
      <c r="J283" s="24">
        <f>ROUND(COUNTIF(Table1[[#This Row],[แบบฝึก 2.1]:[ท้ายบท 2]],"&lt;&gt;ยังไม่ส่ง")*8/3+IF(Table1[[#This Row],[Quiz 2]]&lt;&gt;"ยังไม่ส่ง",Table1[[#This Row],[Quiz 2]]*2/10,0),0)</f>
        <v>10</v>
      </c>
      <c r="K283" s="24">
        <f>ROUND(COUNTIF(Table1[[#This Row],[แบบฝึก 3.1]:[ท้ายบท 3]],"&lt;&gt;ยังไม่ส่ง")*3/2+IF(Table1[[#This Row],[Quiz 3]]&lt;&gt;"ยังไม่ส่ง",Table1[[#This Row],[Quiz 3]]*2/10,0),0)</f>
        <v>4</v>
      </c>
      <c r="L283" s="12">
        <f>Table1[[#This Row],[บท 1 '[10']]]+Table1[[#This Row],[บท 2 '[10']]]+Table1[[#This Row],[บท 3 '[5']]]</f>
        <v>23</v>
      </c>
      <c r="M283" s="12">
        <f>IF(Table1[[#This Row],[ซ่อมแล้วกลางภาค]]="ซ่อมแล้ว",10,Table1[[#This Row],[MID '[20']2]])</f>
        <v>10</v>
      </c>
      <c r="N283" s="12">
        <f>ROUND(COUNTIF(Table1[[#This Row],[แบบฝึก 4.1]:[ท้ายบท 4]],"&lt;&gt;ยังไม่ส่ง")*8/2+IF(Table1[[#This Row],[Quiz 4]]&lt;&gt;"ยังไม่ส่ง",Table1[[#This Row],[Quiz 4]]*2/10,0),0)</f>
        <v>5</v>
      </c>
      <c r="O283" s="12"/>
      <c r="P283" s="13">
        <f>ROUND(COUNTIF(Table1[[#This Row],[แบบฝึก 5.1]:[ท้ายบท 5]],"&lt;&gt;ยังไม่ส่ง")*8/3+IF(Table1[[#This Row],[Quiz 5]]&lt;&gt;"ยังไม่ส่ง",Table1[[#This Row],[Quiz 5]]*2/10,0),0)</f>
        <v>9</v>
      </c>
      <c r="Q283" s="12">
        <f>Table1[[#This Row],[บท 4 '[10']]]+Table1[[#This Row],[นำเสนอ '[5']]]+Table1[[#This Row],[บท 5 '[10']]]</f>
        <v>14</v>
      </c>
      <c r="R283" s="12">
        <f>Table1[[#This Row],[ก่อนกลางภาค '[25']]]+Table1[[#This Row],[กลางภาค '[20']]]+Table1[[#This Row],[หลังกลางภาค '[25']]]</f>
        <v>47</v>
      </c>
      <c r="S283" s="12"/>
      <c r="T283" s="12">
        <f>Table1[[#This Row],[ปลายภาค '[30']]]+Table1[[#This Row],[ก่อนปลายภาค '[70']]]</f>
        <v>47</v>
      </c>
      <c r="U283" s="11">
        <f t="shared" si="4"/>
        <v>0</v>
      </c>
      <c r="V283" s="5" t="str">
        <f>IF(_xlfn.XLOOKUP(Table1[[#This Row],[email]],กิจกรรม_11[Email],กิจกรรม_11[Completion time],0)&lt;&gt;0,"ส่งแล้ว","ยังไม่ส่ง")</f>
        <v>ส่งแล้ว</v>
      </c>
      <c r="W283" s="5" t="str">
        <f>IF(_xlfn.XLOOKUP(Table1[[#This Row],[email]],แบบฝึก_11[Email],แบบฝึก_11[Completion time],0)&lt;&gt;0,"ส่งแล้ว","ยังไม่ส่ง")</f>
        <v>ส่งแล้ว</v>
      </c>
      <c r="X283" s="5" t="str">
        <f>IF(_xlfn.XLOOKUP(Table1[[#This Row],[email]],แบบฝึก_12[Email],แบบฝึก_12[Completion time],0)&lt;&gt;0,"ส่งแล้ว","ยังไม่ส่ง")</f>
        <v>ส่งแล้ว</v>
      </c>
      <c r="Y283" s="5">
        <f>_xlfn.XLOOKUP(Table1[[#This Row],[email]],ท้ายบท_1[Email],ท้ายบท_1[Total points],"ยังไม่ส่ง")</f>
        <v>14</v>
      </c>
      <c r="Z283" s="4">
        <f>_xlfn.XLOOKUP(Table1[[#This Row],[email]],Quiz_1[Email],Quiz_1[Total points],"ยังไม่ส่ง")</f>
        <v>6</v>
      </c>
      <c r="AA283" s="5" t="str">
        <f>IF(_xlfn.XLOOKUP(Table1[[#This Row],[email]],แบบฝึก_21[Email],แบบฝึก_21[Completion time],0)&lt;&gt;0,"ส่งแล้ว","ยังไม่ส่ง")</f>
        <v>ส่งแล้ว</v>
      </c>
      <c r="AB283" s="5" t="str">
        <f>IF(_xlfn.XLOOKUP(Table1[[#This Row],[email]],แบบฝึก_22[Email],แบบฝึก_22[Completion time],0)&lt;&gt;0,"ส่งแล้ว","ยังไม่ส่ง")</f>
        <v>ส่งแล้ว</v>
      </c>
      <c r="AC283" s="5">
        <f>_xlfn.XLOOKUP(Table1[[#This Row],[email]],ท้ายบท_2[Email],ท้ายบท_2[Total points],"ยังไม่ส่ง")</f>
        <v>12</v>
      </c>
      <c r="AD283" s="5">
        <f>_xlfn.XLOOKUP(Table1[[#This Row],[email]],Quiz_2[Email],Quiz_2[Total points],"ยังไม่ส่ง")</f>
        <v>8</v>
      </c>
      <c r="AE283" s="5" t="str">
        <f>IF(_xlfn.XLOOKUP(Table1[[#This Row],[email]],แบบฝึก_31[Email],แบบฝึก_31[Completion time],0)&lt;&gt;0,"ส่งแล้ว","ยังไม่ส่ง")</f>
        <v>ส่งแล้ว</v>
      </c>
      <c r="AF283" s="5">
        <f>_xlfn.XLOOKUP(Table1[[#This Row],[email]],ท้ายบท_3[Email],ท้ายบท_3[Total points],"ยังไม่ส่ง")</f>
        <v>11</v>
      </c>
      <c r="AG283" s="5">
        <f>_xlfn.XLOOKUP(Table1[[#This Row],[email]],Quiz_3[Email],Quiz_3[Total points],"ยังไม่ส่ง")</f>
        <v>7</v>
      </c>
      <c r="AH283" s="12">
        <v>7</v>
      </c>
      <c r="AI283" s="14">
        <v>7</v>
      </c>
      <c r="AJ283" s="12">
        <f>ROUND((Table1[[#This Row],[mid '[20']]]+Table1[[#This Row],[mid '[10']]])/2,0)</f>
        <v>7</v>
      </c>
      <c r="AK283" s="5" t="str">
        <f>IF(_xlfn.XLOOKUP(Table1[[#This Row],[email]],แบบฝึก_41[Email],แบบฝึก_41[Completion time],0)&lt;&gt;0,"ส่งแล้ว","ยังไม่ส่ง")</f>
        <v>ส่งแล้ว</v>
      </c>
      <c r="AL283" s="5" t="str">
        <f>IF(_xlfn.XLOOKUP(Table1[[#This Row],[email]],ท้ายบท_4[Email],ท้ายบท_4[Total points],"ยังไม่ส่ง")&lt;&gt;0,"ส่งแล้ว","ยังไม่ส่ง")</f>
        <v>ยังไม่ส่ง</v>
      </c>
      <c r="AM283" s="5">
        <f>_xlfn.XLOOKUP(Table1[[#This Row],[email]],Quiz_4[Email],Quiz_4[Total points],"ยังไม่ส่ง")</f>
        <v>7</v>
      </c>
      <c r="AN283" s="5" t="str">
        <f>IF(_xlfn.XLOOKUP(Table1[[#This Row],[email]],แบบฝึก_51[Email],แบบฝึก_51[Completion time],0)&lt;&gt;0,"ส่งแล้ว","ยังไม่ส่ง")</f>
        <v>ส่งแล้ว</v>
      </c>
      <c r="AO283" s="5" t="str">
        <f>IF(_xlfn.XLOOKUP(Table1[[#This Row],[email]],แบบฝึก_52[Email],แบบฝึก_52[Completion time],0)&lt;&gt;0,"ส่งแล้ว","ยังไม่ส่ง")</f>
        <v>ส่งแล้ว</v>
      </c>
      <c r="AP283" s="5">
        <f>_xlfn.XLOOKUP(Table1[[#This Row],[email]],ท้ายบท_5[Email],ท้ายบท_5[Total points],"ยังไม่ส่ง")</f>
        <v>11</v>
      </c>
      <c r="AQ283" s="5">
        <f>_xlfn.XLOOKUP(Table1[[#This Row],[email]],Quiz_5[Email],Quiz_5[Total points],"ยังไม่ส่ง")</f>
        <v>5</v>
      </c>
      <c r="AR283" s="37" t="s">
        <v>33118</v>
      </c>
      <c r="AS283" s="4" t="str">
        <f>IF(M283&lt;10,"ยังไม่ซ่อม",IF(Table1[[#This Row],[ซ่อมแล้วกลางภาค]]="ซ่อมแล้ว","ซ่อมแล้ว","ไม่ต้องซ่อม"))</f>
        <v>ซ่อมแล้ว</v>
      </c>
      <c r="BN283"/>
      <c r="BO283"/>
      <c r="BP283"/>
      <c r="BQ283"/>
    </row>
    <row r="284" spans="1:69" ht="19.5" x14ac:dyDescent="0.4">
      <c r="A284" s="21">
        <v>283</v>
      </c>
      <c r="B284" s="4">
        <v>8</v>
      </c>
      <c r="C284" s="4">
        <v>25</v>
      </c>
      <c r="D284" s="4" t="s">
        <v>33180</v>
      </c>
      <c r="E284" s="4" t="s">
        <v>32396</v>
      </c>
      <c r="F284" s="4" t="s">
        <v>33181</v>
      </c>
      <c r="G284" s="4" t="s">
        <v>33182</v>
      </c>
      <c r="H284" s="4" t="s">
        <v>3453</v>
      </c>
      <c r="I284" s="24">
        <f>ROUND(COUNTIF(Table1[[#This Row],[กิจกรรม 1.1]:[ท้ายบท 1]],"&lt;&gt;ยังไม่ส่ง")*2+IF(Table1[[#This Row],[Quiz 1]]&lt;&gt;"ยังไม่ส่ง",Table1[[#This Row],[Quiz 1]]*2/10,0),0)</f>
        <v>9</v>
      </c>
      <c r="J284" s="24">
        <f>ROUND(COUNTIF(Table1[[#This Row],[แบบฝึก 2.1]:[ท้ายบท 2]],"&lt;&gt;ยังไม่ส่ง")*8/3+IF(Table1[[#This Row],[Quiz 2]]&lt;&gt;"ยังไม่ส่ง",Table1[[#This Row],[Quiz 2]]*2/10,0),0)</f>
        <v>10</v>
      </c>
      <c r="K284" s="24">
        <f>ROUND(COUNTIF(Table1[[#This Row],[แบบฝึก 3.1]:[ท้ายบท 3]],"&lt;&gt;ยังไม่ส่ง")*3/2+IF(Table1[[#This Row],[Quiz 3]]&lt;&gt;"ยังไม่ส่ง",Table1[[#This Row],[Quiz 3]]*2/10,0),0)</f>
        <v>5</v>
      </c>
      <c r="L284" s="12">
        <f>Table1[[#This Row],[บท 1 '[10']]]+Table1[[#This Row],[บท 2 '[10']]]+Table1[[#This Row],[บท 3 '[5']]]</f>
        <v>24</v>
      </c>
      <c r="M284" s="12">
        <f>IF(Table1[[#This Row],[ซ่อมแล้วกลางภาค]]="ซ่อมแล้ว",10,Table1[[#This Row],[MID '[20']2]])</f>
        <v>12</v>
      </c>
      <c r="N284" s="12">
        <f>ROUND(COUNTIF(Table1[[#This Row],[แบบฝึก 4.1]:[ท้ายบท 4]],"&lt;&gt;ยังไม่ส่ง")*8/2+IF(Table1[[#This Row],[Quiz 4]]&lt;&gt;"ยังไม่ส่ง",Table1[[#This Row],[Quiz 4]]*2/10,0),0)</f>
        <v>6</v>
      </c>
      <c r="O284" s="12"/>
      <c r="P284" s="13">
        <f>ROUND(COUNTIF(Table1[[#This Row],[แบบฝึก 5.1]:[ท้ายบท 5]],"&lt;&gt;ยังไม่ส่ง")*8/3+IF(Table1[[#This Row],[Quiz 5]]&lt;&gt;"ยังไม่ส่ง",Table1[[#This Row],[Quiz 5]]*2/10,0),0)</f>
        <v>9</v>
      </c>
      <c r="Q284" s="12">
        <f>Table1[[#This Row],[บท 4 '[10']]]+Table1[[#This Row],[นำเสนอ '[5']]]+Table1[[#This Row],[บท 5 '[10']]]</f>
        <v>15</v>
      </c>
      <c r="R284" s="12">
        <f>Table1[[#This Row],[ก่อนกลางภาค '[25']]]+Table1[[#This Row],[กลางภาค '[20']]]+Table1[[#This Row],[หลังกลางภาค '[25']]]</f>
        <v>51</v>
      </c>
      <c r="S284" s="12"/>
      <c r="T284" s="12">
        <f>Table1[[#This Row],[ปลายภาค '[30']]]+Table1[[#This Row],[ก่อนปลายภาค '[70']]]</f>
        <v>51</v>
      </c>
      <c r="U284" s="11">
        <f t="shared" si="4"/>
        <v>1</v>
      </c>
      <c r="V284" s="5" t="str">
        <f>IF(_xlfn.XLOOKUP(Table1[[#This Row],[email]],กิจกรรม_11[Email],กิจกรรม_11[Completion time],0)&lt;&gt;0,"ส่งแล้ว","ยังไม่ส่ง")</f>
        <v>ส่งแล้ว</v>
      </c>
      <c r="W284" s="5" t="str">
        <f>IF(_xlfn.XLOOKUP(Table1[[#This Row],[email]],แบบฝึก_11[Email],แบบฝึก_11[Completion time],0)&lt;&gt;0,"ส่งแล้ว","ยังไม่ส่ง")</f>
        <v>ส่งแล้ว</v>
      </c>
      <c r="X284" s="5" t="str">
        <f>IF(_xlfn.XLOOKUP(Table1[[#This Row],[email]],แบบฝึก_12[Email],แบบฝึก_12[Completion time],0)&lt;&gt;0,"ส่งแล้ว","ยังไม่ส่ง")</f>
        <v>ส่งแล้ว</v>
      </c>
      <c r="Y284" s="5">
        <f>_xlfn.XLOOKUP(Table1[[#This Row],[email]],ท้ายบท_1[Email],ท้ายบท_1[Total points],"ยังไม่ส่ง")</f>
        <v>19</v>
      </c>
      <c r="Z284" s="4">
        <f>_xlfn.XLOOKUP(Table1[[#This Row],[email]],Quiz_1[Email],Quiz_1[Total points],"ยังไม่ส่ง")</f>
        <v>4</v>
      </c>
      <c r="AA284" s="5" t="str">
        <f>IF(_xlfn.XLOOKUP(Table1[[#This Row],[email]],แบบฝึก_21[Email],แบบฝึก_21[Completion time],0)&lt;&gt;0,"ส่งแล้ว","ยังไม่ส่ง")</f>
        <v>ส่งแล้ว</v>
      </c>
      <c r="AB284" s="5" t="str">
        <f>IF(_xlfn.XLOOKUP(Table1[[#This Row],[email]],แบบฝึก_22[Email],แบบฝึก_22[Completion time],0)&lt;&gt;0,"ส่งแล้ว","ยังไม่ส่ง")</f>
        <v>ส่งแล้ว</v>
      </c>
      <c r="AC284" s="5">
        <f>_xlfn.XLOOKUP(Table1[[#This Row],[email]],ท้ายบท_2[Email],ท้ายบท_2[Total points],"ยังไม่ส่ง")</f>
        <v>7</v>
      </c>
      <c r="AD284" s="5">
        <f>_xlfn.XLOOKUP(Table1[[#This Row],[email]],Quiz_2[Email],Quiz_2[Total points],"ยังไม่ส่ง")</f>
        <v>8</v>
      </c>
      <c r="AE284" s="5" t="str">
        <f>IF(_xlfn.XLOOKUP(Table1[[#This Row],[email]],แบบฝึก_31[Email],แบบฝึก_31[Completion time],0)&lt;&gt;0,"ส่งแล้ว","ยังไม่ส่ง")</f>
        <v>ส่งแล้ว</v>
      </c>
      <c r="AF284" s="5">
        <f>_xlfn.XLOOKUP(Table1[[#This Row],[email]],ท้ายบท_3[Email],ท้ายบท_3[Total points],"ยังไม่ส่ง")</f>
        <v>10</v>
      </c>
      <c r="AG284" s="5">
        <f>_xlfn.XLOOKUP(Table1[[#This Row],[email]],Quiz_3[Email],Quiz_3[Total points],"ยังไม่ส่ง")</f>
        <v>8</v>
      </c>
      <c r="AH284" s="12">
        <v>18</v>
      </c>
      <c r="AI284" s="14">
        <v>5</v>
      </c>
      <c r="AJ284" s="12">
        <f>ROUND((Table1[[#This Row],[mid '[20']]]+Table1[[#This Row],[mid '[10']]])/2,0)</f>
        <v>12</v>
      </c>
      <c r="AK284" s="5" t="str">
        <f>IF(_xlfn.XLOOKUP(Table1[[#This Row],[email]],แบบฝึก_41[Email],แบบฝึก_41[Completion time],0)&lt;&gt;0,"ส่งแล้ว","ยังไม่ส่ง")</f>
        <v>ส่งแล้ว</v>
      </c>
      <c r="AL284" s="5" t="str">
        <f>IF(_xlfn.XLOOKUP(Table1[[#This Row],[email]],ท้ายบท_4[Email],ท้ายบท_4[Total points],"ยังไม่ส่ง")&lt;&gt;0,"ส่งแล้ว","ยังไม่ส่ง")</f>
        <v>ยังไม่ส่ง</v>
      </c>
      <c r="AM284" s="5">
        <f>_xlfn.XLOOKUP(Table1[[#This Row],[email]],Quiz_4[Email],Quiz_4[Total points],"ยังไม่ส่ง")</f>
        <v>9</v>
      </c>
      <c r="AN284" s="5" t="str">
        <f>IF(_xlfn.XLOOKUP(Table1[[#This Row],[email]],แบบฝึก_51[Email],แบบฝึก_51[Completion time],0)&lt;&gt;0,"ส่งแล้ว","ยังไม่ส่ง")</f>
        <v>ส่งแล้ว</v>
      </c>
      <c r="AO284" s="5" t="str">
        <f>IF(_xlfn.XLOOKUP(Table1[[#This Row],[email]],แบบฝึก_52[Email],แบบฝึก_52[Completion time],0)&lt;&gt;0,"ส่งแล้ว","ยังไม่ส่ง")</f>
        <v>ส่งแล้ว</v>
      </c>
      <c r="AP284" s="5">
        <f>_xlfn.XLOOKUP(Table1[[#This Row],[email]],ท้ายบท_5[Email],ท้ายบท_5[Total points],"ยังไม่ส่ง")</f>
        <v>16</v>
      </c>
      <c r="AQ284" s="5">
        <f>_xlfn.XLOOKUP(Table1[[#This Row],[email]],Quiz_5[Email],Quiz_5[Total points],"ยังไม่ส่ง")</f>
        <v>6</v>
      </c>
      <c r="AR284" s="37"/>
      <c r="AS284" s="4" t="str">
        <f>IF(M284&lt;10,"ยังไม่ซ่อม",IF(Table1[[#This Row],[ซ่อมแล้วกลางภาค]]="ซ่อมแล้ว","ซ่อมแล้ว","ไม่ต้องซ่อม"))</f>
        <v>ไม่ต้องซ่อม</v>
      </c>
      <c r="BN284"/>
      <c r="BO284"/>
      <c r="BP284"/>
      <c r="BQ284"/>
    </row>
    <row r="285" spans="1:69" ht="19.5" x14ac:dyDescent="0.4">
      <c r="A285" s="21">
        <v>284</v>
      </c>
      <c r="B285" s="4">
        <v>8</v>
      </c>
      <c r="C285" s="4">
        <v>26</v>
      </c>
      <c r="D285" s="4" t="s">
        <v>33183</v>
      </c>
      <c r="E285" s="4" t="s">
        <v>32396</v>
      </c>
      <c r="F285" s="4" t="s">
        <v>33184</v>
      </c>
      <c r="G285" s="4" t="s">
        <v>33185</v>
      </c>
      <c r="H285" s="4" t="s">
        <v>3764</v>
      </c>
      <c r="I285" s="24">
        <f>ROUND(COUNTIF(Table1[[#This Row],[กิจกรรม 1.1]:[ท้ายบท 1]],"&lt;&gt;ยังไม่ส่ง")*2+IF(Table1[[#This Row],[Quiz 1]]&lt;&gt;"ยังไม่ส่ง",Table1[[#This Row],[Quiz 1]]*2/10,0),0)</f>
        <v>8</v>
      </c>
      <c r="J285" s="24">
        <f>ROUND(COUNTIF(Table1[[#This Row],[แบบฝึก 2.1]:[ท้ายบท 2]],"&lt;&gt;ยังไม่ส่ง")*8/3+IF(Table1[[#This Row],[Quiz 2]]&lt;&gt;"ยังไม่ส่ง",Table1[[#This Row],[Quiz 2]]*2/10,0),0)</f>
        <v>10</v>
      </c>
      <c r="K285" s="24">
        <f>ROUND(COUNTIF(Table1[[#This Row],[แบบฝึก 3.1]:[ท้ายบท 3]],"&lt;&gt;ยังไม่ส่ง")*3/2+IF(Table1[[#This Row],[Quiz 3]]&lt;&gt;"ยังไม่ส่ง",Table1[[#This Row],[Quiz 3]]*2/10,0),0)</f>
        <v>4</v>
      </c>
      <c r="L285" s="12">
        <f>Table1[[#This Row],[บท 1 '[10']]]+Table1[[#This Row],[บท 2 '[10']]]+Table1[[#This Row],[บท 3 '[5']]]</f>
        <v>22</v>
      </c>
      <c r="M285" s="12">
        <f>IF(Table1[[#This Row],[ซ่อมแล้วกลางภาค]]="ซ่อมแล้ว",10,Table1[[#This Row],[MID '[20']2]])</f>
        <v>14</v>
      </c>
      <c r="N285" s="12">
        <f>ROUND(COUNTIF(Table1[[#This Row],[แบบฝึก 4.1]:[ท้ายบท 4]],"&lt;&gt;ยังไม่ส่ง")*8/2+IF(Table1[[#This Row],[Quiz 4]]&lt;&gt;"ยังไม่ส่ง",Table1[[#This Row],[Quiz 4]]*2/10,0),0)</f>
        <v>6</v>
      </c>
      <c r="O285" s="12"/>
      <c r="P285" s="13">
        <f>ROUND(COUNTIF(Table1[[#This Row],[แบบฝึก 5.1]:[ท้ายบท 5]],"&lt;&gt;ยังไม่ส่ง")*8/3+IF(Table1[[#This Row],[Quiz 5]]&lt;&gt;"ยังไม่ส่ง",Table1[[#This Row],[Quiz 5]]*2/10,0),0)</f>
        <v>9</v>
      </c>
      <c r="Q285" s="12">
        <f>Table1[[#This Row],[บท 4 '[10']]]+Table1[[#This Row],[นำเสนอ '[5']]]+Table1[[#This Row],[บท 5 '[10']]]</f>
        <v>15</v>
      </c>
      <c r="R285" s="12">
        <f>Table1[[#This Row],[ก่อนกลางภาค '[25']]]+Table1[[#This Row],[กลางภาค '[20']]]+Table1[[#This Row],[หลังกลางภาค '[25']]]</f>
        <v>51</v>
      </c>
      <c r="S285" s="12"/>
      <c r="T285" s="12">
        <f>Table1[[#This Row],[ปลายภาค '[30']]]+Table1[[#This Row],[ก่อนปลายภาค '[70']]]</f>
        <v>51</v>
      </c>
      <c r="U285" s="11">
        <f t="shared" si="4"/>
        <v>1</v>
      </c>
      <c r="V285" s="5" t="str">
        <f>IF(_xlfn.XLOOKUP(Table1[[#This Row],[email]],กิจกรรม_11[Email],กิจกรรม_11[Completion time],0)&lt;&gt;0,"ส่งแล้ว","ยังไม่ส่ง")</f>
        <v>ส่งแล้ว</v>
      </c>
      <c r="W285" s="5" t="str">
        <f>IF(_xlfn.XLOOKUP(Table1[[#This Row],[email]],แบบฝึก_11[Email],แบบฝึก_11[Completion time],0)&lt;&gt;0,"ส่งแล้ว","ยังไม่ส่ง")</f>
        <v>ส่งแล้ว</v>
      </c>
      <c r="X285" s="5" t="str">
        <f>IF(_xlfn.XLOOKUP(Table1[[#This Row],[email]],แบบฝึก_12[Email],แบบฝึก_12[Completion time],0)&lt;&gt;0,"ส่งแล้ว","ยังไม่ส่ง")</f>
        <v>ส่งแล้ว</v>
      </c>
      <c r="Y285" s="5">
        <f>_xlfn.XLOOKUP(Table1[[#This Row],[email]],ท้ายบท_1[Email],ท้ายบท_1[Total points],"ยังไม่ส่ง")</f>
        <v>22</v>
      </c>
      <c r="Z285" s="4" t="str">
        <f>_xlfn.XLOOKUP(Table1[[#This Row],[email]],Quiz_1[Email],Quiz_1[Total points],"ยังไม่ส่ง")</f>
        <v>ยังไม่ส่ง</v>
      </c>
      <c r="AA285" s="5" t="str">
        <f>IF(_xlfn.XLOOKUP(Table1[[#This Row],[email]],แบบฝึก_21[Email],แบบฝึก_21[Completion time],0)&lt;&gt;0,"ส่งแล้ว","ยังไม่ส่ง")</f>
        <v>ส่งแล้ว</v>
      </c>
      <c r="AB285" s="5" t="str">
        <f>IF(_xlfn.XLOOKUP(Table1[[#This Row],[email]],แบบฝึก_22[Email],แบบฝึก_22[Completion time],0)&lt;&gt;0,"ส่งแล้ว","ยังไม่ส่ง")</f>
        <v>ส่งแล้ว</v>
      </c>
      <c r="AC285" s="5">
        <f>_xlfn.XLOOKUP(Table1[[#This Row],[email]],ท้ายบท_2[Email],ท้ายบท_2[Total points],"ยังไม่ส่ง")</f>
        <v>10</v>
      </c>
      <c r="AD285" s="5">
        <f>_xlfn.XLOOKUP(Table1[[#This Row],[email]],Quiz_2[Email],Quiz_2[Total points],"ยังไม่ส่ง")</f>
        <v>8</v>
      </c>
      <c r="AE285" s="5" t="str">
        <f>IF(_xlfn.XLOOKUP(Table1[[#This Row],[email]],แบบฝึก_31[Email],แบบฝึก_31[Completion time],0)&lt;&gt;0,"ส่งแล้ว","ยังไม่ส่ง")</f>
        <v>ส่งแล้ว</v>
      </c>
      <c r="AF285" s="5">
        <f>_xlfn.XLOOKUP(Table1[[#This Row],[email]],ท้ายบท_3[Email],ท้ายบท_3[Total points],"ยังไม่ส่ง")</f>
        <v>9</v>
      </c>
      <c r="AG285" s="5">
        <f>_xlfn.XLOOKUP(Table1[[#This Row],[email]],Quiz_3[Email],Quiz_3[Total points],"ยังไม่ส่ง")</f>
        <v>6</v>
      </c>
      <c r="AH285" s="12">
        <v>20</v>
      </c>
      <c r="AI285" s="14">
        <v>8</v>
      </c>
      <c r="AJ285" s="12">
        <f>ROUND((Table1[[#This Row],[mid '[20']]]+Table1[[#This Row],[mid '[10']]])/2,0)</f>
        <v>14</v>
      </c>
      <c r="AK285" s="5" t="str">
        <f>IF(_xlfn.XLOOKUP(Table1[[#This Row],[email]],แบบฝึก_41[Email],แบบฝึก_41[Completion time],0)&lt;&gt;0,"ส่งแล้ว","ยังไม่ส่ง")</f>
        <v>ส่งแล้ว</v>
      </c>
      <c r="AL285" s="5" t="str">
        <f>IF(_xlfn.XLOOKUP(Table1[[#This Row],[email]],ท้ายบท_4[Email],ท้ายบท_4[Total points],"ยังไม่ส่ง")&lt;&gt;0,"ส่งแล้ว","ยังไม่ส่ง")</f>
        <v>ยังไม่ส่ง</v>
      </c>
      <c r="AM285" s="5">
        <f>_xlfn.XLOOKUP(Table1[[#This Row],[email]],Quiz_4[Email],Quiz_4[Total points],"ยังไม่ส่ง")</f>
        <v>9</v>
      </c>
      <c r="AN285" s="5" t="str">
        <f>IF(_xlfn.XLOOKUP(Table1[[#This Row],[email]],แบบฝึก_51[Email],แบบฝึก_51[Completion time],0)&lt;&gt;0,"ส่งแล้ว","ยังไม่ส่ง")</f>
        <v>ส่งแล้ว</v>
      </c>
      <c r="AO285" s="5" t="str">
        <f>IF(_xlfn.XLOOKUP(Table1[[#This Row],[email]],แบบฝึก_52[Email],แบบฝึก_52[Completion time],0)&lt;&gt;0,"ส่งแล้ว","ยังไม่ส่ง")</f>
        <v>ส่งแล้ว</v>
      </c>
      <c r="AP285" s="5">
        <f>_xlfn.XLOOKUP(Table1[[#This Row],[email]],ท้ายบท_5[Email],ท้ายบท_5[Total points],"ยังไม่ส่ง")</f>
        <v>15</v>
      </c>
      <c r="AQ285" s="5">
        <f>_xlfn.XLOOKUP(Table1[[#This Row],[email]],Quiz_5[Email],Quiz_5[Total points],"ยังไม่ส่ง")</f>
        <v>6</v>
      </c>
      <c r="AR285" s="37"/>
      <c r="AS285" s="4" t="str">
        <f>IF(M285&lt;10,"ยังไม่ซ่อม",IF(Table1[[#This Row],[ซ่อมแล้วกลางภาค]]="ซ่อมแล้ว","ซ่อมแล้ว","ไม่ต้องซ่อม"))</f>
        <v>ไม่ต้องซ่อม</v>
      </c>
      <c r="BN285"/>
      <c r="BO285"/>
      <c r="BP285"/>
      <c r="BQ285"/>
    </row>
    <row r="286" spans="1:69" ht="19.5" x14ac:dyDescent="0.4">
      <c r="A286" s="21">
        <v>285</v>
      </c>
      <c r="B286" s="4">
        <v>8</v>
      </c>
      <c r="C286" s="4">
        <v>27</v>
      </c>
      <c r="D286" s="4" t="s">
        <v>33186</v>
      </c>
      <c r="E286" s="4" t="s">
        <v>32396</v>
      </c>
      <c r="F286" s="4" t="s">
        <v>33187</v>
      </c>
      <c r="G286" s="4" t="s">
        <v>33188</v>
      </c>
      <c r="H286" s="4" t="s">
        <v>3773</v>
      </c>
      <c r="I286" s="24">
        <f>ROUND(COUNTIF(Table1[[#This Row],[กิจกรรม 1.1]:[ท้ายบท 1]],"&lt;&gt;ยังไม่ส่ง")*2+IF(Table1[[#This Row],[Quiz 1]]&lt;&gt;"ยังไม่ส่ง",Table1[[#This Row],[Quiz 1]]*2/10,0),0)</f>
        <v>10</v>
      </c>
      <c r="J286" s="24">
        <f>ROUND(COUNTIF(Table1[[#This Row],[แบบฝึก 2.1]:[ท้ายบท 2]],"&lt;&gt;ยังไม่ส่ง")*8/3+IF(Table1[[#This Row],[Quiz 2]]&lt;&gt;"ยังไม่ส่ง",Table1[[#This Row],[Quiz 2]]*2/10,0),0)</f>
        <v>10</v>
      </c>
      <c r="K286" s="24">
        <f>ROUND(COUNTIF(Table1[[#This Row],[แบบฝึก 3.1]:[ท้ายบท 3]],"&lt;&gt;ยังไม่ส่ง")*3/2+IF(Table1[[#This Row],[Quiz 3]]&lt;&gt;"ยังไม่ส่ง",Table1[[#This Row],[Quiz 3]]*2/10,0),0)</f>
        <v>4</v>
      </c>
      <c r="L286" s="12">
        <f>Table1[[#This Row],[บท 1 '[10']]]+Table1[[#This Row],[บท 2 '[10']]]+Table1[[#This Row],[บท 3 '[5']]]</f>
        <v>24</v>
      </c>
      <c r="M286" s="12">
        <f>IF(Table1[[#This Row],[ซ่อมแล้วกลางภาค]]="ซ่อมแล้ว",10,Table1[[#This Row],[MID '[20']2]])</f>
        <v>10</v>
      </c>
      <c r="N286" s="12">
        <f>ROUND(COUNTIF(Table1[[#This Row],[แบบฝึก 4.1]:[ท้ายบท 4]],"&lt;&gt;ยังไม่ส่ง")*8/2+IF(Table1[[#This Row],[Quiz 4]]&lt;&gt;"ยังไม่ส่ง",Table1[[#This Row],[Quiz 4]]*2/10,0),0)</f>
        <v>5</v>
      </c>
      <c r="O286" s="12"/>
      <c r="P286" s="13">
        <f>ROUND(COUNTIF(Table1[[#This Row],[แบบฝึก 5.1]:[ท้ายบท 5]],"&lt;&gt;ยังไม่ส่ง")*8/3+IF(Table1[[#This Row],[Quiz 5]]&lt;&gt;"ยังไม่ส่ง",Table1[[#This Row],[Quiz 5]]*2/10,0),0)</f>
        <v>10</v>
      </c>
      <c r="Q286" s="12">
        <f>Table1[[#This Row],[บท 4 '[10']]]+Table1[[#This Row],[นำเสนอ '[5']]]+Table1[[#This Row],[บท 5 '[10']]]</f>
        <v>15</v>
      </c>
      <c r="R286" s="12">
        <f>Table1[[#This Row],[ก่อนกลางภาค '[25']]]+Table1[[#This Row],[กลางภาค '[20']]]+Table1[[#This Row],[หลังกลางภาค '[25']]]</f>
        <v>49</v>
      </c>
      <c r="S286" s="12"/>
      <c r="T286" s="12">
        <f>Table1[[#This Row],[ปลายภาค '[30']]]+Table1[[#This Row],[ก่อนปลายภาค '[70']]]</f>
        <v>49</v>
      </c>
      <c r="U286" s="11">
        <f t="shared" si="4"/>
        <v>0</v>
      </c>
      <c r="V286" s="5" t="str">
        <f>IF(_xlfn.XLOOKUP(Table1[[#This Row],[email]],กิจกรรม_11[Email],กิจกรรม_11[Completion time],0)&lt;&gt;0,"ส่งแล้ว","ยังไม่ส่ง")</f>
        <v>ส่งแล้ว</v>
      </c>
      <c r="W286" s="5" t="str">
        <f>IF(_xlfn.XLOOKUP(Table1[[#This Row],[email]],แบบฝึก_11[Email],แบบฝึก_11[Completion time],0)&lt;&gt;0,"ส่งแล้ว","ยังไม่ส่ง")</f>
        <v>ส่งแล้ว</v>
      </c>
      <c r="X286" s="5" t="str">
        <f>IF(_xlfn.XLOOKUP(Table1[[#This Row],[email]],แบบฝึก_12[Email],แบบฝึก_12[Completion time],0)&lt;&gt;0,"ส่งแล้ว","ยังไม่ส่ง")</f>
        <v>ส่งแล้ว</v>
      </c>
      <c r="Y286" s="5">
        <f>_xlfn.XLOOKUP(Table1[[#This Row],[email]],ท้ายบท_1[Email],ท้ายบท_1[Total points],"ยังไม่ส่ง")</f>
        <v>22</v>
      </c>
      <c r="Z286" s="4">
        <f>_xlfn.XLOOKUP(Table1[[#This Row],[email]],Quiz_1[Email],Quiz_1[Total points],"ยังไม่ส่ง")</f>
        <v>10</v>
      </c>
      <c r="AA286" s="5" t="str">
        <f>IF(_xlfn.XLOOKUP(Table1[[#This Row],[email]],แบบฝึก_21[Email],แบบฝึก_21[Completion time],0)&lt;&gt;0,"ส่งแล้ว","ยังไม่ส่ง")</f>
        <v>ส่งแล้ว</v>
      </c>
      <c r="AB286" s="5" t="str">
        <f>IF(_xlfn.XLOOKUP(Table1[[#This Row],[email]],แบบฝึก_22[Email],แบบฝึก_22[Completion time],0)&lt;&gt;0,"ส่งแล้ว","ยังไม่ส่ง")</f>
        <v>ส่งแล้ว</v>
      </c>
      <c r="AC286" s="5">
        <f>_xlfn.XLOOKUP(Table1[[#This Row],[email]],ท้ายบท_2[Email],ท้ายบท_2[Total points],"ยังไม่ส่ง")</f>
        <v>11</v>
      </c>
      <c r="AD286" s="5">
        <f>_xlfn.XLOOKUP(Table1[[#This Row],[email]],Quiz_2[Email],Quiz_2[Total points],"ยังไม่ส่ง")</f>
        <v>9</v>
      </c>
      <c r="AE286" s="5" t="str">
        <f>IF(_xlfn.XLOOKUP(Table1[[#This Row],[email]],แบบฝึก_31[Email],แบบฝึก_31[Completion time],0)&lt;&gt;0,"ส่งแล้ว","ยังไม่ส่ง")</f>
        <v>ส่งแล้ว</v>
      </c>
      <c r="AF286" s="5">
        <f>_xlfn.XLOOKUP(Table1[[#This Row],[email]],ท้ายบท_3[Email],ท้ายบท_3[Total points],"ยังไม่ส่ง")</f>
        <v>10</v>
      </c>
      <c r="AG286" s="5">
        <f>_xlfn.XLOOKUP(Table1[[#This Row],[email]],Quiz_3[Email],Quiz_3[Total points],"ยังไม่ส่ง")</f>
        <v>6</v>
      </c>
      <c r="AH286" s="12">
        <v>15</v>
      </c>
      <c r="AI286" s="14">
        <v>5</v>
      </c>
      <c r="AJ286" s="12">
        <f>ROUND((Table1[[#This Row],[mid '[20']]]+Table1[[#This Row],[mid '[10']]])/2,0)</f>
        <v>10</v>
      </c>
      <c r="AK286" s="5" t="str">
        <f>IF(_xlfn.XLOOKUP(Table1[[#This Row],[email]],แบบฝึก_41[Email],แบบฝึก_41[Completion time],0)&lt;&gt;0,"ส่งแล้ว","ยังไม่ส่ง")</f>
        <v>ส่งแล้ว</v>
      </c>
      <c r="AL286" s="5" t="str">
        <f>IF(_xlfn.XLOOKUP(Table1[[#This Row],[email]],ท้ายบท_4[Email],ท้ายบท_4[Total points],"ยังไม่ส่ง")&lt;&gt;0,"ส่งแล้ว","ยังไม่ส่ง")</f>
        <v>ยังไม่ส่ง</v>
      </c>
      <c r="AM286" s="5">
        <f>_xlfn.XLOOKUP(Table1[[#This Row],[email]],Quiz_4[Email],Quiz_4[Total points],"ยังไม่ส่ง")</f>
        <v>7</v>
      </c>
      <c r="AN286" s="5" t="str">
        <f>IF(_xlfn.XLOOKUP(Table1[[#This Row],[email]],แบบฝึก_51[Email],แบบฝึก_51[Completion time],0)&lt;&gt;0,"ส่งแล้ว","ยังไม่ส่ง")</f>
        <v>ส่งแล้ว</v>
      </c>
      <c r="AO286" s="5" t="str">
        <f>IF(_xlfn.XLOOKUP(Table1[[#This Row],[email]],แบบฝึก_52[Email],แบบฝึก_52[Completion time],0)&lt;&gt;0,"ส่งแล้ว","ยังไม่ส่ง")</f>
        <v>ส่งแล้ว</v>
      </c>
      <c r="AP286" s="5">
        <f>_xlfn.XLOOKUP(Table1[[#This Row],[email]],ท้ายบท_5[Email],ท้ายบท_5[Total points],"ยังไม่ส่ง")</f>
        <v>16</v>
      </c>
      <c r="AQ286" s="5">
        <f>_xlfn.XLOOKUP(Table1[[#This Row],[email]],Quiz_5[Email],Quiz_5[Total points],"ยังไม่ส่ง")</f>
        <v>8</v>
      </c>
      <c r="AR286" s="37"/>
      <c r="AS286" s="4" t="str">
        <f>IF(M286&lt;10,"ยังไม่ซ่อม",IF(Table1[[#This Row],[ซ่อมแล้วกลางภาค]]="ซ่อมแล้ว","ซ่อมแล้ว","ไม่ต้องซ่อม"))</f>
        <v>ไม่ต้องซ่อม</v>
      </c>
      <c r="BN286"/>
      <c r="BO286"/>
      <c r="BP286"/>
      <c r="BQ286"/>
    </row>
    <row r="287" spans="1:69" ht="19.5" x14ac:dyDescent="0.4">
      <c r="A287" s="21">
        <v>286</v>
      </c>
      <c r="B287" s="4">
        <v>8</v>
      </c>
      <c r="C287" s="4">
        <v>28</v>
      </c>
      <c r="D287" s="4" t="s">
        <v>33189</v>
      </c>
      <c r="E287" s="4" t="s">
        <v>32396</v>
      </c>
      <c r="F287" s="4" t="s">
        <v>33190</v>
      </c>
      <c r="G287" s="4" t="s">
        <v>33191</v>
      </c>
      <c r="H287" s="4" t="s">
        <v>3747</v>
      </c>
      <c r="I287" s="24">
        <f>ROUND(COUNTIF(Table1[[#This Row],[กิจกรรม 1.1]:[ท้ายบท 1]],"&lt;&gt;ยังไม่ส่ง")*2+IF(Table1[[#This Row],[Quiz 1]]&lt;&gt;"ยังไม่ส่ง",Table1[[#This Row],[Quiz 1]]*2/10,0),0)</f>
        <v>10</v>
      </c>
      <c r="J287" s="24">
        <f>ROUND(COUNTIF(Table1[[#This Row],[แบบฝึก 2.1]:[ท้ายบท 2]],"&lt;&gt;ยังไม่ส่ง")*8/3+IF(Table1[[#This Row],[Quiz 2]]&lt;&gt;"ยังไม่ส่ง",Table1[[#This Row],[Quiz 2]]*2/10,0),0)</f>
        <v>10</v>
      </c>
      <c r="K287" s="24">
        <f>ROUND(COUNTIF(Table1[[#This Row],[แบบฝึก 3.1]:[ท้ายบท 3]],"&lt;&gt;ยังไม่ส่ง")*3/2+IF(Table1[[#This Row],[Quiz 3]]&lt;&gt;"ยังไม่ส่ง",Table1[[#This Row],[Quiz 3]]*2/10,0),0)</f>
        <v>4</v>
      </c>
      <c r="L287" s="12">
        <f>Table1[[#This Row],[บท 1 '[10']]]+Table1[[#This Row],[บท 2 '[10']]]+Table1[[#This Row],[บท 3 '[5']]]</f>
        <v>24</v>
      </c>
      <c r="M287" s="12">
        <f>IF(Table1[[#This Row],[ซ่อมแล้วกลางภาค]]="ซ่อมแล้ว",10,Table1[[#This Row],[MID '[20']2]])</f>
        <v>10</v>
      </c>
      <c r="N287" s="12">
        <f>ROUND(COUNTIF(Table1[[#This Row],[แบบฝึก 4.1]:[ท้ายบท 4]],"&lt;&gt;ยังไม่ส่ง")*8/2+IF(Table1[[#This Row],[Quiz 4]]&lt;&gt;"ยังไม่ส่ง",Table1[[#This Row],[Quiz 4]]*2/10,0),0)</f>
        <v>5</v>
      </c>
      <c r="O287" s="12"/>
      <c r="P287" s="13">
        <f>ROUND(COUNTIF(Table1[[#This Row],[แบบฝึก 5.1]:[ท้ายบท 5]],"&lt;&gt;ยังไม่ส่ง")*8/3+IF(Table1[[#This Row],[Quiz 5]]&lt;&gt;"ยังไม่ส่ง",Table1[[#This Row],[Quiz 5]]*2/10,0),0)</f>
        <v>9</v>
      </c>
      <c r="Q287" s="12">
        <f>Table1[[#This Row],[บท 4 '[10']]]+Table1[[#This Row],[นำเสนอ '[5']]]+Table1[[#This Row],[บท 5 '[10']]]</f>
        <v>14</v>
      </c>
      <c r="R287" s="12">
        <f>Table1[[#This Row],[ก่อนกลางภาค '[25']]]+Table1[[#This Row],[กลางภาค '[20']]]+Table1[[#This Row],[หลังกลางภาค '[25']]]</f>
        <v>48</v>
      </c>
      <c r="S287" s="12"/>
      <c r="T287" s="12">
        <f>Table1[[#This Row],[ปลายภาค '[30']]]+Table1[[#This Row],[ก่อนปลายภาค '[70']]]</f>
        <v>48</v>
      </c>
      <c r="U287" s="11">
        <f t="shared" si="4"/>
        <v>0</v>
      </c>
      <c r="V287" s="5" t="str">
        <f>IF(_xlfn.XLOOKUP(Table1[[#This Row],[email]],กิจกรรม_11[Email],กิจกรรม_11[Completion time],0)&lt;&gt;0,"ส่งแล้ว","ยังไม่ส่ง")</f>
        <v>ส่งแล้ว</v>
      </c>
      <c r="W287" s="5" t="str">
        <f>IF(_xlfn.XLOOKUP(Table1[[#This Row],[email]],แบบฝึก_11[Email],แบบฝึก_11[Completion time],0)&lt;&gt;0,"ส่งแล้ว","ยังไม่ส่ง")</f>
        <v>ส่งแล้ว</v>
      </c>
      <c r="X287" s="5" t="str">
        <f>IF(_xlfn.XLOOKUP(Table1[[#This Row],[email]],แบบฝึก_12[Email],แบบฝึก_12[Completion time],0)&lt;&gt;0,"ส่งแล้ว","ยังไม่ส่ง")</f>
        <v>ส่งแล้ว</v>
      </c>
      <c r="Y287" s="5">
        <f>_xlfn.XLOOKUP(Table1[[#This Row],[email]],ท้ายบท_1[Email],ท้ายบท_1[Total points],"ยังไม่ส่ง")</f>
        <v>22</v>
      </c>
      <c r="Z287" s="4">
        <f>_xlfn.XLOOKUP(Table1[[#This Row],[email]],Quiz_1[Email],Quiz_1[Total points],"ยังไม่ส่ง")</f>
        <v>8</v>
      </c>
      <c r="AA287" s="5" t="str">
        <f>IF(_xlfn.XLOOKUP(Table1[[#This Row],[email]],แบบฝึก_21[Email],แบบฝึก_21[Completion time],0)&lt;&gt;0,"ส่งแล้ว","ยังไม่ส่ง")</f>
        <v>ส่งแล้ว</v>
      </c>
      <c r="AB287" s="5" t="str">
        <f>IF(_xlfn.XLOOKUP(Table1[[#This Row],[email]],แบบฝึก_22[Email],แบบฝึก_22[Completion time],0)&lt;&gt;0,"ส่งแล้ว","ยังไม่ส่ง")</f>
        <v>ส่งแล้ว</v>
      </c>
      <c r="AC287" s="5">
        <f>_xlfn.XLOOKUP(Table1[[#This Row],[email]],ท้ายบท_2[Email],ท้ายบท_2[Total points],"ยังไม่ส่ง")</f>
        <v>11</v>
      </c>
      <c r="AD287" s="5">
        <f>_xlfn.XLOOKUP(Table1[[#This Row],[email]],Quiz_2[Email],Quiz_2[Total points],"ยังไม่ส่ง")</f>
        <v>9</v>
      </c>
      <c r="AE287" s="5" t="str">
        <f>IF(_xlfn.XLOOKUP(Table1[[#This Row],[email]],แบบฝึก_31[Email],แบบฝึก_31[Completion time],0)&lt;&gt;0,"ส่งแล้ว","ยังไม่ส่ง")</f>
        <v>ส่งแล้ว</v>
      </c>
      <c r="AF287" s="5">
        <f>_xlfn.XLOOKUP(Table1[[#This Row],[email]],ท้ายบท_3[Email],ท้ายบท_3[Total points],"ยังไม่ส่ง")</f>
        <v>10</v>
      </c>
      <c r="AG287" s="5">
        <f>_xlfn.XLOOKUP(Table1[[#This Row],[email]],Quiz_3[Email],Quiz_3[Total points],"ยังไม่ส่ง")</f>
        <v>6</v>
      </c>
      <c r="AH287" s="12">
        <v>13</v>
      </c>
      <c r="AI287" s="14">
        <v>6</v>
      </c>
      <c r="AJ287" s="12">
        <f>ROUND((Table1[[#This Row],[mid '[20']]]+Table1[[#This Row],[mid '[10']]])/2,0)</f>
        <v>10</v>
      </c>
      <c r="AK287" s="5" t="str">
        <f>IF(_xlfn.XLOOKUP(Table1[[#This Row],[email]],แบบฝึก_41[Email],แบบฝึก_41[Completion time],0)&lt;&gt;0,"ส่งแล้ว","ยังไม่ส่ง")</f>
        <v>ส่งแล้ว</v>
      </c>
      <c r="AL287" s="5" t="str">
        <f>IF(_xlfn.XLOOKUP(Table1[[#This Row],[email]],ท้ายบท_4[Email],ท้ายบท_4[Total points],"ยังไม่ส่ง")&lt;&gt;0,"ส่งแล้ว","ยังไม่ส่ง")</f>
        <v>ยังไม่ส่ง</v>
      </c>
      <c r="AM287" s="5">
        <f>_xlfn.XLOOKUP(Table1[[#This Row],[email]],Quiz_4[Email],Quiz_4[Total points],"ยังไม่ส่ง")</f>
        <v>7</v>
      </c>
      <c r="AN287" s="5" t="str">
        <f>IF(_xlfn.XLOOKUP(Table1[[#This Row],[email]],แบบฝึก_51[Email],แบบฝึก_51[Completion time],0)&lt;&gt;0,"ส่งแล้ว","ยังไม่ส่ง")</f>
        <v>ส่งแล้ว</v>
      </c>
      <c r="AO287" s="5" t="str">
        <f>IF(_xlfn.XLOOKUP(Table1[[#This Row],[email]],แบบฝึก_52[Email],แบบฝึก_52[Completion time],0)&lt;&gt;0,"ส่งแล้ว","ยังไม่ส่ง")</f>
        <v>ส่งแล้ว</v>
      </c>
      <c r="AP287" s="5">
        <f>_xlfn.XLOOKUP(Table1[[#This Row],[email]],ท้ายบท_5[Email],ท้ายบท_5[Total points],"ยังไม่ส่ง")</f>
        <v>12</v>
      </c>
      <c r="AQ287" s="5">
        <f>_xlfn.XLOOKUP(Table1[[#This Row],[email]],Quiz_5[Email],Quiz_5[Total points],"ยังไม่ส่ง")</f>
        <v>6</v>
      </c>
      <c r="AR287" s="37"/>
      <c r="AS287" s="4" t="str">
        <f>IF(M287&lt;10,"ยังไม่ซ่อม",IF(Table1[[#This Row],[ซ่อมแล้วกลางภาค]]="ซ่อมแล้ว","ซ่อมแล้ว","ไม่ต้องซ่อม"))</f>
        <v>ไม่ต้องซ่อม</v>
      </c>
      <c r="BN287"/>
      <c r="BO287"/>
      <c r="BP287"/>
      <c r="BQ287"/>
    </row>
    <row r="288" spans="1:69" ht="19.5" x14ac:dyDescent="0.4">
      <c r="A288" s="21">
        <v>287</v>
      </c>
      <c r="B288" s="4">
        <v>8</v>
      </c>
      <c r="C288" s="4">
        <v>29</v>
      </c>
      <c r="D288" s="4" t="s">
        <v>33192</v>
      </c>
      <c r="E288" s="4" t="s">
        <v>32396</v>
      </c>
      <c r="F288" s="4" t="s">
        <v>33193</v>
      </c>
      <c r="G288" s="4" t="s">
        <v>33194</v>
      </c>
      <c r="H288" s="4" t="s">
        <v>3490</v>
      </c>
      <c r="I288" s="24">
        <f>ROUND(COUNTIF(Table1[[#This Row],[กิจกรรม 1.1]:[ท้ายบท 1]],"&lt;&gt;ยังไม่ส่ง")*2+IF(Table1[[#This Row],[Quiz 1]]&lt;&gt;"ยังไม่ส่ง",Table1[[#This Row],[Quiz 1]]*2/10,0),0)</f>
        <v>9</v>
      </c>
      <c r="J288" s="24">
        <f>ROUND(COUNTIF(Table1[[#This Row],[แบบฝึก 2.1]:[ท้ายบท 2]],"&lt;&gt;ยังไม่ส่ง")*8/3+IF(Table1[[#This Row],[Quiz 2]]&lt;&gt;"ยังไม่ส่ง",Table1[[#This Row],[Quiz 2]]*2/10,0),0)</f>
        <v>9</v>
      </c>
      <c r="K288" s="24">
        <f>ROUND(COUNTIF(Table1[[#This Row],[แบบฝึก 3.1]:[ท้ายบท 3]],"&lt;&gt;ยังไม่ส่ง")*3/2+IF(Table1[[#This Row],[Quiz 3]]&lt;&gt;"ยังไม่ส่ง",Table1[[#This Row],[Quiz 3]]*2/10,0),0)</f>
        <v>4</v>
      </c>
      <c r="L288" s="12">
        <f>Table1[[#This Row],[บท 1 '[10']]]+Table1[[#This Row],[บท 2 '[10']]]+Table1[[#This Row],[บท 3 '[5']]]</f>
        <v>22</v>
      </c>
      <c r="M288" s="12">
        <f>IF(Table1[[#This Row],[ซ่อมแล้วกลางภาค]]="ซ่อมแล้ว",10,Table1[[#This Row],[MID '[20']2]])</f>
        <v>11</v>
      </c>
      <c r="N288" s="12">
        <f>ROUND(COUNTIF(Table1[[#This Row],[แบบฝึก 4.1]:[ท้ายบท 4]],"&lt;&gt;ยังไม่ส่ง")*8/2+IF(Table1[[#This Row],[Quiz 4]]&lt;&gt;"ยังไม่ส่ง",Table1[[#This Row],[Quiz 4]]*2/10,0),0)</f>
        <v>5</v>
      </c>
      <c r="O288" s="12"/>
      <c r="P288" s="13">
        <f>ROUND(COUNTIF(Table1[[#This Row],[แบบฝึก 5.1]:[ท้ายบท 5]],"&lt;&gt;ยังไม่ส่ง")*8/3+IF(Table1[[#This Row],[Quiz 5]]&lt;&gt;"ยังไม่ส่ง",Table1[[#This Row],[Quiz 5]]*2/10,0),0)</f>
        <v>9</v>
      </c>
      <c r="Q288" s="12">
        <f>Table1[[#This Row],[บท 4 '[10']]]+Table1[[#This Row],[นำเสนอ '[5']]]+Table1[[#This Row],[บท 5 '[10']]]</f>
        <v>14</v>
      </c>
      <c r="R288" s="12">
        <f>Table1[[#This Row],[ก่อนกลางภาค '[25']]]+Table1[[#This Row],[กลางภาค '[20']]]+Table1[[#This Row],[หลังกลางภาค '[25']]]</f>
        <v>47</v>
      </c>
      <c r="S288" s="12"/>
      <c r="T288" s="12">
        <f>Table1[[#This Row],[ปลายภาค '[30']]]+Table1[[#This Row],[ก่อนปลายภาค '[70']]]</f>
        <v>47</v>
      </c>
      <c r="U288" s="11">
        <f t="shared" si="4"/>
        <v>0</v>
      </c>
      <c r="V288" s="5" t="str">
        <f>IF(_xlfn.XLOOKUP(Table1[[#This Row],[email]],กิจกรรม_11[Email],กิจกรรม_11[Completion time],0)&lt;&gt;0,"ส่งแล้ว","ยังไม่ส่ง")</f>
        <v>ส่งแล้ว</v>
      </c>
      <c r="W288" s="5" t="str">
        <f>IF(_xlfn.XLOOKUP(Table1[[#This Row],[email]],แบบฝึก_11[Email],แบบฝึก_11[Completion time],0)&lt;&gt;0,"ส่งแล้ว","ยังไม่ส่ง")</f>
        <v>ส่งแล้ว</v>
      </c>
      <c r="X288" s="5" t="str">
        <f>IF(_xlfn.XLOOKUP(Table1[[#This Row],[email]],แบบฝึก_12[Email],แบบฝึก_12[Completion time],0)&lt;&gt;0,"ส่งแล้ว","ยังไม่ส่ง")</f>
        <v>ส่งแล้ว</v>
      </c>
      <c r="Y288" s="5">
        <f>_xlfn.XLOOKUP(Table1[[#This Row],[email]],ท้ายบท_1[Email],ท้ายบท_1[Total points],"ยังไม่ส่ง")</f>
        <v>21</v>
      </c>
      <c r="Z288" s="4">
        <f>_xlfn.XLOOKUP(Table1[[#This Row],[email]],Quiz_1[Email],Quiz_1[Total points],"ยังไม่ส่ง")</f>
        <v>6</v>
      </c>
      <c r="AA288" s="5" t="str">
        <f>IF(_xlfn.XLOOKUP(Table1[[#This Row],[email]],แบบฝึก_21[Email],แบบฝึก_21[Completion time],0)&lt;&gt;0,"ส่งแล้ว","ยังไม่ส่ง")</f>
        <v>ส่งแล้ว</v>
      </c>
      <c r="AB288" s="5" t="str">
        <f>IF(_xlfn.XLOOKUP(Table1[[#This Row],[email]],แบบฝึก_22[Email],แบบฝึก_22[Completion time],0)&lt;&gt;0,"ส่งแล้ว","ยังไม่ส่ง")</f>
        <v>ส่งแล้ว</v>
      </c>
      <c r="AC288" s="5">
        <f>_xlfn.XLOOKUP(Table1[[#This Row],[email]],ท้ายบท_2[Email],ท้ายบท_2[Total points],"ยังไม่ส่ง")</f>
        <v>7</v>
      </c>
      <c r="AD288" s="5">
        <f>_xlfn.XLOOKUP(Table1[[#This Row],[email]],Quiz_2[Email],Quiz_2[Total points],"ยังไม่ส่ง")</f>
        <v>7</v>
      </c>
      <c r="AE288" s="5" t="str">
        <f>IF(_xlfn.XLOOKUP(Table1[[#This Row],[email]],แบบฝึก_31[Email],แบบฝึก_31[Completion time],0)&lt;&gt;0,"ส่งแล้ว","ยังไม่ส่ง")</f>
        <v>ส่งแล้ว</v>
      </c>
      <c r="AF288" s="5">
        <f>_xlfn.XLOOKUP(Table1[[#This Row],[email]],ท้ายบท_3[Email],ท้ายบท_3[Total points],"ยังไม่ส่ง")</f>
        <v>9</v>
      </c>
      <c r="AG288" s="5">
        <f>_xlfn.XLOOKUP(Table1[[#This Row],[email]],Quiz_3[Email],Quiz_3[Total points],"ยังไม่ส่ง")</f>
        <v>5</v>
      </c>
      <c r="AH288" s="12">
        <v>17</v>
      </c>
      <c r="AI288" s="14">
        <v>4</v>
      </c>
      <c r="AJ288" s="12">
        <f>ROUND((Table1[[#This Row],[mid '[20']]]+Table1[[#This Row],[mid '[10']]])/2,0)</f>
        <v>11</v>
      </c>
      <c r="AK288" s="5" t="str">
        <f>IF(_xlfn.XLOOKUP(Table1[[#This Row],[email]],แบบฝึก_41[Email],แบบฝึก_41[Completion time],0)&lt;&gt;0,"ส่งแล้ว","ยังไม่ส่ง")</f>
        <v>ส่งแล้ว</v>
      </c>
      <c r="AL288" s="5" t="str">
        <f>IF(_xlfn.XLOOKUP(Table1[[#This Row],[email]],ท้ายบท_4[Email],ท้ายบท_4[Total points],"ยังไม่ส่ง")&lt;&gt;0,"ส่งแล้ว","ยังไม่ส่ง")</f>
        <v>ยังไม่ส่ง</v>
      </c>
      <c r="AM288" s="5">
        <f>_xlfn.XLOOKUP(Table1[[#This Row],[email]],Quiz_4[Email],Quiz_4[Total points],"ยังไม่ส่ง")</f>
        <v>7</v>
      </c>
      <c r="AN288" s="5" t="str">
        <f>IF(_xlfn.XLOOKUP(Table1[[#This Row],[email]],แบบฝึก_51[Email],แบบฝึก_51[Completion time],0)&lt;&gt;0,"ส่งแล้ว","ยังไม่ส่ง")</f>
        <v>ส่งแล้ว</v>
      </c>
      <c r="AO288" s="5" t="str">
        <f>IF(_xlfn.XLOOKUP(Table1[[#This Row],[email]],แบบฝึก_52[Email],แบบฝึก_52[Completion time],0)&lt;&gt;0,"ส่งแล้ว","ยังไม่ส่ง")</f>
        <v>ส่งแล้ว</v>
      </c>
      <c r="AP288" s="5">
        <f>_xlfn.XLOOKUP(Table1[[#This Row],[email]],ท้ายบท_5[Email],ท้ายบท_5[Total points],"ยังไม่ส่ง")</f>
        <v>11</v>
      </c>
      <c r="AQ288" s="5">
        <f>_xlfn.XLOOKUP(Table1[[#This Row],[email]],Quiz_5[Email],Quiz_5[Total points],"ยังไม่ส่ง")</f>
        <v>6</v>
      </c>
      <c r="AR288" s="37"/>
      <c r="AS288" s="4" t="str">
        <f>IF(M288&lt;10,"ยังไม่ซ่อม",IF(Table1[[#This Row],[ซ่อมแล้วกลางภาค]]="ซ่อมแล้ว","ซ่อมแล้ว","ไม่ต้องซ่อม"))</f>
        <v>ไม่ต้องซ่อม</v>
      </c>
      <c r="BN288"/>
      <c r="BO288"/>
      <c r="BP288"/>
      <c r="BQ288"/>
    </row>
    <row r="289" spans="1:69" ht="19.5" x14ac:dyDescent="0.4">
      <c r="A289" s="21">
        <v>288</v>
      </c>
      <c r="B289" s="4">
        <v>8</v>
      </c>
      <c r="C289" s="4">
        <v>30</v>
      </c>
      <c r="D289" s="4" t="s">
        <v>33195</v>
      </c>
      <c r="E289" s="4" t="s">
        <v>32396</v>
      </c>
      <c r="F289" s="4" t="s">
        <v>33196</v>
      </c>
      <c r="G289" s="4" t="s">
        <v>33197</v>
      </c>
      <c r="H289" s="4" t="s">
        <v>3540</v>
      </c>
      <c r="I289" s="24">
        <f>ROUND(COUNTIF(Table1[[#This Row],[กิจกรรม 1.1]:[ท้ายบท 1]],"&lt;&gt;ยังไม่ส่ง")*2+IF(Table1[[#This Row],[Quiz 1]]&lt;&gt;"ยังไม่ส่ง",Table1[[#This Row],[Quiz 1]]*2/10,0),0)</f>
        <v>9</v>
      </c>
      <c r="J289" s="24">
        <f>ROUND(COUNTIF(Table1[[#This Row],[แบบฝึก 2.1]:[ท้ายบท 2]],"&lt;&gt;ยังไม่ส่ง")*8/3+IF(Table1[[#This Row],[Quiz 2]]&lt;&gt;"ยังไม่ส่ง",Table1[[#This Row],[Quiz 2]]*2/10,0),0)</f>
        <v>9</v>
      </c>
      <c r="K289" s="24">
        <f>ROUND(COUNTIF(Table1[[#This Row],[แบบฝึก 3.1]:[ท้ายบท 3]],"&lt;&gt;ยังไม่ส่ง")*3/2+IF(Table1[[#This Row],[Quiz 3]]&lt;&gt;"ยังไม่ส่ง",Table1[[#This Row],[Quiz 3]]*2/10,0),0)</f>
        <v>4</v>
      </c>
      <c r="L289" s="12">
        <f>Table1[[#This Row],[บท 1 '[10']]]+Table1[[#This Row],[บท 2 '[10']]]+Table1[[#This Row],[บท 3 '[5']]]</f>
        <v>22</v>
      </c>
      <c r="M289" s="12">
        <f>IF(Table1[[#This Row],[ซ่อมแล้วกลางภาค]]="ซ่อมแล้ว",10,Table1[[#This Row],[MID '[20']2]])</f>
        <v>15</v>
      </c>
      <c r="N289" s="12">
        <f>ROUND(COUNTIF(Table1[[#This Row],[แบบฝึก 4.1]:[ท้ายบท 4]],"&lt;&gt;ยังไม่ส่ง")*8/2+IF(Table1[[#This Row],[Quiz 4]]&lt;&gt;"ยังไม่ส่ง",Table1[[#This Row],[Quiz 4]]*2/10,0),0)</f>
        <v>5</v>
      </c>
      <c r="O289" s="12"/>
      <c r="P289" s="13">
        <f>ROUND(COUNTIF(Table1[[#This Row],[แบบฝึก 5.1]:[ท้ายบท 5]],"&lt;&gt;ยังไม่ส่ง")*8/3+IF(Table1[[#This Row],[Quiz 5]]&lt;&gt;"ยังไม่ส่ง",Table1[[#This Row],[Quiz 5]]*2/10,0),0)</f>
        <v>9</v>
      </c>
      <c r="Q289" s="12">
        <f>Table1[[#This Row],[บท 4 '[10']]]+Table1[[#This Row],[นำเสนอ '[5']]]+Table1[[#This Row],[บท 5 '[10']]]</f>
        <v>14</v>
      </c>
      <c r="R289" s="12">
        <f>Table1[[#This Row],[ก่อนกลางภาค '[25']]]+Table1[[#This Row],[กลางภาค '[20']]]+Table1[[#This Row],[หลังกลางภาค '[25']]]</f>
        <v>51</v>
      </c>
      <c r="S289" s="12"/>
      <c r="T289" s="12">
        <f>Table1[[#This Row],[ปลายภาค '[30']]]+Table1[[#This Row],[ก่อนปลายภาค '[70']]]</f>
        <v>51</v>
      </c>
      <c r="U289" s="11">
        <f t="shared" si="4"/>
        <v>1</v>
      </c>
      <c r="V289" s="5" t="str">
        <f>IF(_xlfn.XLOOKUP(Table1[[#This Row],[email]],กิจกรรม_11[Email],กิจกรรม_11[Completion time],0)&lt;&gt;0,"ส่งแล้ว","ยังไม่ส่ง")</f>
        <v>ส่งแล้ว</v>
      </c>
      <c r="W289" s="5" t="str">
        <f>IF(_xlfn.XLOOKUP(Table1[[#This Row],[email]],แบบฝึก_11[Email],แบบฝึก_11[Completion time],0)&lt;&gt;0,"ส่งแล้ว","ยังไม่ส่ง")</f>
        <v>ส่งแล้ว</v>
      </c>
      <c r="X289" s="5" t="str">
        <f>IF(_xlfn.XLOOKUP(Table1[[#This Row],[email]],แบบฝึก_12[Email],แบบฝึก_12[Completion time],0)&lt;&gt;0,"ส่งแล้ว","ยังไม่ส่ง")</f>
        <v>ส่งแล้ว</v>
      </c>
      <c r="Y289" s="5">
        <f>_xlfn.XLOOKUP(Table1[[#This Row],[email]],ท้ายบท_1[Email],ท้ายบท_1[Total points],"ยังไม่ส่ง")</f>
        <v>21</v>
      </c>
      <c r="Z289" s="4">
        <f>_xlfn.XLOOKUP(Table1[[#This Row],[email]],Quiz_1[Email],Quiz_1[Total points],"ยังไม่ส่ง")</f>
        <v>6</v>
      </c>
      <c r="AA289" s="5" t="str">
        <f>IF(_xlfn.XLOOKUP(Table1[[#This Row],[email]],แบบฝึก_21[Email],แบบฝึก_21[Completion time],0)&lt;&gt;0,"ส่งแล้ว","ยังไม่ส่ง")</f>
        <v>ส่งแล้ว</v>
      </c>
      <c r="AB289" s="5" t="str">
        <f>IF(_xlfn.XLOOKUP(Table1[[#This Row],[email]],แบบฝึก_22[Email],แบบฝึก_22[Completion time],0)&lt;&gt;0,"ส่งแล้ว","ยังไม่ส่ง")</f>
        <v>ส่งแล้ว</v>
      </c>
      <c r="AC289" s="5">
        <f>_xlfn.XLOOKUP(Table1[[#This Row],[email]],ท้ายบท_2[Email],ท้ายบท_2[Total points],"ยังไม่ส่ง")</f>
        <v>12</v>
      </c>
      <c r="AD289" s="5">
        <f>_xlfn.XLOOKUP(Table1[[#This Row],[email]],Quiz_2[Email],Quiz_2[Total points],"ยังไม่ส่ง")</f>
        <v>7</v>
      </c>
      <c r="AE289" s="5" t="str">
        <f>IF(_xlfn.XLOOKUP(Table1[[#This Row],[email]],แบบฝึก_31[Email],แบบฝึก_31[Completion time],0)&lt;&gt;0,"ส่งแล้ว","ยังไม่ส่ง")</f>
        <v>ส่งแล้ว</v>
      </c>
      <c r="AF289" s="5">
        <f>_xlfn.XLOOKUP(Table1[[#This Row],[email]],ท้ายบท_3[Email],ท้ายบท_3[Total points],"ยังไม่ส่ง")</f>
        <v>11</v>
      </c>
      <c r="AG289" s="5">
        <f>_xlfn.XLOOKUP(Table1[[#This Row],[email]],Quiz_3[Email],Quiz_3[Total points],"ยังไม่ส่ง")</f>
        <v>7</v>
      </c>
      <c r="AH289" s="12">
        <v>20</v>
      </c>
      <c r="AI289" s="14">
        <v>9</v>
      </c>
      <c r="AJ289" s="12">
        <f>ROUND((Table1[[#This Row],[mid '[20']]]+Table1[[#This Row],[mid '[10']]])/2,0)</f>
        <v>15</v>
      </c>
      <c r="AK289" s="5" t="str">
        <f>IF(_xlfn.XLOOKUP(Table1[[#This Row],[email]],แบบฝึก_41[Email],แบบฝึก_41[Completion time],0)&lt;&gt;0,"ส่งแล้ว","ยังไม่ส่ง")</f>
        <v>ส่งแล้ว</v>
      </c>
      <c r="AL289" s="5" t="str">
        <f>IF(_xlfn.XLOOKUP(Table1[[#This Row],[email]],ท้ายบท_4[Email],ท้ายบท_4[Total points],"ยังไม่ส่ง")&lt;&gt;0,"ส่งแล้ว","ยังไม่ส่ง")</f>
        <v>ยังไม่ส่ง</v>
      </c>
      <c r="AM289" s="5">
        <f>_xlfn.XLOOKUP(Table1[[#This Row],[email]],Quiz_4[Email],Quiz_4[Total points],"ยังไม่ส่ง")</f>
        <v>7</v>
      </c>
      <c r="AN289" s="5" t="str">
        <f>IF(_xlfn.XLOOKUP(Table1[[#This Row],[email]],แบบฝึก_51[Email],แบบฝึก_51[Completion time],0)&lt;&gt;0,"ส่งแล้ว","ยังไม่ส่ง")</f>
        <v>ส่งแล้ว</v>
      </c>
      <c r="AO289" s="5" t="str">
        <f>IF(_xlfn.XLOOKUP(Table1[[#This Row],[email]],แบบฝึก_52[Email],แบบฝึก_52[Completion time],0)&lt;&gt;0,"ส่งแล้ว","ยังไม่ส่ง")</f>
        <v>ส่งแล้ว</v>
      </c>
      <c r="AP289" s="5">
        <f>_xlfn.XLOOKUP(Table1[[#This Row],[email]],ท้ายบท_5[Email],ท้ายบท_5[Total points],"ยังไม่ส่ง")</f>
        <v>14</v>
      </c>
      <c r="AQ289" s="5">
        <f>_xlfn.XLOOKUP(Table1[[#This Row],[email]],Quiz_5[Email],Quiz_5[Total points],"ยังไม่ส่ง")</f>
        <v>5</v>
      </c>
      <c r="AR289" s="37"/>
      <c r="AS289" s="4" t="str">
        <f>IF(M289&lt;10,"ยังไม่ซ่อม",IF(Table1[[#This Row],[ซ่อมแล้วกลางภาค]]="ซ่อมแล้ว","ซ่อมแล้ว","ไม่ต้องซ่อม"))</f>
        <v>ไม่ต้องซ่อม</v>
      </c>
      <c r="BN289"/>
      <c r="BO289"/>
      <c r="BP289"/>
      <c r="BQ289"/>
    </row>
    <row r="290" spans="1:69" ht="19.5" x14ac:dyDescent="0.4">
      <c r="A290" s="21">
        <v>289</v>
      </c>
      <c r="B290" s="4">
        <v>8</v>
      </c>
      <c r="C290" s="4">
        <v>31</v>
      </c>
      <c r="D290" s="4" t="s">
        <v>33198</v>
      </c>
      <c r="E290" s="4" t="s">
        <v>32396</v>
      </c>
      <c r="F290" s="4" t="s">
        <v>33199</v>
      </c>
      <c r="G290" s="4" t="s">
        <v>33200</v>
      </c>
      <c r="H290" s="4" t="s">
        <v>3585</v>
      </c>
      <c r="I290" s="24">
        <f>ROUND(COUNTIF(Table1[[#This Row],[กิจกรรม 1.1]:[ท้ายบท 1]],"&lt;&gt;ยังไม่ส่ง")*2+IF(Table1[[#This Row],[Quiz 1]]&lt;&gt;"ยังไม่ส่ง",Table1[[#This Row],[Quiz 1]]*2/10,0),0)</f>
        <v>10</v>
      </c>
      <c r="J290" s="24">
        <f>ROUND(COUNTIF(Table1[[#This Row],[แบบฝึก 2.1]:[ท้ายบท 2]],"&lt;&gt;ยังไม่ส่ง")*8/3+IF(Table1[[#This Row],[Quiz 2]]&lt;&gt;"ยังไม่ส่ง",Table1[[#This Row],[Quiz 2]]*2/10,0),0)</f>
        <v>10</v>
      </c>
      <c r="K290" s="24">
        <f>ROUND(COUNTIF(Table1[[#This Row],[แบบฝึก 3.1]:[ท้ายบท 3]],"&lt;&gt;ยังไม่ส่ง")*3/2+IF(Table1[[#This Row],[Quiz 3]]&lt;&gt;"ยังไม่ส่ง",Table1[[#This Row],[Quiz 3]]*2/10,0),0)</f>
        <v>5</v>
      </c>
      <c r="L290" s="12">
        <f>Table1[[#This Row],[บท 1 '[10']]]+Table1[[#This Row],[บท 2 '[10']]]+Table1[[#This Row],[บท 3 '[5']]]</f>
        <v>25</v>
      </c>
      <c r="M290" s="12">
        <f>IF(Table1[[#This Row],[ซ่อมแล้วกลางภาค]]="ซ่อมแล้ว",10,Table1[[#This Row],[MID '[20']2]])</f>
        <v>15</v>
      </c>
      <c r="N290" s="12">
        <f>ROUND(COUNTIF(Table1[[#This Row],[แบบฝึก 4.1]:[ท้ายบท 4]],"&lt;&gt;ยังไม่ส่ง")*8/2+IF(Table1[[#This Row],[Quiz 4]]&lt;&gt;"ยังไม่ส่ง",Table1[[#This Row],[Quiz 4]]*2/10,0),0)</f>
        <v>5</v>
      </c>
      <c r="O290" s="12"/>
      <c r="P290" s="13">
        <f>ROUND(COUNTIF(Table1[[#This Row],[แบบฝึก 5.1]:[ท้ายบท 5]],"&lt;&gt;ยังไม่ส่ง")*8/3+IF(Table1[[#This Row],[Quiz 5]]&lt;&gt;"ยังไม่ส่ง",Table1[[#This Row],[Quiz 5]]*2/10,0),0)</f>
        <v>9</v>
      </c>
      <c r="Q290" s="12">
        <f>Table1[[#This Row],[บท 4 '[10']]]+Table1[[#This Row],[นำเสนอ '[5']]]+Table1[[#This Row],[บท 5 '[10']]]</f>
        <v>14</v>
      </c>
      <c r="R290" s="12">
        <f>Table1[[#This Row],[ก่อนกลางภาค '[25']]]+Table1[[#This Row],[กลางภาค '[20']]]+Table1[[#This Row],[หลังกลางภาค '[25']]]</f>
        <v>54</v>
      </c>
      <c r="S290" s="12"/>
      <c r="T290" s="12">
        <f>Table1[[#This Row],[ปลายภาค '[30']]]+Table1[[#This Row],[ก่อนปลายภาค '[70']]]</f>
        <v>54</v>
      </c>
      <c r="U290" s="11">
        <f t="shared" si="4"/>
        <v>1</v>
      </c>
      <c r="V290" s="5" t="str">
        <f>IF(_xlfn.XLOOKUP(Table1[[#This Row],[email]],กิจกรรม_11[Email],กิจกรรม_11[Completion time],0)&lt;&gt;0,"ส่งแล้ว","ยังไม่ส่ง")</f>
        <v>ส่งแล้ว</v>
      </c>
      <c r="W290" s="5" t="str">
        <f>IF(_xlfn.XLOOKUP(Table1[[#This Row],[email]],แบบฝึก_11[Email],แบบฝึก_11[Completion time],0)&lt;&gt;0,"ส่งแล้ว","ยังไม่ส่ง")</f>
        <v>ส่งแล้ว</v>
      </c>
      <c r="X290" s="5" t="str">
        <f>IF(_xlfn.XLOOKUP(Table1[[#This Row],[email]],แบบฝึก_12[Email],แบบฝึก_12[Completion time],0)&lt;&gt;0,"ส่งแล้ว","ยังไม่ส่ง")</f>
        <v>ส่งแล้ว</v>
      </c>
      <c r="Y290" s="5">
        <f>_xlfn.XLOOKUP(Table1[[#This Row],[email]],ท้ายบท_1[Email],ท้ายบท_1[Total points],"ยังไม่ส่ง")</f>
        <v>19</v>
      </c>
      <c r="Z290" s="4">
        <f>_xlfn.XLOOKUP(Table1[[#This Row],[email]],Quiz_1[Email],Quiz_1[Total points],"ยังไม่ส่ง")</f>
        <v>10</v>
      </c>
      <c r="AA290" s="5" t="str">
        <f>IF(_xlfn.XLOOKUP(Table1[[#This Row],[email]],แบบฝึก_21[Email],แบบฝึก_21[Completion time],0)&lt;&gt;0,"ส่งแล้ว","ยังไม่ส่ง")</f>
        <v>ส่งแล้ว</v>
      </c>
      <c r="AB290" s="5" t="str">
        <f>IF(_xlfn.XLOOKUP(Table1[[#This Row],[email]],แบบฝึก_22[Email],แบบฝึก_22[Completion time],0)&lt;&gt;0,"ส่งแล้ว","ยังไม่ส่ง")</f>
        <v>ส่งแล้ว</v>
      </c>
      <c r="AC290" s="5">
        <f>_xlfn.XLOOKUP(Table1[[#This Row],[email]],ท้ายบท_2[Email],ท้ายบท_2[Total points],"ยังไม่ส่ง")</f>
        <v>13</v>
      </c>
      <c r="AD290" s="5">
        <f>_xlfn.XLOOKUP(Table1[[#This Row],[email]],Quiz_2[Email],Quiz_2[Total points],"ยังไม่ส่ง")</f>
        <v>9</v>
      </c>
      <c r="AE290" s="5" t="str">
        <f>IF(_xlfn.XLOOKUP(Table1[[#This Row],[email]],แบบฝึก_31[Email],แบบฝึก_31[Completion time],0)&lt;&gt;0,"ส่งแล้ว","ยังไม่ส่ง")</f>
        <v>ส่งแล้ว</v>
      </c>
      <c r="AF290" s="5">
        <f>_xlfn.XLOOKUP(Table1[[#This Row],[email]],ท้ายบท_3[Email],ท้ายบท_3[Total points],"ยังไม่ส่ง")</f>
        <v>11</v>
      </c>
      <c r="AG290" s="5">
        <f>_xlfn.XLOOKUP(Table1[[#This Row],[email]],Quiz_3[Email],Quiz_3[Total points],"ยังไม่ส่ง")</f>
        <v>9</v>
      </c>
      <c r="AH290" s="12">
        <v>22</v>
      </c>
      <c r="AI290" s="14">
        <v>7</v>
      </c>
      <c r="AJ290" s="12">
        <f>ROUND((Table1[[#This Row],[mid '[20']]]+Table1[[#This Row],[mid '[10']]])/2,0)</f>
        <v>15</v>
      </c>
      <c r="AK290" s="5" t="str">
        <f>IF(_xlfn.XLOOKUP(Table1[[#This Row],[email]],แบบฝึก_41[Email],แบบฝึก_41[Completion time],0)&lt;&gt;0,"ส่งแล้ว","ยังไม่ส่ง")</f>
        <v>ส่งแล้ว</v>
      </c>
      <c r="AL290" s="5" t="str">
        <f>IF(_xlfn.XLOOKUP(Table1[[#This Row],[email]],ท้ายบท_4[Email],ท้ายบท_4[Total points],"ยังไม่ส่ง")&lt;&gt;0,"ส่งแล้ว","ยังไม่ส่ง")</f>
        <v>ยังไม่ส่ง</v>
      </c>
      <c r="AM290" s="5">
        <f>_xlfn.XLOOKUP(Table1[[#This Row],[email]],Quiz_4[Email],Quiz_4[Total points],"ยังไม่ส่ง")</f>
        <v>6</v>
      </c>
      <c r="AN290" s="5" t="str">
        <f>IF(_xlfn.XLOOKUP(Table1[[#This Row],[email]],แบบฝึก_51[Email],แบบฝึก_51[Completion time],0)&lt;&gt;0,"ส่งแล้ว","ยังไม่ส่ง")</f>
        <v>ส่งแล้ว</v>
      </c>
      <c r="AO290" s="5" t="str">
        <f>IF(_xlfn.XLOOKUP(Table1[[#This Row],[email]],แบบฝึก_52[Email],แบบฝึก_52[Completion time],0)&lt;&gt;0,"ส่งแล้ว","ยังไม่ส่ง")</f>
        <v>ส่งแล้ว</v>
      </c>
      <c r="AP290" s="5">
        <f>_xlfn.XLOOKUP(Table1[[#This Row],[email]],ท้ายบท_5[Email],ท้ายบท_5[Total points],"ยังไม่ส่ง")</f>
        <v>17</v>
      </c>
      <c r="AQ290" s="5">
        <f>_xlfn.XLOOKUP(Table1[[#This Row],[email]],Quiz_5[Email],Quiz_5[Total points],"ยังไม่ส่ง")</f>
        <v>6</v>
      </c>
      <c r="AR290" s="37"/>
      <c r="AS290" s="4" t="str">
        <f>IF(M290&lt;10,"ยังไม่ซ่อม",IF(Table1[[#This Row],[ซ่อมแล้วกลางภาค]]="ซ่อมแล้ว","ซ่อมแล้ว","ไม่ต้องซ่อม"))</f>
        <v>ไม่ต้องซ่อม</v>
      </c>
      <c r="BN290"/>
      <c r="BO290"/>
      <c r="BP290"/>
      <c r="BQ290"/>
    </row>
    <row r="291" spans="1:69" ht="19.5" x14ac:dyDescent="0.4">
      <c r="A291" s="21">
        <v>290</v>
      </c>
      <c r="B291" s="4">
        <v>8</v>
      </c>
      <c r="C291" s="4">
        <v>32</v>
      </c>
      <c r="D291" s="4" t="s">
        <v>33201</v>
      </c>
      <c r="E291" s="4" t="s">
        <v>32396</v>
      </c>
      <c r="F291" s="4" t="s">
        <v>33202</v>
      </c>
      <c r="G291" s="4" t="s">
        <v>33203</v>
      </c>
      <c r="H291" s="4" t="s">
        <v>3464</v>
      </c>
      <c r="I291" s="24">
        <f>ROUND(COUNTIF(Table1[[#This Row],[กิจกรรม 1.1]:[ท้ายบท 1]],"&lt;&gt;ยังไม่ส่ง")*2+IF(Table1[[#This Row],[Quiz 1]]&lt;&gt;"ยังไม่ส่ง",Table1[[#This Row],[Quiz 1]]*2/10,0),0)</f>
        <v>8</v>
      </c>
      <c r="J291" s="24">
        <f>ROUND(COUNTIF(Table1[[#This Row],[แบบฝึก 2.1]:[ท้ายบท 2]],"&lt;&gt;ยังไม่ส่ง")*8/3+IF(Table1[[#This Row],[Quiz 2]]&lt;&gt;"ยังไม่ส่ง",Table1[[#This Row],[Quiz 2]]*2/10,0),0)</f>
        <v>5</v>
      </c>
      <c r="K291" s="24">
        <f>ROUND(COUNTIF(Table1[[#This Row],[แบบฝึก 3.1]:[ท้ายบท 3]],"&lt;&gt;ยังไม่ส่ง")*3/2+IF(Table1[[#This Row],[Quiz 3]]&lt;&gt;"ยังไม่ส่ง",Table1[[#This Row],[Quiz 3]]*2/10,0),0)</f>
        <v>4</v>
      </c>
      <c r="L291" s="12">
        <f>Table1[[#This Row],[บท 1 '[10']]]+Table1[[#This Row],[บท 2 '[10']]]+Table1[[#This Row],[บท 3 '[5']]]</f>
        <v>17</v>
      </c>
      <c r="M291" s="12">
        <f>IF(Table1[[#This Row],[ซ่อมแล้วกลางภาค]]="ซ่อมแล้ว",10,Table1[[#This Row],[MID '[20']2]])</f>
        <v>10</v>
      </c>
      <c r="N291" s="12">
        <f>ROUND(COUNTIF(Table1[[#This Row],[แบบฝึก 4.1]:[ท้ายบท 4]],"&lt;&gt;ยังไม่ส่ง")*8/2+IF(Table1[[#This Row],[Quiz 4]]&lt;&gt;"ยังไม่ส่ง",Table1[[#This Row],[Quiz 4]]*2/10,0),0)</f>
        <v>5</v>
      </c>
      <c r="O291" s="12"/>
      <c r="P291" s="13">
        <f>ROUND(COUNTIF(Table1[[#This Row],[แบบฝึก 5.1]:[ท้ายบท 5]],"&lt;&gt;ยังไม่ส่ง")*8/3+IF(Table1[[#This Row],[Quiz 5]]&lt;&gt;"ยังไม่ส่ง",Table1[[#This Row],[Quiz 5]]*2/10,0),0)</f>
        <v>9</v>
      </c>
      <c r="Q291" s="12">
        <f>Table1[[#This Row],[บท 4 '[10']]]+Table1[[#This Row],[นำเสนอ '[5']]]+Table1[[#This Row],[บท 5 '[10']]]</f>
        <v>14</v>
      </c>
      <c r="R291" s="12">
        <f>Table1[[#This Row],[ก่อนกลางภาค '[25']]]+Table1[[#This Row],[กลางภาค '[20']]]+Table1[[#This Row],[หลังกลางภาค '[25']]]</f>
        <v>41</v>
      </c>
      <c r="S291" s="12"/>
      <c r="T291" s="12">
        <f>Table1[[#This Row],[ปลายภาค '[30']]]+Table1[[#This Row],[ก่อนปลายภาค '[70']]]</f>
        <v>41</v>
      </c>
      <c r="U291" s="11">
        <f t="shared" si="4"/>
        <v>0</v>
      </c>
      <c r="V291" s="5" t="str">
        <f>IF(_xlfn.XLOOKUP(Table1[[#This Row],[email]],กิจกรรม_11[Email],กิจกรรม_11[Completion time],0)&lt;&gt;0,"ส่งแล้ว","ยังไม่ส่ง")</f>
        <v>ส่งแล้ว</v>
      </c>
      <c r="W291" s="5" t="str">
        <f>IF(_xlfn.XLOOKUP(Table1[[#This Row],[email]],แบบฝึก_11[Email],แบบฝึก_11[Completion time],0)&lt;&gt;0,"ส่งแล้ว","ยังไม่ส่ง")</f>
        <v>ยังไม่ส่ง</v>
      </c>
      <c r="X291" s="5" t="str">
        <f>IF(_xlfn.XLOOKUP(Table1[[#This Row],[email]],แบบฝึก_12[Email],แบบฝึก_12[Completion time],0)&lt;&gt;0,"ส่งแล้ว","ยังไม่ส่ง")</f>
        <v>ส่งแล้ว</v>
      </c>
      <c r="Y291" s="5">
        <f>_xlfn.XLOOKUP(Table1[[#This Row],[email]],ท้ายบท_1[Email],ท้ายบท_1[Total points],"ยังไม่ส่ง")</f>
        <v>19</v>
      </c>
      <c r="Z291" s="4">
        <f>_xlfn.XLOOKUP(Table1[[#This Row],[email]],Quiz_1[Email],Quiz_1[Total points],"ยังไม่ส่ง")</f>
        <v>9</v>
      </c>
      <c r="AA291" s="5" t="str">
        <f>IF(_xlfn.XLOOKUP(Table1[[#This Row],[email]],แบบฝึก_21[Email],แบบฝึก_21[Completion time],0)&lt;&gt;0,"ส่งแล้ว","ยังไม่ส่ง")</f>
        <v>ส่งแล้ว</v>
      </c>
      <c r="AB291" s="5" t="str">
        <f>IF(_xlfn.XLOOKUP(Table1[[#This Row],[email]],แบบฝึก_22[Email],แบบฝึก_22[Completion time],0)&lt;&gt;0,"ส่งแล้ว","ยังไม่ส่ง")</f>
        <v>ส่งแล้ว</v>
      </c>
      <c r="AC291" s="5" t="str">
        <f>_xlfn.XLOOKUP(Table1[[#This Row],[email]],ท้ายบท_2[Email],ท้ายบท_2[Total points],"ยังไม่ส่ง")</f>
        <v>ยังไม่ส่ง</v>
      </c>
      <c r="AD291" s="5" t="str">
        <f>_xlfn.XLOOKUP(Table1[[#This Row],[email]],Quiz_2[Email],Quiz_2[Total points],"ยังไม่ส่ง")</f>
        <v>ยังไม่ส่ง</v>
      </c>
      <c r="AE291" s="5" t="str">
        <f>IF(_xlfn.XLOOKUP(Table1[[#This Row],[email]],แบบฝึก_31[Email],แบบฝึก_31[Completion time],0)&lt;&gt;0,"ส่งแล้ว","ยังไม่ส่ง")</f>
        <v>ส่งแล้ว</v>
      </c>
      <c r="AF291" s="5">
        <f>_xlfn.XLOOKUP(Table1[[#This Row],[email]],ท้ายบท_3[Email],ท้ายบท_3[Total points],"ยังไม่ส่ง")</f>
        <v>7</v>
      </c>
      <c r="AG291" s="5">
        <f>_xlfn.XLOOKUP(Table1[[#This Row],[email]],Quiz_3[Email],Quiz_3[Total points],"ยังไม่ส่ง")</f>
        <v>7</v>
      </c>
      <c r="AH291" s="12">
        <v>9</v>
      </c>
      <c r="AI291" s="14">
        <v>2</v>
      </c>
      <c r="AJ291" s="12">
        <f>ROUND((Table1[[#This Row],[mid '[20']]]+Table1[[#This Row],[mid '[10']]])/2,0)</f>
        <v>6</v>
      </c>
      <c r="AK291" s="5" t="str">
        <f>IF(_xlfn.XLOOKUP(Table1[[#This Row],[email]],แบบฝึก_41[Email],แบบฝึก_41[Completion time],0)&lt;&gt;0,"ส่งแล้ว","ยังไม่ส่ง")</f>
        <v>ส่งแล้ว</v>
      </c>
      <c r="AL291" s="5" t="str">
        <f>IF(_xlfn.XLOOKUP(Table1[[#This Row],[email]],ท้ายบท_4[Email],ท้ายบท_4[Total points],"ยังไม่ส่ง")&lt;&gt;0,"ส่งแล้ว","ยังไม่ส่ง")</f>
        <v>ยังไม่ส่ง</v>
      </c>
      <c r="AM291" s="5">
        <f>_xlfn.XLOOKUP(Table1[[#This Row],[email]],Quiz_4[Email],Quiz_4[Total points],"ยังไม่ส่ง")</f>
        <v>4</v>
      </c>
      <c r="AN291" s="5" t="str">
        <f>IF(_xlfn.XLOOKUP(Table1[[#This Row],[email]],แบบฝึก_51[Email],แบบฝึก_51[Completion time],0)&lt;&gt;0,"ส่งแล้ว","ยังไม่ส่ง")</f>
        <v>ส่งแล้ว</v>
      </c>
      <c r="AO291" s="5" t="str">
        <f>IF(_xlfn.XLOOKUP(Table1[[#This Row],[email]],แบบฝึก_52[Email],แบบฝึก_52[Completion time],0)&lt;&gt;0,"ส่งแล้ว","ยังไม่ส่ง")</f>
        <v>ส่งแล้ว</v>
      </c>
      <c r="AP291" s="5">
        <f>_xlfn.XLOOKUP(Table1[[#This Row],[email]],ท้ายบท_5[Email],ท้ายบท_5[Total points],"ยังไม่ส่ง")</f>
        <v>17</v>
      </c>
      <c r="AQ291" s="5">
        <f>_xlfn.XLOOKUP(Table1[[#This Row],[email]],Quiz_5[Email],Quiz_5[Total points],"ยังไม่ส่ง")</f>
        <v>5</v>
      </c>
      <c r="AR291" s="37" t="s">
        <v>33118</v>
      </c>
      <c r="AS291" s="4" t="str">
        <f>IF(M291&lt;10,"ยังไม่ซ่อม",IF(Table1[[#This Row],[ซ่อมแล้วกลางภาค]]="ซ่อมแล้ว","ซ่อมแล้ว","ไม่ต้องซ่อม"))</f>
        <v>ซ่อมแล้ว</v>
      </c>
      <c r="BN291"/>
      <c r="BO291"/>
      <c r="BP291"/>
      <c r="BQ291"/>
    </row>
    <row r="292" spans="1:69" ht="19.5" x14ac:dyDescent="0.4">
      <c r="A292" s="21">
        <v>291</v>
      </c>
      <c r="B292" s="4">
        <v>8</v>
      </c>
      <c r="C292" s="4">
        <v>33</v>
      </c>
      <c r="D292" s="4" t="s">
        <v>33204</v>
      </c>
      <c r="E292" s="4" t="s">
        <v>32396</v>
      </c>
      <c r="F292" s="4" t="s">
        <v>33205</v>
      </c>
      <c r="G292" s="4" t="s">
        <v>33206</v>
      </c>
      <c r="H292" s="4" t="s">
        <v>3575</v>
      </c>
      <c r="I292" s="24">
        <f>ROUND(COUNTIF(Table1[[#This Row],[กิจกรรม 1.1]:[ท้ายบท 1]],"&lt;&gt;ยังไม่ส่ง")*2+IF(Table1[[#This Row],[Quiz 1]]&lt;&gt;"ยังไม่ส่ง",Table1[[#This Row],[Quiz 1]]*2/10,0),0)</f>
        <v>10</v>
      </c>
      <c r="J292" s="24">
        <f>ROUND(COUNTIF(Table1[[#This Row],[แบบฝึก 2.1]:[ท้ายบท 2]],"&lt;&gt;ยังไม่ส่ง")*8/3+IF(Table1[[#This Row],[Quiz 2]]&lt;&gt;"ยังไม่ส่ง",Table1[[#This Row],[Quiz 2]]*2/10,0),0)</f>
        <v>10</v>
      </c>
      <c r="K292" s="24">
        <f>ROUND(COUNTIF(Table1[[#This Row],[แบบฝึก 3.1]:[ท้ายบท 3]],"&lt;&gt;ยังไม่ส่ง")*3/2+IF(Table1[[#This Row],[Quiz 3]]&lt;&gt;"ยังไม่ส่ง",Table1[[#This Row],[Quiz 3]]*2/10,0),0)</f>
        <v>4</v>
      </c>
      <c r="L292" s="12">
        <f>Table1[[#This Row],[บท 1 '[10']]]+Table1[[#This Row],[บท 2 '[10']]]+Table1[[#This Row],[บท 3 '[5']]]</f>
        <v>24</v>
      </c>
      <c r="M292" s="12">
        <f>IF(Table1[[#This Row],[ซ่อมแล้วกลางภาค]]="ซ่อมแล้ว",10,Table1[[#This Row],[MID '[20']2]])</f>
        <v>16</v>
      </c>
      <c r="N292" s="12">
        <f>ROUND(COUNTIF(Table1[[#This Row],[แบบฝึก 4.1]:[ท้ายบท 4]],"&lt;&gt;ยังไม่ส่ง")*8/2+IF(Table1[[#This Row],[Quiz 4]]&lt;&gt;"ยังไม่ส่ง",Table1[[#This Row],[Quiz 4]]*2/10,0),0)</f>
        <v>5</v>
      </c>
      <c r="O292" s="12"/>
      <c r="P292" s="13">
        <f>ROUND(COUNTIF(Table1[[#This Row],[แบบฝึก 5.1]:[ท้ายบท 5]],"&lt;&gt;ยังไม่ส่ง")*8/3+IF(Table1[[#This Row],[Quiz 5]]&lt;&gt;"ยังไม่ส่ง",Table1[[#This Row],[Quiz 5]]*2/10,0),0)</f>
        <v>10</v>
      </c>
      <c r="Q292" s="12">
        <f>Table1[[#This Row],[บท 4 '[10']]]+Table1[[#This Row],[นำเสนอ '[5']]]+Table1[[#This Row],[บท 5 '[10']]]</f>
        <v>15</v>
      </c>
      <c r="R292" s="12">
        <f>Table1[[#This Row],[ก่อนกลางภาค '[25']]]+Table1[[#This Row],[กลางภาค '[20']]]+Table1[[#This Row],[หลังกลางภาค '[25']]]</f>
        <v>55</v>
      </c>
      <c r="S292" s="12"/>
      <c r="T292" s="12">
        <f>Table1[[#This Row],[ปลายภาค '[30']]]+Table1[[#This Row],[ก่อนปลายภาค '[70']]]</f>
        <v>55</v>
      </c>
      <c r="U292" s="11">
        <f t="shared" si="4"/>
        <v>1.5</v>
      </c>
      <c r="V292" s="5" t="str">
        <f>IF(_xlfn.XLOOKUP(Table1[[#This Row],[email]],กิจกรรม_11[Email],กิจกรรม_11[Completion time],0)&lt;&gt;0,"ส่งแล้ว","ยังไม่ส่ง")</f>
        <v>ส่งแล้ว</v>
      </c>
      <c r="W292" s="5" t="str">
        <f>IF(_xlfn.XLOOKUP(Table1[[#This Row],[email]],แบบฝึก_11[Email],แบบฝึก_11[Completion time],0)&lt;&gt;0,"ส่งแล้ว","ยังไม่ส่ง")</f>
        <v>ส่งแล้ว</v>
      </c>
      <c r="X292" s="5" t="str">
        <f>IF(_xlfn.XLOOKUP(Table1[[#This Row],[email]],แบบฝึก_12[Email],แบบฝึก_12[Completion time],0)&lt;&gt;0,"ส่งแล้ว","ยังไม่ส่ง")</f>
        <v>ส่งแล้ว</v>
      </c>
      <c r="Y292" s="5">
        <f>_xlfn.XLOOKUP(Table1[[#This Row],[email]],ท้ายบท_1[Email],ท้ายบท_1[Total points],"ยังไม่ส่ง")</f>
        <v>19</v>
      </c>
      <c r="Z292" s="4">
        <f>_xlfn.XLOOKUP(Table1[[#This Row],[email]],Quiz_1[Email],Quiz_1[Total points],"ยังไม่ส่ง")</f>
        <v>10</v>
      </c>
      <c r="AA292" s="5" t="str">
        <f>IF(_xlfn.XLOOKUP(Table1[[#This Row],[email]],แบบฝึก_21[Email],แบบฝึก_21[Completion time],0)&lt;&gt;0,"ส่งแล้ว","ยังไม่ส่ง")</f>
        <v>ส่งแล้ว</v>
      </c>
      <c r="AB292" s="5" t="str">
        <f>IF(_xlfn.XLOOKUP(Table1[[#This Row],[email]],แบบฝึก_22[Email],แบบฝึก_22[Completion time],0)&lt;&gt;0,"ส่งแล้ว","ยังไม่ส่ง")</f>
        <v>ส่งแล้ว</v>
      </c>
      <c r="AC292" s="5">
        <f>_xlfn.XLOOKUP(Table1[[#This Row],[email]],ท้ายบท_2[Email],ท้ายบท_2[Total points],"ยังไม่ส่ง")</f>
        <v>13</v>
      </c>
      <c r="AD292" s="5">
        <f>_xlfn.XLOOKUP(Table1[[#This Row],[email]],Quiz_2[Email],Quiz_2[Total points],"ยังไม่ส่ง")</f>
        <v>9</v>
      </c>
      <c r="AE292" s="5" t="str">
        <f>IF(_xlfn.XLOOKUP(Table1[[#This Row],[email]],แบบฝึก_31[Email],แบบฝึก_31[Completion time],0)&lt;&gt;0,"ส่งแล้ว","ยังไม่ส่ง")</f>
        <v>ส่งแล้ว</v>
      </c>
      <c r="AF292" s="5">
        <f>_xlfn.XLOOKUP(Table1[[#This Row],[email]],ท้ายบท_3[Email],ท้ายบท_3[Total points],"ยังไม่ส่ง")</f>
        <v>10</v>
      </c>
      <c r="AG292" s="5">
        <f>_xlfn.XLOOKUP(Table1[[#This Row],[email]],Quiz_3[Email],Quiz_3[Total points],"ยังไม่ส่ง")</f>
        <v>7</v>
      </c>
      <c r="AH292" s="12">
        <v>23</v>
      </c>
      <c r="AI292" s="14">
        <v>8</v>
      </c>
      <c r="AJ292" s="12">
        <f>ROUND((Table1[[#This Row],[mid '[20']]]+Table1[[#This Row],[mid '[10']]])/2,0)</f>
        <v>16</v>
      </c>
      <c r="AK292" s="5" t="str">
        <f>IF(_xlfn.XLOOKUP(Table1[[#This Row],[email]],แบบฝึก_41[Email],แบบฝึก_41[Completion time],0)&lt;&gt;0,"ส่งแล้ว","ยังไม่ส่ง")</f>
        <v>ส่งแล้ว</v>
      </c>
      <c r="AL292" s="5" t="str">
        <f>IF(_xlfn.XLOOKUP(Table1[[#This Row],[email]],ท้ายบท_4[Email],ท้ายบท_4[Total points],"ยังไม่ส่ง")&lt;&gt;0,"ส่งแล้ว","ยังไม่ส่ง")</f>
        <v>ยังไม่ส่ง</v>
      </c>
      <c r="AM292" s="5">
        <f>_xlfn.XLOOKUP(Table1[[#This Row],[email]],Quiz_4[Email],Quiz_4[Total points],"ยังไม่ส่ง")</f>
        <v>6</v>
      </c>
      <c r="AN292" s="5" t="str">
        <f>IF(_xlfn.XLOOKUP(Table1[[#This Row],[email]],แบบฝึก_51[Email],แบบฝึก_51[Completion time],0)&lt;&gt;0,"ส่งแล้ว","ยังไม่ส่ง")</f>
        <v>ส่งแล้ว</v>
      </c>
      <c r="AO292" s="5" t="str">
        <f>IF(_xlfn.XLOOKUP(Table1[[#This Row],[email]],แบบฝึก_52[Email],แบบฝึก_52[Completion time],0)&lt;&gt;0,"ส่งแล้ว","ยังไม่ส่ง")</f>
        <v>ส่งแล้ว</v>
      </c>
      <c r="AP292" s="5">
        <f>_xlfn.XLOOKUP(Table1[[#This Row],[email]],ท้ายบท_5[Email],ท้ายบท_5[Total points],"ยังไม่ส่ง")</f>
        <v>14</v>
      </c>
      <c r="AQ292" s="5">
        <f>_xlfn.XLOOKUP(Table1[[#This Row],[email]],Quiz_5[Email],Quiz_5[Total points],"ยังไม่ส่ง")</f>
        <v>8</v>
      </c>
      <c r="AR292" s="37"/>
      <c r="AS292" s="4" t="str">
        <f>IF(M292&lt;10,"ยังไม่ซ่อม",IF(Table1[[#This Row],[ซ่อมแล้วกลางภาค]]="ซ่อมแล้ว","ซ่อมแล้ว","ไม่ต้องซ่อม"))</f>
        <v>ไม่ต้องซ่อม</v>
      </c>
      <c r="BN292"/>
      <c r="BO292"/>
      <c r="BP292"/>
      <c r="BQ292"/>
    </row>
    <row r="293" spans="1:69" ht="19.5" x14ac:dyDescent="0.4">
      <c r="A293" s="21">
        <v>292</v>
      </c>
      <c r="B293" s="4">
        <v>8</v>
      </c>
      <c r="C293" s="4">
        <v>34</v>
      </c>
      <c r="D293" s="4" t="s">
        <v>33207</v>
      </c>
      <c r="E293" s="4" t="s">
        <v>32396</v>
      </c>
      <c r="F293" s="4" t="s">
        <v>32842</v>
      </c>
      <c r="G293" s="4" t="s">
        <v>33208</v>
      </c>
      <c r="H293" s="4" t="s">
        <v>3639</v>
      </c>
      <c r="I293" s="24">
        <f>ROUND(COUNTIF(Table1[[#This Row],[กิจกรรม 1.1]:[ท้ายบท 1]],"&lt;&gt;ยังไม่ส่ง")*2+IF(Table1[[#This Row],[Quiz 1]]&lt;&gt;"ยังไม่ส่ง",Table1[[#This Row],[Quiz 1]]*2/10,0),0)</f>
        <v>10</v>
      </c>
      <c r="J293" s="24">
        <f>ROUND(COUNTIF(Table1[[#This Row],[แบบฝึก 2.1]:[ท้ายบท 2]],"&lt;&gt;ยังไม่ส่ง")*8/3+IF(Table1[[#This Row],[Quiz 2]]&lt;&gt;"ยังไม่ส่ง",Table1[[#This Row],[Quiz 2]]*2/10,0),0)</f>
        <v>10</v>
      </c>
      <c r="K293" s="24">
        <f>ROUND(COUNTIF(Table1[[#This Row],[แบบฝึก 3.1]:[ท้ายบท 3]],"&lt;&gt;ยังไม่ส่ง")*3/2+IF(Table1[[#This Row],[Quiz 3]]&lt;&gt;"ยังไม่ส่ง",Table1[[#This Row],[Quiz 3]]*2/10,0),0)</f>
        <v>2</v>
      </c>
      <c r="L293" s="12">
        <f>Table1[[#This Row],[บท 1 '[10']]]+Table1[[#This Row],[บท 2 '[10']]]+Table1[[#This Row],[บท 3 '[5']]]</f>
        <v>22</v>
      </c>
      <c r="M293" s="12">
        <f>IF(Table1[[#This Row],[ซ่อมแล้วกลางภาค]]="ซ่อมแล้ว",10,Table1[[#This Row],[MID '[20']2]])</f>
        <v>17</v>
      </c>
      <c r="N293" s="12">
        <f>ROUND(COUNTIF(Table1[[#This Row],[แบบฝึก 4.1]:[ท้ายบท 4]],"&lt;&gt;ยังไม่ส่ง")*8/2+IF(Table1[[#This Row],[Quiz 4]]&lt;&gt;"ยังไม่ส่ง",Table1[[#This Row],[Quiz 4]]*2/10,0),0)</f>
        <v>5</v>
      </c>
      <c r="O293" s="12"/>
      <c r="P293" s="13">
        <f>ROUND(COUNTIF(Table1[[#This Row],[แบบฝึก 5.1]:[ท้ายบท 5]],"&lt;&gt;ยังไม่ส่ง")*8/3+IF(Table1[[#This Row],[Quiz 5]]&lt;&gt;"ยังไม่ส่ง",Table1[[#This Row],[Quiz 5]]*2/10,0),0)</f>
        <v>9</v>
      </c>
      <c r="Q293" s="12">
        <f>Table1[[#This Row],[บท 4 '[10']]]+Table1[[#This Row],[นำเสนอ '[5']]]+Table1[[#This Row],[บท 5 '[10']]]</f>
        <v>14</v>
      </c>
      <c r="R293" s="12">
        <f>Table1[[#This Row],[ก่อนกลางภาค '[25']]]+Table1[[#This Row],[กลางภาค '[20']]]+Table1[[#This Row],[หลังกลางภาค '[25']]]</f>
        <v>53</v>
      </c>
      <c r="S293" s="12"/>
      <c r="T293" s="12">
        <f>Table1[[#This Row],[ปลายภาค '[30']]]+Table1[[#This Row],[ก่อนปลายภาค '[70']]]</f>
        <v>53</v>
      </c>
      <c r="U293" s="11">
        <f t="shared" si="4"/>
        <v>1</v>
      </c>
      <c r="V293" s="5" t="str">
        <f>IF(_xlfn.XLOOKUP(Table1[[#This Row],[email]],กิจกรรม_11[Email],กิจกรรม_11[Completion time],0)&lt;&gt;0,"ส่งแล้ว","ยังไม่ส่ง")</f>
        <v>ส่งแล้ว</v>
      </c>
      <c r="W293" s="5" t="str">
        <f>IF(_xlfn.XLOOKUP(Table1[[#This Row],[email]],แบบฝึก_11[Email],แบบฝึก_11[Completion time],0)&lt;&gt;0,"ส่งแล้ว","ยังไม่ส่ง")</f>
        <v>ส่งแล้ว</v>
      </c>
      <c r="X293" s="5" t="str">
        <f>IF(_xlfn.XLOOKUP(Table1[[#This Row],[email]],แบบฝึก_12[Email],แบบฝึก_12[Completion time],0)&lt;&gt;0,"ส่งแล้ว","ยังไม่ส่ง")</f>
        <v>ส่งแล้ว</v>
      </c>
      <c r="Y293" s="5">
        <f>_xlfn.XLOOKUP(Table1[[#This Row],[email]],ท้ายบท_1[Email],ท้ายบท_1[Total points],"ยังไม่ส่ง")</f>
        <v>21</v>
      </c>
      <c r="Z293" s="4">
        <f>_xlfn.XLOOKUP(Table1[[#This Row],[email]],Quiz_1[Email],Quiz_1[Total points],"ยังไม่ส่ง")</f>
        <v>10</v>
      </c>
      <c r="AA293" s="5" t="str">
        <f>IF(_xlfn.XLOOKUP(Table1[[#This Row],[email]],แบบฝึก_21[Email],แบบฝึก_21[Completion time],0)&lt;&gt;0,"ส่งแล้ว","ยังไม่ส่ง")</f>
        <v>ส่งแล้ว</v>
      </c>
      <c r="AB293" s="5" t="str">
        <f>IF(_xlfn.XLOOKUP(Table1[[#This Row],[email]],แบบฝึก_22[Email],แบบฝึก_22[Completion time],0)&lt;&gt;0,"ส่งแล้ว","ยังไม่ส่ง")</f>
        <v>ส่งแล้ว</v>
      </c>
      <c r="AC293" s="5">
        <f>_xlfn.XLOOKUP(Table1[[#This Row],[email]],ท้ายบท_2[Email],ท้ายบท_2[Total points],"ยังไม่ส่ง")</f>
        <v>12</v>
      </c>
      <c r="AD293" s="5">
        <f>_xlfn.XLOOKUP(Table1[[#This Row],[email]],Quiz_2[Email],Quiz_2[Total points],"ยังไม่ส่ง")</f>
        <v>8</v>
      </c>
      <c r="AE293" s="5" t="str">
        <f>IF(_xlfn.XLOOKUP(Table1[[#This Row],[email]],แบบฝึก_31[Email],แบบฝึก_31[Completion time],0)&lt;&gt;0,"ส่งแล้ว","ยังไม่ส่ง")</f>
        <v>ส่งแล้ว</v>
      </c>
      <c r="AF293" s="5" t="str">
        <f>_xlfn.XLOOKUP(Table1[[#This Row],[email]],ท้ายบท_3[Email],ท้ายบท_3[Total points],"ยังไม่ส่ง")</f>
        <v>ยังไม่ส่ง</v>
      </c>
      <c r="AG293" s="5" t="str">
        <f>_xlfn.XLOOKUP(Table1[[#This Row],[email]],Quiz_3[Email],Quiz_3[Total points],"ยังไม่ส่ง")</f>
        <v>ยังไม่ส่ง</v>
      </c>
      <c r="AH293" s="12">
        <v>23</v>
      </c>
      <c r="AI293" s="14">
        <v>10</v>
      </c>
      <c r="AJ293" s="12">
        <f>ROUND((Table1[[#This Row],[mid '[20']]]+Table1[[#This Row],[mid '[10']]])/2,0)</f>
        <v>17</v>
      </c>
      <c r="AK293" s="5" t="str">
        <f>IF(_xlfn.XLOOKUP(Table1[[#This Row],[email]],แบบฝึก_41[Email],แบบฝึก_41[Completion time],0)&lt;&gt;0,"ส่งแล้ว","ยังไม่ส่ง")</f>
        <v>ส่งแล้ว</v>
      </c>
      <c r="AL293" s="5" t="str">
        <f>IF(_xlfn.XLOOKUP(Table1[[#This Row],[email]],ท้ายบท_4[Email],ท้ายบท_4[Total points],"ยังไม่ส่ง")&lt;&gt;0,"ส่งแล้ว","ยังไม่ส่ง")</f>
        <v>ยังไม่ส่ง</v>
      </c>
      <c r="AM293" s="5">
        <f>_xlfn.XLOOKUP(Table1[[#This Row],[email]],Quiz_4[Email],Quiz_4[Total points],"ยังไม่ส่ง")</f>
        <v>7</v>
      </c>
      <c r="AN293" s="5" t="str">
        <f>IF(_xlfn.XLOOKUP(Table1[[#This Row],[email]],แบบฝึก_51[Email],แบบฝึก_51[Completion time],0)&lt;&gt;0,"ส่งแล้ว","ยังไม่ส่ง")</f>
        <v>ส่งแล้ว</v>
      </c>
      <c r="AO293" s="5" t="str">
        <f>IF(_xlfn.XLOOKUP(Table1[[#This Row],[email]],แบบฝึก_52[Email],แบบฝึก_52[Completion time],0)&lt;&gt;0,"ส่งแล้ว","ยังไม่ส่ง")</f>
        <v>ส่งแล้ว</v>
      </c>
      <c r="AP293" s="5">
        <f>_xlfn.XLOOKUP(Table1[[#This Row],[email]],ท้ายบท_5[Email],ท้ายบท_5[Total points],"ยังไม่ส่ง")</f>
        <v>17</v>
      </c>
      <c r="AQ293" s="5">
        <f>_xlfn.XLOOKUP(Table1[[#This Row],[email]],Quiz_5[Email],Quiz_5[Total points],"ยังไม่ส่ง")</f>
        <v>5</v>
      </c>
      <c r="AR293" s="37"/>
      <c r="AS293" s="4" t="str">
        <f>IF(M293&lt;10,"ยังไม่ซ่อม",IF(Table1[[#This Row],[ซ่อมแล้วกลางภาค]]="ซ่อมแล้ว","ซ่อมแล้ว","ไม่ต้องซ่อม"))</f>
        <v>ไม่ต้องซ่อม</v>
      </c>
      <c r="BN293"/>
      <c r="BO293"/>
      <c r="BP293"/>
      <c r="BQ293"/>
    </row>
    <row r="294" spans="1:69" ht="19.5" x14ac:dyDescent="0.4">
      <c r="A294" s="21">
        <v>293</v>
      </c>
      <c r="B294" s="4">
        <v>8</v>
      </c>
      <c r="C294" s="4">
        <v>35</v>
      </c>
      <c r="D294" s="4" t="s">
        <v>33209</v>
      </c>
      <c r="E294" s="4" t="s">
        <v>32396</v>
      </c>
      <c r="F294" s="4" t="s">
        <v>33210</v>
      </c>
      <c r="G294" s="4" t="s">
        <v>33211</v>
      </c>
      <c r="H294" s="4" t="s">
        <v>3669</v>
      </c>
      <c r="I294" s="24">
        <f>ROUND(COUNTIF(Table1[[#This Row],[กิจกรรม 1.1]:[ท้ายบท 1]],"&lt;&gt;ยังไม่ส่ง")*2+IF(Table1[[#This Row],[Quiz 1]]&lt;&gt;"ยังไม่ส่ง",Table1[[#This Row],[Quiz 1]]*2/10,0),0)</f>
        <v>8</v>
      </c>
      <c r="J294" s="24">
        <f>ROUND(COUNTIF(Table1[[#This Row],[แบบฝึก 2.1]:[ท้ายบท 2]],"&lt;&gt;ยังไม่ส่ง")*8/3+IF(Table1[[#This Row],[Quiz 2]]&lt;&gt;"ยังไม่ส่ง",Table1[[#This Row],[Quiz 2]]*2/10,0),0)</f>
        <v>9</v>
      </c>
      <c r="K294" s="24">
        <f>ROUND(COUNTIF(Table1[[#This Row],[แบบฝึก 3.1]:[ท้ายบท 3]],"&lt;&gt;ยังไม่ส่ง")*3/2+IF(Table1[[#This Row],[Quiz 3]]&lt;&gt;"ยังไม่ส่ง",Table1[[#This Row],[Quiz 3]]*2/10,0),0)</f>
        <v>4</v>
      </c>
      <c r="L294" s="12">
        <f>Table1[[#This Row],[บท 1 '[10']]]+Table1[[#This Row],[บท 2 '[10']]]+Table1[[#This Row],[บท 3 '[5']]]</f>
        <v>21</v>
      </c>
      <c r="M294" s="12">
        <f>IF(Table1[[#This Row],[ซ่อมแล้วกลางภาค]]="ซ่อมแล้ว",10,Table1[[#This Row],[MID '[20']2]])</f>
        <v>10</v>
      </c>
      <c r="N294" s="12">
        <f>ROUND(COUNTIF(Table1[[#This Row],[แบบฝึก 4.1]:[ท้ายบท 4]],"&lt;&gt;ยังไม่ส่ง")*8/2+IF(Table1[[#This Row],[Quiz 4]]&lt;&gt;"ยังไม่ส่ง",Table1[[#This Row],[Quiz 4]]*2/10,0),0)</f>
        <v>5</v>
      </c>
      <c r="O294" s="12"/>
      <c r="P294" s="13">
        <f>ROUND(COUNTIF(Table1[[#This Row],[แบบฝึก 5.1]:[ท้ายบท 5]],"&lt;&gt;ยังไม่ส่ง")*8/3+IF(Table1[[#This Row],[Quiz 5]]&lt;&gt;"ยังไม่ส่ง",Table1[[#This Row],[Quiz 5]]*2/10,0),0)</f>
        <v>9</v>
      </c>
      <c r="Q294" s="12">
        <f>Table1[[#This Row],[บท 4 '[10']]]+Table1[[#This Row],[นำเสนอ '[5']]]+Table1[[#This Row],[บท 5 '[10']]]</f>
        <v>14</v>
      </c>
      <c r="R294" s="12">
        <f>Table1[[#This Row],[ก่อนกลางภาค '[25']]]+Table1[[#This Row],[กลางภาค '[20']]]+Table1[[#This Row],[หลังกลางภาค '[25']]]</f>
        <v>45</v>
      </c>
      <c r="S294" s="12"/>
      <c r="T294" s="12">
        <f>Table1[[#This Row],[ปลายภาค '[30']]]+Table1[[#This Row],[ก่อนปลายภาค '[70']]]</f>
        <v>45</v>
      </c>
      <c r="U294" s="11">
        <f t="shared" si="4"/>
        <v>0</v>
      </c>
      <c r="V294" s="5" t="str">
        <f>IF(_xlfn.XLOOKUP(Table1[[#This Row],[email]],กิจกรรม_11[Email],กิจกรรม_11[Completion time],0)&lt;&gt;0,"ส่งแล้ว","ยังไม่ส่ง")</f>
        <v>ส่งแล้ว</v>
      </c>
      <c r="W294" s="5" t="str">
        <f>IF(_xlfn.XLOOKUP(Table1[[#This Row],[email]],แบบฝึก_11[Email],แบบฝึก_11[Completion time],0)&lt;&gt;0,"ส่งแล้ว","ยังไม่ส่ง")</f>
        <v>ส่งแล้ว</v>
      </c>
      <c r="X294" s="5" t="str">
        <f>IF(_xlfn.XLOOKUP(Table1[[#This Row],[email]],แบบฝึก_12[Email],แบบฝึก_12[Completion time],0)&lt;&gt;0,"ส่งแล้ว","ยังไม่ส่ง")</f>
        <v>ส่งแล้ว</v>
      </c>
      <c r="Y294" s="5">
        <f>_xlfn.XLOOKUP(Table1[[#This Row],[email]],ท้ายบท_1[Email],ท้ายบท_1[Total points],"ยังไม่ส่ง")</f>
        <v>18</v>
      </c>
      <c r="Z294" s="4" t="str">
        <f>_xlfn.XLOOKUP(Table1[[#This Row],[email]],Quiz_1[Email],Quiz_1[Total points],"ยังไม่ส่ง")</f>
        <v>ยังไม่ส่ง</v>
      </c>
      <c r="AA294" s="5" t="str">
        <f>IF(_xlfn.XLOOKUP(Table1[[#This Row],[email]],แบบฝึก_21[Email],แบบฝึก_21[Completion time],0)&lt;&gt;0,"ส่งแล้ว","ยังไม่ส่ง")</f>
        <v>ส่งแล้ว</v>
      </c>
      <c r="AB294" s="5" t="str">
        <f>IF(_xlfn.XLOOKUP(Table1[[#This Row],[email]],แบบฝึก_22[Email],แบบฝึก_22[Completion time],0)&lt;&gt;0,"ส่งแล้ว","ยังไม่ส่ง")</f>
        <v>ส่งแล้ว</v>
      </c>
      <c r="AC294" s="5">
        <f>_xlfn.XLOOKUP(Table1[[#This Row],[email]],ท้ายบท_2[Email],ท้ายบท_2[Total points],"ยังไม่ส่ง")</f>
        <v>13</v>
      </c>
      <c r="AD294" s="5">
        <f>_xlfn.XLOOKUP(Table1[[#This Row],[email]],Quiz_2[Email],Quiz_2[Total points],"ยังไม่ส่ง")</f>
        <v>6</v>
      </c>
      <c r="AE294" s="5" t="str">
        <f>IF(_xlfn.XLOOKUP(Table1[[#This Row],[email]],แบบฝึก_31[Email],แบบฝึก_31[Completion time],0)&lt;&gt;0,"ส่งแล้ว","ยังไม่ส่ง")</f>
        <v>ส่งแล้ว</v>
      </c>
      <c r="AF294" s="5">
        <f>_xlfn.XLOOKUP(Table1[[#This Row],[email]],ท้ายบท_3[Email],ท้ายบท_3[Total points],"ยังไม่ส่ง")</f>
        <v>10</v>
      </c>
      <c r="AG294" s="5">
        <f>_xlfn.XLOOKUP(Table1[[#This Row],[email]],Quiz_3[Email],Quiz_3[Total points],"ยังไม่ส่ง")</f>
        <v>3</v>
      </c>
      <c r="AH294" s="12">
        <v>16</v>
      </c>
      <c r="AI294" s="14">
        <v>4</v>
      </c>
      <c r="AJ294" s="12">
        <f>ROUND((Table1[[#This Row],[mid '[20']]]+Table1[[#This Row],[mid '[10']]])/2,0)</f>
        <v>10</v>
      </c>
      <c r="AK294" s="5" t="str">
        <f>IF(_xlfn.XLOOKUP(Table1[[#This Row],[email]],แบบฝึก_41[Email],แบบฝึก_41[Completion time],0)&lt;&gt;0,"ส่งแล้ว","ยังไม่ส่ง")</f>
        <v>ส่งแล้ว</v>
      </c>
      <c r="AL294" s="5" t="str">
        <f>IF(_xlfn.XLOOKUP(Table1[[#This Row],[email]],ท้ายบท_4[Email],ท้ายบท_4[Total points],"ยังไม่ส่ง")&lt;&gt;0,"ส่งแล้ว","ยังไม่ส่ง")</f>
        <v>ยังไม่ส่ง</v>
      </c>
      <c r="AM294" s="5">
        <f>_xlfn.XLOOKUP(Table1[[#This Row],[email]],Quiz_4[Email],Quiz_4[Total points],"ยังไม่ส่ง")</f>
        <v>5</v>
      </c>
      <c r="AN294" s="5" t="str">
        <f>IF(_xlfn.XLOOKUP(Table1[[#This Row],[email]],แบบฝึก_51[Email],แบบฝึก_51[Completion time],0)&lt;&gt;0,"ส่งแล้ว","ยังไม่ส่ง")</f>
        <v>ส่งแล้ว</v>
      </c>
      <c r="AO294" s="5" t="str">
        <f>IF(_xlfn.XLOOKUP(Table1[[#This Row],[email]],แบบฝึก_52[Email],แบบฝึก_52[Completion time],0)&lt;&gt;0,"ส่งแล้ว","ยังไม่ส่ง")</f>
        <v>ส่งแล้ว</v>
      </c>
      <c r="AP294" s="5">
        <f>_xlfn.XLOOKUP(Table1[[#This Row],[email]],ท้ายบท_5[Email],ท้ายบท_5[Total points],"ยังไม่ส่ง")</f>
        <v>13</v>
      </c>
      <c r="AQ294" s="5">
        <f>_xlfn.XLOOKUP(Table1[[#This Row],[email]],Quiz_5[Email],Quiz_5[Total points],"ยังไม่ส่ง")</f>
        <v>3</v>
      </c>
      <c r="AR294" s="37"/>
      <c r="AS294" s="4" t="str">
        <f>IF(M294&lt;10,"ยังไม่ซ่อม",IF(Table1[[#This Row],[ซ่อมแล้วกลางภาค]]="ซ่อมแล้ว","ซ่อมแล้ว","ไม่ต้องซ่อม"))</f>
        <v>ไม่ต้องซ่อม</v>
      </c>
      <c r="BN294"/>
      <c r="BO294"/>
      <c r="BP294"/>
      <c r="BQ294"/>
    </row>
    <row r="295" spans="1:69" ht="19.5" x14ac:dyDescent="0.4">
      <c r="A295" s="21">
        <v>294</v>
      </c>
      <c r="B295" s="4">
        <v>8</v>
      </c>
      <c r="C295" s="4">
        <v>36</v>
      </c>
      <c r="D295" s="4" t="s">
        <v>33212</v>
      </c>
      <c r="E295" s="4" t="s">
        <v>32396</v>
      </c>
      <c r="F295" s="4" t="s">
        <v>11824</v>
      </c>
      <c r="G295" s="4" t="s">
        <v>33213</v>
      </c>
      <c r="H295" s="4" t="s">
        <v>3659</v>
      </c>
      <c r="I295" s="24">
        <f>ROUND(COUNTIF(Table1[[#This Row],[กิจกรรม 1.1]:[ท้ายบท 1]],"&lt;&gt;ยังไม่ส่ง")*2+IF(Table1[[#This Row],[Quiz 1]]&lt;&gt;"ยังไม่ส่ง",Table1[[#This Row],[Quiz 1]]*2/10,0),0)</f>
        <v>9</v>
      </c>
      <c r="J295" s="24">
        <f>ROUND(COUNTIF(Table1[[#This Row],[แบบฝึก 2.1]:[ท้ายบท 2]],"&lt;&gt;ยังไม่ส่ง")*8/3+IF(Table1[[#This Row],[Quiz 2]]&lt;&gt;"ยังไม่ส่ง",Table1[[#This Row],[Quiz 2]]*2/10,0),0)</f>
        <v>10</v>
      </c>
      <c r="K295" s="24">
        <f>ROUND(COUNTIF(Table1[[#This Row],[แบบฝึก 3.1]:[ท้ายบท 3]],"&lt;&gt;ยังไม่ส่ง")*3/2+IF(Table1[[#This Row],[Quiz 3]]&lt;&gt;"ยังไม่ส่ง",Table1[[#This Row],[Quiz 3]]*2/10,0),0)</f>
        <v>4</v>
      </c>
      <c r="L295" s="12">
        <f>Table1[[#This Row],[บท 1 '[10']]]+Table1[[#This Row],[บท 2 '[10']]]+Table1[[#This Row],[บท 3 '[5']]]</f>
        <v>23</v>
      </c>
      <c r="M295" s="12">
        <f>IF(Table1[[#This Row],[ซ่อมแล้วกลางภาค]]="ซ่อมแล้ว",10,Table1[[#This Row],[MID '[20']2]])</f>
        <v>14</v>
      </c>
      <c r="N295" s="12">
        <f>ROUND(COUNTIF(Table1[[#This Row],[แบบฝึก 4.1]:[ท้ายบท 4]],"&lt;&gt;ยังไม่ส่ง")*8/2+IF(Table1[[#This Row],[Quiz 4]]&lt;&gt;"ยังไม่ส่ง",Table1[[#This Row],[Quiz 4]]*2/10,0),0)</f>
        <v>5</v>
      </c>
      <c r="O295" s="12"/>
      <c r="P295" s="13">
        <f>ROUND(COUNTIF(Table1[[#This Row],[แบบฝึก 5.1]:[ท้ายบท 5]],"&lt;&gt;ยังไม่ส่ง")*8/3+IF(Table1[[#This Row],[Quiz 5]]&lt;&gt;"ยังไม่ส่ง",Table1[[#This Row],[Quiz 5]]*2/10,0),0)</f>
        <v>9</v>
      </c>
      <c r="Q295" s="12">
        <f>Table1[[#This Row],[บท 4 '[10']]]+Table1[[#This Row],[นำเสนอ '[5']]]+Table1[[#This Row],[บท 5 '[10']]]</f>
        <v>14</v>
      </c>
      <c r="R295" s="12">
        <f>Table1[[#This Row],[ก่อนกลางภาค '[25']]]+Table1[[#This Row],[กลางภาค '[20']]]+Table1[[#This Row],[หลังกลางภาค '[25']]]</f>
        <v>51</v>
      </c>
      <c r="S295" s="12"/>
      <c r="T295" s="12">
        <f>Table1[[#This Row],[ปลายภาค '[30']]]+Table1[[#This Row],[ก่อนปลายภาค '[70']]]</f>
        <v>51</v>
      </c>
      <c r="U295" s="11">
        <f t="shared" si="4"/>
        <v>1</v>
      </c>
      <c r="V295" s="5" t="str">
        <f>IF(_xlfn.XLOOKUP(Table1[[#This Row],[email]],กิจกรรม_11[Email],กิจกรรม_11[Completion time],0)&lt;&gt;0,"ส่งแล้ว","ยังไม่ส่ง")</f>
        <v>ส่งแล้ว</v>
      </c>
      <c r="W295" s="5" t="str">
        <f>IF(_xlfn.XLOOKUP(Table1[[#This Row],[email]],แบบฝึก_11[Email],แบบฝึก_11[Completion time],0)&lt;&gt;0,"ส่งแล้ว","ยังไม่ส่ง")</f>
        <v>ส่งแล้ว</v>
      </c>
      <c r="X295" s="5" t="str">
        <f>IF(_xlfn.XLOOKUP(Table1[[#This Row],[email]],แบบฝึก_12[Email],แบบฝึก_12[Completion time],0)&lt;&gt;0,"ส่งแล้ว","ยังไม่ส่ง")</f>
        <v>ส่งแล้ว</v>
      </c>
      <c r="Y295" s="5">
        <f>_xlfn.XLOOKUP(Table1[[#This Row],[email]],ท้ายบท_1[Email],ท้ายบท_1[Total points],"ยังไม่ส่ง")</f>
        <v>15</v>
      </c>
      <c r="Z295" s="4">
        <f>_xlfn.XLOOKUP(Table1[[#This Row],[email]],Quiz_1[Email],Quiz_1[Total points],"ยังไม่ส่ง")</f>
        <v>5</v>
      </c>
      <c r="AA295" s="5" t="str">
        <f>IF(_xlfn.XLOOKUP(Table1[[#This Row],[email]],แบบฝึก_21[Email],แบบฝึก_21[Completion time],0)&lt;&gt;0,"ส่งแล้ว","ยังไม่ส่ง")</f>
        <v>ส่งแล้ว</v>
      </c>
      <c r="AB295" s="5" t="str">
        <f>IF(_xlfn.XLOOKUP(Table1[[#This Row],[email]],แบบฝึก_22[Email],แบบฝึก_22[Completion time],0)&lt;&gt;0,"ส่งแล้ว","ยังไม่ส่ง")</f>
        <v>ส่งแล้ว</v>
      </c>
      <c r="AC295" s="5">
        <f>_xlfn.XLOOKUP(Table1[[#This Row],[email]],ท้ายบท_2[Email],ท้ายบท_2[Total points],"ยังไม่ส่ง")</f>
        <v>7</v>
      </c>
      <c r="AD295" s="5">
        <f>_xlfn.XLOOKUP(Table1[[#This Row],[email]],Quiz_2[Email],Quiz_2[Total points],"ยังไม่ส่ง")</f>
        <v>8</v>
      </c>
      <c r="AE295" s="5" t="str">
        <f>IF(_xlfn.XLOOKUP(Table1[[#This Row],[email]],แบบฝึก_31[Email],แบบฝึก_31[Completion time],0)&lt;&gt;0,"ส่งแล้ว","ยังไม่ส่ง")</f>
        <v>ส่งแล้ว</v>
      </c>
      <c r="AF295" s="5">
        <f>_xlfn.XLOOKUP(Table1[[#This Row],[email]],ท้ายบท_3[Email],ท้ายบท_3[Total points],"ยังไม่ส่ง")</f>
        <v>9</v>
      </c>
      <c r="AG295" s="5">
        <f>_xlfn.XLOOKUP(Table1[[#This Row],[email]],Quiz_3[Email],Quiz_3[Total points],"ยังไม่ส่ง")</f>
        <v>6</v>
      </c>
      <c r="AH295" s="12">
        <v>19</v>
      </c>
      <c r="AI295" s="14">
        <v>8</v>
      </c>
      <c r="AJ295" s="12">
        <f>ROUND((Table1[[#This Row],[mid '[20']]]+Table1[[#This Row],[mid '[10']]])/2,0)</f>
        <v>14</v>
      </c>
      <c r="AK295" s="5" t="str">
        <f>IF(_xlfn.XLOOKUP(Table1[[#This Row],[email]],แบบฝึก_41[Email],แบบฝึก_41[Completion time],0)&lt;&gt;0,"ส่งแล้ว","ยังไม่ส่ง")</f>
        <v>ส่งแล้ว</v>
      </c>
      <c r="AL295" s="5" t="str">
        <f>IF(_xlfn.XLOOKUP(Table1[[#This Row],[email]],ท้ายบท_4[Email],ท้ายบท_4[Total points],"ยังไม่ส่ง")&lt;&gt;0,"ส่งแล้ว","ยังไม่ส่ง")</f>
        <v>ยังไม่ส่ง</v>
      </c>
      <c r="AM295" s="5">
        <f>_xlfn.XLOOKUP(Table1[[#This Row],[email]],Quiz_4[Email],Quiz_4[Total points],"ยังไม่ส่ง")</f>
        <v>7</v>
      </c>
      <c r="AN295" s="5" t="str">
        <f>IF(_xlfn.XLOOKUP(Table1[[#This Row],[email]],แบบฝึก_51[Email],แบบฝึก_51[Completion time],0)&lt;&gt;0,"ส่งแล้ว","ยังไม่ส่ง")</f>
        <v>ส่งแล้ว</v>
      </c>
      <c r="AO295" s="5" t="str">
        <f>IF(_xlfn.XLOOKUP(Table1[[#This Row],[email]],แบบฝึก_52[Email],แบบฝึก_52[Completion time],0)&lt;&gt;0,"ส่งแล้ว","ยังไม่ส่ง")</f>
        <v>ส่งแล้ว</v>
      </c>
      <c r="AP295" s="5">
        <f>_xlfn.XLOOKUP(Table1[[#This Row],[email]],ท้ายบท_5[Email],ท้ายบท_5[Total points],"ยังไม่ส่ง")</f>
        <v>14</v>
      </c>
      <c r="AQ295" s="5">
        <f>_xlfn.XLOOKUP(Table1[[#This Row],[email]],Quiz_5[Email],Quiz_5[Total points],"ยังไม่ส่ง")</f>
        <v>5</v>
      </c>
      <c r="AR295" s="37"/>
      <c r="AS295" s="4" t="str">
        <f>IF(M295&lt;10,"ยังไม่ซ่อม",IF(Table1[[#This Row],[ซ่อมแล้วกลางภาค]]="ซ่อมแล้ว","ซ่อมแล้ว","ไม่ต้องซ่อม"))</f>
        <v>ไม่ต้องซ่อม</v>
      </c>
      <c r="BN295"/>
      <c r="BO295"/>
      <c r="BP295"/>
      <c r="BQ295"/>
    </row>
    <row r="296" spans="1:69" ht="19.5" x14ac:dyDescent="0.4">
      <c r="A296" s="21">
        <v>295</v>
      </c>
      <c r="B296" s="4">
        <v>8</v>
      </c>
      <c r="C296" s="4">
        <v>37</v>
      </c>
      <c r="D296" s="4" t="s">
        <v>33214</v>
      </c>
      <c r="E296" s="4" t="s">
        <v>32396</v>
      </c>
      <c r="F296" s="4" t="s">
        <v>32739</v>
      </c>
      <c r="G296" s="4" t="s">
        <v>33215</v>
      </c>
      <c r="H296" s="4" t="s">
        <v>3732</v>
      </c>
      <c r="I296" s="24">
        <f>ROUND(COUNTIF(Table1[[#This Row],[กิจกรรม 1.1]:[ท้ายบท 1]],"&lt;&gt;ยังไม่ส่ง")*2+IF(Table1[[#This Row],[Quiz 1]]&lt;&gt;"ยังไม่ส่ง",Table1[[#This Row],[Quiz 1]]*2/10,0),0)</f>
        <v>10</v>
      </c>
      <c r="J296" s="24">
        <f>ROUND(COUNTIF(Table1[[#This Row],[แบบฝึก 2.1]:[ท้ายบท 2]],"&lt;&gt;ยังไม่ส่ง")*8/3+IF(Table1[[#This Row],[Quiz 2]]&lt;&gt;"ยังไม่ส่ง",Table1[[#This Row],[Quiz 2]]*2/10,0),0)</f>
        <v>10</v>
      </c>
      <c r="K296" s="24">
        <f>ROUND(COUNTIF(Table1[[#This Row],[แบบฝึก 3.1]:[ท้ายบท 3]],"&lt;&gt;ยังไม่ส่ง")*3/2+IF(Table1[[#This Row],[Quiz 3]]&lt;&gt;"ยังไม่ส่ง",Table1[[#This Row],[Quiz 3]]*2/10,0),0)</f>
        <v>4</v>
      </c>
      <c r="L296" s="12">
        <f>Table1[[#This Row],[บท 1 '[10']]]+Table1[[#This Row],[บท 2 '[10']]]+Table1[[#This Row],[บท 3 '[5']]]</f>
        <v>24</v>
      </c>
      <c r="M296" s="12">
        <f>IF(Table1[[#This Row],[ซ่อมแล้วกลางภาค]]="ซ่อมแล้ว",10,Table1[[#This Row],[MID '[20']2]])</f>
        <v>14</v>
      </c>
      <c r="N296" s="12">
        <f>ROUND(COUNTIF(Table1[[#This Row],[แบบฝึก 4.1]:[ท้ายบท 4]],"&lt;&gt;ยังไม่ส่ง")*8/2+IF(Table1[[#This Row],[Quiz 4]]&lt;&gt;"ยังไม่ส่ง",Table1[[#This Row],[Quiz 4]]*2/10,0),0)</f>
        <v>5</v>
      </c>
      <c r="O296" s="12"/>
      <c r="P296" s="13">
        <f>ROUND(COUNTIF(Table1[[#This Row],[แบบฝึก 5.1]:[ท้ายบท 5]],"&lt;&gt;ยังไม่ส่ง")*8/3+IF(Table1[[#This Row],[Quiz 5]]&lt;&gt;"ยังไม่ส่ง",Table1[[#This Row],[Quiz 5]]*2/10,0),0)</f>
        <v>9</v>
      </c>
      <c r="Q296" s="12">
        <f>Table1[[#This Row],[บท 4 '[10']]]+Table1[[#This Row],[นำเสนอ '[5']]]+Table1[[#This Row],[บท 5 '[10']]]</f>
        <v>14</v>
      </c>
      <c r="R296" s="12">
        <f>Table1[[#This Row],[ก่อนกลางภาค '[25']]]+Table1[[#This Row],[กลางภาค '[20']]]+Table1[[#This Row],[หลังกลางภาค '[25']]]</f>
        <v>52</v>
      </c>
      <c r="S296" s="12"/>
      <c r="T296" s="12">
        <f>Table1[[#This Row],[ปลายภาค '[30']]]+Table1[[#This Row],[ก่อนปลายภาค '[70']]]</f>
        <v>52</v>
      </c>
      <c r="U296" s="11">
        <f t="shared" si="4"/>
        <v>1</v>
      </c>
      <c r="V296" s="5" t="str">
        <f>IF(_xlfn.XLOOKUP(Table1[[#This Row],[email]],กิจกรรม_11[Email],กิจกรรม_11[Completion time],0)&lt;&gt;0,"ส่งแล้ว","ยังไม่ส่ง")</f>
        <v>ส่งแล้ว</v>
      </c>
      <c r="W296" s="5" t="str">
        <f>IF(_xlfn.XLOOKUP(Table1[[#This Row],[email]],แบบฝึก_11[Email],แบบฝึก_11[Completion time],0)&lt;&gt;0,"ส่งแล้ว","ยังไม่ส่ง")</f>
        <v>ส่งแล้ว</v>
      </c>
      <c r="X296" s="5" t="str">
        <f>IF(_xlfn.XLOOKUP(Table1[[#This Row],[email]],แบบฝึก_12[Email],แบบฝึก_12[Completion time],0)&lt;&gt;0,"ส่งแล้ว","ยังไม่ส่ง")</f>
        <v>ส่งแล้ว</v>
      </c>
      <c r="Y296" s="5">
        <f>_xlfn.XLOOKUP(Table1[[#This Row],[email]],ท้ายบท_1[Email],ท้ายบท_1[Total points],"ยังไม่ส่ง")</f>
        <v>21</v>
      </c>
      <c r="Z296" s="4">
        <f>_xlfn.XLOOKUP(Table1[[#This Row],[email]],Quiz_1[Email],Quiz_1[Total points],"ยังไม่ส่ง")</f>
        <v>10</v>
      </c>
      <c r="AA296" s="5" t="str">
        <f>IF(_xlfn.XLOOKUP(Table1[[#This Row],[email]],แบบฝึก_21[Email],แบบฝึก_21[Completion time],0)&lt;&gt;0,"ส่งแล้ว","ยังไม่ส่ง")</f>
        <v>ส่งแล้ว</v>
      </c>
      <c r="AB296" s="5" t="str">
        <f>IF(_xlfn.XLOOKUP(Table1[[#This Row],[email]],แบบฝึก_22[Email],แบบฝึก_22[Completion time],0)&lt;&gt;0,"ส่งแล้ว","ยังไม่ส่ง")</f>
        <v>ส่งแล้ว</v>
      </c>
      <c r="AC296" s="5">
        <f>_xlfn.XLOOKUP(Table1[[#This Row],[email]],ท้ายบท_2[Email],ท้ายบท_2[Total points],"ยังไม่ส่ง")</f>
        <v>14</v>
      </c>
      <c r="AD296" s="5">
        <f>_xlfn.XLOOKUP(Table1[[#This Row],[email]],Quiz_2[Email],Quiz_2[Total points],"ยังไม่ส่ง")</f>
        <v>9</v>
      </c>
      <c r="AE296" s="5" t="str">
        <f>IF(_xlfn.XLOOKUP(Table1[[#This Row],[email]],แบบฝึก_31[Email],แบบฝึก_31[Completion time],0)&lt;&gt;0,"ส่งแล้ว","ยังไม่ส่ง")</f>
        <v>ส่งแล้ว</v>
      </c>
      <c r="AF296" s="5">
        <f>_xlfn.XLOOKUP(Table1[[#This Row],[email]],ท้ายบท_3[Email],ท้ายบท_3[Total points],"ยังไม่ส่ง")</f>
        <v>8</v>
      </c>
      <c r="AG296" s="5">
        <f>_xlfn.XLOOKUP(Table1[[#This Row],[email]],Quiz_3[Email],Quiz_3[Total points],"ยังไม่ส่ง")</f>
        <v>6</v>
      </c>
      <c r="AH296" s="12">
        <v>20</v>
      </c>
      <c r="AI296" s="14">
        <v>8</v>
      </c>
      <c r="AJ296" s="12">
        <f>ROUND((Table1[[#This Row],[mid '[20']]]+Table1[[#This Row],[mid '[10']]])/2,0)</f>
        <v>14</v>
      </c>
      <c r="AK296" s="5" t="str">
        <f>IF(_xlfn.XLOOKUP(Table1[[#This Row],[email]],แบบฝึก_41[Email],แบบฝึก_41[Completion time],0)&lt;&gt;0,"ส่งแล้ว","ยังไม่ส่ง")</f>
        <v>ส่งแล้ว</v>
      </c>
      <c r="AL296" s="5" t="str">
        <f>IF(_xlfn.XLOOKUP(Table1[[#This Row],[email]],ท้ายบท_4[Email],ท้ายบท_4[Total points],"ยังไม่ส่ง")&lt;&gt;0,"ส่งแล้ว","ยังไม่ส่ง")</f>
        <v>ยังไม่ส่ง</v>
      </c>
      <c r="AM296" s="5">
        <f>_xlfn.XLOOKUP(Table1[[#This Row],[email]],Quiz_4[Email],Quiz_4[Total points],"ยังไม่ส่ง")</f>
        <v>5</v>
      </c>
      <c r="AN296" s="5" t="str">
        <f>IF(_xlfn.XLOOKUP(Table1[[#This Row],[email]],แบบฝึก_51[Email],แบบฝึก_51[Completion time],0)&lt;&gt;0,"ส่งแล้ว","ยังไม่ส่ง")</f>
        <v>ส่งแล้ว</v>
      </c>
      <c r="AO296" s="5" t="str">
        <f>IF(_xlfn.XLOOKUP(Table1[[#This Row],[email]],แบบฝึก_52[Email],แบบฝึก_52[Completion time],0)&lt;&gt;0,"ส่งแล้ว","ยังไม่ส่ง")</f>
        <v>ส่งแล้ว</v>
      </c>
      <c r="AP296" s="5">
        <f>_xlfn.XLOOKUP(Table1[[#This Row],[email]],ท้ายบท_5[Email],ท้ายบท_5[Total points],"ยังไม่ส่ง")</f>
        <v>15</v>
      </c>
      <c r="AQ296" s="5">
        <f>_xlfn.XLOOKUP(Table1[[#This Row],[email]],Quiz_5[Email],Quiz_5[Total points],"ยังไม่ส่ง")</f>
        <v>4</v>
      </c>
      <c r="AR296" s="37"/>
      <c r="AS296" s="4" t="str">
        <f>IF(M296&lt;10,"ยังไม่ซ่อม",IF(Table1[[#This Row],[ซ่อมแล้วกลางภาค]]="ซ่อมแล้ว","ซ่อมแล้ว","ไม่ต้องซ่อม"))</f>
        <v>ไม่ต้องซ่อม</v>
      </c>
      <c r="BN296"/>
      <c r="BO296"/>
      <c r="BP296"/>
      <c r="BQ296"/>
    </row>
    <row r="297" spans="1:69" ht="19.5" x14ac:dyDescent="0.4">
      <c r="A297" s="21">
        <v>296</v>
      </c>
      <c r="B297" s="4">
        <v>8</v>
      </c>
      <c r="C297" s="4">
        <v>38</v>
      </c>
      <c r="D297" s="4" t="s">
        <v>33216</v>
      </c>
      <c r="E297" s="4" t="s">
        <v>32396</v>
      </c>
      <c r="F297" s="4" t="s">
        <v>33072</v>
      </c>
      <c r="G297" s="4" t="s">
        <v>33217</v>
      </c>
      <c r="H297" s="4" t="s">
        <v>3782</v>
      </c>
      <c r="I297" s="24">
        <f>ROUND(COUNTIF(Table1[[#This Row],[กิจกรรม 1.1]:[ท้ายบท 1]],"&lt;&gt;ยังไม่ส่ง")*2+IF(Table1[[#This Row],[Quiz 1]]&lt;&gt;"ยังไม่ส่ง",Table1[[#This Row],[Quiz 1]]*2/10,0),0)</f>
        <v>10</v>
      </c>
      <c r="J297" s="24">
        <f>ROUND(COUNTIF(Table1[[#This Row],[แบบฝึก 2.1]:[ท้ายบท 2]],"&lt;&gt;ยังไม่ส่ง")*8/3+IF(Table1[[#This Row],[Quiz 2]]&lt;&gt;"ยังไม่ส่ง",Table1[[#This Row],[Quiz 2]]*2/10,0),0)</f>
        <v>10</v>
      </c>
      <c r="K297" s="24">
        <f>ROUND(COUNTIF(Table1[[#This Row],[แบบฝึก 3.1]:[ท้ายบท 3]],"&lt;&gt;ยังไม่ส่ง")*3/2+IF(Table1[[#This Row],[Quiz 3]]&lt;&gt;"ยังไม่ส่ง",Table1[[#This Row],[Quiz 3]]*2/10,0),0)</f>
        <v>4</v>
      </c>
      <c r="L297" s="12">
        <f>Table1[[#This Row],[บท 1 '[10']]]+Table1[[#This Row],[บท 2 '[10']]]+Table1[[#This Row],[บท 3 '[5']]]</f>
        <v>24</v>
      </c>
      <c r="M297" s="12">
        <f>IF(Table1[[#This Row],[ซ่อมแล้วกลางภาค]]="ซ่อมแล้ว",10,Table1[[#This Row],[MID '[20']2]])</f>
        <v>10</v>
      </c>
      <c r="N297" s="12">
        <f>ROUND(COUNTIF(Table1[[#This Row],[แบบฝึก 4.1]:[ท้ายบท 4]],"&lt;&gt;ยังไม่ส่ง")*8/2+IF(Table1[[#This Row],[Quiz 4]]&lt;&gt;"ยังไม่ส่ง",Table1[[#This Row],[Quiz 4]]*2/10,0),0)</f>
        <v>5</v>
      </c>
      <c r="O297" s="12"/>
      <c r="P297" s="13">
        <f>ROUND(COUNTIF(Table1[[#This Row],[แบบฝึก 5.1]:[ท้ายบท 5]],"&lt;&gt;ยังไม่ส่ง")*8/3+IF(Table1[[#This Row],[Quiz 5]]&lt;&gt;"ยังไม่ส่ง",Table1[[#This Row],[Quiz 5]]*2/10,0),0)</f>
        <v>9</v>
      </c>
      <c r="Q297" s="12">
        <f>Table1[[#This Row],[บท 4 '[10']]]+Table1[[#This Row],[นำเสนอ '[5']]]+Table1[[#This Row],[บท 5 '[10']]]</f>
        <v>14</v>
      </c>
      <c r="R297" s="12">
        <f>Table1[[#This Row],[ก่อนกลางภาค '[25']]]+Table1[[#This Row],[กลางภาค '[20']]]+Table1[[#This Row],[หลังกลางภาค '[25']]]</f>
        <v>48</v>
      </c>
      <c r="S297" s="12"/>
      <c r="T297" s="12">
        <f>Table1[[#This Row],[ปลายภาค '[30']]]+Table1[[#This Row],[ก่อนปลายภาค '[70']]]</f>
        <v>48</v>
      </c>
      <c r="U297" s="11">
        <f t="shared" si="4"/>
        <v>0</v>
      </c>
      <c r="V297" s="5" t="str">
        <f>IF(_xlfn.XLOOKUP(Table1[[#This Row],[email]],กิจกรรม_11[Email],กิจกรรม_11[Completion time],0)&lt;&gt;0,"ส่งแล้ว","ยังไม่ส่ง")</f>
        <v>ส่งแล้ว</v>
      </c>
      <c r="W297" s="5" t="str">
        <f>IF(_xlfn.XLOOKUP(Table1[[#This Row],[email]],แบบฝึก_11[Email],แบบฝึก_11[Completion time],0)&lt;&gt;0,"ส่งแล้ว","ยังไม่ส่ง")</f>
        <v>ส่งแล้ว</v>
      </c>
      <c r="X297" s="5" t="str">
        <f>IF(_xlfn.XLOOKUP(Table1[[#This Row],[email]],แบบฝึก_12[Email],แบบฝึก_12[Completion time],0)&lt;&gt;0,"ส่งแล้ว","ยังไม่ส่ง")</f>
        <v>ส่งแล้ว</v>
      </c>
      <c r="Y297" s="5">
        <f>_xlfn.XLOOKUP(Table1[[#This Row],[email]],ท้ายบท_1[Email],ท้ายบท_1[Total points],"ยังไม่ส่ง")</f>
        <v>22</v>
      </c>
      <c r="Z297" s="4">
        <f>_xlfn.XLOOKUP(Table1[[#This Row],[email]],Quiz_1[Email],Quiz_1[Total points],"ยังไม่ส่ง")</f>
        <v>9</v>
      </c>
      <c r="AA297" s="5" t="str">
        <f>IF(_xlfn.XLOOKUP(Table1[[#This Row],[email]],แบบฝึก_21[Email],แบบฝึก_21[Completion time],0)&lt;&gt;0,"ส่งแล้ว","ยังไม่ส่ง")</f>
        <v>ส่งแล้ว</v>
      </c>
      <c r="AB297" s="5" t="str">
        <f>IF(_xlfn.XLOOKUP(Table1[[#This Row],[email]],แบบฝึก_22[Email],แบบฝึก_22[Completion time],0)&lt;&gt;0,"ส่งแล้ว","ยังไม่ส่ง")</f>
        <v>ส่งแล้ว</v>
      </c>
      <c r="AC297" s="5">
        <f>_xlfn.XLOOKUP(Table1[[#This Row],[email]],ท้ายบท_2[Email],ท้ายบท_2[Total points],"ยังไม่ส่ง")</f>
        <v>10</v>
      </c>
      <c r="AD297" s="5">
        <f>_xlfn.XLOOKUP(Table1[[#This Row],[email]],Quiz_2[Email],Quiz_2[Total points],"ยังไม่ส่ง")</f>
        <v>9</v>
      </c>
      <c r="AE297" s="5" t="str">
        <f>IF(_xlfn.XLOOKUP(Table1[[#This Row],[email]],แบบฝึก_31[Email],แบบฝึก_31[Completion time],0)&lt;&gt;0,"ส่งแล้ว","ยังไม่ส่ง")</f>
        <v>ส่งแล้ว</v>
      </c>
      <c r="AF297" s="5">
        <f>_xlfn.XLOOKUP(Table1[[#This Row],[email]],ท้ายบท_3[Email],ท้ายบท_3[Total points],"ยังไม่ส่ง")</f>
        <v>3</v>
      </c>
      <c r="AG297" s="5">
        <f>_xlfn.XLOOKUP(Table1[[#This Row],[email]],Quiz_3[Email],Quiz_3[Total points],"ยังไม่ส่ง")</f>
        <v>7</v>
      </c>
      <c r="AH297" s="12">
        <v>12</v>
      </c>
      <c r="AI297" s="14">
        <v>3</v>
      </c>
      <c r="AJ297" s="12">
        <f>ROUND((Table1[[#This Row],[mid '[20']]]+Table1[[#This Row],[mid '[10']]])/2,0)</f>
        <v>8</v>
      </c>
      <c r="AK297" s="5" t="str">
        <f>IF(_xlfn.XLOOKUP(Table1[[#This Row],[email]],แบบฝึก_41[Email],แบบฝึก_41[Completion time],0)&lt;&gt;0,"ส่งแล้ว","ยังไม่ส่ง")</f>
        <v>ส่งแล้ว</v>
      </c>
      <c r="AL297" s="5" t="str">
        <f>IF(_xlfn.XLOOKUP(Table1[[#This Row],[email]],ท้ายบท_4[Email],ท้ายบท_4[Total points],"ยังไม่ส่ง")&lt;&gt;0,"ส่งแล้ว","ยังไม่ส่ง")</f>
        <v>ยังไม่ส่ง</v>
      </c>
      <c r="AM297" s="5">
        <f>_xlfn.XLOOKUP(Table1[[#This Row],[email]],Quiz_4[Email],Quiz_4[Total points],"ยังไม่ส่ง")</f>
        <v>6</v>
      </c>
      <c r="AN297" s="5" t="str">
        <f>IF(_xlfn.XLOOKUP(Table1[[#This Row],[email]],แบบฝึก_51[Email],แบบฝึก_51[Completion time],0)&lt;&gt;0,"ส่งแล้ว","ยังไม่ส่ง")</f>
        <v>ส่งแล้ว</v>
      </c>
      <c r="AO297" s="5" t="str">
        <f>IF(_xlfn.XLOOKUP(Table1[[#This Row],[email]],แบบฝึก_52[Email],แบบฝึก_52[Completion time],0)&lt;&gt;0,"ส่งแล้ว","ยังไม่ส่ง")</f>
        <v>ส่งแล้ว</v>
      </c>
      <c r="AP297" s="5">
        <f>_xlfn.XLOOKUP(Table1[[#This Row],[email]],ท้ายบท_5[Email],ท้ายบท_5[Total points],"ยังไม่ส่ง")</f>
        <v>13</v>
      </c>
      <c r="AQ297" s="5">
        <f>_xlfn.XLOOKUP(Table1[[#This Row],[email]],Quiz_5[Email],Quiz_5[Total points],"ยังไม่ส่ง")</f>
        <v>6</v>
      </c>
      <c r="AR297" s="37" t="s">
        <v>33118</v>
      </c>
      <c r="AS297" s="4" t="str">
        <f>IF(M297&lt;10,"ยังไม่ซ่อม",IF(Table1[[#This Row],[ซ่อมแล้วกลางภาค]]="ซ่อมแล้ว","ซ่อมแล้ว","ไม่ต้องซ่อม"))</f>
        <v>ซ่อมแล้ว</v>
      </c>
      <c r="BN297"/>
      <c r="BO297"/>
      <c r="BP297"/>
      <c r="BQ297"/>
    </row>
    <row r="298" spans="1:69" ht="19.5" x14ac:dyDescent="0.4">
      <c r="A298" s="21">
        <v>297</v>
      </c>
      <c r="B298" s="4">
        <v>8</v>
      </c>
      <c r="C298" s="4">
        <v>39</v>
      </c>
      <c r="D298" s="4" t="s">
        <v>33218</v>
      </c>
      <c r="E298" s="4" t="s">
        <v>32505</v>
      </c>
      <c r="F298" s="4" t="s">
        <v>33219</v>
      </c>
      <c r="G298" s="4" t="s">
        <v>33220</v>
      </c>
      <c r="H298" s="4" t="s">
        <v>3551</v>
      </c>
      <c r="I298" s="24">
        <f>ROUND(COUNTIF(Table1[[#This Row],[กิจกรรม 1.1]:[ท้ายบท 1]],"&lt;&gt;ยังไม่ส่ง")*2+IF(Table1[[#This Row],[Quiz 1]]&lt;&gt;"ยังไม่ส่ง",Table1[[#This Row],[Quiz 1]]*2/10,0),0)</f>
        <v>9</v>
      </c>
      <c r="J298" s="24">
        <f>ROUND(COUNTIF(Table1[[#This Row],[แบบฝึก 2.1]:[ท้ายบท 2]],"&lt;&gt;ยังไม่ส่ง")*8/3+IF(Table1[[#This Row],[Quiz 2]]&lt;&gt;"ยังไม่ส่ง",Table1[[#This Row],[Quiz 2]]*2/10,0),0)</f>
        <v>9</v>
      </c>
      <c r="K298" s="24">
        <f>ROUND(COUNTIF(Table1[[#This Row],[แบบฝึก 3.1]:[ท้ายบท 3]],"&lt;&gt;ยังไม่ส่ง")*3/2+IF(Table1[[#This Row],[Quiz 3]]&lt;&gt;"ยังไม่ส่ง",Table1[[#This Row],[Quiz 3]]*2/10,0),0)</f>
        <v>4</v>
      </c>
      <c r="L298" s="12">
        <f>Table1[[#This Row],[บท 1 '[10']]]+Table1[[#This Row],[บท 2 '[10']]]+Table1[[#This Row],[บท 3 '[5']]]</f>
        <v>22</v>
      </c>
      <c r="M298" s="12">
        <f>IF(Table1[[#This Row],[ซ่อมแล้วกลางภาค]]="ซ่อมแล้ว",10,Table1[[#This Row],[MID '[20']2]])</f>
        <v>9</v>
      </c>
      <c r="N298" s="12">
        <f>ROUND(COUNTIF(Table1[[#This Row],[แบบฝึก 4.1]:[ท้ายบท 4]],"&lt;&gt;ยังไม่ส่ง")*8/2+IF(Table1[[#This Row],[Quiz 4]]&lt;&gt;"ยังไม่ส่ง",Table1[[#This Row],[Quiz 4]]*2/10,0),0)</f>
        <v>5</v>
      </c>
      <c r="O298" s="12"/>
      <c r="P298" s="13">
        <f>ROUND(COUNTIF(Table1[[#This Row],[แบบฝึก 5.1]:[ท้ายบท 5]],"&lt;&gt;ยังไม่ส่ง")*8/3+IF(Table1[[#This Row],[Quiz 5]]&lt;&gt;"ยังไม่ส่ง",Table1[[#This Row],[Quiz 5]]*2/10,0),0)</f>
        <v>9</v>
      </c>
      <c r="Q298" s="12">
        <f>Table1[[#This Row],[บท 4 '[10']]]+Table1[[#This Row],[นำเสนอ '[5']]]+Table1[[#This Row],[บท 5 '[10']]]</f>
        <v>14</v>
      </c>
      <c r="R298" s="12">
        <f>Table1[[#This Row],[ก่อนกลางภาค '[25']]]+Table1[[#This Row],[กลางภาค '[20']]]+Table1[[#This Row],[หลังกลางภาค '[25']]]</f>
        <v>45</v>
      </c>
      <c r="S298" s="12"/>
      <c r="T298" s="12">
        <f>Table1[[#This Row],[ปลายภาค '[30']]]+Table1[[#This Row],[ก่อนปลายภาค '[70']]]</f>
        <v>45</v>
      </c>
      <c r="U298" s="11">
        <f t="shared" si="4"/>
        <v>0</v>
      </c>
      <c r="V298" s="5" t="str">
        <f>IF(_xlfn.XLOOKUP(Table1[[#This Row],[email]],กิจกรรม_11[Email],กิจกรรม_11[Completion time],0)&lt;&gt;0,"ส่งแล้ว","ยังไม่ส่ง")</f>
        <v>ส่งแล้ว</v>
      </c>
      <c r="W298" s="5" t="str">
        <f>IF(_xlfn.XLOOKUP(Table1[[#This Row],[email]],แบบฝึก_11[Email],แบบฝึก_11[Completion time],0)&lt;&gt;0,"ส่งแล้ว","ยังไม่ส่ง")</f>
        <v>ส่งแล้ว</v>
      </c>
      <c r="X298" s="5" t="str">
        <f>IF(_xlfn.XLOOKUP(Table1[[#This Row],[email]],แบบฝึก_12[Email],แบบฝึก_12[Completion time],0)&lt;&gt;0,"ส่งแล้ว","ยังไม่ส่ง")</f>
        <v>ส่งแล้ว</v>
      </c>
      <c r="Y298" s="5">
        <f>_xlfn.XLOOKUP(Table1[[#This Row],[email]],ท้ายบท_1[Email],ท้ายบท_1[Total points],"ยังไม่ส่ง")</f>
        <v>18</v>
      </c>
      <c r="Z298" s="4">
        <f>_xlfn.XLOOKUP(Table1[[#This Row],[email]],Quiz_1[Email],Quiz_1[Total points],"ยังไม่ส่ง")</f>
        <v>5</v>
      </c>
      <c r="AA298" s="5" t="str">
        <f>IF(_xlfn.XLOOKUP(Table1[[#This Row],[email]],แบบฝึก_21[Email],แบบฝึก_21[Completion time],0)&lt;&gt;0,"ส่งแล้ว","ยังไม่ส่ง")</f>
        <v>ส่งแล้ว</v>
      </c>
      <c r="AB298" s="5" t="str">
        <f>IF(_xlfn.XLOOKUP(Table1[[#This Row],[email]],แบบฝึก_22[Email],แบบฝึก_22[Completion time],0)&lt;&gt;0,"ส่งแล้ว","ยังไม่ส่ง")</f>
        <v>ส่งแล้ว</v>
      </c>
      <c r="AC298" s="5">
        <f>_xlfn.XLOOKUP(Table1[[#This Row],[email]],ท้ายบท_2[Email],ท้ายบท_2[Total points],"ยังไม่ส่ง")</f>
        <v>8</v>
      </c>
      <c r="AD298" s="5">
        <f>_xlfn.XLOOKUP(Table1[[#This Row],[email]],Quiz_2[Email],Quiz_2[Total points],"ยังไม่ส่ง")</f>
        <v>5</v>
      </c>
      <c r="AE298" s="5" t="str">
        <f>IF(_xlfn.XLOOKUP(Table1[[#This Row],[email]],แบบฝึก_31[Email],แบบฝึก_31[Completion time],0)&lt;&gt;0,"ส่งแล้ว","ยังไม่ส่ง")</f>
        <v>ส่งแล้ว</v>
      </c>
      <c r="AF298" s="5">
        <f>_xlfn.XLOOKUP(Table1[[#This Row],[email]],ท้ายบท_3[Email],ท้ายบท_3[Total points],"ยังไม่ส่ง")</f>
        <v>5</v>
      </c>
      <c r="AG298" s="5">
        <f>_xlfn.XLOOKUP(Table1[[#This Row],[email]],Quiz_3[Email],Quiz_3[Total points],"ยังไม่ส่ง")</f>
        <v>4</v>
      </c>
      <c r="AH298" s="12">
        <v>14</v>
      </c>
      <c r="AI298" s="14">
        <v>4</v>
      </c>
      <c r="AJ298" s="12">
        <f>ROUND((Table1[[#This Row],[mid '[20']]]+Table1[[#This Row],[mid '[10']]])/2,0)</f>
        <v>9</v>
      </c>
      <c r="AK298" s="5" t="str">
        <f>IF(_xlfn.XLOOKUP(Table1[[#This Row],[email]],แบบฝึก_41[Email],แบบฝึก_41[Completion time],0)&lt;&gt;0,"ส่งแล้ว","ยังไม่ส่ง")</f>
        <v>ส่งแล้ว</v>
      </c>
      <c r="AL298" s="5" t="str">
        <f>IF(_xlfn.XLOOKUP(Table1[[#This Row],[email]],ท้ายบท_4[Email],ท้ายบท_4[Total points],"ยังไม่ส่ง")&lt;&gt;0,"ส่งแล้ว","ยังไม่ส่ง")</f>
        <v>ยังไม่ส่ง</v>
      </c>
      <c r="AM298" s="5">
        <f>_xlfn.XLOOKUP(Table1[[#This Row],[email]],Quiz_4[Email],Quiz_4[Total points],"ยังไม่ส่ง")</f>
        <v>5</v>
      </c>
      <c r="AN298" s="5" t="str">
        <f>IF(_xlfn.XLOOKUP(Table1[[#This Row],[email]],แบบฝึก_51[Email],แบบฝึก_51[Completion time],0)&lt;&gt;0,"ส่งแล้ว","ยังไม่ส่ง")</f>
        <v>ส่งแล้ว</v>
      </c>
      <c r="AO298" s="5" t="str">
        <f>IF(_xlfn.XLOOKUP(Table1[[#This Row],[email]],แบบฝึก_52[Email],แบบฝึก_52[Completion time],0)&lt;&gt;0,"ส่งแล้ว","ยังไม่ส่ง")</f>
        <v>ส่งแล้ว</v>
      </c>
      <c r="AP298" s="5">
        <f>_xlfn.XLOOKUP(Table1[[#This Row],[email]],ท้ายบท_5[Email],ท้ายบท_5[Total points],"ยังไม่ส่ง")</f>
        <v>13</v>
      </c>
      <c r="AQ298" s="5">
        <f>_xlfn.XLOOKUP(Table1[[#This Row],[email]],Quiz_5[Email],Quiz_5[Total points],"ยังไม่ส่ง")</f>
        <v>3</v>
      </c>
      <c r="AR298" s="37"/>
      <c r="AS298" s="4" t="str">
        <f>IF(M298&lt;10,"ยังไม่ซ่อม",IF(Table1[[#This Row],[ซ่อมแล้วกลางภาค]]="ซ่อมแล้ว","ซ่อมแล้ว","ไม่ต้องซ่อม"))</f>
        <v>ยังไม่ซ่อม</v>
      </c>
      <c r="BN298"/>
      <c r="BO298"/>
      <c r="BP298"/>
      <c r="BQ298"/>
    </row>
    <row r="299" spans="1:69" ht="20.25" thickBot="1" x14ac:dyDescent="0.45">
      <c r="A299" s="22">
        <v>298</v>
      </c>
      <c r="B299" s="15">
        <v>8</v>
      </c>
      <c r="C299" s="15">
        <v>40</v>
      </c>
      <c r="D299" s="15" t="s">
        <v>33221</v>
      </c>
      <c r="E299" s="15" t="s">
        <v>32396</v>
      </c>
      <c r="F299" s="15" t="s">
        <v>33222</v>
      </c>
      <c r="G299" s="15" t="s">
        <v>33149</v>
      </c>
      <c r="H299" s="15" t="s">
        <v>3612</v>
      </c>
      <c r="I299" s="25">
        <f>ROUND(COUNTIF(Table1[[#This Row],[กิจกรรม 1.1]:[ท้ายบท 1]],"&lt;&gt;ยังไม่ส่ง")*2+IF(Table1[[#This Row],[Quiz 1]]&lt;&gt;"ยังไม่ส่ง",Table1[[#This Row],[Quiz 1]]*2/10,0),0)</f>
        <v>10</v>
      </c>
      <c r="J299" s="25">
        <f>ROUND(COUNTIF(Table1[[#This Row],[แบบฝึก 2.1]:[ท้ายบท 2]],"&lt;&gt;ยังไม่ส่ง")*8/3+IF(Table1[[#This Row],[Quiz 2]]&lt;&gt;"ยังไม่ส่ง",Table1[[#This Row],[Quiz 2]]*2/10,0),0)</f>
        <v>10</v>
      </c>
      <c r="K299" s="25">
        <f>ROUND(COUNTIF(Table1[[#This Row],[แบบฝึก 3.1]:[ท้ายบท 3]],"&lt;&gt;ยังไม่ส่ง")*3/2+IF(Table1[[#This Row],[Quiz 3]]&lt;&gt;"ยังไม่ส่ง",Table1[[#This Row],[Quiz 3]]*2/10,0),0)</f>
        <v>4</v>
      </c>
      <c r="L299" s="16">
        <f>Table1[[#This Row],[บท 1 '[10']]]+Table1[[#This Row],[บท 2 '[10']]]+Table1[[#This Row],[บท 3 '[5']]]</f>
        <v>24</v>
      </c>
      <c r="M299" s="16">
        <f>IF(Table1[[#This Row],[ซ่อมแล้วกลางภาค]]="ซ่อมแล้ว",10,Table1[[#This Row],[MID '[20']2]])</f>
        <v>8</v>
      </c>
      <c r="N299" s="16">
        <f>ROUND(COUNTIF(Table1[[#This Row],[แบบฝึก 4.1]:[ท้ายบท 4]],"&lt;&gt;ยังไม่ส่ง")*8/2+IF(Table1[[#This Row],[Quiz 4]]&lt;&gt;"ยังไม่ส่ง",Table1[[#This Row],[Quiz 4]]*2/10,0),0)</f>
        <v>5</v>
      </c>
      <c r="O299" s="16"/>
      <c r="P299" s="17">
        <f>ROUND(COUNTIF(Table1[[#This Row],[แบบฝึก 5.1]:[ท้ายบท 5]],"&lt;&gt;ยังไม่ส่ง")*8/3+IF(Table1[[#This Row],[Quiz 5]]&lt;&gt;"ยังไม่ส่ง",Table1[[#This Row],[Quiz 5]]*2/10,0),0)</f>
        <v>9</v>
      </c>
      <c r="Q299" s="16">
        <f>Table1[[#This Row],[บท 4 '[10']]]+Table1[[#This Row],[นำเสนอ '[5']]]+Table1[[#This Row],[บท 5 '[10']]]</f>
        <v>14</v>
      </c>
      <c r="R299" s="16">
        <f>Table1[[#This Row],[ก่อนกลางภาค '[25']]]+Table1[[#This Row],[กลางภาค '[20']]]+Table1[[#This Row],[หลังกลางภาค '[25']]]</f>
        <v>46</v>
      </c>
      <c r="S299" s="16"/>
      <c r="T299" s="16">
        <f>Table1[[#This Row],[ปลายภาค '[30']]]+Table1[[#This Row],[ก่อนปลายภาค '[70']]]</f>
        <v>46</v>
      </c>
      <c r="U299" s="18">
        <f t="shared" si="4"/>
        <v>0</v>
      </c>
      <c r="V299" s="19" t="str">
        <f>IF(_xlfn.XLOOKUP(Table1[[#This Row],[email]],กิจกรรม_11[Email],กิจกรรม_11[Completion time],0)&lt;&gt;0,"ส่งแล้ว","ยังไม่ส่ง")</f>
        <v>ส่งแล้ว</v>
      </c>
      <c r="W299" s="19" t="str">
        <f>IF(_xlfn.XLOOKUP(Table1[[#This Row],[email]],แบบฝึก_11[Email],แบบฝึก_11[Completion time],0)&lt;&gt;0,"ส่งแล้ว","ยังไม่ส่ง")</f>
        <v>ส่งแล้ว</v>
      </c>
      <c r="X299" s="19" t="str">
        <f>IF(_xlfn.XLOOKUP(Table1[[#This Row],[email]],แบบฝึก_12[Email],แบบฝึก_12[Completion time],0)&lt;&gt;0,"ส่งแล้ว","ยังไม่ส่ง")</f>
        <v>ส่งแล้ว</v>
      </c>
      <c r="Y299" s="19">
        <f>_xlfn.XLOOKUP(Table1[[#This Row],[email]],ท้ายบท_1[Email],ท้ายบท_1[Total points],"ยังไม่ส่ง")</f>
        <v>21</v>
      </c>
      <c r="Z299" s="15">
        <f>_xlfn.XLOOKUP(Table1[[#This Row],[email]],Quiz_1[Email],Quiz_1[Total points],"ยังไม่ส่ง")</f>
        <v>9</v>
      </c>
      <c r="AA299" s="19" t="str">
        <f>IF(_xlfn.XLOOKUP(Table1[[#This Row],[email]],แบบฝึก_21[Email],แบบฝึก_21[Completion time],0)&lt;&gt;0,"ส่งแล้ว","ยังไม่ส่ง")</f>
        <v>ส่งแล้ว</v>
      </c>
      <c r="AB299" s="19" t="str">
        <f>IF(_xlfn.XLOOKUP(Table1[[#This Row],[email]],แบบฝึก_22[Email],แบบฝึก_22[Completion time],0)&lt;&gt;0,"ส่งแล้ว","ยังไม่ส่ง")</f>
        <v>ส่งแล้ว</v>
      </c>
      <c r="AC299" s="19">
        <f>_xlfn.XLOOKUP(Table1[[#This Row],[email]],ท้ายบท_2[Email],ท้ายบท_2[Total points],"ยังไม่ส่ง")</f>
        <v>6</v>
      </c>
      <c r="AD299" s="19">
        <f>_xlfn.XLOOKUP(Table1[[#This Row],[email]],Quiz_2[Email],Quiz_2[Total points],"ยังไม่ส่ง")</f>
        <v>8</v>
      </c>
      <c r="AE299" s="19" t="str">
        <f>IF(_xlfn.XLOOKUP(Table1[[#This Row],[email]],แบบฝึก_31[Email],แบบฝึก_31[Completion time],0)&lt;&gt;0,"ส่งแล้ว","ยังไม่ส่ง")</f>
        <v>ส่งแล้ว</v>
      </c>
      <c r="AF299" s="19">
        <f>_xlfn.XLOOKUP(Table1[[#This Row],[email]],ท้ายบท_3[Email],ท้ายบท_3[Total points],"ยังไม่ส่ง")</f>
        <v>9</v>
      </c>
      <c r="AG299" s="19">
        <f>_xlfn.XLOOKUP(Table1[[#This Row],[email]],Quiz_3[Email],Quiz_3[Total points],"ยังไม่ส่ง")</f>
        <v>4</v>
      </c>
      <c r="AH299" s="16">
        <v>13</v>
      </c>
      <c r="AI299" s="20">
        <v>3</v>
      </c>
      <c r="AJ299" s="16">
        <f>ROUND((Table1[[#This Row],[mid '[20']]]+Table1[[#This Row],[mid '[10']]])/2,0)</f>
        <v>8</v>
      </c>
      <c r="AK299" s="5" t="str">
        <f>IF(_xlfn.XLOOKUP(Table1[[#This Row],[email]],แบบฝึก_41[Email],แบบฝึก_41[Completion time],0)&lt;&gt;0,"ส่งแล้ว","ยังไม่ส่ง")</f>
        <v>ส่งแล้ว</v>
      </c>
      <c r="AL299" s="5" t="str">
        <f>IF(_xlfn.XLOOKUP(Table1[[#This Row],[email]],ท้ายบท_4[Email],ท้ายบท_4[Total points],"ยังไม่ส่ง")&lt;&gt;0,"ส่งแล้ว","ยังไม่ส่ง")</f>
        <v>ยังไม่ส่ง</v>
      </c>
      <c r="AM299" s="5">
        <f>_xlfn.XLOOKUP(Table1[[#This Row],[email]],Quiz_4[Email],Quiz_4[Total points],"ยังไม่ส่ง")</f>
        <v>5</v>
      </c>
      <c r="AN299" s="5" t="str">
        <f>IF(_xlfn.XLOOKUP(Table1[[#This Row],[email]],แบบฝึก_51[Email],แบบฝึก_51[Completion time],0)&lt;&gt;0,"ส่งแล้ว","ยังไม่ส่ง")</f>
        <v>ส่งแล้ว</v>
      </c>
      <c r="AO299" s="5" t="str">
        <f>IF(_xlfn.XLOOKUP(Table1[[#This Row],[email]],แบบฝึก_52[Email],แบบฝึก_52[Completion time],0)&lt;&gt;0,"ส่งแล้ว","ยังไม่ส่ง")</f>
        <v>ส่งแล้ว</v>
      </c>
      <c r="AP299" s="5">
        <f>_xlfn.XLOOKUP(Table1[[#This Row],[email]],ท้ายบท_5[Email],ท้ายบท_5[Total points],"ยังไม่ส่ง")</f>
        <v>14</v>
      </c>
      <c r="AQ299" s="5">
        <f>_xlfn.XLOOKUP(Table1[[#This Row],[email]],Quiz_5[Email],Quiz_5[Total points],"ยังไม่ส่ง")</f>
        <v>6</v>
      </c>
      <c r="AR299" s="37"/>
      <c r="AS299" s="4" t="str">
        <f>IF(M299&lt;10,"ยังไม่ซ่อม",IF(Table1[[#This Row],[ซ่อมแล้วกลางภาค]]="ซ่อมแล้ว","ซ่อมแล้ว","ไม่ต้องซ่อม"))</f>
        <v>ยังไม่ซ่อม</v>
      </c>
      <c r="BN299"/>
      <c r="BO299"/>
      <c r="BP299"/>
      <c r="BQ299"/>
    </row>
    <row r="300" spans="1:69" ht="21" thickTop="1" thickBot="1" x14ac:dyDescent="0.45">
      <c r="A300" s="21">
        <v>299</v>
      </c>
      <c r="B300" s="4">
        <v>9</v>
      </c>
      <c r="C300" s="4">
        <v>1</v>
      </c>
      <c r="D300" s="4" t="s">
        <v>33223</v>
      </c>
      <c r="E300" s="4" t="s">
        <v>32346</v>
      </c>
      <c r="F300" s="4" t="s">
        <v>33224</v>
      </c>
      <c r="G300" s="4" t="s">
        <v>33225</v>
      </c>
      <c r="H300" s="4" t="s">
        <v>1930</v>
      </c>
      <c r="I300" s="24">
        <f>ROUND(COUNTIF(Table1[[#This Row],[กิจกรรม 1.1]:[ท้ายบท 1]],"&lt;&gt;ยังไม่ส่ง")*2+IF(Table1[[#This Row],[Quiz 1]]&lt;&gt;"ยังไม่ส่ง",Table1[[#This Row],[Quiz 1]]*2/10,0),0)</f>
        <v>10</v>
      </c>
      <c r="J300" s="24">
        <f>ROUND(COUNTIF(Table1[[#This Row],[แบบฝึก 2.1]:[ท้ายบท 2]],"&lt;&gt;ยังไม่ส่ง")*8/3+IF(Table1[[#This Row],[Quiz 2]]&lt;&gt;"ยังไม่ส่ง",Table1[[#This Row],[Quiz 2]]*2/10,0),0)</f>
        <v>10</v>
      </c>
      <c r="K300" s="24">
        <f>ROUND(COUNTIF(Table1[[#This Row],[แบบฝึก 3.1]:[ท้ายบท 3]],"&lt;&gt;ยังไม่ส่ง")*3/2+IF(Table1[[#This Row],[Quiz 3]]&lt;&gt;"ยังไม่ส่ง",Table1[[#This Row],[Quiz 3]]*2/10,0),0)</f>
        <v>4</v>
      </c>
      <c r="L300" s="12">
        <f>Table1[[#This Row],[บท 1 '[10']]]+Table1[[#This Row],[บท 2 '[10']]]+Table1[[#This Row],[บท 3 '[5']]]</f>
        <v>24</v>
      </c>
      <c r="M300" s="12">
        <f>IF(Table1[[#This Row],[ซ่อมแล้วกลางภาค]]="ซ่อมแล้ว",10,Table1[[#This Row],[MID '[20']2]])</f>
        <v>10</v>
      </c>
      <c r="N300" s="12">
        <f>ROUND(COUNTIF(Table1[[#This Row],[แบบฝึก 4.1]:[ท้ายบท 4]],"&lt;&gt;ยังไม่ส่ง")*8/2+IF(Table1[[#This Row],[Quiz 4]]&lt;&gt;"ยังไม่ส่ง",Table1[[#This Row],[Quiz 4]]*2/10,0),0)</f>
        <v>5</v>
      </c>
      <c r="O300" s="12"/>
      <c r="P300" s="13">
        <f>ROUND(COUNTIF(Table1[[#This Row],[แบบฝึก 5.1]:[ท้ายบท 5]],"&lt;&gt;ยังไม่ส่ง")*8/3+IF(Table1[[#This Row],[Quiz 5]]&lt;&gt;"ยังไม่ส่ง",Table1[[#This Row],[Quiz 5]]*2/10,0),0)</f>
        <v>9</v>
      </c>
      <c r="Q300" s="12">
        <f>Table1[[#This Row],[บท 4 '[10']]]+Table1[[#This Row],[นำเสนอ '[5']]]+Table1[[#This Row],[บท 5 '[10']]]</f>
        <v>14</v>
      </c>
      <c r="R300" s="12">
        <f>Table1[[#This Row],[ก่อนกลางภาค '[25']]]+Table1[[#This Row],[กลางภาค '[20']]]+Table1[[#This Row],[หลังกลางภาค '[25']]]</f>
        <v>48</v>
      </c>
      <c r="S300" s="12"/>
      <c r="T300" s="12">
        <f>Table1[[#This Row],[ปลายภาค '[30']]]+Table1[[#This Row],[ก่อนปลายภาค '[70']]]</f>
        <v>48</v>
      </c>
      <c r="U300" s="11">
        <f t="shared" si="4"/>
        <v>0</v>
      </c>
      <c r="V300" s="5" t="str">
        <f>IF(_xlfn.XLOOKUP(Table1[[#This Row],[email]],กิจกรรม_11[Email],กิจกรรม_11[Completion time],0)&lt;&gt;0,"ส่งแล้ว","ยังไม่ส่ง")</f>
        <v>ส่งแล้ว</v>
      </c>
      <c r="W300" s="5" t="str">
        <f>IF(_xlfn.XLOOKUP(Table1[[#This Row],[email]],แบบฝึก_11[Email],แบบฝึก_11[Completion time],0)&lt;&gt;0,"ส่งแล้ว","ยังไม่ส่ง")</f>
        <v>ส่งแล้ว</v>
      </c>
      <c r="X300" s="5" t="str">
        <f>IF(_xlfn.XLOOKUP(Table1[[#This Row],[email]],แบบฝึก_12[Email],แบบฝึก_12[Completion time],0)&lt;&gt;0,"ส่งแล้ว","ยังไม่ส่ง")</f>
        <v>ส่งแล้ว</v>
      </c>
      <c r="Y300" s="5">
        <f>_xlfn.XLOOKUP(Table1[[#This Row],[email]],ท้ายบท_1[Email],ท้ายบท_1[Total points],"ยังไม่ส่ง")</f>
        <v>18</v>
      </c>
      <c r="Z300" s="4">
        <f>_xlfn.XLOOKUP(Table1[[#This Row],[email]],Quiz_1[Email],Quiz_1[Total points],"ยังไม่ส่ง")</f>
        <v>9</v>
      </c>
      <c r="AA300" s="5" t="str">
        <f>IF(_xlfn.XLOOKUP(Table1[[#This Row],[email]],แบบฝึก_21[Email],แบบฝึก_21[Completion time],0)&lt;&gt;0,"ส่งแล้ว","ยังไม่ส่ง")</f>
        <v>ส่งแล้ว</v>
      </c>
      <c r="AB300" s="5" t="str">
        <f>IF(_xlfn.XLOOKUP(Table1[[#This Row],[email]],แบบฝึก_22[Email],แบบฝึก_22[Completion time],0)&lt;&gt;0,"ส่งแล้ว","ยังไม่ส่ง")</f>
        <v>ส่งแล้ว</v>
      </c>
      <c r="AC300" s="5">
        <f>_xlfn.XLOOKUP(Table1[[#This Row],[email]],ท้ายบท_2[Email],ท้ายบท_2[Total points],"ยังไม่ส่ง")</f>
        <v>12</v>
      </c>
      <c r="AD300" s="5">
        <f>_xlfn.XLOOKUP(Table1[[#This Row],[email]],Quiz_2[Email],Quiz_2[Total points],"ยังไม่ส่ง")</f>
        <v>9</v>
      </c>
      <c r="AE300" s="5" t="str">
        <f>IF(_xlfn.XLOOKUP(Table1[[#This Row],[email]],แบบฝึก_31[Email],แบบฝึก_31[Completion time],0)&lt;&gt;0,"ส่งแล้ว","ยังไม่ส่ง")</f>
        <v>ส่งแล้ว</v>
      </c>
      <c r="AF300" s="5">
        <f>_xlfn.XLOOKUP(Table1[[#This Row],[email]],ท้ายบท_3[Email],ท้ายบท_3[Total points],"ยังไม่ส่ง")</f>
        <v>11</v>
      </c>
      <c r="AG300" s="5">
        <f>_xlfn.XLOOKUP(Table1[[#This Row],[email]],Quiz_3[Email],Quiz_3[Total points],"ยังไม่ส่ง")</f>
        <v>5</v>
      </c>
      <c r="AH300" s="12">
        <v>15</v>
      </c>
      <c r="AI300" s="14">
        <v>5</v>
      </c>
      <c r="AJ300" s="12">
        <f>ROUND((Table1[[#This Row],[mid '[20']]]+Table1[[#This Row],[mid '[10']]])/2,0)</f>
        <v>10</v>
      </c>
      <c r="AK300" s="19" t="str">
        <f>IF(_xlfn.XLOOKUP(Table1[[#This Row],[email]],แบบฝึก_41[Email],แบบฝึก_41[Completion time],0)&lt;&gt;0,"ส่งแล้ว","ยังไม่ส่ง")</f>
        <v>ส่งแล้ว</v>
      </c>
      <c r="AL300" s="19" t="str">
        <f>IF(_xlfn.XLOOKUP(Table1[[#This Row],[email]],ท้ายบท_4[Email],ท้ายบท_4[Total points],"ยังไม่ส่ง")&lt;&gt;0,"ส่งแล้ว","ยังไม่ส่ง")</f>
        <v>ยังไม่ส่ง</v>
      </c>
      <c r="AM300" s="19">
        <f>_xlfn.XLOOKUP(Table1[[#This Row],[email]],Quiz_4[Email],Quiz_4[Total points],"ยังไม่ส่ง")</f>
        <v>5</v>
      </c>
      <c r="AN300" s="19" t="str">
        <f>IF(_xlfn.XLOOKUP(Table1[[#This Row],[email]],แบบฝึก_51[Email],แบบฝึก_51[Completion time],0)&lt;&gt;0,"ส่งแล้ว","ยังไม่ส่ง")</f>
        <v>ส่งแล้ว</v>
      </c>
      <c r="AO300" s="19" t="str">
        <f>IF(_xlfn.XLOOKUP(Table1[[#This Row],[email]],แบบฝึก_52[Email],แบบฝึก_52[Completion time],0)&lt;&gt;0,"ส่งแล้ว","ยังไม่ส่ง")</f>
        <v>ส่งแล้ว</v>
      </c>
      <c r="AP300" s="19">
        <f>_xlfn.XLOOKUP(Table1[[#This Row],[email]],ท้ายบท_5[Email],ท้ายบท_5[Total points],"ยังไม่ส่ง")</f>
        <v>14</v>
      </c>
      <c r="AQ300" s="19">
        <f>_xlfn.XLOOKUP(Table1[[#This Row],[email]],Quiz_5[Email],Quiz_5[Total points],"ยังไม่ส่ง")</f>
        <v>4</v>
      </c>
      <c r="AR300" s="37"/>
      <c r="AS300" s="4" t="str">
        <f>IF(M300&lt;10,"ยังไม่ซ่อม",IF(Table1[[#This Row],[ซ่อมแล้วกลางภาค]]="ซ่อมแล้ว","ซ่อมแล้ว","ไม่ต้องซ่อม"))</f>
        <v>ไม่ต้องซ่อม</v>
      </c>
      <c r="BN300"/>
      <c r="BO300"/>
      <c r="BP300"/>
      <c r="BQ300"/>
    </row>
    <row r="301" spans="1:69" ht="20.25" thickTop="1" x14ac:dyDescent="0.4">
      <c r="A301" s="21">
        <v>300</v>
      </c>
      <c r="B301" s="4">
        <v>9</v>
      </c>
      <c r="C301" s="4">
        <v>2</v>
      </c>
      <c r="D301" s="4" t="s">
        <v>33226</v>
      </c>
      <c r="E301" s="4" t="s">
        <v>32346</v>
      </c>
      <c r="F301" s="4" t="s">
        <v>32898</v>
      </c>
      <c r="G301" s="4" t="s">
        <v>33227</v>
      </c>
      <c r="H301" s="4" t="s">
        <v>3855</v>
      </c>
      <c r="I301" s="24">
        <f>ROUND(COUNTIF(Table1[[#This Row],[กิจกรรม 1.1]:[ท้ายบท 1]],"&lt;&gt;ยังไม่ส่ง")*2+IF(Table1[[#This Row],[Quiz 1]]&lt;&gt;"ยังไม่ส่ง",Table1[[#This Row],[Quiz 1]]*2/10,0),0)</f>
        <v>10</v>
      </c>
      <c r="J301" s="24">
        <f>ROUND(COUNTIF(Table1[[#This Row],[แบบฝึก 2.1]:[ท้ายบท 2]],"&lt;&gt;ยังไม่ส่ง")*8/3+IF(Table1[[#This Row],[Quiz 2]]&lt;&gt;"ยังไม่ส่ง",Table1[[#This Row],[Quiz 2]]*2/10,0),0)</f>
        <v>10</v>
      </c>
      <c r="K301" s="24">
        <f>ROUND(COUNTIF(Table1[[#This Row],[แบบฝึก 3.1]:[ท้ายบท 3]],"&lt;&gt;ยังไม่ส่ง")*3/2+IF(Table1[[#This Row],[Quiz 3]]&lt;&gt;"ยังไม่ส่ง",Table1[[#This Row],[Quiz 3]]*2/10,0),0)</f>
        <v>4</v>
      </c>
      <c r="L301" s="12">
        <f>Table1[[#This Row],[บท 1 '[10']]]+Table1[[#This Row],[บท 2 '[10']]]+Table1[[#This Row],[บท 3 '[5']]]</f>
        <v>24</v>
      </c>
      <c r="M301" s="12">
        <f>IF(Table1[[#This Row],[ซ่อมแล้วกลางภาค]]="ซ่อมแล้ว",10,Table1[[#This Row],[MID '[20']2]])</f>
        <v>10</v>
      </c>
      <c r="N301" s="12">
        <f>ROUND(COUNTIF(Table1[[#This Row],[แบบฝึก 4.1]:[ท้ายบท 4]],"&lt;&gt;ยังไม่ส่ง")*8/2+IF(Table1[[#This Row],[Quiz 4]]&lt;&gt;"ยังไม่ส่ง",Table1[[#This Row],[Quiz 4]]*2/10,0),0)</f>
        <v>5</v>
      </c>
      <c r="O301" s="12"/>
      <c r="P301" s="13">
        <f>ROUND(COUNTIF(Table1[[#This Row],[แบบฝึก 5.1]:[ท้ายบท 5]],"&lt;&gt;ยังไม่ส่ง")*8/3+IF(Table1[[#This Row],[Quiz 5]]&lt;&gt;"ยังไม่ส่ง",Table1[[#This Row],[Quiz 5]]*2/10,0),0)</f>
        <v>9</v>
      </c>
      <c r="Q301" s="12">
        <f>Table1[[#This Row],[บท 4 '[10']]]+Table1[[#This Row],[นำเสนอ '[5']]]+Table1[[#This Row],[บท 5 '[10']]]</f>
        <v>14</v>
      </c>
      <c r="R301" s="12">
        <f>Table1[[#This Row],[ก่อนกลางภาค '[25']]]+Table1[[#This Row],[กลางภาค '[20']]]+Table1[[#This Row],[หลังกลางภาค '[25']]]</f>
        <v>48</v>
      </c>
      <c r="S301" s="12"/>
      <c r="T301" s="12">
        <f>Table1[[#This Row],[ปลายภาค '[30']]]+Table1[[#This Row],[ก่อนปลายภาค '[70']]]</f>
        <v>48</v>
      </c>
      <c r="U301" s="11">
        <f t="shared" si="4"/>
        <v>0</v>
      </c>
      <c r="V301" s="5" t="str">
        <f>IF(_xlfn.XLOOKUP(Table1[[#This Row],[email]],กิจกรรม_11[Email],กิจกรรม_11[Completion time],0)&lt;&gt;0,"ส่งแล้ว","ยังไม่ส่ง")</f>
        <v>ส่งแล้ว</v>
      </c>
      <c r="W301" s="5" t="str">
        <f>IF(_xlfn.XLOOKUP(Table1[[#This Row],[email]],แบบฝึก_11[Email],แบบฝึก_11[Completion time],0)&lt;&gt;0,"ส่งแล้ว","ยังไม่ส่ง")</f>
        <v>ส่งแล้ว</v>
      </c>
      <c r="X301" s="5" t="str">
        <f>IF(_xlfn.XLOOKUP(Table1[[#This Row],[email]],แบบฝึก_12[Email],แบบฝึก_12[Completion time],0)&lt;&gt;0,"ส่งแล้ว","ยังไม่ส่ง")</f>
        <v>ส่งแล้ว</v>
      </c>
      <c r="Y301" s="5">
        <f>_xlfn.XLOOKUP(Table1[[#This Row],[email]],ท้ายบท_1[Email],ท้ายบท_1[Total points],"ยังไม่ส่ง")</f>
        <v>19</v>
      </c>
      <c r="Z301" s="4">
        <f>_xlfn.XLOOKUP(Table1[[#This Row],[email]],Quiz_1[Email],Quiz_1[Total points],"ยังไม่ส่ง")</f>
        <v>8</v>
      </c>
      <c r="AA301" s="5" t="str">
        <f>IF(_xlfn.XLOOKUP(Table1[[#This Row],[email]],แบบฝึก_21[Email],แบบฝึก_21[Completion time],0)&lt;&gt;0,"ส่งแล้ว","ยังไม่ส่ง")</f>
        <v>ส่งแล้ว</v>
      </c>
      <c r="AB301" s="5" t="str">
        <f>IF(_xlfn.XLOOKUP(Table1[[#This Row],[email]],แบบฝึก_22[Email],แบบฝึก_22[Completion time],0)&lt;&gt;0,"ส่งแล้ว","ยังไม่ส่ง")</f>
        <v>ส่งแล้ว</v>
      </c>
      <c r="AC301" s="5">
        <f>_xlfn.XLOOKUP(Table1[[#This Row],[email]],ท้ายบท_2[Email],ท้ายบท_2[Total points],"ยังไม่ส่ง")</f>
        <v>10</v>
      </c>
      <c r="AD301" s="5">
        <f>_xlfn.XLOOKUP(Table1[[#This Row],[email]],Quiz_2[Email],Quiz_2[Total points],"ยังไม่ส่ง")</f>
        <v>9</v>
      </c>
      <c r="AE301" s="5" t="str">
        <f>IF(_xlfn.XLOOKUP(Table1[[#This Row],[email]],แบบฝึก_31[Email],แบบฝึก_31[Completion time],0)&lt;&gt;0,"ส่งแล้ว","ยังไม่ส่ง")</f>
        <v>ส่งแล้ว</v>
      </c>
      <c r="AF301" s="5">
        <f>_xlfn.XLOOKUP(Table1[[#This Row],[email]],ท้ายบท_3[Email],ท้ายบท_3[Total points],"ยังไม่ส่ง")</f>
        <v>11</v>
      </c>
      <c r="AG301" s="5">
        <f>_xlfn.XLOOKUP(Table1[[#This Row],[email]],Quiz_3[Email],Quiz_3[Total points],"ยังไม่ส่ง")</f>
        <v>5</v>
      </c>
      <c r="AH301" s="12">
        <v>10</v>
      </c>
      <c r="AI301" s="14">
        <v>2</v>
      </c>
      <c r="AJ301" s="12">
        <f>ROUND((Table1[[#This Row],[mid '[20']]]+Table1[[#This Row],[mid '[10']]])/2,0)</f>
        <v>6</v>
      </c>
      <c r="AK301" s="5" t="str">
        <f>IF(_xlfn.XLOOKUP(Table1[[#This Row],[email]],แบบฝึก_41[Email],แบบฝึก_41[Completion time],0)&lt;&gt;0,"ส่งแล้ว","ยังไม่ส่ง")</f>
        <v>ส่งแล้ว</v>
      </c>
      <c r="AL301" s="5" t="str">
        <f>IF(_xlfn.XLOOKUP(Table1[[#This Row],[email]],ท้ายบท_4[Email],ท้ายบท_4[Total points],"ยังไม่ส่ง")&lt;&gt;0,"ส่งแล้ว","ยังไม่ส่ง")</f>
        <v>ยังไม่ส่ง</v>
      </c>
      <c r="AM301" s="5">
        <f>_xlfn.XLOOKUP(Table1[[#This Row],[email]],Quiz_4[Email],Quiz_4[Total points],"ยังไม่ส่ง")</f>
        <v>5</v>
      </c>
      <c r="AN301" s="5" t="str">
        <f>IF(_xlfn.XLOOKUP(Table1[[#This Row],[email]],แบบฝึก_51[Email],แบบฝึก_51[Completion time],0)&lt;&gt;0,"ส่งแล้ว","ยังไม่ส่ง")</f>
        <v>ส่งแล้ว</v>
      </c>
      <c r="AO301" s="5" t="str">
        <f>IF(_xlfn.XLOOKUP(Table1[[#This Row],[email]],แบบฝึก_52[Email],แบบฝึก_52[Completion time],0)&lt;&gt;0,"ส่งแล้ว","ยังไม่ส่ง")</f>
        <v>ส่งแล้ว</v>
      </c>
      <c r="AP301" s="5">
        <f>_xlfn.XLOOKUP(Table1[[#This Row],[email]],ท้ายบท_5[Email],ท้ายบท_5[Total points],"ยังไม่ส่ง")</f>
        <v>12</v>
      </c>
      <c r="AQ301" s="5">
        <f>_xlfn.XLOOKUP(Table1[[#This Row],[email]],Quiz_5[Email],Quiz_5[Total points],"ยังไม่ส่ง")</f>
        <v>5</v>
      </c>
      <c r="AR301" s="37" t="s">
        <v>33118</v>
      </c>
      <c r="AS301" s="4" t="str">
        <f>IF(M301&lt;10,"ยังไม่ซ่อม",IF(Table1[[#This Row],[ซ่อมแล้วกลางภาค]]="ซ่อมแล้ว","ซ่อมแล้ว","ไม่ต้องซ่อม"))</f>
        <v>ซ่อมแล้ว</v>
      </c>
      <c r="BN301"/>
      <c r="BO301"/>
      <c r="BP301"/>
      <c r="BQ301"/>
    </row>
    <row r="302" spans="1:69" ht="19.5" x14ac:dyDescent="0.4">
      <c r="A302" s="21">
        <v>301</v>
      </c>
      <c r="B302" s="4">
        <v>9</v>
      </c>
      <c r="C302" s="4">
        <v>3</v>
      </c>
      <c r="D302" s="4" t="s">
        <v>33228</v>
      </c>
      <c r="E302" s="4" t="s">
        <v>32346</v>
      </c>
      <c r="F302" s="4" t="s">
        <v>33229</v>
      </c>
      <c r="G302" s="4" t="s">
        <v>33230</v>
      </c>
      <c r="H302" s="4" t="s">
        <v>2523</v>
      </c>
      <c r="I302" s="24">
        <f>ROUND(COUNTIF(Table1[[#This Row],[กิจกรรม 1.1]:[ท้ายบท 1]],"&lt;&gt;ยังไม่ส่ง")*2+IF(Table1[[#This Row],[Quiz 1]]&lt;&gt;"ยังไม่ส่ง",Table1[[#This Row],[Quiz 1]]*2/10,0),0)</f>
        <v>10</v>
      </c>
      <c r="J302" s="24">
        <f>ROUND(COUNTIF(Table1[[#This Row],[แบบฝึก 2.1]:[ท้ายบท 2]],"&lt;&gt;ยังไม่ส่ง")*8/3+IF(Table1[[#This Row],[Quiz 2]]&lt;&gt;"ยังไม่ส่ง",Table1[[#This Row],[Quiz 2]]*2/10,0),0)</f>
        <v>10</v>
      </c>
      <c r="K302" s="24">
        <f>ROUND(COUNTIF(Table1[[#This Row],[แบบฝึก 3.1]:[ท้ายบท 3]],"&lt;&gt;ยังไม่ส่ง")*3/2+IF(Table1[[#This Row],[Quiz 3]]&lt;&gt;"ยังไม่ส่ง",Table1[[#This Row],[Quiz 3]]*2/10,0),0)</f>
        <v>4</v>
      </c>
      <c r="L302" s="12">
        <f>Table1[[#This Row],[บท 1 '[10']]]+Table1[[#This Row],[บท 2 '[10']]]+Table1[[#This Row],[บท 3 '[5']]]</f>
        <v>24</v>
      </c>
      <c r="M302" s="12">
        <f>IF(Table1[[#This Row],[ซ่อมแล้วกลางภาค]]="ซ่อมแล้ว",10,Table1[[#This Row],[MID '[20']2]])</f>
        <v>14</v>
      </c>
      <c r="N302" s="12">
        <f>ROUND(COUNTIF(Table1[[#This Row],[แบบฝึก 4.1]:[ท้ายบท 4]],"&lt;&gt;ยังไม่ส่ง")*8/2+IF(Table1[[#This Row],[Quiz 4]]&lt;&gt;"ยังไม่ส่ง",Table1[[#This Row],[Quiz 4]]*2/10,0),0)</f>
        <v>5</v>
      </c>
      <c r="O302" s="12"/>
      <c r="P302" s="13">
        <f>ROUND(COUNTIF(Table1[[#This Row],[แบบฝึก 5.1]:[ท้ายบท 5]],"&lt;&gt;ยังไม่ส่ง")*8/3+IF(Table1[[#This Row],[Quiz 5]]&lt;&gt;"ยังไม่ส่ง",Table1[[#This Row],[Quiz 5]]*2/10,0),0)</f>
        <v>9</v>
      </c>
      <c r="Q302" s="12">
        <f>Table1[[#This Row],[บท 4 '[10']]]+Table1[[#This Row],[นำเสนอ '[5']]]+Table1[[#This Row],[บท 5 '[10']]]</f>
        <v>14</v>
      </c>
      <c r="R302" s="12">
        <f>Table1[[#This Row],[ก่อนกลางภาค '[25']]]+Table1[[#This Row],[กลางภาค '[20']]]+Table1[[#This Row],[หลังกลางภาค '[25']]]</f>
        <v>52</v>
      </c>
      <c r="S302" s="12"/>
      <c r="T302" s="12">
        <f>Table1[[#This Row],[ปลายภาค '[30']]]+Table1[[#This Row],[ก่อนปลายภาค '[70']]]</f>
        <v>52</v>
      </c>
      <c r="U302" s="11">
        <f t="shared" si="4"/>
        <v>1</v>
      </c>
      <c r="V302" s="5" t="str">
        <f>IF(_xlfn.XLOOKUP(Table1[[#This Row],[email]],กิจกรรม_11[Email],กิจกรรม_11[Completion time],0)&lt;&gt;0,"ส่งแล้ว","ยังไม่ส่ง")</f>
        <v>ส่งแล้ว</v>
      </c>
      <c r="W302" s="5" t="str">
        <f>IF(_xlfn.XLOOKUP(Table1[[#This Row],[email]],แบบฝึก_11[Email],แบบฝึก_11[Completion time],0)&lt;&gt;0,"ส่งแล้ว","ยังไม่ส่ง")</f>
        <v>ส่งแล้ว</v>
      </c>
      <c r="X302" s="5" t="str">
        <f>IF(_xlfn.XLOOKUP(Table1[[#This Row],[email]],แบบฝึก_12[Email],แบบฝึก_12[Completion time],0)&lt;&gt;0,"ส่งแล้ว","ยังไม่ส่ง")</f>
        <v>ส่งแล้ว</v>
      </c>
      <c r="Y302" s="5">
        <f>_xlfn.XLOOKUP(Table1[[#This Row],[email]],ท้ายบท_1[Email],ท้ายบท_1[Total points],"ยังไม่ส่ง")</f>
        <v>22</v>
      </c>
      <c r="Z302" s="4">
        <f>_xlfn.XLOOKUP(Table1[[#This Row],[email]],Quiz_1[Email],Quiz_1[Total points],"ยังไม่ส่ง")</f>
        <v>10</v>
      </c>
      <c r="AA302" s="5" t="str">
        <f>IF(_xlfn.XLOOKUP(Table1[[#This Row],[email]],แบบฝึก_21[Email],แบบฝึก_21[Completion time],0)&lt;&gt;0,"ส่งแล้ว","ยังไม่ส่ง")</f>
        <v>ส่งแล้ว</v>
      </c>
      <c r="AB302" s="5" t="str">
        <f>IF(_xlfn.XLOOKUP(Table1[[#This Row],[email]],แบบฝึก_22[Email],แบบฝึก_22[Completion time],0)&lt;&gt;0,"ส่งแล้ว","ยังไม่ส่ง")</f>
        <v>ส่งแล้ว</v>
      </c>
      <c r="AC302" s="5">
        <f>_xlfn.XLOOKUP(Table1[[#This Row],[email]],ท้ายบท_2[Email],ท้ายบท_2[Total points],"ยังไม่ส่ง")</f>
        <v>15</v>
      </c>
      <c r="AD302" s="5">
        <f>_xlfn.XLOOKUP(Table1[[#This Row],[email]],Quiz_2[Email],Quiz_2[Total points],"ยังไม่ส่ง")</f>
        <v>9</v>
      </c>
      <c r="AE302" s="5" t="str">
        <f>IF(_xlfn.XLOOKUP(Table1[[#This Row],[email]],แบบฝึก_31[Email],แบบฝึก_31[Completion time],0)&lt;&gt;0,"ส่งแล้ว","ยังไม่ส่ง")</f>
        <v>ส่งแล้ว</v>
      </c>
      <c r="AF302" s="5">
        <f>_xlfn.XLOOKUP(Table1[[#This Row],[email]],ท้ายบท_3[Email],ท้ายบท_3[Total points],"ยังไม่ส่ง")</f>
        <v>10</v>
      </c>
      <c r="AG302" s="5">
        <f>_xlfn.XLOOKUP(Table1[[#This Row],[email]],Quiz_3[Email],Quiz_3[Total points],"ยังไม่ส่ง")</f>
        <v>7</v>
      </c>
      <c r="AH302" s="12">
        <v>20</v>
      </c>
      <c r="AI302" s="14">
        <v>7</v>
      </c>
      <c r="AJ302" s="12">
        <f>ROUND((Table1[[#This Row],[mid '[20']]]+Table1[[#This Row],[mid '[10']]])/2,0)</f>
        <v>14</v>
      </c>
      <c r="AK302" s="5" t="str">
        <f>IF(_xlfn.XLOOKUP(Table1[[#This Row],[email]],แบบฝึก_41[Email],แบบฝึก_41[Completion time],0)&lt;&gt;0,"ส่งแล้ว","ยังไม่ส่ง")</f>
        <v>ส่งแล้ว</v>
      </c>
      <c r="AL302" s="5" t="str">
        <f>IF(_xlfn.XLOOKUP(Table1[[#This Row],[email]],ท้ายบท_4[Email],ท้ายบท_4[Total points],"ยังไม่ส่ง")&lt;&gt;0,"ส่งแล้ว","ยังไม่ส่ง")</f>
        <v>ยังไม่ส่ง</v>
      </c>
      <c r="AM302" s="5">
        <f>_xlfn.XLOOKUP(Table1[[#This Row],[email]],Quiz_4[Email],Quiz_4[Total points],"ยังไม่ส่ง")</f>
        <v>6</v>
      </c>
      <c r="AN302" s="5" t="str">
        <f>IF(_xlfn.XLOOKUP(Table1[[#This Row],[email]],แบบฝึก_51[Email],แบบฝึก_51[Completion time],0)&lt;&gt;0,"ส่งแล้ว","ยังไม่ส่ง")</f>
        <v>ส่งแล้ว</v>
      </c>
      <c r="AO302" s="5" t="str">
        <f>IF(_xlfn.XLOOKUP(Table1[[#This Row],[email]],แบบฝึก_52[Email],แบบฝึก_52[Completion time],0)&lt;&gt;0,"ส่งแล้ว","ยังไม่ส่ง")</f>
        <v>ส่งแล้ว</v>
      </c>
      <c r="AP302" s="5">
        <f>_xlfn.XLOOKUP(Table1[[#This Row],[email]],ท้ายบท_5[Email],ท้ายบท_5[Total points],"ยังไม่ส่ง")</f>
        <v>16</v>
      </c>
      <c r="AQ302" s="5">
        <f>_xlfn.XLOOKUP(Table1[[#This Row],[email]],Quiz_5[Email],Quiz_5[Total points],"ยังไม่ส่ง")</f>
        <v>6</v>
      </c>
      <c r="AR302" s="37"/>
      <c r="AS302" s="4" t="str">
        <f>IF(M302&lt;10,"ยังไม่ซ่อม",IF(Table1[[#This Row],[ซ่อมแล้วกลางภาค]]="ซ่อมแล้ว","ซ่อมแล้ว","ไม่ต้องซ่อม"))</f>
        <v>ไม่ต้องซ่อม</v>
      </c>
      <c r="BN302"/>
      <c r="BO302"/>
      <c r="BP302"/>
      <c r="BQ302"/>
    </row>
    <row r="303" spans="1:69" ht="19.5" x14ac:dyDescent="0.4">
      <c r="A303" s="21">
        <v>302</v>
      </c>
      <c r="B303" s="4">
        <v>9</v>
      </c>
      <c r="C303" s="4">
        <v>4</v>
      </c>
      <c r="D303" s="4" t="s">
        <v>33231</v>
      </c>
      <c r="E303" s="4" t="s">
        <v>32346</v>
      </c>
      <c r="F303" s="4" t="s">
        <v>33232</v>
      </c>
      <c r="G303" s="4" t="s">
        <v>33233</v>
      </c>
      <c r="H303" s="4" t="s">
        <v>3820</v>
      </c>
      <c r="I303" s="24">
        <f>ROUND(COUNTIF(Table1[[#This Row],[กิจกรรม 1.1]:[ท้ายบท 1]],"&lt;&gt;ยังไม่ส่ง")*2+IF(Table1[[#This Row],[Quiz 1]]&lt;&gt;"ยังไม่ส่ง",Table1[[#This Row],[Quiz 1]]*2/10,0),0)</f>
        <v>10</v>
      </c>
      <c r="J303" s="24">
        <f>ROUND(COUNTIF(Table1[[#This Row],[แบบฝึก 2.1]:[ท้ายบท 2]],"&lt;&gt;ยังไม่ส่ง")*8/3+IF(Table1[[#This Row],[Quiz 2]]&lt;&gt;"ยังไม่ส่ง",Table1[[#This Row],[Quiz 2]]*2/10,0),0)</f>
        <v>10</v>
      </c>
      <c r="K303" s="24">
        <f>ROUND(COUNTIF(Table1[[#This Row],[แบบฝึก 3.1]:[ท้ายบท 3]],"&lt;&gt;ยังไม่ส่ง")*3/2+IF(Table1[[#This Row],[Quiz 3]]&lt;&gt;"ยังไม่ส่ง",Table1[[#This Row],[Quiz 3]]*2/10,0),0)</f>
        <v>5</v>
      </c>
      <c r="L303" s="12">
        <f>Table1[[#This Row],[บท 1 '[10']]]+Table1[[#This Row],[บท 2 '[10']]]+Table1[[#This Row],[บท 3 '[5']]]</f>
        <v>25</v>
      </c>
      <c r="M303" s="12">
        <f>IF(Table1[[#This Row],[ซ่อมแล้วกลางภาค]]="ซ่อมแล้ว",10,Table1[[#This Row],[MID '[20']2]])</f>
        <v>11</v>
      </c>
      <c r="N303" s="12">
        <f>ROUND(COUNTIF(Table1[[#This Row],[แบบฝึก 4.1]:[ท้ายบท 4]],"&lt;&gt;ยังไม่ส่ง")*8/2+IF(Table1[[#This Row],[Quiz 4]]&lt;&gt;"ยังไม่ส่ง",Table1[[#This Row],[Quiz 4]]*2/10,0),0)</f>
        <v>9</v>
      </c>
      <c r="O303" s="12"/>
      <c r="P303" s="13">
        <f>ROUND(COUNTIF(Table1[[#This Row],[แบบฝึก 5.1]:[ท้ายบท 5]],"&lt;&gt;ยังไม่ส่ง")*8/3+IF(Table1[[#This Row],[Quiz 5]]&lt;&gt;"ยังไม่ส่ง",Table1[[#This Row],[Quiz 5]]*2/10,0),0)</f>
        <v>9</v>
      </c>
      <c r="Q303" s="12">
        <f>Table1[[#This Row],[บท 4 '[10']]]+Table1[[#This Row],[นำเสนอ '[5']]]+Table1[[#This Row],[บท 5 '[10']]]</f>
        <v>18</v>
      </c>
      <c r="R303" s="12">
        <f>Table1[[#This Row],[ก่อนกลางภาค '[25']]]+Table1[[#This Row],[กลางภาค '[20']]]+Table1[[#This Row],[หลังกลางภาค '[25']]]</f>
        <v>54</v>
      </c>
      <c r="S303" s="12"/>
      <c r="T303" s="12">
        <f>Table1[[#This Row],[ปลายภาค '[30']]]+Table1[[#This Row],[ก่อนปลายภาค '[70']]]</f>
        <v>54</v>
      </c>
      <c r="U303" s="11">
        <f t="shared" si="4"/>
        <v>1</v>
      </c>
      <c r="V303" s="5" t="str">
        <f>IF(_xlfn.XLOOKUP(Table1[[#This Row],[email]],กิจกรรม_11[Email],กิจกรรม_11[Completion time],0)&lt;&gt;0,"ส่งแล้ว","ยังไม่ส่ง")</f>
        <v>ส่งแล้ว</v>
      </c>
      <c r="W303" s="5" t="str">
        <f>IF(_xlfn.XLOOKUP(Table1[[#This Row],[email]],แบบฝึก_11[Email],แบบฝึก_11[Completion time],0)&lt;&gt;0,"ส่งแล้ว","ยังไม่ส่ง")</f>
        <v>ส่งแล้ว</v>
      </c>
      <c r="X303" s="5" t="str">
        <f>IF(_xlfn.XLOOKUP(Table1[[#This Row],[email]],แบบฝึก_12[Email],แบบฝึก_12[Completion time],0)&lt;&gt;0,"ส่งแล้ว","ยังไม่ส่ง")</f>
        <v>ส่งแล้ว</v>
      </c>
      <c r="Y303" s="5">
        <f>_xlfn.XLOOKUP(Table1[[#This Row],[email]],ท้ายบท_1[Email],ท้ายบท_1[Total points],"ยังไม่ส่ง")</f>
        <v>20</v>
      </c>
      <c r="Z303" s="4">
        <f>_xlfn.XLOOKUP(Table1[[#This Row],[email]],Quiz_1[Email],Quiz_1[Total points],"ยังไม่ส่ง")</f>
        <v>10</v>
      </c>
      <c r="AA303" s="5" t="str">
        <f>IF(_xlfn.XLOOKUP(Table1[[#This Row],[email]],แบบฝึก_21[Email],แบบฝึก_21[Completion time],0)&lt;&gt;0,"ส่งแล้ว","ยังไม่ส่ง")</f>
        <v>ส่งแล้ว</v>
      </c>
      <c r="AB303" s="5" t="str">
        <f>IF(_xlfn.XLOOKUP(Table1[[#This Row],[email]],แบบฝึก_22[Email],แบบฝึก_22[Completion time],0)&lt;&gt;0,"ส่งแล้ว","ยังไม่ส่ง")</f>
        <v>ส่งแล้ว</v>
      </c>
      <c r="AC303" s="5">
        <f>_xlfn.XLOOKUP(Table1[[#This Row],[email]],ท้ายบท_2[Email],ท้ายบท_2[Total points],"ยังไม่ส่ง")</f>
        <v>11</v>
      </c>
      <c r="AD303" s="5">
        <f>_xlfn.XLOOKUP(Table1[[#This Row],[email]],Quiz_2[Email],Quiz_2[Total points],"ยังไม่ส่ง")</f>
        <v>9</v>
      </c>
      <c r="AE303" s="5" t="str">
        <f>IF(_xlfn.XLOOKUP(Table1[[#This Row],[email]],แบบฝึก_31[Email],แบบฝึก_31[Completion time],0)&lt;&gt;0,"ส่งแล้ว","ยังไม่ส่ง")</f>
        <v>ส่งแล้ว</v>
      </c>
      <c r="AF303" s="5">
        <f>_xlfn.XLOOKUP(Table1[[#This Row],[email]],ท้ายบท_3[Email],ท้ายบท_3[Total points],"ยังไม่ส่ง")</f>
        <v>8</v>
      </c>
      <c r="AG303" s="5">
        <f>_xlfn.XLOOKUP(Table1[[#This Row],[email]],Quiz_3[Email],Quiz_3[Total points],"ยังไม่ส่ง")</f>
        <v>8</v>
      </c>
      <c r="AH303" s="12">
        <v>16</v>
      </c>
      <c r="AI303" s="14">
        <v>6</v>
      </c>
      <c r="AJ303" s="12">
        <f>ROUND((Table1[[#This Row],[mid '[20']]]+Table1[[#This Row],[mid '[10']]])/2,0)</f>
        <v>11</v>
      </c>
      <c r="AK303" s="5" t="str">
        <f>IF(_xlfn.XLOOKUP(Table1[[#This Row],[email]],แบบฝึก_41[Email],แบบฝึก_41[Completion time],0)&lt;&gt;0,"ส่งแล้ว","ยังไม่ส่ง")</f>
        <v>ส่งแล้ว</v>
      </c>
      <c r="AL303" s="5" t="str">
        <f>IF(_xlfn.XLOOKUP(Table1[[#This Row],[email]],ท้ายบท_4[Email],ท้ายบท_4[Total points],"ยังไม่ส่ง")&lt;&gt;0,"ส่งแล้ว","ยังไม่ส่ง")</f>
        <v>ส่งแล้ว</v>
      </c>
      <c r="AM303" s="5">
        <f>_xlfn.XLOOKUP(Table1[[#This Row],[email]],Quiz_4[Email],Quiz_4[Total points],"ยังไม่ส่ง")</f>
        <v>6</v>
      </c>
      <c r="AN303" s="5" t="str">
        <f>IF(_xlfn.XLOOKUP(Table1[[#This Row],[email]],แบบฝึก_51[Email],แบบฝึก_51[Completion time],0)&lt;&gt;0,"ส่งแล้ว","ยังไม่ส่ง")</f>
        <v>ส่งแล้ว</v>
      </c>
      <c r="AO303" s="5" t="str">
        <f>IF(_xlfn.XLOOKUP(Table1[[#This Row],[email]],แบบฝึก_52[Email],แบบฝึก_52[Completion time],0)&lt;&gt;0,"ส่งแล้ว","ยังไม่ส่ง")</f>
        <v>ส่งแล้ว</v>
      </c>
      <c r="AP303" s="5">
        <f>_xlfn.XLOOKUP(Table1[[#This Row],[email]],ท้ายบท_5[Email],ท้ายบท_5[Total points],"ยังไม่ส่ง")</f>
        <v>15</v>
      </c>
      <c r="AQ303" s="5">
        <f>_xlfn.XLOOKUP(Table1[[#This Row],[email]],Quiz_5[Email],Quiz_5[Total points],"ยังไม่ส่ง")</f>
        <v>5</v>
      </c>
      <c r="AR303" s="37"/>
      <c r="AS303" s="4" t="str">
        <f>IF(M303&lt;10,"ยังไม่ซ่อม",IF(Table1[[#This Row],[ซ่อมแล้วกลางภาค]]="ซ่อมแล้ว","ซ่อมแล้ว","ไม่ต้องซ่อม"))</f>
        <v>ไม่ต้องซ่อม</v>
      </c>
      <c r="BN303"/>
      <c r="BO303"/>
      <c r="BP303"/>
      <c r="BQ303"/>
    </row>
    <row r="304" spans="1:69" ht="19.5" x14ac:dyDescent="0.4">
      <c r="A304" s="21">
        <v>303</v>
      </c>
      <c r="B304" s="4">
        <v>9</v>
      </c>
      <c r="C304" s="4">
        <v>5</v>
      </c>
      <c r="D304" s="4" t="s">
        <v>33234</v>
      </c>
      <c r="E304" s="4" t="s">
        <v>32346</v>
      </c>
      <c r="F304" s="4" t="s">
        <v>33235</v>
      </c>
      <c r="G304" s="4" t="s">
        <v>33236</v>
      </c>
      <c r="H304" s="4" t="s">
        <v>2478</v>
      </c>
      <c r="I304" s="24">
        <f>ROUND(COUNTIF(Table1[[#This Row],[กิจกรรม 1.1]:[ท้ายบท 1]],"&lt;&gt;ยังไม่ส่ง")*2+IF(Table1[[#This Row],[Quiz 1]]&lt;&gt;"ยังไม่ส่ง",Table1[[#This Row],[Quiz 1]]*2/10,0),0)</f>
        <v>9</v>
      </c>
      <c r="J304" s="24">
        <f>ROUND(COUNTIF(Table1[[#This Row],[แบบฝึก 2.1]:[ท้ายบท 2]],"&lt;&gt;ยังไม่ส่ง")*8/3+IF(Table1[[#This Row],[Quiz 2]]&lt;&gt;"ยังไม่ส่ง",Table1[[#This Row],[Quiz 2]]*2/10,0),0)</f>
        <v>9</v>
      </c>
      <c r="K304" s="24">
        <f>ROUND(COUNTIF(Table1[[#This Row],[แบบฝึก 3.1]:[ท้ายบท 3]],"&lt;&gt;ยังไม่ส่ง")*3/2+IF(Table1[[#This Row],[Quiz 3]]&lt;&gt;"ยังไม่ส่ง",Table1[[#This Row],[Quiz 3]]*2/10,0),0)</f>
        <v>4</v>
      </c>
      <c r="L304" s="12">
        <f>Table1[[#This Row],[บท 1 '[10']]]+Table1[[#This Row],[บท 2 '[10']]]+Table1[[#This Row],[บท 3 '[5']]]</f>
        <v>22</v>
      </c>
      <c r="M304" s="12">
        <f>IF(Table1[[#This Row],[ซ่อมแล้วกลางภาค]]="ซ่อมแล้ว",10,Table1[[#This Row],[MID '[20']2]])</f>
        <v>13</v>
      </c>
      <c r="N304" s="12">
        <f>ROUND(COUNTIF(Table1[[#This Row],[แบบฝึก 4.1]:[ท้ายบท 4]],"&lt;&gt;ยังไม่ส่ง")*8/2+IF(Table1[[#This Row],[Quiz 4]]&lt;&gt;"ยังไม่ส่ง",Table1[[#This Row],[Quiz 4]]*2/10,0),0)</f>
        <v>5</v>
      </c>
      <c r="O304" s="12"/>
      <c r="P304" s="13">
        <f>ROUND(COUNTIF(Table1[[#This Row],[แบบฝึก 5.1]:[ท้ายบท 5]],"&lt;&gt;ยังไม่ส่ง")*8/3+IF(Table1[[#This Row],[Quiz 5]]&lt;&gt;"ยังไม่ส่ง",Table1[[#This Row],[Quiz 5]]*2/10,0),0)</f>
        <v>0</v>
      </c>
      <c r="Q304" s="12">
        <f>Table1[[#This Row],[บท 4 '[10']]]+Table1[[#This Row],[นำเสนอ '[5']]]+Table1[[#This Row],[บท 5 '[10']]]</f>
        <v>5</v>
      </c>
      <c r="R304" s="12">
        <f>Table1[[#This Row],[ก่อนกลางภาค '[25']]]+Table1[[#This Row],[กลางภาค '[20']]]+Table1[[#This Row],[หลังกลางภาค '[25']]]</f>
        <v>40</v>
      </c>
      <c r="S304" s="12"/>
      <c r="T304" s="12">
        <f>Table1[[#This Row],[ปลายภาค '[30']]]+Table1[[#This Row],[ก่อนปลายภาค '[70']]]</f>
        <v>40</v>
      </c>
      <c r="U304" s="11">
        <f t="shared" si="4"/>
        <v>0</v>
      </c>
      <c r="V304" s="5" t="str">
        <f>IF(_xlfn.XLOOKUP(Table1[[#This Row],[email]],กิจกรรม_11[Email],กิจกรรม_11[Completion time],0)&lt;&gt;0,"ส่งแล้ว","ยังไม่ส่ง")</f>
        <v>ส่งแล้ว</v>
      </c>
      <c r="W304" s="5" t="str">
        <f>IF(_xlfn.XLOOKUP(Table1[[#This Row],[email]],แบบฝึก_11[Email],แบบฝึก_11[Completion time],0)&lt;&gt;0,"ส่งแล้ว","ยังไม่ส่ง")</f>
        <v>ส่งแล้ว</v>
      </c>
      <c r="X304" s="5" t="str">
        <f>IF(_xlfn.XLOOKUP(Table1[[#This Row],[email]],แบบฝึก_12[Email],แบบฝึก_12[Completion time],0)&lt;&gt;0,"ส่งแล้ว","ยังไม่ส่ง")</f>
        <v>ส่งแล้ว</v>
      </c>
      <c r="Y304" s="5">
        <f>_xlfn.XLOOKUP(Table1[[#This Row],[email]],ท้ายบท_1[Email],ท้ายบท_1[Total points],"ยังไม่ส่ง")</f>
        <v>17</v>
      </c>
      <c r="Z304" s="4">
        <f>_xlfn.XLOOKUP(Table1[[#This Row],[email]],Quiz_1[Email],Quiz_1[Total points],"ยังไม่ส่ง")</f>
        <v>7</v>
      </c>
      <c r="AA304" s="5" t="str">
        <f>IF(_xlfn.XLOOKUP(Table1[[#This Row],[email]],แบบฝึก_21[Email],แบบฝึก_21[Completion time],0)&lt;&gt;0,"ส่งแล้ว","ยังไม่ส่ง")</f>
        <v>ส่งแล้ว</v>
      </c>
      <c r="AB304" s="5" t="str">
        <f>IF(_xlfn.XLOOKUP(Table1[[#This Row],[email]],แบบฝึก_22[Email],แบบฝึก_22[Completion time],0)&lt;&gt;0,"ส่งแล้ว","ยังไม่ส่ง")</f>
        <v>ส่งแล้ว</v>
      </c>
      <c r="AC304" s="5">
        <f>_xlfn.XLOOKUP(Table1[[#This Row],[email]],ท้ายบท_2[Email],ท้ายบท_2[Total points],"ยังไม่ส่ง")</f>
        <v>10</v>
      </c>
      <c r="AD304" s="5">
        <f>_xlfn.XLOOKUP(Table1[[#This Row],[email]],Quiz_2[Email],Quiz_2[Total points],"ยังไม่ส่ง")</f>
        <v>6</v>
      </c>
      <c r="AE304" s="5" t="str">
        <f>IF(_xlfn.XLOOKUP(Table1[[#This Row],[email]],แบบฝึก_31[Email],แบบฝึก_31[Completion time],0)&lt;&gt;0,"ส่งแล้ว","ยังไม่ส่ง")</f>
        <v>ส่งแล้ว</v>
      </c>
      <c r="AF304" s="5">
        <f>_xlfn.XLOOKUP(Table1[[#This Row],[email]],ท้ายบท_3[Email],ท้ายบท_3[Total points],"ยังไม่ส่ง")</f>
        <v>10</v>
      </c>
      <c r="AG304" s="5">
        <f>_xlfn.XLOOKUP(Table1[[#This Row],[email]],Quiz_3[Email],Quiz_3[Total points],"ยังไม่ส่ง")</f>
        <v>5</v>
      </c>
      <c r="AH304" s="12">
        <v>18</v>
      </c>
      <c r="AI304" s="14">
        <v>8</v>
      </c>
      <c r="AJ304" s="12">
        <f>ROUND((Table1[[#This Row],[mid '[20']]]+Table1[[#This Row],[mid '[10']]])/2,0)</f>
        <v>13</v>
      </c>
      <c r="AK304" s="5" t="str">
        <f>IF(_xlfn.XLOOKUP(Table1[[#This Row],[email]],แบบฝึก_41[Email],แบบฝึก_41[Completion time],0)&lt;&gt;0,"ส่งแล้ว","ยังไม่ส่ง")</f>
        <v>ส่งแล้ว</v>
      </c>
      <c r="AL304" s="5" t="str">
        <f>IF(_xlfn.XLOOKUP(Table1[[#This Row],[email]],ท้ายบท_4[Email],ท้ายบท_4[Total points],"ยังไม่ส่ง")&lt;&gt;0,"ส่งแล้ว","ยังไม่ส่ง")</f>
        <v>ยังไม่ส่ง</v>
      </c>
      <c r="AM304" s="5">
        <f>_xlfn.XLOOKUP(Table1[[#This Row],[email]],Quiz_4[Email],Quiz_4[Total points],"ยังไม่ส่ง")</f>
        <v>4</v>
      </c>
      <c r="AN304" s="5" t="str">
        <f>IF(_xlfn.XLOOKUP(Table1[[#This Row],[email]],แบบฝึก_51[Email],แบบฝึก_51[Completion time],0)&lt;&gt;0,"ส่งแล้ว","ยังไม่ส่ง")</f>
        <v>ยังไม่ส่ง</v>
      </c>
      <c r="AO304" s="5" t="str">
        <f>IF(_xlfn.XLOOKUP(Table1[[#This Row],[email]],แบบฝึก_52[Email],แบบฝึก_52[Completion time],0)&lt;&gt;0,"ส่งแล้ว","ยังไม่ส่ง")</f>
        <v>ยังไม่ส่ง</v>
      </c>
      <c r="AP304" s="5" t="str">
        <f>_xlfn.XLOOKUP(Table1[[#This Row],[email]],ท้ายบท_5[Email],ท้ายบท_5[Total points],"ยังไม่ส่ง")</f>
        <v>ยังไม่ส่ง</v>
      </c>
      <c r="AQ304" s="5" t="str">
        <f>_xlfn.XLOOKUP(Table1[[#This Row],[email]],Quiz_5[Email],Quiz_5[Total points],"ยังไม่ส่ง")</f>
        <v>ยังไม่ส่ง</v>
      </c>
      <c r="AR304" s="37"/>
      <c r="AS304" s="4" t="str">
        <f>IF(M304&lt;10,"ยังไม่ซ่อม",IF(Table1[[#This Row],[ซ่อมแล้วกลางภาค]]="ซ่อมแล้ว","ซ่อมแล้ว","ไม่ต้องซ่อม"))</f>
        <v>ไม่ต้องซ่อม</v>
      </c>
      <c r="BN304"/>
      <c r="BO304"/>
      <c r="BP304"/>
      <c r="BQ304"/>
    </row>
    <row r="305" spans="1:69" ht="19.5" x14ac:dyDescent="0.4">
      <c r="A305" s="21">
        <v>304</v>
      </c>
      <c r="B305" s="4">
        <v>9</v>
      </c>
      <c r="C305" s="4">
        <v>6</v>
      </c>
      <c r="D305" s="4" t="s">
        <v>33237</v>
      </c>
      <c r="E305" s="4" t="s">
        <v>32346</v>
      </c>
      <c r="F305" s="4" t="s">
        <v>33238</v>
      </c>
      <c r="G305" s="4" t="s">
        <v>33239</v>
      </c>
      <c r="H305" s="4" t="s">
        <v>3018</v>
      </c>
      <c r="I305" s="24">
        <f>ROUND(COUNTIF(Table1[[#This Row],[กิจกรรม 1.1]:[ท้ายบท 1]],"&lt;&gt;ยังไม่ส่ง")*2+IF(Table1[[#This Row],[Quiz 1]]&lt;&gt;"ยังไม่ส่ง",Table1[[#This Row],[Quiz 1]]*2/10,0),0)</f>
        <v>10</v>
      </c>
      <c r="J305" s="24">
        <f>ROUND(COUNTIF(Table1[[#This Row],[แบบฝึก 2.1]:[ท้ายบท 2]],"&lt;&gt;ยังไม่ส่ง")*8/3+IF(Table1[[#This Row],[Quiz 2]]&lt;&gt;"ยังไม่ส่ง",Table1[[#This Row],[Quiz 2]]*2/10,0),0)</f>
        <v>9</v>
      </c>
      <c r="K305" s="24">
        <f>ROUND(COUNTIF(Table1[[#This Row],[แบบฝึก 3.1]:[ท้ายบท 3]],"&lt;&gt;ยังไม่ส่ง")*3/2+IF(Table1[[#This Row],[Quiz 3]]&lt;&gt;"ยังไม่ส่ง",Table1[[#This Row],[Quiz 3]]*2/10,0),0)</f>
        <v>4</v>
      </c>
      <c r="L305" s="12">
        <f>Table1[[#This Row],[บท 1 '[10']]]+Table1[[#This Row],[บท 2 '[10']]]+Table1[[#This Row],[บท 3 '[5']]]</f>
        <v>23</v>
      </c>
      <c r="M305" s="12">
        <f>IF(Table1[[#This Row],[ซ่อมแล้วกลางภาค]]="ซ่อมแล้ว",10,Table1[[#This Row],[MID '[20']2]])</f>
        <v>12</v>
      </c>
      <c r="N305" s="12">
        <f>ROUND(COUNTIF(Table1[[#This Row],[แบบฝึก 4.1]:[ท้ายบท 4]],"&lt;&gt;ยังไม่ส่ง")*8/2+IF(Table1[[#This Row],[Quiz 4]]&lt;&gt;"ยังไม่ส่ง",Table1[[#This Row],[Quiz 4]]*2/10,0),0)</f>
        <v>6</v>
      </c>
      <c r="O305" s="12"/>
      <c r="P305" s="13">
        <f>ROUND(COUNTIF(Table1[[#This Row],[แบบฝึก 5.1]:[ท้ายบท 5]],"&lt;&gt;ยังไม่ส่ง")*8/3+IF(Table1[[#This Row],[Quiz 5]]&lt;&gt;"ยังไม่ส่ง",Table1[[#This Row],[Quiz 5]]*2/10,0),0)</f>
        <v>4</v>
      </c>
      <c r="Q305" s="12">
        <f>Table1[[#This Row],[บท 4 '[10']]]+Table1[[#This Row],[นำเสนอ '[5']]]+Table1[[#This Row],[บท 5 '[10']]]</f>
        <v>10</v>
      </c>
      <c r="R305" s="12">
        <f>Table1[[#This Row],[ก่อนกลางภาค '[25']]]+Table1[[#This Row],[กลางภาค '[20']]]+Table1[[#This Row],[หลังกลางภาค '[25']]]</f>
        <v>45</v>
      </c>
      <c r="S305" s="12"/>
      <c r="T305" s="12">
        <f>Table1[[#This Row],[ปลายภาค '[30']]]+Table1[[#This Row],[ก่อนปลายภาค '[70']]]</f>
        <v>45</v>
      </c>
      <c r="U305" s="11">
        <f t="shared" si="4"/>
        <v>0</v>
      </c>
      <c r="V305" s="5" t="str">
        <f>IF(_xlfn.XLOOKUP(Table1[[#This Row],[email]],กิจกรรม_11[Email],กิจกรรม_11[Completion time],0)&lt;&gt;0,"ส่งแล้ว","ยังไม่ส่ง")</f>
        <v>ส่งแล้ว</v>
      </c>
      <c r="W305" s="5" t="str">
        <f>IF(_xlfn.XLOOKUP(Table1[[#This Row],[email]],แบบฝึก_11[Email],แบบฝึก_11[Completion time],0)&lt;&gt;0,"ส่งแล้ว","ยังไม่ส่ง")</f>
        <v>ส่งแล้ว</v>
      </c>
      <c r="X305" s="5" t="str">
        <f>IF(_xlfn.XLOOKUP(Table1[[#This Row],[email]],แบบฝึก_12[Email],แบบฝึก_12[Completion time],0)&lt;&gt;0,"ส่งแล้ว","ยังไม่ส่ง")</f>
        <v>ส่งแล้ว</v>
      </c>
      <c r="Y305" s="5">
        <f>_xlfn.XLOOKUP(Table1[[#This Row],[email]],ท้ายบท_1[Email],ท้ายบท_1[Total points],"ยังไม่ส่ง")</f>
        <v>21</v>
      </c>
      <c r="Z305" s="4">
        <f>_xlfn.XLOOKUP(Table1[[#This Row],[email]],Quiz_1[Email],Quiz_1[Total points],"ยังไม่ส่ง")</f>
        <v>9</v>
      </c>
      <c r="AA305" s="5" t="str">
        <f>IF(_xlfn.XLOOKUP(Table1[[#This Row],[email]],แบบฝึก_21[Email],แบบฝึก_21[Completion time],0)&lt;&gt;0,"ส่งแล้ว","ยังไม่ส่ง")</f>
        <v>ส่งแล้ว</v>
      </c>
      <c r="AB305" s="5" t="str">
        <f>IF(_xlfn.XLOOKUP(Table1[[#This Row],[email]],แบบฝึก_22[Email],แบบฝึก_22[Completion time],0)&lt;&gt;0,"ส่งแล้ว","ยังไม่ส่ง")</f>
        <v>ส่งแล้ว</v>
      </c>
      <c r="AC305" s="5">
        <f>_xlfn.XLOOKUP(Table1[[#This Row],[email]],ท้ายบท_2[Email],ท้ายบท_2[Total points],"ยังไม่ส่ง")</f>
        <v>13</v>
      </c>
      <c r="AD305" s="5">
        <f>_xlfn.XLOOKUP(Table1[[#This Row],[email]],Quiz_2[Email],Quiz_2[Total points],"ยังไม่ส่ง")</f>
        <v>6</v>
      </c>
      <c r="AE305" s="5" t="str">
        <f>IF(_xlfn.XLOOKUP(Table1[[#This Row],[email]],แบบฝึก_31[Email],แบบฝึก_31[Completion time],0)&lt;&gt;0,"ส่งแล้ว","ยังไม่ส่ง")</f>
        <v>ส่งแล้ว</v>
      </c>
      <c r="AF305" s="5">
        <f>_xlfn.XLOOKUP(Table1[[#This Row],[email]],ท้ายบท_3[Email],ท้ายบท_3[Total points],"ยังไม่ส่ง")</f>
        <v>9</v>
      </c>
      <c r="AG305" s="5">
        <f>_xlfn.XLOOKUP(Table1[[#This Row],[email]],Quiz_3[Email],Quiz_3[Total points],"ยังไม่ส่ง")</f>
        <v>6</v>
      </c>
      <c r="AH305" s="12">
        <v>18</v>
      </c>
      <c r="AI305" s="14">
        <v>6</v>
      </c>
      <c r="AJ305" s="12">
        <f>ROUND((Table1[[#This Row],[mid '[20']]]+Table1[[#This Row],[mid '[10']]])/2,0)</f>
        <v>12</v>
      </c>
      <c r="AK305" s="5" t="str">
        <f>IF(_xlfn.XLOOKUP(Table1[[#This Row],[email]],แบบฝึก_41[Email],แบบฝึก_41[Completion time],0)&lt;&gt;0,"ส่งแล้ว","ยังไม่ส่ง")</f>
        <v>ยังไม่ส่ง</v>
      </c>
      <c r="AL305" s="5" t="str">
        <f>IF(_xlfn.XLOOKUP(Table1[[#This Row],[email]],ท้ายบท_4[Email],ท้ายบท_4[Total points],"ยังไม่ส่ง")&lt;&gt;0,"ส่งแล้ว","ยังไม่ส่ง")</f>
        <v>ส่งแล้ว</v>
      </c>
      <c r="AM305" s="5">
        <f>_xlfn.XLOOKUP(Table1[[#This Row],[email]],Quiz_4[Email],Quiz_4[Total points],"ยังไม่ส่ง")</f>
        <v>9</v>
      </c>
      <c r="AN305" s="5" t="str">
        <f>IF(_xlfn.XLOOKUP(Table1[[#This Row],[email]],แบบฝึก_51[Email],แบบฝึก_51[Completion time],0)&lt;&gt;0,"ส่งแล้ว","ยังไม่ส่ง")</f>
        <v>ยังไม่ส่ง</v>
      </c>
      <c r="AO305" s="5" t="str">
        <f>IF(_xlfn.XLOOKUP(Table1[[#This Row],[email]],แบบฝึก_52[Email],แบบฝึก_52[Completion time],0)&lt;&gt;0,"ส่งแล้ว","ยังไม่ส่ง")</f>
        <v>ส่งแล้ว</v>
      </c>
      <c r="AP305" s="5" t="str">
        <f>_xlfn.XLOOKUP(Table1[[#This Row],[email]],ท้ายบท_5[Email],ท้ายบท_5[Total points],"ยังไม่ส่ง")</f>
        <v>ยังไม่ส่ง</v>
      </c>
      <c r="AQ305" s="5">
        <f>_xlfn.XLOOKUP(Table1[[#This Row],[email]],Quiz_5[Email],Quiz_5[Total points],"ยังไม่ส่ง")</f>
        <v>6</v>
      </c>
      <c r="AR305" s="37"/>
      <c r="AS305" s="4" t="str">
        <f>IF(M305&lt;10,"ยังไม่ซ่อม",IF(Table1[[#This Row],[ซ่อมแล้วกลางภาค]]="ซ่อมแล้ว","ซ่อมแล้ว","ไม่ต้องซ่อม"))</f>
        <v>ไม่ต้องซ่อม</v>
      </c>
      <c r="BN305"/>
      <c r="BO305"/>
      <c r="BP305"/>
      <c r="BQ305"/>
    </row>
    <row r="306" spans="1:69" ht="19.5" x14ac:dyDescent="0.4">
      <c r="A306" s="21">
        <v>305</v>
      </c>
      <c r="B306" s="4">
        <v>9</v>
      </c>
      <c r="C306" s="4">
        <v>7</v>
      </c>
      <c r="D306" s="4" t="s">
        <v>33240</v>
      </c>
      <c r="E306" s="4" t="s">
        <v>32346</v>
      </c>
      <c r="F306" s="4" t="s">
        <v>33241</v>
      </c>
      <c r="G306" s="4" t="s">
        <v>33242</v>
      </c>
      <c r="H306" s="4" t="s">
        <v>2583</v>
      </c>
      <c r="I306" s="24">
        <f>ROUND(COUNTIF(Table1[[#This Row],[กิจกรรม 1.1]:[ท้ายบท 1]],"&lt;&gt;ยังไม่ส่ง")*2+IF(Table1[[#This Row],[Quiz 1]]&lt;&gt;"ยังไม่ส่ง",Table1[[#This Row],[Quiz 1]]*2/10,0),0)</f>
        <v>9</v>
      </c>
      <c r="J306" s="24">
        <f>ROUND(COUNTIF(Table1[[#This Row],[แบบฝึก 2.1]:[ท้ายบท 2]],"&lt;&gt;ยังไม่ส่ง")*8/3+IF(Table1[[#This Row],[Quiz 2]]&lt;&gt;"ยังไม่ส่ง",Table1[[#This Row],[Quiz 2]]*2/10,0),0)</f>
        <v>10</v>
      </c>
      <c r="K306" s="24">
        <f>ROUND(COUNTIF(Table1[[#This Row],[แบบฝึก 3.1]:[ท้ายบท 3]],"&lt;&gt;ยังไม่ส่ง")*3/2+IF(Table1[[#This Row],[Quiz 3]]&lt;&gt;"ยังไม่ส่ง",Table1[[#This Row],[Quiz 3]]*2/10,0),0)</f>
        <v>4</v>
      </c>
      <c r="L306" s="12">
        <f>Table1[[#This Row],[บท 1 '[10']]]+Table1[[#This Row],[บท 2 '[10']]]+Table1[[#This Row],[บท 3 '[5']]]</f>
        <v>23</v>
      </c>
      <c r="M306" s="12">
        <f>IF(Table1[[#This Row],[ซ่อมแล้วกลางภาค]]="ซ่อมแล้ว",10,Table1[[#This Row],[MID '[20']2]])</f>
        <v>17</v>
      </c>
      <c r="N306" s="12">
        <f>ROUND(COUNTIF(Table1[[#This Row],[แบบฝึก 4.1]:[ท้ายบท 4]],"&lt;&gt;ยังไม่ส่ง")*8/2+IF(Table1[[#This Row],[Quiz 4]]&lt;&gt;"ยังไม่ส่ง",Table1[[#This Row],[Quiz 4]]*2/10,0),0)</f>
        <v>9</v>
      </c>
      <c r="O306" s="12"/>
      <c r="P306" s="13">
        <f>ROUND(COUNTIF(Table1[[#This Row],[แบบฝึก 5.1]:[ท้ายบท 5]],"&lt;&gt;ยังไม่ส่ง")*8/3+IF(Table1[[#This Row],[Quiz 5]]&lt;&gt;"ยังไม่ส่ง",Table1[[#This Row],[Quiz 5]]*2/10,0),0)</f>
        <v>9</v>
      </c>
      <c r="Q306" s="12">
        <f>Table1[[#This Row],[บท 4 '[10']]]+Table1[[#This Row],[นำเสนอ '[5']]]+Table1[[#This Row],[บท 5 '[10']]]</f>
        <v>18</v>
      </c>
      <c r="R306" s="12">
        <f>Table1[[#This Row],[ก่อนกลางภาค '[25']]]+Table1[[#This Row],[กลางภาค '[20']]]+Table1[[#This Row],[หลังกลางภาค '[25']]]</f>
        <v>58</v>
      </c>
      <c r="S306" s="12"/>
      <c r="T306" s="12">
        <f>Table1[[#This Row],[ปลายภาค '[30']]]+Table1[[#This Row],[ก่อนปลายภาค '[70']]]</f>
        <v>58</v>
      </c>
      <c r="U306" s="11">
        <f t="shared" si="4"/>
        <v>1.5</v>
      </c>
      <c r="V306" s="5" t="str">
        <f>IF(_xlfn.XLOOKUP(Table1[[#This Row],[email]],กิจกรรม_11[Email],กิจกรรม_11[Completion time],0)&lt;&gt;0,"ส่งแล้ว","ยังไม่ส่ง")</f>
        <v>ส่งแล้ว</v>
      </c>
      <c r="W306" s="5" t="str">
        <f>IF(_xlfn.XLOOKUP(Table1[[#This Row],[email]],แบบฝึก_11[Email],แบบฝึก_11[Completion time],0)&lt;&gt;0,"ส่งแล้ว","ยังไม่ส่ง")</f>
        <v>ส่งแล้ว</v>
      </c>
      <c r="X306" s="5" t="str">
        <f>IF(_xlfn.XLOOKUP(Table1[[#This Row],[email]],แบบฝึก_12[Email],แบบฝึก_12[Completion time],0)&lt;&gt;0,"ส่งแล้ว","ยังไม่ส่ง")</f>
        <v>ส่งแล้ว</v>
      </c>
      <c r="Y306" s="5">
        <f>_xlfn.XLOOKUP(Table1[[#This Row],[email]],ท้ายบท_1[Email],ท้ายบท_1[Total points],"ยังไม่ส่ง")</f>
        <v>22</v>
      </c>
      <c r="Z306" s="4">
        <f>_xlfn.XLOOKUP(Table1[[#This Row],[email]],Quiz_1[Email],Quiz_1[Total points],"ยังไม่ส่ง")</f>
        <v>7</v>
      </c>
      <c r="AA306" s="5" t="str">
        <f>IF(_xlfn.XLOOKUP(Table1[[#This Row],[email]],แบบฝึก_21[Email],แบบฝึก_21[Completion time],0)&lt;&gt;0,"ส่งแล้ว","ยังไม่ส่ง")</f>
        <v>ส่งแล้ว</v>
      </c>
      <c r="AB306" s="5" t="str">
        <f>IF(_xlfn.XLOOKUP(Table1[[#This Row],[email]],แบบฝึก_22[Email],แบบฝึก_22[Completion time],0)&lt;&gt;0,"ส่งแล้ว","ยังไม่ส่ง")</f>
        <v>ส่งแล้ว</v>
      </c>
      <c r="AC306" s="5">
        <f>_xlfn.XLOOKUP(Table1[[#This Row],[email]],ท้ายบท_2[Email],ท้ายบท_2[Total points],"ยังไม่ส่ง")</f>
        <v>14</v>
      </c>
      <c r="AD306" s="5">
        <f>_xlfn.XLOOKUP(Table1[[#This Row],[email]],Quiz_2[Email],Quiz_2[Total points],"ยังไม่ส่ง")</f>
        <v>9</v>
      </c>
      <c r="AE306" s="5" t="str">
        <f>IF(_xlfn.XLOOKUP(Table1[[#This Row],[email]],แบบฝึก_31[Email],แบบฝึก_31[Completion time],0)&lt;&gt;0,"ส่งแล้ว","ยังไม่ส่ง")</f>
        <v>ส่งแล้ว</v>
      </c>
      <c r="AF306" s="5">
        <f>_xlfn.XLOOKUP(Table1[[#This Row],[email]],ท้ายบท_3[Email],ท้ายบท_3[Total points],"ยังไม่ส่ง")</f>
        <v>6</v>
      </c>
      <c r="AG306" s="5">
        <f>_xlfn.XLOOKUP(Table1[[#This Row],[email]],Quiz_3[Email],Quiz_3[Total points],"ยังไม่ส่ง")</f>
        <v>6</v>
      </c>
      <c r="AH306" s="12">
        <v>25</v>
      </c>
      <c r="AI306" s="14">
        <v>9</v>
      </c>
      <c r="AJ306" s="12">
        <f>ROUND((Table1[[#This Row],[mid '[20']]]+Table1[[#This Row],[mid '[10']]])/2,0)</f>
        <v>17</v>
      </c>
      <c r="AK306" s="5" t="str">
        <f>IF(_xlfn.XLOOKUP(Table1[[#This Row],[email]],แบบฝึก_41[Email],แบบฝึก_41[Completion time],0)&lt;&gt;0,"ส่งแล้ว","ยังไม่ส่ง")</f>
        <v>ส่งแล้ว</v>
      </c>
      <c r="AL306" s="5" t="str">
        <f>IF(_xlfn.XLOOKUP(Table1[[#This Row],[email]],ท้ายบท_4[Email],ท้ายบท_4[Total points],"ยังไม่ส่ง")&lt;&gt;0,"ส่งแล้ว","ยังไม่ส่ง")</f>
        <v>ส่งแล้ว</v>
      </c>
      <c r="AM306" s="5">
        <f>_xlfn.XLOOKUP(Table1[[#This Row],[email]],Quiz_4[Email],Quiz_4[Total points],"ยังไม่ส่ง")</f>
        <v>7</v>
      </c>
      <c r="AN306" s="5" t="str">
        <f>IF(_xlfn.XLOOKUP(Table1[[#This Row],[email]],แบบฝึก_51[Email],แบบฝึก_51[Completion time],0)&lt;&gt;0,"ส่งแล้ว","ยังไม่ส่ง")</f>
        <v>ส่งแล้ว</v>
      </c>
      <c r="AO306" s="5" t="str">
        <f>IF(_xlfn.XLOOKUP(Table1[[#This Row],[email]],แบบฝึก_52[Email],แบบฝึก_52[Completion time],0)&lt;&gt;0,"ส่งแล้ว","ยังไม่ส่ง")</f>
        <v>ส่งแล้ว</v>
      </c>
      <c r="AP306" s="5">
        <f>_xlfn.XLOOKUP(Table1[[#This Row],[email]],ท้ายบท_5[Email],ท้ายบท_5[Total points],"ยังไม่ส่ง")</f>
        <v>15</v>
      </c>
      <c r="AQ306" s="5">
        <f>_xlfn.XLOOKUP(Table1[[#This Row],[email]],Quiz_5[Email],Quiz_5[Total points],"ยังไม่ส่ง")</f>
        <v>6</v>
      </c>
      <c r="AR306" s="37"/>
      <c r="AS306" s="4" t="str">
        <f>IF(M306&lt;10,"ยังไม่ซ่อม",IF(Table1[[#This Row],[ซ่อมแล้วกลางภาค]]="ซ่อมแล้ว","ซ่อมแล้ว","ไม่ต้องซ่อม"))</f>
        <v>ไม่ต้องซ่อม</v>
      </c>
      <c r="BN306"/>
      <c r="BO306"/>
      <c r="BP306"/>
      <c r="BQ306"/>
    </row>
    <row r="307" spans="1:69" ht="19.5" x14ac:dyDescent="0.4">
      <c r="A307" s="21">
        <v>306</v>
      </c>
      <c r="B307" s="4">
        <v>9</v>
      </c>
      <c r="C307" s="4">
        <v>8</v>
      </c>
      <c r="D307" s="4" t="s">
        <v>33243</v>
      </c>
      <c r="E307" s="4" t="s">
        <v>32346</v>
      </c>
      <c r="F307" s="4" t="s">
        <v>33244</v>
      </c>
      <c r="G307" s="4" t="s">
        <v>33245</v>
      </c>
      <c r="H307" s="4" t="s">
        <v>3850</v>
      </c>
      <c r="I307" s="24">
        <f>ROUND(COUNTIF(Table1[[#This Row],[กิจกรรม 1.1]:[ท้ายบท 1]],"&lt;&gt;ยังไม่ส่ง")*2+IF(Table1[[#This Row],[Quiz 1]]&lt;&gt;"ยังไม่ส่ง",Table1[[#This Row],[Quiz 1]]*2/10,0),0)</f>
        <v>10</v>
      </c>
      <c r="J307" s="24">
        <f>ROUND(COUNTIF(Table1[[#This Row],[แบบฝึก 2.1]:[ท้ายบท 2]],"&lt;&gt;ยังไม่ส่ง")*8/3+IF(Table1[[#This Row],[Quiz 2]]&lt;&gt;"ยังไม่ส่ง",Table1[[#This Row],[Quiz 2]]*2/10,0),0)</f>
        <v>10</v>
      </c>
      <c r="K307" s="24">
        <f>ROUND(COUNTIF(Table1[[#This Row],[แบบฝึก 3.1]:[ท้ายบท 3]],"&lt;&gt;ยังไม่ส่ง")*3/2+IF(Table1[[#This Row],[Quiz 3]]&lt;&gt;"ยังไม่ส่ง",Table1[[#This Row],[Quiz 3]]*2/10,0),0)</f>
        <v>5</v>
      </c>
      <c r="L307" s="12">
        <f>Table1[[#This Row],[บท 1 '[10']]]+Table1[[#This Row],[บท 2 '[10']]]+Table1[[#This Row],[บท 3 '[5']]]</f>
        <v>25</v>
      </c>
      <c r="M307" s="12">
        <f>IF(Table1[[#This Row],[ซ่อมแล้วกลางภาค]]="ซ่อมแล้ว",10,Table1[[#This Row],[MID '[20']2]])</f>
        <v>10</v>
      </c>
      <c r="N307" s="12">
        <f>ROUND(COUNTIF(Table1[[#This Row],[แบบฝึก 4.1]:[ท้ายบท 4]],"&lt;&gt;ยังไม่ส่ง")*8/2+IF(Table1[[#This Row],[Quiz 4]]&lt;&gt;"ยังไม่ส่ง",Table1[[#This Row],[Quiz 4]]*2/10,0),0)</f>
        <v>5</v>
      </c>
      <c r="O307" s="12"/>
      <c r="P307" s="13">
        <f>ROUND(COUNTIF(Table1[[#This Row],[แบบฝึก 5.1]:[ท้ายบท 5]],"&lt;&gt;ยังไม่ส่ง")*8/3+IF(Table1[[#This Row],[Quiz 5]]&lt;&gt;"ยังไม่ส่ง",Table1[[#This Row],[Quiz 5]]*2/10,0),0)</f>
        <v>9</v>
      </c>
      <c r="Q307" s="12">
        <f>Table1[[#This Row],[บท 4 '[10']]]+Table1[[#This Row],[นำเสนอ '[5']]]+Table1[[#This Row],[บท 5 '[10']]]</f>
        <v>14</v>
      </c>
      <c r="R307" s="12">
        <f>Table1[[#This Row],[ก่อนกลางภาค '[25']]]+Table1[[#This Row],[กลางภาค '[20']]]+Table1[[#This Row],[หลังกลางภาค '[25']]]</f>
        <v>49</v>
      </c>
      <c r="S307" s="12"/>
      <c r="T307" s="12">
        <f>Table1[[#This Row],[ปลายภาค '[30']]]+Table1[[#This Row],[ก่อนปลายภาค '[70']]]</f>
        <v>49</v>
      </c>
      <c r="U307" s="11">
        <f t="shared" si="4"/>
        <v>0</v>
      </c>
      <c r="V307" s="5" t="str">
        <f>IF(_xlfn.XLOOKUP(Table1[[#This Row],[email]],กิจกรรม_11[Email],กิจกรรม_11[Completion time],0)&lt;&gt;0,"ส่งแล้ว","ยังไม่ส่ง")</f>
        <v>ส่งแล้ว</v>
      </c>
      <c r="W307" s="5" t="str">
        <f>IF(_xlfn.XLOOKUP(Table1[[#This Row],[email]],แบบฝึก_11[Email],แบบฝึก_11[Completion time],0)&lt;&gt;0,"ส่งแล้ว","ยังไม่ส่ง")</f>
        <v>ส่งแล้ว</v>
      </c>
      <c r="X307" s="5" t="str">
        <f>IF(_xlfn.XLOOKUP(Table1[[#This Row],[email]],แบบฝึก_12[Email],แบบฝึก_12[Completion time],0)&lt;&gt;0,"ส่งแล้ว","ยังไม่ส่ง")</f>
        <v>ส่งแล้ว</v>
      </c>
      <c r="Y307" s="5">
        <f>_xlfn.XLOOKUP(Table1[[#This Row],[email]],ท้ายบท_1[Email],ท้ายบท_1[Total points],"ยังไม่ส่ง")</f>
        <v>20</v>
      </c>
      <c r="Z307" s="4">
        <f>_xlfn.XLOOKUP(Table1[[#This Row],[email]],Quiz_1[Email],Quiz_1[Total points],"ยังไม่ส่ง")</f>
        <v>8</v>
      </c>
      <c r="AA307" s="5" t="str">
        <f>IF(_xlfn.XLOOKUP(Table1[[#This Row],[email]],แบบฝึก_21[Email],แบบฝึก_21[Completion time],0)&lt;&gt;0,"ส่งแล้ว","ยังไม่ส่ง")</f>
        <v>ส่งแล้ว</v>
      </c>
      <c r="AB307" s="5" t="str">
        <f>IF(_xlfn.XLOOKUP(Table1[[#This Row],[email]],แบบฝึก_22[Email],แบบฝึก_22[Completion time],0)&lt;&gt;0,"ส่งแล้ว","ยังไม่ส่ง")</f>
        <v>ส่งแล้ว</v>
      </c>
      <c r="AC307" s="5">
        <f>_xlfn.XLOOKUP(Table1[[#This Row],[email]],ท้ายบท_2[Email],ท้ายบท_2[Total points],"ยังไม่ส่ง")</f>
        <v>10</v>
      </c>
      <c r="AD307" s="5">
        <f>_xlfn.XLOOKUP(Table1[[#This Row],[email]],Quiz_2[Email],Quiz_2[Total points],"ยังไม่ส่ง")</f>
        <v>8</v>
      </c>
      <c r="AE307" s="5" t="str">
        <f>IF(_xlfn.XLOOKUP(Table1[[#This Row],[email]],แบบฝึก_31[Email],แบบฝึก_31[Completion time],0)&lt;&gt;0,"ส่งแล้ว","ยังไม่ส่ง")</f>
        <v>ส่งแล้ว</v>
      </c>
      <c r="AF307" s="5">
        <f>_xlfn.XLOOKUP(Table1[[#This Row],[email]],ท้ายบท_3[Email],ท้ายบท_3[Total points],"ยังไม่ส่ง")</f>
        <v>11</v>
      </c>
      <c r="AG307" s="5">
        <f>_xlfn.XLOOKUP(Table1[[#This Row],[email]],Quiz_3[Email],Quiz_3[Total points],"ยังไม่ส่ง")</f>
        <v>8</v>
      </c>
      <c r="AH307" s="12">
        <v>11</v>
      </c>
      <c r="AI307" s="14">
        <v>6</v>
      </c>
      <c r="AJ307" s="12">
        <f>ROUND((Table1[[#This Row],[mid '[20']]]+Table1[[#This Row],[mid '[10']]])/2,0)</f>
        <v>9</v>
      </c>
      <c r="AK307" s="5" t="str">
        <f>IF(_xlfn.XLOOKUP(Table1[[#This Row],[email]],แบบฝึก_41[Email],แบบฝึก_41[Completion time],0)&lt;&gt;0,"ส่งแล้ว","ยังไม่ส่ง")</f>
        <v>ส่งแล้ว</v>
      </c>
      <c r="AL307" s="5" t="str">
        <f>IF(_xlfn.XLOOKUP(Table1[[#This Row],[email]],ท้ายบท_4[Email],ท้ายบท_4[Total points],"ยังไม่ส่ง")&lt;&gt;0,"ส่งแล้ว","ยังไม่ส่ง")</f>
        <v>ยังไม่ส่ง</v>
      </c>
      <c r="AM307" s="5">
        <f>_xlfn.XLOOKUP(Table1[[#This Row],[email]],Quiz_4[Email],Quiz_4[Total points],"ยังไม่ส่ง")</f>
        <v>5</v>
      </c>
      <c r="AN307" s="5" t="str">
        <f>IF(_xlfn.XLOOKUP(Table1[[#This Row],[email]],แบบฝึก_51[Email],แบบฝึก_51[Completion time],0)&lt;&gt;0,"ส่งแล้ว","ยังไม่ส่ง")</f>
        <v>ส่งแล้ว</v>
      </c>
      <c r="AO307" s="5" t="str">
        <f>IF(_xlfn.XLOOKUP(Table1[[#This Row],[email]],แบบฝึก_52[Email],แบบฝึก_52[Completion time],0)&lt;&gt;0,"ส่งแล้ว","ยังไม่ส่ง")</f>
        <v>ส่งแล้ว</v>
      </c>
      <c r="AP307" s="5">
        <f>_xlfn.XLOOKUP(Table1[[#This Row],[email]],ท้ายบท_5[Email],ท้ายบท_5[Total points],"ยังไม่ส่ง")</f>
        <v>9</v>
      </c>
      <c r="AQ307" s="5">
        <f>_xlfn.XLOOKUP(Table1[[#This Row],[email]],Quiz_5[Email],Quiz_5[Total points],"ยังไม่ส่ง")</f>
        <v>6</v>
      </c>
      <c r="AR307" s="37" t="s">
        <v>33118</v>
      </c>
      <c r="AS307" s="4" t="str">
        <f>IF(M307&lt;10,"ยังไม่ซ่อม",IF(Table1[[#This Row],[ซ่อมแล้วกลางภาค]]="ซ่อมแล้ว","ซ่อมแล้ว","ไม่ต้องซ่อม"))</f>
        <v>ซ่อมแล้ว</v>
      </c>
      <c r="BN307"/>
      <c r="BO307"/>
      <c r="BP307"/>
      <c r="BQ307"/>
    </row>
    <row r="308" spans="1:69" ht="19.5" x14ac:dyDescent="0.4">
      <c r="A308" s="21">
        <v>307</v>
      </c>
      <c r="B308" s="4">
        <v>9</v>
      </c>
      <c r="C308" s="4">
        <v>9</v>
      </c>
      <c r="D308" s="4" t="s">
        <v>33246</v>
      </c>
      <c r="E308" s="4" t="s">
        <v>32346</v>
      </c>
      <c r="F308" s="4" t="s">
        <v>16523</v>
      </c>
      <c r="G308" s="4" t="s">
        <v>33247</v>
      </c>
      <c r="H308" s="4" t="s">
        <v>3049</v>
      </c>
      <c r="I308" s="24">
        <f>ROUND(COUNTIF(Table1[[#This Row],[กิจกรรม 1.1]:[ท้ายบท 1]],"&lt;&gt;ยังไม่ส่ง")*2+IF(Table1[[#This Row],[Quiz 1]]&lt;&gt;"ยังไม่ส่ง",Table1[[#This Row],[Quiz 1]]*2/10,0),0)</f>
        <v>10</v>
      </c>
      <c r="J308" s="24">
        <f>ROUND(COUNTIF(Table1[[#This Row],[แบบฝึก 2.1]:[ท้ายบท 2]],"&lt;&gt;ยังไม่ส่ง")*8/3+IF(Table1[[#This Row],[Quiz 2]]&lt;&gt;"ยังไม่ส่ง",Table1[[#This Row],[Quiz 2]]*2/10,0),0)</f>
        <v>9</v>
      </c>
      <c r="K308" s="24">
        <f>ROUND(COUNTIF(Table1[[#This Row],[แบบฝึก 3.1]:[ท้ายบท 3]],"&lt;&gt;ยังไม่ส่ง")*3/2+IF(Table1[[#This Row],[Quiz 3]]&lt;&gt;"ยังไม่ส่ง",Table1[[#This Row],[Quiz 3]]*2/10,0),0)</f>
        <v>4</v>
      </c>
      <c r="L308" s="12">
        <f>Table1[[#This Row],[บท 1 '[10']]]+Table1[[#This Row],[บท 2 '[10']]]+Table1[[#This Row],[บท 3 '[5']]]</f>
        <v>23</v>
      </c>
      <c r="M308" s="12">
        <f>IF(Table1[[#This Row],[ซ่อมแล้วกลางภาค]]="ซ่อมแล้ว",10,Table1[[#This Row],[MID '[20']2]])</f>
        <v>10</v>
      </c>
      <c r="N308" s="12">
        <f>ROUND(COUNTIF(Table1[[#This Row],[แบบฝึก 4.1]:[ท้ายบท 4]],"&lt;&gt;ยังไม่ส่ง")*8/2+IF(Table1[[#This Row],[Quiz 4]]&lt;&gt;"ยังไม่ส่ง",Table1[[#This Row],[Quiz 4]]*2/10,0),0)</f>
        <v>6</v>
      </c>
      <c r="O308" s="12"/>
      <c r="P308" s="13">
        <f>ROUND(COUNTIF(Table1[[#This Row],[แบบฝึก 5.1]:[ท้ายบท 5]],"&lt;&gt;ยังไม่ส่ง")*8/3+IF(Table1[[#This Row],[Quiz 5]]&lt;&gt;"ยังไม่ส่ง",Table1[[#This Row],[Quiz 5]]*2/10,0),0)</f>
        <v>9</v>
      </c>
      <c r="Q308" s="12">
        <f>Table1[[#This Row],[บท 4 '[10']]]+Table1[[#This Row],[นำเสนอ '[5']]]+Table1[[#This Row],[บท 5 '[10']]]</f>
        <v>15</v>
      </c>
      <c r="R308" s="12">
        <f>Table1[[#This Row],[ก่อนกลางภาค '[25']]]+Table1[[#This Row],[กลางภาค '[20']]]+Table1[[#This Row],[หลังกลางภาค '[25']]]</f>
        <v>48</v>
      </c>
      <c r="S308" s="12"/>
      <c r="T308" s="12">
        <f>Table1[[#This Row],[ปลายภาค '[30']]]+Table1[[#This Row],[ก่อนปลายภาค '[70']]]</f>
        <v>48</v>
      </c>
      <c r="U308" s="11">
        <f t="shared" si="4"/>
        <v>0</v>
      </c>
      <c r="V308" s="5" t="str">
        <f>IF(_xlfn.XLOOKUP(Table1[[#This Row],[email]],กิจกรรม_11[Email],กิจกรรม_11[Completion time],0)&lt;&gt;0,"ส่งแล้ว","ยังไม่ส่ง")</f>
        <v>ส่งแล้ว</v>
      </c>
      <c r="W308" s="5" t="str">
        <f>IF(_xlfn.XLOOKUP(Table1[[#This Row],[email]],แบบฝึก_11[Email],แบบฝึก_11[Completion time],0)&lt;&gt;0,"ส่งแล้ว","ยังไม่ส่ง")</f>
        <v>ส่งแล้ว</v>
      </c>
      <c r="X308" s="5" t="str">
        <f>IF(_xlfn.XLOOKUP(Table1[[#This Row],[email]],แบบฝึก_12[Email],แบบฝึก_12[Completion time],0)&lt;&gt;0,"ส่งแล้ว","ยังไม่ส่ง")</f>
        <v>ส่งแล้ว</v>
      </c>
      <c r="Y308" s="5">
        <f>_xlfn.XLOOKUP(Table1[[#This Row],[email]],ท้ายบท_1[Email],ท้ายบท_1[Total points],"ยังไม่ส่ง")</f>
        <v>18</v>
      </c>
      <c r="Z308" s="4">
        <f>_xlfn.XLOOKUP(Table1[[#This Row],[email]],Quiz_1[Email],Quiz_1[Total points],"ยังไม่ส่ง")</f>
        <v>8</v>
      </c>
      <c r="AA308" s="5" t="str">
        <f>IF(_xlfn.XLOOKUP(Table1[[#This Row],[email]],แบบฝึก_21[Email],แบบฝึก_21[Completion time],0)&lt;&gt;0,"ส่งแล้ว","ยังไม่ส่ง")</f>
        <v>ส่งแล้ว</v>
      </c>
      <c r="AB308" s="5" t="str">
        <f>IF(_xlfn.XLOOKUP(Table1[[#This Row],[email]],แบบฝึก_22[Email],แบบฝึก_22[Completion time],0)&lt;&gt;0,"ส่งแล้ว","ยังไม่ส่ง")</f>
        <v>ส่งแล้ว</v>
      </c>
      <c r="AC308" s="5">
        <f>_xlfn.XLOOKUP(Table1[[#This Row],[email]],ท้ายบท_2[Email],ท้ายบท_2[Total points],"ยังไม่ส่ง")</f>
        <v>10</v>
      </c>
      <c r="AD308" s="5">
        <f>_xlfn.XLOOKUP(Table1[[#This Row],[email]],Quiz_2[Email],Quiz_2[Total points],"ยังไม่ส่ง")</f>
        <v>7</v>
      </c>
      <c r="AE308" s="5" t="str">
        <f>IF(_xlfn.XLOOKUP(Table1[[#This Row],[email]],แบบฝึก_31[Email],แบบฝึก_31[Completion time],0)&lt;&gt;0,"ส่งแล้ว","ยังไม่ส่ง")</f>
        <v>ส่งแล้ว</v>
      </c>
      <c r="AF308" s="5">
        <f>_xlfn.XLOOKUP(Table1[[#This Row],[email]],ท้ายบท_3[Email],ท้ายบท_3[Total points],"ยังไม่ส่ง")</f>
        <v>9</v>
      </c>
      <c r="AG308" s="5">
        <f>_xlfn.XLOOKUP(Table1[[#This Row],[email]],Quiz_3[Email],Quiz_3[Total points],"ยังไม่ส่ง")</f>
        <v>5</v>
      </c>
      <c r="AH308" s="12">
        <v>14</v>
      </c>
      <c r="AI308" s="14">
        <v>6</v>
      </c>
      <c r="AJ308" s="12">
        <f>ROUND((Table1[[#This Row],[mid '[20']]]+Table1[[#This Row],[mid '[10']]])/2,0)</f>
        <v>10</v>
      </c>
      <c r="AK308" s="5" t="str">
        <f>IF(_xlfn.XLOOKUP(Table1[[#This Row],[email]],แบบฝึก_41[Email],แบบฝึก_41[Completion time],0)&lt;&gt;0,"ส่งแล้ว","ยังไม่ส่ง")</f>
        <v>ส่งแล้ว</v>
      </c>
      <c r="AL308" s="5" t="str">
        <f>IF(_xlfn.XLOOKUP(Table1[[#This Row],[email]],ท้ายบท_4[Email],ท้ายบท_4[Total points],"ยังไม่ส่ง")&lt;&gt;0,"ส่งแล้ว","ยังไม่ส่ง")</f>
        <v>ยังไม่ส่ง</v>
      </c>
      <c r="AM308" s="5">
        <f>_xlfn.XLOOKUP(Table1[[#This Row],[email]],Quiz_4[Email],Quiz_4[Total points],"ยังไม่ส่ง")</f>
        <v>9</v>
      </c>
      <c r="AN308" s="5" t="str">
        <f>IF(_xlfn.XLOOKUP(Table1[[#This Row],[email]],แบบฝึก_51[Email],แบบฝึก_51[Completion time],0)&lt;&gt;0,"ส่งแล้ว","ยังไม่ส่ง")</f>
        <v>ส่งแล้ว</v>
      </c>
      <c r="AO308" s="5" t="str">
        <f>IF(_xlfn.XLOOKUP(Table1[[#This Row],[email]],แบบฝึก_52[Email],แบบฝึก_52[Completion time],0)&lt;&gt;0,"ส่งแล้ว","ยังไม่ส่ง")</f>
        <v>ส่งแล้ว</v>
      </c>
      <c r="AP308" s="5">
        <f>_xlfn.XLOOKUP(Table1[[#This Row],[email]],ท้ายบท_5[Email],ท้ายบท_5[Total points],"ยังไม่ส่ง")</f>
        <v>16</v>
      </c>
      <c r="AQ308" s="5">
        <f>_xlfn.XLOOKUP(Table1[[#This Row],[email]],Quiz_5[Email],Quiz_5[Total points],"ยังไม่ส่ง")</f>
        <v>5</v>
      </c>
      <c r="AR308" s="37"/>
      <c r="AS308" s="4" t="str">
        <f>IF(M308&lt;10,"ยังไม่ซ่อม",IF(Table1[[#This Row],[ซ่อมแล้วกลางภาค]]="ซ่อมแล้ว","ซ่อมแล้ว","ไม่ต้องซ่อม"))</f>
        <v>ไม่ต้องซ่อม</v>
      </c>
      <c r="BN308"/>
      <c r="BO308"/>
      <c r="BP308"/>
      <c r="BQ308"/>
    </row>
    <row r="309" spans="1:69" ht="19.5" x14ac:dyDescent="0.4">
      <c r="A309" s="21">
        <v>308</v>
      </c>
      <c r="B309" s="4">
        <v>9</v>
      </c>
      <c r="C309" s="4">
        <v>10</v>
      </c>
      <c r="D309" s="4" t="s">
        <v>33248</v>
      </c>
      <c r="E309" s="4" t="s">
        <v>32346</v>
      </c>
      <c r="F309" s="4" t="s">
        <v>33249</v>
      </c>
      <c r="G309" s="4" t="s">
        <v>33250</v>
      </c>
      <c r="H309" s="4" t="s">
        <v>5721</v>
      </c>
      <c r="I309" s="24">
        <f>ROUND(COUNTIF(Table1[[#This Row],[กิจกรรม 1.1]:[ท้ายบท 1]],"&lt;&gt;ยังไม่ส่ง")*2+IF(Table1[[#This Row],[Quiz 1]]&lt;&gt;"ยังไม่ส่ง",Table1[[#This Row],[Quiz 1]]*2/10,0),0)</f>
        <v>9</v>
      </c>
      <c r="J309" s="24">
        <f>ROUND(COUNTIF(Table1[[#This Row],[แบบฝึก 2.1]:[ท้ายบท 2]],"&lt;&gt;ยังไม่ส่ง")*8/3+IF(Table1[[#This Row],[Quiz 2]]&lt;&gt;"ยังไม่ส่ง",Table1[[#This Row],[Quiz 2]]*2/10,0),0)</f>
        <v>10</v>
      </c>
      <c r="K309" s="24">
        <f>ROUND(COUNTIF(Table1[[#This Row],[แบบฝึก 3.1]:[ท้ายบท 3]],"&lt;&gt;ยังไม่ส่ง")*3/2+IF(Table1[[#This Row],[Quiz 3]]&lt;&gt;"ยังไม่ส่ง",Table1[[#This Row],[Quiz 3]]*2/10,0),0)</f>
        <v>4</v>
      </c>
      <c r="L309" s="12">
        <f>Table1[[#This Row],[บท 1 '[10']]]+Table1[[#This Row],[บท 2 '[10']]]+Table1[[#This Row],[บท 3 '[5']]]</f>
        <v>23</v>
      </c>
      <c r="M309" s="12">
        <f>IF(Table1[[#This Row],[ซ่อมแล้วกลางภาค]]="ซ่อมแล้ว",10,Table1[[#This Row],[MID '[20']2]])</f>
        <v>10</v>
      </c>
      <c r="N309" s="12">
        <f>ROUND(COUNTIF(Table1[[#This Row],[แบบฝึก 4.1]:[ท้ายบท 4]],"&lt;&gt;ยังไม่ส่ง")*8/2+IF(Table1[[#This Row],[Quiz 4]]&lt;&gt;"ยังไม่ส่ง",Table1[[#This Row],[Quiz 4]]*2/10,0),0)</f>
        <v>5</v>
      </c>
      <c r="O309" s="12"/>
      <c r="P309" s="13">
        <f>ROUND(COUNTIF(Table1[[#This Row],[แบบฝึก 5.1]:[ท้ายบท 5]],"&lt;&gt;ยังไม่ส่ง")*8/3+IF(Table1[[#This Row],[Quiz 5]]&lt;&gt;"ยังไม่ส่ง",Table1[[#This Row],[Quiz 5]]*2/10,0),0)</f>
        <v>9</v>
      </c>
      <c r="Q309" s="12">
        <f>Table1[[#This Row],[บท 4 '[10']]]+Table1[[#This Row],[นำเสนอ '[5']]]+Table1[[#This Row],[บท 5 '[10']]]</f>
        <v>14</v>
      </c>
      <c r="R309" s="12">
        <f>Table1[[#This Row],[ก่อนกลางภาค '[25']]]+Table1[[#This Row],[กลางภาค '[20']]]+Table1[[#This Row],[หลังกลางภาค '[25']]]</f>
        <v>47</v>
      </c>
      <c r="S309" s="12"/>
      <c r="T309" s="12">
        <f>Table1[[#This Row],[ปลายภาค '[30']]]+Table1[[#This Row],[ก่อนปลายภาค '[70']]]</f>
        <v>47</v>
      </c>
      <c r="U309" s="11">
        <f t="shared" si="4"/>
        <v>0</v>
      </c>
      <c r="V309" s="5" t="str">
        <f>IF(_xlfn.XLOOKUP(Table1[[#This Row],[email]],กิจกรรม_11[Email],กิจกรรม_11[Completion time],0)&lt;&gt;0,"ส่งแล้ว","ยังไม่ส่ง")</f>
        <v>ส่งแล้ว</v>
      </c>
      <c r="W309" s="5" t="str">
        <f>IF(_xlfn.XLOOKUP(Table1[[#This Row],[email]],แบบฝึก_11[Email],แบบฝึก_11[Completion time],0)&lt;&gt;0,"ส่งแล้ว","ยังไม่ส่ง")</f>
        <v>ส่งแล้ว</v>
      </c>
      <c r="X309" s="5" t="str">
        <f>IF(_xlfn.XLOOKUP(Table1[[#This Row],[email]],แบบฝึก_12[Email],แบบฝึก_12[Completion time],0)&lt;&gt;0,"ส่งแล้ว","ยังไม่ส่ง")</f>
        <v>ส่งแล้ว</v>
      </c>
      <c r="Y309" s="5">
        <f>_xlfn.XLOOKUP(Table1[[#This Row],[email]],ท้ายบท_1[Email],ท้ายบท_1[Total points],"ยังไม่ส่ง")</f>
        <v>11</v>
      </c>
      <c r="Z309" s="4">
        <f>_xlfn.XLOOKUP(Table1[[#This Row],[email]],Quiz_1[Email],Quiz_1[Total points],"ยังไม่ส่ง")</f>
        <v>4</v>
      </c>
      <c r="AA309" s="5" t="str">
        <f>IF(_xlfn.XLOOKUP(Table1[[#This Row],[email]],แบบฝึก_21[Email],แบบฝึก_21[Completion time],0)&lt;&gt;0,"ส่งแล้ว","ยังไม่ส่ง")</f>
        <v>ส่งแล้ว</v>
      </c>
      <c r="AB309" s="5" t="str">
        <f>IF(_xlfn.XLOOKUP(Table1[[#This Row],[email]],แบบฝึก_22[Email],แบบฝึก_22[Completion time],0)&lt;&gt;0,"ส่งแล้ว","ยังไม่ส่ง")</f>
        <v>ส่งแล้ว</v>
      </c>
      <c r="AC309" s="5">
        <f>_xlfn.XLOOKUP(Table1[[#This Row],[email]],ท้ายบท_2[Email],ท้ายบท_2[Total points],"ยังไม่ส่ง")</f>
        <v>14</v>
      </c>
      <c r="AD309" s="5">
        <f>_xlfn.XLOOKUP(Table1[[#This Row],[email]],Quiz_2[Email],Quiz_2[Total points],"ยังไม่ส่ง")</f>
        <v>9</v>
      </c>
      <c r="AE309" s="5" t="str">
        <f>IF(_xlfn.XLOOKUP(Table1[[#This Row],[email]],แบบฝึก_31[Email],แบบฝึก_31[Completion time],0)&lt;&gt;0,"ส่งแล้ว","ยังไม่ส่ง")</f>
        <v>ส่งแล้ว</v>
      </c>
      <c r="AF309" s="5">
        <f>_xlfn.XLOOKUP(Table1[[#This Row],[email]],ท้ายบท_3[Email],ท้ายบท_3[Total points],"ยังไม่ส่ง")</f>
        <v>7</v>
      </c>
      <c r="AG309" s="5">
        <f>_xlfn.XLOOKUP(Table1[[#This Row],[email]],Quiz_3[Email],Quiz_3[Total points],"ยังไม่ส่ง")</f>
        <v>5</v>
      </c>
      <c r="AH309" s="12">
        <v>15</v>
      </c>
      <c r="AI309" s="14">
        <v>5</v>
      </c>
      <c r="AJ309" s="12">
        <f>ROUND((Table1[[#This Row],[mid '[20']]]+Table1[[#This Row],[mid '[10']]])/2,0)</f>
        <v>10</v>
      </c>
      <c r="AK309" s="5" t="str">
        <f>IF(_xlfn.XLOOKUP(Table1[[#This Row],[email]],แบบฝึก_41[Email],แบบฝึก_41[Completion time],0)&lt;&gt;0,"ส่งแล้ว","ยังไม่ส่ง")</f>
        <v>ส่งแล้ว</v>
      </c>
      <c r="AL309" s="5" t="str">
        <f>IF(_xlfn.XLOOKUP(Table1[[#This Row],[email]],ท้ายบท_4[Email],ท้ายบท_4[Total points],"ยังไม่ส่ง")&lt;&gt;0,"ส่งแล้ว","ยังไม่ส่ง")</f>
        <v>ยังไม่ส่ง</v>
      </c>
      <c r="AM309" s="5">
        <f>_xlfn.XLOOKUP(Table1[[#This Row],[email]],Quiz_4[Email],Quiz_4[Total points],"ยังไม่ส่ง")</f>
        <v>5</v>
      </c>
      <c r="AN309" s="5" t="str">
        <f>IF(_xlfn.XLOOKUP(Table1[[#This Row],[email]],แบบฝึก_51[Email],แบบฝึก_51[Completion time],0)&lt;&gt;0,"ส่งแล้ว","ยังไม่ส่ง")</f>
        <v>ส่งแล้ว</v>
      </c>
      <c r="AO309" s="5" t="str">
        <f>IF(_xlfn.XLOOKUP(Table1[[#This Row],[email]],แบบฝึก_52[Email],แบบฝึก_52[Completion time],0)&lt;&gt;0,"ส่งแล้ว","ยังไม่ส่ง")</f>
        <v>ส่งแล้ว</v>
      </c>
      <c r="AP309" s="5">
        <f>_xlfn.XLOOKUP(Table1[[#This Row],[email]],ท้ายบท_5[Email],ท้ายบท_5[Total points],"ยังไม่ส่ง")</f>
        <v>17</v>
      </c>
      <c r="AQ309" s="5">
        <f>_xlfn.XLOOKUP(Table1[[#This Row],[email]],Quiz_5[Email],Quiz_5[Total points],"ยังไม่ส่ง")</f>
        <v>4</v>
      </c>
      <c r="AR309" s="37"/>
      <c r="AS309" s="4" t="str">
        <f>IF(M309&lt;10,"ยังไม่ซ่อม",IF(Table1[[#This Row],[ซ่อมแล้วกลางภาค]]="ซ่อมแล้ว","ซ่อมแล้ว","ไม่ต้องซ่อม"))</f>
        <v>ไม่ต้องซ่อม</v>
      </c>
      <c r="BN309"/>
      <c r="BO309"/>
      <c r="BP309"/>
      <c r="BQ309"/>
    </row>
    <row r="310" spans="1:69" ht="19.5" x14ac:dyDescent="0.4">
      <c r="A310" s="21">
        <v>309</v>
      </c>
      <c r="B310" s="4">
        <v>9</v>
      </c>
      <c r="C310" s="4">
        <v>11</v>
      </c>
      <c r="D310" s="4" t="s">
        <v>33251</v>
      </c>
      <c r="E310" s="4" t="s">
        <v>32346</v>
      </c>
      <c r="F310" s="4" t="s">
        <v>33252</v>
      </c>
      <c r="G310" s="4" t="s">
        <v>33253</v>
      </c>
      <c r="H310" s="4" t="s">
        <v>4749</v>
      </c>
      <c r="I310" s="24">
        <f>ROUND(COUNTIF(Table1[[#This Row],[กิจกรรม 1.1]:[ท้ายบท 1]],"&lt;&gt;ยังไม่ส่ง")*2+IF(Table1[[#This Row],[Quiz 1]]&lt;&gt;"ยังไม่ส่ง",Table1[[#This Row],[Quiz 1]]*2/10,0),0)</f>
        <v>10</v>
      </c>
      <c r="J310" s="24">
        <f>ROUND(COUNTIF(Table1[[#This Row],[แบบฝึก 2.1]:[ท้ายบท 2]],"&lt;&gt;ยังไม่ส่ง")*8/3+IF(Table1[[#This Row],[Quiz 2]]&lt;&gt;"ยังไม่ส่ง",Table1[[#This Row],[Quiz 2]]*2/10,0),0)</f>
        <v>10</v>
      </c>
      <c r="K310" s="24">
        <f>ROUND(COUNTIF(Table1[[#This Row],[แบบฝึก 3.1]:[ท้ายบท 3]],"&lt;&gt;ยังไม่ส่ง")*3/2+IF(Table1[[#This Row],[Quiz 3]]&lt;&gt;"ยังไม่ส่ง",Table1[[#This Row],[Quiz 3]]*2/10,0),0)</f>
        <v>4</v>
      </c>
      <c r="L310" s="12">
        <f>Table1[[#This Row],[บท 1 '[10']]]+Table1[[#This Row],[บท 2 '[10']]]+Table1[[#This Row],[บท 3 '[5']]]</f>
        <v>24</v>
      </c>
      <c r="M310" s="12">
        <f>IF(Table1[[#This Row],[ซ่อมแล้วกลางภาค]]="ซ่อมแล้ว",10,Table1[[#This Row],[MID '[20']2]])</f>
        <v>10</v>
      </c>
      <c r="N310" s="12">
        <f>ROUND(COUNTIF(Table1[[#This Row],[แบบฝึก 4.1]:[ท้ายบท 4]],"&lt;&gt;ยังไม่ส่ง")*8/2+IF(Table1[[#This Row],[Quiz 4]]&lt;&gt;"ยังไม่ส่ง",Table1[[#This Row],[Quiz 4]]*2/10,0),0)</f>
        <v>5</v>
      </c>
      <c r="O310" s="12"/>
      <c r="P310" s="13">
        <f>ROUND(COUNTIF(Table1[[#This Row],[แบบฝึก 5.1]:[ท้ายบท 5]],"&lt;&gt;ยังไม่ส่ง")*8/3+IF(Table1[[#This Row],[Quiz 5]]&lt;&gt;"ยังไม่ส่ง",Table1[[#This Row],[Quiz 5]]*2/10,0),0)</f>
        <v>9</v>
      </c>
      <c r="Q310" s="12">
        <f>Table1[[#This Row],[บท 4 '[10']]]+Table1[[#This Row],[นำเสนอ '[5']]]+Table1[[#This Row],[บท 5 '[10']]]</f>
        <v>14</v>
      </c>
      <c r="R310" s="12">
        <f>Table1[[#This Row],[ก่อนกลางภาค '[25']]]+Table1[[#This Row],[กลางภาค '[20']]]+Table1[[#This Row],[หลังกลางภาค '[25']]]</f>
        <v>48</v>
      </c>
      <c r="S310" s="12"/>
      <c r="T310" s="12">
        <f>Table1[[#This Row],[ปลายภาค '[30']]]+Table1[[#This Row],[ก่อนปลายภาค '[70']]]</f>
        <v>48</v>
      </c>
      <c r="U310" s="11">
        <f t="shared" si="4"/>
        <v>0</v>
      </c>
      <c r="V310" s="5" t="str">
        <f>IF(_xlfn.XLOOKUP(Table1[[#This Row],[email]],กิจกรรม_11[Email],กิจกรรม_11[Completion time],0)&lt;&gt;0,"ส่งแล้ว","ยังไม่ส่ง")</f>
        <v>ส่งแล้ว</v>
      </c>
      <c r="W310" s="5" t="str">
        <f>IF(_xlfn.XLOOKUP(Table1[[#This Row],[email]],แบบฝึก_11[Email],แบบฝึก_11[Completion time],0)&lt;&gt;0,"ส่งแล้ว","ยังไม่ส่ง")</f>
        <v>ส่งแล้ว</v>
      </c>
      <c r="X310" s="5" t="str">
        <f>IF(_xlfn.XLOOKUP(Table1[[#This Row],[email]],แบบฝึก_12[Email],แบบฝึก_12[Completion time],0)&lt;&gt;0,"ส่งแล้ว","ยังไม่ส่ง")</f>
        <v>ส่งแล้ว</v>
      </c>
      <c r="Y310" s="5">
        <f>_xlfn.XLOOKUP(Table1[[#This Row],[email]],ท้ายบท_1[Email],ท้ายบท_1[Total points],"ยังไม่ส่ง")</f>
        <v>22</v>
      </c>
      <c r="Z310" s="4">
        <f>_xlfn.XLOOKUP(Table1[[#This Row],[email]],Quiz_1[Email],Quiz_1[Total points],"ยังไม่ส่ง")</f>
        <v>9</v>
      </c>
      <c r="AA310" s="5" t="str">
        <f>IF(_xlfn.XLOOKUP(Table1[[#This Row],[email]],แบบฝึก_21[Email],แบบฝึก_21[Completion time],0)&lt;&gt;0,"ส่งแล้ว","ยังไม่ส่ง")</f>
        <v>ส่งแล้ว</v>
      </c>
      <c r="AB310" s="5" t="str">
        <f>IF(_xlfn.XLOOKUP(Table1[[#This Row],[email]],แบบฝึก_22[Email],แบบฝึก_22[Completion time],0)&lt;&gt;0,"ส่งแล้ว","ยังไม่ส่ง")</f>
        <v>ส่งแล้ว</v>
      </c>
      <c r="AC310" s="5">
        <f>_xlfn.XLOOKUP(Table1[[#This Row],[email]],ท้ายบท_2[Email],ท้ายบท_2[Total points],"ยังไม่ส่ง")</f>
        <v>12</v>
      </c>
      <c r="AD310" s="5">
        <f>_xlfn.XLOOKUP(Table1[[#This Row],[email]],Quiz_2[Email],Quiz_2[Total points],"ยังไม่ส่ง")</f>
        <v>9</v>
      </c>
      <c r="AE310" s="5" t="str">
        <f>IF(_xlfn.XLOOKUP(Table1[[#This Row],[email]],แบบฝึก_31[Email],แบบฝึก_31[Completion time],0)&lt;&gt;0,"ส่งแล้ว","ยังไม่ส่ง")</f>
        <v>ส่งแล้ว</v>
      </c>
      <c r="AF310" s="5">
        <f>_xlfn.XLOOKUP(Table1[[#This Row],[email]],ท้ายบท_3[Email],ท้ายบท_3[Total points],"ยังไม่ส่ง")</f>
        <v>11</v>
      </c>
      <c r="AG310" s="5">
        <f>_xlfn.XLOOKUP(Table1[[#This Row],[email]],Quiz_3[Email],Quiz_3[Total points],"ยังไม่ส่ง")</f>
        <v>5</v>
      </c>
      <c r="AH310" s="12">
        <v>11</v>
      </c>
      <c r="AI310" s="14">
        <v>8</v>
      </c>
      <c r="AJ310" s="12">
        <f>ROUND((Table1[[#This Row],[mid '[20']]]+Table1[[#This Row],[mid '[10']]])/2,0)</f>
        <v>10</v>
      </c>
      <c r="AK310" s="5" t="str">
        <f>IF(_xlfn.XLOOKUP(Table1[[#This Row],[email]],แบบฝึก_41[Email],แบบฝึก_41[Completion time],0)&lt;&gt;0,"ส่งแล้ว","ยังไม่ส่ง")</f>
        <v>ส่งแล้ว</v>
      </c>
      <c r="AL310" s="5" t="str">
        <f>IF(_xlfn.XLOOKUP(Table1[[#This Row],[email]],ท้ายบท_4[Email],ท้ายบท_4[Total points],"ยังไม่ส่ง")&lt;&gt;0,"ส่งแล้ว","ยังไม่ส่ง")</f>
        <v>ยังไม่ส่ง</v>
      </c>
      <c r="AM310" s="5">
        <f>_xlfn.XLOOKUP(Table1[[#This Row],[email]],Quiz_4[Email],Quiz_4[Total points],"ยังไม่ส่ง")</f>
        <v>7</v>
      </c>
      <c r="AN310" s="5" t="str">
        <f>IF(_xlfn.XLOOKUP(Table1[[#This Row],[email]],แบบฝึก_51[Email],แบบฝึก_51[Completion time],0)&lt;&gt;0,"ส่งแล้ว","ยังไม่ส่ง")</f>
        <v>ส่งแล้ว</v>
      </c>
      <c r="AO310" s="5" t="str">
        <f>IF(_xlfn.XLOOKUP(Table1[[#This Row],[email]],แบบฝึก_52[Email],แบบฝึก_52[Completion time],0)&lt;&gt;0,"ส่งแล้ว","ยังไม่ส่ง")</f>
        <v>ส่งแล้ว</v>
      </c>
      <c r="AP310" s="5">
        <f>_xlfn.XLOOKUP(Table1[[#This Row],[email]],ท้ายบท_5[Email],ท้ายบท_5[Total points],"ยังไม่ส่ง")</f>
        <v>17</v>
      </c>
      <c r="AQ310" s="5">
        <f>_xlfn.XLOOKUP(Table1[[#This Row],[email]],Quiz_5[Email],Quiz_5[Total points],"ยังไม่ส่ง")</f>
        <v>5</v>
      </c>
      <c r="AR310" s="37"/>
      <c r="AS310" s="4" t="str">
        <f>IF(M310&lt;10,"ยังไม่ซ่อม",IF(Table1[[#This Row],[ซ่อมแล้วกลางภาค]]="ซ่อมแล้ว","ซ่อมแล้ว","ไม่ต้องซ่อม"))</f>
        <v>ไม่ต้องซ่อม</v>
      </c>
      <c r="BN310"/>
      <c r="BO310"/>
      <c r="BP310"/>
      <c r="BQ310"/>
    </row>
    <row r="311" spans="1:69" ht="19.5" x14ac:dyDescent="0.4">
      <c r="A311" s="21">
        <v>310</v>
      </c>
      <c r="B311" s="4">
        <v>9</v>
      </c>
      <c r="C311" s="4">
        <v>12</v>
      </c>
      <c r="D311" s="4" t="s">
        <v>33254</v>
      </c>
      <c r="E311" s="4" t="s">
        <v>32346</v>
      </c>
      <c r="F311" s="4" t="s">
        <v>33157</v>
      </c>
      <c r="G311" s="4" t="s">
        <v>32479</v>
      </c>
      <c r="H311" s="4" t="s">
        <v>3030</v>
      </c>
      <c r="I311" s="24">
        <f>ROUND(COUNTIF(Table1[[#This Row],[กิจกรรม 1.1]:[ท้ายบท 1]],"&lt;&gt;ยังไม่ส่ง")*2+IF(Table1[[#This Row],[Quiz 1]]&lt;&gt;"ยังไม่ส่ง",Table1[[#This Row],[Quiz 1]]*2/10,0),0)</f>
        <v>10</v>
      </c>
      <c r="J311" s="24">
        <f>ROUND(COUNTIF(Table1[[#This Row],[แบบฝึก 2.1]:[ท้ายบท 2]],"&lt;&gt;ยังไม่ส่ง")*8/3+IF(Table1[[#This Row],[Quiz 2]]&lt;&gt;"ยังไม่ส่ง",Table1[[#This Row],[Quiz 2]]*2/10,0),0)</f>
        <v>10</v>
      </c>
      <c r="K311" s="24">
        <f>ROUND(COUNTIF(Table1[[#This Row],[แบบฝึก 3.1]:[ท้ายบท 3]],"&lt;&gt;ยังไม่ส่ง")*3/2+IF(Table1[[#This Row],[Quiz 3]]&lt;&gt;"ยังไม่ส่ง",Table1[[#This Row],[Quiz 3]]*2/10,0),0)</f>
        <v>4</v>
      </c>
      <c r="L311" s="12">
        <f>Table1[[#This Row],[บท 1 '[10']]]+Table1[[#This Row],[บท 2 '[10']]]+Table1[[#This Row],[บท 3 '[5']]]</f>
        <v>24</v>
      </c>
      <c r="M311" s="12">
        <f>IF(Table1[[#This Row],[ซ่อมแล้วกลางภาค]]="ซ่อมแล้ว",10,Table1[[#This Row],[MID '[20']2]])</f>
        <v>11</v>
      </c>
      <c r="N311" s="12">
        <f>ROUND(COUNTIF(Table1[[#This Row],[แบบฝึก 4.1]:[ท้ายบท 4]],"&lt;&gt;ยังไม่ส่ง")*8/2+IF(Table1[[#This Row],[Quiz 4]]&lt;&gt;"ยังไม่ส่ง",Table1[[#This Row],[Quiz 4]]*2/10,0),0)</f>
        <v>5</v>
      </c>
      <c r="O311" s="12"/>
      <c r="P311" s="13">
        <f>ROUND(COUNTIF(Table1[[#This Row],[แบบฝึก 5.1]:[ท้ายบท 5]],"&lt;&gt;ยังไม่ส่ง")*8/3+IF(Table1[[#This Row],[Quiz 5]]&lt;&gt;"ยังไม่ส่ง",Table1[[#This Row],[Quiz 5]]*2/10,0),0)</f>
        <v>9</v>
      </c>
      <c r="Q311" s="12">
        <f>Table1[[#This Row],[บท 4 '[10']]]+Table1[[#This Row],[นำเสนอ '[5']]]+Table1[[#This Row],[บท 5 '[10']]]</f>
        <v>14</v>
      </c>
      <c r="R311" s="12">
        <f>Table1[[#This Row],[ก่อนกลางภาค '[25']]]+Table1[[#This Row],[กลางภาค '[20']]]+Table1[[#This Row],[หลังกลางภาค '[25']]]</f>
        <v>49</v>
      </c>
      <c r="S311" s="12"/>
      <c r="T311" s="12">
        <f>Table1[[#This Row],[ปลายภาค '[30']]]+Table1[[#This Row],[ก่อนปลายภาค '[70']]]</f>
        <v>49</v>
      </c>
      <c r="U311" s="11">
        <f t="shared" si="4"/>
        <v>0</v>
      </c>
      <c r="V311" s="5" t="str">
        <f>IF(_xlfn.XLOOKUP(Table1[[#This Row],[email]],กิจกรรม_11[Email],กิจกรรม_11[Completion time],0)&lt;&gt;0,"ส่งแล้ว","ยังไม่ส่ง")</f>
        <v>ส่งแล้ว</v>
      </c>
      <c r="W311" s="5" t="str">
        <f>IF(_xlfn.XLOOKUP(Table1[[#This Row],[email]],แบบฝึก_11[Email],แบบฝึก_11[Completion time],0)&lt;&gt;0,"ส่งแล้ว","ยังไม่ส่ง")</f>
        <v>ส่งแล้ว</v>
      </c>
      <c r="X311" s="5" t="str">
        <f>IF(_xlfn.XLOOKUP(Table1[[#This Row],[email]],แบบฝึก_12[Email],แบบฝึก_12[Completion time],0)&lt;&gt;0,"ส่งแล้ว","ยังไม่ส่ง")</f>
        <v>ส่งแล้ว</v>
      </c>
      <c r="Y311" s="5">
        <f>_xlfn.XLOOKUP(Table1[[#This Row],[email]],ท้ายบท_1[Email],ท้ายบท_1[Total points],"ยังไม่ส่ง")</f>
        <v>17</v>
      </c>
      <c r="Z311" s="4">
        <f>_xlfn.XLOOKUP(Table1[[#This Row],[email]],Quiz_1[Email],Quiz_1[Total points],"ยังไม่ส่ง")</f>
        <v>10</v>
      </c>
      <c r="AA311" s="5" t="str">
        <f>IF(_xlfn.XLOOKUP(Table1[[#This Row],[email]],แบบฝึก_21[Email],แบบฝึก_21[Completion time],0)&lt;&gt;0,"ส่งแล้ว","ยังไม่ส่ง")</f>
        <v>ส่งแล้ว</v>
      </c>
      <c r="AB311" s="5" t="str">
        <f>IF(_xlfn.XLOOKUP(Table1[[#This Row],[email]],แบบฝึก_22[Email],แบบฝึก_22[Completion time],0)&lt;&gt;0,"ส่งแล้ว","ยังไม่ส่ง")</f>
        <v>ส่งแล้ว</v>
      </c>
      <c r="AC311" s="5">
        <f>_xlfn.XLOOKUP(Table1[[#This Row],[email]],ท้ายบท_2[Email],ท้ายบท_2[Total points],"ยังไม่ส่ง")</f>
        <v>10</v>
      </c>
      <c r="AD311" s="5">
        <f>_xlfn.XLOOKUP(Table1[[#This Row],[email]],Quiz_2[Email],Quiz_2[Total points],"ยังไม่ส่ง")</f>
        <v>9</v>
      </c>
      <c r="AE311" s="5" t="str">
        <f>IF(_xlfn.XLOOKUP(Table1[[#This Row],[email]],แบบฝึก_31[Email],แบบฝึก_31[Completion time],0)&lt;&gt;0,"ส่งแล้ว","ยังไม่ส่ง")</f>
        <v>ส่งแล้ว</v>
      </c>
      <c r="AF311" s="5">
        <f>_xlfn.XLOOKUP(Table1[[#This Row],[email]],ท้ายบท_3[Email],ท้ายบท_3[Total points],"ยังไม่ส่ง")</f>
        <v>11</v>
      </c>
      <c r="AG311" s="5">
        <f>_xlfn.XLOOKUP(Table1[[#This Row],[email]],Quiz_3[Email],Quiz_3[Total points],"ยังไม่ส่ง")</f>
        <v>5</v>
      </c>
      <c r="AH311" s="12">
        <v>16</v>
      </c>
      <c r="AI311" s="14">
        <v>6</v>
      </c>
      <c r="AJ311" s="12">
        <f>ROUND((Table1[[#This Row],[mid '[20']]]+Table1[[#This Row],[mid '[10']]])/2,0)</f>
        <v>11</v>
      </c>
      <c r="AK311" s="5" t="str">
        <f>IF(_xlfn.XLOOKUP(Table1[[#This Row],[email]],แบบฝึก_41[Email],แบบฝึก_41[Completion time],0)&lt;&gt;0,"ส่งแล้ว","ยังไม่ส่ง")</f>
        <v>ส่งแล้ว</v>
      </c>
      <c r="AL311" s="5" t="str">
        <f>IF(_xlfn.XLOOKUP(Table1[[#This Row],[email]],ท้ายบท_4[Email],ท้ายบท_4[Total points],"ยังไม่ส่ง")&lt;&gt;0,"ส่งแล้ว","ยังไม่ส่ง")</f>
        <v>ยังไม่ส่ง</v>
      </c>
      <c r="AM311" s="5">
        <f>_xlfn.XLOOKUP(Table1[[#This Row],[email]],Quiz_4[Email],Quiz_4[Total points],"ยังไม่ส่ง")</f>
        <v>6</v>
      </c>
      <c r="AN311" s="5" t="str">
        <f>IF(_xlfn.XLOOKUP(Table1[[#This Row],[email]],แบบฝึก_51[Email],แบบฝึก_51[Completion time],0)&lt;&gt;0,"ส่งแล้ว","ยังไม่ส่ง")</f>
        <v>ส่งแล้ว</v>
      </c>
      <c r="AO311" s="5" t="str">
        <f>IF(_xlfn.XLOOKUP(Table1[[#This Row],[email]],แบบฝึก_52[Email],แบบฝึก_52[Completion time],0)&lt;&gt;0,"ส่งแล้ว","ยังไม่ส่ง")</f>
        <v>ส่งแล้ว</v>
      </c>
      <c r="AP311" s="5">
        <f>_xlfn.XLOOKUP(Table1[[#This Row],[email]],ท้ายบท_5[Email],ท้ายบท_5[Total points],"ยังไม่ส่ง")</f>
        <v>17</v>
      </c>
      <c r="AQ311" s="5">
        <f>_xlfn.XLOOKUP(Table1[[#This Row],[email]],Quiz_5[Email],Quiz_5[Total points],"ยังไม่ส่ง")</f>
        <v>3</v>
      </c>
      <c r="AR311" s="37"/>
      <c r="AS311" s="4" t="str">
        <f>IF(M311&lt;10,"ยังไม่ซ่อม",IF(Table1[[#This Row],[ซ่อมแล้วกลางภาค]]="ซ่อมแล้ว","ซ่อมแล้ว","ไม่ต้องซ่อม"))</f>
        <v>ไม่ต้องซ่อม</v>
      </c>
      <c r="BN311"/>
      <c r="BO311"/>
      <c r="BP311"/>
      <c r="BQ311"/>
    </row>
    <row r="312" spans="1:69" ht="19.5" x14ac:dyDescent="0.4">
      <c r="A312" s="21">
        <v>311</v>
      </c>
      <c r="B312" s="4">
        <v>9</v>
      </c>
      <c r="C312" s="4">
        <v>13</v>
      </c>
      <c r="D312" s="4" t="s">
        <v>33255</v>
      </c>
      <c r="E312" s="4" t="s">
        <v>32346</v>
      </c>
      <c r="F312" s="4" t="s">
        <v>33256</v>
      </c>
      <c r="G312" s="4" t="s">
        <v>33257</v>
      </c>
      <c r="H312" s="4" t="s">
        <v>3085</v>
      </c>
      <c r="I312" s="24">
        <f>ROUND(COUNTIF(Table1[[#This Row],[กิจกรรม 1.1]:[ท้ายบท 1]],"&lt;&gt;ยังไม่ส่ง")*2+IF(Table1[[#This Row],[Quiz 1]]&lt;&gt;"ยังไม่ส่ง",Table1[[#This Row],[Quiz 1]]*2/10,0),0)</f>
        <v>10</v>
      </c>
      <c r="J312" s="24">
        <f>ROUND(COUNTIF(Table1[[#This Row],[แบบฝึก 2.1]:[ท้ายบท 2]],"&lt;&gt;ยังไม่ส่ง")*8/3+IF(Table1[[#This Row],[Quiz 2]]&lt;&gt;"ยังไม่ส่ง",Table1[[#This Row],[Quiz 2]]*2/10,0),0)</f>
        <v>10</v>
      </c>
      <c r="K312" s="24">
        <f>ROUND(COUNTIF(Table1[[#This Row],[แบบฝึก 3.1]:[ท้ายบท 3]],"&lt;&gt;ยังไม่ส่ง")*3/2+IF(Table1[[#This Row],[Quiz 3]]&lt;&gt;"ยังไม่ส่ง",Table1[[#This Row],[Quiz 3]]*2/10,0),0)</f>
        <v>4</v>
      </c>
      <c r="L312" s="12">
        <f>Table1[[#This Row],[บท 1 '[10']]]+Table1[[#This Row],[บท 2 '[10']]]+Table1[[#This Row],[บท 3 '[5']]]</f>
        <v>24</v>
      </c>
      <c r="M312" s="12">
        <f>IF(Table1[[#This Row],[ซ่อมแล้วกลางภาค]]="ซ่อมแล้ว",10,Table1[[#This Row],[MID '[20']2]])</f>
        <v>13</v>
      </c>
      <c r="N312" s="12">
        <f>ROUND(COUNTIF(Table1[[#This Row],[แบบฝึก 4.1]:[ท้ายบท 4]],"&lt;&gt;ยังไม่ส่ง")*8/2+IF(Table1[[#This Row],[Quiz 4]]&lt;&gt;"ยังไม่ส่ง",Table1[[#This Row],[Quiz 4]]*2/10,0),0)</f>
        <v>6</v>
      </c>
      <c r="O312" s="12"/>
      <c r="P312" s="13">
        <f>ROUND(COUNTIF(Table1[[#This Row],[แบบฝึก 5.1]:[ท้ายบท 5]],"&lt;&gt;ยังไม่ส่ง")*8/3+IF(Table1[[#This Row],[Quiz 5]]&lt;&gt;"ยังไม่ส่ง",Table1[[#This Row],[Quiz 5]]*2/10,0),0)</f>
        <v>1</v>
      </c>
      <c r="Q312" s="12">
        <f>Table1[[#This Row],[บท 4 '[10']]]+Table1[[#This Row],[นำเสนอ '[5']]]+Table1[[#This Row],[บท 5 '[10']]]</f>
        <v>7</v>
      </c>
      <c r="R312" s="12">
        <f>Table1[[#This Row],[ก่อนกลางภาค '[25']]]+Table1[[#This Row],[กลางภาค '[20']]]+Table1[[#This Row],[หลังกลางภาค '[25']]]</f>
        <v>44</v>
      </c>
      <c r="S312" s="12"/>
      <c r="T312" s="12">
        <f>Table1[[#This Row],[ปลายภาค '[30']]]+Table1[[#This Row],[ก่อนปลายภาค '[70']]]</f>
        <v>44</v>
      </c>
      <c r="U312" s="11">
        <f t="shared" si="4"/>
        <v>0</v>
      </c>
      <c r="V312" s="5" t="str">
        <f>IF(_xlfn.XLOOKUP(Table1[[#This Row],[email]],กิจกรรม_11[Email],กิจกรรม_11[Completion time],0)&lt;&gt;0,"ส่งแล้ว","ยังไม่ส่ง")</f>
        <v>ส่งแล้ว</v>
      </c>
      <c r="W312" s="5" t="str">
        <f>IF(_xlfn.XLOOKUP(Table1[[#This Row],[email]],แบบฝึก_11[Email],แบบฝึก_11[Completion time],0)&lt;&gt;0,"ส่งแล้ว","ยังไม่ส่ง")</f>
        <v>ส่งแล้ว</v>
      </c>
      <c r="X312" s="5" t="str">
        <f>IF(_xlfn.XLOOKUP(Table1[[#This Row],[email]],แบบฝึก_12[Email],แบบฝึก_12[Completion time],0)&lt;&gt;0,"ส่งแล้ว","ยังไม่ส่ง")</f>
        <v>ส่งแล้ว</v>
      </c>
      <c r="Y312" s="5">
        <f>_xlfn.XLOOKUP(Table1[[#This Row],[email]],ท้ายบท_1[Email],ท้ายบท_1[Total points],"ยังไม่ส่ง")</f>
        <v>19</v>
      </c>
      <c r="Z312" s="4">
        <f>_xlfn.XLOOKUP(Table1[[#This Row],[email]],Quiz_1[Email],Quiz_1[Total points],"ยังไม่ส่ง")</f>
        <v>10</v>
      </c>
      <c r="AA312" s="5" t="str">
        <f>IF(_xlfn.XLOOKUP(Table1[[#This Row],[email]],แบบฝึก_21[Email],แบบฝึก_21[Completion time],0)&lt;&gt;0,"ส่งแล้ว","ยังไม่ส่ง")</f>
        <v>ส่งแล้ว</v>
      </c>
      <c r="AB312" s="5" t="str">
        <f>IF(_xlfn.XLOOKUP(Table1[[#This Row],[email]],แบบฝึก_22[Email],แบบฝึก_22[Completion time],0)&lt;&gt;0,"ส่งแล้ว","ยังไม่ส่ง")</f>
        <v>ส่งแล้ว</v>
      </c>
      <c r="AC312" s="5">
        <f>_xlfn.XLOOKUP(Table1[[#This Row],[email]],ท้ายบท_2[Email],ท้ายบท_2[Total points],"ยังไม่ส่ง")</f>
        <v>13</v>
      </c>
      <c r="AD312" s="5">
        <f>_xlfn.XLOOKUP(Table1[[#This Row],[email]],Quiz_2[Email],Quiz_2[Total points],"ยังไม่ส่ง")</f>
        <v>9</v>
      </c>
      <c r="AE312" s="5" t="str">
        <f>IF(_xlfn.XLOOKUP(Table1[[#This Row],[email]],แบบฝึก_31[Email],แบบฝึก_31[Completion time],0)&lt;&gt;0,"ส่งแล้ว","ยังไม่ส่ง")</f>
        <v>ส่งแล้ว</v>
      </c>
      <c r="AF312" s="5">
        <f>_xlfn.XLOOKUP(Table1[[#This Row],[email]],ท้ายบท_3[Email],ท้ายบท_3[Total points],"ยังไม่ส่ง")</f>
        <v>11</v>
      </c>
      <c r="AG312" s="5">
        <f>_xlfn.XLOOKUP(Table1[[#This Row],[email]],Quiz_3[Email],Quiz_3[Total points],"ยังไม่ส่ง")</f>
        <v>7</v>
      </c>
      <c r="AH312" s="12">
        <v>19</v>
      </c>
      <c r="AI312" s="14">
        <v>7</v>
      </c>
      <c r="AJ312" s="12">
        <f>ROUND((Table1[[#This Row],[mid '[20']]]+Table1[[#This Row],[mid '[10']]])/2,0)</f>
        <v>13</v>
      </c>
      <c r="AK312" s="5" t="str">
        <f>IF(_xlfn.XLOOKUP(Table1[[#This Row],[email]],แบบฝึก_41[Email],แบบฝึก_41[Completion time],0)&lt;&gt;0,"ส่งแล้ว","ยังไม่ส่ง")</f>
        <v>ส่งแล้ว</v>
      </c>
      <c r="AL312" s="5" t="str">
        <f>IF(_xlfn.XLOOKUP(Table1[[#This Row],[email]],ท้ายบท_4[Email],ท้ายบท_4[Total points],"ยังไม่ส่ง")&lt;&gt;0,"ส่งแล้ว","ยังไม่ส่ง")</f>
        <v>ยังไม่ส่ง</v>
      </c>
      <c r="AM312" s="5">
        <f>_xlfn.XLOOKUP(Table1[[#This Row],[email]],Quiz_4[Email],Quiz_4[Total points],"ยังไม่ส่ง")</f>
        <v>8</v>
      </c>
      <c r="AN312" s="5" t="str">
        <f>IF(_xlfn.XLOOKUP(Table1[[#This Row],[email]],แบบฝึก_51[Email],แบบฝึก_51[Completion time],0)&lt;&gt;0,"ส่งแล้ว","ยังไม่ส่ง")</f>
        <v>ยังไม่ส่ง</v>
      </c>
      <c r="AO312" s="5" t="str">
        <f>IF(_xlfn.XLOOKUP(Table1[[#This Row],[email]],แบบฝึก_52[Email],แบบฝึก_52[Completion time],0)&lt;&gt;0,"ส่งแล้ว","ยังไม่ส่ง")</f>
        <v>ยังไม่ส่ง</v>
      </c>
      <c r="AP312" s="5" t="str">
        <f>_xlfn.XLOOKUP(Table1[[#This Row],[email]],ท้ายบท_5[Email],ท้ายบท_5[Total points],"ยังไม่ส่ง")</f>
        <v>ยังไม่ส่ง</v>
      </c>
      <c r="AQ312" s="5">
        <f>_xlfn.XLOOKUP(Table1[[#This Row],[email]],Quiz_5[Email],Quiz_5[Total points],"ยังไม่ส่ง")</f>
        <v>5</v>
      </c>
      <c r="AR312" s="37"/>
      <c r="AS312" s="4" t="str">
        <f>IF(M312&lt;10,"ยังไม่ซ่อม",IF(Table1[[#This Row],[ซ่อมแล้วกลางภาค]]="ซ่อมแล้ว","ซ่อมแล้ว","ไม่ต้องซ่อม"))</f>
        <v>ไม่ต้องซ่อม</v>
      </c>
      <c r="BN312"/>
      <c r="BO312"/>
      <c r="BP312"/>
      <c r="BQ312"/>
    </row>
    <row r="313" spans="1:69" ht="19.5" x14ac:dyDescent="0.4">
      <c r="A313" s="21">
        <v>312</v>
      </c>
      <c r="B313" s="4">
        <v>9</v>
      </c>
      <c r="C313" s="4">
        <v>14</v>
      </c>
      <c r="D313" s="4" t="s">
        <v>33258</v>
      </c>
      <c r="E313" s="4" t="s">
        <v>32346</v>
      </c>
      <c r="F313" s="4" t="s">
        <v>33259</v>
      </c>
      <c r="G313" s="4" t="s">
        <v>33260</v>
      </c>
      <c r="H313" s="4" t="s">
        <v>3040</v>
      </c>
      <c r="I313" s="24">
        <f>ROUND(COUNTIF(Table1[[#This Row],[กิจกรรม 1.1]:[ท้ายบท 1]],"&lt;&gt;ยังไม่ส่ง")*2+IF(Table1[[#This Row],[Quiz 1]]&lt;&gt;"ยังไม่ส่ง",Table1[[#This Row],[Quiz 1]]*2/10,0),0)</f>
        <v>9</v>
      </c>
      <c r="J313" s="24">
        <f>ROUND(COUNTIF(Table1[[#This Row],[แบบฝึก 2.1]:[ท้ายบท 2]],"&lt;&gt;ยังไม่ส่ง")*8/3+IF(Table1[[#This Row],[Quiz 2]]&lt;&gt;"ยังไม่ส่ง",Table1[[#This Row],[Quiz 2]]*2/10,0),0)</f>
        <v>10</v>
      </c>
      <c r="K313" s="24">
        <f>ROUND(COUNTIF(Table1[[#This Row],[แบบฝึก 3.1]:[ท้ายบท 3]],"&lt;&gt;ยังไม่ส่ง")*3/2+IF(Table1[[#This Row],[Quiz 3]]&lt;&gt;"ยังไม่ส่ง",Table1[[#This Row],[Quiz 3]]*2/10,0),0)</f>
        <v>5</v>
      </c>
      <c r="L313" s="12">
        <f>Table1[[#This Row],[บท 1 '[10']]]+Table1[[#This Row],[บท 2 '[10']]]+Table1[[#This Row],[บท 3 '[5']]]</f>
        <v>24</v>
      </c>
      <c r="M313" s="12">
        <f>IF(Table1[[#This Row],[ซ่อมแล้วกลางภาค]]="ซ่อมแล้ว",10,Table1[[#This Row],[MID '[20']2]])</f>
        <v>15</v>
      </c>
      <c r="N313" s="12">
        <f>ROUND(COUNTIF(Table1[[#This Row],[แบบฝึก 4.1]:[ท้ายบท 4]],"&lt;&gt;ยังไม่ส่ง")*8/2+IF(Table1[[#This Row],[Quiz 4]]&lt;&gt;"ยังไม่ส่ง",Table1[[#This Row],[Quiz 4]]*2/10,0),0)</f>
        <v>6</v>
      </c>
      <c r="O313" s="12"/>
      <c r="P313" s="13">
        <f>ROUND(COUNTIF(Table1[[#This Row],[แบบฝึก 5.1]:[ท้ายบท 5]],"&lt;&gt;ยังไม่ส่ง")*8/3+IF(Table1[[#This Row],[Quiz 5]]&lt;&gt;"ยังไม่ส่ง",Table1[[#This Row],[Quiz 5]]*2/10,0),0)</f>
        <v>9</v>
      </c>
      <c r="Q313" s="12">
        <f>Table1[[#This Row],[บท 4 '[10']]]+Table1[[#This Row],[นำเสนอ '[5']]]+Table1[[#This Row],[บท 5 '[10']]]</f>
        <v>15</v>
      </c>
      <c r="R313" s="12">
        <f>Table1[[#This Row],[ก่อนกลางภาค '[25']]]+Table1[[#This Row],[กลางภาค '[20']]]+Table1[[#This Row],[หลังกลางภาค '[25']]]</f>
        <v>54</v>
      </c>
      <c r="S313" s="12"/>
      <c r="T313" s="12">
        <f>Table1[[#This Row],[ปลายภาค '[30']]]+Table1[[#This Row],[ก่อนปลายภาค '[70']]]</f>
        <v>54</v>
      </c>
      <c r="U313" s="11">
        <f t="shared" si="4"/>
        <v>1</v>
      </c>
      <c r="V313" s="5" t="str">
        <f>IF(_xlfn.XLOOKUP(Table1[[#This Row],[email]],กิจกรรม_11[Email],กิจกรรม_11[Completion time],0)&lt;&gt;0,"ส่งแล้ว","ยังไม่ส่ง")</f>
        <v>ส่งแล้ว</v>
      </c>
      <c r="W313" s="5" t="str">
        <f>IF(_xlfn.XLOOKUP(Table1[[#This Row],[email]],แบบฝึก_11[Email],แบบฝึก_11[Completion time],0)&lt;&gt;0,"ส่งแล้ว","ยังไม่ส่ง")</f>
        <v>ส่งแล้ว</v>
      </c>
      <c r="X313" s="5" t="str">
        <f>IF(_xlfn.XLOOKUP(Table1[[#This Row],[email]],แบบฝึก_12[Email],แบบฝึก_12[Completion time],0)&lt;&gt;0,"ส่งแล้ว","ยังไม่ส่ง")</f>
        <v>ส่งแล้ว</v>
      </c>
      <c r="Y313" s="5">
        <f>_xlfn.XLOOKUP(Table1[[#This Row],[email]],ท้ายบท_1[Email],ท้ายบท_1[Total points],"ยังไม่ส่ง")</f>
        <v>17</v>
      </c>
      <c r="Z313" s="4">
        <f>_xlfn.XLOOKUP(Table1[[#This Row],[email]],Quiz_1[Email],Quiz_1[Total points],"ยังไม่ส่ง")</f>
        <v>5</v>
      </c>
      <c r="AA313" s="5" t="str">
        <f>IF(_xlfn.XLOOKUP(Table1[[#This Row],[email]],แบบฝึก_21[Email],แบบฝึก_21[Completion time],0)&lt;&gt;0,"ส่งแล้ว","ยังไม่ส่ง")</f>
        <v>ส่งแล้ว</v>
      </c>
      <c r="AB313" s="5" t="str">
        <f>IF(_xlfn.XLOOKUP(Table1[[#This Row],[email]],แบบฝึก_22[Email],แบบฝึก_22[Completion time],0)&lt;&gt;0,"ส่งแล้ว","ยังไม่ส่ง")</f>
        <v>ส่งแล้ว</v>
      </c>
      <c r="AC313" s="5">
        <f>_xlfn.XLOOKUP(Table1[[#This Row],[email]],ท้ายบท_2[Email],ท้ายบท_2[Total points],"ยังไม่ส่ง")</f>
        <v>13</v>
      </c>
      <c r="AD313" s="5">
        <f>_xlfn.XLOOKUP(Table1[[#This Row],[email]],Quiz_2[Email],Quiz_2[Total points],"ยังไม่ส่ง")</f>
        <v>10</v>
      </c>
      <c r="AE313" s="5" t="str">
        <f>IF(_xlfn.XLOOKUP(Table1[[#This Row],[email]],แบบฝึก_31[Email],แบบฝึก_31[Completion time],0)&lt;&gt;0,"ส่งแล้ว","ยังไม่ส่ง")</f>
        <v>ส่งแล้ว</v>
      </c>
      <c r="AF313" s="5">
        <f>_xlfn.XLOOKUP(Table1[[#This Row],[email]],ท้ายบท_3[Email],ท้ายบท_3[Total points],"ยังไม่ส่ง")</f>
        <v>10</v>
      </c>
      <c r="AG313" s="5">
        <f>_xlfn.XLOOKUP(Table1[[#This Row],[email]],Quiz_3[Email],Quiz_3[Total points],"ยังไม่ส่ง")</f>
        <v>8</v>
      </c>
      <c r="AH313" s="12">
        <v>21</v>
      </c>
      <c r="AI313" s="14">
        <v>8</v>
      </c>
      <c r="AJ313" s="12">
        <f>ROUND((Table1[[#This Row],[mid '[20']]]+Table1[[#This Row],[mid '[10']]])/2,0)</f>
        <v>15</v>
      </c>
      <c r="AK313" s="5" t="str">
        <f>IF(_xlfn.XLOOKUP(Table1[[#This Row],[email]],แบบฝึก_41[Email],แบบฝึก_41[Completion time],0)&lt;&gt;0,"ส่งแล้ว","ยังไม่ส่ง")</f>
        <v>ส่งแล้ว</v>
      </c>
      <c r="AL313" s="5" t="str">
        <f>IF(_xlfn.XLOOKUP(Table1[[#This Row],[email]],ท้ายบท_4[Email],ท้ายบท_4[Total points],"ยังไม่ส่ง")&lt;&gt;0,"ส่งแล้ว","ยังไม่ส่ง")</f>
        <v>ยังไม่ส่ง</v>
      </c>
      <c r="AM313" s="5">
        <f>_xlfn.XLOOKUP(Table1[[#This Row],[email]],Quiz_4[Email],Quiz_4[Total points],"ยังไม่ส่ง")</f>
        <v>8</v>
      </c>
      <c r="AN313" s="5" t="str">
        <f>IF(_xlfn.XLOOKUP(Table1[[#This Row],[email]],แบบฝึก_51[Email],แบบฝึก_51[Completion time],0)&lt;&gt;0,"ส่งแล้ว","ยังไม่ส่ง")</f>
        <v>ส่งแล้ว</v>
      </c>
      <c r="AO313" s="5" t="str">
        <f>IF(_xlfn.XLOOKUP(Table1[[#This Row],[email]],แบบฝึก_52[Email],แบบฝึก_52[Completion time],0)&lt;&gt;0,"ส่งแล้ว","ยังไม่ส่ง")</f>
        <v>ส่งแล้ว</v>
      </c>
      <c r="AP313" s="5">
        <f>_xlfn.XLOOKUP(Table1[[#This Row],[email]],ท้ายบท_5[Email],ท้ายบท_5[Total points],"ยังไม่ส่ง")</f>
        <v>15</v>
      </c>
      <c r="AQ313" s="5">
        <f>_xlfn.XLOOKUP(Table1[[#This Row],[email]],Quiz_5[Email],Quiz_5[Total points],"ยังไม่ส่ง")</f>
        <v>5</v>
      </c>
      <c r="AR313" s="37"/>
      <c r="AS313" s="4" t="str">
        <f>IF(M313&lt;10,"ยังไม่ซ่อม",IF(Table1[[#This Row],[ซ่อมแล้วกลางภาค]]="ซ่อมแล้ว","ซ่อมแล้ว","ไม่ต้องซ่อม"))</f>
        <v>ไม่ต้องซ่อม</v>
      </c>
      <c r="BN313"/>
      <c r="BO313"/>
      <c r="BP313"/>
      <c r="BQ313"/>
    </row>
    <row r="314" spans="1:69" ht="19.5" x14ac:dyDescent="0.4">
      <c r="A314" s="21">
        <v>313</v>
      </c>
      <c r="B314" s="4">
        <v>9</v>
      </c>
      <c r="C314" s="4">
        <v>15</v>
      </c>
      <c r="D314" s="4" t="s">
        <v>33261</v>
      </c>
      <c r="E314" s="4" t="s">
        <v>32346</v>
      </c>
      <c r="F314" s="4" t="s">
        <v>26584</v>
      </c>
      <c r="G314" s="4" t="s">
        <v>33262</v>
      </c>
      <c r="H314" s="4" t="s">
        <v>4554</v>
      </c>
      <c r="I314" s="24">
        <f>ROUND(COUNTIF(Table1[[#This Row],[กิจกรรม 1.1]:[ท้ายบท 1]],"&lt;&gt;ยังไม่ส่ง")*2+IF(Table1[[#This Row],[Quiz 1]]&lt;&gt;"ยังไม่ส่ง",Table1[[#This Row],[Quiz 1]]*2/10,0),0)</f>
        <v>9</v>
      </c>
      <c r="J314" s="24">
        <f>ROUND(COUNTIF(Table1[[#This Row],[แบบฝึก 2.1]:[ท้ายบท 2]],"&lt;&gt;ยังไม่ส่ง")*8/3+IF(Table1[[#This Row],[Quiz 2]]&lt;&gt;"ยังไม่ส่ง",Table1[[#This Row],[Quiz 2]]*2/10,0),0)</f>
        <v>10</v>
      </c>
      <c r="K314" s="24">
        <f>ROUND(COUNTIF(Table1[[#This Row],[แบบฝึก 3.1]:[ท้ายบท 3]],"&lt;&gt;ยังไม่ส่ง")*3/2+IF(Table1[[#This Row],[Quiz 3]]&lt;&gt;"ยังไม่ส่ง",Table1[[#This Row],[Quiz 3]]*2/10,0),0)</f>
        <v>5</v>
      </c>
      <c r="L314" s="12">
        <f>Table1[[#This Row],[บท 1 '[10']]]+Table1[[#This Row],[บท 2 '[10']]]+Table1[[#This Row],[บท 3 '[5']]]</f>
        <v>24</v>
      </c>
      <c r="M314" s="12">
        <f>IF(Table1[[#This Row],[ซ่อมแล้วกลางภาค]]="ซ่อมแล้ว",10,Table1[[#This Row],[MID '[20']2]])</f>
        <v>11</v>
      </c>
      <c r="N314" s="12">
        <f>ROUND(COUNTIF(Table1[[#This Row],[แบบฝึก 4.1]:[ท้ายบท 4]],"&lt;&gt;ยังไม่ส่ง")*8/2+IF(Table1[[#This Row],[Quiz 4]]&lt;&gt;"ยังไม่ส่ง",Table1[[#This Row],[Quiz 4]]*2/10,0),0)</f>
        <v>5</v>
      </c>
      <c r="O314" s="12"/>
      <c r="P314" s="13">
        <f>ROUND(COUNTIF(Table1[[#This Row],[แบบฝึก 5.1]:[ท้ายบท 5]],"&lt;&gt;ยังไม่ส่ง")*8/3+IF(Table1[[#This Row],[Quiz 5]]&lt;&gt;"ยังไม่ส่ง",Table1[[#This Row],[Quiz 5]]*2/10,0),0)</f>
        <v>9</v>
      </c>
      <c r="Q314" s="12">
        <f>Table1[[#This Row],[บท 4 '[10']]]+Table1[[#This Row],[นำเสนอ '[5']]]+Table1[[#This Row],[บท 5 '[10']]]</f>
        <v>14</v>
      </c>
      <c r="R314" s="12">
        <f>Table1[[#This Row],[ก่อนกลางภาค '[25']]]+Table1[[#This Row],[กลางภาค '[20']]]+Table1[[#This Row],[หลังกลางภาค '[25']]]</f>
        <v>49</v>
      </c>
      <c r="S314" s="12"/>
      <c r="T314" s="12">
        <f>Table1[[#This Row],[ปลายภาค '[30']]]+Table1[[#This Row],[ก่อนปลายภาค '[70']]]</f>
        <v>49</v>
      </c>
      <c r="U314" s="11">
        <f t="shared" si="4"/>
        <v>0</v>
      </c>
      <c r="V314" s="5" t="str">
        <f>IF(_xlfn.XLOOKUP(Table1[[#This Row],[email]],กิจกรรม_11[Email],กิจกรรม_11[Completion time],0)&lt;&gt;0,"ส่งแล้ว","ยังไม่ส่ง")</f>
        <v>ส่งแล้ว</v>
      </c>
      <c r="W314" s="5" t="str">
        <f>IF(_xlfn.XLOOKUP(Table1[[#This Row],[email]],แบบฝึก_11[Email],แบบฝึก_11[Completion time],0)&lt;&gt;0,"ส่งแล้ว","ยังไม่ส่ง")</f>
        <v>ส่งแล้ว</v>
      </c>
      <c r="X314" s="5" t="str">
        <f>IF(_xlfn.XLOOKUP(Table1[[#This Row],[email]],แบบฝึก_12[Email],แบบฝึก_12[Completion time],0)&lt;&gt;0,"ส่งแล้ว","ยังไม่ส่ง")</f>
        <v>ส่งแล้ว</v>
      </c>
      <c r="Y314" s="5">
        <f>_xlfn.XLOOKUP(Table1[[#This Row],[email]],ท้ายบท_1[Email],ท้ายบท_1[Total points],"ยังไม่ส่ง")</f>
        <v>20</v>
      </c>
      <c r="Z314" s="4">
        <f>_xlfn.XLOOKUP(Table1[[#This Row],[email]],Quiz_1[Email],Quiz_1[Total points],"ยังไม่ส่ง")</f>
        <v>6</v>
      </c>
      <c r="AA314" s="5" t="str">
        <f>IF(_xlfn.XLOOKUP(Table1[[#This Row],[email]],แบบฝึก_21[Email],แบบฝึก_21[Completion time],0)&lt;&gt;0,"ส่งแล้ว","ยังไม่ส่ง")</f>
        <v>ส่งแล้ว</v>
      </c>
      <c r="AB314" s="5" t="str">
        <f>IF(_xlfn.XLOOKUP(Table1[[#This Row],[email]],แบบฝึก_22[Email],แบบฝึก_22[Completion time],0)&lt;&gt;0,"ส่งแล้ว","ยังไม่ส่ง")</f>
        <v>ส่งแล้ว</v>
      </c>
      <c r="AC314" s="5">
        <f>_xlfn.XLOOKUP(Table1[[#This Row],[email]],ท้ายบท_2[Email],ท้ายบท_2[Total points],"ยังไม่ส่ง")</f>
        <v>13</v>
      </c>
      <c r="AD314" s="5">
        <f>_xlfn.XLOOKUP(Table1[[#This Row],[email]],Quiz_2[Email],Quiz_2[Total points],"ยังไม่ส่ง")</f>
        <v>9</v>
      </c>
      <c r="AE314" s="5" t="str">
        <f>IF(_xlfn.XLOOKUP(Table1[[#This Row],[email]],แบบฝึก_31[Email],แบบฝึก_31[Completion time],0)&lt;&gt;0,"ส่งแล้ว","ยังไม่ส่ง")</f>
        <v>ส่งแล้ว</v>
      </c>
      <c r="AF314" s="5">
        <f>_xlfn.XLOOKUP(Table1[[#This Row],[email]],ท้ายบท_3[Email],ท้ายบท_3[Total points],"ยังไม่ส่ง")</f>
        <v>10</v>
      </c>
      <c r="AG314" s="5">
        <f>_xlfn.XLOOKUP(Table1[[#This Row],[email]],Quiz_3[Email],Quiz_3[Total points],"ยังไม่ส่ง")</f>
        <v>9</v>
      </c>
      <c r="AH314" s="12">
        <v>15</v>
      </c>
      <c r="AI314" s="14">
        <v>6</v>
      </c>
      <c r="AJ314" s="12">
        <f>ROUND((Table1[[#This Row],[mid '[20']]]+Table1[[#This Row],[mid '[10']]])/2,0)</f>
        <v>11</v>
      </c>
      <c r="AK314" s="5" t="str">
        <f>IF(_xlfn.XLOOKUP(Table1[[#This Row],[email]],แบบฝึก_41[Email],แบบฝึก_41[Completion time],0)&lt;&gt;0,"ส่งแล้ว","ยังไม่ส่ง")</f>
        <v>ส่งแล้ว</v>
      </c>
      <c r="AL314" s="5" t="str">
        <f>IF(_xlfn.XLOOKUP(Table1[[#This Row],[email]],ท้ายบท_4[Email],ท้ายบท_4[Total points],"ยังไม่ส่ง")&lt;&gt;0,"ส่งแล้ว","ยังไม่ส่ง")</f>
        <v>ยังไม่ส่ง</v>
      </c>
      <c r="AM314" s="5">
        <f>_xlfn.XLOOKUP(Table1[[#This Row],[email]],Quiz_4[Email],Quiz_4[Total points],"ยังไม่ส่ง")</f>
        <v>7</v>
      </c>
      <c r="AN314" s="5" t="str">
        <f>IF(_xlfn.XLOOKUP(Table1[[#This Row],[email]],แบบฝึก_51[Email],แบบฝึก_51[Completion time],0)&lt;&gt;0,"ส่งแล้ว","ยังไม่ส่ง")</f>
        <v>ส่งแล้ว</v>
      </c>
      <c r="AO314" s="5" t="str">
        <f>IF(_xlfn.XLOOKUP(Table1[[#This Row],[email]],แบบฝึก_52[Email],แบบฝึก_52[Completion time],0)&lt;&gt;0,"ส่งแล้ว","ยังไม่ส่ง")</f>
        <v>ส่งแล้ว</v>
      </c>
      <c r="AP314" s="5">
        <f>_xlfn.XLOOKUP(Table1[[#This Row],[email]],ท้ายบท_5[Email],ท้ายบท_5[Total points],"ยังไม่ส่ง")</f>
        <v>17</v>
      </c>
      <c r="AQ314" s="5">
        <f>_xlfn.XLOOKUP(Table1[[#This Row],[email]],Quiz_5[Email],Quiz_5[Total points],"ยังไม่ส่ง")</f>
        <v>6</v>
      </c>
      <c r="AR314" s="37"/>
      <c r="AS314" s="4" t="str">
        <f>IF(M314&lt;10,"ยังไม่ซ่อม",IF(Table1[[#This Row],[ซ่อมแล้วกลางภาค]]="ซ่อมแล้ว","ซ่อมแล้ว","ไม่ต้องซ่อม"))</f>
        <v>ไม่ต้องซ่อม</v>
      </c>
      <c r="BN314"/>
      <c r="BO314"/>
      <c r="BP314"/>
      <c r="BQ314"/>
    </row>
    <row r="315" spans="1:69" ht="19.5" x14ac:dyDescent="0.4">
      <c r="A315" s="21">
        <v>314</v>
      </c>
      <c r="B315" s="4">
        <v>9</v>
      </c>
      <c r="C315" s="4">
        <v>16</v>
      </c>
      <c r="D315" s="4" t="s">
        <v>33263</v>
      </c>
      <c r="E315" s="4" t="s">
        <v>32346</v>
      </c>
      <c r="F315" s="4" t="s">
        <v>33264</v>
      </c>
      <c r="G315" s="4" t="s">
        <v>33265</v>
      </c>
      <c r="H315" s="4" t="s">
        <v>1890</v>
      </c>
      <c r="I315" s="24">
        <f>ROUND(COUNTIF(Table1[[#This Row],[กิจกรรม 1.1]:[ท้ายบท 1]],"&lt;&gt;ยังไม่ส่ง")*2+IF(Table1[[#This Row],[Quiz 1]]&lt;&gt;"ยังไม่ส่ง",Table1[[#This Row],[Quiz 1]]*2/10,0),0)</f>
        <v>10</v>
      </c>
      <c r="J315" s="24">
        <f>ROUND(COUNTIF(Table1[[#This Row],[แบบฝึก 2.1]:[ท้ายบท 2]],"&lt;&gt;ยังไม่ส่ง")*8/3+IF(Table1[[#This Row],[Quiz 2]]&lt;&gt;"ยังไม่ส่ง",Table1[[#This Row],[Quiz 2]]*2/10,0),0)</f>
        <v>10</v>
      </c>
      <c r="K315" s="24">
        <f>ROUND(COUNTIF(Table1[[#This Row],[แบบฝึก 3.1]:[ท้ายบท 3]],"&lt;&gt;ยังไม่ส่ง")*3/2+IF(Table1[[#This Row],[Quiz 3]]&lt;&gt;"ยังไม่ส่ง",Table1[[#This Row],[Quiz 3]]*2/10,0),0)</f>
        <v>4</v>
      </c>
      <c r="L315" s="12">
        <f>Table1[[#This Row],[บท 1 '[10']]]+Table1[[#This Row],[บท 2 '[10']]]+Table1[[#This Row],[บท 3 '[5']]]</f>
        <v>24</v>
      </c>
      <c r="M315" s="12">
        <f>IF(Table1[[#This Row],[ซ่อมแล้วกลางภาค]]="ซ่อมแล้ว",10,Table1[[#This Row],[MID '[20']2]])</f>
        <v>12</v>
      </c>
      <c r="N315" s="12">
        <f>ROUND(COUNTIF(Table1[[#This Row],[แบบฝึก 4.1]:[ท้ายบท 4]],"&lt;&gt;ยังไม่ส่ง")*8/2+IF(Table1[[#This Row],[Quiz 4]]&lt;&gt;"ยังไม่ส่ง",Table1[[#This Row],[Quiz 4]]*2/10,0),0)</f>
        <v>6</v>
      </c>
      <c r="O315" s="12"/>
      <c r="P315" s="13">
        <f>ROUND(COUNTIF(Table1[[#This Row],[แบบฝึก 5.1]:[ท้ายบท 5]],"&lt;&gt;ยังไม่ส่ง")*8/3+IF(Table1[[#This Row],[Quiz 5]]&lt;&gt;"ยังไม่ส่ง",Table1[[#This Row],[Quiz 5]]*2/10,0),0)</f>
        <v>9</v>
      </c>
      <c r="Q315" s="12">
        <f>Table1[[#This Row],[บท 4 '[10']]]+Table1[[#This Row],[นำเสนอ '[5']]]+Table1[[#This Row],[บท 5 '[10']]]</f>
        <v>15</v>
      </c>
      <c r="R315" s="12">
        <f>Table1[[#This Row],[ก่อนกลางภาค '[25']]]+Table1[[#This Row],[กลางภาค '[20']]]+Table1[[#This Row],[หลังกลางภาค '[25']]]</f>
        <v>51</v>
      </c>
      <c r="S315" s="12"/>
      <c r="T315" s="12">
        <f>Table1[[#This Row],[ปลายภาค '[30']]]+Table1[[#This Row],[ก่อนปลายภาค '[70']]]</f>
        <v>51</v>
      </c>
      <c r="U315" s="11">
        <f t="shared" si="4"/>
        <v>1</v>
      </c>
      <c r="V315" s="5" t="str">
        <f>IF(_xlfn.XLOOKUP(Table1[[#This Row],[email]],กิจกรรม_11[Email],กิจกรรม_11[Completion time],0)&lt;&gt;0,"ส่งแล้ว","ยังไม่ส่ง")</f>
        <v>ส่งแล้ว</v>
      </c>
      <c r="W315" s="5" t="str">
        <f>IF(_xlfn.XLOOKUP(Table1[[#This Row],[email]],แบบฝึก_11[Email],แบบฝึก_11[Completion time],0)&lt;&gt;0,"ส่งแล้ว","ยังไม่ส่ง")</f>
        <v>ส่งแล้ว</v>
      </c>
      <c r="X315" s="5" t="str">
        <f>IF(_xlfn.XLOOKUP(Table1[[#This Row],[email]],แบบฝึก_12[Email],แบบฝึก_12[Completion time],0)&lt;&gt;0,"ส่งแล้ว","ยังไม่ส่ง")</f>
        <v>ส่งแล้ว</v>
      </c>
      <c r="Y315" s="5">
        <f>_xlfn.XLOOKUP(Table1[[#This Row],[email]],ท้ายบท_1[Email],ท้ายบท_1[Total points],"ยังไม่ส่ง")</f>
        <v>20</v>
      </c>
      <c r="Z315" s="4">
        <f>_xlfn.XLOOKUP(Table1[[#This Row],[email]],Quiz_1[Email],Quiz_1[Total points],"ยังไม่ส่ง")</f>
        <v>10</v>
      </c>
      <c r="AA315" s="5" t="str">
        <f>IF(_xlfn.XLOOKUP(Table1[[#This Row],[email]],แบบฝึก_21[Email],แบบฝึก_21[Completion time],0)&lt;&gt;0,"ส่งแล้ว","ยังไม่ส่ง")</f>
        <v>ส่งแล้ว</v>
      </c>
      <c r="AB315" s="5" t="str">
        <f>IF(_xlfn.XLOOKUP(Table1[[#This Row],[email]],แบบฝึก_22[Email],แบบฝึก_22[Completion time],0)&lt;&gt;0,"ส่งแล้ว","ยังไม่ส่ง")</f>
        <v>ส่งแล้ว</v>
      </c>
      <c r="AC315" s="5">
        <f>_xlfn.XLOOKUP(Table1[[#This Row],[email]],ท้ายบท_2[Email],ท้ายบท_2[Total points],"ยังไม่ส่ง")</f>
        <v>13</v>
      </c>
      <c r="AD315" s="5">
        <f>_xlfn.XLOOKUP(Table1[[#This Row],[email]],Quiz_2[Email],Quiz_2[Total points],"ยังไม่ส่ง")</f>
        <v>9</v>
      </c>
      <c r="AE315" s="5" t="str">
        <f>IF(_xlfn.XLOOKUP(Table1[[#This Row],[email]],แบบฝึก_31[Email],แบบฝึก_31[Completion time],0)&lt;&gt;0,"ส่งแล้ว","ยังไม่ส่ง")</f>
        <v>ส่งแล้ว</v>
      </c>
      <c r="AF315" s="5">
        <f>_xlfn.XLOOKUP(Table1[[#This Row],[email]],ท้ายบท_3[Email],ท้ายบท_3[Total points],"ยังไม่ส่ง")</f>
        <v>10</v>
      </c>
      <c r="AG315" s="5">
        <f>_xlfn.XLOOKUP(Table1[[#This Row],[email]],Quiz_3[Email],Quiz_3[Total points],"ยังไม่ส่ง")</f>
        <v>7</v>
      </c>
      <c r="AH315" s="12">
        <v>19</v>
      </c>
      <c r="AI315" s="14">
        <v>4</v>
      </c>
      <c r="AJ315" s="12">
        <f>ROUND((Table1[[#This Row],[mid '[20']]]+Table1[[#This Row],[mid '[10']]])/2,0)</f>
        <v>12</v>
      </c>
      <c r="AK315" s="5" t="str">
        <f>IF(_xlfn.XLOOKUP(Table1[[#This Row],[email]],แบบฝึก_41[Email],แบบฝึก_41[Completion time],0)&lt;&gt;0,"ส่งแล้ว","ยังไม่ส่ง")</f>
        <v>ส่งแล้ว</v>
      </c>
      <c r="AL315" s="5" t="str">
        <f>IF(_xlfn.XLOOKUP(Table1[[#This Row],[email]],ท้ายบท_4[Email],ท้ายบท_4[Total points],"ยังไม่ส่ง")&lt;&gt;0,"ส่งแล้ว","ยังไม่ส่ง")</f>
        <v>ยังไม่ส่ง</v>
      </c>
      <c r="AM315" s="5">
        <f>_xlfn.XLOOKUP(Table1[[#This Row],[email]],Quiz_4[Email],Quiz_4[Total points],"ยังไม่ส่ง")</f>
        <v>8</v>
      </c>
      <c r="AN315" s="5" t="str">
        <f>IF(_xlfn.XLOOKUP(Table1[[#This Row],[email]],แบบฝึก_51[Email],แบบฝึก_51[Completion time],0)&lt;&gt;0,"ส่งแล้ว","ยังไม่ส่ง")</f>
        <v>ส่งแล้ว</v>
      </c>
      <c r="AO315" s="5" t="str">
        <f>IF(_xlfn.XLOOKUP(Table1[[#This Row],[email]],แบบฝึก_52[Email],แบบฝึก_52[Completion time],0)&lt;&gt;0,"ส่งแล้ว","ยังไม่ส่ง")</f>
        <v>ส่งแล้ว</v>
      </c>
      <c r="AP315" s="5">
        <f>_xlfn.XLOOKUP(Table1[[#This Row],[email]],ท้ายบท_5[Email],ท้ายบท_5[Total points],"ยังไม่ส่ง")</f>
        <v>17</v>
      </c>
      <c r="AQ315" s="5">
        <f>_xlfn.XLOOKUP(Table1[[#This Row],[email]],Quiz_5[Email],Quiz_5[Total points],"ยังไม่ส่ง")</f>
        <v>6</v>
      </c>
      <c r="AR315" s="37"/>
      <c r="AS315" s="4" t="str">
        <f>IF(M315&lt;10,"ยังไม่ซ่อม",IF(Table1[[#This Row],[ซ่อมแล้วกลางภาค]]="ซ่อมแล้ว","ซ่อมแล้ว","ไม่ต้องซ่อม"))</f>
        <v>ไม่ต้องซ่อม</v>
      </c>
      <c r="BN315"/>
      <c r="BO315"/>
      <c r="BP315"/>
      <c r="BQ315"/>
    </row>
    <row r="316" spans="1:69" ht="19.5" x14ac:dyDescent="0.4">
      <c r="A316" s="21">
        <v>315</v>
      </c>
      <c r="B316" s="4">
        <v>9</v>
      </c>
      <c r="C316" s="4">
        <v>17</v>
      </c>
      <c r="D316" s="4" t="s">
        <v>33266</v>
      </c>
      <c r="E316" s="4" t="s">
        <v>32346</v>
      </c>
      <c r="F316" s="4" t="s">
        <v>33267</v>
      </c>
      <c r="G316" s="4" t="s">
        <v>33268</v>
      </c>
      <c r="H316" s="4" t="s">
        <v>4777</v>
      </c>
      <c r="I316" s="24">
        <f>ROUND(COUNTIF(Table1[[#This Row],[กิจกรรม 1.1]:[ท้ายบท 1]],"&lt;&gt;ยังไม่ส่ง")*2+IF(Table1[[#This Row],[Quiz 1]]&lt;&gt;"ยังไม่ส่ง",Table1[[#This Row],[Quiz 1]]*2/10,0),0)</f>
        <v>10</v>
      </c>
      <c r="J316" s="24">
        <f>ROUND(COUNTIF(Table1[[#This Row],[แบบฝึก 2.1]:[ท้ายบท 2]],"&lt;&gt;ยังไม่ส่ง")*8/3+IF(Table1[[#This Row],[Quiz 2]]&lt;&gt;"ยังไม่ส่ง",Table1[[#This Row],[Quiz 2]]*2/10,0),0)</f>
        <v>9</v>
      </c>
      <c r="K316" s="24">
        <f>ROUND(COUNTIF(Table1[[#This Row],[แบบฝึก 3.1]:[ท้ายบท 3]],"&lt;&gt;ยังไม่ส่ง")*3/2+IF(Table1[[#This Row],[Quiz 3]]&lt;&gt;"ยังไม่ส่ง",Table1[[#This Row],[Quiz 3]]*2/10,0),0)</f>
        <v>4</v>
      </c>
      <c r="L316" s="12">
        <f>Table1[[#This Row],[บท 1 '[10']]]+Table1[[#This Row],[บท 2 '[10']]]+Table1[[#This Row],[บท 3 '[5']]]</f>
        <v>23</v>
      </c>
      <c r="M316" s="12">
        <f>IF(Table1[[#This Row],[ซ่อมแล้วกลางภาค]]="ซ่อมแล้ว",10,Table1[[#This Row],[MID '[20']2]])</f>
        <v>11</v>
      </c>
      <c r="N316" s="12">
        <f>ROUND(COUNTIF(Table1[[#This Row],[แบบฝึก 4.1]:[ท้ายบท 4]],"&lt;&gt;ยังไม่ส่ง")*8/2+IF(Table1[[#This Row],[Quiz 4]]&lt;&gt;"ยังไม่ส่ง",Table1[[#This Row],[Quiz 4]]*2/10,0),0)</f>
        <v>5</v>
      </c>
      <c r="O316" s="12"/>
      <c r="P316" s="13">
        <f>ROUND(COUNTIF(Table1[[#This Row],[แบบฝึก 5.1]:[ท้ายบท 5]],"&lt;&gt;ยังไม่ส่ง")*8/3+IF(Table1[[#This Row],[Quiz 5]]&lt;&gt;"ยังไม่ส่ง",Table1[[#This Row],[Quiz 5]]*2/10,0),0)</f>
        <v>9</v>
      </c>
      <c r="Q316" s="12">
        <f>Table1[[#This Row],[บท 4 '[10']]]+Table1[[#This Row],[นำเสนอ '[5']]]+Table1[[#This Row],[บท 5 '[10']]]</f>
        <v>14</v>
      </c>
      <c r="R316" s="12">
        <f>Table1[[#This Row],[ก่อนกลางภาค '[25']]]+Table1[[#This Row],[กลางภาค '[20']]]+Table1[[#This Row],[หลังกลางภาค '[25']]]</f>
        <v>48</v>
      </c>
      <c r="S316" s="12"/>
      <c r="T316" s="12">
        <f>Table1[[#This Row],[ปลายภาค '[30']]]+Table1[[#This Row],[ก่อนปลายภาค '[70']]]</f>
        <v>48</v>
      </c>
      <c r="U316" s="11">
        <f t="shared" si="4"/>
        <v>0</v>
      </c>
      <c r="V316" s="5" t="str">
        <f>IF(_xlfn.XLOOKUP(Table1[[#This Row],[email]],กิจกรรม_11[Email],กิจกรรม_11[Completion time],0)&lt;&gt;0,"ส่งแล้ว","ยังไม่ส่ง")</f>
        <v>ส่งแล้ว</v>
      </c>
      <c r="W316" s="5" t="str">
        <f>IF(_xlfn.XLOOKUP(Table1[[#This Row],[email]],แบบฝึก_11[Email],แบบฝึก_11[Completion time],0)&lt;&gt;0,"ส่งแล้ว","ยังไม่ส่ง")</f>
        <v>ส่งแล้ว</v>
      </c>
      <c r="X316" s="5" t="str">
        <f>IF(_xlfn.XLOOKUP(Table1[[#This Row],[email]],แบบฝึก_12[Email],แบบฝึก_12[Completion time],0)&lt;&gt;0,"ส่งแล้ว","ยังไม่ส่ง")</f>
        <v>ส่งแล้ว</v>
      </c>
      <c r="Y316" s="5">
        <f>_xlfn.XLOOKUP(Table1[[#This Row],[email]],ท้ายบท_1[Email],ท้ายบท_1[Total points],"ยังไม่ส่ง")</f>
        <v>16</v>
      </c>
      <c r="Z316" s="4">
        <f>_xlfn.XLOOKUP(Table1[[#This Row],[email]],Quiz_1[Email],Quiz_1[Total points],"ยังไม่ส่ง")</f>
        <v>9</v>
      </c>
      <c r="AA316" s="5" t="str">
        <f>IF(_xlfn.XLOOKUP(Table1[[#This Row],[email]],แบบฝึก_21[Email],แบบฝึก_21[Completion time],0)&lt;&gt;0,"ส่งแล้ว","ยังไม่ส่ง")</f>
        <v>ส่งแล้ว</v>
      </c>
      <c r="AB316" s="5" t="str">
        <f>IF(_xlfn.XLOOKUP(Table1[[#This Row],[email]],แบบฝึก_22[Email],แบบฝึก_22[Completion time],0)&lt;&gt;0,"ส่งแล้ว","ยังไม่ส่ง")</f>
        <v>ส่งแล้ว</v>
      </c>
      <c r="AC316" s="5">
        <f>_xlfn.XLOOKUP(Table1[[#This Row],[email]],ท้ายบท_2[Email],ท้ายบท_2[Total points],"ยังไม่ส่ง")</f>
        <v>12</v>
      </c>
      <c r="AD316" s="5">
        <f>_xlfn.XLOOKUP(Table1[[#This Row],[email]],Quiz_2[Email],Quiz_2[Total points],"ยังไม่ส่ง")</f>
        <v>6</v>
      </c>
      <c r="AE316" s="5" t="str">
        <f>IF(_xlfn.XLOOKUP(Table1[[#This Row],[email]],แบบฝึก_31[Email],แบบฝึก_31[Completion time],0)&lt;&gt;0,"ส่งแล้ว","ยังไม่ส่ง")</f>
        <v>ส่งแล้ว</v>
      </c>
      <c r="AF316" s="5">
        <f>_xlfn.XLOOKUP(Table1[[#This Row],[email]],ท้ายบท_3[Email],ท้ายบท_3[Total points],"ยังไม่ส่ง")</f>
        <v>11</v>
      </c>
      <c r="AG316" s="5">
        <f>_xlfn.XLOOKUP(Table1[[#This Row],[email]],Quiz_3[Email],Quiz_3[Total points],"ยังไม่ส่ง")</f>
        <v>5</v>
      </c>
      <c r="AH316" s="12">
        <v>16</v>
      </c>
      <c r="AI316" s="14">
        <v>5</v>
      </c>
      <c r="AJ316" s="12">
        <f>ROUND((Table1[[#This Row],[mid '[20']]]+Table1[[#This Row],[mid '[10']]])/2,0)</f>
        <v>11</v>
      </c>
      <c r="AK316" s="5" t="str">
        <f>IF(_xlfn.XLOOKUP(Table1[[#This Row],[email]],แบบฝึก_41[Email],แบบฝึก_41[Completion time],0)&lt;&gt;0,"ส่งแล้ว","ยังไม่ส่ง")</f>
        <v>ส่งแล้ว</v>
      </c>
      <c r="AL316" s="5" t="str">
        <f>IF(_xlfn.XLOOKUP(Table1[[#This Row],[email]],ท้ายบท_4[Email],ท้ายบท_4[Total points],"ยังไม่ส่ง")&lt;&gt;0,"ส่งแล้ว","ยังไม่ส่ง")</f>
        <v>ยังไม่ส่ง</v>
      </c>
      <c r="AM316" s="5">
        <f>_xlfn.XLOOKUP(Table1[[#This Row],[email]],Quiz_4[Email],Quiz_4[Total points],"ยังไม่ส่ง")</f>
        <v>5</v>
      </c>
      <c r="AN316" s="5" t="str">
        <f>IF(_xlfn.XLOOKUP(Table1[[#This Row],[email]],แบบฝึก_51[Email],แบบฝึก_51[Completion time],0)&lt;&gt;0,"ส่งแล้ว","ยังไม่ส่ง")</f>
        <v>ส่งแล้ว</v>
      </c>
      <c r="AO316" s="5" t="str">
        <f>IF(_xlfn.XLOOKUP(Table1[[#This Row],[email]],แบบฝึก_52[Email],แบบฝึก_52[Completion time],0)&lt;&gt;0,"ส่งแล้ว","ยังไม่ส่ง")</f>
        <v>ส่งแล้ว</v>
      </c>
      <c r="AP316" s="5">
        <f>_xlfn.XLOOKUP(Table1[[#This Row],[email]],ท้ายบท_5[Email],ท้ายบท_5[Total points],"ยังไม่ส่ง")</f>
        <v>16</v>
      </c>
      <c r="AQ316" s="5">
        <f>_xlfn.XLOOKUP(Table1[[#This Row],[email]],Quiz_5[Email],Quiz_5[Total points],"ยังไม่ส่ง")</f>
        <v>4</v>
      </c>
      <c r="AR316" s="37"/>
      <c r="AS316" s="4" t="str">
        <f>IF(M316&lt;10,"ยังไม่ซ่อม",IF(Table1[[#This Row],[ซ่อมแล้วกลางภาค]]="ซ่อมแล้ว","ซ่อมแล้ว","ไม่ต้องซ่อม"))</f>
        <v>ไม่ต้องซ่อม</v>
      </c>
      <c r="BN316"/>
      <c r="BO316"/>
      <c r="BP316"/>
      <c r="BQ316"/>
    </row>
    <row r="317" spans="1:69" ht="19.5" x14ac:dyDescent="0.4">
      <c r="A317" s="21">
        <v>316</v>
      </c>
      <c r="B317" s="4">
        <v>9</v>
      </c>
      <c r="C317" s="4">
        <v>18</v>
      </c>
      <c r="D317" s="4" t="s">
        <v>33269</v>
      </c>
      <c r="E317" s="4" t="s">
        <v>32346</v>
      </c>
      <c r="F317" s="4" t="s">
        <v>33270</v>
      </c>
      <c r="G317" s="4" t="s">
        <v>33271</v>
      </c>
      <c r="H317" s="4" t="s">
        <v>2574</v>
      </c>
      <c r="I317" s="24">
        <f>ROUND(COUNTIF(Table1[[#This Row],[กิจกรรม 1.1]:[ท้ายบท 1]],"&lt;&gt;ยังไม่ส่ง")*2+IF(Table1[[#This Row],[Quiz 1]]&lt;&gt;"ยังไม่ส่ง",Table1[[#This Row],[Quiz 1]]*2/10,0),0)</f>
        <v>10</v>
      </c>
      <c r="J317" s="24">
        <f>ROUND(COUNTIF(Table1[[#This Row],[แบบฝึก 2.1]:[ท้ายบท 2]],"&lt;&gt;ยังไม่ส่ง")*8/3+IF(Table1[[#This Row],[Quiz 2]]&lt;&gt;"ยังไม่ส่ง",Table1[[#This Row],[Quiz 2]]*2/10,0),0)</f>
        <v>10</v>
      </c>
      <c r="K317" s="24">
        <f>ROUND(COUNTIF(Table1[[#This Row],[แบบฝึก 3.1]:[ท้ายบท 3]],"&lt;&gt;ยังไม่ส่ง")*3/2+IF(Table1[[#This Row],[Quiz 3]]&lt;&gt;"ยังไม่ส่ง",Table1[[#This Row],[Quiz 3]]*2/10,0),0)</f>
        <v>5</v>
      </c>
      <c r="L317" s="12">
        <f>Table1[[#This Row],[บท 1 '[10']]]+Table1[[#This Row],[บท 2 '[10']]]+Table1[[#This Row],[บท 3 '[5']]]</f>
        <v>25</v>
      </c>
      <c r="M317" s="12">
        <f>IF(Table1[[#This Row],[ซ่อมแล้วกลางภาค]]="ซ่อมแล้ว",10,Table1[[#This Row],[MID '[20']2]])</f>
        <v>14</v>
      </c>
      <c r="N317" s="12">
        <f>ROUND(COUNTIF(Table1[[#This Row],[แบบฝึก 4.1]:[ท้ายบท 4]],"&lt;&gt;ยังไม่ส่ง")*8/2+IF(Table1[[#This Row],[Quiz 4]]&lt;&gt;"ยังไม่ส่ง",Table1[[#This Row],[Quiz 4]]*2/10,0),0)</f>
        <v>6</v>
      </c>
      <c r="O317" s="12"/>
      <c r="P317" s="13">
        <f>ROUND(COUNTIF(Table1[[#This Row],[แบบฝึก 5.1]:[ท้ายบท 5]],"&lt;&gt;ยังไม่ส่ง")*8/3+IF(Table1[[#This Row],[Quiz 5]]&lt;&gt;"ยังไม่ส่ง",Table1[[#This Row],[Quiz 5]]*2/10,0),0)</f>
        <v>9</v>
      </c>
      <c r="Q317" s="12">
        <f>Table1[[#This Row],[บท 4 '[10']]]+Table1[[#This Row],[นำเสนอ '[5']]]+Table1[[#This Row],[บท 5 '[10']]]</f>
        <v>15</v>
      </c>
      <c r="R317" s="12">
        <f>Table1[[#This Row],[ก่อนกลางภาค '[25']]]+Table1[[#This Row],[กลางภาค '[20']]]+Table1[[#This Row],[หลังกลางภาค '[25']]]</f>
        <v>54</v>
      </c>
      <c r="S317" s="12"/>
      <c r="T317" s="12">
        <f>Table1[[#This Row],[ปลายภาค '[30']]]+Table1[[#This Row],[ก่อนปลายภาค '[70']]]</f>
        <v>54</v>
      </c>
      <c r="U317" s="11">
        <f t="shared" si="4"/>
        <v>1</v>
      </c>
      <c r="V317" s="5" t="str">
        <f>IF(_xlfn.XLOOKUP(Table1[[#This Row],[email]],กิจกรรม_11[Email],กิจกรรม_11[Completion time],0)&lt;&gt;0,"ส่งแล้ว","ยังไม่ส่ง")</f>
        <v>ส่งแล้ว</v>
      </c>
      <c r="W317" s="5" t="str">
        <f>IF(_xlfn.XLOOKUP(Table1[[#This Row],[email]],แบบฝึก_11[Email],แบบฝึก_11[Completion time],0)&lt;&gt;0,"ส่งแล้ว","ยังไม่ส่ง")</f>
        <v>ส่งแล้ว</v>
      </c>
      <c r="X317" s="5" t="str">
        <f>IF(_xlfn.XLOOKUP(Table1[[#This Row],[email]],แบบฝึก_12[Email],แบบฝึก_12[Completion time],0)&lt;&gt;0,"ส่งแล้ว","ยังไม่ส่ง")</f>
        <v>ส่งแล้ว</v>
      </c>
      <c r="Y317" s="5">
        <f>_xlfn.XLOOKUP(Table1[[#This Row],[email]],ท้ายบท_1[Email],ท้ายบท_1[Total points],"ยังไม่ส่ง")</f>
        <v>22</v>
      </c>
      <c r="Z317" s="4">
        <f>_xlfn.XLOOKUP(Table1[[#This Row],[email]],Quiz_1[Email],Quiz_1[Total points],"ยังไม่ส่ง")</f>
        <v>9</v>
      </c>
      <c r="AA317" s="5" t="str">
        <f>IF(_xlfn.XLOOKUP(Table1[[#This Row],[email]],แบบฝึก_21[Email],แบบฝึก_21[Completion time],0)&lt;&gt;0,"ส่งแล้ว","ยังไม่ส่ง")</f>
        <v>ส่งแล้ว</v>
      </c>
      <c r="AB317" s="5" t="str">
        <f>IF(_xlfn.XLOOKUP(Table1[[#This Row],[email]],แบบฝึก_22[Email],แบบฝึก_22[Completion time],0)&lt;&gt;0,"ส่งแล้ว","ยังไม่ส่ง")</f>
        <v>ส่งแล้ว</v>
      </c>
      <c r="AC317" s="5">
        <f>_xlfn.XLOOKUP(Table1[[#This Row],[email]],ท้ายบท_2[Email],ท้ายบท_2[Total points],"ยังไม่ส่ง")</f>
        <v>13</v>
      </c>
      <c r="AD317" s="5">
        <f>_xlfn.XLOOKUP(Table1[[#This Row],[email]],Quiz_2[Email],Quiz_2[Total points],"ยังไม่ส่ง")</f>
        <v>9</v>
      </c>
      <c r="AE317" s="5" t="str">
        <f>IF(_xlfn.XLOOKUP(Table1[[#This Row],[email]],แบบฝึก_31[Email],แบบฝึก_31[Completion time],0)&lt;&gt;0,"ส่งแล้ว","ยังไม่ส่ง")</f>
        <v>ส่งแล้ว</v>
      </c>
      <c r="AF317" s="5">
        <f>_xlfn.XLOOKUP(Table1[[#This Row],[email]],ท้ายบท_3[Email],ท้ายบท_3[Total points],"ยังไม่ส่ง")</f>
        <v>10</v>
      </c>
      <c r="AG317" s="5">
        <f>_xlfn.XLOOKUP(Table1[[#This Row],[email]],Quiz_3[Email],Quiz_3[Total points],"ยังไม่ส่ง")</f>
        <v>9</v>
      </c>
      <c r="AH317" s="12">
        <v>19</v>
      </c>
      <c r="AI317" s="14">
        <v>9</v>
      </c>
      <c r="AJ317" s="12">
        <f>ROUND((Table1[[#This Row],[mid '[20']]]+Table1[[#This Row],[mid '[10']]])/2,0)</f>
        <v>14</v>
      </c>
      <c r="AK317" s="5" t="str">
        <f>IF(_xlfn.XLOOKUP(Table1[[#This Row],[email]],แบบฝึก_41[Email],แบบฝึก_41[Completion time],0)&lt;&gt;0,"ส่งแล้ว","ยังไม่ส่ง")</f>
        <v>ส่งแล้ว</v>
      </c>
      <c r="AL317" s="5" t="str">
        <f>IF(_xlfn.XLOOKUP(Table1[[#This Row],[email]],ท้ายบท_4[Email],ท้ายบท_4[Total points],"ยังไม่ส่ง")&lt;&gt;0,"ส่งแล้ว","ยังไม่ส่ง")</f>
        <v>ยังไม่ส่ง</v>
      </c>
      <c r="AM317" s="5">
        <f>_xlfn.XLOOKUP(Table1[[#This Row],[email]],Quiz_4[Email],Quiz_4[Total points],"ยังไม่ส่ง")</f>
        <v>8</v>
      </c>
      <c r="AN317" s="5" t="str">
        <f>IF(_xlfn.XLOOKUP(Table1[[#This Row],[email]],แบบฝึก_51[Email],แบบฝึก_51[Completion time],0)&lt;&gt;0,"ส่งแล้ว","ยังไม่ส่ง")</f>
        <v>ส่งแล้ว</v>
      </c>
      <c r="AO317" s="5" t="str">
        <f>IF(_xlfn.XLOOKUP(Table1[[#This Row],[email]],แบบฝึก_52[Email],แบบฝึก_52[Completion time],0)&lt;&gt;0,"ส่งแล้ว","ยังไม่ส่ง")</f>
        <v>ส่งแล้ว</v>
      </c>
      <c r="AP317" s="5">
        <f>_xlfn.XLOOKUP(Table1[[#This Row],[email]],ท้ายบท_5[Email],ท้ายบท_5[Total points],"ยังไม่ส่ง")</f>
        <v>14</v>
      </c>
      <c r="AQ317" s="5">
        <f>_xlfn.XLOOKUP(Table1[[#This Row],[email]],Quiz_5[Email],Quiz_5[Total points],"ยังไม่ส่ง")</f>
        <v>6</v>
      </c>
      <c r="AR317" s="37"/>
      <c r="AS317" s="4" t="str">
        <f>IF(M317&lt;10,"ยังไม่ซ่อม",IF(Table1[[#This Row],[ซ่อมแล้วกลางภาค]]="ซ่อมแล้ว","ซ่อมแล้ว","ไม่ต้องซ่อม"))</f>
        <v>ไม่ต้องซ่อม</v>
      </c>
      <c r="BN317"/>
      <c r="BO317"/>
      <c r="BP317"/>
      <c r="BQ317"/>
    </row>
    <row r="318" spans="1:69" ht="19.5" x14ac:dyDescent="0.4">
      <c r="A318" s="21">
        <v>317</v>
      </c>
      <c r="B318" s="4">
        <v>9</v>
      </c>
      <c r="C318" s="4">
        <v>19</v>
      </c>
      <c r="D318" s="4" t="s">
        <v>33272</v>
      </c>
      <c r="E318" s="4" t="s">
        <v>32396</v>
      </c>
      <c r="F318" s="4" t="s">
        <v>33273</v>
      </c>
      <c r="G318" s="4" t="s">
        <v>33274</v>
      </c>
      <c r="H318" s="4" t="s">
        <v>1903</v>
      </c>
      <c r="I318" s="24">
        <f>ROUND(COUNTIF(Table1[[#This Row],[กิจกรรม 1.1]:[ท้ายบท 1]],"&lt;&gt;ยังไม่ส่ง")*2+IF(Table1[[#This Row],[Quiz 1]]&lt;&gt;"ยังไม่ส่ง",Table1[[#This Row],[Quiz 1]]*2/10,0),0)</f>
        <v>9</v>
      </c>
      <c r="J318" s="24">
        <f>ROUND(COUNTIF(Table1[[#This Row],[แบบฝึก 2.1]:[ท้ายบท 2]],"&lt;&gt;ยังไม่ส่ง")*8/3+IF(Table1[[#This Row],[Quiz 2]]&lt;&gt;"ยังไม่ส่ง",Table1[[#This Row],[Quiz 2]]*2/10,0),0)</f>
        <v>10</v>
      </c>
      <c r="K318" s="24">
        <f>ROUND(COUNTIF(Table1[[#This Row],[แบบฝึก 3.1]:[ท้ายบท 3]],"&lt;&gt;ยังไม่ส่ง")*3/2+IF(Table1[[#This Row],[Quiz 3]]&lt;&gt;"ยังไม่ส่ง",Table1[[#This Row],[Quiz 3]]*2/10,0),0)</f>
        <v>4</v>
      </c>
      <c r="L318" s="12">
        <f>Table1[[#This Row],[บท 1 '[10']]]+Table1[[#This Row],[บท 2 '[10']]]+Table1[[#This Row],[บท 3 '[5']]]</f>
        <v>23</v>
      </c>
      <c r="M318" s="12">
        <f>IF(Table1[[#This Row],[ซ่อมแล้วกลางภาค]]="ซ่อมแล้ว",10,Table1[[#This Row],[MID '[20']2]])</f>
        <v>13</v>
      </c>
      <c r="N318" s="12">
        <f>ROUND(COUNTIF(Table1[[#This Row],[แบบฝึก 4.1]:[ท้ายบท 4]],"&lt;&gt;ยังไม่ส่ง")*8/2+IF(Table1[[#This Row],[Quiz 4]]&lt;&gt;"ยังไม่ส่ง",Table1[[#This Row],[Quiz 4]]*2/10,0),0)</f>
        <v>5</v>
      </c>
      <c r="O318" s="12"/>
      <c r="P318" s="13">
        <f>ROUND(COUNTIF(Table1[[#This Row],[แบบฝึก 5.1]:[ท้ายบท 5]],"&lt;&gt;ยังไม่ส่ง")*8/3+IF(Table1[[#This Row],[Quiz 5]]&lt;&gt;"ยังไม่ส่ง",Table1[[#This Row],[Quiz 5]]*2/10,0),0)</f>
        <v>3</v>
      </c>
      <c r="Q318" s="12">
        <f>Table1[[#This Row],[บท 4 '[10']]]+Table1[[#This Row],[นำเสนอ '[5']]]+Table1[[#This Row],[บท 5 '[10']]]</f>
        <v>8</v>
      </c>
      <c r="R318" s="12">
        <f>Table1[[#This Row],[ก่อนกลางภาค '[25']]]+Table1[[#This Row],[กลางภาค '[20']]]+Table1[[#This Row],[หลังกลางภาค '[25']]]</f>
        <v>44</v>
      </c>
      <c r="S318" s="12"/>
      <c r="T318" s="12">
        <f>Table1[[#This Row],[ปลายภาค '[30']]]+Table1[[#This Row],[ก่อนปลายภาค '[70']]]</f>
        <v>44</v>
      </c>
      <c r="U318" s="11">
        <f t="shared" si="4"/>
        <v>0</v>
      </c>
      <c r="V318" s="5" t="str">
        <f>IF(_xlfn.XLOOKUP(Table1[[#This Row],[email]],กิจกรรม_11[Email],กิจกรรม_11[Completion time],0)&lt;&gt;0,"ส่งแล้ว","ยังไม่ส่ง")</f>
        <v>ส่งแล้ว</v>
      </c>
      <c r="W318" s="5" t="str">
        <f>IF(_xlfn.XLOOKUP(Table1[[#This Row],[email]],แบบฝึก_11[Email],แบบฝึก_11[Completion time],0)&lt;&gt;0,"ส่งแล้ว","ยังไม่ส่ง")</f>
        <v>ส่งแล้ว</v>
      </c>
      <c r="X318" s="5" t="str">
        <f>IF(_xlfn.XLOOKUP(Table1[[#This Row],[email]],แบบฝึก_12[Email],แบบฝึก_12[Completion time],0)&lt;&gt;0,"ส่งแล้ว","ยังไม่ส่ง")</f>
        <v>ส่งแล้ว</v>
      </c>
      <c r="Y318" s="5">
        <f>_xlfn.XLOOKUP(Table1[[#This Row],[email]],ท้ายบท_1[Email],ท้ายบท_1[Total points],"ยังไม่ส่ง")</f>
        <v>16</v>
      </c>
      <c r="Z318" s="4">
        <f>_xlfn.XLOOKUP(Table1[[#This Row],[email]],Quiz_1[Email],Quiz_1[Total points],"ยังไม่ส่ง")</f>
        <v>6</v>
      </c>
      <c r="AA318" s="5" t="str">
        <f>IF(_xlfn.XLOOKUP(Table1[[#This Row],[email]],แบบฝึก_21[Email],แบบฝึก_21[Completion time],0)&lt;&gt;0,"ส่งแล้ว","ยังไม่ส่ง")</f>
        <v>ส่งแล้ว</v>
      </c>
      <c r="AB318" s="5" t="str">
        <f>IF(_xlfn.XLOOKUP(Table1[[#This Row],[email]],แบบฝึก_22[Email],แบบฝึก_22[Completion time],0)&lt;&gt;0,"ส่งแล้ว","ยังไม่ส่ง")</f>
        <v>ส่งแล้ว</v>
      </c>
      <c r="AC318" s="5">
        <f>_xlfn.XLOOKUP(Table1[[#This Row],[email]],ท้ายบท_2[Email],ท้ายบท_2[Total points],"ยังไม่ส่ง")</f>
        <v>9</v>
      </c>
      <c r="AD318" s="5">
        <f>_xlfn.XLOOKUP(Table1[[#This Row],[email]],Quiz_2[Email],Quiz_2[Total points],"ยังไม่ส่ง")</f>
        <v>9</v>
      </c>
      <c r="AE318" s="5" t="str">
        <f>IF(_xlfn.XLOOKUP(Table1[[#This Row],[email]],แบบฝึก_31[Email],แบบฝึก_31[Completion time],0)&lt;&gt;0,"ส่งแล้ว","ยังไม่ส่ง")</f>
        <v>ส่งแล้ว</v>
      </c>
      <c r="AF318" s="5">
        <f>_xlfn.XLOOKUP(Table1[[#This Row],[email]],ท้ายบท_3[Email],ท้ายบท_3[Total points],"ยังไม่ส่ง")</f>
        <v>9</v>
      </c>
      <c r="AG318" s="5">
        <f>_xlfn.XLOOKUP(Table1[[#This Row],[email]],Quiz_3[Email],Quiz_3[Total points],"ยังไม่ส่ง")</f>
        <v>6</v>
      </c>
      <c r="AH318" s="12">
        <v>17</v>
      </c>
      <c r="AI318" s="14">
        <v>9</v>
      </c>
      <c r="AJ318" s="12">
        <f>ROUND((Table1[[#This Row],[mid '[20']]]+Table1[[#This Row],[mid '[10']]])/2,0)</f>
        <v>13</v>
      </c>
      <c r="AK318" s="5" t="str">
        <f>IF(_xlfn.XLOOKUP(Table1[[#This Row],[email]],แบบฝึก_41[Email],แบบฝึก_41[Completion time],0)&lt;&gt;0,"ส่งแล้ว","ยังไม่ส่ง")</f>
        <v>ยังไม่ส่ง</v>
      </c>
      <c r="AL318" s="5" t="str">
        <f>IF(_xlfn.XLOOKUP(Table1[[#This Row],[email]],ท้ายบท_4[Email],ท้ายบท_4[Total points],"ยังไม่ส่ง")&lt;&gt;0,"ส่งแล้ว","ยังไม่ส่ง")</f>
        <v>ส่งแล้ว</v>
      </c>
      <c r="AM318" s="5">
        <f>_xlfn.XLOOKUP(Table1[[#This Row],[email]],Quiz_4[Email],Quiz_4[Total points],"ยังไม่ส่ง")</f>
        <v>7</v>
      </c>
      <c r="AN318" s="5" t="str">
        <f>IF(_xlfn.XLOOKUP(Table1[[#This Row],[email]],แบบฝึก_51[Email],แบบฝึก_51[Completion time],0)&lt;&gt;0,"ส่งแล้ว","ยังไม่ส่ง")</f>
        <v>ส่งแล้ว</v>
      </c>
      <c r="AO318" s="5" t="str">
        <f>IF(_xlfn.XLOOKUP(Table1[[#This Row],[email]],แบบฝึก_52[Email],แบบฝึก_52[Completion time],0)&lt;&gt;0,"ส่งแล้ว","ยังไม่ส่ง")</f>
        <v>ยังไม่ส่ง</v>
      </c>
      <c r="AP318" s="5" t="str">
        <f>_xlfn.XLOOKUP(Table1[[#This Row],[email]],ท้ายบท_5[Email],ท้ายบท_5[Total points],"ยังไม่ส่ง")</f>
        <v>ยังไม่ส่ง</v>
      </c>
      <c r="AQ318" s="5" t="str">
        <f>_xlfn.XLOOKUP(Table1[[#This Row],[email]],Quiz_5[Email],Quiz_5[Total points],"ยังไม่ส่ง")</f>
        <v>ยังไม่ส่ง</v>
      </c>
      <c r="AR318" s="37"/>
      <c r="AS318" s="4" t="str">
        <f>IF(M318&lt;10,"ยังไม่ซ่อม",IF(Table1[[#This Row],[ซ่อมแล้วกลางภาค]]="ซ่อมแล้ว","ซ่อมแล้ว","ไม่ต้องซ่อม"))</f>
        <v>ไม่ต้องซ่อม</v>
      </c>
      <c r="BN318"/>
      <c r="BO318"/>
      <c r="BP318"/>
      <c r="BQ318"/>
    </row>
    <row r="319" spans="1:69" ht="19.5" x14ac:dyDescent="0.4">
      <c r="A319" s="21">
        <v>318</v>
      </c>
      <c r="B319" s="4">
        <v>9</v>
      </c>
      <c r="C319" s="4">
        <v>20</v>
      </c>
      <c r="D319" s="4" t="s">
        <v>33275</v>
      </c>
      <c r="E319" s="4" t="s">
        <v>32396</v>
      </c>
      <c r="F319" s="4" t="s">
        <v>33276</v>
      </c>
      <c r="G319" s="4" t="s">
        <v>33277</v>
      </c>
      <c r="H319" s="4" t="s">
        <v>1919</v>
      </c>
      <c r="I319" s="24">
        <f>ROUND(COUNTIF(Table1[[#This Row],[กิจกรรม 1.1]:[ท้ายบท 1]],"&lt;&gt;ยังไม่ส่ง")*2+IF(Table1[[#This Row],[Quiz 1]]&lt;&gt;"ยังไม่ส่ง",Table1[[#This Row],[Quiz 1]]*2/10,0),0)</f>
        <v>10</v>
      </c>
      <c r="J319" s="24">
        <f>ROUND(COUNTIF(Table1[[#This Row],[แบบฝึก 2.1]:[ท้ายบท 2]],"&lt;&gt;ยังไม่ส่ง")*8/3+IF(Table1[[#This Row],[Quiz 2]]&lt;&gt;"ยังไม่ส่ง",Table1[[#This Row],[Quiz 2]]*2/10,0),0)</f>
        <v>10</v>
      </c>
      <c r="K319" s="24">
        <f>ROUND(COUNTIF(Table1[[#This Row],[แบบฝึก 3.1]:[ท้ายบท 3]],"&lt;&gt;ยังไม่ส่ง")*3/2+IF(Table1[[#This Row],[Quiz 3]]&lt;&gt;"ยังไม่ส่ง",Table1[[#This Row],[Quiz 3]]*2/10,0),0)</f>
        <v>4</v>
      </c>
      <c r="L319" s="12">
        <f>Table1[[#This Row],[บท 1 '[10']]]+Table1[[#This Row],[บท 2 '[10']]]+Table1[[#This Row],[บท 3 '[5']]]</f>
        <v>24</v>
      </c>
      <c r="M319" s="12">
        <f>IF(Table1[[#This Row],[ซ่อมแล้วกลางภาค]]="ซ่อมแล้ว",10,Table1[[#This Row],[MID '[20']2]])</f>
        <v>14</v>
      </c>
      <c r="N319" s="12">
        <f>ROUND(COUNTIF(Table1[[#This Row],[แบบฝึก 4.1]:[ท้ายบท 4]],"&lt;&gt;ยังไม่ส่ง")*8/2+IF(Table1[[#This Row],[Quiz 4]]&lt;&gt;"ยังไม่ส่ง",Table1[[#This Row],[Quiz 4]]*2/10,0),0)</f>
        <v>5</v>
      </c>
      <c r="O319" s="12"/>
      <c r="P319" s="13">
        <f>ROUND(COUNTIF(Table1[[#This Row],[แบบฝึก 5.1]:[ท้ายบท 5]],"&lt;&gt;ยังไม่ส่ง")*8/3+IF(Table1[[#This Row],[Quiz 5]]&lt;&gt;"ยังไม่ส่ง",Table1[[#This Row],[Quiz 5]]*2/10,0),0)</f>
        <v>9</v>
      </c>
      <c r="Q319" s="12">
        <f>Table1[[#This Row],[บท 4 '[10']]]+Table1[[#This Row],[นำเสนอ '[5']]]+Table1[[#This Row],[บท 5 '[10']]]</f>
        <v>14</v>
      </c>
      <c r="R319" s="12">
        <f>Table1[[#This Row],[ก่อนกลางภาค '[25']]]+Table1[[#This Row],[กลางภาค '[20']]]+Table1[[#This Row],[หลังกลางภาค '[25']]]</f>
        <v>52</v>
      </c>
      <c r="S319" s="12"/>
      <c r="T319" s="12">
        <f>Table1[[#This Row],[ปลายภาค '[30']]]+Table1[[#This Row],[ก่อนปลายภาค '[70']]]</f>
        <v>52</v>
      </c>
      <c r="U319" s="11">
        <f t="shared" si="4"/>
        <v>1</v>
      </c>
      <c r="V319" s="5" t="str">
        <f>IF(_xlfn.XLOOKUP(Table1[[#This Row],[email]],กิจกรรม_11[Email],กิจกรรม_11[Completion time],0)&lt;&gt;0,"ส่งแล้ว","ยังไม่ส่ง")</f>
        <v>ส่งแล้ว</v>
      </c>
      <c r="W319" s="5" t="str">
        <f>IF(_xlfn.XLOOKUP(Table1[[#This Row],[email]],แบบฝึก_11[Email],แบบฝึก_11[Completion time],0)&lt;&gt;0,"ส่งแล้ว","ยังไม่ส่ง")</f>
        <v>ส่งแล้ว</v>
      </c>
      <c r="X319" s="5" t="str">
        <f>IF(_xlfn.XLOOKUP(Table1[[#This Row],[email]],แบบฝึก_12[Email],แบบฝึก_12[Completion time],0)&lt;&gt;0,"ส่งแล้ว","ยังไม่ส่ง")</f>
        <v>ส่งแล้ว</v>
      </c>
      <c r="Y319" s="5">
        <f>_xlfn.XLOOKUP(Table1[[#This Row],[email]],ท้ายบท_1[Email],ท้ายบท_1[Total points],"ยังไม่ส่ง")</f>
        <v>18</v>
      </c>
      <c r="Z319" s="4">
        <f>_xlfn.XLOOKUP(Table1[[#This Row],[email]],Quiz_1[Email],Quiz_1[Total points],"ยังไม่ส่ง")</f>
        <v>8</v>
      </c>
      <c r="AA319" s="5" t="str">
        <f>IF(_xlfn.XLOOKUP(Table1[[#This Row],[email]],แบบฝึก_21[Email],แบบฝึก_21[Completion time],0)&lt;&gt;0,"ส่งแล้ว","ยังไม่ส่ง")</f>
        <v>ส่งแล้ว</v>
      </c>
      <c r="AB319" s="5" t="str">
        <f>IF(_xlfn.XLOOKUP(Table1[[#This Row],[email]],แบบฝึก_22[Email],แบบฝึก_22[Completion time],0)&lt;&gt;0,"ส่งแล้ว","ยังไม่ส่ง")</f>
        <v>ส่งแล้ว</v>
      </c>
      <c r="AC319" s="5">
        <f>_xlfn.XLOOKUP(Table1[[#This Row],[email]],ท้ายบท_2[Email],ท้ายบท_2[Total points],"ยังไม่ส่ง")</f>
        <v>9</v>
      </c>
      <c r="AD319" s="5">
        <f>_xlfn.XLOOKUP(Table1[[#This Row],[email]],Quiz_2[Email],Quiz_2[Total points],"ยังไม่ส่ง")</f>
        <v>9</v>
      </c>
      <c r="AE319" s="5" t="str">
        <f>IF(_xlfn.XLOOKUP(Table1[[#This Row],[email]],แบบฝึก_31[Email],แบบฝึก_31[Completion time],0)&lt;&gt;0,"ส่งแล้ว","ยังไม่ส่ง")</f>
        <v>ส่งแล้ว</v>
      </c>
      <c r="AF319" s="5">
        <f>_xlfn.XLOOKUP(Table1[[#This Row],[email]],ท้ายบท_3[Email],ท้ายบท_3[Total points],"ยังไม่ส่ง")</f>
        <v>11</v>
      </c>
      <c r="AG319" s="5">
        <f>_xlfn.XLOOKUP(Table1[[#This Row],[email]],Quiz_3[Email],Quiz_3[Total points],"ยังไม่ส่ง")</f>
        <v>6</v>
      </c>
      <c r="AH319" s="12">
        <v>19</v>
      </c>
      <c r="AI319" s="14">
        <v>8</v>
      </c>
      <c r="AJ319" s="12">
        <f>ROUND((Table1[[#This Row],[mid '[20']]]+Table1[[#This Row],[mid '[10']]])/2,0)</f>
        <v>14</v>
      </c>
      <c r="AK319" s="5" t="str">
        <f>IF(_xlfn.XLOOKUP(Table1[[#This Row],[email]],แบบฝึก_41[Email],แบบฝึก_41[Completion time],0)&lt;&gt;0,"ส่งแล้ว","ยังไม่ส่ง")</f>
        <v>ส่งแล้ว</v>
      </c>
      <c r="AL319" s="5" t="str">
        <f>IF(_xlfn.XLOOKUP(Table1[[#This Row],[email]],ท้ายบท_4[Email],ท้ายบท_4[Total points],"ยังไม่ส่ง")&lt;&gt;0,"ส่งแล้ว","ยังไม่ส่ง")</f>
        <v>ยังไม่ส่ง</v>
      </c>
      <c r="AM319" s="5">
        <f>_xlfn.XLOOKUP(Table1[[#This Row],[email]],Quiz_4[Email],Quiz_4[Total points],"ยังไม่ส่ง")</f>
        <v>7</v>
      </c>
      <c r="AN319" s="5" t="str">
        <f>IF(_xlfn.XLOOKUP(Table1[[#This Row],[email]],แบบฝึก_51[Email],แบบฝึก_51[Completion time],0)&lt;&gt;0,"ส่งแล้ว","ยังไม่ส่ง")</f>
        <v>ส่งแล้ว</v>
      </c>
      <c r="AO319" s="5" t="str">
        <f>IF(_xlfn.XLOOKUP(Table1[[#This Row],[email]],แบบฝึก_52[Email],แบบฝึก_52[Completion time],0)&lt;&gt;0,"ส่งแล้ว","ยังไม่ส่ง")</f>
        <v>ส่งแล้ว</v>
      </c>
      <c r="AP319" s="5">
        <f>_xlfn.XLOOKUP(Table1[[#This Row],[email]],ท้ายบท_5[Email],ท้ายบท_5[Total points],"ยังไม่ส่ง")</f>
        <v>13</v>
      </c>
      <c r="AQ319" s="5">
        <f>_xlfn.XLOOKUP(Table1[[#This Row],[email]],Quiz_5[Email],Quiz_5[Total points],"ยังไม่ส่ง")</f>
        <v>4</v>
      </c>
      <c r="AR319" s="37"/>
      <c r="AS319" s="4" t="str">
        <f>IF(M319&lt;10,"ยังไม่ซ่อม",IF(Table1[[#This Row],[ซ่อมแล้วกลางภาค]]="ซ่อมแล้ว","ซ่อมแล้ว","ไม่ต้องซ่อม"))</f>
        <v>ไม่ต้องซ่อม</v>
      </c>
      <c r="BN319"/>
      <c r="BO319"/>
      <c r="BP319"/>
      <c r="BQ319"/>
    </row>
    <row r="320" spans="1:69" ht="19.5" x14ac:dyDescent="0.4">
      <c r="A320" s="21">
        <v>319</v>
      </c>
      <c r="B320" s="4">
        <v>9</v>
      </c>
      <c r="C320" s="4">
        <v>21</v>
      </c>
      <c r="D320" s="4" t="s">
        <v>33278</v>
      </c>
      <c r="E320" s="4" t="s">
        <v>32396</v>
      </c>
      <c r="F320" s="4" t="s">
        <v>33279</v>
      </c>
      <c r="G320" s="4" t="s">
        <v>33280</v>
      </c>
      <c r="H320" s="4" t="s">
        <v>1954</v>
      </c>
      <c r="I320" s="24">
        <f>ROUND(COUNTIF(Table1[[#This Row],[กิจกรรม 1.1]:[ท้ายบท 1]],"&lt;&gt;ยังไม่ส่ง")*2+IF(Table1[[#This Row],[Quiz 1]]&lt;&gt;"ยังไม่ส่ง",Table1[[#This Row],[Quiz 1]]*2/10,0),0)</f>
        <v>9</v>
      </c>
      <c r="J320" s="24">
        <f>ROUND(COUNTIF(Table1[[#This Row],[แบบฝึก 2.1]:[ท้ายบท 2]],"&lt;&gt;ยังไม่ส่ง")*8/3+IF(Table1[[#This Row],[Quiz 2]]&lt;&gt;"ยังไม่ส่ง",Table1[[#This Row],[Quiz 2]]*2/10,0),0)</f>
        <v>10</v>
      </c>
      <c r="K320" s="24">
        <f>ROUND(COUNTIF(Table1[[#This Row],[แบบฝึก 3.1]:[ท้ายบท 3]],"&lt;&gt;ยังไม่ส่ง")*3/2+IF(Table1[[#This Row],[Quiz 3]]&lt;&gt;"ยังไม่ส่ง",Table1[[#This Row],[Quiz 3]]*2/10,0),0)</f>
        <v>4</v>
      </c>
      <c r="L320" s="12">
        <f>Table1[[#This Row],[บท 1 '[10']]]+Table1[[#This Row],[บท 2 '[10']]]+Table1[[#This Row],[บท 3 '[5']]]</f>
        <v>23</v>
      </c>
      <c r="M320" s="12">
        <f>IF(Table1[[#This Row],[ซ่อมแล้วกลางภาค]]="ซ่อมแล้ว",10,Table1[[#This Row],[MID '[20']2]])</f>
        <v>10</v>
      </c>
      <c r="N320" s="12">
        <f>ROUND(COUNTIF(Table1[[#This Row],[แบบฝึก 4.1]:[ท้ายบท 4]],"&lt;&gt;ยังไม่ส่ง")*8/2+IF(Table1[[#This Row],[Quiz 4]]&lt;&gt;"ยังไม่ส่ง",Table1[[#This Row],[Quiz 4]]*2/10,0),0)</f>
        <v>6</v>
      </c>
      <c r="O320" s="12"/>
      <c r="P320" s="13">
        <f>ROUND(COUNTIF(Table1[[#This Row],[แบบฝึก 5.1]:[ท้ายบท 5]],"&lt;&gt;ยังไม่ส่ง")*8/3+IF(Table1[[#This Row],[Quiz 5]]&lt;&gt;"ยังไม่ส่ง",Table1[[#This Row],[Quiz 5]]*2/10,0),0)</f>
        <v>9</v>
      </c>
      <c r="Q320" s="12">
        <f>Table1[[#This Row],[บท 4 '[10']]]+Table1[[#This Row],[นำเสนอ '[5']]]+Table1[[#This Row],[บท 5 '[10']]]</f>
        <v>15</v>
      </c>
      <c r="R320" s="12">
        <f>Table1[[#This Row],[ก่อนกลางภาค '[25']]]+Table1[[#This Row],[กลางภาค '[20']]]+Table1[[#This Row],[หลังกลางภาค '[25']]]</f>
        <v>48</v>
      </c>
      <c r="S320" s="12"/>
      <c r="T320" s="12">
        <f>Table1[[#This Row],[ปลายภาค '[30']]]+Table1[[#This Row],[ก่อนปลายภาค '[70']]]</f>
        <v>48</v>
      </c>
      <c r="U320" s="11">
        <f t="shared" si="4"/>
        <v>0</v>
      </c>
      <c r="V320" s="5" t="str">
        <f>IF(_xlfn.XLOOKUP(Table1[[#This Row],[email]],กิจกรรม_11[Email],กิจกรรม_11[Completion time],0)&lt;&gt;0,"ส่งแล้ว","ยังไม่ส่ง")</f>
        <v>ส่งแล้ว</v>
      </c>
      <c r="W320" s="5" t="str">
        <f>IF(_xlfn.XLOOKUP(Table1[[#This Row],[email]],แบบฝึก_11[Email],แบบฝึก_11[Completion time],0)&lt;&gt;0,"ส่งแล้ว","ยังไม่ส่ง")</f>
        <v>ส่งแล้ว</v>
      </c>
      <c r="X320" s="5" t="str">
        <f>IF(_xlfn.XLOOKUP(Table1[[#This Row],[email]],แบบฝึก_12[Email],แบบฝึก_12[Completion time],0)&lt;&gt;0,"ส่งแล้ว","ยังไม่ส่ง")</f>
        <v>ส่งแล้ว</v>
      </c>
      <c r="Y320" s="5">
        <f>_xlfn.XLOOKUP(Table1[[#This Row],[email]],ท้ายบท_1[Email],ท้ายบท_1[Total points],"ยังไม่ส่ง")</f>
        <v>20</v>
      </c>
      <c r="Z320" s="4">
        <f>_xlfn.XLOOKUP(Table1[[#This Row],[email]],Quiz_1[Email],Quiz_1[Total points],"ยังไม่ส่ง")</f>
        <v>7</v>
      </c>
      <c r="AA320" s="5" t="str">
        <f>IF(_xlfn.XLOOKUP(Table1[[#This Row],[email]],แบบฝึก_21[Email],แบบฝึก_21[Completion time],0)&lt;&gt;0,"ส่งแล้ว","ยังไม่ส่ง")</f>
        <v>ส่งแล้ว</v>
      </c>
      <c r="AB320" s="5" t="str">
        <f>IF(_xlfn.XLOOKUP(Table1[[#This Row],[email]],แบบฝึก_22[Email],แบบฝึก_22[Completion time],0)&lt;&gt;0,"ส่งแล้ว","ยังไม่ส่ง")</f>
        <v>ส่งแล้ว</v>
      </c>
      <c r="AC320" s="5">
        <f>_xlfn.XLOOKUP(Table1[[#This Row],[email]],ท้ายบท_2[Email],ท้ายบท_2[Total points],"ยังไม่ส่ง")</f>
        <v>14</v>
      </c>
      <c r="AD320" s="5">
        <f>_xlfn.XLOOKUP(Table1[[#This Row],[email]],Quiz_2[Email],Quiz_2[Total points],"ยังไม่ส่ง")</f>
        <v>9</v>
      </c>
      <c r="AE320" s="5" t="str">
        <f>IF(_xlfn.XLOOKUP(Table1[[#This Row],[email]],แบบฝึก_31[Email],แบบฝึก_31[Completion time],0)&lt;&gt;0,"ส่งแล้ว","ยังไม่ส่ง")</f>
        <v>ส่งแล้ว</v>
      </c>
      <c r="AF320" s="5">
        <f>_xlfn.XLOOKUP(Table1[[#This Row],[email]],ท้ายบท_3[Email],ท้ายบท_3[Total points],"ยังไม่ส่ง")</f>
        <v>11</v>
      </c>
      <c r="AG320" s="5">
        <f>_xlfn.XLOOKUP(Table1[[#This Row],[email]],Quiz_3[Email],Quiz_3[Total points],"ยังไม่ส่ง")</f>
        <v>6</v>
      </c>
      <c r="AH320" s="12">
        <v>12</v>
      </c>
      <c r="AI320" s="14">
        <v>5</v>
      </c>
      <c r="AJ320" s="12">
        <f>ROUND((Table1[[#This Row],[mid '[20']]]+Table1[[#This Row],[mid '[10']]])/2,0)</f>
        <v>9</v>
      </c>
      <c r="AK320" s="5" t="str">
        <f>IF(_xlfn.XLOOKUP(Table1[[#This Row],[email]],แบบฝึก_41[Email],แบบฝึก_41[Completion time],0)&lt;&gt;0,"ส่งแล้ว","ยังไม่ส่ง")</f>
        <v>ส่งแล้ว</v>
      </c>
      <c r="AL320" s="5" t="str">
        <f>IF(_xlfn.XLOOKUP(Table1[[#This Row],[email]],ท้ายบท_4[Email],ท้ายบท_4[Total points],"ยังไม่ส่ง")&lt;&gt;0,"ส่งแล้ว","ยังไม่ส่ง")</f>
        <v>ยังไม่ส่ง</v>
      </c>
      <c r="AM320" s="5">
        <f>_xlfn.XLOOKUP(Table1[[#This Row],[email]],Quiz_4[Email],Quiz_4[Total points],"ยังไม่ส่ง")</f>
        <v>8</v>
      </c>
      <c r="AN320" s="5" t="str">
        <f>IF(_xlfn.XLOOKUP(Table1[[#This Row],[email]],แบบฝึก_51[Email],แบบฝึก_51[Completion time],0)&lt;&gt;0,"ส่งแล้ว","ยังไม่ส่ง")</f>
        <v>ส่งแล้ว</v>
      </c>
      <c r="AO320" s="5" t="str">
        <f>IF(_xlfn.XLOOKUP(Table1[[#This Row],[email]],แบบฝึก_52[Email],แบบฝึก_52[Completion time],0)&lt;&gt;0,"ส่งแล้ว","ยังไม่ส่ง")</f>
        <v>ส่งแล้ว</v>
      </c>
      <c r="AP320" s="5">
        <f>_xlfn.XLOOKUP(Table1[[#This Row],[email]],ท้ายบท_5[Email],ท้ายบท_5[Total points],"ยังไม่ส่ง")</f>
        <v>13</v>
      </c>
      <c r="AQ320" s="5">
        <f>_xlfn.XLOOKUP(Table1[[#This Row],[email]],Quiz_5[Email],Quiz_5[Total points],"ยังไม่ส่ง")</f>
        <v>5</v>
      </c>
      <c r="AR320" s="37" t="s">
        <v>33118</v>
      </c>
      <c r="AS320" s="4" t="str">
        <f>IF(M320&lt;10,"ยังไม่ซ่อม",IF(Table1[[#This Row],[ซ่อมแล้วกลางภาค]]="ซ่อมแล้ว","ซ่อมแล้ว","ไม่ต้องซ่อม"))</f>
        <v>ซ่อมแล้ว</v>
      </c>
      <c r="BN320"/>
      <c r="BO320"/>
      <c r="BP320"/>
      <c r="BQ320"/>
    </row>
    <row r="321" spans="1:69" ht="19.5" x14ac:dyDescent="0.4">
      <c r="A321" s="21">
        <v>320</v>
      </c>
      <c r="B321" s="4">
        <v>9</v>
      </c>
      <c r="C321" s="4">
        <v>22</v>
      </c>
      <c r="D321" s="4" t="s">
        <v>33281</v>
      </c>
      <c r="E321" s="4" t="s">
        <v>32396</v>
      </c>
      <c r="F321" s="4" t="s">
        <v>33282</v>
      </c>
      <c r="G321" s="4" t="s">
        <v>33283</v>
      </c>
      <c r="H321" s="4" t="s">
        <v>3404</v>
      </c>
      <c r="I321" s="24">
        <f>ROUND(COUNTIF(Table1[[#This Row],[กิจกรรม 1.1]:[ท้ายบท 1]],"&lt;&gt;ยังไม่ส่ง")*2+IF(Table1[[#This Row],[Quiz 1]]&lt;&gt;"ยังไม่ส่ง",Table1[[#This Row],[Quiz 1]]*2/10,0),0)</f>
        <v>10</v>
      </c>
      <c r="J321" s="24">
        <f>ROUND(COUNTIF(Table1[[#This Row],[แบบฝึก 2.1]:[ท้ายบท 2]],"&lt;&gt;ยังไม่ส่ง")*8/3+IF(Table1[[#This Row],[Quiz 2]]&lt;&gt;"ยังไม่ส่ง",Table1[[#This Row],[Quiz 2]]*2/10,0),0)</f>
        <v>10</v>
      </c>
      <c r="K321" s="24">
        <f>ROUND(COUNTIF(Table1[[#This Row],[แบบฝึก 3.1]:[ท้ายบท 3]],"&lt;&gt;ยังไม่ส่ง")*3/2+IF(Table1[[#This Row],[Quiz 3]]&lt;&gt;"ยังไม่ส่ง",Table1[[#This Row],[Quiz 3]]*2/10,0),0)</f>
        <v>4</v>
      </c>
      <c r="L321" s="12">
        <f>Table1[[#This Row],[บท 1 '[10']]]+Table1[[#This Row],[บท 2 '[10']]]+Table1[[#This Row],[บท 3 '[5']]]</f>
        <v>24</v>
      </c>
      <c r="M321" s="12">
        <f>IF(Table1[[#This Row],[ซ่อมแล้วกลางภาค]]="ซ่อมแล้ว",10,Table1[[#This Row],[MID '[20']2]])</f>
        <v>15</v>
      </c>
      <c r="N321" s="12">
        <f>ROUND(COUNTIF(Table1[[#This Row],[แบบฝึก 4.1]:[ท้ายบท 4]],"&lt;&gt;ยังไม่ส่ง")*8/2+IF(Table1[[#This Row],[Quiz 4]]&lt;&gt;"ยังไม่ส่ง",Table1[[#This Row],[Quiz 4]]*2/10,0),0)</f>
        <v>6</v>
      </c>
      <c r="O321" s="12"/>
      <c r="P321" s="13">
        <f>ROUND(COUNTIF(Table1[[#This Row],[แบบฝึก 5.1]:[ท้ายบท 5]],"&lt;&gt;ยังไม่ส่ง")*8/3+IF(Table1[[#This Row],[Quiz 5]]&lt;&gt;"ยังไม่ส่ง",Table1[[#This Row],[Quiz 5]]*2/10,0),0)</f>
        <v>9</v>
      </c>
      <c r="Q321" s="12">
        <f>Table1[[#This Row],[บท 4 '[10']]]+Table1[[#This Row],[นำเสนอ '[5']]]+Table1[[#This Row],[บท 5 '[10']]]</f>
        <v>15</v>
      </c>
      <c r="R321" s="12">
        <f>Table1[[#This Row],[ก่อนกลางภาค '[25']]]+Table1[[#This Row],[กลางภาค '[20']]]+Table1[[#This Row],[หลังกลางภาค '[25']]]</f>
        <v>54</v>
      </c>
      <c r="S321" s="12"/>
      <c r="T321" s="12">
        <f>Table1[[#This Row],[ปลายภาค '[30']]]+Table1[[#This Row],[ก่อนปลายภาค '[70']]]</f>
        <v>54</v>
      </c>
      <c r="U321" s="11">
        <f t="shared" si="4"/>
        <v>1</v>
      </c>
      <c r="V321" s="5" t="str">
        <f>IF(_xlfn.XLOOKUP(Table1[[#This Row],[email]],กิจกรรม_11[Email],กิจกรรม_11[Completion time],0)&lt;&gt;0,"ส่งแล้ว","ยังไม่ส่ง")</f>
        <v>ส่งแล้ว</v>
      </c>
      <c r="W321" s="5" t="str">
        <f>IF(_xlfn.XLOOKUP(Table1[[#This Row],[email]],แบบฝึก_11[Email],แบบฝึก_11[Completion time],0)&lt;&gt;0,"ส่งแล้ว","ยังไม่ส่ง")</f>
        <v>ส่งแล้ว</v>
      </c>
      <c r="X321" s="5" t="str">
        <f>IF(_xlfn.XLOOKUP(Table1[[#This Row],[email]],แบบฝึก_12[Email],แบบฝึก_12[Completion time],0)&lt;&gt;0,"ส่งแล้ว","ยังไม่ส่ง")</f>
        <v>ส่งแล้ว</v>
      </c>
      <c r="Y321" s="5">
        <f>_xlfn.XLOOKUP(Table1[[#This Row],[email]],ท้ายบท_1[Email],ท้ายบท_1[Total points],"ยังไม่ส่ง")</f>
        <v>16</v>
      </c>
      <c r="Z321" s="4">
        <f>_xlfn.XLOOKUP(Table1[[#This Row],[email]],Quiz_1[Email],Quiz_1[Total points],"ยังไม่ส่ง")</f>
        <v>8</v>
      </c>
      <c r="AA321" s="5" t="str">
        <f>IF(_xlfn.XLOOKUP(Table1[[#This Row],[email]],แบบฝึก_21[Email],แบบฝึก_21[Completion time],0)&lt;&gt;0,"ส่งแล้ว","ยังไม่ส่ง")</f>
        <v>ส่งแล้ว</v>
      </c>
      <c r="AB321" s="5" t="str">
        <f>IF(_xlfn.XLOOKUP(Table1[[#This Row],[email]],แบบฝึก_22[Email],แบบฝึก_22[Completion time],0)&lt;&gt;0,"ส่งแล้ว","ยังไม่ส่ง")</f>
        <v>ส่งแล้ว</v>
      </c>
      <c r="AC321" s="5">
        <f>_xlfn.XLOOKUP(Table1[[#This Row],[email]],ท้ายบท_2[Email],ท้ายบท_2[Total points],"ยังไม่ส่ง")</f>
        <v>9</v>
      </c>
      <c r="AD321" s="5">
        <f>_xlfn.XLOOKUP(Table1[[#This Row],[email]],Quiz_2[Email],Quiz_2[Total points],"ยังไม่ส่ง")</f>
        <v>9</v>
      </c>
      <c r="AE321" s="5" t="str">
        <f>IF(_xlfn.XLOOKUP(Table1[[#This Row],[email]],แบบฝึก_31[Email],แบบฝึก_31[Completion time],0)&lt;&gt;0,"ส่งแล้ว","ยังไม่ส่ง")</f>
        <v>ส่งแล้ว</v>
      </c>
      <c r="AF321" s="5">
        <f>_xlfn.XLOOKUP(Table1[[#This Row],[email]],ท้ายบท_3[Email],ท้ายบท_3[Total points],"ยังไม่ส่ง")</f>
        <v>9</v>
      </c>
      <c r="AG321" s="5">
        <f>_xlfn.XLOOKUP(Table1[[#This Row],[email]],Quiz_3[Email],Quiz_3[Total points],"ยังไม่ส่ง")</f>
        <v>5</v>
      </c>
      <c r="AH321" s="12">
        <v>24</v>
      </c>
      <c r="AI321" s="14">
        <v>6</v>
      </c>
      <c r="AJ321" s="12">
        <f>ROUND((Table1[[#This Row],[mid '[20']]]+Table1[[#This Row],[mid '[10']]])/2,0)</f>
        <v>15</v>
      </c>
      <c r="AK321" s="5" t="str">
        <f>IF(_xlfn.XLOOKUP(Table1[[#This Row],[email]],แบบฝึก_41[Email],แบบฝึก_41[Completion time],0)&lt;&gt;0,"ส่งแล้ว","ยังไม่ส่ง")</f>
        <v>ส่งแล้ว</v>
      </c>
      <c r="AL321" s="5" t="str">
        <f>IF(_xlfn.XLOOKUP(Table1[[#This Row],[email]],ท้ายบท_4[Email],ท้ายบท_4[Total points],"ยังไม่ส่ง")&lt;&gt;0,"ส่งแล้ว","ยังไม่ส่ง")</f>
        <v>ยังไม่ส่ง</v>
      </c>
      <c r="AM321" s="5">
        <f>_xlfn.XLOOKUP(Table1[[#This Row],[email]],Quiz_4[Email],Quiz_4[Total points],"ยังไม่ส่ง")</f>
        <v>9</v>
      </c>
      <c r="AN321" s="5" t="str">
        <f>IF(_xlfn.XLOOKUP(Table1[[#This Row],[email]],แบบฝึก_51[Email],แบบฝึก_51[Completion time],0)&lt;&gt;0,"ส่งแล้ว","ยังไม่ส่ง")</f>
        <v>ส่งแล้ว</v>
      </c>
      <c r="AO321" s="5" t="str">
        <f>IF(_xlfn.XLOOKUP(Table1[[#This Row],[email]],แบบฝึก_52[Email],แบบฝึก_52[Completion time],0)&lt;&gt;0,"ส่งแล้ว","ยังไม่ส่ง")</f>
        <v>ส่งแล้ว</v>
      </c>
      <c r="AP321" s="5">
        <f>_xlfn.XLOOKUP(Table1[[#This Row],[email]],ท้ายบท_5[Email],ท้ายบท_5[Total points],"ยังไม่ส่ง")</f>
        <v>12</v>
      </c>
      <c r="AQ321" s="5">
        <f>_xlfn.XLOOKUP(Table1[[#This Row],[email]],Quiz_5[Email],Quiz_5[Total points],"ยังไม่ส่ง")</f>
        <v>6</v>
      </c>
      <c r="AR321" s="37"/>
      <c r="AS321" s="4" t="str">
        <f>IF(M321&lt;10,"ยังไม่ซ่อม",IF(Table1[[#This Row],[ซ่อมแล้วกลางภาค]]="ซ่อมแล้ว","ซ่อมแล้ว","ไม่ต้องซ่อม"))</f>
        <v>ไม่ต้องซ่อม</v>
      </c>
      <c r="BN321"/>
      <c r="BO321"/>
      <c r="BP321"/>
      <c r="BQ321"/>
    </row>
    <row r="322" spans="1:69" ht="19.5" x14ac:dyDescent="0.4">
      <c r="A322" s="21">
        <v>321</v>
      </c>
      <c r="B322" s="4">
        <v>9</v>
      </c>
      <c r="C322" s="4">
        <v>23</v>
      </c>
      <c r="D322" s="4" t="s">
        <v>33284</v>
      </c>
      <c r="E322" s="4" t="s">
        <v>32396</v>
      </c>
      <c r="F322" s="4" t="s">
        <v>33285</v>
      </c>
      <c r="G322" s="4" t="s">
        <v>33286</v>
      </c>
      <c r="H322" s="4" t="s">
        <v>3831</v>
      </c>
      <c r="I322" s="24">
        <f>ROUND(COUNTIF(Table1[[#This Row],[กิจกรรม 1.1]:[ท้ายบท 1]],"&lt;&gt;ยังไม่ส่ง")*2+IF(Table1[[#This Row],[Quiz 1]]&lt;&gt;"ยังไม่ส่ง",Table1[[#This Row],[Quiz 1]]*2/10,0),0)</f>
        <v>10</v>
      </c>
      <c r="J322" s="24">
        <f>ROUND(COUNTIF(Table1[[#This Row],[แบบฝึก 2.1]:[ท้ายบท 2]],"&lt;&gt;ยังไม่ส่ง")*8/3+IF(Table1[[#This Row],[Quiz 2]]&lt;&gt;"ยังไม่ส่ง",Table1[[#This Row],[Quiz 2]]*2/10,0),0)</f>
        <v>10</v>
      </c>
      <c r="K322" s="24">
        <f>ROUND(COUNTIF(Table1[[#This Row],[แบบฝึก 3.1]:[ท้ายบท 3]],"&lt;&gt;ยังไม่ส่ง")*3/2+IF(Table1[[#This Row],[Quiz 3]]&lt;&gt;"ยังไม่ส่ง",Table1[[#This Row],[Quiz 3]]*2/10,0),0)</f>
        <v>4</v>
      </c>
      <c r="L322" s="12">
        <f>Table1[[#This Row],[บท 1 '[10']]]+Table1[[#This Row],[บท 2 '[10']]]+Table1[[#This Row],[บท 3 '[5']]]</f>
        <v>24</v>
      </c>
      <c r="M322" s="12">
        <f>IF(Table1[[#This Row],[ซ่อมแล้วกลางภาค]]="ซ่อมแล้ว",10,Table1[[#This Row],[MID '[20']2]])</f>
        <v>10</v>
      </c>
      <c r="N322" s="12">
        <f>ROUND(COUNTIF(Table1[[#This Row],[แบบฝึก 4.1]:[ท้ายบท 4]],"&lt;&gt;ยังไม่ส่ง")*8/2+IF(Table1[[#This Row],[Quiz 4]]&lt;&gt;"ยังไม่ส่ง",Table1[[#This Row],[Quiz 4]]*2/10,0),0)</f>
        <v>9</v>
      </c>
      <c r="O322" s="12"/>
      <c r="P322" s="13">
        <f>ROUND(COUNTIF(Table1[[#This Row],[แบบฝึก 5.1]:[ท้ายบท 5]],"&lt;&gt;ยังไม่ส่ง")*8/3+IF(Table1[[#This Row],[Quiz 5]]&lt;&gt;"ยังไม่ส่ง",Table1[[#This Row],[Quiz 5]]*2/10,0),0)</f>
        <v>9</v>
      </c>
      <c r="Q322" s="12">
        <f>Table1[[#This Row],[บท 4 '[10']]]+Table1[[#This Row],[นำเสนอ '[5']]]+Table1[[#This Row],[บท 5 '[10']]]</f>
        <v>18</v>
      </c>
      <c r="R322" s="12">
        <f>Table1[[#This Row],[ก่อนกลางภาค '[25']]]+Table1[[#This Row],[กลางภาค '[20']]]+Table1[[#This Row],[หลังกลางภาค '[25']]]</f>
        <v>52</v>
      </c>
      <c r="S322" s="12"/>
      <c r="T322" s="12">
        <f>Table1[[#This Row],[ปลายภาค '[30']]]+Table1[[#This Row],[ก่อนปลายภาค '[70']]]</f>
        <v>52</v>
      </c>
      <c r="U322" s="11">
        <f t="shared" ref="U322:U385" si="5">IF(T322&gt;=79.5,4,IF(T322&gt;=74.5,3.5,IF(T322&gt;=69.5,3, IF(T322&gt;=64.5,2.5, IF(T322&gt;=59.5,2, IF(T322&gt;=54.5,1.5, IF(T322&gt;=49.5,1, IF(T322&lt;=49,0))))))))</f>
        <v>1</v>
      </c>
      <c r="V322" s="5" t="str">
        <f>IF(_xlfn.XLOOKUP(Table1[[#This Row],[email]],กิจกรรม_11[Email],กิจกรรม_11[Completion time],0)&lt;&gt;0,"ส่งแล้ว","ยังไม่ส่ง")</f>
        <v>ส่งแล้ว</v>
      </c>
      <c r="W322" s="5" t="str">
        <f>IF(_xlfn.XLOOKUP(Table1[[#This Row],[email]],แบบฝึก_11[Email],แบบฝึก_11[Completion time],0)&lt;&gt;0,"ส่งแล้ว","ยังไม่ส่ง")</f>
        <v>ส่งแล้ว</v>
      </c>
      <c r="X322" s="5" t="str">
        <f>IF(_xlfn.XLOOKUP(Table1[[#This Row],[email]],แบบฝึก_12[Email],แบบฝึก_12[Completion time],0)&lt;&gt;0,"ส่งแล้ว","ยังไม่ส่ง")</f>
        <v>ส่งแล้ว</v>
      </c>
      <c r="Y322" s="5">
        <f>_xlfn.XLOOKUP(Table1[[#This Row],[email]],ท้ายบท_1[Email],ท้ายบท_1[Total points],"ยังไม่ส่ง")</f>
        <v>20</v>
      </c>
      <c r="Z322" s="4">
        <f>_xlfn.XLOOKUP(Table1[[#This Row],[email]],Quiz_1[Email],Quiz_1[Total points],"ยังไม่ส่ง")</f>
        <v>9</v>
      </c>
      <c r="AA322" s="5" t="str">
        <f>IF(_xlfn.XLOOKUP(Table1[[#This Row],[email]],แบบฝึก_21[Email],แบบฝึก_21[Completion time],0)&lt;&gt;0,"ส่งแล้ว","ยังไม่ส่ง")</f>
        <v>ส่งแล้ว</v>
      </c>
      <c r="AB322" s="5" t="str">
        <f>IF(_xlfn.XLOOKUP(Table1[[#This Row],[email]],แบบฝึก_22[Email],แบบฝึก_22[Completion time],0)&lt;&gt;0,"ส่งแล้ว","ยังไม่ส่ง")</f>
        <v>ส่งแล้ว</v>
      </c>
      <c r="AC322" s="5">
        <f>_xlfn.XLOOKUP(Table1[[#This Row],[email]],ท้ายบท_2[Email],ท้ายบท_2[Total points],"ยังไม่ส่ง")</f>
        <v>11</v>
      </c>
      <c r="AD322" s="5">
        <f>_xlfn.XLOOKUP(Table1[[#This Row],[email]],Quiz_2[Email],Quiz_2[Total points],"ยังไม่ส่ง")</f>
        <v>8</v>
      </c>
      <c r="AE322" s="5" t="str">
        <f>IF(_xlfn.XLOOKUP(Table1[[#This Row],[email]],แบบฝึก_31[Email],แบบฝึก_31[Completion time],0)&lt;&gt;0,"ส่งแล้ว","ยังไม่ส่ง")</f>
        <v>ส่งแล้ว</v>
      </c>
      <c r="AF322" s="5">
        <f>_xlfn.XLOOKUP(Table1[[#This Row],[email]],ท้ายบท_3[Email],ท้ายบท_3[Total points],"ยังไม่ส่ง")</f>
        <v>10</v>
      </c>
      <c r="AG322" s="5">
        <f>_xlfn.XLOOKUP(Table1[[#This Row],[email]],Quiz_3[Email],Quiz_3[Total points],"ยังไม่ส่ง")</f>
        <v>7</v>
      </c>
      <c r="AH322" s="12">
        <v>14</v>
      </c>
      <c r="AI322" s="14">
        <v>4</v>
      </c>
      <c r="AJ322" s="12">
        <f>ROUND((Table1[[#This Row],[mid '[20']]]+Table1[[#This Row],[mid '[10']]])/2,0)</f>
        <v>9</v>
      </c>
      <c r="AK322" s="5" t="str">
        <f>IF(_xlfn.XLOOKUP(Table1[[#This Row],[email]],แบบฝึก_41[Email],แบบฝึก_41[Completion time],0)&lt;&gt;0,"ส่งแล้ว","ยังไม่ส่ง")</f>
        <v>ส่งแล้ว</v>
      </c>
      <c r="AL322" s="5" t="str">
        <f>IF(_xlfn.XLOOKUP(Table1[[#This Row],[email]],ท้ายบท_4[Email],ท้ายบท_4[Total points],"ยังไม่ส่ง")&lt;&gt;0,"ส่งแล้ว","ยังไม่ส่ง")</f>
        <v>ส่งแล้ว</v>
      </c>
      <c r="AM322" s="5">
        <f>_xlfn.XLOOKUP(Table1[[#This Row],[email]],Quiz_4[Email],Quiz_4[Total points],"ยังไม่ส่ง")</f>
        <v>7</v>
      </c>
      <c r="AN322" s="5" t="str">
        <f>IF(_xlfn.XLOOKUP(Table1[[#This Row],[email]],แบบฝึก_51[Email],แบบฝึก_51[Completion time],0)&lt;&gt;0,"ส่งแล้ว","ยังไม่ส่ง")</f>
        <v>ส่งแล้ว</v>
      </c>
      <c r="AO322" s="5" t="str">
        <f>IF(_xlfn.XLOOKUP(Table1[[#This Row],[email]],แบบฝึก_52[Email],แบบฝึก_52[Completion time],0)&lt;&gt;0,"ส่งแล้ว","ยังไม่ส่ง")</f>
        <v>ส่งแล้ว</v>
      </c>
      <c r="AP322" s="5">
        <f>_xlfn.XLOOKUP(Table1[[#This Row],[email]],ท้ายบท_5[Email],ท้ายบท_5[Total points],"ยังไม่ส่ง")</f>
        <v>18</v>
      </c>
      <c r="AQ322" s="5">
        <f>_xlfn.XLOOKUP(Table1[[#This Row],[email]],Quiz_5[Email],Quiz_5[Total points],"ยังไม่ส่ง")</f>
        <v>6</v>
      </c>
      <c r="AR322" s="37" t="s">
        <v>33118</v>
      </c>
      <c r="AS322" s="4" t="str">
        <f>IF(M322&lt;10,"ยังไม่ซ่อม",IF(Table1[[#This Row],[ซ่อมแล้วกลางภาค]]="ซ่อมแล้ว","ซ่อมแล้ว","ไม่ต้องซ่อม"))</f>
        <v>ซ่อมแล้ว</v>
      </c>
      <c r="BN322"/>
      <c r="BO322"/>
      <c r="BP322"/>
      <c r="BQ322"/>
    </row>
    <row r="323" spans="1:69" ht="19.5" x14ac:dyDescent="0.4">
      <c r="A323" s="21">
        <v>322</v>
      </c>
      <c r="B323" s="4">
        <v>9</v>
      </c>
      <c r="C323" s="4">
        <v>24</v>
      </c>
      <c r="D323" s="4" t="s">
        <v>33287</v>
      </c>
      <c r="E323" s="4" t="s">
        <v>32396</v>
      </c>
      <c r="F323" s="4" t="s">
        <v>33288</v>
      </c>
      <c r="G323" s="4" t="s">
        <v>33289</v>
      </c>
      <c r="H323" s="4" t="s">
        <v>3057</v>
      </c>
      <c r="I323" s="24">
        <f>ROUND(COUNTIF(Table1[[#This Row],[กิจกรรม 1.1]:[ท้ายบท 1]],"&lt;&gt;ยังไม่ส่ง")*2+IF(Table1[[#This Row],[Quiz 1]]&lt;&gt;"ยังไม่ส่ง",Table1[[#This Row],[Quiz 1]]*2/10,0),0)</f>
        <v>9</v>
      </c>
      <c r="J323" s="24">
        <f>ROUND(COUNTIF(Table1[[#This Row],[แบบฝึก 2.1]:[ท้ายบท 2]],"&lt;&gt;ยังไม่ส่ง")*8/3+IF(Table1[[#This Row],[Quiz 2]]&lt;&gt;"ยังไม่ส่ง",Table1[[#This Row],[Quiz 2]]*2/10,0),0)</f>
        <v>9</v>
      </c>
      <c r="K323" s="24">
        <f>ROUND(COUNTIF(Table1[[#This Row],[แบบฝึก 3.1]:[ท้ายบท 3]],"&lt;&gt;ยังไม่ส่ง")*3/2+IF(Table1[[#This Row],[Quiz 3]]&lt;&gt;"ยังไม่ส่ง",Table1[[#This Row],[Quiz 3]]*2/10,0),0)</f>
        <v>3</v>
      </c>
      <c r="L323" s="12">
        <f>Table1[[#This Row],[บท 1 '[10']]]+Table1[[#This Row],[บท 2 '[10']]]+Table1[[#This Row],[บท 3 '[5']]]</f>
        <v>21</v>
      </c>
      <c r="M323" s="12">
        <f>IF(Table1[[#This Row],[ซ่อมแล้วกลางภาค]]="ซ่อมแล้ว",10,Table1[[#This Row],[MID '[20']2]])</f>
        <v>11</v>
      </c>
      <c r="N323" s="12">
        <f>ROUND(COUNTIF(Table1[[#This Row],[แบบฝึก 4.1]:[ท้ายบท 4]],"&lt;&gt;ยังไม่ส่ง")*8/2+IF(Table1[[#This Row],[Quiz 4]]&lt;&gt;"ยังไม่ส่ง",Table1[[#This Row],[Quiz 4]]*2/10,0),0)</f>
        <v>4</v>
      </c>
      <c r="O323" s="12"/>
      <c r="P323" s="13">
        <f>ROUND(COUNTIF(Table1[[#This Row],[แบบฝึก 5.1]:[ท้ายบท 5]],"&lt;&gt;ยังไม่ส่ง")*8/3+IF(Table1[[#This Row],[Quiz 5]]&lt;&gt;"ยังไม่ส่ง",Table1[[#This Row],[Quiz 5]]*2/10,0),0)</f>
        <v>0</v>
      </c>
      <c r="Q323" s="12">
        <f>Table1[[#This Row],[บท 4 '[10']]]+Table1[[#This Row],[นำเสนอ '[5']]]+Table1[[#This Row],[บท 5 '[10']]]</f>
        <v>4</v>
      </c>
      <c r="R323" s="12">
        <f>Table1[[#This Row],[ก่อนกลางภาค '[25']]]+Table1[[#This Row],[กลางภาค '[20']]]+Table1[[#This Row],[หลังกลางภาค '[25']]]</f>
        <v>36</v>
      </c>
      <c r="S323" s="12"/>
      <c r="T323" s="12">
        <f>Table1[[#This Row],[ปลายภาค '[30']]]+Table1[[#This Row],[ก่อนปลายภาค '[70']]]</f>
        <v>36</v>
      </c>
      <c r="U323" s="11">
        <f t="shared" si="5"/>
        <v>0</v>
      </c>
      <c r="V323" s="5" t="str">
        <f>IF(_xlfn.XLOOKUP(Table1[[#This Row],[email]],กิจกรรม_11[Email],กิจกรรม_11[Completion time],0)&lt;&gt;0,"ส่งแล้ว","ยังไม่ส่ง")</f>
        <v>ส่งแล้ว</v>
      </c>
      <c r="W323" s="5" t="str">
        <f>IF(_xlfn.XLOOKUP(Table1[[#This Row],[email]],แบบฝึก_11[Email],แบบฝึก_11[Completion time],0)&lt;&gt;0,"ส่งแล้ว","ยังไม่ส่ง")</f>
        <v>ส่งแล้ว</v>
      </c>
      <c r="X323" s="5" t="str">
        <f>IF(_xlfn.XLOOKUP(Table1[[#This Row],[email]],แบบฝึก_12[Email],แบบฝึก_12[Completion time],0)&lt;&gt;0,"ส่งแล้ว","ยังไม่ส่ง")</f>
        <v>ส่งแล้ว</v>
      </c>
      <c r="Y323" s="5">
        <f>_xlfn.XLOOKUP(Table1[[#This Row],[email]],ท้ายบท_1[Email],ท้ายบท_1[Total points],"ยังไม่ส่ง")</f>
        <v>20</v>
      </c>
      <c r="Z323" s="4">
        <f>_xlfn.XLOOKUP(Table1[[#This Row],[email]],Quiz_1[Email],Quiz_1[Total points],"ยังไม่ส่ง")</f>
        <v>6</v>
      </c>
      <c r="AA323" s="5" t="str">
        <f>IF(_xlfn.XLOOKUP(Table1[[#This Row],[email]],แบบฝึก_21[Email],แบบฝึก_21[Completion time],0)&lt;&gt;0,"ส่งแล้ว","ยังไม่ส่ง")</f>
        <v>ส่งแล้ว</v>
      </c>
      <c r="AB323" s="5" t="str">
        <f>IF(_xlfn.XLOOKUP(Table1[[#This Row],[email]],แบบฝึก_22[Email],แบบฝึก_22[Completion time],0)&lt;&gt;0,"ส่งแล้ว","ยังไม่ส่ง")</f>
        <v>ส่งแล้ว</v>
      </c>
      <c r="AC323" s="5">
        <f>_xlfn.XLOOKUP(Table1[[#This Row],[email]],ท้ายบท_2[Email],ท้ายบท_2[Total points],"ยังไม่ส่ง")</f>
        <v>12</v>
      </c>
      <c r="AD323" s="5">
        <f>_xlfn.XLOOKUP(Table1[[#This Row],[email]],Quiz_2[Email],Quiz_2[Total points],"ยังไม่ส่ง")</f>
        <v>6</v>
      </c>
      <c r="AE323" s="5" t="str">
        <f>IF(_xlfn.XLOOKUP(Table1[[#This Row],[email]],แบบฝึก_31[Email],แบบฝึก_31[Completion time],0)&lt;&gt;0,"ส่งแล้ว","ยังไม่ส่ง")</f>
        <v>ส่งแล้ว</v>
      </c>
      <c r="AF323" s="5">
        <f>_xlfn.XLOOKUP(Table1[[#This Row],[email]],ท้ายบท_3[Email],ท้ายบท_3[Total points],"ยังไม่ส่ง")</f>
        <v>11</v>
      </c>
      <c r="AG323" s="5" t="str">
        <f>_xlfn.XLOOKUP(Table1[[#This Row],[email]],Quiz_3[Email],Quiz_3[Total points],"ยังไม่ส่ง")</f>
        <v>ยังไม่ส่ง</v>
      </c>
      <c r="AH323" s="12">
        <v>16</v>
      </c>
      <c r="AI323" s="14">
        <v>5</v>
      </c>
      <c r="AJ323" s="12">
        <f>ROUND((Table1[[#This Row],[mid '[20']]]+Table1[[#This Row],[mid '[10']]])/2,0)</f>
        <v>11</v>
      </c>
      <c r="AK323" s="5" t="str">
        <f>IF(_xlfn.XLOOKUP(Table1[[#This Row],[email]],แบบฝึก_41[Email],แบบฝึก_41[Completion time],0)&lt;&gt;0,"ส่งแล้ว","ยังไม่ส่ง")</f>
        <v>ยังไม่ส่ง</v>
      </c>
      <c r="AL323" s="5" t="str">
        <f>IF(_xlfn.XLOOKUP(Table1[[#This Row],[email]],ท้ายบท_4[Email],ท้ายบท_4[Total points],"ยังไม่ส่ง")&lt;&gt;0,"ส่งแล้ว","ยังไม่ส่ง")</f>
        <v>ส่งแล้ว</v>
      </c>
      <c r="AM323" s="5" t="str">
        <f>_xlfn.XLOOKUP(Table1[[#This Row],[email]],Quiz_4[Email],Quiz_4[Total points],"ยังไม่ส่ง")</f>
        <v>ยังไม่ส่ง</v>
      </c>
      <c r="AN323" s="5" t="str">
        <f>IF(_xlfn.XLOOKUP(Table1[[#This Row],[email]],แบบฝึก_51[Email],แบบฝึก_51[Completion time],0)&lt;&gt;0,"ส่งแล้ว","ยังไม่ส่ง")</f>
        <v>ยังไม่ส่ง</v>
      </c>
      <c r="AO323" s="5" t="str">
        <f>IF(_xlfn.XLOOKUP(Table1[[#This Row],[email]],แบบฝึก_52[Email],แบบฝึก_52[Completion time],0)&lt;&gt;0,"ส่งแล้ว","ยังไม่ส่ง")</f>
        <v>ยังไม่ส่ง</v>
      </c>
      <c r="AP323" s="5" t="str">
        <f>_xlfn.XLOOKUP(Table1[[#This Row],[email]],ท้ายบท_5[Email],ท้ายบท_5[Total points],"ยังไม่ส่ง")</f>
        <v>ยังไม่ส่ง</v>
      </c>
      <c r="AQ323" s="5" t="str">
        <f>_xlfn.XLOOKUP(Table1[[#This Row],[email]],Quiz_5[Email],Quiz_5[Total points],"ยังไม่ส่ง")</f>
        <v>ยังไม่ส่ง</v>
      </c>
      <c r="AR323" s="37"/>
      <c r="AS323" s="4" t="str">
        <f>IF(M323&lt;10,"ยังไม่ซ่อม",IF(Table1[[#This Row],[ซ่อมแล้วกลางภาค]]="ซ่อมแล้ว","ซ่อมแล้ว","ไม่ต้องซ่อม"))</f>
        <v>ไม่ต้องซ่อม</v>
      </c>
      <c r="BN323"/>
      <c r="BO323"/>
      <c r="BP323"/>
      <c r="BQ323"/>
    </row>
    <row r="324" spans="1:69" ht="19.5" x14ac:dyDescent="0.4">
      <c r="A324" s="21">
        <v>323</v>
      </c>
      <c r="B324" s="4">
        <v>9</v>
      </c>
      <c r="C324" s="4">
        <v>25</v>
      </c>
      <c r="D324" s="4" t="s">
        <v>33290</v>
      </c>
      <c r="E324" s="4" t="s">
        <v>32396</v>
      </c>
      <c r="F324" s="4" t="s">
        <v>33291</v>
      </c>
      <c r="G324" s="4" t="s">
        <v>32940</v>
      </c>
      <c r="H324" s="4" t="s">
        <v>3838</v>
      </c>
      <c r="I324" s="24">
        <f>ROUND(COUNTIF(Table1[[#This Row],[กิจกรรม 1.1]:[ท้ายบท 1]],"&lt;&gt;ยังไม่ส่ง")*2+IF(Table1[[#This Row],[Quiz 1]]&lt;&gt;"ยังไม่ส่ง",Table1[[#This Row],[Quiz 1]]*2/10,0),0)</f>
        <v>10</v>
      </c>
      <c r="J324" s="24">
        <f>ROUND(COUNTIF(Table1[[#This Row],[แบบฝึก 2.1]:[ท้ายบท 2]],"&lt;&gt;ยังไม่ส่ง")*8/3+IF(Table1[[#This Row],[Quiz 2]]&lt;&gt;"ยังไม่ส่ง",Table1[[#This Row],[Quiz 2]]*2/10,0),0)</f>
        <v>10</v>
      </c>
      <c r="K324" s="24">
        <f>ROUND(COUNTIF(Table1[[#This Row],[แบบฝึก 3.1]:[ท้ายบท 3]],"&lt;&gt;ยังไม่ส่ง")*3/2+IF(Table1[[#This Row],[Quiz 3]]&lt;&gt;"ยังไม่ส่ง",Table1[[#This Row],[Quiz 3]]*2/10,0),0)</f>
        <v>4</v>
      </c>
      <c r="L324" s="12">
        <f>Table1[[#This Row],[บท 1 '[10']]]+Table1[[#This Row],[บท 2 '[10']]]+Table1[[#This Row],[บท 3 '[5']]]</f>
        <v>24</v>
      </c>
      <c r="M324" s="12">
        <f>IF(Table1[[#This Row],[ซ่อมแล้วกลางภาค]]="ซ่อมแล้ว",10,Table1[[#This Row],[MID '[20']2]])</f>
        <v>11</v>
      </c>
      <c r="N324" s="12">
        <f>ROUND(COUNTIF(Table1[[#This Row],[แบบฝึก 4.1]:[ท้ายบท 4]],"&lt;&gt;ยังไม่ส่ง")*8/2+IF(Table1[[#This Row],[Quiz 4]]&lt;&gt;"ยังไม่ส่ง",Table1[[#This Row],[Quiz 4]]*2/10,0),0)</f>
        <v>9</v>
      </c>
      <c r="O324" s="12"/>
      <c r="P324" s="13">
        <f>ROUND(COUNTIF(Table1[[#This Row],[แบบฝึก 5.1]:[ท้ายบท 5]],"&lt;&gt;ยังไม่ส่ง")*8/3+IF(Table1[[#This Row],[Quiz 5]]&lt;&gt;"ยังไม่ส่ง",Table1[[#This Row],[Quiz 5]]*2/10,0),0)</f>
        <v>1</v>
      </c>
      <c r="Q324" s="12">
        <f>Table1[[#This Row],[บท 4 '[10']]]+Table1[[#This Row],[นำเสนอ '[5']]]+Table1[[#This Row],[บท 5 '[10']]]</f>
        <v>10</v>
      </c>
      <c r="R324" s="12">
        <f>Table1[[#This Row],[ก่อนกลางภาค '[25']]]+Table1[[#This Row],[กลางภาค '[20']]]+Table1[[#This Row],[หลังกลางภาค '[25']]]</f>
        <v>45</v>
      </c>
      <c r="S324" s="12"/>
      <c r="T324" s="12">
        <f>Table1[[#This Row],[ปลายภาค '[30']]]+Table1[[#This Row],[ก่อนปลายภาค '[70']]]</f>
        <v>45</v>
      </c>
      <c r="U324" s="11">
        <f t="shared" si="5"/>
        <v>0</v>
      </c>
      <c r="V324" s="5" t="str">
        <f>IF(_xlfn.XLOOKUP(Table1[[#This Row],[email]],กิจกรรม_11[Email],กิจกรรม_11[Completion time],0)&lt;&gt;0,"ส่งแล้ว","ยังไม่ส่ง")</f>
        <v>ส่งแล้ว</v>
      </c>
      <c r="W324" s="5" t="str">
        <f>IF(_xlfn.XLOOKUP(Table1[[#This Row],[email]],แบบฝึก_11[Email],แบบฝึก_11[Completion time],0)&lt;&gt;0,"ส่งแล้ว","ยังไม่ส่ง")</f>
        <v>ส่งแล้ว</v>
      </c>
      <c r="X324" s="5" t="str">
        <f>IF(_xlfn.XLOOKUP(Table1[[#This Row],[email]],แบบฝึก_12[Email],แบบฝึก_12[Completion time],0)&lt;&gt;0,"ส่งแล้ว","ยังไม่ส่ง")</f>
        <v>ส่งแล้ว</v>
      </c>
      <c r="Y324" s="5">
        <f>_xlfn.XLOOKUP(Table1[[#This Row],[email]],ท้ายบท_1[Email],ท้ายบท_1[Total points],"ยังไม่ส่ง")</f>
        <v>20</v>
      </c>
      <c r="Z324" s="4">
        <f>_xlfn.XLOOKUP(Table1[[#This Row],[email]],Quiz_1[Email],Quiz_1[Total points],"ยังไม่ส่ง")</f>
        <v>8</v>
      </c>
      <c r="AA324" s="5" t="str">
        <f>IF(_xlfn.XLOOKUP(Table1[[#This Row],[email]],แบบฝึก_21[Email],แบบฝึก_21[Completion time],0)&lt;&gt;0,"ส่งแล้ว","ยังไม่ส่ง")</f>
        <v>ส่งแล้ว</v>
      </c>
      <c r="AB324" s="5" t="str">
        <f>IF(_xlfn.XLOOKUP(Table1[[#This Row],[email]],แบบฝึก_22[Email],แบบฝึก_22[Completion time],0)&lt;&gt;0,"ส่งแล้ว","ยังไม่ส่ง")</f>
        <v>ส่งแล้ว</v>
      </c>
      <c r="AC324" s="5">
        <f>_xlfn.XLOOKUP(Table1[[#This Row],[email]],ท้ายบท_2[Email],ท้ายบท_2[Total points],"ยังไม่ส่ง")</f>
        <v>10</v>
      </c>
      <c r="AD324" s="5">
        <f>_xlfn.XLOOKUP(Table1[[#This Row],[email]],Quiz_2[Email],Quiz_2[Total points],"ยังไม่ส่ง")</f>
        <v>9</v>
      </c>
      <c r="AE324" s="5" t="str">
        <f>IF(_xlfn.XLOOKUP(Table1[[#This Row],[email]],แบบฝึก_31[Email],แบบฝึก_31[Completion time],0)&lt;&gt;0,"ส่งแล้ว","ยังไม่ส่ง")</f>
        <v>ส่งแล้ว</v>
      </c>
      <c r="AF324" s="5">
        <f>_xlfn.XLOOKUP(Table1[[#This Row],[email]],ท้ายบท_3[Email],ท้ายบท_3[Total points],"ยังไม่ส่ง")</f>
        <v>11</v>
      </c>
      <c r="AG324" s="5">
        <f>_xlfn.XLOOKUP(Table1[[#This Row],[email]],Quiz_3[Email],Quiz_3[Total points],"ยังไม่ส่ง")</f>
        <v>5</v>
      </c>
      <c r="AH324" s="12">
        <v>16</v>
      </c>
      <c r="AI324" s="14">
        <v>6</v>
      </c>
      <c r="AJ324" s="12">
        <f>ROUND((Table1[[#This Row],[mid '[20']]]+Table1[[#This Row],[mid '[10']]])/2,0)</f>
        <v>11</v>
      </c>
      <c r="AK324" s="5" t="str">
        <f>IF(_xlfn.XLOOKUP(Table1[[#This Row],[email]],แบบฝึก_41[Email],แบบฝึก_41[Completion time],0)&lt;&gt;0,"ส่งแล้ว","ยังไม่ส่ง")</f>
        <v>ส่งแล้ว</v>
      </c>
      <c r="AL324" s="5" t="str">
        <f>IF(_xlfn.XLOOKUP(Table1[[#This Row],[email]],ท้ายบท_4[Email],ท้ายบท_4[Total points],"ยังไม่ส่ง")&lt;&gt;0,"ส่งแล้ว","ยังไม่ส่ง")</f>
        <v>ส่งแล้ว</v>
      </c>
      <c r="AM324" s="5">
        <f>_xlfn.XLOOKUP(Table1[[#This Row],[email]],Quiz_4[Email],Quiz_4[Total points],"ยังไม่ส่ง")</f>
        <v>5</v>
      </c>
      <c r="AN324" s="5" t="str">
        <f>IF(_xlfn.XLOOKUP(Table1[[#This Row],[email]],แบบฝึก_51[Email],แบบฝึก_51[Completion time],0)&lt;&gt;0,"ส่งแล้ว","ยังไม่ส่ง")</f>
        <v>ยังไม่ส่ง</v>
      </c>
      <c r="AO324" s="5" t="str">
        <f>IF(_xlfn.XLOOKUP(Table1[[#This Row],[email]],แบบฝึก_52[Email],แบบฝึก_52[Completion time],0)&lt;&gt;0,"ส่งแล้ว","ยังไม่ส่ง")</f>
        <v>ยังไม่ส่ง</v>
      </c>
      <c r="AP324" s="5" t="str">
        <f>_xlfn.XLOOKUP(Table1[[#This Row],[email]],ท้ายบท_5[Email],ท้ายบท_5[Total points],"ยังไม่ส่ง")</f>
        <v>ยังไม่ส่ง</v>
      </c>
      <c r="AQ324" s="5">
        <f>_xlfn.XLOOKUP(Table1[[#This Row],[email]],Quiz_5[Email],Quiz_5[Total points],"ยังไม่ส่ง")</f>
        <v>6</v>
      </c>
      <c r="AR324" s="37"/>
      <c r="AS324" s="4" t="str">
        <f>IF(M324&lt;10,"ยังไม่ซ่อม",IF(Table1[[#This Row],[ซ่อมแล้วกลางภาค]]="ซ่อมแล้ว","ซ่อมแล้ว","ไม่ต้องซ่อม"))</f>
        <v>ไม่ต้องซ่อม</v>
      </c>
      <c r="BN324"/>
      <c r="BO324"/>
      <c r="BP324"/>
      <c r="BQ324"/>
    </row>
    <row r="325" spans="1:69" ht="19.5" x14ac:dyDescent="0.4">
      <c r="A325" s="21">
        <v>324</v>
      </c>
      <c r="B325" s="4">
        <v>9</v>
      </c>
      <c r="C325" s="4">
        <v>26</v>
      </c>
      <c r="D325" s="4" t="s">
        <v>33292</v>
      </c>
      <c r="E325" s="4" t="s">
        <v>32396</v>
      </c>
      <c r="F325" s="4" t="s">
        <v>33293</v>
      </c>
      <c r="G325" s="4" t="s">
        <v>33294</v>
      </c>
      <c r="H325" s="4" t="s">
        <v>2496</v>
      </c>
      <c r="I325" s="24">
        <f>ROUND(COUNTIF(Table1[[#This Row],[กิจกรรม 1.1]:[ท้ายบท 1]],"&lt;&gt;ยังไม่ส่ง")*2+IF(Table1[[#This Row],[Quiz 1]]&lt;&gt;"ยังไม่ส่ง",Table1[[#This Row],[Quiz 1]]*2/10,0),0)</f>
        <v>10</v>
      </c>
      <c r="J325" s="24">
        <f>ROUND(COUNTIF(Table1[[#This Row],[แบบฝึก 2.1]:[ท้ายบท 2]],"&lt;&gt;ยังไม่ส่ง")*8/3+IF(Table1[[#This Row],[Quiz 2]]&lt;&gt;"ยังไม่ส่ง",Table1[[#This Row],[Quiz 2]]*2/10,0),0)</f>
        <v>10</v>
      </c>
      <c r="K325" s="24">
        <f>ROUND(COUNTIF(Table1[[#This Row],[แบบฝึก 3.1]:[ท้ายบท 3]],"&lt;&gt;ยังไม่ส่ง")*3/2+IF(Table1[[#This Row],[Quiz 3]]&lt;&gt;"ยังไม่ส่ง",Table1[[#This Row],[Quiz 3]]*2/10,0),0)</f>
        <v>5</v>
      </c>
      <c r="L325" s="12">
        <f>Table1[[#This Row],[บท 1 '[10']]]+Table1[[#This Row],[บท 2 '[10']]]+Table1[[#This Row],[บท 3 '[5']]]</f>
        <v>25</v>
      </c>
      <c r="M325" s="12">
        <f>IF(Table1[[#This Row],[ซ่อมแล้วกลางภาค]]="ซ่อมแล้ว",10,Table1[[#This Row],[MID '[20']2]])</f>
        <v>16</v>
      </c>
      <c r="N325" s="12">
        <f>ROUND(COUNTIF(Table1[[#This Row],[แบบฝึก 4.1]:[ท้ายบท 4]],"&lt;&gt;ยังไม่ส่ง")*8/2+IF(Table1[[#This Row],[Quiz 4]]&lt;&gt;"ยังไม่ส่ง",Table1[[#This Row],[Quiz 4]]*2/10,0),0)</f>
        <v>5</v>
      </c>
      <c r="O325" s="12"/>
      <c r="P325" s="13">
        <f>ROUND(COUNTIF(Table1[[#This Row],[แบบฝึก 5.1]:[ท้ายบท 5]],"&lt;&gt;ยังไม่ส่ง")*8/3+IF(Table1[[#This Row],[Quiz 5]]&lt;&gt;"ยังไม่ส่ง",Table1[[#This Row],[Quiz 5]]*2/10,0),0)</f>
        <v>9</v>
      </c>
      <c r="Q325" s="12">
        <f>Table1[[#This Row],[บท 4 '[10']]]+Table1[[#This Row],[นำเสนอ '[5']]]+Table1[[#This Row],[บท 5 '[10']]]</f>
        <v>14</v>
      </c>
      <c r="R325" s="12">
        <f>Table1[[#This Row],[ก่อนกลางภาค '[25']]]+Table1[[#This Row],[กลางภาค '[20']]]+Table1[[#This Row],[หลังกลางภาค '[25']]]</f>
        <v>55</v>
      </c>
      <c r="S325" s="12"/>
      <c r="T325" s="12">
        <f>Table1[[#This Row],[ปลายภาค '[30']]]+Table1[[#This Row],[ก่อนปลายภาค '[70']]]</f>
        <v>55</v>
      </c>
      <c r="U325" s="11">
        <f t="shared" si="5"/>
        <v>1.5</v>
      </c>
      <c r="V325" s="5" t="str">
        <f>IF(_xlfn.XLOOKUP(Table1[[#This Row],[email]],กิจกรรม_11[Email],กิจกรรม_11[Completion time],0)&lt;&gt;0,"ส่งแล้ว","ยังไม่ส่ง")</f>
        <v>ส่งแล้ว</v>
      </c>
      <c r="W325" s="5" t="str">
        <f>IF(_xlfn.XLOOKUP(Table1[[#This Row],[email]],แบบฝึก_11[Email],แบบฝึก_11[Completion time],0)&lt;&gt;0,"ส่งแล้ว","ยังไม่ส่ง")</f>
        <v>ส่งแล้ว</v>
      </c>
      <c r="X325" s="5" t="str">
        <f>IF(_xlfn.XLOOKUP(Table1[[#This Row],[email]],แบบฝึก_12[Email],แบบฝึก_12[Completion time],0)&lt;&gt;0,"ส่งแล้ว","ยังไม่ส่ง")</f>
        <v>ส่งแล้ว</v>
      </c>
      <c r="Y325" s="5">
        <f>_xlfn.XLOOKUP(Table1[[#This Row],[email]],ท้ายบท_1[Email],ท้ายบท_1[Total points],"ยังไม่ส่ง")</f>
        <v>21</v>
      </c>
      <c r="Z325" s="4">
        <f>_xlfn.XLOOKUP(Table1[[#This Row],[email]],Quiz_1[Email],Quiz_1[Total points],"ยังไม่ส่ง")</f>
        <v>9</v>
      </c>
      <c r="AA325" s="5" t="str">
        <f>IF(_xlfn.XLOOKUP(Table1[[#This Row],[email]],แบบฝึก_21[Email],แบบฝึก_21[Completion time],0)&lt;&gt;0,"ส่งแล้ว","ยังไม่ส่ง")</f>
        <v>ส่งแล้ว</v>
      </c>
      <c r="AB325" s="5" t="str">
        <f>IF(_xlfn.XLOOKUP(Table1[[#This Row],[email]],แบบฝึก_22[Email],แบบฝึก_22[Completion time],0)&lt;&gt;0,"ส่งแล้ว","ยังไม่ส่ง")</f>
        <v>ส่งแล้ว</v>
      </c>
      <c r="AC325" s="5">
        <f>_xlfn.XLOOKUP(Table1[[#This Row],[email]],ท้ายบท_2[Email],ท้ายบท_2[Total points],"ยังไม่ส่ง")</f>
        <v>15</v>
      </c>
      <c r="AD325" s="5">
        <f>_xlfn.XLOOKUP(Table1[[#This Row],[email]],Quiz_2[Email],Quiz_2[Total points],"ยังไม่ส่ง")</f>
        <v>9</v>
      </c>
      <c r="AE325" s="5" t="str">
        <f>IF(_xlfn.XLOOKUP(Table1[[#This Row],[email]],แบบฝึก_31[Email],แบบฝึก_31[Completion time],0)&lt;&gt;0,"ส่งแล้ว","ยังไม่ส่ง")</f>
        <v>ส่งแล้ว</v>
      </c>
      <c r="AF325" s="5">
        <f>_xlfn.XLOOKUP(Table1[[#This Row],[email]],ท้ายบท_3[Email],ท้ายบท_3[Total points],"ยังไม่ส่ง")</f>
        <v>11</v>
      </c>
      <c r="AG325" s="5">
        <f>_xlfn.XLOOKUP(Table1[[#This Row],[email]],Quiz_3[Email],Quiz_3[Total points],"ยังไม่ส่ง")</f>
        <v>8</v>
      </c>
      <c r="AH325" s="12">
        <v>21</v>
      </c>
      <c r="AI325" s="14">
        <v>10</v>
      </c>
      <c r="AJ325" s="12">
        <f>ROUND((Table1[[#This Row],[mid '[20']]]+Table1[[#This Row],[mid '[10']]])/2,0)</f>
        <v>16</v>
      </c>
      <c r="AK325" s="5" t="str">
        <f>IF(_xlfn.XLOOKUP(Table1[[#This Row],[email]],แบบฝึก_41[Email],แบบฝึก_41[Completion time],0)&lt;&gt;0,"ส่งแล้ว","ยังไม่ส่ง")</f>
        <v>ส่งแล้ว</v>
      </c>
      <c r="AL325" s="5" t="str">
        <f>IF(_xlfn.XLOOKUP(Table1[[#This Row],[email]],ท้ายบท_4[Email],ท้ายบท_4[Total points],"ยังไม่ส่ง")&lt;&gt;0,"ส่งแล้ว","ยังไม่ส่ง")</f>
        <v>ยังไม่ส่ง</v>
      </c>
      <c r="AM325" s="5">
        <f>_xlfn.XLOOKUP(Table1[[#This Row],[email]],Quiz_4[Email],Quiz_4[Total points],"ยังไม่ส่ง")</f>
        <v>6</v>
      </c>
      <c r="AN325" s="5" t="str">
        <f>IF(_xlfn.XLOOKUP(Table1[[#This Row],[email]],แบบฝึก_51[Email],แบบฝึก_51[Completion time],0)&lt;&gt;0,"ส่งแล้ว","ยังไม่ส่ง")</f>
        <v>ส่งแล้ว</v>
      </c>
      <c r="AO325" s="5" t="str">
        <f>IF(_xlfn.XLOOKUP(Table1[[#This Row],[email]],แบบฝึก_52[Email],แบบฝึก_52[Completion time],0)&lt;&gt;0,"ส่งแล้ว","ยังไม่ส่ง")</f>
        <v>ส่งแล้ว</v>
      </c>
      <c r="AP325" s="5">
        <f>_xlfn.XLOOKUP(Table1[[#This Row],[email]],ท้ายบท_5[Email],ท้ายบท_5[Total points],"ยังไม่ส่ง")</f>
        <v>15</v>
      </c>
      <c r="AQ325" s="5">
        <f>_xlfn.XLOOKUP(Table1[[#This Row],[email]],Quiz_5[Email],Quiz_5[Total points],"ยังไม่ส่ง")</f>
        <v>7</v>
      </c>
      <c r="AR325" s="37"/>
      <c r="AS325" s="4" t="str">
        <f>IF(M325&lt;10,"ยังไม่ซ่อม",IF(Table1[[#This Row],[ซ่อมแล้วกลางภาค]]="ซ่อมแล้ว","ซ่อมแล้ว","ไม่ต้องซ่อม"))</f>
        <v>ไม่ต้องซ่อม</v>
      </c>
      <c r="BN325"/>
      <c r="BO325"/>
      <c r="BP325"/>
      <c r="BQ325"/>
    </row>
    <row r="326" spans="1:69" ht="19.5" x14ac:dyDescent="0.4">
      <c r="A326" s="21">
        <v>325</v>
      </c>
      <c r="B326" s="4">
        <v>9</v>
      </c>
      <c r="C326" s="4">
        <v>27</v>
      </c>
      <c r="D326" s="4" t="s">
        <v>33295</v>
      </c>
      <c r="E326" s="4" t="s">
        <v>32396</v>
      </c>
      <c r="F326" s="4" t="s">
        <v>33296</v>
      </c>
      <c r="G326" s="4" t="s">
        <v>33297</v>
      </c>
      <c r="H326" s="4" t="s">
        <v>3846</v>
      </c>
      <c r="I326" s="24">
        <f>ROUND(COUNTIF(Table1[[#This Row],[กิจกรรม 1.1]:[ท้ายบท 1]],"&lt;&gt;ยังไม่ส่ง")*2+IF(Table1[[#This Row],[Quiz 1]]&lt;&gt;"ยังไม่ส่ง",Table1[[#This Row],[Quiz 1]]*2/10,0),0)</f>
        <v>9</v>
      </c>
      <c r="J326" s="24">
        <f>ROUND(COUNTIF(Table1[[#This Row],[แบบฝึก 2.1]:[ท้ายบท 2]],"&lt;&gt;ยังไม่ส่ง")*8/3+IF(Table1[[#This Row],[Quiz 2]]&lt;&gt;"ยังไม่ส่ง",Table1[[#This Row],[Quiz 2]]*2/10,0),0)</f>
        <v>10</v>
      </c>
      <c r="K326" s="24">
        <f>ROUND(COUNTIF(Table1[[#This Row],[แบบฝึก 3.1]:[ท้ายบท 3]],"&lt;&gt;ยังไม่ส่ง")*3/2+IF(Table1[[#This Row],[Quiz 3]]&lt;&gt;"ยังไม่ส่ง",Table1[[#This Row],[Quiz 3]]*2/10,0),0)</f>
        <v>4</v>
      </c>
      <c r="L326" s="12">
        <f>Table1[[#This Row],[บท 1 '[10']]]+Table1[[#This Row],[บท 2 '[10']]]+Table1[[#This Row],[บท 3 '[5']]]</f>
        <v>23</v>
      </c>
      <c r="M326" s="12">
        <f>IF(Table1[[#This Row],[ซ่อมแล้วกลางภาค]]="ซ่อมแล้ว",10,Table1[[#This Row],[MID '[20']2]])</f>
        <v>11</v>
      </c>
      <c r="N326" s="12">
        <f>ROUND(COUNTIF(Table1[[#This Row],[แบบฝึก 4.1]:[ท้ายบท 4]],"&lt;&gt;ยังไม่ส่ง")*8/2+IF(Table1[[#This Row],[Quiz 4]]&lt;&gt;"ยังไม่ส่ง",Table1[[#This Row],[Quiz 4]]*2/10,0),0)</f>
        <v>4</v>
      </c>
      <c r="O326" s="12"/>
      <c r="P326" s="13">
        <f>ROUND(COUNTIF(Table1[[#This Row],[แบบฝึก 5.1]:[ท้ายบท 5]],"&lt;&gt;ยังไม่ส่ง")*8/3+IF(Table1[[#This Row],[Quiz 5]]&lt;&gt;"ยังไม่ส่ง",Table1[[#This Row],[Quiz 5]]*2/10,0),0)</f>
        <v>7</v>
      </c>
      <c r="Q326" s="12">
        <f>Table1[[#This Row],[บท 4 '[10']]]+Table1[[#This Row],[นำเสนอ '[5']]]+Table1[[#This Row],[บท 5 '[10']]]</f>
        <v>11</v>
      </c>
      <c r="R326" s="12">
        <f>Table1[[#This Row],[ก่อนกลางภาค '[25']]]+Table1[[#This Row],[กลางภาค '[20']]]+Table1[[#This Row],[หลังกลางภาค '[25']]]</f>
        <v>45</v>
      </c>
      <c r="S326" s="12"/>
      <c r="T326" s="12">
        <f>Table1[[#This Row],[ปลายภาค '[30']]]+Table1[[#This Row],[ก่อนปลายภาค '[70']]]</f>
        <v>45</v>
      </c>
      <c r="U326" s="11">
        <f t="shared" si="5"/>
        <v>0</v>
      </c>
      <c r="V326" s="5" t="str">
        <f>IF(_xlfn.XLOOKUP(Table1[[#This Row],[email]],กิจกรรม_11[Email],กิจกรรม_11[Completion time],0)&lt;&gt;0,"ส่งแล้ว","ยังไม่ส่ง")</f>
        <v>ส่งแล้ว</v>
      </c>
      <c r="W326" s="5" t="str">
        <f>IF(_xlfn.XLOOKUP(Table1[[#This Row],[email]],แบบฝึก_11[Email],แบบฝึก_11[Completion time],0)&lt;&gt;0,"ส่งแล้ว","ยังไม่ส่ง")</f>
        <v>ส่งแล้ว</v>
      </c>
      <c r="X326" s="5" t="str">
        <f>IF(_xlfn.XLOOKUP(Table1[[#This Row],[email]],แบบฝึก_12[Email],แบบฝึก_12[Completion time],0)&lt;&gt;0,"ส่งแล้ว","ยังไม่ส่ง")</f>
        <v>ส่งแล้ว</v>
      </c>
      <c r="Y326" s="5">
        <f>_xlfn.XLOOKUP(Table1[[#This Row],[email]],ท้ายบท_1[Email],ท้ายบท_1[Total points],"ยังไม่ส่ง")</f>
        <v>20</v>
      </c>
      <c r="Z326" s="4">
        <f>_xlfn.XLOOKUP(Table1[[#This Row],[email]],Quiz_1[Email],Quiz_1[Total points],"ยังไม่ส่ง")</f>
        <v>6</v>
      </c>
      <c r="AA326" s="5" t="str">
        <f>IF(_xlfn.XLOOKUP(Table1[[#This Row],[email]],แบบฝึก_21[Email],แบบฝึก_21[Completion time],0)&lt;&gt;0,"ส่งแล้ว","ยังไม่ส่ง")</f>
        <v>ส่งแล้ว</v>
      </c>
      <c r="AB326" s="5" t="str">
        <f>IF(_xlfn.XLOOKUP(Table1[[#This Row],[email]],แบบฝึก_22[Email],แบบฝึก_22[Completion time],0)&lt;&gt;0,"ส่งแล้ว","ยังไม่ส่ง")</f>
        <v>ส่งแล้ว</v>
      </c>
      <c r="AC326" s="5">
        <f>_xlfn.XLOOKUP(Table1[[#This Row],[email]],ท้ายบท_2[Email],ท้ายบท_2[Total points],"ยังไม่ส่ง")</f>
        <v>10</v>
      </c>
      <c r="AD326" s="5">
        <f>_xlfn.XLOOKUP(Table1[[#This Row],[email]],Quiz_2[Email],Quiz_2[Total points],"ยังไม่ส่ง")</f>
        <v>9</v>
      </c>
      <c r="AE326" s="5" t="str">
        <f>IF(_xlfn.XLOOKUP(Table1[[#This Row],[email]],แบบฝึก_31[Email],แบบฝึก_31[Completion time],0)&lt;&gt;0,"ส่งแล้ว","ยังไม่ส่ง")</f>
        <v>ส่งแล้ว</v>
      </c>
      <c r="AF326" s="5">
        <f>_xlfn.XLOOKUP(Table1[[#This Row],[email]],ท้ายบท_3[Email],ท้ายบท_3[Total points],"ยังไม่ส่ง")</f>
        <v>11</v>
      </c>
      <c r="AG326" s="5">
        <f>_xlfn.XLOOKUP(Table1[[#This Row],[email]],Quiz_3[Email],Quiz_3[Total points],"ยังไม่ส่ง")</f>
        <v>6</v>
      </c>
      <c r="AH326" s="12">
        <v>15</v>
      </c>
      <c r="AI326" s="14">
        <v>6</v>
      </c>
      <c r="AJ326" s="12">
        <f>ROUND((Table1[[#This Row],[mid '[20']]]+Table1[[#This Row],[mid '[10']]])/2,0)</f>
        <v>11</v>
      </c>
      <c r="AK326" s="5" t="str">
        <f>IF(_xlfn.XLOOKUP(Table1[[#This Row],[email]],แบบฝึก_41[Email],แบบฝึก_41[Completion time],0)&lt;&gt;0,"ส่งแล้ว","ยังไม่ส่ง")</f>
        <v>ส่งแล้ว</v>
      </c>
      <c r="AL326" s="5" t="str">
        <f>IF(_xlfn.XLOOKUP(Table1[[#This Row],[email]],ท้ายบท_4[Email],ท้ายบท_4[Total points],"ยังไม่ส่ง")&lt;&gt;0,"ส่งแล้ว","ยังไม่ส่ง")</f>
        <v>ยังไม่ส่ง</v>
      </c>
      <c r="AM326" s="5" t="str">
        <f>_xlfn.XLOOKUP(Table1[[#This Row],[email]],Quiz_4[Email],Quiz_4[Total points],"ยังไม่ส่ง")</f>
        <v>ยังไม่ส่ง</v>
      </c>
      <c r="AN326" s="5" t="str">
        <f>IF(_xlfn.XLOOKUP(Table1[[#This Row],[email]],แบบฝึก_51[Email],แบบฝึก_51[Completion time],0)&lt;&gt;0,"ส่งแล้ว","ยังไม่ส่ง")</f>
        <v>ส่งแล้ว</v>
      </c>
      <c r="AO326" s="5" t="str">
        <f>IF(_xlfn.XLOOKUP(Table1[[#This Row],[email]],แบบฝึก_52[Email],แบบฝึก_52[Completion time],0)&lt;&gt;0,"ส่งแล้ว","ยังไม่ส่ง")</f>
        <v>ส่งแล้ว</v>
      </c>
      <c r="AP326" s="5" t="str">
        <f>_xlfn.XLOOKUP(Table1[[#This Row],[email]],ท้ายบท_5[Email],ท้ายบท_5[Total points],"ยังไม่ส่ง")</f>
        <v>ยังไม่ส่ง</v>
      </c>
      <c r="AQ326" s="5">
        <f>_xlfn.XLOOKUP(Table1[[#This Row],[email]],Quiz_5[Email],Quiz_5[Total points],"ยังไม่ส่ง")</f>
        <v>6</v>
      </c>
      <c r="AR326" s="37"/>
      <c r="AS326" s="4" t="str">
        <f>IF(M326&lt;10,"ยังไม่ซ่อม",IF(Table1[[#This Row],[ซ่อมแล้วกลางภาค]]="ซ่อมแล้ว","ซ่อมแล้ว","ไม่ต้องซ่อม"))</f>
        <v>ไม่ต้องซ่อม</v>
      </c>
      <c r="BN326"/>
      <c r="BO326"/>
      <c r="BP326"/>
      <c r="BQ326"/>
    </row>
    <row r="327" spans="1:69" ht="19.5" x14ac:dyDescent="0.4">
      <c r="A327" s="21">
        <v>326</v>
      </c>
      <c r="B327" s="4">
        <v>9</v>
      </c>
      <c r="C327" s="4">
        <v>28</v>
      </c>
      <c r="D327" s="4" t="s">
        <v>33298</v>
      </c>
      <c r="E327" s="4" t="s">
        <v>32396</v>
      </c>
      <c r="F327" s="4" t="s">
        <v>33299</v>
      </c>
      <c r="G327" s="4" t="s">
        <v>33300</v>
      </c>
      <c r="H327" s="4" t="s">
        <v>2485</v>
      </c>
      <c r="I327" s="24">
        <f>ROUND(COUNTIF(Table1[[#This Row],[กิจกรรม 1.1]:[ท้ายบท 1]],"&lt;&gt;ยังไม่ส่ง")*2+IF(Table1[[#This Row],[Quiz 1]]&lt;&gt;"ยังไม่ส่ง",Table1[[#This Row],[Quiz 1]]*2/10,0),0)</f>
        <v>10</v>
      </c>
      <c r="J327" s="24">
        <f>ROUND(COUNTIF(Table1[[#This Row],[แบบฝึก 2.1]:[ท้ายบท 2]],"&lt;&gt;ยังไม่ส่ง")*8/3+IF(Table1[[#This Row],[Quiz 2]]&lt;&gt;"ยังไม่ส่ง",Table1[[#This Row],[Quiz 2]]*2/10,0),0)</f>
        <v>10</v>
      </c>
      <c r="K327" s="24">
        <f>ROUND(COUNTIF(Table1[[#This Row],[แบบฝึก 3.1]:[ท้ายบท 3]],"&lt;&gt;ยังไม่ส่ง")*3/2+IF(Table1[[#This Row],[Quiz 3]]&lt;&gt;"ยังไม่ส่ง",Table1[[#This Row],[Quiz 3]]*2/10,0),0)</f>
        <v>5</v>
      </c>
      <c r="L327" s="12">
        <f>Table1[[#This Row],[บท 1 '[10']]]+Table1[[#This Row],[บท 2 '[10']]]+Table1[[#This Row],[บท 3 '[5']]]</f>
        <v>25</v>
      </c>
      <c r="M327" s="12">
        <f>IF(Table1[[#This Row],[ซ่อมแล้วกลางภาค]]="ซ่อมแล้ว",10,Table1[[#This Row],[MID '[20']2]])</f>
        <v>13</v>
      </c>
      <c r="N327" s="12">
        <f>ROUND(COUNTIF(Table1[[#This Row],[แบบฝึก 4.1]:[ท้ายบท 4]],"&lt;&gt;ยังไม่ส่ง")*8/2+IF(Table1[[#This Row],[Quiz 4]]&lt;&gt;"ยังไม่ส่ง",Table1[[#This Row],[Quiz 4]]*2/10,0),0)</f>
        <v>5</v>
      </c>
      <c r="O327" s="12"/>
      <c r="P327" s="13">
        <f>ROUND(COUNTIF(Table1[[#This Row],[แบบฝึก 5.1]:[ท้ายบท 5]],"&lt;&gt;ยังไม่ส่ง")*8/3+IF(Table1[[#This Row],[Quiz 5]]&lt;&gt;"ยังไม่ส่ง",Table1[[#This Row],[Quiz 5]]*2/10,0),0)</f>
        <v>9</v>
      </c>
      <c r="Q327" s="12">
        <f>Table1[[#This Row],[บท 4 '[10']]]+Table1[[#This Row],[นำเสนอ '[5']]]+Table1[[#This Row],[บท 5 '[10']]]</f>
        <v>14</v>
      </c>
      <c r="R327" s="12">
        <f>Table1[[#This Row],[ก่อนกลางภาค '[25']]]+Table1[[#This Row],[กลางภาค '[20']]]+Table1[[#This Row],[หลังกลางภาค '[25']]]</f>
        <v>52</v>
      </c>
      <c r="S327" s="12"/>
      <c r="T327" s="12">
        <f>Table1[[#This Row],[ปลายภาค '[30']]]+Table1[[#This Row],[ก่อนปลายภาค '[70']]]</f>
        <v>52</v>
      </c>
      <c r="U327" s="11">
        <f t="shared" si="5"/>
        <v>1</v>
      </c>
      <c r="V327" s="5" t="str">
        <f>IF(_xlfn.XLOOKUP(Table1[[#This Row],[email]],กิจกรรม_11[Email],กิจกรรม_11[Completion time],0)&lt;&gt;0,"ส่งแล้ว","ยังไม่ส่ง")</f>
        <v>ส่งแล้ว</v>
      </c>
      <c r="W327" s="5" t="str">
        <f>IF(_xlfn.XLOOKUP(Table1[[#This Row],[email]],แบบฝึก_11[Email],แบบฝึก_11[Completion time],0)&lt;&gt;0,"ส่งแล้ว","ยังไม่ส่ง")</f>
        <v>ส่งแล้ว</v>
      </c>
      <c r="X327" s="5" t="str">
        <f>IF(_xlfn.XLOOKUP(Table1[[#This Row],[email]],แบบฝึก_12[Email],แบบฝึก_12[Completion time],0)&lt;&gt;0,"ส่งแล้ว","ยังไม่ส่ง")</f>
        <v>ส่งแล้ว</v>
      </c>
      <c r="Y327" s="5">
        <f>_xlfn.XLOOKUP(Table1[[#This Row],[email]],ท้ายบท_1[Email],ท้ายบท_1[Total points],"ยังไม่ส่ง")</f>
        <v>21</v>
      </c>
      <c r="Z327" s="4">
        <f>_xlfn.XLOOKUP(Table1[[#This Row],[email]],Quiz_1[Email],Quiz_1[Total points],"ยังไม่ส่ง")</f>
        <v>8</v>
      </c>
      <c r="AA327" s="5" t="str">
        <f>IF(_xlfn.XLOOKUP(Table1[[#This Row],[email]],แบบฝึก_21[Email],แบบฝึก_21[Completion time],0)&lt;&gt;0,"ส่งแล้ว","ยังไม่ส่ง")</f>
        <v>ส่งแล้ว</v>
      </c>
      <c r="AB327" s="5" t="str">
        <f>IF(_xlfn.XLOOKUP(Table1[[#This Row],[email]],แบบฝึก_22[Email],แบบฝึก_22[Completion time],0)&lt;&gt;0,"ส่งแล้ว","ยังไม่ส่ง")</f>
        <v>ส่งแล้ว</v>
      </c>
      <c r="AC327" s="5">
        <f>_xlfn.XLOOKUP(Table1[[#This Row],[email]],ท้ายบท_2[Email],ท้ายบท_2[Total points],"ยังไม่ส่ง")</f>
        <v>15</v>
      </c>
      <c r="AD327" s="5">
        <f>_xlfn.XLOOKUP(Table1[[#This Row],[email]],Quiz_2[Email],Quiz_2[Total points],"ยังไม่ส่ง")</f>
        <v>9</v>
      </c>
      <c r="AE327" s="5" t="str">
        <f>IF(_xlfn.XLOOKUP(Table1[[#This Row],[email]],แบบฝึก_31[Email],แบบฝึก_31[Completion time],0)&lt;&gt;0,"ส่งแล้ว","ยังไม่ส่ง")</f>
        <v>ส่งแล้ว</v>
      </c>
      <c r="AF327" s="5">
        <f>_xlfn.XLOOKUP(Table1[[#This Row],[email]],ท้ายบท_3[Email],ท้ายบท_3[Total points],"ยังไม่ส่ง")</f>
        <v>11</v>
      </c>
      <c r="AG327" s="5">
        <f>_xlfn.XLOOKUP(Table1[[#This Row],[email]],Quiz_3[Email],Quiz_3[Total points],"ยังไม่ส่ง")</f>
        <v>8</v>
      </c>
      <c r="AH327" s="12">
        <v>17</v>
      </c>
      <c r="AI327" s="14">
        <v>8</v>
      </c>
      <c r="AJ327" s="12">
        <f>ROUND((Table1[[#This Row],[mid '[20']]]+Table1[[#This Row],[mid '[10']]])/2,0)</f>
        <v>13</v>
      </c>
      <c r="AK327" s="5" t="str">
        <f>IF(_xlfn.XLOOKUP(Table1[[#This Row],[email]],แบบฝึก_41[Email],แบบฝึก_41[Completion time],0)&lt;&gt;0,"ส่งแล้ว","ยังไม่ส่ง")</f>
        <v>ส่งแล้ว</v>
      </c>
      <c r="AL327" s="5" t="str">
        <f>IF(_xlfn.XLOOKUP(Table1[[#This Row],[email]],ท้ายบท_4[Email],ท้ายบท_4[Total points],"ยังไม่ส่ง")&lt;&gt;0,"ส่งแล้ว","ยังไม่ส่ง")</f>
        <v>ยังไม่ส่ง</v>
      </c>
      <c r="AM327" s="5">
        <f>_xlfn.XLOOKUP(Table1[[#This Row],[email]],Quiz_4[Email],Quiz_4[Total points],"ยังไม่ส่ง")</f>
        <v>6</v>
      </c>
      <c r="AN327" s="5" t="str">
        <f>IF(_xlfn.XLOOKUP(Table1[[#This Row],[email]],แบบฝึก_51[Email],แบบฝึก_51[Completion time],0)&lt;&gt;0,"ส่งแล้ว","ยังไม่ส่ง")</f>
        <v>ส่งแล้ว</v>
      </c>
      <c r="AO327" s="5" t="str">
        <f>IF(_xlfn.XLOOKUP(Table1[[#This Row],[email]],แบบฝึก_52[Email],แบบฝึก_52[Completion time],0)&lt;&gt;0,"ส่งแล้ว","ยังไม่ส่ง")</f>
        <v>ส่งแล้ว</v>
      </c>
      <c r="AP327" s="5">
        <f>_xlfn.XLOOKUP(Table1[[#This Row],[email]],ท้ายบท_5[Email],ท้ายบท_5[Total points],"ยังไม่ส่ง")</f>
        <v>13</v>
      </c>
      <c r="AQ327" s="5">
        <f>_xlfn.XLOOKUP(Table1[[#This Row],[email]],Quiz_5[Email],Quiz_5[Total points],"ยังไม่ส่ง")</f>
        <v>7</v>
      </c>
      <c r="AR327" s="37"/>
      <c r="AS327" s="4" t="str">
        <f>IF(M327&lt;10,"ยังไม่ซ่อม",IF(Table1[[#This Row],[ซ่อมแล้วกลางภาค]]="ซ่อมแล้ว","ซ่อมแล้ว","ไม่ต้องซ่อม"))</f>
        <v>ไม่ต้องซ่อม</v>
      </c>
      <c r="BN327"/>
      <c r="BO327"/>
      <c r="BP327"/>
      <c r="BQ327"/>
    </row>
    <row r="328" spans="1:69" ht="19.5" x14ac:dyDescent="0.4">
      <c r="A328" s="21">
        <v>327</v>
      </c>
      <c r="B328" s="4">
        <v>9</v>
      </c>
      <c r="C328" s="4">
        <v>29</v>
      </c>
      <c r="D328" s="4" t="s">
        <v>33301</v>
      </c>
      <c r="E328" s="4" t="s">
        <v>32396</v>
      </c>
      <c r="F328" s="4" t="s">
        <v>33302</v>
      </c>
      <c r="G328" s="4" t="s">
        <v>33303</v>
      </c>
      <c r="H328" s="4" t="s">
        <v>2544</v>
      </c>
      <c r="I328" s="24">
        <f>ROUND(COUNTIF(Table1[[#This Row],[กิจกรรม 1.1]:[ท้ายบท 1]],"&lt;&gt;ยังไม่ส่ง")*2+IF(Table1[[#This Row],[Quiz 1]]&lt;&gt;"ยังไม่ส่ง",Table1[[#This Row],[Quiz 1]]*2/10,0),0)</f>
        <v>10</v>
      </c>
      <c r="J328" s="24">
        <f>ROUND(COUNTIF(Table1[[#This Row],[แบบฝึก 2.1]:[ท้ายบท 2]],"&lt;&gt;ยังไม่ส่ง")*8/3+IF(Table1[[#This Row],[Quiz 2]]&lt;&gt;"ยังไม่ส่ง",Table1[[#This Row],[Quiz 2]]*2/10,0),0)</f>
        <v>10</v>
      </c>
      <c r="K328" s="24">
        <f>ROUND(COUNTIF(Table1[[#This Row],[แบบฝึก 3.1]:[ท้ายบท 3]],"&lt;&gt;ยังไม่ส่ง")*3/2+IF(Table1[[#This Row],[Quiz 3]]&lt;&gt;"ยังไม่ส่ง",Table1[[#This Row],[Quiz 3]]*2/10,0),0)</f>
        <v>4</v>
      </c>
      <c r="L328" s="12">
        <f>Table1[[#This Row],[บท 1 '[10']]]+Table1[[#This Row],[บท 2 '[10']]]+Table1[[#This Row],[บท 3 '[5']]]</f>
        <v>24</v>
      </c>
      <c r="M328" s="12">
        <f>IF(Table1[[#This Row],[ซ่อมแล้วกลางภาค]]="ซ่อมแล้ว",10,Table1[[#This Row],[MID '[20']2]])</f>
        <v>16</v>
      </c>
      <c r="N328" s="12">
        <f>ROUND(COUNTIF(Table1[[#This Row],[แบบฝึก 4.1]:[ท้ายบท 4]],"&lt;&gt;ยังไม่ส่ง")*8/2+IF(Table1[[#This Row],[Quiz 4]]&lt;&gt;"ยังไม่ส่ง",Table1[[#This Row],[Quiz 4]]*2/10,0),0)</f>
        <v>5</v>
      </c>
      <c r="O328" s="12"/>
      <c r="P328" s="13">
        <f>ROUND(COUNTIF(Table1[[#This Row],[แบบฝึก 5.1]:[ท้ายบท 5]],"&lt;&gt;ยังไม่ส่ง")*8/3+IF(Table1[[#This Row],[Quiz 5]]&lt;&gt;"ยังไม่ส่ง",Table1[[#This Row],[Quiz 5]]*2/10,0),0)</f>
        <v>9</v>
      </c>
      <c r="Q328" s="12">
        <f>Table1[[#This Row],[บท 4 '[10']]]+Table1[[#This Row],[นำเสนอ '[5']]]+Table1[[#This Row],[บท 5 '[10']]]</f>
        <v>14</v>
      </c>
      <c r="R328" s="12">
        <f>Table1[[#This Row],[ก่อนกลางภาค '[25']]]+Table1[[#This Row],[กลางภาค '[20']]]+Table1[[#This Row],[หลังกลางภาค '[25']]]</f>
        <v>54</v>
      </c>
      <c r="S328" s="12"/>
      <c r="T328" s="12">
        <f>Table1[[#This Row],[ปลายภาค '[30']]]+Table1[[#This Row],[ก่อนปลายภาค '[70']]]</f>
        <v>54</v>
      </c>
      <c r="U328" s="11">
        <f t="shared" si="5"/>
        <v>1</v>
      </c>
      <c r="V328" s="5" t="str">
        <f>IF(_xlfn.XLOOKUP(Table1[[#This Row],[email]],กิจกรรม_11[Email],กิจกรรม_11[Completion time],0)&lt;&gt;0,"ส่งแล้ว","ยังไม่ส่ง")</f>
        <v>ส่งแล้ว</v>
      </c>
      <c r="W328" s="5" t="str">
        <f>IF(_xlfn.XLOOKUP(Table1[[#This Row],[email]],แบบฝึก_11[Email],แบบฝึก_11[Completion time],0)&lt;&gt;0,"ส่งแล้ว","ยังไม่ส่ง")</f>
        <v>ส่งแล้ว</v>
      </c>
      <c r="X328" s="5" t="str">
        <f>IF(_xlfn.XLOOKUP(Table1[[#This Row],[email]],แบบฝึก_12[Email],แบบฝึก_12[Completion time],0)&lt;&gt;0,"ส่งแล้ว","ยังไม่ส่ง")</f>
        <v>ส่งแล้ว</v>
      </c>
      <c r="Y328" s="5">
        <f>_xlfn.XLOOKUP(Table1[[#This Row],[email]],ท้ายบท_1[Email],ท้ายบท_1[Total points],"ยังไม่ส่ง")</f>
        <v>21</v>
      </c>
      <c r="Z328" s="4">
        <f>_xlfn.XLOOKUP(Table1[[#This Row],[email]],Quiz_1[Email],Quiz_1[Total points],"ยังไม่ส่ง")</f>
        <v>8</v>
      </c>
      <c r="AA328" s="5" t="str">
        <f>IF(_xlfn.XLOOKUP(Table1[[#This Row],[email]],แบบฝึก_21[Email],แบบฝึก_21[Completion time],0)&lt;&gt;0,"ส่งแล้ว","ยังไม่ส่ง")</f>
        <v>ส่งแล้ว</v>
      </c>
      <c r="AB328" s="5" t="str">
        <f>IF(_xlfn.XLOOKUP(Table1[[#This Row],[email]],แบบฝึก_22[Email],แบบฝึก_22[Completion time],0)&lt;&gt;0,"ส่งแล้ว","ยังไม่ส่ง")</f>
        <v>ส่งแล้ว</v>
      </c>
      <c r="AC328" s="5">
        <f>_xlfn.XLOOKUP(Table1[[#This Row],[email]],ท้ายบท_2[Email],ท้ายบท_2[Total points],"ยังไม่ส่ง")</f>
        <v>12</v>
      </c>
      <c r="AD328" s="5">
        <f>_xlfn.XLOOKUP(Table1[[#This Row],[email]],Quiz_2[Email],Quiz_2[Total points],"ยังไม่ส่ง")</f>
        <v>9</v>
      </c>
      <c r="AE328" s="5" t="str">
        <f>IF(_xlfn.XLOOKUP(Table1[[#This Row],[email]],แบบฝึก_31[Email],แบบฝึก_31[Completion time],0)&lt;&gt;0,"ส่งแล้ว","ยังไม่ส่ง")</f>
        <v>ส่งแล้ว</v>
      </c>
      <c r="AF328" s="5">
        <f>_xlfn.XLOOKUP(Table1[[#This Row],[email]],ท้ายบท_3[Email],ท้ายบท_3[Total points],"ยังไม่ส่ง")</f>
        <v>9</v>
      </c>
      <c r="AG328" s="5">
        <f>_xlfn.XLOOKUP(Table1[[#This Row],[email]],Quiz_3[Email],Quiz_3[Total points],"ยังไม่ส่ง")</f>
        <v>5</v>
      </c>
      <c r="AH328" s="12">
        <v>22</v>
      </c>
      <c r="AI328" s="14">
        <v>9</v>
      </c>
      <c r="AJ328" s="12">
        <f>ROUND((Table1[[#This Row],[mid '[20']]]+Table1[[#This Row],[mid '[10']]])/2,0)</f>
        <v>16</v>
      </c>
      <c r="AK328" s="5" t="str">
        <f>IF(_xlfn.XLOOKUP(Table1[[#This Row],[email]],แบบฝึก_41[Email],แบบฝึก_41[Completion time],0)&lt;&gt;0,"ส่งแล้ว","ยังไม่ส่ง")</f>
        <v>ส่งแล้ว</v>
      </c>
      <c r="AL328" s="5" t="str">
        <f>IF(_xlfn.XLOOKUP(Table1[[#This Row],[email]],ท้ายบท_4[Email],ท้ายบท_4[Total points],"ยังไม่ส่ง")&lt;&gt;0,"ส่งแล้ว","ยังไม่ส่ง")</f>
        <v>ยังไม่ส่ง</v>
      </c>
      <c r="AM328" s="5">
        <f>_xlfn.XLOOKUP(Table1[[#This Row],[email]],Quiz_4[Email],Quiz_4[Total points],"ยังไม่ส่ง")</f>
        <v>7</v>
      </c>
      <c r="AN328" s="5" t="str">
        <f>IF(_xlfn.XLOOKUP(Table1[[#This Row],[email]],แบบฝึก_51[Email],แบบฝึก_51[Completion time],0)&lt;&gt;0,"ส่งแล้ว","ยังไม่ส่ง")</f>
        <v>ส่งแล้ว</v>
      </c>
      <c r="AO328" s="5" t="str">
        <f>IF(_xlfn.XLOOKUP(Table1[[#This Row],[email]],แบบฝึก_52[Email],แบบฝึก_52[Completion time],0)&lt;&gt;0,"ส่งแล้ว","ยังไม่ส่ง")</f>
        <v>ส่งแล้ว</v>
      </c>
      <c r="AP328" s="5">
        <f>_xlfn.XLOOKUP(Table1[[#This Row],[email]],ท้ายบท_5[Email],ท้ายบท_5[Total points],"ยังไม่ส่ง")</f>
        <v>14</v>
      </c>
      <c r="AQ328" s="5">
        <f>_xlfn.XLOOKUP(Table1[[#This Row],[email]],Quiz_5[Email],Quiz_5[Total points],"ยังไม่ส่ง")</f>
        <v>6</v>
      </c>
      <c r="AR328" s="37"/>
      <c r="AS328" s="4" t="str">
        <f>IF(M328&lt;10,"ยังไม่ซ่อม",IF(Table1[[#This Row],[ซ่อมแล้วกลางภาค]]="ซ่อมแล้ว","ซ่อมแล้ว","ไม่ต้องซ่อม"))</f>
        <v>ไม่ต้องซ่อม</v>
      </c>
      <c r="BN328"/>
      <c r="BO328"/>
      <c r="BP328"/>
      <c r="BQ328"/>
    </row>
    <row r="329" spans="1:69" ht="19.5" x14ac:dyDescent="0.4">
      <c r="A329" s="21">
        <v>328</v>
      </c>
      <c r="B329" s="4">
        <v>9</v>
      </c>
      <c r="C329" s="4">
        <v>30</v>
      </c>
      <c r="D329" s="4" t="s">
        <v>33304</v>
      </c>
      <c r="E329" s="4" t="s">
        <v>32396</v>
      </c>
      <c r="F329" s="4" t="s">
        <v>32545</v>
      </c>
      <c r="G329" s="4" t="s">
        <v>33305</v>
      </c>
      <c r="H329" s="4" t="s">
        <v>4533</v>
      </c>
      <c r="I329" s="24">
        <f>ROUND(COUNTIF(Table1[[#This Row],[กิจกรรม 1.1]:[ท้ายบท 1]],"&lt;&gt;ยังไม่ส่ง")*2+IF(Table1[[#This Row],[Quiz 1]]&lt;&gt;"ยังไม่ส่ง",Table1[[#This Row],[Quiz 1]]*2/10,0),0)</f>
        <v>10</v>
      </c>
      <c r="J329" s="24">
        <f>ROUND(COUNTIF(Table1[[#This Row],[แบบฝึก 2.1]:[ท้ายบท 2]],"&lt;&gt;ยังไม่ส่ง")*8/3+IF(Table1[[#This Row],[Quiz 2]]&lt;&gt;"ยังไม่ส่ง",Table1[[#This Row],[Quiz 2]]*2/10,0),0)</f>
        <v>10</v>
      </c>
      <c r="K329" s="24">
        <f>ROUND(COUNTIF(Table1[[#This Row],[แบบฝึก 3.1]:[ท้ายบท 3]],"&lt;&gt;ยังไม่ส่ง")*3/2+IF(Table1[[#This Row],[Quiz 3]]&lt;&gt;"ยังไม่ส่ง",Table1[[#This Row],[Quiz 3]]*2/10,0),0)</f>
        <v>4</v>
      </c>
      <c r="L329" s="12">
        <f>Table1[[#This Row],[บท 1 '[10']]]+Table1[[#This Row],[บท 2 '[10']]]+Table1[[#This Row],[บท 3 '[5']]]</f>
        <v>24</v>
      </c>
      <c r="M329" s="12">
        <f>IF(Table1[[#This Row],[ซ่อมแล้วกลางภาค]]="ซ่อมแล้ว",10,Table1[[#This Row],[MID '[20']2]])</f>
        <v>13</v>
      </c>
      <c r="N329" s="12">
        <f>ROUND(COUNTIF(Table1[[#This Row],[แบบฝึก 4.1]:[ท้ายบท 4]],"&lt;&gt;ยังไม่ส่ง")*8/2+IF(Table1[[#This Row],[Quiz 4]]&lt;&gt;"ยังไม่ส่ง",Table1[[#This Row],[Quiz 4]]*2/10,0),0)</f>
        <v>5</v>
      </c>
      <c r="O329" s="12"/>
      <c r="P329" s="13">
        <f>ROUND(COUNTIF(Table1[[#This Row],[แบบฝึก 5.1]:[ท้ายบท 5]],"&lt;&gt;ยังไม่ส่ง")*8/3+IF(Table1[[#This Row],[Quiz 5]]&lt;&gt;"ยังไม่ส่ง",Table1[[#This Row],[Quiz 5]]*2/10,0),0)</f>
        <v>9</v>
      </c>
      <c r="Q329" s="12">
        <f>Table1[[#This Row],[บท 4 '[10']]]+Table1[[#This Row],[นำเสนอ '[5']]]+Table1[[#This Row],[บท 5 '[10']]]</f>
        <v>14</v>
      </c>
      <c r="R329" s="12">
        <f>Table1[[#This Row],[ก่อนกลางภาค '[25']]]+Table1[[#This Row],[กลางภาค '[20']]]+Table1[[#This Row],[หลังกลางภาค '[25']]]</f>
        <v>51</v>
      </c>
      <c r="S329" s="12"/>
      <c r="T329" s="12">
        <f>Table1[[#This Row],[ปลายภาค '[30']]]+Table1[[#This Row],[ก่อนปลายภาค '[70']]]</f>
        <v>51</v>
      </c>
      <c r="U329" s="11">
        <f t="shared" si="5"/>
        <v>1</v>
      </c>
      <c r="V329" s="5" t="str">
        <f>IF(_xlfn.XLOOKUP(Table1[[#This Row],[email]],กิจกรรม_11[Email],กิจกรรม_11[Completion time],0)&lt;&gt;0,"ส่งแล้ว","ยังไม่ส่ง")</f>
        <v>ส่งแล้ว</v>
      </c>
      <c r="W329" s="5" t="str">
        <f>IF(_xlfn.XLOOKUP(Table1[[#This Row],[email]],แบบฝึก_11[Email],แบบฝึก_11[Completion time],0)&lt;&gt;0,"ส่งแล้ว","ยังไม่ส่ง")</f>
        <v>ส่งแล้ว</v>
      </c>
      <c r="X329" s="5" t="str">
        <f>IF(_xlfn.XLOOKUP(Table1[[#This Row],[email]],แบบฝึก_12[Email],แบบฝึก_12[Completion time],0)&lt;&gt;0,"ส่งแล้ว","ยังไม่ส่ง")</f>
        <v>ส่งแล้ว</v>
      </c>
      <c r="Y329" s="5">
        <f>_xlfn.XLOOKUP(Table1[[#This Row],[email]],ท้ายบท_1[Email],ท้ายบท_1[Total points],"ยังไม่ส่ง")</f>
        <v>20</v>
      </c>
      <c r="Z329" s="4">
        <f>_xlfn.XLOOKUP(Table1[[#This Row],[email]],Quiz_1[Email],Quiz_1[Total points],"ยังไม่ส่ง")</f>
        <v>8</v>
      </c>
      <c r="AA329" s="5" t="str">
        <f>IF(_xlfn.XLOOKUP(Table1[[#This Row],[email]],แบบฝึก_21[Email],แบบฝึก_21[Completion time],0)&lt;&gt;0,"ส่งแล้ว","ยังไม่ส่ง")</f>
        <v>ส่งแล้ว</v>
      </c>
      <c r="AB329" s="5" t="str">
        <f>IF(_xlfn.XLOOKUP(Table1[[#This Row],[email]],แบบฝึก_22[Email],แบบฝึก_22[Completion time],0)&lt;&gt;0,"ส่งแล้ว","ยังไม่ส่ง")</f>
        <v>ส่งแล้ว</v>
      </c>
      <c r="AC329" s="5">
        <f>_xlfn.XLOOKUP(Table1[[#This Row],[email]],ท้ายบท_2[Email],ท้ายบท_2[Total points],"ยังไม่ส่ง")</f>
        <v>12</v>
      </c>
      <c r="AD329" s="5">
        <f>_xlfn.XLOOKUP(Table1[[#This Row],[email]],Quiz_2[Email],Quiz_2[Total points],"ยังไม่ส่ง")</f>
        <v>9</v>
      </c>
      <c r="AE329" s="5" t="str">
        <f>IF(_xlfn.XLOOKUP(Table1[[#This Row],[email]],แบบฝึก_31[Email],แบบฝึก_31[Completion time],0)&lt;&gt;0,"ส่งแล้ว","ยังไม่ส่ง")</f>
        <v>ส่งแล้ว</v>
      </c>
      <c r="AF329" s="5">
        <f>_xlfn.XLOOKUP(Table1[[#This Row],[email]],ท้ายบท_3[Email],ท้ายบท_3[Total points],"ยังไม่ส่ง")</f>
        <v>10</v>
      </c>
      <c r="AG329" s="5">
        <f>_xlfn.XLOOKUP(Table1[[#This Row],[email]],Quiz_3[Email],Quiz_3[Total points],"ยังไม่ส่ง")</f>
        <v>7</v>
      </c>
      <c r="AH329" s="12">
        <v>17</v>
      </c>
      <c r="AI329" s="14">
        <v>8</v>
      </c>
      <c r="AJ329" s="12">
        <f>ROUND((Table1[[#This Row],[mid '[20']]]+Table1[[#This Row],[mid '[10']]])/2,0)</f>
        <v>13</v>
      </c>
      <c r="AK329" s="5" t="str">
        <f>IF(_xlfn.XLOOKUP(Table1[[#This Row],[email]],แบบฝึก_41[Email],แบบฝึก_41[Completion time],0)&lt;&gt;0,"ส่งแล้ว","ยังไม่ส่ง")</f>
        <v>ส่งแล้ว</v>
      </c>
      <c r="AL329" s="5" t="str">
        <f>IF(_xlfn.XLOOKUP(Table1[[#This Row],[email]],ท้ายบท_4[Email],ท้ายบท_4[Total points],"ยังไม่ส่ง")&lt;&gt;0,"ส่งแล้ว","ยังไม่ส่ง")</f>
        <v>ยังไม่ส่ง</v>
      </c>
      <c r="AM329" s="5">
        <f>_xlfn.XLOOKUP(Table1[[#This Row],[email]],Quiz_4[Email],Quiz_4[Total points],"ยังไม่ส่ง")</f>
        <v>7</v>
      </c>
      <c r="AN329" s="5" t="str">
        <f>IF(_xlfn.XLOOKUP(Table1[[#This Row],[email]],แบบฝึก_51[Email],แบบฝึก_51[Completion time],0)&lt;&gt;0,"ส่งแล้ว","ยังไม่ส่ง")</f>
        <v>ส่งแล้ว</v>
      </c>
      <c r="AO329" s="5" t="str">
        <f>IF(_xlfn.XLOOKUP(Table1[[#This Row],[email]],แบบฝึก_52[Email],แบบฝึก_52[Completion time],0)&lt;&gt;0,"ส่งแล้ว","ยังไม่ส่ง")</f>
        <v>ส่งแล้ว</v>
      </c>
      <c r="AP329" s="5">
        <f>_xlfn.XLOOKUP(Table1[[#This Row],[email]],ท้ายบท_5[Email],ท้ายบท_5[Total points],"ยังไม่ส่ง")</f>
        <v>16</v>
      </c>
      <c r="AQ329" s="5">
        <f>_xlfn.XLOOKUP(Table1[[#This Row],[email]],Quiz_5[Email],Quiz_5[Total points],"ยังไม่ส่ง")</f>
        <v>6</v>
      </c>
      <c r="AR329" s="37"/>
      <c r="AS329" s="4" t="str">
        <f>IF(M329&lt;10,"ยังไม่ซ่อม",IF(Table1[[#This Row],[ซ่อมแล้วกลางภาค]]="ซ่อมแล้ว","ซ่อมแล้ว","ไม่ต้องซ่อม"))</f>
        <v>ไม่ต้องซ่อม</v>
      </c>
      <c r="BN329"/>
      <c r="BO329"/>
      <c r="BP329"/>
      <c r="BQ329"/>
    </row>
    <row r="330" spans="1:69" ht="19.5" x14ac:dyDescent="0.4">
      <c r="A330" s="21">
        <v>329</v>
      </c>
      <c r="B330" s="4">
        <v>9</v>
      </c>
      <c r="C330" s="4">
        <v>31</v>
      </c>
      <c r="D330" s="4" t="s">
        <v>33306</v>
      </c>
      <c r="E330" s="4" t="s">
        <v>32396</v>
      </c>
      <c r="F330" s="4" t="s">
        <v>32509</v>
      </c>
      <c r="G330" s="4" t="s">
        <v>33307</v>
      </c>
      <c r="H330" s="4" t="s">
        <v>2562</v>
      </c>
      <c r="I330" s="24">
        <f>ROUND(COUNTIF(Table1[[#This Row],[กิจกรรม 1.1]:[ท้ายบท 1]],"&lt;&gt;ยังไม่ส่ง")*2+IF(Table1[[#This Row],[Quiz 1]]&lt;&gt;"ยังไม่ส่ง",Table1[[#This Row],[Quiz 1]]*2/10,0),0)</f>
        <v>10</v>
      </c>
      <c r="J330" s="24">
        <f>ROUND(COUNTIF(Table1[[#This Row],[แบบฝึก 2.1]:[ท้ายบท 2]],"&lt;&gt;ยังไม่ส่ง")*8/3+IF(Table1[[#This Row],[Quiz 2]]&lt;&gt;"ยังไม่ส่ง",Table1[[#This Row],[Quiz 2]]*2/10,0),0)</f>
        <v>10</v>
      </c>
      <c r="K330" s="24">
        <f>ROUND(COUNTIF(Table1[[#This Row],[แบบฝึก 3.1]:[ท้ายบท 3]],"&lt;&gt;ยังไม่ส่ง")*3/2+IF(Table1[[#This Row],[Quiz 3]]&lt;&gt;"ยังไม่ส่ง",Table1[[#This Row],[Quiz 3]]*2/10,0),0)</f>
        <v>5</v>
      </c>
      <c r="L330" s="12">
        <f>Table1[[#This Row],[บท 1 '[10']]]+Table1[[#This Row],[บท 2 '[10']]]+Table1[[#This Row],[บท 3 '[5']]]</f>
        <v>25</v>
      </c>
      <c r="M330" s="12">
        <f>IF(Table1[[#This Row],[ซ่อมแล้วกลางภาค]]="ซ่อมแล้ว",10,Table1[[#This Row],[MID '[20']2]])</f>
        <v>10</v>
      </c>
      <c r="N330" s="12">
        <f>ROUND(COUNTIF(Table1[[#This Row],[แบบฝึก 4.1]:[ท้ายบท 4]],"&lt;&gt;ยังไม่ส่ง")*8/2+IF(Table1[[#This Row],[Quiz 4]]&lt;&gt;"ยังไม่ส่ง",Table1[[#This Row],[Quiz 4]]*2/10,0),0)</f>
        <v>5</v>
      </c>
      <c r="O330" s="12"/>
      <c r="P330" s="13">
        <f>ROUND(COUNTIF(Table1[[#This Row],[แบบฝึก 5.1]:[ท้ายบท 5]],"&lt;&gt;ยังไม่ส่ง")*8/3+IF(Table1[[#This Row],[Quiz 5]]&lt;&gt;"ยังไม่ส่ง",Table1[[#This Row],[Quiz 5]]*2/10,0),0)</f>
        <v>9</v>
      </c>
      <c r="Q330" s="12">
        <f>Table1[[#This Row],[บท 4 '[10']]]+Table1[[#This Row],[นำเสนอ '[5']]]+Table1[[#This Row],[บท 5 '[10']]]</f>
        <v>14</v>
      </c>
      <c r="R330" s="12">
        <f>Table1[[#This Row],[ก่อนกลางภาค '[25']]]+Table1[[#This Row],[กลางภาค '[20']]]+Table1[[#This Row],[หลังกลางภาค '[25']]]</f>
        <v>49</v>
      </c>
      <c r="S330" s="12"/>
      <c r="T330" s="12">
        <f>Table1[[#This Row],[ปลายภาค '[30']]]+Table1[[#This Row],[ก่อนปลายภาค '[70']]]</f>
        <v>49</v>
      </c>
      <c r="U330" s="11">
        <f t="shared" si="5"/>
        <v>0</v>
      </c>
      <c r="V330" s="5" t="str">
        <f>IF(_xlfn.XLOOKUP(Table1[[#This Row],[email]],กิจกรรม_11[Email],กิจกรรม_11[Completion time],0)&lt;&gt;0,"ส่งแล้ว","ยังไม่ส่ง")</f>
        <v>ส่งแล้ว</v>
      </c>
      <c r="W330" s="5" t="str">
        <f>IF(_xlfn.XLOOKUP(Table1[[#This Row],[email]],แบบฝึก_11[Email],แบบฝึก_11[Completion time],0)&lt;&gt;0,"ส่งแล้ว","ยังไม่ส่ง")</f>
        <v>ส่งแล้ว</v>
      </c>
      <c r="X330" s="5" t="str">
        <f>IF(_xlfn.XLOOKUP(Table1[[#This Row],[email]],แบบฝึก_12[Email],แบบฝึก_12[Completion time],0)&lt;&gt;0,"ส่งแล้ว","ยังไม่ส่ง")</f>
        <v>ส่งแล้ว</v>
      </c>
      <c r="Y330" s="5">
        <f>_xlfn.XLOOKUP(Table1[[#This Row],[email]],ท้ายบท_1[Email],ท้ายบท_1[Total points],"ยังไม่ส่ง")</f>
        <v>18</v>
      </c>
      <c r="Z330" s="4">
        <f>_xlfn.XLOOKUP(Table1[[#This Row],[email]],Quiz_1[Email],Quiz_1[Total points],"ยังไม่ส่ง")</f>
        <v>9</v>
      </c>
      <c r="AA330" s="5" t="str">
        <f>IF(_xlfn.XLOOKUP(Table1[[#This Row],[email]],แบบฝึก_21[Email],แบบฝึก_21[Completion time],0)&lt;&gt;0,"ส่งแล้ว","ยังไม่ส่ง")</f>
        <v>ส่งแล้ว</v>
      </c>
      <c r="AB330" s="5" t="str">
        <f>IF(_xlfn.XLOOKUP(Table1[[#This Row],[email]],แบบฝึก_22[Email],แบบฝึก_22[Completion time],0)&lt;&gt;0,"ส่งแล้ว","ยังไม่ส่ง")</f>
        <v>ส่งแล้ว</v>
      </c>
      <c r="AC330" s="5">
        <f>_xlfn.XLOOKUP(Table1[[#This Row],[email]],ท้ายบท_2[Email],ท้ายบท_2[Total points],"ยังไม่ส่ง")</f>
        <v>10</v>
      </c>
      <c r="AD330" s="5">
        <f>_xlfn.XLOOKUP(Table1[[#This Row],[email]],Quiz_2[Email],Quiz_2[Total points],"ยังไม่ส่ง")</f>
        <v>9</v>
      </c>
      <c r="AE330" s="5" t="str">
        <f>IF(_xlfn.XLOOKUP(Table1[[#This Row],[email]],แบบฝึก_31[Email],แบบฝึก_31[Completion time],0)&lt;&gt;0,"ส่งแล้ว","ยังไม่ส่ง")</f>
        <v>ส่งแล้ว</v>
      </c>
      <c r="AF330" s="5">
        <f>_xlfn.XLOOKUP(Table1[[#This Row],[email]],ท้ายบท_3[Email],ท้ายบท_3[Total points],"ยังไม่ส่ง")</f>
        <v>11</v>
      </c>
      <c r="AG330" s="5">
        <f>_xlfn.XLOOKUP(Table1[[#This Row],[email]],Quiz_3[Email],Quiz_3[Total points],"ยังไม่ส่ง")</f>
        <v>8</v>
      </c>
      <c r="AH330" s="12">
        <v>16</v>
      </c>
      <c r="AI330" s="14">
        <v>4</v>
      </c>
      <c r="AJ330" s="12">
        <f>ROUND((Table1[[#This Row],[mid '[20']]]+Table1[[#This Row],[mid '[10']]])/2,0)</f>
        <v>10</v>
      </c>
      <c r="AK330" s="5" t="str">
        <f>IF(_xlfn.XLOOKUP(Table1[[#This Row],[email]],แบบฝึก_41[Email],แบบฝึก_41[Completion time],0)&lt;&gt;0,"ส่งแล้ว","ยังไม่ส่ง")</f>
        <v>ส่งแล้ว</v>
      </c>
      <c r="AL330" s="5" t="str">
        <f>IF(_xlfn.XLOOKUP(Table1[[#This Row],[email]],ท้ายบท_4[Email],ท้ายบท_4[Total points],"ยังไม่ส่ง")&lt;&gt;0,"ส่งแล้ว","ยังไม่ส่ง")</f>
        <v>ยังไม่ส่ง</v>
      </c>
      <c r="AM330" s="5">
        <f>_xlfn.XLOOKUP(Table1[[#This Row],[email]],Quiz_4[Email],Quiz_4[Total points],"ยังไม่ส่ง")</f>
        <v>5</v>
      </c>
      <c r="AN330" s="5" t="str">
        <f>IF(_xlfn.XLOOKUP(Table1[[#This Row],[email]],แบบฝึก_51[Email],แบบฝึก_51[Completion time],0)&lt;&gt;0,"ส่งแล้ว","ยังไม่ส่ง")</f>
        <v>ส่งแล้ว</v>
      </c>
      <c r="AO330" s="5" t="str">
        <f>IF(_xlfn.XLOOKUP(Table1[[#This Row],[email]],แบบฝึก_52[Email],แบบฝึก_52[Completion time],0)&lt;&gt;0,"ส่งแล้ว","ยังไม่ส่ง")</f>
        <v>ส่งแล้ว</v>
      </c>
      <c r="AP330" s="5">
        <f>_xlfn.XLOOKUP(Table1[[#This Row],[email]],ท้ายบท_5[Email],ท้ายบท_5[Total points],"ยังไม่ส่ง")</f>
        <v>18</v>
      </c>
      <c r="AQ330" s="5">
        <f>_xlfn.XLOOKUP(Table1[[#This Row],[email]],Quiz_5[Email],Quiz_5[Total points],"ยังไม่ส่ง")</f>
        <v>6</v>
      </c>
      <c r="AR330" s="37"/>
      <c r="AS330" s="4" t="str">
        <f>IF(M330&lt;10,"ยังไม่ซ่อม",IF(Table1[[#This Row],[ซ่อมแล้วกลางภาค]]="ซ่อมแล้ว","ซ่อมแล้ว","ไม่ต้องซ่อม"))</f>
        <v>ไม่ต้องซ่อม</v>
      </c>
      <c r="BN330"/>
      <c r="BO330"/>
      <c r="BP330"/>
      <c r="BQ330"/>
    </row>
    <row r="331" spans="1:69" ht="19.5" x14ac:dyDescent="0.4">
      <c r="A331" s="21">
        <v>330</v>
      </c>
      <c r="B331" s="4">
        <v>9</v>
      </c>
      <c r="C331" s="4">
        <v>32</v>
      </c>
      <c r="D331" s="4" t="s">
        <v>33308</v>
      </c>
      <c r="E331" s="4" t="s">
        <v>32396</v>
      </c>
      <c r="F331" s="4" t="s">
        <v>33309</v>
      </c>
      <c r="G331" s="4" t="s">
        <v>33310</v>
      </c>
      <c r="H331" s="4" t="s">
        <v>2506</v>
      </c>
      <c r="I331" s="24">
        <f>ROUND(COUNTIF(Table1[[#This Row],[กิจกรรม 1.1]:[ท้ายบท 1]],"&lt;&gt;ยังไม่ส่ง")*2+IF(Table1[[#This Row],[Quiz 1]]&lt;&gt;"ยังไม่ส่ง",Table1[[#This Row],[Quiz 1]]*2/10,0),0)</f>
        <v>10</v>
      </c>
      <c r="J331" s="24">
        <f>ROUND(COUNTIF(Table1[[#This Row],[แบบฝึก 2.1]:[ท้ายบท 2]],"&lt;&gt;ยังไม่ส่ง")*8/3+IF(Table1[[#This Row],[Quiz 2]]&lt;&gt;"ยังไม่ส่ง",Table1[[#This Row],[Quiz 2]]*2/10,0),0)</f>
        <v>10</v>
      </c>
      <c r="K331" s="24">
        <f>ROUND(COUNTIF(Table1[[#This Row],[แบบฝึก 3.1]:[ท้ายบท 3]],"&lt;&gt;ยังไม่ส่ง")*3/2+IF(Table1[[#This Row],[Quiz 3]]&lt;&gt;"ยังไม่ส่ง",Table1[[#This Row],[Quiz 3]]*2/10,0),0)</f>
        <v>4</v>
      </c>
      <c r="L331" s="12">
        <f>Table1[[#This Row],[บท 1 '[10']]]+Table1[[#This Row],[บท 2 '[10']]]+Table1[[#This Row],[บท 3 '[5']]]</f>
        <v>24</v>
      </c>
      <c r="M331" s="12">
        <f>IF(Table1[[#This Row],[ซ่อมแล้วกลางภาค]]="ซ่อมแล้ว",10,Table1[[#This Row],[MID '[20']2]])</f>
        <v>13</v>
      </c>
      <c r="N331" s="12">
        <f>ROUND(COUNTIF(Table1[[#This Row],[แบบฝึก 4.1]:[ท้ายบท 4]],"&lt;&gt;ยังไม่ส่ง")*8/2+IF(Table1[[#This Row],[Quiz 4]]&lt;&gt;"ยังไม่ส่ง",Table1[[#This Row],[Quiz 4]]*2/10,0),0)</f>
        <v>5</v>
      </c>
      <c r="O331" s="12"/>
      <c r="P331" s="13">
        <f>ROUND(COUNTIF(Table1[[#This Row],[แบบฝึก 5.1]:[ท้ายบท 5]],"&lt;&gt;ยังไม่ส่ง")*8/3+IF(Table1[[#This Row],[Quiz 5]]&lt;&gt;"ยังไม่ส่ง",Table1[[#This Row],[Quiz 5]]*2/10,0),0)</f>
        <v>9</v>
      </c>
      <c r="Q331" s="12">
        <f>Table1[[#This Row],[บท 4 '[10']]]+Table1[[#This Row],[นำเสนอ '[5']]]+Table1[[#This Row],[บท 5 '[10']]]</f>
        <v>14</v>
      </c>
      <c r="R331" s="12">
        <f>Table1[[#This Row],[ก่อนกลางภาค '[25']]]+Table1[[#This Row],[กลางภาค '[20']]]+Table1[[#This Row],[หลังกลางภาค '[25']]]</f>
        <v>51</v>
      </c>
      <c r="S331" s="12"/>
      <c r="T331" s="12">
        <f>Table1[[#This Row],[ปลายภาค '[30']]]+Table1[[#This Row],[ก่อนปลายภาค '[70']]]</f>
        <v>51</v>
      </c>
      <c r="U331" s="11">
        <f t="shared" si="5"/>
        <v>1</v>
      </c>
      <c r="V331" s="5" t="str">
        <f>IF(_xlfn.XLOOKUP(Table1[[#This Row],[email]],กิจกรรม_11[Email],กิจกรรม_11[Completion time],0)&lt;&gt;0,"ส่งแล้ว","ยังไม่ส่ง")</f>
        <v>ส่งแล้ว</v>
      </c>
      <c r="W331" s="5" t="str">
        <f>IF(_xlfn.XLOOKUP(Table1[[#This Row],[email]],แบบฝึก_11[Email],แบบฝึก_11[Completion time],0)&lt;&gt;0,"ส่งแล้ว","ยังไม่ส่ง")</f>
        <v>ส่งแล้ว</v>
      </c>
      <c r="X331" s="5" t="str">
        <f>IF(_xlfn.XLOOKUP(Table1[[#This Row],[email]],แบบฝึก_12[Email],แบบฝึก_12[Completion time],0)&lt;&gt;0,"ส่งแล้ว","ยังไม่ส่ง")</f>
        <v>ส่งแล้ว</v>
      </c>
      <c r="Y331" s="5">
        <f>_xlfn.XLOOKUP(Table1[[#This Row],[email]],ท้ายบท_1[Email],ท้ายบท_1[Total points],"ยังไม่ส่ง")</f>
        <v>17</v>
      </c>
      <c r="Z331" s="4">
        <f>_xlfn.XLOOKUP(Table1[[#This Row],[email]],Quiz_1[Email],Quiz_1[Total points],"ยังไม่ส่ง")</f>
        <v>8</v>
      </c>
      <c r="AA331" s="5" t="str">
        <f>IF(_xlfn.XLOOKUP(Table1[[#This Row],[email]],แบบฝึก_21[Email],แบบฝึก_21[Completion time],0)&lt;&gt;0,"ส่งแล้ว","ยังไม่ส่ง")</f>
        <v>ส่งแล้ว</v>
      </c>
      <c r="AB331" s="5" t="str">
        <f>IF(_xlfn.XLOOKUP(Table1[[#This Row],[email]],แบบฝึก_22[Email],แบบฝึก_22[Completion time],0)&lt;&gt;0,"ส่งแล้ว","ยังไม่ส่ง")</f>
        <v>ส่งแล้ว</v>
      </c>
      <c r="AC331" s="5">
        <f>_xlfn.XLOOKUP(Table1[[#This Row],[email]],ท้ายบท_2[Email],ท้ายบท_2[Total points],"ยังไม่ส่ง")</f>
        <v>13</v>
      </c>
      <c r="AD331" s="5">
        <f>_xlfn.XLOOKUP(Table1[[#This Row],[email]],Quiz_2[Email],Quiz_2[Total points],"ยังไม่ส่ง")</f>
        <v>9</v>
      </c>
      <c r="AE331" s="5" t="str">
        <f>IF(_xlfn.XLOOKUP(Table1[[#This Row],[email]],แบบฝึก_31[Email],แบบฝึก_31[Completion time],0)&lt;&gt;0,"ส่งแล้ว","ยังไม่ส่ง")</f>
        <v>ส่งแล้ว</v>
      </c>
      <c r="AF331" s="5">
        <f>_xlfn.XLOOKUP(Table1[[#This Row],[email]],ท้ายบท_3[Email],ท้ายบท_3[Total points],"ยังไม่ส่ง")</f>
        <v>11</v>
      </c>
      <c r="AG331" s="5">
        <f>_xlfn.XLOOKUP(Table1[[#This Row],[email]],Quiz_3[Email],Quiz_3[Total points],"ยังไม่ส่ง")</f>
        <v>7</v>
      </c>
      <c r="AH331" s="12">
        <v>20</v>
      </c>
      <c r="AI331" s="14">
        <v>6</v>
      </c>
      <c r="AJ331" s="12">
        <f>ROUND((Table1[[#This Row],[mid '[20']]]+Table1[[#This Row],[mid '[10']]])/2,0)</f>
        <v>13</v>
      </c>
      <c r="AK331" s="5" t="str">
        <f>IF(_xlfn.XLOOKUP(Table1[[#This Row],[email]],แบบฝึก_41[Email],แบบฝึก_41[Completion time],0)&lt;&gt;0,"ส่งแล้ว","ยังไม่ส่ง")</f>
        <v>ส่งแล้ว</v>
      </c>
      <c r="AL331" s="5" t="str">
        <f>IF(_xlfn.XLOOKUP(Table1[[#This Row],[email]],ท้ายบท_4[Email],ท้ายบท_4[Total points],"ยังไม่ส่ง")&lt;&gt;0,"ส่งแล้ว","ยังไม่ส่ง")</f>
        <v>ยังไม่ส่ง</v>
      </c>
      <c r="AM331" s="5">
        <f>_xlfn.XLOOKUP(Table1[[#This Row],[email]],Quiz_4[Email],Quiz_4[Total points],"ยังไม่ส่ง")</f>
        <v>5</v>
      </c>
      <c r="AN331" s="5" t="str">
        <f>IF(_xlfn.XLOOKUP(Table1[[#This Row],[email]],แบบฝึก_51[Email],แบบฝึก_51[Completion time],0)&lt;&gt;0,"ส่งแล้ว","ยังไม่ส่ง")</f>
        <v>ส่งแล้ว</v>
      </c>
      <c r="AO331" s="5" t="str">
        <f>IF(_xlfn.XLOOKUP(Table1[[#This Row],[email]],แบบฝึก_52[Email],แบบฝึก_52[Completion time],0)&lt;&gt;0,"ส่งแล้ว","ยังไม่ส่ง")</f>
        <v>ส่งแล้ว</v>
      </c>
      <c r="AP331" s="5">
        <f>_xlfn.XLOOKUP(Table1[[#This Row],[email]],ท้ายบท_5[Email],ท้ายบท_5[Total points],"ยังไม่ส่ง")</f>
        <v>18</v>
      </c>
      <c r="AQ331" s="5">
        <f>_xlfn.XLOOKUP(Table1[[#This Row],[email]],Quiz_5[Email],Quiz_5[Total points],"ยังไม่ส่ง")</f>
        <v>6</v>
      </c>
      <c r="AR331" s="37"/>
      <c r="AS331" s="4" t="str">
        <f>IF(M331&lt;10,"ยังไม่ซ่อม",IF(Table1[[#This Row],[ซ่อมแล้วกลางภาค]]="ซ่อมแล้ว","ซ่อมแล้ว","ไม่ต้องซ่อม"))</f>
        <v>ไม่ต้องซ่อม</v>
      </c>
      <c r="BN331"/>
      <c r="BO331"/>
      <c r="BP331"/>
      <c r="BQ331"/>
    </row>
    <row r="332" spans="1:69" ht="19.5" x14ac:dyDescent="0.4">
      <c r="A332" s="21">
        <v>331</v>
      </c>
      <c r="B332" s="4">
        <v>9</v>
      </c>
      <c r="C332" s="4">
        <v>33</v>
      </c>
      <c r="D332" s="4" t="s">
        <v>33311</v>
      </c>
      <c r="E332" s="4" t="s">
        <v>32396</v>
      </c>
      <c r="F332" s="4" t="s">
        <v>33312</v>
      </c>
      <c r="G332" s="4" t="s">
        <v>33313</v>
      </c>
      <c r="H332" s="4" t="s">
        <v>2469</v>
      </c>
      <c r="I332" s="24">
        <f>ROUND(COUNTIF(Table1[[#This Row],[กิจกรรม 1.1]:[ท้ายบท 1]],"&lt;&gt;ยังไม่ส่ง")*2+IF(Table1[[#This Row],[Quiz 1]]&lt;&gt;"ยังไม่ส่ง",Table1[[#This Row],[Quiz 1]]*2/10,0),0)</f>
        <v>10</v>
      </c>
      <c r="J332" s="24">
        <f>ROUND(COUNTIF(Table1[[#This Row],[แบบฝึก 2.1]:[ท้ายบท 2]],"&lt;&gt;ยังไม่ส่ง")*8/3+IF(Table1[[#This Row],[Quiz 2]]&lt;&gt;"ยังไม่ส่ง",Table1[[#This Row],[Quiz 2]]*2/10,0),0)</f>
        <v>10</v>
      </c>
      <c r="K332" s="24">
        <f>ROUND(COUNTIF(Table1[[#This Row],[แบบฝึก 3.1]:[ท้ายบท 3]],"&lt;&gt;ยังไม่ส่ง")*3/2+IF(Table1[[#This Row],[Quiz 3]]&lt;&gt;"ยังไม่ส่ง",Table1[[#This Row],[Quiz 3]]*2/10,0),0)</f>
        <v>4</v>
      </c>
      <c r="L332" s="12">
        <f>Table1[[#This Row],[บท 1 '[10']]]+Table1[[#This Row],[บท 2 '[10']]]+Table1[[#This Row],[บท 3 '[5']]]</f>
        <v>24</v>
      </c>
      <c r="M332" s="12">
        <f>IF(Table1[[#This Row],[ซ่อมแล้วกลางภาค]]="ซ่อมแล้ว",10,Table1[[#This Row],[MID '[20']2]])</f>
        <v>14</v>
      </c>
      <c r="N332" s="12">
        <f>ROUND(COUNTIF(Table1[[#This Row],[แบบฝึก 4.1]:[ท้ายบท 4]],"&lt;&gt;ยังไม่ส่ง")*8/2+IF(Table1[[#This Row],[Quiz 4]]&lt;&gt;"ยังไม่ส่ง",Table1[[#This Row],[Quiz 4]]*2/10,0),0)</f>
        <v>6</v>
      </c>
      <c r="O332" s="12"/>
      <c r="P332" s="13">
        <f>ROUND(COUNTIF(Table1[[#This Row],[แบบฝึก 5.1]:[ท้ายบท 5]],"&lt;&gt;ยังไม่ส่ง")*8/3+IF(Table1[[#This Row],[Quiz 5]]&lt;&gt;"ยังไม่ส่ง",Table1[[#This Row],[Quiz 5]]*2/10,0),0)</f>
        <v>9</v>
      </c>
      <c r="Q332" s="12">
        <f>Table1[[#This Row],[บท 4 '[10']]]+Table1[[#This Row],[นำเสนอ '[5']]]+Table1[[#This Row],[บท 5 '[10']]]</f>
        <v>15</v>
      </c>
      <c r="R332" s="12">
        <f>Table1[[#This Row],[ก่อนกลางภาค '[25']]]+Table1[[#This Row],[กลางภาค '[20']]]+Table1[[#This Row],[หลังกลางภาค '[25']]]</f>
        <v>53</v>
      </c>
      <c r="S332" s="12"/>
      <c r="T332" s="12">
        <f>Table1[[#This Row],[ปลายภาค '[30']]]+Table1[[#This Row],[ก่อนปลายภาค '[70']]]</f>
        <v>53</v>
      </c>
      <c r="U332" s="11">
        <f t="shared" si="5"/>
        <v>1</v>
      </c>
      <c r="V332" s="5" t="str">
        <f>IF(_xlfn.XLOOKUP(Table1[[#This Row],[email]],กิจกรรม_11[Email],กิจกรรม_11[Completion time],0)&lt;&gt;0,"ส่งแล้ว","ยังไม่ส่ง")</f>
        <v>ส่งแล้ว</v>
      </c>
      <c r="W332" s="5" t="str">
        <f>IF(_xlfn.XLOOKUP(Table1[[#This Row],[email]],แบบฝึก_11[Email],แบบฝึก_11[Completion time],0)&lt;&gt;0,"ส่งแล้ว","ยังไม่ส่ง")</f>
        <v>ส่งแล้ว</v>
      </c>
      <c r="X332" s="5" t="str">
        <f>IF(_xlfn.XLOOKUP(Table1[[#This Row],[email]],แบบฝึก_12[Email],แบบฝึก_12[Completion time],0)&lt;&gt;0,"ส่งแล้ว","ยังไม่ส่ง")</f>
        <v>ส่งแล้ว</v>
      </c>
      <c r="Y332" s="5">
        <f>_xlfn.XLOOKUP(Table1[[#This Row],[email]],ท้ายบท_1[Email],ท้ายบท_1[Total points],"ยังไม่ส่ง")</f>
        <v>20</v>
      </c>
      <c r="Z332" s="4">
        <f>_xlfn.XLOOKUP(Table1[[#This Row],[email]],Quiz_1[Email],Quiz_1[Total points],"ยังไม่ส่ง")</f>
        <v>8</v>
      </c>
      <c r="AA332" s="5" t="str">
        <f>IF(_xlfn.XLOOKUP(Table1[[#This Row],[email]],แบบฝึก_21[Email],แบบฝึก_21[Completion time],0)&lt;&gt;0,"ส่งแล้ว","ยังไม่ส่ง")</f>
        <v>ส่งแล้ว</v>
      </c>
      <c r="AB332" s="5" t="str">
        <f>IF(_xlfn.XLOOKUP(Table1[[#This Row],[email]],แบบฝึก_22[Email],แบบฝึก_22[Completion time],0)&lt;&gt;0,"ส่งแล้ว","ยังไม่ส่ง")</f>
        <v>ส่งแล้ว</v>
      </c>
      <c r="AC332" s="5">
        <f>_xlfn.XLOOKUP(Table1[[#This Row],[email]],ท้ายบท_2[Email],ท้ายบท_2[Total points],"ยังไม่ส่ง")</f>
        <v>14</v>
      </c>
      <c r="AD332" s="5">
        <f>_xlfn.XLOOKUP(Table1[[#This Row],[email]],Quiz_2[Email],Quiz_2[Total points],"ยังไม่ส่ง")</f>
        <v>10</v>
      </c>
      <c r="AE332" s="5" t="str">
        <f>IF(_xlfn.XLOOKUP(Table1[[#This Row],[email]],แบบฝึก_31[Email],แบบฝึก_31[Completion time],0)&lt;&gt;0,"ส่งแล้ว","ยังไม่ส่ง")</f>
        <v>ส่งแล้ว</v>
      </c>
      <c r="AF332" s="5">
        <f>_xlfn.XLOOKUP(Table1[[#This Row],[email]],ท้ายบท_3[Email],ท้ายบท_3[Total points],"ยังไม่ส่ง")</f>
        <v>10</v>
      </c>
      <c r="AG332" s="5">
        <f>_xlfn.XLOOKUP(Table1[[#This Row],[email]],Quiz_3[Email],Quiz_3[Total points],"ยังไม่ส่ง")</f>
        <v>6</v>
      </c>
      <c r="AH332" s="12">
        <v>21</v>
      </c>
      <c r="AI332" s="14">
        <v>7</v>
      </c>
      <c r="AJ332" s="12">
        <f>ROUND((Table1[[#This Row],[mid '[20']]]+Table1[[#This Row],[mid '[10']]])/2,0)</f>
        <v>14</v>
      </c>
      <c r="AK332" s="5" t="str">
        <f>IF(_xlfn.XLOOKUP(Table1[[#This Row],[email]],แบบฝึก_41[Email],แบบฝึก_41[Completion time],0)&lt;&gt;0,"ส่งแล้ว","ยังไม่ส่ง")</f>
        <v>ส่งแล้ว</v>
      </c>
      <c r="AL332" s="5" t="str">
        <f>IF(_xlfn.XLOOKUP(Table1[[#This Row],[email]],ท้ายบท_4[Email],ท้ายบท_4[Total points],"ยังไม่ส่ง")&lt;&gt;0,"ส่งแล้ว","ยังไม่ส่ง")</f>
        <v>ยังไม่ส่ง</v>
      </c>
      <c r="AM332" s="5">
        <f>_xlfn.XLOOKUP(Table1[[#This Row],[email]],Quiz_4[Email],Quiz_4[Total points],"ยังไม่ส่ง")</f>
        <v>8</v>
      </c>
      <c r="AN332" s="5" t="str">
        <f>IF(_xlfn.XLOOKUP(Table1[[#This Row],[email]],แบบฝึก_51[Email],แบบฝึก_51[Completion time],0)&lt;&gt;0,"ส่งแล้ว","ยังไม่ส่ง")</f>
        <v>ส่งแล้ว</v>
      </c>
      <c r="AO332" s="5" t="str">
        <f>IF(_xlfn.XLOOKUP(Table1[[#This Row],[email]],แบบฝึก_52[Email],แบบฝึก_52[Completion time],0)&lt;&gt;0,"ส่งแล้ว","ยังไม่ส่ง")</f>
        <v>ส่งแล้ว</v>
      </c>
      <c r="AP332" s="5">
        <f>_xlfn.XLOOKUP(Table1[[#This Row],[email]],ท้ายบท_5[Email],ท้ายบท_5[Total points],"ยังไม่ส่ง")</f>
        <v>18</v>
      </c>
      <c r="AQ332" s="5">
        <f>_xlfn.XLOOKUP(Table1[[#This Row],[email]],Quiz_5[Email],Quiz_5[Total points],"ยังไม่ส่ง")</f>
        <v>6</v>
      </c>
      <c r="AR332" s="37"/>
      <c r="AS332" s="4" t="str">
        <f>IF(M332&lt;10,"ยังไม่ซ่อม",IF(Table1[[#This Row],[ซ่อมแล้วกลางภาค]]="ซ่อมแล้ว","ซ่อมแล้ว","ไม่ต้องซ่อม"))</f>
        <v>ไม่ต้องซ่อม</v>
      </c>
      <c r="BN332"/>
      <c r="BO332"/>
      <c r="BP332"/>
      <c r="BQ332"/>
    </row>
    <row r="333" spans="1:69" ht="19.5" x14ac:dyDescent="0.4">
      <c r="A333" s="21">
        <v>332</v>
      </c>
      <c r="B333" s="4">
        <v>9</v>
      </c>
      <c r="C333" s="4">
        <v>34</v>
      </c>
      <c r="D333" s="4" t="s">
        <v>33314</v>
      </c>
      <c r="E333" s="4" t="s">
        <v>32396</v>
      </c>
      <c r="F333" s="4" t="s">
        <v>33315</v>
      </c>
      <c r="G333" s="4" t="s">
        <v>33316</v>
      </c>
      <c r="H333" s="4" t="s">
        <v>1943</v>
      </c>
      <c r="I333" s="24">
        <f>ROUND(COUNTIF(Table1[[#This Row],[กิจกรรม 1.1]:[ท้ายบท 1]],"&lt;&gt;ยังไม่ส่ง")*2+IF(Table1[[#This Row],[Quiz 1]]&lt;&gt;"ยังไม่ส่ง",Table1[[#This Row],[Quiz 1]]*2/10,0),0)</f>
        <v>10</v>
      </c>
      <c r="J333" s="24">
        <f>ROUND(COUNTIF(Table1[[#This Row],[แบบฝึก 2.1]:[ท้ายบท 2]],"&lt;&gt;ยังไม่ส่ง")*8/3+IF(Table1[[#This Row],[Quiz 2]]&lt;&gt;"ยังไม่ส่ง",Table1[[#This Row],[Quiz 2]]*2/10,0),0)</f>
        <v>10</v>
      </c>
      <c r="K333" s="24">
        <f>ROUND(COUNTIF(Table1[[#This Row],[แบบฝึก 3.1]:[ท้ายบท 3]],"&lt;&gt;ยังไม่ส่ง")*3/2+IF(Table1[[#This Row],[Quiz 3]]&lt;&gt;"ยังไม่ส่ง",Table1[[#This Row],[Quiz 3]]*2/10,0),0)</f>
        <v>4</v>
      </c>
      <c r="L333" s="12">
        <f>Table1[[#This Row],[บท 1 '[10']]]+Table1[[#This Row],[บท 2 '[10']]]+Table1[[#This Row],[บท 3 '[5']]]</f>
        <v>24</v>
      </c>
      <c r="M333" s="12">
        <f>IF(Table1[[#This Row],[ซ่อมแล้วกลางภาค]]="ซ่อมแล้ว",10,Table1[[#This Row],[MID '[20']2]])</f>
        <v>14</v>
      </c>
      <c r="N333" s="12">
        <f>ROUND(COUNTIF(Table1[[#This Row],[แบบฝึก 4.1]:[ท้ายบท 4]],"&lt;&gt;ยังไม่ส่ง")*8/2+IF(Table1[[#This Row],[Quiz 4]]&lt;&gt;"ยังไม่ส่ง",Table1[[#This Row],[Quiz 4]]*2/10,0),0)</f>
        <v>5</v>
      </c>
      <c r="O333" s="12"/>
      <c r="P333" s="13">
        <f>ROUND(COUNTIF(Table1[[#This Row],[แบบฝึก 5.1]:[ท้ายบท 5]],"&lt;&gt;ยังไม่ส่ง")*8/3+IF(Table1[[#This Row],[Quiz 5]]&lt;&gt;"ยังไม่ส่ง",Table1[[#This Row],[Quiz 5]]*2/10,0),0)</f>
        <v>9</v>
      </c>
      <c r="Q333" s="12">
        <f>Table1[[#This Row],[บท 4 '[10']]]+Table1[[#This Row],[นำเสนอ '[5']]]+Table1[[#This Row],[บท 5 '[10']]]</f>
        <v>14</v>
      </c>
      <c r="R333" s="12">
        <f>Table1[[#This Row],[ก่อนกลางภาค '[25']]]+Table1[[#This Row],[กลางภาค '[20']]]+Table1[[#This Row],[หลังกลางภาค '[25']]]</f>
        <v>52</v>
      </c>
      <c r="S333" s="12"/>
      <c r="T333" s="12">
        <f>Table1[[#This Row],[ปลายภาค '[30']]]+Table1[[#This Row],[ก่อนปลายภาค '[70']]]</f>
        <v>52</v>
      </c>
      <c r="U333" s="11">
        <f t="shared" si="5"/>
        <v>1</v>
      </c>
      <c r="V333" s="5" t="str">
        <f>IF(_xlfn.XLOOKUP(Table1[[#This Row],[email]],กิจกรรม_11[Email],กิจกรรม_11[Completion time],0)&lt;&gt;0,"ส่งแล้ว","ยังไม่ส่ง")</f>
        <v>ส่งแล้ว</v>
      </c>
      <c r="W333" s="5" t="str">
        <f>IF(_xlfn.XLOOKUP(Table1[[#This Row],[email]],แบบฝึก_11[Email],แบบฝึก_11[Completion time],0)&lt;&gt;0,"ส่งแล้ว","ยังไม่ส่ง")</f>
        <v>ส่งแล้ว</v>
      </c>
      <c r="X333" s="5" t="str">
        <f>IF(_xlfn.XLOOKUP(Table1[[#This Row],[email]],แบบฝึก_12[Email],แบบฝึก_12[Completion time],0)&lt;&gt;0,"ส่งแล้ว","ยังไม่ส่ง")</f>
        <v>ส่งแล้ว</v>
      </c>
      <c r="Y333" s="5">
        <f>_xlfn.XLOOKUP(Table1[[#This Row],[email]],ท้ายบท_1[Email],ท้ายบท_1[Total points],"ยังไม่ส่ง")</f>
        <v>22</v>
      </c>
      <c r="Z333" s="4">
        <f>_xlfn.XLOOKUP(Table1[[#This Row],[email]],Quiz_1[Email],Quiz_1[Total points],"ยังไม่ส่ง")</f>
        <v>8</v>
      </c>
      <c r="AA333" s="5" t="str">
        <f>IF(_xlfn.XLOOKUP(Table1[[#This Row],[email]],แบบฝึก_21[Email],แบบฝึก_21[Completion time],0)&lt;&gt;0,"ส่งแล้ว","ยังไม่ส่ง")</f>
        <v>ส่งแล้ว</v>
      </c>
      <c r="AB333" s="5" t="str">
        <f>IF(_xlfn.XLOOKUP(Table1[[#This Row],[email]],แบบฝึก_22[Email],แบบฝึก_22[Completion time],0)&lt;&gt;0,"ส่งแล้ว","ยังไม่ส่ง")</f>
        <v>ส่งแล้ว</v>
      </c>
      <c r="AC333" s="5">
        <f>_xlfn.XLOOKUP(Table1[[#This Row],[email]],ท้ายบท_2[Email],ท้ายบท_2[Total points],"ยังไม่ส่ง")</f>
        <v>14</v>
      </c>
      <c r="AD333" s="5">
        <f>_xlfn.XLOOKUP(Table1[[#This Row],[email]],Quiz_2[Email],Quiz_2[Total points],"ยังไม่ส่ง")</f>
        <v>9</v>
      </c>
      <c r="AE333" s="5" t="str">
        <f>IF(_xlfn.XLOOKUP(Table1[[#This Row],[email]],แบบฝึก_31[Email],แบบฝึก_31[Completion time],0)&lt;&gt;0,"ส่งแล้ว","ยังไม่ส่ง")</f>
        <v>ส่งแล้ว</v>
      </c>
      <c r="AF333" s="5">
        <f>_xlfn.XLOOKUP(Table1[[#This Row],[email]],ท้ายบท_3[Email],ท้ายบท_3[Total points],"ยังไม่ส่ง")</f>
        <v>10</v>
      </c>
      <c r="AG333" s="5">
        <f>_xlfn.XLOOKUP(Table1[[#This Row],[email]],Quiz_3[Email],Quiz_3[Total points],"ยังไม่ส่ง")</f>
        <v>6</v>
      </c>
      <c r="AH333" s="12">
        <v>19</v>
      </c>
      <c r="AI333" s="14">
        <v>8</v>
      </c>
      <c r="AJ333" s="12">
        <f>ROUND((Table1[[#This Row],[mid '[20']]]+Table1[[#This Row],[mid '[10']]])/2,0)</f>
        <v>14</v>
      </c>
      <c r="AK333" s="5" t="str">
        <f>IF(_xlfn.XLOOKUP(Table1[[#This Row],[email]],แบบฝึก_41[Email],แบบฝึก_41[Completion time],0)&lt;&gt;0,"ส่งแล้ว","ยังไม่ส่ง")</f>
        <v>ส่งแล้ว</v>
      </c>
      <c r="AL333" s="5" t="str">
        <f>IF(_xlfn.XLOOKUP(Table1[[#This Row],[email]],ท้ายบท_4[Email],ท้ายบท_4[Total points],"ยังไม่ส่ง")&lt;&gt;0,"ส่งแล้ว","ยังไม่ส่ง")</f>
        <v>ยังไม่ส่ง</v>
      </c>
      <c r="AM333" s="5">
        <f>_xlfn.XLOOKUP(Table1[[#This Row],[email]],Quiz_4[Email],Quiz_4[Total points],"ยังไม่ส่ง")</f>
        <v>5</v>
      </c>
      <c r="AN333" s="5" t="str">
        <f>IF(_xlfn.XLOOKUP(Table1[[#This Row],[email]],แบบฝึก_51[Email],แบบฝึก_51[Completion time],0)&lt;&gt;0,"ส่งแล้ว","ยังไม่ส่ง")</f>
        <v>ส่งแล้ว</v>
      </c>
      <c r="AO333" s="5" t="str">
        <f>IF(_xlfn.XLOOKUP(Table1[[#This Row],[email]],แบบฝึก_52[Email],แบบฝึก_52[Completion time],0)&lt;&gt;0,"ส่งแล้ว","ยังไม่ส่ง")</f>
        <v>ส่งแล้ว</v>
      </c>
      <c r="AP333" s="5">
        <f>_xlfn.XLOOKUP(Table1[[#This Row],[email]],ท้ายบท_5[Email],ท้ายบท_5[Total points],"ยังไม่ส่ง")</f>
        <v>13</v>
      </c>
      <c r="AQ333" s="5">
        <f>_xlfn.XLOOKUP(Table1[[#This Row],[email]],Quiz_5[Email],Quiz_5[Total points],"ยังไม่ส่ง")</f>
        <v>6</v>
      </c>
      <c r="AR333" s="37"/>
      <c r="AS333" s="4" t="str">
        <f>IF(M333&lt;10,"ยังไม่ซ่อม",IF(Table1[[#This Row],[ซ่อมแล้วกลางภาค]]="ซ่อมแล้ว","ซ่อมแล้ว","ไม่ต้องซ่อม"))</f>
        <v>ไม่ต้องซ่อม</v>
      </c>
      <c r="BN333"/>
      <c r="BO333"/>
      <c r="BP333"/>
      <c r="BQ333"/>
    </row>
    <row r="334" spans="1:69" ht="19.5" x14ac:dyDescent="0.4">
      <c r="A334" s="21">
        <v>333</v>
      </c>
      <c r="B334" s="4">
        <v>9</v>
      </c>
      <c r="C334" s="4">
        <v>35</v>
      </c>
      <c r="D334" s="4" t="s">
        <v>33317</v>
      </c>
      <c r="E334" s="4" t="s">
        <v>32396</v>
      </c>
      <c r="F334" s="4" t="s">
        <v>33318</v>
      </c>
      <c r="G334" s="4" t="s">
        <v>33319</v>
      </c>
      <c r="H334" s="4" t="s">
        <v>2552</v>
      </c>
      <c r="I334" s="24">
        <f>ROUND(COUNTIF(Table1[[#This Row],[กิจกรรม 1.1]:[ท้ายบท 1]],"&lt;&gt;ยังไม่ส่ง")*2+IF(Table1[[#This Row],[Quiz 1]]&lt;&gt;"ยังไม่ส่ง",Table1[[#This Row],[Quiz 1]]*2/10,0),0)</f>
        <v>10</v>
      </c>
      <c r="J334" s="24">
        <f>ROUND(COUNTIF(Table1[[#This Row],[แบบฝึก 2.1]:[ท้ายบท 2]],"&lt;&gt;ยังไม่ส่ง")*8/3+IF(Table1[[#This Row],[Quiz 2]]&lt;&gt;"ยังไม่ส่ง",Table1[[#This Row],[Quiz 2]]*2/10,0),0)</f>
        <v>10</v>
      </c>
      <c r="K334" s="24">
        <f>ROUND(COUNTIF(Table1[[#This Row],[แบบฝึก 3.1]:[ท้ายบท 3]],"&lt;&gt;ยังไม่ส่ง")*3/2+IF(Table1[[#This Row],[Quiz 3]]&lt;&gt;"ยังไม่ส่ง",Table1[[#This Row],[Quiz 3]]*2/10,0),0)</f>
        <v>4</v>
      </c>
      <c r="L334" s="12">
        <f>Table1[[#This Row],[บท 1 '[10']]]+Table1[[#This Row],[บท 2 '[10']]]+Table1[[#This Row],[บท 3 '[5']]]</f>
        <v>24</v>
      </c>
      <c r="M334" s="12">
        <f>IF(Table1[[#This Row],[ซ่อมแล้วกลางภาค]]="ซ่อมแล้ว",10,Table1[[#This Row],[MID '[20']2]])</f>
        <v>10</v>
      </c>
      <c r="N334" s="12">
        <f>ROUND(COUNTIF(Table1[[#This Row],[แบบฝึก 4.1]:[ท้ายบท 4]],"&lt;&gt;ยังไม่ส่ง")*8/2+IF(Table1[[#This Row],[Quiz 4]]&lt;&gt;"ยังไม่ส่ง",Table1[[#This Row],[Quiz 4]]*2/10,0),0)</f>
        <v>5</v>
      </c>
      <c r="O334" s="12"/>
      <c r="P334" s="13">
        <f>ROUND(COUNTIF(Table1[[#This Row],[แบบฝึก 5.1]:[ท้ายบท 5]],"&lt;&gt;ยังไม่ส่ง")*8/3+IF(Table1[[#This Row],[Quiz 5]]&lt;&gt;"ยังไม่ส่ง",Table1[[#This Row],[Quiz 5]]*2/10,0),0)</f>
        <v>9</v>
      </c>
      <c r="Q334" s="12">
        <f>Table1[[#This Row],[บท 4 '[10']]]+Table1[[#This Row],[นำเสนอ '[5']]]+Table1[[#This Row],[บท 5 '[10']]]</f>
        <v>14</v>
      </c>
      <c r="R334" s="12">
        <f>Table1[[#This Row],[ก่อนกลางภาค '[25']]]+Table1[[#This Row],[กลางภาค '[20']]]+Table1[[#This Row],[หลังกลางภาค '[25']]]</f>
        <v>48</v>
      </c>
      <c r="S334" s="12"/>
      <c r="T334" s="12">
        <f>Table1[[#This Row],[ปลายภาค '[30']]]+Table1[[#This Row],[ก่อนปลายภาค '[70']]]</f>
        <v>48</v>
      </c>
      <c r="U334" s="11">
        <f t="shared" si="5"/>
        <v>0</v>
      </c>
      <c r="V334" s="5" t="str">
        <f>IF(_xlfn.XLOOKUP(Table1[[#This Row],[email]],กิจกรรม_11[Email],กิจกรรม_11[Completion time],0)&lt;&gt;0,"ส่งแล้ว","ยังไม่ส่ง")</f>
        <v>ส่งแล้ว</v>
      </c>
      <c r="W334" s="5" t="str">
        <f>IF(_xlfn.XLOOKUP(Table1[[#This Row],[email]],แบบฝึก_11[Email],แบบฝึก_11[Completion time],0)&lt;&gt;0,"ส่งแล้ว","ยังไม่ส่ง")</f>
        <v>ส่งแล้ว</v>
      </c>
      <c r="X334" s="5" t="str">
        <f>IF(_xlfn.XLOOKUP(Table1[[#This Row],[email]],แบบฝึก_12[Email],แบบฝึก_12[Completion time],0)&lt;&gt;0,"ส่งแล้ว","ยังไม่ส่ง")</f>
        <v>ส่งแล้ว</v>
      </c>
      <c r="Y334" s="5">
        <f>_xlfn.XLOOKUP(Table1[[#This Row],[email]],ท้ายบท_1[Email],ท้ายบท_1[Total points],"ยังไม่ส่ง")</f>
        <v>18</v>
      </c>
      <c r="Z334" s="4">
        <f>_xlfn.XLOOKUP(Table1[[#This Row],[email]],Quiz_1[Email],Quiz_1[Total points],"ยังไม่ส่ง")</f>
        <v>8</v>
      </c>
      <c r="AA334" s="5" t="str">
        <f>IF(_xlfn.XLOOKUP(Table1[[#This Row],[email]],แบบฝึก_21[Email],แบบฝึก_21[Completion time],0)&lt;&gt;0,"ส่งแล้ว","ยังไม่ส่ง")</f>
        <v>ส่งแล้ว</v>
      </c>
      <c r="AB334" s="5" t="str">
        <f>IF(_xlfn.XLOOKUP(Table1[[#This Row],[email]],แบบฝึก_22[Email],แบบฝึก_22[Completion time],0)&lt;&gt;0,"ส่งแล้ว","ยังไม่ส่ง")</f>
        <v>ส่งแล้ว</v>
      </c>
      <c r="AC334" s="5">
        <f>_xlfn.XLOOKUP(Table1[[#This Row],[email]],ท้ายบท_2[Email],ท้ายบท_2[Total points],"ยังไม่ส่ง")</f>
        <v>13</v>
      </c>
      <c r="AD334" s="5">
        <f>_xlfn.XLOOKUP(Table1[[#This Row],[email]],Quiz_2[Email],Quiz_2[Total points],"ยังไม่ส่ง")</f>
        <v>9</v>
      </c>
      <c r="AE334" s="5" t="str">
        <f>IF(_xlfn.XLOOKUP(Table1[[#This Row],[email]],แบบฝึก_31[Email],แบบฝึก_31[Completion time],0)&lt;&gt;0,"ส่งแล้ว","ยังไม่ส่ง")</f>
        <v>ส่งแล้ว</v>
      </c>
      <c r="AF334" s="5">
        <f>_xlfn.XLOOKUP(Table1[[#This Row],[email]],ท้ายบท_3[Email],ท้ายบท_3[Total points],"ยังไม่ส่ง")</f>
        <v>11</v>
      </c>
      <c r="AG334" s="5">
        <f>_xlfn.XLOOKUP(Table1[[#This Row],[email]],Quiz_3[Email],Quiz_3[Total points],"ยังไม่ส่ง")</f>
        <v>7</v>
      </c>
      <c r="AH334" s="12">
        <v>12</v>
      </c>
      <c r="AI334" s="14">
        <v>7</v>
      </c>
      <c r="AJ334" s="12">
        <f>ROUND((Table1[[#This Row],[mid '[20']]]+Table1[[#This Row],[mid '[10']]])/2,0)</f>
        <v>10</v>
      </c>
      <c r="AK334" s="5" t="str">
        <f>IF(_xlfn.XLOOKUP(Table1[[#This Row],[email]],แบบฝึก_41[Email],แบบฝึก_41[Completion time],0)&lt;&gt;0,"ส่งแล้ว","ยังไม่ส่ง")</f>
        <v>ส่งแล้ว</v>
      </c>
      <c r="AL334" s="5" t="str">
        <f>IF(_xlfn.XLOOKUP(Table1[[#This Row],[email]],ท้ายบท_4[Email],ท้ายบท_4[Total points],"ยังไม่ส่ง")&lt;&gt;0,"ส่งแล้ว","ยังไม่ส่ง")</f>
        <v>ยังไม่ส่ง</v>
      </c>
      <c r="AM334" s="5">
        <f>_xlfn.XLOOKUP(Table1[[#This Row],[email]],Quiz_4[Email],Quiz_4[Total points],"ยังไม่ส่ง")</f>
        <v>6</v>
      </c>
      <c r="AN334" s="5" t="str">
        <f>IF(_xlfn.XLOOKUP(Table1[[#This Row],[email]],แบบฝึก_51[Email],แบบฝึก_51[Completion time],0)&lt;&gt;0,"ส่งแล้ว","ยังไม่ส่ง")</f>
        <v>ส่งแล้ว</v>
      </c>
      <c r="AO334" s="5" t="str">
        <f>IF(_xlfn.XLOOKUP(Table1[[#This Row],[email]],แบบฝึก_52[Email],แบบฝึก_52[Completion time],0)&lt;&gt;0,"ส่งแล้ว","ยังไม่ส่ง")</f>
        <v>ส่งแล้ว</v>
      </c>
      <c r="AP334" s="5">
        <f>_xlfn.XLOOKUP(Table1[[#This Row],[email]],ท้ายบท_5[Email],ท้ายบท_5[Total points],"ยังไม่ส่ง")</f>
        <v>13</v>
      </c>
      <c r="AQ334" s="5">
        <f>_xlfn.XLOOKUP(Table1[[#This Row],[email]],Quiz_5[Email],Quiz_5[Total points],"ยังไม่ส่ง")</f>
        <v>7</v>
      </c>
      <c r="AR334" s="37"/>
      <c r="AS334" s="4" t="str">
        <f>IF(M334&lt;10,"ยังไม่ซ่อม",IF(Table1[[#This Row],[ซ่อมแล้วกลางภาค]]="ซ่อมแล้ว","ซ่อมแล้ว","ไม่ต้องซ่อม"))</f>
        <v>ไม่ต้องซ่อม</v>
      </c>
      <c r="BN334"/>
      <c r="BO334"/>
      <c r="BP334"/>
      <c r="BQ334"/>
    </row>
    <row r="335" spans="1:69" ht="19.5" x14ac:dyDescent="0.4">
      <c r="A335" s="21">
        <v>334</v>
      </c>
      <c r="B335" s="4">
        <v>9</v>
      </c>
      <c r="C335" s="4">
        <v>36</v>
      </c>
      <c r="D335" s="4" t="s">
        <v>33320</v>
      </c>
      <c r="E335" s="4" t="s">
        <v>32396</v>
      </c>
      <c r="F335" s="4" t="s">
        <v>33321</v>
      </c>
      <c r="G335" s="4" t="s">
        <v>33322</v>
      </c>
      <c r="H335" s="4" t="s">
        <v>3077</v>
      </c>
      <c r="I335" s="24">
        <f>ROUND(COUNTIF(Table1[[#This Row],[กิจกรรม 1.1]:[ท้ายบท 1]],"&lt;&gt;ยังไม่ส่ง")*2+IF(Table1[[#This Row],[Quiz 1]]&lt;&gt;"ยังไม่ส่ง",Table1[[#This Row],[Quiz 1]]*2/10,0),0)</f>
        <v>10</v>
      </c>
      <c r="J335" s="24">
        <f>ROUND(COUNTIF(Table1[[#This Row],[แบบฝึก 2.1]:[ท้ายบท 2]],"&lt;&gt;ยังไม่ส่ง")*8/3+IF(Table1[[#This Row],[Quiz 2]]&lt;&gt;"ยังไม่ส่ง",Table1[[#This Row],[Quiz 2]]*2/10,0),0)</f>
        <v>10</v>
      </c>
      <c r="K335" s="24">
        <f>ROUND(COUNTIF(Table1[[#This Row],[แบบฝึก 3.1]:[ท้ายบท 3]],"&lt;&gt;ยังไม่ส่ง")*3/2+IF(Table1[[#This Row],[Quiz 3]]&lt;&gt;"ยังไม่ส่ง",Table1[[#This Row],[Quiz 3]]*2/10,0),0)</f>
        <v>4</v>
      </c>
      <c r="L335" s="12">
        <f>Table1[[#This Row],[บท 1 '[10']]]+Table1[[#This Row],[บท 2 '[10']]]+Table1[[#This Row],[บท 3 '[5']]]</f>
        <v>24</v>
      </c>
      <c r="M335" s="12">
        <f>IF(Table1[[#This Row],[ซ่อมแล้วกลางภาค]]="ซ่อมแล้ว",10,Table1[[#This Row],[MID '[20']2]])</f>
        <v>12</v>
      </c>
      <c r="N335" s="12">
        <f>ROUND(COUNTIF(Table1[[#This Row],[แบบฝึก 4.1]:[ท้ายบท 4]],"&lt;&gt;ยังไม่ส่ง")*8/2+IF(Table1[[#This Row],[Quiz 4]]&lt;&gt;"ยังไม่ส่ง",Table1[[#This Row],[Quiz 4]]*2/10,0),0)</f>
        <v>10</v>
      </c>
      <c r="O335" s="12"/>
      <c r="P335" s="13">
        <f>ROUND(COUNTIF(Table1[[#This Row],[แบบฝึก 5.1]:[ท้ายบท 5]],"&lt;&gt;ยังไม่ส่ง")*8/3+IF(Table1[[#This Row],[Quiz 5]]&lt;&gt;"ยังไม่ส่ง",Table1[[#This Row],[Quiz 5]]*2/10,0),0)</f>
        <v>9</v>
      </c>
      <c r="Q335" s="12">
        <f>Table1[[#This Row],[บท 4 '[10']]]+Table1[[#This Row],[นำเสนอ '[5']]]+Table1[[#This Row],[บท 5 '[10']]]</f>
        <v>19</v>
      </c>
      <c r="R335" s="12">
        <f>Table1[[#This Row],[ก่อนกลางภาค '[25']]]+Table1[[#This Row],[กลางภาค '[20']]]+Table1[[#This Row],[หลังกลางภาค '[25']]]</f>
        <v>55</v>
      </c>
      <c r="S335" s="12"/>
      <c r="T335" s="12">
        <f>Table1[[#This Row],[ปลายภาค '[30']]]+Table1[[#This Row],[ก่อนปลายภาค '[70']]]</f>
        <v>55</v>
      </c>
      <c r="U335" s="11">
        <f t="shared" si="5"/>
        <v>1.5</v>
      </c>
      <c r="V335" s="5" t="str">
        <f>IF(_xlfn.XLOOKUP(Table1[[#This Row],[email]],กิจกรรม_11[Email],กิจกรรม_11[Completion time],0)&lt;&gt;0,"ส่งแล้ว","ยังไม่ส่ง")</f>
        <v>ส่งแล้ว</v>
      </c>
      <c r="W335" s="5" t="str">
        <f>IF(_xlfn.XLOOKUP(Table1[[#This Row],[email]],แบบฝึก_11[Email],แบบฝึก_11[Completion time],0)&lt;&gt;0,"ส่งแล้ว","ยังไม่ส่ง")</f>
        <v>ส่งแล้ว</v>
      </c>
      <c r="X335" s="5" t="str">
        <f>IF(_xlfn.XLOOKUP(Table1[[#This Row],[email]],แบบฝึก_12[Email],แบบฝึก_12[Completion time],0)&lt;&gt;0,"ส่งแล้ว","ยังไม่ส่ง")</f>
        <v>ส่งแล้ว</v>
      </c>
      <c r="Y335" s="5">
        <f>_xlfn.XLOOKUP(Table1[[#This Row],[email]],ท้ายบท_1[Email],ท้ายบท_1[Total points],"ยังไม่ส่ง")</f>
        <v>16</v>
      </c>
      <c r="Z335" s="4">
        <f>_xlfn.XLOOKUP(Table1[[#This Row],[email]],Quiz_1[Email],Quiz_1[Total points],"ยังไม่ส่ง")</f>
        <v>9</v>
      </c>
      <c r="AA335" s="5" t="str">
        <f>IF(_xlfn.XLOOKUP(Table1[[#This Row],[email]],แบบฝึก_21[Email],แบบฝึก_21[Completion time],0)&lt;&gt;0,"ส่งแล้ว","ยังไม่ส่ง")</f>
        <v>ส่งแล้ว</v>
      </c>
      <c r="AB335" s="5" t="str">
        <f>IF(_xlfn.XLOOKUP(Table1[[#This Row],[email]],แบบฝึก_22[Email],แบบฝึก_22[Completion time],0)&lt;&gt;0,"ส่งแล้ว","ยังไม่ส่ง")</f>
        <v>ส่งแล้ว</v>
      </c>
      <c r="AC335" s="5">
        <f>_xlfn.XLOOKUP(Table1[[#This Row],[email]],ท้ายบท_2[Email],ท้ายบท_2[Total points],"ยังไม่ส่ง")</f>
        <v>9</v>
      </c>
      <c r="AD335" s="5">
        <f>_xlfn.XLOOKUP(Table1[[#This Row],[email]],Quiz_2[Email],Quiz_2[Total points],"ยังไม่ส่ง")</f>
        <v>9</v>
      </c>
      <c r="AE335" s="5" t="str">
        <f>IF(_xlfn.XLOOKUP(Table1[[#This Row],[email]],แบบฝึก_31[Email],แบบฝึก_31[Completion time],0)&lt;&gt;0,"ส่งแล้ว","ยังไม่ส่ง")</f>
        <v>ส่งแล้ว</v>
      </c>
      <c r="AF335" s="5">
        <f>_xlfn.XLOOKUP(Table1[[#This Row],[email]],ท้ายบท_3[Email],ท้ายบท_3[Total points],"ยังไม่ส่ง")</f>
        <v>9</v>
      </c>
      <c r="AG335" s="5">
        <f>_xlfn.XLOOKUP(Table1[[#This Row],[email]],Quiz_3[Email],Quiz_3[Total points],"ยังไม่ส่ง")</f>
        <v>5</v>
      </c>
      <c r="AH335" s="12">
        <v>16</v>
      </c>
      <c r="AI335" s="14">
        <v>8</v>
      </c>
      <c r="AJ335" s="12">
        <f>ROUND((Table1[[#This Row],[mid '[20']]]+Table1[[#This Row],[mid '[10']]])/2,0)</f>
        <v>12</v>
      </c>
      <c r="AK335" s="5" t="str">
        <f>IF(_xlfn.XLOOKUP(Table1[[#This Row],[email]],แบบฝึก_41[Email],แบบฝึก_41[Completion time],0)&lt;&gt;0,"ส่งแล้ว","ยังไม่ส่ง")</f>
        <v>ส่งแล้ว</v>
      </c>
      <c r="AL335" s="5" t="str">
        <f>IF(_xlfn.XLOOKUP(Table1[[#This Row],[email]],ท้ายบท_4[Email],ท้ายบท_4[Total points],"ยังไม่ส่ง")&lt;&gt;0,"ส่งแล้ว","ยังไม่ส่ง")</f>
        <v>ส่งแล้ว</v>
      </c>
      <c r="AM335" s="5">
        <f>_xlfn.XLOOKUP(Table1[[#This Row],[email]],Quiz_4[Email],Quiz_4[Total points],"ยังไม่ส่ง")</f>
        <v>9</v>
      </c>
      <c r="AN335" s="5" t="str">
        <f>IF(_xlfn.XLOOKUP(Table1[[#This Row],[email]],แบบฝึก_51[Email],แบบฝึก_51[Completion time],0)&lt;&gt;0,"ส่งแล้ว","ยังไม่ส่ง")</f>
        <v>ส่งแล้ว</v>
      </c>
      <c r="AO335" s="5" t="str">
        <f>IF(_xlfn.XLOOKUP(Table1[[#This Row],[email]],แบบฝึก_52[Email],แบบฝึก_52[Completion time],0)&lt;&gt;0,"ส่งแล้ว","ยังไม่ส่ง")</f>
        <v>ส่งแล้ว</v>
      </c>
      <c r="AP335" s="5">
        <f>_xlfn.XLOOKUP(Table1[[#This Row],[email]],ท้ายบท_5[Email],ท้ายบท_5[Total points],"ยังไม่ส่ง")</f>
        <v>12</v>
      </c>
      <c r="AQ335" s="5">
        <f>_xlfn.XLOOKUP(Table1[[#This Row],[email]],Quiz_5[Email],Quiz_5[Total points],"ยังไม่ส่ง")</f>
        <v>4</v>
      </c>
      <c r="AR335" s="37"/>
      <c r="AS335" s="4" t="str">
        <f>IF(M335&lt;10,"ยังไม่ซ่อม",IF(Table1[[#This Row],[ซ่อมแล้วกลางภาค]]="ซ่อมแล้ว","ซ่อมแล้ว","ไม่ต้องซ่อม"))</f>
        <v>ไม่ต้องซ่อม</v>
      </c>
      <c r="BN335"/>
      <c r="BO335"/>
      <c r="BP335"/>
      <c r="BQ335"/>
    </row>
    <row r="336" spans="1:69" ht="19.5" x14ac:dyDescent="0.4">
      <c r="A336" s="21">
        <v>335</v>
      </c>
      <c r="B336" s="4">
        <v>9</v>
      </c>
      <c r="C336" s="4">
        <v>37</v>
      </c>
      <c r="D336" s="4" t="s">
        <v>33323</v>
      </c>
      <c r="E336" s="4" t="s">
        <v>32505</v>
      </c>
      <c r="F336" s="4" t="s">
        <v>33324</v>
      </c>
      <c r="G336" s="4" t="s">
        <v>33325</v>
      </c>
      <c r="H336" s="4" t="s">
        <v>3067</v>
      </c>
      <c r="I336" s="24">
        <f>ROUND(COUNTIF(Table1[[#This Row],[กิจกรรม 1.1]:[ท้ายบท 1]],"&lt;&gt;ยังไม่ส่ง")*2+IF(Table1[[#This Row],[Quiz 1]]&lt;&gt;"ยังไม่ส่ง",Table1[[#This Row],[Quiz 1]]*2/10,0),0)</f>
        <v>9</v>
      </c>
      <c r="J336" s="24">
        <f>ROUND(COUNTIF(Table1[[#This Row],[แบบฝึก 2.1]:[ท้ายบท 2]],"&lt;&gt;ยังไม่ส่ง")*8/3+IF(Table1[[#This Row],[Quiz 2]]&lt;&gt;"ยังไม่ส่ง",Table1[[#This Row],[Quiz 2]]*2/10,0),0)</f>
        <v>10</v>
      </c>
      <c r="K336" s="24">
        <f>ROUND(COUNTIF(Table1[[#This Row],[แบบฝึก 3.1]:[ท้ายบท 3]],"&lt;&gt;ยังไม่ส่ง")*3/2+IF(Table1[[#This Row],[Quiz 3]]&lt;&gt;"ยังไม่ส่ง",Table1[[#This Row],[Quiz 3]]*2/10,0),0)</f>
        <v>4</v>
      </c>
      <c r="L336" s="12">
        <f>Table1[[#This Row],[บท 1 '[10']]]+Table1[[#This Row],[บท 2 '[10']]]+Table1[[#This Row],[บท 3 '[5']]]</f>
        <v>23</v>
      </c>
      <c r="M336" s="12">
        <f>IF(Table1[[#This Row],[ซ่อมแล้วกลางภาค]]="ซ่อมแล้ว",10,Table1[[#This Row],[MID '[20']2]])</f>
        <v>10</v>
      </c>
      <c r="N336" s="12">
        <f>ROUND(COUNTIF(Table1[[#This Row],[แบบฝึก 4.1]:[ท้ายบท 4]],"&lt;&gt;ยังไม่ส่ง")*8/2+IF(Table1[[#This Row],[Quiz 4]]&lt;&gt;"ยังไม่ส่ง",Table1[[#This Row],[Quiz 4]]*2/10,0),0)</f>
        <v>6</v>
      </c>
      <c r="O336" s="12"/>
      <c r="P336" s="13">
        <f>ROUND(COUNTIF(Table1[[#This Row],[แบบฝึก 5.1]:[ท้ายบท 5]],"&lt;&gt;ยังไม่ส่ง")*8/3+IF(Table1[[#This Row],[Quiz 5]]&lt;&gt;"ยังไม่ส่ง",Table1[[#This Row],[Quiz 5]]*2/10,0),0)</f>
        <v>9</v>
      </c>
      <c r="Q336" s="12">
        <f>Table1[[#This Row],[บท 4 '[10']]]+Table1[[#This Row],[นำเสนอ '[5']]]+Table1[[#This Row],[บท 5 '[10']]]</f>
        <v>15</v>
      </c>
      <c r="R336" s="12">
        <f>Table1[[#This Row],[ก่อนกลางภาค '[25']]]+Table1[[#This Row],[กลางภาค '[20']]]+Table1[[#This Row],[หลังกลางภาค '[25']]]</f>
        <v>48</v>
      </c>
      <c r="S336" s="12"/>
      <c r="T336" s="12">
        <f>Table1[[#This Row],[ปลายภาค '[30']]]+Table1[[#This Row],[ก่อนปลายภาค '[70']]]</f>
        <v>48</v>
      </c>
      <c r="U336" s="11">
        <f t="shared" si="5"/>
        <v>0</v>
      </c>
      <c r="V336" s="5" t="str">
        <f>IF(_xlfn.XLOOKUP(Table1[[#This Row],[email]],กิจกรรม_11[Email],กิจกรรม_11[Completion time],0)&lt;&gt;0,"ส่งแล้ว","ยังไม่ส่ง")</f>
        <v>ส่งแล้ว</v>
      </c>
      <c r="W336" s="5" t="str">
        <f>IF(_xlfn.XLOOKUP(Table1[[#This Row],[email]],แบบฝึก_11[Email],แบบฝึก_11[Completion time],0)&lt;&gt;0,"ส่งแล้ว","ยังไม่ส่ง")</f>
        <v>ส่งแล้ว</v>
      </c>
      <c r="X336" s="5" t="str">
        <f>IF(_xlfn.XLOOKUP(Table1[[#This Row],[email]],แบบฝึก_12[Email],แบบฝึก_12[Completion time],0)&lt;&gt;0,"ส่งแล้ว","ยังไม่ส่ง")</f>
        <v>ส่งแล้ว</v>
      </c>
      <c r="Y336" s="5">
        <f>_xlfn.XLOOKUP(Table1[[#This Row],[email]],ท้ายบท_1[Email],ท้ายบท_1[Total points],"ยังไม่ส่ง")</f>
        <v>16</v>
      </c>
      <c r="Z336" s="4">
        <f>_xlfn.XLOOKUP(Table1[[#This Row],[email]],Quiz_1[Email],Quiz_1[Total points],"ยังไม่ส่ง")</f>
        <v>7</v>
      </c>
      <c r="AA336" s="5" t="str">
        <f>IF(_xlfn.XLOOKUP(Table1[[#This Row],[email]],แบบฝึก_21[Email],แบบฝึก_21[Completion time],0)&lt;&gt;0,"ส่งแล้ว","ยังไม่ส่ง")</f>
        <v>ส่งแล้ว</v>
      </c>
      <c r="AB336" s="5" t="str">
        <f>IF(_xlfn.XLOOKUP(Table1[[#This Row],[email]],แบบฝึก_22[Email],แบบฝึก_22[Completion time],0)&lt;&gt;0,"ส่งแล้ว","ยังไม่ส่ง")</f>
        <v>ส่งแล้ว</v>
      </c>
      <c r="AC336" s="5">
        <f>_xlfn.XLOOKUP(Table1[[#This Row],[email]],ท้ายบท_2[Email],ท้ายบท_2[Total points],"ยังไม่ส่ง")</f>
        <v>4</v>
      </c>
      <c r="AD336" s="5">
        <f>_xlfn.XLOOKUP(Table1[[#This Row],[email]],Quiz_2[Email],Quiz_2[Total points],"ยังไม่ส่ง")</f>
        <v>9</v>
      </c>
      <c r="AE336" s="5" t="str">
        <f>IF(_xlfn.XLOOKUP(Table1[[#This Row],[email]],แบบฝึก_31[Email],แบบฝึก_31[Completion time],0)&lt;&gt;0,"ส่งแล้ว","ยังไม่ส่ง")</f>
        <v>ส่งแล้ว</v>
      </c>
      <c r="AF336" s="5">
        <f>_xlfn.XLOOKUP(Table1[[#This Row],[email]],ท้ายบท_3[Email],ท้ายบท_3[Total points],"ยังไม่ส่ง")</f>
        <v>11</v>
      </c>
      <c r="AG336" s="5">
        <f>_xlfn.XLOOKUP(Table1[[#This Row],[email]],Quiz_3[Email],Quiz_3[Total points],"ยังไม่ส่ง")</f>
        <v>6</v>
      </c>
      <c r="AH336" s="12">
        <v>13</v>
      </c>
      <c r="AI336" s="14">
        <v>7</v>
      </c>
      <c r="AJ336" s="12">
        <f>ROUND((Table1[[#This Row],[mid '[20']]]+Table1[[#This Row],[mid '[10']]])/2,0)</f>
        <v>10</v>
      </c>
      <c r="AK336" s="5" t="str">
        <f>IF(_xlfn.XLOOKUP(Table1[[#This Row],[email]],แบบฝึก_41[Email],แบบฝึก_41[Completion time],0)&lt;&gt;0,"ส่งแล้ว","ยังไม่ส่ง")</f>
        <v>ยังไม่ส่ง</v>
      </c>
      <c r="AL336" s="5" t="str">
        <f>IF(_xlfn.XLOOKUP(Table1[[#This Row],[email]],ท้ายบท_4[Email],ท้ายบท_4[Total points],"ยังไม่ส่ง")&lt;&gt;0,"ส่งแล้ว","ยังไม่ส่ง")</f>
        <v>ส่งแล้ว</v>
      </c>
      <c r="AM336" s="5">
        <f>_xlfn.XLOOKUP(Table1[[#This Row],[email]],Quiz_4[Email],Quiz_4[Total points],"ยังไม่ส่ง")</f>
        <v>9</v>
      </c>
      <c r="AN336" s="5" t="str">
        <f>IF(_xlfn.XLOOKUP(Table1[[#This Row],[email]],แบบฝึก_51[Email],แบบฝึก_51[Completion time],0)&lt;&gt;0,"ส่งแล้ว","ยังไม่ส่ง")</f>
        <v>ส่งแล้ว</v>
      </c>
      <c r="AO336" s="5" t="str">
        <f>IF(_xlfn.XLOOKUP(Table1[[#This Row],[email]],แบบฝึก_52[Email],แบบฝึก_52[Completion time],0)&lt;&gt;0,"ส่งแล้ว","ยังไม่ส่ง")</f>
        <v>ส่งแล้ว</v>
      </c>
      <c r="AP336" s="5">
        <f>_xlfn.XLOOKUP(Table1[[#This Row],[email]],ท้ายบท_5[Email],ท้ายบท_5[Total points],"ยังไม่ส่ง")</f>
        <v>13</v>
      </c>
      <c r="AQ336" s="5">
        <f>_xlfn.XLOOKUP(Table1[[#This Row],[email]],Quiz_5[Email],Quiz_5[Total points],"ยังไม่ส่ง")</f>
        <v>4</v>
      </c>
      <c r="AR336" s="37"/>
      <c r="AS336" s="4" t="str">
        <f>IF(M336&lt;10,"ยังไม่ซ่อม",IF(Table1[[#This Row],[ซ่อมแล้วกลางภาค]]="ซ่อมแล้ว","ซ่อมแล้ว","ไม่ต้องซ่อม"))</f>
        <v>ไม่ต้องซ่อม</v>
      </c>
      <c r="BN336"/>
      <c r="BO336"/>
      <c r="BP336"/>
      <c r="BQ336"/>
    </row>
    <row r="337" spans="1:69" ht="19.5" x14ac:dyDescent="0.4">
      <c r="A337" s="21">
        <v>336</v>
      </c>
      <c r="B337" s="4">
        <v>9</v>
      </c>
      <c r="C337" s="4">
        <v>38</v>
      </c>
      <c r="D337" s="4" t="s">
        <v>33326</v>
      </c>
      <c r="E337" s="4" t="s">
        <v>32396</v>
      </c>
      <c r="F337" s="4" t="s">
        <v>33327</v>
      </c>
      <c r="G337" s="4" t="s">
        <v>33328</v>
      </c>
      <c r="H337" s="4" t="s">
        <v>3411</v>
      </c>
      <c r="I337" s="24">
        <f>ROUND(COUNTIF(Table1[[#This Row],[กิจกรรม 1.1]:[ท้ายบท 1]],"&lt;&gt;ยังไม่ส่ง")*2+IF(Table1[[#This Row],[Quiz 1]]&lt;&gt;"ยังไม่ส่ง",Table1[[#This Row],[Quiz 1]]*2/10,0),0)</f>
        <v>9</v>
      </c>
      <c r="J337" s="24">
        <f>ROUND(COUNTIF(Table1[[#This Row],[แบบฝึก 2.1]:[ท้ายบท 2]],"&lt;&gt;ยังไม่ส่ง")*8/3+IF(Table1[[#This Row],[Quiz 2]]&lt;&gt;"ยังไม่ส่ง",Table1[[#This Row],[Quiz 2]]*2/10,0),0)</f>
        <v>9</v>
      </c>
      <c r="K337" s="24">
        <f>ROUND(COUNTIF(Table1[[#This Row],[แบบฝึก 3.1]:[ท้ายบท 3]],"&lt;&gt;ยังไม่ส่ง")*3/2+IF(Table1[[#This Row],[Quiz 3]]&lt;&gt;"ยังไม่ส่ง",Table1[[#This Row],[Quiz 3]]*2/10,0),0)</f>
        <v>4</v>
      </c>
      <c r="L337" s="12">
        <f>Table1[[#This Row],[บท 1 '[10']]]+Table1[[#This Row],[บท 2 '[10']]]+Table1[[#This Row],[บท 3 '[5']]]</f>
        <v>22</v>
      </c>
      <c r="M337" s="12">
        <f>IF(Table1[[#This Row],[ซ่อมแล้วกลางภาค]]="ซ่อมแล้ว",10,Table1[[#This Row],[MID '[20']2]])</f>
        <v>10</v>
      </c>
      <c r="N337" s="12">
        <f>ROUND(COUNTIF(Table1[[#This Row],[แบบฝึก 4.1]:[ท้ายบท 4]],"&lt;&gt;ยังไม่ส่ง")*8/2+IF(Table1[[#This Row],[Quiz 4]]&lt;&gt;"ยังไม่ส่ง",Table1[[#This Row],[Quiz 4]]*2/10,0),0)</f>
        <v>5</v>
      </c>
      <c r="O337" s="12"/>
      <c r="P337" s="13">
        <f>ROUND(COUNTIF(Table1[[#This Row],[แบบฝึก 5.1]:[ท้ายบท 5]],"&lt;&gt;ยังไม่ส่ง")*8/3+IF(Table1[[#This Row],[Quiz 5]]&lt;&gt;"ยังไม่ส่ง",Table1[[#This Row],[Quiz 5]]*2/10,0),0)</f>
        <v>9</v>
      </c>
      <c r="Q337" s="12">
        <f>Table1[[#This Row],[บท 4 '[10']]]+Table1[[#This Row],[นำเสนอ '[5']]]+Table1[[#This Row],[บท 5 '[10']]]</f>
        <v>14</v>
      </c>
      <c r="R337" s="12">
        <f>Table1[[#This Row],[ก่อนกลางภาค '[25']]]+Table1[[#This Row],[กลางภาค '[20']]]+Table1[[#This Row],[หลังกลางภาค '[25']]]</f>
        <v>46</v>
      </c>
      <c r="S337" s="12"/>
      <c r="T337" s="12">
        <f>Table1[[#This Row],[ปลายภาค '[30']]]+Table1[[#This Row],[ก่อนปลายภาค '[70']]]</f>
        <v>46</v>
      </c>
      <c r="U337" s="11">
        <f t="shared" si="5"/>
        <v>0</v>
      </c>
      <c r="V337" s="5" t="str">
        <f>IF(_xlfn.XLOOKUP(Table1[[#This Row],[email]],กิจกรรม_11[Email],กิจกรรม_11[Completion time],0)&lt;&gt;0,"ส่งแล้ว","ยังไม่ส่ง")</f>
        <v>ส่งแล้ว</v>
      </c>
      <c r="W337" s="5" t="str">
        <f>IF(_xlfn.XLOOKUP(Table1[[#This Row],[email]],แบบฝึก_11[Email],แบบฝึก_11[Completion time],0)&lt;&gt;0,"ส่งแล้ว","ยังไม่ส่ง")</f>
        <v>ส่งแล้ว</v>
      </c>
      <c r="X337" s="5" t="str">
        <f>IF(_xlfn.XLOOKUP(Table1[[#This Row],[email]],แบบฝึก_12[Email],แบบฝึก_12[Completion time],0)&lt;&gt;0,"ส่งแล้ว","ยังไม่ส่ง")</f>
        <v>ส่งแล้ว</v>
      </c>
      <c r="Y337" s="5">
        <f>_xlfn.XLOOKUP(Table1[[#This Row],[email]],ท้ายบท_1[Email],ท้ายบท_1[Total points],"ยังไม่ส่ง")</f>
        <v>19</v>
      </c>
      <c r="Z337" s="4">
        <f>_xlfn.XLOOKUP(Table1[[#This Row],[email]],Quiz_1[Email],Quiz_1[Total points],"ยังไม่ส่ง")</f>
        <v>6</v>
      </c>
      <c r="AA337" s="5" t="str">
        <f>IF(_xlfn.XLOOKUP(Table1[[#This Row],[email]],แบบฝึก_21[Email],แบบฝึก_21[Completion time],0)&lt;&gt;0,"ส่งแล้ว","ยังไม่ส่ง")</f>
        <v>ส่งแล้ว</v>
      </c>
      <c r="AB337" s="5" t="str">
        <f>IF(_xlfn.XLOOKUP(Table1[[#This Row],[email]],แบบฝึก_22[Email],แบบฝึก_22[Completion time],0)&lt;&gt;0,"ส่งแล้ว","ยังไม่ส่ง")</f>
        <v>ส่งแล้ว</v>
      </c>
      <c r="AC337" s="5">
        <f>_xlfn.XLOOKUP(Table1[[#This Row],[email]],ท้ายบท_2[Email],ท้ายบท_2[Total points],"ยังไม่ส่ง")</f>
        <v>11</v>
      </c>
      <c r="AD337" s="5">
        <f>_xlfn.XLOOKUP(Table1[[#This Row],[email]],Quiz_2[Email],Quiz_2[Total points],"ยังไม่ส่ง")</f>
        <v>5</v>
      </c>
      <c r="AE337" s="5" t="str">
        <f>IF(_xlfn.XLOOKUP(Table1[[#This Row],[email]],แบบฝึก_31[Email],แบบฝึก_31[Completion time],0)&lt;&gt;0,"ส่งแล้ว","ยังไม่ส่ง")</f>
        <v>ส่งแล้ว</v>
      </c>
      <c r="AF337" s="5">
        <f>_xlfn.XLOOKUP(Table1[[#This Row],[email]],ท้ายบท_3[Email],ท้ายบท_3[Total points],"ยังไม่ส่ง")</f>
        <v>10</v>
      </c>
      <c r="AG337" s="5">
        <f>_xlfn.XLOOKUP(Table1[[#This Row],[email]],Quiz_3[Email],Quiz_3[Total points],"ยังไม่ส่ง")</f>
        <v>5</v>
      </c>
      <c r="AH337" s="12">
        <v>15</v>
      </c>
      <c r="AI337" s="14">
        <v>5</v>
      </c>
      <c r="AJ337" s="12">
        <f>ROUND((Table1[[#This Row],[mid '[20']]]+Table1[[#This Row],[mid '[10']]])/2,0)</f>
        <v>10</v>
      </c>
      <c r="AK337" s="5" t="str">
        <f>IF(_xlfn.XLOOKUP(Table1[[#This Row],[email]],แบบฝึก_41[Email],แบบฝึก_41[Completion time],0)&lt;&gt;0,"ส่งแล้ว","ยังไม่ส่ง")</f>
        <v>ส่งแล้ว</v>
      </c>
      <c r="AL337" s="5" t="str">
        <f>IF(_xlfn.XLOOKUP(Table1[[#This Row],[email]],ท้ายบท_4[Email],ท้ายบท_4[Total points],"ยังไม่ส่ง")&lt;&gt;0,"ส่งแล้ว","ยังไม่ส่ง")</f>
        <v>ยังไม่ส่ง</v>
      </c>
      <c r="AM337" s="5">
        <f>_xlfn.XLOOKUP(Table1[[#This Row],[email]],Quiz_4[Email],Quiz_4[Total points],"ยังไม่ส่ง")</f>
        <v>5</v>
      </c>
      <c r="AN337" s="5" t="str">
        <f>IF(_xlfn.XLOOKUP(Table1[[#This Row],[email]],แบบฝึก_51[Email],แบบฝึก_51[Completion time],0)&lt;&gt;0,"ส่งแล้ว","ยังไม่ส่ง")</f>
        <v>ส่งแล้ว</v>
      </c>
      <c r="AO337" s="5" t="str">
        <f>IF(_xlfn.XLOOKUP(Table1[[#This Row],[email]],แบบฝึก_52[Email],แบบฝึก_52[Completion time],0)&lt;&gt;0,"ส่งแล้ว","ยังไม่ส่ง")</f>
        <v>ส่งแล้ว</v>
      </c>
      <c r="AP337" s="5">
        <f>_xlfn.XLOOKUP(Table1[[#This Row],[email]],ท้ายบท_5[Email],ท้ายบท_5[Total points],"ยังไม่ส่ง")</f>
        <v>11</v>
      </c>
      <c r="AQ337" s="5">
        <f>_xlfn.XLOOKUP(Table1[[#This Row],[email]],Quiz_5[Email],Quiz_5[Total points],"ยังไม่ส่ง")</f>
        <v>3</v>
      </c>
      <c r="AR337" s="37"/>
      <c r="AS337" s="4" t="str">
        <f>IF(M337&lt;10,"ยังไม่ซ่อม",IF(Table1[[#This Row],[ซ่อมแล้วกลางภาค]]="ซ่อมแล้ว","ซ่อมแล้ว","ไม่ต้องซ่อม"))</f>
        <v>ไม่ต้องซ่อม</v>
      </c>
      <c r="BN337"/>
      <c r="BO337"/>
      <c r="BP337"/>
      <c r="BQ337"/>
    </row>
    <row r="338" spans="1:69" ht="19.5" x14ac:dyDescent="0.4">
      <c r="A338" s="21">
        <v>337</v>
      </c>
      <c r="B338" s="4">
        <v>9</v>
      </c>
      <c r="C338" s="4">
        <v>39</v>
      </c>
      <c r="D338" s="4" t="s">
        <v>33329</v>
      </c>
      <c r="E338" s="4" t="s">
        <v>32396</v>
      </c>
      <c r="F338" s="4" t="s">
        <v>32116</v>
      </c>
      <c r="G338" s="4" t="s">
        <v>33330</v>
      </c>
      <c r="H338" s="4" t="s">
        <v>1912</v>
      </c>
      <c r="I338" s="24">
        <f>ROUND(COUNTIF(Table1[[#This Row],[กิจกรรม 1.1]:[ท้ายบท 1]],"&lt;&gt;ยังไม่ส่ง")*2+IF(Table1[[#This Row],[Quiz 1]]&lt;&gt;"ยังไม่ส่ง",Table1[[#This Row],[Quiz 1]]*2/10,0),0)</f>
        <v>10</v>
      </c>
      <c r="J338" s="24">
        <f>ROUND(COUNTIF(Table1[[#This Row],[แบบฝึก 2.1]:[ท้ายบท 2]],"&lt;&gt;ยังไม่ส่ง")*8/3+IF(Table1[[#This Row],[Quiz 2]]&lt;&gt;"ยังไม่ส่ง",Table1[[#This Row],[Quiz 2]]*2/10,0),0)</f>
        <v>10</v>
      </c>
      <c r="K338" s="24">
        <f>ROUND(COUNTIF(Table1[[#This Row],[แบบฝึก 3.1]:[ท้ายบท 3]],"&lt;&gt;ยังไม่ส่ง")*3/2+IF(Table1[[#This Row],[Quiz 3]]&lt;&gt;"ยังไม่ส่ง",Table1[[#This Row],[Quiz 3]]*2/10,0),0)</f>
        <v>4</v>
      </c>
      <c r="L338" s="12">
        <f>Table1[[#This Row],[บท 1 '[10']]]+Table1[[#This Row],[บท 2 '[10']]]+Table1[[#This Row],[บท 3 '[5']]]</f>
        <v>24</v>
      </c>
      <c r="M338" s="12">
        <f>IF(Table1[[#This Row],[ซ่อมแล้วกลางภาค]]="ซ่อมแล้ว",10,Table1[[#This Row],[MID '[20']2]])</f>
        <v>11</v>
      </c>
      <c r="N338" s="12">
        <f>ROUND(COUNTIF(Table1[[#This Row],[แบบฝึก 4.1]:[ท้ายบท 4]],"&lt;&gt;ยังไม่ส่ง")*8/2+IF(Table1[[#This Row],[Quiz 4]]&lt;&gt;"ยังไม่ส่ง",Table1[[#This Row],[Quiz 4]]*2/10,0),0)</f>
        <v>10</v>
      </c>
      <c r="O338" s="12"/>
      <c r="P338" s="13">
        <f>ROUND(COUNTIF(Table1[[#This Row],[แบบฝึก 5.1]:[ท้ายบท 5]],"&lt;&gt;ยังไม่ส่ง")*8/3+IF(Table1[[#This Row],[Quiz 5]]&lt;&gt;"ยังไม่ส่ง",Table1[[#This Row],[Quiz 5]]*2/10,0),0)</f>
        <v>9</v>
      </c>
      <c r="Q338" s="12">
        <f>Table1[[#This Row],[บท 4 '[10']]]+Table1[[#This Row],[นำเสนอ '[5']]]+Table1[[#This Row],[บท 5 '[10']]]</f>
        <v>19</v>
      </c>
      <c r="R338" s="12">
        <f>Table1[[#This Row],[ก่อนกลางภาค '[25']]]+Table1[[#This Row],[กลางภาค '[20']]]+Table1[[#This Row],[หลังกลางภาค '[25']]]</f>
        <v>54</v>
      </c>
      <c r="S338" s="12"/>
      <c r="T338" s="12">
        <f>Table1[[#This Row],[ปลายภาค '[30']]]+Table1[[#This Row],[ก่อนปลายภาค '[70']]]</f>
        <v>54</v>
      </c>
      <c r="U338" s="11">
        <f t="shared" si="5"/>
        <v>1</v>
      </c>
      <c r="V338" s="5" t="str">
        <f>IF(_xlfn.XLOOKUP(Table1[[#This Row],[email]],กิจกรรม_11[Email],กิจกรรม_11[Completion time],0)&lt;&gt;0,"ส่งแล้ว","ยังไม่ส่ง")</f>
        <v>ส่งแล้ว</v>
      </c>
      <c r="W338" s="5" t="str">
        <f>IF(_xlfn.XLOOKUP(Table1[[#This Row],[email]],แบบฝึก_11[Email],แบบฝึก_11[Completion time],0)&lt;&gt;0,"ส่งแล้ว","ยังไม่ส่ง")</f>
        <v>ส่งแล้ว</v>
      </c>
      <c r="X338" s="5" t="str">
        <f>IF(_xlfn.XLOOKUP(Table1[[#This Row],[email]],แบบฝึก_12[Email],แบบฝึก_12[Completion time],0)&lt;&gt;0,"ส่งแล้ว","ยังไม่ส่ง")</f>
        <v>ส่งแล้ว</v>
      </c>
      <c r="Y338" s="5">
        <f>_xlfn.XLOOKUP(Table1[[#This Row],[email]],ท้ายบท_1[Email],ท้ายบท_1[Total points],"ยังไม่ส่ง")</f>
        <v>15</v>
      </c>
      <c r="Z338" s="4">
        <f>_xlfn.XLOOKUP(Table1[[#This Row],[email]],Quiz_1[Email],Quiz_1[Total points],"ยังไม่ส่ง")</f>
        <v>8</v>
      </c>
      <c r="AA338" s="5" t="str">
        <f>IF(_xlfn.XLOOKUP(Table1[[#This Row],[email]],แบบฝึก_21[Email],แบบฝึก_21[Completion time],0)&lt;&gt;0,"ส่งแล้ว","ยังไม่ส่ง")</f>
        <v>ส่งแล้ว</v>
      </c>
      <c r="AB338" s="5" t="str">
        <f>IF(_xlfn.XLOOKUP(Table1[[#This Row],[email]],แบบฝึก_22[Email],แบบฝึก_22[Completion time],0)&lt;&gt;0,"ส่งแล้ว","ยังไม่ส่ง")</f>
        <v>ส่งแล้ว</v>
      </c>
      <c r="AC338" s="5">
        <f>_xlfn.XLOOKUP(Table1[[#This Row],[email]],ท้ายบท_2[Email],ท้ายบท_2[Total points],"ยังไม่ส่ง")</f>
        <v>8</v>
      </c>
      <c r="AD338" s="5">
        <f>_xlfn.XLOOKUP(Table1[[#This Row],[email]],Quiz_2[Email],Quiz_2[Total points],"ยังไม่ส่ง")</f>
        <v>9</v>
      </c>
      <c r="AE338" s="5" t="str">
        <f>IF(_xlfn.XLOOKUP(Table1[[#This Row],[email]],แบบฝึก_31[Email],แบบฝึก_31[Completion time],0)&lt;&gt;0,"ส่งแล้ว","ยังไม่ส่ง")</f>
        <v>ส่งแล้ว</v>
      </c>
      <c r="AF338" s="5">
        <f>_xlfn.XLOOKUP(Table1[[#This Row],[email]],ท้ายบท_3[Email],ท้ายบท_3[Total points],"ยังไม่ส่ง")</f>
        <v>9</v>
      </c>
      <c r="AG338" s="5">
        <f>_xlfn.XLOOKUP(Table1[[#This Row],[email]],Quiz_3[Email],Quiz_3[Total points],"ยังไม่ส่ง")</f>
        <v>5</v>
      </c>
      <c r="AH338" s="12">
        <v>16</v>
      </c>
      <c r="AI338" s="14">
        <v>6</v>
      </c>
      <c r="AJ338" s="12">
        <f>ROUND((Table1[[#This Row],[mid '[20']]]+Table1[[#This Row],[mid '[10']]])/2,0)</f>
        <v>11</v>
      </c>
      <c r="AK338" s="5" t="str">
        <f>IF(_xlfn.XLOOKUP(Table1[[#This Row],[email]],แบบฝึก_41[Email],แบบฝึก_41[Completion time],0)&lt;&gt;0,"ส่งแล้ว","ยังไม่ส่ง")</f>
        <v>ส่งแล้ว</v>
      </c>
      <c r="AL338" s="5" t="str">
        <f>IF(_xlfn.XLOOKUP(Table1[[#This Row],[email]],ท้ายบท_4[Email],ท้ายบท_4[Total points],"ยังไม่ส่ง")&lt;&gt;0,"ส่งแล้ว","ยังไม่ส่ง")</f>
        <v>ส่งแล้ว</v>
      </c>
      <c r="AM338" s="5">
        <f>_xlfn.XLOOKUP(Table1[[#This Row],[email]],Quiz_4[Email],Quiz_4[Total points],"ยังไม่ส่ง")</f>
        <v>8</v>
      </c>
      <c r="AN338" s="5" t="str">
        <f>IF(_xlfn.XLOOKUP(Table1[[#This Row],[email]],แบบฝึก_51[Email],แบบฝึก_51[Completion time],0)&lt;&gt;0,"ส่งแล้ว","ยังไม่ส่ง")</f>
        <v>ส่งแล้ว</v>
      </c>
      <c r="AO338" s="5" t="str">
        <f>IF(_xlfn.XLOOKUP(Table1[[#This Row],[email]],แบบฝึก_52[Email],แบบฝึก_52[Completion time],0)&lt;&gt;0,"ส่งแล้ว","ยังไม่ส่ง")</f>
        <v>ส่งแล้ว</v>
      </c>
      <c r="AP338" s="5">
        <f>_xlfn.XLOOKUP(Table1[[#This Row],[email]],ท้ายบท_5[Email],ท้ายบท_5[Total points],"ยังไม่ส่ง")</f>
        <v>12</v>
      </c>
      <c r="AQ338" s="5">
        <f>_xlfn.XLOOKUP(Table1[[#This Row],[email]],Quiz_5[Email],Quiz_5[Total points],"ยังไม่ส่ง")</f>
        <v>4</v>
      </c>
      <c r="AR338" s="37"/>
      <c r="AS338" s="4" t="str">
        <f>IF(M338&lt;10,"ยังไม่ซ่อม",IF(Table1[[#This Row],[ซ่อมแล้วกลางภาค]]="ซ่อมแล้ว","ซ่อมแล้ว","ไม่ต้องซ่อม"))</f>
        <v>ไม่ต้องซ่อม</v>
      </c>
      <c r="BN338"/>
      <c r="BO338"/>
      <c r="BP338"/>
      <c r="BQ338"/>
    </row>
    <row r="339" spans="1:69" ht="20.25" thickBot="1" x14ac:dyDescent="0.45">
      <c r="A339" s="22">
        <v>338</v>
      </c>
      <c r="B339" s="15">
        <v>9</v>
      </c>
      <c r="C339" s="15">
        <v>40</v>
      </c>
      <c r="D339" s="15" t="s">
        <v>33331</v>
      </c>
      <c r="E339" s="15" t="s">
        <v>32396</v>
      </c>
      <c r="F339" s="15" t="s">
        <v>32753</v>
      </c>
      <c r="G339" s="15" t="s">
        <v>33084</v>
      </c>
      <c r="H339" s="15" t="s">
        <v>2532</v>
      </c>
      <c r="I339" s="25">
        <f>ROUND(COUNTIF(Table1[[#This Row],[กิจกรรม 1.1]:[ท้ายบท 1]],"&lt;&gt;ยังไม่ส่ง")*2+IF(Table1[[#This Row],[Quiz 1]]&lt;&gt;"ยังไม่ส่ง",Table1[[#This Row],[Quiz 1]]*2/10,0),0)</f>
        <v>9</v>
      </c>
      <c r="J339" s="25">
        <f>ROUND(COUNTIF(Table1[[#This Row],[แบบฝึก 2.1]:[ท้ายบท 2]],"&lt;&gt;ยังไม่ส่ง")*8/3+IF(Table1[[#This Row],[Quiz 2]]&lt;&gt;"ยังไม่ส่ง",Table1[[#This Row],[Quiz 2]]*2/10,0),0)</f>
        <v>9</v>
      </c>
      <c r="K339" s="25">
        <f>ROUND(COUNTIF(Table1[[#This Row],[แบบฝึก 3.1]:[ท้ายบท 3]],"&lt;&gt;ยังไม่ส่ง")*3/2+IF(Table1[[#This Row],[Quiz 3]]&lt;&gt;"ยังไม่ส่ง",Table1[[#This Row],[Quiz 3]]*2/10,0),0)</f>
        <v>4</v>
      </c>
      <c r="L339" s="16">
        <f>Table1[[#This Row],[บท 1 '[10']]]+Table1[[#This Row],[บท 2 '[10']]]+Table1[[#This Row],[บท 3 '[5']]]</f>
        <v>22</v>
      </c>
      <c r="M339" s="16">
        <f>IF(Table1[[#This Row],[ซ่อมแล้วกลางภาค]]="ซ่อมแล้ว",10,Table1[[#This Row],[MID '[20']2]])</f>
        <v>14</v>
      </c>
      <c r="N339" s="16">
        <f>ROUND(COUNTIF(Table1[[#This Row],[แบบฝึก 4.1]:[ท้ายบท 4]],"&lt;&gt;ยังไม่ส่ง")*8/2+IF(Table1[[#This Row],[Quiz 4]]&lt;&gt;"ยังไม่ส่ง",Table1[[#This Row],[Quiz 4]]*2/10,0),0)</f>
        <v>6</v>
      </c>
      <c r="O339" s="16"/>
      <c r="P339" s="17">
        <f>ROUND(COUNTIF(Table1[[#This Row],[แบบฝึก 5.1]:[ท้ายบท 5]],"&lt;&gt;ยังไม่ส่ง")*8/3+IF(Table1[[#This Row],[Quiz 5]]&lt;&gt;"ยังไม่ส่ง",Table1[[#This Row],[Quiz 5]]*2/10,0),0)</f>
        <v>4</v>
      </c>
      <c r="Q339" s="16">
        <f>Table1[[#This Row],[บท 4 '[10']]]+Table1[[#This Row],[นำเสนอ '[5']]]+Table1[[#This Row],[บท 5 '[10']]]</f>
        <v>10</v>
      </c>
      <c r="R339" s="16">
        <f>Table1[[#This Row],[ก่อนกลางภาค '[25']]]+Table1[[#This Row],[กลางภาค '[20']]]+Table1[[#This Row],[หลังกลางภาค '[25']]]</f>
        <v>46</v>
      </c>
      <c r="S339" s="16"/>
      <c r="T339" s="16">
        <f>Table1[[#This Row],[ปลายภาค '[30']]]+Table1[[#This Row],[ก่อนปลายภาค '[70']]]</f>
        <v>46</v>
      </c>
      <c r="U339" s="18">
        <f t="shared" si="5"/>
        <v>0</v>
      </c>
      <c r="V339" s="19" t="str">
        <f>IF(_xlfn.XLOOKUP(Table1[[#This Row],[email]],กิจกรรม_11[Email],กิจกรรม_11[Completion time],0)&lt;&gt;0,"ส่งแล้ว","ยังไม่ส่ง")</f>
        <v>ส่งแล้ว</v>
      </c>
      <c r="W339" s="19" t="str">
        <f>IF(_xlfn.XLOOKUP(Table1[[#This Row],[email]],แบบฝึก_11[Email],แบบฝึก_11[Completion time],0)&lt;&gt;0,"ส่งแล้ว","ยังไม่ส่ง")</f>
        <v>ส่งแล้ว</v>
      </c>
      <c r="X339" s="19" t="str">
        <f>IF(_xlfn.XLOOKUP(Table1[[#This Row],[email]],แบบฝึก_12[Email],แบบฝึก_12[Completion time],0)&lt;&gt;0,"ส่งแล้ว","ยังไม่ส่ง")</f>
        <v>ส่งแล้ว</v>
      </c>
      <c r="Y339" s="19">
        <f>_xlfn.XLOOKUP(Table1[[#This Row],[email]],ท้ายบท_1[Email],ท้ายบท_1[Total points],"ยังไม่ส่ง")</f>
        <v>21</v>
      </c>
      <c r="Z339" s="15">
        <f>_xlfn.XLOOKUP(Table1[[#This Row],[email]],Quiz_1[Email],Quiz_1[Total points],"ยังไม่ส่ง")</f>
        <v>6</v>
      </c>
      <c r="AA339" s="19" t="str">
        <f>IF(_xlfn.XLOOKUP(Table1[[#This Row],[email]],แบบฝึก_21[Email],แบบฝึก_21[Completion time],0)&lt;&gt;0,"ส่งแล้ว","ยังไม่ส่ง")</f>
        <v>ส่งแล้ว</v>
      </c>
      <c r="AB339" s="19" t="str">
        <f>IF(_xlfn.XLOOKUP(Table1[[#This Row],[email]],แบบฝึก_22[Email],แบบฝึก_22[Completion time],0)&lt;&gt;0,"ส่งแล้ว","ยังไม่ส่ง")</f>
        <v>ส่งแล้ว</v>
      </c>
      <c r="AC339" s="19">
        <f>_xlfn.XLOOKUP(Table1[[#This Row],[email]],ท้ายบท_2[Email],ท้ายบท_2[Total points],"ยังไม่ส่ง")</f>
        <v>13</v>
      </c>
      <c r="AD339" s="19">
        <f>_xlfn.XLOOKUP(Table1[[#This Row],[email]],Quiz_2[Email],Quiz_2[Total points],"ยังไม่ส่ง")</f>
        <v>7</v>
      </c>
      <c r="AE339" s="19" t="str">
        <f>IF(_xlfn.XLOOKUP(Table1[[#This Row],[email]],แบบฝึก_31[Email],แบบฝึก_31[Completion time],0)&lt;&gt;0,"ส่งแล้ว","ยังไม่ส่ง")</f>
        <v>ส่งแล้ว</v>
      </c>
      <c r="AF339" s="19">
        <f>_xlfn.XLOOKUP(Table1[[#This Row],[email]],ท้ายบท_3[Email],ท้ายบท_3[Total points],"ยังไม่ส่ง")</f>
        <v>8</v>
      </c>
      <c r="AG339" s="19">
        <f>_xlfn.XLOOKUP(Table1[[#This Row],[email]],Quiz_3[Email],Quiz_3[Total points],"ยังไม่ส่ง")</f>
        <v>4</v>
      </c>
      <c r="AH339" s="16">
        <v>18</v>
      </c>
      <c r="AI339" s="20">
        <v>9</v>
      </c>
      <c r="AJ339" s="16">
        <f>ROUND((Table1[[#This Row],[mid '[20']]]+Table1[[#This Row],[mid '[10']]])/2,0)</f>
        <v>14</v>
      </c>
      <c r="AK339" s="5" t="str">
        <f>IF(_xlfn.XLOOKUP(Table1[[#This Row],[email]],แบบฝึก_41[Email],แบบฝึก_41[Completion time],0)&lt;&gt;0,"ส่งแล้ว","ยังไม่ส่ง")</f>
        <v>ส่งแล้ว</v>
      </c>
      <c r="AL339" s="5" t="str">
        <f>IF(_xlfn.XLOOKUP(Table1[[#This Row],[email]],ท้ายบท_4[Email],ท้ายบท_4[Total points],"ยังไม่ส่ง")&lt;&gt;0,"ส่งแล้ว","ยังไม่ส่ง")</f>
        <v>ยังไม่ส่ง</v>
      </c>
      <c r="AM339" s="5">
        <f>_xlfn.XLOOKUP(Table1[[#This Row],[email]],Quiz_4[Email],Quiz_4[Total points],"ยังไม่ส่ง")</f>
        <v>8</v>
      </c>
      <c r="AN339" s="5" t="str">
        <f>IF(_xlfn.XLOOKUP(Table1[[#This Row],[email]],แบบฝึก_51[Email],แบบฝึก_51[Completion time],0)&lt;&gt;0,"ส่งแล้ว","ยังไม่ส่ง")</f>
        <v>ส่งแล้ว</v>
      </c>
      <c r="AO339" s="5" t="str">
        <f>IF(_xlfn.XLOOKUP(Table1[[#This Row],[email]],แบบฝึก_52[Email],แบบฝึก_52[Completion time],0)&lt;&gt;0,"ส่งแล้ว","ยังไม่ส่ง")</f>
        <v>ยังไม่ส่ง</v>
      </c>
      <c r="AP339" s="5" t="str">
        <f>_xlfn.XLOOKUP(Table1[[#This Row],[email]],ท้ายบท_5[Email],ท้ายบท_5[Total points],"ยังไม่ส่ง")</f>
        <v>ยังไม่ส่ง</v>
      </c>
      <c r="AQ339" s="5">
        <f>_xlfn.XLOOKUP(Table1[[#This Row],[email]],Quiz_5[Email],Quiz_5[Total points],"ยังไม่ส่ง")</f>
        <v>6</v>
      </c>
      <c r="AR339" s="38"/>
      <c r="AS339" s="4" t="str">
        <f>IF(M339&lt;10,"ยังไม่ซ่อม",IF(Table1[[#This Row],[ซ่อมแล้วกลางภาค]]="ซ่อมแล้ว","ซ่อมแล้ว","ไม่ต้องซ่อม"))</f>
        <v>ไม่ต้องซ่อม</v>
      </c>
      <c r="BN339"/>
      <c r="BO339"/>
      <c r="BP339"/>
      <c r="BQ339"/>
    </row>
    <row r="340" spans="1:69" ht="21" thickTop="1" thickBot="1" x14ac:dyDescent="0.45">
      <c r="A340" s="21">
        <v>339</v>
      </c>
      <c r="B340" s="4">
        <v>10</v>
      </c>
      <c r="C340" s="4">
        <v>1</v>
      </c>
      <c r="D340" s="4" t="s">
        <v>33332</v>
      </c>
      <c r="E340" s="4" t="s">
        <v>32346</v>
      </c>
      <c r="F340" s="4" t="s">
        <v>33333</v>
      </c>
      <c r="G340" s="4" t="s">
        <v>33334</v>
      </c>
      <c r="H340" s="4" t="s">
        <v>818</v>
      </c>
      <c r="I340" s="24">
        <f>ROUND(COUNTIF(Table1[[#This Row],[กิจกรรม 1.1]:[ท้ายบท 1]],"&lt;&gt;ยังไม่ส่ง")*2+IF(Table1[[#This Row],[Quiz 1]]&lt;&gt;"ยังไม่ส่ง",Table1[[#This Row],[Quiz 1]]*2/10,0),0)</f>
        <v>9</v>
      </c>
      <c r="J340" s="24">
        <f>ROUND(COUNTIF(Table1[[#This Row],[แบบฝึก 2.1]:[ท้ายบท 2]],"&lt;&gt;ยังไม่ส่ง")*8/3+IF(Table1[[#This Row],[Quiz 2]]&lt;&gt;"ยังไม่ส่ง",Table1[[#This Row],[Quiz 2]]*2/10,0),0)</f>
        <v>10</v>
      </c>
      <c r="K340" s="24">
        <f>ROUND(COUNTIF(Table1[[#This Row],[แบบฝึก 3.1]:[ท้ายบท 3]],"&lt;&gt;ยังไม่ส่ง")*3/2+IF(Table1[[#This Row],[Quiz 3]]&lt;&gt;"ยังไม่ส่ง",Table1[[#This Row],[Quiz 3]]*2/10,0),0)</f>
        <v>4</v>
      </c>
      <c r="L340" s="12">
        <f>Table1[[#This Row],[บท 1 '[10']]]+Table1[[#This Row],[บท 2 '[10']]]+Table1[[#This Row],[บท 3 '[5']]]</f>
        <v>23</v>
      </c>
      <c r="M340" s="12">
        <f>IF(Table1[[#This Row],[ซ่อมแล้วกลางภาค]]="ซ่อมแล้ว",10,Table1[[#This Row],[MID '[20']2]])</f>
        <v>14</v>
      </c>
      <c r="N340" s="12">
        <f>ROUND(COUNTIF(Table1[[#This Row],[แบบฝึก 4.1]:[ท้ายบท 4]],"&lt;&gt;ยังไม่ส่ง")*8/2+IF(Table1[[#This Row],[Quiz 4]]&lt;&gt;"ยังไม่ส่ง",Table1[[#This Row],[Quiz 4]]*2/10,0),0)</f>
        <v>5</v>
      </c>
      <c r="O340" s="12"/>
      <c r="P340" s="13">
        <f>ROUND(COUNTIF(Table1[[#This Row],[แบบฝึก 5.1]:[ท้ายบท 5]],"&lt;&gt;ยังไม่ส่ง")*8/3+IF(Table1[[#This Row],[Quiz 5]]&lt;&gt;"ยังไม่ส่ง",Table1[[#This Row],[Quiz 5]]*2/10,0),0)</f>
        <v>9</v>
      </c>
      <c r="Q340" s="12">
        <f>Table1[[#This Row],[บท 4 '[10']]]+Table1[[#This Row],[นำเสนอ '[5']]]+Table1[[#This Row],[บท 5 '[10']]]</f>
        <v>14</v>
      </c>
      <c r="R340" s="12">
        <f>Table1[[#This Row],[ก่อนกลางภาค '[25']]]+Table1[[#This Row],[กลางภาค '[20']]]+Table1[[#This Row],[หลังกลางภาค '[25']]]</f>
        <v>51</v>
      </c>
      <c r="S340" s="12"/>
      <c r="T340" s="12">
        <f>Table1[[#This Row],[ปลายภาค '[30']]]+Table1[[#This Row],[ก่อนปลายภาค '[70']]]</f>
        <v>51</v>
      </c>
      <c r="U340" s="11">
        <f t="shared" si="5"/>
        <v>1</v>
      </c>
      <c r="V340" s="5" t="str">
        <f>IF(_xlfn.XLOOKUP(Table1[[#This Row],[email]],กิจกรรม_11[Email],กิจกรรม_11[Completion time],0)&lt;&gt;0,"ส่งแล้ว","ยังไม่ส่ง")</f>
        <v>ส่งแล้ว</v>
      </c>
      <c r="W340" s="5" t="str">
        <f>IF(_xlfn.XLOOKUP(Table1[[#This Row],[email]],แบบฝึก_11[Email],แบบฝึก_11[Completion time],0)&lt;&gt;0,"ส่งแล้ว","ยังไม่ส่ง")</f>
        <v>ส่งแล้ว</v>
      </c>
      <c r="X340" s="5" t="str">
        <f>IF(_xlfn.XLOOKUP(Table1[[#This Row],[email]],แบบฝึก_12[Email],แบบฝึก_12[Completion time],0)&lt;&gt;0,"ส่งแล้ว","ยังไม่ส่ง")</f>
        <v>ส่งแล้ว</v>
      </c>
      <c r="Y340" s="5">
        <f>_xlfn.XLOOKUP(Table1[[#This Row],[email]],ท้ายบท_1[Email],ท้ายบท_1[Total points],"ยังไม่ส่ง")</f>
        <v>16</v>
      </c>
      <c r="Z340" s="4">
        <f>_xlfn.XLOOKUP(Table1[[#This Row],[email]],Quiz_1[Email],Quiz_1[Total points],"ยังไม่ส่ง")</f>
        <v>6</v>
      </c>
      <c r="AA340" s="5" t="str">
        <f>IF(_xlfn.XLOOKUP(Table1[[#This Row],[email]],แบบฝึก_21[Email],แบบฝึก_21[Completion time],0)&lt;&gt;0,"ส่งแล้ว","ยังไม่ส่ง")</f>
        <v>ส่งแล้ว</v>
      </c>
      <c r="AB340" s="5" t="str">
        <f>IF(_xlfn.XLOOKUP(Table1[[#This Row],[email]],แบบฝึก_22[Email],แบบฝึก_22[Completion time],0)&lt;&gt;0,"ส่งแล้ว","ยังไม่ส่ง")</f>
        <v>ส่งแล้ว</v>
      </c>
      <c r="AC340" s="5">
        <f>_xlfn.XLOOKUP(Table1[[#This Row],[email]],ท้ายบท_2[Email],ท้ายบท_2[Total points],"ยังไม่ส่ง")</f>
        <v>14</v>
      </c>
      <c r="AD340" s="5">
        <f>_xlfn.XLOOKUP(Table1[[#This Row],[email]],Quiz_2[Email],Quiz_2[Total points],"ยังไม่ส่ง")</f>
        <v>9</v>
      </c>
      <c r="AE340" s="5" t="str">
        <f>IF(_xlfn.XLOOKUP(Table1[[#This Row],[email]],แบบฝึก_31[Email],แบบฝึก_31[Completion time],0)&lt;&gt;0,"ส่งแล้ว","ยังไม่ส่ง")</f>
        <v>ส่งแล้ว</v>
      </c>
      <c r="AF340" s="5">
        <f>_xlfn.XLOOKUP(Table1[[#This Row],[email]],ท้ายบท_3[Email],ท้ายบท_3[Total points],"ยังไม่ส่ง")</f>
        <v>10</v>
      </c>
      <c r="AG340" s="5">
        <f>_xlfn.XLOOKUP(Table1[[#This Row],[email]],Quiz_3[Email],Quiz_3[Total points],"ยังไม่ส่ง")</f>
        <v>6</v>
      </c>
      <c r="AH340" s="12">
        <v>18</v>
      </c>
      <c r="AI340" s="14">
        <v>9</v>
      </c>
      <c r="AJ340" s="12">
        <f>ROUND((Table1[[#This Row],[mid '[20']]]+Table1[[#This Row],[mid '[10']]])/2,0)</f>
        <v>14</v>
      </c>
      <c r="AK340" s="19" t="str">
        <f>IF(_xlfn.XLOOKUP(Table1[[#This Row],[email]],แบบฝึก_41[Email],แบบฝึก_41[Completion time],0)&lt;&gt;0,"ส่งแล้ว","ยังไม่ส่ง")</f>
        <v>ส่งแล้ว</v>
      </c>
      <c r="AL340" s="19" t="str">
        <f>IF(_xlfn.XLOOKUP(Table1[[#This Row],[email]],ท้ายบท_4[Email],ท้ายบท_4[Total points],"ยังไม่ส่ง")&lt;&gt;0,"ส่งแล้ว","ยังไม่ส่ง")</f>
        <v>ยังไม่ส่ง</v>
      </c>
      <c r="AM340" s="19">
        <f>_xlfn.XLOOKUP(Table1[[#This Row],[email]],Quiz_4[Email],Quiz_4[Total points],"ยังไม่ส่ง")</f>
        <v>6</v>
      </c>
      <c r="AN340" s="19" t="str">
        <f>IF(_xlfn.XLOOKUP(Table1[[#This Row],[email]],แบบฝึก_51[Email],แบบฝึก_51[Completion time],0)&lt;&gt;0,"ส่งแล้ว","ยังไม่ส่ง")</f>
        <v>ส่งแล้ว</v>
      </c>
      <c r="AO340" s="19" t="str">
        <f>IF(_xlfn.XLOOKUP(Table1[[#This Row],[email]],แบบฝึก_52[Email],แบบฝึก_52[Completion time],0)&lt;&gt;0,"ส่งแล้ว","ยังไม่ส่ง")</f>
        <v>ส่งแล้ว</v>
      </c>
      <c r="AP340" s="19">
        <f>_xlfn.XLOOKUP(Table1[[#This Row],[email]],ท้ายบท_5[Email],ท้ายบท_5[Total points],"ยังไม่ส่ง")</f>
        <v>15</v>
      </c>
      <c r="AQ340" s="19">
        <f>_xlfn.XLOOKUP(Table1[[#This Row],[email]],Quiz_5[Email],Quiz_5[Total points],"ยังไม่ส่ง")</f>
        <v>5</v>
      </c>
      <c r="AR340" s="37"/>
      <c r="AS340" s="4" t="str">
        <f>IF(M340&lt;10,"ยังไม่ซ่อม",IF(Table1[[#This Row],[ซ่อมแล้วกลางภาค]]="ซ่อมแล้ว","ซ่อมแล้ว","ไม่ต้องซ่อม"))</f>
        <v>ไม่ต้องซ่อม</v>
      </c>
      <c r="BN340"/>
      <c r="BO340"/>
      <c r="BP340"/>
      <c r="BQ340"/>
    </row>
    <row r="341" spans="1:69" ht="20.25" thickTop="1" x14ac:dyDescent="0.4">
      <c r="A341" s="21">
        <v>340</v>
      </c>
      <c r="B341" s="4">
        <v>10</v>
      </c>
      <c r="C341" s="4">
        <v>2</v>
      </c>
      <c r="D341" s="4" t="s">
        <v>33335</v>
      </c>
      <c r="E341" s="4" t="s">
        <v>32346</v>
      </c>
      <c r="F341" s="4" t="s">
        <v>33336</v>
      </c>
      <c r="G341" s="4" t="s">
        <v>33337</v>
      </c>
      <c r="H341" s="4" t="s">
        <v>500</v>
      </c>
      <c r="I341" s="24">
        <f>ROUND(COUNTIF(Table1[[#This Row],[กิจกรรม 1.1]:[ท้ายบท 1]],"&lt;&gt;ยังไม่ส่ง")*2+IF(Table1[[#This Row],[Quiz 1]]&lt;&gt;"ยังไม่ส่ง",Table1[[#This Row],[Quiz 1]]*2/10,0),0)</f>
        <v>10</v>
      </c>
      <c r="J341" s="24">
        <f>ROUND(COUNTIF(Table1[[#This Row],[แบบฝึก 2.1]:[ท้ายบท 2]],"&lt;&gt;ยังไม่ส่ง")*8/3+IF(Table1[[#This Row],[Quiz 2]]&lt;&gt;"ยังไม่ส่ง",Table1[[#This Row],[Quiz 2]]*2/10,0),0)</f>
        <v>9</v>
      </c>
      <c r="K341" s="24">
        <f>ROUND(COUNTIF(Table1[[#This Row],[แบบฝึก 3.1]:[ท้ายบท 3]],"&lt;&gt;ยังไม่ส่ง")*3/2+IF(Table1[[#This Row],[Quiz 3]]&lt;&gt;"ยังไม่ส่ง",Table1[[#This Row],[Quiz 3]]*2/10,0),0)</f>
        <v>4</v>
      </c>
      <c r="L341" s="12">
        <f>Table1[[#This Row],[บท 1 '[10']]]+Table1[[#This Row],[บท 2 '[10']]]+Table1[[#This Row],[บท 3 '[5']]]</f>
        <v>23</v>
      </c>
      <c r="M341" s="12">
        <f>IF(Table1[[#This Row],[ซ่อมแล้วกลางภาค]]="ซ่อมแล้ว",10,Table1[[#This Row],[MID '[20']2]])</f>
        <v>12</v>
      </c>
      <c r="N341" s="12">
        <f>ROUND(COUNTIF(Table1[[#This Row],[แบบฝึก 4.1]:[ท้ายบท 4]],"&lt;&gt;ยังไม่ส่ง")*8/2+IF(Table1[[#This Row],[Quiz 4]]&lt;&gt;"ยังไม่ส่ง",Table1[[#This Row],[Quiz 4]]*2/10,0),0)</f>
        <v>5</v>
      </c>
      <c r="O341" s="12"/>
      <c r="P341" s="13">
        <f>ROUND(COUNTIF(Table1[[#This Row],[แบบฝึก 5.1]:[ท้ายบท 5]],"&lt;&gt;ยังไม่ส่ง")*8/3+IF(Table1[[#This Row],[Quiz 5]]&lt;&gt;"ยังไม่ส่ง",Table1[[#This Row],[Quiz 5]]*2/10,0),0)</f>
        <v>9</v>
      </c>
      <c r="Q341" s="12">
        <f>Table1[[#This Row],[บท 4 '[10']]]+Table1[[#This Row],[นำเสนอ '[5']]]+Table1[[#This Row],[บท 5 '[10']]]</f>
        <v>14</v>
      </c>
      <c r="R341" s="12">
        <f>Table1[[#This Row],[ก่อนกลางภาค '[25']]]+Table1[[#This Row],[กลางภาค '[20']]]+Table1[[#This Row],[หลังกลางภาค '[25']]]</f>
        <v>49</v>
      </c>
      <c r="S341" s="12"/>
      <c r="T341" s="12">
        <f>Table1[[#This Row],[ปลายภาค '[30']]]+Table1[[#This Row],[ก่อนปลายภาค '[70']]]</f>
        <v>49</v>
      </c>
      <c r="U341" s="11">
        <f t="shared" si="5"/>
        <v>0</v>
      </c>
      <c r="V341" s="5" t="str">
        <f>IF(_xlfn.XLOOKUP(Table1[[#This Row],[email]],กิจกรรม_11[Email],กิจกรรม_11[Completion time],0)&lt;&gt;0,"ส่งแล้ว","ยังไม่ส่ง")</f>
        <v>ส่งแล้ว</v>
      </c>
      <c r="W341" s="5" t="str">
        <f>IF(_xlfn.XLOOKUP(Table1[[#This Row],[email]],แบบฝึก_11[Email],แบบฝึก_11[Completion time],0)&lt;&gt;0,"ส่งแล้ว","ยังไม่ส่ง")</f>
        <v>ส่งแล้ว</v>
      </c>
      <c r="X341" s="5" t="str">
        <f>IF(_xlfn.XLOOKUP(Table1[[#This Row],[email]],แบบฝึก_12[Email],แบบฝึก_12[Completion time],0)&lt;&gt;0,"ส่งแล้ว","ยังไม่ส่ง")</f>
        <v>ส่งแล้ว</v>
      </c>
      <c r="Y341" s="5">
        <f>_xlfn.XLOOKUP(Table1[[#This Row],[email]],ท้ายบท_1[Email],ท้ายบท_1[Total points],"ยังไม่ส่ง")</f>
        <v>20</v>
      </c>
      <c r="Z341" s="4">
        <f>_xlfn.XLOOKUP(Table1[[#This Row],[email]],Quiz_1[Email],Quiz_1[Total points],"ยังไม่ส่ง")</f>
        <v>8</v>
      </c>
      <c r="AA341" s="5" t="str">
        <f>IF(_xlfn.XLOOKUP(Table1[[#This Row],[email]],แบบฝึก_21[Email],แบบฝึก_21[Completion time],0)&lt;&gt;0,"ส่งแล้ว","ยังไม่ส่ง")</f>
        <v>ส่งแล้ว</v>
      </c>
      <c r="AB341" s="5" t="str">
        <f>IF(_xlfn.XLOOKUP(Table1[[#This Row],[email]],แบบฝึก_22[Email],แบบฝึก_22[Completion time],0)&lt;&gt;0,"ส่งแล้ว","ยังไม่ส่ง")</f>
        <v>ส่งแล้ว</v>
      </c>
      <c r="AC341" s="5">
        <f>_xlfn.XLOOKUP(Table1[[#This Row],[email]],ท้ายบท_2[Email],ท้ายบท_2[Total points],"ยังไม่ส่ง")</f>
        <v>13</v>
      </c>
      <c r="AD341" s="5">
        <f>_xlfn.XLOOKUP(Table1[[#This Row],[email]],Quiz_2[Email],Quiz_2[Total points],"ยังไม่ส่ง")</f>
        <v>7</v>
      </c>
      <c r="AE341" s="5" t="str">
        <f>IF(_xlfn.XLOOKUP(Table1[[#This Row],[email]],แบบฝึก_31[Email],แบบฝึก_31[Completion time],0)&lt;&gt;0,"ส่งแล้ว","ยังไม่ส่ง")</f>
        <v>ส่งแล้ว</v>
      </c>
      <c r="AF341" s="5">
        <f>_xlfn.XLOOKUP(Table1[[#This Row],[email]],ท้ายบท_3[Email],ท้ายบท_3[Total points],"ยังไม่ส่ง")</f>
        <v>11</v>
      </c>
      <c r="AG341" s="5">
        <f>_xlfn.XLOOKUP(Table1[[#This Row],[email]],Quiz_3[Email],Quiz_3[Total points],"ยังไม่ส่ง")</f>
        <v>6</v>
      </c>
      <c r="AH341" s="12">
        <v>14</v>
      </c>
      <c r="AI341" s="14">
        <v>9</v>
      </c>
      <c r="AJ341" s="12">
        <f>ROUND((Table1[[#This Row],[mid '[20']]]+Table1[[#This Row],[mid '[10']]])/2,0)</f>
        <v>12</v>
      </c>
      <c r="AK341" s="5" t="str">
        <f>IF(_xlfn.XLOOKUP(Table1[[#This Row],[email]],แบบฝึก_41[Email],แบบฝึก_41[Completion time],0)&lt;&gt;0,"ส่งแล้ว","ยังไม่ส่ง")</f>
        <v>ส่งแล้ว</v>
      </c>
      <c r="AL341" s="5" t="str">
        <f>IF(_xlfn.XLOOKUP(Table1[[#This Row],[email]],ท้ายบท_4[Email],ท้ายบท_4[Total points],"ยังไม่ส่ง")&lt;&gt;0,"ส่งแล้ว","ยังไม่ส่ง")</f>
        <v>ยังไม่ส่ง</v>
      </c>
      <c r="AM341" s="5">
        <f>_xlfn.XLOOKUP(Table1[[#This Row],[email]],Quiz_4[Email],Quiz_4[Total points],"ยังไม่ส่ง")</f>
        <v>7</v>
      </c>
      <c r="AN341" s="5" t="str">
        <f>IF(_xlfn.XLOOKUP(Table1[[#This Row],[email]],แบบฝึก_51[Email],แบบฝึก_51[Completion time],0)&lt;&gt;0,"ส่งแล้ว","ยังไม่ส่ง")</f>
        <v>ส่งแล้ว</v>
      </c>
      <c r="AO341" s="5" t="str">
        <f>IF(_xlfn.XLOOKUP(Table1[[#This Row],[email]],แบบฝึก_52[Email],แบบฝึก_52[Completion time],0)&lt;&gt;0,"ส่งแล้ว","ยังไม่ส่ง")</f>
        <v>ส่งแล้ว</v>
      </c>
      <c r="AP341" s="5">
        <f>_xlfn.XLOOKUP(Table1[[#This Row],[email]],ท้ายบท_5[Email],ท้ายบท_5[Total points],"ยังไม่ส่ง")</f>
        <v>16</v>
      </c>
      <c r="AQ341" s="5">
        <f>_xlfn.XLOOKUP(Table1[[#This Row],[email]],Quiz_5[Email],Quiz_5[Total points],"ยังไม่ส่ง")</f>
        <v>6</v>
      </c>
      <c r="AR341" s="37"/>
      <c r="AS341" s="4" t="str">
        <f>IF(M341&lt;10,"ยังไม่ซ่อม",IF(Table1[[#This Row],[ซ่อมแล้วกลางภาค]]="ซ่อมแล้ว","ซ่อมแล้ว","ไม่ต้องซ่อม"))</f>
        <v>ไม่ต้องซ่อม</v>
      </c>
      <c r="BN341"/>
      <c r="BO341"/>
      <c r="BP341"/>
      <c r="BQ341"/>
    </row>
    <row r="342" spans="1:69" ht="19.5" x14ac:dyDescent="0.4">
      <c r="A342" s="21">
        <v>341</v>
      </c>
      <c r="B342" s="4">
        <v>10</v>
      </c>
      <c r="C342" s="4">
        <v>3</v>
      </c>
      <c r="D342" s="4" t="s">
        <v>33338</v>
      </c>
      <c r="E342" s="4" t="s">
        <v>32346</v>
      </c>
      <c r="F342" s="4" t="s">
        <v>33339</v>
      </c>
      <c r="G342" s="4" t="s">
        <v>33340</v>
      </c>
      <c r="H342" s="4" t="s">
        <v>575</v>
      </c>
      <c r="I342" s="24">
        <f>ROUND(COUNTIF(Table1[[#This Row],[กิจกรรม 1.1]:[ท้ายบท 1]],"&lt;&gt;ยังไม่ส่ง")*2+IF(Table1[[#This Row],[Quiz 1]]&lt;&gt;"ยังไม่ส่ง",Table1[[#This Row],[Quiz 1]]*2/10,0),0)</f>
        <v>10</v>
      </c>
      <c r="J342" s="24">
        <f>ROUND(COUNTIF(Table1[[#This Row],[แบบฝึก 2.1]:[ท้ายบท 2]],"&lt;&gt;ยังไม่ส่ง")*8/3+IF(Table1[[#This Row],[Quiz 2]]&lt;&gt;"ยังไม่ส่ง",Table1[[#This Row],[Quiz 2]]*2/10,0),0)</f>
        <v>10</v>
      </c>
      <c r="K342" s="24">
        <f>ROUND(COUNTIF(Table1[[#This Row],[แบบฝึก 3.1]:[ท้ายบท 3]],"&lt;&gt;ยังไม่ส่ง")*3/2+IF(Table1[[#This Row],[Quiz 3]]&lt;&gt;"ยังไม่ส่ง",Table1[[#This Row],[Quiz 3]]*2/10,0),0)</f>
        <v>4</v>
      </c>
      <c r="L342" s="12">
        <f>Table1[[#This Row],[บท 1 '[10']]]+Table1[[#This Row],[บท 2 '[10']]]+Table1[[#This Row],[บท 3 '[5']]]</f>
        <v>24</v>
      </c>
      <c r="M342" s="12">
        <f>IF(Table1[[#This Row],[ซ่อมแล้วกลางภาค]]="ซ่อมแล้ว",10,Table1[[#This Row],[MID '[20']2]])</f>
        <v>9</v>
      </c>
      <c r="N342" s="12">
        <f>ROUND(COUNTIF(Table1[[#This Row],[แบบฝึก 4.1]:[ท้ายบท 4]],"&lt;&gt;ยังไม่ส่ง")*8/2+IF(Table1[[#This Row],[Quiz 4]]&lt;&gt;"ยังไม่ส่ง",Table1[[#This Row],[Quiz 4]]*2/10,0),0)</f>
        <v>5</v>
      </c>
      <c r="O342" s="12"/>
      <c r="P342" s="13">
        <f>ROUND(COUNTIF(Table1[[#This Row],[แบบฝึก 5.1]:[ท้ายบท 5]],"&lt;&gt;ยังไม่ส่ง")*8/3+IF(Table1[[#This Row],[Quiz 5]]&lt;&gt;"ยังไม่ส่ง",Table1[[#This Row],[Quiz 5]]*2/10,0),0)</f>
        <v>8</v>
      </c>
      <c r="Q342" s="12">
        <f>Table1[[#This Row],[บท 4 '[10']]]+Table1[[#This Row],[นำเสนอ '[5']]]+Table1[[#This Row],[บท 5 '[10']]]</f>
        <v>13</v>
      </c>
      <c r="R342" s="12">
        <f>Table1[[#This Row],[ก่อนกลางภาค '[25']]]+Table1[[#This Row],[กลางภาค '[20']]]+Table1[[#This Row],[หลังกลางภาค '[25']]]</f>
        <v>46</v>
      </c>
      <c r="S342" s="12"/>
      <c r="T342" s="12">
        <f>Table1[[#This Row],[ปลายภาค '[30']]]+Table1[[#This Row],[ก่อนปลายภาค '[70']]]</f>
        <v>46</v>
      </c>
      <c r="U342" s="11">
        <f t="shared" si="5"/>
        <v>0</v>
      </c>
      <c r="V342" s="5" t="str">
        <f>IF(_xlfn.XLOOKUP(Table1[[#This Row],[email]],กิจกรรม_11[Email],กิจกรรม_11[Completion time],0)&lt;&gt;0,"ส่งแล้ว","ยังไม่ส่ง")</f>
        <v>ส่งแล้ว</v>
      </c>
      <c r="W342" s="5" t="str">
        <f>IF(_xlfn.XLOOKUP(Table1[[#This Row],[email]],แบบฝึก_11[Email],แบบฝึก_11[Completion time],0)&lt;&gt;0,"ส่งแล้ว","ยังไม่ส่ง")</f>
        <v>ส่งแล้ว</v>
      </c>
      <c r="X342" s="5" t="str">
        <f>IF(_xlfn.XLOOKUP(Table1[[#This Row],[email]],แบบฝึก_12[Email],แบบฝึก_12[Completion time],0)&lt;&gt;0,"ส่งแล้ว","ยังไม่ส่ง")</f>
        <v>ส่งแล้ว</v>
      </c>
      <c r="Y342" s="5">
        <f>_xlfn.XLOOKUP(Table1[[#This Row],[email]],ท้ายบท_1[Email],ท้ายบท_1[Total points],"ยังไม่ส่ง")</f>
        <v>19</v>
      </c>
      <c r="Z342" s="4">
        <f>_xlfn.XLOOKUP(Table1[[#This Row],[email]],Quiz_1[Email],Quiz_1[Total points],"ยังไม่ส่ง")</f>
        <v>9</v>
      </c>
      <c r="AA342" s="5" t="str">
        <f>IF(_xlfn.XLOOKUP(Table1[[#This Row],[email]],แบบฝึก_21[Email],แบบฝึก_21[Completion time],0)&lt;&gt;0,"ส่งแล้ว","ยังไม่ส่ง")</f>
        <v>ส่งแล้ว</v>
      </c>
      <c r="AB342" s="5" t="str">
        <f>IF(_xlfn.XLOOKUP(Table1[[#This Row],[email]],แบบฝึก_22[Email],แบบฝึก_22[Completion time],0)&lt;&gt;0,"ส่งแล้ว","ยังไม่ส่ง")</f>
        <v>ส่งแล้ว</v>
      </c>
      <c r="AC342" s="5">
        <f>_xlfn.XLOOKUP(Table1[[#This Row],[email]],ท้ายบท_2[Email],ท้ายบท_2[Total points],"ยังไม่ส่ง")</f>
        <v>14</v>
      </c>
      <c r="AD342" s="5">
        <f>_xlfn.XLOOKUP(Table1[[#This Row],[email]],Quiz_2[Email],Quiz_2[Total points],"ยังไม่ส่ง")</f>
        <v>9</v>
      </c>
      <c r="AE342" s="5" t="str">
        <f>IF(_xlfn.XLOOKUP(Table1[[#This Row],[email]],แบบฝึก_31[Email],แบบฝึก_31[Completion time],0)&lt;&gt;0,"ส่งแล้ว","ยังไม่ส่ง")</f>
        <v>ส่งแล้ว</v>
      </c>
      <c r="AF342" s="5">
        <f>_xlfn.XLOOKUP(Table1[[#This Row],[email]],ท้ายบท_3[Email],ท้ายบท_3[Total points],"ยังไม่ส่ง")</f>
        <v>10</v>
      </c>
      <c r="AG342" s="5">
        <f>_xlfn.XLOOKUP(Table1[[#This Row],[email]],Quiz_3[Email],Quiz_3[Total points],"ยังไม่ส่ง")</f>
        <v>6</v>
      </c>
      <c r="AH342" s="12">
        <v>16</v>
      </c>
      <c r="AI342" s="14">
        <v>2</v>
      </c>
      <c r="AJ342" s="12">
        <f>ROUND((Table1[[#This Row],[mid '[20']]]+Table1[[#This Row],[mid '[10']]])/2,0)</f>
        <v>9</v>
      </c>
      <c r="AK342" s="5" t="str">
        <f>IF(_xlfn.XLOOKUP(Table1[[#This Row],[email]],แบบฝึก_41[Email],แบบฝึก_41[Completion time],0)&lt;&gt;0,"ส่งแล้ว","ยังไม่ส่ง")</f>
        <v>ส่งแล้ว</v>
      </c>
      <c r="AL342" s="5" t="str">
        <f>IF(_xlfn.XLOOKUP(Table1[[#This Row],[email]],ท้ายบท_4[Email],ท้ายบท_4[Total points],"ยังไม่ส่ง")&lt;&gt;0,"ส่งแล้ว","ยังไม่ส่ง")</f>
        <v>ยังไม่ส่ง</v>
      </c>
      <c r="AM342" s="5">
        <f>_xlfn.XLOOKUP(Table1[[#This Row],[email]],Quiz_4[Email],Quiz_4[Total points],"ยังไม่ส่ง")</f>
        <v>7</v>
      </c>
      <c r="AN342" s="5" t="str">
        <f>IF(_xlfn.XLOOKUP(Table1[[#This Row],[email]],แบบฝึก_51[Email],แบบฝึก_51[Completion time],0)&lt;&gt;0,"ส่งแล้ว","ยังไม่ส่ง")</f>
        <v>ส่งแล้ว</v>
      </c>
      <c r="AO342" s="5" t="str">
        <f>IF(_xlfn.XLOOKUP(Table1[[#This Row],[email]],แบบฝึก_52[Email],แบบฝึก_52[Completion time],0)&lt;&gt;0,"ส่งแล้ว","ยังไม่ส่ง")</f>
        <v>ส่งแล้ว</v>
      </c>
      <c r="AP342" s="5">
        <f>_xlfn.XLOOKUP(Table1[[#This Row],[email]],ท้ายบท_5[Email],ท้ายบท_5[Total points],"ยังไม่ส่ง")</f>
        <v>13</v>
      </c>
      <c r="AQ342" s="5" t="str">
        <f>_xlfn.XLOOKUP(Table1[[#This Row],[email]],Quiz_5[Email],Quiz_5[Total points],"ยังไม่ส่ง")</f>
        <v>ยังไม่ส่ง</v>
      </c>
      <c r="AR342" s="37"/>
      <c r="AS342" s="4" t="str">
        <f>IF(M342&lt;10,"ยังไม่ซ่อม",IF(Table1[[#This Row],[ซ่อมแล้วกลางภาค]]="ซ่อมแล้ว","ซ่อมแล้ว","ไม่ต้องซ่อม"))</f>
        <v>ยังไม่ซ่อม</v>
      </c>
      <c r="BN342"/>
      <c r="BO342"/>
      <c r="BP342"/>
      <c r="BQ342"/>
    </row>
    <row r="343" spans="1:69" ht="19.5" x14ac:dyDescent="0.4">
      <c r="A343" s="21">
        <v>342</v>
      </c>
      <c r="B343" s="4">
        <v>10</v>
      </c>
      <c r="C343" s="4">
        <v>4</v>
      </c>
      <c r="D343" s="4" t="s">
        <v>33341</v>
      </c>
      <c r="E343" s="4" t="s">
        <v>32346</v>
      </c>
      <c r="F343" s="4" t="s">
        <v>33342</v>
      </c>
      <c r="G343" s="4" t="s">
        <v>33343</v>
      </c>
      <c r="H343" s="4" t="s">
        <v>592</v>
      </c>
      <c r="I343" s="24">
        <f>ROUND(COUNTIF(Table1[[#This Row],[กิจกรรม 1.1]:[ท้ายบท 1]],"&lt;&gt;ยังไม่ส่ง")*2+IF(Table1[[#This Row],[Quiz 1]]&lt;&gt;"ยังไม่ส่ง",Table1[[#This Row],[Quiz 1]]*2/10,0),0)</f>
        <v>10</v>
      </c>
      <c r="J343" s="24">
        <f>ROUND(COUNTIF(Table1[[#This Row],[แบบฝึก 2.1]:[ท้ายบท 2]],"&lt;&gt;ยังไม่ส่ง")*8/3+IF(Table1[[#This Row],[Quiz 2]]&lt;&gt;"ยังไม่ส่ง",Table1[[#This Row],[Quiz 2]]*2/10,0),0)</f>
        <v>10</v>
      </c>
      <c r="K343" s="24">
        <f>ROUND(COUNTIF(Table1[[#This Row],[แบบฝึก 3.1]:[ท้ายบท 3]],"&lt;&gt;ยังไม่ส่ง")*3/2+IF(Table1[[#This Row],[Quiz 3]]&lt;&gt;"ยังไม่ส่ง",Table1[[#This Row],[Quiz 3]]*2/10,0),0)</f>
        <v>5</v>
      </c>
      <c r="L343" s="12">
        <f>Table1[[#This Row],[บท 1 '[10']]]+Table1[[#This Row],[บท 2 '[10']]]+Table1[[#This Row],[บท 3 '[5']]]</f>
        <v>25</v>
      </c>
      <c r="M343" s="12">
        <f>IF(Table1[[#This Row],[ซ่อมแล้วกลางภาค]]="ซ่อมแล้ว",10,Table1[[#This Row],[MID '[20']2]])</f>
        <v>14</v>
      </c>
      <c r="N343" s="12">
        <f>ROUND(COUNTIF(Table1[[#This Row],[แบบฝึก 4.1]:[ท้ายบท 4]],"&lt;&gt;ยังไม่ส่ง")*8/2+IF(Table1[[#This Row],[Quiz 4]]&lt;&gt;"ยังไม่ส่ง",Table1[[#This Row],[Quiz 4]]*2/10,0),0)</f>
        <v>6</v>
      </c>
      <c r="O343" s="12"/>
      <c r="P343" s="13">
        <f>ROUND(COUNTIF(Table1[[#This Row],[แบบฝึก 5.1]:[ท้ายบท 5]],"&lt;&gt;ยังไม่ส่ง")*8/3+IF(Table1[[#This Row],[Quiz 5]]&lt;&gt;"ยังไม่ส่ง",Table1[[#This Row],[Quiz 5]]*2/10,0),0)</f>
        <v>9</v>
      </c>
      <c r="Q343" s="12">
        <f>Table1[[#This Row],[บท 4 '[10']]]+Table1[[#This Row],[นำเสนอ '[5']]]+Table1[[#This Row],[บท 5 '[10']]]</f>
        <v>15</v>
      </c>
      <c r="R343" s="12">
        <f>Table1[[#This Row],[ก่อนกลางภาค '[25']]]+Table1[[#This Row],[กลางภาค '[20']]]+Table1[[#This Row],[หลังกลางภาค '[25']]]</f>
        <v>54</v>
      </c>
      <c r="S343" s="12"/>
      <c r="T343" s="12">
        <f>Table1[[#This Row],[ปลายภาค '[30']]]+Table1[[#This Row],[ก่อนปลายภาค '[70']]]</f>
        <v>54</v>
      </c>
      <c r="U343" s="11">
        <f t="shared" si="5"/>
        <v>1</v>
      </c>
      <c r="V343" s="5" t="str">
        <f>IF(_xlfn.XLOOKUP(Table1[[#This Row],[email]],กิจกรรม_11[Email],กิจกรรม_11[Completion time],0)&lt;&gt;0,"ส่งแล้ว","ยังไม่ส่ง")</f>
        <v>ส่งแล้ว</v>
      </c>
      <c r="W343" s="5" t="str">
        <f>IF(_xlfn.XLOOKUP(Table1[[#This Row],[email]],แบบฝึก_11[Email],แบบฝึก_11[Completion time],0)&lt;&gt;0,"ส่งแล้ว","ยังไม่ส่ง")</f>
        <v>ส่งแล้ว</v>
      </c>
      <c r="X343" s="5" t="str">
        <f>IF(_xlfn.XLOOKUP(Table1[[#This Row],[email]],แบบฝึก_12[Email],แบบฝึก_12[Completion time],0)&lt;&gt;0,"ส่งแล้ว","ยังไม่ส่ง")</f>
        <v>ส่งแล้ว</v>
      </c>
      <c r="Y343" s="5">
        <f>_xlfn.XLOOKUP(Table1[[#This Row],[email]],ท้ายบท_1[Email],ท้ายบท_1[Total points],"ยังไม่ส่ง")</f>
        <v>18</v>
      </c>
      <c r="Z343" s="4">
        <f>_xlfn.XLOOKUP(Table1[[#This Row],[email]],Quiz_1[Email],Quiz_1[Total points],"ยังไม่ส่ง")</f>
        <v>9</v>
      </c>
      <c r="AA343" s="5" t="str">
        <f>IF(_xlfn.XLOOKUP(Table1[[#This Row],[email]],แบบฝึก_21[Email],แบบฝึก_21[Completion time],0)&lt;&gt;0,"ส่งแล้ว","ยังไม่ส่ง")</f>
        <v>ส่งแล้ว</v>
      </c>
      <c r="AB343" s="5" t="str">
        <f>IF(_xlfn.XLOOKUP(Table1[[#This Row],[email]],แบบฝึก_22[Email],แบบฝึก_22[Completion time],0)&lt;&gt;0,"ส่งแล้ว","ยังไม่ส่ง")</f>
        <v>ส่งแล้ว</v>
      </c>
      <c r="AC343" s="5">
        <f>_xlfn.XLOOKUP(Table1[[#This Row],[email]],ท้ายบท_2[Email],ท้ายบท_2[Total points],"ยังไม่ส่ง")</f>
        <v>13</v>
      </c>
      <c r="AD343" s="5">
        <f>_xlfn.XLOOKUP(Table1[[#This Row],[email]],Quiz_2[Email],Quiz_2[Total points],"ยังไม่ส่ง")</f>
        <v>9</v>
      </c>
      <c r="AE343" s="5" t="str">
        <f>IF(_xlfn.XLOOKUP(Table1[[#This Row],[email]],แบบฝึก_31[Email],แบบฝึก_31[Completion time],0)&lt;&gt;0,"ส่งแล้ว","ยังไม่ส่ง")</f>
        <v>ส่งแล้ว</v>
      </c>
      <c r="AF343" s="5">
        <f>_xlfn.XLOOKUP(Table1[[#This Row],[email]],ท้ายบท_3[Email],ท้ายบท_3[Total points],"ยังไม่ส่ง")</f>
        <v>8</v>
      </c>
      <c r="AG343" s="5">
        <f>_xlfn.XLOOKUP(Table1[[#This Row],[email]],Quiz_3[Email],Quiz_3[Total points],"ยังไม่ส่ง")</f>
        <v>8</v>
      </c>
      <c r="AH343" s="12">
        <v>20</v>
      </c>
      <c r="AI343" s="14">
        <v>7</v>
      </c>
      <c r="AJ343" s="12">
        <f>ROUND((Table1[[#This Row],[mid '[20']]]+Table1[[#This Row],[mid '[10']]])/2,0)</f>
        <v>14</v>
      </c>
      <c r="AK343" s="5" t="str">
        <f>IF(_xlfn.XLOOKUP(Table1[[#This Row],[email]],แบบฝึก_41[Email],แบบฝึก_41[Completion time],0)&lt;&gt;0,"ส่งแล้ว","ยังไม่ส่ง")</f>
        <v>ส่งแล้ว</v>
      </c>
      <c r="AL343" s="5" t="str">
        <f>IF(_xlfn.XLOOKUP(Table1[[#This Row],[email]],ท้ายบท_4[Email],ท้ายบท_4[Total points],"ยังไม่ส่ง")&lt;&gt;0,"ส่งแล้ว","ยังไม่ส่ง")</f>
        <v>ยังไม่ส่ง</v>
      </c>
      <c r="AM343" s="5">
        <f>_xlfn.XLOOKUP(Table1[[#This Row],[email]],Quiz_4[Email],Quiz_4[Total points],"ยังไม่ส่ง")</f>
        <v>8</v>
      </c>
      <c r="AN343" s="5" t="str">
        <f>IF(_xlfn.XLOOKUP(Table1[[#This Row],[email]],แบบฝึก_51[Email],แบบฝึก_51[Completion time],0)&lt;&gt;0,"ส่งแล้ว","ยังไม่ส่ง")</f>
        <v>ส่งแล้ว</v>
      </c>
      <c r="AO343" s="5" t="str">
        <f>IF(_xlfn.XLOOKUP(Table1[[#This Row],[email]],แบบฝึก_52[Email],แบบฝึก_52[Completion time],0)&lt;&gt;0,"ส่งแล้ว","ยังไม่ส่ง")</f>
        <v>ส่งแล้ว</v>
      </c>
      <c r="AP343" s="5">
        <f>_xlfn.XLOOKUP(Table1[[#This Row],[email]],ท้ายบท_5[Email],ท้ายบท_5[Total points],"ยังไม่ส่ง")</f>
        <v>13</v>
      </c>
      <c r="AQ343" s="5">
        <f>_xlfn.XLOOKUP(Table1[[#This Row],[email]],Quiz_5[Email],Quiz_5[Total points],"ยังไม่ส่ง")</f>
        <v>7</v>
      </c>
      <c r="AR343" s="37"/>
      <c r="AS343" s="4" t="str">
        <f>IF(M343&lt;10,"ยังไม่ซ่อม",IF(Table1[[#This Row],[ซ่อมแล้วกลางภาค]]="ซ่อมแล้ว","ซ่อมแล้ว","ไม่ต้องซ่อม"))</f>
        <v>ไม่ต้องซ่อม</v>
      </c>
      <c r="BN343"/>
      <c r="BO343"/>
      <c r="BP343"/>
      <c r="BQ343"/>
    </row>
    <row r="344" spans="1:69" ht="19.5" x14ac:dyDescent="0.4">
      <c r="A344" s="21">
        <v>343</v>
      </c>
      <c r="B344" s="4">
        <v>10</v>
      </c>
      <c r="C344" s="4">
        <v>5</v>
      </c>
      <c r="D344" s="4" t="s">
        <v>33344</v>
      </c>
      <c r="E344" s="4" t="s">
        <v>32346</v>
      </c>
      <c r="F344" s="4" t="s">
        <v>32460</v>
      </c>
      <c r="G344" s="4" t="s">
        <v>33345</v>
      </c>
      <c r="H344" s="4" t="s">
        <v>772</v>
      </c>
      <c r="I344" s="24">
        <f>ROUND(COUNTIF(Table1[[#This Row],[กิจกรรม 1.1]:[ท้ายบท 1]],"&lt;&gt;ยังไม่ส่ง")*2+IF(Table1[[#This Row],[Quiz 1]]&lt;&gt;"ยังไม่ส่ง",Table1[[#This Row],[Quiz 1]]*2/10,0),0)</f>
        <v>8</v>
      </c>
      <c r="J344" s="24">
        <f>ROUND(COUNTIF(Table1[[#This Row],[แบบฝึก 2.1]:[ท้ายบท 2]],"&lt;&gt;ยังไม่ส่ง")*8/3+IF(Table1[[#This Row],[Quiz 2]]&lt;&gt;"ยังไม่ส่ง",Table1[[#This Row],[Quiz 2]]*2/10,0),0)</f>
        <v>7</v>
      </c>
      <c r="K344" s="24">
        <f>ROUND(COUNTIF(Table1[[#This Row],[แบบฝึก 3.1]:[ท้ายบท 3]],"&lt;&gt;ยังไม่ส่ง")*3/2+IF(Table1[[#This Row],[Quiz 3]]&lt;&gt;"ยังไม่ส่ง",Table1[[#This Row],[Quiz 3]]*2/10,0),0)</f>
        <v>3</v>
      </c>
      <c r="L344" s="12">
        <f>Table1[[#This Row],[บท 1 '[10']]]+Table1[[#This Row],[บท 2 '[10']]]+Table1[[#This Row],[บท 3 '[5']]]</f>
        <v>18</v>
      </c>
      <c r="M344" s="12">
        <f>IF(Table1[[#This Row],[ซ่อมแล้วกลางภาค]]="ซ่อมแล้ว",10,Table1[[#This Row],[MID '[20']2]])</f>
        <v>10</v>
      </c>
      <c r="N344" s="12">
        <f>ROUND(COUNTIF(Table1[[#This Row],[แบบฝึก 4.1]:[ท้ายบท 4]],"&lt;&gt;ยังไม่ส่ง")*8/2+IF(Table1[[#This Row],[Quiz 4]]&lt;&gt;"ยังไม่ส่ง",Table1[[#This Row],[Quiz 4]]*2/10,0),0)</f>
        <v>2</v>
      </c>
      <c r="O344" s="12"/>
      <c r="P344" s="13">
        <f>ROUND(COUNTIF(Table1[[#This Row],[แบบฝึก 5.1]:[ท้ายบท 5]],"&lt;&gt;ยังไม่ส่ง")*8/3+IF(Table1[[#This Row],[Quiz 5]]&lt;&gt;"ยังไม่ส่ง",Table1[[#This Row],[Quiz 5]]*2/10,0),0)</f>
        <v>4</v>
      </c>
      <c r="Q344" s="12">
        <f>Table1[[#This Row],[บท 4 '[10']]]+Table1[[#This Row],[นำเสนอ '[5']]]+Table1[[#This Row],[บท 5 '[10']]]</f>
        <v>6</v>
      </c>
      <c r="R344" s="12">
        <f>Table1[[#This Row],[ก่อนกลางภาค '[25']]]+Table1[[#This Row],[กลางภาค '[20']]]+Table1[[#This Row],[หลังกลางภาค '[25']]]</f>
        <v>34</v>
      </c>
      <c r="S344" s="12"/>
      <c r="T344" s="12">
        <f>Table1[[#This Row],[ปลายภาค '[30']]]+Table1[[#This Row],[ก่อนปลายภาค '[70']]]</f>
        <v>34</v>
      </c>
      <c r="U344" s="11">
        <f t="shared" si="5"/>
        <v>0</v>
      </c>
      <c r="V344" s="5" t="str">
        <f>IF(_xlfn.XLOOKUP(Table1[[#This Row],[email]],กิจกรรม_11[Email],กิจกรรม_11[Completion time],0)&lt;&gt;0,"ส่งแล้ว","ยังไม่ส่ง")</f>
        <v>ส่งแล้ว</v>
      </c>
      <c r="W344" s="5" t="str">
        <f>IF(_xlfn.XLOOKUP(Table1[[#This Row],[email]],แบบฝึก_11[Email],แบบฝึก_11[Completion time],0)&lt;&gt;0,"ส่งแล้ว","ยังไม่ส่ง")</f>
        <v>ส่งแล้ว</v>
      </c>
      <c r="X344" s="5" t="str">
        <f>IF(_xlfn.XLOOKUP(Table1[[#This Row],[email]],แบบฝึก_12[Email],แบบฝึก_12[Completion time],0)&lt;&gt;0,"ส่งแล้ว","ยังไม่ส่ง")</f>
        <v>ส่งแล้ว</v>
      </c>
      <c r="Y344" s="5" t="str">
        <f>_xlfn.XLOOKUP(Table1[[#This Row],[email]],ท้ายบท_1[Email],ท้ายบท_1[Total points],"ยังไม่ส่ง")</f>
        <v>ยังไม่ส่ง</v>
      </c>
      <c r="Z344" s="4">
        <f>_xlfn.XLOOKUP(Table1[[#This Row],[email]],Quiz_1[Email],Quiz_1[Total points],"ยังไม่ส่ง")</f>
        <v>8</v>
      </c>
      <c r="AA344" s="5" t="str">
        <f>IF(_xlfn.XLOOKUP(Table1[[#This Row],[email]],แบบฝึก_21[Email],แบบฝึก_21[Completion time],0)&lt;&gt;0,"ส่งแล้ว","ยังไม่ส่ง")</f>
        <v>ส่งแล้ว</v>
      </c>
      <c r="AB344" s="5" t="str">
        <f>IF(_xlfn.XLOOKUP(Table1[[#This Row],[email]],แบบฝึก_22[Email],แบบฝึก_22[Completion time],0)&lt;&gt;0,"ส่งแล้ว","ยังไม่ส่ง")</f>
        <v>ส่งแล้ว</v>
      </c>
      <c r="AC344" s="5" t="str">
        <f>_xlfn.XLOOKUP(Table1[[#This Row],[email]],ท้ายบท_2[Email],ท้ายบท_2[Total points],"ยังไม่ส่ง")</f>
        <v>ยังไม่ส่ง</v>
      </c>
      <c r="AD344" s="5">
        <f>_xlfn.XLOOKUP(Table1[[#This Row],[email]],Quiz_2[Email],Quiz_2[Total points],"ยังไม่ส่ง")</f>
        <v>9</v>
      </c>
      <c r="AE344" s="5" t="str">
        <f>IF(_xlfn.XLOOKUP(Table1[[#This Row],[email]],แบบฝึก_31[Email],แบบฝึก_31[Completion time],0)&lt;&gt;0,"ส่งแล้ว","ยังไม่ส่ง")</f>
        <v>ยังไม่ส่ง</v>
      </c>
      <c r="AF344" s="5">
        <f>_xlfn.XLOOKUP(Table1[[#This Row],[email]],ท้ายบท_3[Email],ท้ายบท_3[Total points],"ยังไม่ส่ง")</f>
        <v>8</v>
      </c>
      <c r="AG344" s="5">
        <f>_xlfn.XLOOKUP(Table1[[#This Row],[email]],Quiz_3[Email],Quiz_3[Total points],"ยังไม่ส่ง")</f>
        <v>5</v>
      </c>
      <c r="AH344" s="12">
        <v>16</v>
      </c>
      <c r="AI344" s="14">
        <v>3</v>
      </c>
      <c r="AJ344" s="12">
        <f>ROUND((Table1[[#This Row],[mid '[20']]]+Table1[[#This Row],[mid '[10']]])/2,0)</f>
        <v>10</v>
      </c>
      <c r="AK344" s="5" t="str">
        <f>IF(_xlfn.XLOOKUP(Table1[[#This Row],[email]],แบบฝึก_41[Email],แบบฝึก_41[Completion time],0)&lt;&gt;0,"ส่งแล้ว","ยังไม่ส่ง")</f>
        <v>ยังไม่ส่ง</v>
      </c>
      <c r="AL344" s="5" t="str">
        <f>IF(_xlfn.XLOOKUP(Table1[[#This Row],[email]],ท้ายบท_4[Email],ท้ายบท_4[Total points],"ยังไม่ส่ง")&lt;&gt;0,"ส่งแล้ว","ยังไม่ส่ง")</f>
        <v>ยังไม่ส่ง</v>
      </c>
      <c r="AM344" s="5">
        <f>_xlfn.XLOOKUP(Table1[[#This Row],[email]],Quiz_4[Email],Quiz_4[Total points],"ยังไม่ส่ง")</f>
        <v>8</v>
      </c>
      <c r="AN344" s="5" t="str">
        <f>IF(_xlfn.XLOOKUP(Table1[[#This Row],[email]],แบบฝึก_51[Email],แบบฝึก_51[Completion time],0)&lt;&gt;0,"ส่งแล้ว","ยังไม่ส่ง")</f>
        <v>ยังไม่ส่ง</v>
      </c>
      <c r="AO344" s="5" t="str">
        <f>IF(_xlfn.XLOOKUP(Table1[[#This Row],[email]],แบบฝึก_52[Email],แบบฝึก_52[Completion time],0)&lt;&gt;0,"ส่งแล้ว","ยังไม่ส่ง")</f>
        <v>ส่งแล้ว</v>
      </c>
      <c r="AP344" s="5" t="str">
        <f>_xlfn.XLOOKUP(Table1[[#This Row],[email]],ท้ายบท_5[Email],ท้ายบท_5[Total points],"ยังไม่ส่ง")</f>
        <v>ยังไม่ส่ง</v>
      </c>
      <c r="AQ344" s="5">
        <f>_xlfn.XLOOKUP(Table1[[#This Row],[email]],Quiz_5[Email],Quiz_5[Total points],"ยังไม่ส่ง")</f>
        <v>5</v>
      </c>
      <c r="AR344" s="37"/>
      <c r="AS344" s="4" t="str">
        <f>IF(M344&lt;10,"ยังไม่ซ่อม",IF(Table1[[#This Row],[ซ่อมแล้วกลางภาค]]="ซ่อมแล้ว","ซ่อมแล้ว","ไม่ต้องซ่อม"))</f>
        <v>ไม่ต้องซ่อม</v>
      </c>
      <c r="BN344"/>
      <c r="BO344"/>
      <c r="BP344"/>
      <c r="BQ344"/>
    </row>
    <row r="345" spans="1:69" ht="19.5" x14ac:dyDescent="0.4">
      <c r="A345" s="21">
        <v>344</v>
      </c>
      <c r="B345" s="4">
        <v>10</v>
      </c>
      <c r="C345" s="4">
        <v>6</v>
      </c>
      <c r="D345" s="4" t="s">
        <v>33346</v>
      </c>
      <c r="E345" s="4" t="s">
        <v>32346</v>
      </c>
      <c r="F345" s="4" t="s">
        <v>33347</v>
      </c>
      <c r="G345" s="4" t="s">
        <v>33348</v>
      </c>
      <c r="H345" s="4" t="s">
        <v>671</v>
      </c>
      <c r="I345" s="24">
        <f>ROUND(COUNTIF(Table1[[#This Row],[กิจกรรม 1.1]:[ท้ายบท 1]],"&lt;&gt;ยังไม่ส่ง")*2+IF(Table1[[#This Row],[Quiz 1]]&lt;&gt;"ยังไม่ส่ง",Table1[[#This Row],[Quiz 1]]*2/10,0),0)</f>
        <v>10</v>
      </c>
      <c r="J345" s="24">
        <f>ROUND(COUNTIF(Table1[[#This Row],[แบบฝึก 2.1]:[ท้ายบท 2]],"&lt;&gt;ยังไม่ส่ง")*8/3+IF(Table1[[#This Row],[Quiz 2]]&lt;&gt;"ยังไม่ส่ง",Table1[[#This Row],[Quiz 2]]*2/10,0),0)</f>
        <v>10</v>
      </c>
      <c r="K345" s="24">
        <f>ROUND(COUNTIF(Table1[[#This Row],[แบบฝึก 3.1]:[ท้ายบท 3]],"&lt;&gt;ยังไม่ส่ง")*3/2+IF(Table1[[#This Row],[Quiz 3]]&lt;&gt;"ยังไม่ส่ง",Table1[[#This Row],[Quiz 3]]*2/10,0),0)</f>
        <v>5</v>
      </c>
      <c r="L345" s="12">
        <f>Table1[[#This Row],[บท 1 '[10']]]+Table1[[#This Row],[บท 2 '[10']]]+Table1[[#This Row],[บท 3 '[5']]]</f>
        <v>25</v>
      </c>
      <c r="M345" s="12">
        <f>IF(Table1[[#This Row],[ซ่อมแล้วกลางภาค]]="ซ่อมแล้ว",10,Table1[[#This Row],[MID '[20']2]])</f>
        <v>10</v>
      </c>
      <c r="N345" s="12">
        <f>ROUND(COUNTIF(Table1[[#This Row],[แบบฝึก 4.1]:[ท้ายบท 4]],"&lt;&gt;ยังไม่ส่ง")*8/2+IF(Table1[[#This Row],[Quiz 4]]&lt;&gt;"ยังไม่ส่ง",Table1[[#This Row],[Quiz 4]]*2/10,0),0)</f>
        <v>6</v>
      </c>
      <c r="O345" s="12"/>
      <c r="P345" s="13">
        <f>ROUND(COUNTIF(Table1[[#This Row],[แบบฝึก 5.1]:[ท้ายบท 5]],"&lt;&gt;ยังไม่ส่ง")*8/3+IF(Table1[[#This Row],[Quiz 5]]&lt;&gt;"ยังไม่ส่ง",Table1[[#This Row],[Quiz 5]]*2/10,0),0)</f>
        <v>9</v>
      </c>
      <c r="Q345" s="12">
        <f>Table1[[#This Row],[บท 4 '[10']]]+Table1[[#This Row],[นำเสนอ '[5']]]+Table1[[#This Row],[บท 5 '[10']]]</f>
        <v>15</v>
      </c>
      <c r="R345" s="12">
        <f>Table1[[#This Row],[ก่อนกลางภาค '[25']]]+Table1[[#This Row],[กลางภาค '[20']]]+Table1[[#This Row],[หลังกลางภาค '[25']]]</f>
        <v>50</v>
      </c>
      <c r="S345" s="12"/>
      <c r="T345" s="12">
        <f>Table1[[#This Row],[ปลายภาค '[30']]]+Table1[[#This Row],[ก่อนปลายภาค '[70']]]</f>
        <v>50</v>
      </c>
      <c r="U345" s="11">
        <f t="shared" si="5"/>
        <v>1</v>
      </c>
      <c r="V345" s="5" t="str">
        <f>IF(_xlfn.XLOOKUP(Table1[[#This Row],[email]],กิจกรรม_11[Email],กิจกรรม_11[Completion time],0)&lt;&gt;0,"ส่งแล้ว","ยังไม่ส่ง")</f>
        <v>ส่งแล้ว</v>
      </c>
      <c r="W345" s="5" t="str">
        <f>IF(_xlfn.XLOOKUP(Table1[[#This Row],[email]],แบบฝึก_11[Email],แบบฝึก_11[Completion time],0)&lt;&gt;0,"ส่งแล้ว","ยังไม่ส่ง")</f>
        <v>ส่งแล้ว</v>
      </c>
      <c r="X345" s="5" t="str">
        <f>IF(_xlfn.XLOOKUP(Table1[[#This Row],[email]],แบบฝึก_12[Email],แบบฝึก_12[Completion time],0)&lt;&gt;0,"ส่งแล้ว","ยังไม่ส่ง")</f>
        <v>ส่งแล้ว</v>
      </c>
      <c r="Y345" s="5">
        <f>_xlfn.XLOOKUP(Table1[[#This Row],[email]],ท้ายบท_1[Email],ท้ายบท_1[Total points],"ยังไม่ส่ง")</f>
        <v>22</v>
      </c>
      <c r="Z345" s="4">
        <f>_xlfn.XLOOKUP(Table1[[#This Row],[email]],Quiz_1[Email],Quiz_1[Total points],"ยังไม่ส่ง")</f>
        <v>10</v>
      </c>
      <c r="AA345" s="5" t="str">
        <f>IF(_xlfn.XLOOKUP(Table1[[#This Row],[email]],แบบฝึก_21[Email],แบบฝึก_21[Completion time],0)&lt;&gt;0,"ส่งแล้ว","ยังไม่ส่ง")</f>
        <v>ส่งแล้ว</v>
      </c>
      <c r="AB345" s="5" t="str">
        <f>IF(_xlfn.XLOOKUP(Table1[[#This Row],[email]],แบบฝึก_22[Email],แบบฝึก_22[Completion time],0)&lt;&gt;0,"ส่งแล้ว","ยังไม่ส่ง")</f>
        <v>ส่งแล้ว</v>
      </c>
      <c r="AC345" s="5">
        <f>_xlfn.XLOOKUP(Table1[[#This Row],[email]],ท้ายบท_2[Email],ท้ายบท_2[Total points],"ยังไม่ส่ง")</f>
        <v>13</v>
      </c>
      <c r="AD345" s="5">
        <f>_xlfn.XLOOKUP(Table1[[#This Row],[email]],Quiz_2[Email],Quiz_2[Total points],"ยังไม่ส่ง")</f>
        <v>9</v>
      </c>
      <c r="AE345" s="5" t="str">
        <f>IF(_xlfn.XLOOKUP(Table1[[#This Row],[email]],แบบฝึก_31[Email],แบบฝึก_31[Completion time],0)&lt;&gt;0,"ส่งแล้ว","ยังไม่ส่ง")</f>
        <v>ส่งแล้ว</v>
      </c>
      <c r="AF345" s="5">
        <f>_xlfn.XLOOKUP(Table1[[#This Row],[email]],ท้ายบท_3[Email],ท้ายบท_3[Total points],"ยังไม่ส่ง")</f>
        <v>10</v>
      </c>
      <c r="AG345" s="5">
        <f>_xlfn.XLOOKUP(Table1[[#This Row],[email]],Quiz_3[Email],Quiz_3[Total points],"ยังไม่ส่ง")</f>
        <v>8</v>
      </c>
      <c r="AH345" s="12">
        <v>12</v>
      </c>
      <c r="AI345" s="14">
        <v>7</v>
      </c>
      <c r="AJ345" s="12">
        <f>ROUND((Table1[[#This Row],[mid '[20']]]+Table1[[#This Row],[mid '[10']]])/2,0)</f>
        <v>10</v>
      </c>
      <c r="AK345" s="5" t="str">
        <f>IF(_xlfn.XLOOKUP(Table1[[#This Row],[email]],แบบฝึก_41[Email],แบบฝึก_41[Completion time],0)&lt;&gt;0,"ส่งแล้ว","ยังไม่ส่ง")</f>
        <v>ส่งแล้ว</v>
      </c>
      <c r="AL345" s="5" t="str">
        <f>IF(_xlfn.XLOOKUP(Table1[[#This Row],[email]],ท้ายบท_4[Email],ท้ายบท_4[Total points],"ยังไม่ส่ง")&lt;&gt;0,"ส่งแล้ว","ยังไม่ส่ง")</f>
        <v>ยังไม่ส่ง</v>
      </c>
      <c r="AM345" s="5">
        <f>_xlfn.XLOOKUP(Table1[[#This Row],[email]],Quiz_4[Email],Quiz_4[Total points],"ยังไม่ส่ง")</f>
        <v>8</v>
      </c>
      <c r="AN345" s="5" t="str">
        <f>IF(_xlfn.XLOOKUP(Table1[[#This Row],[email]],แบบฝึก_51[Email],แบบฝึก_51[Completion time],0)&lt;&gt;0,"ส่งแล้ว","ยังไม่ส่ง")</f>
        <v>ส่งแล้ว</v>
      </c>
      <c r="AO345" s="5" t="str">
        <f>IF(_xlfn.XLOOKUP(Table1[[#This Row],[email]],แบบฝึก_52[Email],แบบฝึก_52[Completion time],0)&lt;&gt;0,"ส่งแล้ว","ยังไม่ส่ง")</f>
        <v>ส่งแล้ว</v>
      </c>
      <c r="AP345" s="5">
        <f>_xlfn.XLOOKUP(Table1[[#This Row],[email]],ท้ายบท_5[Email],ท้ายบท_5[Total points],"ยังไม่ส่ง")</f>
        <v>18</v>
      </c>
      <c r="AQ345" s="5">
        <f>_xlfn.XLOOKUP(Table1[[#This Row],[email]],Quiz_5[Email],Quiz_5[Total points],"ยังไม่ส่ง")</f>
        <v>6</v>
      </c>
      <c r="AR345" s="37"/>
      <c r="AS345" s="4" t="str">
        <f>IF(M345&lt;10,"ยังไม่ซ่อม",IF(Table1[[#This Row],[ซ่อมแล้วกลางภาค]]="ซ่อมแล้ว","ซ่อมแล้ว","ไม่ต้องซ่อม"))</f>
        <v>ไม่ต้องซ่อม</v>
      </c>
      <c r="BN345"/>
      <c r="BO345"/>
      <c r="BP345"/>
      <c r="BQ345"/>
    </row>
    <row r="346" spans="1:69" ht="19.5" x14ac:dyDescent="0.4">
      <c r="A346" s="21">
        <v>345</v>
      </c>
      <c r="B346" s="4">
        <v>10</v>
      </c>
      <c r="C346" s="4">
        <v>7</v>
      </c>
      <c r="D346" s="4" t="s">
        <v>33349</v>
      </c>
      <c r="E346" s="4" t="s">
        <v>32346</v>
      </c>
      <c r="F346" s="4" t="s">
        <v>33350</v>
      </c>
      <c r="G346" s="4" t="s">
        <v>33351</v>
      </c>
      <c r="H346" s="4" t="s">
        <v>489</v>
      </c>
      <c r="I346" s="24">
        <f>ROUND(COUNTIF(Table1[[#This Row],[กิจกรรม 1.1]:[ท้ายบท 1]],"&lt;&gt;ยังไม่ส่ง")*2+IF(Table1[[#This Row],[Quiz 1]]&lt;&gt;"ยังไม่ส่ง",Table1[[#This Row],[Quiz 1]]*2/10,0),0)</f>
        <v>10</v>
      </c>
      <c r="J346" s="24">
        <f>ROUND(COUNTIF(Table1[[#This Row],[แบบฝึก 2.1]:[ท้ายบท 2]],"&lt;&gt;ยังไม่ส่ง")*8/3+IF(Table1[[#This Row],[Quiz 2]]&lt;&gt;"ยังไม่ส่ง",Table1[[#This Row],[Quiz 2]]*2/10,0),0)</f>
        <v>10</v>
      </c>
      <c r="K346" s="24">
        <f>ROUND(COUNTIF(Table1[[#This Row],[แบบฝึก 3.1]:[ท้ายบท 3]],"&lt;&gt;ยังไม่ส่ง")*3/2+IF(Table1[[#This Row],[Quiz 3]]&lt;&gt;"ยังไม่ส่ง",Table1[[#This Row],[Quiz 3]]*2/10,0),0)</f>
        <v>4</v>
      </c>
      <c r="L346" s="12">
        <f>Table1[[#This Row],[บท 1 '[10']]]+Table1[[#This Row],[บท 2 '[10']]]+Table1[[#This Row],[บท 3 '[5']]]</f>
        <v>24</v>
      </c>
      <c r="M346" s="12">
        <f>IF(Table1[[#This Row],[ซ่อมแล้วกลางภาค]]="ซ่อมแล้ว",10,Table1[[#This Row],[MID '[20']2]])</f>
        <v>15</v>
      </c>
      <c r="N346" s="12">
        <f>ROUND(COUNTIF(Table1[[#This Row],[แบบฝึก 4.1]:[ท้ายบท 4]],"&lt;&gt;ยังไม่ส่ง")*8/2+IF(Table1[[#This Row],[Quiz 4]]&lt;&gt;"ยังไม่ส่ง",Table1[[#This Row],[Quiz 4]]*2/10,0),0)</f>
        <v>5</v>
      </c>
      <c r="O346" s="12"/>
      <c r="P346" s="13">
        <f>ROUND(COUNTIF(Table1[[#This Row],[แบบฝึก 5.1]:[ท้ายบท 5]],"&lt;&gt;ยังไม่ส่ง")*8/3+IF(Table1[[#This Row],[Quiz 5]]&lt;&gt;"ยังไม่ส่ง",Table1[[#This Row],[Quiz 5]]*2/10,0),0)</f>
        <v>6</v>
      </c>
      <c r="Q346" s="12">
        <f>Table1[[#This Row],[บท 4 '[10']]]+Table1[[#This Row],[นำเสนอ '[5']]]+Table1[[#This Row],[บท 5 '[10']]]</f>
        <v>11</v>
      </c>
      <c r="R346" s="12">
        <f>Table1[[#This Row],[ก่อนกลางภาค '[25']]]+Table1[[#This Row],[กลางภาค '[20']]]+Table1[[#This Row],[หลังกลางภาค '[25']]]</f>
        <v>50</v>
      </c>
      <c r="S346" s="12"/>
      <c r="T346" s="12">
        <f>Table1[[#This Row],[ปลายภาค '[30']]]+Table1[[#This Row],[ก่อนปลายภาค '[70']]]</f>
        <v>50</v>
      </c>
      <c r="U346" s="11">
        <f t="shared" si="5"/>
        <v>1</v>
      </c>
      <c r="V346" s="5" t="str">
        <f>IF(_xlfn.XLOOKUP(Table1[[#This Row],[email]],กิจกรรม_11[Email],กิจกรรม_11[Completion time],0)&lt;&gt;0,"ส่งแล้ว","ยังไม่ส่ง")</f>
        <v>ส่งแล้ว</v>
      </c>
      <c r="W346" s="5" t="str">
        <f>IF(_xlfn.XLOOKUP(Table1[[#This Row],[email]],แบบฝึก_11[Email],แบบฝึก_11[Completion time],0)&lt;&gt;0,"ส่งแล้ว","ยังไม่ส่ง")</f>
        <v>ส่งแล้ว</v>
      </c>
      <c r="X346" s="5" t="str">
        <f>IF(_xlfn.XLOOKUP(Table1[[#This Row],[email]],แบบฝึก_12[Email],แบบฝึก_12[Completion time],0)&lt;&gt;0,"ส่งแล้ว","ยังไม่ส่ง")</f>
        <v>ส่งแล้ว</v>
      </c>
      <c r="Y346" s="5">
        <f>_xlfn.XLOOKUP(Table1[[#This Row],[email]],ท้ายบท_1[Email],ท้ายบท_1[Total points],"ยังไม่ส่ง")</f>
        <v>16</v>
      </c>
      <c r="Z346" s="4">
        <f>_xlfn.XLOOKUP(Table1[[#This Row],[email]],Quiz_1[Email],Quiz_1[Total points],"ยังไม่ส่ง")</f>
        <v>8</v>
      </c>
      <c r="AA346" s="5" t="str">
        <f>IF(_xlfn.XLOOKUP(Table1[[#This Row],[email]],แบบฝึก_21[Email],แบบฝึก_21[Completion time],0)&lt;&gt;0,"ส่งแล้ว","ยังไม่ส่ง")</f>
        <v>ส่งแล้ว</v>
      </c>
      <c r="AB346" s="5" t="str">
        <f>IF(_xlfn.XLOOKUP(Table1[[#This Row],[email]],แบบฝึก_22[Email],แบบฝึก_22[Completion time],0)&lt;&gt;0,"ส่งแล้ว","ยังไม่ส่ง")</f>
        <v>ส่งแล้ว</v>
      </c>
      <c r="AC346" s="5">
        <f>_xlfn.XLOOKUP(Table1[[#This Row],[email]],ท้ายบท_2[Email],ท้ายบท_2[Total points],"ยังไม่ส่ง")</f>
        <v>12</v>
      </c>
      <c r="AD346" s="5">
        <f>_xlfn.XLOOKUP(Table1[[#This Row],[email]],Quiz_2[Email],Quiz_2[Total points],"ยังไม่ส่ง")</f>
        <v>9</v>
      </c>
      <c r="AE346" s="5" t="str">
        <f>IF(_xlfn.XLOOKUP(Table1[[#This Row],[email]],แบบฝึก_31[Email],แบบฝึก_31[Completion time],0)&lt;&gt;0,"ส่งแล้ว","ยังไม่ส่ง")</f>
        <v>ส่งแล้ว</v>
      </c>
      <c r="AF346" s="5">
        <f>_xlfn.XLOOKUP(Table1[[#This Row],[email]],ท้ายบท_3[Email],ท้ายบท_3[Total points],"ยังไม่ส่ง")</f>
        <v>11</v>
      </c>
      <c r="AG346" s="5">
        <f>_xlfn.XLOOKUP(Table1[[#This Row],[email]],Quiz_3[Email],Quiz_3[Total points],"ยังไม่ส่ง")</f>
        <v>6</v>
      </c>
      <c r="AH346" s="12">
        <v>20</v>
      </c>
      <c r="AI346" s="14">
        <v>9</v>
      </c>
      <c r="AJ346" s="12">
        <f>ROUND((Table1[[#This Row],[mid '[20']]]+Table1[[#This Row],[mid '[10']]])/2,0)</f>
        <v>15</v>
      </c>
      <c r="AK346" s="5" t="str">
        <f>IF(_xlfn.XLOOKUP(Table1[[#This Row],[email]],แบบฝึก_41[Email],แบบฝึก_41[Completion time],0)&lt;&gt;0,"ส่งแล้ว","ยังไม่ส่ง")</f>
        <v>ส่งแล้ว</v>
      </c>
      <c r="AL346" s="5" t="str">
        <f>IF(_xlfn.XLOOKUP(Table1[[#This Row],[email]],ท้ายบท_4[Email],ท้ายบท_4[Total points],"ยังไม่ส่ง")&lt;&gt;0,"ส่งแล้ว","ยังไม่ส่ง")</f>
        <v>ยังไม่ส่ง</v>
      </c>
      <c r="AM346" s="5">
        <f>_xlfn.XLOOKUP(Table1[[#This Row],[email]],Quiz_4[Email],Quiz_4[Total points],"ยังไม่ส่ง")</f>
        <v>6</v>
      </c>
      <c r="AN346" s="5" t="str">
        <f>IF(_xlfn.XLOOKUP(Table1[[#This Row],[email]],แบบฝึก_51[Email],แบบฝึก_51[Completion time],0)&lt;&gt;0,"ส่งแล้ว","ยังไม่ส่ง")</f>
        <v>ส่งแล้ว</v>
      </c>
      <c r="AO346" s="5" t="str">
        <f>IF(_xlfn.XLOOKUP(Table1[[#This Row],[email]],แบบฝึก_52[Email],แบบฝึก_52[Completion time],0)&lt;&gt;0,"ส่งแล้ว","ยังไม่ส่ง")</f>
        <v>ส่งแล้ว</v>
      </c>
      <c r="AP346" s="5" t="str">
        <f>_xlfn.XLOOKUP(Table1[[#This Row],[email]],ท้ายบท_5[Email],ท้ายบท_5[Total points],"ยังไม่ส่ง")</f>
        <v>ยังไม่ส่ง</v>
      </c>
      <c r="AQ346" s="5">
        <f>_xlfn.XLOOKUP(Table1[[#This Row],[email]],Quiz_5[Email],Quiz_5[Total points],"ยังไม่ส่ง")</f>
        <v>5</v>
      </c>
      <c r="AR346" s="37"/>
      <c r="AS346" s="4" t="str">
        <f>IF(M346&lt;10,"ยังไม่ซ่อม",IF(Table1[[#This Row],[ซ่อมแล้วกลางภาค]]="ซ่อมแล้ว","ซ่อมแล้ว","ไม่ต้องซ่อม"))</f>
        <v>ไม่ต้องซ่อม</v>
      </c>
      <c r="BN346"/>
      <c r="BO346"/>
      <c r="BP346"/>
      <c r="BQ346"/>
    </row>
    <row r="347" spans="1:69" ht="19.5" x14ac:dyDescent="0.4">
      <c r="A347" s="21">
        <v>346</v>
      </c>
      <c r="B347" s="4">
        <v>10</v>
      </c>
      <c r="C347" s="4">
        <v>8</v>
      </c>
      <c r="D347" s="4" t="s">
        <v>33352</v>
      </c>
      <c r="E347" s="4" t="s">
        <v>32346</v>
      </c>
      <c r="F347" s="4" t="s">
        <v>33353</v>
      </c>
      <c r="G347" s="4" t="s">
        <v>33354</v>
      </c>
      <c r="H347" s="4" t="s">
        <v>558</v>
      </c>
      <c r="I347" s="24">
        <f>ROUND(COUNTIF(Table1[[#This Row],[กิจกรรม 1.1]:[ท้ายบท 1]],"&lt;&gt;ยังไม่ส่ง")*2+IF(Table1[[#This Row],[Quiz 1]]&lt;&gt;"ยังไม่ส่ง",Table1[[#This Row],[Quiz 1]]*2/10,0),0)</f>
        <v>10</v>
      </c>
      <c r="J347" s="24">
        <f>ROUND(COUNTIF(Table1[[#This Row],[แบบฝึก 2.1]:[ท้ายบท 2]],"&lt;&gt;ยังไม่ส่ง")*8/3+IF(Table1[[#This Row],[Quiz 2]]&lt;&gt;"ยังไม่ส่ง",Table1[[#This Row],[Quiz 2]]*2/10,0),0)</f>
        <v>10</v>
      </c>
      <c r="K347" s="24">
        <f>ROUND(COUNTIF(Table1[[#This Row],[แบบฝึก 3.1]:[ท้ายบท 3]],"&lt;&gt;ยังไม่ส่ง")*3/2+IF(Table1[[#This Row],[Quiz 3]]&lt;&gt;"ยังไม่ส่ง",Table1[[#This Row],[Quiz 3]]*2/10,0),0)</f>
        <v>4</v>
      </c>
      <c r="L347" s="12">
        <f>Table1[[#This Row],[บท 1 '[10']]]+Table1[[#This Row],[บท 2 '[10']]]+Table1[[#This Row],[บท 3 '[5']]]</f>
        <v>24</v>
      </c>
      <c r="M347" s="12">
        <f>IF(Table1[[#This Row],[ซ่อมแล้วกลางภาค]]="ซ่อมแล้ว",10,Table1[[#This Row],[MID '[20']2]])</f>
        <v>8</v>
      </c>
      <c r="N347" s="12">
        <f>ROUND(COUNTIF(Table1[[#This Row],[แบบฝึก 4.1]:[ท้ายบท 4]],"&lt;&gt;ยังไม่ส่ง")*8/2+IF(Table1[[#This Row],[Quiz 4]]&lt;&gt;"ยังไม่ส่ง",Table1[[#This Row],[Quiz 4]]*2/10,0),0)</f>
        <v>6</v>
      </c>
      <c r="O347" s="12"/>
      <c r="P347" s="13">
        <f>ROUND(COUNTIF(Table1[[#This Row],[แบบฝึก 5.1]:[ท้ายบท 5]],"&lt;&gt;ยังไม่ส่ง")*8/3+IF(Table1[[#This Row],[Quiz 5]]&lt;&gt;"ยังไม่ส่ง",Table1[[#This Row],[Quiz 5]]*2/10,0),0)</f>
        <v>9</v>
      </c>
      <c r="Q347" s="12">
        <f>Table1[[#This Row],[บท 4 '[10']]]+Table1[[#This Row],[นำเสนอ '[5']]]+Table1[[#This Row],[บท 5 '[10']]]</f>
        <v>15</v>
      </c>
      <c r="R347" s="12">
        <f>Table1[[#This Row],[ก่อนกลางภาค '[25']]]+Table1[[#This Row],[กลางภาค '[20']]]+Table1[[#This Row],[หลังกลางภาค '[25']]]</f>
        <v>47</v>
      </c>
      <c r="S347" s="12"/>
      <c r="T347" s="12">
        <f>Table1[[#This Row],[ปลายภาค '[30']]]+Table1[[#This Row],[ก่อนปลายภาค '[70']]]</f>
        <v>47</v>
      </c>
      <c r="U347" s="11">
        <f t="shared" si="5"/>
        <v>0</v>
      </c>
      <c r="V347" s="5" t="str">
        <f>IF(_xlfn.XLOOKUP(Table1[[#This Row],[email]],กิจกรรม_11[Email],กิจกรรม_11[Completion time],0)&lt;&gt;0,"ส่งแล้ว","ยังไม่ส่ง")</f>
        <v>ส่งแล้ว</v>
      </c>
      <c r="W347" s="5" t="str">
        <f>IF(_xlfn.XLOOKUP(Table1[[#This Row],[email]],แบบฝึก_11[Email],แบบฝึก_11[Completion time],0)&lt;&gt;0,"ส่งแล้ว","ยังไม่ส่ง")</f>
        <v>ส่งแล้ว</v>
      </c>
      <c r="X347" s="5" t="str">
        <f>IF(_xlfn.XLOOKUP(Table1[[#This Row],[email]],แบบฝึก_12[Email],แบบฝึก_12[Completion time],0)&lt;&gt;0,"ส่งแล้ว","ยังไม่ส่ง")</f>
        <v>ส่งแล้ว</v>
      </c>
      <c r="Y347" s="5">
        <f>_xlfn.XLOOKUP(Table1[[#This Row],[email]],ท้ายบท_1[Email],ท้ายบท_1[Total points],"ยังไม่ส่ง")</f>
        <v>17</v>
      </c>
      <c r="Z347" s="4">
        <f>_xlfn.XLOOKUP(Table1[[#This Row],[email]],Quiz_1[Email],Quiz_1[Total points],"ยังไม่ส่ง")</f>
        <v>8</v>
      </c>
      <c r="AA347" s="5" t="str">
        <f>IF(_xlfn.XLOOKUP(Table1[[#This Row],[email]],แบบฝึก_21[Email],แบบฝึก_21[Completion time],0)&lt;&gt;0,"ส่งแล้ว","ยังไม่ส่ง")</f>
        <v>ส่งแล้ว</v>
      </c>
      <c r="AB347" s="5" t="str">
        <f>IF(_xlfn.XLOOKUP(Table1[[#This Row],[email]],แบบฝึก_22[Email],แบบฝึก_22[Completion time],0)&lt;&gt;0,"ส่งแล้ว","ยังไม่ส่ง")</f>
        <v>ส่งแล้ว</v>
      </c>
      <c r="AC347" s="5">
        <f>_xlfn.XLOOKUP(Table1[[#This Row],[email]],ท้ายบท_2[Email],ท้ายบท_2[Total points],"ยังไม่ส่ง")</f>
        <v>12</v>
      </c>
      <c r="AD347" s="5">
        <f>_xlfn.XLOOKUP(Table1[[#This Row],[email]],Quiz_2[Email],Quiz_2[Total points],"ยังไม่ส่ง")</f>
        <v>9</v>
      </c>
      <c r="AE347" s="5" t="str">
        <f>IF(_xlfn.XLOOKUP(Table1[[#This Row],[email]],แบบฝึก_31[Email],แบบฝึก_31[Completion time],0)&lt;&gt;0,"ส่งแล้ว","ยังไม่ส่ง")</f>
        <v>ส่งแล้ว</v>
      </c>
      <c r="AF347" s="5">
        <f>_xlfn.XLOOKUP(Table1[[#This Row],[email]],ท้ายบท_3[Email],ท้ายบท_3[Total points],"ยังไม่ส่ง")</f>
        <v>8</v>
      </c>
      <c r="AG347" s="5">
        <f>_xlfn.XLOOKUP(Table1[[#This Row],[email]],Quiz_3[Email],Quiz_3[Total points],"ยังไม่ส่ง")</f>
        <v>5</v>
      </c>
      <c r="AH347" s="12">
        <v>10</v>
      </c>
      <c r="AI347" s="14">
        <v>5</v>
      </c>
      <c r="AJ347" s="12">
        <f>ROUND((Table1[[#This Row],[mid '[20']]]+Table1[[#This Row],[mid '[10']]])/2,0)</f>
        <v>8</v>
      </c>
      <c r="AK347" s="5" t="str">
        <f>IF(_xlfn.XLOOKUP(Table1[[#This Row],[email]],แบบฝึก_41[Email],แบบฝึก_41[Completion time],0)&lt;&gt;0,"ส่งแล้ว","ยังไม่ส่ง")</f>
        <v>ส่งแล้ว</v>
      </c>
      <c r="AL347" s="5" t="str">
        <f>IF(_xlfn.XLOOKUP(Table1[[#This Row],[email]],ท้ายบท_4[Email],ท้ายบท_4[Total points],"ยังไม่ส่ง")&lt;&gt;0,"ส่งแล้ว","ยังไม่ส่ง")</f>
        <v>ยังไม่ส่ง</v>
      </c>
      <c r="AM347" s="5">
        <f>_xlfn.XLOOKUP(Table1[[#This Row],[email]],Quiz_4[Email],Quiz_4[Total points],"ยังไม่ส่ง")</f>
        <v>9</v>
      </c>
      <c r="AN347" s="5" t="str">
        <f>IF(_xlfn.XLOOKUP(Table1[[#This Row],[email]],แบบฝึก_51[Email],แบบฝึก_51[Completion time],0)&lt;&gt;0,"ส่งแล้ว","ยังไม่ส่ง")</f>
        <v>ส่งแล้ว</v>
      </c>
      <c r="AO347" s="5" t="str">
        <f>IF(_xlfn.XLOOKUP(Table1[[#This Row],[email]],แบบฝึก_52[Email],แบบฝึก_52[Completion time],0)&lt;&gt;0,"ส่งแล้ว","ยังไม่ส่ง")</f>
        <v>ส่งแล้ว</v>
      </c>
      <c r="AP347" s="5">
        <f>_xlfn.XLOOKUP(Table1[[#This Row],[email]],ท้ายบท_5[Email],ท้ายบท_5[Total points],"ยังไม่ส่ง")</f>
        <v>16</v>
      </c>
      <c r="AQ347" s="5">
        <f>_xlfn.XLOOKUP(Table1[[#This Row],[email]],Quiz_5[Email],Quiz_5[Total points],"ยังไม่ส่ง")</f>
        <v>4</v>
      </c>
      <c r="AR347" s="37"/>
      <c r="AS347" s="4" t="str">
        <f>IF(M347&lt;10,"ยังไม่ซ่อม",IF(Table1[[#This Row],[ซ่อมแล้วกลางภาค]]="ซ่อมแล้ว","ซ่อมแล้ว","ไม่ต้องซ่อม"))</f>
        <v>ยังไม่ซ่อม</v>
      </c>
      <c r="BN347"/>
      <c r="BO347"/>
      <c r="BP347"/>
      <c r="BQ347"/>
    </row>
    <row r="348" spans="1:69" ht="19.5" x14ac:dyDescent="0.4">
      <c r="A348" s="21">
        <v>347</v>
      </c>
      <c r="B348" s="4">
        <v>10</v>
      </c>
      <c r="C348" s="4">
        <v>9</v>
      </c>
      <c r="D348" s="4" t="s">
        <v>33355</v>
      </c>
      <c r="E348" s="4" t="s">
        <v>32346</v>
      </c>
      <c r="F348" s="4" t="s">
        <v>33356</v>
      </c>
      <c r="G348" s="4" t="s">
        <v>33357</v>
      </c>
      <c r="H348" s="4" t="s">
        <v>583</v>
      </c>
      <c r="I348" s="24">
        <f>ROUND(COUNTIF(Table1[[#This Row],[กิจกรรม 1.1]:[ท้ายบท 1]],"&lt;&gt;ยังไม่ส่ง")*2+IF(Table1[[#This Row],[Quiz 1]]&lt;&gt;"ยังไม่ส่ง",Table1[[#This Row],[Quiz 1]]*2/10,0),0)</f>
        <v>10</v>
      </c>
      <c r="J348" s="24">
        <f>ROUND(COUNTIF(Table1[[#This Row],[แบบฝึก 2.1]:[ท้ายบท 2]],"&lt;&gt;ยังไม่ส่ง")*8/3+IF(Table1[[#This Row],[Quiz 2]]&lt;&gt;"ยังไม่ส่ง",Table1[[#This Row],[Quiz 2]]*2/10,0),0)</f>
        <v>10</v>
      </c>
      <c r="K348" s="24">
        <f>ROUND(COUNTIF(Table1[[#This Row],[แบบฝึก 3.1]:[ท้ายบท 3]],"&lt;&gt;ยังไม่ส่ง")*3/2+IF(Table1[[#This Row],[Quiz 3]]&lt;&gt;"ยังไม่ส่ง",Table1[[#This Row],[Quiz 3]]*2/10,0),0)</f>
        <v>5</v>
      </c>
      <c r="L348" s="12">
        <f>Table1[[#This Row],[บท 1 '[10']]]+Table1[[#This Row],[บท 2 '[10']]]+Table1[[#This Row],[บท 3 '[5']]]</f>
        <v>25</v>
      </c>
      <c r="M348" s="12">
        <f>IF(Table1[[#This Row],[ซ่อมแล้วกลางภาค]]="ซ่อมแล้ว",10,Table1[[#This Row],[MID '[20']2]])</f>
        <v>18</v>
      </c>
      <c r="N348" s="12">
        <f>ROUND(COUNTIF(Table1[[#This Row],[แบบฝึก 4.1]:[ท้ายบท 4]],"&lt;&gt;ยังไม่ส่ง")*8/2+IF(Table1[[#This Row],[Quiz 4]]&lt;&gt;"ยังไม่ส่ง",Table1[[#This Row],[Quiz 4]]*2/10,0),0)</f>
        <v>6</v>
      </c>
      <c r="O348" s="12"/>
      <c r="P348" s="13">
        <f>ROUND(COUNTIF(Table1[[#This Row],[แบบฝึก 5.1]:[ท้ายบท 5]],"&lt;&gt;ยังไม่ส่ง")*8/3+IF(Table1[[#This Row],[Quiz 5]]&lt;&gt;"ยังไม่ส่ง",Table1[[#This Row],[Quiz 5]]*2/10,0),0)</f>
        <v>9</v>
      </c>
      <c r="Q348" s="12">
        <f>Table1[[#This Row],[บท 4 '[10']]]+Table1[[#This Row],[นำเสนอ '[5']]]+Table1[[#This Row],[บท 5 '[10']]]</f>
        <v>15</v>
      </c>
      <c r="R348" s="12">
        <f>Table1[[#This Row],[ก่อนกลางภาค '[25']]]+Table1[[#This Row],[กลางภาค '[20']]]+Table1[[#This Row],[หลังกลางภาค '[25']]]</f>
        <v>58</v>
      </c>
      <c r="S348" s="12"/>
      <c r="T348" s="12">
        <f>Table1[[#This Row],[ปลายภาค '[30']]]+Table1[[#This Row],[ก่อนปลายภาค '[70']]]</f>
        <v>58</v>
      </c>
      <c r="U348" s="11">
        <f t="shared" si="5"/>
        <v>1.5</v>
      </c>
      <c r="V348" s="5" t="str">
        <f>IF(_xlfn.XLOOKUP(Table1[[#This Row],[email]],กิจกรรม_11[Email],กิจกรรม_11[Completion time],0)&lt;&gt;0,"ส่งแล้ว","ยังไม่ส่ง")</f>
        <v>ส่งแล้ว</v>
      </c>
      <c r="W348" s="5" t="str">
        <f>IF(_xlfn.XLOOKUP(Table1[[#This Row],[email]],แบบฝึก_11[Email],แบบฝึก_11[Completion time],0)&lt;&gt;0,"ส่งแล้ว","ยังไม่ส่ง")</f>
        <v>ส่งแล้ว</v>
      </c>
      <c r="X348" s="5" t="str">
        <f>IF(_xlfn.XLOOKUP(Table1[[#This Row],[email]],แบบฝึก_12[Email],แบบฝึก_12[Completion time],0)&lt;&gt;0,"ส่งแล้ว","ยังไม่ส่ง")</f>
        <v>ส่งแล้ว</v>
      </c>
      <c r="Y348" s="5">
        <f>_xlfn.XLOOKUP(Table1[[#This Row],[email]],ท้ายบท_1[Email],ท้ายบท_1[Total points],"ยังไม่ส่ง")</f>
        <v>19</v>
      </c>
      <c r="Z348" s="4">
        <f>_xlfn.XLOOKUP(Table1[[#This Row],[email]],Quiz_1[Email],Quiz_1[Total points],"ยังไม่ส่ง")</f>
        <v>10</v>
      </c>
      <c r="AA348" s="5" t="str">
        <f>IF(_xlfn.XLOOKUP(Table1[[#This Row],[email]],แบบฝึก_21[Email],แบบฝึก_21[Completion time],0)&lt;&gt;0,"ส่งแล้ว","ยังไม่ส่ง")</f>
        <v>ส่งแล้ว</v>
      </c>
      <c r="AB348" s="5" t="str">
        <f>IF(_xlfn.XLOOKUP(Table1[[#This Row],[email]],แบบฝึก_22[Email],แบบฝึก_22[Completion time],0)&lt;&gt;0,"ส่งแล้ว","ยังไม่ส่ง")</f>
        <v>ส่งแล้ว</v>
      </c>
      <c r="AC348" s="5">
        <f>_xlfn.XLOOKUP(Table1[[#This Row],[email]],ท้ายบท_2[Email],ท้ายบท_2[Total points],"ยังไม่ส่ง")</f>
        <v>12</v>
      </c>
      <c r="AD348" s="5">
        <f>_xlfn.XLOOKUP(Table1[[#This Row],[email]],Quiz_2[Email],Quiz_2[Total points],"ยังไม่ส่ง")</f>
        <v>9</v>
      </c>
      <c r="AE348" s="5" t="str">
        <f>IF(_xlfn.XLOOKUP(Table1[[#This Row],[email]],แบบฝึก_31[Email],แบบฝึก_31[Completion time],0)&lt;&gt;0,"ส่งแล้ว","ยังไม่ส่ง")</f>
        <v>ส่งแล้ว</v>
      </c>
      <c r="AF348" s="5">
        <f>_xlfn.XLOOKUP(Table1[[#This Row],[email]],ท้ายบท_3[Email],ท้ายบท_3[Total points],"ยังไม่ส่ง")</f>
        <v>9</v>
      </c>
      <c r="AG348" s="5">
        <f>_xlfn.XLOOKUP(Table1[[#This Row],[email]],Quiz_3[Email],Quiz_3[Total points],"ยังไม่ส่ง")</f>
        <v>9</v>
      </c>
      <c r="AH348" s="12">
        <v>26</v>
      </c>
      <c r="AI348" s="14">
        <v>10</v>
      </c>
      <c r="AJ348" s="12">
        <f>ROUND((Table1[[#This Row],[mid '[20']]]+Table1[[#This Row],[mid '[10']]])/2,0)</f>
        <v>18</v>
      </c>
      <c r="AK348" s="5" t="str">
        <f>IF(_xlfn.XLOOKUP(Table1[[#This Row],[email]],แบบฝึก_41[Email],แบบฝึก_41[Completion time],0)&lt;&gt;0,"ส่งแล้ว","ยังไม่ส่ง")</f>
        <v>ส่งแล้ว</v>
      </c>
      <c r="AL348" s="5" t="str">
        <f>IF(_xlfn.XLOOKUP(Table1[[#This Row],[email]],ท้ายบท_4[Email],ท้ายบท_4[Total points],"ยังไม่ส่ง")&lt;&gt;0,"ส่งแล้ว","ยังไม่ส่ง")</f>
        <v>ยังไม่ส่ง</v>
      </c>
      <c r="AM348" s="5">
        <f>_xlfn.XLOOKUP(Table1[[#This Row],[email]],Quiz_4[Email],Quiz_4[Total points],"ยังไม่ส่ง")</f>
        <v>10</v>
      </c>
      <c r="AN348" s="5" t="str">
        <f>IF(_xlfn.XLOOKUP(Table1[[#This Row],[email]],แบบฝึก_51[Email],แบบฝึก_51[Completion time],0)&lt;&gt;0,"ส่งแล้ว","ยังไม่ส่ง")</f>
        <v>ส่งแล้ว</v>
      </c>
      <c r="AO348" s="5" t="str">
        <f>IF(_xlfn.XLOOKUP(Table1[[#This Row],[email]],แบบฝึก_52[Email],แบบฝึก_52[Completion time],0)&lt;&gt;0,"ส่งแล้ว","ยังไม่ส่ง")</f>
        <v>ส่งแล้ว</v>
      </c>
      <c r="AP348" s="5">
        <f>_xlfn.XLOOKUP(Table1[[#This Row],[email]],ท้ายบท_5[Email],ท้ายบท_5[Total points],"ยังไม่ส่ง")</f>
        <v>13</v>
      </c>
      <c r="AQ348" s="5">
        <f>_xlfn.XLOOKUP(Table1[[#This Row],[email]],Quiz_5[Email],Quiz_5[Total points],"ยังไม่ส่ง")</f>
        <v>6</v>
      </c>
      <c r="AR348" s="37"/>
      <c r="AS348" s="4" t="str">
        <f>IF(M348&lt;10,"ยังไม่ซ่อม",IF(Table1[[#This Row],[ซ่อมแล้วกลางภาค]]="ซ่อมแล้ว","ซ่อมแล้ว","ไม่ต้องซ่อม"))</f>
        <v>ไม่ต้องซ่อม</v>
      </c>
      <c r="BN348"/>
      <c r="BO348"/>
      <c r="BP348"/>
      <c r="BQ348"/>
    </row>
    <row r="349" spans="1:69" ht="19.5" x14ac:dyDescent="0.4">
      <c r="A349" s="21">
        <v>348</v>
      </c>
      <c r="B349" s="4">
        <v>10</v>
      </c>
      <c r="C349" s="4">
        <v>10</v>
      </c>
      <c r="D349" s="4" t="s">
        <v>33358</v>
      </c>
      <c r="E349" s="4" t="s">
        <v>32346</v>
      </c>
      <c r="F349" s="4" t="s">
        <v>33359</v>
      </c>
      <c r="G349" s="4" t="s">
        <v>33360</v>
      </c>
      <c r="H349" s="4" t="s">
        <v>468</v>
      </c>
      <c r="I349" s="24">
        <f>ROUND(COUNTIF(Table1[[#This Row],[กิจกรรม 1.1]:[ท้ายบท 1]],"&lt;&gt;ยังไม่ส่ง")*2+IF(Table1[[#This Row],[Quiz 1]]&lt;&gt;"ยังไม่ส่ง",Table1[[#This Row],[Quiz 1]]*2/10,0),0)</f>
        <v>10</v>
      </c>
      <c r="J349" s="24">
        <f>ROUND(COUNTIF(Table1[[#This Row],[แบบฝึก 2.1]:[ท้ายบท 2]],"&lt;&gt;ยังไม่ส่ง")*8/3+IF(Table1[[#This Row],[Quiz 2]]&lt;&gt;"ยังไม่ส่ง",Table1[[#This Row],[Quiz 2]]*2/10,0),0)</f>
        <v>10</v>
      </c>
      <c r="K349" s="24">
        <f>ROUND(COUNTIF(Table1[[#This Row],[แบบฝึก 3.1]:[ท้ายบท 3]],"&lt;&gt;ยังไม่ส่ง")*3/2+IF(Table1[[#This Row],[Quiz 3]]&lt;&gt;"ยังไม่ส่ง",Table1[[#This Row],[Quiz 3]]*2/10,0),0)</f>
        <v>4</v>
      </c>
      <c r="L349" s="12">
        <f>Table1[[#This Row],[บท 1 '[10']]]+Table1[[#This Row],[บท 2 '[10']]]+Table1[[#This Row],[บท 3 '[5']]]</f>
        <v>24</v>
      </c>
      <c r="M349" s="12">
        <f>IF(Table1[[#This Row],[ซ่อมแล้วกลางภาค]]="ซ่อมแล้ว",10,Table1[[#This Row],[MID '[20']2]])</f>
        <v>16</v>
      </c>
      <c r="N349" s="12">
        <f>ROUND(COUNTIF(Table1[[#This Row],[แบบฝึก 4.1]:[ท้ายบท 4]],"&lt;&gt;ยังไม่ส่ง")*8/2+IF(Table1[[#This Row],[Quiz 4]]&lt;&gt;"ยังไม่ส่ง",Table1[[#This Row],[Quiz 4]]*2/10,0),0)</f>
        <v>5</v>
      </c>
      <c r="O349" s="12"/>
      <c r="P349" s="13">
        <f>ROUND(COUNTIF(Table1[[#This Row],[แบบฝึก 5.1]:[ท้ายบท 5]],"&lt;&gt;ยังไม่ส่ง")*8/3+IF(Table1[[#This Row],[Quiz 5]]&lt;&gt;"ยังไม่ส่ง",Table1[[#This Row],[Quiz 5]]*2/10,0),0)</f>
        <v>9</v>
      </c>
      <c r="Q349" s="12">
        <f>Table1[[#This Row],[บท 4 '[10']]]+Table1[[#This Row],[นำเสนอ '[5']]]+Table1[[#This Row],[บท 5 '[10']]]</f>
        <v>14</v>
      </c>
      <c r="R349" s="12">
        <f>Table1[[#This Row],[ก่อนกลางภาค '[25']]]+Table1[[#This Row],[กลางภาค '[20']]]+Table1[[#This Row],[หลังกลางภาค '[25']]]</f>
        <v>54</v>
      </c>
      <c r="S349" s="12"/>
      <c r="T349" s="12">
        <f>Table1[[#This Row],[ปลายภาค '[30']]]+Table1[[#This Row],[ก่อนปลายภาค '[70']]]</f>
        <v>54</v>
      </c>
      <c r="U349" s="11">
        <f t="shared" si="5"/>
        <v>1</v>
      </c>
      <c r="V349" s="5" t="str">
        <f>IF(_xlfn.XLOOKUP(Table1[[#This Row],[email]],กิจกรรม_11[Email],กิจกรรม_11[Completion time],0)&lt;&gt;0,"ส่งแล้ว","ยังไม่ส่ง")</f>
        <v>ส่งแล้ว</v>
      </c>
      <c r="W349" s="5" t="str">
        <f>IF(_xlfn.XLOOKUP(Table1[[#This Row],[email]],แบบฝึก_11[Email],แบบฝึก_11[Completion time],0)&lt;&gt;0,"ส่งแล้ว","ยังไม่ส่ง")</f>
        <v>ส่งแล้ว</v>
      </c>
      <c r="X349" s="5" t="str">
        <f>IF(_xlfn.XLOOKUP(Table1[[#This Row],[email]],แบบฝึก_12[Email],แบบฝึก_12[Completion time],0)&lt;&gt;0,"ส่งแล้ว","ยังไม่ส่ง")</f>
        <v>ส่งแล้ว</v>
      </c>
      <c r="Y349" s="5">
        <f>_xlfn.XLOOKUP(Table1[[#This Row],[email]],ท้ายบท_1[Email],ท้ายบท_1[Total points],"ยังไม่ส่ง")</f>
        <v>16</v>
      </c>
      <c r="Z349" s="4">
        <f>_xlfn.XLOOKUP(Table1[[#This Row],[email]],Quiz_1[Email],Quiz_1[Total points],"ยังไม่ส่ง")</f>
        <v>10</v>
      </c>
      <c r="AA349" s="5" t="str">
        <f>IF(_xlfn.XLOOKUP(Table1[[#This Row],[email]],แบบฝึก_21[Email],แบบฝึก_21[Completion time],0)&lt;&gt;0,"ส่งแล้ว","ยังไม่ส่ง")</f>
        <v>ส่งแล้ว</v>
      </c>
      <c r="AB349" s="5" t="str">
        <f>IF(_xlfn.XLOOKUP(Table1[[#This Row],[email]],แบบฝึก_22[Email],แบบฝึก_22[Completion time],0)&lt;&gt;0,"ส่งแล้ว","ยังไม่ส่ง")</f>
        <v>ส่งแล้ว</v>
      </c>
      <c r="AC349" s="5">
        <f>_xlfn.XLOOKUP(Table1[[#This Row],[email]],ท้ายบท_2[Email],ท้ายบท_2[Total points],"ยังไม่ส่ง")</f>
        <v>12</v>
      </c>
      <c r="AD349" s="5">
        <f>_xlfn.XLOOKUP(Table1[[#This Row],[email]],Quiz_2[Email],Quiz_2[Total points],"ยังไม่ส่ง")</f>
        <v>8</v>
      </c>
      <c r="AE349" s="5" t="str">
        <f>IF(_xlfn.XLOOKUP(Table1[[#This Row],[email]],แบบฝึก_31[Email],แบบฝึก_31[Completion time],0)&lt;&gt;0,"ส่งแล้ว","ยังไม่ส่ง")</f>
        <v>ส่งแล้ว</v>
      </c>
      <c r="AF349" s="5">
        <f>_xlfn.XLOOKUP(Table1[[#This Row],[email]],ท้ายบท_3[Email],ท้ายบท_3[Total points],"ยังไม่ส่ง")</f>
        <v>11</v>
      </c>
      <c r="AG349" s="5">
        <f>_xlfn.XLOOKUP(Table1[[#This Row],[email]],Quiz_3[Email],Quiz_3[Total points],"ยังไม่ส่ง")</f>
        <v>7</v>
      </c>
      <c r="AH349" s="12">
        <v>24</v>
      </c>
      <c r="AI349" s="14">
        <v>8</v>
      </c>
      <c r="AJ349" s="12">
        <f>ROUND((Table1[[#This Row],[mid '[20']]]+Table1[[#This Row],[mid '[10']]])/2,0)</f>
        <v>16</v>
      </c>
      <c r="AK349" s="5" t="str">
        <f>IF(_xlfn.XLOOKUP(Table1[[#This Row],[email]],แบบฝึก_41[Email],แบบฝึก_41[Completion time],0)&lt;&gt;0,"ส่งแล้ว","ยังไม่ส่ง")</f>
        <v>ส่งแล้ว</v>
      </c>
      <c r="AL349" s="5" t="str">
        <f>IF(_xlfn.XLOOKUP(Table1[[#This Row],[email]],ท้ายบท_4[Email],ท้ายบท_4[Total points],"ยังไม่ส่ง")&lt;&gt;0,"ส่งแล้ว","ยังไม่ส่ง")</f>
        <v>ยังไม่ส่ง</v>
      </c>
      <c r="AM349" s="5">
        <f>_xlfn.XLOOKUP(Table1[[#This Row],[email]],Quiz_4[Email],Quiz_4[Total points],"ยังไม่ส่ง")</f>
        <v>7</v>
      </c>
      <c r="AN349" s="5" t="str">
        <f>IF(_xlfn.XLOOKUP(Table1[[#This Row],[email]],แบบฝึก_51[Email],แบบฝึก_51[Completion time],0)&lt;&gt;0,"ส่งแล้ว","ยังไม่ส่ง")</f>
        <v>ส่งแล้ว</v>
      </c>
      <c r="AO349" s="5" t="str">
        <f>IF(_xlfn.XLOOKUP(Table1[[#This Row],[email]],แบบฝึก_52[Email],แบบฝึก_52[Completion time],0)&lt;&gt;0,"ส่งแล้ว","ยังไม่ส่ง")</f>
        <v>ส่งแล้ว</v>
      </c>
      <c r="AP349" s="5">
        <f>_xlfn.XLOOKUP(Table1[[#This Row],[email]],ท้ายบท_5[Email],ท้ายบท_5[Total points],"ยังไม่ส่ง")</f>
        <v>16</v>
      </c>
      <c r="AQ349" s="5">
        <f>_xlfn.XLOOKUP(Table1[[#This Row],[email]],Quiz_5[Email],Quiz_5[Total points],"ยังไม่ส่ง")</f>
        <v>6</v>
      </c>
      <c r="AR349" s="37"/>
      <c r="AS349" s="4" t="str">
        <f>IF(M349&lt;10,"ยังไม่ซ่อม",IF(Table1[[#This Row],[ซ่อมแล้วกลางภาค]]="ซ่อมแล้ว","ซ่อมแล้ว","ไม่ต้องซ่อม"))</f>
        <v>ไม่ต้องซ่อม</v>
      </c>
      <c r="BN349"/>
      <c r="BO349"/>
      <c r="BP349"/>
      <c r="BQ349"/>
    </row>
    <row r="350" spans="1:69" ht="19.5" x14ac:dyDescent="0.4">
      <c r="A350" s="21">
        <v>349</v>
      </c>
      <c r="B350" s="4">
        <v>10</v>
      </c>
      <c r="C350" s="4">
        <v>11</v>
      </c>
      <c r="D350" s="4" t="s">
        <v>33361</v>
      </c>
      <c r="E350" s="4" t="s">
        <v>32346</v>
      </c>
      <c r="F350" s="4" t="s">
        <v>33362</v>
      </c>
      <c r="G350" s="4" t="s">
        <v>33363</v>
      </c>
      <c r="H350" s="4" t="s">
        <v>629</v>
      </c>
      <c r="I350" s="24">
        <f>ROUND(COUNTIF(Table1[[#This Row],[กิจกรรม 1.1]:[ท้ายบท 1]],"&lt;&gt;ยังไม่ส่ง")*2+IF(Table1[[#This Row],[Quiz 1]]&lt;&gt;"ยังไม่ส่ง",Table1[[#This Row],[Quiz 1]]*2/10,0),0)</f>
        <v>10</v>
      </c>
      <c r="J350" s="24">
        <f>ROUND(COUNTIF(Table1[[#This Row],[แบบฝึก 2.1]:[ท้ายบท 2]],"&lt;&gt;ยังไม่ส่ง")*8/3+IF(Table1[[#This Row],[Quiz 2]]&lt;&gt;"ยังไม่ส่ง",Table1[[#This Row],[Quiz 2]]*2/10,0),0)</f>
        <v>10</v>
      </c>
      <c r="K350" s="24">
        <f>ROUND(COUNTIF(Table1[[#This Row],[แบบฝึก 3.1]:[ท้ายบท 3]],"&lt;&gt;ยังไม่ส่ง")*3/2+IF(Table1[[#This Row],[Quiz 3]]&lt;&gt;"ยังไม่ส่ง",Table1[[#This Row],[Quiz 3]]*2/10,0),0)</f>
        <v>4</v>
      </c>
      <c r="L350" s="12">
        <f>Table1[[#This Row],[บท 1 '[10']]]+Table1[[#This Row],[บท 2 '[10']]]+Table1[[#This Row],[บท 3 '[5']]]</f>
        <v>24</v>
      </c>
      <c r="M350" s="12">
        <f>IF(Table1[[#This Row],[ซ่อมแล้วกลางภาค]]="ซ่อมแล้ว",10,Table1[[#This Row],[MID '[20']2]])</f>
        <v>18</v>
      </c>
      <c r="N350" s="12">
        <f>ROUND(COUNTIF(Table1[[#This Row],[แบบฝึก 4.1]:[ท้ายบท 4]],"&lt;&gt;ยังไม่ส่ง")*8/2+IF(Table1[[#This Row],[Quiz 4]]&lt;&gt;"ยังไม่ส่ง",Table1[[#This Row],[Quiz 4]]*2/10,0),0)</f>
        <v>6</v>
      </c>
      <c r="O350" s="12"/>
      <c r="P350" s="13">
        <f>ROUND(COUNTIF(Table1[[#This Row],[แบบฝึก 5.1]:[ท้ายบท 5]],"&lt;&gt;ยังไม่ส่ง")*8/3+IF(Table1[[#This Row],[Quiz 5]]&lt;&gt;"ยังไม่ส่ง",Table1[[#This Row],[Quiz 5]]*2/10,0),0)</f>
        <v>9</v>
      </c>
      <c r="Q350" s="12">
        <f>Table1[[#This Row],[บท 4 '[10']]]+Table1[[#This Row],[นำเสนอ '[5']]]+Table1[[#This Row],[บท 5 '[10']]]</f>
        <v>15</v>
      </c>
      <c r="R350" s="12">
        <f>Table1[[#This Row],[ก่อนกลางภาค '[25']]]+Table1[[#This Row],[กลางภาค '[20']]]+Table1[[#This Row],[หลังกลางภาค '[25']]]</f>
        <v>57</v>
      </c>
      <c r="S350" s="12"/>
      <c r="T350" s="12">
        <f>Table1[[#This Row],[ปลายภาค '[30']]]+Table1[[#This Row],[ก่อนปลายภาค '[70']]]</f>
        <v>57</v>
      </c>
      <c r="U350" s="11">
        <f t="shared" si="5"/>
        <v>1.5</v>
      </c>
      <c r="V350" s="5" t="str">
        <f>IF(_xlfn.XLOOKUP(Table1[[#This Row],[email]],กิจกรรม_11[Email],กิจกรรม_11[Completion time],0)&lt;&gt;0,"ส่งแล้ว","ยังไม่ส่ง")</f>
        <v>ส่งแล้ว</v>
      </c>
      <c r="W350" s="5" t="str">
        <f>IF(_xlfn.XLOOKUP(Table1[[#This Row],[email]],แบบฝึก_11[Email],แบบฝึก_11[Completion time],0)&lt;&gt;0,"ส่งแล้ว","ยังไม่ส่ง")</f>
        <v>ส่งแล้ว</v>
      </c>
      <c r="X350" s="5" t="str">
        <f>IF(_xlfn.XLOOKUP(Table1[[#This Row],[email]],แบบฝึก_12[Email],แบบฝึก_12[Completion time],0)&lt;&gt;0,"ส่งแล้ว","ยังไม่ส่ง")</f>
        <v>ส่งแล้ว</v>
      </c>
      <c r="Y350" s="5">
        <f>_xlfn.XLOOKUP(Table1[[#This Row],[email]],ท้ายบท_1[Email],ท้ายบท_1[Total points],"ยังไม่ส่ง")</f>
        <v>18</v>
      </c>
      <c r="Z350" s="4">
        <f>_xlfn.XLOOKUP(Table1[[#This Row],[email]],Quiz_1[Email],Quiz_1[Total points],"ยังไม่ส่ง")</f>
        <v>9</v>
      </c>
      <c r="AA350" s="5" t="str">
        <f>IF(_xlfn.XLOOKUP(Table1[[#This Row],[email]],แบบฝึก_21[Email],แบบฝึก_21[Completion time],0)&lt;&gt;0,"ส่งแล้ว","ยังไม่ส่ง")</f>
        <v>ส่งแล้ว</v>
      </c>
      <c r="AB350" s="5" t="str">
        <f>IF(_xlfn.XLOOKUP(Table1[[#This Row],[email]],แบบฝึก_22[Email],แบบฝึก_22[Completion time],0)&lt;&gt;0,"ส่งแล้ว","ยังไม่ส่ง")</f>
        <v>ส่งแล้ว</v>
      </c>
      <c r="AC350" s="5">
        <f>_xlfn.XLOOKUP(Table1[[#This Row],[email]],ท้ายบท_2[Email],ท้ายบท_2[Total points],"ยังไม่ส่ง")</f>
        <v>14</v>
      </c>
      <c r="AD350" s="5">
        <f>_xlfn.XLOOKUP(Table1[[#This Row],[email]],Quiz_2[Email],Quiz_2[Total points],"ยังไม่ส่ง")</f>
        <v>8</v>
      </c>
      <c r="AE350" s="5" t="str">
        <f>IF(_xlfn.XLOOKUP(Table1[[#This Row],[email]],แบบฝึก_31[Email],แบบฝึก_31[Completion time],0)&lt;&gt;0,"ส่งแล้ว","ยังไม่ส่ง")</f>
        <v>ส่งแล้ว</v>
      </c>
      <c r="AF350" s="5">
        <f>_xlfn.XLOOKUP(Table1[[#This Row],[email]],ท้ายบท_3[Email],ท้ายบท_3[Total points],"ยังไม่ส่ง")</f>
        <v>11</v>
      </c>
      <c r="AG350" s="5">
        <f>_xlfn.XLOOKUP(Table1[[#This Row],[email]],Quiz_3[Email],Quiz_3[Total points],"ยังไม่ส่ง")</f>
        <v>4</v>
      </c>
      <c r="AH350" s="12">
        <v>25</v>
      </c>
      <c r="AI350" s="14">
        <v>10</v>
      </c>
      <c r="AJ350" s="12">
        <f>ROUND((Table1[[#This Row],[mid '[20']]]+Table1[[#This Row],[mid '[10']]])/2,0)</f>
        <v>18</v>
      </c>
      <c r="AK350" s="5" t="str">
        <f>IF(_xlfn.XLOOKUP(Table1[[#This Row],[email]],แบบฝึก_41[Email],แบบฝึก_41[Completion time],0)&lt;&gt;0,"ส่งแล้ว","ยังไม่ส่ง")</f>
        <v>ส่งแล้ว</v>
      </c>
      <c r="AL350" s="5" t="str">
        <f>IF(_xlfn.XLOOKUP(Table1[[#This Row],[email]],ท้ายบท_4[Email],ท้ายบท_4[Total points],"ยังไม่ส่ง")&lt;&gt;0,"ส่งแล้ว","ยังไม่ส่ง")</f>
        <v>ยังไม่ส่ง</v>
      </c>
      <c r="AM350" s="5">
        <f>_xlfn.XLOOKUP(Table1[[#This Row],[email]],Quiz_4[Email],Quiz_4[Total points],"ยังไม่ส่ง")</f>
        <v>9</v>
      </c>
      <c r="AN350" s="5" t="str">
        <f>IF(_xlfn.XLOOKUP(Table1[[#This Row],[email]],แบบฝึก_51[Email],แบบฝึก_51[Completion time],0)&lt;&gt;0,"ส่งแล้ว","ยังไม่ส่ง")</f>
        <v>ส่งแล้ว</v>
      </c>
      <c r="AO350" s="5" t="str">
        <f>IF(_xlfn.XLOOKUP(Table1[[#This Row],[email]],แบบฝึก_52[Email],แบบฝึก_52[Completion time],0)&lt;&gt;0,"ส่งแล้ว","ยังไม่ส่ง")</f>
        <v>ส่งแล้ว</v>
      </c>
      <c r="AP350" s="5">
        <f>_xlfn.XLOOKUP(Table1[[#This Row],[email]],ท้ายบท_5[Email],ท้ายบท_5[Total points],"ยังไม่ส่ง")</f>
        <v>16</v>
      </c>
      <c r="AQ350" s="5">
        <f>_xlfn.XLOOKUP(Table1[[#This Row],[email]],Quiz_5[Email],Quiz_5[Total points],"ยังไม่ส่ง")</f>
        <v>6</v>
      </c>
      <c r="AR350" s="37"/>
      <c r="AS350" s="4" t="str">
        <f>IF(M350&lt;10,"ยังไม่ซ่อม",IF(Table1[[#This Row],[ซ่อมแล้วกลางภาค]]="ซ่อมแล้ว","ซ่อมแล้ว","ไม่ต้องซ่อม"))</f>
        <v>ไม่ต้องซ่อม</v>
      </c>
      <c r="BN350"/>
      <c r="BO350"/>
      <c r="BP350"/>
      <c r="BQ350"/>
    </row>
    <row r="351" spans="1:69" ht="19.5" x14ac:dyDescent="0.4">
      <c r="A351" s="21">
        <v>350</v>
      </c>
      <c r="B351" s="4">
        <v>10</v>
      </c>
      <c r="C351" s="4">
        <v>12</v>
      </c>
      <c r="D351" s="4" t="s">
        <v>33364</v>
      </c>
      <c r="E351" s="4" t="s">
        <v>32346</v>
      </c>
      <c r="F351" s="4" t="s">
        <v>33365</v>
      </c>
      <c r="G351" s="4" t="s">
        <v>33366</v>
      </c>
      <c r="H351" s="4" t="s">
        <v>722</v>
      </c>
      <c r="I351" s="24">
        <f>ROUND(COUNTIF(Table1[[#This Row],[กิจกรรม 1.1]:[ท้ายบท 1]],"&lt;&gt;ยังไม่ส่ง")*2+IF(Table1[[#This Row],[Quiz 1]]&lt;&gt;"ยังไม่ส่ง",Table1[[#This Row],[Quiz 1]]*2/10,0),0)</f>
        <v>10</v>
      </c>
      <c r="J351" s="24">
        <f>ROUND(COUNTIF(Table1[[#This Row],[แบบฝึก 2.1]:[ท้ายบท 2]],"&lt;&gt;ยังไม่ส่ง")*8/3+IF(Table1[[#This Row],[Quiz 2]]&lt;&gt;"ยังไม่ส่ง",Table1[[#This Row],[Quiz 2]]*2/10,0),0)</f>
        <v>7</v>
      </c>
      <c r="K351" s="24">
        <f>ROUND(COUNTIF(Table1[[#This Row],[แบบฝึก 3.1]:[ท้ายบท 3]],"&lt;&gt;ยังไม่ส่ง")*3/2+IF(Table1[[#This Row],[Quiz 3]]&lt;&gt;"ยังไม่ส่ง",Table1[[#This Row],[Quiz 3]]*2/10,0),0)</f>
        <v>3</v>
      </c>
      <c r="L351" s="12">
        <f>Table1[[#This Row],[บท 1 '[10']]]+Table1[[#This Row],[บท 2 '[10']]]+Table1[[#This Row],[บท 3 '[5']]]</f>
        <v>20</v>
      </c>
      <c r="M351" s="12">
        <f>IF(Table1[[#This Row],[ซ่อมแล้วกลางภาค]]="ซ่อมแล้ว",10,Table1[[#This Row],[MID '[20']2]])</f>
        <v>6</v>
      </c>
      <c r="N351" s="12">
        <f>ROUND(COUNTIF(Table1[[#This Row],[แบบฝึก 4.1]:[ท้ายบท 4]],"&lt;&gt;ยังไม่ส่ง")*8/2+IF(Table1[[#This Row],[Quiz 4]]&lt;&gt;"ยังไม่ส่ง",Table1[[#This Row],[Quiz 4]]*2/10,0),0)</f>
        <v>5</v>
      </c>
      <c r="O351" s="12"/>
      <c r="P351" s="13">
        <f>ROUND(COUNTIF(Table1[[#This Row],[แบบฝึก 5.1]:[ท้ายบท 5]],"&lt;&gt;ยังไม่ส่ง")*8/3+IF(Table1[[#This Row],[Quiz 5]]&lt;&gt;"ยังไม่ส่ง",Table1[[#This Row],[Quiz 5]]*2/10,0),0)</f>
        <v>6</v>
      </c>
      <c r="Q351" s="12">
        <f>Table1[[#This Row],[บท 4 '[10']]]+Table1[[#This Row],[นำเสนอ '[5']]]+Table1[[#This Row],[บท 5 '[10']]]</f>
        <v>11</v>
      </c>
      <c r="R351" s="12">
        <f>Table1[[#This Row],[ก่อนกลางภาค '[25']]]+Table1[[#This Row],[กลางภาค '[20']]]+Table1[[#This Row],[หลังกลางภาค '[25']]]</f>
        <v>37</v>
      </c>
      <c r="S351" s="12"/>
      <c r="T351" s="12">
        <f>Table1[[#This Row],[ปลายภาค '[30']]]+Table1[[#This Row],[ก่อนปลายภาค '[70']]]</f>
        <v>37</v>
      </c>
      <c r="U351" s="11">
        <f t="shared" si="5"/>
        <v>0</v>
      </c>
      <c r="V351" s="5" t="str">
        <f>IF(_xlfn.XLOOKUP(Table1[[#This Row],[email]],กิจกรรม_11[Email],กิจกรรม_11[Completion time],0)&lt;&gt;0,"ส่งแล้ว","ยังไม่ส่ง")</f>
        <v>ส่งแล้ว</v>
      </c>
      <c r="W351" s="5" t="str">
        <f>IF(_xlfn.XLOOKUP(Table1[[#This Row],[email]],แบบฝึก_11[Email],แบบฝึก_11[Completion time],0)&lt;&gt;0,"ส่งแล้ว","ยังไม่ส่ง")</f>
        <v>ส่งแล้ว</v>
      </c>
      <c r="X351" s="5" t="str">
        <f>IF(_xlfn.XLOOKUP(Table1[[#This Row],[email]],แบบฝึก_12[Email],แบบฝึก_12[Completion time],0)&lt;&gt;0,"ส่งแล้ว","ยังไม่ส่ง")</f>
        <v>ส่งแล้ว</v>
      </c>
      <c r="Y351" s="5">
        <f>_xlfn.XLOOKUP(Table1[[#This Row],[email]],ท้ายบท_1[Email],ท้ายบท_1[Total points],"ยังไม่ส่ง")</f>
        <v>18</v>
      </c>
      <c r="Z351" s="4">
        <f>_xlfn.XLOOKUP(Table1[[#This Row],[email]],Quiz_1[Email],Quiz_1[Total points],"ยังไม่ส่ง")</f>
        <v>8</v>
      </c>
      <c r="AA351" s="5" t="str">
        <f>IF(_xlfn.XLOOKUP(Table1[[#This Row],[email]],แบบฝึก_21[Email],แบบฝึก_21[Completion time],0)&lt;&gt;0,"ส่งแล้ว","ยังไม่ส่ง")</f>
        <v>ยังไม่ส่ง</v>
      </c>
      <c r="AB351" s="5" t="str">
        <f>IF(_xlfn.XLOOKUP(Table1[[#This Row],[email]],แบบฝึก_22[Email],แบบฝึก_22[Completion time],0)&lt;&gt;0,"ส่งแล้ว","ยังไม่ส่ง")</f>
        <v>ส่งแล้ว</v>
      </c>
      <c r="AC351" s="5">
        <f>_xlfn.XLOOKUP(Table1[[#This Row],[email]],ท้ายบท_2[Email],ท้ายบท_2[Total points],"ยังไม่ส่ง")</f>
        <v>13</v>
      </c>
      <c r="AD351" s="5">
        <f>_xlfn.XLOOKUP(Table1[[#This Row],[email]],Quiz_2[Email],Quiz_2[Total points],"ยังไม่ส่ง")</f>
        <v>9</v>
      </c>
      <c r="AE351" s="5" t="str">
        <f>IF(_xlfn.XLOOKUP(Table1[[#This Row],[email]],แบบฝึก_31[Email],แบบฝึก_31[Completion time],0)&lt;&gt;0,"ส่งแล้ว","ยังไม่ส่ง")</f>
        <v>ยังไม่ส่ง</v>
      </c>
      <c r="AF351" s="5">
        <f>_xlfn.XLOOKUP(Table1[[#This Row],[email]],ท้ายบท_3[Email],ท้ายบท_3[Total points],"ยังไม่ส่ง")</f>
        <v>9</v>
      </c>
      <c r="AG351" s="5">
        <f>_xlfn.XLOOKUP(Table1[[#This Row],[email]],Quiz_3[Email],Quiz_3[Total points],"ยังไม่ส่ง")</f>
        <v>6</v>
      </c>
      <c r="AH351" s="12">
        <v>8</v>
      </c>
      <c r="AI351" s="14">
        <v>4</v>
      </c>
      <c r="AJ351" s="12">
        <f>ROUND((Table1[[#This Row],[mid '[20']]]+Table1[[#This Row],[mid '[10']]])/2,0)</f>
        <v>6</v>
      </c>
      <c r="AK351" s="5" t="str">
        <f>IF(_xlfn.XLOOKUP(Table1[[#This Row],[email]],แบบฝึก_41[Email],แบบฝึก_41[Completion time],0)&lt;&gt;0,"ส่งแล้ว","ยังไม่ส่ง")</f>
        <v>ส่งแล้ว</v>
      </c>
      <c r="AL351" s="5" t="str">
        <f>IF(_xlfn.XLOOKUP(Table1[[#This Row],[email]],ท้ายบท_4[Email],ท้ายบท_4[Total points],"ยังไม่ส่ง")&lt;&gt;0,"ส่งแล้ว","ยังไม่ส่ง")</f>
        <v>ยังไม่ส่ง</v>
      </c>
      <c r="AM351" s="5">
        <f>_xlfn.XLOOKUP(Table1[[#This Row],[email]],Quiz_4[Email],Quiz_4[Total points],"ยังไม่ส่ง")</f>
        <v>5</v>
      </c>
      <c r="AN351" s="5" t="str">
        <f>IF(_xlfn.XLOOKUP(Table1[[#This Row],[email]],แบบฝึก_51[Email],แบบฝึก_51[Completion time],0)&lt;&gt;0,"ส่งแล้ว","ยังไม่ส่ง")</f>
        <v>ส่งแล้ว</v>
      </c>
      <c r="AO351" s="5" t="str">
        <f>IF(_xlfn.XLOOKUP(Table1[[#This Row],[email]],แบบฝึก_52[Email],แบบฝึก_52[Completion time],0)&lt;&gt;0,"ส่งแล้ว","ยังไม่ส่ง")</f>
        <v>ส่งแล้ว</v>
      </c>
      <c r="AP351" s="5" t="str">
        <f>_xlfn.XLOOKUP(Table1[[#This Row],[email]],ท้ายบท_5[Email],ท้ายบท_5[Total points],"ยังไม่ส่ง")</f>
        <v>ยังไม่ส่ง</v>
      </c>
      <c r="AQ351" s="5">
        <f>_xlfn.XLOOKUP(Table1[[#This Row],[email]],Quiz_5[Email],Quiz_5[Total points],"ยังไม่ส่ง")</f>
        <v>3</v>
      </c>
      <c r="AR351" s="37"/>
      <c r="AS351" s="4" t="str">
        <f>IF(M351&lt;10,"ยังไม่ซ่อม",IF(Table1[[#This Row],[ซ่อมแล้วกลางภาค]]="ซ่อมแล้ว","ซ่อมแล้ว","ไม่ต้องซ่อม"))</f>
        <v>ยังไม่ซ่อม</v>
      </c>
      <c r="BN351"/>
      <c r="BO351"/>
      <c r="BP351"/>
      <c r="BQ351"/>
    </row>
    <row r="352" spans="1:69" ht="19.5" x14ac:dyDescent="0.4">
      <c r="A352" s="21">
        <v>351</v>
      </c>
      <c r="B352" s="4">
        <v>10</v>
      </c>
      <c r="C352" s="4">
        <v>13</v>
      </c>
      <c r="D352" s="4" t="s">
        <v>33367</v>
      </c>
      <c r="E352" s="4" t="s">
        <v>32346</v>
      </c>
      <c r="F352" s="4" t="s">
        <v>33368</v>
      </c>
      <c r="G352" s="4" t="s">
        <v>33369</v>
      </c>
      <c r="H352" s="4" t="s">
        <v>531</v>
      </c>
      <c r="I352" s="24">
        <f>ROUND(COUNTIF(Table1[[#This Row],[กิจกรรม 1.1]:[ท้ายบท 1]],"&lt;&gt;ยังไม่ส่ง")*2+IF(Table1[[#This Row],[Quiz 1]]&lt;&gt;"ยังไม่ส่ง",Table1[[#This Row],[Quiz 1]]*2/10,0),0)</f>
        <v>10</v>
      </c>
      <c r="J352" s="24">
        <f>ROUND(COUNTIF(Table1[[#This Row],[แบบฝึก 2.1]:[ท้ายบท 2]],"&lt;&gt;ยังไม่ส่ง")*8/3+IF(Table1[[#This Row],[Quiz 2]]&lt;&gt;"ยังไม่ส่ง",Table1[[#This Row],[Quiz 2]]*2/10,0),0)</f>
        <v>10</v>
      </c>
      <c r="K352" s="24">
        <f>ROUND(COUNTIF(Table1[[#This Row],[แบบฝึก 3.1]:[ท้ายบท 3]],"&lt;&gt;ยังไม่ส่ง")*3/2+IF(Table1[[#This Row],[Quiz 3]]&lt;&gt;"ยังไม่ส่ง",Table1[[#This Row],[Quiz 3]]*2/10,0),0)</f>
        <v>5</v>
      </c>
      <c r="L352" s="12">
        <f>Table1[[#This Row],[บท 1 '[10']]]+Table1[[#This Row],[บท 2 '[10']]]+Table1[[#This Row],[บท 3 '[5']]]</f>
        <v>25</v>
      </c>
      <c r="M352" s="12">
        <f>IF(Table1[[#This Row],[ซ่อมแล้วกลางภาค]]="ซ่อมแล้ว",10,Table1[[#This Row],[MID '[20']2]])</f>
        <v>14</v>
      </c>
      <c r="N352" s="12">
        <f>ROUND(COUNTIF(Table1[[#This Row],[แบบฝึก 4.1]:[ท้ายบท 4]],"&lt;&gt;ยังไม่ส่ง")*8/2+IF(Table1[[#This Row],[Quiz 4]]&lt;&gt;"ยังไม่ส่ง",Table1[[#This Row],[Quiz 4]]*2/10,0),0)</f>
        <v>5</v>
      </c>
      <c r="O352" s="12"/>
      <c r="P352" s="13">
        <f>ROUND(COUNTIF(Table1[[#This Row],[แบบฝึก 5.1]:[ท้ายบท 5]],"&lt;&gt;ยังไม่ส่ง")*8/3+IF(Table1[[#This Row],[Quiz 5]]&lt;&gt;"ยังไม่ส่ง",Table1[[#This Row],[Quiz 5]]*2/10,0),0)</f>
        <v>7</v>
      </c>
      <c r="Q352" s="12">
        <f>Table1[[#This Row],[บท 4 '[10']]]+Table1[[#This Row],[นำเสนอ '[5']]]+Table1[[#This Row],[บท 5 '[10']]]</f>
        <v>12</v>
      </c>
      <c r="R352" s="12">
        <f>Table1[[#This Row],[ก่อนกลางภาค '[25']]]+Table1[[#This Row],[กลางภาค '[20']]]+Table1[[#This Row],[หลังกลางภาค '[25']]]</f>
        <v>51</v>
      </c>
      <c r="S352" s="12"/>
      <c r="T352" s="12">
        <f>Table1[[#This Row],[ปลายภาค '[30']]]+Table1[[#This Row],[ก่อนปลายภาค '[70']]]</f>
        <v>51</v>
      </c>
      <c r="U352" s="11">
        <f t="shared" si="5"/>
        <v>1</v>
      </c>
      <c r="V352" s="5" t="str">
        <f>IF(_xlfn.XLOOKUP(Table1[[#This Row],[email]],กิจกรรม_11[Email],กิจกรรม_11[Completion time],0)&lt;&gt;0,"ส่งแล้ว","ยังไม่ส่ง")</f>
        <v>ส่งแล้ว</v>
      </c>
      <c r="W352" s="5" t="str">
        <f>IF(_xlfn.XLOOKUP(Table1[[#This Row],[email]],แบบฝึก_11[Email],แบบฝึก_11[Completion time],0)&lt;&gt;0,"ส่งแล้ว","ยังไม่ส่ง")</f>
        <v>ส่งแล้ว</v>
      </c>
      <c r="X352" s="5" t="str">
        <f>IF(_xlfn.XLOOKUP(Table1[[#This Row],[email]],แบบฝึก_12[Email],แบบฝึก_12[Completion time],0)&lt;&gt;0,"ส่งแล้ว","ยังไม่ส่ง")</f>
        <v>ส่งแล้ว</v>
      </c>
      <c r="Y352" s="5">
        <f>_xlfn.XLOOKUP(Table1[[#This Row],[email]],ท้ายบท_1[Email],ท้ายบท_1[Total points],"ยังไม่ส่ง")</f>
        <v>16</v>
      </c>
      <c r="Z352" s="4">
        <f>_xlfn.XLOOKUP(Table1[[#This Row],[email]],Quiz_1[Email],Quiz_1[Total points],"ยังไม่ส่ง")</f>
        <v>9</v>
      </c>
      <c r="AA352" s="5" t="str">
        <f>IF(_xlfn.XLOOKUP(Table1[[#This Row],[email]],แบบฝึก_21[Email],แบบฝึก_21[Completion time],0)&lt;&gt;0,"ส่งแล้ว","ยังไม่ส่ง")</f>
        <v>ส่งแล้ว</v>
      </c>
      <c r="AB352" s="5" t="str">
        <f>IF(_xlfn.XLOOKUP(Table1[[#This Row],[email]],แบบฝึก_22[Email],แบบฝึก_22[Completion time],0)&lt;&gt;0,"ส่งแล้ว","ยังไม่ส่ง")</f>
        <v>ส่งแล้ว</v>
      </c>
      <c r="AC352" s="5">
        <f>_xlfn.XLOOKUP(Table1[[#This Row],[email]],ท้ายบท_2[Email],ท้ายบท_2[Total points],"ยังไม่ส่ง")</f>
        <v>13</v>
      </c>
      <c r="AD352" s="5">
        <f>_xlfn.XLOOKUP(Table1[[#This Row],[email]],Quiz_2[Email],Quiz_2[Total points],"ยังไม่ส่ง")</f>
        <v>9</v>
      </c>
      <c r="AE352" s="5" t="str">
        <f>IF(_xlfn.XLOOKUP(Table1[[#This Row],[email]],แบบฝึก_31[Email],แบบฝึก_31[Completion time],0)&lt;&gt;0,"ส่งแล้ว","ยังไม่ส่ง")</f>
        <v>ส่งแล้ว</v>
      </c>
      <c r="AF352" s="5">
        <f>_xlfn.XLOOKUP(Table1[[#This Row],[email]],ท้ายบท_3[Email],ท้ายบท_3[Total points],"ยังไม่ส่ง")</f>
        <v>10</v>
      </c>
      <c r="AG352" s="5">
        <f>_xlfn.XLOOKUP(Table1[[#This Row],[email]],Quiz_3[Email],Quiz_3[Total points],"ยังไม่ส่ง")</f>
        <v>8</v>
      </c>
      <c r="AH352" s="12">
        <v>21</v>
      </c>
      <c r="AI352" s="14">
        <v>6</v>
      </c>
      <c r="AJ352" s="12">
        <f>ROUND((Table1[[#This Row],[mid '[20']]]+Table1[[#This Row],[mid '[10']]])/2,0)</f>
        <v>14</v>
      </c>
      <c r="AK352" s="5" t="str">
        <f>IF(_xlfn.XLOOKUP(Table1[[#This Row],[email]],แบบฝึก_41[Email],แบบฝึก_41[Completion time],0)&lt;&gt;0,"ส่งแล้ว","ยังไม่ส่ง")</f>
        <v>ส่งแล้ว</v>
      </c>
      <c r="AL352" s="5" t="str">
        <f>IF(_xlfn.XLOOKUP(Table1[[#This Row],[email]],ท้ายบท_4[Email],ท้ายบท_4[Total points],"ยังไม่ส่ง")&lt;&gt;0,"ส่งแล้ว","ยังไม่ส่ง")</f>
        <v>ยังไม่ส่ง</v>
      </c>
      <c r="AM352" s="5">
        <f>_xlfn.XLOOKUP(Table1[[#This Row],[email]],Quiz_4[Email],Quiz_4[Total points],"ยังไม่ส่ง")</f>
        <v>7</v>
      </c>
      <c r="AN352" s="5" t="str">
        <f>IF(_xlfn.XLOOKUP(Table1[[#This Row],[email]],แบบฝึก_51[Email],แบบฝึก_51[Completion time],0)&lt;&gt;0,"ส่งแล้ว","ยังไม่ส่ง")</f>
        <v>ส่งแล้ว</v>
      </c>
      <c r="AO352" s="5" t="str">
        <f>IF(_xlfn.XLOOKUP(Table1[[#This Row],[email]],แบบฝึก_52[Email],แบบฝึก_52[Completion time],0)&lt;&gt;0,"ส่งแล้ว","ยังไม่ส่ง")</f>
        <v>ส่งแล้ว</v>
      </c>
      <c r="AP352" s="5" t="str">
        <f>_xlfn.XLOOKUP(Table1[[#This Row],[email]],ท้ายบท_5[Email],ท้ายบท_5[Total points],"ยังไม่ส่ง")</f>
        <v>ยังไม่ส่ง</v>
      </c>
      <c r="AQ352" s="5">
        <f>_xlfn.XLOOKUP(Table1[[#This Row],[email]],Quiz_5[Email],Quiz_5[Total points],"ยังไม่ส่ง")</f>
        <v>7</v>
      </c>
      <c r="AR352" s="37"/>
      <c r="AS352" s="4" t="str">
        <f>IF(M352&lt;10,"ยังไม่ซ่อม",IF(Table1[[#This Row],[ซ่อมแล้วกลางภาค]]="ซ่อมแล้ว","ซ่อมแล้ว","ไม่ต้องซ่อม"))</f>
        <v>ไม่ต้องซ่อม</v>
      </c>
      <c r="BN352"/>
      <c r="BO352"/>
      <c r="BP352"/>
      <c r="BQ352"/>
    </row>
    <row r="353" spans="1:69" ht="19.5" x14ac:dyDescent="0.4">
      <c r="A353" s="21">
        <v>352</v>
      </c>
      <c r="B353" s="4">
        <v>10</v>
      </c>
      <c r="C353" s="4">
        <v>14</v>
      </c>
      <c r="D353" s="4" t="s">
        <v>33370</v>
      </c>
      <c r="E353" s="4" t="s">
        <v>32346</v>
      </c>
      <c r="F353" s="4" t="s">
        <v>33371</v>
      </c>
      <c r="G353" s="4" t="s">
        <v>33372</v>
      </c>
      <c r="H353" s="4" t="s">
        <v>610</v>
      </c>
      <c r="I353" s="24">
        <f>ROUND(COUNTIF(Table1[[#This Row],[กิจกรรม 1.1]:[ท้ายบท 1]],"&lt;&gt;ยังไม่ส่ง")*2+IF(Table1[[#This Row],[Quiz 1]]&lt;&gt;"ยังไม่ส่ง",Table1[[#This Row],[Quiz 1]]*2/10,0),0)</f>
        <v>10</v>
      </c>
      <c r="J353" s="24">
        <f>ROUND(COUNTIF(Table1[[#This Row],[แบบฝึก 2.1]:[ท้ายบท 2]],"&lt;&gt;ยังไม่ส่ง")*8/3+IF(Table1[[#This Row],[Quiz 2]]&lt;&gt;"ยังไม่ส่ง",Table1[[#This Row],[Quiz 2]]*2/10,0),0)</f>
        <v>10</v>
      </c>
      <c r="K353" s="24">
        <f>ROUND(COUNTIF(Table1[[#This Row],[แบบฝึก 3.1]:[ท้ายบท 3]],"&lt;&gt;ยังไม่ส่ง")*3/2+IF(Table1[[#This Row],[Quiz 3]]&lt;&gt;"ยังไม่ส่ง",Table1[[#This Row],[Quiz 3]]*2/10,0),0)</f>
        <v>5</v>
      </c>
      <c r="L353" s="12">
        <f>Table1[[#This Row],[บท 1 '[10']]]+Table1[[#This Row],[บท 2 '[10']]]+Table1[[#This Row],[บท 3 '[5']]]</f>
        <v>25</v>
      </c>
      <c r="M353" s="12">
        <f>IF(Table1[[#This Row],[ซ่อมแล้วกลางภาค]]="ซ่อมแล้ว",10,Table1[[#This Row],[MID '[20']2]])</f>
        <v>14</v>
      </c>
      <c r="N353" s="12">
        <f>ROUND(COUNTIF(Table1[[#This Row],[แบบฝึก 4.1]:[ท้ายบท 4]],"&lt;&gt;ยังไม่ส่ง")*8/2+IF(Table1[[#This Row],[Quiz 4]]&lt;&gt;"ยังไม่ส่ง",Table1[[#This Row],[Quiz 4]]*2/10,0),0)</f>
        <v>5</v>
      </c>
      <c r="O353" s="12"/>
      <c r="P353" s="13">
        <f>ROUND(COUNTIF(Table1[[#This Row],[แบบฝึก 5.1]:[ท้ายบท 5]],"&lt;&gt;ยังไม่ส่ง")*8/3+IF(Table1[[#This Row],[Quiz 5]]&lt;&gt;"ยังไม่ส่ง",Table1[[#This Row],[Quiz 5]]*2/10,0),0)</f>
        <v>9</v>
      </c>
      <c r="Q353" s="12">
        <f>Table1[[#This Row],[บท 4 '[10']]]+Table1[[#This Row],[นำเสนอ '[5']]]+Table1[[#This Row],[บท 5 '[10']]]</f>
        <v>14</v>
      </c>
      <c r="R353" s="12">
        <f>Table1[[#This Row],[ก่อนกลางภาค '[25']]]+Table1[[#This Row],[กลางภาค '[20']]]+Table1[[#This Row],[หลังกลางภาค '[25']]]</f>
        <v>53</v>
      </c>
      <c r="S353" s="12"/>
      <c r="T353" s="12">
        <f>Table1[[#This Row],[ปลายภาค '[30']]]+Table1[[#This Row],[ก่อนปลายภาค '[70']]]</f>
        <v>53</v>
      </c>
      <c r="U353" s="11">
        <f t="shared" si="5"/>
        <v>1</v>
      </c>
      <c r="V353" s="5" t="str">
        <f>IF(_xlfn.XLOOKUP(Table1[[#This Row],[email]],กิจกรรม_11[Email],กิจกรรม_11[Completion time],0)&lt;&gt;0,"ส่งแล้ว","ยังไม่ส่ง")</f>
        <v>ส่งแล้ว</v>
      </c>
      <c r="W353" s="5" t="str">
        <f>IF(_xlfn.XLOOKUP(Table1[[#This Row],[email]],แบบฝึก_11[Email],แบบฝึก_11[Completion time],0)&lt;&gt;0,"ส่งแล้ว","ยังไม่ส่ง")</f>
        <v>ส่งแล้ว</v>
      </c>
      <c r="X353" s="5" t="str">
        <f>IF(_xlfn.XLOOKUP(Table1[[#This Row],[email]],แบบฝึก_12[Email],แบบฝึก_12[Completion time],0)&lt;&gt;0,"ส่งแล้ว","ยังไม่ส่ง")</f>
        <v>ส่งแล้ว</v>
      </c>
      <c r="Y353" s="5">
        <f>_xlfn.XLOOKUP(Table1[[#This Row],[email]],ท้ายบท_1[Email],ท้ายบท_1[Total points],"ยังไม่ส่ง")</f>
        <v>21</v>
      </c>
      <c r="Z353" s="4">
        <f>_xlfn.XLOOKUP(Table1[[#This Row],[email]],Quiz_1[Email],Quiz_1[Total points],"ยังไม่ส่ง")</f>
        <v>10</v>
      </c>
      <c r="AA353" s="5" t="str">
        <f>IF(_xlfn.XLOOKUP(Table1[[#This Row],[email]],แบบฝึก_21[Email],แบบฝึก_21[Completion time],0)&lt;&gt;0,"ส่งแล้ว","ยังไม่ส่ง")</f>
        <v>ส่งแล้ว</v>
      </c>
      <c r="AB353" s="5" t="str">
        <f>IF(_xlfn.XLOOKUP(Table1[[#This Row],[email]],แบบฝึก_22[Email],แบบฝึก_22[Completion time],0)&lt;&gt;0,"ส่งแล้ว","ยังไม่ส่ง")</f>
        <v>ส่งแล้ว</v>
      </c>
      <c r="AC353" s="5">
        <f>_xlfn.XLOOKUP(Table1[[#This Row],[email]],ท้ายบท_2[Email],ท้ายบท_2[Total points],"ยังไม่ส่ง")</f>
        <v>13</v>
      </c>
      <c r="AD353" s="5">
        <f>_xlfn.XLOOKUP(Table1[[#This Row],[email]],Quiz_2[Email],Quiz_2[Total points],"ยังไม่ส่ง")</f>
        <v>9</v>
      </c>
      <c r="AE353" s="5" t="str">
        <f>IF(_xlfn.XLOOKUP(Table1[[#This Row],[email]],แบบฝึก_31[Email],แบบฝึก_31[Completion time],0)&lt;&gt;0,"ส่งแล้ว","ยังไม่ส่ง")</f>
        <v>ส่งแล้ว</v>
      </c>
      <c r="AF353" s="5">
        <f>_xlfn.XLOOKUP(Table1[[#This Row],[email]],ท้ายบท_3[Email],ท้ายบท_3[Total points],"ยังไม่ส่ง")</f>
        <v>10</v>
      </c>
      <c r="AG353" s="5">
        <f>_xlfn.XLOOKUP(Table1[[#This Row],[email]],Quiz_3[Email],Quiz_3[Total points],"ยังไม่ส่ง")</f>
        <v>8</v>
      </c>
      <c r="AH353" s="12">
        <v>19</v>
      </c>
      <c r="AI353" s="14">
        <v>9</v>
      </c>
      <c r="AJ353" s="12">
        <f>ROUND((Table1[[#This Row],[mid '[20']]]+Table1[[#This Row],[mid '[10']]])/2,0)</f>
        <v>14</v>
      </c>
      <c r="AK353" s="5" t="str">
        <f>IF(_xlfn.XLOOKUP(Table1[[#This Row],[email]],แบบฝึก_41[Email],แบบฝึก_41[Completion time],0)&lt;&gt;0,"ส่งแล้ว","ยังไม่ส่ง")</f>
        <v>ส่งแล้ว</v>
      </c>
      <c r="AL353" s="5" t="str">
        <f>IF(_xlfn.XLOOKUP(Table1[[#This Row],[email]],ท้ายบท_4[Email],ท้ายบท_4[Total points],"ยังไม่ส่ง")&lt;&gt;0,"ส่งแล้ว","ยังไม่ส่ง")</f>
        <v>ยังไม่ส่ง</v>
      </c>
      <c r="AM353" s="5">
        <f>_xlfn.XLOOKUP(Table1[[#This Row],[email]],Quiz_4[Email],Quiz_4[Total points],"ยังไม่ส่ง")</f>
        <v>7</v>
      </c>
      <c r="AN353" s="5" t="str">
        <f>IF(_xlfn.XLOOKUP(Table1[[#This Row],[email]],แบบฝึก_51[Email],แบบฝึก_51[Completion time],0)&lt;&gt;0,"ส่งแล้ว","ยังไม่ส่ง")</f>
        <v>ส่งแล้ว</v>
      </c>
      <c r="AO353" s="5" t="str">
        <f>IF(_xlfn.XLOOKUP(Table1[[#This Row],[email]],แบบฝึก_52[Email],แบบฝึก_52[Completion time],0)&lt;&gt;0,"ส่งแล้ว","ยังไม่ส่ง")</f>
        <v>ส่งแล้ว</v>
      </c>
      <c r="AP353" s="5">
        <f>_xlfn.XLOOKUP(Table1[[#This Row],[email]],ท้ายบท_5[Email],ท้ายบท_5[Total points],"ยังไม่ส่ง")</f>
        <v>18</v>
      </c>
      <c r="AQ353" s="5">
        <f>_xlfn.XLOOKUP(Table1[[#This Row],[email]],Quiz_5[Email],Quiz_5[Total points],"ยังไม่ส่ง")</f>
        <v>7</v>
      </c>
      <c r="AR353" s="37"/>
      <c r="AS353" s="4" t="str">
        <f>IF(M353&lt;10,"ยังไม่ซ่อม",IF(Table1[[#This Row],[ซ่อมแล้วกลางภาค]]="ซ่อมแล้ว","ซ่อมแล้ว","ไม่ต้องซ่อม"))</f>
        <v>ไม่ต้องซ่อม</v>
      </c>
      <c r="BN353"/>
      <c r="BO353"/>
      <c r="BP353"/>
      <c r="BQ353"/>
    </row>
    <row r="354" spans="1:69" ht="19.5" x14ac:dyDescent="0.4">
      <c r="A354" s="21">
        <v>353</v>
      </c>
      <c r="B354" s="4">
        <v>10</v>
      </c>
      <c r="C354" s="4">
        <v>15</v>
      </c>
      <c r="D354" s="4" t="s">
        <v>33373</v>
      </c>
      <c r="E354" s="4" t="s">
        <v>32346</v>
      </c>
      <c r="F354" s="4" t="s">
        <v>33374</v>
      </c>
      <c r="G354" s="4" t="s">
        <v>33375</v>
      </c>
      <c r="H354" s="4" t="s">
        <v>479</v>
      </c>
      <c r="I354" s="24">
        <f>ROUND(COUNTIF(Table1[[#This Row],[กิจกรรม 1.1]:[ท้ายบท 1]],"&lt;&gt;ยังไม่ส่ง")*2+IF(Table1[[#This Row],[Quiz 1]]&lt;&gt;"ยังไม่ส่ง",Table1[[#This Row],[Quiz 1]]*2/10,0),0)</f>
        <v>10</v>
      </c>
      <c r="J354" s="24">
        <f>ROUND(COUNTIF(Table1[[#This Row],[แบบฝึก 2.1]:[ท้ายบท 2]],"&lt;&gt;ยังไม่ส่ง")*8/3+IF(Table1[[#This Row],[Quiz 2]]&lt;&gt;"ยังไม่ส่ง",Table1[[#This Row],[Quiz 2]]*2/10,0),0)</f>
        <v>10</v>
      </c>
      <c r="K354" s="24">
        <f>ROUND(COUNTIF(Table1[[#This Row],[แบบฝึก 3.1]:[ท้ายบท 3]],"&lt;&gt;ยังไม่ส่ง")*3/2+IF(Table1[[#This Row],[Quiz 3]]&lt;&gt;"ยังไม่ส่ง",Table1[[#This Row],[Quiz 3]]*2/10,0),0)</f>
        <v>5</v>
      </c>
      <c r="L354" s="12">
        <f>Table1[[#This Row],[บท 1 '[10']]]+Table1[[#This Row],[บท 2 '[10']]]+Table1[[#This Row],[บท 3 '[5']]]</f>
        <v>25</v>
      </c>
      <c r="M354" s="12">
        <f>IF(Table1[[#This Row],[ซ่อมแล้วกลางภาค]]="ซ่อมแล้ว",10,Table1[[#This Row],[MID '[20']2]])</f>
        <v>16</v>
      </c>
      <c r="N354" s="12">
        <f>ROUND(COUNTIF(Table1[[#This Row],[แบบฝึก 4.1]:[ท้ายบท 4]],"&lt;&gt;ยังไม่ส่ง")*8/2+IF(Table1[[#This Row],[Quiz 4]]&lt;&gt;"ยังไม่ส่ง",Table1[[#This Row],[Quiz 4]]*2/10,0),0)</f>
        <v>6</v>
      </c>
      <c r="O354" s="12"/>
      <c r="P354" s="13">
        <f>ROUND(COUNTIF(Table1[[#This Row],[แบบฝึก 5.1]:[ท้ายบท 5]],"&lt;&gt;ยังไม่ส่ง")*8/3+IF(Table1[[#This Row],[Quiz 5]]&lt;&gt;"ยังไม่ส่ง",Table1[[#This Row],[Quiz 5]]*2/10,0),0)</f>
        <v>9</v>
      </c>
      <c r="Q354" s="12">
        <f>Table1[[#This Row],[บท 4 '[10']]]+Table1[[#This Row],[นำเสนอ '[5']]]+Table1[[#This Row],[บท 5 '[10']]]</f>
        <v>15</v>
      </c>
      <c r="R354" s="12">
        <f>Table1[[#This Row],[ก่อนกลางภาค '[25']]]+Table1[[#This Row],[กลางภาค '[20']]]+Table1[[#This Row],[หลังกลางภาค '[25']]]</f>
        <v>56</v>
      </c>
      <c r="S354" s="12"/>
      <c r="T354" s="12">
        <f>Table1[[#This Row],[ปลายภาค '[30']]]+Table1[[#This Row],[ก่อนปลายภาค '[70']]]</f>
        <v>56</v>
      </c>
      <c r="U354" s="11">
        <f t="shared" si="5"/>
        <v>1.5</v>
      </c>
      <c r="V354" s="5" t="str">
        <f>IF(_xlfn.XLOOKUP(Table1[[#This Row],[email]],กิจกรรม_11[Email],กิจกรรม_11[Completion time],0)&lt;&gt;0,"ส่งแล้ว","ยังไม่ส่ง")</f>
        <v>ส่งแล้ว</v>
      </c>
      <c r="W354" s="5" t="str">
        <f>IF(_xlfn.XLOOKUP(Table1[[#This Row],[email]],แบบฝึก_11[Email],แบบฝึก_11[Completion time],0)&lt;&gt;0,"ส่งแล้ว","ยังไม่ส่ง")</f>
        <v>ส่งแล้ว</v>
      </c>
      <c r="X354" s="5" t="str">
        <f>IF(_xlfn.XLOOKUP(Table1[[#This Row],[email]],แบบฝึก_12[Email],แบบฝึก_12[Completion time],0)&lt;&gt;0,"ส่งแล้ว","ยังไม่ส่ง")</f>
        <v>ส่งแล้ว</v>
      </c>
      <c r="Y354" s="5">
        <f>_xlfn.XLOOKUP(Table1[[#This Row],[email]],ท้ายบท_1[Email],ท้ายบท_1[Total points],"ยังไม่ส่ง")</f>
        <v>21</v>
      </c>
      <c r="Z354" s="4">
        <f>_xlfn.XLOOKUP(Table1[[#This Row],[email]],Quiz_1[Email],Quiz_1[Total points],"ยังไม่ส่ง")</f>
        <v>9</v>
      </c>
      <c r="AA354" s="5" t="str">
        <f>IF(_xlfn.XLOOKUP(Table1[[#This Row],[email]],แบบฝึก_21[Email],แบบฝึก_21[Completion time],0)&lt;&gt;0,"ส่งแล้ว","ยังไม่ส่ง")</f>
        <v>ส่งแล้ว</v>
      </c>
      <c r="AB354" s="5" t="str">
        <f>IF(_xlfn.XLOOKUP(Table1[[#This Row],[email]],แบบฝึก_22[Email],แบบฝึก_22[Completion time],0)&lt;&gt;0,"ส่งแล้ว","ยังไม่ส่ง")</f>
        <v>ส่งแล้ว</v>
      </c>
      <c r="AC354" s="5">
        <f>_xlfn.XLOOKUP(Table1[[#This Row],[email]],ท้ายบท_2[Email],ท้ายบท_2[Total points],"ยังไม่ส่ง")</f>
        <v>13</v>
      </c>
      <c r="AD354" s="5">
        <f>_xlfn.XLOOKUP(Table1[[#This Row],[email]],Quiz_2[Email],Quiz_2[Total points],"ยังไม่ส่ง")</f>
        <v>9</v>
      </c>
      <c r="AE354" s="5" t="str">
        <f>IF(_xlfn.XLOOKUP(Table1[[#This Row],[email]],แบบฝึก_31[Email],แบบฝึก_31[Completion time],0)&lt;&gt;0,"ส่งแล้ว","ยังไม่ส่ง")</f>
        <v>ส่งแล้ว</v>
      </c>
      <c r="AF354" s="5">
        <f>_xlfn.XLOOKUP(Table1[[#This Row],[email]],ท้ายบท_3[Email],ท้ายบท_3[Total points],"ยังไม่ส่ง")</f>
        <v>11</v>
      </c>
      <c r="AG354" s="5">
        <f>_xlfn.XLOOKUP(Table1[[#This Row],[email]],Quiz_3[Email],Quiz_3[Total points],"ยังไม่ส่ง")</f>
        <v>8</v>
      </c>
      <c r="AH354" s="12">
        <v>23</v>
      </c>
      <c r="AI354" s="14">
        <v>8</v>
      </c>
      <c r="AJ354" s="12">
        <f>ROUND((Table1[[#This Row],[mid '[20']]]+Table1[[#This Row],[mid '[10']]])/2,0)</f>
        <v>16</v>
      </c>
      <c r="AK354" s="5" t="str">
        <f>IF(_xlfn.XLOOKUP(Table1[[#This Row],[email]],แบบฝึก_41[Email],แบบฝึก_41[Completion time],0)&lt;&gt;0,"ส่งแล้ว","ยังไม่ส่ง")</f>
        <v>ส่งแล้ว</v>
      </c>
      <c r="AL354" s="5" t="str">
        <f>IF(_xlfn.XLOOKUP(Table1[[#This Row],[email]],ท้ายบท_4[Email],ท้ายบท_4[Total points],"ยังไม่ส่ง")&lt;&gt;0,"ส่งแล้ว","ยังไม่ส่ง")</f>
        <v>ยังไม่ส่ง</v>
      </c>
      <c r="AM354" s="5">
        <f>_xlfn.XLOOKUP(Table1[[#This Row],[email]],Quiz_4[Email],Quiz_4[Total points],"ยังไม่ส่ง")</f>
        <v>9</v>
      </c>
      <c r="AN354" s="5" t="str">
        <f>IF(_xlfn.XLOOKUP(Table1[[#This Row],[email]],แบบฝึก_51[Email],แบบฝึก_51[Completion time],0)&lt;&gt;0,"ส่งแล้ว","ยังไม่ส่ง")</f>
        <v>ส่งแล้ว</v>
      </c>
      <c r="AO354" s="5" t="str">
        <f>IF(_xlfn.XLOOKUP(Table1[[#This Row],[email]],แบบฝึก_52[Email],แบบฝึก_52[Completion time],0)&lt;&gt;0,"ส่งแล้ว","ยังไม่ส่ง")</f>
        <v>ส่งแล้ว</v>
      </c>
      <c r="AP354" s="5">
        <f>_xlfn.XLOOKUP(Table1[[#This Row],[email]],ท้ายบท_5[Email],ท้ายบท_5[Total points],"ยังไม่ส่ง")</f>
        <v>17</v>
      </c>
      <c r="AQ354" s="5">
        <f>_xlfn.XLOOKUP(Table1[[#This Row],[email]],Quiz_5[Email],Quiz_5[Total points],"ยังไม่ส่ง")</f>
        <v>6</v>
      </c>
      <c r="AR354" s="37"/>
      <c r="AS354" s="4" t="str">
        <f>IF(M354&lt;10,"ยังไม่ซ่อม",IF(Table1[[#This Row],[ซ่อมแล้วกลางภาค]]="ซ่อมแล้ว","ซ่อมแล้ว","ไม่ต้องซ่อม"))</f>
        <v>ไม่ต้องซ่อม</v>
      </c>
      <c r="BN354"/>
      <c r="BO354"/>
      <c r="BP354"/>
      <c r="BQ354"/>
    </row>
    <row r="355" spans="1:69" ht="19.5" x14ac:dyDescent="0.4">
      <c r="A355" s="21">
        <v>354</v>
      </c>
      <c r="B355" s="4">
        <v>10</v>
      </c>
      <c r="C355" s="4">
        <v>16</v>
      </c>
      <c r="D355" s="4" t="s">
        <v>33376</v>
      </c>
      <c r="E355" s="4" t="s">
        <v>32346</v>
      </c>
      <c r="F355" s="4" t="s">
        <v>33377</v>
      </c>
      <c r="G355" s="4" t="s">
        <v>33378</v>
      </c>
      <c r="H355" s="4" t="s">
        <v>511</v>
      </c>
      <c r="I355" s="24">
        <f>ROUND(COUNTIF(Table1[[#This Row],[กิจกรรม 1.1]:[ท้ายบท 1]],"&lt;&gt;ยังไม่ส่ง")*2+IF(Table1[[#This Row],[Quiz 1]]&lt;&gt;"ยังไม่ส่ง",Table1[[#This Row],[Quiz 1]]*2/10,0),0)</f>
        <v>10</v>
      </c>
      <c r="J355" s="24">
        <f>ROUND(COUNTIF(Table1[[#This Row],[แบบฝึก 2.1]:[ท้ายบท 2]],"&lt;&gt;ยังไม่ส่ง")*8/3+IF(Table1[[#This Row],[Quiz 2]]&lt;&gt;"ยังไม่ส่ง",Table1[[#This Row],[Quiz 2]]*2/10,0),0)</f>
        <v>10</v>
      </c>
      <c r="K355" s="24">
        <f>ROUND(COUNTIF(Table1[[#This Row],[แบบฝึก 3.1]:[ท้ายบท 3]],"&lt;&gt;ยังไม่ส่ง")*3/2+IF(Table1[[#This Row],[Quiz 3]]&lt;&gt;"ยังไม่ส่ง",Table1[[#This Row],[Quiz 3]]*2/10,0),0)</f>
        <v>5</v>
      </c>
      <c r="L355" s="12">
        <f>Table1[[#This Row],[บท 1 '[10']]]+Table1[[#This Row],[บท 2 '[10']]]+Table1[[#This Row],[บท 3 '[5']]]</f>
        <v>25</v>
      </c>
      <c r="M355" s="12">
        <f>IF(Table1[[#This Row],[ซ่อมแล้วกลางภาค]]="ซ่อมแล้ว",10,Table1[[#This Row],[MID '[20']2]])</f>
        <v>15</v>
      </c>
      <c r="N355" s="12">
        <f>ROUND(COUNTIF(Table1[[#This Row],[แบบฝึก 4.1]:[ท้ายบท 4]],"&lt;&gt;ยังไม่ส่ง")*8/2+IF(Table1[[#This Row],[Quiz 4]]&lt;&gt;"ยังไม่ส่ง",Table1[[#This Row],[Quiz 4]]*2/10,0),0)</f>
        <v>6</v>
      </c>
      <c r="O355" s="12"/>
      <c r="P355" s="13">
        <f>ROUND(COUNTIF(Table1[[#This Row],[แบบฝึก 5.1]:[ท้ายบท 5]],"&lt;&gt;ยังไม่ส่ง")*8/3+IF(Table1[[#This Row],[Quiz 5]]&lt;&gt;"ยังไม่ส่ง",Table1[[#This Row],[Quiz 5]]*2/10,0),0)</f>
        <v>9</v>
      </c>
      <c r="Q355" s="12">
        <f>Table1[[#This Row],[บท 4 '[10']]]+Table1[[#This Row],[นำเสนอ '[5']]]+Table1[[#This Row],[บท 5 '[10']]]</f>
        <v>15</v>
      </c>
      <c r="R355" s="12">
        <f>Table1[[#This Row],[ก่อนกลางภาค '[25']]]+Table1[[#This Row],[กลางภาค '[20']]]+Table1[[#This Row],[หลังกลางภาค '[25']]]</f>
        <v>55</v>
      </c>
      <c r="S355" s="12"/>
      <c r="T355" s="12">
        <f>Table1[[#This Row],[ปลายภาค '[30']]]+Table1[[#This Row],[ก่อนปลายภาค '[70']]]</f>
        <v>55</v>
      </c>
      <c r="U355" s="11">
        <f t="shared" si="5"/>
        <v>1.5</v>
      </c>
      <c r="V355" s="5" t="str">
        <f>IF(_xlfn.XLOOKUP(Table1[[#This Row],[email]],กิจกรรม_11[Email],กิจกรรม_11[Completion time],0)&lt;&gt;0,"ส่งแล้ว","ยังไม่ส่ง")</f>
        <v>ส่งแล้ว</v>
      </c>
      <c r="W355" s="5" t="str">
        <f>IF(_xlfn.XLOOKUP(Table1[[#This Row],[email]],แบบฝึก_11[Email],แบบฝึก_11[Completion time],0)&lt;&gt;0,"ส่งแล้ว","ยังไม่ส่ง")</f>
        <v>ส่งแล้ว</v>
      </c>
      <c r="X355" s="5" t="str">
        <f>IF(_xlfn.XLOOKUP(Table1[[#This Row],[email]],แบบฝึก_12[Email],แบบฝึก_12[Completion time],0)&lt;&gt;0,"ส่งแล้ว","ยังไม่ส่ง")</f>
        <v>ส่งแล้ว</v>
      </c>
      <c r="Y355" s="5">
        <f>_xlfn.XLOOKUP(Table1[[#This Row],[email]],ท้ายบท_1[Email],ท้ายบท_1[Total points],"ยังไม่ส่ง")</f>
        <v>22</v>
      </c>
      <c r="Z355" s="4">
        <f>_xlfn.XLOOKUP(Table1[[#This Row],[email]],Quiz_1[Email],Quiz_1[Total points],"ยังไม่ส่ง")</f>
        <v>10</v>
      </c>
      <c r="AA355" s="5" t="str">
        <f>IF(_xlfn.XLOOKUP(Table1[[#This Row],[email]],แบบฝึก_21[Email],แบบฝึก_21[Completion time],0)&lt;&gt;0,"ส่งแล้ว","ยังไม่ส่ง")</f>
        <v>ส่งแล้ว</v>
      </c>
      <c r="AB355" s="5" t="str">
        <f>IF(_xlfn.XLOOKUP(Table1[[#This Row],[email]],แบบฝึก_22[Email],แบบฝึก_22[Completion time],0)&lt;&gt;0,"ส่งแล้ว","ยังไม่ส่ง")</f>
        <v>ส่งแล้ว</v>
      </c>
      <c r="AC355" s="5">
        <f>_xlfn.XLOOKUP(Table1[[#This Row],[email]],ท้ายบท_2[Email],ท้ายบท_2[Total points],"ยังไม่ส่ง")</f>
        <v>14</v>
      </c>
      <c r="AD355" s="5">
        <f>_xlfn.XLOOKUP(Table1[[#This Row],[email]],Quiz_2[Email],Quiz_2[Total points],"ยังไม่ส่ง")</f>
        <v>9</v>
      </c>
      <c r="AE355" s="5" t="str">
        <f>IF(_xlfn.XLOOKUP(Table1[[#This Row],[email]],แบบฝึก_31[Email],แบบฝึก_31[Completion time],0)&lt;&gt;0,"ส่งแล้ว","ยังไม่ส่ง")</f>
        <v>ส่งแล้ว</v>
      </c>
      <c r="AF355" s="5">
        <f>_xlfn.XLOOKUP(Table1[[#This Row],[email]],ท้ายบท_3[Email],ท้ายบท_3[Total points],"ยังไม่ส่ง")</f>
        <v>11</v>
      </c>
      <c r="AG355" s="5">
        <f>_xlfn.XLOOKUP(Table1[[#This Row],[email]],Quiz_3[Email],Quiz_3[Total points],"ยังไม่ส่ง")</f>
        <v>8</v>
      </c>
      <c r="AH355" s="12">
        <v>21</v>
      </c>
      <c r="AI355" s="14">
        <v>8</v>
      </c>
      <c r="AJ355" s="12">
        <f>ROUND((Table1[[#This Row],[mid '[20']]]+Table1[[#This Row],[mid '[10']]])/2,0)</f>
        <v>15</v>
      </c>
      <c r="AK355" s="5" t="str">
        <f>IF(_xlfn.XLOOKUP(Table1[[#This Row],[email]],แบบฝึก_41[Email],แบบฝึก_41[Completion time],0)&lt;&gt;0,"ส่งแล้ว","ยังไม่ส่ง")</f>
        <v>ส่งแล้ว</v>
      </c>
      <c r="AL355" s="5" t="str">
        <f>IF(_xlfn.XLOOKUP(Table1[[#This Row],[email]],ท้ายบท_4[Email],ท้ายบท_4[Total points],"ยังไม่ส่ง")&lt;&gt;0,"ส่งแล้ว","ยังไม่ส่ง")</f>
        <v>ยังไม่ส่ง</v>
      </c>
      <c r="AM355" s="5">
        <f>_xlfn.XLOOKUP(Table1[[#This Row],[email]],Quiz_4[Email],Quiz_4[Total points],"ยังไม่ส่ง")</f>
        <v>9</v>
      </c>
      <c r="AN355" s="5" t="str">
        <f>IF(_xlfn.XLOOKUP(Table1[[#This Row],[email]],แบบฝึก_51[Email],แบบฝึก_51[Completion time],0)&lt;&gt;0,"ส่งแล้ว","ยังไม่ส่ง")</f>
        <v>ส่งแล้ว</v>
      </c>
      <c r="AO355" s="5" t="str">
        <f>IF(_xlfn.XLOOKUP(Table1[[#This Row],[email]],แบบฝึก_52[Email],แบบฝึก_52[Completion time],0)&lt;&gt;0,"ส่งแล้ว","ยังไม่ส่ง")</f>
        <v>ส่งแล้ว</v>
      </c>
      <c r="AP355" s="5">
        <f>_xlfn.XLOOKUP(Table1[[#This Row],[email]],ท้ายบท_5[Email],ท้ายบท_5[Total points],"ยังไม่ส่ง")</f>
        <v>17</v>
      </c>
      <c r="AQ355" s="5">
        <f>_xlfn.XLOOKUP(Table1[[#This Row],[email]],Quiz_5[Email],Quiz_5[Total points],"ยังไม่ส่ง")</f>
        <v>6</v>
      </c>
      <c r="AR355" s="37"/>
      <c r="AS355" s="4" t="str">
        <f>IF(M355&lt;10,"ยังไม่ซ่อม",IF(Table1[[#This Row],[ซ่อมแล้วกลางภาค]]="ซ่อมแล้ว","ซ่อมแล้ว","ไม่ต้องซ่อม"))</f>
        <v>ไม่ต้องซ่อม</v>
      </c>
      <c r="BN355"/>
      <c r="BO355"/>
      <c r="BP355"/>
      <c r="BQ355"/>
    </row>
    <row r="356" spans="1:69" ht="19.5" x14ac:dyDescent="0.4">
      <c r="A356" s="21">
        <v>355</v>
      </c>
      <c r="B356" s="4">
        <v>10</v>
      </c>
      <c r="C356" s="4">
        <v>17</v>
      </c>
      <c r="D356" s="4" t="s">
        <v>33379</v>
      </c>
      <c r="E356" s="4" t="s">
        <v>32346</v>
      </c>
      <c r="F356" s="4" t="s">
        <v>33157</v>
      </c>
      <c r="G356" s="4" t="s">
        <v>33380</v>
      </c>
      <c r="H356" s="4" t="s">
        <v>648</v>
      </c>
      <c r="I356" s="24">
        <f>ROUND(COUNTIF(Table1[[#This Row],[กิจกรรม 1.1]:[ท้ายบท 1]],"&lt;&gt;ยังไม่ส่ง")*2+IF(Table1[[#This Row],[Quiz 1]]&lt;&gt;"ยังไม่ส่ง",Table1[[#This Row],[Quiz 1]]*2/10,0),0)</f>
        <v>6</v>
      </c>
      <c r="J356" s="24">
        <f>ROUND(COUNTIF(Table1[[#This Row],[แบบฝึก 2.1]:[ท้ายบท 2]],"&lt;&gt;ยังไม่ส่ง")*8/3+IF(Table1[[#This Row],[Quiz 2]]&lt;&gt;"ยังไม่ส่ง",Table1[[#This Row],[Quiz 2]]*2/10,0),0)</f>
        <v>10</v>
      </c>
      <c r="K356" s="24">
        <f>ROUND(COUNTIF(Table1[[#This Row],[แบบฝึก 3.1]:[ท้ายบท 3]],"&lt;&gt;ยังไม่ส่ง")*3/2+IF(Table1[[#This Row],[Quiz 3]]&lt;&gt;"ยังไม่ส่ง",Table1[[#This Row],[Quiz 3]]*2/10,0),0)</f>
        <v>2</v>
      </c>
      <c r="L356" s="12">
        <f>Table1[[#This Row],[บท 1 '[10']]]+Table1[[#This Row],[บท 2 '[10']]]+Table1[[#This Row],[บท 3 '[5']]]</f>
        <v>18</v>
      </c>
      <c r="M356" s="12">
        <f>IF(Table1[[#This Row],[ซ่อมแล้วกลางภาค]]="ซ่อมแล้ว",10,Table1[[#This Row],[MID '[20']2]])</f>
        <v>12</v>
      </c>
      <c r="N356" s="12">
        <f>ROUND(COUNTIF(Table1[[#This Row],[แบบฝึก 4.1]:[ท้ายบท 4]],"&lt;&gt;ยังไม่ส่ง")*8/2+IF(Table1[[#This Row],[Quiz 4]]&lt;&gt;"ยังไม่ส่ง",Table1[[#This Row],[Quiz 4]]*2/10,0),0)</f>
        <v>5</v>
      </c>
      <c r="O356" s="12"/>
      <c r="P356" s="13">
        <f>ROUND(COUNTIF(Table1[[#This Row],[แบบฝึก 5.1]:[ท้ายบท 5]],"&lt;&gt;ยังไม่ส่ง")*8/3+IF(Table1[[#This Row],[Quiz 5]]&lt;&gt;"ยังไม่ส่ง",Table1[[#This Row],[Quiz 5]]*2/10,0),0)</f>
        <v>7</v>
      </c>
      <c r="Q356" s="12">
        <f>Table1[[#This Row],[บท 4 '[10']]]+Table1[[#This Row],[นำเสนอ '[5']]]+Table1[[#This Row],[บท 5 '[10']]]</f>
        <v>12</v>
      </c>
      <c r="R356" s="12">
        <f>Table1[[#This Row],[ก่อนกลางภาค '[25']]]+Table1[[#This Row],[กลางภาค '[20']]]+Table1[[#This Row],[หลังกลางภาค '[25']]]</f>
        <v>42</v>
      </c>
      <c r="S356" s="12"/>
      <c r="T356" s="12">
        <f>Table1[[#This Row],[ปลายภาค '[30']]]+Table1[[#This Row],[ก่อนปลายภาค '[70']]]</f>
        <v>42</v>
      </c>
      <c r="U356" s="11">
        <f t="shared" si="5"/>
        <v>0</v>
      </c>
      <c r="V356" s="5" t="str">
        <f>IF(_xlfn.XLOOKUP(Table1[[#This Row],[email]],กิจกรรม_11[Email],กิจกรรม_11[Completion time],0)&lt;&gt;0,"ส่งแล้ว","ยังไม่ส่ง")</f>
        <v>ส่งแล้ว</v>
      </c>
      <c r="W356" s="5" t="str">
        <f>IF(_xlfn.XLOOKUP(Table1[[#This Row],[email]],แบบฝึก_11[Email],แบบฝึก_11[Completion time],0)&lt;&gt;0,"ส่งแล้ว","ยังไม่ส่ง")</f>
        <v>ส่งแล้ว</v>
      </c>
      <c r="X356" s="5" t="str">
        <f>IF(_xlfn.XLOOKUP(Table1[[#This Row],[email]],แบบฝึก_12[Email],แบบฝึก_12[Completion time],0)&lt;&gt;0,"ส่งแล้ว","ยังไม่ส่ง")</f>
        <v>ยังไม่ส่ง</v>
      </c>
      <c r="Y356" s="5" t="str">
        <f>_xlfn.XLOOKUP(Table1[[#This Row],[email]],ท้ายบท_1[Email],ท้ายบท_1[Total points],"ยังไม่ส่ง")</f>
        <v>ยังไม่ส่ง</v>
      </c>
      <c r="Z356" s="4">
        <f>_xlfn.XLOOKUP(Table1[[#This Row],[email]],Quiz_1[Email],Quiz_1[Total points],"ยังไม่ส่ง")</f>
        <v>10</v>
      </c>
      <c r="AA356" s="5" t="str">
        <f>IF(_xlfn.XLOOKUP(Table1[[#This Row],[email]],แบบฝึก_21[Email],แบบฝึก_21[Completion time],0)&lt;&gt;0,"ส่งแล้ว","ยังไม่ส่ง")</f>
        <v>ส่งแล้ว</v>
      </c>
      <c r="AB356" s="5" t="str">
        <f>IF(_xlfn.XLOOKUP(Table1[[#This Row],[email]],แบบฝึก_22[Email],แบบฝึก_22[Completion time],0)&lt;&gt;0,"ส่งแล้ว","ยังไม่ส่ง")</f>
        <v>ส่งแล้ว</v>
      </c>
      <c r="AC356" s="5">
        <f>_xlfn.XLOOKUP(Table1[[#This Row],[email]],ท้ายบท_2[Email],ท้ายบท_2[Total points],"ยังไม่ส่ง")</f>
        <v>14</v>
      </c>
      <c r="AD356" s="5">
        <f>_xlfn.XLOOKUP(Table1[[#This Row],[email]],Quiz_2[Email],Quiz_2[Total points],"ยังไม่ส่ง")</f>
        <v>9</v>
      </c>
      <c r="AE356" s="5" t="str">
        <f>IF(_xlfn.XLOOKUP(Table1[[#This Row],[email]],แบบฝึก_31[Email],แบบฝึก_31[Completion time],0)&lt;&gt;0,"ส่งแล้ว","ยังไม่ส่ง")</f>
        <v>ยังไม่ส่ง</v>
      </c>
      <c r="AF356" s="5">
        <f>_xlfn.XLOOKUP(Table1[[#This Row],[email]],ท้ายบท_3[Email],ท้ายบท_3[Total points],"ยังไม่ส่ง")</f>
        <v>11</v>
      </c>
      <c r="AG356" s="5">
        <f>_xlfn.XLOOKUP(Table1[[#This Row],[email]],Quiz_3[Email],Quiz_3[Total points],"ยังไม่ส่ง")</f>
        <v>4</v>
      </c>
      <c r="AH356" s="12">
        <v>13</v>
      </c>
      <c r="AI356" s="14">
        <v>10</v>
      </c>
      <c r="AJ356" s="12">
        <f>ROUND((Table1[[#This Row],[mid '[20']]]+Table1[[#This Row],[mid '[10']]])/2,0)</f>
        <v>12</v>
      </c>
      <c r="AK356" s="5" t="str">
        <f>IF(_xlfn.XLOOKUP(Table1[[#This Row],[email]],แบบฝึก_41[Email],แบบฝึก_41[Completion time],0)&lt;&gt;0,"ส่งแล้ว","ยังไม่ส่ง")</f>
        <v>ส่งแล้ว</v>
      </c>
      <c r="AL356" s="5" t="str">
        <f>IF(_xlfn.XLOOKUP(Table1[[#This Row],[email]],ท้ายบท_4[Email],ท้ายบท_4[Total points],"ยังไม่ส่ง")&lt;&gt;0,"ส่งแล้ว","ยังไม่ส่ง")</f>
        <v>ยังไม่ส่ง</v>
      </c>
      <c r="AM356" s="5">
        <f>_xlfn.XLOOKUP(Table1[[#This Row],[email]],Quiz_4[Email],Quiz_4[Total points],"ยังไม่ส่ง")</f>
        <v>7</v>
      </c>
      <c r="AN356" s="5" t="str">
        <f>IF(_xlfn.XLOOKUP(Table1[[#This Row],[email]],แบบฝึก_51[Email],แบบฝึก_51[Completion time],0)&lt;&gt;0,"ส่งแล้ว","ยังไม่ส่ง")</f>
        <v>ส่งแล้ว</v>
      </c>
      <c r="AO356" s="5" t="str">
        <f>IF(_xlfn.XLOOKUP(Table1[[#This Row],[email]],แบบฝึก_52[Email],แบบฝึก_52[Completion time],0)&lt;&gt;0,"ส่งแล้ว","ยังไม่ส่ง")</f>
        <v>ส่งแล้ว</v>
      </c>
      <c r="AP356" s="5" t="str">
        <f>_xlfn.XLOOKUP(Table1[[#This Row],[email]],ท้ายบท_5[Email],ท้ายบท_5[Total points],"ยังไม่ส่ง")</f>
        <v>ยังไม่ส่ง</v>
      </c>
      <c r="AQ356" s="5">
        <f>_xlfn.XLOOKUP(Table1[[#This Row],[email]],Quiz_5[Email],Quiz_5[Total points],"ยังไม่ส่ง")</f>
        <v>6</v>
      </c>
      <c r="AR356" s="37"/>
      <c r="AS356" s="4" t="str">
        <f>IF(M356&lt;10,"ยังไม่ซ่อม",IF(Table1[[#This Row],[ซ่อมแล้วกลางภาค]]="ซ่อมแล้ว","ซ่อมแล้ว","ไม่ต้องซ่อม"))</f>
        <v>ไม่ต้องซ่อม</v>
      </c>
      <c r="BN356"/>
      <c r="BO356"/>
      <c r="BP356"/>
      <c r="BQ356"/>
    </row>
    <row r="357" spans="1:69" ht="19.5" x14ac:dyDescent="0.4">
      <c r="A357" s="21">
        <v>356</v>
      </c>
      <c r="B357" s="4">
        <v>10</v>
      </c>
      <c r="C357" s="4">
        <v>18</v>
      </c>
      <c r="D357" s="4" t="s">
        <v>33381</v>
      </c>
      <c r="E357" s="4" t="s">
        <v>32346</v>
      </c>
      <c r="F357" s="4" t="s">
        <v>33382</v>
      </c>
      <c r="G357" s="4" t="s">
        <v>33383</v>
      </c>
      <c r="H357" s="4" t="s">
        <v>602</v>
      </c>
      <c r="I357" s="24">
        <f>ROUND(COUNTIF(Table1[[#This Row],[กิจกรรม 1.1]:[ท้ายบท 1]],"&lt;&gt;ยังไม่ส่ง")*2+IF(Table1[[#This Row],[Quiz 1]]&lt;&gt;"ยังไม่ส่ง",Table1[[#This Row],[Quiz 1]]*2/10,0),0)</f>
        <v>5</v>
      </c>
      <c r="J357" s="24">
        <f>ROUND(COUNTIF(Table1[[#This Row],[แบบฝึก 2.1]:[ท้ายบท 2]],"&lt;&gt;ยังไม่ส่ง")*8/3+IF(Table1[[#This Row],[Quiz 2]]&lt;&gt;"ยังไม่ส่ง",Table1[[#This Row],[Quiz 2]]*2/10,0),0)</f>
        <v>7</v>
      </c>
      <c r="K357" s="24">
        <f>ROUND(COUNTIF(Table1[[#This Row],[แบบฝึก 3.1]:[ท้ายบท 3]],"&lt;&gt;ยังไม่ส่ง")*3/2+IF(Table1[[#This Row],[Quiz 3]]&lt;&gt;"ยังไม่ส่ง",Table1[[#This Row],[Quiz 3]]*2/10,0),0)</f>
        <v>4</v>
      </c>
      <c r="L357" s="12">
        <f>Table1[[#This Row],[บท 1 '[10']]]+Table1[[#This Row],[บท 2 '[10']]]+Table1[[#This Row],[บท 3 '[5']]]</f>
        <v>16</v>
      </c>
      <c r="M357" s="12">
        <f>IF(Table1[[#This Row],[ซ่อมแล้วกลางภาค]]="ซ่อมแล้ว",10,Table1[[#This Row],[MID '[20']2]])</f>
        <v>9</v>
      </c>
      <c r="N357" s="12">
        <f>ROUND(COUNTIF(Table1[[#This Row],[แบบฝึก 4.1]:[ท้ายบท 4]],"&lt;&gt;ยังไม่ส่ง")*8/2+IF(Table1[[#This Row],[Quiz 4]]&lt;&gt;"ยังไม่ส่ง",Table1[[#This Row],[Quiz 4]]*2/10,0),0)</f>
        <v>4</v>
      </c>
      <c r="O357" s="12"/>
      <c r="P357" s="13">
        <f>ROUND(COUNTIF(Table1[[#This Row],[แบบฝึก 5.1]:[ท้ายบท 5]],"&lt;&gt;ยังไม่ส่ง")*8/3+IF(Table1[[#This Row],[Quiz 5]]&lt;&gt;"ยังไม่ส่ง",Table1[[#This Row],[Quiz 5]]*2/10,0),0)</f>
        <v>6</v>
      </c>
      <c r="Q357" s="12">
        <f>Table1[[#This Row],[บท 4 '[10']]]+Table1[[#This Row],[นำเสนอ '[5']]]+Table1[[#This Row],[บท 5 '[10']]]</f>
        <v>10</v>
      </c>
      <c r="R357" s="12">
        <f>Table1[[#This Row],[ก่อนกลางภาค '[25']]]+Table1[[#This Row],[กลางภาค '[20']]]+Table1[[#This Row],[หลังกลางภาค '[25']]]</f>
        <v>35</v>
      </c>
      <c r="S357" s="12"/>
      <c r="T357" s="12">
        <f>Table1[[#This Row],[ปลายภาค '[30']]]+Table1[[#This Row],[ก่อนปลายภาค '[70']]]</f>
        <v>35</v>
      </c>
      <c r="U357" s="11">
        <f t="shared" si="5"/>
        <v>0</v>
      </c>
      <c r="V357" s="5" t="str">
        <f>IF(_xlfn.XLOOKUP(Table1[[#This Row],[email]],กิจกรรม_11[Email],กิจกรรม_11[Completion time],0)&lt;&gt;0,"ส่งแล้ว","ยังไม่ส่ง")</f>
        <v>ส่งแล้ว</v>
      </c>
      <c r="W357" s="5" t="str">
        <f>IF(_xlfn.XLOOKUP(Table1[[#This Row],[email]],แบบฝึก_11[Email],แบบฝึก_11[Completion time],0)&lt;&gt;0,"ส่งแล้ว","ยังไม่ส่ง")</f>
        <v>ส่งแล้ว</v>
      </c>
      <c r="X357" s="5" t="str">
        <f>IF(_xlfn.XLOOKUP(Table1[[#This Row],[email]],แบบฝึก_12[Email],แบบฝึก_12[Completion time],0)&lt;&gt;0,"ส่งแล้ว","ยังไม่ส่ง")</f>
        <v>ยังไม่ส่ง</v>
      </c>
      <c r="Y357" s="5" t="str">
        <f>_xlfn.XLOOKUP(Table1[[#This Row],[email]],ท้ายบท_1[Email],ท้ายบท_1[Total points],"ยังไม่ส่ง")</f>
        <v>ยังไม่ส่ง</v>
      </c>
      <c r="Z357" s="4">
        <f>_xlfn.XLOOKUP(Table1[[#This Row],[email]],Quiz_1[Email],Quiz_1[Total points],"ยังไม่ส่ง")</f>
        <v>6</v>
      </c>
      <c r="AA357" s="5" t="str">
        <f>IF(_xlfn.XLOOKUP(Table1[[#This Row],[email]],แบบฝึก_21[Email],แบบฝึก_21[Completion time],0)&lt;&gt;0,"ส่งแล้ว","ยังไม่ส่ง")</f>
        <v>ส่งแล้ว</v>
      </c>
      <c r="AB357" s="5" t="str">
        <f>IF(_xlfn.XLOOKUP(Table1[[#This Row],[email]],แบบฝึก_22[Email],แบบฝึก_22[Completion time],0)&lt;&gt;0,"ส่งแล้ว","ยังไม่ส่ง")</f>
        <v>ยังไม่ส่ง</v>
      </c>
      <c r="AC357" s="5">
        <f>_xlfn.XLOOKUP(Table1[[#This Row],[email]],ท้ายบท_2[Email],ท้ายบท_2[Total points],"ยังไม่ส่ง")</f>
        <v>3</v>
      </c>
      <c r="AD357" s="5">
        <f>_xlfn.XLOOKUP(Table1[[#This Row],[email]],Quiz_2[Email],Quiz_2[Total points],"ยังไม่ส่ง")</f>
        <v>9</v>
      </c>
      <c r="AE357" s="5" t="str">
        <f>IF(_xlfn.XLOOKUP(Table1[[#This Row],[email]],แบบฝึก_31[Email],แบบฝึก_31[Completion time],0)&lt;&gt;0,"ส่งแล้ว","ยังไม่ส่ง")</f>
        <v>ส่งแล้ว</v>
      </c>
      <c r="AF357" s="5">
        <f>_xlfn.XLOOKUP(Table1[[#This Row],[email]],ท้ายบท_3[Email],ท้ายบท_3[Total points],"ยังไม่ส่ง")</f>
        <v>8</v>
      </c>
      <c r="AG357" s="5">
        <f>_xlfn.XLOOKUP(Table1[[#This Row],[email]],Quiz_3[Email],Quiz_3[Total points],"ยังไม่ส่ง")</f>
        <v>6</v>
      </c>
      <c r="AH357" s="12">
        <v>11</v>
      </c>
      <c r="AI357" s="14">
        <v>6</v>
      </c>
      <c r="AJ357" s="12">
        <f>ROUND((Table1[[#This Row],[mid '[20']]]+Table1[[#This Row],[mid '[10']]])/2,0)</f>
        <v>9</v>
      </c>
      <c r="AK357" s="5" t="str">
        <f>IF(_xlfn.XLOOKUP(Table1[[#This Row],[email]],แบบฝึก_41[Email],แบบฝึก_41[Completion time],0)&lt;&gt;0,"ส่งแล้ว","ยังไม่ส่ง")</f>
        <v>ส่งแล้ว</v>
      </c>
      <c r="AL357" s="5" t="str">
        <f>IF(_xlfn.XLOOKUP(Table1[[#This Row],[email]],ท้ายบท_4[Email],ท้ายบท_4[Total points],"ยังไม่ส่ง")&lt;&gt;0,"ส่งแล้ว","ยังไม่ส่ง")</f>
        <v>ยังไม่ส่ง</v>
      </c>
      <c r="AM357" s="5" t="str">
        <f>_xlfn.XLOOKUP(Table1[[#This Row],[email]],Quiz_4[Email],Quiz_4[Total points],"ยังไม่ส่ง")</f>
        <v>ยังไม่ส่ง</v>
      </c>
      <c r="AN357" s="5" t="str">
        <f>IF(_xlfn.XLOOKUP(Table1[[#This Row],[email]],แบบฝึก_51[Email],แบบฝึก_51[Completion time],0)&lt;&gt;0,"ส่งแล้ว","ยังไม่ส่ง")</f>
        <v>ส่งแล้ว</v>
      </c>
      <c r="AO357" s="5" t="str">
        <f>IF(_xlfn.XLOOKUP(Table1[[#This Row],[email]],แบบฝึก_52[Email],แบบฝึก_52[Completion time],0)&lt;&gt;0,"ส่งแล้ว","ยังไม่ส่ง")</f>
        <v>ส่งแล้ว</v>
      </c>
      <c r="AP357" s="5" t="str">
        <f>_xlfn.XLOOKUP(Table1[[#This Row],[email]],ท้ายบท_5[Email],ท้ายบท_5[Total points],"ยังไม่ส่ง")</f>
        <v>ยังไม่ส่ง</v>
      </c>
      <c r="AQ357" s="5">
        <f>_xlfn.XLOOKUP(Table1[[#This Row],[email]],Quiz_5[Email],Quiz_5[Total points],"ยังไม่ส่ง")</f>
        <v>5</v>
      </c>
      <c r="AR357" s="37"/>
      <c r="AS357" s="4" t="str">
        <f>IF(M357&lt;10,"ยังไม่ซ่อม",IF(Table1[[#This Row],[ซ่อมแล้วกลางภาค]]="ซ่อมแล้ว","ซ่อมแล้ว","ไม่ต้องซ่อม"))</f>
        <v>ยังไม่ซ่อม</v>
      </c>
      <c r="BN357"/>
      <c r="BO357"/>
      <c r="BP357"/>
      <c r="BQ357"/>
    </row>
    <row r="358" spans="1:69" ht="19.5" x14ac:dyDescent="0.4">
      <c r="A358" s="21">
        <v>357</v>
      </c>
      <c r="B358" s="4">
        <v>10</v>
      </c>
      <c r="C358" s="4">
        <v>19</v>
      </c>
      <c r="D358" s="4" t="s">
        <v>33384</v>
      </c>
      <c r="E358" s="4" t="s">
        <v>32396</v>
      </c>
      <c r="F358" s="4" t="s">
        <v>33385</v>
      </c>
      <c r="G358" s="4" t="s">
        <v>33386</v>
      </c>
      <c r="H358" s="4" t="s">
        <v>659</v>
      </c>
      <c r="I358" s="24">
        <f>ROUND(COUNTIF(Table1[[#This Row],[กิจกรรม 1.1]:[ท้ายบท 1]],"&lt;&gt;ยังไม่ส่ง")*2+IF(Table1[[#This Row],[Quiz 1]]&lt;&gt;"ยังไม่ส่ง",Table1[[#This Row],[Quiz 1]]*2/10,0),0)</f>
        <v>9</v>
      </c>
      <c r="J358" s="24">
        <f>ROUND(COUNTIF(Table1[[#This Row],[แบบฝึก 2.1]:[ท้ายบท 2]],"&lt;&gt;ยังไม่ส่ง")*8/3+IF(Table1[[#This Row],[Quiz 2]]&lt;&gt;"ยังไม่ส่ง",Table1[[#This Row],[Quiz 2]]*2/10,0),0)</f>
        <v>10</v>
      </c>
      <c r="K358" s="24">
        <f>ROUND(COUNTIF(Table1[[#This Row],[แบบฝึก 3.1]:[ท้ายบท 3]],"&lt;&gt;ยังไม่ส่ง")*3/2+IF(Table1[[#This Row],[Quiz 3]]&lt;&gt;"ยังไม่ส่ง",Table1[[#This Row],[Quiz 3]]*2/10,0),0)</f>
        <v>4</v>
      </c>
      <c r="L358" s="12">
        <f>Table1[[#This Row],[บท 1 '[10']]]+Table1[[#This Row],[บท 2 '[10']]]+Table1[[#This Row],[บท 3 '[5']]]</f>
        <v>23</v>
      </c>
      <c r="M358" s="12">
        <f>IF(Table1[[#This Row],[ซ่อมแล้วกลางภาค]]="ซ่อมแล้ว",10,Table1[[#This Row],[MID '[20']2]])</f>
        <v>12</v>
      </c>
      <c r="N358" s="12">
        <f>ROUND(COUNTIF(Table1[[#This Row],[แบบฝึก 4.1]:[ท้ายบท 4]],"&lt;&gt;ยังไม่ส่ง")*8/2+IF(Table1[[#This Row],[Quiz 4]]&lt;&gt;"ยังไม่ส่ง",Table1[[#This Row],[Quiz 4]]*2/10,0),0)</f>
        <v>6</v>
      </c>
      <c r="O358" s="12"/>
      <c r="P358" s="13">
        <f>ROUND(COUNTIF(Table1[[#This Row],[แบบฝึก 5.1]:[ท้ายบท 5]],"&lt;&gt;ยังไม่ส่ง")*8/3+IF(Table1[[#This Row],[Quiz 5]]&lt;&gt;"ยังไม่ส่ง",Table1[[#This Row],[Quiz 5]]*2/10,0),0)</f>
        <v>7</v>
      </c>
      <c r="Q358" s="12">
        <f>Table1[[#This Row],[บท 4 '[10']]]+Table1[[#This Row],[นำเสนอ '[5']]]+Table1[[#This Row],[บท 5 '[10']]]</f>
        <v>13</v>
      </c>
      <c r="R358" s="12">
        <f>Table1[[#This Row],[ก่อนกลางภาค '[25']]]+Table1[[#This Row],[กลางภาค '[20']]]+Table1[[#This Row],[หลังกลางภาค '[25']]]</f>
        <v>48</v>
      </c>
      <c r="S358" s="12"/>
      <c r="T358" s="12">
        <f>Table1[[#This Row],[ปลายภาค '[30']]]+Table1[[#This Row],[ก่อนปลายภาค '[70']]]</f>
        <v>48</v>
      </c>
      <c r="U358" s="11">
        <f t="shared" si="5"/>
        <v>0</v>
      </c>
      <c r="V358" s="5" t="str">
        <f>IF(_xlfn.XLOOKUP(Table1[[#This Row],[email]],กิจกรรม_11[Email],กิจกรรม_11[Completion time],0)&lt;&gt;0,"ส่งแล้ว","ยังไม่ส่ง")</f>
        <v>ส่งแล้ว</v>
      </c>
      <c r="W358" s="5" t="str">
        <f>IF(_xlfn.XLOOKUP(Table1[[#This Row],[email]],แบบฝึก_11[Email],แบบฝึก_11[Completion time],0)&lt;&gt;0,"ส่งแล้ว","ยังไม่ส่ง")</f>
        <v>ส่งแล้ว</v>
      </c>
      <c r="X358" s="5" t="str">
        <f>IF(_xlfn.XLOOKUP(Table1[[#This Row],[email]],แบบฝึก_12[Email],แบบฝึก_12[Completion time],0)&lt;&gt;0,"ส่งแล้ว","ยังไม่ส่ง")</f>
        <v>ส่งแล้ว</v>
      </c>
      <c r="Y358" s="5">
        <f>_xlfn.XLOOKUP(Table1[[#This Row],[email]],ท้ายบท_1[Email],ท้ายบท_1[Total points],"ยังไม่ส่ง")</f>
        <v>18</v>
      </c>
      <c r="Z358" s="4">
        <f>_xlfn.XLOOKUP(Table1[[#This Row],[email]],Quiz_1[Email],Quiz_1[Total points],"ยังไม่ส่ง")</f>
        <v>6</v>
      </c>
      <c r="AA358" s="5" t="str">
        <f>IF(_xlfn.XLOOKUP(Table1[[#This Row],[email]],แบบฝึก_21[Email],แบบฝึก_21[Completion time],0)&lt;&gt;0,"ส่งแล้ว","ยังไม่ส่ง")</f>
        <v>ส่งแล้ว</v>
      </c>
      <c r="AB358" s="5" t="str">
        <f>IF(_xlfn.XLOOKUP(Table1[[#This Row],[email]],แบบฝึก_22[Email],แบบฝึก_22[Completion time],0)&lt;&gt;0,"ส่งแล้ว","ยังไม่ส่ง")</f>
        <v>ส่งแล้ว</v>
      </c>
      <c r="AC358" s="5">
        <f>_xlfn.XLOOKUP(Table1[[#This Row],[email]],ท้ายบท_2[Email],ท้ายบท_2[Total points],"ยังไม่ส่ง")</f>
        <v>11</v>
      </c>
      <c r="AD358" s="5">
        <f>_xlfn.XLOOKUP(Table1[[#This Row],[email]],Quiz_2[Email],Quiz_2[Total points],"ยังไม่ส่ง")</f>
        <v>9</v>
      </c>
      <c r="AE358" s="5" t="str">
        <f>IF(_xlfn.XLOOKUP(Table1[[#This Row],[email]],แบบฝึก_31[Email],แบบฝึก_31[Completion time],0)&lt;&gt;0,"ส่งแล้ว","ยังไม่ส่ง")</f>
        <v>ส่งแล้ว</v>
      </c>
      <c r="AF358" s="5">
        <f>_xlfn.XLOOKUP(Table1[[#This Row],[email]],ท้ายบท_3[Email],ท้ายบท_3[Total points],"ยังไม่ส่ง")</f>
        <v>10</v>
      </c>
      <c r="AG358" s="5">
        <f>_xlfn.XLOOKUP(Table1[[#This Row],[email]],Quiz_3[Email],Quiz_3[Total points],"ยังไม่ส่ง")</f>
        <v>6</v>
      </c>
      <c r="AH358" s="12">
        <v>16</v>
      </c>
      <c r="AI358" s="14">
        <v>8</v>
      </c>
      <c r="AJ358" s="12">
        <f>ROUND((Table1[[#This Row],[mid '[20']]]+Table1[[#This Row],[mid '[10']]])/2,0)</f>
        <v>12</v>
      </c>
      <c r="AK358" s="5" t="str">
        <f>IF(_xlfn.XLOOKUP(Table1[[#This Row],[email]],แบบฝึก_41[Email],แบบฝึก_41[Completion time],0)&lt;&gt;0,"ส่งแล้ว","ยังไม่ส่ง")</f>
        <v>ส่งแล้ว</v>
      </c>
      <c r="AL358" s="5" t="str">
        <f>IF(_xlfn.XLOOKUP(Table1[[#This Row],[email]],ท้ายบท_4[Email],ท้ายบท_4[Total points],"ยังไม่ส่ง")&lt;&gt;0,"ส่งแล้ว","ยังไม่ส่ง")</f>
        <v>ยังไม่ส่ง</v>
      </c>
      <c r="AM358" s="5">
        <f>_xlfn.XLOOKUP(Table1[[#This Row],[email]],Quiz_4[Email],Quiz_4[Total points],"ยังไม่ส่ง")</f>
        <v>8</v>
      </c>
      <c r="AN358" s="5" t="str">
        <f>IF(_xlfn.XLOOKUP(Table1[[#This Row],[email]],แบบฝึก_51[Email],แบบฝึก_51[Completion time],0)&lt;&gt;0,"ส่งแล้ว","ยังไม่ส่ง")</f>
        <v>ส่งแล้ว</v>
      </c>
      <c r="AO358" s="5" t="str">
        <f>IF(_xlfn.XLOOKUP(Table1[[#This Row],[email]],แบบฝึก_52[Email],แบบฝึก_52[Completion time],0)&lt;&gt;0,"ส่งแล้ว","ยังไม่ส่ง")</f>
        <v>ส่งแล้ว</v>
      </c>
      <c r="AP358" s="5" t="str">
        <f>_xlfn.XLOOKUP(Table1[[#This Row],[email]],ท้ายบท_5[Email],ท้ายบท_5[Total points],"ยังไม่ส่ง")</f>
        <v>ยังไม่ส่ง</v>
      </c>
      <c r="AQ358" s="5">
        <f>_xlfn.XLOOKUP(Table1[[#This Row],[email]],Quiz_5[Email],Quiz_5[Total points],"ยังไม่ส่ง")</f>
        <v>6</v>
      </c>
      <c r="AR358" s="37"/>
      <c r="AS358" s="4" t="str">
        <f>IF(M358&lt;10,"ยังไม่ซ่อม",IF(Table1[[#This Row],[ซ่อมแล้วกลางภาค]]="ซ่อมแล้ว","ซ่อมแล้ว","ไม่ต้องซ่อม"))</f>
        <v>ไม่ต้องซ่อม</v>
      </c>
      <c r="BN358"/>
      <c r="BO358"/>
      <c r="BP358"/>
      <c r="BQ358"/>
    </row>
    <row r="359" spans="1:69" ht="19.5" x14ac:dyDescent="0.4">
      <c r="A359" s="21">
        <v>358</v>
      </c>
      <c r="B359" s="4">
        <v>10</v>
      </c>
      <c r="C359" s="4">
        <v>20</v>
      </c>
      <c r="D359" s="4" t="s">
        <v>33387</v>
      </c>
      <c r="E359" s="4" t="s">
        <v>32396</v>
      </c>
      <c r="F359" s="4" t="s">
        <v>33388</v>
      </c>
      <c r="G359" s="4" t="s">
        <v>33389</v>
      </c>
      <c r="H359" s="4" t="s">
        <v>702</v>
      </c>
      <c r="I359" s="24">
        <f>ROUND(COUNTIF(Table1[[#This Row],[กิจกรรม 1.1]:[ท้ายบท 1]],"&lt;&gt;ยังไม่ส่ง")*2+IF(Table1[[#This Row],[Quiz 1]]&lt;&gt;"ยังไม่ส่ง",Table1[[#This Row],[Quiz 1]]*2/10,0),0)</f>
        <v>9</v>
      </c>
      <c r="J359" s="24">
        <f>ROUND(COUNTIF(Table1[[#This Row],[แบบฝึก 2.1]:[ท้ายบท 2]],"&lt;&gt;ยังไม่ส่ง")*8/3+IF(Table1[[#This Row],[Quiz 2]]&lt;&gt;"ยังไม่ส่ง",Table1[[#This Row],[Quiz 2]]*2/10,0),0)</f>
        <v>9</v>
      </c>
      <c r="K359" s="24">
        <f>ROUND(COUNTIF(Table1[[#This Row],[แบบฝึก 3.1]:[ท้ายบท 3]],"&lt;&gt;ยังไม่ส่ง")*3/2+IF(Table1[[#This Row],[Quiz 3]]&lt;&gt;"ยังไม่ส่ง",Table1[[#This Row],[Quiz 3]]*2/10,0),0)</f>
        <v>4</v>
      </c>
      <c r="L359" s="12">
        <f>Table1[[#This Row],[บท 1 '[10']]]+Table1[[#This Row],[บท 2 '[10']]]+Table1[[#This Row],[บท 3 '[5']]]</f>
        <v>22</v>
      </c>
      <c r="M359" s="12">
        <f>IF(Table1[[#This Row],[ซ่อมแล้วกลางภาค]]="ซ่อมแล้ว",10,Table1[[#This Row],[MID '[20']2]])</f>
        <v>10</v>
      </c>
      <c r="N359" s="12">
        <f>ROUND(COUNTIF(Table1[[#This Row],[แบบฝึก 4.1]:[ท้ายบท 4]],"&lt;&gt;ยังไม่ส่ง")*8/2+IF(Table1[[#This Row],[Quiz 4]]&lt;&gt;"ยังไม่ส่ง",Table1[[#This Row],[Quiz 4]]*2/10,0),0)</f>
        <v>5</v>
      </c>
      <c r="O359" s="12"/>
      <c r="P359" s="13">
        <f>ROUND(COUNTIF(Table1[[#This Row],[แบบฝึก 5.1]:[ท้ายบท 5]],"&lt;&gt;ยังไม่ส่ง")*8/3+IF(Table1[[#This Row],[Quiz 5]]&lt;&gt;"ยังไม่ส่ง",Table1[[#This Row],[Quiz 5]]*2/10,0),0)</f>
        <v>7</v>
      </c>
      <c r="Q359" s="12">
        <f>Table1[[#This Row],[บท 4 '[10']]]+Table1[[#This Row],[นำเสนอ '[5']]]+Table1[[#This Row],[บท 5 '[10']]]</f>
        <v>12</v>
      </c>
      <c r="R359" s="12">
        <f>Table1[[#This Row],[ก่อนกลางภาค '[25']]]+Table1[[#This Row],[กลางภาค '[20']]]+Table1[[#This Row],[หลังกลางภาค '[25']]]</f>
        <v>44</v>
      </c>
      <c r="S359" s="12"/>
      <c r="T359" s="12">
        <f>Table1[[#This Row],[ปลายภาค '[30']]]+Table1[[#This Row],[ก่อนปลายภาค '[70']]]</f>
        <v>44</v>
      </c>
      <c r="U359" s="11">
        <f t="shared" si="5"/>
        <v>0</v>
      </c>
      <c r="V359" s="5" t="str">
        <f>IF(_xlfn.XLOOKUP(Table1[[#This Row],[email]],กิจกรรม_11[Email],กิจกรรม_11[Completion time],0)&lt;&gt;0,"ส่งแล้ว","ยังไม่ส่ง")</f>
        <v>ส่งแล้ว</v>
      </c>
      <c r="W359" s="5" t="str">
        <f>IF(_xlfn.XLOOKUP(Table1[[#This Row],[email]],แบบฝึก_11[Email],แบบฝึก_11[Completion time],0)&lt;&gt;0,"ส่งแล้ว","ยังไม่ส่ง")</f>
        <v>ส่งแล้ว</v>
      </c>
      <c r="X359" s="5" t="str">
        <f>IF(_xlfn.XLOOKUP(Table1[[#This Row],[email]],แบบฝึก_12[Email],แบบฝึก_12[Completion time],0)&lt;&gt;0,"ส่งแล้ว","ยังไม่ส่ง")</f>
        <v>ส่งแล้ว</v>
      </c>
      <c r="Y359" s="5">
        <f>_xlfn.XLOOKUP(Table1[[#This Row],[email]],ท้ายบท_1[Email],ท้ายบท_1[Total points],"ยังไม่ส่ง")</f>
        <v>12</v>
      </c>
      <c r="Z359" s="4">
        <f>_xlfn.XLOOKUP(Table1[[#This Row],[email]],Quiz_1[Email],Quiz_1[Total points],"ยังไม่ส่ง")</f>
        <v>5</v>
      </c>
      <c r="AA359" s="5" t="str">
        <f>IF(_xlfn.XLOOKUP(Table1[[#This Row],[email]],แบบฝึก_21[Email],แบบฝึก_21[Completion time],0)&lt;&gt;0,"ส่งแล้ว","ยังไม่ส่ง")</f>
        <v>ส่งแล้ว</v>
      </c>
      <c r="AB359" s="5" t="str">
        <f>IF(_xlfn.XLOOKUP(Table1[[#This Row],[email]],แบบฝึก_22[Email],แบบฝึก_22[Completion time],0)&lt;&gt;0,"ส่งแล้ว","ยังไม่ส่ง")</f>
        <v>ส่งแล้ว</v>
      </c>
      <c r="AC359" s="5">
        <f>_xlfn.XLOOKUP(Table1[[#This Row],[email]],ท้ายบท_2[Email],ท้ายบท_2[Total points],"ยังไม่ส่ง")</f>
        <v>12</v>
      </c>
      <c r="AD359" s="5">
        <f>_xlfn.XLOOKUP(Table1[[#This Row],[email]],Quiz_2[Email],Quiz_2[Total points],"ยังไม่ส่ง")</f>
        <v>7</v>
      </c>
      <c r="AE359" s="5" t="str">
        <f>IF(_xlfn.XLOOKUP(Table1[[#This Row],[email]],แบบฝึก_31[Email],แบบฝึก_31[Completion time],0)&lt;&gt;0,"ส่งแล้ว","ยังไม่ส่ง")</f>
        <v>ส่งแล้ว</v>
      </c>
      <c r="AF359" s="5">
        <f>_xlfn.XLOOKUP(Table1[[#This Row],[email]],ท้ายบท_3[Email],ท้ายบท_3[Total points],"ยังไม่ส่ง")</f>
        <v>10</v>
      </c>
      <c r="AG359" s="5">
        <f>_xlfn.XLOOKUP(Table1[[#This Row],[email]],Quiz_3[Email],Quiz_3[Total points],"ยังไม่ส่ง")</f>
        <v>5</v>
      </c>
      <c r="AH359" s="12">
        <v>7</v>
      </c>
      <c r="AI359" s="14">
        <v>6</v>
      </c>
      <c r="AJ359" s="12">
        <f>ROUND((Table1[[#This Row],[mid '[20']]]+Table1[[#This Row],[mid '[10']]])/2,0)</f>
        <v>7</v>
      </c>
      <c r="AK359" s="5" t="str">
        <f>IF(_xlfn.XLOOKUP(Table1[[#This Row],[email]],แบบฝึก_41[Email],แบบฝึก_41[Completion time],0)&lt;&gt;0,"ส่งแล้ว","ยังไม่ส่ง")</f>
        <v>ส่งแล้ว</v>
      </c>
      <c r="AL359" s="5" t="str">
        <f>IF(_xlfn.XLOOKUP(Table1[[#This Row],[email]],ท้ายบท_4[Email],ท้ายบท_4[Total points],"ยังไม่ส่ง")&lt;&gt;0,"ส่งแล้ว","ยังไม่ส่ง")</f>
        <v>ยังไม่ส่ง</v>
      </c>
      <c r="AM359" s="5">
        <f>_xlfn.XLOOKUP(Table1[[#This Row],[email]],Quiz_4[Email],Quiz_4[Total points],"ยังไม่ส่ง")</f>
        <v>7</v>
      </c>
      <c r="AN359" s="5" t="str">
        <f>IF(_xlfn.XLOOKUP(Table1[[#This Row],[email]],แบบฝึก_51[Email],แบบฝึก_51[Completion time],0)&lt;&gt;0,"ส่งแล้ว","ยังไม่ส่ง")</f>
        <v>ส่งแล้ว</v>
      </c>
      <c r="AO359" s="5" t="str">
        <f>IF(_xlfn.XLOOKUP(Table1[[#This Row],[email]],แบบฝึก_52[Email],แบบฝึก_52[Completion time],0)&lt;&gt;0,"ส่งแล้ว","ยังไม่ส่ง")</f>
        <v>ส่งแล้ว</v>
      </c>
      <c r="AP359" s="5" t="str">
        <f>_xlfn.XLOOKUP(Table1[[#This Row],[email]],ท้ายบท_5[Email],ท้ายบท_5[Total points],"ยังไม่ส่ง")</f>
        <v>ยังไม่ส่ง</v>
      </c>
      <c r="AQ359" s="5">
        <f>_xlfn.XLOOKUP(Table1[[#This Row],[email]],Quiz_5[Email],Quiz_5[Total points],"ยังไม่ส่ง")</f>
        <v>6</v>
      </c>
      <c r="AR359" s="37" t="s">
        <v>33118</v>
      </c>
      <c r="AS359" s="4" t="str">
        <f>IF(M359&lt;10,"ยังไม่ซ่อม",IF(Table1[[#This Row],[ซ่อมแล้วกลางภาค]]="ซ่อมแล้ว","ซ่อมแล้ว","ไม่ต้องซ่อม"))</f>
        <v>ซ่อมแล้ว</v>
      </c>
      <c r="BN359"/>
      <c r="BO359"/>
      <c r="BP359"/>
      <c r="BQ359"/>
    </row>
    <row r="360" spans="1:69" ht="19.5" x14ac:dyDescent="0.4">
      <c r="A360" s="21">
        <v>359</v>
      </c>
      <c r="B360" s="4">
        <v>10</v>
      </c>
      <c r="C360" s="4">
        <v>21</v>
      </c>
      <c r="D360" s="4" t="s">
        <v>33390</v>
      </c>
      <c r="E360" s="4" t="s">
        <v>32396</v>
      </c>
      <c r="F360" s="4" t="s">
        <v>33391</v>
      </c>
      <c r="G360" s="4" t="s">
        <v>33003</v>
      </c>
      <c r="H360" s="4" t="s">
        <v>761</v>
      </c>
      <c r="I360" s="24">
        <f>ROUND(COUNTIF(Table1[[#This Row],[กิจกรรม 1.1]:[ท้ายบท 1]],"&lt;&gt;ยังไม่ส่ง")*2+IF(Table1[[#This Row],[Quiz 1]]&lt;&gt;"ยังไม่ส่ง",Table1[[#This Row],[Quiz 1]]*2/10,0),0)</f>
        <v>9</v>
      </c>
      <c r="J360" s="24">
        <f>ROUND(COUNTIF(Table1[[#This Row],[แบบฝึก 2.1]:[ท้ายบท 2]],"&lt;&gt;ยังไม่ส่ง")*8/3+IF(Table1[[#This Row],[Quiz 2]]&lt;&gt;"ยังไม่ส่ง",Table1[[#This Row],[Quiz 2]]*2/10,0),0)</f>
        <v>9</v>
      </c>
      <c r="K360" s="24">
        <f>ROUND(COUNTIF(Table1[[#This Row],[แบบฝึก 3.1]:[ท้ายบท 3]],"&lt;&gt;ยังไม่ส่ง")*3/2+IF(Table1[[#This Row],[Quiz 3]]&lt;&gt;"ยังไม่ส่ง",Table1[[#This Row],[Quiz 3]]*2/10,0),0)</f>
        <v>4</v>
      </c>
      <c r="L360" s="12">
        <f>Table1[[#This Row],[บท 1 '[10']]]+Table1[[#This Row],[บท 2 '[10']]]+Table1[[#This Row],[บท 3 '[5']]]</f>
        <v>22</v>
      </c>
      <c r="M360" s="12">
        <f>IF(Table1[[#This Row],[ซ่อมแล้วกลางภาค]]="ซ่อมแล้ว",10,Table1[[#This Row],[MID '[20']2]])</f>
        <v>10</v>
      </c>
      <c r="N360" s="12">
        <f>ROUND(COUNTIF(Table1[[#This Row],[แบบฝึก 4.1]:[ท้ายบท 4]],"&lt;&gt;ยังไม่ส่ง")*8/2+IF(Table1[[#This Row],[Quiz 4]]&lt;&gt;"ยังไม่ส่ง",Table1[[#This Row],[Quiz 4]]*2/10,0),0)</f>
        <v>5</v>
      </c>
      <c r="O360" s="12"/>
      <c r="P360" s="13">
        <f>ROUND(COUNTIF(Table1[[#This Row],[แบบฝึก 5.1]:[ท้ายบท 5]],"&lt;&gt;ยังไม่ส่ง")*8/3+IF(Table1[[#This Row],[Quiz 5]]&lt;&gt;"ยังไม่ส่ง",Table1[[#This Row],[Quiz 5]]*2/10,0),0)</f>
        <v>7</v>
      </c>
      <c r="Q360" s="12">
        <f>Table1[[#This Row],[บท 4 '[10']]]+Table1[[#This Row],[นำเสนอ '[5']]]+Table1[[#This Row],[บท 5 '[10']]]</f>
        <v>12</v>
      </c>
      <c r="R360" s="12">
        <f>Table1[[#This Row],[ก่อนกลางภาค '[25']]]+Table1[[#This Row],[กลางภาค '[20']]]+Table1[[#This Row],[หลังกลางภาค '[25']]]</f>
        <v>44</v>
      </c>
      <c r="S360" s="12"/>
      <c r="T360" s="12">
        <f>Table1[[#This Row],[ปลายภาค '[30']]]+Table1[[#This Row],[ก่อนปลายภาค '[70']]]</f>
        <v>44</v>
      </c>
      <c r="U360" s="11">
        <f t="shared" si="5"/>
        <v>0</v>
      </c>
      <c r="V360" s="5" t="str">
        <f>IF(_xlfn.XLOOKUP(Table1[[#This Row],[email]],กิจกรรม_11[Email],กิจกรรม_11[Completion time],0)&lt;&gt;0,"ส่งแล้ว","ยังไม่ส่ง")</f>
        <v>ส่งแล้ว</v>
      </c>
      <c r="W360" s="5" t="str">
        <f>IF(_xlfn.XLOOKUP(Table1[[#This Row],[email]],แบบฝึก_11[Email],แบบฝึก_11[Completion time],0)&lt;&gt;0,"ส่งแล้ว","ยังไม่ส่ง")</f>
        <v>ส่งแล้ว</v>
      </c>
      <c r="X360" s="5" t="str">
        <f>IF(_xlfn.XLOOKUP(Table1[[#This Row],[email]],แบบฝึก_12[Email],แบบฝึก_12[Completion time],0)&lt;&gt;0,"ส่งแล้ว","ยังไม่ส่ง")</f>
        <v>ส่งแล้ว</v>
      </c>
      <c r="Y360" s="5">
        <f>_xlfn.XLOOKUP(Table1[[#This Row],[email]],ท้ายบท_1[Email],ท้ายบท_1[Total points],"ยังไม่ส่ง")</f>
        <v>16</v>
      </c>
      <c r="Z360" s="4">
        <f>_xlfn.XLOOKUP(Table1[[#This Row],[email]],Quiz_1[Email],Quiz_1[Total points],"ยังไม่ส่ง")</f>
        <v>5</v>
      </c>
      <c r="AA360" s="5" t="str">
        <f>IF(_xlfn.XLOOKUP(Table1[[#This Row],[email]],แบบฝึก_21[Email],แบบฝึก_21[Completion time],0)&lt;&gt;0,"ส่งแล้ว","ยังไม่ส่ง")</f>
        <v>ส่งแล้ว</v>
      </c>
      <c r="AB360" s="5" t="str">
        <f>IF(_xlfn.XLOOKUP(Table1[[#This Row],[email]],แบบฝึก_22[Email],แบบฝึก_22[Completion time],0)&lt;&gt;0,"ส่งแล้ว","ยังไม่ส่ง")</f>
        <v>ส่งแล้ว</v>
      </c>
      <c r="AC360" s="5">
        <f>_xlfn.XLOOKUP(Table1[[#This Row],[email]],ท้ายบท_2[Email],ท้ายบท_2[Total points],"ยังไม่ส่ง")</f>
        <v>12</v>
      </c>
      <c r="AD360" s="5">
        <f>_xlfn.XLOOKUP(Table1[[#This Row],[email]],Quiz_2[Email],Quiz_2[Total points],"ยังไม่ส่ง")</f>
        <v>7</v>
      </c>
      <c r="AE360" s="5" t="str">
        <f>IF(_xlfn.XLOOKUP(Table1[[#This Row],[email]],แบบฝึก_31[Email],แบบฝึก_31[Completion time],0)&lt;&gt;0,"ส่งแล้ว","ยังไม่ส่ง")</f>
        <v>ส่งแล้ว</v>
      </c>
      <c r="AF360" s="5">
        <f>_xlfn.XLOOKUP(Table1[[#This Row],[email]],ท้ายบท_3[Email],ท้ายบท_3[Total points],"ยังไม่ส่ง")</f>
        <v>9</v>
      </c>
      <c r="AG360" s="5">
        <f>_xlfn.XLOOKUP(Table1[[#This Row],[email]],Quiz_3[Email],Quiz_3[Total points],"ยังไม่ส่ง")</f>
        <v>6</v>
      </c>
      <c r="AH360" s="12">
        <v>11</v>
      </c>
      <c r="AI360" s="14">
        <v>8</v>
      </c>
      <c r="AJ360" s="12">
        <f>ROUND((Table1[[#This Row],[mid '[20']]]+Table1[[#This Row],[mid '[10']]])/2,0)</f>
        <v>10</v>
      </c>
      <c r="AK360" s="5" t="str">
        <f>IF(_xlfn.XLOOKUP(Table1[[#This Row],[email]],แบบฝึก_41[Email],แบบฝึก_41[Completion time],0)&lt;&gt;0,"ส่งแล้ว","ยังไม่ส่ง")</f>
        <v>ส่งแล้ว</v>
      </c>
      <c r="AL360" s="5" t="str">
        <f>IF(_xlfn.XLOOKUP(Table1[[#This Row],[email]],ท้ายบท_4[Email],ท้ายบท_4[Total points],"ยังไม่ส่ง")&lt;&gt;0,"ส่งแล้ว","ยังไม่ส่ง")</f>
        <v>ยังไม่ส่ง</v>
      </c>
      <c r="AM360" s="5">
        <f>_xlfn.XLOOKUP(Table1[[#This Row],[email]],Quiz_4[Email],Quiz_4[Total points],"ยังไม่ส่ง")</f>
        <v>6</v>
      </c>
      <c r="AN360" s="5" t="str">
        <f>IF(_xlfn.XLOOKUP(Table1[[#This Row],[email]],แบบฝึก_51[Email],แบบฝึก_51[Completion time],0)&lt;&gt;0,"ส่งแล้ว","ยังไม่ส่ง")</f>
        <v>ส่งแล้ว</v>
      </c>
      <c r="AO360" s="5" t="str">
        <f>IF(_xlfn.XLOOKUP(Table1[[#This Row],[email]],แบบฝึก_52[Email],แบบฝึก_52[Completion time],0)&lt;&gt;0,"ส่งแล้ว","ยังไม่ส่ง")</f>
        <v>ส่งแล้ว</v>
      </c>
      <c r="AP360" s="5" t="str">
        <f>_xlfn.XLOOKUP(Table1[[#This Row],[email]],ท้ายบท_5[Email],ท้ายบท_5[Total points],"ยังไม่ส่ง")</f>
        <v>ยังไม่ส่ง</v>
      </c>
      <c r="AQ360" s="5">
        <f>_xlfn.XLOOKUP(Table1[[#This Row],[email]],Quiz_5[Email],Quiz_5[Total points],"ยังไม่ส่ง")</f>
        <v>6</v>
      </c>
      <c r="AR360" s="37"/>
      <c r="AS360" s="4" t="str">
        <f>IF(M360&lt;10,"ยังไม่ซ่อม",IF(Table1[[#This Row],[ซ่อมแล้วกลางภาค]]="ซ่อมแล้ว","ซ่อมแล้ว","ไม่ต้องซ่อม"))</f>
        <v>ไม่ต้องซ่อม</v>
      </c>
      <c r="BN360"/>
      <c r="BO360"/>
      <c r="BP360"/>
      <c r="BQ360"/>
    </row>
    <row r="361" spans="1:69" ht="19.5" x14ac:dyDescent="0.4">
      <c r="A361" s="21">
        <v>360</v>
      </c>
      <c r="B361" s="4">
        <v>10</v>
      </c>
      <c r="C361" s="4">
        <v>22</v>
      </c>
      <c r="D361" s="4" t="s">
        <v>33392</v>
      </c>
      <c r="E361" s="4" t="s">
        <v>32396</v>
      </c>
      <c r="F361" s="4" t="s">
        <v>33393</v>
      </c>
      <c r="G361" s="4" t="s">
        <v>33394</v>
      </c>
      <c r="H361" s="4" t="s">
        <v>750</v>
      </c>
      <c r="I361" s="24">
        <f>ROUND(COUNTIF(Table1[[#This Row],[กิจกรรม 1.1]:[ท้ายบท 1]],"&lt;&gt;ยังไม่ส่ง")*2+IF(Table1[[#This Row],[Quiz 1]]&lt;&gt;"ยังไม่ส่ง",Table1[[#This Row],[Quiz 1]]*2/10,0),0)</f>
        <v>9</v>
      </c>
      <c r="J361" s="24">
        <f>ROUND(COUNTIF(Table1[[#This Row],[แบบฝึก 2.1]:[ท้ายบท 2]],"&lt;&gt;ยังไม่ส่ง")*8/3+IF(Table1[[#This Row],[Quiz 2]]&lt;&gt;"ยังไม่ส่ง",Table1[[#This Row],[Quiz 2]]*2/10,0),0)</f>
        <v>9</v>
      </c>
      <c r="K361" s="24">
        <f>ROUND(COUNTIF(Table1[[#This Row],[แบบฝึก 3.1]:[ท้ายบท 3]],"&lt;&gt;ยังไม่ส่ง")*3/2+IF(Table1[[#This Row],[Quiz 3]]&lt;&gt;"ยังไม่ส่ง",Table1[[#This Row],[Quiz 3]]*2/10,0),0)</f>
        <v>4</v>
      </c>
      <c r="L361" s="12">
        <f>Table1[[#This Row],[บท 1 '[10']]]+Table1[[#This Row],[บท 2 '[10']]]+Table1[[#This Row],[บท 3 '[5']]]</f>
        <v>22</v>
      </c>
      <c r="M361" s="12">
        <f>IF(Table1[[#This Row],[ซ่อมแล้วกลางภาค]]="ซ่อมแล้ว",10,Table1[[#This Row],[MID '[20']2]])</f>
        <v>11</v>
      </c>
      <c r="N361" s="12">
        <f>ROUND(COUNTIF(Table1[[#This Row],[แบบฝึก 4.1]:[ท้ายบท 4]],"&lt;&gt;ยังไม่ส่ง")*8/2+IF(Table1[[#This Row],[Quiz 4]]&lt;&gt;"ยังไม่ส่ง",Table1[[#This Row],[Quiz 4]]*2/10,0),0)</f>
        <v>5</v>
      </c>
      <c r="O361" s="12"/>
      <c r="P361" s="13">
        <f>ROUND(COUNTIF(Table1[[#This Row],[แบบฝึก 5.1]:[ท้ายบท 5]],"&lt;&gt;ยังไม่ส่ง")*8/3+IF(Table1[[#This Row],[Quiz 5]]&lt;&gt;"ยังไม่ส่ง",Table1[[#This Row],[Quiz 5]]*2/10,0),0)</f>
        <v>7</v>
      </c>
      <c r="Q361" s="12">
        <f>Table1[[#This Row],[บท 4 '[10']]]+Table1[[#This Row],[นำเสนอ '[5']]]+Table1[[#This Row],[บท 5 '[10']]]</f>
        <v>12</v>
      </c>
      <c r="R361" s="12">
        <f>Table1[[#This Row],[ก่อนกลางภาค '[25']]]+Table1[[#This Row],[กลางภาค '[20']]]+Table1[[#This Row],[หลังกลางภาค '[25']]]</f>
        <v>45</v>
      </c>
      <c r="S361" s="12"/>
      <c r="T361" s="12">
        <f>Table1[[#This Row],[ปลายภาค '[30']]]+Table1[[#This Row],[ก่อนปลายภาค '[70']]]</f>
        <v>45</v>
      </c>
      <c r="U361" s="11">
        <f t="shared" si="5"/>
        <v>0</v>
      </c>
      <c r="V361" s="5" t="str">
        <f>IF(_xlfn.XLOOKUP(Table1[[#This Row],[email]],กิจกรรม_11[Email],กิจกรรม_11[Completion time],0)&lt;&gt;0,"ส่งแล้ว","ยังไม่ส่ง")</f>
        <v>ส่งแล้ว</v>
      </c>
      <c r="W361" s="5" t="str">
        <f>IF(_xlfn.XLOOKUP(Table1[[#This Row],[email]],แบบฝึก_11[Email],แบบฝึก_11[Completion time],0)&lt;&gt;0,"ส่งแล้ว","ยังไม่ส่ง")</f>
        <v>ส่งแล้ว</v>
      </c>
      <c r="X361" s="5" t="str">
        <f>IF(_xlfn.XLOOKUP(Table1[[#This Row],[email]],แบบฝึก_12[Email],แบบฝึก_12[Completion time],0)&lt;&gt;0,"ส่งแล้ว","ยังไม่ส่ง")</f>
        <v>ส่งแล้ว</v>
      </c>
      <c r="Y361" s="5">
        <f>_xlfn.XLOOKUP(Table1[[#This Row],[email]],ท้ายบท_1[Email],ท้ายบท_1[Total points],"ยังไม่ส่ง")</f>
        <v>16</v>
      </c>
      <c r="Z361" s="4">
        <f>_xlfn.XLOOKUP(Table1[[#This Row],[email]],Quiz_1[Email],Quiz_1[Total points],"ยังไม่ส่ง")</f>
        <v>5</v>
      </c>
      <c r="AA361" s="5" t="str">
        <f>IF(_xlfn.XLOOKUP(Table1[[#This Row],[email]],แบบฝึก_21[Email],แบบฝึก_21[Completion time],0)&lt;&gt;0,"ส่งแล้ว","ยังไม่ส่ง")</f>
        <v>ส่งแล้ว</v>
      </c>
      <c r="AB361" s="5" t="str">
        <f>IF(_xlfn.XLOOKUP(Table1[[#This Row],[email]],แบบฝึก_22[Email],แบบฝึก_22[Completion time],0)&lt;&gt;0,"ส่งแล้ว","ยังไม่ส่ง")</f>
        <v>ส่งแล้ว</v>
      </c>
      <c r="AC361" s="5">
        <f>_xlfn.XLOOKUP(Table1[[#This Row],[email]],ท้ายบท_2[Email],ท้ายบท_2[Total points],"ยังไม่ส่ง")</f>
        <v>10</v>
      </c>
      <c r="AD361" s="5">
        <f>_xlfn.XLOOKUP(Table1[[#This Row],[email]],Quiz_2[Email],Quiz_2[Total points],"ยังไม่ส่ง")</f>
        <v>6</v>
      </c>
      <c r="AE361" s="5" t="str">
        <f>IF(_xlfn.XLOOKUP(Table1[[#This Row],[email]],แบบฝึก_31[Email],แบบฝึก_31[Completion time],0)&lt;&gt;0,"ส่งแล้ว","ยังไม่ส่ง")</f>
        <v>ส่งแล้ว</v>
      </c>
      <c r="AF361" s="5">
        <f>_xlfn.XLOOKUP(Table1[[#This Row],[email]],ท้ายบท_3[Email],ท้ายบท_3[Total points],"ยังไม่ส่ง")</f>
        <v>8</v>
      </c>
      <c r="AG361" s="5">
        <f>_xlfn.XLOOKUP(Table1[[#This Row],[email]],Quiz_3[Email],Quiz_3[Total points],"ยังไม่ส่ง")</f>
        <v>5</v>
      </c>
      <c r="AH361" s="12">
        <v>15</v>
      </c>
      <c r="AI361" s="14">
        <v>6</v>
      </c>
      <c r="AJ361" s="12">
        <f>ROUND((Table1[[#This Row],[mid '[20']]]+Table1[[#This Row],[mid '[10']]])/2,0)</f>
        <v>11</v>
      </c>
      <c r="AK361" s="5" t="str">
        <f>IF(_xlfn.XLOOKUP(Table1[[#This Row],[email]],แบบฝึก_41[Email],แบบฝึก_41[Completion time],0)&lt;&gt;0,"ส่งแล้ว","ยังไม่ส่ง")</f>
        <v>ส่งแล้ว</v>
      </c>
      <c r="AL361" s="5" t="str">
        <f>IF(_xlfn.XLOOKUP(Table1[[#This Row],[email]],ท้ายบท_4[Email],ท้ายบท_4[Total points],"ยังไม่ส่ง")&lt;&gt;0,"ส่งแล้ว","ยังไม่ส่ง")</f>
        <v>ยังไม่ส่ง</v>
      </c>
      <c r="AM361" s="5">
        <f>_xlfn.XLOOKUP(Table1[[#This Row],[email]],Quiz_4[Email],Quiz_4[Total points],"ยังไม่ส่ง")</f>
        <v>7</v>
      </c>
      <c r="AN361" s="5" t="str">
        <f>IF(_xlfn.XLOOKUP(Table1[[#This Row],[email]],แบบฝึก_51[Email],แบบฝึก_51[Completion time],0)&lt;&gt;0,"ส่งแล้ว","ยังไม่ส่ง")</f>
        <v>ส่งแล้ว</v>
      </c>
      <c r="AO361" s="5" t="str">
        <f>IF(_xlfn.XLOOKUP(Table1[[#This Row],[email]],แบบฝึก_52[Email],แบบฝึก_52[Completion time],0)&lt;&gt;0,"ส่งแล้ว","ยังไม่ส่ง")</f>
        <v>ส่งแล้ว</v>
      </c>
      <c r="AP361" s="5" t="str">
        <f>_xlfn.XLOOKUP(Table1[[#This Row],[email]],ท้ายบท_5[Email],ท้ายบท_5[Total points],"ยังไม่ส่ง")</f>
        <v>ยังไม่ส่ง</v>
      </c>
      <c r="AQ361" s="5">
        <f>_xlfn.XLOOKUP(Table1[[#This Row],[email]],Quiz_5[Email],Quiz_5[Total points],"ยังไม่ส่ง")</f>
        <v>6</v>
      </c>
      <c r="AR361" s="37"/>
      <c r="AS361" s="4" t="str">
        <f>IF(M361&lt;10,"ยังไม่ซ่อม",IF(Table1[[#This Row],[ซ่อมแล้วกลางภาค]]="ซ่อมแล้ว","ซ่อมแล้ว","ไม่ต้องซ่อม"))</f>
        <v>ไม่ต้องซ่อม</v>
      </c>
      <c r="BN361"/>
      <c r="BO361"/>
      <c r="BP361"/>
      <c r="BQ361"/>
    </row>
    <row r="362" spans="1:69" ht="19.5" x14ac:dyDescent="0.4">
      <c r="A362" s="21">
        <v>361</v>
      </c>
      <c r="B362" s="4">
        <v>10</v>
      </c>
      <c r="C362" s="4">
        <v>23</v>
      </c>
      <c r="D362" s="4" t="s">
        <v>33395</v>
      </c>
      <c r="E362" s="4" t="s">
        <v>32396</v>
      </c>
      <c r="F362" s="4" t="s">
        <v>32418</v>
      </c>
      <c r="G362" s="4" t="s">
        <v>33396</v>
      </c>
      <c r="H362" s="4" t="s">
        <v>621</v>
      </c>
      <c r="I362" s="24">
        <f>ROUND(COUNTIF(Table1[[#This Row],[กิจกรรม 1.1]:[ท้ายบท 1]],"&lt;&gt;ยังไม่ส่ง")*2+IF(Table1[[#This Row],[Quiz 1]]&lt;&gt;"ยังไม่ส่ง",Table1[[#This Row],[Quiz 1]]*2/10,0),0)</f>
        <v>9</v>
      </c>
      <c r="J362" s="24">
        <f>ROUND(COUNTIF(Table1[[#This Row],[แบบฝึก 2.1]:[ท้ายบท 2]],"&lt;&gt;ยังไม่ส่ง")*8/3+IF(Table1[[#This Row],[Quiz 2]]&lt;&gt;"ยังไม่ส่ง",Table1[[#This Row],[Quiz 2]]*2/10,0),0)</f>
        <v>10</v>
      </c>
      <c r="K362" s="24">
        <f>ROUND(COUNTIF(Table1[[#This Row],[แบบฝึก 3.1]:[ท้ายบท 3]],"&lt;&gt;ยังไม่ส่ง")*3/2+IF(Table1[[#This Row],[Quiz 3]]&lt;&gt;"ยังไม่ส่ง",Table1[[#This Row],[Quiz 3]]*2/10,0),0)</f>
        <v>4</v>
      </c>
      <c r="L362" s="12">
        <f>Table1[[#This Row],[บท 1 '[10']]]+Table1[[#This Row],[บท 2 '[10']]]+Table1[[#This Row],[บท 3 '[5']]]</f>
        <v>23</v>
      </c>
      <c r="M362" s="12">
        <f>IF(Table1[[#This Row],[ซ่อมแล้วกลางภาค]]="ซ่อมแล้ว",10,Table1[[#This Row],[MID '[20']2]])</f>
        <v>14</v>
      </c>
      <c r="N362" s="12">
        <f>ROUND(COUNTIF(Table1[[#This Row],[แบบฝึก 4.1]:[ท้ายบท 4]],"&lt;&gt;ยังไม่ส่ง")*8/2+IF(Table1[[#This Row],[Quiz 4]]&lt;&gt;"ยังไม่ส่ง",Table1[[#This Row],[Quiz 4]]*2/10,0),0)</f>
        <v>5</v>
      </c>
      <c r="O362" s="12"/>
      <c r="P362" s="13">
        <f>ROUND(COUNTIF(Table1[[#This Row],[แบบฝึก 5.1]:[ท้ายบท 5]],"&lt;&gt;ยังไม่ส่ง")*8/3+IF(Table1[[#This Row],[Quiz 5]]&lt;&gt;"ยังไม่ส่ง",Table1[[#This Row],[Quiz 5]]*2/10,0),0)</f>
        <v>9</v>
      </c>
      <c r="Q362" s="12">
        <f>Table1[[#This Row],[บท 4 '[10']]]+Table1[[#This Row],[นำเสนอ '[5']]]+Table1[[#This Row],[บท 5 '[10']]]</f>
        <v>14</v>
      </c>
      <c r="R362" s="12">
        <f>Table1[[#This Row],[ก่อนกลางภาค '[25']]]+Table1[[#This Row],[กลางภาค '[20']]]+Table1[[#This Row],[หลังกลางภาค '[25']]]</f>
        <v>51</v>
      </c>
      <c r="S362" s="12"/>
      <c r="T362" s="12">
        <f>Table1[[#This Row],[ปลายภาค '[30']]]+Table1[[#This Row],[ก่อนปลายภาค '[70']]]</f>
        <v>51</v>
      </c>
      <c r="U362" s="11">
        <f t="shared" si="5"/>
        <v>1</v>
      </c>
      <c r="V362" s="5" t="str">
        <f>IF(_xlfn.XLOOKUP(Table1[[#This Row],[email]],กิจกรรม_11[Email],กิจกรรม_11[Completion time],0)&lt;&gt;0,"ส่งแล้ว","ยังไม่ส่ง")</f>
        <v>ส่งแล้ว</v>
      </c>
      <c r="W362" s="5" t="str">
        <f>IF(_xlfn.XLOOKUP(Table1[[#This Row],[email]],แบบฝึก_11[Email],แบบฝึก_11[Completion time],0)&lt;&gt;0,"ส่งแล้ว","ยังไม่ส่ง")</f>
        <v>ส่งแล้ว</v>
      </c>
      <c r="X362" s="5" t="str">
        <f>IF(_xlfn.XLOOKUP(Table1[[#This Row],[email]],แบบฝึก_12[Email],แบบฝึก_12[Completion time],0)&lt;&gt;0,"ส่งแล้ว","ยังไม่ส่ง")</f>
        <v>ส่งแล้ว</v>
      </c>
      <c r="Y362" s="5">
        <f>_xlfn.XLOOKUP(Table1[[#This Row],[email]],ท้ายบท_1[Email],ท้ายบท_1[Total points],"ยังไม่ส่ง")</f>
        <v>21</v>
      </c>
      <c r="Z362" s="4">
        <f>_xlfn.XLOOKUP(Table1[[#This Row],[email]],Quiz_1[Email],Quiz_1[Total points],"ยังไม่ส่ง")</f>
        <v>7</v>
      </c>
      <c r="AA362" s="5" t="str">
        <f>IF(_xlfn.XLOOKUP(Table1[[#This Row],[email]],แบบฝึก_21[Email],แบบฝึก_21[Completion time],0)&lt;&gt;0,"ส่งแล้ว","ยังไม่ส่ง")</f>
        <v>ส่งแล้ว</v>
      </c>
      <c r="AB362" s="5" t="str">
        <f>IF(_xlfn.XLOOKUP(Table1[[#This Row],[email]],แบบฝึก_22[Email],แบบฝึก_22[Completion time],0)&lt;&gt;0,"ส่งแล้ว","ยังไม่ส่ง")</f>
        <v>ส่งแล้ว</v>
      </c>
      <c r="AC362" s="5">
        <f>_xlfn.XLOOKUP(Table1[[#This Row],[email]],ท้ายบท_2[Email],ท้ายบท_2[Total points],"ยังไม่ส่ง")</f>
        <v>3</v>
      </c>
      <c r="AD362" s="5">
        <f>_xlfn.XLOOKUP(Table1[[#This Row],[email]],Quiz_2[Email],Quiz_2[Total points],"ยังไม่ส่ง")</f>
        <v>8</v>
      </c>
      <c r="AE362" s="5" t="str">
        <f>IF(_xlfn.XLOOKUP(Table1[[#This Row],[email]],แบบฝึก_31[Email],แบบฝึก_31[Completion time],0)&lt;&gt;0,"ส่งแล้ว","ยังไม่ส่ง")</f>
        <v>ส่งแล้ว</v>
      </c>
      <c r="AF362" s="5">
        <f>_xlfn.XLOOKUP(Table1[[#This Row],[email]],ท้ายบท_3[Email],ท้ายบท_3[Total points],"ยังไม่ส่ง")</f>
        <v>9</v>
      </c>
      <c r="AG362" s="5">
        <f>_xlfn.XLOOKUP(Table1[[#This Row],[email]],Quiz_3[Email],Quiz_3[Total points],"ยังไม่ส่ง")</f>
        <v>7</v>
      </c>
      <c r="AH362" s="12">
        <v>19</v>
      </c>
      <c r="AI362" s="14">
        <v>8</v>
      </c>
      <c r="AJ362" s="12">
        <f>ROUND((Table1[[#This Row],[mid '[20']]]+Table1[[#This Row],[mid '[10']]])/2,0)</f>
        <v>14</v>
      </c>
      <c r="AK362" s="5" t="str">
        <f>IF(_xlfn.XLOOKUP(Table1[[#This Row],[email]],แบบฝึก_41[Email],แบบฝึก_41[Completion time],0)&lt;&gt;0,"ส่งแล้ว","ยังไม่ส่ง")</f>
        <v>ส่งแล้ว</v>
      </c>
      <c r="AL362" s="5" t="str">
        <f>IF(_xlfn.XLOOKUP(Table1[[#This Row],[email]],ท้ายบท_4[Email],ท้ายบท_4[Total points],"ยังไม่ส่ง")&lt;&gt;0,"ส่งแล้ว","ยังไม่ส่ง")</f>
        <v>ยังไม่ส่ง</v>
      </c>
      <c r="AM362" s="5">
        <f>_xlfn.XLOOKUP(Table1[[#This Row],[email]],Quiz_4[Email],Quiz_4[Total points],"ยังไม่ส่ง")</f>
        <v>7</v>
      </c>
      <c r="AN362" s="5" t="str">
        <f>IF(_xlfn.XLOOKUP(Table1[[#This Row],[email]],แบบฝึก_51[Email],แบบฝึก_51[Completion time],0)&lt;&gt;0,"ส่งแล้ว","ยังไม่ส่ง")</f>
        <v>ส่งแล้ว</v>
      </c>
      <c r="AO362" s="5" t="str">
        <f>IF(_xlfn.XLOOKUP(Table1[[#This Row],[email]],แบบฝึก_52[Email],แบบฝึก_52[Completion time],0)&lt;&gt;0,"ส่งแล้ว","ยังไม่ส่ง")</f>
        <v>ส่งแล้ว</v>
      </c>
      <c r="AP362" s="5">
        <f>_xlfn.XLOOKUP(Table1[[#This Row],[email]],ท้ายบท_5[Email],ท้ายบท_5[Total points],"ยังไม่ส่ง")</f>
        <v>17</v>
      </c>
      <c r="AQ362" s="5">
        <f>_xlfn.XLOOKUP(Table1[[#This Row],[email]],Quiz_5[Email],Quiz_5[Total points],"ยังไม่ส่ง")</f>
        <v>6</v>
      </c>
      <c r="AR362" s="37"/>
      <c r="AS362" s="4" t="str">
        <f>IF(M362&lt;10,"ยังไม่ซ่อม",IF(Table1[[#This Row],[ซ่อมแล้วกลางภาค]]="ซ่อมแล้ว","ซ่อมแล้ว","ไม่ต้องซ่อม"))</f>
        <v>ไม่ต้องซ่อม</v>
      </c>
      <c r="BN362"/>
      <c r="BO362"/>
      <c r="BP362"/>
      <c r="BQ362"/>
    </row>
    <row r="363" spans="1:69" ht="19.5" x14ac:dyDescent="0.4">
      <c r="A363" s="21">
        <v>362</v>
      </c>
      <c r="B363" s="4">
        <v>10</v>
      </c>
      <c r="C363" s="4">
        <v>24</v>
      </c>
      <c r="D363" s="4" t="s">
        <v>33397</v>
      </c>
      <c r="E363" s="4" t="s">
        <v>32396</v>
      </c>
      <c r="F363" s="4" t="s">
        <v>33398</v>
      </c>
      <c r="G363" s="4" t="s">
        <v>33399</v>
      </c>
      <c r="H363" s="4" t="s">
        <v>713</v>
      </c>
      <c r="I363" s="24">
        <f>ROUND(COUNTIF(Table1[[#This Row],[กิจกรรม 1.1]:[ท้ายบท 1]],"&lt;&gt;ยังไม่ส่ง")*2+IF(Table1[[#This Row],[Quiz 1]]&lt;&gt;"ยังไม่ส่ง",Table1[[#This Row],[Quiz 1]]*2/10,0),0)</f>
        <v>10</v>
      </c>
      <c r="J363" s="24">
        <f>ROUND(COUNTIF(Table1[[#This Row],[แบบฝึก 2.1]:[ท้ายบท 2]],"&lt;&gt;ยังไม่ส่ง")*8/3+IF(Table1[[#This Row],[Quiz 2]]&lt;&gt;"ยังไม่ส่ง",Table1[[#This Row],[Quiz 2]]*2/10,0),0)</f>
        <v>10</v>
      </c>
      <c r="K363" s="24">
        <f>ROUND(COUNTIF(Table1[[#This Row],[แบบฝึก 3.1]:[ท้ายบท 3]],"&lt;&gt;ยังไม่ส่ง")*3/2+IF(Table1[[#This Row],[Quiz 3]]&lt;&gt;"ยังไม่ส่ง",Table1[[#This Row],[Quiz 3]]*2/10,0),0)</f>
        <v>4</v>
      </c>
      <c r="L363" s="12">
        <f>Table1[[#This Row],[บท 1 '[10']]]+Table1[[#This Row],[บท 2 '[10']]]+Table1[[#This Row],[บท 3 '[5']]]</f>
        <v>24</v>
      </c>
      <c r="M363" s="12">
        <f>IF(Table1[[#This Row],[ซ่อมแล้วกลางภาค]]="ซ่อมแล้ว",10,Table1[[#This Row],[MID '[20']2]])</f>
        <v>10</v>
      </c>
      <c r="N363" s="12">
        <f>ROUND(COUNTIF(Table1[[#This Row],[แบบฝึก 4.1]:[ท้ายบท 4]],"&lt;&gt;ยังไม่ส่ง")*8/2+IF(Table1[[#This Row],[Quiz 4]]&lt;&gt;"ยังไม่ส่ง",Table1[[#This Row],[Quiz 4]]*2/10,0),0)</f>
        <v>5</v>
      </c>
      <c r="O363" s="12"/>
      <c r="P363" s="13">
        <f>ROUND(COUNTIF(Table1[[#This Row],[แบบฝึก 5.1]:[ท้ายบท 5]],"&lt;&gt;ยังไม่ส่ง")*8/3+IF(Table1[[#This Row],[Quiz 5]]&lt;&gt;"ยังไม่ส่ง",Table1[[#This Row],[Quiz 5]]*2/10,0),0)</f>
        <v>7</v>
      </c>
      <c r="Q363" s="12">
        <f>Table1[[#This Row],[บท 4 '[10']]]+Table1[[#This Row],[นำเสนอ '[5']]]+Table1[[#This Row],[บท 5 '[10']]]</f>
        <v>12</v>
      </c>
      <c r="R363" s="12">
        <f>Table1[[#This Row],[ก่อนกลางภาค '[25']]]+Table1[[#This Row],[กลางภาค '[20']]]+Table1[[#This Row],[หลังกลางภาค '[25']]]</f>
        <v>46</v>
      </c>
      <c r="S363" s="12"/>
      <c r="T363" s="12">
        <f>Table1[[#This Row],[ปลายภาค '[30']]]+Table1[[#This Row],[ก่อนปลายภาค '[70']]]</f>
        <v>46</v>
      </c>
      <c r="U363" s="11">
        <f t="shared" si="5"/>
        <v>0</v>
      </c>
      <c r="V363" s="5" t="str">
        <f>IF(_xlfn.XLOOKUP(Table1[[#This Row],[email]],กิจกรรม_11[Email],กิจกรรม_11[Completion time],0)&lt;&gt;0,"ส่งแล้ว","ยังไม่ส่ง")</f>
        <v>ส่งแล้ว</v>
      </c>
      <c r="W363" s="5" t="str">
        <f>IF(_xlfn.XLOOKUP(Table1[[#This Row],[email]],แบบฝึก_11[Email],แบบฝึก_11[Completion time],0)&lt;&gt;0,"ส่งแล้ว","ยังไม่ส่ง")</f>
        <v>ส่งแล้ว</v>
      </c>
      <c r="X363" s="5" t="str">
        <f>IF(_xlfn.XLOOKUP(Table1[[#This Row],[email]],แบบฝึก_12[Email],แบบฝึก_12[Completion time],0)&lt;&gt;0,"ส่งแล้ว","ยังไม่ส่ง")</f>
        <v>ส่งแล้ว</v>
      </c>
      <c r="Y363" s="5">
        <f>_xlfn.XLOOKUP(Table1[[#This Row],[email]],ท้ายบท_1[Email],ท้ายบท_1[Total points],"ยังไม่ส่ง")</f>
        <v>19</v>
      </c>
      <c r="Z363" s="4">
        <f>_xlfn.XLOOKUP(Table1[[#This Row],[email]],Quiz_1[Email],Quiz_1[Total points],"ยังไม่ส่ง")</f>
        <v>9</v>
      </c>
      <c r="AA363" s="5" t="str">
        <f>IF(_xlfn.XLOOKUP(Table1[[#This Row],[email]],แบบฝึก_21[Email],แบบฝึก_21[Completion time],0)&lt;&gt;0,"ส่งแล้ว","ยังไม่ส่ง")</f>
        <v>ส่งแล้ว</v>
      </c>
      <c r="AB363" s="5" t="str">
        <f>IF(_xlfn.XLOOKUP(Table1[[#This Row],[email]],แบบฝึก_22[Email],แบบฝึก_22[Completion time],0)&lt;&gt;0,"ส่งแล้ว","ยังไม่ส่ง")</f>
        <v>ส่งแล้ว</v>
      </c>
      <c r="AC363" s="5">
        <f>_xlfn.XLOOKUP(Table1[[#This Row],[email]],ท้ายบท_2[Email],ท้ายบท_2[Total points],"ยังไม่ส่ง")</f>
        <v>11</v>
      </c>
      <c r="AD363" s="5">
        <f>_xlfn.XLOOKUP(Table1[[#This Row],[email]],Quiz_2[Email],Quiz_2[Total points],"ยังไม่ส่ง")</f>
        <v>9</v>
      </c>
      <c r="AE363" s="5" t="str">
        <f>IF(_xlfn.XLOOKUP(Table1[[#This Row],[email]],แบบฝึก_31[Email],แบบฝึก_31[Completion time],0)&lt;&gt;0,"ส่งแล้ว","ยังไม่ส่ง")</f>
        <v>ส่งแล้ว</v>
      </c>
      <c r="AF363" s="5">
        <f>_xlfn.XLOOKUP(Table1[[#This Row],[email]],ท้ายบท_3[Email],ท้ายบท_3[Total points],"ยังไม่ส่ง")</f>
        <v>10</v>
      </c>
      <c r="AG363" s="5">
        <f>_xlfn.XLOOKUP(Table1[[#This Row],[email]],Quiz_3[Email],Quiz_3[Total points],"ยังไม่ส่ง")</f>
        <v>7</v>
      </c>
      <c r="AH363" s="12">
        <v>14</v>
      </c>
      <c r="AI363" s="14">
        <v>6</v>
      </c>
      <c r="AJ363" s="12">
        <f>ROUND((Table1[[#This Row],[mid '[20']]]+Table1[[#This Row],[mid '[10']]])/2,0)</f>
        <v>10</v>
      </c>
      <c r="AK363" s="5" t="str">
        <f>IF(_xlfn.XLOOKUP(Table1[[#This Row],[email]],แบบฝึก_41[Email],แบบฝึก_41[Completion time],0)&lt;&gt;0,"ส่งแล้ว","ยังไม่ส่ง")</f>
        <v>ส่งแล้ว</v>
      </c>
      <c r="AL363" s="5" t="str">
        <f>IF(_xlfn.XLOOKUP(Table1[[#This Row],[email]],ท้ายบท_4[Email],ท้ายบท_4[Total points],"ยังไม่ส่ง")&lt;&gt;0,"ส่งแล้ว","ยังไม่ส่ง")</f>
        <v>ยังไม่ส่ง</v>
      </c>
      <c r="AM363" s="5">
        <f>_xlfn.XLOOKUP(Table1[[#This Row],[email]],Quiz_4[Email],Quiz_4[Total points],"ยังไม่ส่ง")</f>
        <v>7</v>
      </c>
      <c r="AN363" s="5" t="str">
        <f>IF(_xlfn.XLOOKUP(Table1[[#This Row],[email]],แบบฝึก_51[Email],แบบฝึก_51[Completion time],0)&lt;&gt;0,"ส่งแล้ว","ยังไม่ส่ง")</f>
        <v>ส่งแล้ว</v>
      </c>
      <c r="AO363" s="5" t="str">
        <f>IF(_xlfn.XLOOKUP(Table1[[#This Row],[email]],แบบฝึก_52[Email],แบบฝึก_52[Completion time],0)&lt;&gt;0,"ส่งแล้ว","ยังไม่ส่ง")</f>
        <v>ส่งแล้ว</v>
      </c>
      <c r="AP363" s="5" t="str">
        <f>_xlfn.XLOOKUP(Table1[[#This Row],[email]],ท้ายบท_5[Email],ท้ายบท_5[Total points],"ยังไม่ส่ง")</f>
        <v>ยังไม่ส่ง</v>
      </c>
      <c r="AQ363" s="5">
        <f>_xlfn.XLOOKUP(Table1[[#This Row],[email]],Quiz_5[Email],Quiz_5[Total points],"ยังไม่ส่ง")</f>
        <v>6</v>
      </c>
      <c r="AR363" s="37"/>
      <c r="AS363" s="4" t="str">
        <f>IF(M363&lt;10,"ยังไม่ซ่อม",IF(Table1[[#This Row],[ซ่อมแล้วกลางภาค]]="ซ่อมแล้ว","ซ่อมแล้ว","ไม่ต้องซ่อม"))</f>
        <v>ไม่ต้องซ่อม</v>
      </c>
      <c r="BN363"/>
      <c r="BO363"/>
      <c r="BP363"/>
      <c r="BQ363"/>
    </row>
    <row r="364" spans="1:69" ht="19.5" x14ac:dyDescent="0.4">
      <c r="A364" s="21">
        <v>363</v>
      </c>
      <c r="B364" s="4">
        <v>10</v>
      </c>
      <c r="C364" s="4">
        <v>25</v>
      </c>
      <c r="D364" s="4" t="s">
        <v>33400</v>
      </c>
      <c r="E364" s="4" t="s">
        <v>32396</v>
      </c>
      <c r="F364" s="4" t="s">
        <v>33401</v>
      </c>
      <c r="G364" s="4" t="s">
        <v>33141</v>
      </c>
      <c r="H364" s="4" t="s">
        <v>682</v>
      </c>
      <c r="I364" s="24">
        <f>ROUND(COUNTIF(Table1[[#This Row],[กิจกรรม 1.1]:[ท้ายบท 1]],"&lt;&gt;ยังไม่ส่ง")*2+IF(Table1[[#This Row],[Quiz 1]]&lt;&gt;"ยังไม่ส่ง",Table1[[#This Row],[Quiz 1]]*2/10,0),0)</f>
        <v>10</v>
      </c>
      <c r="J364" s="24">
        <f>ROUND(COUNTIF(Table1[[#This Row],[แบบฝึก 2.1]:[ท้ายบท 2]],"&lt;&gt;ยังไม่ส่ง")*8/3+IF(Table1[[#This Row],[Quiz 2]]&lt;&gt;"ยังไม่ส่ง",Table1[[#This Row],[Quiz 2]]*2/10,0),0)</f>
        <v>10</v>
      </c>
      <c r="K364" s="24">
        <f>ROUND(COUNTIF(Table1[[#This Row],[แบบฝึก 3.1]:[ท้ายบท 3]],"&lt;&gt;ยังไม่ส่ง")*3/2+IF(Table1[[#This Row],[Quiz 3]]&lt;&gt;"ยังไม่ส่ง",Table1[[#This Row],[Quiz 3]]*2/10,0),0)</f>
        <v>5</v>
      </c>
      <c r="L364" s="12">
        <f>Table1[[#This Row],[บท 1 '[10']]]+Table1[[#This Row],[บท 2 '[10']]]+Table1[[#This Row],[บท 3 '[5']]]</f>
        <v>25</v>
      </c>
      <c r="M364" s="12">
        <f>IF(Table1[[#This Row],[ซ่อมแล้วกลางภาค]]="ซ่อมแล้ว",10,Table1[[#This Row],[MID '[20']2]])</f>
        <v>19</v>
      </c>
      <c r="N364" s="12">
        <f>ROUND(COUNTIF(Table1[[#This Row],[แบบฝึก 4.1]:[ท้ายบท 4]],"&lt;&gt;ยังไม่ส่ง")*8/2+IF(Table1[[#This Row],[Quiz 4]]&lt;&gt;"ยังไม่ส่ง",Table1[[#This Row],[Quiz 4]]*2/10,0),0)</f>
        <v>6</v>
      </c>
      <c r="O364" s="12"/>
      <c r="P364" s="13">
        <f>ROUND(COUNTIF(Table1[[#This Row],[แบบฝึก 5.1]:[ท้ายบท 5]],"&lt;&gt;ยังไม่ส่ง")*8/3+IF(Table1[[#This Row],[Quiz 5]]&lt;&gt;"ยังไม่ส่ง",Table1[[#This Row],[Quiz 5]]*2/10,0),0)</f>
        <v>9</v>
      </c>
      <c r="Q364" s="12">
        <f>Table1[[#This Row],[บท 4 '[10']]]+Table1[[#This Row],[นำเสนอ '[5']]]+Table1[[#This Row],[บท 5 '[10']]]</f>
        <v>15</v>
      </c>
      <c r="R364" s="12">
        <f>Table1[[#This Row],[ก่อนกลางภาค '[25']]]+Table1[[#This Row],[กลางภาค '[20']]]+Table1[[#This Row],[หลังกลางภาค '[25']]]</f>
        <v>59</v>
      </c>
      <c r="S364" s="12"/>
      <c r="T364" s="12">
        <f>Table1[[#This Row],[ปลายภาค '[30']]]+Table1[[#This Row],[ก่อนปลายภาค '[70']]]</f>
        <v>59</v>
      </c>
      <c r="U364" s="11">
        <f t="shared" si="5"/>
        <v>1.5</v>
      </c>
      <c r="V364" s="5" t="str">
        <f>IF(_xlfn.XLOOKUP(Table1[[#This Row],[email]],กิจกรรม_11[Email],กิจกรรม_11[Completion time],0)&lt;&gt;0,"ส่งแล้ว","ยังไม่ส่ง")</f>
        <v>ส่งแล้ว</v>
      </c>
      <c r="W364" s="5" t="str">
        <f>IF(_xlfn.XLOOKUP(Table1[[#This Row],[email]],แบบฝึก_11[Email],แบบฝึก_11[Completion time],0)&lt;&gt;0,"ส่งแล้ว","ยังไม่ส่ง")</f>
        <v>ส่งแล้ว</v>
      </c>
      <c r="X364" s="5" t="str">
        <f>IF(_xlfn.XLOOKUP(Table1[[#This Row],[email]],แบบฝึก_12[Email],แบบฝึก_12[Completion time],0)&lt;&gt;0,"ส่งแล้ว","ยังไม่ส่ง")</f>
        <v>ส่งแล้ว</v>
      </c>
      <c r="Y364" s="5">
        <f>_xlfn.XLOOKUP(Table1[[#This Row],[email]],ท้ายบท_1[Email],ท้ายบท_1[Total points],"ยังไม่ส่ง")</f>
        <v>19</v>
      </c>
      <c r="Z364" s="4">
        <f>_xlfn.XLOOKUP(Table1[[#This Row],[email]],Quiz_1[Email],Quiz_1[Total points],"ยังไม่ส่ง")</f>
        <v>10</v>
      </c>
      <c r="AA364" s="5" t="str">
        <f>IF(_xlfn.XLOOKUP(Table1[[#This Row],[email]],แบบฝึก_21[Email],แบบฝึก_21[Completion time],0)&lt;&gt;0,"ส่งแล้ว","ยังไม่ส่ง")</f>
        <v>ส่งแล้ว</v>
      </c>
      <c r="AB364" s="5" t="str">
        <f>IF(_xlfn.XLOOKUP(Table1[[#This Row],[email]],แบบฝึก_22[Email],แบบฝึก_22[Completion time],0)&lt;&gt;0,"ส่งแล้ว","ยังไม่ส่ง")</f>
        <v>ส่งแล้ว</v>
      </c>
      <c r="AC364" s="5">
        <f>_xlfn.XLOOKUP(Table1[[#This Row],[email]],ท้ายบท_2[Email],ท้ายบท_2[Total points],"ยังไม่ส่ง")</f>
        <v>13</v>
      </c>
      <c r="AD364" s="5">
        <f>_xlfn.XLOOKUP(Table1[[#This Row],[email]],Quiz_2[Email],Quiz_2[Total points],"ยังไม่ส่ง")</f>
        <v>9</v>
      </c>
      <c r="AE364" s="5" t="str">
        <f>IF(_xlfn.XLOOKUP(Table1[[#This Row],[email]],แบบฝึก_31[Email],แบบฝึก_31[Completion time],0)&lt;&gt;0,"ส่งแล้ว","ยังไม่ส่ง")</f>
        <v>ส่งแล้ว</v>
      </c>
      <c r="AF364" s="5">
        <f>_xlfn.XLOOKUP(Table1[[#This Row],[email]],ท้ายบท_3[Email],ท้ายบท_3[Total points],"ยังไม่ส่ง")</f>
        <v>10</v>
      </c>
      <c r="AG364" s="5">
        <f>_xlfn.XLOOKUP(Table1[[#This Row],[email]],Quiz_3[Email],Quiz_3[Total points],"ยังไม่ส่ง")</f>
        <v>9</v>
      </c>
      <c r="AH364" s="12">
        <v>27</v>
      </c>
      <c r="AI364" s="14">
        <v>10</v>
      </c>
      <c r="AJ364" s="12">
        <f>ROUND((Table1[[#This Row],[mid '[20']]]+Table1[[#This Row],[mid '[10']]])/2,0)</f>
        <v>19</v>
      </c>
      <c r="AK364" s="5" t="str">
        <f>IF(_xlfn.XLOOKUP(Table1[[#This Row],[email]],แบบฝึก_41[Email],แบบฝึก_41[Completion time],0)&lt;&gt;0,"ส่งแล้ว","ยังไม่ส่ง")</f>
        <v>ส่งแล้ว</v>
      </c>
      <c r="AL364" s="5" t="str">
        <f>IF(_xlfn.XLOOKUP(Table1[[#This Row],[email]],ท้ายบท_4[Email],ท้ายบท_4[Total points],"ยังไม่ส่ง")&lt;&gt;0,"ส่งแล้ว","ยังไม่ส่ง")</f>
        <v>ยังไม่ส่ง</v>
      </c>
      <c r="AM364" s="5">
        <f>_xlfn.XLOOKUP(Table1[[#This Row],[email]],Quiz_4[Email],Quiz_4[Total points],"ยังไม่ส่ง")</f>
        <v>8</v>
      </c>
      <c r="AN364" s="5" t="str">
        <f>IF(_xlfn.XLOOKUP(Table1[[#This Row],[email]],แบบฝึก_51[Email],แบบฝึก_51[Completion time],0)&lt;&gt;0,"ส่งแล้ว","ยังไม่ส่ง")</f>
        <v>ส่งแล้ว</v>
      </c>
      <c r="AO364" s="5" t="str">
        <f>IF(_xlfn.XLOOKUP(Table1[[#This Row],[email]],แบบฝึก_52[Email],แบบฝึก_52[Completion time],0)&lt;&gt;0,"ส่งแล้ว","ยังไม่ส่ง")</f>
        <v>ส่งแล้ว</v>
      </c>
      <c r="AP364" s="5">
        <f>_xlfn.XLOOKUP(Table1[[#This Row],[email]],ท้ายบท_5[Email],ท้ายบท_5[Total points],"ยังไม่ส่ง")</f>
        <v>18</v>
      </c>
      <c r="AQ364" s="5">
        <f>_xlfn.XLOOKUP(Table1[[#This Row],[email]],Quiz_5[Email],Quiz_5[Total points],"ยังไม่ส่ง")</f>
        <v>6</v>
      </c>
      <c r="AR364" s="37"/>
      <c r="AS364" s="4" t="str">
        <f>IF(M364&lt;10,"ยังไม่ซ่อม",IF(Table1[[#This Row],[ซ่อมแล้วกลางภาค]]="ซ่อมแล้ว","ซ่อมแล้ว","ไม่ต้องซ่อม"))</f>
        <v>ไม่ต้องซ่อม</v>
      </c>
      <c r="BN364"/>
      <c r="BO364"/>
      <c r="BP364"/>
      <c r="BQ364"/>
    </row>
    <row r="365" spans="1:69" ht="19.5" x14ac:dyDescent="0.4">
      <c r="A365" s="21">
        <v>364</v>
      </c>
      <c r="B365" s="4">
        <v>10</v>
      </c>
      <c r="C365" s="4">
        <v>26</v>
      </c>
      <c r="D365" s="4" t="s">
        <v>33402</v>
      </c>
      <c r="E365" s="4" t="s">
        <v>32396</v>
      </c>
      <c r="F365" s="4" t="s">
        <v>33403</v>
      </c>
      <c r="G365" s="4" t="s">
        <v>33404</v>
      </c>
      <c r="H365" s="4" t="s">
        <v>549</v>
      </c>
      <c r="I365" s="24">
        <f>ROUND(COUNTIF(Table1[[#This Row],[กิจกรรม 1.1]:[ท้ายบท 1]],"&lt;&gt;ยังไม่ส่ง")*2+IF(Table1[[#This Row],[Quiz 1]]&lt;&gt;"ยังไม่ส่ง",Table1[[#This Row],[Quiz 1]]*2/10,0),0)</f>
        <v>10</v>
      </c>
      <c r="J365" s="24">
        <f>ROUND(COUNTIF(Table1[[#This Row],[แบบฝึก 2.1]:[ท้ายบท 2]],"&lt;&gt;ยังไม่ส่ง")*8/3+IF(Table1[[#This Row],[Quiz 2]]&lt;&gt;"ยังไม่ส่ง",Table1[[#This Row],[Quiz 2]]*2/10,0),0)</f>
        <v>10</v>
      </c>
      <c r="K365" s="24">
        <f>ROUND(COUNTIF(Table1[[#This Row],[แบบฝึก 3.1]:[ท้ายบท 3]],"&lt;&gt;ยังไม่ส่ง")*3/2+IF(Table1[[#This Row],[Quiz 3]]&lt;&gt;"ยังไม่ส่ง",Table1[[#This Row],[Quiz 3]]*2/10,0),0)</f>
        <v>5</v>
      </c>
      <c r="L365" s="12">
        <f>Table1[[#This Row],[บท 1 '[10']]]+Table1[[#This Row],[บท 2 '[10']]]+Table1[[#This Row],[บท 3 '[5']]]</f>
        <v>25</v>
      </c>
      <c r="M365" s="12">
        <f>IF(Table1[[#This Row],[ซ่อมแล้วกลางภาค]]="ซ่อมแล้ว",10,Table1[[#This Row],[MID '[20']2]])</f>
        <v>15</v>
      </c>
      <c r="N365" s="12">
        <f>ROUND(COUNTIF(Table1[[#This Row],[แบบฝึก 4.1]:[ท้ายบท 4]],"&lt;&gt;ยังไม่ส่ง")*8/2+IF(Table1[[#This Row],[Quiz 4]]&lt;&gt;"ยังไม่ส่ง",Table1[[#This Row],[Quiz 4]]*2/10,0),0)</f>
        <v>6</v>
      </c>
      <c r="O365" s="12"/>
      <c r="P365" s="13">
        <f>ROUND(COUNTIF(Table1[[#This Row],[แบบฝึก 5.1]:[ท้ายบท 5]],"&lt;&gt;ยังไม่ส่ง")*8/3+IF(Table1[[#This Row],[Quiz 5]]&lt;&gt;"ยังไม่ส่ง",Table1[[#This Row],[Quiz 5]]*2/10,0),0)</f>
        <v>9</v>
      </c>
      <c r="Q365" s="12">
        <f>Table1[[#This Row],[บท 4 '[10']]]+Table1[[#This Row],[นำเสนอ '[5']]]+Table1[[#This Row],[บท 5 '[10']]]</f>
        <v>15</v>
      </c>
      <c r="R365" s="12">
        <f>Table1[[#This Row],[ก่อนกลางภาค '[25']]]+Table1[[#This Row],[กลางภาค '[20']]]+Table1[[#This Row],[หลังกลางภาค '[25']]]</f>
        <v>55</v>
      </c>
      <c r="S365" s="12"/>
      <c r="T365" s="12">
        <f>Table1[[#This Row],[ปลายภาค '[30']]]+Table1[[#This Row],[ก่อนปลายภาค '[70']]]</f>
        <v>55</v>
      </c>
      <c r="U365" s="11">
        <f t="shared" si="5"/>
        <v>1.5</v>
      </c>
      <c r="V365" s="5" t="str">
        <f>IF(_xlfn.XLOOKUP(Table1[[#This Row],[email]],กิจกรรม_11[Email],กิจกรรม_11[Completion time],0)&lt;&gt;0,"ส่งแล้ว","ยังไม่ส่ง")</f>
        <v>ส่งแล้ว</v>
      </c>
      <c r="W365" s="5" t="str">
        <f>IF(_xlfn.XLOOKUP(Table1[[#This Row],[email]],แบบฝึก_11[Email],แบบฝึก_11[Completion time],0)&lt;&gt;0,"ส่งแล้ว","ยังไม่ส่ง")</f>
        <v>ส่งแล้ว</v>
      </c>
      <c r="X365" s="5" t="str">
        <f>IF(_xlfn.XLOOKUP(Table1[[#This Row],[email]],แบบฝึก_12[Email],แบบฝึก_12[Completion time],0)&lt;&gt;0,"ส่งแล้ว","ยังไม่ส่ง")</f>
        <v>ส่งแล้ว</v>
      </c>
      <c r="Y365" s="5">
        <f>_xlfn.XLOOKUP(Table1[[#This Row],[email]],ท้ายบท_1[Email],ท้ายบท_1[Total points],"ยังไม่ส่ง")</f>
        <v>17</v>
      </c>
      <c r="Z365" s="4">
        <f>_xlfn.XLOOKUP(Table1[[#This Row],[email]],Quiz_1[Email],Quiz_1[Total points],"ยังไม่ส่ง")</f>
        <v>9</v>
      </c>
      <c r="AA365" s="5" t="str">
        <f>IF(_xlfn.XLOOKUP(Table1[[#This Row],[email]],แบบฝึก_21[Email],แบบฝึก_21[Completion time],0)&lt;&gt;0,"ส่งแล้ว","ยังไม่ส่ง")</f>
        <v>ส่งแล้ว</v>
      </c>
      <c r="AB365" s="5" t="str">
        <f>IF(_xlfn.XLOOKUP(Table1[[#This Row],[email]],แบบฝึก_22[Email],แบบฝึก_22[Completion time],0)&lt;&gt;0,"ส่งแล้ว","ยังไม่ส่ง")</f>
        <v>ส่งแล้ว</v>
      </c>
      <c r="AC365" s="5">
        <f>_xlfn.XLOOKUP(Table1[[#This Row],[email]],ท้ายบท_2[Email],ท้ายบท_2[Total points],"ยังไม่ส่ง")</f>
        <v>13</v>
      </c>
      <c r="AD365" s="5">
        <f>_xlfn.XLOOKUP(Table1[[#This Row],[email]],Quiz_2[Email],Quiz_2[Total points],"ยังไม่ส่ง")</f>
        <v>9</v>
      </c>
      <c r="AE365" s="5" t="str">
        <f>IF(_xlfn.XLOOKUP(Table1[[#This Row],[email]],แบบฝึก_31[Email],แบบฝึก_31[Completion time],0)&lt;&gt;0,"ส่งแล้ว","ยังไม่ส่ง")</f>
        <v>ส่งแล้ว</v>
      </c>
      <c r="AF365" s="5">
        <f>_xlfn.XLOOKUP(Table1[[#This Row],[email]],ท้ายบท_3[Email],ท้ายบท_3[Total points],"ยังไม่ส่ง")</f>
        <v>10</v>
      </c>
      <c r="AG365" s="5">
        <f>_xlfn.XLOOKUP(Table1[[#This Row],[email]],Quiz_3[Email],Quiz_3[Total points],"ยังไม่ส่ง")</f>
        <v>9</v>
      </c>
      <c r="AH365" s="12">
        <v>22</v>
      </c>
      <c r="AI365" s="14">
        <v>8</v>
      </c>
      <c r="AJ365" s="12">
        <f>ROUND((Table1[[#This Row],[mid '[20']]]+Table1[[#This Row],[mid '[10']]])/2,0)</f>
        <v>15</v>
      </c>
      <c r="AK365" s="5" t="str">
        <f>IF(_xlfn.XLOOKUP(Table1[[#This Row],[email]],แบบฝึก_41[Email],แบบฝึก_41[Completion time],0)&lt;&gt;0,"ส่งแล้ว","ยังไม่ส่ง")</f>
        <v>ส่งแล้ว</v>
      </c>
      <c r="AL365" s="5" t="str">
        <f>IF(_xlfn.XLOOKUP(Table1[[#This Row],[email]],ท้ายบท_4[Email],ท้ายบท_4[Total points],"ยังไม่ส่ง")&lt;&gt;0,"ส่งแล้ว","ยังไม่ส่ง")</f>
        <v>ยังไม่ส่ง</v>
      </c>
      <c r="AM365" s="5">
        <f>_xlfn.XLOOKUP(Table1[[#This Row],[email]],Quiz_4[Email],Quiz_4[Total points],"ยังไม่ส่ง")</f>
        <v>9</v>
      </c>
      <c r="AN365" s="5" t="str">
        <f>IF(_xlfn.XLOOKUP(Table1[[#This Row],[email]],แบบฝึก_51[Email],แบบฝึก_51[Completion time],0)&lt;&gt;0,"ส่งแล้ว","ยังไม่ส่ง")</f>
        <v>ส่งแล้ว</v>
      </c>
      <c r="AO365" s="5" t="str">
        <f>IF(_xlfn.XLOOKUP(Table1[[#This Row],[email]],แบบฝึก_52[Email],แบบฝึก_52[Completion time],0)&lt;&gt;0,"ส่งแล้ว","ยังไม่ส่ง")</f>
        <v>ส่งแล้ว</v>
      </c>
      <c r="AP365" s="5">
        <f>_xlfn.XLOOKUP(Table1[[#This Row],[email]],ท้ายบท_5[Email],ท้ายบท_5[Total points],"ยังไม่ส่ง")</f>
        <v>15</v>
      </c>
      <c r="AQ365" s="5">
        <f>_xlfn.XLOOKUP(Table1[[#This Row],[email]],Quiz_5[Email],Quiz_5[Total points],"ยังไม่ส่ง")</f>
        <v>7</v>
      </c>
      <c r="AR365" s="37"/>
      <c r="AS365" s="4" t="str">
        <f>IF(M365&lt;10,"ยังไม่ซ่อม",IF(Table1[[#This Row],[ซ่อมแล้วกลางภาค]]="ซ่อมแล้ว","ซ่อมแล้ว","ไม่ต้องซ่อม"))</f>
        <v>ไม่ต้องซ่อม</v>
      </c>
      <c r="BN365"/>
      <c r="BO365"/>
      <c r="BP365"/>
      <c r="BQ365"/>
    </row>
    <row r="366" spans="1:69" ht="19.5" x14ac:dyDescent="0.4">
      <c r="A366" s="21">
        <v>365</v>
      </c>
      <c r="B366" s="4">
        <v>10</v>
      </c>
      <c r="C366" s="4">
        <v>27</v>
      </c>
      <c r="D366" s="4" t="s">
        <v>33405</v>
      </c>
      <c r="E366" s="4" t="s">
        <v>32396</v>
      </c>
      <c r="F366" s="4" t="s">
        <v>33406</v>
      </c>
      <c r="G366" s="4" t="s">
        <v>33407</v>
      </c>
      <c r="H366" s="4" t="s">
        <v>520</v>
      </c>
      <c r="I366" s="24">
        <f>ROUND(COUNTIF(Table1[[#This Row],[กิจกรรม 1.1]:[ท้ายบท 1]],"&lt;&gt;ยังไม่ส่ง")*2+IF(Table1[[#This Row],[Quiz 1]]&lt;&gt;"ยังไม่ส่ง",Table1[[#This Row],[Quiz 1]]*2/10,0),0)</f>
        <v>10</v>
      </c>
      <c r="J366" s="24">
        <f>ROUND(COUNTIF(Table1[[#This Row],[แบบฝึก 2.1]:[ท้ายบท 2]],"&lt;&gt;ยังไม่ส่ง")*8/3+IF(Table1[[#This Row],[Quiz 2]]&lt;&gt;"ยังไม่ส่ง",Table1[[#This Row],[Quiz 2]]*2/10,0),0)</f>
        <v>10</v>
      </c>
      <c r="K366" s="24">
        <f>ROUND(COUNTIF(Table1[[#This Row],[แบบฝึก 3.1]:[ท้ายบท 3]],"&lt;&gt;ยังไม่ส่ง")*3/2+IF(Table1[[#This Row],[Quiz 3]]&lt;&gt;"ยังไม่ส่ง",Table1[[#This Row],[Quiz 3]]*2/10,0),0)</f>
        <v>5</v>
      </c>
      <c r="L366" s="12">
        <f>Table1[[#This Row],[บท 1 '[10']]]+Table1[[#This Row],[บท 2 '[10']]]+Table1[[#This Row],[บท 3 '[5']]]</f>
        <v>25</v>
      </c>
      <c r="M366" s="12">
        <f>IF(Table1[[#This Row],[ซ่อมแล้วกลางภาค]]="ซ่อมแล้ว",10,Table1[[#This Row],[MID '[20']2]])</f>
        <v>14</v>
      </c>
      <c r="N366" s="12">
        <f>ROUND(COUNTIF(Table1[[#This Row],[แบบฝึก 4.1]:[ท้ายบท 4]],"&lt;&gt;ยังไม่ส่ง")*8/2+IF(Table1[[#This Row],[Quiz 4]]&lt;&gt;"ยังไม่ส่ง",Table1[[#This Row],[Quiz 4]]*2/10,0),0)</f>
        <v>6</v>
      </c>
      <c r="O366" s="12"/>
      <c r="P366" s="13">
        <f>ROUND(COUNTIF(Table1[[#This Row],[แบบฝึก 5.1]:[ท้ายบท 5]],"&lt;&gt;ยังไม่ส่ง")*8/3+IF(Table1[[#This Row],[Quiz 5]]&lt;&gt;"ยังไม่ส่ง",Table1[[#This Row],[Quiz 5]]*2/10,0),0)</f>
        <v>10</v>
      </c>
      <c r="Q366" s="12">
        <f>Table1[[#This Row],[บท 4 '[10']]]+Table1[[#This Row],[นำเสนอ '[5']]]+Table1[[#This Row],[บท 5 '[10']]]</f>
        <v>16</v>
      </c>
      <c r="R366" s="12">
        <f>Table1[[#This Row],[ก่อนกลางภาค '[25']]]+Table1[[#This Row],[กลางภาค '[20']]]+Table1[[#This Row],[หลังกลางภาค '[25']]]</f>
        <v>55</v>
      </c>
      <c r="S366" s="12"/>
      <c r="T366" s="12">
        <f>Table1[[#This Row],[ปลายภาค '[30']]]+Table1[[#This Row],[ก่อนปลายภาค '[70']]]</f>
        <v>55</v>
      </c>
      <c r="U366" s="11">
        <f t="shared" si="5"/>
        <v>1.5</v>
      </c>
      <c r="V366" s="5" t="str">
        <f>IF(_xlfn.XLOOKUP(Table1[[#This Row],[email]],กิจกรรม_11[Email],กิจกรรม_11[Completion time],0)&lt;&gt;0,"ส่งแล้ว","ยังไม่ส่ง")</f>
        <v>ส่งแล้ว</v>
      </c>
      <c r="W366" s="5" t="str">
        <f>IF(_xlfn.XLOOKUP(Table1[[#This Row],[email]],แบบฝึก_11[Email],แบบฝึก_11[Completion time],0)&lt;&gt;0,"ส่งแล้ว","ยังไม่ส่ง")</f>
        <v>ส่งแล้ว</v>
      </c>
      <c r="X366" s="5" t="str">
        <f>IF(_xlfn.XLOOKUP(Table1[[#This Row],[email]],แบบฝึก_12[Email],แบบฝึก_12[Completion time],0)&lt;&gt;0,"ส่งแล้ว","ยังไม่ส่ง")</f>
        <v>ส่งแล้ว</v>
      </c>
      <c r="Y366" s="5">
        <f>_xlfn.XLOOKUP(Table1[[#This Row],[email]],ท้ายบท_1[Email],ท้ายบท_1[Total points],"ยังไม่ส่ง")</f>
        <v>17</v>
      </c>
      <c r="Z366" s="4">
        <f>_xlfn.XLOOKUP(Table1[[#This Row],[email]],Quiz_1[Email],Quiz_1[Total points],"ยังไม่ส่ง")</f>
        <v>8</v>
      </c>
      <c r="AA366" s="5" t="str">
        <f>IF(_xlfn.XLOOKUP(Table1[[#This Row],[email]],แบบฝึก_21[Email],แบบฝึก_21[Completion time],0)&lt;&gt;0,"ส่งแล้ว","ยังไม่ส่ง")</f>
        <v>ส่งแล้ว</v>
      </c>
      <c r="AB366" s="5" t="str">
        <f>IF(_xlfn.XLOOKUP(Table1[[#This Row],[email]],แบบฝึก_22[Email],แบบฝึก_22[Completion time],0)&lt;&gt;0,"ส่งแล้ว","ยังไม่ส่ง")</f>
        <v>ส่งแล้ว</v>
      </c>
      <c r="AC366" s="5">
        <f>_xlfn.XLOOKUP(Table1[[#This Row],[email]],ท้ายบท_2[Email],ท้ายบท_2[Total points],"ยังไม่ส่ง")</f>
        <v>11</v>
      </c>
      <c r="AD366" s="5">
        <f>_xlfn.XLOOKUP(Table1[[#This Row],[email]],Quiz_2[Email],Quiz_2[Total points],"ยังไม่ส่ง")</f>
        <v>9</v>
      </c>
      <c r="AE366" s="5" t="str">
        <f>IF(_xlfn.XLOOKUP(Table1[[#This Row],[email]],แบบฝึก_31[Email],แบบฝึก_31[Completion time],0)&lt;&gt;0,"ส่งแล้ว","ยังไม่ส่ง")</f>
        <v>ส่งแล้ว</v>
      </c>
      <c r="AF366" s="5">
        <f>_xlfn.XLOOKUP(Table1[[#This Row],[email]],ท้ายบท_3[Email],ท้ายบท_3[Total points],"ยังไม่ส่ง")</f>
        <v>11</v>
      </c>
      <c r="AG366" s="5">
        <f>_xlfn.XLOOKUP(Table1[[#This Row],[email]],Quiz_3[Email],Quiz_3[Total points],"ยังไม่ส่ง")</f>
        <v>9</v>
      </c>
      <c r="AH366" s="12">
        <v>18</v>
      </c>
      <c r="AI366" s="14">
        <v>10</v>
      </c>
      <c r="AJ366" s="12">
        <f>ROUND((Table1[[#This Row],[mid '[20']]]+Table1[[#This Row],[mid '[10']]])/2,0)</f>
        <v>14</v>
      </c>
      <c r="AK366" s="5" t="str">
        <f>IF(_xlfn.XLOOKUP(Table1[[#This Row],[email]],แบบฝึก_41[Email],แบบฝึก_41[Completion time],0)&lt;&gt;0,"ส่งแล้ว","ยังไม่ส่ง")</f>
        <v>ส่งแล้ว</v>
      </c>
      <c r="AL366" s="5" t="str">
        <f>IF(_xlfn.XLOOKUP(Table1[[#This Row],[email]],ท้ายบท_4[Email],ท้ายบท_4[Total points],"ยังไม่ส่ง")&lt;&gt;0,"ส่งแล้ว","ยังไม่ส่ง")</f>
        <v>ยังไม่ส่ง</v>
      </c>
      <c r="AM366" s="5">
        <f>_xlfn.XLOOKUP(Table1[[#This Row],[email]],Quiz_4[Email],Quiz_4[Total points],"ยังไม่ส่ง")</f>
        <v>9</v>
      </c>
      <c r="AN366" s="5" t="str">
        <f>IF(_xlfn.XLOOKUP(Table1[[#This Row],[email]],แบบฝึก_51[Email],แบบฝึก_51[Completion time],0)&lt;&gt;0,"ส่งแล้ว","ยังไม่ส่ง")</f>
        <v>ส่งแล้ว</v>
      </c>
      <c r="AO366" s="5" t="str">
        <f>IF(_xlfn.XLOOKUP(Table1[[#This Row],[email]],แบบฝึก_52[Email],แบบฝึก_52[Completion time],0)&lt;&gt;0,"ส่งแล้ว","ยังไม่ส่ง")</f>
        <v>ส่งแล้ว</v>
      </c>
      <c r="AP366" s="5">
        <f>_xlfn.XLOOKUP(Table1[[#This Row],[email]],ท้ายบท_5[Email],ท้ายบท_5[Total points],"ยังไม่ส่ง")</f>
        <v>15</v>
      </c>
      <c r="AQ366" s="5">
        <f>_xlfn.XLOOKUP(Table1[[#This Row],[email]],Quiz_5[Email],Quiz_5[Total points],"ยังไม่ส่ง")</f>
        <v>8</v>
      </c>
      <c r="AR366" s="37"/>
      <c r="AS366" s="4" t="str">
        <f>IF(M366&lt;10,"ยังไม่ซ่อม",IF(Table1[[#This Row],[ซ่อมแล้วกลางภาค]]="ซ่อมแล้ว","ซ่อมแล้ว","ไม่ต้องซ่อม"))</f>
        <v>ไม่ต้องซ่อม</v>
      </c>
      <c r="BN366"/>
      <c r="BO366"/>
      <c r="BP366"/>
      <c r="BQ366"/>
    </row>
    <row r="367" spans="1:69" ht="19.5" x14ac:dyDescent="0.4">
      <c r="A367" s="21">
        <v>366</v>
      </c>
      <c r="B367" s="4">
        <v>10</v>
      </c>
      <c r="C367" s="4">
        <v>28</v>
      </c>
      <c r="D367" s="4" t="s">
        <v>33408</v>
      </c>
      <c r="E367" s="4" t="s">
        <v>32396</v>
      </c>
      <c r="F367" s="4" t="s">
        <v>33409</v>
      </c>
      <c r="G367" s="4" t="s">
        <v>33410</v>
      </c>
      <c r="H367" s="4" t="s">
        <v>842</v>
      </c>
      <c r="I367" s="24">
        <f>ROUND(COUNTIF(Table1[[#This Row],[กิจกรรม 1.1]:[ท้ายบท 1]],"&lt;&gt;ยังไม่ส่ง")*2+IF(Table1[[#This Row],[Quiz 1]]&lt;&gt;"ยังไม่ส่ง",Table1[[#This Row],[Quiz 1]]*2/10,0),0)</f>
        <v>5</v>
      </c>
      <c r="J367" s="24">
        <f>ROUND(COUNTIF(Table1[[#This Row],[แบบฝึก 2.1]:[ท้ายบท 2]],"&lt;&gt;ยังไม่ส่ง")*8/3+IF(Table1[[#This Row],[Quiz 2]]&lt;&gt;"ยังไม่ส่ง",Table1[[#This Row],[Quiz 2]]*2/10,0),0)</f>
        <v>7</v>
      </c>
      <c r="K367" s="24">
        <f>ROUND(COUNTIF(Table1[[#This Row],[แบบฝึก 3.1]:[ท้ายบท 3]],"&lt;&gt;ยังไม่ส่ง")*3/2+IF(Table1[[#This Row],[Quiz 3]]&lt;&gt;"ยังไม่ส่ง",Table1[[#This Row],[Quiz 3]]*2/10,0),0)</f>
        <v>4</v>
      </c>
      <c r="L367" s="12">
        <f>Table1[[#This Row],[บท 1 '[10']]]+Table1[[#This Row],[บท 2 '[10']]]+Table1[[#This Row],[บท 3 '[5']]]</f>
        <v>16</v>
      </c>
      <c r="M367" s="12">
        <f>IF(Table1[[#This Row],[ซ่อมแล้วกลางภาค]]="ซ่อมแล้ว",10,Table1[[#This Row],[MID '[20']2]])</f>
        <v>12</v>
      </c>
      <c r="N367" s="12">
        <f>ROUND(COUNTIF(Table1[[#This Row],[แบบฝึก 4.1]:[ท้ายบท 4]],"&lt;&gt;ยังไม่ส่ง")*8/2+IF(Table1[[#This Row],[Quiz 4]]&lt;&gt;"ยังไม่ส่ง",Table1[[#This Row],[Quiz 4]]*2/10,0),0)</f>
        <v>6</v>
      </c>
      <c r="O367" s="12"/>
      <c r="P367" s="13">
        <f>ROUND(COUNTIF(Table1[[#This Row],[แบบฝึก 5.1]:[ท้ายบท 5]],"&lt;&gt;ยังไม่ส่ง")*8/3+IF(Table1[[#This Row],[Quiz 5]]&lt;&gt;"ยังไม่ส่ง",Table1[[#This Row],[Quiz 5]]*2/10,0),0)</f>
        <v>7</v>
      </c>
      <c r="Q367" s="12">
        <f>Table1[[#This Row],[บท 4 '[10']]]+Table1[[#This Row],[นำเสนอ '[5']]]+Table1[[#This Row],[บท 5 '[10']]]</f>
        <v>13</v>
      </c>
      <c r="R367" s="12">
        <f>Table1[[#This Row],[ก่อนกลางภาค '[25']]]+Table1[[#This Row],[กลางภาค '[20']]]+Table1[[#This Row],[หลังกลางภาค '[25']]]</f>
        <v>41</v>
      </c>
      <c r="S367" s="12"/>
      <c r="T367" s="12">
        <f>Table1[[#This Row],[ปลายภาค '[30']]]+Table1[[#This Row],[ก่อนปลายภาค '[70']]]</f>
        <v>41</v>
      </c>
      <c r="U367" s="11">
        <f t="shared" si="5"/>
        <v>0</v>
      </c>
      <c r="V367" s="5" t="str">
        <f>IF(_xlfn.XLOOKUP(Table1[[#This Row],[email]],กิจกรรม_11[Email],กิจกรรม_11[Completion time],0)&lt;&gt;0,"ส่งแล้ว","ยังไม่ส่ง")</f>
        <v>ส่งแล้ว</v>
      </c>
      <c r="W367" s="5" t="str">
        <f>IF(_xlfn.XLOOKUP(Table1[[#This Row],[email]],แบบฝึก_11[Email],แบบฝึก_11[Completion time],0)&lt;&gt;0,"ส่งแล้ว","ยังไม่ส่ง")</f>
        <v>ส่งแล้ว</v>
      </c>
      <c r="X367" s="5" t="str">
        <f>IF(_xlfn.XLOOKUP(Table1[[#This Row],[email]],แบบฝึก_12[Email],แบบฝึก_12[Completion time],0)&lt;&gt;0,"ส่งแล้ว","ยังไม่ส่ง")</f>
        <v>ยังไม่ส่ง</v>
      </c>
      <c r="Y367" s="5" t="str">
        <f>_xlfn.XLOOKUP(Table1[[#This Row],[email]],ท้ายบท_1[Email],ท้ายบท_1[Total points],"ยังไม่ส่ง")</f>
        <v>ยังไม่ส่ง</v>
      </c>
      <c r="Z367" s="4">
        <f>_xlfn.XLOOKUP(Table1[[#This Row],[email]],Quiz_1[Email],Quiz_1[Total points],"ยังไม่ส่ง")</f>
        <v>6</v>
      </c>
      <c r="AA367" s="5" t="str">
        <f>IF(_xlfn.XLOOKUP(Table1[[#This Row],[email]],แบบฝึก_21[Email],แบบฝึก_21[Completion time],0)&lt;&gt;0,"ส่งแล้ว","ยังไม่ส่ง")</f>
        <v>ส่งแล้ว</v>
      </c>
      <c r="AB367" s="5" t="str">
        <f>IF(_xlfn.XLOOKUP(Table1[[#This Row],[email]],แบบฝึก_22[Email],แบบฝึก_22[Completion time],0)&lt;&gt;0,"ส่งแล้ว","ยังไม่ส่ง")</f>
        <v>ส่งแล้ว</v>
      </c>
      <c r="AC367" s="5" t="str">
        <f>_xlfn.XLOOKUP(Table1[[#This Row],[email]],ท้ายบท_2[Email],ท้ายบท_2[Total points],"ยังไม่ส่ง")</f>
        <v>ยังไม่ส่ง</v>
      </c>
      <c r="AD367" s="5">
        <f>_xlfn.XLOOKUP(Table1[[#This Row],[email]],Quiz_2[Email],Quiz_2[Total points],"ยังไม่ส่ง")</f>
        <v>6</v>
      </c>
      <c r="AE367" s="5" t="str">
        <f>IF(_xlfn.XLOOKUP(Table1[[#This Row],[email]],แบบฝึก_31[Email],แบบฝึก_31[Completion time],0)&lt;&gt;0,"ส่งแล้ว","ยังไม่ส่ง")</f>
        <v>ส่งแล้ว</v>
      </c>
      <c r="AF367" s="5">
        <f>_xlfn.XLOOKUP(Table1[[#This Row],[email]],ท้ายบท_3[Email],ท้ายบท_3[Total points],"ยังไม่ส่ง")</f>
        <v>11</v>
      </c>
      <c r="AG367" s="5">
        <f>_xlfn.XLOOKUP(Table1[[#This Row],[email]],Quiz_3[Email],Quiz_3[Total points],"ยังไม่ส่ง")</f>
        <v>3</v>
      </c>
      <c r="AH367" s="12">
        <v>17</v>
      </c>
      <c r="AI367" s="14">
        <v>7</v>
      </c>
      <c r="AJ367" s="12">
        <f>ROUND((Table1[[#This Row],[mid '[20']]]+Table1[[#This Row],[mid '[10']]])/2,0)</f>
        <v>12</v>
      </c>
      <c r="AK367" s="5" t="str">
        <f>IF(_xlfn.XLOOKUP(Table1[[#This Row],[email]],แบบฝึก_41[Email],แบบฝึก_41[Completion time],0)&lt;&gt;0,"ส่งแล้ว","ยังไม่ส่ง")</f>
        <v>ส่งแล้ว</v>
      </c>
      <c r="AL367" s="5" t="str">
        <f>IF(_xlfn.XLOOKUP(Table1[[#This Row],[email]],ท้ายบท_4[Email],ท้ายบท_4[Total points],"ยังไม่ส่ง")&lt;&gt;0,"ส่งแล้ว","ยังไม่ส่ง")</f>
        <v>ยังไม่ส่ง</v>
      </c>
      <c r="AM367" s="5">
        <f>_xlfn.XLOOKUP(Table1[[#This Row],[email]],Quiz_4[Email],Quiz_4[Total points],"ยังไม่ส่ง")</f>
        <v>9</v>
      </c>
      <c r="AN367" s="5" t="str">
        <f>IF(_xlfn.XLOOKUP(Table1[[#This Row],[email]],แบบฝึก_51[Email],แบบฝึก_51[Completion time],0)&lt;&gt;0,"ส่งแล้ว","ยังไม่ส่ง")</f>
        <v>ส่งแล้ว</v>
      </c>
      <c r="AO367" s="5" t="str">
        <f>IF(_xlfn.XLOOKUP(Table1[[#This Row],[email]],แบบฝึก_52[Email],แบบฝึก_52[Completion time],0)&lt;&gt;0,"ส่งแล้ว","ยังไม่ส่ง")</f>
        <v>ส่งแล้ว</v>
      </c>
      <c r="AP367" s="5" t="str">
        <f>_xlfn.XLOOKUP(Table1[[#This Row],[email]],ท้ายบท_5[Email],ท้ายบท_5[Total points],"ยังไม่ส่ง")</f>
        <v>ยังไม่ส่ง</v>
      </c>
      <c r="AQ367" s="5">
        <f>_xlfn.XLOOKUP(Table1[[#This Row],[email]],Quiz_5[Email],Quiz_5[Total points],"ยังไม่ส่ง")</f>
        <v>6</v>
      </c>
      <c r="AR367" s="37"/>
      <c r="AS367" s="4" t="str">
        <f>IF(M367&lt;10,"ยังไม่ซ่อม",IF(Table1[[#This Row],[ซ่อมแล้วกลางภาค]]="ซ่อมแล้ว","ซ่อมแล้ว","ไม่ต้องซ่อม"))</f>
        <v>ไม่ต้องซ่อม</v>
      </c>
      <c r="BN367"/>
      <c r="BO367"/>
      <c r="BP367"/>
      <c r="BQ367"/>
    </row>
    <row r="368" spans="1:69" ht="19.5" x14ac:dyDescent="0.4">
      <c r="A368" s="21">
        <v>367</v>
      </c>
      <c r="B368" s="4">
        <v>10</v>
      </c>
      <c r="C368" s="4">
        <v>29</v>
      </c>
      <c r="D368" s="4" t="s">
        <v>33411</v>
      </c>
      <c r="E368" s="4" t="s">
        <v>32396</v>
      </c>
      <c r="F368" s="4" t="s">
        <v>33412</v>
      </c>
      <c r="G368" s="4" t="s">
        <v>33413</v>
      </c>
      <c r="H368" s="4" t="s">
        <v>780</v>
      </c>
      <c r="I368" s="24">
        <f>ROUND(COUNTIF(Table1[[#This Row],[กิจกรรม 1.1]:[ท้ายบท 1]],"&lt;&gt;ยังไม่ส่ง")*2+IF(Table1[[#This Row],[Quiz 1]]&lt;&gt;"ยังไม่ส่ง",Table1[[#This Row],[Quiz 1]]*2/10,0),0)</f>
        <v>4</v>
      </c>
      <c r="J368" s="24">
        <f>ROUND(COUNTIF(Table1[[#This Row],[แบบฝึก 2.1]:[ท้ายบท 2]],"&lt;&gt;ยังไม่ส่ง")*8/3+IF(Table1[[#This Row],[Quiz 2]]&lt;&gt;"ยังไม่ส่ง",Table1[[#This Row],[Quiz 2]]*2/10,0),0)</f>
        <v>4</v>
      </c>
      <c r="K368" s="24">
        <f>ROUND(COUNTIF(Table1[[#This Row],[แบบฝึก 3.1]:[ท้ายบท 3]],"&lt;&gt;ยังไม่ส่ง")*3/2+IF(Table1[[#This Row],[Quiz 3]]&lt;&gt;"ยังไม่ส่ง",Table1[[#This Row],[Quiz 3]]*2/10,0),0)</f>
        <v>1</v>
      </c>
      <c r="L368" s="12">
        <f>Table1[[#This Row],[บท 1 '[10']]]+Table1[[#This Row],[บท 2 '[10']]]+Table1[[#This Row],[บท 3 '[5']]]</f>
        <v>9</v>
      </c>
      <c r="M368" s="12">
        <f>IF(Table1[[#This Row],[ซ่อมแล้วกลางภาค]]="ซ่อมแล้ว",10,Table1[[#This Row],[MID '[20']2]])</f>
        <v>8</v>
      </c>
      <c r="N368" s="12">
        <f>ROUND(COUNTIF(Table1[[#This Row],[แบบฝึก 4.1]:[ท้ายบท 4]],"&lt;&gt;ยังไม่ส่ง")*8/2+IF(Table1[[#This Row],[Quiz 4]]&lt;&gt;"ยังไม่ส่ง",Table1[[#This Row],[Quiz 4]]*2/10,0),0)</f>
        <v>6</v>
      </c>
      <c r="O368" s="12"/>
      <c r="P368" s="13">
        <f>ROUND(COUNTIF(Table1[[#This Row],[แบบฝึก 5.1]:[ท้ายบท 5]],"&lt;&gt;ยังไม่ส่ง")*8/3+IF(Table1[[#This Row],[Quiz 5]]&lt;&gt;"ยังไม่ส่ง",Table1[[#This Row],[Quiz 5]]*2/10,0),0)</f>
        <v>7</v>
      </c>
      <c r="Q368" s="12">
        <f>Table1[[#This Row],[บท 4 '[10']]]+Table1[[#This Row],[นำเสนอ '[5']]]+Table1[[#This Row],[บท 5 '[10']]]</f>
        <v>13</v>
      </c>
      <c r="R368" s="12">
        <f>Table1[[#This Row],[ก่อนกลางภาค '[25']]]+Table1[[#This Row],[กลางภาค '[20']]]+Table1[[#This Row],[หลังกลางภาค '[25']]]</f>
        <v>30</v>
      </c>
      <c r="S368" s="12"/>
      <c r="T368" s="12">
        <f>Table1[[#This Row],[ปลายภาค '[30']]]+Table1[[#This Row],[ก่อนปลายภาค '[70']]]</f>
        <v>30</v>
      </c>
      <c r="U368" s="11">
        <f t="shared" si="5"/>
        <v>0</v>
      </c>
      <c r="V368" s="5" t="str">
        <f>IF(_xlfn.XLOOKUP(Table1[[#This Row],[email]],กิจกรรม_11[Email],กิจกรรม_11[Completion time],0)&lt;&gt;0,"ส่งแล้ว","ยังไม่ส่ง")</f>
        <v>ส่งแล้ว</v>
      </c>
      <c r="W368" s="5" t="str">
        <f>IF(_xlfn.XLOOKUP(Table1[[#This Row],[email]],แบบฝึก_11[Email],แบบฝึก_11[Completion time],0)&lt;&gt;0,"ส่งแล้ว","ยังไม่ส่ง")</f>
        <v>ยังไม่ส่ง</v>
      </c>
      <c r="X368" s="5" t="str">
        <f>IF(_xlfn.XLOOKUP(Table1[[#This Row],[email]],แบบฝึก_12[Email],แบบฝึก_12[Completion time],0)&lt;&gt;0,"ส่งแล้ว","ยังไม่ส่ง")</f>
        <v>ยังไม่ส่ง</v>
      </c>
      <c r="Y368" s="5" t="str">
        <f>_xlfn.XLOOKUP(Table1[[#This Row],[email]],ท้ายบท_1[Email],ท้ายบท_1[Total points],"ยังไม่ส่ง")</f>
        <v>ยังไม่ส่ง</v>
      </c>
      <c r="Z368" s="4">
        <f>_xlfn.XLOOKUP(Table1[[#This Row],[email]],Quiz_1[Email],Quiz_1[Total points],"ยังไม่ส่ง")</f>
        <v>8</v>
      </c>
      <c r="AA368" s="5" t="str">
        <f>IF(_xlfn.XLOOKUP(Table1[[#This Row],[email]],แบบฝึก_21[Email],แบบฝึก_21[Completion time],0)&lt;&gt;0,"ส่งแล้ว","ยังไม่ส่ง")</f>
        <v>ส่งแล้ว</v>
      </c>
      <c r="AB368" s="5" t="str">
        <f>IF(_xlfn.XLOOKUP(Table1[[#This Row],[email]],แบบฝึก_22[Email],แบบฝึก_22[Completion time],0)&lt;&gt;0,"ส่งแล้ว","ยังไม่ส่ง")</f>
        <v>ยังไม่ส่ง</v>
      </c>
      <c r="AC368" s="5" t="str">
        <f>_xlfn.XLOOKUP(Table1[[#This Row],[email]],ท้ายบท_2[Email],ท้ายบท_2[Total points],"ยังไม่ส่ง")</f>
        <v>ยังไม่ส่ง</v>
      </c>
      <c r="AD368" s="5">
        <f>_xlfn.XLOOKUP(Table1[[#This Row],[email]],Quiz_2[Email],Quiz_2[Total points],"ยังไม่ส่ง")</f>
        <v>8</v>
      </c>
      <c r="AE368" s="5" t="str">
        <f>IF(_xlfn.XLOOKUP(Table1[[#This Row],[email]],แบบฝึก_31[Email],แบบฝึก_31[Completion time],0)&lt;&gt;0,"ส่งแล้ว","ยังไม่ส่ง")</f>
        <v>ยังไม่ส่ง</v>
      </c>
      <c r="AF368" s="5" t="str">
        <f>_xlfn.XLOOKUP(Table1[[#This Row],[email]],ท้ายบท_3[Email],ท้ายบท_3[Total points],"ยังไม่ส่ง")</f>
        <v>ยังไม่ส่ง</v>
      </c>
      <c r="AG368" s="5">
        <f>_xlfn.XLOOKUP(Table1[[#This Row],[email]],Quiz_3[Email],Quiz_3[Total points],"ยังไม่ส่ง")</f>
        <v>5</v>
      </c>
      <c r="AH368" s="12">
        <v>12</v>
      </c>
      <c r="AI368" s="14">
        <v>4</v>
      </c>
      <c r="AJ368" s="12">
        <f>ROUND((Table1[[#This Row],[mid '[20']]]+Table1[[#This Row],[mid '[10']]])/2,0)</f>
        <v>8</v>
      </c>
      <c r="AK368" s="5" t="str">
        <f>IF(_xlfn.XLOOKUP(Table1[[#This Row],[email]],แบบฝึก_41[Email],แบบฝึก_41[Completion time],0)&lt;&gt;0,"ส่งแล้ว","ยังไม่ส่ง")</f>
        <v>ยังไม่ส่ง</v>
      </c>
      <c r="AL368" s="5" t="str">
        <f>IF(_xlfn.XLOOKUP(Table1[[#This Row],[email]],ท้ายบท_4[Email],ท้ายบท_4[Total points],"ยังไม่ส่ง")&lt;&gt;0,"ส่งแล้ว","ยังไม่ส่ง")</f>
        <v>ส่งแล้ว</v>
      </c>
      <c r="AM368" s="5">
        <f>_xlfn.XLOOKUP(Table1[[#This Row],[email]],Quiz_4[Email],Quiz_4[Total points],"ยังไม่ส่ง")</f>
        <v>9</v>
      </c>
      <c r="AN368" s="5" t="str">
        <f>IF(_xlfn.XLOOKUP(Table1[[#This Row],[email]],แบบฝึก_51[Email],แบบฝึก_51[Completion time],0)&lt;&gt;0,"ส่งแล้ว","ยังไม่ส่ง")</f>
        <v>ส่งแล้ว</v>
      </c>
      <c r="AO368" s="5" t="str">
        <f>IF(_xlfn.XLOOKUP(Table1[[#This Row],[email]],แบบฝึก_52[Email],แบบฝึก_52[Completion time],0)&lt;&gt;0,"ส่งแล้ว","ยังไม่ส่ง")</f>
        <v>ส่งแล้ว</v>
      </c>
      <c r="AP368" s="5" t="str">
        <f>_xlfn.XLOOKUP(Table1[[#This Row],[email]],ท้ายบท_5[Email],ท้ายบท_5[Total points],"ยังไม่ส่ง")</f>
        <v>ยังไม่ส่ง</v>
      </c>
      <c r="AQ368" s="5">
        <f>_xlfn.XLOOKUP(Table1[[#This Row],[email]],Quiz_5[Email],Quiz_5[Total points],"ยังไม่ส่ง")</f>
        <v>6</v>
      </c>
      <c r="AR368" s="37"/>
      <c r="AS368" s="4" t="str">
        <f>IF(M368&lt;10,"ยังไม่ซ่อม",IF(Table1[[#This Row],[ซ่อมแล้วกลางภาค]]="ซ่อมแล้ว","ซ่อมแล้ว","ไม่ต้องซ่อม"))</f>
        <v>ยังไม่ซ่อม</v>
      </c>
      <c r="BN368"/>
      <c r="BO368"/>
      <c r="BP368"/>
      <c r="BQ368"/>
    </row>
    <row r="369" spans="1:69" ht="19.5" x14ac:dyDescent="0.4">
      <c r="A369" s="21">
        <v>368</v>
      </c>
      <c r="B369" s="4">
        <v>10</v>
      </c>
      <c r="C369" s="4">
        <v>30</v>
      </c>
      <c r="D369" s="4" t="s">
        <v>33414</v>
      </c>
      <c r="E369" s="4" t="s">
        <v>32396</v>
      </c>
      <c r="F369" s="4" t="s">
        <v>32848</v>
      </c>
      <c r="G369" s="4" t="s">
        <v>33415</v>
      </c>
      <c r="H369" s="4" t="s">
        <v>809</v>
      </c>
      <c r="I369" s="24">
        <f>ROUND(COUNTIF(Table1[[#This Row],[กิจกรรม 1.1]:[ท้ายบท 1]],"&lt;&gt;ยังไม่ส่ง")*2+IF(Table1[[#This Row],[Quiz 1]]&lt;&gt;"ยังไม่ส่ง",Table1[[#This Row],[Quiz 1]]*2/10,0),0)</f>
        <v>9</v>
      </c>
      <c r="J369" s="24">
        <f>ROUND(COUNTIF(Table1[[#This Row],[แบบฝึก 2.1]:[ท้ายบท 2]],"&lt;&gt;ยังไม่ส่ง")*8/3+IF(Table1[[#This Row],[Quiz 2]]&lt;&gt;"ยังไม่ส่ง",Table1[[#This Row],[Quiz 2]]*2/10,0),0)</f>
        <v>10</v>
      </c>
      <c r="K369" s="24">
        <f>ROUND(COUNTIF(Table1[[#This Row],[แบบฝึก 3.1]:[ท้ายบท 3]],"&lt;&gt;ยังไม่ส่ง")*3/2+IF(Table1[[#This Row],[Quiz 3]]&lt;&gt;"ยังไม่ส่ง",Table1[[#This Row],[Quiz 3]]*2/10,0),0)</f>
        <v>3</v>
      </c>
      <c r="L369" s="12">
        <f>Table1[[#This Row],[บท 1 '[10']]]+Table1[[#This Row],[บท 2 '[10']]]+Table1[[#This Row],[บท 3 '[5']]]</f>
        <v>22</v>
      </c>
      <c r="M369" s="12">
        <f>IF(Table1[[#This Row],[ซ่อมแล้วกลางภาค]]="ซ่อมแล้ว",10,Table1[[#This Row],[MID '[20']2]])</f>
        <v>12</v>
      </c>
      <c r="N369" s="12">
        <f>ROUND(COUNTIF(Table1[[#This Row],[แบบฝึก 4.1]:[ท้ายบท 4]],"&lt;&gt;ยังไม่ส่ง")*8/2+IF(Table1[[#This Row],[Quiz 4]]&lt;&gt;"ยังไม่ส่ง",Table1[[#This Row],[Quiz 4]]*2/10,0),0)</f>
        <v>5</v>
      </c>
      <c r="O369" s="12"/>
      <c r="P369" s="13">
        <f>ROUND(COUNTIF(Table1[[#This Row],[แบบฝึก 5.1]:[ท้ายบท 5]],"&lt;&gt;ยังไม่ส่ง")*8/3+IF(Table1[[#This Row],[Quiz 5]]&lt;&gt;"ยังไม่ส่ง",Table1[[#This Row],[Quiz 5]]*2/10,0),0)</f>
        <v>7</v>
      </c>
      <c r="Q369" s="12">
        <f>Table1[[#This Row],[บท 4 '[10']]]+Table1[[#This Row],[นำเสนอ '[5']]]+Table1[[#This Row],[บท 5 '[10']]]</f>
        <v>12</v>
      </c>
      <c r="R369" s="12">
        <f>Table1[[#This Row],[ก่อนกลางภาค '[25']]]+Table1[[#This Row],[กลางภาค '[20']]]+Table1[[#This Row],[หลังกลางภาค '[25']]]</f>
        <v>46</v>
      </c>
      <c r="S369" s="12"/>
      <c r="T369" s="12">
        <f>Table1[[#This Row],[ปลายภาค '[30']]]+Table1[[#This Row],[ก่อนปลายภาค '[70']]]</f>
        <v>46</v>
      </c>
      <c r="U369" s="11">
        <f t="shared" si="5"/>
        <v>0</v>
      </c>
      <c r="V369" s="5" t="str">
        <f>IF(_xlfn.XLOOKUP(Table1[[#This Row],[email]],กิจกรรม_11[Email],กิจกรรม_11[Completion time],0)&lt;&gt;0,"ส่งแล้ว","ยังไม่ส่ง")</f>
        <v>ส่งแล้ว</v>
      </c>
      <c r="W369" s="5" t="str">
        <f>IF(_xlfn.XLOOKUP(Table1[[#This Row],[email]],แบบฝึก_11[Email],แบบฝึก_11[Completion time],0)&lt;&gt;0,"ส่งแล้ว","ยังไม่ส่ง")</f>
        <v>ส่งแล้ว</v>
      </c>
      <c r="X369" s="5" t="str">
        <f>IF(_xlfn.XLOOKUP(Table1[[#This Row],[email]],แบบฝึก_12[Email],แบบฝึก_12[Completion time],0)&lt;&gt;0,"ส่งแล้ว","ยังไม่ส่ง")</f>
        <v>ส่งแล้ว</v>
      </c>
      <c r="Y369" s="5">
        <f>_xlfn.XLOOKUP(Table1[[#This Row],[email]],ท้ายบท_1[Email],ท้ายบท_1[Total points],"ยังไม่ส่ง")</f>
        <v>20</v>
      </c>
      <c r="Z369" s="4">
        <f>_xlfn.XLOOKUP(Table1[[#This Row],[email]],Quiz_1[Email],Quiz_1[Total points],"ยังไม่ส่ง")</f>
        <v>6</v>
      </c>
      <c r="AA369" s="5" t="str">
        <f>IF(_xlfn.XLOOKUP(Table1[[#This Row],[email]],แบบฝึก_21[Email],แบบฝึก_21[Completion time],0)&lt;&gt;0,"ส่งแล้ว","ยังไม่ส่ง")</f>
        <v>ส่งแล้ว</v>
      </c>
      <c r="AB369" s="5" t="str">
        <f>IF(_xlfn.XLOOKUP(Table1[[#This Row],[email]],แบบฝึก_22[Email],แบบฝึก_22[Completion time],0)&lt;&gt;0,"ส่งแล้ว","ยังไม่ส่ง")</f>
        <v>ส่งแล้ว</v>
      </c>
      <c r="AC369" s="5">
        <f>_xlfn.XLOOKUP(Table1[[#This Row],[email]],ท้ายบท_2[Email],ท้ายบท_2[Total points],"ยังไม่ส่ง")</f>
        <v>13</v>
      </c>
      <c r="AD369" s="5">
        <f>_xlfn.XLOOKUP(Table1[[#This Row],[email]],Quiz_2[Email],Quiz_2[Total points],"ยังไม่ส่ง")</f>
        <v>8</v>
      </c>
      <c r="AE369" s="5" t="str">
        <f>IF(_xlfn.XLOOKUP(Table1[[#This Row],[email]],แบบฝึก_31[Email],แบบฝึก_31[Completion time],0)&lt;&gt;0,"ส่งแล้ว","ยังไม่ส่ง")</f>
        <v>ส่งแล้ว</v>
      </c>
      <c r="AF369" s="5" t="str">
        <f>_xlfn.XLOOKUP(Table1[[#This Row],[email]],ท้ายบท_3[Email],ท้ายบท_3[Total points],"ยังไม่ส่ง")</f>
        <v>ยังไม่ส่ง</v>
      </c>
      <c r="AG369" s="5">
        <f>_xlfn.XLOOKUP(Table1[[#This Row],[email]],Quiz_3[Email],Quiz_3[Total points],"ยังไม่ส่ง")</f>
        <v>7</v>
      </c>
      <c r="AH369" s="12">
        <v>15</v>
      </c>
      <c r="AI369" s="14">
        <v>8</v>
      </c>
      <c r="AJ369" s="12">
        <f>ROUND((Table1[[#This Row],[mid '[20']]]+Table1[[#This Row],[mid '[10']]])/2,0)</f>
        <v>12</v>
      </c>
      <c r="AK369" s="5" t="str">
        <f>IF(_xlfn.XLOOKUP(Table1[[#This Row],[email]],แบบฝึก_41[Email],แบบฝึก_41[Completion time],0)&lt;&gt;0,"ส่งแล้ว","ยังไม่ส่ง")</f>
        <v>ยังไม่ส่ง</v>
      </c>
      <c r="AL369" s="5" t="str">
        <f>IF(_xlfn.XLOOKUP(Table1[[#This Row],[email]],ท้ายบท_4[Email],ท้ายบท_4[Total points],"ยังไม่ส่ง")&lt;&gt;0,"ส่งแล้ว","ยังไม่ส่ง")</f>
        <v>ส่งแล้ว</v>
      </c>
      <c r="AM369" s="5">
        <f>_xlfn.XLOOKUP(Table1[[#This Row],[email]],Quiz_4[Email],Quiz_4[Total points],"ยังไม่ส่ง")</f>
        <v>7</v>
      </c>
      <c r="AN369" s="5" t="str">
        <f>IF(_xlfn.XLOOKUP(Table1[[#This Row],[email]],แบบฝึก_51[Email],แบบฝึก_51[Completion time],0)&lt;&gt;0,"ส่งแล้ว","ยังไม่ส่ง")</f>
        <v>ส่งแล้ว</v>
      </c>
      <c r="AO369" s="5" t="str">
        <f>IF(_xlfn.XLOOKUP(Table1[[#This Row],[email]],แบบฝึก_52[Email],แบบฝึก_52[Completion time],0)&lt;&gt;0,"ส่งแล้ว","ยังไม่ส่ง")</f>
        <v>ส่งแล้ว</v>
      </c>
      <c r="AP369" s="5" t="str">
        <f>_xlfn.XLOOKUP(Table1[[#This Row],[email]],ท้ายบท_5[Email],ท้ายบท_5[Total points],"ยังไม่ส่ง")</f>
        <v>ยังไม่ส่ง</v>
      </c>
      <c r="AQ369" s="5">
        <f>_xlfn.XLOOKUP(Table1[[#This Row],[email]],Quiz_5[Email],Quiz_5[Total points],"ยังไม่ส่ง")</f>
        <v>6</v>
      </c>
      <c r="AR369" s="37"/>
      <c r="AS369" s="4" t="str">
        <f>IF(M369&lt;10,"ยังไม่ซ่อม",IF(Table1[[#This Row],[ซ่อมแล้วกลางภาค]]="ซ่อมแล้ว","ซ่อมแล้ว","ไม่ต้องซ่อม"))</f>
        <v>ไม่ต้องซ่อม</v>
      </c>
      <c r="BN369"/>
      <c r="BO369"/>
      <c r="BP369"/>
      <c r="BQ369"/>
    </row>
    <row r="370" spans="1:69" ht="19.5" x14ac:dyDescent="0.4">
      <c r="A370" s="21">
        <v>369</v>
      </c>
      <c r="B370" s="4">
        <v>10</v>
      </c>
      <c r="C370" s="4">
        <v>31</v>
      </c>
      <c r="D370" s="4" t="s">
        <v>33416</v>
      </c>
      <c r="E370" s="4" t="s">
        <v>32396</v>
      </c>
      <c r="F370" s="4" t="s">
        <v>33417</v>
      </c>
      <c r="G370" s="4" t="s">
        <v>33418</v>
      </c>
      <c r="H370" s="4" t="s">
        <v>567</v>
      </c>
      <c r="I370" s="24">
        <f>ROUND(COUNTIF(Table1[[#This Row],[กิจกรรม 1.1]:[ท้ายบท 1]],"&lt;&gt;ยังไม่ส่ง")*2+IF(Table1[[#This Row],[Quiz 1]]&lt;&gt;"ยังไม่ส่ง",Table1[[#This Row],[Quiz 1]]*2/10,0),0)</f>
        <v>10</v>
      </c>
      <c r="J370" s="24">
        <f>ROUND(COUNTIF(Table1[[#This Row],[แบบฝึก 2.1]:[ท้ายบท 2]],"&lt;&gt;ยังไม่ส่ง")*8/3+IF(Table1[[#This Row],[Quiz 2]]&lt;&gt;"ยังไม่ส่ง",Table1[[#This Row],[Quiz 2]]*2/10,0),0)</f>
        <v>10</v>
      </c>
      <c r="K370" s="24">
        <f>ROUND(COUNTIF(Table1[[#This Row],[แบบฝึก 3.1]:[ท้ายบท 3]],"&lt;&gt;ยังไม่ส่ง")*3/2+IF(Table1[[#This Row],[Quiz 3]]&lt;&gt;"ยังไม่ส่ง",Table1[[#This Row],[Quiz 3]]*2/10,0),0)</f>
        <v>4</v>
      </c>
      <c r="L370" s="12">
        <f>Table1[[#This Row],[บท 1 '[10']]]+Table1[[#This Row],[บท 2 '[10']]]+Table1[[#This Row],[บท 3 '[5']]]</f>
        <v>24</v>
      </c>
      <c r="M370" s="12">
        <f>IF(Table1[[#This Row],[ซ่อมแล้วกลางภาค]]="ซ่อมแล้ว",10,Table1[[#This Row],[MID '[20']2]])</f>
        <v>10</v>
      </c>
      <c r="N370" s="12">
        <f>ROUND(COUNTIF(Table1[[#This Row],[แบบฝึก 4.1]:[ท้ายบท 4]],"&lt;&gt;ยังไม่ส่ง")*8/2+IF(Table1[[#This Row],[Quiz 4]]&lt;&gt;"ยังไม่ส่ง",Table1[[#This Row],[Quiz 4]]*2/10,0),0)</f>
        <v>5</v>
      </c>
      <c r="O370" s="12"/>
      <c r="P370" s="13">
        <f>ROUND(COUNTIF(Table1[[#This Row],[แบบฝึก 5.1]:[ท้ายบท 5]],"&lt;&gt;ยังไม่ส่ง")*8/3+IF(Table1[[#This Row],[Quiz 5]]&lt;&gt;"ยังไม่ส่ง",Table1[[#This Row],[Quiz 5]]*2/10,0),0)</f>
        <v>9</v>
      </c>
      <c r="Q370" s="12">
        <f>Table1[[#This Row],[บท 4 '[10']]]+Table1[[#This Row],[นำเสนอ '[5']]]+Table1[[#This Row],[บท 5 '[10']]]</f>
        <v>14</v>
      </c>
      <c r="R370" s="12">
        <f>Table1[[#This Row],[ก่อนกลางภาค '[25']]]+Table1[[#This Row],[กลางภาค '[20']]]+Table1[[#This Row],[หลังกลางภาค '[25']]]</f>
        <v>48</v>
      </c>
      <c r="S370" s="12"/>
      <c r="T370" s="12">
        <f>Table1[[#This Row],[ปลายภาค '[30']]]+Table1[[#This Row],[ก่อนปลายภาค '[70']]]</f>
        <v>48</v>
      </c>
      <c r="U370" s="11">
        <f t="shared" si="5"/>
        <v>0</v>
      </c>
      <c r="V370" s="5" t="str">
        <f>IF(_xlfn.XLOOKUP(Table1[[#This Row],[email]],กิจกรรม_11[Email],กิจกรรม_11[Completion time],0)&lt;&gt;0,"ส่งแล้ว","ยังไม่ส่ง")</f>
        <v>ส่งแล้ว</v>
      </c>
      <c r="W370" s="5" t="str">
        <f>IF(_xlfn.XLOOKUP(Table1[[#This Row],[email]],แบบฝึก_11[Email],แบบฝึก_11[Completion time],0)&lt;&gt;0,"ส่งแล้ว","ยังไม่ส่ง")</f>
        <v>ส่งแล้ว</v>
      </c>
      <c r="X370" s="5" t="str">
        <f>IF(_xlfn.XLOOKUP(Table1[[#This Row],[email]],แบบฝึก_12[Email],แบบฝึก_12[Completion time],0)&lt;&gt;0,"ส่งแล้ว","ยังไม่ส่ง")</f>
        <v>ส่งแล้ว</v>
      </c>
      <c r="Y370" s="5">
        <f>_xlfn.XLOOKUP(Table1[[#This Row],[email]],ท้ายบท_1[Email],ท้ายบท_1[Total points],"ยังไม่ส่ง")</f>
        <v>17</v>
      </c>
      <c r="Z370" s="4">
        <f>_xlfn.XLOOKUP(Table1[[#This Row],[email]],Quiz_1[Email],Quiz_1[Total points],"ยังไม่ส่ง")</f>
        <v>10</v>
      </c>
      <c r="AA370" s="5" t="str">
        <f>IF(_xlfn.XLOOKUP(Table1[[#This Row],[email]],แบบฝึก_21[Email],แบบฝึก_21[Completion time],0)&lt;&gt;0,"ส่งแล้ว","ยังไม่ส่ง")</f>
        <v>ส่งแล้ว</v>
      </c>
      <c r="AB370" s="5" t="str">
        <f>IF(_xlfn.XLOOKUP(Table1[[#This Row],[email]],แบบฝึก_22[Email],แบบฝึก_22[Completion time],0)&lt;&gt;0,"ส่งแล้ว","ยังไม่ส่ง")</f>
        <v>ส่งแล้ว</v>
      </c>
      <c r="AC370" s="5">
        <f>_xlfn.XLOOKUP(Table1[[#This Row],[email]],ท้ายบท_2[Email],ท้ายบท_2[Total points],"ยังไม่ส่ง")</f>
        <v>5</v>
      </c>
      <c r="AD370" s="5">
        <f>_xlfn.XLOOKUP(Table1[[#This Row],[email]],Quiz_2[Email],Quiz_2[Total points],"ยังไม่ส่ง")</f>
        <v>9</v>
      </c>
      <c r="AE370" s="5" t="str">
        <f>IF(_xlfn.XLOOKUP(Table1[[#This Row],[email]],แบบฝึก_31[Email],แบบฝึก_31[Completion time],0)&lt;&gt;0,"ส่งแล้ว","ยังไม่ส่ง")</f>
        <v>ส่งแล้ว</v>
      </c>
      <c r="AF370" s="5">
        <f>_xlfn.XLOOKUP(Table1[[#This Row],[email]],ท้ายบท_3[Email],ท้ายบท_3[Total points],"ยังไม่ส่ง")</f>
        <v>6</v>
      </c>
      <c r="AG370" s="5">
        <f>_xlfn.XLOOKUP(Table1[[#This Row],[email]],Quiz_3[Email],Quiz_3[Total points],"ยังไม่ส่ง")</f>
        <v>7</v>
      </c>
      <c r="AH370" s="12">
        <v>13</v>
      </c>
      <c r="AI370" s="14">
        <v>1</v>
      </c>
      <c r="AJ370" s="12">
        <f>ROUND((Table1[[#This Row],[mid '[20']]]+Table1[[#This Row],[mid '[10']]])/2,0)</f>
        <v>7</v>
      </c>
      <c r="AK370" s="5" t="str">
        <f>IF(_xlfn.XLOOKUP(Table1[[#This Row],[email]],แบบฝึก_41[Email],แบบฝึก_41[Completion time],0)&lt;&gt;0,"ส่งแล้ว","ยังไม่ส่ง")</f>
        <v>ส่งแล้ว</v>
      </c>
      <c r="AL370" s="5" t="str">
        <f>IF(_xlfn.XLOOKUP(Table1[[#This Row],[email]],ท้ายบท_4[Email],ท้ายบท_4[Total points],"ยังไม่ส่ง")&lt;&gt;0,"ส่งแล้ว","ยังไม่ส่ง")</f>
        <v>ยังไม่ส่ง</v>
      </c>
      <c r="AM370" s="5">
        <f>_xlfn.XLOOKUP(Table1[[#This Row],[email]],Quiz_4[Email],Quiz_4[Total points],"ยังไม่ส่ง")</f>
        <v>6</v>
      </c>
      <c r="AN370" s="5" t="str">
        <f>IF(_xlfn.XLOOKUP(Table1[[#This Row],[email]],แบบฝึก_51[Email],แบบฝึก_51[Completion time],0)&lt;&gt;0,"ส่งแล้ว","ยังไม่ส่ง")</f>
        <v>ส่งแล้ว</v>
      </c>
      <c r="AO370" s="5" t="str">
        <f>IF(_xlfn.XLOOKUP(Table1[[#This Row],[email]],แบบฝึก_52[Email],แบบฝึก_52[Completion time],0)&lt;&gt;0,"ส่งแล้ว","ยังไม่ส่ง")</f>
        <v>ส่งแล้ว</v>
      </c>
      <c r="AP370" s="5">
        <f>_xlfn.XLOOKUP(Table1[[#This Row],[email]],ท้ายบท_5[Email],ท้ายบท_5[Total points],"ยังไม่ส่ง")</f>
        <v>16</v>
      </c>
      <c r="AQ370" s="5">
        <f>_xlfn.XLOOKUP(Table1[[#This Row],[email]],Quiz_5[Email],Quiz_5[Total points],"ยังไม่ส่ง")</f>
        <v>4</v>
      </c>
      <c r="AR370" s="37" t="s">
        <v>33118</v>
      </c>
      <c r="AS370" s="4" t="str">
        <f>IF(M370&lt;10,"ยังไม่ซ่อม",IF(Table1[[#This Row],[ซ่อมแล้วกลางภาค]]="ซ่อมแล้ว","ซ่อมแล้ว","ไม่ต้องซ่อม"))</f>
        <v>ซ่อมแล้ว</v>
      </c>
      <c r="BN370"/>
      <c r="BO370"/>
      <c r="BP370"/>
      <c r="BQ370"/>
    </row>
    <row r="371" spans="1:69" ht="19.5" x14ac:dyDescent="0.4">
      <c r="A371" s="21">
        <v>370</v>
      </c>
      <c r="B371" s="4">
        <v>10</v>
      </c>
      <c r="C371" s="4">
        <v>32</v>
      </c>
      <c r="D371" s="4" t="s">
        <v>33419</v>
      </c>
      <c r="E371" s="4" t="s">
        <v>32396</v>
      </c>
      <c r="F371" s="4" t="s">
        <v>33420</v>
      </c>
      <c r="G371" s="4" t="s">
        <v>33421</v>
      </c>
      <c r="H371" s="4" t="s">
        <v>538</v>
      </c>
      <c r="I371" s="24">
        <f>ROUND(COUNTIF(Table1[[#This Row],[กิจกรรม 1.1]:[ท้ายบท 1]],"&lt;&gt;ยังไม่ส่ง")*2+IF(Table1[[#This Row],[Quiz 1]]&lt;&gt;"ยังไม่ส่ง",Table1[[#This Row],[Quiz 1]]*2/10,0),0)</f>
        <v>10</v>
      </c>
      <c r="J371" s="24">
        <f>ROUND(COUNTIF(Table1[[#This Row],[แบบฝึก 2.1]:[ท้ายบท 2]],"&lt;&gt;ยังไม่ส่ง")*8/3+IF(Table1[[#This Row],[Quiz 2]]&lt;&gt;"ยังไม่ส่ง",Table1[[#This Row],[Quiz 2]]*2/10,0),0)</f>
        <v>10</v>
      </c>
      <c r="K371" s="24">
        <f>ROUND(COUNTIF(Table1[[#This Row],[แบบฝึก 3.1]:[ท้ายบท 3]],"&lt;&gt;ยังไม่ส่ง")*3/2+IF(Table1[[#This Row],[Quiz 3]]&lt;&gt;"ยังไม่ส่ง",Table1[[#This Row],[Quiz 3]]*2/10,0),0)</f>
        <v>4</v>
      </c>
      <c r="L371" s="12">
        <f>Table1[[#This Row],[บท 1 '[10']]]+Table1[[#This Row],[บท 2 '[10']]]+Table1[[#This Row],[บท 3 '[5']]]</f>
        <v>24</v>
      </c>
      <c r="M371" s="12">
        <f>IF(Table1[[#This Row],[ซ่อมแล้วกลางภาค]]="ซ่อมแล้ว",10,Table1[[#This Row],[MID '[20']2]])</f>
        <v>10</v>
      </c>
      <c r="N371" s="12">
        <f>ROUND(COUNTIF(Table1[[#This Row],[แบบฝึก 4.1]:[ท้ายบท 4]],"&lt;&gt;ยังไม่ส่ง")*8/2+IF(Table1[[#This Row],[Quiz 4]]&lt;&gt;"ยังไม่ส่ง",Table1[[#This Row],[Quiz 4]]*2/10,0),0)</f>
        <v>5</v>
      </c>
      <c r="O371" s="12"/>
      <c r="P371" s="13">
        <f>ROUND(COUNTIF(Table1[[#This Row],[แบบฝึก 5.1]:[ท้ายบท 5]],"&lt;&gt;ยังไม่ส่ง")*8/3+IF(Table1[[#This Row],[Quiz 5]]&lt;&gt;"ยังไม่ส่ง",Table1[[#This Row],[Quiz 5]]*2/10,0),0)</f>
        <v>9</v>
      </c>
      <c r="Q371" s="12">
        <f>Table1[[#This Row],[บท 4 '[10']]]+Table1[[#This Row],[นำเสนอ '[5']]]+Table1[[#This Row],[บท 5 '[10']]]</f>
        <v>14</v>
      </c>
      <c r="R371" s="12">
        <f>Table1[[#This Row],[ก่อนกลางภาค '[25']]]+Table1[[#This Row],[กลางภาค '[20']]]+Table1[[#This Row],[หลังกลางภาค '[25']]]</f>
        <v>48</v>
      </c>
      <c r="S371" s="12"/>
      <c r="T371" s="12">
        <f>Table1[[#This Row],[ปลายภาค '[30']]]+Table1[[#This Row],[ก่อนปลายภาค '[70']]]</f>
        <v>48</v>
      </c>
      <c r="U371" s="11">
        <f t="shared" si="5"/>
        <v>0</v>
      </c>
      <c r="V371" s="5" t="str">
        <f>IF(_xlfn.XLOOKUP(Table1[[#This Row],[email]],กิจกรรม_11[Email],กิจกรรม_11[Completion time],0)&lt;&gt;0,"ส่งแล้ว","ยังไม่ส่ง")</f>
        <v>ส่งแล้ว</v>
      </c>
      <c r="W371" s="5" t="str">
        <f>IF(_xlfn.XLOOKUP(Table1[[#This Row],[email]],แบบฝึก_11[Email],แบบฝึก_11[Completion time],0)&lt;&gt;0,"ส่งแล้ว","ยังไม่ส่ง")</f>
        <v>ส่งแล้ว</v>
      </c>
      <c r="X371" s="5" t="str">
        <f>IF(_xlfn.XLOOKUP(Table1[[#This Row],[email]],แบบฝึก_12[Email],แบบฝึก_12[Completion time],0)&lt;&gt;0,"ส่งแล้ว","ยังไม่ส่ง")</f>
        <v>ส่งแล้ว</v>
      </c>
      <c r="Y371" s="5">
        <f>_xlfn.XLOOKUP(Table1[[#This Row],[email]],ท้ายบท_1[Email],ท้ายบท_1[Total points],"ยังไม่ส่ง")</f>
        <v>17</v>
      </c>
      <c r="Z371" s="4">
        <f>_xlfn.XLOOKUP(Table1[[#This Row],[email]],Quiz_1[Email],Quiz_1[Total points],"ยังไม่ส่ง")</f>
        <v>9</v>
      </c>
      <c r="AA371" s="5" t="str">
        <f>IF(_xlfn.XLOOKUP(Table1[[#This Row],[email]],แบบฝึก_21[Email],แบบฝึก_21[Completion time],0)&lt;&gt;0,"ส่งแล้ว","ยังไม่ส่ง")</f>
        <v>ส่งแล้ว</v>
      </c>
      <c r="AB371" s="5" t="str">
        <f>IF(_xlfn.XLOOKUP(Table1[[#This Row],[email]],แบบฝึก_22[Email],แบบฝึก_22[Completion time],0)&lt;&gt;0,"ส่งแล้ว","ยังไม่ส่ง")</f>
        <v>ส่งแล้ว</v>
      </c>
      <c r="AC371" s="5">
        <f>_xlfn.XLOOKUP(Table1[[#This Row],[email]],ท้ายบท_2[Email],ท้ายบท_2[Total points],"ยังไม่ส่ง")</f>
        <v>10</v>
      </c>
      <c r="AD371" s="5">
        <f>_xlfn.XLOOKUP(Table1[[#This Row],[email]],Quiz_2[Email],Quiz_2[Total points],"ยังไม่ส่ง")</f>
        <v>8</v>
      </c>
      <c r="AE371" s="5" t="str">
        <f>IF(_xlfn.XLOOKUP(Table1[[#This Row],[email]],แบบฝึก_31[Email],แบบฝึก_31[Completion time],0)&lt;&gt;0,"ส่งแล้ว","ยังไม่ส่ง")</f>
        <v>ส่งแล้ว</v>
      </c>
      <c r="AF371" s="5">
        <f>_xlfn.XLOOKUP(Table1[[#This Row],[email]],ท้ายบท_3[Email],ท้ายบท_3[Total points],"ยังไม่ส่ง")</f>
        <v>10</v>
      </c>
      <c r="AG371" s="5">
        <f>_xlfn.XLOOKUP(Table1[[#This Row],[email]],Quiz_3[Email],Quiz_3[Total points],"ยังไม่ส่ง")</f>
        <v>7</v>
      </c>
      <c r="AH371" s="12">
        <v>12</v>
      </c>
      <c r="AI371" s="14">
        <v>7</v>
      </c>
      <c r="AJ371" s="12">
        <f>ROUND((Table1[[#This Row],[mid '[20']]]+Table1[[#This Row],[mid '[10']]])/2,0)</f>
        <v>10</v>
      </c>
      <c r="AK371" s="5" t="str">
        <f>IF(_xlfn.XLOOKUP(Table1[[#This Row],[email]],แบบฝึก_41[Email],แบบฝึก_41[Completion time],0)&lt;&gt;0,"ส่งแล้ว","ยังไม่ส่ง")</f>
        <v>ส่งแล้ว</v>
      </c>
      <c r="AL371" s="5" t="str">
        <f>IF(_xlfn.XLOOKUP(Table1[[#This Row],[email]],ท้ายบท_4[Email],ท้ายบท_4[Total points],"ยังไม่ส่ง")&lt;&gt;0,"ส่งแล้ว","ยังไม่ส่ง")</f>
        <v>ยังไม่ส่ง</v>
      </c>
      <c r="AM371" s="5">
        <f>_xlfn.XLOOKUP(Table1[[#This Row],[email]],Quiz_4[Email],Quiz_4[Total points],"ยังไม่ส่ง")</f>
        <v>7</v>
      </c>
      <c r="AN371" s="5" t="str">
        <f>IF(_xlfn.XLOOKUP(Table1[[#This Row],[email]],แบบฝึก_51[Email],แบบฝึก_51[Completion time],0)&lt;&gt;0,"ส่งแล้ว","ยังไม่ส่ง")</f>
        <v>ส่งแล้ว</v>
      </c>
      <c r="AO371" s="5" t="str">
        <f>IF(_xlfn.XLOOKUP(Table1[[#This Row],[email]],แบบฝึก_52[Email],แบบฝึก_52[Completion time],0)&lt;&gt;0,"ส่งแล้ว","ยังไม่ส่ง")</f>
        <v>ส่งแล้ว</v>
      </c>
      <c r="AP371" s="5">
        <f>_xlfn.XLOOKUP(Table1[[#This Row],[email]],ท้ายบท_5[Email],ท้ายบท_5[Total points],"ยังไม่ส่ง")</f>
        <v>14</v>
      </c>
      <c r="AQ371" s="5">
        <f>_xlfn.XLOOKUP(Table1[[#This Row],[email]],Quiz_5[Email],Quiz_5[Total points],"ยังไม่ส่ง")</f>
        <v>5</v>
      </c>
      <c r="AR371" s="37"/>
      <c r="AS371" s="4" t="str">
        <f>IF(M371&lt;10,"ยังไม่ซ่อม",IF(Table1[[#This Row],[ซ่อมแล้วกลางภาค]]="ซ่อมแล้ว","ซ่อมแล้ว","ไม่ต้องซ่อม"))</f>
        <v>ไม่ต้องซ่อม</v>
      </c>
      <c r="BN371"/>
      <c r="BO371"/>
      <c r="BP371"/>
      <c r="BQ371"/>
    </row>
    <row r="372" spans="1:69" ht="19.5" x14ac:dyDescent="0.4">
      <c r="A372" s="21">
        <v>371</v>
      </c>
      <c r="B372" s="4">
        <v>10</v>
      </c>
      <c r="C372" s="4">
        <v>33</v>
      </c>
      <c r="D372" s="4" t="s">
        <v>33422</v>
      </c>
      <c r="E372" s="4" t="s">
        <v>32396</v>
      </c>
      <c r="F372" s="4" t="s">
        <v>32836</v>
      </c>
      <c r="G372" s="4" t="s">
        <v>33423</v>
      </c>
      <c r="H372" s="4" t="s">
        <v>638</v>
      </c>
      <c r="I372" s="24">
        <f>ROUND(COUNTIF(Table1[[#This Row],[กิจกรรม 1.1]:[ท้ายบท 1]],"&lt;&gt;ยังไม่ส่ง")*2+IF(Table1[[#This Row],[Quiz 1]]&lt;&gt;"ยังไม่ส่ง",Table1[[#This Row],[Quiz 1]]*2/10,0),0)</f>
        <v>10</v>
      </c>
      <c r="J372" s="24">
        <f>ROUND(COUNTIF(Table1[[#This Row],[แบบฝึก 2.1]:[ท้ายบท 2]],"&lt;&gt;ยังไม่ส่ง")*8/3+IF(Table1[[#This Row],[Quiz 2]]&lt;&gt;"ยังไม่ส่ง",Table1[[#This Row],[Quiz 2]]*2/10,0),0)</f>
        <v>10</v>
      </c>
      <c r="K372" s="24">
        <f>ROUND(COUNTIF(Table1[[#This Row],[แบบฝึก 3.1]:[ท้ายบท 3]],"&lt;&gt;ยังไม่ส่ง")*3/2+IF(Table1[[#This Row],[Quiz 3]]&lt;&gt;"ยังไม่ส่ง",Table1[[#This Row],[Quiz 3]]*2/10,0),0)</f>
        <v>4</v>
      </c>
      <c r="L372" s="12">
        <f>Table1[[#This Row],[บท 1 '[10']]]+Table1[[#This Row],[บท 2 '[10']]]+Table1[[#This Row],[บท 3 '[5']]]</f>
        <v>24</v>
      </c>
      <c r="M372" s="12">
        <f>IF(Table1[[#This Row],[ซ่อมแล้วกลางภาค]]="ซ่อมแล้ว",10,Table1[[#This Row],[MID '[20']2]])</f>
        <v>17</v>
      </c>
      <c r="N372" s="12">
        <f>ROUND(COUNTIF(Table1[[#This Row],[แบบฝึก 4.1]:[ท้ายบท 4]],"&lt;&gt;ยังไม่ส่ง")*8/2+IF(Table1[[#This Row],[Quiz 4]]&lt;&gt;"ยังไม่ส่ง",Table1[[#This Row],[Quiz 4]]*2/10,0),0)</f>
        <v>6</v>
      </c>
      <c r="O372" s="12"/>
      <c r="P372" s="13">
        <f>ROUND(COUNTIF(Table1[[#This Row],[แบบฝึก 5.1]:[ท้ายบท 5]],"&lt;&gt;ยังไม่ส่ง")*8/3+IF(Table1[[#This Row],[Quiz 5]]&lt;&gt;"ยังไม่ส่ง",Table1[[#This Row],[Quiz 5]]*2/10,0),0)</f>
        <v>9</v>
      </c>
      <c r="Q372" s="12">
        <f>Table1[[#This Row],[บท 4 '[10']]]+Table1[[#This Row],[นำเสนอ '[5']]]+Table1[[#This Row],[บท 5 '[10']]]</f>
        <v>15</v>
      </c>
      <c r="R372" s="12">
        <f>Table1[[#This Row],[ก่อนกลางภาค '[25']]]+Table1[[#This Row],[กลางภาค '[20']]]+Table1[[#This Row],[หลังกลางภาค '[25']]]</f>
        <v>56</v>
      </c>
      <c r="S372" s="12"/>
      <c r="T372" s="12">
        <f>Table1[[#This Row],[ปลายภาค '[30']]]+Table1[[#This Row],[ก่อนปลายภาค '[70']]]</f>
        <v>56</v>
      </c>
      <c r="U372" s="11">
        <f t="shared" si="5"/>
        <v>1.5</v>
      </c>
      <c r="V372" s="5" t="str">
        <f>IF(_xlfn.XLOOKUP(Table1[[#This Row],[email]],กิจกรรม_11[Email],กิจกรรม_11[Completion time],0)&lt;&gt;0,"ส่งแล้ว","ยังไม่ส่ง")</f>
        <v>ส่งแล้ว</v>
      </c>
      <c r="W372" s="5" t="str">
        <f>IF(_xlfn.XLOOKUP(Table1[[#This Row],[email]],แบบฝึก_11[Email],แบบฝึก_11[Completion time],0)&lt;&gt;0,"ส่งแล้ว","ยังไม่ส่ง")</f>
        <v>ส่งแล้ว</v>
      </c>
      <c r="X372" s="5" t="str">
        <f>IF(_xlfn.XLOOKUP(Table1[[#This Row],[email]],แบบฝึก_12[Email],แบบฝึก_12[Completion time],0)&lt;&gt;0,"ส่งแล้ว","ยังไม่ส่ง")</f>
        <v>ส่งแล้ว</v>
      </c>
      <c r="Y372" s="5">
        <f>_xlfn.XLOOKUP(Table1[[#This Row],[email]],ท้ายบท_1[Email],ท้ายบท_1[Total points],"ยังไม่ส่ง")</f>
        <v>21</v>
      </c>
      <c r="Z372" s="4">
        <f>_xlfn.XLOOKUP(Table1[[#This Row],[email]],Quiz_1[Email],Quiz_1[Total points],"ยังไม่ส่ง")</f>
        <v>10</v>
      </c>
      <c r="AA372" s="5" t="str">
        <f>IF(_xlfn.XLOOKUP(Table1[[#This Row],[email]],แบบฝึก_21[Email],แบบฝึก_21[Completion time],0)&lt;&gt;0,"ส่งแล้ว","ยังไม่ส่ง")</f>
        <v>ส่งแล้ว</v>
      </c>
      <c r="AB372" s="5" t="str">
        <f>IF(_xlfn.XLOOKUP(Table1[[#This Row],[email]],แบบฝึก_22[Email],แบบฝึก_22[Completion time],0)&lt;&gt;0,"ส่งแล้ว","ยังไม่ส่ง")</f>
        <v>ส่งแล้ว</v>
      </c>
      <c r="AC372" s="5">
        <f>_xlfn.XLOOKUP(Table1[[#This Row],[email]],ท้ายบท_2[Email],ท้ายบท_2[Total points],"ยังไม่ส่ง")</f>
        <v>13</v>
      </c>
      <c r="AD372" s="5">
        <f>_xlfn.XLOOKUP(Table1[[#This Row],[email]],Quiz_2[Email],Quiz_2[Total points],"ยังไม่ส่ง")</f>
        <v>8</v>
      </c>
      <c r="AE372" s="5" t="str">
        <f>IF(_xlfn.XLOOKUP(Table1[[#This Row],[email]],แบบฝึก_31[Email],แบบฝึก_31[Completion time],0)&lt;&gt;0,"ส่งแล้ว","ยังไม่ส่ง")</f>
        <v>ส่งแล้ว</v>
      </c>
      <c r="AF372" s="5">
        <f>_xlfn.XLOOKUP(Table1[[#This Row],[email]],ท้ายบท_3[Email],ท้ายบท_3[Total points],"ยังไม่ส่ง")</f>
        <v>10</v>
      </c>
      <c r="AG372" s="5">
        <f>_xlfn.XLOOKUP(Table1[[#This Row],[email]],Quiz_3[Email],Quiz_3[Total points],"ยังไม่ส่ง")</f>
        <v>7</v>
      </c>
      <c r="AH372" s="12">
        <v>23</v>
      </c>
      <c r="AI372" s="14">
        <v>10</v>
      </c>
      <c r="AJ372" s="12">
        <f>ROUND((Table1[[#This Row],[mid '[20']]]+Table1[[#This Row],[mid '[10']]])/2,0)</f>
        <v>17</v>
      </c>
      <c r="AK372" s="5" t="str">
        <f>IF(_xlfn.XLOOKUP(Table1[[#This Row],[email]],แบบฝึก_41[Email],แบบฝึก_41[Completion time],0)&lt;&gt;0,"ส่งแล้ว","ยังไม่ส่ง")</f>
        <v>ส่งแล้ว</v>
      </c>
      <c r="AL372" s="5" t="str">
        <f>IF(_xlfn.XLOOKUP(Table1[[#This Row],[email]],ท้ายบท_4[Email],ท้ายบท_4[Total points],"ยังไม่ส่ง")&lt;&gt;0,"ส่งแล้ว","ยังไม่ส่ง")</f>
        <v>ยังไม่ส่ง</v>
      </c>
      <c r="AM372" s="5">
        <f>_xlfn.XLOOKUP(Table1[[#This Row],[email]],Quiz_4[Email],Quiz_4[Total points],"ยังไม่ส่ง")</f>
        <v>9</v>
      </c>
      <c r="AN372" s="5" t="str">
        <f>IF(_xlfn.XLOOKUP(Table1[[#This Row],[email]],แบบฝึก_51[Email],แบบฝึก_51[Completion time],0)&lt;&gt;0,"ส่งแล้ว","ยังไม่ส่ง")</f>
        <v>ส่งแล้ว</v>
      </c>
      <c r="AO372" s="5" t="str">
        <f>IF(_xlfn.XLOOKUP(Table1[[#This Row],[email]],แบบฝึก_52[Email],แบบฝึก_52[Completion time],0)&lt;&gt;0,"ส่งแล้ว","ยังไม่ส่ง")</f>
        <v>ส่งแล้ว</v>
      </c>
      <c r="AP372" s="5">
        <f>_xlfn.XLOOKUP(Table1[[#This Row],[email]],ท้ายบท_5[Email],ท้ายบท_5[Total points],"ยังไม่ส่ง")</f>
        <v>18</v>
      </c>
      <c r="AQ372" s="5">
        <f>_xlfn.XLOOKUP(Table1[[#This Row],[email]],Quiz_5[Email],Quiz_5[Total points],"ยังไม่ส่ง")</f>
        <v>5</v>
      </c>
      <c r="AR372" s="37"/>
      <c r="AS372" s="4" t="str">
        <f>IF(M372&lt;10,"ยังไม่ซ่อม",IF(Table1[[#This Row],[ซ่อมแล้วกลางภาค]]="ซ่อมแล้ว","ซ่อมแล้ว","ไม่ต้องซ่อม"))</f>
        <v>ไม่ต้องซ่อม</v>
      </c>
      <c r="BN372"/>
      <c r="BO372"/>
      <c r="BP372"/>
      <c r="BQ372"/>
    </row>
    <row r="373" spans="1:69" ht="19.5" x14ac:dyDescent="0.4">
      <c r="A373" s="21">
        <v>372</v>
      </c>
      <c r="B373" s="4">
        <v>10</v>
      </c>
      <c r="C373" s="4">
        <v>34</v>
      </c>
      <c r="D373" s="4" t="s">
        <v>33424</v>
      </c>
      <c r="E373" s="4" t="s">
        <v>32396</v>
      </c>
      <c r="F373" s="4" t="s">
        <v>33425</v>
      </c>
      <c r="G373" s="4" t="s">
        <v>33426</v>
      </c>
      <c r="H373" s="4" t="s">
        <v>829</v>
      </c>
      <c r="I373" s="24">
        <f>ROUND(COUNTIF(Table1[[#This Row],[กิจกรรม 1.1]:[ท้ายบท 1]],"&lt;&gt;ยังไม่ส่ง")*2+IF(Table1[[#This Row],[Quiz 1]]&lt;&gt;"ยังไม่ส่ง",Table1[[#This Row],[Quiz 1]]*2/10,0),0)</f>
        <v>9</v>
      </c>
      <c r="J373" s="24">
        <f>ROUND(COUNTIF(Table1[[#This Row],[แบบฝึก 2.1]:[ท้ายบท 2]],"&lt;&gt;ยังไม่ส่ง")*8/3+IF(Table1[[#This Row],[Quiz 2]]&lt;&gt;"ยังไม่ส่ง",Table1[[#This Row],[Quiz 2]]*2/10,0),0)</f>
        <v>10</v>
      </c>
      <c r="K373" s="24">
        <f>ROUND(COUNTIF(Table1[[#This Row],[แบบฝึก 3.1]:[ท้ายบท 3]],"&lt;&gt;ยังไม่ส่ง")*3/2+IF(Table1[[#This Row],[Quiz 3]]&lt;&gt;"ยังไม่ส่ง",Table1[[#This Row],[Quiz 3]]*2/10,0),0)</f>
        <v>4</v>
      </c>
      <c r="L373" s="12">
        <f>Table1[[#This Row],[บท 1 '[10']]]+Table1[[#This Row],[บท 2 '[10']]]+Table1[[#This Row],[บท 3 '[5']]]</f>
        <v>23</v>
      </c>
      <c r="M373" s="12">
        <f>IF(Table1[[#This Row],[ซ่อมแล้วกลางภาค]]="ซ่อมแล้ว",10,Table1[[#This Row],[MID '[20']2]])</f>
        <v>13</v>
      </c>
      <c r="N373" s="12">
        <f>ROUND(COUNTIF(Table1[[#This Row],[แบบฝึก 4.1]:[ท้ายบท 4]],"&lt;&gt;ยังไม่ส่ง")*8/2+IF(Table1[[#This Row],[Quiz 4]]&lt;&gt;"ยังไม่ส่ง",Table1[[#This Row],[Quiz 4]]*2/10,0),0)</f>
        <v>4</v>
      </c>
      <c r="O373" s="12"/>
      <c r="P373" s="13">
        <f>ROUND(COUNTIF(Table1[[#This Row],[แบบฝึก 5.1]:[ท้ายบท 5]],"&lt;&gt;ยังไม่ส่ง")*8/3+IF(Table1[[#This Row],[Quiz 5]]&lt;&gt;"ยังไม่ส่ง",Table1[[#This Row],[Quiz 5]]*2/10,0),0)</f>
        <v>9</v>
      </c>
      <c r="Q373" s="12">
        <f>Table1[[#This Row],[บท 4 '[10']]]+Table1[[#This Row],[นำเสนอ '[5']]]+Table1[[#This Row],[บท 5 '[10']]]</f>
        <v>13</v>
      </c>
      <c r="R373" s="12">
        <f>Table1[[#This Row],[ก่อนกลางภาค '[25']]]+Table1[[#This Row],[กลางภาค '[20']]]+Table1[[#This Row],[หลังกลางภาค '[25']]]</f>
        <v>49</v>
      </c>
      <c r="S373" s="12"/>
      <c r="T373" s="12">
        <f>Table1[[#This Row],[ปลายภาค '[30']]]+Table1[[#This Row],[ก่อนปลายภาค '[70']]]</f>
        <v>49</v>
      </c>
      <c r="U373" s="11">
        <f t="shared" si="5"/>
        <v>0</v>
      </c>
      <c r="V373" s="5" t="str">
        <f>IF(_xlfn.XLOOKUP(Table1[[#This Row],[email]],กิจกรรม_11[Email],กิจกรรม_11[Completion time],0)&lt;&gt;0,"ส่งแล้ว","ยังไม่ส่ง")</f>
        <v>ส่งแล้ว</v>
      </c>
      <c r="W373" s="5" t="str">
        <f>IF(_xlfn.XLOOKUP(Table1[[#This Row],[email]],แบบฝึก_11[Email],แบบฝึก_11[Completion time],0)&lt;&gt;0,"ส่งแล้ว","ยังไม่ส่ง")</f>
        <v>ส่งแล้ว</v>
      </c>
      <c r="X373" s="5" t="str">
        <f>IF(_xlfn.XLOOKUP(Table1[[#This Row],[email]],แบบฝึก_12[Email],แบบฝึก_12[Completion time],0)&lt;&gt;0,"ส่งแล้ว","ยังไม่ส่ง")</f>
        <v>ส่งแล้ว</v>
      </c>
      <c r="Y373" s="5">
        <f>_xlfn.XLOOKUP(Table1[[#This Row],[email]],ท้ายบท_1[Email],ท้ายบท_1[Total points],"ยังไม่ส่ง")</f>
        <v>18</v>
      </c>
      <c r="Z373" s="4">
        <f>_xlfn.XLOOKUP(Table1[[#This Row],[email]],Quiz_1[Email],Quiz_1[Total points],"ยังไม่ส่ง")</f>
        <v>7</v>
      </c>
      <c r="AA373" s="5" t="str">
        <f>IF(_xlfn.XLOOKUP(Table1[[#This Row],[email]],แบบฝึก_21[Email],แบบฝึก_21[Completion time],0)&lt;&gt;0,"ส่งแล้ว","ยังไม่ส่ง")</f>
        <v>ส่งแล้ว</v>
      </c>
      <c r="AB373" s="5" t="str">
        <f>IF(_xlfn.XLOOKUP(Table1[[#This Row],[email]],แบบฝึก_22[Email],แบบฝึก_22[Completion time],0)&lt;&gt;0,"ส่งแล้ว","ยังไม่ส่ง")</f>
        <v>ส่งแล้ว</v>
      </c>
      <c r="AC373" s="5">
        <f>_xlfn.XLOOKUP(Table1[[#This Row],[email]],ท้ายบท_2[Email],ท้ายบท_2[Total points],"ยังไม่ส่ง")</f>
        <v>11</v>
      </c>
      <c r="AD373" s="5">
        <f>_xlfn.XLOOKUP(Table1[[#This Row],[email]],Quiz_2[Email],Quiz_2[Total points],"ยังไม่ส่ง")</f>
        <v>9</v>
      </c>
      <c r="AE373" s="5" t="str">
        <f>IF(_xlfn.XLOOKUP(Table1[[#This Row],[email]],แบบฝึก_31[Email],แบบฝึก_31[Completion time],0)&lt;&gt;0,"ส่งแล้ว","ยังไม่ส่ง")</f>
        <v>ส่งแล้ว</v>
      </c>
      <c r="AF373" s="5">
        <f>_xlfn.XLOOKUP(Table1[[#This Row],[email]],ท้ายบท_3[Email],ท้ายบท_3[Total points],"ยังไม่ส่ง")</f>
        <v>10</v>
      </c>
      <c r="AG373" s="5">
        <f>_xlfn.XLOOKUP(Table1[[#This Row],[email]],Quiz_3[Email],Quiz_3[Total points],"ยังไม่ส่ง")</f>
        <v>7</v>
      </c>
      <c r="AH373" s="12">
        <v>17</v>
      </c>
      <c r="AI373" s="14">
        <v>9</v>
      </c>
      <c r="AJ373" s="12">
        <f>ROUND((Table1[[#This Row],[mid '[20']]]+Table1[[#This Row],[mid '[10']]])/2,0)</f>
        <v>13</v>
      </c>
      <c r="AK373" s="5" t="str">
        <f>IF(_xlfn.XLOOKUP(Table1[[#This Row],[email]],แบบฝึก_41[Email],แบบฝึก_41[Completion time],0)&lt;&gt;0,"ส่งแล้ว","ยังไม่ส่ง")</f>
        <v>ส่งแล้ว</v>
      </c>
      <c r="AL373" s="5" t="str">
        <f>IF(_xlfn.XLOOKUP(Table1[[#This Row],[email]],ท้ายบท_4[Email],ท้ายบท_4[Total points],"ยังไม่ส่ง")&lt;&gt;0,"ส่งแล้ว","ยังไม่ส่ง")</f>
        <v>ยังไม่ส่ง</v>
      </c>
      <c r="AM373" s="5" t="str">
        <f>_xlfn.XLOOKUP(Table1[[#This Row],[email]],Quiz_4[Email],Quiz_4[Total points],"ยังไม่ส่ง")</f>
        <v>ยังไม่ส่ง</v>
      </c>
      <c r="AN373" s="5" t="str">
        <f>IF(_xlfn.XLOOKUP(Table1[[#This Row],[email]],แบบฝึก_51[Email],แบบฝึก_51[Completion time],0)&lt;&gt;0,"ส่งแล้ว","ยังไม่ส่ง")</f>
        <v>ส่งแล้ว</v>
      </c>
      <c r="AO373" s="5" t="str">
        <f>IF(_xlfn.XLOOKUP(Table1[[#This Row],[email]],แบบฝึก_52[Email],แบบฝึก_52[Completion time],0)&lt;&gt;0,"ส่งแล้ว","ยังไม่ส่ง")</f>
        <v>ส่งแล้ว</v>
      </c>
      <c r="AP373" s="5">
        <f>_xlfn.XLOOKUP(Table1[[#This Row],[email]],ท้ายบท_5[Email],ท้ายบท_5[Total points],"ยังไม่ส่ง")</f>
        <v>18</v>
      </c>
      <c r="AQ373" s="5">
        <f>_xlfn.XLOOKUP(Table1[[#This Row],[email]],Quiz_5[Email],Quiz_5[Total points],"ยังไม่ส่ง")</f>
        <v>6</v>
      </c>
      <c r="AR373" s="37"/>
      <c r="AS373" s="4" t="str">
        <f>IF(M373&lt;10,"ยังไม่ซ่อม",IF(Table1[[#This Row],[ซ่อมแล้วกลางภาค]]="ซ่อมแล้ว","ซ่อมแล้ว","ไม่ต้องซ่อม"))</f>
        <v>ไม่ต้องซ่อม</v>
      </c>
      <c r="BN373"/>
      <c r="BO373"/>
      <c r="BP373"/>
      <c r="BQ373"/>
    </row>
    <row r="374" spans="1:69" ht="19.5" x14ac:dyDescent="0.4">
      <c r="A374" s="21">
        <v>373</v>
      </c>
      <c r="B374" s="4">
        <v>10</v>
      </c>
      <c r="C374" s="4">
        <v>35</v>
      </c>
      <c r="D374" s="4" t="s">
        <v>33427</v>
      </c>
      <c r="E374" s="4" t="s">
        <v>32396</v>
      </c>
      <c r="F374" s="4" t="s">
        <v>33428</v>
      </c>
      <c r="G374" s="4" t="s">
        <v>33429</v>
      </c>
      <c r="H374" s="4" t="s">
        <v>5149</v>
      </c>
      <c r="I374" s="24">
        <f>ROUND(COUNTIF(Table1[[#This Row],[กิจกรรม 1.1]:[ท้ายบท 1]],"&lt;&gt;ยังไม่ส่ง")*2+IF(Table1[[#This Row],[Quiz 1]]&lt;&gt;"ยังไม่ส่ง",Table1[[#This Row],[Quiz 1]]*2/10,0),0)</f>
        <v>8</v>
      </c>
      <c r="J374" s="24">
        <f>ROUND(COUNTIF(Table1[[#This Row],[แบบฝึก 2.1]:[ท้ายบท 2]],"&lt;&gt;ยังไม่ส่ง")*8/3+IF(Table1[[#This Row],[Quiz 2]]&lt;&gt;"ยังไม่ส่ง",Table1[[#This Row],[Quiz 2]]*2/10,0),0)</f>
        <v>10</v>
      </c>
      <c r="K374" s="24">
        <f>ROUND(COUNTIF(Table1[[#This Row],[แบบฝึก 3.1]:[ท้ายบท 3]],"&lt;&gt;ยังไม่ส่ง")*3/2+IF(Table1[[#This Row],[Quiz 3]]&lt;&gt;"ยังไม่ส่ง",Table1[[#This Row],[Quiz 3]]*2/10,0),0)</f>
        <v>4</v>
      </c>
      <c r="L374" s="12">
        <f>Table1[[#This Row],[บท 1 '[10']]]+Table1[[#This Row],[บท 2 '[10']]]+Table1[[#This Row],[บท 3 '[5']]]</f>
        <v>22</v>
      </c>
      <c r="M374" s="12">
        <f>IF(Table1[[#This Row],[ซ่อมแล้วกลางภาค]]="ซ่อมแล้ว",10,Table1[[#This Row],[MID '[20']2]])</f>
        <v>9</v>
      </c>
      <c r="N374" s="12">
        <f>ROUND(COUNTIF(Table1[[#This Row],[แบบฝึก 4.1]:[ท้ายบท 4]],"&lt;&gt;ยังไม่ส่ง")*8/2+IF(Table1[[#This Row],[Quiz 4]]&lt;&gt;"ยังไม่ส่ง",Table1[[#This Row],[Quiz 4]]*2/10,0),0)</f>
        <v>6</v>
      </c>
      <c r="O374" s="12"/>
      <c r="P374" s="13">
        <f>ROUND(COUNTIF(Table1[[#This Row],[แบบฝึก 5.1]:[ท้ายบท 5]],"&lt;&gt;ยังไม่ส่ง")*8/3+IF(Table1[[#This Row],[Quiz 5]]&lt;&gt;"ยังไม่ส่ง",Table1[[#This Row],[Quiz 5]]*2/10,0),0)</f>
        <v>9</v>
      </c>
      <c r="Q374" s="12">
        <f>Table1[[#This Row],[บท 4 '[10']]]+Table1[[#This Row],[นำเสนอ '[5']]]+Table1[[#This Row],[บท 5 '[10']]]</f>
        <v>15</v>
      </c>
      <c r="R374" s="12">
        <f>Table1[[#This Row],[ก่อนกลางภาค '[25']]]+Table1[[#This Row],[กลางภาค '[20']]]+Table1[[#This Row],[หลังกลางภาค '[25']]]</f>
        <v>46</v>
      </c>
      <c r="S374" s="12"/>
      <c r="T374" s="12">
        <f>Table1[[#This Row],[ปลายภาค '[30']]]+Table1[[#This Row],[ก่อนปลายภาค '[70']]]</f>
        <v>46</v>
      </c>
      <c r="U374" s="11">
        <f t="shared" si="5"/>
        <v>0</v>
      </c>
      <c r="V374" s="5" t="str">
        <f>IF(_xlfn.XLOOKUP(Table1[[#This Row],[email]],กิจกรรม_11[Email],กิจกรรม_11[Completion time],0)&lt;&gt;0,"ส่งแล้ว","ยังไม่ส่ง")</f>
        <v>ยังไม่ส่ง</v>
      </c>
      <c r="W374" s="5" t="str">
        <f>IF(_xlfn.XLOOKUP(Table1[[#This Row],[email]],แบบฝึก_11[Email],แบบฝึก_11[Completion time],0)&lt;&gt;0,"ส่งแล้ว","ยังไม่ส่ง")</f>
        <v>ส่งแล้ว</v>
      </c>
      <c r="X374" s="5" t="str">
        <f>IF(_xlfn.XLOOKUP(Table1[[#This Row],[email]],แบบฝึก_12[Email],แบบฝึก_12[Completion time],0)&lt;&gt;0,"ส่งแล้ว","ยังไม่ส่ง")</f>
        <v>ส่งแล้ว</v>
      </c>
      <c r="Y374" s="5">
        <f>_xlfn.XLOOKUP(Table1[[#This Row],[email]],ท้ายบท_1[Email],ท้ายบท_1[Total points],"ยังไม่ส่ง")</f>
        <v>21</v>
      </c>
      <c r="Z374" s="4">
        <f>_xlfn.XLOOKUP(Table1[[#This Row],[email]],Quiz_1[Email],Quiz_1[Total points],"ยังไม่ส่ง")</f>
        <v>10</v>
      </c>
      <c r="AA374" s="5" t="str">
        <f>IF(_xlfn.XLOOKUP(Table1[[#This Row],[email]],แบบฝึก_21[Email],แบบฝึก_21[Completion time],0)&lt;&gt;0,"ส่งแล้ว","ยังไม่ส่ง")</f>
        <v>ส่งแล้ว</v>
      </c>
      <c r="AB374" s="5" t="str">
        <f>IF(_xlfn.XLOOKUP(Table1[[#This Row],[email]],แบบฝึก_22[Email],แบบฝึก_22[Completion time],0)&lt;&gt;0,"ส่งแล้ว","ยังไม่ส่ง")</f>
        <v>ส่งแล้ว</v>
      </c>
      <c r="AC374" s="5">
        <f>_xlfn.XLOOKUP(Table1[[#This Row],[email]],ท้ายบท_2[Email],ท้ายบท_2[Total points],"ยังไม่ส่ง")</f>
        <v>13</v>
      </c>
      <c r="AD374" s="5">
        <f>_xlfn.XLOOKUP(Table1[[#This Row],[email]],Quiz_2[Email],Quiz_2[Total points],"ยังไม่ส่ง")</f>
        <v>9</v>
      </c>
      <c r="AE374" s="5" t="str">
        <f>IF(_xlfn.XLOOKUP(Table1[[#This Row],[email]],แบบฝึก_31[Email],แบบฝึก_31[Completion time],0)&lt;&gt;0,"ส่งแล้ว","ยังไม่ส่ง")</f>
        <v>ส่งแล้ว</v>
      </c>
      <c r="AF374" s="5">
        <f>_xlfn.XLOOKUP(Table1[[#This Row],[email]],ท้ายบท_3[Email],ท้ายบท_3[Total points],"ยังไม่ส่ง")</f>
        <v>11</v>
      </c>
      <c r="AG374" s="5">
        <f>_xlfn.XLOOKUP(Table1[[#This Row],[email]],Quiz_3[Email],Quiz_3[Total points],"ยังไม่ส่ง")</f>
        <v>7</v>
      </c>
      <c r="AH374" s="12">
        <v>14</v>
      </c>
      <c r="AI374" s="14">
        <v>3</v>
      </c>
      <c r="AJ374" s="12">
        <f>ROUND((Table1[[#This Row],[mid '[20']]]+Table1[[#This Row],[mid '[10']]])/2,0)</f>
        <v>9</v>
      </c>
      <c r="AK374" s="5" t="str">
        <f>IF(_xlfn.XLOOKUP(Table1[[#This Row],[email]],แบบฝึก_41[Email],แบบฝึก_41[Completion time],0)&lt;&gt;0,"ส่งแล้ว","ยังไม่ส่ง")</f>
        <v>ส่งแล้ว</v>
      </c>
      <c r="AL374" s="5" t="str">
        <f>IF(_xlfn.XLOOKUP(Table1[[#This Row],[email]],ท้ายบท_4[Email],ท้ายบท_4[Total points],"ยังไม่ส่ง")&lt;&gt;0,"ส่งแล้ว","ยังไม่ส่ง")</f>
        <v>ยังไม่ส่ง</v>
      </c>
      <c r="AM374" s="5">
        <f>_xlfn.XLOOKUP(Table1[[#This Row],[email]],Quiz_4[Email],Quiz_4[Total points],"ยังไม่ส่ง")</f>
        <v>8</v>
      </c>
      <c r="AN374" s="5" t="str">
        <f>IF(_xlfn.XLOOKUP(Table1[[#This Row],[email]],แบบฝึก_51[Email],แบบฝึก_51[Completion time],0)&lt;&gt;0,"ส่งแล้ว","ยังไม่ส่ง")</f>
        <v>ส่งแล้ว</v>
      </c>
      <c r="AO374" s="5" t="str">
        <f>IF(_xlfn.XLOOKUP(Table1[[#This Row],[email]],แบบฝึก_52[Email],แบบฝึก_52[Completion time],0)&lt;&gt;0,"ส่งแล้ว","ยังไม่ส่ง")</f>
        <v>ส่งแล้ว</v>
      </c>
      <c r="AP374" s="5">
        <f>_xlfn.XLOOKUP(Table1[[#This Row],[email]],ท้ายบท_5[Email],ท้ายบท_5[Total points],"ยังไม่ส่ง")</f>
        <v>15</v>
      </c>
      <c r="AQ374" s="5">
        <f>_xlfn.XLOOKUP(Table1[[#This Row],[email]],Quiz_5[Email],Quiz_5[Total points],"ยังไม่ส่ง")</f>
        <v>5</v>
      </c>
      <c r="AR374" s="37"/>
      <c r="AS374" s="4" t="str">
        <f>IF(M374&lt;10,"ยังไม่ซ่อม",IF(Table1[[#This Row],[ซ่อมแล้วกลางภาค]]="ซ่อมแล้ว","ซ่อมแล้ว","ไม่ต้องซ่อม"))</f>
        <v>ยังไม่ซ่อม</v>
      </c>
      <c r="BN374"/>
      <c r="BO374"/>
      <c r="BP374"/>
      <c r="BQ374"/>
    </row>
    <row r="375" spans="1:69" ht="19.5" x14ac:dyDescent="0.4">
      <c r="A375" s="21">
        <v>374</v>
      </c>
      <c r="B375" s="4">
        <v>10</v>
      </c>
      <c r="C375" s="4">
        <v>36</v>
      </c>
      <c r="D375" s="4" t="s">
        <v>33430</v>
      </c>
      <c r="E375" s="4" t="s">
        <v>32396</v>
      </c>
      <c r="F375" s="4" t="s">
        <v>32936</v>
      </c>
      <c r="G375" s="4" t="s">
        <v>33431</v>
      </c>
      <c r="H375" s="4" t="s">
        <v>741</v>
      </c>
      <c r="I375" s="24">
        <f>ROUND(COUNTIF(Table1[[#This Row],[กิจกรรม 1.1]:[ท้ายบท 1]],"&lt;&gt;ยังไม่ส่ง")*2+IF(Table1[[#This Row],[Quiz 1]]&lt;&gt;"ยังไม่ส่ง",Table1[[#This Row],[Quiz 1]]*2/10,0),0)</f>
        <v>10</v>
      </c>
      <c r="J375" s="24">
        <f>ROUND(COUNTIF(Table1[[#This Row],[แบบฝึก 2.1]:[ท้ายบท 2]],"&lt;&gt;ยังไม่ส่ง")*8/3+IF(Table1[[#This Row],[Quiz 2]]&lt;&gt;"ยังไม่ส่ง",Table1[[#This Row],[Quiz 2]]*2/10,0),0)</f>
        <v>10</v>
      </c>
      <c r="K375" s="24">
        <f>ROUND(COUNTIF(Table1[[#This Row],[แบบฝึก 3.1]:[ท้ายบท 3]],"&lt;&gt;ยังไม่ส่ง")*3/2+IF(Table1[[#This Row],[Quiz 3]]&lt;&gt;"ยังไม่ส่ง",Table1[[#This Row],[Quiz 3]]*2/10,0),0)</f>
        <v>4</v>
      </c>
      <c r="L375" s="12">
        <f>Table1[[#This Row],[บท 1 '[10']]]+Table1[[#This Row],[บท 2 '[10']]]+Table1[[#This Row],[บท 3 '[5']]]</f>
        <v>24</v>
      </c>
      <c r="M375" s="12">
        <f>IF(Table1[[#This Row],[ซ่อมแล้วกลางภาค]]="ซ่อมแล้ว",10,Table1[[#This Row],[MID '[20']2]])</f>
        <v>12</v>
      </c>
      <c r="N375" s="12">
        <f>ROUND(COUNTIF(Table1[[#This Row],[แบบฝึก 4.1]:[ท้ายบท 4]],"&lt;&gt;ยังไม่ส่ง")*8/2+IF(Table1[[#This Row],[Quiz 4]]&lt;&gt;"ยังไม่ส่ง",Table1[[#This Row],[Quiz 4]]*2/10,0),0)</f>
        <v>5</v>
      </c>
      <c r="O375" s="12"/>
      <c r="P375" s="13">
        <f>ROUND(COUNTIF(Table1[[#This Row],[แบบฝึก 5.1]:[ท้ายบท 5]],"&lt;&gt;ยังไม่ส่ง")*8/3+IF(Table1[[#This Row],[Quiz 5]]&lt;&gt;"ยังไม่ส่ง",Table1[[#This Row],[Quiz 5]]*2/10,0),0)</f>
        <v>9</v>
      </c>
      <c r="Q375" s="12">
        <f>Table1[[#This Row],[บท 4 '[10']]]+Table1[[#This Row],[นำเสนอ '[5']]]+Table1[[#This Row],[บท 5 '[10']]]</f>
        <v>14</v>
      </c>
      <c r="R375" s="12">
        <f>Table1[[#This Row],[ก่อนกลางภาค '[25']]]+Table1[[#This Row],[กลางภาค '[20']]]+Table1[[#This Row],[หลังกลางภาค '[25']]]</f>
        <v>50</v>
      </c>
      <c r="S375" s="12"/>
      <c r="T375" s="12">
        <f>Table1[[#This Row],[ปลายภาค '[30']]]+Table1[[#This Row],[ก่อนปลายภาค '[70']]]</f>
        <v>50</v>
      </c>
      <c r="U375" s="11">
        <f t="shared" si="5"/>
        <v>1</v>
      </c>
      <c r="V375" s="5" t="str">
        <f>IF(_xlfn.XLOOKUP(Table1[[#This Row],[email]],กิจกรรม_11[Email],กิจกรรม_11[Completion time],0)&lt;&gt;0,"ส่งแล้ว","ยังไม่ส่ง")</f>
        <v>ส่งแล้ว</v>
      </c>
      <c r="W375" s="5" t="str">
        <f>IF(_xlfn.XLOOKUP(Table1[[#This Row],[email]],แบบฝึก_11[Email],แบบฝึก_11[Completion time],0)&lt;&gt;0,"ส่งแล้ว","ยังไม่ส่ง")</f>
        <v>ส่งแล้ว</v>
      </c>
      <c r="X375" s="5" t="str">
        <f>IF(_xlfn.XLOOKUP(Table1[[#This Row],[email]],แบบฝึก_12[Email],แบบฝึก_12[Completion time],0)&lt;&gt;0,"ส่งแล้ว","ยังไม่ส่ง")</f>
        <v>ส่งแล้ว</v>
      </c>
      <c r="Y375" s="5">
        <f>_xlfn.XLOOKUP(Table1[[#This Row],[email]],ท้ายบท_1[Email],ท้ายบท_1[Total points],"ยังไม่ส่ง")</f>
        <v>18</v>
      </c>
      <c r="Z375" s="4">
        <f>_xlfn.XLOOKUP(Table1[[#This Row],[email]],Quiz_1[Email],Quiz_1[Total points],"ยังไม่ส่ง")</f>
        <v>9</v>
      </c>
      <c r="AA375" s="5" t="str">
        <f>IF(_xlfn.XLOOKUP(Table1[[#This Row],[email]],แบบฝึก_21[Email],แบบฝึก_21[Completion time],0)&lt;&gt;0,"ส่งแล้ว","ยังไม่ส่ง")</f>
        <v>ส่งแล้ว</v>
      </c>
      <c r="AB375" s="5" t="str">
        <f>IF(_xlfn.XLOOKUP(Table1[[#This Row],[email]],แบบฝึก_22[Email],แบบฝึก_22[Completion time],0)&lt;&gt;0,"ส่งแล้ว","ยังไม่ส่ง")</f>
        <v>ส่งแล้ว</v>
      </c>
      <c r="AC375" s="5">
        <f>_xlfn.XLOOKUP(Table1[[#This Row],[email]],ท้ายบท_2[Email],ท้ายบท_2[Total points],"ยังไม่ส่ง")</f>
        <v>14</v>
      </c>
      <c r="AD375" s="5">
        <f>_xlfn.XLOOKUP(Table1[[#This Row],[email]],Quiz_2[Email],Quiz_2[Total points],"ยังไม่ส่ง")</f>
        <v>9</v>
      </c>
      <c r="AE375" s="5" t="str">
        <f>IF(_xlfn.XLOOKUP(Table1[[#This Row],[email]],แบบฝึก_31[Email],แบบฝึก_31[Completion time],0)&lt;&gt;0,"ส่งแล้ว","ยังไม่ส่ง")</f>
        <v>ส่งแล้ว</v>
      </c>
      <c r="AF375" s="5">
        <f>_xlfn.XLOOKUP(Table1[[#This Row],[email]],ท้ายบท_3[Email],ท้ายบท_3[Total points],"ยังไม่ส่ง")</f>
        <v>9</v>
      </c>
      <c r="AG375" s="5">
        <f>_xlfn.XLOOKUP(Table1[[#This Row],[email]],Quiz_3[Email],Quiz_3[Total points],"ยังไม่ส่ง")</f>
        <v>6</v>
      </c>
      <c r="AH375" s="12">
        <v>14</v>
      </c>
      <c r="AI375" s="14">
        <v>9</v>
      </c>
      <c r="AJ375" s="12">
        <f>ROUND((Table1[[#This Row],[mid '[20']]]+Table1[[#This Row],[mid '[10']]])/2,0)</f>
        <v>12</v>
      </c>
      <c r="AK375" s="5" t="str">
        <f>IF(_xlfn.XLOOKUP(Table1[[#This Row],[email]],แบบฝึก_41[Email],แบบฝึก_41[Completion time],0)&lt;&gt;0,"ส่งแล้ว","ยังไม่ส่ง")</f>
        <v>ส่งแล้ว</v>
      </c>
      <c r="AL375" s="5" t="str">
        <f>IF(_xlfn.XLOOKUP(Table1[[#This Row],[email]],ท้ายบท_4[Email],ท้ายบท_4[Total points],"ยังไม่ส่ง")&lt;&gt;0,"ส่งแล้ว","ยังไม่ส่ง")</f>
        <v>ยังไม่ส่ง</v>
      </c>
      <c r="AM375" s="5">
        <f>_xlfn.XLOOKUP(Table1[[#This Row],[email]],Quiz_4[Email],Quiz_4[Total points],"ยังไม่ส่ง")</f>
        <v>7</v>
      </c>
      <c r="AN375" s="5" t="str">
        <f>IF(_xlfn.XLOOKUP(Table1[[#This Row],[email]],แบบฝึก_51[Email],แบบฝึก_51[Completion time],0)&lt;&gt;0,"ส่งแล้ว","ยังไม่ส่ง")</f>
        <v>ส่งแล้ว</v>
      </c>
      <c r="AO375" s="5" t="str">
        <f>IF(_xlfn.XLOOKUP(Table1[[#This Row],[email]],แบบฝึก_52[Email],แบบฝึก_52[Completion time],0)&lt;&gt;0,"ส่งแล้ว","ยังไม่ส่ง")</f>
        <v>ส่งแล้ว</v>
      </c>
      <c r="AP375" s="5">
        <f>_xlfn.XLOOKUP(Table1[[#This Row],[email]],ท้ายบท_5[Email],ท้ายบท_5[Total points],"ยังไม่ส่ง")</f>
        <v>18</v>
      </c>
      <c r="AQ375" s="5">
        <f>_xlfn.XLOOKUP(Table1[[#This Row],[email]],Quiz_5[Email],Quiz_5[Total points],"ยังไม่ส่ง")</f>
        <v>5</v>
      </c>
      <c r="AR375" s="37"/>
      <c r="AS375" s="4" t="str">
        <f>IF(M375&lt;10,"ยังไม่ซ่อม",IF(Table1[[#This Row],[ซ่อมแล้วกลางภาค]]="ซ่อมแล้ว","ซ่อมแล้ว","ไม่ต้องซ่อม"))</f>
        <v>ไม่ต้องซ่อม</v>
      </c>
      <c r="BN375"/>
      <c r="BO375"/>
      <c r="BP375"/>
      <c r="BQ375"/>
    </row>
    <row r="376" spans="1:69" ht="19.5" x14ac:dyDescent="0.4">
      <c r="A376" s="21">
        <v>375</v>
      </c>
      <c r="B376" s="4">
        <v>10</v>
      </c>
      <c r="C376" s="4">
        <v>37</v>
      </c>
      <c r="D376" s="4" t="s">
        <v>33432</v>
      </c>
      <c r="E376" s="4" t="s">
        <v>32396</v>
      </c>
      <c r="F376" s="4" t="s">
        <v>33433</v>
      </c>
      <c r="G376" s="4" t="s">
        <v>33434</v>
      </c>
      <c r="H376" s="4" t="s">
        <v>690</v>
      </c>
      <c r="I376" s="24">
        <f>ROUND(COUNTIF(Table1[[#This Row],[กิจกรรม 1.1]:[ท้ายบท 1]],"&lt;&gt;ยังไม่ส่ง")*2+IF(Table1[[#This Row],[Quiz 1]]&lt;&gt;"ยังไม่ส่ง",Table1[[#This Row],[Quiz 1]]*2/10,0),0)</f>
        <v>10</v>
      </c>
      <c r="J376" s="24">
        <f>ROUND(COUNTIF(Table1[[#This Row],[แบบฝึก 2.1]:[ท้ายบท 2]],"&lt;&gt;ยังไม่ส่ง")*8/3+IF(Table1[[#This Row],[Quiz 2]]&lt;&gt;"ยังไม่ส่ง",Table1[[#This Row],[Quiz 2]]*2/10,0),0)</f>
        <v>10</v>
      </c>
      <c r="K376" s="24">
        <f>ROUND(COUNTIF(Table1[[#This Row],[แบบฝึก 3.1]:[ท้ายบท 3]],"&lt;&gt;ยังไม่ส่ง")*3/2+IF(Table1[[#This Row],[Quiz 3]]&lt;&gt;"ยังไม่ส่ง",Table1[[#This Row],[Quiz 3]]*2/10,0),0)</f>
        <v>5</v>
      </c>
      <c r="L376" s="12">
        <f>Table1[[#This Row],[บท 1 '[10']]]+Table1[[#This Row],[บท 2 '[10']]]+Table1[[#This Row],[บท 3 '[5']]]</f>
        <v>25</v>
      </c>
      <c r="M376" s="12">
        <f>IF(Table1[[#This Row],[ซ่อมแล้วกลางภาค]]="ซ่อมแล้ว",10,Table1[[#This Row],[MID '[20']2]])</f>
        <v>12</v>
      </c>
      <c r="N376" s="12">
        <f>ROUND(COUNTIF(Table1[[#This Row],[แบบฝึก 4.1]:[ท้ายบท 4]],"&lt;&gt;ยังไม่ส่ง")*8/2+IF(Table1[[#This Row],[Quiz 4]]&lt;&gt;"ยังไม่ส่ง",Table1[[#This Row],[Quiz 4]]*2/10,0),0)</f>
        <v>5</v>
      </c>
      <c r="O376" s="12"/>
      <c r="P376" s="13">
        <f>ROUND(COUNTIF(Table1[[#This Row],[แบบฝึก 5.1]:[ท้ายบท 5]],"&lt;&gt;ยังไม่ส่ง")*8/3+IF(Table1[[#This Row],[Quiz 5]]&lt;&gt;"ยังไม่ส่ง",Table1[[#This Row],[Quiz 5]]*2/10,0),0)</f>
        <v>9</v>
      </c>
      <c r="Q376" s="12">
        <f>Table1[[#This Row],[บท 4 '[10']]]+Table1[[#This Row],[นำเสนอ '[5']]]+Table1[[#This Row],[บท 5 '[10']]]</f>
        <v>14</v>
      </c>
      <c r="R376" s="12">
        <f>Table1[[#This Row],[ก่อนกลางภาค '[25']]]+Table1[[#This Row],[กลางภาค '[20']]]+Table1[[#This Row],[หลังกลางภาค '[25']]]</f>
        <v>51</v>
      </c>
      <c r="S376" s="12"/>
      <c r="T376" s="12">
        <f>Table1[[#This Row],[ปลายภาค '[30']]]+Table1[[#This Row],[ก่อนปลายภาค '[70']]]</f>
        <v>51</v>
      </c>
      <c r="U376" s="11">
        <f t="shared" si="5"/>
        <v>1</v>
      </c>
      <c r="V376" s="5" t="str">
        <f>IF(_xlfn.XLOOKUP(Table1[[#This Row],[email]],กิจกรรม_11[Email],กิจกรรม_11[Completion time],0)&lt;&gt;0,"ส่งแล้ว","ยังไม่ส่ง")</f>
        <v>ส่งแล้ว</v>
      </c>
      <c r="W376" s="5" t="str">
        <f>IF(_xlfn.XLOOKUP(Table1[[#This Row],[email]],แบบฝึก_11[Email],แบบฝึก_11[Completion time],0)&lt;&gt;0,"ส่งแล้ว","ยังไม่ส่ง")</f>
        <v>ส่งแล้ว</v>
      </c>
      <c r="X376" s="5" t="str">
        <f>IF(_xlfn.XLOOKUP(Table1[[#This Row],[email]],แบบฝึก_12[Email],แบบฝึก_12[Completion time],0)&lt;&gt;0,"ส่งแล้ว","ยังไม่ส่ง")</f>
        <v>ส่งแล้ว</v>
      </c>
      <c r="Y376" s="5">
        <f>_xlfn.XLOOKUP(Table1[[#This Row],[email]],ท้ายบท_1[Email],ท้ายบท_1[Total points],"ยังไม่ส่ง")</f>
        <v>22</v>
      </c>
      <c r="Z376" s="4">
        <f>_xlfn.XLOOKUP(Table1[[#This Row],[email]],Quiz_1[Email],Quiz_1[Total points],"ยังไม่ส่ง")</f>
        <v>9</v>
      </c>
      <c r="AA376" s="5" t="str">
        <f>IF(_xlfn.XLOOKUP(Table1[[#This Row],[email]],แบบฝึก_21[Email],แบบฝึก_21[Completion time],0)&lt;&gt;0,"ส่งแล้ว","ยังไม่ส่ง")</f>
        <v>ส่งแล้ว</v>
      </c>
      <c r="AB376" s="5" t="str">
        <f>IF(_xlfn.XLOOKUP(Table1[[#This Row],[email]],แบบฝึก_22[Email],แบบฝึก_22[Completion time],0)&lt;&gt;0,"ส่งแล้ว","ยังไม่ส่ง")</f>
        <v>ส่งแล้ว</v>
      </c>
      <c r="AC376" s="5">
        <f>_xlfn.XLOOKUP(Table1[[#This Row],[email]],ท้ายบท_2[Email],ท้ายบท_2[Total points],"ยังไม่ส่ง")</f>
        <v>12</v>
      </c>
      <c r="AD376" s="5">
        <f>_xlfn.XLOOKUP(Table1[[#This Row],[email]],Quiz_2[Email],Quiz_2[Total points],"ยังไม่ส่ง")</f>
        <v>9</v>
      </c>
      <c r="AE376" s="5" t="str">
        <f>IF(_xlfn.XLOOKUP(Table1[[#This Row],[email]],แบบฝึก_31[Email],แบบฝึก_31[Completion time],0)&lt;&gt;0,"ส่งแล้ว","ยังไม่ส่ง")</f>
        <v>ส่งแล้ว</v>
      </c>
      <c r="AF376" s="5">
        <f>_xlfn.XLOOKUP(Table1[[#This Row],[email]],ท้ายบท_3[Email],ท้ายบท_3[Total points],"ยังไม่ส่ง")</f>
        <v>9</v>
      </c>
      <c r="AG376" s="5">
        <f>_xlfn.XLOOKUP(Table1[[#This Row],[email]],Quiz_3[Email],Quiz_3[Total points],"ยังไม่ส่ง")</f>
        <v>8</v>
      </c>
      <c r="AH376" s="12">
        <v>16</v>
      </c>
      <c r="AI376" s="14">
        <v>8</v>
      </c>
      <c r="AJ376" s="12">
        <f>ROUND((Table1[[#This Row],[mid '[20']]]+Table1[[#This Row],[mid '[10']]])/2,0)</f>
        <v>12</v>
      </c>
      <c r="AK376" s="5" t="str">
        <f>IF(_xlfn.XLOOKUP(Table1[[#This Row],[email]],แบบฝึก_41[Email],แบบฝึก_41[Completion time],0)&lt;&gt;0,"ส่งแล้ว","ยังไม่ส่ง")</f>
        <v>ส่งแล้ว</v>
      </c>
      <c r="AL376" s="5" t="str">
        <f>IF(_xlfn.XLOOKUP(Table1[[#This Row],[email]],ท้ายบท_4[Email],ท้ายบท_4[Total points],"ยังไม่ส่ง")&lt;&gt;0,"ส่งแล้ว","ยังไม่ส่ง")</f>
        <v>ยังไม่ส่ง</v>
      </c>
      <c r="AM376" s="5">
        <f>_xlfn.XLOOKUP(Table1[[#This Row],[email]],Quiz_4[Email],Quiz_4[Total points],"ยังไม่ส่ง")</f>
        <v>6</v>
      </c>
      <c r="AN376" s="5" t="str">
        <f>IF(_xlfn.XLOOKUP(Table1[[#This Row],[email]],แบบฝึก_51[Email],แบบฝึก_51[Completion time],0)&lt;&gt;0,"ส่งแล้ว","ยังไม่ส่ง")</f>
        <v>ส่งแล้ว</v>
      </c>
      <c r="AO376" s="5" t="str">
        <f>IF(_xlfn.XLOOKUP(Table1[[#This Row],[email]],แบบฝึก_52[Email],แบบฝึก_52[Completion time],0)&lt;&gt;0,"ส่งแล้ว","ยังไม่ส่ง")</f>
        <v>ส่งแล้ว</v>
      </c>
      <c r="AP376" s="5">
        <f>_xlfn.XLOOKUP(Table1[[#This Row],[email]],ท้ายบท_5[Email],ท้ายบท_5[Total points],"ยังไม่ส่ง")</f>
        <v>18</v>
      </c>
      <c r="AQ376" s="5">
        <f>_xlfn.XLOOKUP(Table1[[#This Row],[email]],Quiz_5[Email],Quiz_5[Total points],"ยังไม่ส่ง")</f>
        <v>6</v>
      </c>
      <c r="AR376" s="37"/>
      <c r="AS376" s="4" t="str">
        <f>IF(M376&lt;10,"ยังไม่ซ่อม",IF(Table1[[#This Row],[ซ่อมแล้วกลางภาค]]="ซ่อมแล้ว","ซ่อมแล้ว","ไม่ต้องซ่อม"))</f>
        <v>ไม่ต้องซ่อม</v>
      </c>
      <c r="BN376"/>
      <c r="BO376"/>
      <c r="BP376"/>
      <c r="BQ376"/>
    </row>
    <row r="377" spans="1:69" ht="19.5" x14ac:dyDescent="0.4">
      <c r="A377" s="21">
        <v>376</v>
      </c>
      <c r="B377" s="4">
        <v>10</v>
      </c>
      <c r="C377" s="4">
        <v>38</v>
      </c>
      <c r="D377" s="4" t="s">
        <v>33435</v>
      </c>
      <c r="E377" s="4" t="s">
        <v>32396</v>
      </c>
      <c r="F377" s="4" t="s">
        <v>33436</v>
      </c>
      <c r="G377" s="4" t="s">
        <v>33437</v>
      </c>
      <c r="H377" s="4" t="s">
        <v>799</v>
      </c>
      <c r="I377" s="24">
        <f>ROUND(COUNTIF(Table1[[#This Row],[กิจกรรม 1.1]:[ท้ายบท 1]],"&lt;&gt;ยังไม่ส่ง")*2+IF(Table1[[#This Row],[Quiz 1]]&lt;&gt;"ยังไม่ส่ง",Table1[[#This Row],[Quiz 1]]*2/10,0),0)</f>
        <v>10</v>
      </c>
      <c r="J377" s="24">
        <f>ROUND(COUNTIF(Table1[[#This Row],[แบบฝึก 2.1]:[ท้ายบท 2]],"&lt;&gt;ยังไม่ส่ง")*8/3+IF(Table1[[#This Row],[Quiz 2]]&lt;&gt;"ยังไม่ส่ง",Table1[[#This Row],[Quiz 2]]*2/10,0),0)</f>
        <v>10</v>
      </c>
      <c r="K377" s="24">
        <f>ROUND(COUNTIF(Table1[[#This Row],[แบบฝึก 3.1]:[ท้ายบท 3]],"&lt;&gt;ยังไม่ส่ง")*3/2+IF(Table1[[#This Row],[Quiz 3]]&lt;&gt;"ยังไม่ส่ง",Table1[[#This Row],[Quiz 3]]*2/10,0),0)</f>
        <v>4</v>
      </c>
      <c r="L377" s="12">
        <f>Table1[[#This Row],[บท 1 '[10']]]+Table1[[#This Row],[บท 2 '[10']]]+Table1[[#This Row],[บท 3 '[5']]]</f>
        <v>24</v>
      </c>
      <c r="M377" s="12">
        <f>IF(Table1[[#This Row],[ซ่อมแล้วกลางภาค]]="ซ่อมแล้ว",10,Table1[[#This Row],[MID '[20']2]])</f>
        <v>13</v>
      </c>
      <c r="N377" s="12">
        <f>ROUND(COUNTIF(Table1[[#This Row],[แบบฝึก 4.1]:[ท้ายบท 4]],"&lt;&gt;ยังไม่ส่ง")*8/2+IF(Table1[[#This Row],[Quiz 4]]&lt;&gt;"ยังไม่ส่ง",Table1[[#This Row],[Quiz 4]]*2/10,0),0)</f>
        <v>5</v>
      </c>
      <c r="O377" s="12"/>
      <c r="P377" s="13">
        <f>ROUND(COUNTIF(Table1[[#This Row],[แบบฝึก 5.1]:[ท้ายบท 5]],"&lt;&gt;ยังไม่ส่ง")*8/3+IF(Table1[[#This Row],[Quiz 5]]&lt;&gt;"ยังไม่ส่ง",Table1[[#This Row],[Quiz 5]]*2/10,0),0)</f>
        <v>9</v>
      </c>
      <c r="Q377" s="12">
        <f>Table1[[#This Row],[บท 4 '[10']]]+Table1[[#This Row],[นำเสนอ '[5']]]+Table1[[#This Row],[บท 5 '[10']]]</f>
        <v>14</v>
      </c>
      <c r="R377" s="12">
        <f>Table1[[#This Row],[ก่อนกลางภาค '[25']]]+Table1[[#This Row],[กลางภาค '[20']]]+Table1[[#This Row],[หลังกลางภาค '[25']]]</f>
        <v>51</v>
      </c>
      <c r="S377" s="12"/>
      <c r="T377" s="12">
        <f>Table1[[#This Row],[ปลายภาค '[30']]]+Table1[[#This Row],[ก่อนปลายภาค '[70']]]</f>
        <v>51</v>
      </c>
      <c r="U377" s="11">
        <f t="shared" si="5"/>
        <v>1</v>
      </c>
      <c r="V377" s="5" t="str">
        <f>IF(_xlfn.XLOOKUP(Table1[[#This Row],[email]],กิจกรรม_11[Email],กิจกรรม_11[Completion time],0)&lt;&gt;0,"ส่งแล้ว","ยังไม่ส่ง")</f>
        <v>ส่งแล้ว</v>
      </c>
      <c r="W377" s="5" t="str">
        <f>IF(_xlfn.XLOOKUP(Table1[[#This Row],[email]],แบบฝึก_11[Email],แบบฝึก_11[Completion time],0)&lt;&gt;0,"ส่งแล้ว","ยังไม่ส่ง")</f>
        <v>ส่งแล้ว</v>
      </c>
      <c r="X377" s="5" t="str">
        <f>IF(_xlfn.XLOOKUP(Table1[[#This Row],[email]],แบบฝึก_12[Email],แบบฝึก_12[Completion time],0)&lt;&gt;0,"ส่งแล้ว","ยังไม่ส่ง")</f>
        <v>ส่งแล้ว</v>
      </c>
      <c r="Y377" s="5">
        <f>_xlfn.XLOOKUP(Table1[[#This Row],[email]],ท้ายบท_1[Email],ท้ายบท_1[Total points],"ยังไม่ส่ง")</f>
        <v>20</v>
      </c>
      <c r="Z377" s="4">
        <f>_xlfn.XLOOKUP(Table1[[#This Row],[email]],Quiz_1[Email],Quiz_1[Total points],"ยังไม่ส่ง")</f>
        <v>9</v>
      </c>
      <c r="AA377" s="5" t="str">
        <f>IF(_xlfn.XLOOKUP(Table1[[#This Row],[email]],แบบฝึก_21[Email],แบบฝึก_21[Completion time],0)&lt;&gt;0,"ส่งแล้ว","ยังไม่ส่ง")</f>
        <v>ส่งแล้ว</v>
      </c>
      <c r="AB377" s="5" t="str">
        <f>IF(_xlfn.XLOOKUP(Table1[[#This Row],[email]],แบบฝึก_22[Email],แบบฝึก_22[Completion time],0)&lt;&gt;0,"ส่งแล้ว","ยังไม่ส่ง")</f>
        <v>ส่งแล้ว</v>
      </c>
      <c r="AC377" s="5">
        <f>_xlfn.XLOOKUP(Table1[[#This Row],[email]],ท้ายบท_2[Email],ท้ายบท_2[Total points],"ยังไม่ส่ง")</f>
        <v>13</v>
      </c>
      <c r="AD377" s="5">
        <f>_xlfn.XLOOKUP(Table1[[#This Row],[email]],Quiz_2[Email],Quiz_2[Total points],"ยังไม่ส่ง")</f>
        <v>8</v>
      </c>
      <c r="AE377" s="5" t="str">
        <f>IF(_xlfn.XLOOKUP(Table1[[#This Row],[email]],แบบฝึก_31[Email],แบบฝึก_31[Completion time],0)&lt;&gt;0,"ส่งแล้ว","ยังไม่ส่ง")</f>
        <v>ส่งแล้ว</v>
      </c>
      <c r="AF377" s="5">
        <f>_xlfn.XLOOKUP(Table1[[#This Row],[email]],ท้ายบท_3[Email],ท้ายบท_3[Total points],"ยังไม่ส่ง")</f>
        <v>10</v>
      </c>
      <c r="AG377" s="5">
        <f>_xlfn.XLOOKUP(Table1[[#This Row],[email]],Quiz_3[Email],Quiz_3[Total points],"ยังไม่ส่ง")</f>
        <v>7</v>
      </c>
      <c r="AH377" s="12">
        <v>16</v>
      </c>
      <c r="AI377" s="14">
        <v>9</v>
      </c>
      <c r="AJ377" s="12">
        <f>ROUND((Table1[[#This Row],[mid '[20']]]+Table1[[#This Row],[mid '[10']]])/2,0)</f>
        <v>13</v>
      </c>
      <c r="AK377" s="5" t="str">
        <f>IF(_xlfn.XLOOKUP(Table1[[#This Row],[email]],แบบฝึก_41[Email],แบบฝึก_41[Completion time],0)&lt;&gt;0,"ส่งแล้ว","ยังไม่ส่ง")</f>
        <v>ส่งแล้ว</v>
      </c>
      <c r="AL377" s="5" t="str">
        <f>IF(_xlfn.XLOOKUP(Table1[[#This Row],[email]],ท้ายบท_4[Email],ท้ายบท_4[Total points],"ยังไม่ส่ง")&lt;&gt;0,"ส่งแล้ว","ยังไม่ส่ง")</f>
        <v>ยังไม่ส่ง</v>
      </c>
      <c r="AM377" s="5">
        <f>_xlfn.XLOOKUP(Table1[[#This Row],[email]],Quiz_4[Email],Quiz_4[Total points],"ยังไม่ส่ง")</f>
        <v>7</v>
      </c>
      <c r="AN377" s="5" t="str">
        <f>IF(_xlfn.XLOOKUP(Table1[[#This Row],[email]],แบบฝึก_51[Email],แบบฝึก_51[Completion time],0)&lt;&gt;0,"ส่งแล้ว","ยังไม่ส่ง")</f>
        <v>ส่งแล้ว</v>
      </c>
      <c r="AO377" s="5" t="str">
        <f>IF(_xlfn.XLOOKUP(Table1[[#This Row],[email]],แบบฝึก_52[Email],แบบฝึก_52[Completion time],0)&lt;&gt;0,"ส่งแล้ว","ยังไม่ส่ง")</f>
        <v>ส่งแล้ว</v>
      </c>
      <c r="AP377" s="5">
        <f>_xlfn.XLOOKUP(Table1[[#This Row],[email]],ท้ายบท_5[Email],ท้ายบท_5[Total points],"ยังไม่ส่ง")</f>
        <v>18</v>
      </c>
      <c r="AQ377" s="5">
        <f>_xlfn.XLOOKUP(Table1[[#This Row],[email]],Quiz_5[Email],Quiz_5[Total points],"ยังไม่ส่ง")</f>
        <v>5</v>
      </c>
      <c r="AR377" s="37"/>
      <c r="AS377" s="4" t="str">
        <f>IF(M377&lt;10,"ยังไม่ซ่อม",IF(Table1[[#This Row],[ซ่อมแล้วกลางภาค]]="ซ่อมแล้ว","ซ่อมแล้ว","ไม่ต้องซ่อม"))</f>
        <v>ไม่ต้องซ่อม</v>
      </c>
      <c r="BN377"/>
      <c r="BO377"/>
      <c r="BP377"/>
      <c r="BQ377"/>
    </row>
    <row r="378" spans="1:69" ht="19.5" x14ac:dyDescent="0.4">
      <c r="A378" s="21">
        <v>377</v>
      </c>
      <c r="B378" s="4">
        <v>10</v>
      </c>
      <c r="C378" s="4">
        <v>39</v>
      </c>
      <c r="D378" s="4" t="s">
        <v>33438</v>
      </c>
      <c r="E378" s="4" t="s">
        <v>32396</v>
      </c>
      <c r="F378" s="4" t="s">
        <v>33439</v>
      </c>
      <c r="G378" s="4" t="s">
        <v>33440</v>
      </c>
      <c r="H378" s="4" t="s">
        <v>734</v>
      </c>
      <c r="I378" s="24">
        <f>ROUND(COUNTIF(Table1[[#This Row],[กิจกรรม 1.1]:[ท้ายบท 1]],"&lt;&gt;ยังไม่ส่ง")*2+IF(Table1[[#This Row],[Quiz 1]]&lt;&gt;"ยังไม่ส่ง",Table1[[#This Row],[Quiz 1]]*2/10,0),0)</f>
        <v>9</v>
      </c>
      <c r="J378" s="24">
        <f>ROUND(COUNTIF(Table1[[#This Row],[แบบฝึก 2.1]:[ท้ายบท 2]],"&lt;&gt;ยังไม่ส่ง")*8/3+IF(Table1[[#This Row],[Quiz 2]]&lt;&gt;"ยังไม่ส่ง",Table1[[#This Row],[Quiz 2]]*2/10,0),0)</f>
        <v>10</v>
      </c>
      <c r="K378" s="24">
        <f>ROUND(COUNTIF(Table1[[#This Row],[แบบฝึก 3.1]:[ท้ายบท 3]],"&lt;&gt;ยังไม่ส่ง")*3/2+IF(Table1[[#This Row],[Quiz 3]]&lt;&gt;"ยังไม่ส่ง",Table1[[#This Row],[Quiz 3]]*2/10,0),0)</f>
        <v>5</v>
      </c>
      <c r="L378" s="12">
        <f>Table1[[#This Row],[บท 1 '[10']]]+Table1[[#This Row],[บท 2 '[10']]]+Table1[[#This Row],[บท 3 '[5']]]</f>
        <v>24</v>
      </c>
      <c r="M378" s="12">
        <f>IF(Table1[[#This Row],[ซ่อมแล้วกลางภาค]]="ซ่อมแล้ว",10,Table1[[#This Row],[MID '[20']2]])</f>
        <v>8</v>
      </c>
      <c r="N378" s="12">
        <f>ROUND(COUNTIF(Table1[[#This Row],[แบบฝึก 4.1]:[ท้ายบท 4]],"&lt;&gt;ยังไม่ส่ง")*8/2+IF(Table1[[#This Row],[Quiz 4]]&lt;&gt;"ยังไม่ส่ง",Table1[[#This Row],[Quiz 4]]*2/10,0),0)</f>
        <v>5</v>
      </c>
      <c r="O378" s="12"/>
      <c r="P378" s="13">
        <f>ROUND(COUNTIF(Table1[[#This Row],[แบบฝึก 5.1]:[ท้ายบท 5]],"&lt;&gt;ยังไม่ส่ง")*8/3+IF(Table1[[#This Row],[Quiz 5]]&lt;&gt;"ยังไม่ส่ง",Table1[[#This Row],[Quiz 5]]*2/10,0),0)</f>
        <v>9</v>
      </c>
      <c r="Q378" s="12">
        <f>Table1[[#This Row],[บท 4 '[10']]]+Table1[[#This Row],[นำเสนอ '[5']]]+Table1[[#This Row],[บท 5 '[10']]]</f>
        <v>14</v>
      </c>
      <c r="R378" s="12">
        <f>Table1[[#This Row],[ก่อนกลางภาค '[25']]]+Table1[[#This Row],[กลางภาค '[20']]]+Table1[[#This Row],[หลังกลางภาค '[25']]]</f>
        <v>46</v>
      </c>
      <c r="S378" s="12"/>
      <c r="T378" s="12">
        <f>Table1[[#This Row],[ปลายภาค '[30']]]+Table1[[#This Row],[ก่อนปลายภาค '[70']]]</f>
        <v>46</v>
      </c>
      <c r="U378" s="11">
        <f t="shared" si="5"/>
        <v>0</v>
      </c>
      <c r="V378" s="5" t="str">
        <f>IF(_xlfn.XLOOKUP(Table1[[#This Row],[email]],กิจกรรม_11[Email],กิจกรรม_11[Completion time],0)&lt;&gt;0,"ส่งแล้ว","ยังไม่ส่ง")</f>
        <v>ส่งแล้ว</v>
      </c>
      <c r="W378" s="5" t="str">
        <f>IF(_xlfn.XLOOKUP(Table1[[#This Row],[email]],แบบฝึก_11[Email],แบบฝึก_11[Completion time],0)&lt;&gt;0,"ส่งแล้ว","ยังไม่ส่ง")</f>
        <v>ส่งแล้ว</v>
      </c>
      <c r="X378" s="5" t="str">
        <f>IF(_xlfn.XLOOKUP(Table1[[#This Row],[email]],แบบฝึก_12[Email],แบบฝึก_12[Completion time],0)&lt;&gt;0,"ส่งแล้ว","ยังไม่ส่ง")</f>
        <v>ส่งแล้ว</v>
      </c>
      <c r="Y378" s="5">
        <f>_xlfn.XLOOKUP(Table1[[#This Row],[email]],ท้ายบท_1[Email],ท้ายบท_1[Total points],"ยังไม่ส่ง")</f>
        <v>18</v>
      </c>
      <c r="Z378" s="4">
        <f>_xlfn.XLOOKUP(Table1[[#This Row],[email]],Quiz_1[Email],Quiz_1[Total points],"ยังไม่ส่ง")</f>
        <v>7</v>
      </c>
      <c r="AA378" s="5" t="str">
        <f>IF(_xlfn.XLOOKUP(Table1[[#This Row],[email]],แบบฝึก_21[Email],แบบฝึก_21[Completion time],0)&lt;&gt;0,"ส่งแล้ว","ยังไม่ส่ง")</f>
        <v>ส่งแล้ว</v>
      </c>
      <c r="AB378" s="5" t="str">
        <f>IF(_xlfn.XLOOKUP(Table1[[#This Row],[email]],แบบฝึก_22[Email],แบบฝึก_22[Completion time],0)&lt;&gt;0,"ส่งแล้ว","ยังไม่ส่ง")</f>
        <v>ส่งแล้ว</v>
      </c>
      <c r="AC378" s="5">
        <f>_xlfn.XLOOKUP(Table1[[#This Row],[email]],ท้ายบท_2[Email],ท้ายบท_2[Total points],"ยังไม่ส่ง")</f>
        <v>12</v>
      </c>
      <c r="AD378" s="5">
        <f>_xlfn.XLOOKUP(Table1[[#This Row],[email]],Quiz_2[Email],Quiz_2[Total points],"ยังไม่ส่ง")</f>
        <v>8</v>
      </c>
      <c r="AE378" s="5" t="str">
        <f>IF(_xlfn.XLOOKUP(Table1[[#This Row],[email]],แบบฝึก_31[Email],แบบฝึก_31[Completion time],0)&lt;&gt;0,"ส่งแล้ว","ยังไม่ส่ง")</f>
        <v>ส่งแล้ว</v>
      </c>
      <c r="AF378" s="5">
        <f>_xlfn.XLOOKUP(Table1[[#This Row],[email]],ท้ายบท_3[Email],ท้ายบท_3[Total points],"ยังไม่ส่ง")</f>
        <v>10</v>
      </c>
      <c r="AG378" s="5">
        <f>_xlfn.XLOOKUP(Table1[[#This Row],[email]],Quiz_3[Email],Quiz_3[Total points],"ยังไม่ส่ง")</f>
        <v>8</v>
      </c>
      <c r="AH378" s="12">
        <v>11</v>
      </c>
      <c r="AI378" s="14">
        <v>4</v>
      </c>
      <c r="AJ378" s="12">
        <f>ROUND((Table1[[#This Row],[mid '[20']]]+Table1[[#This Row],[mid '[10']]])/2,0)</f>
        <v>8</v>
      </c>
      <c r="AK378" s="5" t="str">
        <f>IF(_xlfn.XLOOKUP(Table1[[#This Row],[email]],แบบฝึก_41[Email],แบบฝึก_41[Completion time],0)&lt;&gt;0,"ส่งแล้ว","ยังไม่ส่ง")</f>
        <v>ส่งแล้ว</v>
      </c>
      <c r="AL378" s="5" t="str">
        <f>IF(_xlfn.XLOOKUP(Table1[[#This Row],[email]],ท้ายบท_4[Email],ท้ายบท_4[Total points],"ยังไม่ส่ง")&lt;&gt;0,"ส่งแล้ว","ยังไม่ส่ง")</f>
        <v>ยังไม่ส่ง</v>
      </c>
      <c r="AM378" s="5">
        <f>_xlfn.XLOOKUP(Table1[[#This Row],[email]],Quiz_4[Email],Quiz_4[Total points],"ยังไม่ส่ง")</f>
        <v>6</v>
      </c>
      <c r="AN378" s="5" t="str">
        <f>IF(_xlfn.XLOOKUP(Table1[[#This Row],[email]],แบบฝึก_51[Email],แบบฝึก_51[Completion time],0)&lt;&gt;0,"ส่งแล้ว","ยังไม่ส่ง")</f>
        <v>ส่งแล้ว</v>
      </c>
      <c r="AO378" s="5" t="str">
        <f>IF(_xlfn.XLOOKUP(Table1[[#This Row],[email]],แบบฝึก_52[Email],แบบฝึก_52[Completion time],0)&lt;&gt;0,"ส่งแล้ว","ยังไม่ส่ง")</f>
        <v>ส่งแล้ว</v>
      </c>
      <c r="AP378" s="5">
        <f>_xlfn.XLOOKUP(Table1[[#This Row],[email]],ท้ายบท_5[Email],ท้ายบท_5[Total points],"ยังไม่ส่ง")</f>
        <v>18</v>
      </c>
      <c r="AQ378" s="5">
        <f>_xlfn.XLOOKUP(Table1[[#This Row],[email]],Quiz_5[Email],Quiz_5[Total points],"ยังไม่ส่ง")</f>
        <v>6</v>
      </c>
      <c r="AR378" s="37"/>
      <c r="AS378" s="4" t="str">
        <f>IF(M378&lt;10,"ยังไม่ซ่อม",IF(Table1[[#This Row],[ซ่อมแล้วกลางภาค]]="ซ่อมแล้ว","ซ่อมแล้ว","ไม่ต้องซ่อม"))</f>
        <v>ยังไม่ซ่อม</v>
      </c>
      <c r="BN378"/>
      <c r="BO378"/>
      <c r="BP378"/>
      <c r="BQ378"/>
    </row>
    <row r="379" spans="1:69" ht="20.25" thickBot="1" x14ac:dyDescent="0.45">
      <c r="A379" s="22">
        <v>378</v>
      </c>
      <c r="B379" s="15">
        <v>10</v>
      </c>
      <c r="C379" s="15">
        <v>40</v>
      </c>
      <c r="D379" s="15" t="s">
        <v>33441</v>
      </c>
      <c r="E379" s="15" t="s">
        <v>32396</v>
      </c>
      <c r="F379" s="15" t="s">
        <v>33442</v>
      </c>
      <c r="G379" s="15" t="s">
        <v>33443</v>
      </c>
      <c r="H379" s="15" t="s">
        <v>792</v>
      </c>
      <c r="I379" s="25">
        <f>ROUND(COUNTIF(Table1[[#This Row],[กิจกรรม 1.1]:[ท้ายบท 1]],"&lt;&gt;ยังไม่ส่ง")*2+IF(Table1[[#This Row],[Quiz 1]]&lt;&gt;"ยังไม่ส่ง",Table1[[#This Row],[Quiz 1]]*2/10,0),0)</f>
        <v>10</v>
      </c>
      <c r="J379" s="25">
        <f>ROUND(COUNTIF(Table1[[#This Row],[แบบฝึก 2.1]:[ท้ายบท 2]],"&lt;&gt;ยังไม่ส่ง")*8/3+IF(Table1[[#This Row],[Quiz 2]]&lt;&gt;"ยังไม่ส่ง",Table1[[#This Row],[Quiz 2]]*2/10,0),0)</f>
        <v>10</v>
      </c>
      <c r="K379" s="25">
        <f>ROUND(COUNTIF(Table1[[#This Row],[แบบฝึก 3.1]:[ท้ายบท 3]],"&lt;&gt;ยังไม่ส่ง")*3/2+IF(Table1[[#This Row],[Quiz 3]]&lt;&gt;"ยังไม่ส่ง",Table1[[#This Row],[Quiz 3]]*2/10,0),0)</f>
        <v>4</v>
      </c>
      <c r="L379" s="16">
        <f>Table1[[#This Row],[บท 1 '[10']]]+Table1[[#This Row],[บท 2 '[10']]]+Table1[[#This Row],[บท 3 '[5']]]</f>
        <v>24</v>
      </c>
      <c r="M379" s="16">
        <f>IF(Table1[[#This Row],[ซ่อมแล้วกลางภาค]]="ซ่อมแล้ว",10,Table1[[#This Row],[MID '[20']2]])</f>
        <v>8</v>
      </c>
      <c r="N379" s="16">
        <f>ROUND(COUNTIF(Table1[[#This Row],[แบบฝึก 4.1]:[ท้ายบท 4]],"&lt;&gt;ยังไม่ส่ง")*8/2+IF(Table1[[#This Row],[Quiz 4]]&lt;&gt;"ยังไม่ส่ง",Table1[[#This Row],[Quiz 4]]*2/10,0),0)</f>
        <v>5</v>
      </c>
      <c r="O379" s="16"/>
      <c r="P379" s="17">
        <f>ROUND(COUNTIF(Table1[[#This Row],[แบบฝึก 5.1]:[ท้ายบท 5]],"&lt;&gt;ยังไม่ส่ง")*8/3+IF(Table1[[#This Row],[Quiz 5]]&lt;&gt;"ยังไม่ส่ง",Table1[[#This Row],[Quiz 5]]*2/10,0),0)</f>
        <v>9</v>
      </c>
      <c r="Q379" s="16">
        <f>Table1[[#This Row],[บท 4 '[10']]]+Table1[[#This Row],[นำเสนอ '[5']]]+Table1[[#This Row],[บท 5 '[10']]]</f>
        <v>14</v>
      </c>
      <c r="R379" s="16">
        <f>Table1[[#This Row],[ก่อนกลางภาค '[25']]]+Table1[[#This Row],[กลางภาค '[20']]]+Table1[[#This Row],[หลังกลางภาค '[25']]]</f>
        <v>46</v>
      </c>
      <c r="S379" s="16"/>
      <c r="T379" s="16">
        <f>Table1[[#This Row],[ปลายภาค '[30']]]+Table1[[#This Row],[ก่อนปลายภาค '[70']]]</f>
        <v>46</v>
      </c>
      <c r="U379" s="18">
        <f t="shared" si="5"/>
        <v>0</v>
      </c>
      <c r="V379" s="19" t="str">
        <f>IF(_xlfn.XLOOKUP(Table1[[#This Row],[email]],กิจกรรม_11[Email],กิจกรรม_11[Completion time],0)&lt;&gt;0,"ส่งแล้ว","ยังไม่ส่ง")</f>
        <v>ส่งแล้ว</v>
      </c>
      <c r="W379" s="19" t="str">
        <f>IF(_xlfn.XLOOKUP(Table1[[#This Row],[email]],แบบฝึก_11[Email],แบบฝึก_11[Completion time],0)&lt;&gt;0,"ส่งแล้ว","ยังไม่ส่ง")</f>
        <v>ส่งแล้ว</v>
      </c>
      <c r="X379" s="19" t="str">
        <f>IF(_xlfn.XLOOKUP(Table1[[#This Row],[email]],แบบฝึก_12[Email],แบบฝึก_12[Completion time],0)&lt;&gt;0,"ส่งแล้ว","ยังไม่ส่ง")</f>
        <v>ส่งแล้ว</v>
      </c>
      <c r="Y379" s="19">
        <f>_xlfn.XLOOKUP(Table1[[#This Row],[email]],ท้ายบท_1[Email],ท้ายบท_1[Total points],"ยังไม่ส่ง")</f>
        <v>19</v>
      </c>
      <c r="Z379" s="15">
        <f>_xlfn.XLOOKUP(Table1[[#This Row],[email]],Quiz_1[Email],Quiz_1[Total points],"ยังไม่ส่ง")</f>
        <v>9</v>
      </c>
      <c r="AA379" s="19" t="str">
        <f>IF(_xlfn.XLOOKUP(Table1[[#This Row],[email]],แบบฝึก_21[Email],แบบฝึก_21[Completion time],0)&lt;&gt;0,"ส่งแล้ว","ยังไม่ส่ง")</f>
        <v>ส่งแล้ว</v>
      </c>
      <c r="AB379" s="19" t="str">
        <f>IF(_xlfn.XLOOKUP(Table1[[#This Row],[email]],แบบฝึก_22[Email],แบบฝึก_22[Completion time],0)&lt;&gt;0,"ส่งแล้ว","ยังไม่ส่ง")</f>
        <v>ส่งแล้ว</v>
      </c>
      <c r="AC379" s="19">
        <f>_xlfn.XLOOKUP(Table1[[#This Row],[email]],ท้ายบท_2[Email],ท้ายบท_2[Total points],"ยังไม่ส่ง")</f>
        <v>11</v>
      </c>
      <c r="AD379" s="19">
        <f>_xlfn.XLOOKUP(Table1[[#This Row],[email]],Quiz_2[Email],Quiz_2[Total points],"ยังไม่ส่ง")</f>
        <v>8</v>
      </c>
      <c r="AE379" s="19" t="str">
        <f>IF(_xlfn.XLOOKUP(Table1[[#This Row],[email]],แบบฝึก_31[Email],แบบฝึก_31[Completion time],0)&lt;&gt;0,"ส่งแล้ว","ยังไม่ส่ง")</f>
        <v>ส่งแล้ว</v>
      </c>
      <c r="AF379" s="19">
        <f>_xlfn.XLOOKUP(Table1[[#This Row],[email]],ท้ายบท_3[Email],ท้ายบท_3[Total points],"ยังไม่ส่ง")</f>
        <v>11</v>
      </c>
      <c r="AG379" s="19">
        <f>_xlfn.XLOOKUP(Table1[[#This Row],[email]],Quiz_3[Email],Quiz_3[Total points],"ยังไม่ส่ง")</f>
        <v>6</v>
      </c>
      <c r="AH379" s="16">
        <v>12</v>
      </c>
      <c r="AI379" s="20">
        <v>3</v>
      </c>
      <c r="AJ379" s="16">
        <f>ROUND((Table1[[#This Row],[mid '[20']]]+Table1[[#This Row],[mid '[10']]])/2,0)</f>
        <v>8</v>
      </c>
      <c r="AK379" s="5" t="str">
        <f>IF(_xlfn.XLOOKUP(Table1[[#This Row],[email]],แบบฝึก_41[Email],แบบฝึก_41[Completion time],0)&lt;&gt;0,"ส่งแล้ว","ยังไม่ส่ง")</f>
        <v>ส่งแล้ว</v>
      </c>
      <c r="AL379" s="5" t="str">
        <f>IF(_xlfn.XLOOKUP(Table1[[#This Row],[email]],ท้ายบท_4[Email],ท้ายบท_4[Total points],"ยังไม่ส่ง")&lt;&gt;0,"ส่งแล้ว","ยังไม่ส่ง")</f>
        <v>ยังไม่ส่ง</v>
      </c>
      <c r="AM379" s="5">
        <f>_xlfn.XLOOKUP(Table1[[#This Row],[email]],Quiz_4[Email],Quiz_4[Total points],"ยังไม่ส่ง")</f>
        <v>6</v>
      </c>
      <c r="AN379" s="5" t="str">
        <f>IF(_xlfn.XLOOKUP(Table1[[#This Row],[email]],แบบฝึก_51[Email],แบบฝึก_51[Completion time],0)&lt;&gt;0,"ส่งแล้ว","ยังไม่ส่ง")</f>
        <v>ส่งแล้ว</v>
      </c>
      <c r="AO379" s="5" t="str">
        <f>IF(_xlfn.XLOOKUP(Table1[[#This Row],[email]],แบบฝึก_52[Email],แบบฝึก_52[Completion time],0)&lt;&gt;0,"ส่งแล้ว","ยังไม่ส่ง")</f>
        <v>ส่งแล้ว</v>
      </c>
      <c r="AP379" s="5">
        <f>_xlfn.XLOOKUP(Table1[[#This Row],[email]],ท้ายบท_5[Email],ท้ายบท_5[Total points],"ยังไม่ส่ง")</f>
        <v>12</v>
      </c>
      <c r="AQ379" s="5">
        <f>_xlfn.XLOOKUP(Table1[[#This Row],[email]],Quiz_5[Email],Quiz_5[Total points],"ยังไม่ส่ง")</f>
        <v>6</v>
      </c>
      <c r="AR379" s="38"/>
      <c r="AS379" s="4" t="str">
        <f>IF(M379&lt;10,"ยังไม่ซ่อม",IF(Table1[[#This Row],[ซ่อมแล้วกลางภาค]]="ซ่อมแล้ว","ซ่อมแล้ว","ไม่ต้องซ่อม"))</f>
        <v>ยังไม่ซ่อม</v>
      </c>
      <c r="BN379"/>
      <c r="BO379"/>
      <c r="BP379"/>
      <c r="BQ379"/>
    </row>
    <row r="380" spans="1:69" ht="21" thickTop="1" thickBot="1" x14ac:dyDescent="0.45">
      <c r="A380" s="21">
        <v>379</v>
      </c>
      <c r="B380" s="4">
        <v>11</v>
      </c>
      <c r="C380" s="4">
        <v>1</v>
      </c>
      <c r="D380" s="4" t="s">
        <v>33444</v>
      </c>
      <c r="E380" s="4" t="s">
        <v>32346</v>
      </c>
      <c r="F380" s="4" t="s">
        <v>33445</v>
      </c>
      <c r="G380" s="4" t="s">
        <v>33446</v>
      </c>
      <c r="H380" s="4" t="s">
        <v>56</v>
      </c>
      <c r="I380" s="24">
        <f>ROUND(COUNTIF(Table1[[#This Row],[กิจกรรม 1.1]:[ท้ายบท 1]],"&lt;&gt;ยังไม่ส่ง")*2+IF(Table1[[#This Row],[Quiz 1]]&lt;&gt;"ยังไม่ส่ง",Table1[[#This Row],[Quiz 1]]*2/10,0),0)</f>
        <v>4</v>
      </c>
      <c r="J380" s="24">
        <f>ROUND(COUNTIF(Table1[[#This Row],[แบบฝึก 2.1]:[ท้ายบท 2]],"&lt;&gt;ยังไม่ส่ง")*8/3+IF(Table1[[#This Row],[Quiz 2]]&lt;&gt;"ยังไม่ส่ง",Table1[[#This Row],[Quiz 2]]*2/10,0),0)</f>
        <v>4</v>
      </c>
      <c r="K380" s="24">
        <f>ROUND(COUNTIF(Table1[[#This Row],[แบบฝึก 3.1]:[ท้ายบท 3]],"&lt;&gt;ยังไม่ส่ง")*3/2+IF(Table1[[#This Row],[Quiz 3]]&lt;&gt;"ยังไม่ส่ง",Table1[[#This Row],[Quiz 3]]*2/10,0),0)</f>
        <v>2</v>
      </c>
      <c r="L380" s="12">
        <f>Table1[[#This Row],[บท 1 '[10']]]+Table1[[#This Row],[บท 2 '[10']]]+Table1[[#This Row],[บท 3 '[5']]]</f>
        <v>10</v>
      </c>
      <c r="M380" s="12">
        <f>IF(Table1[[#This Row],[ซ่อมแล้วกลางภาค]]="ซ่อมแล้ว",10,Table1[[#This Row],[MID '[20']2]])</f>
        <v>7</v>
      </c>
      <c r="N380" s="12">
        <f>ROUND(COUNTIF(Table1[[#This Row],[แบบฝึก 4.1]:[ท้ายบท 4]],"&lt;&gt;ยังไม่ส่ง")*8/2+IF(Table1[[#This Row],[Quiz 4]]&lt;&gt;"ยังไม่ส่ง",Table1[[#This Row],[Quiz 4]]*2/10,0),0)</f>
        <v>1</v>
      </c>
      <c r="O380" s="12"/>
      <c r="P380" s="13">
        <f>ROUND(COUNTIF(Table1[[#This Row],[แบบฝึก 5.1]:[ท้ายบท 5]],"&lt;&gt;ยังไม่ส่ง")*8/3+IF(Table1[[#This Row],[Quiz 5]]&lt;&gt;"ยังไม่ส่ง",Table1[[#This Row],[Quiz 5]]*2/10,0),0)</f>
        <v>3</v>
      </c>
      <c r="Q380" s="12">
        <f>Table1[[#This Row],[บท 4 '[10']]]+Table1[[#This Row],[นำเสนอ '[5']]]+Table1[[#This Row],[บท 5 '[10']]]</f>
        <v>4</v>
      </c>
      <c r="R380" s="12">
        <f>Table1[[#This Row],[ก่อนกลางภาค '[25']]]+Table1[[#This Row],[กลางภาค '[20']]]+Table1[[#This Row],[หลังกลางภาค '[25']]]</f>
        <v>21</v>
      </c>
      <c r="S380" s="12"/>
      <c r="T380" s="12">
        <f>Table1[[#This Row],[ปลายภาค '[30']]]+Table1[[#This Row],[ก่อนปลายภาค '[70']]]</f>
        <v>21</v>
      </c>
      <c r="U380" s="11">
        <f t="shared" si="5"/>
        <v>0</v>
      </c>
      <c r="V380" s="5" t="str">
        <f>IF(_xlfn.XLOOKUP(Table1[[#This Row],[email]],กิจกรรม_11[Email],กิจกรรม_11[Completion time],0)&lt;&gt;0,"ส่งแล้ว","ยังไม่ส่ง")</f>
        <v>ส่งแล้ว</v>
      </c>
      <c r="W380" s="5" t="str">
        <f>IF(_xlfn.XLOOKUP(Table1[[#This Row],[email]],แบบฝึก_11[Email],แบบฝึก_11[Completion time],0)&lt;&gt;0,"ส่งแล้ว","ยังไม่ส่ง")</f>
        <v>ยังไม่ส่ง</v>
      </c>
      <c r="X380" s="5" t="str">
        <f>IF(_xlfn.XLOOKUP(Table1[[#This Row],[email]],แบบฝึก_12[Email],แบบฝึก_12[Completion time],0)&lt;&gt;0,"ส่งแล้ว","ยังไม่ส่ง")</f>
        <v>ยังไม่ส่ง</v>
      </c>
      <c r="Y380" s="5" t="str">
        <f>_xlfn.XLOOKUP(Table1[[#This Row],[email]],ท้ายบท_1[Email],ท้ายบท_1[Total points],"ยังไม่ส่ง")</f>
        <v>ยังไม่ส่ง</v>
      </c>
      <c r="Z380" s="4">
        <f>_xlfn.XLOOKUP(Table1[[#This Row],[email]],Quiz_1[Email],Quiz_1[Total points],"ยังไม่ส่ง")</f>
        <v>9</v>
      </c>
      <c r="AA380" s="5" t="str">
        <f>IF(_xlfn.XLOOKUP(Table1[[#This Row],[email]],แบบฝึก_21[Email],แบบฝึก_21[Completion time],0)&lt;&gt;0,"ส่งแล้ว","ยังไม่ส่ง")</f>
        <v>ส่งแล้ว</v>
      </c>
      <c r="AB380" s="5" t="str">
        <f>IF(_xlfn.XLOOKUP(Table1[[#This Row],[email]],แบบฝึก_22[Email],แบบฝึก_22[Completion time],0)&lt;&gt;0,"ส่งแล้ว","ยังไม่ส่ง")</f>
        <v>ยังไม่ส่ง</v>
      </c>
      <c r="AC380" s="5" t="str">
        <f>_xlfn.XLOOKUP(Table1[[#This Row],[email]],ท้ายบท_2[Email],ท้ายบท_2[Total points],"ยังไม่ส่ง")</f>
        <v>ยังไม่ส่ง</v>
      </c>
      <c r="AD380" s="5">
        <f>_xlfn.XLOOKUP(Table1[[#This Row],[email]],Quiz_2[Email],Quiz_2[Total points],"ยังไม่ส่ง")</f>
        <v>8</v>
      </c>
      <c r="AE380" s="5" t="str">
        <f>IF(_xlfn.XLOOKUP(Table1[[#This Row],[email]],แบบฝึก_31[Email],แบบฝึก_31[Completion time],0)&lt;&gt;0,"ส่งแล้ว","ยังไม่ส่ง")</f>
        <v>ยังไม่ส่ง</v>
      </c>
      <c r="AF380" s="5">
        <f>_xlfn.XLOOKUP(Table1[[#This Row],[email]],ท้ายบท_3[Email],ท้ายบท_3[Total points],"ยังไม่ส่ง")</f>
        <v>10</v>
      </c>
      <c r="AG380" s="5" t="str">
        <f>_xlfn.XLOOKUP(Table1[[#This Row],[email]],Quiz_3[Email],Quiz_3[Total points],"ยังไม่ส่ง")</f>
        <v>ยังไม่ส่ง</v>
      </c>
      <c r="AH380" s="12">
        <v>8</v>
      </c>
      <c r="AI380" s="4">
        <v>5</v>
      </c>
      <c r="AJ380" s="12">
        <f>ROUND((Table1[[#This Row],[mid '[20']]]+Table1[[#This Row],[mid '[10']]])/2,0)</f>
        <v>7</v>
      </c>
      <c r="AK380" s="19" t="str">
        <f>IF(_xlfn.XLOOKUP(Table1[[#This Row],[email]],แบบฝึก_41[Email],แบบฝึก_41[Completion time],0)&lt;&gt;0,"ส่งแล้ว","ยังไม่ส่ง")</f>
        <v>ยังไม่ส่ง</v>
      </c>
      <c r="AL380" s="19" t="str">
        <f>IF(_xlfn.XLOOKUP(Table1[[#This Row],[email]],ท้ายบท_4[Email],ท้ายบท_4[Total points],"ยังไม่ส่ง")&lt;&gt;0,"ส่งแล้ว","ยังไม่ส่ง")</f>
        <v>ยังไม่ส่ง</v>
      </c>
      <c r="AM380" s="19">
        <f>_xlfn.XLOOKUP(Table1[[#This Row],[email]],Quiz_4[Email],Quiz_4[Total points],"ยังไม่ส่ง")</f>
        <v>7</v>
      </c>
      <c r="AN380" s="19" t="str">
        <f>IF(_xlfn.XLOOKUP(Table1[[#This Row],[email]],แบบฝึก_51[Email],แบบฝึก_51[Completion time],0)&lt;&gt;0,"ส่งแล้ว","ยังไม่ส่ง")</f>
        <v>ส่งแล้ว</v>
      </c>
      <c r="AO380" s="19" t="str">
        <f>IF(_xlfn.XLOOKUP(Table1[[#This Row],[email]],แบบฝึก_52[Email],แบบฝึก_52[Completion time],0)&lt;&gt;0,"ส่งแล้ว","ยังไม่ส่ง")</f>
        <v>ยังไม่ส่ง</v>
      </c>
      <c r="AP380" s="19" t="str">
        <f>_xlfn.XLOOKUP(Table1[[#This Row],[email]],ท้ายบท_5[Email],ท้ายบท_5[Total points],"ยังไม่ส่ง")</f>
        <v>ยังไม่ส่ง</v>
      </c>
      <c r="AQ380" s="19">
        <f>_xlfn.XLOOKUP(Table1[[#This Row],[email]],Quiz_5[Email],Quiz_5[Total points],"ยังไม่ส่ง")</f>
        <v>3</v>
      </c>
      <c r="AR380" s="37"/>
      <c r="AS380" s="4" t="str">
        <f>IF(M380&lt;10,"ยังไม่ซ่อม",IF(Table1[[#This Row],[ซ่อมแล้วกลางภาค]]="ซ่อมแล้ว","ซ่อมแล้ว","ไม่ต้องซ่อม"))</f>
        <v>ยังไม่ซ่อม</v>
      </c>
      <c r="BN380"/>
      <c r="BO380"/>
      <c r="BP380"/>
      <c r="BQ380"/>
    </row>
    <row r="381" spans="1:69" ht="20.25" thickTop="1" x14ac:dyDescent="0.4">
      <c r="A381" s="21">
        <v>380</v>
      </c>
      <c r="B381" s="4">
        <v>11</v>
      </c>
      <c r="C381" s="4">
        <v>2</v>
      </c>
      <c r="D381" s="4" t="s">
        <v>33447</v>
      </c>
      <c r="E381" s="4" t="s">
        <v>32655</v>
      </c>
      <c r="F381" s="4" t="s">
        <v>33448</v>
      </c>
      <c r="G381" s="4" t="s">
        <v>33449</v>
      </c>
      <c r="H381" s="4" t="s">
        <v>446</v>
      </c>
      <c r="I381" s="24">
        <f>ROUND(COUNTIF(Table1[[#This Row],[กิจกรรม 1.1]:[ท้ายบท 1]],"&lt;&gt;ยังไม่ส่ง")*2+IF(Table1[[#This Row],[Quiz 1]]&lt;&gt;"ยังไม่ส่ง",Table1[[#This Row],[Quiz 1]]*2/10,0),0)</f>
        <v>6</v>
      </c>
      <c r="J381" s="24">
        <f>ROUND(COUNTIF(Table1[[#This Row],[แบบฝึก 2.1]:[ท้ายบท 2]],"&lt;&gt;ยังไม่ส่ง")*8/3+IF(Table1[[#This Row],[Quiz 2]]&lt;&gt;"ยังไม่ส่ง",Table1[[#This Row],[Quiz 2]]*2/10,0),0)</f>
        <v>4</v>
      </c>
      <c r="K381" s="24">
        <f>ROUND(COUNTIF(Table1[[#This Row],[แบบฝึก 3.1]:[ท้ายบท 3]],"&lt;&gt;ยังไม่ส่ง")*3/2+IF(Table1[[#This Row],[Quiz 3]]&lt;&gt;"ยังไม่ส่ง",Table1[[#This Row],[Quiz 3]]*2/10,0),0)</f>
        <v>2</v>
      </c>
      <c r="L381" s="12">
        <f>Table1[[#This Row],[บท 1 '[10']]]+Table1[[#This Row],[บท 2 '[10']]]+Table1[[#This Row],[บท 3 '[5']]]</f>
        <v>12</v>
      </c>
      <c r="M381" s="12">
        <f>IF(Table1[[#This Row],[ซ่อมแล้วกลางภาค]]="ซ่อมแล้ว",10,Table1[[#This Row],[MID '[20']2]])</f>
        <v>8</v>
      </c>
      <c r="N381" s="12">
        <f>ROUND(COUNTIF(Table1[[#This Row],[แบบฝึก 4.1]:[ท้ายบท 4]],"&lt;&gt;ยังไม่ส่ง")*8/2+IF(Table1[[#This Row],[Quiz 4]]&lt;&gt;"ยังไม่ส่ง",Table1[[#This Row],[Quiz 4]]*2/10,0),0)</f>
        <v>2</v>
      </c>
      <c r="O381" s="12"/>
      <c r="P381" s="13">
        <f>ROUND(COUNTIF(Table1[[#This Row],[แบบฝึก 5.1]:[ท้ายบท 5]],"&lt;&gt;ยังไม่ส่ง")*8/3+IF(Table1[[#This Row],[Quiz 5]]&lt;&gt;"ยังไม่ส่ง",Table1[[#This Row],[Quiz 5]]*2/10,0),0)</f>
        <v>4</v>
      </c>
      <c r="Q381" s="12">
        <f>Table1[[#This Row],[บท 4 '[10']]]+Table1[[#This Row],[นำเสนอ '[5']]]+Table1[[#This Row],[บท 5 '[10']]]</f>
        <v>6</v>
      </c>
      <c r="R381" s="12">
        <f>Table1[[#This Row],[ก่อนกลางภาค '[25']]]+Table1[[#This Row],[กลางภาค '[20']]]+Table1[[#This Row],[หลังกลางภาค '[25']]]</f>
        <v>26</v>
      </c>
      <c r="S381" s="12"/>
      <c r="T381" s="12">
        <f>Table1[[#This Row],[ปลายภาค '[30']]]+Table1[[#This Row],[ก่อนปลายภาค '[70']]]</f>
        <v>26</v>
      </c>
      <c r="U381" s="11">
        <f t="shared" si="5"/>
        <v>0</v>
      </c>
      <c r="V381" s="5" t="str">
        <f>IF(_xlfn.XLOOKUP(Table1[[#This Row],[email]],กิจกรรม_11[Email],กิจกรรม_11[Completion time],0)&lt;&gt;0,"ส่งแล้ว","ยังไม่ส่ง")</f>
        <v>ส่งแล้ว</v>
      </c>
      <c r="W381" s="5" t="str">
        <f>IF(_xlfn.XLOOKUP(Table1[[#This Row],[email]],แบบฝึก_11[Email],แบบฝึก_11[Completion time],0)&lt;&gt;0,"ส่งแล้ว","ยังไม่ส่ง")</f>
        <v>ส่งแล้ว</v>
      </c>
      <c r="X381" s="5" t="str">
        <f>IF(_xlfn.XLOOKUP(Table1[[#This Row],[email]],แบบฝึก_12[Email],แบบฝึก_12[Completion time],0)&lt;&gt;0,"ส่งแล้ว","ยังไม่ส่ง")</f>
        <v>ยังไม่ส่ง</v>
      </c>
      <c r="Y381" s="5" t="str">
        <f>_xlfn.XLOOKUP(Table1[[#This Row],[email]],ท้ายบท_1[Email],ท้ายบท_1[Total points],"ยังไม่ส่ง")</f>
        <v>ยังไม่ส่ง</v>
      </c>
      <c r="Z381" s="4">
        <f>_xlfn.XLOOKUP(Table1[[#This Row],[email]],Quiz_1[Email],Quiz_1[Total points],"ยังไม่ส่ง")</f>
        <v>9</v>
      </c>
      <c r="AA381" s="5" t="str">
        <f>IF(_xlfn.XLOOKUP(Table1[[#This Row],[email]],แบบฝึก_21[Email],แบบฝึก_21[Completion time],0)&lt;&gt;0,"ส่งแล้ว","ยังไม่ส่ง")</f>
        <v>ส่งแล้ว</v>
      </c>
      <c r="AB381" s="5" t="str">
        <f>IF(_xlfn.XLOOKUP(Table1[[#This Row],[email]],แบบฝึก_22[Email],แบบฝึก_22[Completion time],0)&lt;&gt;0,"ส่งแล้ว","ยังไม่ส่ง")</f>
        <v>ยังไม่ส่ง</v>
      </c>
      <c r="AC381" s="5" t="str">
        <f>_xlfn.XLOOKUP(Table1[[#This Row],[email]],ท้ายบท_2[Email],ท้ายบท_2[Total points],"ยังไม่ส่ง")</f>
        <v>ยังไม่ส่ง</v>
      </c>
      <c r="AD381" s="5">
        <f>_xlfn.XLOOKUP(Table1[[#This Row],[email]],Quiz_2[Email],Quiz_2[Total points],"ยังไม่ส่ง")</f>
        <v>9</v>
      </c>
      <c r="AE381" s="5" t="str">
        <f>IF(_xlfn.XLOOKUP(Table1[[#This Row],[email]],แบบฝึก_31[Email],แบบฝึก_31[Completion time],0)&lt;&gt;0,"ส่งแล้ว","ยังไม่ส่ง")</f>
        <v>ยังไม่ส่ง</v>
      </c>
      <c r="AF381" s="5">
        <f>_xlfn.XLOOKUP(Table1[[#This Row],[email]],ท้ายบท_3[Email],ท้ายบท_3[Total points],"ยังไม่ส่ง")</f>
        <v>10</v>
      </c>
      <c r="AG381" s="5" t="str">
        <f>_xlfn.XLOOKUP(Table1[[#This Row],[email]],Quiz_3[Email],Quiz_3[Total points],"ยังไม่ส่ง")</f>
        <v>ยังไม่ส่ง</v>
      </c>
      <c r="AH381" s="12">
        <v>11</v>
      </c>
      <c r="AI381" s="4">
        <v>4</v>
      </c>
      <c r="AJ381" s="12">
        <f>ROUND((Table1[[#This Row],[mid '[20']]]+Table1[[#This Row],[mid '[10']]])/2,0)</f>
        <v>8</v>
      </c>
      <c r="AK381" s="5" t="str">
        <f>IF(_xlfn.XLOOKUP(Table1[[#This Row],[email]],แบบฝึก_41[Email],แบบฝึก_41[Completion time],0)&lt;&gt;0,"ส่งแล้ว","ยังไม่ส่ง")</f>
        <v>ยังไม่ส่ง</v>
      </c>
      <c r="AL381" s="5" t="str">
        <f>IF(_xlfn.XLOOKUP(Table1[[#This Row],[email]],ท้ายบท_4[Email],ท้ายบท_4[Total points],"ยังไม่ส่ง")&lt;&gt;0,"ส่งแล้ว","ยังไม่ส่ง")</f>
        <v>ยังไม่ส่ง</v>
      </c>
      <c r="AM381" s="5">
        <f>_xlfn.XLOOKUP(Table1[[#This Row],[email]],Quiz_4[Email],Quiz_4[Total points],"ยังไม่ส่ง")</f>
        <v>9</v>
      </c>
      <c r="AN381" s="5" t="str">
        <f>IF(_xlfn.XLOOKUP(Table1[[#This Row],[email]],แบบฝึก_51[Email],แบบฝึก_51[Completion time],0)&lt;&gt;0,"ส่งแล้ว","ยังไม่ส่ง")</f>
        <v>ส่งแล้ว</v>
      </c>
      <c r="AO381" s="5" t="str">
        <f>IF(_xlfn.XLOOKUP(Table1[[#This Row],[email]],แบบฝึก_52[Email],แบบฝึก_52[Completion time],0)&lt;&gt;0,"ส่งแล้ว","ยังไม่ส่ง")</f>
        <v>ยังไม่ส่ง</v>
      </c>
      <c r="AP381" s="5" t="str">
        <f>_xlfn.XLOOKUP(Table1[[#This Row],[email]],ท้ายบท_5[Email],ท้ายบท_5[Total points],"ยังไม่ส่ง")</f>
        <v>ยังไม่ส่ง</v>
      </c>
      <c r="AQ381" s="5">
        <f>_xlfn.XLOOKUP(Table1[[#This Row],[email]],Quiz_5[Email],Quiz_5[Total points],"ยังไม่ส่ง")</f>
        <v>6</v>
      </c>
      <c r="AR381" s="37"/>
      <c r="AS381" s="4" t="str">
        <f>IF(M381&lt;10,"ยังไม่ซ่อม",IF(Table1[[#This Row],[ซ่อมแล้วกลางภาค]]="ซ่อมแล้ว","ซ่อมแล้ว","ไม่ต้องซ่อม"))</f>
        <v>ยังไม่ซ่อม</v>
      </c>
      <c r="BN381"/>
      <c r="BO381"/>
      <c r="BP381"/>
      <c r="BQ381"/>
    </row>
    <row r="382" spans="1:69" ht="19.5" x14ac:dyDescent="0.4">
      <c r="A382" s="21">
        <v>381</v>
      </c>
      <c r="B382" s="4">
        <v>11</v>
      </c>
      <c r="C382" s="4">
        <v>3</v>
      </c>
      <c r="D382" s="4" t="s">
        <v>33450</v>
      </c>
      <c r="E382" s="4" t="s">
        <v>32346</v>
      </c>
      <c r="F382" s="4" t="s">
        <v>33403</v>
      </c>
      <c r="G382" s="4" t="s">
        <v>33451</v>
      </c>
      <c r="H382" s="4" t="s">
        <v>375</v>
      </c>
      <c r="I382" s="24">
        <f>ROUND(COUNTIF(Table1[[#This Row],[กิจกรรม 1.1]:[ท้ายบท 1]],"&lt;&gt;ยังไม่ส่ง")*2+IF(Table1[[#This Row],[Quiz 1]]&lt;&gt;"ยังไม่ส่ง",Table1[[#This Row],[Quiz 1]]*2/10,0),0)</f>
        <v>3</v>
      </c>
      <c r="J382" s="24">
        <f>ROUND(COUNTIF(Table1[[#This Row],[แบบฝึก 2.1]:[ท้ายบท 2]],"&lt;&gt;ยังไม่ส่ง")*8/3+IF(Table1[[#This Row],[Quiz 2]]&lt;&gt;"ยังไม่ส่ง",Table1[[#This Row],[Quiz 2]]*2/10,0),0)</f>
        <v>3</v>
      </c>
      <c r="K382" s="24">
        <f>ROUND(COUNTIF(Table1[[#This Row],[แบบฝึก 3.1]:[ท้ายบท 3]],"&lt;&gt;ยังไม่ส่ง")*3/2+IF(Table1[[#This Row],[Quiz 3]]&lt;&gt;"ยังไม่ส่ง",Table1[[#This Row],[Quiz 3]]*2/10,0),0)</f>
        <v>0</v>
      </c>
      <c r="L382" s="12">
        <f>Table1[[#This Row],[บท 1 '[10']]]+Table1[[#This Row],[บท 2 '[10']]]+Table1[[#This Row],[บท 3 '[5']]]</f>
        <v>6</v>
      </c>
      <c r="M382" s="12">
        <f>IF(Table1[[#This Row],[ซ่อมแล้วกลางภาค]]="ซ่อมแล้ว",10,Table1[[#This Row],[MID '[20']2]])</f>
        <v>7</v>
      </c>
      <c r="N382" s="12">
        <f>ROUND(COUNTIF(Table1[[#This Row],[แบบฝึก 4.1]:[ท้ายบท 4]],"&lt;&gt;ยังไม่ส่ง")*8/2+IF(Table1[[#This Row],[Quiz 4]]&lt;&gt;"ยังไม่ส่ง",Table1[[#This Row],[Quiz 4]]*2/10,0),0)</f>
        <v>4</v>
      </c>
      <c r="O382" s="12"/>
      <c r="P382" s="13">
        <f>ROUND(COUNTIF(Table1[[#This Row],[แบบฝึก 5.1]:[ท้ายบท 5]],"&lt;&gt;ยังไม่ส่ง")*8/3+IF(Table1[[#This Row],[Quiz 5]]&lt;&gt;"ยังไม่ส่ง",Table1[[#This Row],[Quiz 5]]*2/10,0),0)</f>
        <v>0</v>
      </c>
      <c r="Q382" s="12">
        <f>Table1[[#This Row],[บท 4 '[10']]]+Table1[[#This Row],[นำเสนอ '[5']]]+Table1[[#This Row],[บท 5 '[10']]]</f>
        <v>4</v>
      </c>
      <c r="R382" s="12">
        <f>Table1[[#This Row],[ก่อนกลางภาค '[25']]]+Table1[[#This Row],[กลางภาค '[20']]]+Table1[[#This Row],[หลังกลางภาค '[25']]]</f>
        <v>17</v>
      </c>
      <c r="S382" s="12"/>
      <c r="T382" s="12">
        <f>Table1[[#This Row],[ปลายภาค '[30']]]+Table1[[#This Row],[ก่อนปลายภาค '[70']]]</f>
        <v>17</v>
      </c>
      <c r="U382" s="11">
        <f t="shared" si="5"/>
        <v>0</v>
      </c>
      <c r="V382" s="5" t="str">
        <f>IF(_xlfn.XLOOKUP(Table1[[#This Row],[email]],กิจกรรม_11[Email],กิจกรรม_11[Completion time],0)&lt;&gt;0,"ส่งแล้ว","ยังไม่ส่ง")</f>
        <v>ส่งแล้ว</v>
      </c>
      <c r="W382" s="5" t="str">
        <f>IF(_xlfn.XLOOKUP(Table1[[#This Row],[email]],แบบฝึก_11[Email],แบบฝึก_11[Completion time],0)&lt;&gt;0,"ส่งแล้ว","ยังไม่ส่ง")</f>
        <v>ยังไม่ส่ง</v>
      </c>
      <c r="X382" s="5" t="str">
        <f>IF(_xlfn.XLOOKUP(Table1[[#This Row],[email]],แบบฝึก_12[Email],แบบฝึก_12[Completion time],0)&lt;&gt;0,"ส่งแล้ว","ยังไม่ส่ง")</f>
        <v>ยังไม่ส่ง</v>
      </c>
      <c r="Y382" s="5" t="str">
        <f>_xlfn.XLOOKUP(Table1[[#This Row],[email]],ท้ายบท_1[Email],ท้ายบท_1[Total points],"ยังไม่ส่ง")</f>
        <v>ยังไม่ส่ง</v>
      </c>
      <c r="Z382" s="4">
        <f>_xlfn.XLOOKUP(Table1[[#This Row],[email]],Quiz_1[Email],Quiz_1[Total points],"ยังไม่ส่ง")</f>
        <v>7</v>
      </c>
      <c r="AA382" s="5" t="str">
        <f>IF(_xlfn.XLOOKUP(Table1[[#This Row],[email]],แบบฝึก_21[Email],แบบฝึก_21[Completion time],0)&lt;&gt;0,"ส่งแล้ว","ยังไม่ส่ง")</f>
        <v>ส่งแล้ว</v>
      </c>
      <c r="AB382" s="5" t="str">
        <f>IF(_xlfn.XLOOKUP(Table1[[#This Row],[email]],แบบฝึก_22[Email],แบบฝึก_22[Completion time],0)&lt;&gt;0,"ส่งแล้ว","ยังไม่ส่ง")</f>
        <v>ยังไม่ส่ง</v>
      </c>
      <c r="AC382" s="5" t="str">
        <f>_xlfn.XLOOKUP(Table1[[#This Row],[email]],ท้ายบท_2[Email],ท้ายบท_2[Total points],"ยังไม่ส่ง")</f>
        <v>ยังไม่ส่ง</v>
      </c>
      <c r="AD382" s="5" t="str">
        <f>_xlfn.XLOOKUP(Table1[[#This Row],[email]],Quiz_2[Email],Quiz_2[Total points],"ยังไม่ส่ง")</f>
        <v>ยังไม่ส่ง</v>
      </c>
      <c r="AE382" s="5" t="str">
        <f>IF(_xlfn.XLOOKUP(Table1[[#This Row],[email]],แบบฝึก_31[Email],แบบฝึก_31[Completion time],0)&lt;&gt;0,"ส่งแล้ว","ยังไม่ส่ง")</f>
        <v>ยังไม่ส่ง</v>
      </c>
      <c r="AF382" s="5" t="str">
        <f>_xlfn.XLOOKUP(Table1[[#This Row],[email]],ท้ายบท_3[Email],ท้ายบท_3[Total points],"ยังไม่ส่ง")</f>
        <v>ยังไม่ส่ง</v>
      </c>
      <c r="AG382" s="5" t="str">
        <f>_xlfn.XLOOKUP(Table1[[#This Row],[email]],Quiz_3[Email],Quiz_3[Total points],"ยังไม่ส่ง")</f>
        <v>ยังไม่ส่ง</v>
      </c>
      <c r="AH382" s="12">
        <v>8</v>
      </c>
      <c r="AI382" s="4">
        <v>5</v>
      </c>
      <c r="AJ382" s="12">
        <f>ROUND((Table1[[#This Row],[mid '[20']]]+Table1[[#This Row],[mid '[10']]])/2,0)</f>
        <v>7</v>
      </c>
      <c r="AK382" s="5" t="str">
        <f>IF(_xlfn.XLOOKUP(Table1[[#This Row],[email]],แบบฝึก_41[Email],แบบฝึก_41[Completion time],0)&lt;&gt;0,"ส่งแล้ว","ยังไม่ส่ง")</f>
        <v>ยังไม่ส่ง</v>
      </c>
      <c r="AL382" s="5" t="str">
        <f>IF(_xlfn.XLOOKUP(Table1[[#This Row],[email]],ท้ายบท_4[Email],ท้ายบท_4[Total points],"ยังไม่ส่ง")&lt;&gt;0,"ส่งแล้ว","ยังไม่ส่ง")</f>
        <v>ส่งแล้ว</v>
      </c>
      <c r="AM382" s="5" t="str">
        <f>_xlfn.XLOOKUP(Table1[[#This Row],[email]],Quiz_4[Email],Quiz_4[Total points],"ยังไม่ส่ง")</f>
        <v>ยังไม่ส่ง</v>
      </c>
      <c r="AN382" s="5" t="str">
        <f>IF(_xlfn.XLOOKUP(Table1[[#This Row],[email]],แบบฝึก_51[Email],แบบฝึก_51[Completion time],0)&lt;&gt;0,"ส่งแล้ว","ยังไม่ส่ง")</f>
        <v>ยังไม่ส่ง</v>
      </c>
      <c r="AO382" s="5" t="str">
        <f>IF(_xlfn.XLOOKUP(Table1[[#This Row],[email]],แบบฝึก_52[Email],แบบฝึก_52[Completion time],0)&lt;&gt;0,"ส่งแล้ว","ยังไม่ส่ง")</f>
        <v>ยังไม่ส่ง</v>
      </c>
      <c r="AP382" s="5" t="str">
        <f>_xlfn.XLOOKUP(Table1[[#This Row],[email]],ท้ายบท_5[Email],ท้ายบท_5[Total points],"ยังไม่ส่ง")</f>
        <v>ยังไม่ส่ง</v>
      </c>
      <c r="AQ382" s="5" t="str">
        <f>_xlfn.XLOOKUP(Table1[[#This Row],[email]],Quiz_5[Email],Quiz_5[Total points],"ยังไม่ส่ง")</f>
        <v>ยังไม่ส่ง</v>
      </c>
      <c r="AR382" s="37"/>
      <c r="AS382" s="4" t="str">
        <f>IF(M382&lt;10,"ยังไม่ซ่อม",IF(Table1[[#This Row],[ซ่อมแล้วกลางภาค]]="ซ่อมแล้ว","ซ่อมแล้ว","ไม่ต้องซ่อม"))</f>
        <v>ยังไม่ซ่อม</v>
      </c>
      <c r="BN382"/>
      <c r="BO382"/>
      <c r="BP382"/>
      <c r="BQ382"/>
    </row>
    <row r="383" spans="1:69" ht="19.5" x14ac:dyDescent="0.4">
      <c r="A383" s="21">
        <v>382</v>
      </c>
      <c r="B383" s="4">
        <v>11</v>
      </c>
      <c r="C383" s="4">
        <v>4</v>
      </c>
      <c r="D383" s="4" t="s">
        <v>33452</v>
      </c>
      <c r="E383" s="4" t="s">
        <v>32346</v>
      </c>
      <c r="F383" s="4" t="s">
        <v>33453</v>
      </c>
      <c r="G383" s="4" t="s">
        <v>33454</v>
      </c>
      <c r="H383" s="4" t="s">
        <v>458</v>
      </c>
      <c r="I383" s="24">
        <f>ROUND(COUNTIF(Table1[[#This Row],[กิจกรรม 1.1]:[ท้ายบท 1]],"&lt;&gt;ยังไม่ส่ง")*2+IF(Table1[[#This Row],[Quiz 1]]&lt;&gt;"ยังไม่ส่ง",Table1[[#This Row],[Quiz 1]]*2/10,0),0)</f>
        <v>7</v>
      </c>
      <c r="J383" s="24">
        <f>ROUND(COUNTIF(Table1[[#This Row],[แบบฝึก 2.1]:[ท้ายบท 2]],"&lt;&gt;ยังไม่ส่ง")*8/3+IF(Table1[[#This Row],[Quiz 2]]&lt;&gt;"ยังไม่ส่ง",Table1[[#This Row],[Quiz 2]]*2/10,0),0)</f>
        <v>4</v>
      </c>
      <c r="K383" s="24">
        <f>ROUND(COUNTIF(Table1[[#This Row],[แบบฝึก 3.1]:[ท้ายบท 3]],"&lt;&gt;ยังไม่ส่ง")*3/2+IF(Table1[[#This Row],[Quiz 3]]&lt;&gt;"ยังไม่ส่ง",Table1[[#This Row],[Quiz 3]]*2/10,0),0)</f>
        <v>2</v>
      </c>
      <c r="L383" s="12">
        <f>Table1[[#This Row],[บท 1 '[10']]]+Table1[[#This Row],[บท 2 '[10']]]+Table1[[#This Row],[บท 3 '[5']]]</f>
        <v>13</v>
      </c>
      <c r="M383" s="12">
        <f>IF(Table1[[#This Row],[ซ่อมแล้วกลางภาค]]="ซ่อมแล้ว",10,Table1[[#This Row],[MID '[20']2]])</f>
        <v>6</v>
      </c>
      <c r="N383" s="12">
        <f>ROUND(COUNTIF(Table1[[#This Row],[แบบฝึก 4.1]:[ท้ายบท 4]],"&lt;&gt;ยังไม่ส่ง")*8/2+IF(Table1[[#This Row],[Quiz 4]]&lt;&gt;"ยังไม่ส่ง",Table1[[#This Row],[Quiz 4]]*2/10,0),0)</f>
        <v>2</v>
      </c>
      <c r="O383" s="12"/>
      <c r="P383" s="13">
        <f>ROUND(COUNTIF(Table1[[#This Row],[แบบฝึก 5.1]:[ท้ายบท 5]],"&lt;&gt;ยังไม่ส่ง")*8/3+IF(Table1[[#This Row],[Quiz 5]]&lt;&gt;"ยังไม่ส่ง",Table1[[#This Row],[Quiz 5]]*2/10,0),0)</f>
        <v>1</v>
      </c>
      <c r="Q383" s="12">
        <f>Table1[[#This Row],[บท 4 '[10']]]+Table1[[#This Row],[นำเสนอ '[5']]]+Table1[[#This Row],[บท 5 '[10']]]</f>
        <v>3</v>
      </c>
      <c r="R383" s="12">
        <f>Table1[[#This Row],[ก่อนกลางภาค '[25']]]+Table1[[#This Row],[กลางภาค '[20']]]+Table1[[#This Row],[หลังกลางภาค '[25']]]</f>
        <v>22</v>
      </c>
      <c r="S383" s="12"/>
      <c r="T383" s="12">
        <f>Table1[[#This Row],[ปลายภาค '[30']]]+Table1[[#This Row],[ก่อนปลายภาค '[70']]]</f>
        <v>22</v>
      </c>
      <c r="U383" s="11">
        <f t="shared" si="5"/>
        <v>0</v>
      </c>
      <c r="V383" s="5" t="str">
        <f>IF(_xlfn.XLOOKUP(Table1[[#This Row],[email]],กิจกรรม_11[Email],กิจกรรม_11[Completion time],0)&lt;&gt;0,"ส่งแล้ว","ยังไม่ส่ง")</f>
        <v>ส่งแล้ว</v>
      </c>
      <c r="W383" s="5" t="str">
        <f>IF(_xlfn.XLOOKUP(Table1[[#This Row],[email]],แบบฝึก_11[Email],แบบฝึก_11[Completion time],0)&lt;&gt;0,"ส่งแล้ว","ยังไม่ส่ง")</f>
        <v>ส่งแล้ว</v>
      </c>
      <c r="X383" s="5" t="str">
        <f>IF(_xlfn.XLOOKUP(Table1[[#This Row],[email]],แบบฝึก_12[Email],แบบฝึก_12[Completion time],0)&lt;&gt;0,"ส่งแล้ว","ยังไม่ส่ง")</f>
        <v>ส่งแล้ว</v>
      </c>
      <c r="Y383" s="5" t="str">
        <f>_xlfn.XLOOKUP(Table1[[#This Row],[email]],ท้ายบท_1[Email],ท้ายบท_1[Total points],"ยังไม่ส่ง")</f>
        <v>ยังไม่ส่ง</v>
      </c>
      <c r="Z383" s="4">
        <f>_xlfn.XLOOKUP(Table1[[#This Row],[email]],Quiz_1[Email],Quiz_1[Total points],"ยังไม่ส่ง")</f>
        <v>6</v>
      </c>
      <c r="AA383" s="5" t="str">
        <f>IF(_xlfn.XLOOKUP(Table1[[#This Row],[email]],แบบฝึก_21[Email],แบบฝึก_21[Completion time],0)&lt;&gt;0,"ส่งแล้ว","ยังไม่ส่ง")</f>
        <v>ส่งแล้ว</v>
      </c>
      <c r="AB383" s="5" t="str">
        <f>IF(_xlfn.XLOOKUP(Table1[[#This Row],[email]],แบบฝึก_22[Email],แบบฝึก_22[Completion time],0)&lt;&gt;0,"ส่งแล้ว","ยังไม่ส่ง")</f>
        <v>ยังไม่ส่ง</v>
      </c>
      <c r="AC383" s="5" t="str">
        <f>_xlfn.XLOOKUP(Table1[[#This Row],[email]],ท้ายบท_2[Email],ท้ายบท_2[Total points],"ยังไม่ส่ง")</f>
        <v>ยังไม่ส่ง</v>
      </c>
      <c r="AD383" s="5">
        <f>_xlfn.XLOOKUP(Table1[[#This Row],[email]],Quiz_2[Email],Quiz_2[Total points],"ยังไม่ส่ง")</f>
        <v>9</v>
      </c>
      <c r="AE383" s="5" t="str">
        <f>IF(_xlfn.XLOOKUP(Table1[[#This Row],[email]],แบบฝึก_31[Email],แบบฝึก_31[Completion time],0)&lt;&gt;0,"ส่งแล้ว","ยังไม่ส่ง")</f>
        <v>ยังไม่ส่ง</v>
      </c>
      <c r="AF383" s="5">
        <f>_xlfn.XLOOKUP(Table1[[#This Row],[email]],ท้ายบท_3[Email],ท้ายบท_3[Total points],"ยังไม่ส่ง")</f>
        <v>10</v>
      </c>
      <c r="AG383" s="5" t="str">
        <f>_xlfn.XLOOKUP(Table1[[#This Row],[email]],Quiz_3[Email],Quiz_3[Total points],"ยังไม่ส่ง")</f>
        <v>ยังไม่ส่ง</v>
      </c>
      <c r="AH383" s="12">
        <v>12</v>
      </c>
      <c r="AI383" s="4">
        <v>0</v>
      </c>
      <c r="AJ383" s="12">
        <f>ROUND((Table1[[#This Row],[mid '[20']]]+Table1[[#This Row],[mid '[10']]])/2,0)</f>
        <v>6</v>
      </c>
      <c r="AK383" s="5" t="str">
        <f>IF(_xlfn.XLOOKUP(Table1[[#This Row],[email]],แบบฝึก_41[Email],แบบฝึก_41[Completion time],0)&lt;&gt;0,"ส่งแล้ว","ยังไม่ส่ง")</f>
        <v>ยังไม่ส่ง</v>
      </c>
      <c r="AL383" s="5" t="str">
        <f>IF(_xlfn.XLOOKUP(Table1[[#This Row],[email]],ท้ายบท_4[Email],ท้ายบท_4[Total points],"ยังไม่ส่ง")&lt;&gt;0,"ส่งแล้ว","ยังไม่ส่ง")</f>
        <v>ยังไม่ส่ง</v>
      </c>
      <c r="AM383" s="5">
        <f>_xlfn.XLOOKUP(Table1[[#This Row],[email]],Quiz_4[Email],Quiz_4[Total points],"ยังไม่ส่ง")</f>
        <v>9</v>
      </c>
      <c r="AN383" s="5" t="str">
        <f>IF(_xlfn.XLOOKUP(Table1[[#This Row],[email]],แบบฝึก_51[Email],แบบฝึก_51[Completion time],0)&lt;&gt;0,"ส่งแล้ว","ยังไม่ส่ง")</f>
        <v>ยังไม่ส่ง</v>
      </c>
      <c r="AO383" s="5" t="str">
        <f>IF(_xlfn.XLOOKUP(Table1[[#This Row],[email]],แบบฝึก_52[Email],แบบฝึก_52[Completion time],0)&lt;&gt;0,"ส่งแล้ว","ยังไม่ส่ง")</f>
        <v>ยังไม่ส่ง</v>
      </c>
      <c r="AP383" s="5" t="str">
        <f>_xlfn.XLOOKUP(Table1[[#This Row],[email]],ท้ายบท_5[Email],ท้ายบท_5[Total points],"ยังไม่ส่ง")</f>
        <v>ยังไม่ส่ง</v>
      </c>
      <c r="AQ383" s="5">
        <f>_xlfn.XLOOKUP(Table1[[#This Row],[email]],Quiz_5[Email],Quiz_5[Total points],"ยังไม่ส่ง")</f>
        <v>5</v>
      </c>
      <c r="AR383" s="37"/>
      <c r="AS383" s="4" t="str">
        <f>IF(M383&lt;10,"ยังไม่ซ่อม",IF(Table1[[#This Row],[ซ่อมแล้วกลางภาค]]="ซ่อมแล้ว","ซ่อมแล้ว","ไม่ต้องซ่อม"))</f>
        <v>ยังไม่ซ่อม</v>
      </c>
      <c r="BN383"/>
      <c r="BO383"/>
      <c r="BP383"/>
      <c r="BQ383"/>
    </row>
    <row r="384" spans="1:69" ht="19.5" x14ac:dyDescent="0.4">
      <c r="A384" s="21">
        <v>383</v>
      </c>
      <c r="B384" s="4">
        <v>11</v>
      </c>
      <c r="C384" s="4">
        <v>5</v>
      </c>
      <c r="D384" s="4" t="s">
        <v>33455</v>
      </c>
      <c r="E384" s="4" t="s">
        <v>32346</v>
      </c>
      <c r="F384" s="4" t="s">
        <v>33456</v>
      </c>
      <c r="G384" s="4" t="s">
        <v>33457</v>
      </c>
      <c r="H384" s="4" t="s">
        <v>35</v>
      </c>
      <c r="I384" s="24">
        <f>ROUND(COUNTIF(Table1[[#This Row],[กิจกรรม 1.1]:[ท้ายบท 1]],"&lt;&gt;ยังไม่ส่ง")*2+IF(Table1[[#This Row],[Quiz 1]]&lt;&gt;"ยังไม่ส่ง",Table1[[#This Row],[Quiz 1]]*2/10,0),0)</f>
        <v>8</v>
      </c>
      <c r="J384" s="24">
        <f>ROUND(COUNTIF(Table1[[#This Row],[แบบฝึก 2.1]:[ท้ายบท 2]],"&lt;&gt;ยังไม่ส่ง")*8/3+IF(Table1[[#This Row],[Quiz 2]]&lt;&gt;"ยังไม่ส่ง",Table1[[#This Row],[Quiz 2]]*2/10,0),0)</f>
        <v>4</v>
      </c>
      <c r="K384" s="24">
        <f>ROUND(COUNTIF(Table1[[#This Row],[แบบฝึก 3.1]:[ท้ายบท 3]],"&lt;&gt;ยังไม่ส่ง")*3/2+IF(Table1[[#This Row],[Quiz 3]]&lt;&gt;"ยังไม่ส่ง",Table1[[#This Row],[Quiz 3]]*2/10,0),0)</f>
        <v>2</v>
      </c>
      <c r="L384" s="12">
        <f>Table1[[#This Row],[บท 1 '[10']]]+Table1[[#This Row],[บท 2 '[10']]]+Table1[[#This Row],[บท 3 '[5']]]</f>
        <v>14</v>
      </c>
      <c r="M384" s="12">
        <f>IF(Table1[[#This Row],[ซ่อมแล้วกลางภาค]]="ซ่อมแล้ว",10,Table1[[#This Row],[MID '[20']2]])</f>
        <v>9</v>
      </c>
      <c r="N384" s="12">
        <f>ROUND(COUNTIF(Table1[[#This Row],[แบบฝึก 4.1]:[ท้ายบท 4]],"&lt;&gt;ยังไม่ส่ง")*8/2+IF(Table1[[#This Row],[Quiz 4]]&lt;&gt;"ยังไม่ส่ง",Table1[[#This Row],[Quiz 4]]*2/10,0),0)</f>
        <v>1</v>
      </c>
      <c r="O384" s="12"/>
      <c r="P384" s="13">
        <f>ROUND(COUNTIF(Table1[[#This Row],[แบบฝึก 5.1]:[ท้ายบท 5]],"&lt;&gt;ยังไม่ส่ง")*8/3+IF(Table1[[#This Row],[Quiz 5]]&lt;&gt;"ยังไม่ส่ง",Table1[[#This Row],[Quiz 5]]*2/10,0),0)</f>
        <v>3</v>
      </c>
      <c r="Q384" s="12">
        <f>Table1[[#This Row],[บท 4 '[10']]]+Table1[[#This Row],[นำเสนอ '[5']]]+Table1[[#This Row],[บท 5 '[10']]]</f>
        <v>4</v>
      </c>
      <c r="R384" s="12">
        <f>Table1[[#This Row],[ก่อนกลางภาค '[25']]]+Table1[[#This Row],[กลางภาค '[20']]]+Table1[[#This Row],[หลังกลางภาค '[25']]]</f>
        <v>27</v>
      </c>
      <c r="S384" s="12"/>
      <c r="T384" s="12">
        <f>Table1[[#This Row],[ปลายภาค '[30']]]+Table1[[#This Row],[ก่อนปลายภาค '[70']]]</f>
        <v>27</v>
      </c>
      <c r="U384" s="11">
        <f t="shared" si="5"/>
        <v>0</v>
      </c>
      <c r="V384" s="5" t="str">
        <f>IF(_xlfn.XLOOKUP(Table1[[#This Row],[email]],กิจกรรม_11[Email],กิจกรรม_11[Completion time],0)&lt;&gt;0,"ส่งแล้ว","ยังไม่ส่ง")</f>
        <v>ส่งแล้ว</v>
      </c>
      <c r="W384" s="5" t="str">
        <f>IF(_xlfn.XLOOKUP(Table1[[#This Row],[email]],แบบฝึก_11[Email],แบบฝึก_11[Completion time],0)&lt;&gt;0,"ส่งแล้ว","ยังไม่ส่ง")</f>
        <v>ส่งแล้ว</v>
      </c>
      <c r="X384" s="5" t="str">
        <f>IF(_xlfn.XLOOKUP(Table1[[#This Row],[email]],แบบฝึก_12[Email],แบบฝึก_12[Completion time],0)&lt;&gt;0,"ส่งแล้ว","ยังไม่ส่ง")</f>
        <v>ส่งแล้ว</v>
      </c>
      <c r="Y384" s="5" t="str">
        <f>_xlfn.XLOOKUP(Table1[[#This Row],[email]],ท้ายบท_1[Email],ท้ายบท_1[Total points],"ยังไม่ส่ง")</f>
        <v>ยังไม่ส่ง</v>
      </c>
      <c r="Z384" s="4">
        <f>_xlfn.XLOOKUP(Table1[[#This Row],[email]],Quiz_1[Email],Quiz_1[Total points],"ยังไม่ส่ง")</f>
        <v>9</v>
      </c>
      <c r="AA384" s="5" t="str">
        <f>IF(_xlfn.XLOOKUP(Table1[[#This Row],[email]],แบบฝึก_21[Email],แบบฝึก_21[Completion time],0)&lt;&gt;0,"ส่งแล้ว","ยังไม่ส่ง")</f>
        <v>ส่งแล้ว</v>
      </c>
      <c r="AB384" s="5" t="str">
        <f>IF(_xlfn.XLOOKUP(Table1[[#This Row],[email]],แบบฝึก_22[Email],แบบฝึก_22[Completion time],0)&lt;&gt;0,"ส่งแล้ว","ยังไม่ส่ง")</f>
        <v>ยังไม่ส่ง</v>
      </c>
      <c r="AC384" s="5" t="str">
        <f>_xlfn.XLOOKUP(Table1[[#This Row],[email]],ท้ายบท_2[Email],ท้ายบท_2[Total points],"ยังไม่ส่ง")</f>
        <v>ยังไม่ส่ง</v>
      </c>
      <c r="AD384" s="5">
        <f>_xlfn.XLOOKUP(Table1[[#This Row],[email]],Quiz_2[Email],Quiz_2[Total points],"ยังไม่ส่ง")</f>
        <v>7</v>
      </c>
      <c r="AE384" s="5" t="str">
        <f>IF(_xlfn.XLOOKUP(Table1[[#This Row],[email]],แบบฝึก_31[Email],แบบฝึก_31[Completion time],0)&lt;&gt;0,"ส่งแล้ว","ยังไม่ส่ง")</f>
        <v>ยังไม่ส่ง</v>
      </c>
      <c r="AF384" s="5">
        <f>_xlfn.XLOOKUP(Table1[[#This Row],[email]],ท้ายบท_3[Email],ท้ายบท_3[Total points],"ยังไม่ส่ง")</f>
        <v>10</v>
      </c>
      <c r="AG384" s="5" t="str">
        <f>_xlfn.XLOOKUP(Table1[[#This Row],[email]],Quiz_3[Email],Quiz_3[Total points],"ยังไม่ส่ง")</f>
        <v>ยังไม่ส่ง</v>
      </c>
      <c r="AH384" s="12">
        <v>13</v>
      </c>
      <c r="AI384" s="4">
        <v>5</v>
      </c>
      <c r="AJ384" s="12">
        <f>ROUND((Table1[[#This Row],[mid '[20']]]+Table1[[#This Row],[mid '[10']]])/2,0)</f>
        <v>9</v>
      </c>
      <c r="AK384" s="5" t="str">
        <f>IF(_xlfn.XLOOKUP(Table1[[#This Row],[email]],แบบฝึก_41[Email],แบบฝึก_41[Completion time],0)&lt;&gt;0,"ส่งแล้ว","ยังไม่ส่ง")</f>
        <v>ยังไม่ส่ง</v>
      </c>
      <c r="AL384" s="5" t="str">
        <f>IF(_xlfn.XLOOKUP(Table1[[#This Row],[email]],ท้ายบท_4[Email],ท้ายบท_4[Total points],"ยังไม่ส่ง")&lt;&gt;0,"ส่งแล้ว","ยังไม่ส่ง")</f>
        <v>ยังไม่ส่ง</v>
      </c>
      <c r="AM384" s="5">
        <f>_xlfn.XLOOKUP(Table1[[#This Row],[email]],Quiz_4[Email],Quiz_4[Total points],"ยังไม่ส่ง")</f>
        <v>5</v>
      </c>
      <c r="AN384" s="5" t="str">
        <f>IF(_xlfn.XLOOKUP(Table1[[#This Row],[email]],แบบฝึก_51[Email],แบบฝึก_51[Completion time],0)&lt;&gt;0,"ส่งแล้ว","ยังไม่ส่ง")</f>
        <v>ส่งแล้ว</v>
      </c>
      <c r="AO384" s="5" t="str">
        <f>IF(_xlfn.XLOOKUP(Table1[[#This Row],[email]],แบบฝึก_52[Email],แบบฝึก_52[Completion time],0)&lt;&gt;0,"ส่งแล้ว","ยังไม่ส่ง")</f>
        <v>ยังไม่ส่ง</v>
      </c>
      <c r="AP384" s="5" t="str">
        <f>_xlfn.XLOOKUP(Table1[[#This Row],[email]],ท้ายบท_5[Email],ท้ายบท_5[Total points],"ยังไม่ส่ง")</f>
        <v>ยังไม่ส่ง</v>
      </c>
      <c r="AQ384" s="5">
        <f>_xlfn.XLOOKUP(Table1[[#This Row],[email]],Quiz_5[Email],Quiz_5[Total points],"ยังไม่ส่ง")</f>
        <v>3</v>
      </c>
      <c r="AR384" s="37"/>
      <c r="AS384" s="4" t="str">
        <f>IF(M384&lt;10,"ยังไม่ซ่อม",IF(Table1[[#This Row],[ซ่อมแล้วกลางภาค]]="ซ่อมแล้ว","ซ่อมแล้ว","ไม่ต้องซ่อม"))</f>
        <v>ยังไม่ซ่อม</v>
      </c>
      <c r="BN384"/>
      <c r="BO384"/>
      <c r="BP384"/>
      <c r="BQ384"/>
    </row>
    <row r="385" spans="1:69" ht="19.5" x14ac:dyDescent="0.4">
      <c r="A385" s="21">
        <v>384</v>
      </c>
      <c r="B385" s="4">
        <v>11</v>
      </c>
      <c r="C385" s="4">
        <v>6</v>
      </c>
      <c r="D385" s="4" t="s">
        <v>33458</v>
      </c>
      <c r="E385" s="4" t="s">
        <v>32346</v>
      </c>
      <c r="F385" s="4" t="s">
        <v>33459</v>
      </c>
      <c r="G385" s="4" t="s">
        <v>33399</v>
      </c>
      <c r="H385" s="4" t="s">
        <v>233</v>
      </c>
      <c r="I385" s="24">
        <f>ROUND(COUNTIF(Table1[[#This Row],[กิจกรรม 1.1]:[ท้ายบท 1]],"&lt;&gt;ยังไม่ส่ง")*2+IF(Table1[[#This Row],[Quiz 1]]&lt;&gt;"ยังไม่ส่ง",Table1[[#This Row],[Quiz 1]]*2/10,0),0)</f>
        <v>7</v>
      </c>
      <c r="J385" s="24">
        <f>ROUND(COUNTIF(Table1[[#This Row],[แบบฝึก 2.1]:[ท้ายบท 2]],"&lt;&gt;ยังไม่ส่ง")*8/3+IF(Table1[[#This Row],[Quiz 2]]&lt;&gt;"ยังไม่ส่ง",Table1[[#This Row],[Quiz 2]]*2/10,0),0)</f>
        <v>3</v>
      </c>
      <c r="K385" s="24">
        <f>ROUND(COUNTIF(Table1[[#This Row],[แบบฝึก 3.1]:[ท้ายบท 3]],"&lt;&gt;ยังไม่ส่ง")*3/2+IF(Table1[[#This Row],[Quiz 3]]&lt;&gt;"ยังไม่ส่ง",Table1[[#This Row],[Quiz 3]]*2/10,0),0)</f>
        <v>2</v>
      </c>
      <c r="L385" s="12">
        <f>Table1[[#This Row],[บท 1 '[10']]]+Table1[[#This Row],[บท 2 '[10']]]+Table1[[#This Row],[บท 3 '[5']]]</f>
        <v>12</v>
      </c>
      <c r="M385" s="12">
        <f>IF(Table1[[#This Row],[ซ่อมแล้วกลางภาค]]="ซ่อมแล้ว",10,Table1[[#This Row],[MID '[20']2]])</f>
        <v>8</v>
      </c>
      <c r="N385" s="12">
        <f>ROUND(COUNTIF(Table1[[#This Row],[แบบฝึก 4.1]:[ท้ายบท 4]],"&lt;&gt;ยังไม่ส่ง")*8/2+IF(Table1[[#This Row],[Quiz 4]]&lt;&gt;"ยังไม่ส่ง",Table1[[#This Row],[Quiz 4]]*2/10,0),0)</f>
        <v>4</v>
      </c>
      <c r="O385" s="12"/>
      <c r="P385" s="13">
        <f>ROUND(COUNTIF(Table1[[#This Row],[แบบฝึก 5.1]:[ท้ายบท 5]],"&lt;&gt;ยังไม่ส่ง")*8/3+IF(Table1[[#This Row],[Quiz 5]]&lt;&gt;"ยังไม่ส่ง",Table1[[#This Row],[Quiz 5]]*2/10,0),0)</f>
        <v>1</v>
      </c>
      <c r="Q385" s="12">
        <f>Table1[[#This Row],[บท 4 '[10']]]+Table1[[#This Row],[นำเสนอ '[5']]]+Table1[[#This Row],[บท 5 '[10']]]</f>
        <v>5</v>
      </c>
      <c r="R385" s="12">
        <f>Table1[[#This Row],[ก่อนกลางภาค '[25']]]+Table1[[#This Row],[กลางภาค '[20']]]+Table1[[#This Row],[หลังกลางภาค '[25']]]</f>
        <v>25</v>
      </c>
      <c r="S385" s="12"/>
      <c r="T385" s="12">
        <f>Table1[[#This Row],[ปลายภาค '[30']]]+Table1[[#This Row],[ก่อนปลายภาค '[70']]]</f>
        <v>25</v>
      </c>
      <c r="U385" s="11">
        <f t="shared" si="5"/>
        <v>0</v>
      </c>
      <c r="V385" s="5" t="str">
        <f>IF(_xlfn.XLOOKUP(Table1[[#This Row],[email]],กิจกรรม_11[Email],กิจกรรม_11[Completion time],0)&lt;&gt;0,"ส่งแล้ว","ยังไม่ส่ง")</f>
        <v>ส่งแล้ว</v>
      </c>
      <c r="W385" s="5" t="str">
        <f>IF(_xlfn.XLOOKUP(Table1[[#This Row],[email]],แบบฝึก_11[Email],แบบฝึก_11[Completion time],0)&lt;&gt;0,"ส่งแล้ว","ยังไม่ส่ง")</f>
        <v>ส่งแล้ว</v>
      </c>
      <c r="X385" s="5" t="str">
        <f>IF(_xlfn.XLOOKUP(Table1[[#This Row],[email]],แบบฝึก_12[Email],แบบฝึก_12[Completion time],0)&lt;&gt;0,"ส่งแล้ว","ยังไม่ส่ง")</f>
        <v>ส่งแล้ว</v>
      </c>
      <c r="Y385" s="5" t="str">
        <f>_xlfn.XLOOKUP(Table1[[#This Row],[email]],ท้ายบท_1[Email],ท้ายบท_1[Total points],"ยังไม่ส่ง")</f>
        <v>ยังไม่ส่ง</v>
      </c>
      <c r="Z385" s="4">
        <f>_xlfn.XLOOKUP(Table1[[#This Row],[email]],Quiz_1[Email],Quiz_1[Total points],"ยังไม่ส่ง")</f>
        <v>5</v>
      </c>
      <c r="AA385" s="5" t="str">
        <f>IF(_xlfn.XLOOKUP(Table1[[#This Row],[email]],แบบฝึก_21[Email],แบบฝึก_21[Completion time],0)&lt;&gt;0,"ส่งแล้ว","ยังไม่ส่ง")</f>
        <v>ส่งแล้ว</v>
      </c>
      <c r="AB385" s="5" t="str">
        <f>IF(_xlfn.XLOOKUP(Table1[[#This Row],[email]],แบบฝึก_22[Email],แบบฝึก_22[Completion time],0)&lt;&gt;0,"ส่งแล้ว","ยังไม่ส่ง")</f>
        <v>ยังไม่ส่ง</v>
      </c>
      <c r="AC385" s="5" t="str">
        <f>_xlfn.XLOOKUP(Table1[[#This Row],[email]],ท้ายบท_2[Email],ท้ายบท_2[Total points],"ยังไม่ส่ง")</f>
        <v>ยังไม่ส่ง</v>
      </c>
      <c r="AD385" s="5">
        <f>_xlfn.XLOOKUP(Table1[[#This Row],[email]],Quiz_2[Email],Quiz_2[Total points],"ยังไม่ส่ง")</f>
        <v>1</v>
      </c>
      <c r="AE385" s="5" t="str">
        <f>IF(_xlfn.XLOOKUP(Table1[[#This Row],[email]],แบบฝึก_31[Email],แบบฝึก_31[Completion time],0)&lt;&gt;0,"ส่งแล้ว","ยังไม่ส่ง")</f>
        <v>ยังไม่ส่ง</v>
      </c>
      <c r="AF385" s="5">
        <f>_xlfn.XLOOKUP(Table1[[#This Row],[email]],ท้ายบท_3[Email],ท้ายบท_3[Total points],"ยังไม่ส่ง")</f>
        <v>5</v>
      </c>
      <c r="AG385" s="5" t="str">
        <f>_xlfn.XLOOKUP(Table1[[#This Row],[email]],Quiz_3[Email],Quiz_3[Total points],"ยังไม่ส่ง")</f>
        <v>ยังไม่ส่ง</v>
      </c>
      <c r="AH385" s="12">
        <v>13</v>
      </c>
      <c r="AI385" s="4">
        <v>3</v>
      </c>
      <c r="AJ385" s="12">
        <f>ROUND((Table1[[#This Row],[mid '[20']]]+Table1[[#This Row],[mid '[10']]])/2,0)</f>
        <v>8</v>
      </c>
      <c r="AK385" s="5" t="str">
        <f>IF(_xlfn.XLOOKUP(Table1[[#This Row],[email]],แบบฝึก_41[Email],แบบฝึก_41[Completion time],0)&lt;&gt;0,"ส่งแล้ว","ยังไม่ส่ง")</f>
        <v>ยังไม่ส่ง</v>
      </c>
      <c r="AL385" s="5" t="str">
        <f>IF(_xlfn.XLOOKUP(Table1[[#This Row],[email]],ท้ายบท_4[Email],ท้ายบท_4[Total points],"ยังไม่ส่ง")&lt;&gt;0,"ส่งแล้ว","ยังไม่ส่ง")</f>
        <v>ส่งแล้ว</v>
      </c>
      <c r="AM385" s="5">
        <f>_xlfn.XLOOKUP(Table1[[#This Row],[email]],Quiz_4[Email],Quiz_4[Total points],"ยังไม่ส่ง")</f>
        <v>0</v>
      </c>
      <c r="AN385" s="5" t="str">
        <f>IF(_xlfn.XLOOKUP(Table1[[#This Row],[email]],แบบฝึก_51[Email],แบบฝึก_51[Completion time],0)&lt;&gt;0,"ส่งแล้ว","ยังไม่ส่ง")</f>
        <v>ยังไม่ส่ง</v>
      </c>
      <c r="AO385" s="5" t="str">
        <f>IF(_xlfn.XLOOKUP(Table1[[#This Row],[email]],แบบฝึก_52[Email],แบบฝึก_52[Completion time],0)&lt;&gt;0,"ส่งแล้ว","ยังไม่ส่ง")</f>
        <v>ยังไม่ส่ง</v>
      </c>
      <c r="AP385" s="5" t="str">
        <f>_xlfn.XLOOKUP(Table1[[#This Row],[email]],ท้ายบท_5[Email],ท้ายบท_5[Total points],"ยังไม่ส่ง")</f>
        <v>ยังไม่ส่ง</v>
      </c>
      <c r="AQ385" s="5">
        <f>_xlfn.XLOOKUP(Table1[[#This Row],[email]],Quiz_5[Email],Quiz_5[Total points],"ยังไม่ส่ง")</f>
        <v>3</v>
      </c>
      <c r="AR385" s="37"/>
      <c r="AS385" s="4" t="str">
        <f>IF(M385&lt;10,"ยังไม่ซ่อม",IF(Table1[[#This Row],[ซ่อมแล้วกลางภาค]]="ซ่อมแล้ว","ซ่อมแล้ว","ไม่ต้องซ่อม"))</f>
        <v>ยังไม่ซ่อม</v>
      </c>
      <c r="BN385"/>
      <c r="BO385"/>
      <c r="BP385"/>
      <c r="BQ385"/>
    </row>
    <row r="386" spans="1:69" ht="19.5" x14ac:dyDescent="0.4">
      <c r="A386" s="21">
        <v>385</v>
      </c>
      <c r="B386" s="4">
        <v>11</v>
      </c>
      <c r="C386" s="4">
        <v>7</v>
      </c>
      <c r="D386" s="4" t="s">
        <v>33460</v>
      </c>
      <c r="E386" s="4" t="s">
        <v>32346</v>
      </c>
      <c r="F386" s="4" t="s">
        <v>33461</v>
      </c>
      <c r="G386" s="4" t="s">
        <v>33462</v>
      </c>
      <c r="H386" s="4" t="s">
        <v>330</v>
      </c>
      <c r="I386" s="24">
        <f>ROUND(COUNTIF(Table1[[#This Row],[กิจกรรม 1.1]:[ท้ายบท 1]],"&lt;&gt;ยังไม่ส่ง")*2+IF(Table1[[#This Row],[Quiz 1]]&lt;&gt;"ยังไม่ส่ง",Table1[[#This Row],[Quiz 1]]*2/10,0),0)</f>
        <v>9</v>
      </c>
      <c r="J386" s="24">
        <f>ROUND(COUNTIF(Table1[[#This Row],[แบบฝึก 2.1]:[ท้ายบท 2]],"&lt;&gt;ยังไม่ส่ง")*8/3+IF(Table1[[#This Row],[Quiz 2]]&lt;&gt;"ยังไม่ส่ง",Table1[[#This Row],[Quiz 2]]*2/10,0),0)</f>
        <v>10</v>
      </c>
      <c r="K386" s="24">
        <f>ROUND(COUNTIF(Table1[[#This Row],[แบบฝึก 3.1]:[ท้ายบท 3]],"&lt;&gt;ยังไม่ส่ง")*3/2+IF(Table1[[#This Row],[Quiz 3]]&lt;&gt;"ยังไม่ส่ง",Table1[[#This Row],[Quiz 3]]*2/10,0),0)</f>
        <v>4</v>
      </c>
      <c r="L386" s="12">
        <f>Table1[[#This Row],[บท 1 '[10']]]+Table1[[#This Row],[บท 2 '[10']]]+Table1[[#This Row],[บท 3 '[5']]]</f>
        <v>23</v>
      </c>
      <c r="M386" s="12">
        <f>IF(Table1[[#This Row],[ซ่อมแล้วกลางภาค]]="ซ่อมแล้ว",10,Table1[[#This Row],[MID '[20']2]])</f>
        <v>11</v>
      </c>
      <c r="N386" s="12">
        <f>ROUND(COUNTIF(Table1[[#This Row],[แบบฝึก 4.1]:[ท้ายบท 4]],"&lt;&gt;ยังไม่ส่ง")*8/2+IF(Table1[[#This Row],[Quiz 4]]&lt;&gt;"ยังไม่ส่ง",Table1[[#This Row],[Quiz 4]]*2/10,0),0)</f>
        <v>5</v>
      </c>
      <c r="O386" s="12"/>
      <c r="P386" s="13">
        <f>ROUND(COUNTIF(Table1[[#This Row],[แบบฝึก 5.1]:[ท้ายบท 5]],"&lt;&gt;ยังไม่ส่ง")*8/3+IF(Table1[[#This Row],[Quiz 5]]&lt;&gt;"ยังไม่ส่ง",Table1[[#This Row],[Quiz 5]]*2/10,0),0)</f>
        <v>8</v>
      </c>
      <c r="Q386" s="12">
        <f>Table1[[#This Row],[บท 4 '[10']]]+Table1[[#This Row],[นำเสนอ '[5']]]+Table1[[#This Row],[บท 5 '[10']]]</f>
        <v>13</v>
      </c>
      <c r="R386" s="12">
        <f>Table1[[#This Row],[ก่อนกลางภาค '[25']]]+Table1[[#This Row],[กลางภาค '[20']]]+Table1[[#This Row],[หลังกลางภาค '[25']]]</f>
        <v>47</v>
      </c>
      <c r="S386" s="12"/>
      <c r="T386" s="12">
        <f>Table1[[#This Row],[ปลายภาค '[30']]]+Table1[[#This Row],[ก่อนปลายภาค '[70']]]</f>
        <v>47</v>
      </c>
      <c r="U386" s="11">
        <f t="shared" ref="U386:U449" si="6">IF(T386&gt;=79.5,4,IF(T386&gt;=74.5,3.5,IF(T386&gt;=69.5,3, IF(T386&gt;=64.5,2.5, IF(T386&gt;=59.5,2, IF(T386&gt;=54.5,1.5, IF(T386&gt;=49.5,1, IF(T386&lt;=49,0))))))))</f>
        <v>0</v>
      </c>
      <c r="V386" s="5" t="str">
        <f>IF(_xlfn.XLOOKUP(Table1[[#This Row],[email]],กิจกรรม_11[Email],กิจกรรม_11[Completion time],0)&lt;&gt;0,"ส่งแล้ว","ยังไม่ส่ง")</f>
        <v>ส่งแล้ว</v>
      </c>
      <c r="W386" s="5" t="str">
        <f>IF(_xlfn.XLOOKUP(Table1[[#This Row],[email]],แบบฝึก_11[Email],แบบฝึก_11[Completion time],0)&lt;&gt;0,"ส่งแล้ว","ยังไม่ส่ง")</f>
        <v>ส่งแล้ว</v>
      </c>
      <c r="X386" s="5" t="str">
        <f>IF(_xlfn.XLOOKUP(Table1[[#This Row],[email]],แบบฝึก_12[Email],แบบฝึก_12[Completion time],0)&lt;&gt;0,"ส่งแล้ว","ยังไม่ส่ง")</f>
        <v>ส่งแล้ว</v>
      </c>
      <c r="Y386" s="5">
        <f>_xlfn.XLOOKUP(Table1[[#This Row],[email]],ท้ายบท_1[Email],ท้ายบท_1[Total points],"ยังไม่ส่ง")</f>
        <v>17</v>
      </c>
      <c r="Z386" s="4">
        <f>_xlfn.XLOOKUP(Table1[[#This Row],[email]],Quiz_1[Email],Quiz_1[Total points],"ยังไม่ส่ง")</f>
        <v>5</v>
      </c>
      <c r="AA386" s="5" t="str">
        <f>IF(_xlfn.XLOOKUP(Table1[[#This Row],[email]],แบบฝึก_21[Email],แบบฝึก_21[Completion time],0)&lt;&gt;0,"ส่งแล้ว","ยังไม่ส่ง")</f>
        <v>ส่งแล้ว</v>
      </c>
      <c r="AB386" s="5" t="str">
        <f>IF(_xlfn.XLOOKUP(Table1[[#This Row],[email]],แบบฝึก_22[Email],แบบฝึก_22[Completion time],0)&lt;&gt;0,"ส่งแล้ว","ยังไม่ส่ง")</f>
        <v>ส่งแล้ว</v>
      </c>
      <c r="AC386" s="5">
        <f>_xlfn.XLOOKUP(Table1[[#This Row],[email]],ท้ายบท_2[Email],ท้ายบท_2[Total points],"ยังไม่ส่ง")</f>
        <v>7</v>
      </c>
      <c r="AD386" s="5">
        <f>_xlfn.XLOOKUP(Table1[[#This Row],[email]],Quiz_2[Email],Quiz_2[Total points],"ยังไม่ส่ง")</f>
        <v>8</v>
      </c>
      <c r="AE386" s="5" t="str">
        <f>IF(_xlfn.XLOOKUP(Table1[[#This Row],[email]],แบบฝึก_31[Email],แบบฝึก_31[Completion time],0)&lt;&gt;0,"ส่งแล้ว","ยังไม่ส่ง")</f>
        <v>ส่งแล้ว</v>
      </c>
      <c r="AF386" s="5">
        <f>_xlfn.XLOOKUP(Table1[[#This Row],[email]],ท้ายบท_3[Email],ท้ายบท_3[Total points],"ยังไม่ส่ง")</f>
        <v>4</v>
      </c>
      <c r="AG386" s="5">
        <f>_xlfn.XLOOKUP(Table1[[#This Row],[email]],Quiz_3[Email],Quiz_3[Total points],"ยังไม่ส่ง")</f>
        <v>4</v>
      </c>
      <c r="AH386" s="12">
        <v>15</v>
      </c>
      <c r="AI386" s="4">
        <v>6</v>
      </c>
      <c r="AJ386" s="12">
        <f>ROUND((Table1[[#This Row],[mid '[20']]]+Table1[[#This Row],[mid '[10']]])/2,0)</f>
        <v>11</v>
      </c>
      <c r="AK386" s="5" t="str">
        <f>IF(_xlfn.XLOOKUP(Table1[[#This Row],[email]],แบบฝึก_41[Email],แบบฝึก_41[Completion time],0)&lt;&gt;0,"ส่งแล้ว","ยังไม่ส่ง")</f>
        <v>ส่งแล้ว</v>
      </c>
      <c r="AL386" s="5" t="str">
        <f>IF(_xlfn.XLOOKUP(Table1[[#This Row],[email]],ท้ายบท_4[Email],ท้ายบท_4[Total points],"ยังไม่ส่ง")&lt;&gt;0,"ส่งแล้ว","ยังไม่ส่ง")</f>
        <v>ยังไม่ส่ง</v>
      </c>
      <c r="AM386" s="5">
        <f>_xlfn.XLOOKUP(Table1[[#This Row],[email]],Quiz_4[Email],Quiz_4[Total points],"ยังไม่ส่ง")</f>
        <v>6</v>
      </c>
      <c r="AN386" s="5" t="str">
        <f>IF(_xlfn.XLOOKUP(Table1[[#This Row],[email]],แบบฝึก_51[Email],แบบฝึก_51[Completion time],0)&lt;&gt;0,"ส่งแล้ว","ยังไม่ส่ง")</f>
        <v>ส่งแล้ว</v>
      </c>
      <c r="AO386" s="5" t="str">
        <f>IF(_xlfn.XLOOKUP(Table1[[#This Row],[email]],แบบฝึก_52[Email],แบบฝึก_52[Completion time],0)&lt;&gt;0,"ส่งแล้ว","ยังไม่ส่ง")</f>
        <v>ส่งแล้ว</v>
      </c>
      <c r="AP386" s="5">
        <f>_xlfn.XLOOKUP(Table1[[#This Row],[email]],ท้ายบท_5[Email],ท้ายบท_5[Total points],"ยังไม่ส่ง")</f>
        <v>9</v>
      </c>
      <c r="AQ386" s="5">
        <f>_xlfn.XLOOKUP(Table1[[#This Row],[email]],Quiz_5[Email],Quiz_5[Total points],"ยังไม่ส่ง")</f>
        <v>1</v>
      </c>
      <c r="AR386" s="37"/>
      <c r="AS386" s="4" t="str">
        <f>IF(M386&lt;10,"ยังไม่ซ่อม",IF(Table1[[#This Row],[ซ่อมแล้วกลางภาค]]="ซ่อมแล้ว","ซ่อมแล้ว","ไม่ต้องซ่อม"))</f>
        <v>ไม่ต้องซ่อม</v>
      </c>
      <c r="BN386"/>
      <c r="BO386"/>
      <c r="BP386"/>
      <c r="BQ386"/>
    </row>
    <row r="387" spans="1:69" ht="19.5" x14ac:dyDescent="0.4">
      <c r="A387" s="21">
        <v>386</v>
      </c>
      <c r="B387" s="4">
        <v>11</v>
      </c>
      <c r="C387" s="4">
        <v>8</v>
      </c>
      <c r="D387" s="4" t="s">
        <v>33463</v>
      </c>
      <c r="E387" s="4" t="s">
        <v>32346</v>
      </c>
      <c r="F387" s="4" t="s">
        <v>33464</v>
      </c>
      <c r="G387" s="4" t="s">
        <v>33465</v>
      </c>
      <c r="H387" s="4" t="s">
        <v>435</v>
      </c>
      <c r="I387" s="24">
        <f>ROUND(COUNTIF(Table1[[#This Row],[กิจกรรม 1.1]:[ท้ายบท 1]],"&lt;&gt;ยังไม่ส่ง")*2+IF(Table1[[#This Row],[Quiz 1]]&lt;&gt;"ยังไม่ส่ง",Table1[[#This Row],[Quiz 1]]*2/10,0),0)</f>
        <v>10</v>
      </c>
      <c r="J387" s="24">
        <f>ROUND(COUNTIF(Table1[[#This Row],[แบบฝึก 2.1]:[ท้ายบท 2]],"&lt;&gt;ยังไม่ส่ง")*8/3+IF(Table1[[#This Row],[Quiz 2]]&lt;&gt;"ยังไม่ส่ง",Table1[[#This Row],[Quiz 2]]*2/10,0),0)</f>
        <v>7</v>
      </c>
      <c r="K387" s="24">
        <f>ROUND(COUNTIF(Table1[[#This Row],[แบบฝึก 3.1]:[ท้ายบท 3]],"&lt;&gt;ยังไม่ส่ง")*3/2+IF(Table1[[#This Row],[Quiz 3]]&lt;&gt;"ยังไม่ส่ง",Table1[[#This Row],[Quiz 3]]*2/10,0),0)</f>
        <v>3</v>
      </c>
      <c r="L387" s="12">
        <f>Table1[[#This Row],[บท 1 '[10']]]+Table1[[#This Row],[บท 2 '[10']]]+Table1[[#This Row],[บท 3 '[5']]]</f>
        <v>20</v>
      </c>
      <c r="M387" s="12">
        <f>IF(Table1[[#This Row],[ซ่อมแล้วกลางภาค]]="ซ่อมแล้ว",10,Table1[[#This Row],[MID '[20']2]])</f>
        <v>7</v>
      </c>
      <c r="N387" s="12">
        <f>ROUND(COUNTIF(Table1[[#This Row],[แบบฝึก 4.1]:[ท้ายบท 4]],"&lt;&gt;ยังไม่ส่ง")*8/2+IF(Table1[[#This Row],[Quiz 4]]&lt;&gt;"ยังไม่ส่ง",Table1[[#This Row],[Quiz 4]]*2/10,0),0)</f>
        <v>1</v>
      </c>
      <c r="O387" s="12"/>
      <c r="P387" s="13">
        <f>ROUND(COUNTIF(Table1[[#This Row],[แบบฝึก 5.1]:[ท้ายบท 5]],"&lt;&gt;ยังไม่ส่ง")*8/3+IF(Table1[[#This Row],[Quiz 5]]&lt;&gt;"ยังไม่ส่ง",Table1[[#This Row],[Quiz 5]]*2/10,0),0)</f>
        <v>8</v>
      </c>
      <c r="Q387" s="12">
        <f>Table1[[#This Row],[บท 4 '[10']]]+Table1[[#This Row],[นำเสนอ '[5']]]+Table1[[#This Row],[บท 5 '[10']]]</f>
        <v>9</v>
      </c>
      <c r="R387" s="12">
        <f>Table1[[#This Row],[ก่อนกลางภาค '[25']]]+Table1[[#This Row],[กลางภาค '[20']]]+Table1[[#This Row],[หลังกลางภาค '[25']]]</f>
        <v>36</v>
      </c>
      <c r="S387" s="12"/>
      <c r="T387" s="12">
        <f>Table1[[#This Row],[ปลายภาค '[30']]]+Table1[[#This Row],[ก่อนปลายภาค '[70']]]</f>
        <v>36</v>
      </c>
      <c r="U387" s="11">
        <f t="shared" si="6"/>
        <v>0</v>
      </c>
      <c r="V387" s="5" t="str">
        <f>IF(_xlfn.XLOOKUP(Table1[[#This Row],[email]],กิจกรรม_11[Email],กิจกรรม_11[Completion time],0)&lt;&gt;0,"ส่งแล้ว","ยังไม่ส่ง")</f>
        <v>ส่งแล้ว</v>
      </c>
      <c r="W387" s="5" t="str">
        <f>IF(_xlfn.XLOOKUP(Table1[[#This Row],[email]],แบบฝึก_11[Email],แบบฝึก_11[Completion time],0)&lt;&gt;0,"ส่งแล้ว","ยังไม่ส่ง")</f>
        <v>ส่งแล้ว</v>
      </c>
      <c r="X387" s="5" t="str">
        <f>IF(_xlfn.XLOOKUP(Table1[[#This Row],[email]],แบบฝึก_12[Email],แบบฝึก_12[Completion time],0)&lt;&gt;0,"ส่งแล้ว","ยังไม่ส่ง")</f>
        <v>ส่งแล้ว</v>
      </c>
      <c r="Y387" s="5">
        <f>_xlfn.XLOOKUP(Table1[[#This Row],[email]],ท้ายบท_1[Email],ท้ายบท_1[Total points],"ยังไม่ส่ง")</f>
        <v>20</v>
      </c>
      <c r="Z387" s="4">
        <f>_xlfn.XLOOKUP(Table1[[#This Row],[email]],Quiz_1[Email],Quiz_1[Total points],"ยังไม่ส่ง")</f>
        <v>10</v>
      </c>
      <c r="AA387" s="5" t="str">
        <f>IF(_xlfn.XLOOKUP(Table1[[#This Row],[email]],แบบฝึก_21[Email],แบบฝึก_21[Completion time],0)&lt;&gt;0,"ส่งแล้ว","ยังไม่ส่ง")</f>
        <v>ส่งแล้ว</v>
      </c>
      <c r="AB387" s="5" t="str">
        <f>IF(_xlfn.XLOOKUP(Table1[[#This Row],[email]],แบบฝึก_22[Email],แบบฝึก_22[Completion time],0)&lt;&gt;0,"ส่งแล้ว","ยังไม่ส่ง")</f>
        <v>ยังไม่ส่ง</v>
      </c>
      <c r="AC387" s="5">
        <f>_xlfn.XLOOKUP(Table1[[#This Row],[email]],ท้ายบท_2[Email],ท้ายบท_2[Total points],"ยังไม่ส่ง")</f>
        <v>10</v>
      </c>
      <c r="AD387" s="5">
        <f>_xlfn.XLOOKUP(Table1[[#This Row],[email]],Quiz_2[Email],Quiz_2[Total points],"ยังไม่ส่ง")</f>
        <v>9</v>
      </c>
      <c r="AE387" s="5" t="str">
        <f>IF(_xlfn.XLOOKUP(Table1[[#This Row],[email]],แบบฝึก_31[Email],แบบฝึก_31[Completion time],0)&lt;&gt;0,"ส่งแล้ว","ยังไม่ส่ง")</f>
        <v>ส่งแล้ว</v>
      </c>
      <c r="AF387" s="5">
        <f>_xlfn.XLOOKUP(Table1[[#This Row],[email]],ท้ายบท_3[Email],ท้ายบท_3[Total points],"ยังไม่ส่ง")</f>
        <v>8</v>
      </c>
      <c r="AG387" s="5" t="str">
        <f>_xlfn.XLOOKUP(Table1[[#This Row],[email]],Quiz_3[Email],Quiz_3[Total points],"ยังไม่ส่ง")</f>
        <v>ยังไม่ส่ง</v>
      </c>
      <c r="AH387" s="12">
        <v>8</v>
      </c>
      <c r="AI387" s="4">
        <v>6</v>
      </c>
      <c r="AJ387" s="12">
        <f>ROUND((Table1[[#This Row],[mid '[20']]]+Table1[[#This Row],[mid '[10']]])/2,0)</f>
        <v>7</v>
      </c>
      <c r="AK387" s="5" t="str">
        <f>IF(_xlfn.XLOOKUP(Table1[[#This Row],[email]],แบบฝึก_41[Email],แบบฝึก_41[Completion time],0)&lt;&gt;0,"ส่งแล้ว","ยังไม่ส่ง")</f>
        <v>ยังไม่ส่ง</v>
      </c>
      <c r="AL387" s="5" t="str">
        <f>IF(_xlfn.XLOOKUP(Table1[[#This Row],[email]],ท้ายบท_4[Email],ท้ายบท_4[Total points],"ยังไม่ส่ง")&lt;&gt;0,"ส่งแล้ว","ยังไม่ส่ง")</f>
        <v>ยังไม่ส่ง</v>
      </c>
      <c r="AM387" s="5">
        <f>_xlfn.XLOOKUP(Table1[[#This Row],[email]],Quiz_4[Email],Quiz_4[Total points],"ยังไม่ส่ง")</f>
        <v>5</v>
      </c>
      <c r="AN387" s="5" t="str">
        <f>IF(_xlfn.XLOOKUP(Table1[[#This Row],[email]],แบบฝึก_51[Email],แบบฝึก_51[Completion time],0)&lt;&gt;0,"ส่งแล้ว","ยังไม่ส่ง")</f>
        <v>ส่งแล้ว</v>
      </c>
      <c r="AO387" s="5" t="str">
        <f>IF(_xlfn.XLOOKUP(Table1[[#This Row],[email]],แบบฝึก_52[Email],แบบฝึก_52[Completion time],0)&lt;&gt;0,"ส่งแล้ว","ยังไม่ส่ง")</f>
        <v>ส่งแล้ว</v>
      </c>
      <c r="AP387" s="5">
        <f>_xlfn.XLOOKUP(Table1[[#This Row],[email]],ท้ายบท_5[Email],ท้ายบท_5[Total points],"ยังไม่ส่ง")</f>
        <v>7</v>
      </c>
      <c r="AQ387" s="5">
        <f>_xlfn.XLOOKUP(Table1[[#This Row],[email]],Quiz_5[Email],Quiz_5[Total points],"ยังไม่ส่ง")</f>
        <v>2</v>
      </c>
      <c r="AR387" s="37"/>
      <c r="AS387" s="4" t="str">
        <f>IF(M387&lt;10,"ยังไม่ซ่อม",IF(Table1[[#This Row],[ซ่อมแล้วกลางภาค]]="ซ่อมแล้ว","ซ่อมแล้ว","ไม่ต้องซ่อม"))</f>
        <v>ยังไม่ซ่อม</v>
      </c>
      <c r="BN387"/>
      <c r="BO387"/>
      <c r="BP387"/>
      <c r="BQ387"/>
    </row>
    <row r="388" spans="1:69" ht="19.5" x14ac:dyDescent="0.4">
      <c r="A388" s="21">
        <v>387</v>
      </c>
      <c r="B388" s="4">
        <v>11</v>
      </c>
      <c r="C388" s="4">
        <v>9</v>
      </c>
      <c r="D388" s="4" t="s">
        <v>33466</v>
      </c>
      <c r="E388" s="4" t="s">
        <v>32346</v>
      </c>
      <c r="F388" s="4" t="s">
        <v>33467</v>
      </c>
      <c r="G388" s="4" t="s">
        <v>33468</v>
      </c>
      <c r="H388" s="4" t="s">
        <v>365</v>
      </c>
      <c r="I388" s="24">
        <f>ROUND(COUNTIF(Table1[[#This Row],[กิจกรรม 1.1]:[ท้ายบท 1]],"&lt;&gt;ยังไม่ส่ง")*2+IF(Table1[[#This Row],[Quiz 1]]&lt;&gt;"ยังไม่ส่ง",Table1[[#This Row],[Quiz 1]]*2/10,0),0)</f>
        <v>9</v>
      </c>
      <c r="J388" s="24">
        <f>ROUND(COUNTIF(Table1[[#This Row],[แบบฝึก 2.1]:[ท้ายบท 2]],"&lt;&gt;ยังไม่ส่ง")*8/3+IF(Table1[[#This Row],[Quiz 2]]&lt;&gt;"ยังไม่ส่ง",Table1[[#This Row],[Quiz 2]]*2/10,0),0)</f>
        <v>4</v>
      </c>
      <c r="K388" s="24">
        <f>ROUND(COUNTIF(Table1[[#This Row],[แบบฝึก 3.1]:[ท้ายบท 3]],"&lt;&gt;ยังไม่ส่ง")*3/2+IF(Table1[[#This Row],[Quiz 3]]&lt;&gt;"ยังไม่ส่ง",Table1[[#This Row],[Quiz 3]]*2/10,0),0)</f>
        <v>2</v>
      </c>
      <c r="L388" s="12">
        <f>Table1[[#This Row],[บท 1 '[10']]]+Table1[[#This Row],[บท 2 '[10']]]+Table1[[#This Row],[บท 3 '[5']]]</f>
        <v>15</v>
      </c>
      <c r="M388" s="12">
        <f>IF(Table1[[#This Row],[ซ่อมแล้วกลางภาค]]="ซ่อมแล้ว",10,Table1[[#This Row],[MID '[20']2]])</f>
        <v>10</v>
      </c>
      <c r="N388" s="12">
        <f>ROUND(COUNTIF(Table1[[#This Row],[แบบฝึก 4.1]:[ท้ายบท 4]],"&lt;&gt;ยังไม่ส่ง")*8/2+IF(Table1[[#This Row],[Quiz 4]]&lt;&gt;"ยังไม่ส่ง",Table1[[#This Row],[Quiz 4]]*2/10,0),0)</f>
        <v>1</v>
      </c>
      <c r="O388" s="12"/>
      <c r="P388" s="13">
        <f>ROUND(COUNTIF(Table1[[#This Row],[แบบฝึก 5.1]:[ท้ายบท 5]],"&lt;&gt;ยังไม่ส่ง")*8/3+IF(Table1[[#This Row],[Quiz 5]]&lt;&gt;"ยังไม่ส่ง",Table1[[#This Row],[Quiz 5]]*2/10,0),0)</f>
        <v>8</v>
      </c>
      <c r="Q388" s="12">
        <f>Table1[[#This Row],[บท 4 '[10']]]+Table1[[#This Row],[นำเสนอ '[5']]]+Table1[[#This Row],[บท 5 '[10']]]</f>
        <v>9</v>
      </c>
      <c r="R388" s="12">
        <f>Table1[[#This Row],[ก่อนกลางภาค '[25']]]+Table1[[#This Row],[กลางภาค '[20']]]+Table1[[#This Row],[หลังกลางภาค '[25']]]</f>
        <v>34</v>
      </c>
      <c r="S388" s="12"/>
      <c r="T388" s="12">
        <f>Table1[[#This Row],[ปลายภาค '[30']]]+Table1[[#This Row],[ก่อนปลายภาค '[70']]]</f>
        <v>34</v>
      </c>
      <c r="U388" s="11">
        <f t="shared" si="6"/>
        <v>0</v>
      </c>
      <c r="V388" s="5" t="str">
        <f>IF(_xlfn.XLOOKUP(Table1[[#This Row],[email]],กิจกรรม_11[Email],กิจกรรม_11[Completion time],0)&lt;&gt;0,"ส่งแล้ว","ยังไม่ส่ง")</f>
        <v>ส่งแล้ว</v>
      </c>
      <c r="W388" s="5" t="str">
        <f>IF(_xlfn.XLOOKUP(Table1[[#This Row],[email]],แบบฝึก_11[Email],แบบฝึก_11[Completion time],0)&lt;&gt;0,"ส่งแล้ว","ยังไม่ส่ง")</f>
        <v>ส่งแล้ว</v>
      </c>
      <c r="X388" s="5" t="str">
        <f>IF(_xlfn.XLOOKUP(Table1[[#This Row],[email]],แบบฝึก_12[Email],แบบฝึก_12[Completion time],0)&lt;&gt;0,"ส่งแล้ว","ยังไม่ส่ง")</f>
        <v>ส่งแล้ว</v>
      </c>
      <c r="Y388" s="5">
        <f>_xlfn.XLOOKUP(Table1[[#This Row],[email]],ท้ายบท_1[Email],ท้ายบท_1[Total points],"ยังไม่ส่ง")</f>
        <v>15</v>
      </c>
      <c r="Z388" s="4">
        <f>_xlfn.XLOOKUP(Table1[[#This Row],[email]],Quiz_1[Email],Quiz_1[Total points],"ยังไม่ส่ง")</f>
        <v>7</v>
      </c>
      <c r="AA388" s="5" t="str">
        <f>IF(_xlfn.XLOOKUP(Table1[[#This Row],[email]],แบบฝึก_21[Email],แบบฝึก_21[Completion time],0)&lt;&gt;0,"ส่งแล้ว","ยังไม่ส่ง")</f>
        <v>ส่งแล้ว</v>
      </c>
      <c r="AB388" s="5" t="str">
        <f>IF(_xlfn.XLOOKUP(Table1[[#This Row],[email]],แบบฝึก_22[Email],แบบฝึก_22[Completion time],0)&lt;&gt;0,"ส่งแล้ว","ยังไม่ส่ง")</f>
        <v>ยังไม่ส่ง</v>
      </c>
      <c r="AC388" s="5" t="str">
        <f>_xlfn.XLOOKUP(Table1[[#This Row],[email]],ท้ายบท_2[Email],ท้ายบท_2[Total points],"ยังไม่ส่ง")</f>
        <v>ยังไม่ส่ง</v>
      </c>
      <c r="AD388" s="5">
        <f>_xlfn.XLOOKUP(Table1[[#This Row],[email]],Quiz_2[Email],Quiz_2[Total points],"ยังไม่ส่ง")</f>
        <v>7</v>
      </c>
      <c r="AE388" s="5" t="str">
        <f>IF(_xlfn.XLOOKUP(Table1[[#This Row],[email]],แบบฝึก_31[Email],แบบฝึก_31[Completion time],0)&lt;&gt;0,"ส่งแล้ว","ยังไม่ส่ง")</f>
        <v>ยังไม่ส่ง</v>
      </c>
      <c r="AF388" s="5">
        <f>_xlfn.XLOOKUP(Table1[[#This Row],[email]],ท้ายบท_3[Email],ท้ายบท_3[Total points],"ยังไม่ส่ง")</f>
        <v>7</v>
      </c>
      <c r="AG388" s="5" t="str">
        <f>_xlfn.XLOOKUP(Table1[[#This Row],[email]],Quiz_3[Email],Quiz_3[Total points],"ยังไม่ส่ง")</f>
        <v>ยังไม่ส่ง</v>
      </c>
      <c r="AH388" s="12">
        <v>17</v>
      </c>
      <c r="AI388" s="4">
        <v>3</v>
      </c>
      <c r="AJ388" s="12">
        <f>ROUND((Table1[[#This Row],[mid '[20']]]+Table1[[#This Row],[mid '[10']]])/2,0)</f>
        <v>10</v>
      </c>
      <c r="AK388" s="5" t="str">
        <f>IF(_xlfn.XLOOKUP(Table1[[#This Row],[email]],แบบฝึก_41[Email],แบบฝึก_41[Completion time],0)&lt;&gt;0,"ส่งแล้ว","ยังไม่ส่ง")</f>
        <v>ยังไม่ส่ง</v>
      </c>
      <c r="AL388" s="5" t="str">
        <f>IF(_xlfn.XLOOKUP(Table1[[#This Row],[email]],ท้ายบท_4[Email],ท้ายบท_4[Total points],"ยังไม่ส่ง")&lt;&gt;0,"ส่งแล้ว","ยังไม่ส่ง")</f>
        <v>ยังไม่ส่ง</v>
      </c>
      <c r="AM388" s="5">
        <f>_xlfn.XLOOKUP(Table1[[#This Row],[email]],Quiz_4[Email],Quiz_4[Total points],"ยังไม่ส่ง")</f>
        <v>6</v>
      </c>
      <c r="AN388" s="5" t="str">
        <f>IF(_xlfn.XLOOKUP(Table1[[#This Row],[email]],แบบฝึก_51[Email],แบบฝึก_51[Completion time],0)&lt;&gt;0,"ส่งแล้ว","ยังไม่ส่ง")</f>
        <v>ส่งแล้ว</v>
      </c>
      <c r="AO388" s="5" t="str">
        <f>IF(_xlfn.XLOOKUP(Table1[[#This Row],[email]],แบบฝึก_52[Email],แบบฝึก_52[Completion time],0)&lt;&gt;0,"ส่งแล้ว","ยังไม่ส่ง")</f>
        <v>ส่งแล้ว</v>
      </c>
      <c r="AP388" s="5">
        <f>_xlfn.XLOOKUP(Table1[[#This Row],[email]],ท้ายบท_5[Email],ท้ายบท_5[Total points],"ยังไม่ส่ง")</f>
        <v>14</v>
      </c>
      <c r="AQ388" s="5">
        <f>_xlfn.XLOOKUP(Table1[[#This Row],[email]],Quiz_5[Email],Quiz_5[Total points],"ยังไม่ส่ง")</f>
        <v>1</v>
      </c>
      <c r="AR388" s="37"/>
      <c r="AS388" s="4" t="str">
        <f>IF(M388&lt;10,"ยังไม่ซ่อม",IF(Table1[[#This Row],[ซ่อมแล้วกลางภาค]]="ซ่อมแล้ว","ซ่อมแล้ว","ไม่ต้องซ่อม"))</f>
        <v>ไม่ต้องซ่อม</v>
      </c>
      <c r="BN388"/>
      <c r="BO388"/>
      <c r="BP388"/>
      <c r="BQ388"/>
    </row>
    <row r="389" spans="1:69" ht="19.5" x14ac:dyDescent="0.4">
      <c r="A389" s="21">
        <v>388</v>
      </c>
      <c r="B389" s="4">
        <v>11</v>
      </c>
      <c r="C389" s="4">
        <v>10</v>
      </c>
      <c r="D389" s="4" t="s">
        <v>33469</v>
      </c>
      <c r="E389" s="4" t="s">
        <v>32346</v>
      </c>
      <c r="F389" s="4" t="s">
        <v>33470</v>
      </c>
      <c r="G389" s="4" t="s">
        <v>33471</v>
      </c>
      <c r="H389" s="4" t="s">
        <v>91</v>
      </c>
      <c r="I389" s="24">
        <f>ROUND(COUNTIF(Table1[[#This Row],[กิจกรรม 1.1]:[ท้ายบท 1]],"&lt;&gt;ยังไม่ส่ง")*2+IF(Table1[[#This Row],[Quiz 1]]&lt;&gt;"ยังไม่ส่ง",Table1[[#This Row],[Quiz 1]]*2/10,0),0)</f>
        <v>9</v>
      </c>
      <c r="J389" s="24">
        <f>ROUND(COUNTIF(Table1[[#This Row],[แบบฝึก 2.1]:[ท้ายบท 2]],"&lt;&gt;ยังไม่ส่ง")*8/3+IF(Table1[[#This Row],[Quiz 2]]&lt;&gt;"ยังไม่ส่ง",Table1[[#This Row],[Quiz 2]]*2/10,0),0)</f>
        <v>10</v>
      </c>
      <c r="K389" s="24">
        <f>ROUND(COUNTIF(Table1[[#This Row],[แบบฝึก 3.1]:[ท้ายบท 3]],"&lt;&gt;ยังไม่ส่ง")*3/2+IF(Table1[[#This Row],[Quiz 3]]&lt;&gt;"ยังไม่ส่ง",Table1[[#This Row],[Quiz 3]]*2/10,0),0)</f>
        <v>4</v>
      </c>
      <c r="L389" s="12">
        <f>Table1[[#This Row],[บท 1 '[10']]]+Table1[[#This Row],[บท 2 '[10']]]+Table1[[#This Row],[บท 3 '[5']]]</f>
        <v>23</v>
      </c>
      <c r="M389" s="12">
        <f>IF(Table1[[#This Row],[ซ่อมแล้วกลางภาค]]="ซ่อมแล้ว",10,Table1[[#This Row],[MID '[20']2]])</f>
        <v>7</v>
      </c>
      <c r="N389" s="12">
        <f>ROUND(COUNTIF(Table1[[#This Row],[แบบฝึก 4.1]:[ท้ายบท 4]],"&lt;&gt;ยังไม่ส่ง")*8/2+IF(Table1[[#This Row],[Quiz 4]]&lt;&gt;"ยังไม่ส่ง",Table1[[#This Row],[Quiz 4]]*2/10,0),0)</f>
        <v>5</v>
      </c>
      <c r="O389" s="12"/>
      <c r="P389" s="13">
        <f>ROUND(COUNTIF(Table1[[#This Row],[แบบฝึก 5.1]:[ท้ายบท 5]],"&lt;&gt;ยังไม่ส่ง")*8/3+IF(Table1[[#This Row],[Quiz 5]]&lt;&gt;"ยังไม่ส่ง",Table1[[#This Row],[Quiz 5]]*2/10,0),0)</f>
        <v>9</v>
      </c>
      <c r="Q389" s="12">
        <f>Table1[[#This Row],[บท 4 '[10']]]+Table1[[#This Row],[นำเสนอ '[5']]]+Table1[[#This Row],[บท 5 '[10']]]</f>
        <v>14</v>
      </c>
      <c r="R389" s="12">
        <f>Table1[[#This Row],[ก่อนกลางภาค '[25']]]+Table1[[#This Row],[กลางภาค '[20']]]+Table1[[#This Row],[หลังกลางภาค '[25']]]</f>
        <v>44</v>
      </c>
      <c r="S389" s="12"/>
      <c r="T389" s="12">
        <f>Table1[[#This Row],[ปลายภาค '[30']]]+Table1[[#This Row],[ก่อนปลายภาค '[70']]]</f>
        <v>44</v>
      </c>
      <c r="U389" s="11">
        <f t="shared" si="6"/>
        <v>0</v>
      </c>
      <c r="V389" s="5" t="str">
        <f>IF(_xlfn.XLOOKUP(Table1[[#This Row],[email]],กิจกรรม_11[Email],กิจกรรม_11[Completion time],0)&lt;&gt;0,"ส่งแล้ว","ยังไม่ส่ง")</f>
        <v>ส่งแล้ว</v>
      </c>
      <c r="W389" s="5" t="str">
        <f>IF(_xlfn.XLOOKUP(Table1[[#This Row],[email]],แบบฝึก_11[Email],แบบฝึก_11[Completion time],0)&lt;&gt;0,"ส่งแล้ว","ยังไม่ส่ง")</f>
        <v>ส่งแล้ว</v>
      </c>
      <c r="X389" s="5" t="str">
        <f>IF(_xlfn.XLOOKUP(Table1[[#This Row],[email]],แบบฝึก_12[Email],แบบฝึก_12[Completion time],0)&lt;&gt;0,"ส่งแล้ว","ยังไม่ส่ง")</f>
        <v>ส่งแล้ว</v>
      </c>
      <c r="Y389" s="5">
        <f>_xlfn.XLOOKUP(Table1[[#This Row],[email]],ท้ายบท_1[Email],ท้ายบท_1[Total points],"ยังไม่ส่ง")</f>
        <v>12</v>
      </c>
      <c r="Z389" s="4">
        <f>_xlfn.XLOOKUP(Table1[[#This Row],[email]],Quiz_1[Email],Quiz_1[Total points],"ยังไม่ส่ง")</f>
        <v>5</v>
      </c>
      <c r="AA389" s="5" t="str">
        <f>IF(_xlfn.XLOOKUP(Table1[[#This Row],[email]],แบบฝึก_21[Email],แบบฝึก_21[Completion time],0)&lt;&gt;0,"ส่งแล้ว","ยังไม่ส่ง")</f>
        <v>ส่งแล้ว</v>
      </c>
      <c r="AB389" s="5" t="str">
        <f>IF(_xlfn.XLOOKUP(Table1[[#This Row],[email]],แบบฝึก_22[Email],แบบฝึก_22[Completion time],0)&lt;&gt;0,"ส่งแล้ว","ยังไม่ส่ง")</f>
        <v>ส่งแล้ว</v>
      </c>
      <c r="AC389" s="5">
        <f>_xlfn.XLOOKUP(Table1[[#This Row],[email]],ท้ายบท_2[Email],ท้ายบท_2[Total points],"ยังไม่ส่ง")</f>
        <v>1</v>
      </c>
      <c r="AD389" s="5">
        <f>_xlfn.XLOOKUP(Table1[[#This Row],[email]],Quiz_2[Email],Quiz_2[Total points],"ยังไม่ส่ง")</f>
        <v>9</v>
      </c>
      <c r="AE389" s="5" t="str">
        <f>IF(_xlfn.XLOOKUP(Table1[[#This Row],[email]],แบบฝึก_31[Email],แบบฝึก_31[Completion time],0)&lt;&gt;0,"ส่งแล้ว","ยังไม่ส่ง")</f>
        <v>ส่งแล้ว</v>
      </c>
      <c r="AF389" s="5">
        <f>_xlfn.XLOOKUP(Table1[[#This Row],[email]],ท้ายบท_3[Email],ท้ายบท_3[Total points],"ยังไม่ส่ง")</f>
        <v>10</v>
      </c>
      <c r="AG389" s="5">
        <f>_xlfn.XLOOKUP(Table1[[#This Row],[email]],Quiz_3[Email],Quiz_3[Total points],"ยังไม่ส่ง")</f>
        <v>7</v>
      </c>
      <c r="AH389" s="12">
        <v>8</v>
      </c>
      <c r="AI389" s="4">
        <v>5</v>
      </c>
      <c r="AJ389" s="12">
        <f>ROUND((Table1[[#This Row],[mid '[20']]]+Table1[[#This Row],[mid '[10']]])/2,0)</f>
        <v>7</v>
      </c>
      <c r="AK389" s="5" t="str">
        <f>IF(_xlfn.XLOOKUP(Table1[[#This Row],[email]],แบบฝึก_41[Email],แบบฝึก_41[Completion time],0)&lt;&gt;0,"ส่งแล้ว","ยังไม่ส่ง")</f>
        <v>ส่งแล้ว</v>
      </c>
      <c r="AL389" s="5" t="str">
        <f>IF(_xlfn.XLOOKUP(Table1[[#This Row],[email]],ท้ายบท_4[Email],ท้ายบท_4[Total points],"ยังไม่ส่ง")&lt;&gt;0,"ส่งแล้ว","ยังไม่ส่ง")</f>
        <v>ยังไม่ส่ง</v>
      </c>
      <c r="AM389" s="5">
        <f>_xlfn.XLOOKUP(Table1[[#This Row],[email]],Quiz_4[Email],Quiz_4[Total points],"ยังไม่ส่ง")</f>
        <v>3</v>
      </c>
      <c r="AN389" s="5" t="str">
        <f>IF(_xlfn.XLOOKUP(Table1[[#This Row],[email]],แบบฝึก_51[Email],แบบฝึก_51[Completion time],0)&lt;&gt;0,"ส่งแล้ว","ยังไม่ส่ง")</f>
        <v>ส่งแล้ว</v>
      </c>
      <c r="AO389" s="5" t="str">
        <f>IF(_xlfn.XLOOKUP(Table1[[#This Row],[email]],แบบฝึก_52[Email],แบบฝึก_52[Completion time],0)&lt;&gt;0,"ส่งแล้ว","ยังไม่ส่ง")</f>
        <v>ส่งแล้ว</v>
      </c>
      <c r="AP389" s="5">
        <f>_xlfn.XLOOKUP(Table1[[#This Row],[email]],ท้ายบท_5[Email],ท้ายบท_5[Total points],"ยังไม่ส่ง")</f>
        <v>6</v>
      </c>
      <c r="AQ389" s="5">
        <f>_xlfn.XLOOKUP(Table1[[#This Row],[email]],Quiz_5[Email],Quiz_5[Total points],"ยังไม่ส่ง")</f>
        <v>3</v>
      </c>
      <c r="AR389" s="37"/>
      <c r="AS389" s="4" t="str">
        <f>IF(M389&lt;10,"ยังไม่ซ่อม",IF(Table1[[#This Row],[ซ่อมแล้วกลางภาค]]="ซ่อมแล้ว","ซ่อมแล้ว","ไม่ต้องซ่อม"))</f>
        <v>ยังไม่ซ่อม</v>
      </c>
      <c r="BN389"/>
      <c r="BO389"/>
      <c r="BP389"/>
      <c r="BQ389"/>
    </row>
    <row r="390" spans="1:69" ht="19.5" x14ac:dyDescent="0.4">
      <c r="A390" s="21">
        <v>389</v>
      </c>
      <c r="B390" s="4">
        <v>11</v>
      </c>
      <c r="C390" s="4">
        <v>11</v>
      </c>
      <c r="D390" s="4" t="s">
        <v>33472</v>
      </c>
      <c r="E390" s="4" t="s">
        <v>32346</v>
      </c>
      <c r="F390" s="4" t="s">
        <v>33473</v>
      </c>
      <c r="G390" s="4" t="s">
        <v>33474</v>
      </c>
      <c r="H390" s="4" t="s">
        <v>254</v>
      </c>
      <c r="I390" s="24">
        <f>ROUND(COUNTIF(Table1[[#This Row],[กิจกรรม 1.1]:[ท้ายบท 1]],"&lt;&gt;ยังไม่ส่ง")*2+IF(Table1[[#This Row],[Quiz 1]]&lt;&gt;"ยังไม่ส่ง",Table1[[#This Row],[Quiz 1]]*2/10,0),0)</f>
        <v>7</v>
      </c>
      <c r="J390" s="24">
        <f>ROUND(COUNTIF(Table1[[#This Row],[แบบฝึก 2.1]:[ท้ายบท 2]],"&lt;&gt;ยังไม่ส่ง")*8/3+IF(Table1[[#This Row],[Quiz 2]]&lt;&gt;"ยังไม่ส่ง",Table1[[#This Row],[Quiz 2]]*2/10,0),0)</f>
        <v>3</v>
      </c>
      <c r="K390" s="24">
        <f>ROUND(COUNTIF(Table1[[#This Row],[แบบฝึก 3.1]:[ท้ายบท 3]],"&lt;&gt;ยังไม่ส่ง")*3/2+IF(Table1[[#This Row],[Quiz 3]]&lt;&gt;"ยังไม่ส่ง",Table1[[#This Row],[Quiz 3]]*2/10,0),0)</f>
        <v>2</v>
      </c>
      <c r="L390" s="12">
        <f>Table1[[#This Row],[บท 1 '[10']]]+Table1[[#This Row],[บท 2 '[10']]]+Table1[[#This Row],[บท 3 '[5']]]</f>
        <v>12</v>
      </c>
      <c r="M390" s="12">
        <f>IF(Table1[[#This Row],[ซ่อมแล้วกลางภาค]]="ซ่อมแล้ว",10,Table1[[#This Row],[MID '[20']2]])</f>
        <v>5</v>
      </c>
      <c r="N390" s="12">
        <f>ROUND(COUNTIF(Table1[[#This Row],[แบบฝึก 4.1]:[ท้ายบท 4]],"&lt;&gt;ยังไม่ส่ง")*8/2+IF(Table1[[#This Row],[Quiz 4]]&lt;&gt;"ยังไม่ส่ง",Table1[[#This Row],[Quiz 4]]*2/10,0),0)</f>
        <v>5</v>
      </c>
      <c r="O390" s="12"/>
      <c r="P390" s="13">
        <f>ROUND(COUNTIF(Table1[[#This Row],[แบบฝึก 5.1]:[ท้ายบท 5]],"&lt;&gt;ยังไม่ส่ง")*8/3+IF(Table1[[#This Row],[Quiz 5]]&lt;&gt;"ยังไม่ส่ง",Table1[[#This Row],[Quiz 5]]*2/10,0),0)</f>
        <v>0</v>
      </c>
      <c r="Q390" s="12">
        <f>Table1[[#This Row],[บท 4 '[10']]]+Table1[[#This Row],[นำเสนอ '[5']]]+Table1[[#This Row],[บท 5 '[10']]]</f>
        <v>5</v>
      </c>
      <c r="R390" s="12">
        <f>Table1[[#This Row],[ก่อนกลางภาค '[25']]]+Table1[[#This Row],[กลางภาค '[20']]]+Table1[[#This Row],[หลังกลางภาค '[25']]]</f>
        <v>22</v>
      </c>
      <c r="S390" s="12"/>
      <c r="T390" s="12">
        <f>Table1[[#This Row],[ปลายภาค '[30']]]+Table1[[#This Row],[ก่อนปลายภาค '[70']]]</f>
        <v>22</v>
      </c>
      <c r="U390" s="11">
        <f t="shared" si="6"/>
        <v>0</v>
      </c>
      <c r="V390" s="5" t="str">
        <f>IF(_xlfn.XLOOKUP(Table1[[#This Row],[email]],กิจกรรม_11[Email],กิจกรรม_11[Completion time],0)&lt;&gt;0,"ส่งแล้ว","ยังไม่ส่ง")</f>
        <v>ส่งแล้ว</v>
      </c>
      <c r="W390" s="5" t="str">
        <f>IF(_xlfn.XLOOKUP(Table1[[#This Row],[email]],แบบฝึก_11[Email],แบบฝึก_11[Completion time],0)&lt;&gt;0,"ส่งแล้ว","ยังไม่ส่ง")</f>
        <v>ส่งแล้ว</v>
      </c>
      <c r="X390" s="5" t="str">
        <f>IF(_xlfn.XLOOKUP(Table1[[#This Row],[email]],แบบฝึก_12[Email],แบบฝึก_12[Completion time],0)&lt;&gt;0,"ส่งแล้ว","ยังไม่ส่ง")</f>
        <v>ส่งแล้ว</v>
      </c>
      <c r="Y390" s="5" t="str">
        <f>_xlfn.XLOOKUP(Table1[[#This Row],[email]],ท้ายบท_1[Email],ท้ายบท_1[Total points],"ยังไม่ส่ง")</f>
        <v>ยังไม่ส่ง</v>
      </c>
      <c r="Z390" s="4">
        <f>_xlfn.XLOOKUP(Table1[[#This Row],[email]],Quiz_1[Email],Quiz_1[Total points],"ยังไม่ส่ง")</f>
        <v>6</v>
      </c>
      <c r="AA390" s="5" t="str">
        <f>IF(_xlfn.XLOOKUP(Table1[[#This Row],[email]],แบบฝึก_21[Email],แบบฝึก_21[Completion time],0)&lt;&gt;0,"ส่งแล้ว","ยังไม่ส่ง")</f>
        <v>ส่งแล้ว</v>
      </c>
      <c r="AB390" s="5" t="str">
        <f>IF(_xlfn.XLOOKUP(Table1[[#This Row],[email]],แบบฝึก_22[Email],แบบฝึก_22[Completion time],0)&lt;&gt;0,"ส่งแล้ว","ยังไม่ส่ง")</f>
        <v>ยังไม่ส่ง</v>
      </c>
      <c r="AC390" s="5" t="str">
        <f>_xlfn.XLOOKUP(Table1[[#This Row],[email]],ท้ายบท_2[Email],ท้ายบท_2[Total points],"ยังไม่ส่ง")</f>
        <v>ยังไม่ส่ง</v>
      </c>
      <c r="AD390" s="5" t="str">
        <f>_xlfn.XLOOKUP(Table1[[#This Row],[email]],Quiz_2[Email],Quiz_2[Total points],"ยังไม่ส่ง")</f>
        <v>ยังไม่ส่ง</v>
      </c>
      <c r="AE390" s="5" t="str">
        <f>IF(_xlfn.XLOOKUP(Table1[[#This Row],[email]],แบบฝึก_31[Email],แบบฝึก_31[Completion time],0)&lt;&gt;0,"ส่งแล้ว","ยังไม่ส่ง")</f>
        <v>ยังไม่ส่ง</v>
      </c>
      <c r="AF390" s="5">
        <f>_xlfn.XLOOKUP(Table1[[#This Row],[email]],ท้ายบท_3[Email],ท้ายบท_3[Total points],"ยังไม่ส่ง")</f>
        <v>2</v>
      </c>
      <c r="AG390" s="5" t="str">
        <f>_xlfn.XLOOKUP(Table1[[#This Row],[email]],Quiz_3[Email],Quiz_3[Total points],"ยังไม่ส่ง")</f>
        <v>ยังไม่ส่ง</v>
      </c>
      <c r="AH390" s="12">
        <v>8</v>
      </c>
      <c r="AI390" s="4">
        <v>2</v>
      </c>
      <c r="AJ390" s="12">
        <f>ROUND((Table1[[#This Row],[mid '[20']]]+Table1[[#This Row],[mid '[10']]])/2,0)</f>
        <v>5</v>
      </c>
      <c r="AK390" s="5" t="str">
        <f>IF(_xlfn.XLOOKUP(Table1[[#This Row],[email]],แบบฝึก_41[Email],แบบฝึก_41[Completion time],0)&lt;&gt;0,"ส่งแล้ว","ยังไม่ส่ง")</f>
        <v>ยังไม่ส่ง</v>
      </c>
      <c r="AL390" s="5" t="str">
        <f>IF(_xlfn.XLOOKUP(Table1[[#This Row],[email]],ท้ายบท_4[Email],ท้ายบท_4[Total points],"ยังไม่ส่ง")&lt;&gt;0,"ส่งแล้ว","ยังไม่ส่ง")</f>
        <v>ส่งแล้ว</v>
      </c>
      <c r="AM390" s="5">
        <f>_xlfn.XLOOKUP(Table1[[#This Row],[email]],Quiz_4[Email],Quiz_4[Total points],"ยังไม่ส่ง")</f>
        <v>6</v>
      </c>
      <c r="AN390" s="5" t="str">
        <f>IF(_xlfn.XLOOKUP(Table1[[#This Row],[email]],แบบฝึก_51[Email],แบบฝึก_51[Completion time],0)&lt;&gt;0,"ส่งแล้ว","ยังไม่ส่ง")</f>
        <v>ยังไม่ส่ง</v>
      </c>
      <c r="AO390" s="5" t="str">
        <f>IF(_xlfn.XLOOKUP(Table1[[#This Row],[email]],แบบฝึก_52[Email],แบบฝึก_52[Completion time],0)&lt;&gt;0,"ส่งแล้ว","ยังไม่ส่ง")</f>
        <v>ยังไม่ส่ง</v>
      </c>
      <c r="AP390" s="5" t="str">
        <f>_xlfn.XLOOKUP(Table1[[#This Row],[email]],ท้ายบท_5[Email],ท้ายบท_5[Total points],"ยังไม่ส่ง")</f>
        <v>ยังไม่ส่ง</v>
      </c>
      <c r="AQ390" s="5">
        <f>_xlfn.XLOOKUP(Table1[[#This Row],[email]],Quiz_5[Email],Quiz_5[Total points],"ยังไม่ส่ง")</f>
        <v>2</v>
      </c>
      <c r="AR390" s="37"/>
      <c r="AS390" s="4" t="str">
        <f>IF(M390&lt;10,"ยังไม่ซ่อม",IF(Table1[[#This Row],[ซ่อมแล้วกลางภาค]]="ซ่อมแล้ว","ซ่อมแล้ว","ไม่ต้องซ่อม"))</f>
        <v>ยังไม่ซ่อม</v>
      </c>
      <c r="BN390"/>
      <c r="BO390"/>
      <c r="BP390"/>
      <c r="BQ390"/>
    </row>
    <row r="391" spans="1:69" ht="19.5" x14ac:dyDescent="0.4">
      <c r="A391" s="21">
        <v>390</v>
      </c>
      <c r="B391" s="4">
        <v>11</v>
      </c>
      <c r="C391" s="4">
        <v>12</v>
      </c>
      <c r="D391" s="4" t="s">
        <v>33475</v>
      </c>
      <c r="E391" s="4" t="s">
        <v>32346</v>
      </c>
      <c r="F391" s="4" t="s">
        <v>33476</v>
      </c>
      <c r="G391" s="4" t="s">
        <v>33477</v>
      </c>
      <c r="H391" s="4" t="s">
        <v>277</v>
      </c>
      <c r="I391" s="24">
        <f>ROUND(COUNTIF(Table1[[#This Row],[กิจกรรม 1.1]:[ท้ายบท 1]],"&lt;&gt;ยังไม่ส่ง")*2+IF(Table1[[#This Row],[Quiz 1]]&lt;&gt;"ยังไม่ส่ง",Table1[[#This Row],[Quiz 1]]*2/10,0),0)</f>
        <v>6</v>
      </c>
      <c r="J391" s="24">
        <f>ROUND(COUNTIF(Table1[[#This Row],[แบบฝึก 2.1]:[ท้ายบท 2]],"&lt;&gt;ยังไม่ส่ง")*8/3+IF(Table1[[#This Row],[Quiz 2]]&lt;&gt;"ยังไม่ส่ง",Table1[[#This Row],[Quiz 2]]*2/10,0),0)</f>
        <v>2</v>
      </c>
      <c r="K391" s="24">
        <f>ROUND(COUNTIF(Table1[[#This Row],[แบบฝึก 3.1]:[ท้ายบท 3]],"&lt;&gt;ยังไม่ส่ง")*3/2+IF(Table1[[#This Row],[Quiz 3]]&lt;&gt;"ยังไม่ส่ง",Table1[[#This Row],[Quiz 3]]*2/10,0),0)</f>
        <v>2</v>
      </c>
      <c r="L391" s="12">
        <f>Table1[[#This Row],[บท 1 '[10']]]+Table1[[#This Row],[บท 2 '[10']]]+Table1[[#This Row],[บท 3 '[5']]]</f>
        <v>10</v>
      </c>
      <c r="M391" s="12">
        <f>IF(Table1[[#This Row],[ซ่อมแล้วกลางภาค]]="ซ่อมแล้ว",10,Table1[[#This Row],[MID '[20']2]])</f>
        <v>9</v>
      </c>
      <c r="N391" s="12">
        <f>ROUND(COUNTIF(Table1[[#This Row],[แบบฝึก 4.1]:[ท้ายบท 4]],"&lt;&gt;ยังไม่ส่ง")*8/2+IF(Table1[[#This Row],[Quiz 4]]&lt;&gt;"ยังไม่ส่ง",Table1[[#This Row],[Quiz 4]]*2/10,0),0)</f>
        <v>1</v>
      </c>
      <c r="O391" s="12"/>
      <c r="P391" s="13">
        <f>ROUND(COUNTIF(Table1[[#This Row],[แบบฝึก 5.1]:[ท้ายบท 5]],"&lt;&gt;ยังไม่ส่ง")*8/3+IF(Table1[[#This Row],[Quiz 5]]&lt;&gt;"ยังไม่ส่ง",Table1[[#This Row],[Quiz 5]]*2/10,0),0)</f>
        <v>6</v>
      </c>
      <c r="Q391" s="12">
        <f>Table1[[#This Row],[บท 4 '[10']]]+Table1[[#This Row],[นำเสนอ '[5']]]+Table1[[#This Row],[บท 5 '[10']]]</f>
        <v>7</v>
      </c>
      <c r="R391" s="12">
        <f>Table1[[#This Row],[ก่อนกลางภาค '[25']]]+Table1[[#This Row],[กลางภาค '[20']]]+Table1[[#This Row],[หลังกลางภาค '[25']]]</f>
        <v>26</v>
      </c>
      <c r="S391" s="12"/>
      <c r="T391" s="12">
        <f>Table1[[#This Row],[ปลายภาค '[30']]]+Table1[[#This Row],[ก่อนปลายภาค '[70']]]</f>
        <v>26</v>
      </c>
      <c r="U391" s="11">
        <f t="shared" si="6"/>
        <v>0</v>
      </c>
      <c r="V391" s="5" t="str">
        <f>IF(_xlfn.XLOOKUP(Table1[[#This Row],[email]],กิจกรรม_11[Email],กิจกรรม_11[Completion time],0)&lt;&gt;0,"ส่งแล้ว","ยังไม่ส่ง")</f>
        <v>ส่งแล้ว</v>
      </c>
      <c r="W391" s="5" t="str">
        <f>IF(_xlfn.XLOOKUP(Table1[[#This Row],[email]],แบบฝึก_11[Email],แบบฝึก_11[Completion time],0)&lt;&gt;0,"ส่งแล้ว","ยังไม่ส่ง")</f>
        <v>ส่งแล้ว</v>
      </c>
      <c r="X391" s="5" t="str">
        <f>IF(_xlfn.XLOOKUP(Table1[[#This Row],[email]],แบบฝึก_12[Email],แบบฝึก_12[Completion time],0)&lt;&gt;0,"ส่งแล้ว","ยังไม่ส่ง")</f>
        <v>ส่งแล้ว</v>
      </c>
      <c r="Y391" s="5" t="str">
        <f>_xlfn.XLOOKUP(Table1[[#This Row],[email]],ท้ายบท_1[Email],ท้ายบท_1[Total points],"ยังไม่ส่ง")</f>
        <v>ยังไม่ส่ง</v>
      </c>
      <c r="Z391" s="4" t="str">
        <f>_xlfn.XLOOKUP(Table1[[#This Row],[email]],Quiz_1[Email],Quiz_1[Total points],"ยังไม่ส่ง")</f>
        <v>ยังไม่ส่ง</v>
      </c>
      <c r="AA391" s="5" t="str">
        <f>IF(_xlfn.XLOOKUP(Table1[[#This Row],[email]],แบบฝึก_21[Email],แบบฝึก_21[Completion time],0)&lt;&gt;0,"ส่งแล้ว","ยังไม่ส่ง")</f>
        <v>ยังไม่ส่ง</v>
      </c>
      <c r="AB391" s="5" t="str">
        <f>IF(_xlfn.XLOOKUP(Table1[[#This Row],[email]],แบบฝึก_22[Email],แบบฝึก_22[Completion time],0)&lt;&gt;0,"ส่งแล้ว","ยังไม่ส่ง")</f>
        <v>ยังไม่ส่ง</v>
      </c>
      <c r="AC391" s="5" t="str">
        <f>_xlfn.XLOOKUP(Table1[[#This Row],[email]],ท้ายบท_2[Email],ท้ายบท_2[Total points],"ยังไม่ส่ง")</f>
        <v>ยังไม่ส่ง</v>
      </c>
      <c r="AD391" s="5">
        <f>_xlfn.XLOOKUP(Table1[[#This Row],[email]],Quiz_2[Email],Quiz_2[Total points],"ยังไม่ส่ง")</f>
        <v>9</v>
      </c>
      <c r="AE391" s="5" t="str">
        <f>IF(_xlfn.XLOOKUP(Table1[[#This Row],[email]],แบบฝึก_31[Email],แบบฝึก_31[Completion time],0)&lt;&gt;0,"ส่งแล้ว","ยังไม่ส่ง")</f>
        <v>ยังไม่ส่ง</v>
      </c>
      <c r="AF391" s="5">
        <f>_xlfn.XLOOKUP(Table1[[#This Row],[email]],ท้ายบท_3[Email],ท้ายบท_3[Total points],"ยังไม่ส่ง")</f>
        <v>10</v>
      </c>
      <c r="AG391" s="5" t="str">
        <f>_xlfn.XLOOKUP(Table1[[#This Row],[email]],Quiz_3[Email],Quiz_3[Total points],"ยังไม่ส่ง")</f>
        <v>ยังไม่ส่ง</v>
      </c>
      <c r="AH391" s="12">
        <v>13</v>
      </c>
      <c r="AI391" s="4">
        <v>4</v>
      </c>
      <c r="AJ391" s="12">
        <f>ROUND((Table1[[#This Row],[mid '[20']]]+Table1[[#This Row],[mid '[10']]])/2,0)</f>
        <v>9</v>
      </c>
      <c r="AK391" s="5" t="str">
        <f>IF(_xlfn.XLOOKUP(Table1[[#This Row],[email]],แบบฝึก_41[Email],แบบฝึก_41[Completion time],0)&lt;&gt;0,"ส่งแล้ว","ยังไม่ส่ง")</f>
        <v>ยังไม่ส่ง</v>
      </c>
      <c r="AL391" s="5" t="str">
        <f>IF(_xlfn.XLOOKUP(Table1[[#This Row],[email]],ท้ายบท_4[Email],ท้ายบท_4[Total points],"ยังไม่ส่ง")&lt;&gt;0,"ส่งแล้ว","ยังไม่ส่ง")</f>
        <v>ยังไม่ส่ง</v>
      </c>
      <c r="AM391" s="5">
        <f>_xlfn.XLOOKUP(Table1[[#This Row],[email]],Quiz_4[Email],Quiz_4[Total points],"ยังไม่ส่ง")</f>
        <v>7</v>
      </c>
      <c r="AN391" s="5" t="str">
        <f>IF(_xlfn.XLOOKUP(Table1[[#This Row],[email]],แบบฝึก_51[Email],แบบฝึก_51[Completion time],0)&lt;&gt;0,"ส่งแล้ว","ยังไม่ส่ง")</f>
        <v>ยังไม่ส่ง</v>
      </c>
      <c r="AO391" s="5" t="str">
        <f>IF(_xlfn.XLOOKUP(Table1[[#This Row],[email]],แบบฝึก_52[Email],แบบฝึก_52[Completion time],0)&lt;&gt;0,"ส่งแล้ว","ยังไม่ส่ง")</f>
        <v>ส่งแล้ว</v>
      </c>
      <c r="AP391" s="5">
        <f>_xlfn.XLOOKUP(Table1[[#This Row],[email]],ท้ายบท_5[Email],ท้ายบท_5[Total points],"ยังไม่ส่ง")</f>
        <v>12</v>
      </c>
      <c r="AQ391" s="5">
        <f>_xlfn.XLOOKUP(Table1[[#This Row],[email]],Quiz_5[Email],Quiz_5[Total points],"ยังไม่ส่ง")</f>
        <v>5</v>
      </c>
      <c r="AR391" s="37"/>
      <c r="AS391" s="4" t="str">
        <f>IF(M391&lt;10,"ยังไม่ซ่อม",IF(Table1[[#This Row],[ซ่อมแล้วกลางภาค]]="ซ่อมแล้ว","ซ่อมแล้ว","ไม่ต้องซ่อม"))</f>
        <v>ยังไม่ซ่อม</v>
      </c>
      <c r="BN391"/>
      <c r="BO391"/>
      <c r="BP391"/>
      <c r="BQ391"/>
    </row>
    <row r="392" spans="1:69" ht="19.5" x14ac:dyDescent="0.4">
      <c r="A392" s="21">
        <v>391</v>
      </c>
      <c r="B392" s="4">
        <v>11</v>
      </c>
      <c r="C392" s="4">
        <v>13</v>
      </c>
      <c r="D392" s="4" t="s">
        <v>33478</v>
      </c>
      <c r="E392" s="4" t="s">
        <v>32346</v>
      </c>
      <c r="F392" s="4" t="s">
        <v>33479</v>
      </c>
      <c r="G392" s="4" t="s">
        <v>32398</v>
      </c>
      <c r="H392" s="4" t="s">
        <v>220</v>
      </c>
      <c r="I392" s="24">
        <f>ROUND(COUNTIF(Table1[[#This Row],[กิจกรรม 1.1]:[ท้ายบท 1]],"&lt;&gt;ยังไม่ส่ง")*2+IF(Table1[[#This Row],[Quiz 1]]&lt;&gt;"ยังไม่ส่ง",Table1[[#This Row],[Quiz 1]]*2/10,0),0)</f>
        <v>10</v>
      </c>
      <c r="J392" s="24">
        <f>ROUND(COUNTIF(Table1[[#This Row],[แบบฝึก 2.1]:[ท้ายบท 2]],"&lt;&gt;ยังไม่ส่ง")*8/3+IF(Table1[[#This Row],[Quiz 2]]&lt;&gt;"ยังไม่ส่ง",Table1[[#This Row],[Quiz 2]]*2/10,0),0)</f>
        <v>10</v>
      </c>
      <c r="K392" s="24">
        <f>ROUND(COUNTIF(Table1[[#This Row],[แบบฝึก 3.1]:[ท้ายบท 3]],"&lt;&gt;ยังไม่ส่ง")*3/2+IF(Table1[[#This Row],[Quiz 3]]&lt;&gt;"ยังไม่ส่ง",Table1[[#This Row],[Quiz 3]]*2/10,0),0)</f>
        <v>4</v>
      </c>
      <c r="L392" s="12">
        <f>Table1[[#This Row],[บท 1 '[10']]]+Table1[[#This Row],[บท 2 '[10']]]+Table1[[#This Row],[บท 3 '[5']]]</f>
        <v>24</v>
      </c>
      <c r="M392" s="12">
        <f>IF(Table1[[#This Row],[ซ่อมแล้วกลางภาค]]="ซ่อมแล้ว",10,Table1[[#This Row],[MID '[20']2]])</f>
        <v>13</v>
      </c>
      <c r="N392" s="12">
        <f>ROUND(COUNTIF(Table1[[#This Row],[แบบฝึก 4.1]:[ท้ายบท 4]],"&lt;&gt;ยังไม่ส่ง")*8/2+IF(Table1[[#This Row],[Quiz 4]]&lt;&gt;"ยังไม่ส่ง",Table1[[#This Row],[Quiz 4]]*2/10,0),0)</f>
        <v>5</v>
      </c>
      <c r="O392" s="12"/>
      <c r="P392" s="13">
        <f>ROUND(COUNTIF(Table1[[#This Row],[แบบฝึก 5.1]:[ท้ายบท 5]],"&lt;&gt;ยังไม่ส่ง")*8/3+IF(Table1[[#This Row],[Quiz 5]]&lt;&gt;"ยังไม่ส่ง",Table1[[#This Row],[Quiz 5]]*2/10,0),0)</f>
        <v>9</v>
      </c>
      <c r="Q392" s="12">
        <f>Table1[[#This Row],[บท 4 '[10']]]+Table1[[#This Row],[นำเสนอ '[5']]]+Table1[[#This Row],[บท 5 '[10']]]</f>
        <v>14</v>
      </c>
      <c r="R392" s="12">
        <f>Table1[[#This Row],[ก่อนกลางภาค '[25']]]+Table1[[#This Row],[กลางภาค '[20']]]+Table1[[#This Row],[หลังกลางภาค '[25']]]</f>
        <v>51</v>
      </c>
      <c r="S392" s="12"/>
      <c r="T392" s="12">
        <f>Table1[[#This Row],[ปลายภาค '[30']]]+Table1[[#This Row],[ก่อนปลายภาค '[70']]]</f>
        <v>51</v>
      </c>
      <c r="U392" s="11">
        <f t="shared" si="6"/>
        <v>1</v>
      </c>
      <c r="V392" s="5" t="str">
        <f>IF(_xlfn.XLOOKUP(Table1[[#This Row],[email]],กิจกรรม_11[Email],กิจกรรม_11[Completion time],0)&lt;&gt;0,"ส่งแล้ว","ยังไม่ส่ง")</f>
        <v>ส่งแล้ว</v>
      </c>
      <c r="W392" s="5" t="str">
        <f>IF(_xlfn.XLOOKUP(Table1[[#This Row],[email]],แบบฝึก_11[Email],แบบฝึก_11[Completion time],0)&lt;&gt;0,"ส่งแล้ว","ยังไม่ส่ง")</f>
        <v>ส่งแล้ว</v>
      </c>
      <c r="X392" s="5" t="str">
        <f>IF(_xlfn.XLOOKUP(Table1[[#This Row],[email]],แบบฝึก_12[Email],แบบฝึก_12[Completion time],0)&lt;&gt;0,"ส่งแล้ว","ยังไม่ส่ง")</f>
        <v>ส่งแล้ว</v>
      </c>
      <c r="Y392" s="5">
        <f>_xlfn.XLOOKUP(Table1[[#This Row],[email]],ท้ายบท_1[Email],ท้ายบท_1[Total points],"ยังไม่ส่ง")</f>
        <v>19</v>
      </c>
      <c r="Z392" s="4">
        <f>_xlfn.XLOOKUP(Table1[[#This Row],[email]],Quiz_1[Email],Quiz_1[Total points],"ยังไม่ส่ง")</f>
        <v>8</v>
      </c>
      <c r="AA392" s="5" t="str">
        <f>IF(_xlfn.XLOOKUP(Table1[[#This Row],[email]],แบบฝึก_21[Email],แบบฝึก_21[Completion time],0)&lt;&gt;0,"ส่งแล้ว","ยังไม่ส่ง")</f>
        <v>ส่งแล้ว</v>
      </c>
      <c r="AB392" s="5" t="str">
        <f>IF(_xlfn.XLOOKUP(Table1[[#This Row],[email]],แบบฝึก_22[Email],แบบฝึก_22[Completion time],0)&lt;&gt;0,"ส่งแล้ว","ยังไม่ส่ง")</f>
        <v>ส่งแล้ว</v>
      </c>
      <c r="AC392" s="5">
        <f>_xlfn.XLOOKUP(Table1[[#This Row],[email]],ท้ายบท_2[Email],ท้ายบท_2[Total points],"ยังไม่ส่ง")</f>
        <v>13</v>
      </c>
      <c r="AD392" s="5">
        <f>_xlfn.XLOOKUP(Table1[[#This Row],[email]],Quiz_2[Email],Quiz_2[Total points],"ยังไม่ส่ง")</f>
        <v>9</v>
      </c>
      <c r="AE392" s="5" t="str">
        <f>IF(_xlfn.XLOOKUP(Table1[[#This Row],[email]],แบบฝึก_31[Email],แบบฝึก_31[Completion time],0)&lt;&gt;0,"ส่งแล้ว","ยังไม่ส่ง")</f>
        <v>ส่งแล้ว</v>
      </c>
      <c r="AF392" s="5">
        <f>_xlfn.XLOOKUP(Table1[[#This Row],[email]],ท้ายบท_3[Email],ท้ายบท_3[Total points],"ยังไม่ส่ง")</f>
        <v>9</v>
      </c>
      <c r="AG392" s="5">
        <f>_xlfn.XLOOKUP(Table1[[#This Row],[email]],Quiz_3[Email],Quiz_3[Total points],"ยังไม่ส่ง")</f>
        <v>5</v>
      </c>
      <c r="AH392" s="12">
        <v>15</v>
      </c>
      <c r="AI392" s="4">
        <v>10</v>
      </c>
      <c r="AJ392" s="12">
        <f>ROUND((Table1[[#This Row],[mid '[20']]]+Table1[[#This Row],[mid '[10']]])/2,0)</f>
        <v>13</v>
      </c>
      <c r="AK392" s="5" t="str">
        <f>IF(_xlfn.XLOOKUP(Table1[[#This Row],[email]],แบบฝึก_41[Email],แบบฝึก_41[Completion time],0)&lt;&gt;0,"ส่งแล้ว","ยังไม่ส่ง")</f>
        <v>ส่งแล้ว</v>
      </c>
      <c r="AL392" s="5" t="str">
        <f>IF(_xlfn.XLOOKUP(Table1[[#This Row],[email]],ท้ายบท_4[Email],ท้ายบท_4[Total points],"ยังไม่ส่ง")&lt;&gt;0,"ส่งแล้ว","ยังไม่ส่ง")</f>
        <v>ยังไม่ส่ง</v>
      </c>
      <c r="AM392" s="5">
        <f>_xlfn.XLOOKUP(Table1[[#This Row],[email]],Quiz_4[Email],Quiz_4[Total points],"ยังไม่ส่ง")</f>
        <v>6</v>
      </c>
      <c r="AN392" s="5" t="str">
        <f>IF(_xlfn.XLOOKUP(Table1[[#This Row],[email]],แบบฝึก_51[Email],แบบฝึก_51[Completion time],0)&lt;&gt;0,"ส่งแล้ว","ยังไม่ส่ง")</f>
        <v>ส่งแล้ว</v>
      </c>
      <c r="AO392" s="5" t="str">
        <f>IF(_xlfn.XLOOKUP(Table1[[#This Row],[email]],แบบฝึก_52[Email],แบบฝึก_52[Completion time],0)&lt;&gt;0,"ส่งแล้ว","ยังไม่ส่ง")</f>
        <v>ส่งแล้ว</v>
      </c>
      <c r="AP392" s="5">
        <f>_xlfn.XLOOKUP(Table1[[#This Row],[email]],ท้ายบท_5[Email],ท้ายบท_5[Total points],"ยังไม่ส่ง")</f>
        <v>8</v>
      </c>
      <c r="AQ392" s="5">
        <f>_xlfn.XLOOKUP(Table1[[#This Row],[email]],Quiz_5[Email],Quiz_5[Total points],"ยังไม่ส่ง")</f>
        <v>3</v>
      </c>
      <c r="AR392" s="37"/>
      <c r="AS392" s="4" t="str">
        <f>IF(M392&lt;10,"ยังไม่ซ่อม",IF(Table1[[#This Row],[ซ่อมแล้วกลางภาค]]="ซ่อมแล้ว","ซ่อมแล้ว","ไม่ต้องซ่อม"))</f>
        <v>ไม่ต้องซ่อม</v>
      </c>
      <c r="BN392"/>
      <c r="BO392"/>
      <c r="BP392"/>
      <c r="BQ392"/>
    </row>
    <row r="393" spans="1:69" ht="19.5" x14ac:dyDescent="0.4">
      <c r="A393" s="21">
        <v>392</v>
      </c>
      <c r="B393" s="4">
        <v>11</v>
      </c>
      <c r="C393" s="4">
        <v>14</v>
      </c>
      <c r="D393" s="4" t="s">
        <v>33480</v>
      </c>
      <c r="E393" s="4" t="s">
        <v>32346</v>
      </c>
      <c r="F393" s="4" t="s">
        <v>32454</v>
      </c>
      <c r="G393" s="4" t="s">
        <v>33481</v>
      </c>
      <c r="H393" s="4" t="s">
        <v>244</v>
      </c>
      <c r="I393" s="24">
        <f>ROUND(COUNTIF(Table1[[#This Row],[กิจกรรม 1.1]:[ท้ายบท 1]],"&lt;&gt;ยังไม่ส่ง")*2+IF(Table1[[#This Row],[Quiz 1]]&lt;&gt;"ยังไม่ส่ง",Table1[[#This Row],[Quiz 1]]*2/10,0),0)</f>
        <v>10</v>
      </c>
      <c r="J393" s="24">
        <f>ROUND(COUNTIF(Table1[[#This Row],[แบบฝึก 2.1]:[ท้ายบท 2]],"&lt;&gt;ยังไม่ส่ง")*8/3+IF(Table1[[#This Row],[Quiz 2]]&lt;&gt;"ยังไม่ส่ง",Table1[[#This Row],[Quiz 2]]*2/10,0),0)</f>
        <v>10</v>
      </c>
      <c r="K393" s="24">
        <f>ROUND(COUNTIF(Table1[[#This Row],[แบบฝึก 3.1]:[ท้ายบท 3]],"&lt;&gt;ยังไม่ส่ง")*3/2+IF(Table1[[#This Row],[Quiz 3]]&lt;&gt;"ยังไม่ส่ง",Table1[[#This Row],[Quiz 3]]*2/10,0),0)</f>
        <v>4</v>
      </c>
      <c r="L393" s="12">
        <f>Table1[[#This Row],[บท 1 '[10']]]+Table1[[#This Row],[บท 2 '[10']]]+Table1[[#This Row],[บท 3 '[5']]]</f>
        <v>24</v>
      </c>
      <c r="M393" s="12">
        <f>IF(Table1[[#This Row],[ซ่อมแล้วกลางภาค]]="ซ่อมแล้ว",10,Table1[[#This Row],[MID '[20']2]])</f>
        <v>11</v>
      </c>
      <c r="N393" s="12">
        <f>ROUND(COUNTIF(Table1[[#This Row],[แบบฝึก 4.1]:[ท้ายบท 4]],"&lt;&gt;ยังไม่ส่ง")*8/2+IF(Table1[[#This Row],[Quiz 4]]&lt;&gt;"ยังไม่ส่ง",Table1[[#This Row],[Quiz 4]]*2/10,0),0)</f>
        <v>6</v>
      </c>
      <c r="O393" s="12"/>
      <c r="P393" s="13">
        <f>ROUND(COUNTIF(Table1[[#This Row],[แบบฝึก 5.1]:[ท้ายบท 5]],"&lt;&gt;ยังไม่ส่ง")*8/3+IF(Table1[[#This Row],[Quiz 5]]&lt;&gt;"ยังไม่ส่ง",Table1[[#This Row],[Quiz 5]]*2/10,0),0)</f>
        <v>9</v>
      </c>
      <c r="Q393" s="12">
        <f>Table1[[#This Row],[บท 4 '[10']]]+Table1[[#This Row],[นำเสนอ '[5']]]+Table1[[#This Row],[บท 5 '[10']]]</f>
        <v>15</v>
      </c>
      <c r="R393" s="12">
        <f>Table1[[#This Row],[ก่อนกลางภาค '[25']]]+Table1[[#This Row],[กลางภาค '[20']]]+Table1[[#This Row],[หลังกลางภาค '[25']]]</f>
        <v>50</v>
      </c>
      <c r="S393" s="12"/>
      <c r="T393" s="12">
        <f>Table1[[#This Row],[ปลายภาค '[30']]]+Table1[[#This Row],[ก่อนปลายภาค '[70']]]</f>
        <v>50</v>
      </c>
      <c r="U393" s="11">
        <f t="shared" si="6"/>
        <v>1</v>
      </c>
      <c r="V393" s="5" t="str">
        <f>IF(_xlfn.XLOOKUP(Table1[[#This Row],[email]],กิจกรรม_11[Email],กิจกรรม_11[Completion time],0)&lt;&gt;0,"ส่งแล้ว","ยังไม่ส่ง")</f>
        <v>ส่งแล้ว</v>
      </c>
      <c r="W393" s="5" t="str">
        <f>IF(_xlfn.XLOOKUP(Table1[[#This Row],[email]],แบบฝึก_11[Email],แบบฝึก_11[Completion time],0)&lt;&gt;0,"ส่งแล้ว","ยังไม่ส่ง")</f>
        <v>ส่งแล้ว</v>
      </c>
      <c r="X393" s="5" t="str">
        <f>IF(_xlfn.XLOOKUP(Table1[[#This Row],[email]],แบบฝึก_12[Email],แบบฝึก_12[Completion time],0)&lt;&gt;0,"ส่งแล้ว","ยังไม่ส่ง")</f>
        <v>ส่งแล้ว</v>
      </c>
      <c r="Y393" s="5">
        <f>_xlfn.XLOOKUP(Table1[[#This Row],[email]],ท้ายบท_1[Email],ท้ายบท_1[Total points],"ยังไม่ส่ง")</f>
        <v>21</v>
      </c>
      <c r="Z393" s="4">
        <f>_xlfn.XLOOKUP(Table1[[#This Row],[email]],Quiz_1[Email],Quiz_1[Total points],"ยังไม่ส่ง")</f>
        <v>8</v>
      </c>
      <c r="AA393" s="5" t="str">
        <f>IF(_xlfn.XLOOKUP(Table1[[#This Row],[email]],แบบฝึก_21[Email],แบบฝึก_21[Completion time],0)&lt;&gt;0,"ส่งแล้ว","ยังไม่ส่ง")</f>
        <v>ส่งแล้ว</v>
      </c>
      <c r="AB393" s="5" t="str">
        <f>IF(_xlfn.XLOOKUP(Table1[[#This Row],[email]],แบบฝึก_22[Email],แบบฝึก_22[Completion time],0)&lt;&gt;0,"ส่งแล้ว","ยังไม่ส่ง")</f>
        <v>ส่งแล้ว</v>
      </c>
      <c r="AC393" s="5">
        <f>_xlfn.XLOOKUP(Table1[[#This Row],[email]],ท้ายบท_2[Email],ท้ายบท_2[Total points],"ยังไม่ส่ง")</f>
        <v>10</v>
      </c>
      <c r="AD393" s="5">
        <f>_xlfn.XLOOKUP(Table1[[#This Row],[email]],Quiz_2[Email],Quiz_2[Total points],"ยังไม่ส่ง")</f>
        <v>8</v>
      </c>
      <c r="AE393" s="5" t="str">
        <f>IF(_xlfn.XLOOKUP(Table1[[#This Row],[email]],แบบฝึก_31[Email],แบบฝึก_31[Completion time],0)&lt;&gt;0,"ส่งแล้ว","ยังไม่ส่ง")</f>
        <v>ส่งแล้ว</v>
      </c>
      <c r="AF393" s="5">
        <f>_xlfn.XLOOKUP(Table1[[#This Row],[email]],ท้ายบท_3[Email],ท้ายบท_3[Total points],"ยังไม่ส่ง")</f>
        <v>9</v>
      </c>
      <c r="AG393" s="5">
        <f>_xlfn.XLOOKUP(Table1[[#This Row],[email]],Quiz_3[Email],Quiz_3[Total points],"ยังไม่ส่ง")</f>
        <v>5</v>
      </c>
      <c r="AH393" s="12">
        <v>13</v>
      </c>
      <c r="AI393" s="4">
        <v>8</v>
      </c>
      <c r="AJ393" s="12">
        <f>ROUND((Table1[[#This Row],[mid '[20']]]+Table1[[#This Row],[mid '[10']]])/2,0)</f>
        <v>11</v>
      </c>
      <c r="AK393" s="5" t="str">
        <f>IF(_xlfn.XLOOKUP(Table1[[#This Row],[email]],แบบฝึก_41[Email],แบบฝึก_41[Completion time],0)&lt;&gt;0,"ส่งแล้ว","ยังไม่ส่ง")</f>
        <v>ส่งแล้ว</v>
      </c>
      <c r="AL393" s="5" t="str">
        <f>IF(_xlfn.XLOOKUP(Table1[[#This Row],[email]],ท้ายบท_4[Email],ท้ายบท_4[Total points],"ยังไม่ส่ง")&lt;&gt;0,"ส่งแล้ว","ยังไม่ส่ง")</f>
        <v>ยังไม่ส่ง</v>
      </c>
      <c r="AM393" s="5">
        <f>_xlfn.XLOOKUP(Table1[[#This Row],[email]],Quiz_4[Email],Quiz_4[Total points],"ยังไม่ส่ง")</f>
        <v>8</v>
      </c>
      <c r="AN393" s="5" t="str">
        <f>IF(_xlfn.XLOOKUP(Table1[[#This Row],[email]],แบบฝึก_51[Email],แบบฝึก_51[Completion time],0)&lt;&gt;0,"ส่งแล้ว","ยังไม่ส่ง")</f>
        <v>ส่งแล้ว</v>
      </c>
      <c r="AO393" s="5" t="str">
        <f>IF(_xlfn.XLOOKUP(Table1[[#This Row],[email]],แบบฝึก_52[Email],แบบฝึก_52[Completion time],0)&lt;&gt;0,"ส่งแล้ว","ยังไม่ส่ง")</f>
        <v>ส่งแล้ว</v>
      </c>
      <c r="AP393" s="5">
        <f>_xlfn.XLOOKUP(Table1[[#This Row],[email]],ท้ายบท_5[Email],ท้ายบท_5[Total points],"ยังไม่ส่ง")</f>
        <v>13</v>
      </c>
      <c r="AQ393" s="5">
        <f>_xlfn.XLOOKUP(Table1[[#This Row],[email]],Quiz_5[Email],Quiz_5[Total points],"ยังไม่ส่ง")</f>
        <v>6</v>
      </c>
      <c r="AR393" s="37"/>
      <c r="AS393" s="4" t="str">
        <f>IF(M393&lt;10,"ยังไม่ซ่อม",IF(Table1[[#This Row],[ซ่อมแล้วกลางภาค]]="ซ่อมแล้ว","ซ่อมแล้ว","ไม่ต้องซ่อม"))</f>
        <v>ไม่ต้องซ่อม</v>
      </c>
      <c r="BN393"/>
      <c r="BO393"/>
      <c r="BP393"/>
      <c r="BQ393"/>
    </row>
    <row r="394" spans="1:69" ht="19.5" x14ac:dyDescent="0.4">
      <c r="A394" s="21">
        <v>393</v>
      </c>
      <c r="B394" s="4">
        <v>11</v>
      </c>
      <c r="C394" s="4">
        <v>15</v>
      </c>
      <c r="D394" s="4" t="s">
        <v>33482</v>
      </c>
      <c r="E394" s="4" t="s">
        <v>32346</v>
      </c>
      <c r="F394" s="4" t="s">
        <v>33483</v>
      </c>
      <c r="G394" s="4" t="s">
        <v>33003</v>
      </c>
      <c r="H394" s="4" t="s">
        <v>47</v>
      </c>
      <c r="I394" s="24">
        <f>ROUND(COUNTIF(Table1[[#This Row],[กิจกรรม 1.1]:[ท้ายบท 1]],"&lt;&gt;ยังไม่ส่ง")*2+IF(Table1[[#This Row],[Quiz 1]]&lt;&gt;"ยังไม่ส่ง",Table1[[#This Row],[Quiz 1]]*2/10,0),0)</f>
        <v>3</v>
      </c>
      <c r="J394" s="24">
        <f>ROUND(COUNTIF(Table1[[#This Row],[แบบฝึก 2.1]:[ท้ายบท 2]],"&lt;&gt;ยังไม่ส่ง")*8/3+IF(Table1[[#This Row],[Quiz 2]]&lt;&gt;"ยังไม่ส่ง",Table1[[#This Row],[Quiz 2]]*2/10,0),0)</f>
        <v>4</v>
      </c>
      <c r="K394" s="24">
        <f>ROUND(COUNTIF(Table1[[#This Row],[แบบฝึก 3.1]:[ท้ายบท 3]],"&lt;&gt;ยังไม่ส่ง")*3/2+IF(Table1[[#This Row],[Quiz 3]]&lt;&gt;"ยังไม่ส่ง",Table1[[#This Row],[Quiz 3]]*2/10,0),0)</f>
        <v>2</v>
      </c>
      <c r="L394" s="12">
        <f>Table1[[#This Row],[บท 1 '[10']]]+Table1[[#This Row],[บท 2 '[10']]]+Table1[[#This Row],[บท 3 '[5']]]</f>
        <v>9</v>
      </c>
      <c r="M394" s="12">
        <f>IF(Table1[[#This Row],[ซ่อมแล้วกลางภาค]]="ซ่อมแล้ว",10,Table1[[#This Row],[MID '[20']2]])</f>
        <v>6</v>
      </c>
      <c r="N394" s="12">
        <f>ROUND(COUNTIF(Table1[[#This Row],[แบบฝึก 4.1]:[ท้ายบท 4]],"&lt;&gt;ยังไม่ส่ง")*8/2+IF(Table1[[#This Row],[Quiz 4]]&lt;&gt;"ยังไม่ส่ง",Table1[[#This Row],[Quiz 4]]*2/10,0),0)</f>
        <v>5</v>
      </c>
      <c r="O394" s="12"/>
      <c r="P394" s="13">
        <f>ROUND(COUNTIF(Table1[[#This Row],[แบบฝึก 5.1]:[ท้ายบท 5]],"&lt;&gt;ยังไม่ส่ง")*8/3+IF(Table1[[#This Row],[Quiz 5]]&lt;&gt;"ยังไม่ส่ง",Table1[[#This Row],[Quiz 5]]*2/10,0),0)</f>
        <v>4</v>
      </c>
      <c r="Q394" s="12">
        <f>Table1[[#This Row],[บท 4 '[10']]]+Table1[[#This Row],[นำเสนอ '[5']]]+Table1[[#This Row],[บท 5 '[10']]]</f>
        <v>9</v>
      </c>
      <c r="R394" s="12">
        <f>Table1[[#This Row],[ก่อนกลางภาค '[25']]]+Table1[[#This Row],[กลางภาค '[20']]]+Table1[[#This Row],[หลังกลางภาค '[25']]]</f>
        <v>24</v>
      </c>
      <c r="S394" s="12"/>
      <c r="T394" s="12">
        <f>Table1[[#This Row],[ปลายภาค '[30']]]+Table1[[#This Row],[ก่อนปลายภาค '[70']]]</f>
        <v>24</v>
      </c>
      <c r="U394" s="11">
        <f t="shared" si="6"/>
        <v>0</v>
      </c>
      <c r="V394" s="5" t="str">
        <f>IF(_xlfn.XLOOKUP(Table1[[#This Row],[email]],กิจกรรม_11[Email],กิจกรรม_11[Completion time],0)&lt;&gt;0,"ส่งแล้ว","ยังไม่ส่ง")</f>
        <v>ส่งแล้ว</v>
      </c>
      <c r="W394" s="5" t="str">
        <f>IF(_xlfn.XLOOKUP(Table1[[#This Row],[email]],แบบฝึก_11[Email],แบบฝึก_11[Completion time],0)&lt;&gt;0,"ส่งแล้ว","ยังไม่ส่ง")</f>
        <v>ยังไม่ส่ง</v>
      </c>
      <c r="X394" s="5" t="str">
        <f>IF(_xlfn.XLOOKUP(Table1[[#This Row],[email]],แบบฝึก_12[Email],แบบฝึก_12[Completion time],0)&lt;&gt;0,"ส่งแล้ว","ยังไม่ส่ง")</f>
        <v>ยังไม่ส่ง</v>
      </c>
      <c r="Y394" s="5" t="str">
        <f>_xlfn.XLOOKUP(Table1[[#This Row],[email]],ท้ายบท_1[Email],ท้ายบท_1[Total points],"ยังไม่ส่ง")</f>
        <v>ยังไม่ส่ง</v>
      </c>
      <c r="Z394" s="4">
        <f>_xlfn.XLOOKUP(Table1[[#This Row],[email]],Quiz_1[Email],Quiz_1[Total points],"ยังไม่ส่ง")</f>
        <v>7</v>
      </c>
      <c r="AA394" s="5" t="str">
        <f>IF(_xlfn.XLOOKUP(Table1[[#This Row],[email]],แบบฝึก_21[Email],แบบฝึก_21[Completion time],0)&lt;&gt;0,"ส่งแล้ว","ยังไม่ส่ง")</f>
        <v>ส่งแล้ว</v>
      </c>
      <c r="AB394" s="5" t="str">
        <f>IF(_xlfn.XLOOKUP(Table1[[#This Row],[email]],แบบฝึก_22[Email],แบบฝึก_22[Completion time],0)&lt;&gt;0,"ส่งแล้ว","ยังไม่ส่ง")</f>
        <v>ยังไม่ส่ง</v>
      </c>
      <c r="AC394" s="5" t="str">
        <f>_xlfn.XLOOKUP(Table1[[#This Row],[email]],ท้ายบท_2[Email],ท้ายบท_2[Total points],"ยังไม่ส่ง")</f>
        <v>ยังไม่ส่ง</v>
      </c>
      <c r="AD394" s="5">
        <f>_xlfn.XLOOKUP(Table1[[#This Row],[email]],Quiz_2[Email],Quiz_2[Total points],"ยังไม่ส่ง")</f>
        <v>9</v>
      </c>
      <c r="AE394" s="5" t="str">
        <f>IF(_xlfn.XLOOKUP(Table1[[#This Row],[email]],แบบฝึก_31[Email],แบบฝึก_31[Completion time],0)&lt;&gt;0,"ส่งแล้ว","ยังไม่ส่ง")</f>
        <v>ยังไม่ส่ง</v>
      </c>
      <c r="AF394" s="5">
        <f>_xlfn.XLOOKUP(Table1[[#This Row],[email]],ท้ายบท_3[Email],ท้ายบท_3[Total points],"ยังไม่ส่ง")</f>
        <v>10</v>
      </c>
      <c r="AG394" s="5" t="str">
        <f>_xlfn.XLOOKUP(Table1[[#This Row],[email]],Quiz_3[Email],Quiz_3[Total points],"ยังไม่ส่ง")</f>
        <v>ยังไม่ส่ง</v>
      </c>
      <c r="AH394" s="12">
        <v>8</v>
      </c>
      <c r="AI394" s="4">
        <v>4</v>
      </c>
      <c r="AJ394" s="12">
        <f>ROUND((Table1[[#This Row],[mid '[20']]]+Table1[[#This Row],[mid '[10']]])/2,0)</f>
        <v>6</v>
      </c>
      <c r="AK394" s="5" t="str">
        <f>IF(_xlfn.XLOOKUP(Table1[[#This Row],[email]],แบบฝึก_41[Email],แบบฝึก_41[Completion time],0)&lt;&gt;0,"ส่งแล้ว","ยังไม่ส่ง")</f>
        <v>ยังไม่ส่ง</v>
      </c>
      <c r="AL394" s="5" t="str">
        <f>IF(_xlfn.XLOOKUP(Table1[[#This Row],[email]],ท้ายบท_4[Email],ท้ายบท_4[Total points],"ยังไม่ส่ง")&lt;&gt;0,"ส่งแล้ว","ยังไม่ส่ง")</f>
        <v>ส่งแล้ว</v>
      </c>
      <c r="AM394" s="5">
        <f>_xlfn.XLOOKUP(Table1[[#This Row],[email]],Quiz_4[Email],Quiz_4[Total points],"ยังไม่ส่ง")</f>
        <v>7</v>
      </c>
      <c r="AN394" s="5" t="str">
        <f>IF(_xlfn.XLOOKUP(Table1[[#This Row],[email]],แบบฝึก_51[Email],แบบฝึก_51[Completion time],0)&lt;&gt;0,"ส่งแล้ว","ยังไม่ส่ง")</f>
        <v>ส่งแล้ว</v>
      </c>
      <c r="AO394" s="5" t="str">
        <f>IF(_xlfn.XLOOKUP(Table1[[#This Row],[email]],แบบฝึก_52[Email],แบบฝึก_52[Completion time],0)&lt;&gt;0,"ส่งแล้ว","ยังไม่ส่ง")</f>
        <v>ยังไม่ส่ง</v>
      </c>
      <c r="AP394" s="5" t="str">
        <f>_xlfn.XLOOKUP(Table1[[#This Row],[email]],ท้ายบท_5[Email],ท้ายบท_5[Total points],"ยังไม่ส่ง")</f>
        <v>ยังไม่ส่ง</v>
      </c>
      <c r="AQ394" s="5">
        <f>_xlfn.XLOOKUP(Table1[[#This Row],[email]],Quiz_5[Email],Quiz_5[Total points],"ยังไม่ส่ง")</f>
        <v>5</v>
      </c>
      <c r="AR394" s="37"/>
      <c r="AS394" s="4" t="str">
        <f>IF(M394&lt;10,"ยังไม่ซ่อม",IF(Table1[[#This Row],[ซ่อมแล้วกลางภาค]]="ซ่อมแล้ว","ซ่อมแล้ว","ไม่ต้องซ่อม"))</f>
        <v>ยังไม่ซ่อม</v>
      </c>
      <c r="BN394"/>
      <c r="BO394"/>
      <c r="BP394"/>
      <c r="BQ394"/>
    </row>
    <row r="395" spans="1:69" ht="19.5" x14ac:dyDescent="0.4">
      <c r="A395" s="21">
        <v>394</v>
      </c>
      <c r="B395" s="4">
        <v>11</v>
      </c>
      <c r="C395" s="4">
        <v>16</v>
      </c>
      <c r="D395" s="4" t="s">
        <v>33484</v>
      </c>
      <c r="E395" s="4" t="s">
        <v>32655</v>
      </c>
      <c r="F395" s="4" t="s">
        <v>33485</v>
      </c>
      <c r="G395" s="4" t="s">
        <v>33486</v>
      </c>
      <c r="H395" s="4" t="s">
        <v>77</v>
      </c>
      <c r="I395" s="24">
        <f>ROUND(COUNTIF(Table1[[#This Row],[กิจกรรม 1.1]:[ท้ายบท 1]],"&lt;&gt;ยังไม่ส่ง")*2+IF(Table1[[#This Row],[Quiz 1]]&lt;&gt;"ยังไม่ส่ง",Table1[[#This Row],[Quiz 1]]*2/10,0),0)</f>
        <v>7</v>
      </c>
      <c r="J395" s="24">
        <f>ROUND(COUNTIF(Table1[[#This Row],[แบบฝึก 2.1]:[ท้ายบท 2]],"&lt;&gt;ยังไม่ส่ง")*8/3+IF(Table1[[#This Row],[Quiz 2]]&lt;&gt;"ยังไม่ส่ง",Table1[[#This Row],[Quiz 2]]*2/10,0),0)</f>
        <v>4</v>
      </c>
      <c r="K395" s="24">
        <f>ROUND(COUNTIF(Table1[[#This Row],[แบบฝึก 3.1]:[ท้ายบท 3]],"&lt;&gt;ยังไม่ส่ง")*3/2+IF(Table1[[#This Row],[Quiz 3]]&lt;&gt;"ยังไม่ส่ง",Table1[[#This Row],[Quiz 3]]*2/10,0),0)</f>
        <v>2</v>
      </c>
      <c r="L395" s="12">
        <f>Table1[[#This Row],[บท 1 '[10']]]+Table1[[#This Row],[บท 2 '[10']]]+Table1[[#This Row],[บท 3 '[5']]]</f>
        <v>13</v>
      </c>
      <c r="M395" s="12">
        <f>IF(Table1[[#This Row],[ซ่อมแล้วกลางภาค]]="ซ่อมแล้ว",10,Table1[[#This Row],[MID '[20']2]])</f>
        <v>5</v>
      </c>
      <c r="N395" s="12">
        <f>ROUND(COUNTIF(Table1[[#This Row],[แบบฝึก 4.1]:[ท้ายบท 4]],"&lt;&gt;ยังไม่ส่ง")*8/2+IF(Table1[[#This Row],[Quiz 4]]&lt;&gt;"ยังไม่ส่ง",Table1[[#This Row],[Quiz 4]]*2/10,0),0)</f>
        <v>1</v>
      </c>
      <c r="O395" s="12"/>
      <c r="P395" s="13">
        <f>ROUND(COUNTIF(Table1[[#This Row],[แบบฝึก 5.1]:[ท้ายบท 5]],"&lt;&gt;ยังไม่ส่ง")*8/3+IF(Table1[[#This Row],[Quiz 5]]&lt;&gt;"ยังไม่ส่ง",Table1[[#This Row],[Quiz 5]]*2/10,0),0)</f>
        <v>6</v>
      </c>
      <c r="Q395" s="12">
        <f>Table1[[#This Row],[บท 4 '[10']]]+Table1[[#This Row],[นำเสนอ '[5']]]+Table1[[#This Row],[บท 5 '[10']]]</f>
        <v>7</v>
      </c>
      <c r="R395" s="12">
        <f>Table1[[#This Row],[ก่อนกลางภาค '[25']]]+Table1[[#This Row],[กลางภาค '[20']]]+Table1[[#This Row],[หลังกลางภาค '[25']]]</f>
        <v>25</v>
      </c>
      <c r="S395" s="12"/>
      <c r="T395" s="12">
        <f>Table1[[#This Row],[ปลายภาค '[30']]]+Table1[[#This Row],[ก่อนปลายภาค '[70']]]</f>
        <v>25</v>
      </c>
      <c r="U395" s="11">
        <f t="shared" si="6"/>
        <v>0</v>
      </c>
      <c r="V395" s="5" t="str">
        <f>IF(_xlfn.XLOOKUP(Table1[[#This Row],[email]],กิจกรรม_11[Email],กิจกรรม_11[Completion time],0)&lt;&gt;0,"ส่งแล้ว","ยังไม่ส่ง")</f>
        <v>ส่งแล้ว</v>
      </c>
      <c r="W395" s="5" t="str">
        <f>IF(_xlfn.XLOOKUP(Table1[[#This Row],[email]],แบบฝึก_11[Email],แบบฝึก_11[Completion time],0)&lt;&gt;0,"ส่งแล้ว","ยังไม่ส่ง")</f>
        <v>ส่งแล้ว</v>
      </c>
      <c r="X395" s="5" t="str">
        <f>IF(_xlfn.XLOOKUP(Table1[[#This Row],[email]],แบบฝึก_12[Email],แบบฝึก_12[Completion time],0)&lt;&gt;0,"ส่งแล้ว","ยังไม่ส่ง")</f>
        <v>ส่งแล้ว</v>
      </c>
      <c r="Y395" s="5" t="str">
        <f>_xlfn.XLOOKUP(Table1[[#This Row],[email]],ท้ายบท_1[Email],ท้ายบท_1[Total points],"ยังไม่ส่ง")</f>
        <v>ยังไม่ส่ง</v>
      </c>
      <c r="Z395" s="4">
        <f>_xlfn.XLOOKUP(Table1[[#This Row],[email]],Quiz_1[Email],Quiz_1[Total points],"ยังไม่ส่ง")</f>
        <v>5</v>
      </c>
      <c r="AA395" s="5" t="str">
        <f>IF(_xlfn.XLOOKUP(Table1[[#This Row],[email]],แบบฝึก_21[Email],แบบฝึก_21[Completion time],0)&lt;&gt;0,"ส่งแล้ว","ยังไม่ส่ง")</f>
        <v>ส่งแล้ว</v>
      </c>
      <c r="AB395" s="5" t="str">
        <f>IF(_xlfn.XLOOKUP(Table1[[#This Row],[email]],แบบฝึก_22[Email],แบบฝึก_22[Completion time],0)&lt;&gt;0,"ส่งแล้ว","ยังไม่ส่ง")</f>
        <v>ยังไม่ส่ง</v>
      </c>
      <c r="AC395" s="5" t="str">
        <f>_xlfn.XLOOKUP(Table1[[#This Row],[email]],ท้ายบท_2[Email],ท้ายบท_2[Total points],"ยังไม่ส่ง")</f>
        <v>ยังไม่ส่ง</v>
      </c>
      <c r="AD395" s="5">
        <f>_xlfn.XLOOKUP(Table1[[#This Row],[email]],Quiz_2[Email],Quiz_2[Total points],"ยังไม่ส่ง")</f>
        <v>5</v>
      </c>
      <c r="AE395" s="5" t="str">
        <f>IF(_xlfn.XLOOKUP(Table1[[#This Row],[email]],แบบฝึก_31[Email],แบบฝึก_31[Completion time],0)&lt;&gt;0,"ส่งแล้ว","ยังไม่ส่ง")</f>
        <v>ยังไม่ส่ง</v>
      </c>
      <c r="AF395" s="5">
        <f>_xlfn.XLOOKUP(Table1[[#This Row],[email]],ท้ายบท_3[Email],ท้ายบท_3[Total points],"ยังไม่ส่ง")</f>
        <v>6</v>
      </c>
      <c r="AG395" s="5" t="str">
        <f>_xlfn.XLOOKUP(Table1[[#This Row],[email]],Quiz_3[Email],Quiz_3[Total points],"ยังไม่ส่ง")</f>
        <v>ยังไม่ส่ง</v>
      </c>
      <c r="AH395" s="12">
        <v>7</v>
      </c>
      <c r="AI395" s="4">
        <v>2</v>
      </c>
      <c r="AJ395" s="12">
        <f>ROUND((Table1[[#This Row],[mid '[20']]]+Table1[[#This Row],[mid '[10']]])/2,0)</f>
        <v>5</v>
      </c>
      <c r="AK395" s="5" t="str">
        <f>IF(_xlfn.XLOOKUP(Table1[[#This Row],[email]],แบบฝึก_41[Email],แบบฝึก_41[Completion time],0)&lt;&gt;0,"ส่งแล้ว","ยังไม่ส่ง")</f>
        <v>ยังไม่ส่ง</v>
      </c>
      <c r="AL395" s="5" t="str">
        <f>IF(_xlfn.XLOOKUP(Table1[[#This Row],[email]],ท้ายบท_4[Email],ท้ายบท_4[Total points],"ยังไม่ส่ง")&lt;&gt;0,"ส่งแล้ว","ยังไม่ส่ง")</f>
        <v>ยังไม่ส่ง</v>
      </c>
      <c r="AM395" s="5">
        <f>_xlfn.XLOOKUP(Table1[[#This Row],[email]],Quiz_4[Email],Quiz_4[Total points],"ยังไม่ส่ง")</f>
        <v>6</v>
      </c>
      <c r="AN395" s="5" t="str">
        <f>IF(_xlfn.XLOOKUP(Table1[[#This Row],[email]],แบบฝึก_51[Email],แบบฝึก_51[Completion time],0)&lt;&gt;0,"ส่งแล้ว","ยังไม่ส่ง")</f>
        <v>ส่งแล้ว</v>
      </c>
      <c r="AO395" s="5" t="str">
        <f>IF(_xlfn.XLOOKUP(Table1[[#This Row],[email]],แบบฝึก_52[Email],แบบฝึก_52[Completion time],0)&lt;&gt;0,"ส่งแล้ว","ยังไม่ส่ง")</f>
        <v>ส่งแล้ว</v>
      </c>
      <c r="AP395" s="5" t="str">
        <f>_xlfn.XLOOKUP(Table1[[#This Row],[email]],ท้ายบท_5[Email],ท้ายบท_5[Total points],"ยังไม่ส่ง")</f>
        <v>ยังไม่ส่ง</v>
      </c>
      <c r="AQ395" s="5">
        <f>_xlfn.XLOOKUP(Table1[[#This Row],[email]],Quiz_5[Email],Quiz_5[Total points],"ยังไม่ส่ง")</f>
        <v>5</v>
      </c>
      <c r="AR395" s="37"/>
      <c r="AS395" s="4" t="str">
        <f>IF(M395&lt;10,"ยังไม่ซ่อม",IF(Table1[[#This Row],[ซ่อมแล้วกลางภาค]]="ซ่อมแล้ว","ซ่อมแล้ว","ไม่ต้องซ่อม"))</f>
        <v>ยังไม่ซ่อม</v>
      </c>
      <c r="BN395"/>
      <c r="BO395"/>
      <c r="BP395"/>
      <c r="BQ395"/>
    </row>
    <row r="396" spans="1:69" ht="19.5" x14ac:dyDescent="0.4">
      <c r="A396" s="21">
        <v>395</v>
      </c>
      <c r="B396" s="4">
        <v>11</v>
      </c>
      <c r="C396" s="4">
        <v>17</v>
      </c>
      <c r="D396" s="4" t="s">
        <v>33487</v>
      </c>
      <c r="E396" s="4" t="s">
        <v>32346</v>
      </c>
      <c r="F396" s="4" t="s">
        <v>32880</v>
      </c>
      <c r="G396" s="4" t="s">
        <v>33488</v>
      </c>
      <c r="H396" s="4" t="s">
        <v>304</v>
      </c>
      <c r="I396" s="24">
        <f>ROUND(COUNTIF(Table1[[#This Row],[กิจกรรม 1.1]:[ท้ายบท 1]],"&lt;&gt;ยังไม่ส่ง")*2+IF(Table1[[#This Row],[Quiz 1]]&lt;&gt;"ยังไม่ส่ง",Table1[[#This Row],[Quiz 1]]*2/10,0),0)</f>
        <v>9</v>
      </c>
      <c r="J396" s="24">
        <f>ROUND(COUNTIF(Table1[[#This Row],[แบบฝึก 2.1]:[ท้ายบท 2]],"&lt;&gt;ยังไม่ส่ง")*8/3+IF(Table1[[#This Row],[Quiz 2]]&lt;&gt;"ยังไม่ส่ง",Table1[[#This Row],[Quiz 2]]*2/10,0),0)</f>
        <v>7</v>
      </c>
      <c r="K396" s="24">
        <f>ROUND(COUNTIF(Table1[[#This Row],[แบบฝึก 3.1]:[ท้ายบท 3]],"&lt;&gt;ยังไม่ส่ง")*3/2+IF(Table1[[#This Row],[Quiz 3]]&lt;&gt;"ยังไม่ส่ง",Table1[[#This Row],[Quiz 3]]*2/10,0),0)</f>
        <v>3</v>
      </c>
      <c r="L396" s="12">
        <f>Table1[[#This Row],[บท 1 '[10']]]+Table1[[#This Row],[บท 2 '[10']]]+Table1[[#This Row],[บท 3 '[5']]]</f>
        <v>19</v>
      </c>
      <c r="M396" s="12">
        <f>IF(Table1[[#This Row],[ซ่อมแล้วกลางภาค]]="ซ่อมแล้ว",10,Table1[[#This Row],[MID '[20']2]])</f>
        <v>8</v>
      </c>
      <c r="N396" s="12">
        <f>ROUND(COUNTIF(Table1[[#This Row],[แบบฝึก 4.1]:[ท้ายบท 4]],"&lt;&gt;ยังไม่ส่ง")*8/2+IF(Table1[[#This Row],[Quiz 4]]&lt;&gt;"ยังไม่ส่ง",Table1[[#This Row],[Quiz 4]]*2/10,0),0)</f>
        <v>2</v>
      </c>
      <c r="O396" s="12"/>
      <c r="P396" s="13">
        <f>ROUND(COUNTIF(Table1[[#This Row],[แบบฝึก 5.1]:[ท้ายบท 5]],"&lt;&gt;ยังไม่ส่ง")*8/3+IF(Table1[[#This Row],[Quiz 5]]&lt;&gt;"ยังไม่ส่ง",Table1[[#This Row],[Quiz 5]]*2/10,0),0)</f>
        <v>4</v>
      </c>
      <c r="Q396" s="12">
        <f>Table1[[#This Row],[บท 4 '[10']]]+Table1[[#This Row],[นำเสนอ '[5']]]+Table1[[#This Row],[บท 5 '[10']]]</f>
        <v>6</v>
      </c>
      <c r="R396" s="12">
        <f>Table1[[#This Row],[ก่อนกลางภาค '[25']]]+Table1[[#This Row],[กลางภาค '[20']]]+Table1[[#This Row],[หลังกลางภาค '[25']]]</f>
        <v>33</v>
      </c>
      <c r="S396" s="12"/>
      <c r="T396" s="12">
        <f>Table1[[#This Row],[ปลายภาค '[30']]]+Table1[[#This Row],[ก่อนปลายภาค '[70']]]</f>
        <v>33</v>
      </c>
      <c r="U396" s="11">
        <f t="shared" si="6"/>
        <v>0</v>
      </c>
      <c r="V396" s="5" t="str">
        <f>IF(_xlfn.XLOOKUP(Table1[[#This Row],[email]],กิจกรรม_11[Email],กิจกรรม_11[Completion time],0)&lt;&gt;0,"ส่งแล้ว","ยังไม่ส่ง")</f>
        <v>ส่งแล้ว</v>
      </c>
      <c r="W396" s="5" t="str">
        <f>IF(_xlfn.XLOOKUP(Table1[[#This Row],[email]],แบบฝึก_11[Email],แบบฝึก_11[Completion time],0)&lt;&gt;0,"ส่งแล้ว","ยังไม่ส่ง")</f>
        <v>ส่งแล้ว</v>
      </c>
      <c r="X396" s="5" t="str">
        <f>IF(_xlfn.XLOOKUP(Table1[[#This Row],[email]],แบบฝึก_12[Email],แบบฝึก_12[Completion time],0)&lt;&gt;0,"ส่งแล้ว","ยังไม่ส่ง")</f>
        <v>ส่งแล้ว</v>
      </c>
      <c r="Y396" s="5">
        <f>_xlfn.XLOOKUP(Table1[[#This Row],[email]],ท้ายบท_1[Email],ท้ายบท_1[Total points],"ยังไม่ส่ง")</f>
        <v>15</v>
      </c>
      <c r="Z396" s="4">
        <f>_xlfn.XLOOKUP(Table1[[#This Row],[email]],Quiz_1[Email],Quiz_1[Total points],"ยังไม่ส่ง")</f>
        <v>7</v>
      </c>
      <c r="AA396" s="5" t="str">
        <f>IF(_xlfn.XLOOKUP(Table1[[#This Row],[email]],แบบฝึก_21[Email],แบบฝึก_21[Completion time],0)&lt;&gt;0,"ส่งแล้ว","ยังไม่ส่ง")</f>
        <v>ส่งแล้ว</v>
      </c>
      <c r="AB396" s="5" t="str">
        <f>IF(_xlfn.XLOOKUP(Table1[[#This Row],[email]],แบบฝึก_22[Email],แบบฝึก_22[Completion time],0)&lt;&gt;0,"ส่งแล้ว","ยังไม่ส่ง")</f>
        <v>ส่งแล้ว</v>
      </c>
      <c r="AC396" s="5" t="str">
        <f>_xlfn.XLOOKUP(Table1[[#This Row],[email]],ท้ายบท_2[Email],ท้ายบท_2[Total points],"ยังไม่ส่ง")</f>
        <v>ยังไม่ส่ง</v>
      </c>
      <c r="AD396" s="5">
        <f>_xlfn.XLOOKUP(Table1[[#This Row],[email]],Quiz_2[Email],Quiz_2[Total points],"ยังไม่ส่ง")</f>
        <v>9</v>
      </c>
      <c r="AE396" s="5" t="str">
        <f>IF(_xlfn.XLOOKUP(Table1[[#This Row],[email]],แบบฝึก_31[Email],แบบฝึก_31[Completion time],0)&lt;&gt;0,"ส่งแล้ว","ยังไม่ส่ง")</f>
        <v>ส่งแล้ว</v>
      </c>
      <c r="AF396" s="5">
        <f>_xlfn.XLOOKUP(Table1[[#This Row],[email]],ท้ายบท_3[Email],ท้ายบท_3[Total points],"ยังไม่ส่ง")</f>
        <v>8</v>
      </c>
      <c r="AG396" s="5" t="str">
        <f>_xlfn.XLOOKUP(Table1[[#This Row],[email]],Quiz_3[Email],Quiz_3[Total points],"ยังไม่ส่ง")</f>
        <v>ยังไม่ส่ง</v>
      </c>
      <c r="AH396" s="12">
        <v>10</v>
      </c>
      <c r="AI396" s="4">
        <v>5</v>
      </c>
      <c r="AJ396" s="12">
        <f>ROUND((Table1[[#This Row],[mid '[20']]]+Table1[[#This Row],[mid '[10']]])/2,0)</f>
        <v>8</v>
      </c>
      <c r="AK396" s="5" t="str">
        <f>IF(_xlfn.XLOOKUP(Table1[[#This Row],[email]],แบบฝึก_41[Email],แบบฝึก_41[Completion time],0)&lt;&gt;0,"ส่งแล้ว","ยังไม่ส่ง")</f>
        <v>ยังไม่ส่ง</v>
      </c>
      <c r="AL396" s="5" t="str">
        <f>IF(_xlfn.XLOOKUP(Table1[[#This Row],[email]],ท้ายบท_4[Email],ท้ายบท_4[Total points],"ยังไม่ส่ง")&lt;&gt;0,"ส่งแล้ว","ยังไม่ส่ง")</f>
        <v>ยังไม่ส่ง</v>
      </c>
      <c r="AM396" s="5">
        <f>_xlfn.XLOOKUP(Table1[[#This Row],[email]],Quiz_4[Email],Quiz_4[Total points],"ยังไม่ส่ง")</f>
        <v>8</v>
      </c>
      <c r="AN396" s="5" t="str">
        <f>IF(_xlfn.XLOOKUP(Table1[[#This Row],[email]],แบบฝึก_51[Email],แบบฝึก_51[Completion time],0)&lt;&gt;0,"ส่งแล้ว","ยังไม่ส่ง")</f>
        <v>ส่งแล้ว</v>
      </c>
      <c r="AO396" s="5" t="str">
        <f>IF(_xlfn.XLOOKUP(Table1[[#This Row],[email]],แบบฝึก_52[Email],แบบฝึก_52[Completion time],0)&lt;&gt;0,"ส่งแล้ว","ยังไม่ส่ง")</f>
        <v>ยังไม่ส่ง</v>
      </c>
      <c r="AP396" s="5" t="str">
        <f>_xlfn.XLOOKUP(Table1[[#This Row],[email]],ท้ายบท_5[Email],ท้ายบท_5[Total points],"ยังไม่ส่ง")</f>
        <v>ยังไม่ส่ง</v>
      </c>
      <c r="AQ396" s="5">
        <f>_xlfn.XLOOKUP(Table1[[#This Row],[email]],Quiz_5[Email],Quiz_5[Total points],"ยังไม่ส่ง")</f>
        <v>5</v>
      </c>
      <c r="AR396" s="37"/>
      <c r="AS396" s="4" t="str">
        <f>IF(M396&lt;10,"ยังไม่ซ่อม",IF(Table1[[#This Row],[ซ่อมแล้วกลางภาค]]="ซ่อมแล้ว","ซ่อมแล้ว","ไม่ต้องซ่อม"))</f>
        <v>ยังไม่ซ่อม</v>
      </c>
      <c r="BN396"/>
      <c r="BO396"/>
      <c r="BP396"/>
      <c r="BQ396"/>
    </row>
    <row r="397" spans="1:69" ht="19.5" x14ac:dyDescent="0.4">
      <c r="A397" s="21">
        <v>396</v>
      </c>
      <c r="B397" s="4">
        <v>11</v>
      </c>
      <c r="C397" s="4">
        <v>18</v>
      </c>
      <c r="D397" s="4" t="s">
        <v>33489</v>
      </c>
      <c r="E397" s="4" t="s">
        <v>32346</v>
      </c>
      <c r="F397" s="4" t="s">
        <v>33490</v>
      </c>
      <c r="G397" s="4" t="s">
        <v>33491</v>
      </c>
      <c r="H397" s="4" t="s">
        <v>20</v>
      </c>
      <c r="I397" s="24">
        <f>ROUND(COUNTIF(Table1[[#This Row],[กิจกรรม 1.1]:[ท้ายบท 1]],"&lt;&gt;ยังไม่ส่ง")*2+IF(Table1[[#This Row],[Quiz 1]]&lt;&gt;"ยังไม่ส่ง",Table1[[#This Row],[Quiz 1]]*2/10,0),0)</f>
        <v>9</v>
      </c>
      <c r="J397" s="24">
        <f>ROUND(COUNTIF(Table1[[#This Row],[แบบฝึก 2.1]:[ท้ายบท 2]],"&lt;&gt;ยังไม่ส่ง")*8/3+IF(Table1[[#This Row],[Quiz 2]]&lt;&gt;"ยังไม่ส่ง",Table1[[#This Row],[Quiz 2]]*2/10,0),0)</f>
        <v>4</v>
      </c>
      <c r="K397" s="24">
        <f>ROUND(COUNTIF(Table1[[#This Row],[แบบฝึก 3.1]:[ท้ายบท 3]],"&lt;&gt;ยังไม่ส่ง")*3/2+IF(Table1[[#This Row],[Quiz 3]]&lt;&gt;"ยังไม่ส่ง",Table1[[#This Row],[Quiz 3]]*2/10,0),0)</f>
        <v>0</v>
      </c>
      <c r="L397" s="12">
        <f>Table1[[#This Row],[บท 1 '[10']]]+Table1[[#This Row],[บท 2 '[10']]]+Table1[[#This Row],[บท 3 '[5']]]</f>
        <v>13</v>
      </c>
      <c r="M397" s="12">
        <f>IF(Table1[[#This Row],[ซ่อมแล้วกลางภาค]]="ซ่อมแล้ว",10,Table1[[#This Row],[MID '[20']2]])</f>
        <v>8</v>
      </c>
      <c r="N397" s="12">
        <f>ROUND(COUNTIF(Table1[[#This Row],[แบบฝึก 4.1]:[ท้ายบท 4]],"&lt;&gt;ยังไม่ส่ง")*8/2+IF(Table1[[#This Row],[Quiz 4]]&lt;&gt;"ยังไม่ส่ง",Table1[[#This Row],[Quiz 4]]*2/10,0),0)</f>
        <v>0</v>
      </c>
      <c r="O397" s="12"/>
      <c r="P397" s="13">
        <f>ROUND(COUNTIF(Table1[[#This Row],[แบบฝึก 5.1]:[ท้ายบท 5]],"&lt;&gt;ยังไม่ส่ง")*8/3+IF(Table1[[#This Row],[Quiz 5]]&lt;&gt;"ยังไม่ส่ง",Table1[[#This Row],[Quiz 5]]*2/10,0),0)</f>
        <v>0</v>
      </c>
      <c r="Q397" s="12">
        <f>Table1[[#This Row],[บท 4 '[10']]]+Table1[[#This Row],[นำเสนอ '[5']]]+Table1[[#This Row],[บท 5 '[10']]]</f>
        <v>0</v>
      </c>
      <c r="R397" s="12">
        <f>Table1[[#This Row],[ก่อนกลางภาค '[25']]]+Table1[[#This Row],[กลางภาค '[20']]]+Table1[[#This Row],[หลังกลางภาค '[25']]]</f>
        <v>21</v>
      </c>
      <c r="S397" s="12"/>
      <c r="T397" s="12">
        <f>Table1[[#This Row],[ปลายภาค '[30']]]+Table1[[#This Row],[ก่อนปลายภาค '[70']]]</f>
        <v>21</v>
      </c>
      <c r="U397" s="11">
        <f t="shared" si="6"/>
        <v>0</v>
      </c>
      <c r="V397" s="5" t="str">
        <f>IF(_xlfn.XLOOKUP(Table1[[#This Row],[email]],กิจกรรม_11[Email],กิจกรรม_11[Completion time],0)&lt;&gt;0,"ส่งแล้ว","ยังไม่ส่ง")</f>
        <v>ส่งแล้ว</v>
      </c>
      <c r="W397" s="5" t="str">
        <f>IF(_xlfn.XLOOKUP(Table1[[#This Row],[email]],แบบฝึก_11[Email],แบบฝึก_11[Completion time],0)&lt;&gt;0,"ส่งแล้ว","ยังไม่ส่ง")</f>
        <v>ส่งแล้ว</v>
      </c>
      <c r="X397" s="5" t="str">
        <f>IF(_xlfn.XLOOKUP(Table1[[#This Row],[email]],แบบฝึก_12[Email],แบบฝึก_12[Completion time],0)&lt;&gt;0,"ส่งแล้ว","ยังไม่ส่ง")</f>
        <v>ส่งแล้ว</v>
      </c>
      <c r="Y397" s="5">
        <f>_xlfn.XLOOKUP(Table1[[#This Row],[email]],ท้ายบท_1[Email],ท้ายบท_1[Total points],"ยังไม่ส่ง")</f>
        <v>7</v>
      </c>
      <c r="Z397" s="4">
        <f>_xlfn.XLOOKUP(Table1[[#This Row],[email]],Quiz_1[Email],Quiz_1[Total points],"ยังไม่ส่ง")</f>
        <v>3</v>
      </c>
      <c r="AA397" s="5" t="str">
        <f>IF(_xlfn.XLOOKUP(Table1[[#This Row],[email]],แบบฝึก_21[Email],แบบฝึก_21[Completion time],0)&lt;&gt;0,"ส่งแล้ว","ยังไม่ส่ง")</f>
        <v>ส่งแล้ว</v>
      </c>
      <c r="AB397" s="5" t="str">
        <f>IF(_xlfn.XLOOKUP(Table1[[#This Row],[email]],แบบฝึก_22[Email],แบบฝึก_22[Completion time],0)&lt;&gt;0,"ส่งแล้ว","ยังไม่ส่ง")</f>
        <v>ยังไม่ส่ง</v>
      </c>
      <c r="AC397" s="5" t="str">
        <f>_xlfn.XLOOKUP(Table1[[#This Row],[email]],ท้ายบท_2[Email],ท้ายบท_2[Total points],"ยังไม่ส่ง")</f>
        <v>ยังไม่ส่ง</v>
      </c>
      <c r="AD397" s="5">
        <f>_xlfn.XLOOKUP(Table1[[#This Row],[email]],Quiz_2[Email],Quiz_2[Total points],"ยังไม่ส่ง")</f>
        <v>5</v>
      </c>
      <c r="AE397" s="5" t="str">
        <f>IF(_xlfn.XLOOKUP(Table1[[#This Row],[email]],แบบฝึก_31[Email],แบบฝึก_31[Completion time],0)&lt;&gt;0,"ส่งแล้ว","ยังไม่ส่ง")</f>
        <v>ยังไม่ส่ง</v>
      </c>
      <c r="AF397" s="5" t="str">
        <f>_xlfn.XLOOKUP(Table1[[#This Row],[email]],ท้ายบท_3[Email],ท้ายบท_3[Total points],"ยังไม่ส่ง")</f>
        <v>ยังไม่ส่ง</v>
      </c>
      <c r="AG397" s="5" t="str">
        <f>_xlfn.XLOOKUP(Table1[[#This Row],[email]],Quiz_3[Email],Quiz_3[Total points],"ยังไม่ส่ง")</f>
        <v>ยังไม่ส่ง</v>
      </c>
      <c r="AH397" s="12">
        <v>13</v>
      </c>
      <c r="AI397" s="4">
        <v>3</v>
      </c>
      <c r="AJ397" s="12">
        <f>ROUND((Table1[[#This Row],[mid '[20']]]+Table1[[#This Row],[mid '[10']]])/2,0)</f>
        <v>8</v>
      </c>
      <c r="AK397" s="5" t="str">
        <f>IF(_xlfn.XLOOKUP(Table1[[#This Row],[email]],แบบฝึก_41[Email],แบบฝึก_41[Completion time],0)&lt;&gt;0,"ส่งแล้ว","ยังไม่ส่ง")</f>
        <v>ยังไม่ส่ง</v>
      </c>
      <c r="AL397" s="5" t="str">
        <f>IF(_xlfn.XLOOKUP(Table1[[#This Row],[email]],ท้ายบท_4[Email],ท้ายบท_4[Total points],"ยังไม่ส่ง")&lt;&gt;0,"ส่งแล้ว","ยังไม่ส่ง")</f>
        <v>ยังไม่ส่ง</v>
      </c>
      <c r="AM397" s="5" t="str">
        <f>_xlfn.XLOOKUP(Table1[[#This Row],[email]],Quiz_4[Email],Quiz_4[Total points],"ยังไม่ส่ง")</f>
        <v>ยังไม่ส่ง</v>
      </c>
      <c r="AN397" s="5" t="str">
        <f>IF(_xlfn.XLOOKUP(Table1[[#This Row],[email]],แบบฝึก_51[Email],แบบฝึก_51[Completion time],0)&lt;&gt;0,"ส่งแล้ว","ยังไม่ส่ง")</f>
        <v>ยังไม่ส่ง</v>
      </c>
      <c r="AO397" s="5" t="str">
        <f>IF(_xlfn.XLOOKUP(Table1[[#This Row],[email]],แบบฝึก_52[Email],แบบฝึก_52[Completion time],0)&lt;&gt;0,"ส่งแล้ว","ยังไม่ส่ง")</f>
        <v>ยังไม่ส่ง</v>
      </c>
      <c r="AP397" s="5" t="str">
        <f>_xlfn.XLOOKUP(Table1[[#This Row],[email]],ท้ายบท_5[Email],ท้ายบท_5[Total points],"ยังไม่ส่ง")</f>
        <v>ยังไม่ส่ง</v>
      </c>
      <c r="AQ397" s="5" t="str">
        <f>_xlfn.XLOOKUP(Table1[[#This Row],[email]],Quiz_5[Email],Quiz_5[Total points],"ยังไม่ส่ง")</f>
        <v>ยังไม่ส่ง</v>
      </c>
      <c r="AR397" s="37"/>
      <c r="AS397" s="4" t="str">
        <f>IF(M397&lt;10,"ยังไม่ซ่อม",IF(Table1[[#This Row],[ซ่อมแล้วกลางภาค]]="ซ่อมแล้ว","ซ่อมแล้ว","ไม่ต้องซ่อม"))</f>
        <v>ยังไม่ซ่อม</v>
      </c>
      <c r="BN397"/>
      <c r="BO397"/>
      <c r="BP397"/>
      <c r="BQ397"/>
    </row>
    <row r="398" spans="1:69" ht="19.5" x14ac:dyDescent="0.4">
      <c r="A398" s="21">
        <v>397</v>
      </c>
      <c r="B398" s="4">
        <v>11</v>
      </c>
      <c r="C398" s="4">
        <v>19</v>
      </c>
      <c r="D398" s="4" t="s">
        <v>33492</v>
      </c>
      <c r="E398" s="4" t="s">
        <v>32346</v>
      </c>
      <c r="F398" s="4" t="s">
        <v>33120</v>
      </c>
      <c r="G398" s="4" t="s">
        <v>33493</v>
      </c>
      <c r="H398" s="4" t="s">
        <v>6809</v>
      </c>
      <c r="I398" s="24">
        <f>ROUND(COUNTIF(Table1[[#This Row],[กิจกรรม 1.1]:[ท้ายบท 1]],"&lt;&gt;ยังไม่ส่ง")*2+IF(Table1[[#This Row],[Quiz 1]]&lt;&gt;"ยังไม่ส่ง",Table1[[#This Row],[Quiz 1]]*2/10,0),0)</f>
        <v>6</v>
      </c>
      <c r="J398" s="24">
        <f>ROUND(COUNTIF(Table1[[#This Row],[แบบฝึก 2.1]:[ท้ายบท 2]],"&lt;&gt;ยังไม่ส่ง")*8/3+IF(Table1[[#This Row],[Quiz 2]]&lt;&gt;"ยังไม่ส่ง",Table1[[#This Row],[Quiz 2]]*2/10,0),0)</f>
        <v>4</v>
      </c>
      <c r="K398" s="24">
        <f>ROUND(COUNTIF(Table1[[#This Row],[แบบฝึก 3.1]:[ท้ายบท 3]],"&lt;&gt;ยังไม่ส่ง")*3/2+IF(Table1[[#This Row],[Quiz 3]]&lt;&gt;"ยังไม่ส่ง",Table1[[#This Row],[Quiz 3]]*2/10,0),0)</f>
        <v>2</v>
      </c>
      <c r="L398" s="12">
        <f>Table1[[#This Row],[บท 1 '[10']]]+Table1[[#This Row],[บท 2 '[10']]]+Table1[[#This Row],[บท 3 '[5']]]</f>
        <v>12</v>
      </c>
      <c r="M398" s="12">
        <f>IF(Table1[[#This Row],[ซ่อมแล้วกลางภาค]]="ซ่อมแล้ว",10,Table1[[#This Row],[MID '[20']2]])</f>
        <v>8</v>
      </c>
      <c r="N398" s="12">
        <f>ROUND(COUNTIF(Table1[[#This Row],[แบบฝึก 4.1]:[ท้ายบท 4]],"&lt;&gt;ยังไม่ส่ง")*8/2+IF(Table1[[#This Row],[Quiz 4]]&lt;&gt;"ยังไม่ส่ง",Table1[[#This Row],[Quiz 4]]*2/10,0),0)</f>
        <v>2</v>
      </c>
      <c r="O398" s="12"/>
      <c r="P398" s="13">
        <f>ROUND(COUNTIF(Table1[[#This Row],[แบบฝึก 5.1]:[ท้ายบท 5]],"&lt;&gt;ยังไม่ส่ง")*8/3+IF(Table1[[#This Row],[Quiz 5]]&lt;&gt;"ยังไม่ส่ง",Table1[[#This Row],[Quiz 5]]*2/10,0),0)</f>
        <v>7</v>
      </c>
      <c r="Q398" s="12">
        <f>Table1[[#This Row],[บท 4 '[10']]]+Table1[[#This Row],[นำเสนอ '[5']]]+Table1[[#This Row],[บท 5 '[10']]]</f>
        <v>9</v>
      </c>
      <c r="R398" s="12">
        <f>Table1[[#This Row],[ก่อนกลางภาค '[25']]]+Table1[[#This Row],[กลางภาค '[20']]]+Table1[[#This Row],[หลังกลางภาค '[25']]]</f>
        <v>29</v>
      </c>
      <c r="S398" s="12"/>
      <c r="T398" s="12">
        <f>Table1[[#This Row],[ปลายภาค '[30']]]+Table1[[#This Row],[ก่อนปลายภาค '[70']]]</f>
        <v>29</v>
      </c>
      <c r="U398" s="11">
        <f t="shared" si="6"/>
        <v>0</v>
      </c>
      <c r="V398" s="5" t="str">
        <f>IF(_xlfn.XLOOKUP(Table1[[#This Row],[email]],กิจกรรม_11[Email],กิจกรรม_11[Completion time],0)&lt;&gt;0,"ส่งแล้ว","ยังไม่ส่ง")</f>
        <v>ยังไม่ส่ง</v>
      </c>
      <c r="W398" s="5" t="str">
        <f>IF(_xlfn.XLOOKUP(Table1[[#This Row],[email]],แบบฝึก_11[Email],แบบฝึก_11[Completion time],0)&lt;&gt;0,"ส่งแล้ว","ยังไม่ส่ง")</f>
        <v>ส่งแล้ว</v>
      </c>
      <c r="X398" s="5" t="str">
        <f>IF(_xlfn.XLOOKUP(Table1[[#This Row],[email]],แบบฝึก_12[Email],แบบฝึก_12[Completion time],0)&lt;&gt;0,"ส่งแล้ว","ยังไม่ส่ง")</f>
        <v>ส่งแล้ว</v>
      </c>
      <c r="Y398" s="5" t="str">
        <f>_xlfn.XLOOKUP(Table1[[#This Row],[email]],ท้ายบท_1[Email],ท้ายบท_1[Total points],"ยังไม่ส่ง")</f>
        <v>ยังไม่ส่ง</v>
      </c>
      <c r="Z398" s="4">
        <f>_xlfn.XLOOKUP(Table1[[#This Row],[email]],Quiz_1[Email],Quiz_1[Total points],"ยังไม่ส่ง")</f>
        <v>8</v>
      </c>
      <c r="AA398" s="5" t="str">
        <f>IF(_xlfn.XLOOKUP(Table1[[#This Row],[email]],แบบฝึก_21[Email],แบบฝึก_21[Completion time],0)&lt;&gt;0,"ส่งแล้ว","ยังไม่ส่ง")</f>
        <v>ส่งแล้ว</v>
      </c>
      <c r="AB398" s="5" t="str">
        <f>IF(_xlfn.XLOOKUP(Table1[[#This Row],[email]],แบบฝึก_22[Email],แบบฝึก_22[Completion time],0)&lt;&gt;0,"ส่งแล้ว","ยังไม่ส่ง")</f>
        <v>ยังไม่ส่ง</v>
      </c>
      <c r="AC398" s="5" t="str">
        <f>_xlfn.XLOOKUP(Table1[[#This Row],[email]],ท้ายบท_2[Email],ท้ายบท_2[Total points],"ยังไม่ส่ง")</f>
        <v>ยังไม่ส่ง</v>
      </c>
      <c r="AD398" s="5">
        <f>_xlfn.XLOOKUP(Table1[[#This Row],[email]],Quiz_2[Email],Quiz_2[Total points],"ยังไม่ส่ง")</f>
        <v>8</v>
      </c>
      <c r="AE398" s="5" t="str">
        <f>IF(_xlfn.XLOOKUP(Table1[[#This Row],[email]],แบบฝึก_31[Email],แบบฝึก_31[Completion time],0)&lt;&gt;0,"ส่งแล้ว","ยังไม่ส่ง")</f>
        <v>ยังไม่ส่ง</v>
      </c>
      <c r="AF398" s="5">
        <f>_xlfn.XLOOKUP(Table1[[#This Row],[email]],ท้ายบท_3[Email],ท้ายบท_3[Total points],"ยังไม่ส่ง")</f>
        <v>8</v>
      </c>
      <c r="AG398" s="5" t="str">
        <f>_xlfn.XLOOKUP(Table1[[#This Row],[email]],Quiz_3[Email],Quiz_3[Total points],"ยังไม่ส่ง")</f>
        <v>ยังไม่ส่ง</v>
      </c>
      <c r="AH398" s="12">
        <v>11</v>
      </c>
      <c r="AI398" s="4">
        <v>5</v>
      </c>
      <c r="AJ398" s="12">
        <f>ROUND((Table1[[#This Row],[mid '[20']]]+Table1[[#This Row],[mid '[10']]])/2,0)</f>
        <v>8</v>
      </c>
      <c r="AK398" s="5" t="str">
        <f>IF(_xlfn.XLOOKUP(Table1[[#This Row],[email]],แบบฝึก_41[Email],แบบฝึก_41[Completion time],0)&lt;&gt;0,"ส่งแล้ว","ยังไม่ส่ง")</f>
        <v>ยังไม่ส่ง</v>
      </c>
      <c r="AL398" s="5" t="str">
        <f>IF(_xlfn.XLOOKUP(Table1[[#This Row],[email]],ท้ายบท_4[Email],ท้ายบท_4[Total points],"ยังไม่ส่ง")&lt;&gt;0,"ส่งแล้ว","ยังไม่ส่ง")</f>
        <v>ยังไม่ส่ง</v>
      </c>
      <c r="AM398" s="5">
        <f>_xlfn.XLOOKUP(Table1[[#This Row],[email]],Quiz_4[Email],Quiz_4[Total points],"ยังไม่ส่ง")</f>
        <v>8</v>
      </c>
      <c r="AN398" s="5" t="str">
        <f>IF(_xlfn.XLOOKUP(Table1[[#This Row],[email]],แบบฝึก_51[Email],แบบฝึก_51[Completion time],0)&lt;&gt;0,"ส่งแล้ว","ยังไม่ส่ง")</f>
        <v>ส่งแล้ว</v>
      </c>
      <c r="AO398" s="5" t="str">
        <f>IF(_xlfn.XLOOKUP(Table1[[#This Row],[email]],แบบฝึก_52[Email],แบบฝึก_52[Completion time],0)&lt;&gt;0,"ส่งแล้ว","ยังไม่ส่ง")</f>
        <v>ส่งแล้ว</v>
      </c>
      <c r="AP398" s="5" t="str">
        <f>_xlfn.XLOOKUP(Table1[[#This Row],[email]],ท้ายบท_5[Email],ท้ายบท_5[Total points],"ยังไม่ส่ง")</f>
        <v>ยังไม่ส่ง</v>
      </c>
      <c r="AQ398" s="5">
        <f>_xlfn.XLOOKUP(Table1[[#This Row],[email]],Quiz_5[Email],Quiz_5[Total points],"ยังไม่ส่ง")</f>
        <v>6</v>
      </c>
      <c r="AR398" s="37"/>
      <c r="AS398" s="4" t="str">
        <f>IF(M398&lt;10,"ยังไม่ซ่อม",IF(Table1[[#This Row],[ซ่อมแล้วกลางภาค]]="ซ่อมแล้ว","ซ่อมแล้ว","ไม่ต้องซ่อม"))</f>
        <v>ยังไม่ซ่อม</v>
      </c>
      <c r="BN398"/>
      <c r="BO398"/>
      <c r="BP398"/>
      <c r="BQ398"/>
    </row>
    <row r="399" spans="1:69" ht="19.5" x14ac:dyDescent="0.4">
      <c r="A399" s="21">
        <v>398</v>
      </c>
      <c r="B399" s="4">
        <v>11</v>
      </c>
      <c r="C399" s="4">
        <v>20</v>
      </c>
      <c r="D399" s="4" t="s">
        <v>33494</v>
      </c>
      <c r="E399" s="4" t="s">
        <v>32346</v>
      </c>
      <c r="F399" s="4" t="s">
        <v>33495</v>
      </c>
      <c r="G399" s="4" t="s">
        <v>33496</v>
      </c>
      <c r="H399" s="4" t="s">
        <v>135</v>
      </c>
      <c r="I399" s="24">
        <f>ROUND(COUNTIF(Table1[[#This Row],[กิจกรรม 1.1]:[ท้ายบท 1]],"&lt;&gt;ยังไม่ส่ง")*2+IF(Table1[[#This Row],[Quiz 1]]&lt;&gt;"ยังไม่ส่ง",Table1[[#This Row],[Quiz 1]]*2/10,0),0)</f>
        <v>4</v>
      </c>
      <c r="J399" s="24">
        <f>ROUND(COUNTIF(Table1[[#This Row],[แบบฝึก 2.1]:[ท้ายบท 2]],"&lt;&gt;ยังไม่ส่ง")*8/3+IF(Table1[[#This Row],[Quiz 2]]&lt;&gt;"ยังไม่ส่ง",Table1[[#This Row],[Quiz 2]]*2/10,0),0)</f>
        <v>4</v>
      </c>
      <c r="K399" s="24">
        <f>ROUND(COUNTIF(Table1[[#This Row],[แบบฝึก 3.1]:[ท้ายบท 3]],"&lt;&gt;ยังไม่ส่ง")*3/2+IF(Table1[[#This Row],[Quiz 3]]&lt;&gt;"ยังไม่ส่ง",Table1[[#This Row],[Quiz 3]]*2/10,0),0)</f>
        <v>2</v>
      </c>
      <c r="L399" s="12">
        <f>Table1[[#This Row],[บท 1 '[10']]]+Table1[[#This Row],[บท 2 '[10']]]+Table1[[#This Row],[บท 3 '[5']]]</f>
        <v>10</v>
      </c>
      <c r="M399" s="12">
        <f>IF(Table1[[#This Row],[ซ่อมแล้วกลางภาค]]="ซ่อมแล้ว",10,Table1[[#This Row],[MID '[20']2]])</f>
        <v>9</v>
      </c>
      <c r="N399" s="12">
        <f>ROUND(COUNTIF(Table1[[#This Row],[แบบฝึก 4.1]:[ท้ายบท 4]],"&lt;&gt;ยังไม่ส่ง")*8/2+IF(Table1[[#This Row],[Quiz 4]]&lt;&gt;"ยังไม่ส่ง",Table1[[#This Row],[Quiz 4]]*2/10,0),0)</f>
        <v>2</v>
      </c>
      <c r="O399" s="12"/>
      <c r="P399" s="13">
        <f>ROUND(COUNTIF(Table1[[#This Row],[แบบฝึก 5.1]:[ท้ายบท 5]],"&lt;&gt;ยังไม่ส่ง")*8/3+IF(Table1[[#This Row],[Quiz 5]]&lt;&gt;"ยังไม่ส่ง",Table1[[#This Row],[Quiz 5]]*2/10,0),0)</f>
        <v>4</v>
      </c>
      <c r="Q399" s="12">
        <f>Table1[[#This Row],[บท 4 '[10']]]+Table1[[#This Row],[นำเสนอ '[5']]]+Table1[[#This Row],[บท 5 '[10']]]</f>
        <v>6</v>
      </c>
      <c r="R399" s="12">
        <f>Table1[[#This Row],[ก่อนกลางภาค '[25']]]+Table1[[#This Row],[กลางภาค '[20']]]+Table1[[#This Row],[หลังกลางภาค '[25']]]</f>
        <v>25</v>
      </c>
      <c r="S399" s="12"/>
      <c r="T399" s="12">
        <f>Table1[[#This Row],[ปลายภาค '[30']]]+Table1[[#This Row],[ก่อนปลายภาค '[70']]]</f>
        <v>25</v>
      </c>
      <c r="U399" s="11">
        <f t="shared" si="6"/>
        <v>0</v>
      </c>
      <c r="V399" s="5" t="str">
        <f>IF(_xlfn.XLOOKUP(Table1[[#This Row],[email]],กิจกรรม_11[Email],กิจกรรม_11[Completion time],0)&lt;&gt;0,"ส่งแล้ว","ยังไม่ส่ง")</f>
        <v>ส่งแล้ว</v>
      </c>
      <c r="W399" s="5" t="str">
        <f>IF(_xlfn.XLOOKUP(Table1[[#This Row],[email]],แบบฝึก_11[Email],แบบฝึก_11[Completion time],0)&lt;&gt;0,"ส่งแล้ว","ยังไม่ส่ง")</f>
        <v>ยังไม่ส่ง</v>
      </c>
      <c r="X399" s="5" t="str">
        <f>IF(_xlfn.XLOOKUP(Table1[[#This Row],[email]],แบบฝึก_12[Email],แบบฝึก_12[Completion time],0)&lt;&gt;0,"ส่งแล้ว","ยังไม่ส่ง")</f>
        <v>ยังไม่ส่ง</v>
      </c>
      <c r="Y399" s="5" t="str">
        <f>_xlfn.XLOOKUP(Table1[[#This Row],[email]],ท้ายบท_1[Email],ท้ายบท_1[Total points],"ยังไม่ส่ง")</f>
        <v>ยังไม่ส่ง</v>
      </c>
      <c r="Z399" s="4">
        <f>_xlfn.XLOOKUP(Table1[[#This Row],[email]],Quiz_1[Email],Quiz_1[Total points],"ยังไม่ส่ง")</f>
        <v>10</v>
      </c>
      <c r="AA399" s="5" t="str">
        <f>IF(_xlfn.XLOOKUP(Table1[[#This Row],[email]],แบบฝึก_21[Email],แบบฝึก_21[Completion time],0)&lt;&gt;0,"ส่งแล้ว","ยังไม่ส่ง")</f>
        <v>ส่งแล้ว</v>
      </c>
      <c r="AB399" s="5" t="str">
        <f>IF(_xlfn.XLOOKUP(Table1[[#This Row],[email]],แบบฝึก_22[Email],แบบฝึก_22[Completion time],0)&lt;&gt;0,"ส่งแล้ว","ยังไม่ส่ง")</f>
        <v>ยังไม่ส่ง</v>
      </c>
      <c r="AC399" s="5" t="str">
        <f>_xlfn.XLOOKUP(Table1[[#This Row],[email]],ท้ายบท_2[Email],ท้ายบท_2[Total points],"ยังไม่ส่ง")</f>
        <v>ยังไม่ส่ง</v>
      </c>
      <c r="AD399" s="5">
        <f>_xlfn.XLOOKUP(Table1[[#This Row],[email]],Quiz_2[Email],Quiz_2[Total points],"ยังไม่ส่ง")</f>
        <v>7</v>
      </c>
      <c r="AE399" s="5" t="str">
        <f>IF(_xlfn.XLOOKUP(Table1[[#This Row],[email]],แบบฝึก_31[Email],แบบฝึก_31[Completion time],0)&lt;&gt;0,"ส่งแล้ว","ยังไม่ส่ง")</f>
        <v>ยังไม่ส่ง</v>
      </c>
      <c r="AF399" s="5">
        <f>_xlfn.XLOOKUP(Table1[[#This Row],[email]],ท้ายบท_3[Email],ท้ายบท_3[Total points],"ยังไม่ส่ง")</f>
        <v>11</v>
      </c>
      <c r="AG399" s="5" t="str">
        <f>_xlfn.XLOOKUP(Table1[[#This Row],[email]],Quiz_3[Email],Quiz_3[Total points],"ยังไม่ส่ง")</f>
        <v>ยังไม่ส่ง</v>
      </c>
      <c r="AH399" s="12">
        <v>14</v>
      </c>
      <c r="AI399" s="4">
        <v>4</v>
      </c>
      <c r="AJ399" s="12">
        <f>ROUND((Table1[[#This Row],[mid '[20']]]+Table1[[#This Row],[mid '[10']]])/2,0)</f>
        <v>9</v>
      </c>
      <c r="AK399" s="5" t="str">
        <f>IF(_xlfn.XLOOKUP(Table1[[#This Row],[email]],แบบฝึก_41[Email],แบบฝึก_41[Completion time],0)&lt;&gt;0,"ส่งแล้ว","ยังไม่ส่ง")</f>
        <v>ยังไม่ส่ง</v>
      </c>
      <c r="AL399" s="5" t="str">
        <f>IF(_xlfn.XLOOKUP(Table1[[#This Row],[email]],ท้ายบท_4[Email],ท้ายบท_4[Total points],"ยังไม่ส่ง")&lt;&gt;0,"ส่งแล้ว","ยังไม่ส่ง")</f>
        <v>ยังไม่ส่ง</v>
      </c>
      <c r="AM399" s="5">
        <f>_xlfn.XLOOKUP(Table1[[#This Row],[email]],Quiz_4[Email],Quiz_4[Total points],"ยังไม่ส่ง")</f>
        <v>8</v>
      </c>
      <c r="AN399" s="5" t="str">
        <f>IF(_xlfn.XLOOKUP(Table1[[#This Row],[email]],แบบฝึก_51[Email],แบบฝึก_51[Completion time],0)&lt;&gt;0,"ส่งแล้ว","ยังไม่ส่ง")</f>
        <v>ส่งแล้ว</v>
      </c>
      <c r="AO399" s="5" t="str">
        <f>IF(_xlfn.XLOOKUP(Table1[[#This Row],[email]],แบบฝึก_52[Email],แบบฝึก_52[Completion time],0)&lt;&gt;0,"ส่งแล้ว","ยังไม่ส่ง")</f>
        <v>ยังไม่ส่ง</v>
      </c>
      <c r="AP399" s="5" t="str">
        <f>_xlfn.XLOOKUP(Table1[[#This Row],[email]],ท้ายบท_5[Email],ท้ายบท_5[Total points],"ยังไม่ส่ง")</f>
        <v>ยังไม่ส่ง</v>
      </c>
      <c r="AQ399" s="5">
        <f>_xlfn.XLOOKUP(Table1[[#This Row],[email]],Quiz_5[Email],Quiz_5[Total points],"ยังไม่ส่ง")</f>
        <v>6</v>
      </c>
      <c r="AR399" s="37"/>
      <c r="AS399" s="4" t="str">
        <f>IF(M399&lt;10,"ยังไม่ซ่อม",IF(Table1[[#This Row],[ซ่อมแล้วกลางภาค]]="ซ่อมแล้ว","ซ่อมแล้ว","ไม่ต้องซ่อม"))</f>
        <v>ยังไม่ซ่อม</v>
      </c>
      <c r="BN399"/>
      <c r="BO399"/>
      <c r="BP399"/>
      <c r="BQ399"/>
    </row>
    <row r="400" spans="1:69" ht="19.5" x14ac:dyDescent="0.4">
      <c r="A400" s="21">
        <v>399</v>
      </c>
      <c r="B400" s="4">
        <v>11</v>
      </c>
      <c r="C400" s="4">
        <v>21</v>
      </c>
      <c r="D400" s="4" t="s">
        <v>33497</v>
      </c>
      <c r="E400" s="4" t="s">
        <v>32346</v>
      </c>
      <c r="F400" s="4" t="s">
        <v>33498</v>
      </c>
      <c r="G400" s="4" t="s">
        <v>33499</v>
      </c>
      <c r="H400" s="4" t="s">
        <v>122</v>
      </c>
      <c r="I400" s="24">
        <f>ROUND(COUNTIF(Table1[[#This Row],[กิจกรรม 1.1]:[ท้ายบท 1]],"&lt;&gt;ยังไม่ส่ง")*2+IF(Table1[[#This Row],[Quiz 1]]&lt;&gt;"ยังไม่ส่ง",Table1[[#This Row],[Quiz 1]]*2/10,0),0)</f>
        <v>8</v>
      </c>
      <c r="J400" s="24">
        <f>ROUND(COUNTIF(Table1[[#This Row],[แบบฝึก 2.1]:[ท้ายบท 2]],"&lt;&gt;ยังไม่ส่ง")*8/3+IF(Table1[[#This Row],[Quiz 2]]&lt;&gt;"ยังไม่ส่ง",Table1[[#This Row],[Quiz 2]]*2/10,0),0)</f>
        <v>4</v>
      </c>
      <c r="K400" s="24">
        <f>ROUND(COUNTIF(Table1[[#This Row],[แบบฝึก 3.1]:[ท้ายบท 3]],"&lt;&gt;ยังไม่ส่ง")*3/2+IF(Table1[[#This Row],[Quiz 3]]&lt;&gt;"ยังไม่ส่ง",Table1[[#This Row],[Quiz 3]]*2/10,0),0)</f>
        <v>2</v>
      </c>
      <c r="L400" s="12">
        <f>Table1[[#This Row],[บท 1 '[10']]]+Table1[[#This Row],[บท 2 '[10']]]+Table1[[#This Row],[บท 3 '[5']]]</f>
        <v>14</v>
      </c>
      <c r="M400" s="12">
        <f>IF(Table1[[#This Row],[ซ่อมแล้วกลางภาค]]="ซ่อมแล้ว",10,Table1[[#This Row],[MID '[20']2]])</f>
        <v>5</v>
      </c>
      <c r="N400" s="12">
        <f>ROUND(COUNTIF(Table1[[#This Row],[แบบฝึก 4.1]:[ท้ายบท 4]],"&lt;&gt;ยังไม่ส่ง")*8/2+IF(Table1[[#This Row],[Quiz 4]]&lt;&gt;"ยังไม่ส่ง",Table1[[#This Row],[Quiz 4]]*2/10,0),0)</f>
        <v>0</v>
      </c>
      <c r="O400" s="12"/>
      <c r="P400" s="13">
        <f>ROUND(COUNTIF(Table1[[#This Row],[แบบฝึก 5.1]:[ท้ายบท 5]],"&lt;&gt;ยังไม่ส่ง")*8/3+IF(Table1[[#This Row],[Quiz 5]]&lt;&gt;"ยังไม่ส่ง",Table1[[#This Row],[Quiz 5]]*2/10,0),0)</f>
        <v>4</v>
      </c>
      <c r="Q400" s="12">
        <f>Table1[[#This Row],[บท 4 '[10']]]+Table1[[#This Row],[นำเสนอ '[5']]]+Table1[[#This Row],[บท 5 '[10']]]</f>
        <v>4</v>
      </c>
      <c r="R400" s="12">
        <f>Table1[[#This Row],[ก่อนกลางภาค '[25']]]+Table1[[#This Row],[กลางภาค '[20']]]+Table1[[#This Row],[หลังกลางภาค '[25']]]</f>
        <v>23</v>
      </c>
      <c r="S400" s="12"/>
      <c r="T400" s="12">
        <f>Table1[[#This Row],[ปลายภาค '[30']]]+Table1[[#This Row],[ก่อนปลายภาค '[70']]]</f>
        <v>23</v>
      </c>
      <c r="U400" s="11">
        <f t="shared" si="6"/>
        <v>0</v>
      </c>
      <c r="V400" s="5" t="str">
        <f>IF(_xlfn.XLOOKUP(Table1[[#This Row],[email]],กิจกรรม_11[Email],กิจกรรม_11[Completion time],0)&lt;&gt;0,"ส่งแล้ว","ยังไม่ส่ง")</f>
        <v>ส่งแล้ว</v>
      </c>
      <c r="W400" s="5" t="str">
        <f>IF(_xlfn.XLOOKUP(Table1[[#This Row],[email]],แบบฝึก_11[Email],แบบฝึก_11[Completion time],0)&lt;&gt;0,"ส่งแล้ว","ยังไม่ส่ง")</f>
        <v>ส่งแล้ว</v>
      </c>
      <c r="X400" s="5" t="str">
        <f>IF(_xlfn.XLOOKUP(Table1[[#This Row],[email]],แบบฝึก_12[Email],แบบฝึก_12[Completion time],0)&lt;&gt;0,"ส่งแล้ว","ยังไม่ส่ง")</f>
        <v>ส่งแล้ว</v>
      </c>
      <c r="Y400" s="5" t="str">
        <f>_xlfn.XLOOKUP(Table1[[#This Row],[email]],ท้ายบท_1[Email],ท้ายบท_1[Total points],"ยังไม่ส่ง")</f>
        <v>ยังไม่ส่ง</v>
      </c>
      <c r="Z400" s="4">
        <f>_xlfn.XLOOKUP(Table1[[#This Row],[email]],Quiz_1[Email],Quiz_1[Total points],"ยังไม่ส่ง")</f>
        <v>8</v>
      </c>
      <c r="AA400" s="5" t="str">
        <f>IF(_xlfn.XLOOKUP(Table1[[#This Row],[email]],แบบฝึก_21[Email],แบบฝึก_21[Completion time],0)&lt;&gt;0,"ส่งแล้ว","ยังไม่ส่ง")</f>
        <v>ส่งแล้ว</v>
      </c>
      <c r="AB400" s="5" t="str">
        <f>IF(_xlfn.XLOOKUP(Table1[[#This Row],[email]],แบบฝึก_22[Email],แบบฝึก_22[Completion time],0)&lt;&gt;0,"ส่งแล้ว","ยังไม่ส่ง")</f>
        <v>ยังไม่ส่ง</v>
      </c>
      <c r="AC400" s="5" t="str">
        <f>_xlfn.XLOOKUP(Table1[[#This Row],[email]],ท้ายบท_2[Email],ท้ายบท_2[Total points],"ยังไม่ส่ง")</f>
        <v>ยังไม่ส่ง</v>
      </c>
      <c r="AD400" s="5">
        <f>_xlfn.XLOOKUP(Table1[[#This Row],[email]],Quiz_2[Email],Quiz_2[Total points],"ยังไม่ส่ง")</f>
        <v>9</v>
      </c>
      <c r="AE400" s="5" t="str">
        <f>IF(_xlfn.XLOOKUP(Table1[[#This Row],[email]],แบบฝึก_31[Email],แบบฝึก_31[Completion time],0)&lt;&gt;0,"ส่งแล้ว","ยังไม่ส่ง")</f>
        <v>ยังไม่ส่ง</v>
      </c>
      <c r="AF400" s="5">
        <f>_xlfn.XLOOKUP(Table1[[#This Row],[email]],ท้ายบท_3[Email],ท้ายบท_3[Total points],"ยังไม่ส่ง")</f>
        <v>10</v>
      </c>
      <c r="AG400" s="5" t="str">
        <f>_xlfn.XLOOKUP(Table1[[#This Row],[email]],Quiz_3[Email],Quiz_3[Total points],"ยังไม่ส่ง")</f>
        <v>ยังไม่ส่ง</v>
      </c>
      <c r="AH400" s="12">
        <v>7</v>
      </c>
      <c r="AI400" s="4">
        <v>3</v>
      </c>
      <c r="AJ400" s="12">
        <f>ROUND((Table1[[#This Row],[mid '[20']]]+Table1[[#This Row],[mid '[10']]])/2,0)</f>
        <v>5</v>
      </c>
      <c r="AK400" s="5" t="str">
        <f>IF(_xlfn.XLOOKUP(Table1[[#This Row],[email]],แบบฝึก_41[Email],แบบฝึก_41[Completion time],0)&lt;&gt;0,"ส่งแล้ว","ยังไม่ส่ง")</f>
        <v>ยังไม่ส่ง</v>
      </c>
      <c r="AL400" s="5" t="str">
        <f>IF(_xlfn.XLOOKUP(Table1[[#This Row],[email]],ท้ายบท_4[Email],ท้ายบท_4[Total points],"ยังไม่ส่ง")&lt;&gt;0,"ส่งแล้ว","ยังไม่ส่ง")</f>
        <v>ยังไม่ส่ง</v>
      </c>
      <c r="AM400" s="5">
        <f>_xlfn.XLOOKUP(Table1[[#This Row],[email]],Quiz_4[Email],Quiz_4[Total points],"ยังไม่ส่ง")</f>
        <v>2</v>
      </c>
      <c r="AN400" s="5" t="str">
        <f>IF(_xlfn.XLOOKUP(Table1[[#This Row],[email]],แบบฝึก_51[Email],แบบฝึก_51[Completion time],0)&lt;&gt;0,"ส่งแล้ว","ยังไม่ส่ง")</f>
        <v>ส่งแล้ว</v>
      </c>
      <c r="AO400" s="5" t="str">
        <f>IF(_xlfn.XLOOKUP(Table1[[#This Row],[email]],แบบฝึก_52[Email],แบบฝึก_52[Completion time],0)&lt;&gt;0,"ส่งแล้ว","ยังไม่ส่ง")</f>
        <v>ยังไม่ส่ง</v>
      </c>
      <c r="AP400" s="5" t="str">
        <f>_xlfn.XLOOKUP(Table1[[#This Row],[email]],ท้ายบท_5[Email],ท้ายบท_5[Total points],"ยังไม่ส่ง")</f>
        <v>ยังไม่ส่ง</v>
      </c>
      <c r="AQ400" s="5">
        <f>_xlfn.XLOOKUP(Table1[[#This Row],[email]],Quiz_5[Email],Quiz_5[Total points],"ยังไม่ส่ง")</f>
        <v>5</v>
      </c>
      <c r="AR400" s="37"/>
      <c r="AS400" s="4" t="str">
        <f>IF(M400&lt;10,"ยังไม่ซ่อม",IF(Table1[[#This Row],[ซ่อมแล้วกลางภาค]]="ซ่อมแล้ว","ซ่อมแล้ว","ไม่ต้องซ่อม"))</f>
        <v>ยังไม่ซ่อม</v>
      </c>
      <c r="BN400"/>
      <c r="BO400"/>
      <c r="BP400"/>
      <c r="BQ400"/>
    </row>
    <row r="401" spans="1:69" ht="19.5" x14ac:dyDescent="0.4">
      <c r="A401" s="21">
        <v>400</v>
      </c>
      <c r="B401" s="4">
        <v>11</v>
      </c>
      <c r="C401" s="4">
        <v>22</v>
      </c>
      <c r="D401" s="4" t="s">
        <v>33500</v>
      </c>
      <c r="E401" s="4" t="s">
        <v>32346</v>
      </c>
      <c r="F401" s="4" t="s">
        <v>33501</v>
      </c>
      <c r="G401" s="4" t="s">
        <v>33502</v>
      </c>
      <c r="H401" s="4" t="s">
        <v>149</v>
      </c>
      <c r="I401" s="24">
        <f>ROUND(COUNTIF(Table1[[#This Row],[กิจกรรม 1.1]:[ท้ายบท 1]],"&lt;&gt;ยังไม่ส่ง")*2+IF(Table1[[#This Row],[Quiz 1]]&lt;&gt;"ยังไม่ส่ง",Table1[[#This Row],[Quiz 1]]*2/10,0),0)</f>
        <v>8</v>
      </c>
      <c r="J401" s="24">
        <f>ROUND(COUNTIF(Table1[[#This Row],[แบบฝึก 2.1]:[ท้ายบท 2]],"&lt;&gt;ยังไม่ส่ง")*8/3+IF(Table1[[#This Row],[Quiz 2]]&lt;&gt;"ยังไม่ส่ง",Table1[[#This Row],[Quiz 2]]*2/10,0),0)</f>
        <v>7</v>
      </c>
      <c r="K401" s="24">
        <f>ROUND(COUNTIF(Table1[[#This Row],[แบบฝึก 3.1]:[ท้ายบท 3]],"&lt;&gt;ยังไม่ส่ง")*3/2+IF(Table1[[#This Row],[Quiz 3]]&lt;&gt;"ยังไม่ส่ง",Table1[[#This Row],[Quiz 3]]*2/10,0),0)</f>
        <v>2</v>
      </c>
      <c r="L401" s="12">
        <f>Table1[[#This Row],[บท 1 '[10']]]+Table1[[#This Row],[บท 2 '[10']]]+Table1[[#This Row],[บท 3 '[5']]]</f>
        <v>17</v>
      </c>
      <c r="M401" s="12">
        <f>IF(Table1[[#This Row],[ซ่อมแล้วกลางภาค]]="ซ่อมแล้ว",10,Table1[[#This Row],[MID '[20']2]])</f>
        <v>8</v>
      </c>
      <c r="N401" s="12">
        <f>ROUND(COUNTIF(Table1[[#This Row],[แบบฝึก 4.1]:[ท้ายบท 4]],"&lt;&gt;ยังไม่ส่ง")*8/2+IF(Table1[[#This Row],[Quiz 4]]&lt;&gt;"ยังไม่ส่ง",Table1[[#This Row],[Quiz 4]]*2/10,0),0)</f>
        <v>2</v>
      </c>
      <c r="O401" s="12"/>
      <c r="P401" s="13">
        <f>ROUND(COUNTIF(Table1[[#This Row],[แบบฝึก 5.1]:[ท้ายบท 5]],"&lt;&gt;ยังไม่ส่ง")*8/3+IF(Table1[[#This Row],[Quiz 5]]&lt;&gt;"ยังไม่ส่ง",Table1[[#This Row],[Quiz 5]]*2/10,0),0)</f>
        <v>3</v>
      </c>
      <c r="Q401" s="12">
        <f>Table1[[#This Row],[บท 4 '[10']]]+Table1[[#This Row],[นำเสนอ '[5']]]+Table1[[#This Row],[บท 5 '[10']]]</f>
        <v>5</v>
      </c>
      <c r="R401" s="12">
        <f>Table1[[#This Row],[ก่อนกลางภาค '[25']]]+Table1[[#This Row],[กลางภาค '[20']]]+Table1[[#This Row],[หลังกลางภาค '[25']]]</f>
        <v>30</v>
      </c>
      <c r="S401" s="12"/>
      <c r="T401" s="12">
        <f>Table1[[#This Row],[ปลายภาค '[30']]]+Table1[[#This Row],[ก่อนปลายภาค '[70']]]</f>
        <v>30</v>
      </c>
      <c r="U401" s="11">
        <f t="shared" si="6"/>
        <v>0</v>
      </c>
      <c r="V401" s="5" t="str">
        <f>IF(_xlfn.XLOOKUP(Table1[[#This Row],[email]],กิจกรรม_11[Email],กิจกรรม_11[Completion time],0)&lt;&gt;0,"ส่งแล้ว","ยังไม่ส่ง")</f>
        <v>ส่งแล้ว</v>
      </c>
      <c r="W401" s="5" t="str">
        <f>IF(_xlfn.XLOOKUP(Table1[[#This Row],[email]],แบบฝึก_11[Email],แบบฝึก_11[Completion time],0)&lt;&gt;0,"ส่งแล้ว","ยังไม่ส่ง")</f>
        <v>ส่งแล้ว</v>
      </c>
      <c r="X401" s="5" t="str">
        <f>IF(_xlfn.XLOOKUP(Table1[[#This Row],[email]],แบบฝึก_12[Email],แบบฝึก_12[Completion time],0)&lt;&gt;0,"ส่งแล้ว","ยังไม่ส่ง")</f>
        <v>ส่งแล้ว</v>
      </c>
      <c r="Y401" s="5" t="str">
        <f>_xlfn.XLOOKUP(Table1[[#This Row],[email]],ท้ายบท_1[Email],ท้ายบท_1[Total points],"ยังไม่ส่ง")</f>
        <v>ยังไม่ส่ง</v>
      </c>
      <c r="Z401" s="4">
        <f>_xlfn.XLOOKUP(Table1[[#This Row],[email]],Quiz_1[Email],Quiz_1[Total points],"ยังไม่ส่ง")</f>
        <v>10</v>
      </c>
      <c r="AA401" s="5" t="str">
        <f>IF(_xlfn.XLOOKUP(Table1[[#This Row],[email]],แบบฝึก_21[Email],แบบฝึก_21[Completion time],0)&lt;&gt;0,"ส่งแล้ว","ยังไม่ส่ง")</f>
        <v>ส่งแล้ว</v>
      </c>
      <c r="AB401" s="5" t="str">
        <f>IF(_xlfn.XLOOKUP(Table1[[#This Row],[email]],แบบฝึก_22[Email],แบบฝึก_22[Completion time],0)&lt;&gt;0,"ส่งแล้ว","ยังไม่ส่ง")</f>
        <v>ส่งแล้ว</v>
      </c>
      <c r="AC401" s="5" t="str">
        <f>_xlfn.XLOOKUP(Table1[[#This Row],[email]],ท้ายบท_2[Email],ท้ายบท_2[Total points],"ยังไม่ส่ง")</f>
        <v>ยังไม่ส่ง</v>
      </c>
      <c r="AD401" s="5">
        <f>_xlfn.XLOOKUP(Table1[[#This Row],[email]],Quiz_2[Email],Quiz_2[Total points],"ยังไม่ส่ง")</f>
        <v>7</v>
      </c>
      <c r="AE401" s="5" t="str">
        <f>IF(_xlfn.XLOOKUP(Table1[[#This Row],[email]],แบบฝึก_31[Email],แบบฝึก_31[Completion time],0)&lt;&gt;0,"ส่งแล้ว","ยังไม่ส่ง")</f>
        <v>ยังไม่ส่ง</v>
      </c>
      <c r="AF401" s="5">
        <f>_xlfn.XLOOKUP(Table1[[#This Row],[email]],ท้ายบท_3[Email],ท้ายบท_3[Total points],"ยังไม่ส่ง")</f>
        <v>7</v>
      </c>
      <c r="AG401" s="5" t="str">
        <f>_xlfn.XLOOKUP(Table1[[#This Row],[email]],Quiz_3[Email],Quiz_3[Total points],"ยังไม่ส่ง")</f>
        <v>ยังไม่ส่ง</v>
      </c>
      <c r="AH401" s="12">
        <v>12</v>
      </c>
      <c r="AI401" s="4">
        <v>3</v>
      </c>
      <c r="AJ401" s="12">
        <f>ROUND((Table1[[#This Row],[mid '[20']]]+Table1[[#This Row],[mid '[10']]])/2,0)</f>
        <v>8</v>
      </c>
      <c r="AK401" s="5" t="str">
        <f>IF(_xlfn.XLOOKUP(Table1[[#This Row],[email]],แบบฝึก_41[Email],แบบฝึก_41[Completion time],0)&lt;&gt;0,"ส่งแล้ว","ยังไม่ส่ง")</f>
        <v>ยังไม่ส่ง</v>
      </c>
      <c r="AL401" s="5" t="str">
        <f>IF(_xlfn.XLOOKUP(Table1[[#This Row],[email]],ท้ายบท_4[Email],ท้ายบท_4[Total points],"ยังไม่ส่ง")&lt;&gt;0,"ส่งแล้ว","ยังไม่ส่ง")</f>
        <v>ยังไม่ส่ง</v>
      </c>
      <c r="AM401" s="5">
        <f>_xlfn.XLOOKUP(Table1[[#This Row],[email]],Quiz_4[Email],Quiz_4[Total points],"ยังไม่ส่ง")</f>
        <v>8</v>
      </c>
      <c r="AN401" s="5" t="str">
        <f>IF(_xlfn.XLOOKUP(Table1[[#This Row],[email]],แบบฝึก_51[Email],แบบฝึก_51[Completion time],0)&lt;&gt;0,"ส่งแล้ว","ยังไม่ส่ง")</f>
        <v>ส่งแล้ว</v>
      </c>
      <c r="AO401" s="5" t="str">
        <f>IF(_xlfn.XLOOKUP(Table1[[#This Row],[email]],แบบฝึก_52[Email],แบบฝึก_52[Completion time],0)&lt;&gt;0,"ส่งแล้ว","ยังไม่ส่ง")</f>
        <v>ยังไม่ส่ง</v>
      </c>
      <c r="AP401" s="5" t="str">
        <f>_xlfn.XLOOKUP(Table1[[#This Row],[email]],ท้ายบท_5[Email],ท้ายบท_5[Total points],"ยังไม่ส่ง")</f>
        <v>ยังไม่ส่ง</v>
      </c>
      <c r="AQ401" s="5">
        <f>_xlfn.XLOOKUP(Table1[[#This Row],[email]],Quiz_5[Email],Quiz_5[Total points],"ยังไม่ส่ง")</f>
        <v>1</v>
      </c>
      <c r="AR401" s="37"/>
      <c r="AS401" s="4" t="str">
        <f>IF(M401&lt;10,"ยังไม่ซ่อม",IF(Table1[[#This Row],[ซ่อมแล้วกลางภาค]]="ซ่อมแล้ว","ซ่อมแล้ว","ไม่ต้องซ่อม"))</f>
        <v>ยังไม่ซ่อม</v>
      </c>
      <c r="BN401"/>
      <c r="BO401"/>
      <c r="BP401"/>
      <c r="BQ401"/>
    </row>
    <row r="402" spans="1:69" ht="19.5" x14ac:dyDescent="0.4">
      <c r="A402" s="21">
        <v>401</v>
      </c>
      <c r="B402" s="4">
        <v>11</v>
      </c>
      <c r="C402" s="4">
        <v>23</v>
      </c>
      <c r="D402" s="4" t="s">
        <v>33503</v>
      </c>
      <c r="E402" s="4" t="s">
        <v>32346</v>
      </c>
      <c r="F402" s="4" t="s">
        <v>33504</v>
      </c>
      <c r="G402" s="4" t="s">
        <v>33505</v>
      </c>
      <c r="H402" s="4" t="s">
        <v>263</v>
      </c>
      <c r="I402" s="24">
        <f>ROUND(COUNTIF(Table1[[#This Row],[กิจกรรม 1.1]:[ท้ายบท 1]],"&lt;&gt;ยังไม่ส่ง")*2+IF(Table1[[#This Row],[Quiz 1]]&lt;&gt;"ยังไม่ส่ง",Table1[[#This Row],[Quiz 1]]*2/10,0),0)</f>
        <v>10</v>
      </c>
      <c r="J402" s="24">
        <f>ROUND(COUNTIF(Table1[[#This Row],[แบบฝึก 2.1]:[ท้ายบท 2]],"&lt;&gt;ยังไม่ส่ง")*8/3+IF(Table1[[#This Row],[Quiz 2]]&lt;&gt;"ยังไม่ส่ง",Table1[[#This Row],[Quiz 2]]*2/10,0),0)</f>
        <v>9</v>
      </c>
      <c r="K402" s="24">
        <f>ROUND(COUNTIF(Table1[[#This Row],[แบบฝึก 3.1]:[ท้ายบท 3]],"&lt;&gt;ยังไม่ส่ง")*3/2+IF(Table1[[#This Row],[Quiz 3]]&lt;&gt;"ยังไม่ส่ง",Table1[[#This Row],[Quiz 3]]*2/10,0),0)</f>
        <v>4</v>
      </c>
      <c r="L402" s="12">
        <f>Table1[[#This Row],[บท 1 '[10']]]+Table1[[#This Row],[บท 2 '[10']]]+Table1[[#This Row],[บท 3 '[5']]]</f>
        <v>23</v>
      </c>
      <c r="M402" s="12">
        <f>IF(Table1[[#This Row],[ซ่อมแล้วกลางภาค]]="ซ่อมแล้ว",10,Table1[[#This Row],[MID '[20']2]])</f>
        <v>15</v>
      </c>
      <c r="N402" s="12">
        <f>ROUND(COUNTIF(Table1[[#This Row],[แบบฝึก 4.1]:[ท้ายบท 4]],"&lt;&gt;ยังไม่ส่ง")*8/2+IF(Table1[[#This Row],[Quiz 4]]&lt;&gt;"ยังไม่ส่ง",Table1[[#This Row],[Quiz 4]]*2/10,0),0)</f>
        <v>1</v>
      </c>
      <c r="O402" s="12"/>
      <c r="P402" s="13">
        <f>ROUND(COUNTIF(Table1[[#This Row],[แบบฝึก 5.1]:[ท้ายบท 5]],"&lt;&gt;ยังไม่ส่ง")*8/3+IF(Table1[[#This Row],[Quiz 5]]&lt;&gt;"ยังไม่ส่ง",Table1[[#This Row],[Quiz 5]]*2/10,0),0)</f>
        <v>3</v>
      </c>
      <c r="Q402" s="12">
        <f>Table1[[#This Row],[บท 4 '[10']]]+Table1[[#This Row],[นำเสนอ '[5']]]+Table1[[#This Row],[บท 5 '[10']]]</f>
        <v>4</v>
      </c>
      <c r="R402" s="12">
        <f>Table1[[#This Row],[ก่อนกลางภาค '[25']]]+Table1[[#This Row],[กลางภาค '[20']]]+Table1[[#This Row],[หลังกลางภาค '[25']]]</f>
        <v>42</v>
      </c>
      <c r="S402" s="12"/>
      <c r="T402" s="12">
        <f>Table1[[#This Row],[ปลายภาค '[30']]]+Table1[[#This Row],[ก่อนปลายภาค '[70']]]</f>
        <v>42</v>
      </c>
      <c r="U402" s="11">
        <f t="shared" si="6"/>
        <v>0</v>
      </c>
      <c r="V402" s="5" t="str">
        <f>IF(_xlfn.XLOOKUP(Table1[[#This Row],[email]],กิจกรรม_11[Email],กิจกรรม_11[Completion time],0)&lt;&gt;0,"ส่งแล้ว","ยังไม่ส่ง")</f>
        <v>ส่งแล้ว</v>
      </c>
      <c r="W402" s="5" t="str">
        <f>IF(_xlfn.XLOOKUP(Table1[[#This Row],[email]],แบบฝึก_11[Email],แบบฝึก_11[Completion time],0)&lt;&gt;0,"ส่งแล้ว","ยังไม่ส่ง")</f>
        <v>ส่งแล้ว</v>
      </c>
      <c r="X402" s="5" t="str">
        <f>IF(_xlfn.XLOOKUP(Table1[[#This Row],[email]],แบบฝึก_12[Email],แบบฝึก_12[Completion time],0)&lt;&gt;0,"ส่งแล้ว","ยังไม่ส่ง")</f>
        <v>ส่งแล้ว</v>
      </c>
      <c r="Y402" s="5">
        <f>_xlfn.XLOOKUP(Table1[[#This Row],[email]],ท้ายบท_1[Email],ท้ายบท_1[Total points],"ยังไม่ส่ง")</f>
        <v>19</v>
      </c>
      <c r="Z402" s="4">
        <f>_xlfn.XLOOKUP(Table1[[#This Row],[email]],Quiz_1[Email],Quiz_1[Total points],"ยังไม่ส่ง")</f>
        <v>10</v>
      </c>
      <c r="AA402" s="5" t="str">
        <f>IF(_xlfn.XLOOKUP(Table1[[#This Row],[email]],แบบฝึก_21[Email],แบบฝึก_21[Completion time],0)&lt;&gt;0,"ส่งแล้ว","ยังไม่ส่ง")</f>
        <v>ส่งแล้ว</v>
      </c>
      <c r="AB402" s="5" t="str">
        <f>IF(_xlfn.XLOOKUP(Table1[[#This Row],[email]],แบบฝึก_22[Email],แบบฝึก_22[Completion time],0)&lt;&gt;0,"ส่งแล้ว","ยังไม่ส่ง")</f>
        <v>ส่งแล้ว</v>
      </c>
      <c r="AC402" s="5">
        <f>_xlfn.XLOOKUP(Table1[[#This Row],[email]],ท้ายบท_2[Email],ท้ายบท_2[Total points],"ยังไม่ส่ง")</f>
        <v>10</v>
      </c>
      <c r="AD402" s="5">
        <f>_xlfn.XLOOKUP(Table1[[#This Row],[email]],Quiz_2[Email],Quiz_2[Total points],"ยังไม่ส่ง")</f>
        <v>7</v>
      </c>
      <c r="AE402" s="5" t="str">
        <f>IF(_xlfn.XLOOKUP(Table1[[#This Row],[email]],แบบฝึก_31[Email],แบบฝึก_31[Completion time],0)&lt;&gt;0,"ส่งแล้ว","ยังไม่ส่ง")</f>
        <v>ส่งแล้ว</v>
      </c>
      <c r="AF402" s="5">
        <f>_xlfn.XLOOKUP(Table1[[#This Row],[email]],ท้ายบท_3[Email],ท้ายบท_3[Total points],"ยังไม่ส่ง")</f>
        <v>9</v>
      </c>
      <c r="AG402" s="5">
        <f>_xlfn.XLOOKUP(Table1[[#This Row],[email]],Quiz_3[Email],Quiz_3[Total points],"ยังไม่ส่ง")</f>
        <v>5</v>
      </c>
      <c r="AH402" s="12">
        <v>21</v>
      </c>
      <c r="AI402" s="4">
        <v>8</v>
      </c>
      <c r="AJ402" s="12">
        <f>ROUND((Table1[[#This Row],[mid '[20']]]+Table1[[#This Row],[mid '[10']]])/2,0)</f>
        <v>15</v>
      </c>
      <c r="AK402" s="5" t="str">
        <f>IF(_xlfn.XLOOKUP(Table1[[#This Row],[email]],แบบฝึก_41[Email],แบบฝึก_41[Completion time],0)&lt;&gt;0,"ส่งแล้ว","ยังไม่ส่ง")</f>
        <v>ยังไม่ส่ง</v>
      </c>
      <c r="AL402" s="5" t="str">
        <f>IF(_xlfn.XLOOKUP(Table1[[#This Row],[email]],ท้ายบท_4[Email],ท้ายบท_4[Total points],"ยังไม่ส่ง")&lt;&gt;0,"ส่งแล้ว","ยังไม่ส่ง")</f>
        <v>ยังไม่ส่ง</v>
      </c>
      <c r="AM402" s="5">
        <f>_xlfn.XLOOKUP(Table1[[#This Row],[email]],Quiz_4[Email],Quiz_4[Total points],"ยังไม่ส่ง")</f>
        <v>6</v>
      </c>
      <c r="AN402" s="5" t="str">
        <f>IF(_xlfn.XLOOKUP(Table1[[#This Row],[email]],แบบฝึก_51[Email],แบบฝึก_51[Completion time],0)&lt;&gt;0,"ส่งแล้ว","ยังไม่ส่ง")</f>
        <v>ส่งแล้ว</v>
      </c>
      <c r="AO402" s="5" t="str">
        <f>IF(_xlfn.XLOOKUP(Table1[[#This Row],[email]],แบบฝึก_52[Email],แบบฝึก_52[Completion time],0)&lt;&gt;0,"ส่งแล้ว","ยังไม่ส่ง")</f>
        <v>ยังไม่ส่ง</v>
      </c>
      <c r="AP402" s="5" t="str">
        <f>_xlfn.XLOOKUP(Table1[[#This Row],[email]],ท้ายบท_5[Email],ท้ายบท_5[Total points],"ยังไม่ส่ง")</f>
        <v>ยังไม่ส่ง</v>
      </c>
      <c r="AQ402" s="5">
        <f>_xlfn.XLOOKUP(Table1[[#This Row],[email]],Quiz_5[Email],Quiz_5[Total points],"ยังไม่ส่ง")</f>
        <v>0</v>
      </c>
      <c r="AR402" s="37"/>
      <c r="AS402" s="4" t="str">
        <f>IF(M402&lt;10,"ยังไม่ซ่อม",IF(Table1[[#This Row],[ซ่อมแล้วกลางภาค]]="ซ่อมแล้ว","ซ่อมแล้ว","ไม่ต้องซ่อม"))</f>
        <v>ไม่ต้องซ่อม</v>
      </c>
      <c r="BN402"/>
      <c r="BO402"/>
      <c r="BP402"/>
      <c r="BQ402"/>
    </row>
    <row r="403" spans="1:69" ht="19.5" x14ac:dyDescent="0.4">
      <c r="A403" s="21">
        <v>402</v>
      </c>
      <c r="B403" s="4">
        <v>11</v>
      </c>
      <c r="C403" s="4">
        <v>24</v>
      </c>
      <c r="D403" s="4" t="s">
        <v>33506</v>
      </c>
      <c r="E403" s="4" t="s">
        <v>32346</v>
      </c>
      <c r="F403" s="4" t="s">
        <v>16523</v>
      </c>
      <c r="G403" s="4" t="s">
        <v>33507</v>
      </c>
      <c r="H403" s="4" t="s">
        <v>450</v>
      </c>
      <c r="I403" s="24">
        <f>ROUND(COUNTIF(Table1[[#This Row],[กิจกรรม 1.1]:[ท้ายบท 1]],"&lt;&gt;ยังไม่ส่ง")*2+IF(Table1[[#This Row],[Quiz 1]]&lt;&gt;"ยังไม่ส่ง",Table1[[#This Row],[Quiz 1]]*2/10,0),0)</f>
        <v>10</v>
      </c>
      <c r="J403" s="24">
        <f>ROUND(COUNTIF(Table1[[#This Row],[แบบฝึก 2.1]:[ท้ายบท 2]],"&lt;&gt;ยังไม่ส่ง")*8/3+IF(Table1[[#This Row],[Quiz 2]]&lt;&gt;"ยังไม่ส่ง",Table1[[#This Row],[Quiz 2]]*2/10,0),0)</f>
        <v>10</v>
      </c>
      <c r="K403" s="24">
        <f>ROUND(COUNTIF(Table1[[#This Row],[แบบฝึก 3.1]:[ท้ายบท 3]],"&lt;&gt;ยังไม่ส่ง")*3/2+IF(Table1[[#This Row],[Quiz 3]]&lt;&gt;"ยังไม่ส่ง",Table1[[#This Row],[Quiz 3]]*2/10,0),0)</f>
        <v>4</v>
      </c>
      <c r="L403" s="12">
        <f>Table1[[#This Row],[บท 1 '[10']]]+Table1[[#This Row],[บท 2 '[10']]]+Table1[[#This Row],[บท 3 '[5']]]</f>
        <v>24</v>
      </c>
      <c r="M403" s="12">
        <f>IF(Table1[[#This Row],[ซ่อมแล้วกลางภาค]]="ซ่อมแล้ว",10,Table1[[#This Row],[MID '[20']2]])</f>
        <v>12</v>
      </c>
      <c r="N403" s="12">
        <f>ROUND(COUNTIF(Table1[[#This Row],[แบบฝึก 4.1]:[ท้ายบท 4]],"&lt;&gt;ยังไม่ส่ง")*8/2+IF(Table1[[#This Row],[Quiz 4]]&lt;&gt;"ยังไม่ส่ง",Table1[[#This Row],[Quiz 4]]*2/10,0),0)</f>
        <v>5</v>
      </c>
      <c r="O403" s="12"/>
      <c r="P403" s="13">
        <f>ROUND(COUNTIF(Table1[[#This Row],[แบบฝึก 5.1]:[ท้ายบท 5]],"&lt;&gt;ยังไม่ส่ง")*8/3+IF(Table1[[#This Row],[Quiz 5]]&lt;&gt;"ยังไม่ส่ง",Table1[[#This Row],[Quiz 5]]*2/10,0),0)</f>
        <v>9</v>
      </c>
      <c r="Q403" s="12">
        <f>Table1[[#This Row],[บท 4 '[10']]]+Table1[[#This Row],[นำเสนอ '[5']]]+Table1[[#This Row],[บท 5 '[10']]]</f>
        <v>14</v>
      </c>
      <c r="R403" s="12">
        <f>Table1[[#This Row],[ก่อนกลางภาค '[25']]]+Table1[[#This Row],[กลางภาค '[20']]]+Table1[[#This Row],[หลังกลางภาค '[25']]]</f>
        <v>50</v>
      </c>
      <c r="S403" s="12"/>
      <c r="T403" s="12">
        <f>Table1[[#This Row],[ปลายภาค '[30']]]+Table1[[#This Row],[ก่อนปลายภาค '[70']]]</f>
        <v>50</v>
      </c>
      <c r="U403" s="11">
        <f t="shared" si="6"/>
        <v>1</v>
      </c>
      <c r="V403" s="5" t="str">
        <f>IF(_xlfn.XLOOKUP(Table1[[#This Row],[email]],กิจกรรม_11[Email],กิจกรรม_11[Completion time],0)&lt;&gt;0,"ส่งแล้ว","ยังไม่ส่ง")</f>
        <v>ส่งแล้ว</v>
      </c>
      <c r="W403" s="5" t="str">
        <f>IF(_xlfn.XLOOKUP(Table1[[#This Row],[email]],แบบฝึก_11[Email],แบบฝึก_11[Completion time],0)&lt;&gt;0,"ส่งแล้ว","ยังไม่ส่ง")</f>
        <v>ส่งแล้ว</v>
      </c>
      <c r="X403" s="5" t="str">
        <f>IF(_xlfn.XLOOKUP(Table1[[#This Row],[email]],แบบฝึก_12[Email],แบบฝึก_12[Completion time],0)&lt;&gt;0,"ส่งแล้ว","ยังไม่ส่ง")</f>
        <v>ส่งแล้ว</v>
      </c>
      <c r="Y403" s="5">
        <f>_xlfn.XLOOKUP(Table1[[#This Row],[email]],ท้ายบท_1[Email],ท้ายบท_1[Total points],"ยังไม่ส่ง")</f>
        <v>13</v>
      </c>
      <c r="Z403" s="4">
        <f>_xlfn.XLOOKUP(Table1[[#This Row],[email]],Quiz_1[Email],Quiz_1[Total points],"ยังไม่ส่ง")</f>
        <v>9</v>
      </c>
      <c r="AA403" s="5" t="str">
        <f>IF(_xlfn.XLOOKUP(Table1[[#This Row],[email]],แบบฝึก_21[Email],แบบฝึก_21[Completion time],0)&lt;&gt;0,"ส่งแล้ว","ยังไม่ส่ง")</f>
        <v>ส่งแล้ว</v>
      </c>
      <c r="AB403" s="5" t="str">
        <f>IF(_xlfn.XLOOKUP(Table1[[#This Row],[email]],แบบฝึก_22[Email],แบบฝึก_22[Completion time],0)&lt;&gt;0,"ส่งแล้ว","ยังไม่ส่ง")</f>
        <v>ส่งแล้ว</v>
      </c>
      <c r="AC403" s="5">
        <f>_xlfn.XLOOKUP(Table1[[#This Row],[email]],ท้ายบท_2[Email],ท้ายบท_2[Total points],"ยังไม่ส่ง")</f>
        <v>9</v>
      </c>
      <c r="AD403" s="5">
        <f>_xlfn.XLOOKUP(Table1[[#This Row],[email]],Quiz_2[Email],Quiz_2[Total points],"ยังไม่ส่ง")</f>
        <v>8</v>
      </c>
      <c r="AE403" s="5" t="str">
        <f>IF(_xlfn.XLOOKUP(Table1[[#This Row],[email]],แบบฝึก_31[Email],แบบฝึก_31[Completion time],0)&lt;&gt;0,"ส่งแล้ว","ยังไม่ส่ง")</f>
        <v>ส่งแล้ว</v>
      </c>
      <c r="AF403" s="5">
        <f>_xlfn.XLOOKUP(Table1[[#This Row],[email]],ท้ายบท_3[Email],ท้ายบท_3[Total points],"ยังไม่ส่ง")</f>
        <v>10</v>
      </c>
      <c r="AG403" s="5">
        <f>_xlfn.XLOOKUP(Table1[[#This Row],[email]],Quiz_3[Email],Quiz_3[Total points],"ยังไม่ส่ง")</f>
        <v>3</v>
      </c>
      <c r="AH403" s="12">
        <v>16</v>
      </c>
      <c r="AI403" s="4">
        <v>8</v>
      </c>
      <c r="AJ403" s="12">
        <f>ROUND((Table1[[#This Row],[mid '[20']]]+Table1[[#This Row],[mid '[10']]])/2,0)</f>
        <v>12</v>
      </c>
      <c r="AK403" s="5" t="str">
        <f>IF(_xlfn.XLOOKUP(Table1[[#This Row],[email]],แบบฝึก_41[Email],แบบฝึก_41[Completion time],0)&lt;&gt;0,"ส่งแล้ว","ยังไม่ส่ง")</f>
        <v>ส่งแล้ว</v>
      </c>
      <c r="AL403" s="5" t="str">
        <f>IF(_xlfn.XLOOKUP(Table1[[#This Row],[email]],ท้ายบท_4[Email],ท้ายบท_4[Total points],"ยังไม่ส่ง")&lt;&gt;0,"ส่งแล้ว","ยังไม่ส่ง")</f>
        <v>ยังไม่ส่ง</v>
      </c>
      <c r="AM403" s="5">
        <f>_xlfn.XLOOKUP(Table1[[#This Row],[email]],Quiz_4[Email],Quiz_4[Total points],"ยังไม่ส่ง")</f>
        <v>7</v>
      </c>
      <c r="AN403" s="5" t="str">
        <f>IF(_xlfn.XLOOKUP(Table1[[#This Row],[email]],แบบฝึก_51[Email],แบบฝึก_51[Completion time],0)&lt;&gt;0,"ส่งแล้ว","ยังไม่ส่ง")</f>
        <v>ส่งแล้ว</v>
      </c>
      <c r="AO403" s="5" t="str">
        <f>IF(_xlfn.XLOOKUP(Table1[[#This Row],[email]],แบบฝึก_52[Email],แบบฝึก_52[Completion time],0)&lt;&gt;0,"ส่งแล้ว","ยังไม่ส่ง")</f>
        <v>ส่งแล้ว</v>
      </c>
      <c r="AP403" s="5">
        <f>_xlfn.XLOOKUP(Table1[[#This Row],[email]],ท้ายบท_5[Email],ท้ายบท_5[Total points],"ยังไม่ส่ง")</f>
        <v>14</v>
      </c>
      <c r="AQ403" s="5">
        <f>_xlfn.XLOOKUP(Table1[[#This Row],[email]],Quiz_5[Email],Quiz_5[Total points],"ยังไม่ส่ง")</f>
        <v>5</v>
      </c>
      <c r="AR403" s="37"/>
      <c r="AS403" s="4" t="str">
        <f>IF(M403&lt;10,"ยังไม่ซ่อม",IF(Table1[[#This Row],[ซ่อมแล้วกลางภาค]]="ซ่อมแล้ว","ซ่อมแล้ว","ไม่ต้องซ่อม"))</f>
        <v>ไม่ต้องซ่อม</v>
      </c>
      <c r="BN403"/>
      <c r="BO403"/>
      <c r="BP403"/>
      <c r="BQ403"/>
    </row>
    <row r="404" spans="1:69" ht="19.5" x14ac:dyDescent="0.4">
      <c r="A404" s="21">
        <v>403</v>
      </c>
      <c r="B404" s="4">
        <v>11</v>
      </c>
      <c r="C404" s="4">
        <v>25</v>
      </c>
      <c r="D404" s="4" t="s">
        <v>33508</v>
      </c>
      <c r="E404" s="4" t="s">
        <v>32346</v>
      </c>
      <c r="F404" s="4" t="s">
        <v>33509</v>
      </c>
      <c r="G404" s="4" t="s">
        <v>33510</v>
      </c>
      <c r="H404" s="4" t="s">
        <v>67</v>
      </c>
      <c r="I404" s="24">
        <f>ROUND(COUNTIF(Table1[[#This Row],[กิจกรรม 1.1]:[ท้ายบท 1]],"&lt;&gt;ยังไม่ส่ง")*2+IF(Table1[[#This Row],[Quiz 1]]&lt;&gt;"ยังไม่ส่ง",Table1[[#This Row],[Quiz 1]]*2/10,0),0)</f>
        <v>10</v>
      </c>
      <c r="J404" s="24">
        <f>ROUND(COUNTIF(Table1[[#This Row],[แบบฝึก 2.1]:[ท้ายบท 2]],"&lt;&gt;ยังไม่ส่ง")*8/3+IF(Table1[[#This Row],[Quiz 2]]&lt;&gt;"ยังไม่ส่ง",Table1[[#This Row],[Quiz 2]]*2/10,0),0)</f>
        <v>10</v>
      </c>
      <c r="K404" s="24">
        <f>ROUND(COUNTIF(Table1[[#This Row],[แบบฝึก 3.1]:[ท้ายบท 3]],"&lt;&gt;ยังไม่ส่ง")*3/2+IF(Table1[[#This Row],[Quiz 3]]&lt;&gt;"ยังไม่ส่ง",Table1[[#This Row],[Quiz 3]]*2/10,0),0)</f>
        <v>4</v>
      </c>
      <c r="L404" s="12">
        <f>Table1[[#This Row],[บท 1 '[10']]]+Table1[[#This Row],[บท 2 '[10']]]+Table1[[#This Row],[บท 3 '[5']]]</f>
        <v>24</v>
      </c>
      <c r="M404" s="12">
        <f>IF(Table1[[#This Row],[ซ่อมแล้วกลางภาค]]="ซ่อมแล้ว",10,Table1[[#This Row],[MID '[20']2]])</f>
        <v>9</v>
      </c>
      <c r="N404" s="12">
        <f>ROUND(COUNTIF(Table1[[#This Row],[แบบฝึก 4.1]:[ท้ายบท 4]],"&lt;&gt;ยังไม่ส่ง")*8/2+IF(Table1[[#This Row],[Quiz 4]]&lt;&gt;"ยังไม่ส่ง",Table1[[#This Row],[Quiz 4]]*2/10,0),0)</f>
        <v>5</v>
      </c>
      <c r="O404" s="12"/>
      <c r="P404" s="13">
        <f>ROUND(COUNTIF(Table1[[#This Row],[แบบฝึก 5.1]:[ท้ายบท 5]],"&lt;&gt;ยังไม่ส่ง")*8/3+IF(Table1[[#This Row],[Quiz 5]]&lt;&gt;"ยังไม่ส่ง",Table1[[#This Row],[Quiz 5]]*2/10,0),0)</f>
        <v>9</v>
      </c>
      <c r="Q404" s="12">
        <f>Table1[[#This Row],[บท 4 '[10']]]+Table1[[#This Row],[นำเสนอ '[5']]]+Table1[[#This Row],[บท 5 '[10']]]</f>
        <v>14</v>
      </c>
      <c r="R404" s="12">
        <f>Table1[[#This Row],[ก่อนกลางภาค '[25']]]+Table1[[#This Row],[กลางภาค '[20']]]+Table1[[#This Row],[หลังกลางภาค '[25']]]</f>
        <v>47</v>
      </c>
      <c r="S404" s="12"/>
      <c r="T404" s="12">
        <f>Table1[[#This Row],[ปลายภาค '[30']]]+Table1[[#This Row],[ก่อนปลายภาค '[70']]]</f>
        <v>47</v>
      </c>
      <c r="U404" s="11">
        <f t="shared" si="6"/>
        <v>0</v>
      </c>
      <c r="V404" s="5" t="str">
        <f>IF(_xlfn.XLOOKUP(Table1[[#This Row],[email]],กิจกรรม_11[Email],กิจกรรม_11[Completion time],0)&lt;&gt;0,"ส่งแล้ว","ยังไม่ส่ง")</f>
        <v>ส่งแล้ว</v>
      </c>
      <c r="W404" s="5" t="str">
        <f>IF(_xlfn.XLOOKUP(Table1[[#This Row],[email]],แบบฝึก_11[Email],แบบฝึก_11[Completion time],0)&lt;&gt;0,"ส่งแล้ว","ยังไม่ส่ง")</f>
        <v>ส่งแล้ว</v>
      </c>
      <c r="X404" s="5" t="str">
        <f>IF(_xlfn.XLOOKUP(Table1[[#This Row],[email]],แบบฝึก_12[Email],แบบฝึก_12[Completion time],0)&lt;&gt;0,"ส่งแล้ว","ยังไม่ส่ง")</f>
        <v>ส่งแล้ว</v>
      </c>
      <c r="Y404" s="5">
        <f>_xlfn.XLOOKUP(Table1[[#This Row],[email]],ท้ายบท_1[Email],ท้ายบท_1[Total points],"ยังไม่ส่ง")</f>
        <v>14</v>
      </c>
      <c r="Z404" s="4">
        <f>_xlfn.XLOOKUP(Table1[[#This Row],[email]],Quiz_1[Email],Quiz_1[Total points],"ยังไม่ส่ง")</f>
        <v>10</v>
      </c>
      <c r="AA404" s="5" t="str">
        <f>IF(_xlfn.XLOOKUP(Table1[[#This Row],[email]],แบบฝึก_21[Email],แบบฝึก_21[Completion time],0)&lt;&gt;0,"ส่งแล้ว","ยังไม่ส่ง")</f>
        <v>ส่งแล้ว</v>
      </c>
      <c r="AB404" s="5" t="str">
        <f>IF(_xlfn.XLOOKUP(Table1[[#This Row],[email]],แบบฝึก_22[Email],แบบฝึก_22[Completion time],0)&lt;&gt;0,"ส่งแล้ว","ยังไม่ส่ง")</f>
        <v>ส่งแล้ว</v>
      </c>
      <c r="AC404" s="5">
        <f>_xlfn.XLOOKUP(Table1[[#This Row],[email]],ท้ายบท_2[Email],ท้ายบท_2[Total points],"ยังไม่ส่ง")</f>
        <v>12</v>
      </c>
      <c r="AD404" s="5">
        <f>_xlfn.XLOOKUP(Table1[[#This Row],[email]],Quiz_2[Email],Quiz_2[Total points],"ยังไม่ส่ง")</f>
        <v>9</v>
      </c>
      <c r="AE404" s="5" t="str">
        <f>IF(_xlfn.XLOOKUP(Table1[[#This Row],[email]],แบบฝึก_31[Email],แบบฝึก_31[Completion time],0)&lt;&gt;0,"ส่งแล้ว","ยังไม่ส่ง")</f>
        <v>ส่งแล้ว</v>
      </c>
      <c r="AF404" s="5">
        <f>_xlfn.XLOOKUP(Table1[[#This Row],[email]],ท้ายบท_3[Email],ท้ายบท_3[Total points],"ยังไม่ส่ง")</f>
        <v>7</v>
      </c>
      <c r="AG404" s="5">
        <f>_xlfn.XLOOKUP(Table1[[#This Row],[email]],Quiz_3[Email],Quiz_3[Total points],"ยังไม่ส่ง")</f>
        <v>6</v>
      </c>
      <c r="AH404" s="12">
        <v>14</v>
      </c>
      <c r="AI404" s="4">
        <v>4</v>
      </c>
      <c r="AJ404" s="12">
        <f>ROUND((Table1[[#This Row],[mid '[20']]]+Table1[[#This Row],[mid '[10']]])/2,0)</f>
        <v>9</v>
      </c>
      <c r="AK404" s="5" t="str">
        <f>IF(_xlfn.XLOOKUP(Table1[[#This Row],[email]],แบบฝึก_41[Email],แบบฝึก_41[Completion time],0)&lt;&gt;0,"ส่งแล้ว","ยังไม่ส่ง")</f>
        <v>ส่งแล้ว</v>
      </c>
      <c r="AL404" s="5" t="str">
        <f>IF(_xlfn.XLOOKUP(Table1[[#This Row],[email]],ท้ายบท_4[Email],ท้ายบท_4[Total points],"ยังไม่ส่ง")&lt;&gt;0,"ส่งแล้ว","ยังไม่ส่ง")</f>
        <v>ยังไม่ส่ง</v>
      </c>
      <c r="AM404" s="5">
        <f>_xlfn.XLOOKUP(Table1[[#This Row],[email]],Quiz_4[Email],Quiz_4[Total points],"ยังไม่ส่ง")</f>
        <v>5</v>
      </c>
      <c r="AN404" s="5" t="str">
        <f>IF(_xlfn.XLOOKUP(Table1[[#This Row],[email]],แบบฝึก_51[Email],แบบฝึก_51[Completion time],0)&lt;&gt;0,"ส่งแล้ว","ยังไม่ส่ง")</f>
        <v>ส่งแล้ว</v>
      </c>
      <c r="AO404" s="5" t="str">
        <f>IF(_xlfn.XLOOKUP(Table1[[#This Row],[email]],แบบฝึก_52[Email],แบบฝึก_52[Completion time],0)&lt;&gt;0,"ส่งแล้ว","ยังไม่ส่ง")</f>
        <v>ส่งแล้ว</v>
      </c>
      <c r="AP404" s="5">
        <f>_xlfn.XLOOKUP(Table1[[#This Row],[email]],ท้ายบท_5[Email],ท้ายบท_5[Total points],"ยังไม่ส่ง")</f>
        <v>16</v>
      </c>
      <c r="AQ404" s="5">
        <f>_xlfn.XLOOKUP(Table1[[#This Row],[email]],Quiz_5[Email],Quiz_5[Total points],"ยังไม่ส่ง")</f>
        <v>5</v>
      </c>
      <c r="AR404" s="37"/>
      <c r="AS404" s="4" t="str">
        <f>IF(M404&lt;10,"ยังไม่ซ่อม",IF(Table1[[#This Row],[ซ่อมแล้วกลางภาค]]="ซ่อมแล้ว","ซ่อมแล้ว","ไม่ต้องซ่อม"))</f>
        <v>ยังไม่ซ่อม</v>
      </c>
      <c r="BN404"/>
      <c r="BO404"/>
      <c r="BP404"/>
      <c r="BQ404"/>
    </row>
    <row r="405" spans="1:69" ht="19.5" x14ac:dyDescent="0.4">
      <c r="A405" s="21">
        <v>404</v>
      </c>
      <c r="B405" s="4">
        <v>11</v>
      </c>
      <c r="C405" s="4">
        <v>26</v>
      </c>
      <c r="D405" s="4" t="s">
        <v>33511</v>
      </c>
      <c r="E405" s="4" t="s">
        <v>32346</v>
      </c>
      <c r="F405" s="4" t="s">
        <v>33512</v>
      </c>
      <c r="G405" s="4" t="s">
        <v>33513</v>
      </c>
      <c r="H405" s="4" t="s">
        <v>291</v>
      </c>
      <c r="I405" s="24">
        <f>ROUND(COUNTIF(Table1[[#This Row],[กิจกรรม 1.1]:[ท้ายบท 1]],"&lt;&gt;ยังไม่ส่ง")*2+IF(Table1[[#This Row],[Quiz 1]]&lt;&gt;"ยังไม่ส่ง",Table1[[#This Row],[Quiz 1]]*2/10,0),0)</f>
        <v>10</v>
      </c>
      <c r="J405" s="24">
        <f>ROUND(COUNTIF(Table1[[#This Row],[แบบฝึก 2.1]:[ท้ายบท 2]],"&lt;&gt;ยังไม่ส่ง")*8/3+IF(Table1[[#This Row],[Quiz 2]]&lt;&gt;"ยังไม่ส่ง",Table1[[#This Row],[Quiz 2]]*2/10,0),0)</f>
        <v>3</v>
      </c>
      <c r="K405" s="24">
        <f>ROUND(COUNTIF(Table1[[#This Row],[แบบฝึก 3.1]:[ท้ายบท 3]],"&lt;&gt;ยังไม่ส่ง")*3/2+IF(Table1[[#This Row],[Quiz 3]]&lt;&gt;"ยังไม่ส่ง",Table1[[#This Row],[Quiz 3]]*2/10,0),0)</f>
        <v>2</v>
      </c>
      <c r="L405" s="12">
        <f>Table1[[#This Row],[บท 1 '[10']]]+Table1[[#This Row],[บท 2 '[10']]]+Table1[[#This Row],[บท 3 '[5']]]</f>
        <v>15</v>
      </c>
      <c r="M405" s="12">
        <f>IF(Table1[[#This Row],[ซ่อมแล้วกลางภาค]]="ซ่อมแล้ว",10,Table1[[#This Row],[MID '[20']2]])</f>
        <v>5</v>
      </c>
      <c r="N405" s="12">
        <f>ROUND(COUNTIF(Table1[[#This Row],[แบบฝึก 4.1]:[ท้ายบท 4]],"&lt;&gt;ยังไม่ส่ง")*8/2+IF(Table1[[#This Row],[Quiz 4]]&lt;&gt;"ยังไม่ส่ง",Table1[[#This Row],[Quiz 4]]*2/10,0),0)</f>
        <v>1</v>
      </c>
      <c r="O405" s="12"/>
      <c r="P405" s="13">
        <f>ROUND(COUNTIF(Table1[[#This Row],[แบบฝึก 5.1]:[ท้ายบท 5]],"&lt;&gt;ยังไม่ส่ง")*8/3+IF(Table1[[#This Row],[Quiz 5]]&lt;&gt;"ยังไม่ส่ง",Table1[[#This Row],[Quiz 5]]*2/10,0),0)</f>
        <v>3</v>
      </c>
      <c r="Q405" s="12">
        <f>Table1[[#This Row],[บท 4 '[10']]]+Table1[[#This Row],[นำเสนอ '[5']]]+Table1[[#This Row],[บท 5 '[10']]]</f>
        <v>4</v>
      </c>
      <c r="R405" s="12">
        <f>Table1[[#This Row],[ก่อนกลางภาค '[25']]]+Table1[[#This Row],[กลางภาค '[20']]]+Table1[[#This Row],[หลังกลางภาค '[25']]]</f>
        <v>24</v>
      </c>
      <c r="S405" s="12"/>
      <c r="T405" s="12">
        <f>Table1[[#This Row],[ปลายภาค '[30']]]+Table1[[#This Row],[ก่อนปลายภาค '[70']]]</f>
        <v>24</v>
      </c>
      <c r="U405" s="11">
        <f t="shared" si="6"/>
        <v>0</v>
      </c>
      <c r="V405" s="5" t="str">
        <f>IF(_xlfn.XLOOKUP(Table1[[#This Row],[email]],กิจกรรม_11[Email],กิจกรรม_11[Completion time],0)&lt;&gt;0,"ส่งแล้ว","ยังไม่ส่ง")</f>
        <v>ส่งแล้ว</v>
      </c>
      <c r="W405" s="5" t="str">
        <f>IF(_xlfn.XLOOKUP(Table1[[#This Row],[email]],แบบฝึก_11[Email],แบบฝึก_11[Completion time],0)&lt;&gt;0,"ส่งแล้ว","ยังไม่ส่ง")</f>
        <v>ส่งแล้ว</v>
      </c>
      <c r="X405" s="5" t="str">
        <f>IF(_xlfn.XLOOKUP(Table1[[#This Row],[email]],แบบฝึก_12[Email],แบบฝึก_12[Completion time],0)&lt;&gt;0,"ส่งแล้ว","ยังไม่ส่ง")</f>
        <v>ส่งแล้ว</v>
      </c>
      <c r="Y405" s="5">
        <f>_xlfn.XLOOKUP(Table1[[#This Row],[email]],ท้ายบท_1[Email],ท้ายบท_1[Total points],"ยังไม่ส่ง")</f>
        <v>15</v>
      </c>
      <c r="Z405" s="4">
        <f>_xlfn.XLOOKUP(Table1[[#This Row],[email]],Quiz_1[Email],Quiz_1[Total points],"ยังไม่ส่ง")</f>
        <v>8</v>
      </c>
      <c r="AA405" s="5" t="str">
        <f>IF(_xlfn.XLOOKUP(Table1[[#This Row],[email]],แบบฝึก_21[Email],แบบฝึก_21[Completion time],0)&lt;&gt;0,"ส่งแล้ว","ยังไม่ส่ง")</f>
        <v>ส่งแล้ว</v>
      </c>
      <c r="AB405" s="5" t="str">
        <f>IF(_xlfn.XLOOKUP(Table1[[#This Row],[email]],แบบฝึก_22[Email],แบบฝึก_22[Completion time],0)&lt;&gt;0,"ส่งแล้ว","ยังไม่ส่ง")</f>
        <v>ยังไม่ส่ง</v>
      </c>
      <c r="AC405" s="5" t="str">
        <f>_xlfn.XLOOKUP(Table1[[#This Row],[email]],ท้ายบท_2[Email],ท้ายบท_2[Total points],"ยังไม่ส่ง")</f>
        <v>ยังไม่ส่ง</v>
      </c>
      <c r="AD405" s="5">
        <f>_xlfn.XLOOKUP(Table1[[#This Row],[email]],Quiz_2[Email],Quiz_2[Total points],"ยังไม่ส่ง")</f>
        <v>4</v>
      </c>
      <c r="AE405" s="5" t="str">
        <f>IF(_xlfn.XLOOKUP(Table1[[#This Row],[email]],แบบฝึก_31[Email],แบบฝึก_31[Completion time],0)&lt;&gt;0,"ส่งแล้ว","ยังไม่ส่ง")</f>
        <v>ยังไม่ส่ง</v>
      </c>
      <c r="AF405" s="5">
        <f>_xlfn.XLOOKUP(Table1[[#This Row],[email]],ท้ายบท_3[Email],ท้ายบท_3[Total points],"ยังไม่ส่ง")</f>
        <v>4</v>
      </c>
      <c r="AG405" s="5" t="str">
        <f>_xlfn.XLOOKUP(Table1[[#This Row],[email]],Quiz_3[Email],Quiz_3[Total points],"ยังไม่ส่ง")</f>
        <v>ยังไม่ส่ง</v>
      </c>
      <c r="AH405" s="12">
        <v>8</v>
      </c>
      <c r="AI405" s="4">
        <v>1</v>
      </c>
      <c r="AJ405" s="12">
        <f>ROUND((Table1[[#This Row],[mid '[20']]]+Table1[[#This Row],[mid '[10']]])/2,0)</f>
        <v>5</v>
      </c>
      <c r="AK405" s="5" t="str">
        <f>IF(_xlfn.XLOOKUP(Table1[[#This Row],[email]],แบบฝึก_41[Email],แบบฝึก_41[Completion time],0)&lt;&gt;0,"ส่งแล้ว","ยังไม่ส่ง")</f>
        <v>ยังไม่ส่ง</v>
      </c>
      <c r="AL405" s="5" t="str">
        <f>IF(_xlfn.XLOOKUP(Table1[[#This Row],[email]],ท้ายบท_4[Email],ท้ายบท_4[Total points],"ยังไม่ส่ง")&lt;&gt;0,"ส่งแล้ว","ยังไม่ส่ง")</f>
        <v>ยังไม่ส่ง</v>
      </c>
      <c r="AM405" s="5">
        <f>_xlfn.XLOOKUP(Table1[[#This Row],[email]],Quiz_4[Email],Quiz_4[Total points],"ยังไม่ส่ง")</f>
        <v>5</v>
      </c>
      <c r="AN405" s="5" t="str">
        <f>IF(_xlfn.XLOOKUP(Table1[[#This Row],[email]],แบบฝึก_51[Email],แบบฝึก_51[Completion time],0)&lt;&gt;0,"ส่งแล้ว","ยังไม่ส่ง")</f>
        <v>ส่งแล้ว</v>
      </c>
      <c r="AO405" s="5" t="str">
        <f>IF(_xlfn.XLOOKUP(Table1[[#This Row],[email]],แบบฝึก_52[Email],แบบฝึก_52[Completion time],0)&lt;&gt;0,"ส่งแล้ว","ยังไม่ส่ง")</f>
        <v>ยังไม่ส่ง</v>
      </c>
      <c r="AP405" s="5" t="str">
        <f>_xlfn.XLOOKUP(Table1[[#This Row],[email]],ท้ายบท_5[Email],ท้ายบท_5[Total points],"ยังไม่ส่ง")</f>
        <v>ยังไม่ส่ง</v>
      </c>
      <c r="AQ405" s="5">
        <f>_xlfn.XLOOKUP(Table1[[#This Row],[email]],Quiz_5[Email],Quiz_5[Total points],"ยังไม่ส่ง")</f>
        <v>4</v>
      </c>
      <c r="AR405" s="37"/>
      <c r="AS405" s="4" t="str">
        <f>IF(M405&lt;10,"ยังไม่ซ่อม",IF(Table1[[#This Row],[ซ่อมแล้วกลางภาค]]="ซ่อมแล้ว","ซ่อมแล้ว","ไม่ต้องซ่อม"))</f>
        <v>ยังไม่ซ่อม</v>
      </c>
      <c r="BN405"/>
      <c r="BO405"/>
      <c r="BP405"/>
      <c r="BQ405"/>
    </row>
    <row r="406" spans="1:69" ht="19.5" x14ac:dyDescent="0.4">
      <c r="A406" s="21">
        <v>405</v>
      </c>
      <c r="B406" s="4">
        <v>11</v>
      </c>
      <c r="C406" s="4">
        <v>27</v>
      </c>
      <c r="D406" s="4" t="s">
        <v>33514</v>
      </c>
      <c r="E406" s="4" t="s">
        <v>32346</v>
      </c>
      <c r="F406" s="4" t="s">
        <v>33515</v>
      </c>
      <c r="G406" s="4" t="s">
        <v>33516</v>
      </c>
      <c r="H406" s="4" t="s">
        <v>410</v>
      </c>
      <c r="I406" s="24">
        <f>ROUND(COUNTIF(Table1[[#This Row],[กิจกรรม 1.1]:[ท้ายบท 1]],"&lt;&gt;ยังไม่ส่ง")*2+IF(Table1[[#This Row],[Quiz 1]]&lt;&gt;"ยังไม่ส่ง",Table1[[#This Row],[Quiz 1]]*2/10,0),0)</f>
        <v>10</v>
      </c>
      <c r="J406" s="24">
        <f>ROUND(COUNTIF(Table1[[#This Row],[แบบฝึก 2.1]:[ท้ายบท 2]],"&lt;&gt;ยังไม่ส่ง")*8/3+IF(Table1[[#This Row],[Quiz 2]]&lt;&gt;"ยังไม่ส่ง",Table1[[#This Row],[Quiz 2]]*2/10,0),0)</f>
        <v>10</v>
      </c>
      <c r="K406" s="24">
        <f>ROUND(COUNTIF(Table1[[#This Row],[แบบฝึก 3.1]:[ท้ายบท 3]],"&lt;&gt;ยังไม่ส่ง")*3/2+IF(Table1[[#This Row],[Quiz 3]]&lt;&gt;"ยังไม่ส่ง",Table1[[#This Row],[Quiz 3]]*2/10,0),0)</f>
        <v>4</v>
      </c>
      <c r="L406" s="12">
        <f>Table1[[#This Row],[บท 1 '[10']]]+Table1[[#This Row],[บท 2 '[10']]]+Table1[[#This Row],[บท 3 '[5']]]</f>
        <v>24</v>
      </c>
      <c r="M406" s="12">
        <f>IF(Table1[[#This Row],[ซ่อมแล้วกลางภาค]]="ซ่อมแล้ว",10,Table1[[#This Row],[MID '[20']2]])</f>
        <v>10</v>
      </c>
      <c r="N406" s="12">
        <f>ROUND(COUNTIF(Table1[[#This Row],[แบบฝึก 4.1]:[ท้ายบท 4]],"&lt;&gt;ยังไม่ส่ง")*8/2+IF(Table1[[#This Row],[Quiz 4]]&lt;&gt;"ยังไม่ส่ง",Table1[[#This Row],[Quiz 4]]*2/10,0),0)</f>
        <v>1</v>
      </c>
      <c r="O406" s="12"/>
      <c r="P406" s="13">
        <f>ROUND(COUNTIF(Table1[[#This Row],[แบบฝึก 5.1]:[ท้ายบท 5]],"&lt;&gt;ยังไม่ส่ง")*8/3+IF(Table1[[#This Row],[Quiz 5]]&lt;&gt;"ยังไม่ส่ง",Table1[[#This Row],[Quiz 5]]*2/10,0),0)</f>
        <v>9</v>
      </c>
      <c r="Q406" s="12">
        <f>Table1[[#This Row],[บท 4 '[10']]]+Table1[[#This Row],[นำเสนอ '[5']]]+Table1[[#This Row],[บท 5 '[10']]]</f>
        <v>10</v>
      </c>
      <c r="R406" s="12">
        <f>Table1[[#This Row],[ก่อนกลางภาค '[25']]]+Table1[[#This Row],[กลางภาค '[20']]]+Table1[[#This Row],[หลังกลางภาค '[25']]]</f>
        <v>44</v>
      </c>
      <c r="S406" s="12"/>
      <c r="T406" s="12">
        <f>Table1[[#This Row],[ปลายภาค '[30']]]+Table1[[#This Row],[ก่อนปลายภาค '[70']]]</f>
        <v>44</v>
      </c>
      <c r="U406" s="11">
        <f t="shared" si="6"/>
        <v>0</v>
      </c>
      <c r="V406" s="5" t="str">
        <f>IF(_xlfn.XLOOKUP(Table1[[#This Row],[email]],กิจกรรม_11[Email],กิจกรรม_11[Completion time],0)&lt;&gt;0,"ส่งแล้ว","ยังไม่ส่ง")</f>
        <v>ส่งแล้ว</v>
      </c>
      <c r="W406" s="5" t="str">
        <f>IF(_xlfn.XLOOKUP(Table1[[#This Row],[email]],แบบฝึก_11[Email],แบบฝึก_11[Completion time],0)&lt;&gt;0,"ส่งแล้ว","ยังไม่ส่ง")</f>
        <v>ส่งแล้ว</v>
      </c>
      <c r="X406" s="5" t="str">
        <f>IF(_xlfn.XLOOKUP(Table1[[#This Row],[email]],แบบฝึก_12[Email],แบบฝึก_12[Completion time],0)&lt;&gt;0,"ส่งแล้ว","ยังไม่ส่ง")</f>
        <v>ส่งแล้ว</v>
      </c>
      <c r="Y406" s="5">
        <f>_xlfn.XLOOKUP(Table1[[#This Row],[email]],ท้ายบท_1[Email],ท้ายบท_1[Total points],"ยังไม่ส่ง")</f>
        <v>18</v>
      </c>
      <c r="Z406" s="4">
        <f>_xlfn.XLOOKUP(Table1[[#This Row],[email]],Quiz_1[Email],Quiz_1[Total points],"ยังไม่ส่ง")</f>
        <v>9</v>
      </c>
      <c r="AA406" s="5" t="str">
        <f>IF(_xlfn.XLOOKUP(Table1[[#This Row],[email]],แบบฝึก_21[Email],แบบฝึก_21[Completion time],0)&lt;&gt;0,"ส่งแล้ว","ยังไม่ส่ง")</f>
        <v>ส่งแล้ว</v>
      </c>
      <c r="AB406" s="5" t="str">
        <f>IF(_xlfn.XLOOKUP(Table1[[#This Row],[email]],แบบฝึก_22[Email],แบบฝึก_22[Completion time],0)&lt;&gt;0,"ส่งแล้ว","ยังไม่ส่ง")</f>
        <v>ส่งแล้ว</v>
      </c>
      <c r="AC406" s="5">
        <f>_xlfn.XLOOKUP(Table1[[#This Row],[email]],ท้ายบท_2[Email],ท้ายบท_2[Total points],"ยังไม่ส่ง")</f>
        <v>5</v>
      </c>
      <c r="AD406" s="5">
        <f>_xlfn.XLOOKUP(Table1[[#This Row],[email]],Quiz_2[Email],Quiz_2[Total points],"ยังไม่ส่ง")</f>
        <v>8</v>
      </c>
      <c r="AE406" s="5" t="str">
        <f>IF(_xlfn.XLOOKUP(Table1[[#This Row],[email]],แบบฝึก_31[Email],แบบฝึก_31[Completion time],0)&lt;&gt;0,"ส่งแล้ว","ยังไม่ส่ง")</f>
        <v>ส่งแล้ว</v>
      </c>
      <c r="AF406" s="5">
        <f>_xlfn.XLOOKUP(Table1[[#This Row],[email]],ท้ายบท_3[Email],ท้ายบท_3[Total points],"ยังไม่ส่ง")</f>
        <v>9</v>
      </c>
      <c r="AG406" s="5">
        <f>_xlfn.XLOOKUP(Table1[[#This Row],[email]],Quiz_3[Email],Quiz_3[Total points],"ยังไม่ส่ง")</f>
        <v>5</v>
      </c>
      <c r="AH406" s="12">
        <v>17</v>
      </c>
      <c r="AI406" s="4">
        <v>2</v>
      </c>
      <c r="AJ406" s="12">
        <f>ROUND((Table1[[#This Row],[mid '[20']]]+Table1[[#This Row],[mid '[10']]])/2,0)</f>
        <v>10</v>
      </c>
      <c r="AK406" s="5" t="str">
        <f>IF(_xlfn.XLOOKUP(Table1[[#This Row],[email]],แบบฝึก_41[Email],แบบฝึก_41[Completion time],0)&lt;&gt;0,"ส่งแล้ว","ยังไม่ส่ง")</f>
        <v>ยังไม่ส่ง</v>
      </c>
      <c r="AL406" s="5" t="str">
        <f>IF(_xlfn.XLOOKUP(Table1[[#This Row],[email]],ท้ายบท_4[Email],ท้ายบท_4[Total points],"ยังไม่ส่ง")&lt;&gt;0,"ส่งแล้ว","ยังไม่ส่ง")</f>
        <v>ยังไม่ส่ง</v>
      </c>
      <c r="AM406" s="5">
        <f>_xlfn.XLOOKUP(Table1[[#This Row],[email]],Quiz_4[Email],Quiz_4[Total points],"ยังไม่ส่ง")</f>
        <v>7</v>
      </c>
      <c r="AN406" s="5" t="str">
        <f>IF(_xlfn.XLOOKUP(Table1[[#This Row],[email]],แบบฝึก_51[Email],แบบฝึก_51[Completion time],0)&lt;&gt;0,"ส่งแล้ว","ยังไม่ส่ง")</f>
        <v>ส่งแล้ว</v>
      </c>
      <c r="AO406" s="5" t="str">
        <f>IF(_xlfn.XLOOKUP(Table1[[#This Row],[email]],แบบฝึก_52[Email],แบบฝึก_52[Completion time],0)&lt;&gt;0,"ส่งแล้ว","ยังไม่ส่ง")</f>
        <v>ส่งแล้ว</v>
      </c>
      <c r="AP406" s="5">
        <f>_xlfn.XLOOKUP(Table1[[#This Row],[email]],ท้ายบท_5[Email],ท้ายบท_5[Total points],"ยังไม่ส่ง")</f>
        <v>16</v>
      </c>
      <c r="AQ406" s="5">
        <f>_xlfn.XLOOKUP(Table1[[#This Row],[email]],Quiz_5[Email],Quiz_5[Total points],"ยังไม่ส่ง")</f>
        <v>6</v>
      </c>
      <c r="AR406" s="37"/>
      <c r="AS406" s="4" t="str">
        <f>IF(M406&lt;10,"ยังไม่ซ่อม",IF(Table1[[#This Row],[ซ่อมแล้วกลางภาค]]="ซ่อมแล้ว","ซ่อมแล้ว","ไม่ต้องซ่อม"))</f>
        <v>ไม่ต้องซ่อม</v>
      </c>
      <c r="BN406"/>
      <c r="BO406"/>
      <c r="BP406"/>
      <c r="BQ406"/>
    </row>
    <row r="407" spans="1:69" ht="19.5" x14ac:dyDescent="0.4">
      <c r="A407" s="21">
        <v>406</v>
      </c>
      <c r="B407" s="4">
        <v>11</v>
      </c>
      <c r="C407" s="4">
        <v>28</v>
      </c>
      <c r="D407" s="4" t="s">
        <v>33517</v>
      </c>
      <c r="E407" s="4" t="s">
        <v>32346</v>
      </c>
      <c r="F407" s="4" t="s">
        <v>33518</v>
      </c>
      <c r="G407" s="4" t="s">
        <v>33519</v>
      </c>
      <c r="H407" s="4" t="s">
        <v>194</v>
      </c>
      <c r="I407" s="24">
        <f>ROUND(COUNTIF(Table1[[#This Row],[กิจกรรม 1.1]:[ท้ายบท 1]],"&lt;&gt;ยังไม่ส่ง")*2+IF(Table1[[#This Row],[Quiz 1]]&lt;&gt;"ยังไม่ส่ง",Table1[[#This Row],[Quiz 1]]*2/10,0),0)</f>
        <v>10</v>
      </c>
      <c r="J407" s="24">
        <f>ROUND(COUNTIF(Table1[[#This Row],[แบบฝึก 2.1]:[ท้ายบท 2]],"&lt;&gt;ยังไม่ส่ง")*8/3+IF(Table1[[#This Row],[Quiz 2]]&lt;&gt;"ยังไม่ส่ง",Table1[[#This Row],[Quiz 2]]*2/10,0),0)</f>
        <v>7</v>
      </c>
      <c r="K407" s="24">
        <f>ROUND(COUNTIF(Table1[[#This Row],[แบบฝึก 3.1]:[ท้ายบท 3]],"&lt;&gt;ยังไม่ส่ง")*3/2+IF(Table1[[#This Row],[Quiz 3]]&lt;&gt;"ยังไม่ส่ง",Table1[[#This Row],[Quiz 3]]*2/10,0),0)</f>
        <v>2</v>
      </c>
      <c r="L407" s="12">
        <f>Table1[[#This Row],[บท 1 '[10']]]+Table1[[#This Row],[บท 2 '[10']]]+Table1[[#This Row],[บท 3 '[5']]]</f>
        <v>19</v>
      </c>
      <c r="M407" s="12">
        <f>IF(Table1[[#This Row],[ซ่อมแล้วกลางภาค]]="ซ่อมแล้ว",10,Table1[[#This Row],[MID '[20']2]])</f>
        <v>9</v>
      </c>
      <c r="N407" s="12">
        <f>ROUND(COUNTIF(Table1[[#This Row],[แบบฝึก 4.1]:[ท้ายบท 4]],"&lt;&gt;ยังไม่ส่ง")*8/2+IF(Table1[[#This Row],[Quiz 4]]&lt;&gt;"ยังไม่ส่ง",Table1[[#This Row],[Quiz 4]]*2/10,0),0)</f>
        <v>2</v>
      </c>
      <c r="O407" s="12"/>
      <c r="P407" s="13">
        <f>ROUND(COUNTIF(Table1[[#This Row],[แบบฝึก 5.1]:[ท้ายบท 5]],"&lt;&gt;ยังไม่ส่ง")*8/3+IF(Table1[[#This Row],[Quiz 5]]&lt;&gt;"ยังไม่ส่ง",Table1[[#This Row],[Quiz 5]]*2/10,0),0)</f>
        <v>4</v>
      </c>
      <c r="Q407" s="12">
        <f>Table1[[#This Row],[บท 4 '[10']]]+Table1[[#This Row],[นำเสนอ '[5']]]+Table1[[#This Row],[บท 5 '[10']]]</f>
        <v>6</v>
      </c>
      <c r="R407" s="12">
        <f>Table1[[#This Row],[ก่อนกลางภาค '[25']]]+Table1[[#This Row],[กลางภาค '[20']]]+Table1[[#This Row],[หลังกลางภาค '[25']]]</f>
        <v>34</v>
      </c>
      <c r="S407" s="12"/>
      <c r="T407" s="12">
        <f>Table1[[#This Row],[ปลายภาค '[30']]]+Table1[[#This Row],[ก่อนปลายภาค '[70']]]</f>
        <v>34</v>
      </c>
      <c r="U407" s="11">
        <f t="shared" si="6"/>
        <v>0</v>
      </c>
      <c r="V407" s="5" t="str">
        <f>IF(_xlfn.XLOOKUP(Table1[[#This Row],[email]],กิจกรรม_11[Email],กิจกรรม_11[Completion time],0)&lt;&gt;0,"ส่งแล้ว","ยังไม่ส่ง")</f>
        <v>ส่งแล้ว</v>
      </c>
      <c r="W407" s="5" t="str">
        <f>IF(_xlfn.XLOOKUP(Table1[[#This Row],[email]],แบบฝึก_11[Email],แบบฝึก_11[Completion time],0)&lt;&gt;0,"ส่งแล้ว","ยังไม่ส่ง")</f>
        <v>ส่งแล้ว</v>
      </c>
      <c r="X407" s="5" t="str">
        <f>IF(_xlfn.XLOOKUP(Table1[[#This Row],[email]],แบบฝึก_12[Email],แบบฝึก_12[Completion time],0)&lt;&gt;0,"ส่งแล้ว","ยังไม่ส่ง")</f>
        <v>ส่งแล้ว</v>
      </c>
      <c r="Y407" s="5">
        <f>_xlfn.XLOOKUP(Table1[[#This Row],[email]],ท้ายบท_1[Email],ท้ายบท_1[Total points],"ยังไม่ส่ง")</f>
        <v>18</v>
      </c>
      <c r="Z407" s="4">
        <f>_xlfn.XLOOKUP(Table1[[#This Row],[email]],Quiz_1[Email],Quiz_1[Total points],"ยังไม่ส่ง")</f>
        <v>9</v>
      </c>
      <c r="AA407" s="5" t="str">
        <f>IF(_xlfn.XLOOKUP(Table1[[#This Row],[email]],แบบฝึก_21[Email],แบบฝึก_21[Completion time],0)&lt;&gt;0,"ส่งแล้ว","ยังไม่ส่ง")</f>
        <v>ส่งแล้ว</v>
      </c>
      <c r="AB407" s="5" t="str">
        <f>IF(_xlfn.XLOOKUP(Table1[[#This Row],[email]],แบบฝึก_22[Email],แบบฝึก_22[Completion time],0)&lt;&gt;0,"ส่งแล้ว","ยังไม่ส่ง")</f>
        <v>ส่งแล้ว</v>
      </c>
      <c r="AC407" s="5" t="str">
        <f>_xlfn.XLOOKUP(Table1[[#This Row],[email]],ท้ายบท_2[Email],ท้ายบท_2[Total points],"ยังไม่ส่ง")</f>
        <v>ยังไม่ส่ง</v>
      </c>
      <c r="AD407" s="5">
        <f>_xlfn.XLOOKUP(Table1[[#This Row],[email]],Quiz_2[Email],Quiz_2[Total points],"ยังไม่ส่ง")</f>
        <v>9</v>
      </c>
      <c r="AE407" s="5" t="str">
        <f>IF(_xlfn.XLOOKUP(Table1[[#This Row],[email]],แบบฝึก_31[Email],แบบฝึก_31[Completion time],0)&lt;&gt;0,"ส่งแล้ว","ยังไม่ส่ง")</f>
        <v>ยังไม่ส่ง</v>
      </c>
      <c r="AF407" s="5">
        <f>_xlfn.XLOOKUP(Table1[[#This Row],[email]],ท้ายบท_3[Email],ท้ายบท_3[Total points],"ยังไม่ส่ง")</f>
        <v>10</v>
      </c>
      <c r="AG407" s="5" t="str">
        <f>_xlfn.XLOOKUP(Table1[[#This Row],[email]],Quiz_3[Email],Quiz_3[Total points],"ยังไม่ส่ง")</f>
        <v>ยังไม่ส่ง</v>
      </c>
      <c r="AH407" s="12">
        <v>14</v>
      </c>
      <c r="AI407" s="4">
        <v>4</v>
      </c>
      <c r="AJ407" s="12">
        <f>ROUND((Table1[[#This Row],[mid '[20']]]+Table1[[#This Row],[mid '[10']]])/2,0)</f>
        <v>9</v>
      </c>
      <c r="AK407" s="5" t="str">
        <f>IF(_xlfn.XLOOKUP(Table1[[#This Row],[email]],แบบฝึก_41[Email],แบบฝึก_41[Completion time],0)&lt;&gt;0,"ส่งแล้ว","ยังไม่ส่ง")</f>
        <v>ยังไม่ส่ง</v>
      </c>
      <c r="AL407" s="5" t="str">
        <f>IF(_xlfn.XLOOKUP(Table1[[#This Row],[email]],ท้ายบท_4[Email],ท้ายบท_4[Total points],"ยังไม่ส่ง")&lt;&gt;0,"ส่งแล้ว","ยังไม่ส่ง")</f>
        <v>ยังไม่ส่ง</v>
      </c>
      <c r="AM407" s="5">
        <f>_xlfn.XLOOKUP(Table1[[#This Row],[email]],Quiz_4[Email],Quiz_4[Total points],"ยังไม่ส่ง")</f>
        <v>9</v>
      </c>
      <c r="AN407" s="5" t="str">
        <f>IF(_xlfn.XLOOKUP(Table1[[#This Row],[email]],แบบฝึก_51[Email],แบบฝึก_51[Completion time],0)&lt;&gt;0,"ส่งแล้ว","ยังไม่ส่ง")</f>
        <v>ส่งแล้ว</v>
      </c>
      <c r="AO407" s="5" t="str">
        <f>IF(_xlfn.XLOOKUP(Table1[[#This Row],[email]],แบบฝึก_52[Email],แบบฝึก_52[Completion time],0)&lt;&gt;0,"ส่งแล้ว","ยังไม่ส่ง")</f>
        <v>ยังไม่ส่ง</v>
      </c>
      <c r="AP407" s="5" t="str">
        <f>_xlfn.XLOOKUP(Table1[[#This Row],[email]],ท้ายบท_5[Email],ท้ายบท_5[Total points],"ยังไม่ส่ง")</f>
        <v>ยังไม่ส่ง</v>
      </c>
      <c r="AQ407" s="5">
        <f>_xlfn.XLOOKUP(Table1[[#This Row],[email]],Quiz_5[Email],Quiz_5[Total points],"ยังไม่ส่ง")</f>
        <v>5</v>
      </c>
      <c r="AR407" s="37"/>
      <c r="AS407" s="4" t="str">
        <f>IF(M407&lt;10,"ยังไม่ซ่อม",IF(Table1[[#This Row],[ซ่อมแล้วกลางภาค]]="ซ่อมแล้ว","ซ่อมแล้ว","ไม่ต้องซ่อม"))</f>
        <v>ยังไม่ซ่อม</v>
      </c>
      <c r="BN407"/>
      <c r="BO407"/>
      <c r="BP407"/>
      <c r="BQ407"/>
    </row>
    <row r="408" spans="1:69" ht="19.5" x14ac:dyDescent="0.4">
      <c r="A408" s="21">
        <v>407</v>
      </c>
      <c r="B408" s="4">
        <v>11</v>
      </c>
      <c r="C408" s="4">
        <v>29</v>
      </c>
      <c r="D408" s="4" t="s">
        <v>33520</v>
      </c>
      <c r="E408" s="4" t="s">
        <v>32396</v>
      </c>
      <c r="F408" s="4" t="s">
        <v>33521</v>
      </c>
      <c r="G408" s="4" t="s">
        <v>33522</v>
      </c>
      <c r="H408" s="4" t="s">
        <v>316</v>
      </c>
      <c r="I408" s="24">
        <f>ROUND(COUNTIF(Table1[[#This Row],[กิจกรรม 1.1]:[ท้ายบท 1]],"&lt;&gt;ยังไม่ส่ง")*2+IF(Table1[[#This Row],[Quiz 1]]&lt;&gt;"ยังไม่ส่ง",Table1[[#This Row],[Quiz 1]]*2/10,0),0)</f>
        <v>9</v>
      </c>
      <c r="J408" s="24">
        <f>ROUND(COUNTIF(Table1[[#This Row],[แบบฝึก 2.1]:[ท้ายบท 2]],"&lt;&gt;ยังไม่ส่ง")*8/3+IF(Table1[[#This Row],[Quiz 2]]&lt;&gt;"ยังไม่ส่ง",Table1[[#This Row],[Quiz 2]]*2/10,0),0)</f>
        <v>10</v>
      </c>
      <c r="K408" s="24">
        <f>ROUND(COUNTIF(Table1[[#This Row],[แบบฝึก 3.1]:[ท้ายบท 3]],"&lt;&gt;ยังไม่ส่ง")*3/2+IF(Table1[[#This Row],[Quiz 3]]&lt;&gt;"ยังไม่ส่ง",Table1[[#This Row],[Quiz 3]]*2/10,0),0)</f>
        <v>4</v>
      </c>
      <c r="L408" s="12">
        <f>Table1[[#This Row],[บท 1 '[10']]]+Table1[[#This Row],[บท 2 '[10']]]+Table1[[#This Row],[บท 3 '[5']]]</f>
        <v>23</v>
      </c>
      <c r="M408" s="12">
        <f>IF(Table1[[#This Row],[ซ่อมแล้วกลางภาค]]="ซ่อมแล้ว",10,Table1[[#This Row],[MID '[20']2]])</f>
        <v>10</v>
      </c>
      <c r="N408" s="12">
        <f>ROUND(COUNTIF(Table1[[#This Row],[แบบฝึก 4.1]:[ท้ายบท 4]],"&lt;&gt;ยังไม่ส่ง")*8/2+IF(Table1[[#This Row],[Quiz 4]]&lt;&gt;"ยังไม่ส่ง",Table1[[#This Row],[Quiz 4]]*2/10,0),0)</f>
        <v>5</v>
      </c>
      <c r="O408" s="12"/>
      <c r="P408" s="13">
        <f>ROUND(COUNTIF(Table1[[#This Row],[แบบฝึก 5.1]:[ท้ายบท 5]],"&lt;&gt;ยังไม่ส่ง")*8/3+IF(Table1[[#This Row],[Quiz 5]]&lt;&gt;"ยังไม่ส่ง",Table1[[#This Row],[Quiz 5]]*2/10,0),0)</f>
        <v>7</v>
      </c>
      <c r="Q408" s="12">
        <f>Table1[[#This Row],[บท 4 '[10']]]+Table1[[#This Row],[นำเสนอ '[5']]]+Table1[[#This Row],[บท 5 '[10']]]</f>
        <v>12</v>
      </c>
      <c r="R408" s="12">
        <f>Table1[[#This Row],[ก่อนกลางภาค '[25']]]+Table1[[#This Row],[กลางภาค '[20']]]+Table1[[#This Row],[หลังกลางภาค '[25']]]</f>
        <v>45</v>
      </c>
      <c r="S408" s="12"/>
      <c r="T408" s="12">
        <f>Table1[[#This Row],[ปลายภาค '[30']]]+Table1[[#This Row],[ก่อนปลายภาค '[70']]]</f>
        <v>45</v>
      </c>
      <c r="U408" s="11">
        <f t="shared" si="6"/>
        <v>0</v>
      </c>
      <c r="V408" s="5" t="str">
        <f>IF(_xlfn.XLOOKUP(Table1[[#This Row],[email]],กิจกรรม_11[Email],กิจกรรม_11[Completion time],0)&lt;&gt;0,"ส่งแล้ว","ยังไม่ส่ง")</f>
        <v>ส่งแล้ว</v>
      </c>
      <c r="W408" s="5" t="str">
        <f>IF(_xlfn.XLOOKUP(Table1[[#This Row],[email]],แบบฝึก_11[Email],แบบฝึก_11[Completion time],0)&lt;&gt;0,"ส่งแล้ว","ยังไม่ส่ง")</f>
        <v>ส่งแล้ว</v>
      </c>
      <c r="X408" s="5" t="str">
        <f>IF(_xlfn.XLOOKUP(Table1[[#This Row],[email]],แบบฝึก_12[Email],แบบฝึก_12[Completion time],0)&lt;&gt;0,"ส่งแล้ว","ยังไม่ส่ง")</f>
        <v>ส่งแล้ว</v>
      </c>
      <c r="Y408" s="5">
        <f>_xlfn.XLOOKUP(Table1[[#This Row],[email]],ท้ายบท_1[Email],ท้ายบท_1[Total points],"ยังไม่ส่ง")</f>
        <v>15</v>
      </c>
      <c r="Z408" s="4">
        <f>_xlfn.XLOOKUP(Table1[[#This Row],[email]],Quiz_1[Email],Quiz_1[Total points],"ยังไม่ส่ง")</f>
        <v>7</v>
      </c>
      <c r="AA408" s="5" t="str">
        <f>IF(_xlfn.XLOOKUP(Table1[[#This Row],[email]],แบบฝึก_21[Email],แบบฝึก_21[Completion time],0)&lt;&gt;0,"ส่งแล้ว","ยังไม่ส่ง")</f>
        <v>ส่งแล้ว</v>
      </c>
      <c r="AB408" s="5" t="str">
        <f>IF(_xlfn.XLOOKUP(Table1[[#This Row],[email]],แบบฝึก_22[Email],แบบฝึก_22[Completion time],0)&lt;&gt;0,"ส่งแล้ว","ยังไม่ส่ง")</f>
        <v>ส่งแล้ว</v>
      </c>
      <c r="AC408" s="5">
        <f>_xlfn.XLOOKUP(Table1[[#This Row],[email]],ท้ายบท_2[Email],ท้ายบท_2[Total points],"ยังไม่ส่ง")</f>
        <v>7</v>
      </c>
      <c r="AD408" s="5">
        <f>_xlfn.XLOOKUP(Table1[[#This Row],[email]],Quiz_2[Email],Quiz_2[Total points],"ยังไม่ส่ง")</f>
        <v>10</v>
      </c>
      <c r="AE408" s="5" t="str">
        <f>IF(_xlfn.XLOOKUP(Table1[[#This Row],[email]],แบบฝึก_31[Email],แบบฝึก_31[Completion time],0)&lt;&gt;0,"ส่งแล้ว","ยังไม่ส่ง")</f>
        <v>ส่งแล้ว</v>
      </c>
      <c r="AF408" s="5">
        <f>_xlfn.XLOOKUP(Table1[[#This Row],[email]],ท้ายบท_3[Email],ท้ายบท_3[Total points],"ยังไม่ส่ง")</f>
        <v>9</v>
      </c>
      <c r="AG408" s="5">
        <f>_xlfn.XLOOKUP(Table1[[#This Row],[email]],Quiz_3[Email],Quiz_3[Total points],"ยังไม่ส่ง")</f>
        <v>7</v>
      </c>
      <c r="AH408" s="12">
        <v>13</v>
      </c>
      <c r="AI408" s="4">
        <v>6</v>
      </c>
      <c r="AJ408" s="12">
        <f>ROUND((Table1[[#This Row],[mid '[20']]]+Table1[[#This Row],[mid '[10']]])/2,0)</f>
        <v>10</v>
      </c>
      <c r="AK408" s="5" t="str">
        <f>IF(_xlfn.XLOOKUP(Table1[[#This Row],[email]],แบบฝึก_41[Email],แบบฝึก_41[Completion time],0)&lt;&gt;0,"ส่งแล้ว","ยังไม่ส่ง")</f>
        <v>ส่งแล้ว</v>
      </c>
      <c r="AL408" s="5" t="str">
        <f>IF(_xlfn.XLOOKUP(Table1[[#This Row],[email]],ท้ายบท_4[Email],ท้ายบท_4[Total points],"ยังไม่ส่ง")&lt;&gt;0,"ส่งแล้ว","ยังไม่ส่ง")</f>
        <v>ยังไม่ส่ง</v>
      </c>
      <c r="AM408" s="5">
        <f>_xlfn.XLOOKUP(Table1[[#This Row],[email]],Quiz_4[Email],Quiz_4[Total points],"ยังไม่ส่ง")</f>
        <v>7</v>
      </c>
      <c r="AN408" s="5" t="str">
        <f>IF(_xlfn.XLOOKUP(Table1[[#This Row],[email]],แบบฝึก_51[Email],แบบฝึก_51[Completion time],0)&lt;&gt;0,"ส่งแล้ว","ยังไม่ส่ง")</f>
        <v>ส่งแล้ว</v>
      </c>
      <c r="AO408" s="5" t="str">
        <f>IF(_xlfn.XLOOKUP(Table1[[#This Row],[email]],แบบฝึก_52[Email],แบบฝึก_52[Completion time],0)&lt;&gt;0,"ส่งแล้ว","ยังไม่ส่ง")</f>
        <v>ส่งแล้ว</v>
      </c>
      <c r="AP408" s="5" t="str">
        <f>_xlfn.XLOOKUP(Table1[[#This Row],[email]],ท้ายบท_5[Email],ท้ายบท_5[Total points],"ยังไม่ส่ง")</f>
        <v>ยังไม่ส่ง</v>
      </c>
      <c r="AQ408" s="5">
        <f>_xlfn.XLOOKUP(Table1[[#This Row],[email]],Quiz_5[Email],Quiz_5[Total points],"ยังไม่ส่ง")</f>
        <v>6</v>
      </c>
      <c r="AR408" s="37"/>
      <c r="AS408" s="4" t="str">
        <f>IF(M408&lt;10,"ยังไม่ซ่อม",IF(Table1[[#This Row],[ซ่อมแล้วกลางภาค]]="ซ่อมแล้ว","ซ่อมแล้ว","ไม่ต้องซ่อม"))</f>
        <v>ไม่ต้องซ่อม</v>
      </c>
      <c r="BN408"/>
      <c r="BO408"/>
      <c r="BP408"/>
      <c r="BQ408"/>
    </row>
    <row r="409" spans="1:69" ht="19.5" x14ac:dyDescent="0.4">
      <c r="A409" s="21">
        <v>408</v>
      </c>
      <c r="B409" s="4">
        <v>11</v>
      </c>
      <c r="C409" s="4">
        <v>30</v>
      </c>
      <c r="D409" s="4" t="s">
        <v>33523</v>
      </c>
      <c r="E409" s="4" t="s">
        <v>32396</v>
      </c>
      <c r="F409" s="4" t="s">
        <v>33524</v>
      </c>
      <c r="G409" s="4" t="s">
        <v>33525</v>
      </c>
      <c r="H409" s="4" t="s">
        <v>181</v>
      </c>
      <c r="I409" s="24">
        <f>ROUND(COUNTIF(Table1[[#This Row],[กิจกรรม 1.1]:[ท้ายบท 1]],"&lt;&gt;ยังไม่ส่ง")*2+IF(Table1[[#This Row],[Quiz 1]]&lt;&gt;"ยังไม่ส่ง",Table1[[#This Row],[Quiz 1]]*2/10,0),0)</f>
        <v>8</v>
      </c>
      <c r="J409" s="24">
        <f>ROUND(COUNTIF(Table1[[#This Row],[แบบฝึก 2.1]:[ท้ายบท 2]],"&lt;&gt;ยังไม่ส่ง")*8/3+IF(Table1[[#This Row],[Quiz 2]]&lt;&gt;"ยังไม่ส่ง",Table1[[#This Row],[Quiz 2]]*2/10,0),0)</f>
        <v>3</v>
      </c>
      <c r="K409" s="24">
        <f>ROUND(COUNTIF(Table1[[#This Row],[แบบฝึก 3.1]:[ท้ายบท 3]],"&lt;&gt;ยังไม่ส่ง")*3/2+IF(Table1[[#This Row],[Quiz 3]]&lt;&gt;"ยังไม่ส่ง",Table1[[#This Row],[Quiz 3]]*2/10,0),0)</f>
        <v>0</v>
      </c>
      <c r="L409" s="12">
        <f>Table1[[#This Row],[บท 1 '[10']]]+Table1[[#This Row],[บท 2 '[10']]]+Table1[[#This Row],[บท 3 '[5']]]</f>
        <v>11</v>
      </c>
      <c r="M409" s="12">
        <f>IF(Table1[[#This Row],[ซ่อมแล้วกลางภาค]]="ซ่อมแล้ว",10,Table1[[#This Row],[MID '[20']2]])</f>
        <v>6</v>
      </c>
      <c r="N409" s="12">
        <f>ROUND(COUNTIF(Table1[[#This Row],[แบบฝึก 4.1]:[ท้ายบท 4]],"&lt;&gt;ยังไม่ส่ง")*8/2+IF(Table1[[#This Row],[Quiz 4]]&lt;&gt;"ยังไม่ส่ง",Table1[[#This Row],[Quiz 4]]*2/10,0),0)</f>
        <v>1</v>
      </c>
      <c r="O409" s="12"/>
      <c r="P409" s="13">
        <f>ROUND(COUNTIF(Table1[[#This Row],[แบบฝึก 5.1]:[ท้ายบท 5]],"&lt;&gt;ยังไม่ส่ง")*8/3+IF(Table1[[#This Row],[Quiz 5]]&lt;&gt;"ยังไม่ส่ง",Table1[[#This Row],[Quiz 5]]*2/10,0),0)</f>
        <v>4</v>
      </c>
      <c r="Q409" s="12">
        <f>Table1[[#This Row],[บท 4 '[10']]]+Table1[[#This Row],[นำเสนอ '[5']]]+Table1[[#This Row],[บท 5 '[10']]]</f>
        <v>5</v>
      </c>
      <c r="R409" s="12">
        <f>Table1[[#This Row],[ก่อนกลางภาค '[25']]]+Table1[[#This Row],[กลางภาค '[20']]]+Table1[[#This Row],[หลังกลางภาค '[25']]]</f>
        <v>22</v>
      </c>
      <c r="S409" s="12"/>
      <c r="T409" s="12">
        <f>Table1[[#This Row],[ปลายภาค '[30']]]+Table1[[#This Row],[ก่อนปลายภาค '[70']]]</f>
        <v>22</v>
      </c>
      <c r="U409" s="11">
        <f t="shared" si="6"/>
        <v>0</v>
      </c>
      <c r="V409" s="5" t="str">
        <f>IF(_xlfn.XLOOKUP(Table1[[#This Row],[email]],กิจกรรม_11[Email],กิจกรรม_11[Completion time],0)&lt;&gt;0,"ส่งแล้ว","ยังไม่ส่ง")</f>
        <v>ส่งแล้ว</v>
      </c>
      <c r="W409" s="5" t="str">
        <f>IF(_xlfn.XLOOKUP(Table1[[#This Row],[email]],แบบฝึก_11[Email],แบบฝึก_11[Completion time],0)&lt;&gt;0,"ส่งแล้ว","ยังไม่ส่ง")</f>
        <v>ส่งแล้ว</v>
      </c>
      <c r="X409" s="5" t="str">
        <f>IF(_xlfn.XLOOKUP(Table1[[#This Row],[email]],แบบฝึก_12[Email],แบบฝึก_12[Completion time],0)&lt;&gt;0,"ส่งแล้ว","ยังไม่ส่ง")</f>
        <v>ส่งแล้ว</v>
      </c>
      <c r="Y409" s="5" t="str">
        <f>_xlfn.XLOOKUP(Table1[[#This Row],[email]],ท้ายบท_1[Email],ท้ายบท_1[Total points],"ยังไม่ส่ง")</f>
        <v>ยังไม่ส่ง</v>
      </c>
      <c r="Z409" s="4">
        <f>_xlfn.XLOOKUP(Table1[[#This Row],[email]],Quiz_1[Email],Quiz_1[Total points],"ยังไม่ส่ง")</f>
        <v>9</v>
      </c>
      <c r="AA409" s="5" t="str">
        <f>IF(_xlfn.XLOOKUP(Table1[[#This Row],[email]],แบบฝึก_21[Email],แบบฝึก_21[Completion time],0)&lt;&gt;0,"ส่งแล้ว","ยังไม่ส่ง")</f>
        <v>ส่งแล้ว</v>
      </c>
      <c r="AB409" s="5" t="str">
        <f>IF(_xlfn.XLOOKUP(Table1[[#This Row],[email]],แบบฝึก_22[Email],แบบฝึก_22[Completion time],0)&lt;&gt;0,"ส่งแล้ว","ยังไม่ส่ง")</f>
        <v>ยังไม่ส่ง</v>
      </c>
      <c r="AC409" s="5" t="str">
        <f>_xlfn.XLOOKUP(Table1[[#This Row],[email]],ท้ายบท_2[Email],ท้ายบท_2[Total points],"ยังไม่ส่ง")</f>
        <v>ยังไม่ส่ง</v>
      </c>
      <c r="AD409" s="5" t="str">
        <f>_xlfn.XLOOKUP(Table1[[#This Row],[email]],Quiz_2[Email],Quiz_2[Total points],"ยังไม่ส่ง")</f>
        <v>ยังไม่ส่ง</v>
      </c>
      <c r="AE409" s="5" t="str">
        <f>IF(_xlfn.XLOOKUP(Table1[[#This Row],[email]],แบบฝึก_31[Email],แบบฝึก_31[Completion time],0)&lt;&gt;0,"ส่งแล้ว","ยังไม่ส่ง")</f>
        <v>ยังไม่ส่ง</v>
      </c>
      <c r="AF409" s="5" t="str">
        <f>_xlfn.XLOOKUP(Table1[[#This Row],[email]],ท้ายบท_3[Email],ท้ายบท_3[Total points],"ยังไม่ส่ง")</f>
        <v>ยังไม่ส่ง</v>
      </c>
      <c r="AG409" s="5" t="str">
        <f>_xlfn.XLOOKUP(Table1[[#This Row],[email]],Quiz_3[Email],Quiz_3[Total points],"ยังไม่ส่ง")</f>
        <v>ยังไม่ส่ง</v>
      </c>
      <c r="AH409" s="12">
        <v>10</v>
      </c>
      <c r="AI409" s="4">
        <v>1</v>
      </c>
      <c r="AJ409" s="12">
        <f>ROUND((Table1[[#This Row],[mid '[20']]]+Table1[[#This Row],[mid '[10']]])/2,0)</f>
        <v>6</v>
      </c>
      <c r="AK409" s="5" t="str">
        <f>IF(_xlfn.XLOOKUP(Table1[[#This Row],[email]],แบบฝึก_41[Email],แบบฝึก_41[Completion time],0)&lt;&gt;0,"ส่งแล้ว","ยังไม่ส่ง")</f>
        <v>ยังไม่ส่ง</v>
      </c>
      <c r="AL409" s="5" t="str">
        <f>IF(_xlfn.XLOOKUP(Table1[[#This Row],[email]],ท้ายบท_4[Email],ท้ายบท_4[Total points],"ยังไม่ส่ง")&lt;&gt;0,"ส่งแล้ว","ยังไม่ส่ง")</f>
        <v>ยังไม่ส่ง</v>
      </c>
      <c r="AM409" s="5">
        <f>_xlfn.XLOOKUP(Table1[[#This Row],[email]],Quiz_4[Email],Quiz_4[Total points],"ยังไม่ส่ง")</f>
        <v>5</v>
      </c>
      <c r="AN409" s="5" t="str">
        <f>IF(_xlfn.XLOOKUP(Table1[[#This Row],[email]],แบบฝึก_51[Email],แบบฝึก_51[Completion time],0)&lt;&gt;0,"ส่งแล้ว","ยังไม่ส่ง")</f>
        <v>ส่งแล้ว</v>
      </c>
      <c r="AO409" s="5" t="str">
        <f>IF(_xlfn.XLOOKUP(Table1[[#This Row],[email]],แบบฝึก_52[Email],แบบฝึก_52[Completion time],0)&lt;&gt;0,"ส่งแล้ว","ยังไม่ส่ง")</f>
        <v>ยังไม่ส่ง</v>
      </c>
      <c r="AP409" s="5" t="str">
        <f>_xlfn.XLOOKUP(Table1[[#This Row],[email]],ท้ายบท_5[Email],ท้ายบท_5[Total points],"ยังไม่ส่ง")</f>
        <v>ยังไม่ส่ง</v>
      </c>
      <c r="AQ409" s="5">
        <f>_xlfn.XLOOKUP(Table1[[#This Row],[email]],Quiz_5[Email],Quiz_5[Total points],"ยังไม่ส่ง")</f>
        <v>6</v>
      </c>
      <c r="AR409" s="37"/>
      <c r="AS409" s="4" t="str">
        <f>IF(M409&lt;10,"ยังไม่ซ่อม",IF(Table1[[#This Row],[ซ่อมแล้วกลางภาค]]="ซ่อมแล้ว","ซ่อมแล้ว","ไม่ต้องซ่อม"))</f>
        <v>ยังไม่ซ่อม</v>
      </c>
      <c r="BN409"/>
      <c r="BO409"/>
      <c r="BP409"/>
      <c r="BQ409"/>
    </row>
    <row r="410" spans="1:69" ht="19.5" x14ac:dyDescent="0.4">
      <c r="A410" s="21">
        <v>409</v>
      </c>
      <c r="B410" s="4">
        <v>11</v>
      </c>
      <c r="C410" s="4">
        <v>31</v>
      </c>
      <c r="D410" s="4" t="s">
        <v>33526</v>
      </c>
      <c r="E410" s="4" t="s">
        <v>32396</v>
      </c>
      <c r="F410" s="4" t="s">
        <v>33527</v>
      </c>
      <c r="G410" s="4" t="s">
        <v>32672</v>
      </c>
      <c r="H410" s="4" t="s">
        <v>354</v>
      </c>
      <c r="I410" s="24">
        <f>ROUND(COUNTIF(Table1[[#This Row],[กิจกรรม 1.1]:[ท้ายบท 1]],"&lt;&gt;ยังไม่ส่ง")*2+IF(Table1[[#This Row],[Quiz 1]]&lt;&gt;"ยังไม่ส่ง",Table1[[#This Row],[Quiz 1]]*2/10,0),0)</f>
        <v>6</v>
      </c>
      <c r="J410" s="24">
        <f>ROUND(COUNTIF(Table1[[#This Row],[แบบฝึก 2.1]:[ท้ายบท 2]],"&lt;&gt;ยังไม่ส่ง")*8/3+IF(Table1[[#This Row],[Quiz 2]]&lt;&gt;"ยังไม่ส่ง",Table1[[#This Row],[Quiz 2]]*2/10,0),0)</f>
        <v>0</v>
      </c>
      <c r="K410" s="24">
        <f>ROUND(COUNTIF(Table1[[#This Row],[แบบฝึก 3.1]:[ท้ายบท 3]],"&lt;&gt;ยังไม่ส่ง")*3/2+IF(Table1[[#This Row],[Quiz 3]]&lt;&gt;"ยังไม่ส่ง",Table1[[#This Row],[Quiz 3]]*2/10,0),0)</f>
        <v>0</v>
      </c>
      <c r="L410" s="12">
        <f>Table1[[#This Row],[บท 1 '[10']]]+Table1[[#This Row],[บท 2 '[10']]]+Table1[[#This Row],[บท 3 '[5']]]</f>
        <v>6</v>
      </c>
      <c r="M410" s="12">
        <f>IF(Table1[[#This Row],[ซ่อมแล้วกลางภาค]]="ซ่อมแล้ว",10,Table1[[#This Row],[MID '[20']2]])</f>
        <v>0</v>
      </c>
      <c r="N410" s="12">
        <f>ROUND(COUNTIF(Table1[[#This Row],[แบบฝึก 4.1]:[ท้ายบท 4]],"&lt;&gt;ยังไม่ส่ง")*8/2+IF(Table1[[#This Row],[Quiz 4]]&lt;&gt;"ยังไม่ส่ง",Table1[[#This Row],[Quiz 4]]*2/10,0),0)</f>
        <v>4</v>
      </c>
      <c r="O410" s="12"/>
      <c r="P410" s="13">
        <f>ROUND(COUNTIF(Table1[[#This Row],[แบบฝึก 5.1]:[ท้ายบท 5]],"&lt;&gt;ยังไม่ส่ง")*8/3+IF(Table1[[#This Row],[Quiz 5]]&lt;&gt;"ยังไม่ส่ง",Table1[[#This Row],[Quiz 5]]*2/10,0),0)</f>
        <v>0</v>
      </c>
      <c r="Q410" s="12">
        <f>Table1[[#This Row],[บท 4 '[10']]]+Table1[[#This Row],[นำเสนอ '[5']]]+Table1[[#This Row],[บท 5 '[10']]]</f>
        <v>4</v>
      </c>
      <c r="R410" s="12">
        <f>Table1[[#This Row],[ก่อนกลางภาค '[25']]]+Table1[[#This Row],[กลางภาค '[20']]]+Table1[[#This Row],[หลังกลางภาค '[25']]]</f>
        <v>10</v>
      </c>
      <c r="S410" s="12"/>
      <c r="T410" s="12">
        <f>Table1[[#This Row],[ปลายภาค '[30']]]+Table1[[#This Row],[ก่อนปลายภาค '[70']]]</f>
        <v>10</v>
      </c>
      <c r="U410" s="11">
        <f t="shared" si="6"/>
        <v>0</v>
      </c>
      <c r="V410" s="5" t="str">
        <f>IF(_xlfn.XLOOKUP(Table1[[#This Row],[email]],กิจกรรม_11[Email],กิจกรรม_11[Completion time],0)&lt;&gt;0,"ส่งแล้ว","ยังไม่ส่ง")</f>
        <v>ส่งแล้ว</v>
      </c>
      <c r="W410" s="5" t="str">
        <f>IF(_xlfn.XLOOKUP(Table1[[#This Row],[email]],แบบฝึก_11[Email],แบบฝึก_11[Completion time],0)&lt;&gt;0,"ส่งแล้ว","ยังไม่ส่ง")</f>
        <v>ส่งแล้ว</v>
      </c>
      <c r="X410" s="5" t="str">
        <f>IF(_xlfn.XLOOKUP(Table1[[#This Row],[email]],แบบฝึก_12[Email],แบบฝึก_12[Completion time],0)&lt;&gt;0,"ส่งแล้ว","ยังไม่ส่ง")</f>
        <v>ส่งแล้ว</v>
      </c>
      <c r="Y410" s="5" t="str">
        <f>_xlfn.XLOOKUP(Table1[[#This Row],[email]],ท้ายบท_1[Email],ท้ายบท_1[Total points],"ยังไม่ส่ง")</f>
        <v>ยังไม่ส่ง</v>
      </c>
      <c r="Z410" s="4" t="str">
        <f>_xlfn.XLOOKUP(Table1[[#This Row],[email]],Quiz_1[Email],Quiz_1[Total points],"ยังไม่ส่ง")</f>
        <v>ยังไม่ส่ง</v>
      </c>
      <c r="AA410" s="5" t="str">
        <f>IF(_xlfn.XLOOKUP(Table1[[#This Row],[email]],แบบฝึก_21[Email],แบบฝึก_21[Completion time],0)&lt;&gt;0,"ส่งแล้ว","ยังไม่ส่ง")</f>
        <v>ยังไม่ส่ง</v>
      </c>
      <c r="AB410" s="5" t="str">
        <f>IF(_xlfn.XLOOKUP(Table1[[#This Row],[email]],แบบฝึก_22[Email],แบบฝึก_22[Completion time],0)&lt;&gt;0,"ส่งแล้ว","ยังไม่ส่ง")</f>
        <v>ยังไม่ส่ง</v>
      </c>
      <c r="AC410" s="5" t="str">
        <f>_xlfn.XLOOKUP(Table1[[#This Row],[email]],ท้ายบท_2[Email],ท้ายบท_2[Total points],"ยังไม่ส่ง")</f>
        <v>ยังไม่ส่ง</v>
      </c>
      <c r="AD410" s="5" t="str">
        <f>_xlfn.XLOOKUP(Table1[[#This Row],[email]],Quiz_2[Email],Quiz_2[Total points],"ยังไม่ส่ง")</f>
        <v>ยังไม่ส่ง</v>
      </c>
      <c r="AE410" s="5" t="str">
        <f>IF(_xlfn.XLOOKUP(Table1[[#This Row],[email]],แบบฝึก_31[Email],แบบฝึก_31[Completion time],0)&lt;&gt;0,"ส่งแล้ว","ยังไม่ส่ง")</f>
        <v>ยังไม่ส่ง</v>
      </c>
      <c r="AF410" s="5" t="str">
        <f>_xlfn.XLOOKUP(Table1[[#This Row],[email]],ท้ายบท_3[Email],ท้ายบท_3[Total points],"ยังไม่ส่ง")</f>
        <v>ยังไม่ส่ง</v>
      </c>
      <c r="AG410" s="5" t="str">
        <f>_xlfn.XLOOKUP(Table1[[#This Row],[email]],Quiz_3[Email],Quiz_3[Total points],"ยังไม่ส่ง")</f>
        <v>ยังไม่ส่ง</v>
      </c>
      <c r="AH410" s="12">
        <v>0</v>
      </c>
      <c r="AI410" s="4">
        <v>0</v>
      </c>
      <c r="AJ410" s="12">
        <f>ROUND((Table1[[#This Row],[mid '[20']]]+Table1[[#This Row],[mid '[10']]])/2,0)</f>
        <v>0</v>
      </c>
      <c r="AK410" s="5" t="str">
        <f>IF(_xlfn.XLOOKUP(Table1[[#This Row],[email]],แบบฝึก_41[Email],แบบฝึก_41[Completion time],0)&lt;&gt;0,"ส่งแล้ว","ยังไม่ส่ง")</f>
        <v>ยังไม่ส่ง</v>
      </c>
      <c r="AL410" s="5" t="str">
        <f>IF(_xlfn.XLOOKUP(Table1[[#This Row],[email]],ท้ายบท_4[Email],ท้ายบท_4[Total points],"ยังไม่ส่ง")&lt;&gt;0,"ส่งแล้ว","ยังไม่ส่ง")</f>
        <v>ส่งแล้ว</v>
      </c>
      <c r="AM410" s="5" t="str">
        <f>_xlfn.XLOOKUP(Table1[[#This Row],[email]],Quiz_4[Email],Quiz_4[Total points],"ยังไม่ส่ง")</f>
        <v>ยังไม่ส่ง</v>
      </c>
      <c r="AN410" s="5" t="str">
        <f>IF(_xlfn.XLOOKUP(Table1[[#This Row],[email]],แบบฝึก_51[Email],แบบฝึก_51[Completion time],0)&lt;&gt;0,"ส่งแล้ว","ยังไม่ส่ง")</f>
        <v>ยังไม่ส่ง</v>
      </c>
      <c r="AO410" s="5" t="str">
        <f>IF(_xlfn.XLOOKUP(Table1[[#This Row],[email]],แบบฝึก_52[Email],แบบฝึก_52[Completion time],0)&lt;&gt;0,"ส่งแล้ว","ยังไม่ส่ง")</f>
        <v>ยังไม่ส่ง</v>
      </c>
      <c r="AP410" s="5" t="str">
        <f>_xlfn.XLOOKUP(Table1[[#This Row],[email]],ท้ายบท_5[Email],ท้ายบท_5[Total points],"ยังไม่ส่ง")</f>
        <v>ยังไม่ส่ง</v>
      </c>
      <c r="AQ410" s="5" t="str">
        <f>_xlfn.XLOOKUP(Table1[[#This Row],[email]],Quiz_5[Email],Quiz_5[Total points],"ยังไม่ส่ง")</f>
        <v>ยังไม่ส่ง</v>
      </c>
      <c r="AR410" s="37"/>
      <c r="AS410" s="4" t="str">
        <f>IF(M410&lt;10,"ยังไม่ซ่อม",IF(Table1[[#This Row],[ซ่อมแล้วกลางภาค]]="ซ่อมแล้ว","ซ่อมแล้ว","ไม่ต้องซ่อม"))</f>
        <v>ยังไม่ซ่อม</v>
      </c>
      <c r="BN410"/>
      <c r="BO410"/>
      <c r="BP410"/>
      <c r="BQ410"/>
    </row>
    <row r="411" spans="1:69" ht="19.5" x14ac:dyDescent="0.4">
      <c r="A411" s="21">
        <v>410</v>
      </c>
      <c r="B411" s="4">
        <v>11</v>
      </c>
      <c r="C411" s="4">
        <v>32</v>
      </c>
      <c r="D411" s="4" t="s">
        <v>33528</v>
      </c>
      <c r="E411" s="4" t="s">
        <v>32396</v>
      </c>
      <c r="F411" s="4" t="s">
        <v>32966</v>
      </c>
      <c r="G411" s="4" t="s">
        <v>33529</v>
      </c>
      <c r="H411" s="4" t="s">
        <v>95</v>
      </c>
      <c r="I411" s="24">
        <f>ROUND(COUNTIF(Table1[[#This Row],[กิจกรรม 1.1]:[ท้ายบท 1]],"&lt;&gt;ยังไม่ส่ง")*2+IF(Table1[[#This Row],[Quiz 1]]&lt;&gt;"ยังไม่ส่ง",Table1[[#This Row],[Quiz 1]]*2/10,0),0)</f>
        <v>3</v>
      </c>
      <c r="J411" s="24">
        <f>ROUND(COUNTIF(Table1[[#This Row],[แบบฝึก 2.1]:[ท้ายบท 2]],"&lt;&gt;ยังไม่ส่ง")*8/3+IF(Table1[[#This Row],[Quiz 2]]&lt;&gt;"ยังไม่ส่ง",Table1[[#This Row],[Quiz 2]]*2/10,0),0)</f>
        <v>3</v>
      </c>
      <c r="K411" s="24">
        <f>ROUND(COUNTIF(Table1[[#This Row],[แบบฝึก 3.1]:[ท้ายบท 3]],"&lt;&gt;ยังไม่ส่ง")*3/2+IF(Table1[[#This Row],[Quiz 3]]&lt;&gt;"ยังไม่ส่ง",Table1[[#This Row],[Quiz 3]]*2/10,0),0)</f>
        <v>0</v>
      </c>
      <c r="L411" s="12">
        <f>Table1[[#This Row],[บท 1 '[10']]]+Table1[[#This Row],[บท 2 '[10']]]+Table1[[#This Row],[บท 3 '[5']]]</f>
        <v>6</v>
      </c>
      <c r="M411" s="12">
        <f>IF(Table1[[#This Row],[ซ่อมแล้วกลางภาค]]="ซ่อมแล้ว",10,Table1[[#This Row],[MID '[20']2]])</f>
        <v>7</v>
      </c>
      <c r="N411" s="12">
        <f>ROUND(COUNTIF(Table1[[#This Row],[แบบฝึก 4.1]:[ท้ายบท 4]],"&lt;&gt;ยังไม่ส่ง")*8/2+IF(Table1[[#This Row],[Quiz 4]]&lt;&gt;"ยังไม่ส่ง",Table1[[#This Row],[Quiz 4]]*2/10,0),0)</f>
        <v>1</v>
      </c>
      <c r="O411" s="12"/>
      <c r="P411" s="13">
        <f>ROUND(COUNTIF(Table1[[#This Row],[แบบฝึก 5.1]:[ท้ายบท 5]],"&lt;&gt;ยังไม่ส่ง")*8/3+IF(Table1[[#This Row],[Quiz 5]]&lt;&gt;"ยังไม่ส่ง",Table1[[#This Row],[Quiz 5]]*2/10,0),0)</f>
        <v>3</v>
      </c>
      <c r="Q411" s="12">
        <f>Table1[[#This Row],[บท 4 '[10']]]+Table1[[#This Row],[นำเสนอ '[5']]]+Table1[[#This Row],[บท 5 '[10']]]</f>
        <v>4</v>
      </c>
      <c r="R411" s="12">
        <f>Table1[[#This Row],[ก่อนกลางภาค '[25']]]+Table1[[#This Row],[กลางภาค '[20']]]+Table1[[#This Row],[หลังกลางภาค '[25']]]</f>
        <v>17</v>
      </c>
      <c r="S411" s="12"/>
      <c r="T411" s="12">
        <f>Table1[[#This Row],[ปลายภาค '[30']]]+Table1[[#This Row],[ก่อนปลายภาค '[70']]]</f>
        <v>17</v>
      </c>
      <c r="U411" s="11">
        <f t="shared" si="6"/>
        <v>0</v>
      </c>
      <c r="V411" s="5" t="str">
        <f>IF(_xlfn.XLOOKUP(Table1[[#This Row],[email]],กิจกรรม_11[Email],กิจกรรม_11[Completion time],0)&lt;&gt;0,"ส่งแล้ว","ยังไม่ส่ง")</f>
        <v>ส่งแล้ว</v>
      </c>
      <c r="W411" s="5" t="str">
        <f>IF(_xlfn.XLOOKUP(Table1[[#This Row],[email]],แบบฝึก_11[Email],แบบฝึก_11[Completion time],0)&lt;&gt;0,"ส่งแล้ว","ยังไม่ส่ง")</f>
        <v>ยังไม่ส่ง</v>
      </c>
      <c r="X411" s="5" t="str">
        <f>IF(_xlfn.XLOOKUP(Table1[[#This Row],[email]],แบบฝึก_12[Email],แบบฝึก_12[Completion time],0)&lt;&gt;0,"ส่งแล้ว","ยังไม่ส่ง")</f>
        <v>ยังไม่ส่ง</v>
      </c>
      <c r="Y411" s="5" t="str">
        <f>_xlfn.XLOOKUP(Table1[[#This Row],[email]],ท้ายบท_1[Email],ท้ายบท_1[Total points],"ยังไม่ส่ง")</f>
        <v>ยังไม่ส่ง</v>
      </c>
      <c r="Z411" s="4">
        <f>_xlfn.XLOOKUP(Table1[[#This Row],[email]],Quiz_1[Email],Quiz_1[Total points],"ยังไม่ส่ง")</f>
        <v>7</v>
      </c>
      <c r="AA411" s="5" t="str">
        <f>IF(_xlfn.XLOOKUP(Table1[[#This Row],[email]],แบบฝึก_21[Email],แบบฝึก_21[Completion time],0)&lt;&gt;0,"ส่งแล้ว","ยังไม่ส่ง")</f>
        <v>ส่งแล้ว</v>
      </c>
      <c r="AB411" s="5" t="str">
        <f>IF(_xlfn.XLOOKUP(Table1[[#This Row],[email]],แบบฝึก_22[Email],แบบฝึก_22[Completion time],0)&lt;&gt;0,"ส่งแล้ว","ยังไม่ส่ง")</f>
        <v>ยังไม่ส่ง</v>
      </c>
      <c r="AC411" s="5" t="str">
        <f>_xlfn.XLOOKUP(Table1[[#This Row],[email]],ท้ายบท_2[Email],ท้ายบท_2[Total points],"ยังไม่ส่ง")</f>
        <v>ยังไม่ส่ง</v>
      </c>
      <c r="AD411" s="5" t="str">
        <f>_xlfn.XLOOKUP(Table1[[#This Row],[email]],Quiz_2[Email],Quiz_2[Total points],"ยังไม่ส่ง")</f>
        <v>ยังไม่ส่ง</v>
      </c>
      <c r="AE411" s="5" t="str">
        <f>IF(_xlfn.XLOOKUP(Table1[[#This Row],[email]],แบบฝึก_31[Email],แบบฝึก_31[Completion time],0)&lt;&gt;0,"ส่งแล้ว","ยังไม่ส่ง")</f>
        <v>ยังไม่ส่ง</v>
      </c>
      <c r="AF411" s="5" t="str">
        <f>_xlfn.XLOOKUP(Table1[[#This Row],[email]],ท้ายบท_3[Email],ท้ายบท_3[Total points],"ยังไม่ส่ง")</f>
        <v>ยังไม่ส่ง</v>
      </c>
      <c r="AG411" s="5" t="str">
        <f>_xlfn.XLOOKUP(Table1[[#This Row],[email]],Quiz_3[Email],Quiz_3[Total points],"ยังไม่ส่ง")</f>
        <v>ยังไม่ส่ง</v>
      </c>
      <c r="AH411" s="12">
        <v>10</v>
      </c>
      <c r="AI411" s="4">
        <v>3</v>
      </c>
      <c r="AJ411" s="12">
        <f>ROUND((Table1[[#This Row],[mid '[20']]]+Table1[[#This Row],[mid '[10']]])/2,0)</f>
        <v>7</v>
      </c>
      <c r="AK411" s="5" t="str">
        <f>IF(_xlfn.XLOOKUP(Table1[[#This Row],[email]],แบบฝึก_41[Email],แบบฝึก_41[Completion time],0)&lt;&gt;0,"ส่งแล้ว","ยังไม่ส่ง")</f>
        <v>ยังไม่ส่ง</v>
      </c>
      <c r="AL411" s="5" t="str">
        <f>IF(_xlfn.XLOOKUP(Table1[[#This Row],[email]],ท้ายบท_4[Email],ท้ายบท_4[Total points],"ยังไม่ส่ง")&lt;&gt;0,"ส่งแล้ว","ยังไม่ส่ง")</f>
        <v>ยังไม่ส่ง</v>
      </c>
      <c r="AM411" s="5">
        <f>_xlfn.XLOOKUP(Table1[[#This Row],[email]],Quiz_4[Email],Quiz_4[Total points],"ยังไม่ส่ง")</f>
        <v>5</v>
      </c>
      <c r="AN411" s="5" t="str">
        <f>IF(_xlfn.XLOOKUP(Table1[[#This Row],[email]],แบบฝึก_51[Email],แบบฝึก_51[Completion time],0)&lt;&gt;0,"ส่งแล้ว","ยังไม่ส่ง")</f>
        <v>ส่งแล้ว</v>
      </c>
      <c r="AO411" s="5" t="str">
        <f>IF(_xlfn.XLOOKUP(Table1[[#This Row],[email]],แบบฝึก_52[Email],แบบฝึก_52[Completion time],0)&lt;&gt;0,"ส่งแล้ว","ยังไม่ส่ง")</f>
        <v>ยังไม่ส่ง</v>
      </c>
      <c r="AP411" s="5" t="str">
        <f>_xlfn.XLOOKUP(Table1[[#This Row],[email]],ท้ายบท_5[Email],ท้ายบท_5[Total points],"ยังไม่ส่ง")</f>
        <v>ยังไม่ส่ง</v>
      </c>
      <c r="AQ411" s="5">
        <f>_xlfn.XLOOKUP(Table1[[#This Row],[email]],Quiz_5[Email],Quiz_5[Total points],"ยังไม่ส่ง")</f>
        <v>3</v>
      </c>
      <c r="AR411" s="37"/>
      <c r="AS411" s="4" t="str">
        <f>IF(M411&lt;10,"ยังไม่ซ่อม",IF(Table1[[#This Row],[ซ่อมแล้วกลางภาค]]="ซ่อมแล้ว","ซ่อมแล้ว","ไม่ต้องซ่อม"))</f>
        <v>ยังไม่ซ่อม</v>
      </c>
      <c r="BN411"/>
      <c r="BO411"/>
      <c r="BP411"/>
      <c r="BQ411"/>
    </row>
    <row r="412" spans="1:69" ht="19.5" x14ac:dyDescent="0.4">
      <c r="A412" s="21">
        <v>411</v>
      </c>
      <c r="B412" s="4">
        <v>11</v>
      </c>
      <c r="C412" s="4">
        <v>33</v>
      </c>
      <c r="D412" s="4" t="s">
        <v>33530</v>
      </c>
      <c r="E412" s="4" t="s">
        <v>32396</v>
      </c>
      <c r="F412" s="4" t="s">
        <v>33531</v>
      </c>
      <c r="G412" s="4" t="s">
        <v>33532</v>
      </c>
      <c r="H412" s="4" t="s">
        <v>177</v>
      </c>
      <c r="I412" s="24">
        <f>ROUND(COUNTIF(Table1[[#This Row],[กิจกรรม 1.1]:[ท้ายบท 1]],"&lt;&gt;ยังไม่ส่ง")*2+IF(Table1[[#This Row],[Quiz 1]]&lt;&gt;"ยังไม่ส่ง",Table1[[#This Row],[Quiz 1]]*2/10,0),0)</f>
        <v>7</v>
      </c>
      <c r="J412" s="24">
        <f>ROUND(COUNTIF(Table1[[#This Row],[แบบฝึก 2.1]:[ท้ายบท 2]],"&lt;&gt;ยังไม่ส่ง")*8/3+IF(Table1[[#This Row],[Quiz 2]]&lt;&gt;"ยังไม่ส่ง",Table1[[#This Row],[Quiz 2]]*2/10,0),0)</f>
        <v>4</v>
      </c>
      <c r="K412" s="24">
        <f>ROUND(COUNTIF(Table1[[#This Row],[แบบฝึก 3.1]:[ท้ายบท 3]],"&lt;&gt;ยังไม่ส่ง")*3/2+IF(Table1[[#This Row],[Quiz 3]]&lt;&gt;"ยังไม่ส่ง",Table1[[#This Row],[Quiz 3]]*2/10,0),0)</f>
        <v>2</v>
      </c>
      <c r="L412" s="12">
        <f>Table1[[#This Row],[บท 1 '[10']]]+Table1[[#This Row],[บท 2 '[10']]]+Table1[[#This Row],[บท 3 '[5']]]</f>
        <v>13</v>
      </c>
      <c r="M412" s="12">
        <f>IF(Table1[[#This Row],[ซ่อมแล้วกลางภาค]]="ซ่อมแล้ว",10,Table1[[#This Row],[MID '[20']2]])</f>
        <v>7</v>
      </c>
      <c r="N412" s="12">
        <f>ROUND(COUNTIF(Table1[[#This Row],[แบบฝึก 4.1]:[ท้ายบท 4]],"&lt;&gt;ยังไม่ส่ง")*8/2+IF(Table1[[#This Row],[Quiz 4]]&lt;&gt;"ยังไม่ส่ง",Table1[[#This Row],[Quiz 4]]*2/10,0),0)</f>
        <v>1</v>
      </c>
      <c r="O412" s="12"/>
      <c r="P412" s="13">
        <f>ROUND(COUNTIF(Table1[[#This Row],[แบบฝึก 5.1]:[ท้ายบท 5]],"&lt;&gt;ยังไม่ส่ง")*8/3+IF(Table1[[#This Row],[Quiz 5]]&lt;&gt;"ยังไม่ส่ง",Table1[[#This Row],[Quiz 5]]*2/10,0),0)</f>
        <v>4</v>
      </c>
      <c r="Q412" s="12">
        <f>Table1[[#This Row],[บท 4 '[10']]]+Table1[[#This Row],[นำเสนอ '[5']]]+Table1[[#This Row],[บท 5 '[10']]]</f>
        <v>5</v>
      </c>
      <c r="R412" s="12">
        <f>Table1[[#This Row],[ก่อนกลางภาค '[25']]]+Table1[[#This Row],[กลางภาค '[20']]]+Table1[[#This Row],[หลังกลางภาค '[25']]]</f>
        <v>25</v>
      </c>
      <c r="S412" s="12"/>
      <c r="T412" s="12">
        <f>Table1[[#This Row],[ปลายภาค '[30']]]+Table1[[#This Row],[ก่อนปลายภาค '[70']]]</f>
        <v>25</v>
      </c>
      <c r="U412" s="11">
        <f t="shared" si="6"/>
        <v>0</v>
      </c>
      <c r="V412" s="5" t="str">
        <f>IF(_xlfn.XLOOKUP(Table1[[#This Row],[email]],กิจกรรม_11[Email],กิจกรรม_11[Completion time],0)&lt;&gt;0,"ส่งแล้ว","ยังไม่ส่ง")</f>
        <v>ส่งแล้ว</v>
      </c>
      <c r="W412" s="5" t="str">
        <f>IF(_xlfn.XLOOKUP(Table1[[#This Row],[email]],แบบฝึก_11[Email],แบบฝึก_11[Completion time],0)&lt;&gt;0,"ส่งแล้ว","ยังไม่ส่ง")</f>
        <v>ส่งแล้ว</v>
      </c>
      <c r="X412" s="5" t="str">
        <f>IF(_xlfn.XLOOKUP(Table1[[#This Row],[email]],แบบฝึก_12[Email],แบบฝึก_12[Completion time],0)&lt;&gt;0,"ส่งแล้ว","ยังไม่ส่ง")</f>
        <v>ส่งแล้ว</v>
      </c>
      <c r="Y412" s="5" t="str">
        <f>_xlfn.XLOOKUP(Table1[[#This Row],[email]],ท้ายบท_1[Email],ท้ายบท_1[Total points],"ยังไม่ส่ง")</f>
        <v>ยังไม่ส่ง</v>
      </c>
      <c r="Z412" s="4">
        <f>_xlfn.XLOOKUP(Table1[[#This Row],[email]],Quiz_1[Email],Quiz_1[Total points],"ยังไม่ส่ง")</f>
        <v>7</v>
      </c>
      <c r="AA412" s="5" t="str">
        <f>IF(_xlfn.XLOOKUP(Table1[[#This Row],[email]],แบบฝึก_21[Email],แบบฝึก_21[Completion time],0)&lt;&gt;0,"ส่งแล้ว","ยังไม่ส่ง")</f>
        <v>ส่งแล้ว</v>
      </c>
      <c r="AB412" s="5" t="str">
        <f>IF(_xlfn.XLOOKUP(Table1[[#This Row],[email]],แบบฝึก_22[Email],แบบฝึก_22[Completion time],0)&lt;&gt;0,"ส่งแล้ว","ยังไม่ส่ง")</f>
        <v>ยังไม่ส่ง</v>
      </c>
      <c r="AC412" s="5" t="str">
        <f>_xlfn.XLOOKUP(Table1[[#This Row],[email]],ท้ายบท_2[Email],ท้ายบท_2[Total points],"ยังไม่ส่ง")</f>
        <v>ยังไม่ส่ง</v>
      </c>
      <c r="AD412" s="5">
        <f>_xlfn.XLOOKUP(Table1[[#This Row],[email]],Quiz_2[Email],Quiz_2[Total points],"ยังไม่ส่ง")</f>
        <v>9</v>
      </c>
      <c r="AE412" s="5" t="str">
        <f>IF(_xlfn.XLOOKUP(Table1[[#This Row],[email]],แบบฝึก_31[Email],แบบฝึก_31[Completion time],0)&lt;&gt;0,"ส่งแล้ว","ยังไม่ส่ง")</f>
        <v>ยังไม่ส่ง</v>
      </c>
      <c r="AF412" s="5">
        <f>_xlfn.XLOOKUP(Table1[[#This Row],[email]],ท้ายบท_3[Email],ท้ายบท_3[Total points],"ยังไม่ส่ง")</f>
        <v>10</v>
      </c>
      <c r="AG412" s="5" t="str">
        <f>_xlfn.XLOOKUP(Table1[[#This Row],[email]],Quiz_3[Email],Quiz_3[Total points],"ยังไม่ส่ง")</f>
        <v>ยังไม่ส่ง</v>
      </c>
      <c r="AH412" s="12">
        <v>12</v>
      </c>
      <c r="AI412" s="4">
        <v>2</v>
      </c>
      <c r="AJ412" s="12">
        <f>ROUND((Table1[[#This Row],[mid '[20']]]+Table1[[#This Row],[mid '[10']]])/2,0)</f>
        <v>7</v>
      </c>
      <c r="AK412" s="5" t="str">
        <f>IF(_xlfn.XLOOKUP(Table1[[#This Row],[email]],แบบฝึก_41[Email],แบบฝึก_41[Completion time],0)&lt;&gt;0,"ส่งแล้ว","ยังไม่ส่ง")</f>
        <v>ยังไม่ส่ง</v>
      </c>
      <c r="AL412" s="5" t="str">
        <f>IF(_xlfn.XLOOKUP(Table1[[#This Row],[email]],ท้ายบท_4[Email],ท้ายบท_4[Total points],"ยังไม่ส่ง")&lt;&gt;0,"ส่งแล้ว","ยังไม่ส่ง")</f>
        <v>ยังไม่ส่ง</v>
      </c>
      <c r="AM412" s="5">
        <f>_xlfn.XLOOKUP(Table1[[#This Row],[email]],Quiz_4[Email],Quiz_4[Total points],"ยังไม่ส่ง")</f>
        <v>5</v>
      </c>
      <c r="AN412" s="5" t="str">
        <f>IF(_xlfn.XLOOKUP(Table1[[#This Row],[email]],แบบฝึก_51[Email],แบบฝึก_51[Completion time],0)&lt;&gt;0,"ส่งแล้ว","ยังไม่ส่ง")</f>
        <v>ส่งแล้ว</v>
      </c>
      <c r="AO412" s="5" t="str">
        <f>IF(_xlfn.XLOOKUP(Table1[[#This Row],[email]],แบบฝึก_52[Email],แบบฝึก_52[Completion time],0)&lt;&gt;0,"ส่งแล้ว","ยังไม่ส่ง")</f>
        <v>ยังไม่ส่ง</v>
      </c>
      <c r="AP412" s="5" t="str">
        <f>_xlfn.XLOOKUP(Table1[[#This Row],[email]],ท้ายบท_5[Email],ท้ายบท_5[Total points],"ยังไม่ส่ง")</f>
        <v>ยังไม่ส่ง</v>
      </c>
      <c r="AQ412" s="5">
        <f>_xlfn.XLOOKUP(Table1[[#This Row],[email]],Quiz_5[Email],Quiz_5[Total points],"ยังไม่ส่ง")</f>
        <v>6</v>
      </c>
      <c r="AR412" s="37"/>
      <c r="AS412" s="4" t="str">
        <f>IF(M412&lt;10,"ยังไม่ซ่อม",IF(Table1[[#This Row],[ซ่อมแล้วกลางภาค]]="ซ่อมแล้ว","ซ่อมแล้ว","ไม่ต้องซ่อม"))</f>
        <v>ยังไม่ซ่อม</v>
      </c>
      <c r="BN412"/>
      <c r="BO412"/>
      <c r="BP412"/>
      <c r="BQ412"/>
    </row>
    <row r="413" spans="1:69" ht="19.5" x14ac:dyDescent="0.4">
      <c r="A413" s="21">
        <v>412</v>
      </c>
      <c r="B413" s="4">
        <v>11</v>
      </c>
      <c r="C413" s="4">
        <v>34</v>
      </c>
      <c r="D413" s="4" t="s">
        <v>33533</v>
      </c>
      <c r="E413" s="4" t="s">
        <v>32396</v>
      </c>
      <c r="F413" s="4" t="s">
        <v>33534</v>
      </c>
      <c r="G413" s="4" t="s">
        <v>33535</v>
      </c>
      <c r="H413" s="4" t="s">
        <v>384</v>
      </c>
      <c r="I413" s="24">
        <f>ROUND(COUNTIF(Table1[[#This Row],[กิจกรรม 1.1]:[ท้ายบท 1]],"&lt;&gt;ยังไม่ส่ง")*2+IF(Table1[[#This Row],[Quiz 1]]&lt;&gt;"ยังไม่ส่ง",Table1[[#This Row],[Quiz 1]]*2/10,0),0)</f>
        <v>9</v>
      </c>
      <c r="J413" s="24">
        <f>ROUND(COUNTIF(Table1[[#This Row],[แบบฝึก 2.1]:[ท้ายบท 2]],"&lt;&gt;ยังไม่ส่ง")*8/3+IF(Table1[[#This Row],[Quiz 2]]&lt;&gt;"ยังไม่ส่ง",Table1[[#This Row],[Quiz 2]]*2/10,0),0)</f>
        <v>4</v>
      </c>
      <c r="K413" s="24">
        <f>ROUND(COUNTIF(Table1[[#This Row],[แบบฝึก 3.1]:[ท้ายบท 3]],"&lt;&gt;ยังไม่ส่ง")*3/2+IF(Table1[[#This Row],[Quiz 3]]&lt;&gt;"ยังไม่ส่ง",Table1[[#This Row],[Quiz 3]]*2/10,0),0)</f>
        <v>4</v>
      </c>
      <c r="L413" s="12">
        <f>Table1[[#This Row],[บท 1 '[10']]]+Table1[[#This Row],[บท 2 '[10']]]+Table1[[#This Row],[บท 3 '[5']]]</f>
        <v>17</v>
      </c>
      <c r="M413" s="12">
        <f>IF(Table1[[#This Row],[ซ่อมแล้วกลางภาค]]="ซ่อมแล้ว",10,Table1[[#This Row],[MID '[20']2]])</f>
        <v>11</v>
      </c>
      <c r="N413" s="12">
        <f>ROUND(COUNTIF(Table1[[#This Row],[แบบฝึก 4.1]:[ท้ายบท 4]],"&lt;&gt;ยังไม่ส่ง")*8/2+IF(Table1[[#This Row],[Quiz 4]]&lt;&gt;"ยังไม่ส่ง",Table1[[#This Row],[Quiz 4]]*2/10,0),0)</f>
        <v>5</v>
      </c>
      <c r="O413" s="12"/>
      <c r="P413" s="13">
        <f>ROUND(COUNTIF(Table1[[#This Row],[แบบฝึก 5.1]:[ท้ายบท 5]],"&lt;&gt;ยังไม่ส่ง")*8/3+IF(Table1[[#This Row],[Quiz 5]]&lt;&gt;"ยังไม่ส่ง",Table1[[#This Row],[Quiz 5]]*2/10,0),0)</f>
        <v>7</v>
      </c>
      <c r="Q413" s="12">
        <f>Table1[[#This Row],[บท 4 '[10']]]+Table1[[#This Row],[นำเสนอ '[5']]]+Table1[[#This Row],[บท 5 '[10']]]</f>
        <v>12</v>
      </c>
      <c r="R413" s="12">
        <f>Table1[[#This Row],[ก่อนกลางภาค '[25']]]+Table1[[#This Row],[กลางภาค '[20']]]+Table1[[#This Row],[หลังกลางภาค '[25']]]</f>
        <v>40</v>
      </c>
      <c r="S413" s="12"/>
      <c r="T413" s="12">
        <f>Table1[[#This Row],[ปลายภาค '[30']]]+Table1[[#This Row],[ก่อนปลายภาค '[70']]]</f>
        <v>40</v>
      </c>
      <c r="U413" s="11">
        <f t="shared" si="6"/>
        <v>0</v>
      </c>
      <c r="V413" s="5" t="str">
        <f>IF(_xlfn.XLOOKUP(Table1[[#This Row],[email]],กิจกรรม_11[Email],กิจกรรม_11[Completion time],0)&lt;&gt;0,"ส่งแล้ว","ยังไม่ส่ง")</f>
        <v>ส่งแล้ว</v>
      </c>
      <c r="W413" s="5" t="str">
        <f>IF(_xlfn.XLOOKUP(Table1[[#This Row],[email]],แบบฝึก_11[Email],แบบฝึก_11[Completion time],0)&lt;&gt;0,"ส่งแล้ว","ยังไม่ส่ง")</f>
        <v>ส่งแล้ว</v>
      </c>
      <c r="X413" s="5" t="str">
        <f>IF(_xlfn.XLOOKUP(Table1[[#This Row],[email]],แบบฝึก_12[Email],แบบฝึก_12[Completion time],0)&lt;&gt;0,"ส่งแล้ว","ยังไม่ส่ง")</f>
        <v>ส่งแล้ว</v>
      </c>
      <c r="Y413" s="5">
        <f>_xlfn.XLOOKUP(Table1[[#This Row],[email]],ท้ายบท_1[Email],ท้ายบท_1[Total points],"ยังไม่ส่ง")</f>
        <v>16</v>
      </c>
      <c r="Z413" s="4">
        <f>_xlfn.XLOOKUP(Table1[[#This Row],[email]],Quiz_1[Email],Quiz_1[Total points],"ยังไม่ส่ง")</f>
        <v>3</v>
      </c>
      <c r="AA413" s="5" t="str">
        <f>IF(_xlfn.XLOOKUP(Table1[[#This Row],[email]],แบบฝึก_21[Email],แบบฝึก_21[Completion time],0)&lt;&gt;0,"ส่งแล้ว","ยังไม่ส่ง")</f>
        <v>ส่งแล้ว</v>
      </c>
      <c r="AB413" s="5" t="str">
        <f>IF(_xlfn.XLOOKUP(Table1[[#This Row],[email]],แบบฝึก_22[Email],แบบฝึก_22[Completion time],0)&lt;&gt;0,"ส่งแล้ว","ยังไม่ส่ง")</f>
        <v>ยังไม่ส่ง</v>
      </c>
      <c r="AC413" s="5" t="str">
        <f>_xlfn.XLOOKUP(Table1[[#This Row],[email]],ท้ายบท_2[Email],ท้ายบท_2[Total points],"ยังไม่ส่ง")</f>
        <v>ยังไม่ส่ง</v>
      </c>
      <c r="AD413" s="5">
        <f>_xlfn.XLOOKUP(Table1[[#This Row],[email]],Quiz_2[Email],Quiz_2[Total points],"ยังไม่ส่ง")</f>
        <v>9</v>
      </c>
      <c r="AE413" s="5" t="str">
        <f>IF(_xlfn.XLOOKUP(Table1[[#This Row],[email]],แบบฝึก_31[Email],แบบฝึก_31[Completion time],0)&lt;&gt;0,"ส่งแล้ว","ยังไม่ส่ง")</f>
        <v>ส่งแล้ว</v>
      </c>
      <c r="AF413" s="5">
        <f>_xlfn.XLOOKUP(Table1[[#This Row],[email]],ท้ายบท_3[Email],ท้ายบท_3[Total points],"ยังไม่ส่ง")</f>
        <v>9</v>
      </c>
      <c r="AG413" s="5">
        <f>_xlfn.XLOOKUP(Table1[[#This Row],[email]],Quiz_3[Email],Quiz_3[Total points],"ยังไม่ส่ง")</f>
        <v>6</v>
      </c>
      <c r="AH413" s="12">
        <v>13</v>
      </c>
      <c r="AI413" s="4">
        <v>8</v>
      </c>
      <c r="AJ413" s="12">
        <f>ROUND((Table1[[#This Row],[mid '[20']]]+Table1[[#This Row],[mid '[10']]])/2,0)</f>
        <v>11</v>
      </c>
      <c r="AK413" s="5" t="str">
        <f>IF(_xlfn.XLOOKUP(Table1[[#This Row],[email]],แบบฝึก_41[Email],แบบฝึก_41[Completion time],0)&lt;&gt;0,"ส่งแล้ว","ยังไม่ส่ง")</f>
        <v>ส่งแล้ว</v>
      </c>
      <c r="AL413" s="5" t="str">
        <f>IF(_xlfn.XLOOKUP(Table1[[#This Row],[email]],ท้ายบท_4[Email],ท้ายบท_4[Total points],"ยังไม่ส่ง")&lt;&gt;0,"ส่งแล้ว","ยังไม่ส่ง")</f>
        <v>ยังไม่ส่ง</v>
      </c>
      <c r="AM413" s="5">
        <f>_xlfn.XLOOKUP(Table1[[#This Row],[email]],Quiz_4[Email],Quiz_4[Total points],"ยังไม่ส่ง")</f>
        <v>7</v>
      </c>
      <c r="AN413" s="5" t="str">
        <f>IF(_xlfn.XLOOKUP(Table1[[#This Row],[email]],แบบฝึก_51[Email],แบบฝึก_51[Completion time],0)&lt;&gt;0,"ส่งแล้ว","ยังไม่ส่ง")</f>
        <v>ส่งแล้ว</v>
      </c>
      <c r="AO413" s="5" t="str">
        <f>IF(_xlfn.XLOOKUP(Table1[[#This Row],[email]],แบบฝึก_52[Email],แบบฝึก_52[Completion time],0)&lt;&gt;0,"ส่งแล้ว","ยังไม่ส่ง")</f>
        <v>ส่งแล้ว</v>
      </c>
      <c r="AP413" s="5" t="str">
        <f>_xlfn.XLOOKUP(Table1[[#This Row],[email]],ท้ายบท_5[Email],ท้ายบท_5[Total points],"ยังไม่ส่ง")</f>
        <v>ยังไม่ส่ง</v>
      </c>
      <c r="AQ413" s="5">
        <f>_xlfn.XLOOKUP(Table1[[#This Row],[email]],Quiz_5[Email],Quiz_5[Total points],"ยังไม่ส่ง")</f>
        <v>6</v>
      </c>
      <c r="AR413" s="37"/>
      <c r="AS413" s="4" t="str">
        <f>IF(M413&lt;10,"ยังไม่ซ่อม",IF(Table1[[#This Row],[ซ่อมแล้วกลางภาค]]="ซ่อมแล้ว","ซ่อมแล้ว","ไม่ต้องซ่อม"))</f>
        <v>ไม่ต้องซ่อม</v>
      </c>
      <c r="BN413"/>
      <c r="BO413"/>
      <c r="BP413"/>
      <c r="BQ413"/>
    </row>
    <row r="414" spans="1:69" ht="19.5" x14ac:dyDescent="0.4">
      <c r="A414" s="21">
        <v>413</v>
      </c>
      <c r="B414" s="4">
        <v>11</v>
      </c>
      <c r="C414" s="4">
        <v>35</v>
      </c>
      <c r="D414" s="4" t="s">
        <v>33536</v>
      </c>
      <c r="E414" s="4" t="s">
        <v>32396</v>
      </c>
      <c r="F414" s="4" t="s">
        <v>33537</v>
      </c>
      <c r="G414" s="4" t="s">
        <v>33538</v>
      </c>
      <c r="H414" s="4" t="s">
        <v>343</v>
      </c>
      <c r="I414" s="24">
        <f>ROUND(COUNTIF(Table1[[#This Row],[กิจกรรม 1.1]:[ท้ายบท 1]],"&lt;&gt;ยังไม่ส่ง")*2+IF(Table1[[#This Row],[Quiz 1]]&lt;&gt;"ยังไม่ส่ง",Table1[[#This Row],[Quiz 1]]*2/10,0),0)</f>
        <v>9</v>
      </c>
      <c r="J414" s="24">
        <f>ROUND(COUNTIF(Table1[[#This Row],[แบบฝึก 2.1]:[ท้ายบท 2]],"&lt;&gt;ยังไม่ส่ง")*8/3+IF(Table1[[#This Row],[Quiz 2]]&lt;&gt;"ยังไม่ส่ง",Table1[[#This Row],[Quiz 2]]*2/10,0),0)</f>
        <v>10</v>
      </c>
      <c r="K414" s="24">
        <f>ROUND(COUNTIF(Table1[[#This Row],[แบบฝึก 3.1]:[ท้ายบท 3]],"&lt;&gt;ยังไม่ส่ง")*3/2+IF(Table1[[#This Row],[Quiz 3]]&lt;&gt;"ยังไม่ส่ง",Table1[[#This Row],[Quiz 3]]*2/10,0),0)</f>
        <v>4</v>
      </c>
      <c r="L414" s="12">
        <f>Table1[[#This Row],[บท 1 '[10']]]+Table1[[#This Row],[บท 2 '[10']]]+Table1[[#This Row],[บท 3 '[5']]]</f>
        <v>23</v>
      </c>
      <c r="M414" s="12">
        <f>IF(Table1[[#This Row],[ซ่อมแล้วกลางภาค]]="ซ่อมแล้ว",10,Table1[[#This Row],[MID '[20']2]])</f>
        <v>13</v>
      </c>
      <c r="N414" s="12">
        <f>ROUND(COUNTIF(Table1[[#This Row],[แบบฝึก 4.1]:[ท้ายบท 4]],"&lt;&gt;ยังไม่ส่ง")*8/2+IF(Table1[[#This Row],[Quiz 4]]&lt;&gt;"ยังไม่ส่ง",Table1[[#This Row],[Quiz 4]]*2/10,0),0)</f>
        <v>1</v>
      </c>
      <c r="O414" s="12"/>
      <c r="P414" s="13">
        <f>ROUND(COUNTIF(Table1[[#This Row],[แบบฝึก 5.1]:[ท้ายบท 5]],"&lt;&gt;ยังไม่ส่ง")*8/3+IF(Table1[[#This Row],[Quiz 5]]&lt;&gt;"ยังไม่ส่ง",Table1[[#This Row],[Quiz 5]]*2/10,0),0)</f>
        <v>9</v>
      </c>
      <c r="Q414" s="12">
        <f>Table1[[#This Row],[บท 4 '[10']]]+Table1[[#This Row],[นำเสนอ '[5']]]+Table1[[#This Row],[บท 5 '[10']]]</f>
        <v>10</v>
      </c>
      <c r="R414" s="12">
        <f>Table1[[#This Row],[ก่อนกลางภาค '[25']]]+Table1[[#This Row],[กลางภาค '[20']]]+Table1[[#This Row],[หลังกลางภาค '[25']]]</f>
        <v>46</v>
      </c>
      <c r="S414" s="12"/>
      <c r="T414" s="12">
        <f>Table1[[#This Row],[ปลายภาค '[30']]]+Table1[[#This Row],[ก่อนปลายภาค '[70']]]</f>
        <v>46</v>
      </c>
      <c r="U414" s="11">
        <f t="shared" si="6"/>
        <v>0</v>
      </c>
      <c r="V414" s="5" t="str">
        <f>IF(_xlfn.XLOOKUP(Table1[[#This Row],[email]],กิจกรรม_11[Email],กิจกรรม_11[Completion time],0)&lt;&gt;0,"ส่งแล้ว","ยังไม่ส่ง")</f>
        <v>ส่งแล้ว</v>
      </c>
      <c r="W414" s="5" t="str">
        <f>IF(_xlfn.XLOOKUP(Table1[[#This Row],[email]],แบบฝึก_11[Email],แบบฝึก_11[Completion time],0)&lt;&gt;0,"ส่งแล้ว","ยังไม่ส่ง")</f>
        <v>ส่งแล้ว</v>
      </c>
      <c r="X414" s="5" t="str">
        <f>IF(_xlfn.XLOOKUP(Table1[[#This Row],[email]],แบบฝึก_12[Email],แบบฝึก_12[Completion time],0)&lt;&gt;0,"ส่งแล้ว","ยังไม่ส่ง")</f>
        <v>ส่งแล้ว</v>
      </c>
      <c r="Y414" s="5">
        <f>_xlfn.XLOOKUP(Table1[[#This Row],[email]],ท้ายบท_1[Email],ท้ายบท_1[Total points],"ยังไม่ส่ง")</f>
        <v>18</v>
      </c>
      <c r="Z414" s="4">
        <f>_xlfn.XLOOKUP(Table1[[#This Row],[email]],Quiz_1[Email],Quiz_1[Total points],"ยังไม่ส่ง")</f>
        <v>6</v>
      </c>
      <c r="AA414" s="5" t="str">
        <f>IF(_xlfn.XLOOKUP(Table1[[#This Row],[email]],แบบฝึก_21[Email],แบบฝึก_21[Completion time],0)&lt;&gt;0,"ส่งแล้ว","ยังไม่ส่ง")</f>
        <v>ส่งแล้ว</v>
      </c>
      <c r="AB414" s="5" t="str">
        <f>IF(_xlfn.XLOOKUP(Table1[[#This Row],[email]],แบบฝึก_22[Email],แบบฝึก_22[Completion time],0)&lt;&gt;0,"ส่งแล้ว","ยังไม่ส่ง")</f>
        <v>ส่งแล้ว</v>
      </c>
      <c r="AC414" s="5">
        <f>_xlfn.XLOOKUP(Table1[[#This Row],[email]],ท้ายบท_2[Email],ท้ายบท_2[Total points],"ยังไม่ส่ง")</f>
        <v>11</v>
      </c>
      <c r="AD414" s="5">
        <f>_xlfn.XLOOKUP(Table1[[#This Row],[email]],Quiz_2[Email],Quiz_2[Total points],"ยังไม่ส่ง")</f>
        <v>10</v>
      </c>
      <c r="AE414" s="5" t="str">
        <f>IF(_xlfn.XLOOKUP(Table1[[#This Row],[email]],แบบฝึก_31[Email],แบบฝึก_31[Completion time],0)&lt;&gt;0,"ส่งแล้ว","ยังไม่ส่ง")</f>
        <v>ส่งแล้ว</v>
      </c>
      <c r="AF414" s="5">
        <f>_xlfn.XLOOKUP(Table1[[#This Row],[email]],ท้ายบท_3[Email],ท้ายบท_3[Total points],"ยังไม่ส่ง")</f>
        <v>10</v>
      </c>
      <c r="AG414" s="5">
        <f>_xlfn.XLOOKUP(Table1[[#This Row],[email]],Quiz_3[Email],Quiz_3[Total points],"ยังไม่ส่ง")</f>
        <v>6</v>
      </c>
      <c r="AH414" s="12">
        <v>17</v>
      </c>
      <c r="AI414" s="4">
        <v>9</v>
      </c>
      <c r="AJ414" s="12">
        <f>ROUND((Table1[[#This Row],[mid '[20']]]+Table1[[#This Row],[mid '[10']]])/2,0)</f>
        <v>13</v>
      </c>
      <c r="AK414" s="5" t="str">
        <f>IF(_xlfn.XLOOKUP(Table1[[#This Row],[email]],แบบฝึก_41[Email],แบบฝึก_41[Completion time],0)&lt;&gt;0,"ส่งแล้ว","ยังไม่ส่ง")</f>
        <v>ยังไม่ส่ง</v>
      </c>
      <c r="AL414" s="5" t="str">
        <f>IF(_xlfn.XLOOKUP(Table1[[#This Row],[email]],ท้ายบท_4[Email],ท้ายบท_4[Total points],"ยังไม่ส่ง")&lt;&gt;0,"ส่งแล้ว","ยังไม่ส่ง")</f>
        <v>ยังไม่ส่ง</v>
      </c>
      <c r="AM414" s="5">
        <f>_xlfn.XLOOKUP(Table1[[#This Row],[email]],Quiz_4[Email],Quiz_4[Total points],"ยังไม่ส่ง")</f>
        <v>7</v>
      </c>
      <c r="AN414" s="5" t="str">
        <f>IF(_xlfn.XLOOKUP(Table1[[#This Row],[email]],แบบฝึก_51[Email],แบบฝึก_51[Completion time],0)&lt;&gt;0,"ส่งแล้ว","ยังไม่ส่ง")</f>
        <v>ส่งแล้ว</v>
      </c>
      <c r="AO414" s="5" t="str">
        <f>IF(_xlfn.XLOOKUP(Table1[[#This Row],[email]],แบบฝึก_52[Email],แบบฝึก_52[Completion time],0)&lt;&gt;0,"ส่งแล้ว","ยังไม่ส่ง")</f>
        <v>ส่งแล้ว</v>
      </c>
      <c r="AP414" s="5">
        <f>_xlfn.XLOOKUP(Table1[[#This Row],[email]],ท้ายบท_5[Email],ท้ายบท_5[Total points],"ยังไม่ส่ง")</f>
        <v>18</v>
      </c>
      <c r="AQ414" s="5">
        <f>_xlfn.XLOOKUP(Table1[[#This Row],[email]],Quiz_5[Email],Quiz_5[Total points],"ยังไม่ส่ง")</f>
        <v>3</v>
      </c>
      <c r="AR414" s="37"/>
      <c r="AS414" s="4" t="str">
        <f>IF(M414&lt;10,"ยังไม่ซ่อม",IF(Table1[[#This Row],[ซ่อมแล้วกลางภาค]]="ซ่อมแล้ว","ซ่อมแล้ว","ไม่ต้องซ่อม"))</f>
        <v>ไม่ต้องซ่อม</v>
      </c>
      <c r="BN414"/>
      <c r="BO414"/>
      <c r="BP414"/>
      <c r="BQ414"/>
    </row>
    <row r="415" spans="1:69" ht="19.5" x14ac:dyDescent="0.4">
      <c r="A415" s="21">
        <v>414</v>
      </c>
      <c r="B415" s="4">
        <v>11</v>
      </c>
      <c r="C415" s="4">
        <v>36</v>
      </c>
      <c r="D415" s="4" t="s">
        <v>33539</v>
      </c>
      <c r="E415" s="4" t="s">
        <v>32396</v>
      </c>
      <c r="F415" s="4" t="s">
        <v>33540</v>
      </c>
      <c r="G415" s="4" t="s">
        <v>33541</v>
      </c>
      <c r="H415" s="4" t="s">
        <v>398</v>
      </c>
      <c r="I415" s="24">
        <f>ROUND(COUNTIF(Table1[[#This Row],[กิจกรรม 1.1]:[ท้ายบท 1]],"&lt;&gt;ยังไม่ส่ง")*2+IF(Table1[[#This Row],[Quiz 1]]&lt;&gt;"ยังไม่ส่ง",Table1[[#This Row],[Quiz 1]]*2/10,0),0)</f>
        <v>9</v>
      </c>
      <c r="J415" s="24">
        <f>ROUND(COUNTIF(Table1[[#This Row],[แบบฝึก 2.1]:[ท้ายบท 2]],"&lt;&gt;ยังไม่ส่ง")*8/3+IF(Table1[[#This Row],[Quiz 2]]&lt;&gt;"ยังไม่ส่ง",Table1[[#This Row],[Quiz 2]]*2/10,0),0)</f>
        <v>10</v>
      </c>
      <c r="K415" s="24">
        <f>ROUND(COUNTIF(Table1[[#This Row],[แบบฝึก 3.1]:[ท้ายบท 3]],"&lt;&gt;ยังไม่ส่ง")*3/2+IF(Table1[[#This Row],[Quiz 3]]&lt;&gt;"ยังไม่ส่ง",Table1[[#This Row],[Quiz 3]]*2/10,0),0)</f>
        <v>4</v>
      </c>
      <c r="L415" s="12">
        <f>Table1[[#This Row],[บท 1 '[10']]]+Table1[[#This Row],[บท 2 '[10']]]+Table1[[#This Row],[บท 3 '[5']]]</f>
        <v>23</v>
      </c>
      <c r="M415" s="12">
        <f>IF(Table1[[#This Row],[ซ่อมแล้วกลางภาค]]="ซ่อมแล้ว",10,Table1[[#This Row],[MID '[20']2]])</f>
        <v>11</v>
      </c>
      <c r="N415" s="12">
        <f>ROUND(COUNTIF(Table1[[#This Row],[แบบฝึก 4.1]:[ท้ายบท 4]],"&lt;&gt;ยังไม่ส่ง")*8/2+IF(Table1[[#This Row],[Quiz 4]]&lt;&gt;"ยังไม่ส่ง",Table1[[#This Row],[Quiz 4]]*2/10,0),0)</f>
        <v>6</v>
      </c>
      <c r="O415" s="12"/>
      <c r="P415" s="13">
        <f>ROUND(COUNTIF(Table1[[#This Row],[แบบฝึก 5.1]:[ท้ายบท 5]],"&lt;&gt;ยังไม่ส่ง")*8/3+IF(Table1[[#This Row],[Quiz 5]]&lt;&gt;"ยังไม่ส่ง",Table1[[#This Row],[Quiz 5]]*2/10,0),0)</f>
        <v>9</v>
      </c>
      <c r="Q415" s="12">
        <f>Table1[[#This Row],[บท 4 '[10']]]+Table1[[#This Row],[นำเสนอ '[5']]]+Table1[[#This Row],[บท 5 '[10']]]</f>
        <v>15</v>
      </c>
      <c r="R415" s="12">
        <f>Table1[[#This Row],[ก่อนกลางภาค '[25']]]+Table1[[#This Row],[กลางภาค '[20']]]+Table1[[#This Row],[หลังกลางภาค '[25']]]</f>
        <v>49</v>
      </c>
      <c r="S415" s="12"/>
      <c r="T415" s="12">
        <f>Table1[[#This Row],[ปลายภาค '[30']]]+Table1[[#This Row],[ก่อนปลายภาค '[70']]]</f>
        <v>49</v>
      </c>
      <c r="U415" s="11">
        <f t="shared" si="6"/>
        <v>0</v>
      </c>
      <c r="V415" s="5" t="str">
        <f>IF(_xlfn.XLOOKUP(Table1[[#This Row],[email]],กิจกรรม_11[Email],กิจกรรม_11[Completion time],0)&lt;&gt;0,"ส่งแล้ว","ยังไม่ส่ง")</f>
        <v>ส่งแล้ว</v>
      </c>
      <c r="W415" s="5" t="str">
        <f>IF(_xlfn.XLOOKUP(Table1[[#This Row],[email]],แบบฝึก_11[Email],แบบฝึก_11[Completion time],0)&lt;&gt;0,"ส่งแล้ว","ยังไม่ส่ง")</f>
        <v>ส่งแล้ว</v>
      </c>
      <c r="X415" s="5" t="str">
        <f>IF(_xlfn.XLOOKUP(Table1[[#This Row],[email]],แบบฝึก_12[Email],แบบฝึก_12[Completion time],0)&lt;&gt;0,"ส่งแล้ว","ยังไม่ส่ง")</f>
        <v>ส่งแล้ว</v>
      </c>
      <c r="Y415" s="5">
        <f>_xlfn.XLOOKUP(Table1[[#This Row],[email]],ท้ายบท_1[Email],ท้ายบท_1[Total points],"ยังไม่ส่ง")</f>
        <v>17</v>
      </c>
      <c r="Z415" s="4">
        <f>_xlfn.XLOOKUP(Table1[[#This Row],[email]],Quiz_1[Email],Quiz_1[Total points],"ยังไม่ส่ง")</f>
        <v>7</v>
      </c>
      <c r="AA415" s="5" t="str">
        <f>IF(_xlfn.XLOOKUP(Table1[[#This Row],[email]],แบบฝึก_21[Email],แบบฝึก_21[Completion time],0)&lt;&gt;0,"ส่งแล้ว","ยังไม่ส่ง")</f>
        <v>ส่งแล้ว</v>
      </c>
      <c r="AB415" s="5" t="str">
        <f>IF(_xlfn.XLOOKUP(Table1[[#This Row],[email]],แบบฝึก_22[Email],แบบฝึก_22[Completion time],0)&lt;&gt;0,"ส่งแล้ว","ยังไม่ส่ง")</f>
        <v>ส่งแล้ว</v>
      </c>
      <c r="AC415" s="5">
        <f>_xlfn.XLOOKUP(Table1[[#This Row],[email]],ท้ายบท_2[Email],ท้ายบท_2[Total points],"ยังไม่ส่ง")</f>
        <v>12</v>
      </c>
      <c r="AD415" s="5">
        <f>_xlfn.XLOOKUP(Table1[[#This Row],[email]],Quiz_2[Email],Quiz_2[Total points],"ยังไม่ส่ง")</f>
        <v>10</v>
      </c>
      <c r="AE415" s="5" t="str">
        <f>IF(_xlfn.XLOOKUP(Table1[[#This Row],[email]],แบบฝึก_31[Email],แบบฝึก_31[Completion time],0)&lt;&gt;0,"ส่งแล้ว","ยังไม่ส่ง")</f>
        <v>ส่งแล้ว</v>
      </c>
      <c r="AF415" s="5">
        <f>_xlfn.XLOOKUP(Table1[[#This Row],[email]],ท้ายบท_3[Email],ท้ายบท_3[Total points],"ยังไม่ส่ง")</f>
        <v>10</v>
      </c>
      <c r="AG415" s="5">
        <f>_xlfn.XLOOKUP(Table1[[#This Row],[email]],Quiz_3[Email],Quiz_3[Total points],"ยังไม่ส่ง")</f>
        <v>6</v>
      </c>
      <c r="AH415" s="12">
        <v>14</v>
      </c>
      <c r="AI415" s="4">
        <v>7</v>
      </c>
      <c r="AJ415" s="12">
        <f>ROUND((Table1[[#This Row],[mid '[20']]]+Table1[[#This Row],[mid '[10']]])/2,0)</f>
        <v>11</v>
      </c>
      <c r="AK415" s="5" t="str">
        <f>IF(_xlfn.XLOOKUP(Table1[[#This Row],[email]],แบบฝึก_41[Email],แบบฝึก_41[Completion time],0)&lt;&gt;0,"ส่งแล้ว","ยังไม่ส่ง")</f>
        <v>ส่งแล้ว</v>
      </c>
      <c r="AL415" s="5" t="str">
        <f>IF(_xlfn.XLOOKUP(Table1[[#This Row],[email]],ท้ายบท_4[Email],ท้ายบท_4[Total points],"ยังไม่ส่ง")&lt;&gt;0,"ส่งแล้ว","ยังไม่ส่ง")</f>
        <v>ยังไม่ส่ง</v>
      </c>
      <c r="AM415" s="5">
        <f>_xlfn.XLOOKUP(Table1[[#This Row],[email]],Quiz_4[Email],Quiz_4[Total points],"ยังไม่ส่ง")</f>
        <v>9</v>
      </c>
      <c r="AN415" s="5" t="str">
        <f>IF(_xlfn.XLOOKUP(Table1[[#This Row],[email]],แบบฝึก_51[Email],แบบฝึก_51[Completion time],0)&lt;&gt;0,"ส่งแล้ว","ยังไม่ส่ง")</f>
        <v>ส่งแล้ว</v>
      </c>
      <c r="AO415" s="5" t="str">
        <f>IF(_xlfn.XLOOKUP(Table1[[#This Row],[email]],แบบฝึก_52[Email],แบบฝึก_52[Completion time],0)&lt;&gt;0,"ส่งแล้ว","ยังไม่ส่ง")</f>
        <v>ส่งแล้ว</v>
      </c>
      <c r="AP415" s="5">
        <f>_xlfn.XLOOKUP(Table1[[#This Row],[email]],ท้ายบท_5[Email],ท้ายบท_5[Total points],"ยังไม่ส่ง")</f>
        <v>16</v>
      </c>
      <c r="AQ415" s="5">
        <f>_xlfn.XLOOKUP(Table1[[#This Row],[email]],Quiz_5[Email],Quiz_5[Total points],"ยังไม่ส่ง")</f>
        <v>5</v>
      </c>
      <c r="AR415" s="37"/>
      <c r="AS415" s="4" t="str">
        <f>IF(M415&lt;10,"ยังไม่ซ่อม",IF(Table1[[#This Row],[ซ่อมแล้วกลางภาค]]="ซ่อมแล้ว","ซ่อมแล้ว","ไม่ต้องซ่อม"))</f>
        <v>ไม่ต้องซ่อม</v>
      </c>
      <c r="BN415"/>
      <c r="BO415"/>
      <c r="BP415"/>
      <c r="BQ415"/>
    </row>
    <row r="416" spans="1:69" ht="19.5" x14ac:dyDescent="0.4">
      <c r="A416" s="21">
        <v>415</v>
      </c>
      <c r="B416" s="4">
        <v>11</v>
      </c>
      <c r="C416" s="4">
        <v>37</v>
      </c>
      <c r="D416" s="4" t="s">
        <v>33542</v>
      </c>
      <c r="E416" s="4" t="s">
        <v>32396</v>
      </c>
      <c r="F416" s="4" t="s">
        <v>33543</v>
      </c>
      <c r="G416" s="4" t="s">
        <v>33544</v>
      </c>
      <c r="H416" s="4" t="s">
        <v>422</v>
      </c>
      <c r="I416" s="24">
        <f>ROUND(COUNTIF(Table1[[#This Row],[กิจกรรม 1.1]:[ท้ายบท 1]],"&lt;&gt;ยังไม่ส่ง")*2+IF(Table1[[#This Row],[Quiz 1]]&lt;&gt;"ยังไม่ส่ง",Table1[[#This Row],[Quiz 1]]*2/10,0),0)</f>
        <v>9</v>
      </c>
      <c r="J416" s="24">
        <f>ROUND(COUNTIF(Table1[[#This Row],[แบบฝึก 2.1]:[ท้ายบท 2]],"&lt;&gt;ยังไม่ส่ง")*8/3+IF(Table1[[#This Row],[Quiz 2]]&lt;&gt;"ยังไม่ส่ง",Table1[[#This Row],[Quiz 2]]*2/10,0),0)</f>
        <v>7</v>
      </c>
      <c r="K416" s="24">
        <f>ROUND(COUNTIF(Table1[[#This Row],[แบบฝึก 3.1]:[ท้ายบท 3]],"&lt;&gt;ยังไม่ส่ง")*3/2+IF(Table1[[#This Row],[Quiz 3]]&lt;&gt;"ยังไม่ส่ง",Table1[[#This Row],[Quiz 3]]*2/10,0),0)</f>
        <v>4</v>
      </c>
      <c r="L416" s="12">
        <f>Table1[[#This Row],[บท 1 '[10']]]+Table1[[#This Row],[บท 2 '[10']]]+Table1[[#This Row],[บท 3 '[5']]]</f>
        <v>20</v>
      </c>
      <c r="M416" s="12">
        <f>IF(Table1[[#This Row],[ซ่อมแล้วกลางภาค]]="ซ่อมแล้ว",10,Table1[[#This Row],[MID '[20']2]])</f>
        <v>10</v>
      </c>
      <c r="N416" s="12">
        <f>ROUND(COUNTIF(Table1[[#This Row],[แบบฝึก 4.1]:[ท้ายบท 4]],"&lt;&gt;ยังไม่ส่ง")*8/2+IF(Table1[[#This Row],[Quiz 4]]&lt;&gt;"ยังไม่ส่ง",Table1[[#This Row],[Quiz 4]]*2/10,0),0)</f>
        <v>6</v>
      </c>
      <c r="O416" s="12"/>
      <c r="P416" s="13">
        <f>ROUND(COUNTIF(Table1[[#This Row],[แบบฝึก 5.1]:[ท้ายบท 5]],"&lt;&gt;ยังไม่ส่ง")*8/3+IF(Table1[[#This Row],[Quiz 5]]&lt;&gt;"ยังไม่ส่ง",Table1[[#This Row],[Quiz 5]]*2/10,0),0)</f>
        <v>9</v>
      </c>
      <c r="Q416" s="12">
        <f>Table1[[#This Row],[บท 4 '[10']]]+Table1[[#This Row],[นำเสนอ '[5']]]+Table1[[#This Row],[บท 5 '[10']]]</f>
        <v>15</v>
      </c>
      <c r="R416" s="12">
        <f>Table1[[#This Row],[ก่อนกลางภาค '[25']]]+Table1[[#This Row],[กลางภาค '[20']]]+Table1[[#This Row],[หลังกลางภาค '[25']]]</f>
        <v>45</v>
      </c>
      <c r="S416" s="12"/>
      <c r="T416" s="12">
        <f>Table1[[#This Row],[ปลายภาค '[30']]]+Table1[[#This Row],[ก่อนปลายภาค '[70']]]</f>
        <v>45</v>
      </c>
      <c r="U416" s="11">
        <f t="shared" si="6"/>
        <v>0</v>
      </c>
      <c r="V416" s="5" t="str">
        <f>IF(_xlfn.XLOOKUP(Table1[[#This Row],[email]],กิจกรรม_11[Email],กิจกรรม_11[Completion time],0)&lt;&gt;0,"ส่งแล้ว","ยังไม่ส่ง")</f>
        <v>ส่งแล้ว</v>
      </c>
      <c r="W416" s="5" t="str">
        <f>IF(_xlfn.XLOOKUP(Table1[[#This Row],[email]],แบบฝึก_11[Email],แบบฝึก_11[Completion time],0)&lt;&gt;0,"ส่งแล้ว","ยังไม่ส่ง")</f>
        <v>ส่งแล้ว</v>
      </c>
      <c r="X416" s="5" t="str">
        <f>IF(_xlfn.XLOOKUP(Table1[[#This Row],[email]],แบบฝึก_12[Email],แบบฝึก_12[Completion time],0)&lt;&gt;0,"ส่งแล้ว","ยังไม่ส่ง")</f>
        <v>ส่งแล้ว</v>
      </c>
      <c r="Y416" s="5">
        <f>_xlfn.XLOOKUP(Table1[[#This Row],[email]],ท้ายบท_1[Email],ท้ายบท_1[Total points],"ยังไม่ส่ง")</f>
        <v>17</v>
      </c>
      <c r="Z416" s="4">
        <f>_xlfn.XLOOKUP(Table1[[#This Row],[email]],Quiz_1[Email],Quiz_1[Total points],"ยังไม่ส่ง")</f>
        <v>6</v>
      </c>
      <c r="AA416" s="5" t="str">
        <f>IF(_xlfn.XLOOKUP(Table1[[#This Row],[email]],แบบฝึก_21[Email],แบบฝึก_21[Completion time],0)&lt;&gt;0,"ส่งแล้ว","ยังไม่ส่ง")</f>
        <v>ส่งแล้ว</v>
      </c>
      <c r="AB416" s="5" t="str">
        <f>IF(_xlfn.XLOOKUP(Table1[[#This Row],[email]],แบบฝึก_22[Email],แบบฝึก_22[Completion time],0)&lt;&gt;0,"ส่งแล้ว","ยังไม่ส่ง")</f>
        <v>ยังไม่ส่ง</v>
      </c>
      <c r="AC416" s="5">
        <f>_xlfn.XLOOKUP(Table1[[#This Row],[email]],ท้ายบท_2[Email],ท้ายบท_2[Total points],"ยังไม่ส่ง")</f>
        <v>9</v>
      </c>
      <c r="AD416" s="5">
        <f>_xlfn.XLOOKUP(Table1[[#This Row],[email]],Quiz_2[Email],Quiz_2[Total points],"ยังไม่ส่ง")</f>
        <v>8</v>
      </c>
      <c r="AE416" s="5" t="str">
        <f>IF(_xlfn.XLOOKUP(Table1[[#This Row],[email]],แบบฝึก_31[Email],แบบฝึก_31[Completion time],0)&lt;&gt;0,"ส่งแล้ว","ยังไม่ส่ง")</f>
        <v>ส่งแล้ว</v>
      </c>
      <c r="AF416" s="5">
        <f>_xlfn.XLOOKUP(Table1[[#This Row],[email]],ท้ายบท_3[Email],ท้ายบท_3[Total points],"ยังไม่ส่ง")</f>
        <v>7</v>
      </c>
      <c r="AG416" s="5">
        <f>_xlfn.XLOOKUP(Table1[[#This Row],[email]],Quiz_3[Email],Quiz_3[Total points],"ยังไม่ส่ง")</f>
        <v>7</v>
      </c>
      <c r="AH416" s="12">
        <v>9</v>
      </c>
      <c r="AI416" s="4">
        <v>3</v>
      </c>
      <c r="AJ416" s="12">
        <f>ROUND((Table1[[#This Row],[mid '[20']]]+Table1[[#This Row],[mid '[10']]])/2,0)</f>
        <v>6</v>
      </c>
      <c r="AK416" s="5" t="str">
        <f>IF(_xlfn.XLOOKUP(Table1[[#This Row],[email]],แบบฝึก_41[Email],แบบฝึก_41[Completion time],0)&lt;&gt;0,"ส่งแล้ว","ยังไม่ส่ง")</f>
        <v>ส่งแล้ว</v>
      </c>
      <c r="AL416" s="5" t="str">
        <f>IF(_xlfn.XLOOKUP(Table1[[#This Row],[email]],ท้ายบท_4[Email],ท้ายบท_4[Total points],"ยังไม่ส่ง")&lt;&gt;0,"ส่งแล้ว","ยังไม่ส่ง")</f>
        <v>ยังไม่ส่ง</v>
      </c>
      <c r="AM416" s="5">
        <f>_xlfn.XLOOKUP(Table1[[#This Row],[email]],Quiz_4[Email],Quiz_4[Total points],"ยังไม่ส่ง")</f>
        <v>8</v>
      </c>
      <c r="AN416" s="5" t="str">
        <f>IF(_xlfn.XLOOKUP(Table1[[#This Row],[email]],แบบฝึก_51[Email],แบบฝึก_51[Completion time],0)&lt;&gt;0,"ส่งแล้ว","ยังไม่ส่ง")</f>
        <v>ส่งแล้ว</v>
      </c>
      <c r="AO416" s="5" t="str">
        <f>IF(_xlfn.XLOOKUP(Table1[[#This Row],[email]],แบบฝึก_52[Email],แบบฝึก_52[Completion time],0)&lt;&gt;0,"ส่งแล้ว","ยังไม่ส่ง")</f>
        <v>ส่งแล้ว</v>
      </c>
      <c r="AP416" s="5">
        <f>_xlfn.XLOOKUP(Table1[[#This Row],[email]],ท้ายบท_5[Email],ท้ายบท_5[Total points],"ยังไม่ส่ง")</f>
        <v>15</v>
      </c>
      <c r="AQ416" s="5">
        <f>_xlfn.XLOOKUP(Table1[[#This Row],[email]],Quiz_5[Email],Quiz_5[Total points],"ยังไม่ส่ง")</f>
        <v>5</v>
      </c>
      <c r="AR416" s="37" t="s">
        <v>33118</v>
      </c>
      <c r="AS416" s="4" t="str">
        <f>IF(M416&lt;10,"ยังไม่ซ่อม",IF(Table1[[#This Row],[ซ่อมแล้วกลางภาค]]="ซ่อมแล้ว","ซ่อมแล้ว","ไม่ต้องซ่อม"))</f>
        <v>ซ่อมแล้ว</v>
      </c>
      <c r="BN416"/>
      <c r="BO416"/>
      <c r="BP416"/>
      <c r="BQ416"/>
    </row>
    <row r="417" spans="1:69" ht="19.5" x14ac:dyDescent="0.4">
      <c r="A417" s="21">
        <v>416</v>
      </c>
      <c r="B417" s="4">
        <v>11</v>
      </c>
      <c r="C417" s="4">
        <v>38</v>
      </c>
      <c r="D417" s="4" t="s">
        <v>33545</v>
      </c>
      <c r="E417" s="4" t="s">
        <v>32396</v>
      </c>
      <c r="F417" s="4" t="s">
        <v>33546</v>
      </c>
      <c r="G417" s="4" t="s">
        <v>33547</v>
      </c>
      <c r="H417" s="4" t="s">
        <v>109</v>
      </c>
      <c r="I417" s="24">
        <f>ROUND(COUNTIF(Table1[[#This Row],[กิจกรรม 1.1]:[ท้ายบท 1]],"&lt;&gt;ยังไม่ส่ง")*2+IF(Table1[[#This Row],[Quiz 1]]&lt;&gt;"ยังไม่ส่ง",Table1[[#This Row],[Quiz 1]]*2/10,0),0)</f>
        <v>7</v>
      </c>
      <c r="J417" s="24">
        <f>ROUND(COUNTIF(Table1[[#This Row],[แบบฝึก 2.1]:[ท้ายบท 2]],"&lt;&gt;ยังไม่ส่ง")*8/3+IF(Table1[[#This Row],[Quiz 2]]&lt;&gt;"ยังไม่ส่ง",Table1[[#This Row],[Quiz 2]]*2/10,0),0)</f>
        <v>4</v>
      </c>
      <c r="K417" s="24">
        <f>ROUND(COUNTIF(Table1[[#This Row],[แบบฝึก 3.1]:[ท้ายบท 3]],"&lt;&gt;ยังไม่ส่ง")*3/2+IF(Table1[[#This Row],[Quiz 3]]&lt;&gt;"ยังไม่ส่ง",Table1[[#This Row],[Quiz 3]]*2/10,0),0)</f>
        <v>2</v>
      </c>
      <c r="L417" s="12">
        <f>Table1[[#This Row],[บท 1 '[10']]]+Table1[[#This Row],[บท 2 '[10']]]+Table1[[#This Row],[บท 3 '[5']]]</f>
        <v>13</v>
      </c>
      <c r="M417" s="12">
        <f>IF(Table1[[#This Row],[ซ่อมแล้วกลางภาค]]="ซ่อมแล้ว",10,Table1[[#This Row],[MID '[20']2]])</f>
        <v>7</v>
      </c>
      <c r="N417" s="12">
        <f>ROUND(COUNTIF(Table1[[#This Row],[แบบฝึก 4.1]:[ท้ายบท 4]],"&lt;&gt;ยังไม่ส่ง")*8/2+IF(Table1[[#This Row],[Quiz 4]]&lt;&gt;"ยังไม่ส่ง",Table1[[#This Row],[Quiz 4]]*2/10,0),0)</f>
        <v>1</v>
      </c>
      <c r="O417" s="12"/>
      <c r="P417" s="13">
        <f>ROUND(COUNTIF(Table1[[#This Row],[แบบฝึก 5.1]:[ท้ายบท 5]],"&lt;&gt;ยังไม่ส่ง")*8/3+IF(Table1[[#This Row],[Quiz 5]]&lt;&gt;"ยังไม่ส่ง",Table1[[#This Row],[Quiz 5]]*2/10,0),0)</f>
        <v>4</v>
      </c>
      <c r="Q417" s="12">
        <f>Table1[[#This Row],[บท 4 '[10']]]+Table1[[#This Row],[นำเสนอ '[5']]]+Table1[[#This Row],[บท 5 '[10']]]</f>
        <v>5</v>
      </c>
      <c r="R417" s="12">
        <f>Table1[[#This Row],[ก่อนกลางภาค '[25']]]+Table1[[#This Row],[กลางภาค '[20']]]+Table1[[#This Row],[หลังกลางภาค '[25']]]</f>
        <v>25</v>
      </c>
      <c r="S417" s="12"/>
      <c r="T417" s="12">
        <f>Table1[[#This Row],[ปลายภาค '[30']]]+Table1[[#This Row],[ก่อนปลายภาค '[70']]]</f>
        <v>25</v>
      </c>
      <c r="U417" s="11">
        <f t="shared" si="6"/>
        <v>0</v>
      </c>
      <c r="V417" s="5" t="str">
        <f>IF(_xlfn.XLOOKUP(Table1[[#This Row],[email]],กิจกรรม_11[Email],กิจกรรม_11[Completion time],0)&lt;&gt;0,"ส่งแล้ว","ยังไม่ส่ง")</f>
        <v>ส่งแล้ว</v>
      </c>
      <c r="W417" s="5" t="str">
        <f>IF(_xlfn.XLOOKUP(Table1[[#This Row],[email]],แบบฝึก_11[Email],แบบฝึก_11[Completion time],0)&lt;&gt;0,"ส่งแล้ว","ยังไม่ส่ง")</f>
        <v>ส่งแล้ว</v>
      </c>
      <c r="X417" s="5" t="str">
        <f>IF(_xlfn.XLOOKUP(Table1[[#This Row],[email]],แบบฝึก_12[Email],แบบฝึก_12[Completion time],0)&lt;&gt;0,"ส่งแล้ว","ยังไม่ส่ง")</f>
        <v>ส่งแล้ว</v>
      </c>
      <c r="Y417" s="5" t="str">
        <f>_xlfn.XLOOKUP(Table1[[#This Row],[email]],ท้ายบท_1[Email],ท้ายบท_1[Total points],"ยังไม่ส่ง")</f>
        <v>ยังไม่ส่ง</v>
      </c>
      <c r="Z417" s="4">
        <f>_xlfn.XLOOKUP(Table1[[#This Row],[email]],Quiz_1[Email],Quiz_1[Total points],"ยังไม่ส่ง")</f>
        <v>7</v>
      </c>
      <c r="AA417" s="5" t="str">
        <f>IF(_xlfn.XLOOKUP(Table1[[#This Row],[email]],แบบฝึก_21[Email],แบบฝึก_21[Completion time],0)&lt;&gt;0,"ส่งแล้ว","ยังไม่ส่ง")</f>
        <v>ส่งแล้ว</v>
      </c>
      <c r="AB417" s="5" t="str">
        <f>IF(_xlfn.XLOOKUP(Table1[[#This Row],[email]],แบบฝึก_22[Email],แบบฝึก_22[Completion time],0)&lt;&gt;0,"ส่งแล้ว","ยังไม่ส่ง")</f>
        <v>ยังไม่ส่ง</v>
      </c>
      <c r="AC417" s="5" t="str">
        <f>_xlfn.XLOOKUP(Table1[[#This Row],[email]],ท้ายบท_2[Email],ท้ายบท_2[Total points],"ยังไม่ส่ง")</f>
        <v>ยังไม่ส่ง</v>
      </c>
      <c r="AD417" s="5">
        <f>_xlfn.XLOOKUP(Table1[[#This Row],[email]],Quiz_2[Email],Quiz_2[Total points],"ยังไม่ส่ง")</f>
        <v>9</v>
      </c>
      <c r="AE417" s="5" t="str">
        <f>IF(_xlfn.XLOOKUP(Table1[[#This Row],[email]],แบบฝึก_31[Email],แบบฝึก_31[Completion time],0)&lt;&gt;0,"ส่งแล้ว","ยังไม่ส่ง")</f>
        <v>ยังไม่ส่ง</v>
      </c>
      <c r="AF417" s="5">
        <f>_xlfn.XLOOKUP(Table1[[#This Row],[email]],ท้ายบท_3[Email],ท้ายบท_3[Total points],"ยังไม่ส่ง")</f>
        <v>10</v>
      </c>
      <c r="AG417" s="5" t="str">
        <f>_xlfn.XLOOKUP(Table1[[#This Row],[email]],Quiz_3[Email],Quiz_3[Total points],"ยังไม่ส่ง")</f>
        <v>ยังไม่ส่ง</v>
      </c>
      <c r="AH417" s="12">
        <v>11</v>
      </c>
      <c r="AI417" s="4">
        <v>3</v>
      </c>
      <c r="AJ417" s="12">
        <f>ROUND((Table1[[#This Row],[mid '[20']]]+Table1[[#This Row],[mid '[10']]])/2,0)</f>
        <v>7</v>
      </c>
      <c r="AK417" s="5" t="str">
        <f>IF(_xlfn.XLOOKUP(Table1[[#This Row],[email]],แบบฝึก_41[Email],แบบฝึก_41[Completion time],0)&lt;&gt;0,"ส่งแล้ว","ยังไม่ส่ง")</f>
        <v>ยังไม่ส่ง</v>
      </c>
      <c r="AL417" s="5" t="str">
        <f>IF(_xlfn.XLOOKUP(Table1[[#This Row],[email]],ท้ายบท_4[Email],ท้ายบท_4[Total points],"ยังไม่ส่ง")&lt;&gt;0,"ส่งแล้ว","ยังไม่ส่ง")</f>
        <v>ยังไม่ส่ง</v>
      </c>
      <c r="AM417" s="5">
        <f>_xlfn.XLOOKUP(Table1[[#This Row],[email]],Quiz_4[Email],Quiz_4[Total points],"ยังไม่ส่ง")</f>
        <v>7</v>
      </c>
      <c r="AN417" s="5" t="str">
        <f>IF(_xlfn.XLOOKUP(Table1[[#This Row],[email]],แบบฝึก_51[Email],แบบฝึก_51[Completion time],0)&lt;&gt;0,"ส่งแล้ว","ยังไม่ส่ง")</f>
        <v>ส่งแล้ว</v>
      </c>
      <c r="AO417" s="5" t="str">
        <f>IF(_xlfn.XLOOKUP(Table1[[#This Row],[email]],แบบฝึก_52[Email],แบบฝึก_52[Completion time],0)&lt;&gt;0,"ส่งแล้ว","ยังไม่ส่ง")</f>
        <v>ยังไม่ส่ง</v>
      </c>
      <c r="AP417" s="5" t="str">
        <f>_xlfn.XLOOKUP(Table1[[#This Row],[email]],ท้ายบท_5[Email],ท้ายบท_5[Total points],"ยังไม่ส่ง")</f>
        <v>ยังไม่ส่ง</v>
      </c>
      <c r="AQ417" s="5">
        <f>_xlfn.XLOOKUP(Table1[[#This Row],[email]],Quiz_5[Email],Quiz_5[Total points],"ยังไม่ส่ง")</f>
        <v>7</v>
      </c>
      <c r="AR417" s="37"/>
      <c r="AS417" s="4" t="str">
        <f>IF(M417&lt;10,"ยังไม่ซ่อม",IF(Table1[[#This Row],[ซ่อมแล้วกลางภาค]]="ซ่อมแล้ว","ซ่อมแล้ว","ไม่ต้องซ่อม"))</f>
        <v>ยังไม่ซ่อม</v>
      </c>
      <c r="BN417"/>
      <c r="BO417"/>
      <c r="BP417"/>
      <c r="BQ417"/>
    </row>
    <row r="418" spans="1:69" ht="19.5" x14ac:dyDescent="0.4">
      <c r="A418" s="21">
        <v>417</v>
      </c>
      <c r="B418" s="4">
        <v>11</v>
      </c>
      <c r="C418" s="4">
        <v>39</v>
      </c>
      <c r="D418" s="4" t="s">
        <v>33548</v>
      </c>
      <c r="E418" s="4" t="s">
        <v>32396</v>
      </c>
      <c r="F418" s="4" t="s">
        <v>33549</v>
      </c>
      <c r="G418" s="4" t="s">
        <v>33550</v>
      </c>
      <c r="H418" s="4" t="s">
        <v>163</v>
      </c>
      <c r="I418" s="24">
        <f>ROUND(COUNTIF(Table1[[#This Row],[กิจกรรม 1.1]:[ท้ายบท 1]],"&lt;&gt;ยังไม่ส่ง")*2+IF(Table1[[#This Row],[Quiz 1]]&lt;&gt;"ยังไม่ส่ง",Table1[[#This Row],[Quiz 1]]*2/10,0),0)</f>
        <v>10</v>
      </c>
      <c r="J418" s="24">
        <f>ROUND(COUNTIF(Table1[[#This Row],[แบบฝึก 2.1]:[ท้ายบท 2]],"&lt;&gt;ยังไม่ส่ง")*8/3+IF(Table1[[#This Row],[Quiz 2]]&lt;&gt;"ยังไม่ส่ง",Table1[[#This Row],[Quiz 2]]*2/10,0),0)</f>
        <v>3</v>
      </c>
      <c r="K418" s="24">
        <f>ROUND(COUNTIF(Table1[[#This Row],[แบบฝึก 3.1]:[ท้ายบท 3]],"&lt;&gt;ยังไม่ส่ง")*3/2+IF(Table1[[#This Row],[Quiz 3]]&lt;&gt;"ยังไม่ส่ง",Table1[[#This Row],[Quiz 3]]*2/10,0),0)</f>
        <v>0</v>
      </c>
      <c r="L418" s="12">
        <f>Table1[[#This Row],[บท 1 '[10']]]+Table1[[#This Row],[บท 2 '[10']]]+Table1[[#This Row],[บท 3 '[5']]]</f>
        <v>13</v>
      </c>
      <c r="M418" s="12">
        <f>IF(Table1[[#This Row],[ซ่อมแล้วกลางภาค]]="ซ่อมแล้ว",10,Table1[[#This Row],[MID '[20']2]])</f>
        <v>0</v>
      </c>
      <c r="N418" s="12">
        <f>ROUND(COUNTIF(Table1[[#This Row],[แบบฝึก 4.1]:[ท้ายบท 4]],"&lt;&gt;ยังไม่ส่ง")*8/2+IF(Table1[[#This Row],[Quiz 4]]&lt;&gt;"ยังไม่ส่ง",Table1[[#This Row],[Quiz 4]]*2/10,0),0)</f>
        <v>4</v>
      </c>
      <c r="O418" s="12"/>
      <c r="P418" s="13">
        <f>ROUND(COUNTIF(Table1[[#This Row],[แบบฝึก 5.1]:[ท้ายบท 5]],"&lt;&gt;ยังไม่ส่ง")*8/3+IF(Table1[[#This Row],[Quiz 5]]&lt;&gt;"ยังไม่ส่ง",Table1[[#This Row],[Quiz 5]]*2/10,0),0)</f>
        <v>0</v>
      </c>
      <c r="Q418" s="12">
        <f>Table1[[#This Row],[บท 4 '[10']]]+Table1[[#This Row],[นำเสนอ '[5']]]+Table1[[#This Row],[บท 5 '[10']]]</f>
        <v>4</v>
      </c>
      <c r="R418" s="12">
        <f>Table1[[#This Row],[ก่อนกลางภาค '[25']]]+Table1[[#This Row],[กลางภาค '[20']]]+Table1[[#This Row],[หลังกลางภาค '[25']]]</f>
        <v>17</v>
      </c>
      <c r="S418" s="12"/>
      <c r="T418" s="12">
        <f>Table1[[#This Row],[ปลายภาค '[30']]]+Table1[[#This Row],[ก่อนปลายภาค '[70']]]</f>
        <v>17</v>
      </c>
      <c r="U418" s="11">
        <f t="shared" si="6"/>
        <v>0</v>
      </c>
      <c r="V418" s="5" t="str">
        <f>IF(_xlfn.XLOOKUP(Table1[[#This Row],[email]],กิจกรรม_11[Email],กิจกรรม_11[Completion time],0)&lt;&gt;0,"ส่งแล้ว","ยังไม่ส่ง")</f>
        <v>ส่งแล้ว</v>
      </c>
      <c r="W418" s="5" t="str">
        <f>IF(_xlfn.XLOOKUP(Table1[[#This Row],[email]],แบบฝึก_11[Email],แบบฝึก_11[Completion time],0)&lt;&gt;0,"ส่งแล้ว","ยังไม่ส่ง")</f>
        <v>ส่งแล้ว</v>
      </c>
      <c r="X418" s="5" t="str">
        <f>IF(_xlfn.XLOOKUP(Table1[[#This Row],[email]],แบบฝึก_12[Email],แบบฝึก_12[Completion time],0)&lt;&gt;0,"ส่งแล้ว","ยังไม่ส่ง")</f>
        <v>ส่งแล้ว</v>
      </c>
      <c r="Y418" s="5">
        <f>_xlfn.XLOOKUP(Table1[[#This Row],[email]],ท้ายบท_1[Email],ท้ายบท_1[Total points],"ยังไม่ส่ง")</f>
        <v>18</v>
      </c>
      <c r="Z418" s="4">
        <f>_xlfn.XLOOKUP(Table1[[#This Row],[email]],Quiz_1[Email],Quiz_1[Total points],"ยังไม่ส่ง")</f>
        <v>10</v>
      </c>
      <c r="AA418" s="5" t="str">
        <f>IF(_xlfn.XLOOKUP(Table1[[#This Row],[email]],แบบฝึก_21[Email],แบบฝึก_21[Completion time],0)&lt;&gt;0,"ส่งแล้ว","ยังไม่ส่ง")</f>
        <v>ส่งแล้ว</v>
      </c>
      <c r="AB418" s="5" t="str">
        <f>IF(_xlfn.XLOOKUP(Table1[[#This Row],[email]],แบบฝึก_22[Email],แบบฝึก_22[Completion time],0)&lt;&gt;0,"ส่งแล้ว","ยังไม่ส่ง")</f>
        <v>ยังไม่ส่ง</v>
      </c>
      <c r="AC418" s="5" t="str">
        <f>_xlfn.XLOOKUP(Table1[[#This Row],[email]],ท้ายบท_2[Email],ท้ายบท_2[Total points],"ยังไม่ส่ง")</f>
        <v>ยังไม่ส่ง</v>
      </c>
      <c r="AD418" s="5" t="str">
        <f>_xlfn.XLOOKUP(Table1[[#This Row],[email]],Quiz_2[Email],Quiz_2[Total points],"ยังไม่ส่ง")</f>
        <v>ยังไม่ส่ง</v>
      </c>
      <c r="AE418" s="5" t="str">
        <f>IF(_xlfn.XLOOKUP(Table1[[#This Row],[email]],แบบฝึก_31[Email],แบบฝึก_31[Completion time],0)&lt;&gt;0,"ส่งแล้ว","ยังไม่ส่ง")</f>
        <v>ยังไม่ส่ง</v>
      </c>
      <c r="AF418" s="5" t="str">
        <f>_xlfn.XLOOKUP(Table1[[#This Row],[email]],ท้ายบท_3[Email],ท้ายบท_3[Total points],"ยังไม่ส่ง")</f>
        <v>ยังไม่ส่ง</v>
      </c>
      <c r="AG418" s="5" t="str">
        <f>_xlfn.XLOOKUP(Table1[[#This Row],[email]],Quiz_3[Email],Quiz_3[Total points],"ยังไม่ส่ง")</f>
        <v>ยังไม่ส่ง</v>
      </c>
      <c r="AH418" s="12">
        <v>0</v>
      </c>
      <c r="AI418" s="4">
        <v>0</v>
      </c>
      <c r="AJ418" s="12">
        <f>ROUND((Table1[[#This Row],[mid '[20']]]+Table1[[#This Row],[mid '[10']]])/2,0)</f>
        <v>0</v>
      </c>
      <c r="AK418" s="5" t="str">
        <f>IF(_xlfn.XLOOKUP(Table1[[#This Row],[email]],แบบฝึก_41[Email],แบบฝึก_41[Completion time],0)&lt;&gt;0,"ส่งแล้ว","ยังไม่ส่ง")</f>
        <v>ยังไม่ส่ง</v>
      </c>
      <c r="AL418" s="5" t="str">
        <f>IF(_xlfn.XLOOKUP(Table1[[#This Row],[email]],ท้ายบท_4[Email],ท้ายบท_4[Total points],"ยังไม่ส่ง")&lt;&gt;0,"ส่งแล้ว","ยังไม่ส่ง")</f>
        <v>ส่งแล้ว</v>
      </c>
      <c r="AM418" s="5" t="str">
        <f>_xlfn.XLOOKUP(Table1[[#This Row],[email]],Quiz_4[Email],Quiz_4[Total points],"ยังไม่ส่ง")</f>
        <v>ยังไม่ส่ง</v>
      </c>
      <c r="AN418" s="5" t="str">
        <f>IF(_xlfn.XLOOKUP(Table1[[#This Row],[email]],แบบฝึก_51[Email],แบบฝึก_51[Completion time],0)&lt;&gt;0,"ส่งแล้ว","ยังไม่ส่ง")</f>
        <v>ยังไม่ส่ง</v>
      </c>
      <c r="AO418" s="5" t="str">
        <f>IF(_xlfn.XLOOKUP(Table1[[#This Row],[email]],แบบฝึก_52[Email],แบบฝึก_52[Completion time],0)&lt;&gt;0,"ส่งแล้ว","ยังไม่ส่ง")</f>
        <v>ยังไม่ส่ง</v>
      </c>
      <c r="AP418" s="5" t="str">
        <f>_xlfn.XLOOKUP(Table1[[#This Row],[email]],ท้ายบท_5[Email],ท้ายบท_5[Total points],"ยังไม่ส่ง")</f>
        <v>ยังไม่ส่ง</v>
      </c>
      <c r="AQ418" s="5" t="str">
        <f>_xlfn.XLOOKUP(Table1[[#This Row],[email]],Quiz_5[Email],Quiz_5[Total points],"ยังไม่ส่ง")</f>
        <v>ยังไม่ส่ง</v>
      </c>
      <c r="AR418" s="37"/>
      <c r="AS418" s="4" t="str">
        <f>IF(M418&lt;10,"ยังไม่ซ่อม",IF(Table1[[#This Row],[ซ่อมแล้วกลางภาค]]="ซ่อมแล้ว","ซ่อมแล้ว","ไม่ต้องซ่อม"))</f>
        <v>ยังไม่ซ่อม</v>
      </c>
      <c r="BN418"/>
      <c r="BO418"/>
      <c r="BP418"/>
      <c r="BQ418"/>
    </row>
    <row r="419" spans="1:69" ht="20.25" thickBot="1" x14ac:dyDescent="0.45">
      <c r="A419" s="22">
        <v>418</v>
      </c>
      <c r="B419" s="15">
        <v>11</v>
      </c>
      <c r="C419" s="15">
        <v>40</v>
      </c>
      <c r="D419" s="15" t="s">
        <v>33551</v>
      </c>
      <c r="E419" s="15" t="s">
        <v>32396</v>
      </c>
      <c r="F419" s="15" t="s">
        <v>33420</v>
      </c>
      <c r="G419" s="15" t="s">
        <v>33552</v>
      </c>
      <c r="H419" s="15" t="s">
        <v>206</v>
      </c>
      <c r="I419" s="25">
        <f>ROUND(COUNTIF(Table1[[#This Row],[กิจกรรม 1.1]:[ท้ายบท 1]],"&lt;&gt;ยังไม่ส่ง")*2+IF(Table1[[#This Row],[Quiz 1]]&lt;&gt;"ยังไม่ส่ง",Table1[[#This Row],[Quiz 1]]*2/10,0),0)</f>
        <v>8</v>
      </c>
      <c r="J419" s="25">
        <f>ROUND(COUNTIF(Table1[[#This Row],[แบบฝึก 2.1]:[ท้ายบท 2]],"&lt;&gt;ยังไม่ส่ง")*8/3+IF(Table1[[#This Row],[Quiz 2]]&lt;&gt;"ยังไม่ส่ง",Table1[[#This Row],[Quiz 2]]*2/10,0),0)</f>
        <v>7</v>
      </c>
      <c r="K419" s="25">
        <f>ROUND(COUNTIF(Table1[[#This Row],[แบบฝึก 3.1]:[ท้ายบท 3]],"&lt;&gt;ยังไม่ส่ง")*3/2+IF(Table1[[#This Row],[Quiz 3]]&lt;&gt;"ยังไม่ส่ง",Table1[[#This Row],[Quiz 3]]*2/10,0),0)</f>
        <v>2</v>
      </c>
      <c r="L419" s="16">
        <f>Table1[[#This Row],[บท 1 '[10']]]+Table1[[#This Row],[บท 2 '[10']]]+Table1[[#This Row],[บท 3 '[5']]]</f>
        <v>17</v>
      </c>
      <c r="M419" s="16">
        <f>IF(Table1[[#This Row],[ซ่อมแล้วกลางภาค]]="ซ่อมแล้ว",10,Table1[[#This Row],[MID '[20']2]])</f>
        <v>10</v>
      </c>
      <c r="N419" s="16">
        <f>ROUND(COUNTIF(Table1[[#This Row],[แบบฝึก 4.1]:[ท้ายบท 4]],"&lt;&gt;ยังไม่ส่ง")*8/2+IF(Table1[[#This Row],[Quiz 4]]&lt;&gt;"ยังไม่ส่ง",Table1[[#This Row],[Quiz 4]]*2/10,0),0)</f>
        <v>2</v>
      </c>
      <c r="O419" s="16"/>
      <c r="P419" s="17">
        <f>ROUND(COUNTIF(Table1[[#This Row],[แบบฝึก 5.1]:[ท้ายบท 5]],"&lt;&gt;ยังไม่ส่ง")*8/3+IF(Table1[[#This Row],[Quiz 5]]&lt;&gt;"ยังไม่ส่ง",Table1[[#This Row],[Quiz 5]]*2/10,0),0)</f>
        <v>4</v>
      </c>
      <c r="Q419" s="16">
        <f>Table1[[#This Row],[บท 4 '[10']]]+Table1[[#This Row],[นำเสนอ '[5']]]+Table1[[#This Row],[บท 5 '[10']]]</f>
        <v>6</v>
      </c>
      <c r="R419" s="16">
        <f>Table1[[#This Row],[ก่อนกลางภาค '[25']]]+Table1[[#This Row],[กลางภาค '[20']]]+Table1[[#This Row],[หลังกลางภาค '[25']]]</f>
        <v>33</v>
      </c>
      <c r="S419" s="16"/>
      <c r="T419" s="16">
        <f>Table1[[#This Row],[ปลายภาค '[30']]]+Table1[[#This Row],[ก่อนปลายภาค '[70']]]</f>
        <v>33</v>
      </c>
      <c r="U419" s="18">
        <f t="shared" si="6"/>
        <v>0</v>
      </c>
      <c r="V419" s="19" t="str">
        <f>IF(_xlfn.XLOOKUP(Table1[[#This Row],[email]],กิจกรรม_11[Email],กิจกรรม_11[Completion time],0)&lt;&gt;0,"ส่งแล้ว","ยังไม่ส่ง")</f>
        <v>ส่งแล้ว</v>
      </c>
      <c r="W419" s="19" t="str">
        <f>IF(_xlfn.XLOOKUP(Table1[[#This Row],[email]],แบบฝึก_11[Email],แบบฝึก_11[Completion time],0)&lt;&gt;0,"ส่งแล้ว","ยังไม่ส่ง")</f>
        <v>ส่งแล้ว</v>
      </c>
      <c r="X419" s="19" t="str">
        <f>IF(_xlfn.XLOOKUP(Table1[[#This Row],[email]],แบบฝึก_12[Email],แบบฝึก_12[Completion time],0)&lt;&gt;0,"ส่งแล้ว","ยังไม่ส่ง")</f>
        <v>ส่งแล้ว</v>
      </c>
      <c r="Y419" s="19" t="str">
        <f>_xlfn.XLOOKUP(Table1[[#This Row],[email]],ท้ายบท_1[Email],ท้ายบท_1[Total points],"ยังไม่ส่ง")</f>
        <v>ยังไม่ส่ง</v>
      </c>
      <c r="Z419" s="15">
        <f>_xlfn.XLOOKUP(Table1[[#This Row],[email]],Quiz_1[Email],Quiz_1[Total points],"ยังไม่ส่ง")</f>
        <v>9</v>
      </c>
      <c r="AA419" s="19" t="str">
        <f>IF(_xlfn.XLOOKUP(Table1[[#This Row],[email]],แบบฝึก_21[Email],แบบฝึก_21[Completion time],0)&lt;&gt;0,"ส่งแล้ว","ยังไม่ส่ง")</f>
        <v>ส่งแล้ว</v>
      </c>
      <c r="AB419" s="19" t="str">
        <f>IF(_xlfn.XLOOKUP(Table1[[#This Row],[email]],แบบฝึก_22[Email],แบบฝึก_22[Completion time],0)&lt;&gt;0,"ส่งแล้ว","ยังไม่ส่ง")</f>
        <v>ส่งแล้ว</v>
      </c>
      <c r="AC419" s="19" t="str">
        <f>_xlfn.XLOOKUP(Table1[[#This Row],[email]],ท้ายบท_2[Email],ท้ายบท_2[Total points],"ยังไม่ส่ง")</f>
        <v>ยังไม่ส่ง</v>
      </c>
      <c r="AD419" s="19">
        <f>_xlfn.XLOOKUP(Table1[[#This Row],[email]],Quiz_2[Email],Quiz_2[Total points],"ยังไม่ส่ง")</f>
        <v>8</v>
      </c>
      <c r="AE419" s="19" t="str">
        <f>IF(_xlfn.XLOOKUP(Table1[[#This Row],[email]],แบบฝึก_31[Email],แบบฝึก_31[Completion time],0)&lt;&gt;0,"ส่งแล้ว","ยังไม่ส่ง")</f>
        <v>ยังไม่ส่ง</v>
      </c>
      <c r="AF419" s="19">
        <f>_xlfn.XLOOKUP(Table1[[#This Row],[email]],ท้ายบท_3[Email],ท้ายบท_3[Total points],"ยังไม่ส่ง")</f>
        <v>10</v>
      </c>
      <c r="AG419" s="19" t="str">
        <f>_xlfn.XLOOKUP(Table1[[#This Row],[email]],Quiz_3[Email],Quiz_3[Total points],"ยังไม่ส่ง")</f>
        <v>ยังไม่ส่ง</v>
      </c>
      <c r="AH419" s="16">
        <v>10</v>
      </c>
      <c r="AI419" s="15">
        <v>4</v>
      </c>
      <c r="AJ419" s="16">
        <f>ROUND((Table1[[#This Row],[mid '[20']]]+Table1[[#This Row],[mid '[10']]])/2,0)</f>
        <v>7</v>
      </c>
      <c r="AK419" s="5" t="str">
        <f>IF(_xlfn.XLOOKUP(Table1[[#This Row],[email]],แบบฝึก_41[Email],แบบฝึก_41[Completion time],0)&lt;&gt;0,"ส่งแล้ว","ยังไม่ส่ง")</f>
        <v>ยังไม่ส่ง</v>
      </c>
      <c r="AL419" s="5" t="str">
        <f>IF(_xlfn.XLOOKUP(Table1[[#This Row],[email]],ท้ายบท_4[Email],ท้ายบท_4[Total points],"ยังไม่ส่ง")&lt;&gt;0,"ส่งแล้ว","ยังไม่ส่ง")</f>
        <v>ยังไม่ส่ง</v>
      </c>
      <c r="AM419" s="5">
        <f>_xlfn.XLOOKUP(Table1[[#This Row],[email]],Quiz_4[Email],Quiz_4[Total points],"ยังไม่ส่ง")</f>
        <v>9</v>
      </c>
      <c r="AN419" s="5" t="str">
        <f>IF(_xlfn.XLOOKUP(Table1[[#This Row],[email]],แบบฝึก_51[Email],แบบฝึก_51[Completion time],0)&lt;&gt;0,"ส่งแล้ว","ยังไม่ส่ง")</f>
        <v>ส่งแล้ว</v>
      </c>
      <c r="AO419" s="5" t="str">
        <f>IF(_xlfn.XLOOKUP(Table1[[#This Row],[email]],แบบฝึก_52[Email],แบบฝึก_52[Completion time],0)&lt;&gt;0,"ส่งแล้ว","ยังไม่ส่ง")</f>
        <v>ยังไม่ส่ง</v>
      </c>
      <c r="AP419" s="5" t="str">
        <f>_xlfn.XLOOKUP(Table1[[#This Row],[email]],ท้ายบท_5[Email],ท้ายบท_5[Total points],"ยังไม่ส่ง")</f>
        <v>ยังไม่ส่ง</v>
      </c>
      <c r="AQ419" s="5">
        <f>_xlfn.XLOOKUP(Table1[[#This Row],[email]],Quiz_5[Email],Quiz_5[Total points],"ยังไม่ส่ง")</f>
        <v>6</v>
      </c>
      <c r="AR419" s="38" t="s">
        <v>33118</v>
      </c>
      <c r="AS419" s="4" t="str">
        <f>IF(M419&lt;10,"ยังไม่ซ่อม",IF(Table1[[#This Row],[ซ่อมแล้วกลางภาค]]="ซ่อมแล้ว","ซ่อมแล้ว","ไม่ต้องซ่อม"))</f>
        <v>ซ่อมแล้ว</v>
      </c>
      <c r="BN419"/>
      <c r="BO419"/>
      <c r="BP419"/>
      <c r="BQ419"/>
    </row>
    <row r="420" spans="1:69" ht="21" thickTop="1" thickBot="1" x14ac:dyDescent="0.45">
      <c r="A420" s="21">
        <v>419</v>
      </c>
      <c r="B420" s="4">
        <v>12</v>
      </c>
      <c r="C420" s="4">
        <v>1</v>
      </c>
      <c r="D420" s="4" t="s">
        <v>33553</v>
      </c>
      <c r="E420" s="4" t="s">
        <v>32346</v>
      </c>
      <c r="F420" s="4" t="s">
        <v>33554</v>
      </c>
      <c r="G420" s="4" t="s">
        <v>33555</v>
      </c>
      <c r="H420" s="4" t="s">
        <v>2596</v>
      </c>
      <c r="I420" s="24">
        <f>ROUND(COUNTIF(Table1[[#This Row],[กิจกรรม 1.1]:[ท้ายบท 1]],"&lt;&gt;ยังไม่ส่ง")*2+IF(Table1[[#This Row],[Quiz 1]]&lt;&gt;"ยังไม่ส่ง",Table1[[#This Row],[Quiz 1]]*2/10,0),0)</f>
        <v>9</v>
      </c>
      <c r="J420" s="24">
        <f>ROUND(COUNTIF(Table1[[#This Row],[แบบฝึก 2.1]:[ท้ายบท 2]],"&lt;&gt;ยังไม่ส่ง")*8/3+IF(Table1[[#This Row],[Quiz 2]]&lt;&gt;"ยังไม่ส่ง",Table1[[#This Row],[Quiz 2]]*2/10,0),0)</f>
        <v>7</v>
      </c>
      <c r="K420" s="24">
        <f>ROUND(COUNTIF(Table1[[#This Row],[แบบฝึก 3.1]:[ท้ายบท 3]],"&lt;&gt;ยังไม่ส่ง")*3/2+IF(Table1[[#This Row],[Quiz 3]]&lt;&gt;"ยังไม่ส่ง",Table1[[#This Row],[Quiz 3]]*2/10,0),0)</f>
        <v>3</v>
      </c>
      <c r="L420" s="12">
        <f>Table1[[#This Row],[บท 1 '[10']]]+Table1[[#This Row],[บท 2 '[10']]]+Table1[[#This Row],[บท 3 '[5']]]</f>
        <v>19</v>
      </c>
      <c r="M420" s="12">
        <f>IF(Table1[[#This Row],[ซ่อมแล้วกลางภาค]]="ซ่อมแล้ว",10,Table1[[#This Row],[MID '[20']2]])</f>
        <v>13</v>
      </c>
      <c r="N420" s="12">
        <f>ROUND(COUNTIF(Table1[[#This Row],[แบบฝึก 4.1]:[ท้ายบท 4]],"&lt;&gt;ยังไม่ส่ง")*8/2+IF(Table1[[#This Row],[Quiz 4]]&lt;&gt;"ยังไม่ส่ง",Table1[[#This Row],[Quiz 4]]*2/10,0),0)</f>
        <v>1</v>
      </c>
      <c r="O420" s="12"/>
      <c r="P420" s="13">
        <f>ROUND(COUNTIF(Table1[[#This Row],[แบบฝึก 5.1]:[ท้ายบท 5]],"&lt;&gt;ยังไม่ส่ง")*8/3+IF(Table1[[#This Row],[Quiz 5]]&lt;&gt;"ยังไม่ส่ง",Table1[[#This Row],[Quiz 5]]*2/10,0),0)</f>
        <v>9</v>
      </c>
      <c r="Q420" s="12">
        <f>Table1[[#This Row],[บท 4 '[10']]]+Table1[[#This Row],[นำเสนอ '[5']]]+Table1[[#This Row],[บท 5 '[10']]]</f>
        <v>10</v>
      </c>
      <c r="R420" s="12">
        <f>Table1[[#This Row],[ก่อนกลางภาค '[25']]]+Table1[[#This Row],[กลางภาค '[20']]]+Table1[[#This Row],[หลังกลางภาค '[25']]]</f>
        <v>42</v>
      </c>
      <c r="S420" s="12"/>
      <c r="T420" s="12">
        <f>Table1[[#This Row],[ปลายภาค '[30']]]+Table1[[#This Row],[ก่อนปลายภาค '[70']]]</f>
        <v>42</v>
      </c>
      <c r="U420" s="11">
        <f t="shared" si="6"/>
        <v>0</v>
      </c>
      <c r="V420" s="5" t="str">
        <f>IF(_xlfn.XLOOKUP(Table1[[#This Row],[email]],กิจกรรม_11[Email],กิจกรรม_11[Completion time],0)&lt;&gt;0,"ส่งแล้ว","ยังไม่ส่ง")</f>
        <v>ส่งแล้ว</v>
      </c>
      <c r="W420" s="5" t="str">
        <f>IF(_xlfn.XLOOKUP(Table1[[#This Row],[email]],แบบฝึก_11[Email],แบบฝึก_11[Completion time],0)&lt;&gt;0,"ส่งแล้ว","ยังไม่ส่ง")</f>
        <v>ส่งแล้ว</v>
      </c>
      <c r="X420" s="5" t="str">
        <f>IF(_xlfn.XLOOKUP(Table1[[#This Row],[email]],แบบฝึก_12[Email],แบบฝึก_12[Completion time],0)&lt;&gt;0,"ส่งแล้ว","ยังไม่ส่ง")</f>
        <v>ส่งแล้ว</v>
      </c>
      <c r="Y420" s="5">
        <f>_xlfn.XLOOKUP(Table1[[#This Row],[email]],ท้ายบท_1[Email],ท้ายบท_1[Total points],"ยังไม่ส่ง")</f>
        <v>21</v>
      </c>
      <c r="Z420" s="4">
        <f>_xlfn.XLOOKUP(Table1[[#This Row],[email]],Quiz_1[Email],Quiz_1[Total points],"ยังไม่ส่ง")</f>
        <v>7</v>
      </c>
      <c r="AA420" s="5" t="str">
        <f>IF(_xlfn.XLOOKUP(Table1[[#This Row],[email]],แบบฝึก_21[Email],แบบฝึก_21[Completion time],0)&lt;&gt;0,"ส่งแล้ว","ยังไม่ส่ง")</f>
        <v>ยังไม่ส่ง</v>
      </c>
      <c r="AB420" s="5" t="str">
        <f>IF(_xlfn.XLOOKUP(Table1[[#This Row],[email]],แบบฝึก_22[Email],แบบฝึก_22[Completion time],0)&lt;&gt;0,"ส่งแล้ว","ยังไม่ส่ง")</f>
        <v>ส่งแล้ว</v>
      </c>
      <c r="AC420" s="5">
        <f>_xlfn.XLOOKUP(Table1[[#This Row],[email]],ท้ายบท_2[Email],ท้ายบท_2[Total points],"ยังไม่ส่ง")</f>
        <v>10</v>
      </c>
      <c r="AD420" s="5">
        <f>_xlfn.XLOOKUP(Table1[[#This Row],[email]],Quiz_2[Email],Quiz_2[Total points],"ยังไม่ส่ง")</f>
        <v>9</v>
      </c>
      <c r="AE420" s="5" t="str">
        <f>IF(_xlfn.XLOOKUP(Table1[[#This Row],[email]],แบบฝึก_31[Email],แบบฝึก_31[Completion time],0)&lt;&gt;0,"ส่งแล้ว","ยังไม่ส่ง")</f>
        <v>ส่งแล้ว</v>
      </c>
      <c r="AF420" s="5">
        <f>_xlfn.XLOOKUP(Table1[[#This Row],[email]],ท้ายบท_3[Email],ท้ายบท_3[Total points],"ยังไม่ส่ง")</f>
        <v>8</v>
      </c>
      <c r="AG420" s="5" t="str">
        <f>_xlfn.XLOOKUP(Table1[[#This Row],[email]],Quiz_3[Email],Quiz_3[Total points],"ยังไม่ส่ง")</f>
        <v>ยังไม่ส่ง</v>
      </c>
      <c r="AH420" s="12">
        <v>22</v>
      </c>
      <c r="AI420" s="4">
        <v>3</v>
      </c>
      <c r="AJ420" s="12">
        <f>ROUND((Table1[[#This Row],[mid '[20']]]+Table1[[#This Row],[mid '[10']]])/2,0)</f>
        <v>13</v>
      </c>
      <c r="AK420" s="19" t="str">
        <f>IF(_xlfn.XLOOKUP(Table1[[#This Row],[email]],แบบฝึก_41[Email],แบบฝึก_41[Completion time],0)&lt;&gt;0,"ส่งแล้ว","ยังไม่ส่ง")</f>
        <v>ยังไม่ส่ง</v>
      </c>
      <c r="AL420" s="19" t="str">
        <f>IF(_xlfn.XLOOKUP(Table1[[#This Row],[email]],ท้ายบท_4[Email],ท้ายบท_4[Total points],"ยังไม่ส่ง")&lt;&gt;0,"ส่งแล้ว","ยังไม่ส่ง")</f>
        <v>ยังไม่ส่ง</v>
      </c>
      <c r="AM420" s="19">
        <f>_xlfn.XLOOKUP(Table1[[#This Row],[email]],Quiz_4[Email],Quiz_4[Total points],"ยังไม่ส่ง")</f>
        <v>5</v>
      </c>
      <c r="AN420" s="19" t="str">
        <f>IF(_xlfn.XLOOKUP(Table1[[#This Row],[email]],แบบฝึก_51[Email],แบบฝึก_51[Completion time],0)&lt;&gt;0,"ส่งแล้ว","ยังไม่ส่ง")</f>
        <v>ส่งแล้ว</v>
      </c>
      <c r="AO420" s="19" t="str">
        <f>IF(_xlfn.XLOOKUP(Table1[[#This Row],[email]],แบบฝึก_52[Email],แบบฝึก_52[Completion time],0)&lt;&gt;0,"ส่งแล้ว","ยังไม่ส่ง")</f>
        <v>ส่งแล้ว</v>
      </c>
      <c r="AP420" s="19">
        <f>_xlfn.XLOOKUP(Table1[[#This Row],[email]],ท้ายบท_5[Email],ท้ายบท_5[Total points],"ยังไม่ส่ง")</f>
        <v>12</v>
      </c>
      <c r="AQ420" s="19">
        <f>_xlfn.XLOOKUP(Table1[[#This Row],[email]],Quiz_5[Email],Quiz_5[Total points],"ยังไม่ส่ง")</f>
        <v>4</v>
      </c>
      <c r="AR420" s="37"/>
      <c r="AS420" s="4" t="str">
        <f>IF(M420&lt;10,"ยังไม่ซ่อม",IF(Table1[[#This Row],[ซ่อมแล้วกลางภาค]]="ซ่อมแล้ว","ซ่อมแล้ว","ไม่ต้องซ่อม"))</f>
        <v>ไม่ต้องซ่อม</v>
      </c>
      <c r="BN420"/>
      <c r="BO420"/>
      <c r="BP420"/>
      <c r="BQ420"/>
    </row>
    <row r="421" spans="1:69" ht="20.25" thickTop="1" x14ac:dyDescent="0.4">
      <c r="A421" s="21">
        <v>420</v>
      </c>
      <c r="B421" s="4">
        <v>12</v>
      </c>
      <c r="C421" s="4">
        <v>2</v>
      </c>
      <c r="D421" s="4" t="s">
        <v>33556</v>
      </c>
      <c r="E421" s="4" t="s">
        <v>32346</v>
      </c>
      <c r="F421" s="4" t="s">
        <v>33557</v>
      </c>
      <c r="G421" s="4" t="s">
        <v>33558</v>
      </c>
      <c r="H421" s="4" t="s">
        <v>6455</v>
      </c>
      <c r="I421" s="24">
        <f>ROUND(COUNTIF(Table1[[#This Row],[กิจกรรม 1.1]:[ท้ายบท 1]],"&lt;&gt;ยังไม่ส่ง")*2+IF(Table1[[#This Row],[Quiz 1]]&lt;&gt;"ยังไม่ส่ง",Table1[[#This Row],[Quiz 1]]*2/10,0),0)</f>
        <v>8</v>
      </c>
      <c r="J421" s="24">
        <f>ROUND(COUNTIF(Table1[[#This Row],[แบบฝึก 2.1]:[ท้ายบท 2]],"&lt;&gt;ยังไม่ส่ง")*8/3+IF(Table1[[#This Row],[Quiz 2]]&lt;&gt;"ยังไม่ส่ง",Table1[[#This Row],[Quiz 2]]*2/10,0),0)</f>
        <v>2</v>
      </c>
      <c r="K421" s="24">
        <f>ROUND(COUNTIF(Table1[[#This Row],[แบบฝึก 3.1]:[ท้ายบท 3]],"&lt;&gt;ยังไม่ส่ง")*3/2+IF(Table1[[#This Row],[Quiz 3]]&lt;&gt;"ยังไม่ส่ง",Table1[[#This Row],[Quiz 3]]*2/10,0),0)</f>
        <v>2</v>
      </c>
      <c r="L421" s="12">
        <f>Table1[[#This Row],[บท 1 '[10']]]+Table1[[#This Row],[บท 2 '[10']]]+Table1[[#This Row],[บท 3 '[5']]]</f>
        <v>12</v>
      </c>
      <c r="M421" s="12">
        <f>IF(Table1[[#This Row],[ซ่อมแล้วกลางภาค]]="ซ่อมแล้ว",10,Table1[[#This Row],[MID '[20']2]])</f>
        <v>5</v>
      </c>
      <c r="N421" s="12">
        <f>ROUND(COUNTIF(Table1[[#This Row],[แบบฝึก 4.1]:[ท้ายบท 4]],"&lt;&gt;ยังไม่ส่ง")*8/2+IF(Table1[[#This Row],[Quiz 4]]&lt;&gt;"ยังไม่ส่ง",Table1[[#This Row],[Quiz 4]]*2/10,0),0)</f>
        <v>4</v>
      </c>
      <c r="O421" s="12"/>
      <c r="P421" s="13">
        <f>ROUND(COUNTIF(Table1[[#This Row],[แบบฝึก 5.1]:[ท้ายบท 5]],"&lt;&gt;ยังไม่ส่ง")*8/3+IF(Table1[[#This Row],[Quiz 5]]&lt;&gt;"ยังไม่ส่ง",Table1[[#This Row],[Quiz 5]]*2/10,0),0)</f>
        <v>0</v>
      </c>
      <c r="Q421" s="12">
        <f>Table1[[#This Row],[บท 4 '[10']]]+Table1[[#This Row],[นำเสนอ '[5']]]+Table1[[#This Row],[บท 5 '[10']]]</f>
        <v>4</v>
      </c>
      <c r="R421" s="12">
        <f>Table1[[#This Row],[ก่อนกลางภาค '[25']]]+Table1[[#This Row],[กลางภาค '[20']]]+Table1[[#This Row],[หลังกลางภาค '[25']]]</f>
        <v>21</v>
      </c>
      <c r="S421" s="12"/>
      <c r="T421" s="12">
        <f>Table1[[#This Row],[ปลายภาค '[30']]]+Table1[[#This Row],[ก่อนปลายภาค '[70']]]</f>
        <v>21</v>
      </c>
      <c r="U421" s="11">
        <f t="shared" si="6"/>
        <v>0</v>
      </c>
      <c r="V421" s="5" t="str">
        <f>IF(_xlfn.XLOOKUP(Table1[[#This Row],[email]],กิจกรรม_11[Email],กิจกรรม_11[Completion time],0)&lt;&gt;0,"ส่งแล้ว","ยังไม่ส่ง")</f>
        <v>ยังไม่ส่ง</v>
      </c>
      <c r="W421" s="5" t="str">
        <f>IF(_xlfn.XLOOKUP(Table1[[#This Row],[email]],แบบฝึก_11[Email],แบบฝึก_11[Completion time],0)&lt;&gt;0,"ส่งแล้ว","ยังไม่ส่ง")</f>
        <v>ส่งแล้ว</v>
      </c>
      <c r="X421" s="5" t="str">
        <f>IF(_xlfn.XLOOKUP(Table1[[#This Row],[email]],แบบฝึก_12[Email],แบบฝึก_12[Completion time],0)&lt;&gt;0,"ส่งแล้ว","ยังไม่ส่ง")</f>
        <v>ส่งแล้ว</v>
      </c>
      <c r="Y421" s="5">
        <f>_xlfn.XLOOKUP(Table1[[#This Row],[email]],ท้ายบท_1[Email],ท้ายบท_1[Total points],"ยังไม่ส่ง")</f>
        <v>21</v>
      </c>
      <c r="Z421" s="4">
        <f>_xlfn.XLOOKUP(Table1[[#This Row],[email]],Quiz_1[Email],Quiz_1[Total points],"ยังไม่ส่ง")</f>
        <v>8</v>
      </c>
      <c r="AA421" s="5" t="str">
        <f>IF(_xlfn.XLOOKUP(Table1[[#This Row],[email]],แบบฝึก_21[Email],แบบฝึก_21[Completion time],0)&lt;&gt;0,"ส่งแล้ว","ยังไม่ส่ง")</f>
        <v>ยังไม่ส่ง</v>
      </c>
      <c r="AB421" s="5" t="str">
        <f>IF(_xlfn.XLOOKUP(Table1[[#This Row],[email]],แบบฝึก_22[Email],แบบฝึก_22[Completion time],0)&lt;&gt;0,"ส่งแล้ว","ยังไม่ส่ง")</f>
        <v>ยังไม่ส่ง</v>
      </c>
      <c r="AC421" s="5" t="str">
        <f>_xlfn.XLOOKUP(Table1[[#This Row],[email]],ท้ายบท_2[Email],ท้ายบท_2[Total points],"ยังไม่ส่ง")</f>
        <v>ยังไม่ส่ง</v>
      </c>
      <c r="AD421" s="5">
        <f>_xlfn.XLOOKUP(Table1[[#This Row],[email]],Quiz_2[Email],Quiz_2[Total points],"ยังไม่ส่ง")</f>
        <v>8</v>
      </c>
      <c r="AE421" s="5" t="str">
        <f>IF(_xlfn.XLOOKUP(Table1[[#This Row],[email]],แบบฝึก_31[Email],แบบฝึก_31[Completion time],0)&lt;&gt;0,"ส่งแล้ว","ยังไม่ส่ง")</f>
        <v>ส่งแล้ว</v>
      </c>
      <c r="AF421" s="5" t="str">
        <f>_xlfn.XLOOKUP(Table1[[#This Row],[email]],ท้ายบท_3[Email],ท้ายบท_3[Total points],"ยังไม่ส่ง")</f>
        <v>ยังไม่ส่ง</v>
      </c>
      <c r="AG421" s="5" t="str">
        <f>_xlfn.XLOOKUP(Table1[[#This Row],[email]],Quiz_3[Email],Quiz_3[Total points],"ยังไม่ส่ง")</f>
        <v>ยังไม่ส่ง</v>
      </c>
      <c r="AH421" s="12">
        <v>6</v>
      </c>
      <c r="AI421" s="4">
        <v>3</v>
      </c>
      <c r="AJ421" s="12">
        <f>ROUND((Table1[[#This Row],[mid '[20']]]+Table1[[#This Row],[mid '[10']]])/2,0)</f>
        <v>5</v>
      </c>
      <c r="AK421" s="5" t="str">
        <f>IF(_xlfn.XLOOKUP(Table1[[#This Row],[email]],แบบฝึก_41[Email],แบบฝึก_41[Completion time],0)&lt;&gt;0,"ส่งแล้ว","ยังไม่ส่ง")</f>
        <v>ยังไม่ส่ง</v>
      </c>
      <c r="AL421" s="5" t="str">
        <f>IF(_xlfn.XLOOKUP(Table1[[#This Row],[email]],ท้ายบท_4[Email],ท้ายบท_4[Total points],"ยังไม่ส่ง")&lt;&gt;0,"ส่งแล้ว","ยังไม่ส่ง")</f>
        <v>ส่งแล้ว</v>
      </c>
      <c r="AM421" s="5" t="str">
        <f>_xlfn.XLOOKUP(Table1[[#This Row],[email]],Quiz_4[Email],Quiz_4[Total points],"ยังไม่ส่ง")</f>
        <v>ยังไม่ส่ง</v>
      </c>
      <c r="AN421" s="5" t="str">
        <f>IF(_xlfn.XLOOKUP(Table1[[#This Row],[email]],แบบฝึก_51[Email],แบบฝึก_51[Completion time],0)&lt;&gt;0,"ส่งแล้ว","ยังไม่ส่ง")</f>
        <v>ยังไม่ส่ง</v>
      </c>
      <c r="AO421" s="5" t="str">
        <f>IF(_xlfn.XLOOKUP(Table1[[#This Row],[email]],แบบฝึก_52[Email],แบบฝึก_52[Completion time],0)&lt;&gt;0,"ส่งแล้ว","ยังไม่ส่ง")</f>
        <v>ยังไม่ส่ง</v>
      </c>
      <c r="AP421" s="5" t="str">
        <f>_xlfn.XLOOKUP(Table1[[#This Row],[email]],ท้ายบท_5[Email],ท้ายบท_5[Total points],"ยังไม่ส่ง")</f>
        <v>ยังไม่ส่ง</v>
      </c>
      <c r="AQ421" s="5">
        <f>_xlfn.XLOOKUP(Table1[[#This Row],[email]],Quiz_5[Email],Quiz_5[Total points],"ยังไม่ส่ง")</f>
        <v>2</v>
      </c>
      <c r="AR421" s="37"/>
      <c r="AS421" s="4" t="str">
        <f>IF(M421&lt;10,"ยังไม่ซ่อม",IF(Table1[[#This Row],[ซ่อมแล้วกลางภาค]]="ซ่อมแล้ว","ซ่อมแล้ว","ไม่ต้องซ่อม"))</f>
        <v>ยังไม่ซ่อม</v>
      </c>
      <c r="BN421"/>
      <c r="BO421"/>
      <c r="BP421"/>
      <c r="BQ421"/>
    </row>
    <row r="422" spans="1:69" ht="19.5" x14ac:dyDescent="0.4">
      <c r="A422" s="21">
        <v>421</v>
      </c>
      <c r="B422" s="4">
        <v>12</v>
      </c>
      <c r="C422" s="4">
        <v>3</v>
      </c>
      <c r="D422" s="4" t="s">
        <v>33559</v>
      </c>
      <c r="E422" s="4" t="s">
        <v>32346</v>
      </c>
      <c r="F422" s="4" t="s">
        <v>33560</v>
      </c>
      <c r="G422" s="4" t="s">
        <v>33561</v>
      </c>
      <c r="H422" s="4" t="s">
        <v>2383</v>
      </c>
      <c r="I422" s="24">
        <f>ROUND(COUNTIF(Table1[[#This Row],[กิจกรรม 1.1]:[ท้ายบท 1]],"&lt;&gt;ยังไม่ส่ง")*2+IF(Table1[[#This Row],[Quiz 1]]&lt;&gt;"ยังไม่ส่ง",Table1[[#This Row],[Quiz 1]]*2/10,0),0)</f>
        <v>8</v>
      </c>
      <c r="J422" s="24">
        <f>ROUND(COUNTIF(Table1[[#This Row],[แบบฝึก 2.1]:[ท้ายบท 2]],"&lt;&gt;ยังไม่ส่ง")*8/3+IF(Table1[[#This Row],[Quiz 2]]&lt;&gt;"ยังไม่ส่ง",Table1[[#This Row],[Quiz 2]]*2/10,0),0)</f>
        <v>1</v>
      </c>
      <c r="K422" s="24">
        <f>ROUND(COUNTIF(Table1[[#This Row],[แบบฝึก 3.1]:[ท้ายบท 3]],"&lt;&gt;ยังไม่ส่ง")*3/2+IF(Table1[[#This Row],[Quiz 3]]&lt;&gt;"ยังไม่ส่ง",Table1[[#This Row],[Quiz 3]]*2/10,0),0)</f>
        <v>3</v>
      </c>
      <c r="L422" s="12">
        <f>Table1[[#This Row],[บท 1 '[10']]]+Table1[[#This Row],[บท 2 '[10']]]+Table1[[#This Row],[บท 3 '[5']]]</f>
        <v>12</v>
      </c>
      <c r="M422" s="12">
        <f>IF(Table1[[#This Row],[ซ่อมแล้วกลางภาค]]="ซ่อมแล้ว",10,Table1[[#This Row],[MID '[20']2]])</f>
        <v>9</v>
      </c>
      <c r="N422" s="12">
        <f>ROUND(COUNTIF(Table1[[#This Row],[แบบฝึก 4.1]:[ท้ายบท 4]],"&lt;&gt;ยังไม่ส่ง")*8/2+IF(Table1[[#This Row],[Quiz 4]]&lt;&gt;"ยังไม่ส่ง",Table1[[#This Row],[Quiz 4]]*2/10,0),0)</f>
        <v>1</v>
      </c>
      <c r="O422" s="12"/>
      <c r="P422" s="13">
        <f>ROUND(COUNTIF(Table1[[#This Row],[แบบฝึก 5.1]:[ท้ายบท 5]],"&lt;&gt;ยังไม่ส่ง")*8/3+IF(Table1[[#This Row],[Quiz 5]]&lt;&gt;"ยังไม่ส่ง",Table1[[#This Row],[Quiz 5]]*2/10,0),0)</f>
        <v>3</v>
      </c>
      <c r="Q422" s="12">
        <f>Table1[[#This Row],[บท 4 '[10']]]+Table1[[#This Row],[นำเสนอ '[5']]]+Table1[[#This Row],[บท 5 '[10']]]</f>
        <v>4</v>
      </c>
      <c r="R422" s="12">
        <f>Table1[[#This Row],[ก่อนกลางภาค '[25']]]+Table1[[#This Row],[กลางภาค '[20']]]+Table1[[#This Row],[หลังกลางภาค '[25']]]</f>
        <v>25</v>
      </c>
      <c r="S422" s="12"/>
      <c r="T422" s="12">
        <f>Table1[[#This Row],[ปลายภาค '[30']]]+Table1[[#This Row],[ก่อนปลายภาค '[70']]]</f>
        <v>25</v>
      </c>
      <c r="U422" s="11">
        <f t="shared" si="6"/>
        <v>0</v>
      </c>
      <c r="V422" s="5" t="str">
        <f>IF(_xlfn.XLOOKUP(Table1[[#This Row],[email]],กิจกรรม_11[Email],กิจกรรม_11[Completion time],0)&lt;&gt;0,"ส่งแล้ว","ยังไม่ส่ง")</f>
        <v>ส่งแล้ว</v>
      </c>
      <c r="W422" s="5" t="str">
        <f>IF(_xlfn.XLOOKUP(Table1[[#This Row],[email]],แบบฝึก_11[Email],แบบฝึก_11[Completion time],0)&lt;&gt;0,"ส่งแล้ว","ยังไม่ส่ง")</f>
        <v>ส่งแล้ว</v>
      </c>
      <c r="X422" s="5" t="str">
        <f>IF(_xlfn.XLOOKUP(Table1[[#This Row],[email]],แบบฝึก_12[Email],แบบฝึก_12[Completion time],0)&lt;&gt;0,"ส่งแล้ว","ยังไม่ส่ง")</f>
        <v>ส่งแล้ว</v>
      </c>
      <c r="Y422" s="5">
        <f>_xlfn.XLOOKUP(Table1[[#This Row],[email]],ท้ายบท_1[Email],ท้ายบท_1[Total points],"ยังไม่ส่ง")</f>
        <v>22</v>
      </c>
      <c r="Z422" s="4" t="str">
        <f>_xlfn.XLOOKUP(Table1[[#This Row],[email]],Quiz_1[Email],Quiz_1[Total points],"ยังไม่ส่ง")</f>
        <v>ยังไม่ส่ง</v>
      </c>
      <c r="AA422" s="5" t="str">
        <f>IF(_xlfn.XLOOKUP(Table1[[#This Row],[email]],แบบฝึก_21[Email],แบบฝึก_21[Completion time],0)&lt;&gt;0,"ส่งแล้ว","ยังไม่ส่ง")</f>
        <v>ยังไม่ส่ง</v>
      </c>
      <c r="AB422" s="5" t="str">
        <f>IF(_xlfn.XLOOKUP(Table1[[#This Row],[email]],แบบฝึก_22[Email],แบบฝึก_22[Completion time],0)&lt;&gt;0,"ส่งแล้ว","ยังไม่ส่ง")</f>
        <v>ยังไม่ส่ง</v>
      </c>
      <c r="AC422" s="5" t="str">
        <f>_xlfn.XLOOKUP(Table1[[#This Row],[email]],ท้ายบท_2[Email],ท้ายบท_2[Total points],"ยังไม่ส่ง")</f>
        <v>ยังไม่ส่ง</v>
      </c>
      <c r="AD422" s="5">
        <f>_xlfn.XLOOKUP(Table1[[#This Row],[email]],Quiz_2[Email],Quiz_2[Total points],"ยังไม่ส่ง")</f>
        <v>5</v>
      </c>
      <c r="AE422" s="5" t="str">
        <f>IF(_xlfn.XLOOKUP(Table1[[#This Row],[email]],แบบฝึก_31[Email],แบบฝึก_31[Completion time],0)&lt;&gt;0,"ส่งแล้ว","ยังไม่ส่ง")</f>
        <v>ส่งแล้ว</v>
      </c>
      <c r="AF422" s="5">
        <f>_xlfn.XLOOKUP(Table1[[#This Row],[email]],ท้ายบท_3[Email],ท้ายบท_3[Total points],"ยังไม่ส่ง")</f>
        <v>9</v>
      </c>
      <c r="AG422" s="5" t="str">
        <f>_xlfn.XLOOKUP(Table1[[#This Row],[email]],Quiz_3[Email],Quiz_3[Total points],"ยังไม่ส่ง")</f>
        <v>ยังไม่ส่ง</v>
      </c>
      <c r="AH422" s="12">
        <v>15</v>
      </c>
      <c r="AI422" s="4">
        <v>3</v>
      </c>
      <c r="AJ422" s="12">
        <f>ROUND((Table1[[#This Row],[mid '[20']]]+Table1[[#This Row],[mid '[10']]])/2,0)</f>
        <v>9</v>
      </c>
      <c r="AK422" s="5" t="str">
        <f>IF(_xlfn.XLOOKUP(Table1[[#This Row],[email]],แบบฝึก_41[Email],แบบฝึก_41[Completion time],0)&lt;&gt;0,"ส่งแล้ว","ยังไม่ส่ง")</f>
        <v>ยังไม่ส่ง</v>
      </c>
      <c r="AL422" s="5" t="str">
        <f>IF(_xlfn.XLOOKUP(Table1[[#This Row],[email]],ท้ายบท_4[Email],ท้ายบท_4[Total points],"ยังไม่ส่ง")&lt;&gt;0,"ส่งแล้ว","ยังไม่ส่ง")</f>
        <v>ยังไม่ส่ง</v>
      </c>
      <c r="AM422" s="5">
        <f>_xlfn.XLOOKUP(Table1[[#This Row],[email]],Quiz_4[Email],Quiz_4[Total points],"ยังไม่ส่ง")</f>
        <v>7</v>
      </c>
      <c r="AN422" s="5" t="str">
        <f>IF(_xlfn.XLOOKUP(Table1[[#This Row],[email]],แบบฝึก_51[Email],แบบฝึก_51[Completion time],0)&lt;&gt;0,"ส่งแล้ว","ยังไม่ส่ง")</f>
        <v>ส่งแล้ว</v>
      </c>
      <c r="AO422" s="5" t="str">
        <f>IF(_xlfn.XLOOKUP(Table1[[#This Row],[email]],แบบฝึก_52[Email],แบบฝึก_52[Completion time],0)&lt;&gt;0,"ส่งแล้ว","ยังไม่ส่ง")</f>
        <v>ยังไม่ส่ง</v>
      </c>
      <c r="AP422" s="5" t="str">
        <f>_xlfn.XLOOKUP(Table1[[#This Row],[email]],ท้ายบท_5[Email],ท้ายบท_5[Total points],"ยังไม่ส่ง")</f>
        <v>ยังไม่ส่ง</v>
      </c>
      <c r="AQ422" s="5">
        <f>_xlfn.XLOOKUP(Table1[[#This Row],[email]],Quiz_5[Email],Quiz_5[Total points],"ยังไม่ส่ง")</f>
        <v>4</v>
      </c>
      <c r="AR422" s="37"/>
      <c r="AS422" s="4" t="str">
        <f>IF(M422&lt;10,"ยังไม่ซ่อม",IF(Table1[[#This Row],[ซ่อมแล้วกลางภาค]]="ซ่อมแล้ว","ซ่อมแล้ว","ไม่ต้องซ่อม"))</f>
        <v>ยังไม่ซ่อม</v>
      </c>
      <c r="BN422"/>
      <c r="BO422"/>
      <c r="BP422"/>
      <c r="BQ422"/>
    </row>
    <row r="423" spans="1:69" ht="19.5" x14ac:dyDescent="0.4">
      <c r="A423" s="21">
        <v>422</v>
      </c>
      <c r="B423" s="4">
        <v>12</v>
      </c>
      <c r="C423" s="4">
        <v>4</v>
      </c>
      <c r="D423" s="4" t="s">
        <v>33562</v>
      </c>
      <c r="E423" s="4" t="s">
        <v>32346</v>
      </c>
      <c r="F423" s="4" t="s">
        <v>33563</v>
      </c>
      <c r="G423" s="4" t="s">
        <v>33564</v>
      </c>
      <c r="H423" s="4" t="s">
        <v>4691</v>
      </c>
      <c r="I423" s="24">
        <f>ROUND(COUNTIF(Table1[[#This Row],[กิจกรรม 1.1]:[ท้ายบท 1]],"&lt;&gt;ยังไม่ส่ง")*2+IF(Table1[[#This Row],[Quiz 1]]&lt;&gt;"ยังไม่ส่ง",Table1[[#This Row],[Quiz 1]]*2/10,0),0)</f>
        <v>7</v>
      </c>
      <c r="J423" s="24">
        <f>ROUND(COUNTIF(Table1[[#This Row],[แบบฝึก 2.1]:[ท้ายบท 2]],"&lt;&gt;ยังไม่ส่ง")*8/3+IF(Table1[[#This Row],[Quiz 2]]&lt;&gt;"ยังไม่ส่ง",Table1[[#This Row],[Quiz 2]]*2/10,0),0)</f>
        <v>1</v>
      </c>
      <c r="K423" s="24">
        <f>ROUND(COUNTIF(Table1[[#This Row],[แบบฝึก 3.1]:[ท้ายบท 3]],"&lt;&gt;ยังไม่ส่ง")*3/2+IF(Table1[[#This Row],[Quiz 3]]&lt;&gt;"ยังไม่ส่ง",Table1[[#This Row],[Quiz 3]]*2/10,0),0)</f>
        <v>2</v>
      </c>
      <c r="L423" s="12">
        <f>Table1[[#This Row],[บท 1 '[10']]]+Table1[[#This Row],[บท 2 '[10']]]+Table1[[#This Row],[บท 3 '[5']]]</f>
        <v>10</v>
      </c>
      <c r="M423" s="12">
        <f>IF(Table1[[#This Row],[ซ่อมแล้วกลางภาค]]="ซ่อมแล้ว",10,Table1[[#This Row],[MID '[20']2]])</f>
        <v>6</v>
      </c>
      <c r="N423" s="12">
        <f>ROUND(COUNTIF(Table1[[#This Row],[แบบฝึก 4.1]:[ท้ายบท 4]],"&lt;&gt;ยังไม่ส่ง")*8/2+IF(Table1[[#This Row],[Quiz 4]]&lt;&gt;"ยังไม่ส่ง",Table1[[#This Row],[Quiz 4]]*2/10,0),0)</f>
        <v>1</v>
      </c>
      <c r="O423" s="12"/>
      <c r="P423" s="13">
        <f>ROUND(COUNTIF(Table1[[#This Row],[แบบฝึก 5.1]:[ท้ายบท 5]],"&lt;&gt;ยังไม่ส่ง")*8/3+IF(Table1[[#This Row],[Quiz 5]]&lt;&gt;"ยังไม่ส่ง",Table1[[#This Row],[Quiz 5]]*2/10,0),0)</f>
        <v>9</v>
      </c>
      <c r="Q423" s="12">
        <f>Table1[[#This Row],[บท 4 '[10']]]+Table1[[#This Row],[นำเสนอ '[5']]]+Table1[[#This Row],[บท 5 '[10']]]</f>
        <v>10</v>
      </c>
      <c r="R423" s="12">
        <f>Table1[[#This Row],[ก่อนกลางภาค '[25']]]+Table1[[#This Row],[กลางภาค '[20']]]+Table1[[#This Row],[หลังกลางภาค '[25']]]</f>
        <v>26</v>
      </c>
      <c r="S423" s="12"/>
      <c r="T423" s="12">
        <f>Table1[[#This Row],[ปลายภาค '[30']]]+Table1[[#This Row],[ก่อนปลายภาค '[70']]]</f>
        <v>26</v>
      </c>
      <c r="U423" s="11">
        <f t="shared" si="6"/>
        <v>0</v>
      </c>
      <c r="V423" s="5" t="str">
        <f>IF(_xlfn.XLOOKUP(Table1[[#This Row],[email]],กิจกรรม_11[Email],กิจกรรม_11[Completion time],0)&lt;&gt;0,"ส่งแล้ว","ยังไม่ส่ง")</f>
        <v>ส่งแล้ว</v>
      </c>
      <c r="W423" s="5" t="str">
        <f>IF(_xlfn.XLOOKUP(Table1[[#This Row],[email]],แบบฝึก_11[Email],แบบฝึก_11[Completion time],0)&lt;&gt;0,"ส่งแล้ว","ยังไม่ส่ง")</f>
        <v>ส่งแล้ว</v>
      </c>
      <c r="X423" s="5" t="str">
        <f>IF(_xlfn.XLOOKUP(Table1[[#This Row],[email]],แบบฝึก_12[Email],แบบฝึก_12[Completion time],0)&lt;&gt;0,"ส่งแล้ว","ยังไม่ส่ง")</f>
        <v>ส่งแล้ว</v>
      </c>
      <c r="Y423" s="5" t="str">
        <f>_xlfn.XLOOKUP(Table1[[#This Row],[email]],ท้ายบท_1[Email],ท้ายบท_1[Total points],"ยังไม่ส่ง")</f>
        <v>ยังไม่ส่ง</v>
      </c>
      <c r="Z423" s="4">
        <f>_xlfn.XLOOKUP(Table1[[#This Row],[email]],Quiz_1[Email],Quiz_1[Total points],"ยังไม่ส่ง")</f>
        <v>7</v>
      </c>
      <c r="AA423" s="5" t="str">
        <f>IF(_xlfn.XLOOKUP(Table1[[#This Row],[email]],แบบฝึก_21[Email],แบบฝึก_21[Completion time],0)&lt;&gt;0,"ส่งแล้ว","ยังไม่ส่ง")</f>
        <v>ยังไม่ส่ง</v>
      </c>
      <c r="AB423" s="5" t="str">
        <f>IF(_xlfn.XLOOKUP(Table1[[#This Row],[email]],แบบฝึก_22[Email],แบบฝึก_22[Completion time],0)&lt;&gt;0,"ส่งแล้ว","ยังไม่ส่ง")</f>
        <v>ยังไม่ส่ง</v>
      </c>
      <c r="AC423" s="5" t="str">
        <f>_xlfn.XLOOKUP(Table1[[#This Row],[email]],ท้ายบท_2[Email],ท้ายบท_2[Total points],"ยังไม่ส่ง")</f>
        <v>ยังไม่ส่ง</v>
      </c>
      <c r="AD423" s="5">
        <f>_xlfn.XLOOKUP(Table1[[#This Row],[email]],Quiz_2[Email],Quiz_2[Total points],"ยังไม่ส่ง")</f>
        <v>5</v>
      </c>
      <c r="AE423" s="5" t="str">
        <f>IF(_xlfn.XLOOKUP(Table1[[#This Row],[email]],แบบฝึก_31[Email],แบบฝึก_31[Completion time],0)&lt;&gt;0,"ส่งแล้ว","ยังไม่ส่ง")</f>
        <v>ส่งแล้ว</v>
      </c>
      <c r="AF423" s="5" t="str">
        <f>_xlfn.XLOOKUP(Table1[[#This Row],[email]],ท้ายบท_3[Email],ท้ายบท_3[Total points],"ยังไม่ส่ง")</f>
        <v>ยังไม่ส่ง</v>
      </c>
      <c r="AG423" s="5" t="str">
        <f>_xlfn.XLOOKUP(Table1[[#This Row],[email]],Quiz_3[Email],Quiz_3[Total points],"ยังไม่ส่ง")</f>
        <v>ยังไม่ส่ง</v>
      </c>
      <c r="AH423" s="12">
        <v>10</v>
      </c>
      <c r="AI423" s="4">
        <v>2</v>
      </c>
      <c r="AJ423" s="12">
        <f>ROUND((Table1[[#This Row],[mid '[20']]]+Table1[[#This Row],[mid '[10']]])/2,0)</f>
        <v>6</v>
      </c>
      <c r="AK423" s="5" t="str">
        <f>IF(_xlfn.XLOOKUP(Table1[[#This Row],[email]],แบบฝึก_41[Email],แบบฝึก_41[Completion time],0)&lt;&gt;0,"ส่งแล้ว","ยังไม่ส่ง")</f>
        <v>ยังไม่ส่ง</v>
      </c>
      <c r="AL423" s="5" t="str">
        <f>IF(_xlfn.XLOOKUP(Table1[[#This Row],[email]],ท้ายบท_4[Email],ท้ายบท_4[Total points],"ยังไม่ส่ง")&lt;&gt;0,"ส่งแล้ว","ยังไม่ส่ง")</f>
        <v>ยังไม่ส่ง</v>
      </c>
      <c r="AM423" s="5">
        <f>_xlfn.XLOOKUP(Table1[[#This Row],[email]],Quiz_4[Email],Quiz_4[Total points],"ยังไม่ส่ง")</f>
        <v>5</v>
      </c>
      <c r="AN423" s="5" t="str">
        <f>IF(_xlfn.XLOOKUP(Table1[[#This Row],[email]],แบบฝึก_51[Email],แบบฝึก_51[Completion time],0)&lt;&gt;0,"ส่งแล้ว","ยังไม่ส่ง")</f>
        <v>ส่งแล้ว</v>
      </c>
      <c r="AO423" s="5" t="str">
        <f>IF(_xlfn.XLOOKUP(Table1[[#This Row],[email]],แบบฝึก_52[Email],แบบฝึก_52[Completion time],0)&lt;&gt;0,"ส่งแล้ว","ยังไม่ส่ง")</f>
        <v>ส่งแล้ว</v>
      </c>
      <c r="AP423" s="5">
        <f>_xlfn.XLOOKUP(Table1[[#This Row],[email]],ท้ายบท_5[Email],ท้ายบท_5[Total points],"ยังไม่ส่ง")</f>
        <v>12</v>
      </c>
      <c r="AQ423" s="5">
        <f>_xlfn.XLOOKUP(Table1[[#This Row],[email]],Quiz_5[Email],Quiz_5[Total points],"ยังไม่ส่ง")</f>
        <v>5</v>
      </c>
      <c r="AR423" s="37"/>
      <c r="AS423" s="4" t="str">
        <f>IF(M423&lt;10,"ยังไม่ซ่อม",IF(Table1[[#This Row],[ซ่อมแล้วกลางภาค]]="ซ่อมแล้ว","ซ่อมแล้ว","ไม่ต้องซ่อม"))</f>
        <v>ยังไม่ซ่อม</v>
      </c>
      <c r="BN423"/>
      <c r="BO423"/>
      <c r="BP423"/>
      <c r="BQ423"/>
    </row>
    <row r="424" spans="1:69" ht="19.5" x14ac:dyDescent="0.4">
      <c r="A424" s="21">
        <v>423</v>
      </c>
      <c r="B424" s="4">
        <v>12</v>
      </c>
      <c r="C424" s="4">
        <v>5</v>
      </c>
      <c r="D424" s="4" t="s">
        <v>33565</v>
      </c>
      <c r="E424" s="4" t="s">
        <v>32346</v>
      </c>
      <c r="F424" s="4" t="s">
        <v>33566</v>
      </c>
      <c r="G424" s="4" t="s">
        <v>33567</v>
      </c>
      <c r="H424" s="4" t="s">
        <v>6239</v>
      </c>
      <c r="I424" s="24">
        <f>ROUND(COUNTIF(Table1[[#This Row],[กิจกรรม 1.1]:[ท้ายบท 1]],"&lt;&gt;ยังไม่ส่ง")*2+IF(Table1[[#This Row],[Quiz 1]]&lt;&gt;"ยังไม่ส่ง",Table1[[#This Row],[Quiz 1]]*2/10,0),0)</f>
        <v>7</v>
      </c>
      <c r="J424" s="24">
        <f>ROUND(COUNTIF(Table1[[#This Row],[แบบฝึก 2.1]:[ท้ายบท 2]],"&lt;&gt;ยังไม่ส่ง")*8/3+IF(Table1[[#This Row],[Quiz 2]]&lt;&gt;"ยังไม่ส่ง",Table1[[#This Row],[Quiz 2]]*2/10,0),0)</f>
        <v>1</v>
      </c>
      <c r="K424" s="24">
        <f>ROUND(COUNTIF(Table1[[#This Row],[แบบฝึก 3.1]:[ท้ายบท 3]],"&lt;&gt;ยังไม่ส่ง")*3/2+IF(Table1[[#This Row],[Quiz 3]]&lt;&gt;"ยังไม่ส่ง",Table1[[#This Row],[Quiz 3]]*2/10,0),0)</f>
        <v>2</v>
      </c>
      <c r="L424" s="12">
        <f>Table1[[#This Row],[บท 1 '[10']]]+Table1[[#This Row],[บท 2 '[10']]]+Table1[[#This Row],[บท 3 '[5']]]</f>
        <v>10</v>
      </c>
      <c r="M424" s="12">
        <f>IF(Table1[[#This Row],[ซ่อมแล้วกลางภาค]]="ซ่อมแล้ว",10,Table1[[#This Row],[MID '[20']2]])</f>
        <v>8</v>
      </c>
      <c r="N424" s="12">
        <f>ROUND(COUNTIF(Table1[[#This Row],[แบบฝึก 4.1]:[ท้ายบท 4]],"&lt;&gt;ยังไม่ส่ง")*8/2+IF(Table1[[#This Row],[Quiz 4]]&lt;&gt;"ยังไม่ส่ง",Table1[[#This Row],[Quiz 4]]*2/10,0),0)</f>
        <v>2</v>
      </c>
      <c r="O424" s="12"/>
      <c r="P424" s="13">
        <f>ROUND(COUNTIF(Table1[[#This Row],[แบบฝึก 5.1]:[ท้ายบท 5]],"&lt;&gt;ยังไม่ส่ง")*8/3+IF(Table1[[#This Row],[Quiz 5]]&lt;&gt;"ยังไม่ส่ง",Table1[[#This Row],[Quiz 5]]*2/10,0),0)</f>
        <v>6</v>
      </c>
      <c r="Q424" s="12">
        <f>Table1[[#This Row],[บท 4 '[10']]]+Table1[[#This Row],[นำเสนอ '[5']]]+Table1[[#This Row],[บท 5 '[10']]]</f>
        <v>8</v>
      </c>
      <c r="R424" s="12">
        <f>Table1[[#This Row],[ก่อนกลางภาค '[25']]]+Table1[[#This Row],[กลางภาค '[20']]]+Table1[[#This Row],[หลังกลางภาค '[25']]]</f>
        <v>26</v>
      </c>
      <c r="S424" s="12"/>
      <c r="T424" s="12">
        <f>Table1[[#This Row],[ปลายภาค '[30']]]+Table1[[#This Row],[ก่อนปลายภาค '[70']]]</f>
        <v>26</v>
      </c>
      <c r="U424" s="11">
        <f t="shared" si="6"/>
        <v>0</v>
      </c>
      <c r="V424" s="5" t="str">
        <f>IF(_xlfn.XLOOKUP(Table1[[#This Row],[email]],กิจกรรม_11[Email],กิจกรรม_11[Completion time],0)&lt;&gt;0,"ส่งแล้ว","ยังไม่ส่ง")</f>
        <v>ส่งแล้ว</v>
      </c>
      <c r="W424" s="5" t="str">
        <f>IF(_xlfn.XLOOKUP(Table1[[#This Row],[email]],แบบฝึก_11[Email],แบบฝึก_11[Completion time],0)&lt;&gt;0,"ส่งแล้ว","ยังไม่ส่ง")</f>
        <v>ส่งแล้ว</v>
      </c>
      <c r="X424" s="5" t="str">
        <f>IF(_xlfn.XLOOKUP(Table1[[#This Row],[email]],แบบฝึก_12[Email],แบบฝึก_12[Completion time],0)&lt;&gt;0,"ส่งแล้ว","ยังไม่ส่ง")</f>
        <v>ส่งแล้ว</v>
      </c>
      <c r="Y424" s="5" t="str">
        <f>_xlfn.XLOOKUP(Table1[[#This Row],[email]],ท้ายบท_1[Email],ท้ายบท_1[Total points],"ยังไม่ส่ง")</f>
        <v>ยังไม่ส่ง</v>
      </c>
      <c r="Z424" s="4">
        <f>_xlfn.XLOOKUP(Table1[[#This Row],[email]],Quiz_1[Email],Quiz_1[Total points],"ยังไม่ส่ง")</f>
        <v>6</v>
      </c>
      <c r="AA424" s="5" t="str">
        <f>IF(_xlfn.XLOOKUP(Table1[[#This Row],[email]],แบบฝึก_21[Email],แบบฝึก_21[Completion time],0)&lt;&gt;0,"ส่งแล้ว","ยังไม่ส่ง")</f>
        <v>ยังไม่ส่ง</v>
      </c>
      <c r="AB424" s="5" t="str">
        <f>IF(_xlfn.XLOOKUP(Table1[[#This Row],[email]],แบบฝึก_22[Email],แบบฝึก_22[Completion time],0)&lt;&gt;0,"ส่งแล้ว","ยังไม่ส่ง")</f>
        <v>ยังไม่ส่ง</v>
      </c>
      <c r="AC424" s="5" t="str">
        <f>_xlfn.XLOOKUP(Table1[[#This Row],[email]],ท้ายบท_2[Email],ท้ายบท_2[Total points],"ยังไม่ส่ง")</f>
        <v>ยังไม่ส่ง</v>
      </c>
      <c r="AD424" s="5">
        <f>_xlfn.XLOOKUP(Table1[[#This Row],[email]],Quiz_2[Email],Quiz_2[Total points],"ยังไม่ส่ง")</f>
        <v>7</v>
      </c>
      <c r="AE424" s="5" t="str">
        <f>IF(_xlfn.XLOOKUP(Table1[[#This Row],[email]],แบบฝึก_31[Email],แบบฝึก_31[Completion time],0)&lt;&gt;0,"ส่งแล้ว","ยังไม่ส่ง")</f>
        <v>ยังไม่ส่ง</v>
      </c>
      <c r="AF424" s="5">
        <f>_xlfn.XLOOKUP(Table1[[#This Row],[email]],ท้ายบท_3[Email],ท้ายบท_3[Total points],"ยังไม่ส่ง")</f>
        <v>5</v>
      </c>
      <c r="AG424" s="5" t="str">
        <f>_xlfn.XLOOKUP(Table1[[#This Row],[email]],Quiz_3[Email],Quiz_3[Total points],"ยังไม่ส่ง")</f>
        <v>ยังไม่ส่ง</v>
      </c>
      <c r="AH424" s="12">
        <v>13</v>
      </c>
      <c r="AI424" s="4">
        <v>2</v>
      </c>
      <c r="AJ424" s="12">
        <f>ROUND((Table1[[#This Row],[mid '[20']]]+Table1[[#This Row],[mid '[10']]])/2,0)</f>
        <v>8</v>
      </c>
      <c r="AK424" s="5" t="str">
        <f>IF(_xlfn.XLOOKUP(Table1[[#This Row],[email]],แบบฝึก_41[Email],แบบฝึก_41[Completion time],0)&lt;&gt;0,"ส่งแล้ว","ยังไม่ส่ง")</f>
        <v>ยังไม่ส่ง</v>
      </c>
      <c r="AL424" s="5" t="str">
        <f>IF(_xlfn.XLOOKUP(Table1[[#This Row],[email]],ท้ายบท_4[Email],ท้ายบท_4[Total points],"ยังไม่ส่ง")&lt;&gt;0,"ส่งแล้ว","ยังไม่ส่ง")</f>
        <v>ยังไม่ส่ง</v>
      </c>
      <c r="AM424" s="5">
        <f>_xlfn.XLOOKUP(Table1[[#This Row],[email]],Quiz_4[Email],Quiz_4[Total points],"ยังไม่ส่ง")</f>
        <v>8</v>
      </c>
      <c r="AN424" s="5" t="str">
        <f>IF(_xlfn.XLOOKUP(Table1[[#This Row],[email]],แบบฝึก_51[Email],แบบฝึก_51[Completion time],0)&lt;&gt;0,"ส่งแล้ว","ยังไม่ส่ง")</f>
        <v>ส่งแล้ว</v>
      </c>
      <c r="AO424" s="5" t="str">
        <f>IF(_xlfn.XLOOKUP(Table1[[#This Row],[email]],แบบฝึก_52[Email],แบบฝึก_52[Completion time],0)&lt;&gt;0,"ส่งแล้ว","ยังไม่ส่ง")</f>
        <v>ส่งแล้ว</v>
      </c>
      <c r="AP424" s="5" t="str">
        <f>_xlfn.XLOOKUP(Table1[[#This Row],[email]],ท้ายบท_5[Email],ท้ายบท_5[Total points],"ยังไม่ส่ง")</f>
        <v>ยังไม่ส่ง</v>
      </c>
      <c r="AQ424" s="5">
        <f>_xlfn.XLOOKUP(Table1[[#This Row],[email]],Quiz_5[Email],Quiz_5[Total points],"ยังไม่ส่ง")</f>
        <v>5</v>
      </c>
      <c r="AR424" s="37"/>
      <c r="AS424" s="4" t="str">
        <f>IF(M424&lt;10,"ยังไม่ซ่อม",IF(Table1[[#This Row],[ซ่อมแล้วกลางภาค]]="ซ่อมแล้ว","ซ่อมแล้ว","ไม่ต้องซ่อม"))</f>
        <v>ยังไม่ซ่อม</v>
      </c>
      <c r="BN424"/>
      <c r="BO424"/>
      <c r="BP424"/>
      <c r="BQ424"/>
    </row>
    <row r="425" spans="1:69" ht="19.5" x14ac:dyDescent="0.4">
      <c r="A425" s="21">
        <v>424</v>
      </c>
      <c r="B425" s="4">
        <v>12</v>
      </c>
      <c r="C425" s="4">
        <v>6</v>
      </c>
      <c r="D425" s="4" t="s">
        <v>33568</v>
      </c>
      <c r="E425" s="4" t="s">
        <v>32346</v>
      </c>
      <c r="F425" s="4" t="s">
        <v>33569</v>
      </c>
      <c r="G425" s="4" t="s">
        <v>33570</v>
      </c>
      <c r="H425" s="4" t="s">
        <v>6287</v>
      </c>
      <c r="I425" s="24">
        <f>ROUND(COUNTIF(Table1[[#This Row],[กิจกรรม 1.1]:[ท้ายบท 1]],"&lt;&gt;ยังไม่ส่ง")*2+IF(Table1[[#This Row],[Quiz 1]]&lt;&gt;"ยังไม่ส่ง",Table1[[#This Row],[Quiz 1]]*2/10,0),0)</f>
        <v>8</v>
      </c>
      <c r="J425" s="24">
        <f>ROUND(COUNTIF(Table1[[#This Row],[แบบฝึก 2.1]:[ท้ายบท 2]],"&lt;&gt;ยังไม่ส่ง")*8/3+IF(Table1[[#This Row],[Quiz 2]]&lt;&gt;"ยังไม่ส่ง",Table1[[#This Row],[Quiz 2]]*2/10,0),0)</f>
        <v>4</v>
      </c>
      <c r="K425" s="24">
        <f>ROUND(COUNTIF(Table1[[#This Row],[แบบฝึก 3.1]:[ท้ายบท 3]],"&lt;&gt;ยังไม่ส่ง")*3/2+IF(Table1[[#This Row],[Quiz 3]]&lt;&gt;"ยังไม่ส่ง",Table1[[#This Row],[Quiz 3]]*2/10,0),0)</f>
        <v>3</v>
      </c>
      <c r="L425" s="12">
        <f>Table1[[#This Row],[บท 1 '[10']]]+Table1[[#This Row],[บท 2 '[10']]]+Table1[[#This Row],[บท 3 '[5']]]</f>
        <v>15</v>
      </c>
      <c r="M425" s="12">
        <f>IF(Table1[[#This Row],[ซ่อมแล้วกลางภาค]]="ซ่อมแล้ว",10,Table1[[#This Row],[MID '[20']2]])</f>
        <v>9</v>
      </c>
      <c r="N425" s="12">
        <f>ROUND(COUNTIF(Table1[[#This Row],[แบบฝึก 4.1]:[ท้ายบท 4]],"&lt;&gt;ยังไม่ส่ง")*8/2+IF(Table1[[#This Row],[Quiz 4]]&lt;&gt;"ยังไม่ส่ง",Table1[[#This Row],[Quiz 4]]*2/10,0),0)</f>
        <v>1</v>
      </c>
      <c r="O425" s="12"/>
      <c r="P425" s="13">
        <f>ROUND(COUNTIF(Table1[[#This Row],[แบบฝึก 5.1]:[ท้ายบท 5]],"&lt;&gt;ยังไม่ส่ง")*8/3+IF(Table1[[#This Row],[Quiz 5]]&lt;&gt;"ยังไม่ส่ง",Table1[[#This Row],[Quiz 5]]*2/10,0),0)</f>
        <v>9</v>
      </c>
      <c r="Q425" s="12">
        <f>Table1[[#This Row],[บท 4 '[10']]]+Table1[[#This Row],[นำเสนอ '[5']]]+Table1[[#This Row],[บท 5 '[10']]]</f>
        <v>10</v>
      </c>
      <c r="R425" s="12">
        <f>Table1[[#This Row],[ก่อนกลางภาค '[25']]]+Table1[[#This Row],[กลางภาค '[20']]]+Table1[[#This Row],[หลังกลางภาค '[25']]]</f>
        <v>34</v>
      </c>
      <c r="S425" s="12"/>
      <c r="T425" s="12">
        <f>Table1[[#This Row],[ปลายภาค '[30']]]+Table1[[#This Row],[ก่อนปลายภาค '[70']]]</f>
        <v>34</v>
      </c>
      <c r="U425" s="11">
        <f t="shared" si="6"/>
        <v>0</v>
      </c>
      <c r="V425" s="5" t="str">
        <f>IF(_xlfn.XLOOKUP(Table1[[#This Row],[email]],กิจกรรม_11[Email],กิจกรรม_11[Completion time],0)&lt;&gt;0,"ส่งแล้ว","ยังไม่ส่ง")</f>
        <v>ยังไม่ส่ง</v>
      </c>
      <c r="W425" s="5" t="str">
        <f>IF(_xlfn.XLOOKUP(Table1[[#This Row],[email]],แบบฝึก_11[Email],แบบฝึก_11[Completion time],0)&lt;&gt;0,"ส่งแล้ว","ยังไม่ส่ง")</f>
        <v>ส่งแล้ว</v>
      </c>
      <c r="X425" s="5" t="str">
        <f>IF(_xlfn.XLOOKUP(Table1[[#This Row],[email]],แบบฝึก_12[Email],แบบฝึก_12[Completion time],0)&lt;&gt;0,"ส่งแล้ว","ยังไม่ส่ง")</f>
        <v>ส่งแล้ว</v>
      </c>
      <c r="Y425" s="5">
        <f>_xlfn.XLOOKUP(Table1[[#This Row],[email]],ท้ายบท_1[Email],ท้ายบท_1[Total points],"ยังไม่ส่ง")</f>
        <v>19</v>
      </c>
      <c r="Z425" s="4">
        <f>_xlfn.XLOOKUP(Table1[[#This Row],[email]],Quiz_1[Email],Quiz_1[Total points],"ยังไม่ส่ง")</f>
        <v>8</v>
      </c>
      <c r="AA425" s="5" t="str">
        <f>IF(_xlfn.XLOOKUP(Table1[[#This Row],[email]],แบบฝึก_21[Email],แบบฝึก_21[Completion time],0)&lt;&gt;0,"ส่งแล้ว","ยังไม่ส่ง")</f>
        <v>ส่งแล้ว</v>
      </c>
      <c r="AB425" s="5" t="str">
        <f>IF(_xlfn.XLOOKUP(Table1[[#This Row],[email]],แบบฝึก_22[Email],แบบฝึก_22[Completion time],0)&lt;&gt;0,"ส่งแล้ว","ยังไม่ส่ง")</f>
        <v>ยังไม่ส่ง</v>
      </c>
      <c r="AC425" s="5" t="str">
        <f>_xlfn.XLOOKUP(Table1[[#This Row],[email]],ท้ายบท_2[Email],ท้ายบท_2[Total points],"ยังไม่ส่ง")</f>
        <v>ยังไม่ส่ง</v>
      </c>
      <c r="AD425" s="5">
        <f>_xlfn.XLOOKUP(Table1[[#This Row],[email]],Quiz_2[Email],Quiz_2[Total points],"ยังไม่ส่ง")</f>
        <v>7</v>
      </c>
      <c r="AE425" s="5" t="str">
        <f>IF(_xlfn.XLOOKUP(Table1[[#This Row],[email]],แบบฝึก_31[Email],แบบฝึก_31[Completion time],0)&lt;&gt;0,"ส่งแล้ว","ยังไม่ส่ง")</f>
        <v>ส่งแล้ว</v>
      </c>
      <c r="AF425" s="5">
        <f>_xlfn.XLOOKUP(Table1[[#This Row],[email]],ท้ายบท_3[Email],ท้ายบท_3[Total points],"ยังไม่ส่ง")</f>
        <v>9</v>
      </c>
      <c r="AG425" s="5" t="str">
        <f>_xlfn.XLOOKUP(Table1[[#This Row],[email]],Quiz_3[Email],Quiz_3[Total points],"ยังไม่ส่ง")</f>
        <v>ยังไม่ส่ง</v>
      </c>
      <c r="AH425" s="12">
        <v>14</v>
      </c>
      <c r="AI425" s="4">
        <v>4</v>
      </c>
      <c r="AJ425" s="12">
        <f>ROUND((Table1[[#This Row],[mid '[20']]]+Table1[[#This Row],[mid '[10']]])/2,0)</f>
        <v>9</v>
      </c>
      <c r="AK425" s="5" t="str">
        <f>IF(_xlfn.XLOOKUP(Table1[[#This Row],[email]],แบบฝึก_41[Email],แบบฝึก_41[Completion time],0)&lt;&gt;0,"ส่งแล้ว","ยังไม่ส่ง")</f>
        <v>ยังไม่ส่ง</v>
      </c>
      <c r="AL425" s="5" t="str">
        <f>IF(_xlfn.XLOOKUP(Table1[[#This Row],[email]],ท้ายบท_4[Email],ท้ายบท_4[Total points],"ยังไม่ส่ง")&lt;&gt;0,"ส่งแล้ว","ยังไม่ส่ง")</f>
        <v>ยังไม่ส่ง</v>
      </c>
      <c r="AM425" s="5">
        <f>_xlfn.XLOOKUP(Table1[[#This Row],[email]],Quiz_4[Email],Quiz_4[Total points],"ยังไม่ส่ง")</f>
        <v>5</v>
      </c>
      <c r="AN425" s="5" t="str">
        <f>IF(_xlfn.XLOOKUP(Table1[[#This Row],[email]],แบบฝึก_51[Email],แบบฝึก_51[Completion time],0)&lt;&gt;0,"ส่งแล้ว","ยังไม่ส่ง")</f>
        <v>ส่งแล้ว</v>
      </c>
      <c r="AO425" s="5" t="str">
        <f>IF(_xlfn.XLOOKUP(Table1[[#This Row],[email]],แบบฝึก_52[Email],แบบฝึก_52[Completion time],0)&lt;&gt;0,"ส่งแล้ว","ยังไม่ส่ง")</f>
        <v>ส่งแล้ว</v>
      </c>
      <c r="AP425" s="5">
        <f>_xlfn.XLOOKUP(Table1[[#This Row],[email]],ท้ายบท_5[Email],ท้ายบท_5[Total points],"ยังไม่ส่ง")</f>
        <v>14</v>
      </c>
      <c r="AQ425" s="5">
        <f>_xlfn.XLOOKUP(Table1[[#This Row],[email]],Quiz_5[Email],Quiz_5[Total points],"ยังไม่ส่ง")</f>
        <v>5</v>
      </c>
      <c r="AR425" s="37"/>
      <c r="AS425" s="4" t="str">
        <f>IF(M425&lt;10,"ยังไม่ซ่อม",IF(Table1[[#This Row],[ซ่อมแล้วกลางภาค]]="ซ่อมแล้ว","ซ่อมแล้ว","ไม่ต้องซ่อม"))</f>
        <v>ยังไม่ซ่อม</v>
      </c>
      <c r="BN425"/>
      <c r="BO425"/>
      <c r="BP425"/>
      <c r="BQ425"/>
    </row>
    <row r="426" spans="1:69" ht="19.5" x14ac:dyDescent="0.4">
      <c r="A426" s="21">
        <v>425</v>
      </c>
      <c r="B426" s="4">
        <v>12</v>
      </c>
      <c r="C426" s="4">
        <v>7</v>
      </c>
      <c r="D426" s="4" t="s">
        <v>33571</v>
      </c>
      <c r="E426" s="4" t="s">
        <v>32346</v>
      </c>
      <c r="F426" s="4" t="s">
        <v>33572</v>
      </c>
      <c r="G426" s="4" t="s">
        <v>33573</v>
      </c>
      <c r="H426" s="4" t="s">
        <v>6332</v>
      </c>
      <c r="I426" s="24">
        <f>ROUND(COUNTIF(Table1[[#This Row],[กิจกรรม 1.1]:[ท้ายบท 1]],"&lt;&gt;ยังไม่ส่ง")*2+IF(Table1[[#This Row],[Quiz 1]]&lt;&gt;"ยังไม่ส่ง",Table1[[#This Row],[Quiz 1]]*2/10,0),0)</f>
        <v>7</v>
      </c>
      <c r="J426" s="24">
        <f>ROUND(COUNTIF(Table1[[#This Row],[แบบฝึก 2.1]:[ท้ายบท 2]],"&lt;&gt;ยังไม่ส่ง")*8/3+IF(Table1[[#This Row],[Quiz 2]]&lt;&gt;"ยังไม่ส่ง",Table1[[#This Row],[Quiz 2]]*2/10,0),0)</f>
        <v>1</v>
      </c>
      <c r="K426" s="24">
        <f>ROUND(COUNTIF(Table1[[#This Row],[แบบฝึก 3.1]:[ท้ายบท 3]],"&lt;&gt;ยังไม่ส่ง")*3/2+IF(Table1[[#This Row],[Quiz 3]]&lt;&gt;"ยังไม่ส่ง",Table1[[#This Row],[Quiz 3]]*2/10,0),0)</f>
        <v>0</v>
      </c>
      <c r="L426" s="12">
        <f>Table1[[#This Row],[บท 1 '[10']]]+Table1[[#This Row],[บท 2 '[10']]]+Table1[[#This Row],[บท 3 '[5']]]</f>
        <v>8</v>
      </c>
      <c r="M426" s="12">
        <f>IF(Table1[[#This Row],[ซ่อมแล้วกลางภาค]]="ซ่อมแล้ว",10,Table1[[#This Row],[MID '[20']2]])</f>
        <v>6</v>
      </c>
      <c r="N426" s="12">
        <f>ROUND(COUNTIF(Table1[[#This Row],[แบบฝึก 4.1]:[ท้ายบท 4]],"&lt;&gt;ยังไม่ส่ง")*8/2+IF(Table1[[#This Row],[Quiz 4]]&lt;&gt;"ยังไม่ส่ง",Table1[[#This Row],[Quiz 4]]*2/10,0),0)</f>
        <v>5</v>
      </c>
      <c r="O426" s="12"/>
      <c r="P426" s="13">
        <f>ROUND(COUNTIF(Table1[[#This Row],[แบบฝึก 5.1]:[ท้ายบท 5]],"&lt;&gt;ยังไม่ส่ง")*8/3+IF(Table1[[#This Row],[Quiz 5]]&lt;&gt;"ยังไม่ส่ง",Table1[[#This Row],[Quiz 5]]*2/10,0),0)</f>
        <v>0</v>
      </c>
      <c r="Q426" s="12">
        <f>Table1[[#This Row],[บท 4 '[10']]]+Table1[[#This Row],[นำเสนอ '[5']]]+Table1[[#This Row],[บท 5 '[10']]]</f>
        <v>5</v>
      </c>
      <c r="R426" s="12">
        <f>Table1[[#This Row],[ก่อนกลางภาค '[25']]]+Table1[[#This Row],[กลางภาค '[20']]]+Table1[[#This Row],[หลังกลางภาค '[25']]]</f>
        <v>19</v>
      </c>
      <c r="S426" s="12"/>
      <c r="T426" s="12">
        <f>Table1[[#This Row],[ปลายภาค '[30']]]+Table1[[#This Row],[ก่อนปลายภาค '[70']]]</f>
        <v>19</v>
      </c>
      <c r="U426" s="11">
        <f t="shared" si="6"/>
        <v>0</v>
      </c>
      <c r="V426" s="5" t="str">
        <f>IF(_xlfn.XLOOKUP(Table1[[#This Row],[email]],กิจกรรม_11[Email],กิจกรรม_11[Completion time],0)&lt;&gt;0,"ส่งแล้ว","ยังไม่ส่ง")</f>
        <v>ยังไม่ส่ง</v>
      </c>
      <c r="W426" s="5" t="str">
        <f>IF(_xlfn.XLOOKUP(Table1[[#This Row],[email]],แบบฝึก_11[Email],แบบฝึก_11[Completion time],0)&lt;&gt;0,"ส่งแล้ว","ยังไม่ส่ง")</f>
        <v>ส่งแล้ว</v>
      </c>
      <c r="X426" s="5" t="str">
        <f>IF(_xlfn.XLOOKUP(Table1[[#This Row],[email]],แบบฝึก_12[Email],แบบฝึก_12[Completion time],0)&lt;&gt;0,"ส่งแล้ว","ยังไม่ส่ง")</f>
        <v>ส่งแล้ว</v>
      </c>
      <c r="Y426" s="5">
        <f>_xlfn.XLOOKUP(Table1[[#This Row],[email]],ท้ายบท_1[Email],ท้ายบท_1[Total points],"ยังไม่ส่ง")</f>
        <v>22</v>
      </c>
      <c r="Z426" s="4">
        <f>_xlfn.XLOOKUP(Table1[[#This Row],[email]],Quiz_1[Email],Quiz_1[Total points],"ยังไม่ส่ง")</f>
        <v>4</v>
      </c>
      <c r="AA426" s="5" t="str">
        <f>IF(_xlfn.XLOOKUP(Table1[[#This Row],[email]],แบบฝึก_21[Email],แบบฝึก_21[Completion time],0)&lt;&gt;0,"ส่งแล้ว","ยังไม่ส่ง")</f>
        <v>ยังไม่ส่ง</v>
      </c>
      <c r="AB426" s="5" t="str">
        <f>IF(_xlfn.XLOOKUP(Table1[[#This Row],[email]],แบบฝึก_22[Email],แบบฝึก_22[Completion time],0)&lt;&gt;0,"ส่งแล้ว","ยังไม่ส่ง")</f>
        <v>ยังไม่ส่ง</v>
      </c>
      <c r="AC426" s="5" t="str">
        <f>_xlfn.XLOOKUP(Table1[[#This Row],[email]],ท้ายบท_2[Email],ท้ายบท_2[Total points],"ยังไม่ส่ง")</f>
        <v>ยังไม่ส่ง</v>
      </c>
      <c r="AD426" s="5">
        <f>_xlfn.XLOOKUP(Table1[[#This Row],[email]],Quiz_2[Email],Quiz_2[Total points],"ยังไม่ส่ง")</f>
        <v>5</v>
      </c>
      <c r="AE426" s="5" t="str">
        <f>IF(_xlfn.XLOOKUP(Table1[[#This Row],[email]],แบบฝึก_31[Email],แบบฝึก_31[Completion time],0)&lt;&gt;0,"ส่งแล้ว","ยังไม่ส่ง")</f>
        <v>ยังไม่ส่ง</v>
      </c>
      <c r="AF426" s="5" t="str">
        <f>_xlfn.XLOOKUP(Table1[[#This Row],[email]],ท้ายบท_3[Email],ท้ายบท_3[Total points],"ยังไม่ส่ง")</f>
        <v>ยังไม่ส่ง</v>
      </c>
      <c r="AG426" s="5" t="str">
        <f>_xlfn.XLOOKUP(Table1[[#This Row],[email]],Quiz_3[Email],Quiz_3[Total points],"ยังไม่ส่ง")</f>
        <v>ยังไม่ส่ง</v>
      </c>
      <c r="AH426" s="12">
        <v>9</v>
      </c>
      <c r="AI426" s="4">
        <v>2</v>
      </c>
      <c r="AJ426" s="12">
        <f>ROUND((Table1[[#This Row],[mid '[20']]]+Table1[[#This Row],[mid '[10']]])/2,0)</f>
        <v>6</v>
      </c>
      <c r="AK426" s="5" t="str">
        <f>IF(_xlfn.XLOOKUP(Table1[[#This Row],[email]],แบบฝึก_41[Email],แบบฝึก_41[Completion time],0)&lt;&gt;0,"ส่งแล้ว","ยังไม่ส่ง")</f>
        <v>ยังไม่ส่ง</v>
      </c>
      <c r="AL426" s="5" t="str">
        <f>IF(_xlfn.XLOOKUP(Table1[[#This Row],[email]],ท้ายบท_4[Email],ท้ายบท_4[Total points],"ยังไม่ส่ง")&lt;&gt;0,"ส่งแล้ว","ยังไม่ส่ง")</f>
        <v>ส่งแล้ว</v>
      </c>
      <c r="AM426" s="5">
        <f>_xlfn.XLOOKUP(Table1[[#This Row],[email]],Quiz_4[Email],Quiz_4[Total points],"ยังไม่ส่ง")</f>
        <v>6</v>
      </c>
      <c r="AN426" s="5" t="str">
        <f>IF(_xlfn.XLOOKUP(Table1[[#This Row],[email]],แบบฝึก_51[Email],แบบฝึก_51[Completion time],0)&lt;&gt;0,"ส่งแล้ว","ยังไม่ส่ง")</f>
        <v>ยังไม่ส่ง</v>
      </c>
      <c r="AO426" s="5" t="str">
        <f>IF(_xlfn.XLOOKUP(Table1[[#This Row],[email]],แบบฝึก_52[Email],แบบฝึก_52[Completion time],0)&lt;&gt;0,"ส่งแล้ว","ยังไม่ส่ง")</f>
        <v>ยังไม่ส่ง</v>
      </c>
      <c r="AP426" s="5" t="str">
        <f>_xlfn.XLOOKUP(Table1[[#This Row],[email]],ท้ายบท_5[Email],ท้ายบท_5[Total points],"ยังไม่ส่ง")</f>
        <v>ยังไม่ส่ง</v>
      </c>
      <c r="AQ426" s="5">
        <f>_xlfn.XLOOKUP(Table1[[#This Row],[email]],Quiz_5[Email],Quiz_5[Total points],"ยังไม่ส่ง")</f>
        <v>2</v>
      </c>
      <c r="AR426" s="37"/>
      <c r="AS426" s="4" t="str">
        <f>IF(M426&lt;10,"ยังไม่ซ่อม",IF(Table1[[#This Row],[ซ่อมแล้วกลางภาค]]="ซ่อมแล้ว","ซ่อมแล้ว","ไม่ต้องซ่อม"))</f>
        <v>ยังไม่ซ่อม</v>
      </c>
      <c r="BN426"/>
      <c r="BO426"/>
      <c r="BP426"/>
      <c r="BQ426"/>
    </row>
    <row r="427" spans="1:69" ht="19.5" x14ac:dyDescent="0.4">
      <c r="A427" s="21">
        <v>426</v>
      </c>
      <c r="B427" s="4">
        <v>12</v>
      </c>
      <c r="C427" s="4">
        <v>8</v>
      </c>
      <c r="D427" s="4" t="s">
        <v>33574</v>
      </c>
      <c r="E427" s="4" t="s">
        <v>32346</v>
      </c>
      <c r="F427" s="4" t="s">
        <v>33575</v>
      </c>
      <c r="G427" s="4" t="s">
        <v>33576</v>
      </c>
      <c r="H427" s="4" t="s">
        <v>2517</v>
      </c>
      <c r="I427" s="24">
        <f>ROUND(COUNTIF(Table1[[#This Row],[กิจกรรม 1.1]:[ท้ายบท 1]],"&lt;&gt;ยังไม่ส่ง")*2+IF(Table1[[#This Row],[Quiz 1]]&lt;&gt;"ยังไม่ส่ง",Table1[[#This Row],[Quiz 1]]*2/10,0),0)</f>
        <v>9</v>
      </c>
      <c r="J427" s="24">
        <f>ROUND(COUNTIF(Table1[[#This Row],[แบบฝึก 2.1]:[ท้ายบท 2]],"&lt;&gt;ยังไม่ส่ง")*8/3+IF(Table1[[#This Row],[Quiz 2]]&lt;&gt;"ยังไม่ส่ง",Table1[[#This Row],[Quiz 2]]*2/10,0),0)</f>
        <v>10</v>
      </c>
      <c r="K427" s="24">
        <f>ROUND(COUNTIF(Table1[[#This Row],[แบบฝึก 3.1]:[ท้ายบท 3]],"&lt;&gt;ยังไม่ส่ง")*3/2+IF(Table1[[#This Row],[Quiz 3]]&lt;&gt;"ยังไม่ส่ง",Table1[[#This Row],[Quiz 3]]*2/10,0),0)</f>
        <v>2</v>
      </c>
      <c r="L427" s="12">
        <f>Table1[[#This Row],[บท 1 '[10']]]+Table1[[#This Row],[บท 2 '[10']]]+Table1[[#This Row],[บท 3 '[5']]]</f>
        <v>21</v>
      </c>
      <c r="M427" s="12">
        <f>IF(Table1[[#This Row],[ซ่อมแล้วกลางภาค]]="ซ่อมแล้ว",10,Table1[[#This Row],[MID '[20']2]])</f>
        <v>8</v>
      </c>
      <c r="N427" s="12">
        <f>ROUND(COUNTIF(Table1[[#This Row],[แบบฝึก 4.1]:[ท้ายบท 4]],"&lt;&gt;ยังไม่ส่ง")*8/2+IF(Table1[[#This Row],[Quiz 4]]&lt;&gt;"ยังไม่ส่ง",Table1[[#This Row],[Quiz 4]]*2/10,0),0)</f>
        <v>4</v>
      </c>
      <c r="O427" s="12"/>
      <c r="P427" s="13">
        <f>ROUND(COUNTIF(Table1[[#This Row],[แบบฝึก 5.1]:[ท้ายบท 5]],"&lt;&gt;ยังไม่ส่ง")*8/3+IF(Table1[[#This Row],[Quiz 5]]&lt;&gt;"ยังไม่ส่ง",Table1[[#This Row],[Quiz 5]]*2/10,0),0)</f>
        <v>5</v>
      </c>
      <c r="Q427" s="12">
        <f>Table1[[#This Row],[บท 4 '[10']]]+Table1[[#This Row],[นำเสนอ '[5']]]+Table1[[#This Row],[บท 5 '[10']]]</f>
        <v>9</v>
      </c>
      <c r="R427" s="12">
        <f>Table1[[#This Row],[ก่อนกลางภาค '[25']]]+Table1[[#This Row],[กลางภาค '[20']]]+Table1[[#This Row],[หลังกลางภาค '[25']]]</f>
        <v>38</v>
      </c>
      <c r="S427" s="12"/>
      <c r="T427" s="12">
        <f>Table1[[#This Row],[ปลายภาค '[30']]]+Table1[[#This Row],[ก่อนปลายภาค '[70']]]</f>
        <v>38</v>
      </c>
      <c r="U427" s="11">
        <f t="shared" si="6"/>
        <v>0</v>
      </c>
      <c r="V427" s="5" t="str">
        <f>IF(_xlfn.XLOOKUP(Table1[[#This Row],[email]],กิจกรรม_11[Email],กิจกรรม_11[Completion time],0)&lt;&gt;0,"ส่งแล้ว","ยังไม่ส่ง")</f>
        <v>ส่งแล้ว</v>
      </c>
      <c r="W427" s="5" t="str">
        <f>IF(_xlfn.XLOOKUP(Table1[[#This Row],[email]],แบบฝึก_11[Email],แบบฝึก_11[Completion time],0)&lt;&gt;0,"ส่งแล้ว","ยังไม่ส่ง")</f>
        <v>ส่งแล้ว</v>
      </c>
      <c r="X427" s="5" t="str">
        <f>IF(_xlfn.XLOOKUP(Table1[[#This Row],[email]],แบบฝึก_12[Email],แบบฝึก_12[Completion time],0)&lt;&gt;0,"ส่งแล้ว","ยังไม่ส่ง")</f>
        <v>ส่งแล้ว</v>
      </c>
      <c r="Y427" s="5">
        <f>_xlfn.XLOOKUP(Table1[[#This Row],[email]],ท้ายบท_1[Email],ท้ายบท_1[Total points],"ยังไม่ส่ง")</f>
        <v>11</v>
      </c>
      <c r="Z427" s="4">
        <f>_xlfn.XLOOKUP(Table1[[#This Row],[email]],Quiz_1[Email],Quiz_1[Total points],"ยังไม่ส่ง")</f>
        <v>7</v>
      </c>
      <c r="AA427" s="5" t="str">
        <f>IF(_xlfn.XLOOKUP(Table1[[#This Row],[email]],แบบฝึก_21[Email],แบบฝึก_21[Completion time],0)&lt;&gt;0,"ส่งแล้ว","ยังไม่ส่ง")</f>
        <v>ส่งแล้ว</v>
      </c>
      <c r="AB427" s="5" t="str">
        <f>IF(_xlfn.XLOOKUP(Table1[[#This Row],[email]],แบบฝึก_22[Email],แบบฝึก_22[Completion time],0)&lt;&gt;0,"ส่งแล้ว","ยังไม่ส่ง")</f>
        <v>ส่งแล้ว</v>
      </c>
      <c r="AC427" s="5">
        <f>_xlfn.XLOOKUP(Table1[[#This Row],[email]],ท้ายบท_2[Email],ท้ายบท_2[Total points],"ยังไม่ส่ง")</f>
        <v>14</v>
      </c>
      <c r="AD427" s="5">
        <f>_xlfn.XLOOKUP(Table1[[#This Row],[email]],Quiz_2[Email],Quiz_2[Total points],"ยังไม่ส่ง")</f>
        <v>9</v>
      </c>
      <c r="AE427" s="5" t="str">
        <f>IF(_xlfn.XLOOKUP(Table1[[#This Row],[email]],แบบฝึก_31[Email],แบบฝึก_31[Completion time],0)&lt;&gt;0,"ส่งแล้ว","ยังไม่ส่ง")</f>
        <v>ยังไม่ส่ง</v>
      </c>
      <c r="AF427" s="5">
        <f>_xlfn.XLOOKUP(Table1[[#This Row],[email]],ท้ายบท_3[Email],ท้ายบท_3[Total points],"ยังไม่ส่ง")</f>
        <v>11</v>
      </c>
      <c r="AG427" s="5" t="str">
        <f>_xlfn.XLOOKUP(Table1[[#This Row],[email]],Quiz_3[Email],Quiz_3[Total points],"ยังไม่ส่ง")</f>
        <v>ยังไม่ส่ง</v>
      </c>
      <c r="AH427" s="12">
        <v>11</v>
      </c>
      <c r="AI427" s="4">
        <v>4</v>
      </c>
      <c r="AJ427" s="12">
        <f>ROUND((Table1[[#This Row],[mid '[20']]]+Table1[[#This Row],[mid '[10']]])/2,0)</f>
        <v>8</v>
      </c>
      <c r="AK427" s="5" t="str">
        <f>IF(_xlfn.XLOOKUP(Table1[[#This Row],[email]],แบบฝึก_41[Email],แบบฝึก_41[Completion time],0)&lt;&gt;0,"ส่งแล้ว","ยังไม่ส่ง")</f>
        <v>ยังไม่ส่ง</v>
      </c>
      <c r="AL427" s="5" t="str">
        <f>IF(_xlfn.XLOOKUP(Table1[[#This Row],[email]],ท้ายบท_4[Email],ท้ายบท_4[Total points],"ยังไม่ส่ง")&lt;&gt;0,"ส่งแล้ว","ยังไม่ส่ง")</f>
        <v>ส่งแล้ว</v>
      </c>
      <c r="AM427" s="5" t="str">
        <f>_xlfn.XLOOKUP(Table1[[#This Row],[email]],Quiz_4[Email],Quiz_4[Total points],"ยังไม่ส่ง")</f>
        <v>ยังไม่ส่ง</v>
      </c>
      <c r="AN427" s="5" t="str">
        <f>IF(_xlfn.XLOOKUP(Table1[[#This Row],[email]],แบบฝึก_51[Email],แบบฝึก_51[Completion time],0)&lt;&gt;0,"ส่งแล้ว","ยังไม่ส่ง")</f>
        <v>ยังไม่ส่ง</v>
      </c>
      <c r="AO427" s="5" t="str">
        <f>IF(_xlfn.XLOOKUP(Table1[[#This Row],[email]],แบบฝึก_52[Email],แบบฝึก_52[Completion time],0)&lt;&gt;0,"ส่งแล้ว","ยังไม่ส่ง")</f>
        <v>ส่งแล้ว</v>
      </c>
      <c r="AP427" s="5">
        <f>_xlfn.XLOOKUP(Table1[[#This Row],[email]],ท้ายบท_5[Email],ท้ายบท_5[Total points],"ยังไม่ส่ง")</f>
        <v>13</v>
      </c>
      <c r="AQ427" s="5" t="str">
        <f>_xlfn.XLOOKUP(Table1[[#This Row],[email]],Quiz_5[Email],Quiz_5[Total points],"ยังไม่ส่ง")</f>
        <v>ยังไม่ส่ง</v>
      </c>
      <c r="AR427" s="37"/>
      <c r="AS427" s="4" t="str">
        <f>IF(M427&lt;10,"ยังไม่ซ่อม",IF(Table1[[#This Row],[ซ่อมแล้วกลางภาค]]="ซ่อมแล้ว","ซ่อมแล้ว","ไม่ต้องซ่อม"))</f>
        <v>ยังไม่ซ่อม</v>
      </c>
      <c r="BN427"/>
      <c r="BO427"/>
      <c r="BP427"/>
      <c r="BQ427"/>
    </row>
    <row r="428" spans="1:69" ht="19.5" x14ac:dyDescent="0.4">
      <c r="A428" s="21">
        <v>427</v>
      </c>
      <c r="B428" s="4">
        <v>12</v>
      </c>
      <c r="C428" s="4">
        <v>9</v>
      </c>
      <c r="D428" s="4" t="s">
        <v>33577</v>
      </c>
      <c r="E428" s="4" t="s">
        <v>32346</v>
      </c>
      <c r="F428" s="4" t="s">
        <v>33578</v>
      </c>
      <c r="G428" s="4" t="s">
        <v>33579</v>
      </c>
      <c r="H428" s="4" t="s">
        <v>6105</v>
      </c>
      <c r="I428" s="24">
        <f>ROUND(COUNTIF(Table1[[#This Row],[กิจกรรม 1.1]:[ท้ายบท 1]],"&lt;&gt;ยังไม่ส่ง")*2+IF(Table1[[#This Row],[Quiz 1]]&lt;&gt;"ยังไม่ส่ง",Table1[[#This Row],[Quiz 1]]*2/10,0),0)</f>
        <v>8</v>
      </c>
      <c r="J428" s="24">
        <f>ROUND(COUNTIF(Table1[[#This Row],[แบบฝึก 2.1]:[ท้ายบท 2]],"&lt;&gt;ยังไม่ส่ง")*8/3+IF(Table1[[#This Row],[Quiz 2]]&lt;&gt;"ยังไม่ส่ง",Table1[[#This Row],[Quiz 2]]*2/10,0),0)</f>
        <v>3</v>
      </c>
      <c r="K428" s="24">
        <f>ROUND(COUNTIF(Table1[[#This Row],[แบบฝึก 3.1]:[ท้ายบท 3]],"&lt;&gt;ยังไม่ส่ง")*3/2+IF(Table1[[#This Row],[Quiz 3]]&lt;&gt;"ยังไม่ส่ง",Table1[[#This Row],[Quiz 3]]*2/10,0),0)</f>
        <v>3</v>
      </c>
      <c r="L428" s="12">
        <f>Table1[[#This Row],[บท 1 '[10']]]+Table1[[#This Row],[บท 2 '[10']]]+Table1[[#This Row],[บท 3 '[5']]]</f>
        <v>14</v>
      </c>
      <c r="M428" s="12">
        <f>IF(Table1[[#This Row],[ซ่อมแล้วกลางภาค]]="ซ่อมแล้ว",10,Table1[[#This Row],[MID '[20']2]])</f>
        <v>6</v>
      </c>
      <c r="N428" s="12">
        <f>ROUND(COUNTIF(Table1[[#This Row],[แบบฝึก 4.1]:[ท้ายบท 4]],"&lt;&gt;ยังไม่ส่ง")*8/2+IF(Table1[[#This Row],[Quiz 4]]&lt;&gt;"ยังไม่ส่ง",Table1[[#This Row],[Quiz 4]]*2/10,0),0)</f>
        <v>0</v>
      </c>
      <c r="O428" s="12"/>
      <c r="P428" s="13">
        <f>ROUND(COUNTIF(Table1[[#This Row],[แบบฝึก 5.1]:[ท้ายบท 5]],"&lt;&gt;ยังไม่ส่ง")*8/3+IF(Table1[[#This Row],[Quiz 5]]&lt;&gt;"ยังไม่ส่ง",Table1[[#This Row],[Quiz 5]]*2/10,0),0)</f>
        <v>9</v>
      </c>
      <c r="Q428" s="12">
        <f>Table1[[#This Row],[บท 4 '[10']]]+Table1[[#This Row],[นำเสนอ '[5']]]+Table1[[#This Row],[บท 5 '[10']]]</f>
        <v>9</v>
      </c>
      <c r="R428" s="12">
        <f>Table1[[#This Row],[ก่อนกลางภาค '[25']]]+Table1[[#This Row],[กลางภาค '[20']]]+Table1[[#This Row],[หลังกลางภาค '[25']]]</f>
        <v>29</v>
      </c>
      <c r="S428" s="12"/>
      <c r="T428" s="12">
        <f>Table1[[#This Row],[ปลายภาค '[30']]]+Table1[[#This Row],[ก่อนปลายภาค '[70']]]</f>
        <v>29</v>
      </c>
      <c r="U428" s="11">
        <f t="shared" si="6"/>
        <v>0</v>
      </c>
      <c r="V428" s="5" t="str">
        <f>IF(_xlfn.XLOOKUP(Table1[[#This Row],[email]],กิจกรรม_11[Email],กิจกรรม_11[Completion time],0)&lt;&gt;0,"ส่งแล้ว","ยังไม่ส่ง")</f>
        <v>ยังไม่ส่ง</v>
      </c>
      <c r="W428" s="5" t="str">
        <f>IF(_xlfn.XLOOKUP(Table1[[#This Row],[email]],แบบฝึก_11[Email],แบบฝึก_11[Completion time],0)&lt;&gt;0,"ส่งแล้ว","ยังไม่ส่ง")</f>
        <v>ส่งแล้ว</v>
      </c>
      <c r="X428" s="5" t="str">
        <f>IF(_xlfn.XLOOKUP(Table1[[#This Row],[email]],แบบฝึก_12[Email],แบบฝึก_12[Completion time],0)&lt;&gt;0,"ส่งแล้ว","ยังไม่ส่ง")</f>
        <v>ส่งแล้ว</v>
      </c>
      <c r="Y428" s="5">
        <f>_xlfn.XLOOKUP(Table1[[#This Row],[email]],ท้ายบท_1[Email],ท้ายบท_1[Total points],"ยังไม่ส่ง")</f>
        <v>10</v>
      </c>
      <c r="Z428" s="4">
        <f>_xlfn.XLOOKUP(Table1[[#This Row],[email]],Quiz_1[Email],Quiz_1[Total points],"ยังไม่ส่ง")</f>
        <v>9</v>
      </c>
      <c r="AA428" s="5" t="str">
        <f>IF(_xlfn.XLOOKUP(Table1[[#This Row],[email]],แบบฝึก_21[Email],แบบฝึก_21[Completion time],0)&lt;&gt;0,"ส่งแล้ว","ยังไม่ส่ง")</f>
        <v>ยังไม่ส่ง</v>
      </c>
      <c r="AB428" s="5" t="str">
        <f>IF(_xlfn.XLOOKUP(Table1[[#This Row],[email]],แบบฝึก_22[Email],แบบฝึก_22[Completion time],0)&lt;&gt;0,"ส่งแล้ว","ยังไม่ส่ง")</f>
        <v>ส่งแล้ว</v>
      </c>
      <c r="AC428" s="5" t="str">
        <f>_xlfn.XLOOKUP(Table1[[#This Row],[email]],ท้ายบท_2[Email],ท้ายบท_2[Total points],"ยังไม่ส่ง")</f>
        <v>ยังไม่ส่ง</v>
      </c>
      <c r="AD428" s="5">
        <f>_xlfn.XLOOKUP(Table1[[#This Row],[email]],Quiz_2[Email],Quiz_2[Total points],"ยังไม่ส่ง")</f>
        <v>1</v>
      </c>
      <c r="AE428" s="5" t="str">
        <f>IF(_xlfn.XLOOKUP(Table1[[#This Row],[email]],แบบฝึก_31[Email],แบบฝึก_31[Completion time],0)&lt;&gt;0,"ส่งแล้ว","ยังไม่ส่ง")</f>
        <v>ส่งแล้ว</v>
      </c>
      <c r="AF428" s="5">
        <f>_xlfn.XLOOKUP(Table1[[#This Row],[email]],ท้ายบท_3[Email],ท้ายบท_3[Total points],"ยังไม่ส่ง")</f>
        <v>2</v>
      </c>
      <c r="AG428" s="5" t="str">
        <f>_xlfn.XLOOKUP(Table1[[#This Row],[email]],Quiz_3[Email],Quiz_3[Total points],"ยังไม่ส่ง")</f>
        <v>ยังไม่ส่ง</v>
      </c>
      <c r="AH428" s="12">
        <v>6</v>
      </c>
      <c r="AI428" s="4">
        <v>5</v>
      </c>
      <c r="AJ428" s="12">
        <f>ROUND((Table1[[#This Row],[mid '[20']]]+Table1[[#This Row],[mid '[10']]])/2,0)</f>
        <v>6</v>
      </c>
      <c r="AK428" s="5" t="str">
        <f>IF(_xlfn.XLOOKUP(Table1[[#This Row],[email]],แบบฝึก_41[Email],แบบฝึก_41[Completion time],0)&lt;&gt;0,"ส่งแล้ว","ยังไม่ส่ง")</f>
        <v>ยังไม่ส่ง</v>
      </c>
      <c r="AL428" s="5" t="str">
        <f>IF(_xlfn.XLOOKUP(Table1[[#This Row],[email]],ท้ายบท_4[Email],ท้ายบท_4[Total points],"ยังไม่ส่ง")&lt;&gt;0,"ส่งแล้ว","ยังไม่ส่ง")</f>
        <v>ยังไม่ส่ง</v>
      </c>
      <c r="AM428" s="5">
        <f>_xlfn.XLOOKUP(Table1[[#This Row],[email]],Quiz_4[Email],Quiz_4[Total points],"ยังไม่ส่ง")</f>
        <v>2</v>
      </c>
      <c r="AN428" s="5" t="str">
        <f>IF(_xlfn.XLOOKUP(Table1[[#This Row],[email]],แบบฝึก_51[Email],แบบฝึก_51[Completion time],0)&lt;&gt;0,"ส่งแล้ว","ยังไม่ส่ง")</f>
        <v>ส่งแล้ว</v>
      </c>
      <c r="AO428" s="5" t="str">
        <f>IF(_xlfn.XLOOKUP(Table1[[#This Row],[email]],แบบฝึก_52[Email],แบบฝึก_52[Completion time],0)&lt;&gt;0,"ส่งแล้ว","ยังไม่ส่ง")</f>
        <v>ส่งแล้ว</v>
      </c>
      <c r="AP428" s="5">
        <f>_xlfn.XLOOKUP(Table1[[#This Row],[email]],ท้ายบท_5[Email],ท้ายบท_5[Total points],"ยังไม่ส่ง")</f>
        <v>11</v>
      </c>
      <c r="AQ428" s="5">
        <f>_xlfn.XLOOKUP(Table1[[#This Row],[email]],Quiz_5[Email],Quiz_5[Total points],"ยังไม่ส่ง")</f>
        <v>5</v>
      </c>
      <c r="AR428" s="37"/>
      <c r="AS428" s="4" t="str">
        <f>IF(M428&lt;10,"ยังไม่ซ่อม",IF(Table1[[#This Row],[ซ่อมแล้วกลางภาค]]="ซ่อมแล้ว","ซ่อมแล้ว","ไม่ต้องซ่อม"))</f>
        <v>ยังไม่ซ่อม</v>
      </c>
      <c r="BN428"/>
      <c r="BO428"/>
      <c r="BP428"/>
      <c r="BQ428"/>
    </row>
    <row r="429" spans="1:69" ht="19.5" x14ac:dyDescent="0.4">
      <c r="A429" s="21">
        <v>428</v>
      </c>
      <c r="B429" s="4">
        <v>12</v>
      </c>
      <c r="C429" s="4">
        <v>10</v>
      </c>
      <c r="D429" s="4" t="s">
        <v>33580</v>
      </c>
      <c r="E429" s="4" t="s">
        <v>32346</v>
      </c>
      <c r="F429" s="4" t="s">
        <v>32578</v>
      </c>
      <c r="G429" s="4" t="s">
        <v>33581</v>
      </c>
      <c r="H429" s="4" t="s">
        <v>6181</v>
      </c>
      <c r="I429" s="24">
        <f>ROUND(COUNTIF(Table1[[#This Row],[กิจกรรม 1.1]:[ท้ายบท 1]],"&lt;&gt;ยังไม่ส่ง")*2+IF(Table1[[#This Row],[Quiz 1]]&lt;&gt;"ยังไม่ส่ง",Table1[[#This Row],[Quiz 1]]*2/10,0),0)</f>
        <v>9</v>
      </c>
      <c r="J429" s="24">
        <f>ROUND(COUNTIF(Table1[[#This Row],[แบบฝึก 2.1]:[ท้ายบท 2]],"&lt;&gt;ยังไม่ส่ง")*8/3+IF(Table1[[#This Row],[Quiz 2]]&lt;&gt;"ยังไม่ส่ง",Table1[[#This Row],[Quiz 2]]*2/10,0),0)</f>
        <v>2</v>
      </c>
      <c r="K429" s="24">
        <f>ROUND(COUNTIF(Table1[[#This Row],[แบบฝึก 3.1]:[ท้ายบท 3]],"&lt;&gt;ยังไม่ส่ง")*3/2+IF(Table1[[#This Row],[Quiz 3]]&lt;&gt;"ยังไม่ส่ง",Table1[[#This Row],[Quiz 3]]*2/10,0),0)</f>
        <v>3</v>
      </c>
      <c r="L429" s="12">
        <f>Table1[[#This Row],[บท 1 '[10']]]+Table1[[#This Row],[บท 2 '[10']]]+Table1[[#This Row],[บท 3 '[5']]]</f>
        <v>14</v>
      </c>
      <c r="M429" s="12">
        <f>IF(Table1[[#This Row],[ซ่อมแล้วกลางภาค]]="ซ่อมแล้ว",10,Table1[[#This Row],[MID '[20']2]])</f>
        <v>8</v>
      </c>
      <c r="N429" s="12">
        <f>ROUND(COUNTIF(Table1[[#This Row],[แบบฝึก 4.1]:[ท้ายบท 4]],"&lt;&gt;ยังไม่ส่ง")*8/2+IF(Table1[[#This Row],[Quiz 4]]&lt;&gt;"ยังไม่ส่ง",Table1[[#This Row],[Quiz 4]]*2/10,0),0)</f>
        <v>1</v>
      </c>
      <c r="O429" s="12"/>
      <c r="P429" s="13">
        <f>ROUND(COUNTIF(Table1[[#This Row],[แบบฝึก 5.1]:[ท้ายบท 5]],"&lt;&gt;ยังไม่ส่ง")*8/3+IF(Table1[[#This Row],[Quiz 5]]&lt;&gt;"ยังไม่ส่ง",Table1[[#This Row],[Quiz 5]]*2/10,0),0)</f>
        <v>6</v>
      </c>
      <c r="Q429" s="12">
        <f>Table1[[#This Row],[บท 4 '[10']]]+Table1[[#This Row],[นำเสนอ '[5']]]+Table1[[#This Row],[บท 5 '[10']]]</f>
        <v>7</v>
      </c>
      <c r="R429" s="12">
        <f>Table1[[#This Row],[ก่อนกลางภาค '[25']]]+Table1[[#This Row],[กลางภาค '[20']]]+Table1[[#This Row],[หลังกลางภาค '[25']]]</f>
        <v>29</v>
      </c>
      <c r="S429" s="12"/>
      <c r="T429" s="12">
        <f>Table1[[#This Row],[ปลายภาค '[30']]]+Table1[[#This Row],[ก่อนปลายภาค '[70']]]</f>
        <v>29</v>
      </c>
      <c r="U429" s="11">
        <f t="shared" si="6"/>
        <v>0</v>
      </c>
      <c r="V429" s="5" t="str">
        <f>IF(_xlfn.XLOOKUP(Table1[[#This Row],[email]],กิจกรรม_11[Email],กิจกรรม_11[Completion time],0)&lt;&gt;0,"ส่งแล้ว","ยังไม่ส่ง")</f>
        <v>ส่งแล้ว</v>
      </c>
      <c r="W429" s="5" t="str">
        <f>IF(_xlfn.XLOOKUP(Table1[[#This Row],[email]],แบบฝึก_11[Email],แบบฝึก_11[Completion time],0)&lt;&gt;0,"ส่งแล้ว","ยังไม่ส่ง")</f>
        <v>ส่งแล้ว</v>
      </c>
      <c r="X429" s="5" t="str">
        <f>IF(_xlfn.XLOOKUP(Table1[[#This Row],[email]],แบบฝึก_12[Email],แบบฝึก_12[Completion time],0)&lt;&gt;0,"ส่งแล้ว","ยังไม่ส่ง")</f>
        <v>ส่งแล้ว</v>
      </c>
      <c r="Y429" s="5">
        <f>_xlfn.XLOOKUP(Table1[[#This Row],[email]],ท้ายบท_1[Email],ท้ายบท_1[Total points],"ยังไม่ส่ง")</f>
        <v>13</v>
      </c>
      <c r="Z429" s="4">
        <f>_xlfn.XLOOKUP(Table1[[#This Row],[email]],Quiz_1[Email],Quiz_1[Total points],"ยังไม่ส่ง")</f>
        <v>4</v>
      </c>
      <c r="AA429" s="5" t="str">
        <f>IF(_xlfn.XLOOKUP(Table1[[#This Row],[email]],แบบฝึก_21[Email],แบบฝึก_21[Completion time],0)&lt;&gt;0,"ส่งแล้ว","ยังไม่ส่ง")</f>
        <v>ยังไม่ส่ง</v>
      </c>
      <c r="AB429" s="5" t="str">
        <f>IF(_xlfn.XLOOKUP(Table1[[#This Row],[email]],แบบฝึก_22[Email],แบบฝึก_22[Completion time],0)&lt;&gt;0,"ส่งแล้ว","ยังไม่ส่ง")</f>
        <v>ยังไม่ส่ง</v>
      </c>
      <c r="AC429" s="5" t="str">
        <f>_xlfn.XLOOKUP(Table1[[#This Row],[email]],ท้ายบท_2[Email],ท้ายบท_2[Total points],"ยังไม่ส่ง")</f>
        <v>ยังไม่ส่ง</v>
      </c>
      <c r="AD429" s="5">
        <f>_xlfn.XLOOKUP(Table1[[#This Row],[email]],Quiz_2[Email],Quiz_2[Total points],"ยังไม่ส่ง")</f>
        <v>8</v>
      </c>
      <c r="AE429" s="5" t="str">
        <f>IF(_xlfn.XLOOKUP(Table1[[#This Row],[email]],แบบฝึก_31[Email],แบบฝึก_31[Completion time],0)&lt;&gt;0,"ส่งแล้ว","ยังไม่ส่ง")</f>
        <v>ส่งแล้ว</v>
      </c>
      <c r="AF429" s="5">
        <f>_xlfn.XLOOKUP(Table1[[#This Row],[email]],ท้ายบท_3[Email],ท้ายบท_3[Total points],"ยังไม่ส่ง")</f>
        <v>9</v>
      </c>
      <c r="AG429" s="5" t="str">
        <f>_xlfn.XLOOKUP(Table1[[#This Row],[email]],Quiz_3[Email],Quiz_3[Total points],"ยังไม่ส่ง")</f>
        <v>ยังไม่ส่ง</v>
      </c>
      <c r="AH429" s="12">
        <v>10</v>
      </c>
      <c r="AI429" s="4">
        <v>6</v>
      </c>
      <c r="AJ429" s="12">
        <f>ROUND((Table1[[#This Row],[mid '[20']]]+Table1[[#This Row],[mid '[10']]])/2,0)</f>
        <v>8</v>
      </c>
      <c r="AK429" s="5" t="str">
        <f>IF(_xlfn.XLOOKUP(Table1[[#This Row],[email]],แบบฝึก_41[Email],แบบฝึก_41[Completion time],0)&lt;&gt;0,"ส่งแล้ว","ยังไม่ส่ง")</f>
        <v>ยังไม่ส่ง</v>
      </c>
      <c r="AL429" s="5" t="str">
        <f>IF(_xlfn.XLOOKUP(Table1[[#This Row],[email]],ท้ายบท_4[Email],ท้ายบท_4[Total points],"ยังไม่ส่ง")&lt;&gt;0,"ส่งแล้ว","ยังไม่ส่ง")</f>
        <v>ยังไม่ส่ง</v>
      </c>
      <c r="AM429" s="5">
        <f>_xlfn.XLOOKUP(Table1[[#This Row],[email]],Quiz_4[Email],Quiz_4[Total points],"ยังไม่ส่ง")</f>
        <v>7</v>
      </c>
      <c r="AN429" s="5" t="str">
        <f>IF(_xlfn.XLOOKUP(Table1[[#This Row],[email]],แบบฝึก_51[Email],แบบฝึก_51[Completion time],0)&lt;&gt;0,"ส่งแล้ว","ยังไม่ส่ง")</f>
        <v>ยังไม่ส่ง</v>
      </c>
      <c r="AO429" s="5" t="str">
        <f>IF(_xlfn.XLOOKUP(Table1[[#This Row],[email]],แบบฝึก_52[Email],แบบฝึก_52[Completion time],0)&lt;&gt;0,"ส่งแล้ว","ยังไม่ส่ง")</f>
        <v>ส่งแล้ว</v>
      </c>
      <c r="AP429" s="5">
        <f>_xlfn.XLOOKUP(Table1[[#This Row],[email]],ท้ายบท_5[Email],ท้ายบท_5[Total points],"ยังไม่ส่ง")</f>
        <v>12</v>
      </c>
      <c r="AQ429" s="5">
        <f>_xlfn.XLOOKUP(Table1[[#This Row],[email]],Quiz_5[Email],Quiz_5[Total points],"ยังไม่ส่ง")</f>
        <v>4</v>
      </c>
      <c r="AR429" s="37"/>
      <c r="AS429" s="4" t="str">
        <f>IF(M429&lt;10,"ยังไม่ซ่อม",IF(Table1[[#This Row],[ซ่อมแล้วกลางภาค]]="ซ่อมแล้ว","ซ่อมแล้ว","ไม่ต้องซ่อม"))</f>
        <v>ยังไม่ซ่อม</v>
      </c>
      <c r="BN429"/>
      <c r="BO429"/>
      <c r="BP429"/>
      <c r="BQ429"/>
    </row>
    <row r="430" spans="1:69" ht="19.5" x14ac:dyDescent="0.4">
      <c r="A430" s="21">
        <v>429</v>
      </c>
      <c r="B430" s="4">
        <v>12</v>
      </c>
      <c r="C430" s="4">
        <v>11</v>
      </c>
      <c r="D430" s="4" t="s">
        <v>33582</v>
      </c>
      <c r="E430" s="4" t="s">
        <v>32346</v>
      </c>
      <c r="F430" s="4" t="s">
        <v>33583</v>
      </c>
      <c r="G430" s="4" t="s">
        <v>33584</v>
      </c>
      <c r="H430" s="4" t="s">
        <v>2371</v>
      </c>
      <c r="I430" s="24">
        <f>ROUND(COUNTIF(Table1[[#This Row],[กิจกรรม 1.1]:[ท้ายบท 1]],"&lt;&gt;ยังไม่ส่ง")*2+IF(Table1[[#This Row],[Quiz 1]]&lt;&gt;"ยังไม่ส่ง",Table1[[#This Row],[Quiz 1]]*2/10,0),0)</f>
        <v>6</v>
      </c>
      <c r="J430" s="24">
        <f>ROUND(COUNTIF(Table1[[#This Row],[แบบฝึก 2.1]:[ท้ายบท 2]],"&lt;&gt;ยังไม่ส่ง")*8/3+IF(Table1[[#This Row],[Quiz 2]]&lt;&gt;"ยังไม่ส่ง",Table1[[#This Row],[Quiz 2]]*2/10,0),0)</f>
        <v>2</v>
      </c>
      <c r="K430" s="24">
        <f>ROUND(COUNTIF(Table1[[#This Row],[แบบฝึก 3.1]:[ท้ายบท 3]],"&lt;&gt;ยังไม่ส่ง")*3/2+IF(Table1[[#This Row],[Quiz 3]]&lt;&gt;"ยังไม่ส่ง",Table1[[#This Row],[Quiz 3]]*2/10,0),0)</f>
        <v>3</v>
      </c>
      <c r="L430" s="12">
        <f>Table1[[#This Row],[บท 1 '[10']]]+Table1[[#This Row],[บท 2 '[10']]]+Table1[[#This Row],[บท 3 '[5']]]</f>
        <v>11</v>
      </c>
      <c r="M430" s="12">
        <f>IF(Table1[[#This Row],[ซ่อมแล้วกลางภาค]]="ซ่อมแล้ว",10,Table1[[#This Row],[MID '[20']2]])</f>
        <v>10</v>
      </c>
      <c r="N430" s="12">
        <f>ROUND(COUNTIF(Table1[[#This Row],[แบบฝึก 4.1]:[ท้ายบท 4]],"&lt;&gt;ยังไม่ส่ง")*8/2+IF(Table1[[#This Row],[Quiz 4]]&lt;&gt;"ยังไม่ส่ง",Table1[[#This Row],[Quiz 4]]*2/10,0),0)</f>
        <v>1</v>
      </c>
      <c r="O430" s="12"/>
      <c r="P430" s="13">
        <f>ROUND(COUNTIF(Table1[[#This Row],[แบบฝึก 5.1]:[ท้ายบท 5]],"&lt;&gt;ยังไม่ส่ง")*8/3+IF(Table1[[#This Row],[Quiz 5]]&lt;&gt;"ยังไม่ส่ง",Table1[[#This Row],[Quiz 5]]*2/10,0),0)</f>
        <v>9</v>
      </c>
      <c r="Q430" s="12">
        <f>Table1[[#This Row],[บท 4 '[10']]]+Table1[[#This Row],[นำเสนอ '[5']]]+Table1[[#This Row],[บท 5 '[10']]]</f>
        <v>10</v>
      </c>
      <c r="R430" s="12">
        <f>Table1[[#This Row],[ก่อนกลางภาค '[25']]]+Table1[[#This Row],[กลางภาค '[20']]]+Table1[[#This Row],[หลังกลางภาค '[25']]]</f>
        <v>31</v>
      </c>
      <c r="S430" s="12"/>
      <c r="T430" s="12">
        <f>Table1[[#This Row],[ปลายภาค '[30']]]+Table1[[#This Row],[ก่อนปลายภาค '[70']]]</f>
        <v>31</v>
      </c>
      <c r="U430" s="11">
        <f t="shared" si="6"/>
        <v>0</v>
      </c>
      <c r="V430" s="5" t="str">
        <f>IF(_xlfn.XLOOKUP(Table1[[#This Row],[email]],กิจกรรม_11[Email],กิจกรรม_11[Completion time],0)&lt;&gt;0,"ส่งแล้ว","ยังไม่ส่ง")</f>
        <v>ส่งแล้ว</v>
      </c>
      <c r="W430" s="5" t="str">
        <f>IF(_xlfn.XLOOKUP(Table1[[#This Row],[email]],แบบฝึก_11[Email],แบบฝึก_11[Completion time],0)&lt;&gt;0,"ส่งแล้ว","ยังไม่ส่ง")</f>
        <v>ส่งแล้ว</v>
      </c>
      <c r="X430" s="5" t="str">
        <f>IF(_xlfn.XLOOKUP(Table1[[#This Row],[email]],แบบฝึก_12[Email],แบบฝึก_12[Completion time],0)&lt;&gt;0,"ส่งแล้ว","ยังไม่ส่ง")</f>
        <v>ยังไม่ส่ง</v>
      </c>
      <c r="Y430" s="5" t="str">
        <f>_xlfn.XLOOKUP(Table1[[#This Row],[email]],ท้ายบท_1[Email],ท้ายบท_1[Total points],"ยังไม่ส่ง")</f>
        <v>ยังไม่ส่ง</v>
      </c>
      <c r="Z430" s="4">
        <f>_xlfn.XLOOKUP(Table1[[#This Row],[email]],Quiz_1[Email],Quiz_1[Total points],"ยังไม่ส่ง")</f>
        <v>8</v>
      </c>
      <c r="AA430" s="5" t="str">
        <f>IF(_xlfn.XLOOKUP(Table1[[#This Row],[email]],แบบฝึก_21[Email],แบบฝึก_21[Completion time],0)&lt;&gt;0,"ส่งแล้ว","ยังไม่ส่ง")</f>
        <v>ยังไม่ส่ง</v>
      </c>
      <c r="AB430" s="5" t="str">
        <f>IF(_xlfn.XLOOKUP(Table1[[#This Row],[email]],แบบฝึก_22[Email],แบบฝึก_22[Completion time],0)&lt;&gt;0,"ส่งแล้ว","ยังไม่ส่ง")</f>
        <v>ยังไม่ส่ง</v>
      </c>
      <c r="AC430" s="5" t="str">
        <f>_xlfn.XLOOKUP(Table1[[#This Row],[email]],ท้ายบท_2[Email],ท้ายบท_2[Total points],"ยังไม่ส่ง")</f>
        <v>ยังไม่ส่ง</v>
      </c>
      <c r="AD430" s="5">
        <f>_xlfn.XLOOKUP(Table1[[#This Row],[email]],Quiz_2[Email],Quiz_2[Total points],"ยังไม่ส่ง")</f>
        <v>8</v>
      </c>
      <c r="AE430" s="5" t="str">
        <f>IF(_xlfn.XLOOKUP(Table1[[#This Row],[email]],แบบฝึก_31[Email],แบบฝึก_31[Completion time],0)&lt;&gt;0,"ส่งแล้ว","ยังไม่ส่ง")</f>
        <v>ส่งแล้ว</v>
      </c>
      <c r="AF430" s="5">
        <f>_xlfn.XLOOKUP(Table1[[#This Row],[email]],ท้ายบท_3[Email],ท้ายบท_3[Total points],"ยังไม่ส่ง")</f>
        <v>8</v>
      </c>
      <c r="AG430" s="5" t="str">
        <f>_xlfn.XLOOKUP(Table1[[#This Row],[email]],Quiz_3[Email],Quiz_3[Total points],"ยังไม่ส่ง")</f>
        <v>ยังไม่ส่ง</v>
      </c>
      <c r="AH430" s="12">
        <v>12</v>
      </c>
      <c r="AI430" s="4">
        <v>7</v>
      </c>
      <c r="AJ430" s="12">
        <f>ROUND((Table1[[#This Row],[mid '[20']]]+Table1[[#This Row],[mid '[10']]])/2,0)</f>
        <v>10</v>
      </c>
      <c r="AK430" s="5" t="str">
        <f>IF(_xlfn.XLOOKUP(Table1[[#This Row],[email]],แบบฝึก_41[Email],แบบฝึก_41[Completion time],0)&lt;&gt;0,"ส่งแล้ว","ยังไม่ส่ง")</f>
        <v>ยังไม่ส่ง</v>
      </c>
      <c r="AL430" s="5" t="str">
        <f>IF(_xlfn.XLOOKUP(Table1[[#This Row],[email]],ท้ายบท_4[Email],ท้ายบท_4[Total points],"ยังไม่ส่ง")&lt;&gt;0,"ส่งแล้ว","ยังไม่ส่ง")</f>
        <v>ยังไม่ส่ง</v>
      </c>
      <c r="AM430" s="5">
        <f>_xlfn.XLOOKUP(Table1[[#This Row],[email]],Quiz_4[Email],Quiz_4[Total points],"ยังไม่ส่ง")</f>
        <v>6</v>
      </c>
      <c r="AN430" s="5" t="str">
        <f>IF(_xlfn.XLOOKUP(Table1[[#This Row],[email]],แบบฝึก_51[Email],แบบฝึก_51[Completion time],0)&lt;&gt;0,"ส่งแล้ว","ยังไม่ส่ง")</f>
        <v>ส่งแล้ว</v>
      </c>
      <c r="AO430" s="5" t="str">
        <f>IF(_xlfn.XLOOKUP(Table1[[#This Row],[email]],แบบฝึก_52[Email],แบบฝึก_52[Completion time],0)&lt;&gt;0,"ส่งแล้ว","ยังไม่ส่ง")</f>
        <v>ส่งแล้ว</v>
      </c>
      <c r="AP430" s="5">
        <f>_xlfn.XLOOKUP(Table1[[#This Row],[email]],ท้ายบท_5[Email],ท้ายบท_5[Total points],"ยังไม่ส่ง")</f>
        <v>13</v>
      </c>
      <c r="AQ430" s="5">
        <f>_xlfn.XLOOKUP(Table1[[#This Row],[email]],Quiz_5[Email],Quiz_5[Total points],"ยังไม่ส่ง")</f>
        <v>4</v>
      </c>
      <c r="AR430" s="37"/>
      <c r="AS430" s="4" t="str">
        <f>IF(M430&lt;10,"ยังไม่ซ่อม",IF(Table1[[#This Row],[ซ่อมแล้วกลางภาค]]="ซ่อมแล้ว","ซ่อมแล้ว","ไม่ต้องซ่อม"))</f>
        <v>ไม่ต้องซ่อม</v>
      </c>
      <c r="BN430"/>
      <c r="BO430"/>
      <c r="BP430"/>
      <c r="BQ430"/>
    </row>
    <row r="431" spans="1:69" ht="19.5" x14ac:dyDescent="0.4">
      <c r="A431" s="21">
        <v>430</v>
      </c>
      <c r="B431" s="4">
        <v>12</v>
      </c>
      <c r="C431" s="4">
        <v>12</v>
      </c>
      <c r="D431" s="4" t="s">
        <v>33585</v>
      </c>
      <c r="E431" s="4" t="s">
        <v>32346</v>
      </c>
      <c r="F431" s="4" t="s">
        <v>33586</v>
      </c>
      <c r="G431" s="4" t="s">
        <v>33587</v>
      </c>
      <c r="H431" s="4" t="s">
        <v>4680</v>
      </c>
      <c r="I431" s="24">
        <f>ROUND(COUNTIF(Table1[[#This Row],[กิจกรรม 1.1]:[ท้ายบท 1]],"&lt;&gt;ยังไม่ส่ง")*2+IF(Table1[[#This Row],[Quiz 1]]&lt;&gt;"ยังไม่ส่ง",Table1[[#This Row],[Quiz 1]]*2/10,0),0)</f>
        <v>10</v>
      </c>
      <c r="J431" s="24">
        <f>ROUND(COUNTIF(Table1[[#This Row],[แบบฝึก 2.1]:[ท้ายบท 2]],"&lt;&gt;ยังไม่ส่ง")*8/3+IF(Table1[[#This Row],[Quiz 2]]&lt;&gt;"ยังไม่ส่ง",Table1[[#This Row],[Quiz 2]]*2/10,0),0)</f>
        <v>4</v>
      </c>
      <c r="K431" s="24">
        <f>ROUND(COUNTIF(Table1[[#This Row],[แบบฝึก 3.1]:[ท้ายบท 3]],"&lt;&gt;ยังไม่ส่ง")*3/2+IF(Table1[[#This Row],[Quiz 3]]&lt;&gt;"ยังไม่ส่ง",Table1[[#This Row],[Quiz 3]]*2/10,0),0)</f>
        <v>3</v>
      </c>
      <c r="L431" s="12">
        <f>Table1[[#This Row],[บท 1 '[10']]]+Table1[[#This Row],[บท 2 '[10']]]+Table1[[#This Row],[บท 3 '[5']]]</f>
        <v>17</v>
      </c>
      <c r="M431" s="12">
        <f>IF(Table1[[#This Row],[ซ่อมแล้วกลางภาค]]="ซ่อมแล้ว",10,Table1[[#This Row],[MID '[20']2]])</f>
        <v>8</v>
      </c>
      <c r="N431" s="12">
        <f>ROUND(COUNTIF(Table1[[#This Row],[แบบฝึก 4.1]:[ท้ายบท 4]],"&lt;&gt;ยังไม่ส่ง")*8/2+IF(Table1[[#This Row],[Quiz 4]]&lt;&gt;"ยังไม่ส่ง",Table1[[#This Row],[Quiz 4]]*2/10,0),0)</f>
        <v>5</v>
      </c>
      <c r="O431" s="12"/>
      <c r="P431" s="13">
        <f>ROUND(COUNTIF(Table1[[#This Row],[แบบฝึก 5.1]:[ท้ายบท 5]],"&lt;&gt;ยังไม่ส่ง")*8/3+IF(Table1[[#This Row],[Quiz 5]]&lt;&gt;"ยังไม่ส่ง",Table1[[#This Row],[Quiz 5]]*2/10,0),0)</f>
        <v>7</v>
      </c>
      <c r="Q431" s="12">
        <f>Table1[[#This Row],[บท 4 '[10']]]+Table1[[#This Row],[นำเสนอ '[5']]]+Table1[[#This Row],[บท 5 '[10']]]</f>
        <v>12</v>
      </c>
      <c r="R431" s="12">
        <f>Table1[[#This Row],[ก่อนกลางภาค '[25']]]+Table1[[#This Row],[กลางภาค '[20']]]+Table1[[#This Row],[หลังกลางภาค '[25']]]</f>
        <v>37</v>
      </c>
      <c r="S431" s="12"/>
      <c r="T431" s="12">
        <f>Table1[[#This Row],[ปลายภาค '[30']]]+Table1[[#This Row],[ก่อนปลายภาค '[70']]]</f>
        <v>37</v>
      </c>
      <c r="U431" s="11">
        <f t="shared" si="6"/>
        <v>0</v>
      </c>
      <c r="V431" s="5" t="str">
        <f>IF(_xlfn.XLOOKUP(Table1[[#This Row],[email]],กิจกรรม_11[Email],กิจกรรม_11[Completion time],0)&lt;&gt;0,"ส่งแล้ว","ยังไม่ส่ง")</f>
        <v>ส่งแล้ว</v>
      </c>
      <c r="W431" s="5" t="str">
        <f>IF(_xlfn.XLOOKUP(Table1[[#This Row],[email]],แบบฝึก_11[Email],แบบฝึก_11[Completion time],0)&lt;&gt;0,"ส่งแล้ว","ยังไม่ส่ง")</f>
        <v>ส่งแล้ว</v>
      </c>
      <c r="X431" s="5" t="str">
        <f>IF(_xlfn.XLOOKUP(Table1[[#This Row],[email]],แบบฝึก_12[Email],แบบฝึก_12[Completion time],0)&lt;&gt;0,"ส่งแล้ว","ยังไม่ส่ง")</f>
        <v>ส่งแล้ว</v>
      </c>
      <c r="Y431" s="5">
        <f>_xlfn.XLOOKUP(Table1[[#This Row],[email]],ท้ายบท_1[Email],ท้ายบท_1[Total points],"ยังไม่ส่ง")</f>
        <v>20</v>
      </c>
      <c r="Z431" s="4">
        <f>_xlfn.XLOOKUP(Table1[[#This Row],[email]],Quiz_1[Email],Quiz_1[Total points],"ยังไม่ส่ง")</f>
        <v>10</v>
      </c>
      <c r="AA431" s="5" t="str">
        <f>IF(_xlfn.XLOOKUP(Table1[[#This Row],[email]],แบบฝึก_21[Email],แบบฝึก_21[Completion time],0)&lt;&gt;0,"ส่งแล้ว","ยังไม่ส่ง")</f>
        <v>ยังไม่ส่ง</v>
      </c>
      <c r="AB431" s="5" t="str">
        <f>IF(_xlfn.XLOOKUP(Table1[[#This Row],[email]],แบบฝึก_22[Email],แบบฝึก_22[Completion time],0)&lt;&gt;0,"ส่งแล้ว","ยังไม่ส่ง")</f>
        <v>ส่งแล้ว</v>
      </c>
      <c r="AC431" s="5" t="str">
        <f>_xlfn.XLOOKUP(Table1[[#This Row],[email]],ท้ายบท_2[Email],ท้ายบท_2[Total points],"ยังไม่ส่ง")</f>
        <v>ยังไม่ส่ง</v>
      </c>
      <c r="AD431" s="5">
        <f>_xlfn.XLOOKUP(Table1[[#This Row],[email]],Quiz_2[Email],Quiz_2[Total points],"ยังไม่ส่ง")</f>
        <v>9</v>
      </c>
      <c r="AE431" s="5" t="str">
        <f>IF(_xlfn.XLOOKUP(Table1[[#This Row],[email]],แบบฝึก_31[Email],แบบฝึก_31[Completion time],0)&lt;&gt;0,"ส่งแล้ว","ยังไม่ส่ง")</f>
        <v>ส่งแล้ว</v>
      </c>
      <c r="AF431" s="5">
        <f>_xlfn.XLOOKUP(Table1[[#This Row],[email]],ท้ายบท_3[Email],ท้ายบท_3[Total points],"ยังไม่ส่ง")</f>
        <v>10</v>
      </c>
      <c r="AG431" s="5" t="str">
        <f>_xlfn.XLOOKUP(Table1[[#This Row],[email]],Quiz_3[Email],Quiz_3[Total points],"ยังไม่ส่ง")</f>
        <v>ยังไม่ส่ง</v>
      </c>
      <c r="AH431" s="12">
        <v>12</v>
      </c>
      <c r="AI431" s="4">
        <v>4</v>
      </c>
      <c r="AJ431" s="12">
        <f>ROUND((Table1[[#This Row],[mid '[20']]]+Table1[[#This Row],[mid '[10']]])/2,0)</f>
        <v>8</v>
      </c>
      <c r="AK431" s="5" t="str">
        <f>IF(_xlfn.XLOOKUP(Table1[[#This Row],[email]],แบบฝึก_41[Email],แบบฝึก_41[Completion time],0)&lt;&gt;0,"ส่งแล้ว","ยังไม่ส่ง")</f>
        <v>ยังไม่ส่ง</v>
      </c>
      <c r="AL431" s="5" t="str">
        <f>IF(_xlfn.XLOOKUP(Table1[[#This Row],[email]],ท้ายบท_4[Email],ท้ายบท_4[Total points],"ยังไม่ส่ง")&lt;&gt;0,"ส่งแล้ว","ยังไม่ส่ง")</f>
        <v>ส่งแล้ว</v>
      </c>
      <c r="AM431" s="5">
        <f>_xlfn.XLOOKUP(Table1[[#This Row],[email]],Quiz_4[Email],Quiz_4[Total points],"ยังไม่ส่ง")</f>
        <v>7</v>
      </c>
      <c r="AN431" s="5" t="str">
        <f>IF(_xlfn.XLOOKUP(Table1[[#This Row],[email]],แบบฝึก_51[Email],แบบฝึก_51[Completion time],0)&lt;&gt;0,"ส่งแล้ว","ยังไม่ส่ง")</f>
        <v>ยังไม่ส่ง</v>
      </c>
      <c r="AO431" s="5" t="str">
        <f>IF(_xlfn.XLOOKUP(Table1[[#This Row],[email]],แบบฝึก_52[Email],แบบฝึก_52[Completion time],0)&lt;&gt;0,"ส่งแล้ว","ยังไม่ส่ง")</f>
        <v>ส่งแล้ว</v>
      </c>
      <c r="AP431" s="5">
        <f>_xlfn.XLOOKUP(Table1[[#This Row],[email]],ท้ายบท_5[Email],ท้ายบท_5[Total points],"ยังไม่ส่ง")</f>
        <v>16</v>
      </c>
      <c r="AQ431" s="5">
        <f>_xlfn.XLOOKUP(Table1[[#This Row],[email]],Quiz_5[Email],Quiz_5[Total points],"ยังไม่ส่ง")</f>
        <v>8</v>
      </c>
      <c r="AR431" s="37"/>
      <c r="AS431" s="4" t="str">
        <f>IF(M431&lt;10,"ยังไม่ซ่อม",IF(Table1[[#This Row],[ซ่อมแล้วกลางภาค]]="ซ่อมแล้ว","ซ่อมแล้ว","ไม่ต้องซ่อม"))</f>
        <v>ยังไม่ซ่อม</v>
      </c>
      <c r="BN431"/>
      <c r="BO431"/>
      <c r="BP431"/>
      <c r="BQ431"/>
    </row>
    <row r="432" spans="1:69" ht="19.5" x14ac:dyDescent="0.4">
      <c r="A432" s="21">
        <v>431</v>
      </c>
      <c r="B432" s="4">
        <v>12</v>
      </c>
      <c r="C432" s="4">
        <v>13</v>
      </c>
      <c r="D432" s="4" t="s">
        <v>33588</v>
      </c>
      <c r="E432" s="4" t="s">
        <v>32346</v>
      </c>
      <c r="F432" s="4" t="s">
        <v>33589</v>
      </c>
      <c r="G432" s="4" t="s">
        <v>33590</v>
      </c>
      <c r="H432" s="4" t="s">
        <v>6033</v>
      </c>
      <c r="I432" s="24">
        <f>ROUND(COUNTIF(Table1[[#This Row],[กิจกรรม 1.1]:[ท้ายบท 1]],"&lt;&gt;ยังไม่ส่ง")*2+IF(Table1[[#This Row],[Quiz 1]]&lt;&gt;"ยังไม่ส่ง",Table1[[#This Row],[Quiz 1]]*2/10,0),0)</f>
        <v>8</v>
      </c>
      <c r="J432" s="24">
        <f>ROUND(COUNTIF(Table1[[#This Row],[แบบฝึก 2.1]:[ท้ายบท 2]],"&lt;&gt;ยังไม่ส่ง")*8/3+IF(Table1[[#This Row],[Quiz 2]]&lt;&gt;"ยังไม่ส่ง",Table1[[#This Row],[Quiz 2]]*2/10,0),0)</f>
        <v>2</v>
      </c>
      <c r="K432" s="24">
        <f>ROUND(COUNTIF(Table1[[#This Row],[แบบฝึก 3.1]:[ท้ายบท 3]],"&lt;&gt;ยังไม่ส่ง")*3/2+IF(Table1[[#This Row],[Quiz 3]]&lt;&gt;"ยังไม่ส่ง",Table1[[#This Row],[Quiz 3]]*2/10,0),0)</f>
        <v>3</v>
      </c>
      <c r="L432" s="12">
        <f>Table1[[#This Row],[บท 1 '[10']]]+Table1[[#This Row],[บท 2 '[10']]]+Table1[[#This Row],[บท 3 '[5']]]</f>
        <v>13</v>
      </c>
      <c r="M432" s="12">
        <f>IF(Table1[[#This Row],[ซ่อมแล้วกลางภาค]]="ซ่อมแล้ว",10,Table1[[#This Row],[MID '[20']2]])</f>
        <v>6</v>
      </c>
      <c r="N432" s="12">
        <f>ROUND(COUNTIF(Table1[[#This Row],[แบบฝึก 4.1]:[ท้ายบท 4]],"&lt;&gt;ยังไม่ส่ง")*8/2+IF(Table1[[#This Row],[Quiz 4]]&lt;&gt;"ยังไม่ส่ง",Table1[[#This Row],[Quiz 4]]*2/10,0),0)</f>
        <v>4</v>
      </c>
      <c r="O432" s="12"/>
      <c r="P432" s="13">
        <f>ROUND(COUNTIF(Table1[[#This Row],[แบบฝึก 5.1]:[ท้ายบท 5]],"&lt;&gt;ยังไม่ส่ง")*8/3+IF(Table1[[#This Row],[Quiz 5]]&lt;&gt;"ยังไม่ส่ง",Table1[[#This Row],[Quiz 5]]*2/10,0),0)</f>
        <v>6</v>
      </c>
      <c r="Q432" s="12">
        <f>Table1[[#This Row],[บท 4 '[10']]]+Table1[[#This Row],[นำเสนอ '[5']]]+Table1[[#This Row],[บท 5 '[10']]]</f>
        <v>10</v>
      </c>
      <c r="R432" s="12">
        <f>Table1[[#This Row],[ก่อนกลางภาค '[25']]]+Table1[[#This Row],[กลางภาค '[20']]]+Table1[[#This Row],[หลังกลางภาค '[25']]]</f>
        <v>29</v>
      </c>
      <c r="S432" s="12"/>
      <c r="T432" s="12">
        <f>Table1[[#This Row],[ปลายภาค '[30']]]+Table1[[#This Row],[ก่อนปลายภาค '[70']]]</f>
        <v>29</v>
      </c>
      <c r="U432" s="11">
        <f t="shared" si="6"/>
        <v>0</v>
      </c>
      <c r="V432" s="5" t="str">
        <f>IF(_xlfn.XLOOKUP(Table1[[#This Row],[email]],กิจกรรม_11[Email],กิจกรรม_11[Completion time],0)&lt;&gt;0,"ส่งแล้ว","ยังไม่ส่ง")</f>
        <v>ยังไม่ส่ง</v>
      </c>
      <c r="W432" s="5" t="str">
        <f>IF(_xlfn.XLOOKUP(Table1[[#This Row],[email]],แบบฝึก_11[Email],แบบฝึก_11[Completion time],0)&lt;&gt;0,"ส่งแล้ว","ยังไม่ส่ง")</f>
        <v>ส่งแล้ว</v>
      </c>
      <c r="X432" s="5" t="str">
        <f>IF(_xlfn.XLOOKUP(Table1[[#This Row],[email]],แบบฝึก_12[Email],แบบฝึก_12[Completion time],0)&lt;&gt;0,"ส่งแล้ว","ยังไม่ส่ง")</f>
        <v>ส่งแล้ว</v>
      </c>
      <c r="Y432" s="5">
        <f>_xlfn.XLOOKUP(Table1[[#This Row],[email]],ท้ายบท_1[Email],ท้ายบท_1[Total points],"ยังไม่ส่ง")</f>
        <v>12</v>
      </c>
      <c r="Z432" s="4">
        <f>_xlfn.XLOOKUP(Table1[[#This Row],[email]],Quiz_1[Email],Quiz_1[Total points],"ยังไม่ส่ง")</f>
        <v>10</v>
      </c>
      <c r="AA432" s="5" t="str">
        <f>IF(_xlfn.XLOOKUP(Table1[[#This Row],[email]],แบบฝึก_21[Email],แบบฝึก_21[Completion time],0)&lt;&gt;0,"ส่งแล้ว","ยังไม่ส่ง")</f>
        <v>ยังไม่ส่ง</v>
      </c>
      <c r="AB432" s="5" t="str">
        <f>IF(_xlfn.XLOOKUP(Table1[[#This Row],[email]],แบบฝึก_22[Email],แบบฝึก_22[Completion time],0)&lt;&gt;0,"ส่งแล้ว","ยังไม่ส่ง")</f>
        <v>ยังไม่ส่ง</v>
      </c>
      <c r="AC432" s="5" t="str">
        <f>_xlfn.XLOOKUP(Table1[[#This Row],[email]],ท้ายบท_2[Email],ท้ายบท_2[Total points],"ยังไม่ส่ง")</f>
        <v>ยังไม่ส่ง</v>
      </c>
      <c r="AD432" s="5">
        <f>_xlfn.XLOOKUP(Table1[[#This Row],[email]],Quiz_2[Email],Quiz_2[Total points],"ยังไม่ส่ง")</f>
        <v>8</v>
      </c>
      <c r="AE432" s="5" t="str">
        <f>IF(_xlfn.XLOOKUP(Table1[[#This Row],[email]],แบบฝึก_31[Email],แบบฝึก_31[Completion time],0)&lt;&gt;0,"ส่งแล้ว","ยังไม่ส่ง")</f>
        <v>ส่งแล้ว</v>
      </c>
      <c r="AF432" s="5">
        <f>_xlfn.XLOOKUP(Table1[[#This Row],[email]],ท้ายบท_3[Email],ท้ายบท_3[Total points],"ยังไม่ส่ง")</f>
        <v>10</v>
      </c>
      <c r="AG432" s="5" t="str">
        <f>_xlfn.XLOOKUP(Table1[[#This Row],[email]],Quiz_3[Email],Quiz_3[Total points],"ยังไม่ส่ง")</f>
        <v>ยังไม่ส่ง</v>
      </c>
      <c r="AH432" s="12">
        <v>10</v>
      </c>
      <c r="AI432" s="4">
        <v>2</v>
      </c>
      <c r="AJ432" s="12">
        <f>ROUND((Table1[[#This Row],[mid '[20']]]+Table1[[#This Row],[mid '[10']]])/2,0)</f>
        <v>6</v>
      </c>
      <c r="AK432" s="5" t="str">
        <f>IF(_xlfn.XLOOKUP(Table1[[#This Row],[email]],แบบฝึก_41[Email],แบบฝึก_41[Completion time],0)&lt;&gt;0,"ส่งแล้ว","ยังไม่ส่ง")</f>
        <v>ยังไม่ส่ง</v>
      </c>
      <c r="AL432" s="5" t="str">
        <f>IF(_xlfn.XLOOKUP(Table1[[#This Row],[email]],ท้ายบท_4[Email],ท้ายบท_4[Total points],"ยังไม่ส่ง")&lt;&gt;0,"ส่งแล้ว","ยังไม่ส่ง")</f>
        <v>ส่งแล้ว</v>
      </c>
      <c r="AM432" s="5">
        <f>_xlfn.XLOOKUP(Table1[[#This Row],[email]],Quiz_4[Email],Quiz_4[Total points],"ยังไม่ส่ง")</f>
        <v>2</v>
      </c>
      <c r="AN432" s="5" t="str">
        <f>IF(_xlfn.XLOOKUP(Table1[[#This Row],[email]],แบบฝึก_51[Email],แบบฝึก_51[Completion time],0)&lt;&gt;0,"ส่งแล้ว","ยังไม่ส่ง")</f>
        <v>ส่งแล้ว</v>
      </c>
      <c r="AO432" s="5" t="str">
        <f>IF(_xlfn.XLOOKUP(Table1[[#This Row],[email]],แบบฝึก_52[Email],แบบฝึก_52[Completion time],0)&lt;&gt;0,"ส่งแล้ว","ยังไม่ส่ง")</f>
        <v>ส่งแล้ว</v>
      </c>
      <c r="AP432" s="5" t="str">
        <f>_xlfn.XLOOKUP(Table1[[#This Row],[email]],ท้ายบท_5[Email],ท้ายบท_5[Total points],"ยังไม่ส่ง")</f>
        <v>ยังไม่ส่ง</v>
      </c>
      <c r="AQ432" s="5">
        <f>_xlfn.XLOOKUP(Table1[[#This Row],[email]],Quiz_5[Email],Quiz_5[Total points],"ยังไม่ส่ง")</f>
        <v>5</v>
      </c>
      <c r="AR432" s="37"/>
      <c r="AS432" s="4" t="str">
        <f>IF(M432&lt;10,"ยังไม่ซ่อม",IF(Table1[[#This Row],[ซ่อมแล้วกลางภาค]]="ซ่อมแล้ว","ซ่อมแล้ว","ไม่ต้องซ่อม"))</f>
        <v>ยังไม่ซ่อม</v>
      </c>
      <c r="BN432"/>
      <c r="BO432"/>
      <c r="BP432"/>
      <c r="BQ432"/>
    </row>
    <row r="433" spans="1:69" ht="19.5" x14ac:dyDescent="0.4">
      <c r="A433" s="21">
        <v>432</v>
      </c>
      <c r="B433" s="4">
        <v>12</v>
      </c>
      <c r="C433" s="4">
        <v>14</v>
      </c>
      <c r="D433" s="4" t="s">
        <v>33591</v>
      </c>
      <c r="E433" s="4" t="s">
        <v>32346</v>
      </c>
      <c r="F433" s="4" t="s">
        <v>33592</v>
      </c>
      <c r="G433" s="4" t="s">
        <v>33593</v>
      </c>
      <c r="H433" s="4" t="s">
        <v>2295</v>
      </c>
      <c r="I433" s="24">
        <f>ROUND(COUNTIF(Table1[[#This Row],[กิจกรรม 1.1]:[ท้ายบท 1]],"&lt;&gt;ยังไม่ส่ง")*2+IF(Table1[[#This Row],[Quiz 1]]&lt;&gt;"ยังไม่ส่ง",Table1[[#This Row],[Quiz 1]]*2/10,0),0)</f>
        <v>9</v>
      </c>
      <c r="J433" s="24">
        <f>ROUND(COUNTIF(Table1[[#This Row],[แบบฝึก 2.1]:[ท้ายบท 2]],"&lt;&gt;ยังไม่ส่ง")*8/3+IF(Table1[[#This Row],[Quiz 2]]&lt;&gt;"ยังไม่ส่ง",Table1[[#This Row],[Quiz 2]]*2/10,0),0)</f>
        <v>1</v>
      </c>
      <c r="K433" s="24">
        <f>ROUND(COUNTIF(Table1[[#This Row],[แบบฝึก 3.1]:[ท้ายบท 3]],"&lt;&gt;ยังไม่ส่ง")*3/2+IF(Table1[[#This Row],[Quiz 3]]&lt;&gt;"ยังไม่ส่ง",Table1[[#This Row],[Quiz 3]]*2/10,0),0)</f>
        <v>3</v>
      </c>
      <c r="L433" s="12">
        <f>Table1[[#This Row],[บท 1 '[10']]]+Table1[[#This Row],[บท 2 '[10']]]+Table1[[#This Row],[บท 3 '[5']]]</f>
        <v>13</v>
      </c>
      <c r="M433" s="12">
        <f>IF(Table1[[#This Row],[ซ่อมแล้วกลางภาค]]="ซ่อมแล้ว",10,Table1[[#This Row],[MID '[20']2]])</f>
        <v>8</v>
      </c>
      <c r="N433" s="12">
        <f>ROUND(COUNTIF(Table1[[#This Row],[แบบฝึก 4.1]:[ท้ายบท 4]],"&lt;&gt;ยังไม่ส่ง")*8/2+IF(Table1[[#This Row],[Quiz 4]]&lt;&gt;"ยังไม่ส่ง",Table1[[#This Row],[Quiz 4]]*2/10,0),0)</f>
        <v>1</v>
      </c>
      <c r="O433" s="12"/>
      <c r="P433" s="13">
        <f>ROUND(COUNTIF(Table1[[#This Row],[แบบฝึก 5.1]:[ท้ายบท 5]],"&lt;&gt;ยังไม่ส่ง")*8/3+IF(Table1[[#This Row],[Quiz 5]]&lt;&gt;"ยังไม่ส่ง",Table1[[#This Row],[Quiz 5]]*2/10,0),0)</f>
        <v>9</v>
      </c>
      <c r="Q433" s="12">
        <f>Table1[[#This Row],[บท 4 '[10']]]+Table1[[#This Row],[นำเสนอ '[5']]]+Table1[[#This Row],[บท 5 '[10']]]</f>
        <v>10</v>
      </c>
      <c r="R433" s="12">
        <f>Table1[[#This Row],[ก่อนกลางภาค '[25']]]+Table1[[#This Row],[กลางภาค '[20']]]+Table1[[#This Row],[หลังกลางภาค '[25']]]</f>
        <v>31</v>
      </c>
      <c r="S433" s="12"/>
      <c r="T433" s="12">
        <f>Table1[[#This Row],[ปลายภาค '[30']]]+Table1[[#This Row],[ก่อนปลายภาค '[70']]]</f>
        <v>31</v>
      </c>
      <c r="U433" s="11">
        <f t="shared" si="6"/>
        <v>0</v>
      </c>
      <c r="V433" s="5" t="str">
        <f>IF(_xlfn.XLOOKUP(Table1[[#This Row],[email]],กิจกรรม_11[Email],กิจกรรม_11[Completion time],0)&lt;&gt;0,"ส่งแล้ว","ยังไม่ส่ง")</f>
        <v>ส่งแล้ว</v>
      </c>
      <c r="W433" s="5" t="str">
        <f>IF(_xlfn.XLOOKUP(Table1[[#This Row],[email]],แบบฝึก_11[Email],แบบฝึก_11[Completion time],0)&lt;&gt;0,"ส่งแล้ว","ยังไม่ส่ง")</f>
        <v>ส่งแล้ว</v>
      </c>
      <c r="X433" s="5" t="str">
        <f>IF(_xlfn.XLOOKUP(Table1[[#This Row],[email]],แบบฝึก_12[Email],แบบฝึก_12[Completion time],0)&lt;&gt;0,"ส่งแล้ว","ยังไม่ส่ง")</f>
        <v>ส่งแล้ว</v>
      </c>
      <c r="Y433" s="5">
        <f>_xlfn.XLOOKUP(Table1[[#This Row],[email]],ท้ายบท_1[Email],ท้ายบท_1[Total points],"ยังไม่ส่ง")</f>
        <v>22</v>
      </c>
      <c r="Z433" s="4">
        <f>_xlfn.XLOOKUP(Table1[[#This Row],[email]],Quiz_1[Email],Quiz_1[Total points],"ยังไม่ส่ง")</f>
        <v>7</v>
      </c>
      <c r="AA433" s="5" t="str">
        <f>IF(_xlfn.XLOOKUP(Table1[[#This Row],[email]],แบบฝึก_21[Email],แบบฝึก_21[Completion time],0)&lt;&gt;0,"ส่งแล้ว","ยังไม่ส่ง")</f>
        <v>ยังไม่ส่ง</v>
      </c>
      <c r="AB433" s="5" t="str">
        <f>IF(_xlfn.XLOOKUP(Table1[[#This Row],[email]],แบบฝึก_22[Email],แบบฝึก_22[Completion time],0)&lt;&gt;0,"ส่งแล้ว","ยังไม่ส่ง")</f>
        <v>ยังไม่ส่ง</v>
      </c>
      <c r="AC433" s="5" t="str">
        <f>_xlfn.XLOOKUP(Table1[[#This Row],[email]],ท้ายบท_2[Email],ท้ายบท_2[Total points],"ยังไม่ส่ง")</f>
        <v>ยังไม่ส่ง</v>
      </c>
      <c r="AD433" s="5">
        <f>_xlfn.XLOOKUP(Table1[[#This Row],[email]],Quiz_2[Email],Quiz_2[Total points],"ยังไม่ส่ง")</f>
        <v>5</v>
      </c>
      <c r="AE433" s="5" t="str">
        <f>IF(_xlfn.XLOOKUP(Table1[[#This Row],[email]],แบบฝึก_31[Email],แบบฝึก_31[Completion time],0)&lt;&gt;0,"ส่งแล้ว","ยังไม่ส่ง")</f>
        <v>ส่งแล้ว</v>
      </c>
      <c r="AF433" s="5">
        <f>_xlfn.XLOOKUP(Table1[[#This Row],[email]],ท้ายบท_3[Email],ท้ายบท_3[Total points],"ยังไม่ส่ง")</f>
        <v>9</v>
      </c>
      <c r="AG433" s="5" t="str">
        <f>_xlfn.XLOOKUP(Table1[[#This Row],[email]],Quiz_3[Email],Quiz_3[Total points],"ยังไม่ส่ง")</f>
        <v>ยังไม่ส่ง</v>
      </c>
      <c r="AH433" s="12">
        <v>11</v>
      </c>
      <c r="AI433" s="4">
        <v>5</v>
      </c>
      <c r="AJ433" s="12">
        <f>ROUND((Table1[[#This Row],[mid '[20']]]+Table1[[#This Row],[mid '[10']]])/2,0)</f>
        <v>8</v>
      </c>
      <c r="AK433" s="5" t="str">
        <f>IF(_xlfn.XLOOKUP(Table1[[#This Row],[email]],แบบฝึก_41[Email],แบบฝึก_41[Completion time],0)&lt;&gt;0,"ส่งแล้ว","ยังไม่ส่ง")</f>
        <v>ยังไม่ส่ง</v>
      </c>
      <c r="AL433" s="5" t="str">
        <f>IF(_xlfn.XLOOKUP(Table1[[#This Row],[email]],ท้ายบท_4[Email],ท้ายบท_4[Total points],"ยังไม่ส่ง")&lt;&gt;0,"ส่งแล้ว","ยังไม่ส่ง")</f>
        <v>ยังไม่ส่ง</v>
      </c>
      <c r="AM433" s="5">
        <f>_xlfn.XLOOKUP(Table1[[#This Row],[email]],Quiz_4[Email],Quiz_4[Total points],"ยังไม่ส่ง")</f>
        <v>7</v>
      </c>
      <c r="AN433" s="5" t="str">
        <f>IF(_xlfn.XLOOKUP(Table1[[#This Row],[email]],แบบฝึก_51[Email],แบบฝึก_51[Completion time],0)&lt;&gt;0,"ส่งแล้ว","ยังไม่ส่ง")</f>
        <v>ส่งแล้ว</v>
      </c>
      <c r="AO433" s="5" t="str">
        <f>IF(_xlfn.XLOOKUP(Table1[[#This Row],[email]],แบบฝึก_52[Email],แบบฝึก_52[Completion time],0)&lt;&gt;0,"ส่งแล้ว","ยังไม่ส่ง")</f>
        <v>ส่งแล้ว</v>
      </c>
      <c r="AP433" s="5">
        <f>_xlfn.XLOOKUP(Table1[[#This Row],[email]],ท้ายบท_5[Email],ท้ายบท_5[Total points],"ยังไม่ส่ง")</f>
        <v>12</v>
      </c>
      <c r="AQ433" s="5">
        <f>_xlfn.XLOOKUP(Table1[[#This Row],[email]],Quiz_5[Email],Quiz_5[Total points],"ยังไม่ส่ง")</f>
        <v>6</v>
      </c>
      <c r="AR433" s="37"/>
      <c r="AS433" s="4" t="str">
        <f>IF(M433&lt;10,"ยังไม่ซ่อม",IF(Table1[[#This Row],[ซ่อมแล้วกลางภาค]]="ซ่อมแล้ว","ซ่อมแล้ว","ไม่ต้องซ่อม"))</f>
        <v>ยังไม่ซ่อม</v>
      </c>
      <c r="BN433"/>
      <c r="BO433"/>
      <c r="BP433"/>
      <c r="BQ433"/>
    </row>
    <row r="434" spans="1:69" ht="19.5" x14ac:dyDescent="0.4">
      <c r="A434" s="21">
        <v>433</v>
      </c>
      <c r="B434" s="4">
        <v>12</v>
      </c>
      <c r="C434" s="4">
        <v>15</v>
      </c>
      <c r="D434" s="4" t="s">
        <v>33594</v>
      </c>
      <c r="E434" s="4" t="s">
        <v>32346</v>
      </c>
      <c r="F434" s="4" t="s">
        <v>33592</v>
      </c>
      <c r="G434" s="4" t="s">
        <v>33595</v>
      </c>
      <c r="H434" s="4" t="s">
        <v>2448</v>
      </c>
      <c r="I434" s="24">
        <f>ROUND(COUNTIF(Table1[[#This Row],[กิจกรรม 1.1]:[ท้ายบท 1]],"&lt;&gt;ยังไม่ส่ง")*2+IF(Table1[[#This Row],[Quiz 1]]&lt;&gt;"ยังไม่ส่ง",Table1[[#This Row],[Quiz 1]]*2/10,0),0)</f>
        <v>10</v>
      </c>
      <c r="J434" s="24">
        <f>ROUND(COUNTIF(Table1[[#This Row],[แบบฝึก 2.1]:[ท้ายบท 2]],"&lt;&gt;ยังไม่ส่ง")*8/3+IF(Table1[[#This Row],[Quiz 2]]&lt;&gt;"ยังไม่ส่ง",Table1[[#This Row],[Quiz 2]]*2/10,0),0)</f>
        <v>4</v>
      </c>
      <c r="K434" s="24">
        <f>ROUND(COUNTIF(Table1[[#This Row],[แบบฝึก 3.1]:[ท้ายบท 3]],"&lt;&gt;ยังไม่ส่ง")*3/2+IF(Table1[[#This Row],[Quiz 3]]&lt;&gt;"ยังไม่ส่ง",Table1[[#This Row],[Quiz 3]]*2/10,0),0)</f>
        <v>2</v>
      </c>
      <c r="L434" s="12">
        <f>Table1[[#This Row],[บท 1 '[10']]]+Table1[[#This Row],[บท 2 '[10']]]+Table1[[#This Row],[บท 3 '[5']]]</f>
        <v>16</v>
      </c>
      <c r="M434" s="12">
        <f>IF(Table1[[#This Row],[ซ่อมแล้วกลางภาค]]="ซ่อมแล้ว",10,Table1[[#This Row],[MID '[20']2]])</f>
        <v>10</v>
      </c>
      <c r="N434" s="12">
        <f>ROUND(COUNTIF(Table1[[#This Row],[แบบฝึก 4.1]:[ท้ายบท 4]],"&lt;&gt;ยังไม่ส่ง")*8/2+IF(Table1[[#This Row],[Quiz 4]]&lt;&gt;"ยังไม่ส่ง",Table1[[#This Row],[Quiz 4]]*2/10,0),0)</f>
        <v>2</v>
      </c>
      <c r="O434" s="12"/>
      <c r="P434" s="13">
        <f>ROUND(COUNTIF(Table1[[#This Row],[แบบฝึก 5.1]:[ท้ายบท 5]],"&lt;&gt;ยังไม่ส่ง")*8/3+IF(Table1[[#This Row],[Quiz 5]]&lt;&gt;"ยังไม่ส่ง",Table1[[#This Row],[Quiz 5]]*2/10,0),0)</f>
        <v>9</v>
      </c>
      <c r="Q434" s="12">
        <f>Table1[[#This Row],[บท 4 '[10']]]+Table1[[#This Row],[นำเสนอ '[5']]]+Table1[[#This Row],[บท 5 '[10']]]</f>
        <v>11</v>
      </c>
      <c r="R434" s="12">
        <f>Table1[[#This Row],[ก่อนกลางภาค '[25']]]+Table1[[#This Row],[กลางภาค '[20']]]+Table1[[#This Row],[หลังกลางภาค '[25']]]</f>
        <v>37</v>
      </c>
      <c r="S434" s="12"/>
      <c r="T434" s="12">
        <f>Table1[[#This Row],[ปลายภาค '[30']]]+Table1[[#This Row],[ก่อนปลายภาค '[70']]]</f>
        <v>37</v>
      </c>
      <c r="U434" s="11">
        <f t="shared" si="6"/>
        <v>0</v>
      </c>
      <c r="V434" s="5" t="str">
        <f>IF(_xlfn.XLOOKUP(Table1[[#This Row],[email]],กิจกรรม_11[Email],กิจกรรม_11[Completion time],0)&lt;&gt;0,"ส่งแล้ว","ยังไม่ส่ง")</f>
        <v>ส่งแล้ว</v>
      </c>
      <c r="W434" s="5" t="str">
        <f>IF(_xlfn.XLOOKUP(Table1[[#This Row],[email]],แบบฝึก_11[Email],แบบฝึก_11[Completion time],0)&lt;&gt;0,"ส่งแล้ว","ยังไม่ส่ง")</f>
        <v>ส่งแล้ว</v>
      </c>
      <c r="X434" s="5" t="str">
        <f>IF(_xlfn.XLOOKUP(Table1[[#This Row],[email]],แบบฝึก_12[Email],แบบฝึก_12[Completion time],0)&lt;&gt;0,"ส่งแล้ว","ยังไม่ส่ง")</f>
        <v>ส่งแล้ว</v>
      </c>
      <c r="Y434" s="5">
        <f>_xlfn.XLOOKUP(Table1[[#This Row],[email]],ท้ายบท_1[Email],ท้ายบท_1[Total points],"ยังไม่ส่ง")</f>
        <v>22</v>
      </c>
      <c r="Z434" s="4">
        <f>_xlfn.XLOOKUP(Table1[[#This Row],[email]],Quiz_1[Email],Quiz_1[Total points],"ยังไม่ส่ง")</f>
        <v>8</v>
      </c>
      <c r="AA434" s="5" t="str">
        <f>IF(_xlfn.XLOOKUP(Table1[[#This Row],[email]],แบบฝึก_21[Email],แบบฝึก_21[Completion time],0)&lt;&gt;0,"ส่งแล้ว","ยังไม่ส่ง")</f>
        <v>ส่งแล้ว</v>
      </c>
      <c r="AB434" s="5" t="str">
        <f>IF(_xlfn.XLOOKUP(Table1[[#This Row],[email]],แบบฝึก_22[Email],แบบฝึก_22[Completion time],0)&lt;&gt;0,"ส่งแล้ว","ยังไม่ส่ง")</f>
        <v>ยังไม่ส่ง</v>
      </c>
      <c r="AC434" s="5" t="str">
        <f>_xlfn.XLOOKUP(Table1[[#This Row],[email]],ท้ายบท_2[Email],ท้ายบท_2[Total points],"ยังไม่ส่ง")</f>
        <v>ยังไม่ส่ง</v>
      </c>
      <c r="AD434" s="5">
        <f>_xlfn.XLOOKUP(Table1[[#This Row],[email]],Quiz_2[Email],Quiz_2[Total points],"ยังไม่ส่ง")</f>
        <v>7</v>
      </c>
      <c r="AE434" s="5" t="str">
        <f>IF(_xlfn.XLOOKUP(Table1[[#This Row],[email]],แบบฝึก_31[Email],แบบฝึก_31[Completion time],0)&lt;&gt;0,"ส่งแล้ว","ยังไม่ส่ง")</f>
        <v>ยังไม่ส่ง</v>
      </c>
      <c r="AF434" s="5">
        <f>_xlfn.XLOOKUP(Table1[[#This Row],[email]],ท้ายบท_3[Email],ท้ายบท_3[Total points],"ยังไม่ส่ง")</f>
        <v>9</v>
      </c>
      <c r="AG434" s="5" t="str">
        <f>_xlfn.XLOOKUP(Table1[[#This Row],[email]],Quiz_3[Email],Quiz_3[Total points],"ยังไม่ส่ง")</f>
        <v>ยังไม่ส่ง</v>
      </c>
      <c r="AH434" s="12">
        <v>15</v>
      </c>
      <c r="AI434" s="4">
        <v>4</v>
      </c>
      <c r="AJ434" s="12">
        <f>ROUND((Table1[[#This Row],[mid '[20']]]+Table1[[#This Row],[mid '[10']]])/2,0)</f>
        <v>10</v>
      </c>
      <c r="AK434" s="5" t="str">
        <f>IF(_xlfn.XLOOKUP(Table1[[#This Row],[email]],แบบฝึก_41[Email],แบบฝึก_41[Completion time],0)&lt;&gt;0,"ส่งแล้ว","ยังไม่ส่ง")</f>
        <v>ยังไม่ส่ง</v>
      </c>
      <c r="AL434" s="5" t="str">
        <f>IF(_xlfn.XLOOKUP(Table1[[#This Row],[email]],ท้ายบท_4[Email],ท้ายบท_4[Total points],"ยังไม่ส่ง")&lt;&gt;0,"ส่งแล้ว","ยังไม่ส่ง")</f>
        <v>ยังไม่ส่ง</v>
      </c>
      <c r="AM434" s="5">
        <f>_xlfn.XLOOKUP(Table1[[#This Row],[email]],Quiz_4[Email],Quiz_4[Total points],"ยังไม่ส่ง")</f>
        <v>8</v>
      </c>
      <c r="AN434" s="5" t="str">
        <f>IF(_xlfn.XLOOKUP(Table1[[#This Row],[email]],แบบฝึก_51[Email],แบบฝึก_51[Completion time],0)&lt;&gt;0,"ส่งแล้ว","ยังไม่ส่ง")</f>
        <v>ส่งแล้ว</v>
      </c>
      <c r="AO434" s="5" t="str">
        <f>IF(_xlfn.XLOOKUP(Table1[[#This Row],[email]],แบบฝึก_52[Email],แบบฝึก_52[Completion time],0)&lt;&gt;0,"ส่งแล้ว","ยังไม่ส่ง")</f>
        <v>ส่งแล้ว</v>
      </c>
      <c r="AP434" s="5">
        <f>_xlfn.XLOOKUP(Table1[[#This Row],[email]],ท้ายบท_5[Email],ท้ายบท_5[Total points],"ยังไม่ส่ง")</f>
        <v>12</v>
      </c>
      <c r="AQ434" s="5">
        <f>_xlfn.XLOOKUP(Table1[[#This Row],[email]],Quiz_5[Email],Quiz_5[Total points],"ยังไม่ส่ง")</f>
        <v>6</v>
      </c>
      <c r="AR434" s="37"/>
      <c r="AS434" s="4" t="str">
        <f>IF(M434&lt;10,"ยังไม่ซ่อม",IF(Table1[[#This Row],[ซ่อมแล้วกลางภาค]]="ซ่อมแล้ว","ซ่อมแล้ว","ไม่ต้องซ่อม"))</f>
        <v>ไม่ต้องซ่อม</v>
      </c>
      <c r="BN434"/>
      <c r="BO434"/>
      <c r="BP434"/>
      <c r="BQ434"/>
    </row>
    <row r="435" spans="1:69" ht="19.5" x14ac:dyDescent="0.4">
      <c r="A435" s="21">
        <v>434</v>
      </c>
      <c r="B435" s="4">
        <v>12</v>
      </c>
      <c r="C435" s="4">
        <v>16</v>
      </c>
      <c r="D435" s="4" t="s">
        <v>33596</v>
      </c>
      <c r="E435" s="4" t="s">
        <v>32346</v>
      </c>
      <c r="F435" s="4" t="s">
        <v>33120</v>
      </c>
      <c r="G435" s="4" t="s">
        <v>33597</v>
      </c>
      <c r="H435" s="4" t="s">
        <v>2441</v>
      </c>
      <c r="I435" s="24">
        <f>ROUND(COUNTIF(Table1[[#This Row],[กิจกรรม 1.1]:[ท้ายบท 1]],"&lt;&gt;ยังไม่ส่ง")*2+IF(Table1[[#This Row],[Quiz 1]]&lt;&gt;"ยังไม่ส่ง",Table1[[#This Row],[Quiz 1]]*2/10,0),0)</f>
        <v>10</v>
      </c>
      <c r="J435" s="24">
        <f>ROUND(COUNTIF(Table1[[#This Row],[แบบฝึก 2.1]:[ท้ายบท 2]],"&lt;&gt;ยังไม่ส่ง")*8/3+IF(Table1[[#This Row],[Quiz 2]]&lt;&gt;"ยังไม่ส่ง",Table1[[#This Row],[Quiz 2]]*2/10,0),0)</f>
        <v>4</v>
      </c>
      <c r="K435" s="24">
        <f>ROUND(COUNTIF(Table1[[#This Row],[แบบฝึก 3.1]:[ท้ายบท 3]],"&lt;&gt;ยังไม่ส่ง")*3/2+IF(Table1[[#This Row],[Quiz 3]]&lt;&gt;"ยังไม่ส่ง",Table1[[#This Row],[Quiz 3]]*2/10,0),0)</f>
        <v>2</v>
      </c>
      <c r="L435" s="12">
        <f>Table1[[#This Row],[บท 1 '[10']]]+Table1[[#This Row],[บท 2 '[10']]]+Table1[[#This Row],[บท 3 '[5']]]</f>
        <v>16</v>
      </c>
      <c r="M435" s="12">
        <f>IF(Table1[[#This Row],[ซ่อมแล้วกลางภาค]]="ซ่อมแล้ว",10,Table1[[#This Row],[MID '[20']2]])</f>
        <v>9</v>
      </c>
      <c r="N435" s="12">
        <f>ROUND(COUNTIF(Table1[[#This Row],[แบบฝึก 4.1]:[ท้ายบท 4]],"&lt;&gt;ยังไม่ส่ง")*8/2+IF(Table1[[#This Row],[Quiz 4]]&lt;&gt;"ยังไม่ส่ง",Table1[[#This Row],[Quiz 4]]*2/10,0),0)</f>
        <v>0</v>
      </c>
      <c r="O435" s="12"/>
      <c r="P435" s="13">
        <f>ROUND(COUNTIF(Table1[[#This Row],[แบบฝึก 5.1]:[ท้ายบท 5]],"&lt;&gt;ยังไม่ส่ง")*8/3+IF(Table1[[#This Row],[Quiz 5]]&lt;&gt;"ยังไม่ส่ง",Table1[[#This Row],[Quiz 5]]*2/10,0),0)</f>
        <v>8</v>
      </c>
      <c r="Q435" s="12">
        <f>Table1[[#This Row],[บท 4 '[10']]]+Table1[[#This Row],[นำเสนอ '[5']]]+Table1[[#This Row],[บท 5 '[10']]]</f>
        <v>8</v>
      </c>
      <c r="R435" s="12">
        <f>Table1[[#This Row],[ก่อนกลางภาค '[25']]]+Table1[[#This Row],[กลางภาค '[20']]]+Table1[[#This Row],[หลังกลางภาค '[25']]]</f>
        <v>33</v>
      </c>
      <c r="S435" s="12"/>
      <c r="T435" s="12">
        <f>Table1[[#This Row],[ปลายภาค '[30']]]+Table1[[#This Row],[ก่อนปลายภาค '[70']]]</f>
        <v>33</v>
      </c>
      <c r="U435" s="11">
        <f t="shared" si="6"/>
        <v>0</v>
      </c>
      <c r="V435" s="5" t="str">
        <f>IF(_xlfn.XLOOKUP(Table1[[#This Row],[email]],กิจกรรม_11[Email],กิจกรรม_11[Completion time],0)&lt;&gt;0,"ส่งแล้ว","ยังไม่ส่ง")</f>
        <v>ส่งแล้ว</v>
      </c>
      <c r="W435" s="5" t="str">
        <f>IF(_xlfn.XLOOKUP(Table1[[#This Row],[email]],แบบฝึก_11[Email],แบบฝึก_11[Completion time],0)&lt;&gt;0,"ส่งแล้ว","ยังไม่ส่ง")</f>
        <v>ส่งแล้ว</v>
      </c>
      <c r="X435" s="5" t="str">
        <f>IF(_xlfn.XLOOKUP(Table1[[#This Row],[email]],แบบฝึก_12[Email],แบบฝึก_12[Completion time],0)&lt;&gt;0,"ส่งแล้ว","ยังไม่ส่ง")</f>
        <v>ส่งแล้ว</v>
      </c>
      <c r="Y435" s="5">
        <f>_xlfn.XLOOKUP(Table1[[#This Row],[email]],ท้ายบท_1[Email],ท้ายบท_1[Total points],"ยังไม่ส่ง")</f>
        <v>21</v>
      </c>
      <c r="Z435" s="4">
        <f>_xlfn.XLOOKUP(Table1[[#This Row],[email]],Quiz_1[Email],Quiz_1[Total points],"ยังไม่ส่ง")</f>
        <v>8</v>
      </c>
      <c r="AA435" s="5" t="str">
        <f>IF(_xlfn.XLOOKUP(Table1[[#This Row],[email]],แบบฝึก_21[Email],แบบฝึก_21[Completion time],0)&lt;&gt;0,"ส่งแล้ว","ยังไม่ส่ง")</f>
        <v>ยังไม่ส่ง</v>
      </c>
      <c r="AB435" s="5" t="str">
        <f>IF(_xlfn.XLOOKUP(Table1[[#This Row],[email]],แบบฝึก_22[Email],แบบฝึก_22[Completion time],0)&lt;&gt;0,"ส่งแล้ว","ยังไม่ส่ง")</f>
        <v>ส่งแล้ว</v>
      </c>
      <c r="AC435" s="5" t="str">
        <f>_xlfn.XLOOKUP(Table1[[#This Row],[email]],ท้ายบท_2[Email],ท้ายบท_2[Total points],"ยังไม่ส่ง")</f>
        <v>ยังไม่ส่ง</v>
      </c>
      <c r="AD435" s="5">
        <f>_xlfn.XLOOKUP(Table1[[#This Row],[email]],Quiz_2[Email],Quiz_2[Total points],"ยังไม่ส่ง")</f>
        <v>5</v>
      </c>
      <c r="AE435" s="5" t="str">
        <f>IF(_xlfn.XLOOKUP(Table1[[#This Row],[email]],แบบฝึก_31[Email],แบบฝึก_31[Completion time],0)&lt;&gt;0,"ส่งแล้ว","ยังไม่ส่ง")</f>
        <v>ยังไม่ส่ง</v>
      </c>
      <c r="AF435" s="5">
        <f>_xlfn.XLOOKUP(Table1[[#This Row],[email]],ท้ายบท_3[Email],ท้ายบท_3[Total points],"ยังไม่ส่ง")</f>
        <v>8</v>
      </c>
      <c r="AG435" s="5" t="str">
        <f>_xlfn.XLOOKUP(Table1[[#This Row],[email]],Quiz_3[Email],Quiz_3[Total points],"ยังไม่ส่ง")</f>
        <v>ยังไม่ส่ง</v>
      </c>
      <c r="AH435" s="12">
        <v>14</v>
      </c>
      <c r="AI435" s="4">
        <v>4</v>
      </c>
      <c r="AJ435" s="12">
        <f>ROUND((Table1[[#This Row],[mid '[20']]]+Table1[[#This Row],[mid '[10']]])/2,0)</f>
        <v>9</v>
      </c>
      <c r="AK435" s="5" t="str">
        <f>IF(_xlfn.XLOOKUP(Table1[[#This Row],[email]],แบบฝึก_41[Email],แบบฝึก_41[Completion time],0)&lt;&gt;0,"ส่งแล้ว","ยังไม่ส่ง")</f>
        <v>ยังไม่ส่ง</v>
      </c>
      <c r="AL435" s="5" t="str">
        <f>IF(_xlfn.XLOOKUP(Table1[[#This Row],[email]],ท้ายบท_4[Email],ท้ายบท_4[Total points],"ยังไม่ส่ง")&lt;&gt;0,"ส่งแล้ว","ยังไม่ส่ง")</f>
        <v>ยังไม่ส่ง</v>
      </c>
      <c r="AM435" s="5" t="str">
        <f>_xlfn.XLOOKUP(Table1[[#This Row],[email]],Quiz_4[Email],Quiz_4[Total points],"ยังไม่ส่ง")</f>
        <v>ยังไม่ส่ง</v>
      </c>
      <c r="AN435" s="5" t="str">
        <f>IF(_xlfn.XLOOKUP(Table1[[#This Row],[email]],แบบฝึก_51[Email],แบบฝึก_51[Completion time],0)&lt;&gt;0,"ส่งแล้ว","ยังไม่ส่ง")</f>
        <v>ส่งแล้ว</v>
      </c>
      <c r="AO435" s="5" t="str">
        <f>IF(_xlfn.XLOOKUP(Table1[[#This Row],[email]],แบบฝึก_52[Email],แบบฝึก_52[Completion time],0)&lt;&gt;0,"ส่งแล้ว","ยังไม่ส่ง")</f>
        <v>ส่งแล้ว</v>
      </c>
      <c r="AP435" s="5">
        <f>_xlfn.XLOOKUP(Table1[[#This Row],[email]],ท้ายบท_5[Email],ท้ายบท_5[Total points],"ยังไม่ส่ง")</f>
        <v>12</v>
      </c>
      <c r="AQ435" s="5" t="str">
        <f>_xlfn.XLOOKUP(Table1[[#This Row],[email]],Quiz_5[Email],Quiz_5[Total points],"ยังไม่ส่ง")</f>
        <v>ยังไม่ส่ง</v>
      </c>
      <c r="AR435" s="37"/>
      <c r="AS435" s="4" t="str">
        <f>IF(M435&lt;10,"ยังไม่ซ่อม",IF(Table1[[#This Row],[ซ่อมแล้วกลางภาค]]="ซ่อมแล้ว","ซ่อมแล้ว","ไม่ต้องซ่อม"))</f>
        <v>ยังไม่ซ่อม</v>
      </c>
      <c r="BN435"/>
      <c r="BO435"/>
      <c r="BP435"/>
      <c r="BQ435"/>
    </row>
    <row r="436" spans="1:69" ht="19.5" x14ac:dyDescent="0.4">
      <c r="A436" s="21">
        <v>435</v>
      </c>
      <c r="B436" s="4">
        <v>12</v>
      </c>
      <c r="C436" s="4">
        <v>17</v>
      </c>
      <c r="D436" s="4" t="s">
        <v>33598</v>
      </c>
      <c r="E436" s="4" t="s">
        <v>32346</v>
      </c>
      <c r="F436" s="4" t="s">
        <v>33599</v>
      </c>
      <c r="G436" s="4" t="s">
        <v>33600</v>
      </c>
      <c r="H436" s="4" t="s">
        <v>2433</v>
      </c>
      <c r="I436" s="24">
        <f>ROUND(COUNTIF(Table1[[#This Row],[กิจกรรม 1.1]:[ท้ายบท 1]],"&lt;&gt;ยังไม่ส่ง")*2+IF(Table1[[#This Row],[Quiz 1]]&lt;&gt;"ยังไม่ส่ง",Table1[[#This Row],[Quiz 1]]*2/10,0),0)</f>
        <v>10</v>
      </c>
      <c r="J436" s="24">
        <f>ROUND(COUNTIF(Table1[[#This Row],[แบบฝึก 2.1]:[ท้ายบท 2]],"&lt;&gt;ยังไม่ส่ง")*8/3+IF(Table1[[#This Row],[Quiz 2]]&lt;&gt;"ยังไม่ส่ง",Table1[[#This Row],[Quiz 2]]*2/10,0),0)</f>
        <v>10</v>
      </c>
      <c r="K436" s="24">
        <f>ROUND(COUNTIF(Table1[[#This Row],[แบบฝึก 3.1]:[ท้ายบท 3]],"&lt;&gt;ยังไม่ส่ง")*3/2+IF(Table1[[#This Row],[Quiz 3]]&lt;&gt;"ยังไม่ส่ง",Table1[[#This Row],[Quiz 3]]*2/10,0),0)</f>
        <v>4</v>
      </c>
      <c r="L436" s="12">
        <f>Table1[[#This Row],[บท 1 '[10']]]+Table1[[#This Row],[บท 2 '[10']]]+Table1[[#This Row],[บท 3 '[5']]]</f>
        <v>24</v>
      </c>
      <c r="M436" s="12">
        <f>IF(Table1[[#This Row],[ซ่อมแล้วกลางภาค]]="ซ่อมแล้ว",10,Table1[[#This Row],[MID '[20']2]])</f>
        <v>10</v>
      </c>
      <c r="N436" s="12">
        <f>ROUND(COUNTIF(Table1[[#This Row],[แบบฝึก 4.1]:[ท้ายบท 4]],"&lt;&gt;ยังไม่ส่ง")*8/2+IF(Table1[[#This Row],[Quiz 4]]&lt;&gt;"ยังไม่ส่ง",Table1[[#This Row],[Quiz 4]]*2/10,0),0)</f>
        <v>6</v>
      </c>
      <c r="O436" s="12"/>
      <c r="P436" s="13">
        <f>ROUND(COUNTIF(Table1[[#This Row],[แบบฝึก 5.1]:[ท้ายบท 5]],"&lt;&gt;ยังไม่ส่ง")*8/3+IF(Table1[[#This Row],[Quiz 5]]&lt;&gt;"ยังไม่ส่ง",Table1[[#This Row],[Quiz 5]]*2/10,0),0)</f>
        <v>9</v>
      </c>
      <c r="Q436" s="12">
        <f>Table1[[#This Row],[บท 4 '[10']]]+Table1[[#This Row],[นำเสนอ '[5']]]+Table1[[#This Row],[บท 5 '[10']]]</f>
        <v>15</v>
      </c>
      <c r="R436" s="12">
        <f>Table1[[#This Row],[ก่อนกลางภาค '[25']]]+Table1[[#This Row],[กลางภาค '[20']]]+Table1[[#This Row],[หลังกลางภาค '[25']]]</f>
        <v>49</v>
      </c>
      <c r="S436" s="12"/>
      <c r="T436" s="12">
        <f>Table1[[#This Row],[ปลายภาค '[30']]]+Table1[[#This Row],[ก่อนปลายภาค '[70']]]</f>
        <v>49</v>
      </c>
      <c r="U436" s="11">
        <f t="shared" si="6"/>
        <v>0</v>
      </c>
      <c r="V436" s="5" t="str">
        <f>IF(_xlfn.XLOOKUP(Table1[[#This Row],[email]],กิจกรรม_11[Email],กิจกรรม_11[Completion time],0)&lt;&gt;0,"ส่งแล้ว","ยังไม่ส่ง")</f>
        <v>ส่งแล้ว</v>
      </c>
      <c r="W436" s="5" t="str">
        <f>IF(_xlfn.XLOOKUP(Table1[[#This Row],[email]],แบบฝึก_11[Email],แบบฝึก_11[Completion time],0)&lt;&gt;0,"ส่งแล้ว","ยังไม่ส่ง")</f>
        <v>ส่งแล้ว</v>
      </c>
      <c r="X436" s="5" t="str">
        <f>IF(_xlfn.XLOOKUP(Table1[[#This Row],[email]],แบบฝึก_12[Email],แบบฝึก_12[Completion time],0)&lt;&gt;0,"ส่งแล้ว","ยังไม่ส่ง")</f>
        <v>ส่งแล้ว</v>
      </c>
      <c r="Y436" s="5">
        <f>_xlfn.XLOOKUP(Table1[[#This Row],[email]],ท้ายบท_1[Email],ท้ายบท_1[Total points],"ยังไม่ส่ง")</f>
        <v>21</v>
      </c>
      <c r="Z436" s="4">
        <f>_xlfn.XLOOKUP(Table1[[#This Row],[email]],Quiz_1[Email],Quiz_1[Total points],"ยังไม่ส่ง")</f>
        <v>9</v>
      </c>
      <c r="AA436" s="5" t="str">
        <f>IF(_xlfn.XLOOKUP(Table1[[#This Row],[email]],แบบฝึก_21[Email],แบบฝึก_21[Completion time],0)&lt;&gt;0,"ส่งแล้ว","ยังไม่ส่ง")</f>
        <v>ส่งแล้ว</v>
      </c>
      <c r="AB436" s="5" t="str">
        <f>IF(_xlfn.XLOOKUP(Table1[[#This Row],[email]],แบบฝึก_22[Email],แบบฝึก_22[Completion time],0)&lt;&gt;0,"ส่งแล้ว","ยังไม่ส่ง")</f>
        <v>ส่งแล้ว</v>
      </c>
      <c r="AC436" s="5">
        <f>_xlfn.XLOOKUP(Table1[[#This Row],[email]],ท้ายบท_2[Email],ท้ายบท_2[Total points],"ยังไม่ส่ง")</f>
        <v>10</v>
      </c>
      <c r="AD436" s="5">
        <f>_xlfn.XLOOKUP(Table1[[#This Row],[email]],Quiz_2[Email],Quiz_2[Total points],"ยังไม่ส่ง")</f>
        <v>8</v>
      </c>
      <c r="AE436" s="5" t="str">
        <f>IF(_xlfn.XLOOKUP(Table1[[#This Row],[email]],แบบฝึก_31[Email],แบบฝึก_31[Completion time],0)&lt;&gt;0,"ส่งแล้ว","ยังไม่ส่ง")</f>
        <v>ส่งแล้ว</v>
      </c>
      <c r="AF436" s="5">
        <f>_xlfn.XLOOKUP(Table1[[#This Row],[email]],ท้ายบท_3[Email],ท้ายบท_3[Total points],"ยังไม่ส่ง")</f>
        <v>8</v>
      </c>
      <c r="AG436" s="5">
        <f>_xlfn.XLOOKUP(Table1[[#This Row],[email]],Quiz_3[Email],Quiz_3[Total points],"ยังไม่ส่ง")</f>
        <v>6</v>
      </c>
      <c r="AH436" s="12">
        <v>14</v>
      </c>
      <c r="AI436" s="4">
        <v>6</v>
      </c>
      <c r="AJ436" s="12">
        <f>ROUND((Table1[[#This Row],[mid '[20']]]+Table1[[#This Row],[mid '[10']]])/2,0)</f>
        <v>10</v>
      </c>
      <c r="AK436" s="5" t="str">
        <f>IF(_xlfn.XLOOKUP(Table1[[#This Row],[email]],แบบฝึก_41[Email],แบบฝึก_41[Completion time],0)&lt;&gt;0,"ส่งแล้ว","ยังไม่ส่ง")</f>
        <v>ส่งแล้ว</v>
      </c>
      <c r="AL436" s="5" t="str">
        <f>IF(_xlfn.XLOOKUP(Table1[[#This Row],[email]],ท้ายบท_4[Email],ท้ายบท_4[Total points],"ยังไม่ส่ง")&lt;&gt;0,"ส่งแล้ว","ยังไม่ส่ง")</f>
        <v>ยังไม่ส่ง</v>
      </c>
      <c r="AM436" s="5">
        <f>_xlfn.XLOOKUP(Table1[[#This Row],[email]],Quiz_4[Email],Quiz_4[Total points],"ยังไม่ส่ง")</f>
        <v>9</v>
      </c>
      <c r="AN436" s="5" t="str">
        <f>IF(_xlfn.XLOOKUP(Table1[[#This Row],[email]],แบบฝึก_51[Email],แบบฝึก_51[Completion time],0)&lt;&gt;0,"ส่งแล้ว","ยังไม่ส่ง")</f>
        <v>ส่งแล้ว</v>
      </c>
      <c r="AO436" s="5" t="str">
        <f>IF(_xlfn.XLOOKUP(Table1[[#This Row],[email]],แบบฝึก_52[Email],แบบฝึก_52[Completion time],0)&lt;&gt;0,"ส่งแล้ว","ยังไม่ส่ง")</f>
        <v>ส่งแล้ว</v>
      </c>
      <c r="AP436" s="5">
        <f>_xlfn.XLOOKUP(Table1[[#This Row],[email]],ท้ายบท_5[Email],ท้ายบท_5[Total points],"ยังไม่ส่ง")</f>
        <v>13</v>
      </c>
      <c r="AQ436" s="5">
        <f>_xlfn.XLOOKUP(Table1[[#This Row],[email]],Quiz_5[Email],Quiz_5[Total points],"ยังไม่ส่ง")</f>
        <v>6</v>
      </c>
      <c r="AR436" s="37"/>
      <c r="AS436" s="4" t="str">
        <f>IF(M436&lt;10,"ยังไม่ซ่อม",IF(Table1[[#This Row],[ซ่อมแล้วกลางภาค]]="ซ่อมแล้ว","ซ่อมแล้ว","ไม่ต้องซ่อม"))</f>
        <v>ไม่ต้องซ่อม</v>
      </c>
      <c r="BN436"/>
      <c r="BO436"/>
      <c r="BP436"/>
      <c r="BQ436"/>
    </row>
    <row r="437" spans="1:69" ht="19.5" x14ac:dyDescent="0.4">
      <c r="A437" s="21">
        <v>436</v>
      </c>
      <c r="B437" s="4">
        <v>12</v>
      </c>
      <c r="C437" s="4">
        <v>18</v>
      </c>
      <c r="D437" s="4" t="s">
        <v>33601</v>
      </c>
      <c r="E437" s="4" t="s">
        <v>32346</v>
      </c>
      <c r="F437" s="4" t="s">
        <v>33602</v>
      </c>
      <c r="G437" s="4" t="s">
        <v>33603</v>
      </c>
      <c r="H437" s="4" t="s">
        <v>2411</v>
      </c>
      <c r="I437" s="24">
        <f>ROUND(COUNTIF(Table1[[#This Row],[กิจกรรม 1.1]:[ท้ายบท 1]],"&lt;&gt;ยังไม่ส่ง")*2+IF(Table1[[#This Row],[Quiz 1]]&lt;&gt;"ยังไม่ส่ง",Table1[[#This Row],[Quiz 1]]*2/10,0),0)</f>
        <v>10</v>
      </c>
      <c r="J437" s="24">
        <f>ROUND(COUNTIF(Table1[[#This Row],[แบบฝึก 2.1]:[ท้ายบท 2]],"&lt;&gt;ยังไม่ส่ง")*8/3+IF(Table1[[#This Row],[Quiz 2]]&lt;&gt;"ยังไม่ส่ง",Table1[[#This Row],[Quiz 2]]*2/10,0),0)</f>
        <v>1</v>
      </c>
      <c r="K437" s="24">
        <f>ROUND(COUNTIF(Table1[[#This Row],[แบบฝึก 3.1]:[ท้ายบท 3]],"&lt;&gt;ยังไม่ส่ง")*3/2+IF(Table1[[#This Row],[Quiz 3]]&lt;&gt;"ยังไม่ส่ง",Table1[[#This Row],[Quiz 3]]*2/10,0),0)</f>
        <v>2</v>
      </c>
      <c r="L437" s="12">
        <f>Table1[[#This Row],[บท 1 '[10']]]+Table1[[#This Row],[บท 2 '[10']]]+Table1[[#This Row],[บท 3 '[5']]]</f>
        <v>13</v>
      </c>
      <c r="M437" s="12">
        <f>IF(Table1[[#This Row],[ซ่อมแล้วกลางภาค]]="ซ่อมแล้ว",10,Table1[[#This Row],[MID '[20']2]])</f>
        <v>12</v>
      </c>
      <c r="N437" s="12">
        <f>ROUND(COUNTIF(Table1[[#This Row],[แบบฝึก 4.1]:[ท้ายบท 4]],"&lt;&gt;ยังไม่ส่ง")*8/2+IF(Table1[[#This Row],[Quiz 4]]&lt;&gt;"ยังไม่ส่ง",Table1[[#This Row],[Quiz 4]]*2/10,0),0)</f>
        <v>1</v>
      </c>
      <c r="O437" s="12"/>
      <c r="P437" s="13">
        <f>ROUND(COUNTIF(Table1[[#This Row],[แบบฝึก 5.1]:[ท้ายบท 5]],"&lt;&gt;ยังไม่ส่ง")*8/3+IF(Table1[[#This Row],[Quiz 5]]&lt;&gt;"ยังไม่ส่ง",Table1[[#This Row],[Quiz 5]]*2/10,0),0)</f>
        <v>1</v>
      </c>
      <c r="Q437" s="12">
        <f>Table1[[#This Row],[บท 4 '[10']]]+Table1[[#This Row],[นำเสนอ '[5']]]+Table1[[#This Row],[บท 5 '[10']]]</f>
        <v>2</v>
      </c>
      <c r="R437" s="12">
        <f>Table1[[#This Row],[ก่อนกลางภาค '[25']]]+Table1[[#This Row],[กลางภาค '[20']]]+Table1[[#This Row],[หลังกลางภาค '[25']]]</f>
        <v>27</v>
      </c>
      <c r="S437" s="12"/>
      <c r="T437" s="12">
        <f>Table1[[#This Row],[ปลายภาค '[30']]]+Table1[[#This Row],[ก่อนปลายภาค '[70']]]</f>
        <v>27</v>
      </c>
      <c r="U437" s="11">
        <f t="shared" si="6"/>
        <v>0</v>
      </c>
      <c r="V437" s="5" t="str">
        <f>IF(_xlfn.XLOOKUP(Table1[[#This Row],[email]],กิจกรรม_11[Email],กิจกรรม_11[Completion time],0)&lt;&gt;0,"ส่งแล้ว","ยังไม่ส่ง")</f>
        <v>ส่งแล้ว</v>
      </c>
      <c r="W437" s="5" t="str">
        <f>IF(_xlfn.XLOOKUP(Table1[[#This Row],[email]],แบบฝึก_11[Email],แบบฝึก_11[Completion time],0)&lt;&gt;0,"ส่งแล้ว","ยังไม่ส่ง")</f>
        <v>ส่งแล้ว</v>
      </c>
      <c r="X437" s="5" t="str">
        <f>IF(_xlfn.XLOOKUP(Table1[[#This Row],[email]],แบบฝึก_12[Email],แบบฝึก_12[Completion time],0)&lt;&gt;0,"ส่งแล้ว","ยังไม่ส่ง")</f>
        <v>ส่งแล้ว</v>
      </c>
      <c r="Y437" s="5">
        <f>_xlfn.XLOOKUP(Table1[[#This Row],[email]],ท้ายบท_1[Email],ท้ายบท_1[Total points],"ยังไม่ส่ง")</f>
        <v>22</v>
      </c>
      <c r="Z437" s="4">
        <f>_xlfn.XLOOKUP(Table1[[#This Row],[email]],Quiz_1[Email],Quiz_1[Total points],"ยังไม่ส่ง")</f>
        <v>9</v>
      </c>
      <c r="AA437" s="5" t="str">
        <f>IF(_xlfn.XLOOKUP(Table1[[#This Row],[email]],แบบฝึก_21[Email],แบบฝึก_21[Completion time],0)&lt;&gt;0,"ส่งแล้ว","ยังไม่ส่ง")</f>
        <v>ยังไม่ส่ง</v>
      </c>
      <c r="AB437" s="5" t="str">
        <f>IF(_xlfn.XLOOKUP(Table1[[#This Row],[email]],แบบฝึก_22[Email],แบบฝึก_22[Completion time],0)&lt;&gt;0,"ส่งแล้ว","ยังไม่ส่ง")</f>
        <v>ยังไม่ส่ง</v>
      </c>
      <c r="AC437" s="5" t="str">
        <f>_xlfn.XLOOKUP(Table1[[#This Row],[email]],ท้ายบท_2[Email],ท้ายบท_2[Total points],"ยังไม่ส่ง")</f>
        <v>ยังไม่ส่ง</v>
      </c>
      <c r="AD437" s="5">
        <f>_xlfn.XLOOKUP(Table1[[#This Row],[email]],Quiz_2[Email],Quiz_2[Total points],"ยังไม่ส่ง")</f>
        <v>7</v>
      </c>
      <c r="AE437" s="5" t="str">
        <f>IF(_xlfn.XLOOKUP(Table1[[#This Row],[email]],แบบฝึก_31[Email],แบบฝึก_31[Completion time],0)&lt;&gt;0,"ส่งแล้ว","ยังไม่ส่ง")</f>
        <v>ส่งแล้ว</v>
      </c>
      <c r="AF437" s="5" t="str">
        <f>_xlfn.XLOOKUP(Table1[[#This Row],[email]],ท้ายบท_3[Email],ท้ายบท_3[Total points],"ยังไม่ส่ง")</f>
        <v>ยังไม่ส่ง</v>
      </c>
      <c r="AG437" s="5" t="str">
        <f>_xlfn.XLOOKUP(Table1[[#This Row],[email]],Quiz_3[Email],Quiz_3[Total points],"ยังไม่ส่ง")</f>
        <v>ยังไม่ส่ง</v>
      </c>
      <c r="AH437" s="12">
        <v>17</v>
      </c>
      <c r="AI437" s="4">
        <v>7</v>
      </c>
      <c r="AJ437" s="12">
        <f>ROUND((Table1[[#This Row],[mid '[20']]]+Table1[[#This Row],[mid '[10']]])/2,0)</f>
        <v>12</v>
      </c>
      <c r="AK437" s="5" t="str">
        <f>IF(_xlfn.XLOOKUP(Table1[[#This Row],[email]],แบบฝึก_41[Email],แบบฝึก_41[Completion time],0)&lt;&gt;0,"ส่งแล้ว","ยังไม่ส่ง")</f>
        <v>ยังไม่ส่ง</v>
      </c>
      <c r="AL437" s="5" t="str">
        <f>IF(_xlfn.XLOOKUP(Table1[[#This Row],[email]],ท้ายบท_4[Email],ท้ายบท_4[Total points],"ยังไม่ส่ง")&lt;&gt;0,"ส่งแล้ว","ยังไม่ส่ง")</f>
        <v>ยังไม่ส่ง</v>
      </c>
      <c r="AM437" s="5">
        <f>_xlfn.XLOOKUP(Table1[[#This Row],[email]],Quiz_4[Email],Quiz_4[Total points],"ยังไม่ส่ง")</f>
        <v>7</v>
      </c>
      <c r="AN437" s="5" t="str">
        <f>IF(_xlfn.XLOOKUP(Table1[[#This Row],[email]],แบบฝึก_51[Email],แบบฝึก_51[Completion time],0)&lt;&gt;0,"ส่งแล้ว","ยังไม่ส่ง")</f>
        <v>ยังไม่ส่ง</v>
      </c>
      <c r="AO437" s="5" t="str">
        <f>IF(_xlfn.XLOOKUP(Table1[[#This Row],[email]],แบบฝึก_52[Email],แบบฝึก_52[Completion time],0)&lt;&gt;0,"ส่งแล้ว","ยังไม่ส่ง")</f>
        <v>ยังไม่ส่ง</v>
      </c>
      <c r="AP437" s="5" t="str">
        <f>_xlfn.XLOOKUP(Table1[[#This Row],[email]],ท้ายบท_5[Email],ท้ายบท_5[Total points],"ยังไม่ส่ง")</f>
        <v>ยังไม่ส่ง</v>
      </c>
      <c r="AQ437" s="5">
        <f>_xlfn.XLOOKUP(Table1[[#This Row],[email]],Quiz_5[Email],Quiz_5[Total points],"ยังไม่ส่ง")</f>
        <v>5</v>
      </c>
      <c r="AR437" s="37"/>
      <c r="AS437" s="4" t="str">
        <f>IF(M437&lt;10,"ยังไม่ซ่อม",IF(Table1[[#This Row],[ซ่อมแล้วกลางภาค]]="ซ่อมแล้ว","ซ่อมแล้ว","ไม่ต้องซ่อม"))</f>
        <v>ไม่ต้องซ่อม</v>
      </c>
      <c r="BN437"/>
      <c r="BO437"/>
      <c r="BP437"/>
      <c r="BQ437"/>
    </row>
    <row r="438" spans="1:69" ht="19.5" x14ac:dyDescent="0.4">
      <c r="A438" s="21">
        <v>437</v>
      </c>
      <c r="B438" s="4">
        <v>12</v>
      </c>
      <c r="C438" s="4">
        <v>19</v>
      </c>
      <c r="D438" s="4" t="s">
        <v>33604</v>
      </c>
      <c r="E438" s="4" t="s">
        <v>32346</v>
      </c>
      <c r="F438" s="4" t="s">
        <v>33605</v>
      </c>
      <c r="G438" s="4" t="s">
        <v>33606</v>
      </c>
      <c r="H438" s="4" t="s">
        <v>2319</v>
      </c>
      <c r="I438" s="24">
        <f>ROUND(COUNTIF(Table1[[#This Row],[กิจกรรม 1.1]:[ท้ายบท 1]],"&lt;&gt;ยังไม่ส่ง")*2+IF(Table1[[#This Row],[Quiz 1]]&lt;&gt;"ยังไม่ส่ง",Table1[[#This Row],[Quiz 1]]*2/10,0),0)</f>
        <v>8</v>
      </c>
      <c r="J438" s="24">
        <f>ROUND(COUNTIF(Table1[[#This Row],[แบบฝึก 2.1]:[ท้ายบท 2]],"&lt;&gt;ยังไม่ส่ง")*8/3+IF(Table1[[#This Row],[Quiz 2]]&lt;&gt;"ยังไม่ส่ง",Table1[[#This Row],[Quiz 2]]*2/10,0),0)</f>
        <v>1</v>
      </c>
      <c r="K438" s="24">
        <f>ROUND(COUNTIF(Table1[[#This Row],[แบบฝึก 3.1]:[ท้ายบท 3]],"&lt;&gt;ยังไม่ส่ง")*3/2+IF(Table1[[#This Row],[Quiz 3]]&lt;&gt;"ยังไม่ส่ง",Table1[[#This Row],[Quiz 3]]*2/10,0),0)</f>
        <v>0</v>
      </c>
      <c r="L438" s="12">
        <f>Table1[[#This Row],[บท 1 '[10']]]+Table1[[#This Row],[บท 2 '[10']]]+Table1[[#This Row],[บท 3 '[5']]]</f>
        <v>9</v>
      </c>
      <c r="M438" s="12">
        <f>IF(Table1[[#This Row],[ซ่อมแล้วกลางภาค]]="ซ่อมแล้ว",10,Table1[[#This Row],[MID '[20']2]])</f>
        <v>7</v>
      </c>
      <c r="N438" s="12">
        <f>ROUND(COUNTIF(Table1[[#This Row],[แบบฝึก 4.1]:[ท้ายบท 4]],"&lt;&gt;ยังไม่ส่ง")*8/2+IF(Table1[[#This Row],[Quiz 4]]&lt;&gt;"ยังไม่ส่ง",Table1[[#This Row],[Quiz 4]]*2/10,0),0)</f>
        <v>5</v>
      </c>
      <c r="O438" s="12"/>
      <c r="P438" s="13">
        <f>ROUND(COUNTIF(Table1[[#This Row],[แบบฝึก 5.1]:[ท้ายบท 5]],"&lt;&gt;ยังไม่ส่ง")*8/3+IF(Table1[[#This Row],[Quiz 5]]&lt;&gt;"ยังไม่ส่ง",Table1[[#This Row],[Quiz 5]]*2/10,0),0)</f>
        <v>1</v>
      </c>
      <c r="Q438" s="12">
        <f>Table1[[#This Row],[บท 4 '[10']]]+Table1[[#This Row],[นำเสนอ '[5']]]+Table1[[#This Row],[บท 5 '[10']]]</f>
        <v>6</v>
      </c>
      <c r="R438" s="12">
        <f>Table1[[#This Row],[ก่อนกลางภาค '[25']]]+Table1[[#This Row],[กลางภาค '[20']]]+Table1[[#This Row],[หลังกลางภาค '[25']]]</f>
        <v>22</v>
      </c>
      <c r="S438" s="12"/>
      <c r="T438" s="12">
        <f>Table1[[#This Row],[ปลายภาค '[30']]]+Table1[[#This Row],[ก่อนปลายภาค '[70']]]</f>
        <v>22</v>
      </c>
      <c r="U438" s="11">
        <f t="shared" si="6"/>
        <v>0</v>
      </c>
      <c r="V438" s="5" t="str">
        <f>IF(_xlfn.XLOOKUP(Table1[[#This Row],[email]],กิจกรรม_11[Email],กิจกรรม_11[Completion time],0)&lt;&gt;0,"ส่งแล้ว","ยังไม่ส่ง")</f>
        <v>ส่งแล้ว</v>
      </c>
      <c r="W438" s="5" t="str">
        <f>IF(_xlfn.XLOOKUP(Table1[[#This Row],[email]],แบบฝึก_11[Email],แบบฝึก_11[Completion time],0)&lt;&gt;0,"ส่งแล้ว","ยังไม่ส่ง")</f>
        <v>ส่งแล้ว</v>
      </c>
      <c r="X438" s="5" t="str">
        <f>IF(_xlfn.XLOOKUP(Table1[[#This Row],[email]],แบบฝึก_12[Email],แบบฝึก_12[Completion time],0)&lt;&gt;0,"ส่งแล้ว","ยังไม่ส่ง")</f>
        <v>ส่งแล้ว</v>
      </c>
      <c r="Y438" s="5">
        <f>_xlfn.XLOOKUP(Table1[[#This Row],[email]],ท้ายบท_1[Email],ท้ายบท_1[Total points],"ยังไม่ส่ง")</f>
        <v>20</v>
      </c>
      <c r="Z438" s="4" t="str">
        <f>_xlfn.XLOOKUP(Table1[[#This Row],[email]],Quiz_1[Email],Quiz_1[Total points],"ยังไม่ส่ง")</f>
        <v>ยังไม่ส่ง</v>
      </c>
      <c r="AA438" s="5" t="str">
        <f>IF(_xlfn.XLOOKUP(Table1[[#This Row],[email]],แบบฝึก_21[Email],แบบฝึก_21[Completion time],0)&lt;&gt;0,"ส่งแล้ว","ยังไม่ส่ง")</f>
        <v>ยังไม่ส่ง</v>
      </c>
      <c r="AB438" s="5" t="str">
        <f>IF(_xlfn.XLOOKUP(Table1[[#This Row],[email]],แบบฝึก_22[Email],แบบฝึก_22[Completion time],0)&lt;&gt;0,"ส่งแล้ว","ยังไม่ส่ง")</f>
        <v>ยังไม่ส่ง</v>
      </c>
      <c r="AC438" s="5" t="str">
        <f>_xlfn.XLOOKUP(Table1[[#This Row],[email]],ท้ายบท_2[Email],ท้ายบท_2[Total points],"ยังไม่ส่ง")</f>
        <v>ยังไม่ส่ง</v>
      </c>
      <c r="AD438" s="5">
        <f>_xlfn.XLOOKUP(Table1[[#This Row],[email]],Quiz_2[Email],Quiz_2[Total points],"ยังไม่ส่ง")</f>
        <v>5</v>
      </c>
      <c r="AE438" s="5" t="str">
        <f>IF(_xlfn.XLOOKUP(Table1[[#This Row],[email]],แบบฝึก_31[Email],แบบฝึก_31[Completion time],0)&lt;&gt;0,"ส่งแล้ว","ยังไม่ส่ง")</f>
        <v>ยังไม่ส่ง</v>
      </c>
      <c r="AF438" s="5" t="str">
        <f>_xlfn.XLOOKUP(Table1[[#This Row],[email]],ท้ายบท_3[Email],ท้ายบท_3[Total points],"ยังไม่ส่ง")</f>
        <v>ยังไม่ส่ง</v>
      </c>
      <c r="AG438" s="5" t="str">
        <f>_xlfn.XLOOKUP(Table1[[#This Row],[email]],Quiz_3[Email],Quiz_3[Total points],"ยังไม่ส่ง")</f>
        <v>ยังไม่ส่ง</v>
      </c>
      <c r="AH438" s="12">
        <v>10</v>
      </c>
      <c r="AI438" s="4">
        <v>4</v>
      </c>
      <c r="AJ438" s="12">
        <f>ROUND((Table1[[#This Row],[mid '[20']]]+Table1[[#This Row],[mid '[10']]])/2,0)</f>
        <v>7</v>
      </c>
      <c r="AK438" s="5" t="str">
        <f>IF(_xlfn.XLOOKUP(Table1[[#This Row],[email]],แบบฝึก_41[Email],แบบฝึก_41[Completion time],0)&lt;&gt;0,"ส่งแล้ว","ยังไม่ส่ง")</f>
        <v>ยังไม่ส่ง</v>
      </c>
      <c r="AL438" s="5" t="str">
        <f>IF(_xlfn.XLOOKUP(Table1[[#This Row],[email]],ท้ายบท_4[Email],ท้ายบท_4[Total points],"ยังไม่ส่ง")&lt;&gt;0,"ส่งแล้ว","ยังไม่ส่ง")</f>
        <v>ส่งแล้ว</v>
      </c>
      <c r="AM438" s="5">
        <f>_xlfn.XLOOKUP(Table1[[#This Row],[email]],Quiz_4[Email],Quiz_4[Total points],"ยังไม่ส่ง")</f>
        <v>5</v>
      </c>
      <c r="AN438" s="5" t="str">
        <f>IF(_xlfn.XLOOKUP(Table1[[#This Row],[email]],แบบฝึก_51[Email],แบบฝึก_51[Completion time],0)&lt;&gt;0,"ส่งแล้ว","ยังไม่ส่ง")</f>
        <v>ยังไม่ส่ง</v>
      </c>
      <c r="AO438" s="5" t="str">
        <f>IF(_xlfn.XLOOKUP(Table1[[#This Row],[email]],แบบฝึก_52[Email],แบบฝึก_52[Completion time],0)&lt;&gt;0,"ส่งแล้ว","ยังไม่ส่ง")</f>
        <v>ยังไม่ส่ง</v>
      </c>
      <c r="AP438" s="5" t="str">
        <f>_xlfn.XLOOKUP(Table1[[#This Row],[email]],ท้ายบท_5[Email],ท้ายบท_5[Total points],"ยังไม่ส่ง")</f>
        <v>ยังไม่ส่ง</v>
      </c>
      <c r="AQ438" s="5">
        <f>_xlfn.XLOOKUP(Table1[[#This Row],[email]],Quiz_5[Email],Quiz_5[Total points],"ยังไม่ส่ง")</f>
        <v>3</v>
      </c>
      <c r="AR438" s="37"/>
      <c r="AS438" s="4" t="str">
        <f>IF(M438&lt;10,"ยังไม่ซ่อม",IF(Table1[[#This Row],[ซ่อมแล้วกลางภาค]]="ซ่อมแล้ว","ซ่อมแล้ว","ไม่ต้องซ่อม"))</f>
        <v>ยังไม่ซ่อม</v>
      </c>
      <c r="BN438"/>
      <c r="BO438"/>
      <c r="BP438"/>
      <c r="BQ438"/>
    </row>
    <row r="439" spans="1:69" ht="19.5" x14ac:dyDescent="0.4">
      <c r="A439" s="21">
        <v>438</v>
      </c>
      <c r="B439" s="4">
        <v>12</v>
      </c>
      <c r="C439" s="4">
        <v>20</v>
      </c>
      <c r="D439" s="4" t="s">
        <v>33607</v>
      </c>
      <c r="E439" s="4" t="s">
        <v>32346</v>
      </c>
      <c r="F439" s="4" t="s">
        <v>33608</v>
      </c>
      <c r="G439" s="4" t="s">
        <v>33609</v>
      </c>
      <c r="H439" s="4" t="s">
        <v>2458</v>
      </c>
      <c r="I439" s="24">
        <f>ROUND(COUNTIF(Table1[[#This Row],[กิจกรรม 1.1]:[ท้ายบท 1]],"&lt;&gt;ยังไม่ส่ง")*2+IF(Table1[[#This Row],[Quiz 1]]&lt;&gt;"ยังไม่ส่ง",Table1[[#This Row],[Quiz 1]]*2/10,0),0)</f>
        <v>9</v>
      </c>
      <c r="J439" s="24">
        <f>ROUND(COUNTIF(Table1[[#This Row],[แบบฝึก 2.1]:[ท้ายบท 2]],"&lt;&gt;ยังไม่ส่ง")*8/3+IF(Table1[[#This Row],[Quiz 2]]&lt;&gt;"ยังไม่ส่ง",Table1[[#This Row],[Quiz 2]]*2/10,0),0)</f>
        <v>2</v>
      </c>
      <c r="K439" s="24">
        <f>ROUND(COUNTIF(Table1[[#This Row],[แบบฝึก 3.1]:[ท้ายบท 3]],"&lt;&gt;ยังไม่ส่ง")*3/2+IF(Table1[[#This Row],[Quiz 3]]&lt;&gt;"ยังไม่ส่ง",Table1[[#This Row],[Quiz 3]]*2/10,0),0)</f>
        <v>3</v>
      </c>
      <c r="L439" s="12">
        <f>Table1[[#This Row],[บท 1 '[10']]]+Table1[[#This Row],[บท 2 '[10']]]+Table1[[#This Row],[บท 3 '[5']]]</f>
        <v>14</v>
      </c>
      <c r="M439" s="12">
        <f>IF(Table1[[#This Row],[ซ่อมแล้วกลางภาค]]="ซ่อมแล้ว",10,Table1[[#This Row],[MID '[20']2]])</f>
        <v>12</v>
      </c>
      <c r="N439" s="12">
        <f>ROUND(COUNTIF(Table1[[#This Row],[แบบฝึก 4.1]:[ท้ายบท 4]],"&lt;&gt;ยังไม่ส่ง")*8/2+IF(Table1[[#This Row],[Quiz 4]]&lt;&gt;"ยังไม่ส่ง",Table1[[#This Row],[Quiz 4]]*2/10,0),0)</f>
        <v>1</v>
      </c>
      <c r="O439" s="12"/>
      <c r="P439" s="13">
        <f>ROUND(COUNTIF(Table1[[#This Row],[แบบฝึก 5.1]:[ท้ายบท 5]],"&lt;&gt;ยังไม่ส่ง")*8/3+IF(Table1[[#This Row],[Quiz 5]]&lt;&gt;"ยังไม่ส่ง",Table1[[#This Row],[Quiz 5]]*2/10,0),0)</f>
        <v>6</v>
      </c>
      <c r="Q439" s="12">
        <f>Table1[[#This Row],[บท 4 '[10']]]+Table1[[#This Row],[นำเสนอ '[5']]]+Table1[[#This Row],[บท 5 '[10']]]</f>
        <v>7</v>
      </c>
      <c r="R439" s="12">
        <f>Table1[[#This Row],[ก่อนกลางภาค '[25']]]+Table1[[#This Row],[กลางภาค '[20']]]+Table1[[#This Row],[หลังกลางภาค '[25']]]</f>
        <v>33</v>
      </c>
      <c r="S439" s="12"/>
      <c r="T439" s="12">
        <f>Table1[[#This Row],[ปลายภาค '[30']]]+Table1[[#This Row],[ก่อนปลายภาค '[70']]]</f>
        <v>33</v>
      </c>
      <c r="U439" s="11">
        <f t="shared" si="6"/>
        <v>0</v>
      </c>
      <c r="V439" s="5" t="str">
        <f>IF(_xlfn.XLOOKUP(Table1[[#This Row],[email]],กิจกรรม_11[Email],กิจกรรม_11[Completion time],0)&lt;&gt;0,"ส่งแล้ว","ยังไม่ส่ง")</f>
        <v>ส่งแล้ว</v>
      </c>
      <c r="W439" s="5" t="str">
        <f>IF(_xlfn.XLOOKUP(Table1[[#This Row],[email]],แบบฝึก_11[Email],แบบฝึก_11[Completion time],0)&lt;&gt;0,"ส่งแล้ว","ยังไม่ส่ง")</f>
        <v>ส่งแล้ว</v>
      </c>
      <c r="X439" s="5" t="str">
        <f>IF(_xlfn.XLOOKUP(Table1[[#This Row],[email]],แบบฝึก_12[Email],แบบฝึก_12[Completion time],0)&lt;&gt;0,"ส่งแล้ว","ยังไม่ส่ง")</f>
        <v>ส่งแล้ว</v>
      </c>
      <c r="Y439" s="5">
        <f>_xlfn.XLOOKUP(Table1[[#This Row],[email]],ท้ายบท_1[Email],ท้ายบท_1[Total points],"ยังไม่ส่ง")</f>
        <v>20</v>
      </c>
      <c r="Z439" s="4">
        <f>_xlfn.XLOOKUP(Table1[[#This Row],[email]],Quiz_1[Email],Quiz_1[Total points],"ยังไม่ส่ง")</f>
        <v>7</v>
      </c>
      <c r="AA439" s="5" t="str">
        <f>IF(_xlfn.XLOOKUP(Table1[[#This Row],[email]],แบบฝึก_21[Email],แบบฝึก_21[Completion time],0)&lt;&gt;0,"ส่งแล้ว","ยังไม่ส่ง")</f>
        <v>ยังไม่ส่ง</v>
      </c>
      <c r="AB439" s="5" t="str">
        <f>IF(_xlfn.XLOOKUP(Table1[[#This Row],[email]],แบบฝึก_22[Email],แบบฝึก_22[Completion time],0)&lt;&gt;0,"ส่งแล้ว","ยังไม่ส่ง")</f>
        <v>ยังไม่ส่ง</v>
      </c>
      <c r="AC439" s="5" t="str">
        <f>_xlfn.XLOOKUP(Table1[[#This Row],[email]],ท้ายบท_2[Email],ท้ายบท_2[Total points],"ยังไม่ส่ง")</f>
        <v>ยังไม่ส่ง</v>
      </c>
      <c r="AD439" s="5">
        <f>_xlfn.XLOOKUP(Table1[[#This Row],[email]],Quiz_2[Email],Quiz_2[Total points],"ยังไม่ส่ง")</f>
        <v>8</v>
      </c>
      <c r="AE439" s="5" t="str">
        <f>IF(_xlfn.XLOOKUP(Table1[[#This Row],[email]],แบบฝึก_31[Email],แบบฝึก_31[Completion time],0)&lt;&gt;0,"ส่งแล้ว","ยังไม่ส่ง")</f>
        <v>ส่งแล้ว</v>
      </c>
      <c r="AF439" s="5">
        <f>_xlfn.XLOOKUP(Table1[[#This Row],[email]],ท้ายบท_3[Email],ท้ายบท_3[Total points],"ยังไม่ส่ง")</f>
        <v>8</v>
      </c>
      <c r="AG439" s="5" t="str">
        <f>_xlfn.XLOOKUP(Table1[[#This Row],[email]],Quiz_3[Email],Quiz_3[Total points],"ยังไม่ส่ง")</f>
        <v>ยังไม่ส่ง</v>
      </c>
      <c r="AH439" s="12">
        <v>21</v>
      </c>
      <c r="AI439" s="4">
        <v>3</v>
      </c>
      <c r="AJ439" s="12">
        <f>ROUND((Table1[[#This Row],[mid '[20']]]+Table1[[#This Row],[mid '[10']]])/2,0)</f>
        <v>12</v>
      </c>
      <c r="AK439" s="5" t="str">
        <f>IF(_xlfn.XLOOKUP(Table1[[#This Row],[email]],แบบฝึก_41[Email],แบบฝึก_41[Completion time],0)&lt;&gt;0,"ส่งแล้ว","ยังไม่ส่ง")</f>
        <v>ยังไม่ส่ง</v>
      </c>
      <c r="AL439" s="5" t="str">
        <f>IF(_xlfn.XLOOKUP(Table1[[#This Row],[email]],ท้ายบท_4[Email],ท้ายบท_4[Total points],"ยังไม่ส่ง")&lt;&gt;0,"ส่งแล้ว","ยังไม่ส่ง")</f>
        <v>ยังไม่ส่ง</v>
      </c>
      <c r="AM439" s="5">
        <f>_xlfn.XLOOKUP(Table1[[#This Row],[email]],Quiz_4[Email],Quiz_4[Total points],"ยังไม่ส่ง")</f>
        <v>6</v>
      </c>
      <c r="AN439" s="5" t="str">
        <f>IF(_xlfn.XLOOKUP(Table1[[#This Row],[email]],แบบฝึก_51[Email],แบบฝึก_51[Completion time],0)&lt;&gt;0,"ส่งแล้ว","ยังไม่ส่ง")</f>
        <v>ยังไม่ส่ง</v>
      </c>
      <c r="AO439" s="5" t="str">
        <f>IF(_xlfn.XLOOKUP(Table1[[#This Row],[email]],แบบฝึก_52[Email],แบบฝึก_52[Completion time],0)&lt;&gt;0,"ส่งแล้ว","ยังไม่ส่ง")</f>
        <v>ส่งแล้ว</v>
      </c>
      <c r="AP439" s="5">
        <f>_xlfn.XLOOKUP(Table1[[#This Row],[email]],ท้ายบท_5[Email],ท้ายบท_5[Total points],"ยังไม่ส่ง")</f>
        <v>12</v>
      </c>
      <c r="AQ439" s="5">
        <f>_xlfn.XLOOKUP(Table1[[#This Row],[email]],Quiz_5[Email],Quiz_5[Total points],"ยังไม่ส่ง")</f>
        <v>5</v>
      </c>
      <c r="AR439" s="37"/>
      <c r="AS439" s="4" t="str">
        <f>IF(M439&lt;10,"ยังไม่ซ่อม",IF(Table1[[#This Row],[ซ่อมแล้วกลางภาค]]="ซ่อมแล้ว","ซ่อมแล้ว","ไม่ต้องซ่อม"))</f>
        <v>ไม่ต้องซ่อม</v>
      </c>
      <c r="BN439"/>
      <c r="BO439"/>
      <c r="BP439"/>
      <c r="BQ439"/>
    </row>
    <row r="440" spans="1:69" ht="19.5" x14ac:dyDescent="0.4">
      <c r="A440" s="21">
        <v>439</v>
      </c>
      <c r="B440" s="4">
        <v>12</v>
      </c>
      <c r="C440" s="4">
        <v>21</v>
      </c>
      <c r="D440" s="4" t="s">
        <v>33610</v>
      </c>
      <c r="E440" s="4" t="s">
        <v>32396</v>
      </c>
      <c r="F440" s="4" t="s">
        <v>33611</v>
      </c>
      <c r="G440" s="4" t="s">
        <v>33612</v>
      </c>
      <c r="H440" s="4" t="s">
        <v>14000</v>
      </c>
      <c r="I440" s="24">
        <f>ROUND(COUNTIF(Table1[[#This Row],[กิจกรรม 1.1]:[ท้ายบท 1]],"&lt;&gt;ยังไม่ส่ง")*2+IF(Table1[[#This Row],[Quiz 1]]&lt;&gt;"ยังไม่ส่ง",Table1[[#This Row],[Quiz 1]]*2/10,0),0)</f>
        <v>4</v>
      </c>
      <c r="J440" s="24">
        <f>ROUND(COUNTIF(Table1[[#This Row],[แบบฝึก 2.1]:[ท้ายบท 2]],"&lt;&gt;ยังไม่ส่ง")*8/3+IF(Table1[[#This Row],[Quiz 2]]&lt;&gt;"ยังไม่ส่ง",Table1[[#This Row],[Quiz 2]]*2/10,0),0)</f>
        <v>2</v>
      </c>
      <c r="K440" s="24">
        <f>ROUND(COUNTIF(Table1[[#This Row],[แบบฝึก 3.1]:[ท้ายบท 3]],"&lt;&gt;ยังไม่ส่ง")*3/2+IF(Table1[[#This Row],[Quiz 3]]&lt;&gt;"ยังไม่ส่ง",Table1[[#This Row],[Quiz 3]]*2/10,0),0)</f>
        <v>2</v>
      </c>
      <c r="L440" s="12">
        <f>Table1[[#This Row],[บท 1 '[10']]]+Table1[[#This Row],[บท 2 '[10']]]+Table1[[#This Row],[บท 3 '[5']]]</f>
        <v>8</v>
      </c>
      <c r="M440" s="12">
        <f>IF(Table1[[#This Row],[ซ่อมแล้วกลางภาค]]="ซ่อมแล้ว",10,Table1[[#This Row],[MID '[20']2]])</f>
        <v>11</v>
      </c>
      <c r="N440" s="12">
        <f>ROUND(COUNTIF(Table1[[#This Row],[แบบฝึก 4.1]:[ท้ายบท 4]],"&lt;&gt;ยังไม่ส่ง")*8/2+IF(Table1[[#This Row],[Quiz 4]]&lt;&gt;"ยังไม่ส่ง",Table1[[#This Row],[Quiz 4]]*2/10,0),0)</f>
        <v>4</v>
      </c>
      <c r="O440" s="12"/>
      <c r="P440" s="13">
        <f>ROUND(COUNTIF(Table1[[#This Row],[แบบฝึก 5.1]:[ท้ายบท 5]],"&lt;&gt;ยังไม่ส่ง")*8/3+IF(Table1[[#This Row],[Quiz 5]]&lt;&gt;"ยังไม่ส่ง",Table1[[#This Row],[Quiz 5]]*2/10,0),0)</f>
        <v>0</v>
      </c>
      <c r="Q440" s="12">
        <f>Table1[[#This Row],[บท 4 '[10']]]+Table1[[#This Row],[นำเสนอ '[5']]]+Table1[[#This Row],[บท 5 '[10']]]</f>
        <v>4</v>
      </c>
      <c r="R440" s="12">
        <f>Table1[[#This Row],[ก่อนกลางภาค '[25']]]+Table1[[#This Row],[กลางภาค '[20']]]+Table1[[#This Row],[หลังกลางภาค '[25']]]</f>
        <v>23</v>
      </c>
      <c r="S440" s="12"/>
      <c r="T440" s="12">
        <f>Table1[[#This Row],[ปลายภาค '[30']]]+Table1[[#This Row],[ก่อนปลายภาค '[70']]]</f>
        <v>23</v>
      </c>
      <c r="U440" s="11">
        <f t="shared" si="6"/>
        <v>0</v>
      </c>
      <c r="V440" s="5" t="str">
        <f>IF(_xlfn.XLOOKUP(Table1[[#This Row],[email]],กิจกรรม_11[Email],กิจกรรม_11[Completion time],0)&lt;&gt;0,"ส่งแล้ว","ยังไม่ส่ง")</f>
        <v>ยังไม่ส่ง</v>
      </c>
      <c r="W440" s="5" t="str">
        <f>IF(_xlfn.XLOOKUP(Table1[[#This Row],[email]],แบบฝึก_11[Email],แบบฝึก_11[Completion time],0)&lt;&gt;0,"ส่งแล้ว","ยังไม่ส่ง")</f>
        <v>ยังไม่ส่ง</v>
      </c>
      <c r="X440" s="5" t="str">
        <f>IF(_xlfn.XLOOKUP(Table1[[#This Row],[email]],แบบฝึก_12[Email],แบบฝึก_12[Completion time],0)&lt;&gt;0,"ส่งแล้ว","ยังไม่ส่ง")</f>
        <v>ส่งแล้ว</v>
      </c>
      <c r="Y440" s="5" t="str">
        <f>_xlfn.XLOOKUP(Table1[[#This Row],[email]],ท้ายบท_1[Email],ท้ายบท_1[Total points],"ยังไม่ส่ง")</f>
        <v>ยังไม่ส่ง</v>
      </c>
      <c r="Z440" s="4">
        <f>_xlfn.XLOOKUP(Table1[[#This Row],[email]],Quiz_1[Email],Quiz_1[Total points],"ยังไม่ส่ง")</f>
        <v>9</v>
      </c>
      <c r="AA440" s="5" t="str">
        <f>IF(_xlfn.XLOOKUP(Table1[[#This Row],[email]],แบบฝึก_21[Email],แบบฝึก_21[Completion time],0)&lt;&gt;0,"ส่งแล้ว","ยังไม่ส่ง")</f>
        <v>ยังไม่ส่ง</v>
      </c>
      <c r="AB440" s="5" t="str">
        <f>IF(_xlfn.XLOOKUP(Table1[[#This Row],[email]],แบบฝึก_22[Email],แบบฝึก_22[Completion time],0)&lt;&gt;0,"ส่งแล้ว","ยังไม่ส่ง")</f>
        <v>ยังไม่ส่ง</v>
      </c>
      <c r="AC440" s="5" t="str">
        <f>_xlfn.XLOOKUP(Table1[[#This Row],[email]],ท้ายบท_2[Email],ท้ายบท_2[Total points],"ยังไม่ส่ง")</f>
        <v>ยังไม่ส่ง</v>
      </c>
      <c r="AD440" s="5">
        <f>_xlfn.XLOOKUP(Table1[[#This Row],[email]],Quiz_2[Email],Quiz_2[Total points],"ยังไม่ส่ง")</f>
        <v>9</v>
      </c>
      <c r="AE440" s="5" t="str">
        <f>IF(_xlfn.XLOOKUP(Table1[[#This Row],[email]],แบบฝึก_31[Email],แบบฝึก_31[Completion time],0)&lt;&gt;0,"ส่งแล้ว","ยังไม่ส่ง")</f>
        <v>ส่งแล้ว</v>
      </c>
      <c r="AF440" s="5" t="str">
        <f>_xlfn.XLOOKUP(Table1[[#This Row],[email]],ท้ายบท_3[Email],ท้ายบท_3[Total points],"ยังไม่ส่ง")</f>
        <v>ยังไม่ส่ง</v>
      </c>
      <c r="AG440" s="5" t="str">
        <f>_xlfn.XLOOKUP(Table1[[#This Row],[email]],Quiz_3[Email],Quiz_3[Total points],"ยังไม่ส่ง")</f>
        <v>ยังไม่ส่ง</v>
      </c>
      <c r="AH440" s="12">
        <v>16</v>
      </c>
      <c r="AI440" s="4">
        <v>6</v>
      </c>
      <c r="AJ440" s="12">
        <f>ROUND((Table1[[#This Row],[mid '[20']]]+Table1[[#This Row],[mid '[10']]])/2,0)</f>
        <v>11</v>
      </c>
      <c r="AK440" s="5" t="str">
        <f>IF(_xlfn.XLOOKUP(Table1[[#This Row],[email]],แบบฝึก_41[Email],แบบฝึก_41[Completion time],0)&lt;&gt;0,"ส่งแล้ว","ยังไม่ส่ง")</f>
        <v>ยังไม่ส่ง</v>
      </c>
      <c r="AL440" s="5" t="str">
        <f>IF(_xlfn.XLOOKUP(Table1[[#This Row],[email]],ท้ายบท_4[Email],ท้ายบท_4[Total points],"ยังไม่ส่ง")&lt;&gt;0,"ส่งแล้ว","ยังไม่ส่ง")</f>
        <v>ส่งแล้ว</v>
      </c>
      <c r="AM440" s="5" t="str">
        <f>_xlfn.XLOOKUP(Table1[[#This Row],[email]],Quiz_4[Email],Quiz_4[Total points],"ยังไม่ส่ง")</f>
        <v>ยังไม่ส่ง</v>
      </c>
      <c r="AN440" s="5" t="str">
        <f>IF(_xlfn.XLOOKUP(Table1[[#This Row],[email]],แบบฝึก_51[Email],แบบฝึก_51[Completion time],0)&lt;&gt;0,"ส่งแล้ว","ยังไม่ส่ง")</f>
        <v>ยังไม่ส่ง</v>
      </c>
      <c r="AO440" s="5" t="str">
        <f>IF(_xlfn.XLOOKUP(Table1[[#This Row],[email]],แบบฝึก_52[Email],แบบฝึก_52[Completion time],0)&lt;&gt;0,"ส่งแล้ว","ยังไม่ส่ง")</f>
        <v>ยังไม่ส่ง</v>
      </c>
      <c r="AP440" s="5" t="str">
        <f>_xlfn.XLOOKUP(Table1[[#This Row],[email]],ท้ายบท_5[Email],ท้ายบท_5[Total points],"ยังไม่ส่ง")</f>
        <v>ยังไม่ส่ง</v>
      </c>
      <c r="AQ440" s="5" t="str">
        <f>_xlfn.XLOOKUP(Table1[[#This Row],[email]],Quiz_5[Email],Quiz_5[Total points],"ยังไม่ส่ง")</f>
        <v>ยังไม่ส่ง</v>
      </c>
      <c r="AR440" s="37"/>
      <c r="AS440" s="4" t="str">
        <f>IF(M440&lt;10,"ยังไม่ซ่อม",IF(Table1[[#This Row],[ซ่อมแล้วกลางภาค]]="ซ่อมแล้ว","ซ่อมแล้ว","ไม่ต้องซ่อม"))</f>
        <v>ไม่ต้องซ่อม</v>
      </c>
      <c r="BN440"/>
      <c r="BO440"/>
      <c r="BP440"/>
      <c r="BQ440"/>
    </row>
    <row r="441" spans="1:69" ht="19.5" x14ac:dyDescent="0.4">
      <c r="A441" s="21">
        <v>440</v>
      </c>
      <c r="B441" s="4">
        <v>12</v>
      </c>
      <c r="C441" s="4">
        <v>22</v>
      </c>
      <c r="D441" s="4" t="s">
        <v>33613</v>
      </c>
      <c r="E441" s="4" t="s">
        <v>32396</v>
      </c>
      <c r="F441" s="4" t="s">
        <v>33614</v>
      </c>
      <c r="G441" s="4" t="s">
        <v>33491</v>
      </c>
      <c r="H441" s="4" t="s">
        <v>2417</v>
      </c>
      <c r="I441" s="24">
        <f>ROUND(COUNTIF(Table1[[#This Row],[กิจกรรม 1.1]:[ท้ายบท 1]],"&lt;&gt;ยังไม่ส่ง")*2+IF(Table1[[#This Row],[Quiz 1]]&lt;&gt;"ยังไม่ส่ง",Table1[[#This Row],[Quiz 1]]*2/10,0),0)</f>
        <v>9</v>
      </c>
      <c r="J441" s="24">
        <f>ROUND(COUNTIF(Table1[[#This Row],[แบบฝึก 2.1]:[ท้ายบท 2]],"&lt;&gt;ยังไม่ส่ง")*8/3+IF(Table1[[#This Row],[Quiz 2]]&lt;&gt;"ยังไม่ส่ง",Table1[[#This Row],[Quiz 2]]*2/10,0),0)</f>
        <v>4</v>
      </c>
      <c r="K441" s="24">
        <f>ROUND(COUNTIF(Table1[[#This Row],[แบบฝึก 3.1]:[ท้ายบท 3]],"&lt;&gt;ยังไม่ส่ง")*3/2+IF(Table1[[#This Row],[Quiz 3]]&lt;&gt;"ยังไม่ส่ง",Table1[[#This Row],[Quiz 3]]*2/10,0),0)</f>
        <v>3</v>
      </c>
      <c r="L441" s="12">
        <f>Table1[[#This Row],[บท 1 '[10']]]+Table1[[#This Row],[บท 2 '[10']]]+Table1[[#This Row],[บท 3 '[5']]]</f>
        <v>16</v>
      </c>
      <c r="M441" s="12">
        <f>IF(Table1[[#This Row],[ซ่อมแล้วกลางภาค]]="ซ่อมแล้ว",10,Table1[[#This Row],[MID '[20']2]])</f>
        <v>8</v>
      </c>
      <c r="N441" s="12">
        <f>ROUND(COUNTIF(Table1[[#This Row],[แบบฝึก 4.1]:[ท้ายบท 4]],"&lt;&gt;ยังไม่ส่ง")*8/2+IF(Table1[[#This Row],[Quiz 4]]&lt;&gt;"ยังไม่ส่ง",Table1[[#This Row],[Quiz 4]]*2/10,0),0)</f>
        <v>1</v>
      </c>
      <c r="O441" s="12"/>
      <c r="P441" s="13">
        <f>ROUND(COUNTIF(Table1[[#This Row],[แบบฝึก 5.1]:[ท้ายบท 5]],"&lt;&gt;ยังไม่ส่ง")*8/3+IF(Table1[[#This Row],[Quiz 5]]&lt;&gt;"ยังไม่ส่ง",Table1[[#This Row],[Quiz 5]]*2/10,0),0)</f>
        <v>9</v>
      </c>
      <c r="Q441" s="12">
        <f>Table1[[#This Row],[บท 4 '[10']]]+Table1[[#This Row],[นำเสนอ '[5']]]+Table1[[#This Row],[บท 5 '[10']]]</f>
        <v>10</v>
      </c>
      <c r="R441" s="12">
        <f>Table1[[#This Row],[ก่อนกลางภาค '[25']]]+Table1[[#This Row],[กลางภาค '[20']]]+Table1[[#This Row],[หลังกลางภาค '[25']]]</f>
        <v>34</v>
      </c>
      <c r="S441" s="12"/>
      <c r="T441" s="12">
        <f>Table1[[#This Row],[ปลายภาค '[30']]]+Table1[[#This Row],[ก่อนปลายภาค '[70']]]</f>
        <v>34</v>
      </c>
      <c r="U441" s="11">
        <f t="shared" si="6"/>
        <v>0</v>
      </c>
      <c r="V441" s="5" t="str">
        <f>IF(_xlfn.XLOOKUP(Table1[[#This Row],[email]],กิจกรรม_11[Email],กิจกรรม_11[Completion time],0)&lt;&gt;0,"ส่งแล้ว","ยังไม่ส่ง")</f>
        <v>ส่งแล้ว</v>
      </c>
      <c r="W441" s="5" t="str">
        <f>IF(_xlfn.XLOOKUP(Table1[[#This Row],[email]],แบบฝึก_11[Email],แบบฝึก_11[Completion time],0)&lt;&gt;0,"ส่งแล้ว","ยังไม่ส่ง")</f>
        <v>ส่งแล้ว</v>
      </c>
      <c r="X441" s="5" t="str">
        <f>IF(_xlfn.XLOOKUP(Table1[[#This Row],[email]],แบบฝึก_12[Email],แบบฝึก_12[Completion time],0)&lt;&gt;0,"ส่งแล้ว","ยังไม่ส่ง")</f>
        <v>ส่งแล้ว</v>
      </c>
      <c r="Y441" s="5">
        <f>_xlfn.XLOOKUP(Table1[[#This Row],[email]],ท้ายบท_1[Email],ท้ายบท_1[Total points],"ยังไม่ส่ง")</f>
        <v>15</v>
      </c>
      <c r="Z441" s="4">
        <f>_xlfn.XLOOKUP(Table1[[#This Row],[email]],Quiz_1[Email],Quiz_1[Total points],"ยังไม่ส่ง")</f>
        <v>5</v>
      </c>
      <c r="AA441" s="5" t="str">
        <f>IF(_xlfn.XLOOKUP(Table1[[#This Row],[email]],แบบฝึก_21[Email],แบบฝึก_21[Completion time],0)&lt;&gt;0,"ส่งแล้ว","ยังไม่ส่ง")</f>
        <v>ยังไม่ส่ง</v>
      </c>
      <c r="AB441" s="5" t="str">
        <f>IF(_xlfn.XLOOKUP(Table1[[#This Row],[email]],แบบฝึก_22[Email],แบบฝึก_22[Completion time],0)&lt;&gt;0,"ส่งแล้ว","ยังไม่ส่ง")</f>
        <v>ส่งแล้ว</v>
      </c>
      <c r="AC441" s="5" t="str">
        <f>_xlfn.XLOOKUP(Table1[[#This Row],[email]],ท้ายบท_2[Email],ท้ายบท_2[Total points],"ยังไม่ส่ง")</f>
        <v>ยังไม่ส่ง</v>
      </c>
      <c r="AD441" s="5">
        <f>_xlfn.XLOOKUP(Table1[[#This Row],[email]],Quiz_2[Email],Quiz_2[Total points],"ยังไม่ส่ง")</f>
        <v>9</v>
      </c>
      <c r="AE441" s="5" t="str">
        <f>IF(_xlfn.XLOOKUP(Table1[[#This Row],[email]],แบบฝึก_31[Email],แบบฝึก_31[Completion time],0)&lt;&gt;0,"ส่งแล้ว","ยังไม่ส่ง")</f>
        <v>ส่งแล้ว</v>
      </c>
      <c r="AF441" s="5">
        <f>_xlfn.XLOOKUP(Table1[[#This Row],[email]],ท้ายบท_3[Email],ท้ายบท_3[Total points],"ยังไม่ส่ง")</f>
        <v>8</v>
      </c>
      <c r="AG441" s="5" t="str">
        <f>_xlfn.XLOOKUP(Table1[[#This Row],[email]],Quiz_3[Email],Quiz_3[Total points],"ยังไม่ส่ง")</f>
        <v>ยังไม่ส่ง</v>
      </c>
      <c r="AH441" s="12">
        <v>11</v>
      </c>
      <c r="AI441" s="4">
        <v>4</v>
      </c>
      <c r="AJ441" s="12">
        <f>ROUND((Table1[[#This Row],[mid '[20']]]+Table1[[#This Row],[mid '[10']]])/2,0)</f>
        <v>8</v>
      </c>
      <c r="AK441" s="5" t="str">
        <f>IF(_xlfn.XLOOKUP(Table1[[#This Row],[email]],แบบฝึก_41[Email],แบบฝึก_41[Completion time],0)&lt;&gt;0,"ส่งแล้ว","ยังไม่ส่ง")</f>
        <v>ยังไม่ส่ง</v>
      </c>
      <c r="AL441" s="5" t="str">
        <f>IF(_xlfn.XLOOKUP(Table1[[#This Row],[email]],ท้ายบท_4[Email],ท้ายบท_4[Total points],"ยังไม่ส่ง")&lt;&gt;0,"ส่งแล้ว","ยังไม่ส่ง")</f>
        <v>ยังไม่ส่ง</v>
      </c>
      <c r="AM441" s="5">
        <f>_xlfn.XLOOKUP(Table1[[#This Row],[email]],Quiz_4[Email],Quiz_4[Total points],"ยังไม่ส่ง")</f>
        <v>5</v>
      </c>
      <c r="AN441" s="5" t="str">
        <f>IF(_xlfn.XLOOKUP(Table1[[#This Row],[email]],แบบฝึก_51[Email],แบบฝึก_51[Completion time],0)&lt;&gt;0,"ส่งแล้ว","ยังไม่ส่ง")</f>
        <v>ส่งแล้ว</v>
      </c>
      <c r="AO441" s="5" t="str">
        <f>IF(_xlfn.XLOOKUP(Table1[[#This Row],[email]],แบบฝึก_52[Email],แบบฝึก_52[Completion time],0)&lt;&gt;0,"ส่งแล้ว","ยังไม่ส่ง")</f>
        <v>ส่งแล้ว</v>
      </c>
      <c r="AP441" s="5">
        <f>_xlfn.XLOOKUP(Table1[[#This Row],[email]],ท้ายบท_5[Email],ท้ายบท_5[Total points],"ยังไม่ส่ง")</f>
        <v>8</v>
      </c>
      <c r="AQ441" s="5">
        <f>_xlfn.XLOOKUP(Table1[[#This Row],[email]],Quiz_5[Email],Quiz_5[Total points],"ยังไม่ส่ง")</f>
        <v>3</v>
      </c>
      <c r="AR441" s="37"/>
      <c r="AS441" s="4" t="str">
        <f>IF(M441&lt;10,"ยังไม่ซ่อม",IF(Table1[[#This Row],[ซ่อมแล้วกลางภาค]]="ซ่อมแล้ว","ซ่อมแล้ว","ไม่ต้องซ่อม"))</f>
        <v>ยังไม่ซ่อม</v>
      </c>
      <c r="BN441"/>
      <c r="BO441"/>
      <c r="BP441"/>
      <c r="BQ441"/>
    </row>
    <row r="442" spans="1:69" ht="19.5" x14ac:dyDescent="0.4">
      <c r="A442" s="21">
        <v>441</v>
      </c>
      <c r="B442" s="4">
        <v>12</v>
      </c>
      <c r="C442" s="4">
        <v>23</v>
      </c>
      <c r="D442" s="4" t="s">
        <v>33615</v>
      </c>
      <c r="E442" s="4" t="s">
        <v>32396</v>
      </c>
      <c r="F442" s="4" t="s">
        <v>33616</v>
      </c>
      <c r="G442" s="4" t="s">
        <v>33617</v>
      </c>
      <c r="H442" s="4" t="s">
        <v>2402</v>
      </c>
      <c r="I442" s="24">
        <f>ROUND(COUNTIF(Table1[[#This Row],[กิจกรรม 1.1]:[ท้ายบท 1]],"&lt;&gt;ยังไม่ส่ง")*2+IF(Table1[[#This Row],[Quiz 1]]&lt;&gt;"ยังไม่ส่ง",Table1[[#This Row],[Quiz 1]]*2/10,0),0)</f>
        <v>10</v>
      </c>
      <c r="J442" s="24">
        <f>ROUND(COUNTIF(Table1[[#This Row],[แบบฝึก 2.1]:[ท้ายบท 2]],"&lt;&gt;ยังไม่ส่ง")*8/3+IF(Table1[[#This Row],[Quiz 2]]&lt;&gt;"ยังไม่ส่ง",Table1[[#This Row],[Quiz 2]]*2/10,0),0)</f>
        <v>9</v>
      </c>
      <c r="K442" s="24">
        <f>ROUND(COUNTIF(Table1[[#This Row],[แบบฝึก 3.1]:[ท้ายบท 3]],"&lt;&gt;ยังไม่ส่ง")*3/2+IF(Table1[[#This Row],[Quiz 3]]&lt;&gt;"ยังไม่ส่ง",Table1[[#This Row],[Quiz 3]]*2/10,0),0)</f>
        <v>4</v>
      </c>
      <c r="L442" s="12">
        <f>Table1[[#This Row],[บท 1 '[10']]]+Table1[[#This Row],[บท 2 '[10']]]+Table1[[#This Row],[บท 3 '[5']]]</f>
        <v>23</v>
      </c>
      <c r="M442" s="12">
        <f>IF(Table1[[#This Row],[ซ่อมแล้วกลางภาค]]="ซ่อมแล้ว",10,Table1[[#This Row],[MID '[20']2]])</f>
        <v>7</v>
      </c>
      <c r="N442" s="12">
        <f>ROUND(COUNTIF(Table1[[#This Row],[แบบฝึก 4.1]:[ท้ายบท 4]],"&lt;&gt;ยังไม่ส่ง")*8/2+IF(Table1[[#This Row],[Quiz 4]]&lt;&gt;"ยังไม่ส่ง",Table1[[#This Row],[Quiz 4]]*2/10,0),0)</f>
        <v>5</v>
      </c>
      <c r="O442" s="12"/>
      <c r="P442" s="13">
        <f>ROUND(COUNTIF(Table1[[#This Row],[แบบฝึก 5.1]:[ท้ายบท 5]],"&lt;&gt;ยังไม่ส่ง")*8/3+IF(Table1[[#This Row],[Quiz 5]]&lt;&gt;"ยังไม่ส่ง",Table1[[#This Row],[Quiz 5]]*2/10,0),0)</f>
        <v>9</v>
      </c>
      <c r="Q442" s="12">
        <f>Table1[[#This Row],[บท 4 '[10']]]+Table1[[#This Row],[นำเสนอ '[5']]]+Table1[[#This Row],[บท 5 '[10']]]</f>
        <v>14</v>
      </c>
      <c r="R442" s="12">
        <f>Table1[[#This Row],[ก่อนกลางภาค '[25']]]+Table1[[#This Row],[กลางภาค '[20']]]+Table1[[#This Row],[หลังกลางภาค '[25']]]</f>
        <v>44</v>
      </c>
      <c r="S442" s="12"/>
      <c r="T442" s="12">
        <f>Table1[[#This Row],[ปลายภาค '[30']]]+Table1[[#This Row],[ก่อนปลายภาค '[70']]]</f>
        <v>44</v>
      </c>
      <c r="U442" s="11">
        <f t="shared" si="6"/>
        <v>0</v>
      </c>
      <c r="V442" s="5" t="str">
        <f>IF(_xlfn.XLOOKUP(Table1[[#This Row],[email]],กิจกรรม_11[Email],กิจกรรม_11[Completion time],0)&lt;&gt;0,"ส่งแล้ว","ยังไม่ส่ง")</f>
        <v>ส่งแล้ว</v>
      </c>
      <c r="W442" s="5" t="str">
        <f>IF(_xlfn.XLOOKUP(Table1[[#This Row],[email]],แบบฝึก_11[Email],แบบฝึก_11[Completion time],0)&lt;&gt;0,"ส่งแล้ว","ยังไม่ส่ง")</f>
        <v>ส่งแล้ว</v>
      </c>
      <c r="X442" s="5" t="str">
        <f>IF(_xlfn.XLOOKUP(Table1[[#This Row],[email]],แบบฝึก_12[Email],แบบฝึก_12[Completion time],0)&lt;&gt;0,"ส่งแล้ว","ยังไม่ส่ง")</f>
        <v>ส่งแล้ว</v>
      </c>
      <c r="Y442" s="5">
        <f>_xlfn.XLOOKUP(Table1[[#This Row],[email]],ท้ายบท_1[Email],ท้ายบท_1[Total points],"ยังไม่ส่ง")</f>
        <v>22</v>
      </c>
      <c r="Z442" s="4">
        <f>_xlfn.XLOOKUP(Table1[[#This Row],[email]],Quiz_1[Email],Quiz_1[Total points],"ยังไม่ส่ง")</f>
        <v>8</v>
      </c>
      <c r="AA442" s="5" t="str">
        <f>IF(_xlfn.XLOOKUP(Table1[[#This Row],[email]],แบบฝึก_21[Email],แบบฝึก_21[Completion time],0)&lt;&gt;0,"ส่งแล้ว","ยังไม่ส่ง")</f>
        <v>ส่งแล้ว</v>
      </c>
      <c r="AB442" s="5" t="str">
        <f>IF(_xlfn.XLOOKUP(Table1[[#This Row],[email]],แบบฝึก_22[Email],แบบฝึก_22[Completion time],0)&lt;&gt;0,"ส่งแล้ว","ยังไม่ส่ง")</f>
        <v>ส่งแล้ว</v>
      </c>
      <c r="AC442" s="5">
        <f>_xlfn.XLOOKUP(Table1[[#This Row],[email]],ท้ายบท_2[Email],ท้ายบท_2[Total points],"ยังไม่ส่ง")</f>
        <v>7</v>
      </c>
      <c r="AD442" s="5">
        <f>_xlfn.XLOOKUP(Table1[[#This Row],[email]],Quiz_2[Email],Quiz_2[Total points],"ยังไม่ส่ง")</f>
        <v>4</v>
      </c>
      <c r="AE442" s="5" t="str">
        <f>IF(_xlfn.XLOOKUP(Table1[[#This Row],[email]],แบบฝึก_31[Email],แบบฝึก_31[Completion time],0)&lt;&gt;0,"ส่งแล้ว","ยังไม่ส่ง")</f>
        <v>ส่งแล้ว</v>
      </c>
      <c r="AF442" s="5">
        <f>_xlfn.XLOOKUP(Table1[[#This Row],[email]],ท้ายบท_3[Email],ท้ายบท_3[Total points],"ยังไม่ส่ง")</f>
        <v>9</v>
      </c>
      <c r="AG442" s="5">
        <f>_xlfn.XLOOKUP(Table1[[#This Row],[email]],Quiz_3[Email],Quiz_3[Total points],"ยังไม่ส่ง")</f>
        <v>6</v>
      </c>
      <c r="AH442" s="12">
        <v>13</v>
      </c>
      <c r="AI442" s="4">
        <v>1</v>
      </c>
      <c r="AJ442" s="12">
        <f>ROUND((Table1[[#This Row],[mid '[20']]]+Table1[[#This Row],[mid '[10']]])/2,0)</f>
        <v>7</v>
      </c>
      <c r="AK442" s="5" t="str">
        <f>IF(_xlfn.XLOOKUP(Table1[[#This Row],[email]],แบบฝึก_41[Email],แบบฝึก_41[Completion time],0)&lt;&gt;0,"ส่งแล้ว","ยังไม่ส่ง")</f>
        <v>ส่งแล้ว</v>
      </c>
      <c r="AL442" s="5" t="str">
        <f>IF(_xlfn.XLOOKUP(Table1[[#This Row],[email]],ท้ายบท_4[Email],ท้ายบท_4[Total points],"ยังไม่ส่ง")&lt;&gt;0,"ส่งแล้ว","ยังไม่ส่ง")</f>
        <v>ยังไม่ส่ง</v>
      </c>
      <c r="AM442" s="5">
        <f>_xlfn.XLOOKUP(Table1[[#This Row],[email]],Quiz_4[Email],Quiz_4[Total points],"ยังไม่ส่ง")</f>
        <v>6</v>
      </c>
      <c r="AN442" s="5" t="str">
        <f>IF(_xlfn.XLOOKUP(Table1[[#This Row],[email]],แบบฝึก_51[Email],แบบฝึก_51[Completion time],0)&lt;&gt;0,"ส่งแล้ว","ยังไม่ส่ง")</f>
        <v>ส่งแล้ว</v>
      </c>
      <c r="AO442" s="5" t="str">
        <f>IF(_xlfn.XLOOKUP(Table1[[#This Row],[email]],แบบฝึก_52[Email],แบบฝึก_52[Completion time],0)&lt;&gt;0,"ส่งแล้ว","ยังไม่ส่ง")</f>
        <v>ส่งแล้ว</v>
      </c>
      <c r="AP442" s="5">
        <f>_xlfn.XLOOKUP(Table1[[#This Row],[email]],ท้ายบท_5[Email],ท้ายบท_5[Total points],"ยังไม่ส่ง")</f>
        <v>17</v>
      </c>
      <c r="AQ442" s="5">
        <f>_xlfn.XLOOKUP(Table1[[#This Row],[email]],Quiz_5[Email],Quiz_5[Total points],"ยังไม่ส่ง")</f>
        <v>5</v>
      </c>
      <c r="AR442" s="37"/>
      <c r="AS442" s="4" t="str">
        <f>IF(M442&lt;10,"ยังไม่ซ่อม",IF(Table1[[#This Row],[ซ่อมแล้วกลางภาค]]="ซ่อมแล้ว","ซ่อมแล้ว","ไม่ต้องซ่อม"))</f>
        <v>ยังไม่ซ่อม</v>
      </c>
      <c r="BN442"/>
      <c r="BO442"/>
      <c r="BP442"/>
      <c r="BQ442"/>
    </row>
    <row r="443" spans="1:69" ht="19.5" x14ac:dyDescent="0.4">
      <c r="A443" s="21">
        <v>442</v>
      </c>
      <c r="B443" s="4">
        <v>12</v>
      </c>
      <c r="C443" s="4">
        <v>24</v>
      </c>
      <c r="D443" s="4" t="s">
        <v>33618</v>
      </c>
      <c r="E443" s="4" t="s">
        <v>32396</v>
      </c>
      <c r="F443" s="4" t="s">
        <v>33619</v>
      </c>
      <c r="G443" s="4" t="s">
        <v>33620</v>
      </c>
      <c r="H443" s="4" t="s">
        <v>6222</v>
      </c>
      <c r="I443" s="24">
        <f>ROUND(COUNTIF(Table1[[#This Row],[กิจกรรม 1.1]:[ท้ายบท 1]],"&lt;&gt;ยังไม่ส่ง")*2+IF(Table1[[#This Row],[Quiz 1]]&lt;&gt;"ยังไม่ส่ง",Table1[[#This Row],[Quiz 1]]*2/10,0),0)</f>
        <v>3</v>
      </c>
      <c r="J443" s="24">
        <f>ROUND(COUNTIF(Table1[[#This Row],[แบบฝึก 2.1]:[ท้ายบท 2]],"&lt;&gt;ยังไม่ส่ง")*8/3+IF(Table1[[#This Row],[Quiz 2]]&lt;&gt;"ยังไม่ส่ง",Table1[[#This Row],[Quiz 2]]*2/10,0),0)</f>
        <v>1</v>
      </c>
      <c r="K443" s="24">
        <f>ROUND(COUNTIF(Table1[[#This Row],[แบบฝึก 3.1]:[ท้ายบท 3]],"&lt;&gt;ยังไม่ส่ง")*3/2+IF(Table1[[#This Row],[Quiz 3]]&lt;&gt;"ยังไม่ส่ง",Table1[[#This Row],[Quiz 3]]*2/10,0),0)</f>
        <v>2</v>
      </c>
      <c r="L443" s="12">
        <f>Table1[[#This Row],[บท 1 '[10']]]+Table1[[#This Row],[บท 2 '[10']]]+Table1[[#This Row],[บท 3 '[5']]]</f>
        <v>6</v>
      </c>
      <c r="M443" s="12">
        <f>IF(Table1[[#This Row],[ซ่อมแล้วกลางภาค]]="ซ่อมแล้ว",10,Table1[[#This Row],[MID '[20']2]])</f>
        <v>6</v>
      </c>
      <c r="N443" s="12">
        <f>ROUND(COUNTIF(Table1[[#This Row],[แบบฝึก 4.1]:[ท้ายบท 4]],"&lt;&gt;ยังไม่ส่ง")*8/2+IF(Table1[[#This Row],[Quiz 4]]&lt;&gt;"ยังไม่ส่ง",Table1[[#This Row],[Quiz 4]]*2/10,0),0)</f>
        <v>1</v>
      </c>
      <c r="O443" s="12"/>
      <c r="P443" s="13">
        <f>ROUND(COUNTIF(Table1[[#This Row],[แบบฝึก 5.1]:[ท้ายบท 5]],"&lt;&gt;ยังไม่ส่ง")*8/3+IF(Table1[[#This Row],[Quiz 5]]&lt;&gt;"ยังไม่ส่ง",Table1[[#This Row],[Quiz 5]]*2/10,0),0)</f>
        <v>0</v>
      </c>
      <c r="Q443" s="12">
        <f>Table1[[#This Row],[บท 4 '[10']]]+Table1[[#This Row],[นำเสนอ '[5']]]+Table1[[#This Row],[บท 5 '[10']]]</f>
        <v>1</v>
      </c>
      <c r="R443" s="12">
        <f>Table1[[#This Row],[ก่อนกลางภาค '[25']]]+Table1[[#This Row],[กลางภาค '[20']]]+Table1[[#This Row],[หลังกลางภาค '[25']]]</f>
        <v>13</v>
      </c>
      <c r="S443" s="12"/>
      <c r="T443" s="12">
        <f>Table1[[#This Row],[ปลายภาค '[30']]]+Table1[[#This Row],[ก่อนปลายภาค '[70']]]</f>
        <v>13</v>
      </c>
      <c r="U443" s="11">
        <f t="shared" si="6"/>
        <v>0</v>
      </c>
      <c r="V443" s="5" t="str">
        <f>IF(_xlfn.XLOOKUP(Table1[[#This Row],[email]],กิจกรรม_11[Email],กิจกรรม_11[Completion time],0)&lt;&gt;0,"ส่งแล้ว","ยังไม่ส่ง")</f>
        <v>ยังไม่ส่ง</v>
      </c>
      <c r="W443" s="5" t="str">
        <f>IF(_xlfn.XLOOKUP(Table1[[#This Row],[email]],แบบฝึก_11[Email],แบบฝึก_11[Completion time],0)&lt;&gt;0,"ส่งแล้ว","ยังไม่ส่ง")</f>
        <v>ส่งแล้ว</v>
      </c>
      <c r="X443" s="5" t="str">
        <f>IF(_xlfn.XLOOKUP(Table1[[#This Row],[email]],แบบฝึก_12[Email],แบบฝึก_12[Completion time],0)&lt;&gt;0,"ส่งแล้ว","ยังไม่ส่ง")</f>
        <v>ยังไม่ส่ง</v>
      </c>
      <c r="Y443" s="5" t="str">
        <f>_xlfn.XLOOKUP(Table1[[#This Row],[email]],ท้ายบท_1[Email],ท้ายบท_1[Total points],"ยังไม่ส่ง")</f>
        <v>ยังไม่ส่ง</v>
      </c>
      <c r="Z443" s="4">
        <f>_xlfn.XLOOKUP(Table1[[#This Row],[email]],Quiz_1[Email],Quiz_1[Total points],"ยังไม่ส่ง")</f>
        <v>5</v>
      </c>
      <c r="AA443" s="5" t="str">
        <f>IF(_xlfn.XLOOKUP(Table1[[#This Row],[email]],แบบฝึก_21[Email],แบบฝึก_21[Completion time],0)&lt;&gt;0,"ส่งแล้ว","ยังไม่ส่ง")</f>
        <v>ยังไม่ส่ง</v>
      </c>
      <c r="AB443" s="5" t="str">
        <f>IF(_xlfn.XLOOKUP(Table1[[#This Row],[email]],แบบฝึก_22[Email],แบบฝึก_22[Completion time],0)&lt;&gt;0,"ส่งแล้ว","ยังไม่ส่ง")</f>
        <v>ยังไม่ส่ง</v>
      </c>
      <c r="AC443" s="5" t="str">
        <f>_xlfn.XLOOKUP(Table1[[#This Row],[email]],ท้ายบท_2[Email],ท้ายบท_2[Total points],"ยังไม่ส่ง")</f>
        <v>ยังไม่ส่ง</v>
      </c>
      <c r="AD443" s="5">
        <f>_xlfn.XLOOKUP(Table1[[#This Row],[email]],Quiz_2[Email],Quiz_2[Total points],"ยังไม่ส่ง")</f>
        <v>7</v>
      </c>
      <c r="AE443" s="5" t="str">
        <f>IF(_xlfn.XLOOKUP(Table1[[#This Row],[email]],แบบฝึก_31[Email],แบบฝึก_31[Completion time],0)&lt;&gt;0,"ส่งแล้ว","ยังไม่ส่ง")</f>
        <v>ส่งแล้ว</v>
      </c>
      <c r="AF443" s="5" t="str">
        <f>_xlfn.XLOOKUP(Table1[[#This Row],[email]],ท้ายบท_3[Email],ท้ายบท_3[Total points],"ยังไม่ส่ง")</f>
        <v>ยังไม่ส่ง</v>
      </c>
      <c r="AG443" s="5" t="str">
        <f>_xlfn.XLOOKUP(Table1[[#This Row],[email]],Quiz_3[Email],Quiz_3[Total points],"ยังไม่ส่ง")</f>
        <v>ยังไม่ส่ง</v>
      </c>
      <c r="AH443" s="12">
        <v>9</v>
      </c>
      <c r="AI443" s="4">
        <v>3</v>
      </c>
      <c r="AJ443" s="12">
        <f>ROUND((Table1[[#This Row],[mid '[20']]]+Table1[[#This Row],[mid '[10']]])/2,0)</f>
        <v>6</v>
      </c>
      <c r="AK443" s="5" t="str">
        <f>IF(_xlfn.XLOOKUP(Table1[[#This Row],[email]],แบบฝึก_41[Email],แบบฝึก_41[Completion time],0)&lt;&gt;0,"ส่งแล้ว","ยังไม่ส่ง")</f>
        <v>ยังไม่ส่ง</v>
      </c>
      <c r="AL443" s="5" t="str">
        <f>IF(_xlfn.XLOOKUP(Table1[[#This Row],[email]],ท้ายบท_4[Email],ท้ายบท_4[Total points],"ยังไม่ส่ง")&lt;&gt;0,"ส่งแล้ว","ยังไม่ส่ง")</f>
        <v>ยังไม่ส่ง</v>
      </c>
      <c r="AM443" s="5">
        <f>_xlfn.XLOOKUP(Table1[[#This Row],[email]],Quiz_4[Email],Quiz_4[Total points],"ยังไม่ส่ง")</f>
        <v>5</v>
      </c>
      <c r="AN443" s="5" t="str">
        <f>IF(_xlfn.XLOOKUP(Table1[[#This Row],[email]],แบบฝึก_51[Email],แบบฝึก_51[Completion time],0)&lt;&gt;0,"ส่งแล้ว","ยังไม่ส่ง")</f>
        <v>ยังไม่ส่ง</v>
      </c>
      <c r="AO443" s="5" t="str">
        <f>IF(_xlfn.XLOOKUP(Table1[[#This Row],[email]],แบบฝึก_52[Email],แบบฝึก_52[Completion time],0)&lt;&gt;0,"ส่งแล้ว","ยังไม่ส่ง")</f>
        <v>ยังไม่ส่ง</v>
      </c>
      <c r="AP443" s="5" t="str">
        <f>_xlfn.XLOOKUP(Table1[[#This Row],[email]],ท้ายบท_5[Email],ท้ายบท_5[Total points],"ยังไม่ส่ง")</f>
        <v>ยังไม่ส่ง</v>
      </c>
      <c r="AQ443" s="5">
        <f>_xlfn.XLOOKUP(Table1[[#This Row],[email]],Quiz_5[Email],Quiz_5[Total points],"ยังไม่ส่ง")</f>
        <v>2</v>
      </c>
      <c r="AR443" s="37"/>
      <c r="AS443" s="4" t="str">
        <f>IF(M443&lt;10,"ยังไม่ซ่อม",IF(Table1[[#This Row],[ซ่อมแล้วกลางภาค]]="ซ่อมแล้ว","ซ่อมแล้ว","ไม่ต้องซ่อม"))</f>
        <v>ยังไม่ซ่อม</v>
      </c>
      <c r="BN443"/>
      <c r="BO443"/>
      <c r="BP443"/>
      <c r="BQ443"/>
    </row>
    <row r="444" spans="1:69" ht="19.5" x14ac:dyDescent="0.4">
      <c r="A444" s="21">
        <v>443</v>
      </c>
      <c r="B444" s="4">
        <v>12</v>
      </c>
      <c r="C444" s="4">
        <v>25</v>
      </c>
      <c r="D444" s="4" t="s">
        <v>33621</v>
      </c>
      <c r="E444" s="4" t="s">
        <v>32396</v>
      </c>
      <c r="F444" s="4" t="s">
        <v>32705</v>
      </c>
      <c r="G444" s="4" t="s">
        <v>33622</v>
      </c>
      <c r="H444" s="4" t="s">
        <v>2342</v>
      </c>
      <c r="I444" s="24">
        <f>ROUND(COUNTIF(Table1[[#This Row],[กิจกรรม 1.1]:[ท้ายบท 1]],"&lt;&gt;ยังไม่ส่ง")*2+IF(Table1[[#This Row],[Quiz 1]]&lt;&gt;"ยังไม่ส่ง",Table1[[#This Row],[Quiz 1]]*2/10,0),0)</f>
        <v>10</v>
      </c>
      <c r="J444" s="24">
        <f>ROUND(COUNTIF(Table1[[#This Row],[แบบฝึก 2.1]:[ท้ายบท 2]],"&lt;&gt;ยังไม่ส่ง")*8/3+IF(Table1[[#This Row],[Quiz 2]]&lt;&gt;"ยังไม่ส่ง",Table1[[#This Row],[Quiz 2]]*2/10,0),0)</f>
        <v>2</v>
      </c>
      <c r="K444" s="24">
        <f>ROUND(COUNTIF(Table1[[#This Row],[แบบฝึก 3.1]:[ท้ายบท 3]],"&lt;&gt;ยังไม่ส่ง")*3/2+IF(Table1[[#This Row],[Quiz 3]]&lt;&gt;"ยังไม่ส่ง",Table1[[#This Row],[Quiz 3]]*2/10,0),0)</f>
        <v>3</v>
      </c>
      <c r="L444" s="12">
        <f>Table1[[#This Row],[บท 1 '[10']]]+Table1[[#This Row],[บท 2 '[10']]]+Table1[[#This Row],[บท 3 '[5']]]</f>
        <v>15</v>
      </c>
      <c r="M444" s="12">
        <f>IF(Table1[[#This Row],[ซ่อมแล้วกลางภาค]]="ซ่อมแล้ว",10,Table1[[#This Row],[MID '[20']2]])</f>
        <v>9</v>
      </c>
      <c r="N444" s="12">
        <f>ROUND(COUNTIF(Table1[[#This Row],[แบบฝึก 4.1]:[ท้ายบท 4]],"&lt;&gt;ยังไม่ส่ง")*8/2+IF(Table1[[#This Row],[Quiz 4]]&lt;&gt;"ยังไม่ส่ง",Table1[[#This Row],[Quiz 4]]*2/10,0),0)</f>
        <v>1</v>
      </c>
      <c r="O444" s="12"/>
      <c r="P444" s="13">
        <f>ROUND(COUNTIF(Table1[[#This Row],[แบบฝึก 5.1]:[ท้ายบท 5]],"&lt;&gt;ยังไม่ส่ง")*8/3+IF(Table1[[#This Row],[Quiz 5]]&lt;&gt;"ยังไม่ส่ง",Table1[[#This Row],[Quiz 5]]*2/10,0),0)</f>
        <v>9</v>
      </c>
      <c r="Q444" s="12">
        <f>Table1[[#This Row],[บท 4 '[10']]]+Table1[[#This Row],[นำเสนอ '[5']]]+Table1[[#This Row],[บท 5 '[10']]]</f>
        <v>10</v>
      </c>
      <c r="R444" s="12">
        <f>Table1[[#This Row],[ก่อนกลางภาค '[25']]]+Table1[[#This Row],[กลางภาค '[20']]]+Table1[[#This Row],[หลังกลางภาค '[25']]]</f>
        <v>34</v>
      </c>
      <c r="S444" s="12"/>
      <c r="T444" s="12">
        <f>Table1[[#This Row],[ปลายภาค '[30']]]+Table1[[#This Row],[ก่อนปลายภาค '[70']]]</f>
        <v>34</v>
      </c>
      <c r="U444" s="11">
        <f t="shared" si="6"/>
        <v>0</v>
      </c>
      <c r="V444" s="5" t="str">
        <f>IF(_xlfn.XLOOKUP(Table1[[#This Row],[email]],กิจกรรม_11[Email],กิจกรรม_11[Completion time],0)&lt;&gt;0,"ส่งแล้ว","ยังไม่ส่ง")</f>
        <v>ส่งแล้ว</v>
      </c>
      <c r="W444" s="5" t="str">
        <f>IF(_xlfn.XLOOKUP(Table1[[#This Row],[email]],แบบฝึก_11[Email],แบบฝึก_11[Completion time],0)&lt;&gt;0,"ส่งแล้ว","ยังไม่ส่ง")</f>
        <v>ส่งแล้ว</v>
      </c>
      <c r="X444" s="5" t="str">
        <f>IF(_xlfn.XLOOKUP(Table1[[#This Row],[email]],แบบฝึก_12[Email],แบบฝึก_12[Completion time],0)&lt;&gt;0,"ส่งแล้ว","ยังไม่ส่ง")</f>
        <v>ส่งแล้ว</v>
      </c>
      <c r="Y444" s="5">
        <f>_xlfn.XLOOKUP(Table1[[#This Row],[email]],ท้ายบท_1[Email],ท้ายบท_1[Total points],"ยังไม่ส่ง")</f>
        <v>21</v>
      </c>
      <c r="Z444" s="4">
        <f>_xlfn.XLOOKUP(Table1[[#This Row],[email]],Quiz_1[Email],Quiz_1[Total points],"ยังไม่ส่ง")</f>
        <v>8</v>
      </c>
      <c r="AA444" s="5" t="str">
        <f>IF(_xlfn.XLOOKUP(Table1[[#This Row],[email]],แบบฝึก_21[Email],แบบฝึก_21[Completion time],0)&lt;&gt;0,"ส่งแล้ว","ยังไม่ส่ง")</f>
        <v>ยังไม่ส่ง</v>
      </c>
      <c r="AB444" s="5" t="str">
        <f>IF(_xlfn.XLOOKUP(Table1[[#This Row],[email]],แบบฝึก_22[Email],แบบฝึก_22[Completion time],0)&lt;&gt;0,"ส่งแล้ว","ยังไม่ส่ง")</f>
        <v>ยังไม่ส่ง</v>
      </c>
      <c r="AC444" s="5" t="str">
        <f>_xlfn.XLOOKUP(Table1[[#This Row],[email]],ท้ายบท_2[Email],ท้ายบท_2[Total points],"ยังไม่ส่ง")</f>
        <v>ยังไม่ส่ง</v>
      </c>
      <c r="AD444" s="5">
        <f>_xlfn.XLOOKUP(Table1[[#This Row],[email]],Quiz_2[Email],Quiz_2[Total points],"ยังไม่ส่ง")</f>
        <v>9</v>
      </c>
      <c r="AE444" s="5" t="str">
        <f>IF(_xlfn.XLOOKUP(Table1[[#This Row],[email]],แบบฝึก_31[Email],แบบฝึก_31[Completion time],0)&lt;&gt;0,"ส่งแล้ว","ยังไม่ส่ง")</f>
        <v>ส่งแล้ว</v>
      </c>
      <c r="AF444" s="5">
        <f>_xlfn.XLOOKUP(Table1[[#This Row],[email]],ท้ายบท_3[Email],ท้ายบท_3[Total points],"ยังไม่ส่ง")</f>
        <v>9</v>
      </c>
      <c r="AG444" s="5" t="str">
        <f>_xlfn.XLOOKUP(Table1[[#This Row],[email]],Quiz_3[Email],Quiz_3[Total points],"ยังไม่ส่ง")</f>
        <v>ยังไม่ส่ง</v>
      </c>
      <c r="AH444" s="12">
        <v>12</v>
      </c>
      <c r="AI444" s="4">
        <v>5</v>
      </c>
      <c r="AJ444" s="12">
        <f>ROUND((Table1[[#This Row],[mid '[20']]]+Table1[[#This Row],[mid '[10']]])/2,0)</f>
        <v>9</v>
      </c>
      <c r="AK444" s="5" t="str">
        <f>IF(_xlfn.XLOOKUP(Table1[[#This Row],[email]],แบบฝึก_41[Email],แบบฝึก_41[Completion time],0)&lt;&gt;0,"ส่งแล้ว","ยังไม่ส่ง")</f>
        <v>ยังไม่ส่ง</v>
      </c>
      <c r="AL444" s="5" t="str">
        <f>IF(_xlfn.XLOOKUP(Table1[[#This Row],[email]],ท้ายบท_4[Email],ท้ายบท_4[Total points],"ยังไม่ส่ง")&lt;&gt;0,"ส่งแล้ว","ยังไม่ส่ง")</f>
        <v>ยังไม่ส่ง</v>
      </c>
      <c r="AM444" s="5">
        <f>_xlfn.XLOOKUP(Table1[[#This Row],[email]],Quiz_4[Email],Quiz_4[Total points],"ยังไม่ส่ง")</f>
        <v>6</v>
      </c>
      <c r="AN444" s="5" t="str">
        <f>IF(_xlfn.XLOOKUP(Table1[[#This Row],[email]],แบบฝึก_51[Email],แบบฝึก_51[Completion time],0)&lt;&gt;0,"ส่งแล้ว","ยังไม่ส่ง")</f>
        <v>ส่งแล้ว</v>
      </c>
      <c r="AO444" s="5" t="str">
        <f>IF(_xlfn.XLOOKUP(Table1[[#This Row],[email]],แบบฝึก_52[Email],แบบฝึก_52[Completion time],0)&lt;&gt;0,"ส่งแล้ว","ยังไม่ส่ง")</f>
        <v>ส่งแล้ว</v>
      </c>
      <c r="AP444" s="5">
        <f>_xlfn.XLOOKUP(Table1[[#This Row],[email]],ท้ายบท_5[Email],ท้ายบท_5[Total points],"ยังไม่ส่ง")</f>
        <v>17</v>
      </c>
      <c r="AQ444" s="5">
        <f>_xlfn.XLOOKUP(Table1[[#This Row],[email]],Quiz_5[Email],Quiz_5[Total points],"ยังไม่ส่ง")</f>
        <v>7</v>
      </c>
      <c r="AR444" s="37"/>
      <c r="AS444" s="4" t="str">
        <f>IF(M444&lt;10,"ยังไม่ซ่อม",IF(Table1[[#This Row],[ซ่อมแล้วกลางภาค]]="ซ่อมแล้ว","ซ่อมแล้ว","ไม่ต้องซ่อม"))</f>
        <v>ยังไม่ซ่อม</v>
      </c>
      <c r="BN444"/>
      <c r="BO444"/>
      <c r="BP444"/>
      <c r="BQ444"/>
    </row>
    <row r="445" spans="1:69" ht="19.5" x14ac:dyDescent="0.4">
      <c r="A445" s="21">
        <v>444</v>
      </c>
      <c r="B445" s="4">
        <v>12</v>
      </c>
      <c r="C445" s="4">
        <v>26</v>
      </c>
      <c r="D445" s="4" t="s">
        <v>33623</v>
      </c>
      <c r="E445" s="4" t="s">
        <v>32396</v>
      </c>
      <c r="F445" s="4" t="s">
        <v>33624</v>
      </c>
      <c r="G445" s="4" t="s">
        <v>33625</v>
      </c>
      <c r="H445" s="4" t="s">
        <v>6248</v>
      </c>
      <c r="I445" s="24">
        <f>ROUND(COUNTIF(Table1[[#This Row],[กิจกรรม 1.1]:[ท้ายบท 1]],"&lt;&gt;ยังไม่ส่ง")*2+IF(Table1[[#This Row],[Quiz 1]]&lt;&gt;"ยังไม่ส่ง",Table1[[#This Row],[Quiz 1]]*2/10,0),0)</f>
        <v>4</v>
      </c>
      <c r="J445" s="24">
        <f>ROUND(COUNTIF(Table1[[#This Row],[แบบฝึก 2.1]:[ท้ายบท 2]],"&lt;&gt;ยังไม่ส่ง")*8/3+IF(Table1[[#This Row],[Quiz 2]]&lt;&gt;"ยังไม่ส่ง",Table1[[#This Row],[Quiz 2]]*2/10,0),0)</f>
        <v>1</v>
      </c>
      <c r="K445" s="24">
        <f>ROUND(COUNTIF(Table1[[#This Row],[แบบฝึก 3.1]:[ท้ายบท 3]],"&lt;&gt;ยังไม่ส่ง")*3/2+IF(Table1[[#This Row],[Quiz 3]]&lt;&gt;"ยังไม่ส่ง",Table1[[#This Row],[Quiz 3]]*2/10,0),0)</f>
        <v>2</v>
      </c>
      <c r="L445" s="12">
        <f>Table1[[#This Row],[บท 1 '[10']]]+Table1[[#This Row],[บท 2 '[10']]]+Table1[[#This Row],[บท 3 '[5']]]</f>
        <v>7</v>
      </c>
      <c r="M445" s="12">
        <f>IF(Table1[[#This Row],[ซ่อมแล้วกลางภาค]]="ซ่อมแล้ว",10,Table1[[#This Row],[MID '[20']2]])</f>
        <v>5</v>
      </c>
      <c r="N445" s="12">
        <f>ROUND(COUNTIF(Table1[[#This Row],[แบบฝึก 4.1]:[ท้ายบท 4]],"&lt;&gt;ยังไม่ส่ง")*8/2+IF(Table1[[#This Row],[Quiz 4]]&lt;&gt;"ยังไม่ส่ง",Table1[[#This Row],[Quiz 4]]*2/10,0),0)</f>
        <v>1</v>
      </c>
      <c r="O445" s="12"/>
      <c r="P445" s="13">
        <f>ROUND(COUNTIF(Table1[[#This Row],[แบบฝึก 5.1]:[ท้ายบท 5]],"&lt;&gt;ยังไม่ส่ง")*8/3+IF(Table1[[#This Row],[Quiz 5]]&lt;&gt;"ยังไม่ส่ง",Table1[[#This Row],[Quiz 5]]*2/10,0),0)</f>
        <v>4</v>
      </c>
      <c r="Q445" s="12">
        <f>Table1[[#This Row],[บท 4 '[10']]]+Table1[[#This Row],[นำเสนอ '[5']]]+Table1[[#This Row],[บท 5 '[10']]]</f>
        <v>5</v>
      </c>
      <c r="R445" s="12">
        <f>Table1[[#This Row],[ก่อนกลางภาค '[25']]]+Table1[[#This Row],[กลางภาค '[20']]]+Table1[[#This Row],[หลังกลางภาค '[25']]]</f>
        <v>17</v>
      </c>
      <c r="S445" s="12"/>
      <c r="T445" s="12">
        <f>Table1[[#This Row],[ปลายภาค '[30']]]+Table1[[#This Row],[ก่อนปลายภาค '[70']]]</f>
        <v>17</v>
      </c>
      <c r="U445" s="11">
        <f t="shared" si="6"/>
        <v>0</v>
      </c>
      <c r="V445" s="5" t="str">
        <f>IF(_xlfn.XLOOKUP(Table1[[#This Row],[email]],กิจกรรม_11[Email],กิจกรรม_11[Completion time],0)&lt;&gt;0,"ส่งแล้ว","ยังไม่ส่ง")</f>
        <v>ยังไม่ส่ง</v>
      </c>
      <c r="W445" s="5" t="str">
        <f>IF(_xlfn.XLOOKUP(Table1[[#This Row],[email]],แบบฝึก_11[Email],แบบฝึก_11[Completion time],0)&lt;&gt;0,"ส่งแล้ว","ยังไม่ส่ง")</f>
        <v>ส่งแล้ว</v>
      </c>
      <c r="X445" s="5" t="str">
        <f>IF(_xlfn.XLOOKUP(Table1[[#This Row],[email]],แบบฝึก_12[Email],แบบฝึก_12[Completion time],0)&lt;&gt;0,"ส่งแล้ว","ยังไม่ส่ง")</f>
        <v>ยังไม่ส่ง</v>
      </c>
      <c r="Y445" s="5" t="str">
        <f>_xlfn.XLOOKUP(Table1[[#This Row],[email]],ท้ายบท_1[Email],ท้ายบท_1[Total points],"ยังไม่ส่ง")</f>
        <v>ยังไม่ส่ง</v>
      </c>
      <c r="Z445" s="4">
        <f>_xlfn.XLOOKUP(Table1[[#This Row],[email]],Quiz_1[Email],Quiz_1[Total points],"ยังไม่ส่ง")</f>
        <v>8</v>
      </c>
      <c r="AA445" s="5" t="str">
        <f>IF(_xlfn.XLOOKUP(Table1[[#This Row],[email]],แบบฝึก_21[Email],แบบฝึก_21[Completion time],0)&lt;&gt;0,"ส่งแล้ว","ยังไม่ส่ง")</f>
        <v>ยังไม่ส่ง</v>
      </c>
      <c r="AB445" s="5" t="str">
        <f>IF(_xlfn.XLOOKUP(Table1[[#This Row],[email]],แบบฝึก_22[Email],แบบฝึก_22[Completion time],0)&lt;&gt;0,"ส่งแล้ว","ยังไม่ส่ง")</f>
        <v>ยังไม่ส่ง</v>
      </c>
      <c r="AC445" s="5" t="str">
        <f>_xlfn.XLOOKUP(Table1[[#This Row],[email]],ท้ายบท_2[Email],ท้ายบท_2[Total points],"ยังไม่ส่ง")</f>
        <v>ยังไม่ส่ง</v>
      </c>
      <c r="AD445" s="5">
        <f>_xlfn.XLOOKUP(Table1[[#This Row],[email]],Quiz_2[Email],Quiz_2[Total points],"ยังไม่ส่ง")</f>
        <v>3</v>
      </c>
      <c r="AE445" s="5" t="str">
        <f>IF(_xlfn.XLOOKUP(Table1[[#This Row],[email]],แบบฝึก_31[Email],แบบฝึก_31[Completion time],0)&lt;&gt;0,"ส่งแล้ว","ยังไม่ส่ง")</f>
        <v>ยังไม่ส่ง</v>
      </c>
      <c r="AF445" s="5">
        <f>_xlfn.XLOOKUP(Table1[[#This Row],[email]],ท้ายบท_3[Email],ท้ายบท_3[Total points],"ยังไม่ส่ง")</f>
        <v>5</v>
      </c>
      <c r="AG445" s="5" t="str">
        <f>_xlfn.XLOOKUP(Table1[[#This Row],[email]],Quiz_3[Email],Quiz_3[Total points],"ยังไม่ส่ง")</f>
        <v>ยังไม่ส่ง</v>
      </c>
      <c r="AH445" s="12">
        <v>9</v>
      </c>
      <c r="AI445" s="4">
        <v>0</v>
      </c>
      <c r="AJ445" s="12">
        <f>ROUND((Table1[[#This Row],[mid '[20']]]+Table1[[#This Row],[mid '[10']]])/2,0)</f>
        <v>5</v>
      </c>
      <c r="AK445" s="5" t="str">
        <f>IF(_xlfn.XLOOKUP(Table1[[#This Row],[email]],แบบฝึก_41[Email],แบบฝึก_41[Completion time],0)&lt;&gt;0,"ส่งแล้ว","ยังไม่ส่ง")</f>
        <v>ยังไม่ส่ง</v>
      </c>
      <c r="AL445" s="5" t="str">
        <f>IF(_xlfn.XLOOKUP(Table1[[#This Row],[email]],ท้ายบท_4[Email],ท้ายบท_4[Total points],"ยังไม่ส่ง")&lt;&gt;0,"ส่งแล้ว","ยังไม่ส่ง")</f>
        <v>ยังไม่ส่ง</v>
      </c>
      <c r="AM445" s="5">
        <f>_xlfn.XLOOKUP(Table1[[#This Row],[email]],Quiz_4[Email],Quiz_4[Total points],"ยังไม่ส่ง")</f>
        <v>3</v>
      </c>
      <c r="AN445" s="5" t="str">
        <f>IF(_xlfn.XLOOKUP(Table1[[#This Row],[email]],แบบฝึก_51[Email],แบบฝึก_51[Completion time],0)&lt;&gt;0,"ส่งแล้ว","ยังไม่ส่ง")</f>
        <v>ยังไม่ส่ง</v>
      </c>
      <c r="AO445" s="5" t="str">
        <f>IF(_xlfn.XLOOKUP(Table1[[#This Row],[email]],แบบฝึก_52[Email],แบบฝึก_52[Completion time],0)&lt;&gt;0,"ส่งแล้ว","ยังไม่ส่ง")</f>
        <v>ส่งแล้ว</v>
      </c>
      <c r="AP445" s="5" t="str">
        <f>_xlfn.XLOOKUP(Table1[[#This Row],[email]],ท้ายบท_5[Email],ท้ายบท_5[Total points],"ยังไม่ส่ง")</f>
        <v>ยังไม่ส่ง</v>
      </c>
      <c r="AQ445" s="5">
        <f>_xlfn.XLOOKUP(Table1[[#This Row],[email]],Quiz_5[Email],Quiz_5[Total points],"ยังไม่ส่ง")</f>
        <v>5</v>
      </c>
      <c r="AR445" s="37"/>
      <c r="AS445" s="4" t="str">
        <f>IF(M445&lt;10,"ยังไม่ซ่อม",IF(Table1[[#This Row],[ซ่อมแล้วกลางภาค]]="ซ่อมแล้ว","ซ่อมแล้ว","ไม่ต้องซ่อม"))</f>
        <v>ยังไม่ซ่อม</v>
      </c>
      <c r="BN445"/>
      <c r="BO445"/>
      <c r="BP445"/>
      <c r="BQ445"/>
    </row>
    <row r="446" spans="1:69" ht="19.5" x14ac:dyDescent="0.4">
      <c r="A446" s="21">
        <v>445</v>
      </c>
      <c r="B446" s="4">
        <v>12</v>
      </c>
      <c r="C446" s="4">
        <v>27</v>
      </c>
      <c r="D446" s="4" t="s">
        <v>33626</v>
      </c>
      <c r="E446" s="4" t="s">
        <v>32396</v>
      </c>
      <c r="F446" s="4" t="s">
        <v>33627</v>
      </c>
      <c r="G446" s="4" t="s">
        <v>33628</v>
      </c>
      <c r="H446" s="4" t="s">
        <v>2426</v>
      </c>
      <c r="I446" s="24">
        <f>ROUND(COUNTIF(Table1[[#This Row],[กิจกรรม 1.1]:[ท้ายบท 1]],"&lt;&gt;ยังไม่ส่ง")*2+IF(Table1[[#This Row],[Quiz 1]]&lt;&gt;"ยังไม่ส่ง",Table1[[#This Row],[Quiz 1]]*2/10,0),0)</f>
        <v>9</v>
      </c>
      <c r="J446" s="24">
        <f>ROUND(COUNTIF(Table1[[#This Row],[แบบฝึก 2.1]:[ท้ายบท 2]],"&lt;&gt;ยังไม่ส่ง")*8/3+IF(Table1[[#This Row],[Quiz 2]]&lt;&gt;"ยังไม่ส่ง",Table1[[#This Row],[Quiz 2]]*2/10,0),0)</f>
        <v>10</v>
      </c>
      <c r="K446" s="24">
        <f>ROUND(COUNTIF(Table1[[#This Row],[แบบฝึก 3.1]:[ท้ายบท 3]],"&lt;&gt;ยังไม่ส่ง")*3/2+IF(Table1[[#This Row],[Quiz 3]]&lt;&gt;"ยังไม่ส่ง",Table1[[#This Row],[Quiz 3]]*2/10,0),0)</f>
        <v>3</v>
      </c>
      <c r="L446" s="12">
        <f>Table1[[#This Row],[บท 1 '[10']]]+Table1[[#This Row],[บท 2 '[10']]]+Table1[[#This Row],[บท 3 '[5']]]</f>
        <v>22</v>
      </c>
      <c r="M446" s="12">
        <f>IF(Table1[[#This Row],[ซ่อมแล้วกลางภาค]]="ซ่อมแล้ว",10,Table1[[#This Row],[MID '[20']2]])</f>
        <v>10</v>
      </c>
      <c r="N446" s="12">
        <f>ROUND(COUNTIF(Table1[[#This Row],[แบบฝึก 4.1]:[ท้ายบท 4]],"&lt;&gt;ยังไม่ส่ง")*8/2+IF(Table1[[#This Row],[Quiz 4]]&lt;&gt;"ยังไม่ส่ง",Table1[[#This Row],[Quiz 4]]*2/10,0),0)</f>
        <v>2</v>
      </c>
      <c r="O446" s="12"/>
      <c r="P446" s="13">
        <f>ROUND(COUNTIF(Table1[[#This Row],[แบบฝึก 5.1]:[ท้ายบท 5]],"&lt;&gt;ยังไม่ส่ง")*8/3+IF(Table1[[#This Row],[Quiz 5]]&lt;&gt;"ยังไม่ส่ง",Table1[[#This Row],[Quiz 5]]*2/10,0),0)</f>
        <v>9</v>
      </c>
      <c r="Q446" s="12">
        <f>Table1[[#This Row],[บท 4 '[10']]]+Table1[[#This Row],[นำเสนอ '[5']]]+Table1[[#This Row],[บท 5 '[10']]]</f>
        <v>11</v>
      </c>
      <c r="R446" s="12">
        <f>Table1[[#This Row],[ก่อนกลางภาค '[25']]]+Table1[[#This Row],[กลางภาค '[20']]]+Table1[[#This Row],[หลังกลางภาค '[25']]]</f>
        <v>43</v>
      </c>
      <c r="S446" s="12"/>
      <c r="T446" s="12">
        <f>Table1[[#This Row],[ปลายภาค '[30']]]+Table1[[#This Row],[ก่อนปลายภาค '[70']]]</f>
        <v>43</v>
      </c>
      <c r="U446" s="11">
        <f t="shared" si="6"/>
        <v>0</v>
      </c>
      <c r="V446" s="5" t="str">
        <f>IF(_xlfn.XLOOKUP(Table1[[#This Row],[email]],กิจกรรม_11[Email],กิจกรรม_11[Completion time],0)&lt;&gt;0,"ส่งแล้ว","ยังไม่ส่ง")</f>
        <v>ส่งแล้ว</v>
      </c>
      <c r="W446" s="5" t="str">
        <f>IF(_xlfn.XLOOKUP(Table1[[#This Row],[email]],แบบฝึก_11[Email],แบบฝึก_11[Completion time],0)&lt;&gt;0,"ส่งแล้ว","ยังไม่ส่ง")</f>
        <v>ส่งแล้ว</v>
      </c>
      <c r="X446" s="5" t="str">
        <f>IF(_xlfn.XLOOKUP(Table1[[#This Row],[email]],แบบฝึก_12[Email],แบบฝึก_12[Completion time],0)&lt;&gt;0,"ส่งแล้ว","ยังไม่ส่ง")</f>
        <v>ส่งแล้ว</v>
      </c>
      <c r="Y446" s="5">
        <f>_xlfn.XLOOKUP(Table1[[#This Row],[email]],ท้ายบท_1[Email],ท้ายบท_1[Total points],"ยังไม่ส่ง")</f>
        <v>21</v>
      </c>
      <c r="Z446" s="4">
        <f>_xlfn.XLOOKUP(Table1[[#This Row],[email]],Quiz_1[Email],Quiz_1[Total points],"ยังไม่ส่ง")</f>
        <v>6</v>
      </c>
      <c r="AA446" s="5" t="str">
        <f>IF(_xlfn.XLOOKUP(Table1[[#This Row],[email]],แบบฝึก_21[Email],แบบฝึก_21[Completion time],0)&lt;&gt;0,"ส่งแล้ว","ยังไม่ส่ง")</f>
        <v>ส่งแล้ว</v>
      </c>
      <c r="AB446" s="5" t="str">
        <f>IF(_xlfn.XLOOKUP(Table1[[#This Row],[email]],แบบฝึก_22[Email],แบบฝึก_22[Completion time],0)&lt;&gt;0,"ส่งแล้ว","ยังไม่ส่ง")</f>
        <v>ส่งแล้ว</v>
      </c>
      <c r="AC446" s="5">
        <f>_xlfn.XLOOKUP(Table1[[#This Row],[email]],ท้ายบท_2[Email],ท้ายบท_2[Total points],"ยังไม่ส่ง")</f>
        <v>7</v>
      </c>
      <c r="AD446" s="5">
        <f>_xlfn.XLOOKUP(Table1[[#This Row],[email]],Quiz_2[Email],Quiz_2[Total points],"ยังไม่ส่ง")</f>
        <v>9</v>
      </c>
      <c r="AE446" s="5" t="str">
        <f>IF(_xlfn.XLOOKUP(Table1[[#This Row],[email]],แบบฝึก_31[Email],แบบฝึก_31[Completion time],0)&lt;&gt;0,"ส่งแล้ว","ยังไม่ส่ง")</f>
        <v>ส่งแล้ว</v>
      </c>
      <c r="AF446" s="5">
        <f>_xlfn.XLOOKUP(Table1[[#This Row],[email]],ท้ายบท_3[Email],ท้ายบท_3[Total points],"ยังไม่ส่ง")</f>
        <v>9</v>
      </c>
      <c r="AG446" s="5" t="str">
        <f>_xlfn.XLOOKUP(Table1[[#This Row],[email]],Quiz_3[Email],Quiz_3[Total points],"ยังไม่ส่ง")</f>
        <v>ยังไม่ส่ง</v>
      </c>
      <c r="AH446" s="12">
        <v>10</v>
      </c>
      <c r="AI446" s="4">
        <v>4</v>
      </c>
      <c r="AJ446" s="12">
        <f>ROUND((Table1[[#This Row],[mid '[20']]]+Table1[[#This Row],[mid '[10']]])/2,0)</f>
        <v>7</v>
      </c>
      <c r="AK446" s="5" t="str">
        <f>IF(_xlfn.XLOOKUP(Table1[[#This Row],[email]],แบบฝึก_41[Email],แบบฝึก_41[Completion time],0)&lt;&gt;0,"ส่งแล้ว","ยังไม่ส่ง")</f>
        <v>ยังไม่ส่ง</v>
      </c>
      <c r="AL446" s="5" t="str">
        <f>IF(_xlfn.XLOOKUP(Table1[[#This Row],[email]],ท้ายบท_4[Email],ท้ายบท_4[Total points],"ยังไม่ส่ง")&lt;&gt;0,"ส่งแล้ว","ยังไม่ส่ง")</f>
        <v>ยังไม่ส่ง</v>
      </c>
      <c r="AM446" s="5">
        <f>_xlfn.XLOOKUP(Table1[[#This Row],[email]],Quiz_4[Email],Quiz_4[Total points],"ยังไม่ส่ง")</f>
        <v>8</v>
      </c>
      <c r="AN446" s="5" t="str">
        <f>IF(_xlfn.XLOOKUP(Table1[[#This Row],[email]],แบบฝึก_51[Email],แบบฝึก_51[Completion time],0)&lt;&gt;0,"ส่งแล้ว","ยังไม่ส่ง")</f>
        <v>ส่งแล้ว</v>
      </c>
      <c r="AO446" s="5" t="str">
        <f>IF(_xlfn.XLOOKUP(Table1[[#This Row],[email]],แบบฝึก_52[Email],แบบฝึก_52[Completion time],0)&lt;&gt;0,"ส่งแล้ว","ยังไม่ส่ง")</f>
        <v>ส่งแล้ว</v>
      </c>
      <c r="AP446" s="5">
        <f>_xlfn.XLOOKUP(Table1[[#This Row],[email]],ท้ายบท_5[Email],ท้ายบท_5[Total points],"ยังไม่ส่ง")</f>
        <v>17</v>
      </c>
      <c r="AQ446" s="5">
        <f>_xlfn.XLOOKUP(Table1[[#This Row],[email]],Quiz_5[Email],Quiz_5[Total points],"ยังไม่ส่ง")</f>
        <v>3</v>
      </c>
      <c r="AR446" s="37" t="s">
        <v>33118</v>
      </c>
      <c r="AS446" s="4" t="str">
        <f>IF(M446&lt;10,"ยังไม่ซ่อม",IF(Table1[[#This Row],[ซ่อมแล้วกลางภาค]]="ซ่อมแล้ว","ซ่อมแล้ว","ไม่ต้องซ่อม"))</f>
        <v>ซ่อมแล้ว</v>
      </c>
      <c r="BN446"/>
      <c r="BO446"/>
      <c r="BP446"/>
      <c r="BQ446"/>
    </row>
    <row r="447" spans="1:69" ht="19.5" x14ac:dyDescent="0.4">
      <c r="A447" s="21">
        <v>446</v>
      </c>
      <c r="B447" s="4">
        <v>12</v>
      </c>
      <c r="C447" s="4">
        <v>28</v>
      </c>
      <c r="D447" s="4" t="s">
        <v>33629</v>
      </c>
      <c r="E447" s="4" t="s">
        <v>32396</v>
      </c>
      <c r="F447" s="4" t="s">
        <v>33630</v>
      </c>
      <c r="G447" s="4" t="s">
        <v>33631</v>
      </c>
      <c r="H447" s="4" t="s">
        <v>2607</v>
      </c>
      <c r="I447" s="24">
        <f>ROUND(COUNTIF(Table1[[#This Row],[กิจกรรม 1.1]:[ท้ายบท 1]],"&lt;&gt;ยังไม่ส่ง")*2+IF(Table1[[#This Row],[Quiz 1]]&lt;&gt;"ยังไม่ส่ง",Table1[[#This Row],[Quiz 1]]*2/10,0),0)</f>
        <v>10</v>
      </c>
      <c r="J447" s="24">
        <f>ROUND(COUNTIF(Table1[[#This Row],[แบบฝึก 2.1]:[ท้ายบท 2]],"&lt;&gt;ยังไม่ส่ง")*8/3+IF(Table1[[#This Row],[Quiz 2]]&lt;&gt;"ยังไม่ส่ง",Table1[[#This Row],[Quiz 2]]*2/10,0),0)</f>
        <v>4</v>
      </c>
      <c r="K447" s="24">
        <f>ROUND(COUNTIF(Table1[[#This Row],[แบบฝึก 3.1]:[ท้ายบท 3]],"&lt;&gt;ยังไม่ส่ง")*3/2+IF(Table1[[#This Row],[Quiz 3]]&lt;&gt;"ยังไม่ส่ง",Table1[[#This Row],[Quiz 3]]*2/10,0),0)</f>
        <v>3</v>
      </c>
      <c r="L447" s="12">
        <f>Table1[[#This Row],[บท 1 '[10']]]+Table1[[#This Row],[บท 2 '[10']]]+Table1[[#This Row],[บท 3 '[5']]]</f>
        <v>17</v>
      </c>
      <c r="M447" s="12">
        <f>IF(Table1[[#This Row],[ซ่อมแล้วกลางภาค]]="ซ่อมแล้ว",10,Table1[[#This Row],[MID '[20']2]])</f>
        <v>12</v>
      </c>
      <c r="N447" s="12">
        <f>ROUND(COUNTIF(Table1[[#This Row],[แบบฝึก 4.1]:[ท้ายบท 4]],"&lt;&gt;ยังไม่ส่ง")*8/2+IF(Table1[[#This Row],[Quiz 4]]&lt;&gt;"ยังไม่ส่ง",Table1[[#This Row],[Quiz 4]]*2/10,0),0)</f>
        <v>1</v>
      </c>
      <c r="O447" s="12"/>
      <c r="P447" s="13">
        <f>ROUND(COUNTIF(Table1[[#This Row],[แบบฝึก 5.1]:[ท้ายบท 5]],"&lt;&gt;ยังไม่ส่ง")*8/3+IF(Table1[[#This Row],[Quiz 5]]&lt;&gt;"ยังไม่ส่ง",Table1[[#This Row],[Quiz 5]]*2/10,0),0)</f>
        <v>9</v>
      </c>
      <c r="Q447" s="12">
        <f>Table1[[#This Row],[บท 4 '[10']]]+Table1[[#This Row],[นำเสนอ '[5']]]+Table1[[#This Row],[บท 5 '[10']]]</f>
        <v>10</v>
      </c>
      <c r="R447" s="12">
        <f>Table1[[#This Row],[ก่อนกลางภาค '[25']]]+Table1[[#This Row],[กลางภาค '[20']]]+Table1[[#This Row],[หลังกลางภาค '[25']]]</f>
        <v>39</v>
      </c>
      <c r="S447" s="12"/>
      <c r="T447" s="12">
        <f>Table1[[#This Row],[ปลายภาค '[30']]]+Table1[[#This Row],[ก่อนปลายภาค '[70']]]</f>
        <v>39</v>
      </c>
      <c r="U447" s="11">
        <f t="shared" si="6"/>
        <v>0</v>
      </c>
      <c r="V447" s="5" t="str">
        <f>IF(_xlfn.XLOOKUP(Table1[[#This Row],[email]],กิจกรรม_11[Email],กิจกรรม_11[Completion time],0)&lt;&gt;0,"ส่งแล้ว","ยังไม่ส่ง")</f>
        <v>ส่งแล้ว</v>
      </c>
      <c r="W447" s="5" t="str">
        <f>IF(_xlfn.XLOOKUP(Table1[[#This Row],[email]],แบบฝึก_11[Email],แบบฝึก_11[Completion time],0)&lt;&gt;0,"ส่งแล้ว","ยังไม่ส่ง")</f>
        <v>ส่งแล้ว</v>
      </c>
      <c r="X447" s="5" t="str">
        <f>IF(_xlfn.XLOOKUP(Table1[[#This Row],[email]],แบบฝึก_12[Email],แบบฝึก_12[Completion time],0)&lt;&gt;0,"ส่งแล้ว","ยังไม่ส่ง")</f>
        <v>ส่งแล้ว</v>
      </c>
      <c r="Y447" s="5">
        <f>_xlfn.XLOOKUP(Table1[[#This Row],[email]],ท้ายบท_1[Email],ท้ายบท_1[Total points],"ยังไม่ส่ง")</f>
        <v>19</v>
      </c>
      <c r="Z447" s="4">
        <f>_xlfn.XLOOKUP(Table1[[#This Row],[email]],Quiz_1[Email],Quiz_1[Total points],"ยังไม่ส่ง")</f>
        <v>9</v>
      </c>
      <c r="AA447" s="5" t="str">
        <f>IF(_xlfn.XLOOKUP(Table1[[#This Row],[email]],แบบฝึก_21[Email],แบบฝึก_21[Completion time],0)&lt;&gt;0,"ส่งแล้ว","ยังไม่ส่ง")</f>
        <v>ส่งแล้ว</v>
      </c>
      <c r="AB447" s="5" t="str">
        <f>IF(_xlfn.XLOOKUP(Table1[[#This Row],[email]],แบบฝึก_22[Email],แบบฝึก_22[Completion time],0)&lt;&gt;0,"ส่งแล้ว","ยังไม่ส่ง")</f>
        <v>ยังไม่ส่ง</v>
      </c>
      <c r="AC447" s="5" t="str">
        <f>_xlfn.XLOOKUP(Table1[[#This Row],[email]],ท้ายบท_2[Email],ท้ายบท_2[Total points],"ยังไม่ส่ง")</f>
        <v>ยังไม่ส่ง</v>
      </c>
      <c r="AD447" s="5">
        <f>_xlfn.XLOOKUP(Table1[[#This Row],[email]],Quiz_2[Email],Quiz_2[Total points],"ยังไม่ส่ง")</f>
        <v>7</v>
      </c>
      <c r="AE447" s="5" t="str">
        <f>IF(_xlfn.XLOOKUP(Table1[[#This Row],[email]],แบบฝึก_31[Email],แบบฝึก_31[Completion time],0)&lt;&gt;0,"ส่งแล้ว","ยังไม่ส่ง")</f>
        <v>ส่งแล้ว</v>
      </c>
      <c r="AF447" s="5">
        <f>_xlfn.XLOOKUP(Table1[[#This Row],[email]],ท้ายบท_3[Email],ท้ายบท_3[Total points],"ยังไม่ส่ง")</f>
        <v>9</v>
      </c>
      <c r="AG447" s="5" t="str">
        <f>_xlfn.XLOOKUP(Table1[[#This Row],[email]],Quiz_3[Email],Quiz_3[Total points],"ยังไม่ส่ง")</f>
        <v>ยังไม่ส่ง</v>
      </c>
      <c r="AH447" s="12">
        <v>15</v>
      </c>
      <c r="AI447" s="4">
        <v>8</v>
      </c>
      <c r="AJ447" s="12">
        <f>ROUND((Table1[[#This Row],[mid '[20']]]+Table1[[#This Row],[mid '[10']]])/2,0)</f>
        <v>12</v>
      </c>
      <c r="AK447" s="5" t="str">
        <f>IF(_xlfn.XLOOKUP(Table1[[#This Row],[email]],แบบฝึก_41[Email],แบบฝึก_41[Completion time],0)&lt;&gt;0,"ส่งแล้ว","ยังไม่ส่ง")</f>
        <v>ยังไม่ส่ง</v>
      </c>
      <c r="AL447" s="5" t="str">
        <f>IF(_xlfn.XLOOKUP(Table1[[#This Row],[email]],ท้ายบท_4[Email],ท้ายบท_4[Total points],"ยังไม่ส่ง")&lt;&gt;0,"ส่งแล้ว","ยังไม่ส่ง")</f>
        <v>ยังไม่ส่ง</v>
      </c>
      <c r="AM447" s="5">
        <f>_xlfn.XLOOKUP(Table1[[#This Row],[email]],Quiz_4[Email],Quiz_4[Total points],"ยังไม่ส่ง")</f>
        <v>7</v>
      </c>
      <c r="AN447" s="5" t="str">
        <f>IF(_xlfn.XLOOKUP(Table1[[#This Row],[email]],แบบฝึก_51[Email],แบบฝึก_51[Completion time],0)&lt;&gt;0,"ส่งแล้ว","ยังไม่ส่ง")</f>
        <v>ส่งแล้ว</v>
      </c>
      <c r="AO447" s="5" t="str">
        <f>IF(_xlfn.XLOOKUP(Table1[[#This Row],[email]],แบบฝึก_52[Email],แบบฝึก_52[Completion time],0)&lt;&gt;0,"ส่งแล้ว","ยังไม่ส่ง")</f>
        <v>ส่งแล้ว</v>
      </c>
      <c r="AP447" s="5">
        <f>_xlfn.XLOOKUP(Table1[[#This Row],[email]],ท้ายบท_5[Email],ท้ายบท_5[Total points],"ยังไม่ส่ง")</f>
        <v>11</v>
      </c>
      <c r="AQ447" s="5">
        <f>_xlfn.XLOOKUP(Table1[[#This Row],[email]],Quiz_5[Email],Quiz_5[Total points],"ยังไม่ส่ง")</f>
        <v>6</v>
      </c>
      <c r="AR447" s="37"/>
      <c r="AS447" s="4" t="str">
        <f>IF(M447&lt;10,"ยังไม่ซ่อม",IF(Table1[[#This Row],[ซ่อมแล้วกลางภาค]]="ซ่อมแล้ว","ซ่อมแล้ว","ไม่ต้องซ่อม"))</f>
        <v>ไม่ต้องซ่อม</v>
      </c>
      <c r="BN447"/>
      <c r="BO447"/>
      <c r="BP447"/>
      <c r="BQ447"/>
    </row>
    <row r="448" spans="1:69" ht="19.5" x14ac:dyDescent="0.4">
      <c r="A448" s="21">
        <v>447</v>
      </c>
      <c r="B448" s="4">
        <v>12</v>
      </c>
      <c r="C448" s="4">
        <v>29</v>
      </c>
      <c r="D448" s="4" t="s">
        <v>33632</v>
      </c>
      <c r="E448" s="4" t="s">
        <v>32396</v>
      </c>
      <c r="F448" s="4" t="s">
        <v>33098</v>
      </c>
      <c r="G448" s="4" t="s">
        <v>33633</v>
      </c>
      <c r="H448" s="4" t="s">
        <v>2393</v>
      </c>
      <c r="I448" s="24">
        <f>ROUND(COUNTIF(Table1[[#This Row],[กิจกรรม 1.1]:[ท้ายบท 1]],"&lt;&gt;ยังไม่ส่ง")*2+IF(Table1[[#This Row],[Quiz 1]]&lt;&gt;"ยังไม่ส่ง",Table1[[#This Row],[Quiz 1]]*2/10,0),0)</f>
        <v>9</v>
      </c>
      <c r="J448" s="24">
        <f>ROUND(COUNTIF(Table1[[#This Row],[แบบฝึก 2.1]:[ท้ายบท 2]],"&lt;&gt;ยังไม่ส่ง")*8/3+IF(Table1[[#This Row],[Quiz 2]]&lt;&gt;"ยังไม่ส่ง",Table1[[#This Row],[Quiz 2]]*2/10,0),0)</f>
        <v>1</v>
      </c>
      <c r="K448" s="24">
        <f>ROUND(COUNTIF(Table1[[#This Row],[แบบฝึก 3.1]:[ท้ายบท 3]],"&lt;&gt;ยังไม่ส่ง")*3/2+IF(Table1[[#This Row],[Quiz 3]]&lt;&gt;"ยังไม่ส่ง",Table1[[#This Row],[Quiz 3]]*2/10,0),0)</f>
        <v>3</v>
      </c>
      <c r="L448" s="12">
        <f>Table1[[#This Row],[บท 1 '[10']]]+Table1[[#This Row],[บท 2 '[10']]]+Table1[[#This Row],[บท 3 '[5']]]</f>
        <v>13</v>
      </c>
      <c r="M448" s="12">
        <f>IF(Table1[[#This Row],[ซ่อมแล้วกลางภาค]]="ซ่อมแล้ว",10,Table1[[#This Row],[MID '[20']2]])</f>
        <v>7</v>
      </c>
      <c r="N448" s="12">
        <f>ROUND(COUNTIF(Table1[[#This Row],[แบบฝึก 4.1]:[ท้ายบท 4]],"&lt;&gt;ยังไม่ส่ง")*8/2+IF(Table1[[#This Row],[Quiz 4]]&lt;&gt;"ยังไม่ส่ง",Table1[[#This Row],[Quiz 4]]*2/10,0),0)</f>
        <v>1</v>
      </c>
      <c r="O448" s="12"/>
      <c r="P448" s="13">
        <f>ROUND(COUNTIF(Table1[[#This Row],[แบบฝึก 5.1]:[ท้ายบท 5]],"&lt;&gt;ยังไม่ส่ง")*8/3+IF(Table1[[#This Row],[Quiz 5]]&lt;&gt;"ยังไม่ส่ง",Table1[[#This Row],[Quiz 5]]*2/10,0),0)</f>
        <v>4</v>
      </c>
      <c r="Q448" s="12">
        <f>Table1[[#This Row],[บท 4 '[10']]]+Table1[[#This Row],[นำเสนอ '[5']]]+Table1[[#This Row],[บท 5 '[10']]]</f>
        <v>5</v>
      </c>
      <c r="R448" s="12">
        <f>Table1[[#This Row],[ก่อนกลางภาค '[25']]]+Table1[[#This Row],[กลางภาค '[20']]]+Table1[[#This Row],[หลังกลางภาค '[25']]]</f>
        <v>25</v>
      </c>
      <c r="S448" s="12"/>
      <c r="T448" s="12">
        <f>Table1[[#This Row],[ปลายภาค '[30']]]+Table1[[#This Row],[ก่อนปลายภาค '[70']]]</f>
        <v>25</v>
      </c>
      <c r="U448" s="11">
        <f t="shared" si="6"/>
        <v>0</v>
      </c>
      <c r="V448" s="5" t="str">
        <f>IF(_xlfn.XLOOKUP(Table1[[#This Row],[email]],กิจกรรม_11[Email],กิจกรรม_11[Completion time],0)&lt;&gt;0,"ส่งแล้ว","ยังไม่ส่ง")</f>
        <v>ส่งแล้ว</v>
      </c>
      <c r="W448" s="5" t="str">
        <f>IF(_xlfn.XLOOKUP(Table1[[#This Row],[email]],แบบฝึก_11[Email],แบบฝึก_11[Completion time],0)&lt;&gt;0,"ส่งแล้ว","ยังไม่ส่ง")</f>
        <v>ส่งแล้ว</v>
      </c>
      <c r="X448" s="5" t="str">
        <f>IF(_xlfn.XLOOKUP(Table1[[#This Row],[email]],แบบฝึก_12[Email],แบบฝึก_12[Completion time],0)&lt;&gt;0,"ส่งแล้ว","ยังไม่ส่ง")</f>
        <v>ส่งแล้ว</v>
      </c>
      <c r="Y448" s="5">
        <f>_xlfn.XLOOKUP(Table1[[#This Row],[email]],ท้ายบท_1[Email],ท้ายบท_1[Total points],"ยังไม่ส่ง")</f>
        <v>12</v>
      </c>
      <c r="Z448" s="4">
        <f>_xlfn.XLOOKUP(Table1[[#This Row],[email]],Quiz_1[Email],Quiz_1[Total points],"ยังไม่ส่ง")</f>
        <v>6</v>
      </c>
      <c r="AA448" s="5" t="str">
        <f>IF(_xlfn.XLOOKUP(Table1[[#This Row],[email]],แบบฝึก_21[Email],แบบฝึก_21[Completion time],0)&lt;&gt;0,"ส่งแล้ว","ยังไม่ส่ง")</f>
        <v>ยังไม่ส่ง</v>
      </c>
      <c r="AB448" s="5" t="str">
        <f>IF(_xlfn.XLOOKUP(Table1[[#This Row],[email]],แบบฝึก_22[Email],แบบฝึก_22[Completion time],0)&lt;&gt;0,"ส่งแล้ว","ยังไม่ส่ง")</f>
        <v>ยังไม่ส่ง</v>
      </c>
      <c r="AC448" s="5" t="str">
        <f>_xlfn.XLOOKUP(Table1[[#This Row],[email]],ท้ายบท_2[Email],ท้ายบท_2[Total points],"ยังไม่ส่ง")</f>
        <v>ยังไม่ส่ง</v>
      </c>
      <c r="AD448" s="5">
        <f>_xlfn.XLOOKUP(Table1[[#This Row],[email]],Quiz_2[Email],Quiz_2[Total points],"ยังไม่ส่ง")</f>
        <v>7</v>
      </c>
      <c r="AE448" s="5" t="str">
        <f>IF(_xlfn.XLOOKUP(Table1[[#This Row],[email]],แบบฝึก_31[Email],แบบฝึก_31[Completion time],0)&lt;&gt;0,"ส่งแล้ว","ยังไม่ส่ง")</f>
        <v>ส่งแล้ว</v>
      </c>
      <c r="AF448" s="5">
        <f>_xlfn.XLOOKUP(Table1[[#This Row],[email]],ท้ายบท_3[Email],ท้ายบท_3[Total points],"ยังไม่ส่ง")</f>
        <v>2</v>
      </c>
      <c r="AG448" s="5" t="str">
        <f>_xlfn.XLOOKUP(Table1[[#This Row],[email]],Quiz_3[Email],Quiz_3[Total points],"ยังไม่ส่ง")</f>
        <v>ยังไม่ส่ง</v>
      </c>
      <c r="AH448" s="12">
        <v>11</v>
      </c>
      <c r="AI448" s="4">
        <v>2</v>
      </c>
      <c r="AJ448" s="12">
        <f>ROUND((Table1[[#This Row],[mid '[20']]]+Table1[[#This Row],[mid '[10']]])/2,0)</f>
        <v>7</v>
      </c>
      <c r="AK448" s="5" t="str">
        <f>IF(_xlfn.XLOOKUP(Table1[[#This Row],[email]],แบบฝึก_41[Email],แบบฝึก_41[Completion time],0)&lt;&gt;0,"ส่งแล้ว","ยังไม่ส่ง")</f>
        <v>ยังไม่ส่ง</v>
      </c>
      <c r="AL448" s="5" t="str">
        <f>IF(_xlfn.XLOOKUP(Table1[[#This Row],[email]],ท้ายบท_4[Email],ท้ายบท_4[Total points],"ยังไม่ส่ง")&lt;&gt;0,"ส่งแล้ว","ยังไม่ส่ง")</f>
        <v>ยังไม่ส่ง</v>
      </c>
      <c r="AM448" s="5">
        <f>_xlfn.XLOOKUP(Table1[[#This Row],[email]],Quiz_4[Email],Quiz_4[Total points],"ยังไม่ส่ง")</f>
        <v>4</v>
      </c>
      <c r="AN448" s="5" t="str">
        <f>IF(_xlfn.XLOOKUP(Table1[[#This Row],[email]],แบบฝึก_51[Email],แบบฝึก_51[Completion time],0)&lt;&gt;0,"ส่งแล้ว","ยังไม่ส่ง")</f>
        <v>ยังไม่ส่ง</v>
      </c>
      <c r="AO448" s="5" t="str">
        <f>IF(_xlfn.XLOOKUP(Table1[[#This Row],[email]],แบบฝึก_52[Email],แบบฝึก_52[Completion time],0)&lt;&gt;0,"ส่งแล้ว","ยังไม่ส่ง")</f>
        <v>ยังไม่ส่ง</v>
      </c>
      <c r="AP448" s="5">
        <f>_xlfn.XLOOKUP(Table1[[#This Row],[email]],ท้ายบท_5[Email],ท้ายบท_5[Total points],"ยังไม่ส่ง")</f>
        <v>17</v>
      </c>
      <c r="AQ448" s="5">
        <f>_xlfn.XLOOKUP(Table1[[#This Row],[email]],Quiz_5[Email],Quiz_5[Total points],"ยังไม่ส่ง")</f>
        <v>5</v>
      </c>
      <c r="AR448" s="37"/>
      <c r="AS448" s="4" t="str">
        <f>IF(M448&lt;10,"ยังไม่ซ่อม",IF(Table1[[#This Row],[ซ่อมแล้วกลางภาค]]="ซ่อมแล้ว","ซ่อมแล้ว","ไม่ต้องซ่อม"))</f>
        <v>ยังไม่ซ่อม</v>
      </c>
      <c r="BN448"/>
      <c r="BO448"/>
      <c r="BP448"/>
      <c r="BQ448"/>
    </row>
    <row r="449" spans="1:69" ht="19.5" x14ac:dyDescent="0.4">
      <c r="A449" s="21">
        <v>448</v>
      </c>
      <c r="B449" s="4">
        <v>12</v>
      </c>
      <c r="C449" s="4">
        <v>30</v>
      </c>
      <c r="D449" s="4" t="s">
        <v>33634</v>
      </c>
      <c r="E449" s="4" t="s">
        <v>32396</v>
      </c>
      <c r="F449" s="4" t="s">
        <v>33635</v>
      </c>
      <c r="G449" s="4" t="s">
        <v>33636</v>
      </c>
      <c r="H449" s="4" t="s">
        <v>6050</v>
      </c>
      <c r="I449" s="24">
        <f>ROUND(COUNTIF(Table1[[#This Row],[กิจกรรม 1.1]:[ท้ายบท 1]],"&lt;&gt;ยังไม่ส่ง")*2+IF(Table1[[#This Row],[Quiz 1]]&lt;&gt;"ยังไม่ส่ง",Table1[[#This Row],[Quiz 1]]*2/10,0),0)</f>
        <v>3</v>
      </c>
      <c r="J449" s="24">
        <f>ROUND(COUNTIF(Table1[[#This Row],[แบบฝึก 2.1]:[ท้ายบท 2]],"&lt;&gt;ยังไม่ส่ง")*8/3+IF(Table1[[#This Row],[Quiz 2]]&lt;&gt;"ยังไม่ส่ง",Table1[[#This Row],[Quiz 2]]*2/10,0),0)</f>
        <v>1</v>
      </c>
      <c r="K449" s="24">
        <f>ROUND(COUNTIF(Table1[[#This Row],[แบบฝึก 3.1]:[ท้ายบท 3]],"&lt;&gt;ยังไม่ส่ง")*3/2+IF(Table1[[#This Row],[Quiz 3]]&lt;&gt;"ยังไม่ส่ง",Table1[[#This Row],[Quiz 3]]*2/10,0),0)</f>
        <v>0</v>
      </c>
      <c r="L449" s="12">
        <f>Table1[[#This Row],[บท 1 '[10']]]+Table1[[#This Row],[บท 2 '[10']]]+Table1[[#This Row],[บท 3 '[5']]]</f>
        <v>4</v>
      </c>
      <c r="M449" s="12">
        <f>IF(Table1[[#This Row],[ซ่อมแล้วกลางภาค]]="ซ่อมแล้ว",10,Table1[[#This Row],[MID '[20']2]])</f>
        <v>8</v>
      </c>
      <c r="N449" s="12">
        <f>ROUND(COUNTIF(Table1[[#This Row],[แบบฝึก 4.1]:[ท้ายบท 4]],"&lt;&gt;ยังไม่ส่ง")*8/2+IF(Table1[[#This Row],[Quiz 4]]&lt;&gt;"ยังไม่ส่ง",Table1[[#This Row],[Quiz 4]]*2/10,0),0)</f>
        <v>6</v>
      </c>
      <c r="O449" s="12"/>
      <c r="P449" s="13">
        <f>ROUND(COUNTIF(Table1[[#This Row],[แบบฝึก 5.1]:[ท้ายบท 5]],"&lt;&gt;ยังไม่ส่ง")*8/3+IF(Table1[[#This Row],[Quiz 5]]&lt;&gt;"ยังไม่ส่ง",Table1[[#This Row],[Quiz 5]]*2/10,0),0)</f>
        <v>1</v>
      </c>
      <c r="Q449" s="12">
        <f>Table1[[#This Row],[บท 4 '[10']]]+Table1[[#This Row],[นำเสนอ '[5']]]+Table1[[#This Row],[บท 5 '[10']]]</f>
        <v>7</v>
      </c>
      <c r="R449" s="12">
        <f>Table1[[#This Row],[ก่อนกลางภาค '[25']]]+Table1[[#This Row],[กลางภาค '[20']]]+Table1[[#This Row],[หลังกลางภาค '[25']]]</f>
        <v>19</v>
      </c>
      <c r="S449" s="12"/>
      <c r="T449" s="12">
        <f>Table1[[#This Row],[ปลายภาค '[30']]]+Table1[[#This Row],[ก่อนปลายภาค '[70']]]</f>
        <v>19</v>
      </c>
      <c r="U449" s="11">
        <f t="shared" si="6"/>
        <v>0</v>
      </c>
      <c r="V449" s="5" t="str">
        <f>IF(_xlfn.XLOOKUP(Table1[[#This Row],[email]],กิจกรรม_11[Email],กิจกรรม_11[Completion time],0)&lt;&gt;0,"ส่งแล้ว","ยังไม่ส่ง")</f>
        <v>ยังไม่ส่ง</v>
      </c>
      <c r="W449" s="5" t="str">
        <f>IF(_xlfn.XLOOKUP(Table1[[#This Row],[email]],แบบฝึก_11[Email],แบบฝึก_11[Completion time],0)&lt;&gt;0,"ส่งแล้ว","ยังไม่ส่ง")</f>
        <v>ส่งแล้ว</v>
      </c>
      <c r="X449" s="5" t="str">
        <f>IF(_xlfn.XLOOKUP(Table1[[#This Row],[email]],แบบฝึก_12[Email],แบบฝึก_12[Completion time],0)&lt;&gt;0,"ส่งแล้ว","ยังไม่ส่ง")</f>
        <v>ยังไม่ส่ง</v>
      </c>
      <c r="Y449" s="5" t="str">
        <f>_xlfn.XLOOKUP(Table1[[#This Row],[email]],ท้ายบท_1[Email],ท้ายบท_1[Total points],"ยังไม่ส่ง")</f>
        <v>ยังไม่ส่ง</v>
      </c>
      <c r="Z449" s="4">
        <f>_xlfn.XLOOKUP(Table1[[#This Row],[email]],Quiz_1[Email],Quiz_1[Total points],"ยังไม่ส่ง")</f>
        <v>4</v>
      </c>
      <c r="AA449" s="5" t="str">
        <f>IF(_xlfn.XLOOKUP(Table1[[#This Row],[email]],แบบฝึก_21[Email],แบบฝึก_21[Completion time],0)&lt;&gt;0,"ส่งแล้ว","ยังไม่ส่ง")</f>
        <v>ยังไม่ส่ง</v>
      </c>
      <c r="AB449" s="5" t="str">
        <f>IF(_xlfn.XLOOKUP(Table1[[#This Row],[email]],แบบฝึก_22[Email],แบบฝึก_22[Completion time],0)&lt;&gt;0,"ส่งแล้ว","ยังไม่ส่ง")</f>
        <v>ยังไม่ส่ง</v>
      </c>
      <c r="AC449" s="5" t="str">
        <f>_xlfn.XLOOKUP(Table1[[#This Row],[email]],ท้ายบท_2[Email],ท้ายบท_2[Total points],"ยังไม่ส่ง")</f>
        <v>ยังไม่ส่ง</v>
      </c>
      <c r="AD449" s="5">
        <f>_xlfn.XLOOKUP(Table1[[#This Row],[email]],Quiz_2[Email],Quiz_2[Total points],"ยังไม่ส่ง")</f>
        <v>7</v>
      </c>
      <c r="AE449" s="5" t="str">
        <f>IF(_xlfn.XLOOKUP(Table1[[#This Row],[email]],แบบฝึก_31[Email],แบบฝึก_31[Completion time],0)&lt;&gt;0,"ส่งแล้ว","ยังไม่ส่ง")</f>
        <v>ยังไม่ส่ง</v>
      </c>
      <c r="AF449" s="5" t="str">
        <f>_xlfn.XLOOKUP(Table1[[#This Row],[email]],ท้ายบท_3[Email],ท้ายบท_3[Total points],"ยังไม่ส่ง")</f>
        <v>ยังไม่ส่ง</v>
      </c>
      <c r="AG449" s="5" t="str">
        <f>_xlfn.XLOOKUP(Table1[[#This Row],[email]],Quiz_3[Email],Quiz_3[Total points],"ยังไม่ส่ง")</f>
        <v>ยังไม่ส่ง</v>
      </c>
      <c r="AH449" s="12">
        <v>10</v>
      </c>
      <c r="AI449" s="4">
        <v>5</v>
      </c>
      <c r="AJ449" s="12">
        <f>ROUND((Table1[[#This Row],[mid '[20']]]+Table1[[#This Row],[mid '[10']]])/2,0)</f>
        <v>8</v>
      </c>
      <c r="AK449" s="5" t="str">
        <f>IF(_xlfn.XLOOKUP(Table1[[#This Row],[email]],แบบฝึก_41[Email],แบบฝึก_41[Completion time],0)&lt;&gt;0,"ส่งแล้ว","ยังไม่ส่ง")</f>
        <v>ยังไม่ส่ง</v>
      </c>
      <c r="AL449" s="5" t="str">
        <f>IF(_xlfn.XLOOKUP(Table1[[#This Row],[email]],ท้ายบท_4[Email],ท้ายบท_4[Total points],"ยังไม่ส่ง")&lt;&gt;0,"ส่งแล้ว","ยังไม่ส่ง")</f>
        <v>ส่งแล้ว</v>
      </c>
      <c r="AM449" s="5">
        <f>_xlfn.XLOOKUP(Table1[[#This Row],[email]],Quiz_4[Email],Quiz_4[Total points],"ยังไม่ส่ง")</f>
        <v>8</v>
      </c>
      <c r="AN449" s="5" t="str">
        <f>IF(_xlfn.XLOOKUP(Table1[[#This Row],[email]],แบบฝึก_51[Email],แบบฝึก_51[Completion time],0)&lt;&gt;0,"ส่งแล้ว","ยังไม่ส่ง")</f>
        <v>ยังไม่ส่ง</v>
      </c>
      <c r="AO449" s="5" t="str">
        <f>IF(_xlfn.XLOOKUP(Table1[[#This Row],[email]],แบบฝึก_52[Email],แบบฝึก_52[Completion time],0)&lt;&gt;0,"ส่งแล้ว","ยังไม่ส่ง")</f>
        <v>ยังไม่ส่ง</v>
      </c>
      <c r="AP449" s="5" t="str">
        <f>_xlfn.XLOOKUP(Table1[[#This Row],[email]],ท้ายบท_5[Email],ท้ายบท_5[Total points],"ยังไม่ส่ง")</f>
        <v>ยังไม่ส่ง</v>
      </c>
      <c r="AQ449" s="5">
        <f>_xlfn.XLOOKUP(Table1[[#This Row],[email]],Quiz_5[Email],Quiz_5[Total points],"ยังไม่ส่ง")</f>
        <v>4</v>
      </c>
      <c r="AR449" s="37"/>
      <c r="AS449" s="4" t="str">
        <f>IF(M449&lt;10,"ยังไม่ซ่อม",IF(Table1[[#This Row],[ซ่อมแล้วกลางภาค]]="ซ่อมแล้ว","ซ่อมแล้ว","ไม่ต้องซ่อม"))</f>
        <v>ยังไม่ซ่อม</v>
      </c>
      <c r="BN449"/>
      <c r="BO449"/>
      <c r="BP449"/>
      <c r="BQ449"/>
    </row>
    <row r="450" spans="1:69" ht="19.5" x14ac:dyDescent="0.4">
      <c r="A450" s="21">
        <v>449</v>
      </c>
      <c r="B450" s="4">
        <v>12</v>
      </c>
      <c r="C450" s="4">
        <v>31</v>
      </c>
      <c r="D450" s="4" t="s">
        <v>33637</v>
      </c>
      <c r="E450" s="4" t="s">
        <v>32396</v>
      </c>
      <c r="F450" s="4" t="s">
        <v>33403</v>
      </c>
      <c r="G450" s="4" t="s">
        <v>33576</v>
      </c>
      <c r="H450" s="4" t="s">
        <v>32023</v>
      </c>
      <c r="I450" s="24">
        <f>ROUND(COUNTIF(Table1[[#This Row],[กิจกรรม 1.1]:[ท้ายบท 1]],"&lt;&gt;ยังไม่ส่ง")*2+IF(Table1[[#This Row],[Quiz 1]]&lt;&gt;"ยังไม่ส่ง",Table1[[#This Row],[Quiz 1]]*2/10,0),0)</f>
        <v>1</v>
      </c>
      <c r="J450" s="24">
        <f>ROUND(COUNTIF(Table1[[#This Row],[แบบฝึก 2.1]:[ท้ายบท 2]],"&lt;&gt;ยังไม่ส่ง")*8/3+IF(Table1[[#This Row],[Quiz 2]]&lt;&gt;"ยังไม่ส่ง",Table1[[#This Row],[Quiz 2]]*2/10,0),0)</f>
        <v>1</v>
      </c>
      <c r="K450" s="24">
        <f>ROUND(COUNTIF(Table1[[#This Row],[แบบฝึก 3.1]:[ท้ายบท 3]],"&lt;&gt;ยังไม่ส่ง")*3/2+IF(Table1[[#This Row],[Quiz 3]]&lt;&gt;"ยังไม่ส่ง",Table1[[#This Row],[Quiz 3]]*2/10,0),0)</f>
        <v>0</v>
      </c>
      <c r="L450" s="12">
        <f>Table1[[#This Row],[บท 1 '[10']]]+Table1[[#This Row],[บท 2 '[10']]]+Table1[[#This Row],[บท 3 '[5']]]</f>
        <v>2</v>
      </c>
      <c r="M450" s="12">
        <f>IF(Table1[[#This Row],[ซ่อมแล้วกลางภาค]]="ซ่อมแล้ว",10,Table1[[#This Row],[MID '[20']2]])</f>
        <v>6</v>
      </c>
      <c r="N450" s="12">
        <f>ROUND(COUNTIF(Table1[[#This Row],[แบบฝึก 4.1]:[ท้ายบท 4]],"&lt;&gt;ยังไม่ส่ง")*8/2+IF(Table1[[#This Row],[Quiz 4]]&lt;&gt;"ยังไม่ส่ง",Table1[[#This Row],[Quiz 4]]*2/10,0),0)</f>
        <v>4</v>
      </c>
      <c r="O450" s="12"/>
      <c r="P450" s="13">
        <f>ROUND(COUNTIF(Table1[[#This Row],[แบบฝึก 5.1]:[ท้ายบท 5]],"&lt;&gt;ยังไม่ส่ง")*8/3+IF(Table1[[#This Row],[Quiz 5]]&lt;&gt;"ยังไม่ส่ง",Table1[[#This Row],[Quiz 5]]*2/10,0),0)</f>
        <v>3</v>
      </c>
      <c r="Q450" s="12">
        <f>Table1[[#This Row],[บท 4 '[10']]]+Table1[[#This Row],[นำเสนอ '[5']]]+Table1[[#This Row],[บท 5 '[10']]]</f>
        <v>7</v>
      </c>
      <c r="R450" s="12">
        <f>Table1[[#This Row],[ก่อนกลางภาค '[25']]]+Table1[[#This Row],[กลางภาค '[20']]]+Table1[[#This Row],[หลังกลางภาค '[25']]]</f>
        <v>15</v>
      </c>
      <c r="S450" s="12"/>
      <c r="T450" s="12">
        <f>Table1[[#This Row],[ปลายภาค '[30']]]+Table1[[#This Row],[ก่อนปลายภาค '[70']]]</f>
        <v>15</v>
      </c>
      <c r="U450" s="11">
        <f t="shared" ref="U450:U513" si="7">IF(T450&gt;=79.5,4,IF(T450&gt;=74.5,3.5,IF(T450&gt;=69.5,3, IF(T450&gt;=64.5,2.5, IF(T450&gt;=59.5,2, IF(T450&gt;=54.5,1.5, IF(T450&gt;=49.5,1, IF(T450&lt;=49,0))))))))</f>
        <v>0</v>
      </c>
      <c r="V450" s="5" t="str">
        <f>IF(_xlfn.XLOOKUP(Table1[[#This Row],[email]],กิจกรรม_11[Email],กิจกรรม_11[Completion time],0)&lt;&gt;0,"ส่งแล้ว","ยังไม่ส่ง")</f>
        <v>ยังไม่ส่ง</v>
      </c>
      <c r="W450" s="5" t="str">
        <f>IF(_xlfn.XLOOKUP(Table1[[#This Row],[email]],แบบฝึก_11[Email],แบบฝึก_11[Completion time],0)&lt;&gt;0,"ส่งแล้ว","ยังไม่ส่ง")</f>
        <v>ยังไม่ส่ง</v>
      </c>
      <c r="X450" s="5" t="str">
        <f>IF(_xlfn.XLOOKUP(Table1[[#This Row],[email]],แบบฝึก_12[Email],แบบฝึก_12[Completion time],0)&lt;&gt;0,"ส่งแล้ว","ยังไม่ส่ง")</f>
        <v>ยังไม่ส่ง</v>
      </c>
      <c r="Y450" s="5" t="str">
        <f>_xlfn.XLOOKUP(Table1[[#This Row],[email]],ท้ายบท_1[Email],ท้ายบท_1[Total points],"ยังไม่ส่ง")</f>
        <v>ยังไม่ส่ง</v>
      </c>
      <c r="Z450" s="4">
        <f>_xlfn.XLOOKUP(Table1[[#This Row],[email]],Quiz_1[Email],Quiz_1[Total points],"ยังไม่ส่ง")</f>
        <v>5</v>
      </c>
      <c r="AA450" s="5" t="str">
        <f>IF(_xlfn.XLOOKUP(Table1[[#This Row],[email]],แบบฝึก_21[Email],แบบฝึก_21[Completion time],0)&lt;&gt;0,"ส่งแล้ว","ยังไม่ส่ง")</f>
        <v>ยังไม่ส่ง</v>
      </c>
      <c r="AB450" s="5" t="str">
        <f>IF(_xlfn.XLOOKUP(Table1[[#This Row],[email]],แบบฝึก_22[Email],แบบฝึก_22[Completion time],0)&lt;&gt;0,"ส่งแล้ว","ยังไม่ส่ง")</f>
        <v>ยังไม่ส่ง</v>
      </c>
      <c r="AC450" s="5" t="str">
        <f>_xlfn.XLOOKUP(Table1[[#This Row],[email]],ท้ายบท_2[Email],ท้ายบท_2[Total points],"ยังไม่ส่ง")</f>
        <v>ยังไม่ส่ง</v>
      </c>
      <c r="AD450" s="5">
        <f>_xlfn.XLOOKUP(Table1[[#This Row],[email]],Quiz_2[Email],Quiz_2[Total points],"ยังไม่ส่ง")</f>
        <v>4</v>
      </c>
      <c r="AE450" s="5" t="str">
        <f>IF(_xlfn.XLOOKUP(Table1[[#This Row],[email]],แบบฝึก_31[Email],แบบฝึก_31[Completion time],0)&lt;&gt;0,"ส่งแล้ว","ยังไม่ส่ง")</f>
        <v>ยังไม่ส่ง</v>
      </c>
      <c r="AF450" s="5" t="str">
        <f>_xlfn.XLOOKUP(Table1[[#This Row],[email]],ท้ายบท_3[Email],ท้ายบท_3[Total points],"ยังไม่ส่ง")</f>
        <v>ยังไม่ส่ง</v>
      </c>
      <c r="AG450" s="5" t="str">
        <f>_xlfn.XLOOKUP(Table1[[#This Row],[email]],Quiz_3[Email],Quiz_3[Total points],"ยังไม่ส่ง")</f>
        <v>ยังไม่ส่ง</v>
      </c>
      <c r="AH450" s="12">
        <v>8</v>
      </c>
      <c r="AI450" s="4">
        <v>4</v>
      </c>
      <c r="AJ450" s="12">
        <f>ROUND((Table1[[#This Row],[mid '[20']]]+Table1[[#This Row],[mid '[10']]])/2,0)</f>
        <v>6</v>
      </c>
      <c r="AK450" s="5" t="str">
        <f>IF(_xlfn.XLOOKUP(Table1[[#This Row],[email]],แบบฝึก_41[Email],แบบฝึก_41[Completion time],0)&lt;&gt;0,"ส่งแล้ว","ยังไม่ส่ง")</f>
        <v>ยังไม่ส่ง</v>
      </c>
      <c r="AL450" s="5" t="str">
        <f>IF(_xlfn.XLOOKUP(Table1[[#This Row],[email]],ท้ายบท_4[Email],ท้ายบท_4[Total points],"ยังไม่ส่ง")&lt;&gt;0,"ส่งแล้ว","ยังไม่ส่ง")</f>
        <v>ส่งแล้ว</v>
      </c>
      <c r="AM450" s="5" t="str">
        <f>_xlfn.XLOOKUP(Table1[[#This Row],[email]],Quiz_4[Email],Quiz_4[Total points],"ยังไม่ส่ง")</f>
        <v>ยังไม่ส่ง</v>
      </c>
      <c r="AN450" s="5" t="str">
        <f>IF(_xlfn.XLOOKUP(Table1[[#This Row],[email]],แบบฝึก_51[Email],แบบฝึก_51[Completion time],0)&lt;&gt;0,"ส่งแล้ว","ยังไม่ส่ง")</f>
        <v>ยังไม่ส่ง</v>
      </c>
      <c r="AO450" s="5" t="str">
        <f>IF(_xlfn.XLOOKUP(Table1[[#This Row],[email]],แบบฝึก_52[Email],แบบฝึก_52[Completion time],0)&lt;&gt;0,"ส่งแล้ว","ยังไม่ส่ง")</f>
        <v>ส่งแล้ว</v>
      </c>
      <c r="AP450" s="5" t="str">
        <f>_xlfn.XLOOKUP(Table1[[#This Row],[email]],ท้ายบท_5[Email],ท้ายบท_5[Total points],"ยังไม่ส่ง")</f>
        <v>ยังไม่ส่ง</v>
      </c>
      <c r="AQ450" s="5" t="str">
        <f>_xlfn.XLOOKUP(Table1[[#This Row],[email]],Quiz_5[Email],Quiz_5[Total points],"ยังไม่ส่ง")</f>
        <v>ยังไม่ส่ง</v>
      </c>
      <c r="AR450" s="37"/>
      <c r="AS450" s="4" t="str">
        <f>IF(M450&lt;10,"ยังไม่ซ่อม",IF(Table1[[#This Row],[ซ่อมแล้วกลางภาค]]="ซ่อมแล้ว","ซ่อมแล้ว","ไม่ต้องซ่อม"))</f>
        <v>ยังไม่ซ่อม</v>
      </c>
      <c r="BN450"/>
      <c r="BO450"/>
      <c r="BP450"/>
      <c r="BQ450"/>
    </row>
    <row r="451" spans="1:69" ht="19.5" x14ac:dyDescent="0.4">
      <c r="A451" s="21">
        <v>450</v>
      </c>
      <c r="B451" s="4">
        <v>12</v>
      </c>
      <c r="C451" s="4">
        <v>32</v>
      </c>
      <c r="D451" s="4" t="s">
        <v>33638</v>
      </c>
      <c r="E451" s="4" t="s">
        <v>32396</v>
      </c>
      <c r="F451" s="4" t="s">
        <v>32021</v>
      </c>
      <c r="G451" s="4" t="s">
        <v>33639</v>
      </c>
      <c r="H451" s="4" t="s">
        <v>6115</v>
      </c>
      <c r="I451" s="24">
        <f>ROUND(COUNTIF(Table1[[#This Row],[กิจกรรม 1.1]:[ท้ายบท 1]],"&lt;&gt;ยังไม่ส่ง")*2+IF(Table1[[#This Row],[Quiz 1]]&lt;&gt;"ยังไม่ส่ง",Table1[[#This Row],[Quiz 1]]*2/10,0),0)</f>
        <v>5</v>
      </c>
      <c r="J451" s="24">
        <f>ROUND(COUNTIF(Table1[[#This Row],[แบบฝึก 2.1]:[ท้ายบท 2]],"&lt;&gt;ยังไม่ส่ง")*8/3+IF(Table1[[#This Row],[Quiz 2]]&lt;&gt;"ยังไม่ส่ง",Table1[[#This Row],[Quiz 2]]*2/10,0),0)</f>
        <v>0</v>
      </c>
      <c r="K451" s="24">
        <f>ROUND(COUNTIF(Table1[[#This Row],[แบบฝึก 3.1]:[ท้ายบท 3]],"&lt;&gt;ยังไม่ส่ง")*3/2+IF(Table1[[#This Row],[Quiz 3]]&lt;&gt;"ยังไม่ส่ง",Table1[[#This Row],[Quiz 3]]*2/10,0),0)</f>
        <v>0</v>
      </c>
      <c r="L451" s="12">
        <f>Table1[[#This Row],[บท 1 '[10']]]+Table1[[#This Row],[บท 2 '[10']]]+Table1[[#This Row],[บท 3 '[5']]]</f>
        <v>5</v>
      </c>
      <c r="M451" s="12">
        <f>IF(Table1[[#This Row],[ซ่อมแล้วกลางภาค]]="ซ่อมแล้ว",10,Table1[[#This Row],[MID '[20']2]])</f>
        <v>7</v>
      </c>
      <c r="N451" s="12">
        <f>ROUND(COUNTIF(Table1[[#This Row],[แบบฝึก 4.1]:[ท้ายบท 4]],"&lt;&gt;ยังไม่ส่ง")*8/2+IF(Table1[[#This Row],[Quiz 4]]&lt;&gt;"ยังไม่ส่ง",Table1[[#This Row],[Quiz 4]]*2/10,0),0)</f>
        <v>5</v>
      </c>
      <c r="O451" s="12"/>
      <c r="P451" s="13">
        <f>ROUND(COUNTIF(Table1[[#This Row],[แบบฝึก 5.1]:[ท้ายบท 5]],"&lt;&gt;ยังไม่ส่ง")*8/3+IF(Table1[[#This Row],[Quiz 5]]&lt;&gt;"ยังไม่ส่ง",Table1[[#This Row],[Quiz 5]]*2/10,0),0)</f>
        <v>0</v>
      </c>
      <c r="Q451" s="12">
        <f>Table1[[#This Row],[บท 4 '[10']]]+Table1[[#This Row],[นำเสนอ '[5']]]+Table1[[#This Row],[บท 5 '[10']]]</f>
        <v>5</v>
      </c>
      <c r="R451" s="12">
        <f>Table1[[#This Row],[ก่อนกลางภาค '[25']]]+Table1[[#This Row],[กลางภาค '[20']]]+Table1[[#This Row],[หลังกลางภาค '[25']]]</f>
        <v>17</v>
      </c>
      <c r="S451" s="12"/>
      <c r="T451" s="12">
        <f>Table1[[#This Row],[ปลายภาค '[30']]]+Table1[[#This Row],[ก่อนปลายภาค '[70']]]</f>
        <v>17</v>
      </c>
      <c r="U451" s="11">
        <f t="shared" si="7"/>
        <v>0</v>
      </c>
      <c r="V451" s="5" t="str">
        <f>IF(_xlfn.XLOOKUP(Table1[[#This Row],[email]],กิจกรรม_11[Email],กิจกรรม_11[Completion time],0)&lt;&gt;0,"ส่งแล้ว","ยังไม่ส่ง")</f>
        <v>ยังไม่ส่ง</v>
      </c>
      <c r="W451" s="5" t="str">
        <f>IF(_xlfn.XLOOKUP(Table1[[#This Row],[email]],แบบฝึก_11[Email],แบบฝึก_11[Completion time],0)&lt;&gt;0,"ส่งแล้ว","ยังไม่ส่ง")</f>
        <v>ส่งแล้ว</v>
      </c>
      <c r="X451" s="5" t="str">
        <f>IF(_xlfn.XLOOKUP(Table1[[#This Row],[email]],แบบฝึก_12[Email],แบบฝึก_12[Completion time],0)&lt;&gt;0,"ส่งแล้ว","ยังไม่ส่ง")</f>
        <v>ส่งแล้ว</v>
      </c>
      <c r="Y451" s="5" t="str">
        <f>_xlfn.XLOOKUP(Table1[[#This Row],[email]],ท้ายบท_1[Email],ท้ายบท_1[Total points],"ยังไม่ส่ง")</f>
        <v>ยังไม่ส่ง</v>
      </c>
      <c r="Z451" s="4">
        <f>_xlfn.XLOOKUP(Table1[[#This Row],[email]],Quiz_1[Email],Quiz_1[Total points],"ยังไม่ส่ง")</f>
        <v>5</v>
      </c>
      <c r="AA451" s="5" t="str">
        <f>IF(_xlfn.XLOOKUP(Table1[[#This Row],[email]],แบบฝึก_21[Email],แบบฝึก_21[Completion time],0)&lt;&gt;0,"ส่งแล้ว","ยังไม่ส่ง")</f>
        <v>ยังไม่ส่ง</v>
      </c>
      <c r="AB451" s="5" t="str">
        <f>IF(_xlfn.XLOOKUP(Table1[[#This Row],[email]],แบบฝึก_22[Email],แบบฝึก_22[Completion time],0)&lt;&gt;0,"ส่งแล้ว","ยังไม่ส่ง")</f>
        <v>ยังไม่ส่ง</v>
      </c>
      <c r="AC451" s="5" t="str">
        <f>_xlfn.XLOOKUP(Table1[[#This Row],[email]],ท้ายบท_2[Email],ท้ายบท_2[Total points],"ยังไม่ส่ง")</f>
        <v>ยังไม่ส่ง</v>
      </c>
      <c r="AD451" s="5" t="str">
        <f>_xlfn.XLOOKUP(Table1[[#This Row],[email]],Quiz_2[Email],Quiz_2[Total points],"ยังไม่ส่ง")</f>
        <v>ยังไม่ส่ง</v>
      </c>
      <c r="AE451" s="5" t="str">
        <f>IF(_xlfn.XLOOKUP(Table1[[#This Row],[email]],แบบฝึก_31[Email],แบบฝึก_31[Completion time],0)&lt;&gt;0,"ส่งแล้ว","ยังไม่ส่ง")</f>
        <v>ยังไม่ส่ง</v>
      </c>
      <c r="AF451" s="5" t="str">
        <f>_xlfn.XLOOKUP(Table1[[#This Row],[email]],ท้ายบท_3[Email],ท้ายบท_3[Total points],"ยังไม่ส่ง")</f>
        <v>ยังไม่ส่ง</v>
      </c>
      <c r="AG451" s="5" t="str">
        <f>_xlfn.XLOOKUP(Table1[[#This Row],[email]],Quiz_3[Email],Quiz_3[Total points],"ยังไม่ส่ง")</f>
        <v>ยังไม่ส่ง</v>
      </c>
      <c r="AH451" s="12">
        <v>10</v>
      </c>
      <c r="AI451" s="4">
        <v>3</v>
      </c>
      <c r="AJ451" s="12">
        <f>ROUND((Table1[[#This Row],[mid '[20']]]+Table1[[#This Row],[mid '[10']]])/2,0)</f>
        <v>7</v>
      </c>
      <c r="AK451" s="5" t="str">
        <f>IF(_xlfn.XLOOKUP(Table1[[#This Row],[email]],แบบฝึก_41[Email],แบบฝึก_41[Completion time],0)&lt;&gt;0,"ส่งแล้ว","ยังไม่ส่ง")</f>
        <v>ยังไม่ส่ง</v>
      </c>
      <c r="AL451" s="5" t="str">
        <f>IF(_xlfn.XLOOKUP(Table1[[#This Row],[email]],ท้ายบท_4[Email],ท้ายบท_4[Total points],"ยังไม่ส่ง")&lt;&gt;0,"ส่งแล้ว","ยังไม่ส่ง")</f>
        <v>ส่งแล้ว</v>
      </c>
      <c r="AM451" s="5">
        <f>_xlfn.XLOOKUP(Table1[[#This Row],[email]],Quiz_4[Email],Quiz_4[Total points],"ยังไม่ส่ง")</f>
        <v>5</v>
      </c>
      <c r="AN451" s="5" t="str">
        <f>IF(_xlfn.XLOOKUP(Table1[[#This Row],[email]],แบบฝึก_51[Email],แบบฝึก_51[Completion time],0)&lt;&gt;0,"ส่งแล้ว","ยังไม่ส่ง")</f>
        <v>ยังไม่ส่ง</v>
      </c>
      <c r="AO451" s="5" t="str">
        <f>IF(_xlfn.XLOOKUP(Table1[[#This Row],[email]],แบบฝึก_52[Email],แบบฝึก_52[Completion time],0)&lt;&gt;0,"ส่งแล้ว","ยังไม่ส่ง")</f>
        <v>ยังไม่ส่ง</v>
      </c>
      <c r="AP451" s="5" t="str">
        <f>_xlfn.XLOOKUP(Table1[[#This Row],[email]],ท้ายบท_5[Email],ท้ายบท_5[Total points],"ยังไม่ส่ง")</f>
        <v>ยังไม่ส่ง</v>
      </c>
      <c r="AQ451" s="5">
        <f>_xlfn.XLOOKUP(Table1[[#This Row],[email]],Quiz_5[Email],Quiz_5[Total points],"ยังไม่ส่ง")</f>
        <v>2</v>
      </c>
      <c r="AR451" s="37"/>
      <c r="AS451" s="4" t="str">
        <f>IF(M451&lt;10,"ยังไม่ซ่อม",IF(Table1[[#This Row],[ซ่อมแล้วกลางภาค]]="ซ่อมแล้ว","ซ่อมแล้ว","ไม่ต้องซ่อม"))</f>
        <v>ยังไม่ซ่อม</v>
      </c>
      <c r="BN451"/>
      <c r="BO451"/>
      <c r="BP451"/>
      <c r="BQ451"/>
    </row>
    <row r="452" spans="1:69" ht="19.5" x14ac:dyDescent="0.4">
      <c r="A452" s="21">
        <v>451</v>
      </c>
      <c r="B452" s="4">
        <v>12</v>
      </c>
      <c r="C452" s="4">
        <v>33</v>
      </c>
      <c r="D452" s="4" t="s">
        <v>33640</v>
      </c>
      <c r="E452" s="4" t="s">
        <v>32396</v>
      </c>
      <c r="F452" s="4" t="s">
        <v>33641</v>
      </c>
      <c r="G452" s="4" t="s">
        <v>33642</v>
      </c>
      <c r="H452" s="4" t="s">
        <v>6264</v>
      </c>
      <c r="I452" s="24">
        <f>ROUND(COUNTIF(Table1[[#This Row],[กิจกรรม 1.1]:[ท้ายบท 1]],"&lt;&gt;ยังไม่ส่ง")*2+IF(Table1[[#This Row],[Quiz 1]]&lt;&gt;"ยังไม่ส่ง",Table1[[#This Row],[Quiz 1]]*2/10,0),0)</f>
        <v>3</v>
      </c>
      <c r="J452" s="24">
        <f>ROUND(COUNTIF(Table1[[#This Row],[แบบฝึก 2.1]:[ท้ายบท 2]],"&lt;&gt;ยังไม่ส่ง")*8/3+IF(Table1[[#This Row],[Quiz 2]]&lt;&gt;"ยังไม่ส่ง",Table1[[#This Row],[Quiz 2]]*2/10,0),0)</f>
        <v>0</v>
      </c>
      <c r="K452" s="24">
        <f>ROUND(COUNTIF(Table1[[#This Row],[แบบฝึก 3.1]:[ท้ายบท 3]],"&lt;&gt;ยังไม่ส่ง")*3/2+IF(Table1[[#This Row],[Quiz 3]]&lt;&gt;"ยังไม่ส่ง",Table1[[#This Row],[Quiz 3]]*2/10,0),0)</f>
        <v>2</v>
      </c>
      <c r="L452" s="12">
        <f>Table1[[#This Row],[บท 1 '[10']]]+Table1[[#This Row],[บท 2 '[10']]]+Table1[[#This Row],[บท 3 '[5']]]</f>
        <v>5</v>
      </c>
      <c r="M452" s="12">
        <f>IF(Table1[[#This Row],[ซ่อมแล้วกลางภาค]]="ซ่อมแล้ว",10,Table1[[#This Row],[MID '[20']2]])</f>
        <v>5</v>
      </c>
      <c r="N452" s="12">
        <f>ROUND(COUNTIF(Table1[[#This Row],[แบบฝึก 4.1]:[ท้ายบท 4]],"&lt;&gt;ยังไม่ส่ง")*8/2+IF(Table1[[#This Row],[Quiz 4]]&lt;&gt;"ยังไม่ส่ง",Table1[[#This Row],[Quiz 4]]*2/10,0),0)</f>
        <v>4</v>
      </c>
      <c r="O452" s="12"/>
      <c r="P452" s="13">
        <f>ROUND(COUNTIF(Table1[[#This Row],[แบบฝึก 5.1]:[ท้ายบท 5]],"&lt;&gt;ยังไม่ส่ง")*8/3+IF(Table1[[#This Row],[Quiz 5]]&lt;&gt;"ยังไม่ส่ง",Table1[[#This Row],[Quiz 5]]*2/10,0),0)</f>
        <v>0</v>
      </c>
      <c r="Q452" s="12">
        <f>Table1[[#This Row],[บท 4 '[10']]]+Table1[[#This Row],[นำเสนอ '[5']]]+Table1[[#This Row],[บท 5 '[10']]]</f>
        <v>4</v>
      </c>
      <c r="R452" s="12">
        <f>Table1[[#This Row],[ก่อนกลางภาค '[25']]]+Table1[[#This Row],[กลางภาค '[20']]]+Table1[[#This Row],[หลังกลางภาค '[25']]]</f>
        <v>14</v>
      </c>
      <c r="S452" s="12"/>
      <c r="T452" s="12">
        <f>Table1[[#This Row],[ปลายภาค '[30']]]+Table1[[#This Row],[ก่อนปลายภาค '[70']]]</f>
        <v>14</v>
      </c>
      <c r="U452" s="11">
        <f t="shared" si="7"/>
        <v>0</v>
      </c>
      <c r="V452" s="5" t="str">
        <f>IF(_xlfn.XLOOKUP(Table1[[#This Row],[email]],กิจกรรม_11[Email],กิจกรรม_11[Completion time],0)&lt;&gt;0,"ส่งแล้ว","ยังไม่ส่ง")</f>
        <v>ยังไม่ส่ง</v>
      </c>
      <c r="W452" s="5" t="str">
        <f>IF(_xlfn.XLOOKUP(Table1[[#This Row],[email]],แบบฝึก_11[Email],แบบฝึก_11[Completion time],0)&lt;&gt;0,"ส่งแล้ว","ยังไม่ส่ง")</f>
        <v>ส่งแล้ว</v>
      </c>
      <c r="X452" s="5" t="str">
        <f>IF(_xlfn.XLOOKUP(Table1[[#This Row],[email]],แบบฝึก_12[Email],แบบฝึก_12[Completion time],0)&lt;&gt;0,"ส่งแล้ว","ยังไม่ส่ง")</f>
        <v>ยังไม่ส่ง</v>
      </c>
      <c r="Y452" s="5" t="str">
        <f>_xlfn.XLOOKUP(Table1[[#This Row],[email]],ท้ายบท_1[Email],ท้ายบท_1[Total points],"ยังไม่ส่ง")</f>
        <v>ยังไม่ส่ง</v>
      </c>
      <c r="Z452" s="4">
        <f>_xlfn.XLOOKUP(Table1[[#This Row],[email]],Quiz_1[Email],Quiz_1[Total points],"ยังไม่ส่ง")</f>
        <v>3</v>
      </c>
      <c r="AA452" s="5" t="str">
        <f>IF(_xlfn.XLOOKUP(Table1[[#This Row],[email]],แบบฝึก_21[Email],แบบฝึก_21[Completion time],0)&lt;&gt;0,"ส่งแล้ว","ยังไม่ส่ง")</f>
        <v>ยังไม่ส่ง</v>
      </c>
      <c r="AB452" s="5" t="str">
        <f>IF(_xlfn.XLOOKUP(Table1[[#This Row],[email]],แบบฝึก_22[Email],แบบฝึก_22[Completion time],0)&lt;&gt;0,"ส่งแล้ว","ยังไม่ส่ง")</f>
        <v>ยังไม่ส่ง</v>
      </c>
      <c r="AC452" s="5" t="str">
        <f>_xlfn.XLOOKUP(Table1[[#This Row],[email]],ท้ายบท_2[Email],ท้ายบท_2[Total points],"ยังไม่ส่ง")</f>
        <v>ยังไม่ส่ง</v>
      </c>
      <c r="AD452" s="5" t="str">
        <f>_xlfn.XLOOKUP(Table1[[#This Row],[email]],Quiz_2[Email],Quiz_2[Total points],"ยังไม่ส่ง")</f>
        <v>ยังไม่ส่ง</v>
      </c>
      <c r="AE452" s="5" t="str">
        <f>IF(_xlfn.XLOOKUP(Table1[[#This Row],[email]],แบบฝึก_31[Email],แบบฝึก_31[Completion time],0)&lt;&gt;0,"ส่งแล้ว","ยังไม่ส่ง")</f>
        <v>ส่งแล้ว</v>
      </c>
      <c r="AF452" s="5" t="str">
        <f>_xlfn.XLOOKUP(Table1[[#This Row],[email]],ท้ายบท_3[Email],ท้ายบท_3[Total points],"ยังไม่ส่ง")</f>
        <v>ยังไม่ส่ง</v>
      </c>
      <c r="AG452" s="5" t="str">
        <f>_xlfn.XLOOKUP(Table1[[#This Row],[email]],Quiz_3[Email],Quiz_3[Total points],"ยังไม่ส่ง")</f>
        <v>ยังไม่ส่ง</v>
      </c>
      <c r="AH452" s="12">
        <v>8</v>
      </c>
      <c r="AI452" s="4">
        <v>1</v>
      </c>
      <c r="AJ452" s="12">
        <f>ROUND((Table1[[#This Row],[mid '[20']]]+Table1[[#This Row],[mid '[10']]])/2,0)</f>
        <v>5</v>
      </c>
      <c r="AK452" s="5" t="str">
        <f>IF(_xlfn.XLOOKUP(Table1[[#This Row],[email]],แบบฝึก_41[Email],แบบฝึก_41[Completion time],0)&lt;&gt;0,"ส่งแล้ว","ยังไม่ส่ง")</f>
        <v>ยังไม่ส่ง</v>
      </c>
      <c r="AL452" s="5" t="str">
        <f>IF(_xlfn.XLOOKUP(Table1[[#This Row],[email]],ท้ายบท_4[Email],ท้ายบท_4[Total points],"ยังไม่ส่ง")&lt;&gt;0,"ส่งแล้ว","ยังไม่ส่ง")</f>
        <v>ส่งแล้ว</v>
      </c>
      <c r="AM452" s="5">
        <f>_xlfn.XLOOKUP(Table1[[#This Row],[email]],Quiz_4[Email],Quiz_4[Total points],"ยังไม่ส่ง")</f>
        <v>1</v>
      </c>
      <c r="AN452" s="5" t="str">
        <f>IF(_xlfn.XLOOKUP(Table1[[#This Row],[email]],แบบฝึก_51[Email],แบบฝึก_51[Completion time],0)&lt;&gt;0,"ส่งแล้ว","ยังไม่ส่ง")</f>
        <v>ยังไม่ส่ง</v>
      </c>
      <c r="AO452" s="5" t="str">
        <f>IF(_xlfn.XLOOKUP(Table1[[#This Row],[email]],แบบฝึก_52[Email],แบบฝึก_52[Completion time],0)&lt;&gt;0,"ส่งแล้ว","ยังไม่ส่ง")</f>
        <v>ยังไม่ส่ง</v>
      </c>
      <c r="AP452" s="5" t="str">
        <f>_xlfn.XLOOKUP(Table1[[#This Row],[email]],ท้ายบท_5[Email],ท้ายบท_5[Total points],"ยังไม่ส่ง")</f>
        <v>ยังไม่ส่ง</v>
      </c>
      <c r="AQ452" s="5">
        <f>_xlfn.XLOOKUP(Table1[[#This Row],[email]],Quiz_5[Email],Quiz_5[Total points],"ยังไม่ส่ง")</f>
        <v>2</v>
      </c>
      <c r="AR452" s="37"/>
      <c r="AS452" s="4" t="str">
        <f>IF(M452&lt;10,"ยังไม่ซ่อม",IF(Table1[[#This Row],[ซ่อมแล้วกลางภาค]]="ซ่อมแล้ว","ซ่อมแล้ว","ไม่ต้องซ่อม"))</f>
        <v>ยังไม่ซ่อม</v>
      </c>
      <c r="BN452"/>
      <c r="BO452"/>
      <c r="BP452"/>
      <c r="BQ452"/>
    </row>
    <row r="453" spans="1:69" ht="19.5" x14ac:dyDescent="0.4">
      <c r="A453" s="21">
        <v>452</v>
      </c>
      <c r="B453" s="4">
        <v>12</v>
      </c>
      <c r="C453" s="4">
        <v>34</v>
      </c>
      <c r="D453" s="4" t="s">
        <v>33643</v>
      </c>
      <c r="E453" s="4" t="s">
        <v>32396</v>
      </c>
      <c r="F453" s="4" t="s">
        <v>33644</v>
      </c>
      <c r="G453" s="4" t="s">
        <v>33645</v>
      </c>
      <c r="H453" s="4" t="s">
        <v>2348</v>
      </c>
      <c r="I453" s="24">
        <f>ROUND(COUNTIF(Table1[[#This Row],[กิจกรรม 1.1]:[ท้ายบท 1]],"&lt;&gt;ยังไม่ส่ง")*2+IF(Table1[[#This Row],[Quiz 1]]&lt;&gt;"ยังไม่ส่ง",Table1[[#This Row],[Quiz 1]]*2/10,0),0)</f>
        <v>9</v>
      </c>
      <c r="J453" s="24">
        <f>ROUND(COUNTIF(Table1[[#This Row],[แบบฝึก 2.1]:[ท้ายบท 2]],"&lt;&gt;ยังไม่ส่ง")*8/3+IF(Table1[[#This Row],[Quiz 2]]&lt;&gt;"ยังไม่ส่ง",Table1[[#This Row],[Quiz 2]]*2/10,0),0)</f>
        <v>7</v>
      </c>
      <c r="K453" s="24">
        <f>ROUND(COUNTIF(Table1[[#This Row],[แบบฝึก 3.1]:[ท้ายบท 3]],"&lt;&gt;ยังไม่ส่ง")*3/2+IF(Table1[[#This Row],[Quiz 3]]&lt;&gt;"ยังไม่ส่ง",Table1[[#This Row],[Quiz 3]]*2/10,0),0)</f>
        <v>3</v>
      </c>
      <c r="L453" s="12">
        <f>Table1[[#This Row],[บท 1 '[10']]]+Table1[[#This Row],[บท 2 '[10']]]+Table1[[#This Row],[บท 3 '[5']]]</f>
        <v>19</v>
      </c>
      <c r="M453" s="12">
        <f>IF(Table1[[#This Row],[ซ่อมแล้วกลางภาค]]="ซ่อมแล้ว",10,Table1[[#This Row],[MID '[20']2]])</f>
        <v>10</v>
      </c>
      <c r="N453" s="12">
        <f>ROUND(COUNTIF(Table1[[#This Row],[แบบฝึก 4.1]:[ท้ายบท 4]],"&lt;&gt;ยังไม่ส่ง")*8/2+IF(Table1[[#This Row],[Quiz 4]]&lt;&gt;"ยังไม่ส่ง",Table1[[#This Row],[Quiz 4]]*2/10,0),0)</f>
        <v>2</v>
      </c>
      <c r="O453" s="12"/>
      <c r="P453" s="13">
        <f>ROUND(COUNTIF(Table1[[#This Row],[แบบฝึก 5.1]:[ท้ายบท 5]],"&lt;&gt;ยังไม่ส่ง")*8/3+IF(Table1[[#This Row],[Quiz 5]]&lt;&gt;"ยังไม่ส่ง",Table1[[#This Row],[Quiz 5]]*2/10,0),0)</f>
        <v>9</v>
      </c>
      <c r="Q453" s="12">
        <f>Table1[[#This Row],[บท 4 '[10']]]+Table1[[#This Row],[นำเสนอ '[5']]]+Table1[[#This Row],[บท 5 '[10']]]</f>
        <v>11</v>
      </c>
      <c r="R453" s="12">
        <f>Table1[[#This Row],[ก่อนกลางภาค '[25']]]+Table1[[#This Row],[กลางภาค '[20']]]+Table1[[#This Row],[หลังกลางภาค '[25']]]</f>
        <v>40</v>
      </c>
      <c r="S453" s="12"/>
      <c r="T453" s="12">
        <f>Table1[[#This Row],[ปลายภาค '[30']]]+Table1[[#This Row],[ก่อนปลายภาค '[70']]]</f>
        <v>40</v>
      </c>
      <c r="U453" s="11">
        <f t="shared" si="7"/>
        <v>0</v>
      </c>
      <c r="V453" s="5" t="str">
        <f>IF(_xlfn.XLOOKUP(Table1[[#This Row],[email]],กิจกรรม_11[Email],กิจกรรม_11[Completion time],0)&lt;&gt;0,"ส่งแล้ว","ยังไม่ส่ง")</f>
        <v>ส่งแล้ว</v>
      </c>
      <c r="W453" s="5" t="str">
        <f>IF(_xlfn.XLOOKUP(Table1[[#This Row],[email]],แบบฝึก_11[Email],แบบฝึก_11[Completion time],0)&lt;&gt;0,"ส่งแล้ว","ยังไม่ส่ง")</f>
        <v>ส่งแล้ว</v>
      </c>
      <c r="X453" s="5" t="str">
        <f>IF(_xlfn.XLOOKUP(Table1[[#This Row],[email]],แบบฝึก_12[Email],แบบฝึก_12[Completion time],0)&lt;&gt;0,"ส่งแล้ว","ยังไม่ส่ง")</f>
        <v>ส่งแล้ว</v>
      </c>
      <c r="Y453" s="5">
        <f>_xlfn.XLOOKUP(Table1[[#This Row],[email]],ท้ายบท_1[Email],ท้ายบท_1[Total points],"ยังไม่ส่ง")</f>
        <v>18</v>
      </c>
      <c r="Z453" s="4">
        <f>_xlfn.XLOOKUP(Table1[[#This Row],[email]],Quiz_1[Email],Quiz_1[Total points],"ยังไม่ส่ง")</f>
        <v>7</v>
      </c>
      <c r="AA453" s="5" t="str">
        <f>IF(_xlfn.XLOOKUP(Table1[[#This Row],[email]],แบบฝึก_21[Email],แบบฝึก_21[Completion time],0)&lt;&gt;0,"ส่งแล้ว","ยังไม่ส่ง")</f>
        <v>ส่งแล้ว</v>
      </c>
      <c r="AB453" s="5" t="str">
        <f>IF(_xlfn.XLOOKUP(Table1[[#This Row],[email]],แบบฝึก_22[Email],แบบฝึก_22[Completion time],0)&lt;&gt;0,"ส่งแล้ว","ยังไม่ส่ง")</f>
        <v>ส่งแล้ว</v>
      </c>
      <c r="AC453" s="5" t="str">
        <f>_xlfn.XLOOKUP(Table1[[#This Row],[email]],ท้ายบท_2[Email],ท้ายบท_2[Total points],"ยังไม่ส่ง")</f>
        <v>ยังไม่ส่ง</v>
      </c>
      <c r="AD453" s="5">
        <f>_xlfn.XLOOKUP(Table1[[#This Row],[email]],Quiz_2[Email],Quiz_2[Total points],"ยังไม่ส่ง")</f>
        <v>9</v>
      </c>
      <c r="AE453" s="5" t="str">
        <f>IF(_xlfn.XLOOKUP(Table1[[#This Row],[email]],แบบฝึก_31[Email],แบบฝึก_31[Completion time],0)&lt;&gt;0,"ส่งแล้ว","ยังไม่ส่ง")</f>
        <v>ส่งแล้ว</v>
      </c>
      <c r="AF453" s="5">
        <f>_xlfn.XLOOKUP(Table1[[#This Row],[email]],ท้ายบท_3[Email],ท้ายบท_3[Total points],"ยังไม่ส่ง")</f>
        <v>8</v>
      </c>
      <c r="AG453" s="5" t="str">
        <f>_xlfn.XLOOKUP(Table1[[#This Row],[email]],Quiz_3[Email],Quiz_3[Total points],"ยังไม่ส่ง")</f>
        <v>ยังไม่ส่ง</v>
      </c>
      <c r="AH453" s="12">
        <v>11</v>
      </c>
      <c r="AI453" s="4">
        <v>7</v>
      </c>
      <c r="AJ453" s="12">
        <f>ROUND((Table1[[#This Row],[mid '[20']]]+Table1[[#This Row],[mid '[10']]])/2,0)</f>
        <v>9</v>
      </c>
      <c r="AK453" s="5" t="str">
        <f>IF(_xlfn.XLOOKUP(Table1[[#This Row],[email]],แบบฝึก_41[Email],แบบฝึก_41[Completion time],0)&lt;&gt;0,"ส่งแล้ว","ยังไม่ส่ง")</f>
        <v>ยังไม่ส่ง</v>
      </c>
      <c r="AL453" s="5" t="str">
        <f>IF(_xlfn.XLOOKUP(Table1[[#This Row],[email]],ท้ายบท_4[Email],ท้ายบท_4[Total points],"ยังไม่ส่ง")&lt;&gt;0,"ส่งแล้ว","ยังไม่ส่ง")</f>
        <v>ยังไม่ส่ง</v>
      </c>
      <c r="AM453" s="5">
        <f>_xlfn.XLOOKUP(Table1[[#This Row],[email]],Quiz_4[Email],Quiz_4[Total points],"ยังไม่ส่ง")</f>
        <v>8</v>
      </c>
      <c r="AN453" s="5" t="str">
        <f>IF(_xlfn.XLOOKUP(Table1[[#This Row],[email]],แบบฝึก_51[Email],แบบฝึก_51[Completion time],0)&lt;&gt;0,"ส่งแล้ว","ยังไม่ส่ง")</f>
        <v>ส่งแล้ว</v>
      </c>
      <c r="AO453" s="5" t="str">
        <f>IF(_xlfn.XLOOKUP(Table1[[#This Row],[email]],แบบฝึก_52[Email],แบบฝึก_52[Completion time],0)&lt;&gt;0,"ส่งแล้ว","ยังไม่ส่ง")</f>
        <v>ส่งแล้ว</v>
      </c>
      <c r="AP453" s="5">
        <f>_xlfn.XLOOKUP(Table1[[#This Row],[email]],ท้ายบท_5[Email],ท้ายบท_5[Total points],"ยังไม่ส่ง")</f>
        <v>12</v>
      </c>
      <c r="AQ453" s="5">
        <f>_xlfn.XLOOKUP(Table1[[#This Row],[email]],Quiz_5[Email],Quiz_5[Total points],"ยังไม่ส่ง")</f>
        <v>7</v>
      </c>
      <c r="AR453" s="37" t="s">
        <v>33118</v>
      </c>
      <c r="AS453" s="4" t="str">
        <f>IF(M453&lt;10,"ยังไม่ซ่อม",IF(Table1[[#This Row],[ซ่อมแล้วกลางภาค]]="ซ่อมแล้ว","ซ่อมแล้ว","ไม่ต้องซ่อม"))</f>
        <v>ซ่อมแล้ว</v>
      </c>
      <c r="BN453"/>
      <c r="BO453"/>
      <c r="BP453"/>
      <c r="BQ453"/>
    </row>
    <row r="454" spans="1:69" ht="19.5" x14ac:dyDescent="0.4">
      <c r="A454" s="21">
        <v>453</v>
      </c>
      <c r="B454" s="4">
        <v>12</v>
      </c>
      <c r="C454" s="4">
        <v>35</v>
      </c>
      <c r="D454" s="4" t="s">
        <v>33646</v>
      </c>
      <c r="E454" s="4" t="s">
        <v>32396</v>
      </c>
      <c r="F454" s="4" t="s">
        <v>33647</v>
      </c>
      <c r="G454" s="4" t="s">
        <v>33648</v>
      </c>
      <c r="H454" s="4" t="s">
        <v>32016</v>
      </c>
      <c r="I454" s="24">
        <f>ROUND(COUNTIF(Table1[[#This Row],[กิจกรรม 1.1]:[ท้ายบท 1]],"&lt;&gt;ยังไม่ส่ง")*2+IF(Table1[[#This Row],[Quiz 1]]&lt;&gt;"ยังไม่ส่ง",Table1[[#This Row],[Quiz 1]]*2/10,0),0)</f>
        <v>1</v>
      </c>
      <c r="J454" s="24">
        <f>ROUND(COUNTIF(Table1[[#This Row],[แบบฝึก 2.1]:[ท้ายบท 2]],"&lt;&gt;ยังไม่ส่ง")*8/3+IF(Table1[[#This Row],[Quiz 2]]&lt;&gt;"ยังไม่ส่ง",Table1[[#This Row],[Quiz 2]]*2/10,0),0)</f>
        <v>1</v>
      </c>
      <c r="K454" s="24">
        <f>ROUND(COUNTIF(Table1[[#This Row],[แบบฝึก 3.1]:[ท้ายบท 3]],"&lt;&gt;ยังไม่ส่ง")*3/2+IF(Table1[[#This Row],[Quiz 3]]&lt;&gt;"ยังไม่ส่ง",Table1[[#This Row],[Quiz 3]]*2/10,0),0)</f>
        <v>0</v>
      </c>
      <c r="L454" s="12">
        <f>Table1[[#This Row],[บท 1 '[10']]]+Table1[[#This Row],[บท 2 '[10']]]+Table1[[#This Row],[บท 3 '[5']]]</f>
        <v>2</v>
      </c>
      <c r="M454" s="12">
        <f>IF(Table1[[#This Row],[ซ่อมแล้วกลางภาค]]="ซ่อมแล้ว",10,Table1[[#This Row],[MID '[20']2]])</f>
        <v>6</v>
      </c>
      <c r="N454" s="12">
        <f>ROUND(COUNTIF(Table1[[#This Row],[แบบฝึก 4.1]:[ท้ายบท 4]],"&lt;&gt;ยังไม่ส่ง")*8/2+IF(Table1[[#This Row],[Quiz 4]]&lt;&gt;"ยังไม่ส่ง",Table1[[#This Row],[Quiz 4]]*2/10,0),0)</f>
        <v>5</v>
      </c>
      <c r="O454" s="12"/>
      <c r="P454" s="13">
        <f>ROUND(COUNTIF(Table1[[#This Row],[แบบฝึก 5.1]:[ท้ายบท 5]],"&lt;&gt;ยังไม่ส่ง")*8/3+IF(Table1[[#This Row],[Quiz 5]]&lt;&gt;"ยังไม่ส่ง",Table1[[#This Row],[Quiz 5]]*2/10,0),0)</f>
        <v>1</v>
      </c>
      <c r="Q454" s="12">
        <f>Table1[[#This Row],[บท 4 '[10']]]+Table1[[#This Row],[นำเสนอ '[5']]]+Table1[[#This Row],[บท 5 '[10']]]</f>
        <v>6</v>
      </c>
      <c r="R454" s="12">
        <f>Table1[[#This Row],[ก่อนกลางภาค '[25']]]+Table1[[#This Row],[กลางภาค '[20']]]+Table1[[#This Row],[หลังกลางภาค '[25']]]</f>
        <v>14</v>
      </c>
      <c r="S454" s="12"/>
      <c r="T454" s="12">
        <f>Table1[[#This Row],[ปลายภาค '[30']]]+Table1[[#This Row],[ก่อนปลายภาค '[70']]]</f>
        <v>14</v>
      </c>
      <c r="U454" s="11">
        <f t="shared" si="7"/>
        <v>0</v>
      </c>
      <c r="V454" s="5" t="str">
        <f>IF(_xlfn.XLOOKUP(Table1[[#This Row],[email]],กิจกรรม_11[Email],กิจกรรม_11[Completion time],0)&lt;&gt;0,"ส่งแล้ว","ยังไม่ส่ง")</f>
        <v>ยังไม่ส่ง</v>
      </c>
      <c r="W454" s="5" t="str">
        <f>IF(_xlfn.XLOOKUP(Table1[[#This Row],[email]],แบบฝึก_11[Email],แบบฝึก_11[Completion time],0)&lt;&gt;0,"ส่งแล้ว","ยังไม่ส่ง")</f>
        <v>ยังไม่ส่ง</v>
      </c>
      <c r="X454" s="5" t="str">
        <f>IF(_xlfn.XLOOKUP(Table1[[#This Row],[email]],แบบฝึก_12[Email],แบบฝึก_12[Completion time],0)&lt;&gt;0,"ส่งแล้ว","ยังไม่ส่ง")</f>
        <v>ยังไม่ส่ง</v>
      </c>
      <c r="Y454" s="5" t="str">
        <f>_xlfn.XLOOKUP(Table1[[#This Row],[email]],ท้ายบท_1[Email],ท้ายบท_1[Total points],"ยังไม่ส่ง")</f>
        <v>ยังไม่ส่ง</v>
      </c>
      <c r="Z454" s="4">
        <f>_xlfn.XLOOKUP(Table1[[#This Row],[email]],Quiz_1[Email],Quiz_1[Total points],"ยังไม่ส่ง")</f>
        <v>5</v>
      </c>
      <c r="AA454" s="5" t="str">
        <f>IF(_xlfn.XLOOKUP(Table1[[#This Row],[email]],แบบฝึก_21[Email],แบบฝึก_21[Completion time],0)&lt;&gt;0,"ส่งแล้ว","ยังไม่ส่ง")</f>
        <v>ยังไม่ส่ง</v>
      </c>
      <c r="AB454" s="5" t="str">
        <f>IF(_xlfn.XLOOKUP(Table1[[#This Row],[email]],แบบฝึก_22[Email],แบบฝึก_22[Completion time],0)&lt;&gt;0,"ส่งแล้ว","ยังไม่ส่ง")</f>
        <v>ยังไม่ส่ง</v>
      </c>
      <c r="AC454" s="5" t="str">
        <f>_xlfn.XLOOKUP(Table1[[#This Row],[email]],ท้ายบท_2[Email],ท้ายบท_2[Total points],"ยังไม่ส่ง")</f>
        <v>ยังไม่ส่ง</v>
      </c>
      <c r="AD454" s="5">
        <f>_xlfn.XLOOKUP(Table1[[#This Row],[email]],Quiz_2[Email],Quiz_2[Total points],"ยังไม่ส่ง")</f>
        <v>5</v>
      </c>
      <c r="AE454" s="5" t="str">
        <f>IF(_xlfn.XLOOKUP(Table1[[#This Row],[email]],แบบฝึก_31[Email],แบบฝึก_31[Completion time],0)&lt;&gt;0,"ส่งแล้ว","ยังไม่ส่ง")</f>
        <v>ยังไม่ส่ง</v>
      </c>
      <c r="AF454" s="5" t="str">
        <f>_xlfn.XLOOKUP(Table1[[#This Row],[email]],ท้ายบท_3[Email],ท้ายบท_3[Total points],"ยังไม่ส่ง")</f>
        <v>ยังไม่ส่ง</v>
      </c>
      <c r="AG454" s="5" t="str">
        <f>_xlfn.XLOOKUP(Table1[[#This Row],[email]],Quiz_3[Email],Quiz_3[Total points],"ยังไม่ส่ง")</f>
        <v>ยังไม่ส่ง</v>
      </c>
      <c r="AH454" s="12">
        <v>9</v>
      </c>
      <c r="AI454" s="4">
        <v>2</v>
      </c>
      <c r="AJ454" s="12">
        <f>ROUND((Table1[[#This Row],[mid '[20']]]+Table1[[#This Row],[mid '[10']]])/2,0)</f>
        <v>6</v>
      </c>
      <c r="AK454" s="5" t="str">
        <f>IF(_xlfn.XLOOKUP(Table1[[#This Row],[email]],แบบฝึก_41[Email],แบบฝึก_41[Completion time],0)&lt;&gt;0,"ส่งแล้ว","ยังไม่ส่ง")</f>
        <v>ยังไม่ส่ง</v>
      </c>
      <c r="AL454" s="5" t="str">
        <f>IF(_xlfn.XLOOKUP(Table1[[#This Row],[email]],ท้ายบท_4[Email],ท้ายบท_4[Total points],"ยังไม่ส่ง")&lt;&gt;0,"ส่งแล้ว","ยังไม่ส่ง")</f>
        <v>ส่งแล้ว</v>
      </c>
      <c r="AM454" s="5">
        <f>_xlfn.XLOOKUP(Table1[[#This Row],[email]],Quiz_4[Email],Quiz_4[Total points],"ยังไม่ส่ง")</f>
        <v>7</v>
      </c>
      <c r="AN454" s="5" t="str">
        <f>IF(_xlfn.XLOOKUP(Table1[[#This Row],[email]],แบบฝึก_51[Email],แบบฝึก_51[Completion time],0)&lt;&gt;0,"ส่งแล้ว","ยังไม่ส่ง")</f>
        <v>ยังไม่ส่ง</v>
      </c>
      <c r="AO454" s="5" t="str">
        <f>IF(_xlfn.XLOOKUP(Table1[[#This Row],[email]],แบบฝึก_52[Email],แบบฝึก_52[Completion time],0)&lt;&gt;0,"ส่งแล้ว","ยังไม่ส่ง")</f>
        <v>ยังไม่ส่ง</v>
      </c>
      <c r="AP454" s="5" t="str">
        <f>_xlfn.XLOOKUP(Table1[[#This Row],[email]],ท้ายบท_5[Email],ท้ายบท_5[Total points],"ยังไม่ส่ง")</f>
        <v>ยังไม่ส่ง</v>
      </c>
      <c r="AQ454" s="5">
        <f>_xlfn.XLOOKUP(Table1[[#This Row],[email]],Quiz_5[Email],Quiz_5[Total points],"ยังไม่ส่ง")</f>
        <v>3</v>
      </c>
      <c r="AR454" s="37"/>
      <c r="AS454" s="4" t="str">
        <f>IF(M454&lt;10,"ยังไม่ซ่อม",IF(Table1[[#This Row],[ซ่อมแล้วกลางภาค]]="ซ่อมแล้ว","ซ่อมแล้ว","ไม่ต้องซ่อม"))</f>
        <v>ยังไม่ซ่อม</v>
      </c>
      <c r="BN454"/>
      <c r="BO454"/>
      <c r="BP454"/>
      <c r="BQ454"/>
    </row>
    <row r="455" spans="1:69" ht="19.5" x14ac:dyDescent="0.4">
      <c r="A455" s="21">
        <v>454</v>
      </c>
      <c r="B455" s="4">
        <v>12</v>
      </c>
      <c r="C455" s="4">
        <v>36</v>
      </c>
      <c r="D455" s="4" t="s">
        <v>33649</v>
      </c>
      <c r="E455" s="4" t="s">
        <v>32396</v>
      </c>
      <c r="F455" s="4" t="s">
        <v>33650</v>
      </c>
      <c r="G455" s="4" t="s">
        <v>33651</v>
      </c>
      <c r="H455" s="4" t="s">
        <v>2330</v>
      </c>
      <c r="I455" s="24">
        <f>ROUND(COUNTIF(Table1[[#This Row],[กิจกรรม 1.1]:[ท้ายบท 1]],"&lt;&gt;ยังไม่ส่ง")*2+IF(Table1[[#This Row],[Quiz 1]]&lt;&gt;"ยังไม่ส่ง",Table1[[#This Row],[Quiz 1]]*2/10,0),0)</f>
        <v>10</v>
      </c>
      <c r="J455" s="24">
        <f>ROUND(COUNTIF(Table1[[#This Row],[แบบฝึก 2.1]:[ท้ายบท 2]],"&lt;&gt;ยังไม่ส่ง")*8/3+IF(Table1[[#This Row],[Quiz 2]]&lt;&gt;"ยังไม่ส่ง",Table1[[#This Row],[Quiz 2]]*2/10,0),0)</f>
        <v>1</v>
      </c>
      <c r="K455" s="24">
        <f>ROUND(COUNTIF(Table1[[#This Row],[แบบฝึก 3.1]:[ท้ายบท 3]],"&lt;&gt;ยังไม่ส่ง")*3/2+IF(Table1[[#This Row],[Quiz 3]]&lt;&gt;"ยังไม่ส่ง",Table1[[#This Row],[Quiz 3]]*2/10,0),0)</f>
        <v>3</v>
      </c>
      <c r="L455" s="12">
        <f>Table1[[#This Row],[บท 1 '[10']]]+Table1[[#This Row],[บท 2 '[10']]]+Table1[[#This Row],[บท 3 '[5']]]</f>
        <v>14</v>
      </c>
      <c r="M455" s="12">
        <f>IF(Table1[[#This Row],[ซ่อมแล้วกลางภาค]]="ซ่อมแล้ว",10,Table1[[#This Row],[MID '[20']2]])</f>
        <v>7</v>
      </c>
      <c r="N455" s="12">
        <f>ROUND(COUNTIF(Table1[[#This Row],[แบบฝึก 4.1]:[ท้ายบท 4]],"&lt;&gt;ยังไม่ส่ง")*8/2+IF(Table1[[#This Row],[Quiz 4]]&lt;&gt;"ยังไม่ส่ง",Table1[[#This Row],[Quiz 4]]*2/10,0),0)</f>
        <v>5</v>
      </c>
      <c r="O455" s="12"/>
      <c r="P455" s="13">
        <f>ROUND(COUNTIF(Table1[[#This Row],[แบบฝึก 5.1]:[ท้ายบท 5]],"&lt;&gt;ยังไม่ส่ง")*8/3+IF(Table1[[#This Row],[Quiz 5]]&lt;&gt;"ยังไม่ส่ง",Table1[[#This Row],[Quiz 5]]*2/10,0),0)</f>
        <v>3</v>
      </c>
      <c r="Q455" s="12">
        <f>Table1[[#This Row],[บท 4 '[10']]]+Table1[[#This Row],[นำเสนอ '[5']]]+Table1[[#This Row],[บท 5 '[10']]]</f>
        <v>8</v>
      </c>
      <c r="R455" s="12">
        <f>Table1[[#This Row],[ก่อนกลางภาค '[25']]]+Table1[[#This Row],[กลางภาค '[20']]]+Table1[[#This Row],[หลังกลางภาค '[25']]]</f>
        <v>29</v>
      </c>
      <c r="S455" s="12"/>
      <c r="T455" s="12">
        <f>Table1[[#This Row],[ปลายภาค '[30']]]+Table1[[#This Row],[ก่อนปลายภาค '[70']]]</f>
        <v>29</v>
      </c>
      <c r="U455" s="11">
        <f t="shared" si="7"/>
        <v>0</v>
      </c>
      <c r="V455" s="5" t="str">
        <f>IF(_xlfn.XLOOKUP(Table1[[#This Row],[email]],กิจกรรม_11[Email],กิจกรรม_11[Completion time],0)&lt;&gt;0,"ส่งแล้ว","ยังไม่ส่ง")</f>
        <v>ส่งแล้ว</v>
      </c>
      <c r="W455" s="5" t="str">
        <f>IF(_xlfn.XLOOKUP(Table1[[#This Row],[email]],แบบฝึก_11[Email],แบบฝึก_11[Completion time],0)&lt;&gt;0,"ส่งแล้ว","ยังไม่ส่ง")</f>
        <v>ส่งแล้ว</v>
      </c>
      <c r="X455" s="5" t="str">
        <f>IF(_xlfn.XLOOKUP(Table1[[#This Row],[email]],แบบฝึก_12[Email],แบบฝึก_12[Completion time],0)&lt;&gt;0,"ส่งแล้ว","ยังไม่ส่ง")</f>
        <v>ส่งแล้ว</v>
      </c>
      <c r="Y455" s="5">
        <f>_xlfn.XLOOKUP(Table1[[#This Row],[email]],ท้ายบท_1[Email],ท้ายบท_1[Total points],"ยังไม่ส่ง")</f>
        <v>19</v>
      </c>
      <c r="Z455" s="4">
        <f>_xlfn.XLOOKUP(Table1[[#This Row],[email]],Quiz_1[Email],Quiz_1[Total points],"ยังไม่ส่ง")</f>
        <v>10</v>
      </c>
      <c r="AA455" s="5" t="str">
        <f>IF(_xlfn.XLOOKUP(Table1[[#This Row],[email]],แบบฝึก_21[Email],แบบฝึก_21[Completion time],0)&lt;&gt;0,"ส่งแล้ว","ยังไม่ส่ง")</f>
        <v>ยังไม่ส่ง</v>
      </c>
      <c r="AB455" s="5" t="str">
        <f>IF(_xlfn.XLOOKUP(Table1[[#This Row],[email]],แบบฝึก_22[Email],แบบฝึก_22[Completion time],0)&lt;&gt;0,"ส่งแล้ว","ยังไม่ส่ง")</f>
        <v>ยังไม่ส่ง</v>
      </c>
      <c r="AC455" s="5" t="str">
        <f>_xlfn.XLOOKUP(Table1[[#This Row],[email]],ท้ายบท_2[Email],ท้ายบท_2[Total points],"ยังไม่ส่ง")</f>
        <v>ยังไม่ส่ง</v>
      </c>
      <c r="AD455" s="5">
        <f>_xlfn.XLOOKUP(Table1[[#This Row],[email]],Quiz_2[Email],Quiz_2[Total points],"ยังไม่ส่ง")</f>
        <v>4</v>
      </c>
      <c r="AE455" s="5" t="str">
        <f>IF(_xlfn.XLOOKUP(Table1[[#This Row],[email]],แบบฝึก_31[Email],แบบฝึก_31[Completion time],0)&lt;&gt;0,"ส่งแล้ว","ยังไม่ส่ง")</f>
        <v>ส่งแล้ว</v>
      </c>
      <c r="AF455" s="5">
        <f>_xlfn.XLOOKUP(Table1[[#This Row],[email]],ท้ายบท_3[Email],ท้ายบท_3[Total points],"ยังไม่ส่ง")</f>
        <v>10</v>
      </c>
      <c r="AG455" s="5" t="str">
        <f>_xlfn.XLOOKUP(Table1[[#This Row],[email]],Quiz_3[Email],Quiz_3[Total points],"ยังไม่ส่ง")</f>
        <v>ยังไม่ส่ง</v>
      </c>
      <c r="AH455" s="12">
        <v>10</v>
      </c>
      <c r="AI455" s="4">
        <v>4</v>
      </c>
      <c r="AJ455" s="12">
        <f>ROUND((Table1[[#This Row],[mid '[20']]]+Table1[[#This Row],[mid '[10']]])/2,0)</f>
        <v>7</v>
      </c>
      <c r="AK455" s="5" t="str">
        <f>IF(_xlfn.XLOOKUP(Table1[[#This Row],[email]],แบบฝึก_41[Email],แบบฝึก_41[Completion time],0)&lt;&gt;0,"ส่งแล้ว","ยังไม่ส่ง")</f>
        <v>ยังไม่ส่ง</v>
      </c>
      <c r="AL455" s="5" t="str">
        <f>IF(_xlfn.XLOOKUP(Table1[[#This Row],[email]],ท้ายบท_4[Email],ท้ายบท_4[Total points],"ยังไม่ส่ง")&lt;&gt;0,"ส่งแล้ว","ยังไม่ส่ง")</f>
        <v>ส่งแล้ว</v>
      </c>
      <c r="AM455" s="5">
        <f>_xlfn.XLOOKUP(Table1[[#This Row],[email]],Quiz_4[Email],Quiz_4[Total points],"ยังไม่ส่ง")</f>
        <v>6</v>
      </c>
      <c r="AN455" s="5" t="str">
        <f>IF(_xlfn.XLOOKUP(Table1[[#This Row],[email]],แบบฝึก_51[Email],แบบฝึก_51[Completion time],0)&lt;&gt;0,"ส่งแล้ว","ยังไม่ส่ง")</f>
        <v>ส่งแล้ว</v>
      </c>
      <c r="AO455" s="5" t="str">
        <f>IF(_xlfn.XLOOKUP(Table1[[#This Row],[email]],แบบฝึก_52[Email],แบบฝึก_52[Completion time],0)&lt;&gt;0,"ส่งแล้ว","ยังไม่ส่ง")</f>
        <v>ยังไม่ส่ง</v>
      </c>
      <c r="AP455" s="5" t="str">
        <f>_xlfn.XLOOKUP(Table1[[#This Row],[email]],ท้ายบท_5[Email],ท้ายบท_5[Total points],"ยังไม่ส่ง")</f>
        <v>ยังไม่ส่ง</v>
      </c>
      <c r="AQ455" s="5">
        <f>_xlfn.XLOOKUP(Table1[[#This Row],[email]],Quiz_5[Email],Quiz_5[Total points],"ยังไม่ส่ง")</f>
        <v>3</v>
      </c>
      <c r="AR455" s="37"/>
      <c r="AS455" s="4" t="str">
        <f>IF(M455&lt;10,"ยังไม่ซ่อม",IF(Table1[[#This Row],[ซ่อมแล้วกลางภาค]]="ซ่อมแล้ว","ซ่อมแล้ว","ไม่ต้องซ่อม"))</f>
        <v>ยังไม่ซ่อม</v>
      </c>
      <c r="BN455"/>
      <c r="BO455"/>
      <c r="BP455"/>
      <c r="BQ455"/>
    </row>
    <row r="456" spans="1:69" ht="19.5" x14ac:dyDescent="0.4">
      <c r="A456" s="21">
        <v>455</v>
      </c>
      <c r="B456" s="4">
        <v>12</v>
      </c>
      <c r="C456" s="4">
        <v>37</v>
      </c>
      <c r="D456" s="4" t="s">
        <v>33652</v>
      </c>
      <c r="E456" s="4" t="s">
        <v>32396</v>
      </c>
      <c r="F456" s="4" t="s">
        <v>33653</v>
      </c>
      <c r="G456" s="4" t="s">
        <v>33654</v>
      </c>
      <c r="H456" s="4" t="s">
        <v>2307</v>
      </c>
      <c r="I456" s="24">
        <f>ROUND(COUNTIF(Table1[[#This Row],[กิจกรรม 1.1]:[ท้ายบท 1]],"&lt;&gt;ยังไม่ส่ง")*2+IF(Table1[[#This Row],[Quiz 1]]&lt;&gt;"ยังไม่ส่ง",Table1[[#This Row],[Quiz 1]]*2/10,0),0)</f>
        <v>9</v>
      </c>
      <c r="J456" s="24">
        <f>ROUND(COUNTIF(Table1[[#This Row],[แบบฝึก 2.1]:[ท้ายบท 2]],"&lt;&gt;ยังไม่ส่ง")*8/3+IF(Table1[[#This Row],[Quiz 2]]&lt;&gt;"ยังไม่ส่ง",Table1[[#This Row],[Quiz 2]]*2/10,0),0)</f>
        <v>4</v>
      </c>
      <c r="K456" s="24">
        <f>ROUND(COUNTIF(Table1[[#This Row],[แบบฝึก 3.1]:[ท้ายบท 3]],"&lt;&gt;ยังไม่ส่ง")*3/2+IF(Table1[[#This Row],[Quiz 3]]&lt;&gt;"ยังไม่ส่ง",Table1[[#This Row],[Quiz 3]]*2/10,0),0)</f>
        <v>3</v>
      </c>
      <c r="L456" s="12">
        <f>Table1[[#This Row],[บท 1 '[10']]]+Table1[[#This Row],[บท 2 '[10']]]+Table1[[#This Row],[บท 3 '[5']]]</f>
        <v>16</v>
      </c>
      <c r="M456" s="12">
        <f>IF(Table1[[#This Row],[ซ่อมแล้วกลางภาค]]="ซ่อมแล้ว",10,Table1[[#This Row],[MID '[20']2]])</f>
        <v>7</v>
      </c>
      <c r="N456" s="12">
        <f>ROUND(COUNTIF(Table1[[#This Row],[แบบฝึก 4.1]:[ท้ายบท 4]],"&lt;&gt;ยังไม่ส่ง")*8/2+IF(Table1[[#This Row],[Quiz 4]]&lt;&gt;"ยังไม่ส่ง",Table1[[#This Row],[Quiz 4]]*2/10,0),0)</f>
        <v>1</v>
      </c>
      <c r="O456" s="12"/>
      <c r="P456" s="13">
        <f>ROUND(COUNTIF(Table1[[#This Row],[แบบฝึก 5.1]:[ท้ายบท 5]],"&lt;&gt;ยังไม่ส่ง")*8/3+IF(Table1[[#This Row],[Quiz 5]]&lt;&gt;"ยังไม่ส่ง",Table1[[#This Row],[Quiz 5]]*2/10,0),0)</f>
        <v>6</v>
      </c>
      <c r="Q456" s="12">
        <f>Table1[[#This Row],[บท 4 '[10']]]+Table1[[#This Row],[นำเสนอ '[5']]]+Table1[[#This Row],[บท 5 '[10']]]</f>
        <v>7</v>
      </c>
      <c r="R456" s="12">
        <f>Table1[[#This Row],[ก่อนกลางภาค '[25']]]+Table1[[#This Row],[กลางภาค '[20']]]+Table1[[#This Row],[หลังกลางภาค '[25']]]</f>
        <v>30</v>
      </c>
      <c r="S456" s="12"/>
      <c r="T456" s="12">
        <f>Table1[[#This Row],[ปลายภาค '[30']]]+Table1[[#This Row],[ก่อนปลายภาค '[70']]]</f>
        <v>30</v>
      </c>
      <c r="U456" s="11">
        <f t="shared" si="7"/>
        <v>0</v>
      </c>
      <c r="V456" s="5" t="str">
        <f>IF(_xlfn.XLOOKUP(Table1[[#This Row],[email]],กิจกรรม_11[Email],กิจกรรม_11[Completion time],0)&lt;&gt;0,"ส่งแล้ว","ยังไม่ส่ง")</f>
        <v>ส่งแล้ว</v>
      </c>
      <c r="W456" s="5" t="str">
        <f>IF(_xlfn.XLOOKUP(Table1[[#This Row],[email]],แบบฝึก_11[Email],แบบฝึก_11[Completion time],0)&lt;&gt;0,"ส่งแล้ว","ยังไม่ส่ง")</f>
        <v>ส่งแล้ว</v>
      </c>
      <c r="X456" s="5" t="str">
        <f>IF(_xlfn.XLOOKUP(Table1[[#This Row],[email]],แบบฝึก_12[Email],แบบฝึก_12[Completion time],0)&lt;&gt;0,"ส่งแล้ว","ยังไม่ส่ง")</f>
        <v>ส่งแล้ว</v>
      </c>
      <c r="Y456" s="5">
        <f>_xlfn.XLOOKUP(Table1[[#This Row],[email]],ท้ายบท_1[Email],ท้ายบท_1[Total points],"ยังไม่ส่ง")</f>
        <v>22</v>
      </c>
      <c r="Z456" s="4">
        <f>_xlfn.XLOOKUP(Table1[[#This Row],[email]],Quiz_1[Email],Quiz_1[Total points],"ยังไม่ส่ง")</f>
        <v>6</v>
      </c>
      <c r="AA456" s="5" t="str">
        <f>IF(_xlfn.XLOOKUP(Table1[[#This Row],[email]],แบบฝึก_21[Email],แบบฝึก_21[Completion time],0)&lt;&gt;0,"ส่งแล้ว","ยังไม่ส่ง")</f>
        <v>ยังไม่ส่ง</v>
      </c>
      <c r="AB456" s="5" t="str">
        <f>IF(_xlfn.XLOOKUP(Table1[[#This Row],[email]],แบบฝึก_22[Email],แบบฝึก_22[Completion time],0)&lt;&gt;0,"ส่งแล้ว","ยังไม่ส่ง")</f>
        <v>ส่งแล้ว</v>
      </c>
      <c r="AC456" s="5" t="str">
        <f>_xlfn.XLOOKUP(Table1[[#This Row],[email]],ท้ายบท_2[Email],ท้ายบท_2[Total points],"ยังไม่ส่ง")</f>
        <v>ยังไม่ส่ง</v>
      </c>
      <c r="AD456" s="5">
        <f>_xlfn.XLOOKUP(Table1[[#This Row],[email]],Quiz_2[Email],Quiz_2[Total points],"ยังไม่ส่ง")</f>
        <v>9</v>
      </c>
      <c r="AE456" s="5" t="str">
        <f>IF(_xlfn.XLOOKUP(Table1[[#This Row],[email]],แบบฝึก_31[Email],แบบฝึก_31[Completion time],0)&lt;&gt;0,"ส่งแล้ว","ยังไม่ส่ง")</f>
        <v>ส่งแล้ว</v>
      </c>
      <c r="AF456" s="5">
        <f>_xlfn.XLOOKUP(Table1[[#This Row],[email]],ท้ายบท_3[Email],ท้ายบท_3[Total points],"ยังไม่ส่ง")</f>
        <v>9</v>
      </c>
      <c r="AG456" s="5" t="str">
        <f>_xlfn.XLOOKUP(Table1[[#This Row],[email]],Quiz_3[Email],Quiz_3[Total points],"ยังไม่ส่ง")</f>
        <v>ยังไม่ส่ง</v>
      </c>
      <c r="AH456" s="12">
        <v>12</v>
      </c>
      <c r="AI456" s="4">
        <v>2</v>
      </c>
      <c r="AJ456" s="12">
        <f>ROUND((Table1[[#This Row],[mid '[20']]]+Table1[[#This Row],[mid '[10']]])/2,0)</f>
        <v>7</v>
      </c>
      <c r="AK456" s="5" t="str">
        <f>IF(_xlfn.XLOOKUP(Table1[[#This Row],[email]],แบบฝึก_41[Email],แบบฝึก_41[Completion time],0)&lt;&gt;0,"ส่งแล้ว","ยังไม่ส่ง")</f>
        <v>ยังไม่ส่ง</v>
      </c>
      <c r="AL456" s="5" t="str">
        <f>IF(_xlfn.XLOOKUP(Table1[[#This Row],[email]],ท้ายบท_4[Email],ท้ายบท_4[Total points],"ยังไม่ส่ง")&lt;&gt;0,"ส่งแล้ว","ยังไม่ส่ง")</f>
        <v>ยังไม่ส่ง</v>
      </c>
      <c r="AM456" s="5">
        <f>_xlfn.XLOOKUP(Table1[[#This Row],[email]],Quiz_4[Email],Quiz_4[Total points],"ยังไม่ส่ง")</f>
        <v>7</v>
      </c>
      <c r="AN456" s="5" t="str">
        <f>IF(_xlfn.XLOOKUP(Table1[[#This Row],[email]],แบบฝึก_51[Email],แบบฝึก_51[Completion time],0)&lt;&gt;0,"ส่งแล้ว","ยังไม่ส่ง")</f>
        <v>ยังไม่ส่ง</v>
      </c>
      <c r="AO456" s="5" t="str">
        <f>IF(_xlfn.XLOOKUP(Table1[[#This Row],[email]],แบบฝึก_52[Email],แบบฝึก_52[Completion time],0)&lt;&gt;0,"ส่งแล้ว","ยังไม่ส่ง")</f>
        <v>ส่งแล้ว</v>
      </c>
      <c r="AP456" s="5">
        <f>_xlfn.XLOOKUP(Table1[[#This Row],[email]],ท้ายบท_5[Email],ท้ายบท_5[Total points],"ยังไม่ส่ง")</f>
        <v>17</v>
      </c>
      <c r="AQ456" s="5">
        <f>_xlfn.XLOOKUP(Table1[[#This Row],[email]],Quiz_5[Email],Quiz_5[Total points],"ยังไม่ส่ง")</f>
        <v>3</v>
      </c>
      <c r="AR456" s="37"/>
      <c r="AS456" s="4" t="str">
        <f>IF(M456&lt;10,"ยังไม่ซ่อม",IF(Table1[[#This Row],[ซ่อมแล้วกลางภาค]]="ซ่อมแล้ว","ซ่อมแล้ว","ไม่ต้องซ่อม"))</f>
        <v>ยังไม่ซ่อม</v>
      </c>
      <c r="BN456"/>
      <c r="BO456"/>
      <c r="BP456"/>
      <c r="BQ456"/>
    </row>
    <row r="457" spans="1:69" ht="19.5" x14ac:dyDescent="0.4">
      <c r="A457" s="21">
        <v>456</v>
      </c>
      <c r="B457" s="4">
        <v>12</v>
      </c>
      <c r="C457" s="4">
        <v>38</v>
      </c>
      <c r="D457" s="4" t="s">
        <v>33655</v>
      </c>
      <c r="E457" s="4" t="s">
        <v>32396</v>
      </c>
      <c r="F457" s="4" t="s">
        <v>33656</v>
      </c>
      <c r="G457" s="4" t="s">
        <v>33657</v>
      </c>
      <c r="H457" s="4" t="s">
        <v>2616</v>
      </c>
      <c r="I457" s="24">
        <f>ROUND(COUNTIF(Table1[[#This Row],[กิจกรรม 1.1]:[ท้ายบท 1]],"&lt;&gt;ยังไม่ส่ง")*2+IF(Table1[[#This Row],[Quiz 1]]&lt;&gt;"ยังไม่ส่ง",Table1[[#This Row],[Quiz 1]]*2/10,0),0)</f>
        <v>10</v>
      </c>
      <c r="J457" s="24">
        <f>ROUND(COUNTIF(Table1[[#This Row],[แบบฝึก 2.1]:[ท้ายบท 2]],"&lt;&gt;ยังไม่ส่ง")*8/3+IF(Table1[[#This Row],[Quiz 2]]&lt;&gt;"ยังไม่ส่ง",Table1[[#This Row],[Quiz 2]]*2/10,0),0)</f>
        <v>2</v>
      </c>
      <c r="K457" s="24">
        <f>ROUND(COUNTIF(Table1[[#This Row],[แบบฝึก 3.1]:[ท้ายบท 3]],"&lt;&gt;ยังไม่ส่ง")*3/2+IF(Table1[[#This Row],[Quiz 3]]&lt;&gt;"ยังไม่ส่ง",Table1[[#This Row],[Quiz 3]]*2/10,0),0)</f>
        <v>3</v>
      </c>
      <c r="L457" s="12">
        <f>Table1[[#This Row],[บท 1 '[10']]]+Table1[[#This Row],[บท 2 '[10']]]+Table1[[#This Row],[บท 3 '[5']]]</f>
        <v>15</v>
      </c>
      <c r="M457" s="12">
        <f>IF(Table1[[#This Row],[ซ่อมแล้วกลางภาค]]="ซ่อมแล้ว",10,Table1[[#This Row],[MID '[20']2]])</f>
        <v>10</v>
      </c>
      <c r="N457" s="12">
        <f>ROUND(COUNTIF(Table1[[#This Row],[แบบฝึก 4.1]:[ท้ายบท 4]],"&lt;&gt;ยังไม่ส่ง")*8/2+IF(Table1[[#This Row],[Quiz 4]]&lt;&gt;"ยังไม่ส่ง",Table1[[#This Row],[Quiz 4]]*2/10,0),0)</f>
        <v>1</v>
      </c>
      <c r="O457" s="12"/>
      <c r="P457" s="13">
        <f>ROUND(COUNTIF(Table1[[#This Row],[แบบฝึก 5.1]:[ท้ายบท 5]],"&lt;&gt;ยังไม่ส่ง")*8/3+IF(Table1[[#This Row],[Quiz 5]]&lt;&gt;"ยังไม่ส่ง",Table1[[#This Row],[Quiz 5]]*2/10,0),0)</f>
        <v>9</v>
      </c>
      <c r="Q457" s="12">
        <f>Table1[[#This Row],[บท 4 '[10']]]+Table1[[#This Row],[นำเสนอ '[5']]]+Table1[[#This Row],[บท 5 '[10']]]</f>
        <v>10</v>
      </c>
      <c r="R457" s="12">
        <f>Table1[[#This Row],[ก่อนกลางภาค '[25']]]+Table1[[#This Row],[กลางภาค '[20']]]+Table1[[#This Row],[หลังกลางภาค '[25']]]</f>
        <v>35</v>
      </c>
      <c r="S457" s="12"/>
      <c r="T457" s="12">
        <f>Table1[[#This Row],[ปลายภาค '[30']]]+Table1[[#This Row],[ก่อนปลายภาค '[70']]]</f>
        <v>35</v>
      </c>
      <c r="U457" s="11">
        <f t="shared" si="7"/>
        <v>0</v>
      </c>
      <c r="V457" s="5" t="str">
        <f>IF(_xlfn.XLOOKUP(Table1[[#This Row],[email]],กิจกรรม_11[Email],กิจกรรม_11[Completion time],0)&lt;&gt;0,"ส่งแล้ว","ยังไม่ส่ง")</f>
        <v>ส่งแล้ว</v>
      </c>
      <c r="W457" s="5" t="str">
        <f>IF(_xlfn.XLOOKUP(Table1[[#This Row],[email]],แบบฝึก_11[Email],แบบฝึก_11[Completion time],0)&lt;&gt;0,"ส่งแล้ว","ยังไม่ส่ง")</f>
        <v>ส่งแล้ว</v>
      </c>
      <c r="X457" s="5" t="str">
        <f>IF(_xlfn.XLOOKUP(Table1[[#This Row],[email]],แบบฝึก_12[Email],แบบฝึก_12[Completion time],0)&lt;&gt;0,"ส่งแล้ว","ยังไม่ส่ง")</f>
        <v>ส่งแล้ว</v>
      </c>
      <c r="Y457" s="5">
        <f>_xlfn.XLOOKUP(Table1[[#This Row],[email]],ท้ายบท_1[Email],ท้ายบท_1[Total points],"ยังไม่ส่ง")</f>
        <v>15</v>
      </c>
      <c r="Z457" s="4">
        <f>_xlfn.XLOOKUP(Table1[[#This Row],[email]],Quiz_1[Email],Quiz_1[Total points],"ยังไม่ส่ง")</f>
        <v>9</v>
      </c>
      <c r="AA457" s="5" t="str">
        <f>IF(_xlfn.XLOOKUP(Table1[[#This Row],[email]],แบบฝึก_21[Email],แบบฝึก_21[Completion time],0)&lt;&gt;0,"ส่งแล้ว","ยังไม่ส่ง")</f>
        <v>ยังไม่ส่ง</v>
      </c>
      <c r="AB457" s="5" t="str">
        <f>IF(_xlfn.XLOOKUP(Table1[[#This Row],[email]],แบบฝึก_22[Email],แบบฝึก_22[Completion time],0)&lt;&gt;0,"ส่งแล้ว","ยังไม่ส่ง")</f>
        <v>ยังไม่ส่ง</v>
      </c>
      <c r="AC457" s="5" t="str">
        <f>_xlfn.XLOOKUP(Table1[[#This Row],[email]],ท้ายบท_2[Email],ท้ายบท_2[Total points],"ยังไม่ส่ง")</f>
        <v>ยังไม่ส่ง</v>
      </c>
      <c r="AD457" s="5">
        <f>_xlfn.XLOOKUP(Table1[[#This Row],[email]],Quiz_2[Email],Quiz_2[Total points],"ยังไม่ส่ง")</f>
        <v>9</v>
      </c>
      <c r="AE457" s="5" t="str">
        <f>IF(_xlfn.XLOOKUP(Table1[[#This Row],[email]],แบบฝึก_31[Email],แบบฝึก_31[Completion time],0)&lt;&gt;0,"ส่งแล้ว","ยังไม่ส่ง")</f>
        <v>ส่งแล้ว</v>
      </c>
      <c r="AF457" s="5">
        <f>_xlfn.XLOOKUP(Table1[[#This Row],[email]],ท้ายบท_3[Email],ท้ายบท_3[Total points],"ยังไม่ส่ง")</f>
        <v>8</v>
      </c>
      <c r="AG457" s="5" t="str">
        <f>_xlfn.XLOOKUP(Table1[[#This Row],[email]],Quiz_3[Email],Quiz_3[Total points],"ยังไม่ส่ง")</f>
        <v>ยังไม่ส่ง</v>
      </c>
      <c r="AH457" s="12">
        <v>14</v>
      </c>
      <c r="AI457" s="4">
        <v>1</v>
      </c>
      <c r="AJ457" s="12">
        <f>ROUND((Table1[[#This Row],[mid '[20']]]+Table1[[#This Row],[mid '[10']]])/2,0)</f>
        <v>8</v>
      </c>
      <c r="AK457" s="5" t="str">
        <f>IF(_xlfn.XLOOKUP(Table1[[#This Row],[email]],แบบฝึก_41[Email],แบบฝึก_41[Completion time],0)&lt;&gt;0,"ส่งแล้ว","ยังไม่ส่ง")</f>
        <v>ยังไม่ส่ง</v>
      </c>
      <c r="AL457" s="5" t="str">
        <f>IF(_xlfn.XLOOKUP(Table1[[#This Row],[email]],ท้ายบท_4[Email],ท้ายบท_4[Total points],"ยังไม่ส่ง")&lt;&gt;0,"ส่งแล้ว","ยังไม่ส่ง")</f>
        <v>ยังไม่ส่ง</v>
      </c>
      <c r="AM457" s="5">
        <f>_xlfn.XLOOKUP(Table1[[#This Row],[email]],Quiz_4[Email],Quiz_4[Total points],"ยังไม่ส่ง")</f>
        <v>6</v>
      </c>
      <c r="AN457" s="5" t="str">
        <f>IF(_xlfn.XLOOKUP(Table1[[#This Row],[email]],แบบฝึก_51[Email],แบบฝึก_51[Completion time],0)&lt;&gt;0,"ส่งแล้ว","ยังไม่ส่ง")</f>
        <v>ส่งแล้ว</v>
      </c>
      <c r="AO457" s="5" t="str">
        <f>IF(_xlfn.XLOOKUP(Table1[[#This Row],[email]],แบบฝึก_52[Email],แบบฝึก_52[Completion time],0)&lt;&gt;0,"ส่งแล้ว","ยังไม่ส่ง")</f>
        <v>ส่งแล้ว</v>
      </c>
      <c r="AP457" s="5">
        <f>_xlfn.XLOOKUP(Table1[[#This Row],[email]],ท้ายบท_5[Email],ท้ายบท_5[Total points],"ยังไม่ส่ง")</f>
        <v>12</v>
      </c>
      <c r="AQ457" s="5">
        <f>_xlfn.XLOOKUP(Table1[[#This Row],[email]],Quiz_5[Email],Quiz_5[Total points],"ยังไม่ส่ง")</f>
        <v>5</v>
      </c>
      <c r="AR457" s="37" t="s">
        <v>33118</v>
      </c>
      <c r="AS457" s="4" t="str">
        <f>IF(M457&lt;10,"ยังไม่ซ่อม",IF(Table1[[#This Row],[ซ่อมแล้วกลางภาค]]="ซ่อมแล้ว","ซ่อมแล้ว","ไม่ต้องซ่อม"))</f>
        <v>ซ่อมแล้ว</v>
      </c>
      <c r="BN457"/>
      <c r="BO457"/>
      <c r="BP457"/>
      <c r="BQ457"/>
    </row>
    <row r="458" spans="1:69" ht="20.25" thickBot="1" x14ac:dyDescent="0.45">
      <c r="A458" s="22">
        <v>457</v>
      </c>
      <c r="B458" s="15">
        <v>12</v>
      </c>
      <c r="C458" s="15">
        <v>39</v>
      </c>
      <c r="D458" s="15" t="s">
        <v>33658</v>
      </c>
      <c r="E458" s="15" t="s">
        <v>32396</v>
      </c>
      <c r="F458" s="15" t="s">
        <v>33659</v>
      </c>
      <c r="G458" s="15" t="s">
        <v>32360</v>
      </c>
      <c r="H458" s="15" t="s">
        <v>2359</v>
      </c>
      <c r="I458" s="25">
        <f>ROUND(COUNTIF(Table1[[#This Row],[กิจกรรม 1.1]:[ท้ายบท 1]],"&lt;&gt;ยังไม่ส่ง")*2+IF(Table1[[#This Row],[Quiz 1]]&lt;&gt;"ยังไม่ส่ง",Table1[[#This Row],[Quiz 1]]*2/10,0),0)</f>
        <v>10</v>
      </c>
      <c r="J458" s="25">
        <f>ROUND(COUNTIF(Table1[[#This Row],[แบบฝึก 2.1]:[ท้ายบท 2]],"&lt;&gt;ยังไม่ส่ง")*8/3+IF(Table1[[#This Row],[Quiz 2]]&lt;&gt;"ยังไม่ส่ง",Table1[[#This Row],[Quiz 2]]*2/10,0),0)</f>
        <v>4</v>
      </c>
      <c r="K458" s="25">
        <f>ROUND(COUNTIF(Table1[[#This Row],[แบบฝึก 3.1]:[ท้ายบท 3]],"&lt;&gt;ยังไม่ส่ง")*3/2+IF(Table1[[#This Row],[Quiz 3]]&lt;&gt;"ยังไม่ส่ง",Table1[[#This Row],[Quiz 3]]*2/10,0),0)</f>
        <v>3</v>
      </c>
      <c r="L458" s="16">
        <f>Table1[[#This Row],[บท 1 '[10']]]+Table1[[#This Row],[บท 2 '[10']]]+Table1[[#This Row],[บท 3 '[5']]]</f>
        <v>17</v>
      </c>
      <c r="M458" s="16">
        <f>IF(Table1[[#This Row],[ซ่อมแล้วกลางภาค]]="ซ่อมแล้ว",10,Table1[[#This Row],[MID '[20']2]])</f>
        <v>10</v>
      </c>
      <c r="N458" s="16">
        <f>ROUND(COUNTIF(Table1[[#This Row],[แบบฝึก 4.1]:[ท้ายบท 4]],"&lt;&gt;ยังไม่ส่ง")*8/2+IF(Table1[[#This Row],[Quiz 4]]&lt;&gt;"ยังไม่ส่ง",Table1[[#This Row],[Quiz 4]]*2/10,0),0)</f>
        <v>2</v>
      </c>
      <c r="O458" s="16"/>
      <c r="P458" s="17">
        <f>ROUND(COUNTIF(Table1[[#This Row],[แบบฝึก 5.1]:[ท้ายบท 5]],"&lt;&gt;ยังไม่ส่ง")*8/3+IF(Table1[[#This Row],[Quiz 5]]&lt;&gt;"ยังไม่ส่ง",Table1[[#This Row],[Quiz 5]]*2/10,0),0)</f>
        <v>9</v>
      </c>
      <c r="Q458" s="16">
        <f>Table1[[#This Row],[บท 4 '[10']]]+Table1[[#This Row],[นำเสนอ '[5']]]+Table1[[#This Row],[บท 5 '[10']]]</f>
        <v>11</v>
      </c>
      <c r="R458" s="16">
        <f>Table1[[#This Row],[ก่อนกลางภาค '[25']]]+Table1[[#This Row],[กลางภาค '[20']]]+Table1[[#This Row],[หลังกลางภาค '[25']]]</f>
        <v>38</v>
      </c>
      <c r="S458" s="16"/>
      <c r="T458" s="16">
        <f>Table1[[#This Row],[ปลายภาค '[30']]]+Table1[[#This Row],[ก่อนปลายภาค '[70']]]</f>
        <v>38</v>
      </c>
      <c r="U458" s="18">
        <f t="shared" si="7"/>
        <v>0</v>
      </c>
      <c r="V458" s="19" t="str">
        <f>IF(_xlfn.XLOOKUP(Table1[[#This Row],[email]],กิจกรรม_11[Email],กิจกรรม_11[Completion time],0)&lt;&gt;0,"ส่งแล้ว","ยังไม่ส่ง")</f>
        <v>ส่งแล้ว</v>
      </c>
      <c r="W458" s="19" t="str">
        <f>IF(_xlfn.XLOOKUP(Table1[[#This Row],[email]],แบบฝึก_11[Email],แบบฝึก_11[Completion time],0)&lt;&gt;0,"ส่งแล้ว","ยังไม่ส่ง")</f>
        <v>ส่งแล้ว</v>
      </c>
      <c r="X458" s="19" t="str">
        <f>IF(_xlfn.XLOOKUP(Table1[[#This Row],[email]],แบบฝึก_12[Email],แบบฝึก_12[Completion time],0)&lt;&gt;0,"ส่งแล้ว","ยังไม่ส่ง")</f>
        <v>ส่งแล้ว</v>
      </c>
      <c r="Y458" s="19">
        <f>_xlfn.XLOOKUP(Table1[[#This Row],[email]],ท้ายบท_1[Email],ท้ายบท_1[Total points],"ยังไม่ส่ง")</f>
        <v>17</v>
      </c>
      <c r="Z458" s="15">
        <f>_xlfn.XLOOKUP(Table1[[#This Row],[email]],Quiz_1[Email],Quiz_1[Total points],"ยังไม่ส่ง")</f>
        <v>9</v>
      </c>
      <c r="AA458" s="19" t="str">
        <f>IF(_xlfn.XLOOKUP(Table1[[#This Row],[email]],แบบฝึก_21[Email],แบบฝึก_21[Completion time],0)&lt;&gt;0,"ส่งแล้ว","ยังไม่ส่ง")</f>
        <v>ส่งแล้ว</v>
      </c>
      <c r="AB458" s="19" t="str">
        <f>IF(_xlfn.XLOOKUP(Table1[[#This Row],[email]],แบบฝึก_22[Email],แบบฝึก_22[Completion time],0)&lt;&gt;0,"ส่งแล้ว","ยังไม่ส่ง")</f>
        <v>ยังไม่ส่ง</v>
      </c>
      <c r="AC458" s="19" t="str">
        <f>_xlfn.XLOOKUP(Table1[[#This Row],[email]],ท้ายบท_2[Email],ท้ายบท_2[Total points],"ยังไม่ส่ง")</f>
        <v>ยังไม่ส่ง</v>
      </c>
      <c r="AD458" s="19">
        <f>_xlfn.XLOOKUP(Table1[[#This Row],[email]],Quiz_2[Email],Quiz_2[Total points],"ยังไม่ส่ง")</f>
        <v>8</v>
      </c>
      <c r="AE458" s="19" t="str">
        <f>IF(_xlfn.XLOOKUP(Table1[[#This Row],[email]],แบบฝึก_31[Email],แบบฝึก_31[Completion time],0)&lt;&gt;0,"ส่งแล้ว","ยังไม่ส่ง")</f>
        <v>ส่งแล้ว</v>
      </c>
      <c r="AF458" s="19">
        <f>_xlfn.XLOOKUP(Table1[[#This Row],[email]],ท้ายบท_3[Email],ท้ายบท_3[Total points],"ยังไม่ส่ง")</f>
        <v>8</v>
      </c>
      <c r="AG458" s="19" t="str">
        <f>_xlfn.XLOOKUP(Table1[[#This Row],[email]],Quiz_3[Email],Quiz_3[Total points],"ยังไม่ส่ง")</f>
        <v>ยังไม่ส่ง</v>
      </c>
      <c r="AH458" s="16">
        <v>15</v>
      </c>
      <c r="AI458" s="15">
        <v>2</v>
      </c>
      <c r="AJ458" s="16">
        <f>ROUND((Table1[[#This Row],[mid '[20']]]+Table1[[#This Row],[mid '[10']]])/2,0)</f>
        <v>9</v>
      </c>
      <c r="AK458" s="5" t="str">
        <f>IF(_xlfn.XLOOKUP(Table1[[#This Row],[email]],แบบฝึก_41[Email],แบบฝึก_41[Completion time],0)&lt;&gt;0,"ส่งแล้ว","ยังไม่ส่ง")</f>
        <v>ยังไม่ส่ง</v>
      </c>
      <c r="AL458" s="5" t="str">
        <f>IF(_xlfn.XLOOKUP(Table1[[#This Row],[email]],ท้ายบท_4[Email],ท้ายบท_4[Total points],"ยังไม่ส่ง")&lt;&gt;0,"ส่งแล้ว","ยังไม่ส่ง")</f>
        <v>ยังไม่ส่ง</v>
      </c>
      <c r="AM458" s="5">
        <f>_xlfn.XLOOKUP(Table1[[#This Row],[email]],Quiz_4[Email],Quiz_4[Total points],"ยังไม่ส่ง")</f>
        <v>9</v>
      </c>
      <c r="AN458" s="5" t="str">
        <f>IF(_xlfn.XLOOKUP(Table1[[#This Row],[email]],แบบฝึก_51[Email],แบบฝึก_51[Completion time],0)&lt;&gt;0,"ส่งแล้ว","ยังไม่ส่ง")</f>
        <v>ส่งแล้ว</v>
      </c>
      <c r="AO458" s="5" t="str">
        <f>IF(_xlfn.XLOOKUP(Table1[[#This Row],[email]],แบบฝึก_52[Email],แบบฝึก_52[Completion time],0)&lt;&gt;0,"ส่งแล้ว","ยังไม่ส่ง")</f>
        <v>ส่งแล้ว</v>
      </c>
      <c r="AP458" s="5">
        <f>_xlfn.XLOOKUP(Table1[[#This Row],[email]],ท้ายบท_5[Email],ท้ายบท_5[Total points],"ยังไม่ส่ง")</f>
        <v>13</v>
      </c>
      <c r="AQ458" s="5">
        <f>_xlfn.XLOOKUP(Table1[[#This Row],[email]],Quiz_5[Email],Quiz_5[Total points],"ยังไม่ส่ง")</f>
        <v>6</v>
      </c>
      <c r="AR458" s="38" t="s">
        <v>33118</v>
      </c>
      <c r="AS458" s="4" t="str">
        <f>IF(M458&lt;10,"ยังไม่ซ่อม",IF(Table1[[#This Row],[ซ่อมแล้วกลางภาค]]="ซ่อมแล้ว","ซ่อมแล้ว","ไม่ต้องซ่อม"))</f>
        <v>ซ่อมแล้ว</v>
      </c>
      <c r="BN458"/>
      <c r="BO458"/>
      <c r="BP458"/>
      <c r="BQ458"/>
    </row>
    <row r="459" spans="1:69" ht="21" thickTop="1" thickBot="1" x14ac:dyDescent="0.45">
      <c r="A459" s="21">
        <v>458</v>
      </c>
      <c r="B459" s="4">
        <v>13</v>
      </c>
      <c r="C459" s="4">
        <v>1</v>
      </c>
      <c r="D459" s="4" t="s">
        <v>33660</v>
      </c>
      <c r="E459" s="4" t="s">
        <v>32346</v>
      </c>
      <c r="F459" s="4" t="s">
        <v>33661</v>
      </c>
      <c r="G459" s="4" t="s">
        <v>33662</v>
      </c>
      <c r="H459" s="4" t="s">
        <v>1548</v>
      </c>
      <c r="I459" s="24">
        <f>ROUND(COUNTIF(Table1[[#This Row],[กิจกรรม 1.1]:[ท้ายบท 1]],"&lt;&gt;ยังไม่ส่ง")*2+IF(Table1[[#This Row],[Quiz 1]]&lt;&gt;"ยังไม่ส่ง",Table1[[#This Row],[Quiz 1]]*2/10,0),0)</f>
        <v>10</v>
      </c>
      <c r="J459" s="24">
        <f>ROUND(COUNTIF(Table1[[#This Row],[แบบฝึก 2.1]:[ท้ายบท 2]],"&lt;&gt;ยังไม่ส่ง")*8/3+IF(Table1[[#This Row],[Quiz 2]]&lt;&gt;"ยังไม่ส่ง",Table1[[#This Row],[Quiz 2]]*2/10,0),0)</f>
        <v>7</v>
      </c>
      <c r="K459" s="24">
        <f>ROUND(COUNTIF(Table1[[#This Row],[แบบฝึก 3.1]:[ท้ายบท 3]],"&lt;&gt;ยังไม่ส่ง")*3/2+IF(Table1[[#This Row],[Quiz 3]]&lt;&gt;"ยังไม่ส่ง",Table1[[#This Row],[Quiz 3]]*2/10,0),0)</f>
        <v>3</v>
      </c>
      <c r="L459" s="12">
        <f>Table1[[#This Row],[บท 1 '[10']]]+Table1[[#This Row],[บท 2 '[10']]]+Table1[[#This Row],[บท 3 '[5']]]</f>
        <v>20</v>
      </c>
      <c r="M459" s="12">
        <f>IF(Table1[[#This Row],[ซ่อมแล้วกลางภาค]]="ซ่อมแล้ว",10,Table1[[#This Row],[MID '[20']2]])</f>
        <v>13</v>
      </c>
      <c r="N459" s="12">
        <f>ROUND(COUNTIF(Table1[[#This Row],[แบบฝึก 4.1]:[ท้ายบท 4]],"&lt;&gt;ยังไม่ส่ง")*8/2+IF(Table1[[#This Row],[Quiz 4]]&lt;&gt;"ยังไม่ส่ง",Table1[[#This Row],[Quiz 4]]*2/10,0),0)</f>
        <v>1</v>
      </c>
      <c r="O459" s="12"/>
      <c r="P459" s="13">
        <f>ROUND(COUNTIF(Table1[[#This Row],[แบบฝึก 5.1]:[ท้ายบท 5]],"&lt;&gt;ยังไม่ส่ง")*8/3+IF(Table1[[#This Row],[Quiz 5]]&lt;&gt;"ยังไม่ส่ง",Table1[[#This Row],[Quiz 5]]*2/10,0),0)</f>
        <v>9</v>
      </c>
      <c r="Q459" s="12">
        <f>Table1[[#This Row],[บท 4 '[10']]]+Table1[[#This Row],[นำเสนอ '[5']]]+Table1[[#This Row],[บท 5 '[10']]]</f>
        <v>10</v>
      </c>
      <c r="R459" s="12">
        <f>Table1[[#This Row],[ก่อนกลางภาค '[25']]]+Table1[[#This Row],[กลางภาค '[20']]]+Table1[[#This Row],[หลังกลางภาค '[25']]]</f>
        <v>43</v>
      </c>
      <c r="S459" s="12"/>
      <c r="T459" s="12">
        <f>Table1[[#This Row],[ปลายภาค '[30']]]+Table1[[#This Row],[ก่อนปลายภาค '[70']]]</f>
        <v>43</v>
      </c>
      <c r="U459" s="11">
        <f t="shared" si="7"/>
        <v>0</v>
      </c>
      <c r="V459" s="5" t="str">
        <f>IF(_xlfn.XLOOKUP(Table1[[#This Row],[email]],กิจกรรม_11[Email],กิจกรรม_11[Completion time],0)&lt;&gt;0,"ส่งแล้ว","ยังไม่ส่ง")</f>
        <v>ส่งแล้ว</v>
      </c>
      <c r="W459" s="5" t="str">
        <f>IF(_xlfn.XLOOKUP(Table1[[#This Row],[email]],แบบฝึก_11[Email],แบบฝึก_11[Completion time],0)&lt;&gt;0,"ส่งแล้ว","ยังไม่ส่ง")</f>
        <v>ส่งแล้ว</v>
      </c>
      <c r="X459" s="5" t="str">
        <f>IF(_xlfn.XLOOKUP(Table1[[#This Row],[email]],แบบฝึก_12[Email],แบบฝึก_12[Completion time],0)&lt;&gt;0,"ส่งแล้ว","ยังไม่ส่ง")</f>
        <v>ส่งแล้ว</v>
      </c>
      <c r="Y459" s="5">
        <f>_xlfn.XLOOKUP(Table1[[#This Row],[email]],ท้ายบท_1[Email],ท้ายบท_1[Total points],"ยังไม่ส่ง")</f>
        <v>22</v>
      </c>
      <c r="Z459" s="4">
        <f>_xlfn.XLOOKUP(Table1[[#This Row],[email]],Quiz_1[Email],Quiz_1[Total points],"ยังไม่ส่ง")</f>
        <v>8</v>
      </c>
      <c r="AA459" s="5" t="str">
        <f>IF(_xlfn.XLOOKUP(Table1[[#This Row],[email]],แบบฝึก_21[Email],แบบฝึก_21[Completion time],0)&lt;&gt;0,"ส่งแล้ว","ยังไม่ส่ง")</f>
        <v>ส่งแล้ว</v>
      </c>
      <c r="AB459" s="5" t="str">
        <f>IF(_xlfn.XLOOKUP(Table1[[#This Row],[email]],แบบฝึก_22[Email],แบบฝึก_22[Completion time],0)&lt;&gt;0,"ส่งแล้ว","ยังไม่ส่ง")</f>
        <v>ยังไม่ส่ง</v>
      </c>
      <c r="AC459" s="5">
        <f>_xlfn.XLOOKUP(Table1[[#This Row],[email]],ท้ายบท_2[Email],ท้ายบท_2[Total points],"ยังไม่ส่ง")</f>
        <v>11</v>
      </c>
      <c r="AD459" s="5">
        <f>_xlfn.XLOOKUP(Table1[[#This Row],[email]],Quiz_2[Email],Quiz_2[Total points],"ยังไม่ส่ง")</f>
        <v>9</v>
      </c>
      <c r="AE459" s="5" t="str">
        <f>IF(_xlfn.XLOOKUP(Table1[[#This Row],[email]],แบบฝึก_31[Email],แบบฝึก_31[Completion time],0)&lt;&gt;0,"ส่งแล้ว","ยังไม่ส่ง")</f>
        <v>ส่งแล้ว</v>
      </c>
      <c r="AF459" s="5" t="str">
        <f>_xlfn.XLOOKUP(Table1[[#This Row],[email]],ท้ายบท_3[Email],ท้ายบท_3[Total points],"ยังไม่ส่ง")</f>
        <v>ยังไม่ส่ง</v>
      </c>
      <c r="AG459" s="5">
        <f>_xlfn.XLOOKUP(Table1[[#This Row],[email]],Quiz_3[Email],Quiz_3[Total points],"ยังไม่ส่ง")</f>
        <v>5</v>
      </c>
      <c r="AH459" s="12">
        <v>18</v>
      </c>
      <c r="AI459" s="14">
        <v>8</v>
      </c>
      <c r="AJ459" s="12">
        <f>ROUND((Table1[[#This Row],[mid '[20']]]+Table1[[#This Row],[mid '[10']]])/2,0)</f>
        <v>13</v>
      </c>
      <c r="AK459" s="19" t="str">
        <f>IF(_xlfn.XLOOKUP(Table1[[#This Row],[email]],แบบฝึก_41[Email],แบบฝึก_41[Completion time],0)&lt;&gt;0,"ส่งแล้ว","ยังไม่ส่ง")</f>
        <v>ยังไม่ส่ง</v>
      </c>
      <c r="AL459" s="19" t="str">
        <f>IF(_xlfn.XLOOKUP(Table1[[#This Row],[email]],ท้ายบท_4[Email],ท้ายบท_4[Total points],"ยังไม่ส่ง")&lt;&gt;0,"ส่งแล้ว","ยังไม่ส่ง")</f>
        <v>ยังไม่ส่ง</v>
      </c>
      <c r="AM459" s="19">
        <f>_xlfn.XLOOKUP(Table1[[#This Row],[email]],Quiz_4[Email],Quiz_4[Total points],"ยังไม่ส่ง")</f>
        <v>7</v>
      </c>
      <c r="AN459" s="19" t="str">
        <f>IF(_xlfn.XLOOKUP(Table1[[#This Row],[email]],แบบฝึก_51[Email],แบบฝึก_51[Completion time],0)&lt;&gt;0,"ส่งแล้ว","ยังไม่ส่ง")</f>
        <v>ส่งแล้ว</v>
      </c>
      <c r="AO459" s="19" t="str">
        <f>IF(_xlfn.XLOOKUP(Table1[[#This Row],[email]],แบบฝึก_52[Email],แบบฝึก_52[Completion time],0)&lt;&gt;0,"ส่งแล้ว","ยังไม่ส่ง")</f>
        <v>ส่งแล้ว</v>
      </c>
      <c r="AP459" s="19">
        <f>_xlfn.XLOOKUP(Table1[[#This Row],[email]],ท้ายบท_5[Email],ท้ายบท_5[Total points],"ยังไม่ส่ง")</f>
        <v>14</v>
      </c>
      <c r="AQ459" s="19">
        <f>_xlfn.XLOOKUP(Table1[[#This Row],[email]],Quiz_5[Email],Quiz_5[Total points],"ยังไม่ส่ง")</f>
        <v>6</v>
      </c>
      <c r="AR459" s="37"/>
      <c r="AS459" s="4" t="str">
        <f>IF(M459&lt;10,"ยังไม่ซ่อม",IF(Table1[[#This Row],[ซ่อมแล้วกลางภาค]]="ซ่อมแล้ว","ซ่อมแล้ว","ไม่ต้องซ่อม"))</f>
        <v>ไม่ต้องซ่อม</v>
      </c>
      <c r="BN459"/>
      <c r="BO459"/>
      <c r="BP459"/>
      <c r="BQ459"/>
    </row>
    <row r="460" spans="1:69" ht="20.25" thickTop="1" x14ac:dyDescent="0.4">
      <c r="A460" s="21">
        <v>459</v>
      </c>
      <c r="B460" s="4">
        <v>13</v>
      </c>
      <c r="C460" s="4">
        <v>2</v>
      </c>
      <c r="D460" s="4" t="s">
        <v>33663</v>
      </c>
      <c r="E460" s="4" t="s">
        <v>32346</v>
      </c>
      <c r="F460" s="4" t="s">
        <v>33023</v>
      </c>
      <c r="G460" s="4" t="s">
        <v>33664</v>
      </c>
      <c r="H460" s="4" t="s">
        <v>1538</v>
      </c>
      <c r="I460" s="24">
        <f>ROUND(COUNTIF(Table1[[#This Row],[กิจกรรม 1.1]:[ท้ายบท 1]],"&lt;&gt;ยังไม่ส่ง")*2+IF(Table1[[#This Row],[Quiz 1]]&lt;&gt;"ยังไม่ส่ง",Table1[[#This Row],[Quiz 1]]*2/10,0),0)</f>
        <v>10</v>
      </c>
      <c r="J460" s="24">
        <f>ROUND(COUNTIF(Table1[[#This Row],[แบบฝึก 2.1]:[ท้ายบท 2]],"&lt;&gt;ยังไม่ส่ง")*8/3+IF(Table1[[#This Row],[Quiz 2]]&lt;&gt;"ยังไม่ส่ง",Table1[[#This Row],[Quiz 2]]*2/10,0),0)</f>
        <v>9</v>
      </c>
      <c r="K460" s="24">
        <f>ROUND(COUNTIF(Table1[[#This Row],[แบบฝึก 3.1]:[ท้ายบท 3]],"&lt;&gt;ยังไม่ส่ง")*3/2+IF(Table1[[#This Row],[Quiz 3]]&lt;&gt;"ยังไม่ส่ง",Table1[[#This Row],[Quiz 3]]*2/10,0),0)</f>
        <v>4</v>
      </c>
      <c r="L460" s="12">
        <f>Table1[[#This Row],[บท 1 '[10']]]+Table1[[#This Row],[บท 2 '[10']]]+Table1[[#This Row],[บท 3 '[5']]]</f>
        <v>23</v>
      </c>
      <c r="M460" s="12">
        <f>IF(Table1[[#This Row],[ซ่อมแล้วกลางภาค]]="ซ่อมแล้ว",10,Table1[[#This Row],[MID '[20']2]])</f>
        <v>13</v>
      </c>
      <c r="N460" s="12">
        <f>ROUND(COUNTIF(Table1[[#This Row],[แบบฝึก 4.1]:[ท้ายบท 4]],"&lt;&gt;ยังไม่ส่ง")*8/2+IF(Table1[[#This Row],[Quiz 4]]&lt;&gt;"ยังไม่ส่ง",Table1[[#This Row],[Quiz 4]]*2/10,0),0)</f>
        <v>6</v>
      </c>
      <c r="O460" s="12"/>
      <c r="P460" s="13">
        <f>ROUND(COUNTIF(Table1[[#This Row],[แบบฝึก 5.1]:[ท้ายบท 5]],"&lt;&gt;ยังไม่ส่ง")*8/3+IF(Table1[[#This Row],[Quiz 5]]&lt;&gt;"ยังไม่ส่ง",Table1[[#This Row],[Quiz 5]]*2/10,0),0)</f>
        <v>9</v>
      </c>
      <c r="Q460" s="12">
        <f>Table1[[#This Row],[บท 4 '[10']]]+Table1[[#This Row],[นำเสนอ '[5']]]+Table1[[#This Row],[บท 5 '[10']]]</f>
        <v>15</v>
      </c>
      <c r="R460" s="12">
        <f>Table1[[#This Row],[ก่อนกลางภาค '[25']]]+Table1[[#This Row],[กลางภาค '[20']]]+Table1[[#This Row],[หลังกลางภาค '[25']]]</f>
        <v>51</v>
      </c>
      <c r="S460" s="12"/>
      <c r="T460" s="12">
        <f>Table1[[#This Row],[ปลายภาค '[30']]]+Table1[[#This Row],[ก่อนปลายภาค '[70']]]</f>
        <v>51</v>
      </c>
      <c r="U460" s="11">
        <f t="shared" si="7"/>
        <v>1</v>
      </c>
      <c r="V460" s="5" t="str">
        <f>IF(_xlfn.XLOOKUP(Table1[[#This Row],[email]],กิจกรรม_11[Email],กิจกรรม_11[Completion time],0)&lt;&gt;0,"ส่งแล้ว","ยังไม่ส่ง")</f>
        <v>ส่งแล้ว</v>
      </c>
      <c r="W460" s="5" t="str">
        <f>IF(_xlfn.XLOOKUP(Table1[[#This Row],[email]],แบบฝึก_11[Email],แบบฝึก_11[Completion time],0)&lt;&gt;0,"ส่งแล้ว","ยังไม่ส่ง")</f>
        <v>ส่งแล้ว</v>
      </c>
      <c r="X460" s="5" t="str">
        <f>IF(_xlfn.XLOOKUP(Table1[[#This Row],[email]],แบบฝึก_12[Email],แบบฝึก_12[Completion time],0)&lt;&gt;0,"ส่งแล้ว","ยังไม่ส่ง")</f>
        <v>ส่งแล้ว</v>
      </c>
      <c r="Y460" s="5">
        <f>_xlfn.XLOOKUP(Table1[[#This Row],[email]],ท้ายบท_1[Email],ท้ายบท_1[Total points],"ยังไม่ส่ง")</f>
        <v>16</v>
      </c>
      <c r="Z460" s="4">
        <f>_xlfn.XLOOKUP(Table1[[#This Row],[email]],Quiz_1[Email],Quiz_1[Total points],"ยังไม่ส่ง")</f>
        <v>8</v>
      </c>
      <c r="AA460" s="5" t="str">
        <f>IF(_xlfn.XLOOKUP(Table1[[#This Row],[email]],แบบฝึก_21[Email],แบบฝึก_21[Completion time],0)&lt;&gt;0,"ส่งแล้ว","ยังไม่ส่ง")</f>
        <v>ส่งแล้ว</v>
      </c>
      <c r="AB460" s="5" t="str">
        <f>IF(_xlfn.XLOOKUP(Table1[[#This Row],[email]],แบบฝึก_22[Email],แบบฝึก_22[Completion time],0)&lt;&gt;0,"ส่งแล้ว","ยังไม่ส่ง")</f>
        <v>ส่งแล้ว</v>
      </c>
      <c r="AC460" s="5">
        <f>_xlfn.XLOOKUP(Table1[[#This Row],[email]],ท้ายบท_2[Email],ท้ายบท_2[Total points],"ยังไม่ส่ง")</f>
        <v>12</v>
      </c>
      <c r="AD460" s="5">
        <f>_xlfn.XLOOKUP(Table1[[#This Row],[email]],Quiz_2[Email],Quiz_2[Total points],"ยังไม่ส่ง")</f>
        <v>7</v>
      </c>
      <c r="AE460" s="5" t="str">
        <f>IF(_xlfn.XLOOKUP(Table1[[#This Row],[email]],แบบฝึก_31[Email],แบบฝึก_31[Completion time],0)&lt;&gt;0,"ส่งแล้ว","ยังไม่ส่ง")</f>
        <v>ส่งแล้ว</v>
      </c>
      <c r="AF460" s="5">
        <f>_xlfn.XLOOKUP(Table1[[#This Row],[email]],ท้ายบท_3[Email],ท้ายบท_3[Total points],"ยังไม่ส่ง")</f>
        <v>6</v>
      </c>
      <c r="AG460" s="5">
        <f>_xlfn.XLOOKUP(Table1[[#This Row],[email]],Quiz_3[Email],Quiz_3[Total points],"ยังไม่ส่ง")</f>
        <v>6</v>
      </c>
      <c r="AH460" s="12">
        <v>17</v>
      </c>
      <c r="AI460" s="14">
        <v>9</v>
      </c>
      <c r="AJ460" s="12">
        <f>ROUND((Table1[[#This Row],[mid '[20']]]+Table1[[#This Row],[mid '[10']]])/2,0)</f>
        <v>13</v>
      </c>
      <c r="AK460" s="5" t="str">
        <f>IF(_xlfn.XLOOKUP(Table1[[#This Row],[email]],แบบฝึก_41[Email],แบบฝึก_41[Completion time],0)&lt;&gt;0,"ส่งแล้ว","ยังไม่ส่ง")</f>
        <v>ส่งแล้ว</v>
      </c>
      <c r="AL460" s="5" t="str">
        <f>IF(_xlfn.XLOOKUP(Table1[[#This Row],[email]],ท้ายบท_4[Email],ท้ายบท_4[Total points],"ยังไม่ส่ง")&lt;&gt;0,"ส่งแล้ว","ยังไม่ส่ง")</f>
        <v>ยังไม่ส่ง</v>
      </c>
      <c r="AM460" s="5">
        <f>_xlfn.XLOOKUP(Table1[[#This Row],[email]],Quiz_4[Email],Quiz_4[Total points],"ยังไม่ส่ง")</f>
        <v>9</v>
      </c>
      <c r="AN460" s="5" t="str">
        <f>IF(_xlfn.XLOOKUP(Table1[[#This Row],[email]],แบบฝึก_51[Email],แบบฝึก_51[Completion time],0)&lt;&gt;0,"ส่งแล้ว","ยังไม่ส่ง")</f>
        <v>ส่งแล้ว</v>
      </c>
      <c r="AO460" s="5" t="str">
        <f>IF(_xlfn.XLOOKUP(Table1[[#This Row],[email]],แบบฝึก_52[Email],แบบฝึก_52[Completion time],0)&lt;&gt;0,"ส่งแล้ว","ยังไม่ส่ง")</f>
        <v>ส่งแล้ว</v>
      </c>
      <c r="AP460" s="5">
        <f>_xlfn.XLOOKUP(Table1[[#This Row],[email]],ท้ายบท_5[Email],ท้ายบท_5[Total points],"ยังไม่ส่ง")</f>
        <v>13</v>
      </c>
      <c r="AQ460" s="5">
        <f>_xlfn.XLOOKUP(Table1[[#This Row],[email]],Quiz_5[Email],Quiz_5[Total points],"ยังไม่ส่ง")</f>
        <v>5</v>
      </c>
      <c r="AR460" s="37"/>
      <c r="AS460" s="4" t="str">
        <f>IF(M460&lt;10,"ยังไม่ซ่อม",IF(Table1[[#This Row],[ซ่อมแล้วกลางภาค]]="ซ่อมแล้ว","ซ่อมแล้ว","ไม่ต้องซ่อม"))</f>
        <v>ไม่ต้องซ่อม</v>
      </c>
      <c r="BN460"/>
      <c r="BO460"/>
      <c r="BP460"/>
      <c r="BQ460"/>
    </row>
    <row r="461" spans="1:69" ht="19.5" x14ac:dyDescent="0.4">
      <c r="A461" s="21">
        <v>460</v>
      </c>
      <c r="B461" s="4">
        <v>13</v>
      </c>
      <c r="C461" s="4">
        <v>3</v>
      </c>
      <c r="D461" s="4" t="s">
        <v>33665</v>
      </c>
      <c r="E461" s="4" t="s">
        <v>32346</v>
      </c>
      <c r="F461" s="4" t="s">
        <v>33666</v>
      </c>
      <c r="G461" s="4" t="s">
        <v>33667</v>
      </c>
      <c r="H461" s="4" t="s">
        <v>1559</v>
      </c>
      <c r="I461" s="24">
        <f>ROUND(COUNTIF(Table1[[#This Row],[กิจกรรม 1.1]:[ท้ายบท 1]],"&lt;&gt;ยังไม่ส่ง")*2+IF(Table1[[#This Row],[Quiz 1]]&lt;&gt;"ยังไม่ส่ง",Table1[[#This Row],[Quiz 1]]*2/10,0),0)</f>
        <v>9</v>
      </c>
      <c r="J461" s="24">
        <f>ROUND(COUNTIF(Table1[[#This Row],[แบบฝึก 2.1]:[ท้ายบท 2]],"&lt;&gt;ยังไม่ส่ง")*8/3+IF(Table1[[#This Row],[Quiz 2]]&lt;&gt;"ยังไม่ส่ง",Table1[[#This Row],[Quiz 2]]*2/10,0),0)</f>
        <v>10</v>
      </c>
      <c r="K461" s="24">
        <f>ROUND(COUNTIF(Table1[[#This Row],[แบบฝึก 3.1]:[ท้ายบท 3]],"&lt;&gt;ยังไม่ส่ง")*3/2+IF(Table1[[#This Row],[Quiz 3]]&lt;&gt;"ยังไม่ส่ง",Table1[[#This Row],[Quiz 3]]*2/10,0),0)</f>
        <v>3</v>
      </c>
      <c r="L461" s="12">
        <f>Table1[[#This Row],[บท 1 '[10']]]+Table1[[#This Row],[บท 2 '[10']]]+Table1[[#This Row],[บท 3 '[5']]]</f>
        <v>22</v>
      </c>
      <c r="M461" s="12">
        <f>IF(Table1[[#This Row],[ซ่อมแล้วกลางภาค]]="ซ่อมแล้ว",10,Table1[[#This Row],[MID '[20']2]])</f>
        <v>11</v>
      </c>
      <c r="N461" s="12">
        <f>ROUND(COUNTIF(Table1[[#This Row],[แบบฝึก 4.1]:[ท้ายบท 4]],"&lt;&gt;ยังไม่ส่ง")*8/2+IF(Table1[[#This Row],[Quiz 4]]&lt;&gt;"ยังไม่ส่ง",Table1[[#This Row],[Quiz 4]]*2/10,0),0)</f>
        <v>6</v>
      </c>
      <c r="O461" s="12"/>
      <c r="P461" s="13">
        <f>ROUND(COUNTIF(Table1[[#This Row],[แบบฝึก 5.1]:[ท้ายบท 5]],"&lt;&gt;ยังไม่ส่ง")*8/3+IF(Table1[[#This Row],[Quiz 5]]&lt;&gt;"ยังไม่ส่ง",Table1[[#This Row],[Quiz 5]]*2/10,0),0)</f>
        <v>5</v>
      </c>
      <c r="Q461" s="12">
        <f>Table1[[#This Row],[บท 4 '[10']]]+Table1[[#This Row],[นำเสนอ '[5']]]+Table1[[#This Row],[บท 5 '[10']]]</f>
        <v>11</v>
      </c>
      <c r="R461" s="12">
        <f>Table1[[#This Row],[ก่อนกลางภาค '[25']]]+Table1[[#This Row],[กลางภาค '[20']]]+Table1[[#This Row],[หลังกลางภาค '[25']]]</f>
        <v>44</v>
      </c>
      <c r="S461" s="12"/>
      <c r="T461" s="12">
        <f>Table1[[#This Row],[ปลายภาค '[30']]]+Table1[[#This Row],[ก่อนปลายภาค '[70']]]</f>
        <v>44</v>
      </c>
      <c r="U461" s="11">
        <f t="shared" si="7"/>
        <v>0</v>
      </c>
      <c r="V461" s="5" t="str">
        <f>IF(_xlfn.XLOOKUP(Table1[[#This Row],[email]],กิจกรรม_11[Email],กิจกรรม_11[Completion time],0)&lt;&gt;0,"ส่งแล้ว","ยังไม่ส่ง")</f>
        <v>ส่งแล้ว</v>
      </c>
      <c r="W461" s="5" t="str">
        <f>IF(_xlfn.XLOOKUP(Table1[[#This Row],[email]],แบบฝึก_11[Email],แบบฝึก_11[Completion time],0)&lt;&gt;0,"ส่งแล้ว","ยังไม่ส่ง")</f>
        <v>ส่งแล้ว</v>
      </c>
      <c r="X461" s="5" t="str">
        <f>IF(_xlfn.XLOOKUP(Table1[[#This Row],[email]],แบบฝึก_12[Email],แบบฝึก_12[Completion time],0)&lt;&gt;0,"ส่งแล้ว","ยังไม่ส่ง")</f>
        <v>ส่งแล้ว</v>
      </c>
      <c r="Y461" s="5">
        <f>_xlfn.XLOOKUP(Table1[[#This Row],[email]],ท้ายบท_1[Email],ท้ายบท_1[Total points],"ยังไม่ส่ง")</f>
        <v>14</v>
      </c>
      <c r="Z461" s="4">
        <f>_xlfn.XLOOKUP(Table1[[#This Row],[email]],Quiz_1[Email],Quiz_1[Total points],"ยังไม่ส่ง")</f>
        <v>6</v>
      </c>
      <c r="AA461" s="5" t="str">
        <f>IF(_xlfn.XLOOKUP(Table1[[#This Row],[email]],แบบฝึก_21[Email],แบบฝึก_21[Completion time],0)&lt;&gt;0,"ส่งแล้ว","ยังไม่ส่ง")</f>
        <v>ส่งแล้ว</v>
      </c>
      <c r="AB461" s="5" t="str">
        <f>IF(_xlfn.XLOOKUP(Table1[[#This Row],[email]],แบบฝึก_22[Email],แบบฝึก_22[Completion time],0)&lt;&gt;0,"ส่งแล้ว","ยังไม่ส่ง")</f>
        <v>ส่งแล้ว</v>
      </c>
      <c r="AC461" s="5">
        <f>_xlfn.XLOOKUP(Table1[[#This Row],[email]],ท้ายบท_2[Email],ท้ายบท_2[Total points],"ยังไม่ส่ง")</f>
        <v>9</v>
      </c>
      <c r="AD461" s="5">
        <f>_xlfn.XLOOKUP(Table1[[#This Row],[email]],Quiz_2[Email],Quiz_2[Total points],"ยังไม่ส่ง")</f>
        <v>8</v>
      </c>
      <c r="AE461" s="5" t="str">
        <f>IF(_xlfn.XLOOKUP(Table1[[#This Row],[email]],แบบฝึก_31[Email],แบบฝึก_31[Completion time],0)&lt;&gt;0,"ส่งแล้ว","ยังไม่ส่ง")</f>
        <v>ส่งแล้ว</v>
      </c>
      <c r="AF461" s="5" t="str">
        <f>_xlfn.XLOOKUP(Table1[[#This Row],[email]],ท้ายบท_3[Email],ท้ายบท_3[Total points],"ยังไม่ส่ง")</f>
        <v>ยังไม่ส่ง</v>
      </c>
      <c r="AG461" s="5">
        <f>_xlfn.XLOOKUP(Table1[[#This Row],[email]],Quiz_3[Email],Quiz_3[Total points],"ยังไม่ส่ง")</f>
        <v>5</v>
      </c>
      <c r="AH461" s="12">
        <v>13</v>
      </c>
      <c r="AI461" s="14">
        <v>8</v>
      </c>
      <c r="AJ461" s="12">
        <f>ROUND((Table1[[#This Row],[mid '[20']]]+Table1[[#This Row],[mid '[10']]])/2,0)</f>
        <v>11</v>
      </c>
      <c r="AK461" s="5" t="str">
        <f>IF(_xlfn.XLOOKUP(Table1[[#This Row],[email]],แบบฝึก_41[Email],แบบฝึก_41[Completion time],0)&lt;&gt;0,"ส่งแล้ว","ยังไม่ส่ง")</f>
        <v>ยังไม่ส่ง</v>
      </c>
      <c r="AL461" s="5" t="str">
        <f>IF(_xlfn.XLOOKUP(Table1[[#This Row],[email]],ท้ายบท_4[Email],ท้ายบท_4[Total points],"ยังไม่ส่ง")&lt;&gt;0,"ส่งแล้ว","ยังไม่ส่ง")</f>
        <v>ส่งแล้ว</v>
      </c>
      <c r="AM461" s="5">
        <f>_xlfn.XLOOKUP(Table1[[#This Row],[email]],Quiz_4[Email],Quiz_4[Total points],"ยังไม่ส่ง")</f>
        <v>10</v>
      </c>
      <c r="AN461" s="5" t="str">
        <f>IF(_xlfn.XLOOKUP(Table1[[#This Row],[email]],แบบฝึก_51[Email],แบบฝึก_51[Completion time],0)&lt;&gt;0,"ส่งแล้ว","ยังไม่ส่ง")</f>
        <v>ส่งแล้ว</v>
      </c>
      <c r="AO461" s="5" t="str">
        <f>IF(_xlfn.XLOOKUP(Table1[[#This Row],[email]],แบบฝึก_52[Email],แบบฝึก_52[Completion time],0)&lt;&gt;0,"ส่งแล้ว","ยังไม่ส่ง")</f>
        <v>ส่งแล้ว</v>
      </c>
      <c r="AP461" s="5" t="str">
        <f>_xlfn.XLOOKUP(Table1[[#This Row],[email]],ท้ายบท_5[Email],ท้ายบท_5[Total points],"ยังไม่ส่ง")</f>
        <v>ยังไม่ส่ง</v>
      </c>
      <c r="AQ461" s="5" t="str">
        <f>_xlfn.XLOOKUP(Table1[[#This Row],[email]],Quiz_5[Email],Quiz_5[Total points],"ยังไม่ส่ง")</f>
        <v>ยังไม่ส่ง</v>
      </c>
      <c r="AR461" s="37"/>
      <c r="AS461" s="4" t="str">
        <f>IF(M461&lt;10,"ยังไม่ซ่อม",IF(Table1[[#This Row],[ซ่อมแล้วกลางภาค]]="ซ่อมแล้ว","ซ่อมแล้ว","ไม่ต้องซ่อม"))</f>
        <v>ไม่ต้องซ่อม</v>
      </c>
      <c r="BN461"/>
      <c r="BO461"/>
      <c r="BP461"/>
      <c r="BQ461"/>
    </row>
    <row r="462" spans="1:69" ht="19.5" x14ac:dyDescent="0.4">
      <c r="A462" s="21">
        <v>461</v>
      </c>
      <c r="B462" s="4">
        <v>13</v>
      </c>
      <c r="C462" s="4">
        <v>4</v>
      </c>
      <c r="D462" s="4" t="s">
        <v>33668</v>
      </c>
      <c r="E462" s="4" t="s">
        <v>32346</v>
      </c>
      <c r="F462" s="4" t="s">
        <v>33202</v>
      </c>
      <c r="G462" s="4" t="s">
        <v>33669</v>
      </c>
      <c r="H462" s="4" t="s">
        <v>1650</v>
      </c>
      <c r="I462" s="24">
        <f>ROUND(COUNTIF(Table1[[#This Row],[กิจกรรม 1.1]:[ท้ายบท 1]],"&lt;&gt;ยังไม่ส่ง")*2+IF(Table1[[#This Row],[Quiz 1]]&lt;&gt;"ยังไม่ส่ง",Table1[[#This Row],[Quiz 1]]*2/10,0),0)</f>
        <v>10</v>
      </c>
      <c r="J462" s="24">
        <f>ROUND(COUNTIF(Table1[[#This Row],[แบบฝึก 2.1]:[ท้ายบท 2]],"&lt;&gt;ยังไม่ส่ง")*8/3+IF(Table1[[#This Row],[Quiz 2]]&lt;&gt;"ยังไม่ส่ง",Table1[[#This Row],[Quiz 2]]*2/10,0),0)</f>
        <v>10</v>
      </c>
      <c r="K462" s="24">
        <f>ROUND(COUNTIF(Table1[[#This Row],[แบบฝึก 3.1]:[ท้ายบท 3]],"&lt;&gt;ยังไม่ส่ง")*3/2+IF(Table1[[#This Row],[Quiz 3]]&lt;&gt;"ยังไม่ส่ง",Table1[[#This Row],[Quiz 3]]*2/10,0),0)</f>
        <v>5</v>
      </c>
      <c r="L462" s="12">
        <f>Table1[[#This Row],[บท 1 '[10']]]+Table1[[#This Row],[บท 2 '[10']]]+Table1[[#This Row],[บท 3 '[5']]]</f>
        <v>25</v>
      </c>
      <c r="M462" s="12">
        <f>IF(Table1[[#This Row],[ซ่อมแล้วกลางภาค]]="ซ่อมแล้ว",10,Table1[[#This Row],[MID '[20']2]])</f>
        <v>16</v>
      </c>
      <c r="N462" s="12">
        <f>ROUND(COUNTIF(Table1[[#This Row],[แบบฝึก 4.1]:[ท้ายบท 4]],"&lt;&gt;ยังไม่ส่ง")*8/2+IF(Table1[[#This Row],[Quiz 4]]&lt;&gt;"ยังไม่ส่ง",Table1[[#This Row],[Quiz 4]]*2/10,0),0)</f>
        <v>6</v>
      </c>
      <c r="O462" s="12"/>
      <c r="P462" s="13">
        <f>ROUND(COUNTIF(Table1[[#This Row],[แบบฝึก 5.1]:[ท้ายบท 5]],"&lt;&gt;ยังไม่ส่ง")*8/3+IF(Table1[[#This Row],[Quiz 5]]&lt;&gt;"ยังไม่ส่ง",Table1[[#This Row],[Quiz 5]]*2/10,0),0)</f>
        <v>9</v>
      </c>
      <c r="Q462" s="12">
        <f>Table1[[#This Row],[บท 4 '[10']]]+Table1[[#This Row],[นำเสนอ '[5']]]+Table1[[#This Row],[บท 5 '[10']]]</f>
        <v>15</v>
      </c>
      <c r="R462" s="12">
        <f>Table1[[#This Row],[ก่อนกลางภาค '[25']]]+Table1[[#This Row],[กลางภาค '[20']]]+Table1[[#This Row],[หลังกลางภาค '[25']]]</f>
        <v>56</v>
      </c>
      <c r="S462" s="12"/>
      <c r="T462" s="12">
        <f>Table1[[#This Row],[ปลายภาค '[30']]]+Table1[[#This Row],[ก่อนปลายภาค '[70']]]</f>
        <v>56</v>
      </c>
      <c r="U462" s="11">
        <f t="shared" si="7"/>
        <v>1.5</v>
      </c>
      <c r="V462" s="5" t="str">
        <f>IF(_xlfn.XLOOKUP(Table1[[#This Row],[email]],กิจกรรม_11[Email],กิจกรรม_11[Completion time],0)&lt;&gt;0,"ส่งแล้ว","ยังไม่ส่ง")</f>
        <v>ส่งแล้ว</v>
      </c>
      <c r="W462" s="5" t="str">
        <f>IF(_xlfn.XLOOKUP(Table1[[#This Row],[email]],แบบฝึก_11[Email],แบบฝึก_11[Completion time],0)&lt;&gt;0,"ส่งแล้ว","ยังไม่ส่ง")</f>
        <v>ส่งแล้ว</v>
      </c>
      <c r="X462" s="5" t="str">
        <f>IF(_xlfn.XLOOKUP(Table1[[#This Row],[email]],แบบฝึก_12[Email],แบบฝึก_12[Completion time],0)&lt;&gt;0,"ส่งแล้ว","ยังไม่ส่ง")</f>
        <v>ส่งแล้ว</v>
      </c>
      <c r="Y462" s="5">
        <f>_xlfn.XLOOKUP(Table1[[#This Row],[email]],ท้ายบท_1[Email],ท้ายบท_1[Total points],"ยังไม่ส่ง")</f>
        <v>16</v>
      </c>
      <c r="Z462" s="4">
        <f>_xlfn.XLOOKUP(Table1[[#This Row],[email]],Quiz_1[Email],Quiz_1[Total points],"ยังไม่ส่ง")</f>
        <v>8</v>
      </c>
      <c r="AA462" s="5" t="str">
        <f>IF(_xlfn.XLOOKUP(Table1[[#This Row],[email]],แบบฝึก_21[Email],แบบฝึก_21[Completion time],0)&lt;&gt;0,"ส่งแล้ว","ยังไม่ส่ง")</f>
        <v>ส่งแล้ว</v>
      </c>
      <c r="AB462" s="5" t="str">
        <f>IF(_xlfn.XLOOKUP(Table1[[#This Row],[email]],แบบฝึก_22[Email],แบบฝึก_22[Completion time],0)&lt;&gt;0,"ส่งแล้ว","ยังไม่ส่ง")</f>
        <v>ส่งแล้ว</v>
      </c>
      <c r="AC462" s="5">
        <f>_xlfn.XLOOKUP(Table1[[#This Row],[email]],ท้ายบท_2[Email],ท้ายบท_2[Total points],"ยังไม่ส่ง")</f>
        <v>8</v>
      </c>
      <c r="AD462" s="5">
        <f>_xlfn.XLOOKUP(Table1[[#This Row],[email]],Quiz_2[Email],Quiz_2[Total points],"ยังไม่ส่ง")</f>
        <v>9</v>
      </c>
      <c r="AE462" s="5" t="str">
        <f>IF(_xlfn.XLOOKUP(Table1[[#This Row],[email]],แบบฝึก_31[Email],แบบฝึก_31[Completion time],0)&lt;&gt;0,"ส่งแล้ว","ยังไม่ส่ง")</f>
        <v>ส่งแล้ว</v>
      </c>
      <c r="AF462" s="5">
        <f>_xlfn.XLOOKUP(Table1[[#This Row],[email]],ท้ายบท_3[Email],ท้ายบท_3[Total points],"ยังไม่ส่ง")</f>
        <v>6</v>
      </c>
      <c r="AG462" s="5">
        <f>_xlfn.XLOOKUP(Table1[[#This Row],[email]],Quiz_3[Email],Quiz_3[Total points],"ยังไม่ส่ง")</f>
        <v>8</v>
      </c>
      <c r="AH462" s="12">
        <v>22</v>
      </c>
      <c r="AI462" s="14">
        <v>9</v>
      </c>
      <c r="AJ462" s="12">
        <f>ROUND((Table1[[#This Row],[mid '[20']]]+Table1[[#This Row],[mid '[10']]])/2,0)</f>
        <v>16</v>
      </c>
      <c r="AK462" s="5" t="str">
        <f>IF(_xlfn.XLOOKUP(Table1[[#This Row],[email]],แบบฝึก_41[Email],แบบฝึก_41[Completion time],0)&lt;&gt;0,"ส่งแล้ว","ยังไม่ส่ง")</f>
        <v>ส่งแล้ว</v>
      </c>
      <c r="AL462" s="5" t="str">
        <f>IF(_xlfn.XLOOKUP(Table1[[#This Row],[email]],ท้ายบท_4[Email],ท้ายบท_4[Total points],"ยังไม่ส่ง")&lt;&gt;0,"ส่งแล้ว","ยังไม่ส่ง")</f>
        <v>ยังไม่ส่ง</v>
      </c>
      <c r="AM462" s="5">
        <f>_xlfn.XLOOKUP(Table1[[#This Row],[email]],Quiz_4[Email],Quiz_4[Total points],"ยังไม่ส่ง")</f>
        <v>8</v>
      </c>
      <c r="AN462" s="5" t="str">
        <f>IF(_xlfn.XLOOKUP(Table1[[#This Row],[email]],แบบฝึก_51[Email],แบบฝึก_51[Completion time],0)&lt;&gt;0,"ส่งแล้ว","ยังไม่ส่ง")</f>
        <v>ส่งแล้ว</v>
      </c>
      <c r="AO462" s="5" t="str">
        <f>IF(_xlfn.XLOOKUP(Table1[[#This Row],[email]],แบบฝึก_52[Email],แบบฝึก_52[Completion time],0)&lt;&gt;0,"ส่งแล้ว","ยังไม่ส่ง")</f>
        <v>ส่งแล้ว</v>
      </c>
      <c r="AP462" s="5">
        <f>_xlfn.XLOOKUP(Table1[[#This Row],[email]],ท้ายบท_5[Email],ท้ายบท_5[Total points],"ยังไม่ส่ง")</f>
        <v>13</v>
      </c>
      <c r="AQ462" s="5">
        <f>_xlfn.XLOOKUP(Table1[[#This Row],[email]],Quiz_5[Email],Quiz_5[Total points],"ยังไม่ส่ง")</f>
        <v>4</v>
      </c>
      <c r="AR462" s="37"/>
      <c r="AS462" s="4" t="str">
        <f>IF(M462&lt;10,"ยังไม่ซ่อม",IF(Table1[[#This Row],[ซ่อมแล้วกลางภาค]]="ซ่อมแล้ว","ซ่อมแล้ว","ไม่ต้องซ่อม"))</f>
        <v>ไม่ต้องซ่อม</v>
      </c>
      <c r="BN462"/>
      <c r="BO462"/>
      <c r="BP462"/>
      <c r="BQ462"/>
    </row>
    <row r="463" spans="1:69" ht="19.5" x14ac:dyDescent="0.4">
      <c r="A463" s="21">
        <v>462</v>
      </c>
      <c r="B463" s="4">
        <v>13</v>
      </c>
      <c r="C463" s="4">
        <v>5</v>
      </c>
      <c r="D463" s="4" t="s">
        <v>33670</v>
      </c>
      <c r="E463" s="4" t="s">
        <v>32346</v>
      </c>
      <c r="F463" s="4" t="s">
        <v>33671</v>
      </c>
      <c r="G463" s="4" t="s">
        <v>33672</v>
      </c>
      <c r="H463" s="4" t="s">
        <v>1696</v>
      </c>
      <c r="I463" s="24">
        <f>ROUND(COUNTIF(Table1[[#This Row],[กิจกรรม 1.1]:[ท้ายบท 1]],"&lt;&gt;ยังไม่ส่ง")*2+IF(Table1[[#This Row],[Quiz 1]]&lt;&gt;"ยังไม่ส่ง",Table1[[#This Row],[Quiz 1]]*2/10,0),0)</f>
        <v>9</v>
      </c>
      <c r="J463" s="24">
        <f>ROUND(COUNTIF(Table1[[#This Row],[แบบฝึก 2.1]:[ท้ายบท 2]],"&lt;&gt;ยังไม่ส่ง")*8/3+IF(Table1[[#This Row],[Quiz 2]]&lt;&gt;"ยังไม่ส่ง",Table1[[#This Row],[Quiz 2]]*2/10,0),0)</f>
        <v>10</v>
      </c>
      <c r="K463" s="24">
        <f>ROUND(COUNTIF(Table1[[#This Row],[แบบฝึก 3.1]:[ท้ายบท 3]],"&lt;&gt;ยังไม่ส่ง")*3/2+IF(Table1[[#This Row],[Quiz 3]]&lt;&gt;"ยังไม่ส่ง",Table1[[#This Row],[Quiz 3]]*2/10,0),0)</f>
        <v>4</v>
      </c>
      <c r="L463" s="12">
        <f>Table1[[#This Row],[บท 1 '[10']]]+Table1[[#This Row],[บท 2 '[10']]]+Table1[[#This Row],[บท 3 '[5']]]</f>
        <v>23</v>
      </c>
      <c r="M463" s="12">
        <f>IF(Table1[[#This Row],[ซ่อมแล้วกลางภาค]]="ซ่อมแล้ว",10,Table1[[#This Row],[MID '[20']2]])</f>
        <v>15</v>
      </c>
      <c r="N463" s="12">
        <f>ROUND(COUNTIF(Table1[[#This Row],[แบบฝึก 4.1]:[ท้ายบท 4]],"&lt;&gt;ยังไม่ส่ง")*8/2+IF(Table1[[#This Row],[Quiz 4]]&lt;&gt;"ยังไม่ส่ง",Table1[[#This Row],[Quiz 4]]*2/10,0),0)</f>
        <v>6</v>
      </c>
      <c r="O463" s="12"/>
      <c r="P463" s="13">
        <f>ROUND(COUNTIF(Table1[[#This Row],[แบบฝึก 5.1]:[ท้ายบท 5]],"&lt;&gt;ยังไม่ส่ง")*8/3+IF(Table1[[#This Row],[Quiz 5]]&lt;&gt;"ยังไม่ส่ง",Table1[[#This Row],[Quiz 5]]*2/10,0),0)</f>
        <v>9</v>
      </c>
      <c r="Q463" s="12">
        <f>Table1[[#This Row],[บท 4 '[10']]]+Table1[[#This Row],[นำเสนอ '[5']]]+Table1[[#This Row],[บท 5 '[10']]]</f>
        <v>15</v>
      </c>
      <c r="R463" s="12">
        <f>Table1[[#This Row],[ก่อนกลางภาค '[25']]]+Table1[[#This Row],[กลางภาค '[20']]]+Table1[[#This Row],[หลังกลางภาค '[25']]]</f>
        <v>53</v>
      </c>
      <c r="S463" s="12"/>
      <c r="T463" s="12">
        <f>Table1[[#This Row],[ปลายภาค '[30']]]+Table1[[#This Row],[ก่อนปลายภาค '[70']]]</f>
        <v>53</v>
      </c>
      <c r="U463" s="11">
        <f t="shared" si="7"/>
        <v>1</v>
      </c>
      <c r="V463" s="5" t="str">
        <f>IF(_xlfn.XLOOKUP(Table1[[#This Row],[email]],กิจกรรม_11[Email],กิจกรรม_11[Completion time],0)&lt;&gt;0,"ส่งแล้ว","ยังไม่ส่ง")</f>
        <v>ส่งแล้ว</v>
      </c>
      <c r="W463" s="5" t="str">
        <f>IF(_xlfn.XLOOKUP(Table1[[#This Row],[email]],แบบฝึก_11[Email],แบบฝึก_11[Completion time],0)&lt;&gt;0,"ส่งแล้ว","ยังไม่ส่ง")</f>
        <v>ส่งแล้ว</v>
      </c>
      <c r="X463" s="5" t="str">
        <f>IF(_xlfn.XLOOKUP(Table1[[#This Row],[email]],แบบฝึก_12[Email],แบบฝึก_12[Completion time],0)&lt;&gt;0,"ส่งแล้ว","ยังไม่ส่ง")</f>
        <v>ส่งแล้ว</v>
      </c>
      <c r="Y463" s="5">
        <f>_xlfn.XLOOKUP(Table1[[#This Row],[email]],ท้ายบท_1[Email],ท้ายบท_1[Total points],"ยังไม่ส่ง")</f>
        <v>20</v>
      </c>
      <c r="Z463" s="4">
        <f>_xlfn.XLOOKUP(Table1[[#This Row],[email]],Quiz_1[Email],Quiz_1[Total points],"ยังไม่ส่ง")</f>
        <v>6</v>
      </c>
      <c r="AA463" s="5" t="str">
        <f>IF(_xlfn.XLOOKUP(Table1[[#This Row],[email]],แบบฝึก_21[Email],แบบฝึก_21[Completion time],0)&lt;&gt;0,"ส่งแล้ว","ยังไม่ส่ง")</f>
        <v>ส่งแล้ว</v>
      </c>
      <c r="AB463" s="5" t="str">
        <f>IF(_xlfn.XLOOKUP(Table1[[#This Row],[email]],แบบฝึก_22[Email],แบบฝึก_22[Completion time],0)&lt;&gt;0,"ส่งแล้ว","ยังไม่ส่ง")</f>
        <v>ส่งแล้ว</v>
      </c>
      <c r="AC463" s="5">
        <f>_xlfn.XLOOKUP(Table1[[#This Row],[email]],ท้ายบท_2[Email],ท้ายบท_2[Total points],"ยังไม่ส่ง")</f>
        <v>12</v>
      </c>
      <c r="AD463" s="5">
        <f>_xlfn.XLOOKUP(Table1[[#This Row],[email]],Quiz_2[Email],Quiz_2[Total points],"ยังไม่ส่ง")</f>
        <v>8</v>
      </c>
      <c r="AE463" s="5" t="str">
        <f>IF(_xlfn.XLOOKUP(Table1[[#This Row],[email]],แบบฝึก_31[Email],แบบฝึก_31[Completion time],0)&lt;&gt;0,"ส่งแล้ว","ยังไม่ส่ง")</f>
        <v>ส่งแล้ว</v>
      </c>
      <c r="AF463" s="5">
        <f>_xlfn.XLOOKUP(Table1[[#This Row],[email]],ท้ายบท_3[Email],ท้ายบท_3[Total points],"ยังไม่ส่ง")</f>
        <v>11</v>
      </c>
      <c r="AG463" s="5">
        <f>_xlfn.XLOOKUP(Table1[[#This Row],[email]],Quiz_3[Email],Quiz_3[Total points],"ยังไม่ส่ง")</f>
        <v>6</v>
      </c>
      <c r="AH463" s="12">
        <v>22</v>
      </c>
      <c r="AI463" s="14">
        <v>7</v>
      </c>
      <c r="AJ463" s="12">
        <f>ROUND((Table1[[#This Row],[mid '[20']]]+Table1[[#This Row],[mid '[10']]])/2,0)</f>
        <v>15</v>
      </c>
      <c r="AK463" s="5" t="str">
        <f>IF(_xlfn.XLOOKUP(Table1[[#This Row],[email]],แบบฝึก_41[Email],แบบฝึก_41[Completion time],0)&lt;&gt;0,"ส่งแล้ว","ยังไม่ส่ง")</f>
        <v>ส่งแล้ว</v>
      </c>
      <c r="AL463" s="5" t="str">
        <f>IF(_xlfn.XLOOKUP(Table1[[#This Row],[email]],ท้ายบท_4[Email],ท้ายบท_4[Total points],"ยังไม่ส่ง")&lt;&gt;0,"ส่งแล้ว","ยังไม่ส่ง")</f>
        <v>ยังไม่ส่ง</v>
      </c>
      <c r="AM463" s="5">
        <f>_xlfn.XLOOKUP(Table1[[#This Row],[email]],Quiz_4[Email],Quiz_4[Total points],"ยังไม่ส่ง")</f>
        <v>8</v>
      </c>
      <c r="AN463" s="5" t="str">
        <f>IF(_xlfn.XLOOKUP(Table1[[#This Row],[email]],แบบฝึก_51[Email],แบบฝึก_51[Completion time],0)&lt;&gt;0,"ส่งแล้ว","ยังไม่ส่ง")</f>
        <v>ส่งแล้ว</v>
      </c>
      <c r="AO463" s="5" t="str">
        <f>IF(_xlfn.XLOOKUP(Table1[[#This Row],[email]],แบบฝึก_52[Email],แบบฝึก_52[Completion time],0)&lt;&gt;0,"ส่งแล้ว","ยังไม่ส่ง")</f>
        <v>ส่งแล้ว</v>
      </c>
      <c r="AP463" s="5">
        <f>_xlfn.XLOOKUP(Table1[[#This Row],[email]],ท้ายบท_5[Email],ท้ายบท_5[Total points],"ยังไม่ส่ง")</f>
        <v>13</v>
      </c>
      <c r="AQ463" s="5">
        <f>_xlfn.XLOOKUP(Table1[[#This Row],[email]],Quiz_5[Email],Quiz_5[Total points],"ยังไม่ส่ง")</f>
        <v>5</v>
      </c>
      <c r="AR463" s="37"/>
      <c r="AS463" s="4" t="str">
        <f>IF(M463&lt;10,"ยังไม่ซ่อม",IF(Table1[[#This Row],[ซ่อมแล้วกลางภาค]]="ซ่อมแล้ว","ซ่อมแล้ว","ไม่ต้องซ่อม"))</f>
        <v>ไม่ต้องซ่อม</v>
      </c>
      <c r="BN463"/>
      <c r="BO463"/>
      <c r="BP463"/>
      <c r="BQ463"/>
    </row>
    <row r="464" spans="1:69" ht="19.5" x14ac:dyDescent="0.4">
      <c r="A464" s="21">
        <v>463</v>
      </c>
      <c r="B464" s="4">
        <v>13</v>
      </c>
      <c r="C464" s="4">
        <v>6</v>
      </c>
      <c r="D464" s="4" t="s">
        <v>33673</v>
      </c>
      <c r="E464" s="4" t="s">
        <v>32346</v>
      </c>
      <c r="F464" s="4" t="s">
        <v>33605</v>
      </c>
      <c r="G464" s="4" t="s">
        <v>33674</v>
      </c>
      <c r="H464" s="4" t="s">
        <v>1726</v>
      </c>
      <c r="I464" s="24">
        <f>ROUND(COUNTIF(Table1[[#This Row],[กิจกรรม 1.1]:[ท้ายบท 1]],"&lt;&gt;ยังไม่ส่ง")*2+IF(Table1[[#This Row],[Quiz 1]]&lt;&gt;"ยังไม่ส่ง",Table1[[#This Row],[Quiz 1]]*2/10,0),0)</f>
        <v>10</v>
      </c>
      <c r="J464" s="24">
        <f>ROUND(COUNTIF(Table1[[#This Row],[แบบฝึก 2.1]:[ท้ายบท 2]],"&lt;&gt;ยังไม่ส่ง")*8/3+IF(Table1[[#This Row],[Quiz 2]]&lt;&gt;"ยังไม่ส่ง",Table1[[#This Row],[Quiz 2]]*2/10,0),0)</f>
        <v>10</v>
      </c>
      <c r="K464" s="24">
        <f>ROUND(COUNTIF(Table1[[#This Row],[แบบฝึก 3.1]:[ท้ายบท 3]],"&lt;&gt;ยังไม่ส่ง")*3/2+IF(Table1[[#This Row],[Quiz 3]]&lt;&gt;"ยังไม่ส่ง",Table1[[#This Row],[Quiz 3]]*2/10,0),0)</f>
        <v>4</v>
      </c>
      <c r="L464" s="12">
        <f>Table1[[#This Row],[บท 1 '[10']]]+Table1[[#This Row],[บท 2 '[10']]]+Table1[[#This Row],[บท 3 '[5']]]</f>
        <v>24</v>
      </c>
      <c r="M464" s="12">
        <f>IF(Table1[[#This Row],[ซ่อมแล้วกลางภาค]]="ซ่อมแล้ว",10,Table1[[#This Row],[MID '[20']2]])</f>
        <v>12</v>
      </c>
      <c r="N464" s="12">
        <f>ROUND(COUNTIF(Table1[[#This Row],[แบบฝึก 4.1]:[ท้ายบท 4]],"&lt;&gt;ยังไม่ส่ง")*8/2+IF(Table1[[#This Row],[Quiz 4]]&lt;&gt;"ยังไม่ส่ง",Table1[[#This Row],[Quiz 4]]*2/10,0),0)</f>
        <v>6</v>
      </c>
      <c r="O464" s="12"/>
      <c r="P464" s="13">
        <f>ROUND(COUNTIF(Table1[[#This Row],[แบบฝึก 5.1]:[ท้ายบท 5]],"&lt;&gt;ยังไม่ส่ง")*8/3+IF(Table1[[#This Row],[Quiz 5]]&lt;&gt;"ยังไม่ส่ง",Table1[[#This Row],[Quiz 5]]*2/10,0),0)</f>
        <v>9</v>
      </c>
      <c r="Q464" s="12">
        <f>Table1[[#This Row],[บท 4 '[10']]]+Table1[[#This Row],[นำเสนอ '[5']]]+Table1[[#This Row],[บท 5 '[10']]]</f>
        <v>15</v>
      </c>
      <c r="R464" s="12">
        <f>Table1[[#This Row],[ก่อนกลางภาค '[25']]]+Table1[[#This Row],[กลางภาค '[20']]]+Table1[[#This Row],[หลังกลางภาค '[25']]]</f>
        <v>51</v>
      </c>
      <c r="S464" s="12"/>
      <c r="T464" s="12">
        <f>Table1[[#This Row],[ปลายภาค '[30']]]+Table1[[#This Row],[ก่อนปลายภาค '[70']]]</f>
        <v>51</v>
      </c>
      <c r="U464" s="11">
        <f t="shared" si="7"/>
        <v>1</v>
      </c>
      <c r="V464" s="5" t="str">
        <f>IF(_xlfn.XLOOKUP(Table1[[#This Row],[email]],กิจกรรม_11[Email],กิจกรรม_11[Completion time],0)&lt;&gt;0,"ส่งแล้ว","ยังไม่ส่ง")</f>
        <v>ส่งแล้ว</v>
      </c>
      <c r="W464" s="5" t="str">
        <f>IF(_xlfn.XLOOKUP(Table1[[#This Row],[email]],แบบฝึก_11[Email],แบบฝึก_11[Completion time],0)&lt;&gt;0,"ส่งแล้ว","ยังไม่ส่ง")</f>
        <v>ส่งแล้ว</v>
      </c>
      <c r="X464" s="5" t="str">
        <f>IF(_xlfn.XLOOKUP(Table1[[#This Row],[email]],แบบฝึก_12[Email],แบบฝึก_12[Completion time],0)&lt;&gt;0,"ส่งแล้ว","ยังไม่ส่ง")</f>
        <v>ส่งแล้ว</v>
      </c>
      <c r="Y464" s="5">
        <f>_xlfn.XLOOKUP(Table1[[#This Row],[email]],ท้ายบท_1[Email],ท้ายบท_1[Total points],"ยังไม่ส่ง")</f>
        <v>18</v>
      </c>
      <c r="Z464" s="4">
        <f>_xlfn.XLOOKUP(Table1[[#This Row],[email]],Quiz_1[Email],Quiz_1[Total points],"ยังไม่ส่ง")</f>
        <v>8</v>
      </c>
      <c r="AA464" s="5" t="str">
        <f>IF(_xlfn.XLOOKUP(Table1[[#This Row],[email]],แบบฝึก_21[Email],แบบฝึก_21[Completion time],0)&lt;&gt;0,"ส่งแล้ว","ยังไม่ส่ง")</f>
        <v>ส่งแล้ว</v>
      </c>
      <c r="AB464" s="5" t="str">
        <f>IF(_xlfn.XLOOKUP(Table1[[#This Row],[email]],แบบฝึก_22[Email],แบบฝึก_22[Completion time],0)&lt;&gt;0,"ส่งแล้ว","ยังไม่ส่ง")</f>
        <v>ส่งแล้ว</v>
      </c>
      <c r="AC464" s="5">
        <f>_xlfn.XLOOKUP(Table1[[#This Row],[email]],ท้ายบท_2[Email],ท้ายบท_2[Total points],"ยังไม่ส่ง")</f>
        <v>12</v>
      </c>
      <c r="AD464" s="5">
        <f>_xlfn.XLOOKUP(Table1[[#This Row],[email]],Quiz_2[Email],Quiz_2[Total points],"ยังไม่ส่ง")</f>
        <v>8</v>
      </c>
      <c r="AE464" s="5" t="str">
        <f>IF(_xlfn.XLOOKUP(Table1[[#This Row],[email]],แบบฝึก_31[Email],แบบฝึก_31[Completion time],0)&lt;&gt;0,"ส่งแล้ว","ยังไม่ส่ง")</f>
        <v>ส่งแล้ว</v>
      </c>
      <c r="AF464" s="5">
        <f>_xlfn.XLOOKUP(Table1[[#This Row],[email]],ท้ายบท_3[Email],ท้ายบท_3[Total points],"ยังไม่ส่ง")</f>
        <v>10</v>
      </c>
      <c r="AG464" s="5">
        <f>_xlfn.XLOOKUP(Table1[[#This Row],[email]],Quiz_3[Email],Quiz_3[Total points],"ยังไม่ส่ง")</f>
        <v>6</v>
      </c>
      <c r="AH464" s="12">
        <v>14</v>
      </c>
      <c r="AI464" s="14">
        <v>10</v>
      </c>
      <c r="AJ464" s="12">
        <f>ROUND((Table1[[#This Row],[mid '[20']]]+Table1[[#This Row],[mid '[10']]])/2,0)</f>
        <v>12</v>
      </c>
      <c r="AK464" s="5" t="str">
        <f>IF(_xlfn.XLOOKUP(Table1[[#This Row],[email]],แบบฝึก_41[Email],แบบฝึก_41[Completion time],0)&lt;&gt;0,"ส่งแล้ว","ยังไม่ส่ง")</f>
        <v>ส่งแล้ว</v>
      </c>
      <c r="AL464" s="5" t="str">
        <f>IF(_xlfn.XLOOKUP(Table1[[#This Row],[email]],ท้ายบท_4[Email],ท้ายบท_4[Total points],"ยังไม่ส่ง")&lt;&gt;0,"ส่งแล้ว","ยังไม่ส่ง")</f>
        <v>ยังไม่ส่ง</v>
      </c>
      <c r="AM464" s="5">
        <f>_xlfn.XLOOKUP(Table1[[#This Row],[email]],Quiz_4[Email],Quiz_4[Total points],"ยังไม่ส่ง")</f>
        <v>8</v>
      </c>
      <c r="AN464" s="5" t="str">
        <f>IF(_xlfn.XLOOKUP(Table1[[#This Row],[email]],แบบฝึก_51[Email],แบบฝึก_51[Completion time],0)&lt;&gt;0,"ส่งแล้ว","ยังไม่ส่ง")</f>
        <v>ส่งแล้ว</v>
      </c>
      <c r="AO464" s="5" t="str">
        <f>IF(_xlfn.XLOOKUP(Table1[[#This Row],[email]],แบบฝึก_52[Email],แบบฝึก_52[Completion time],0)&lt;&gt;0,"ส่งแล้ว","ยังไม่ส่ง")</f>
        <v>ส่งแล้ว</v>
      </c>
      <c r="AP464" s="5">
        <f>_xlfn.XLOOKUP(Table1[[#This Row],[email]],ท้ายบท_5[Email],ท้ายบท_5[Total points],"ยังไม่ส่ง")</f>
        <v>13</v>
      </c>
      <c r="AQ464" s="5">
        <f>_xlfn.XLOOKUP(Table1[[#This Row],[email]],Quiz_5[Email],Quiz_5[Total points],"ยังไม่ส่ง")</f>
        <v>6</v>
      </c>
      <c r="AR464" s="37"/>
      <c r="AS464" s="4" t="str">
        <f>IF(M464&lt;10,"ยังไม่ซ่อม",IF(Table1[[#This Row],[ซ่อมแล้วกลางภาค]]="ซ่อมแล้ว","ซ่อมแล้ว","ไม่ต้องซ่อม"))</f>
        <v>ไม่ต้องซ่อม</v>
      </c>
      <c r="BN464"/>
      <c r="BO464"/>
      <c r="BP464"/>
      <c r="BQ464"/>
    </row>
    <row r="465" spans="1:69" ht="19.5" x14ac:dyDescent="0.4">
      <c r="A465" s="21">
        <v>464</v>
      </c>
      <c r="B465" s="4">
        <v>13</v>
      </c>
      <c r="C465" s="4">
        <v>7</v>
      </c>
      <c r="D465" s="4" t="s">
        <v>33675</v>
      </c>
      <c r="E465" s="4" t="s">
        <v>32346</v>
      </c>
      <c r="F465" s="4" t="s">
        <v>32779</v>
      </c>
      <c r="G465" s="4" t="s">
        <v>33676</v>
      </c>
      <c r="H465" s="4" t="s">
        <v>16212</v>
      </c>
      <c r="I465" s="24">
        <f>ROUND(COUNTIF(Table1[[#This Row],[กิจกรรม 1.1]:[ท้ายบท 1]],"&lt;&gt;ยังไม่ส่ง")*2+IF(Table1[[#This Row],[Quiz 1]]&lt;&gt;"ยังไม่ส่ง",Table1[[#This Row],[Quiz 1]]*2/10,0),0)</f>
        <v>9</v>
      </c>
      <c r="J465" s="24">
        <f>ROUND(COUNTIF(Table1[[#This Row],[แบบฝึก 2.1]:[ท้ายบท 2]],"&lt;&gt;ยังไม่ส่ง")*8/3+IF(Table1[[#This Row],[Quiz 2]]&lt;&gt;"ยังไม่ส่ง",Table1[[#This Row],[Quiz 2]]*2/10,0),0)</f>
        <v>8</v>
      </c>
      <c r="K465" s="24">
        <f>ROUND(COUNTIF(Table1[[#This Row],[แบบฝึก 3.1]:[ท้ายบท 3]],"&lt;&gt;ยังไม่ส่ง")*3/2+IF(Table1[[#This Row],[Quiz 3]]&lt;&gt;"ยังไม่ส่ง",Table1[[#This Row],[Quiz 3]]*2/10,0),0)</f>
        <v>2</v>
      </c>
      <c r="L465" s="12">
        <f>Table1[[#This Row],[บท 1 '[10']]]+Table1[[#This Row],[บท 2 '[10']]]+Table1[[#This Row],[บท 3 '[5']]]</f>
        <v>19</v>
      </c>
      <c r="M465" s="12">
        <f>IF(Table1[[#This Row],[ซ่อมแล้วกลางภาค]]="ซ่อมแล้ว",10,Table1[[#This Row],[MID '[20']2]])</f>
        <v>10</v>
      </c>
      <c r="N465" s="12">
        <f>ROUND(COUNTIF(Table1[[#This Row],[แบบฝึก 4.1]:[ท้ายบท 4]],"&lt;&gt;ยังไม่ส่ง")*8/2+IF(Table1[[#This Row],[Quiz 4]]&lt;&gt;"ยังไม่ส่ง",Table1[[#This Row],[Quiz 4]]*2/10,0),0)</f>
        <v>5</v>
      </c>
      <c r="O465" s="12"/>
      <c r="P465" s="13">
        <f>ROUND(COUNTIF(Table1[[#This Row],[แบบฝึก 5.1]:[ท้ายบท 5]],"&lt;&gt;ยังไม่ส่ง")*8/3+IF(Table1[[#This Row],[Quiz 5]]&lt;&gt;"ยังไม่ส่ง",Table1[[#This Row],[Quiz 5]]*2/10,0),0)</f>
        <v>3</v>
      </c>
      <c r="Q465" s="12">
        <f>Table1[[#This Row],[บท 4 '[10']]]+Table1[[#This Row],[นำเสนอ '[5']]]+Table1[[#This Row],[บท 5 '[10']]]</f>
        <v>8</v>
      </c>
      <c r="R465" s="12">
        <f>Table1[[#This Row],[ก่อนกลางภาค '[25']]]+Table1[[#This Row],[กลางภาค '[20']]]+Table1[[#This Row],[หลังกลางภาค '[25']]]</f>
        <v>37</v>
      </c>
      <c r="S465" s="12"/>
      <c r="T465" s="12">
        <f>Table1[[#This Row],[ปลายภาค '[30']]]+Table1[[#This Row],[ก่อนปลายภาค '[70']]]</f>
        <v>37</v>
      </c>
      <c r="U465" s="11">
        <f t="shared" si="7"/>
        <v>0</v>
      </c>
      <c r="V465" s="5" t="str">
        <f>IF(_xlfn.XLOOKUP(Table1[[#This Row],[email]],กิจกรรม_11[Email],กิจกรรม_11[Completion time],0)&lt;&gt;0,"ส่งแล้ว","ยังไม่ส่ง")</f>
        <v>ส่งแล้ว</v>
      </c>
      <c r="W465" s="5" t="str">
        <f>IF(_xlfn.XLOOKUP(Table1[[#This Row],[email]],แบบฝึก_11[Email],แบบฝึก_11[Completion time],0)&lt;&gt;0,"ส่งแล้ว","ยังไม่ส่ง")</f>
        <v>ส่งแล้ว</v>
      </c>
      <c r="X465" s="5" t="str">
        <f>IF(_xlfn.XLOOKUP(Table1[[#This Row],[email]],แบบฝึก_12[Email],แบบฝึก_12[Completion time],0)&lt;&gt;0,"ส่งแล้ว","ยังไม่ส่ง")</f>
        <v>ส่งแล้ว</v>
      </c>
      <c r="Y465" s="5">
        <f>_xlfn.XLOOKUP(Table1[[#This Row],[email]],ท้ายบท_1[Email],ท้ายบท_1[Total points],"ยังไม่ส่ง")</f>
        <v>18</v>
      </c>
      <c r="Z465" s="4">
        <f>_xlfn.XLOOKUP(Table1[[#This Row],[email]],Quiz_1[Email],Quiz_1[Total points],"ยังไม่ส่ง")</f>
        <v>5</v>
      </c>
      <c r="AA465" s="5" t="str">
        <f>IF(_xlfn.XLOOKUP(Table1[[#This Row],[email]],แบบฝึก_21[Email],แบบฝึก_21[Completion time],0)&lt;&gt;0,"ส่งแล้ว","ยังไม่ส่ง")</f>
        <v>ส่งแล้ว</v>
      </c>
      <c r="AB465" s="5" t="str">
        <f>IF(_xlfn.XLOOKUP(Table1[[#This Row],[email]],แบบฝึก_22[Email],แบบฝึก_22[Completion time],0)&lt;&gt;0,"ส่งแล้ว","ยังไม่ส่ง")</f>
        <v>ส่งแล้ว</v>
      </c>
      <c r="AC465" s="5">
        <f>_xlfn.XLOOKUP(Table1[[#This Row],[email]],ท้ายบท_2[Email],ท้ายบท_2[Total points],"ยังไม่ส่ง")</f>
        <v>3</v>
      </c>
      <c r="AD465" s="5" t="str">
        <f>_xlfn.XLOOKUP(Table1[[#This Row],[email]],Quiz_2[Email],Quiz_2[Total points],"ยังไม่ส่ง")</f>
        <v>ยังไม่ส่ง</v>
      </c>
      <c r="AE465" s="5" t="str">
        <f>IF(_xlfn.XLOOKUP(Table1[[#This Row],[email]],แบบฝึก_31[Email],แบบฝึก_31[Completion time],0)&lt;&gt;0,"ส่งแล้ว","ยังไม่ส่ง")</f>
        <v>ส่งแล้ว</v>
      </c>
      <c r="AF465" s="5" t="str">
        <f>_xlfn.XLOOKUP(Table1[[#This Row],[email]],ท้ายบท_3[Email],ท้ายบท_3[Total points],"ยังไม่ส่ง")</f>
        <v>ยังไม่ส่ง</v>
      </c>
      <c r="AG465" s="5" t="str">
        <f>_xlfn.XLOOKUP(Table1[[#This Row],[email]],Quiz_3[Email],Quiz_3[Total points],"ยังไม่ส่ง")</f>
        <v>ยังไม่ส่ง</v>
      </c>
      <c r="AH465" s="12">
        <v>4</v>
      </c>
      <c r="AI465" s="14">
        <v>4</v>
      </c>
      <c r="AJ465" s="12">
        <f>ROUND((Table1[[#This Row],[mid '[20']]]+Table1[[#This Row],[mid '[10']]])/2,0)</f>
        <v>4</v>
      </c>
      <c r="AK465" s="5" t="str">
        <f>IF(_xlfn.XLOOKUP(Table1[[#This Row],[email]],แบบฝึก_41[Email],แบบฝึก_41[Completion time],0)&lt;&gt;0,"ส่งแล้ว","ยังไม่ส่ง")</f>
        <v>ส่งแล้ว</v>
      </c>
      <c r="AL465" s="5" t="str">
        <f>IF(_xlfn.XLOOKUP(Table1[[#This Row],[email]],ท้ายบท_4[Email],ท้ายบท_4[Total points],"ยังไม่ส่ง")&lt;&gt;0,"ส่งแล้ว","ยังไม่ส่ง")</f>
        <v>ยังไม่ส่ง</v>
      </c>
      <c r="AM465" s="5">
        <f>_xlfn.XLOOKUP(Table1[[#This Row],[email]],Quiz_4[Email],Quiz_4[Total points],"ยังไม่ส่ง")</f>
        <v>7</v>
      </c>
      <c r="AN465" s="5" t="str">
        <f>IF(_xlfn.XLOOKUP(Table1[[#This Row],[email]],แบบฝึก_51[Email],แบบฝึก_51[Completion time],0)&lt;&gt;0,"ส่งแล้ว","ยังไม่ส่ง")</f>
        <v>ยังไม่ส่ง</v>
      </c>
      <c r="AO465" s="5" t="str">
        <f>IF(_xlfn.XLOOKUP(Table1[[#This Row],[email]],แบบฝึก_52[Email],แบบฝึก_52[Completion time],0)&lt;&gt;0,"ส่งแล้ว","ยังไม่ส่ง")</f>
        <v>ยังไม่ส่ง</v>
      </c>
      <c r="AP465" s="5">
        <f>_xlfn.XLOOKUP(Table1[[#This Row],[email]],ท้ายบท_5[Email],ท้ายบท_5[Total points],"ยังไม่ส่ง")</f>
        <v>16</v>
      </c>
      <c r="AQ465" s="5">
        <f>_xlfn.XLOOKUP(Table1[[#This Row],[email]],Quiz_5[Email],Quiz_5[Total points],"ยังไม่ส่ง")</f>
        <v>4</v>
      </c>
      <c r="AR465" s="37" t="s">
        <v>33118</v>
      </c>
      <c r="AS465" s="4" t="str">
        <f>IF(M465&lt;10,"ยังไม่ซ่อม",IF(Table1[[#This Row],[ซ่อมแล้วกลางภาค]]="ซ่อมแล้ว","ซ่อมแล้ว","ไม่ต้องซ่อม"))</f>
        <v>ซ่อมแล้ว</v>
      </c>
      <c r="BN465"/>
      <c r="BO465"/>
      <c r="BP465"/>
      <c r="BQ465"/>
    </row>
    <row r="466" spans="1:69" ht="19.5" x14ac:dyDescent="0.4">
      <c r="A466" s="21">
        <v>465</v>
      </c>
      <c r="B466" s="4">
        <v>13</v>
      </c>
      <c r="C466" s="4">
        <v>8</v>
      </c>
      <c r="D466" s="4" t="s">
        <v>33677</v>
      </c>
      <c r="E466" s="4" t="s">
        <v>32346</v>
      </c>
      <c r="F466" s="4" t="s">
        <v>32572</v>
      </c>
      <c r="G466" s="4" t="s">
        <v>33678</v>
      </c>
      <c r="H466" s="4" t="s">
        <v>1735</v>
      </c>
      <c r="I466" s="24">
        <f>ROUND(COUNTIF(Table1[[#This Row],[กิจกรรม 1.1]:[ท้ายบท 1]],"&lt;&gt;ยังไม่ส่ง")*2+IF(Table1[[#This Row],[Quiz 1]]&lt;&gt;"ยังไม่ส่ง",Table1[[#This Row],[Quiz 1]]*2/10,0),0)</f>
        <v>10</v>
      </c>
      <c r="J466" s="24">
        <f>ROUND(COUNTIF(Table1[[#This Row],[แบบฝึก 2.1]:[ท้ายบท 2]],"&lt;&gt;ยังไม่ส่ง")*8/3+IF(Table1[[#This Row],[Quiz 2]]&lt;&gt;"ยังไม่ส่ง",Table1[[#This Row],[Quiz 2]]*2/10,0),0)</f>
        <v>10</v>
      </c>
      <c r="K466" s="24">
        <f>ROUND(COUNTIF(Table1[[#This Row],[แบบฝึก 3.1]:[ท้ายบท 3]],"&lt;&gt;ยังไม่ส่ง")*3/2+IF(Table1[[#This Row],[Quiz 3]]&lt;&gt;"ยังไม่ส่ง",Table1[[#This Row],[Quiz 3]]*2/10,0),0)</f>
        <v>4</v>
      </c>
      <c r="L466" s="12">
        <f>Table1[[#This Row],[บท 1 '[10']]]+Table1[[#This Row],[บท 2 '[10']]]+Table1[[#This Row],[บท 3 '[5']]]</f>
        <v>24</v>
      </c>
      <c r="M466" s="12">
        <f>IF(Table1[[#This Row],[ซ่อมแล้วกลางภาค]]="ซ่อมแล้ว",10,Table1[[#This Row],[MID '[20']2]])</f>
        <v>17</v>
      </c>
      <c r="N466" s="12">
        <f>ROUND(COUNTIF(Table1[[#This Row],[แบบฝึก 4.1]:[ท้ายบท 4]],"&lt;&gt;ยังไม่ส่ง")*8/2+IF(Table1[[#This Row],[Quiz 4]]&lt;&gt;"ยังไม่ส่ง",Table1[[#This Row],[Quiz 4]]*2/10,0),0)</f>
        <v>5</v>
      </c>
      <c r="O466" s="12"/>
      <c r="P466" s="13">
        <f>ROUND(COUNTIF(Table1[[#This Row],[แบบฝึก 5.1]:[ท้ายบท 5]],"&lt;&gt;ยังไม่ส่ง")*8/3+IF(Table1[[#This Row],[Quiz 5]]&lt;&gt;"ยังไม่ส่ง",Table1[[#This Row],[Quiz 5]]*2/10,0),0)</f>
        <v>9</v>
      </c>
      <c r="Q466" s="12">
        <f>Table1[[#This Row],[บท 4 '[10']]]+Table1[[#This Row],[นำเสนอ '[5']]]+Table1[[#This Row],[บท 5 '[10']]]</f>
        <v>14</v>
      </c>
      <c r="R466" s="12">
        <f>Table1[[#This Row],[ก่อนกลางภาค '[25']]]+Table1[[#This Row],[กลางภาค '[20']]]+Table1[[#This Row],[หลังกลางภาค '[25']]]</f>
        <v>55</v>
      </c>
      <c r="S466" s="12"/>
      <c r="T466" s="12">
        <f>Table1[[#This Row],[ปลายภาค '[30']]]+Table1[[#This Row],[ก่อนปลายภาค '[70']]]</f>
        <v>55</v>
      </c>
      <c r="U466" s="11">
        <f t="shared" si="7"/>
        <v>1.5</v>
      </c>
      <c r="V466" s="5" t="str">
        <f>IF(_xlfn.XLOOKUP(Table1[[#This Row],[email]],กิจกรรม_11[Email],กิจกรรม_11[Completion time],0)&lt;&gt;0,"ส่งแล้ว","ยังไม่ส่ง")</f>
        <v>ส่งแล้ว</v>
      </c>
      <c r="W466" s="5" t="str">
        <f>IF(_xlfn.XLOOKUP(Table1[[#This Row],[email]],แบบฝึก_11[Email],แบบฝึก_11[Completion time],0)&lt;&gt;0,"ส่งแล้ว","ยังไม่ส่ง")</f>
        <v>ส่งแล้ว</v>
      </c>
      <c r="X466" s="5" t="str">
        <f>IF(_xlfn.XLOOKUP(Table1[[#This Row],[email]],แบบฝึก_12[Email],แบบฝึก_12[Completion time],0)&lt;&gt;0,"ส่งแล้ว","ยังไม่ส่ง")</f>
        <v>ส่งแล้ว</v>
      </c>
      <c r="Y466" s="5">
        <f>_xlfn.XLOOKUP(Table1[[#This Row],[email]],ท้ายบท_1[Email],ท้ายบท_1[Total points],"ยังไม่ส่ง")</f>
        <v>19</v>
      </c>
      <c r="Z466" s="4">
        <f>_xlfn.XLOOKUP(Table1[[#This Row],[email]],Quiz_1[Email],Quiz_1[Total points],"ยังไม่ส่ง")</f>
        <v>9</v>
      </c>
      <c r="AA466" s="5" t="str">
        <f>IF(_xlfn.XLOOKUP(Table1[[#This Row],[email]],แบบฝึก_21[Email],แบบฝึก_21[Completion time],0)&lt;&gt;0,"ส่งแล้ว","ยังไม่ส่ง")</f>
        <v>ส่งแล้ว</v>
      </c>
      <c r="AB466" s="5" t="str">
        <f>IF(_xlfn.XLOOKUP(Table1[[#This Row],[email]],แบบฝึก_22[Email],แบบฝึก_22[Completion time],0)&lt;&gt;0,"ส่งแล้ว","ยังไม่ส่ง")</f>
        <v>ส่งแล้ว</v>
      </c>
      <c r="AC466" s="5">
        <f>_xlfn.XLOOKUP(Table1[[#This Row],[email]],ท้ายบท_2[Email],ท้ายบท_2[Total points],"ยังไม่ส่ง")</f>
        <v>12</v>
      </c>
      <c r="AD466" s="5">
        <f>_xlfn.XLOOKUP(Table1[[#This Row],[email]],Quiz_2[Email],Quiz_2[Total points],"ยังไม่ส่ง")</f>
        <v>9</v>
      </c>
      <c r="AE466" s="5" t="str">
        <f>IF(_xlfn.XLOOKUP(Table1[[#This Row],[email]],แบบฝึก_31[Email],แบบฝึก_31[Completion time],0)&lt;&gt;0,"ส่งแล้ว","ยังไม่ส่ง")</f>
        <v>ส่งแล้ว</v>
      </c>
      <c r="AF466" s="5">
        <f>_xlfn.XLOOKUP(Table1[[#This Row],[email]],ท้ายบท_3[Email],ท้ายบท_3[Total points],"ยังไม่ส่ง")</f>
        <v>10</v>
      </c>
      <c r="AG466" s="5">
        <f>_xlfn.XLOOKUP(Table1[[#This Row],[email]],Quiz_3[Email],Quiz_3[Total points],"ยังไม่ส่ง")</f>
        <v>6</v>
      </c>
      <c r="AH466" s="12">
        <v>26</v>
      </c>
      <c r="AI466" s="14">
        <v>8</v>
      </c>
      <c r="AJ466" s="12">
        <f>ROUND((Table1[[#This Row],[mid '[20']]]+Table1[[#This Row],[mid '[10']]])/2,0)</f>
        <v>17</v>
      </c>
      <c r="AK466" s="5" t="str">
        <f>IF(_xlfn.XLOOKUP(Table1[[#This Row],[email]],แบบฝึก_41[Email],แบบฝึก_41[Completion time],0)&lt;&gt;0,"ส่งแล้ว","ยังไม่ส่ง")</f>
        <v>ส่งแล้ว</v>
      </c>
      <c r="AL466" s="5" t="str">
        <f>IF(_xlfn.XLOOKUP(Table1[[#This Row],[email]],ท้ายบท_4[Email],ท้ายบท_4[Total points],"ยังไม่ส่ง")&lt;&gt;0,"ส่งแล้ว","ยังไม่ส่ง")</f>
        <v>ยังไม่ส่ง</v>
      </c>
      <c r="AM466" s="5">
        <f>_xlfn.XLOOKUP(Table1[[#This Row],[email]],Quiz_4[Email],Quiz_4[Total points],"ยังไม่ส่ง")</f>
        <v>6</v>
      </c>
      <c r="AN466" s="5" t="str">
        <f>IF(_xlfn.XLOOKUP(Table1[[#This Row],[email]],แบบฝึก_51[Email],แบบฝึก_51[Completion time],0)&lt;&gt;0,"ส่งแล้ว","ยังไม่ส่ง")</f>
        <v>ส่งแล้ว</v>
      </c>
      <c r="AO466" s="5" t="str">
        <f>IF(_xlfn.XLOOKUP(Table1[[#This Row],[email]],แบบฝึก_52[Email],แบบฝึก_52[Completion time],0)&lt;&gt;0,"ส่งแล้ว","ยังไม่ส่ง")</f>
        <v>ส่งแล้ว</v>
      </c>
      <c r="AP466" s="5">
        <f>_xlfn.XLOOKUP(Table1[[#This Row],[email]],ท้ายบท_5[Email],ท้ายบท_5[Total points],"ยังไม่ส่ง")</f>
        <v>13</v>
      </c>
      <c r="AQ466" s="5">
        <f>_xlfn.XLOOKUP(Table1[[#This Row],[email]],Quiz_5[Email],Quiz_5[Total points],"ยังไม่ส่ง")</f>
        <v>6</v>
      </c>
      <c r="AR466" s="37"/>
      <c r="AS466" s="4" t="str">
        <f>IF(M466&lt;10,"ยังไม่ซ่อม",IF(Table1[[#This Row],[ซ่อมแล้วกลางภาค]]="ซ่อมแล้ว","ซ่อมแล้ว","ไม่ต้องซ่อม"))</f>
        <v>ไม่ต้องซ่อม</v>
      </c>
      <c r="BN466"/>
      <c r="BO466"/>
      <c r="BP466"/>
      <c r="BQ466"/>
    </row>
    <row r="467" spans="1:69" ht="19.5" x14ac:dyDescent="0.4">
      <c r="A467" s="21">
        <v>466</v>
      </c>
      <c r="B467" s="4">
        <v>13</v>
      </c>
      <c r="C467" s="4">
        <v>9</v>
      </c>
      <c r="D467" s="4" t="s">
        <v>33679</v>
      </c>
      <c r="E467" s="4" t="s">
        <v>32346</v>
      </c>
      <c r="F467" s="4" t="s">
        <v>33680</v>
      </c>
      <c r="G467" s="4" t="s">
        <v>33681</v>
      </c>
      <c r="H467" s="4" t="s">
        <v>1572</v>
      </c>
      <c r="I467" s="24">
        <f>ROUND(COUNTIF(Table1[[#This Row],[กิจกรรม 1.1]:[ท้ายบท 1]],"&lt;&gt;ยังไม่ส่ง")*2+IF(Table1[[#This Row],[Quiz 1]]&lt;&gt;"ยังไม่ส่ง",Table1[[#This Row],[Quiz 1]]*2/10,0),0)</f>
        <v>5</v>
      </c>
      <c r="J467" s="24">
        <f>ROUND(COUNTIF(Table1[[#This Row],[แบบฝึก 2.1]:[ท้ายบท 2]],"&lt;&gt;ยังไม่ส่ง")*8/3+IF(Table1[[#This Row],[Quiz 2]]&lt;&gt;"ยังไม่ส่ง",Table1[[#This Row],[Quiz 2]]*2/10,0),0)</f>
        <v>1</v>
      </c>
      <c r="K467" s="24">
        <f>ROUND(COUNTIF(Table1[[#This Row],[แบบฝึก 3.1]:[ท้ายบท 3]],"&lt;&gt;ยังไม่ส่ง")*3/2+IF(Table1[[#This Row],[Quiz 3]]&lt;&gt;"ยังไม่ส่ง",Table1[[#This Row],[Quiz 3]]*2/10,0),0)</f>
        <v>2</v>
      </c>
      <c r="L467" s="12">
        <f>Table1[[#This Row],[บท 1 '[10']]]+Table1[[#This Row],[บท 2 '[10']]]+Table1[[#This Row],[บท 3 '[5']]]</f>
        <v>8</v>
      </c>
      <c r="M467" s="12">
        <f>IF(Table1[[#This Row],[ซ่อมแล้วกลางภาค]]="ซ่อมแล้ว",10,Table1[[#This Row],[MID '[20']2]])</f>
        <v>10</v>
      </c>
      <c r="N467" s="12">
        <f>ROUND(COUNTIF(Table1[[#This Row],[แบบฝึก 4.1]:[ท้ายบท 4]],"&lt;&gt;ยังไม่ส่ง")*8/2+IF(Table1[[#This Row],[Quiz 4]]&lt;&gt;"ยังไม่ส่ง",Table1[[#This Row],[Quiz 4]]*2/10,0),0)</f>
        <v>1</v>
      </c>
      <c r="O467" s="12"/>
      <c r="P467" s="13">
        <f>ROUND(COUNTIF(Table1[[#This Row],[แบบฝึก 5.1]:[ท้ายบท 5]],"&lt;&gt;ยังไม่ส่ง")*8/3+IF(Table1[[#This Row],[Quiz 5]]&lt;&gt;"ยังไม่ส่ง",Table1[[#This Row],[Quiz 5]]*2/10,0),0)</f>
        <v>3</v>
      </c>
      <c r="Q467" s="12">
        <f>Table1[[#This Row],[บท 4 '[10']]]+Table1[[#This Row],[นำเสนอ '[5']]]+Table1[[#This Row],[บท 5 '[10']]]</f>
        <v>4</v>
      </c>
      <c r="R467" s="12">
        <f>Table1[[#This Row],[ก่อนกลางภาค '[25']]]+Table1[[#This Row],[กลางภาค '[20']]]+Table1[[#This Row],[หลังกลางภาค '[25']]]</f>
        <v>22</v>
      </c>
      <c r="S467" s="12"/>
      <c r="T467" s="12">
        <f>Table1[[#This Row],[ปลายภาค '[30']]]+Table1[[#This Row],[ก่อนปลายภาค '[70']]]</f>
        <v>22</v>
      </c>
      <c r="U467" s="11">
        <f t="shared" si="7"/>
        <v>0</v>
      </c>
      <c r="V467" s="5" t="str">
        <f>IF(_xlfn.XLOOKUP(Table1[[#This Row],[email]],กิจกรรม_11[Email],กิจกรรม_11[Completion time],0)&lt;&gt;0,"ส่งแล้ว","ยังไม่ส่ง")</f>
        <v>ส่งแล้ว</v>
      </c>
      <c r="W467" s="5" t="str">
        <f>IF(_xlfn.XLOOKUP(Table1[[#This Row],[email]],แบบฝึก_11[Email],แบบฝึก_11[Completion time],0)&lt;&gt;0,"ส่งแล้ว","ยังไม่ส่ง")</f>
        <v>ยังไม่ส่ง</v>
      </c>
      <c r="X467" s="5" t="str">
        <f>IF(_xlfn.XLOOKUP(Table1[[#This Row],[email]],แบบฝึก_12[Email],แบบฝึก_12[Completion time],0)&lt;&gt;0,"ส่งแล้ว","ยังไม่ส่ง")</f>
        <v>ยังไม่ส่ง</v>
      </c>
      <c r="Y467" s="5">
        <f>_xlfn.XLOOKUP(Table1[[#This Row],[email]],ท้ายบท_1[Email],ท้ายบท_1[Total points],"ยังไม่ส่ง")</f>
        <v>18</v>
      </c>
      <c r="Z467" s="4">
        <f>_xlfn.XLOOKUP(Table1[[#This Row],[email]],Quiz_1[Email],Quiz_1[Total points],"ยังไม่ส่ง")</f>
        <v>6</v>
      </c>
      <c r="AA467" s="5" t="str">
        <f>IF(_xlfn.XLOOKUP(Table1[[#This Row],[email]],แบบฝึก_21[Email],แบบฝึก_21[Completion time],0)&lt;&gt;0,"ส่งแล้ว","ยังไม่ส่ง")</f>
        <v>ยังไม่ส่ง</v>
      </c>
      <c r="AB467" s="5" t="str">
        <f>IF(_xlfn.XLOOKUP(Table1[[#This Row],[email]],แบบฝึก_22[Email],แบบฝึก_22[Completion time],0)&lt;&gt;0,"ส่งแล้ว","ยังไม่ส่ง")</f>
        <v>ยังไม่ส่ง</v>
      </c>
      <c r="AC467" s="5" t="str">
        <f>_xlfn.XLOOKUP(Table1[[#This Row],[email]],ท้ายบท_2[Email],ท้ายบท_2[Total points],"ยังไม่ส่ง")</f>
        <v>ยังไม่ส่ง</v>
      </c>
      <c r="AD467" s="5">
        <f>_xlfn.XLOOKUP(Table1[[#This Row],[email]],Quiz_2[Email],Quiz_2[Total points],"ยังไม่ส่ง")</f>
        <v>4</v>
      </c>
      <c r="AE467" s="5" t="str">
        <f>IF(_xlfn.XLOOKUP(Table1[[#This Row],[email]],แบบฝึก_31[Email],แบบฝึก_31[Completion time],0)&lt;&gt;0,"ส่งแล้ว","ยังไม่ส่ง")</f>
        <v>ส่งแล้ว</v>
      </c>
      <c r="AF467" s="5" t="str">
        <f>_xlfn.XLOOKUP(Table1[[#This Row],[email]],ท้ายบท_3[Email],ท้ายบท_3[Total points],"ยังไม่ส่ง")</f>
        <v>ยังไม่ส่ง</v>
      </c>
      <c r="AG467" s="5" t="str">
        <f>_xlfn.XLOOKUP(Table1[[#This Row],[email]],Quiz_3[Email],Quiz_3[Total points],"ยังไม่ส่ง")</f>
        <v>ยังไม่ส่ง</v>
      </c>
      <c r="AH467" s="12">
        <v>8</v>
      </c>
      <c r="AI467" s="14">
        <v>0</v>
      </c>
      <c r="AJ467" s="12">
        <f>ROUND((Table1[[#This Row],[mid '[20']]]+Table1[[#This Row],[mid '[10']]])/2,0)</f>
        <v>4</v>
      </c>
      <c r="AK467" s="5" t="str">
        <f>IF(_xlfn.XLOOKUP(Table1[[#This Row],[email]],แบบฝึก_41[Email],แบบฝึก_41[Completion time],0)&lt;&gt;0,"ส่งแล้ว","ยังไม่ส่ง")</f>
        <v>ยังไม่ส่ง</v>
      </c>
      <c r="AL467" s="5" t="str">
        <f>IF(_xlfn.XLOOKUP(Table1[[#This Row],[email]],ท้ายบท_4[Email],ท้ายบท_4[Total points],"ยังไม่ส่ง")&lt;&gt;0,"ส่งแล้ว","ยังไม่ส่ง")</f>
        <v>ยังไม่ส่ง</v>
      </c>
      <c r="AM467" s="5">
        <f>_xlfn.XLOOKUP(Table1[[#This Row],[email]],Quiz_4[Email],Quiz_4[Total points],"ยังไม่ส่ง")</f>
        <v>6</v>
      </c>
      <c r="AN467" s="5" t="str">
        <f>IF(_xlfn.XLOOKUP(Table1[[#This Row],[email]],แบบฝึก_51[Email],แบบฝึก_51[Completion time],0)&lt;&gt;0,"ส่งแล้ว","ยังไม่ส่ง")</f>
        <v>ยังไม่ส่ง</v>
      </c>
      <c r="AO467" s="5" t="str">
        <f>IF(_xlfn.XLOOKUP(Table1[[#This Row],[email]],แบบฝึก_52[Email],แบบฝึก_52[Completion time],0)&lt;&gt;0,"ส่งแล้ว","ยังไม่ส่ง")</f>
        <v>ยังไม่ส่ง</v>
      </c>
      <c r="AP467" s="5">
        <f>_xlfn.XLOOKUP(Table1[[#This Row],[email]],ท้ายบท_5[Email],ท้ายบท_5[Total points],"ยังไม่ส่ง")</f>
        <v>11</v>
      </c>
      <c r="AQ467" s="5">
        <f>_xlfn.XLOOKUP(Table1[[#This Row],[email]],Quiz_5[Email],Quiz_5[Total points],"ยังไม่ส่ง")</f>
        <v>1</v>
      </c>
      <c r="AR467" s="37" t="s">
        <v>33118</v>
      </c>
      <c r="AS467" s="4" t="str">
        <f>IF(M467&lt;10,"ยังไม่ซ่อม",IF(Table1[[#This Row],[ซ่อมแล้วกลางภาค]]="ซ่อมแล้ว","ซ่อมแล้ว","ไม่ต้องซ่อม"))</f>
        <v>ซ่อมแล้ว</v>
      </c>
      <c r="BN467"/>
      <c r="BO467"/>
      <c r="BP467"/>
      <c r="BQ467"/>
    </row>
    <row r="468" spans="1:69" ht="19.5" x14ac:dyDescent="0.4">
      <c r="A468" s="21">
        <v>467</v>
      </c>
      <c r="B468" s="4">
        <v>13</v>
      </c>
      <c r="C468" s="4">
        <v>10</v>
      </c>
      <c r="D468" s="4" t="s">
        <v>33682</v>
      </c>
      <c r="E468" s="4" t="s">
        <v>32346</v>
      </c>
      <c r="F468" s="4" t="s">
        <v>33683</v>
      </c>
      <c r="G468" s="4" t="s">
        <v>33684</v>
      </c>
      <c r="H468" s="4" t="s">
        <v>1834</v>
      </c>
      <c r="I468" s="24">
        <f>ROUND(COUNTIF(Table1[[#This Row],[กิจกรรม 1.1]:[ท้ายบท 1]],"&lt;&gt;ยังไม่ส่ง")*2+IF(Table1[[#This Row],[Quiz 1]]&lt;&gt;"ยังไม่ส่ง",Table1[[#This Row],[Quiz 1]]*2/10,0),0)</f>
        <v>8</v>
      </c>
      <c r="J468" s="24">
        <f>ROUND(COUNTIF(Table1[[#This Row],[แบบฝึก 2.1]:[ท้ายบท 2]],"&lt;&gt;ยังไม่ส่ง")*8/3+IF(Table1[[#This Row],[Quiz 2]]&lt;&gt;"ยังไม่ส่ง",Table1[[#This Row],[Quiz 2]]*2/10,0),0)</f>
        <v>10</v>
      </c>
      <c r="K468" s="24">
        <f>ROUND(COUNTIF(Table1[[#This Row],[แบบฝึก 3.1]:[ท้ายบท 3]],"&lt;&gt;ยังไม่ส่ง")*3/2+IF(Table1[[#This Row],[Quiz 3]]&lt;&gt;"ยังไม่ส่ง",Table1[[#This Row],[Quiz 3]]*2/10,0),0)</f>
        <v>5</v>
      </c>
      <c r="L468" s="12">
        <f>Table1[[#This Row],[บท 1 '[10']]]+Table1[[#This Row],[บท 2 '[10']]]+Table1[[#This Row],[บท 3 '[5']]]</f>
        <v>23</v>
      </c>
      <c r="M468" s="12">
        <f>IF(Table1[[#This Row],[ซ่อมแล้วกลางภาค]]="ซ่อมแล้ว",10,Table1[[#This Row],[MID '[20']2]])</f>
        <v>14</v>
      </c>
      <c r="N468" s="12">
        <f>ROUND(COUNTIF(Table1[[#This Row],[แบบฝึก 4.1]:[ท้ายบท 4]],"&lt;&gt;ยังไม่ส่ง")*8/2+IF(Table1[[#This Row],[Quiz 4]]&lt;&gt;"ยังไม่ส่ง",Table1[[#This Row],[Quiz 4]]*2/10,0),0)</f>
        <v>6</v>
      </c>
      <c r="O468" s="12"/>
      <c r="P468" s="13">
        <f>ROUND(COUNTIF(Table1[[#This Row],[แบบฝึก 5.1]:[ท้ายบท 5]],"&lt;&gt;ยังไม่ส่ง")*8/3+IF(Table1[[#This Row],[Quiz 5]]&lt;&gt;"ยังไม่ส่ง",Table1[[#This Row],[Quiz 5]]*2/10,0),0)</f>
        <v>9</v>
      </c>
      <c r="Q468" s="12">
        <f>Table1[[#This Row],[บท 4 '[10']]]+Table1[[#This Row],[นำเสนอ '[5']]]+Table1[[#This Row],[บท 5 '[10']]]</f>
        <v>15</v>
      </c>
      <c r="R468" s="12">
        <f>Table1[[#This Row],[ก่อนกลางภาค '[25']]]+Table1[[#This Row],[กลางภาค '[20']]]+Table1[[#This Row],[หลังกลางภาค '[25']]]</f>
        <v>52</v>
      </c>
      <c r="S468" s="12"/>
      <c r="T468" s="12">
        <f>Table1[[#This Row],[ปลายภาค '[30']]]+Table1[[#This Row],[ก่อนปลายภาค '[70']]]</f>
        <v>52</v>
      </c>
      <c r="U468" s="11">
        <f t="shared" si="7"/>
        <v>1</v>
      </c>
      <c r="V468" s="5" t="str">
        <f>IF(_xlfn.XLOOKUP(Table1[[#This Row],[email]],กิจกรรม_11[Email],กิจกรรม_11[Completion time],0)&lt;&gt;0,"ส่งแล้ว","ยังไม่ส่ง")</f>
        <v>ส่งแล้ว</v>
      </c>
      <c r="W468" s="5" t="str">
        <f>IF(_xlfn.XLOOKUP(Table1[[#This Row],[email]],แบบฝึก_11[Email],แบบฝึก_11[Completion time],0)&lt;&gt;0,"ส่งแล้ว","ยังไม่ส่ง")</f>
        <v>ส่งแล้ว</v>
      </c>
      <c r="X468" s="5" t="str">
        <f>IF(_xlfn.XLOOKUP(Table1[[#This Row],[email]],แบบฝึก_12[Email],แบบฝึก_12[Completion time],0)&lt;&gt;0,"ส่งแล้ว","ยังไม่ส่ง")</f>
        <v>ส่งแล้ว</v>
      </c>
      <c r="Y468" s="5">
        <f>_xlfn.XLOOKUP(Table1[[#This Row],[email]],ท้ายบท_1[Email],ท้ายบท_1[Total points],"ยังไม่ส่ง")</f>
        <v>21</v>
      </c>
      <c r="Z468" s="4">
        <f>_xlfn.XLOOKUP(Table1[[#This Row],[email]],Quiz_1[Email],Quiz_1[Total points],"ยังไม่ส่ง")</f>
        <v>2</v>
      </c>
      <c r="AA468" s="5" t="str">
        <f>IF(_xlfn.XLOOKUP(Table1[[#This Row],[email]],แบบฝึก_21[Email],แบบฝึก_21[Completion time],0)&lt;&gt;0,"ส่งแล้ว","ยังไม่ส่ง")</f>
        <v>ส่งแล้ว</v>
      </c>
      <c r="AB468" s="5" t="str">
        <f>IF(_xlfn.XLOOKUP(Table1[[#This Row],[email]],แบบฝึก_22[Email],แบบฝึก_22[Completion time],0)&lt;&gt;0,"ส่งแล้ว","ยังไม่ส่ง")</f>
        <v>ส่งแล้ว</v>
      </c>
      <c r="AC468" s="5">
        <f>_xlfn.XLOOKUP(Table1[[#This Row],[email]],ท้ายบท_2[Email],ท้ายบท_2[Total points],"ยังไม่ส่ง")</f>
        <v>12</v>
      </c>
      <c r="AD468" s="5">
        <f>_xlfn.XLOOKUP(Table1[[#This Row],[email]],Quiz_2[Email],Quiz_2[Total points],"ยังไม่ส่ง")</f>
        <v>9</v>
      </c>
      <c r="AE468" s="5" t="str">
        <f>IF(_xlfn.XLOOKUP(Table1[[#This Row],[email]],แบบฝึก_31[Email],แบบฝึก_31[Completion time],0)&lt;&gt;0,"ส่งแล้ว","ยังไม่ส่ง")</f>
        <v>ส่งแล้ว</v>
      </c>
      <c r="AF468" s="5">
        <f>_xlfn.XLOOKUP(Table1[[#This Row],[email]],ท้ายบท_3[Email],ท้ายบท_3[Total points],"ยังไม่ส่ง")</f>
        <v>8</v>
      </c>
      <c r="AG468" s="5">
        <f>_xlfn.XLOOKUP(Table1[[#This Row],[email]],Quiz_3[Email],Quiz_3[Total points],"ยังไม่ส่ง")</f>
        <v>8</v>
      </c>
      <c r="AH468" s="12">
        <v>18</v>
      </c>
      <c r="AI468" s="14">
        <v>10</v>
      </c>
      <c r="AJ468" s="12">
        <f>ROUND((Table1[[#This Row],[mid '[20']]]+Table1[[#This Row],[mid '[10']]])/2,0)</f>
        <v>14</v>
      </c>
      <c r="AK468" s="5" t="str">
        <f>IF(_xlfn.XLOOKUP(Table1[[#This Row],[email]],แบบฝึก_41[Email],แบบฝึก_41[Completion time],0)&lt;&gt;0,"ส่งแล้ว","ยังไม่ส่ง")</f>
        <v>ส่งแล้ว</v>
      </c>
      <c r="AL468" s="5" t="str">
        <f>IF(_xlfn.XLOOKUP(Table1[[#This Row],[email]],ท้ายบท_4[Email],ท้ายบท_4[Total points],"ยังไม่ส่ง")&lt;&gt;0,"ส่งแล้ว","ยังไม่ส่ง")</f>
        <v>ยังไม่ส่ง</v>
      </c>
      <c r="AM468" s="5">
        <f>_xlfn.XLOOKUP(Table1[[#This Row],[email]],Quiz_4[Email],Quiz_4[Total points],"ยังไม่ส่ง")</f>
        <v>9</v>
      </c>
      <c r="AN468" s="5" t="str">
        <f>IF(_xlfn.XLOOKUP(Table1[[#This Row],[email]],แบบฝึก_51[Email],แบบฝึก_51[Completion time],0)&lt;&gt;0,"ส่งแล้ว","ยังไม่ส่ง")</f>
        <v>ส่งแล้ว</v>
      </c>
      <c r="AO468" s="5" t="str">
        <f>IF(_xlfn.XLOOKUP(Table1[[#This Row],[email]],แบบฝึก_52[Email],แบบฝึก_52[Completion time],0)&lt;&gt;0,"ส่งแล้ว","ยังไม่ส่ง")</f>
        <v>ส่งแล้ว</v>
      </c>
      <c r="AP468" s="5">
        <f>_xlfn.XLOOKUP(Table1[[#This Row],[email]],ท้ายบท_5[Email],ท้ายบท_5[Total points],"ยังไม่ส่ง")</f>
        <v>15</v>
      </c>
      <c r="AQ468" s="5">
        <f>_xlfn.XLOOKUP(Table1[[#This Row],[email]],Quiz_5[Email],Quiz_5[Total points],"ยังไม่ส่ง")</f>
        <v>6</v>
      </c>
      <c r="AR468" s="37"/>
      <c r="AS468" s="4" t="str">
        <f>IF(M468&lt;10,"ยังไม่ซ่อม",IF(Table1[[#This Row],[ซ่อมแล้วกลางภาค]]="ซ่อมแล้ว","ซ่อมแล้ว","ไม่ต้องซ่อม"))</f>
        <v>ไม่ต้องซ่อม</v>
      </c>
      <c r="BN468"/>
      <c r="BO468"/>
      <c r="BP468"/>
      <c r="BQ468"/>
    </row>
    <row r="469" spans="1:69" ht="19.5" x14ac:dyDescent="0.4">
      <c r="A469" s="21">
        <v>468</v>
      </c>
      <c r="B469" s="4">
        <v>13</v>
      </c>
      <c r="C469" s="4">
        <v>11</v>
      </c>
      <c r="D469" s="4" t="s">
        <v>33685</v>
      </c>
      <c r="E469" s="4" t="s">
        <v>32346</v>
      </c>
      <c r="F469" s="4" t="s">
        <v>33686</v>
      </c>
      <c r="G469" s="4" t="s">
        <v>33687</v>
      </c>
      <c r="H469" s="4" t="s">
        <v>1525</v>
      </c>
      <c r="I469" s="24">
        <f>ROUND(COUNTIF(Table1[[#This Row],[กิจกรรม 1.1]:[ท้ายบท 1]],"&lt;&gt;ยังไม่ส่ง")*2+IF(Table1[[#This Row],[Quiz 1]]&lt;&gt;"ยังไม่ส่ง",Table1[[#This Row],[Quiz 1]]*2/10,0),0)</f>
        <v>9</v>
      </c>
      <c r="J469" s="24">
        <f>ROUND(COUNTIF(Table1[[#This Row],[แบบฝึก 2.1]:[ท้ายบท 2]],"&lt;&gt;ยังไม่ส่ง")*8/3+IF(Table1[[#This Row],[Quiz 2]]&lt;&gt;"ยังไม่ส่ง",Table1[[#This Row],[Quiz 2]]*2/10,0),0)</f>
        <v>5</v>
      </c>
      <c r="K469" s="24">
        <f>ROUND(COUNTIF(Table1[[#This Row],[แบบฝึก 3.1]:[ท้ายบท 3]],"&lt;&gt;ยังไม่ส่ง")*3/2+IF(Table1[[#This Row],[Quiz 3]]&lt;&gt;"ยังไม่ส่ง",Table1[[#This Row],[Quiz 3]]*2/10,0),0)</f>
        <v>2</v>
      </c>
      <c r="L469" s="12">
        <f>Table1[[#This Row],[บท 1 '[10']]]+Table1[[#This Row],[บท 2 '[10']]]+Table1[[#This Row],[บท 3 '[5']]]</f>
        <v>16</v>
      </c>
      <c r="M469" s="12">
        <f>IF(Table1[[#This Row],[ซ่อมแล้วกลางภาค]]="ซ่อมแล้ว",10,Table1[[#This Row],[MID '[20']2]])</f>
        <v>10</v>
      </c>
      <c r="N469" s="12">
        <f>ROUND(COUNTIF(Table1[[#This Row],[แบบฝึก 4.1]:[ท้ายบท 4]],"&lt;&gt;ยังไม่ส่ง")*8/2+IF(Table1[[#This Row],[Quiz 4]]&lt;&gt;"ยังไม่ส่ง",Table1[[#This Row],[Quiz 4]]*2/10,0),0)</f>
        <v>1</v>
      </c>
      <c r="O469" s="12"/>
      <c r="P469" s="13">
        <f>ROUND(COUNTIF(Table1[[#This Row],[แบบฝึก 5.1]:[ท้ายบท 5]],"&lt;&gt;ยังไม่ส่ง")*8/3+IF(Table1[[#This Row],[Quiz 5]]&lt;&gt;"ยังไม่ส่ง",Table1[[#This Row],[Quiz 5]]*2/10,0),0)</f>
        <v>9</v>
      </c>
      <c r="Q469" s="12">
        <f>Table1[[#This Row],[บท 4 '[10']]]+Table1[[#This Row],[นำเสนอ '[5']]]+Table1[[#This Row],[บท 5 '[10']]]</f>
        <v>10</v>
      </c>
      <c r="R469" s="12">
        <f>Table1[[#This Row],[ก่อนกลางภาค '[25']]]+Table1[[#This Row],[กลางภาค '[20']]]+Table1[[#This Row],[หลังกลางภาค '[25']]]</f>
        <v>36</v>
      </c>
      <c r="S469" s="12"/>
      <c r="T469" s="12">
        <f>Table1[[#This Row],[ปลายภาค '[30']]]+Table1[[#This Row],[ก่อนปลายภาค '[70']]]</f>
        <v>36</v>
      </c>
      <c r="U469" s="11">
        <f t="shared" si="7"/>
        <v>0</v>
      </c>
      <c r="V469" s="5" t="str">
        <f>IF(_xlfn.XLOOKUP(Table1[[#This Row],[email]],กิจกรรม_11[Email],กิจกรรม_11[Completion time],0)&lt;&gt;0,"ส่งแล้ว","ยังไม่ส่ง")</f>
        <v>ส่งแล้ว</v>
      </c>
      <c r="W469" s="5" t="str">
        <f>IF(_xlfn.XLOOKUP(Table1[[#This Row],[email]],แบบฝึก_11[Email],แบบฝึก_11[Completion time],0)&lt;&gt;0,"ส่งแล้ว","ยังไม่ส่ง")</f>
        <v>ส่งแล้ว</v>
      </c>
      <c r="X469" s="5" t="str">
        <f>IF(_xlfn.XLOOKUP(Table1[[#This Row],[email]],แบบฝึก_12[Email],แบบฝึก_12[Completion time],0)&lt;&gt;0,"ส่งแล้ว","ยังไม่ส่ง")</f>
        <v>ส่งแล้ว</v>
      </c>
      <c r="Y469" s="5">
        <f>_xlfn.XLOOKUP(Table1[[#This Row],[email]],ท้ายบท_1[Email],ท้ายบท_1[Total points],"ยังไม่ส่ง")</f>
        <v>17</v>
      </c>
      <c r="Z469" s="4">
        <f>_xlfn.XLOOKUP(Table1[[#This Row],[email]],Quiz_1[Email],Quiz_1[Total points],"ยังไม่ส่ง")</f>
        <v>6</v>
      </c>
      <c r="AA469" s="5" t="str">
        <f>IF(_xlfn.XLOOKUP(Table1[[#This Row],[email]],แบบฝึก_21[Email],แบบฝึก_21[Completion time],0)&lt;&gt;0,"ส่งแล้ว","ยังไม่ส่ง")</f>
        <v>ส่งแล้ว</v>
      </c>
      <c r="AB469" s="5" t="str">
        <f>IF(_xlfn.XLOOKUP(Table1[[#This Row],[email]],แบบฝึก_22[Email],แบบฝึก_22[Completion time],0)&lt;&gt;0,"ส่งแล้ว","ยังไม่ส่ง")</f>
        <v>ส่งแล้ว</v>
      </c>
      <c r="AC469" s="5" t="str">
        <f>_xlfn.XLOOKUP(Table1[[#This Row],[email]],ท้ายบท_2[Email],ท้ายบท_2[Total points],"ยังไม่ส่ง")</f>
        <v>ยังไม่ส่ง</v>
      </c>
      <c r="AD469" s="5" t="str">
        <f>_xlfn.XLOOKUP(Table1[[#This Row],[email]],Quiz_2[Email],Quiz_2[Total points],"ยังไม่ส่ง")</f>
        <v>ยังไม่ส่ง</v>
      </c>
      <c r="AE469" s="5" t="str">
        <f>IF(_xlfn.XLOOKUP(Table1[[#This Row],[email]],แบบฝึก_31[Email],แบบฝึก_31[Completion time],0)&lt;&gt;0,"ส่งแล้ว","ยังไม่ส่ง")</f>
        <v>ส่งแล้ว</v>
      </c>
      <c r="AF469" s="5" t="str">
        <f>_xlfn.XLOOKUP(Table1[[#This Row],[email]],ท้ายบท_3[Email],ท้ายบท_3[Total points],"ยังไม่ส่ง")</f>
        <v>ยังไม่ส่ง</v>
      </c>
      <c r="AG469" s="5" t="str">
        <f>_xlfn.XLOOKUP(Table1[[#This Row],[email]],Quiz_3[Email],Quiz_3[Total points],"ยังไม่ส่ง")</f>
        <v>ยังไม่ส่ง</v>
      </c>
      <c r="AH469" s="12">
        <v>9</v>
      </c>
      <c r="AI469" s="14">
        <v>3</v>
      </c>
      <c r="AJ469" s="12">
        <f>ROUND((Table1[[#This Row],[mid '[20']]]+Table1[[#This Row],[mid '[10']]])/2,0)</f>
        <v>6</v>
      </c>
      <c r="AK469" s="5" t="str">
        <f>IF(_xlfn.XLOOKUP(Table1[[#This Row],[email]],แบบฝึก_41[Email],แบบฝึก_41[Completion time],0)&lt;&gt;0,"ส่งแล้ว","ยังไม่ส่ง")</f>
        <v>ยังไม่ส่ง</v>
      </c>
      <c r="AL469" s="5" t="str">
        <f>IF(_xlfn.XLOOKUP(Table1[[#This Row],[email]],ท้ายบท_4[Email],ท้ายบท_4[Total points],"ยังไม่ส่ง")&lt;&gt;0,"ส่งแล้ว","ยังไม่ส่ง")</f>
        <v>ยังไม่ส่ง</v>
      </c>
      <c r="AM469" s="5">
        <f>_xlfn.XLOOKUP(Table1[[#This Row],[email]],Quiz_4[Email],Quiz_4[Total points],"ยังไม่ส่ง")</f>
        <v>4</v>
      </c>
      <c r="AN469" s="5" t="str">
        <f>IF(_xlfn.XLOOKUP(Table1[[#This Row],[email]],แบบฝึก_51[Email],แบบฝึก_51[Completion time],0)&lt;&gt;0,"ส่งแล้ว","ยังไม่ส่ง")</f>
        <v>ส่งแล้ว</v>
      </c>
      <c r="AO469" s="5" t="str">
        <f>IF(_xlfn.XLOOKUP(Table1[[#This Row],[email]],แบบฝึก_52[Email],แบบฝึก_52[Completion time],0)&lt;&gt;0,"ส่งแล้ว","ยังไม่ส่ง")</f>
        <v>ส่งแล้ว</v>
      </c>
      <c r="AP469" s="5">
        <f>_xlfn.XLOOKUP(Table1[[#This Row],[email]],ท้ายบท_5[Email],ท้ายบท_5[Total points],"ยังไม่ส่ง")</f>
        <v>14</v>
      </c>
      <c r="AQ469" s="5">
        <f>_xlfn.XLOOKUP(Table1[[#This Row],[email]],Quiz_5[Email],Quiz_5[Total points],"ยังไม่ส่ง")</f>
        <v>5</v>
      </c>
      <c r="AR469" s="37" t="s">
        <v>33118</v>
      </c>
      <c r="AS469" s="4" t="str">
        <f>IF(M469&lt;10,"ยังไม่ซ่อม",IF(Table1[[#This Row],[ซ่อมแล้วกลางภาค]]="ซ่อมแล้ว","ซ่อมแล้ว","ไม่ต้องซ่อม"))</f>
        <v>ซ่อมแล้ว</v>
      </c>
      <c r="BN469"/>
      <c r="BO469"/>
      <c r="BP469"/>
      <c r="BQ469"/>
    </row>
    <row r="470" spans="1:69" ht="19.5" x14ac:dyDescent="0.4">
      <c r="A470" s="21">
        <v>469</v>
      </c>
      <c r="B470" s="4">
        <v>13</v>
      </c>
      <c r="C470" s="4">
        <v>12</v>
      </c>
      <c r="D470" s="4" t="s">
        <v>33688</v>
      </c>
      <c r="E470" s="4" t="s">
        <v>32346</v>
      </c>
      <c r="F470" s="4" t="s">
        <v>33689</v>
      </c>
      <c r="G470" s="4" t="s">
        <v>33690</v>
      </c>
      <c r="H470" s="4" t="s">
        <v>1513</v>
      </c>
      <c r="I470" s="24">
        <f>ROUND(COUNTIF(Table1[[#This Row],[กิจกรรม 1.1]:[ท้ายบท 1]],"&lt;&gt;ยังไม่ส่ง")*2+IF(Table1[[#This Row],[Quiz 1]]&lt;&gt;"ยังไม่ส่ง",Table1[[#This Row],[Quiz 1]]*2/10,0),0)</f>
        <v>9</v>
      </c>
      <c r="J470" s="24">
        <f>ROUND(COUNTIF(Table1[[#This Row],[แบบฝึก 2.1]:[ท้ายบท 2]],"&lt;&gt;ยังไม่ส่ง")*8/3+IF(Table1[[#This Row],[Quiz 2]]&lt;&gt;"ยังไม่ส่ง",Table1[[#This Row],[Quiz 2]]*2/10,0),0)</f>
        <v>9</v>
      </c>
      <c r="K470" s="24">
        <f>ROUND(COUNTIF(Table1[[#This Row],[แบบฝึก 3.1]:[ท้ายบท 3]],"&lt;&gt;ยังไม่ส่ง")*3/2+IF(Table1[[#This Row],[Quiz 3]]&lt;&gt;"ยังไม่ส่ง",Table1[[#This Row],[Quiz 3]]*2/10,0),0)</f>
        <v>4</v>
      </c>
      <c r="L470" s="12">
        <f>Table1[[#This Row],[บท 1 '[10']]]+Table1[[#This Row],[บท 2 '[10']]]+Table1[[#This Row],[บท 3 '[5']]]</f>
        <v>22</v>
      </c>
      <c r="M470" s="12">
        <f>IF(Table1[[#This Row],[ซ่อมแล้วกลางภาค]]="ซ่อมแล้ว",10,Table1[[#This Row],[MID '[20']2]])</f>
        <v>11</v>
      </c>
      <c r="N470" s="12">
        <f>ROUND(COUNTIF(Table1[[#This Row],[แบบฝึก 4.1]:[ท้ายบท 4]],"&lt;&gt;ยังไม่ส่ง")*8/2+IF(Table1[[#This Row],[Quiz 4]]&lt;&gt;"ยังไม่ส่ง",Table1[[#This Row],[Quiz 4]]*2/10,0),0)</f>
        <v>6</v>
      </c>
      <c r="O470" s="12"/>
      <c r="P470" s="13">
        <f>ROUND(COUNTIF(Table1[[#This Row],[แบบฝึก 5.1]:[ท้ายบท 5]],"&lt;&gt;ยังไม่ส่ง")*8/3+IF(Table1[[#This Row],[Quiz 5]]&lt;&gt;"ยังไม่ส่ง",Table1[[#This Row],[Quiz 5]]*2/10,0),0)</f>
        <v>9</v>
      </c>
      <c r="Q470" s="12">
        <f>Table1[[#This Row],[บท 4 '[10']]]+Table1[[#This Row],[นำเสนอ '[5']]]+Table1[[#This Row],[บท 5 '[10']]]</f>
        <v>15</v>
      </c>
      <c r="R470" s="12">
        <f>Table1[[#This Row],[ก่อนกลางภาค '[25']]]+Table1[[#This Row],[กลางภาค '[20']]]+Table1[[#This Row],[หลังกลางภาค '[25']]]</f>
        <v>48</v>
      </c>
      <c r="S470" s="12"/>
      <c r="T470" s="12">
        <f>Table1[[#This Row],[ปลายภาค '[30']]]+Table1[[#This Row],[ก่อนปลายภาค '[70']]]</f>
        <v>48</v>
      </c>
      <c r="U470" s="11">
        <f t="shared" si="7"/>
        <v>0</v>
      </c>
      <c r="V470" s="5" t="str">
        <f>IF(_xlfn.XLOOKUP(Table1[[#This Row],[email]],กิจกรรม_11[Email],กิจกรรม_11[Completion time],0)&lt;&gt;0,"ส่งแล้ว","ยังไม่ส่ง")</f>
        <v>ส่งแล้ว</v>
      </c>
      <c r="W470" s="5" t="str">
        <f>IF(_xlfn.XLOOKUP(Table1[[#This Row],[email]],แบบฝึก_11[Email],แบบฝึก_11[Completion time],0)&lt;&gt;0,"ส่งแล้ว","ยังไม่ส่ง")</f>
        <v>ส่งแล้ว</v>
      </c>
      <c r="X470" s="5" t="str">
        <f>IF(_xlfn.XLOOKUP(Table1[[#This Row],[email]],แบบฝึก_12[Email],แบบฝึก_12[Completion time],0)&lt;&gt;0,"ส่งแล้ว","ยังไม่ส่ง")</f>
        <v>ส่งแล้ว</v>
      </c>
      <c r="Y470" s="5">
        <f>_xlfn.XLOOKUP(Table1[[#This Row],[email]],ท้ายบท_1[Email],ท้ายบท_1[Total points],"ยังไม่ส่ง")</f>
        <v>22</v>
      </c>
      <c r="Z470" s="4">
        <f>_xlfn.XLOOKUP(Table1[[#This Row],[email]],Quiz_1[Email],Quiz_1[Total points],"ยังไม่ส่ง")</f>
        <v>6</v>
      </c>
      <c r="AA470" s="5" t="str">
        <f>IF(_xlfn.XLOOKUP(Table1[[#This Row],[email]],แบบฝึก_21[Email],แบบฝึก_21[Completion time],0)&lt;&gt;0,"ส่งแล้ว","ยังไม่ส่ง")</f>
        <v>ส่งแล้ว</v>
      </c>
      <c r="AB470" s="5" t="str">
        <f>IF(_xlfn.XLOOKUP(Table1[[#This Row],[email]],แบบฝึก_22[Email],แบบฝึก_22[Completion time],0)&lt;&gt;0,"ส่งแล้ว","ยังไม่ส่ง")</f>
        <v>ส่งแล้ว</v>
      </c>
      <c r="AC470" s="5">
        <f>_xlfn.XLOOKUP(Table1[[#This Row],[email]],ท้ายบท_2[Email],ท้ายบท_2[Total points],"ยังไม่ส่ง")</f>
        <v>13</v>
      </c>
      <c r="AD470" s="5">
        <f>_xlfn.XLOOKUP(Table1[[#This Row],[email]],Quiz_2[Email],Quiz_2[Total points],"ยังไม่ส่ง")</f>
        <v>7</v>
      </c>
      <c r="AE470" s="5" t="str">
        <f>IF(_xlfn.XLOOKUP(Table1[[#This Row],[email]],แบบฝึก_31[Email],แบบฝึก_31[Completion time],0)&lt;&gt;0,"ส่งแล้ว","ยังไม่ส่ง")</f>
        <v>ส่งแล้ว</v>
      </c>
      <c r="AF470" s="5">
        <f>_xlfn.XLOOKUP(Table1[[#This Row],[email]],ท้ายบท_3[Email],ท้ายบท_3[Total points],"ยังไม่ส่ง")</f>
        <v>8</v>
      </c>
      <c r="AG470" s="5">
        <f>_xlfn.XLOOKUP(Table1[[#This Row],[email]],Quiz_3[Email],Quiz_3[Total points],"ยังไม่ส่ง")</f>
        <v>4</v>
      </c>
      <c r="AH470" s="12">
        <v>18</v>
      </c>
      <c r="AI470" s="14">
        <v>3</v>
      </c>
      <c r="AJ470" s="12">
        <f>ROUND((Table1[[#This Row],[mid '[20']]]+Table1[[#This Row],[mid '[10']]])/2,0)</f>
        <v>11</v>
      </c>
      <c r="AK470" s="5" t="str">
        <f>IF(_xlfn.XLOOKUP(Table1[[#This Row],[email]],แบบฝึก_41[Email],แบบฝึก_41[Completion time],0)&lt;&gt;0,"ส่งแล้ว","ยังไม่ส่ง")</f>
        <v>ส่งแล้ว</v>
      </c>
      <c r="AL470" s="5" t="str">
        <f>IF(_xlfn.XLOOKUP(Table1[[#This Row],[email]],ท้ายบท_4[Email],ท้ายบท_4[Total points],"ยังไม่ส่ง")&lt;&gt;0,"ส่งแล้ว","ยังไม่ส่ง")</f>
        <v>ยังไม่ส่ง</v>
      </c>
      <c r="AM470" s="5">
        <f>_xlfn.XLOOKUP(Table1[[#This Row],[email]],Quiz_4[Email],Quiz_4[Total points],"ยังไม่ส่ง")</f>
        <v>8</v>
      </c>
      <c r="AN470" s="5" t="str">
        <f>IF(_xlfn.XLOOKUP(Table1[[#This Row],[email]],แบบฝึก_51[Email],แบบฝึก_51[Completion time],0)&lt;&gt;0,"ส่งแล้ว","ยังไม่ส่ง")</f>
        <v>ส่งแล้ว</v>
      </c>
      <c r="AO470" s="5" t="str">
        <f>IF(_xlfn.XLOOKUP(Table1[[#This Row],[email]],แบบฝึก_52[Email],แบบฝึก_52[Completion time],0)&lt;&gt;0,"ส่งแล้ว","ยังไม่ส่ง")</f>
        <v>ส่งแล้ว</v>
      </c>
      <c r="AP470" s="5">
        <f>_xlfn.XLOOKUP(Table1[[#This Row],[email]],ท้ายบท_5[Email],ท้ายบท_5[Total points],"ยังไม่ส่ง")</f>
        <v>16</v>
      </c>
      <c r="AQ470" s="5">
        <f>_xlfn.XLOOKUP(Table1[[#This Row],[email]],Quiz_5[Email],Quiz_5[Total points],"ยังไม่ส่ง")</f>
        <v>7</v>
      </c>
      <c r="AR470" s="37"/>
      <c r="AS470" s="4" t="str">
        <f>IF(M470&lt;10,"ยังไม่ซ่อม",IF(Table1[[#This Row],[ซ่อมแล้วกลางภาค]]="ซ่อมแล้ว","ซ่อมแล้ว","ไม่ต้องซ่อม"))</f>
        <v>ไม่ต้องซ่อม</v>
      </c>
      <c r="BN470"/>
      <c r="BO470"/>
      <c r="BP470"/>
      <c r="BQ470"/>
    </row>
    <row r="471" spans="1:69" ht="19.5" x14ac:dyDescent="0.4">
      <c r="A471" s="21">
        <v>470</v>
      </c>
      <c r="B471" s="4">
        <v>13</v>
      </c>
      <c r="C471" s="4">
        <v>13</v>
      </c>
      <c r="D471" s="4" t="s">
        <v>33691</v>
      </c>
      <c r="E471" s="4" t="s">
        <v>32346</v>
      </c>
      <c r="F471" s="4" t="s">
        <v>33692</v>
      </c>
      <c r="G471" s="4" t="s">
        <v>33693</v>
      </c>
      <c r="H471" s="4" t="s">
        <v>1639</v>
      </c>
      <c r="I471" s="24">
        <f>ROUND(COUNTIF(Table1[[#This Row],[กิจกรรม 1.1]:[ท้ายบท 1]],"&lt;&gt;ยังไม่ส่ง")*2+IF(Table1[[#This Row],[Quiz 1]]&lt;&gt;"ยังไม่ส่ง",Table1[[#This Row],[Quiz 1]]*2/10,0),0)</f>
        <v>9</v>
      </c>
      <c r="J471" s="24">
        <f>ROUND(COUNTIF(Table1[[#This Row],[แบบฝึก 2.1]:[ท้ายบท 2]],"&lt;&gt;ยังไม่ส่ง")*8/3+IF(Table1[[#This Row],[Quiz 2]]&lt;&gt;"ยังไม่ส่ง",Table1[[#This Row],[Quiz 2]]*2/10,0),0)</f>
        <v>5</v>
      </c>
      <c r="K471" s="24">
        <f>ROUND(COUNTIF(Table1[[#This Row],[แบบฝึก 3.1]:[ท้ายบท 3]],"&lt;&gt;ยังไม่ส่ง")*3/2+IF(Table1[[#This Row],[Quiz 3]]&lt;&gt;"ยังไม่ส่ง",Table1[[#This Row],[Quiz 3]]*2/10,0),0)</f>
        <v>2</v>
      </c>
      <c r="L471" s="12">
        <f>Table1[[#This Row],[บท 1 '[10']]]+Table1[[#This Row],[บท 2 '[10']]]+Table1[[#This Row],[บท 3 '[5']]]</f>
        <v>16</v>
      </c>
      <c r="M471" s="12">
        <f>IF(Table1[[#This Row],[ซ่อมแล้วกลางภาค]]="ซ่อมแล้ว",10,Table1[[#This Row],[MID '[20']2]])</f>
        <v>10</v>
      </c>
      <c r="N471" s="12">
        <f>ROUND(COUNTIF(Table1[[#This Row],[แบบฝึก 4.1]:[ท้ายบท 4]],"&lt;&gt;ยังไม่ส่ง")*8/2+IF(Table1[[#This Row],[Quiz 4]]&lt;&gt;"ยังไม่ส่ง",Table1[[#This Row],[Quiz 4]]*2/10,0),0)</f>
        <v>5</v>
      </c>
      <c r="O471" s="12"/>
      <c r="P471" s="13">
        <f>ROUND(COUNTIF(Table1[[#This Row],[แบบฝึก 5.1]:[ท้ายบท 5]],"&lt;&gt;ยังไม่ส่ง")*8/3+IF(Table1[[#This Row],[Quiz 5]]&lt;&gt;"ยังไม่ส่ง",Table1[[#This Row],[Quiz 5]]*2/10,0),0)</f>
        <v>8</v>
      </c>
      <c r="Q471" s="12">
        <f>Table1[[#This Row],[บท 4 '[10']]]+Table1[[#This Row],[นำเสนอ '[5']]]+Table1[[#This Row],[บท 5 '[10']]]</f>
        <v>13</v>
      </c>
      <c r="R471" s="12">
        <f>Table1[[#This Row],[ก่อนกลางภาค '[25']]]+Table1[[#This Row],[กลางภาค '[20']]]+Table1[[#This Row],[หลังกลางภาค '[25']]]</f>
        <v>39</v>
      </c>
      <c r="S471" s="12"/>
      <c r="T471" s="12">
        <f>Table1[[#This Row],[ปลายภาค '[30']]]+Table1[[#This Row],[ก่อนปลายภาค '[70']]]</f>
        <v>39</v>
      </c>
      <c r="U471" s="11">
        <f t="shared" si="7"/>
        <v>0</v>
      </c>
      <c r="V471" s="5" t="str">
        <f>IF(_xlfn.XLOOKUP(Table1[[#This Row],[email]],กิจกรรม_11[Email],กิจกรรม_11[Completion time],0)&lt;&gt;0,"ส่งแล้ว","ยังไม่ส่ง")</f>
        <v>ส่งแล้ว</v>
      </c>
      <c r="W471" s="5" t="str">
        <f>IF(_xlfn.XLOOKUP(Table1[[#This Row],[email]],แบบฝึก_11[Email],แบบฝึก_11[Completion time],0)&lt;&gt;0,"ส่งแล้ว","ยังไม่ส่ง")</f>
        <v>ส่งแล้ว</v>
      </c>
      <c r="X471" s="5" t="str">
        <f>IF(_xlfn.XLOOKUP(Table1[[#This Row],[email]],แบบฝึก_12[Email],แบบฝึก_12[Completion time],0)&lt;&gt;0,"ส่งแล้ว","ยังไม่ส่ง")</f>
        <v>ส่งแล้ว</v>
      </c>
      <c r="Y471" s="5">
        <f>_xlfn.XLOOKUP(Table1[[#This Row],[email]],ท้ายบท_1[Email],ท้ายบท_1[Total points],"ยังไม่ส่ง")</f>
        <v>11</v>
      </c>
      <c r="Z471" s="4">
        <f>_xlfn.XLOOKUP(Table1[[#This Row],[email]],Quiz_1[Email],Quiz_1[Total points],"ยังไม่ส่ง")</f>
        <v>6</v>
      </c>
      <c r="AA471" s="5" t="str">
        <f>IF(_xlfn.XLOOKUP(Table1[[#This Row],[email]],แบบฝึก_21[Email],แบบฝึก_21[Completion time],0)&lt;&gt;0,"ส่งแล้ว","ยังไม่ส่ง")</f>
        <v>ส่งแล้ว</v>
      </c>
      <c r="AB471" s="5" t="str">
        <f>IF(_xlfn.XLOOKUP(Table1[[#This Row],[email]],แบบฝึก_22[Email],แบบฝึก_22[Completion time],0)&lt;&gt;0,"ส่งแล้ว","ยังไม่ส่ง")</f>
        <v>ส่งแล้ว</v>
      </c>
      <c r="AC471" s="5" t="str">
        <f>_xlfn.XLOOKUP(Table1[[#This Row],[email]],ท้ายบท_2[Email],ท้ายบท_2[Total points],"ยังไม่ส่ง")</f>
        <v>ยังไม่ส่ง</v>
      </c>
      <c r="AD471" s="5" t="str">
        <f>_xlfn.XLOOKUP(Table1[[#This Row],[email]],Quiz_2[Email],Quiz_2[Total points],"ยังไม่ส่ง")</f>
        <v>ยังไม่ส่ง</v>
      </c>
      <c r="AE471" s="5" t="str">
        <f>IF(_xlfn.XLOOKUP(Table1[[#This Row],[email]],แบบฝึก_31[Email],แบบฝึก_31[Completion time],0)&lt;&gt;0,"ส่งแล้ว","ยังไม่ส่ง")</f>
        <v>ส่งแล้ว</v>
      </c>
      <c r="AF471" s="5" t="str">
        <f>_xlfn.XLOOKUP(Table1[[#This Row],[email]],ท้ายบท_3[Email],ท้ายบท_3[Total points],"ยังไม่ส่ง")</f>
        <v>ยังไม่ส่ง</v>
      </c>
      <c r="AG471" s="5" t="str">
        <f>_xlfn.XLOOKUP(Table1[[#This Row],[email]],Quiz_3[Email],Quiz_3[Total points],"ยังไม่ส่ง")</f>
        <v>ยังไม่ส่ง</v>
      </c>
      <c r="AH471" s="12">
        <v>14</v>
      </c>
      <c r="AI471" s="14">
        <v>5</v>
      </c>
      <c r="AJ471" s="12">
        <f>ROUND((Table1[[#This Row],[mid '[20']]]+Table1[[#This Row],[mid '[10']]])/2,0)</f>
        <v>10</v>
      </c>
      <c r="AK471" s="5" t="str">
        <f>IF(_xlfn.XLOOKUP(Table1[[#This Row],[email]],แบบฝึก_41[Email],แบบฝึก_41[Completion time],0)&lt;&gt;0,"ส่งแล้ว","ยังไม่ส่ง")</f>
        <v>ยังไม่ส่ง</v>
      </c>
      <c r="AL471" s="5" t="str">
        <f>IF(_xlfn.XLOOKUP(Table1[[#This Row],[email]],ท้ายบท_4[Email],ท้ายบท_4[Total points],"ยังไม่ส่ง")&lt;&gt;0,"ส่งแล้ว","ยังไม่ส่ง")</f>
        <v>ส่งแล้ว</v>
      </c>
      <c r="AM471" s="5">
        <f>_xlfn.XLOOKUP(Table1[[#This Row],[email]],Quiz_4[Email],Quiz_4[Total points],"ยังไม่ส่ง")</f>
        <v>6</v>
      </c>
      <c r="AN471" s="5" t="str">
        <f>IF(_xlfn.XLOOKUP(Table1[[#This Row],[email]],แบบฝึก_51[Email],แบบฝึก_51[Completion time],0)&lt;&gt;0,"ส่งแล้ว","ยังไม่ส่ง")</f>
        <v>ส่งแล้ว</v>
      </c>
      <c r="AO471" s="5" t="str">
        <f>IF(_xlfn.XLOOKUP(Table1[[#This Row],[email]],แบบฝึก_52[Email],แบบฝึก_52[Completion time],0)&lt;&gt;0,"ส่งแล้ว","ยังไม่ส่ง")</f>
        <v>ส่งแล้ว</v>
      </c>
      <c r="AP471" s="5">
        <f>_xlfn.XLOOKUP(Table1[[#This Row],[email]],ท้ายบท_5[Email],ท้ายบท_5[Total points],"ยังไม่ส่ง")</f>
        <v>14</v>
      </c>
      <c r="AQ471" s="5">
        <f>_xlfn.XLOOKUP(Table1[[#This Row],[email]],Quiz_5[Email],Quiz_5[Total points],"ยังไม่ส่ง")</f>
        <v>1</v>
      </c>
      <c r="AR471" s="37"/>
      <c r="AS471" s="4" t="str">
        <f>IF(M471&lt;10,"ยังไม่ซ่อม",IF(Table1[[#This Row],[ซ่อมแล้วกลางภาค]]="ซ่อมแล้ว","ซ่อมแล้ว","ไม่ต้องซ่อม"))</f>
        <v>ไม่ต้องซ่อม</v>
      </c>
      <c r="BN471"/>
      <c r="BO471"/>
      <c r="BP471"/>
      <c r="BQ471"/>
    </row>
    <row r="472" spans="1:69" ht="19.5" x14ac:dyDescent="0.4">
      <c r="A472" s="21">
        <v>471</v>
      </c>
      <c r="B472" s="4">
        <v>13</v>
      </c>
      <c r="C472" s="4">
        <v>14</v>
      </c>
      <c r="D472" s="4" t="s">
        <v>33694</v>
      </c>
      <c r="E472" s="4" t="s">
        <v>32346</v>
      </c>
      <c r="F472" s="4" t="s">
        <v>33695</v>
      </c>
      <c r="G472" s="4" t="s">
        <v>33696</v>
      </c>
      <c r="H472" s="4" t="s">
        <v>1594</v>
      </c>
      <c r="I472" s="24">
        <f>ROUND(COUNTIF(Table1[[#This Row],[กิจกรรม 1.1]:[ท้ายบท 1]],"&lt;&gt;ยังไม่ส่ง")*2+IF(Table1[[#This Row],[Quiz 1]]&lt;&gt;"ยังไม่ส่ง",Table1[[#This Row],[Quiz 1]]*2/10,0),0)</f>
        <v>10</v>
      </c>
      <c r="J472" s="24">
        <f>ROUND(COUNTIF(Table1[[#This Row],[แบบฝึก 2.1]:[ท้ายบท 2]],"&lt;&gt;ยังไม่ส่ง")*8/3+IF(Table1[[#This Row],[Quiz 2]]&lt;&gt;"ยังไม่ส่ง",Table1[[#This Row],[Quiz 2]]*2/10,0),0)</f>
        <v>10</v>
      </c>
      <c r="K472" s="24">
        <f>ROUND(COUNTIF(Table1[[#This Row],[แบบฝึก 3.1]:[ท้ายบท 3]],"&lt;&gt;ยังไม่ส่ง")*3/2+IF(Table1[[#This Row],[Quiz 3]]&lt;&gt;"ยังไม่ส่ง",Table1[[#This Row],[Quiz 3]]*2/10,0),0)</f>
        <v>3</v>
      </c>
      <c r="L472" s="12">
        <f>Table1[[#This Row],[บท 1 '[10']]]+Table1[[#This Row],[บท 2 '[10']]]+Table1[[#This Row],[บท 3 '[5']]]</f>
        <v>23</v>
      </c>
      <c r="M472" s="12">
        <f>IF(Table1[[#This Row],[ซ่อมแล้วกลางภาค]]="ซ่อมแล้ว",10,Table1[[#This Row],[MID '[20']2]])</f>
        <v>10</v>
      </c>
      <c r="N472" s="12">
        <f>ROUND(COUNTIF(Table1[[#This Row],[แบบฝึก 4.1]:[ท้ายบท 4]],"&lt;&gt;ยังไม่ส่ง")*8/2+IF(Table1[[#This Row],[Quiz 4]]&lt;&gt;"ยังไม่ส่ง",Table1[[#This Row],[Quiz 4]]*2/10,0),0)</f>
        <v>1</v>
      </c>
      <c r="O472" s="12"/>
      <c r="P472" s="13">
        <f>ROUND(COUNTIF(Table1[[#This Row],[แบบฝึก 5.1]:[ท้ายบท 5]],"&lt;&gt;ยังไม่ส่ง")*8/3+IF(Table1[[#This Row],[Quiz 5]]&lt;&gt;"ยังไม่ส่ง",Table1[[#This Row],[Quiz 5]]*2/10,0),0)</f>
        <v>10</v>
      </c>
      <c r="Q472" s="12">
        <f>Table1[[#This Row],[บท 4 '[10']]]+Table1[[#This Row],[นำเสนอ '[5']]]+Table1[[#This Row],[บท 5 '[10']]]</f>
        <v>11</v>
      </c>
      <c r="R472" s="12">
        <f>Table1[[#This Row],[ก่อนกลางภาค '[25']]]+Table1[[#This Row],[กลางภาค '[20']]]+Table1[[#This Row],[หลังกลางภาค '[25']]]</f>
        <v>44</v>
      </c>
      <c r="S472" s="12"/>
      <c r="T472" s="12">
        <f>Table1[[#This Row],[ปลายภาค '[30']]]+Table1[[#This Row],[ก่อนปลายภาค '[70']]]</f>
        <v>44</v>
      </c>
      <c r="U472" s="11">
        <f t="shared" si="7"/>
        <v>0</v>
      </c>
      <c r="V472" s="5" t="str">
        <f>IF(_xlfn.XLOOKUP(Table1[[#This Row],[email]],กิจกรรม_11[Email],กิจกรรม_11[Completion time],0)&lt;&gt;0,"ส่งแล้ว","ยังไม่ส่ง")</f>
        <v>ส่งแล้ว</v>
      </c>
      <c r="W472" s="5" t="str">
        <f>IF(_xlfn.XLOOKUP(Table1[[#This Row],[email]],แบบฝึก_11[Email],แบบฝึก_11[Completion time],0)&lt;&gt;0,"ส่งแล้ว","ยังไม่ส่ง")</f>
        <v>ส่งแล้ว</v>
      </c>
      <c r="X472" s="5" t="str">
        <f>IF(_xlfn.XLOOKUP(Table1[[#This Row],[email]],แบบฝึก_12[Email],แบบฝึก_12[Completion time],0)&lt;&gt;0,"ส่งแล้ว","ยังไม่ส่ง")</f>
        <v>ส่งแล้ว</v>
      </c>
      <c r="Y472" s="5">
        <f>_xlfn.XLOOKUP(Table1[[#This Row],[email]],ท้ายบท_1[Email],ท้ายบท_1[Total points],"ยังไม่ส่ง")</f>
        <v>18</v>
      </c>
      <c r="Z472" s="4">
        <f>_xlfn.XLOOKUP(Table1[[#This Row],[email]],Quiz_1[Email],Quiz_1[Total points],"ยังไม่ส่ง")</f>
        <v>10</v>
      </c>
      <c r="AA472" s="5" t="str">
        <f>IF(_xlfn.XLOOKUP(Table1[[#This Row],[email]],แบบฝึก_21[Email],แบบฝึก_21[Completion time],0)&lt;&gt;0,"ส่งแล้ว","ยังไม่ส่ง")</f>
        <v>ส่งแล้ว</v>
      </c>
      <c r="AB472" s="5" t="str">
        <f>IF(_xlfn.XLOOKUP(Table1[[#This Row],[email]],แบบฝึก_22[Email],แบบฝึก_22[Completion time],0)&lt;&gt;0,"ส่งแล้ว","ยังไม่ส่ง")</f>
        <v>ส่งแล้ว</v>
      </c>
      <c r="AC472" s="5">
        <f>_xlfn.XLOOKUP(Table1[[#This Row],[email]],ท้ายบท_2[Email],ท้ายบท_2[Total points],"ยังไม่ส่ง")</f>
        <v>5</v>
      </c>
      <c r="AD472" s="5">
        <f>_xlfn.XLOOKUP(Table1[[#This Row],[email]],Quiz_2[Email],Quiz_2[Total points],"ยังไม่ส่ง")</f>
        <v>9</v>
      </c>
      <c r="AE472" s="5" t="str">
        <f>IF(_xlfn.XLOOKUP(Table1[[#This Row],[email]],แบบฝึก_31[Email],แบบฝึก_31[Completion time],0)&lt;&gt;0,"ส่งแล้ว","ยังไม่ส่ง")</f>
        <v>ส่งแล้ว</v>
      </c>
      <c r="AF472" s="5">
        <f>_xlfn.XLOOKUP(Table1[[#This Row],[email]],ท้ายบท_3[Email],ท้ายบท_3[Total points],"ยังไม่ส่ง")</f>
        <v>6</v>
      </c>
      <c r="AG472" s="5" t="str">
        <f>_xlfn.XLOOKUP(Table1[[#This Row],[email]],Quiz_3[Email],Quiz_3[Total points],"ยังไม่ส่ง")</f>
        <v>ยังไม่ส่ง</v>
      </c>
      <c r="AH472" s="12">
        <v>12</v>
      </c>
      <c r="AI472" s="14">
        <v>3</v>
      </c>
      <c r="AJ472" s="12">
        <f>ROUND((Table1[[#This Row],[mid '[20']]]+Table1[[#This Row],[mid '[10']]])/2,0)</f>
        <v>8</v>
      </c>
      <c r="AK472" s="5" t="str">
        <f>IF(_xlfn.XLOOKUP(Table1[[#This Row],[email]],แบบฝึก_41[Email],แบบฝึก_41[Completion time],0)&lt;&gt;0,"ส่งแล้ว","ยังไม่ส่ง")</f>
        <v>ยังไม่ส่ง</v>
      </c>
      <c r="AL472" s="5" t="str">
        <f>IF(_xlfn.XLOOKUP(Table1[[#This Row],[email]],ท้ายบท_4[Email],ท้ายบท_4[Total points],"ยังไม่ส่ง")&lt;&gt;0,"ส่งแล้ว","ยังไม่ส่ง")</f>
        <v>ยังไม่ส่ง</v>
      </c>
      <c r="AM472" s="5">
        <f>_xlfn.XLOOKUP(Table1[[#This Row],[email]],Quiz_4[Email],Quiz_4[Total points],"ยังไม่ส่ง")</f>
        <v>7</v>
      </c>
      <c r="AN472" s="5" t="str">
        <f>IF(_xlfn.XLOOKUP(Table1[[#This Row],[email]],แบบฝึก_51[Email],แบบฝึก_51[Completion time],0)&lt;&gt;0,"ส่งแล้ว","ยังไม่ส่ง")</f>
        <v>ส่งแล้ว</v>
      </c>
      <c r="AO472" s="5" t="str">
        <f>IF(_xlfn.XLOOKUP(Table1[[#This Row],[email]],แบบฝึก_52[Email],แบบฝึก_52[Completion time],0)&lt;&gt;0,"ส่งแล้ว","ยังไม่ส่ง")</f>
        <v>ส่งแล้ว</v>
      </c>
      <c r="AP472" s="5">
        <f>_xlfn.XLOOKUP(Table1[[#This Row],[email]],ท้ายบท_5[Email],ท้ายบท_5[Total points],"ยังไม่ส่ง")</f>
        <v>15</v>
      </c>
      <c r="AQ472" s="5">
        <f>_xlfn.XLOOKUP(Table1[[#This Row],[email]],Quiz_5[Email],Quiz_5[Total points],"ยังไม่ส่ง")</f>
        <v>8</v>
      </c>
      <c r="AR472" s="37" t="s">
        <v>33118</v>
      </c>
      <c r="AS472" s="4" t="str">
        <f>IF(M472&lt;10,"ยังไม่ซ่อม",IF(Table1[[#This Row],[ซ่อมแล้วกลางภาค]]="ซ่อมแล้ว","ซ่อมแล้ว","ไม่ต้องซ่อม"))</f>
        <v>ซ่อมแล้ว</v>
      </c>
      <c r="BN472"/>
      <c r="BO472"/>
      <c r="BP472"/>
      <c r="BQ472"/>
    </row>
    <row r="473" spans="1:69" ht="19.5" x14ac:dyDescent="0.4">
      <c r="A473" s="21">
        <v>472</v>
      </c>
      <c r="B473" s="4">
        <v>13</v>
      </c>
      <c r="C473" s="4">
        <v>15</v>
      </c>
      <c r="D473" s="4" t="s">
        <v>33697</v>
      </c>
      <c r="E473" s="4" t="s">
        <v>32346</v>
      </c>
      <c r="F473" s="4" t="s">
        <v>33698</v>
      </c>
      <c r="G473" s="4" t="s">
        <v>33699</v>
      </c>
      <c r="H473" s="4" t="s">
        <v>6879</v>
      </c>
      <c r="I473" s="24">
        <f>ROUND(COUNTIF(Table1[[#This Row],[กิจกรรม 1.1]:[ท้ายบท 1]],"&lt;&gt;ยังไม่ส่ง")*2+IF(Table1[[#This Row],[Quiz 1]]&lt;&gt;"ยังไม่ส่ง",Table1[[#This Row],[Quiz 1]]*2/10,0),0)</f>
        <v>8</v>
      </c>
      <c r="J473" s="24">
        <f>ROUND(COUNTIF(Table1[[#This Row],[แบบฝึก 2.1]:[ท้ายบท 2]],"&lt;&gt;ยังไม่ส่ง")*8/3+IF(Table1[[#This Row],[Quiz 2]]&lt;&gt;"ยังไม่ส่ง",Table1[[#This Row],[Quiz 2]]*2/10,0),0)</f>
        <v>3</v>
      </c>
      <c r="K473" s="24">
        <f>ROUND(COUNTIF(Table1[[#This Row],[แบบฝึก 3.1]:[ท้ายบท 3]],"&lt;&gt;ยังไม่ส่ง")*3/2+IF(Table1[[#This Row],[Quiz 3]]&lt;&gt;"ยังไม่ส่ง",Table1[[#This Row],[Quiz 3]]*2/10,0),0)</f>
        <v>2</v>
      </c>
      <c r="L473" s="12">
        <f>Table1[[#This Row],[บท 1 '[10']]]+Table1[[#This Row],[บท 2 '[10']]]+Table1[[#This Row],[บท 3 '[5']]]</f>
        <v>13</v>
      </c>
      <c r="M473" s="12">
        <f>IF(Table1[[#This Row],[ซ่อมแล้วกลางภาค]]="ซ่อมแล้ว",10,Table1[[#This Row],[MID '[20']2]])</f>
        <v>16</v>
      </c>
      <c r="N473" s="12">
        <f>ROUND(COUNTIF(Table1[[#This Row],[แบบฝึก 4.1]:[ท้ายบท 4]],"&lt;&gt;ยังไม่ส่ง")*8/2+IF(Table1[[#This Row],[Quiz 4]]&lt;&gt;"ยังไม่ส่ง",Table1[[#This Row],[Quiz 4]]*2/10,0),0)</f>
        <v>5</v>
      </c>
      <c r="O473" s="12"/>
      <c r="P473" s="13">
        <f>ROUND(COUNTIF(Table1[[#This Row],[แบบฝึก 5.1]:[ท้ายบท 5]],"&lt;&gt;ยังไม่ส่ง")*8/3+IF(Table1[[#This Row],[Quiz 5]]&lt;&gt;"ยังไม่ส่ง",Table1[[#This Row],[Quiz 5]]*2/10,0),0)</f>
        <v>3</v>
      </c>
      <c r="Q473" s="12">
        <f>Table1[[#This Row],[บท 4 '[10']]]+Table1[[#This Row],[นำเสนอ '[5']]]+Table1[[#This Row],[บท 5 '[10']]]</f>
        <v>8</v>
      </c>
      <c r="R473" s="12">
        <f>Table1[[#This Row],[ก่อนกลางภาค '[25']]]+Table1[[#This Row],[กลางภาค '[20']]]+Table1[[#This Row],[หลังกลางภาค '[25']]]</f>
        <v>37</v>
      </c>
      <c r="S473" s="12"/>
      <c r="T473" s="12">
        <f>Table1[[#This Row],[ปลายภาค '[30']]]+Table1[[#This Row],[ก่อนปลายภาค '[70']]]</f>
        <v>37</v>
      </c>
      <c r="U473" s="11">
        <f t="shared" si="7"/>
        <v>0</v>
      </c>
      <c r="V473" s="5" t="str">
        <f>IF(_xlfn.XLOOKUP(Table1[[#This Row],[email]],กิจกรรม_11[Email],กิจกรรม_11[Completion time],0)&lt;&gt;0,"ส่งแล้ว","ยังไม่ส่ง")</f>
        <v>ยังไม่ส่ง</v>
      </c>
      <c r="W473" s="5" t="str">
        <f>IF(_xlfn.XLOOKUP(Table1[[#This Row],[email]],แบบฝึก_11[Email],แบบฝึก_11[Completion time],0)&lt;&gt;0,"ส่งแล้ว","ยังไม่ส่ง")</f>
        <v>ส่งแล้ว</v>
      </c>
      <c r="X473" s="5" t="str">
        <f>IF(_xlfn.XLOOKUP(Table1[[#This Row],[email]],แบบฝึก_12[Email],แบบฝึก_12[Completion time],0)&lt;&gt;0,"ส่งแล้ว","ยังไม่ส่ง")</f>
        <v>ส่งแล้ว</v>
      </c>
      <c r="Y473" s="5">
        <f>_xlfn.XLOOKUP(Table1[[#This Row],[email]],ท้ายบท_1[Email],ท้ายบท_1[Total points],"ยังไม่ส่ง")</f>
        <v>16</v>
      </c>
      <c r="Z473" s="4">
        <f>_xlfn.XLOOKUP(Table1[[#This Row],[email]],Quiz_1[Email],Quiz_1[Total points],"ยังไม่ส่ง")</f>
        <v>8</v>
      </c>
      <c r="AA473" s="5" t="str">
        <f>IF(_xlfn.XLOOKUP(Table1[[#This Row],[email]],แบบฝึก_21[Email],แบบฝึก_21[Completion time],0)&lt;&gt;0,"ส่งแล้ว","ยังไม่ส่ง")</f>
        <v>ส่งแล้ว</v>
      </c>
      <c r="AB473" s="5" t="str">
        <f>IF(_xlfn.XLOOKUP(Table1[[#This Row],[email]],แบบฝึก_22[Email],แบบฝึก_22[Completion time],0)&lt;&gt;0,"ส่งแล้ว","ยังไม่ส่ง")</f>
        <v>ยังไม่ส่ง</v>
      </c>
      <c r="AC473" s="5" t="str">
        <f>_xlfn.XLOOKUP(Table1[[#This Row],[email]],ท้ายบท_2[Email],ท้ายบท_2[Total points],"ยังไม่ส่ง")</f>
        <v>ยังไม่ส่ง</v>
      </c>
      <c r="AD473" s="5" t="str">
        <f>_xlfn.XLOOKUP(Table1[[#This Row],[email]],Quiz_2[Email],Quiz_2[Total points],"ยังไม่ส่ง")</f>
        <v>ยังไม่ส่ง</v>
      </c>
      <c r="AE473" s="5" t="str">
        <f>IF(_xlfn.XLOOKUP(Table1[[#This Row],[email]],แบบฝึก_31[Email],แบบฝึก_31[Completion time],0)&lt;&gt;0,"ส่งแล้ว","ยังไม่ส่ง")</f>
        <v>ส่งแล้ว</v>
      </c>
      <c r="AF473" s="5" t="str">
        <f>_xlfn.XLOOKUP(Table1[[#This Row],[email]],ท้ายบท_3[Email],ท้ายบท_3[Total points],"ยังไม่ส่ง")</f>
        <v>ยังไม่ส่ง</v>
      </c>
      <c r="AG473" s="5" t="str">
        <f>_xlfn.XLOOKUP(Table1[[#This Row],[email]],Quiz_3[Email],Quiz_3[Total points],"ยังไม่ส่ง")</f>
        <v>ยังไม่ส่ง</v>
      </c>
      <c r="AH473" s="12">
        <v>24</v>
      </c>
      <c r="AI473" s="14">
        <v>8</v>
      </c>
      <c r="AJ473" s="12">
        <f>ROUND((Table1[[#This Row],[mid '[20']]]+Table1[[#This Row],[mid '[10']]])/2,0)</f>
        <v>16</v>
      </c>
      <c r="AK473" s="5" t="str">
        <f>IF(_xlfn.XLOOKUP(Table1[[#This Row],[email]],แบบฝึก_41[Email],แบบฝึก_41[Completion time],0)&lt;&gt;0,"ส่งแล้ว","ยังไม่ส่ง")</f>
        <v>ส่งแล้ว</v>
      </c>
      <c r="AL473" s="5" t="str">
        <f>IF(_xlfn.XLOOKUP(Table1[[#This Row],[email]],ท้ายบท_4[Email],ท้ายบท_4[Total points],"ยังไม่ส่ง")&lt;&gt;0,"ส่งแล้ว","ยังไม่ส่ง")</f>
        <v>ยังไม่ส่ง</v>
      </c>
      <c r="AM473" s="5">
        <f>_xlfn.XLOOKUP(Table1[[#This Row],[email]],Quiz_4[Email],Quiz_4[Total points],"ยังไม่ส่ง")</f>
        <v>7</v>
      </c>
      <c r="AN473" s="5" t="str">
        <f>IF(_xlfn.XLOOKUP(Table1[[#This Row],[email]],แบบฝึก_51[Email],แบบฝึก_51[Completion time],0)&lt;&gt;0,"ส่งแล้ว","ยังไม่ส่ง")</f>
        <v>ยังไม่ส่ง</v>
      </c>
      <c r="AO473" s="5" t="str">
        <f>IF(_xlfn.XLOOKUP(Table1[[#This Row],[email]],แบบฝึก_52[Email],แบบฝึก_52[Completion time],0)&lt;&gt;0,"ส่งแล้ว","ยังไม่ส่ง")</f>
        <v>ยังไม่ส่ง</v>
      </c>
      <c r="AP473" s="5">
        <f>_xlfn.XLOOKUP(Table1[[#This Row],[email]],ท้ายบท_5[Email],ท้ายบท_5[Total points],"ยังไม่ส่ง")</f>
        <v>15</v>
      </c>
      <c r="AQ473" s="5" t="str">
        <f>_xlfn.XLOOKUP(Table1[[#This Row],[email]],Quiz_5[Email],Quiz_5[Total points],"ยังไม่ส่ง")</f>
        <v>ยังไม่ส่ง</v>
      </c>
      <c r="AR473" s="37"/>
      <c r="AS473" s="4" t="str">
        <f>IF(M473&lt;10,"ยังไม่ซ่อม",IF(Table1[[#This Row],[ซ่อมแล้วกลางภาค]]="ซ่อมแล้ว","ซ่อมแล้ว","ไม่ต้องซ่อม"))</f>
        <v>ไม่ต้องซ่อม</v>
      </c>
      <c r="BN473"/>
      <c r="BO473"/>
      <c r="BP473"/>
      <c r="BQ473"/>
    </row>
    <row r="474" spans="1:69" ht="19.5" x14ac:dyDescent="0.4">
      <c r="A474" s="21">
        <v>473</v>
      </c>
      <c r="B474" s="4">
        <v>13</v>
      </c>
      <c r="C474" s="4">
        <v>16</v>
      </c>
      <c r="D474" s="4" t="s">
        <v>33700</v>
      </c>
      <c r="E474" s="4" t="s">
        <v>32346</v>
      </c>
      <c r="F474" s="4" t="s">
        <v>32915</v>
      </c>
      <c r="G474" s="4" t="s">
        <v>33701</v>
      </c>
      <c r="H474" s="4" t="s">
        <v>1768</v>
      </c>
      <c r="I474" s="24">
        <f>ROUND(COUNTIF(Table1[[#This Row],[กิจกรรม 1.1]:[ท้ายบท 1]],"&lt;&gt;ยังไม่ส่ง")*2+IF(Table1[[#This Row],[Quiz 1]]&lt;&gt;"ยังไม่ส่ง",Table1[[#This Row],[Quiz 1]]*2/10,0),0)</f>
        <v>9</v>
      </c>
      <c r="J474" s="24">
        <f>ROUND(COUNTIF(Table1[[#This Row],[แบบฝึก 2.1]:[ท้ายบท 2]],"&lt;&gt;ยังไม่ส่ง")*8/3+IF(Table1[[#This Row],[Quiz 2]]&lt;&gt;"ยังไม่ส่ง",Table1[[#This Row],[Quiz 2]]*2/10,0),0)</f>
        <v>9</v>
      </c>
      <c r="K474" s="24">
        <f>ROUND(COUNTIF(Table1[[#This Row],[แบบฝึก 3.1]:[ท้ายบท 3]],"&lt;&gt;ยังไม่ส่ง")*3/2+IF(Table1[[#This Row],[Quiz 3]]&lt;&gt;"ยังไม่ส่ง",Table1[[#This Row],[Quiz 3]]*2/10,0),0)</f>
        <v>4</v>
      </c>
      <c r="L474" s="12">
        <f>Table1[[#This Row],[บท 1 '[10']]]+Table1[[#This Row],[บท 2 '[10']]]+Table1[[#This Row],[บท 3 '[5']]]</f>
        <v>22</v>
      </c>
      <c r="M474" s="12">
        <f>IF(Table1[[#This Row],[ซ่อมแล้วกลางภาค]]="ซ่อมแล้ว",10,Table1[[#This Row],[MID '[20']2]])</f>
        <v>10</v>
      </c>
      <c r="N474" s="12">
        <f>ROUND(COUNTIF(Table1[[#This Row],[แบบฝึก 4.1]:[ท้ายบท 4]],"&lt;&gt;ยังไม่ส่ง")*8/2+IF(Table1[[#This Row],[Quiz 4]]&lt;&gt;"ยังไม่ส่ง",Table1[[#This Row],[Quiz 4]]*2/10,0),0)</f>
        <v>5</v>
      </c>
      <c r="O474" s="12"/>
      <c r="P474" s="13">
        <f>ROUND(COUNTIF(Table1[[#This Row],[แบบฝึก 5.1]:[ท้ายบท 5]],"&lt;&gt;ยังไม่ส่ง")*8/3+IF(Table1[[#This Row],[Quiz 5]]&lt;&gt;"ยังไม่ส่ง",Table1[[#This Row],[Quiz 5]]*2/10,0),0)</f>
        <v>9</v>
      </c>
      <c r="Q474" s="12">
        <f>Table1[[#This Row],[บท 4 '[10']]]+Table1[[#This Row],[นำเสนอ '[5']]]+Table1[[#This Row],[บท 5 '[10']]]</f>
        <v>14</v>
      </c>
      <c r="R474" s="12">
        <f>Table1[[#This Row],[ก่อนกลางภาค '[25']]]+Table1[[#This Row],[กลางภาค '[20']]]+Table1[[#This Row],[หลังกลางภาค '[25']]]</f>
        <v>46</v>
      </c>
      <c r="S474" s="12"/>
      <c r="T474" s="12">
        <f>Table1[[#This Row],[ปลายภาค '[30']]]+Table1[[#This Row],[ก่อนปลายภาค '[70']]]</f>
        <v>46</v>
      </c>
      <c r="U474" s="11">
        <f t="shared" si="7"/>
        <v>0</v>
      </c>
      <c r="V474" s="5" t="str">
        <f>IF(_xlfn.XLOOKUP(Table1[[#This Row],[email]],กิจกรรม_11[Email],กิจกรรม_11[Completion time],0)&lt;&gt;0,"ส่งแล้ว","ยังไม่ส่ง")</f>
        <v>ส่งแล้ว</v>
      </c>
      <c r="W474" s="5" t="str">
        <f>IF(_xlfn.XLOOKUP(Table1[[#This Row],[email]],แบบฝึก_11[Email],แบบฝึก_11[Completion time],0)&lt;&gt;0,"ส่งแล้ว","ยังไม่ส่ง")</f>
        <v>ส่งแล้ว</v>
      </c>
      <c r="X474" s="5" t="str">
        <f>IF(_xlfn.XLOOKUP(Table1[[#This Row],[email]],แบบฝึก_12[Email],แบบฝึก_12[Completion time],0)&lt;&gt;0,"ส่งแล้ว","ยังไม่ส่ง")</f>
        <v>ส่งแล้ว</v>
      </c>
      <c r="Y474" s="5">
        <f>_xlfn.XLOOKUP(Table1[[#This Row],[email]],ท้ายบท_1[Email],ท้ายบท_1[Total points],"ยังไม่ส่ง")</f>
        <v>14</v>
      </c>
      <c r="Z474" s="4">
        <f>_xlfn.XLOOKUP(Table1[[#This Row],[email]],Quiz_1[Email],Quiz_1[Total points],"ยังไม่ส่ง")</f>
        <v>4</v>
      </c>
      <c r="AA474" s="5" t="str">
        <f>IF(_xlfn.XLOOKUP(Table1[[#This Row],[email]],แบบฝึก_21[Email],แบบฝึก_21[Completion time],0)&lt;&gt;0,"ส่งแล้ว","ยังไม่ส่ง")</f>
        <v>ส่งแล้ว</v>
      </c>
      <c r="AB474" s="5" t="str">
        <f>IF(_xlfn.XLOOKUP(Table1[[#This Row],[email]],แบบฝึก_22[Email],แบบฝึก_22[Completion time],0)&lt;&gt;0,"ส่งแล้ว","ยังไม่ส่ง")</f>
        <v>ส่งแล้ว</v>
      </c>
      <c r="AC474" s="5">
        <f>_xlfn.XLOOKUP(Table1[[#This Row],[email]],ท้ายบท_2[Email],ท้ายบท_2[Total points],"ยังไม่ส่ง")</f>
        <v>10</v>
      </c>
      <c r="AD474" s="5">
        <f>_xlfn.XLOOKUP(Table1[[#This Row],[email]],Quiz_2[Email],Quiz_2[Total points],"ยังไม่ส่ง")</f>
        <v>7</v>
      </c>
      <c r="AE474" s="5" t="str">
        <f>IF(_xlfn.XLOOKUP(Table1[[#This Row],[email]],แบบฝึก_31[Email],แบบฝึก_31[Completion time],0)&lt;&gt;0,"ส่งแล้ว","ยังไม่ส่ง")</f>
        <v>ส่งแล้ว</v>
      </c>
      <c r="AF474" s="5">
        <f>_xlfn.XLOOKUP(Table1[[#This Row],[email]],ท้ายบท_3[Email],ท้ายบท_3[Total points],"ยังไม่ส่ง")</f>
        <v>11</v>
      </c>
      <c r="AG474" s="5">
        <f>_xlfn.XLOOKUP(Table1[[#This Row],[email]],Quiz_3[Email],Quiz_3[Total points],"ยังไม่ส่ง")</f>
        <v>6</v>
      </c>
      <c r="AH474" s="12">
        <v>12</v>
      </c>
      <c r="AI474" s="14">
        <v>4</v>
      </c>
      <c r="AJ474" s="12">
        <f>ROUND((Table1[[#This Row],[mid '[20']]]+Table1[[#This Row],[mid '[10']]])/2,0)</f>
        <v>8</v>
      </c>
      <c r="AK474" s="5" t="str">
        <f>IF(_xlfn.XLOOKUP(Table1[[#This Row],[email]],แบบฝึก_41[Email],แบบฝึก_41[Completion time],0)&lt;&gt;0,"ส่งแล้ว","ยังไม่ส่ง")</f>
        <v>ส่งแล้ว</v>
      </c>
      <c r="AL474" s="5" t="str">
        <f>IF(_xlfn.XLOOKUP(Table1[[#This Row],[email]],ท้ายบท_4[Email],ท้ายบท_4[Total points],"ยังไม่ส่ง")&lt;&gt;0,"ส่งแล้ว","ยังไม่ส่ง")</f>
        <v>ยังไม่ส่ง</v>
      </c>
      <c r="AM474" s="5">
        <f>_xlfn.XLOOKUP(Table1[[#This Row],[email]],Quiz_4[Email],Quiz_4[Total points],"ยังไม่ส่ง")</f>
        <v>6</v>
      </c>
      <c r="AN474" s="5" t="str">
        <f>IF(_xlfn.XLOOKUP(Table1[[#This Row],[email]],แบบฝึก_51[Email],แบบฝึก_51[Completion time],0)&lt;&gt;0,"ส่งแล้ว","ยังไม่ส่ง")</f>
        <v>ส่งแล้ว</v>
      </c>
      <c r="AO474" s="5" t="str">
        <f>IF(_xlfn.XLOOKUP(Table1[[#This Row],[email]],แบบฝึก_52[Email],แบบฝึก_52[Completion time],0)&lt;&gt;0,"ส่งแล้ว","ยังไม่ส่ง")</f>
        <v>ส่งแล้ว</v>
      </c>
      <c r="AP474" s="5">
        <f>_xlfn.XLOOKUP(Table1[[#This Row],[email]],ท้ายบท_5[Email],ท้ายบท_5[Total points],"ยังไม่ส่ง")</f>
        <v>14</v>
      </c>
      <c r="AQ474" s="5">
        <f>_xlfn.XLOOKUP(Table1[[#This Row],[email]],Quiz_5[Email],Quiz_5[Total points],"ยังไม่ส่ง")</f>
        <v>6</v>
      </c>
      <c r="AR474" s="37" t="s">
        <v>33118</v>
      </c>
      <c r="AS474" s="4" t="str">
        <f>IF(M474&lt;10,"ยังไม่ซ่อม",IF(Table1[[#This Row],[ซ่อมแล้วกลางภาค]]="ซ่อมแล้ว","ซ่อมแล้ว","ไม่ต้องซ่อม"))</f>
        <v>ซ่อมแล้ว</v>
      </c>
      <c r="BN474"/>
      <c r="BO474"/>
      <c r="BP474"/>
      <c r="BQ474"/>
    </row>
    <row r="475" spans="1:69" ht="19.5" x14ac:dyDescent="0.4">
      <c r="A475" s="21">
        <v>474</v>
      </c>
      <c r="B475" s="4">
        <v>13</v>
      </c>
      <c r="C475" s="4">
        <v>17</v>
      </c>
      <c r="D475" s="4" t="s">
        <v>33702</v>
      </c>
      <c r="E475" s="4" t="s">
        <v>32655</v>
      </c>
      <c r="F475" s="4" t="s">
        <v>33703</v>
      </c>
      <c r="G475" s="4" t="s">
        <v>33704</v>
      </c>
      <c r="H475" s="4" t="s">
        <v>1825</v>
      </c>
      <c r="I475" s="24">
        <f>ROUND(COUNTIF(Table1[[#This Row],[กิจกรรม 1.1]:[ท้ายบท 1]],"&lt;&gt;ยังไม่ส่ง")*2+IF(Table1[[#This Row],[Quiz 1]]&lt;&gt;"ยังไม่ส่ง",Table1[[#This Row],[Quiz 1]]*2/10,0),0)</f>
        <v>9</v>
      </c>
      <c r="J475" s="24">
        <f>ROUND(COUNTIF(Table1[[#This Row],[แบบฝึก 2.1]:[ท้ายบท 2]],"&lt;&gt;ยังไม่ส่ง")*8/3+IF(Table1[[#This Row],[Quiz 2]]&lt;&gt;"ยังไม่ส่ง",Table1[[#This Row],[Quiz 2]]*2/10,0),0)</f>
        <v>10</v>
      </c>
      <c r="K475" s="24">
        <f>ROUND(COUNTIF(Table1[[#This Row],[แบบฝึก 3.1]:[ท้ายบท 3]],"&lt;&gt;ยังไม่ส่ง")*3/2+IF(Table1[[#This Row],[Quiz 3]]&lt;&gt;"ยังไม่ส่ง",Table1[[#This Row],[Quiz 3]]*2/10,0),0)</f>
        <v>4</v>
      </c>
      <c r="L475" s="12">
        <f>Table1[[#This Row],[บท 1 '[10']]]+Table1[[#This Row],[บท 2 '[10']]]+Table1[[#This Row],[บท 3 '[5']]]</f>
        <v>23</v>
      </c>
      <c r="M475" s="12">
        <f>IF(Table1[[#This Row],[ซ่อมแล้วกลางภาค]]="ซ่อมแล้ว",10,Table1[[#This Row],[MID '[20']2]])</f>
        <v>11</v>
      </c>
      <c r="N475" s="12">
        <f>ROUND(COUNTIF(Table1[[#This Row],[แบบฝึก 4.1]:[ท้ายบท 4]],"&lt;&gt;ยังไม่ส่ง")*8/2+IF(Table1[[#This Row],[Quiz 4]]&lt;&gt;"ยังไม่ส่ง",Table1[[#This Row],[Quiz 4]]*2/10,0),0)</f>
        <v>6</v>
      </c>
      <c r="O475" s="12"/>
      <c r="P475" s="13">
        <f>ROUND(COUNTIF(Table1[[#This Row],[แบบฝึก 5.1]:[ท้ายบท 5]],"&lt;&gt;ยังไม่ส่ง")*8/3+IF(Table1[[#This Row],[Quiz 5]]&lt;&gt;"ยังไม่ส่ง",Table1[[#This Row],[Quiz 5]]*2/10,0),0)</f>
        <v>10</v>
      </c>
      <c r="Q475" s="12">
        <f>Table1[[#This Row],[บท 4 '[10']]]+Table1[[#This Row],[นำเสนอ '[5']]]+Table1[[#This Row],[บท 5 '[10']]]</f>
        <v>16</v>
      </c>
      <c r="R475" s="12">
        <f>Table1[[#This Row],[ก่อนกลางภาค '[25']]]+Table1[[#This Row],[กลางภาค '[20']]]+Table1[[#This Row],[หลังกลางภาค '[25']]]</f>
        <v>50</v>
      </c>
      <c r="S475" s="12"/>
      <c r="T475" s="12">
        <f>Table1[[#This Row],[ปลายภาค '[30']]]+Table1[[#This Row],[ก่อนปลายภาค '[70']]]</f>
        <v>50</v>
      </c>
      <c r="U475" s="11">
        <f t="shared" si="7"/>
        <v>1</v>
      </c>
      <c r="V475" s="5" t="str">
        <f>IF(_xlfn.XLOOKUP(Table1[[#This Row],[email]],กิจกรรม_11[Email],กิจกรรม_11[Completion time],0)&lt;&gt;0,"ส่งแล้ว","ยังไม่ส่ง")</f>
        <v>ส่งแล้ว</v>
      </c>
      <c r="W475" s="5" t="str">
        <f>IF(_xlfn.XLOOKUP(Table1[[#This Row],[email]],แบบฝึก_11[Email],แบบฝึก_11[Completion time],0)&lt;&gt;0,"ส่งแล้ว","ยังไม่ส่ง")</f>
        <v>ส่งแล้ว</v>
      </c>
      <c r="X475" s="5" t="str">
        <f>IF(_xlfn.XLOOKUP(Table1[[#This Row],[email]],แบบฝึก_12[Email],แบบฝึก_12[Completion time],0)&lt;&gt;0,"ส่งแล้ว","ยังไม่ส่ง")</f>
        <v>ส่งแล้ว</v>
      </c>
      <c r="Y475" s="5">
        <f>_xlfn.XLOOKUP(Table1[[#This Row],[email]],ท้ายบท_1[Email],ท้ายบท_1[Total points],"ยังไม่ส่ง")</f>
        <v>21</v>
      </c>
      <c r="Z475" s="4">
        <f>_xlfn.XLOOKUP(Table1[[#This Row],[email]],Quiz_1[Email],Quiz_1[Total points],"ยังไม่ส่ง")</f>
        <v>4</v>
      </c>
      <c r="AA475" s="5" t="str">
        <f>IF(_xlfn.XLOOKUP(Table1[[#This Row],[email]],แบบฝึก_21[Email],แบบฝึก_21[Completion time],0)&lt;&gt;0,"ส่งแล้ว","ยังไม่ส่ง")</f>
        <v>ส่งแล้ว</v>
      </c>
      <c r="AB475" s="5" t="str">
        <f>IF(_xlfn.XLOOKUP(Table1[[#This Row],[email]],แบบฝึก_22[Email],แบบฝึก_22[Completion time],0)&lt;&gt;0,"ส่งแล้ว","ยังไม่ส่ง")</f>
        <v>ส่งแล้ว</v>
      </c>
      <c r="AC475" s="5">
        <f>_xlfn.XLOOKUP(Table1[[#This Row],[email]],ท้ายบท_2[Email],ท้ายบท_2[Total points],"ยังไม่ส่ง")</f>
        <v>7</v>
      </c>
      <c r="AD475" s="5">
        <f>_xlfn.XLOOKUP(Table1[[#This Row],[email]],Quiz_2[Email],Quiz_2[Total points],"ยังไม่ส่ง")</f>
        <v>8</v>
      </c>
      <c r="AE475" s="5" t="str">
        <f>IF(_xlfn.XLOOKUP(Table1[[#This Row],[email]],แบบฝึก_31[Email],แบบฝึก_31[Completion time],0)&lt;&gt;0,"ส่งแล้ว","ยังไม่ส่ง")</f>
        <v>ส่งแล้ว</v>
      </c>
      <c r="AF475" s="5">
        <f>_xlfn.XLOOKUP(Table1[[#This Row],[email]],ท้ายบท_3[Email],ท้ายบท_3[Total points],"ยังไม่ส่ง")</f>
        <v>11</v>
      </c>
      <c r="AG475" s="5">
        <f>_xlfn.XLOOKUP(Table1[[#This Row],[email]],Quiz_3[Email],Quiz_3[Total points],"ยังไม่ส่ง")</f>
        <v>7</v>
      </c>
      <c r="AH475" s="12">
        <v>17</v>
      </c>
      <c r="AI475" s="14">
        <v>5</v>
      </c>
      <c r="AJ475" s="12">
        <f>ROUND((Table1[[#This Row],[mid '[20']]]+Table1[[#This Row],[mid '[10']]])/2,0)</f>
        <v>11</v>
      </c>
      <c r="AK475" s="5" t="str">
        <f>IF(_xlfn.XLOOKUP(Table1[[#This Row],[email]],แบบฝึก_41[Email],แบบฝึก_41[Completion time],0)&lt;&gt;0,"ส่งแล้ว","ยังไม่ส่ง")</f>
        <v>ส่งแล้ว</v>
      </c>
      <c r="AL475" s="5" t="str">
        <f>IF(_xlfn.XLOOKUP(Table1[[#This Row],[email]],ท้ายบท_4[Email],ท้ายบท_4[Total points],"ยังไม่ส่ง")&lt;&gt;0,"ส่งแล้ว","ยังไม่ส่ง")</f>
        <v>ยังไม่ส่ง</v>
      </c>
      <c r="AM475" s="5">
        <f>_xlfn.XLOOKUP(Table1[[#This Row],[email]],Quiz_4[Email],Quiz_4[Total points],"ยังไม่ส่ง")</f>
        <v>9</v>
      </c>
      <c r="AN475" s="5" t="str">
        <f>IF(_xlfn.XLOOKUP(Table1[[#This Row],[email]],แบบฝึก_51[Email],แบบฝึก_51[Completion time],0)&lt;&gt;0,"ส่งแล้ว","ยังไม่ส่ง")</f>
        <v>ส่งแล้ว</v>
      </c>
      <c r="AO475" s="5" t="str">
        <f>IF(_xlfn.XLOOKUP(Table1[[#This Row],[email]],แบบฝึก_52[Email],แบบฝึก_52[Completion time],0)&lt;&gt;0,"ส่งแล้ว","ยังไม่ส่ง")</f>
        <v>ส่งแล้ว</v>
      </c>
      <c r="AP475" s="5">
        <f>_xlfn.XLOOKUP(Table1[[#This Row],[email]],ท้ายบท_5[Email],ท้ายบท_5[Total points],"ยังไม่ส่ง")</f>
        <v>15</v>
      </c>
      <c r="AQ475" s="5">
        <f>_xlfn.XLOOKUP(Table1[[#This Row],[email]],Quiz_5[Email],Quiz_5[Total points],"ยังไม่ส่ง")</f>
        <v>8</v>
      </c>
      <c r="AR475" s="37"/>
      <c r="AS475" s="4" t="str">
        <f>IF(M475&lt;10,"ยังไม่ซ่อม",IF(Table1[[#This Row],[ซ่อมแล้วกลางภาค]]="ซ่อมแล้ว","ซ่อมแล้ว","ไม่ต้องซ่อม"))</f>
        <v>ไม่ต้องซ่อม</v>
      </c>
      <c r="BN475"/>
      <c r="BO475"/>
      <c r="BP475"/>
      <c r="BQ475"/>
    </row>
    <row r="476" spans="1:69" ht="19.5" x14ac:dyDescent="0.4">
      <c r="A476" s="21">
        <v>475</v>
      </c>
      <c r="B476" s="4">
        <v>13</v>
      </c>
      <c r="C476" s="4">
        <v>18</v>
      </c>
      <c r="D476" s="4" t="s">
        <v>33705</v>
      </c>
      <c r="E476" s="4" t="s">
        <v>32655</v>
      </c>
      <c r="F476" s="4" t="s">
        <v>33110</v>
      </c>
      <c r="G476" s="4" t="s">
        <v>33706</v>
      </c>
      <c r="H476" s="4" t="s">
        <v>1495</v>
      </c>
      <c r="I476" s="24">
        <f>ROUND(COUNTIF(Table1[[#This Row],[กิจกรรม 1.1]:[ท้ายบท 1]],"&lt;&gt;ยังไม่ส่ง")*2+IF(Table1[[#This Row],[Quiz 1]]&lt;&gt;"ยังไม่ส่ง",Table1[[#This Row],[Quiz 1]]*2/10,0),0)</f>
        <v>9</v>
      </c>
      <c r="J476" s="24">
        <f>ROUND(COUNTIF(Table1[[#This Row],[แบบฝึก 2.1]:[ท้ายบท 2]],"&lt;&gt;ยังไม่ส่ง")*8/3+IF(Table1[[#This Row],[Quiz 2]]&lt;&gt;"ยังไม่ส่ง",Table1[[#This Row],[Quiz 2]]*2/10,0),0)</f>
        <v>8</v>
      </c>
      <c r="K476" s="24">
        <f>ROUND(COUNTIF(Table1[[#This Row],[แบบฝึก 3.1]:[ท้ายบท 3]],"&lt;&gt;ยังไม่ส่ง")*3/2+IF(Table1[[#This Row],[Quiz 3]]&lt;&gt;"ยังไม่ส่ง",Table1[[#This Row],[Quiz 3]]*2/10,0),0)</f>
        <v>2</v>
      </c>
      <c r="L476" s="12">
        <f>Table1[[#This Row],[บท 1 '[10']]]+Table1[[#This Row],[บท 2 '[10']]]+Table1[[#This Row],[บท 3 '[5']]]</f>
        <v>19</v>
      </c>
      <c r="M476" s="12">
        <f>IF(Table1[[#This Row],[ซ่อมแล้วกลางภาค]]="ซ่อมแล้ว",10,Table1[[#This Row],[MID '[20']2]])</f>
        <v>8</v>
      </c>
      <c r="N476" s="12">
        <f>ROUND(COUNTIF(Table1[[#This Row],[แบบฝึก 4.1]:[ท้ายบท 4]],"&lt;&gt;ยังไม่ส่ง")*8/2+IF(Table1[[#This Row],[Quiz 4]]&lt;&gt;"ยังไม่ส่ง",Table1[[#This Row],[Quiz 4]]*2/10,0),0)</f>
        <v>4</v>
      </c>
      <c r="O476" s="12"/>
      <c r="P476" s="13">
        <f>ROUND(COUNTIF(Table1[[#This Row],[แบบฝึก 5.1]:[ท้ายบท 5]],"&lt;&gt;ยังไม่ส่ง")*8/3+IF(Table1[[#This Row],[Quiz 5]]&lt;&gt;"ยังไม่ส่ง",Table1[[#This Row],[Quiz 5]]*2/10,0),0)</f>
        <v>9</v>
      </c>
      <c r="Q476" s="12">
        <f>Table1[[#This Row],[บท 4 '[10']]]+Table1[[#This Row],[นำเสนอ '[5']]]+Table1[[#This Row],[บท 5 '[10']]]</f>
        <v>13</v>
      </c>
      <c r="R476" s="12">
        <f>Table1[[#This Row],[ก่อนกลางภาค '[25']]]+Table1[[#This Row],[กลางภาค '[20']]]+Table1[[#This Row],[หลังกลางภาค '[25']]]</f>
        <v>40</v>
      </c>
      <c r="S476" s="12"/>
      <c r="T476" s="12">
        <f>Table1[[#This Row],[ปลายภาค '[30']]]+Table1[[#This Row],[ก่อนปลายภาค '[70']]]</f>
        <v>40</v>
      </c>
      <c r="U476" s="11">
        <f t="shared" si="7"/>
        <v>0</v>
      </c>
      <c r="V476" s="5" t="str">
        <f>IF(_xlfn.XLOOKUP(Table1[[#This Row],[email]],กิจกรรม_11[Email],กิจกรรม_11[Completion time],0)&lt;&gt;0,"ส่งแล้ว","ยังไม่ส่ง")</f>
        <v>ส่งแล้ว</v>
      </c>
      <c r="W476" s="5" t="str">
        <f>IF(_xlfn.XLOOKUP(Table1[[#This Row],[email]],แบบฝึก_11[Email],แบบฝึก_11[Completion time],0)&lt;&gt;0,"ส่งแล้ว","ยังไม่ส่ง")</f>
        <v>ส่งแล้ว</v>
      </c>
      <c r="X476" s="5" t="str">
        <f>IF(_xlfn.XLOOKUP(Table1[[#This Row],[email]],แบบฝึก_12[Email],แบบฝึก_12[Completion time],0)&lt;&gt;0,"ส่งแล้ว","ยังไม่ส่ง")</f>
        <v>ส่งแล้ว</v>
      </c>
      <c r="Y476" s="5">
        <f>_xlfn.XLOOKUP(Table1[[#This Row],[email]],ท้ายบท_1[Email],ท้ายบท_1[Total points],"ยังไม่ส่ง")</f>
        <v>10</v>
      </c>
      <c r="Z476" s="4">
        <f>_xlfn.XLOOKUP(Table1[[#This Row],[email]],Quiz_1[Email],Quiz_1[Total points],"ยังไม่ส่ง")</f>
        <v>6</v>
      </c>
      <c r="AA476" s="5" t="str">
        <f>IF(_xlfn.XLOOKUP(Table1[[#This Row],[email]],แบบฝึก_21[Email],แบบฝึก_21[Completion time],0)&lt;&gt;0,"ส่งแล้ว","ยังไม่ส่ง")</f>
        <v>ส่งแล้ว</v>
      </c>
      <c r="AB476" s="5" t="str">
        <f>IF(_xlfn.XLOOKUP(Table1[[#This Row],[email]],แบบฝึก_22[Email],แบบฝึก_22[Completion time],0)&lt;&gt;0,"ส่งแล้ว","ยังไม่ส่ง")</f>
        <v>ส่งแล้ว</v>
      </c>
      <c r="AC476" s="5">
        <f>_xlfn.XLOOKUP(Table1[[#This Row],[email]],ท้ายบท_2[Email],ท้ายบท_2[Total points],"ยังไม่ส่ง")</f>
        <v>7</v>
      </c>
      <c r="AD476" s="5">
        <f>_xlfn.XLOOKUP(Table1[[#This Row],[email]],Quiz_2[Email],Quiz_2[Total points],"ยังไม่ส่ง")</f>
        <v>2</v>
      </c>
      <c r="AE476" s="5" t="str">
        <f>IF(_xlfn.XLOOKUP(Table1[[#This Row],[email]],แบบฝึก_31[Email],แบบฝึก_31[Completion time],0)&lt;&gt;0,"ส่งแล้ว","ยังไม่ส่ง")</f>
        <v>ส่งแล้ว</v>
      </c>
      <c r="AF476" s="5" t="str">
        <f>_xlfn.XLOOKUP(Table1[[#This Row],[email]],ท้ายบท_3[Email],ท้ายบท_3[Total points],"ยังไม่ส่ง")</f>
        <v>ยังไม่ส่ง</v>
      </c>
      <c r="AG476" s="5" t="str">
        <f>_xlfn.XLOOKUP(Table1[[#This Row],[email]],Quiz_3[Email],Quiz_3[Total points],"ยังไม่ส่ง")</f>
        <v>ยังไม่ส่ง</v>
      </c>
      <c r="AH476" s="12">
        <v>10</v>
      </c>
      <c r="AI476" s="14">
        <v>5</v>
      </c>
      <c r="AJ476" s="12">
        <f>ROUND((Table1[[#This Row],[mid '[20']]]+Table1[[#This Row],[mid '[10']]])/2,0)</f>
        <v>8</v>
      </c>
      <c r="AK476" s="5" t="str">
        <f>IF(_xlfn.XLOOKUP(Table1[[#This Row],[email]],แบบฝึก_41[Email],แบบฝึก_41[Completion time],0)&lt;&gt;0,"ส่งแล้ว","ยังไม่ส่ง")</f>
        <v>ส่งแล้ว</v>
      </c>
      <c r="AL476" s="5" t="str">
        <f>IF(_xlfn.XLOOKUP(Table1[[#This Row],[email]],ท้ายบท_4[Email],ท้ายบท_4[Total points],"ยังไม่ส่ง")&lt;&gt;0,"ส่งแล้ว","ยังไม่ส่ง")</f>
        <v>ยังไม่ส่ง</v>
      </c>
      <c r="AM476" s="5">
        <f>_xlfn.XLOOKUP(Table1[[#This Row],[email]],Quiz_4[Email],Quiz_4[Total points],"ยังไม่ส่ง")</f>
        <v>1</v>
      </c>
      <c r="AN476" s="5" t="str">
        <f>IF(_xlfn.XLOOKUP(Table1[[#This Row],[email]],แบบฝึก_51[Email],แบบฝึก_51[Completion time],0)&lt;&gt;0,"ส่งแล้ว","ยังไม่ส่ง")</f>
        <v>ส่งแล้ว</v>
      </c>
      <c r="AO476" s="5" t="str">
        <f>IF(_xlfn.XLOOKUP(Table1[[#This Row],[email]],แบบฝึก_52[Email],แบบฝึก_52[Completion time],0)&lt;&gt;0,"ส่งแล้ว","ยังไม่ส่ง")</f>
        <v>ส่งแล้ว</v>
      </c>
      <c r="AP476" s="5">
        <f>_xlfn.XLOOKUP(Table1[[#This Row],[email]],ท้ายบท_5[Email],ท้ายบท_5[Total points],"ยังไม่ส่ง")</f>
        <v>9</v>
      </c>
      <c r="AQ476" s="5">
        <f>_xlfn.XLOOKUP(Table1[[#This Row],[email]],Quiz_5[Email],Quiz_5[Total points],"ยังไม่ส่ง")</f>
        <v>3</v>
      </c>
      <c r="AR476" s="37"/>
      <c r="AS476" s="4" t="str">
        <f>IF(M476&lt;10,"ยังไม่ซ่อม",IF(Table1[[#This Row],[ซ่อมแล้วกลางภาค]]="ซ่อมแล้ว","ซ่อมแล้ว","ไม่ต้องซ่อม"))</f>
        <v>ยังไม่ซ่อม</v>
      </c>
      <c r="BN476"/>
      <c r="BO476"/>
      <c r="BP476"/>
      <c r="BQ476"/>
    </row>
    <row r="477" spans="1:69" ht="19.5" x14ac:dyDescent="0.4">
      <c r="A477" s="21">
        <v>476</v>
      </c>
      <c r="B477" s="4">
        <v>13</v>
      </c>
      <c r="C477" s="4">
        <v>19</v>
      </c>
      <c r="D477" s="4" t="s">
        <v>33707</v>
      </c>
      <c r="E477" s="4" t="s">
        <v>32346</v>
      </c>
      <c r="F477" s="4" t="s">
        <v>33708</v>
      </c>
      <c r="G477" s="4" t="s">
        <v>33709</v>
      </c>
      <c r="H477" s="4" t="s">
        <v>1661</v>
      </c>
      <c r="I477" s="24">
        <f>ROUND(COUNTIF(Table1[[#This Row],[กิจกรรม 1.1]:[ท้ายบท 1]],"&lt;&gt;ยังไม่ส่ง")*2+IF(Table1[[#This Row],[Quiz 1]]&lt;&gt;"ยังไม่ส่ง",Table1[[#This Row],[Quiz 1]]*2/10,0),0)</f>
        <v>9</v>
      </c>
      <c r="J477" s="24">
        <f>ROUND(COUNTIF(Table1[[#This Row],[แบบฝึก 2.1]:[ท้ายบท 2]],"&lt;&gt;ยังไม่ส่ง")*8/3+IF(Table1[[#This Row],[Quiz 2]]&lt;&gt;"ยังไม่ส่ง",Table1[[#This Row],[Quiz 2]]*2/10,0),0)</f>
        <v>8</v>
      </c>
      <c r="K477" s="24">
        <f>ROUND(COUNTIF(Table1[[#This Row],[แบบฝึก 3.1]:[ท้ายบท 3]],"&lt;&gt;ยังไม่ส่ง")*3/2+IF(Table1[[#This Row],[Quiz 3]]&lt;&gt;"ยังไม่ส่ง",Table1[[#This Row],[Quiz 3]]*2/10,0),0)</f>
        <v>2</v>
      </c>
      <c r="L477" s="12">
        <f>Table1[[#This Row],[บท 1 '[10']]]+Table1[[#This Row],[บท 2 '[10']]]+Table1[[#This Row],[บท 3 '[5']]]</f>
        <v>19</v>
      </c>
      <c r="M477" s="12">
        <f>IF(Table1[[#This Row],[ซ่อมแล้วกลางภาค]]="ซ่อมแล้ว",10,Table1[[#This Row],[MID '[20']2]])</f>
        <v>11</v>
      </c>
      <c r="N477" s="12">
        <f>ROUND(COUNTIF(Table1[[#This Row],[แบบฝึก 4.1]:[ท้ายบท 4]],"&lt;&gt;ยังไม่ส่ง")*8/2+IF(Table1[[#This Row],[Quiz 4]]&lt;&gt;"ยังไม่ส่ง",Table1[[#This Row],[Quiz 4]]*2/10,0),0)</f>
        <v>2</v>
      </c>
      <c r="O477" s="12"/>
      <c r="P477" s="13">
        <f>ROUND(COUNTIF(Table1[[#This Row],[แบบฝึก 5.1]:[ท้ายบท 5]],"&lt;&gt;ยังไม่ส่ง")*8/3+IF(Table1[[#This Row],[Quiz 5]]&lt;&gt;"ยังไม่ส่ง",Table1[[#This Row],[Quiz 5]]*2/10,0),0)</f>
        <v>9</v>
      </c>
      <c r="Q477" s="12">
        <f>Table1[[#This Row],[บท 4 '[10']]]+Table1[[#This Row],[นำเสนอ '[5']]]+Table1[[#This Row],[บท 5 '[10']]]</f>
        <v>11</v>
      </c>
      <c r="R477" s="12">
        <f>Table1[[#This Row],[ก่อนกลางภาค '[25']]]+Table1[[#This Row],[กลางภาค '[20']]]+Table1[[#This Row],[หลังกลางภาค '[25']]]</f>
        <v>41</v>
      </c>
      <c r="S477" s="12"/>
      <c r="T477" s="12">
        <f>Table1[[#This Row],[ปลายภาค '[30']]]+Table1[[#This Row],[ก่อนปลายภาค '[70']]]</f>
        <v>41</v>
      </c>
      <c r="U477" s="11">
        <f t="shared" si="7"/>
        <v>0</v>
      </c>
      <c r="V477" s="5" t="str">
        <f>IF(_xlfn.XLOOKUP(Table1[[#This Row],[email]],กิจกรรม_11[Email],กิจกรรม_11[Completion time],0)&lt;&gt;0,"ส่งแล้ว","ยังไม่ส่ง")</f>
        <v>ส่งแล้ว</v>
      </c>
      <c r="W477" s="5" t="str">
        <f>IF(_xlfn.XLOOKUP(Table1[[#This Row],[email]],แบบฝึก_11[Email],แบบฝึก_11[Completion time],0)&lt;&gt;0,"ส่งแล้ว","ยังไม่ส่ง")</f>
        <v>ส่งแล้ว</v>
      </c>
      <c r="X477" s="5" t="str">
        <f>IF(_xlfn.XLOOKUP(Table1[[#This Row],[email]],แบบฝึก_12[Email],แบบฝึก_12[Completion time],0)&lt;&gt;0,"ส่งแล้ว","ยังไม่ส่ง")</f>
        <v>ส่งแล้ว</v>
      </c>
      <c r="Y477" s="5">
        <f>_xlfn.XLOOKUP(Table1[[#This Row],[email]],ท้ายบท_1[Email],ท้ายบท_1[Total points],"ยังไม่ส่ง")</f>
        <v>13</v>
      </c>
      <c r="Z477" s="4">
        <f>_xlfn.XLOOKUP(Table1[[#This Row],[email]],Quiz_1[Email],Quiz_1[Total points],"ยังไม่ส่ง")</f>
        <v>6</v>
      </c>
      <c r="AA477" s="5" t="str">
        <f>IF(_xlfn.XLOOKUP(Table1[[#This Row],[email]],แบบฝึก_21[Email],แบบฝึก_21[Completion time],0)&lt;&gt;0,"ส่งแล้ว","ยังไม่ส่ง")</f>
        <v>ส่งแล้ว</v>
      </c>
      <c r="AB477" s="5" t="str">
        <f>IF(_xlfn.XLOOKUP(Table1[[#This Row],[email]],แบบฝึก_22[Email],แบบฝึก_22[Completion time],0)&lt;&gt;0,"ส่งแล้ว","ยังไม่ส่ง")</f>
        <v>ส่งแล้ว</v>
      </c>
      <c r="AC477" s="5">
        <f>_xlfn.XLOOKUP(Table1[[#This Row],[email]],ท้ายบท_2[Email],ท้ายบท_2[Total points],"ยังไม่ส่ง")</f>
        <v>4</v>
      </c>
      <c r="AD477" s="5" t="str">
        <f>_xlfn.XLOOKUP(Table1[[#This Row],[email]],Quiz_2[Email],Quiz_2[Total points],"ยังไม่ส่ง")</f>
        <v>ยังไม่ส่ง</v>
      </c>
      <c r="AE477" s="5" t="str">
        <f>IF(_xlfn.XLOOKUP(Table1[[#This Row],[email]],แบบฝึก_31[Email],แบบฝึก_31[Completion time],0)&lt;&gt;0,"ส่งแล้ว","ยังไม่ส่ง")</f>
        <v>ส่งแล้ว</v>
      </c>
      <c r="AF477" s="5" t="str">
        <f>_xlfn.XLOOKUP(Table1[[#This Row],[email]],ท้ายบท_3[Email],ท้ายบท_3[Total points],"ยังไม่ส่ง")</f>
        <v>ยังไม่ส่ง</v>
      </c>
      <c r="AG477" s="5" t="str">
        <f>_xlfn.XLOOKUP(Table1[[#This Row],[email]],Quiz_3[Email],Quiz_3[Total points],"ยังไม่ส่ง")</f>
        <v>ยังไม่ส่ง</v>
      </c>
      <c r="AH477" s="12">
        <v>14</v>
      </c>
      <c r="AI477" s="14">
        <v>7</v>
      </c>
      <c r="AJ477" s="12">
        <f>ROUND((Table1[[#This Row],[mid '[20']]]+Table1[[#This Row],[mid '[10']]])/2,0)</f>
        <v>11</v>
      </c>
      <c r="AK477" s="5" t="str">
        <f>IF(_xlfn.XLOOKUP(Table1[[#This Row],[email]],แบบฝึก_41[Email],แบบฝึก_41[Completion time],0)&lt;&gt;0,"ส่งแล้ว","ยังไม่ส่ง")</f>
        <v>ยังไม่ส่ง</v>
      </c>
      <c r="AL477" s="5" t="str">
        <f>IF(_xlfn.XLOOKUP(Table1[[#This Row],[email]],ท้ายบท_4[Email],ท้ายบท_4[Total points],"ยังไม่ส่ง")&lt;&gt;0,"ส่งแล้ว","ยังไม่ส่ง")</f>
        <v>ยังไม่ส่ง</v>
      </c>
      <c r="AM477" s="5">
        <f>_xlfn.XLOOKUP(Table1[[#This Row],[email]],Quiz_4[Email],Quiz_4[Total points],"ยังไม่ส่ง")</f>
        <v>9</v>
      </c>
      <c r="AN477" s="5" t="str">
        <f>IF(_xlfn.XLOOKUP(Table1[[#This Row],[email]],แบบฝึก_51[Email],แบบฝึก_51[Completion time],0)&lt;&gt;0,"ส่งแล้ว","ยังไม่ส่ง")</f>
        <v>ส่งแล้ว</v>
      </c>
      <c r="AO477" s="5" t="str">
        <f>IF(_xlfn.XLOOKUP(Table1[[#This Row],[email]],แบบฝึก_52[Email],แบบฝึก_52[Completion time],0)&lt;&gt;0,"ส่งแล้ว","ยังไม่ส่ง")</f>
        <v>ส่งแล้ว</v>
      </c>
      <c r="AP477" s="5">
        <f>_xlfn.XLOOKUP(Table1[[#This Row],[email]],ท้ายบท_5[Email],ท้ายบท_5[Total points],"ยังไม่ส่ง")</f>
        <v>14</v>
      </c>
      <c r="AQ477" s="5">
        <f>_xlfn.XLOOKUP(Table1[[#This Row],[email]],Quiz_5[Email],Quiz_5[Total points],"ยังไม่ส่ง")</f>
        <v>4</v>
      </c>
      <c r="AR477" s="37"/>
      <c r="AS477" s="4" t="str">
        <f>IF(M477&lt;10,"ยังไม่ซ่อม",IF(Table1[[#This Row],[ซ่อมแล้วกลางภาค]]="ซ่อมแล้ว","ซ่อมแล้ว","ไม่ต้องซ่อม"))</f>
        <v>ไม่ต้องซ่อม</v>
      </c>
      <c r="BN477"/>
      <c r="BO477"/>
      <c r="BP477"/>
      <c r="BQ477"/>
    </row>
    <row r="478" spans="1:69" ht="19.5" x14ac:dyDescent="0.4">
      <c r="A478" s="21">
        <v>477</v>
      </c>
      <c r="B478" s="4">
        <v>13</v>
      </c>
      <c r="C478" s="4">
        <v>20</v>
      </c>
      <c r="D478" s="4" t="s">
        <v>33710</v>
      </c>
      <c r="E478" s="4" t="s">
        <v>32346</v>
      </c>
      <c r="F478" s="4" t="s">
        <v>33711</v>
      </c>
      <c r="G478" s="4" t="s">
        <v>33516</v>
      </c>
      <c r="H478" s="4" t="s">
        <v>1848</v>
      </c>
      <c r="I478" s="24">
        <f>ROUND(COUNTIF(Table1[[#This Row],[กิจกรรม 1.1]:[ท้ายบท 1]],"&lt;&gt;ยังไม่ส่ง")*2+IF(Table1[[#This Row],[Quiz 1]]&lt;&gt;"ยังไม่ส่ง",Table1[[#This Row],[Quiz 1]]*2/10,0),0)</f>
        <v>8</v>
      </c>
      <c r="J478" s="24">
        <f>ROUND(COUNTIF(Table1[[#This Row],[แบบฝึก 2.1]:[ท้ายบท 2]],"&lt;&gt;ยังไม่ส่ง")*8/3+IF(Table1[[#This Row],[Quiz 2]]&lt;&gt;"ยังไม่ส่ง",Table1[[#This Row],[Quiz 2]]*2/10,0),0)</f>
        <v>8</v>
      </c>
      <c r="K478" s="24">
        <f>ROUND(COUNTIF(Table1[[#This Row],[แบบฝึก 3.1]:[ท้ายบท 3]],"&lt;&gt;ยังไม่ส่ง")*3/2+IF(Table1[[#This Row],[Quiz 3]]&lt;&gt;"ยังไม่ส่ง",Table1[[#This Row],[Quiz 3]]*2/10,0),0)</f>
        <v>4</v>
      </c>
      <c r="L478" s="12">
        <f>Table1[[#This Row],[บท 1 '[10']]]+Table1[[#This Row],[บท 2 '[10']]]+Table1[[#This Row],[บท 3 '[5']]]</f>
        <v>20</v>
      </c>
      <c r="M478" s="12">
        <f>IF(Table1[[#This Row],[ซ่อมแล้วกลางภาค]]="ซ่อมแล้ว",10,Table1[[#This Row],[MID '[20']2]])</f>
        <v>10</v>
      </c>
      <c r="N478" s="12">
        <f>ROUND(COUNTIF(Table1[[#This Row],[แบบฝึก 4.1]:[ท้ายบท 4]],"&lt;&gt;ยังไม่ส่ง")*8/2+IF(Table1[[#This Row],[Quiz 4]]&lt;&gt;"ยังไม่ส่ง",Table1[[#This Row],[Quiz 4]]*2/10,0),0)</f>
        <v>5</v>
      </c>
      <c r="O478" s="12"/>
      <c r="P478" s="13">
        <f>ROUND(COUNTIF(Table1[[#This Row],[แบบฝึก 5.1]:[ท้ายบท 5]],"&lt;&gt;ยังไม่ส่ง")*8/3+IF(Table1[[#This Row],[Quiz 5]]&lt;&gt;"ยังไม่ส่ง",Table1[[#This Row],[Quiz 5]]*2/10,0),0)</f>
        <v>9</v>
      </c>
      <c r="Q478" s="12">
        <f>Table1[[#This Row],[บท 4 '[10']]]+Table1[[#This Row],[นำเสนอ '[5']]]+Table1[[#This Row],[บท 5 '[10']]]</f>
        <v>14</v>
      </c>
      <c r="R478" s="12">
        <f>Table1[[#This Row],[ก่อนกลางภาค '[25']]]+Table1[[#This Row],[กลางภาค '[20']]]+Table1[[#This Row],[หลังกลางภาค '[25']]]</f>
        <v>44</v>
      </c>
      <c r="S478" s="12"/>
      <c r="T478" s="12">
        <f>Table1[[#This Row],[ปลายภาค '[30']]]+Table1[[#This Row],[ก่อนปลายภาค '[70']]]</f>
        <v>44</v>
      </c>
      <c r="U478" s="11">
        <f t="shared" si="7"/>
        <v>0</v>
      </c>
      <c r="V478" s="5" t="str">
        <f>IF(_xlfn.XLOOKUP(Table1[[#This Row],[email]],กิจกรรม_11[Email],กิจกรรม_11[Completion time],0)&lt;&gt;0,"ส่งแล้ว","ยังไม่ส่ง")</f>
        <v>ส่งแล้ว</v>
      </c>
      <c r="W478" s="5" t="str">
        <f>IF(_xlfn.XLOOKUP(Table1[[#This Row],[email]],แบบฝึก_11[Email],แบบฝึก_11[Completion time],0)&lt;&gt;0,"ส่งแล้ว","ยังไม่ส่ง")</f>
        <v>ส่งแล้ว</v>
      </c>
      <c r="X478" s="5" t="str">
        <f>IF(_xlfn.XLOOKUP(Table1[[#This Row],[email]],แบบฝึก_12[Email],แบบฝึก_12[Completion time],0)&lt;&gt;0,"ส่งแล้ว","ยังไม่ส่ง")</f>
        <v>ส่งแล้ว</v>
      </c>
      <c r="Y478" s="5">
        <f>_xlfn.XLOOKUP(Table1[[#This Row],[email]],ท้ายบท_1[Email],ท้ายบท_1[Total points],"ยังไม่ส่ง")</f>
        <v>7</v>
      </c>
      <c r="Z478" s="4">
        <f>_xlfn.XLOOKUP(Table1[[#This Row],[email]],Quiz_1[Email],Quiz_1[Total points],"ยังไม่ส่ง")</f>
        <v>2</v>
      </c>
      <c r="AA478" s="5" t="str">
        <f>IF(_xlfn.XLOOKUP(Table1[[#This Row],[email]],แบบฝึก_21[Email],แบบฝึก_21[Completion time],0)&lt;&gt;0,"ส่งแล้ว","ยังไม่ส่ง")</f>
        <v>ส่งแล้ว</v>
      </c>
      <c r="AB478" s="5" t="str">
        <f>IF(_xlfn.XLOOKUP(Table1[[#This Row],[email]],แบบฝึก_22[Email],แบบฝึก_22[Completion time],0)&lt;&gt;0,"ส่งแล้ว","ยังไม่ส่ง")</f>
        <v>ส่งแล้ว</v>
      </c>
      <c r="AC478" s="5">
        <f>_xlfn.XLOOKUP(Table1[[#This Row],[email]],ท้ายบท_2[Email],ท้ายบท_2[Total points],"ยังไม่ส่ง")</f>
        <v>2</v>
      </c>
      <c r="AD478" s="5">
        <f>_xlfn.XLOOKUP(Table1[[#This Row],[email]],Quiz_2[Email],Quiz_2[Total points],"ยังไม่ส่ง")</f>
        <v>2</v>
      </c>
      <c r="AE478" s="5" t="str">
        <f>IF(_xlfn.XLOOKUP(Table1[[#This Row],[email]],แบบฝึก_31[Email],แบบฝึก_31[Completion time],0)&lt;&gt;0,"ส่งแล้ว","ยังไม่ส่ง")</f>
        <v>ส่งแล้ว</v>
      </c>
      <c r="AF478" s="5">
        <f>_xlfn.XLOOKUP(Table1[[#This Row],[email]],ท้ายบท_3[Email],ท้ายบท_3[Total points],"ยังไม่ส่ง")</f>
        <v>2</v>
      </c>
      <c r="AG478" s="5">
        <f>_xlfn.XLOOKUP(Table1[[#This Row],[email]],Quiz_3[Email],Quiz_3[Total points],"ยังไม่ส่ง")</f>
        <v>3</v>
      </c>
      <c r="AH478" s="12">
        <v>11</v>
      </c>
      <c r="AI478" s="14">
        <v>6</v>
      </c>
      <c r="AJ478" s="12">
        <f>ROUND((Table1[[#This Row],[mid '[20']]]+Table1[[#This Row],[mid '[10']]])/2,0)</f>
        <v>9</v>
      </c>
      <c r="AK478" s="5" t="str">
        <f>IF(_xlfn.XLOOKUP(Table1[[#This Row],[email]],แบบฝึก_41[Email],แบบฝึก_41[Completion time],0)&lt;&gt;0,"ส่งแล้ว","ยังไม่ส่ง")</f>
        <v>ส่งแล้ว</v>
      </c>
      <c r="AL478" s="5" t="str">
        <f>IF(_xlfn.XLOOKUP(Table1[[#This Row],[email]],ท้ายบท_4[Email],ท้ายบท_4[Total points],"ยังไม่ส่ง")&lt;&gt;0,"ส่งแล้ว","ยังไม่ส่ง")</f>
        <v>ยังไม่ส่ง</v>
      </c>
      <c r="AM478" s="5">
        <f>_xlfn.XLOOKUP(Table1[[#This Row],[email]],Quiz_4[Email],Quiz_4[Total points],"ยังไม่ส่ง")</f>
        <v>4</v>
      </c>
      <c r="AN478" s="5" t="str">
        <f>IF(_xlfn.XLOOKUP(Table1[[#This Row],[email]],แบบฝึก_51[Email],แบบฝึก_51[Completion time],0)&lt;&gt;0,"ส่งแล้ว","ยังไม่ส่ง")</f>
        <v>ส่งแล้ว</v>
      </c>
      <c r="AO478" s="5" t="str">
        <f>IF(_xlfn.XLOOKUP(Table1[[#This Row],[email]],แบบฝึก_52[Email],แบบฝึก_52[Completion time],0)&lt;&gt;0,"ส่งแล้ว","ยังไม่ส่ง")</f>
        <v>ส่งแล้ว</v>
      </c>
      <c r="AP478" s="5">
        <f>_xlfn.XLOOKUP(Table1[[#This Row],[email]],ท้ายบท_5[Email],ท้ายบท_5[Total points],"ยังไม่ส่ง")</f>
        <v>8</v>
      </c>
      <c r="AQ478" s="5">
        <f>_xlfn.XLOOKUP(Table1[[#This Row],[email]],Quiz_5[Email],Quiz_5[Total points],"ยังไม่ส่ง")</f>
        <v>5</v>
      </c>
      <c r="AR478" s="37" t="s">
        <v>33118</v>
      </c>
      <c r="AS478" s="4" t="str">
        <f>IF(M478&lt;10,"ยังไม่ซ่อม",IF(Table1[[#This Row],[ซ่อมแล้วกลางภาค]]="ซ่อมแล้ว","ซ่อมแล้ว","ไม่ต้องซ่อม"))</f>
        <v>ซ่อมแล้ว</v>
      </c>
      <c r="BN478"/>
      <c r="BO478"/>
      <c r="BP478"/>
      <c r="BQ478"/>
    </row>
    <row r="479" spans="1:69" ht="19.5" x14ac:dyDescent="0.4">
      <c r="A479" s="21">
        <v>478</v>
      </c>
      <c r="B479" s="4">
        <v>13</v>
      </c>
      <c r="C479" s="4">
        <v>21</v>
      </c>
      <c r="D479" s="4" t="s">
        <v>33712</v>
      </c>
      <c r="E479" s="4" t="s">
        <v>32396</v>
      </c>
      <c r="F479" s="4" t="s">
        <v>33713</v>
      </c>
      <c r="G479" s="4" t="s">
        <v>33714</v>
      </c>
      <c r="H479" s="4" t="s">
        <v>1814</v>
      </c>
      <c r="I479" s="24">
        <f>ROUND(COUNTIF(Table1[[#This Row],[กิจกรรม 1.1]:[ท้ายบท 1]],"&lt;&gt;ยังไม่ส่ง")*2+IF(Table1[[#This Row],[Quiz 1]]&lt;&gt;"ยังไม่ส่ง",Table1[[#This Row],[Quiz 1]]*2/10,0),0)</f>
        <v>10</v>
      </c>
      <c r="J479" s="24">
        <f>ROUND(COUNTIF(Table1[[#This Row],[แบบฝึก 2.1]:[ท้ายบท 2]],"&lt;&gt;ยังไม่ส่ง")*8/3+IF(Table1[[#This Row],[Quiz 2]]&lt;&gt;"ยังไม่ส่ง",Table1[[#This Row],[Quiz 2]]*2/10,0),0)</f>
        <v>10</v>
      </c>
      <c r="K479" s="24">
        <f>ROUND(COUNTIF(Table1[[#This Row],[แบบฝึก 3.1]:[ท้ายบท 3]],"&lt;&gt;ยังไม่ส่ง")*3/2+IF(Table1[[#This Row],[Quiz 3]]&lt;&gt;"ยังไม่ส่ง",Table1[[#This Row],[Quiz 3]]*2/10,0),0)</f>
        <v>4</v>
      </c>
      <c r="L479" s="12">
        <f>Table1[[#This Row],[บท 1 '[10']]]+Table1[[#This Row],[บท 2 '[10']]]+Table1[[#This Row],[บท 3 '[5']]]</f>
        <v>24</v>
      </c>
      <c r="M479" s="12">
        <f>IF(Table1[[#This Row],[ซ่อมแล้วกลางภาค]]="ซ่อมแล้ว",10,Table1[[#This Row],[MID '[20']2]])</f>
        <v>17</v>
      </c>
      <c r="N479" s="12">
        <f>ROUND(COUNTIF(Table1[[#This Row],[แบบฝึก 4.1]:[ท้ายบท 4]],"&lt;&gt;ยังไม่ส่ง")*8/2+IF(Table1[[#This Row],[Quiz 4]]&lt;&gt;"ยังไม่ส่ง",Table1[[#This Row],[Quiz 4]]*2/10,0),0)</f>
        <v>6</v>
      </c>
      <c r="O479" s="12"/>
      <c r="P479" s="13">
        <f>ROUND(COUNTIF(Table1[[#This Row],[แบบฝึก 5.1]:[ท้ายบท 5]],"&lt;&gt;ยังไม่ส่ง")*8/3+IF(Table1[[#This Row],[Quiz 5]]&lt;&gt;"ยังไม่ส่ง",Table1[[#This Row],[Quiz 5]]*2/10,0),0)</f>
        <v>9</v>
      </c>
      <c r="Q479" s="12">
        <f>Table1[[#This Row],[บท 4 '[10']]]+Table1[[#This Row],[นำเสนอ '[5']]]+Table1[[#This Row],[บท 5 '[10']]]</f>
        <v>15</v>
      </c>
      <c r="R479" s="12">
        <f>Table1[[#This Row],[ก่อนกลางภาค '[25']]]+Table1[[#This Row],[กลางภาค '[20']]]+Table1[[#This Row],[หลังกลางภาค '[25']]]</f>
        <v>56</v>
      </c>
      <c r="S479" s="12"/>
      <c r="T479" s="12">
        <f>Table1[[#This Row],[ปลายภาค '[30']]]+Table1[[#This Row],[ก่อนปลายภาค '[70']]]</f>
        <v>56</v>
      </c>
      <c r="U479" s="11">
        <f t="shared" si="7"/>
        <v>1.5</v>
      </c>
      <c r="V479" s="5" t="str">
        <f>IF(_xlfn.XLOOKUP(Table1[[#This Row],[email]],กิจกรรม_11[Email],กิจกรรม_11[Completion time],0)&lt;&gt;0,"ส่งแล้ว","ยังไม่ส่ง")</f>
        <v>ส่งแล้ว</v>
      </c>
      <c r="W479" s="5" t="str">
        <f>IF(_xlfn.XLOOKUP(Table1[[#This Row],[email]],แบบฝึก_11[Email],แบบฝึก_11[Completion time],0)&lt;&gt;0,"ส่งแล้ว","ยังไม่ส่ง")</f>
        <v>ส่งแล้ว</v>
      </c>
      <c r="X479" s="5" t="str">
        <f>IF(_xlfn.XLOOKUP(Table1[[#This Row],[email]],แบบฝึก_12[Email],แบบฝึก_12[Completion time],0)&lt;&gt;0,"ส่งแล้ว","ยังไม่ส่ง")</f>
        <v>ส่งแล้ว</v>
      </c>
      <c r="Y479" s="5">
        <f>_xlfn.XLOOKUP(Table1[[#This Row],[email]],ท้ายบท_1[Email],ท้ายบท_1[Total points],"ยังไม่ส่ง")</f>
        <v>19</v>
      </c>
      <c r="Z479" s="4">
        <f>_xlfn.XLOOKUP(Table1[[#This Row],[email]],Quiz_1[Email],Quiz_1[Total points],"ยังไม่ส่ง")</f>
        <v>10</v>
      </c>
      <c r="AA479" s="5" t="str">
        <f>IF(_xlfn.XLOOKUP(Table1[[#This Row],[email]],แบบฝึก_21[Email],แบบฝึก_21[Completion time],0)&lt;&gt;0,"ส่งแล้ว","ยังไม่ส่ง")</f>
        <v>ส่งแล้ว</v>
      </c>
      <c r="AB479" s="5" t="str">
        <f>IF(_xlfn.XLOOKUP(Table1[[#This Row],[email]],แบบฝึก_22[Email],แบบฝึก_22[Completion time],0)&lt;&gt;0,"ส่งแล้ว","ยังไม่ส่ง")</f>
        <v>ส่งแล้ว</v>
      </c>
      <c r="AC479" s="5">
        <f>_xlfn.XLOOKUP(Table1[[#This Row],[email]],ท้ายบท_2[Email],ท้ายบท_2[Total points],"ยังไม่ส่ง")</f>
        <v>12</v>
      </c>
      <c r="AD479" s="5">
        <f>_xlfn.XLOOKUP(Table1[[#This Row],[email]],Quiz_2[Email],Quiz_2[Total points],"ยังไม่ส่ง")</f>
        <v>9</v>
      </c>
      <c r="AE479" s="5" t="str">
        <f>IF(_xlfn.XLOOKUP(Table1[[#This Row],[email]],แบบฝึก_31[Email],แบบฝึก_31[Completion time],0)&lt;&gt;0,"ส่งแล้ว","ยังไม่ส่ง")</f>
        <v>ส่งแล้ว</v>
      </c>
      <c r="AF479" s="5">
        <f>_xlfn.XLOOKUP(Table1[[#This Row],[email]],ท้ายบท_3[Email],ท้ายบท_3[Total points],"ยังไม่ส่ง")</f>
        <v>9</v>
      </c>
      <c r="AG479" s="5">
        <f>_xlfn.XLOOKUP(Table1[[#This Row],[email]],Quiz_3[Email],Quiz_3[Total points],"ยังไม่ส่ง")</f>
        <v>7</v>
      </c>
      <c r="AH479" s="12">
        <v>25</v>
      </c>
      <c r="AI479" s="14">
        <v>8</v>
      </c>
      <c r="AJ479" s="12">
        <f>ROUND((Table1[[#This Row],[mid '[20']]]+Table1[[#This Row],[mid '[10']]])/2,0)</f>
        <v>17</v>
      </c>
      <c r="AK479" s="5" t="str">
        <f>IF(_xlfn.XLOOKUP(Table1[[#This Row],[email]],แบบฝึก_41[Email],แบบฝึก_41[Completion time],0)&lt;&gt;0,"ส่งแล้ว","ยังไม่ส่ง")</f>
        <v>ส่งแล้ว</v>
      </c>
      <c r="AL479" s="5" t="str">
        <f>IF(_xlfn.XLOOKUP(Table1[[#This Row],[email]],ท้ายบท_4[Email],ท้ายบท_4[Total points],"ยังไม่ส่ง")&lt;&gt;0,"ส่งแล้ว","ยังไม่ส่ง")</f>
        <v>ยังไม่ส่ง</v>
      </c>
      <c r="AM479" s="5">
        <f>_xlfn.XLOOKUP(Table1[[#This Row],[email]],Quiz_4[Email],Quiz_4[Total points],"ยังไม่ส่ง")</f>
        <v>9</v>
      </c>
      <c r="AN479" s="5" t="str">
        <f>IF(_xlfn.XLOOKUP(Table1[[#This Row],[email]],แบบฝึก_51[Email],แบบฝึก_51[Completion time],0)&lt;&gt;0,"ส่งแล้ว","ยังไม่ส่ง")</f>
        <v>ส่งแล้ว</v>
      </c>
      <c r="AO479" s="5" t="str">
        <f>IF(_xlfn.XLOOKUP(Table1[[#This Row],[email]],แบบฝึก_52[Email],แบบฝึก_52[Completion time],0)&lt;&gt;0,"ส่งแล้ว","ยังไม่ส่ง")</f>
        <v>ส่งแล้ว</v>
      </c>
      <c r="AP479" s="5">
        <f>_xlfn.XLOOKUP(Table1[[#This Row],[email]],ท้ายบท_5[Email],ท้ายบท_5[Total points],"ยังไม่ส่ง")</f>
        <v>16</v>
      </c>
      <c r="AQ479" s="5">
        <f>_xlfn.XLOOKUP(Table1[[#This Row],[email]],Quiz_5[Email],Quiz_5[Total points],"ยังไม่ส่ง")</f>
        <v>7</v>
      </c>
      <c r="AR479" s="37"/>
      <c r="AS479" s="4" t="str">
        <f>IF(M479&lt;10,"ยังไม่ซ่อม",IF(Table1[[#This Row],[ซ่อมแล้วกลางภาค]]="ซ่อมแล้ว","ซ่อมแล้ว","ไม่ต้องซ่อม"))</f>
        <v>ไม่ต้องซ่อม</v>
      </c>
      <c r="BN479"/>
      <c r="BO479"/>
      <c r="BP479"/>
      <c r="BQ479"/>
    </row>
    <row r="480" spans="1:69" ht="19.5" x14ac:dyDescent="0.4">
      <c r="A480" s="21">
        <v>479</v>
      </c>
      <c r="B480" s="4">
        <v>13</v>
      </c>
      <c r="C480" s="4">
        <v>22</v>
      </c>
      <c r="D480" s="4" t="s">
        <v>33715</v>
      </c>
      <c r="E480" s="4" t="s">
        <v>32396</v>
      </c>
      <c r="F480" s="4" t="s">
        <v>17216</v>
      </c>
      <c r="G480" s="4" t="s">
        <v>33716</v>
      </c>
      <c r="H480" s="4" t="s">
        <v>1585</v>
      </c>
      <c r="I480" s="24">
        <f>ROUND(COUNTIF(Table1[[#This Row],[กิจกรรม 1.1]:[ท้ายบท 1]],"&lt;&gt;ยังไม่ส่ง")*2+IF(Table1[[#This Row],[Quiz 1]]&lt;&gt;"ยังไม่ส่ง",Table1[[#This Row],[Quiz 1]]*2/10,0),0)</f>
        <v>9</v>
      </c>
      <c r="J480" s="24">
        <f>ROUND(COUNTIF(Table1[[#This Row],[แบบฝึก 2.1]:[ท้ายบท 2]],"&lt;&gt;ยังไม่ส่ง")*8/3+IF(Table1[[#This Row],[Quiz 2]]&lt;&gt;"ยังไม่ส่ง",Table1[[#This Row],[Quiz 2]]*2/10,0),0)</f>
        <v>10</v>
      </c>
      <c r="K480" s="24">
        <f>ROUND(COUNTIF(Table1[[#This Row],[แบบฝึก 3.1]:[ท้ายบท 3]],"&lt;&gt;ยังไม่ส่ง")*3/2+IF(Table1[[#This Row],[Quiz 3]]&lt;&gt;"ยังไม่ส่ง",Table1[[#This Row],[Quiz 3]]*2/10,0),0)</f>
        <v>4</v>
      </c>
      <c r="L480" s="12">
        <f>Table1[[#This Row],[บท 1 '[10']]]+Table1[[#This Row],[บท 2 '[10']]]+Table1[[#This Row],[บท 3 '[5']]]</f>
        <v>23</v>
      </c>
      <c r="M480" s="12">
        <f>IF(Table1[[#This Row],[ซ่อมแล้วกลางภาค]]="ซ่อมแล้ว",10,Table1[[#This Row],[MID '[20']2]])</f>
        <v>10</v>
      </c>
      <c r="N480" s="12">
        <f>ROUND(COUNTIF(Table1[[#This Row],[แบบฝึก 4.1]:[ท้ายบท 4]],"&lt;&gt;ยังไม่ส่ง")*8/2+IF(Table1[[#This Row],[Quiz 4]]&lt;&gt;"ยังไม่ส่ง",Table1[[#This Row],[Quiz 4]]*2/10,0),0)</f>
        <v>6</v>
      </c>
      <c r="O480" s="12"/>
      <c r="P480" s="13">
        <f>ROUND(COUNTIF(Table1[[#This Row],[แบบฝึก 5.1]:[ท้ายบท 5]],"&lt;&gt;ยังไม่ส่ง")*8/3+IF(Table1[[#This Row],[Quiz 5]]&lt;&gt;"ยังไม่ส่ง",Table1[[#This Row],[Quiz 5]]*2/10,0),0)</f>
        <v>9</v>
      </c>
      <c r="Q480" s="12">
        <f>Table1[[#This Row],[บท 4 '[10']]]+Table1[[#This Row],[นำเสนอ '[5']]]+Table1[[#This Row],[บท 5 '[10']]]</f>
        <v>15</v>
      </c>
      <c r="R480" s="12">
        <f>Table1[[#This Row],[ก่อนกลางภาค '[25']]]+Table1[[#This Row],[กลางภาค '[20']]]+Table1[[#This Row],[หลังกลางภาค '[25']]]</f>
        <v>48</v>
      </c>
      <c r="S480" s="12"/>
      <c r="T480" s="12">
        <f>Table1[[#This Row],[ปลายภาค '[30']]]+Table1[[#This Row],[ก่อนปลายภาค '[70']]]</f>
        <v>48</v>
      </c>
      <c r="U480" s="11">
        <f t="shared" si="7"/>
        <v>0</v>
      </c>
      <c r="V480" s="5" t="str">
        <f>IF(_xlfn.XLOOKUP(Table1[[#This Row],[email]],กิจกรรม_11[Email],กิจกรรม_11[Completion time],0)&lt;&gt;0,"ส่งแล้ว","ยังไม่ส่ง")</f>
        <v>ส่งแล้ว</v>
      </c>
      <c r="W480" s="5" t="str">
        <f>IF(_xlfn.XLOOKUP(Table1[[#This Row],[email]],แบบฝึก_11[Email],แบบฝึก_11[Completion time],0)&lt;&gt;0,"ส่งแล้ว","ยังไม่ส่ง")</f>
        <v>ส่งแล้ว</v>
      </c>
      <c r="X480" s="5" t="str">
        <f>IF(_xlfn.XLOOKUP(Table1[[#This Row],[email]],แบบฝึก_12[Email],แบบฝึก_12[Completion time],0)&lt;&gt;0,"ส่งแล้ว","ยังไม่ส่ง")</f>
        <v>ส่งแล้ว</v>
      </c>
      <c r="Y480" s="5">
        <f>_xlfn.XLOOKUP(Table1[[#This Row],[email]],ท้ายบท_1[Email],ท้ายบท_1[Total points],"ยังไม่ส่ง")</f>
        <v>20</v>
      </c>
      <c r="Z480" s="4">
        <f>_xlfn.XLOOKUP(Table1[[#This Row],[email]],Quiz_1[Email],Quiz_1[Total points],"ยังไม่ส่ง")</f>
        <v>7</v>
      </c>
      <c r="AA480" s="5" t="str">
        <f>IF(_xlfn.XLOOKUP(Table1[[#This Row],[email]],แบบฝึก_21[Email],แบบฝึก_21[Completion time],0)&lt;&gt;0,"ส่งแล้ว","ยังไม่ส่ง")</f>
        <v>ส่งแล้ว</v>
      </c>
      <c r="AB480" s="5" t="str">
        <f>IF(_xlfn.XLOOKUP(Table1[[#This Row],[email]],แบบฝึก_22[Email],แบบฝึก_22[Completion time],0)&lt;&gt;0,"ส่งแล้ว","ยังไม่ส่ง")</f>
        <v>ส่งแล้ว</v>
      </c>
      <c r="AC480" s="5">
        <f>_xlfn.XLOOKUP(Table1[[#This Row],[email]],ท้ายบท_2[Email],ท้ายบท_2[Total points],"ยังไม่ส่ง")</f>
        <v>7</v>
      </c>
      <c r="AD480" s="5">
        <f>_xlfn.XLOOKUP(Table1[[#This Row],[email]],Quiz_2[Email],Quiz_2[Total points],"ยังไม่ส่ง")</f>
        <v>9</v>
      </c>
      <c r="AE480" s="5" t="str">
        <f>IF(_xlfn.XLOOKUP(Table1[[#This Row],[email]],แบบฝึก_31[Email],แบบฝึก_31[Completion time],0)&lt;&gt;0,"ส่งแล้ว","ยังไม่ส่ง")</f>
        <v>ส่งแล้ว</v>
      </c>
      <c r="AF480" s="5">
        <f>_xlfn.XLOOKUP(Table1[[#This Row],[email]],ท้ายบท_3[Email],ท้ายบท_3[Total points],"ยังไม่ส่ง")</f>
        <v>7</v>
      </c>
      <c r="AG480" s="5">
        <f>_xlfn.XLOOKUP(Table1[[#This Row],[email]],Quiz_3[Email],Quiz_3[Total points],"ยังไม่ส่ง")</f>
        <v>5</v>
      </c>
      <c r="AH480" s="12">
        <v>17</v>
      </c>
      <c r="AI480" s="14">
        <v>1</v>
      </c>
      <c r="AJ480" s="12">
        <f>ROUND((Table1[[#This Row],[mid '[20']]]+Table1[[#This Row],[mid '[10']]])/2,0)</f>
        <v>9</v>
      </c>
      <c r="AK480" s="5" t="str">
        <f>IF(_xlfn.XLOOKUP(Table1[[#This Row],[email]],แบบฝึก_41[Email],แบบฝึก_41[Completion time],0)&lt;&gt;0,"ส่งแล้ว","ยังไม่ส่ง")</f>
        <v>ส่งแล้ว</v>
      </c>
      <c r="AL480" s="5" t="str">
        <f>IF(_xlfn.XLOOKUP(Table1[[#This Row],[email]],ท้ายบท_4[Email],ท้ายบท_4[Total points],"ยังไม่ส่ง")&lt;&gt;0,"ส่งแล้ว","ยังไม่ส่ง")</f>
        <v>ยังไม่ส่ง</v>
      </c>
      <c r="AM480" s="5">
        <f>_xlfn.XLOOKUP(Table1[[#This Row],[email]],Quiz_4[Email],Quiz_4[Total points],"ยังไม่ส่ง")</f>
        <v>9</v>
      </c>
      <c r="AN480" s="5" t="str">
        <f>IF(_xlfn.XLOOKUP(Table1[[#This Row],[email]],แบบฝึก_51[Email],แบบฝึก_51[Completion time],0)&lt;&gt;0,"ส่งแล้ว","ยังไม่ส่ง")</f>
        <v>ส่งแล้ว</v>
      </c>
      <c r="AO480" s="5" t="str">
        <f>IF(_xlfn.XLOOKUP(Table1[[#This Row],[email]],แบบฝึก_52[Email],แบบฝึก_52[Completion time],0)&lt;&gt;0,"ส่งแล้ว","ยังไม่ส่ง")</f>
        <v>ส่งแล้ว</v>
      </c>
      <c r="AP480" s="5">
        <f>_xlfn.XLOOKUP(Table1[[#This Row],[email]],ท้ายบท_5[Email],ท้ายบท_5[Total points],"ยังไม่ส่ง")</f>
        <v>16</v>
      </c>
      <c r="AQ480" s="5">
        <f>_xlfn.XLOOKUP(Table1[[#This Row],[email]],Quiz_5[Email],Quiz_5[Total points],"ยังไม่ส่ง")</f>
        <v>5</v>
      </c>
      <c r="AR480" s="37" t="s">
        <v>33118</v>
      </c>
      <c r="AS480" s="4" t="str">
        <f>IF(M480&lt;10,"ยังไม่ซ่อม",IF(Table1[[#This Row],[ซ่อมแล้วกลางภาค]]="ซ่อมแล้ว","ซ่อมแล้ว","ไม่ต้องซ่อม"))</f>
        <v>ซ่อมแล้ว</v>
      </c>
      <c r="BN480"/>
      <c r="BO480"/>
      <c r="BP480"/>
      <c r="BQ480"/>
    </row>
    <row r="481" spans="1:69" ht="19.5" x14ac:dyDescent="0.4">
      <c r="A481" s="21">
        <v>480</v>
      </c>
      <c r="B481" s="4">
        <v>13</v>
      </c>
      <c r="C481" s="4">
        <v>23</v>
      </c>
      <c r="D481" s="4" t="s">
        <v>33717</v>
      </c>
      <c r="E481" s="4" t="s">
        <v>32396</v>
      </c>
      <c r="F481" s="4" t="s">
        <v>33718</v>
      </c>
      <c r="G481" s="4" t="s">
        <v>33719</v>
      </c>
      <c r="H481" s="4" t="s">
        <v>6957</v>
      </c>
      <c r="I481" s="24">
        <f>ROUND(COUNTIF(Table1[[#This Row],[กิจกรรม 1.1]:[ท้ายบท 1]],"&lt;&gt;ยังไม่ส่ง")*2+IF(Table1[[#This Row],[Quiz 1]]&lt;&gt;"ยังไม่ส่ง",Table1[[#This Row],[Quiz 1]]*2/10,0),0)</f>
        <v>9</v>
      </c>
      <c r="J481" s="24">
        <f>ROUND(COUNTIF(Table1[[#This Row],[แบบฝึก 2.1]:[ท้ายบท 2]],"&lt;&gt;ยังไม่ส่ง")*8/3+IF(Table1[[#This Row],[Quiz 2]]&lt;&gt;"ยังไม่ส่ง",Table1[[#This Row],[Quiz 2]]*2/10,0),0)</f>
        <v>10</v>
      </c>
      <c r="K481" s="24">
        <f>ROUND(COUNTIF(Table1[[#This Row],[แบบฝึก 3.1]:[ท้ายบท 3]],"&lt;&gt;ยังไม่ส่ง")*3/2+IF(Table1[[#This Row],[Quiz 3]]&lt;&gt;"ยังไม่ส่ง",Table1[[#This Row],[Quiz 3]]*2/10,0),0)</f>
        <v>4</v>
      </c>
      <c r="L481" s="12">
        <f>Table1[[#This Row],[บท 1 '[10']]]+Table1[[#This Row],[บท 2 '[10']]]+Table1[[#This Row],[บท 3 '[5']]]</f>
        <v>23</v>
      </c>
      <c r="M481" s="12">
        <f>IF(Table1[[#This Row],[ซ่อมแล้วกลางภาค]]="ซ่อมแล้ว",10,Table1[[#This Row],[MID '[20']2]])</f>
        <v>13</v>
      </c>
      <c r="N481" s="12">
        <f>ROUND(COUNTIF(Table1[[#This Row],[แบบฝึก 4.1]:[ท้ายบท 4]],"&lt;&gt;ยังไม่ส่ง")*8/2+IF(Table1[[#This Row],[Quiz 4]]&lt;&gt;"ยังไม่ส่ง",Table1[[#This Row],[Quiz 4]]*2/10,0),0)</f>
        <v>5</v>
      </c>
      <c r="O481" s="12"/>
      <c r="P481" s="13">
        <f>ROUND(COUNTIF(Table1[[#This Row],[แบบฝึก 5.1]:[ท้ายบท 5]],"&lt;&gt;ยังไม่ส่ง")*8/3+IF(Table1[[#This Row],[Quiz 5]]&lt;&gt;"ยังไม่ส่ง",Table1[[#This Row],[Quiz 5]]*2/10,0),0)</f>
        <v>9</v>
      </c>
      <c r="Q481" s="12">
        <f>Table1[[#This Row],[บท 4 '[10']]]+Table1[[#This Row],[นำเสนอ '[5']]]+Table1[[#This Row],[บท 5 '[10']]]</f>
        <v>14</v>
      </c>
      <c r="R481" s="12">
        <f>Table1[[#This Row],[ก่อนกลางภาค '[25']]]+Table1[[#This Row],[กลางภาค '[20']]]+Table1[[#This Row],[หลังกลางภาค '[25']]]</f>
        <v>50</v>
      </c>
      <c r="S481" s="12"/>
      <c r="T481" s="12">
        <f>Table1[[#This Row],[ปลายภาค '[30']]]+Table1[[#This Row],[ก่อนปลายภาค '[70']]]</f>
        <v>50</v>
      </c>
      <c r="U481" s="11">
        <f t="shared" si="7"/>
        <v>1</v>
      </c>
      <c r="V481" s="5" t="str">
        <f>IF(_xlfn.XLOOKUP(Table1[[#This Row],[email]],กิจกรรม_11[Email],กิจกรรม_11[Completion time],0)&lt;&gt;0,"ส่งแล้ว","ยังไม่ส่ง")</f>
        <v>ส่งแล้ว</v>
      </c>
      <c r="W481" s="5" t="str">
        <f>IF(_xlfn.XLOOKUP(Table1[[#This Row],[email]],แบบฝึก_11[Email],แบบฝึก_11[Completion time],0)&lt;&gt;0,"ส่งแล้ว","ยังไม่ส่ง")</f>
        <v>ส่งแล้ว</v>
      </c>
      <c r="X481" s="5" t="str">
        <f>IF(_xlfn.XLOOKUP(Table1[[#This Row],[email]],แบบฝึก_12[Email],แบบฝึก_12[Completion time],0)&lt;&gt;0,"ส่งแล้ว","ยังไม่ส่ง")</f>
        <v>ส่งแล้ว</v>
      </c>
      <c r="Y481" s="5">
        <f>_xlfn.XLOOKUP(Table1[[#This Row],[email]],ท้ายบท_1[Email],ท้ายบท_1[Total points],"ยังไม่ส่ง")</f>
        <v>20</v>
      </c>
      <c r="Z481" s="4">
        <f>_xlfn.XLOOKUP(Table1[[#This Row],[email]],Quiz_1[Email],Quiz_1[Total points],"ยังไม่ส่ง")</f>
        <v>7</v>
      </c>
      <c r="AA481" s="5" t="str">
        <f>IF(_xlfn.XLOOKUP(Table1[[#This Row],[email]],แบบฝึก_21[Email],แบบฝึก_21[Completion time],0)&lt;&gt;0,"ส่งแล้ว","ยังไม่ส่ง")</f>
        <v>ส่งแล้ว</v>
      </c>
      <c r="AB481" s="5" t="str">
        <f>IF(_xlfn.XLOOKUP(Table1[[#This Row],[email]],แบบฝึก_22[Email],แบบฝึก_22[Completion time],0)&lt;&gt;0,"ส่งแล้ว","ยังไม่ส่ง")</f>
        <v>ส่งแล้ว</v>
      </c>
      <c r="AC481" s="5">
        <f>_xlfn.XLOOKUP(Table1[[#This Row],[email]],ท้ายบท_2[Email],ท้ายบท_2[Total points],"ยังไม่ส่ง")</f>
        <v>12</v>
      </c>
      <c r="AD481" s="5">
        <f>_xlfn.XLOOKUP(Table1[[#This Row],[email]],Quiz_2[Email],Quiz_2[Total points],"ยังไม่ส่ง")</f>
        <v>9</v>
      </c>
      <c r="AE481" s="5" t="str">
        <f>IF(_xlfn.XLOOKUP(Table1[[#This Row],[email]],แบบฝึก_31[Email],แบบฝึก_31[Completion time],0)&lt;&gt;0,"ส่งแล้ว","ยังไม่ส่ง")</f>
        <v>ส่งแล้ว</v>
      </c>
      <c r="AF481" s="5">
        <f>_xlfn.XLOOKUP(Table1[[#This Row],[email]],ท้ายบท_3[Email],ท้ายบท_3[Total points],"ยังไม่ส่ง")</f>
        <v>10</v>
      </c>
      <c r="AG481" s="5">
        <f>_xlfn.XLOOKUP(Table1[[#This Row],[email]],Quiz_3[Email],Quiz_3[Total points],"ยังไม่ส่ง")</f>
        <v>5</v>
      </c>
      <c r="AH481" s="12">
        <v>18</v>
      </c>
      <c r="AI481" s="14">
        <v>8</v>
      </c>
      <c r="AJ481" s="12">
        <f>ROUND((Table1[[#This Row],[mid '[20']]]+Table1[[#This Row],[mid '[10']]])/2,0)</f>
        <v>13</v>
      </c>
      <c r="AK481" s="5" t="str">
        <f>IF(_xlfn.XLOOKUP(Table1[[#This Row],[email]],แบบฝึก_41[Email],แบบฝึก_41[Completion time],0)&lt;&gt;0,"ส่งแล้ว","ยังไม่ส่ง")</f>
        <v>ส่งแล้ว</v>
      </c>
      <c r="AL481" s="5" t="str">
        <f>IF(_xlfn.XLOOKUP(Table1[[#This Row],[email]],ท้ายบท_4[Email],ท้ายบท_4[Total points],"ยังไม่ส่ง")&lt;&gt;0,"ส่งแล้ว","ยังไม่ส่ง")</f>
        <v>ยังไม่ส่ง</v>
      </c>
      <c r="AM481" s="5">
        <f>_xlfn.XLOOKUP(Table1[[#This Row],[email]],Quiz_4[Email],Quiz_4[Total points],"ยังไม่ส่ง")</f>
        <v>6</v>
      </c>
      <c r="AN481" s="5" t="str">
        <f>IF(_xlfn.XLOOKUP(Table1[[#This Row],[email]],แบบฝึก_51[Email],แบบฝึก_51[Completion time],0)&lt;&gt;0,"ส่งแล้ว","ยังไม่ส่ง")</f>
        <v>ส่งแล้ว</v>
      </c>
      <c r="AO481" s="5" t="str">
        <f>IF(_xlfn.XLOOKUP(Table1[[#This Row],[email]],แบบฝึก_52[Email],แบบฝึก_52[Completion time],0)&lt;&gt;0,"ส่งแล้ว","ยังไม่ส่ง")</f>
        <v>ส่งแล้ว</v>
      </c>
      <c r="AP481" s="5">
        <f>_xlfn.XLOOKUP(Table1[[#This Row],[email]],ท้ายบท_5[Email],ท้ายบท_5[Total points],"ยังไม่ส่ง")</f>
        <v>16</v>
      </c>
      <c r="AQ481" s="5">
        <f>_xlfn.XLOOKUP(Table1[[#This Row],[email]],Quiz_5[Email],Quiz_5[Total points],"ยังไม่ส่ง")</f>
        <v>5</v>
      </c>
      <c r="AR481" s="37"/>
      <c r="AS481" s="4" t="str">
        <f>IF(M481&lt;10,"ยังไม่ซ่อม",IF(Table1[[#This Row],[ซ่อมแล้วกลางภาค]]="ซ่อมแล้ว","ซ่อมแล้ว","ไม่ต้องซ่อม"))</f>
        <v>ไม่ต้องซ่อม</v>
      </c>
      <c r="BN481"/>
      <c r="BO481"/>
      <c r="BP481"/>
      <c r="BQ481"/>
    </row>
    <row r="482" spans="1:69" ht="19.5" x14ac:dyDescent="0.4">
      <c r="A482" s="21">
        <v>481</v>
      </c>
      <c r="B482" s="4">
        <v>13</v>
      </c>
      <c r="C482" s="4">
        <v>24</v>
      </c>
      <c r="D482" s="4" t="s">
        <v>33720</v>
      </c>
      <c r="E482" s="4" t="s">
        <v>32396</v>
      </c>
      <c r="F482" s="4" t="s">
        <v>33721</v>
      </c>
      <c r="G482" s="4" t="s">
        <v>33722</v>
      </c>
      <c r="H482" s="4" t="s">
        <v>1714</v>
      </c>
      <c r="I482" s="24">
        <f>ROUND(COUNTIF(Table1[[#This Row],[กิจกรรม 1.1]:[ท้ายบท 1]],"&lt;&gt;ยังไม่ส่ง")*2+IF(Table1[[#This Row],[Quiz 1]]&lt;&gt;"ยังไม่ส่ง",Table1[[#This Row],[Quiz 1]]*2/10,0),0)</f>
        <v>10</v>
      </c>
      <c r="J482" s="24">
        <f>ROUND(COUNTIF(Table1[[#This Row],[แบบฝึก 2.1]:[ท้ายบท 2]],"&lt;&gt;ยังไม่ส่ง")*8/3+IF(Table1[[#This Row],[Quiz 2]]&lt;&gt;"ยังไม่ส่ง",Table1[[#This Row],[Quiz 2]]*2/10,0),0)</f>
        <v>10</v>
      </c>
      <c r="K482" s="24">
        <f>ROUND(COUNTIF(Table1[[#This Row],[แบบฝึก 3.1]:[ท้ายบท 3]],"&lt;&gt;ยังไม่ส่ง")*3/2+IF(Table1[[#This Row],[Quiz 3]]&lt;&gt;"ยังไม่ส่ง",Table1[[#This Row],[Quiz 3]]*2/10,0),0)</f>
        <v>4</v>
      </c>
      <c r="L482" s="12">
        <f>Table1[[#This Row],[บท 1 '[10']]]+Table1[[#This Row],[บท 2 '[10']]]+Table1[[#This Row],[บท 3 '[5']]]</f>
        <v>24</v>
      </c>
      <c r="M482" s="12">
        <f>IF(Table1[[#This Row],[ซ่อมแล้วกลางภาค]]="ซ่อมแล้ว",10,Table1[[#This Row],[MID '[20']2]])</f>
        <v>16</v>
      </c>
      <c r="N482" s="12">
        <f>ROUND(COUNTIF(Table1[[#This Row],[แบบฝึก 4.1]:[ท้ายบท 4]],"&lt;&gt;ยังไม่ส่ง")*8/2+IF(Table1[[#This Row],[Quiz 4]]&lt;&gt;"ยังไม่ส่ง",Table1[[#This Row],[Quiz 4]]*2/10,0),0)</f>
        <v>6</v>
      </c>
      <c r="O482" s="12"/>
      <c r="P482" s="13">
        <f>ROUND(COUNTIF(Table1[[#This Row],[แบบฝึก 5.1]:[ท้ายบท 5]],"&lt;&gt;ยังไม่ส่ง")*8/3+IF(Table1[[#This Row],[Quiz 5]]&lt;&gt;"ยังไม่ส่ง",Table1[[#This Row],[Quiz 5]]*2/10,0),0)</f>
        <v>9</v>
      </c>
      <c r="Q482" s="12">
        <f>Table1[[#This Row],[บท 4 '[10']]]+Table1[[#This Row],[นำเสนอ '[5']]]+Table1[[#This Row],[บท 5 '[10']]]</f>
        <v>15</v>
      </c>
      <c r="R482" s="12">
        <f>Table1[[#This Row],[ก่อนกลางภาค '[25']]]+Table1[[#This Row],[กลางภาค '[20']]]+Table1[[#This Row],[หลังกลางภาค '[25']]]</f>
        <v>55</v>
      </c>
      <c r="S482" s="12"/>
      <c r="T482" s="12">
        <f>Table1[[#This Row],[ปลายภาค '[30']]]+Table1[[#This Row],[ก่อนปลายภาค '[70']]]</f>
        <v>55</v>
      </c>
      <c r="U482" s="11">
        <f t="shared" si="7"/>
        <v>1.5</v>
      </c>
      <c r="V482" s="5" t="str">
        <f>IF(_xlfn.XLOOKUP(Table1[[#This Row],[email]],กิจกรรม_11[Email],กิจกรรม_11[Completion time],0)&lt;&gt;0,"ส่งแล้ว","ยังไม่ส่ง")</f>
        <v>ส่งแล้ว</v>
      </c>
      <c r="W482" s="5" t="str">
        <f>IF(_xlfn.XLOOKUP(Table1[[#This Row],[email]],แบบฝึก_11[Email],แบบฝึก_11[Completion time],0)&lt;&gt;0,"ส่งแล้ว","ยังไม่ส่ง")</f>
        <v>ส่งแล้ว</v>
      </c>
      <c r="X482" s="5" t="str">
        <f>IF(_xlfn.XLOOKUP(Table1[[#This Row],[email]],แบบฝึก_12[Email],แบบฝึก_12[Completion time],0)&lt;&gt;0,"ส่งแล้ว","ยังไม่ส่ง")</f>
        <v>ส่งแล้ว</v>
      </c>
      <c r="Y482" s="5">
        <f>_xlfn.XLOOKUP(Table1[[#This Row],[email]],ท้ายบท_1[Email],ท้ายบท_1[Total points],"ยังไม่ส่ง")</f>
        <v>21</v>
      </c>
      <c r="Z482" s="4">
        <f>_xlfn.XLOOKUP(Table1[[#This Row],[email]],Quiz_1[Email],Quiz_1[Total points],"ยังไม่ส่ง")</f>
        <v>8</v>
      </c>
      <c r="AA482" s="5" t="str">
        <f>IF(_xlfn.XLOOKUP(Table1[[#This Row],[email]],แบบฝึก_21[Email],แบบฝึก_21[Completion time],0)&lt;&gt;0,"ส่งแล้ว","ยังไม่ส่ง")</f>
        <v>ส่งแล้ว</v>
      </c>
      <c r="AB482" s="5" t="str">
        <f>IF(_xlfn.XLOOKUP(Table1[[#This Row],[email]],แบบฝึก_22[Email],แบบฝึก_22[Completion time],0)&lt;&gt;0,"ส่งแล้ว","ยังไม่ส่ง")</f>
        <v>ส่งแล้ว</v>
      </c>
      <c r="AC482" s="5">
        <f>_xlfn.XLOOKUP(Table1[[#This Row],[email]],ท้ายบท_2[Email],ท้ายบท_2[Total points],"ยังไม่ส่ง")</f>
        <v>12</v>
      </c>
      <c r="AD482" s="5">
        <f>_xlfn.XLOOKUP(Table1[[#This Row],[email]],Quiz_2[Email],Quiz_2[Total points],"ยังไม่ส่ง")</f>
        <v>9</v>
      </c>
      <c r="AE482" s="5" t="str">
        <f>IF(_xlfn.XLOOKUP(Table1[[#This Row],[email]],แบบฝึก_31[Email],แบบฝึก_31[Completion time],0)&lt;&gt;0,"ส่งแล้ว","ยังไม่ส่ง")</f>
        <v>ส่งแล้ว</v>
      </c>
      <c r="AF482" s="5">
        <f>_xlfn.XLOOKUP(Table1[[#This Row],[email]],ท้ายบท_3[Email],ท้ายบท_3[Total points],"ยังไม่ส่ง")</f>
        <v>11</v>
      </c>
      <c r="AG482" s="5">
        <f>_xlfn.XLOOKUP(Table1[[#This Row],[email]],Quiz_3[Email],Quiz_3[Total points],"ยังไม่ส่ง")</f>
        <v>6</v>
      </c>
      <c r="AH482" s="12">
        <v>23</v>
      </c>
      <c r="AI482" s="14">
        <v>9</v>
      </c>
      <c r="AJ482" s="12">
        <f>ROUND((Table1[[#This Row],[mid '[20']]]+Table1[[#This Row],[mid '[10']]])/2,0)</f>
        <v>16</v>
      </c>
      <c r="AK482" s="5" t="str">
        <f>IF(_xlfn.XLOOKUP(Table1[[#This Row],[email]],แบบฝึก_41[Email],แบบฝึก_41[Completion time],0)&lt;&gt;0,"ส่งแล้ว","ยังไม่ส่ง")</f>
        <v>ส่งแล้ว</v>
      </c>
      <c r="AL482" s="5" t="str">
        <f>IF(_xlfn.XLOOKUP(Table1[[#This Row],[email]],ท้ายบท_4[Email],ท้ายบท_4[Total points],"ยังไม่ส่ง")&lt;&gt;0,"ส่งแล้ว","ยังไม่ส่ง")</f>
        <v>ยังไม่ส่ง</v>
      </c>
      <c r="AM482" s="5">
        <f>_xlfn.XLOOKUP(Table1[[#This Row],[email]],Quiz_4[Email],Quiz_4[Total points],"ยังไม่ส่ง")</f>
        <v>9</v>
      </c>
      <c r="AN482" s="5" t="str">
        <f>IF(_xlfn.XLOOKUP(Table1[[#This Row],[email]],แบบฝึก_51[Email],แบบฝึก_51[Completion time],0)&lt;&gt;0,"ส่งแล้ว","ยังไม่ส่ง")</f>
        <v>ส่งแล้ว</v>
      </c>
      <c r="AO482" s="5" t="str">
        <f>IF(_xlfn.XLOOKUP(Table1[[#This Row],[email]],แบบฝึก_52[Email],แบบฝึก_52[Completion time],0)&lt;&gt;0,"ส่งแล้ว","ยังไม่ส่ง")</f>
        <v>ส่งแล้ว</v>
      </c>
      <c r="AP482" s="5">
        <f>_xlfn.XLOOKUP(Table1[[#This Row],[email]],ท้ายบท_5[Email],ท้ายบท_5[Total points],"ยังไม่ส่ง")</f>
        <v>16</v>
      </c>
      <c r="AQ482" s="5">
        <f>_xlfn.XLOOKUP(Table1[[#This Row],[email]],Quiz_5[Email],Quiz_5[Total points],"ยังไม่ส่ง")</f>
        <v>7</v>
      </c>
      <c r="AR482" s="37"/>
      <c r="AS482" s="4" t="str">
        <f>IF(M482&lt;10,"ยังไม่ซ่อม",IF(Table1[[#This Row],[ซ่อมแล้วกลางภาค]]="ซ่อมแล้ว","ซ่อมแล้ว","ไม่ต้องซ่อม"))</f>
        <v>ไม่ต้องซ่อม</v>
      </c>
      <c r="BN482"/>
      <c r="BO482"/>
      <c r="BP482"/>
      <c r="BQ482"/>
    </row>
    <row r="483" spans="1:69" ht="19.5" x14ac:dyDescent="0.4">
      <c r="A483" s="21">
        <v>482</v>
      </c>
      <c r="B483" s="4">
        <v>13</v>
      </c>
      <c r="C483" s="4">
        <v>25</v>
      </c>
      <c r="D483" s="4" t="s">
        <v>33723</v>
      </c>
      <c r="E483" s="4" t="s">
        <v>32396</v>
      </c>
      <c r="F483" s="4" t="s">
        <v>33724</v>
      </c>
      <c r="G483" s="4" t="s">
        <v>33725</v>
      </c>
      <c r="H483" s="4" t="s">
        <v>4726</v>
      </c>
      <c r="I483" s="24">
        <f>ROUND(COUNTIF(Table1[[#This Row],[กิจกรรม 1.1]:[ท้ายบท 1]],"&lt;&gt;ยังไม่ส่ง")*2+IF(Table1[[#This Row],[Quiz 1]]&lt;&gt;"ยังไม่ส่ง",Table1[[#This Row],[Quiz 1]]*2/10,0),0)</f>
        <v>9</v>
      </c>
      <c r="J483" s="24">
        <f>ROUND(COUNTIF(Table1[[#This Row],[แบบฝึก 2.1]:[ท้ายบท 2]],"&lt;&gt;ยังไม่ส่ง")*8/3+IF(Table1[[#This Row],[Quiz 2]]&lt;&gt;"ยังไม่ส่ง",Table1[[#This Row],[Quiz 2]]*2/10,0),0)</f>
        <v>9</v>
      </c>
      <c r="K483" s="24">
        <f>ROUND(COUNTIF(Table1[[#This Row],[แบบฝึก 3.1]:[ท้ายบท 3]],"&lt;&gt;ยังไม่ส่ง")*3/2+IF(Table1[[#This Row],[Quiz 3]]&lt;&gt;"ยังไม่ส่ง",Table1[[#This Row],[Quiz 3]]*2/10,0),0)</f>
        <v>4</v>
      </c>
      <c r="L483" s="12">
        <f>Table1[[#This Row],[บท 1 '[10']]]+Table1[[#This Row],[บท 2 '[10']]]+Table1[[#This Row],[บท 3 '[5']]]</f>
        <v>22</v>
      </c>
      <c r="M483" s="12">
        <f>IF(Table1[[#This Row],[ซ่อมแล้วกลางภาค]]="ซ่อมแล้ว",10,Table1[[#This Row],[MID '[20']2]])</f>
        <v>10</v>
      </c>
      <c r="N483" s="12">
        <f>ROUND(COUNTIF(Table1[[#This Row],[แบบฝึก 4.1]:[ท้ายบท 4]],"&lt;&gt;ยังไม่ส่ง")*8/2+IF(Table1[[#This Row],[Quiz 4]]&lt;&gt;"ยังไม่ส่ง",Table1[[#This Row],[Quiz 4]]*2/10,0),0)</f>
        <v>6</v>
      </c>
      <c r="O483" s="12"/>
      <c r="P483" s="13">
        <f>ROUND(COUNTIF(Table1[[#This Row],[แบบฝึก 5.1]:[ท้ายบท 5]],"&lt;&gt;ยังไม่ส่ง")*8/3+IF(Table1[[#This Row],[Quiz 5]]&lt;&gt;"ยังไม่ส่ง",Table1[[#This Row],[Quiz 5]]*2/10,0),0)</f>
        <v>4</v>
      </c>
      <c r="Q483" s="12">
        <f>Table1[[#This Row],[บท 4 '[10']]]+Table1[[#This Row],[นำเสนอ '[5']]]+Table1[[#This Row],[บท 5 '[10']]]</f>
        <v>10</v>
      </c>
      <c r="R483" s="12">
        <f>Table1[[#This Row],[ก่อนกลางภาค '[25']]]+Table1[[#This Row],[กลางภาค '[20']]]+Table1[[#This Row],[หลังกลางภาค '[25']]]</f>
        <v>42</v>
      </c>
      <c r="S483" s="12"/>
      <c r="T483" s="12">
        <f>Table1[[#This Row],[ปลายภาค '[30']]]+Table1[[#This Row],[ก่อนปลายภาค '[70']]]</f>
        <v>42</v>
      </c>
      <c r="U483" s="11">
        <f t="shared" si="7"/>
        <v>0</v>
      </c>
      <c r="V483" s="5" t="str">
        <f>IF(_xlfn.XLOOKUP(Table1[[#This Row],[email]],กิจกรรม_11[Email],กิจกรรม_11[Completion time],0)&lt;&gt;0,"ส่งแล้ว","ยังไม่ส่ง")</f>
        <v>ส่งแล้ว</v>
      </c>
      <c r="W483" s="5" t="str">
        <f>IF(_xlfn.XLOOKUP(Table1[[#This Row],[email]],แบบฝึก_11[Email],แบบฝึก_11[Completion time],0)&lt;&gt;0,"ส่งแล้ว","ยังไม่ส่ง")</f>
        <v>ส่งแล้ว</v>
      </c>
      <c r="X483" s="5" t="str">
        <f>IF(_xlfn.XLOOKUP(Table1[[#This Row],[email]],แบบฝึก_12[Email],แบบฝึก_12[Completion time],0)&lt;&gt;0,"ส่งแล้ว","ยังไม่ส่ง")</f>
        <v>ส่งแล้ว</v>
      </c>
      <c r="Y483" s="5">
        <f>_xlfn.XLOOKUP(Table1[[#This Row],[email]],ท้ายบท_1[Email],ท้ายบท_1[Total points],"ยังไม่ส่ง")</f>
        <v>19</v>
      </c>
      <c r="Z483" s="4">
        <f>_xlfn.XLOOKUP(Table1[[#This Row],[email]],Quiz_1[Email],Quiz_1[Total points],"ยังไม่ส่ง")</f>
        <v>3</v>
      </c>
      <c r="AA483" s="5" t="str">
        <f>IF(_xlfn.XLOOKUP(Table1[[#This Row],[email]],แบบฝึก_21[Email],แบบฝึก_21[Completion time],0)&lt;&gt;0,"ส่งแล้ว","ยังไม่ส่ง")</f>
        <v>ส่งแล้ว</v>
      </c>
      <c r="AB483" s="5" t="str">
        <f>IF(_xlfn.XLOOKUP(Table1[[#This Row],[email]],แบบฝึก_22[Email],แบบฝึก_22[Completion time],0)&lt;&gt;0,"ส่งแล้ว","ยังไม่ส่ง")</f>
        <v>ส่งแล้ว</v>
      </c>
      <c r="AC483" s="5">
        <f>_xlfn.XLOOKUP(Table1[[#This Row],[email]],ท้ายบท_2[Email],ท้ายบท_2[Total points],"ยังไม่ส่ง")</f>
        <v>3</v>
      </c>
      <c r="AD483" s="5">
        <f>_xlfn.XLOOKUP(Table1[[#This Row],[email]],Quiz_2[Email],Quiz_2[Total points],"ยังไม่ส่ง")</f>
        <v>6</v>
      </c>
      <c r="AE483" s="5" t="str">
        <f>IF(_xlfn.XLOOKUP(Table1[[#This Row],[email]],แบบฝึก_31[Email],แบบฝึก_31[Completion time],0)&lt;&gt;0,"ส่งแล้ว","ยังไม่ส่ง")</f>
        <v>ส่งแล้ว</v>
      </c>
      <c r="AF483" s="5">
        <f>_xlfn.XLOOKUP(Table1[[#This Row],[email]],ท้ายบท_3[Email],ท้ายบท_3[Total points],"ยังไม่ส่ง")</f>
        <v>9</v>
      </c>
      <c r="AG483" s="5">
        <f>_xlfn.XLOOKUP(Table1[[#This Row],[email]],Quiz_3[Email],Quiz_3[Total points],"ยังไม่ส่ง")</f>
        <v>4</v>
      </c>
      <c r="AH483" s="12">
        <v>12</v>
      </c>
      <c r="AI483" s="14">
        <v>3</v>
      </c>
      <c r="AJ483" s="12">
        <f>ROUND((Table1[[#This Row],[mid '[20']]]+Table1[[#This Row],[mid '[10']]])/2,0)</f>
        <v>8</v>
      </c>
      <c r="AK483" s="5" t="str">
        <f>IF(_xlfn.XLOOKUP(Table1[[#This Row],[email]],แบบฝึก_41[Email],แบบฝึก_41[Completion time],0)&lt;&gt;0,"ส่งแล้ว","ยังไม่ส่ง")</f>
        <v>ส่งแล้ว</v>
      </c>
      <c r="AL483" s="5" t="str">
        <f>IF(_xlfn.XLOOKUP(Table1[[#This Row],[email]],ท้ายบท_4[Email],ท้ายบท_4[Total points],"ยังไม่ส่ง")&lt;&gt;0,"ส่งแล้ว","ยังไม่ส่ง")</f>
        <v>ยังไม่ส่ง</v>
      </c>
      <c r="AM483" s="5">
        <f>_xlfn.XLOOKUP(Table1[[#This Row],[email]],Quiz_4[Email],Quiz_4[Total points],"ยังไม่ส่ง")</f>
        <v>8</v>
      </c>
      <c r="AN483" s="5" t="str">
        <f>IF(_xlfn.XLOOKUP(Table1[[#This Row],[email]],แบบฝึก_51[Email],แบบฝึก_51[Completion time],0)&lt;&gt;0,"ส่งแล้ว","ยังไม่ส่ง")</f>
        <v>ยังไม่ส่ง</v>
      </c>
      <c r="AO483" s="5" t="str">
        <f>IF(_xlfn.XLOOKUP(Table1[[#This Row],[email]],แบบฝึก_52[Email],แบบฝึก_52[Completion time],0)&lt;&gt;0,"ส่งแล้ว","ยังไม่ส่ง")</f>
        <v>ยังไม่ส่ง</v>
      </c>
      <c r="AP483" s="5">
        <f>_xlfn.XLOOKUP(Table1[[#This Row],[email]],ท้ายบท_5[Email],ท้ายบท_5[Total points],"ยังไม่ส่ง")</f>
        <v>15</v>
      </c>
      <c r="AQ483" s="5">
        <f>_xlfn.XLOOKUP(Table1[[#This Row],[email]],Quiz_5[Email],Quiz_5[Total points],"ยังไม่ส่ง")</f>
        <v>7</v>
      </c>
      <c r="AR483" s="37" t="s">
        <v>33118</v>
      </c>
      <c r="AS483" s="4" t="str">
        <f>IF(M483&lt;10,"ยังไม่ซ่อม",IF(Table1[[#This Row],[ซ่อมแล้วกลางภาค]]="ซ่อมแล้ว","ซ่อมแล้ว","ไม่ต้องซ่อม"))</f>
        <v>ซ่อมแล้ว</v>
      </c>
      <c r="BN483"/>
      <c r="BO483"/>
      <c r="BP483"/>
      <c r="BQ483"/>
    </row>
    <row r="484" spans="1:69" ht="19.5" x14ac:dyDescent="0.4">
      <c r="A484" s="21">
        <v>483</v>
      </c>
      <c r="B484" s="4">
        <v>13</v>
      </c>
      <c r="C484" s="4">
        <v>26</v>
      </c>
      <c r="D484" s="4" t="s">
        <v>33726</v>
      </c>
      <c r="E484" s="4" t="s">
        <v>32396</v>
      </c>
      <c r="F484" s="4" t="s">
        <v>33727</v>
      </c>
      <c r="G484" s="4" t="s">
        <v>33728</v>
      </c>
      <c r="H484" s="4" t="s">
        <v>1803</v>
      </c>
      <c r="I484" s="24">
        <f>ROUND(COUNTIF(Table1[[#This Row],[กิจกรรม 1.1]:[ท้ายบท 1]],"&lt;&gt;ยังไม่ส่ง")*2+IF(Table1[[#This Row],[Quiz 1]]&lt;&gt;"ยังไม่ส่ง",Table1[[#This Row],[Quiz 1]]*2/10,0),0)</f>
        <v>9</v>
      </c>
      <c r="J484" s="24">
        <f>ROUND(COUNTIF(Table1[[#This Row],[แบบฝึก 2.1]:[ท้ายบท 2]],"&lt;&gt;ยังไม่ส่ง")*8/3+IF(Table1[[#This Row],[Quiz 2]]&lt;&gt;"ยังไม่ส่ง",Table1[[#This Row],[Quiz 2]]*2/10,0),0)</f>
        <v>10</v>
      </c>
      <c r="K484" s="24">
        <f>ROUND(COUNTIF(Table1[[#This Row],[แบบฝึก 3.1]:[ท้ายบท 3]],"&lt;&gt;ยังไม่ส่ง")*3/2+IF(Table1[[#This Row],[Quiz 3]]&lt;&gt;"ยังไม่ส่ง",Table1[[#This Row],[Quiz 3]]*2/10,0),0)</f>
        <v>4</v>
      </c>
      <c r="L484" s="12">
        <f>Table1[[#This Row],[บท 1 '[10']]]+Table1[[#This Row],[บท 2 '[10']]]+Table1[[#This Row],[บท 3 '[5']]]</f>
        <v>23</v>
      </c>
      <c r="M484" s="12">
        <f>IF(Table1[[#This Row],[ซ่อมแล้วกลางภาค]]="ซ่อมแล้ว",10,Table1[[#This Row],[MID '[20']2]])</f>
        <v>10</v>
      </c>
      <c r="N484" s="12">
        <f>ROUND(COUNTIF(Table1[[#This Row],[แบบฝึก 4.1]:[ท้ายบท 4]],"&lt;&gt;ยังไม่ส่ง")*8/2+IF(Table1[[#This Row],[Quiz 4]]&lt;&gt;"ยังไม่ส่ง",Table1[[#This Row],[Quiz 4]]*2/10,0),0)</f>
        <v>5</v>
      </c>
      <c r="O484" s="12"/>
      <c r="P484" s="13">
        <f>ROUND(COUNTIF(Table1[[#This Row],[แบบฝึก 5.1]:[ท้ายบท 5]],"&lt;&gt;ยังไม่ส่ง")*8/3+IF(Table1[[#This Row],[Quiz 5]]&lt;&gt;"ยังไม่ส่ง",Table1[[#This Row],[Quiz 5]]*2/10,0),0)</f>
        <v>9</v>
      </c>
      <c r="Q484" s="12">
        <f>Table1[[#This Row],[บท 4 '[10']]]+Table1[[#This Row],[นำเสนอ '[5']]]+Table1[[#This Row],[บท 5 '[10']]]</f>
        <v>14</v>
      </c>
      <c r="R484" s="12">
        <f>Table1[[#This Row],[ก่อนกลางภาค '[25']]]+Table1[[#This Row],[กลางภาค '[20']]]+Table1[[#This Row],[หลังกลางภาค '[25']]]</f>
        <v>47</v>
      </c>
      <c r="S484" s="12"/>
      <c r="T484" s="12">
        <f>Table1[[#This Row],[ปลายภาค '[30']]]+Table1[[#This Row],[ก่อนปลายภาค '[70']]]</f>
        <v>47</v>
      </c>
      <c r="U484" s="11">
        <f t="shared" si="7"/>
        <v>0</v>
      </c>
      <c r="V484" s="5" t="str">
        <f>IF(_xlfn.XLOOKUP(Table1[[#This Row],[email]],กิจกรรม_11[Email],กิจกรรม_11[Completion time],0)&lt;&gt;0,"ส่งแล้ว","ยังไม่ส่ง")</f>
        <v>ส่งแล้ว</v>
      </c>
      <c r="W484" s="5" t="str">
        <f>IF(_xlfn.XLOOKUP(Table1[[#This Row],[email]],แบบฝึก_11[Email],แบบฝึก_11[Completion time],0)&lt;&gt;0,"ส่งแล้ว","ยังไม่ส่ง")</f>
        <v>ส่งแล้ว</v>
      </c>
      <c r="X484" s="5" t="str">
        <f>IF(_xlfn.XLOOKUP(Table1[[#This Row],[email]],แบบฝึก_12[Email],แบบฝึก_12[Completion time],0)&lt;&gt;0,"ส่งแล้ว","ยังไม่ส่ง")</f>
        <v>ส่งแล้ว</v>
      </c>
      <c r="Y484" s="5">
        <f>_xlfn.XLOOKUP(Table1[[#This Row],[email]],ท้ายบท_1[Email],ท้ายบท_1[Total points],"ยังไม่ส่ง")</f>
        <v>17</v>
      </c>
      <c r="Z484" s="4">
        <f>_xlfn.XLOOKUP(Table1[[#This Row],[email]],Quiz_1[Email],Quiz_1[Total points],"ยังไม่ส่ง")</f>
        <v>3</v>
      </c>
      <c r="AA484" s="5" t="str">
        <f>IF(_xlfn.XLOOKUP(Table1[[#This Row],[email]],แบบฝึก_21[Email],แบบฝึก_21[Completion time],0)&lt;&gt;0,"ส่งแล้ว","ยังไม่ส่ง")</f>
        <v>ส่งแล้ว</v>
      </c>
      <c r="AB484" s="5" t="str">
        <f>IF(_xlfn.XLOOKUP(Table1[[#This Row],[email]],แบบฝึก_22[Email],แบบฝึก_22[Completion time],0)&lt;&gt;0,"ส่งแล้ว","ยังไม่ส่ง")</f>
        <v>ส่งแล้ว</v>
      </c>
      <c r="AC484" s="5">
        <f>_xlfn.XLOOKUP(Table1[[#This Row],[email]],ท้ายบท_2[Email],ท้ายบท_2[Total points],"ยังไม่ส่ง")</f>
        <v>10</v>
      </c>
      <c r="AD484" s="5">
        <f>_xlfn.XLOOKUP(Table1[[#This Row],[email]],Quiz_2[Email],Quiz_2[Total points],"ยังไม่ส่ง")</f>
        <v>9</v>
      </c>
      <c r="AE484" s="5" t="str">
        <f>IF(_xlfn.XLOOKUP(Table1[[#This Row],[email]],แบบฝึก_31[Email],แบบฝึก_31[Completion time],0)&lt;&gt;0,"ส่งแล้ว","ยังไม่ส่ง")</f>
        <v>ส่งแล้ว</v>
      </c>
      <c r="AF484" s="5">
        <f>_xlfn.XLOOKUP(Table1[[#This Row],[email]],ท้ายบท_3[Email],ท้ายบท_3[Total points],"ยังไม่ส่ง")</f>
        <v>10</v>
      </c>
      <c r="AG484" s="5">
        <f>_xlfn.XLOOKUP(Table1[[#This Row],[email]],Quiz_3[Email],Quiz_3[Total points],"ยังไม่ส่ง")</f>
        <v>6</v>
      </c>
      <c r="AH484" s="12">
        <v>10</v>
      </c>
      <c r="AI484" s="14">
        <v>6</v>
      </c>
      <c r="AJ484" s="12">
        <f>ROUND((Table1[[#This Row],[mid '[20']]]+Table1[[#This Row],[mid '[10']]])/2,0)</f>
        <v>8</v>
      </c>
      <c r="AK484" s="5" t="str">
        <f>IF(_xlfn.XLOOKUP(Table1[[#This Row],[email]],แบบฝึก_41[Email],แบบฝึก_41[Completion time],0)&lt;&gt;0,"ส่งแล้ว","ยังไม่ส่ง")</f>
        <v>ส่งแล้ว</v>
      </c>
      <c r="AL484" s="5" t="str">
        <f>IF(_xlfn.XLOOKUP(Table1[[#This Row],[email]],ท้ายบท_4[Email],ท้ายบท_4[Total points],"ยังไม่ส่ง")&lt;&gt;0,"ส่งแล้ว","ยังไม่ส่ง")</f>
        <v>ยังไม่ส่ง</v>
      </c>
      <c r="AM484" s="5">
        <f>_xlfn.XLOOKUP(Table1[[#This Row],[email]],Quiz_4[Email],Quiz_4[Total points],"ยังไม่ส่ง")</f>
        <v>6</v>
      </c>
      <c r="AN484" s="5" t="str">
        <f>IF(_xlfn.XLOOKUP(Table1[[#This Row],[email]],แบบฝึก_51[Email],แบบฝึก_51[Completion time],0)&lt;&gt;0,"ส่งแล้ว","ยังไม่ส่ง")</f>
        <v>ส่งแล้ว</v>
      </c>
      <c r="AO484" s="5" t="str">
        <f>IF(_xlfn.XLOOKUP(Table1[[#This Row],[email]],แบบฝึก_52[Email],แบบฝึก_52[Completion time],0)&lt;&gt;0,"ส่งแล้ว","ยังไม่ส่ง")</f>
        <v>ส่งแล้ว</v>
      </c>
      <c r="AP484" s="5">
        <f>_xlfn.XLOOKUP(Table1[[#This Row],[email]],ท้ายบท_5[Email],ท้ายบท_5[Total points],"ยังไม่ส่ง")</f>
        <v>17</v>
      </c>
      <c r="AQ484" s="5">
        <f>_xlfn.XLOOKUP(Table1[[#This Row],[email]],Quiz_5[Email],Quiz_5[Total points],"ยังไม่ส่ง")</f>
        <v>5</v>
      </c>
      <c r="AR484" s="37" t="s">
        <v>33118</v>
      </c>
      <c r="AS484" s="4" t="str">
        <f>IF(M484&lt;10,"ยังไม่ซ่อม",IF(Table1[[#This Row],[ซ่อมแล้วกลางภาค]]="ซ่อมแล้ว","ซ่อมแล้ว","ไม่ต้องซ่อม"))</f>
        <v>ซ่อมแล้ว</v>
      </c>
      <c r="BN484"/>
      <c r="BO484"/>
      <c r="BP484"/>
      <c r="BQ484"/>
    </row>
    <row r="485" spans="1:69" ht="19.5" x14ac:dyDescent="0.4">
      <c r="A485" s="21">
        <v>484</v>
      </c>
      <c r="B485" s="4">
        <v>13</v>
      </c>
      <c r="C485" s="4">
        <v>27</v>
      </c>
      <c r="D485" s="4" t="s">
        <v>33729</v>
      </c>
      <c r="E485" s="4" t="s">
        <v>32396</v>
      </c>
      <c r="F485" s="4" t="s">
        <v>33730</v>
      </c>
      <c r="G485" s="4" t="s">
        <v>32774</v>
      </c>
      <c r="H485" s="4" t="s">
        <v>1606</v>
      </c>
      <c r="I485" s="24">
        <f>ROUND(COUNTIF(Table1[[#This Row],[กิจกรรม 1.1]:[ท้ายบท 1]],"&lt;&gt;ยังไม่ส่ง")*2+IF(Table1[[#This Row],[Quiz 1]]&lt;&gt;"ยังไม่ส่ง",Table1[[#This Row],[Quiz 1]]*2/10,0),0)</f>
        <v>10</v>
      </c>
      <c r="J485" s="24">
        <f>ROUND(COUNTIF(Table1[[#This Row],[แบบฝึก 2.1]:[ท้ายบท 2]],"&lt;&gt;ยังไม่ส่ง")*8/3+IF(Table1[[#This Row],[Quiz 2]]&lt;&gt;"ยังไม่ส่ง",Table1[[#This Row],[Quiz 2]]*2/10,0),0)</f>
        <v>10</v>
      </c>
      <c r="K485" s="24">
        <f>ROUND(COUNTIF(Table1[[#This Row],[แบบฝึก 3.1]:[ท้ายบท 3]],"&lt;&gt;ยังไม่ส่ง")*3/2+IF(Table1[[#This Row],[Quiz 3]]&lt;&gt;"ยังไม่ส่ง",Table1[[#This Row],[Quiz 3]]*2/10,0),0)</f>
        <v>4</v>
      </c>
      <c r="L485" s="12">
        <f>Table1[[#This Row],[บท 1 '[10']]]+Table1[[#This Row],[บท 2 '[10']]]+Table1[[#This Row],[บท 3 '[5']]]</f>
        <v>24</v>
      </c>
      <c r="M485" s="12">
        <f>IF(Table1[[#This Row],[ซ่อมแล้วกลางภาค]]="ซ่อมแล้ว",10,Table1[[#This Row],[MID '[20']2]])</f>
        <v>12</v>
      </c>
      <c r="N485" s="12">
        <f>ROUND(COUNTIF(Table1[[#This Row],[แบบฝึก 4.1]:[ท้ายบท 4]],"&lt;&gt;ยังไม่ส่ง")*8/2+IF(Table1[[#This Row],[Quiz 4]]&lt;&gt;"ยังไม่ส่ง",Table1[[#This Row],[Quiz 4]]*2/10,0),0)</f>
        <v>6</v>
      </c>
      <c r="O485" s="12"/>
      <c r="P485" s="13">
        <f>ROUND(COUNTIF(Table1[[#This Row],[แบบฝึก 5.1]:[ท้ายบท 5]],"&lt;&gt;ยังไม่ส่ง")*8/3+IF(Table1[[#This Row],[Quiz 5]]&lt;&gt;"ยังไม่ส่ง",Table1[[#This Row],[Quiz 5]]*2/10,0),0)</f>
        <v>9</v>
      </c>
      <c r="Q485" s="12">
        <f>Table1[[#This Row],[บท 4 '[10']]]+Table1[[#This Row],[นำเสนอ '[5']]]+Table1[[#This Row],[บท 5 '[10']]]</f>
        <v>15</v>
      </c>
      <c r="R485" s="12">
        <f>Table1[[#This Row],[ก่อนกลางภาค '[25']]]+Table1[[#This Row],[กลางภาค '[20']]]+Table1[[#This Row],[หลังกลางภาค '[25']]]</f>
        <v>51</v>
      </c>
      <c r="S485" s="12"/>
      <c r="T485" s="12">
        <f>Table1[[#This Row],[ปลายภาค '[30']]]+Table1[[#This Row],[ก่อนปลายภาค '[70']]]</f>
        <v>51</v>
      </c>
      <c r="U485" s="11">
        <f t="shared" si="7"/>
        <v>1</v>
      </c>
      <c r="V485" s="5" t="str">
        <f>IF(_xlfn.XLOOKUP(Table1[[#This Row],[email]],กิจกรรม_11[Email],กิจกรรม_11[Completion time],0)&lt;&gt;0,"ส่งแล้ว","ยังไม่ส่ง")</f>
        <v>ส่งแล้ว</v>
      </c>
      <c r="W485" s="5" t="str">
        <f>IF(_xlfn.XLOOKUP(Table1[[#This Row],[email]],แบบฝึก_11[Email],แบบฝึก_11[Completion time],0)&lt;&gt;0,"ส่งแล้ว","ยังไม่ส่ง")</f>
        <v>ส่งแล้ว</v>
      </c>
      <c r="X485" s="5" t="str">
        <f>IF(_xlfn.XLOOKUP(Table1[[#This Row],[email]],แบบฝึก_12[Email],แบบฝึก_12[Completion time],0)&lt;&gt;0,"ส่งแล้ว","ยังไม่ส่ง")</f>
        <v>ส่งแล้ว</v>
      </c>
      <c r="Y485" s="5">
        <f>_xlfn.XLOOKUP(Table1[[#This Row],[email]],ท้ายบท_1[Email],ท้ายบท_1[Total points],"ยังไม่ส่ง")</f>
        <v>18</v>
      </c>
      <c r="Z485" s="4">
        <f>_xlfn.XLOOKUP(Table1[[#This Row],[email]],Quiz_1[Email],Quiz_1[Total points],"ยังไม่ส่ง")</f>
        <v>10</v>
      </c>
      <c r="AA485" s="5" t="str">
        <f>IF(_xlfn.XLOOKUP(Table1[[#This Row],[email]],แบบฝึก_21[Email],แบบฝึก_21[Completion time],0)&lt;&gt;0,"ส่งแล้ว","ยังไม่ส่ง")</f>
        <v>ส่งแล้ว</v>
      </c>
      <c r="AB485" s="5" t="str">
        <f>IF(_xlfn.XLOOKUP(Table1[[#This Row],[email]],แบบฝึก_22[Email],แบบฝึก_22[Completion time],0)&lt;&gt;0,"ส่งแล้ว","ยังไม่ส่ง")</f>
        <v>ส่งแล้ว</v>
      </c>
      <c r="AC485" s="5">
        <f>_xlfn.XLOOKUP(Table1[[#This Row],[email]],ท้ายบท_2[Email],ท้ายบท_2[Total points],"ยังไม่ส่ง")</f>
        <v>5</v>
      </c>
      <c r="AD485" s="5">
        <f>_xlfn.XLOOKUP(Table1[[#This Row],[email]],Quiz_2[Email],Quiz_2[Total points],"ยังไม่ส่ง")</f>
        <v>9</v>
      </c>
      <c r="AE485" s="5" t="str">
        <f>IF(_xlfn.XLOOKUP(Table1[[#This Row],[email]],แบบฝึก_31[Email],แบบฝึก_31[Completion time],0)&lt;&gt;0,"ส่งแล้ว","ยังไม่ส่ง")</f>
        <v>ส่งแล้ว</v>
      </c>
      <c r="AF485" s="5">
        <f>_xlfn.XLOOKUP(Table1[[#This Row],[email]],ท้ายบท_3[Email],ท้ายบท_3[Total points],"ยังไม่ส่ง")</f>
        <v>10</v>
      </c>
      <c r="AG485" s="5">
        <f>_xlfn.XLOOKUP(Table1[[#This Row],[email]],Quiz_3[Email],Quiz_3[Total points],"ยังไม่ส่ง")</f>
        <v>7</v>
      </c>
      <c r="AH485" s="12">
        <v>18</v>
      </c>
      <c r="AI485" s="14">
        <v>6</v>
      </c>
      <c r="AJ485" s="12">
        <f>ROUND((Table1[[#This Row],[mid '[20']]]+Table1[[#This Row],[mid '[10']]])/2,0)</f>
        <v>12</v>
      </c>
      <c r="AK485" s="5" t="str">
        <f>IF(_xlfn.XLOOKUP(Table1[[#This Row],[email]],แบบฝึก_41[Email],แบบฝึก_41[Completion time],0)&lt;&gt;0,"ส่งแล้ว","ยังไม่ส่ง")</f>
        <v>ส่งแล้ว</v>
      </c>
      <c r="AL485" s="5" t="str">
        <f>IF(_xlfn.XLOOKUP(Table1[[#This Row],[email]],ท้ายบท_4[Email],ท้ายบท_4[Total points],"ยังไม่ส่ง")&lt;&gt;0,"ส่งแล้ว","ยังไม่ส่ง")</f>
        <v>ยังไม่ส่ง</v>
      </c>
      <c r="AM485" s="5">
        <f>_xlfn.XLOOKUP(Table1[[#This Row],[email]],Quiz_4[Email],Quiz_4[Total points],"ยังไม่ส่ง")</f>
        <v>8</v>
      </c>
      <c r="AN485" s="5" t="str">
        <f>IF(_xlfn.XLOOKUP(Table1[[#This Row],[email]],แบบฝึก_51[Email],แบบฝึก_51[Completion time],0)&lt;&gt;0,"ส่งแล้ว","ยังไม่ส่ง")</f>
        <v>ส่งแล้ว</v>
      </c>
      <c r="AO485" s="5" t="str">
        <f>IF(_xlfn.XLOOKUP(Table1[[#This Row],[email]],แบบฝึก_52[Email],แบบฝึก_52[Completion time],0)&lt;&gt;0,"ส่งแล้ว","ยังไม่ส่ง")</f>
        <v>ส่งแล้ว</v>
      </c>
      <c r="AP485" s="5">
        <f>_xlfn.XLOOKUP(Table1[[#This Row],[email]],ท้ายบท_5[Email],ท้ายบท_5[Total points],"ยังไม่ส่ง")</f>
        <v>15</v>
      </c>
      <c r="AQ485" s="5">
        <f>_xlfn.XLOOKUP(Table1[[#This Row],[email]],Quiz_5[Email],Quiz_5[Total points],"ยังไม่ส่ง")</f>
        <v>5</v>
      </c>
      <c r="AR485" s="37"/>
      <c r="AS485" s="4" t="str">
        <f>IF(M485&lt;10,"ยังไม่ซ่อม",IF(Table1[[#This Row],[ซ่อมแล้วกลางภาค]]="ซ่อมแล้ว","ซ่อมแล้ว","ไม่ต้องซ่อม"))</f>
        <v>ไม่ต้องซ่อม</v>
      </c>
      <c r="BN485"/>
      <c r="BO485"/>
      <c r="BP485"/>
      <c r="BQ485"/>
    </row>
    <row r="486" spans="1:69" ht="19.5" x14ac:dyDescent="0.4">
      <c r="A486" s="21">
        <v>485</v>
      </c>
      <c r="B486" s="4">
        <v>13</v>
      </c>
      <c r="C486" s="4">
        <v>28</v>
      </c>
      <c r="D486" s="4" t="s">
        <v>33731</v>
      </c>
      <c r="E486" s="4" t="s">
        <v>32396</v>
      </c>
      <c r="F486" s="4" t="s">
        <v>7172</v>
      </c>
      <c r="G486" s="4" t="s">
        <v>33732</v>
      </c>
      <c r="H486" s="4" t="s">
        <v>1705</v>
      </c>
      <c r="I486" s="24">
        <f>ROUND(COUNTIF(Table1[[#This Row],[กิจกรรม 1.1]:[ท้ายบท 1]],"&lt;&gt;ยังไม่ส่ง")*2+IF(Table1[[#This Row],[Quiz 1]]&lt;&gt;"ยังไม่ส่ง",Table1[[#This Row],[Quiz 1]]*2/10,0),0)</f>
        <v>9</v>
      </c>
      <c r="J486" s="24">
        <f>ROUND(COUNTIF(Table1[[#This Row],[แบบฝึก 2.1]:[ท้ายบท 2]],"&lt;&gt;ยังไม่ส่ง")*8/3+IF(Table1[[#This Row],[Quiz 2]]&lt;&gt;"ยังไม่ส่ง",Table1[[#This Row],[Quiz 2]]*2/10,0),0)</f>
        <v>10</v>
      </c>
      <c r="K486" s="24">
        <f>ROUND(COUNTIF(Table1[[#This Row],[แบบฝึก 3.1]:[ท้ายบท 3]],"&lt;&gt;ยังไม่ส่ง")*3/2+IF(Table1[[#This Row],[Quiz 3]]&lt;&gt;"ยังไม่ส่ง",Table1[[#This Row],[Quiz 3]]*2/10,0),0)</f>
        <v>4</v>
      </c>
      <c r="L486" s="12">
        <f>Table1[[#This Row],[บท 1 '[10']]]+Table1[[#This Row],[บท 2 '[10']]]+Table1[[#This Row],[บท 3 '[5']]]</f>
        <v>23</v>
      </c>
      <c r="M486" s="12">
        <f>IF(Table1[[#This Row],[ซ่อมแล้วกลางภาค]]="ซ่อมแล้ว",10,Table1[[#This Row],[MID '[20']2]])</f>
        <v>9</v>
      </c>
      <c r="N486" s="12">
        <f>ROUND(COUNTIF(Table1[[#This Row],[แบบฝึก 4.1]:[ท้ายบท 4]],"&lt;&gt;ยังไม่ส่ง")*8/2+IF(Table1[[#This Row],[Quiz 4]]&lt;&gt;"ยังไม่ส่ง",Table1[[#This Row],[Quiz 4]]*2/10,0),0)</f>
        <v>6</v>
      </c>
      <c r="O486" s="12"/>
      <c r="P486" s="13">
        <f>ROUND(COUNTIF(Table1[[#This Row],[แบบฝึก 5.1]:[ท้ายบท 5]],"&lt;&gt;ยังไม่ส่ง")*8/3+IF(Table1[[#This Row],[Quiz 5]]&lt;&gt;"ยังไม่ส่ง",Table1[[#This Row],[Quiz 5]]*2/10,0),0)</f>
        <v>9</v>
      </c>
      <c r="Q486" s="12">
        <f>Table1[[#This Row],[บท 4 '[10']]]+Table1[[#This Row],[นำเสนอ '[5']]]+Table1[[#This Row],[บท 5 '[10']]]</f>
        <v>15</v>
      </c>
      <c r="R486" s="12">
        <f>Table1[[#This Row],[ก่อนกลางภาค '[25']]]+Table1[[#This Row],[กลางภาค '[20']]]+Table1[[#This Row],[หลังกลางภาค '[25']]]</f>
        <v>47</v>
      </c>
      <c r="S486" s="12"/>
      <c r="T486" s="12">
        <f>Table1[[#This Row],[ปลายภาค '[30']]]+Table1[[#This Row],[ก่อนปลายภาค '[70']]]</f>
        <v>47</v>
      </c>
      <c r="U486" s="11">
        <f t="shared" si="7"/>
        <v>0</v>
      </c>
      <c r="V486" s="5" t="str">
        <f>IF(_xlfn.XLOOKUP(Table1[[#This Row],[email]],กิจกรรม_11[Email],กิจกรรม_11[Completion time],0)&lt;&gt;0,"ส่งแล้ว","ยังไม่ส่ง")</f>
        <v>ส่งแล้ว</v>
      </c>
      <c r="W486" s="5" t="str">
        <f>IF(_xlfn.XLOOKUP(Table1[[#This Row],[email]],แบบฝึก_11[Email],แบบฝึก_11[Completion time],0)&lt;&gt;0,"ส่งแล้ว","ยังไม่ส่ง")</f>
        <v>ส่งแล้ว</v>
      </c>
      <c r="X486" s="5" t="str">
        <f>IF(_xlfn.XLOOKUP(Table1[[#This Row],[email]],แบบฝึก_12[Email],แบบฝึก_12[Completion time],0)&lt;&gt;0,"ส่งแล้ว","ยังไม่ส่ง")</f>
        <v>ส่งแล้ว</v>
      </c>
      <c r="Y486" s="5">
        <f>_xlfn.XLOOKUP(Table1[[#This Row],[email]],ท้ายบท_1[Email],ท้ายบท_1[Total points],"ยังไม่ส่ง")</f>
        <v>13</v>
      </c>
      <c r="Z486" s="4">
        <f>_xlfn.XLOOKUP(Table1[[#This Row],[email]],Quiz_1[Email],Quiz_1[Total points],"ยังไม่ส่ง")</f>
        <v>7</v>
      </c>
      <c r="AA486" s="5" t="str">
        <f>IF(_xlfn.XLOOKUP(Table1[[#This Row],[email]],แบบฝึก_21[Email],แบบฝึก_21[Completion time],0)&lt;&gt;0,"ส่งแล้ว","ยังไม่ส่ง")</f>
        <v>ส่งแล้ว</v>
      </c>
      <c r="AB486" s="5" t="str">
        <f>IF(_xlfn.XLOOKUP(Table1[[#This Row],[email]],แบบฝึก_22[Email],แบบฝึก_22[Completion time],0)&lt;&gt;0,"ส่งแล้ว","ยังไม่ส่ง")</f>
        <v>ส่งแล้ว</v>
      </c>
      <c r="AC486" s="5">
        <f>_xlfn.XLOOKUP(Table1[[#This Row],[email]],ท้ายบท_2[Email],ท้ายบท_2[Total points],"ยังไม่ส่ง")</f>
        <v>5</v>
      </c>
      <c r="AD486" s="5">
        <f>_xlfn.XLOOKUP(Table1[[#This Row],[email]],Quiz_2[Email],Quiz_2[Total points],"ยังไม่ส่ง")</f>
        <v>8</v>
      </c>
      <c r="AE486" s="5" t="str">
        <f>IF(_xlfn.XLOOKUP(Table1[[#This Row],[email]],แบบฝึก_31[Email],แบบฝึก_31[Completion time],0)&lt;&gt;0,"ส่งแล้ว","ยังไม่ส่ง")</f>
        <v>ส่งแล้ว</v>
      </c>
      <c r="AF486" s="5">
        <f>_xlfn.XLOOKUP(Table1[[#This Row],[email]],ท้ายบท_3[Email],ท้ายบท_3[Total points],"ยังไม่ส่ง")</f>
        <v>10</v>
      </c>
      <c r="AG486" s="5">
        <f>_xlfn.XLOOKUP(Table1[[#This Row],[email]],Quiz_3[Email],Quiz_3[Total points],"ยังไม่ส่ง")</f>
        <v>7</v>
      </c>
      <c r="AH486" s="12">
        <v>14</v>
      </c>
      <c r="AI486" s="14">
        <v>3</v>
      </c>
      <c r="AJ486" s="12">
        <f>ROUND((Table1[[#This Row],[mid '[20']]]+Table1[[#This Row],[mid '[10']]])/2,0)</f>
        <v>9</v>
      </c>
      <c r="AK486" s="5" t="str">
        <f>IF(_xlfn.XLOOKUP(Table1[[#This Row],[email]],แบบฝึก_41[Email],แบบฝึก_41[Completion time],0)&lt;&gt;0,"ส่งแล้ว","ยังไม่ส่ง")</f>
        <v>ส่งแล้ว</v>
      </c>
      <c r="AL486" s="5" t="str">
        <f>IF(_xlfn.XLOOKUP(Table1[[#This Row],[email]],ท้ายบท_4[Email],ท้ายบท_4[Total points],"ยังไม่ส่ง")&lt;&gt;0,"ส่งแล้ว","ยังไม่ส่ง")</f>
        <v>ยังไม่ส่ง</v>
      </c>
      <c r="AM486" s="5">
        <f>_xlfn.XLOOKUP(Table1[[#This Row],[email]],Quiz_4[Email],Quiz_4[Total points],"ยังไม่ส่ง")</f>
        <v>8</v>
      </c>
      <c r="AN486" s="5" t="str">
        <f>IF(_xlfn.XLOOKUP(Table1[[#This Row],[email]],แบบฝึก_51[Email],แบบฝึก_51[Completion time],0)&lt;&gt;0,"ส่งแล้ว","ยังไม่ส่ง")</f>
        <v>ส่งแล้ว</v>
      </c>
      <c r="AO486" s="5" t="str">
        <f>IF(_xlfn.XLOOKUP(Table1[[#This Row],[email]],แบบฝึก_52[Email],แบบฝึก_52[Completion time],0)&lt;&gt;0,"ส่งแล้ว","ยังไม่ส่ง")</f>
        <v>ส่งแล้ว</v>
      </c>
      <c r="AP486" s="5">
        <f>_xlfn.XLOOKUP(Table1[[#This Row],[email]],ท้ายบท_5[Email],ท้ายบท_5[Total points],"ยังไม่ส่ง")</f>
        <v>13</v>
      </c>
      <c r="AQ486" s="5">
        <f>_xlfn.XLOOKUP(Table1[[#This Row],[email]],Quiz_5[Email],Quiz_5[Total points],"ยังไม่ส่ง")</f>
        <v>4</v>
      </c>
      <c r="AR486" s="37"/>
      <c r="AS486" s="4" t="str">
        <f>IF(M486&lt;10,"ยังไม่ซ่อม",IF(Table1[[#This Row],[ซ่อมแล้วกลางภาค]]="ซ่อมแล้ว","ซ่อมแล้ว","ไม่ต้องซ่อม"))</f>
        <v>ยังไม่ซ่อม</v>
      </c>
      <c r="BN486"/>
      <c r="BO486"/>
      <c r="BP486"/>
      <c r="BQ486"/>
    </row>
    <row r="487" spans="1:69" ht="19.5" x14ac:dyDescent="0.4">
      <c r="A487" s="21">
        <v>486</v>
      </c>
      <c r="B487" s="4">
        <v>13</v>
      </c>
      <c r="C487" s="4">
        <v>29</v>
      </c>
      <c r="D487" s="4" t="s">
        <v>33733</v>
      </c>
      <c r="E487" s="4" t="s">
        <v>32396</v>
      </c>
      <c r="F487" s="4" t="s">
        <v>33734</v>
      </c>
      <c r="G487" s="4" t="s">
        <v>33735</v>
      </c>
      <c r="H487" s="4" t="s">
        <v>1506</v>
      </c>
      <c r="I487" s="24">
        <f>ROUND(COUNTIF(Table1[[#This Row],[กิจกรรม 1.1]:[ท้ายบท 1]],"&lt;&gt;ยังไม่ส่ง")*2+IF(Table1[[#This Row],[Quiz 1]]&lt;&gt;"ยังไม่ส่ง",Table1[[#This Row],[Quiz 1]]*2/10,0),0)</f>
        <v>10</v>
      </c>
      <c r="J487" s="24">
        <f>ROUND(COUNTIF(Table1[[#This Row],[แบบฝึก 2.1]:[ท้ายบท 2]],"&lt;&gt;ยังไม่ส่ง")*8/3+IF(Table1[[#This Row],[Quiz 2]]&lt;&gt;"ยังไม่ส่ง",Table1[[#This Row],[Quiz 2]]*2/10,0),0)</f>
        <v>10</v>
      </c>
      <c r="K487" s="24">
        <f>ROUND(COUNTIF(Table1[[#This Row],[แบบฝึก 3.1]:[ท้ายบท 3]],"&lt;&gt;ยังไม่ส่ง")*3/2+IF(Table1[[#This Row],[Quiz 3]]&lt;&gt;"ยังไม่ส่ง",Table1[[#This Row],[Quiz 3]]*2/10,0),0)</f>
        <v>4</v>
      </c>
      <c r="L487" s="12">
        <f>Table1[[#This Row],[บท 1 '[10']]]+Table1[[#This Row],[บท 2 '[10']]]+Table1[[#This Row],[บท 3 '[5']]]</f>
        <v>24</v>
      </c>
      <c r="M487" s="12">
        <f>IF(Table1[[#This Row],[ซ่อมแล้วกลางภาค]]="ซ่อมแล้ว",10,Table1[[#This Row],[MID '[20']2]])</f>
        <v>13</v>
      </c>
      <c r="N487" s="12">
        <f>ROUND(COUNTIF(Table1[[#This Row],[แบบฝึก 4.1]:[ท้ายบท 4]],"&lt;&gt;ยังไม่ส่ง")*8/2+IF(Table1[[#This Row],[Quiz 4]]&lt;&gt;"ยังไม่ส่ง",Table1[[#This Row],[Quiz 4]]*2/10,0),0)</f>
        <v>5</v>
      </c>
      <c r="O487" s="12"/>
      <c r="P487" s="13">
        <f>ROUND(COUNTIF(Table1[[#This Row],[แบบฝึก 5.1]:[ท้ายบท 5]],"&lt;&gt;ยังไม่ส่ง")*8/3+IF(Table1[[#This Row],[Quiz 5]]&lt;&gt;"ยังไม่ส่ง",Table1[[#This Row],[Quiz 5]]*2/10,0),0)</f>
        <v>9</v>
      </c>
      <c r="Q487" s="12">
        <f>Table1[[#This Row],[บท 4 '[10']]]+Table1[[#This Row],[นำเสนอ '[5']]]+Table1[[#This Row],[บท 5 '[10']]]</f>
        <v>14</v>
      </c>
      <c r="R487" s="12">
        <f>Table1[[#This Row],[ก่อนกลางภาค '[25']]]+Table1[[#This Row],[กลางภาค '[20']]]+Table1[[#This Row],[หลังกลางภาค '[25']]]</f>
        <v>51</v>
      </c>
      <c r="S487" s="12"/>
      <c r="T487" s="12">
        <f>Table1[[#This Row],[ปลายภาค '[30']]]+Table1[[#This Row],[ก่อนปลายภาค '[70']]]</f>
        <v>51</v>
      </c>
      <c r="U487" s="11">
        <f t="shared" si="7"/>
        <v>1</v>
      </c>
      <c r="V487" s="5" t="str">
        <f>IF(_xlfn.XLOOKUP(Table1[[#This Row],[email]],กิจกรรม_11[Email],กิจกรรม_11[Completion time],0)&lt;&gt;0,"ส่งแล้ว","ยังไม่ส่ง")</f>
        <v>ส่งแล้ว</v>
      </c>
      <c r="W487" s="5" t="str">
        <f>IF(_xlfn.XLOOKUP(Table1[[#This Row],[email]],แบบฝึก_11[Email],แบบฝึก_11[Completion time],0)&lt;&gt;0,"ส่งแล้ว","ยังไม่ส่ง")</f>
        <v>ส่งแล้ว</v>
      </c>
      <c r="X487" s="5" t="str">
        <f>IF(_xlfn.XLOOKUP(Table1[[#This Row],[email]],แบบฝึก_12[Email],แบบฝึก_12[Completion time],0)&lt;&gt;0,"ส่งแล้ว","ยังไม่ส่ง")</f>
        <v>ส่งแล้ว</v>
      </c>
      <c r="Y487" s="5">
        <f>_xlfn.XLOOKUP(Table1[[#This Row],[email]],ท้ายบท_1[Email],ท้ายบท_1[Total points],"ยังไม่ส่ง")</f>
        <v>19</v>
      </c>
      <c r="Z487" s="4">
        <f>_xlfn.XLOOKUP(Table1[[#This Row],[email]],Quiz_1[Email],Quiz_1[Total points],"ยังไม่ส่ง")</f>
        <v>8</v>
      </c>
      <c r="AA487" s="5" t="str">
        <f>IF(_xlfn.XLOOKUP(Table1[[#This Row],[email]],แบบฝึก_21[Email],แบบฝึก_21[Completion time],0)&lt;&gt;0,"ส่งแล้ว","ยังไม่ส่ง")</f>
        <v>ส่งแล้ว</v>
      </c>
      <c r="AB487" s="5" t="str">
        <f>IF(_xlfn.XLOOKUP(Table1[[#This Row],[email]],แบบฝึก_22[Email],แบบฝึก_22[Completion time],0)&lt;&gt;0,"ส่งแล้ว","ยังไม่ส่ง")</f>
        <v>ส่งแล้ว</v>
      </c>
      <c r="AC487" s="5">
        <f>_xlfn.XLOOKUP(Table1[[#This Row],[email]],ท้ายบท_2[Email],ท้ายบท_2[Total points],"ยังไม่ส่ง")</f>
        <v>7</v>
      </c>
      <c r="AD487" s="5">
        <f>_xlfn.XLOOKUP(Table1[[#This Row],[email]],Quiz_2[Email],Quiz_2[Total points],"ยังไม่ส่ง")</f>
        <v>9</v>
      </c>
      <c r="AE487" s="5" t="str">
        <f>IF(_xlfn.XLOOKUP(Table1[[#This Row],[email]],แบบฝึก_31[Email],แบบฝึก_31[Completion time],0)&lt;&gt;0,"ส่งแล้ว","ยังไม่ส่ง")</f>
        <v>ส่งแล้ว</v>
      </c>
      <c r="AF487" s="5">
        <f>_xlfn.XLOOKUP(Table1[[#This Row],[email]],ท้ายบท_3[Email],ท้ายบท_3[Total points],"ยังไม่ส่ง")</f>
        <v>7</v>
      </c>
      <c r="AG487" s="5">
        <f>_xlfn.XLOOKUP(Table1[[#This Row],[email]],Quiz_3[Email],Quiz_3[Total points],"ยังไม่ส่ง")</f>
        <v>4</v>
      </c>
      <c r="AH487" s="12">
        <v>17</v>
      </c>
      <c r="AI487" s="14">
        <v>9</v>
      </c>
      <c r="AJ487" s="12">
        <f>ROUND((Table1[[#This Row],[mid '[20']]]+Table1[[#This Row],[mid '[10']]])/2,0)</f>
        <v>13</v>
      </c>
      <c r="AK487" s="5" t="str">
        <f>IF(_xlfn.XLOOKUP(Table1[[#This Row],[email]],แบบฝึก_41[Email],แบบฝึก_41[Completion time],0)&lt;&gt;0,"ส่งแล้ว","ยังไม่ส่ง")</f>
        <v>ส่งแล้ว</v>
      </c>
      <c r="AL487" s="5" t="str">
        <f>IF(_xlfn.XLOOKUP(Table1[[#This Row],[email]],ท้ายบท_4[Email],ท้ายบท_4[Total points],"ยังไม่ส่ง")&lt;&gt;0,"ส่งแล้ว","ยังไม่ส่ง")</f>
        <v>ยังไม่ส่ง</v>
      </c>
      <c r="AM487" s="5">
        <f>_xlfn.XLOOKUP(Table1[[#This Row],[email]],Quiz_4[Email],Quiz_4[Total points],"ยังไม่ส่ง")</f>
        <v>7</v>
      </c>
      <c r="AN487" s="5" t="str">
        <f>IF(_xlfn.XLOOKUP(Table1[[#This Row],[email]],แบบฝึก_51[Email],แบบฝึก_51[Completion time],0)&lt;&gt;0,"ส่งแล้ว","ยังไม่ส่ง")</f>
        <v>ส่งแล้ว</v>
      </c>
      <c r="AO487" s="5" t="str">
        <f>IF(_xlfn.XLOOKUP(Table1[[#This Row],[email]],แบบฝึก_52[Email],แบบฝึก_52[Completion time],0)&lt;&gt;0,"ส่งแล้ว","ยังไม่ส่ง")</f>
        <v>ส่งแล้ว</v>
      </c>
      <c r="AP487" s="5">
        <f>_xlfn.XLOOKUP(Table1[[#This Row],[email]],ท้ายบท_5[Email],ท้ายบท_5[Total points],"ยังไม่ส่ง")</f>
        <v>17</v>
      </c>
      <c r="AQ487" s="5">
        <f>_xlfn.XLOOKUP(Table1[[#This Row],[email]],Quiz_5[Email],Quiz_5[Total points],"ยังไม่ส่ง")</f>
        <v>5</v>
      </c>
      <c r="AR487" s="37"/>
      <c r="AS487" s="4" t="str">
        <f>IF(M487&lt;10,"ยังไม่ซ่อม",IF(Table1[[#This Row],[ซ่อมแล้วกลางภาค]]="ซ่อมแล้ว","ซ่อมแล้ว","ไม่ต้องซ่อม"))</f>
        <v>ไม่ต้องซ่อม</v>
      </c>
      <c r="BN487"/>
      <c r="BO487"/>
      <c r="BP487"/>
      <c r="BQ487"/>
    </row>
    <row r="488" spans="1:69" ht="19.5" x14ac:dyDescent="0.4">
      <c r="A488" s="21">
        <v>487</v>
      </c>
      <c r="B488" s="4">
        <v>13</v>
      </c>
      <c r="C488" s="4">
        <v>30</v>
      </c>
      <c r="D488" s="4" t="s">
        <v>33736</v>
      </c>
      <c r="E488" s="4" t="s">
        <v>32396</v>
      </c>
      <c r="F488" s="4" t="s">
        <v>23729</v>
      </c>
      <c r="G488" s="4" t="s">
        <v>33737</v>
      </c>
      <c r="H488" s="4" t="s">
        <v>1683</v>
      </c>
      <c r="I488" s="24">
        <f>ROUND(COUNTIF(Table1[[#This Row],[กิจกรรม 1.1]:[ท้ายบท 1]],"&lt;&gt;ยังไม่ส่ง")*2+IF(Table1[[#This Row],[Quiz 1]]&lt;&gt;"ยังไม่ส่ง",Table1[[#This Row],[Quiz 1]]*2/10,0),0)</f>
        <v>10</v>
      </c>
      <c r="J488" s="24">
        <f>ROUND(COUNTIF(Table1[[#This Row],[แบบฝึก 2.1]:[ท้ายบท 2]],"&lt;&gt;ยังไม่ส่ง")*8/3+IF(Table1[[#This Row],[Quiz 2]]&lt;&gt;"ยังไม่ส่ง",Table1[[#This Row],[Quiz 2]]*2/10,0),0)</f>
        <v>10</v>
      </c>
      <c r="K488" s="24">
        <f>ROUND(COUNTIF(Table1[[#This Row],[แบบฝึก 3.1]:[ท้ายบท 3]],"&lt;&gt;ยังไม่ส่ง")*3/2+IF(Table1[[#This Row],[Quiz 3]]&lt;&gt;"ยังไม่ส่ง",Table1[[#This Row],[Quiz 3]]*2/10,0),0)</f>
        <v>5</v>
      </c>
      <c r="L488" s="12">
        <f>Table1[[#This Row],[บท 1 '[10']]]+Table1[[#This Row],[บท 2 '[10']]]+Table1[[#This Row],[บท 3 '[5']]]</f>
        <v>25</v>
      </c>
      <c r="M488" s="12">
        <f>IF(Table1[[#This Row],[ซ่อมแล้วกลางภาค]]="ซ่อมแล้ว",10,Table1[[#This Row],[MID '[20']2]])</f>
        <v>11</v>
      </c>
      <c r="N488" s="12">
        <f>ROUND(COUNTIF(Table1[[#This Row],[แบบฝึก 4.1]:[ท้ายบท 4]],"&lt;&gt;ยังไม่ส่ง")*8/2+IF(Table1[[#This Row],[Quiz 4]]&lt;&gt;"ยังไม่ส่ง",Table1[[#This Row],[Quiz 4]]*2/10,0),0)</f>
        <v>6</v>
      </c>
      <c r="O488" s="12"/>
      <c r="P488" s="13">
        <f>ROUND(COUNTIF(Table1[[#This Row],[แบบฝึก 5.1]:[ท้ายบท 5]],"&lt;&gt;ยังไม่ส่ง")*8/3+IF(Table1[[#This Row],[Quiz 5]]&lt;&gt;"ยังไม่ส่ง",Table1[[#This Row],[Quiz 5]]*2/10,0),0)</f>
        <v>10</v>
      </c>
      <c r="Q488" s="12">
        <f>Table1[[#This Row],[บท 4 '[10']]]+Table1[[#This Row],[นำเสนอ '[5']]]+Table1[[#This Row],[บท 5 '[10']]]</f>
        <v>16</v>
      </c>
      <c r="R488" s="12">
        <f>Table1[[#This Row],[ก่อนกลางภาค '[25']]]+Table1[[#This Row],[กลางภาค '[20']]]+Table1[[#This Row],[หลังกลางภาค '[25']]]</f>
        <v>52</v>
      </c>
      <c r="S488" s="12"/>
      <c r="T488" s="12">
        <f>Table1[[#This Row],[ปลายภาค '[30']]]+Table1[[#This Row],[ก่อนปลายภาค '[70']]]</f>
        <v>52</v>
      </c>
      <c r="U488" s="11">
        <f t="shared" si="7"/>
        <v>1</v>
      </c>
      <c r="V488" s="5" t="str">
        <f>IF(_xlfn.XLOOKUP(Table1[[#This Row],[email]],กิจกรรม_11[Email],กิจกรรม_11[Completion time],0)&lt;&gt;0,"ส่งแล้ว","ยังไม่ส่ง")</f>
        <v>ส่งแล้ว</v>
      </c>
      <c r="W488" s="5" t="str">
        <f>IF(_xlfn.XLOOKUP(Table1[[#This Row],[email]],แบบฝึก_11[Email],แบบฝึก_11[Completion time],0)&lt;&gt;0,"ส่งแล้ว","ยังไม่ส่ง")</f>
        <v>ส่งแล้ว</v>
      </c>
      <c r="X488" s="5" t="str">
        <f>IF(_xlfn.XLOOKUP(Table1[[#This Row],[email]],แบบฝึก_12[Email],แบบฝึก_12[Completion time],0)&lt;&gt;0,"ส่งแล้ว","ยังไม่ส่ง")</f>
        <v>ส่งแล้ว</v>
      </c>
      <c r="Y488" s="5">
        <f>_xlfn.XLOOKUP(Table1[[#This Row],[email]],ท้ายบท_1[Email],ท้ายบท_1[Total points],"ยังไม่ส่ง")</f>
        <v>17</v>
      </c>
      <c r="Z488" s="4">
        <f>_xlfn.XLOOKUP(Table1[[#This Row],[email]],Quiz_1[Email],Quiz_1[Total points],"ยังไม่ส่ง")</f>
        <v>8</v>
      </c>
      <c r="AA488" s="5" t="str">
        <f>IF(_xlfn.XLOOKUP(Table1[[#This Row],[email]],แบบฝึก_21[Email],แบบฝึก_21[Completion time],0)&lt;&gt;0,"ส่งแล้ว","ยังไม่ส่ง")</f>
        <v>ส่งแล้ว</v>
      </c>
      <c r="AB488" s="5" t="str">
        <f>IF(_xlfn.XLOOKUP(Table1[[#This Row],[email]],แบบฝึก_22[Email],แบบฝึก_22[Completion time],0)&lt;&gt;0,"ส่งแล้ว","ยังไม่ส่ง")</f>
        <v>ส่งแล้ว</v>
      </c>
      <c r="AC488" s="5">
        <f>_xlfn.XLOOKUP(Table1[[#This Row],[email]],ท้ายบท_2[Email],ท้ายบท_2[Total points],"ยังไม่ส่ง")</f>
        <v>6</v>
      </c>
      <c r="AD488" s="5">
        <f>_xlfn.XLOOKUP(Table1[[#This Row],[email]],Quiz_2[Email],Quiz_2[Total points],"ยังไม่ส่ง")</f>
        <v>9</v>
      </c>
      <c r="AE488" s="5" t="str">
        <f>IF(_xlfn.XLOOKUP(Table1[[#This Row],[email]],แบบฝึก_31[Email],แบบฝึก_31[Completion time],0)&lt;&gt;0,"ส่งแล้ว","ยังไม่ส่ง")</f>
        <v>ส่งแล้ว</v>
      </c>
      <c r="AF488" s="5">
        <f>_xlfn.XLOOKUP(Table1[[#This Row],[email]],ท้ายบท_3[Email],ท้ายบท_3[Total points],"ยังไม่ส่ง")</f>
        <v>3</v>
      </c>
      <c r="AG488" s="5">
        <f>_xlfn.XLOOKUP(Table1[[#This Row],[email]],Quiz_3[Email],Quiz_3[Total points],"ยังไม่ส่ง")</f>
        <v>8</v>
      </c>
      <c r="AH488" s="12">
        <v>16</v>
      </c>
      <c r="AI488" s="14">
        <v>5</v>
      </c>
      <c r="AJ488" s="12">
        <f>ROUND((Table1[[#This Row],[mid '[20']]]+Table1[[#This Row],[mid '[10']]])/2,0)</f>
        <v>11</v>
      </c>
      <c r="AK488" s="5" t="str">
        <f>IF(_xlfn.XLOOKUP(Table1[[#This Row],[email]],แบบฝึก_41[Email],แบบฝึก_41[Completion time],0)&lt;&gt;0,"ส่งแล้ว","ยังไม่ส่ง")</f>
        <v>ส่งแล้ว</v>
      </c>
      <c r="AL488" s="5" t="str">
        <f>IF(_xlfn.XLOOKUP(Table1[[#This Row],[email]],ท้ายบท_4[Email],ท้ายบท_4[Total points],"ยังไม่ส่ง")&lt;&gt;0,"ส่งแล้ว","ยังไม่ส่ง")</f>
        <v>ยังไม่ส่ง</v>
      </c>
      <c r="AM488" s="5">
        <f>_xlfn.XLOOKUP(Table1[[#This Row],[email]],Quiz_4[Email],Quiz_4[Total points],"ยังไม่ส่ง")</f>
        <v>9</v>
      </c>
      <c r="AN488" s="5" t="str">
        <f>IF(_xlfn.XLOOKUP(Table1[[#This Row],[email]],แบบฝึก_51[Email],แบบฝึก_51[Completion time],0)&lt;&gt;0,"ส่งแล้ว","ยังไม่ส่ง")</f>
        <v>ส่งแล้ว</v>
      </c>
      <c r="AO488" s="5" t="str">
        <f>IF(_xlfn.XLOOKUP(Table1[[#This Row],[email]],แบบฝึก_52[Email],แบบฝึก_52[Completion time],0)&lt;&gt;0,"ส่งแล้ว","ยังไม่ส่ง")</f>
        <v>ส่งแล้ว</v>
      </c>
      <c r="AP488" s="5">
        <f>_xlfn.XLOOKUP(Table1[[#This Row],[email]],ท้ายบท_5[Email],ท้ายบท_5[Total points],"ยังไม่ส่ง")</f>
        <v>15</v>
      </c>
      <c r="AQ488" s="5">
        <f>_xlfn.XLOOKUP(Table1[[#This Row],[email]],Quiz_5[Email],Quiz_5[Total points],"ยังไม่ส่ง")</f>
        <v>8</v>
      </c>
      <c r="AR488" s="37"/>
      <c r="AS488" s="4" t="str">
        <f>IF(M488&lt;10,"ยังไม่ซ่อม",IF(Table1[[#This Row],[ซ่อมแล้วกลางภาค]]="ซ่อมแล้ว","ซ่อมแล้ว","ไม่ต้องซ่อม"))</f>
        <v>ไม่ต้องซ่อม</v>
      </c>
      <c r="BN488"/>
      <c r="BO488"/>
      <c r="BP488"/>
      <c r="BQ488"/>
    </row>
    <row r="489" spans="1:69" ht="19.5" x14ac:dyDescent="0.4">
      <c r="A489" s="21">
        <v>488</v>
      </c>
      <c r="B489" s="4">
        <v>13</v>
      </c>
      <c r="C489" s="4">
        <v>31</v>
      </c>
      <c r="D489" s="4" t="s">
        <v>33738</v>
      </c>
      <c r="E489" s="4" t="s">
        <v>32396</v>
      </c>
      <c r="F489" s="4" t="s">
        <v>33739</v>
      </c>
      <c r="G489" s="4" t="s">
        <v>33740</v>
      </c>
      <c r="H489" s="4" t="s">
        <v>1791</v>
      </c>
      <c r="I489" s="24">
        <f>ROUND(COUNTIF(Table1[[#This Row],[กิจกรรม 1.1]:[ท้ายบท 1]],"&lt;&gt;ยังไม่ส่ง")*2+IF(Table1[[#This Row],[Quiz 1]]&lt;&gt;"ยังไม่ส่ง",Table1[[#This Row],[Quiz 1]]*2/10,0),0)</f>
        <v>10</v>
      </c>
      <c r="J489" s="24">
        <f>ROUND(COUNTIF(Table1[[#This Row],[แบบฝึก 2.1]:[ท้ายบท 2]],"&lt;&gt;ยังไม่ส่ง")*8/3+IF(Table1[[#This Row],[Quiz 2]]&lt;&gt;"ยังไม่ส่ง",Table1[[#This Row],[Quiz 2]]*2/10,0),0)</f>
        <v>9</v>
      </c>
      <c r="K489" s="24">
        <f>ROUND(COUNTIF(Table1[[#This Row],[แบบฝึก 3.1]:[ท้ายบท 3]],"&lt;&gt;ยังไม่ส่ง")*3/2+IF(Table1[[#This Row],[Quiz 3]]&lt;&gt;"ยังไม่ส่ง",Table1[[#This Row],[Quiz 3]]*2/10,0),0)</f>
        <v>4</v>
      </c>
      <c r="L489" s="12">
        <f>Table1[[#This Row],[บท 1 '[10']]]+Table1[[#This Row],[บท 2 '[10']]]+Table1[[#This Row],[บท 3 '[5']]]</f>
        <v>23</v>
      </c>
      <c r="M489" s="12">
        <f>IF(Table1[[#This Row],[ซ่อมแล้วกลางภาค]]="ซ่อมแล้ว",10,Table1[[#This Row],[MID '[20']2]])</f>
        <v>10</v>
      </c>
      <c r="N489" s="12">
        <f>ROUND(COUNTIF(Table1[[#This Row],[แบบฝึก 4.1]:[ท้ายบท 4]],"&lt;&gt;ยังไม่ส่ง")*8/2+IF(Table1[[#This Row],[Quiz 4]]&lt;&gt;"ยังไม่ส่ง",Table1[[#This Row],[Quiz 4]]*2/10,0),0)</f>
        <v>5</v>
      </c>
      <c r="O489" s="12"/>
      <c r="P489" s="13">
        <f>ROUND(COUNTIF(Table1[[#This Row],[แบบฝึก 5.1]:[ท้ายบท 5]],"&lt;&gt;ยังไม่ส่ง")*8/3+IF(Table1[[#This Row],[Quiz 5]]&lt;&gt;"ยังไม่ส่ง",Table1[[#This Row],[Quiz 5]]*2/10,0),0)</f>
        <v>9</v>
      </c>
      <c r="Q489" s="12">
        <f>Table1[[#This Row],[บท 4 '[10']]]+Table1[[#This Row],[นำเสนอ '[5']]]+Table1[[#This Row],[บท 5 '[10']]]</f>
        <v>14</v>
      </c>
      <c r="R489" s="12">
        <f>Table1[[#This Row],[ก่อนกลางภาค '[25']]]+Table1[[#This Row],[กลางภาค '[20']]]+Table1[[#This Row],[หลังกลางภาค '[25']]]</f>
        <v>47</v>
      </c>
      <c r="S489" s="12"/>
      <c r="T489" s="12">
        <f>Table1[[#This Row],[ปลายภาค '[30']]]+Table1[[#This Row],[ก่อนปลายภาค '[70']]]</f>
        <v>47</v>
      </c>
      <c r="U489" s="11">
        <f t="shared" si="7"/>
        <v>0</v>
      </c>
      <c r="V489" s="5" t="str">
        <f>IF(_xlfn.XLOOKUP(Table1[[#This Row],[email]],กิจกรรม_11[Email],กิจกรรม_11[Completion time],0)&lt;&gt;0,"ส่งแล้ว","ยังไม่ส่ง")</f>
        <v>ส่งแล้ว</v>
      </c>
      <c r="W489" s="5" t="str">
        <f>IF(_xlfn.XLOOKUP(Table1[[#This Row],[email]],แบบฝึก_11[Email],แบบฝึก_11[Completion time],0)&lt;&gt;0,"ส่งแล้ว","ยังไม่ส่ง")</f>
        <v>ส่งแล้ว</v>
      </c>
      <c r="X489" s="5" t="str">
        <f>IF(_xlfn.XLOOKUP(Table1[[#This Row],[email]],แบบฝึก_12[Email],แบบฝึก_12[Completion time],0)&lt;&gt;0,"ส่งแล้ว","ยังไม่ส่ง")</f>
        <v>ส่งแล้ว</v>
      </c>
      <c r="Y489" s="5">
        <f>_xlfn.XLOOKUP(Table1[[#This Row],[email]],ท้ายบท_1[Email],ท้ายบท_1[Total points],"ยังไม่ส่ง")</f>
        <v>14</v>
      </c>
      <c r="Z489" s="4">
        <f>_xlfn.XLOOKUP(Table1[[#This Row],[email]],Quiz_1[Email],Quiz_1[Total points],"ยังไม่ส่ง")</f>
        <v>9</v>
      </c>
      <c r="AA489" s="5" t="str">
        <f>IF(_xlfn.XLOOKUP(Table1[[#This Row],[email]],แบบฝึก_21[Email],แบบฝึก_21[Completion time],0)&lt;&gt;0,"ส่งแล้ว","ยังไม่ส่ง")</f>
        <v>ส่งแล้ว</v>
      </c>
      <c r="AB489" s="5" t="str">
        <f>IF(_xlfn.XLOOKUP(Table1[[#This Row],[email]],แบบฝึก_22[Email],แบบฝึก_22[Completion time],0)&lt;&gt;0,"ส่งแล้ว","ยังไม่ส่ง")</f>
        <v>ส่งแล้ว</v>
      </c>
      <c r="AC489" s="5">
        <f>_xlfn.XLOOKUP(Table1[[#This Row],[email]],ท้ายบท_2[Email],ท้ายบท_2[Total points],"ยังไม่ส่ง")</f>
        <v>7</v>
      </c>
      <c r="AD489" s="5">
        <f>_xlfn.XLOOKUP(Table1[[#This Row],[email]],Quiz_2[Email],Quiz_2[Total points],"ยังไม่ส่ง")</f>
        <v>7</v>
      </c>
      <c r="AE489" s="5" t="str">
        <f>IF(_xlfn.XLOOKUP(Table1[[#This Row],[email]],แบบฝึก_31[Email],แบบฝึก_31[Completion time],0)&lt;&gt;0,"ส่งแล้ว","ยังไม่ส่ง")</f>
        <v>ส่งแล้ว</v>
      </c>
      <c r="AF489" s="5">
        <f>_xlfn.XLOOKUP(Table1[[#This Row],[email]],ท้ายบท_3[Email],ท้ายบท_3[Total points],"ยังไม่ส่ง")</f>
        <v>4</v>
      </c>
      <c r="AG489" s="5">
        <f>_xlfn.XLOOKUP(Table1[[#This Row],[email]],Quiz_3[Email],Quiz_3[Total points],"ยังไม่ส่ง")</f>
        <v>5</v>
      </c>
      <c r="AH489" s="12">
        <v>14</v>
      </c>
      <c r="AI489" s="14">
        <v>5</v>
      </c>
      <c r="AJ489" s="12">
        <f>ROUND((Table1[[#This Row],[mid '[20']]]+Table1[[#This Row],[mid '[10']]])/2,0)</f>
        <v>10</v>
      </c>
      <c r="AK489" s="5" t="str">
        <f>IF(_xlfn.XLOOKUP(Table1[[#This Row],[email]],แบบฝึก_41[Email],แบบฝึก_41[Completion time],0)&lt;&gt;0,"ส่งแล้ว","ยังไม่ส่ง")</f>
        <v>ส่งแล้ว</v>
      </c>
      <c r="AL489" s="5" t="str">
        <f>IF(_xlfn.XLOOKUP(Table1[[#This Row],[email]],ท้ายบท_4[Email],ท้ายบท_4[Total points],"ยังไม่ส่ง")&lt;&gt;0,"ส่งแล้ว","ยังไม่ส่ง")</f>
        <v>ยังไม่ส่ง</v>
      </c>
      <c r="AM489" s="5">
        <f>_xlfn.XLOOKUP(Table1[[#This Row],[email]],Quiz_4[Email],Quiz_4[Total points],"ยังไม่ส่ง")</f>
        <v>6</v>
      </c>
      <c r="AN489" s="5" t="str">
        <f>IF(_xlfn.XLOOKUP(Table1[[#This Row],[email]],แบบฝึก_51[Email],แบบฝึก_51[Completion time],0)&lt;&gt;0,"ส่งแล้ว","ยังไม่ส่ง")</f>
        <v>ส่งแล้ว</v>
      </c>
      <c r="AO489" s="5" t="str">
        <f>IF(_xlfn.XLOOKUP(Table1[[#This Row],[email]],แบบฝึก_52[Email],แบบฝึก_52[Completion time],0)&lt;&gt;0,"ส่งแล้ว","ยังไม่ส่ง")</f>
        <v>ส่งแล้ว</v>
      </c>
      <c r="AP489" s="5">
        <f>_xlfn.XLOOKUP(Table1[[#This Row],[email]],ท้ายบท_5[Email],ท้ายบท_5[Total points],"ยังไม่ส่ง")</f>
        <v>12</v>
      </c>
      <c r="AQ489" s="5">
        <f>_xlfn.XLOOKUP(Table1[[#This Row],[email]],Quiz_5[Email],Quiz_5[Total points],"ยังไม่ส่ง")</f>
        <v>5</v>
      </c>
      <c r="AR489" s="37"/>
      <c r="AS489" s="4" t="str">
        <f>IF(M489&lt;10,"ยังไม่ซ่อม",IF(Table1[[#This Row],[ซ่อมแล้วกลางภาค]]="ซ่อมแล้ว","ซ่อมแล้ว","ไม่ต้องซ่อม"))</f>
        <v>ไม่ต้องซ่อม</v>
      </c>
      <c r="BN489"/>
      <c r="BO489"/>
      <c r="BP489"/>
      <c r="BQ489"/>
    </row>
    <row r="490" spans="1:69" ht="19.5" x14ac:dyDescent="0.4">
      <c r="A490" s="21">
        <v>489</v>
      </c>
      <c r="B490" s="4">
        <v>13</v>
      </c>
      <c r="C490" s="4">
        <v>32</v>
      </c>
      <c r="D490" s="4" t="s">
        <v>33741</v>
      </c>
      <c r="E490" s="4" t="s">
        <v>32396</v>
      </c>
      <c r="F490" s="4" t="s">
        <v>33742</v>
      </c>
      <c r="G490" s="4" t="s">
        <v>33743</v>
      </c>
      <c r="H490" s="4" t="s">
        <v>1861</v>
      </c>
      <c r="I490" s="24">
        <f>ROUND(COUNTIF(Table1[[#This Row],[กิจกรรม 1.1]:[ท้ายบท 1]],"&lt;&gt;ยังไม่ส่ง")*2+IF(Table1[[#This Row],[Quiz 1]]&lt;&gt;"ยังไม่ส่ง",Table1[[#This Row],[Quiz 1]]*2/10,0),0)</f>
        <v>10</v>
      </c>
      <c r="J490" s="24">
        <f>ROUND(COUNTIF(Table1[[#This Row],[แบบฝึก 2.1]:[ท้ายบท 2]],"&lt;&gt;ยังไม่ส่ง")*8/3+IF(Table1[[#This Row],[Quiz 2]]&lt;&gt;"ยังไม่ส่ง",Table1[[#This Row],[Quiz 2]]*2/10,0),0)</f>
        <v>10</v>
      </c>
      <c r="K490" s="24">
        <f>ROUND(COUNTIF(Table1[[#This Row],[แบบฝึก 3.1]:[ท้ายบท 3]],"&lt;&gt;ยังไม่ส่ง")*3/2+IF(Table1[[#This Row],[Quiz 3]]&lt;&gt;"ยังไม่ส่ง",Table1[[#This Row],[Quiz 3]]*2/10,0),0)</f>
        <v>4</v>
      </c>
      <c r="L490" s="12">
        <f>Table1[[#This Row],[บท 1 '[10']]]+Table1[[#This Row],[บท 2 '[10']]]+Table1[[#This Row],[บท 3 '[5']]]</f>
        <v>24</v>
      </c>
      <c r="M490" s="12">
        <f>IF(Table1[[#This Row],[ซ่อมแล้วกลางภาค]]="ซ่อมแล้ว",10,Table1[[#This Row],[MID '[20']2]])</f>
        <v>11</v>
      </c>
      <c r="N490" s="12">
        <f>ROUND(COUNTIF(Table1[[#This Row],[แบบฝึก 4.1]:[ท้ายบท 4]],"&lt;&gt;ยังไม่ส่ง")*8/2+IF(Table1[[#This Row],[Quiz 4]]&lt;&gt;"ยังไม่ส่ง",Table1[[#This Row],[Quiz 4]]*2/10,0),0)</f>
        <v>6</v>
      </c>
      <c r="O490" s="12"/>
      <c r="P490" s="13">
        <f>ROUND(COUNTIF(Table1[[#This Row],[แบบฝึก 5.1]:[ท้ายบท 5]],"&lt;&gt;ยังไม่ส่ง")*8/3+IF(Table1[[#This Row],[Quiz 5]]&lt;&gt;"ยังไม่ส่ง",Table1[[#This Row],[Quiz 5]]*2/10,0),0)</f>
        <v>9</v>
      </c>
      <c r="Q490" s="12">
        <f>Table1[[#This Row],[บท 4 '[10']]]+Table1[[#This Row],[นำเสนอ '[5']]]+Table1[[#This Row],[บท 5 '[10']]]</f>
        <v>15</v>
      </c>
      <c r="R490" s="12">
        <f>Table1[[#This Row],[ก่อนกลางภาค '[25']]]+Table1[[#This Row],[กลางภาค '[20']]]+Table1[[#This Row],[หลังกลางภาค '[25']]]</f>
        <v>50</v>
      </c>
      <c r="S490" s="12"/>
      <c r="T490" s="12">
        <f>Table1[[#This Row],[ปลายภาค '[30']]]+Table1[[#This Row],[ก่อนปลายภาค '[70']]]</f>
        <v>50</v>
      </c>
      <c r="U490" s="11">
        <f t="shared" si="7"/>
        <v>1</v>
      </c>
      <c r="V490" s="5" t="str">
        <f>IF(_xlfn.XLOOKUP(Table1[[#This Row],[email]],กิจกรรม_11[Email],กิจกรรม_11[Completion time],0)&lt;&gt;0,"ส่งแล้ว","ยังไม่ส่ง")</f>
        <v>ส่งแล้ว</v>
      </c>
      <c r="W490" s="5" t="str">
        <f>IF(_xlfn.XLOOKUP(Table1[[#This Row],[email]],แบบฝึก_11[Email],แบบฝึก_11[Completion time],0)&lt;&gt;0,"ส่งแล้ว","ยังไม่ส่ง")</f>
        <v>ส่งแล้ว</v>
      </c>
      <c r="X490" s="5" t="str">
        <f>IF(_xlfn.XLOOKUP(Table1[[#This Row],[email]],แบบฝึก_12[Email],แบบฝึก_12[Completion time],0)&lt;&gt;0,"ส่งแล้ว","ยังไม่ส่ง")</f>
        <v>ส่งแล้ว</v>
      </c>
      <c r="Y490" s="5">
        <f>_xlfn.XLOOKUP(Table1[[#This Row],[email]],ท้ายบท_1[Email],ท้ายบท_1[Total points],"ยังไม่ส่ง")</f>
        <v>16</v>
      </c>
      <c r="Z490" s="4">
        <f>_xlfn.XLOOKUP(Table1[[#This Row],[email]],Quiz_1[Email],Quiz_1[Total points],"ยังไม่ส่ง")</f>
        <v>8</v>
      </c>
      <c r="AA490" s="5" t="str">
        <f>IF(_xlfn.XLOOKUP(Table1[[#This Row],[email]],แบบฝึก_21[Email],แบบฝึก_21[Completion time],0)&lt;&gt;0,"ส่งแล้ว","ยังไม่ส่ง")</f>
        <v>ส่งแล้ว</v>
      </c>
      <c r="AB490" s="5" t="str">
        <f>IF(_xlfn.XLOOKUP(Table1[[#This Row],[email]],แบบฝึก_22[Email],แบบฝึก_22[Completion time],0)&lt;&gt;0,"ส่งแล้ว","ยังไม่ส่ง")</f>
        <v>ส่งแล้ว</v>
      </c>
      <c r="AC490" s="5">
        <f>_xlfn.XLOOKUP(Table1[[#This Row],[email]],ท้ายบท_2[Email],ท้ายบท_2[Total points],"ยังไม่ส่ง")</f>
        <v>13</v>
      </c>
      <c r="AD490" s="5">
        <f>_xlfn.XLOOKUP(Table1[[#This Row],[email]],Quiz_2[Email],Quiz_2[Total points],"ยังไม่ส่ง")</f>
        <v>9</v>
      </c>
      <c r="AE490" s="5" t="str">
        <f>IF(_xlfn.XLOOKUP(Table1[[#This Row],[email]],แบบฝึก_31[Email],แบบฝึก_31[Completion time],0)&lt;&gt;0,"ส่งแล้ว","ยังไม่ส่ง")</f>
        <v>ส่งแล้ว</v>
      </c>
      <c r="AF490" s="5">
        <f>_xlfn.XLOOKUP(Table1[[#This Row],[email]],ท้ายบท_3[Email],ท้ายบท_3[Total points],"ยังไม่ส่ง")</f>
        <v>11</v>
      </c>
      <c r="AG490" s="5">
        <f>_xlfn.XLOOKUP(Table1[[#This Row],[email]],Quiz_3[Email],Quiz_3[Total points],"ยังไม่ส่ง")</f>
        <v>4</v>
      </c>
      <c r="AH490" s="12">
        <v>17</v>
      </c>
      <c r="AI490" s="14">
        <v>4</v>
      </c>
      <c r="AJ490" s="12">
        <f>ROUND((Table1[[#This Row],[mid '[20']]]+Table1[[#This Row],[mid '[10']]])/2,0)</f>
        <v>11</v>
      </c>
      <c r="AK490" s="5" t="str">
        <f>IF(_xlfn.XLOOKUP(Table1[[#This Row],[email]],แบบฝึก_41[Email],แบบฝึก_41[Completion time],0)&lt;&gt;0,"ส่งแล้ว","ยังไม่ส่ง")</f>
        <v>ส่งแล้ว</v>
      </c>
      <c r="AL490" s="5" t="str">
        <f>IF(_xlfn.XLOOKUP(Table1[[#This Row],[email]],ท้ายบท_4[Email],ท้ายบท_4[Total points],"ยังไม่ส่ง")&lt;&gt;0,"ส่งแล้ว","ยังไม่ส่ง")</f>
        <v>ยังไม่ส่ง</v>
      </c>
      <c r="AM490" s="5">
        <f>_xlfn.XLOOKUP(Table1[[#This Row],[email]],Quiz_4[Email],Quiz_4[Total points],"ยังไม่ส่ง")</f>
        <v>10</v>
      </c>
      <c r="AN490" s="5" t="str">
        <f>IF(_xlfn.XLOOKUP(Table1[[#This Row],[email]],แบบฝึก_51[Email],แบบฝึก_51[Completion time],0)&lt;&gt;0,"ส่งแล้ว","ยังไม่ส่ง")</f>
        <v>ส่งแล้ว</v>
      </c>
      <c r="AO490" s="5" t="str">
        <f>IF(_xlfn.XLOOKUP(Table1[[#This Row],[email]],แบบฝึก_52[Email],แบบฝึก_52[Completion time],0)&lt;&gt;0,"ส่งแล้ว","ยังไม่ส่ง")</f>
        <v>ส่งแล้ว</v>
      </c>
      <c r="AP490" s="5">
        <f>_xlfn.XLOOKUP(Table1[[#This Row],[email]],ท้ายบท_5[Email],ท้ายบท_5[Total points],"ยังไม่ส่ง")</f>
        <v>16</v>
      </c>
      <c r="AQ490" s="5">
        <f>_xlfn.XLOOKUP(Table1[[#This Row],[email]],Quiz_5[Email],Quiz_5[Total points],"ยังไม่ส่ง")</f>
        <v>6</v>
      </c>
      <c r="AR490" s="37"/>
      <c r="AS490" s="4" t="str">
        <f>IF(M490&lt;10,"ยังไม่ซ่อม",IF(Table1[[#This Row],[ซ่อมแล้วกลางภาค]]="ซ่อมแล้ว","ซ่อมแล้ว","ไม่ต้องซ่อม"))</f>
        <v>ไม่ต้องซ่อม</v>
      </c>
      <c r="BN490"/>
      <c r="BO490"/>
      <c r="BP490"/>
      <c r="BQ490"/>
    </row>
    <row r="491" spans="1:69" ht="19.5" x14ac:dyDescent="0.4">
      <c r="A491" s="21">
        <v>490</v>
      </c>
      <c r="B491" s="4">
        <v>13</v>
      </c>
      <c r="C491" s="4">
        <v>33</v>
      </c>
      <c r="D491" s="4" t="s">
        <v>33744</v>
      </c>
      <c r="E491" s="4" t="s">
        <v>32396</v>
      </c>
      <c r="F491" s="4" t="s">
        <v>32862</v>
      </c>
      <c r="G491" s="4" t="s">
        <v>33745</v>
      </c>
      <c r="H491" s="4" t="s">
        <v>1617</v>
      </c>
      <c r="I491" s="24">
        <f>ROUND(COUNTIF(Table1[[#This Row],[กิจกรรม 1.1]:[ท้ายบท 1]],"&lt;&gt;ยังไม่ส่ง")*2+IF(Table1[[#This Row],[Quiz 1]]&lt;&gt;"ยังไม่ส่ง",Table1[[#This Row],[Quiz 1]]*2/10,0),0)</f>
        <v>10</v>
      </c>
      <c r="J491" s="24">
        <f>ROUND(COUNTIF(Table1[[#This Row],[แบบฝึก 2.1]:[ท้ายบท 2]],"&lt;&gt;ยังไม่ส่ง")*8/3+IF(Table1[[#This Row],[Quiz 2]]&lt;&gt;"ยังไม่ส่ง",Table1[[#This Row],[Quiz 2]]*2/10,0),0)</f>
        <v>10</v>
      </c>
      <c r="K491" s="24">
        <f>ROUND(COUNTIF(Table1[[#This Row],[แบบฝึก 3.1]:[ท้ายบท 3]],"&lt;&gt;ยังไม่ส่ง")*3/2+IF(Table1[[#This Row],[Quiz 3]]&lt;&gt;"ยังไม่ส่ง",Table1[[#This Row],[Quiz 3]]*2/10,0),0)</f>
        <v>4</v>
      </c>
      <c r="L491" s="12">
        <f>Table1[[#This Row],[บท 1 '[10']]]+Table1[[#This Row],[บท 2 '[10']]]+Table1[[#This Row],[บท 3 '[5']]]</f>
        <v>24</v>
      </c>
      <c r="M491" s="12">
        <f>IF(Table1[[#This Row],[ซ่อมแล้วกลางภาค]]="ซ่อมแล้ว",10,Table1[[#This Row],[MID '[20']2]])</f>
        <v>11</v>
      </c>
      <c r="N491" s="12">
        <f>ROUND(COUNTIF(Table1[[#This Row],[แบบฝึก 4.1]:[ท้ายบท 4]],"&lt;&gt;ยังไม่ส่ง")*8/2+IF(Table1[[#This Row],[Quiz 4]]&lt;&gt;"ยังไม่ส่ง",Table1[[#This Row],[Quiz 4]]*2/10,0),0)</f>
        <v>5</v>
      </c>
      <c r="O491" s="12"/>
      <c r="P491" s="13">
        <f>ROUND(COUNTIF(Table1[[#This Row],[แบบฝึก 5.1]:[ท้ายบท 5]],"&lt;&gt;ยังไม่ส่ง")*8/3+IF(Table1[[#This Row],[Quiz 5]]&lt;&gt;"ยังไม่ส่ง",Table1[[#This Row],[Quiz 5]]*2/10,0),0)</f>
        <v>9</v>
      </c>
      <c r="Q491" s="12">
        <f>Table1[[#This Row],[บท 4 '[10']]]+Table1[[#This Row],[นำเสนอ '[5']]]+Table1[[#This Row],[บท 5 '[10']]]</f>
        <v>14</v>
      </c>
      <c r="R491" s="12">
        <f>Table1[[#This Row],[ก่อนกลางภาค '[25']]]+Table1[[#This Row],[กลางภาค '[20']]]+Table1[[#This Row],[หลังกลางภาค '[25']]]</f>
        <v>49</v>
      </c>
      <c r="S491" s="12"/>
      <c r="T491" s="12">
        <f>Table1[[#This Row],[ปลายภาค '[30']]]+Table1[[#This Row],[ก่อนปลายภาค '[70']]]</f>
        <v>49</v>
      </c>
      <c r="U491" s="11">
        <f t="shared" si="7"/>
        <v>0</v>
      </c>
      <c r="V491" s="5" t="str">
        <f>IF(_xlfn.XLOOKUP(Table1[[#This Row],[email]],กิจกรรม_11[Email],กิจกรรม_11[Completion time],0)&lt;&gt;0,"ส่งแล้ว","ยังไม่ส่ง")</f>
        <v>ส่งแล้ว</v>
      </c>
      <c r="W491" s="5" t="str">
        <f>IF(_xlfn.XLOOKUP(Table1[[#This Row],[email]],แบบฝึก_11[Email],แบบฝึก_11[Completion time],0)&lt;&gt;0,"ส่งแล้ว","ยังไม่ส่ง")</f>
        <v>ส่งแล้ว</v>
      </c>
      <c r="X491" s="5" t="str">
        <f>IF(_xlfn.XLOOKUP(Table1[[#This Row],[email]],แบบฝึก_12[Email],แบบฝึก_12[Completion time],0)&lt;&gt;0,"ส่งแล้ว","ยังไม่ส่ง")</f>
        <v>ส่งแล้ว</v>
      </c>
      <c r="Y491" s="5">
        <f>_xlfn.XLOOKUP(Table1[[#This Row],[email]],ท้ายบท_1[Email],ท้ายบท_1[Total points],"ยังไม่ส่ง")</f>
        <v>17</v>
      </c>
      <c r="Z491" s="4">
        <f>_xlfn.XLOOKUP(Table1[[#This Row],[email]],Quiz_1[Email],Quiz_1[Total points],"ยังไม่ส่ง")</f>
        <v>8</v>
      </c>
      <c r="AA491" s="5" t="str">
        <f>IF(_xlfn.XLOOKUP(Table1[[#This Row],[email]],แบบฝึก_21[Email],แบบฝึก_21[Completion time],0)&lt;&gt;0,"ส่งแล้ว","ยังไม่ส่ง")</f>
        <v>ส่งแล้ว</v>
      </c>
      <c r="AB491" s="5" t="str">
        <f>IF(_xlfn.XLOOKUP(Table1[[#This Row],[email]],แบบฝึก_22[Email],แบบฝึก_22[Completion time],0)&lt;&gt;0,"ส่งแล้ว","ยังไม่ส่ง")</f>
        <v>ส่งแล้ว</v>
      </c>
      <c r="AC491" s="5">
        <f>_xlfn.XLOOKUP(Table1[[#This Row],[email]],ท้ายบท_2[Email],ท้ายบท_2[Total points],"ยังไม่ส่ง")</f>
        <v>11</v>
      </c>
      <c r="AD491" s="5">
        <f>_xlfn.XLOOKUP(Table1[[#This Row],[email]],Quiz_2[Email],Quiz_2[Total points],"ยังไม่ส่ง")</f>
        <v>9</v>
      </c>
      <c r="AE491" s="5" t="str">
        <f>IF(_xlfn.XLOOKUP(Table1[[#This Row],[email]],แบบฝึก_31[Email],แบบฝึก_31[Completion time],0)&lt;&gt;0,"ส่งแล้ว","ยังไม่ส่ง")</f>
        <v>ส่งแล้ว</v>
      </c>
      <c r="AF491" s="5">
        <f>_xlfn.XLOOKUP(Table1[[#This Row],[email]],ท้ายบท_3[Email],ท้ายบท_3[Total points],"ยังไม่ส่ง")</f>
        <v>5</v>
      </c>
      <c r="AG491" s="5">
        <f>_xlfn.XLOOKUP(Table1[[#This Row],[email]],Quiz_3[Email],Quiz_3[Total points],"ยังไม่ส่ง")</f>
        <v>5</v>
      </c>
      <c r="AH491" s="12">
        <v>14</v>
      </c>
      <c r="AI491" s="14">
        <v>7</v>
      </c>
      <c r="AJ491" s="12">
        <f>ROUND((Table1[[#This Row],[mid '[20']]]+Table1[[#This Row],[mid '[10']]])/2,0)</f>
        <v>11</v>
      </c>
      <c r="AK491" s="5" t="str">
        <f>IF(_xlfn.XLOOKUP(Table1[[#This Row],[email]],แบบฝึก_41[Email],แบบฝึก_41[Completion time],0)&lt;&gt;0,"ส่งแล้ว","ยังไม่ส่ง")</f>
        <v>ส่งแล้ว</v>
      </c>
      <c r="AL491" s="5" t="str">
        <f>IF(_xlfn.XLOOKUP(Table1[[#This Row],[email]],ท้ายบท_4[Email],ท้ายบท_4[Total points],"ยังไม่ส่ง")&lt;&gt;0,"ส่งแล้ว","ยังไม่ส่ง")</f>
        <v>ยังไม่ส่ง</v>
      </c>
      <c r="AM491" s="5">
        <f>_xlfn.XLOOKUP(Table1[[#This Row],[email]],Quiz_4[Email],Quiz_4[Total points],"ยังไม่ส่ง")</f>
        <v>7</v>
      </c>
      <c r="AN491" s="5" t="str">
        <f>IF(_xlfn.XLOOKUP(Table1[[#This Row],[email]],แบบฝึก_51[Email],แบบฝึก_51[Completion time],0)&lt;&gt;0,"ส่งแล้ว","ยังไม่ส่ง")</f>
        <v>ส่งแล้ว</v>
      </c>
      <c r="AO491" s="5" t="str">
        <f>IF(_xlfn.XLOOKUP(Table1[[#This Row],[email]],แบบฝึก_52[Email],แบบฝึก_52[Completion time],0)&lt;&gt;0,"ส่งแล้ว","ยังไม่ส่ง")</f>
        <v>ส่งแล้ว</v>
      </c>
      <c r="AP491" s="5">
        <f>_xlfn.XLOOKUP(Table1[[#This Row],[email]],ท้ายบท_5[Email],ท้ายบท_5[Total points],"ยังไม่ส่ง")</f>
        <v>13</v>
      </c>
      <c r="AQ491" s="5">
        <f>_xlfn.XLOOKUP(Table1[[#This Row],[email]],Quiz_5[Email],Quiz_5[Total points],"ยังไม่ส่ง")</f>
        <v>4</v>
      </c>
      <c r="AR491" s="37"/>
      <c r="AS491" s="4" t="str">
        <f>IF(M491&lt;10,"ยังไม่ซ่อม",IF(Table1[[#This Row],[ซ่อมแล้วกลางภาค]]="ซ่อมแล้ว","ซ่อมแล้ว","ไม่ต้องซ่อม"))</f>
        <v>ไม่ต้องซ่อม</v>
      </c>
      <c r="BN491"/>
      <c r="BO491"/>
      <c r="BP491"/>
      <c r="BQ491"/>
    </row>
    <row r="492" spans="1:69" ht="19.5" x14ac:dyDescent="0.4">
      <c r="A492" s="21">
        <v>491</v>
      </c>
      <c r="B492" s="4">
        <v>13</v>
      </c>
      <c r="C492" s="4">
        <v>34</v>
      </c>
      <c r="D492" s="4" t="s">
        <v>33746</v>
      </c>
      <c r="E492" s="4" t="s">
        <v>32396</v>
      </c>
      <c r="F492" s="4" t="s">
        <v>33747</v>
      </c>
      <c r="G492" s="4" t="s">
        <v>33748</v>
      </c>
      <c r="H492" s="4" t="s">
        <v>1780</v>
      </c>
      <c r="I492" s="24">
        <f>ROUND(COUNTIF(Table1[[#This Row],[กิจกรรม 1.1]:[ท้ายบท 1]],"&lt;&gt;ยังไม่ส่ง")*2+IF(Table1[[#This Row],[Quiz 1]]&lt;&gt;"ยังไม่ส่ง",Table1[[#This Row],[Quiz 1]]*2/10,0),0)</f>
        <v>10</v>
      </c>
      <c r="J492" s="24">
        <f>ROUND(COUNTIF(Table1[[#This Row],[แบบฝึก 2.1]:[ท้ายบท 2]],"&lt;&gt;ยังไม่ส่ง")*8/3+IF(Table1[[#This Row],[Quiz 2]]&lt;&gt;"ยังไม่ส่ง",Table1[[#This Row],[Quiz 2]]*2/10,0),0)</f>
        <v>10</v>
      </c>
      <c r="K492" s="24">
        <f>ROUND(COUNTIF(Table1[[#This Row],[แบบฝึก 3.1]:[ท้ายบท 3]],"&lt;&gt;ยังไม่ส่ง")*3/2+IF(Table1[[#This Row],[Quiz 3]]&lt;&gt;"ยังไม่ส่ง",Table1[[#This Row],[Quiz 3]]*2/10,0),0)</f>
        <v>4</v>
      </c>
      <c r="L492" s="12">
        <f>Table1[[#This Row],[บท 1 '[10']]]+Table1[[#This Row],[บท 2 '[10']]]+Table1[[#This Row],[บท 3 '[5']]]</f>
        <v>24</v>
      </c>
      <c r="M492" s="12">
        <f>IF(Table1[[#This Row],[ซ่อมแล้วกลางภาค]]="ซ่อมแล้ว",10,Table1[[#This Row],[MID '[20']2]])</f>
        <v>15</v>
      </c>
      <c r="N492" s="12">
        <f>ROUND(COUNTIF(Table1[[#This Row],[แบบฝึก 4.1]:[ท้ายบท 4]],"&lt;&gt;ยังไม่ส่ง")*8/2+IF(Table1[[#This Row],[Quiz 4]]&lt;&gt;"ยังไม่ส่ง",Table1[[#This Row],[Quiz 4]]*2/10,0),0)</f>
        <v>5</v>
      </c>
      <c r="O492" s="12"/>
      <c r="P492" s="13">
        <f>ROUND(COUNTIF(Table1[[#This Row],[แบบฝึก 5.1]:[ท้ายบท 5]],"&lt;&gt;ยังไม่ส่ง")*8/3+IF(Table1[[#This Row],[Quiz 5]]&lt;&gt;"ยังไม่ส่ง",Table1[[#This Row],[Quiz 5]]*2/10,0),0)</f>
        <v>9</v>
      </c>
      <c r="Q492" s="12">
        <f>Table1[[#This Row],[บท 4 '[10']]]+Table1[[#This Row],[นำเสนอ '[5']]]+Table1[[#This Row],[บท 5 '[10']]]</f>
        <v>14</v>
      </c>
      <c r="R492" s="12">
        <f>Table1[[#This Row],[ก่อนกลางภาค '[25']]]+Table1[[#This Row],[กลางภาค '[20']]]+Table1[[#This Row],[หลังกลางภาค '[25']]]</f>
        <v>53</v>
      </c>
      <c r="S492" s="12"/>
      <c r="T492" s="12">
        <f>Table1[[#This Row],[ปลายภาค '[30']]]+Table1[[#This Row],[ก่อนปลายภาค '[70']]]</f>
        <v>53</v>
      </c>
      <c r="U492" s="11">
        <f t="shared" si="7"/>
        <v>1</v>
      </c>
      <c r="V492" s="5" t="str">
        <f>IF(_xlfn.XLOOKUP(Table1[[#This Row],[email]],กิจกรรม_11[Email],กิจกรรม_11[Completion time],0)&lt;&gt;0,"ส่งแล้ว","ยังไม่ส่ง")</f>
        <v>ส่งแล้ว</v>
      </c>
      <c r="W492" s="5" t="str">
        <f>IF(_xlfn.XLOOKUP(Table1[[#This Row],[email]],แบบฝึก_11[Email],แบบฝึก_11[Completion time],0)&lt;&gt;0,"ส่งแล้ว","ยังไม่ส่ง")</f>
        <v>ส่งแล้ว</v>
      </c>
      <c r="X492" s="5" t="str">
        <f>IF(_xlfn.XLOOKUP(Table1[[#This Row],[email]],แบบฝึก_12[Email],แบบฝึก_12[Completion time],0)&lt;&gt;0,"ส่งแล้ว","ยังไม่ส่ง")</f>
        <v>ส่งแล้ว</v>
      </c>
      <c r="Y492" s="5">
        <f>_xlfn.XLOOKUP(Table1[[#This Row],[email]],ท้ายบท_1[Email],ท้ายบท_1[Total points],"ยังไม่ส่ง")</f>
        <v>18</v>
      </c>
      <c r="Z492" s="4">
        <f>_xlfn.XLOOKUP(Table1[[#This Row],[email]],Quiz_1[Email],Quiz_1[Total points],"ยังไม่ส่ง")</f>
        <v>9</v>
      </c>
      <c r="AA492" s="5" t="str">
        <f>IF(_xlfn.XLOOKUP(Table1[[#This Row],[email]],แบบฝึก_21[Email],แบบฝึก_21[Completion time],0)&lt;&gt;0,"ส่งแล้ว","ยังไม่ส่ง")</f>
        <v>ส่งแล้ว</v>
      </c>
      <c r="AB492" s="5" t="str">
        <f>IF(_xlfn.XLOOKUP(Table1[[#This Row],[email]],แบบฝึก_22[Email],แบบฝึก_22[Completion time],0)&lt;&gt;0,"ส่งแล้ว","ยังไม่ส่ง")</f>
        <v>ส่งแล้ว</v>
      </c>
      <c r="AC492" s="5">
        <f>_xlfn.XLOOKUP(Table1[[#This Row],[email]],ท้ายบท_2[Email],ท้ายบท_2[Total points],"ยังไม่ส่ง")</f>
        <v>12</v>
      </c>
      <c r="AD492" s="5">
        <f>_xlfn.XLOOKUP(Table1[[#This Row],[email]],Quiz_2[Email],Quiz_2[Total points],"ยังไม่ส่ง")</f>
        <v>9</v>
      </c>
      <c r="AE492" s="5" t="str">
        <f>IF(_xlfn.XLOOKUP(Table1[[#This Row],[email]],แบบฝึก_31[Email],แบบฝึก_31[Completion time],0)&lt;&gt;0,"ส่งแล้ว","ยังไม่ส่ง")</f>
        <v>ส่งแล้ว</v>
      </c>
      <c r="AF492" s="5">
        <f>_xlfn.XLOOKUP(Table1[[#This Row],[email]],ท้ายบท_3[Email],ท้ายบท_3[Total points],"ยังไม่ส่ง")</f>
        <v>11</v>
      </c>
      <c r="AG492" s="5">
        <f>_xlfn.XLOOKUP(Table1[[#This Row],[email]],Quiz_3[Email],Quiz_3[Total points],"ยังไม่ส่ง")</f>
        <v>6</v>
      </c>
      <c r="AH492" s="12">
        <v>20</v>
      </c>
      <c r="AI492" s="14">
        <v>10</v>
      </c>
      <c r="AJ492" s="12">
        <f>ROUND((Table1[[#This Row],[mid '[20']]]+Table1[[#This Row],[mid '[10']]])/2,0)</f>
        <v>15</v>
      </c>
      <c r="AK492" s="5" t="str">
        <f>IF(_xlfn.XLOOKUP(Table1[[#This Row],[email]],แบบฝึก_41[Email],แบบฝึก_41[Completion time],0)&lt;&gt;0,"ส่งแล้ว","ยังไม่ส่ง")</f>
        <v>ส่งแล้ว</v>
      </c>
      <c r="AL492" s="5" t="str">
        <f>IF(_xlfn.XLOOKUP(Table1[[#This Row],[email]],ท้ายบท_4[Email],ท้ายบท_4[Total points],"ยังไม่ส่ง")&lt;&gt;0,"ส่งแล้ว","ยังไม่ส่ง")</f>
        <v>ยังไม่ส่ง</v>
      </c>
      <c r="AM492" s="5">
        <f>_xlfn.XLOOKUP(Table1[[#This Row],[email]],Quiz_4[Email],Quiz_4[Total points],"ยังไม่ส่ง")</f>
        <v>6</v>
      </c>
      <c r="AN492" s="5" t="str">
        <f>IF(_xlfn.XLOOKUP(Table1[[#This Row],[email]],แบบฝึก_51[Email],แบบฝึก_51[Completion time],0)&lt;&gt;0,"ส่งแล้ว","ยังไม่ส่ง")</f>
        <v>ส่งแล้ว</v>
      </c>
      <c r="AO492" s="5" t="str">
        <f>IF(_xlfn.XLOOKUP(Table1[[#This Row],[email]],แบบฝึก_52[Email],แบบฝึก_52[Completion time],0)&lt;&gt;0,"ส่งแล้ว","ยังไม่ส่ง")</f>
        <v>ส่งแล้ว</v>
      </c>
      <c r="AP492" s="5">
        <f>_xlfn.XLOOKUP(Table1[[#This Row],[email]],ท้ายบท_5[Email],ท้ายบท_5[Total points],"ยังไม่ส่ง")</f>
        <v>17</v>
      </c>
      <c r="AQ492" s="5">
        <f>_xlfn.XLOOKUP(Table1[[#This Row],[email]],Quiz_5[Email],Quiz_5[Total points],"ยังไม่ส่ง")</f>
        <v>5</v>
      </c>
      <c r="AR492" s="37"/>
      <c r="AS492" s="4" t="str">
        <f>IF(M492&lt;10,"ยังไม่ซ่อม",IF(Table1[[#This Row],[ซ่อมแล้วกลางภาค]]="ซ่อมแล้ว","ซ่อมแล้ว","ไม่ต้องซ่อม"))</f>
        <v>ไม่ต้องซ่อม</v>
      </c>
      <c r="BN492"/>
      <c r="BO492"/>
      <c r="BP492"/>
      <c r="BQ492"/>
    </row>
    <row r="493" spans="1:69" ht="19.5" x14ac:dyDescent="0.4">
      <c r="A493" s="21">
        <v>492</v>
      </c>
      <c r="B493" s="4">
        <v>13</v>
      </c>
      <c r="C493" s="4">
        <v>35</v>
      </c>
      <c r="D493" s="4" t="s">
        <v>33749</v>
      </c>
      <c r="E493" s="4" t="s">
        <v>32396</v>
      </c>
      <c r="F493" s="4" t="s">
        <v>33750</v>
      </c>
      <c r="G493" s="4" t="s">
        <v>33751</v>
      </c>
      <c r="H493" s="4" t="s">
        <v>1757</v>
      </c>
      <c r="I493" s="24">
        <f>ROUND(COUNTIF(Table1[[#This Row],[กิจกรรม 1.1]:[ท้ายบท 1]],"&lt;&gt;ยังไม่ส่ง")*2+IF(Table1[[#This Row],[Quiz 1]]&lt;&gt;"ยังไม่ส่ง",Table1[[#This Row],[Quiz 1]]*2/10,0),0)</f>
        <v>10</v>
      </c>
      <c r="J493" s="24">
        <f>ROUND(COUNTIF(Table1[[#This Row],[แบบฝึก 2.1]:[ท้ายบท 2]],"&lt;&gt;ยังไม่ส่ง")*8/3+IF(Table1[[#This Row],[Quiz 2]]&lt;&gt;"ยังไม่ส่ง",Table1[[#This Row],[Quiz 2]]*2/10,0),0)</f>
        <v>9</v>
      </c>
      <c r="K493" s="24">
        <f>ROUND(COUNTIF(Table1[[#This Row],[แบบฝึก 3.1]:[ท้ายบท 3]],"&lt;&gt;ยังไม่ส่ง")*3/2+IF(Table1[[#This Row],[Quiz 3]]&lt;&gt;"ยังไม่ส่ง",Table1[[#This Row],[Quiz 3]]*2/10,0),0)</f>
        <v>2</v>
      </c>
      <c r="L493" s="12">
        <f>Table1[[#This Row],[บท 1 '[10']]]+Table1[[#This Row],[บท 2 '[10']]]+Table1[[#This Row],[บท 3 '[5']]]</f>
        <v>21</v>
      </c>
      <c r="M493" s="12">
        <f>IF(Table1[[#This Row],[ซ่อมแล้วกลางภาค]]="ซ่อมแล้ว",10,Table1[[#This Row],[MID '[20']2]])</f>
        <v>10</v>
      </c>
      <c r="N493" s="12">
        <f>ROUND(COUNTIF(Table1[[#This Row],[แบบฝึก 4.1]:[ท้ายบท 4]],"&lt;&gt;ยังไม่ส่ง")*8/2+IF(Table1[[#This Row],[Quiz 4]]&lt;&gt;"ยังไม่ส่ง",Table1[[#This Row],[Quiz 4]]*2/10,0),0)</f>
        <v>5</v>
      </c>
      <c r="O493" s="12"/>
      <c r="P493" s="13">
        <f>ROUND(COUNTIF(Table1[[#This Row],[แบบฝึก 5.1]:[ท้ายบท 5]],"&lt;&gt;ยังไม่ส่ง")*8/3+IF(Table1[[#This Row],[Quiz 5]]&lt;&gt;"ยังไม่ส่ง",Table1[[#This Row],[Quiz 5]]*2/10,0),0)</f>
        <v>9</v>
      </c>
      <c r="Q493" s="12">
        <f>Table1[[#This Row],[บท 4 '[10']]]+Table1[[#This Row],[นำเสนอ '[5']]]+Table1[[#This Row],[บท 5 '[10']]]</f>
        <v>14</v>
      </c>
      <c r="R493" s="12">
        <f>Table1[[#This Row],[ก่อนกลางภาค '[25']]]+Table1[[#This Row],[กลางภาค '[20']]]+Table1[[#This Row],[หลังกลางภาค '[25']]]</f>
        <v>45</v>
      </c>
      <c r="S493" s="12"/>
      <c r="T493" s="12">
        <f>Table1[[#This Row],[ปลายภาค '[30']]]+Table1[[#This Row],[ก่อนปลายภาค '[70']]]</f>
        <v>45</v>
      </c>
      <c r="U493" s="11">
        <f t="shared" si="7"/>
        <v>0</v>
      </c>
      <c r="V493" s="5" t="str">
        <f>IF(_xlfn.XLOOKUP(Table1[[#This Row],[email]],กิจกรรม_11[Email],กิจกรรม_11[Completion time],0)&lt;&gt;0,"ส่งแล้ว","ยังไม่ส่ง")</f>
        <v>ส่งแล้ว</v>
      </c>
      <c r="W493" s="5" t="str">
        <f>IF(_xlfn.XLOOKUP(Table1[[#This Row],[email]],แบบฝึก_11[Email],แบบฝึก_11[Completion time],0)&lt;&gt;0,"ส่งแล้ว","ยังไม่ส่ง")</f>
        <v>ส่งแล้ว</v>
      </c>
      <c r="X493" s="5" t="str">
        <f>IF(_xlfn.XLOOKUP(Table1[[#This Row],[email]],แบบฝึก_12[Email],แบบฝึก_12[Completion time],0)&lt;&gt;0,"ส่งแล้ว","ยังไม่ส่ง")</f>
        <v>ส่งแล้ว</v>
      </c>
      <c r="Y493" s="5">
        <f>_xlfn.XLOOKUP(Table1[[#This Row],[email]],ท้ายบท_1[Email],ท้ายบท_1[Total points],"ยังไม่ส่ง")</f>
        <v>14</v>
      </c>
      <c r="Z493" s="4">
        <f>_xlfn.XLOOKUP(Table1[[#This Row],[email]],Quiz_1[Email],Quiz_1[Total points],"ยังไม่ส่ง")</f>
        <v>8</v>
      </c>
      <c r="AA493" s="5" t="str">
        <f>IF(_xlfn.XLOOKUP(Table1[[#This Row],[email]],แบบฝึก_21[Email],แบบฝึก_21[Completion time],0)&lt;&gt;0,"ส่งแล้ว","ยังไม่ส่ง")</f>
        <v>ส่งแล้ว</v>
      </c>
      <c r="AB493" s="5" t="str">
        <f>IF(_xlfn.XLOOKUP(Table1[[#This Row],[email]],แบบฝึก_22[Email],แบบฝึก_22[Completion time],0)&lt;&gt;0,"ส่งแล้ว","ยังไม่ส่ง")</f>
        <v>ส่งแล้ว</v>
      </c>
      <c r="AC493" s="5">
        <f>_xlfn.XLOOKUP(Table1[[#This Row],[email]],ท้ายบท_2[Email],ท้ายบท_2[Total points],"ยังไม่ส่ง")</f>
        <v>10</v>
      </c>
      <c r="AD493" s="5">
        <f>_xlfn.XLOOKUP(Table1[[#This Row],[email]],Quiz_2[Email],Quiz_2[Total points],"ยังไม่ส่ง")</f>
        <v>7</v>
      </c>
      <c r="AE493" s="5" t="str">
        <f>IF(_xlfn.XLOOKUP(Table1[[#This Row],[email]],แบบฝึก_31[Email],แบบฝึก_31[Completion time],0)&lt;&gt;0,"ส่งแล้ว","ยังไม่ส่ง")</f>
        <v>ส่งแล้ว</v>
      </c>
      <c r="AF493" s="5" t="str">
        <f>_xlfn.XLOOKUP(Table1[[#This Row],[email]],ท้ายบท_3[Email],ท้ายบท_3[Total points],"ยังไม่ส่ง")</f>
        <v>ยังไม่ส่ง</v>
      </c>
      <c r="AG493" s="5">
        <f>_xlfn.XLOOKUP(Table1[[#This Row],[email]],Quiz_3[Email],Quiz_3[Total points],"ยังไม่ส่ง")</f>
        <v>4</v>
      </c>
      <c r="AH493" s="12">
        <v>14</v>
      </c>
      <c r="AI493" s="14">
        <v>3</v>
      </c>
      <c r="AJ493" s="12">
        <f>ROUND((Table1[[#This Row],[mid '[20']]]+Table1[[#This Row],[mid '[10']]])/2,0)</f>
        <v>9</v>
      </c>
      <c r="AK493" s="5" t="str">
        <f>IF(_xlfn.XLOOKUP(Table1[[#This Row],[email]],แบบฝึก_41[Email],แบบฝึก_41[Completion time],0)&lt;&gt;0,"ส่งแล้ว","ยังไม่ส่ง")</f>
        <v>ส่งแล้ว</v>
      </c>
      <c r="AL493" s="5" t="str">
        <f>IF(_xlfn.XLOOKUP(Table1[[#This Row],[email]],ท้ายบท_4[Email],ท้ายบท_4[Total points],"ยังไม่ส่ง")&lt;&gt;0,"ส่งแล้ว","ยังไม่ส่ง")</f>
        <v>ยังไม่ส่ง</v>
      </c>
      <c r="AM493" s="5">
        <f>_xlfn.XLOOKUP(Table1[[#This Row],[email]],Quiz_4[Email],Quiz_4[Total points],"ยังไม่ส่ง")</f>
        <v>4</v>
      </c>
      <c r="AN493" s="5" t="str">
        <f>IF(_xlfn.XLOOKUP(Table1[[#This Row],[email]],แบบฝึก_51[Email],แบบฝึก_51[Completion time],0)&lt;&gt;0,"ส่งแล้ว","ยังไม่ส่ง")</f>
        <v>ส่งแล้ว</v>
      </c>
      <c r="AO493" s="5" t="str">
        <f>IF(_xlfn.XLOOKUP(Table1[[#This Row],[email]],แบบฝึก_52[Email],แบบฝึก_52[Completion time],0)&lt;&gt;0,"ส่งแล้ว","ยังไม่ส่ง")</f>
        <v>ส่งแล้ว</v>
      </c>
      <c r="AP493" s="5">
        <f>_xlfn.XLOOKUP(Table1[[#This Row],[email]],ท้ายบท_5[Email],ท้ายบท_5[Total points],"ยังไม่ส่ง")</f>
        <v>14</v>
      </c>
      <c r="AQ493" s="5">
        <f>_xlfn.XLOOKUP(Table1[[#This Row],[email]],Quiz_5[Email],Quiz_5[Total points],"ยังไม่ส่ง")</f>
        <v>5</v>
      </c>
      <c r="AR493" s="37" t="s">
        <v>33118</v>
      </c>
      <c r="AS493" s="4" t="str">
        <f>IF(M493&lt;10,"ยังไม่ซ่อม",IF(Table1[[#This Row],[ซ่อมแล้วกลางภาค]]="ซ่อมแล้ว","ซ่อมแล้ว","ไม่ต้องซ่อม"))</f>
        <v>ซ่อมแล้ว</v>
      </c>
      <c r="BN493"/>
      <c r="BO493"/>
      <c r="BP493"/>
      <c r="BQ493"/>
    </row>
    <row r="494" spans="1:69" ht="19.5" x14ac:dyDescent="0.4">
      <c r="A494" s="21">
        <v>493</v>
      </c>
      <c r="B494" s="4">
        <v>13</v>
      </c>
      <c r="C494" s="4">
        <v>36</v>
      </c>
      <c r="D494" s="4" t="s">
        <v>33752</v>
      </c>
      <c r="E494" s="4" t="s">
        <v>32396</v>
      </c>
      <c r="F494" s="4" t="s">
        <v>33753</v>
      </c>
      <c r="G494" s="4" t="s">
        <v>33754</v>
      </c>
      <c r="H494" s="4" t="s">
        <v>1745</v>
      </c>
      <c r="I494" s="24">
        <f>ROUND(COUNTIF(Table1[[#This Row],[กิจกรรม 1.1]:[ท้ายบท 1]],"&lt;&gt;ยังไม่ส่ง")*2+IF(Table1[[#This Row],[Quiz 1]]&lt;&gt;"ยังไม่ส่ง",Table1[[#This Row],[Quiz 1]]*2/10,0),0)</f>
        <v>9</v>
      </c>
      <c r="J494" s="24">
        <f>ROUND(COUNTIF(Table1[[#This Row],[แบบฝึก 2.1]:[ท้ายบท 2]],"&lt;&gt;ยังไม่ส่ง")*8/3+IF(Table1[[#This Row],[Quiz 2]]&lt;&gt;"ยังไม่ส่ง",Table1[[#This Row],[Quiz 2]]*2/10,0),0)</f>
        <v>8</v>
      </c>
      <c r="K494" s="24">
        <f>ROUND(COUNTIF(Table1[[#This Row],[แบบฝึก 3.1]:[ท้ายบท 3]],"&lt;&gt;ยังไม่ส่ง")*3/2+IF(Table1[[#This Row],[Quiz 3]]&lt;&gt;"ยังไม่ส่ง",Table1[[#This Row],[Quiz 3]]*2/10,0),0)</f>
        <v>2</v>
      </c>
      <c r="L494" s="12">
        <f>Table1[[#This Row],[บท 1 '[10']]]+Table1[[#This Row],[บท 2 '[10']]]+Table1[[#This Row],[บท 3 '[5']]]</f>
        <v>19</v>
      </c>
      <c r="M494" s="12">
        <f>IF(Table1[[#This Row],[ซ่อมแล้วกลางภาค]]="ซ่อมแล้ว",10,Table1[[#This Row],[MID '[20']2]])</f>
        <v>13</v>
      </c>
      <c r="N494" s="12">
        <f>ROUND(COUNTIF(Table1[[#This Row],[แบบฝึก 4.1]:[ท้ายบท 4]],"&lt;&gt;ยังไม่ส่ง")*8/2+IF(Table1[[#This Row],[Quiz 4]]&lt;&gt;"ยังไม่ส่ง",Table1[[#This Row],[Quiz 4]]*2/10,0),0)</f>
        <v>5</v>
      </c>
      <c r="O494" s="12"/>
      <c r="P494" s="13">
        <f>ROUND(COUNTIF(Table1[[#This Row],[แบบฝึก 5.1]:[ท้ายบท 5]],"&lt;&gt;ยังไม่ส่ง")*8/3+IF(Table1[[#This Row],[Quiz 5]]&lt;&gt;"ยังไม่ส่ง",Table1[[#This Row],[Quiz 5]]*2/10,0),0)</f>
        <v>9</v>
      </c>
      <c r="Q494" s="12">
        <f>Table1[[#This Row],[บท 4 '[10']]]+Table1[[#This Row],[นำเสนอ '[5']]]+Table1[[#This Row],[บท 5 '[10']]]</f>
        <v>14</v>
      </c>
      <c r="R494" s="12">
        <f>Table1[[#This Row],[ก่อนกลางภาค '[25']]]+Table1[[#This Row],[กลางภาค '[20']]]+Table1[[#This Row],[หลังกลางภาค '[25']]]</f>
        <v>46</v>
      </c>
      <c r="S494" s="12"/>
      <c r="T494" s="12">
        <f>Table1[[#This Row],[ปลายภาค '[30']]]+Table1[[#This Row],[ก่อนปลายภาค '[70']]]</f>
        <v>46</v>
      </c>
      <c r="U494" s="11">
        <f t="shared" si="7"/>
        <v>0</v>
      </c>
      <c r="V494" s="5" t="str">
        <f>IF(_xlfn.XLOOKUP(Table1[[#This Row],[email]],กิจกรรม_11[Email],กิจกรรม_11[Completion time],0)&lt;&gt;0,"ส่งแล้ว","ยังไม่ส่ง")</f>
        <v>ส่งแล้ว</v>
      </c>
      <c r="W494" s="5" t="str">
        <f>IF(_xlfn.XLOOKUP(Table1[[#This Row],[email]],แบบฝึก_11[Email],แบบฝึก_11[Completion time],0)&lt;&gt;0,"ส่งแล้ว","ยังไม่ส่ง")</f>
        <v>ส่งแล้ว</v>
      </c>
      <c r="X494" s="5" t="str">
        <f>IF(_xlfn.XLOOKUP(Table1[[#This Row],[email]],แบบฝึก_12[Email],แบบฝึก_12[Completion time],0)&lt;&gt;0,"ส่งแล้ว","ยังไม่ส่ง")</f>
        <v>ส่งแล้ว</v>
      </c>
      <c r="Y494" s="5">
        <f>_xlfn.XLOOKUP(Table1[[#This Row],[email]],ท้ายบท_1[Email],ท้ายบท_1[Total points],"ยังไม่ส่ง")</f>
        <v>16</v>
      </c>
      <c r="Z494" s="4">
        <f>_xlfn.XLOOKUP(Table1[[#This Row],[email]],Quiz_1[Email],Quiz_1[Total points],"ยังไม่ส่ง")</f>
        <v>4</v>
      </c>
      <c r="AA494" s="5" t="str">
        <f>IF(_xlfn.XLOOKUP(Table1[[#This Row],[email]],แบบฝึก_21[Email],แบบฝึก_21[Completion time],0)&lt;&gt;0,"ส่งแล้ว","ยังไม่ส่ง")</f>
        <v>ส่งแล้ว</v>
      </c>
      <c r="AB494" s="5" t="str">
        <f>IF(_xlfn.XLOOKUP(Table1[[#This Row],[email]],แบบฝึก_22[Email],แบบฝึก_22[Completion time],0)&lt;&gt;0,"ส่งแล้ว","ยังไม่ส่ง")</f>
        <v>ส่งแล้ว</v>
      </c>
      <c r="AC494" s="5">
        <f>_xlfn.XLOOKUP(Table1[[#This Row],[email]],ท้ายบท_2[Email],ท้ายบท_2[Total points],"ยังไม่ส่ง")</f>
        <v>11</v>
      </c>
      <c r="AD494" s="5" t="str">
        <f>_xlfn.XLOOKUP(Table1[[#This Row],[email]],Quiz_2[Email],Quiz_2[Total points],"ยังไม่ส่ง")</f>
        <v>ยังไม่ส่ง</v>
      </c>
      <c r="AE494" s="5" t="str">
        <f>IF(_xlfn.XLOOKUP(Table1[[#This Row],[email]],แบบฝึก_31[Email],แบบฝึก_31[Completion time],0)&lt;&gt;0,"ส่งแล้ว","ยังไม่ส่ง")</f>
        <v>ส่งแล้ว</v>
      </c>
      <c r="AF494" s="5" t="str">
        <f>_xlfn.XLOOKUP(Table1[[#This Row],[email]],ท้ายบท_3[Email],ท้ายบท_3[Total points],"ยังไม่ส่ง")</f>
        <v>ยังไม่ส่ง</v>
      </c>
      <c r="AG494" s="5" t="str">
        <f>_xlfn.XLOOKUP(Table1[[#This Row],[email]],Quiz_3[Email],Quiz_3[Total points],"ยังไม่ส่ง")</f>
        <v>ยังไม่ส่ง</v>
      </c>
      <c r="AH494" s="12">
        <v>20</v>
      </c>
      <c r="AI494" s="14">
        <v>5</v>
      </c>
      <c r="AJ494" s="12">
        <f>ROUND((Table1[[#This Row],[mid '[20']]]+Table1[[#This Row],[mid '[10']]])/2,0)</f>
        <v>13</v>
      </c>
      <c r="AK494" s="5" t="str">
        <f>IF(_xlfn.XLOOKUP(Table1[[#This Row],[email]],แบบฝึก_41[Email],แบบฝึก_41[Completion time],0)&lt;&gt;0,"ส่งแล้ว","ยังไม่ส่ง")</f>
        <v>ส่งแล้ว</v>
      </c>
      <c r="AL494" s="5" t="str">
        <f>IF(_xlfn.XLOOKUP(Table1[[#This Row],[email]],ท้ายบท_4[Email],ท้ายบท_4[Total points],"ยังไม่ส่ง")&lt;&gt;0,"ส่งแล้ว","ยังไม่ส่ง")</f>
        <v>ยังไม่ส่ง</v>
      </c>
      <c r="AM494" s="5">
        <f>_xlfn.XLOOKUP(Table1[[#This Row],[email]],Quiz_4[Email],Quiz_4[Total points],"ยังไม่ส่ง")</f>
        <v>7</v>
      </c>
      <c r="AN494" s="5" t="str">
        <f>IF(_xlfn.XLOOKUP(Table1[[#This Row],[email]],แบบฝึก_51[Email],แบบฝึก_51[Completion time],0)&lt;&gt;0,"ส่งแล้ว","ยังไม่ส่ง")</f>
        <v>ส่งแล้ว</v>
      </c>
      <c r="AO494" s="5" t="str">
        <f>IF(_xlfn.XLOOKUP(Table1[[#This Row],[email]],แบบฝึก_52[Email],แบบฝึก_52[Completion time],0)&lt;&gt;0,"ส่งแล้ว","ยังไม่ส่ง")</f>
        <v>ส่งแล้ว</v>
      </c>
      <c r="AP494" s="5">
        <f>_xlfn.XLOOKUP(Table1[[#This Row],[email]],ท้ายบท_5[Email],ท้ายบท_5[Total points],"ยังไม่ส่ง")</f>
        <v>15</v>
      </c>
      <c r="AQ494" s="5">
        <f>_xlfn.XLOOKUP(Table1[[#This Row],[email]],Quiz_5[Email],Quiz_5[Total points],"ยังไม่ส่ง")</f>
        <v>3</v>
      </c>
      <c r="AR494" s="37"/>
      <c r="AS494" s="4" t="str">
        <f>IF(M494&lt;10,"ยังไม่ซ่อม",IF(Table1[[#This Row],[ซ่อมแล้วกลางภาค]]="ซ่อมแล้ว","ซ่อมแล้ว","ไม่ต้องซ่อม"))</f>
        <v>ไม่ต้องซ่อม</v>
      </c>
      <c r="BN494"/>
      <c r="BO494"/>
      <c r="BP494"/>
      <c r="BQ494"/>
    </row>
    <row r="495" spans="1:69" ht="19.5" x14ac:dyDescent="0.4">
      <c r="A495" s="21">
        <v>494</v>
      </c>
      <c r="B495" s="4">
        <v>13</v>
      </c>
      <c r="C495" s="4">
        <v>37</v>
      </c>
      <c r="D495" s="4" t="s">
        <v>33755</v>
      </c>
      <c r="E495" s="4" t="s">
        <v>32396</v>
      </c>
      <c r="F495" s="4" t="s">
        <v>33756</v>
      </c>
      <c r="G495" s="4" t="s">
        <v>33757</v>
      </c>
      <c r="H495" s="4" t="s">
        <v>1872</v>
      </c>
      <c r="I495" s="24">
        <f>ROUND(COUNTIF(Table1[[#This Row],[กิจกรรม 1.1]:[ท้ายบท 1]],"&lt;&gt;ยังไม่ส่ง")*2+IF(Table1[[#This Row],[Quiz 1]]&lt;&gt;"ยังไม่ส่ง",Table1[[#This Row],[Quiz 1]]*2/10,0),0)</f>
        <v>9</v>
      </c>
      <c r="J495" s="24">
        <f>ROUND(COUNTIF(Table1[[#This Row],[แบบฝึก 2.1]:[ท้ายบท 2]],"&lt;&gt;ยังไม่ส่ง")*8/3+IF(Table1[[#This Row],[Quiz 2]]&lt;&gt;"ยังไม่ส่ง",Table1[[#This Row],[Quiz 2]]*2/10,0),0)</f>
        <v>10</v>
      </c>
      <c r="K495" s="24">
        <f>ROUND(COUNTIF(Table1[[#This Row],[แบบฝึก 3.1]:[ท้ายบท 3]],"&lt;&gt;ยังไม่ส่ง")*3/2+IF(Table1[[#This Row],[Quiz 3]]&lt;&gt;"ยังไม่ส่ง",Table1[[#This Row],[Quiz 3]]*2/10,0),0)</f>
        <v>4</v>
      </c>
      <c r="L495" s="12">
        <f>Table1[[#This Row],[บท 1 '[10']]]+Table1[[#This Row],[บท 2 '[10']]]+Table1[[#This Row],[บท 3 '[5']]]</f>
        <v>23</v>
      </c>
      <c r="M495" s="12">
        <f>IF(Table1[[#This Row],[ซ่อมแล้วกลางภาค]]="ซ่อมแล้ว",10,Table1[[#This Row],[MID '[20']2]])</f>
        <v>14</v>
      </c>
      <c r="N495" s="12">
        <f>ROUND(COUNTIF(Table1[[#This Row],[แบบฝึก 4.1]:[ท้ายบท 4]],"&lt;&gt;ยังไม่ส่ง")*8/2+IF(Table1[[#This Row],[Quiz 4]]&lt;&gt;"ยังไม่ส่ง",Table1[[#This Row],[Quiz 4]]*2/10,0),0)</f>
        <v>6</v>
      </c>
      <c r="O495" s="12"/>
      <c r="P495" s="13">
        <f>ROUND(COUNTIF(Table1[[#This Row],[แบบฝึก 5.1]:[ท้ายบท 5]],"&lt;&gt;ยังไม่ส่ง")*8/3+IF(Table1[[#This Row],[Quiz 5]]&lt;&gt;"ยังไม่ส่ง",Table1[[#This Row],[Quiz 5]]*2/10,0),0)</f>
        <v>7</v>
      </c>
      <c r="Q495" s="12">
        <f>Table1[[#This Row],[บท 4 '[10']]]+Table1[[#This Row],[นำเสนอ '[5']]]+Table1[[#This Row],[บท 5 '[10']]]</f>
        <v>13</v>
      </c>
      <c r="R495" s="12">
        <f>Table1[[#This Row],[ก่อนกลางภาค '[25']]]+Table1[[#This Row],[กลางภาค '[20']]]+Table1[[#This Row],[หลังกลางภาค '[25']]]</f>
        <v>50</v>
      </c>
      <c r="S495" s="12"/>
      <c r="T495" s="12">
        <f>Table1[[#This Row],[ปลายภาค '[30']]]+Table1[[#This Row],[ก่อนปลายภาค '[70']]]</f>
        <v>50</v>
      </c>
      <c r="U495" s="11">
        <f t="shared" si="7"/>
        <v>1</v>
      </c>
      <c r="V495" s="5" t="str">
        <f>IF(_xlfn.XLOOKUP(Table1[[#This Row],[email]],กิจกรรม_11[Email],กิจกรรม_11[Completion time],0)&lt;&gt;0,"ส่งแล้ว","ยังไม่ส่ง")</f>
        <v>ส่งแล้ว</v>
      </c>
      <c r="W495" s="5" t="str">
        <f>IF(_xlfn.XLOOKUP(Table1[[#This Row],[email]],แบบฝึก_11[Email],แบบฝึก_11[Completion time],0)&lt;&gt;0,"ส่งแล้ว","ยังไม่ส่ง")</f>
        <v>ส่งแล้ว</v>
      </c>
      <c r="X495" s="5" t="str">
        <f>IF(_xlfn.XLOOKUP(Table1[[#This Row],[email]],แบบฝึก_12[Email],แบบฝึก_12[Completion time],0)&lt;&gt;0,"ส่งแล้ว","ยังไม่ส่ง")</f>
        <v>ส่งแล้ว</v>
      </c>
      <c r="Y495" s="5">
        <f>_xlfn.XLOOKUP(Table1[[#This Row],[email]],ท้ายบท_1[Email],ท้ายบท_1[Total points],"ยังไม่ส่ง")</f>
        <v>17</v>
      </c>
      <c r="Z495" s="4">
        <f>_xlfn.XLOOKUP(Table1[[#This Row],[email]],Quiz_1[Email],Quiz_1[Total points],"ยังไม่ส่ง")</f>
        <v>6</v>
      </c>
      <c r="AA495" s="5" t="str">
        <f>IF(_xlfn.XLOOKUP(Table1[[#This Row],[email]],แบบฝึก_21[Email],แบบฝึก_21[Completion time],0)&lt;&gt;0,"ส่งแล้ว","ยังไม่ส่ง")</f>
        <v>ส่งแล้ว</v>
      </c>
      <c r="AB495" s="5" t="str">
        <f>IF(_xlfn.XLOOKUP(Table1[[#This Row],[email]],แบบฝึก_22[Email],แบบฝึก_22[Completion time],0)&lt;&gt;0,"ส่งแล้ว","ยังไม่ส่ง")</f>
        <v>ส่งแล้ว</v>
      </c>
      <c r="AC495" s="5">
        <f>_xlfn.XLOOKUP(Table1[[#This Row],[email]],ท้ายบท_2[Email],ท้ายบท_2[Total points],"ยังไม่ส่ง")</f>
        <v>13</v>
      </c>
      <c r="AD495" s="5">
        <f>_xlfn.XLOOKUP(Table1[[#This Row],[email]],Quiz_2[Email],Quiz_2[Total points],"ยังไม่ส่ง")</f>
        <v>9</v>
      </c>
      <c r="AE495" s="5" t="str">
        <f>IF(_xlfn.XLOOKUP(Table1[[#This Row],[email]],แบบฝึก_31[Email],แบบฝึก_31[Completion time],0)&lt;&gt;0,"ส่งแล้ว","ยังไม่ส่ง")</f>
        <v>ส่งแล้ว</v>
      </c>
      <c r="AF495" s="5">
        <f>_xlfn.XLOOKUP(Table1[[#This Row],[email]],ท้ายบท_3[Email],ท้ายบท_3[Total points],"ยังไม่ส่ง")</f>
        <v>11</v>
      </c>
      <c r="AG495" s="5">
        <f>_xlfn.XLOOKUP(Table1[[#This Row],[email]],Quiz_3[Email],Quiz_3[Total points],"ยังไม่ส่ง")</f>
        <v>7</v>
      </c>
      <c r="AH495" s="12">
        <v>20</v>
      </c>
      <c r="AI495" s="14">
        <v>8</v>
      </c>
      <c r="AJ495" s="12">
        <f>ROUND((Table1[[#This Row],[mid '[20']]]+Table1[[#This Row],[mid '[10']]])/2,0)</f>
        <v>14</v>
      </c>
      <c r="AK495" s="5" t="str">
        <f>IF(_xlfn.XLOOKUP(Table1[[#This Row],[email]],แบบฝึก_41[Email],แบบฝึก_41[Completion time],0)&lt;&gt;0,"ส่งแล้ว","ยังไม่ส่ง")</f>
        <v>ส่งแล้ว</v>
      </c>
      <c r="AL495" s="5" t="str">
        <f>IF(_xlfn.XLOOKUP(Table1[[#This Row],[email]],ท้ายบท_4[Email],ท้ายบท_4[Total points],"ยังไม่ส่ง")&lt;&gt;0,"ส่งแล้ว","ยังไม่ส่ง")</f>
        <v>ยังไม่ส่ง</v>
      </c>
      <c r="AM495" s="5">
        <f>_xlfn.XLOOKUP(Table1[[#This Row],[email]],Quiz_4[Email],Quiz_4[Total points],"ยังไม่ส่ง")</f>
        <v>9</v>
      </c>
      <c r="AN495" s="5" t="str">
        <f>IF(_xlfn.XLOOKUP(Table1[[#This Row],[email]],แบบฝึก_51[Email],แบบฝึก_51[Completion time],0)&lt;&gt;0,"ส่งแล้ว","ยังไม่ส่ง")</f>
        <v>ส่งแล้ว</v>
      </c>
      <c r="AO495" s="5" t="str">
        <f>IF(_xlfn.XLOOKUP(Table1[[#This Row],[email]],แบบฝึก_52[Email],แบบฝึก_52[Completion time],0)&lt;&gt;0,"ส่งแล้ว","ยังไม่ส่ง")</f>
        <v>ส่งแล้ว</v>
      </c>
      <c r="AP495" s="5" t="str">
        <f>_xlfn.XLOOKUP(Table1[[#This Row],[email]],ท้ายบท_5[Email],ท้ายบท_5[Total points],"ยังไม่ส่ง")</f>
        <v>ยังไม่ส่ง</v>
      </c>
      <c r="AQ495" s="5">
        <f>_xlfn.XLOOKUP(Table1[[#This Row],[email]],Quiz_5[Email],Quiz_5[Total points],"ยังไม่ส่ง")</f>
        <v>7</v>
      </c>
      <c r="AR495" s="37"/>
      <c r="AS495" s="4" t="str">
        <f>IF(M495&lt;10,"ยังไม่ซ่อม",IF(Table1[[#This Row],[ซ่อมแล้วกลางภาค]]="ซ่อมแล้ว","ซ่อมแล้ว","ไม่ต้องซ่อม"))</f>
        <v>ไม่ต้องซ่อม</v>
      </c>
      <c r="BN495"/>
      <c r="BO495"/>
      <c r="BP495"/>
      <c r="BQ495"/>
    </row>
    <row r="496" spans="1:69" ht="19.5" x14ac:dyDescent="0.4">
      <c r="A496" s="21">
        <v>495</v>
      </c>
      <c r="B496" s="4">
        <v>13</v>
      </c>
      <c r="C496" s="4">
        <v>38</v>
      </c>
      <c r="D496" s="4" t="s">
        <v>33758</v>
      </c>
      <c r="E496" s="4" t="s">
        <v>32396</v>
      </c>
      <c r="F496" s="4" t="s">
        <v>33759</v>
      </c>
      <c r="G496" s="4" t="s">
        <v>33760</v>
      </c>
      <c r="H496" s="4" t="s">
        <v>1628</v>
      </c>
      <c r="I496" s="24">
        <f>ROUND(COUNTIF(Table1[[#This Row],[กิจกรรม 1.1]:[ท้ายบท 1]],"&lt;&gt;ยังไม่ส่ง")*2+IF(Table1[[#This Row],[Quiz 1]]&lt;&gt;"ยังไม่ส่ง",Table1[[#This Row],[Quiz 1]]*2/10,0),0)</f>
        <v>10</v>
      </c>
      <c r="J496" s="24">
        <f>ROUND(COUNTIF(Table1[[#This Row],[แบบฝึก 2.1]:[ท้ายบท 2]],"&lt;&gt;ยังไม่ส่ง")*8/3+IF(Table1[[#This Row],[Quiz 2]]&lt;&gt;"ยังไม่ส่ง",Table1[[#This Row],[Quiz 2]]*2/10,0),0)</f>
        <v>10</v>
      </c>
      <c r="K496" s="24">
        <f>ROUND(COUNTIF(Table1[[#This Row],[แบบฝึก 3.1]:[ท้ายบท 3]],"&lt;&gt;ยังไม่ส่ง")*3/2+IF(Table1[[#This Row],[Quiz 3]]&lt;&gt;"ยังไม่ส่ง",Table1[[#This Row],[Quiz 3]]*2/10,0),0)</f>
        <v>5</v>
      </c>
      <c r="L496" s="12">
        <f>Table1[[#This Row],[บท 1 '[10']]]+Table1[[#This Row],[บท 2 '[10']]]+Table1[[#This Row],[บท 3 '[5']]]</f>
        <v>25</v>
      </c>
      <c r="M496" s="12">
        <f>IF(Table1[[#This Row],[ซ่อมแล้วกลางภาค]]="ซ่อมแล้ว",10,Table1[[#This Row],[MID '[20']2]])</f>
        <v>10</v>
      </c>
      <c r="N496" s="12">
        <f>ROUND(COUNTIF(Table1[[#This Row],[แบบฝึก 4.1]:[ท้ายบท 4]],"&lt;&gt;ยังไม่ส่ง")*8/2+IF(Table1[[#This Row],[Quiz 4]]&lt;&gt;"ยังไม่ส่ง",Table1[[#This Row],[Quiz 4]]*2/10,0),0)</f>
        <v>5</v>
      </c>
      <c r="O496" s="12"/>
      <c r="P496" s="13">
        <f>ROUND(COUNTIF(Table1[[#This Row],[แบบฝึก 5.1]:[ท้ายบท 5]],"&lt;&gt;ยังไม่ส่ง")*8/3+IF(Table1[[#This Row],[Quiz 5]]&lt;&gt;"ยังไม่ส่ง",Table1[[#This Row],[Quiz 5]]*2/10,0),0)</f>
        <v>9</v>
      </c>
      <c r="Q496" s="12">
        <f>Table1[[#This Row],[บท 4 '[10']]]+Table1[[#This Row],[นำเสนอ '[5']]]+Table1[[#This Row],[บท 5 '[10']]]</f>
        <v>14</v>
      </c>
      <c r="R496" s="12">
        <f>Table1[[#This Row],[ก่อนกลางภาค '[25']]]+Table1[[#This Row],[กลางภาค '[20']]]+Table1[[#This Row],[หลังกลางภาค '[25']]]</f>
        <v>49</v>
      </c>
      <c r="S496" s="12"/>
      <c r="T496" s="12">
        <f>Table1[[#This Row],[ปลายภาค '[30']]]+Table1[[#This Row],[ก่อนปลายภาค '[70']]]</f>
        <v>49</v>
      </c>
      <c r="U496" s="11">
        <f t="shared" si="7"/>
        <v>0</v>
      </c>
      <c r="V496" s="5" t="str">
        <f>IF(_xlfn.XLOOKUP(Table1[[#This Row],[email]],กิจกรรม_11[Email],กิจกรรม_11[Completion time],0)&lt;&gt;0,"ส่งแล้ว","ยังไม่ส่ง")</f>
        <v>ส่งแล้ว</v>
      </c>
      <c r="W496" s="5" t="str">
        <f>IF(_xlfn.XLOOKUP(Table1[[#This Row],[email]],แบบฝึก_11[Email],แบบฝึก_11[Completion time],0)&lt;&gt;0,"ส่งแล้ว","ยังไม่ส่ง")</f>
        <v>ส่งแล้ว</v>
      </c>
      <c r="X496" s="5" t="str">
        <f>IF(_xlfn.XLOOKUP(Table1[[#This Row],[email]],แบบฝึก_12[Email],แบบฝึก_12[Completion time],0)&lt;&gt;0,"ส่งแล้ว","ยังไม่ส่ง")</f>
        <v>ส่งแล้ว</v>
      </c>
      <c r="Y496" s="5">
        <f>_xlfn.XLOOKUP(Table1[[#This Row],[email]],ท้ายบท_1[Email],ท้ายบท_1[Total points],"ยังไม่ส่ง")</f>
        <v>14</v>
      </c>
      <c r="Z496" s="4">
        <f>_xlfn.XLOOKUP(Table1[[#This Row],[email]],Quiz_1[Email],Quiz_1[Total points],"ยังไม่ส่ง")</f>
        <v>8</v>
      </c>
      <c r="AA496" s="5" t="str">
        <f>IF(_xlfn.XLOOKUP(Table1[[#This Row],[email]],แบบฝึก_21[Email],แบบฝึก_21[Completion time],0)&lt;&gt;0,"ส่งแล้ว","ยังไม่ส่ง")</f>
        <v>ส่งแล้ว</v>
      </c>
      <c r="AB496" s="5" t="str">
        <f>IF(_xlfn.XLOOKUP(Table1[[#This Row],[email]],แบบฝึก_22[Email],แบบฝึก_22[Completion time],0)&lt;&gt;0,"ส่งแล้ว","ยังไม่ส่ง")</f>
        <v>ส่งแล้ว</v>
      </c>
      <c r="AC496" s="5">
        <f>_xlfn.XLOOKUP(Table1[[#This Row],[email]],ท้ายบท_2[Email],ท้ายบท_2[Total points],"ยังไม่ส่ง")</f>
        <v>4</v>
      </c>
      <c r="AD496" s="5">
        <f>_xlfn.XLOOKUP(Table1[[#This Row],[email]],Quiz_2[Email],Quiz_2[Total points],"ยังไม่ส่ง")</f>
        <v>9</v>
      </c>
      <c r="AE496" s="5" t="str">
        <f>IF(_xlfn.XLOOKUP(Table1[[#This Row],[email]],แบบฝึก_31[Email],แบบฝึก_31[Completion time],0)&lt;&gt;0,"ส่งแล้ว","ยังไม่ส่ง")</f>
        <v>ส่งแล้ว</v>
      </c>
      <c r="AF496" s="5">
        <f>_xlfn.XLOOKUP(Table1[[#This Row],[email]],ท้ายบท_3[Email],ท้ายบท_3[Total points],"ยังไม่ส่ง")</f>
        <v>10</v>
      </c>
      <c r="AG496" s="5">
        <f>_xlfn.XLOOKUP(Table1[[#This Row],[email]],Quiz_3[Email],Quiz_3[Total points],"ยังไม่ส่ง")</f>
        <v>8</v>
      </c>
      <c r="AH496" s="12">
        <v>10</v>
      </c>
      <c r="AI496" s="14">
        <v>5</v>
      </c>
      <c r="AJ496" s="12">
        <f>ROUND((Table1[[#This Row],[mid '[20']]]+Table1[[#This Row],[mid '[10']]])/2,0)</f>
        <v>8</v>
      </c>
      <c r="AK496" s="5" t="str">
        <f>IF(_xlfn.XLOOKUP(Table1[[#This Row],[email]],แบบฝึก_41[Email],แบบฝึก_41[Completion time],0)&lt;&gt;0,"ส่งแล้ว","ยังไม่ส่ง")</f>
        <v>ส่งแล้ว</v>
      </c>
      <c r="AL496" s="5" t="str">
        <f>IF(_xlfn.XLOOKUP(Table1[[#This Row],[email]],ท้ายบท_4[Email],ท้ายบท_4[Total points],"ยังไม่ส่ง")&lt;&gt;0,"ส่งแล้ว","ยังไม่ส่ง")</f>
        <v>ยังไม่ส่ง</v>
      </c>
      <c r="AM496" s="5">
        <f>_xlfn.XLOOKUP(Table1[[#This Row],[email]],Quiz_4[Email],Quiz_4[Total points],"ยังไม่ส่ง")</f>
        <v>6</v>
      </c>
      <c r="AN496" s="5" t="str">
        <f>IF(_xlfn.XLOOKUP(Table1[[#This Row],[email]],แบบฝึก_51[Email],แบบฝึก_51[Completion time],0)&lt;&gt;0,"ส่งแล้ว","ยังไม่ส่ง")</f>
        <v>ส่งแล้ว</v>
      </c>
      <c r="AO496" s="5" t="str">
        <f>IF(_xlfn.XLOOKUP(Table1[[#This Row],[email]],แบบฝึก_52[Email],แบบฝึก_52[Completion time],0)&lt;&gt;0,"ส่งแล้ว","ยังไม่ส่ง")</f>
        <v>ส่งแล้ว</v>
      </c>
      <c r="AP496" s="5">
        <f>_xlfn.XLOOKUP(Table1[[#This Row],[email]],ท้ายบท_5[Email],ท้ายบท_5[Total points],"ยังไม่ส่ง")</f>
        <v>13</v>
      </c>
      <c r="AQ496" s="5">
        <f>_xlfn.XLOOKUP(Table1[[#This Row],[email]],Quiz_5[Email],Quiz_5[Total points],"ยังไม่ส่ง")</f>
        <v>3</v>
      </c>
      <c r="AR496" s="37" t="s">
        <v>33118</v>
      </c>
      <c r="AS496" s="4" t="str">
        <f>IF(M496&lt;10,"ยังไม่ซ่อม",IF(Table1[[#This Row],[ซ่อมแล้วกลางภาค]]="ซ่อมแล้ว","ซ่อมแล้ว","ไม่ต้องซ่อม"))</f>
        <v>ซ่อมแล้ว</v>
      </c>
      <c r="BN496"/>
      <c r="BO496"/>
      <c r="BP496"/>
      <c r="BQ496"/>
    </row>
    <row r="497" spans="1:69" ht="19.5" x14ac:dyDescent="0.4">
      <c r="A497" s="21">
        <v>496</v>
      </c>
      <c r="B497" s="4">
        <v>13</v>
      </c>
      <c r="C497" s="4">
        <v>39</v>
      </c>
      <c r="D497" s="4" t="s">
        <v>33761</v>
      </c>
      <c r="E497" s="4" t="s">
        <v>32396</v>
      </c>
      <c r="F497" s="4" t="s">
        <v>33762</v>
      </c>
      <c r="G497" s="4" t="s">
        <v>33763</v>
      </c>
      <c r="H497" s="4" t="s">
        <v>1883</v>
      </c>
      <c r="I497" s="24">
        <f>ROUND(COUNTIF(Table1[[#This Row],[กิจกรรม 1.1]:[ท้ายบท 1]],"&lt;&gt;ยังไม่ส่ง")*2+IF(Table1[[#This Row],[Quiz 1]]&lt;&gt;"ยังไม่ส่ง",Table1[[#This Row],[Quiz 1]]*2/10,0),0)</f>
        <v>10</v>
      </c>
      <c r="J497" s="24">
        <f>ROUND(COUNTIF(Table1[[#This Row],[แบบฝึก 2.1]:[ท้ายบท 2]],"&lt;&gt;ยังไม่ส่ง")*8/3+IF(Table1[[#This Row],[Quiz 2]]&lt;&gt;"ยังไม่ส่ง",Table1[[#This Row],[Quiz 2]]*2/10,0),0)</f>
        <v>8</v>
      </c>
      <c r="K497" s="24">
        <f>ROUND(COUNTIF(Table1[[#This Row],[แบบฝึก 3.1]:[ท้ายบท 3]],"&lt;&gt;ยังไม่ส่ง")*3/2+IF(Table1[[#This Row],[Quiz 3]]&lt;&gt;"ยังไม่ส่ง",Table1[[#This Row],[Quiz 3]]*2/10,0),0)</f>
        <v>3</v>
      </c>
      <c r="L497" s="12">
        <f>Table1[[#This Row],[บท 1 '[10']]]+Table1[[#This Row],[บท 2 '[10']]]+Table1[[#This Row],[บท 3 '[5']]]</f>
        <v>21</v>
      </c>
      <c r="M497" s="12">
        <f>IF(Table1[[#This Row],[ซ่อมแล้วกลางภาค]]="ซ่อมแล้ว",10,Table1[[#This Row],[MID '[20']2]])</f>
        <v>10</v>
      </c>
      <c r="N497" s="12">
        <f>ROUND(COUNTIF(Table1[[#This Row],[แบบฝึก 4.1]:[ท้ายบท 4]],"&lt;&gt;ยังไม่ส่ง")*8/2+IF(Table1[[#This Row],[Quiz 4]]&lt;&gt;"ยังไม่ส่ง",Table1[[#This Row],[Quiz 4]]*2/10,0),0)</f>
        <v>5</v>
      </c>
      <c r="O497" s="12"/>
      <c r="P497" s="13">
        <f>ROUND(COUNTIF(Table1[[#This Row],[แบบฝึก 5.1]:[ท้ายบท 5]],"&lt;&gt;ยังไม่ส่ง")*8/3+IF(Table1[[#This Row],[Quiz 5]]&lt;&gt;"ยังไม่ส่ง",Table1[[#This Row],[Quiz 5]]*2/10,0),0)</f>
        <v>9</v>
      </c>
      <c r="Q497" s="12">
        <f>Table1[[#This Row],[บท 4 '[10']]]+Table1[[#This Row],[นำเสนอ '[5']]]+Table1[[#This Row],[บท 5 '[10']]]</f>
        <v>14</v>
      </c>
      <c r="R497" s="12">
        <f>Table1[[#This Row],[ก่อนกลางภาค '[25']]]+Table1[[#This Row],[กลางภาค '[20']]]+Table1[[#This Row],[หลังกลางภาค '[25']]]</f>
        <v>45</v>
      </c>
      <c r="S497" s="12"/>
      <c r="T497" s="12">
        <f>Table1[[#This Row],[ปลายภาค '[30']]]+Table1[[#This Row],[ก่อนปลายภาค '[70']]]</f>
        <v>45</v>
      </c>
      <c r="U497" s="11">
        <f t="shared" si="7"/>
        <v>0</v>
      </c>
      <c r="V497" s="5" t="str">
        <f>IF(_xlfn.XLOOKUP(Table1[[#This Row],[email]],กิจกรรม_11[Email],กิจกรรม_11[Completion time],0)&lt;&gt;0,"ส่งแล้ว","ยังไม่ส่ง")</f>
        <v>ส่งแล้ว</v>
      </c>
      <c r="W497" s="5" t="str">
        <f>IF(_xlfn.XLOOKUP(Table1[[#This Row],[email]],แบบฝึก_11[Email],แบบฝึก_11[Completion time],0)&lt;&gt;0,"ส่งแล้ว","ยังไม่ส่ง")</f>
        <v>ส่งแล้ว</v>
      </c>
      <c r="X497" s="5" t="str">
        <f>IF(_xlfn.XLOOKUP(Table1[[#This Row],[email]],แบบฝึก_12[Email],แบบฝึก_12[Completion time],0)&lt;&gt;0,"ส่งแล้ว","ยังไม่ส่ง")</f>
        <v>ส่งแล้ว</v>
      </c>
      <c r="Y497" s="5">
        <f>_xlfn.XLOOKUP(Table1[[#This Row],[email]],ท้ายบท_1[Email],ท้ายบท_1[Total points],"ยังไม่ส่ง")</f>
        <v>7</v>
      </c>
      <c r="Z497" s="4">
        <f>_xlfn.XLOOKUP(Table1[[#This Row],[email]],Quiz_1[Email],Quiz_1[Total points],"ยังไม่ส่ง")</f>
        <v>9</v>
      </c>
      <c r="AA497" s="5" t="str">
        <f>IF(_xlfn.XLOOKUP(Table1[[#This Row],[email]],แบบฝึก_21[Email],แบบฝึก_21[Completion time],0)&lt;&gt;0,"ส่งแล้ว","ยังไม่ส่ง")</f>
        <v>ส่งแล้ว</v>
      </c>
      <c r="AB497" s="5" t="str">
        <f>IF(_xlfn.XLOOKUP(Table1[[#This Row],[email]],แบบฝึก_22[Email],แบบฝึก_22[Completion time],0)&lt;&gt;0,"ส่งแล้ว","ยังไม่ส่ง")</f>
        <v>ส่งแล้ว</v>
      </c>
      <c r="AC497" s="5">
        <f>_xlfn.XLOOKUP(Table1[[#This Row],[email]],ท้ายบท_2[Email],ท้ายบท_2[Total points],"ยังไม่ส่ง")</f>
        <v>3</v>
      </c>
      <c r="AD497" s="5">
        <f>_xlfn.XLOOKUP(Table1[[#This Row],[email]],Quiz_2[Email],Quiz_2[Total points],"ยังไม่ส่ง")</f>
        <v>1</v>
      </c>
      <c r="AE497" s="5" t="str">
        <f>IF(_xlfn.XLOOKUP(Table1[[#This Row],[email]],แบบฝึก_31[Email],แบบฝึก_31[Completion time],0)&lt;&gt;0,"ส่งแล้ว","ยังไม่ส่ง")</f>
        <v>ส่งแล้ว</v>
      </c>
      <c r="AF497" s="5">
        <f>_xlfn.XLOOKUP(Table1[[#This Row],[email]],ท้ายบท_3[Email],ท้ายบท_3[Total points],"ยังไม่ส่ง")</f>
        <v>1</v>
      </c>
      <c r="AG497" s="5">
        <f>_xlfn.XLOOKUP(Table1[[#This Row],[email]],Quiz_3[Email],Quiz_3[Total points],"ยังไม่ส่ง")</f>
        <v>2</v>
      </c>
      <c r="AH497" s="12">
        <v>9</v>
      </c>
      <c r="AI497" s="14">
        <v>4</v>
      </c>
      <c r="AJ497" s="12">
        <f>ROUND((Table1[[#This Row],[mid '[20']]]+Table1[[#This Row],[mid '[10']]])/2,0)</f>
        <v>7</v>
      </c>
      <c r="AK497" s="5" t="str">
        <f>IF(_xlfn.XLOOKUP(Table1[[#This Row],[email]],แบบฝึก_41[Email],แบบฝึก_41[Completion time],0)&lt;&gt;0,"ส่งแล้ว","ยังไม่ส่ง")</f>
        <v>ส่งแล้ว</v>
      </c>
      <c r="AL497" s="5" t="str">
        <f>IF(_xlfn.XLOOKUP(Table1[[#This Row],[email]],ท้ายบท_4[Email],ท้ายบท_4[Total points],"ยังไม่ส่ง")&lt;&gt;0,"ส่งแล้ว","ยังไม่ส่ง")</f>
        <v>ยังไม่ส่ง</v>
      </c>
      <c r="AM497" s="5">
        <f>_xlfn.XLOOKUP(Table1[[#This Row],[email]],Quiz_4[Email],Quiz_4[Total points],"ยังไม่ส่ง")</f>
        <v>6</v>
      </c>
      <c r="AN497" s="5" t="str">
        <f>IF(_xlfn.XLOOKUP(Table1[[#This Row],[email]],แบบฝึก_51[Email],แบบฝึก_51[Completion time],0)&lt;&gt;0,"ส่งแล้ว","ยังไม่ส่ง")</f>
        <v>ส่งแล้ว</v>
      </c>
      <c r="AO497" s="5" t="str">
        <f>IF(_xlfn.XLOOKUP(Table1[[#This Row],[email]],แบบฝึก_52[Email],แบบฝึก_52[Completion time],0)&lt;&gt;0,"ส่งแล้ว","ยังไม่ส่ง")</f>
        <v>ส่งแล้ว</v>
      </c>
      <c r="AP497" s="5">
        <f>_xlfn.XLOOKUP(Table1[[#This Row],[email]],ท้ายบท_5[Email],ท้ายบท_5[Total points],"ยังไม่ส่ง")</f>
        <v>13</v>
      </c>
      <c r="AQ497" s="5">
        <f>_xlfn.XLOOKUP(Table1[[#This Row],[email]],Quiz_5[Email],Quiz_5[Total points],"ยังไม่ส่ง")</f>
        <v>6</v>
      </c>
      <c r="AR497" s="37" t="s">
        <v>33118</v>
      </c>
      <c r="AS497" s="4" t="str">
        <f>IF(M497&lt;10,"ยังไม่ซ่อม",IF(Table1[[#This Row],[ซ่อมแล้วกลางภาค]]="ซ่อมแล้ว","ซ่อมแล้ว","ไม่ต้องซ่อม"))</f>
        <v>ซ่อมแล้ว</v>
      </c>
      <c r="BN497"/>
      <c r="BO497"/>
      <c r="BP497"/>
      <c r="BQ497"/>
    </row>
    <row r="498" spans="1:69" ht="20.25" thickBot="1" x14ac:dyDescent="0.45">
      <c r="A498" s="22">
        <v>497</v>
      </c>
      <c r="B498" s="15">
        <v>13</v>
      </c>
      <c r="C498" s="15">
        <v>40</v>
      </c>
      <c r="D498" s="15" t="s">
        <v>33764</v>
      </c>
      <c r="E498" s="15" t="s">
        <v>32396</v>
      </c>
      <c r="F498" s="15" t="s">
        <v>33299</v>
      </c>
      <c r="G498" s="15" t="s">
        <v>33765</v>
      </c>
      <c r="H498" s="15" t="s">
        <v>1670</v>
      </c>
      <c r="I498" s="25">
        <f>ROUND(COUNTIF(Table1[[#This Row],[กิจกรรม 1.1]:[ท้ายบท 1]],"&lt;&gt;ยังไม่ส่ง")*2+IF(Table1[[#This Row],[Quiz 1]]&lt;&gt;"ยังไม่ส่ง",Table1[[#This Row],[Quiz 1]]*2/10,0),0)</f>
        <v>10</v>
      </c>
      <c r="J498" s="25">
        <f>ROUND(COUNTIF(Table1[[#This Row],[แบบฝึก 2.1]:[ท้ายบท 2]],"&lt;&gt;ยังไม่ส่ง")*8/3+IF(Table1[[#This Row],[Quiz 2]]&lt;&gt;"ยังไม่ส่ง",Table1[[#This Row],[Quiz 2]]*2/10,0),0)</f>
        <v>9</v>
      </c>
      <c r="K498" s="25">
        <f>ROUND(COUNTIF(Table1[[#This Row],[แบบฝึก 3.1]:[ท้ายบท 3]],"&lt;&gt;ยังไม่ส่ง")*3/2+IF(Table1[[#This Row],[Quiz 3]]&lt;&gt;"ยังไม่ส่ง",Table1[[#This Row],[Quiz 3]]*2/10,0),0)</f>
        <v>4</v>
      </c>
      <c r="L498" s="16">
        <f>Table1[[#This Row],[บท 1 '[10']]]+Table1[[#This Row],[บท 2 '[10']]]+Table1[[#This Row],[บท 3 '[5']]]</f>
        <v>23</v>
      </c>
      <c r="M498" s="16">
        <f>IF(Table1[[#This Row],[ซ่อมแล้วกลางภาค]]="ซ่อมแล้ว",10,Table1[[#This Row],[MID '[20']2]])</f>
        <v>10</v>
      </c>
      <c r="N498" s="16">
        <f>ROUND(COUNTIF(Table1[[#This Row],[แบบฝึก 4.1]:[ท้ายบท 4]],"&lt;&gt;ยังไม่ส่ง")*8/2+IF(Table1[[#This Row],[Quiz 4]]&lt;&gt;"ยังไม่ส่ง",Table1[[#This Row],[Quiz 4]]*2/10,0),0)</f>
        <v>6</v>
      </c>
      <c r="O498" s="16"/>
      <c r="P498" s="17">
        <f>ROUND(COUNTIF(Table1[[#This Row],[แบบฝึก 5.1]:[ท้ายบท 5]],"&lt;&gt;ยังไม่ส่ง")*8/3+IF(Table1[[#This Row],[Quiz 5]]&lt;&gt;"ยังไม่ส่ง",Table1[[#This Row],[Quiz 5]]*2/10,0),0)</f>
        <v>9</v>
      </c>
      <c r="Q498" s="16">
        <f>Table1[[#This Row],[บท 4 '[10']]]+Table1[[#This Row],[นำเสนอ '[5']]]+Table1[[#This Row],[บท 5 '[10']]]</f>
        <v>15</v>
      </c>
      <c r="R498" s="16">
        <f>Table1[[#This Row],[ก่อนกลางภาค '[25']]]+Table1[[#This Row],[กลางภาค '[20']]]+Table1[[#This Row],[หลังกลางภาค '[25']]]</f>
        <v>48</v>
      </c>
      <c r="S498" s="16"/>
      <c r="T498" s="16">
        <f>Table1[[#This Row],[ปลายภาค '[30']]]+Table1[[#This Row],[ก่อนปลายภาค '[70']]]</f>
        <v>48</v>
      </c>
      <c r="U498" s="18">
        <f t="shared" si="7"/>
        <v>0</v>
      </c>
      <c r="V498" s="19" t="str">
        <f>IF(_xlfn.XLOOKUP(Table1[[#This Row],[email]],กิจกรรม_11[Email],กิจกรรม_11[Completion time],0)&lt;&gt;0,"ส่งแล้ว","ยังไม่ส่ง")</f>
        <v>ส่งแล้ว</v>
      </c>
      <c r="W498" s="19" t="str">
        <f>IF(_xlfn.XLOOKUP(Table1[[#This Row],[email]],แบบฝึก_11[Email],แบบฝึก_11[Completion time],0)&lt;&gt;0,"ส่งแล้ว","ยังไม่ส่ง")</f>
        <v>ส่งแล้ว</v>
      </c>
      <c r="X498" s="19" t="str">
        <f>IF(_xlfn.XLOOKUP(Table1[[#This Row],[email]],แบบฝึก_12[Email],แบบฝึก_12[Completion time],0)&lt;&gt;0,"ส่งแล้ว","ยังไม่ส่ง")</f>
        <v>ส่งแล้ว</v>
      </c>
      <c r="Y498" s="19">
        <f>_xlfn.XLOOKUP(Table1[[#This Row],[email]],ท้ายบท_1[Email],ท้ายบท_1[Total points],"ยังไม่ส่ง")</f>
        <v>17</v>
      </c>
      <c r="Z498" s="15">
        <f>_xlfn.XLOOKUP(Table1[[#This Row],[email]],Quiz_1[Email],Quiz_1[Total points],"ยังไม่ส่ง")</f>
        <v>8</v>
      </c>
      <c r="AA498" s="19" t="str">
        <f>IF(_xlfn.XLOOKUP(Table1[[#This Row],[email]],แบบฝึก_21[Email],แบบฝึก_21[Completion time],0)&lt;&gt;0,"ส่งแล้ว","ยังไม่ส่ง")</f>
        <v>ส่งแล้ว</v>
      </c>
      <c r="AB498" s="19" t="str">
        <f>IF(_xlfn.XLOOKUP(Table1[[#This Row],[email]],แบบฝึก_22[Email],แบบฝึก_22[Completion time],0)&lt;&gt;0,"ส่งแล้ว","ยังไม่ส่ง")</f>
        <v>ส่งแล้ว</v>
      </c>
      <c r="AC498" s="19">
        <f>_xlfn.XLOOKUP(Table1[[#This Row],[email]],ท้ายบท_2[Email],ท้ายบท_2[Total points],"ยังไม่ส่ง")</f>
        <v>10</v>
      </c>
      <c r="AD498" s="19">
        <f>_xlfn.XLOOKUP(Table1[[#This Row],[email]],Quiz_2[Email],Quiz_2[Total points],"ยังไม่ส่ง")</f>
        <v>7</v>
      </c>
      <c r="AE498" s="19" t="str">
        <f>IF(_xlfn.XLOOKUP(Table1[[#This Row],[email]],แบบฝึก_31[Email],แบบฝึก_31[Completion time],0)&lt;&gt;0,"ส่งแล้ว","ยังไม่ส่ง")</f>
        <v>ส่งแล้ว</v>
      </c>
      <c r="AF498" s="19">
        <f>_xlfn.XLOOKUP(Table1[[#This Row],[email]],ท้ายบท_3[Email],ท้ายบท_3[Total points],"ยังไม่ส่ง")</f>
        <v>11</v>
      </c>
      <c r="AG498" s="19">
        <f>_xlfn.XLOOKUP(Table1[[#This Row],[email]],Quiz_3[Email],Quiz_3[Total points],"ยังไม่ส่ง")</f>
        <v>6</v>
      </c>
      <c r="AH498" s="16">
        <v>14</v>
      </c>
      <c r="AI498" s="20">
        <v>4</v>
      </c>
      <c r="AJ498" s="16">
        <f>ROUND((Table1[[#This Row],[mid '[20']]]+Table1[[#This Row],[mid '[10']]])/2,0)</f>
        <v>9</v>
      </c>
      <c r="AK498" s="5" t="str">
        <f>IF(_xlfn.XLOOKUP(Table1[[#This Row],[email]],แบบฝึก_41[Email],แบบฝึก_41[Completion time],0)&lt;&gt;0,"ส่งแล้ว","ยังไม่ส่ง")</f>
        <v>ส่งแล้ว</v>
      </c>
      <c r="AL498" s="5" t="str">
        <f>IF(_xlfn.XLOOKUP(Table1[[#This Row],[email]],ท้ายบท_4[Email],ท้ายบท_4[Total points],"ยังไม่ส่ง")&lt;&gt;0,"ส่งแล้ว","ยังไม่ส่ง")</f>
        <v>ยังไม่ส่ง</v>
      </c>
      <c r="AM498" s="5">
        <f>_xlfn.XLOOKUP(Table1[[#This Row],[email]],Quiz_4[Email],Quiz_4[Total points],"ยังไม่ส่ง")</f>
        <v>8</v>
      </c>
      <c r="AN498" s="5" t="str">
        <f>IF(_xlfn.XLOOKUP(Table1[[#This Row],[email]],แบบฝึก_51[Email],แบบฝึก_51[Completion time],0)&lt;&gt;0,"ส่งแล้ว","ยังไม่ส่ง")</f>
        <v>ส่งแล้ว</v>
      </c>
      <c r="AO498" s="5" t="str">
        <f>IF(_xlfn.XLOOKUP(Table1[[#This Row],[email]],แบบฝึก_52[Email],แบบฝึก_52[Completion time],0)&lt;&gt;0,"ส่งแล้ว","ยังไม่ส่ง")</f>
        <v>ส่งแล้ว</v>
      </c>
      <c r="AP498" s="5">
        <f>_xlfn.XLOOKUP(Table1[[#This Row],[email]],ท้ายบท_5[Email],ท้ายบท_5[Total points],"ยังไม่ส่ง")</f>
        <v>9</v>
      </c>
      <c r="AQ498" s="5">
        <f>_xlfn.XLOOKUP(Table1[[#This Row],[email]],Quiz_5[Email],Quiz_5[Total points],"ยังไม่ส่ง")</f>
        <v>4</v>
      </c>
      <c r="AR498" s="38" t="s">
        <v>33118</v>
      </c>
      <c r="AS498" s="4" t="str">
        <f>IF(M498&lt;10,"ยังไม่ซ่อม",IF(Table1[[#This Row],[ซ่อมแล้วกลางภาค]]="ซ่อมแล้ว","ซ่อมแล้ว","ไม่ต้องซ่อม"))</f>
        <v>ซ่อมแล้ว</v>
      </c>
      <c r="BN498"/>
      <c r="BO498"/>
      <c r="BP498"/>
      <c r="BQ498"/>
    </row>
    <row r="499" spans="1:69" ht="21" thickTop="1" thickBot="1" x14ac:dyDescent="0.45">
      <c r="A499" s="21">
        <v>498</v>
      </c>
      <c r="B499" s="4">
        <v>14</v>
      </c>
      <c r="C499" s="4">
        <v>1</v>
      </c>
      <c r="D499" s="4" t="s">
        <v>33766</v>
      </c>
      <c r="E499" s="4" t="s">
        <v>32346</v>
      </c>
      <c r="F499" s="4" t="s">
        <v>33767</v>
      </c>
      <c r="G499" s="4" t="s">
        <v>33242</v>
      </c>
      <c r="H499" s="4" t="s">
        <v>33768</v>
      </c>
      <c r="I499" s="24">
        <f>ROUND(COUNTIF(Table1[[#This Row],[กิจกรรม 1.1]:[ท้ายบท 1]],"&lt;&gt;ยังไม่ส่ง")*2+IF(Table1[[#This Row],[Quiz 1]]&lt;&gt;"ยังไม่ส่ง",Table1[[#This Row],[Quiz 1]]*2/10,0),0)</f>
        <v>2</v>
      </c>
      <c r="J499" s="24">
        <f>ROUND(COUNTIF(Table1[[#This Row],[แบบฝึก 2.1]:[ท้ายบท 2]],"&lt;&gt;ยังไม่ส่ง")*8/3+IF(Table1[[#This Row],[Quiz 2]]&lt;&gt;"ยังไม่ส่ง",Table1[[#This Row],[Quiz 2]]*2/10,0),0)</f>
        <v>0</v>
      </c>
      <c r="K499" s="24">
        <f>ROUND(COUNTIF(Table1[[#This Row],[แบบฝึก 3.1]:[ท้ายบท 3]],"&lt;&gt;ยังไม่ส่ง")*3/2+IF(Table1[[#This Row],[Quiz 3]]&lt;&gt;"ยังไม่ส่ง",Table1[[#This Row],[Quiz 3]]*2/10,0),0)</f>
        <v>0</v>
      </c>
      <c r="L499" s="12">
        <f>Table1[[#This Row],[บท 1 '[10']]]+Table1[[#This Row],[บท 2 '[10']]]+Table1[[#This Row],[บท 3 '[5']]]</f>
        <v>2</v>
      </c>
      <c r="M499" s="12">
        <f>IF(Table1[[#This Row],[ซ่อมแล้วกลางภาค]]="ซ่อมแล้ว",10,Table1[[#This Row],[MID '[20']2]])</f>
        <v>10</v>
      </c>
      <c r="N499" s="12">
        <f>ROUND(COUNTIF(Table1[[#This Row],[แบบฝึก 4.1]:[ท้ายบท 4]],"&lt;&gt;ยังไม่ส่ง")*8/2+IF(Table1[[#This Row],[Quiz 4]]&lt;&gt;"ยังไม่ส่ง",Table1[[#This Row],[Quiz 4]]*2/10,0),0)</f>
        <v>10</v>
      </c>
      <c r="O499" s="12"/>
      <c r="P499" s="13">
        <f>ROUND(COUNTIF(Table1[[#This Row],[แบบฝึก 5.1]:[ท้ายบท 5]],"&lt;&gt;ยังไม่ส่ง")*8/3+IF(Table1[[#This Row],[Quiz 5]]&lt;&gt;"ยังไม่ส่ง",Table1[[#This Row],[Quiz 5]]*2/10,0),0)</f>
        <v>10</v>
      </c>
      <c r="Q499" s="12">
        <f>Table1[[#This Row],[บท 4 '[10']]]+Table1[[#This Row],[นำเสนอ '[5']]]+Table1[[#This Row],[บท 5 '[10']]]</f>
        <v>20</v>
      </c>
      <c r="R499" s="12">
        <f>Table1[[#This Row],[ก่อนกลางภาค '[25']]]+Table1[[#This Row],[กลางภาค '[20']]]+Table1[[#This Row],[หลังกลางภาค '[25']]]</f>
        <v>32</v>
      </c>
      <c r="S499" s="12"/>
      <c r="T499" s="12">
        <f>Table1[[#This Row],[ปลายภาค '[30']]]+Table1[[#This Row],[ก่อนปลายภาค '[70']]]</f>
        <v>32</v>
      </c>
      <c r="U499" s="11">
        <f t="shared" si="7"/>
        <v>0</v>
      </c>
      <c r="V499" s="5" t="str">
        <f>IF(_xlfn.XLOOKUP(Table1[[#This Row],[email]],กิจกรรม_11[Email],กิจกรรม_11[Completion time],0)&lt;&gt;0,"ส่งแล้ว","ยังไม่ส่ง")</f>
        <v>ส่งแล้ว</v>
      </c>
      <c r="W499" s="5" t="str">
        <f>IF(_xlfn.XLOOKUP(Table1[[#This Row],[email]],แบบฝึก_11[Email],แบบฝึก_11[Completion time],0)&lt;&gt;0,"ส่งแล้ว","ยังไม่ส่ง")</f>
        <v>ยังไม่ส่ง</v>
      </c>
      <c r="X499" s="5" t="str">
        <f>IF(_xlfn.XLOOKUP(Table1[[#This Row],[email]],แบบฝึก_12[Email],แบบฝึก_12[Completion time],0)&lt;&gt;0,"ส่งแล้ว","ยังไม่ส่ง")</f>
        <v>ยังไม่ส่ง</v>
      </c>
      <c r="Y499" s="5" t="str">
        <f>_xlfn.XLOOKUP(Table1[[#This Row],[email]],ท้ายบท_1[Email],ท้ายบท_1[Total points],"ยังไม่ส่ง")</f>
        <v>ยังไม่ส่ง</v>
      </c>
      <c r="Z499" s="4" t="str">
        <f>_xlfn.XLOOKUP(Table1[[#This Row],[email]],Quiz_1[Email],Quiz_1[Total points],"ยังไม่ส่ง")</f>
        <v>ยังไม่ส่ง</v>
      </c>
      <c r="AA499" s="5" t="str">
        <f>IF(_xlfn.XLOOKUP(Table1[[#This Row],[email]],แบบฝึก_21[Email],แบบฝึก_21[Completion time],0)&lt;&gt;0,"ส่งแล้ว","ยังไม่ส่ง")</f>
        <v>ยังไม่ส่ง</v>
      </c>
      <c r="AB499" s="5" t="str">
        <f>IF(_xlfn.XLOOKUP(Table1[[#This Row],[email]],แบบฝึก_22[Email],แบบฝึก_22[Completion time],0)&lt;&gt;0,"ส่งแล้ว","ยังไม่ส่ง")</f>
        <v>ยังไม่ส่ง</v>
      </c>
      <c r="AC499" s="5" t="str">
        <f>_xlfn.XLOOKUP(Table1[[#This Row],[email]],ท้ายบท_2[Email],ท้ายบท_2[Total points],"ยังไม่ส่ง")</f>
        <v>ยังไม่ส่ง</v>
      </c>
      <c r="AD499" s="5" t="str">
        <f>_xlfn.XLOOKUP(Table1[[#This Row],[email]],Quiz_2[Email],Quiz_2[Total points],"ยังไม่ส่ง")</f>
        <v>ยังไม่ส่ง</v>
      </c>
      <c r="AE499" s="5" t="str">
        <f>IF(_xlfn.XLOOKUP(Table1[[#This Row],[email]],แบบฝึก_31[Email],แบบฝึก_31[Completion time],0)&lt;&gt;0,"ส่งแล้ว","ยังไม่ส่ง")</f>
        <v>ยังไม่ส่ง</v>
      </c>
      <c r="AF499" s="5" t="str">
        <f>_xlfn.XLOOKUP(Table1[[#This Row],[email]],ท้ายบท_3[Email],ท้ายบท_3[Total points],"ยังไม่ส่ง")</f>
        <v>ยังไม่ส่ง</v>
      </c>
      <c r="AG499" s="5" t="str">
        <f>_xlfn.XLOOKUP(Table1[[#This Row],[email]],Quiz_3[Email],Quiz_3[Total points],"ยังไม่ส่ง")</f>
        <v>ยังไม่ส่ง</v>
      </c>
      <c r="AH499" s="12">
        <v>11</v>
      </c>
      <c r="AI499" s="14">
        <v>5</v>
      </c>
      <c r="AJ499" s="12">
        <f>ROUND((Table1[[#This Row],[mid '[20']]]+Table1[[#This Row],[mid '[10']]])/2,0)</f>
        <v>8</v>
      </c>
      <c r="AK499" s="19" t="str">
        <f>IF(_xlfn.XLOOKUP(Table1[[#This Row],[email]],แบบฝึก_41[Email],แบบฝึก_41[Completion time],0)&lt;&gt;0,"ส่งแล้ว","ยังไม่ส่ง")</f>
        <v>ส่งแล้ว</v>
      </c>
      <c r="AL499" s="19" t="str">
        <f>IF(_xlfn.XLOOKUP(Table1[[#This Row],[email]],ท้ายบท_4[Email],ท้ายบท_4[Total points],"ยังไม่ส่ง")&lt;&gt;0,"ส่งแล้ว","ยังไม่ส่ง")</f>
        <v>ส่งแล้ว</v>
      </c>
      <c r="AM499" s="19">
        <f>_xlfn.XLOOKUP(Table1[[#This Row],[email]],Quiz_4[Email],Quiz_4[Total points],"ยังไม่ส่ง")</f>
        <v>9</v>
      </c>
      <c r="AN499" s="19" t="str">
        <f>IF(_xlfn.XLOOKUP(Table1[[#This Row],[email]],แบบฝึก_51[Email],แบบฝึก_51[Completion time],0)&lt;&gt;0,"ส่งแล้ว","ยังไม่ส่ง")</f>
        <v>ส่งแล้ว</v>
      </c>
      <c r="AO499" s="19" t="str">
        <f>IF(_xlfn.XLOOKUP(Table1[[#This Row],[email]],แบบฝึก_52[Email],แบบฝึก_52[Completion time],0)&lt;&gt;0,"ส่งแล้ว","ยังไม่ส่ง")</f>
        <v>ส่งแล้ว</v>
      </c>
      <c r="AP499" s="19">
        <f>_xlfn.XLOOKUP(Table1[[#This Row],[email]],ท้ายบท_5[Email],ท้ายบท_5[Total points],"ยังไม่ส่ง")</f>
        <v>18</v>
      </c>
      <c r="AQ499" s="19">
        <f>_xlfn.XLOOKUP(Table1[[#This Row],[email]],Quiz_5[Email],Quiz_5[Total points],"ยังไม่ส่ง")</f>
        <v>8</v>
      </c>
      <c r="AR499" s="37" t="s">
        <v>33118</v>
      </c>
      <c r="AS499" s="4" t="str">
        <f>IF(M499&lt;10,"ยังไม่ซ่อม",IF(Table1[[#This Row],[ซ่อมแล้วกลางภาค]]="ซ่อมแล้ว","ซ่อมแล้ว","ไม่ต้องซ่อม"))</f>
        <v>ซ่อมแล้ว</v>
      </c>
      <c r="BN499"/>
      <c r="BO499"/>
      <c r="BP499"/>
      <c r="BQ499"/>
    </row>
    <row r="500" spans="1:69" ht="20.25" thickTop="1" x14ac:dyDescent="0.4">
      <c r="A500" s="21">
        <v>499</v>
      </c>
      <c r="B500" s="4">
        <v>14</v>
      </c>
      <c r="C500" s="4">
        <v>2</v>
      </c>
      <c r="D500" s="4" t="s">
        <v>33769</v>
      </c>
      <c r="E500" s="4" t="s">
        <v>32346</v>
      </c>
      <c r="F500" s="4" t="s">
        <v>32475</v>
      </c>
      <c r="G500" s="4" t="s">
        <v>33770</v>
      </c>
      <c r="H500" s="4" t="s">
        <v>4668</v>
      </c>
      <c r="I500" s="24">
        <f>ROUND(COUNTIF(Table1[[#This Row],[กิจกรรม 1.1]:[ท้ายบท 1]],"&lt;&gt;ยังไม่ส่ง")*2+IF(Table1[[#This Row],[Quiz 1]]&lt;&gt;"ยังไม่ส่ง",Table1[[#This Row],[Quiz 1]]*2/10,0),0)</f>
        <v>2</v>
      </c>
      <c r="J500" s="24">
        <f>ROUND(COUNTIF(Table1[[#This Row],[แบบฝึก 2.1]:[ท้ายบท 2]],"&lt;&gt;ยังไม่ส่ง")*8/3+IF(Table1[[#This Row],[Quiz 2]]&lt;&gt;"ยังไม่ส่ง",Table1[[#This Row],[Quiz 2]]*2/10,0),0)</f>
        <v>0</v>
      </c>
      <c r="K500" s="24">
        <f>ROUND(COUNTIF(Table1[[#This Row],[แบบฝึก 3.1]:[ท้ายบท 3]],"&lt;&gt;ยังไม่ส่ง")*3/2+IF(Table1[[#This Row],[Quiz 3]]&lt;&gt;"ยังไม่ส่ง",Table1[[#This Row],[Quiz 3]]*2/10,0),0)</f>
        <v>0</v>
      </c>
      <c r="L500" s="12">
        <f>Table1[[#This Row],[บท 1 '[10']]]+Table1[[#This Row],[บท 2 '[10']]]+Table1[[#This Row],[บท 3 '[5']]]</f>
        <v>2</v>
      </c>
      <c r="M500" s="12">
        <f>IF(Table1[[#This Row],[ซ่อมแล้วกลางภาค]]="ซ่อมแล้ว",10,Table1[[#This Row],[MID '[20']2]])</f>
        <v>13</v>
      </c>
      <c r="N500" s="12">
        <f>ROUND(COUNTIF(Table1[[#This Row],[แบบฝึก 4.1]:[ท้ายบท 4]],"&lt;&gt;ยังไม่ส่ง")*8/2+IF(Table1[[#This Row],[Quiz 4]]&lt;&gt;"ยังไม่ส่ง",Table1[[#This Row],[Quiz 4]]*2/10,0),0)</f>
        <v>9</v>
      </c>
      <c r="O500" s="12"/>
      <c r="P500" s="13">
        <f>ROUND(COUNTIF(Table1[[#This Row],[แบบฝึก 5.1]:[ท้ายบท 5]],"&lt;&gt;ยังไม่ส่ง")*8/3+IF(Table1[[#This Row],[Quiz 5]]&lt;&gt;"ยังไม่ส่ง",Table1[[#This Row],[Quiz 5]]*2/10,0),0)</f>
        <v>9</v>
      </c>
      <c r="Q500" s="12">
        <f>Table1[[#This Row],[บท 4 '[10']]]+Table1[[#This Row],[นำเสนอ '[5']]]+Table1[[#This Row],[บท 5 '[10']]]</f>
        <v>18</v>
      </c>
      <c r="R500" s="12">
        <f>Table1[[#This Row],[ก่อนกลางภาค '[25']]]+Table1[[#This Row],[กลางภาค '[20']]]+Table1[[#This Row],[หลังกลางภาค '[25']]]</f>
        <v>33</v>
      </c>
      <c r="S500" s="12"/>
      <c r="T500" s="12">
        <f>Table1[[#This Row],[ปลายภาค '[30']]]+Table1[[#This Row],[ก่อนปลายภาค '[70']]]</f>
        <v>33</v>
      </c>
      <c r="U500" s="11">
        <f t="shared" si="7"/>
        <v>0</v>
      </c>
      <c r="V500" s="5" t="str">
        <f>IF(_xlfn.XLOOKUP(Table1[[#This Row],[email]],กิจกรรม_11[Email],กิจกรรม_11[Completion time],0)&lt;&gt;0,"ส่งแล้ว","ยังไม่ส่ง")</f>
        <v>ส่งแล้ว</v>
      </c>
      <c r="W500" s="5" t="str">
        <f>IF(_xlfn.XLOOKUP(Table1[[#This Row],[email]],แบบฝึก_11[Email],แบบฝึก_11[Completion time],0)&lt;&gt;0,"ส่งแล้ว","ยังไม่ส่ง")</f>
        <v>ยังไม่ส่ง</v>
      </c>
      <c r="X500" s="5" t="str">
        <f>IF(_xlfn.XLOOKUP(Table1[[#This Row],[email]],แบบฝึก_12[Email],แบบฝึก_12[Completion time],0)&lt;&gt;0,"ส่งแล้ว","ยังไม่ส่ง")</f>
        <v>ยังไม่ส่ง</v>
      </c>
      <c r="Y500" s="5" t="str">
        <f>_xlfn.XLOOKUP(Table1[[#This Row],[email]],ท้ายบท_1[Email],ท้ายบท_1[Total points],"ยังไม่ส่ง")</f>
        <v>ยังไม่ส่ง</v>
      </c>
      <c r="Z500" s="4" t="str">
        <f>_xlfn.XLOOKUP(Table1[[#This Row],[email]],Quiz_1[Email],Quiz_1[Total points],"ยังไม่ส่ง")</f>
        <v>ยังไม่ส่ง</v>
      </c>
      <c r="AA500" s="5" t="str">
        <f>IF(_xlfn.XLOOKUP(Table1[[#This Row],[email]],แบบฝึก_21[Email],แบบฝึก_21[Completion time],0)&lt;&gt;0,"ส่งแล้ว","ยังไม่ส่ง")</f>
        <v>ยังไม่ส่ง</v>
      </c>
      <c r="AB500" s="5" t="str">
        <f>IF(_xlfn.XLOOKUP(Table1[[#This Row],[email]],แบบฝึก_22[Email],แบบฝึก_22[Completion time],0)&lt;&gt;0,"ส่งแล้ว","ยังไม่ส่ง")</f>
        <v>ยังไม่ส่ง</v>
      </c>
      <c r="AC500" s="5" t="str">
        <f>_xlfn.XLOOKUP(Table1[[#This Row],[email]],ท้ายบท_2[Email],ท้ายบท_2[Total points],"ยังไม่ส่ง")</f>
        <v>ยังไม่ส่ง</v>
      </c>
      <c r="AD500" s="5" t="str">
        <f>_xlfn.XLOOKUP(Table1[[#This Row],[email]],Quiz_2[Email],Quiz_2[Total points],"ยังไม่ส่ง")</f>
        <v>ยังไม่ส่ง</v>
      </c>
      <c r="AE500" s="5" t="str">
        <f>IF(_xlfn.XLOOKUP(Table1[[#This Row],[email]],แบบฝึก_31[Email],แบบฝึก_31[Completion time],0)&lt;&gt;0,"ส่งแล้ว","ยังไม่ส่ง")</f>
        <v>ยังไม่ส่ง</v>
      </c>
      <c r="AF500" s="5" t="str">
        <f>_xlfn.XLOOKUP(Table1[[#This Row],[email]],ท้ายบท_3[Email],ท้ายบท_3[Total points],"ยังไม่ส่ง")</f>
        <v>ยังไม่ส่ง</v>
      </c>
      <c r="AG500" s="5" t="str">
        <f>_xlfn.XLOOKUP(Table1[[#This Row],[email]],Quiz_3[Email],Quiz_3[Total points],"ยังไม่ส่ง")</f>
        <v>ยังไม่ส่ง</v>
      </c>
      <c r="AH500" s="12">
        <v>18</v>
      </c>
      <c r="AI500" s="14">
        <v>7</v>
      </c>
      <c r="AJ500" s="12">
        <f>ROUND((Table1[[#This Row],[mid '[20']]]+Table1[[#This Row],[mid '[10']]])/2,0)</f>
        <v>13</v>
      </c>
      <c r="AK500" s="5" t="str">
        <f>IF(_xlfn.XLOOKUP(Table1[[#This Row],[email]],แบบฝึก_41[Email],แบบฝึก_41[Completion time],0)&lt;&gt;0,"ส่งแล้ว","ยังไม่ส่ง")</f>
        <v>ส่งแล้ว</v>
      </c>
      <c r="AL500" s="5" t="str">
        <f>IF(_xlfn.XLOOKUP(Table1[[#This Row],[email]],ท้ายบท_4[Email],ท้ายบท_4[Total points],"ยังไม่ส่ง")&lt;&gt;0,"ส่งแล้ว","ยังไม่ส่ง")</f>
        <v>ส่งแล้ว</v>
      </c>
      <c r="AM500" s="5">
        <f>_xlfn.XLOOKUP(Table1[[#This Row],[email]],Quiz_4[Email],Quiz_4[Total points],"ยังไม่ส่ง")</f>
        <v>6</v>
      </c>
      <c r="AN500" s="5" t="str">
        <f>IF(_xlfn.XLOOKUP(Table1[[#This Row],[email]],แบบฝึก_51[Email],แบบฝึก_51[Completion time],0)&lt;&gt;0,"ส่งแล้ว","ยังไม่ส่ง")</f>
        <v>ส่งแล้ว</v>
      </c>
      <c r="AO500" s="5" t="str">
        <f>IF(_xlfn.XLOOKUP(Table1[[#This Row],[email]],แบบฝึก_52[Email],แบบฝึก_52[Completion time],0)&lt;&gt;0,"ส่งแล้ว","ยังไม่ส่ง")</f>
        <v>ส่งแล้ว</v>
      </c>
      <c r="AP500" s="5">
        <f>_xlfn.XLOOKUP(Table1[[#This Row],[email]],ท้ายบท_5[Email],ท้ายบท_5[Total points],"ยังไม่ส่ง")</f>
        <v>6</v>
      </c>
      <c r="AQ500" s="5">
        <f>_xlfn.XLOOKUP(Table1[[#This Row],[email]],Quiz_5[Email],Quiz_5[Total points],"ยังไม่ส่ง")</f>
        <v>4</v>
      </c>
      <c r="AR500" s="37"/>
      <c r="AS500" s="4" t="str">
        <f>IF(M500&lt;10,"ยังไม่ซ่อม",IF(Table1[[#This Row],[ซ่อมแล้วกลางภาค]]="ซ่อมแล้ว","ซ่อมแล้ว","ไม่ต้องซ่อม"))</f>
        <v>ไม่ต้องซ่อม</v>
      </c>
      <c r="BN500"/>
      <c r="BO500"/>
      <c r="BP500"/>
      <c r="BQ500"/>
    </row>
    <row r="501" spans="1:69" ht="19.5" x14ac:dyDescent="0.4">
      <c r="A501" s="21">
        <v>500</v>
      </c>
      <c r="B501" s="4">
        <v>14</v>
      </c>
      <c r="C501" s="4">
        <v>3</v>
      </c>
      <c r="D501" s="4" t="s">
        <v>33771</v>
      </c>
      <c r="E501" s="4" t="s">
        <v>32346</v>
      </c>
      <c r="F501" s="4" t="s">
        <v>33772</v>
      </c>
      <c r="G501" s="4" t="s">
        <v>33773</v>
      </c>
      <c r="H501" s="4" t="s">
        <v>32048</v>
      </c>
      <c r="I501" s="24">
        <f>ROUND(COUNTIF(Table1[[#This Row],[กิจกรรม 1.1]:[ท้ายบท 1]],"&lt;&gt;ยังไม่ส่ง")*2+IF(Table1[[#This Row],[Quiz 1]]&lt;&gt;"ยังไม่ส่ง",Table1[[#This Row],[Quiz 1]]*2/10,0),0)</f>
        <v>7</v>
      </c>
      <c r="J501" s="24">
        <f>ROUND(COUNTIF(Table1[[#This Row],[แบบฝึก 2.1]:[ท้ายบท 2]],"&lt;&gt;ยังไม่ส่ง")*8/3+IF(Table1[[#This Row],[Quiz 2]]&lt;&gt;"ยังไม่ส่ง",Table1[[#This Row],[Quiz 2]]*2/10,0),0)</f>
        <v>2</v>
      </c>
      <c r="K501" s="24">
        <f>ROUND(COUNTIF(Table1[[#This Row],[แบบฝึก 3.1]:[ท้ายบท 3]],"&lt;&gt;ยังไม่ส่ง")*3/2+IF(Table1[[#This Row],[Quiz 3]]&lt;&gt;"ยังไม่ส่ง",Table1[[#This Row],[Quiz 3]]*2/10,0),0)</f>
        <v>2</v>
      </c>
      <c r="L501" s="12">
        <f>Table1[[#This Row],[บท 1 '[10']]]+Table1[[#This Row],[บท 2 '[10']]]+Table1[[#This Row],[บท 3 '[5']]]</f>
        <v>11</v>
      </c>
      <c r="M501" s="12">
        <f>IF(Table1[[#This Row],[ซ่อมแล้วกลางภาค]]="ซ่อมแล้ว",10,Table1[[#This Row],[MID '[20']2]])</f>
        <v>8</v>
      </c>
      <c r="N501" s="12">
        <f>ROUND(COUNTIF(Table1[[#This Row],[แบบฝึก 4.1]:[ท้ายบท 4]],"&lt;&gt;ยังไม่ส่ง")*8/2+IF(Table1[[#This Row],[Quiz 4]]&lt;&gt;"ยังไม่ส่ง",Table1[[#This Row],[Quiz 4]]*2/10,0),0)</f>
        <v>6</v>
      </c>
      <c r="O501" s="12"/>
      <c r="P501" s="13">
        <f>ROUND(COUNTIF(Table1[[#This Row],[แบบฝึก 5.1]:[ท้ายบท 5]],"&lt;&gt;ยังไม่ส่ง")*8/3+IF(Table1[[#This Row],[Quiz 5]]&lt;&gt;"ยังไม่ส่ง",Table1[[#This Row],[Quiz 5]]*2/10,0),0)</f>
        <v>9</v>
      </c>
      <c r="Q501" s="12">
        <f>Table1[[#This Row],[บท 4 '[10']]]+Table1[[#This Row],[นำเสนอ '[5']]]+Table1[[#This Row],[บท 5 '[10']]]</f>
        <v>15</v>
      </c>
      <c r="R501" s="12">
        <f>Table1[[#This Row],[ก่อนกลางภาค '[25']]]+Table1[[#This Row],[กลางภาค '[20']]]+Table1[[#This Row],[หลังกลางภาค '[25']]]</f>
        <v>34</v>
      </c>
      <c r="S501" s="12"/>
      <c r="T501" s="12">
        <f>Table1[[#This Row],[ปลายภาค '[30']]]+Table1[[#This Row],[ก่อนปลายภาค '[70']]]</f>
        <v>34</v>
      </c>
      <c r="U501" s="11">
        <f t="shared" si="7"/>
        <v>0</v>
      </c>
      <c r="V501" s="5" t="str">
        <f>IF(_xlfn.XLOOKUP(Table1[[#This Row],[email]],กิจกรรม_11[Email],กิจกรรม_11[Completion time],0)&lt;&gt;0,"ส่งแล้ว","ยังไม่ส่ง")</f>
        <v>ส่งแล้ว</v>
      </c>
      <c r="W501" s="5" t="str">
        <f>IF(_xlfn.XLOOKUP(Table1[[#This Row],[email]],แบบฝึก_11[Email],แบบฝึก_11[Completion time],0)&lt;&gt;0,"ส่งแล้ว","ยังไม่ส่ง")</f>
        <v>ส่งแล้ว</v>
      </c>
      <c r="X501" s="5" t="str">
        <f>IF(_xlfn.XLOOKUP(Table1[[#This Row],[email]],แบบฝึก_12[Email],แบบฝึก_12[Completion time],0)&lt;&gt;0,"ส่งแล้ว","ยังไม่ส่ง")</f>
        <v>ส่งแล้ว</v>
      </c>
      <c r="Y501" s="5" t="str">
        <f>_xlfn.XLOOKUP(Table1[[#This Row],[email]],ท้ายบท_1[Email],ท้ายบท_1[Total points],"ยังไม่ส่ง")</f>
        <v>ยังไม่ส่ง</v>
      </c>
      <c r="Z501" s="4">
        <f>_xlfn.XLOOKUP(Table1[[#This Row],[email]],Quiz_1[Email],Quiz_1[Total points],"ยังไม่ส่ง")</f>
        <v>3</v>
      </c>
      <c r="AA501" s="5" t="str">
        <f>IF(_xlfn.XLOOKUP(Table1[[#This Row],[email]],แบบฝึก_21[Email],แบบฝึก_21[Completion time],0)&lt;&gt;0,"ส่งแล้ว","ยังไม่ส่ง")</f>
        <v>ยังไม่ส่ง</v>
      </c>
      <c r="AB501" s="5" t="str">
        <f>IF(_xlfn.XLOOKUP(Table1[[#This Row],[email]],แบบฝึก_22[Email],แบบฝึก_22[Completion time],0)&lt;&gt;0,"ส่งแล้ว","ยังไม่ส่ง")</f>
        <v>ยังไม่ส่ง</v>
      </c>
      <c r="AC501" s="5" t="str">
        <f>_xlfn.XLOOKUP(Table1[[#This Row],[email]],ท้ายบท_2[Email],ท้ายบท_2[Total points],"ยังไม่ส่ง")</f>
        <v>ยังไม่ส่ง</v>
      </c>
      <c r="AD501" s="5">
        <f>_xlfn.XLOOKUP(Table1[[#This Row],[email]],Quiz_2[Email],Quiz_2[Total points],"ยังไม่ส่ง")</f>
        <v>8</v>
      </c>
      <c r="AE501" s="5" t="str">
        <f>IF(_xlfn.XLOOKUP(Table1[[#This Row],[email]],แบบฝึก_31[Email],แบบฝึก_31[Completion time],0)&lt;&gt;0,"ส่งแล้ว","ยังไม่ส่ง")</f>
        <v>ส่งแล้ว</v>
      </c>
      <c r="AF501" s="5" t="str">
        <f>_xlfn.XLOOKUP(Table1[[#This Row],[email]],ท้ายบท_3[Email],ท้ายบท_3[Total points],"ยังไม่ส่ง")</f>
        <v>ยังไม่ส่ง</v>
      </c>
      <c r="AG501" s="5" t="str">
        <f>_xlfn.XLOOKUP(Table1[[#This Row],[email]],Quiz_3[Email],Quiz_3[Total points],"ยังไม่ส่ง")</f>
        <v>ยังไม่ส่ง</v>
      </c>
      <c r="AH501" s="12">
        <v>10</v>
      </c>
      <c r="AI501" s="14">
        <v>6</v>
      </c>
      <c r="AJ501" s="12">
        <f>ROUND((Table1[[#This Row],[mid '[20']]]+Table1[[#This Row],[mid '[10']]])/2,0)</f>
        <v>8</v>
      </c>
      <c r="AK501" s="5" t="str">
        <f>IF(_xlfn.XLOOKUP(Table1[[#This Row],[email]],แบบฝึก_41[Email],แบบฝึก_41[Completion time],0)&lt;&gt;0,"ส่งแล้ว","ยังไม่ส่ง")</f>
        <v>ส่งแล้ว</v>
      </c>
      <c r="AL501" s="5" t="str">
        <f>IF(_xlfn.XLOOKUP(Table1[[#This Row],[email]],ท้ายบท_4[Email],ท้ายบท_4[Total points],"ยังไม่ส่ง")&lt;&gt;0,"ส่งแล้ว","ยังไม่ส่ง")</f>
        <v>ยังไม่ส่ง</v>
      </c>
      <c r="AM501" s="5">
        <f>_xlfn.XLOOKUP(Table1[[#This Row],[email]],Quiz_4[Email],Quiz_4[Total points],"ยังไม่ส่ง")</f>
        <v>9</v>
      </c>
      <c r="AN501" s="5" t="str">
        <f>IF(_xlfn.XLOOKUP(Table1[[#This Row],[email]],แบบฝึก_51[Email],แบบฝึก_51[Completion time],0)&lt;&gt;0,"ส่งแล้ว","ยังไม่ส่ง")</f>
        <v>ส่งแล้ว</v>
      </c>
      <c r="AO501" s="5" t="str">
        <f>IF(_xlfn.XLOOKUP(Table1[[#This Row],[email]],แบบฝึก_52[Email],แบบฝึก_52[Completion time],0)&lt;&gt;0,"ส่งแล้ว","ยังไม่ส่ง")</f>
        <v>ส่งแล้ว</v>
      </c>
      <c r="AP501" s="5">
        <f>_xlfn.XLOOKUP(Table1[[#This Row],[email]],ท้ายบท_5[Email],ท้ายบท_5[Total points],"ยังไม่ส่ง")</f>
        <v>17</v>
      </c>
      <c r="AQ501" s="5">
        <f>_xlfn.XLOOKUP(Table1[[#This Row],[email]],Quiz_5[Email],Quiz_5[Total points],"ยังไม่ส่ง")</f>
        <v>5</v>
      </c>
      <c r="AR501" s="37"/>
      <c r="AS501" s="4" t="str">
        <f>IF(M501&lt;10,"ยังไม่ซ่อม",IF(Table1[[#This Row],[ซ่อมแล้วกลางภาค]]="ซ่อมแล้ว","ซ่อมแล้ว","ไม่ต้องซ่อม"))</f>
        <v>ยังไม่ซ่อม</v>
      </c>
      <c r="BN501"/>
      <c r="BO501"/>
      <c r="BP501"/>
      <c r="BQ501"/>
    </row>
    <row r="502" spans="1:69" ht="19.5" x14ac:dyDescent="0.4">
      <c r="A502" s="21">
        <v>501</v>
      </c>
      <c r="B502" s="4">
        <v>14</v>
      </c>
      <c r="C502" s="4">
        <v>4</v>
      </c>
      <c r="D502" s="4" t="s">
        <v>33774</v>
      </c>
      <c r="E502" s="4" t="s">
        <v>32346</v>
      </c>
      <c r="F502" s="4" t="s">
        <v>33775</v>
      </c>
      <c r="G502" s="4" t="s">
        <v>33776</v>
      </c>
      <c r="H502" s="4" t="s">
        <v>33777</v>
      </c>
      <c r="I502" s="24">
        <f>ROUND(COUNTIF(Table1[[#This Row],[กิจกรรม 1.1]:[ท้ายบท 1]],"&lt;&gt;ยังไม่ส่ง")*2+IF(Table1[[#This Row],[Quiz 1]]&lt;&gt;"ยังไม่ส่ง",Table1[[#This Row],[Quiz 1]]*2/10,0),0)</f>
        <v>4</v>
      </c>
      <c r="J502" s="24">
        <f>ROUND(COUNTIF(Table1[[#This Row],[แบบฝึก 2.1]:[ท้ายบท 2]],"&lt;&gt;ยังไม่ส่ง")*8/3+IF(Table1[[#This Row],[Quiz 2]]&lt;&gt;"ยังไม่ส่ง",Table1[[#This Row],[Quiz 2]]*2/10,0),0)</f>
        <v>3</v>
      </c>
      <c r="K502" s="24">
        <f>ROUND(COUNTIF(Table1[[#This Row],[แบบฝึก 3.1]:[ท้ายบท 3]],"&lt;&gt;ยังไม่ส่ง")*3/2+IF(Table1[[#This Row],[Quiz 3]]&lt;&gt;"ยังไม่ส่ง",Table1[[#This Row],[Quiz 3]]*2/10,0),0)</f>
        <v>0</v>
      </c>
      <c r="L502" s="12">
        <f>Table1[[#This Row],[บท 1 '[10']]]+Table1[[#This Row],[บท 2 '[10']]]+Table1[[#This Row],[บท 3 '[5']]]</f>
        <v>7</v>
      </c>
      <c r="M502" s="12">
        <f>IF(Table1[[#This Row],[ซ่อมแล้วกลางภาค]]="ซ่อมแล้ว",10,Table1[[#This Row],[MID '[20']2]])</f>
        <v>10</v>
      </c>
      <c r="N502" s="12">
        <f>ROUND(COUNTIF(Table1[[#This Row],[แบบฝึก 4.1]:[ท้ายบท 4]],"&lt;&gt;ยังไม่ส่ง")*8/2+IF(Table1[[#This Row],[Quiz 4]]&lt;&gt;"ยังไม่ส่ง",Table1[[#This Row],[Quiz 4]]*2/10,0),0)</f>
        <v>9</v>
      </c>
      <c r="O502" s="12"/>
      <c r="P502" s="13">
        <f>ROUND(COUNTIF(Table1[[#This Row],[แบบฝึก 5.1]:[ท้ายบท 5]],"&lt;&gt;ยังไม่ส่ง")*8/3+IF(Table1[[#This Row],[Quiz 5]]&lt;&gt;"ยังไม่ส่ง",Table1[[#This Row],[Quiz 5]]*2/10,0),0)</f>
        <v>9</v>
      </c>
      <c r="Q502" s="12">
        <f>Table1[[#This Row],[บท 4 '[10']]]+Table1[[#This Row],[นำเสนอ '[5']]]+Table1[[#This Row],[บท 5 '[10']]]</f>
        <v>18</v>
      </c>
      <c r="R502" s="12">
        <f>Table1[[#This Row],[ก่อนกลางภาค '[25']]]+Table1[[#This Row],[กลางภาค '[20']]]+Table1[[#This Row],[หลังกลางภาค '[25']]]</f>
        <v>35</v>
      </c>
      <c r="S502" s="12"/>
      <c r="T502" s="12">
        <f>Table1[[#This Row],[ปลายภาค '[30']]]+Table1[[#This Row],[ก่อนปลายภาค '[70']]]</f>
        <v>35</v>
      </c>
      <c r="U502" s="11">
        <f t="shared" si="7"/>
        <v>0</v>
      </c>
      <c r="V502" s="5" t="str">
        <f>IF(_xlfn.XLOOKUP(Table1[[#This Row],[email]],กิจกรรม_11[Email],กิจกรรม_11[Completion time],0)&lt;&gt;0,"ส่งแล้ว","ยังไม่ส่ง")</f>
        <v>ส่งแล้ว</v>
      </c>
      <c r="W502" s="5" t="str">
        <f>IF(_xlfn.XLOOKUP(Table1[[#This Row],[email]],แบบฝึก_11[Email],แบบฝึก_11[Completion time],0)&lt;&gt;0,"ส่งแล้ว","ยังไม่ส่ง")</f>
        <v>ส่งแล้ว</v>
      </c>
      <c r="X502" s="5" t="str">
        <f>IF(_xlfn.XLOOKUP(Table1[[#This Row],[email]],แบบฝึก_12[Email],แบบฝึก_12[Completion time],0)&lt;&gt;0,"ส่งแล้ว","ยังไม่ส่ง")</f>
        <v>ยังไม่ส่ง</v>
      </c>
      <c r="Y502" s="5" t="str">
        <f>_xlfn.XLOOKUP(Table1[[#This Row],[email]],ท้ายบท_1[Email],ท้ายบท_1[Total points],"ยังไม่ส่ง")</f>
        <v>ยังไม่ส่ง</v>
      </c>
      <c r="Z502" s="4" t="str">
        <f>_xlfn.XLOOKUP(Table1[[#This Row],[email]],Quiz_1[Email],Quiz_1[Total points],"ยังไม่ส่ง")</f>
        <v>ยังไม่ส่ง</v>
      </c>
      <c r="AA502" s="5" t="str">
        <f>IF(_xlfn.XLOOKUP(Table1[[#This Row],[email]],แบบฝึก_21[Email],แบบฝึก_21[Completion time],0)&lt;&gt;0,"ส่งแล้ว","ยังไม่ส่ง")</f>
        <v>ส่งแล้ว</v>
      </c>
      <c r="AB502" s="5" t="str">
        <f>IF(_xlfn.XLOOKUP(Table1[[#This Row],[email]],แบบฝึก_22[Email],แบบฝึก_22[Completion time],0)&lt;&gt;0,"ส่งแล้ว","ยังไม่ส่ง")</f>
        <v>ยังไม่ส่ง</v>
      </c>
      <c r="AC502" s="5" t="str">
        <f>_xlfn.XLOOKUP(Table1[[#This Row],[email]],ท้ายบท_2[Email],ท้ายบท_2[Total points],"ยังไม่ส่ง")</f>
        <v>ยังไม่ส่ง</v>
      </c>
      <c r="AD502" s="5" t="str">
        <f>_xlfn.XLOOKUP(Table1[[#This Row],[email]],Quiz_2[Email],Quiz_2[Total points],"ยังไม่ส่ง")</f>
        <v>ยังไม่ส่ง</v>
      </c>
      <c r="AE502" s="5" t="str">
        <f>IF(_xlfn.XLOOKUP(Table1[[#This Row],[email]],แบบฝึก_31[Email],แบบฝึก_31[Completion time],0)&lt;&gt;0,"ส่งแล้ว","ยังไม่ส่ง")</f>
        <v>ยังไม่ส่ง</v>
      </c>
      <c r="AF502" s="5" t="str">
        <f>_xlfn.XLOOKUP(Table1[[#This Row],[email]],ท้ายบท_3[Email],ท้ายบท_3[Total points],"ยังไม่ส่ง")</f>
        <v>ยังไม่ส่ง</v>
      </c>
      <c r="AG502" s="5" t="str">
        <f>_xlfn.XLOOKUP(Table1[[#This Row],[email]],Quiz_3[Email],Quiz_3[Total points],"ยังไม่ส่ง")</f>
        <v>ยังไม่ส่ง</v>
      </c>
      <c r="AH502" s="12">
        <v>7</v>
      </c>
      <c r="AI502" s="14">
        <v>3</v>
      </c>
      <c r="AJ502" s="12">
        <f>ROUND((Table1[[#This Row],[mid '[20']]]+Table1[[#This Row],[mid '[10']]])/2,0)</f>
        <v>5</v>
      </c>
      <c r="AK502" s="5" t="str">
        <f>IF(_xlfn.XLOOKUP(Table1[[#This Row],[email]],แบบฝึก_41[Email],แบบฝึก_41[Completion time],0)&lt;&gt;0,"ส่งแล้ว","ยังไม่ส่ง")</f>
        <v>ส่งแล้ว</v>
      </c>
      <c r="AL502" s="5" t="str">
        <f>IF(_xlfn.XLOOKUP(Table1[[#This Row],[email]],ท้ายบท_4[Email],ท้ายบท_4[Total points],"ยังไม่ส่ง")&lt;&gt;0,"ส่งแล้ว","ยังไม่ส่ง")</f>
        <v>ส่งแล้ว</v>
      </c>
      <c r="AM502" s="5">
        <f>_xlfn.XLOOKUP(Table1[[#This Row],[email]],Quiz_4[Email],Quiz_4[Total points],"ยังไม่ส่ง")</f>
        <v>3</v>
      </c>
      <c r="AN502" s="5" t="str">
        <f>IF(_xlfn.XLOOKUP(Table1[[#This Row],[email]],แบบฝึก_51[Email],แบบฝึก_51[Completion time],0)&lt;&gt;0,"ส่งแล้ว","ยังไม่ส่ง")</f>
        <v>ส่งแล้ว</v>
      </c>
      <c r="AO502" s="5" t="str">
        <f>IF(_xlfn.XLOOKUP(Table1[[#This Row],[email]],แบบฝึก_52[Email],แบบฝึก_52[Completion time],0)&lt;&gt;0,"ส่งแล้ว","ยังไม่ส่ง")</f>
        <v>ส่งแล้ว</v>
      </c>
      <c r="AP502" s="5">
        <f>_xlfn.XLOOKUP(Table1[[#This Row],[email]],ท้ายบท_5[Email],ท้ายบท_5[Total points],"ยังไม่ส่ง")</f>
        <v>15</v>
      </c>
      <c r="AQ502" s="5">
        <f>_xlfn.XLOOKUP(Table1[[#This Row],[email]],Quiz_5[Email],Quiz_5[Total points],"ยังไม่ส่ง")</f>
        <v>5</v>
      </c>
      <c r="AR502" s="37" t="s">
        <v>33118</v>
      </c>
      <c r="AS502" s="4" t="str">
        <f>IF(M502&lt;10,"ยังไม่ซ่อม",IF(Table1[[#This Row],[ซ่อมแล้วกลางภาค]]="ซ่อมแล้ว","ซ่อมแล้ว","ไม่ต้องซ่อม"))</f>
        <v>ซ่อมแล้ว</v>
      </c>
      <c r="BN502"/>
      <c r="BO502"/>
      <c r="BP502"/>
      <c r="BQ502"/>
    </row>
    <row r="503" spans="1:69" ht="19.5" x14ac:dyDescent="0.4">
      <c r="A503" s="21">
        <v>502</v>
      </c>
      <c r="B503" s="4">
        <v>14</v>
      </c>
      <c r="C503" s="4">
        <v>5</v>
      </c>
      <c r="D503" s="4" t="s">
        <v>33778</v>
      </c>
      <c r="E503" s="4" t="s">
        <v>32346</v>
      </c>
      <c r="F503" s="4" t="s">
        <v>33779</v>
      </c>
      <c r="G503" s="4" t="s">
        <v>33780</v>
      </c>
      <c r="H503" s="4" t="s">
        <v>33781</v>
      </c>
      <c r="I503" s="24">
        <f>ROUND(COUNTIF(Table1[[#This Row],[กิจกรรม 1.1]:[ท้ายบท 1]],"&lt;&gt;ยังไม่ส่ง")*2+IF(Table1[[#This Row],[Quiz 1]]&lt;&gt;"ยังไม่ส่ง",Table1[[#This Row],[Quiz 1]]*2/10,0),0)</f>
        <v>9</v>
      </c>
      <c r="J503" s="24">
        <f>ROUND(COUNTIF(Table1[[#This Row],[แบบฝึก 2.1]:[ท้ายบท 2]],"&lt;&gt;ยังไม่ส่ง")*8/3+IF(Table1[[#This Row],[Quiz 2]]&lt;&gt;"ยังไม่ส่ง",Table1[[#This Row],[Quiz 2]]*2/10,0),0)</f>
        <v>9</v>
      </c>
      <c r="K503" s="24">
        <f>ROUND(COUNTIF(Table1[[#This Row],[แบบฝึก 3.1]:[ท้ายบท 3]],"&lt;&gt;ยังไม่ส่ง")*3/2+IF(Table1[[#This Row],[Quiz 3]]&lt;&gt;"ยังไม่ส่ง",Table1[[#This Row],[Quiz 3]]*2/10,0),0)</f>
        <v>3</v>
      </c>
      <c r="L503" s="12">
        <f>Table1[[#This Row],[บท 1 '[10']]]+Table1[[#This Row],[บท 2 '[10']]]+Table1[[#This Row],[บท 3 '[5']]]</f>
        <v>21</v>
      </c>
      <c r="M503" s="12">
        <f>IF(Table1[[#This Row],[ซ่อมแล้วกลางภาค]]="ซ่อมแล้ว",10,Table1[[#This Row],[MID '[20']2]])</f>
        <v>10</v>
      </c>
      <c r="N503" s="12">
        <f>ROUND(COUNTIF(Table1[[#This Row],[แบบฝึก 4.1]:[ท้ายบท 4]],"&lt;&gt;ยังไม่ส่ง")*8/2+IF(Table1[[#This Row],[Quiz 4]]&lt;&gt;"ยังไม่ส่ง",Table1[[#This Row],[Quiz 4]]*2/10,0),0)</f>
        <v>5</v>
      </c>
      <c r="O503" s="12"/>
      <c r="P503" s="13">
        <f>ROUND(COUNTIF(Table1[[#This Row],[แบบฝึก 5.1]:[ท้ายบท 5]],"&lt;&gt;ยังไม่ส่ง")*8/3+IF(Table1[[#This Row],[Quiz 5]]&lt;&gt;"ยังไม่ส่ง",Table1[[#This Row],[Quiz 5]]*2/10,0),0)</f>
        <v>9</v>
      </c>
      <c r="Q503" s="12">
        <f>Table1[[#This Row],[บท 4 '[10']]]+Table1[[#This Row],[นำเสนอ '[5']]]+Table1[[#This Row],[บท 5 '[10']]]</f>
        <v>14</v>
      </c>
      <c r="R503" s="12">
        <f>Table1[[#This Row],[ก่อนกลางภาค '[25']]]+Table1[[#This Row],[กลางภาค '[20']]]+Table1[[#This Row],[หลังกลางภาค '[25']]]</f>
        <v>45</v>
      </c>
      <c r="S503" s="12"/>
      <c r="T503" s="12">
        <f>Table1[[#This Row],[ปลายภาค '[30']]]+Table1[[#This Row],[ก่อนปลายภาค '[70']]]</f>
        <v>45</v>
      </c>
      <c r="U503" s="11">
        <f t="shared" si="7"/>
        <v>0</v>
      </c>
      <c r="V503" s="5" t="str">
        <f>IF(_xlfn.XLOOKUP(Table1[[#This Row],[email]],กิจกรรม_11[Email],กิจกรรม_11[Completion time],0)&lt;&gt;0,"ส่งแล้ว","ยังไม่ส่ง")</f>
        <v>ส่งแล้ว</v>
      </c>
      <c r="W503" s="5" t="str">
        <f>IF(_xlfn.XLOOKUP(Table1[[#This Row],[email]],แบบฝึก_11[Email],แบบฝึก_11[Completion time],0)&lt;&gt;0,"ส่งแล้ว","ยังไม่ส่ง")</f>
        <v>ส่งแล้ว</v>
      </c>
      <c r="X503" s="5" t="str">
        <f>IF(_xlfn.XLOOKUP(Table1[[#This Row],[email]],แบบฝึก_12[Email],แบบฝึก_12[Completion time],0)&lt;&gt;0,"ส่งแล้ว","ยังไม่ส่ง")</f>
        <v>ส่งแล้ว</v>
      </c>
      <c r="Y503" s="5">
        <f>_xlfn.XLOOKUP(Table1[[#This Row],[email]],ท้ายบท_1[Email],ท้ายบท_1[Total points],"ยังไม่ส่ง")</f>
        <v>13</v>
      </c>
      <c r="Z503" s="4">
        <f>_xlfn.XLOOKUP(Table1[[#This Row],[email]],Quiz_1[Email],Quiz_1[Total points],"ยังไม่ส่ง")</f>
        <v>6</v>
      </c>
      <c r="AA503" s="5" t="str">
        <f>IF(_xlfn.XLOOKUP(Table1[[#This Row],[email]],แบบฝึก_21[Email],แบบฝึก_21[Completion time],0)&lt;&gt;0,"ส่งแล้ว","ยังไม่ส่ง")</f>
        <v>ส่งแล้ว</v>
      </c>
      <c r="AB503" s="5" t="str">
        <f>IF(_xlfn.XLOOKUP(Table1[[#This Row],[email]],แบบฝึก_22[Email],แบบฝึก_22[Completion time],0)&lt;&gt;0,"ส่งแล้ว","ยังไม่ส่ง")</f>
        <v>ส่งแล้ว</v>
      </c>
      <c r="AC503" s="5">
        <f>_xlfn.XLOOKUP(Table1[[#This Row],[email]],ท้ายบท_2[Email],ท้ายบท_2[Total points],"ยังไม่ส่ง")</f>
        <v>5</v>
      </c>
      <c r="AD503" s="5">
        <f>_xlfn.XLOOKUP(Table1[[#This Row],[email]],Quiz_2[Email],Quiz_2[Total points],"ยังไม่ส่ง")</f>
        <v>7</v>
      </c>
      <c r="AE503" s="5" t="str">
        <f>IF(_xlfn.XLOOKUP(Table1[[#This Row],[email]],แบบฝึก_31[Email],แบบฝึก_31[Completion time],0)&lt;&gt;0,"ส่งแล้ว","ยังไม่ส่ง")</f>
        <v>ส่งแล้ว</v>
      </c>
      <c r="AF503" s="5">
        <f>_xlfn.XLOOKUP(Table1[[#This Row],[email]],ท้ายบท_3[Email],ท้ายบท_3[Total points],"ยังไม่ส่ง")</f>
        <v>6</v>
      </c>
      <c r="AG503" s="5" t="str">
        <f>_xlfn.XLOOKUP(Table1[[#This Row],[email]],Quiz_3[Email],Quiz_3[Total points],"ยังไม่ส่ง")</f>
        <v>ยังไม่ส่ง</v>
      </c>
      <c r="AH503" s="12">
        <v>7</v>
      </c>
      <c r="AI503" s="14">
        <v>5</v>
      </c>
      <c r="AJ503" s="12">
        <f>ROUND((Table1[[#This Row],[mid '[20']]]+Table1[[#This Row],[mid '[10']]])/2,0)</f>
        <v>6</v>
      </c>
      <c r="AK503" s="5" t="str">
        <f>IF(_xlfn.XLOOKUP(Table1[[#This Row],[email]],แบบฝึก_41[Email],แบบฝึก_41[Completion time],0)&lt;&gt;0,"ส่งแล้ว","ยังไม่ส่ง")</f>
        <v>ส่งแล้ว</v>
      </c>
      <c r="AL503" s="5" t="str">
        <f>IF(_xlfn.XLOOKUP(Table1[[#This Row],[email]],ท้ายบท_4[Email],ท้ายบท_4[Total points],"ยังไม่ส่ง")&lt;&gt;0,"ส่งแล้ว","ยังไม่ส่ง")</f>
        <v>ยังไม่ส่ง</v>
      </c>
      <c r="AM503" s="5">
        <f>_xlfn.XLOOKUP(Table1[[#This Row],[email]],Quiz_4[Email],Quiz_4[Total points],"ยังไม่ส่ง")</f>
        <v>7</v>
      </c>
      <c r="AN503" s="5" t="str">
        <f>IF(_xlfn.XLOOKUP(Table1[[#This Row],[email]],แบบฝึก_51[Email],แบบฝึก_51[Completion time],0)&lt;&gt;0,"ส่งแล้ว","ยังไม่ส่ง")</f>
        <v>ส่งแล้ว</v>
      </c>
      <c r="AO503" s="5" t="str">
        <f>IF(_xlfn.XLOOKUP(Table1[[#This Row],[email]],แบบฝึก_52[Email],แบบฝึก_52[Completion time],0)&lt;&gt;0,"ส่งแล้ว","ยังไม่ส่ง")</f>
        <v>ส่งแล้ว</v>
      </c>
      <c r="AP503" s="5">
        <f>_xlfn.XLOOKUP(Table1[[#This Row],[email]],ท้ายบท_5[Email],ท้ายบท_5[Total points],"ยังไม่ส่ง")</f>
        <v>15</v>
      </c>
      <c r="AQ503" s="5">
        <f>_xlfn.XLOOKUP(Table1[[#This Row],[email]],Quiz_5[Email],Quiz_5[Total points],"ยังไม่ส่ง")</f>
        <v>4</v>
      </c>
      <c r="AR503" s="37" t="s">
        <v>33118</v>
      </c>
      <c r="AS503" s="4" t="str">
        <f>IF(M503&lt;10,"ยังไม่ซ่อม",IF(Table1[[#This Row],[ซ่อมแล้วกลางภาค]]="ซ่อมแล้ว","ซ่อมแล้ว","ไม่ต้องซ่อม"))</f>
        <v>ซ่อมแล้ว</v>
      </c>
      <c r="BN503"/>
      <c r="BO503"/>
      <c r="BP503"/>
      <c r="BQ503"/>
    </row>
    <row r="504" spans="1:69" ht="19.5" x14ac:dyDescent="0.4">
      <c r="A504" s="21">
        <v>503</v>
      </c>
      <c r="B504" s="4">
        <v>14</v>
      </c>
      <c r="C504" s="4">
        <v>6</v>
      </c>
      <c r="D504" s="4" t="s">
        <v>33782</v>
      </c>
      <c r="E504" s="4" t="s">
        <v>32346</v>
      </c>
      <c r="F504" s="4" t="s">
        <v>33783</v>
      </c>
      <c r="G504" s="4" t="s">
        <v>33784</v>
      </c>
      <c r="H504" s="4" t="s">
        <v>33785</v>
      </c>
      <c r="I504" s="24">
        <f>ROUND(COUNTIF(Table1[[#This Row],[กิจกรรม 1.1]:[ท้ายบท 1]],"&lt;&gt;ยังไม่ส่ง")*2+IF(Table1[[#This Row],[Quiz 1]]&lt;&gt;"ยังไม่ส่ง",Table1[[#This Row],[Quiz 1]]*2/10,0),0)</f>
        <v>9</v>
      </c>
      <c r="J504" s="24">
        <f>ROUND(COUNTIF(Table1[[#This Row],[แบบฝึก 2.1]:[ท้ายบท 2]],"&lt;&gt;ยังไม่ส่ง")*8/3+IF(Table1[[#This Row],[Quiz 2]]&lt;&gt;"ยังไม่ส่ง",Table1[[#This Row],[Quiz 2]]*2/10,0),0)</f>
        <v>0</v>
      </c>
      <c r="K504" s="24">
        <f>ROUND(COUNTIF(Table1[[#This Row],[แบบฝึก 3.1]:[ท้ายบท 3]],"&lt;&gt;ยังไม่ส่ง")*3/2+IF(Table1[[#This Row],[Quiz 3]]&lt;&gt;"ยังไม่ส่ง",Table1[[#This Row],[Quiz 3]]*2/10,0),0)</f>
        <v>0</v>
      </c>
      <c r="L504" s="12">
        <f>Table1[[#This Row],[บท 1 '[10']]]+Table1[[#This Row],[บท 2 '[10']]]+Table1[[#This Row],[บท 3 '[5']]]</f>
        <v>9</v>
      </c>
      <c r="M504" s="12">
        <f>IF(Table1[[#This Row],[ซ่อมแล้วกลางภาค]]="ซ่อมแล้ว",10,Table1[[#This Row],[MID '[20']2]])</f>
        <v>10</v>
      </c>
      <c r="N504" s="12">
        <f>ROUND(COUNTIF(Table1[[#This Row],[แบบฝึก 4.1]:[ท้ายบท 4]],"&lt;&gt;ยังไม่ส่ง")*8/2+IF(Table1[[#This Row],[Quiz 4]]&lt;&gt;"ยังไม่ส่ง",Table1[[#This Row],[Quiz 4]]*2/10,0),0)</f>
        <v>10</v>
      </c>
      <c r="O504" s="12"/>
      <c r="P504" s="13">
        <f>ROUND(COUNTIF(Table1[[#This Row],[แบบฝึก 5.1]:[ท้ายบท 5]],"&lt;&gt;ยังไม่ส่ง")*8/3+IF(Table1[[#This Row],[Quiz 5]]&lt;&gt;"ยังไม่ส่ง",Table1[[#This Row],[Quiz 5]]*2/10,0),0)</f>
        <v>9</v>
      </c>
      <c r="Q504" s="12">
        <f>Table1[[#This Row],[บท 4 '[10']]]+Table1[[#This Row],[นำเสนอ '[5']]]+Table1[[#This Row],[บท 5 '[10']]]</f>
        <v>19</v>
      </c>
      <c r="R504" s="12">
        <f>Table1[[#This Row],[ก่อนกลางภาค '[25']]]+Table1[[#This Row],[กลางภาค '[20']]]+Table1[[#This Row],[หลังกลางภาค '[25']]]</f>
        <v>38</v>
      </c>
      <c r="S504" s="12"/>
      <c r="T504" s="12">
        <f>Table1[[#This Row],[ปลายภาค '[30']]]+Table1[[#This Row],[ก่อนปลายภาค '[70']]]</f>
        <v>38</v>
      </c>
      <c r="U504" s="11">
        <f t="shared" si="7"/>
        <v>0</v>
      </c>
      <c r="V504" s="5" t="str">
        <f>IF(_xlfn.XLOOKUP(Table1[[#This Row],[email]],กิจกรรม_11[Email],กิจกรรม_11[Completion time],0)&lt;&gt;0,"ส่งแล้ว","ยังไม่ส่ง")</f>
        <v>ส่งแล้ว</v>
      </c>
      <c r="W504" s="5" t="str">
        <f>IF(_xlfn.XLOOKUP(Table1[[#This Row],[email]],แบบฝึก_11[Email],แบบฝึก_11[Completion time],0)&lt;&gt;0,"ส่งแล้ว","ยังไม่ส่ง")</f>
        <v>ส่งแล้ว</v>
      </c>
      <c r="X504" s="5" t="str">
        <f>IF(_xlfn.XLOOKUP(Table1[[#This Row],[email]],แบบฝึก_12[Email],แบบฝึก_12[Completion time],0)&lt;&gt;0,"ส่งแล้ว","ยังไม่ส่ง")</f>
        <v>ส่งแล้ว</v>
      </c>
      <c r="Y504" s="5">
        <f>_xlfn.XLOOKUP(Table1[[#This Row],[email]],ท้ายบท_1[Email],ท้ายบท_1[Total points],"ยังไม่ส่ง")</f>
        <v>17</v>
      </c>
      <c r="Z504" s="4">
        <f>_xlfn.XLOOKUP(Table1[[#This Row],[email]],Quiz_1[Email],Quiz_1[Total points],"ยังไม่ส่ง")</f>
        <v>6</v>
      </c>
      <c r="AA504" s="5" t="str">
        <f>IF(_xlfn.XLOOKUP(Table1[[#This Row],[email]],แบบฝึก_21[Email],แบบฝึก_21[Completion time],0)&lt;&gt;0,"ส่งแล้ว","ยังไม่ส่ง")</f>
        <v>ยังไม่ส่ง</v>
      </c>
      <c r="AB504" s="5" t="str">
        <f>IF(_xlfn.XLOOKUP(Table1[[#This Row],[email]],แบบฝึก_22[Email],แบบฝึก_22[Completion time],0)&lt;&gt;0,"ส่งแล้ว","ยังไม่ส่ง")</f>
        <v>ยังไม่ส่ง</v>
      </c>
      <c r="AC504" s="5" t="str">
        <f>_xlfn.XLOOKUP(Table1[[#This Row],[email]],ท้ายบท_2[Email],ท้ายบท_2[Total points],"ยังไม่ส่ง")</f>
        <v>ยังไม่ส่ง</v>
      </c>
      <c r="AD504" s="5" t="str">
        <f>_xlfn.XLOOKUP(Table1[[#This Row],[email]],Quiz_2[Email],Quiz_2[Total points],"ยังไม่ส่ง")</f>
        <v>ยังไม่ส่ง</v>
      </c>
      <c r="AE504" s="5" t="str">
        <f>IF(_xlfn.XLOOKUP(Table1[[#This Row],[email]],แบบฝึก_31[Email],แบบฝึก_31[Completion time],0)&lt;&gt;0,"ส่งแล้ว","ยังไม่ส่ง")</f>
        <v>ยังไม่ส่ง</v>
      </c>
      <c r="AF504" s="5" t="str">
        <f>_xlfn.XLOOKUP(Table1[[#This Row],[email]],ท้ายบท_3[Email],ท้ายบท_3[Total points],"ยังไม่ส่ง")</f>
        <v>ยังไม่ส่ง</v>
      </c>
      <c r="AG504" s="5" t="str">
        <f>_xlfn.XLOOKUP(Table1[[#This Row],[email]],Quiz_3[Email],Quiz_3[Total points],"ยังไม่ส่ง")</f>
        <v>ยังไม่ส่ง</v>
      </c>
      <c r="AH504" s="12">
        <v>8</v>
      </c>
      <c r="AI504" s="14">
        <v>2</v>
      </c>
      <c r="AJ504" s="12">
        <f>ROUND((Table1[[#This Row],[mid '[20']]]+Table1[[#This Row],[mid '[10']]])/2,0)</f>
        <v>5</v>
      </c>
      <c r="AK504" s="5" t="str">
        <f>IF(_xlfn.XLOOKUP(Table1[[#This Row],[email]],แบบฝึก_41[Email],แบบฝึก_41[Completion time],0)&lt;&gt;0,"ส่งแล้ว","ยังไม่ส่ง")</f>
        <v>ส่งแล้ว</v>
      </c>
      <c r="AL504" s="5" t="str">
        <f>IF(_xlfn.XLOOKUP(Table1[[#This Row],[email]],ท้ายบท_4[Email],ท้ายบท_4[Total points],"ยังไม่ส่ง")&lt;&gt;0,"ส่งแล้ว","ยังไม่ส่ง")</f>
        <v>ส่งแล้ว</v>
      </c>
      <c r="AM504" s="5">
        <f>_xlfn.XLOOKUP(Table1[[#This Row],[email]],Quiz_4[Email],Quiz_4[Total points],"ยังไม่ส่ง")</f>
        <v>8</v>
      </c>
      <c r="AN504" s="5" t="str">
        <f>IF(_xlfn.XLOOKUP(Table1[[#This Row],[email]],แบบฝึก_51[Email],แบบฝึก_51[Completion time],0)&lt;&gt;0,"ส่งแล้ว","ยังไม่ส่ง")</f>
        <v>ส่งแล้ว</v>
      </c>
      <c r="AO504" s="5" t="str">
        <f>IF(_xlfn.XLOOKUP(Table1[[#This Row],[email]],แบบฝึก_52[Email],แบบฝึก_52[Completion time],0)&lt;&gt;0,"ส่งแล้ว","ยังไม่ส่ง")</f>
        <v>ส่งแล้ว</v>
      </c>
      <c r="AP504" s="5">
        <f>_xlfn.XLOOKUP(Table1[[#This Row],[email]],ท้ายบท_5[Email],ท้ายบท_5[Total points],"ยังไม่ส่ง")</f>
        <v>16</v>
      </c>
      <c r="AQ504" s="5">
        <f>_xlfn.XLOOKUP(Table1[[#This Row],[email]],Quiz_5[Email],Quiz_5[Total points],"ยังไม่ส่ง")</f>
        <v>6</v>
      </c>
      <c r="AR504" s="37" t="s">
        <v>33118</v>
      </c>
      <c r="AS504" s="4" t="str">
        <f>IF(M504&lt;10,"ยังไม่ซ่อม",IF(Table1[[#This Row],[ซ่อมแล้วกลางภาค]]="ซ่อมแล้ว","ซ่อมแล้ว","ไม่ต้องซ่อม"))</f>
        <v>ซ่อมแล้ว</v>
      </c>
      <c r="BN504"/>
      <c r="BO504"/>
      <c r="BP504"/>
      <c r="BQ504"/>
    </row>
    <row r="505" spans="1:69" ht="19.5" x14ac:dyDescent="0.4">
      <c r="A505" s="21">
        <v>504</v>
      </c>
      <c r="B505" s="4">
        <v>14</v>
      </c>
      <c r="C505" s="4">
        <v>7</v>
      </c>
      <c r="D505" s="4" t="s">
        <v>33786</v>
      </c>
      <c r="E505" s="4" t="s">
        <v>32346</v>
      </c>
      <c r="F505" s="4" t="s">
        <v>32451</v>
      </c>
      <c r="G505" s="4" t="s">
        <v>33787</v>
      </c>
      <c r="H505" s="4" t="s">
        <v>4715</v>
      </c>
      <c r="I505" s="24">
        <f>ROUND(COUNTIF(Table1[[#This Row],[กิจกรรม 1.1]:[ท้ายบท 1]],"&lt;&gt;ยังไม่ส่ง")*2+IF(Table1[[#This Row],[Quiz 1]]&lt;&gt;"ยังไม่ส่ง",Table1[[#This Row],[Quiz 1]]*2/10,0),0)</f>
        <v>10</v>
      </c>
      <c r="J505" s="24">
        <f>ROUND(COUNTIF(Table1[[#This Row],[แบบฝึก 2.1]:[ท้ายบท 2]],"&lt;&gt;ยังไม่ส่ง")*8/3+IF(Table1[[#This Row],[Quiz 2]]&lt;&gt;"ยังไม่ส่ง",Table1[[#This Row],[Quiz 2]]*2/10,0),0)</f>
        <v>10</v>
      </c>
      <c r="K505" s="24">
        <f>ROUND(COUNTIF(Table1[[#This Row],[แบบฝึก 3.1]:[ท้ายบท 3]],"&lt;&gt;ยังไม่ส่ง")*3/2+IF(Table1[[#This Row],[Quiz 3]]&lt;&gt;"ยังไม่ส่ง",Table1[[#This Row],[Quiz 3]]*2/10,0),0)</f>
        <v>4</v>
      </c>
      <c r="L505" s="12">
        <f>Table1[[#This Row],[บท 1 '[10']]]+Table1[[#This Row],[บท 2 '[10']]]+Table1[[#This Row],[บท 3 '[5']]]</f>
        <v>24</v>
      </c>
      <c r="M505" s="12">
        <f>IF(Table1[[#This Row],[ซ่อมแล้วกลางภาค]]="ซ่อมแล้ว",10,Table1[[#This Row],[MID '[20']2]])</f>
        <v>15</v>
      </c>
      <c r="N505" s="12">
        <f>ROUND(COUNTIF(Table1[[#This Row],[แบบฝึก 4.1]:[ท้ายบท 4]],"&lt;&gt;ยังไม่ส่ง")*8/2+IF(Table1[[#This Row],[Quiz 4]]&lt;&gt;"ยังไม่ส่ง",Table1[[#This Row],[Quiz 4]]*2/10,0),0)</f>
        <v>10</v>
      </c>
      <c r="O505" s="12"/>
      <c r="P505" s="13">
        <f>ROUND(COUNTIF(Table1[[#This Row],[แบบฝึก 5.1]:[ท้ายบท 5]],"&lt;&gt;ยังไม่ส่ง")*8/3+IF(Table1[[#This Row],[Quiz 5]]&lt;&gt;"ยังไม่ส่ง",Table1[[#This Row],[Quiz 5]]*2/10,0),0)</f>
        <v>9</v>
      </c>
      <c r="Q505" s="12">
        <f>Table1[[#This Row],[บท 4 '[10']]]+Table1[[#This Row],[นำเสนอ '[5']]]+Table1[[#This Row],[บท 5 '[10']]]</f>
        <v>19</v>
      </c>
      <c r="R505" s="12">
        <f>Table1[[#This Row],[ก่อนกลางภาค '[25']]]+Table1[[#This Row],[กลางภาค '[20']]]+Table1[[#This Row],[หลังกลางภาค '[25']]]</f>
        <v>58</v>
      </c>
      <c r="S505" s="12"/>
      <c r="T505" s="12">
        <f>Table1[[#This Row],[ปลายภาค '[30']]]+Table1[[#This Row],[ก่อนปลายภาค '[70']]]</f>
        <v>58</v>
      </c>
      <c r="U505" s="11">
        <f t="shared" si="7"/>
        <v>1.5</v>
      </c>
      <c r="V505" s="5" t="str">
        <f>IF(_xlfn.XLOOKUP(Table1[[#This Row],[email]],กิจกรรม_11[Email],กิจกรรม_11[Completion time],0)&lt;&gt;0,"ส่งแล้ว","ยังไม่ส่ง")</f>
        <v>ส่งแล้ว</v>
      </c>
      <c r="W505" s="5" t="str">
        <f>IF(_xlfn.XLOOKUP(Table1[[#This Row],[email]],แบบฝึก_11[Email],แบบฝึก_11[Completion time],0)&lt;&gt;0,"ส่งแล้ว","ยังไม่ส่ง")</f>
        <v>ส่งแล้ว</v>
      </c>
      <c r="X505" s="5" t="str">
        <f>IF(_xlfn.XLOOKUP(Table1[[#This Row],[email]],แบบฝึก_12[Email],แบบฝึก_12[Completion time],0)&lt;&gt;0,"ส่งแล้ว","ยังไม่ส่ง")</f>
        <v>ส่งแล้ว</v>
      </c>
      <c r="Y505" s="5">
        <f>_xlfn.XLOOKUP(Table1[[#This Row],[email]],ท้ายบท_1[Email],ท้ายบท_1[Total points],"ยังไม่ส่ง")</f>
        <v>21</v>
      </c>
      <c r="Z505" s="4">
        <f>_xlfn.XLOOKUP(Table1[[#This Row],[email]],Quiz_1[Email],Quiz_1[Total points],"ยังไม่ส่ง")</f>
        <v>9</v>
      </c>
      <c r="AA505" s="5" t="str">
        <f>IF(_xlfn.XLOOKUP(Table1[[#This Row],[email]],แบบฝึก_21[Email],แบบฝึก_21[Completion time],0)&lt;&gt;0,"ส่งแล้ว","ยังไม่ส่ง")</f>
        <v>ส่งแล้ว</v>
      </c>
      <c r="AB505" s="5" t="str">
        <f>IF(_xlfn.XLOOKUP(Table1[[#This Row],[email]],แบบฝึก_22[Email],แบบฝึก_22[Completion time],0)&lt;&gt;0,"ส่งแล้ว","ยังไม่ส่ง")</f>
        <v>ส่งแล้ว</v>
      </c>
      <c r="AC505" s="5">
        <f>_xlfn.XLOOKUP(Table1[[#This Row],[email]],ท้ายบท_2[Email],ท้ายบท_2[Total points],"ยังไม่ส่ง")</f>
        <v>13</v>
      </c>
      <c r="AD505" s="5">
        <f>_xlfn.XLOOKUP(Table1[[#This Row],[email]],Quiz_2[Email],Quiz_2[Total points],"ยังไม่ส่ง")</f>
        <v>9</v>
      </c>
      <c r="AE505" s="5" t="str">
        <f>IF(_xlfn.XLOOKUP(Table1[[#This Row],[email]],แบบฝึก_31[Email],แบบฝึก_31[Completion time],0)&lt;&gt;0,"ส่งแล้ว","ยังไม่ส่ง")</f>
        <v>ส่งแล้ว</v>
      </c>
      <c r="AF505" s="5">
        <f>_xlfn.XLOOKUP(Table1[[#This Row],[email]],ท้ายบท_3[Email],ท้ายบท_3[Total points],"ยังไม่ส่ง")</f>
        <v>5</v>
      </c>
      <c r="AG505" s="5">
        <f>_xlfn.XLOOKUP(Table1[[#This Row],[email]],Quiz_3[Email],Quiz_3[Total points],"ยังไม่ส่ง")</f>
        <v>7</v>
      </c>
      <c r="AH505" s="12">
        <v>22</v>
      </c>
      <c r="AI505" s="14">
        <v>8</v>
      </c>
      <c r="AJ505" s="12">
        <f>ROUND((Table1[[#This Row],[mid '[20']]]+Table1[[#This Row],[mid '[10']]])/2,0)</f>
        <v>15</v>
      </c>
      <c r="AK505" s="5" t="str">
        <f>IF(_xlfn.XLOOKUP(Table1[[#This Row],[email]],แบบฝึก_41[Email],แบบฝึก_41[Completion time],0)&lt;&gt;0,"ส่งแล้ว","ยังไม่ส่ง")</f>
        <v>ส่งแล้ว</v>
      </c>
      <c r="AL505" s="5" t="str">
        <f>IF(_xlfn.XLOOKUP(Table1[[#This Row],[email]],ท้ายบท_4[Email],ท้ายบท_4[Total points],"ยังไม่ส่ง")&lt;&gt;0,"ส่งแล้ว","ยังไม่ส่ง")</f>
        <v>ส่งแล้ว</v>
      </c>
      <c r="AM505" s="5">
        <f>_xlfn.XLOOKUP(Table1[[#This Row],[email]],Quiz_4[Email],Quiz_4[Total points],"ยังไม่ส่ง")</f>
        <v>9</v>
      </c>
      <c r="AN505" s="5" t="str">
        <f>IF(_xlfn.XLOOKUP(Table1[[#This Row],[email]],แบบฝึก_51[Email],แบบฝึก_51[Completion time],0)&lt;&gt;0,"ส่งแล้ว","ยังไม่ส่ง")</f>
        <v>ส่งแล้ว</v>
      </c>
      <c r="AO505" s="5" t="str">
        <f>IF(_xlfn.XLOOKUP(Table1[[#This Row],[email]],แบบฝึก_52[Email],แบบฝึก_52[Completion time],0)&lt;&gt;0,"ส่งแล้ว","ยังไม่ส่ง")</f>
        <v>ส่งแล้ว</v>
      </c>
      <c r="AP505" s="5">
        <f>_xlfn.XLOOKUP(Table1[[#This Row],[email]],ท้ายบท_5[Email],ท้ายบท_5[Total points],"ยังไม่ส่ง")</f>
        <v>14</v>
      </c>
      <c r="AQ505" s="5">
        <f>_xlfn.XLOOKUP(Table1[[#This Row],[email]],Quiz_5[Email],Quiz_5[Total points],"ยังไม่ส่ง")</f>
        <v>6</v>
      </c>
      <c r="AR505" s="37"/>
      <c r="AS505" s="4" t="str">
        <f>IF(M505&lt;10,"ยังไม่ซ่อม",IF(Table1[[#This Row],[ซ่อมแล้วกลางภาค]]="ซ่อมแล้ว","ซ่อมแล้ว","ไม่ต้องซ่อม"))</f>
        <v>ไม่ต้องซ่อม</v>
      </c>
      <c r="BN505"/>
      <c r="BO505"/>
      <c r="BP505"/>
      <c r="BQ505"/>
    </row>
    <row r="506" spans="1:69" ht="19.5" x14ac:dyDescent="0.4">
      <c r="A506" s="21">
        <v>505</v>
      </c>
      <c r="B506" s="4">
        <v>14</v>
      </c>
      <c r="C506" s="4">
        <v>8</v>
      </c>
      <c r="D506" s="4" t="s">
        <v>33788</v>
      </c>
      <c r="E506" s="4" t="s">
        <v>32346</v>
      </c>
      <c r="F506" s="4" t="s">
        <v>33789</v>
      </c>
      <c r="G506" s="4" t="s">
        <v>33790</v>
      </c>
      <c r="H506" s="4" t="s">
        <v>33791</v>
      </c>
      <c r="I506" s="24">
        <f>ROUND(COUNTIF(Table1[[#This Row],[กิจกรรม 1.1]:[ท้ายบท 1]],"&lt;&gt;ยังไม่ส่ง")*2+IF(Table1[[#This Row],[Quiz 1]]&lt;&gt;"ยังไม่ส่ง",Table1[[#This Row],[Quiz 1]]*2/10,0),0)</f>
        <v>0</v>
      </c>
      <c r="J506" s="24">
        <f>ROUND(COUNTIF(Table1[[#This Row],[แบบฝึก 2.1]:[ท้ายบท 2]],"&lt;&gt;ยังไม่ส่ง")*8/3+IF(Table1[[#This Row],[Quiz 2]]&lt;&gt;"ยังไม่ส่ง",Table1[[#This Row],[Quiz 2]]*2/10,0),0)</f>
        <v>0</v>
      </c>
      <c r="K506" s="24">
        <f>ROUND(COUNTIF(Table1[[#This Row],[แบบฝึก 3.1]:[ท้ายบท 3]],"&lt;&gt;ยังไม่ส่ง")*3/2+IF(Table1[[#This Row],[Quiz 3]]&lt;&gt;"ยังไม่ส่ง",Table1[[#This Row],[Quiz 3]]*2/10,0),0)</f>
        <v>0</v>
      </c>
      <c r="L506" s="12">
        <f>Table1[[#This Row],[บท 1 '[10']]]+Table1[[#This Row],[บท 2 '[10']]]+Table1[[#This Row],[บท 3 '[5']]]</f>
        <v>0</v>
      </c>
      <c r="M506" s="12">
        <f>IF(Table1[[#This Row],[ซ่อมแล้วกลางภาค]]="ซ่อมแล้ว",10,Table1[[#This Row],[MID '[20']2]])</f>
        <v>9</v>
      </c>
      <c r="N506" s="12">
        <f>ROUND(COUNTIF(Table1[[#This Row],[แบบฝึก 4.1]:[ท้ายบท 4]],"&lt;&gt;ยังไม่ส่ง")*8/2+IF(Table1[[#This Row],[Quiz 4]]&lt;&gt;"ยังไม่ส่ง",Table1[[#This Row],[Quiz 4]]*2/10,0),0)</f>
        <v>4</v>
      </c>
      <c r="O506" s="12"/>
      <c r="P506" s="13">
        <f>ROUND(COUNTIF(Table1[[#This Row],[แบบฝึก 5.1]:[ท้ายบท 5]],"&lt;&gt;ยังไม่ส่ง")*8/3+IF(Table1[[#This Row],[Quiz 5]]&lt;&gt;"ยังไม่ส่ง",Table1[[#This Row],[Quiz 5]]*2/10,0),0)</f>
        <v>9</v>
      </c>
      <c r="Q506" s="12">
        <f>Table1[[#This Row],[บท 4 '[10']]]+Table1[[#This Row],[นำเสนอ '[5']]]+Table1[[#This Row],[บท 5 '[10']]]</f>
        <v>13</v>
      </c>
      <c r="R506" s="12">
        <f>Table1[[#This Row],[ก่อนกลางภาค '[25']]]+Table1[[#This Row],[กลางภาค '[20']]]+Table1[[#This Row],[หลังกลางภาค '[25']]]</f>
        <v>22</v>
      </c>
      <c r="S506" s="12"/>
      <c r="T506" s="12">
        <f>Table1[[#This Row],[ปลายภาค '[30']]]+Table1[[#This Row],[ก่อนปลายภาค '[70']]]</f>
        <v>22</v>
      </c>
      <c r="U506" s="11">
        <f t="shared" si="7"/>
        <v>0</v>
      </c>
      <c r="V506" s="5" t="str">
        <f>IF(_xlfn.XLOOKUP(Table1[[#This Row],[email]],กิจกรรม_11[Email],กิจกรรม_11[Completion time],0)&lt;&gt;0,"ส่งแล้ว","ยังไม่ส่ง")</f>
        <v>ยังไม่ส่ง</v>
      </c>
      <c r="W506" s="5" t="str">
        <f>IF(_xlfn.XLOOKUP(Table1[[#This Row],[email]],แบบฝึก_11[Email],แบบฝึก_11[Completion time],0)&lt;&gt;0,"ส่งแล้ว","ยังไม่ส่ง")</f>
        <v>ยังไม่ส่ง</v>
      </c>
      <c r="X506" s="5" t="str">
        <f>IF(_xlfn.XLOOKUP(Table1[[#This Row],[email]],แบบฝึก_12[Email],แบบฝึก_12[Completion time],0)&lt;&gt;0,"ส่งแล้ว","ยังไม่ส่ง")</f>
        <v>ยังไม่ส่ง</v>
      </c>
      <c r="Y506" s="5" t="str">
        <f>_xlfn.XLOOKUP(Table1[[#This Row],[email]],ท้ายบท_1[Email],ท้ายบท_1[Total points],"ยังไม่ส่ง")</f>
        <v>ยังไม่ส่ง</v>
      </c>
      <c r="Z506" s="4" t="str">
        <f>_xlfn.XLOOKUP(Table1[[#This Row],[email]],Quiz_1[Email],Quiz_1[Total points],"ยังไม่ส่ง")</f>
        <v>ยังไม่ส่ง</v>
      </c>
      <c r="AA506" s="5" t="str">
        <f>IF(_xlfn.XLOOKUP(Table1[[#This Row],[email]],แบบฝึก_21[Email],แบบฝึก_21[Completion time],0)&lt;&gt;0,"ส่งแล้ว","ยังไม่ส่ง")</f>
        <v>ยังไม่ส่ง</v>
      </c>
      <c r="AB506" s="5" t="str">
        <f>IF(_xlfn.XLOOKUP(Table1[[#This Row],[email]],แบบฝึก_22[Email],แบบฝึก_22[Completion time],0)&lt;&gt;0,"ส่งแล้ว","ยังไม่ส่ง")</f>
        <v>ยังไม่ส่ง</v>
      </c>
      <c r="AC506" s="5" t="str">
        <f>_xlfn.XLOOKUP(Table1[[#This Row],[email]],ท้ายบท_2[Email],ท้ายบท_2[Total points],"ยังไม่ส่ง")</f>
        <v>ยังไม่ส่ง</v>
      </c>
      <c r="AD506" s="5" t="str">
        <f>_xlfn.XLOOKUP(Table1[[#This Row],[email]],Quiz_2[Email],Quiz_2[Total points],"ยังไม่ส่ง")</f>
        <v>ยังไม่ส่ง</v>
      </c>
      <c r="AE506" s="5" t="str">
        <f>IF(_xlfn.XLOOKUP(Table1[[#This Row],[email]],แบบฝึก_31[Email],แบบฝึก_31[Completion time],0)&lt;&gt;0,"ส่งแล้ว","ยังไม่ส่ง")</f>
        <v>ยังไม่ส่ง</v>
      </c>
      <c r="AF506" s="5" t="str">
        <f>_xlfn.XLOOKUP(Table1[[#This Row],[email]],ท้ายบท_3[Email],ท้ายบท_3[Total points],"ยังไม่ส่ง")</f>
        <v>ยังไม่ส่ง</v>
      </c>
      <c r="AG506" s="5" t="str">
        <f>_xlfn.XLOOKUP(Table1[[#This Row],[email]],Quiz_3[Email],Quiz_3[Total points],"ยังไม่ส่ง")</f>
        <v>ยังไม่ส่ง</v>
      </c>
      <c r="AH506" s="12">
        <v>12</v>
      </c>
      <c r="AI506" s="14">
        <v>5</v>
      </c>
      <c r="AJ506" s="12">
        <f>ROUND((Table1[[#This Row],[mid '[20']]]+Table1[[#This Row],[mid '[10']]])/2,0)</f>
        <v>9</v>
      </c>
      <c r="AK506" s="5" t="str">
        <f>IF(_xlfn.XLOOKUP(Table1[[#This Row],[email]],แบบฝึก_41[Email],แบบฝึก_41[Completion time],0)&lt;&gt;0,"ส่งแล้ว","ยังไม่ส่ง")</f>
        <v>ยังไม่ส่ง</v>
      </c>
      <c r="AL506" s="5" t="str">
        <f>IF(_xlfn.XLOOKUP(Table1[[#This Row],[email]],ท้ายบท_4[Email],ท้ายบท_4[Total points],"ยังไม่ส่ง")&lt;&gt;0,"ส่งแล้ว","ยังไม่ส่ง")</f>
        <v>ส่งแล้ว</v>
      </c>
      <c r="AM506" s="5">
        <f>_xlfn.XLOOKUP(Table1[[#This Row],[email]],Quiz_4[Email],Quiz_4[Total points],"ยังไม่ส่ง")</f>
        <v>2</v>
      </c>
      <c r="AN506" s="5" t="str">
        <f>IF(_xlfn.XLOOKUP(Table1[[#This Row],[email]],แบบฝึก_51[Email],แบบฝึก_51[Completion time],0)&lt;&gt;0,"ส่งแล้ว","ยังไม่ส่ง")</f>
        <v>ส่งแล้ว</v>
      </c>
      <c r="AO506" s="5" t="str">
        <f>IF(_xlfn.XLOOKUP(Table1[[#This Row],[email]],แบบฝึก_52[Email],แบบฝึก_52[Completion time],0)&lt;&gt;0,"ส่งแล้ว","ยังไม่ส่ง")</f>
        <v>ส่งแล้ว</v>
      </c>
      <c r="AP506" s="5">
        <f>_xlfn.XLOOKUP(Table1[[#This Row],[email]],ท้ายบท_5[Email],ท้ายบท_5[Total points],"ยังไม่ส่ง")</f>
        <v>16</v>
      </c>
      <c r="AQ506" s="5">
        <f>_xlfn.XLOOKUP(Table1[[#This Row],[email]],Quiz_5[Email],Quiz_5[Total points],"ยังไม่ส่ง")</f>
        <v>5</v>
      </c>
      <c r="AR506" s="37"/>
      <c r="AS506" s="4" t="str">
        <f>IF(M506&lt;10,"ยังไม่ซ่อม",IF(Table1[[#This Row],[ซ่อมแล้วกลางภาค]]="ซ่อมแล้ว","ซ่อมแล้ว","ไม่ต้องซ่อม"))</f>
        <v>ยังไม่ซ่อม</v>
      </c>
      <c r="BN506"/>
      <c r="BO506"/>
      <c r="BP506"/>
      <c r="BQ506"/>
    </row>
    <row r="507" spans="1:69" ht="19.5" x14ac:dyDescent="0.4">
      <c r="A507" s="21">
        <v>506</v>
      </c>
      <c r="B507" s="4">
        <v>14</v>
      </c>
      <c r="C507" s="4">
        <v>9</v>
      </c>
      <c r="D507" s="4" t="s">
        <v>33792</v>
      </c>
      <c r="E507" s="4" t="s">
        <v>32346</v>
      </c>
      <c r="F507" s="4" t="s">
        <v>33793</v>
      </c>
      <c r="G507" s="4" t="s">
        <v>33794</v>
      </c>
      <c r="H507" s="4" t="s">
        <v>4765</v>
      </c>
      <c r="I507" s="24">
        <f>ROUND(COUNTIF(Table1[[#This Row],[กิจกรรม 1.1]:[ท้ายบท 1]],"&lt;&gt;ยังไม่ส่ง")*2+IF(Table1[[#This Row],[Quiz 1]]&lt;&gt;"ยังไม่ส่ง",Table1[[#This Row],[Quiz 1]]*2/10,0),0)</f>
        <v>10</v>
      </c>
      <c r="J507" s="24">
        <f>ROUND(COUNTIF(Table1[[#This Row],[แบบฝึก 2.1]:[ท้ายบท 2]],"&lt;&gt;ยังไม่ส่ง")*8/3+IF(Table1[[#This Row],[Quiz 2]]&lt;&gt;"ยังไม่ส่ง",Table1[[#This Row],[Quiz 2]]*2/10,0),0)</f>
        <v>10</v>
      </c>
      <c r="K507" s="24">
        <f>ROUND(COUNTIF(Table1[[#This Row],[แบบฝึก 3.1]:[ท้ายบท 3]],"&lt;&gt;ยังไม่ส่ง")*3/2+IF(Table1[[#This Row],[Quiz 3]]&lt;&gt;"ยังไม่ส่ง",Table1[[#This Row],[Quiz 3]]*2/10,0),0)</f>
        <v>5</v>
      </c>
      <c r="L507" s="12">
        <f>Table1[[#This Row],[บท 1 '[10']]]+Table1[[#This Row],[บท 2 '[10']]]+Table1[[#This Row],[บท 3 '[5']]]</f>
        <v>25</v>
      </c>
      <c r="M507" s="12">
        <f>IF(Table1[[#This Row],[ซ่อมแล้วกลางภาค]]="ซ่อมแล้ว",10,Table1[[#This Row],[MID '[20']2]])</f>
        <v>13</v>
      </c>
      <c r="N507" s="12">
        <f>ROUND(COUNTIF(Table1[[#This Row],[แบบฝึก 4.1]:[ท้ายบท 4]],"&lt;&gt;ยังไม่ส่ง")*8/2+IF(Table1[[#This Row],[Quiz 4]]&lt;&gt;"ยังไม่ส่ง",Table1[[#This Row],[Quiz 4]]*2/10,0),0)</f>
        <v>10</v>
      </c>
      <c r="O507" s="12"/>
      <c r="P507" s="13">
        <f>ROUND(COUNTIF(Table1[[#This Row],[แบบฝึก 5.1]:[ท้ายบท 5]],"&lt;&gt;ยังไม่ส่ง")*8/3+IF(Table1[[#This Row],[Quiz 5]]&lt;&gt;"ยังไม่ส่ง",Table1[[#This Row],[Quiz 5]]*2/10,0),0)</f>
        <v>9</v>
      </c>
      <c r="Q507" s="12">
        <f>Table1[[#This Row],[บท 4 '[10']]]+Table1[[#This Row],[นำเสนอ '[5']]]+Table1[[#This Row],[บท 5 '[10']]]</f>
        <v>19</v>
      </c>
      <c r="R507" s="12">
        <f>Table1[[#This Row],[ก่อนกลางภาค '[25']]]+Table1[[#This Row],[กลางภาค '[20']]]+Table1[[#This Row],[หลังกลางภาค '[25']]]</f>
        <v>57</v>
      </c>
      <c r="S507" s="12"/>
      <c r="T507" s="12">
        <f>Table1[[#This Row],[ปลายภาค '[30']]]+Table1[[#This Row],[ก่อนปลายภาค '[70']]]</f>
        <v>57</v>
      </c>
      <c r="U507" s="11">
        <f t="shared" si="7"/>
        <v>1.5</v>
      </c>
      <c r="V507" s="5" t="str">
        <f>IF(_xlfn.XLOOKUP(Table1[[#This Row],[email]],กิจกรรม_11[Email],กิจกรรม_11[Completion time],0)&lt;&gt;0,"ส่งแล้ว","ยังไม่ส่ง")</f>
        <v>ส่งแล้ว</v>
      </c>
      <c r="W507" s="5" t="str">
        <f>IF(_xlfn.XLOOKUP(Table1[[#This Row],[email]],แบบฝึก_11[Email],แบบฝึก_11[Completion time],0)&lt;&gt;0,"ส่งแล้ว","ยังไม่ส่ง")</f>
        <v>ส่งแล้ว</v>
      </c>
      <c r="X507" s="5" t="str">
        <f>IF(_xlfn.XLOOKUP(Table1[[#This Row],[email]],แบบฝึก_12[Email],แบบฝึก_12[Completion time],0)&lt;&gt;0,"ส่งแล้ว","ยังไม่ส่ง")</f>
        <v>ส่งแล้ว</v>
      </c>
      <c r="Y507" s="5">
        <f>_xlfn.XLOOKUP(Table1[[#This Row],[email]],ท้ายบท_1[Email],ท้ายบท_1[Total points],"ยังไม่ส่ง")</f>
        <v>18</v>
      </c>
      <c r="Z507" s="4">
        <f>_xlfn.XLOOKUP(Table1[[#This Row],[email]],Quiz_1[Email],Quiz_1[Total points],"ยังไม่ส่ง")</f>
        <v>9</v>
      </c>
      <c r="AA507" s="5" t="str">
        <f>IF(_xlfn.XLOOKUP(Table1[[#This Row],[email]],แบบฝึก_21[Email],แบบฝึก_21[Completion time],0)&lt;&gt;0,"ส่งแล้ว","ยังไม่ส่ง")</f>
        <v>ส่งแล้ว</v>
      </c>
      <c r="AB507" s="5" t="str">
        <f>IF(_xlfn.XLOOKUP(Table1[[#This Row],[email]],แบบฝึก_22[Email],แบบฝึก_22[Completion time],0)&lt;&gt;0,"ส่งแล้ว","ยังไม่ส่ง")</f>
        <v>ส่งแล้ว</v>
      </c>
      <c r="AC507" s="5">
        <f>_xlfn.XLOOKUP(Table1[[#This Row],[email]],ท้ายบท_2[Email],ท้ายบท_2[Total points],"ยังไม่ส่ง")</f>
        <v>9</v>
      </c>
      <c r="AD507" s="5">
        <f>_xlfn.XLOOKUP(Table1[[#This Row],[email]],Quiz_2[Email],Quiz_2[Total points],"ยังไม่ส่ง")</f>
        <v>9</v>
      </c>
      <c r="AE507" s="5" t="str">
        <f>IF(_xlfn.XLOOKUP(Table1[[#This Row],[email]],แบบฝึก_31[Email],แบบฝึก_31[Completion time],0)&lt;&gt;0,"ส่งแล้ว","ยังไม่ส่ง")</f>
        <v>ส่งแล้ว</v>
      </c>
      <c r="AF507" s="5">
        <f>_xlfn.XLOOKUP(Table1[[#This Row],[email]],ท้ายบท_3[Email],ท้ายบท_3[Total points],"ยังไม่ส่ง")</f>
        <v>9</v>
      </c>
      <c r="AG507" s="5">
        <f>_xlfn.XLOOKUP(Table1[[#This Row],[email]],Quiz_3[Email],Quiz_3[Total points],"ยังไม่ส่ง")</f>
        <v>9</v>
      </c>
      <c r="AH507" s="12">
        <v>16</v>
      </c>
      <c r="AI507" s="14">
        <v>9</v>
      </c>
      <c r="AJ507" s="12">
        <f>ROUND((Table1[[#This Row],[mid '[20']]]+Table1[[#This Row],[mid '[10']]])/2,0)</f>
        <v>13</v>
      </c>
      <c r="AK507" s="5" t="str">
        <f>IF(_xlfn.XLOOKUP(Table1[[#This Row],[email]],แบบฝึก_41[Email],แบบฝึก_41[Completion time],0)&lt;&gt;0,"ส่งแล้ว","ยังไม่ส่ง")</f>
        <v>ส่งแล้ว</v>
      </c>
      <c r="AL507" s="5" t="str">
        <f>IF(_xlfn.XLOOKUP(Table1[[#This Row],[email]],ท้ายบท_4[Email],ท้ายบท_4[Total points],"ยังไม่ส่ง")&lt;&gt;0,"ส่งแล้ว","ยังไม่ส่ง")</f>
        <v>ส่งแล้ว</v>
      </c>
      <c r="AM507" s="5">
        <f>_xlfn.XLOOKUP(Table1[[#This Row],[email]],Quiz_4[Email],Quiz_4[Total points],"ยังไม่ส่ง")</f>
        <v>8</v>
      </c>
      <c r="AN507" s="5" t="str">
        <f>IF(_xlfn.XLOOKUP(Table1[[#This Row],[email]],แบบฝึก_51[Email],แบบฝึก_51[Completion time],0)&lt;&gt;0,"ส่งแล้ว","ยังไม่ส่ง")</f>
        <v>ส่งแล้ว</v>
      </c>
      <c r="AO507" s="5" t="str">
        <f>IF(_xlfn.XLOOKUP(Table1[[#This Row],[email]],แบบฝึก_52[Email],แบบฝึก_52[Completion time],0)&lt;&gt;0,"ส่งแล้ว","ยังไม่ส่ง")</f>
        <v>ส่งแล้ว</v>
      </c>
      <c r="AP507" s="5">
        <f>_xlfn.XLOOKUP(Table1[[#This Row],[email]],ท้ายบท_5[Email],ท้ายบท_5[Total points],"ยังไม่ส่ง")</f>
        <v>17</v>
      </c>
      <c r="AQ507" s="5">
        <f>_xlfn.XLOOKUP(Table1[[#This Row],[email]],Quiz_5[Email],Quiz_5[Total points],"ยังไม่ส่ง")</f>
        <v>7</v>
      </c>
      <c r="AR507" s="37"/>
      <c r="AS507" s="4" t="str">
        <f>IF(M507&lt;10,"ยังไม่ซ่อม",IF(Table1[[#This Row],[ซ่อมแล้วกลางภาค]]="ซ่อมแล้ว","ซ่อมแล้ว","ไม่ต้องซ่อม"))</f>
        <v>ไม่ต้องซ่อม</v>
      </c>
      <c r="BN507"/>
      <c r="BO507"/>
      <c r="BP507"/>
      <c r="BQ507"/>
    </row>
    <row r="508" spans="1:69" ht="19.5" x14ac:dyDescent="0.4">
      <c r="A508" s="21">
        <v>507</v>
      </c>
      <c r="B508" s="4">
        <v>14</v>
      </c>
      <c r="C508" s="4">
        <v>10</v>
      </c>
      <c r="D508" s="4" t="s">
        <v>33795</v>
      </c>
      <c r="E508" s="4" t="s">
        <v>32346</v>
      </c>
      <c r="F508" s="4" t="s">
        <v>33796</v>
      </c>
      <c r="G508" s="4" t="s">
        <v>33797</v>
      </c>
      <c r="H508" s="4" t="s">
        <v>33798</v>
      </c>
      <c r="I508" s="24">
        <f>ROUND(COUNTIF(Table1[[#This Row],[กิจกรรม 1.1]:[ท้ายบท 1]],"&lt;&gt;ยังไม่ส่ง")*2+IF(Table1[[#This Row],[Quiz 1]]&lt;&gt;"ยังไม่ส่ง",Table1[[#This Row],[Quiz 1]]*2/10,0),0)</f>
        <v>4</v>
      </c>
      <c r="J508" s="24">
        <f>ROUND(COUNTIF(Table1[[#This Row],[แบบฝึก 2.1]:[ท้ายบท 2]],"&lt;&gt;ยังไม่ส่ง")*8/3+IF(Table1[[#This Row],[Quiz 2]]&lt;&gt;"ยังไม่ส่ง",Table1[[#This Row],[Quiz 2]]*2/10,0),0)</f>
        <v>0</v>
      </c>
      <c r="K508" s="24">
        <f>ROUND(COUNTIF(Table1[[#This Row],[แบบฝึก 3.1]:[ท้ายบท 3]],"&lt;&gt;ยังไม่ส่ง")*3/2+IF(Table1[[#This Row],[Quiz 3]]&lt;&gt;"ยังไม่ส่ง",Table1[[#This Row],[Quiz 3]]*2/10,0),0)</f>
        <v>0</v>
      </c>
      <c r="L508" s="12">
        <f>Table1[[#This Row],[บท 1 '[10']]]+Table1[[#This Row],[บท 2 '[10']]]+Table1[[#This Row],[บท 3 '[5']]]</f>
        <v>4</v>
      </c>
      <c r="M508" s="12">
        <f>IF(Table1[[#This Row],[ซ่อมแล้วกลางภาค]]="ซ่อมแล้ว",10,Table1[[#This Row],[MID '[20']2]])</f>
        <v>11</v>
      </c>
      <c r="N508" s="12">
        <f>ROUND(COUNTIF(Table1[[#This Row],[แบบฝึก 4.1]:[ท้ายบท 4]],"&lt;&gt;ยังไม่ส่ง")*8/2+IF(Table1[[#This Row],[Quiz 4]]&lt;&gt;"ยังไม่ส่ง",Table1[[#This Row],[Quiz 4]]*2/10,0),0)</f>
        <v>9</v>
      </c>
      <c r="O508" s="12"/>
      <c r="P508" s="13">
        <f>ROUND(COUNTIF(Table1[[#This Row],[แบบฝึก 5.1]:[ท้ายบท 5]],"&lt;&gt;ยังไม่ส่ง")*8/3+IF(Table1[[#This Row],[Quiz 5]]&lt;&gt;"ยังไม่ส่ง",Table1[[#This Row],[Quiz 5]]*2/10,0),0)</f>
        <v>9</v>
      </c>
      <c r="Q508" s="12">
        <f>Table1[[#This Row],[บท 4 '[10']]]+Table1[[#This Row],[นำเสนอ '[5']]]+Table1[[#This Row],[บท 5 '[10']]]</f>
        <v>18</v>
      </c>
      <c r="R508" s="12">
        <f>Table1[[#This Row],[ก่อนกลางภาค '[25']]]+Table1[[#This Row],[กลางภาค '[20']]]+Table1[[#This Row],[หลังกลางภาค '[25']]]</f>
        <v>33</v>
      </c>
      <c r="S508" s="12"/>
      <c r="T508" s="12">
        <f>Table1[[#This Row],[ปลายภาค '[30']]]+Table1[[#This Row],[ก่อนปลายภาค '[70']]]</f>
        <v>33</v>
      </c>
      <c r="U508" s="11">
        <f t="shared" si="7"/>
        <v>0</v>
      </c>
      <c r="V508" s="5" t="str">
        <f>IF(_xlfn.XLOOKUP(Table1[[#This Row],[email]],กิจกรรม_11[Email],กิจกรรม_11[Completion time],0)&lt;&gt;0,"ส่งแล้ว","ยังไม่ส่ง")</f>
        <v>ส่งแล้ว</v>
      </c>
      <c r="W508" s="5" t="str">
        <f>IF(_xlfn.XLOOKUP(Table1[[#This Row],[email]],แบบฝึก_11[Email],แบบฝึก_11[Completion time],0)&lt;&gt;0,"ส่งแล้ว","ยังไม่ส่ง")</f>
        <v>ส่งแล้ว</v>
      </c>
      <c r="X508" s="5" t="str">
        <f>IF(_xlfn.XLOOKUP(Table1[[#This Row],[email]],แบบฝึก_12[Email],แบบฝึก_12[Completion time],0)&lt;&gt;0,"ส่งแล้ว","ยังไม่ส่ง")</f>
        <v>ยังไม่ส่ง</v>
      </c>
      <c r="Y508" s="5" t="str">
        <f>_xlfn.XLOOKUP(Table1[[#This Row],[email]],ท้ายบท_1[Email],ท้ายบท_1[Total points],"ยังไม่ส่ง")</f>
        <v>ยังไม่ส่ง</v>
      </c>
      <c r="Z508" s="4" t="str">
        <f>_xlfn.XLOOKUP(Table1[[#This Row],[email]],Quiz_1[Email],Quiz_1[Total points],"ยังไม่ส่ง")</f>
        <v>ยังไม่ส่ง</v>
      </c>
      <c r="AA508" s="5" t="str">
        <f>IF(_xlfn.XLOOKUP(Table1[[#This Row],[email]],แบบฝึก_21[Email],แบบฝึก_21[Completion time],0)&lt;&gt;0,"ส่งแล้ว","ยังไม่ส่ง")</f>
        <v>ยังไม่ส่ง</v>
      </c>
      <c r="AB508" s="5" t="str">
        <f>IF(_xlfn.XLOOKUP(Table1[[#This Row],[email]],แบบฝึก_22[Email],แบบฝึก_22[Completion time],0)&lt;&gt;0,"ส่งแล้ว","ยังไม่ส่ง")</f>
        <v>ยังไม่ส่ง</v>
      </c>
      <c r="AC508" s="5" t="str">
        <f>_xlfn.XLOOKUP(Table1[[#This Row],[email]],ท้ายบท_2[Email],ท้ายบท_2[Total points],"ยังไม่ส่ง")</f>
        <v>ยังไม่ส่ง</v>
      </c>
      <c r="AD508" s="5" t="str">
        <f>_xlfn.XLOOKUP(Table1[[#This Row],[email]],Quiz_2[Email],Quiz_2[Total points],"ยังไม่ส่ง")</f>
        <v>ยังไม่ส่ง</v>
      </c>
      <c r="AE508" s="5" t="str">
        <f>IF(_xlfn.XLOOKUP(Table1[[#This Row],[email]],แบบฝึก_31[Email],แบบฝึก_31[Completion time],0)&lt;&gt;0,"ส่งแล้ว","ยังไม่ส่ง")</f>
        <v>ยังไม่ส่ง</v>
      </c>
      <c r="AF508" s="5" t="str">
        <f>_xlfn.XLOOKUP(Table1[[#This Row],[email]],ท้ายบท_3[Email],ท้ายบท_3[Total points],"ยังไม่ส่ง")</f>
        <v>ยังไม่ส่ง</v>
      </c>
      <c r="AG508" s="5" t="str">
        <f>_xlfn.XLOOKUP(Table1[[#This Row],[email]],Quiz_3[Email],Quiz_3[Total points],"ยังไม่ส่ง")</f>
        <v>ยังไม่ส่ง</v>
      </c>
      <c r="AH508" s="12">
        <v>14</v>
      </c>
      <c r="AI508" s="14">
        <v>7</v>
      </c>
      <c r="AJ508" s="12">
        <f>ROUND((Table1[[#This Row],[mid '[20']]]+Table1[[#This Row],[mid '[10']]])/2,0)</f>
        <v>11</v>
      </c>
      <c r="AK508" s="5" t="str">
        <f>IF(_xlfn.XLOOKUP(Table1[[#This Row],[email]],แบบฝึก_41[Email],แบบฝึก_41[Completion time],0)&lt;&gt;0,"ส่งแล้ว","ยังไม่ส่ง")</f>
        <v>ส่งแล้ว</v>
      </c>
      <c r="AL508" s="5" t="str">
        <f>IF(_xlfn.XLOOKUP(Table1[[#This Row],[email]],ท้ายบท_4[Email],ท้ายบท_4[Total points],"ยังไม่ส่ง")&lt;&gt;0,"ส่งแล้ว","ยังไม่ส่ง")</f>
        <v>ส่งแล้ว</v>
      </c>
      <c r="AM508" s="5">
        <f>_xlfn.XLOOKUP(Table1[[#This Row],[email]],Quiz_4[Email],Quiz_4[Total points],"ยังไม่ส่ง")</f>
        <v>7</v>
      </c>
      <c r="AN508" s="5" t="str">
        <f>IF(_xlfn.XLOOKUP(Table1[[#This Row],[email]],แบบฝึก_51[Email],แบบฝึก_51[Completion time],0)&lt;&gt;0,"ส่งแล้ว","ยังไม่ส่ง")</f>
        <v>ส่งแล้ว</v>
      </c>
      <c r="AO508" s="5" t="str">
        <f>IF(_xlfn.XLOOKUP(Table1[[#This Row],[email]],แบบฝึก_52[Email],แบบฝึก_52[Completion time],0)&lt;&gt;0,"ส่งแล้ว","ยังไม่ส่ง")</f>
        <v>ส่งแล้ว</v>
      </c>
      <c r="AP508" s="5">
        <f>_xlfn.XLOOKUP(Table1[[#This Row],[email]],ท้ายบท_5[Email],ท้ายบท_5[Total points],"ยังไม่ส่ง")</f>
        <v>12</v>
      </c>
      <c r="AQ508" s="5">
        <f>_xlfn.XLOOKUP(Table1[[#This Row],[email]],Quiz_5[Email],Quiz_5[Total points],"ยังไม่ส่ง")</f>
        <v>5</v>
      </c>
      <c r="AR508" s="37"/>
      <c r="AS508" s="4" t="str">
        <f>IF(M508&lt;10,"ยังไม่ซ่อม",IF(Table1[[#This Row],[ซ่อมแล้วกลางภาค]]="ซ่อมแล้ว","ซ่อมแล้ว","ไม่ต้องซ่อม"))</f>
        <v>ไม่ต้องซ่อม</v>
      </c>
      <c r="BN508"/>
      <c r="BO508"/>
      <c r="BP508"/>
      <c r="BQ508"/>
    </row>
    <row r="509" spans="1:69" ht="19.5" x14ac:dyDescent="0.4">
      <c r="A509" s="21">
        <v>508</v>
      </c>
      <c r="B509" s="4">
        <v>14</v>
      </c>
      <c r="C509" s="4">
        <v>11</v>
      </c>
      <c r="D509" s="4" t="s">
        <v>33799</v>
      </c>
      <c r="E509" s="4" t="s">
        <v>32346</v>
      </c>
      <c r="F509" s="4" t="s">
        <v>33800</v>
      </c>
      <c r="G509" s="4" t="s">
        <v>33801</v>
      </c>
      <c r="H509" s="4" t="s">
        <v>33802</v>
      </c>
      <c r="I509" s="24">
        <f>ROUND(COUNTIF(Table1[[#This Row],[กิจกรรม 1.1]:[ท้ายบท 1]],"&lt;&gt;ยังไม่ส่ง")*2+IF(Table1[[#This Row],[Quiz 1]]&lt;&gt;"ยังไม่ส่ง",Table1[[#This Row],[Quiz 1]]*2/10,0),0)</f>
        <v>10</v>
      </c>
      <c r="J509" s="24">
        <f>ROUND(COUNTIF(Table1[[#This Row],[แบบฝึก 2.1]:[ท้ายบท 2]],"&lt;&gt;ยังไม่ส่ง")*8/3+IF(Table1[[#This Row],[Quiz 2]]&lt;&gt;"ยังไม่ส่ง",Table1[[#This Row],[Quiz 2]]*2/10,0),0)</f>
        <v>10</v>
      </c>
      <c r="K509" s="24">
        <f>ROUND(COUNTIF(Table1[[#This Row],[แบบฝึก 3.1]:[ท้ายบท 3]],"&lt;&gt;ยังไม่ส่ง")*3/2+IF(Table1[[#This Row],[Quiz 3]]&lt;&gt;"ยังไม่ส่ง",Table1[[#This Row],[Quiz 3]]*2/10,0),0)</f>
        <v>4</v>
      </c>
      <c r="L509" s="12">
        <f>Table1[[#This Row],[บท 1 '[10']]]+Table1[[#This Row],[บท 2 '[10']]]+Table1[[#This Row],[บท 3 '[5']]]</f>
        <v>24</v>
      </c>
      <c r="M509" s="12">
        <f>IF(Table1[[#This Row],[ซ่อมแล้วกลางภาค]]="ซ่อมแล้ว",10,Table1[[#This Row],[MID '[20']2]])</f>
        <v>12</v>
      </c>
      <c r="N509" s="12">
        <f>ROUND(COUNTIF(Table1[[#This Row],[แบบฝึก 4.1]:[ท้ายบท 4]],"&lt;&gt;ยังไม่ส่ง")*8/2+IF(Table1[[#This Row],[Quiz 4]]&lt;&gt;"ยังไม่ส่ง",Table1[[#This Row],[Quiz 4]]*2/10,0),0)</f>
        <v>10</v>
      </c>
      <c r="O509" s="12"/>
      <c r="P509" s="13">
        <f>ROUND(COUNTIF(Table1[[#This Row],[แบบฝึก 5.1]:[ท้ายบท 5]],"&lt;&gt;ยังไม่ส่ง")*8/3+IF(Table1[[#This Row],[Quiz 5]]&lt;&gt;"ยังไม่ส่ง",Table1[[#This Row],[Quiz 5]]*2/10,0),0)</f>
        <v>10</v>
      </c>
      <c r="Q509" s="12">
        <f>Table1[[#This Row],[บท 4 '[10']]]+Table1[[#This Row],[นำเสนอ '[5']]]+Table1[[#This Row],[บท 5 '[10']]]</f>
        <v>20</v>
      </c>
      <c r="R509" s="12">
        <f>Table1[[#This Row],[ก่อนกลางภาค '[25']]]+Table1[[#This Row],[กลางภาค '[20']]]+Table1[[#This Row],[หลังกลางภาค '[25']]]</f>
        <v>56</v>
      </c>
      <c r="S509" s="12"/>
      <c r="T509" s="12">
        <f>Table1[[#This Row],[ปลายภาค '[30']]]+Table1[[#This Row],[ก่อนปลายภาค '[70']]]</f>
        <v>56</v>
      </c>
      <c r="U509" s="11">
        <f t="shared" si="7"/>
        <v>1.5</v>
      </c>
      <c r="V509" s="5" t="str">
        <f>IF(_xlfn.XLOOKUP(Table1[[#This Row],[email]],กิจกรรม_11[Email],กิจกรรม_11[Completion time],0)&lt;&gt;0,"ส่งแล้ว","ยังไม่ส่ง")</f>
        <v>ส่งแล้ว</v>
      </c>
      <c r="W509" s="5" t="str">
        <f>IF(_xlfn.XLOOKUP(Table1[[#This Row],[email]],แบบฝึก_11[Email],แบบฝึก_11[Completion time],0)&lt;&gt;0,"ส่งแล้ว","ยังไม่ส่ง")</f>
        <v>ส่งแล้ว</v>
      </c>
      <c r="X509" s="5" t="str">
        <f>IF(_xlfn.XLOOKUP(Table1[[#This Row],[email]],แบบฝึก_12[Email],แบบฝึก_12[Completion time],0)&lt;&gt;0,"ส่งแล้ว","ยังไม่ส่ง")</f>
        <v>ส่งแล้ว</v>
      </c>
      <c r="Y509" s="5">
        <f>_xlfn.XLOOKUP(Table1[[#This Row],[email]],ท้ายบท_1[Email],ท้ายบท_1[Total points],"ยังไม่ส่ง")</f>
        <v>21</v>
      </c>
      <c r="Z509" s="4">
        <f>_xlfn.XLOOKUP(Table1[[#This Row],[email]],Quiz_1[Email],Quiz_1[Total points],"ยังไม่ส่ง")</f>
        <v>10</v>
      </c>
      <c r="AA509" s="5" t="str">
        <f>IF(_xlfn.XLOOKUP(Table1[[#This Row],[email]],แบบฝึก_21[Email],แบบฝึก_21[Completion time],0)&lt;&gt;0,"ส่งแล้ว","ยังไม่ส่ง")</f>
        <v>ส่งแล้ว</v>
      </c>
      <c r="AB509" s="5" t="str">
        <f>IF(_xlfn.XLOOKUP(Table1[[#This Row],[email]],แบบฝึก_22[Email],แบบฝึก_22[Completion time],0)&lt;&gt;0,"ส่งแล้ว","ยังไม่ส่ง")</f>
        <v>ส่งแล้ว</v>
      </c>
      <c r="AC509" s="5">
        <f>_xlfn.XLOOKUP(Table1[[#This Row],[email]],ท้ายบท_2[Email],ท้ายบท_2[Total points],"ยังไม่ส่ง")</f>
        <v>11</v>
      </c>
      <c r="AD509" s="5">
        <f>_xlfn.XLOOKUP(Table1[[#This Row],[email]],Quiz_2[Email],Quiz_2[Total points],"ยังไม่ส่ง")</f>
        <v>9</v>
      </c>
      <c r="AE509" s="5" t="str">
        <f>IF(_xlfn.XLOOKUP(Table1[[#This Row],[email]],แบบฝึก_31[Email],แบบฝึก_31[Completion time],0)&lt;&gt;0,"ส่งแล้ว","ยังไม่ส่ง")</f>
        <v>ส่งแล้ว</v>
      </c>
      <c r="AF509" s="5">
        <f>_xlfn.XLOOKUP(Table1[[#This Row],[email]],ท้ายบท_3[Email],ท้ายบท_3[Total points],"ยังไม่ส่ง")</f>
        <v>10</v>
      </c>
      <c r="AG509" s="5">
        <f>_xlfn.XLOOKUP(Table1[[#This Row],[email]],Quiz_3[Email],Quiz_3[Total points],"ยังไม่ส่ง")</f>
        <v>7</v>
      </c>
      <c r="AH509" s="12">
        <v>14</v>
      </c>
      <c r="AI509" s="14">
        <v>10</v>
      </c>
      <c r="AJ509" s="12">
        <f>ROUND((Table1[[#This Row],[mid '[20']]]+Table1[[#This Row],[mid '[10']]])/2,0)</f>
        <v>12</v>
      </c>
      <c r="AK509" s="5" t="str">
        <f>IF(_xlfn.XLOOKUP(Table1[[#This Row],[email]],แบบฝึก_41[Email],แบบฝึก_41[Completion time],0)&lt;&gt;0,"ส่งแล้ว","ยังไม่ส่ง")</f>
        <v>ส่งแล้ว</v>
      </c>
      <c r="AL509" s="5" t="str">
        <f>IF(_xlfn.XLOOKUP(Table1[[#This Row],[email]],ท้ายบท_4[Email],ท้ายบท_4[Total points],"ยังไม่ส่ง")&lt;&gt;0,"ส่งแล้ว","ยังไม่ส่ง")</f>
        <v>ส่งแล้ว</v>
      </c>
      <c r="AM509" s="5">
        <f>_xlfn.XLOOKUP(Table1[[#This Row],[email]],Quiz_4[Email],Quiz_4[Total points],"ยังไม่ส่ง")</f>
        <v>9</v>
      </c>
      <c r="AN509" s="5" t="str">
        <f>IF(_xlfn.XLOOKUP(Table1[[#This Row],[email]],แบบฝึก_51[Email],แบบฝึก_51[Completion time],0)&lt;&gt;0,"ส่งแล้ว","ยังไม่ส่ง")</f>
        <v>ส่งแล้ว</v>
      </c>
      <c r="AO509" s="5" t="str">
        <f>IF(_xlfn.XLOOKUP(Table1[[#This Row],[email]],แบบฝึก_52[Email],แบบฝึก_52[Completion time],0)&lt;&gt;0,"ส่งแล้ว","ยังไม่ส่ง")</f>
        <v>ส่งแล้ว</v>
      </c>
      <c r="AP509" s="5">
        <f>_xlfn.XLOOKUP(Table1[[#This Row],[email]],ท้ายบท_5[Email],ท้ายบท_5[Total points],"ยังไม่ส่ง")</f>
        <v>16</v>
      </c>
      <c r="AQ509" s="5">
        <f>_xlfn.XLOOKUP(Table1[[#This Row],[email]],Quiz_5[Email],Quiz_5[Total points],"ยังไม่ส่ง")</f>
        <v>8</v>
      </c>
      <c r="AR509" s="37"/>
      <c r="AS509" s="4" t="str">
        <f>IF(M509&lt;10,"ยังไม่ซ่อม",IF(Table1[[#This Row],[ซ่อมแล้วกลางภาค]]="ซ่อมแล้ว","ซ่อมแล้ว","ไม่ต้องซ่อม"))</f>
        <v>ไม่ต้องซ่อม</v>
      </c>
      <c r="BN509"/>
      <c r="BO509"/>
      <c r="BP509"/>
      <c r="BQ509"/>
    </row>
    <row r="510" spans="1:69" ht="19.5" x14ac:dyDescent="0.4">
      <c r="A510" s="21">
        <v>509</v>
      </c>
      <c r="B510" s="4">
        <v>14</v>
      </c>
      <c r="C510" s="4">
        <v>12</v>
      </c>
      <c r="D510" s="4" t="s">
        <v>33803</v>
      </c>
      <c r="E510" s="4" t="s">
        <v>32346</v>
      </c>
      <c r="F510" s="4" t="s">
        <v>32773</v>
      </c>
      <c r="G510" s="4" t="s">
        <v>33804</v>
      </c>
      <c r="H510" s="4" t="s">
        <v>4614</v>
      </c>
      <c r="I510" s="24">
        <f>ROUND(COUNTIF(Table1[[#This Row],[กิจกรรม 1.1]:[ท้ายบท 1]],"&lt;&gt;ยังไม่ส่ง")*2+IF(Table1[[#This Row],[Quiz 1]]&lt;&gt;"ยังไม่ส่ง",Table1[[#This Row],[Quiz 1]]*2/10,0),0)</f>
        <v>10</v>
      </c>
      <c r="J510" s="24">
        <f>ROUND(COUNTIF(Table1[[#This Row],[แบบฝึก 2.1]:[ท้ายบท 2]],"&lt;&gt;ยังไม่ส่ง")*8/3+IF(Table1[[#This Row],[Quiz 2]]&lt;&gt;"ยังไม่ส่ง",Table1[[#This Row],[Quiz 2]]*2/10,0),0)</f>
        <v>10</v>
      </c>
      <c r="K510" s="24">
        <f>ROUND(COUNTIF(Table1[[#This Row],[แบบฝึก 3.1]:[ท้ายบท 3]],"&lt;&gt;ยังไม่ส่ง")*3/2+IF(Table1[[#This Row],[Quiz 3]]&lt;&gt;"ยังไม่ส่ง",Table1[[#This Row],[Quiz 3]]*2/10,0),0)</f>
        <v>5</v>
      </c>
      <c r="L510" s="12">
        <f>Table1[[#This Row],[บท 1 '[10']]]+Table1[[#This Row],[บท 2 '[10']]]+Table1[[#This Row],[บท 3 '[5']]]</f>
        <v>25</v>
      </c>
      <c r="M510" s="12">
        <f>IF(Table1[[#This Row],[ซ่อมแล้วกลางภาค]]="ซ่อมแล้ว",10,Table1[[#This Row],[MID '[20']2]])</f>
        <v>18</v>
      </c>
      <c r="N510" s="12">
        <f>ROUND(COUNTIF(Table1[[#This Row],[แบบฝึก 4.1]:[ท้ายบท 4]],"&lt;&gt;ยังไม่ส่ง")*8/2+IF(Table1[[#This Row],[Quiz 4]]&lt;&gt;"ยังไม่ส่ง",Table1[[#This Row],[Quiz 4]]*2/10,0),0)</f>
        <v>9</v>
      </c>
      <c r="O510" s="12"/>
      <c r="P510" s="13">
        <f>ROUND(COUNTIF(Table1[[#This Row],[แบบฝึก 5.1]:[ท้ายบท 5]],"&lt;&gt;ยังไม่ส่ง")*8/3+IF(Table1[[#This Row],[Quiz 5]]&lt;&gt;"ยังไม่ส่ง",Table1[[#This Row],[Quiz 5]]*2/10,0),0)</f>
        <v>10</v>
      </c>
      <c r="Q510" s="12">
        <f>Table1[[#This Row],[บท 4 '[10']]]+Table1[[#This Row],[นำเสนอ '[5']]]+Table1[[#This Row],[บท 5 '[10']]]</f>
        <v>19</v>
      </c>
      <c r="R510" s="12">
        <f>Table1[[#This Row],[ก่อนกลางภาค '[25']]]+Table1[[#This Row],[กลางภาค '[20']]]+Table1[[#This Row],[หลังกลางภาค '[25']]]</f>
        <v>62</v>
      </c>
      <c r="S510" s="12"/>
      <c r="T510" s="12">
        <f>Table1[[#This Row],[ปลายภาค '[30']]]+Table1[[#This Row],[ก่อนปลายภาค '[70']]]</f>
        <v>62</v>
      </c>
      <c r="U510" s="11">
        <f t="shared" si="7"/>
        <v>2</v>
      </c>
      <c r="V510" s="5" t="str">
        <f>IF(_xlfn.XLOOKUP(Table1[[#This Row],[email]],กิจกรรม_11[Email],กิจกรรม_11[Completion time],0)&lt;&gt;0,"ส่งแล้ว","ยังไม่ส่ง")</f>
        <v>ส่งแล้ว</v>
      </c>
      <c r="W510" s="5" t="str">
        <f>IF(_xlfn.XLOOKUP(Table1[[#This Row],[email]],แบบฝึก_11[Email],แบบฝึก_11[Completion time],0)&lt;&gt;0,"ส่งแล้ว","ยังไม่ส่ง")</f>
        <v>ส่งแล้ว</v>
      </c>
      <c r="X510" s="5" t="str">
        <f>IF(_xlfn.XLOOKUP(Table1[[#This Row],[email]],แบบฝึก_12[Email],แบบฝึก_12[Completion time],0)&lt;&gt;0,"ส่งแล้ว","ยังไม่ส่ง")</f>
        <v>ส่งแล้ว</v>
      </c>
      <c r="Y510" s="5">
        <f>_xlfn.XLOOKUP(Table1[[#This Row],[email]],ท้ายบท_1[Email],ท้ายบท_1[Total points],"ยังไม่ส่ง")</f>
        <v>21</v>
      </c>
      <c r="Z510" s="4">
        <f>_xlfn.XLOOKUP(Table1[[#This Row],[email]],Quiz_1[Email],Quiz_1[Total points],"ยังไม่ส่ง")</f>
        <v>9</v>
      </c>
      <c r="AA510" s="5" t="str">
        <f>IF(_xlfn.XLOOKUP(Table1[[#This Row],[email]],แบบฝึก_21[Email],แบบฝึก_21[Completion time],0)&lt;&gt;0,"ส่งแล้ว","ยังไม่ส่ง")</f>
        <v>ส่งแล้ว</v>
      </c>
      <c r="AB510" s="5" t="str">
        <f>IF(_xlfn.XLOOKUP(Table1[[#This Row],[email]],แบบฝึก_22[Email],แบบฝึก_22[Completion time],0)&lt;&gt;0,"ส่งแล้ว","ยังไม่ส่ง")</f>
        <v>ส่งแล้ว</v>
      </c>
      <c r="AC510" s="5">
        <f>_xlfn.XLOOKUP(Table1[[#This Row],[email]],ท้ายบท_2[Email],ท้ายบท_2[Total points],"ยังไม่ส่ง")</f>
        <v>15</v>
      </c>
      <c r="AD510" s="5">
        <f>_xlfn.XLOOKUP(Table1[[#This Row],[email]],Quiz_2[Email],Quiz_2[Total points],"ยังไม่ส่ง")</f>
        <v>9</v>
      </c>
      <c r="AE510" s="5" t="str">
        <f>IF(_xlfn.XLOOKUP(Table1[[#This Row],[email]],แบบฝึก_31[Email],แบบฝึก_31[Completion time],0)&lt;&gt;0,"ส่งแล้ว","ยังไม่ส่ง")</f>
        <v>ส่งแล้ว</v>
      </c>
      <c r="AF510" s="5">
        <f>_xlfn.XLOOKUP(Table1[[#This Row],[email]],ท้ายบท_3[Email],ท้ายบท_3[Total points],"ยังไม่ส่ง")</f>
        <v>9</v>
      </c>
      <c r="AG510" s="5">
        <f>_xlfn.XLOOKUP(Table1[[#This Row],[email]],Quiz_3[Email],Quiz_3[Total points],"ยังไม่ส่ง")</f>
        <v>9</v>
      </c>
      <c r="AH510" s="12">
        <v>26</v>
      </c>
      <c r="AI510" s="14">
        <v>10</v>
      </c>
      <c r="AJ510" s="12">
        <f>ROUND((Table1[[#This Row],[mid '[20']]]+Table1[[#This Row],[mid '[10']]])/2,0)</f>
        <v>18</v>
      </c>
      <c r="AK510" s="5" t="str">
        <f>IF(_xlfn.XLOOKUP(Table1[[#This Row],[email]],แบบฝึก_41[Email],แบบฝึก_41[Completion time],0)&lt;&gt;0,"ส่งแล้ว","ยังไม่ส่ง")</f>
        <v>ส่งแล้ว</v>
      </c>
      <c r="AL510" s="5" t="str">
        <f>IF(_xlfn.XLOOKUP(Table1[[#This Row],[email]],ท้ายบท_4[Email],ท้ายบท_4[Total points],"ยังไม่ส่ง")&lt;&gt;0,"ส่งแล้ว","ยังไม่ส่ง")</f>
        <v>ส่งแล้ว</v>
      </c>
      <c r="AM510" s="5">
        <f>_xlfn.XLOOKUP(Table1[[#This Row],[email]],Quiz_4[Email],Quiz_4[Total points],"ยังไม่ส่ง")</f>
        <v>7</v>
      </c>
      <c r="AN510" s="5" t="str">
        <f>IF(_xlfn.XLOOKUP(Table1[[#This Row],[email]],แบบฝึก_51[Email],แบบฝึก_51[Completion time],0)&lt;&gt;0,"ส่งแล้ว","ยังไม่ส่ง")</f>
        <v>ส่งแล้ว</v>
      </c>
      <c r="AO510" s="5" t="str">
        <f>IF(_xlfn.XLOOKUP(Table1[[#This Row],[email]],แบบฝึก_52[Email],แบบฝึก_52[Completion time],0)&lt;&gt;0,"ส่งแล้ว","ยังไม่ส่ง")</f>
        <v>ส่งแล้ว</v>
      </c>
      <c r="AP510" s="5">
        <f>_xlfn.XLOOKUP(Table1[[#This Row],[email]],ท้ายบท_5[Email],ท้ายบท_5[Total points],"ยังไม่ส่ง")</f>
        <v>17</v>
      </c>
      <c r="AQ510" s="5">
        <f>_xlfn.XLOOKUP(Table1[[#This Row],[email]],Quiz_5[Email],Quiz_5[Total points],"ยังไม่ส่ง")</f>
        <v>8</v>
      </c>
      <c r="AR510" s="37"/>
      <c r="AS510" s="4" t="str">
        <f>IF(M510&lt;10,"ยังไม่ซ่อม",IF(Table1[[#This Row],[ซ่อมแล้วกลางภาค]]="ซ่อมแล้ว","ซ่อมแล้ว","ไม่ต้องซ่อม"))</f>
        <v>ไม่ต้องซ่อม</v>
      </c>
      <c r="BN510"/>
      <c r="BO510"/>
      <c r="BP510"/>
      <c r="BQ510"/>
    </row>
    <row r="511" spans="1:69" ht="19.5" x14ac:dyDescent="0.4">
      <c r="A511" s="21">
        <v>510</v>
      </c>
      <c r="B511" s="4">
        <v>14</v>
      </c>
      <c r="C511" s="4">
        <v>13</v>
      </c>
      <c r="D511" s="4" t="s">
        <v>33805</v>
      </c>
      <c r="E511" s="4" t="s">
        <v>32346</v>
      </c>
      <c r="F511" s="4" t="s">
        <v>33806</v>
      </c>
      <c r="G511" s="4" t="s">
        <v>33807</v>
      </c>
      <c r="H511" s="4" t="s">
        <v>33808</v>
      </c>
      <c r="I511" s="24">
        <f>ROUND(COUNTIF(Table1[[#This Row],[กิจกรรม 1.1]:[ท้ายบท 1]],"&lt;&gt;ยังไม่ส่ง")*2+IF(Table1[[#This Row],[Quiz 1]]&lt;&gt;"ยังไม่ส่ง",Table1[[#This Row],[Quiz 1]]*2/10,0),0)</f>
        <v>10</v>
      </c>
      <c r="J511" s="24">
        <f>ROUND(COUNTIF(Table1[[#This Row],[แบบฝึก 2.1]:[ท้ายบท 2]],"&lt;&gt;ยังไม่ส่ง")*8/3+IF(Table1[[#This Row],[Quiz 2]]&lt;&gt;"ยังไม่ส่ง",Table1[[#This Row],[Quiz 2]]*2/10,0),0)</f>
        <v>10</v>
      </c>
      <c r="K511" s="24">
        <f>ROUND(COUNTIF(Table1[[#This Row],[แบบฝึก 3.1]:[ท้ายบท 3]],"&lt;&gt;ยังไม่ส่ง")*3/2+IF(Table1[[#This Row],[Quiz 3]]&lt;&gt;"ยังไม่ส่ง",Table1[[#This Row],[Quiz 3]]*2/10,0),0)</f>
        <v>4</v>
      </c>
      <c r="L511" s="12">
        <f>Table1[[#This Row],[บท 1 '[10']]]+Table1[[#This Row],[บท 2 '[10']]]+Table1[[#This Row],[บท 3 '[5']]]</f>
        <v>24</v>
      </c>
      <c r="M511" s="12">
        <f>IF(Table1[[#This Row],[ซ่อมแล้วกลางภาค]]="ซ่อมแล้ว",10,Table1[[#This Row],[MID '[20']2]])</f>
        <v>10</v>
      </c>
      <c r="N511" s="12">
        <f>ROUND(COUNTIF(Table1[[#This Row],[แบบฝึก 4.1]:[ท้ายบท 4]],"&lt;&gt;ยังไม่ส่ง")*8/2+IF(Table1[[#This Row],[Quiz 4]]&lt;&gt;"ยังไม่ส่ง",Table1[[#This Row],[Quiz 4]]*2/10,0),0)</f>
        <v>10</v>
      </c>
      <c r="O511" s="12"/>
      <c r="P511" s="13">
        <f>ROUND(COUNTIF(Table1[[#This Row],[แบบฝึก 5.1]:[ท้ายบท 5]],"&lt;&gt;ยังไม่ส่ง")*8/3+IF(Table1[[#This Row],[Quiz 5]]&lt;&gt;"ยังไม่ส่ง",Table1[[#This Row],[Quiz 5]]*2/10,0),0)</f>
        <v>9</v>
      </c>
      <c r="Q511" s="12">
        <f>Table1[[#This Row],[บท 4 '[10']]]+Table1[[#This Row],[นำเสนอ '[5']]]+Table1[[#This Row],[บท 5 '[10']]]</f>
        <v>19</v>
      </c>
      <c r="R511" s="12">
        <f>Table1[[#This Row],[ก่อนกลางภาค '[25']]]+Table1[[#This Row],[กลางภาค '[20']]]+Table1[[#This Row],[หลังกลางภาค '[25']]]</f>
        <v>53</v>
      </c>
      <c r="S511" s="12"/>
      <c r="T511" s="12">
        <f>Table1[[#This Row],[ปลายภาค '[30']]]+Table1[[#This Row],[ก่อนปลายภาค '[70']]]</f>
        <v>53</v>
      </c>
      <c r="U511" s="11">
        <f t="shared" si="7"/>
        <v>1</v>
      </c>
      <c r="V511" s="5" t="str">
        <f>IF(_xlfn.XLOOKUP(Table1[[#This Row],[email]],กิจกรรม_11[Email],กิจกรรม_11[Completion time],0)&lt;&gt;0,"ส่งแล้ว","ยังไม่ส่ง")</f>
        <v>ส่งแล้ว</v>
      </c>
      <c r="W511" s="5" t="str">
        <f>IF(_xlfn.XLOOKUP(Table1[[#This Row],[email]],แบบฝึก_11[Email],แบบฝึก_11[Completion time],0)&lt;&gt;0,"ส่งแล้ว","ยังไม่ส่ง")</f>
        <v>ส่งแล้ว</v>
      </c>
      <c r="X511" s="5" t="str">
        <f>IF(_xlfn.XLOOKUP(Table1[[#This Row],[email]],แบบฝึก_12[Email],แบบฝึก_12[Completion time],0)&lt;&gt;0,"ส่งแล้ว","ยังไม่ส่ง")</f>
        <v>ส่งแล้ว</v>
      </c>
      <c r="Y511" s="5">
        <f>_xlfn.XLOOKUP(Table1[[#This Row],[email]],ท้ายบท_1[Email],ท้ายบท_1[Total points],"ยังไม่ส่ง")</f>
        <v>20</v>
      </c>
      <c r="Z511" s="4">
        <f>_xlfn.XLOOKUP(Table1[[#This Row],[email]],Quiz_1[Email],Quiz_1[Total points],"ยังไม่ส่ง")</f>
        <v>10</v>
      </c>
      <c r="AA511" s="5" t="str">
        <f>IF(_xlfn.XLOOKUP(Table1[[#This Row],[email]],แบบฝึก_21[Email],แบบฝึก_21[Completion time],0)&lt;&gt;0,"ส่งแล้ว","ยังไม่ส่ง")</f>
        <v>ส่งแล้ว</v>
      </c>
      <c r="AB511" s="5" t="str">
        <f>IF(_xlfn.XLOOKUP(Table1[[#This Row],[email]],แบบฝึก_22[Email],แบบฝึก_22[Completion time],0)&lt;&gt;0,"ส่งแล้ว","ยังไม่ส่ง")</f>
        <v>ส่งแล้ว</v>
      </c>
      <c r="AC511" s="5">
        <f>_xlfn.XLOOKUP(Table1[[#This Row],[email]],ท้ายบท_2[Email],ท้ายบท_2[Total points],"ยังไม่ส่ง")</f>
        <v>9</v>
      </c>
      <c r="AD511" s="5">
        <f>_xlfn.XLOOKUP(Table1[[#This Row],[email]],Quiz_2[Email],Quiz_2[Total points],"ยังไม่ส่ง")</f>
        <v>8</v>
      </c>
      <c r="AE511" s="5" t="str">
        <f>IF(_xlfn.XLOOKUP(Table1[[#This Row],[email]],แบบฝึก_31[Email],แบบฝึก_31[Completion time],0)&lt;&gt;0,"ส่งแล้ว","ยังไม่ส่ง")</f>
        <v>ส่งแล้ว</v>
      </c>
      <c r="AF511" s="5">
        <f>_xlfn.XLOOKUP(Table1[[#This Row],[email]],ท้ายบท_3[Email],ท้ายบท_3[Total points],"ยังไม่ส่ง")</f>
        <v>7</v>
      </c>
      <c r="AG511" s="5">
        <f>_xlfn.XLOOKUP(Table1[[#This Row],[email]],Quiz_3[Email],Quiz_3[Total points],"ยังไม่ส่ง")</f>
        <v>7</v>
      </c>
      <c r="AH511" s="12">
        <v>13</v>
      </c>
      <c r="AI511" s="14">
        <v>4</v>
      </c>
      <c r="AJ511" s="12">
        <f>ROUND((Table1[[#This Row],[mid '[20']]]+Table1[[#This Row],[mid '[10']]])/2,0)</f>
        <v>9</v>
      </c>
      <c r="AK511" s="5" t="str">
        <f>IF(_xlfn.XLOOKUP(Table1[[#This Row],[email]],แบบฝึก_41[Email],แบบฝึก_41[Completion time],0)&lt;&gt;0,"ส่งแล้ว","ยังไม่ส่ง")</f>
        <v>ส่งแล้ว</v>
      </c>
      <c r="AL511" s="5" t="str">
        <f>IF(_xlfn.XLOOKUP(Table1[[#This Row],[email]],ท้ายบท_4[Email],ท้ายบท_4[Total points],"ยังไม่ส่ง")&lt;&gt;0,"ส่งแล้ว","ยังไม่ส่ง")</f>
        <v>ส่งแล้ว</v>
      </c>
      <c r="AM511" s="5">
        <f>_xlfn.XLOOKUP(Table1[[#This Row],[email]],Quiz_4[Email],Quiz_4[Total points],"ยังไม่ส่ง")</f>
        <v>9</v>
      </c>
      <c r="AN511" s="5" t="str">
        <f>IF(_xlfn.XLOOKUP(Table1[[#This Row],[email]],แบบฝึก_51[Email],แบบฝึก_51[Completion time],0)&lt;&gt;0,"ส่งแล้ว","ยังไม่ส่ง")</f>
        <v>ส่งแล้ว</v>
      </c>
      <c r="AO511" s="5" t="str">
        <f>IF(_xlfn.XLOOKUP(Table1[[#This Row],[email]],แบบฝึก_52[Email],แบบฝึก_52[Completion time],0)&lt;&gt;0,"ส่งแล้ว","ยังไม่ส่ง")</f>
        <v>ส่งแล้ว</v>
      </c>
      <c r="AP511" s="5">
        <f>_xlfn.XLOOKUP(Table1[[#This Row],[email]],ท้ายบท_5[Email],ท้ายบท_5[Total points],"ยังไม่ส่ง")</f>
        <v>15</v>
      </c>
      <c r="AQ511" s="5">
        <f>_xlfn.XLOOKUP(Table1[[#This Row],[email]],Quiz_5[Email],Quiz_5[Total points],"ยังไม่ส่ง")</f>
        <v>7</v>
      </c>
      <c r="AR511" s="37" t="s">
        <v>33118</v>
      </c>
      <c r="AS511" s="4" t="str">
        <f>IF(M511&lt;10,"ยังไม่ซ่อม",IF(Table1[[#This Row],[ซ่อมแล้วกลางภาค]]="ซ่อมแล้ว","ซ่อมแล้ว","ไม่ต้องซ่อม"))</f>
        <v>ซ่อมแล้ว</v>
      </c>
      <c r="BN511"/>
      <c r="BO511"/>
      <c r="BP511"/>
      <c r="BQ511"/>
    </row>
    <row r="512" spans="1:69" ht="19.5" x14ac:dyDescent="0.4">
      <c r="A512" s="21">
        <v>511</v>
      </c>
      <c r="B512" s="4">
        <v>14</v>
      </c>
      <c r="C512" s="4">
        <v>14</v>
      </c>
      <c r="D512" s="4" t="s">
        <v>33809</v>
      </c>
      <c r="E512" s="4" t="s">
        <v>32346</v>
      </c>
      <c r="F512" s="4" t="s">
        <v>33810</v>
      </c>
      <c r="G512" s="4" t="s">
        <v>33811</v>
      </c>
      <c r="H512" s="4" t="s">
        <v>33812</v>
      </c>
      <c r="I512" s="24">
        <f>ROUND(COUNTIF(Table1[[#This Row],[กิจกรรม 1.1]:[ท้ายบท 1]],"&lt;&gt;ยังไม่ส่ง")*2+IF(Table1[[#This Row],[Quiz 1]]&lt;&gt;"ยังไม่ส่ง",Table1[[#This Row],[Quiz 1]]*2/10,0),0)</f>
        <v>10</v>
      </c>
      <c r="J512" s="24">
        <f>ROUND(COUNTIF(Table1[[#This Row],[แบบฝึก 2.1]:[ท้ายบท 2]],"&lt;&gt;ยังไม่ส่ง")*8/3+IF(Table1[[#This Row],[Quiz 2]]&lt;&gt;"ยังไม่ส่ง",Table1[[#This Row],[Quiz 2]]*2/10,0),0)</f>
        <v>10</v>
      </c>
      <c r="K512" s="24">
        <f>ROUND(COUNTIF(Table1[[#This Row],[แบบฝึก 3.1]:[ท้ายบท 3]],"&lt;&gt;ยังไม่ส่ง")*3/2+IF(Table1[[#This Row],[Quiz 3]]&lt;&gt;"ยังไม่ส่ง",Table1[[#This Row],[Quiz 3]]*2/10,0),0)</f>
        <v>4</v>
      </c>
      <c r="L512" s="12">
        <f>Table1[[#This Row],[บท 1 '[10']]]+Table1[[#This Row],[บท 2 '[10']]]+Table1[[#This Row],[บท 3 '[5']]]</f>
        <v>24</v>
      </c>
      <c r="M512" s="12">
        <f>IF(Table1[[#This Row],[ซ่อมแล้วกลางภาค]]="ซ่อมแล้ว",10,Table1[[#This Row],[MID '[20']2]])</f>
        <v>14</v>
      </c>
      <c r="N512" s="12">
        <f>ROUND(COUNTIF(Table1[[#This Row],[แบบฝึก 4.1]:[ท้ายบท 4]],"&lt;&gt;ยังไม่ส่ง")*8/2+IF(Table1[[#This Row],[Quiz 4]]&lt;&gt;"ยังไม่ส่ง",Table1[[#This Row],[Quiz 4]]*2/10,0),0)</f>
        <v>6</v>
      </c>
      <c r="O512" s="12"/>
      <c r="P512" s="13">
        <f>ROUND(COUNTIF(Table1[[#This Row],[แบบฝึก 5.1]:[ท้ายบท 5]],"&lt;&gt;ยังไม่ส่ง")*8/3+IF(Table1[[#This Row],[Quiz 5]]&lt;&gt;"ยังไม่ส่ง",Table1[[#This Row],[Quiz 5]]*2/10,0),0)</f>
        <v>9</v>
      </c>
      <c r="Q512" s="12">
        <f>Table1[[#This Row],[บท 4 '[10']]]+Table1[[#This Row],[นำเสนอ '[5']]]+Table1[[#This Row],[บท 5 '[10']]]</f>
        <v>15</v>
      </c>
      <c r="R512" s="12">
        <f>Table1[[#This Row],[ก่อนกลางภาค '[25']]]+Table1[[#This Row],[กลางภาค '[20']]]+Table1[[#This Row],[หลังกลางภาค '[25']]]</f>
        <v>53</v>
      </c>
      <c r="S512" s="12"/>
      <c r="T512" s="12">
        <f>Table1[[#This Row],[ปลายภาค '[30']]]+Table1[[#This Row],[ก่อนปลายภาค '[70']]]</f>
        <v>53</v>
      </c>
      <c r="U512" s="11">
        <f t="shared" si="7"/>
        <v>1</v>
      </c>
      <c r="V512" s="5" t="str">
        <f>IF(_xlfn.XLOOKUP(Table1[[#This Row],[email]],กิจกรรม_11[Email],กิจกรรม_11[Completion time],0)&lt;&gt;0,"ส่งแล้ว","ยังไม่ส่ง")</f>
        <v>ส่งแล้ว</v>
      </c>
      <c r="W512" s="5" t="str">
        <f>IF(_xlfn.XLOOKUP(Table1[[#This Row],[email]],แบบฝึก_11[Email],แบบฝึก_11[Completion time],0)&lt;&gt;0,"ส่งแล้ว","ยังไม่ส่ง")</f>
        <v>ส่งแล้ว</v>
      </c>
      <c r="X512" s="5" t="str">
        <f>IF(_xlfn.XLOOKUP(Table1[[#This Row],[email]],แบบฝึก_12[Email],แบบฝึก_12[Completion time],0)&lt;&gt;0,"ส่งแล้ว","ยังไม่ส่ง")</f>
        <v>ส่งแล้ว</v>
      </c>
      <c r="Y512" s="5">
        <f>_xlfn.XLOOKUP(Table1[[#This Row],[email]],ท้ายบท_1[Email],ท้ายบท_1[Total points],"ยังไม่ส่ง")</f>
        <v>16</v>
      </c>
      <c r="Z512" s="4">
        <f>_xlfn.XLOOKUP(Table1[[#This Row],[email]],Quiz_1[Email],Quiz_1[Total points],"ยังไม่ส่ง")</f>
        <v>10</v>
      </c>
      <c r="AA512" s="5" t="str">
        <f>IF(_xlfn.XLOOKUP(Table1[[#This Row],[email]],แบบฝึก_21[Email],แบบฝึก_21[Completion time],0)&lt;&gt;0,"ส่งแล้ว","ยังไม่ส่ง")</f>
        <v>ส่งแล้ว</v>
      </c>
      <c r="AB512" s="5" t="str">
        <f>IF(_xlfn.XLOOKUP(Table1[[#This Row],[email]],แบบฝึก_22[Email],แบบฝึก_22[Completion time],0)&lt;&gt;0,"ส่งแล้ว","ยังไม่ส่ง")</f>
        <v>ส่งแล้ว</v>
      </c>
      <c r="AC512" s="5">
        <f>_xlfn.XLOOKUP(Table1[[#This Row],[email]],ท้ายบท_2[Email],ท้ายบท_2[Total points],"ยังไม่ส่ง")</f>
        <v>9</v>
      </c>
      <c r="AD512" s="5">
        <f>_xlfn.XLOOKUP(Table1[[#This Row],[email]],Quiz_2[Email],Quiz_2[Total points],"ยังไม่ส่ง")</f>
        <v>9</v>
      </c>
      <c r="AE512" s="5" t="str">
        <f>IF(_xlfn.XLOOKUP(Table1[[#This Row],[email]],แบบฝึก_31[Email],แบบฝึก_31[Completion time],0)&lt;&gt;0,"ส่งแล้ว","ยังไม่ส่ง")</f>
        <v>ส่งแล้ว</v>
      </c>
      <c r="AF512" s="5">
        <f>_xlfn.XLOOKUP(Table1[[#This Row],[email]],ท้ายบท_3[Email],ท้ายบท_3[Total points],"ยังไม่ส่ง")</f>
        <v>10</v>
      </c>
      <c r="AG512" s="5">
        <f>_xlfn.XLOOKUP(Table1[[#This Row],[email]],Quiz_3[Email],Quiz_3[Total points],"ยังไม่ส่ง")</f>
        <v>6</v>
      </c>
      <c r="AH512" s="12">
        <v>18</v>
      </c>
      <c r="AI512" s="14">
        <v>10</v>
      </c>
      <c r="AJ512" s="12">
        <f>ROUND((Table1[[#This Row],[mid '[20']]]+Table1[[#This Row],[mid '[10']]])/2,0)</f>
        <v>14</v>
      </c>
      <c r="AK512" s="5" t="str">
        <f>IF(_xlfn.XLOOKUP(Table1[[#This Row],[email]],แบบฝึก_41[Email],แบบฝึก_41[Completion time],0)&lt;&gt;0,"ส่งแล้ว","ยังไม่ส่ง")</f>
        <v>ส่งแล้ว</v>
      </c>
      <c r="AL512" s="5" t="str">
        <f>IF(_xlfn.XLOOKUP(Table1[[#This Row],[email]],ท้ายบท_4[Email],ท้ายบท_4[Total points],"ยังไม่ส่ง")&lt;&gt;0,"ส่งแล้ว","ยังไม่ส่ง")</f>
        <v>ยังไม่ส่ง</v>
      </c>
      <c r="AM512" s="5">
        <f>_xlfn.XLOOKUP(Table1[[#This Row],[email]],Quiz_4[Email],Quiz_4[Total points],"ยังไม่ส่ง")</f>
        <v>10</v>
      </c>
      <c r="AN512" s="5" t="str">
        <f>IF(_xlfn.XLOOKUP(Table1[[#This Row],[email]],แบบฝึก_51[Email],แบบฝึก_51[Completion time],0)&lt;&gt;0,"ส่งแล้ว","ยังไม่ส่ง")</f>
        <v>ส่งแล้ว</v>
      </c>
      <c r="AO512" s="5" t="str">
        <f>IF(_xlfn.XLOOKUP(Table1[[#This Row],[email]],แบบฝึก_52[Email],แบบฝึก_52[Completion time],0)&lt;&gt;0,"ส่งแล้ว","ยังไม่ส่ง")</f>
        <v>ส่งแล้ว</v>
      </c>
      <c r="AP512" s="5">
        <f>_xlfn.XLOOKUP(Table1[[#This Row],[email]],ท้ายบท_5[Email],ท้ายบท_5[Total points],"ยังไม่ส่ง")</f>
        <v>14</v>
      </c>
      <c r="AQ512" s="5">
        <f>_xlfn.XLOOKUP(Table1[[#This Row],[email]],Quiz_5[Email],Quiz_5[Total points],"ยังไม่ส่ง")</f>
        <v>6</v>
      </c>
      <c r="AR512" s="37"/>
      <c r="AS512" s="4" t="str">
        <f>IF(M512&lt;10,"ยังไม่ซ่อม",IF(Table1[[#This Row],[ซ่อมแล้วกลางภาค]]="ซ่อมแล้ว","ซ่อมแล้ว","ไม่ต้องซ่อม"))</f>
        <v>ไม่ต้องซ่อม</v>
      </c>
      <c r="BN512"/>
      <c r="BO512"/>
      <c r="BP512"/>
      <c r="BQ512"/>
    </row>
    <row r="513" spans="1:69" ht="19.5" x14ac:dyDescent="0.4">
      <c r="A513" s="21">
        <v>512</v>
      </c>
      <c r="B513" s="4">
        <v>14</v>
      </c>
      <c r="C513" s="4">
        <v>15</v>
      </c>
      <c r="D513" s="4" t="s">
        <v>33813</v>
      </c>
      <c r="E513" s="4" t="s">
        <v>32346</v>
      </c>
      <c r="F513" s="4" t="s">
        <v>33814</v>
      </c>
      <c r="G513" s="4" t="s">
        <v>33815</v>
      </c>
      <c r="H513" s="4" t="s">
        <v>33816</v>
      </c>
      <c r="I513" s="24">
        <f>ROUND(COUNTIF(Table1[[#This Row],[กิจกรรม 1.1]:[ท้ายบท 1]],"&lt;&gt;ยังไม่ส่ง")*2+IF(Table1[[#This Row],[Quiz 1]]&lt;&gt;"ยังไม่ส่ง",Table1[[#This Row],[Quiz 1]]*2/10,0),0)</f>
        <v>10</v>
      </c>
      <c r="J513" s="24">
        <f>ROUND(COUNTIF(Table1[[#This Row],[แบบฝึก 2.1]:[ท้ายบท 2]],"&lt;&gt;ยังไม่ส่ง")*8/3+IF(Table1[[#This Row],[Quiz 2]]&lt;&gt;"ยังไม่ส่ง",Table1[[#This Row],[Quiz 2]]*2/10,0),0)</f>
        <v>10</v>
      </c>
      <c r="K513" s="24">
        <f>ROUND(COUNTIF(Table1[[#This Row],[แบบฝึก 3.1]:[ท้ายบท 3]],"&lt;&gt;ยังไม่ส่ง")*3/2+IF(Table1[[#This Row],[Quiz 3]]&lt;&gt;"ยังไม่ส่ง",Table1[[#This Row],[Quiz 3]]*2/10,0),0)</f>
        <v>4</v>
      </c>
      <c r="L513" s="12">
        <f>Table1[[#This Row],[บท 1 '[10']]]+Table1[[#This Row],[บท 2 '[10']]]+Table1[[#This Row],[บท 3 '[5']]]</f>
        <v>24</v>
      </c>
      <c r="M513" s="12">
        <f>IF(Table1[[#This Row],[ซ่อมแล้วกลางภาค]]="ซ่อมแล้ว",10,Table1[[#This Row],[MID '[20']2]])</f>
        <v>10</v>
      </c>
      <c r="N513" s="12">
        <f>ROUND(COUNTIF(Table1[[#This Row],[แบบฝึก 4.1]:[ท้ายบท 4]],"&lt;&gt;ยังไม่ส่ง")*8/2+IF(Table1[[#This Row],[Quiz 4]]&lt;&gt;"ยังไม่ส่ง",Table1[[#This Row],[Quiz 4]]*2/10,0),0)</f>
        <v>9</v>
      </c>
      <c r="O513" s="12"/>
      <c r="P513" s="13">
        <f>ROUND(COUNTIF(Table1[[#This Row],[แบบฝึก 5.1]:[ท้ายบท 5]],"&lt;&gt;ยังไม่ส่ง")*8/3+IF(Table1[[#This Row],[Quiz 5]]&lt;&gt;"ยังไม่ส่ง",Table1[[#This Row],[Quiz 5]]*2/10,0),0)</f>
        <v>9</v>
      </c>
      <c r="Q513" s="12">
        <f>Table1[[#This Row],[บท 4 '[10']]]+Table1[[#This Row],[นำเสนอ '[5']]]+Table1[[#This Row],[บท 5 '[10']]]</f>
        <v>18</v>
      </c>
      <c r="R513" s="12">
        <f>Table1[[#This Row],[ก่อนกลางภาค '[25']]]+Table1[[#This Row],[กลางภาค '[20']]]+Table1[[#This Row],[หลังกลางภาค '[25']]]</f>
        <v>52</v>
      </c>
      <c r="S513" s="12"/>
      <c r="T513" s="12">
        <f>Table1[[#This Row],[ปลายภาค '[30']]]+Table1[[#This Row],[ก่อนปลายภาค '[70']]]</f>
        <v>52</v>
      </c>
      <c r="U513" s="11">
        <f t="shared" si="7"/>
        <v>1</v>
      </c>
      <c r="V513" s="5" t="str">
        <f>IF(_xlfn.XLOOKUP(Table1[[#This Row],[email]],กิจกรรม_11[Email],กิจกรรม_11[Completion time],0)&lt;&gt;0,"ส่งแล้ว","ยังไม่ส่ง")</f>
        <v>ส่งแล้ว</v>
      </c>
      <c r="W513" s="5" t="str">
        <f>IF(_xlfn.XLOOKUP(Table1[[#This Row],[email]],แบบฝึก_11[Email],แบบฝึก_11[Completion time],0)&lt;&gt;0,"ส่งแล้ว","ยังไม่ส่ง")</f>
        <v>ส่งแล้ว</v>
      </c>
      <c r="X513" s="5" t="str">
        <f>IF(_xlfn.XLOOKUP(Table1[[#This Row],[email]],แบบฝึก_12[Email],แบบฝึก_12[Completion time],0)&lt;&gt;0,"ส่งแล้ว","ยังไม่ส่ง")</f>
        <v>ส่งแล้ว</v>
      </c>
      <c r="Y513" s="5">
        <f>_xlfn.XLOOKUP(Table1[[#This Row],[email]],ท้ายบท_1[Email],ท้ายบท_1[Total points],"ยังไม่ส่ง")</f>
        <v>16</v>
      </c>
      <c r="Z513" s="4">
        <f>_xlfn.XLOOKUP(Table1[[#This Row],[email]],Quiz_1[Email],Quiz_1[Total points],"ยังไม่ส่ง")</f>
        <v>8</v>
      </c>
      <c r="AA513" s="5" t="str">
        <f>IF(_xlfn.XLOOKUP(Table1[[#This Row],[email]],แบบฝึก_21[Email],แบบฝึก_21[Completion time],0)&lt;&gt;0,"ส่งแล้ว","ยังไม่ส่ง")</f>
        <v>ส่งแล้ว</v>
      </c>
      <c r="AB513" s="5" t="str">
        <f>IF(_xlfn.XLOOKUP(Table1[[#This Row],[email]],แบบฝึก_22[Email],แบบฝึก_22[Completion time],0)&lt;&gt;0,"ส่งแล้ว","ยังไม่ส่ง")</f>
        <v>ส่งแล้ว</v>
      </c>
      <c r="AC513" s="5">
        <f>_xlfn.XLOOKUP(Table1[[#This Row],[email]],ท้ายบท_2[Email],ท้ายบท_2[Total points],"ยังไม่ส่ง")</f>
        <v>9</v>
      </c>
      <c r="AD513" s="5">
        <f>_xlfn.XLOOKUP(Table1[[#This Row],[email]],Quiz_2[Email],Quiz_2[Total points],"ยังไม่ส่ง")</f>
        <v>8</v>
      </c>
      <c r="AE513" s="5" t="str">
        <f>IF(_xlfn.XLOOKUP(Table1[[#This Row],[email]],แบบฝึก_31[Email],แบบฝึก_31[Completion time],0)&lt;&gt;0,"ส่งแล้ว","ยังไม่ส่ง")</f>
        <v>ส่งแล้ว</v>
      </c>
      <c r="AF513" s="5">
        <f>_xlfn.XLOOKUP(Table1[[#This Row],[email]],ท้ายบท_3[Email],ท้ายบท_3[Total points],"ยังไม่ส่ง")</f>
        <v>10</v>
      </c>
      <c r="AG513" s="5">
        <f>_xlfn.XLOOKUP(Table1[[#This Row],[email]],Quiz_3[Email],Quiz_3[Total points],"ยังไม่ส่ง")</f>
        <v>5</v>
      </c>
      <c r="AH513" s="12">
        <v>13</v>
      </c>
      <c r="AI513" s="14">
        <v>4</v>
      </c>
      <c r="AJ513" s="12">
        <f>ROUND((Table1[[#This Row],[mid '[20']]]+Table1[[#This Row],[mid '[10']]])/2,0)</f>
        <v>9</v>
      </c>
      <c r="AK513" s="5" t="str">
        <f>IF(_xlfn.XLOOKUP(Table1[[#This Row],[email]],แบบฝึก_41[Email],แบบฝึก_41[Completion time],0)&lt;&gt;0,"ส่งแล้ว","ยังไม่ส่ง")</f>
        <v>ส่งแล้ว</v>
      </c>
      <c r="AL513" s="5" t="str">
        <f>IF(_xlfn.XLOOKUP(Table1[[#This Row],[email]],ท้ายบท_4[Email],ท้ายบท_4[Total points],"ยังไม่ส่ง")&lt;&gt;0,"ส่งแล้ว","ยังไม่ส่ง")</f>
        <v>ส่งแล้ว</v>
      </c>
      <c r="AM513" s="5">
        <f>_xlfn.XLOOKUP(Table1[[#This Row],[email]],Quiz_4[Email],Quiz_4[Total points],"ยังไม่ส่ง")</f>
        <v>7</v>
      </c>
      <c r="AN513" s="5" t="str">
        <f>IF(_xlfn.XLOOKUP(Table1[[#This Row],[email]],แบบฝึก_51[Email],แบบฝึก_51[Completion time],0)&lt;&gt;0,"ส่งแล้ว","ยังไม่ส่ง")</f>
        <v>ส่งแล้ว</v>
      </c>
      <c r="AO513" s="5" t="str">
        <f>IF(_xlfn.XLOOKUP(Table1[[#This Row],[email]],แบบฝึก_52[Email],แบบฝึก_52[Completion time],0)&lt;&gt;0,"ส่งแล้ว","ยังไม่ส่ง")</f>
        <v>ส่งแล้ว</v>
      </c>
      <c r="AP513" s="5">
        <f>_xlfn.XLOOKUP(Table1[[#This Row],[email]],ท้ายบท_5[Email],ท้ายบท_5[Total points],"ยังไม่ส่ง")</f>
        <v>14</v>
      </c>
      <c r="AQ513" s="5">
        <f>_xlfn.XLOOKUP(Table1[[#This Row],[email]],Quiz_5[Email],Quiz_5[Total points],"ยังไม่ส่ง")</f>
        <v>5</v>
      </c>
      <c r="AR513" s="37" t="s">
        <v>33118</v>
      </c>
      <c r="AS513" s="4" t="str">
        <f>IF(M513&lt;10,"ยังไม่ซ่อม",IF(Table1[[#This Row],[ซ่อมแล้วกลางภาค]]="ซ่อมแล้ว","ซ่อมแล้ว","ไม่ต้องซ่อม"))</f>
        <v>ซ่อมแล้ว</v>
      </c>
      <c r="BN513"/>
      <c r="BO513"/>
      <c r="BP513"/>
      <c r="BQ513"/>
    </row>
    <row r="514" spans="1:69" ht="19.5" x14ac:dyDescent="0.4">
      <c r="A514" s="21">
        <v>513</v>
      </c>
      <c r="B514" s="4">
        <v>14</v>
      </c>
      <c r="C514" s="4">
        <v>16</v>
      </c>
      <c r="D514" s="4" t="s">
        <v>33817</v>
      </c>
      <c r="E514" s="4" t="s">
        <v>32346</v>
      </c>
      <c r="F514" s="4" t="s">
        <v>33818</v>
      </c>
      <c r="G514" s="4" t="s">
        <v>33819</v>
      </c>
      <c r="H514" s="4" t="s">
        <v>33820</v>
      </c>
      <c r="I514" s="24">
        <f>ROUND(COUNTIF(Table1[[#This Row],[กิจกรรม 1.1]:[ท้ายบท 1]],"&lt;&gt;ยังไม่ส่ง")*2+IF(Table1[[#This Row],[Quiz 1]]&lt;&gt;"ยังไม่ส่ง",Table1[[#This Row],[Quiz 1]]*2/10,0),0)</f>
        <v>9</v>
      </c>
      <c r="J514" s="24">
        <f>ROUND(COUNTIF(Table1[[#This Row],[แบบฝึก 2.1]:[ท้ายบท 2]],"&lt;&gt;ยังไม่ส่ง")*8/3+IF(Table1[[#This Row],[Quiz 2]]&lt;&gt;"ยังไม่ส่ง",Table1[[#This Row],[Quiz 2]]*2/10,0),0)</f>
        <v>10</v>
      </c>
      <c r="K514" s="24">
        <f>ROUND(COUNTIF(Table1[[#This Row],[แบบฝึก 3.1]:[ท้ายบท 3]],"&lt;&gt;ยังไม่ส่ง")*3/2+IF(Table1[[#This Row],[Quiz 3]]&lt;&gt;"ยังไม่ส่ง",Table1[[#This Row],[Quiz 3]]*2/10,0),0)</f>
        <v>0</v>
      </c>
      <c r="L514" s="12">
        <f>Table1[[#This Row],[บท 1 '[10']]]+Table1[[#This Row],[บท 2 '[10']]]+Table1[[#This Row],[บท 3 '[5']]]</f>
        <v>19</v>
      </c>
      <c r="M514" s="12">
        <f>IF(Table1[[#This Row],[ซ่อมแล้วกลางภาค]]="ซ่อมแล้ว",10,Table1[[#This Row],[MID '[20']2]])</f>
        <v>11</v>
      </c>
      <c r="N514" s="12">
        <f>ROUND(COUNTIF(Table1[[#This Row],[แบบฝึก 4.1]:[ท้ายบท 4]],"&lt;&gt;ยังไม่ส่ง")*8/2+IF(Table1[[#This Row],[Quiz 4]]&lt;&gt;"ยังไม่ส่ง",Table1[[#This Row],[Quiz 4]]*2/10,0),0)</f>
        <v>9</v>
      </c>
      <c r="O514" s="12"/>
      <c r="P514" s="13">
        <f>ROUND(COUNTIF(Table1[[#This Row],[แบบฝึก 5.1]:[ท้ายบท 5]],"&lt;&gt;ยังไม่ส่ง")*8/3+IF(Table1[[#This Row],[Quiz 5]]&lt;&gt;"ยังไม่ส่ง",Table1[[#This Row],[Quiz 5]]*2/10,0),0)</f>
        <v>9</v>
      </c>
      <c r="Q514" s="12">
        <f>Table1[[#This Row],[บท 4 '[10']]]+Table1[[#This Row],[นำเสนอ '[5']]]+Table1[[#This Row],[บท 5 '[10']]]</f>
        <v>18</v>
      </c>
      <c r="R514" s="12">
        <f>Table1[[#This Row],[ก่อนกลางภาค '[25']]]+Table1[[#This Row],[กลางภาค '[20']]]+Table1[[#This Row],[หลังกลางภาค '[25']]]</f>
        <v>48</v>
      </c>
      <c r="S514" s="12"/>
      <c r="T514" s="12">
        <f>Table1[[#This Row],[ปลายภาค '[30']]]+Table1[[#This Row],[ก่อนปลายภาค '[70']]]</f>
        <v>48</v>
      </c>
      <c r="U514" s="11">
        <f t="shared" ref="U514:U538" si="8">IF(T514&gt;=79.5,4,IF(T514&gt;=74.5,3.5,IF(T514&gt;=69.5,3, IF(T514&gt;=64.5,2.5, IF(T514&gt;=59.5,2, IF(T514&gt;=54.5,1.5, IF(T514&gt;=49.5,1, IF(T514&lt;=49,0))))))))</f>
        <v>0</v>
      </c>
      <c r="V514" s="5" t="str">
        <f>IF(_xlfn.XLOOKUP(Table1[[#This Row],[email]],กิจกรรม_11[Email],กิจกรรม_11[Completion time],0)&lt;&gt;0,"ส่งแล้ว","ยังไม่ส่ง")</f>
        <v>ส่งแล้ว</v>
      </c>
      <c r="W514" s="5" t="str">
        <f>IF(_xlfn.XLOOKUP(Table1[[#This Row],[email]],แบบฝึก_11[Email],แบบฝึก_11[Completion time],0)&lt;&gt;0,"ส่งแล้ว","ยังไม่ส่ง")</f>
        <v>ส่งแล้ว</v>
      </c>
      <c r="X514" s="5" t="str">
        <f>IF(_xlfn.XLOOKUP(Table1[[#This Row],[email]],แบบฝึก_12[Email],แบบฝึก_12[Completion time],0)&lt;&gt;0,"ส่งแล้ว","ยังไม่ส่ง")</f>
        <v>ส่งแล้ว</v>
      </c>
      <c r="Y514" s="5">
        <f>_xlfn.XLOOKUP(Table1[[#This Row],[email]],ท้ายบท_1[Email],ท้ายบท_1[Total points],"ยังไม่ส่ง")</f>
        <v>16</v>
      </c>
      <c r="Z514" s="4">
        <f>_xlfn.XLOOKUP(Table1[[#This Row],[email]],Quiz_1[Email],Quiz_1[Total points],"ยังไม่ส่ง")</f>
        <v>7</v>
      </c>
      <c r="AA514" s="5" t="str">
        <f>IF(_xlfn.XLOOKUP(Table1[[#This Row],[email]],แบบฝึก_21[Email],แบบฝึก_21[Completion time],0)&lt;&gt;0,"ส่งแล้ว","ยังไม่ส่ง")</f>
        <v>ส่งแล้ว</v>
      </c>
      <c r="AB514" s="5" t="str">
        <f>IF(_xlfn.XLOOKUP(Table1[[#This Row],[email]],แบบฝึก_22[Email],แบบฝึก_22[Completion time],0)&lt;&gt;0,"ส่งแล้ว","ยังไม่ส่ง")</f>
        <v>ส่งแล้ว</v>
      </c>
      <c r="AC514" s="5">
        <f>_xlfn.XLOOKUP(Table1[[#This Row],[email]],ท้ายบท_2[Email],ท้ายบท_2[Total points],"ยังไม่ส่ง")</f>
        <v>9</v>
      </c>
      <c r="AD514" s="5">
        <f>_xlfn.XLOOKUP(Table1[[#This Row],[email]],Quiz_2[Email],Quiz_2[Total points],"ยังไม่ส่ง")</f>
        <v>8</v>
      </c>
      <c r="AE514" s="5" t="str">
        <f>IF(_xlfn.XLOOKUP(Table1[[#This Row],[email]],แบบฝึก_31[Email],แบบฝึก_31[Completion time],0)&lt;&gt;0,"ส่งแล้ว","ยังไม่ส่ง")</f>
        <v>ยังไม่ส่ง</v>
      </c>
      <c r="AF514" s="5" t="str">
        <f>_xlfn.XLOOKUP(Table1[[#This Row],[email]],ท้ายบท_3[Email],ท้ายบท_3[Total points],"ยังไม่ส่ง")</f>
        <v>ยังไม่ส่ง</v>
      </c>
      <c r="AG514" s="5" t="str">
        <f>_xlfn.XLOOKUP(Table1[[#This Row],[email]],Quiz_3[Email],Quiz_3[Total points],"ยังไม่ส่ง")</f>
        <v>ยังไม่ส่ง</v>
      </c>
      <c r="AH514" s="12">
        <v>16</v>
      </c>
      <c r="AI514" s="14">
        <v>5</v>
      </c>
      <c r="AJ514" s="12">
        <f>ROUND((Table1[[#This Row],[mid '[20']]]+Table1[[#This Row],[mid '[10']]])/2,0)</f>
        <v>11</v>
      </c>
      <c r="AK514" s="5" t="str">
        <f>IF(_xlfn.XLOOKUP(Table1[[#This Row],[email]],แบบฝึก_41[Email],แบบฝึก_41[Completion time],0)&lt;&gt;0,"ส่งแล้ว","ยังไม่ส่ง")</f>
        <v>ส่งแล้ว</v>
      </c>
      <c r="AL514" s="5" t="str">
        <f>IF(_xlfn.XLOOKUP(Table1[[#This Row],[email]],ท้ายบท_4[Email],ท้ายบท_4[Total points],"ยังไม่ส่ง")&lt;&gt;0,"ส่งแล้ว","ยังไม่ส่ง")</f>
        <v>ส่งแล้ว</v>
      </c>
      <c r="AM514" s="5">
        <f>_xlfn.XLOOKUP(Table1[[#This Row],[email]],Quiz_4[Email],Quiz_4[Total points],"ยังไม่ส่ง")</f>
        <v>6</v>
      </c>
      <c r="AN514" s="5" t="str">
        <f>IF(_xlfn.XLOOKUP(Table1[[#This Row],[email]],แบบฝึก_51[Email],แบบฝึก_51[Completion time],0)&lt;&gt;0,"ส่งแล้ว","ยังไม่ส่ง")</f>
        <v>ส่งแล้ว</v>
      </c>
      <c r="AO514" s="5" t="str">
        <f>IF(_xlfn.XLOOKUP(Table1[[#This Row],[email]],แบบฝึก_52[Email],แบบฝึก_52[Completion time],0)&lt;&gt;0,"ส่งแล้ว","ยังไม่ส่ง")</f>
        <v>ส่งแล้ว</v>
      </c>
      <c r="AP514" s="5">
        <f>_xlfn.XLOOKUP(Table1[[#This Row],[email]],ท้ายบท_5[Email],ท้ายบท_5[Total points],"ยังไม่ส่ง")</f>
        <v>12</v>
      </c>
      <c r="AQ514" s="5">
        <f>_xlfn.XLOOKUP(Table1[[#This Row],[email]],Quiz_5[Email],Quiz_5[Total points],"ยังไม่ส่ง")</f>
        <v>5</v>
      </c>
      <c r="AR514" s="37"/>
      <c r="AS514" s="4" t="str">
        <f>IF(M514&lt;10,"ยังไม่ซ่อม",IF(Table1[[#This Row],[ซ่อมแล้วกลางภาค]]="ซ่อมแล้ว","ซ่อมแล้ว","ไม่ต้องซ่อม"))</f>
        <v>ไม่ต้องซ่อม</v>
      </c>
      <c r="BN514"/>
      <c r="BO514"/>
      <c r="BP514"/>
      <c r="BQ514"/>
    </row>
    <row r="515" spans="1:69" ht="19.5" x14ac:dyDescent="0.4">
      <c r="A515" s="21">
        <v>514</v>
      </c>
      <c r="B515" s="4">
        <v>14</v>
      </c>
      <c r="C515" s="4">
        <v>17</v>
      </c>
      <c r="D515" s="4" t="s">
        <v>33821</v>
      </c>
      <c r="E515" s="4" t="s">
        <v>32346</v>
      </c>
      <c r="F515" s="4" t="s">
        <v>33822</v>
      </c>
      <c r="G515" s="4" t="s">
        <v>33823</v>
      </c>
      <c r="H515" s="4" t="s">
        <v>33824</v>
      </c>
      <c r="I515" s="24">
        <f>ROUND(COUNTIF(Table1[[#This Row],[กิจกรรม 1.1]:[ท้ายบท 1]],"&lt;&gt;ยังไม่ส่ง")*2+IF(Table1[[#This Row],[Quiz 1]]&lt;&gt;"ยังไม่ส่ง",Table1[[#This Row],[Quiz 1]]*2/10,0),0)</f>
        <v>4</v>
      </c>
      <c r="J515" s="24">
        <f>ROUND(COUNTIF(Table1[[#This Row],[แบบฝึก 2.1]:[ท้ายบท 2]],"&lt;&gt;ยังไม่ส่ง")*8/3+IF(Table1[[#This Row],[Quiz 2]]&lt;&gt;"ยังไม่ส่ง",Table1[[#This Row],[Quiz 2]]*2/10,0),0)</f>
        <v>0</v>
      </c>
      <c r="K515" s="24">
        <f>ROUND(COUNTIF(Table1[[#This Row],[แบบฝึก 3.1]:[ท้ายบท 3]],"&lt;&gt;ยังไม่ส่ง")*3/2+IF(Table1[[#This Row],[Quiz 3]]&lt;&gt;"ยังไม่ส่ง",Table1[[#This Row],[Quiz 3]]*2/10,0),0)</f>
        <v>0</v>
      </c>
      <c r="L515" s="12">
        <f>Table1[[#This Row],[บท 1 '[10']]]+Table1[[#This Row],[บท 2 '[10']]]+Table1[[#This Row],[บท 3 '[5']]]</f>
        <v>4</v>
      </c>
      <c r="M515" s="12">
        <f>IF(Table1[[#This Row],[ซ่อมแล้วกลางภาค]]="ซ่อมแล้ว",10,Table1[[#This Row],[MID '[20']2]])</f>
        <v>11</v>
      </c>
      <c r="N515" s="12">
        <f>ROUND(COUNTIF(Table1[[#This Row],[แบบฝึก 4.1]:[ท้ายบท 4]],"&lt;&gt;ยังไม่ส่ง")*8/2+IF(Table1[[#This Row],[Quiz 4]]&lt;&gt;"ยังไม่ส่ง",Table1[[#This Row],[Quiz 4]]*2/10,0),0)</f>
        <v>9</v>
      </c>
      <c r="O515" s="12"/>
      <c r="P515" s="13">
        <f>ROUND(COUNTIF(Table1[[#This Row],[แบบฝึก 5.1]:[ท้ายบท 5]],"&lt;&gt;ยังไม่ส่ง")*8/3+IF(Table1[[#This Row],[Quiz 5]]&lt;&gt;"ยังไม่ส่ง",Table1[[#This Row],[Quiz 5]]*2/10,0),0)</f>
        <v>9</v>
      </c>
      <c r="Q515" s="12">
        <f>Table1[[#This Row],[บท 4 '[10']]]+Table1[[#This Row],[นำเสนอ '[5']]]+Table1[[#This Row],[บท 5 '[10']]]</f>
        <v>18</v>
      </c>
      <c r="R515" s="12">
        <f>Table1[[#This Row],[ก่อนกลางภาค '[25']]]+Table1[[#This Row],[กลางภาค '[20']]]+Table1[[#This Row],[หลังกลางภาค '[25']]]</f>
        <v>33</v>
      </c>
      <c r="S515" s="12"/>
      <c r="T515" s="12">
        <f>Table1[[#This Row],[ปลายภาค '[30']]]+Table1[[#This Row],[ก่อนปลายภาค '[70']]]</f>
        <v>33</v>
      </c>
      <c r="U515" s="11">
        <f t="shared" si="8"/>
        <v>0</v>
      </c>
      <c r="V515" s="5" t="str">
        <f>IF(_xlfn.XLOOKUP(Table1[[#This Row],[email]],กิจกรรม_11[Email],กิจกรรม_11[Completion time],0)&lt;&gt;0,"ส่งแล้ว","ยังไม่ส่ง")</f>
        <v>ส่งแล้ว</v>
      </c>
      <c r="W515" s="5" t="str">
        <f>IF(_xlfn.XLOOKUP(Table1[[#This Row],[email]],แบบฝึก_11[Email],แบบฝึก_11[Completion time],0)&lt;&gt;0,"ส่งแล้ว","ยังไม่ส่ง")</f>
        <v>ส่งแล้ว</v>
      </c>
      <c r="X515" s="5" t="str">
        <f>IF(_xlfn.XLOOKUP(Table1[[#This Row],[email]],แบบฝึก_12[Email],แบบฝึก_12[Completion time],0)&lt;&gt;0,"ส่งแล้ว","ยังไม่ส่ง")</f>
        <v>ยังไม่ส่ง</v>
      </c>
      <c r="Y515" s="5" t="str">
        <f>_xlfn.XLOOKUP(Table1[[#This Row],[email]],ท้ายบท_1[Email],ท้ายบท_1[Total points],"ยังไม่ส่ง")</f>
        <v>ยังไม่ส่ง</v>
      </c>
      <c r="Z515" s="4" t="str">
        <f>_xlfn.XLOOKUP(Table1[[#This Row],[email]],Quiz_1[Email],Quiz_1[Total points],"ยังไม่ส่ง")</f>
        <v>ยังไม่ส่ง</v>
      </c>
      <c r="AA515" s="5" t="str">
        <f>IF(_xlfn.XLOOKUP(Table1[[#This Row],[email]],แบบฝึก_21[Email],แบบฝึก_21[Completion time],0)&lt;&gt;0,"ส่งแล้ว","ยังไม่ส่ง")</f>
        <v>ยังไม่ส่ง</v>
      </c>
      <c r="AB515" s="5" t="str">
        <f>IF(_xlfn.XLOOKUP(Table1[[#This Row],[email]],แบบฝึก_22[Email],แบบฝึก_22[Completion time],0)&lt;&gt;0,"ส่งแล้ว","ยังไม่ส่ง")</f>
        <v>ยังไม่ส่ง</v>
      </c>
      <c r="AC515" s="5" t="str">
        <f>_xlfn.XLOOKUP(Table1[[#This Row],[email]],ท้ายบท_2[Email],ท้ายบท_2[Total points],"ยังไม่ส่ง")</f>
        <v>ยังไม่ส่ง</v>
      </c>
      <c r="AD515" s="5" t="str">
        <f>_xlfn.XLOOKUP(Table1[[#This Row],[email]],Quiz_2[Email],Quiz_2[Total points],"ยังไม่ส่ง")</f>
        <v>ยังไม่ส่ง</v>
      </c>
      <c r="AE515" s="5" t="str">
        <f>IF(_xlfn.XLOOKUP(Table1[[#This Row],[email]],แบบฝึก_31[Email],แบบฝึก_31[Completion time],0)&lt;&gt;0,"ส่งแล้ว","ยังไม่ส่ง")</f>
        <v>ยังไม่ส่ง</v>
      </c>
      <c r="AF515" s="5" t="str">
        <f>_xlfn.XLOOKUP(Table1[[#This Row],[email]],ท้ายบท_3[Email],ท้ายบท_3[Total points],"ยังไม่ส่ง")</f>
        <v>ยังไม่ส่ง</v>
      </c>
      <c r="AG515" s="5" t="str">
        <f>_xlfn.XLOOKUP(Table1[[#This Row],[email]],Quiz_3[Email],Quiz_3[Total points],"ยังไม่ส่ง")</f>
        <v>ยังไม่ส่ง</v>
      </c>
      <c r="AH515" s="12">
        <v>17</v>
      </c>
      <c r="AI515" s="14">
        <v>4</v>
      </c>
      <c r="AJ515" s="12">
        <f>ROUND((Table1[[#This Row],[mid '[20']]]+Table1[[#This Row],[mid '[10']]])/2,0)</f>
        <v>11</v>
      </c>
      <c r="AK515" s="5" t="str">
        <f>IF(_xlfn.XLOOKUP(Table1[[#This Row],[email]],แบบฝึก_41[Email],แบบฝึก_41[Completion time],0)&lt;&gt;0,"ส่งแล้ว","ยังไม่ส่ง")</f>
        <v>ส่งแล้ว</v>
      </c>
      <c r="AL515" s="5" t="str">
        <f>IF(_xlfn.XLOOKUP(Table1[[#This Row],[email]],ท้ายบท_4[Email],ท้ายบท_4[Total points],"ยังไม่ส่ง")&lt;&gt;0,"ส่งแล้ว","ยังไม่ส่ง")</f>
        <v>ส่งแล้ว</v>
      </c>
      <c r="AM515" s="5">
        <f>_xlfn.XLOOKUP(Table1[[#This Row],[email]],Quiz_4[Email],Quiz_4[Total points],"ยังไม่ส่ง")</f>
        <v>5</v>
      </c>
      <c r="AN515" s="5" t="str">
        <f>IF(_xlfn.XLOOKUP(Table1[[#This Row],[email]],แบบฝึก_51[Email],แบบฝึก_51[Completion time],0)&lt;&gt;0,"ส่งแล้ว","ยังไม่ส่ง")</f>
        <v>ส่งแล้ว</v>
      </c>
      <c r="AO515" s="5" t="str">
        <f>IF(_xlfn.XLOOKUP(Table1[[#This Row],[email]],แบบฝึก_52[Email],แบบฝึก_52[Completion time],0)&lt;&gt;0,"ส่งแล้ว","ยังไม่ส่ง")</f>
        <v>ส่งแล้ว</v>
      </c>
      <c r="AP515" s="5">
        <f>_xlfn.XLOOKUP(Table1[[#This Row],[email]],ท้ายบท_5[Email],ท้ายบท_5[Total points],"ยังไม่ส่ง")</f>
        <v>9</v>
      </c>
      <c r="AQ515" s="5">
        <f>_xlfn.XLOOKUP(Table1[[#This Row],[email]],Quiz_5[Email],Quiz_5[Total points],"ยังไม่ส่ง")</f>
        <v>4</v>
      </c>
      <c r="AR515" s="37"/>
      <c r="AS515" s="4" t="str">
        <f>IF(M515&lt;10,"ยังไม่ซ่อม",IF(Table1[[#This Row],[ซ่อมแล้วกลางภาค]]="ซ่อมแล้ว","ซ่อมแล้ว","ไม่ต้องซ่อม"))</f>
        <v>ไม่ต้องซ่อม</v>
      </c>
      <c r="BN515"/>
      <c r="BO515"/>
      <c r="BP515"/>
      <c r="BQ515"/>
    </row>
    <row r="516" spans="1:69" ht="19.5" x14ac:dyDescent="0.4">
      <c r="A516" s="21">
        <v>515</v>
      </c>
      <c r="B516" s="4">
        <v>14</v>
      </c>
      <c r="C516" s="4">
        <v>18</v>
      </c>
      <c r="D516" s="4" t="s">
        <v>33825</v>
      </c>
      <c r="E516" s="4" t="s">
        <v>32346</v>
      </c>
      <c r="F516" s="4" t="s">
        <v>33826</v>
      </c>
      <c r="G516" s="4" t="s">
        <v>33827</v>
      </c>
      <c r="H516" s="4" t="s">
        <v>33828</v>
      </c>
      <c r="I516" s="24">
        <f>ROUND(COUNTIF(Table1[[#This Row],[กิจกรรม 1.1]:[ท้ายบท 1]],"&lt;&gt;ยังไม่ส่ง")*2+IF(Table1[[#This Row],[Quiz 1]]&lt;&gt;"ยังไม่ส่ง",Table1[[#This Row],[Quiz 1]]*2/10,0),0)</f>
        <v>9</v>
      </c>
      <c r="J516" s="24">
        <f>ROUND(COUNTIF(Table1[[#This Row],[แบบฝึก 2.1]:[ท้ายบท 2]],"&lt;&gt;ยังไม่ส่ง")*8/3+IF(Table1[[#This Row],[Quiz 2]]&lt;&gt;"ยังไม่ส่ง",Table1[[#This Row],[Quiz 2]]*2/10,0),0)</f>
        <v>9</v>
      </c>
      <c r="K516" s="24">
        <f>ROUND(COUNTIF(Table1[[#This Row],[แบบฝึก 3.1]:[ท้ายบท 3]],"&lt;&gt;ยังไม่ส่ง")*3/2+IF(Table1[[#This Row],[Quiz 3]]&lt;&gt;"ยังไม่ส่ง",Table1[[#This Row],[Quiz 3]]*2/10,0),0)</f>
        <v>4</v>
      </c>
      <c r="L516" s="12">
        <f>Table1[[#This Row],[บท 1 '[10']]]+Table1[[#This Row],[บท 2 '[10']]]+Table1[[#This Row],[บท 3 '[5']]]</f>
        <v>22</v>
      </c>
      <c r="M516" s="12">
        <f>IF(Table1[[#This Row],[ซ่อมแล้วกลางภาค]]="ซ่อมแล้ว",10,Table1[[#This Row],[MID '[20']2]])</f>
        <v>6</v>
      </c>
      <c r="N516" s="12">
        <f>ROUND(COUNTIF(Table1[[#This Row],[แบบฝึก 4.1]:[ท้ายบท 4]],"&lt;&gt;ยังไม่ส่ง")*8/2+IF(Table1[[#This Row],[Quiz 4]]&lt;&gt;"ยังไม่ส่ง",Table1[[#This Row],[Quiz 4]]*2/10,0),0)</f>
        <v>9</v>
      </c>
      <c r="O516" s="12"/>
      <c r="P516" s="13">
        <f>ROUND(COUNTIF(Table1[[#This Row],[แบบฝึก 5.1]:[ท้ายบท 5]],"&lt;&gt;ยังไม่ส่ง")*8/3+IF(Table1[[#This Row],[Quiz 5]]&lt;&gt;"ยังไม่ส่ง",Table1[[#This Row],[Quiz 5]]*2/10,0),0)</f>
        <v>9</v>
      </c>
      <c r="Q516" s="12">
        <f>Table1[[#This Row],[บท 4 '[10']]]+Table1[[#This Row],[นำเสนอ '[5']]]+Table1[[#This Row],[บท 5 '[10']]]</f>
        <v>18</v>
      </c>
      <c r="R516" s="12">
        <f>Table1[[#This Row],[ก่อนกลางภาค '[25']]]+Table1[[#This Row],[กลางภาค '[20']]]+Table1[[#This Row],[หลังกลางภาค '[25']]]</f>
        <v>46</v>
      </c>
      <c r="S516" s="12"/>
      <c r="T516" s="12">
        <f>Table1[[#This Row],[ปลายภาค '[30']]]+Table1[[#This Row],[ก่อนปลายภาค '[70']]]</f>
        <v>46</v>
      </c>
      <c r="U516" s="11">
        <f t="shared" si="8"/>
        <v>0</v>
      </c>
      <c r="V516" s="5" t="str">
        <f>IF(_xlfn.XLOOKUP(Table1[[#This Row],[email]],กิจกรรม_11[Email],กิจกรรม_11[Completion time],0)&lt;&gt;0,"ส่งแล้ว","ยังไม่ส่ง")</f>
        <v>ส่งแล้ว</v>
      </c>
      <c r="W516" s="5" t="str">
        <f>IF(_xlfn.XLOOKUP(Table1[[#This Row],[email]],แบบฝึก_11[Email],แบบฝึก_11[Completion time],0)&lt;&gt;0,"ส่งแล้ว","ยังไม่ส่ง")</f>
        <v>ส่งแล้ว</v>
      </c>
      <c r="X516" s="5" t="str">
        <f>IF(_xlfn.XLOOKUP(Table1[[#This Row],[email]],แบบฝึก_12[Email],แบบฝึก_12[Completion time],0)&lt;&gt;0,"ส่งแล้ว","ยังไม่ส่ง")</f>
        <v>ส่งแล้ว</v>
      </c>
      <c r="Y516" s="5">
        <f>_xlfn.XLOOKUP(Table1[[#This Row],[email]],ท้ายบท_1[Email],ท้ายบท_1[Total points],"ยังไม่ส่ง")</f>
        <v>12</v>
      </c>
      <c r="Z516" s="4">
        <f>_xlfn.XLOOKUP(Table1[[#This Row],[email]],Quiz_1[Email],Quiz_1[Total points],"ยังไม่ส่ง")</f>
        <v>3</v>
      </c>
      <c r="AA516" s="5" t="str">
        <f>IF(_xlfn.XLOOKUP(Table1[[#This Row],[email]],แบบฝึก_21[Email],แบบฝึก_21[Completion time],0)&lt;&gt;0,"ส่งแล้ว","ยังไม่ส่ง")</f>
        <v>ส่งแล้ว</v>
      </c>
      <c r="AB516" s="5" t="str">
        <f>IF(_xlfn.XLOOKUP(Table1[[#This Row],[email]],แบบฝึก_22[Email],แบบฝึก_22[Completion time],0)&lt;&gt;0,"ส่งแล้ว","ยังไม่ส่ง")</f>
        <v>ส่งแล้ว</v>
      </c>
      <c r="AC516" s="5">
        <f>_xlfn.XLOOKUP(Table1[[#This Row],[email]],ท้ายบท_2[Email],ท้ายบท_2[Total points],"ยังไม่ส่ง")</f>
        <v>1</v>
      </c>
      <c r="AD516" s="5">
        <f>_xlfn.XLOOKUP(Table1[[#This Row],[email]],Quiz_2[Email],Quiz_2[Total points],"ยังไม่ส่ง")</f>
        <v>7</v>
      </c>
      <c r="AE516" s="5" t="str">
        <f>IF(_xlfn.XLOOKUP(Table1[[#This Row],[email]],แบบฝึก_31[Email],แบบฝึก_31[Completion time],0)&lt;&gt;0,"ส่งแล้ว","ยังไม่ส่ง")</f>
        <v>ส่งแล้ว</v>
      </c>
      <c r="AF516" s="5">
        <f>_xlfn.XLOOKUP(Table1[[#This Row],[email]],ท้ายบท_3[Email],ท้ายบท_3[Total points],"ยังไม่ส่ง")</f>
        <v>5</v>
      </c>
      <c r="AG516" s="5">
        <f>_xlfn.XLOOKUP(Table1[[#This Row],[email]],Quiz_3[Email],Quiz_3[Total points],"ยังไม่ส่ง")</f>
        <v>5</v>
      </c>
      <c r="AH516" s="12">
        <v>8</v>
      </c>
      <c r="AI516" s="14">
        <v>4</v>
      </c>
      <c r="AJ516" s="12">
        <f>ROUND((Table1[[#This Row],[mid '[20']]]+Table1[[#This Row],[mid '[10']]])/2,0)</f>
        <v>6</v>
      </c>
      <c r="AK516" s="5" t="str">
        <f>IF(_xlfn.XLOOKUP(Table1[[#This Row],[email]],แบบฝึก_41[Email],แบบฝึก_41[Completion time],0)&lt;&gt;0,"ส่งแล้ว","ยังไม่ส่ง")</f>
        <v>ส่งแล้ว</v>
      </c>
      <c r="AL516" s="5" t="str">
        <f>IF(_xlfn.XLOOKUP(Table1[[#This Row],[email]],ท้ายบท_4[Email],ท้ายบท_4[Total points],"ยังไม่ส่ง")&lt;&gt;0,"ส่งแล้ว","ยังไม่ส่ง")</f>
        <v>ส่งแล้ว</v>
      </c>
      <c r="AM516" s="5">
        <f>_xlfn.XLOOKUP(Table1[[#This Row],[email]],Quiz_4[Email],Quiz_4[Total points],"ยังไม่ส่ง")</f>
        <v>7</v>
      </c>
      <c r="AN516" s="5" t="str">
        <f>IF(_xlfn.XLOOKUP(Table1[[#This Row],[email]],แบบฝึก_51[Email],แบบฝึก_51[Completion time],0)&lt;&gt;0,"ส่งแล้ว","ยังไม่ส่ง")</f>
        <v>ส่งแล้ว</v>
      </c>
      <c r="AO516" s="5" t="str">
        <f>IF(_xlfn.XLOOKUP(Table1[[#This Row],[email]],แบบฝึก_52[Email],แบบฝึก_52[Completion time],0)&lt;&gt;0,"ส่งแล้ว","ยังไม่ส่ง")</f>
        <v>ส่งแล้ว</v>
      </c>
      <c r="AP516" s="5">
        <f>_xlfn.XLOOKUP(Table1[[#This Row],[email]],ท้ายบท_5[Email],ท้ายบท_5[Total points],"ยังไม่ส่ง")</f>
        <v>16</v>
      </c>
      <c r="AQ516" s="5">
        <f>_xlfn.XLOOKUP(Table1[[#This Row],[email]],Quiz_5[Email],Quiz_5[Total points],"ยังไม่ส่ง")</f>
        <v>7</v>
      </c>
      <c r="AR516" s="37"/>
      <c r="AS516" s="4" t="str">
        <f>IF(M516&lt;10,"ยังไม่ซ่อม",IF(Table1[[#This Row],[ซ่อมแล้วกลางภาค]]="ซ่อมแล้ว","ซ่อมแล้ว","ไม่ต้องซ่อม"))</f>
        <v>ยังไม่ซ่อม</v>
      </c>
      <c r="BN516"/>
      <c r="BO516"/>
      <c r="BP516"/>
      <c r="BQ516"/>
    </row>
    <row r="517" spans="1:69" ht="19.5" x14ac:dyDescent="0.4">
      <c r="A517" s="21">
        <v>516</v>
      </c>
      <c r="B517" s="4">
        <v>14</v>
      </c>
      <c r="C517" s="4">
        <v>19</v>
      </c>
      <c r="D517" s="4" t="s">
        <v>33829</v>
      </c>
      <c r="E517" s="4" t="s">
        <v>32346</v>
      </c>
      <c r="F517" s="4" t="s">
        <v>32927</v>
      </c>
      <c r="G517" s="4" t="s">
        <v>33830</v>
      </c>
      <c r="H517" s="4" t="s">
        <v>33831</v>
      </c>
      <c r="I517" s="24">
        <f>ROUND(COUNTIF(Table1[[#This Row],[กิจกรรม 1.1]:[ท้ายบท 1]],"&lt;&gt;ยังไม่ส่ง")*2+IF(Table1[[#This Row],[Quiz 1]]&lt;&gt;"ยังไม่ส่ง",Table1[[#This Row],[Quiz 1]]*2/10,0),0)</f>
        <v>10</v>
      </c>
      <c r="J517" s="24">
        <f>ROUND(COUNTIF(Table1[[#This Row],[แบบฝึก 2.1]:[ท้ายบท 2]],"&lt;&gt;ยังไม่ส่ง")*8/3+IF(Table1[[#This Row],[Quiz 2]]&lt;&gt;"ยังไม่ส่ง",Table1[[#This Row],[Quiz 2]]*2/10,0),0)</f>
        <v>10</v>
      </c>
      <c r="K517" s="24">
        <f>ROUND(COUNTIF(Table1[[#This Row],[แบบฝึก 3.1]:[ท้ายบท 3]],"&lt;&gt;ยังไม่ส่ง")*3/2+IF(Table1[[#This Row],[Quiz 3]]&lt;&gt;"ยังไม่ส่ง",Table1[[#This Row],[Quiz 3]]*2/10,0),0)</f>
        <v>5</v>
      </c>
      <c r="L517" s="12">
        <f>Table1[[#This Row],[บท 1 '[10']]]+Table1[[#This Row],[บท 2 '[10']]]+Table1[[#This Row],[บท 3 '[5']]]</f>
        <v>25</v>
      </c>
      <c r="M517" s="12">
        <f>IF(Table1[[#This Row],[ซ่อมแล้วกลางภาค]]="ซ่อมแล้ว",10,Table1[[#This Row],[MID '[20']2]])</f>
        <v>10</v>
      </c>
      <c r="N517" s="12">
        <f>ROUND(COUNTIF(Table1[[#This Row],[แบบฝึก 4.1]:[ท้ายบท 4]],"&lt;&gt;ยังไม่ส่ง")*8/2+IF(Table1[[#This Row],[Quiz 4]]&lt;&gt;"ยังไม่ส่ง",Table1[[#This Row],[Quiz 4]]*2/10,0),0)</f>
        <v>9</v>
      </c>
      <c r="O517" s="12"/>
      <c r="P517" s="13">
        <f>ROUND(COUNTIF(Table1[[#This Row],[แบบฝึก 5.1]:[ท้ายบท 5]],"&lt;&gt;ยังไม่ส่ง")*8/3+IF(Table1[[#This Row],[Quiz 5]]&lt;&gt;"ยังไม่ส่ง",Table1[[#This Row],[Quiz 5]]*2/10,0),0)</f>
        <v>9</v>
      </c>
      <c r="Q517" s="12">
        <f>Table1[[#This Row],[บท 4 '[10']]]+Table1[[#This Row],[นำเสนอ '[5']]]+Table1[[#This Row],[บท 5 '[10']]]</f>
        <v>18</v>
      </c>
      <c r="R517" s="12">
        <f>Table1[[#This Row],[ก่อนกลางภาค '[25']]]+Table1[[#This Row],[กลางภาค '[20']]]+Table1[[#This Row],[หลังกลางภาค '[25']]]</f>
        <v>53</v>
      </c>
      <c r="S517" s="12"/>
      <c r="T517" s="12">
        <f>Table1[[#This Row],[ปลายภาค '[30']]]+Table1[[#This Row],[ก่อนปลายภาค '[70']]]</f>
        <v>53</v>
      </c>
      <c r="U517" s="11">
        <f t="shared" si="8"/>
        <v>1</v>
      </c>
      <c r="V517" s="5" t="str">
        <f>IF(_xlfn.XLOOKUP(Table1[[#This Row],[email]],กิจกรรม_11[Email],กิจกรรม_11[Completion time],0)&lt;&gt;0,"ส่งแล้ว","ยังไม่ส่ง")</f>
        <v>ส่งแล้ว</v>
      </c>
      <c r="W517" s="5" t="str">
        <f>IF(_xlfn.XLOOKUP(Table1[[#This Row],[email]],แบบฝึก_11[Email],แบบฝึก_11[Completion time],0)&lt;&gt;0,"ส่งแล้ว","ยังไม่ส่ง")</f>
        <v>ส่งแล้ว</v>
      </c>
      <c r="X517" s="5" t="str">
        <f>IF(_xlfn.XLOOKUP(Table1[[#This Row],[email]],แบบฝึก_12[Email],แบบฝึก_12[Completion time],0)&lt;&gt;0,"ส่งแล้ว","ยังไม่ส่ง")</f>
        <v>ส่งแล้ว</v>
      </c>
      <c r="Y517" s="5">
        <f>_xlfn.XLOOKUP(Table1[[#This Row],[email]],ท้ายบท_1[Email],ท้ายบท_1[Total points],"ยังไม่ส่ง")</f>
        <v>20</v>
      </c>
      <c r="Z517" s="4">
        <f>_xlfn.XLOOKUP(Table1[[#This Row],[email]],Quiz_1[Email],Quiz_1[Total points],"ยังไม่ส่ง")</f>
        <v>8</v>
      </c>
      <c r="AA517" s="5" t="str">
        <f>IF(_xlfn.XLOOKUP(Table1[[#This Row],[email]],แบบฝึก_21[Email],แบบฝึก_21[Completion time],0)&lt;&gt;0,"ส่งแล้ว","ยังไม่ส่ง")</f>
        <v>ส่งแล้ว</v>
      </c>
      <c r="AB517" s="5" t="str">
        <f>IF(_xlfn.XLOOKUP(Table1[[#This Row],[email]],แบบฝึก_22[Email],แบบฝึก_22[Completion time],0)&lt;&gt;0,"ส่งแล้ว","ยังไม่ส่ง")</f>
        <v>ส่งแล้ว</v>
      </c>
      <c r="AC517" s="5">
        <f>_xlfn.XLOOKUP(Table1[[#This Row],[email]],ท้ายบท_2[Email],ท้ายบท_2[Total points],"ยังไม่ส่ง")</f>
        <v>12</v>
      </c>
      <c r="AD517" s="5">
        <f>_xlfn.XLOOKUP(Table1[[#This Row],[email]],Quiz_2[Email],Quiz_2[Total points],"ยังไม่ส่ง")</f>
        <v>8</v>
      </c>
      <c r="AE517" s="5" t="str">
        <f>IF(_xlfn.XLOOKUP(Table1[[#This Row],[email]],แบบฝึก_31[Email],แบบฝึก_31[Completion time],0)&lt;&gt;0,"ส่งแล้ว","ยังไม่ส่ง")</f>
        <v>ส่งแล้ว</v>
      </c>
      <c r="AF517" s="5">
        <f>_xlfn.XLOOKUP(Table1[[#This Row],[email]],ท้ายบท_3[Email],ท้ายบท_3[Total points],"ยังไม่ส่ง")</f>
        <v>10</v>
      </c>
      <c r="AG517" s="5">
        <f>_xlfn.XLOOKUP(Table1[[#This Row],[email]],Quiz_3[Email],Quiz_3[Total points],"ยังไม่ส่ง")</f>
        <v>9</v>
      </c>
      <c r="AH517" s="12">
        <v>15</v>
      </c>
      <c r="AI517" s="14">
        <v>3</v>
      </c>
      <c r="AJ517" s="12">
        <f>ROUND((Table1[[#This Row],[mid '[20']]]+Table1[[#This Row],[mid '[10']]])/2,0)</f>
        <v>9</v>
      </c>
      <c r="AK517" s="5" t="str">
        <f>IF(_xlfn.XLOOKUP(Table1[[#This Row],[email]],แบบฝึก_41[Email],แบบฝึก_41[Completion time],0)&lt;&gt;0,"ส่งแล้ว","ยังไม่ส่ง")</f>
        <v>ส่งแล้ว</v>
      </c>
      <c r="AL517" s="5" t="str">
        <f>IF(_xlfn.XLOOKUP(Table1[[#This Row],[email]],ท้ายบท_4[Email],ท้ายบท_4[Total points],"ยังไม่ส่ง")&lt;&gt;0,"ส่งแล้ว","ยังไม่ส่ง")</f>
        <v>ส่งแล้ว</v>
      </c>
      <c r="AM517" s="5">
        <f>_xlfn.XLOOKUP(Table1[[#This Row],[email]],Quiz_4[Email],Quiz_4[Total points],"ยังไม่ส่ง")</f>
        <v>4</v>
      </c>
      <c r="AN517" s="5" t="str">
        <f>IF(_xlfn.XLOOKUP(Table1[[#This Row],[email]],แบบฝึก_51[Email],แบบฝึก_51[Completion time],0)&lt;&gt;0,"ส่งแล้ว","ยังไม่ส่ง")</f>
        <v>ส่งแล้ว</v>
      </c>
      <c r="AO517" s="5" t="str">
        <f>IF(_xlfn.XLOOKUP(Table1[[#This Row],[email]],แบบฝึก_52[Email],แบบฝึก_52[Completion time],0)&lt;&gt;0,"ส่งแล้ว","ยังไม่ส่ง")</f>
        <v>ส่งแล้ว</v>
      </c>
      <c r="AP517" s="5">
        <f>_xlfn.XLOOKUP(Table1[[#This Row],[email]],ท้ายบท_5[Email],ท้ายบท_5[Total points],"ยังไม่ส่ง")</f>
        <v>16</v>
      </c>
      <c r="AQ517" s="5">
        <f>_xlfn.XLOOKUP(Table1[[#This Row],[email]],Quiz_5[Email],Quiz_5[Total points],"ยังไม่ส่ง")</f>
        <v>7</v>
      </c>
      <c r="AR517" s="37" t="s">
        <v>33118</v>
      </c>
      <c r="AS517" s="4" t="str">
        <f>IF(M517&lt;10,"ยังไม่ซ่อม",IF(Table1[[#This Row],[ซ่อมแล้วกลางภาค]]="ซ่อมแล้ว","ซ่อมแล้ว","ไม่ต้องซ่อม"))</f>
        <v>ซ่อมแล้ว</v>
      </c>
      <c r="BN517"/>
      <c r="BO517"/>
      <c r="BP517"/>
      <c r="BQ517"/>
    </row>
    <row r="518" spans="1:69" ht="19.5" x14ac:dyDescent="0.4">
      <c r="A518" s="21">
        <v>517</v>
      </c>
      <c r="B518" s="4">
        <v>14</v>
      </c>
      <c r="C518" s="4">
        <v>20</v>
      </c>
      <c r="D518" s="4" t="s">
        <v>33832</v>
      </c>
      <c r="E518" s="4" t="s">
        <v>32396</v>
      </c>
      <c r="F518" s="4" t="s">
        <v>33833</v>
      </c>
      <c r="G518" s="4" t="s">
        <v>33834</v>
      </c>
      <c r="H518" s="4" t="s">
        <v>4625</v>
      </c>
      <c r="I518" s="24">
        <f>ROUND(COUNTIF(Table1[[#This Row],[กิจกรรม 1.1]:[ท้ายบท 1]],"&lt;&gt;ยังไม่ส่ง")*2+IF(Table1[[#This Row],[Quiz 1]]&lt;&gt;"ยังไม่ส่ง",Table1[[#This Row],[Quiz 1]]*2/10,0),0)</f>
        <v>9</v>
      </c>
      <c r="J518" s="24">
        <f>ROUND(COUNTIF(Table1[[#This Row],[แบบฝึก 2.1]:[ท้ายบท 2]],"&lt;&gt;ยังไม่ส่ง")*8/3+IF(Table1[[#This Row],[Quiz 2]]&lt;&gt;"ยังไม่ส่ง",Table1[[#This Row],[Quiz 2]]*2/10,0),0)</f>
        <v>8</v>
      </c>
      <c r="K518" s="24">
        <f>ROUND(COUNTIF(Table1[[#This Row],[แบบฝึก 3.1]:[ท้ายบท 3]],"&lt;&gt;ยังไม่ส่ง")*3/2+IF(Table1[[#This Row],[Quiz 3]]&lt;&gt;"ยังไม่ส่ง",Table1[[#This Row],[Quiz 3]]*2/10,0),0)</f>
        <v>4</v>
      </c>
      <c r="L518" s="12">
        <f>Table1[[#This Row],[บท 1 '[10']]]+Table1[[#This Row],[บท 2 '[10']]]+Table1[[#This Row],[บท 3 '[5']]]</f>
        <v>21</v>
      </c>
      <c r="M518" s="12">
        <f>IF(Table1[[#This Row],[ซ่อมแล้วกลางภาค]]="ซ่อมแล้ว",10,Table1[[#This Row],[MID '[20']2]])</f>
        <v>15</v>
      </c>
      <c r="N518" s="12">
        <f>ROUND(COUNTIF(Table1[[#This Row],[แบบฝึก 4.1]:[ท้ายบท 4]],"&lt;&gt;ยังไม่ส่ง")*8/2+IF(Table1[[#This Row],[Quiz 4]]&lt;&gt;"ยังไม่ส่ง",Table1[[#This Row],[Quiz 4]]*2/10,0),0)</f>
        <v>10</v>
      </c>
      <c r="O518" s="12"/>
      <c r="P518" s="13">
        <f>ROUND(COUNTIF(Table1[[#This Row],[แบบฝึก 5.1]:[ท้ายบท 5]],"&lt;&gt;ยังไม่ส่ง")*8/3+IF(Table1[[#This Row],[Quiz 5]]&lt;&gt;"ยังไม่ส่ง",Table1[[#This Row],[Quiz 5]]*2/10,0),0)</f>
        <v>10</v>
      </c>
      <c r="Q518" s="12">
        <f>Table1[[#This Row],[บท 4 '[10']]]+Table1[[#This Row],[นำเสนอ '[5']]]+Table1[[#This Row],[บท 5 '[10']]]</f>
        <v>20</v>
      </c>
      <c r="R518" s="12">
        <f>Table1[[#This Row],[ก่อนกลางภาค '[25']]]+Table1[[#This Row],[กลางภาค '[20']]]+Table1[[#This Row],[หลังกลางภาค '[25']]]</f>
        <v>56</v>
      </c>
      <c r="S518" s="12"/>
      <c r="T518" s="12">
        <f>Table1[[#This Row],[ปลายภาค '[30']]]+Table1[[#This Row],[ก่อนปลายภาค '[70']]]</f>
        <v>56</v>
      </c>
      <c r="U518" s="11">
        <f t="shared" si="8"/>
        <v>1.5</v>
      </c>
      <c r="V518" s="5" t="str">
        <f>IF(_xlfn.XLOOKUP(Table1[[#This Row],[email]],กิจกรรม_11[Email],กิจกรรม_11[Completion time],0)&lt;&gt;0,"ส่งแล้ว","ยังไม่ส่ง")</f>
        <v>ส่งแล้ว</v>
      </c>
      <c r="W518" s="5" t="str">
        <f>IF(_xlfn.XLOOKUP(Table1[[#This Row],[email]],แบบฝึก_11[Email],แบบฝึก_11[Completion time],0)&lt;&gt;0,"ส่งแล้ว","ยังไม่ส่ง")</f>
        <v>ส่งแล้ว</v>
      </c>
      <c r="X518" s="5" t="str">
        <f>IF(_xlfn.XLOOKUP(Table1[[#This Row],[email]],แบบฝึก_12[Email],แบบฝึก_12[Completion time],0)&lt;&gt;0,"ส่งแล้ว","ยังไม่ส่ง")</f>
        <v>ส่งแล้ว</v>
      </c>
      <c r="Y518" s="5">
        <f>_xlfn.XLOOKUP(Table1[[#This Row],[email]],ท้ายบท_1[Email],ท้ายบท_1[Total points],"ยังไม่ส่ง")</f>
        <v>22</v>
      </c>
      <c r="Z518" s="4">
        <f>_xlfn.XLOOKUP(Table1[[#This Row],[email]],Quiz_1[Email],Quiz_1[Total points],"ยังไม่ส่ง")</f>
        <v>7</v>
      </c>
      <c r="AA518" s="5" t="str">
        <f>IF(_xlfn.XLOOKUP(Table1[[#This Row],[email]],แบบฝึก_21[Email],แบบฝึก_21[Completion time],0)&lt;&gt;0,"ส่งแล้ว","ยังไม่ส่ง")</f>
        <v>ส่งแล้ว</v>
      </c>
      <c r="AB518" s="5" t="str">
        <f>IF(_xlfn.XLOOKUP(Table1[[#This Row],[email]],แบบฝึก_22[Email],แบบฝึก_22[Completion time],0)&lt;&gt;0,"ส่งแล้ว","ยังไม่ส่ง")</f>
        <v>ส่งแล้ว</v>
      </c>
      <c r="AC518" s="5">
        <f>_xlfn.XLOOKUP(Table1[[#This Row],[email]],ท้ายบท_2[Email],ท้ายบท_2[Total points],"ยังไม่ส่ง")</f>
        <v>13</v>
      </c>
      <c r="AD518" s="5" t="str">
        <f>_xlfn.XLOOKUP(Table1[[#This Row],[email]],Quiz_2[Email],Quiz_2[Total points],"ยังไม่ส่ง")</f>
        <v>ยังไม่ส่ง</v>
      </c>
      <c r="AE518" s="5" t="str">
        <f>IF(_xlfn.XLOOKUP(Table1[[#This Row],[email]],แบบฝึก_31[Email],แบบฝึก_31[Completion time],0)&lt;&gt;0,"ส่งแล้ว","ยังไม่ส่ง")</f>
        <v>ส่งแล้ว</v>
      </c>
      <c r="AF518" s="5">
        <f>_xlfn.XLOOKUP(Table1[[#This Row],[email]],ท้ายบท_3[Email],ท้ายบท_3[Total points],"ยังไม่ส่ง")</f>
        <v>11</v>
      </c>
      <c r="AG518" s="5">
        <f>_xlfn.XLOOKUP(Table1[[#This Row],[email]],Quiz_3[Email],Quiz_3[Total points],"ยังไม่ส่ง")</f>
        <v>5</v>
      </c>
      <c r="AH518" s="12">
        <v>20</v>
      </c>
      <c r="AI518" s="14">
        <v>10</v>
      </c>
      <c r="AJ518" s="12">
        <f>ROUND((Table1[[#This Row],[mid '[20']]]+Table1[[#This Row],[mid '[10']]])/2,0)</f>
        <v>15</v>
      </c>
      <c r="AK518" s="5" t="str">
        <f>IF(_xlfn.XLOOKUP(Table1[[#This Row],[email]],แบบฝึก_41[Email],แบบฝึก_41[Completion time],0)&lt;&gt;0,"ส่งแล้ว","ยังไม่ส่ง")</f>
        <v>ส่งแล้ว</v>
      </c>
      <c r="AL518" s="5" t="str">
        <f>IF(_xlfn.XLOOKUP(Table1[[#This Row],[email]],ท้ายบท_4[Email],ท้ายบท_4[Total points],"ยังไม่ส่ง")&lt;&gt;0,"ส่งแล้ว","ยังไม่ส่ง")</f>
        <v>ส่งแล้ว</v>
      </c>
      <c r="AM518" s="5">
        <f>_xlfn.XLOOKUP(Table1[[#This Row],[email]],Quiz_4[Email],Quiz_4[Total points],"ยังไม่ส่ง")</f>
        <v>8</v>
      </c>
      <c r="AN518" s="5" t="str">
        <f>IF(_xlfn.XLOOKUP(Table1[[#This Row],[email]],แบบฝึก_51[Email],แบบฝึก_51[Completion time],0)&lt;&gt;0,"ส่งแล้ว","ยังไม่ส่ง")</f>
        <v>ส่งแล้ว</v>
      </c>
      <c r="AO518" s="5" t="str">
        <f>IF(_xlfn.XLOOKUP(Table1[[#This Row],[email]],แบบฝึก_52[Email],แบบฝึก_52[Completion time],0)&lt;&gt;0,"ส่งแล้ว","ยังไม่ส่ง")</f>
        <v>ส่งแล้ว</v>
      </c>
      <c r="AP518" s="5">
        <f>_xlfn.XLOOKUP(Table1[[#This Row],[email]],ท้ายบท_5[Email],ท้ายบท_5[Total points],"ยังไม่ส่ง")</f>
        <v>17</v>
      </c>
      <c r="AQ518" s="5">
        <f>_xlfn.XLOOKUP(Table1[[#This Row],[email]],Quiz_5[Email],Quiz_5[Total points],"ยังไม่ส่ง")</f>
        <v>8</v>
      </c>
      <c r="AR518" s="37"/>
      <c r="AS518" s="4" t="str">
        <f>IF(M518&lt;10,"ยังไม่ซ่อม",IF(Table1[[#This Row],[ซ่อมแล้วกลางภาค]]="ซ่อมแล้ว","ซ่อมแล้ว","ไม่ต้องซ่อม"))</f>
        <v>ไม่ต้องซ่อม</v>
      </c>
      <c r="BN518"/>
      <c r="BO518"/>
      <c r="BP518"/>
      <c r="BQ518"/>
    </row>
    <row r="519" spans="1:69" ht="19.5" x14ac:dyDescent="0.4">
      <c r="A519" s="21">
        <v>518</v>
      </c>
      <c r="B519" s="4">
        <v>14</v>
      </c>
      <c r="C519" s="4">
        <v>21</v>
      </c>
      <c r="D519" s="4" t="s">
        <v>33835</v>
      </c>
      <c r="E519" s="4" t="s">
        <v>32396</v>
      </c>
      <c r="F519" s="4" t="s">
        <v>33836</v>
      </c>
      <c r="G519" s="4" t="s">
        <v>33837</v>
      </c>
      <c r="H519" s="4" t="s">
        <v>33838</v>
      </c>
      <c r="I519" s="24">
        <f>ROUND(COUNTIF(Table1[[#This Row],[กิจกรรม 1.1]:[ท้ายบท 1]],"&lt;&gt;ยังไม่ส่ง")*2+IF(Table1[[#This Row],[Quiz 1]]&lt;&gt;"ยังไม่ส่ง",Table1[[#This Row],[Quiz 1]]*2/10,0),0)</f>
        <v>9</v>
      </c>
      <c r="J519" s="24">
        <f>ROUND(COUNTIF(Table1[[#This Row],[แบบฝึก 2.1]:[ท้ายบท 2]],"&lt;&gt;ยังไม่ส่ง")*8/3+IF(Table1[[#This Row],[Quiz 2]]&lt;&gt;"ยังไม่ส่ง",Table1[[#This Row],[Quiz 2]]*2/10,0),0)</f>
        <v>10</v>
      </c>
      <c r="K519" s="24">
        <f>ROUND(COUNTIF(Table1[[#This Row],[แบบฝึก 3.1]:[ท้ายบท 3]],"&lt;&gt;ยังไม่ส่ง")*3/2+IF(Table1[[#This Row],[Quiz 3]]&lt;&gt;"ยังไม่ส่ง",Table1[[#This Row],[Quiz 3]]*2/10,0),0)</f>
        <v>4</v>
      </c>
      <c r="L519" s="12">
        <f>Table1[[#This Row],[บท 1 '[10']]]+Table1[[#This Row],[บท 2 '[10']]]+Table1[[#This Row],[บท 3 '[5']]]</f>
        <v>23</v>
      </c>
      <c r="M519" s="12">
        <f>IF(Table1[[#This Row],[ซ่อมแล้วกลางภาค]]="ซ่อมแล้ว",10,Table1[[#This Row],[MID '[20']2]])</f>
        <v>9</v>
      </c>
      <c r="N519" s="12">
        <f>ROUND(COUNTIF(Table1[[#This Row],[แบบฝึก 4.1]:[ท้ายบท 4]],"&lt;&gt;ยังไม่ส่ง")*8/2+IF(Table1[[#This Row],[Quiz 4]]&lt;&gt;"ยังไม่ส่ง",Table1[[#This Row],[Quiz 4]]*2/10,0),0)</f>
        <v>10</v>
      </c>
      <c r="O519" s="12"/>
      <c r="P519" s="13">
        <f>ROUND(COUNTIF(Table1[[#This Row],[แบบฝึก 5.1]:[ท้ายบท 5]],"&lt;&gt;ยังไม่ส่ง")*8/3+IF(Table1[[#This Row],[Quiz 5]]&lt;&gt;"ยังไม่ส่ง",Table1[[#This Row],[Quiz 5]]*2/10,0),0)</f>
        <v>9</v>
      </c>
      <c r="Q519" s="12">
        <f>Table1[[#This Row],[บท 4 '[10']]]+Table1[[#This Row],[นำเสนอ '[5']]]+Table1[[#This Row],[บท 5 '[10']]]</f>
        <v>19</v>
      </c>
      <c r="R519" s="12">
        <f>Table1[[#This Row],[ก่อนกลางภาค '[25']]]+Table1[[#This Row],[กลางภาค '[20']]]+Table1[[#This Row],[หลังกลางภาค '[25']]]</f>
        <v>51</v>
      </c>
      <c r="S519" s="12"/>
      <c r="T519" s="12">
        <f>Table1[[#This Row],[ปลายภาค '[30']]]+Table1[[#This Row],[ก่อนปลายภาค '[70']]]</f>
        <v>51</v>
      </c>
      <c r="U519" s="11">
        <f t="shared" si="8"/>
        <v>1</v>
      </c>
      <c r="V519" s="5" t="str">
        <f>IF(_xlfn.XLOOKUP(Table1[[#This Row],[email]],กิจกรรม_11[Email],กิจกรรม_11[Completion time],0)&lt;&gt;0,"ส่งแล้ว","ยังไม่ส่ง")</f>
        <v>ส่งแล้ว</v>
      </c>
      <c r="W519" s="5" t="str">
        <f>IF(_xlfn.XLOOKUP(Table1[[#This Row],[email]],แบบฝึก_11[Email],แบบฝึก_11[Completion time],0)&lt;&gt;0,"ส่งแล้ว","ยังไม่ส่ง")</f>
        <v>ส่งแล้ว</v>
      </c>
      <c r="X519" s="5" t="str">
        <f>IF(_xlfn.XLOOKUP(Table1[[#This Row],[email]],แบบฝึก_12[Email],แบบฝึก_12[Completion time],0)&lt;&gt;0,"ส่งแล้ว","ยังไม่ส่ง")</f>
        <v>ส่งแล้ว</v>
      </c>
      <c r="Y519" s="5">
        <f>_xlfn.XLOOKUP(Table1[[#This Row],[email]],ท้ายบท_1[Email],ท้ายบท_1[Total points],"ยังไม่ส่ง")</f>
        <v>20</v>
      </c>
      <c r="Z519" s="4">
        <f>_xlfn.XLOOKUP(Table1[[#This Row],[email]],Quiz_1[Email],Quiz_1[Total points],"ยังไม่ส่ง")</f>
        <v>7</v>
      </c>
      <c r="AA519" s="5" t="str">
        <f>IF(_xlfn.XLOOKUP(Table1[[#This Row],[email]],แบบฝึก_21[Email],แบบฝึก_21[Completion time],0)&lt;&gt;0,"ส่งแล้ว","ยังไม่ส่ง")</f>
        <v>ส่งแล้ว</v>
      </c>
      <c r="AB519" s="5" t="str">
        <f>IF(_xlfn.XLOOKUP(Table1[[#This Row],[email]],แบบฝึก_22[Email],แบบฝึก_22[Completion time],0)&lt;&gt;0,"ส่งแล้ว","ยังไม่ส่ง")</f>
        <v>ส่งแล้ว</v>
      </c>
      <c r="AC519" s="5">
        <f>_xlfn.XLOOKUP(Table1[[#This Row],[email]],ท้ายบท_2[Email],ท้ายบท_2[Total points],"ยังไม่ส่ง")</f>
        <v>8</v>
      </c>
      <c r="AD519" s="5">
        <f>_xlfn.XLOOKUP(Table1[[#This Row],[email]],Quiz_2[Email],Quiz_2[Total points],"ยังไม่ส่ง")</f>
        <v>8</v>
      </c>
      <c r="AE519" s="5" t="str">
        <f>IF(_xlfn.XLOOKUP(Table1[[#This Row],[email]],แบบฝึก_31[Email],แบบฝึก_31[Completion time],0)&lt;&gt;0,"ส่งแล้ว","ยังไม่ส่ง")</f>
        <v>ส่งแล้ว</v>
      </c>
      <c r="AF519" s="5">
        <f>_xlfn.XLOOKUP(Table1[[#This Row],[email]],ท้ายบท_3[Email],ท้ายบท_3[Total points],"ยังไม่ส่ง")</f>
        <v>9</v>
      </c>
      <c r="AG519" s="5">
        <f>_xlfn.XLOOKUP(Table1[[#This Row],[email]],Quiz_3[Email],Quiz_3[Total points],"ยังไม่ส่ง")</f>
        <v>7</v>
      </c>
      <c r="AH519" s="12">
        <v>15</v>
      </c>
      <c r="AI519" s="14">
        <v>3</v>
      </c>
      <c r="AJ519" s="12">
        <f>ROUND((Table1[[#This Row],[mid '[20']]]+Table1[[#This Row],[mid '[10']]])/2,0)</f>
        <v>9</v>
      </c>
      <c r="AK519" s="5" t="str">
        <f>IF(_xlfn.XLOOKUP(Table1[[#This Row],[email]],แบบฝึก_41[Email],แบบฝึก_41[Completion time],0)&lt;&gt;0,"ส่งแล้ว","ยังไม่ส่ง")</f>
        <v>ส่งแล้ว</v>
      </c>
      <c r="AL519" s="5" t="str">
        <f>IF(_xlfn.XLOOKUP(Table1[[#This Row],[email]],ท้ายบท_4[Email],ท้ายบท_4[Total points],"ยังไม่ส่ง")&lt;&gt;0,"ส่งแล้ว","ยังไม่ส่ง")</f>
        <v>ส่งแล้ว</v>
      </c>
      <c r="AM519" s="5">
        <f>_xlfn.XLOOKUP(Table1[[#This Row],[email]],Quiz_4[Email],Quiz_4[Total points],"ยังไม่ส่ง")</f>
        <v>8</v>
      </c>
      <c r="AN519" s="5" t="str">
        <f>IF(_xlfn.XLOOKUP(Table1[[#This Row],[email]],แบบฝึก_51[Email],แบบฝึก_51[Completion time],0)&lt;&gt;0,"ส่งแล้ว","ยังไม่ส่ง")</f>
        <v>ส่งแล้ว</v>
      </c>
      <c r="AO519" s="5" t="str">
        <f>IF(_xlfn.XLOOKUP(Table1[[#This Row],[email]],แบบฝึก_52[Email],แบบฝึก_52[Completion time],0)&lt;&gt;0,"ส่งแล้ว","ยังไม่ส่ง")</f>
        <v>ส่งแล้ว</v>
      </c>
      <c r="AP519" s="5">
        <f>_xlfn.XLOOKUP(Table1[[#This Row],[email]],ท้ายบท_5[Email],ท้ายบท_5[Total points],"ยังไม่ส่ง")</f>
        <v>16</v>
      </c>
      <c r="AQ519" s="5">
        <f>_xlfn.XLOOKUP(Table1[[#This Row],[email]],Quiz_5[Email],Quiz_5[Total points],"ยังไม่ส่ง")</f>
        <v>3</v>
      </c>
      <c r="AR519" s="37"/>
      <c r="AS519" s="4" t="str">
        <f>IF(M519&lt;10,"ยังไม่ซ่อม",IF(Table1[[#This Row],[ซ่อมแล้วกลางภาค]]="ซ่อมแล้ว","ซ่อมแล้ว","ไม่ต้องซ่อม"))</f>
        <v>ยังไม่ซ่อม</v>
      </c>
      <c r="BN519"/>
      <c r="BO519"/>
      <c r="BP519"/>
      <c r="BQ519"/>
    </row>
    <row r="520" spans="1:69" ht="19.5" x14ac:dyDescent="0.4">
      <c r="A520" s="21">
        <v>519</v>
      </c>
      <c r="B520" s="4">
        <v>14</v>
      </c>
      <c r="C520" s="4">
        <v>22</v>
      </c>
      <c r="D520" s="4" t="s">
        <v>33839</v>
      </c>
      <c r="E520" s="4" t="s">
        <v>32396</v>
      </c>
      <c r="F520" s="4" t="s">
        <v>11824</v>
      </c>
      <c r="G520" s="4" t="s">
        <v>33840</v>
      </c>
      <c r="H520" s="4" t="s">
        <v>4659</v>
      </c>
      <c r="I520" s="24">
        <f>ROUND(COUNTIF(Table1[[#This Row],[กิจกรรม 1.1]:[ท้ายบท 1]],"&lt;&gt;ยังไม่ส่ง")*2+IF(Table1[[#This Row],[Quiz 1]]&lt;&gt;"ยังไม่ส่ง",Table1[[#This Row],[Quiz 1]]*2/10,0),0)</f>
        <v>10</v>
      </c>
      <c r="J520" s="24">
        <f>ROUND(COUNTIF(Table1[[#This Row],[แบบฝึก 2.1]:[ท้ายบท 2]],"&lt;&gt;ยังไม่ส่ง")*8/3+IF(Table1[[#This Row],[Quiz 2]]&lt;&gt;"ยังไม่ส่ง",Table1[[#This Row],[Quiz 2]]*2/10,0),0)</f>
        <v>10</v>
      </c>
      <c r="K520" s="24">
        <f>ROUND(COUNTIF(Table1[[#This Row],[แบบฝึก 3.1]:[ท้ายบท 3]],"&lt;&gt;ยังไม่ส่ง")*3/2+IF(Table1[[#This Row],[Quiz 3]]&lt;&gt;"ยังไม่ส่ง",Table1[[#This Row],[Quiz 3]]*2/10,0),0)</f>
        <v>5</v>
      </c>
      <c r="L520" s="12">
        <f>Table1[[#This Row],[บท 1 '[10']]]+Table1[[#This Row],[บท 2 '[10']]]+Table1[[#This Row],[บท 3 '[5']]]</f>
        <v>25</v>
      </c>
      <c r="M520" s="12">
        <f>IF(Table1[[#This Row],[ซ่อมแล้วกลางภาค]]="ซ่อมแล้ว",10,Table1[[#This Row],[MID '[20']2]])</f>
        <v>17</v>
      </c>
      <c r="N520" s="12">
        <f>ROUND(COUNTIF(Table1[[#This Row],[แบบฝึก 4.1]:[ท้ายบท 4]],"&lt;&gt;ยังไม่ส่ง")*8/2+IF(Table1[[#This Row],[Quiz 4]]&lt;&gt;"ยังไม่ส่ง",Table1[[#This Row],[Quiz 4]]*2/10,0),0)</f>
        <v>10</v>
      </c>
      <c r="O520" s="12"/>
      <c r="P520" s="13">
        <f>ROUND(COUNTIF(Table1[[#This Row],[แบบฝึก 5.1]:[ท้ายบท 5]],"&lt;&gt;ยังไม่ส่ง")*8/3+IF(Table1[[#This Row],[Quiz 5]]&lt;&gt;"ยังไม่ส่ง",Table1[[#This Row],[Quiz 5]]*2/10,0),0)</f>
        <v>9</v>
      </c>
      <c r="Q520" s="12">
        <f>Table1[[#This Row],[บท 4 '[10']]]+Table1[[#This Row],[นำเสนอ '[5']]]+Table1[[#This Row],[บท 5 '[10']]]</f>
        <v>19</v>
      </c>
      <c r="R520" s="12">
        <f>Table1[[#This Row],[ก่อนกลางภาค '[25']]]+Table1[[#This Row],[กลางภาค '[20']]]+Table1[[#This Row],[หลังกลางภาค '[25']]]</f>
        <v>61</v>
      </c>
      <c r="S520" s="12"/>
      <c r="T520" s="12">
        <f>Table1[[#This Row],[ปลายภาค '[30']]]+Table1[[#This Row],[ก่อนปลายภาค '[70']]]</f>
        <v>61</v>
      </c>
      <c r="U520" s="11">
        <f t="shared" si="8"/>
        <v>2</v>
      </c>
      <c r="V520" s="5" t="str">
        <f>IF(_xlfn.XLOOKUP(Table1[[#This Row],[email]],กิจกรรม_11[Email],กิจกรรม_11[Completion time],0)&lt;&gt;0,"ส่งแล้ว","ยังไม่ส่ง")</f>
        <v>ส่งแล้ว</v>
      </c>
      <c r="W520" s="5" t="str">
        <f>IF(_xlfn.XLOOKUP(Table1[[#This Row],[email]],แบบฝึก_11[Email],แบบฝึก_11[Completion time],0)&lt;&gt;0,"ส่งแล้ว","ยังไม่ส่ง")</f>
        <v>ส่งแล้ว</v>
      </c>
      <c r="X520" s="5" t="str">
        <f>IF(_xlfn.XLOOKUP(Table1[[#This Row],[email]],แบบฝึก_12[Email],แบบฝึก_12[Completion time],0)&lt;&gt;0,"ส่งแล้ว","ยังไม่ส่ง")</f>
        <v>ส่งแล้ว</v>
      </c>
      <c r="Y520" s="5">
        <f>_xlfn.XLOOKUP(Table1[[#This Row],[email]],ท้ายบท_1[Email],ท้ายบท_1[Total points],"ยังไม่ส่ง")</f>
        <v>21</v>
      </c>
      <c r="Z520" s="4">
        <f>_xlfn.XLOOKUP(Table1[[#This Row],[email]],Quiz_1[Email],Quiz_1[Total points],"ยังไม่ส่ง")</f>
        <v>10</v>
      </c>
      <c r="AA520" s="5" t="str">
        <f>IF(_xlfn.XLOOKUP(Table1[[#This Row],[email]],แบบฝึก_21[Email],แบบฝึก_21[Completion time],0)&lt;&gt;0,"ส่งแล้ว","ยังไม่ส่ง")</f>
        <v>ส่งแล้ว</v>
      </c>
      <c r="AB520" s="5" t="str">
        <f>IF(_xlfn.XLOOKUP(Table1[[#This Row],[email]],แบบฝึก_22[Email],แบบฝึก_22[Completion time],0)&lt;&gt;0,"ส่งแล้ว","ยังไม่ส่ง")</f>
        <v>ส่งแล้ว</v>
      </c>
      <c r="AC520" s="5">
        <f>_xlfn.XLOOKUP(Table1[[#This Row],[email]],ท้ายบท_2[Email],ท้ายบท_2[Total points],"ยังไม่ส่ง")</f>
        <v>13</v>
      </c>
      <c r="AD520" s="5">
        <f>_xlfn.XLOOKUP(Table1[[#This Row],[email]],Quiz_2[Email],Quiz_2[Total points],"ยังไม่ส่ง")</f>
        <v>9</v>
      </c>
      <c r="AE520" s="5" t="str">
        <f>IF(_xlfn.XLOOKUP(Table1[[#This Row],[email]],แบบฝึก_31[Email],แบบฝึก_31[Completion time],0)&lt;&gt;0,"ส่งแล้ว","ยังไม่ส่ง")</f>
        <v>ส่งแล้ว</v>
      </c>
      <c r="AF520" s="5">
        <f>_xlfn.XLOOKUP(Table1[[#This Row],[email]],ท้ายบท_3[Email],ท้ายบท_3[Total points],"ยังไม่ส่ง")</f>
        <v>10</v>
      </c>
      <c r="AG520" s="5">
        <f>_xlfn.XLOOKUP(Table1[[#This Row],[email]],Quiz_3[Email],Quiz_3[Total points],"ยังไม่ส่ง")</f>
        <v>9</v>
      </c>
      <c r="AH520" s="12">
        <v>24</v>
      </c>
      <c r="AI520" s="14">
        <v>10</v>
      </c>
      <c r="AJ520" s="12">
        <f>ROUND((Table1[[#This Row],[mid '[20']]]+Table1[[#This Row],[mid '[10']]])/2,0)</f>
        <v>17</v>
      </c>
      <c r="AK520" s="5" t="str">
        <f>IF(_xlfn.XLOOKUP(Table1[[#This Row],[email]],แบบฝึก_41[Email],แบบฝึก_41[Completion time],0)&lt;&gt;0,"ส่งแล้ว","ยังไม่ส่ง")</f>
        <v>ส่งแล้ว</v>
      </c>
      <c r="AL520" s="5" t="str">
        <f>IF(_xlfn.XLOOKUP(Table1[[#This Row],[email]],ท้ายบท_4[Email],ท้ายบท_4[Total points],"ยังไม่ส่ง")&lt;&gt;0,"ส่งแล้ว","ยังไม่ส่ง")</f>
        <v>ส่งแล้ว</v>
      </c>
      <c r="AM520" s="5">
        <f>_xlfn.XLOOKUP(Table1[[#This Row],[email]],Quiz_4[Email],Quiz_4[Total points],"ยังไม่ส่ง")</f>
        <v>9</v>
      </c>
      <c r="AN520" s="5" t="str">
        <f>IF(_xlfn.XLOOKUP(Table1[[#This Row],[email]],แบบฝึก_51[Email],แบบฝึก_51[Completion time],0)&lt;&gt;0,"ส่งแล้ว","ยังไม่ส่ง")</f>
        <v>ส่งแล้ว</v>
      </c>
      <c r="AO520" s="5" t="str">
        <f>IF(_xlfn.XLOOKUP(Table1[[#This Row],[email]],แบบฝึก_52[Email],แบบฝึก_52[Completion time],0)&lt;&gt;0,"ส่งแล้ว","ยังไม่ส่ง")</f>
        <v>ส่งแล้ว</v>
      </c>
      <c r="AP520" s="5">
        <f>_xlfn.XLOOKUP(Table1[[#This Row],[email]],ท้ายบท_5[Email],ท้ายบท_5[Total points],"ยังไม่ส่ง")</f>
        <v>17</v>
      </c>
      <c r="AQ520" s="5">
        <f>_xlfn.XLOOKUP(Table1[[#This Row],[email]],Quiz_5[Email],Quiz_5[Total points],"ยังไม่ส่ง")</f>
        <v>7</v>
      </c>
      <c r="AR520" s="37"/>
      <c r="AS520" s="4" t="str">
        <f>IF(M520&lt;10,"ยังไม่ซ่อม",IF(Table1[[#This Row],[ซ่อมแล้วกลางภาค]]="ซ่อมแล้ว","ซ่อมแล้ว","ไม่ต้องซ่อม"))</f>
        <v>ไม่ต้องซ่อม</v>
      </c>
      <c r="BN520"/>
      <c r="BO520"/>
      <c r="BP520"/>
      <c r="BQ520"/>
    </row>
    <row r="521" spans="1:69" ht="19.5" x14ac:dyDescent="0.4">
      <c r="A521" s="21">
        <v>520</v>
      </c>
      <c r="B521" s="4">
        <v>14</v>
      </c>
      <c r="C521" s="4">
        <v>23</v>
      </c>
      <c r="D521" s="4" t="s">
        <v>33841</v>
      </c>
      <c r="E521" s="4" t="s">
        <v>32396</v>
      </c>
      <c r="F521" s="4" t="s">
        <v>33842</v>
      </c>
      <c r="G521" s="4" t="s">
        <v>33843</v>
      </c>
      <c r="H521" s="4" t="s">
        <v>33844</v>
      </c>
      <c r="I521" s="24">
        <f>ROUND(COUNTIF(Table1[[#This Row],[กิจกรรม 1.1]:[ท้ายบท 1]],"&lt;&gt;ยังไม่ส่ง")*2+IF(Table1[[#This Row],[Quiz 1]]&lt;&gt;"ยังไม่ส่ง",Table1[[#This Row],[Quiz 1]]*2/10,0),0)</f>
        <v>2</v>
      </c>
      <c r="J521" s="24">
        <f>ROUND(COUNTIF(Table1[[#This Row],[แบบฝึก 2.1]:[ท้ายบท 2]],"&lt;&gt;ยังไม่ส่ง")*8/3+IF(Table1[[#This Row],[Quiz 2]]&lt;&gt;"ยังไม่ส่ง",Table1[[#This Row],[Quiz 2]]*2/10,0),0)</f>
        <v>0</v>
      </c>
      <c r="K521" s="24">
        <f>ROUND(COUNTIF(Table1[[#This Row],[แบบฝึก 3.1]:[ท้ายบท 3]],"&lt;&gt;ยังไม่ส่ง")*3/2+IF(Table1[[#This Row],[Quiz 3]]&lt;&gt;"ยังไม่ส่ง",Table1[[#This Row],[Quiz 3]]*2/10,0),0)</f>
        <v>1</v>
      </c>
      <c r="L521" s="12">
        <f>Table1[[#This Row],[บท 1 '[10']]]+Table1[[#This Row],[บท 2 '[10']]]+Table1[[#This Row],[บท 3 '[5']]]</f>
        <v>3</v>
      </c>
      <c r="M521" s="12">
        <f>IF(Table1[[#This Row],[ซ่อมแล้วกลางภาค]]="ซ่อมแล้ว",10,Table1[[#This Row],[MID '[20']2]])</f>
        <v>8</v>
      </c>
      <c r="N521" s="12">
        <f>ROUND(COUNTIF(Table1[[#This Row],[แบบฝึก 4.1]:[ท้ายบท 4]],"&lt;&gt;ยังไม่ส่ง")*8/2+IF(Table1[[#This Row],[Quiz 4]]&lt;&gt;"ยังไม่ส่ง",Table1[[#This Row],[Quiz 4]]*2/10,0),0)</f>
        <v>10</v>
      </c>
      <c r="O521" s="12"/>
      <c r="P521" s="13">
        <f>ROUND(COUNTIF(Table1[[#This Row],[แบบฝึก 5.1]:[ท้ายบท 5]],"&lt;&gt;ยังไม่ส่ง")*8/3+IF(Table1[[#This Row],[Quiz 5]]&lt;&gt;"ยังไม่ส่ง",Table1[[#This Row],[Quiz 5]]*2/10,0),0)</f>
        <v>9</v>
      </c>
      <c r="Q521" s="12">
        <f>Table1[[#This Row],[บท 4 '[10']]]+Table1[[#This Row],[นำเสนอ '[5']]]+Table1[[#This Row],[บท 5 '[10']]]</f>
        <v>19</v>
      </c>
      <c r="R521" s="12">
        <f>Table1[[#This Row],[ก่อนกลางภาค '[25']]]+Table1[[#This Row],[กลางภาค '[20']]]+Table1[[#This Row],[หลังกลางภาค '[25']]]</f>
        <v>30</v>
      </c>
      <c r="S521" s="12"/>
      <c r="T521" s="12">
        <f>Table1[[#This Row],[ปลายภาค '[30']]]+Table1[[#This Row],[ก่อนปลายภาค '[70']]]</f>
        <v>30</v>
      </c>
      <c r="U521" s="11">
        <f t="shared" si="8"/>
        <v>0</v>
      </c>
      <c r="V521" s="5" t="str">
        <f>IF(_xlfn.XLOOKUP(Table1[[#This Row],[email]],กิจกรรม_11[Email],กิจกรรม_11[Completion time],0)&lt;&gt;0,"ส่งแล้ว","ยังไม่ส่ง")</f>
        <v>ส่งแล้ว</v>
      </c>
      <c r="W521" s="5" t="str">
        <f>IF(_xlfn.XLOOKUP(Table1[[#This Row],[email]],แบบฝึก_11[Email],แบบฝึก_11[Completion time],0)&lt;&gt;0,"ส่งแล้ว","ยังไม่ส่ง")</f>
        <v>ยังไม่ส่ง</v>
      </c>
      <c r="X521" s="5" t="str">
        <f>IF(_xlfn.XLOOKUP(Table1[[#This Row],[email]],แบบฝึก_12[Email],แบบฝึก_12[Completion time],0)&lt;&gt;0,"ส่งแล้ว","ยังไม่ส่ง")</f>
        <v>ยังไม่ส่ง</v>
      </c>
      <c r="Y521" s="5" t="str">
        <f>_xlfn.XLOOKUP(Table1[[#This Row],[email]],ท้ายบท_1[Email],ท้ายบท_1[Total points],"ยังไม่ส่ง")</f>
        <v>ยังไม่ส่ง</v>
      </c>
      <c r="Z521" s="4" t="str">
        <f>_xlfn.XLOOKUP(Table1[[#This Row],[email]],Quiz_1[Email],Quiz_1[Total points],"ยังไม่ส่ง")</f>
        <v>ยังไม่ส่ง</v>
      </c>
      <c r="AA521" s="5" t="str">
        <f>IF(_xlfn.XLOOKUP(Table1[[#This Row],[email]],แบบฝึก_21[Email],แบบฝึก_21[Completion time],0)&lt;&gt;0,"ส่งแล้ว","ยังไม่ส่ง")</f>
        <v>ยังไม่ส่ง</v>
      </c>
      <c r="AB521" s="5" t="str">
        <f>IF(_xlfn.XLOOKUP(Table1[[#This Row],[email]],แบบฝึก_22[Email],แบบฝึก_22[Completion time],0)&lt;&gt;0,"ส่งแล้ว","ยังไม่ส่ง")</f>
        <v>ยังไม่ส่ง</v>
      </c>
      <c r="AC521" s="5" t="str">
        <f>_xlfn.XLOOKUP(Table1[[#This Row],[email]],ท้ายบท_2[Email],ท้ายบท_2[Total points],"ยังไม่ส่ง")</f>
        <v>ยังไม่ส่ง</v>
      </c>
      <c r="AD521" s="5" t="str">
        <f>_xlfn.XLOOKUP(Table1[[#This Row],[email]],Quiz_2[Email],Quiz_2[Total points],"ยังไม่ส่ง")</f>
        <v>ยังไม่ส่ง</v>
      </c>
      <c r="AE521" s="5" t="str">
        <f>IF(_xlfn.XLOOKUP(Table1[[#This Row],[email]],แบบฝึก_31[Email],แบบฝึก_31[Completion time],0)&lt;&gt;0,"ส่งแล้ว","ยังไม่ส่ง")</f>
        <v>ยังไม่ส่ง</v>
      </c>
      <c r="AF521" s="5" t="str">
        <f>_xlfn.XLOOKUP(Table1[[#This Row],[email]],ท้ายบท_3[Email],ท้ายบท_3[Total points],"ยังไม่ส่ง")</f>
        <v>ยังไม่ส่ง</v>
      </c>
      <c r="AG521" s="5">
        <f>_xlfn.XLOOKUP(Table1[[#This Row],[email]],Quiz_3[Email],Quiz_3[Total points],"ยังไม่ส่ง")</f>
        <v>7</v>
      </c>
      <c r="AH521" s="12">
        <v>11</v>
      </c>
      <c r="AI521" s="14">
        <v>4</v>
      </c>
      <c r="AJ521" s="12">
        <f>ROUND((Table1[[#This Row],[mid '[20']]]+Table1[[#This Row],[mid '[10']]])/2,0)</f>
        <v>8</v>
      </c>
      <c r="AK521" s="5" t="str">
        <f>IF(_xlfn.XLOOKUP(Table1[[#This Row],[email]],แบบฝึก_41[Email],แบบฝึก_41[Completion time],0)&lt;&gt;0,"ส่งแล้ว","ยังไม่ส่ง")</f>
        <v>ส่งแล้ว</v>
      </c>
      <c r="AL521" s="5" t="str">
        <f>IF(_xlfn.XLOOKUP(Table1[[#This Row],[email]],ท้ายบท_4[Email],ท้ายบท_4[Total points],"ยังไม่ส่ง")&lt;&gt;0,"ส่งแล้ว","ยังไม่ส่ง")</f>
        <v>ส่งแล้ว</v>
      </c>
      <c r="AM521" s="5">
        <f>_xlfn.XLOOKUP(Table1[[#This Row],[email]],Quiz_4[Email],Quiz_4[Total points],"ยังไม่ส่ง")</f>
        <v>9</v>
      </c>
      <c r="AN521" s="5" t="str">
        <f>IF(_xlfn.XLOOKUP(Table1[[#This Row],[email]],แบบฝึก_51[Email],แบบฝึก_51[Completion time],0)&lt;&gt;0,"ส่งแล้ว","ยังไม่ส่ง")</f>
        <v>ส่งแล้ว</v>
      </c>
      <c r="AO521" s="5" t="str">
        <f>IF(_xlfn.XLOOKUP(Table1[[#This Row],[email]],แบบฝึก_52[Email],แบบฝึก_52[Completion time],0)&lt;&gt;0,"ส่งแล้ว","ยังไม่ส่ง")</f>
        <v>ส่งแล้ว</v>
      </c>
      <c r="AP521" s="5">
        <f>_xlfn.XLOOKUP(Table1[[#This Row],[email]],ท้ายบท_5[Email],ท้ายบท_5[Total points],"ยังไม่ส่ง")</f>
        <v>16</v>
      </c>
      <c r="AQ521" s="5">
        <f>_xlfn.XLOOKUP(Table1[[#This Row],[email]],Quiz_5[Email],Quiz_5[Total points],"ยังไม่ส่ง")</f>
        <v>7</v>
      </c>
      <c r="AR521" s="37"/>
      <c r="AS521" s="4" t="str">
        <f>IF(M521&lt;10,"ยังไม่ซ่อม",IF(Table1[[#This Row],[ซ่อมแล้วกลางภาค]]="ซ่อมแล้ว","ซ่อมแล้ว","ไม่ต้องซ่อม"))</f>
        <v>ยังไม่ซ่อม</v>
      </c>
      <c r="BN521"/>
      <c r="BO521"/>
      <c r="BP521"/>
      <c r="BQ521"/>
    </row>
    <row r="522" spans="1:69" ht="19.5" x14ac:dyDescent="0.4">
      <c r="A522" s="21">
        <v>521</v>
      </c>
      <c r="B522" s="4">
        <v>14</v>
      </c>
      <c r="C522" s="4">
        <v>24</v>
      </c>
      <c r="D522" s="4" t="s">
        <v>33845</v>
      </c>
      <c r="E522" s="4" t="s">
        <v>32396</v>
      </c>
      <c r="F522" s="4" t="s">
        <v>33846</v>
      </c>
      <c r="G522" s="4" t="s">
        <v>33847</v>
      </c>
      <c r="H522" s="4" t="s">
        <v>4739</v>
      </c>
      <c r="I522" s="24">
        <f>ROUND(COUNTIF(Table1[[#This Row],[กิจกรรม 1.1]:[ท้ายบท 1]],"&lt;&gt;ยังไม่ส่ง")*2+IF(Table1[[#This Row],[Quiz 1]]&lt;&gt;"ยังไม่ส่ง",Table1[[#This Row],[Quiz 1]]*2/10,0),0)</f>
        <v>10</v>
      </c>
      <c r="J522" s="24">
        <f>ROUND(COUNTIF(Table1[[#This Row],[แบบฝึก 2.1]:[ท้ายบท 2]],"&lt;&gt;ยังไม่ส่ง")*8/3+IF(Table1[[#This Row],[Quiz 2]]&lt;&gt;"ยังไม่ส่ง",Table1[[#This Row],[Quiz 2]]*2/10,0),0)</f>
        <v>10</v>
      </c>
      <c r="K522" s="24">
        <f>ROUND(COUNTIF(Table1[[#This Row],[แบบฝึก 3.1]:[ท้ายบท 3]],"&lt;&gt;ยังไม่ส่ง")*3/2+IF(Table1[[#This Row],[Quiz 3]]&lt;&gt;"ยังไม่ส่ง",Table1[[#This Row],[Quiz 3]]*2/10,0),0)</f>
        <v>4</v>
      </c>
      <c r="L522" s="12">
        <f>Table1[[#This Row],[บท 1 '[10']]]+Table1[[#This Row],[บท 2 '[10']]]+Table1[[#This Row],[บท 3 '[5']]]</f>
        <v>24</v>
      </c>
      <c r="M522" s="12">
        <f>IF(Table1[[#This Row],[ซ่อมแล้วกลางภาค]]="ซ่อมแล้ว",10,Table1[[#This Row],[MID '[20']2]])</f>
        <v>7</v>
      </c>
      <c r="N522" s="12">
        <f>ROUND(COUNTIF(Table1[[#This Row],[แบบฝึก 4.1]:[ท้ายบท 4]],"&lt;&gt;ยังไม่ส่ง")*8/2+IF(Table1[[#This Row],[Quiz 4]]&lt;&gt;"ยังไม่ส่ง",Table1[[#This Row],[Quiz 4]]*2/10,0),0)</f>
        <v>10</v>
      </c>
      <c r="O522" s="12"/>
      <c r="P522" s="13">
        <f>ROUND(COUNTIF(Table1[[#This Row],[แบบฝึก 5.1]:[ท้ายบท 5]],"&lt;&gt;ยังไม่ส่ง")*8/3+IF(Table1[[#This Row],[Quiz 5]]&lt;&gt;"ยังไม่ส่ง",Table1[[#This Row],[Quiz 5]]*2/10,0),0)</f>
        <v>9</v>
      </c>
      <c r="Q522" s="12">
        <f>Table1[[#This Row],[บท 4 '[10']]]+Table1[[#This Row],[นำเสนอ '[5']]]+Table1[[#This Row],[บท 5 '[10']]]</f>
        <v>19</v>
      </c>
      <c r="R522" s="12">
        <f>Table1[[#This Row],[ก่อนกลางภาค '[25']]]+Table1[[#This Row],[กลางภาค '[20']]]+Table1[[#This Row],[หลังกลางภาค '[25']]]</f>
        <v>50</v>
      </c>
      <c r="S522" s="12"/>
      <c r="T522" s="12">
        <f>Table1[[#This Row],[ปลายภาค '[30']]]+Table1[[#This Row],[ก่อนปลายภาค '[70']]]</f>
        <v>50</v>
      </c>
      <c r="U522" s="11">
        <f t="shared" si="8"/>
        <v>1</v>
      </c>
      <c r="V522" s="5" t="str">
        <f>IF(_xlfn.XLOOKUP(Table1[[#This Row],[email]],กิจกรรม_11[Email],กิจกรรม_11[Completion time],0)&lt;&gt;0,"ส่งแล้ว","ยังไม่ส่ง")</f>
        <v>ส่งแล้ว</v>
      </c>
      <c r="W522" s="5" t="str">
        <f>IF(_xlfn.XLOOKUP(Table1[[#This Row],[email]],แบบฝึก_11[Email],แบบฝึก_11[Completion time],0)&lt;&gt;0,"ส่งแล้ว","ยังไม่ส่ง")</f>
        <v>ส่งแล้ว</v>
      </c>
      <c r="X522" s="5" t="str">
        <f>IF(_xlfn.XLOOKUP(Table1[[#This Row],[email]],แบบฝึก_12[Email],แบบฝึก_12[Completion time],0)&lt;&gt;0,"ส่งแล้ว","ยังไม่ส่ง")</f>
        <v>ส่งแล้ว</v>
      </c>
      <c r="Y522" s="5">
        <f>_xlfn.XLOOKUP(Table1[[#This Row],[email]],ท้ายบท_1[Email],ท้ายบท_1[Total points],"ยังไม่ส่ง")</f>
        <v>17</v>
      </c>
      <c r="Z522" s="4">
        <f>_xlfn.XLOOKUP(Table1[[#This Row],[email]],Quiz_1[Email],Quiz_1[Total points],"ยังไม่ส่ง")</f>
        <v>8</v>
      </c>
      <c r="AA522" s="5" t="str">
        <f>IF(_xlfn.XLOOKUP(Table1[[#This Row],[email]],แบบฝึก_21[Email],แบบฝึก_21[Completion time],0)&lt;&gt;0,"ส่งแล้ว","ยังไม่ส่ง")</f>
        <v>ส่งแล้ว</v>
      </c>
      <c r="AB522" s="5" t="str">
        <f>IF(_xlfn.XLOOKUP(Table1[[#This Row],[email]],แบบฝึก_22[Email],แบบฝึก_22[Completion time],0)&lt;&gt;0,"ส่งแล้ว","ยังไม่ส่ง")</f>
        <v>ส่งแล้ว</v>
      </c>
      <c r="AC522" s="5">
        <f>_xlfn.XLOOKUP(Table1[[#This Row],[email]],ท้ายบท_2[Email],ท้ายบท_2[Total points],"ยังไม่ส่ง")</f>
        <v>8</v>
      </c>
      <c r="AD522" s="5">
        <f>_xlfn.XLOOKUP(Table1[[#This Row],[email]],Quiz_2[Email],Quiz_2[Total points],"ยังไม่ส่ง")</f>
        <v>9</v>
      </c>
      <c r="AE522" s="5" t="str">
        <f>IF(_xlfn.XLOOKUP(Table1[[#This Row],[email]],แบบฝึก_31[Email],แบบฝึก_31[Completion time],0)&lt;&gt;0,"ส่งแล้ว","ยังไม่ส่ง")</f>
        <v>ส่งแล้ว</v>
      </c>
      <c r="AF522" s="5">
        <f>_xlfn.XLOOKUP(Table1[[#This Row],[email]],ท้ายบท_3[Email],ท้ายบท_3[Total points],"ยังไม่ส่ง")</f>
        <v>10</v>
      </c>
      <c r="AG522" s="5">
        <f>_xlfn.XLOOKUP(Table1[[#This Row],[email]],Quiz_3[Email],Quiz_3[Total points],"ยังไม่ส่ง")</f>
        <v>6</v>
      </c>
      <c r="AH522" s="12">
        <v>13</v>
      </c>
      <c r="AI522" s="14">
        <v>0</v>
      </c>
      <c r="AJ522" s="12">
        <f>ROUND((Table1[[#This Row],[mid '[20']]]+Table1[[#This Row],[mid '[10']]])/2,0)</f>
        <v>7</v>
      </c>
      <c r="AK522" s="5" t="str">
        <f>IF(_xlfn.XLOOKUP(Table1[[#This Row],[email]],แบบฝึก_41[Email],แบบฝึก_41[Completion time],0)&lt;&gt;0,"ส่งแล้ว","ยังไม่ส่ง")</f>
        <v>ส่งแล้ว</v>
      </c>
      <c r="AL522" s="5" t="str">
        <f>IF(_xlfn.XLOOKUP(Table1[[#This Row],[email]],ท้ายบท_4[Email],ท้ายบท_4[Total points],"ยังไม่ส่ง")&lt;&gt;0,"ส่งแล้ว","ยังไม่ส่ง")</f>
        <v>ส่งแล้ว</v>
      </c>
      <c r="AM522" s="5">
        <f>_xlfn.XLOOKUP(Table1[[#This Row],[email]],Quiz_4[Email],Quiz_4[Total points],"ยังไม่ส่ง")</f>
        <v>8</v>
      </c>
      <c r="AN522" s="5" t="str">
        <f>IF(_xlfn.XLOOKUP(Table1[[#This Row],[email]],แบบฝึก_51[Email],แบบฝึก_51[Completion time],0)&lt;&gt;0,"ส่งแล้ว","ยังไม่ส่ง")</f>
        <v>ส่งแล้ว</v>
      </c>
      <c r="AO522" s="5" t="str">
        <f>IF(_xlfn.XLOOKUP(Table1[[#This Row],[email]],แบบฝึก_52[Email],แบบฝึก_52[Completion time],0)&lt;&gt;0,"ส่งแล้ว","ยังไม่ส่ง")</f>
        <v>ส่งแล้ว</v>
      </c>
      <c r="AP522" s="5">
        <f>_xlfn.XLOOKUP(Table1[[#This Row],[email]],ท้ายบท_5[Email],ท้ายบท_5[Total points],"ยังไม่ส่ง")</f>
        <v>12</v>
      </c>
      <c r="AQ522" s="5">
        <f>_xlfn.XLOOKUP(Table1[[#This Row],[email]],Quiz_5[Email],Quiz_5[Total points],"ยังไม่ส่ง")</f>
        <v>6</v>
      </c>
      <c r="AR522" s="37"/>
      <c r="AS522" s="4" t="str">
        <f>IF(M522&lt;10,"ยังไม่ซ่อม",IF(Table1[[#This Row],[ซ่อมแล้วกลางภาค]]="ซ่อมแล้ว","ซ่อมแล้ว","ไม่ต้องซ่อม"))</f>
        <v>ยังไม่ซ่อม</v>
      </c>
      <c r="BN522"/>
      <c r="BO522"/>
      <c r="BP522"/>
      <c r="BQ522"/>
    </row>
    <row r="523" spans="1:69" ht="19.5" x14ac:dyDescent="0.4">
      <c r="A523" s="21">
        <v>522</v>
      </c>
      <c r="B523" s="4">
        <v>14</v>
      </c>
      <c r="C523" s="4">
        <v>25</v>
      </c>
      <c r="D523" s="4" t="s">
        <v>33848</v>
      </c>
      <c r="E523" s="4" t="s">
        <v>32396</v>
      </c>
      <c r="F523" s="4" t="s">
        <v>33849</v>
      </c>
      <c r="G523" s="4" t="s">
        <v>33850</v>
      </c>
      <c r="H523" s="4" t="s">
        <v>33851</v>
      </c>
      <c r="I523" s="24">
        <f>ROUND(COUNTIF(Table1[[#This Row],[กิจกรรม 1.1]:[ท้ายบท 1]],"&lt;&gt;ยังไม่ส่ง")*2+IF(Table1[[#This Row],[Quiz 1]]&lt;&gt;"ยังไม่ส่ง",Table1[[#This Row],[Quiz 1]]*2/10,0),0)</f>
        <v>0</v>
      </c>
      <c r="J523" s="24">
        <f>ROUND(COUNTIF(Table1[[#This Row],[แบบฝึก 2.1]:[ท้ายบท 2]],"&lt;&gt;ยังไม่ส่ง")*8/3+IF(Table1[[#This Row],[Quiz 2]]&lt;&gt;"ยังไม่ส่ง",Table1[[#This Row],[Quiz 2]]*2/10,0),0)</f>
        <v>0</v>
      </c>
      <c r="K523" s="24">
        <f>ROUND(COUNTIF(Table1[[#This Row],[แบบฝึก 3.1]:[ท้ายบท 3]],"&lt;&gt;ยังไม่ส่ง")*3/2+IF(Table1[[#This Row],[Quiz 3]]&lt;&gt;"ยังไม่ส่ง",Table1[[#This Row],[Quiz 3]]*2/10,0),0)</f>
        <v>0</v>
      </c>
      <c r="L523" s="12">
        <f>Table1[[#This Row],[บท 1 '[10']]]+Table1[[#This Row],[บท 2 '[10']]]+Table1[[#This Row],[บท 3 '[5']]]</f>
        <v>0</v>
      </c>
      <c r="M523" s="12">
        <f>IF(Table1[[#This Row],[ซ่อมแล้วกลางภาค]]="ซ่อมแล้ว",10,Table1[[#This Row],[MID '[20']2]])</f>
        <v>14</v>
      </c>
      <c r="N523" s="12">
        <f>ROUND(COUNTIF(Table1[[#This Row],[แบบฝึก 4.1]:[ท้ายบท 4]],"&lt;&gt;ยังไม่ส่ง")*8/2+IF(Table1[[#This Row],[Quiz 4]]&lt;&gt;"ยังไม่ส่ง",Table1[[#This Row],[Quiz 4]]*2/10,0),0)</f>
        <v>9</v>
      </c>
      <c r="O523" s="12"/>
      <c r="P523" s="13">
        <f>ROUND(COUNTIF(Table1[[#This Row],[แบบฝึก 5.1]:[ท้ายบท 5]],"&lt;&gt;ยังไม่ส่ง")*8/3+IF(Table1[[#This Row],[Quiz 5]]&lt;&gt;"ยังไม่ส่ง",Table1[[#This Row],[Quiz 5]]*2/10,0),0)</f>
        <v>9</v>
      </c>
      <c r="Q523" s="12">
        <f>Table1[[#This Row],[บท 4 '[10']]]+Table1[[#This Row],[นำเสนอ '[5']]]+Table1[[#This Row],[บท 5 '[10']]]</f>
        <v>18</v>
      </c>
      <c r="R523" s="12">
        <f>Table1[[#This Row],[ก่อนกลางภาค '[25']]]+Table1[[#This Row],[กลางภาค '[20']]]+Table1[[#This Row],[หลังกลางภาค '[25']]]</f>
        <v>32</v>
      </c>
      <c r="S523" s="12"/>
      <c r="T523" s="12">
        <f>Table1[[#This Row],[ปลายภาค '[30']]]+Table1[[#This Row],[ก่อนปลายภาค '[70']]]</f>
        <v>32</v>
      </c>
      <c r="U523" s="11">
        <f t="shared" si="8"/>
        <v>0</v>
      </c>
      <c r="V523" s="5" t="str">
        <f>IF(_xlfn.XLOOKUP(Table1[[#This Row],[email]],กิจกรรม_11[Email],กิจกรรม_11[Completion time],0)&lt;&gt;0,"ส่งแล้ว","ยังไม่ส่ง")</f>
        <v>ยังไม่ส่ง</v>
      </c>
      <c r="W523" s="5" t="str">
        <f>IF(_xlfn.XLOOKUP(Table1[[#This Row],[email]],แบบฝึก_11[Email],แบบฝึก_11[Completion time],0)&lt;&gt;0,"ส่งแล้ว","ยังไม่ส่ง")</f>
        <v>ยังไม่ส่ง</v>
      </c>
      <c r="X523" s="5" t="str">
        <f>IF(_xlfn.XLOOKUP(Table1[[#This Row],[email]],แบบฝึก_12[Email],แบบฝึก_12[Completion time],0)&lt;&gt;0,"ส่งแล้ว","ยังไม่ส่ง")</f>
        <v>ยังไม่ส่ง</v>
      </c>
      <c r="Y523" s="5" t="str">
        <f>_xlfn.XLOOKUP(Table1[[#This Row],[email]],ท้ายบท_1[Email],ท้ายบท_1[Total points],"ยังไม่ส่ง")</f>
        <v>ยังไม่ส่ง</v>
      </c>
      <c r="Z523" s="4" t="str">
        <f>_xlfn.XLOOKUP(Table1[[#This Row],[email]],Quiz_1[Email],Quiz_1[Total points],"ยังไม่ส่ง")</f>
        <v>ยังไม่ส่ง</v>
      </c>
      <c r="AA523" s="5" t="str">
        <f>IF(_xlfn.XLOOKUP(Table1[[#This Row],[email]],แบบฝึก_21[Email],แบบฝึก_21[Completion time],0)&lt;&gt;0,"ส่งแล้ว","ยังไม่ส่ง")</f>
        <v>ยังไม่ส่ง</v>
      </c>
      <c r="AB523" s="5" t="str">
        <f>IF(_xlfn.XLOOKUP(Table1[[#This Row],[email]],แบบฝึก_22[Email],แบบฝึก_22[Completion time],0)&lt;&gt;0,"ส่งแล้ว","ยังไม่ส่ง")</f>
        <v>ยังไม่ส่ง</v>
      </c>
      <c r="AC523" s="5" t="str">
        <f>_xlfn.XLOOKUP(Table1[[#This Row],[email]],ท้ายบท_2[Email],ท้ายบท_2[Total points],"ยังไม่ส่ง")</f>
        <v>ยังไม่ส่ง</v>
      </c>
      <c r="AD523" s="5" t="str">
        <f>_xlfn.XLOOKUP(Table1[[#This Row],[email]],Quiz_2[Email],Quiz_2[Total points],"ยังไม่ส่ง")</f>
        <v>ยังไม่ส่ง</v>
      </c>
      <c r="AE523" s="5" t="str">
        <f>IF(_xlfn.XLOOKUP(Table1[[#This Row],[email]],แบบฝึก_31[Email],แบบฝึก_31[Completion time],0)&lt;&gt;0,"ส่งแล้ว","ยังไม่ส่ง")</f>
        <v>ยังไม่ส่ง</v>
      </c>
      <c r="AF523" s="5" t="str">
        <f>_xlfn.XLOOKUP(Table1[[#This Row],[email]],ท้ายบท_3[Email],ท้ายบท_3[Total points],"ยังไม่ส่ง")</f>
        <v>ยังไม่ส่ง</v>
      </c>
      <c r="AG523" s="5" t="str">
        <f>_xlfn.XLOOKUP(Table1[[#This Row],[email]],Quiz_3[Email],Quiz_3[Total points],"ยังไม่ส่ง")</f>
        <v>ยังไม่ส่ง</v>
      </c>
      <c r="AH523" s="12">
        <v>24</v>
      </c>
      <c r="AI523" s="14">
        <v>4</v>
      </c>
      <c r="AJ523" s="12">
        <f>ROUND((Table1[[#This Row],[mid '[20']]]+Table1[[#This Row],[mid '[10']]])/2,0)</f>
        <v>14</v>
      </c>
      <c r="AK523" s="5" t="str">
        <f>IF(_xlfn.XLOOKUP(Table1[[#This Row],[email]],แบบฝึก_41[Email],แบบฝึก_41[Completion time],0)&lt;&gt;0,"ส่งแล้ว","ยังไม่ส่ง")</f>
        <v>ส่งแล้ว</v>
      </c>
      <c r="AL523" s="5" t="str">
        <f>IF(_xlfn.XLOOKUP(Table1[[#This Row],[email]],ท้ายบท_4[Email],ท้ายบท_4[Total points],"ยังไม่ส่ง")&lt;&gt;0,"ส่งแล้ว","ยังไม่ส่ง")</f>
        <v>ส่งแล้ว</v>
      </c>
      <c r="AM523" s="5">
        <f>_xlfn.XLOOKUP(Table1[[#This Row],[email]],Quiz_4[Email],Quiz_4[Total points],"ยังไม่ส่ง")</f>
        <v>7</v>
      </c>
      <c r="AN523" s="5" t="str">
        <f>IF(_xlfn.XLOOKUP(Table1[[#This Row],[email]],แบบฝึก_51[Email],แบบฝึก_51[Completion time],0)&lt;&gt;0,"ส่งแล้ว","ยังไม่ส่ง")</f>
        <v>ส่งแล้ว</v>
      </c>
      <c r="AO523" s="5" t="str">
        <f>IF(_xlfn.XLOOKUP(Table1[[#This Row],[email]],แบบฝึก_52[Email],แบบฝึก_52[Completion time],0)&lt;&gt;0,"ส่งแล้ว","ยังไม่ส่ง")</f>
        <v>ส่งแล้ว</v>
      </c>
      <c r="AP523" s="5">
        <f>_xlfn.XLOOKUP(Table1[[#This Row],[email]],ท้ายบท_5[Email],ท้ายบท_5[Total points],"ยังไม่ส่ง")</f>
        <v>17</v>
      </c>
      <c r="AQ523" s="5">
        <f>_xlfn.XLOOKUP(Table1[[#This Row],[email]],Quiz_5[Email],Quiz_5[Total points],"ยังไม่ส่ง")</f>
        <v>6</v>
      </c>
      <c r="AR523" s="37"/>
      <c r="AS523" s="4" t="str">
        <f>IF(M523&lt;10,"ยังไม่ซ่อม",IF(Table1[[#This Row],[ซ่อมแล้วกลางภาค]]="ซ่อมแล้ว","ซ่อมแล้ว","ไม่ต้องซ่อม"))</f>
        <v>ไม่ต้องซ่อม</v>
      </c>
      <c r="BN523"/>
      <c r="BO523"/>
      <c r="BP523"/>
      <c r="BQ523"/>
    </row>
    <row r="524" spans="1:69" ht="19.5" x14ac:dyDescent="0.4">
      <c r="A524" s="21">
        <v>523</v>
      </c>
      <c r="B524" s="4">
        <v>14</v>
      </c>
      <c r="C524" s="4">
        <v>26</v>
      </c>
      <c r="D524" s="4" t="s">
        <v>33852</v>
      </c>
      <c r="E524" s="4" t="s">
        <v>32396</v>
      </c>
      <c r="F524" s="4" t="s">
        <v>32502</v>
      </c>
      <c r="G524" s="4" t="s">
        <v>33853</v>
      </c>
      <c r="H524" s="4" t="s">
        <v>32138</v>
      </c>
      <c r="I524" s="24">
        <f>ROUND(COUNTIF(Table1[[#This Row],[กิจกรรม 1.1]:[ท้ายบท 1]],"&lt;&gt;ยังไม่ส่ง")*2+IF(Table1[[#This Row],[Quiz 1]]&lt;&gt;"ยังไม่ส่ง",Table1[[#This Row],[Quiz 1]]*2/10,0),0)</f>
        <v>10</v>
      </c>
      <c r="J524" s="24">
        <f>ROUND(COUNTIF(Table1[[#This Row],[แบบฝึก 2.1]:[ท้ายบท 2]],"&lt;&gt;ยังไม่ส่ง")*8/3+IF(Table1[[#This Row],[Quiz 2]]&lt;&gt;"ยังไม่ส่ง",Table1[[#This Row],[Quiz 2]]*2/10,0),0)</f>
        <v>10</v>
      </c>
      <c r="K524" s="24">
        <f>ROUND(COUNTIF(Table1[[#This Row],[แบบฝึก 3.1]:[ท้ายบท 3]],"&lt;&gt;ยังไม่ส่ง")*3/2+IF(Table1[[#This Row],[Quiz 3]]&lt;&gt;"ยังไม่ส่ง",Table1[[#This Row],[Quiz 3]]*2/10,0),0)</f>
        <v>4</v>
      </c>
      <c r="L524" s="12">
        <f>Table1[[#This Row],[บท 1 '[10']]]+Table1[[#This Row],[บท 2 '[10']]]+Table1[[#This Row],[บท 3 '[5']]]</f>
        <v>24</v>
      </c>
      <c r="M524" s="12">
        <f>IF(Table1[[#This Row],[ซ่อมแล้วกลางภาค]]="ซ่อมแล้ว",10,Table1[[#This Row],[MID '[20']2]])</f>
        <v>10</v>
      </c>
      <c r="N524" s="12">
        <f>ROUND(COUNTIF(Table1[[#This Row],[แบบฝึก 4.1]:[ท้ายบท 4]],"&lt;&gt;ยังไม่ส่ง")*8/2+IF(Table1[[#This Row],[Quiz 4]]&lt;&gt;"ยังไม่ส่ง",Table1[[#This Row],[Quiz 4]]*2/10,0),0)</f>
        <v>10</v>
      </c>
      <c r="O524" s="12"/>
      <c r="P524" s="13">
        <f>ROUND(COUNTIF(Table1[[#This Row],[แบบฝึก 5.1]:[ท้ายบท 5]],"&lt;&gt;ยังไม่ส่ง")*8/3+IF(Table1[[#This Row],[Quiz 5]]&lt;&gt;"ยังไม่ส่ง",Table1[[#This Row],[Quiz 5]]*2/10,0),0)</f>
        <v>9</v>
      </c>
      <c r="Q524" s="12">
        <f>Table1[[#This Row],[บท 4 '[10']]]+Table1[[#This Row],[นำเสนอ '[5']]]+Table1[[#This Row],[บท 5 '[10']]]</f>
        <v>19</v>
      </c>
      <c r="R524" s="12">
        <f>Table1[[#This Row],[ก่อนกลางภาค '[25']]]+Table1[[#This Row],[กลางภาค '[20']]]+Table1[[#This Row],[หลังกลางภาค '[25']]]</f>
        <v>53</v>
      </c>
      <c r="S524" s="12"/>
      <c r="T524" s="12">
        <f>Table1[[#This Row],[ปลายภาค '[30']]]+Table1[[#This Row],[ก่อนปลายภาค '[70']]]</f>
        <v>53</v>
      </c>
      <c r="U524" s="11">
        <f t="shared" si="8"/>
        <v>1</v>
      </c>
      <c r="V524" s="5" t="str">
        <f>IF(_xlfn.XLOOKUP(Table1[[#This Row],[email]],กิจกรรม_11[Email],กิจกรรม_11[Completion time],0)&lt;&gt;0,"ส่งแล้ว","ยังไม่ส่ง")</f>
        <v>ส่งแล้ว</v>
      </c>
      <c r="W524" s="5" t="str">
        <f>IF(_xlfn.XLOOKUP(Table1[[#This Row],[email]],แบบฝึก_11[Email],แบบฝึก_11[Completion time],0)&lt;&gt;0,"ส่งแล้ว","ยังไม่ส่ง")</f>
        <v>ส่งแล้ว</v>
      </c>
      <c r="X524" s="5" t="str">
        <f>IF(_xlfn.XLOOKUP(Table1[[#This Row],[email]],แบบฝึก_12[Email],แบบฝึก_12[Completion time],0)&lt;&gt;0,"ส่งแล้ว","ยังไม่ส่ง")</f>
        <v>ส่งแล้ว</v>
      </c>
      <c r="Y524" s="5">
        <f>_xlfn.XLOOKUP(Table1[[#This Row],[email]],ท้ายบท_1[Email],ท้ายบท_1[Total points],"ยังไม่ส่ง")</f>
        <v>19</v>
      </c>
      <c r="Z524" s="4">
        <f>_xlfn.XLOOKUP(Table1[[#This Row],[email]],Quiz_1[Email],Quiz_1[Total points],"ยังไม่ส่ง")</f>
        <v>9</v>
      </c>
      <c r="AA524" s="5" t="str">
        <f>IF(_xlfn.XLOOKUP(Table1[[#This Row],[email]],แบบฝึก_21[Email],แบบฝึก_21[Completion time],0)&lt;&gt;0,"ส่งแล้ว","ยังไม่ส่ง")</f>
        <v>ส่งแล้ว</v>
      </c>
      <c r="AB524" s="5" t="str">
        <f>IF(_xlfn.XLOOKUP(Table1[[#This Row],[email]],แบบฝึก_22[Email],แบบฝึก_22[Completion time],0)&lt;&gt;0,"ส่งแล้ว","ยังไม่ส่ง")</f>
        <v>ส่งแล้ว</v>
      </c>
      <c r="AC524" s="5">
        <f>_xlfn.XLOOKUP(Table1[[#This Row],[email]],ท้ายบท_2[Email],ท้ายบท_2[Total points],"ยังไม่ส่ง")</f>
        <v>13</v>
      </c>
      <c r="AD524" s="5">
        <f>_xlfn.XLOOKUP(Table1[[#This Row],[email]],Quiz_2[Email],Quiz_2[Total points],"ยังไม่ส่ง")</f>
        <v>8</v>
      </c>
      <c r="AE524" s="5" t="str">
        <f>IF(_xlfn.XLOOKUP(Table1[[#This Row],[email]],แบบฝึก_31[Email],แบบฝึก_31[Completion time],0)&lt;&gt;0,"ส่งแล้ว","ยังไม่ส่ง")</f>
        <v>ส่งแล้ว</v>
      </c>
      <c r="AF524" s="5">
        <f>_xlfn.XLOOKUP(Table1[[#This Row],[email]],ท้ายบท_3[Email],ท้ายบท_3[Total points],"ยังไม่ส่ง")</f>
        <v>10</v>
      </c>
      <c r="AG524" s="5">
        <f>_xlfn.XLOOKUP(Table1[[#This Row],[email]],Quiz_3[Email],Quiz_3[Total points],"ยังไม่ส่ง")</f>
        <v>7</v>
      </c>
      <c r="AH524" s="12">
        <v>8</v>
      </c>
      <c r="AI524" s="14">
        <v>7</v>
      </c>
      <c r="AJ524" s="12">
        <f>ROUND((Table1[[#This Row],[mid '[20']]]+Table1[[#This Row],[mid '[10']]])/2,0)</f>
        <v>8</v>
      </c>
      <c r="AK524" s="5" t="str">
        <f>IF(_xlfn.XLOOKUP(Table1[[#This Row],[email]],แบบฝึก_41[Email],แบบฝึก_41[Completion time],0)&lt;&gt;0,"ส่งแล้ว","ยังไม่ส่ง")</f>
        <v>ส่งแล้ว</v>
      </c>
      <c r="AL524" s="5" t="str">
        <f>IF(_xlfn.XLOOKUP(Table1[[#This Row],[email]],ท้ายบท_4[Email],ท้ายบท_4[Total points],"ยังไม่ส่ง")&lt;&gt;0,"ส่งแล้ว","ยังไม่ส่ง")</f>
        <v>ส่งแล้ว</v>
      </c>
      <c r="AM524" s="5">
        <f>_xlfn.XLOOKUP(Table1[[#This Row],[email]],Quiz_4[Email],Quiz_4[Total points],"ยังไม่ส่ง")</f>
        <v>8</v>
      </c>
      <c r="AN524" s="5" t="str">
        <f>IF(_xlfn.XLOOKUP(Table1[[#This Row],[email]],แบบฝึก_51[Email],แบบฝึก_51[Completion time],0)&lt;&gt;0,"ส่งแล้ว","ยังไม่ส่ง")</f>
        <v>ส่งแล้ว</v>
      </c>
      <c r="AO524" s="5" t="str">
        <f>IF(_xlfn.XLOOKUP(Table1[[#This Row],[email]],แบบฝึก_52[Email],แบบฝึก_52[Completion time],0)&lt;&gt;0,"ส่งแล้ว","ยังไม่ส่ง")</f>
        <v>ส่งแล้ว</v>
      </c>
      <c r="AP524" s="5">
        <f>_xlfn.XLOOKUP(Table1[[#This Row],[email]],ท้ายบท_5[Email],ท้ายบท_5[Total points],"ยังไม่ส่ง")</f>
        <v>16</v>
      </c>
      <c r="AQ524" s="5">
        <f>_xlfn.XLOOKUP(Table1[[#This Row],[email]],Quiz_5[Email],Quiz_5[Total points],"ยังไม่ส่ง")</f>
        <v>7</v>
      </c>
      <c r="AR524" s="37" t="s">
        <v>33118</v>
      </c>
      <c r="AS524" s="4" t="str">
        <f>IF(M524&lt;10,"ยังไม่ซ่อม",IF(Table1[[#This Row],[ซ่อมแล้วกลางภาค]]="ซ่อมแล้ว","ซ่อมแล้ว","ไม่ต้องซ่อม"))</f>
        <v>ซ่อมแล้ว</v>
      </c>
      <c r="BN524"/>
      <c r="BO524"/>
      <c r="BP524"/>
      <c r="BQ524"/>
    </row>
    <row r="525" spans="1:69" ht="19.5" x14ac:dyDescent="0.4">
      <c r="A525" s="21">
        <v>524</v>
      </c>
      <c r="B525" s="4">
        <v>14</v>
      </c>
      <c r="C525" s="4">
        <v>27</v>
      </c>
      <c r="D525" s="4" t="s">
        <v>33854</v>
      </c>
      <c r="E525" s="4" t="s">
        <v>32396</v>
      </c>
      <c r="F525" s="4" t="s">
        <v>33855</v>
      </c>
      <c r="G525" s="4" t="s">
        <v>33856</v>
      </c>
      <c r="H525" s="4" t="s">
        <v>33857</v>
      </c>
      <c r="I525" s="24">
        <f>ROUND(COUNTIF(Table1[[#This Row],[กิจกรรม 1.1]:[ท้ายบท 1]],"&lt;&gt;ยังไม่ส่ง")*2+IF(Table1[[#This Row],[Quiz 1]]&lt;&gt;"ยังไม่ส่ง",Table1[[#This Row],[Quiz 1]]*2/10,0),0)</f>
        <v>10</v>
      </c>
      <c r="J525" s="24">
        <f>ROUND(COUNTIF(Table1[[#This Row],[แบบฝึก 2.1]:[ท้ายบท 2]],"&lt;&gt;ยังไม่ส่ง")*8/3+IF(Table1[[#This Row],[Quiz 2]]&lt;&gt;"ยังไม่ส่ง",Table1[[#This Row],[Quiz 2]]*2/10,0),0)</f>
        <v>10</v>
      </c>
      <c r="K525" s="24">
        <f>ROUND(COUNTIF(Table1[[#This Row],[แบบฝึก 3.1]:[ท้ายบท 3]],"&lt;&gt;ยังไม่ส่ง")*3/2+IF(Table1[[#This Row],[Quiz 3]]&lt;&gt;"ยังไม่ส่ง",Table1[[#This Row],[Quiz 3]]*2/10,0),0)</f>
        <v>4</v>
      </c>
      <c r="L525" s="12">
        <f>Table1[[#This Row],[บท 1 '[10']]]+Table1[[#This Row],[บท 2 '[10']]]+Table1[[#This Row],[บท 3 '[5']]]</f>
        <v>24</v>
      </c>
      <c r="M525" s="12">
        <f>IF(Table1[[#This Row],[ซ่อมแล้วกลางภาค]]="ซ่อมแล้ว",10,Table1[[#This Row],[MID '[20']2]])</f>
        <v>10</v>
      </c>
      <c r="N525" s="12">
        <f>ROUND(COUNTIF(Table1[[#This Row],[แบบฝึก 4.1]:[ท้ายบท 4]],"&lt;&gt;ยังไม่ส่ง")*8/2+IF(Table1[[#This Row],[Quiz 4]]&lt;&gt;"ยังไม่ส่ง",Table1[[#This Row],[Quiz 4]]*2/10,0),0)</f>
        <v>9</v>
      </c>
      <c r="O525" s="12"/>
      <c r="P525" s="13">
        <f>ROUND(COUNTIF(Table1[[#This Row],[แบบฝึก 5.1]:[ท้ายบท 5]],"&lt;&gt;ยังไม่ส่ง")*8/3+IF(Table1[[#This Row],[Quiz 5]]&lt;&gt;"ยังไม่ส่ง",Table1[[#This Row],[Quiz 5]]*2/10,0),0)</f>
        <v>9</v>
      </c>
      <c r="Q525" s="12">
        <f>Table1[[#This Row],[บท 4 '[10']]]+Table1[[#This Row],[นำเสนอ '[5']]]+Table1[[#This Row],[บท 5 '[10']]]</f>
        <v>18</v>
      </c>
      <c r="R525" s="12">
        <f>Table1[[#This Row],[ก่อนกลางภาค '[25']]]+Table1[[#This Row],[กลางภาค '[20']]]+Table1[[#This Row],[หลังกลางภาค '[25']]]</f>
        <v>52</v>
      </c>
      <c r="S525" s="12"/>
      <c r="T525" s="12">
        <f>Table1[[#This Row],[ปลายภาค '[30']]]+Table1[[#This Row],[ก่อนปลายภาค '[70']]]</f>
        <v>52</v>
      </c>
      <c r="U525" s="11">
        <f t="shared" si="8"/>
        <v>1</v>
      </c>
      <c r="V525" s="5" t="str">
        <f>IF(_xlfn.XLOOKUP(Table1[[#This Row],[email]],กิจกรรม_11[Email],กิจกรรม_11[Completion time],0)&lt;&gt;0,"ส่งแล้ว","ยังไม่ส่ง")</f>
        <v>ส่งแล้ว</v>
      </c>
      <c r="W525" s="5" t="str">
        <f>IF(_xlfn.XLOOKUP(Table1[[#This Row],[email]],แบบฝึก_11[Email],แบบฝึก_11[Completion time],0)&lt;&gt;0,"ส่งแล้ว","ยังไม่ส่ง")</f>
        <v>ส่งแล้ว</v>
      </c>
      <c r="X525" s="5" t="str">
        <f>IF(_xlfn.XLOOKUP(Table1[[#This Row],[email]],แบบฝึก_12[Email],แบบฝึก_12[Completion time],0)&lt;&gt;0,"ส่งแล้ว","ยังไม่ส่ง")</f>
        <v>ส่งแล้ว</v>
      </c>
      <c r="Y525" s="5">
        <f>_xlfn.XLOOKUP(Table1[[#This Row],[email]],ท้ายบท_1[Email],ท้ายบท_1[Total points],"ยังไม่ส่ง")</f>
        <v>20</v>
      </c>
      <c r="Z525" s="4">
        <f>_xlfn.XLOOKUP(Table1[[#This Row],[email]],Quiz_1[Email],Quiz_1[Total points],"ยังไม่ส่ง")</f>
        <v>9</v>
      </c>
      <c r="AA525" s="5" t="str">
        <f>IF(_xlfn.XLOOKUP(Table1[[#This Row],[email]],แบบฝึก_21[Email],แบบฝึก_21[Completion time],0)&lt;&gt;0,"ส่งแล้ว","ยังไม่ส่ง")</f>
        <v>ส่งแล้ว</v>
      </c>
      <c r="AB525" s="5" t="str">
        <f>IF(_xlfn.XLOOKUP(Table1[[#This Row],[email]],แบบฝึก_22[Email],แบบฝึก_22[Completion time],0)&lt;&gt;0,"ส่งแล้ว","ยังไม่ส่ง")</f>
        <v>ส่งแล้ว</v>
      </c>
      <c r="AC525" s="5">
        <f>_xlfn.XLOOKUP(Table1[[#This Row],[email]],ท้ายบท_2[Email],ท้ายบท_2[Total points],"ยังไม่ส่ง")</f>
        <v>8</v>
      </c>
      <c r="AD525" s="5">
        <f>_xlfn.XLOOKUP(Table1[[#This Row],[email]],Quiz_2[Email],Quiz_2[Total points],"ยังไม่ส่ง")</f>
        <v>9</v>
      </c>
      <c r="AE525" s="5" t="str">
        <f>IF(_xlfn.XLOOKUP(Table1[[#This Row],[email]],แบบฝึก_31[Email],แบบฝึก_31[Completion time],0)&lt;&gt;0,"ส่งแล้ว","ยังไม่ส่ง")</f>
        <v>ส่งแล้ว</v>
      </c>
      <c r="AF525" s="5">
        <f>_xlfn.XLOOKUP(Table1[[#This Row],[email]],ท้ายบท_3[Email],ท้ายบท_3[Total points],"ยังไม่ส่ง")</f>
        <v>8</v>
      </c>
      <c r="AG525" s="5">
        <f>_xlfn.XLOOKUP(Table1[[#This Row],[email]],Quiz_3[Email],Quiz_3[Total points],"ยังไม่ส่ง")</f>
        <v>6</v>
      </c>
      <c r="AH525" s="12">
        <v>10</v>
      </c>
      <c r="AI525" s="14">
        <v>3</v>
      </c>
      <c r="AJ525" s="12">
        <f>ROUND((Table1[[#This Row],[mid '[20']]]+Table1[[#This Row],[mid '[10']]])/2,0)</f>
        <v>7</v>
      </c>
      <c r="AK525" s="5" t="str">
        <f>IF(_xlfn.XLOOKUP(Table1[[#This Row],[email]],แบบฝึก_41[Email],แบบฝึก_41[Completion time],0)&lt;&gt;0,"ส่งแล้ว","ยังไม่ส่ง")</f>
        <v>ส่งแล้ว</v>
      </c>
      <c r="AL525" s="5" t="str">
        <f>IF(_xlfn.XLOOKUP(Table1[[#This Row],[email]],ท้ายบท_4[Email],ท้ายบท_4[Total points],"ยังไม่ส่ง")&lt;&gt;0,"ส่งแล้ว","ยังไม่ส่ง")</f>
        <v>ส่งแล้ว</v>
      </c>
      <c r="AM525" s="5">
        <f>_xlfn.XLOOKUP(Table1[[#This Row],[email]],Quiz_4[Email],Quiz_4[Total points],"ยังไม่ส่ง")</f>
        <v>7</v>
      </c>
      <c r="AN525" s="5" t="str">
        <f>IF(_xlfn.XLOOKUP(Table1[[#This Row],[email]],แบบฝึก_51[Email],แบบฝึก_51[Completion time],0)&lt;&gt;0,"ส่งแล้ว","ยังไม่ส่ง")</f>
        <v>ส่งแล้ว</v>
      </c>
      <c r="AO525" s="5" t="str">
        <f>IF(_xlfn.XLOOKUP(Table1[[#This Row],[email]],แบบฝึก_52[Email],แบบฝึก_52[Completion time],0)&lt;&gt;0,"ส่งแล้ว","ยังไม่ส่ง")</f>
        <v>ส่งแล้ว</v>
      </c>
      <c r="AP525" s="5">
        <f>_xlfn.XLOOKUP(Table1[[#This Row],[email]],ท้ายบท_5[Email],ท้ายบท_5[Total points],"ยังไม่ส่ง")</f>
        <v>15</v>
      </c>
      <c r="AQ525" s="5">
        <f>_xlfn.XLOOKUP(Table1[[#This Row],[email]],Quiz_5[Email],Quiz_5[Total points],"ยังไม่ส่ง")</f>
        <v>7</v>
      </c>
      <c r="AR525" s="37" t="s">
        <v>33118</v>
      </c>
      <c r="AS525" s="4" t="str">
        <f>IF(M525&lt;10,"ยังไม่ซ่อม",IF(Table1[[#This Row],[ซ่อมแล้วกลางภาค]]="ซ่อมแล้ว","ซ่อมแล้ว","ไม่ต้องซ่อม"))</f>
        <v>ซ่อมแล้ว</v>
      </c>
      <c r="BN525"/>
      <c r="BO525"/>
      <c r="BP525"/>
      <c r="BQ525"/>
    </row>
    <row r="526" spans="1:69" ht="19.5" x14ac:dyDescent="0.4">
      <c r="A526" s="21">
        <v>525</v>
      </c>
      <c r="B526" s="4">
        <v>14</v>
      </c>
      <c r="C526" s="4">
        <v>28</v>
      </c>
      <c r="D526" s="4" t="s">
        <v>33858</v>
      </c>
      <c r="E526" s="4" t="s">
        <v>32396</v>
      </c>
      <c r="F526" s="4" t="s">
        <v>33859</v>
      </c>
      <c r="G526" s="4" t="s">
        <v>33860</v>
      </c>
      <c r="H526" s="4" t="s">
        <v>4757</v>
      </c>
      <c r="I526" s="24">
        <f>ROUND(COUNTIF(Table1[[#This Row],[กิจกรรม 1.1]:[ท้ายบท 1]],"&lt;&gt;ยังไม่ส่ง")*2+IF(Table1[[#This Row],[Quiz 1]]&lt;&gt;"ยังไม่ส่ง",Table1[[#This Row],[Quiz 1]]*2/10,0),0)</f>
        <v>10</v>
      </c>
      <c r="J526" s="24">
        <f>ROUND(COUNTIF(Table1[[#This Row],[แบบฝึก 2.1]:[ท้ายบท 2]],"&lt;&gt;ยังไม่ส่ง")*8/3+IF(Table1[[#This Row],[Quiz 2]]&lt;&gt;"ยังไม่ส่ง",Table1[[#This Row],[Quiz 2]]*2/10,0),0)</f>
        <v>10</v>
      </c>
      <c r="K526" s="24">
        <f>ROUND(COUNTIF(Table1[[#This Row],[แบบฝึก 3.1]:[ท้ายบท 3]],"&lt;&gt;ยังไม่ส่ง")*3/2+IF(Table1[[#This Row],[Quiz 3]]&lt;&gt;"ยังไม่ส่ง",Table1[[#This Row],[Quiz 3]]*2/10,0),0)</f>
        <v>4</v>
      </c>
      <c r="L526" s="12">
        <f>Table1[[#This Row],[บท 1 '[10']]]+Table1[[#This Row],[บท 2 '[10']]]+Table1[[#This Row],[บท 3 '[5']]]</f>
        <v>24</v>
      </c>
      <c r="M526" s="12">
        <f>IF(Table1[[#This Row],[ซ่อมแล้วกลางภาค]]="ซ่อมแล้ว",10,Table1[[#This Row],[MID '[20']2]])</f>
        <v>13</v>
      </c>
      <c r="N526" s="12">
        <f>ROUND(COUNTIF(Table1[[#This Row],[แบบฝึก 4.1]:[ท้ายบท 4]],"&lt;&gt;ยังไม่ส่ง")*8/2+IF(Table1[[#This Row],[Quiz 4]]&lt;&gt;"ยังไม่ส่ง",Table1[[#This Row],[Quiz 4]]*2/10,0),0)</f>
        <v>10</v>
      </c>
      <c r="O526" s="12"/>
      <c r="P526" s="13">
        <f>ROUND(COUNTIF(Table1[[#This Row],[แบบฝึก 5.1]:[ท้ายบท 5]],"&lt;&gt;ยังไม่ส่ง")*8/3+IF(Table1[[#This Row],[Quiz 5]]&lt;&gt;"ยังไม่ส่ง",Table1[[#This Row],[Quiz 5]]*2/10,0),0)</f>
        <v>9</v>
      </c>
      <c r="Q526" s="12">
        <f>Table1[[#This Row],[บท 4 '[10']]]+Table1[[#This Row],[นำเสนอ '[5']]]+Table1[[#This Row],[บท 5 '[10']]]</f>
        <v>19</v>
      </c>
      <c r="R526" s="12">
        <f>Table1[[#This Row],[ก่อนกลางภาค '[25']]]+Table1[[#This Row],[กลางภาค '[20']]]+Table1[[#This Row],[หลังกลางภาค '[25']]]</f>
        <v>56</v>
      </c>
      <c r="S526" s="12"/>
      <c r="T526" s="12">
        <f>Table1[[#This Row],[ปลายภาค '[30']]]+Table1[[#This Row],[ก่อนปลายภาค '[70']]]</f>
        <v>56</v>
      </c>
      <c r="U526" s="11">
        <f t="shared" si="8"/>
        <v>1.5</v>
      </c>
      <c r="V526" s="5" t="str">
        <f>IF(_xlfn.XLOOKUP(Table1[[#This Row],[email]],กิจกรรม_11[Email],กิจกรรม_11[Completion time],0)&lt;&gt;0,"ส่งแล้ว","ยังไม่ส่ง")</f>
        <v>ส่งแล้ว</v>
      </c>
      <c r="W526" s="5" t="str">
        <f>IF(_xlfn.XLOOKUP(Table1[[#This Row],[email]],แบบฝึก_11[Email],แบบฝึก_11[Completion time],0)&lt;&gt;0,"ส่งแล้ว","ยังไม่ส่ง")</f>
        <v>ส่งแล้ว</v>
      </c>
      <c r="X526" s="5" t="str">
        <f>IF(_xlfn.XLOOKUP(Table1[[#This Row],[email]],แบบฝึก_12[Email],แบบฝึก_12[Completion time],0)&lt;&gt;0,"ส่งแล้ว","ยังไม่ส่ง")</f>
        <v>ส่งแล้ว</v>
      </c>
      <c r="Y526" s="5">
        <f>_xlfn.XLOOKUP(Table1[[#This Row],[email]],ท้ายบท_1[Email],ท้ายบท_1[Total points],"ยังไม่ส่ง")</f>
        <v>18</v>
      </c>
      <c r="Z526" s="4">
        <f>_xlfn.XLOOKUP(Table1[[#This Row],[email]],Quiz_1[Email],Quiz_1[Total points],"ยังไม่ส่ง")</f>
        <v>10</v>
      </c>
      <c r="AA526" s="5" t="str">
        <f>IF(_xlfn.XLOOKUP(Table1[[#This Row],[email]],แบบฝึก_21[Email],แบบฝึก_21[Completion time],0)&lt;&gt;0,"ส่งแล้ว","ยังไม่ส่ง")</f>
        <v>ส่งแล้ว</v>
      </c>
      <c r="AB526" s="5" t="str">
        <f>IF(_xlfn.XLOOKUP(Table1[[#This Row],[email]],แบบฝึก_22[Email],แบบฝึก_22[Completion time],0)&lt;&gt;0,"ส่งแล้ว","ยังไม่ส่ง")</f>
        <v>ส่งแล้ว</v>
      </c>
      <c r="AC526" s="5">
        <f>_xlfn.XLOOKUP(Table1[[#This Row],[email]],ท้ายบท_2[Email],ท้ายบท_2[Total points],"ยังไม่ส่ง")</f>
        <v>11</v>
      </c>
      <c r="AD526" s="5">
        <f>_xlfn.XLOOKUP(Table1[[#This Row],[email]],Quiz_2[Email],Quiz_2[Total points],"ยังไม่ส่ง")</f>
        <v>9</v>
      </c>
      <c r="AE526" s="5" t="str">
        <f>IF(_xlfn.XLOOKUP(Table1[[#This Row],[email]],แบบฝึก_31[Email],แบบฝึก_31[Completion time],0)&lt;&gt;0,"ส่งแล้ว","ยังไม่ส่ง")</f>
        <v>ส่งแล้ว</v>
      </c>
      <c r="AF526" s="5">
        <f>_xlfn.XLOOKUP(Table1[[#This Row],[email]],ท้ายบท_3[Email],ท้ายบท_3[Total points],"ยังไม่ส่ง")</f>
        <v>9</v>
      </c>
      <c r="AG526" s="5">
        <f>_xlfn.XLOOKUP(Table1[[#This Row],[email]],Quiz_3[Email],Quiz_3[Total points],"ยังไม่ส่ง")</f>
        <v>7</v>
      </c>
      <c r="AH526" s="12">
        <v>18</v>
      </c>
      <c r="AI526" s="14">
        <v>8</v>
      </c>
      <c r="AJ526" s="12">
        <f>ROUND((Table1[[#This Row],[mid '[20']]]+Table1[[#This Row],[mid '[10']]])/2,0)</f>
        <v>13</v>
      </c>
      <c r="AK526" s="5" t="str">
        <f>IF(_xlfn.XLOOKUP(Table1[[#This Row],[email]],แบบฝึก_41[Email],แบบฝึก_41[Completion time],0)&lt;&gt;0,"ส่งแล้ว","ยังไม่ส่ง")</f>
        <v>ส่งแล้ว</v>
      </c>
      <c r="AL526" s="5" t="str">
        <f>IF(_xlfn.XLOOKUP(Table1[[#This Row],[email]],ท้ายบท_4[Email],ท้ายบท_4[Total points],"ยังไม่ส่ง")&lt;&gt;0,"ส่งแล้ว","ยังไม่ส่ง")</f>
        <v>ส่งแล้ว</v>
      </c>
      <c r="AM526" s="5">
        <f>_xlfn.XLOOKUP(Table1[[#This Row],[email]],Quiz_4[Email],Quiz_4[Total points],"ยังไม่ส่ง")</f>
        <v>8</v>
      </c>
      <c r="AN526" s="5" t="str">
        <f>IF(_xlfn.XLOOKUP(Table1[[#This Row],[email]],แบบฝึก_51[Email],แบบฝึก_51[Completion time],0)&lt;&gt;0,"ส่งแล้ว","ยังไม่ส่ง")</f>
        <v>ส่งแล้ว</v>
      </c>
      <c r="AO526" s="5" t="str">
        <f>IF(_xlfn.XLOOKUP(Table1[[#This Row],[email]],แบบฝึก_52[Email],แบบฝึก_52[Completion time],0)&lt;&gt;0,"ส่งแล้ว","ยังไม่ส่ง")</f>
        <v>ส่งแล้ว</v>
      </c>
      <c r="AP526" s="5">
        <f>_xlfn.XLOOKUP(Table1[[#This Row],[email]],ท้ายบท_5[Email],ท้ายบท_5[Total points],"ยังไม่ส่ง")</f>
        <v>16</v>
      </c>
      <c r="AQ526" s="5">
        <f>_xlfn.XLOOKUP(Table1[[#This Row],[email]],Quiz_5[Email],Quiz_5[Total points],"ยังไม่ส่ง")</f>
        <v>7</v>
      </c>
      <c r="AR526" s="37"/>
      <c r="AS526" s="4" t="str">
        <f>IF(M526&lt;10,"ยังไม่ซ่อม",IF(Table1[[#This Row],[ซ่อมแล้วกลางภาค]]="ซ่อมแล้ว","ซ่อมแล้ว","ไม่ต้องซ่อม"))</f>
        <v>ไม่ต้องซ่อม</v>
      </c>
      <c r="BN526"/>
      <c r="BO526"/>
      <c r="BP526"/>
      <c r="BQ526"/>
    </row>
    <row r="527" spans="1:69" ht="19.5" x14ac:dyDescent="0.4">
      <c r="A527" s="21">
        <v>526</v>
      </c>
      <c r="B527" s="4">
        <v>14</v>
      </c>
      <c r="C527" s="4">
        <v>29</v>
      </c>
      <c r="D527" s="4" t="s">
        <v>33861</v>
      </c>
      <c r="E527" s="4" t="s">
        <v>32396</v>
      </c>
      <c r="F527" s="4" t="s">
        <v>33862</v>
      </c>
      <c r="G527" s="4" t="s">
        <v>33863</v>
      </c>
      <c r="H527" s="4" t="s">
        <v>33864</v>
      </c>
      <c r="I527" s="24">
        <f>ROUND(COUNTIF(Table1[[#This Row],[กิจกรรม 1.1]:[ท้ายบท 1]],"&lt;&gt;ยังไม่ส่ง")*2+IF(Table1[[#This Row],[Quiz 1]]&lt;&gt;"ยังไม่ส่ง",Table1[[#This Row],[Quiz 1]]*2/10,0),0)</f>
        <v>0</v>
      </c>
      <c r="J527" s="24">
        <f>ROUND(COUNTIF(Table1[[#This Row],[แบบฝึก 2.1]:[ท้ายบท 2]],"&lt;&gt;ยังไม่ส่ง")*8/3+IF(Table1[[#This Row],[Quiz 2]]&lt;&gt;"ยังไม่ส่ง",Table1[[#This Row],[Quiz 2]]*2/10,0),0)</f>
        <v>0</v>
      </c>
      <c r="K527" s="24">
        <f>ROUND(COUNTIF(Table1[[#This Row],[แบบฝึก 3.1]:[ท้ายบท 3]],"&lt;&gt;ยังไม่ส่ง")*3/2+IF(Table1[[#This Row],[Quiz 3]]&lt;&gt;"ยังไม่ส่ง",Table1[[#This Row],[Quiz 3]]*2/10,0),0)</f>
        <v>0</v>
      </c>
      <c r="L527" s="12">
        <f>Table1[[#This Row],[บท 1 '[10']]]+Table1[[#This Row],[บท 2 '[10']]]+Table1[[#This Row],[บท 3 '[5']]]</f>
        <v>0</v>
      </c>
      <c r="M527" s="12">
        <f>IF(Table1[[#This Row],[ซ่อมแล้วกลางภาค]]="ซ่อมแล้ว",10,Table1[[#This Row],[MID '[20']2]])</f>
        <v>12</v>
      </c>
      <c r="N527" s="12">
        <f>ROUND(COUNTIF(Table1[[#This Row],[แบบฝึก 4.1]:[ท้ายบท 4]],"&lt;&gt;ยังไม่ส่ง")*8/2+IF(Table1[[#This Row],[Quiz 4]]&lt;&gt;"ยังไม่ส่ง",Table1[[#This Row],[Quiz 4]]*2/10,0),0)</f>
        <v>5</v>
      </c>
      <c r="O527" s="12"/>
      <c r="P527" s="13">
        <f>ROUND(COUNTIF(Table1[[#This Row],[แบบฝึก 5.1]:[ท้ายบท 5]],"&lt;&gt;ยังไม่ส่ง")*8/3+IF(Table1[[#This Row],[Quiz 5]]&lt;&gt;"ยังไม่ส่ง",Table1[[#This Row],[Quiz 5]]*2/10,0),0)</f>
        <v>9</v>
      </c>
      <c r="Q527" s="12">
        <f>Table1[[#This Row],[บท 4 '[10']]]+Table1[[#This Row],[นำเสนอ '[5']]]+Table1[[#This Row],[บท 5 '[10']]]</f>
        <v>14</v>
      </c>
      <c r="R527" s="12">
        <f>Table1[[#This Row],[ก่อนกลางภาค '[25']]]+Table1[[#This Row],[กลางภาค '[20']]]+Table1[[#This Row],[หลังกลางภาค '[25']]]</f>
        <v>26</v>
      </c>
      <c r="S527" s="12"/>
      <c r="T527" s="12">
        <f>Table1[[#This Row],[ปลายภาค '[30']]]+Table1[[#This Row],[ก่อนปลายภาค '[70']]]</f>
        <v>26</v>
      </c>
      <c r="U527" s="11">
        <f t="shared" si="8"/>
        <v>0</v>
      </c>
      <c r="V527" s="5" t="str">
        <f>IF(_xlfn.XLOOKUP(Table1[[#This Row],[email]],กิจกรรม_11[Email],กิจกรรม_11[Completion time],0)&lt;&gt;0,"ส่งแล้ว","ยังไม่ส่ง")</f>
        <v>ยังไม่ส่ง</v>
      </c>
      <c r="W527" s="5" t="str">
        <f>IF(_xlfn.XLOOKUP(Table1[[#This Row],[email]],แบบฝึก_11[Email],แบบฝึก_11[Completion time],0)&lt;&gt;0,"ส่งแล้ว","ยังไม่ส่ง")</f>
        <v>ยังไม่ส่ง</v>
      </c>
      <c r="X527" s="5" t="str">
        <f>IF(_xlfn.XLOOKUP(Table1[[#This Row],[email]],แบบฝึก_12[Email],แบบฝึก_12[Completion time],0)&lt;&gt;0,"ส่งแล้ว","ยังไม่ส่ง")</f>
        <v>ยังไม่ส่ง</v>
      </c>
      <c r="Y527" s="5" t="str">
        <f>_xlfn.XLOOKUP(Table1[[#This Row],[email]],ท้ายบท_1[Email],ท้ายบท_1[Total points],"ยังไม่ส่ง")</f>
        <v>ยังไม่ส่ง</v>
      </c>
      <c r="Z527" s="4" t="str">
        <f>_xlfn.XLOOKUP(Table1[[#This Row],[email]],Quiz_1[Email],Quiz_1[Total points],"ยังไม่ส่ง")</f>
        <v>ยังไม่ส่ง</v>
      </c>
      <c r="AA527" s="5" t="str">
        <f>IF(_xlfn.XLOOKUP(Table1[[#This Row],[email]],แบบฝึก_21[Email],แบบฝึก_21[Completion time],0)&lt;&gt;0,"ส่งแล้ว","ยังไม่ส่ง")</f>
        <v>ยังไม่ส่ง</v>
      </c>
      <c r="AB527" s="5" t="str">
        <f>IF(_xlfn.XLOOKUP(Table1[[#This Row],[email]],แบบฝึก_22[Email],แบบฝึก_22[Completion time],0)&lt;&gt;0,"ส่งแล้ว","ยังไม่ส่ง")</f>
        <v>ยังไม่ส่ง</v>
      </c>
      <c r="AC527" s="5" t="str">
        <f>_xlfn.XLOOKUP(Table1[[#This Row],[email]],ท้ายบท_2[Email],ท้ายบท_2[Total points],"ยังไม่ส่ง")</f>
        <v>ยังไม่ส่ง</v>
      </c>
      <c r="AD527" s="5" t="str">
        <f>_xlfn.XLOOKUP(Table1[[#This Row],[email]],Quiz_2[Email],Quiz_2[Total points],"ยังไม่ส่ง")</f>
        <v>ยังไม่ส่ง</v>
      </c>
      <c r="AE527" s="5" t="str">
        <f>IF(_xlfn.XLOOKUP(Table1[[#This Row],[email]],แบบฝึก_31[Email],แบบฝึก_31[Completion time],0)&lt;&gt;0,"ส่งแล้ว","ยังไม่ส่ง")</f>
        <v>ยังไม่ส่ง</v>
      </c>
      <c r="AF527" s="5" t="str">
        <f>_xlfn.XLOOKUP(Table1[[#This Row],[email]],ท้ายบท_3[Email],ท้ายบท_3[Total points],"ยังไม่ส่ง")</f>
        <v>ยังไม่ส่ง</v>
      </c>
      <c r="AG527" s="5" t="str">
        <f>_xlfn.XLOOKUP(Table1[[#This Row],[email]],Quiz_3[Email],Quiz_3[Total points],"ยังไม่ส่ง")</f>
        <v>ยังไม่ส่ง</v>
      </c>
      <c r="AH527" s="12">
        <v>15</v>
      </c>
      <c r="AI527" s="14">
        <v>8</v>
      </c>
      <c r="AJ527" s="12">
        <f>ROUND((Table1[[#This Row],[mid '[20']]]+Table1[[#This Row],[mid '[10']]])/2,0)</f>
        <v>12</v>
      </c>
      <c r="AK527" s="5" t="str">
        <f>IF(_xlfn.XLOOKUP(Table1[[#This Row],[email]],แบบฝึก_41[Email],แบบฝึก_41[Completion time],0)&lt;&gt;0,"ส่งแล้ว","ยังไม่ส่ง")</f>
        <v>ส่งแล้ว</v>
      </c>
      <c r="AL527" s="5" t="str">
        <f>IF(_xlfn.XLOOKUP(Table1[[#This Row],[email]],ท้ายบท_4[Email],ท้ายบท_4[Total points],"ยังไม่ส่ง")&lt;&gt;0,"ส่งแล้ว","ยังไม่ส่ง")</f>
        <v>ยังไม่ส่ง</v>
      </c>
      <c r="AM527" s="5">
        <f>_xlfn.XLOOKUP(Table1[[#This Row],[email]],Quiz_4[Email],Quiz_4[Total points],"ยังไม่ส่ง")</f>
        <v>5</v>
      </c>
      <c r="AN527" s="5" t="str">
        <f>IF(_xlfn.XLOOKUP(Table1[[#This Row],[email]],แบบฝึก_51[Email],แบบฝึก_51[Completion time],0)&lt;&gt;0,"ส่งแล้ว","ยังไม่ส่ง")</f>
        <v>ส่งแล้ว</v>
      </c>
      <c r="AO527" s="5" t="str">
        <f>IF(_xlfn.XLOOKUP(Table1[[#This Row],[email]],แบบฝึก_52[Email],แบบฝึก_52[Completion time],0)&lt;&gt;0,"ส่งแล้ว","ยังไม่ส่ง")</f>
        <v>ส่งแล้ว</v>
      </c>
      <c r="AP527" s="5">
        <f>_xlfn.XLOOKUP(Table1[[#This Row],[email]],ท้ายบท_5[Email],ท้ายบท_5[Total points],"ยังไม่ส่ง")</f>
        <v>12</v>
      </c>
      <c r="AQ527" s="5">
        <f>_xlfn.XLOOKUP(Table1[[#This Row],[email]],Quiz_5[Email],Quiz_5[Total points],"ยังไม่ส่ง")</f>
        <v>4</v>
      </c>
      <c r="AR527" s="37"/>
      <c r="AS527" s="4" t="str">
        <f>IF(M527&lt;10,"ยังไม่ซ่อม",IF(Table1[[#This Row],[ซ่อมแล้วกลางภาค]]="ซ่อมแล้ว","ซ่อมแล้ว","ไม่ต้องซ่อม"))</f>
        <v>ไม่ต้องซ่อม</v>
      </c>
      <c r="BN527"/>
      <c r="BO527"/>
      <c r="BP527"/>
      <c r="BQ527"/>
    </row>
    <row r="528" spans="1:69" ht="19.5" x14ac:dyDescent="0.4">
      <c r="A528" s="21">
        <v>527</v>
      </c>
      <c r="B528" s="4">
        <v>14</v>
      </c>
      <c r="C528" s="4">
        <v>30</v>
      </c>
      <c r="D528" s="4" t="s">
        <v>33865</v>
      </c>
      <c r="E528" s="4" t="s">
        <v>32396</v>
      </c>
      <c r="F528" s="4" t="s">
        <v>33866</v>
      </c>
      <c r="G528" s="4" t="s">
        <v>33867</v>
      </c>
      <c r="H528" s="4" t="s">
        <v>33868</v>
      </c>
      <c r="I528" s="24">
        <f>ROUND(COUNTIF(Table1[[#This Row],[กิจกรรม 1.1]:[ท้ายบท 1]],"&lt;&gt;ยังไม่ส่ง")*2+IF(Table1[[#This Row],[Quiz 1]]&lt;&gt;"ยังไม่ส่ง",Table1[[#This Row],[Quiz 1]]*2/10,0),0)</f>
        <v>4</v>
      </c>
      <c r="J528" s="24">
        <f>ROUND(COUNTIF(Table1[[#This Row],[แบบฝึก 2.1]:[ท้ายบท 2]],"&lt;&gt;ยังไม่ส่ง")*8/3+IF(Table1[[#This Row],[Quiz 2]]&lt;&gt;"ยังไม่ส่ง",Table1[[#This Row],[Quiz 2]]*2/10,0),0)</f>
        <v>9</v>
      </c>
      <c r="K528" s="24">
        <f>ROUND(COUNTIF(Table1[[#This Row],[แบบฝึก 3.1]:[ท้ายบท 3]],"&lt;&gt;ยังไม่ส่ง")*3/2+IF(Table1[[#This Row],[Quiz 3]]&lt;&gt;"ยังไม่ส่ง",Table1[[#This Row],[Quiz 3]]*2/10,0),0)</f>
        <v>4</v>
      </c>
      <c r="L528" s="12">
        <f>Table1[[#This Row],[บท 1 '[10']]]+Table1[[#This Row],[บท 2 '[10']]]+Table1[[#This Row],[บท 3 '[5']]]</f>
        <v>17</v>
      </c>
      <c r="M528" s="12">
        <f>IF(Table1[[#This Row],[ซ่อมแล้วกลางภาค]]="ซ่อมแล้ว",10,Table1[[#This Row],[MID '[20']2]])</f>
        <v>14</v>
      </c>
      <c r="N528" s="12">
        <f>ROUND(COUNTIF(Table1[[#This Row],[แบบฝึก 4.1]:[ท้ายบท 4]],"&lt;&gt;ยังไม่ส่ง")*8/2+IF(Table1[[#This Row],[Quiz 4]]&lt;&gt;"ยังไม่ส่ง",Table1[[#This Row],[Quiz 4]]*2/10,0),0)</f>
        <v>5</v>
      </c>
      <c r="O528" s="12"/>
      <c r="P528" s="13">
        <f>ROUND(COUNTIF(Table1[[#This Row],[แบบฝึก 5.1]:[ท้ายบท 5]],"&lt;&gt;ยังไม่ส่ง")*8/3+IF(Table1[[#This Row],[Quiz 5]]&lt;&gt;"ยังไม่ส่ง",Table1[[#This Row],[Quiz 5]]*2/10,0),0)</f>
        <v>9</v>
      </c>
      <c r="Q528" s="12">
        <f>Table1[[#This Row],[บท 4 '[10']]]+Table1[[#This Row],[นำเสนอ '[5']]]+Table1[[#This Row],[บท 5 '[10']]]</f>
        <v>14</v>
      </c>
      <c r="R528" s="12">
        <f>Table1[[#This Row],[ก่อนกลางภาค '[25']]]+Table1[[#This Row],[กลางภาค '[20']]]+Table1[[#This Row],[หลังกลางภาค '[25']]]</f>
        <v>45</v>
      </c>
      <c r="S528" s="12"/>
      <c r="T528" s="12">
        <f>Table1[[#This Row],[ปลายภาค '[30']]]+Table1[[#This Row],[ก่อนปลายภาค '[70']]]</f>
        <v>45</v>
      </c>
      <c r="U528" s="11">
        <f t="shared" si="8"/>
        <v>0</v>
      </c>
      <c r="V528" s="5" t="str">
        <f>IF(_xlfn.XLOOKUP(Table1[[#This Row],[email]],กิจกรรม_11[Email],กิจกรรม_11[Completion time],0)&lt;&gt;0,"ส่งแล้ว","ยังไม่ส่ง")</f>
        <v>ยังไม่ส่ง</v>
      </c>
      <c r="W528" s="5" t="str">
        <f>IF(_xlfn.XLOOKUP(Table1[[#This Row],[email]],แบบฝึก_11[Email],แบบฝึก_11[Completion time],0)&lt;&gt;0,"ส่งแล้ว","ยังไม่ส่ง")</f>
        <v>ยังไม่ส่ง</v>
      </c>
      <c r="X528" s="5" t="str">
        <f>IF(_xlfn.XLOOKUP(Table1[[#This Row],[email]],แบบฝึก_12[Email],แบบฝึก_12[Completion time],0)&lt;&gt;0,"ส่งแล้ว","ยังไม่ส่ง")</f>
        <v>ส่งแล้ว</v>
      </c>
      <c r="Y528" s="5">
        <f>_xlfn.XLOOKUP(Table1[[#This Row],[email]],ท้ายบท_1[Email],ท้ายบท_1[Total points],"ยังไม่ส่ง")</f>
        <v>6</v>
      </c>
      <c r="Z528" s="4" t="str">
        <f>_xlfn.XLOOKUP(Table1[[#This Row],[email]],Quiz_1[Email],Quiz_1[Total points],"ยังไม่ส่ง")</f>
        <v>ยังไม่ส่ง</v>
      </c>
      <c r="AA528" s="5" t="str">
        <f>IF(_xlfn.XLOOKUP(Table1[[#This Row],[email]],แบบฝึก_21[Email],แบบฝึก_21[Completion time],0)&lt;&gt;0,"ส่งแล้ว","ยังไม่ส่ง")</f>
        <v>ส่งแล้ว</v>
      </c>
      <c r="AB528" s="5" t="str">
        <f>IF(_xlfn.XLOOKUP(Table1[[#This Row],[email]],แบบฝึก_22[Email],แบบฝึก_22[Completion time],0)&lt;&gt;0,"ส่งแล้ว","ยังไม่ส่ง")</f>
        <v>ส่งแล้ว</v>
      </c>
      <c r="AC528" s="5">
        <f>_xlfn.XLOOKUP(Table1[[#This Row],[email]],ท้ายบท_2[Email],ท้ายบท_2[Total points],"ยังไม่ส่ง")</f>
        <v>4</v>
      </c>
      <c r="AD528" s="5">
        <f>_xlfn.XLOOKUP(Table1[[#This Row],[email]],Quiz_2[Email],Quiz_2[Total points],"ยังไม่ส่ง")</f>
        <v>4</v>
      </c>
      <c r="AE528" s="5" t="str">
        <f>IF(_xlfn.XLOOKUP(Table1[[#This Row],[email]],แบบฝึก_31[Email],แบบฝึก_31[Completion time],0)&lt;&gt;0,"ส่งแล้ว","ยังไม่ส่ง")</f>
        <v>ส่งแล้ว</v>
      </c>
      <c r="AF528" s="5">
        <f>_xlfn.XLOOKUP(Table1[[#This Row],[email]],ท้ายบท_3[Email],ท้ายบท_3[Total points],"ยังไม่ส่ง")</f>
        <v>1</v>
      </c>
      <c r="AG528" s="5">
        <f>_xlfn.XLOOKUP(Table1[[#This Row],[email]],Quiz_3[Email],Quiz_3[Total points],"ยังไม่ส่ง")</f>
        <v>5</v>
      </c>
      <c r="AH528" s="12">
        <v>18</v>
      </c>
      <c r="AI528" s="14">
        <v>10</v>
      </c>
      <c r="AJ528" s="12">
        <f>ROUND((Table1[[#This Row],[mid '[20']]]+Table1[[#This Row],[mid '[10']]])/2,0)</f>
        <v>14</v>
      </c>
      <c r="AK528" s="5" t="str">
        <f>IF(_xlfn.XLOOKUP(Table1[[#This Row],[email]],แบบฝึก_41[Email],แบบฝึก_41[Completion time],0)&lt;&gt;0,"ส่งแล้ว","ยังไม่ส่ง")</f>
        <v>ส่งแล้ว</v>
      </c>
      <c r="AL528" s="5" t="str">
        <f>IF(_xlfn.XLOOKUP(Table1[[#This Row],[email]],ท้ายบท_4[Email],ท้ายบท_4[Total points],"ยังไม่ส่ง")&lt;&gt;0,"ส่งแล้ว","ยังไม่ส่ง")</f>
        <v>ยังไม่ส่ง</v>
      </c>
      <c r="AM528" s="5">
        <f>_xlfn.XLOOKUP(Table1[[#This Row],[email]],Quiz_4[Email],Quiz_4[Total points],"ยังไม่ส่ง")</f>
        <v>5</v>
      </c>
      <c r="AN528" s="5" t="str">
        <f>IF(_xlfn.XLOOKUP(Table1[[#This Row],[email]],แบบฝึก_51[Email],แบบฝึก_51[Completion time],0)&lt;&gt;0,"ส่งแล้ว","ยังไม่ส่ง")</f>
        <v>ส่งแล้ว</v>
      </c>
      <c r="AO528" s="5" t="str">
        <f>IF(_xlfn.XLOOKUP(Table1[[#This Row],[email]],แบบฝึก_52[Email],แบบฝึก_52[Completion time],0)&lt;&gt;0,"ส่งแล้ว","ยังไม่ส่ง")</f>
        <v>ส่งแล้ว</v>
      </c>
      <c r="AP528" s="5">
        <f>_xlfn.XLOOKUP(Table1[[#This Row],[email]],ท้ายบท_5[Email],ท้ายบท_5[Total points],"ยังไม่ส่ง")</f>
        <v>16</v>
      </c>
      <c r="AQ528" s="5">
        <f>_xlfn.XLOOKUP(Table1[[#This Row],[email]],Quiz_5[Email],Quiz_5[Total points],"ยังไม่ส่ง")</f>
        <v>4</v>
      </c>
      <c r="AR528" s="37"/>
      <c r="AS528" s="4" t="str">
        <f>IF(M528&lt;10,"ยังไม่ซ่อม",IF(Table1[[#This Row],[ซ่อมแล้วกลางภาค]]="ซ่อมแล้ว","ซ่อมแล้ว","ไม่ต้องซ่อม"))</f>
        <v>ไม่ต้องซ่อม</v>
      </c>
      <c r="BN528"/>
      <c r="BO528"/>
      <c r="BP528"/>
      <c r="BQ528"/>
    </row>
    <row r="529" spans="1:69" ht="19.5" x14ac:dyDescent="0.4">
      <c r="A529" s="21">
        <v>528</v>
      </c>
      <c r="B529" s="4">
        <v>14</v>
      </c>
      <c r="C529" s="4">
        <v>31</v>
      </c>
      <c r="D529" s="4" t="s">
        <v>33869</v>
      </c>
      <c r="E529" s="4" t="s">
        <v>32396</v>
      </c>
      <c r="F529" s="4" t="s">
        <v>33870</v>
      </c>
      <c r="G529" s="4" t="s">
        <v>33871</v>
      </c>
      <c r="H529" s="4" t="s">
        <v>33872</v>
      </c>
      <c r="I529" s="24">
        <f>ROUND(COUNTIF(Table1[[#This Row],[กิจกรรม 1.1]:[ท้ายบท 1]],"&lt;&gt;ยังไม่ส่ง")*2+IF(Table1[[#This Row],[Quiz 1]]&lt;&gt;"ยังไม่ส่ง",Table1[[#This Row],[Quiz 1]]*2/10,0),0)</f>
        <v>10</v>
      </c>
      <c r="J529" s="24">
        <f>ROUND(COUNTIF(Table1[[#This Row],[แบบฝึก 2.1]:[ท้ายบท 2]],"&lt;&gt;ยังไม่ส่ง")*8/3+IF(Table1[[#This Row],[Quiz 2]]&lt;&gt;"ยังไม่ส่ง",Table1[[#This Row],[Quiz 2]]*2/10,0),0)</f>
        <v>10</v>
      </c>
      <c r="K529" s="24">
        <f>ROUND(COUNTIF(Table1[[#This Row],[แบบฝึก 3.1]:[ท้ายบท 3]],"&lt;&gt;ยังไม่ส่ง")*3/2+IF(Table1[[#This Row],[Quiz 3]]&lt;&gt;"ยังไม่ส่ง",Table1[[#This Row],[Quiz 3]]*2/10,0),0)</f>
        <v>4</v>
      </c>
      <c r="L529" s="12">
        <f>Table1[[#This Row],[บท 1 '[10']]]+Table1[[#This Row],[บท 2 '[10']]]+Table1[[#This Row],[บท 3 '[5']]]</f>
        <v>24</v>
      </c>
      <c r="M529" s="12">
        <f>IF(Table1[[#This Row],[ซ่อมแล้วกลางภาค]]="ซ่อมแล้ว",10,Table1[[#This Row],[MID '[20']2]])</f>
        <v>10</v>
      </c>
      <c r="N529" s="12">
        <f>ROUND(COUNTIF(Table1[[#This Row],[แบบฝึก 4.1]:[ท้ายบท 4]],"&lt;&gt;ยังไม่ส่ง")*8/2+IF(Table1[[#This Row],[Quiz 4]]&lt;&gt;"ยังไม่ส่ง",Table1[[#This Row],[Quiz 4]]*2/10,0),0)</f>
        <v>10</v>
      </c>
      <c r="O529" s="12"/>
      <c r="P529" s="13">
        <f>ROUND(COUNTIF(Table1[[#This Row],[แบบฝึก 5.1]:[ท้ายบท 5]],"&lt;&gt;ยังไม่ส่ง")*8/3+IF(Table1[[#This Row],[Quiz 5]]&lt;&gt;"ยังไม่ส่ง",Table1[[#This Row],[Quiz 5]]*2/10,0),0)</f>
        <v>7</v>
      </c>
      <c r="Q529" s="12">
        <f>Table1[[#This Row],[บท 4 '[10']]]+Table1[[#This Row],[นำเสนอ '[5']]]+Table1[[#This Row],[บท 5 '[10']]]</f>
        <v>17</v>
      </c>
      <c r="R529" s="12">
        <f>Table1[[#This Row],[ก่อนกลางภาค '[25']]]+Table1[[#This Row],[กลางภาค '[20']]]+Table1[[#This Row],[หลังกลางภาค '[25']]]</f>
        <v>51</v>
      </c>
      <c r="S529" s="12"/>
      <c r="T529" s="12">
        <f>Table1[[#This Row],[ปลายภาค '[30']]]+Table1[[#This Row],[ก่อนปลายภาค '[70']]]</f>
        <v>51</v>
      </c>
      <c r="U529" s="11">
        <f t="shared" si="8"/>
        <v>1</v>
      </c>
      <c r="V529" s="5" t="str">
        <f>IF(_xlfn.XLOOKUP(Table1[[#This Row],[email]],กิจกรรม_11[Email],กิจกรรม_11[Completion time],0)&lt;&gt;0,"ส่งแล้ว","ยังไม่ส่ง")</f>
        <v>ส่งแล้ว</v>
      </c>
      <c r="W529" s="5" t="str">
        <f>IF(_xlfn.XLOOKUP(Table1[[#This Row],[email]],แบบฝึก_11[Email],แบบฝึก_11[Completion time],0)&lt;&gt;0,"ส่งแล้ว","ยังไม่ส่ง")</f>
        <v>ส่งแล้ว</v>
      </c>
      <c r="X529" s="5" t="str">
        <f>IF(_xlfn.XLOOKUP(Table1[[#This Row],[email]],แบบฝึก_12[Email],แบบฝึก_12[Completion time],0)&lt;&gt;0,"ส่งแล้ว","ยังไม่ส่ง")</f>
        <v>ส่งแล้ว</v>
      </c>
      <c r="Y529" s="5">
        <f>_xlfn.XLOOKUP(Table1[[#This Row],[email]],ท้ายบท_1[Email],ท้ายบท_1[Total points],"ยังไม่ส่ง")</f>
        <v>19</v>
      </c>
      <c r="Z529" s="4">
        <f>_xlfn.XLOOKUP(Table1[[#This Row],[email]],Quiz_1[Email],Quiz_1[Total points],"ยังไม่ส่ง")</f>
        <v>10</v>
      </c>
      <c r="AA529" s="5" t="str">
        <f>IF(_xlfn.XLOOKUP(Table1[[#This Row],[email]],แบบฝึก_21[Email],แบบฝึก_21[Completion time],0)&lt;&gt;0,"ส่งแล้ว","ยังไม่ส่ง")</f>
        <v>ส่งแล้ว</v>
      </c>
      <c r="AB529" s="5" t="str">
        <f>IF(_xlfn.XLOOKUP(Table1[[#This Row],[email]],แบบฝึก_22[Email],แบบฝึก_22[Completion time],0)&lt;&gt;0,"ส่งแล้ว","ยังไม่ส่ง")</f>
        <v>ส่งแล้ว</v>
      </c>
      <c r="AC529" s="5">
        <f>_xlfn.XLOOKUP(Table1[[#This Row],[email]],ท้ายบท_2[Email],ท้ายบท_2[Total points],"ยังไม่ส่ง")</f>
        <v>13</v>
      </c>
      <c r="AD529" s="5">
        <f>_xlfn.XLOOKUP(Table1[[#This Row],[email]],Quiz_2[Email],Quiz_2[Total points],"ยังไม่ส่ง")</f>
        <v>9</v>
      </c>
      <c r="AE529" s="5" t="str">
        <f>IF(_xlfn.XLOOKUP(Table1[[#This Row],[email]],แบบฝึก_31[Email],แบบฝึก_31[Completion time],0)&lt;&gt;0,"ส่งแล้ว","ยังไม่ส่ง")</f>
        <v>ส่งแล้ว</v>
      </c>
      <c r="AF529" s="5">
        <f>_xlfn.XLOOKUP(Table1[[#This Row],[email]],ท้ายบท_3[Email],ท้ายบท_3[Total points],"ยังไม่ส่ง")</f>
        <v>9</v>
      </c>
      <c r="AG529" s="5">
        <f>_xlfn.XLOOKUP(Table1[[#This Row],[email]],Quiz_3[Email],Quiz_3[Total points],"ยังไม่ส่ง")</f>
        <v>6</v>
      </c>
      <c r="AH529" s="12">
        <v>14</v>
      </c>
      <c r="AI529" s="14">
        <v>6</v>
      </c>
      <c r="AJ529" s="12">
        <f>ROUND((Table1[[#This Row],[mid '[20']]]+Table1[[#This Row],[mid '[10']]])/2,0)</f>
        <v>10</v>
      </c>
      <c r="AK529" s="5" t="str">
        <f>IF(_xlfn.XLOOKUP(Table1[[#This Row],[email]],แบบฝึก_41[Email],แบบฝึก_41[Completion time],0)&lt;&gt;0,"ส่งแล้ว","ยังไม่ส่ง")</f>
        <v>ส่งแล้ว</v>
      </c>
      <c r="AL529" s="5" t="str">
        <f>IF(_xlfn.XLOOKUP(Table1[[#This Row],[email]],ท้ายบท_4[Email],ท้ายบท_4[Total points],"ยังไม่ส่ง")&lt;&gt;0,"ส่งแล้ว","ยังไม่ส่ง")</f>
        <v>ส่งแล้ว</v>
      </c>
      <c r="AM529" s="5">
        <f>_xlfn.XLOOKUP(Table1[[#This Row],[email]],Quiz_4[Email],Quiz_4[Total points],"ยังไม่ส่ง")</f>
        <v>8</v>
      </c>
      <c r="AN529" s="5" t="str">
        <f>IF(_xlfn.XLOOKUP(Table1[[#This Row],[email]],แบบฝึก_51[Email],แบบฝึก_51[Completion time],0)&lt;&gt;0,"ส่งแล้ว","ยังไม่ส่ง")</f>
        <v>ส่งแล้ว</v>
      </c>
      <c r="AO529" s="5" t="str">
        <f>IF(_xlfn.XLOOKUP(Table1[[#This Row],[email]],แบบฝึก_52[Email],แบบฝึก_52[Completion time],0)&lt;&gt;0,"ส่งแล้ว","ยังไม่ส่ง")</f>
        <v>ส่งแล้ว</v>
      </c>
      <c r="AP529" s="5" t="str">
        <f>_xlfn.XLOOKUP(Table1[[#This Row],[email]],ท้ายบท_5[Email],ท้ายบท_5[Total points],"ยังไม่ส่ง")</f>
        <v>ยังไม่ส่ง</v>
      </c>
      <c r="AQ529" s="5">
        <f>_xlfn.XLOOKUP(Table1[[#This Row],[email]],Quiz_5[Email],Quiz_5[Total points],"ยังไม่ส่ง")</f>
        <v>7</v>
      </c>
      <c r="AR529" s="37"/>
      <c r="AS529" s="4" t="str">
        <f>IF(M529&lt;10,"ยังไม่ซ่อม",IF(Table1[[#This Row],[ซ่อมแล้วกลางภาค]]="ซ่อมแล้ว","ซ่อมแล้ว","ไม่ต้องซ่อม"))</f>
        <v>ไม่ต้องซ่อม</v>
      </c>
      <c r="BN529"/>
      <c r="BO529"/>
      <c r="BP529"/>
      <c r="BQ529"/>
    </row>
    <row r="530" spans="1:69" ht="19.5" x14ac:dyDescent="0.4">
      <c r="A530" s="21">
        <v>529</v>
      </c>
      <c r="B530" s="4">
        <v>14</v>
      </c>
      <c r="C530" s="4">
        <v>32</v>
      </c>
      <c r="D530" s="4" t="s">
        <v>33873</v>
      </c>
      <c r="E530" s="4" t="s">
        <v>32396</v>
      </c>
      <c r="F530" s="4" t="s">
        <v>33874</v>
      </c>
      <c r="G530" s="4" t="s">
        <v>33875</v>
      </c>
      <c r="H530" s="4" t="s">
        <v>33876</v>
      </c>
      <c r="I530" s="24">
        <f>ROUND(COUNTIF(Table1[[#This Row],[กิจกรรม 1.1]:[ท้ายบท 1]],"&lt;&gt;ยังไม่ส่ง")*2+IF(Table1[[#This Row],[Quiz 1]]&lt;&gt;"ยังไม่ส่ง",Table1[[#This Row],[Quiz 1]]*2/10,0),0)</f>
        <v>0</v>
      </c>
      <c r="J530" s="24">
        <f>ROUND(COUNTIF(Table1[[#This Row],[แบบฝึก 2.1]:[ท้ายบท 2]],"&lt;&gt;ยังไม่ส่ง")*8/3+IF(Table1[[#This Row],[Quiz 2]]&lt;&gt;"ยังไม่ส่ง",Table1[[#This Row],[Quiz 2]]*2/10,0),0)</f>
        <v>0</v>
      </c>
      <c r="K530" s="24">
        <f>ROUND(COUNTIF(Table1[[#This Row],[แบบฝึก 3.1]:[ท้ายบท 3]],"&lt;&gt;ยังไม่ส่ง")*3/2+IF(Table1[[#This Row],[Quiz 3]]&lt;&gt;"ยังไม่ส่ง",Table1[[#This Row],[Quiz 3]]*2/10,0),0)</f>
        <v>0</v>
      </c>
      <c r="L530" s="12">
        <f>Table1[[#This Row],[บท 1 '[10']]]+Table1[[#This Row],[บท 2 '[10']]]+Table1[[#This Row],[บท 3 '[5']]]</f>
        <v>0</v>
      </c>
      <c r="M530" s="12">
        <f>IF(Table1[[#This Row],[ซ่อมแล้วกลางภาค]]="ซ่อมแล้ว",10,Table1[[#This Row],[MID '[20']2]])</f>
        <v>9</v>
      </c>
      <c r="N530" s="12">
        <f>ROUND(COUNTIF(Table1[[#This Row],[แบบฝึก 4.1]:[ท้ายบท 4]],"&lt;&gt;ยังไม่ส่ง")*8/2+IF(Table1[[#This Row],[Quiz 4]]&lt;&gt;"ยังไม่ส่ง",Table1[[#This Row],[Quiz 4]]*2/10,0),0)</f>
        <v>10</v>
      </c>
      <c r="O530" s="12"/>
      <c r="P530" s="13">
        <f>ROUND(COUNTIF(Table1[[#This Row],[แบบฝึก 5.1]:[ท้ายบท 5]],"&lt;&gt;ยังไม่ส่ง")*8/3+IF(Table1[[#This Row],[Quiz 5]]&lt;&gt;"ยังไม่ส่ง",Table1[[#This Row],[Quiz 5]]*2/10,0),0)</f>
        <v>9</v>
      </c>
      <c r="Q530" s="12">
        <f>Table1[[#This Row],[บท 4 '[10']]]+Table1[[#This Row],[นำเสนอ '[5']]]+Table1[[#This Row],[บท 5 '[10']]]</f>
        <v>19</v>
      </c>
      <c r="R530" s="12">
        <f>Table1[[#This Row],[ก่อนกลางภาค '[25']]]+Table1[[#This Row],[กลางภาค '[20']]]+Table1[[#This Row],[หลังกลางภาค '[25']]]</f>
        <v>28</v>
      </c>
      <c r="S530" s="12"/>
      <c r="T530" s="12">
        <f>Table1[[#This Row],[ปลายภาค '[30']]]+Table1[[#This Row],[ก่อนปลายภาค '[70']]]</f>
        <v>28</v>
      </c>
      <c r="U530" s="11">
        <f t="shared" si="8"/>
        <v>0</v>
      </c>
      <c r="V530" s="5" t="str">
        <f>IF(_xlfn.XLOOKUP(Table1[[#This Row],[email]],กิจกรรม_11[Email],กิจกรรม_11[Completion time],0)&lt;&gt;0,"ส่งแล้ว","ยังไม่ส่ง")</f>
        <v>ยังไม่ส่ง</v>
      </c>
      <c r="W530" s="5" t="str">
        <f>IF(_xlfn.XLOOKUP(Table1[[#This Row],[email]],แบบฝึก_11[Email],แบบฝึก_11[Completion time],0)&lt;&gt;0,"ส่งแล้ว","ยังไม่ส่ง")</f>
        <v>ยังไม่ส่ง</v>
      </c>
      <c r="X530" s="5" t="str">
        <f>IF(_xlfn.XLOOKUP(Table1[[#This Row],[email]],แบบฝึก_12[Email],แบบฝึก_12[Completion time],0)&lt;&gt;0,"ส่งแล้ว","ยังไม่ส่ง")</f>
        <v>ยังไม่ส่ง</v>
      </c>
      <c r="Y530" s="5" t="str">
        <f>_xlfn.XLOOKUP(Table1[[#This Row],[email]],ท้ายบท_1[Email],ท้ายบท_1[Total points],"ยังไม่ส่ง")</f>
        <v>ยังไม่ส่ง</v>
      </c>
      <c r="Z530" s="4" t="str">
        <f>_xlfn.XLOOKUP(Table1[[#This Row],[email]],Quiz_1[Email],Quiz_1[Total points],"ยังไม่ส่ง")</f>
        <v>ยังไม่ส่ง</v>
      </c>
      <c r="AA530" s="5" t="str">
        <f>IF(_xlfn.XLOOKUP(Table1[[#This Row],[email]],แบบฝึก_21[Email],แบบฝึก_21[Completion time],0)&lt;&gt;0,"ส่งแล้ว","ยังไม่ส่ง")</f>
        <v>ยังไม่ส่ง</v>
      </c>
      <c r="AB530" s="5" t="str">
        <f>IF(_xlfn.XLOOKUP(Table1[[#This Row],[email]],แบบฝึก_22[Email],แบบฝึก_22[Completion time],0)&lt;&gt;0,"ส่งแล้ว","ยังไม่ส่ง")</f>
        <v>ยังไม่ส่ง</v>
      </c>
      <c r="AC530" s="5" t="str">
        <f>_xlfn.XLOOKUP(Table1[[#This Row],[email]],ท้ายบท_2[Email],ท้ายบท_2[Total points],"ยังไม่ส่ง")</f>
        <v>ยังไม่ส่ง</v>
      </c>
      <c r="AD530" s="5" t="str">
        <f>_xlfn.XLOOKUP(Table1[[#This Row],[email]],Quiz_2[Email],Quiz_2[Total points],"ยังไม่ส่ง")</f>
        <v>ยังไม่ส่ง</v>
      </c>
      <c r="AE530" s="5" t="str">
        <f>IF(_xlfn.XLOOKUP(Table1[[#This Row],[email]],แบบฝึก_31[Email],แบบฝึก_31[Completion time],0)&lt;&gt;0,"ส่งแล้ว","ยังไม่ส่ง")</f>
        <v>ยังไม่ส่ง</v>
      </c>
      <c r="AF530" s="5" t="str">
        <f>_xlfn.XLOOKUP(Table1[[#This Row],[email]],ท้ายบท_3[Email],ท้ายบท_3[Total points],"ยังไม่ส่ง")</f>
        <v>ยังไม่ส่ง</v>
      </c>
      <c r="AG530" s="5" t="str">
        <f>_xlfn.XLOOKUP(Table1[[#This Row],[email]],Quiz_3[Email],Quiz_3[Total points],"ยังไม่ส่ง")</f>
        <v>ยังไม่ส่ง</v>
      </c>
      <c r="AH530" s="12">
        <v>9</v>
      </c>
      <c r="AI530" s="14">
        <v>8</v>
      </c>
      <c r="AJ530" s="12">
        <f>ROUND((Table1[[#This Row],[mid '[20']]]+Table1[[#This Row],[mid '[10']]])/2,0)</f>
        <v>9</v>
      </c>
      <c r="AK530" s="5" t="str">
        <f>IF(_xlfn.XLOOKUP(Table1[[#This Row],[email]],แบบฝึก_41[Email],แบบฝึก_41[Completion time],0)&lt;&gt;0,"ส่งแล้ว","ยังไม่ส่ง")</f>
        <v>ส่งแล้ว</v>
      </c>
      <c r="AL530" s="5" t="str">
        <f>IF(_xlfn.XLOOKUP(Table1[[#This Row],[email]],ท้ายบท_4[Email],ท้ายบท_4[Total points],"ยังไม่ส่ง")&lt;&gt;0,"ส่งแล้ว","ยังไม่ส่ง")</f>
        <v>ส่งแล้ว</v>
      </c>
      <c r="AM530" s="5">
        <f>_xlfn.XLOOKUP(Table1[[#This Row],[email]],Quiz_4[Email],Quiz_4[Total points],"ยังไม่ส่ง")</f>
        <v>8</v>
      </c>
      <c r="AN530" s="5" t="str">
        <f>IF(_xlfn.XLOOKUP(Table1[[#This Row],[email]],แบบฝึก_51[Email],แบบฝึก_51[Completion time],0)&lt;&gt;0,"ส่งแล้ว","ยังไม่ส่ง")</f>
        <v>ส่งแล้ว</v>
      </c>
      <c r="AO530" s="5" t="str">
        <f>IF(_xlfn.XLOOKUP(Table1[[#This Row],[email]],แบบฝึก_52[Email],แบบฝึก_52[Completion time],0)&lt;&gt;0,"ส่งแล้ว","ยังไม่ส่ง")</f>
        <v>ส่งแล้ว</v>
      </c>
      <c r="AP530" s="5">
        <f>_xlfn.XLOOKUP(Table1[[#This Row],[email]],ท้ายบท_5[Email],ท้ายบท_5[Total points],"ยังไม่ส่ง")</f>
        <v>11</v>
      </c>
      <c r="AQ530" s="5">
        <f>_xlfn.XLOOKUP(Table1[[#This Row],[email]],Quiz_5[Email],Quiz_5[Total points],"ยังไม่ส่ง")</f>
        <v>5</v>
      </c>
      <c r="AR530" s="37"/>
      <c r="AS530" s="4" t="str">
        <f>IF(M530&lt;10,"ยังไม่ซ่อม",IF(Table1[[#This Row],[ซ่อมแล้วกลางภาค]]="ซ่อมแล้ว","ซ่อมแล้ว","ไม่ต้องซ่อม"))</f>
        <v>ยังไม่ซ่อม</v>
      </c>
      <c r="BN530"/>
      <c r="BO530"/>
      <c r="BP530"/>
      <c r="BQ530"/>
    </row>
    <row r="531" spans="1:69" ht="19.5" x14ac:dyDescent="0.4">
      <c r="A531" s="21">
        <v>530</v>
      </c>
      <c r="B531" s="4">
        <v>14</v>
      </c>
      <c r="C531" s="4">
        <v>33</v>
      </c>
      <c r="D531" s="4" t="s">
        <v>33877</v>
      </c>
      <c r="E531" s="4" t="s">
        <v>32396</v>
      </c>
      <c r="F531" s="4" t="s">
        <v>33878</v>
      </c>
      <c r="G531" s="4" t="s">
        <v>33879</v>
      </c>
      <c r="H531" s="4" t="s">
        <v>33880</v>
      </c>
      <c r="I531" s="24">
        <f>ROUND(COUNTIF(Table1[[#This Row],[กิจกรรม 1.1]:[ท้ายบท 1]],"&lt;&gt;ยังไม่ส่ง")*2+IF(Table1[[#This Row],[Quiz 1]]&lt;&gt;"ยังไม่ส่ง",Table1[[#This Row],[Quiz 1]]*2/10,0),0)</f>
        <v>2</v>
      </c>
      <c r="J531" s="24">
        <f>ROUND(COUNTIF(Table1[[#This Row],[แบบฝึก 2.1]:[ท้ายบท 2]],"&lt;&gt;ยังไม่ส่ง")*8/3+IF(Table1[[#This Row],[Quiz 2]]&lt;&gt;"ยังไม่ส่ง",Table1[[#This Row],[Quiz 2]]*2/10,0),0)</f>
        <v>0</v>
      </c>
      <c r="K531" s="24">
        <f>ROUND(COUNTIF(Table1[[#This Row],[แบบฝึก 3.1]:[ท้ายบท 3]],"&lt;&gt;ยังไม่ส่ง")*3/2+IF(Table1[[#This Row],[Quiz 3]]&lt;&gt;"ยังไม่ส่ง",Table1[[#This Row],[Quiz 3]]*2/10,0),0)</f>
        <v>0</v>
      </c>
      <c r="L531" s="12">
        <f>Table1[[#This Row],[บท 1 '[10']]]+Table1[[#This Row],[บท 2 '[10']]]+Table1[[#This Row],[บท 3 '[5']]]</f>
        <v>2</v>
      </c>
      <c r="M531" s="12">
        <f>IF(Table1[[#This Row],[ซ่อมแล้วกลางภาค]]="ซ่อมแล้ว",10,Table1[[#This Row],[MID '[20']2]])</f>
        <v>8</v>
      </c>
      <c r="N531" s="12">
        <f>ROUND(COUNTIF(Table1[[#This Row],[แบบฝึก 4.1]:[ท้ายบท 4]],"&lt;&gt;ยังไม่ส่ง")*8/2+IF(Table1[[#This Row],[Quiz 4]]&lt;&gt;"ยังไม่ส่ง",Table1[[#This Row],[Quiz 4]]*2/10,0),0)</f>
        <v>4</v>
      </c>
      <c r="O531" s="12"/>
      <c r="P531" s="13">
        <f>ROUND(COUNTIF(Table1[[#This Row],[แบบฝึก 5.1]:[ท้ายบท 5]],"&lt;&gt;ยังไม่ส่ง")*8/3+IF(Table1[[#This Row],[Quiz 5]]&lt;&gt;"ยังไม่ส่ง",Table1[[#This Row],[Quiz 5]]*2/10,0),0)</f>
        <v>9</v>
      </c>
      <c r="Q531" s="12">
        <f>Table1[[#This Row],[บท 4 '[10']]]+Table1[[#This Row],[นำเสนอ '[5']]]+Table1[[#This Row],[บท 5 '[10']]]</f>
        <v>13</v>
      </c>
      <c r="R531" s="12">
        <f>Table1[[#This Row],[ก่อนกลางภาค '[25']]]+Table1[[#This Row],[กลางภาค '[20']]]+Table1[[#This Row],[หลังกลางภาค '[25']]]</f>
        <v>23</v>
      </c>
      <c r="S531" s="12"/>
      <c r="T531" s="12">
        <f>Table1[[#This Row],[ปลายภาค '[30']]]+Table1[[#This Row],[ก่อนปลายภาค '[70']]]</f>
        <v>23</v>
      </c>
      <c r="U531" s="11">
        <f t="shared" si="8"/>
        <v>0</v>
      </c>
      <c r="V531" s="5" t="str">
        <f>IF(_xlfn.XLOOKUP(Table1[[#This Row],[email]],กิจกรรม_11[Email],กิจกรรม_11[Completion time],0)&lt;&gt;0,"ส่งแล้ว","ยังไม่ส่ง")</f>
        <v>ส่งแล้ว</v>
      </c>
      <c r="W531" s="5" t="str">
        <f>IF(_xlfn.XLOOKUP(Table1[[#This Row],[email]],แบบฝึก_11[Email],แบบฝึก_11[Completion time],0)&lt;&gt;0,"ส่งแล้ว","ยังไม่ส่ง")</f>
        <v>ยังไม่ส่ง</v>
      </c>
      <c r="X531" s="5" t="str">
        <f>IF(_xlfn.XLOOKUP(Table1[[#This Row],[email]],แบบฝึก_12[Email],แบบฝึก_12[Completion time],0)&lt;&gt;0,"ส่งแล้ว","ยังไม่ส่ง")</f>
        <v>ยังไม่ส่ง</v>
      </c>
      <c r="Y531" s="5" t="str">
        <f>_xlfn.XLOOKUP(Table1[[#This Row],[email]],ท้ายบท_1[Email],ท้ายบท_1[Total points],"ยังไม่ส่ง")</f>
        <v>ยังไม่ส่ง</v>
      </c>
      <c r="Z531" s="4" t="str">
        <f>_xlfn.XLOOKUP(Table1[[#This Row],[email]],Quiz_1[Email],Quiz_1[Total points],"ยังไม่ส่ง")</f>
        <v>ยังไม่ส่ง</v>
      </c>
      <c r="AA531" s="5" t="str">
        <f>IF(_xlfn.XLOOKUP(Table1[[#This Row],[email]],แบบฝึก_21[Email],แบบฝึก_21[Completion time],0)&lt;&gt;0,"ส่งแล้ว","ยังไม่ส่ง")</f>
        <v>ยังไม่ส่ง</v>
      </c>
      <c r="AB531" s="5" t="str">
        <f>IF(_xlfn.XLOOKUP(Table1[[#This Row],[email]],แบบฝึก_22[Email],แบบฝึก_22[Completion time],0)&lt;&gt;0,"ส่งแล้ว","ยังไม่ส่ง")</f>
        <v>ยังไม่ส่ง</v>
      </c>
      <c r="AC531" s="5" t="str">
        <f>_xlfn.XLOOKUP(Table1[[#This Row],[email]],ท้ายบท_2[Email],ท้ายบท_2[Total points],"ยังไม่ส่ง")</f>
        <v>ยังไม่ส่ง</v>
      </c>
      <c r="AD531" s="5" t="str">
        <f>_xlfn.XLOOKUP(Table1[[#This Row],[email]],Quiz_2[Email],Quiz_2[Total points],"ยังไม่ส่ง")</f>
        <v>ยังไม่ส่ง</v>
      </c>
      <c r="AE531" s="5" t="str">
        <f>IF(_xlfn.XLOOKUP(Table1[[#This Row],[email]],แบบฝึก_31[Email],แบบฝึก_31[Completion time],0)&lt;&gt;0,"ส่งแล้ว","ยังไม่ส่ง")</f>
        <v>ยังไม่ส่ง</v>
      </c>
      <c r="AF531" s="5" t="str">
        <f>_xlfn.XLOOKUP(Table1[[#This Row],[email]],ท้ายบท_3[Email],ท้ายบท_3[Total points],"ยังไม่ส่ง")</f>
        <v>ยังไม่ส่ง</v>
      </c>
      <c r="AG531" s="5" t="str">
        <f>_xlfn.XLOOKUP(Table1[[#This Row],[email]],Quiz_3[Email],Quiz_3[Total points],"ยังไม่ส่ง")</f>
        <v>ยังไม่ส่ง</v>
      </c>
      <c r="AH531" s="12">
        <v>12</v>
      </c>
      <c r="AI531" s="14">
        <v>3</v>
      </c>
      <c r="AJ531" s="12">
        <f>ROUND((Table1[[#This Row],[mid '[20']]]+Table1[[#This Row],[mid '[10']]])/2,0)</f>
        <v>8</v>
      </c>
      <c r="AK531" s="5" t="str">
        <f>IF(_xlfn.XLOOKUP(Table1[[#This Row],[email]],แบบฝึก_41[Email],แบบฝึก_41[Completion time],0)&lt;&gt;0,"ส่งแล้ว","ยังไม่ส่ง")</f>
        <v>ยังไม่ส่ง</v>
      </c>
      <c r="AL531" s="5" t="str">
        <f>IF(_xlfn.XLOOKUP(Table1[[#This Row],[email]],ท้ายบท_4[Email],ท้ายบท_4[Total points],"ยังไม่ส่ง")&lt;&gt;0,"ส่งแล้ว","ยังไม่ส่ง")</f>
        <v>ส่งแล้ว</v>
      </c>
      <c r="AM531" s="5" t="str">
        <f>_xlfn.XLOOKUP(Table1[[#This Row],[email]],Quiz_4[Email],Quiz_4[Total points],"ยังไม่ส่ง")</f>
        <v>ยังไม่ส่ง</v>
      </c>
      <c r="AN531" s="5" t="str">
        <f>IF(_xlfn.XLOOKUP(Table1[[#This Row],[email]],แบบฝึก_51[Email],แบบฝึก_51[Completion time],0)&lt;&gt;0,"ส่งแล้ว","ยังไม่ส่ง")</f>
        <v>ส่งแล้ว</v>
      </c>
      <c r="AO531" s="5" t="str">
        <f>IF(_xlfn.XLOOKUP(Table1[[#This Row],[email]],แบบฝึก_52[Email],แบบฝึก_52[Completion time],0)&lt;&gt;0,"ส่งแล้ว","ยังไม่ส่ง")</f>
        <v>ส่งแล้ว</v>
      </c>
      <c r="AP531" s="5">
        <f>_xlfn.XLOOKUP(Table1[[#This Row],[email]],ท้ายบท_5[Email],ท้ายบท_5[Total points],"ยังไม่ส่ง")</f>
        <v>11</v>
      </c>
      <c r="AQ531" s="5">
        <f>_xlfn.XLOOKUP(Table1[[#This Row],[email]],Quiz_5[Email],Quiz_5[Total points],"ยังไม่ส่ง")</f>
        <v>7</v>
      </c>
      <c r="AR531" s="37"/>
      <c r="AS531" s="4" t="str">
        <f>IF(M531&lt;10,"ยังไม่ซ่อม",IF(Table1[[#This Row],[ซ่อมแล้วกลางภาค]]="ซ่อมแล้ว","ซ่อมแล้ว","ไม่ต้องซ่อม"))</f>
        <v>ยังไม่ซ่อม</v>
      </c>
      <c r="BN531"/>
      <c r="BO531"/>
      <c r="BP531"/>
      <c r="BQ531"/>
    </row>
    <row r="532" spans="1:69" ht="19.5" x14ac:dyDescent="0.4">
      <c r="A532" s="21">
        <v>531</v>
      </c>
      <c r="B532" s="4">
        <v>14</v>
      </c>
      <c r="C532" s="4">
        <v>34</v>
      </c>
      <c r="D532" s="4" t="s">
        <v>33881</v>
      </c>
      <c r="E532" s="4" t="s">
        <v>32396</v>
      </c>
      <c r="F532" s="4" t="s">
        <v>33524</v>
      </c>
      <c r="G532" s="4" t="s">
        <v>33882</v>
      </c>
      <c r="H532" s="4" t="s">
        <v>33883</v>
      </c>
      <c r="I532" s="24">
        <f>ROUND(COUNTIF(Table1[[#This Row],[กิจกรรม 1.1]:[ท้ายบท 1]],"&lt;&gt;ยังไม่ส่ง")*2+IF(Table1[[#This Row],[Quiz 1]]&lt;&gt;"ยังไม่ส่ง",Table1[[#This Row],[Quiz 1]]*2/10,0),0)</f>
        <v>9</v>
      </c>
      <c r="J532" s="24">
        <f>ROUND(COUNTIF(Table1[[#This Row],[แบบฝึก 2.1]:[ท้ายบท 2]],"&lt;&gt;ยังไม่ส่ง")*8/3+IF(Table1[[#This Row],[Quiz 2]]&lt;&gt;"ยังไม่ส่ง",Table1[[#This Row],[Quiz 2]]*2/10,0),0)</f>
        <v>10</v>
      </c>
      <c r="K532" s="24">
        <f>ROUND(COUNTIF(Table1[[#This Row],[แบบฝึก 3.1]:[ท้ายบท 3]],"&lt;&gt;ยังไม่ส่ง")*3/2+IF(Table1[[#This Row],[Quiz 3]]&lt;&gt;"ยังไม่ส่ง",Table1[[#This Row],[Quiz 3]]*2/10,0),0)</f>
        <v>3</v>
      </c>
      <c r="L532" s="12">
        <f>Table1[[#This Row],[บท 1 '[10']]]+Table1[[#This Row],[บท 2 '[10']]]+Table1[[#This Row],[บท 3 '[5']]]</f>
        <v>22</v>
      </c>
      <c r="M532" s="12">
        <f>IF(Table1[[#This Row],[ซ่อมแล้วกลางภาค]]="ซ่อมแล้ว",10,Table1[[#This Row],[MID '[20']2]])</f>
        <v>7</v>
      </c>
      <c r="N532" s="12">
        <f>ROUND(COUNTIF(Table1[[#This Row],[แบบฝึก 4.1]:[ท้ายบท 4]],"&lt;&gt;ยังไม่ส่ง")*8/2+IF(Table1[[#This Row],[Quiz 4]]&lt;&gt;"ยังไม่ส่ง",Table1[[#This Row],[Quiz 4]]*2/10,0),0)</f>
        <v>9</v>
      </c>
      <c r="O532" s="12"/>
      <c r="P532" s="13">
        <f>ROUND(COUNTIF(Table1[[#This Row],[แบบฝึก 5.1]:[ท้ายบท 5]],"&lt;&gt;ยังไม่ส่ง")*8/3+IF(Table1[[#This Row],[Quiz 5]]&lt;&gt;"ยังไม่ส่ง",Table1[[#This Row],[Quiz 5]]*2/10,0),0)</f>
        <v>9</v>
      </c>
      <c r="Q532" s="12">
        <f>Table1[[#This Row],[บท 4 '[10']]]+Table1[[#This Row],[นำเสนอ '[5']]]+Table1[[#This Row],[บท 5 '[10']]]</f>
        <v>18</v>
      </c>
      <c r="R532" s="12">
        <f>Table1[[#This Row],[ก่อนกลางภาค '[25']]]+Table1[[#This Row],[กลางภาค '[20']]]+Table1[[#This Row],[หลังกลางภาค '[25']]]</f>
        <v>47</v>
      </c>
      <c r="S532" s="12"/>
      <c r="T532" s="12">
        <f>Table1[[#This Row],[ปลายภาค '[30']]]+Table1[[#This Row],[ก่อนปลายภาค '[70']]]</f>
        <v>47</v>
      </c>
      <c r="U532" s="11">
        <f t="shared" si="8"/>
        <v>0</v>
      </c>
      <c r="V532" s="5" t="str">
        <f>IF(_xlfn.XLOOKUP(Table1[[#This Row],[email]],กิจกรรม_11[Email],กิจกรรม_11[Completion time],0)&lt;&gt;0,"ส่งแล้ว","ยังไม่ส่ง")</f>
        <v>ส่งแล้ว</v>
      </c>
      <c r="W532" s="5" t="str">
        <f>IF(_xlfn.XLOOKUP(Table1[[#This Row],[email]],แบบฝึก_11[Email],แบบฝึก_11[Completion time],0)&lt;&gt;0,"ส่งแล้ว","ยังไม่ส่ง")</f>
        <v>ส่งแล้ว</v>
      </c>
      <c r="X532" s="5" t="str">
        <f>IF(_xlfn.XLOOKUP(Table1[[#This Row],[email]],แบบฝึก_12[Email],แบบฝึก_12[Completion time],0)&lt;&gt;0,"ส่งแล้ว","ยังไม่ส่ง")</f>
        <v>ส่งแล้ว</v>
      </c>
      <c r="Y532" s="5">
        <f>_xlfn.XLOOKUP(Table1[[#This Row],[email]],ท้ายบท_1[Email],ท้ายบท_1[Total points],"ยังไม่ส่ง")</f>
        <v>19</v>
      </c>
      <c r="Z532" s="4">
        <f>_xlfn.XLOOKUP(Table1[[#This Row],[email]],Quiz_1[Email],Quiz_1[Total points],"ยังไม่ส่ง")</f>
        <v>4</v>
      </c>
      <c r="AA532" s="5" t="str">
        <f>IF(_xlfn.XLOOKUP(Table1[[#This Row],[email]],แบบฝึก_21[Email],แบบฝึก_21[Completion time],0)&lt;&gt;0,"ส่งแล้ว","ยังไม่ส่ง")</f>
        <v>ส่งแล้ว</v>
      </c>
      <c r="AB532" s="5" t="str">
        <f>IF(_xlfn.XLOOKUP(Table1[[#This Row],[email]],แบบฝึก_22[Email],แบบฝึก_22[Completion time],0)&lt;&gt;0,"ส่งแล้ว","ยังไม่ส่ง")</f>
        <v>ส่งแล้ว</v>
      </c>
      <c r="AC532" s="5">
        <f>_xlfn.XLOOKUP(Table1[[#This Row],[email]],ท้ายบท_2[Email],ท้ายบท_2[Total points],"ยังไม่ส่ง")</f>
        <v>3</v>
      </c>
      <c r="AD532" s="5">
        <f>_xlfn.XLOOKUP(Table1[[#This Row],[email]],Quiz_2[Email],Quiz_2[Total points],"ยังไม่ส่ง")</f>
        <v>9</v>
      </c>
      <c r="AE532" s="5" t="str">
        <f>IF(_xlfn.XLOOKUP(Table1[[#This Row],[email]],แบบฝึก_31[Email],แบบฝึก_31[Completion time],0)&lt;&gt;0,"ส่งแล้ว","ยังไม่ส่ง")</f>
        <v>ส่งแล้ว</v>
      </c>
      <c r="AF532" s="5">
        <f>_xlfn.XLOOKUP(Table1[[#This Row],[email]],ท้ายบท_3[Email],ท้ายบท_3[Total points],"ยังไม่ส่ง")</f>
        <v>3</v>
      </c>
      <c r="AG532" s="5" t="str">
        <f>_xlfn.XLOOKUP(Table1[[#This Row],[email]],Quiz_3[Email],Quiz_3[Total points],"ยังไม่ส่ง")</f>
        <v>ยังไม่ส่ง</v>
      </c>
      <c r="AH532" s="12">
        <v>12</v>
      </c>
      <c r="AI532" s="14">
        <v>1</v>
      </c>
      <c r="AJ532" s="12">
        <f>ROUND((Table1[[#This Row],[mid '[20']]]+Table1[[#This Row],[mid '[10']]])/2,0)</f>
        <v>7</v>
      </c>
      <c r="AK532" s="5" t="str">
        <f>IF(_xlfn.XLOOKUP(Table1[[#This Row],[email]],แบบฝึก_41[Email],แบบฝึก_41[Completion time],0)&lt;&gt;0,"ส่งแล้ว","ยังไม่ส่ง")</f>
        <v>ส่งแล้ว</v>
      </c>
      <c r="AL532" s="5" t="str">
        <f>IF(_xlfn.XLOOKUP(Table1[[#This Row],[email]],ท้ายบท_4[Email],ท้ายบท_4[Total points],"ยังไม่ส่ง")&lt;&gt;0,"ส่งแล้ว","ยังไม่ส่ง")</f>
        <v>ส่งแล้ว</v>
      </c>
      <c r="AM532" s="5">
        <f>_xlfn.XLOOKUP(Table1[[#This Row],[email]],Quiz_4[Email],Quiz_4[Total points],"ยังไม่ส่ง")</f>
        <v>5</v>
      </c>
      <c r="AN532" s="5" t="str">
        <f>IF(_xlfn.XLOOKUP(Table1[[#This Row],[email]],แบบฝึก_51[Email],แบบฝึก_51[Completion time],0)&lt;&gt;0,"ส่งแล้ว","ยังไม่ส่ง")</f>
        <v>ส่งแล้ว</v>
      </c>
      <c r="AO532" s="5" t="str">
        <f>IF(_xlfn.XLOOKUP(Table1[[#This Row],[email]],แบบฝึก_52[Email],แบบฝึก_52[Completion time],0)&lt;&gt;0,"ส่งแล้ว","ยังไม่ส่ง")</f>
        <v>ส่งแล้ว</v>
      </c>
      <c r="AP532" s="5">
        <f>_xlfn.XLOOKUP(Table1[[#This Row],[email]],ท้ายบท_5[Email],ท้ายบท_5[Total points],"ยังไม่ส่ง")</f>
        <v>14</v>
      </c>
      <c r="AQ532" s="5">
        <f>_xlfn.XLOOKUP(Table1[[#This Row],[email]],Quiz_5[Email],Quiz_5[Total points],"ยังไม่ส่ง")</f>
        <v>6</v>
      </c>
      <c r="AR532" s="37"/>
      <c r="AS532" s="4" t="str">
        <f>IF(M532&lt;10,"ยังไม่ซ่อม",IF(Table1[[#This Row],[ซ่อมแล้วกลางภาค]]="ซ่อมแล้ว","ซ่อมแล้ว","ไม่ต้องซ่อม"))</f>
        <v>ยังไม่ซ่อม</v>
      </c>
      <c r="BN532"/>
      <c r="BO532"/>
      <c r="BP532"/>
      <c r="BQ532"/>
    </row>
    <row r="533" spans="1:69" ht="19.5" x14ac:dyDescent="0.4">
      <c r="A533" s="21">
        <v>532</v>
      </c>
      <c r="B533" s="4">
        <v>14</v>
      </c>
      <c r="C533" s="4">
        <v>35</v>
      </c>
      <c r="D533" s="4" t="s">
        <v>33884</v>
      </c>
      <c r="E533" s="4" t="s">
        <v>32396</v>
      </c>
      <c r="F533" s="4" t="s">
        <v>33524</v>
      </c>
      <c r="G533" s="4" t="s">
        <v>33885</v>
      </c>
      <c r="H533" s="4" t="s">
        <v>4635</v>
      </c>
      <c r="I533" s="24">
        <f>ROUND(COUNTIF(Table1[[#This Row],[กิจกรรม 1.1]:[ท้ายบท 1]],"&lt;&gt;ยังไม่ส่ง")*2+IF(Table1[[#This Row],[Quiz 1]]&lt;&gt;"ยังไม่ส่ง",Table1[[#This Row],[Quiz 1]]*2/10,0),0)</f>
        <v>9</v>
      </c>
      <c r="J533" s="24">
        <f>ROUND(COUNTIF(Table1[[#This Row],[แบบฝึก 2.1]:[ท้ายบท 2]],"&lt;&gt;ยังไม่ส่ง")*8/3+IF(Table1[[#This Row],[Quiz 2]]&lt;&gt;"ยังไม่ส่ง",Table1[[#This Row],[Quiz 2]]*2/10,0),0)</f>
        <v>10</v>
      </c>
      <c r="K533" s="24">
        <f>ROUND(COUNTIF(Table1[[#This Row],[แบบฝึก 3.1]:[ท้ายบท 3]],"&lt;&gt;ยังไม่ส่ง")*3/2+IF(Table1[[#This Row],[Quiz 3]]&lt;&gt;"ยังไม่ส่ง",Table1[[#This Row],[Quiz 3]]*2/10,0),0)</f>
        <v>4</v>
      </c>
      <c r="L533" s="12">
        <f>Table1[[#This Row],[บท 1 '[10']]]+Table1[[#This Row],[บท 2 '[10']]]+Table1[[#This Row],[บท 3 '[5']]]</f>
        <v>23</v>
      </c>
      <c r="M533" s="12">
        <f>IF(Table1[[#This Row],[ซ่อมแล้วกลางภาค]]="ซ่อมแล้ว",10,Table1[[#This Row],[MID '[20']2]])</f>
        <v>15</v>
      </c>
      <c r="N533" s="12">
        <f>ROUND(COUNTIF(Table1[[#This Row],[แบบฝึก 4.1]:[ท้ายบท 4]],"&lt;&gt;ยังไม่ส่ง")*8/2+IF(Table1[[#This Row],[Quiz 4]]&lt;&gt;"ยังไม่ส่ง",Table1[[#This Row],[Quiz 4]]*2/10,0),0)</f>
        <v>10</v>
      </c>
      <c r="O533" s="12"/>
      <c r="P533" s="13">
        <f>ROUND(COUNTIF(Table1[[#This Row],[แบบฝึก 5.1]:[ท้ายบท 5]],"&lt;&gt;ยังไม่ส่ง")*8/3+IF(Table1[[#This Row],[Quiz 5]]&lt;&gt;"ยังไม่ส่ง",Table1[[#This Row],[Quiz 5]]*2/10,0),0)</f>
        <v>10</v>
      </c>
      <c r="Q533" s="12">
        <f>Table1[[#This Row],[บท 4 '[10']]]+Table1[[#This Row],[นำเสนอ '[5']]]+Table1[[#This Row],[บท 5 '[10']]]</f>
        <v>20</v>
      </c>
      <c r="R533" s="12">
        <f>Table1[[#This Row],[ก่อนกลางภาค '[25']]]+Table1[[#This Row],[กลางภาค '[20']]]+Table1[[#This Row],[หลังกลางภาค '[25']]]</f>
        <v>58</v>
      </c>
      <c r="S533" s="12"/>
      <c r="T533" s="12">
        <f>Table1[[#This Row],[ปลายภาค '[30']]]+Table1[[#This Row],[ก่อนปลายภาค '[70']]]</f>
        <v>58</v>
      </c>
      <c r="U533" s="11">
        <f t="shared" si="8"/>
        <v>1.5</v>
      </c>
      <c r="V533" s="5" t="str">
        <f>IF(_xlfn.XLOOKUP(Table1[[#This Row],[email]],กิจกรรม_11[Email],กิจกรรม_11[Completion time],0)&lt;&gt;0,"ส่งแล้ว","ยังไม่ส่ง")</f>
        <v>ส่งแล้ว</v>
      </c>
      <c r="W533" s="5" t="str">
        <f>IF(_xlfn.XLOOKUP(Table1[[#This Row],[email]],แบบฝึก_11[Email],แบบฝึก_11[Completion time],0)&lt;&gt;0,"ส่งแล้ว","ยังไม่ส่ง")</f>
        <v>ส่งแล้ว</v>
      </c>
      <c r="X533" s="5" t="str">
        <f>IF(_xlfn.XLOOKUP(Table1[[#This Row],[email]],แบบฝึก_12[Email],แบบฝึก_12[Completion time],0)&lt;&gt;0,"ส่งแล้ว","ยังไม่ส่ง")</f>
        <v>ส่งแล้ว</v>
      </c>
      <c r="Y533" s="5">
        <f>_xlfn.XLOOKUP(Table1[[#This Row],[email]],ท้ายบท_1[Email],ท้ายบท_1[Total points],"ยังไม่ส่ง")</f>
        <v>19</v>
      </c>
      <c r="Z533" s="4">
        <f>_xlfn.XLOOKUP(Table1[[#This Row],[email]],Quiz_1[Email],Quiz_1[Total points],"ยังไม่ส่ง")</f>
        <v>6</v>
      </c>
      <c r="AA533" s="5" t="str">
        <f>IF(_xlfn.XLOOKUP(Table1[[#This Row],[email]],แบบฝึก_21[Email],แบบฝึก_21[Completion time],0)&lt;&gt;0,"ส่งแล้ว","ยังไม่ส่ง")</f>
        <v>ส่งแล้ว</v>
      </c>
      <c r="AB533" s="5" t="str">
        <f>IF(_xlfn.XLOOKUP(Table1[[#This Row],[email]],แบบฝึก_22[Email],แบบฝึก_22[Completion time],0)&lt;&gt;0,"ส่งแล้ว","ยังไม่ส่ง")</f>
        <v>ส่งแล้ว</v>
      </c>
      <c r="AC533" s="5">
        <f>_xlfn.XLOOKUP(Table1[[#This Row],[email]],ท้ายบท_2[Email],ท้ายบท_2[Total points],"ยังไม่ส่ง")</f>
        <v>12</v>
      </c>
      <c r="AD533" s="5">
        <f>_xlfn.XLOOKUP(Table1[[#This Row],[email]],Quiz_2[Email],Quiz_2[Total points],"ยังไม่ส่ง")</f>
        <v>8</v>
      </c>
      <c r="AE533" s="5" t="str">
        <f>IF(_xlfn.XLOOKUP(Table1[[#This Row],[email]],แบบฝึก_31[Email],แบบฝึก_31[Completion time],0)&lt;&gt;0,"ส่งแล้ว","ยังไม่ส่ง")</f>
        <v>ส่งแล้ว</v>
      </c>
      <c r="AF533" s="5">
        <f>_xlfn.XLOOKUP(Table1[[#This Row],[email]],ท้ายบท_3[Email],ท้ายบท_3[Total points],"ยังไม่ส่ง")</f>
        <v>11</v>
      </c>
      <c r="AG533" s="5">
        <f>_xlfn.XLOOKUP(Table1[[#This Row],[email]],Quiz_3[Email],Quiz_3[Total points],"ยังไม่ส่ง")</f>
        <v>5</v>
      </c>
      <c r="AH533" s="12">
        <v>21</v>
      </c>
      <c r="AI533" s="14">
        <v>8</v>
      </c>
      <c r="AJ533" s="12">
        <f>ROUND((Table1[[#This Row],[mid '[20']]]+Table1[[#This Row],[mid '[10']]])/2,0)</f>
        <v>15</v>
      </c>
      <c r="AK533" s="5" t="str">
        <f>IF(_xlfn.XLOOKUP(Table1[[#This Row],[email]],แบบฝึก_41[Email],แบบฝึก_41[Completion time],0)&lt;&gt;0,"ส่งแล้ว","ยังไม่ส่ง")</f>
        <v>ส่งแล้ว</v>
      </c>
      <c r="AL533" s="5" t="str">
        <f>IF(_xlfn.XLOOKUP(Table1[[#This Row],[email]],ท้ายบท_4[Email],ท้ายบท_4[Total points],"ยังไม่ส่ง")&lt;&gt;0,"ส่งแล้ว","ยังไม่ส่ง")</f>
        <v>ส่งแล้ว</v>
      </c>
      <c r="AM533" s="5">
        <f>_xlfn.XLOOKUP(Table1[[#This Row],[email]],Quiz_4[Email],Quiz_4[Total points],"ยังไม่ส่ง")</f>
        <v>8</v>
      </c>
      <c r="AN533" s="5" t="str">
        <f>IF(_xlfn.XLOOKUP(Table1[[#This Row],[email]],แบบฝึก_51[Email],แบบฝึก_51[Completion time],0)&lt;&gt;0,"ส่งแล้ว","ยังไม่ส่ง")</f>
        <v>ส่งแล้ว</v>
      </c>
      <c r="AO533" s="5" t="str">
        <f>IF(_xlfn.XLOOKUP(Table1[[#This Row],[email]],แบบฝึก_52[Email],แบบฝึก_52[Completion time],0)&lt;&gt;0,"ส่งแล้ว","ยังไม่ส่ง")</f>
        <v>ส่งแล้ว</v>
      </c>
      <c r="AP533" s="5">
        <f>_xlfn.XLOOKUP(Table1[[#This Row],[email]],ท้ายบท_5[Email],ท้ายบท_5[Total points],"ยังไม่ส่ง")</f>
        <v>17</v>
      </c>
      <c r="AQ533" s="5">
        <f>_xlfn.XLOOKUP(Table1[[#This Row],[email]],Quiz_5[Email],Quiz_5[Total points],"ยังไม่ส่ง")</f>
        <v>8</v>
      </c>
      <c r="AR533" s="37"/>
      <c r="AS533" s="4" t="str">
        <f>IF(M533&lt;10,"ยังไม่ซ่อม",IF(Table1[[#This Row],[ซ่อมแล้วกลางภาค]]="ซ่อมแล้ว","ซ่อมแล้ว","ไม่ต้องซ่อม"))</f>
        <v>ไม่ต้องซ่อม</v>
      </c>
      <c r="BN533"/>
      <c r="BO533"/>
      <c r="BP533"/>
      <c r="BQ533"/>
    </row>
    <row r="534" spans="1:69" ht="19.5" x14ac:dyDescent="0.4">
      <c r="A534" s="21">
        <v>533</v>
      </c>
      <c r="B534" s="4">
        <v>14</v>
      </c>
      <c r="C534" s="4">
        <v>36</v>
      </c>
      <c r="D534" s="4" t="s">
        <v>33886</v>
      </c>
      <c r="E534" s="4" t="s">
        <v>32396</v>
      </c>
      <c r="F534" s="4" t="s">
        <v>33887</v>
      </c>
      <c r="G534" s="4" t="s">
        <v>33885</v>
      </c>
      <c r="H534" s="4" t="s">
        <v>4706</v>
      </c>
      <c r="I534" s="24">
        <f>ROUND(COUNTIF(Table1[[#This Row],[กิจกรรม 1.1]:[ท้ายบท 1]],"&lt;&gt;ยังไม่ส่ง")*2+IF(Table1[[#This Row],[Quiz 1]]&lt;&gt;"ยังไม่ส่ง",Table1[[#This Row],[Quiz 1]]*2/10,0),0)</f>
        <v>9</v>
      </c>
      <c r="J534" s="24">
        <f>ROUND(COUNTIF(Table1[[#This Row],[แบบฝึก 2.1]:[ท้ายบท 2]],"&lt;&gt;ยังไม่ส่ง")*8/3+IF(Table1[[#This Row],[Quiz 2]]&lt;&gt;"ยังไม่ส่ง",Table1[[#This Row],[Quiz 2]]*2/10,0),0)</f>
        <v>10</v>
      </c>
      <c r="K534" s="24">
        <f>ROUND(COUNTIF(Table1[[#This Row],[แบบฝึก 3.1]:[ท้ายบท 3]],"&lt;&gt;ยังไม่ส่ง")*3/2+IF(Table1[[#This Row],[Quiz 3]]&lt;&gt;"ยังไม่ส่ง",Table1[[#This Row],[Quiz 3]]*2/10,0),0)</f>
        <v>4</v>
      </c>
      <c r="L534" s="12">
        <f>Table1[[#This Row],[บท 1 '[10']]]+Table1[[#This Row],[บท 2 '[10']]]+Table1[[#This Row],[บท 3 '[5']]]</f>
        <v>23</v>
      </c>
      <c r="M534" s="12">
        <f>IF(Table1[[#This Row],[ซ่อมแล้วกลางภาค]]="ซ่อมแล้ว",10,Table1[[#This Row],[MID '[20']2]])</f>
        <v>12</v>
      </c>
      <c r="N534" s="12">
        <f>ROUND(COUNTIF(Table1[[#This Row],[แบบฝึก 4.1]:[ท้ายบท 4]],"&lt;&gt;ยังไม่ส่ง")*8/2+IF(Table1[[#This Row],[Quiz 4]]&lt;&gt;"ยังไม่ส่ง",Table1[[#This Row],[Quiz 4]]*2/10,0),0)</f>
        <v>10</v>
      </c>
      <c r="O534" s="12"/>
      <c r="P534" s="13">
        <f>ROUND(COUNTIF(Table1[[#This Row],[แบบฝึก 5.1]:[ท้ายบท 5]],"&lt;&gt;ยังไม่ส่ง")*8/3+IF(Table1[[#This Row],[Quiz 5]]&lt;&gt;"ยังไม่ส่ง",Table1[[#This Row],[Quiz 5]]*2/10,0),0)</f>
        <v>10</v>
      </c>
      <c r="Q534" s="12">
        <f>Table1[[#This Row],[บท 4 '[10']]]+Table1[[#This Row],[นำเสนอ '[5']]]+Table1[[#This Row],[บท 5 '[10']]]</f>
        <v>20</v>
      </c>
      <c r="R534" s="12">
        <f>Table1[[#This Row],[ก่อนกลางภาค '[25']]]+Table1[[#This Row],[กลางภาค '[20']]]+Table1[[#This Row],[หลังกลางภาค '[25']]]</f>
        <v>55</v>
      </c>
      <c r="S534" s="12"/>
      <c r="T534" s="12">
        <f>Table1[[#This Row],[ปลายภาค '[30']]]+Table1[[#This Row],[ก่อนปลายภาค '[70']]]</f>
        <v>55</v>
      </c>
      <c r="U534" s="11">
        <f t="shared" si="8"/>
        <v>1.5</v>
      </c>
      <c r="V534" s="5" t="str">
        <f>IF(_xlfn.XLOOKUP(Table1[[#This Row],[email]],กิจกรรม_11[Email],กิจกรรม_11[Completion time],0)&lt;&gt;0,"ส่งแล้ว","ยังไม่ส่ง")</f>
        <v>ส่งแล้ว</v>
      </c>
      <c r="W534" s="5" t="str">
        <f>IF(_xlfn.XLOOKUP(Table1[[#This Row],[email]],แบบฝึก_11[Email],แบบฝึก_11[Completion time],0)&lt;&gt;0,"ส่งแล้ว","ยังไม่ส่ง")</f>
        <v>ส่งแล้ว</v>
      </c>
      <c r="X534" s="5" t="str">
        <f>IF(_xlfn.XLOOKUP(Table1[[#This Row],[email]],แบบฝึก_12[Email],แบบฝึก_12[Completion time],0)&lt;&gt;0,"ส่งแล้ว","ยังไม่ส่ง")</f>
        <v>ส่งแล้ว</v>
      </c>
      <c r="Y534" s="5">
        <f>_xlfn.XLOOKUP(Table1[[#This Row],[email]],ท้ายบท_1[Email],ท้ายบท_1[Total points],"ยังไม่ส่ง")</f>
        <v>21</v>
      </c>
      <c r="Z534" s="4">
        <f>_xlfn.XLOOKUP(Table1[[#This Row],[email]],Quiz_1[Email],Quiz_1[Total points],"ยังไม่ส่ง")</f>
        <v>7</v>
      </c>
      <c r="AA534" s="5" t="str">
        <f>IF(_xlfn.XLOOKUP(Table1[[#This Row],[email]],แบบฝึก_21[Email],แบบฝึก_21[Completion time],0)&lt;&gt;0,"ส่งแล้ว","ยังไม่ส่ง")</f>
        <v>ส่งแล้ว</v>
      </c>
      <c r="AB534" s="5" t="str">
        <f>IF(_xlfn.XLOOKUP(Table1[[#This Row],[email]],แบบฝึก_22[Email],แบบฝึก_22[Completion time],0)&lt;&gt;0,"ส่งแล้ว","ยังไม่ส่ง")</f>
        <v>ส่งแล้ว</v>
      </c>
      <c r="AC534" s="5">
        <f>_xlfn.XLOOKUP(Table1[[#This Row],[email]],ท้ายบท_2[Email],ท้ายบท_2[Total points],"ยังไม่ส่ง")</f>
        <v>14</v>
      </c>
      <c r="AD534" s="5">
        <f>_xlfn.XLOOKUP(Table1[[#This Row],[email]],Quiz_2[Email],Quiz_2[Total points],"ยังไม่ส่ง")</f>
        <v>10</v>
      </c>
      <c r="AE534" s="5" t="str">
        <f>IF(_xlfn.XLOOKUP(Table1[[#This Row],[email]],แบบฝึก_31[Email],แบบฝึก_31[Completion time],0)&lt;&gt;0,"ส่งแล้ว","ยังไม่ส่ง")</f>
        <v>ส่งแล้ว</v>
      </c>
      <c r="AF534" s="5">
        <f>_xlfn.XLOOKUP(Table1[[#This Row],[email]],ท้ายบท_3[Email],ท้ายบท_3[Total points],"ยังไม่ส่ง")</f>
        <v>9</v>
      </c>
      <c r="AG534" s="5">
        <f>_xlfn.XLOOKUP(Table1[[#This Row],[email]],Quiz_3[Email],Quiz_3[Total points],"ยังไม่ส่ง")</f>
        <v>6</v>
      </c>
      <c r="AH534" s="12">
        <v>15</v>
      </c>
      <c r="AI534" s="14">
        <v>9</v>
      </c>
      <c r="AJ534" s="12">
        <f>ROUND((Table1[[#This Row],[mid '[20']]]+Table1[[#This Row],[mid '[10']]])/2,0)</f>
        <v>12</v>
      </c>
      <c r="AK534" s="5" t="str">
        <f>IF(_xlfn.XLOOKUP(Table1[[#This Row],[email]],แบบฝึก_41[Email],แบบฝึก_41[Completion time],0)&lt;&gt;0,"ส่งแล้ว","ยังไม่ส่ง")</f>
        <v>ส่งแล้ว</v>
      </c>
      <c r="AL534" s="5" t="str">
        <f>IF(_xlfn.XLOOKUP(Table1[[#This Row],[email]],ท้ายบท_4[Email],ท้ายบท_4[Total points],"ยังไม่ส่ง")&lt;&gt;0,"ส่งแล้ว","ยังไม่ส่ง")</f>
        <v>ส่งแล้ว</v>
      </c>
      <c r="AM534" s="5">
        <f>_xlfn.XLOOKUP(Table1[[#This Row],[email]],Quiz_4[Email],Quiz_4[Total points],"ยังไม่ส่ง")</f>
        <v>8</v>
      </c>
      <c r="AN534" s="5" t="str">
        <f>IF(_xlfn.XLOOKUP(Table1[[#This Row],[email]],แบบฝึก_51[Email],แบบฝึก_51[Completion time],0)&lt;&gt;0,"ส่งแล้ว","ยังไม่ส่ง")</f>
        <v>ส่งแล้ว</v>
      </c>
      <c r="AO534" s="5" t="str">
        <f>IF(_xlfn.XLOOKUP(Table1[[#This Row],[email]],แบบฝึก_52[Email],แบบฝึก_52[Completion time],0)&lt;&gt;0,"ส่งแล้ว","ยังไม่ส่ง")</f>
        <v>ส่งแล้ว</v>
      </c>
      <c r="AP534" s="5">
        <f>_xlfn.XLOOKUP(Table1[[#This Row],[email]],ท้ายบท_5[Email],ท้ายบท_5[Total points],"ยังไม่ส่ง")</f>
        <v>17</v>
      </c>
      <c r="AQ534" s="5">
        <f>_xlfn.XLOOKUP(Table1[[#This Row],[email]],Quiz_5[Email],Quiz_5[Total points],"ยังไม่ส่ง")</f>
        <v>8</v>
      </c>
      <c r="AR534" s="37"/>
      <c r="AS534" s="4" t="str">
        <f>IF(M534&lt;10,"ยังไม่ซ่อม",IF(Table1[[#This Row],[ซ่อมแล้วกลางภาค]]="ซ่อมแล้ว","ซ่อมแล้ว","ไม่ต้องซ่อม"))</f>
        <v>ไม่ต้องซ่อม</v>
      </c>
      <c r="BN534"/>
      <c r="BO534"/>
      <c r="BP534"/>
      <c r="BQ534"/>
    </row>
    <row r="535" spans="1:69" ht="19.5" x14ac:dyDescent="0.4">
      <c r="A535" s="21">
        <v>534</v>
      </c>
      <c r="B535" s="4">
        <v>14</v>
      </c>
      <c r="C535" s="4">
        <v>37</v>
      </c>
      <c r="D535" s="4" t="s">
        <v>33888</v>
      </c>
      <c r="E535" s="4" t="s">
        <v>32396</v>
      </c>
      <c r="F535" s="4" t="s">
        <v>33889</v>
      </c>
      <c r="G535" s="4" t="s">
        <v>33890</v>
      </c>
      <c r="H535" s="4" t="s">
        <v>33891</v>
      </c>
      <c r="I535" s="24">
        <f>ROUND(COUNTIF(Table1[[#This Row],[กิจกรรม 1.1]:[ท้ายบท 1]],"&lt;&gt;ยังไม่ส่ง")*2+IF(Table1[[#This Row],[Quiz 1]]&lt;&gt;"ยังไม่ส่ง",Table1[[#This Row],[Quiz 1]]*2/10,0),0)</f>
        <v>9</v>
      </c>
      <c r="J535" s="24">
        <f>ROUND(COUNTIF(Table1[[#This Row],[แบบฝึก 2.1]:[ท้ายบท 2]],"&lt;&gt;ยังไม่ส่ง")*8/3+IF(Table1[[#This Row],[Quiz 2]]&lt;&gt;"ยังไม่ส่ง",Table1[[#This Row],[Quiz 2]]*2/10,0),0)</f>
        <v>10</v>
      </c>
      <c r="K535" s="24">
        <f>ROUND(COUNTIF(Table1[[#This Row],[แบบฝึก 3.1]:[ท้ายบท 3]],"&lt;&gt;ยังไม่ส่ง")*3/2+IF(Table1[[#This Row],[Quiz 3]]&lt;&gt;"ยังไม่ส่ง",Table1[[#This Row],[Quiz 3]]*2/10,0),0)</f>
        <v>4</v>
      </c>
      <c r="L535" s="12">
        <f>Table1[[#This Row],[บท 1 '[10']]]+Table1[[#This Row],[บท 2 '[10']]]+Table1[[#This Row],[บท 3 '[5']]]</f>
        <v>23</v>
      </c>
      <c r="M535" s="12">
        <f>IF(Table1[[#This Row],[ซ่อมแล้วกลางภาค]]="ซ่อมแล้ว",10,Table1[[#This Row],[MID '[20']2]])</f>
        <v>10</v>
      </c>
      <c r="N535" s="12">
        <f>ROUND(COUNTIF(Table1[[#This Row],[แบบฝึก 4.1]:[ท้ายบท 4]],"&lt;&gt;ยังไม่ส่ง")*8/2+IF(Table1[[#This Row],[Quiz 4]]&lt;&gt;"ยังไม่ส่ง",Table1[[#This Row],[Quiz 4]]*2/10,0),0)</f>
        <v>9</v>
      </c>
      <c r="O535" s="12"/>
      <c r="P535" s="13">
        <f>ROUND(COUNTIF(Table1[[#This Row],[แบบฝึก 5.1]:[ท้ายบท 5]],"&lt;&gt;ยังไม่ส่ง")*8/3+IF(Table1[[#This Row],[Quiz 5]]&lt;&gt;"ยังไม่ส่ง",Table1[[#This Row],[Quiz 5]]*2/10,0),0)</f>
        <v>9</v>
      </c>
      <c r="Q535" s="12">
        <f>Table1[[#This Row],[บท 4 '[10']]]+Table1[[#This Row],[นำเสนอ '[5']]]+Table1[[#This Row],[บท 5 '[10']]]</f>
        <v>18</v>
      </c>
      <c r="R535" s="12">
        <f>Table1[[#This Row],[ก่อนกลางภาค '[25']]]+Table1[[#This Row],[กลางภาค '[20']]]+Table1[[#This Row],[หลังกลางภาค '[25']]]</f>
        <v>51</v>
      </c>
      <c r="S535" s="12"/>
      <c r="T535" s="12">
        <f>Table1[[#This Row],[ปลายภาค '[30']]]+Table1[[#This Row],[ก่อนปลายภาค '[70']]]</f>
        <v>51</v>
      </c>
      <c r="U535" s="11">
        <f t="shared" si="8"/>
        <v>1</v>
      </c>
      <c r="V535" s="5" t="str">
        <f>IF(_xlfn.XLOOKUP(Table1[[#This Row],[email]],กิจกรรม_11[Email],กิจกรรม_11[Completion time],0)&lt;&gt;0,"ส่งแล้ว","ยังไม่ส่ง")</f>
        <v>ส่งแล้ว</v>
      </c>
      <c r="W535" s="5" t="str">
        <f>IF(_xlfn.XLOOKUP(Table1[[#This Row],[email]],แบบฝึก_11[Email],แบบฝึก_11[Completion time],0)&lt;&gt;0,"ส่งแล้ว","ยังไม่ส่ง")</f>
        <v>ส่งแล้ว</v>
      </c>
      <c r="X535" s="5" t="str">
        <f>IF(_xlfn.XLOOKUP(Table1[[#This Row],[email]],แบบฝึก_12[Email],แบบฝึก_12[Completion time],0)&lt;&gt;0,"ส่งแล้ว","ยังไม่ส่ง")</f>
        <v>ส่งแล้ว</v>
      </c>
      <c r="Y535" s="5">
        <f>_xlfn.XLOOKUP(Table1[[#This Row],[email]],ท้ายบท_1[Email],ท้ายบท_1[Total points],"ยังไม่ส่ง")</f>
        <v>18</v>
      </c>
      <c r="Z535" s="4">
        <f>_xlfn.XLOOKUP(Table1[[#This Row],[email]],Quiz_1[Email],Quiz_1[Total points],"ยังไม่ส่ง")</f>
        <v>6</v>
      </c>
      <c r="AA535" s="5" t="str">
        <f>IF(_xlfn.XLOOKUP(Table1[[#This Row],[email]],แบบฝึก_21[Email],แบบฝึก_21[Completion time],0)&lt;&gt;0,"ส่งแล้ว","ยังไม่ส่ง")</f>
        <v>ส่งแล้ว</v>
      </c>
      <c r="AB535" s="5" t="str">
        <f>IF(_xlfn.XLOOKUP(Table1[[#This Row],[email]],แบบฝึก_22[Email],แบบฝึก_22[Completion time],0)&lt;&gt;0,"ส่งแล้ว","ยังไม่ส่ง")</f>
        <v>ส่งแล้ว</v>
      </c>
      <c r="AC535" s="5">
        <f>_xlfn.XLOOKUP(Table1[[#This Row],[email]],ท้ายบท_2[Email],ท้ายบท_2[Total points],"ยังไม่ส่ง")</f>
        <v>13</v>
      </c>
      <c r="AD535" s="5">
        <f>_xlfn.XLOOKUP(Table1[[#This Row],[email]],Quiz_2[Email],Quiz_2[Total points],"ยังไม่ส่ง")</f>
        <v>8</v>
      </c>
      <c r="AE535" s="5" t="str">
        <f>IF(_xlfn.XLOOKUP(Table1[[#This Row],[email]],แบบฝึก_31[Email],แบบฝึก_31[Completion time],0)&lt;&gt;0,"ส่งแล้ว","ยังไม่ส่ง")</f>
        <v>ส่งแล้ว</v>
      </c>
      <c r="AF535" s="5">
        <f>_xlfn.XLOOKUP(Table1[[#This Row],[email]],ท้ายบท_3[Email],ท้ายบท_3[Total points],"ยังไม่ส่ง")</f>
        <v>8</v>
      </c>
      <c r="AG535" s="5">
        <f>_xlfn.XLOOKUP(Table1[[#This Row],[email]],Quiz_3[Email],Quiz_3[Total points],"ยังไม่ส่ง")</f>
        <v>6</v>
      </c>
      <c r="AH535" s="12">
        <v>14</v>
      </c>
      <c r="AI535" s="14">
        <v>4</v>
      </c>
      <c r="AJ535" s="12">
        <f>ROUND((Table1[[#This Row],[mid '[20']]]+Table1[[#This Row],[mid '[10']]])/2,0)</f>
        <v>9</v>
      </c>
      <c r="AK535" s="5" t="str">
        <f>IF(_xlfn.XLOOKUP(Table1[[#This Row],[email]],แบบฝึก_41[Email],แบบฝึก_41[Completion time],0)&lt;&gt;0,"ส่งแล้ว","ยังไม่ส่ง")</f>
        <v>ส่งแล้ว</v>
      </c>
      <c r="AL535" s="5" t="str">
        <f>IF(_xlfn.XLOOKUP(Table1[[#This Row],[email]],ท้ายบท_4[Email],ท้ายบท_4[Total points],"ยังไม่ส่ง")&lt;&gt;0,"ส่งแล้ว","ยังไม่ส่ง")</f>
        <v>ส่งแล้ว</v>
      </c>
      <c r="AM535" s="5">
        <f>_xlfn.XLOOKUP(Table1[[#This Row],[email]],Quiz_4[Email],Quiz_4[Total points],"ยังไม่ส่ง")</f>
        <v>6</v>
      </c>
      <c r="AN535" s="5" t="str">
        <f>IF(_xlfn.XLOOKUP(Table1[[#This Row],[email]],แบบฝึก_51[Email],แบบฝึก_51[Completion time],0)&lt;&gt;0,"ส่งแล้ว","ยังไม่ส่ง")</f>
        <v>ส่งแล้ว</v>
      </c>
      <c r="AO535" s="5" t="str">
        <f>IF(_xlfn.XLOOKUP(Table1[[#This Row],[email]],แบบฝึก_52[Email],แบบฝึก_52[Completion time],0)&lt;&gt;0,"ส่งแล้ว","ยังไม่ส่ง")</f>
        <v>ส่งแล้ว</v>
      </c>
      <c r="AP535" s="5">
        <f>_xlfn.XLOOKUP(Table1[[#This Row],[email]],ท้ายบท_5[Email],ท้ายบท_5[Total points],"ยังไม่ส่ง")</f>
        <v>16</v>
      </c>
      <c r="AQ535" s="5">
        <f>_xlfn.XLOOKUP(Table1[[#This Row],[email]],Quiz_5[Email],Quiz_5[Total points],"ยังไม่ส่ง")</f>
        <v>6</v>
      </c>
      <c r="AR535" s="37" t="s">
        <v>33118</v>
      </c>
      <c r="AS535" s="4" t="str">
        <f>IF(M535&lt;10,"ยังไม่ซ่อม",IF(Table1[[#This Row],[ซ่อมแล้วกลางภาค]]="ซ่อมแล้ว","ซ่อมแล้ว","ไม่ต้องซ่อม"))</f>
        <v>ซ่อมแล้ว</v>
      </c>
      <c r="BN535"/>
      <c r="BO535"/>
      <c r="BP535"/>
      <c r="BQ535"/>
    </row>
    <row r="536" spans="1:69" ht="19.5" x14ac:dyDescent="0.4">
      <c r="A536" s="21">
        <v>535</v>
      </c>
      <c r="B536" s="4">
        <v>14</v>
      </c>
      <c r="C536" s="4">
        <v>38</v>
      </c>
      <c r="D536" s="4" t="s">
        <v>33892</v>
      </c>
      <c r="E536" s="4" t="s">
        <v>32396</v>
      </c>
      <c r="F536" s="4" t="s">
        <v>33893</v>
      </c>
      <c r="G536" s="4" t="s">
        <v>33894</v>
      </c>
      <c r="H536" s="4" t="s">
        <v>33895</v>
      </c>
      <c r="I536" s="24">
        <f>ROUND(COUNTIF(Table1[[#This Row],[กิจกรรม 1.1]:[ท้ายบท 1]],"&lt;&gt;ยังไม่ส่ง")*2+IF(Table1[[#This Row],[Quiz 1]]&lt;&gt;"ยังไม่ส่ง",Table1[[#This Row],[Quiz 1]]*2/10,0),0)</f>
        <v>0</v>
      </c>
      <c r="J536" s="24">
        <f>ROUND(COUNTIF(Table1[[#This Row],[แบบฝึก 2.1]:[ท้ายบท 2]],"&lt;&gt;ยังไม่ส่ง")*8/3+IF(Table1[[#This Row],[Quiz 2]]&lt;&gt;"ยังไม่ส่ง",Table1[[#This Row],[Quiz 2]]*2/10,0),0)</f>
        <v>10</v>
      </c>
      <c r="K536" s="24">
        <f>ROUND(COUNTIF(Table1[[#This Row],[แบบฝึก 3.1]:[ท้ายบท 3]],"&lt;&gt;ยังไม่ส่ง")*3/2+IF(Table1[[#This Row],[Quiz 3]]&lt;&gt;"ยังไม่ส่ง",Table1[[#This Row],[Quiz 3]]*2/10,0),0)</f>
        <v>4</v>
      </c>
      <c r="L536" s="12">
        <f>Table1[[#This Row],[บท 1 '[10']]]+Table1[[#This Row],[บท 2 '[10']]]+Table1[[#This Row],[บท 3 '[5']]]</f>
        <v>14</v>
      </c>
      <c r="M536" s="12">
        <f>IF(Table1[[#This Row],[ซ่อมแล้วกลางภาค]]="ซ่อมแล้ว",10,Table1[[#This Row],[MID '[20']2]])</f>
        <v>10</v>
      </c>
      <c r="N536" s="12">
        <f>ROUND(COUNTIF(Table1[[#This Row],[แบบฝึก 4.1]:[ท้ายบท 4]],"&lt;&gt;ยังไม่ส่ง")*8/2+IF(Table1[[#This Row],[Quiz 4]]&lt;&gt;"ยังไม่ส่ง",Table1[[#This Row],[Quiz 4]]*2/10,0),0)</f>
        <v>10</v>
      </c>
      <c r="O536" s="12"/>
      <c r="P536" s="13">
        <f>ROUND(COUNTIF(Table1[[#This Row],[แบบฝึก 5.1]:[ท้ายบท 5]],"&lt;&gt;ยังไม่ส่ง")*8/3+IF(Table1[[#This Row],[Quiz 5]]&lt;&gt;"ยังไม่ส่ง",Table1[[#This Row],[Quiz 5]]*2/10,0),0)</f>
        <v>7</v>
      </c>
      <c r="Q536" s="12">
        <f>Table1[[#This Row],[บท 4 '[10']]]+Table1[[#This Row],[นำเสนอ '[5']]]+Table1[[#This Row],[บท 5 '[10']]]</f>
        <v>17</v>
      </c>
      <c r="R536" s="12">
        <f>Table1[[#This Row],[ก่อนกลางภาค '[25']]]+Table1[[#This Row],[กลางภาค '[20']]]+Table1[[#This Row],[หลังกลางภาค '[25']]]</f>
        <v>41</v>
      </c>
      <c r="S536" s="12"/>
      <c r="T536" s="12">
        <f>Table1[[#This Row],[ปลายภาค '[30']]]+Table1[[#This Row],[ก่อนปลายภาค '[70']]]</f>
        <v>41</v>
      </c>
      <c r="U536" s="11">
        <f t="shared" si="8"/>
        <v>0</v>
      </c>
      <c r="V536" s="5" t="str">
        <f>IF(_xlfn.XLOOKUP(Table1[[#This Row],[email]],กิจกรรม_11[Email],กิจกรรม_11[Completion time],0)&lt;&gt;0,"ส่งแล้ว","ยังไม่ส่ง")</f>
        <v>ยังไม่ส่ง</v>
      </c>
      <c r="W536" s="5" t="str">
        <f>IF(_xlfn.XLOOKUP(Table1[[#This Row],[email]],แบบฝึก_11[Email],แบบฝึก_11[Completion time],0)&lt;&gt;0,"ส่งแล้ว","ยังไม่ส่ง")</f>
        <v>ยังไม่ส่ง</v>
      </c>
      <c r="X536" s="5" t="str">
        <f>IF(_xlfn.XLOOKUP(Table1[[#This Row],[email]],แบบฝึก_12[Email],แบบฝึก_12[Completion time],0)&lt;&gt;0,"ส่งแล้ว","ยังไม่ส่ง")</f>
        <v>ยังไม่ส่ง</v>
      </c>
      <c r="Y536" s="5" t="str">
        <f>_xlfn.XLOOKUP(Table1[[#This Row],[email]],ท้ายบท_1[Email],ท้ายบท_1[Total points],"ยังไม่ส่ง")</f>
        <v>ยังไม่ส่ง</v>
      </c>
      <c r="Z536" s="4" t="str">
        <f>_xlfn.XLOOKUP(Table1[[#This Row],[email]],Quiz_1[Email],Quiz_1[Total points],"ยังไม่ส่ง")</f>
        <v>ยังไม่ส่ง</v>
      </c>
      <c r="AA536" s="5" t="str">
        <f>IF(_xlfn.XLOOKUP(Table1[[#This Row],[email]],แบบฝึก_21[Email],แบบฝึก_21[Completion time],0)&lt;&gt;0,"ส่งแล้ว","ยังไม่ส่ง")</f>
        <v>ส่งแล้ว</v>
      </c>
      <c r="AB536" s="5" t="str">
        <f>IF(_xlfn.XLOOKUP(Table1[[#This Row],[email]],แบบฝึก_22[Email],แบบฝึก_22[Completion time],0)&lt;&gt;0,"ส่งแล้ว","ยังไม่ส่ง")</f>
        <v>ส่งแล้ว</v>
      </c>
      <c r="AC536" s="5">
        <f>_xlfn.XLOOKUP(Table1[[#This Row],[email]],ท้ายบท_2[Email],ท้ายบท_2[Total points],"ยังไม่ส่ง")</f>
        <v>10</v>
      </c>
      <c r="AD536" s="5">
        <f>_xlfn.XLOOKUP(Table1[[#This Row],[email]],Quiz_2[Email],Quiz_2[Total points],"ยังไม่ส่ง")</f>
        <v>9</v>
      </c>
      <c r="AE536" s="5" t="str">
        <f>IF(_xlfn.XLOOKUP(Table1[[#This Row],[email]],แบบฝึก_31[Email],แบบฝึก_31[Completion time],0)&lt;&gt;0,"ส่งแล้ว","ยังไม่ส่ง")</f>
        <v>ส่งแล้ว</v>
      </c>
      <c r="AF536" s="5">
        <f>_xlfn.XLOOKUP(Table1[[#This Row],[email]],ท้ายบท_3[Email],ท้ายบท_3[Total points],"ยังไม่ส่ง")</f>
        <v>5</v>
      </c>
      <c r="AG536" s="5">
        <f>_xlfn.XLOOKUP(Table1[[#This Row],[email]],Quiz_3[Email],Quiz_3[Total points],"ยังไม่ส่ง")</f>
        <v>6</v>
      </c>
      <c r="AH536" s="12">
        <v>13</v>
      </c>
      <c r="AI536" s="14">
        <v>4</v>
      </c>
      <c r="AJ536" s="12">
        <f>ROUND((Table1[[#This Row],[mid '[20']]]+Table1[[#This Row],[mid '[10']]])/2,0)</f>
        <v>9</v>
      </c>
      <c r="AK536" s="5" t="str">
        <f>IF(_xlfn.XLOOKUP(Table1[[#This Row],[email]],แบบฝึก_41[Email],แบบฝึก_41[Completion time],0)&lt;&gt;0,"ส่งแล้ว","ยังไม่ส่ง")</f>
        <v>ส่งแล้ว</v>
      </c>
      <c r="AL536" s="5" t="str">
        <f>IF(_xlfn.XLOOKUP(Table1[[#This Row],[email]],ท้ายบท_4[Email],ท้ายบท_4[Total points],"ยังไม่ส่ง")&lt;&gt;0,"ส่งแล้ว","ยังไม่ส่ง")</f>
        <v>ส่งแล้ว</v>
      </c>
      <c r="AM536" s="5">
        <f>_xlfn.XLOOKUP(Table1[[#This Row],[email]],Quiz_4[Email],Quiz_4[Total points],"ยังไม่ส่ง")</f>
        <v>9</v>
      </c>
      <c r="AN536" s="5" t="str">
        <f>IF(_xlfn.XLOOKUP(Table1[[#This Row],[email]],แบบฝึก_51[Email],แบบฝึก_51[Completion time],0)&lt;&gt;0,"ส่งแล้ว","ยังไม่ส่ง")</f>
        <v>ส่งแล้ว</v>
      </c>
      <c r="AO536" s="5" t="str">
        <f>IF(_xlfn.XLOOKUP(Table1[[#This Row],[email]],แบบฝึก_52[Email],แบบฝึก_52[Completion time],0)&lt;&gt;0,"ส่งแล้ว","ยังไม่ส่ง")</f>
        <v>ส่งแล้ว</v>
      </c>
      <c r="AP536" s="5" t="str">
        <f>_xlfn.XLOOKUP(Table1[[#This Row],[email]],ท้ายบท_5[Email],ท้ายบท_5[Total points],"ยังไม่ส่ง")</f>
        <v>ยังไม่ส่ง</v>
      </c>
      <c r="AQ536" s="5">
        <f>_xlfn.XLOOKUP(Table1[[#This Row],[email]],Quiz_5[Email],Quiz_5[Total points],"ยังไม่ส่ง")</f>
        <v>7</v>
      </c>
      <c r="AR536" s="37" t="s">
        <v>33118</v>
      </c>
      <c r="AS536" s="4" t="str">
        <f>IF(M536&lt;10,"ยังไม่ซ่อม",IF(Table1[[#This Row],[ซ่อมแล้วกลางภาค]]="ซ่อมแล้ว","ซ่อมแล้ว","ไม่ต้องซ่อม"))</f>
        <v>ซ่อมแล้ว</v>
      </c>
      <c r="BN536"/>
      <c r="BO536"/>
      <c r="BP536"/>
      <c r="BQ536"/>
    </row>
    <row r="537" spans="1:69" ht="19.5" x14ac:dyDescent="0.4">
      <c r="A537" s="21">
        <v>536</v>
      </c>
      <c r="B537" s="4">
        <v>14</v>
      </c>
      <c r="C537" s="4">
        <v>39</v>
      </c>
      <c r="D537" s="4" t="s">
        <v>33896</v>
      </c>
      <c r="E537" s="4" t="s">
        <v>32396</v>
      </c>
      <c r="F537" s="4" t="s">
        <v>33309</v>
      </c>
      <c r="G537" s="4" t="s">
        <v>33897</v>
      </c>
      <c r="H537" s="4" t="s">
        <v>33898</v>
      </c>
      <c r="I537" s="24">
        <f>ROUND(COUNTIF(Table1[[#This Row],[กิจกรรม 1.1]:[ท้ายบท 1]],"&lt;&gt;ยังไม่ส่ง")*2+IF(Table1[[#This Row],[Quiz 1]]&lt;&gt;"ยังไม่ส่ง",Table1[[#This Row],[Quiz 1]]*2/10,0),0)</f>
        <v>10</v>
      </c>
      <c r="J537" s="24">
        <f>ROUND(COUNTIF(Table1[[#This Row],[แบบฝึก 2.1]:[ท้ายบท 2]],"&lt;&gt;ยังไม่ส่ง")*8/3+IF(Table1[[#This Row],[Quiz 2]]&lt;&gt;"ยังไม่ส่ง",Table1[[#This Row],[Quiz 2]]*2/10,0),0)</f>
        <v>8</v>
      </c>
      <c r="K537" s="24">
        <f>ROUND(COUNTIF(Table1[[#This Row],[แบบฝึก 3.1]:[ท้ายบท 3]],"&lt;&gt;ยังไม่ส่ง")*3/2+IF(Table1[[#This Row],[Quiz 3]]&lt;&gt;"ยังไม่ส่ง",Table1[[#This Row],[Quiz 3]]*2/10,0),0)</f>
        <v>4</v>
      </c>
      <c r="L537" s="12">
        <f>Table1[[#This Row],[บท 1 '[10']]]+Table1[[#This Row],[บท 2 '[10']]]+Table1[[#This Row],[บท 3 '[5']]]</f>
        <v>22</v>
      </c>
      <c r="M537" s="12">
        <f>IF(Table1[[#This Row],[ซ่อมแล้วกลางภาค]]="ซ่อมแล้ว",10,Table1[[#This Row],[MID '[20']2]])</f>
        <v>10</v>
      </c>
      <c r="N537" s="12">
        <f>ROUND(COUNTIF(Table1[[#This Row],[แบบฝึก 4.1]:[ท้ายบท 4]],"&lt;&gt;ยังไม่ส่ง")*8/2+IF(Table1[[#This Row],[Quiz 4]]&lt;&gt;"ยังไม่ส่ง",Table1[[#This Row],[Quiz 4]]*2/10,0),0)</f>
        <v>10</v>
      </c>
      <c r="O537" s="12"/>
      <c r="P537" s="13">
        <f>ROUND(COUNTIF(Table1[[#This Row],[แบบฝึก 5.1]:[ท้ายบท 5]],"&lt;&gt;ยังไม่ส่ง")*8/3+IF(Table1[[#This Row],[Quiz 5]]&lt;&gt;"ยังไม่ส่ง",Table1[[#This Row],[Quiz 5]]*2/10,0),0)</f>
        <v>9</v>
      </c>
      <c r="Q537" s="12">
        <f>Table1[[#This Row],[บท 4 '[10']]]+Table1[[#This Row],[นำเสนอ '[5']]]+Table1[[#This Row],[บท 5 '[10']]]</f>
        <v>19</v>
      </c>
      <c r="R537" s="12">
        <f>Table1[[#This Row],[ก่อนกลางภาค '[25']]]+Table1[[#This Row],[กลางภาค '[20']]]+Table1[[#This Row],[หลังกลางภาค '[25']]]</f>
        <v>51</v>
      </c>
      <c r="S537" s="12"/>
      <c r="T537" s="12">
        <f>Table1[[#This Row],[ปลายภาค '[30']]]+Table1[[#This Row],[ก่อนปลายภาค '[70']]]</f>
        <v>51</v>
      </c>
      <c r="U537" s="11">
        <f t="shared" si="8"/>
        <v>1</v>
      </c>
      <c r="V537" s="5" t="str">
        <f>IF(_xlfn.XLOOKUP(Table1[[#This Row],[email]],กิจกรรม_11[Email],กิจกรรม_11[Completion time],0)&lt;&gt;0,"ส่งแล้ว","ยังไม่ส่ง")</f>
        <v>ส่งแล้ว</v>
      </c>
      <c r="W537" s="5" t="str">
        <f>IF(_xlfn.XLOOKUP(Table1[[#This Row],[email]],แบบฝึก_11[Email],แบบฝึก_11[Completion time],0)&lt;&gt;0,"ส่งแล้ว","ยังไม่ส่ง")</f>
        <v>ส่งแล้ว</v>
      </c>
      <c r="X537" s="5" t="str">
        <f>IF(_xlfn.XLOOKUP(Table1[[#This Row],[email]],แบบฝึก_12[Email],แบบฝึก_12[Completion time],0)&lt;&gt;0,"ส่งแล้ว","ยังไม่ส่ง")</f>
        <v>ส่งแล้ว</v>
      </c>
      <c r="Y537" s="5">
        <f>_xlfn.XLOOKUP(Table1[[#This Row],[email]],ท้ายบท_1[Email],ท้ายบท_1[Total points],"ยังไม่ส่ง")</f>
        <v>21</v>
      </c>
      <c r="Z537" s="4">
        <f>_xlfn.XLOOKUP(Table1[[#This Row],[email]],Quiz_1[Email],Quiz_1[Total points],"ยังไม่ส่ง")</f>
        <v>8</v>
      </c>
      <c r="AA537" s="5" t="str">
        <f>IF(_xlfn.XLOOKUP(Table1[[#This Row],[email]],แบบฝึก_21[Email],แบบฝึก_21[Completion time],0)&lt;&gt;0,"ส่งแล้ว","ยังไม่ส่ง")</f>
        <v>ส่งแล้ว</v>
      </c>
      <c r="AB537" s="5" t="str">
        <f>IF(_xlfn.XLOOKUP(Table1[[#This Row],[email]],แบบฝึก_22[Email],แบบฝึก_22[Completion time],0)&lt;&gt;0,"ส่งแล้ว","ยังไม่ส่ง")</f>
        <v>ส่งแล้ว</v>
      </c>
      <c r="AC537" s="5">
        <f>_xlfn.XLOOKUP(Table1[[#This Row],[email]],ท้ายบท_2[Email],ท้ายบท_2[Total points],"ยังไม่ส่ง")</f>
        <v>8</v>
      </c>
      <c r="AD537" s="5" t="str">
        <f>_xlfn.XLOOKUP(Table1[[#This Row],[email]],Quiz_2[Email],Quiz_2[Total points],"ยังไม่ส่ง")</f>
        <v>ยังไม่ส่ง</v>
      </c>
      <c r="AE537" s="5" t="str">
        <f>IF(_xlfn.XLOOKUP(Table1[[#This Row],[email]],แบบฝึก_31[Email],แบบฝึก_31[Completion time],0)&lt;&gt;0,"ส่งแล้ว","ยังไม่ส่ง")</f>
        <v>ส่งแล้ว</v>
      </c>
      <c r="AF537" s="5">
        <f>_xlfn.XLOOKUP(Table1[[#This Row],[email]],ท้ายบท_3[Email],ท้ายบท_3[Total points],"ยังไม่ส่ง")</f>
        <v>10</v>
      </c>
      <c r="AG537" s="5">
        <f>_xlfn.XLOOKUP(Table1[[#This Row],[email]],Quiz_3[Email],Quiz_3[Total points],"ยังไม่ส่ง")</f>
        <v>6</v>
      </c>
      <c r="AH537" s="12">
        <v>15</v>
      </c>
      <c r="AI537" s="14">
        <v>4</v>
      </c>
      <c r="AJ537" s="12">
        <f>ROUND((Table1[[#This Row],[mid '[20']]]+Table1[[#This Row],[mid '[10']]])/2,0)</f>
        <v>10</v>
      </c>
      <c r="AK537" s="5" t="str">
        <f>IF(_xlfn.XLOOKUP(Table1[[#This Row],[email]],แบบฝึก_41[Email],แบบฝึก_41[Completion time],0)&lt;&gt;0,"ส่งแล้ว","ยังไม่ส่ง")</f>
        <v>ส่งแล้ว</v>
      </c>
      <c r="AL537" s="5" t="str">
        <f>IF(_xlfn.XLOOKUP(Table1[[#This Row],[email]],ท้ายบท_4[Email],ท้ายบท_4[Total points],"ยังไม่ส่ง")&lt;&gt;0,"ส่งแล้ว","ยังไม่ส่ง")</f>
        <v>ส่งแล้ว</v>
      </c>
      <c r="AM537" s="5">
        <f>_xlfn.XLOOKUP(Table1[[#This Row],[email]],Quiz_4[Email],Quiz_4[Total points],"ยังไม่ส่ง")</f>
        <v>8</v>
      </c>
      <c r="AN537" s="5" t="str">
        <f>IF(_xlfn.XLOOKUP(Table1[[#This Row],[email]],แบบฝึก_51[Email],แบบฝึก_51[Completion time],0)&lt;&gt;0,"ส่งแล้ว","ยังไม่ส่ง")</f>
        <v>ส่งแล้ว</v>
      </c>
      <c r="AO537" s="5" t="str">
        <f>IF(_xlfn.XLOOKUP(Table1[[#This Row],[email]],แบบฝึก_52[Email],แบบฝึก_52[Completion time],0)&lt;&gt;0,"ส่งแล้ว","ยังไม่ส่ง")</f>
        <v>ส่งแล้ว</v>
      </c>
      <c r="AP537" s="5">
        <f>_xlfn.XLOOKUP(Table1[[#This Row],[email]],ท้ายบท_5[Email],ท้ายบท_5[Total points],"ยังไม่ส่ง")</f>
        <v>15</v>
      </c>
      <c r="AQ537" s="5">
        <f>_xlfn.XLOOKUP(Table1[[#This Row],[email]],Quiz_5[Email],Quiz_5[Total points],"ยังไม่ส่ง")</f>
        <v>5</v>
      </c>
      <c r="AR537" s="37"/>
      <c r="AS537" s="4" t="str">
        <f>IF(M537&lt;10,"ยังไม่ซ่อม",IF(Table1[[#This Row],[ซ่อมแล้วกลางภาค]]="ซ่อมแล้ว","ซ่อมแล้ว","ไม่ต้องซ่อม"))</f>
        <v>ไม่ต้องซ่อม</v>
      </c>
      <c r="BN537"/>
      <c r="BO537"/>
      <c r="BP537"/>
      <c r="BQ537"/>
    </row>
    <row r="538" spans="1:69" ht="19.5" x14ac:dyDescent="0.4">
      <c r="A538" s="21">
        <v>537</v>
      </c>
      <c r="B538" s="4">
        <v>14</v>
      </c>
      <c r="C538" s="4">
        <v>40</v>
      </c>
      <c r="D538" s="4" t="s">
        <v>33899</v>
      </c>
      <c r="E538" s="4" t="s">
        <v>32396</v>
      </c>
      <c r="F538" s="4" t="s">
        <v>33900</v>
      </c>
      <c r="G538" s="4" t="s">
        <v>33901</v>
      </c>
      <c r="H538" s="4" t="s">
        <v>4647</v>
      </c>
      <c r="I538" s="24">
        <f>ROUND(COUNTIF(Table1[[#This Row],[กิจกรรม 1.1]:[ท้ายบท 1]],"&lt;&gt;ยังไม่ส่ง")*2+IF(Table1[[#This Row],[Quiz 1]]&lt;&gt;"ยังไม่ส่ง",Table1[[#This Row],[Quiz 1]]*2/10,0),0)</f>
        <v>9</v>
      </c>
      <c r="J538" s="24">
        <f>ROUND(COUNTIF(Table1[[#This Row],[แบบฝึก 2.1]:[ท้ายบท 2]],"&lt;&gt;ยังไม่ส่ง")*8/3+IF(Table1[[#This Row],[Quiz 2]]&lt;&gt;"ยังไม่ส่ง",Table1[[#This Row],[Quiz 2]]*2/10,0),0)</f>
        <v>9</v>
      </c>
      <c r="K538" s="24">
        <f>ROUND(COUNTIF(Table1[[#This Row],[แบบฝึก 3.1]:[ท้ายบท 3]],"&lt;&gt;ยังไม่ส่ง")*3/2+IF(Table1[[#This Row],[Quiz 3]]&lt;&gt;"ยังไม่ส่ง",Table1[[#This Row],[Quiz 3]]*2/10,0),0)</f>
        <v>4</v>
      </c>
      <c r="L538" s="12">
        <f>Table1[[#This Row],[บท 1 '[10']]]+Table1[[#This Row],[บท 2 '[10']]]+Table1[[#This Row],[บท 3 '[5']]]</f>
        <v>22</v>
      </c>
      <c r="M538" s="12">
        <f>IF(Table1[[#This Row],[ซ่อมแล้วกลางภาค]]="ซ่อมแล้ว",10,Table1[[#This Row],[MID '[20']2]])</f>
        <v>9</v>
      </c>
      <c r="N538" s="12">
        <f>ROUND(COUNTIF(Table1[[#This Row],[แบบฝึก 4.1]:[ท้ายบท 4]],"&lt;&gt;ยังไม่ส่ง")*8/2+IF(Table1[[#This Row],[Quiz 4]]&lt;&gt;"ยังไม่ส่ง",Table1[[#This Row],[Quiz 4]]*2/10,0),0)</f>
        <v>9</v>
      </c>
      <c r="O538" s="12"/>
      <c r="P538" s="13">
        <f>ROUND(COUNTIF(Table1[[#This Row],[แบบฝึก 5.1]:[ท้ายบท 5]],"&lt;&gt;ยังไม่ส่ง")*8/3+IF(Table1[[#This Row],[Quiz 5]]&lt;&gt;"ยังไม่ส่ง",Table1[[#This Row],[Quiz 5]]*2/10,0),0)</f>
        <v>10</v>
      </c>
      <c r="Q538" s="12">
        <f>Table1[[#This Row],[บท 4 '[10']]]+Table1[[#This Row],[นำเสนอ '[5']]]+Table1[[#This Row],[บท 5 '[10']]]</f>
        <v>19</v>
      </c>
      <c r="R538" s="12">
        <f>Table1[[#This Row],[ก่อนกลางภาค '[25']]]+Table1[[#This Row],[กลางภาค '[20']]]+Table1[[#This Row],[หลังกลางภาค '[25']]]</f>
        <v>50</v>
      </c>
      <c r="S538" s="12"/>
      <c r="T538" s="12">
        <f>Table1[[#This Row],[ปลายภาค '[30']]]+Table1[[#This Row],[ก่อนปลายภาค '[70']]]</f>
        <v>50</v>
      </c>
      <c r="U538" s="11">
        <f t="shared" si="8"/>
        <v>1</v>
      </c>
      <c r="V538" s="5" t="str">
        <f>IF(_xlfn.XLOOKUP(Table1[[#This Row],[email]],กิจกรรม_11[Email],กิจกรรม_11[Completion time],0)&lt;&gt;0,"ส่งแล้ว","ยังไม่ส่ง")</f>
        <v>ส่งแล้ว</v>
      </c>
      <c r="W538" s="5" t="str">
        <f>IF(_xlfn.XLOOKUP(Table1[[#This Row],[email]],แบบฝึก_11[Email],แบบฝึก_11[Completion time],0)&lt;&gt;0,"ส่งแล้ว","ยังไม่ส่ง")</f>
        <v>ส่งแล้ว</v>
      </c>
      <c r="X538" s="5" t="str">
        <f>IF(_xlfn.XLOOKUP(Table1[[#This Row],[email]],แบบฝึก_12[Email],แบบฝึก_12[Completion time],0)&lt;&gt;0,"ส่งแล้ว","ยังไม่ส่ง")</f>
        <v>ส่งแล้ว</v>
      </c>
      <c r="Y538" s="5">
        <f>_xlfn.XLOOKUP(Table1[[#This Row],[email]],ท้ายบท_1[Email],ท้ายบท_1[Total points],"ยังไม่ส่ง")</f>
        <v>19</v>
      </c>
      <c r="Z538" s="4">
        <f>_xlfn.XLOOKUP(Table1[[#This Row],[email]],Quiz_1[Email],Quiz_1[Total points],"ยังไม่ส่ง")</f>
        <v>5</v>
      </c>
      <c r="AA538" s="5" t="str">
        <f>IF(_xlfn.XLOOKUP(Table1[[#This Row],[email]],แบบฝึก_21[Email],แบบฝึก_21[Completion time],0)&lt;&gt;0,"ส่งแล้ว","ยังไม่ส่ง")</f>
        <v>ส่งแล้ว</v>
      </c>
      <c r="AB538" s="5" t="str">
        <f>IF(_xlfn.XLOOKUP(Table1[[#This Row],[email]],แบบฝึก_22[Email],แบบฝึก_22[Completion time],0)&lt;&gt;0,"ส่งแล้ว","ยังไม่ส่ง")</f>
        <v>ส่งแล้ว</v>
      </c>
      <c r="AC538" s="5">
        <f>_xlfn.XLOOKUP(Table1[[#This Row],[email]],ท้ายบท_2[Email],ท้ายบท_2[Total points],"ยังไม่ส่ง")</f>
        <v>11</v>
      </c>
      <c r="AD538" s="5">
        <f>_xlfn.XLOOKUP(Table1[[#This Row],[email]],Quiz_2[Email],Quiz_2[Total points],"ยังไม่ส่ง")</f>
        <v>7</v>
      </c>
      <c r="AE538" s="5" t="str">
        <f>IF(_xlfn.XLOOKUP(Table1[[#This Row],[email]],แบบฝึก_31[Email],แบบฝึก_31[Completion time],0)&lt;&gt;0,"ส่งแล้ว","ยังไม่ส่ง")</f>
        <v>ส่งแล้ว</v>
      </c>
      <c r="AF538" s="5">
        <f>_xlfn.XLOOKUP(Table1[[#This Row],[email]],ท้ายบท_3[Email],ท้ายบท_3[Total points],"ยังไม่ส่ง")</f>
        <v>11</v>
      </c>
      <c r="AG538" s="5">
        <f>_xlfn.XLOOKUP(Table1[[#This Row],[email]],Quiz_3[Email],Quiz_3[Total points],"ยังไม่ส่ง")</f>
        <v>5</v>
      </c>
      <c r="AH538" s="12">
        <v>16</v>
      </c>
      <c r="AI538" s="14">
        <v>2</v>
      </c>
      <c r="AJ538" s="12">
        <f>ROUND((Table1[[#This Row],[mid '[20']]]+Table1[[#This Row],[mid '[10']]])/2,0)</f>
        <v>9</v>
      </c>
      <c r="AK538" s="5" t="str">
        <f>IF(_xlfn.XLOOKUP(Table1[[#This Row],[email]],แบบฝึก_41[Email],แบบฝึก_41[Completion time],0)&lt;&gt;0,"ส่งแล้ว","ยังไม่ส่ง")</f>
        <v>ส่งแล้ว</v>
      </c>
      <c r="AL538" s="5" t="str">
        <f>IF(_xlfn.XLOOKUP(Table1[[#This Row],[email]],ท้ายบท_4[Email],ท้ายบท_4[Total points],"ยังไม่ส่ง")&lt;&gt;0,"ส่งแล้ว","ยังไม่ส่ง")</f>
        <v>ส่งแล้ว</v>
      </c>
      <c r="AM538" s="5">
        <f>_xlfn.XLOOKUP(Table1[[#This Row],[email]],Quiz_4[Email],Quiz_4[Total points],"ยังไม่ส่ง")</f>
        <v>7</v>
      </c>
      <c r="AN538" s="5" t="str">
        <f>IF(_xlfn.XLOOKUP(Table1[[#This Row],[email]],แบบฝึก_51[Email],แบบฝึก_51[Completion time],0)&lt;&gt;0,"ส่งแล้ว","ยังไม่ส่ง")</f>
        <v>ส่งแล้ว</v>
      </c>
      <c r="AO538" s="5" t="str">
        <f>IF(_xlfn.XLOOKUP(Table1[[#This Row],[email]],แบบฝึก_52[Email],แบบฝึก_52[Completion time],0)&lt;&gt;0,"ส่งแล้ว","ยังไม่ส่ง")</f>
        <v>ส่งแล้ว</v>
      </c>
      <c r="AP538" s="5">
        <f>_xlfn.XLOOKUP(Table1[[#This Row],[email]],ท้ายบท_5[Email],ท้ายบท_5[Total points],"ยังไม่ส่ง")</f>
        <v>13</v>
      </c>
      <c r="AQ538" s="5">
        <f>_xlfn.XLOOKUP(Table1[[#This Row],[email]],Quiz_5[Email],Quiz_5[Total points],"ยังไม่ส่ง")</f>
        <v>8</v>
      </c>
      <c r="AR538" s="37"/>
      <c r="AS538" s="4" t="str">
        <f>IF(M538&lt;10,"ยังไม่ซ่อม",IF(Table1[[#This Row],[ซ่อมแล้วกลางภาค]]="ซ่อมแล้ว","ซ่อมแล้ว","ไม่ต้องซ่อม"))</f>
        <v>ยังไม่ซ่อม</v>
      </c>
      <c r="BN538"/>
      <c r="BO538"/>
      <c r="BP538"/>
      <c r="BQ538"/>
    </row>
    <row r="539" spans="1:69" ht="19.5" x14ac:dyDescent="0.4">
      <c r="A539" s="21">
        <v>538</v>
      </c>
      <c r="B539" s="4">
        <v>0</v>
      </c>
      <c r="C539" s="4">
        <v>0</v>
      </c>
      <c r="D539" s="4" t="s">
        <v>33902</v>
      </c>
      <c r="E539" s="4" t="s">
        <v>33902</v>
      </c>
      <c r="F539" s="4" t="s">
        <v>33902</v>
      </c>
      <c r="G539" s="4" t="s">
        <v>33902</v>
      </c>
      <c r="H539" s="4" t="s">
        <v>33902</v>
      </c>
      <c r="I539" s="23">
        <f>ROUND(COUNTIF(Table1[[#This Row],[กิจกรรม 1.1]:[ท้ายบท 1]],"&lt;&gt;ยังไม่ส่ง")*2+IF(Table1[[#This Row],[Quiz 1]]&lt;&gt;"ยังไม่ส่ง",Table1[[#This Row],[Quiz 1]]*2/10,0),0)</f>
        <v>0</v>
      </c>
      <c r="J539" s="5">
        <f>ROUND(COUNTIF(Table1[[#This Row],[แบบฝึก 2.1]:[ท้ายบท 2]],"&lt;&gt;ยังไม่ส่ง")*8/3+IF(Table1[[#This Row],[Quiz 2]]&lt;&gt;"ยังไม่ส่ง",Table1[[#This Row],[Quiz 2]]*2/10,0),0)</f>
        <v>0</v>
      </c>
      <c r="K539" s="26">
        <f>ROUND(COUNTIF(Table1[[#This Row],[แบบฝึก 3.1]:[ท้ายบท 3]],"&lt;&gt;ยังไม่ส่ง")*3/2+IF(Table1[[#This Row],[Quiz 3]]&lt;&gt;"ยังไม่ส่ง",Table1[[#This Row],[Quiz 3]]*2/10,0),0)</f>
        <v>0</v>
      </c>
      <c r="L539" s="27">
        <f>Table1[[#This Row],[บท 1 '[10']]]+Table1[[#This Row],[บท 2 '[10']]]+Table1[[#This Row],[บท 3 '[5']]]</f>
        <v>0</v>
      </c>
      <c r="M539" s="12">
        <f>IF(Table1[[#This Row],[ซ่อมแล้วกลางภาค]]="ซ่อมแล้ว",10,Table1[[#This Row],[MID '[20']2]])</f>
        <v>0</v>
      </c>
      <c r="N539" s="28">
        <f>ROUND(COUNTIF(Table1[[#This Row],[แบบฝึก 4.1]:[ท้ายบท 4]],"&lt;&gt;ยังไม่ส่ง")*8/2+IF(Table1[[#This Row],[Quiz 4]]&lt;&gt;"ยังไม่ส่ง",Table1[[#This Row],[Quiz 4]]*2/10,0),0)</f>
        <v>4</v>
      </c>
      <c r="O539" s="12"/>
      <c r="P539" s="12">
        <f>ROUND(COUNTIF(Table1[[#This Row],[แบบฝึก 5.1]:[ท้ายบท 5]],"&lt;&gt;ยังไม่ส่ง")*8/3+IF(Table1[[#This Row],[Quiz 5]]&lt;&gt;"ยังไม่ส่ง",Table1[[#This Row],[Quiz 5]]*2/10,0),0)</f>
        <v>0</v>
      </c>
      <c r="Q539" s="12">
        <f>Table1[[#This Row],[บท 4 '[10']]]+Table1[[#This Row],[นำเสนอ '[5']]]+Table1[[#This Row],[บท 5 '[10']]]</f>
        <v>4</v>
      </c>
      <c r="R539" s="12">
        <f>Table1[[#This Row],[ก่อนกลางภาค '[25']]]+Table1[[#This Row],[กลางภาค '[20']]]+Table1[[#This Row],[หลังกลางภาค '[25']]]</f>
        <v>4</v>
      </c>
      <c r="S539" s="12"/>
      <c r="T539" s="12">
        <f>Table1[[#This Row],[ปลายภาค '[30']]]+Table1[[#This Row],[ก่อนปลายภาค '[70']]]</f>
        <v>4</v>
      </c>
      <c r="U539" s="29">
        <f>IF(T539&gt;=79.5,4,IF(T539&gt;=74.5,3.5,IF(T539&gt;=69.5,3, IF(T539&gt;=64.5,2.5, IF(T539&gt;=59.5,2, IF(T539&gt;=54.5,1.5, IF(T539&gt;=49.5,1, IF(T539&lt;=49,0))))))))</f>
        <v>0</v>
      </c>
      <c r="V539" s="5" t="str">
        <f>IF(_xlfn.XLOOKUP(Table1[[#This Row],[email]],กิจกรรม_11[Email],กิจกรรม_11[Completion time],0)&lt;&gt;0,"ส่งแล้ว","ยังไม่ส่ง")</f>
        <v>ยังไม่ส่ง</v>
      </c>
      <c r="W539" s="5" t="str">
        <f>IF(_xlfn.XLOOKUP(Table1[[#This Row],[email]],แบบฝึก_11[Email],แบบฝึก_11[Completion time],0)&lt;&gt;0,"ส่งแล้ว","ยังไม่ส่ง")</f>
        <v>ยังไม่ส่ง</v>
      </c>
      <c r="X539" s="5" t="str">
        <f>IF(_xlfn.XLOOKUP(Table1[[#This Row],[email]],แบบฝึก_12[Email],แบบฝึก_12[Completion time],0)&lt;&gt;0,"ส่งแล้ว","ยังไม่ส่ง")</f>
        <v>ยังไม่ส่ง</v>
      </c>
      <c r="Y539" s="5" t="str">
        <f>_xlfn.XLOOKUP(Table1[[#This Row],[email]],ท้ายบท_1[Email],ท้ายบท_1[Total points],"ยังไม่ส่ง")</f>
        <v>ยังไม่ส่ง</v>
      </c>
      <c r="Z539" s="4" t="str">
        <f>_xlfn.XLOOKUP(Table1[[#This Row],[email]],Quiz_1[Email],Quiz_1[Total points],"ยังไม่ส่ง")</f>
        <v>ยังไม่ส่ง</v>
      </c>
      <c r="AA539" s="5" t="str">
        <f>IF(_xlfn.XLOOKUP(Table1[[#This Row],[email]],แบบฝึก_21[Email],แบบฝึก_21[Completion time],0)&lt;&gt;0,"ส่งแล้ว","ยังไม่ส่ง")</f>
        <v>ยังไม่ส่ง</v>
      </c>
      <c r="AB539" s="5" t="str">
        <f>IF(_xlfn.XLOOKUP(Table1[[#This Row],[email]],แบบฝึก_22[Email],แบบฝึก_22[Completion time],0)&lt;&gt;0,"ส่งแล้ว","ยังไม่ส่ง")</f>
        <v>ยังไม่ส่ง</v>
      </c>
      <c r="AC539" s="5" t="str">
        <f>_xlfn.XLOOKUP(Table1[[#This Row],[email]],ท้ายบท_2[Email],ท้ายบท_2[Total points],"ยังไม่ส่ง")</f>
        <v>ยังไม่ส่ง</v>
      </c>
      <c r="AD539" s="5" t="str">
        <f>_xlfn.XLOOKUP(Table1[[#This Row],[email]],Quiz_2[Email],Quiz_2[Total points],"ยังไม่ส่ง")</f>
        <v>ยังไม่ส่ง</v>
      </c>
      <c r="AE539" s="5" t="str">
        <f>IF(_xlfn.XLOOKUP(Table1[[#This Row],[email]],แบบฝึก_31[Email],แบบฝึก_31[Completion time],0)&lt;&gt;0,"ส่งแล้ว","ยังไม่ส่ง")</f>
        <v>ยังไม่ส่ง</v>
      </c>
      <c r="AF539" s="5" t="str">
        <f>_xlfn.XLOOKUP(Table1[[#This Row],[email]],ท้ายบท_3[Email],ท้ายบท_3[Total points],"ยังไม่ส่ง")</f>
        <v>ยังไม่ส่ง</v>
      </c>
      <c r="AG539" s="5" t="str">
        <f>_xlfn.XLOOKUP(Table1[[#This Row],[email]],Quiz_3[Email],Quiz_3[Total points],"ยังไม่ส่ง")</f>
        <v>ยังไม่ส่ง</v>
      </c>
      <c r="AH539" s="12">
        <v>0</v>
      </c>
      <c r="AI539" s="26">
        <v>0</v>
      </c>
      <c r="AJ539" s="30">
        <f>ROUND((Table1[[#This Row],[mid '[20']]]+Table1[[#This Row],[mid '[10']]])/2,0)</f>
        <v>0</v>
      </c>
      <c r="AK539" s="5" t="str">
        <f>IF(_xlfn.XLOOKUP(Table1[[#This Row],[email]],แบบฝึก_41[Email],แบบฝึก_41[Completion time],0)&lt;&gt;0,"ส่งแล้ว","ยังไม่ส่ง")</f>
        <v>ยังไม่ส่ง</v>
      </c>
      <c r="AL539" s="5" t="str">
        <f>IF(_xlfn.XLOOKUP(Table1[[#This Row],[email]],ท้ายบท_4[Email],ท้ายบท_4[Total points],"ยังไม่ส่ง")&lt;&gt;0,"ส่งแล้ว","ยังไม่ส่ง")</f>
        <v>ส่งแล้ว</v>
      </c>
      <c r="AM539" s="5" t="str">
        <f>_xlfn.XLOOKUP(Table1[[#This Row],[email]],Quiz_4[Email],Quiz_4[Total points],"ยังไม่ส่ง")</f>
        <v>ยังไม่ส่ง</v>
      </c>
      <c r="AN539" s="5" t="str">
        <f>IF(_xlfn.XLOOKUP(Table1[[#This Row],[email]],แบบฝึก_51[Email],แบบฝึก_51[Completion time],0)&lt;&gt;0,"ส่งแล้ว","ยังไม่ส่ง")</f>
        <v>ยังไม่ส่ง</v>
      </c>
      <c r="AO539" s="5" t="str">
        <f>IF(_xlfn.XLOOKUP(Table1[[#This Row],[email]],แบบฝึก_52[Email],แบบฝึก_52[Completion time],0)&lt;&gt;0,"ส่งแล้ว","ยังไม่ส่ง")</f>
        <v>ยังไม่ส่ง</v>
      </c>
      <c r="AP539" s="5" t="str">
        <f>_xlfn.XLOOKUP(Table1[[#This Row],[email]],ท้ายบท_5[Email],ท้ายบท_5[Total points],"ยังไม่ส่ง")</f>
        <v>ยังไม่ส่ง</v>
      </c>
      <c r="AQ539" s="5" t="str">
        <f>_xlfn.XLOOKUP(Table1[[#This Row],[email]],Quiz_5[Email],Quiz_5[Total points],"ยังไม่ส่ง")</f>
        <v>ยังไม่ส่ง</v>
      </c>
      <c r="AR539" s="37"/>
      <c r="AS539" s="4" t="str">
        <f>IF(M539&lt;10,"ยังไม่ซ่อม",IF(Table1[[#This Row],[ซ่อมแล้วกลางภาค]]="ซ่อมแล้ว","ซ่อมแล้ว","ไม่ต้องซ่อม"))</f>
        <v>ยังไม่ซ่อม</v>
      </c>
      <c r="BN539"/>
      <c r="BO539"/>
      <c r="BP539"/>
      <c r="BQ539"/>
    </row>
    <row r="540" spans="1:69" x14ac:dyDescent="0.3">
      <c r="BN540"/>
      <c r="BO540"/>
      <c r="BP540"/>
      <c r="BQ540"/>
    </row>
    <row r="541" spans="1:69" x14ac:dyDescent="0.3">
      <c r="BN541"/>
      <c r="BO541"/>
      <c r="BP541"/>
      <c r="BQ541"/>
    </row>
    <row r="542" spans="1:69" x14ac:dyDescent="0.3">
      <c r="BN542"/>
      <c r="BO542"/>
      <c r="BP542"/>
      <c r="BQ542"/>
    </row>
    <row r="543" spans="1:69" x14ac:dyDescent="0.3">
      <c r="BN543"/>
      <c r="BO543"/>
      <c r="BP543"/>
      <c r="BQ543"/>
    </row>
    <row r="544" spans="1:69" x14ac:dyDescent="0.3">
      <c r="BN544"/>
      <c r="BO544"/>
      <c r="BP544"/>
      <c r="BQ544"/>
    </row>
    <row r="545" spans="66:69" x14ac:dyDescent="0.3">
      <c r="BN545"/>
      <c r="BO545"/>
      <c r="BP545"/>
      <c r="BQ545"/>
    </row>
    <row r="546" spans="66:69" x14ac:dyDescent="0.3">
      <c r="BN546"/>
      <c r="BO546"/>
      <c r="BP546"/>
      <c r="BQ546"/>
    </row>
    <row r="547" spans="66:69" x14ac:dyDescent="0.3">
      <c r="BN547"/>
      <c r="BO547"/>
      <c r="BP547"/>
      <c r="BQ547"/>
    </row>
    <row r="548" spans="66:69" x14ac:dyDescent="0.3">
      <c r="BN548"/>
      <c r="BO548"/>
      <c r="BP548"/>
      <c r="BQ548"/>
    </row>
    <row r="549" spans="66:69" x14ac:dyDescent="0.3">
      <c r="BN549"/>
      <c r="BO549"/>
      <c r="BP549"/>
      <c r="BQ549"/>
    </row>
    <row r="550" spans="66:69" x14ac:dyDescent="0.3">
      <c r="BN550"/>
      <c r="BO550"/>
      <c r="BP550"/>
      <c r="BQ550"/>
    </row>
  </sheetData>
  <phoneticPr fontId="6" type="noConversion"/>
  <conditionalFormatting sqref="B2:B539">
    <cfRule type="colorScale" priority="9">
      <colorScale>
        <cfvo type="min"/>
        <cfvo type="percentile" val="50"/>
        <cfvo type="max"/>
        <color rgb="FF63BE7B"/>
        <color rgb="FFFFEB84"/>
        <color rgb="FFF8696B"/>
      </colorScale>
    </cfRule>
  </conditionalFormatting>
  <conditionalFormatting sqref="M2:M539">
    <cfRule type="cellIs" dxfId="20" priority="5" operator="equal">
      <formula>0</formula>
    </cfRule>
  </conditionalFormatting>
  <conditionalFormatting sqref="U2:U539">
    <cfRule type="colorScale" priority="11">
      <colorScale>
        <cfvo type="min"/>
        <cfvo type="percentile" val="50"/>
        <cfvo type="max"/>
        <color rgb="FFF8696B"/>
        <color rgb="FFFFEB84"/>
        <color rgb="FF63BE7B"/>
      </colorScale>
    </cfRule>
    <cfRule type="colorScale" priority="12">
      <colorScale>
        <cfvo type="min"/>
        <cfvo type="percentile" val="50"/>
        <cfvo type="max"/>
        <color rgb="FFF8696B"/>
        <color rgb="FFFFEB84"/>
        <color rgb="FF63BE7B"/>
      </colorScale>
    </cfRule>
  </conditionalFormatting>
  <conditionalFormatting sqref="V2:AG539">
    <cfRule type="cellIs" dxfId="19" priority="10" operator="equal">
      <formula>"ยังไม่ส่ง"</formula>
    </cfRule>
  </conditionalFormatting>
  <conditionalFormatting sqref="AH2:AH539">
    <cfRule type="cellIs" dxfId="18" priority="4" operator="equal">
      <formula>0</formula>
    </cfRule>
  </conditionalFormatting>
  <conditionalFormatting sqref="AK2:AK539">
    <cfRule type="cellIs" dxfId="17" priority="3" operator="equal">
      <formula>"ยังไม่ส่ง"</formula>
    </cfRule>
  </conditionalFormatting>
  <conditionalFormatting sqref="AL3:AL539">
    <cfRule type="cellIs" dxfId="16" priority="2" operator="equal">
      <formula>"ยังไม่ส่ง"</formula>
    </cfRule>
  </conditionalFormatting>
  <conditionalFormatting sqref="AM3:AQ539">
    <cfRule type="cellIs" dxfId="15" priority="1" operator="equal">
      <formula>"ยังไม่ส่ง"</formula>
    </cfRule>
  </conditionalFormatting>
  <conditionalFormatting sqref="AS2:AS539">
    <cfRule type="containsText" dxfId="14" priority="6" operator="containsText" text="ยังไม่ซ่อม">
      <formula>NOT(ISERROR(SEARCH("ยังไม่ซ่อม",AS2)))</formula>
    </cfRule>
  </conditionalFormatting>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AA45A-AD44-4E1D-8B58-BABFA9DDFD34}">
  <dimension ref="A1:AU472"/>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19.25" bestFit="1" customWidth="1"/>
    <col min="6" max="6" width="13.75" bestFit="1" customWidth="1"/>
    <col min="7" max="7" width="15.625" bestFit="1" customWidth="1"/>
    <col min="8" max="8" width="19.75" bestFit="1" customWidth="1"/>
    <col min="9" max="9" width="25.25" bestFit="1" customWidth="1"/>
    <col min="10" max="10" width="17.25" bestFit="1" customWidth="1"/>
    <col min="11" max="11" width="20"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18" width="81" bestFit="1" customWidth="1"/>
    <col min="19" max="19" width="39" bestFit="1" customWidth="1"/>
    <col min="20" max="20" width="41.75" bestFit="1" customWidth="1"/>
    <col min="21" max="21" width="81" bestFit="1" customWidth="1"/>
    <col min="22" max="22" width="69.375" bestFit="1" customWidth="1"/>
    <col min="23" max="23" width="72" bestFit="1" customWidth="1"/>
    <col min="24" max="24" width="51.75" bestFit="1" customWidth="1"/>
    <col min="25" max="25" width="59.25" bestFit="1" customWidth="1"/>
    <col min="26" max="26" width="62" bestFit="1" customWidth="1"/>
    <col min="27" max="30" width="81" bestFit="1" customWidth="1"/>
    <col min="31" max="31" width="41.625" bestFit="1" customWidth="1"/>
    <col min="32" max="32" width="44.375" bestFit="1" customWidth="1"/>
    <col min="33" max="33" width="81" bestFit="1" customWidth="1"/>
    <col min="34" max="34" width="47.875" bestFit="1" customWidth="1"/>
    <col min="35" max="35" width="50.625" bestFit="1" customWidth="1"/>
    <col min="36" max="36" width="81" bestFit="1" customWidth="1"/>
    <col min="37" max="37" width="29.125" bestFit="1" customWidth="1"/>
    <col min="38" max="38" width="31.875" bestFit="1" customWidth="1"/>
    <col min="39" max="47" width="81" bestFit="1" customWidth="1"/>
  </cols>
  <sheetData>
    <row r="1" spans="1:47" x14ac:dyDescent="0.3">
      <c r="A1" t="s">
        <v>0</v>
      </c>
      <c r="B1" t="s">
        <v>1</v>
      </c>
      <c r="C1" t="s">
        <v>2</v>
      </c>
      <c r="D1" t="s">
        <v>3</v>
      </c>
      <c r="E1" t="s">
        <v>4</v>
      </c>
      <c r="F1" t="s">
        <v>15094</v>
      </c>
      <c r="G1" t="s">
        <v>15095</v>
      </c>
      <c r="H1" t="s">
        <v>15096</v>
      </c>
      <c r="I1" t="s">
        <v>15097</v>
      </c>
      <c r="J1" t="s">
        <v>15098</v>
      </c>
      <c r="K1" t="s">
        <v>15099</v>
      </c>
      <c r="L1" t="s">
        <v>4790</v>
      </c>
      <c r="M1" t="s">
        <v>15100</v>
      </c>
      <c r="N1" t="s">
        <v>15101</v>
      </c>
      <c r="O1" t="s">
        <v>7</v>
      </c>
      <c r="P1" t="s">
        <v>15102</v>
      </c>
      <c r="Q1" t="s">
        <v>15103</v>
      </c>
      <c r="R1" t="s">
        <v>44464</v>
      </c>
      <c r="S1" t="s">
        <v>44465</v>
      </c>
      <c r="T1" t="s">
        <v>44466</v>
      </c>
      <c r="U1" t="s">
        <v>44467</v>
      </c>
      <c r="V1" t="s">
        <v>44468</v>
      </c>
      <c r="W1" t="s">
        <v>44469</v>
      </c>
      <c r="X1" t="s">
        <v>44470</v>
      </c>
      <c r="Y1" t="s">
        <v>44471</v>
      </c>
      <c r="Z1" t="s">
        <v>44472</v>
      </c>
      <c r="AA1" t="s">
        <v>44473</v>
      </c>
      <c r="AB1" t="s">
        <v>44474</v>
      </c>
      <c r="AC1" t="s">
        <v>44475</v>
      </c>
      <c r="AD1" t="s">
        <v>44476</v>
      </c>
      <c r="AE1" t="s">
        <v>44477</v>
      </c>
      <c r="AF1" t="s">
        <v>44478</v>
      </c>
      <c r="AG1" t="s">
        <v>44479</v>
      </c>
      <c r="AH1" t="s">
        <v>44480</v>
      </c>
      <c r="AI1" t="s">
        <v>44481</v>
      </c>
      <c r="AJ1" t="s">
        <v>44482</v>
      </c>
      <c r="AK1" t="s">
        <v>44483</v>
      </c>
      <c r="AL1" t="s">
        <v>44484</v>
      </c>
      <c r="AM1" t="s">
        <v>44485</v>
      </c>
      <c r="AN1" t="s">
        <v>44486</v>
      </c>
      <c r="AO1" t="s">
        <v>44487</v>
      </c>
      <c r="AP1" t="s">
        <v>44488</v>
      </c>
      <c r="AQ1" t="s">
        <v>44489</v>
      </c>
      <c r="AR1" t="s">
        <v>44490</v>
      </c>
      <c r="AS1" t="s">
        <v>44491</v>
      </c>
      <c r="AT1" t="s">
        <v>44492</v>
      </c>
      <c r="AU1" t="s">
        <v>44493</v>
      </c>
    </row>
    <row r="2" spans="1:47" x14ac:dyDescent="0.3">
      <c r="A2">
        <v>1</v>
      </c>
      <c r="B2" s="1">
        <v>45896.37128472222</v>
      </c>
      <c r="C2" s="1">
        <v>45896.374212962961</v>
      </c>
      <c r="D2" s="39" t="s">
        <v>538</v>
      </c>
      <c r="E2" s="39" t="s">
        <v>539</v>
      </c>
      <c r="F2">
        <v>5</v>
      </c>
      <c r="I2" s="39" t="s">
        <v>539</v>
      </c>
      <c r="J2">
        <v>0</v>
      </c>
      <c r="L2">
        <v>10</v>
      </c>
      <c r="M2">
        <v>0</v>
      </c>
      <c r="O2">
        <v>32</v>
      </c>
      <c r="P2">
        <v>0</v>
      </c>
      <c r="R2" s="39" t="s">
        <v>44494</v>
      </c>
      <c r="S2">
        <v>1</v>
      </c>
      <c r="U2" s="39" t="s">
        <v>44495</v>
      </c>
      <c r="V2">
        <v>0</v>
      </c>
      <c r="X2" s="39" t="s">
        <v>44496</v>
      </c>
      <c r="Y2">
        <v>1</v>
      </c>
      <c r="AA2" s="39" t="s">
        <v>44497</v>
      </c>
      <c r="AB2">
        <v>1</v>
      </c>
      <c r="AD2" s="39" t="s">
        <v>44498</v>
      </c>
      <c r="AE2">
        <v>1</v>
      </c>
      <c r="AG2" s="39" t="s">
        <v>44499</v>
      </c>
      <c r="AH2">
        <v>0</v>
      </c>
      <c r="AJ2" s="39" t="s">
        <v>44500</v>
      </c>
      <c r="AK2">
        <v>0</v>
      </c>
      <c r="AM2" s="39" t="s">
        <v>44501</v>
      </c>
      <c r="AN2">
        <v>0</v>
      </c>
      <c r="AP2" s="39" t="s">
        <v>44502</v>
      </c>
      <c r="AQ2">
        <v>0</v>
      </c>
      <c r="AS2" s="39" t="s">
        <v>44503</v>
      </c>
      <c r="AT2">
        <v>1</v>
      </c>
    </row>
    <row r="3" spans="1:47" x14ac:dyDescent="0.3">
      <c r="A3">
        <v>2</v>
      </c>
      <c r="B3" s="1">
        <v>45896.372858796298</v>
      </c>
      <c r="C3" s="1">
        <v>45896.375162037039</v>
      </c>
      <c r="D3" s="39" t="s">
        <v>602</v>
      </c>
      <c r="E3" s="39" t="s">
        <v>603</v>
      </c>
      <c r="F3">
        <v>5</v>
      </c>
      <c r="I3" s="39" t="s">
        <v>39407</v>
      </c>
      <c r="J3">
        <v>0</v>
      </c>
      <c r="L3">
        <v>10</v>
      </c>
      <c r="M3">
        <v>0</v>
      </c>
      <c r="O3">
        <v>18</v>
      </c>
      <c r="P3">
        <v>0</v>
      </c>
      <c r="R3" s="39" t="s">
        <v>44494</v>
      </c>
      <c r="S3">
        <v>1</v>
      </c>
      <c r="U3" s="39" t="s">
        <v>44504</v>
      </c>
      <c r="V3">
        <v>0</v>
      </c>
      <c r="X3" s="39" t="s">
        <v>44496</v>
      </c>
      <c r="Y3">
        <v>1</v>
      </c>
      <c r="AA3" s="39" t="s">
        <v>44497</v>
      </c>
      <c r="AB3">
        <v>1</v>
      </c>
      <c r="AD3" s="39" t="s">
        <v>44498</v>
      </c>
      <c r="AE3">
        <v>1</v>
      </c>
      <c r="AG3" s="39" t="s">
        <v>44505</v>
      </c>
      <c r="AH3">
        <v>0</v>
      </c>
      <c r="AJ3" s="39" t="s">
        <v>44506</v>
      </c>
      <c r="AK3">
        <v>0</v>
      </c>
      <c r="AM3" s="39" t="s">
        <v>44507</v>
      </c>
      <c r="AN3">
        <v>1</v>
      </c>
      <c r="AP3" s="39" t="s">
        <v>44508</v>
      </c>
      <c r="AQ3">
        <v>0</v>
      </c>
      <c r="AS3" s="39" t="s">
        <v>44509</v>
      </c>
      <c r="AT3">
        <v>0</v>
      </c>
    </row>
    <row r="4" spans="1:47" x14ac:dyDescent="0.3">
      <c r="A4">
        <v>3</v>
      </c>
      <c r="B4" s="1">
        <v>45896.371365740742</v>
      </c>
      <c r="C4" s="1">
        <v>45896.375497685185</v>
      </c>
      <c r="D4" s="39" t="s">
        <v>511</v>
      </c>
      <c r="E4" s="39" t="s">
        <v>512</v>
      </c>
      <c r="F4">
        <v>6</v>
      </c>
      <c r="I4" s="39" t="s">
        <v>512</v>
      </c>
      <c r="J4">
        <v>0</v>
      </c>
      <c r="L4">
        <v>10</v>
      </c>
      <c r="M4">
        <v>0</v>
      </c>
      <c r="O4">
        <v>16</v>
      </c>
      <c r="P4">
        <v>0</v>
      </c>
      <c r="R4" s="39" t="s">
        <v>44510</v>
      </c>
      <c r="S4">
        <v>0</v>
      </c>
      <c r="U4" s="39" t="s">
        <v>44511</v>
      </c>
      <c r="V4">
        <v>0</v>
      </c>
      <c r="X4" s="39" t="s">
        <v>44496</v>
      </c>
      <c r="Y4">
        <v>1</v>
      </c>
      <c r="AA4" s="39" t="s">
        <v>44497</v>
      </c>
      <c r="AB4">
        <v>1</v>
      </c>
      <c r="AD4" s="39" t="s">
        <v>44498</v>
      </c>
      <c r="AE4">
        <v>1</v>
      </c>
      <c r="AG4" s="39" t="s">
        <v>44512</v>
      </c>
      <c r="AH4">
        <v>1</v>
      </c>
      <c r="AJ4" s="39" t="s">
        <v>44500</v>
      </c>
      <c r="AK4">
        <v>0</v>
      </c>
      <c r="AM4" s="39" t="s">
        <v>44507</v>
      </c>
      <c r="AN4">
        <v>1</v>
      </c>
      <c r="AP4" s="39" t="s">
        <v>44513</v>
      </c>
      <c r="AQ4">
        <v>0</v>
      </c>
      <c r="AS4" s="39" t="s">
        <v>44503</v>
      </c>
      <c r="AT4">
        <v>1</v>
      </c>
    </row>
    <row r="5" spans="1:47" x14ac:dyDescent="0.3">
      <c r="A5">
        <v>4</v>
      </c>
      <c r="B5" s="1">
        <v>45896.371562499997</v>
      </c>
      <c r="C5" s="1">
        <v>45896.375532407408</v>
      </c>
      <c r="D5" s="39" t="s">
        <v>629</v>
      </c>
      <c r="E5" s="39" t="s">
        <v>630</v>
      </c>
      <c r="F5">
        <v>6</v>
      </c>
      <c r="I5" s="39" t="s">
        <v>631</v>
      </c>
      <c r="J5">
        <v>0</v>
      </c>
      <c r="L5">
        <v>10</v>
      </c>
      <c r="M5">
        <v>0</v>
      </c>
      <c r="O5">
        <v>11</v>
      </c>
      <c r="P5">
        <v>0</v>
      </c>
      <c r="R5" s="39" t="s">
        <v>44510</v>
      </c>
      <c r="S5">
        <v>0</v>
      </c>
      <c r="U5" s="39" t="s">
        <v>44504</v>
      </c>
      <c r="V5">
        <v>0</v>
      </c>
      <c r="X5" s="39" t="s">
        <v>44496</v>
      </c>
      <c r="Y5">
        <v>1</v>
      </c>
      <c r="AA5" s="39" t="s">
        <v>44497</v>
      </c>
      <c r="AB5">
        <v>1</v>
      </c>
      <c r="AD5" s="39" t="s">
        <v>44498</v>
      </c>
      <c r="AE5">
        <v>1</v>
      </c>
      <c r="AG5" s="39" t="s">
        <v>44512</v>
      </c>
      <c r="AH5">
        <v>1</v>
      </c>
      <c r="AJ5" s="39" t="s">
        <v>44500</v>
      </c>
      <c r="AK5">
        <v>0</v>
      </c>
      <c r="AM5" s="39" t="s">
        <v>44507</v>
      </c>
      <c r="AN5">
        <v>1</v>
      </c>
      <c r="AP5" s="39" t="s">
        <v>44514</v>
      </c>
      <c r="AQ5">
        <v>0</v>
      </c>
      <c r="AS5" s="39" t="s">
        <v>44503</v>
      </c>
      <c r="AT5">
        <v>1</v>
      </c>
    </row>
    <row r="6" spans="1:47" x14ac:dyDescent="0.3">
      <c r="A6">
        <v>5</v>
      </c>
      <c r="B6" s="1">
        <v>45896.371377314812</v>
      </c>
      <c r="C6" s="1">
        <v>45896.375543981485</v>
      </c>
      <c r="D6" s="39" t="s">
        <v>531</v>
      </c>
      <c r="E6" s="39" t="s">
        <v>532</v>
      </c>
      <c r="F6">
        <v>7</v>
      </c>
      <c r="I6" s="39" t="s">
        <v>532</v>
      </c>
      <c r="J6">
        <v>0</v>
      </c>
      <c r="L6">
        <v>10</v>
      </c>
      <c r="M6">
        <v>0</v>
      </c>
      <c r="O6">
        <v>13</v>
      </c>
      <c r="P6">
        <v>0</v>
      </c>
      <c r="R6" s="39" t="s">
        <v>44494</v>
      </c>
      <c r="S6">
        <v>1</v>
      </c>
      <c r="U6" s="39" t="s">
        <v>44504</v>
      </c>
      <c r="V6">
        <v>0</v>
      </c>
      <c r="X6" s="39" t="s">
        <v>44496</v>
      </c>
      <c r="Y6">
        <v>1</v>
      </c>
      <c r="AA6" s="39" t="s">
        <v>44497</v>
      </c>
      <c r="AB6">
        <v>1</v>
      </c>
      <c r="AD6" s="39" t="s">
        <v>44498</v>
      </c>
      <c r="AE6">
        <v>1</v>
      </c>
      <c r="AG6" s="39" t="s">
        <v>44512</v>
      </c>
      <c r="AH6">
        <v>1</v>
      </c>
      <c r="AJ6" s="39" t="s">
        <v>44500</v>
      </c>
      <c r="AK6">
        <v>0</v>
      </c>
      <c r="AM6" s="39" t="s">
        <v>44507</v>
      </c>
      <c r="AN6">
        <v>1</v>
      </c>
      <c r="AP6" s="39" t="s">
        <v>44514</v>
      </c>
      <c r="AQ6">
        <v>0</v>
      </c>
      <c r="AS6" s="39" t="s">
        <v>44503</v>
      </c>
      <c r="AT6">
        <v>1</v>
      </c>
    </row>
    <row r="7" spans="1:47" x14ac:dyDescent="0.3">
      <c r="A7">
        <v>6</v>
      </c>
      <c r="B7" s="1">
        <v>45896.37226851852</v>
      </c>
      <c r="C7" s="1">
        <v>45896.375879629632</v>
      </c>
      <c r="D7" s="39" t="s">
        <v>500</v>
      </c>
      <c r="E7" s="39" t="s">
        <v>501</v>
      </c>
      <c r="F7">
        <v>6</v>
      </c>
      <c r="I7" s="39" t="s">
        <v>501</v>
      </c>
      <c r="J7">
        <v>0</v>
      </c>
      <c r="L7">
        <v>10</v>
      </c>
      <c r="M7">
        <v>0</v>
      </c>
      <c r="O7">
        <v>2</v>
      </c>
      <c r="P7">
        <v>0</v>
      </c>
      <c r="R7" s="39" t="s">
        <v>44494</v>
      </c>
      <c r="S7">
        <v>1</v>
      </c>
      <c r="U7" s="39" t="s">
        <v>44515</v>
      </c>
      <c r="V7">
        <v>0</v>
      </c>
      <c r="X7" s="39" t="s">
        <v>44496</v>
      </c>
      <c r="Y7">
        <v>1</v>
      </c>
      <c r="AA7" s="39" t="s">
        <v>44497</v>
      </c>
      <c r="AB7">
        <v>1</v>
      </c>
      <c r="AD7" s="39" t="s">
        <v>44498</v>
      </c>
      <c r="AE7">
        <v>1</v>
      </c>
      <c r="AG7" s="39" t="s">
        <v>44505</v>
      </c>
      <c r="AH7">
        <v>0</v>
      </c>
      <c r="AJ7" s="39" t="s">
        <v>44500</v>
      </c>
      <c r="AK7">
        <v>0</v>
      </c>
      <c r="AM7" s="39" t="s">
        <v>44507</v>
      </c>
      <c r="AN7">
        <v>1</v>
      </c>
      <c r="AP7" s="39" t="s">
        <v>44514</v>
      </c>
      <c r="AQ7">
        <v>0</v>
      </c>
      <c r="AS7" s="39" t="s">
        <v>44503</v>
      </c>
      <c r="AT7">
        <v>1</v>
      </c>
    </row>
    <row r="8" spans="1:47" x14ac:dyDescent="0.3">
      <c r="A8">
        <v>7</v>
      </c>
      <c r="B8" s="1">
        <v>45896.372002314813</v>
      </c>
      <c r="C8" s="1">
        <v>45896.375914351855</v>
      </c>
      <c r="D8" s="39" t="s">
        <v>713</v>
      </c>
      <c r="E8" s="39" t="s">
        <v>714</v>
      </c>
      <c r="F8">
        <v>6</v>
      </c>
      <c r="I8" s="39" t="s">
        <v>714</v>
      </c>
      <c r="J8">
        <v>0</v>
      </c>
      <c r="L8">
        <v>10</v>
      </c>
      <c r="M8">
        <v>0</v>
      </c>
      <c r="O8">
        <v>24</v>
      </c>
      <c r="P8">
        <v>0</v>
      </c>
      <c r="R8" s="39" t="s">
        <v>44494</v>
      </c>
      <c r="S8">
        <v>1</v>
      </c>
      <c r="U8" s="39" t="s">
        <v>44495</v>
      </c>
      <c r="V8">
        <v>0</v>
      </c>
      <c r="X8" s="39" t="s">
        <v>44496</v>
      </c>
      <c r="Y8">
        <v>1</v>
      </c>
      <c r="AA8" s="39" t="s">
        <v>44497</v>
      </c>
      <c r="AB8">
        <v>1</v>
      </c>
      <c r="AD8" s="39" t="s">
        <v>44498</v>
      </c>
      <c r="AE8">
        <v>1</v>
      </c>
      <c r="AG8" s="39" t="s">
        <v>44512</v>
      </c>
      <c r="AH8">
        <v>1</v>
      </c>
      <c r="AJ8" s="39" t="s">
        <v>44500</v>
      </c>
      <c r="AK8">
        <v>0</v>
      </c>
      <c r="AM8" s="39" t="s">
        <v>44507</v>
      </c>
      <c r="AN8">
        <v>1</v>
      </c>
      <c r="AP8" s="39" t="s">
        <v>44514</v>
      </c>
      <c r="AQ8">
        <v>0</v>
      </c>
      <c r="AS8" s="39" t="s">
        <v>44516</v>
      </c>
      <c r="AT8">
        <v>0</v>
      </c>
    </row>
    <row r="9" spans="1:47" x14ac:dyDescent="0.3">
      <c r="A9">
        <v>8</v>
      </c>
      <c r="B9" s="1">
        <v>45896.374664351853</v>
      </c>
      <c r="C9" s="1">
        <v>45896.376018518517</v>
      </c>
      <c r="D9" s="39" t="s">
        <v>558</v>
      </c>
      <c r="E9" s="39" t="s">
        <v>559</v>
      </c>
      <c r="F9">
        <v>4</v>
      </c>
      <c r="I9" s="39" t="s">
        <v>559</v>
      </c>
      <c r="J9">
        <v>0</v>
      </c>
      <c r="L9">
        <v>10</v>
      </c>
      <c r="M9">
        <v>0</v>
      </c>
      <c r="O9">
        <v>8</v>
      </c>
      <c r="P9">
        <v>0</v>
      </c>
      <c r="R9" s="39" t="s">
        <v>44494</v>
      </c>
      <c r="S9">
        <v>1</v>
      </c>
      <c r="U9" s="39" t="s">
        <v>44495</v>
      </c>
      <c r="V9">
        <v>0</v>
      </c>
      <c r="X9" s="39" t="s">
        <v>44517</v>
      </c>
      <c r="Y9">
        <v>0</v>
      </c>
      <c r="AA9" s="39" t="s">
        <v>44497</v>
      </c>
      <c r="AB9">
        <v>1</v>
      </c>
      <c r="AD9" s="39" t="s">
        <v>44498</v>
      </c>
      <c r="AE9">
        <v>1</v>
      </c>
      <c r="AG9" s="39" t="s">
        <v>44512</v>
      </c>
      <c r="AH9">
        <v>1</v>
      </c>
      <c r="AJ9" s="39" t="s">
        <v>44500</v>
      </c>
      <c r="AK9">
        <v>0</v>
      </c>
      <c r="AM9" s="39" t="s">
        <v>44518</v>
      </c>
      <c r="AN9">
        <v>0</v>
      </c>
      <c r="AP9" s="39" t="s">
        <v>44519</v>
      </c>
      <c r="AQ9">
        <v>0</v>
      </c>
      <c r="AS9" s="39" t="s">
        <v>44516</v>
      </c>
      <c r="AT9">
        <v>0</v>
      </c>
    </row>
    <row r="10" spans="1:47" x14ac:dyDescent="0.3">
      <c r="A10">
        <v>9</v>
      </c>
      <c r="B10" s="1">
        <v>45896.371342592596</v>
      </c>
      <c r="C10" s="1">
        <v>45896.376064814816</v>
      </c>
      <c r="D10" s="39" t="s">
        <v>829</v>
      </c>
      <c r="E10" s="39" t="s">
        <v>830</v>
      </c>
      <c r="F10">
        <v>6</v>
      </c>
      <c r="I10" s="39" t="s">
        <v>830</v>
      </c>
      <c r="J10">
        <v>0</v>
      </c>
      <c r="L10">
        <v>10</v>
      </c>
      <c r="M10">
        <v>0</v>
      </c>
      <c r="O10">
        <v>34</v>
      </c>
      <c r="P10">
        <v>0</v>
      </c>
      <c r="R10" s="39" t="s">
        <v>44494</v>
      </c>
      <c r="S10">
        <v>1</v>
      </c>
      <c r="U10" s="39" t="s">
        <v>44520</v>
      </c>
      <c r="V10">
        <v>0</v>
      </c>
      <c r="X10" s="39" t="s">
        <v>44496</v>
      </c>
      <c r="Y10">
        <v>1</v>
      </c>
      <c r="AA10" s="39" t="s">
        <v>44497</v>
      </c>
      <c r="AB10">
        <v>1</v>
      </c>
      <c r="AD10" s="39" t="s">
        <v>44498</v>
      </c>
      <c r="AE10">
        <v>1</v>
      </c>
      <c r="AG10" s="39" t="s">
        <v>44512</v>
      </c>
      <c r="AH10">
        <v>1</v>
      </c>
      <c r="AJ10" s="39" t="s">
        <v>44500</v>
      </c>
      <c r="AK10">
        <v>0</v>
      </c>
      <c r="AM10" s="39" t="s">
        <v>44507</v>
      </c>
      <c r="AN10">
        <v>1</v>
      </c>
      <c r="AP10" s="39" t="s">
        <v>44521</v>
      </c>
      <c r="AQ10">
        <v>0</v>
      </c>
      <c r="AS10" s="39" t="s">
        <v>44516</v>
      </c>
      <c r="AT10">
        <v>0</v>
      </c>
    </row>
    <row r="11" spans="1:47" x14ac:dyDescent="0.3">
      <c r="A11">
        <v>10</v>
      </c>
      <c r="B11" s="1">
        <v>45896.371979166666</v>
      </c>
      <c r="C11" s="1">
        <v>45896.376076388886</v>
      </c>
      <c r="D11" s="39" t="s">
        <v>772</v>
      </c>
      <c r="E11" s="39" t="s">
        <v>773</v>
      </c>
      <c r="F11">
        <v>5</v>
      </c>
      <c r="I11" s="39" t="s">
        <v>773</v>
      </c>
      <c r="J11">
        <v>0</v>
      </c>
      <c r="L11">
        <v>10</v>
      </c>
      <c r="M11">
        <v>0</v>
      </c>
      <c r="O11">
        <v>5</v>
      </c>
      <c r="P11">
        <v>0</v>
      </c>
      <c r="R11" s="39" t="s">
        <v>44494</v>
      </c>
      <c r="S11">
        <v>1</v>
      </c>
      <c r="U11" s="39" t="s">
        <v>44495</v>
      </c>
      <c r="V11">
        <v>0</v>
      </c>
      <c r="X11" s="39" t="s">
        <v>44517</v>
      </c>
      <c r="Y11">
        <v>0</v>
      </c>
      <c r="AA11" s="39" t="s">
        <v>44497</v>
      </c>
      <c r="AB11">
        <v>1</v>
      </c>
      <c r="AD11" s="39" t="s">
        <v>44498</v>
      </c>
      <c r="AE11">
        <v>1</v>
      </c>
      <c r="AG11" s="39" t="s">
        <v>44512</v>
      </c>
      <c r="AH11">
        <v>1</v>
      </c>
      <c r="AJ11" s="39" t="s">
        <v>44500</v>
      </c>
      <c r="AK11">
        <v>0</v>
      </c>
      <c r="AM11" s="39" t="s">
        <v>44507</v>
      </c>
      <c r="AN11">
        <v>1</v>
      </c>
      <c r="AP11" s="39" t="s">
        <v>44519</v>
      </c>
      <c r="AQ11">
        <v>0</v>
      </c>
      <c r="AS11" s="39" t="s">
        <v>44516</v>
      </c>
      <c r="AT11">
        <v>0</v>
      </c>
    </row>
    <row r="12" spans="1:47" x14ac:dyDescent="0.3">
      <c r="A12">
        <v>11</v>
      </c>
      <c r="B12" s="1">
        <v>45896.371006944442</v>
      </c>
      <c r="C12" s="1">
        <v>45896.376400462963</v>
      </c>
      <c r="D12" s="39" t="s">
        <v>659</v>
      </c>
      <c r="E12" s="39" t="s">
        <v>660</v>
      </c>
      <c r="F12">
        <v>6</v>
      </c>
      <c r="I12" s="39" t="s">
        <v>660</v>
      </c>
      <c r="J12">
        <v>0</v>
      </c>
      <c r="L12">
        <v>10</v>
      </c>
      <c r="M12">
        <v>0</v>
      </c>
      <c r="O12">
        <v>19</v>
      </c>
      <c r="P12">
        <v>0</v>
      </c>
      <c r="R12" s="39" t="s">
        <v>44494</v>
      </c>
      <c r="S12">
        <v>1</v>
      </c>
      <c r="U12" s="39" t="s">
        <v>44522</v>
      </c>
      <c r="V12">
        <v>0</v>
      </c>
      <c r="X12" s="39" t="s">
        <v>44496</v>
      </c>
      <c r="Y12">
        <v>1</v>
      </c>
      <c r="AA12" s="39" t="s">
        <v>44497</v>
      </c>
      <c r="AB12">
        <v>1</v>
      </c>
      <c r="AD12" s="39" t="s">
        <v>44498</v>
      </c>
      <c r="AE12">
        <v>1</v>
      </c>
      <c r="AG12" s="39" t="s">
        <v>44512</v>
      </c>
      <c r="AH12">
        <v>1</v>
      </c>
      <c r="AJ12" s="39" t="s">
        <v>44500</v>
      </c>
      <c r="AK12">
        <v>0</v>
      </c>
      <c r="AM12" s="39" t="s">
        <v>44507</v>
      </c>
      <c r="AN12">
        <v>1</v>
      </c>
      <c r="AP12" s="39" t="s">
        <v>44514</v>
      </c>
      <c r="AQ12">
        <v>0</v>
      </c>
      <c r="AS12" s="39" t="s">
        <v>44516</v>
      </c>
      <c r="AT12">
        <v>0</v>
      </c>
    </row>
    <row r="13" spans="1:47" x14ac:dyDescent="0.3">
      <c r="A13">
        <v>12</v>
      </c>
      <c r="B13" s="1">
        <v>45896.371412037035</v>
      </c>
      <c r="C13" s="1">
        <v>45896.376805555556</v>
      </c>
      <c r="D13" s="39" t="s">
        <v>671</v>
      </c>
      <c r="E13" s="39" t="s">
        <v>672</v>
      </c>
      <c r="F13">
        <v>6</v>
      </c>
      <c r="I13" s="39" t="s">
        <v>673</v>
      </c>
      <c r="J13">
        <v>0</v>
      </c>
      <c r="L13">
        <v>10</v>
      </c>
      <c r="M13">
        <v>0</v>
      </c>
      <c r="O13">
        <v>6</v>
      </c>
      <c r="P13">
        <v>0</v>
      </c>
      <c r="R13" s="39" t="s">
        <v>44494</v>
      </c>
      <c r="S13">
        <v>1</v>
      </c>
      <c r="U13" s="39" t="s">
        <v>44495</v>
      </c>
      <c r="V13">
        <v>0</v>
      </c>
      <c r="X13" s="39" t="s">
        <v>44496</v>
      </c>
      <c r="Y13">
        <v>1</v>
      </c>
      <c r="AA13" s="39" t="s">
        <v>44497</v>
      </c>
      <c r="AB13">
        <v>1</v>
      </c>
      <c r="AD13" s="39" t="s">
        <v>44498</v>
      </c>
      <c r="AE13">
        <v>1</v>
      </c>
      <c r="AG13" s="39" t="s">
        <v>44523</v>
      </c>
      <c r="AH13">
        <v>1</v>
      </c>
      <c r="AJ13" s="39" t="s">
        <v>44506</v>
      </c>
      <c r="AK13">
        <v>0</v>
      </c>
      <c r="AM13" s="39" t="s">
        <v>44507</v>
      </c>
      <c r="AN13">
        <v>1</v>
      </c>
      <c r="AP13" s="39" t="s">
        <v>44524</v>
      </c>
      <c r="AQ13">
        <v>0</v>
      </c>
      <c r="AS13" s="39" t="s">
        <v>44516</v>
      </c>
      <c r="AT13">
        <v>0</v>
      </c>
    </row>
    <row r="14" spans="1:47" x14ac:dyDescent="0.3">
      <c r="A14">
        <v>13</v>
      </c>
      <c r="B14" s="1">
        <v>45896.37128472222</v>
      </c>
      <c r="C14" s="1">
        <v>45896.376828703702</v>
      </c>
      <c r="D14" s="39" t="s">
        <v>741</v>
      </c>
      <c r="E14" s="39" t="s">
        <v>742</v>
      </c>
      <c r="F14">
        <v>5</v>
      </c>
      <c r="I14" s="39" t="s">
        <v>742</v>
      </c>
      <c r="J14">
        <v>0</v>
      </c>
      <c r="L14">
        <v>10</v>
      </c>
      <c r="M14">
        <v>0</v>
      </c>
      <c r="O14">
        <v>36</v>
      </c>
      <c r="P14">
        <v>0</v>
      </c>
      <c r="R14" s="39" t="s">
        <v>44494</v>
      </c>
      <c r="S14">
        <v>1</v>
      </c>
      <c r="U14" s="39" t="s">
        <v>44495</v>
      </c>
      <c r="V14">
        <v>0</v>
      </c>
      <c r="X14" s="39" t="s">
        <v>44496</v>
      </c>
      <c r="Y14">
        <v>1</v>
      </c>
      <c r="AA14" s="39" t="s">
        <v>44497</v>
      </c>
      <c r="AB14">
        <v>1</v>
      </c>
      <c r="AD14" s="39" t="s">
        <v>44498</v>
      </c>
      <c r="AE14">
        <v>1</v>
      </c>
      <c r="AG14" s="39" t="s">
        <v>44499</v>
      </c>
      <c r="AH14">
        <v>0</v>
      </c>
      <c r="AJ14" s="39" t="s">
        <v>44500</v>
      </c>
      <c r="AK14">
        <v>0</v>
      </c>
      <c r="AM14" s="39" t="s">
        <v>44507</v>
      </c>
      <c r="AN14">
        <v>1</v>
      </c>
      <c r="AP14" s="39" t="s">
        <v>44502</v>
      </c>
      <c r="AQ14">
        <v>0</v>
      </c>
      <c r="AS14" s="39" t="s">
        <v>44516</v>
      </c>
      <c r="AT14">
        <v>0</v>
      </c>
    </row>
    <row r="15" spans="1:47" x14ac:dyDescent="0.3">
      <c r="A15">
        <v>14</v>
      </c>
      <c r="B15" s="1">
        <v>45896.371562499997</v>
      </c>
      <c r="C15" s="1">
        <v>45896.376840277779</v>
      </c>
      <c r="D15" s="39" t="s">
        <v>818</v>
      </c>
      <c r="E15" s="39" t="s">
        <v>819</v>
      </c>
      <c r="F15">
        <v>5</v>
      </c>
      <c r="I15" s="39" t="s">
        <v>819</v>
      </c>
      <c r="J15">
        <v>0</v>
      </c>
      <c r="L15">
        <v>10</v>
      </c>
      <c r="M15">
        <v>0</v>
      </c>
      <c r="O15">
        <v>1</v>
      </c>
      <c r="P15">
        <v>0</v>
      </c>
      <c r="R15" s="39" t="s">
        <v>44494</v>
      </c>
      <c r="S15">
        <v>1</v>
      </c>
      <c r="U15" s="39" t="s">
        <v>44495</v>
      </c>
      <c r="V15">
        <v>0</v>
      </c>
      <c r="X15" s="39" t="s">
        <v>44496</v>
      </c>
      <c r="Y15">
        <v>1</v>
      </c>
      <c r="AA15" s="39" t="s">
        <v>44497</v>
      </c>
      <c r="AB15">
        <v>1</v>
      </c>
      <c r="AD15" s="39" t="s">
        <v>44498</v>
      </c>
      <c r="AE15">
        <v>1</v>
      </c>
      <c r="AG15" s="39" t="s">
        <v>44499</v>
      </c>
      <c r="AH15">
        <v>0</v>
      </c>
      <c r="AJ15" s="39" t="s">
        <v>44500</v>
      </c>
      <c r="AK15">
        <v>0</v>
      </c>
      <c r="AM15" s="39" t="s">
        <v>44507</v>
      </c>
      <c r="AN15">
        <v>1</v>
      </c>
      <c r="AP15" s="39" t="s">
        <v>44502</v>
      </c>
      <c r="AQ15">
        <v>0</v>
      </c>
      <c r="AS15" s="39" t="s">
        <v>44516</v>
      </c>
      <c r="AT15">
        <v>0</v>
      </c>
    </row>
    <row r="16" spans="1:47" x14ac:dyDescent="0.3">
      <c r="A16">
        <v>15</v>
      </c>
      <c r="B16" s="1">
        <v>45896.371724537035</v>
      </c>
      <c r="C16" s="1">
        <v>45896.37699074074</v>
      </c>
      <c r="D16" s="39" t="s">
        <v>468</v>
      </c>
      <c r="E16" s="39" t="s">
        <v>469</v>
      </c>
      <c r="F16">
        <v>6</v>
      </c>
      <c r="I16" s="39" t="s">
        <v>469</v>
      </c>
      <c r="J16">
        <v>0</v>
      </c>
      <c r="L16">
        <v>10</v>
      </c>
      <c r="M16">
        <v>0</v>
      </c>
      <c r="O16">
        <v>10</v>
      </c>
      <c r="P16">
        <v>0</v>
      </c>
      <c r="R16" s="39" t="s">
        <v>44494</v>
      </c>
      <c r="S16">
        <v>1</v>
      </c>
      <c r="U16" s="39" t="s">
        <v>44495</v>
      </c>
      <c r="V16">
        <v>0</v>
      </c>
      <c r="X16" s="39" t="s">
        <v>44496</v>
      </c>
      <c r="Y16">
        <v>1</v>
      </c>
      <c r="AA16" s="39" t="s">
        <v>44497</v>
      </c>
      <c r="AB16">
        <v>1</v>
      </c>
      <c r="AD16" s="39" t="s">
        <v>44498</v>
      </c>
      <c r="AE16">
        <v>1</v>
      </c>
      <c r="AG16" s="39" t="s">
        <v>44505</v>
      </c>
      <c r="AH16">
        <v>0</v>
      </c>
      <c r="AJ16" s="39" t="s">
        <v>44500</v>
      </c>
      <c r="AK16">
        <v>0</v>
      </c>
      <c r="AM16" s="39" t="s">
        <v>44507</v>
      </c>
      <c r="AN16">
        <v>1</v>
      </c>
      <c r="AP16" s="39" t="s">
        <v>44524</v>
      </c>
      <c r="AQ16">
        <v>0</v>
      </c>
      <c r="AS16" s="39" t="s">
        <v>44503</v>
      </c>
      <c r="AT16">
        <v>1</v>
      </c>
    </row>
    <row r="17" spans="1:46" x14ac:dyDescent="0.3">
      <c r="A17">
        <v>16</v>
      </c>
      <c r="B17" s="1">
        <v>45896.372060185182</v>
      </c>
      <c r="C17" s="1">
        <v>45896.37699074074</v>
      </c>
      <c r="D17" s="39" t="s">
        <v>567</v>
      </c>
      <c r="E17" s="39" t="s">
        <v>568</v>
      </c>
      <c r="F17">
        <v>4</v>
      </c>
      <c r="I17" s="39" t="s">
        <v>568</v>
      </c>
      <c r="J17">
        <v>0</v>
      </c>
      <c r="L17">
        <v>10</v>
      </c>
      <c r="M17">
        <v>0</v>
      </c>
      <c r="O17">
        <v>31</v>
      </c>
      <c r="P17">
        <v>0</v>
      </c>
      <c r="R17" s="39" t="s">
        <v>44494</v>
      </c>
      <c r="S17">
        <v>1</v>
      </c>
      <c r="U17" s="39" t="s">
        <v>44495</v>
      </c>
      <c r="V17">
        <v>0</v>
      </c>
      <c r="X17" s="39" t="s">
        <v>44496</v>
      </c>
      <c r="Y17">
        <v>1</v>
      </c>
      <c r="AA17" s="39" t="s">
        <v>44497</v>
      </c>
      <c r="AB17">
        <v>1</v>
      </c>
      <c r="AD17" s="39" t="s">
        <v>44525</v>
      </c>
      <c r="AE17">
        <v>0</v>
      </c>
      <c r="AG17" s="39" t="s">
        <v>44499</v>
      </c>
      <c r="AH17">
        <v>0</v>
      </c>
      <c r="AJ17" s="39" t="s">
        <v>44526</v>
      </c>
      <c r="AK17">
        <v>0</v>
      </c>
      <c r="AM17" s="39" t="s">
        <v>44507</v>
      </c>
      <c r="AN17">
        <v>1</v>
      </c>
      <c r="AP17" s="39" t="s">
        <v>44524</v>
      </c>
      <c r="AQ17">
        <v>0</v>
      </c>
      <c r="AS17" s="39" t="s">
        <v>44509</v>
      </c>
      <c r="AT17">
        <v>0</v>
      </c>
    </row>
    <row r="18" spans="1:46" x14ac:dyDescent="0.3">
      <c r="A18">
        <v>17</v>
      </c>
      <c r="B18" s="1">
        <v>45896.372986111113</v>
      </c>
      <c r="C18" s="1">
        <v>45896.377187500002</v>
      </c>
      <c r="D18" s="39" t="s">
        <v>750</v>
      </c>
      <c r="E18" s="39" t="s">
        <v>751</v>
      </c>
      <c r="F18">
        <v>6</v>
      </c>
      <c r="I18" s="39" t="s">
        <v>751</v>
      </c>
      <c r="J18">
        <v>0</v>
      </c>
      <c r="L18">
        <v>10</v>
      </c>
      <c r="M18">
        <v>0</v>
      </c>
      <c r="O18">
        <v>22</v>
      </c>
      <c r="P18">
        <v>0</v>
      </c>
      <c r="R18" s="39" t="s">
        <v>44494</v>
      </c>
      <c r="S18">
        <v>1</v>
      </c>
      <c r="U18" s="39" t="s">
        <v>44527</v>
      </c>
      <c r="V18">
        <v>0</v>
      </c>
      <c r="X18" s="39" t="s">
        <v>44496</v>
      </c>
      <c r="Y18">
        <v>1</v>
      </c>
      <c r="AA18" s="39" t="s">
        <v>44497</v>
      </c>
      <c r="AB18">
        <v>1</v>
      </c>
      <c r="AD18" s="39" t="s">
        <v>44498</v>
      </c>
      <c r="AE18">
        <v>1</v>
      </c>
      <c r="AG18" s="39" t="s">
        <v>44505</v>
      </c>
      <c r="AH18">
        <v>0</v>
      </c>
      <c r="AJ18" s="39" t="s">
        <v>44500</v>
      </c>
      <c r="AK18">
        <v>0</v>
      </c>
      <c r="AM18" s="39" t="s">
        <v>44507</v>
      </c>
      <c r="AN18">
        <v>1</v>
      </c>
      <c r="AP18" s="39" t="s">
        <v>44524</v>
      </c>
      <c r="AQ18">
        <v>0</v>
      </c>
      <c r="AS18" s="39" t="s">
        <v>44503</v>
      </c>
      <c r="AT18">
        <v>1</v>
      </c>
    </row>
    <row r="19" spans="1:46" x14ac:dyDescent="0.3">
      <c r="A19">
        <v>18</v>
      </c>
      <c r="B19" s="1">
        <v>45896.371527777781</v>
      </c>
      <c r="C19" s="1">
        <v>45896.377546296295</v>
      </c>
      <c r="D19" s="39" t="s">
        <v>734</v>
      </c>
      <c r="E19" s="39" t="s">
        <v>735</v>
      </c>
      <c r="F19">
        <v>6</v>
      </c>
      <c r="I19" s="39" t="s">
        <v>735</v>
      </c>
      <c r="J19">
        <v>0</v>
      </c>
      <c r="L19">
        <v>10</v>
      </c>
      <c r="M19">
        <v>0</v>
      </c>
      <c r="O19">
        <v>39</v>
      </c>
      <c r="P19">
        <v>0</v>
      </c>
      <c r="R19" s="39" t="s">
        <v>44494</v>
      </c>
      <c r="S19">
        <v>1</v>
      </c>
      <c r="U19" s="39" t="s">
        <v>44511</v>
      </c>
      <c r="V19">
        <v>0</v>
      </c>
      <c r="X19" s="39" t="s">
        <v>44496</v>
      </c>
      <c r="Y19">
        <v>1</v>
      </c>
      <c r="AA19" s="39" t="s">
        <v>44497</v>
      </c>
      <c r="AB19">
        <v>1</v>
      </c>
      <c r="AD19" s="39" t="s">
        <v>44498</v>
      </c>
      <c r="AE19">
        <v>1</v>
      </c>
      <c r="AG19" s="39" t="s">
        <v>44512</v>
      </c>
      <c r="AH19">
        <v>1</v>
      </c>
      <c r="AJ19" s="39" t="s">
        <v>44500</v>
      </c>
      <c r="AK19">
        <v>0</v>
      </c>
      <c r="AM19" s="39" t="s">
        <v>44507</v>
      </c>
      <c r="AN19">
        <v>1</v>
      </c>
      <c r="AP19" s="39" t="s">
        <v>44514</v>
      </c>
      <c r="AQ19">
        <v>0</v>
      </c>
      <c r="AS19" s="39" t="s">
        <v>44516</v>
      </c>
      <c r="AT19">
        <v>0</v>
      </c>
    </row>
    <row r="20" spans="1:46" x14ac:dyDescent="0.3">
      <c r="A20">
        <v>19</v>
      </c>
      <c r="B20" s="1">
        <v>45896.371458333335</v>
      </c>
      <c r="C20" s="1">
        <v>45896.377604166664</v>
      </c>
      <c r="D20" s="39" t="s">
        <v>690</v>
      </c>
      <c r="E20" s="39" t="s">
        <v>691</v>
      </c>
      <c r="F20">
        <v>6</v>
      </c>
      <c r="I20" s="39" t="s">
        <v>20627</v>
      </c>
      <c r="J20">
        <v>0</v>
      </c>
      <c r="L20">
        <v>10</v>
      </c>
      <c r="M20">
        <v>0</v>
      </c>
      <c r="O20">
        <v>37</v>
      </c>
      <c r="P20">
        <v>0</v>
      </c>
      <c r="R20" s="39" t="s">
        <v>44494</v>
      </c>
      <c r="S20">
        <v>1</v>
      </c>
      <c r="U20" s="39" t="s">
        <v>44495</v>
      </c>
      <c r="V20">
        <v>0</v>
      </c>
      <c r="X20" s="39" t="s">
        <v>44496</v>
      </c>
      <c r="Y20">
        <v>1</v>
      </c>
      <c r="AA20" s="39" t="s">
        <v>44497</v>
      </c>
      <c r="AB20">
        <v>1</v>
      </c>
      <c r="AD20" s="39" t="s">
        <v>44498</v>
      </c>
      <c r="AE20">
        <v>1</v>
      </c>
      <c r="AG20" s="39" t="s">
        <v>44505</v>
      </c>
      <c r="AH20">
        <v>0</v>
      </c>
      <c r="AJ20" s="39" t="s">
        <v>44500</v>
      </c>
      <c r="AK20">
        <v>0</v>
      </c>
      <c r="AM20" s="39" t="s">
        <v>44507</v>
      </c>
      <c r="AN20">
        <v>1</v>
      </c>
      <c r="AP20" s="39" t="s">
        <v>44514</v>
      </c>
      <c r="AQ20">
        <v>0</v>
      </c>
      <c r="AS20" s="39" t="s">
        <v>44503</v>
      </c>
      <c r="AT20">
        <v>1</v>
      </c>
    </row>
    <row r="21" spans="1:46" x14ac:dyDescent="0.3">
      <c r="A21">
        <v>20</v>
      </c>
      <c r="B21" s="1">
        <v>45896.371145833335</v>
      </c>
      <c r="C21" s="1">
        <v>45896.377650462964</v>
      </c>
      <c r="D21" s="39" t="s">
        <v>702</v>
      </c>
      <c r="E21" s="39" t="s">
        <v>703</v>
      </c>
      <c r="F21">
        <v>6</v>
      </c>
      <c r="I21" s="39" t="s">
        <v>703</v>
      </c>
      <c r="J21">
        <v>0</v>
      </c>
      <c r="L21">
        <v>10</v>
      </c>
      <c r="M21">
        <v>0</v>
      </c>
      <c r="O21">
        <v>20</v>
      </c>
      <c r="P21">
        <v>0</v>
      </c>
      <c r="R21" s="39" t="s">
        <v>44494</v>
      </c>
      <c r="S21">
        <v>1</v>
      </c>
      <c r="U21" s="39" t="s">
        <v>44495</v>
      </c>
      <c r="V21">
        <v>0</v>
      </c>
      <c r="X21" s="39" t="s">
        <v>44496</v>
      </c>
      <c r="Y21">
        <v>1</v>
      </c>
      <c r="AA21" s="39" t="s">
        <v>44497</v>
      </c>
      <c r="AB21">
        <v>1</v>
      </c>
      <c r="AD21" s="39" t="s">
        <v>44498</v>
      </c>
      <c r="AE21">
        <v>1</v>
      </c>
      <c r="AG21" s="39" t="s">
        <v>44505</v>
      </c>
      <c r="AH21">
        <v>0</v>
      </c>
      <c r="AJ21" s="39" t="s">
        <v>44500</v>
      </c>
      <c r="AK21">
        <v>0</v>
      </c>
      <c r="AM21" s="39" t="s">
        <v>44507</v>
      </c>
      <c r="AN21">
        <v>1</v>
      </c>
      <c r="AP21" s="39" t="s">
        <v>44514</v>
      </c>
      <c r="AQ21">
        <v>0</v>
      </c>
      <c r="AS21" s="39" t="s">
        <v>44503</v>
      </c>
      <c r="AT21">
        <v>1</v>
      </c>
    </row>
    <row r="22" spans="1:46" x14ac:dyDescent="0.3">
      <c r="A22">
        <v>21</v>
      </c>
      <c r="B22" s="1">
        <v>45896.371770833335</v>
      </c>
      <c r="C22" s="1">
        <v>45896.377789351849</v>
      </c>
      <c r="D22" s="39" t="s">
        <v>761</v>
      </c>
      <c r="E22" s="39" t="s">
        <v>762</v>
      </c>
      <c r="F22">
        <v>6</v>
      </c>
      <c r="I22" s="39" t="s">
        <v>762</v>
      </c>
      <c r="J22">
        <v>0</v>
      </c>
      <c r="L22">
        <v>10</v>
      </c>
      <c r="M22">
        <v>0</v>
      </c>
      <c r="O22">
        <v>21</v>
      </c>
      <c r="P22">
        <v>0</v>
      </c>
      <c r="R22" s="39" t="s">
        <v>44494</v>
      </c>
      <c r="S22">
        <v>1</v>
      </c>
      <c r="U22" s="39" t="s">
        <v>44495</v>
      </c>
      <c r="V22">
        <v>0</v>
      </c>
      <c r="X22" s="39" t="s">
        <v>44496</v>
      </c>
      <c r="Y22">
        <v>1</v>
      </c>
      <c r="AA22" s="39" t="s">
        <v>44497</v>
      </c>
      <c r="AB22">
        <v>1</v>
      </c>
      <c r="AD22" s="39" t="s">
        <v>44498</v>
      </c>
      <c r="AE22">
        <v>1</v>
      </c>
      <c r="AG22" s="39" t="s">
        <v>44505</v>
      </c>
      <c r="AH22">
        <v>0</v>
      </c>
      <c r="AJ22" s="39" t="s">
        <v>44500</v>
      </c>
      <c r="AK22">
        <v>0</v>
      </c>
      <c r="AM22" s="39" t="s">
        <v>44507</v>
      </c>
      <c r="AN22">
        <v>1</v>
      </c>
      <c r="AP22" s="39" t="s">
        <v>44514</v>
      </c>
      <c r="AQ22">
        <v>0</v>
      </c>
      <c r="AS22" s="39" t="s">
        <v>44503</v>
      </c>
      <c r="AT22">
        <v>1</v>
      </c>
    </row>
    <row r="23" spans="1:46" x14ac:dyDescent="0.3">
      <c r="A23">
        <v>22</v>
      </c>
      <c r="B23" s="1">
        <v>45896.371192129627</v>
      </c>
      <c r="C23" s="1">
        <v>45896.377812500003</v>
      </c>
      <c r="D23" s="39" t="s">
        <v>682</v>
      </c>
      <c r="E23" s="39" t="s">
        <v>683</v>
      </c>
      <c r="F23">
        <v>6</v>
      </c>
      <c r="I23" s="39" t="s">
        <v>683</v>
      </c>
      <c r="J23">
        <v>0</v>
      </c>
      <c r="L23">
        <v>10</v>
      </c>
      <c r="M23">
        <v>0</v>
      </c>
      <c r="O23">
        <v>25</v>
      </c>
      <c r="P23">
        <v>0</v>
      </c>
      <c r="R23" s="39" t="s">
        <v>44494</v>
      </c>
      <c r="S23">
        <v>1</v>
      </c>
      <c r="U23" s="39" t="s">
        <v>44511</v>
      </c>
      <c r="V23">
        <v>0</v>
      </c>
      <c r="X23" s="39" t="s">
        <v>44496</v>
      </c>
      <c r="Y23">
        <v>1</v>
      </c>
      <c r="AA23" s="39" t="s">
        <v>44497</v>
      </c>
      <c r="AB23">
        <v>1</v>
      </c>
      <c r="AD23" s="39" t="s">
        <v>44498</v>
      </c>
      <c r="AE23">
        <v>1</v>
      </c>
      <c r="AG23" s="39" t="s">
        <v>44512</v>
      </c>
      <c r="AH23">
        <v>1</v>
      </c>
      <c r="AJ23" s="39" t="s">
        <v>44500</v>
      </c>
      <c r="AK23">
        <v>0</v>
      </c>
      <c r="AM23" s="39" t="s">
        <v>44507</v>
      </c>
      <c r="AN23">
        <v>1</v>
      </c>
      <c r="AP23" s="39" t="s">
        <v>44514</v>
      </c>
      <c r="AQ23">
        <v>0</v>
      </c>
      <c r="AS23" s="39" t="s">
        <v>44516</v>
      </c>
      <c r="AT23">
        <v>0</v>
      </c>
    </row>
    <row r="24" spans="1:46" x14ac:dyDescent="0.3">
      <c r="A24">
        <v>23</v>
      </c>
      <c r="B24" s="1">
        <v>45896.3752662037</v>
      </c>
      <c r="C24" s="1">
        <v>45896.378182870372</v>
      </c>
      <c r="D24" s="39" t="s">
        <v>799</v>
      </c>
      <c r="E24" s="39" t="s">
        <v>800</v>
      </c>
      <c r="F24">
        <v>5</v>
      </c>
      <c r="I24" s="39" t="s">
        <v>800</v>
      </c>
      <c r="J24">
        <v>0</v>
      </c>
      <c r="L24">
        <v>10</v>
      </c>
      <c r="M24">
        <v>0</v>
      </c>
      <c r="O24">
        <v>38</v>
      </c>
      <c r="P24">
        <v>0</v>
      </c>
      <c r="R24" s="39" t="s">
        <v>44494</v>
      </c>
      <c r="S24">
        <v>1</v>
      </c>
      <c r="U24" s="39" t="s">
        <v>44495</v>
      </c>
      <c r="V24">
        <v>0</v>
      </c>
      <c r="X24" s="39" t="s">
        <v>44496</v>
      </c>
      <c r="Y24">
        <v>1</v>
      </c>
      <c r="AA24" s="39" t="s">
        <v>44497</v>
      </c>
      <c r="AB24">
        <v>1</v>
      </c>
      <c r="AD24" s="39" t="s">
        <v>44498</v>
      </c>
      <c r="AE24">
        <v>1</v>
      </c>
      <c r="AG24" s="39" t="s">
        <v>44528</v>
      </c>
      <c r="AH24">
        <v>0</v>
      </c>
      <c r="AJ24" s="39" t="s">
        <v>44500</v>
      </c>
      <c r="AK24">
        <v>0</v>
      </c>
      <c r="AM24" s="39" t="s">
        <v>44507</v>
      </c>
      <c r="AN24">
        <v>1</v>
      </c>
      <c r="AP24" s="39" t="s">
        <v>44521</v>
      </c>
      <c r="AQ24">
        <v>0</v>
      </c>
      <c r="AS24" s="39" t="s">
        <v>44516</v>
      </c>
      <c r="AT24">
        <v>0</v>
      </c>
    </row>
    <row r="25" spans="1:46" x14ac:dyDescent="0.3">
      <c r="A25">
        <v>24</v>
      </c>
      <c r="B25" s="1">
        <v>45896.373611111114</v>
      </c>
      <c r="C25" s="1">
        <v>45896.378217592595</v>
      </c>
      <c r="D25" s="39" t="s">
        <v>809</v>
      </c>
      <c r="E25" s="39" t="s">
        <v>810</v>
      </c>
      <c r="F25">
        <v>6</v>
      </c>
      <c r="I25" s="39" t="s">
        <v>811</v>
      </c>
      <c r="J25">
        <v>0</v>
      </c>
      <c r="L25">
        <v>10</v>
      </c>
      <c r="M25">
        <v>0</v>
      </c>
      <c r="O25">
        <v>30</v>
      </c>
      <c r="P25">
        <v>0</v>
      </c>
      <c r="R25" s="39" t="s">
        <v>44494</v>
      </c>
      <c r="S25">
        <v>1</v>
      </c>
      <c r="U25" s="39" t="s">
        <v>44495</v>
      </c>
      <c r="V25">
        <v>0</v>
      </c>
      <c r="X25" s="39" t="s">
        <v>44496</v>
      </c>
      <c r="Y25">
        <v>1</v>
      </c>
      <c r="AA25" s="39" t="s">
        <v>44497</v>
      </c>
      <c r="AB25">
        <v>1</v>
      </c>
      <c r="AD25" s="39" t="s">
        <v>44498</v>
      </c>
      <c r="AE25">
        <v>1</v>
      </c>
      <c r="AG25" s="39" t="s">
        <v>44523</v>
      </c>
      <c r="AH25">
        <v>1</v>
      </c>
      <c r="AJ25" s="39" t="s">
        <v>44500</v>
      </c>
      <c r="AK25">
        <v>0</v>
      </c>
      <c r="AM25" s="39" t="s">
        <v>44507</v>
      </c>
      <c r="AN25">
        <v>1</v>
      </c>
      <c r="AP25" s="39" t="s">
        <v>44521</v>
      </c>
      <c r="AQ25">
        <v>0</v>
      </c>
      <c r="AS25" s="39" t="s">
        <v>44516</v>
      </c>
      <c r="AT25">
        <v>0</v>
      </c>
    </row>
    <row r="26" spans="1:46" x14ac:dyDescent="0.3">
      <c r="A26">
        <v>25</v>
      </c>
      <c r="B26" s="1">
        <v>45896.375752314816</v>
      </c>
      <c r="C26" s="1">
        <v>45896.378333333334</v>
      </c>
      <c r="D26" s="39" t="s">
        <v>792</v>
      </c>
      <c r="E26" s="39" t="s">
        <v>793</v>
      </c>
      <c r="F26">
        <v>6</v>
      </c>
      <c r="I26" s="39" t="s">
        <v>793</v>
      </c>
      <c r="J26">
        <v>0</v>
      </c>
      <c r="L26">
        <v>10</v>
      </c>
      <c r="M26">
        <v>0</v>
      </c>
      <c r="O26">
        <v>40</v>
      </c>
      <c r="P26">
        <v>0</v>
      </c>
      <c r="R26" s="39" t="s">
        <v>44494</v>
      </c>
      <c r="S26">
        <v>1</v>
      </c>
      <c r="U26" s="39" t="s">
        <v>44495</v>
      </c>
      <c r="V26">
        <v>0</v>
      </c>
      <c r="X26" s="39" t="s">
        <v>44496</v>
      </c>
      <c r="Y26">
        <v>1</v>
      </c>
      <c r="AA26" s="39" t="s">
        <v>44497</v>
      </c>
      <c r="AB26">
        <v>1</v>
      </c>
      <c r="AD26" s="39" t="s">
        <v>44498</v>
      </c>
      <c r="AE26">
        <v>1</v>
      </c>
      <c r="AG26" s="39" t="s">
        <v>44512</v>
      </c>
      <c r="AH26">
        <v>1</v>
      </c>
      <c r="AJ26" s="39" t="s">
        <v>44500</v>
      </c>
      <c r="AK26">
        <v>0</v>
      </c>
      <c r="AM26" s="39" t="s">
        <v>44507</v>
      </c>
      <c r="AN26">
        <v>1</v>
      </c>
      <c r="AP26" s="39" t="s">
        <v>44529</v>
      </c>
      <c r="AQ26">
        <v>0</v>
      </c>
      <c r="AS26" s="39" t="s">
        <v>44516</v>
      </c>
      <c r="AT26">
        <v>0</v>
      </c>
    </row>
    <row r="27" spans="1:46" x14ac:dyDescent="0.3">
      <c r="A27">
        <v>26</v>
      </c>
      <c r="B27" s="1">
        <v>45896.377013888887</v>
      </c>
      <c r="C27" s="1">
        <v>45896.378437500003</v>
      </c>
      <c r="D27" s="39" t="s">
        <v>489</v>
      </c>
      <c r="E27" s="39" t="s">
        <v>490</v>
      </c>
      <c r="F27">
        <v>5</v>
      </c>
      <c r="I27" s="39" t="s">
        <v>491</v>
      </c>
      <c r="J27">
        <v>0</v>
      </c>
      <c r="L27">
        <v>10</v>
      </c>
      <c r="M27">
        <v>0</v>
      </c>
      <c r="O27">
        <v>7</v>
      </c>
      <c r="P27">
        <v>0</v>
      </c>
      <c r="R27" s="39" t="s">
        <v>44530</v>
      </c>
      <c r="S27">
        <v>0</v>
      </c>
      <c r="U27" s="39" t="s">
        <v>44531</v>
      </c>
      <c r="V27">
        <v>1</v>
      </c>
      <c r="X27" s="39" t="s">
        <v>44532</v>
      </c>
      <c r="Y27">
        <v>0</v>
      </c>
      <c r="AA27" s="39" t="s">
        <v>44497</v>
      </c>
      <c r="AB27">
        <v>1</v>
      </c>
      <c r="AD27" s="39" t="s">
        <v>44533</v>
      </c>
      <c r="AE27">
        <v>0</v>
      </c>
      <c r="AG27" s="39" t="s">
        <v>44512</v>
      </c>
      <c r="AH27">
        <v>1</v>
      </c>
      <c r="AJ27" s="39" t="s">
        <v>44500</v>
      </c>
      <c r="AK27">
        <v>0</v>
      </c>
      <c r="AM27" s="39" t="s">
        <v>44507</v>
      </c>
      <c r="AN27">
        <v>1</v>
      </c>
      <c r="AP27" s="39" t="s">
        <v>44534</v>
      </c>
      <c r="AQ27">
        <v>0</v>
      </c>
      <c r="AS27" s="39" t="s">
        <v>44503</v>
      </c>
      <c r="AT27">
        <v>1</v>
      </c>
    </row>
    <row r="28" spans="1:46" x14ac:dyDescent="0.3">
      <c r="A28">
        <v>27</v>
      </c>
      <c r="B28" s="1">
        <v>45896.371539351851</v>
      </c>
      <c r="C28" s="1">
        <v>45896.378645833334</v>
      </c>
      <c r="D28" s="39" t="s">
        <v>479</v>
      </c>
      <c r="E28" s="39" t="s">
        <v>480</v>
      </c>
      <c r="F28">
        <v>6</v>
      </c>
      <c r="I28" s="39" t="s">
        <v>480</v>
      </c>
      <c r="J28">
        <v>0</v>
      </c>
      <c r="L28">
        <v>10</v>
      </c>
      <c r="M28">
        <v>0</v>
      </c>
      <c r="O28">
        <v>15</v>
      </c>
      <c r="P28">
        <v>0</v>
      </c>
      <c r="R28" s="39" t="s">
        <v>44535</v>
      </c>
      <c r="S28">
        <v>0</v>
      </c>
      <c r="U28" s="39" t="s">
        <v>44536</v>
      </c>
      <c r="V28">
        <v>0</v>
      </c>
      <c r="X28" s="39" t="s">
        <v>44496</v>
      </c>
      <c r="Y28">
        <v>1</v>
      </c>
      <c r="AA28" s="39" t="s">
        <v>44497</v>
      </c>
      <c r="AB28">
        <v>1</v>
      </c>
      <c r="AD28" s="39" t="s">
        <v>44498</v>
      </c>
      <c r="AE28">
        <v>1</v>
      </c>
      <c r="AG28" s="39" t="s">
        <v>44523</v>
      </c>
      <c r="AH28">
        <v>1</v>
      </c>
      <c r="AJ28" s="39" t="s">
        <v>44500</v>
      </c>
      <c r="AK28">
        <v>0</v>
      </c>
      <c r="AM28" s="39" t="s">
        <v>44507</v>
      </c>
      <c r="AN28">
        <v>1</v>
      </c>
      <c r="AP28" s="39" t="s">
        <v>44514</v>
      </c>
      <c r="AQ28">
        <v>0</v>
      </c>
      <c r="AS28" s="39" t="s">
        <v>44503</v>
      </c>
      <c r="AT28">
        <v>1</v>
      </c>
    </row>
    <row r="29" spans="1:46" x14ac:dyDescent="0.3">
      <c r="A29">
        <v>28</v>
      </c>
      <c r="B29" s="1">
        <v>45896.3749537037</v>
      </c>
      <c r="C29" s="1">
        <v>45896.379050925927</v>
      </c>
      <c r="D29" s="39" t="s">
        <v>722</v>
      </c>
      <c r="E29" s="39" t="s">
        <v>723</v>
      </c>
      <c r="F29">
        <v>3</v>
      </c>
      <c r="I29" s="39" t="s">
        <v>723</v>
      </c>
      <c r="J29">
        <v>0</v>
      </c>
      <c r="L29">
        <v>10</v>
      </c>
      <c r="M29">
        <v>0</v>
      </c>
      <c r="O29">
        <v>12</v>
      </c>
      <c r="P29">
        <v>0</v>
      </c>
      <c r="R29" s="39" t="s">
        <v>44537</v>
      </c>
      <c r="S29">
        <v>0</v>
      </c>
      <c r="U29" s="39" t="s">
        <v>44495</v>
      </c>
      <c r="V29">
        <v>0</v>
      </c>
      <c r="X29" s="39" t="s">
        <v>44517</v>
      </c>
      <c r="Y29">
        <v>0</v>
      </c>
      <c r="AA29" s="39" t="s">
        <v>44497</v>
      </c>
      <c r="AB29">
        <v>1</v>
      </c>
      <c r="AD29" s="39" t="s">
        <v>44498</v>
      </c>
      <c r="AE29">
        <v>1</v>
      </c>
      <c r="AG29" s="39" t="s">
        <v>44538</v>
      </c>
      <c r="AH29">
        <v>0</v>
      </c>
      <c r="AJ29" s="39" t="s">
        <v>44500</v>
      </c>
      <c r="AK29">
        <v>0</v>
      </c>
      <c r="AM29" s="39" t="s">
        <v>44507</v>
      </c>
      <c r="AN29">
        <v>1</v>
      </c>
      <c r="AP29" s="39" t="s">
        <v>44524</v>
      </c>
      <c r="AQ29">
        <v>0</v>
      </c>
      <c r="AS29" s="39" t="s">
        <v>44516</v>
      </c>
      <c r="AT29">
        <v>0</v>
      </c>
    </row>
    <row r="30" spans="1:46" x14ac:dyDescent="0.3">
      <c r="A30">
        <v>29</v>
      </c>
      <c r="B30" s="1">
        <v>45896.371018518519</v>
      </c>
      <c r="C30" s="1">
        <v>45896.37939814815</v>
      </c>
      <c r="D30" s="39" t="s">
        <v>610</v>
      </c>
      <c r="E30" s="39" t="s">
        <v>611</v>
      </c>
      <c r="F30">
        <v>7</v>
      </c>
      <c r="I30" s="39" t="s">
        <v>611</v>
      </c>
      <c r="J30">
        <v>0</v>
      </c>
      <c r="L30">
        <v>10</v>
      </c>
      <c r="M30">
        <v>0</v>
      </c>
      <c r="O30">
        <v>14</v>
      </c>
      <c r="P30">
        <v>0</v>
      </c>
      <c r="R30" s="39" t="s">
        <v>44494</v>
      </c>
      <c r="S30">
        <v>1</v>
      </c>
      <c r="U30" s="39" t="s">
        <v>44495</v>
      </c>
      <c r="V30">
        <v>0</v>
      </c>
      <c r="X30" s="39" t="s">
        <v>44496</v>
      </c>
      <c r="Y30">
        <v>1</v>
      </c>
      <c r="AA30" s="39" t="s">
        <v>44497</v>
      </c>
      <c r="AB30">
        <v>1</v>
      </c>
      <c r="AD30" s="39" t="s">
        <v>44498</v>
      </c>
      <c r="AE30">
        <v>1</v>
      </c>
      <c r="AG30" s="39" t="s">
        <v>44523</v>
      </c>
      <c r="AH30">
        <v>1</v>
      </c>
      <c r="AJ30" s="39" t="s">
        <v>44500</v>
      </c>
      <c r="AK30">
        <v>0</v>
      </c>
      <c r="AM30" s="39" t="s">
        <v>44507</v>
      </c>
      <c r="AN30">
        <v>1</v>
      </c>
      <c r="AP30" s="39" t="s">
        <v>44539</v>
      </c>
      <c r="AQ30">
        <v>0</v>
      </c>
      <c r="AS30" s="39" t="s">
        <v>44503</v>
      </c>
      <c r="AT30">
        <v>1</v>
      </c>
    </row>
    <row r="31" spans="1:46" x14ac:dyDescent="0.3">
      <c r="A31">
        <v>30</v>
      </c>
      <c r="B31" s="1">
        <v>45896.371574074074</v>
      </c>
      <c r="C31" s="1">
        <v>45896.38071759259</v>
      </c>
      <c r="D31" s="39" t="s">
        <v>621</v>
      </c>
      <c r="E31" s="39" t="s">
        <v>622</v>
      </c>
      <c r="F31">
        <v>6</v>
      </c>
      <c r="I31" s="39" t="s">
        <v>622</v>
      </c>
      <c r="J31">
        <v>0</v>
      </c>
      <c r="L31">
        <v>10</v>
      </c>
      <c r="M31">
        <v>0</v>
      </c>
      <c r="O31">
        <v>23</v>
      </c>
      <c r="P31">
        <v>0</v>
      </c>
      <c r="R31" s="39" t="s">
        <v>44494</v>
      </c>
      <c r="S31">
        <v>1</v>
      </c>
      <c r="U31" s="39" t="s">
        <v>44495</v>
      </c>
      <c r="V31">
        <v>0</v>
      </c>
      <c r="X31" s="39" t="s">
        <v>44496</v>
      </c>
      <c r="Y31">
        <v>1</v>
      </c>
      <c r="AA31" s="39" t="s">
        <v>44497</v>
      </c>
      <c r="AB31">
        <v>1</v>
      </c>
      <c r="AD31" s="39" t="s">
        <v>44498</v>
      </c>
      <c r="AE31">
        <v>1</v>
      </c>
      <c r="AG31" s="39" t="s">
        <v>44505</v>
      </c>
      <c r="AH31">
        <v>0</v>
      </c>
      <c r="AJ31" s="39" t="s">
        <v>44500</v>
      </c>
      <c r="AK31">
        <v>0</v>
      </c>
      <c r="AM31" s="39" t="s">
        <v>44507</v>
      </c>
      <c r="AN31">
        <v>1</v>
      </c>
      <c r="AP31" s="39" t="s">
        <v>44519</v>
      </c>
      <c r="AQ31">
        <v>0</v>
      </c>
      <c r="AS31" s="39" t="s">
        <v>44503</v>
      </c>
      <c r="AT31">
        <v>1</v>
      </c>
    </row>
    <row r="32" spans="1:46" x14ac:dyDescent="0.3">
      <c r="A32">
        <v>31</v>
      </c>
      <c r="B32" s="1">
        <v>45896.371365740742</v>
      </c>
      <c r="C32" s="1">
        <v>45896.38077546296</v>
      </c>
      <c r="D32" s="39" t="s">
        <v>780</v>
      </c>
      <c r="E32" s="39" t="s">
        <v>781</v>
      </c>
      <c r="F32">
        <v>6</v>
      </c>
      <c r="I32" s="39" t="s">
        <v>781</v>
      </c>
      <c r="J32">
        <v>0</v>
      </c>
      <c r="L32">
        <v>10</v>
      </c>
      <c r="M32">
        <v>0</v>
      </c>
      <c r="O32">
        <v>29</v>
      </c>
      <c r="P32">
        <v>0</v>
      </c>
      <c r="R32" s="39" t="s">
        <v>44540</v>
      </c>
      <c r="S32">
        <v>0</v>
      </c>
      <c r="U32" s="39" t="s">
        <v>44495</v>
      </c>
      <c r="V32">
        <v>0</v>
      </c>
      <c r="X32" s="39" t="s">
        <v>44496</v>
      </c>
      <c r="Y32">
        <v>1</v>
      </c>
      <c r="AA32" s="39" t="s">
        <v>44497</v>
      </c>
      <c r="AB32">
        <v>1</v>
      </c>
      <c r="AD32" s="39" t="s">
        <v>44498</v>
      </c>
      <c r="AE32">
        <v>1</v>
      </c>
      <c r="AG32" s="39" t="s">
        <v>44512</v>
      </c>
      <c r="AH32">
        <v>1</v>
      </c>
      <c r="AJ32" s="39" t="s">
        <v>44500</v>
      </c>
      <c r="AK32">
        <v>0</v>
      </c>
      <c r="AM32" s="39" t="s">
        <v>44507</v>
      </c>
      <c r="AN32">
        <v>1</v>
      </c>
      <c r="AP32" s="39" t="s">
        <v>44514</v>
      </c>
      <c r="AQ32">
        <v>0</v>
      </c>
      <c r="AS32" s="39" t="s">
        <v>44503</v>
      </c>
      <c r="AT32">
        <v>1</v>
      </c>
    </row>
    <row r="33" spans="1:46" x14ac:dyDescent="0.3">
      <c r="A33">
        <v>32</v>
      </c>
      <c r="B33" s="1">
        <v>45896.378576388888</v>
      </c>
      <c r="C33" s="1">
        <v>45896.380787037036</v>
      </c>
      <c r="D33" s="39" t="s">
        <v>5149</v>
      </c>
      <c r="E33" s="39" t="s">
        <v>5150</v>
      </c>
      <c r="F33">
        <v>5</v>
      </c>
      <c r="I33" s="39" t="s">
        <v>5150</v>
      </c>
      <c r="J33">
        <v>0</v>
      </c>
      <c r="L33">
        <v>10</v>
      </c>
      <c r="M33">
        <v>0</v>
      </c>
      <c r="O33">
        <v>35</v>
      </c>
      <c r="P33">
        <v>0</v>
      </c>
      <c r="R33" s="39" t="s">
        <v>44494</v>
      </c>
      <c r="S33">
        <v>1</v>
      </c>
      <c r="U33" s="39" t="s">
        <v>44495</v>
      </c>
      <c r="V33">
        <v>0</v>
      </c>
      <c r="X33" s="39" t="s">
        <v>44496</v>
      </c>
      <c r="Y33">
        <v>1</v>
      </c>
      <c r="AA33" s="39" t="s">
        <v>44497</v>
      </c>
      <c r="AB33">
        <v>1</v>
      </c>
      <c r="AD33" s="39" t="s">
        <v>44541</v>
      </c>
      <c r="AE33">
        <v>0</v>
      </c>
      <c r="AG33" s="39" t="s">
        <v>44505</v>
      </c>
      <c r="AH33">
        <v>0</v>
      </c>
      <c r="AJ33" s="39" t="s">
        <v>44500</v>
      </c>
      <c r="AK33">
        <v>0</v>
      </c>
      <c r="AM33" s="39" t="s">
        <v>44507</v>
      </c>
      <c r="AN33">
        <v>1</v>
      </c>
      <c r="AP33" s="39" t="s">
        <v>44524</v>
      </c>
      <c r="AQ33">
        <v>0</v>
      </c>
      <c r="AS33" s="39" t="s">
        <v>44503</v>
      </c>
      <c r="AT33">
        <v>1</v>
      </c>
    </row>
    <row r="34" spans="1:46" x14ac:dyDescent="0.3">
      <c r="A34">
        <v>33</v>
      </c>
      <c r="B34" s="1">
        <v>45896.371759259258</v>
      </c>
      <c r="C34" s="1">
        <v>45896.380833333336</v>
      </c>
      <c r="D34" s="39" t="s">
        <v>648</v>
      </c>
      <c r="E34" s="39" t="s">
        <v>649</v>
      </c>
      <c r="F34">
        <v>6</v>
      </c>
      <c r="I34" s="39" t="s">
        <v>20826</v>
      </c>
      <c r="J34">
        <v>0</v>
      </c>
      <c r="L34">
        <v>10</v>
      </c>
      <c r="M34">
        <v>0</v>
      </c>
      <c r="O34">
        <v>17</v>
      </c>
      <c r="P34">
        <v>0</v>
      </c>
      <c r="R34" s="39" t="s">
        <v>44542</v>
      </c>
      <c r="S34">
        <v>0</v>
      </c>
      <c r="U34" s="39" t="s">
        <v>44531</v>
      </c>
      <c r="V34">
        <v>1</v>
      </c>
      <c r="X34" s="39" t="s">
        <v>44496</v>
      </c>
      <c r="Y34">
        <v>1</v>
      </c>
      <c r="AA34" s="39" t="s">
        <v>44497</v>
      </c>
      <c r="AB34">
        <v>1</v>
      </c>
      <c r="AD34" s="39" t="s">
        <v>44543</v>
      </c>
      <c r="AE34">
        <v>0</v>
      </c>
      <c r="AG34" s="39" t="s">
        <v>44512</v>
      </c>
      <c r="AH34">
        <v>1</v>
      </c>
      <c r="AJ34" s="39" t="s">
        <v>44500</v>
      </c>
      <c r="AK34">
        <v>0</v>
      </c>
      <c r="AM34" s="39" t="s">
        <v>44507</v>
      </c>
      <c r="AN34">
        <v>1</v>
      </c>
      <c r="AP34" s="39" t="s">
        <v>44521</v>
      </c>
      <c r="AQ34">
        <v>0</v>
      </c>
      <c r="AS34" s="39" t="s">
        <v>44503</v>
      </c>
      <c r="AT34">
        <v>1</v>
      </c>
    </row>
    <row r="35" spans="1:46" x14ac:dyDescent="0.3">
      <c r="A35">
        <v>34</v>
      </c>
      <c r="B35" s="1">
        <v>45896.380856481483</v>
      </c>
      <c r="C35" s="1">
        <v>45896.381620370368</v>
      </c>
      <c r="D35" s="39" t="s">
        <v>842</v>
      </c>
      <c r="E35" s="39" t="s">
        <v>843</v>
      </c>
      <c r="F35">
        <v>6</v>
      </c>
      <c r="I35" s="39" t="s">
        <v>843</v>
      </c>
      <c r="J35">
        <v>0</v>
      </c>
      <c r="L35">
        <v>10</v>
      </c>
      <c r="M35">
        <v>0</v>
      </c>
      <c r="O35">
        <v>28</v>
      </c>
      <c r="P35">
        <v>0</v>
      </c>
      <c r="R35" s="39" t="s">
        <v>44494</v>
      </c>
      <c r="S35">
        <v>1</v>
      </c>
      <c r="U35" s="39" t="s">
        <v>44495</v>
      </c>
      <c r="V35">
        <v>0</v>
      </c>
      <c r="X35" s="39" t="s">
        <v>44496</v>
      </c>
      <c r="Y35">
        <v>1</v>
      </c>
      <c r="AA35" s="39" t="s">
        <v>44497</v>
      </c>
      <c r="AB35">
        <v>1</v>
      </c>
      <c r="AD35" s="39" t="s">
        <v>44498</v>
      </c>
      <c r="AE35">
        <v>1</v>
      </c>
      <c r="AG35" s="39" t="s">
        <v>44505</v>
      </c>
      <c r="AH35">
        <v>0</v>
      </c>
      <c r="AJ35" s="39" t="s">
        <v>44500</v>
      </c>
      <c r="AK35">
        <v>0</v>
      </c>
      <c r="AM35" s="39" t="s">
        <v>44507</v>
      </c>
      <c r="AN35">
        <v>1</v>
      </c>
      <c r="AP35" s="39" t="s">
        <v>44519</v>
      </c>
      <c r="AQ35">
        <v>0</v>
      </c>
      <c r="AS35" s="39" t="s">
        <v>44503</v>
      </c>
      <c r="AT35">
        <v>1</v>
      </c>
    </row>
    <row r="36" spans="1:46" x14ac:dyDescent="0.3">
      <c r="A36">
        <v>35</v>
      </c>
      <c r="B36" s="1">
        <v>45896.371122685188</v>
      </c>
      <c r="C36" s="1">
        <v>45896.381666666668</v>
      </c>
      <c r="D36" s="39" t="s">
        <v>592</v>
      </c>
      <c r="E36" s="39" t="s">
        <v>593</v>
      </c>
      <c r="F36">
        <v>7</v>
      </c>
      <c r="I36" s="39" t="s">
        <v>594</v>
      </c>
      <c r="J36">
        <v>0</v>
      </c>
      <c r="L36">
        <v>10</v>
      </c>
      <c r="M36">
        <v>0</v>
      </c>
      <c r="O36">
        <v>4</v>
      </c>
      <c r="P36">
        <v>0</v>
      </c>
      <c r="R36" s="39" t="s">
        <v>44494</v>
      </c>
      <c r="S36">
        <v>1</v>
      </c>
      <c r="U36" s="39" t="s">
        <v>44531</v>
      </c>
      <c r="V36">
        <v>1</v>
      </c>
      <c r="X36" s="39" t="s">
        <v>44496</v>
      </c>
      <c r="Y36">
        <v>1</v>
      </c>
      <c r="AA36" s="39" t="s">
        <v>44497</v>
      </c>
      <c r="AB36">
        <v>1</v>
      </c>
      <c r="AD36" s="39" t="s">
        <v>44498</v>
      </c>
      <c r="AE36">
        <v>1</v>
      </c>
      <c r="AG36" s="39" t="s">
        <v>44523</v>
      </c>
      <c r="AH36">
        <v>1</v>
      </c>
      <c r="AJ36" s="39" t="s">
        <v>44500</v>
      </c>
      <c r="AK36">
        <v>0</v>
      </c>
      <c r="AM36" s="39" t="s">
        <v>44507</v>
      </c>
      <c r="AN36">
        <v>1</v>
      </c>
      <c r="AP36" s="39" t="s">
        <v>44508</v>
      </c>
      <c r="AQ36">
        <v>0</v>
      </c>
      <c r="AS36" s="39" t="s">
        <v>44516</v>
      </c>
      <c r="AT36">
        <v>0</v>
      </c>
    </row>
    <row r="37" spans="1:46" x14ac:dyDescent="0.3">
      <c r="A37">
        <v>36</v>
      </c>
      <c r="B37" s="1">
        <v>45896.378912037035</v>
      </c>
      <c r="C37" s="1">
        <v>45896.383773148147</v>
      </c>
      <c r="D37" s="39" t="s">
        <v>549</v>
      </c>
      <c r="E37" s="39" t="s">
        <v>550</v>
      </c>
      <c r="F37">
        <v>7</v>
      </c>
      <c r="I37" s="39" t="s">
        <v>550</v>
      </c>
      <c r="J37">
        <v>0</v>
      </c>
      <c r="L37">
        <v>10</v>
      </c>
      <c r="M37">
        <v>0</v>
      </c>
      <c r="O37">
        <v>26</v>
      </c>
      <c r="P37">
        <v>0</v>
      </c>
      <c r="R37" s="39" t="s">
        <v>44494</v>
      </c>
      <c r="S37">
        <v>1</v>
      </c>
      <c r="U37" s="39" t="s">
        <v>44495</v>
      </c>
      <c r="V37">
        <v>0</v>
      </c>
      <c r="X37" s="39" t="s">
        <v>44496</v>
      </c>
      <c r="Y37">
        <v>1</v>
      </c>
      <c r="AA37" s="39" t="s">
        <v>44497</v>
      </c>
      <c r="AB37">
        <v>1</v>
      </c>
      <c r="AD37" s="39" t="s">
        <v>44498</v>
      </c>
      <c r="AE37">
        <v>1</v>
      </c>
      <c r="AG37" s="39" t="s">
        <v>44523</v>
      </c>
      <c r="AH37">
        <v>1</v>
      </c>
      <c r="AJ37" s="39" t="s">
        <v>44500</v>
      </c>
      <c r="AK37">
        <v>0</v>
      </c>
      <c r="AM37" s="39" t="s">
        <v>44507</v>
      </c>
      <c r="AN37">
        <v>1</v>
      </c>
      <c r="AP37" s="39" t="s">
        <v>44521</v>
      </c>
      <c r="AQ37">
        <v>0</v>
      </c>
      <c r="AS37" s="39" t="s">
        <v>44503</v>
      </c>
      <c r="AT37">
        <v>1</v>
      </c>
    </row>
    <row r="38" spans="1:46" x14ac:dyDescent="0.3">
      <c r="A38">
        <v>37</v>
      </c>
      <c r="B38" s="1">
        <v>45896.375555555554</v>
      </c>
      <c r="C38" s="1">
        <v>45896.384143518517</v>
      </c>
      <c r="D38" s="39" t="s">
        <v>520</v>
      </c>
      <c r="E38" s="39" t="s">
        <v>521</v>
      </c>
      <c r="F38">
        <v>8</v>
      </c>
      <c r="I38" s="39" t="s">
        <v>521</v>
      </c>
      <c r="J38">
        <v>0</v>
      </c>
      <c r="L38">
        <v>10</v>
      </c>
      <c r="M38">
        <v>0</v>
      </c>
      <c r="O38">
        <v>27</v>
      </c>
      <c r="P38">
        <v>0</v>
      </c>
      <c r="R38" s="39" t="s">
        <v>44494</v>
      </c>
      <c r="S38">
        <v>1</v>
      </c>
      <c r="U38" s="39" t="s">
        <v>44495</v>
      </c>
      <c r="V38">
        <v>0</v>
      </c>
      <c r="X38" s="39" t="s">
        <v>44496</v>
      </c>
      <c r="Y38">
        <v>1</v>
      </c>
      <c r="AA38" s="39" t="s">
        <v>44497</v>
      </c>
      <c r="AB38">
        <v>1</v>
      </c>
      <c r="AD38" s="39" t="s">
        <v>44498</v>
      </c>
      <c r="AE38">
        <v>1</v>
      </c>
      <c r="AG38" s="39" t="s">
        <v>44512</v>
      </c>
      <c r="AH38">
        <v>1</v>
      </c>
      <c r="AJ38" s="39" t="s">
        <v>44544</v>
      </c>
      <c r="AK38">
        <v>1</v>
      </c>
      <c r="AM38" s="39" t="s">
        <v>44507</v>
      </c>
      <c r="AN38">
        <v>1</v>
      </c>
      <c r="AP38" s="39" t="s">
        <v>44514</v>
      </c>
      <c r="AQ38">
        <v>0</v>
      </c>
      <c r="AS38" s="39" t="s">
        <v>44503</v>
      </c>
      <c r="AT38">
        <v>1</v>
      </c>
    </row>
    <row r="39" spans="1:46" x14ac:dyDescent="0.3">
      <c r="A39">
        <v>38</v>
      </c>
      <c r="B39" s="1">
        <v>45896.371574074074</v>
      </c>
      <c r="C39" s="1">
        <v>45896.38690972222</v>
      </c>
      <c r="D39" s="39" t="s">
        <v>638</v>
      </c>
      <c r="E39" s="39" t="s">
        <v>639</v>
      </c>
      <c r="F39">
        <v>5</v>
      </c>
      <c r="I39" s="39" t="s">
        <v>640</v>
      </c>
      <c r="J39">
        <v>0</v>
      </c>
      <c r="L39">
        <v>10</v>
      </c>
      <c r="M39">
        <v>0</v>
      </c>
      <c r="O39">
        <v>33</v>
      </c>
      <c r="P39">
        <v>0</v>
      </c>
      <c r="R39" s="39" t="s">
        <v>44494</v>
      </c>
      <c r="S39">
        <v>1</v>
      </c>
      <c r="U39" s="39" t="s">
        <v>44531</v>
      </c>
      <c r="V39">
        <v>1</v>
      </c>
      <c r="X39" s="39" t="s">
        <v>44545</v>
      </c>
      <c r="Y39">
        <v>0</v>
      </c>
      <c r="AA39" s="39" t="s">
        <v>44497</v>
      </c>
      <c r="AB39">
        <v>1</v>
      </c>
      <c r="AD39" s="39" t="s">
        <v>44498</v>
      </c>
      <c r="AE39">
        <v>1</v>
      </c>
      <c r="AG39" s="39" t="s">
        <v>44505</v>
      </c>
      <c r="AH39">
        <v>0</v>
      </c>
      <c r="AJ39" s="39" t="s">
        <v>44500</v>
      </c>
      <c r="AK39">
        <v>0</v>
      </c>
      <c r="AM39" s="39" t="s">
        <v>44518</v>
      </c>
      <c r="AN39">
        <v>0</v>
      </c>
      <c r="AP39" s="39" t="s">
        <v>44514</v>
      </c>
      <c r="AQ39">
        <v>0</v>
      </c>
      <c r="AS39" s="39" t="s">
        <v>44503</v>
      </c>
      <c r="AT39">
        <v>1</v>
      </c>
    </row>
    <row r="40" spans="1:46" x14ac:dyDescent="0.3">
      <c r="A40">
        <v>39</v>
      </c>
      <c r="B40" s="1">
        <v>45897.540671296294</v>
      </c>
      <c r="C40" s="1">
        <v>45897.544756944444</v>
      </c>
      <c r="D40" s="39" t="s">
        <v>1429</v>
      </c>
      <c r="E40" s="39" t="s">
        <v>1430</v>
      </c>
      <c r="F40">
        <v>7</v>
      </c>
      <c r="I40" s="39" t="s">
        <v>1430</v>
      </c>
      <c r="J40">
        <v>0</v>
      </c>
      <c r="L40">
        <v>1</v>
      </c>
      <c r="M40">
        <v>0</v>
      </c>
      <c r="O40">
        <v>17</v>
      </c>
      <c r="P40">
        <v>0</v>
      </c>
      <c r="R40" s="39" t="s">
        <v>44494</v>
      </c>
      <c r="S40">
        <v>1</v>
      </c>
      <c r="U40" s="39" t="s">
        <v>44531</v>
      </c>
      <c r="V40">
        <v>1</v>
      </c>
      <c r="X40" s="39" t="s">
        <v>44496</v>
      </c>
      <c r="Y40">
        <v>1</v>
      </c>
      <c r="AA40" s="39" t="s">
        <v>44497</v>
      </c>
      <c r="AB40">
        <v>1</v>
      </c>
      <c r="AD40" s="39" t="s">
        <v>44498</v>
      </c>
      <c r="AE40">
        <v>1</v>
      </c>
      <c r="AG40" s="39" t="s">
        <v>44512</v>
      </c>
      <c r="AH40">
        <v>1</v>
      </c>
      <c r="AJ40" s="39" t="s">
        <v>44500</v>
      </c>
      <c r="AK40">
        <v>0</v>
      </c>
      <c r="AM40" s="39" t="s">
        <v>44507</v>
      </c>
      <c r="AN40">
        <v>1</v>
      </c>
      <c r="AP40" s="39" t="s">
        <v>44514</v>
      </c>
      <c r="AQ40">
        <v>0</v>
      </c>
      <c r="AS40" s="39" t="s">
        <v>44509</v>
      </c>
      <c r="AT40">
        <v>0</v>
      </c>
    </row>
    <row r="41" spans="1:46" x14ac:dyDescent="0.3">
      <c r="A41">
        <v>40</v>
      </c>
      <c r="B41" s="1">
        <v>45897.539618055554</v>
      </c>
      <c r="C41" s="1">
        <v>45897.545381944445</v>
      </c>
      <c r="D41" s="39" t="s">
        <v>1379</v>
      </c>
      <c r="E41" s="39" t="s">
        <v>1380</v>
      </c>
      <c r="F41">
        <v>7</v>
      </c>
      <c r="I41" s="39" t="s">
        <v>1381</v>
      </c>
      <c r="J41">
        <v>0</v>
      </c>
      <c r="L41">
        <v>1</v>
      </c>
      <c r="M41">
        <v>0</v>
      </c>
      <c r="O41">
        <v>6</v>
      </c>
      <c r="P41">
        <v>0</v>
      </c>
      <c r="R41" s="39" t="s">
        <v>44494</v>
      </c>
      <c r="S41">
        <v>1</v>
      </c>
      <c r="U41" s="39" t="s">
        <v>44495</v>
      </c>
      <c r="V41">
        <v>0</v>
      </c>
      <c r="X41" s="39" t="s">
        <v>44496</v>
      </c>
      <c r="Y41">
        <v>1</v>
      </c>
      <c r="AA41" s="39" t="s">
        <v>44497</v>
      </c>
      <c r="AB41">
        <v>1</v>
      </c>
      <c r="AD41" s="39" t="s">
        <v>44498</v>
      </c>
      <c r="AE41">
        <v>1</v>
      </c>
      <c r="AG41" s="39" t="s">
        <v>44512</v>
      </c>
      <c r="AH41">
        <v>1</v>
      </c>
      <c r="AJ41" s="39" t="s">
        <v>44500</v>
      </c>
      <c r="AK41">
        <v>0</v>
      </c>
      <c r="AM41" s="39" t="s">
        <v>44507</v>
      </c>
      <c r="AN41">
        <v>1</v>
      </c>
      <c r="AP41" s="39" t="s">
        <v>44514</v>
      </c>
      <c r="AQ41">
        <v>0</v>
      </c>
      <c r="AS41" s="39" t="s">
        <v>44503</v>
      </c>
      <c r="AT41">
        <v>1</v>
      </c>
    </row>
    <row r="42" spans="1:46" x14ac:dyDescent="0.3">
      <c r="A42">
        <v>41</v>
      </c>
      <c r="B42" s="1">
        <v>45897.540983796294</v>
      </c>
      <c r="C42" s="1">
        <v>45897.546157407407</v>
      </c>
      <c r="D42" s="39" t="s">
        <v>1440</v>
      </c>
      <c r="E42" s="39" t="s">
        <v>1441</v>
      </c>
      <c r="F42">
        <v>7</v>
      </c>
      <c r="I42" s="39" t="s">
        <v>32356</v>
      </c>
      <c r="J42">
        <v>0</v>
      </c>
      <c r="L42">
        <v>1</v>
      </c>
      <c r="M42">
        <v>0</v>
      </c>
      <c r="O42">
        <v>4</v>
      </c>
      <c r="P42">
        <v>0</v>
      </c>
      <c r="R42" s="39" t="s">
        <v>44494</v>
      </c>
      <c r="S42">
        <v>1</v>
      </c>
      <c r="U42" s="39" t="s">
        <v>44495</v>
      </c>
      <c r="V42">
        <v>0</v>
      </c>
      <c r="X42" s="39" t="s">
        <v>44496</v>
      </c>
      <c r="Y42">
        <v>1</v>
      </c>
      <c r="AA42" s="39" t="s">
        <v>44497</v>
      </c>
      <c r="AB42">
        <v>1</v>
      </c>
      <c r="AD42" s="39" t="s">
        <v>44498</v>
      </c>
      <c r="AE42">
        <v>1</v>
      </c>
      <c r="AG42" s="39" t="s">
        <v>44512</v>
      </c>
      <c r="AH42">
        <v>1</v>
      </c>
      <c r="AJ42" s="39" t="s">
        <v>44500</v>
      </c>
      <c r="AK42">
        <v>0</v>
      </c>
      <c r="AM42" s="39" t="s">
        <v>44507</v>
      </c>
      <c r="AN42">
        <v>1</v>
      </c>
      <c r="AP42" s="39" t="s">
        <v>44514</v>
      </c>
      <c r="AQ42">
        <v>0</v>
      </c>
      <c r="AS42" s="39" t="s">
        <v>44503</v>
      </c>
      <c r="AT42">
        <v>1</v>
      </c>
    </row>
    <row r="43" spans="1:46" x14ac:dyDescent="0.3">
      <c r="A43">
        <v>42</v>
      </c>
      <c r="B43" s="1">
        <v>45897.54109953704</v>
      </c>
      <c r="C43" s="1">
        <v>45897.546342592592</v>
      </c>
      <c r="D43" s="39" t="s">
        <v>1336</v>
      </c>
      <c r="E43" s="39" t="s">
        <v>1337</v>
      </c>
      <c r="F43">
        <v>6</v>
      </c>
      <c r="I43" s="39" t="s">
        <v>5566</v>
      </c>
      <c r="J43">
        <v>0</v>
      </c>
      <c r="L43">
        <v>1</v>
      </c>
      <c r="M43">
        <v>0</v>
      </c>
      <c r="O43">
        <v>12</v>
      </c>
      <c r="P43">
        <v>0</v>
      </c>
      <c r="R43" s="39" t="s">
        <v>44494</v>
      </c>
      <c r="S43">
        <v>1</v>
      </c>
      <c r="U43" s="39" t="s">
        <v>44495</v>
      </c>
      <c r="V43">
        <v>0</v>
      </c>
      <c r="X43" s="39" t="s">
        <v>44496</v>
      </c>
      <c r="Y43">
        <v>1</v>
      </c>
      <c r="AA43" s="39" t="s">
        <v>44497</v>
      </c>
      <c r="AB43">
        <v>1</v>
      </c>
      <c r="AD43" s="39" t="s">
        <v>44498</v>
      </c>
      <c r="AE43">
        <v>1</v>
      </c>
      <c r="AG43" s="39" t="s">
        <v>44505</v>
      </c>
      <c r="AH43">
        <v>0</v>
      </c>
      <c r="AJ43" s="39" t="s">
        <v>44500</v>
      </c>
      <c r="AK43">
        <v>0</v>
      </c>
      <c r="AM43" s="39" t="s">
        <v>44507</v>
      </c>
      <c r="AN43">
        <v>1</v>
      </c>
      <c r="AP43" s="39" t="s">
        <v>44514</v>
      </c>
      <c r="AQ43">
        <v>0</v>
      </c>
      <c r="AS43" s="39" t="s">
        <v>44503</v>
      </c>
      <c r="AT43">
        <v>1</v>
      </c>
    </row>
    <row r="44" spans="1:46" x14ac:dyDescent="0.3">
      <c r="A44">
        <v>43</v>
      </c>
      <c r="B44" s="1">
        <v>45897.54010416667</v>
      </c>
      <c r="C44" s="1">
        <v>45897.54650462963</v>
      </c>
      <c r="D44" s="39" t="s">
        <v>1368</v>
      </c>
      <c r="E44" s="39" t="s">
        <v>1369</v>
      </c>
      <c r="F44">
        <v>7</v>
      </c>
      <c r="I44" s="39" t="s">
        <v>1369</v>
      </c>
      <c r="J44">
        <v>0</v>
      </c>
      <c r="L44">
        <v>1</v>
      </c>
      <c r="M44">
        <v>0</v>
      </c>
      <c r="O44">
        <v>5</v>
      </c>
      <c r="P44">
        <v>0</v>
      </c>
      <c r="R44" s="39" t="s">
        <v>44494</v>
      </c>
      <c r="S44">
        <v>1</v>
      </c>
      <c r="U44" s="39" t="s">
        <v>44495</v>
      </c>
      <c r="V44">
        <v>0</v>
      </c>
      <c r="X44" s="39" t="s">
        <v>44496</v>
      </c>
      <c r="Y44">
        <v>1</v>
      </c>
      <c r="AA44" s="39" t="s">
        <v>44497</v>
      </c>
      <c r="AB44">
        <v>1</v>
      </c>
      <c r="AD44" s="39" t="s">
        <v>44498</v>
      </c>
      <c r="AE44">
        <v>1</v>
      </c>
      <c r="AG44" s="39" t="s">
        <v>44512</v>
      </c>
      <c r="AH44">
        <v>1</v>
      </c>
      <c r="AJ44" s="39" t="s">
        <v>44500</v>
      </c>
      <c r="AK44">
        <v>0</v>
      </c>
      <c r="AM44" s="39" t="s">
        <v>44507</v>
      </c>
      <c r="AN44">
        <v>1</v>
      </c>
      <c r="AP44" s="39" t="s">
        <v>44514</v>
      </c>
      <c r="AQ44">
        <v>0</v>
      </c>
      <c r="AS44" s="39" t="s">
        <v>44503</v>
      </c>
      <c r="AT44">
        <v>1</v>
      </c>
    </row>
    <row r="45" spans="1:46" x14ac:dyDescent="0.3">
      <c r="A45">
        <v>44</v>
      </c>
      <c r="B45" s="1">
        <v>45897.53974537037</v>
      </c>
      <c r="C45" s="1">
        <v>45897.546539351853</v>
      </c>
      <c r="D45" s="39" t="s">
        <v>1462</v>
      </c>
      <c r="E45" s="39" t="s">
        <v>1463</v>
      </c>
      <c r="F45">
        <v>6</v>
      </c>
      <c r="I45" s="39" t="s">
        <v>1463</v>
      </c>
      <c r="J45">
        <v>0</v>
      </c>
      <c r="L45">
        <v>1</v>
      </c>
      <c r="M45">
        <v>0</v>
      </c>
      <c r="O45">
        <v>27</v>
      </c>
      <c r="P45">
        <v>0</v>
      </c>
      <c r="R45" s="39" t="s">
        <v>44494</v>
      </c>
      <c r="S45">
        <v>1</v>
      </c>
      <c r="U45" s="39" t="s">
        <v>44546</v>
      </c>
      <c r="V45">
        <v>0</v>
      </c>
      <c r="X45" s="39" t="s">
        <v>44496</v>
      </c>
      <c r="Y45">
        <v>1</v>
      </c>
      <c r="AA45" s="39" t="s">
        <v>44497</v>
      </c>
      <c r="AB45">
        <v>1</v>
      </c>
      <c r="AD45" s="39" t="s">
        <v>44498</v>
      </c>
      <c r="AE45">
        <v>1</v>
      </c>
      <c r="AG45" s="39" t="s">
        <v>44538</v>
      </c>
      <c r="AH45">
        <v>0</v>
      </c>
      <c r="AJ45" s="39" t="s">
        <v>44547</v>
      </c>
      <c r="AK45">
        <v>0</v>
      </c>
      <c r="AM45" s="39" t="s">
        <v>44507</v>
      </c>
      <c r="AN45">
        <v>1</v>
      </c>
      <c r="AP45" s="39" t="s">
        <v>44529</v>
      </c>
      <c r="AQ45">
        <v>0</v>
      </c>
      <c r="AS45" s="39" t="s">
        <v>44503</v>
      </c>
      <c r="AT45">
        <v>1</v>
      </c>
    </row>
    <row r="46" spans="1:46" x14ac:dyDescent="0.3">
      <c r="A46">
        <v>45</v>
      </c>
      <c r="B46" s="1">
        <v>45897.540023148147</v>
      </c>
      <c r="C46" s="1">
        <v>45897.5465625</v>
      </c>
      <c r="D46" s="39" t="s">
        <v>1358</v>
      </c>
      <c r="E46" s="39" t="s">
        <v>1359</v>
      </c>
      <c r="F46">
        <v>2</v>
      </c>
      <c r="I46" s="39" t="s">
        <v>44548</v>
      </c>
      <c r="J46">
        <v>0</v>
      </c>
      <c r="L46">
        <v>1</v>
      </c>
      <c r="M46">
        <v>0</v>
      </c>
      <c r="O46">
        <v>13</v>
      </c>
      <c r="P46">
        <v>0</v>
      </c>
      <c r="R46" s="39" t="s">
        <v>44510</v>
      </c>
      <c r="S46">
        <v>0</v>
      </c>
      <c r="U46" s="39" t="s">
        <v>44549</v>
      </c>
      <c r="V46">
        <v>0</v>
      </c>
      <c r="X46" s="39" t="s">
        <v>44517</v>
      </c>
      <c r="Y46">
        <v>0</v>
      </c>
      <c r="AA46" s="39" t="s">
        <v>44550</v>
      </c>
      <c r="AB46">
        <v>0</v>
      </c>
      <c r="AD46" s="39" t="s">
        <v>44498</v>
      </c>
      <c r="AE46">
        <v>1</v>
      </c>
      <c r="AG46" s="39" t="s">
        <v>44538</v>
      </c>
      <c r="AH46">
        <v>0</v>
      </c>
      <c r="AJ46" s="39" t="s">
        <v>44506</v>
      </c>
      <c r="AK46">
        <v>0</v>
      </c>
      <c r="AM46" s="39" t="s">
        <v>44551</v>
      </c>
      <c r="AN46">
        <v>0</v>
      </c>
      <c r="AP46" s="39" t="s">
        <v>44552</v>
      </c>
      <c r="AQ46">
        <v>0</v>
      </c>
      <c r="AS46" s="39" t="s">
        <v>44503</v>
      </c>
      <c r="AT46">
        <v>1</v>
      </c>
    </row>
    <row r="47" spans="1:46" x14ac:dyDescent="0.3">
      <c r="A47">
        <v>46</v>
      </c>
      <c r="B47" s="1">
        <v>45897.540243055555</v>
      </c>
      <c r="C47" s="1">
        <v>45897.547511574077</v>
      </c>
      <c r="D47" s="39" t="s">
        <v>1210</v>
      </c>
      <c r="E47" s="39" t="s">
        <v>1211</v>
      </c>
      <c r="F47">
        <v>8</v>
      </c>
      <c r="I47" s="39" t="s">
        <v>1212</v>
      </c>
      <c r="J47">
        <v>0</v>
      </c>
      <c r="L47">
        <v>1</v>
      </c>
      <c r="M47">
        <v>0</v>
      </c>
      <c r="O47">
        <v>23</v>
      </c>
      <c r="P47">
        <v>0</v>
      </c>
      <c r="R47" s="39" t="s">
        <v>44494</v>
      </c>
      <c r="S47">
        <v>1</v>
      </c>
      <c r="U47" s="39" t="s">
        <v>44531</v>
      </c>
      <c r="V47">
        <v>1</v>
      </c>
      <c r="X47" s="39" t="s">
        <v>44545</v>
      </c>
      <c r="Y47">
        <v>0</v>
      </c>
      <c r="AA47" s="39" t="s">
        <v>44497</v>
      </c>
      <c r="AB47">
        <v>1</v>
      </c>
      <c r="AD47" s="39" t="s">
        <v>44498</v>
      </c>
      <c r="AE47">
        <v>1</v>
      </c>
      <c r="AG47" s="39" t="s">
        <v>44512</v>
      </c>
      <c r="AH47">
        <v>1</v>
      </c>
      <c r="AJ47" s="39" t="s">
        <v>44544</v>
      </c>
      <c r="AK47">
        <v>1</v>
      </c>
      <c r="AM47" s="39" t="s">
        <v>44507</v>
      </c>
      <c r="AN47">
        <v>1</v>
      </c>
      <c r="AP47" s="39" t="s">
        <v>44514</v>
      </c>
      <c r="AQ47">
        <v>0</v>
      </c>
      <c r="AS47" s="39" t="s">
        <v>44503</v>
      </c>
      <c r="AT47">
        <v>1</v>
      </c>
    </row>
    <row r="48" spans="1:46" x14ac:dyDescent="0.3">
      <c r="A48">
        <v>47</v>
      </c>
      <c r="B48" s="1">
        <v>45897.542407407411</v>
      </c>
      <c r="C48" s="1">
        <v>45897.547708333332</v>
      </c>
      <c r="D48" s="39" t="s">
        <v>1259</v>
      </c>
      <c r="E48" s="39" t="s">
        <v>1260</v>
      </c>
      <c r="F48">
        <v>3</v>
      </c>
      <c r="I48" s="39" t="s">
        <v>1260</v>
      </c>
      <c r="J48">
        <v>0</v>
      </c>
      <c r="L48">
        <v>1</v>
      </c>
      <c r="M48">
        <v>0</v>
      </c>
      <c r="O48">
        <v>14</v>
      </c>
      <c r="P48">
        <v>0</v>
      </c>
      <c r="R48" s="39" t="s">
        <v>44494</v>
      </c>
      <c r="S48">
        <v>1</v>
      </c>
      <c r="U48" s="39" t="s">
        <v>44495</v>
      </c>
      <c r="V48">
        <v>0</v>
      </c>
      <c r="X48" s="39" t="s">
        <v>44496</v>
      </c>
      <c r="Y48">
        <v>1</v>
      </c>
      <c r="AA48" s="39" t="s">
        <v>44553</v>
      </c>
      <c r="AB48">
        <v>0</v>
      </c>
      <c r="AD48" s="39" t="s">
        <v>44543</v>
      </c>
      <c r="AE48">
        <v>0</v>
      </c>
      <c r="AG48" s="39" t="s">
        <v>44499</v>
      </c>
      <c r="AH48">
        <v>0</v>
      </c>
      <c r="AJ48" s="39" t="s">
        <v>44544</v>
      </c>
      <c r="AK48">
        <v>1</v>
      </c>
      <c r="AM48" s="39" t="s">
        <v>44554</v>
      </c>
      <c r="AN48">
        <v>0</v>
      </c>
      <c r="AP48" s="39" t="s">
        <v>44524</v>
      </c>
      <c r="AQ48">
        <v>0</v>
      </c>
      <c r="AS48" s="39" t="s">
        <v>44555</v>
      </c>
      <c r="AT48">
        <v>0</v>
      </c>
    </row>
    <row r="49" spans="1:46" x14ac:dyDescent="0.3">
      <c r="A49">
        <v>48</v>
      </c>
      <c r="B49" s="1">
        <v>45897.54105324074</v>
      </c>
      <c r="C49" s="1">
        <v>45897.549664351849</v>
      </c>
      <c r="D49" s="39" t="s">
        <v>1398</v>
      </c>
      <c r="E49" s="39" t="s">
        <v>1399</v>
      </c>
      <c r="F49">
        <v>6</v>
      </c>
      <c r="I49" s="39" t="s">
        <v>19609</v>
      </c>
      <c r="J49">
        <v>0</v>
      </c>
      <c r="L49">
        <v>1</v>
      </c>
      <c r="M49">
        <v>0</v>
      </c>
      <c r="O49">
        <v>1</v>
      </c>
      <c r="P49">
        <v>0</v>
      </c>
      <c r="R49" s="39" t="s">
        <v>44494</v>
      </c>
      <c r="S49">
        <v>1</v>
      </c>
      <c r="U49" s="39" t="s">
        <v>44495</v>
      </c>
      <c r="V49">
        <v>0</v>
      </c>
      <c r="X49" s="39" t="s">
        <v>44496</v>
      </c>
      <c r="Y49">
        <v>1</v>
      </c>
      <c r="AA49" s="39" t="s">
        <v>44497</v>
      </c>
      <c r="AB49">
        <v>1</v>
      </c>
      <c r="AD49" s="39" t="s">
        <v>44498</v>
      </c>
      <c r="AE49">
        <v>1</v>
      </c>
      <c r="AG49" s="39" t="s">
        <v>44505</v>
      </c>
      <c r="AH49">
        <v>0</v>
      </c>
      <c r="AJ49" s="39" t="s">
        <v>44556</v>
      </c>
      <c r="AK49">
        <v>0</v>
      </c>
      <c r="AM49" s="39" t="s">
        <v>44507</v>
      </c>
      <c r="AN49">
        <v>1</v>
      </c>
      <c r="AP49" s="39" t="s">
        <v>44521</v>
      </c>
      <c r="AQ49">
        <v>0</v>
      </c>
      <c r="AS49" s="39" t="s">
        <v>44503</v>
      </c>
      <c r="AT49">
        <v>1</v>
      </c>
    </row>
    <row r="50" spans="1:46" x14ac:dyDescent="0.3">
      <c r="A50">
        <v>49</v>
      </c>
      <c r="B50" s="1">
        <v>45897.539421296293</v>
      </c>
      <c r="C50" s="1">
        <v>45897.549988425926</v>
      </c>
      <c r="D50" s="39" t="s">
        <v>1346</v>
      </c>
      <c r="E50" s="39" t="s">
        <v>1347</v>
      </c>
      <c r="F50">
        <v>7</v>
      </c>
      <c r="I50" s="39" t="s">
        <v>44557</v>
      </c>
      <c r="J50">
        <v>0</v>
      </c>
      <c r="L50">
        <v>1</v>
      </c>
      <c r="M50">
        <v>0</v>
      </c>
      <c r="O50">
        <v>24</v>
      </c>
      <c r="P50">
        <v>0</v>
      </c>
      <c r="R50" s="39" t="s">
        <v>44494</v>
      </c>
      <c r="S50">
        <v>1</v>
      </c>
      <c r="U50" s="39" t="s">
        <v>44495</v>
      </c>
      <c r="V50">
        <v>0</v>
      </c>
      <c r="X50" s="39" t="s">
        <v>44496</v>
      </c>
      <c r="Y50">
        <v>1</v>
      </c>
      <c r="AA50" s="39" t="s">
        <v>44497</v>
      </c>
      <c r="AB50">
        <v>1</v>
      </c>
      <c r="AD50" s="39" t="s">
        <v>44498</v>
      </c>
      <c r="AE50">
        <v>1</v>
      </c>
      <c r="AG50" s="39" t="s">
        <v>44512</v>
      </c>
      <c r="AH50">
        <v>1</v>
      </c>
      <c r="AJ50" s="39" t="s">
        <v>44500</v>
      </c>
      <c r="AK50">
        <v>0</v>
      </c>
      <c r="AM50" s="39" t="s">
        <v>44507</v>
      </c>
      <c r="AN50">
        <v>1</v>
      </c>
      <c r="AP50" s="39" t="s">
        <v>44524</v>
      </c>
      <c r="AQ50">
        <v>0</v>
      </c>
      <c r="AS50" s="39" t="s">
        <v>44503</v>
      </c>
      <c r="AT50">
        <v>1</v>
      </c>
    </row>
    <row r="51" spans="1:46" x14ac:dyDescent="0.3">
      <c r="A51">
        <v>50</v>
      </c>
      <c r="B51" s="1">
        <v>45897.539201388892</v>
      </c>
      <c r="C51" s="1">
        <v>45897.551712962966</v>
      </c>
      <c r="D51" s="39" t="s">
        <v>1221</v>
      </c>
      <c r="E51" s="39" t="s">
        <v>1222</v>
      </c>
      <c r="F51">
        <v>7</v>
      </c>
      <c r="I51" s="39" t="s">
        <v>1223</v>
      </c>
      <c r="J51">
        <v>0</v>
      </c>
      <c r="L51">
        <v>1</v>
      </c>
      <c r="M51">
        <v>0</v>
      </c>
      <c r="O51">
        <v>19</v>
      </c>
      <c r="P51">
        <v>0</v>
      </c>
      <c r="R51" s="39" t="s">
        <v>44494</v>
      </c>
      <c r="S51">
        <v>1</v>
      </c>
      <c r="U51" s="39" t="s">
        <v>44495</v>
      </c>
      <c r="V51">
        <v>0</v>
      </c>
      <c r="X51" s="39" t="s">
        <v>44496</v>
      </c>
      <c r="Y51">
        <v>1</v>
      </c>
      <c r="AA51" s="39" t="s">
        <v>44497</v>
      </c>
      <c r="AB51">
        <v>1</v>
      </c>
      <c r="AD51" s="39" t="s">
        <v>44498</v>
      </c>
      <c r="AE51">
        <v>1</v>
      </c>
      <c r="AG51" s="39" t="s">
        <v>44505</v>
      </c>
      <c r="AH51">
        <v>0</v>
      </c>
      <c r="AJ51" s="39" t="s">
        <v>44544</v>
      </c>
      <c r="AK51">
        <v>1</v>
      </c>
      <c r="AM51" s="39" t="s">
        <v>44507</v>
      </c>
      <c r="AN51">
        <v>1</v>
      </c>
      <c r="AP51" s="39" t="s">
        <v>44514</v>
      </c>
      <c r="AQ51">
        <v>0</v>
      </c>
      <c r="AS51" s="39" t="s">
        <v>44503</v>
      </c>
      <c r="AT51">
        <v>1</v>
      </c>
    </row>
    <row r="52" spans="1:46" x14ac:dyDescent="0.3">
      <c r="A52">
        <v>51</v>
      </c>
      <c r="B52" s="1">
        <v>45897.539733796293</v>
      </c>
      <c r="C52" s="1">
        <v>45897.552268518521</v>
      </c>
      <c r="D52" s="39" t="s">
        <v>1409</v>
      </c>
      <c r="E52" s="39" t="s">
        <v>1410</v>
      </c>
      <c r="F52">
        <v>6</v>
      </c>
      <c r="I52" s="39" t="s">
        <v>1410</v>
      </c>
      <c r="J52">
        <v>0</v>
      </c>
      <c r="L52">
        <v>1</v>
      </c>
      <c r="M52">
        <v>0</v>
      </c>
      <c r="O52">
        <v>26</v>
      </c>
      <c r="P52">
        <v>0</v>
      </c>
      <c r="R52" s="39" t="s">
        <v>44494</v>
      </c>
      <c r="S52">
        <v>1</v>
      </c>
      <c r="U52" s="39" t="s">
        <v>44495</v>
      </c>
      <c r="V52">
        <v>0</v>
      </c>
      <c r="X52" s="39" t="s">
        <v>44496</v>
      </c>
      <c r="Y52">
        <v>1</v>
      </c>
      <c r="AA52" s="39" t="s">
        <v>44497</v>
      </c>
      <c r="AB52">
        <v>1</v>
      </c>
      <c r="AD52" s="39" t="s">
        <v>44498</v>
      </c>
      <c r="AE52">
        <v>1</v>
      </c>
      <c r="AG52" s="39" t="s">
        <v>44558</v>
      </c>
      <c r="AH52">
        <v>0</v>
      </c>
      <c r="AJ52" s="39" t="s">
        <v>44559</v>
      </c>
      <c r="AK52">
        <v>1</v>
      </c>
      <c r="AM52" s="39" t="s">
        <v>44507</v>
      </c>
      <c r="AN52">
        <v>1</v>
      </c>
      <c r="AP52" s="39" t="s">
        <v>44524</v>
      </c>
      <c r="AQ52">
        <v>0</v>
      </c>
      <c r="AS52" s="39" t="s">
        <v>44555</v>
      </c>
      <c r="AT52">
        <v>0</v>
      </c>
    </row>
    <row r="53" spans="1:46" x14ac:dyDescent="0.3">
      <c r="A53">
        <v>52</v>
      </c>
      <c r="B53" s="1">
        <v>45897.539722222224</v>
      </c>
      <c r="C53" s="1">
        <v>45897.552291666667</v>
      </c>
      <c r="D53" s="39" t="s">
        <v>1419</v>
      </c>
      <c r="E53" s="39" t="s">
        <v>1420</v>
      </c>
      <c r="F53">
        <v>7</v>
      </c>
      <c r="I53" s="39" t="s">
        <v>5610</v>
      </c>
      <c r="J53">
        <v>0</v>
      </c>
      <c r="L53">
        <v>1</v>
      </c>
      <c r="M53">
        <v>0</v>
      </c>
      <c r="O53">
        <v>25</v>
      </c>
      <c r="P53">
        <v>0</v>
      </c>
      <c r="R53" s="39" t="s">
        <v>44494</v>
      </c>
      <c r="S53">
        <v>1</v>
      </c>
      <c r="U53" s="39" t="s">
        <v>44536</v>
      </c>
      <c r="V53">
        <v>0</v>
      </c>
      <c r="X53" s="39" t="s">
        <v>44496</v>
      </c>
      <c r="Y53">
        <v>1</v>
      </c>
      <c r="AA53" s="39" t="s">
        <v>44497</v>
      </c>
      <c r="AB53">
        <v>1</v>
      </c>
      <c r="AD53" s="39" t="s">
        <v>44498</v>
      </c>
      <c r="AE53">
        <v>1</v>
      </c>
      <c r="AG53" s="39" t="s">
        <v>44512</v>
      </c>
      <c r="AH53">
        <v>1</v>
      </c>
      <c r="AJ53" s="39" t="s">
        <v>44544</v>
      </c>
      <c r="AK53">
        <v>1</v>
      </c>
      <c r="AM53" s="39" t="s">
        <v>44507</v>
      </c>
      <c r="AN53">
        <v>1</v>
      </c>
      <c r="AP53" s="39" t="s">
        <v>44513</v>
      </c>
      <c r="AQ53">
        <v>0</v>
      </c>
      <c r="AS53" s="39" t="s">
        <v>44555</v>
      </c>
      <c r="AT53">
        <v>0</v>
      </c>
    </row>
    <row r="54" spans="1:46" x14ac:dyDescent="0.3">
      <c r="A54">
        <v>53</v>
      </c>
      <c r="B54" s="1">
        <v>45897.539456018516</v>
      </c>
      <c r="C54" s="1">
        <v>45897.552847222221</v>
      </c>
      <c r="D54" s="39" t="s">
        <v>1119</v>
      </c>
      <c r="E54" s="39" t="s">
        <v>1120</v>
      </c>
      <c r="F54">
        <v>6</v>
      </c>
      <c r="I54" s="39" t="s">
        <v>1120</v>
      </c>
      <c r="J54">
        <v>0</v>
      </c>
      <c r="L54">
        <v>1</v>
      </c>
      <c r="M54">
        <v>0</v>
      </c>
      <c r="O54">
        <v>16</v>
      </c>
      <c r="P54">
        <v>0</v>
      </c>
      <c r="R54" s="39" t="s">
        <v>44494</v>
      </c>
      <c r="S54">
        <v>1</v>
      </c>
      <c r="U54" s="39" t="s">
        <v>44536</v>
      </c>
      <c r="V54">
        <v>0</v>
      </c>
      <c r="X54" s="39" t="s">
        <v>44545</v>
      </c>
      <c r="Y54">
        <v>0</v>
      </c>
      <c r="AA54" s="39" t="s">
        <v>44497</v>
      </c>
      <c r="AB54">
        <v>1</v>
      </c>
      <c r="AD54" s="39" t="s">
        <v>44498</v>
      </c>
      <c r="AE54">
        <v>1</v>
      </c>
      <c r="AG54" s="39" t="s">
        <v>44512</v>
      </c>
      <c r="AH54">
        <v>1</v>
      </c>
      <c r="AJ54" s="39" t="s">
        <v>44500</v>
      </c>
      <c r="AK54">
        <v>0</v>
      </c>
      <c r="AM54" s="39" t="s">
        <v>44507</v>
      </c>
      <c r="AN54">
        <v>1</v>
      </c>
      <c r="AP54" s="39" t="s">
        <v>44514</v>
      </c>
      <c r="AQ54">
        <v>0</v>
      </c>
      <c r="AS54" s="39" t="s">
        <v>44503</v>
      </c>
      <c r="AT54">
        <v>1</v>
      </c>
    </row>
    <row r="55" spans="1:46" x14ac:dyDescent="0.3">
      <c r="A55">
        <v>54</v>
      </c>
      <c r="B55" s="1">
        <v>45897.539872685185</v>
      </c>
      <c r="C55" s="1">
        <v>45897.55296296296</v>
      </c>
      <c r="D55" s="39" t="s">
        <v>990</v>
      </c>
      <c r="E55" s="39" t="s">
        <v>991</v>
      </c>
      <c r="F55">
        <v>6</v>
      </c>
      <c r="I55" s="39" t="s">
        <v>991</v>
      </c>
      <c r="J55">
        <v>0</v>
      </c>
      <c r="L55">
        <v>1</v>
      </c>
      <c r="M55">
        <v>0</v>
      </c>
      <c r="O55">
        <v>28</v>
      </c>
      <c r="P55">
        <v>0</v>
      </c>
      <c r="R55" s="39" t="s">
        <v>44494</v>
      </c>
      <c r="S55">
        <v>1</v>
      </c>
      <c r="U55" s="39" t="s">
        <v>44531</v>
      </c>
      <c r="V55">
        <v>1</v>
      </c>
      <c r="X55" s="39" t="s">
        <v>44496</v>
      </c>
      <c r="Y55">
        <v>1</v>
      </c>
      <c r="AA55" s="39" t="s">
        <v>44497</v>
      </c>
      <c r="AB55">
        <v>1</v>
      </c>
      <c r="AD55" s="39" t="s">
        <v>44498</v>
      </c>
      <c r="AE55">
        <v>1</v>
      </c>
      <c r="AG55" s="39" t="s">
        <v>44505</v>
      </c>
      <c r="AH55">
        <v>0</v>
      </c>
      <c r="AJ55" s="39" t="s">
        <v>44544</v>
      </c>
      <c r="AK55">
        <v>1</v>
      </c>
      <c r="AM55" s="39" t="s">
        <v>44554</v>
      </c>
      <c r="AN55">
        <v>0</v>
      </c>
      <c r="AP55" s="39" t="s">
        <v>44524</v>
      </c>
      <c r="AQ55">
        <v>0</v>
      </c>
      <c r="AS55" s="39" t="s">
        <v>44555</v>
      </c>
      <c r="AT55">
        <v>0</v>
      </c>
    </row>
    <row r="56" spans="1:46" x14ac:dyDescent="0.3">
      <c r="A56">
        <v>55</v>
      </c>
      <c r="B56" s="1">
        <v>45897.551921296297</v>
      </c>
      <c r="C56" s="1">
        <v>45897.55332175926</v>
      </c>
      <c r="D56" s="39" t="s">
        <v>1242</v>
      </c>
      <c r="E56" s="39" t="s">
        <v>1243</v>
      </c>
      <c r="F56">
        <v>6</v>
      </c>
      <c r="I56" s="39" t="s">
        <v>1244</v>
      </c>
      <c r="J56">
        <v>0</v>
      </c>
      <c r="L56">
        <v>1</v>
      </c>
      <c r="M56">
        <v>0</v>
      </c>
      <c r="O56">
        <v>11</v>
      </c>
      <c r="P56">
        <v>0</v>
      </c>
      <c r="R56" s="39" t="s">
        <v>44494</v>
      </c>
      <c r="S56">
        <v>1</v>
      </c>
      <c r="U56" s="39" t="s">
        <v>44522</v>
      </c>
      <c r="V56">
        <v>0</v>
      </c>
      <c r="X56" s="39" t="s">
        <v>44496</v>
      </c>
      <c r="Y56">
        <v>1</v>
      </c>
      <c r="AA56" s="39" t="s">
        <v>44497</v>
      </c>
      <c r="AB56">
        <v>1</v>
      </c>
      <c r="AD56" s="39" t="s">
        <v>44498</v>
      </c>
      <c r="AE56">
        <v>1</v>
      </c>
      <c r="AG56" s="39" t="s">
        <v>44512</v>
      </c>
      <c r="AH56">
        <v>1</v>
      </c>
      <c r="AJ56" s="39" t="s">
        <v>44500</v>
      </c>
      <c r="AK56">
        <v>0</v>
      </c>
      <c r="AM56" s="39" t="s">
        <v>44507</v>
      </c>
      <c r="AN56">
        <v>1</v>
      </c>
      <c r="AP56" s="39" t="s">
        <v>44560</v>
      </c>
      <c r="AQ56">
        <v>0</v>
      </c>
      <c r="AS56" s="39" t="s">
        <v>44561</v>
      </c>
      <c r="AT56">
        <v>0</v>
      </c>
    </row>
    <row r="57" spans="1:46" x14ac:dyDescent="0.3">
      <c r="A57">
        <v>56</v>
      </c>
      <c r="B57" s="1">
        <v>45897.539953703701</v>
      </c>
      <c r="C57" s="1">
        <v>45897.553472222222</v>
      </c>
      <c r="D57" s="39" t="s">
        <v>1304</v>
      </c>
      <c r="E57" s="39" t="s">
        <v>1305</v>
      </c>
      <c r="F57">
        <v>4</v>
      </c>
      <c r="I57" s="39" t="s">
        <v>6829</v>
      </c>
      <c r="J57">
        <v>0</v>
      </c>
      <c r="L57">
        <v>1</v>
      </c>
      <c r="M57">
        <v>0</v>
      </c>
      <c r="O57">
        <v>18</v>
      </c>
      <c r="P57">
        <v>0</v>
      </c>
      <c r="R57" s="39" t="s">
        <v>44562</v>
      </c>
      <c r="S57">
        <v>0</v>
      </c>
      <c r="U57" s="39" t="s">
        <v>44520</v>
      </c>
      <c r="V57">
        <v>0</v>
      </c>
      <c r="X57" s="39" t="s">
        <v>44496</v>
      </c>
      <c r="Y57">
        <v>1</v>
      </c>
      <c r="AA57" s="39" t="s">
        <v>44497</v>
      </c>
      <c r="AB57">
        <v>1</v>
      </c>
      <c r="AD57" s="39" t="s">
        <v>44498</v>
      </c>
      <c r="AE57">
        <v>1</v>
      </c>
      <c r="AG57" s="39" t="s">
        <v>44563</v>
      </c>
      <c r="AH57">
        <v>0</v>
      </c>
      <c r="AJ57" s="39" t="s">
        <v>44500</v>
      </c>
      <c r="AK57">
        <v>0</v>
      </c>
      <c r="AM57" s="39" t="s">
        <v>44507</v>
      </c>
      <c r="AN57">
        <v>1</v>
      </c>
      <c r="AP57" s="39" t="s">
        <v>44534</v>
      </c>
      <c r="AQ57">
        <v>0</v>
      </c>
      <c r="AS57" s="39" t="s">
        <v>44516</v>
      </c>
      <c r="AT57">
        <v>0</v>
      </c>
    </row>
    <row r="58" spans="1:46" x14ac:dyDescent="0.3">
      <c r="A58">
        <v>57</v>
      </c>
      <c r="B58" s="1">
        <v>45897.539351851854</v>
      </c>
      <c r="C58" s="1">
        <v>45897.553472222222</v>
      </c>
      <c r="D58" s="39" t="s">
        <v>1270</v>
      </c>
      <c r="E58" s="39" t="s">
        <v>1271</v>
      </c>
      <c r="F58">
        <v>7</v>
      </c>
      <c r="I58" s="39" t="s">
        <v>1272</v>
      </c>
      <c r="J58">
        <v>0</v>
      </c>
      <c r="L58">
        <v>1</v>
      </c>
      <c r="M58">
        <v>0</v>
      </c>
      <c r="O58">
        <v>2</v>
      </c>
      <c r="P58">
        <v>0</v>
      </c>
      <c r="R58" s="39" t="s">
        <v>44494</v>
      </c>
      <c r="S58">
        <v>1</v>
      </c>
      <c r="U58" s="39" t="s">
        <v>44564</v>
      </c>
      <c r="V58">
        <v>1</v>
      </c>
      <c r="X58" s="39" t="s">
        <v>44545</v>
      </c>
      <c r="Y58">
        <v>0</v>
      </c>
      <c r="AA58" s="39" t="s">
        <v>44497</v>
      </c>
      <c r="AB58">
        <v>1</v>
      </c>
      <c r="AD58" s="39" t="s">
        <v>44498</v>
      </c>
      <c r="AE58">
        <v>1</v>
      </c>
      <c r="AG58" s="39" t="s">
        <v>44523</v>
      </c>
      <c r="AH58">
        <v>1</v>
      </c>
      <c r="AJ58" s="39" t="s">
        <v>44500</v>
      </c>
      <c r="AK58">
        <v>0</v>
      </c>
      <c r="AM58" s="39" t="s">
        <v>44507</v>
      </c>
      <c r="AN58">
        <v>1</v>
      </c>
      <c r="AP58" s="39" t="s">
        <v>44514</v>
      </c>
      <c r="AQ58">
        <v>0</v>
      </c>
      <c r="AS58" s="39" t="s">
        <v>44503</v>
      </c>
      <c r="AT58">
        <v>1</v>
      </c>
    </row>
    <row r="59" spans="1:46" x14ac:dyDescent="0.3">
      <c r="A59">
        <v>58</v>
      </c>
      <c r="B59" s="1">
        <v>45897.540277777778</v>
      </c>
      <c r="C59" s="1">
        <v>45897.55363425926</v>
      </c>
      <c r="D59" s="39" t="s">
        <v>1452</v>
      </c>
      <c r="E59" s="39" t="s">
        <v>1453</v>
      </c>
      <c r="F59">
        <v>7</v>
      </c>
      <c r="I59" s="39" t="s">
        <v>1453</v>
      </c>
      <c r="J59">
        <v>0</v>
      </c>
      <c r="L59">
        <v>1</v>
      </c>
      <c r="M59">
        <v>0</v>
      </c>
      <c r="O59">
        <v>30</v>
      </c>
      <c r="P59">
        <v>0</v>
      </c>
      <c r="R59" s="39" t="s">
        <v>44494</v>
      </c>
      <c r="S59">
        <v>1</v>
      </c>
      <c r="U59" s="39" t="s">
        <v>44527</v>
      </c>
      <c r="V59">
        <v>0</v>
      </c>
      <c r="X59" s="39" t="s">
        <v>44496</v>
      </c>
      <c r="Y59">
        <v>1</v>
      </c>
      <c r="AA59" s="39" t="s">
        <v>44497</v>
      </c>
      <c r="AB59">
        <v>1</v>
      </c>
      <c r="AD59" s="39" t="s">
        <v>44498</v>
      </c>
      <c r="AE59">
        <v>1</v>
      </c>
      <c r="AG59" s="39" t="s">
        <v>44512</v>
      </c>
      <c r="AH59">
        <v>1</v>
      </c>
      <c r="AJ59" s="39" t="s">
        <v>44500</v>
      </c>
      <c r="AK59">
        <v>0</v>
      </c>
      <c r="AM59" s="39" t="s">
        <v>44507</v>
      </c>
      <c r="AN59">
        <v>1</v>
      </c>
      <c r="AP59" s="39" t="s">
        <v>44521</v>
      </c>
      <c r="AQ59">
        <v>0</v>
      </c>
      <c r="AS59" s="39" t="s">
        <v>44503</v>
      </c>
      <c r="AT59">
        <v>1</v>
      </c>
    </row>
    <row r="60" spans="1:46" x14ac:dyDescent="0.3">
      <c r="A60">
        <v>59</v>
      </c>
      <c r="B60" s="1">
        <v>45897.539722222224</v>
      </c>
      <c r="C60" s="1">
        <v>45897.5544212963</v>
      </c>
      <c r="D60" s="39" t="s">
        <v>1294</v>
      </c>
      <c r="E60" s="39" t="s">
        <v>1295</v>
      </c>
      <c r="F60">
        <v>6</v>
      </c>
      <c r="I60" s="39" t="s">
        <v>1295</v>
      </c>
      <c r="J60">
        <v>0</v>
      </c>
      <c r="L60">
        <v>1</v>
      </c>
      <c r="M60">
        <v>0</v>
      </c>
      <c r="O60">
        <v>3</v>
      </c>
      <c r="P60">
        <v>0</v>
      </c>
      <c r="R60" s="39" t="s">
        <v>44494</v>
      </c>
      <c r="S60">
        <v>1</v>
      </c>
      <c r="U60" s="39" t="s">
        <v>44536</v>
      </c>
      <c r="V60">
        <v>0</v>
      </c>
      <c r="X60" s="39" t="s">
        <v>44496</v>
      </c>
      <c r="Y60">
        <v>1</v>
      </c>
      <c r="AA60" s="39" t="s">
        <v>44550</v>
      </c>
      <c r="AB60">
        <v>0</v>
      </c>
      <c r="AD60" s="39" t="s">
        <v>44498</v>
      </c>
      <c r="AE60">
        <v>1</v>
      </c>
      <c r="AG60" s="39" t="s">
        <v>44512</v>
      </c>
      <c r="AH60">
        <v>1</v>
      </c>
      <c r="AJ60" s="39" t="s">
        <v>44500</v>
      </c>
      <c r="AK60">
        <v>0</v>
      </c>
      <c r="AM60" s="39" t="s">
        <v>44507</v>
      </c>
      <c r="AN60">
        <v>1</v>
      </c>
      <c r="AP60" s="39" t="s">
        <v>44514</v>
      </c>
      <c r="AQ60">
        <v>0</v>
      </c>
      <c r="AS60" s="39" t="s">
        <v>44503</v>
      </c>
      <c r="AT60">
        <v>1</v>
      </c>
    </row>
    <row r="61" spans="1:46" x14ac:dyDescent="0.3">
      <c r="A61">
        <v>60</v>
      </c>
      <c r="B61" s="1">
        <v>45897.542500000003</v>
      </c>
      <c r="C61" s="1">
        <v>45897.556122685186</v>
      </c>
      <c r="D61" s="39" t="s">
        <v>1316</v>
      </c>
      <c r="E61" s="39" t="s">
        <v>1317</v>
      </c>
      <c r="F61">
        <v>7</v>
      </c>
      <c r="I61" s="39" t="s">
        <v>1318</v>
      </c>
      <c r="J61">
        <v>0</v>
      </c>
      <c r="L61">
        <v>1</v>
      </c>
      <c r="M61">
        <v>0</v>
      </c>
      <c r="O61">
        <v>22</v>
      </c>
      <c r="P61">
        <v>0</v>
      </c>
      <c r="R61" s="39" t="s">
        <v>44494</v>
      </c>
      <c r="S61">
        <v>1</v>
      </c>
      <c r="U61" s="39" t="s">
        <v>44495</v>
      </c>
      <c r="V61">
        <v>0</v>
      </c>
      <c r="X61" s="39" t="s">
        <v>44496</v>
      </c>
      <c r="Y61">
        <v>1</v>
      </c>
      <c r="AA61" s="39" t="s">
        <v>44497</v>
      </c>
      <c r="AB61">
        <v>1</v>
      </c>
      <c r="AD61" s="39" t="s">
        <v>44498</v>
      </c>
      <c r="AE61">
        <v>1</v>
      </c>
      <c r="AG61" s="39" t="s">
        <v>44523</v>
      </c>
      <c r="AH61">
        <v>1</v>
      </c>
      <c r="AJ61" s="39" t="s">
        <v>44500</v>
      </c>
      <c r="AK61">
        <v>0</v>
      </c>
      <c r="AM61" s="39" t="s">
        <v>44507</v>
      </c>
      <c r="AN61">
        <v>1</v>
      </c>
      <c r="AP61" s="39" t="s">
        <v>44529</v>
      </c>
      <c r="AQ61">
        <v>0</v>
      </c>
      <c r="AS61" s="39" t="s">
        <v>44503</v>
      </c>
      <c r="AT61">
        <v>1</v>
      </c>
    </row>
    <row r="62" spans="1:46" x14ac:dyDescent="0.3">
      <c r="A62">
        <v>61</v>
      </c>
      <c r="B62" s="1">
        <v>45897.539525462962</v>
      </c>
      <c r="C62" s="1">
        <v>45897.556203703702</v>
      </c>
      <c r="D62" s="39" t="s">
        <v>1484</v>
      </c>
      <c r="E62" s="39" t="s">
        <v>1485</v>
      </c>
      <c r="F62">
        <v>7</v>
      </c>
      <c r="I62" s="39" t="s">
        <v>1486</v>
      </c>
      <c r="J62">
        <v>0</v>
      </c>
      <c r="L62">
        <v>1</v>
      </c>
      <c r="M62">
        <v>0</v>
      </c>
      <c r="O62">
        <v>9</v>
      </c>
      <c r="P62">
        <v>0</v>
      </c>
      <c r="R62" s="39" t="s">
        <v>44494</v>
      </c>
      <c r="S62">
        <v>1</v>
      </c>
      <c r="U62" s="39" t="s">
        <v>44522</v>
      </c>
      <c r="V62">
        <v>0</v>
      </c>
      <c r="X62" s="39" t="s">
        <v>44496</v>
      </c>
      <c r="Y62">
        <v>1</v>
      </c>
      <c r="AA62" s="39" t="s">
        <v>44497</v>
      </c>
      <c r="AB62">
        <v>1</v>
      </c>
      <c r="AD62" s="39" t="s">
        <v>44498</v>
      </c>
      <c r="AE62">
        <v>1</v>
      </c>
      <c r="AG62" s="39" t="s">
        <v>44512</v>
      </c>
      <c r="AH62">
        <v>1</v>
      </c>
      <c r="AJ62" s="39" t="s">
        <v>44500</v>
      </c>
      <c r="AK62">
        <v>0</v>
      </c>
      <c r="AM62" s="39" t="s">
        <v>44507</v>
      </c>
      <c r="AN62">
        <v>1</v>
      </c>
      <c r="AP62" s="39" t="s">
        <v>44565</v>
      </c>
      <c r="AQ62">
        <v>0</v>
      </c>
      <c r="AS62" s="39" t="s">
        <v>44503</v>
      </c>
      <c r="AT62">
        <v>1</v>
      </c>
    </row>
    <row r="63" spans="1:46" x14ac:dyDescent="0.3">
      <c r="A63">
        <v>62</v>
      </c>
      <c r="B63" s="1">
        <v>45897.539525462962</v>
      </c>
      <c r="C63" s="1">
        <v>45897.556817129633</v>
      </c>
      <c r="D63" s="39" t="s">
        <v>1326</v>
      </c>
      <c r="E63" s="39" t="s">
        <v>1327</v>
      </c>
      <c r="F63">
        <v>6</v>
      </c>
      <c r="I63" s="39" t="s">
        <v>1328</v>
      </c>
      <c r="J63">
        <v>0</v>
      </c>
      <c r="L63">
        <v>1</v>
      </c>
      <c r="M63">
        <v>0</v>
      </c>
      <c r="O63">
        <v>20</v>
      </c>
      <c r="P63">
        <v>0</v>
      </c>
      <c r="R63" s="39" t="s">
        <v>44494</v>
      </c>
      <c r="S63">
        <v>1</v>
      </c>
      <c r="U63" s="39" t="s">
        <v>44495</v>
      </c>
      <c r="V63">
        <v>0</v>
      </c>
      <c r="X63" s="39" t="s">
        <v>44496</v>
      </c>
      <c r="Y63">
        <v>1</v>
      </c>
      <c r="AA63" s="39" t="s">
        <v>44497</v>
      </c>
      <c r="AB63">
        <v>1</v>
      </c>
      <c r="AD63" s="39" t="s">
        <v>44543</v>
      </c>
      <c r="AE63">
        <v>0</v>
      </c>
      <c r="AG63" s="39" t="s">
        <v>44512</v>
      </c>
      <c r="AH63">
        <v>1</v>
      </c>
      <c r="AJ63" s="39" t="s">
        <v>44500</v>
      </c>
      <c r="AK63">
        <v>0</v>
      </c>
      <c r="AM63" s="39" t="s">
        <v>44507</v>
      </c>
      <c r="AN63">
        <v>1</v>
      </c>
      <c r="AP63" s="39" t="s">
        <v>44521</v>
      </c>
      <c r="AQ63">
        <v>0</v>
      </c>
      <c r="AS63" s="39" t="s">
        <v>44503</v>
      </c>
      <c r="AT63">
        <v>1</v>
      </c>
    </row>
    <row r="64" spans="1:46" x14ac:dyDescent="0.3">
      <c r="A64">
        <v>63</v>
      </c>
      <c r="B64" s="1">
        <v>45897.539560185185</v>
      </c>
      <c r="C64" s="1">
        <v>45897.558009259257</v>
      </c>
      <c r="D64" s="39" t="s">
        <v>1388</v>
      </c>
      <c r="E64" s="39" t="s">
        <v>1389</v>
      </c>
      <c r="F64">
        <v>8</v>
      </c>
      <c r="I64" s="39" t="s">
        <v>1389</v>
      </c>
      <c r="J64">
        <v>0</v>
      </c>
      <c r="L64">
        <v>1</v>
      </c>
      <c r="M64">
        <v>0</v>
      </c>
      <c r="O64">
        <v>29</v>
      </c>
      <c r="P64">
        <v>0</v>
      </c>
      <c r="R64" s="39" t="s">
        <v>44494</v>
      </c>
      <c r="S64">
        <v>1</v>
      </c>
      <c r="U64" s="39" t="s">
        <v>44531</v>
      </c>
      <c r="V64">
        <v>1</v>
      </c>
      <c r="X64" s="39" t="s">
        <v>44496</v>
      </c>
      <c r="Y64">
        <v>1</v>
      </c>
      <c r="AA64" s="39" t="s">
        <v>44497</v>
      </c>
      <c r="AB64">
        <v>1</v>
      </c>
      <c r="AD64" s="39" t="s">
        <v>44498</v>
      </c>
      <c r="AE64">
        <v>1</v>
      </c>
      <c r="AG64" s="39" t="s">
        <v>44512</v>
      </c>
      <c r="AH64">
        <v>1</v>
      </c>
      <c r="AJ64" s="39" t="s">
        <v>44500</v>
      </c>
      <c r="AK64">
        <v>0</v>
      </c>
      <c r="AM64" s="39" t="s">
        <v>44507</v>
      </c>
      <c r="AN64">
        <v>1</v>
      </c>
      <c r="AP64" s="39" t="s">
        <v>44521</v>
      </c>
      <c r="AQ64">
        <v>0</v>
      </c>
      <c r="AS64" s="39" t="s">
        <v>44503</v>
      </c>
      <c r="AT64">
        <v>1</v>
      </c>
    </row>
    <row r="65" spans="1:46" x14ac:dyDescent="0.3">
      <c r="A65">
        <v>64</v>
      </c>
      <c r="B65" s="1">
        <v>45897.545763888891</v>
      </c>
      <c r="C65" s="1">
        <v>45897.558576388888</v>
      </c>
      <c r="D65" s="39" t="s">
        <v>1473</v>
      </c>
      <c r="E65" s="39" t="s">
        <v>1474</v>
      </c>
      <c r="F65">
        <v>8</v>
      </c>
      <c r="I65" s="39" t="s">
        <v>1475</v>
      </c>
      <c r="J65">
        <v>0</v>
      </c>
      <c r="L65">
        <v>1</v>
      </c>
      <c r="M65">
        <v>0</v>
      </c>
      <c r="O65">
        <v>21</v>
      </c>
      <c r="P65">
        <v>0</v>
      </c>
      <c r="R65" s="39" t="s">
        <v>44494</v>
      </c>
      <c r="S65">
        <v>1</v>
      </c>
      <c r="U65" s="39" t="s">
        <v>44504</v>
      </c>
      <c r="V65">
        <v>0</v>
      </c>
      <c r="X65" s="39" t="s">
        <v>44496</v>
      </c>
      <c r="Y65">
        <v>1</v>
      </c>
      <c r="AA65" s="39" t="s">
        <v>44497</v>
      </c>
      <c r="AB65">
        <v>1</v>
      </c>
      <c r="AD65" s="39" t="s">
        <v>44498</v>
      </c>
      <c r="AE65">
        <v>1</v>
      </c>
      <c r="AG65" s="39" t="s">
        <v>44512</v>
      </c>
      <c r="AH65">
        <v>1</v>
      </c>
      <c r="AJ65" s="39" t="s">
        <v>44544</v>
      </c>
      <c r="AK65">
        <v>1</v>
      </c>
      <c r="AM65" s="39" t="s">
        <v>44507</v>
      </c>
      <c r="AN65">
        <v>1</v>
      </c>
      <c r="AP65" s="39" t="s">
        <v>44514</v>
      </c>
      <c r="AQ65">
        <v>0</v>
      </c>
      <c r="AS65" s="39" t="s">
        <v>44503</v>
      </c>
      <c r="AT65">
        <v>1</v>
      </c>
    </row>
    <row r="66" spans="1:46" x14ac:dyDescent="0.3">
      <c r="A66">
        <v>65</v>
      </c>
      <c r="B66" s="1">
        <v>45897.565983796296</v>
      </c>
      <c r="C66" s="1">
        <v>45897.569976851853</v>
      </c>
      <c r="D66" s="39" t="s">
        <v>1201</v>
      </c>
      <c r="E66" s="39" t="s">
        <v>1202</v>
      </c>
      <c r="F66">
        <v>6</v>
      </c>
      <c r="I66" s="39" t="s">
        <v>1202</v>
      </c>
      <c r="J66">
        <v>0</v>
      </c>
      <c r="L66">
        <v>1</v>
      </c>
      <c r="M66">
        <v>0</v>
      </c>
      <c r="O66">
        <v>10</v>
      </c>
      <c r="P66">
        <v>0</v>
      </c>
      <c r="R66" s="39" t="s">
        <v>44494</v>
      </c>
      <c r="S66">
        <v>1</v>
      </c>
      <c r="U66" s="39" t="s">
        <v>44495</v>
      </c>
      <c r="V66">
        <v>0</v>
      </c>
      <c r="X66" s="39" t="s">
        <v>44496</v>
      </c>
      <c r="Y66">
        <v>1</v>
      </c>
      <c r="AA66" s="39" t="s">
        <v>44497</v>
      </c>
      <c r="AB66">
        <v>1</v>
      </c>
      <c r="AD66" s="39" t="s">
        <v>44498</v>
      </c>
      <c r="AE66">
        <v>1</v>
      </c>
      <c r="AG66" s="39" t="s">
        <v>44505</v>
      </c>
      <c r="AH66">
        <v>0</v>
      </c>
      <c r="AJ66" s="39" t="s">
        <v>44500</v>
      </c>
      <c r="AK66">
        <v>0</v>
      </c>
      <c r="AM66" s="39" t="s">
        <v>44507</v>
      </c>
      <c r="AN66">
        <v>1</v>
      </c>
      <c r="AP66" s="39" t="s">
        <v>44521</v>
      </c>
      <c r="AQ66">
        <v>0</v>
      </c>
      <c r="AS66" s="39" t="s">
        <v>44503</v>
      </c>
      <c r="AT66">
        <v>1</v>
      </c>
    </row>
    <row r="67" spans="1:46" x14ac:dyDescent="0.3">
      <c r="A67">
        <v>66</v>
      </c>
      <c r="B67" s="1">
        <v>45897.582025462965</v>
      </c>
      <c r="C67" s="1">
        <v>45897.582129629627</v>
      </c>
      <c r="D67" s="39" t="s">
        <v>1253</v>
      </c>
      <c r="E67" s="39" t="s">
        <v>1254</v>
      </c>
      <c r="F67">
        <v>6</v>
      </c>
      <c r="I67" s="39" t="s">
        <v>1254</v>
      </c>
      <c r="J67">
        <v>0</v>
      </c>
      <c r="L67">
        <v>1</v>
      </c>
      <c r="M67">
        <v>0</v>
      </c>
      <c r="O67">
        <v>7</v>
      </c>
      <c r="P67">
        <v>0</v>
      </c>
      <c r="R67" s="39" t="s">
        <v>44494</v>
      </c>
      <c r="S67">
        <v>1</v>
      </c>
      <c r="U67" s="39" t="s">
        <v>44495</v>
      </c>
      <c r="V67">
        <v>0</v>
      </c>
      <c r="X67" s="39" t="s">
        <v>44496</v>
      </c>
      <c r="Y67">
        <v>1</v>
      </c>
      <c r="AA67" s="39" t="s">
        <v>44497</v>
      </c>
      <c r="AB67">
        <v>1</v>
      </c>
      <c r="AD67" s="39" t="s">
        <v>44498</v>
      </c>
      <c r="AE67">
        <v>1</v>
      </c>
      <c r="AG67" s="39" t="s">
        <v>44566</v>
      </c>
      <c r="AH67">
        <v>0</v>
      </c>
      <c r="AJ67" s="39" t="s">
        <v>44500</v>
      </c>
      <c r="AK67">
        <v>0</v>
      </c>
      <c r="AM67" s="39" t="s">
        <v>44507</v>
      </c>
      <c r="AN67">
        <v>1</v>
      </c>
      <c r="AP67" s="39" t="s">
        <v>44521</v>
      </c>
      <c r="AQ67">
        <v>0</v>
      </c>
      <c r="AS67" s="39" t="s">
        <v>44503</v>
      </c>
      <c r="AT67">
        <v>1</v>
      </c>
    </row>
    <row r="68" spans="1:46" x14ac:dyDescent="0.3">
      <c r="A68">
        <v>67</v>
      </c>
      <c r="B68" s="1">
        <v>45902.556319444448</v>
      </c>
      <c r="C68" s="1">
        <v>45902.560752314814</v>
      </c>
      <c r="D68" s="39" t="s">
        <v>583</v>
      </c>
      <c r="E68" s="39" t="s">
        <v>584</v>
      </c>
      <c r="F68">
        <v>6</v>
      </c>
      <c r="I68" s="39" t="s">
        <v>585</v>
      </c>
      <c r="J68">
        <v>0</v>
      </c>
      <c r="L68">
        <v>10</v>
      </c>
      <c r="M68">
        <v>0</v>
      </c>
      <c r="O68">
        <v>9</v>
      </c>
      <c r="P68">
        <v>0</v>
      </c>
      <c r="R68" s="39" t="s">
        <v>44567</v>
      </c>
      <c r="S68">
        <v>0</v>
      </c>
      <c r="U68" s="39" t="s">
        <v>44495</v>
      </c>
      <c r="V68">
        <v>0</v>
      </c>
      <c r="X68" s="39" t="s">
        <v>44496</v>
      </c>
      <c r="Y68">
        <v>1</v>
      </c>
      <c r="AA68" s="39" t="s">
        <v>44497</v>
      </c>
      <c r="AB68">
        <v>1</v>
      </c>
      <c r="AD68" s="39" t="s">
        <v>44498</v>
      </c>
      <c r="AE68">
        <v>1</v>
      </c>
      <c r="AG68" s="39" t="s">
        <v>44512</v>
      </c>
      <c r="AH68">
        <v>1</v>
      </c>
      <c r="AJ68" s="39" t="s">
        <v>44500</v>
      </c>
      <c r="AK68">
        <v>0</v>
      </c>
      <c r="AM68" s="39" t="s">
        <v>44507</v>
      </c>
      <c r="AN68">
        <v>1</v>
      </c>
      <c r="AP68" s="39" t="s">
        <v>44514</v>
      </c>
      <c r="AQ68">
        <v>0</v>
      </c>
      <c r="AS68" s="39" t="s">
        <v>44503</v>
      </c>
      <c r="AT68">
        <v>1</v>
      </c>
    </row>
    <row r="69" spans="1:46" x14ac:dyDescent="0.3">
      <c r="A69">
        <v>68</v>
      </c>
      <c r="B69" s="1">
        <v>45905.377326388887</v>
      </c>
      <c r="C69" s="1">
        <v>45905.378518518519</v>
      </c>
      <c r="D69" s="39" t="s">
        <v>2544</v>
      </c>
      <c r="E69" s="39" t="s">
        <v>2545</v>
      </c>
      <c r="F69">
        <v>6</v>
      </c>
      <c r="I69" s="39" t="s">
        <v>2545</v>
      </c>
      <c r="J69">
        <v>0</v>
      </c>
      <c r="L69">
        <v>9</v>
      </c>
      <c r="M69">
        <v>0</v>
      </c>
      <c r="O69">
        <v>29</v>
      </c>
      <c r="P69">
        <v>0</v>
      </c>
      <c r="R69" s="39" t="s">
        <v>44494</v>
      </c>
      <c r="S69">
        <v>1</v>
      </c>
      <c r="U69" s="39" t="s">
        <v>44495</v>
      </c>
      <c r="V69">
        <v>0</v>
      </c>
      <c r="X69" s="39" t="s">
        <v>44496</v>
      </c>
      <c r="Y69">
        <v>1</v>
      </c>
      <c r="AA69" s="39" t="s">
        <v>44497</v>
      </c>
      <c r="AB69">
        <v>1</v>
      </c>
      <c r="AD69" s="39" t="s">
        <v>44498</v>
      </c>
      <c r="AE69">
        <v>1</v>
      </c>
      <c r="AG69" s="39" t="s">
        <v>44505</v>
      </c>
      <c r="AH69">
        <v>0</v>
      </c>
      <c r="AJ69" s="39" t="s">
        <v>44500</v>
      </c>
      <c r="AK69">
        <v>0</v>
      </c>
      <c r="AM69" s="39" t="s">
        <v>44507</v>
      </c>
      <c r="AN69">
        <v>1</v>
      </c>
      <c r="AP69" s="39" t="s">
        <v>44524</v>
      </c>
      <c r="AQ69">
        <v>0</v>
      </c>
      <c r="AS69" s="39" t="s">
        <v>44503</v>
      </c>
      <c r="AT69">
        <v>1</v>
      </c>
    </row>
    <row r="70" spans="1:46" x14ac:dyDescent="0.3">
      <c r="A70">
        <v>69</v>
      </c>
      <c r="B70" s="1">
        <v>45905.377453703702</v>
      </c>
      <c r="C70" s="1">
        <v>45905.379884259259</v>
      </c>
      <c r="D70" s="39" t="s">
        <v>4533</v>
      </c>
      <c r="E70" s="39" t="s">
        <v>4534</v>
      </c>
      <c r="F70">
        <v>6</v>
      </c>
      <c r="I70" s="39" t="s">
        <v>4534</v>
      </c>
      <c r="J70">
        <v>0</v>
      </c>
      <c r="L70">
        <v>9</v>
      </c>
      <c r="M70">
        <v>0</v>
      </c>
      <c r="O70">
        <v>30</v>
      </c>
      <c r="P70">
        <v>0</v>
      </c>
      <c r="R70" s="39" t="s">
        <v>44494</v>
      </c>
      <c r="S70">
        <v>1</v>
      </c>
      <c r="U70" s="39" t="s">
        <v>44495</v>
      </c>
      <c r="V70">
        <v>0</v>
      </c>
      <c r="X70" s="39" t="s">
        <v>44496</v>
      </c>
      <c r="Y70">
        <v>1</v>
      </c>
      <c r="AA70" s="39" t="s">
        <v>44497</v>
      </c>
      <c r="AB70">
        <v>1</v>
      </c>
      <c r="AD70" s="39" t="s">
        <v>44498</v>
      </c>
      <c r="AE70">
        <v>1</v>
      </c>
      <c r="AG70" s="39" t="s">
        <v>44505</v>
      </c>
      <c r="AH70">
        <v>0</v>
      </c>
      <c r="AJ70" s="39" t="s">
        <v>44500</v>
      </c>
      <c r="AK70">
        <v>0</v>
      </c>
      <c r="AM70" s="39" t="s">
        <v>44507</v>
      </c>
      <c r="AN70">
        <v>1</v>
      </c>
      <c r="AP70" s="39" t="s">
        <v>44524</v>
      </c>
      <c r="AQ70">
        <v>0</v>
      </c>
      <c r="AS70" s="39" t="s">
        <v>44503</v>
      </c>
      <c r="AT70">
        <v>1</v>
      </c>
    </row>
    <row r="71" spans="1:46" x14ac:dyDescent="0.3">
      <c r="A71">
        <v>70</v>
      </c>
      <c r="B71" s="1">
        <v>45905.377453703702</v>
      </c>
      <c r="C71" s="1">
        <v>45905.380046296297</v>
      </c>
      <c r="D71" s="39" t="s">
        <v>3411</v>
      </c>
      <c r="E71" s="39" t="s">
        <v>3412</v>
      </c>
      <c r="F71">
        <v>3</v>
      </c>
      <c r="I71" s="39" t="s">
        <v>44568</v>
      </c>
      <c r="J71">
        <v>0</v>
      </c>
      <c r="L71">
        <v>9</v>
      </c>
      <c r="M71">
        <v>0</v>
      </c>
      <c r="O71">
        <v>38</v>
      </c>
      <c r="P71">
        <v>0</v>
      </c>
      <c r="R71" s="39" t="s">
        <v>44494</v>
      </c>
      <c r="S71">
        <v>1</v>
      </c>
      <c r="U71" s="39" t="s">
        <v>44569</v>
      </c>
      <c r="V71">
        <v>0</v>
      </c>
      <c r="X71" s="39" t="s">
        <v>44496</v>
      </c>
      <c r="Y71">
        <v>1</v>
      </c>
      <c r="AA71" s="39" t="s">
        <v>44570</v>
      </c>
      <c r="AB71">
        <v>0</v>
      </c>
      <c r="AD71" s="39" t="s">
        <v>44498</v>
      </c>
      <c r="AE71">
        <v>1</v>
      </c>
      <c r="AG71" s="39" t="s">
        <v>44499</v>
      </c>
      <c r="AH71">
        <v>0</v>
      </c>
      <c r="AJ71" s="39" t="s">
        <v>44500</v>
      </c>
      <c r="AK71">
        <v>0</v>
      </c>
      <c r="AM71" s="39" t="s">
        <v>44501</v>
      </c>
      <c r="AN71">
        <v>0</v>
      </c>
      <c r="AP71" s="39" t="s">
        <v>44524</v>
      </c>
      <c r="AQ71">
        <v>0</v>
      </c>
      <c r="AS71" s="39" t="s">
        <v>44555</v>
      </c>
      <c r="AT71">
        <v>0</v>
      </c>
    </row>
    <row r="72" spans="1:46" x14ac:dyDescent="0.3">
      <c r="A72">
        <v>71</v>
      </c>
      <c r="B72" s="1">
        <v>45905.377627314818</v>
      </c>
      <c r="C72" s="1">
        <v>45905.38113425926</v>
      </c>
      <c r="D72" s="39" t="s">
        <v>2469</v>
      </c>
      <c r="E72" s="39" t="s">
        <v>2470</v>
      </c>
      <c r="F72">
        <v>6</v>
      </c>
      <c r="I72" s="39" t="s">
        <v>5836</v>
      </c>
      <c r="J72">
        <v>0</v>
      </c>
      <c r="L72">
        <v>9</v>
      </c>
      <c r="M72">
        <v>0</v>
      </c>
      <c r="O72">
        <v>33</v>
      </c>
      <c r="P72">
        <v>0</v>
      </c>
      <c r="R72" s="39" t="s">
        <v>44494</v>
      </c>
      <c r="S72">
        <v>1</v>
      </c>
      <c r="U72" s="39" t="s">
        <v>44495</v>
      </c>
      <c r="V72">
        <v>0</v>
      </c>
      <c r="X72" s="39" t="s">
        <v>44496</v>
      </c>
      <c r="Y72">
        <v>1</v>
      </c>
      <c r="AA72" s="39" t="s">
        <v>44497</v>
      </c>
      <c r="AB72">
        <v>1</v>
      </c>
      <c r="AD72" s="39" t="s">
        <v>44498</v>
      </c>
      <c r="AE72">
        <v>1</v>
      </c>
      <c r="AG72" s="39" t="s">
        <v>44566</v>
      </c>
      <c r="AH72">
        <v>0</v>
      </c>
      <c r="AJ72" s="39" t="s">
        <v>44500</v>
      </c>
      <c r="AK72">
        <v>0</v>
      </c>
      <c r="AM72" s="39" t="s">
        <v>44507</v>
      </c>
      <c r="AN72">
        <v>1</v>
      </c>
      <c r="AP72" s="39" t="s">
        <v>44524</v>
      </c>
      <c r="AQ72">
        <v>0</v>
      </c>
      <c r="AS72" s="39" t="s">
        <v>44503</v>
      </c>
      <c r="AT72">
        <v>1</v>
      </c>
    </row>
    <row r="73" spans="1:46" x14ac:dyDescent="0.3">
      <c r="A73">
        <v>72</v>
      </c>
      <c r="B73" s="1">
        <v>45905.378495370373</v>
      </c>
      <c r="C73" s="1">
        <v>45905.382372685184</v>
      </c>
      <c r="D73" s="39" t="s">
        <v>2574</v>
      </c>
      <c r="E73" s="39" t="s">
        <v>2575</v>
      </c>
      <c r="F73">
        <v>6</v>
      </c>
      <c r="I73" s="39" t="s">
        <v>2575</v>
      </c>
      <c r="J73">
        <v>0</v>
      </c>
      <c r="L73">
        <v>9</v>
      </c>
      <c r="M73">
        <v>0</v>
      </c>
      <c r="O73">
        <v>18</v>
      </c>
      <c r="P73">
        <v>0</v>
      </c>
      <c r="R73" s="39" t="s">
        <v>44535</v>
      </c>
      <c r="S73">
        <v>0</v>
      </c>
      <c r="U73" s="39" t="s">
        <v>44495</v>
      </c>
      <c r="V73">
        <v>0</v>
      </c>
      <c r="X73" s="39" t="s">
        <v>44496</v>
      </c>
      <c r="Y73">
        <v>1</v>
      </c>
      <c r="AA73" s="39" t="s">
        <v>44497</v>
      </c>
      <c r="AB73">
        <v>1</v>
      </c>
      <c r="AD73" s="39" t="s">
        <v>44498</v>
      </c>
      <c r="AE73">
        <v>1</v>
      </c>
      <c r="AG73" s="39" t="s">
        <v>44512</v>
      </c>
      <c r="AH73">
        <v>1</v>
      </c>
      <c r="AJ73" s="39" t="s">
        <v>44544</v>
      </c>
      <c r="AK73">
        <v>1</v>
      </c>
      <c r="AM73" s="39" t="s">
        <v>44507</v>
      </c>
      <c r="AN73">
        <v>1</v>
      </c>
      <c r="AP73" s="39" t="s">
        <v>44514</v>
      </c>
      <c r="AQ73">
        <v>0</v>
      </c>
      <c r="AS73" s="39" t="s">
        <v>44509</v>
      </c>
      <c r="AT73">
        <v>0</v>
      </c>
    </row>
    <row r="74" spans="1:46" x14ac:dyDescent="0.3">
      <c r="A74">
        <v>73</v>
      </c>
      <c r="B74" s="1">
        <v>45905.379189814812</v>
      </c>
      <c r="C74" s="1">
        <v>45905.382615740738</v>
      </c>
      <c r="D74" s="39" t="s">
        <v>2583</v>
      </c>
      <c r="E74" s="39" t="s">
        <v>2584</v>
      </c>
      <c r="F74">
        <v>6</v>
      </c>
      <c r="I74" s="39" t="s">
        <v>5933</v>
      </c>
      <c r="J74">
        <v>0</v>
      </c>
      <c r="L74">
        <v>9</v>
      </c>
      <c r="M74">
        <v>0</v>
      </c>
      <c r="O74">
        <v>7</v>
      </c>
      <c r="P74">
        <v>0</v>
      </c>
      <c r="R74" s="39" t="s">
        <v>44494</v>
      </c>
      <c r="S74">
        <v>1</v>
      </c>
      <c r="U74" s="39" t="s">
        <v>44569</v>
      </c>
      <c r="V74">
        <v>0</v>
      </c>
      <c r="X74" s="39" t="s">
        <v>44496</v>
      </c>
      <c r="Y74">
        <v>1</v>
      </c>
      <c r="AA74" s="39" t="s">
        <v>44497</v>
      </c>
      <c r="AB74">
        <v>1</v>
      </c>
      <c r="AD74" s="39" t="s">
        <v>44498</v>
      </c>
      <c r="AE74">
        <v>1</v>
      </c>
      <c r="AG74" s="39" t="s">
        <v>44538</v>
      </c>
      <c r="AH74">
        <v>0</v>
      </c>
      <c r="AJ74" s="39" t="s">
        <v>44500</v>
      </c>
      <c r="AK74">
        <v>0</v>
      </c>
      <c r="AM74" s="39" t="s">
        <v>44507</v>
      </c>
      <c r="AN74">
        <v>1</v>
      </c>
      <c r="AP74" s="39" t="s">
        <v>44524</v>
      </c>
      <c r="AQ74">
        <v>0</v>
      </c>
      <c r="AS74" s="39" t="s">
        <v>44503</v>
      </c>
      <c r="AT74">
        <v>1</v>
      </c>
    </row>
    <row r="75" spans="1:46" x14ac:dyDescent="0.3">
      <c r="A75">
        <v>74</v>
      </c>
      <c r="B75" s="1">
        <v>45905.378472222219</v>
      </c>
      <c r="C75" s="1">
        <v>45905.38354166667</v>
      </c>
      <c r="D75" s="39" t="s">
        <v>2532</v>
      </c>
      <c r="E75" s="39" t="s">
        <v>2533</v>
      </c>
      <c r="F75">
        <v>6</v>
      </c>
      <c r="I75" s="39" t="s">
        <v>2533</v>
      </c>
      <c r="J75">
        <v>0</v>
      </c>
      <c r="L75">
        <v>9</v>
      </c>
      <c r="M75">
        <v>0</v>
      </c>
      <c r="O75">
        <v>40</v>
      </c>
      <c r="P75">
        <v>0</v>
      </c>
      <c r="R75" s="39" t="s">
        <v>44494</v>
      </c>
      <c r="S75">
        <v>1</v>
      </c>
      <c r="U75" s="39" t="s">
        <v>44571</v>
      </c>
      <c r="V75">
        <v>0</v>
      </c>
      <c r="X75" s="39" t="s">
        <v>44496</v>
      </c>
      <c r="Y75">
        <v>1</v>
      </c>
      <c r="AA75" s="39" t="s">
        <v>44497</v>
      </c>
      <c r="AB75">
        <v>1</v>
      </c>
      <c r="AD75" s="39" t="s">
        <v>44498</v>
      </c>
      <c r="AE75">
        <v>1</v>
      </c>
      <c r="AG75" s="39" t="s">
        <v>44512</v>
      </c>
      <c r="AH75">
        <v>1</v>
      </c>
      <c r="AJ75" s="39" t="s">
        <v>44500</v>
      </c>
      <c r="AK75">
        <v>0</v>
      </c>
      <c r="AM75" s="39" t="s">
        <v>44507</v>
      </c>
      <c r="AN75">
        <v>1</v>
      </c>
      <c r="AP75" s="39" t="s">
        <v>44514</v>
      </c>
      <c r="AQ75">
        <v>0</v>
      </c>
      <c r="AS75" s="39" t="s">
        <v>44509</v>
      </c>
      <c r="AT75">
        <v>0</v>
      </c>
    </row>
    <row r="76" spans="1:46" x14ac:dyDescent="0.3">
      <c r="A76">
        <v>75</v>
      </c>
      <c r="B76" s="1">
        <v>45905.377175925925</v>
      </c>
      <c r="C76" s="1">
        <v>45905.383599537039</v>
      </c>
      <c r="D76" s="39" t="s">
        <v>2562</v>
      </c>
      <c r="E76" s="39" t="s">
        <v>2563</v>
      </c>
      <c r="F76">
        <v>6</v>
      </c>
      <c r="I76" s="39" t="s">
        <v>2563</v>
      </c>
      <c r="J76">
        <v>0</v>
      </c>
      <c r="L76">
        <v>9</v>
      </c>
      <c r="M76">
        <v>0</v>
      </c>
      <c r="O76">
        <v>31</v>
      </c>
      <c r="P76">
        <v>0</v>
      </c>
      <c r="R76" s="39" t="s">
        <v>44494</v>
      </c>
      <c r="S76">
        <v>1</v>
      </c>
      <c r="U76" s="39" t="s">
        <v>44495</v>
      </c>
      <c r="V76">
        <v>0</v>
      </c>
      <c r="X76" s="39" t="s">
        <v>44496</v>
      </c>
      <c r="Y76">
        <v>1</v>
      </c>
      <c r="AA76" s="39" t="s">
        <v>44497</v>
      </c>
      <c r="AB76">
        <v>1</v>
      </c>
      <c r="AD76" s="39" t="s">
        <v>44498</v>
      </c>
      <c r="AE76">
        <v>1</v>
      </c>
      <c r="AG76" s="39" t="s">
        <v>44512</v>
      </c>
      <c r="AH76">
        <v>1</v>
      </c>
      <c r="AJ76" s="39" t="s">
        <v>44500</v>
      </c>
      <c r="AK76">
        <v>0</v>
      </c>
      <c r="AM76" s="39" t="s">
        <v>44507</v>
      </c>
      <c r="AN76">
        <v>1</v>
      </c>
      <c r="AP76" s="39" t="s">
        <v>44514</v>
      </c>
      <c r="AQ76">
        <v>0</v>
      </c>
      <c r="AS76" s="39" t="s">
        <v>44516</v>
      </c>
      <c r="AT76">
        <v>0</v>
      </c>
    </row>
    <row r="77" spans="1:46" x14ac:dyDescent="0.3">
      <c r="A77">
        <v>76</v>
      </c>
      <c r="B77" s="1">
        <v>45905.376354166663</v>
      </c>
      <c r="C77" s="1">
        <v>45905.383611111109</v>
      </c>
      <c r="D77" s="39" t="s">
        <v>2485</v>
      </c>
      <c r="E77" s="39" t="s">
        <v>2486</v>
      </c>
      <c r="F77">
        <v>7</v>
      </c>
      <c r="I77" s="39" t="s">
        <v>17593</v>
      </c>
      <c r="J77">
        <v>0</v>
      </c>
      <c r="L77">
        <v>9</v>
      </c>
      <c r="M77">
        <v>0</v>
      </c>
      <c r="O77">
        <v>28</v>
      </c>
      <c r="P77">
        <v>0</v>
      </c>
      <c r="R77" s="39" t="s">
        <v>44494</v>
      </c>
      <c r="S77">
        <v>1</v>
      </c>
      <c r="U77" s="39" t="s">
        <v>44495</v>
      </c>
      <c r="V77">
        <v>0</v>
      </c>
      <c r="X77" s="39" t="s">
        <v>44496</v>
      </c>
      <c r="Y77">
        <v>1</v>
      </c>
      <c r="AA77" s="39" t="s">
        <v>44497</v>
      </c>
      <c r="AB77">
        <v>1</v>
      </c>
      <c r="AD77" s="39" t="s">
        <v>44498</v>
      </c>
      <c r="AE77">
        <v>1</v>
      </c>
      <c r="AG77" s="39" t="s">
        <v>44512</v>
      </c>
      <c r="AH77">
        <v>1</v>
      </c>
      <c r="AJ77" s="39" t="s">
        <v>44500</v>
      </c>
      <c r="AK77">
        <v>0</v>
      </c>
      <c r="AM77" s="39" t="s">
        <v>44507</v>
      </c>
      <c r="AN77">
        <v>1</v>
      </c>
      <c r="AP77" s="39" t="s">
        <v>44521</v>
      </c>
      <c r="AQ77">
        <v>0</v>
      </c>
      <c r="AS77" s="39" t="s">
        <v>44503</v>
      </c>
      <c r="AT77">
        <v>1</v>
      </c>
    </row>
    <row r="78" spans="1:46" x14ac:dyDescent="0.3">
      <c r="A78">
        <v>77</v>
      </c>
      <c r="B78" s="1">
        <v>45905.377974537034</v>
      </c>
      <c r="C78" s="1">
        <v>45905.383611111109</v>
      </c>
      <c r="D78" s="39" t="s">
        <v>2506</v>
      </c>
      <c r="E78" s="39" t="s">
        <v>2507</v>
      </c>
      <c r="F78">
        <v>6</v>
      </c>
      <c r="I78" s="39" t="s">
        <v>2507</v>
      </c>
      <c r="J78">
        <v>0</v>
      </c>
      <c r="L78">
        <v>9</v>
      </c>
      <c r="M78">
        <v>0</v>
      </c>
      <c r="O78">
        <v>32</v>
      </c>
      <c r="P78">
        <v>0</v>
      </c>
      <c r="R78" s="39" t="s">
        <v>44494</v>
      </c>
      <c r="S78">
        <v>1</v>
      </c>
      <c r="U78" s="39" t="s">
        <v>44572</v>
      </c>
      <c r="V78">
        <v>0</v>
      </c>
      <c r="X78" s="39" t="s">
        <v>44496</v>
      </c>
      <c r="Y78">
        <v>1</v>
      </c>
      <c r="AA78" s="39" t="s">
        <v>44497</v>
      </c>
      <c r="AB78">
        <v>1</v>
      </c>
      <c r="AD78" s="39" t="s">
        <v>44498</v>
      </c>
      <c r="AE78">
        <v>1</v>
      </c>
      <c r="AG78" s="39" t="s">
        <v>44512</v>
      </c>
      <c r="AH78">
        <v>1</v>
      </c>
      <c r="AJ78" s="39" t="s">
        <v>44500</v>
      </c>
      <c r="AK78">
        <v>0</v>
      </c>
      <c r="AM78" s="39" t="s">
        <v>44507</v>
      </c>
      <c r="AN78">
        <v>1</v>
      </c>
      <c r="AP78" s="39" t="s">
        <v>44514</v>
      </c>
      <c r="AQ78">
        <v>0</v>
      </c>
      <c r="AS78" s="39" t="s">
        <v>44516</v>
      </c>
      <c r="AT78">
        <v>0</v>
      </c>
    </row>
    <row r="79" spans="1:46" x14ac:dyDescent="0.3">
      <c r="A79">
        <v>78</v>
      </c>
      <c r="B79" s="1">
        <v>45905.378865740742</v>
      </c>
      <c r="C79" s="1">
        <v>45905.383657407408</v>
      </c>
      <c r="D79" s="39" t="s">
        <v>2496</v>
      </c>
      <c r="E79" s="39" t="s">
        <v>2497</v>
      </c>
      <c r="F79">
        <v>7</v>
      </c>
      <c r="I79" s="39" t="s">
        <v>5984</v>
      </c>
      <c r="J79">
        <v>0</v>
      </c>
      <c r="L79">
        <v>9</v>
      </c>
      <c r="M79">
        <v>0</v>
      </c>
      <c r="O79">
        <v>26</v>
      </c>
      <c r="P79">
        <v>0</v>
      </c>
      <c r="R79" s="39" t="s">
        <v>44494</v>
      </c>
      <c r="S79">
        <v>1</v>
      </c>
      <c r="U79" s="39" t="s">
        <v>44495</v>
      </c>
      <c r="V79">
        <v>0</v>
      </c>
      <c r="X79" s="39" t="s">
        <v>44496</v>
      </c>
      <c r="Y79">
        <v>1</v>
      </c>
      <c r="AA79" s="39" t="s">
        <v>44497</v>
      </c>
      <c r="AB79">
        <v>1</v>
      </c>
      <c r="AD79" s="39" t="s">
        <v>44498</v>
      </c>
      <c r="AE79">
        <v>1</v>
      </c>
      <c r="AG79" s="39" t="s">
        <v>44512</v>
      </c>
      <c r="AH79">
        <v>1</v>
      </c>
      <c r="AJ79" s="39" t="s">
        <v>44500</v>
      </c>
      <c r="AK79">
        <v>0</v>
      </c>
      <c r="AM79" s="39" t="s">
        <v>44507</v>
      </c>
      <c r="AN79">
        <v>1</v>
      </c>
      <c r="AP79" s="39" t="s">
        <v>44521</v>
      </c>
      <c r="AQ79">
        <v>0</v>
      </c>
      <c r="AS79" s="39" t="s">
        <v>44503</v>
      </c>
      <c r="AT79">
        <v>1</v>
      </c>
    </row>
    <row r="80" spans="1:46" x14ac:dyDescent="0.3">
      <c r="A80">
        <v>79</v>
      </c>
      <c r="B80" s="1">
        <v>45905.378206018519</v>
      </c>
      <c r="C80" s="1">
        <v>45905.383680555555</v>
      </c>
      <c r="D80" s="39" t="s">
        <v>2552</v>
      </c>
      <c r="E80" s="39" t="s">
        <v>2553</v>
      </c>
      <c r="F80">
        <v>7</v>
      </c>
      <c r="I80" s="39" t="s">
        <v>2554</v>
      </c>
      <c r="J80">
        <v>0</v>
      </c>
      <c r="L80">
        <v>9</v>
      </c>
      <c r="M80">
        <v>0</v>
      </c>
      <c r="O80">
        <v>35</v>
      </c>
      <c r="P80">
        <v>0</v>
      </c>
      <c r="R80" s="39" t="s">
        <v>44494</v>
      </c>
      <c r="S80">
        <v>1</v>
      </c>
      <c r="U80" s="39" t="s">
        <v>44495</v>
      </c>
      <c r="V80">
        <v>0</v>
      </c>
      <c r="X80" s="39" t="s">
        <v>44496</v>
      </c>
      <c r="Y80">
        <v>1</v>
      </c>
      <c r="AA80" s="39" t="s">
        <v>44497</v>
      </c>
      <c r="AB80">
        <v>1</v>
      </c>
      <c r="AD80" s="39" t="s">
        <v>44498</v>
      </c>
      <c r="AE80">
        <v>1</v>
      </c>
      <c r="AG80" s="39" t="s">
        <v>44512</v>
      </c>
      <c r="AH80">
        <v>1</v>
      </c>
      <c r="AJ80" s="39" t="s">
        <v>44500</v>
      </c>
      <c r="AK80">
        <v>0</v>
      </c>
      <c r="AM80" s="39" t="s">
        <v>44507</v>
      </c>
      <c r="AN80">
        <v>1</v>
      </c>
      <c r="AP80" s="39" t="s">
        <v>44521</v>
      </c>
      <c r="AQ80">
        <v>0</v>
      </c>
      <c r="AS80" s="39" t="s">
        <v>44503</v>
      </c>
      <c r="AT80">
        <v>1</v>
      </c>
    </row>
    <row r="81" spans="1:46" x14ac:dyDescent="0.3">
      <c r="A81">
        <v>80</v>
      </c>
      <c r="B81" s="1">
        <v>45905.382384259261</v>
      </c>
      <c r="C81" s="1">
        <v>45905.383819444447</v>
      </c>
      <c r="D81" s="39" t="s">
        <v>3030</v>
      </c>
      <c r="E81" s="39" t="s">
        <v>3031</v>
      </c>
      <c r="F81">
        <v>3</v>
      </c>
      <c r="I81" s="39" t="s">
        <v>3031</v>
      </c>
      <c r="J81">
        <v>0</v>
      </c>
      <c r="L81">
        <v>9</v>
      </c>
      <c r="M81">
        <v>0</v>
      </c>
      <c r="O81">
        <v>12</v>
      </c>
      <c r="P81">
        <v>0</v>
      </c>
      <c r="R81" s="39" t="s">
        <v>44494</v>
      </c>
      <c r="S81">
        <v>1</v>
      </c>
      <c r="U81" s="39" t="s">
        <v>44536</v>
      </c>
      <c r="V81">
        <v>0</v>
      </c>
      <c r="X81" s="39" t="s">
        <v>44496</v>
      </c>
      <c r="Y81">
        <v>1</v>
      </c>
      <c r="AA81" s="39" t="s">
        <v>44497</v>
      </c>
      <c r="AB81">
        <v>1</v>
      </c>
      <c r="AD81" s="39" t="s">
        <v>44525</v>
      </c>
      <c r="AE81">
        <v>0</v>
      </c>
      <c r="AG81" s="39" t="s">
        <v>44505</v>
      </c>
      <c r="AH81">
        <v>0</v>
      </c>
      <c r="AJ81" s="39" t="s">
        <v>44500</v>
      </c>
      <c r="AK81">
        <v>0</v>
      </c>
      <c r="AM81" s="39" t="s">
        <v>44501</v>
      </c>
      <c r="AN81">
        <v>0</v>
      </c>
      <c r="AP81" s="39" t="s">
        <v>44514</v>
      </c>
      <c r="AQ81">
        <v>0</v>
      </c>
      <c r="AS81" s="39" t="s">
        <v>44509</v>
      </c>
      <c r="AT81">
        <v>0</v>
      </c>
    </row>
    <row r="82" spans="1:46" x14ac:dyDescent="0.3">
      <c r="A82">
        <v>81</v>
      </c>
      <c r="B82" s="1">
        <v>45905.37767361111</v>
      </c>
      <c r="C82" s="1">
        <v>45905.383819444447</v>
      </c>
      <c r="D82" s="39" t="s">
        <v>1890</v>
      </c>
      <c r="E82" s="39" t="s">
        <v>1891</v>
      </c>
      <c r="F82">
        <v>6</v>
      </c>
      <c r="I82" s="39" t="s">
        <v>1891</v>
      </c>
      <c r="J82">
        <v>0</v>
      </c>
      <c r="L82">
        <v>9</v>
      </c>
      <c r="M82">
        <v>0</v>
      </c>
      <c r="O82">
        <v>16</v>
      </c>
      <c r="P82">
        <v>0</v>
      </c>
      <c r="R82" s="39" t="s">
        <v>44494</v>
      </c>
      <c r="S82">
        <v>1</v>
      </c>
      <c r="U82" s="39" t="s">
        <v>44531</v>
      </c>
      <c r="V82">
        <v>1</v>
      </c>
      <c r="X82" s="39" t="s">
        <v>44496</v>
      </c>
      <c r="Y82">
        <v>1</v>
      </c>
      <c r="AA82" s="39" t="s">
        <v>44497</v>
      </c>
      <c r="AB82">
        <v>1</v>
      </c>
      <c r="AD82" s="39" t="s">
        <v>44498</v>
      </c>
      <c r="AE82">
        <v>1</v>
      </c>
      <c r="AG82" s="39" t="s">
        <v>44523</v>
      </c>
      <c r="AH82">
        <v>1</v>
      </c>
      <c r="AJ82" s="39" t="s">
        <v>44500</v>
      </c>
      <c r="AK82">
        <v>0</v>
      </c>
      <c r="AM82" s="39" t="s">
        <v>44501</v>
      </c>
      <c r="AN82">
        <v>0</v>
      </c>
      <c r="AP82" s="39" t="s">
        <v>44514</v>
      </c>
      <c r="AQ82">
        <v>0</v>
      </c>
      <c r="AS82" s="39" t="s">
        <v>44509</v>
      </c>
      <c r="AT82">
        <v>0</v>
      </c>
    </row>
    <row r="83" spans="1:46" x14ac:dyDescent="0.3">
      <c r="A83">
        <v>82</v>
      </c>
      <c r="B83" s="1">
        <v>45905.37703703704</v>
      </c>
      <c r="C83" s="1">
        <v>45905.383842592593</v>
      </c>
      <c r="D83" s="39" t="s">
        <v>4777</v>
      </c>
      <c r="E83" s="39" t="s">
        <v>4778</v>
      </c>
      <c r="F83">
        <v>4</v>
      </c>
      <c r="I83" s="39" t="s">
        <v>4779</v>
      </c>
      <c r="J83">
        <v>0</v>
      </c>
      <c r="L83">
        <v>9</v>
      </c>
      <c r="M83">
        <v>0</v>
      </c>
      <c r="O83">
        <v>17</v>
      </c>
      <c r="P83">
        <v>0</v>
      </c>
      <c r="R83" s="39" t="s">
        <v>44494</v>
      </c>
      <c r="S83">
        <v>1</v>
      </c>
      <c r="U83" s="39" t="s">
        <v>44495</v>
      </c>
      <c r="V83">
        <v>0</v>
      </c>
      <c r="X83" s="39" t="s">
        <v>44496</v>
      </c>
      <c r="Y83">
        <v>1</v>
      </c>
      <c r="AA83" s="39" t="s">
        <v>44497</v>
      </c>
      <c r="AB83">
        <v>1</v>
      </c>
      <c r="AD83" s="39" t="s">
        <v>44498</v>
      </c>
      <c r="AE83">
        <v>1</v>
      </c>
      <c r="AG83" s="39" t="s">
        <v>44499</v>
      </c>
      <c r="AH83">
        <v>0</v>
      </c>
      <c r="AJ83" s="39" t="s">
        <v>44500</v>
      </c>
      <c r="AK83">
        <v>0</v>
      </c>
      <c r="AM83" s="39" t="s">
        <v>44573</v>
      </c>
      <c r="AN83">
        <v>0</v>
      </c>
      <c r="AP83" s="39" t="s">
        <v>44524</v>
      </c>
      <c r="AQ83">
        <v>0</v>
      </c>
      <c r="AS83" s="39" t="s">
        <v>44509</v>
      </c>
      <c r="AT83">
        <v>0</v>
      </c>
    </row>
    <row r="84" spans="1:46" x14ac:dyDescent="0.3">
      <c r="A84">
        <v>83</v>
      </c>
      <c r="B84" s="1">
        <v>45905.378217592595</v>
      </c>
      <c r="C84" s="1">
        <v>45905.384131944447</v>
      </c>
      <c r="D84" s="39" t="s">
        <v>4554</v>
      </c>
      <c r="E84" s="39" t="s">
        <v>4555</v>
      </c>
      <c r="F84">
        <v>6</v>
      </c>
      <c r="I84" s="39" t="s">
        <v>44574</v>
      </c>
      <c r="J84">
        <v>0</v>
      </c>
      <c r="L84">
        <v>9</v>
      </c>
      <c r="M84">
        <v>0</v>
      </c>
      <c r="O84">
        <v>15</v>
      </c>
      <c r="P84">
        <v>0</v>
      </c>
      <c r="R84" s="39" t="s">
        <v>44494</v>
      </c>
      <c r="S84">
        <v>1</v>
      </c>
      <c r="U84" s="39" t="s">
        <v>44531</v>
      </c>
      <c r="V84">
        <v>1</v>
      </c>
      <c r="X84" s="39" t="s">
        <v>44496</v>
      </c>
      <c r="Y84">
        <v>1</v>
      </c>
      <c r="AA84" s="39" t="s">
        <v>44497</v>
      </c>
      <c r="AB84">
        <v>1</v>
      </c>
      <c r="AD84" s="39" t="s">
        <v>44498</v>
      </c>
      <c r="AE84">
        <v>1</v>
      </c>
      <c r="AG84" s="39" t="s">
        <v>44512</v>
      </c>
      <c r="AH84">
        <v>1</v>
      </c>
      <c r="AJ84" s="39" t="s">
        <v>44500</v>
      </c>
      <c r="AK84">
        <v>0</v>
      </c>
      <c r="AM84" s="39" t="s">
        <v>44501</v>
      </c>
      <c r="AN84">
        <v>0</v>
      </c>
      <c r="AP84" s="39" t="s">
        <v>44514</v>
      </c>
      <c r="AQ84">
        <v>0</v>
      </c>
      <c r="AS84" s="39" t="s">
        <v>44509</v>
      </c>
      <c r="AT84">
        <v>0</v>
      </c>
    </row>
    <row r="85" spans="1:46" x14ac:dyDescent="0.3">
      <c r="A85">
        <v>84</v>
      </c>
      <c r="B85" s="1">
        <v>45905.378912037035</v>
      </c>
      <c r="C85" s="1">
        <v>45905.384189814817</v>
      </c>
      <c r="D85" s="39" t="s">
        <v>3049</v>
      </c>
      <c r="E85" s="39" t="s">
        <v>3050</v>
      </c>
      <c r="F85">
        <v>5</v>
      </c>
      <c r="I85" s="39" t="s">
        <v>3050</v>
      </c>
      <c r="J85">
        <v>0</v>
      </c>
      <c r="L85">
        <v>9</v>
      </c>
      <c r="M85">
        <v>0</v>
      </c>
      <c r="O85">
        <v>9</v>
      </c>
      <c r="P85">
        <v>0</v>
      </c>
      <c r="R85" s="39" t="s">
        <v>44494</v>
      </c>
      <c r="S85">
        <v>1</v>
      </c>
      <c r="U85" s="39" t="s">
        <v>44546</v>
      </c>
      <c r="V85">
        <v>0</v>
      </c>
      <c r="X85" s="39" t="s">
        <v>44496</v>
      </c>
      <c r="Y85">
        <v>1</v>
      </c>
      <c r="AA85" s="39" t="s">
        <v>44497</v>
      </c>
      <c r="AB85">
        <v>1</v>
      </c>
      <c r="AD85" s="39" t="s">
        <v>44498</v>
      </c>
      <c r="AE85">
        <v>1</v>
      </c>
      <c r="AG85" s="39" t="s">
        <v>44505</v>
      </c>
      <c r="AH85">
        <v>0</v>
      </c>
      <c r="AJ85" s="39" t="s">
        <v>44547</v>
      </c>
      <c r="AK85">
        <v>0</v>
      </c>
      <c r="AM85" s="39" t="s">
        <v>44507</v>
      </c>
      <c r="AN85">
        <v>1</v>
      </c>
      <c r="AP85" s="39" t="s">
        <v>44514</v>
      </c>
      <c r="AQ85">
        <v>0</v>
      </c>
      <c r="AS85" s="39" t="s">
        <v>44516</v>
      </c>
      <c r="AT85">
        <v>0</v>
      </c>
    </row>
    <row r="86" spans="1:46" x14ac:dyDescent="0.3">
      <c r="A86">
        <v>85</v>
      </c>
      <c r="B86" s="1">
        <v>45905.38009259259</v>
      </c>
      <c r="C86" s="1">
        <v>45905.384444444448</v>
      </c>
      <c r="D86" s="39" t="s">
        <v>2523</v>
      </c>
      <c r="E86" s="39" t="s">
        <v>2524</v>
      </c>
      <c r="F86">
        <v>6</v>
      </c>
      <c r="I86" s="39" t="s">
        <v>2524</v>
      </c>
      <c r="J86">
        <v>0</v>
      </c>
      <c r="L86">
        <v>9</v>
      </c>
      <c r="M86">
        <v>0</v>
      </c>
      <c r="O86">
        <v>3</v>
      </c>
      <c r="P86">
        <v>0</v>
      </c>
      <c r="R86" s="39" t="s">
        <v>44494</v>
      </c>
      <c r="S86">
        <v>1</v>
      </c>
      <c r="U86" s="39" t="s">
        <v>44522</v>
      </c>
      <c r="V86">
        <v>0</v>
      </c>
      <c r="X86" s="39" t="s">
        <v>44496</v>
      </c>
      <c r="Y86">
        <v>1</v>
      </c>
      <c r="AA86" s="39" t="s">
        <v>44497</v>
      </c>
      <c r="AB86">
        <v>1</v>
      </c>
      <c r="AD86" s="39" t="s">
        <v>44498</v>
      </c>
      <c r="AE86">
        <v>1</v>
      </c>
      <c r="AG86" s="39" t="s">
        <v>44512</v>
      </c>
      <c r="AH86">
        <v>1</v>
      </c>
      <c r="AJ86" s="39" t="s">
        <v>44500</v>
      </c>
      <c r="AK86">
        <v>0</v>
      </c>
      <c r="AM86" s="39" t="s">
        <v>44507</v>
      </c>
      <c r="AN86">
        <v>1</v>
      </c>
      <c r="AP86" s="39" t="s">
        <v>44514</v>
      </c>
      <c r="AQ86">
        <v>0</v>
      </c>
      <c r="AS86" s="39" t="s">
        <v>44516</v>
      </c>
      <c r="AT86">
        <v>0</v>
      </c>
    </row>
    <row r="87" spans="1:46" x14ac:dyDescent="0.3">
      <c r="A87">
        <v>86</v>
      </c>
      <c r="B87" s="1">
        <v>45905.381886574076</v>
      </c>
      <c r="C87" s="1">
        <v>45905.384699074071</v>
      </c>
      <c r="D87" s="39" t="s">
        <v>3838</v>
      </c>
      <c r="E87" s="39" t="s">
        <v>3839</v>
      </c>
      <c r="F87">
        <v>6</v>
      </c>
      <c r="I87" s="39" t="s">
        <v>3839</v>
      </c>
      <c r="J87">
        <v>0</v>
      </c>
      <c r="L87">
        <v>9</v>
      </c>
      <c r="M87">
        <v>0</v>
      </c>
      <c r="O87">
        <v>25</v>
      </c>
      <c r="P87">
        <v>0</v>
      </c>
      <c r="R87" s="39" t="s">
        <v>44494</v>
      </c>
      <c r="S87">
        <v>1</v>
      </c>
      <c r="U87" s="39" t="s">
        <v>44495</v>
      </c>
      <c r="V87">
        <v>0</v>
      </c>
      <c r="X87" s="39" t="s">
        <v>44496</v>
      </c>
      <c r="Y87">
        <v>1</v>
      </c>
      <c r="AA87" s="39" t="s">
        <v>44497</v>
      </c>
      <c r="AB87">
        <v>1</v>
      </c>
      <c r="AD87" s="39" t="s">
        <v>44498</v>
      </c>
      <c r="AE87">
        <v>1</v>
      </c>
      <c r="AG87" s="39" t="s">
        <v>44512</v>
      </c>
      <c r="AH87">
        <v>1</v>
      </c>
      <c r="AJ87" s="39" t="s">
        <v>44500</v>
      </c>
      <c r="AK87">
        <v>0</v>
      </c>
      <c r="AM87" s="39" t="s">
        <v>44507</v>
      </c>
      <c r="AN87">
        <v>1</v>
      </c>
      <c r="AP87" s="39" t="s">
        <v>44514</v>
      </c>
      <c r="AQ87">
        <v>0</v>
      </c>
      <c r="AS87" s="39" t="s">
        <v>44516</v>
      </c>
      <c r="AT87">
        <v>0</v>
      </c>
    </row>
    <row r="88" spans="1:46" x14ac:dyDescent="0.3">
      <c r="A88">
        <v>87</v>
      </c>
      <c r="B88" s="1">
        <v>45905.382025462961</v>
      </c>
      <c r="C88" s="1">
        <v>45905.384814814817</v>
      </c>
      <c r="D88" s="39" t="s">
        <v>3855</v>
      </c>
      <c r="E88" s="39" t="s">
        <v>3856</v>
      </c>
      <c r="F88">
        <v>5</v>
      </c>
      <c r="I88" s="39" t="s">
        <v>3856</v>
      </c>
      <c r="J88">
        <v>0</v>
      </c>
      <c r="L88">
        <v>9</v>
      </c>
      <c r="M88">
        <v>0</v>
      </c>
      <c r="O88">
        <v>2</v>
      </c>
      <c r="P88">
        <v>0</v>
      </c>
      <c r="R88" s="39" t="s">
        <v>44494</v>
      </c>
      <c r="S88">
        <v>1</v>
      </c>
      <c r="U88" s="39" t="s">
        <v>44569</v>
      </c>
      <c r="V88">
        <v>0</v>
      </c>
      <c r="X88" s="39" t="s">
        <v>44496</v>
      </c>
      <c r="Y88">
        <v>1</v>
      </c>
      <c r="AA88" s="39" t="s">
        <v>44497</v>
      </c>
      <c r="AB88">
        <v>1</v>
      </c>
      <c r="AD88" s="39" t="s">
        <v>44575</v>
      </c>
      <c r="AE88">
        <v>0</v>
      </c>
      <c r="AG88" s="39" t="s">
        <v>44512</v>
      </c>
      <c r="AH88">
        <v>1</v>
      </c>
      <c r="AJ88" s="39" t="s">
        <v>44500</v>
      </c>
      <c r="AK88">
        <v>0</v>
      </c>
      <c r="AM88" s="39" t="s">
        <v>44507</v>
      </c>
      <c r="AN88">
        <v>1</v>
      </c>
      <c r="AP88" s="39" t="s">
        <v>44514</v>
      </c>
      <c r="AQ88">
        <v>0</v>
      </c>
      <c r="AS88" s="39" t="s">
        <v>44516</v>
      </c>
      <c r="AT88">
        <v>0</v>
      </c>
    </row>
    <row r="89" spans="1:46" x14ac:dyDescent="0.3">
      <c r="A89">
        <v>88</v>
      </c>
      <c r="B89" s="1">
        <v>45905.378055555557</v>
      </c>
      <c r="C89" s="1">
        <v>45905.38486111111</v>
      </c>
      <c r="D89" s="39" t="s">
        <v>3850</v>
      </c>
      <c r="E89" s="39" t="s">
        <v>3851</v>
      </c>
      <c r="F89">
        <v>6</v>
      </c>
      <c r="I89" s="39" t="s">
        <v>3851</v>
      </c>
      <c r="J89">
        <v>0</v>
      </c>
      <c r="L89">
        <v>9</v>
      </c>
      <c r="M89">
        <v>0</v>
      </c>
      <c r="O89">
        <v>8</v>
      </c>
      <c r="P89">
        <v>0</v>
      </c>
      <c r="R89" s="39" t="s">
        <v>44494</v>
      </c>
      <c r="S89">
        <v>1</v>
      </c>
      <c r="U89" s="39" t="s">
        <v>44495</v>
      </c>
      <c r="V89">
        <v>0</v>
      </c>
      <c r="X89" s="39" t="s">
        <v>44496</v>
      </c>
      <c r="Y89">
        <v>1</v>
      </c>
      <c r="AA89" s="39" t="s">
        <v>44497</v>
      </c>
      <c r="AB89">
        <v>1</v>
      </c>
      <c r="AD89" s="39" t="s">
        <v>44498</v>
      </c>
      <c r="AE89">
        <v>1</v>
      </c>
      <c r="AG89" s="39" t="s">
        <v>44512</v>
      </c>
      <c r="AH89">
        <v>1</v>
      </c>
      <c r="AJ89" s="39" t="s">
        <v>44576</v>
      </c>
      <c r="AK89">
        <v>0</v>
      </c>
      <c r="AM89" s="39" t="s">
        <v>44507</v>
      </c>
      <c r="AN89">
        <v>1</v>
      </c>
      <c r="AP89" s="39" t="s">
        <v>44524</v>
      </c>
      <c r="AQ89">
        <v>0</v>
      </c>
      <c r="AS89" s="39" t="s">
        <v>44516</v>
      </c>
      <c r="AT89">
        <v>0</v>
      </c>
    </row>
    <row r="90" spans="1:46" x14ac:dyDescent="0.3">
      <c r="A90">
        <v>89</v>
      </c>
      <c r="B90" s="1">
        <v>45905.38003472222</v>
      </c>
      <c r="C90" s="1">
        <v>45905.384872685187</v>
      </c>
      <c r="D90" s="39" t="s">
        <v>3085</v>
      </c>
      <c r="E90" s="39" t="s">
        <v>3086</v>
      </c>
      <c r="F90">
        <v>5</v>
      </c>
      <c r="I90" s="39" t="s">
        <v>3087</v>
      </c>
      <c r="J90">
        <v>0</v>
      </c>
      <c r="L90">
        <v>9</v>
      </c>
      <c r="M90">
        <v>0</v>
      </c>
      <c r="O90">
        <v>13</v>
      </c>
      <c r="P90">
        <v>0</v>
      </c>
      <c r="R90" s="39" t="s">
        <v>44494</v>
      </c>
      <c r="S90">
        <v>1</v>
      </c>
      <c r="U90" s="39" t="s">
        <v>44495</v>
      </c>
      <c r="V90">
        <v>0</v>
      </c>
      <c r="X90" s="39" t="s">
        <v>44496</v>
      </c>
      <c r="Y90">
        <v>1</v>
      </c>
      <c r="AA90" s="39" t="s">
        <v>44497</v>
      </c>
      <c r="AB90">
        <v>1</v>
      </c>
      <c r="AD90" s="39" t="s">
        <v>44498</v>
      </c>
      <c r="AE90">
        <v>1</v>
      </c>
      <c r="AG90" s="39" t="s">
        <v>44558</v>
      </c>
      <c r="AH90">
        <v>0</v>
      </c>
      <c r="AJ90" s="39" t="s">
        <v>44500</v>
      </c>
      <c r="AK90">
        <v>0</v>
      </c>
      <c r="AM90" s="39" t="s">
        <v>44507</v>
      </c>
      <c r="AN90">
        <v>1</v>
      </c>
      <c r="AP90" s="39" t="s">
        <v>44514</v>
      </c>
      <c r="AQ90">
        <v>0</v>
      </c>
      <c r="AS90" s="39" t="s">
        <v>44509</v>
      </c>
      <c r="AT90">
        <v>0</v>
      </c>
    </row>
    <row r="91" spans="1:46" x14ac:dyDescent="0.3">
      <c r="A91">
        <v>90</v>
      </c>
      <c r="B91" s="1">
        <v>45905.377581018518</v>
      </c>
      <c r="C91" s="1">
        <v>45905.385023148148</v>
      </c>
      <c r="D91" s="39" t="s">
        <v>3831</v>
      </c>
      <c r="E91" s="39" t="s">
        <v>3832</v>
      </c>
      <c r="F91">
        <v>6</v>
      </c>
      <c r="I91" s="39" t="s">
        <v>3832</v>
      </c>
      <c r="J91">
        <v>0</v>
      </c>
      <c r="L91">
        <v>9</v>
      </c>
      <c r="M91">
        <v>0</v>
      </c>
      <c r="O91">
        <v>23</v>
      </c>
      <c r="P91">
        <v>0</v>
      </c>
      <c r="R91" s="39" t="s">
        <v>44494</v>
      </c>
      <c r="S91">
        <v>1</v>
      </c>
      <c r="U91" s="39" t="s">
        <v>44495</v>
      </c>
      <c r="V91">
        <v>0</v>
      </c>
      <c r="X91" s="39" t="s">
        <v>44496</v>
      </c>
      <c r="Y91">
        <v>1</v>
      </c>
      <c r="AA91" s="39" t="s">
        <v>44497</v>
      </c>
      <c r="AB91">
        <v>1</v>
      </c>
      <c r="AD91" s="39" t="s">
        <v>44498</v>
      </c>
      <c r="AE91">
        <v>1</v>
      </c>
      <c r="AG91" s="39" t="s">
        <v>44512</v>
      </c>
      <c r="AH91">
        <v>1</v>
      </c>
      <c r="AJ91" s="39" t="s">
        <v>44576</v>
      </c>
      <c r="AK91">
        <v>0</v>
      </c>
      <c r="AM91" s="39" t="s">
        <v>44507</v>
      </c>
      <c r="AN91">
        <v>1</v>
      </c>
      <c r="AP91" s="39" t="s">
        <v>44524</v>
      </c>
      <c r="AQ91">
        <v>0</v>
      </c>
      <c r="AS91" s="39" t="s">
        <v>44516</v>
      </c>
      <c r="AT91">
        <v>0</v>
      </c>
    </row>
    <row r="92" spans="1:46" x14ac:dyDescent="0.3">
      <c r="A92">
        <v>91</v>
      </c>
      <c r="B92" s="1">
        <v>45905.38144675926</v>
      </c>
      <c r="C92" s="1">
        <v>45905.385370370372</v>
      </c>
      <c r="D92" s="39" t="s">
        <v>5721</v>
      </c>
      <c r="E92" s="39" t="s">
        <v>5722</v>
      </c>
      <c r="F92">
        <v>4</v>
      </c>
      <c r="I92" s="39" t="s">
        <v>5722</v>
      </c>
      <c r="J92">
        <v>0</v>
      </c>
      <c r="L92">
        <v>9</v>
      </c>
      <c r="M92">
        <v>0</v>
      </c>
      <c r="O92">
        <v>10</v>
      </c>
      <c r="P92">
        <v>0</v>
      </c>
      <c r="R92" s="39" t="s">
        <v>44562</v>
      </c>
      <c r="S92">
        <v>0</v>
      </c>
      <c r="U92" s="39" t="s">
        <v>44520</v>
      </c>
      <c r="V92">
        <v>0</v>
      </c>
      <c r="X92" s="39" t="s">
        <v>44496</v>
      </c>
      <c r="Y92">
        <v>1</v>
      </c>
      <c r="AA92" s="39" t="s">
        <v>44497</v>
      </c>
      <c r="AB92">
        <v>1</v>
      </c>
      <c r="AD92" s="39" t="s">
        <v>44543</v>
      </c>
      <c r="AE92">
        <v>0</v>
      </c>
      <c r="AG92" s="39" t="s">
        <v>44512</v>
      </c>
      <c r="AH92">
        <v>1</v>
      </c>
      <c r="AJ92" s="39" t="s">
        <v>44500</v>
      </c>
      <c r="AK92">
        <v>0</v>
      </c>
      <c r="AM92" s="39" t="s">
        <v>44507</v>
      </c>
      <c r="AN92">
        <v>1</v>
      </c>
      <c r="AP92" s="39" t="s">
        <v>44514</v>
      </c>
      <c r="AQ92">
        <v>0</v>
      </c>
      <c r="AS92" s="39" t="s">
        <v>44516</v>
      </c>
      <c r="AT92">
        <v>0</v>
      </c>
    </row>
    <row r="93" spans="1:46" x14ac:dyDescent="0.3">
      <c r="A93">
        <v>92</v>
      </c>
      <c r="B93" s="1">
        <v>45905.377754629626</v>
      </c>
      <c r="C93" s="1">
        <v>45905.385381944441</v>
      </c>
      <c r="D93" s="39" t="s">
        <v>3820</v>
      </c>
      <c r="E93" s="39" t="s">
        <v>3821</v>
      </c>
      <c r="F93">
        <v>5</v>
      </c>
      <c r="I93" s="39" t="s">
        <v>3822</v>
      </c>
      <c r="J93">
        <v>0</v>
      </c>
      <c r="L93">
        <v>9</v>
      </c>
      <c r="M93">
        <v>0</v>
      </c>
      <c r="O93">
        <v>4</v>
      </c>
      <c r="P93">
        <v>0</v>
      </c>
      <c r="R93" s="39" t="s">
        <v>44494</v>
      </c>
      <c r="S93">
        <v>1</v>
      </c>
      <c r="U93" s="39" t="s">
        <v>44495</v>
      </c>
      <c r="V93">
        <v>0</v>
      </c>
      <c r="X93" s="39" t="s">
        <v>44496</v>
      </c>
      <c r="Y93">
        <v>1</v>
      </c>
      <c r="AA93" s="39" t="s">
        <v>44497</v>
      </c>
      <c r="AB93">
        <v>1</v>
      </c>
      <c r="AD93" s="39" t="s">
        <v>44498</v>
      </c>
      <c r="AE93">
        <v>1</v>
      </c>
      <c r="AG93" s="39" t="s">
        <v>44538</v>
      </c>
      <c r="AH93">
        <v>0</v>
      </c>
      <c r="AJ93" s="39" t="s">
        <v>44500</v>
      </c>
      <c r="AK93">
        <v>0</v>
      </c>
      <c r="AM93" s="39" t="s">
        <v>44507</v>
      </c>
      <c r="AN93">
        <v>1</v>
      </c>
      <c r="AP93" s="39" t="s">
        <v>44514</v>
      </c>
      <c r="AQ93">
        <v>0</v>
      </c>
      <c r="AS93" s="39" t="s">
        <v>44516</v>
      </c>
      <c r="AT93">
        <v>0</v>
      </c>
    </row>
    <row r="94" spans="1:46" x14ac:dyDescent="0.3">
      <c r="A94">
        <v>93</v>
      </c>
      <c r="B94" s="1">
        <v>45905.381967592592</v>
      </c>
      <c r="C94" s="1">
        <v>45905.385439814818</v>
      </c>
      <c r="D94" s="39" t="s">
        <v>4749</v>
      </c>
      <c r="E94" s="39" t="s">
        <v>4750</v>
      </c>
      <c r="F94">
        <v>5</v>
      </c>
      <c r="I94" s="39" t="s">
        <v>4750</v>
      </c>
      <c r="J94">
        <v>0</v>
      </c>
      <c r="L94">
        <v>9</v>
      </c>
      <c r="M94">
        <v>0</v>
      </c>
      <c r="O94">
        <v>11</v>
      </c>
      <c r="P94">
        <v>0</v>
      </c>
      <c r="R94" s="39" t="s">
        <v>44562</v>
      </c>
      <c r="S94">
        <v>0</v>
      </c>
      <c r="U94" s="39" t="s">
        <v>44531</v>
      </c>
      <c r="V94">
        <v>1</v>
      </c>
      <c r="X94" s="39" t="s">
        <v>44496</v>
      </c>
      <c r="Y94">
        <v>1</v>
      </c>
      <c r="AA94" s="39" t="s">
        <v>44497</v>
      </c>
      <c r="AB94">
        <v>1</v>
      </c>
      <c r="AD94" s="39" t="s">
        <v>44525</v>
      </c>
      <c r="AE94">
        <v>0</v>
      </c>
      <c r="AG94" s="39" t="s">
        <v>44512</v>
      </c>
      <c r="AH94">
        <v>1</v>
      </c>
      <c r="AJ94" s="39" t="s">
        <v>44500</v>
      </c>
      <c r="AK94">
        <v>0</v>
      </c>
      <c r="AM94" s="39" t="s">
        <v>44507</v>
      </c>
      <c r="AN94">
        <v>1</v>
      </c>
      <c r="AP94" s="39" t="s">
        <v>44514</v>
      </c>
      <c r="AQ94">
        <v>0</v>
      </c>
      <c r="AS94" s="39" t="s">
        <v>44516</v>
      </c>
      <c r="AT94">
        <v>0</v>
      </c>
    </row>
    <row r="95" spans="1:46" x14ac:dyDescent="0.3">
      <c r="A95">
        <v>94</v>
      </c>
      <c r="B95" s="1">
        <v>45905.38386574074</v>
      </c>
      <c r="C95" s="1">
        <v>45905.386388888888</v>
      </c>
      <c r="D95" s="39" t="s">
        <v>3927</v>
      </c>
      <c r="E95" s="39" t="s">
        <v>3928</v>
      </c>
      <c r="F95">
        <v>4</v>
      </c>
      <c r="I95" s="39" t="s">
        <v>14234</v>
      </c>
      <c r="J95">
        <v>0</v>
      </c>
      <c r="L95">
        <v>6</v>
      </c>
      <c r="M95">
        <v>0</v>
      </c>
      <c r="O95">
        <v>35</v>
      </c>
      <c r="P95">
        <v>0</v>
      </c>
      <c r="R95" s="39" t="s">
        <v>44535</v>
      </c>
      <c r="S95">
        <v>0</v>
      </c>
      <c r="U95" s="39" t="s">
        <v>44520</v>
      </c>
      <c r="V95">
        <v>0</v>
      </c>
      <c r="X95" s="39" t="s">
        <v>44496</v>
      </c>
      <c r="Y95">
        <v>1</v>
      </c>
      <c r="AA95" s="39" t="s">
        <v>44497</v>
      </c>
      <c r="AB95">
        <v>1</v>
      </c>
      <c r="AD95" s="39" t="s">
        <v>44498</v>
      </c>
      <c r="AE95">
        <v>1</v>
      </c>
      <c r="AG95" s="39" t="s">
        <v>44505</v>
      </c>
      <c r="AH95">
        <v>0</v>
      </c>
      <c r="AJ95" s="39" t="s">
        <v>44506</v>
      </c>
      <c r="AK95">
        <v>0</v>
      </c>
      <c r="AM95" s="39" t="s">
        <v>44507</v>
      </c>
      <c r="AN95">
        <v>1</v>
      </c>
      <c r="AP95" s="39" t="s">
        <v>44521</v>
      </c>
      <c r="AQ95">
        <v>0</v>
      </c>
      <c r="AS95" s="39" t="s">
        <v>44577</v>
      </c>
      <c r="AT95">
        <v>0</v>
      </c>
    </row>
    <row r="96" spans="1:46" x14ac:dyDescent="0.3">
      <c r="A96">
        <v>95</v>
      </c>
      <c r="B96" s="1">
        <v>45905.377743055556</v>
      </c>
      <c r="C96" s="1">
        <v>45905.387372685182</v>
      </c>
      <c r="D96" s="39" t="s">
        <v>3018</v>
      </c>
      <c r="E96" s="39" t="s">
        <v>3019</v>
      </c>
      <c r="F96">
        <v>6</v>
      </c>
      <c r="I96" s="39" t="s">
        <v>3019</v>
      </c>
      <c r="J96">
        <v>0</v>
      </c>
      <c r="L96">
        <v>9</v>
      </c>
      <c r="M96">
        <v>0</v>
      </c>
      <c r="O96">
        <v>6</v>
      </c>
      <c r="P96">
        <v>0</v>
      </c>
      <c r="R96" s="39" t="s">
        <v>44494</v>
      </c>
      <c r="S96">
        <v>1</v>
      </c>
      <c r="U96" s="39" t="s">
        <v>44511</v>
      </c>
      <c r="V96">
        <v>0</v>
      </c>
      <c r="X96" s="39" t="s">
        <v>44517</v>
      </c>
      <c r="Y96">
        <v>0</v>
      </c>
      <c r="AA96" s="39" t="s">
        <v>44497</v>
      </c>
      <c r="AB96">
        <v>1</v>
      </c>
      <c r="AD96" s="39" t="s">
        <v>44498</v>
      </c>
      <c r="AE96">
        <v>1</v>
      </c>
      <c r="AG96" s="39" t="s">
        <v>44512</v>
      </c>
      <c r="AH96">
        <v>1</v>
      </c>
      <c r="AJ96" s="39" t="s">
        <v>44544</v>
      </c>
      <c r="AK96">
        <v>1</v>
      </c>
      <c r="AM96" s="39" t="s">
        <v>44507</v>
      </c>
      <c r="AN96">
        <v>1</v>
      </c>
      <c r="AP96" s="39" t="s">
        <v>44514</v>
      </c>
      <c r="AQ96">
        <v>0</v>
      </c>
      <c r="AS96" s="39" t="s">
        <v>44516</v>
      </c>
      <c r="AT96">
        <v>0</v>
      </c>
    </row>
    <row r="97" spans="1:46" x14ac:dyDescent="0.3">
      <c r="A97">
        <v>96</v>
      </c>
      <c r="B97" s="1">
        <v>45905.376944444448</v>
      </c>
      <c r="C97" s="1">
        <v>45905.388020833336</v>
      </c>
      <c r="D97" s="39" t="s">
        <v>1930</v>
      </c>
      <c r="E97" s="39" t="s">
        <v>1931</v>
      </c>
      <c r="F97">
        <v>4</v>
      </c>
      <c r="I97" s="39" t="s">
        <v>1932</v>
      </c>
      <c r="J97">
        <v>0</v>
      </c>
      <c r="L97">
        <v>9</v>
      </c>
      <c r="M97">
        <v>0</v>
      </c>
      <c r="O97">
        <v>1</v>
      </c>
      <c r="P97">
        <v>0</v>
      </c>
      <c r="R97" s="39" t="s">
        <v>44510</v>
      </c>
      <c r="S97">
        <v>0</v>
      </c>
      <c r="U97" s="39" t="s">
        <v>44527</v>
      </c>
      <c r="V97">
        <v>0</v>
      </c>
      <c r="X97" s="39" t="s">
        <v>44496</v>
      </c>
      <c r="Y97">
        <v>1</v>
      </c>
      <c r="AA97" s="39" t="s">
        <v>44497</v>
      </c>
      <c r="AB97">
        <v>1</v>
      </c>
      <c r="AD97" s="39" t="s">
        <v>44498</v>
      </c>
      <c r="AE97">
        <v>1</v>
      </c>
      <c r="AG97" s="39" t="s">
        <v>44538</v>
      </c>
      <c r="AH97">
        <v>0</v>
      </c>
      <c r="AJ97" s="39" t="s">
        <v>44500</v>
      </c>
      <c r="AK97">
        <v>0</v>
      </c>
      <c r="AM97" s="39" t="s">
        <v>44578</v>
      </c>
      <c r="AN97">
        <v>0</v>
      </c>
      <c r="AP97" s="39" t="s">
        <v>44534</v>
      </c>
      <c r="AQ97">
        <v>0</v>
      </c>
      <c r="AS97" s="39" t="s">
        <v>44503</v>
      </c>
      <c r="AT97">
        <v>1</v>
      </c>
    </row>
    <row r="98" spans="1:46" x14ac:dyDescent="0.3">
      <c r="A98">
        <v>97</v>
      </c>
      <c r="B98" s="1">
        <v>45905.383761574078</v>
      </c>
      <c r="C98" s="1">
        <v>45905.388287037036</v>
      </c>
      <c r="D98" s="39" t="s">
        <v>4072</v>
      </c>
      <c r="E98" s="39" t="s">
        <v>4073</v>
      </c>
      <c r="F98">
        <v>5</v>
      </c>
      <c r="I98" s="39" t="s">
        <v>4074</v>
      </c>
      <c r="J98">
        <v>0</v>
      </c>
      <c r="L98">
        <v>6</v>
      </c>
      <c r="M98">
        <v>0</v>
      </c>
      <c r="O98">
        <v>10</v>
      </c>
      <c r="P98">
        <v>0</v>
      </c>
      <c r="R98" s="39" t="s">
        <v>44494</v>
      </c>
      <c r="S98">
        <v>1</v>
      </c>
      <c r="U98" s="39" t="s">
        <v>44579</v>
      </c>
      <c r="V98">
        <v>0</v>
      </c>
      <c r="X98" s="39" t="s">
        <v>44496</v>
      </c>
      <c r="Y98">
        <v>1</v>
      </c>
      <c r="AA98" s="39" t="s">
        <v>44497</v>
      </c>
      <c r="AB98">
        <v>1</v>
      </c>
      <c r="AD98" s="39" t="s">
        <v>44543</v>
      </c>
      <c r="AE98">
        <v>0</v>
      </c>
      <c r="AG98" s="39" t="s">
        <v>44512</v>
      </c>
      <c r="AH98">
        <v>1</v>
      </c>
      <c r="AJ98" s="39" t="s">
        <v>44576</v>
      </c>
      <c r="AK98">
        <v>0</v>
      </c>
      <c r="AM98" s="39" t="s">
        <v>44580</v>
      </c>
      <c r="AN98">
        <v>0</v>
      </c>
      <c r="AP98" s="39" t="s">
        <v>44581</v>
      </c>
      <c r="AQ98">
        <v>1</v>
      </c>
      <c r="AS98" s="39" t="s">
        <v>44555</v>
      </c>
      <c r="AT98">
        <v>0</v>
      </c>
    </row>
    <row r="99" spans="1:46" x14ac:dyDescent="0.3">
      <c r="A99">
        <v>98</v>
      </c>
      <c r="B99" s="1">
        <v>45905.376620370371</v>
      </c>
      <c r="C99" s="1">
        <v>45905.388599537036</v>
      </c>
      <c r="D99" s="39" t="s">
        <v>1943</v>
      </c>
      <c r="E99" s="39" t="s">
        <v>1944</v>
      </c>
      <c r="F99">
        <v>6</v>
      </c>
      <c r="I99" s="39" t="s">
        <v>1945</v>
      </c>
      <c r="J99">
        <v>0</v>
      </c>
      <c r="L99">
        <v>9</v>
      </c>
      <c r="M99">
        <v>0</v>
      </c>
      <c r="O99">
        <v>34</v>
      </c>
      <c r="P99">
        <v>0</v>
      </c>
      <c r="R99" s="39" t="s">
        <v>44510</v>
      </c>
      <c r="S99">
        <v>0</v>
      </c>
      <c r="U99" s="39" t="s">
        <v>44527</v>
      </c>
      <c r="V99">
        <v>0</v>
      </c>
      <c r="X99" s="39" t="s">
        <v>44496</v>
      </c>
      <c r="Y99">
        <v>1</v>
      </c>
      <c r="AA99" s="39" t="s">
        <v>44497</v>
      </c>
      <c r="AB99">
        <v>1</v>
      </c>
      <c r="AD99" s="39" t="s">
        <v>44498</v>
      </c>
      <c r="AE99">
        <v>1</v>
      </c>
      <c r="AG99" s="39" t="s">
        <v>44523</v>
      </c>
      <c r="AH99">
        <v>1</v>
      </c>
      <c r="AJ99" s="39" t="s">
        <v>44500</v>
      </c>
      <c r="AK99">
        <v>0</v>
      </c>
      <c r="AM99" s="39" t="s">
        <v>44507</v>
      </c>
      <c r="AN99">
        <v>1</v>
      </c>
      <c r="AP99" s="39" t="s">
        <v>44521</v>
      </c>
      <c r="AQ99">
        <v>0</v>
      </c>
      <c r="AS99" s="39" t="s">
        <v>44503</v>
      </c>
      <c r="AT99">
        <v>1</v>
      </c>
    </row>
    <row r="100" spans="1:46" x14ac:dyDescent="0.3">
      <c r="A100">
        <v>99</v>
      </c>
      <c r="B100" s="1">
        <v>45905.377349537041</v>
      </c>
      <c r="C100" s="1">
        <v>45905.388657407406</v>
      </c>
      <c r="D100" s="39" t="s">
        <v>1954</v>
      </c>
      <c r="E100" s="39" t="s">
        <v>1955</v>
      </c>
      <c r="F100">
        <v>5</v>
      </c>
      <c r="I100" s="39" t="s">
        <v>1955</v>
      </c>
      <c r="J100">
        <v>0</v>
      </c>
      <c r="L100">
        <v>9</v>
      </c>
      <c r="M100">
        <v>0</v>
      </c>
      <c r="O100">
        <v>21</v>
      </c>
      <c r="P100">
        <v>0</v>
      </c>
      <c r="R100" s="39" t="s">
        <v>44494</v>
      </c>
      <c r="S100">
        <v>1</v>
      </c>
      <c r="U100" s="39" t="s">
        <v>44495</v>
      </c>
      <c r="V100">
        <v>0</v>
      </c>
      <c r="X100" s="39" t="s">
        <v>44517</v>
      </c>
      <c r="Y100">
        <v>0</v>
      </c>
      <c r="AA100" s="39" t="s">
        <v>44497</v>
      </c>
      <c r="AB100">
        <v>1</v>
      </c>
      <c r="AD100" s="39" t="s">
        <v>44498</v>
      </c>
      <c r="AE100">
        <v>1</v>
      </c>
      <c r="AG100" s="39" t="s">
        <v>44523</v>
      </c>
      <c r="AH100">
        <v>1</v>
      </c>
      <c r="AJ100" s="39" t="s">
        <v>44582</v>
      </c>
      <c r="AK100">
        <v>0</v>
      </c>
      <c r="AM100" s="39" t="s">
        <v>44507</v>
      </c>
      <c r="AN100">
        <v>1</v>
      </c>
      <c r="AP100" s="39" t="s">
        <v>44514</v>
      </c>
      <c r="AQ100">
        <v>0</v>
      </c>
      <c r="AS100" s="39" t="s">
        <v>44509</v>
      </c>
      <c r="AT100">
        <v>0</v>
      </c>
    </row>
    <row r="101" spans="1:46" x14ac:dyDescent="0.3">
      <c r="A101">
        <v>100</v>
      </c>
      <c r="B101" s="1">
        <v>45905.376215277778</v>
      </c>
      <c r="C101" s="1">
        <v>45905.388854166667</v>
      </c>
      <c r="D101" s="39" t="s">
        <v>1919</v>
      </c>
      <c r="E101" s="39" t="s">
        <v>1920</v>
      </c>
      <c r="F101">
        <v>4</v>
      </c>
      <c r="I101" s="39" t="s">
        <v>1920</v>
      </c>
      <c r="J101">
        <v>0</v>
      </c>
      <c r="L101">
        <v>9</v>
      </c>
      <c r="M101">
        <v>0</v>
      </c>
      <c r="O101">
        <v>20</v>
      </c>
      <c r="P101">
        <v>0</v>
      </c>
      <c r="R101" s="39" t="s">
        <v>44510</v>
      </c>
      <c r="S101">
        <v>0</v>
      </c>
      <c r="U101" s="39" t="s">
        <v>44520</v>
      </c>
      <c r="V101">
        <v>0</v>
      </c>
      <c r="X101" s="39" t="s">
        <v>44496</v>
      </c>
      <c r="Y101">
        <v>1</v>
      </c>
      <c r="AA101" s="39" t="s">
        <v>44497</v>
      </c>
      <c r="AB101">
        <v>1</v>
      </c>
      <c r="AD101" s="39" t="s">
        <v>44498</v>
      </c>
      <c r="AE101">
        <v>1</v>
      </c>
      <c r="AG101" s="39" t="s">
        <v>44538</v>
      </c>
      <c r="AH101">
        <v>0</v>
      </c>
      <c r="AJ101" s="39" t="s">
        <v>44583</v>
      </c>
      <c r="AK101">
        <v>0</v>
      </c>
      <c r="AM101" s="39" t="s">
        <v>44578</v>
      </c>
      <c r="AN101">
        <v>0</v>
      </c>
      <c r="AP101" s="39" t="s">
        <v>44524</v>
      </c>
      <c r="AQ101">
        <v>0</v>
      </c>
      <c r="AS101" s="39" t="s">
        <v>44503</v>
      </c>
      <c r="AT101">
        <v>1</v>
      </c>
    </row>
    <row r="102" spans="1:46" x14ac:dyDescent="0.3">
      <c r="A102">
        <v>101</v>
      </c>
      <c r="B102" s="1">
        <v>45905.383680555555</v>
      </c>
      <c r="C102" s="1">
        <v>45905.389050925929</v>
      </c>
      <c r="D102" s="39" t="s">
        <v>4009</v>
      </c>
      <c r="E102" s="39" t="s">
        <v>4010</v>
      </c>
      <c r="F102">
        <v>7</v>
      </c>
      <c r="I102" s="39" t="s">
        <v>4010</v>
      </c>
      <c r="L102">
        <v>6</v>
      </c>
      <c r="O102">
        <v>31</v>
      </c>
      <c r="R102" s="39" t="s">
        <v>44584</v>
      </c>
      <c r="S102">
        <v>1</v>
      </c>
      <c r="U102" s="39" t="s">
        <v>44585</v>
      </c>
      <c r="V102">
        <v>0</v>
      </c>
      <c r="X102" s="39" t="s">
        <v>42876</v>
      </c>
      <c r="Y102">
        <v>1</v>
      </c>
      <c r="AA102" s="39" t="s">
        <v>44586</v>
      </c>
      <c r="AB102">
        <v>1</v>
      </c>
      <c r="AD102" s="39" t="s">
        <v>44587</v>
      </c>
      <c r="AE102">
        <v>1</v>
      </c>
      <c r="AG102" s="39" t="s">
        <v>44588</v>
      </c>
      <c r="AH102">
        <v>1</v>
      </c>
      <c r="AJ102" s="39" t="s">
        <v>44589</v>
      </c>
      <c r="AK102">
        <v>0</v>
      </c>
      <c r="AM102" s="39" t="s">
        <v>44590</v>
      </c>
      <c r="AN102">
        <v>1</v>
      </c>
      <c r="AP102" s="39" t="s">
        <v>44591</v>
      </c>
      <c r="AQ102">
        <v>0</v>
      </c>
      <c r="AS102" s="39" t="s">
        <v>44592</v>
      </c>
      <c r="AT102">
        <v>1</v>
      </c>
    </row>
    <row r="103" spans="1:46" x14ac:dyDescent="0.3">
      <c r="A103">
        <v>102</v>
      </c>
      <c r="B103" s="1">
        <v>45905.387326388889</v>
      </c>
      <c r="C103" s="1">
        <v>45905.389340277776</v>
      </c>
      <c r="D103" s="39" t="s">
        <v>3935</v>
      </c>
      <c r="E103" s="39" t="s">
        <v>3936</v>
      </c>
      <c r="F103">
        <v>7</v>
      </c>
      <c r="I103" s="39" t="s">
        <v>3936</v>
      </c>
      <c r="L103">
        <v>6</v>
      </c>
      <c r="O103">
        <v>14</v>
      </c>
      <c r="R103" s="39" t="s">
        <v>44584</v>
      </c>
      <c r="S103">
        <v>1</v>
      </c>
      <c r="U103" s="39" t="s">
        <v>44585</v>
      </c>
      <c r="V103">
        <v>0</v>
      </c>
      <c r="X103" s="39" t="s">
        <v>42876</v>
      </c>
      <c r="Y103">
        <v>1</v>
      </c>
      <c r="AA103" s="39" t="s">
        <v>44586</v>
      </c>
      <c r="AB103">
        <v>1</v>
      </c>
      <c r="AD103" s="39" t="s">
        <v>44587</v>
      </c>
      <c r="AE103">
        <v>1</v>
      </c>
      <c r="AG103" s="39" t="s">
        <v>44588</v>
      </c>
      <c r="AH103">
        <v>1</v>
      </c>
      <c r="AJ103" s="39" t="s">
        <v>44589</v>
      </c>
      <c r="AK103">
        <v>0</v>
      </c>
      <c r="AM103" s="39" t="s">
        <v>44590</v>
      </c>
      <c r="AN103">
        <v>1</v>
      </c>
      <c r="AP103" s="39" t="s">
        <v>44593</v>
      </c>
      <c r="AQ103">
        <v>0</v>
      </c>
      <c r="AS103" s="39" t="s">
        <v>44592</v>
      </c>
      <c r="AT103">
        <v>1</v>
      </c>
    </row>
    <row r="104" spans="1:46" x14ac:dyDescent="0.3">
      <c r="A104">
        <v>103</v>
      </c>
      <c r="B104" s="1">
        <v>45905.385787037034</v>
      </c>
      <c r="C104" s="1">
        <v>45905.389409722222</v>
      </c>
      <c r="D104" s="39" t="s">
        <v>4544</v>
      </c>
      <c r="E104" s="39" t="s">
        <v>4545</v>
      </c>
      <c r="F104">
        <v>7</v>
      </c>
      <c r="I104" s="39" t="s">
        <v>44594</v>
      </c>
      <c r="L104">
        <v>6</v>
      </c>
      <c r="O104">
        <v>18</v>
      </c>
      <c r="R104" s="39" t="s">
        <v>44584</v>
      </c>
      <c r="S104">
        <v>1</v>
      </c>
      <c r="U104" s="39" t="s">
        <v>44585</v>
      </c>
      <c r="V104">
        <v>0</v>
      </c>
      <c r="X104" s="39" t="s">
        <v>42876</v>
      </c>
      <c r="Y104">
        <v>1</v>
      </c>
      <c r="AA104" s="39" t="s">
        <v>44586</v>
      </c>
      <c r="AB104">
        <v>1</v>
      </c>
      <c r="AD104" s="39" t="s">
        <v>44587</v>
      </c>
      <c r="AE104">
        <v>1</v>
      </c>
      <c r="AG104" s="39" t="s">
        <v>44588</v>
      </c>
      <c r="AH104">
        <v>1</v>
      </c>
      <c r="AJ104" s="39" t="s">
        <v>44589</v>
      </c>
      <c r="AK104">
        <v>0</v>
      </c>
      <c r="AM104" s="39" t="s">
        <v>44590</v>
      </c>
      <c r="AN104">
        <v>1</v>
      </c>
      <c r="AP104" s="39" t="s">
        <v>44595</v>
      </c>
      <c r="AQ104">
        <v>0</v>
      </c>
      <c r="AS104" s="39" t="s">
        <v>44592</v>
      </c>
      <c r="AT104">
        <v>1</v>
      </c>
    </row>
    <row r="105" spans="1:46" x14ac:dyDescent="0.3">
      <c r="A105">
        <v>104</v>
      </c>
      <c r="B105" s="1">
        <v>45905.380671296298</v>
      </c>
      <c r="C105" s="1">
        <v>45905.389710648145</v>
      </c>
      <c r="D105" s="39" t="s">
        <v>3040</v>
      </c>
      <c r="E105" s="39" t="s">
        <v>3041</v>
      </c>
      <c r="F105">
        <v>5</v>
      </c>
      <c r="I105" s="39" t="s">
        <v>3042</v>
      </c>
      <c r="L105">
        <v>9</v>
      </c>
      <c r="O105">
        <v>14</v>
      </c>
      <c r="R105" s="39" t="s">
        <v>44584</v>
      </c>
      <c r="S105">
        <v>1</v>
      </c>
      <c r="U105" s="39" t="s">
        <v>44585</v>
      </c>
      <c r="V105">
        <v>0</v>
      </c>
      <c r="X105" s="39" t="s">
        <v>42876</v>
      </c>
      <c r="Y105">
        <v>1</v>
      </c>
      <c r="AA105" s="39" t="s">
        <v>44586</v>
      </c>
      <c r="AB105">
        <v>1</v>
      </c>
      <c r="AD105" s="39" t="s">
        <v>44587</v>
      </c>
      <c r="AE105">
        <v>1</v>
      </c>
      <c r="AG105" s="39" t="s">
        <v>44596</v>
      </c>
      <c r="AH105">
        <v>0</v>
      </c>
      <c r="AJ105" s="39" t="s">
        <v>44589</v>
      </c>
      <c r="AK105">
        <v>0</v>
      </c>
      <c r="AM105" s="39" t="s">
        <v>44590</v>
      </c>
      <c r="AN105">
        <v>1</v>
      </c>
      <c r="AP105" s="39" t="s">
        <v>44597</v>
      </c>
      <c r="AQ105">
        <v>0</v>
      </c>
      <c r="AS105" s="39" t="s">
        <v>44598</v>
      </c>
      <c r="AT105">
        <v>0</v>
      </c>
    </row>
    <row r="106" spans="1:46" x14ac:dyDescent="0.3">
      <c r="A106">
        <v>105</v>
      </c>
      <c r="B106" s="1">
        <v>45905.38722222222</v>
      </c>
      <c r="C106" s="1">
        <v>45905.390208333331</v>
      </c>
      <c r="D106" s="39" t="s">
        <v>3999</v>
      </c>
      <c r="E106" s="39" t="s">
        <v>4000</v>
      </c>
      <c r="F106">
        <v>2</v>
      </c>
      <c r="I106" s="39" t="s">
        <v>4000</v>
      </c>
      <c r="L106">
        <v>6</v>
      </c>
      <c r="O106">
        <v>17</v>
      </c>
      <c r="R106" s="39" t="s">
        <v>44599</v>
      </c>
      <c r="S106">
        <v>0</v>
      </c>
      <c r="U106" s="39" t="s">
        <v>44600</v>
      </c>
      <c r="V106">
        <v>0</v>
      </c>
      <c r="X106" s="39" t="s">
        <v>43652</v>
      </c>
      <c r="Y106">
        <v>0</v>
      </c>
      <c r="AA106" s="39" t="s">
        <v>42987</v>
      </c>
      <c r="AB106">
        <v>0</v>
      </c>
      <c r="AD106" s="39" t="s">
        <v>44601</v>
      </c>
      <c r="AE106">
        <v>0</v>
      </c>
      <c r="AG106" s="39" t="s">
        <v>44602</v>
      </c>
      <c r="AH106">
        <v>0</v>
      </c>
      <c r="AJ106" s="39" t="s">
        <v>44603</v>
      </c>
      <c r="AK106">
        <v>0</v>
      </c>
      <c r="AM106" s="39" t="s">
        <v>44590</v>
      </c>
      <c r="AN106">
        <v>1</v>
      </c>
      <c r="AP106" s="39" t="s">
        <v>44597</v>
      </c>
      <c r="AQ106">
        <v>0</v>
      </c>
      <c r="AS106" s="39" t="s">
        <v>44592</v>
      </c>
      <c r="AT106">
        <v>1</v>
      </c>
    </row>
    <row r="107" spans="1:46" x14ac:dyDescent="0.3">
      <c r="A107">
        <v>106</v>
      </c>
      <c r="B107" s="1">
        <v>45905.389027777775</v>
      </c>
      <c r="C107" s="1">
        <v>45905.390520833331</v>
      </c>
      <c r="D107" s="39" t="s">
        <v>3846</v>
      </c>
      <c r="E107" s="39" t="s">
        <v>3847</v>
      </c>
      <c r="F107">
        <v>6</v>
      </c>
      <c r="I107" s="39" t="s">
        <v>3847</v>
      </c>
      <c r="L107">
        <v>9</v>
      </c>
      <c r="O107">
        <v>27</v>
      </c>
      <c r="R107" s="39" t="s">
        <v>44584</v>
      </c>
      <c r="S107">
        <v>1</v>
      </c>
      <c r="U107" s="39" t="s">
        <v>44585</v>
      </c>
      <c r="V107">
        <v>0</v>
      </c>
      <c r="X107" s="39" t="s">
        <v>42876</v>
      </c>
      <c r="Y107">
        <v>1</v>
      </c>
      <c r="AA107" s="39" t="s">
        <v>44586</v>
      </c>
      <c r="AB107">
        <v>1</v>
      </c>
      <c r="AD107" s="39" t="s">
        <v>44587</v>
      </c>
      <c r="AE107">
        <v>1</v>
      </c>
      <c r="AG107" s="39" t="s">
        <v>44588</v>
      </c>
      <c r="AH107">
        <v>1</v>
      </c>
      <c r="AJ107" s="39" t="s">
        <v>44589</v>
      </c>
      <c r="AK107">
        <v>0</v>
      </c>
      <c r="AM107" s="39" t="s">
        <v>44590</v>
      </c>
      <c r="AN107">
        <v>1</v>
      </c>
      <c r="AP107" s="39" t="s">
        <v>44595</v>
      </c>
      <c r="AQ107">
        <v>0</v>
      </c>
      <c r="AS107" s="39" t="s">
        <v>44604</v>
      </c>
      <c r="AT107">
        <v>0</v>
      </c>
    </row>
    <row r="108" spans="1:46" x14ac:dyDescent="0.3">
      <c r="A108">
        <v>107</v>
      </c>
      <c r="B108" s="1">
        <v>45905.388425925928</v>
      </c>
      <c r="C108" s="1">
        <v>45905.390590277777</v>
      </c>
      <c r="D108" s="39" t="s">
        <v>3946</v>
      </c>
      <c r="E108" s="39" t="s">
        <v>3947</v>
      </c>
      <c r="F108">
        <v>6</v>
      </c>
      <c r="I108" s="39" t="s">
        <v>12299</v>
      </c>
      <c r="L108">
        <v>6</v>
      </c>
      <c r="O108">
        <v>16</v>
      </c>
      <c r="R108" s="39" t="s">
        <v>44584</v>
      </c>
      <c r="S108">
        <v>1</v>
      </c>
      <c r="U108" s="39" t="s">
        <v>44585</v>
      </c>
      <c r="V108">
        <v>0</v>
      </c>
      <c r="X108" s="39" t="s">
        <v>42876</v>
      </c>
      <c r="Y108">
        <v>1</v>
      </c>
      <c r="AA108" s="39" t="s">
        <v>44586</v>
      </c>
      <c r="AB108">
        <v>1</v>
      </c>
      <c r="AD108" s="39" t="s">
        <v>44587</v>
      </c>
      <c r="AE108">
        <v>1</v>
      </c>
      <c r="AG108" s="39" t="s">
        <v>44605</v>
      </c>
      <c r="AH108">
        <v>0</v>
      </c>
      <c r="AJ108" s="39" t="s">
        <v>44589</v>
      </c>
      <c r="AK108">
        <v>0</v>
      </c>
      <c r="AM108" s="39" t="s">
        <v>44590</v>
      </c>
      <c r="AN108">
        <v>1</v>
      </c>
      <c r="AP108" s="39" t="s">
        <v>44597</v>
      </c>
      <c r="AQ108">
        <v>0</v>
      </c>
      <c r="AS108" s="39" t="s">
        <v>44592</v>
      </c>
      <c r="AT108">
        <v>1</v>
      </c>
    </row>
    <row r="109" spans="1:46" x14ac:dyDescent="0.3">
      <c r="A109">
        <v>108</v>
      </c>
      <c r="B109" s="1">
        <v>45905.388101851851</v>
      </c>
      <c r="C109" s="1">
        <v>45905.392129629632</v>
      </c>
      <c r="D109" s="39" t="s">
        <v>3961</v>
      </c>
      <c r="E109" s="39" t="s">
        <v>3962</v>
      </c>
      <c r="F109">
        <v>2</v>
      </c>
      <c r="I109" s="39" t="s">
        <v>3962</v>
      </c>
      <c r="L109">
        <v>6</v>
      </c>
      <c r="O109">
        <v>1</v>
      </c>
      <c r="R109" s="39" t="s">
        <v>44606</v>
      </c>
      <c r="S109">
        <v>0</v>
      </c>
      <c r="U109" s="39" t="s">
        <v>44585</v>
      </c>
      <c r="V109">
        <v>0</v>
      </c>
      <c r="X109" s="39" t="s">
        <v>43652</v>
      </c>
      <c r="Y109">
        <v>0</v>
      </c>
      <c r="AA109" s="39" t="s">
        <v>44607</v>
      </c>
      <c r="AB109">
        <v>0</v>
      </c>
      <c r="AD109" s="39" t="s">
        <v>44587</v>
      </c>
      <c r="AE109">
        <v>1</v>
      </c>
      <c r="AG109" s="39" t="s">
        <v>44608</v>
      </c>
      <c r="AH109">
        <v>0</v>
      </c>
      <c r="AJ109" s="39" t="s">
        <v>44603</v>
      </c>
      <c r="AK109">
        <v>0</v>
      </c>
      <c r="AM109" s="39" t="s">
        <v>44609</v>
      </c>
      <c r="AN109">
        <v>0</v>
      </c>
      <c r="AP109" s="39" t="s">
        <v>44610</v>
      </c>
      <c r="AQ109">
        <v>0</v>
      </c>
      <c r="AS109" s="39" t="s">
        <v>44592</v>
      </c>
      <c r="AT109">
        <v>1</v>
      </c>
    </row>
    <row r="110" spans="1:46" x14ac:dyDescent="0.3">
      <c r="A110">
        <v>109</v>
      </c>
      <c r="B110" s="1">
        <v>45905.39199074074</v>
      </c>
      <c r="C110" s="1">
        <v>45905.393414351849</v>
      </c>
      <c r="D110" s="39" t="s">
        <v>3951</v>
      </c>
      <c r="E110" s="39" t="s">
        <v>3952</v>
      </c>
      <c r="F110">
        <v>6</v>
      </c>
      <c r="I110" s="39" t="s">
        <v>3953</v>
      </c>
      <c r="L110">
        <v>6</v>
      </c>
      <c r="O110">
        <v>29</v>
      </c>
      <c r="R110" s="39" t="s">
        <v>44584</v>
      </c>
      <c r="S110">
        <v>1</v>
      </c>
      <c r="U110" s="39" t="s">
        <v>44585</v>
      </c>
      <c r="V110">
        <v>0</v>
      </c>
      <c r="X110" s="39" t="s">
        <v>42876</v>
      </c>
      <c r="Y110">
        <v>1</v>
      </c>
      <c r="AA110" s="39" t="s">
        <v>44586</v>
      </c>
      <c r="AB110">
        <v>1</v>
      </c>
      <c r="AD110" s="39" t="s">
        <v>44587</v>
      </c>
      <c r="AE110">
        <v>1</v>
      </c>
      <c r="AG110" s="39" t="s">
        <v>44605</v>
      </c>
      <c r="AH110">
        <v>0</v>
      </c>
      <c r="AJ110" s="39" t="s">
        <v>44589</v>
      </c>
      <c r="AK110">
        <v>0</v>
      </c>
      <c r="AM110" s="39" t="s">
        <v>44590</v>
      </c>
      <c r="AN110">
        <v>1</v>
      </c>
      <c r="AP110" s="39" t="s">
        <v>44597</v>
      </c>
      <c r="AQ110">
        <v>0</v>
      </c>
      <c r="AS110" s="39" t="s">
        <v>44592</v>
      </c>
      <c r="AT110">
        <v>1</v>
      </c>
    </row>
    <row r="111" spans="1:46" x14ac:dyDescent="0.3">
      <c r="A111">
        <v>110</v>
      </c>
      <c r="B111" s="1">
        <v>45905.390486111108</v>
      </c>
      <c r="C111" s="1">
        <v>45905.393831018519</v>
      </c>
      <c r="D111" s="39" t="s">
        <v>3870</v>
      </c>
      <c r="E111" s="39" t="s">
        <v>3871</v>
      </c>
      <c r="F111">
        <v>4</v>
      </c>
      <c r="I111" s="39" t="s">
        <v>32133</v>
      </c>
      <c r="L111">
        <v>6</v>
      </c>
      <c r="O111">
        <v>4</v>
      </c>
      <c r="R111" s="39" t="s">
        <v>44611</v>
      </c>
      <c r="S111">
        <v>0</v>
      </c>
      <c r="U111" s="39" t="s">
        <v>44585</v>
      </c>
      <c r="V111">
        <v>0</v>
      </c>
      <c r="X111" s="39" t="s">
        <v>42876</v>
      </c>
      <c r="Y111">
        <v>1</v>
      </c>
      <c r="AA111" s="39" t="s">
        <v>44586</v>
      </c>
      <c r="AB111">
        <v>1</v>
      </c>
      <c r="AD111" s="39" t="s">
        <v>44587</v>
      </c>
      <c r="AE111">
        <v>1</v>
      </c>
      <c r="AG111" s="39" t="s">
        <v>44612</v>
      </c>
      <c r="AH111">
        <v>0</v>
      </c>
      <c r="AJ111" s="39" t="s">
        <v>44589</v>
      </c>
      <c r="AK111">
        <v>0</v>
      </c>
      <c r="AM111" s="39" t="s">
        <v>44590</v>
      </c>
      <c r="AN111">
        <v>1</v>
      </c>
      <c r="AP111" s="39" t="s">
        <v>44613</v>
      </c>
      <c r="AQ111">
        <v>0</v>
      </c>
      <c r="AS111" s="39" t="s">
        <v>44614</v>
      </c>
      <c r="AT111">
        <v>0</v>
      </c>
    </row>
    <row r="112" spans="1:46" x14ac:dyDescent="0.3">
      <c r="A112">
        <v>111</v>
      </c>
      <c r="B112" s="1">
        <v>45905.393564814818</v>
      </c>
      <c r="C112" s="1">
        <v>45905.394108796296</v>
      </c>
      <c r="D112" s="39" t="s">
        <v>4178</v>
      </c>
      <c r="E112" s="39" t="s">
        <v>4179</v>
      </c>
      <c r="F112">
        <v>2</v>
      </c>
      <c r="I112" s="39" t="s">
        <v>4180</v>
      </c>
      <c r="L112">
        <v>6</v>
      </c>
      <c r="O112">
        <v>2</v>
      </c>
      <c r="R112" s="39" t="s">
        <v>44599</v>
      </c>
      <c r="S112">
        <v>0</v>
      </c>
      <c r="U112" s="39" t="s">
        <v>44600</v>
      </c>
      <c r="V112">
        <v>0</v>
      </c>
      <c r="X112" s="39" t="s">
        <v>43652</v>
      </c>
      <c r="Y112">
        <v>0</v>
      </c>
      <c r="AA112" s="39" t="s">
        <v>43101</v>
      </c>
      <c r="AB112">
        <v>0</v>
      </c>
      <c r="AD112" s="39" t="s">
        <v>44587</v>
      </c>
      <c r="AE112">
        <v>1</v>
      </c>
      <c r="AG112" s="39" t="s">
        <v>44608</v>
      </c>
      <c r="AH112">
        <v>0</v>
      </c>
      <c r="AJ112" s="39" t="s">
        <v>44615</v>
      </c>
      <c r="AK112">
        <v>0</v>
      </c>
      <c r="AM112" s="39" t="s">
        <v>44616</v>
      </c>
      <c r="AN112">
        <v>0</v>
      </c>
      <c r="AP112" s="39" t="s">
        <v>44617</v>
      </c>
      <c r="AQ112">
        <v>0</v>
      </c>
      <c r="AS112" s="39" t="s">
        <v>44592</v>
      </c>
      <c r="AT112">
        <v>1</v>
      </c>
    </row>
    <row r="113" spans="1:46" x14ac:dyDescent="0.3">
      <c r="A113">
        <v>112</v>
      </c>
      <c r="B113" s="1">
        <v>45905.390636574077</v>
      </c>
      <c r="C113" s="1">
        <v>45905.394918981481</v>
      </c>
      <c r="D113" s="39" t="s">
        <v>3404</v>
      </c>
      <c r="E113" s="39" t="s">
        <v>3405</v>
      </c>
      <c r="F113">
        <v>6</v>
      </c>
      <c r="I113" s="39" t="s">
        <v>44618</v>
      </c>
      <c r="L113">
        <v>9</v>
      </c>
      <c r="O113">
        <v>22</v>
      </c>
      <c r="R113" s="39" t="s">
        <v>44584</v>
      </c>
      <c r="S113">
        <v>1</v>
      </c>
      <c r="U113" s="39" t="s">
        <v>44619</v>
      </c>
      <c r="V113">
        <v>0</v>
      </c>
      <c r="X113" s="39" t="s">
        <v>42950</v>
      </c>
      <c r="Y113">
        <v>0</v>
      </c>
      <c r="AA113" s="39" t="s">
        <v>44586</v>
      </c>
      <c r="AB113">
        <v>1</v>
      </c>
      <c r="AD113" s="39" t="s">
        <v>44587</v>
      </c>
      <c r="AE113">
        <v>1</v>
      </c>
      <c r="AG113" s="39" t="s">
        <v>44588</v>
      </c>
      <c r="AH113">
        <v>1</v>
      </c>
      <c r="AJ113" s="39" t="s">
        <v>44620</v>
      </c>
      <c r="AK113">
        <v>1</v>
      </c>
      <c r="AM113" s="39" t="s">
        <v>44590</v>
      </c>
      <c r="AN113">
        <v>1</v>
      </c>
      <c r="AP113" s="39" t="s">
        <v>44621</v>
      </c>
      <c r="AQ113">
        <v>0</v>
      </c>
      <c r="AS113" s="39" t="s">
        <v>44598</v>
      </c>
      <c r="AT113">
        <v>0</v>
      </c>
    </row>
    <row r="114" spans="1:46" x14ac:dyDescent="0.3">
      <c r="A114">
        <v>113</v>
      </c>
      <c r="B114" s="1">
        <v>45905.376435185186</v>
      </c>
      <c r="C114" s="1">
        <v>45905.395300925928</v>
      </c>
      <c r="D114" s="39" t="s">
        <v>3077</v>
      </c>
      <c r="E114" s="39" t="s">
        <v>3078</v>
      </c>
      <c r="F114">
        <v>4</v>
      </c>
      <c r="I114" s="39" t="s">
        <v>3079</v>
      </c>
      <c r="L114">
        <v>9</v>
      </c>
      <c r="O114">
        <v>36</v>
      </c>
      <c r="R114" s="39" t="s">
        <v>44584</v>
      </c>
      <c r="S114">
        <v>1</v>
      </c>
      <c r="U114" s="39" t="s">
        <v>44622</v>
      </c>
      <c r="V114">
        <v>0</v>
      </c>
      <c r="X114" s="39" t="s">
        <v>42876</v>
      </c>
      <c r="Y114">
        <v>1</v>
      </c>
      <c r="AA114" s="39" t="s">
        <v>44586</v>
      </c>
      <c r="AB114">
        <v>1</v>
      </c>
      <c r="AD114" s="39" t="s">
        <v>44601</v>
      </c>
      <c r="AE114">
        <v>0</v>
      </c>
      <c r="AG114" s="39" t="s">
        <v>44605</v>
      </c>
      <c r="AH114">
        <v>0</v>
      </c>
      <c r="AJ114" s="39" t="s">
        <v>44589</v>
      </c>
      <c r="AK114">
        <v>0</v>
      </c>
      <c r="AM114" s="39" t="s">
        <v>44590</v>
      </c>
      <c r="AN114">
        <v>1</v>
      </c>
      <c r="AP114" s="39" t="s">
        <v>44613</v>
      </c>
      <c r="AQ114">
        <v>0</v>
      </c>
      <c r="AS114" s="39" t="s">
        <v>44598</v>
      </c>
      <c r="AT114">
        <v>0</v>
      </c>
    </row>
    <row r="115" spans="1:46" x14ac:dyDescent="0.3">
      <c r="A115">
        <v>114</v>
      </c>
      <c r="B115" s="1">
        <v>45905.391736111109</v>
      </c>
      <c r="C115" s="1">
        <v>45905.396284722221</v>
      </c>
      <c r="D115" s="39" t="s">
        <v>4037</v>
      </c>
      <c r="E115" s="39" t="s">
        <v>4038</v>
      </c>
      <c r="F115">
        <v>6</v>
      </c>
      <c r="I115" s="39" t="s">
        <v>4038</v>
      </c>
      <c r="L115">
        <v>6</v>
      </c>
      <c r="O115">
        <v>3</v>
      </c>
      <c r="R115" s="39" t="s">
        <v>44584</v>
      </c>
      <c r="S115">
        <v>1</v>
      </c>
      <c r="U115" s="39" t="s">
        <v>44585</v>
      </c>
      <c r="V115">
        <v>0</v>
      </c>
      <c r="X115" s="39" t="s">
        <v>42876</v>
      </c>
      <c r="Y115">
        <v>1</v>
      </c>
      <c r="AA115" s="39" t="s">
        <v>44586</v>
      </c>
      <c r="AB115">
        <v>1</v>
      </c>
      <c r="AD115" s="39" t="s">
        <v>44587</v>
      </c>
      <c r="AE115">
        <v>1</v>
      </c>
      <c r="AG115" s="39" t="s">
        <v>44588</v>
      </c>
      <c r="AH115">
        <v>1</v>
      </c>
      <c r="AJ115" s="39" t="s">
        <v>44589</v>
      </c>
      <c r="AK115">
        <v>0</v>
      </c>
      <c r="AM115" s="39" t="s">
        <v>44623</v>
      </c>
      <c r="AN115">
        <v>0</v>
      </c>
      <c r="AP115" s="39" t="s">
        <v>44597</v>
      </c>
      <c r="AQ115">
        <v>0</v>
      </c>
      <c r="AS115" s="39" t="s">
        <v>44592</v>
      </c>
      <c r="AT115">
        <v>1</v>
      </c>
    </row>
    <row r="116" spans="1:46" x14ac:dyDescent="0.3">
      <c r="A116">
        <v>115</v>
      </c>
      <c r="B116" s="1">
        <v>45905.391909722224</v>
      </c>
      <c r="C116" s="1">
        <v>45905.396817129629</v>
      </c>
      <c r="D116" s="39" t="s">
        <v>4029</v>
      </c>
      <c r="E116" s="39" t="s">
        <v>4030</v>
      </c>
      <c r="F116">
        <v>4</v>
      </c>
      <c r="I116" s="39" t="s">
        <v>4030</v>
      </c>
      <c r="L116">
        <v>2</v>
      </c>
      <c r="O116">
        <v>20</v>
      </c>
      <c r="R116" s="39" t="s">
        <v>44624</v>
      </c>
      <c r="S116">
        <v>0</v>
      </c>
      <c r="U116" s="39" t="s">
        <v>44585</v>
      </c>
      <c r="V116">
        <v>0</v>
      </c>
      <c r="X116" s="39" t="s">
        <v>42876</v>
      </c>
      <c r="Y116">
        <v>1</v>
      </c>
      <c r="AA116" s="39" t="s">
        <v>44586</v>
      </c>
      <c r="AB116">
        <v>1</v>
      </c>
      <c r="AD116" s="39" t="s">
        <v>44601</v>
      </c>
      <c r="AE116">
        <v>0</v>
      </c>
      <c r="AG116" s="39" t="s">
        <v>44605</v>
      </c>
      <c r="AH116">
        <v>0</v>
      </c>
      <c r="AJ116" s="39" t="s">
        <v>44589</v>
      </c>
      <c r="AK116">
        <v>0</v>
      </c>
      <c r="AM116" s="39" t="s">
        <v>44590</v>
      </c>
      <c r="AN116">
        <v>1</v>
      </c>
      <c r="AP116" s="39" t="s">
        <v>44591</v>
      </c>
      <c r="AQ116">
        <v>0</v>
      </c>
      <c r="AS116" s="39" t="s">
        <v>44592</v>
      </c>
      <c r="AT116">
        <v>1</v>
      </c>
    </row>
    <row r="117" spans="1:46" x14ac:dyDescent="0.3">
      <c r="A117">
        <v>116</v>
      </c>
      <c r="B117" s="1">
        <v>45905.397499999999</v>
      </c>
      <c r="C117" s="1">
        <v>45905.397557870368</v>
      </c>
      <c r="D117" s="39" t="s">
        <v>12254</v>
      </c>
      <c r="E117" s="39" t="s">
        <v>12255</v>
      </c>
      <c r="F117">
        <v>6</v>
      </c>
      <c r="I117" s="39" t="s">
        <v>14555</v>
      </c>
      <c r="L117">
        <v>6</v>
      </c>
      <c r="O117">
        <v>19</v>
      </c>
      <c r="R117" s="39" t="s">
        <v>44625</v>
      </c>
      <c r="S117">
        <v>0</v>
      </c>
      <c r="U117" s="39" t="s">
        <v>44626</v>
      </c>
      <c r="V117">
        <v>0</v>
      </c>
      <c r="X117" s="39" t="s">
        <v>42876</v>
      </c>
      <c r="Y117">
        <v>1</v>
      </c>
      <c r="AA117" s="39" t="s">
        <v>44586</v>
      </c>
      <c r="AB117">
        <v>1</v>
      </c>
      <c r="AD117" s="39" t="s">
        <v>44587</v>
      </c>
      <c r="AE117">
        <v>1</v>
      </c>
      <c r="AG117" s="39" t="s">
        <v>44588</v>
      </c>
      <c r="AH117">
        <v>1</v>
      </c>
      <c r="AJ117" s="39" t="s">
        <v>44620</v>
      </c>
      <c r="AK117">
        <v>1</v>
      </c>
      <c r="AM117" s="39" t="s">
        <v>44590</v>
      </c>
      <c r="AN117">
        <v>1</v>
      </c>
      <c r="AP117" s="39" t="s">
        <v>44591</v>
      </c>
      <c r="AQ117">
        <v>0</v>
      </c>
      <c r="AS117" s="39" t="s">
        <v>44604</v>
      </c>
      <c r="AT117">
        <v>0</v>
      </c>
    </row>
    <row r="118" spans="1:46" x14ac:dyDescent="0.3">
      <c r="A118">
        <v>117</v>
      </c>
      <c r="B118" s="1">
        <v>45905.395821759259</v>
      </c>
      <c r="C118" s="1">
        <v>45905.398043981484</v>
      </c>
      <c r="D118" s="39" t="s">
        <v>3891</v>
      </c>
      <c r="E118" s="39" t="s">
        <v>3892</v>
      </c>
      <c r="F118">
        <v>6</v>
      </c>
      <c r="I118" s="39" t="s">
        <v>3892</v>
      </c>
      <c r="L118">
        <v>6</v>
      </c>
      <c r="O118">
        <v>37</v>
      </c>
      <c r="R118" s="39" t="s">
        <v>44584</v>
      </c>
      <c r="S118">
        <v>1</v>
      </c>
      <c r="U118" s="39" t="s">
        <v>44585</v>
      </c>
      <c r="V118">
        <v>0</v>
      </c>
      <c r="X118" s="39" t="s">
        <v>42876</v>
      </c>
      <c r="Y118">
        <v>1</v>
      </c>
      <c r="AA118" s="39" t="s">
        <v>44586</v>
      </c>
      <c r="AB118">
        <v>1</v>
      </c>
      <c r="AD118" s="39" t="s">
        <v>44587</v>
      </c>
      <c r="AE118">
        <v>1</v>
      </c>
      <c r="AG118" s="39" t="s">
        <v>44612</v>
      </c>
      <c r="AH118">
        <v>0</v>
      </c>
      <c r="AJ118" s="39" t="s">
        <v>44627</v>
      </c>
      <c r="AK118">
        <v>0</v>
      </c>
      <c r="AM118" s="39" t="s">
        <v>44590</v>
      </c>
      <c r="AN118">
        <v>1</v>
      </c>
      <c r="AP118" s="39" t="s">
        <v>44613</v>
      </c>
      <c r="AQ118">
        <v>0</v>
      </c>
      <c r="AS118" s="39" t="s">
        <v>44592</v>
      </c>
      <c r="AT118">
        <v>1</v>
      </c>
    </row>
    <row r="119" spans="1:46" x14ac:dyDescent="0.3">
      <c r="A119">
        <v>118</v>
      </c>
      <c r="B119" s="1">
        <v>45905.39739583333</v>
      </c>
      <c r="C119" s="1">
        <v>45905.400011574071</v>
      </c>
      <c r="D119" s="39" t="s">
        <v>4141</v>
      </c>
      <c r="E119" s="39" t="s">
        <v>4142</v>
      </c>
      <c r="F119">
        <v>5</v>
      </c>
      <c r="I119" s="39" t="s">
        <v>40598</v>
      </c>
      <c r="L119">
        <v>6</v>
      </c>
      <c r="O119">
        <v>36</v>
      </c>
      <c r="R119" s="39" t="s">
        <v>44584</v>
      </c>
      <c r="S119">
        <v>1</v>
      </c>
      <c r="U119" s="39" t="s">
        <v>44585</v>
      </c>
      <c r="V119">
        <v>0</v>
      </c>
      <c r="X119" s="39" t="s">
        <v>42876</v>
      </c>
      <c r="Y119">
        <v>1</v>
      </c>
      <c r="AA119" s="39" t="s">
        <v>44586</v>
      </c>
      <c r="AB119">
        <v>1</v>
      </c>
      <c r="AD119" s="39" t="s">
        <v>44587</v>
      </c>
      <c r="AE119">
        <v>1</v>
      </c>
      <c r="AG119" s="39" t="s">
        <v>44596</v>
      </c>
      <c r="AH119">
        <v>0</v>
      </c>
      <c r="AJ119" s="39" t="s">
        <v>44589</v>
      </c>
      <c r="AK119">
        <v>0</v>
      </c>
      <c r="AM119" s="39" t="s">
        <v>44590</v>
      </c>
      <c r="AN119">
        <v>1</v>
      </c>
      <c r="AP119" s="39" t="s">
        <v>44597</v>
      </c>
      <c r="AQ119">
        <v>0</v>
      </c>
      <c r="AS119" s="39" t="s">
        <v>44628</v>
      </c>
      <c r="AT119">
        <v>0</v>
      </c>
    </row>
    <row r="120" spans="1:46" x14ac:dyDescent="0.3">
      <c r="A120">
        <v>119</v>
      </c>
      <c r="B120" s="1">
        <v>45905.397893518515</v>
      </c>
      <c r="C120" s="1">
        <v>45905.400046296294</v>
      </c>
      <c r="D120" s="39" t="s">
        <v>3898</v>
      </c>
      <c r="E120" s="39" t="s">
        <v>3899</v>
      </c>
      <c r="F120">
        <v>5</v>
      </c>
      <c r="I120" s="39" t="s">
        <v>3899</v>
      </c>
      <c r="L120">
        <v>6</v>
      </c>
      <c r="O120">
        <v>28</v>
      </c>
      <c r="R120" s="39" t="s">
        <v>44584</v>
      </c>
      <c r="S120">
        <v>1</v>
      </c>
      <c r="U120" s="39" t="s">
        <v>44585</v>
      </c>
      <c r="V120">
        <v>0</v>
      </c>
      <c r="X120" s="39" t="s">
        <v>42876</v>
      </c>
      <c r="Y120">
        <v>1</v>
      </c>
      <c r="AA120" s="39" t="s">
        <v>44586</v>
      </c>
      <c r="AB120">
        <v>1</v>
      </c>
      <c r="AD120" s="39" t="s">
        <v>44587</v>
      </c>
      <c r="AE120">
        <v>1</v>
      </c>
      <c r="AG120" s="39" t="s">
        <v>44596</v>
      </c>
      <c r="AH120">
        <v>0</v>
      </c>
      <c r="AJ120" s="39" t="s">
        <v>44589</v>
      </c>
      <c r="AK120">
        <v>0</v>
      </c>
      <c r="AM120" s="39" t="s">
        <v>44590</v>
      </c>
      <c r="AN120">
        <v>1</v>
      </c>
      <c r="AP120" s="39" t="s">
        <v>44597</v>
      </c>
      <c r="AQ120">
        <v>0</v>
      </c>
      <c r="AS120" s="39" t="s">
        <v>44628</v>
      </c>
      <c r="AT120">
        <v>0</v>
      </c>
    </row>
    <row r="121" spans="1:46" x14ac:dyDescent="0.3">
      <c r="A121">
        <v>120</v>
      </c>
      <c r="B121" s="1">
        <v>45905.395185185182</v>
      </c>
      <c r="C121" s="1">
        <v>45905.400659722225</v>
      </c>
      <c r="D121" s="39" t="s">
        <v>4524</v>
      </c>
      <c r="E121" s="39" t="s">
        <v>4525</v>
      </c>
      <c r="F121">
        <v>5</v>
      </c>
      <c r="I121" s="39" t="s">
        <v>14739</v>
      </c>
      <c r="L121">
        <v>6</v>
      </c>
      <c r="O121">
        <v>30</v>
      </c>
      <c r="R121" s="39" t="s">
        <v>44584</v>
      </c>
      <c r="S121">
        <v>1</v>
      </c>
      <c r="U121" s="39" t="s">
        <v>44585</v>
      </c>
      <c r="V121">
        <v>0</v>
      </c>
      <c r="X121" s="39" t="s">
        <v>42876</v>
      </c>
      <c r="Y121">
        <v>1</v>
      </c>
      <c r="AA121" s="39" t="s">
        <v>44586</v>
      </c>
      <c r="AB121">
        <v>1</v>
      </c>
      <c r="AD121" s="39" t="s">
        <v>44587</v>
      </c>
      <c r="AE121">
        <v>1</v>
      </c>
      <c r="AG121" s="39" t="s">
        <v>44596</v>
      </c>
      <c r="AH121">
        <v>0</v>
      </c>
      <c r="AJ121" s="39" t="s">
        <v>44589</v>
      </c>
      <c r="AK121">
        <v>0</v>
      </c>
      <c r="AM121" s="39" t="s">
        <v>44590</v>
      </c>
      <c r="AN121">
        <v>1</v>
      </c>
      <c r="AP121" s="39" t="s">
        <v>44597</v>
      </c>
      <c r="AQ121">
        <v>0</v>
      </c>
      <c r="AS121" s="39" t="s">
        <v>44628</v>
      </c>
      <c r="AT121">
        <v>0</v>
      </c>
    </row>
    <row r="122" spans="1:46" x14ac:dyDescent="0.3">
      <c r="A122">
        <v>121</v>
      </c>
      <c r="B122" s="1">
        <v>45905.394490740742</v>
      </c>
      <c r="C122" s="1">
        <v>45905.400914351849</v>
      </c>
      <c r="D122" s="39" t="s">
        <v>4100</v>
      </c>
      <c r="E122" s="39" t="s">
        <v>4101</v>
      </c>
      <c r="F122">
        <v>5</v>
      </c>
      <c r="I122" s="39" t="s">
        <v>4101</v>
      </c>
      <c r="L122">
        <v>6</v>
      </c>
      <c r="O122">
        <v>25</v>
      </c>
      <c r="R122" s="39" t="s">
        <v>44584</v>
      </c>
      <c r="S122">
        <v>1</v>
      </c>
      <c r="U122" s="39" t="s">
        <v>44585</v>
      </c>
      <c r="V122">
        <v>0</v>
      </c>
      <c r="X122" s="39" t="s">
        <v>42876</v>
      </c>
      <c r="Y122">
        <v>1</v>
      </c>
      <c r="AA122" s="39" t="s">
        <v>44586</v>
      </c>
      <c r="AB122">
        <v>1</v>
      </c>
      <c r="AD122" s="39" t="s">
        <v>44587</v>
      </c>
      <c r="AE122">
        <v>1</v>
      </c>
      <c r="AG122" s="39" t="s">
        <v>44629</v>
      </c>
      <c r="AH122">
        <v>0</v>
      </c>
      <c r="AJ122" s="39" t="s">
        <v>44589</v>
      </c>
      <c r="AK122">
        <v>0</v>
      </c>
      <c r="AM122" s="39" t="s">
        <v>44630</v>
      </c>
      <c r="AN122">
        <v>0</v>
      </c>
      <c r="AP122" s="39" t="s">
        <v>44595</v>
      </c>
      <c r="AQ122">
        <v>0</v>
      </c>
      <c r="AS122" s="39" t="s">
        <v>44592</v>
      </c>
      <c r="AT122">
        <v>1</v>
      </c>
    </row>
    <row r="123" spans="1:46" x14ac:dyDescent="0.3">
      <c r="A123">
        <v>122</v>
      </c>
      <c r="B123" s="1">
        <v>45905.397974537038</v>
      </c>
      <c r="C123" s="1">
        <v>45905.400925925926</v>
      </c>
      <c r="D123" s="39" t="s">
        <v>3917</v>
      </c>
      <c r="E123" s="39" t="s">
        <v>3918</v>
      </c>
      <c r="F123">
        <v>5</v>
      </c>
      <c r="I123" s="39" t="s">
        <v>3919</v>
      </c>
      <c r="L123">
        <v>6</v>
      </c>
      <c r="O123">
        <v>11</v>
      </c>
      <c r="R123" s="39" t="s">
        <v>44584</v>
      </c>
      <c r="S123">
        <v>1</v>
      </c>
      <c r="U123" s="39" t="s">
        <v>44585</v>
      </c>
      <c r="V123">
        <v>0</v>
      </c>
      <c r="X123" s="39" t="s">
        <v>42876</v>
      </c>
      <c r="Y123">
        <v>1</v>
      </c>
      <c r="AA123" s="39" t="s">
        <v>44586</v>
      </c>
      <c r="AB123">
        <v>1</v>
      </c>
      <c r="AD123" s="39" t="s">
        <v>44587</v>
      </c>
      <c r="AE123">
        <v>1</v>
      </c>
      <c r="AG123" s="39" t="s">
        <v>44605</v>
      </c>
      <c r="AH123">
        <v>0</v>
      </c>
      <c r="AJ123" s="39" t="s">
        <v>44589</v>
      </c>
      <c r="AK123">
        <v>0</v>
      </c>
      <c r="AM123" s="39" t="s">
        <v>44630</v>
      </c>
      <c r="AN123">
        <v>0</v>
      </c>
      <c r="AP123" s="39" t="s">
        <v>44595</v>
      </c>
      <c r="AQ123">
        <v>0</v>
      </c>
      <c r="AS123" s="39" t="s">
        <v>44592</v>
      </c>
      <c r="AT123">
        <v>1</v>
      </c>
    </row>
    <row r="124" spans="1:46" x14ac:dyDescent="0.3">
      <c r="A124">
        <v>123</v>
      </c>
      <c r="B124" s="1">
        <v>45905.397499999999</v>
      </c>
      <c r="C124" s="1">
        <v>45905.401099537034</v>
      </c>
      <c r="D124" s="39" t="s">
        <v>4161</v>
      </c>
      <c r="E124" s="39" t="s">
        <v>4162</v>
      </c>
      <c r="F124">
        <v>6</v>
      </c>
      <c r="I124" s="39" t="s">
        <v>4163</v>
      </c>
      <c r="L124">
        <v>6</v>
      </c>
      <c r="O124">
        <v>15</v>
      </c>
      <c r="R124" s="39" t="s">
        <v>44584</v>
      </c>
      <c r="S124">
        <v>1</v>
      </c>
      <c r="U124" s="39" t="s">
        <v>44619</v>
      </c>
      <c r="V124">
        <v>0</v>
      </c>
      <c r="X124" s="39" t="s">
        <v>42876</v>
      </c>
      <c r="Y124">
        <v>1</v>
      </c>
      <c r="AA124" s="39" t="s">
        <v>44586</v>
      </c>
      <c r="AB124">
        <v>1</v>
      </c>
      <c r="AD124" s="39" t="s">
        <v>44587</v>
      </c>
      <c r="AE124">
        <v>1</v>
      </c>
      <c r="AG124" s="39" t="s">
        <v>44588</v>
      </c>
      <c r="AH124">
        <v>1</v>
      </c>
      <c r="AJ124" s="39" t="s">
        <v>44589</v>
      </c>
      <c r="AK124">
        <v>0</v>
      </c>
      <c r="AM124" s="39" t="s">
        <v>44590</v>
      </c>
      <c r="AN124">
        <v>1</v>
      </c>
      <c r="AP124" s="39" t="s">
        <v>44631</v>
      </c>
      <c r="AQ124">
        <v>0</v>
      </c>
      <c r="AS124" s="39" t="s">
        <v>44614</v>
      </c>
      <c r="AT124">
        <v>0</v>
      </c>
    </row>
    <row r="125" spans="1:46" x14ac:dyDescent="0.3">
      <c r="A125">
        <v>124</v>
      </c>
      <c r="B125" s="1">
        <v>45905.393773148149</v>
      </c>
      <c r="C125" s="1">
        <v>45905.40148148148</v>
      </c>
      <c r="D125" s="39" t="s">
        <v>3987</v>
      </c>
      <c r="E125" s="39" t="s">
        <v>3988</v>
      </c>
      <c r="F125">
        <v>1</v>
      </c>
      <c r="I125" s="39" t="s">
        <v>3988</v>
      </c>
      <c r="L125">
        <v>6</v>
      </c>
      <c r="O125">
        <v>13</v>
      </c>
      <c r="R125" s="39" t="s">
        <v>44632</v>
      </c>
      <c r="S125">
        <v>0</v>
      </c>
      <c r="U125" s="39" t="s">
        <v>44633</v>
      </c>
      <c r="V125">
        <v>1</v>
      </c>
      <c r="X125" s="39" t="s">
        <v>44634</v>
      </c>
      <c r="Y125">
        <v>0</v>
      </c>
      <c r="AA125" s="39" t="s">
        <v>44635</v>
      </c>
      <c r="AB125">
        <v>0</v>
      </c>
      <c r="AD125" s="39" t="s">
        <v>44636</v>
      </c>
      <c r="AE125">
        <v>0</v>
      </c>
      <c r="AG125" s="39" t="s">
        <v>44637</v>
      </c>
      <c r="AH125">
        <v>0</v>
      </c>
      <c r="AJ125" s="39" t="s">
        <v>44589</v>
      </c>
      <c r="AK125">
        <v>0</v>
      </c>
      <c r="AM125" s="39" t="s">
        <v>44638</v>
      </c>
      <c r="AN125">
        <v>0</v>
      </c>
      <c r="AP125" s="39" t="s">
        <v>44613</v>
      </c>
      <c r="AQ125">
        <v>0</v>
      </c>
      <c r="AS125" s="39" t="s">
        <v>44614</v>
      </c>
      <c r="AT125">
        <v>0</v>
      </c>
    </row>
    <row r="126" spans="1:46" x14ac:dyDescent="0.3">
      <c r="A126">
        <v>125</v>
      </c>
      <c r="B126" s="1">
        <v>45905.397546296299</v>
      </c>
      <c r="C126" s="1">
        <v>45905.401504629626</v>
      </c>
      <c r="D126" s="39" t="s">
        <v>3860</v>
      </c>
      <c r="E126" s="39" t="s">
        <v>3861</v>
      </c>
      <c r="F126">
        <v>2</v>
      </c>
      <c r="I126" s="39" t="s">
        <v>3861</v>
      </c>
      <c r="L126">
        <v>6</v>
      </c>
      <c r="O126">
        <v>12</v>
      </c>
      <c r="R126" s="39" t="s">
        <v>44584</v>
      </c>
      <c r="S126">
        <v>1</v>
      </c>
      <c r="U126" s="39" t="s">
        <v>44585</v>
      </c>
      <c r="V126">
        <v>0</v>
      </c>
      <c r="X126" s="39" t="s">
        <v>42876</v>
      </c>
      <c r="Y126">
        <v>1</v>
      </c>
      <c r="AA126" s="39" t="s">
        <v>44639</v>
      </c>
      <c r="AB126">
        <v>0</v>
      </c>
      <c r="AD126" s="39" t="s">
        <v>44640</v>
      </c>
      <c r="AE126">
        <v>0</v>
      </c>
      <c r="AG126" s="39" t="s">
        <v>44641</v>
      </c>
      <c r="AH126">
        <v>0</v>
      </c>
      <c r="AJ126" s="39" t="s">
        <v>44627</v>
      </c>
      <c r="AK126">
        <v>0</v>
      </c>
      <c r="AM126" s="39" t="s">
        <v>44642</v>
      </c>
      <c r="AN126">
        <v>0</v>
      </c>
      <c r="AP126" s="39" t="s">
        <v>44643</v>
      </c>
      <c r="AQ126">
        <v>0</v>
      </c>
      <c r="AS126" s="39" t="s">
        <v>44644</v>
      </c>
      <c r="AT126">
        <v>0</v>
      </c>
    </row>
    <row r="127" spans="1:46" x14ac:dyDescent="0.3">
      <c r="A127">
        <v>126</v>
      </c>
      <c r="B127" s="1">
        <v>45905.399826388886</v>
      </c>
      <c r="C127" s="1">
        <v>45905.40320601852</v>
      </c>
      <c r="D127" s="39" t="s">
        <v>1912</v>
      </c>
      <c r="E127" s="39" t="s">
        <v>1913</v>
      </c>
      <c r="F127">
        <v>4</v>
      </c>
      <c r="I127" s="39" t="s">
        <v>1913</v>
      </c>
      <c r="L127">
        <v>9</v>
      </c>
      <c r="O127">
        <v>39</v>
      </c>
      <c r="R127" s="39" t="s">
        <v>44584</v>
      </c>
      <c r="S127">
        <v>1</v>
      </c>
      <c r="U127" s="39" t="s">
        <v>44622</v>
      </c>
      <c r="V127">
        <v>0</v>
      </c>
      <c r="X127" s="39" t="s">
        <v>42876</v>
      </c>
      <c r="Y127">
        <v>1</v>
      </c>
      <c r="AA127" s="39" t="s">
        <v>44586</v>
      </c>
      <c r="AB127">
        <v>1</v>
      </c>
      <c r="AD127" s="39" t="s">
        <v>44601</v>
      </c>
      <c r="AE127">
        <v>0</v>
      </c>
      <c r="AG127" s="39" t="s">
        <v>44605</v>
      </c>
      <c r="AH127">
        <v>0</v>
      </c>
      <c r="AJ127" s="39" t="s">
        <v>44589</v>
      </c>
      <c r="AK127">
        <v>0</v>
      </c>
      <c r="AM127" s="39" t="s">
        <v>44590</v>
      </c>
      <c r="AN127">
        <v>1</v>
      </c>
      <c r="AP127" s="39" t="s">
        <v>44613</v>
      </c>
      <c r="AQ127">
        <v>0</v>
      </c>
      <c r="AS127" s="39" t="s">
        <v>44598</v>
      </c>
      <c r="AT127">
        <v>0</v>
      </c>
    </row>
    <row r="128" spans="1:46" x14ac:dyDescent="0.3">
      <c r="A128">
        <v>127</v>
      </c>
      <c r="B128" s="1">
        <v>45905.398252314815</v>
      </c>
      <c r="C128" s="1">
        <v>45905.40415509259</v>
      </c>
      <c r="D128" s="39" t="s">
        <v>3067</v>
      </c>
      <c r="E128" s="39" t="s">
        <v>3068</v>
      </c>
      <c r="F128">
        <v>4</v>
      </c>
      <c r="I128" s="39" t="s">
        <v>3068</v>
      </c>
      <c r="L128">
        <v>9</v>
      </c>
      <c r="O128">
        <v>37</v>
      </c>
      <c r="R128" s="39" t="s">
        <v>44584</v>
      </c>
      <c r="S128">
        <v>1</v>
      </c>
      <c r="U128" s="39" t="s">
        <v>44622</v>
      </c>
      <c r="V128">
        <v>0</v>
      </c>
      <c r="X128" s="39" t="s">
        <v>42876</v>
      </c>
      <c r="Y128">
        <v>1</v>
      </c>
      <c r="AA128" s="39" t="s">
        <v>44586</v>
      </c>
      <c r="AB128">
        <v>1</v>
      </c>
      <c r="AD128" s="39" t="s">
        <v>44601</v>
      </c>
      <c r="AE128">
        <v>0</v>
      </c>
      <c r="AG128" s="39" t="s">
        <v>44605</v>
      </c>
      <c r="AH128">
        <v>0</v>
      </c>
      <c r="AJ128" s="39" t="s">
        <v>44589</v>
      </c>
      <c r="AK128">
        <v>0</v>
      </c>
      <c r="AM128" s="39" t="s">
        <v>44590</v>
      </c>
      <c r="AN128">
        <v>1</v>
      </c>
      <c r="AP128" s="39" t="s">
        <v>44613</v>
      </c>
      <c r="AQ128">
        <v>0</v>
      </c>
      <c r="AS128" s="39" t="s">
        <v>44598</v>
      </c>
      <c r="AT128">
        <v>0</v>
      </c>
    </row>
    <row r="129" spans="1:46" x14ac:dyDescent="0.3">
      <c r="A129">
        <v>128</v>
      </c>
      <c r="B129" s="1">
        <v>45905.401226851849</v>
      </c>
      <c r="C129" s="1">
        <v>45905.404293981483</v>
      </c>
      <c r="D129" s="39" t="s">
        <v>4124</v>
      </c>
      <c r="E129" s="39" t="s">
        <v>4125</v>
      </c>
      <c r="F129">
        <v>5</v>
      </c>
      <c r="I129" s="39" t="s">
        <v>4125</v>
      </c>
      <c r="L129">
        <v>6</v>
      </c>
      <c r="O129">
        <v>26</v>
      </c>
      <c r="R129" s="39" t="s">
        <v>44584</v>
      </c>
      <c r="S129">
        <v>1</v>
      </c>
      <c r="U129" s="39" t="s">
        <v>44585</v>
      </c>
      <c r="V129">
        <v>0</v>
      </c>
      <c r="X129" s="39" t="s">
        <v>42876</v>
      </c>
      <c r="Y129">
        <v>1</v>
      </c>
      <c r="AA129" s="39" t="s">
        <v>44586</v>
      </c>
      <c r="AB129">
        <v>1</v>
      </c>
      <c r="AD129" s="39" t="s">
        <v>44587</v>
      </c>
      <c r="AE129">
        <v>1</v>
      </c>
      <c r="AG129" s="39" t="s">
        <v>44605</v>
      </c>
      <c r="AH129">
        <v>0</v>
      </c>
      <c r="AJ129" s="39" t="s">
        <v>44589</v>
      </c>
      <c r="AK129">
        <v>0</v>
      </c>
      <c r="AM129" s="39" t="s">
        <v>44645</v>
      </c>
      <c r="AN129">
        <v>0</v>
      </c>
      <c r="AP129" s="39" t="s">
        <v>44646</v>
      </c>
      <c r="AQ129">
        <v>0</v>
      </c>
      <c r="AS129" s="39" t="s">
        <v>44592</v>
      </c>
      <c r="AT129">
        <v>1</v>
      </c>
    </row>
    <row r="130" spans="1:46" x14ac:dyDescent="0.3">
      <c r="A130">
        <v>129</v>
      </c>
      <c r="B130" s="1">
        <v>45905.401342592595</v>
      </c>
      <c r="C130" s="1">
        <v>45905.404629629629</v>
      </c>
      <c r="D130" s="39" t="s">
        <v>4065</v>
      </c>
      <c r="E130" s="39" t="s">
        <v>4066</v>
      </c>
      <c r="F130">
        <v>5</v>
      </c>
      <c r="I130" s="39" t="s">
        <v>4066</v>
      </c>
      <c r="L130">
        <v>6</v>
      </c>
      <c r="O130">
        <v>22</v>
      </c>
      <c r="R130" s="39" t="s">
        <v>44584</v>
      </c>
      <c r="S130">
        <v>1</v>
      </c>
      <c r="U130" s="39" t="s">
        <v>44626</v>
      </c>
      <c r="V130">
        <v>0</v>
      </c>
      <c r="X130" s="39" t="s">
        <v>42876</v>
      </c>
      <c r="Y130">
        <v>1</v>
      </c>
      <c r="AA130" s="39" t="s">
        <v>44586</v>
      </c>
      <c r="AB130">
        <v>1</v>
      </c>
      <c r="AD130" s="39" t="s">
        <v>44587</v>
      </c>
      <c r="AE130">
        <v>1</v>
      </c>
      <c r="AG130" s="39" t="s">
        <v>44605</v>
      </c>
      <c r="AH130">
        <v>0</v>
      </c>
      <c r="AJ130" s="39" t="s">
        <v>44589</v>
      </c>
      <c r="AK130">
        <v>0</v>
      </c>
      <c r="AM130" s="39" t="s">
        <v>44630</v>
      </c>
      <c r="AN130">
        <v>0</v>
      </c>
      <c r="AP130" s="39" t="s">
        <v>44595</v>
      </c>
      <c r="AQ130">
        <v>0</v>
      </c>
      <c r="AS130" s="39" t="s">
        <v>44592</v>
      </c>
      <c r="AT130">
        <v>1</v>
      </c>
    </row>
    <row r="131" spans="1:46" x14ac:dyDescent="0.3">
      <c r="A131">
        <v>130</v>
      </c>
      <c r="B131" s="1">
        <v>45905.403437499997</v>
      </c>
      <c r="C131" s="1">
        <v>45905.404768518521</v>
      </c>
      <c r="D131" s="39" t="s">
        <v>4105</v>
      </c>
      <c r="E131" s="39" t="s">
        <v>4106</v>
      </c>
      <c r="F131">
        <v>5</v>
      </c>
      <c r="I131" s="39" t="s">
        <v>4106</v>
      </c>
      <c r="L131">
        <v>6</v>
      </c>
      <c r="O131">
        <v>24</v>
      </c>
      <c r="R131" s="39" t="s">
        <v>44584</v>
      </c>
      <c r="S131">
        <v>1</v>
      </c>
      <c r="U131" s="39" t="s">
        <v>44585</v>
      </c>
      <c r="V131">
        <v>0</v>
      </c>
      <c r="X131" s="39" t="s">
        <v>42876</v>
      </c>
      <c r="Y131">
        <v>1</v>
      </c>
      <c r="AA131" s="39" t="s">
        <v>44586</v>
      </c>
      <c r="AB131">
        <v>1</v>
      </c>
      <c r="AD131" s="39" t="s">
        <v>44587</v>
      </c>
      <c r="AE131">
        <v>1</v>
      </c>
      <c r="AG131" s="39" t="s">
        <v>44605</v>
      </c>
      <c r="AH131">
        <v>0</v>
      </c>
      <c r="AJ131" s="39" t="s">
        <v>44589</v>
      </c>
      <c r="AK131">
        <v>0</v>
      </c>
      <c r="AM131" s="39" t="s">
        <v>44630</v>
      </c>
      <c r="AN131">
        <v>0</v>
      </c>
      <c r="AP131" s="39" t="s">
        <v>44631</v>
      </c>
      <c r="AQ131">
        <v>0</v>
      </c>
      <c r="AS131" s="39" t="s">
        <v>44592</v>
      </c>
      <c r="AT131">
        <v>1</v>
      </c>
    </row>
    <row r="132" spans="1:46" x14ac:dyDescent="0.3">
      <c r="A132">
        <v>131</v>
      </c>
      <c r="B132" s="1">
        <v>45905.403379629628</v>
      </c>
      <c r="C132" s="1">
        <v>45905.405671296299</v>
      </c>
      <c r="D132" s="39" t="s">
        <v>3909</v>
      </c>
      <c r="E132" s="39" t="s">
        <v>3910</v>
      </c>
      <c r="F132">
        <v>5</v>
      </c>
      <c r="I132" s="39" t="s">
        <v>3910</v>
      </c>
      <c r="L132">
        <v>6</v>
      </c>
      <c r="O132">
        <v>7</v>
      </c>
      <c r="R132" s="39" t="s">
        <v>44584</v>
      </c>
      <c r="S132">
        <v>1</v>
      </c>
      <c r="U132" s="39" t="s">
        <v>44585</v>
      </c>
      <c r="V132">
        <v>0</v>
      </c>
      <c r="X132" s="39" t="s">
        <v>42876</v>
      </c>
      <c r="Y132">
        <v>1</v>
      </c>
      <c r="AA132" s="39" t="s">
        <v>44586</v>
      </c>
      <c r="AB132">
        <v>1</v>
      </c>
      <c r="AD132" s="39" t="s">
        <v>44587</v>
      </c>
      <c r="AE132">
        <v>1</v>
      </c>
      <c r="AG132" s="39" t="s">
        <v>44647</v>
      </c>
      <c r="AH132">
        <v>0</v>
      </c>
      <c r="AJ132" s="39" t="s">
        <v>44589</v>
      </c>
      <c r="AK132">
        <v>0</v>
      </c>
      <c r="AM132" s="39" t="s">
        <v>44630</v>
      </c>
      <c r="AN132">
        <v>0</v>
      </c>
      <c r="AP132" s="39" t="s">
        <v>44593</v>
      </c>
      <c r="AQ132">
        <v>0</v>
      </c>
      <c r="AS132" s="39" t="s">
        <v>44592</v>
      </c>
      <c r="AT132">
        <v>1</v>
      </c>
    </row>
    <row r="133" spans="1:46" x14ac:dyDescent="0.3">
      <c r="A133">
        <v>132</v>
      </c>
      <c r="B133" s="1">
        <v>45905.404861111114</v>
      </c>
      <c r="C133" s="1">
        <v>45905.405706018515</v>
      </c>
      <c r="D133" s="39" t="s">
        <v>4131</v>
      </c>
      <c r="E133" s="39" t="s">
        <v>4132</v>
      </c>
      <c r="F133">
        <v>6</v>
      </c>
      <c r="I133" s="39" t="s">
        <v>4132</v>
      </c>
      <c r="L133">
        <v>6</v>
      </c>
      <c r="O133">
        <v>27</v>
      </c>
      <c r="R133" s="39" t="s">
        <v>44584</v>
      </c>
      <c r="S133">
        <v>1</v>
      </c>
      <c r="U133" s="39" t="s">
        <v>44585</v>
      </c>
      <c r="V133">
        <v>0</v>
      </c>
      <c r="X133" s="39" t="s">
        <v>42876</v>
      </c>
      <c r="Y133">
        <v>1</v>
      </c>
      <c r="AA133" s="39" t="s">
        <v>44586</v>
      </c>
      <c r="AB133">
        <v>1</v>
      </c>
      <c r="AD133" s="39" t="s">
        <v>44587</v>
      </c>
      <c r="AE133">
        <v>1</v>
      </c>
      <c r="AG133" s="39" t="s">
        <v>44588</v>
      </c>
      <c r="AH133">
        <v>1</v>
      </c>
      <c r="AJ133" s="39" t="s">
        <v>44589</v>
      </c>
      <c r="AK133">
        <v>0</v>
      </c>
      <c r="AM133" s="39" t="s">
        <v>44630</v>
      </c>
      <c r="AN133">
        <v>0</v>
      </c>
      <c r="AP133" s="39" t="s">
        <v>44648</v>
      </c>
      <c r="AQ133">
        <v>0</v>
      </c>
      <c r="AS133" s="39" t="s">
        <v>44592</v>
      </c>
      <c r="AT133">
        <v>1</v>
      </c>
    </row>
    <row r="134" spans="1:46" x14ac:dyDescent="0.3">
      <c r="A134">
        <v>133</v>
      </c>
      <c r="B134" s="1">
        <v>45905.403078703705</v>
      </c>
      <c r="C134" s="1">
        <v>45905.406053240738</v>
      </c>
      <c r="D134" s="39" t="s">
        <v>4091</v>
      </c>
      <c r="E134" s="39" t="s">
        <v>4092</v>
      </c>
      <c r="F134">
        <v>5</v>
      </c>
      <c r="I134" s="39" t="s">
        <v>4092</v>
      </c>
      <c r="L134">
        <v>6</v>
      </c>
      <c r="O134">
        <v>23</v>
      </c>
      <c r="R134" s="39" t="s">
        <v>44584</v>
      </c>
      <c r="S134">
        <v>1</v>
      </c>
      <c r="U134" s="39" t="s">
        <v>44585</v>
      </c>
      <c r="V134">
        <v>0</v>
      </c>
      <c r="X134" s="39" t="s">
        <v>42876</v>
      </c>
      <c r="Y134">
        <v>1</v>
      </c>
      <c r="AA134" s="39" t="s">
        <v>44586</v>
      </c>
      <c r="AB134">
        <v>1</v>
      </c>
      <c r="AD134" s="39" t="s">
        <v>44587</v>
      </c>
      <c r="AE134">
        <v>1</v>
      </c>
      <c r="AG134" s="39" t="s">
        <v>44596</v>
      </c>
      <c r="AH134">
        <v>0</v>
      </c>
      <c r="AJ134" s="39" t="s">
        <v>44589</v>
      </c>
      <c r="AK134">
        <v>0</v>
      </c>
      <c r="AM134" s="39" t="s">
        <v>44590</v>
      </c>
      <c r="AN134">
        <v>1</v>
      </c>
      <c r="AP134" s="39" t="s">
        <v>44597</v>
      </c>
      <c r="AQ134">
        <v>0</v>
      </c>
      <c r="AS134" s="39" t="s">
        <v>44628</v>
      </c>
      <c r="AT134">
        <v>0</v>
      </c>
    </row>
    <row r="135" spans="1:46" x14ac:dyDescent="0.3">
      <c r="A135">
        <v>134</v>
      </c>
      <c r="B135" s="1">
        <v>45905.401620370372</v>
      </c>
      <c r="C135" s="1">
        <v>45905.407222222224</v>
      </c>
      <c r="D135" s="39" t="s">
        <v>3980</v>
      </c>
      <c r="E135" s="39" t="s">
        <v>3981</v>
      </c>
      <c r="F135">
        <v>6</v>
      </c>
      <c r="I135" s="39" t="s">
        <v>3981</v>
      </c>
      <c r="L135">
        <v>6</v>
      </c>
      <c r="O135">
        <v>6</v>
      </c>
      <c r="R135" s="39" t="s">
        <v>44584</v>
      </c>
      <c r="S135">
        <v>1</v>
      </c>
      <c r="U135" s="39" t="s">
        <v>44649</v>
      </c>
      <c r="V135">
        <v>0</v>
      </c>
      <c r="X135" s="39" t="s">
        <v>42876</v>
      </c>
      <c r="Y135">
        <v>1</v>
      </c>
      <c r="AA135" s="39" t="s">
        <v>44586</v>
      </c>
      <c r="AB135">
        <v>1</v>
      </c>
      <c r="AD135" s="39" t="s">
        <v>44587</v>
      </c>
      <c r="AE135">
        <v>1</v>
      </c>
      <c r="AG135" s="39" t="s">
        <v>44588</v>
      </c>
      <c r="AH135">
        <v>1</v>
      </c>
      <c r="AJ135" s="39" t="s">
        <v>44589</v>
      </c>
      <c r="AK135">
        <v>0</v>
      </c>
      <c r="AM135" s="39" t="s">
        <v>44590</v>
      </c>
      <c r="AN135">
        <v>1</v>
      </c>
      <c r="AP135" s="39" t="s">
        <v>44595</v>
      </c>
      <c r="AQ135">
        <v>0</v>
      </c>
      <c r="AS135" s="39" t="s">
        <v>44598</v>
      </c>
      <c r="AT135">
        <v>0</v>
      </c>
    </row>
    <row r="136" spans="1:46" x14ac:dyDescent="0.3">
      <c r="A136">
        <v>135</v>
      </c>
      <c r="B136" s="1">
        <v>45905.405914351853</v>
      </c>
      <c r="C136" s="1">
        <v>45905.407476851855</v>
      </c>
      <c r="D136" s="39" t="s">
        <v>3970</v>
      </c>
      <c r="E136" s="39" t="s">
        <v>3971</v>
      </c>
      <c r="F136">
        <v>6</v>
      </c>
      <c r="I136" s="39" t="s">
        <v>3971</v>
      </c>
      <c r="L136">
        <v>6</v>
      </c>
      <c r="O136">
        <v>5</v>
      </c>
      <c r="R136" s="39" t="s">
        <v>44584</v>
      </c>
      <c r="S136">
        <v>1</v>
      </c>
      <c r="U136" s="39" t="s">
        <v>44649</v>
      </c>
      <c r="V136">
        <v>0</v>
      </c>
      <c r="X136" s="39" t="s">
        <v>42876</v>
      </c>
      <c r="Y136">
        <v>1</v>
      </c>
      <c r="AA136" s="39" t="s">
        <v>44586</v>
      </c>
      <c r="AB136">
        <v>1</v>
      </c>
      <c r="AD136" s="39" t="s">
        <v>44587</v>
      </c>
      <c r="AE136">
        <v>1</v>
      </c>
      <c r="AG136" s="39" t="s">
        <v>44588</v>
      </c>
      <c r="AH136">
        <v>1</v>
      </c>
      <c r="AJ136" s="39" t="s">
        <v>44589</v>
      </c>
      <c r="AK136">
        <v>0</v>
      </c>
      <c r="AM136" s="39" t="s">
        <v>44590</v>
      </c>
      <c r="AN136">
        <v>1</v>
      </c>
      <c r="AP136" s="39" t="s">
        <v>44650</v>
      </c>
      <c r="AQ136">
        <v>0</v>
      </c>
      <c r="AS136" s="39" t="s">
        <v>44598</v>
      </c>
      <c r="AT136">
        <v>0</v>
      </c>
    </row>
    <row r="137" spans="1:46" x14ac:dyDescent="0.3">
      <c r="A137">
        <v>136</v>
      </c>
      <c r="B137" s="1">
        <v>45905.400277777779</v>
      </c>
      <c r="C137" s="1">
        <v>45905.40766203704</v>
      </c>
      <c r="D137" s="39" t="s">
        <v>4170</v>
      </c>
      <c r="E137" s="39" t="s">
        <v>4171</v>
      </c>
      <c r="F137">
        <v>6</v>
      </c>
      <c r="I137" s="39" t="s">
        <v>4171</v>
      </c>
      <c r="L137">
        <v>6</v>
      </c>
      <c r="O137">
        <v>33</v>
      </c>
      <c r="R137" s="39" t="s">
        <v>44651</v>
      </c>
      <c r="S137">
        <v>0</v>
      </c>
      <c r="U137" s="39" t="s">
        <v>44652</v>
      </c>
      <c r="V137">
        <v>0</v>
      </c>
      <c r="X137" s="39" t="s">
        <v>42876</v>
      </c>
      <c r="Y137">
        <v>1</v>
      </c>
      <c r="AA137" s="39" t="s">
        <v>44586</v>
      </c>
      <c r="AB137">
        <v>1</v>
      </c>
      <c r="AD137" s="39" t="s">
        <v>44587</v>
      </c>
      <c r="AE137">
        <v>1</v>
      </c>
      <c r="AG137" s="39" t="s">
        <v>44612</v>
      </c>
      <c r="AH137">
        <v>0</v>
      </c>
      <c r="AJ137" s="39" t="s">
        <v>44620</v>
      </c>
      <c r="AK137">
        <v>1</v>
      </c>
      <c r="AM137" s="39" t="s">
        <v>44590</v>
      </c>
      <c r="AN137">
        <v>1</v>
      </c>
      <c r="AP137" s="39" t="s">
        <v>44591</v>
      </c>
      <c r="AQ137">
        <v>0</v>
      </c>
      <c r="AS137" s="39" t="s">
        <v>44592</v>
      </c>
      <c r="AT137">
        <v>1</v>
      </c>
    </row>
    <row r="138" spans="1:46" x14ac:dyDescent="0.3">
      <c r="A138">
        <v>137</v>
      </c>
      <c r="B138" s="1">
        <v>45905.401643518519</v>
      </c>
      <c r="C138" s="1">
        <v>45905.408043981479</v>
      </c>
      <c r="D138" s="39" t="s">
        <v>4151</v>
      </c>
      <c r="E138" s="39" t="s">
        <v>4152</v>
      </c>
      <c r="F138">
        <v>5</v>
      </c>
      <c r="I138" s="39" t="s">
        <v>4153</v>
      </c>
      <c r="L138">
        <v>6</v>
      </c>
      <c r="O138">
        <v>40</v>
      </c>
      <c r="R138" s="39" t="s">
        <v>44651</v>
      </c>
      <c r="S138">
        <v>0</v>
      </c>
      <c r="U138" s="39" t="s">
        <v>44600</v>
      </c>
      <c r="V138">
        <v>0</v>
      </c>
      <c r="X138" s="39" t="s">
        <v>42876</v>
      </c>
      <c r="Y138">
        <v>1</v>
      </c>
      <c r="AA138" s="39" t="s">
        <v>44586</v>
      </c>
      <c r="AB138">
        <v>1</v>
      </c>
      <c r="AD138" s="39" t="s">
        <v>44587</v>
      </c>
      <c r="AE138">
        <v>1</v>
      </c>
      <c r="AG138" s="39" t="s">
        <v>44612</v>
      </c>
      <c r="AH138">
        <v>0</v>
      </c>
      <c r="AJ138" s="39" t="s">
        <v>44589</v>
      </c>
      <c r="AK138">
        <v>0</v>
      </c>
      <c r="AM138" s="39" t="s">
        <v>44590</v>
      </c>
      <c r="AN138">
        <v>1</v>
      </c>
      <c r="AP138" s="39" t="s">
        <v>44591</v>
      </c>
      <c r="AQ138">
        <v>0</v>
      </c>
      <c r="AS138" s="39" t="s">
        <v>44592</v>
      </c>
      <c r="AT138">
        <v>1</v>
      </c>
    </row>
    <row r="139" spans="1:46" x14ac:dyDescent="0.3">
      <c r="A139">
        <v>138</v>
      </c>
      <c r="B139" s="1">
        <v>45905.401516203703</v>
      </c>
      <c r="C139" s="1">
        <v>45905.40824074074</v>
      </c>
      <c r="D139" s="39" t="s">
        <v>4048</v>
      </c>
      <c r="E139" s="39" t="s">
        <v>4049</v>
      </c>
      <c r="F139">
        <v>5</v>
      </c>
      <c r="I139" s="39" t="s">
        <v>12396</v>
      </c>
      <c r="L139">
        <v>6</v>
      </c>
      <c r="O139">
        <v>21</v>
      </c>
      <c r="R139" s="39" t="s">
        <v>44584</v>
      </c>
      <c r="S139">
        <v>1</v>
      </c>
      <c r="U139" s="39" t="s">
        <v>44600</v>
      </c>
      <c r="V139">
        <v>0</v>
      </c>
      <c r="X139" s="39" t="s">
        <v>42876</v>
      </c>
      <c r="Y139">
        <v>1</v>
      </c>
      <c r="AA139" s="39" t="s">
        <v>44586</v>
      </c>
      <c r="AB139">
        <v>1</v>
      </c>
      <c r="AD139" s="39" t="s">
        <v>44653</v>
      </c>
      <c r="AE139">
        <v>0</v>
      </c>
      <c r="AG139" s="39" t="s">
        <v>44654</v>
      </c>
      <c r="AH139">
        <v>0</v>
      </c>
      <c r="AJ139" s="39" t="s">
        <v>44589</v>
      </c>
      <c r="AK139">
        <v>0</v>
      </c>
      <c r="AM139" s="39" t="s">
        <v>44590</v>
      </c>
      <c r="AN139">
        <v>1</v>
      </c>
      <c r="AP139" s="39" t="s">
        <v>44591</v>
      </c>
      <c r="AQ139">
        <v>0</v>
      </c>
      <c r="AS139" s="39" t="s">
        <v>44592</v>
      </c>
      <c r="AT139">
        <v>1</v>
      </c>
    </row>
    <row r="140" spans="1:46" x14ac:dyDescent="0.3">
      <c r="A140">
        <v>139</v>
      </c>
      <c r="B140" s="1">
        <v>45905.399097222224</v>
      </c>
      <c r="C140" s="1">
        <v>45905.408252314817</v>
      </c>
      <c r="D140" s="39" t="s">
        <v>4059</v>
      </c>
      <c r="E140" s="39" t="s">
        <v>4060</v>
      </c>
      <c r="F140">
        <v>5</v>
      </c>
      <c r="I140" s="39" t="s">
        <v>4060</v>
      </c>
      <c r="L140">
        <v>6</v>
      </c>
      <c r="O140">
        <v>34</v>
      </c>
      <c r="R140" s="39" t="s">
        <v>44584</v>
      </c>
      <c r="S140">
        <v>1</v>
      </c>
      <c r="U140" s="39" t="s">
        <v>44655</v>
      </c>
      <c r="V140">
        <v>0</v>
      </c>
      <c r="X140" s="39" t="s">
        <v>42876</v>
      </c>
      <c r="Y140">
        <v>1</v>
      </c>
      <c r="AA140" s="39" t="s">
        <v>44586</v>
      </c>
      <c r="AB140">
        <v>1</v>
      </c>
      <c r="AD140" s="39" t="s">
        <v>44640</v>
      </c>
      <c r="AE140">
        <v>0</v>
      </c>
      <c r="AG140" s="39" t="s">
        <v>44605</v>
      </c>
      <c r="AH140">
        <v>0</v>
      </c>
      <c r="AJ140" s="39" t="s">
        <v>44589</v>
      </c>
      <c r="AK140">
        <v>0</v>
      </c>
      <c r="AM140" s="39" t="s">
        <v>44590</v>
      </c>
      <c r="AN140">
        <v>1</v>
      </c>
      <c r="AP140" s="39" t="s">
        <v>44591</v>
      </c>
      <c r="AQ140">
        <v>0</v>
      </c>
      <c r="AS140" s="39" t="s">
        <v>44592</v>
      </c>
      <c r="AT140">
        <v>1</v>
      </c>
    </row>
    <row r="141" spans="1:46" x14ac:dyDescent="0.3">
      <c r="A141">
        <v>140</v>
      </c>
      <c r="B141" s="1">
        <v>45905.405914351853</v>
      </c>
      <c r="C141" s="1">
        <v>45905.409050925926</v>
      </c>
      <c r="D141" s="39" t="s">
        <v>12370</v>
      </c>
      <c r="E141" s="39" t="s">
        <v>12371</v>
      </c>
      <c r="F141">
        <v>6</v>
      </c>
      <c r="I141" s="39" t="s">
        <v>14342</v>
      </c>
      <c r="L141">
        <v>6</v>
      </c>
      <c r="O141">
        <v>8</v>
      </c>
      <c r="R141" s="39" t="s">
        <v>44584</v>
      </c>
      <c r="S141">
        <v>1</v>
      </c>
      <c r="U141" s="39" t="s">
        <v>44656</v>
      </c>
      <c r="V141">
        <v>0</v>
      </c>
      <c r="X141" s="39" t="s">
        <v>42876</v>
      </c>
      <c r="Y141">
        <v>1</v>
      </c>
      <c r="AA141" s="39" t="s">
        <v>44586</v>
      </c>
      <c r="AB141">
        <v>1</v>
      </c>
      <c r="AD141" s="39" t="s">
        <v>44587</v>
      </c>
      <c r="AE141">
        <v>1</v>
      </c>
      <c r="AG141" s="39" t="s">
        <v>44605</v>
      </c>
      <c r="AH141">
        <v>0</v>
      </c>
      <c r="AJ141" s="39" t="s">
        <v>44603</v>
      </c>
      <c r="AK141">
        <v>0</v>
      </c>
      <c r="AM141" s="39" t="s">
        <v>44590</v>
      </c>
      <c r="AN141">
        <v>1</v>
      </c>
      <c r="AP141" s="39" t="s">
        <v>44657</v>
      </c>
      <c r="AQ141">
        <v>0</v>
      </c>
      <c r="AS141" s="39" t="s">
        <v>44592</v>
      </c>
      <c r="AT141">
        <v>1</v>
      </c>
    </row>
    <row r="142" spans="1:46" x14ac:dyDescent="0.3">
      <c r="A142">
        <v>141</v>
      </c>
      <c r="B142" s="1">
        <v>45905.406342592592</v>
      </c>
      <c r="C142" s="1">
        <v>45905.410891203705</v>
      </c>
      <c r="D142" s="39" t="s">
        <v>4114</v>
      </c>
      <c r="E142" s="39" t="s">
        <v>4115</v>
      </c>
      <c r="F142">
        <v>6</v>
      </c>
      <c r="I142" s="39" t="s">
        <v>4115</v>
      </c>
      <c r="L142">
        <v>6</v>
      </c>
      <c r="O142">
        <v>32</v>
      </c>
      <c r="R142" s="39" t="s">
        <v>44584</v>
      </c>
      <c r="S142">
        <v>1</v>
      </c>
      <c r="U142" s="39" t="s">
        <v>44585</v>
      </c>
      <c r="V142">
        <v>0</v>
      </c>
      <c r="X142" s="39" t="s">
        <v>42876</v>
      </c>
      <c r="Y142">
        <v>1</v>
      </c>
      <c r="AA142" s="39" t="s">
        <v>44586</v>
      </c>
      <c r="AB142">
        <v>1</v>
      </c>
      <c r="AD142" s="39" t="s">
        <v>44587</v>
      </c>
      <c r="AE142">
        <v>1</v>
      </c>
      <c r="AG142" s="39" t="s">
        <v>44588</v>
      </c>
      <c r="AH142">
        <v>1</v>
      </c>
      <c r="AJ142" s="39" t="s">
        <v>44589</v>
      </c>
      <c r="AK142">
        <v>0</v>
      </c>
      <c r="AM142" s="39" t="s">
        <v>44658</v>
      </c>
      <c r="AN142">
        <v>0</v>
      </c>
      <c r="AP142" s="39" t="s">
        <v>44595</v>
      </c>
      <c r="AQ142">
        <v>0</v>
      </c>
      <c r="AS142" s="39" t="s">
        <v>44592</v>
      </c>
      <c r="AT142">
        <v>1</v>
      </c>
    </row>
    <row r="143" spans="1:46" x14ac:dyDescent="0.3">
      <c r="A143">
        <v>142</v>
      </c>
      <c r="B143" s="1">
        <v>45905.455312500002</v>
      </c>
      <c r="C143" s="1">
        <v>45905.458831018521</v>
      </c>
      <c r="D143" s="39" t="s">
        <v>3880</v>
      </c>
      <c r="E143" s="39" t="s">
        <v>3881</v>
      </c>
      <c r="F143">
        <v>5</v>
      </c>
      <c r="I143" s="39" t="s">
        <v>3881</v>
      </c>
      <c r="L143">
        <v>6</v>
      </c>
      <c r="O143">
        <v>39</v>
      </c>
      <c r="R143" s="39" t="s">
        <v>44584</v>
      </c>
      <c r="S143">
        <v>1</v>
      </c>
      <c r="U143" s="39" t="s">
        <v>44652</v>
      </c>
      <c r="V143">
        <v>0</v>
      </c>
      <c r="X143" s="39" t="s">
        <v>42876</v>
      </c>
      <c r="Y143">
        <v>1</v>
      </c>
      <c r="AA143" s="39" t="s">
        <v>44586</v>
      </c>
      <c r="AB143">
        <v>1</v>
      </c>
      <c r="AD143" s="39" t="s">
        <v>44640</v>
      </c>
      <c r="AE143">
        <v>0</v>
      </c>
      <c r="AG143" s="39" t="s">
        <v>44612</v>
      </c>
      <c r="AH143">
        <v>0</v>
      </c>
      <c r="AJ143" s="39" t="s">
        <v>44589</v>
      </c>
      <c r="AK143">
        <v>0</v>
      </c>
      <c r="AM143" s="39" t="s">
        <v>44590</v>
      </c>
      <c r="AN143">
        <v>1</v>
      </c>
      <c r="AP143" s="39" t="s">
        <v>44597</v>
      </c>
      <c r="AQ143">
        <v>0</v>
      </c>
      <c r="AS143" s="39" t="s">
        <v>44592</v>
      </c>
      <c r="AT143">
        <v>1</v>
      </c>
    </row>
    <row r="144" spans="1:46" x14ac:dyDescent="0.3">
      <c r="A144">
        <v>143</v>
      </c>
      <c r="B144" s="1">
        <v>45905.549120370371</v>
      </c>
      <c r="C144" s="1">
        <v>45905.549560185187</v>
      </c>
      <c r="D144" s="39" t="s">
        <v>14403</v>
      </c>
      <c r="E144" s="39" t="s">
        <v>14404</v>
      </c>
      <c r="F144">
        <v>1</v>
      </c>
      <c r="I144" s="39" t="s">
        <v>44659</v>
      </c>
      <c r="L144">
        <v>7</v>
      </c>
      <c r="O144">
        <v>20</v>
      </c>
      <c r="R144" s="39" t="s">
        <v>44611</v>
      </c>
      <c r="S144">
        <v>0</v>
      </c>
      <c r="U144" s="39" t="s">
        <v>44619</v>
      </c>
      <c r="V144">
        <v>0</v>
      </c>
      <c r="X144" s="39" t="s">
        <v>44660</v>
      </c>
      <c r="Y144">
        <v>0</v>
      </c>
      <c r="AA144" s="39" t="s">
        <v>44586</v>
      </c>
      <c r="AB144">
        <v>1</v>
      </c>
      <c r="AD144" s="39" t="s">
        <v>44661</v>
      </c>
      <c r="AE144">
        <v>0</v>
      </c>
      <c r="AG144" s="39" t="s">
        <v>44596</v>
      </c>
      <c r="AH144">
        <v>0</v>
      </c>
      <c r="AJ144" s="39" t="s">
        <v>44589</v>
      </c>
      <c r="AK144">
        <v>0</v>
      </c>
      <c r="AM144" s="39" t="s">
        <v>44623</v>
      </c>
      <c r="AN144">
        <v>0</v>
      </c>
      <c r="AP144" s="39" t="s">
        <v>44613</v>
      </c>
      <c r="AQ144">
        <v>0</v>
      </c>
      <c r="AS144" s="39" t="s">
        <v>44604</v>
      </c>
      <c r="AT144">
        <v>0</v>
      </c>
    </row>
    <row r="145" spans="1:46" x14ac:dyDescent="0.3">
      <c r="A145">
        <v>144</v>
      </c>
      <c r="B145" s="1">
        <v>45905.551342592589</v>
      </c>
      <c r="C145" s="1">
        <v>45905.553946759261</v>
      </c>
      <c r="D145" s="39" t="s">
        <v>4395</v>
      </c>
      <c r="E145" s="39" t="s">
        <v>4396</v>
      </c>
      <c r="F145">
        <v>7</v>
      </c>
      <c r="I145" s="39" t="s">
        <v>4396</v>
      </c>
      <c r="L145">
        <v>7</v>
      </c>
      <c r="O145">
        <v>18</v>
      </c>
      <c r="R145" s="39" t="s">
        <v>44584</v>
      </c>
      <c r="S145">
        <v>1</v>
      </c>
      <c r="U145" s="39" t="s">
        <v>44585</v>
      </c>
      <c r="V145">
        <v>0</v>
      </c>
      <c r="X145" s="39" t="s">
        <v>42876</v>
      </c>
      <c r="Y145">
        <v>1</v>
      </c>
      <c r="AA145" s="39" t="s">
        <v>44586</v>
      </c>
      <c r="AB145">
        <v>1</v>
      </c>
      <c r="AD145" s="39" t="s">
        <v>44587</v>
      </c>
      <c r="AE145">
        <v>1</v>
      </c>
      <c r="AG145" s="39" t="s">
        <v>44588</v>
      </c>
      <c r="AH145">
        <v>1</v>
      </c>
      <c r="AJ145" s="39" t="s">
        <v>44620</v>
      </c>
      <c r="AK145">
        <v>1</v>
      </c>
      <c r="AM145" s="39" t="s">
        <v>44590</v>
      </c>
      <c r="AN145">
        <v>1</v>
      </c>
      <c r="AP145" s="39" t="s">
        <v>44597</v>
      </c>
      <c r="AQ145">
        <v>0</v>
      </c>
      <c r="AS145" s="39" t="s">
        <v>44604</v>
      </c>
      <c r="AT145">
        <v>0</v>
      </c>
    </row>
    <row r="146" spans="1:46" x14ac:dyDescent="0.3">
      <c r="A146">
        <v>145</v>
      </c>
      <c r="B146" s="1">
        <v>45905.553807870368</v>
      </c>
      <c r="C146" s="1">
        <v>45905.555671296293</v>
      </c>
      <c r="D146" s="39" t="s">
        <v>4381</v>
      </c>
      <c r="E146" s="39" t="s">
        <v>4382</v>
      </c>
      <c r="F146">
        <v>6</v>
      </c>
      <c r="I146" s="39" t="s">
        <v>4382</v>
      </c>
      <c r="L146">
        <v>7</v>
      </c>
      <c r="O146">
        <v>6</v>
      </c>
      <c r="R146" s="39" t="s">
        <v>44584</v>
      </c>
      <c r="S146">
        <v>1</v>
      </c>
      <c r="U146" s="39" t="s">
        <v>44585</v>
      </c>
      <c r="V146">
        <v>0</v>
      </c>
      <c r="X146" s="39" t="s">
        <v>42876</v>
      </c>
      <c r="Y146">
        <v>1</v>
      </c>
      <c r="AA146" s="39" t="s">
        <v>44586</v>
      </c>
      <c r="AB146">
        <v>1</v>
      </c>
      <c r="AD146" s="39" t="s">
        <v>44587</v>
      </c>
      <c r="AE146">
        <v>1</v>
      </c>
      <c r="AG146" s="39" t="s">
        <v>44588</v>
      </c>
      <c r="AH146">
        <v>1</v>
      </c>
      <c r="AJ146" s="39" t="s">
        <v>44589</v>
      </c>
      <c r="AK146">
        <v>0</v>
      </c>
      <c r="AM146" s="39" t="s">
        <v>44590</v>
      </c>
      <c r="AN146">
        <v>1</v>
      </c>
      <c r="AP146" s="39" t="s">
        <v>44597</v>
      </c>
      <c r="AQ146">
        <v>0</v>
      </c>
      <c r="AS146" s="39" t="s">
        <v>44604</v>
      </c>
      <c r="AT146">
        <v>0</v>
      </c>
    </row>
    <row r="147" spans="1:46" x14ac:dyDescent="0.3">
      <c r="A147">
        <v>146</v>
      </c>
      <c r="B147" s="1">
        <v>45905.552685185183</v>
      </c>
      <c r="C147" s="1">
        <v>45905.556180555555</v>
      </c>
      <c r="D147" s="39" t="s">
        <v>4458</v>
      </c>
      <c r="E147" s="39" t="s">
        <v>4459</v>
      </c>
      <c r="F147">
        <v>3</v>
      </c>
      <c r="I147" s="39" t="s">
        <v>4459</v>
      </c>
      <c r="L147">
        <v>7</v>
      </c>
      <c r="O147">
        <v>14</v>
      </c>
      <c r="R147" s="39" t="s">
        <v>44584</v>
      </c>
      <c r="S147">
        <v>1</v>
      </c>
      <c r="U147" s="39" t="s">
        <v>44585</v>
      </c>
      <c r="V147">
        <v>0</v>
      </c>
      <c r="X147" s="39" t="s">
        <v>42950</v>
      </c>
      <c r="Y147">
        <v>0</v>
      </c>
      <c r="AA147" s="39" t="s">
        <v>44586</v>
      </c>
      <c r="AB147">
        <v>1</v>
      </c>
      <c r="AD147" s="39" t="s">
        <v>44640</v>
      </c>
      <c r="AE147">
        <v>0</v>
      </c>
      <c r="AG147" s="39" t="s">
        <v>44596</v>
      </c>
      <c r="AH147">
        <v>0</v>
      </c>
      <c r="AJ147" s="39" t="s">
        <v>44589</v>
      </c>
      <c r="AK147">
        <v>0</v>
      </c>
      <c r="AM147" s="39" t="s">
        <v>44590</v>
      </c>
      <c r="AN147">
        <v>1</v>
      </c>
      <c r="AP147" s="39" t="s">
        <v>44597</v>
      </c>
      <c r="AQ147">
        <v>0</v>
      </c>
      <c r="AS147" s="39" t="s">
        <v>44644</v>
      </c>
      <c r="AT147">
        <v>0</v>
      </c>
    </row>
    <row r="148" spans="1:46" x14ac:dyDescent="0.3">
      <c r="A148">
        <v>147</v>
      </c>
      <c r="B148" s="1">
        <v>45905.553240740737</v>
      </c>
      <c r="C148" s="1">
        <v>45905.556215277778</v>
      </c>
      <c r="D148" s="39" t="s">
        <v>4238</v>
      </c>
      <c r="E148" s="39" t="s">
        <v>4239</v>
      </c>
      <c r="F148">
        <v>4</v>
      </c>
      <c r="I148" s="39" t="s">
        <v>4240</v>
      </c>
      <c r="L148">
        <v>7</v>
      </c>
      <c r="O148">
        <v>19</v>
      </c>
      <c r="R148" s="39" t="s">
        <v>44584</v>
      </c>
      <c r="S148">
        <v>1</v>
      </c>
      <c r="U148" s="39" t="s">
        <v>44585</v>
      </c>
      <c r="V148">
        <v>0</v>
      </c>
      <c r="X148" s="39" t="s">
        <v>42950</v>
      </c>
      <c r="Y148">
        <v>0</v>
      </c>
      <c r="AA148" s="39" t="s">
        <v>44586</v>
      </c>
      <c r="AB148">
        <v>1</v>
      </c>
      <c r="AD148" s="39" t="s">
        <v>44587</v>
      </c>
      <c r="AE148">
        <v>1</v>
      </c>
      <c r="AG148" s="39" t="s">
        <v>44596</v>
      </c>
      <c r="AH148">
        <v>0</v>
      </c>
      <c r="AJ148" s="39" t="s">
        <v>44589</v>
      </c>
      <c r="AK148">
        <v>0</v>
      </c>
      <c r="AM148" s="39" t="s">
        <v>44590</v>
      </c>
      <c r="AN148">
        <v>1</v>
      </c>
      <c r="AP148" s="39" t="s">
        <v>44597</v>
      </c>
      <c r="AQ148">
        <v>0</v>
      </c>
      <c r="AS148" s="39" t="s">
        <v>44644</v>
      </c>
      <c r="AT148">
        <v>0</v>
      </c>
    </row>
    <row r="149" spans="1:46" x14ac:dyDescent="0.3">
      <c r="A149">
        <v>148</v>
      </c>
      <c r="B149" s="1">
        <v>45905.553055555552</v>
      </c>
      <c r="C149" s="1">
        <v>45905.556226851855</v>
      </c>
      <c r="D149" s="39" t="s">
        <v>4492</v>
      </c>
      <c r="E149" s="39" t="s">
        <v>4493</v>
      </c>
      <c r="F149">
        <v>4</v>
      </c>
      <c r="I149" s="39" t="s">
        <v>14445</v>
      </c>
      <c r="L149">
        <v>7</v>
      </c>
      <c r="O149">
        <v>12</v>
      </c>
      <c r="R149" s="39" t="s">
        <v>44584</v>
      </c>
      <c r="S149">
        <v>1</v>
      </c>
      <c r="U149" s="39" t="s">
        <v>44585</v>
      </c>
      <c r="V149">
        <v>0</v>
      </c>
      <c r="X149" s="39" t="s">
        <v>42950</v>
      </c>
      <c r="Y149">
        <v>0</v>
      </c>
      <c r="AA149" s="39" t="s">
        <v>44586</v>
      </c>
      <c r="AB149">
        <v>1</v>
      </c>
      <c r="AD149" s="39" t="s">
        <v>44587</v>
      </c>
      <c r="AE149">
        <v>1</v>
      </c>
      <c r="AG149" s="39" t="s">
        <v>44596</v>
      </c>
      <c r="AH149">
        <v>0</v>
      </c>
      <c r="AJ149" s="39" t="s">
        <v>44589</v>
      </c>
      <c r="AK149">
        <v>0</v>
      </c>
      <c r="AM149" s="39" t="s">
        <v>44590</v>
      </c>
      <c r="AN149">
        <v>1</v>
      </c>
      <c r="AP149" s="39" t="s">
        <v>44597</v>
      </c>
      <c r="AQ149">
        <v>0</v>
      </c>
      <c r="AS149" s="39" t="s">
        <v>44644</v>
      </c>
      <c r="AT149">
        <v>0</v>
      </c>
    </row>
    <row r="150" spans="1:46" x14ac:dyDescent="0.3">
      <c r="A150">
        <v>149</v>
      </c>
      <c r="B150" s="1">
        <v>45905.555613425924</v>
      </c>
      <c r="C150" s="1">
        <v>45905.557696759257</v>
      </c>
      <c r="D150" s="39" t="s">
        <v>4201</v>
      </c>
      <c r="E150" s="39" t="s">
        <v>4202</v>
      </c>
      <c r="F150">
        <v>3</v>
      </c>
      <c r="I150" s="39" t="s">
        <v>42735</v>
      </c>
      <c r="L150">
        <v>7</v>
      </c>
      <c r="O150">
        <v>1</v>
      </c>
      <c r="R150" s="39" t="s">
        <v>44584</v>
      </c>
      <c r="S150">
        <v>1</v>
      </c>
      <c r="U150" s="39" t="s">
        <v>44626</v>
      </c>
      <c r="V150">
        <v>0</v>
      </c>
      <c r="X150" s="39" t="s">
        <v>31162</v>
      </c>
      <c r="Y150">
        <v>0</v>
      </c>
      <c r="AA150" s="39" t="s">
        <v>44586</v>
      </c>
      <c r="AB150">
        <v>1</v>
      </c>
      <c r="AD150" s="39" t="s">
        <v>44640</v>
      </c>
      <c r="AE150">
        <v>0</v>
      </c>
      <c r="AG150" s="39" t="s">
        <v>44641</v>
      </c>
      <c r="AH150">
        <v>0</v>
      </c>
      <c r="AJ150" s="39" t="s">
        <v>44589</v>
      </c>
      <c r="AK150">
        <v>0</v>
      </c>
      <c r="AM150" s="39" t="s">
        <v>44590</v>
      </c>
      <c r="AN150">
        <v>1</v>
      </c>
      <c r="AP150" s="39" t="s">
        <v>44662</v>
      </c>
      <c r="AQ150">
        <v>0</v>
      </c>
      <c r="AS150" s="39" t="s">
        <v>44604</v>
      </c>
      <c r="AT150">
        <v>0</v>
      </c>
    </row>
    <row r="151" spans="1:46" x14ac:dyDescent="0.3">
      <c r="A151">
        <v>150</v>
      </c>
      <c r="B151" s="1">
        <v>45905.55841435185</v>
      </c>
      <c r="C151" s="1">
        <v>45905.55940972222</v>
      </c>
      <c r="D151" s="39" t="s">
        <v>4188</v>
      </c>
      <c r="E151" s="39" t="s">
        <v>4189</v>
      </c>
      <c r="F151">
        <v>6</v>
      </c>
      <c r="I151" s="39" t="s">
        <v>4189</v>
      </c>
      <c r="L151">
        <v>7</v>
      </c>
      <c r="O151">
        <v>17</v>
      </c>
      <c r="R151" s="39" t="s">
        <v>44584</v>
      </c>
      <c r="S151">
        <v>1</v>
      </c>
      <c r="U151" s="39" t="s">
        <v>44585</v>
      </c>
      <c r="V151">
        <v>0</v>
      </c>
      <c r="X151" s="39" t="s">
        <v>42876</v>
      </c>
      <c r="Y151">
        <v>1</v>
      </c>
      <c r="AA151" s="39" t="s">
        <v>44586</v>
      </c>
      <c r="AB151">
        <v>1</v>
      </c>
      <c r="AD151" s="39" t="s">
        <v>44587</v>
      </c>
      <c r="AE151">
        <v>1</v>
      </c>
      <c r="AG151" s="39" t="s">
        <v>44588</v>
      </c>
      <c r="AH151">
        <v>1</v>
      </c>
      <c r="AJ151" s="39" t="s">
        <v>44589</v>
      </c>
      <c r="AK151">
        <v>0</v>
      </c>
      <c r="AM151" s="39" t="s">
        <v>44590</v>
      </c>
      <c r="AN151">
        <v>1</v>
      </c>
      <c r="AP151" s="39" t="s">
        <v>44597</v>
      </c>
      <c r="AQ151">
        <v>0</v>
      </c>
      <c r="AS151" s="39" t="s">
        <v>44604</v>
      </c>
      <c r="AT151">
        <v>0</v>
      </c>
    </row>
    <row r="152" spans="1:46" x14ac:dyDescent="0.3">
      <c r="A152">
        <v>151</v>
      </c>
      <c r="B152" s="1">
        <v>45905.554456018515</v>
      </c>
      <c r="C152" s="1">
        <v>45905.560254629629</v>
      </c>
      <c r="D152" s="39" t="s">
        <v>4259</v>
      </c>
      <c r="E152" s="39" t="s">
        <v>4260</v>
      </c>
      <c r="F152">
        <v>6</v>
      </c>
      <c r="I152" s="39" t="s">
        <v>12471</v>
      </c>
      <c r="L152">
        <v>7</v>
      </c>
      <c r="O152">
        <v>9</v>
      </c>
      <c r="R152" s="39" t="s">
        <v>44584</v>
      </c>
      <c r="S152">
        <v>1</v>
      </c>
      <c r="U152" s="39" t="s">
        <v>44619</v>
      </c>
      <c r="V152">
        <v>0</v>
      </c>
      <c r="X152" s="39" t="s">
        <v>42876</v>
      </c>
      <c r="Y152">
        <v>1</v>
      </c>
      <c r="AA152" s="39" t="s">
        <v>44586</v>
      </c>
      <c r="AB152">
        <v>1</v>
      </c>
      <c r="AD152" s="39" t="s">
        <v>44587</v>
      </c>
      <c r="AE152">
        <v>1</v>
      </c>
      <c r="AG152" s="39" t="s">
        <v>44588</v>
      </c>
      <c r="AH152">
        <v>1</v>
      </c>
      <c r="AJ152" s="39" t="s">
        <v>44589</v>
      </c>
      <c r="AK152">
        <v>0</v>
      </c>
      <c r="AM152" s="39" t="s">
        <v>44590</v>
      </c>
      <c r="AN152">
        <v>1</v>
      </c>
      <c r="AP152" s="39" t="s">
        <v>44595</v>
      </c>
      <c r="AQ152">
        <v>0</v>
      </c>
      <c r="AS152" s="39" t="s">
        <v>44614</v>
      </c>
      <c r="AT152">
        <v>0</v>
      </c>
    </row>
    <row r="153" spans="1:46" x14ac:dyDescent="0.3">
      <c r="A153">
        <v>152</v>
      </c>
      <c r="B153" s="1">
        <v>45905.55940972222</v>
      </c>
      <c r="C153" s="1">
        <v>45905.560601851852</v>
      </c>
      <c r="D153" s="39" t="s">
        <v>4434</v>
      </c>
      <c r="E153" s="39" t="s">
        <v>4435</v>
      </c>
      <c r="F153">
        <v>6</v>
      </c>
      <c r="I153" s="39" t="s">
        <v>18534</v>
      </c>
      <c r="L153">
        <v>7</v>
      </c>
      <c r="O153">
        <v>27</v>
      </c>
      <c r="R153" s="39" t="s">
        <v>44584</v>
      </c>
      <c r="S153">
        <v>1</v>
      </c>
      <c r="U153" s="39" t="s">
        <v>44585</v>
      </c>
      <c r="V153">
        <v>0</v>
      </c>
      <c r="X153" s="39" t="s">
        <v>42876</v>
      </c>
      <c r="Y153">
        <v>1</v>
      </c>
      <c r="AA153" s="39" t="s">
        <v>44586</v>
      </c>
      <c r="AB153">
        <v>1</v>
      </c>
      <c r="AD153" s="39" t="s">
        <v>44587</v>
      </c>
      <c r="AE153">
        <v>1</v>
      </c>
      <c r="AG153" s="39" t="s">
        <v>44588</v>
      </c>
      <c r="AH153">
        <v>1</v>
      </c>
      <c r="AJ153" s="39" t="s">
        <v>44589</v>
      </c>
      <c r="AK153">
        <v>0</v>
      </c>
      <c r="AM153" s="39" t="s">
        <v>44590</v>
      </c>
      <c r="AN153">
        <v>1</v>
      </c>
      <c r="AP153" s="39" t="s">
        <v>44597</v>
      </c>
      <c r="AQ153">
        <v>0</v>
      </c>
      <c r="AS153" s="39" t="s">
        <v>44604</v>
      </c>
      <c r="AT153">
        <v>0</v>
      </c>
    </row>
    <row r="154" spans="1:46" x14ac:dyDescent="0.3">
      <c r="A154">
        <v>153</v>
      </c>
      <c r="B154" s="1">
        <v>45905.559120370373</v>
      </c>
      <c r="C154" s="1">
        <v>45905.560601851852</v>
      </c>
      <c r="D154" s="39" t="s">
        <v>4217</v>
      </c>
      <c r="E154" s="39" t="s">
        <v>4218</v>
      </c>
      <c r="F154">
        <v>6</v>
      </c>
      <c r="I154" s="39" t="s">
        <v>43970</v>
      </c>
      <c r="L154">
        <v>7</v>
      </c>
      <c r="O154">
        <v>37</v>
      </c>
      <c r="R154" s="39" t="s">
        <v>44584</v>
      </c>
      <c r="S154">
        <v>1</v>
      </c>
      <c r="U154" s="39" t="s">
        <v>44585</v>
      </c>
      <c r="V154">
        <v>0</v>
      </c>
      <c r="X154" s="39" t="s">
        <v>42876</v>
      </c>
      <c r="Y154">
        <v>1</v>
      </c>
      <c r="AA154" s="39" t="s">
        <v>44586</v>
      </c>
      <c r="AB154">
        <v>1</v>
      </c>
      <c r="AD154" s="39" t="s">
        <v>44587</v>
      </c>
      <c r="AE154">
        <v>1</v>
      </c>
      <c r="AG154" s="39" t="s">
        <v>44663</v>
      </c>
      <c r="AH154">
        <v>1</v>
      </c>
      <c r="AJ154" s="39" t="s">
        <v>44589</v>
      </c>
      <c r="AK154">
        <v>0</v>
      </c>
      <c r="AM154" s="39" t="s">
        <v>44590</v>
      </c>
      <c r="AN154">
        <v>1</v>
      </c>
      <c r="AP154" s="39" t="s">
        <v>44597</v>
      </c>
      <c r="AQ154">
        <v>0</v>
      </c>
      <c r="AS154" s="39" t="s">
        <v>44604</v>
      </c>
      <c r="AT154">
        <v>0</v>
      </c>
    </row>
    <row r="155" spans="1:46" x14ac:dyDescent="0.3">
      <c r="A155">
        <v>154</v>
      </c>
      <c r="B155" s="1">
        <v>45905.558206018519</v>
      </c>
      <c r="C155" s="1">
        <v>45905.560717592591</v>
      </c>
      <c r="D155" s="39" t="s">
        <v>4246</v>
      </c>
      <c r="E155" s="39" t="s">
        <v>4247</v>
      </c>
      <c r="F155">
        <v>5</v>
      </c>
      <c r="I155" s="39" t="s">
        <v>41077</v>
      </c>
      <c r="L155">
        <v>7</v>
      </c>
      <c r="O155">
        <v>24</v>
      </c>
      <c r="R155" s="39" t="s">
        <v>44584</v>
      </c>
      <c r="S155">
        <v>1</v>
      </c>
      <c r="U155" s="39" t="s">
        <v>44585</v>
      </c>
      <c r="V155">
        <v>0</v>
      </c>
      <c r="X155" s="39" t="s">
        <v>42876</v>
      </c>
      <c r="Y155">
        <v>1</v>
      </c>
      <c r="AA155" s="39" t="s">
        <v>44586</v>
      </c>
      <c r="AB155">
        <v>1</v>
      </c>
      <c r="AD155" s="39" t="s">
        <v>44587</v>
      </c>
      <c r="AE155">
        <v>1</v>
      </c>
      <c r="AG155" s="39" t="s">
        <v>44588</v>
      </c>
      <c r="AH155">
        <v>1</v>
      </c>
      <c r="AJ155" s="39" t="s">
        <v>44589</v>
      </c>
      <c r="AK155">
        <v>0</v>
      </c>
      <c r="AM155" s="39" t="s">
        <v>44630</v>
      </c>
      <c r="AN155">
        <v>0</v>
      </c>
      <c r="AP155" s="39" t="s">
        <v>44591</v>
      </c>
      <c r="AQ155">
        <v>0</v>
      </c>
      <c r="AS155" s="39" t="s">
        <v>44628</v>
      </c>
      <c r="AT155">
        <v>0</v>
      </c>
    </row>
    <row r="156" spans="1:46" x14ac:dyDescent="0.3">
      <c r="A156">
        <v>155</v>
      </c>
      <c r="B156" s="1">
        <v>45905.560370370367</v>
      </c>
      <c r="C156" s="1">
        <v>45905.561585648145</v>
      </c>
      <c r="D156" s="39" t="s">
        <v>4294</v>
      </c>
      <c r="E156" s="39" t="s">
        <v>4295</v>
      </c>
      <c r="F156">
        <v>6</v>
      </c>
      <c r="I156" s="39" t="s">
        <v>4295</v>
      </c>
      <c r="L156">
        <v>7</v>
      </c>
      <c r="O156">
        <v>15</v>
      </c>
      <c r="R156" s="39" t="s">
        <v>44584</v>
      </c>
      <c r="S156">
        <v>1</v>
      </c>
      <c r="U156" s="39" t="s">
        <v>44585</v>
      </c>
      <c r="V156">
        <v>0</v>
      </c>
      <c r="X156" s="39" t="s">
        <v>42876</v>
      </c>
      <c r="Y156">
        <v>1</v>
      </c>
      <c r="AA156" s="39" t="s">
        <v>44586</v>
      </c>
      <c r="AB156">
        <v>1</v>
      </c>
      <c r="AD156" s="39" t="s">
        <v>44587</v>
      </c>
      <c r="AE156">
        <v>1</v>
      </c>
      <c r="AG156" s="39" t="s">
        <v>44588</v>
      </c>
      <c r="AH156">
        <v>1</v>
      </c>
      <c r="AJ156" s="39" t="s">
        <v>44589</v>
      </c>
      <c r="AK156">
        <v>0</v>
      </c>
      <c r="AM156" s="39" t="s">
        <v>44590</v>
      </c>
      <c r="AN156">
        <v>1</v>
      </c>
      <c r="AP156" s="39" t="s">
        <v>44597</v>
      </c>
      <c r="AQ156">
        <v>0</v>
      </c>
      <c r="AS156" s="39" t="s">
        <v>44604</v>
      </c>
      <c r="AT156">
        <v>0</v>
      </c>
    </row>
    <row r="157" spans="1:46" x14ac:dyDescent="0.3">
      <c r="A157">
        <v>156</v>
      </c>
      <c r="B157" s="1">
        <v>45905.559953703705</v>
      </c>
      <c r="C157" s="1">
        <v>45905.562465277777</v>
      </c>
      <c r="D157" s="39" t="s">
        <v>4482</v>
      </c>
      <c r="E157" s="39" t="s">
        <v>4483</v>
      </c>
      <c r="F157">
        <v>7</v>
      </c>
      <c r="I157" s="39" t="s">
        <v>4483</v>
      </c>
      <c r="L157">
        <v>7</v>
      </c>
      <c r="O157">
        <v>36</v>
      </c>
      <c r="R157" s="39" t="s">
        <v>44584</v>
      </c>
      <c r="S157">
        <v>1</v>
      </c>
      <c r="U157" s="39" t="s">
        <v>44585</v>
      </c>
      <c r="V157">
        <v>0</v>
      </c>
      <c r="X157" s="39" t="s">
        <v>42876</v>
      </c>
      <c r="Y157">
        <v>1</v>
      </c>
      <c r="AA157" s="39" t="s">
        <v>44586</v>
      </c>
      <c r="AB157">
        <v>1</v>
      </c>
      <c r="AD157" s="39" t="s">
        <v>44587</v>
      </c>
      <c r="AE157">
        <v>1</v>
      </c>
      <c r="AG157" s="39" t="s">
        <v>44588</v>
      </c>
      <c r="AH157">
        <v>1</v>
      </c>
      <c r="AJ157" s="39" t="s">
        <v>44589</v>
      </c>
      <c r="AK157">
        <v>0</v>
      </c>
      <c r="AM157" s="39" t="s">
        <v>44590</v>
      </c>
      <c r="AN157">
        <v>1</v>
      </c>
      <c r="AP157" s="39" t="s">
        <v>44595</v>
      </c>
      <c r="AQ157">
        <v>0</v>
      </c>
      <c r="AS157" s="39" t="s">
        <v>44592</v>
      </c>
      <c r="AT157">
        <v>1</v>
      </c>
    </row>
    <row r="158" spans="1:46" x14ac:dyDescent="0.3">
      <c r="A158">
        <v>157</v>
      </c>
      <c r="B158" s="1">
        <v>45905.558541666665</v>
      </c>
      <c r="C158" s="1">
        <v>45905.562627314815</v>
      </c>
      <c r="D158" s="39" t="s">
        <v>4477</v>
      </c>
      <c r="E158" s="39" t="s">
        <v>4478</v>
      </c>
      <c r="F158">
        <v>7</v>
      </c>
      <c r="I158" s="39" t="s">
        <v>12651</v>
      </c>
      <c r="L158">
        <v>7</v>
      </c>
      <c r="O158">
        <v>38</v>
      </c>
      <c r="R158" s="39" t="s">
        <v>44584</v>
      </c>
      <c r="S158">
        <v>1</v>
      </c>
      <c r="U158" s="39" t="s">
        <v>44585</v>
      </c>
      <c r="V158">
        <v>0</v>
      </c>
      <c r="X158" s="39" t="s">
        <v>42876</v>
      </c>
      <c r="Y158">
        <v>1</v>
      </c>
      <c r="AA158" s="39" t="s">
        <v>44586</v>
      </c>
      <c r="AB158">
        <v>1</v>
      </c>
      <c r="AD158" s="39" t="s">
        <v>44587</v>
      </c>
      <c r="AE158">
        <v>1</v>
      </c>
      <c r="AG158" s="39" t="s">
        <v>44588</v>
      </c>
      <c r="AH158">
        <v>1</v>
      </c>
      <c r="AJ158" s="39" t="s">
        <v>44589</v>
      </c>
      <c r="AK158">
        <v>0</v>
      </c>
      <c r="AM158" s="39" t="s">
        <v>44590</v>
      </c>
      <c r="AN158">
        <v>1</v>
      </c>
      <c r="AP158" s="39" t="s">
        <v>44595</v>
      </c>
      <c r="AQ158">
        <v>0</v>
      </c>
      <c r="AS158" s="39" t="s">
        <v>44592</v>
      </c>
      <c r="AT158">
        <v>1</v>
      </c>
    </row>
    <row r="159" spans="1:46" x14ac:dyDescent="0.3">
      <c r="A159">
        <v>158</v>
      </c>
      <c r="B159" s="1">
        <v>45905.557106481479</v>
      </c>
      <c r="C159" s="1">
        <v>45905.562916666669</v>
      </c>
      <c r="D159" s="39" t="s">
        <v>4227</v>
      </c>
      <c r="E159" s="39" t="s">
        <v>4228</v>
      </c>
      <c r="F159">
        <v>7</v>
      </c>
      <c r="I159" s="39" t="s">
        <v>12592</v>
      </c>
      <c r="L159">
        <v>7</v>
      </c>
      <c r="O159">
        <v>2</v>
      </c>
      <c r="R159" s="39" t="s">
        <v>44584</v>
      </c>
      <c r="S159">
        <v>1</v>
      </c>
      <c r="U159" s="39" t="s">
        <v>44664</v>
      </c>
      <c r="V159">
        <v>0</v>
      </c>
      <c r="X159" s="39" t="s">
        <v>42876</v>
      </c>
      <c r="Y159">
        <v>1</v>
      </c>
      <c r="AA159" s="39" t="s">
        <v>44586</v>
      </c>
      <c r="AB159">
        <v>1</v>
      </c>
      <c r="AD159" s="39" t="s">
        <v>44587</v>
      </c>
      <c r="AE159">
        <v>1</v>
      </c>
      <c r="AG159" s="39" t="s">
        <v>44588</v>
      </c>
      <c r="AH159">
        <v>1</v>
      </c>
      <c r="AJ159" s="39" t="s">
        <v>44589</v>
      </c>
      <c r="AK159">
        <v>0</v>
      </c>
      <c r="AM159" s="39" t="s">
        <v>44590</v>
      </c>
      <c r="AN159">
        <v>1</v>
      </c>
      <c r="AP159" s="39" t="s">
        <v>44595</v>
      </c>
      <c r="AQ159">
        <v>0</v>
      </c>
      <c r="AS159" s="39" t="s">
        <v>44592</v>
      </c>
      <c r="AT159">
        <v>1</v>
      </c>
    </row>
    <row r="160" spans="1:46" x14ac:dyDescent="0.3">
      <c r="A160">
        <v>159</v>
      </c>
      <c r="B160" s="1">
        <v>45905.560590277775</v>
      </c>
      <c r="C160" s="1">
        <v>45905.562928240739</v>
      </c>
      <c r="D160" s="39" t="s">
        <v>4251</v>
      </c>
      <c r="E160" s="39" t="s">
        <v>4252</v>
      </c>
      <c r="F160">
        <v>7</v>
      </c>
      <c r="I160" s="39" t="s">
        <v>4252</v>
      </c>
      <c r="L160">
        <v>7</v>
      </c>
      <c r="O160">
        <v>21</v>
      </c>
      <c r="R160" s="39" t="s">
        <v>44584</v>
      </c>
      <c r="S160">
        <v>1</v>
      </c>
      <c r="U160" s="39" t="s">
        <v>44665</v>
      </c>
      <c r="V160">
        <v>0</v>
      </c>
      <c r="X160" s="39" t="s">
        <v>42876</v>
      </c>
      <c r="Y160">
        <v>1</v>
      </c>
      <c r="AA160" s="39" t="s">
        <v>44586</v>
      </c>
      <c r="AB160">
        <v>1</v>
      </c>
      <c r="AD160" s="39" t="s">
        <v>44587</v>
      </c>
      <c r="AE160">
        <v>1</v>
      </c>
      <c r="AG160" s="39" t="s">
        <v>44588</v>
      </c>
      <c r="AH160">
        <v>1</v>
      </c>
      <c r="AJ160" s="39" t="s">
        <v>44589</v>
      </c>
      <c r="AK160">
        <v>0</v>
      </c>
      <c r="AM160" s="39" t="s">
        <v>44590</v>
      </c>
      <c r="AN160">
        <v>1</v>
      </c>
      <c r="AP160" s="39" t="s">
        <v>44595</v>
      </c>
      <c r="AQ160">
        <v>0</v>
      </c>
      <c r="AS160" s="39" t="s">
        <v>44592</v>
      </c>
      <c r="AT160">
        <v>1</v>
      </c>
    </row>
    <row r="161" spans="1:46" x14ac:dyDescent="0.3">
      <c r="A161">
        <v>160</v>
      </c>
      <c r="B161" s="1">
        <v>45905.556643518517</v>
      </c>
      <c r="C161" s="1">
        <v>45905.563333333332</v>
      </c>
      <c r="D161" s="39" t="s">
        <v>4371</v>
      </c>
      <c r="E161" s="39" t="s">
        <v>4372</v>
      </c>
      <c r="F161">
        <v>5</v>
      </c>
      <c r="I161" s="39" t="s">
        <v>4373</v>
      </c>
      <c r="L161">
        <v>7</v>
      </c>
      <c r="O161">
        <v>5</v>
      </c>
      <c r="R161" s="39" t="s">
        <v>44584</v>
      </c>
      <c r="S161">
        <v>1</v>
      </c>
      <c r="U161" s="39" t="s">
        <v>44585</v>
      </c>
      <c r="V161">
        <v>0</v>
      </c>
      <c r="X161" s="39" t="s">
        <v>42876</v>
      </c>
      <c r="Y161">
        <v>1</v>
      </c>
      <c r="AA161" s="39" t="s">
        <v>44586</v>
      </c>
      <c r="AB161">
        <v>1</v>
      </c>
      <c r="AD161" s="39" t="s">
        <v>44587</v>
      </c>
      <c r="AE161">
        <v>1</v>
      </c>
      <c r="AG161" s="39" t="s">
        <v>44605</v>
      </c>
      <c r="AH161">
        <v>0</v>
      </c>
      <c r="AJ161" s="39" t="s">
        <v>44603</v>
      </c>
      <c r="AK161">
        <v>0</v>
      </c>
      <c r="AM161" s="39" t="s">
        <v>44590</v>
      </c>
      <c r="AN161">
        <v>1</v>
      </c>
      <c r="AP161" s="39" t="s">
        <v>44595</v>
      </c>
      <c r="AQ161">
        <v>0</v>
      </c>
      <c r="AS161" s="39" t="s">
        <v>44604</v>
      </c>
      <c r="AT161">
        <v>0</v>
      </c>
    </row>
    <row r="162" spans="1:46" x14ac:dyDescent="0.3">
      <c r="A162">
        <v>161</v>
      </c>
      <c r="B162" s="1">
        <v>45905.560428240744</v>
      </c>
      <c r="C162" s="1">
        <v>45905.564884259256</v>
      </c>
      <c r="D162" s="39" t="s">
        <v>4501</v>
      </c>
      <c r="E162" s="39" t="s">
        <v>4502</v>
      </c>
      <c r="F162">
        <v>3</v>
      </c>
      <c r="I162" s="39" t="s">
        <v>42730</v>
      </c>
      <c r="L162">
        <v>7</v>
      </c>
      <c r="O162">
        <v>35</v>
      </c>
      <c r="R162" s="39" t="s">
        <v>44584</v>
      </c>
      <c r="S162">
        <v>1</v>
      </c>
      <c r="U162" s="39" t="s">
        <v>44585</v>
      </c>
      <c r="V162">
        <v>0</v>
      </c>
      <c r="X162" s="39" t="s">
        <v>42876</v>
      </c>
      <c r="Y162">
        <v>1</v>
      </c>
      <c r="AA162" s="39" t="s">
        <v>44586</v>
      </c>
      <c r="AB162">
        <v>1</v>
      </c>
      <c r="AD162" s="39" t="s">
        <v>44601</v>
      </c>
      <c r="AE162">
        <v>0</v>
      </c>
      <c r="AG162" s="39" t="s">
        <v>44612</v>
      </c>
      <c r="AH162">
        <v>0</v>
      </c>
      <c r="AJ162" s="39" t="s">
        <v>44666</v>
      </c>
      <c r="AK162">
        <v>0</v>
      </c>
      <c r="AM162" s="39" t="s">
        <v>44642</v>
      </c>
      <c r="AN162">
        <v>0</v>
      </c>
      <c r="AP162" s="39" t="s">
        <v>44597</v>
      </c>
      <c r="AQ162">
        <v>0</v>
      </c>
      <c r="AS162" s="39" t="s">
        <v>44644</v>
      </c>
      <c r="AT162">
        <v>0</v>
      </c>
    </row>
    <row r="163" spans="1:46" x14ac:dyDescent="0.3">
      <c r="A163">
        <v>162</v>
      </c>
      <c r="B163" s="1">
        <v>45905.559305555558</v>
      </c>
      <c r="C163" s="1">
        <v>45905.56490740741</v>
      </c>
      <c r="D163" s="39" t="s">
        <v>4209</v>
      </c>
      <c r="E163" s="39" t="s">
        <v>4210</v>
      </c>
      <c r="F163">
        <v>6</v>
      </c>
      <c r="I163" s="39" t="s">
        <v>4210</v>
      </c>
      <c r="L163">
        <v>7</v>
      </c>
      <c r="O163">
        <v>40</v>
      </c>
      <c r="R163" s="39" t="s">
        <v>44584</v>
      </c>
      <c r="S163">
        <v>1</v>
      </c>
      <c r="U163" s="39" t="s">
        <v>44667</v>
      </c>
      <c r="V163">
        <v>0</v>
      </c>
      <c r="X163" s="39" t="s">
        <v>42876</v>
      </c>
      <c r="Y163">
        <v>1</v>
      </c>
      <c r="AA163" s="39" t="s">
        <v>44586</v>
      </c>
      <c r="AB163">
        <v>1</v>
      </c>
      <c r="AD163" s="39" t="s">
        <v>44601</v>
      </c>
      <c r="AE163">
        <v>0</v>
      </c>
      <c r="AG163" s="39" t="s">
        <v>44668</v>
      </c>
      <c r="AH163">
        <v>0</v>
      </c>
      <c r="AJ163" s="39" t="s">
        <v>44620</v>
      </c>
      <c r="AK163">
        <v>1</v>
      </c>
      <c r="AM163" s="39" t="s">
        <v>44590</v>
      </c>
      <c r="AN163">
        <v>1</v>
      </c>
      <c r="AP163" s="39" t="s">
        <v>44613</v>
      </c>
      <c r="AQ163">
        <v>0</v>
      </c>
      <c r="AS163" s="39" t="s">
        <v>44592</v>
      </c>
      <c r="AT163">
        <v>1</v>
      </c>
    </row>
    <row r="164" spans="1:46" x14ac:dyDescent="0.3">
      <c r="A164">
        <v>163</v>
      </c>
      <c r="B164" s="1">
        <v>45905.562060185184</v>
      </c>
      <c r="C164" s="1">
        <v>45905.56627314815</v>
      </c>
      <c r="D164" s="39" t="s">
        <v>4303</v>
      </c>
      <c r="E164" s="39" t="s">
        <v>4304</v>
      </c>
      <c r="F164">
        <v>4</v>
      </c>
      <c r="I164" s="39" t="s">
        <v>44669</v>
      </c>
      <c r="L164">
        <v>7</v>
      </c>
      <c r="O164">
        <v>30</v>
      </c>
      <c r="R164" s="39" t="s">
        <v>44584</v>
      </c>
      <c r="S164">
        <v>1</v>
      </c>
      <c r="U164" s="39" t="s">
        <v>44670</v>
      </c>
      <c r="V164">
        <v>0</v>
      </c>
      <c r="X164" s="39" t="s">
        <v>42876</v>
      </c>
      <c r="Y164">
        <v>1</v>
      </c>
      <c r="AA164" s="39" t="s">
        <v>44586</v>
      </c>
      <c r="AB164">
        <v>1</v>
      </c>
      <c r="AD164" s="39" t="s">
        <v>44601</v>
      </c>
      <c r="AE164">
        <v>0</v>
      </c>
      <c r="AG164" s="39" t="s">
        <v>44612</v>
      </c>
      <c r="AH164">
        <v>0</v>
      </c>
      <c r="AJ164" s="39" t="s">
        <v>44671</v>
      </c>
      <c r="AK164">
        <v>0</v>
      </c>
      <c r="AM164" s="39" t="s">
        <v>44590</v>
      </c>
      <c r="AN164">
        <v>1</v>
      </c>
      <c r="AP164" s="39" t="s">
        <v>44621</v>
      </c>
      <c r="AQ164">
        <v>0</v>
      </c>
      <c r="AS164" s="39" t="s">
        <v>44644</v>
      </c>
      <c r="AT164">
        <v>0</v>
      </c>
    </row>
    <row r="165" spans="1:46" x14ac:dyDescent="0.3">
      <c r="A165">
        <v>164</v>
      </c>
      <c r="B165" s="1">
        <v>45905.562256944446</v>
      </c>
      <c r="C165" s="1">
        <v>45905.566412037035</v>
      </c>
      <c r="D165" s="39" t="s">
        <v>4354</v>
      </c>
      <c r="E165" s="39" t="s">
        <v>4355</v>
      </c>
      <c r="F165">
        <v>7</v>
      </c>
      <c r="I165" s="39" t="s">
        <v>16151</v>
      </c>
      <c r="L165">
        <v>7</v>
      </c>
      <c r="O165">
        <v>39</v>
      </c>
      <c r="R165" s="39" t="s">
        <v>44584</v>
      </c>
      <c r="S165">
        <v>1</v>
      </c>
      <c r="U165" s="39" t="s">
        <v>44585</v>
      </c>
      <c r="V165">
        <v>0</v>
      </c>
      <c r="X165" s="39" t="s">
        <v>42876</v>
      </c>
      <c r="Y165">
        <v>1</v>
      </c>
      <c r="AA165" s="39" t="s">
        <v>44586</v>
      </c>
      <c r="AB165">
        <v>1</v>
      </c>
      <c r="AD165" s="39" t="s">
        <v>44587</v>
      </c>
      <c r="AE165">
        <v>1</v>
      </c>
      <c r="AG165" s="39" t="s">
        <v>44663</v>
      </c>
      <c r="AH165">
        <v>1</v>
      </c>
      <c r="AJ165" s="39" t="s">
        <v>44620</v>
      </c>
      <c r="AK165">
        <v>1</v>
      </c>
      <c r="AM165" s="39" t="s">
        <v>44590</v>
      </c>
      <c r="AN165">
        <v>1</v>
      </c>
      <c r="AP165" s="39" t="s">
        <v>44672</v>
      </c>
      <c r="AQ165">
        <v>0</v>
      </c>
      <c r="AS165" s="39" t="s">
        <v>44598</v>
      </c>
      <c r="AT165">
        <v>0</v>
      </c>
    </row>
    <row r="166" spans="1:46" x14ac:dyDescent="0.3">
      <c r="A166">
        <v>165</v>
      </c>
      <c r="B166" s="1">
        <v>45905.559664351851</v>
      </c>
      <c r="C166" s="1">
        <v>45905.566469907404</v>
      </c>
      <c r="D166" s="39" t="s">
        <v>4315</v>
      </c>
      <c r="E166" s="39" t="s">
        <v>4316</v>
      </c>
      <c r="F166">
        <v>4</v>
      </c>
      <c r="I166" s="39" t="s">
        <v>4316</v>
      </c>
      <c r="L166">
        <v>7</v>
      </c>
      <c r="O166">
        <v>32</v>
      </c>
      <c r="R166" s="39" t="s">
        <v>44632</v>
      </c>
      <c r="S166">
        <v>0</v>
      </c>
      <c r="U166" s="39" t="s">
        <v>44665</v>
      </c>
      <c r="V166">
        <v>0</v>
      </c>
      <c r="X166" s="39" t="s">
        <v>42876</v>
      </c>
      <c r="Y166">
        <v>1</v>
      </c>
      <c r="AA166" s="39" t="s">
        <v>44586</v>
      </c>
      <c r="AB166">
        <v>1</v>
      </c>
      <c r="AD166" s="39" t="s">
        <v>44673</v>
      </c>
      <c r="AE166">
        <v>0</v>
      </c>
      <c r="AG166" s="39" t="s">
        <v>44588</v>
      </c>
      <c r="AH166">
        <v>1</v>
      </c>
      <c r="AJ166" s="39" t="s">
        <v>44589</v>
      </c>
      <c r="AK166">
        <v>0</v>
      </c>
      <c r="AM166" s="39" t="s">
        <v>44590</v>
      </c>
      <c r="AN166">
        <v>1</v>
      </c>
      <c r="AP166" s="39" t="s">
        <v>44597</v>
      </c>
      <c r="AQ166">
        <v>0</v>
      </c>
      <c r="AS166" s="39" t="s">
        <v>44604</v>
      </c>
      <c r="AT166">
        <v>0</v>
      </c>
    </row>
    <row r="167" spans="1:46" x14ac:dyDescent="0.3">
      <c r="A167">
        <v>166</v>
      </c>
      <c r="B167" s="1">
        <v>45905.565057870372</v>
      </c>
      <c r="C167" s="1">
        <v>45905.568136574075</v>
      </c>
      <c r="D167" s="39" t="s">
        <v>4447</v>
      </c>
      <c r="E167" s="39" t="s">
        <v>4448</v>
      </c>
      <c r="F167">
        <v>6</v>
      </c>
      <c r="I167" s="39" t="s">
        <v>12538</v>
      </c>
      <c r="L167">
        <v>7</v>
      </c>
      <c r="O167">
        <v>29</v>
      </c>
      <c r="R167" s="39" t="s">
        <v>44584</v>
      </c>
      <c r="S167">
        <v>1</v>
      </c>
      <c r="U167" s="39" t="s">
        <v>44585</v>
      </c>
      <c r="V167">
        <v>0</v>
      </c>
      <c r="X167" s="39" t="s">
        <v>42876</v>
      </c>
      <c r="Y167">
        <v>1</v>
      </c>
      <c r="AA167" s="39" t="s">
        <v>44586</v>
      </c>
      <c r="AB167">
        <v>1</v>
      </c>
      <c r="AD167" s="39" t="s">
        <v>44587</v>
      </c>
      <c r="AE167">
        <v>1</v>
      </c>
      <c r="AG167" s="39" t="s">
        <v>44588</v>
      </c>
      <c r="AH167">
        <v>1</v>
      </c>
      <c r="AJ167" s="39" t="s">
        <v>44589</v>
      </c>
      <c r="AK167">
        <v>0</v>
      </c>
      <c r="AM167" s="39" t="s">
        <v>44630</v>
      </c>
      <c r="AN167">
        <v>0</v>
      </c>
      <c r="AP167" s="39" t="s">
        <v>44595</v>
      </c>
      <c r="AQ167">
        <v>0</v>
      </c>
      <c r="AS167" s="39" t="s">
        <v>44592</v>
      </c>
      <c r="AT167">
        <v>1</v>
      </c>
    </row>
    <row r="168" spans="1:46" x14ac:dyDescent="0.3">
      <c r="A168">
        <v>167</v>
      </c>
      <c r="B168" s="1">
        <v>45905.56653935185</v>
      </c>
      <c r="C168" s="1">
        <v>45905.568171296298</v>
      </c>
      <c r="D168" s="39" t="s">
        <v>4283</v>
      </c>
      <c r="E168" s="39" t="s">
        <v>4284</v>
      </c>
      <c r="F168">
        <v>8</v>
      </c>
      <c r="I168" s="39" t="s">
        <v>4285</v>
      </c>
      <c r="L168">
        <v>7</v>
      </c>
      <c r="O168">
        <v>22</v>
      </c>
      <c r="R168" s="39" t="s">
        <v>44584</v>
      </c>
      <c r="S168">
        <v>1</v>
      </c>
      <c r="U168" s="39" t="s">
        <v>44633</v>
      </c>
      <c r="V168">
        <v>1</v>
      </c>
      <c r="X168" s="39" t="s">
        <v>42876</v>
      </c>
      <c r="Y168">
        <v>1</v>
      </c>
      <c r="AA168" s="39" t="s">
        <v>44586</v>
      </c>
      <c r="AB168">
        <v>1</v>
      </c>
      <c r="AD168" s="39" t="s">
        <v>44587</v>
      </c>
      <c r="AE168">
        <v>1</v>
      </c>
      <c r="AG168" s="39" t="s">
        <v>44588</v>
      </c>
      <c r="AH168">
        <v>1</v>
      </c>
      <c r="AJ168" s="39" t="s">
        <v>44589</v>
      </c>
      <c r="AK168">
        <v>0</v>
      </c>
      <c r="AM168" s="39" t="s">
        <v>44590</v>
      </c>
      <c r="AN168">
        <v>1</v>
      </c>
      <c r="AP168" s="39" t="s">
        <v>44595</v>
      </c>
      <c r="AQ168">
        <v>0</v>
      </c>
      <c r="AS168" s="39" t="s">
        <v>44592</v>
      </c>
      <c r="AT168">
        <v>1</v>
      </c>
    </row>
    <row r="169" spans="1:46" x14ac:dyDescent="0.3">
      <c r="A169">
        <v>168</v>
      </c>
      <c r="B169" s="1">
        <v>45905.5627662037</v>
      </c>
      <c r="C169" s="1">
        <v>45905.568194444444</v>
      </c>
      <c r="D169" s="39" t="s">
        <v>4334</v>
      </c>
      <c r="E169" s="39" t="s">
        <v>4335</v>
      </c>
      <c r="F169">
        <v>8</v>
      </c>
      <c r="I169" s="39" t="s">
        <v>16076</v>
      </c>
      <c r="L169">
        <v>7</v>
      </c>
      <c r="O169">
        <v>23</v>
      </c>
      <c r="R169" s="39" t="s">
        <v>44584</v>
      </c>
      <c r="S169">
        <v>1</v>
      </c>
      <c r="U169" s="39" t="s">
        <v>44674</v>
      </c>
      <c r="V169">
        <v>1</v>
      </c>
      <c r="X169" s="39" t="s">
        <v>42876</v>
      </c>
      <c r="Y169">
        <v>1</v>
      </c>
      <c r="AA169" s="39" t="s">
        <v>44586</v>
      </c>
      <c r="AB169">
        <v>1</v>
      </c>
      <c r="AD169" s="39" t="s">
        <v>44587</v>
      </c>
      <c r="AE169">
        <v>1</v>
      </c>
      <c r="AG169" s="39" t="s">
        <v>44663</v>
      </c>
      <c r="AH169">
        <v>1</v>
      </c>
      <c r="AJ169" s="39" t="s">
        <v>44589</v>
      </c>
      <c r="AK169">
        <v>0</v>
      </c>
      <c r="AM169" s="39" t="s">
        <v>44590</v>
      </c>
      <c r="AN169">
        <v>1</v>
      </c>
      <c r="AP169" s="39" t="s">
        <v>44595</v>
      </c>
      <c r="AQ169">
        <v>0</v>
      </c>
      <c r="AS169" s="39" t="s">
        <v>44592</v>
      </c>
      <c r="AT169">
        <v>1</v>
      </c>
    </row>
    <row r="170" spans="1:46" x14ac:dyDescent="0.3">
      <c r="A170">
        <v>169</v>
      </c>
      <c r="B170" s="1">
        <v>45905.564166666663</v>
      </c>
      <c r="C170" s="1">
        <v>45905.568229166667</v>
      </c>
      <c r="D170" s="39" t="s">
        <v>14435</v>
      </c>
      <c r="E170" s="39" t="s">
        <v>14436</v>
      </c>
      <c r="F170">
        <v>4</v>
      </c>
      <c r="I170" s="39" t="s">
        <v>40872</v>
      </c>
      <c r="L170">
        <v>7</v>
      </c>
      <c r="O170">
        <v>16</v>
      </c>
      <c r="R170" s="39" t="s">
        <v>44584</v>
      </c>
      <c r="S170">
        <v>1</v>
      </c>
      <c r="U170" s="39" t="s">
        <v>44585</v>
      </c>
      <c r="V170">
        <v>0</v>
      </c>
      <c r="X170" s="39" t="s">
        <v>44675</v>
      </c>
      <c r="Y170">
        <v>0</v>
      </c>
      <c r="AA170" s="39" t="s">
        <v>44676</v>
      </c>
      <c r="AB170">
        <v>0</v>
      </c>
      <c r="AD170" s="39" t="s">
        <v>44587</v>
      </c>
      <c r="AE170">
        <v>1</v>
      </c>
      <c r="AG170" s="39" t="s">
        <v>44588</v>
      </c>
      <c r="AH170">
        <v>1</v>
      </c>
      <c r="AJ170" s="39" t="s">
        <v>44589</v>
      </c>
      <c r="AK170">
        <v>0</v>
      </c>
      <c r="AM170" s="39" t="s">
        <v>44590</v>
      </c>
      <c r="AN170">
        <v>1</v>
      </c>
      <c r="AP170" s="39" t="s">
        <v>44595</v>
      </c>
      <c r="AQ170">
        <v>0</v>
      </c>
      <c r="AS170" s="39" t="s">
        <v>44604</v>
      </c>
      <c r="AT170">
        <v>0</v>
      </c>
    </row>
    <row r="171" spans="1:46" x14ac:dyDescent="0.3">
      <c r="A171">
        <v>170</v>
      </c>
      <c r="B171" s="1">
        <v>45905.564062500001</v>
      </c>
      <c r="C171" s="1">
        <v>45905.568240740744</v>
      </c>
      <c r="D171" s="39" t="s">
        <v>4415</v>
      </c>
      <c r="E171" s="39" t="s">
        <v>4416</v>
      </c>
      <c r="F171">
        <v>4</v>
      </c>
      <c r="I171" s="39" t="s">
        <v>4416</v>
      </c>
      <c r="L171">
        <v>7</v>
      </c>
      <c r="O171">
        <v>7</v>
      </c>
      <c r="R171" s="39" t="s">
        <v>44584</v>
      </c>
      <c r="S171">
        <v>1</v>
      </c>
      <c r="U171" s="39" t="s">
        <v>44585</v>
      </c>
      <c r="V171">
        <v>0</v>
      </c>
      <c r="X171" s="39" t="s">
        <v>44677</v>
      </c>
      <c r="Y171">
        <v>0</v>
      </c>
      <c r="AA171" s="39" t="s">
        <v>44678</v>
      </c>
      <c r="AB171">
        <v>0</v>
      </c>
      <c r="AD171" s="39" t="s">
        <v>44587</v>
      </c>
      <c r="AE171">
        <v>1</v>
      </c>
      <c r="AG171" s="39" t="s">
        <v>44588</v>
      </c>
      <c r="AH171">
        <v>1</v>
      </c>
      <c r="AJ171" s="39" t="s">
        <v>44589</v>
      </c>
      <c r="AK171">
        <v>0</v>
      </c>
      <c r="AM171" s="39" t="s">
        <v>44590</v>
      </c>
      <c r="AN171">
        <v>1</v>
      </c>
      <c r="AP171" s="39" t="s">
        <v>44595</v>
      </c>
      <c r="AQ171">
        <v>0</v>
      </c>
      <c r="AS171" s="39" t="s">
        <v>44604</v>
      </c>
      <c r="AT171">
        <v>0</v>
      </c>
    </row>
    <row r="172" spans="1:46" x14ac:dyDescent="0.3">
      <c r="A172">
        <v>171</v>
      </c>
      <c r="B172" s="1">
        <v>45905.563240740739</v>
      </c>
      <c r="C172" s="1">
        <v>45905.568506944444</v>
      </c>
      <c r="D172" s="39" t="s">
        <v>4429</v>
      </c>
      <c r="E172" s="39" t="s">
        <v>4430</v>
      </c>
      <c r="F172">
        <v>6</v>
      </c>
      <c r="I172" s="39" t="s">
        <v>4430</v>
      </c>
      <c r="L172">
        <v>7</v>
      </c>
      <c r="O172">
        <v>28</v>
      </c>
      <c r="R172" s="39" t="s">
        <v>44584</v>
      </c>
      <c r="S172">
        <v>1</v>
      </c>
      <c r="U172" s="39" t="s">
        <v>44585</v>
      </c>
      <c r="V172">
        <v>0</v>
      </c>
      <c r="X172" s="39" t="s">
        <v>42876</v>
      </c>
      <c r="Y172">
        <v>1</v>
      </c>
      <c r="AA172" s="39" t="s">
        <v>44586</v>
      </c>
      <c r="AB172">
        <v>1</v>
      </c>
      <c r="AD172" s="39" t="s">
        <v>44587</v>
      </c>
      <c r="AE172">
        <v>1</v>
      </c>
      <c r="AG172" s="39" t="s">
        <v>44679</v>
      </c>
      <c r="AH172">
        <v>0</v>
      </c>
      <c r="AJ172" s="39" t="s">
        <v>44620</v>
      </c>
      <c r="AK172">
        <v>1</v>
      </c>
      <c r="AM172" s="39" t="s">
        <v>44590</v>
      </c>
      <c r="AN172">
        <v>1</v>
      </c>
      <c r="AP172" s="39" t="s">
        <v>44591</v>
      </c>
      <c r="AQ172">
        <v>0</v>
      </c>
      <c r="AS172" s="39" t="s">
        <v>44604</v>
      </c>
      <c r="AT172">
        <v>0</v>
      </c>
    </row>
    <row r="173" spans="1:46" x14ac:dyDescent="0.3">
      <c r="A173">
        <v>172</v>
      </c>
      <c r="B173" s="1">
        <v>45905.564456018517</v>
      </c>
      <c r="C173" s="1">
        <v>45905.568530092591</v>
      </c>
      <c r="D173" s="39" t="s">
        <v>4386</v>
      </c>
      <c r="E173" s="39" t="s">
        <v>4387</v>
      </c>
      <c r="F173">
        <v>6</v>
      </c>
      <c r="I173" s="39" t="s">
        <v>12705</v>
      </c>
      <c r="L173">
        <v>7</v>
      </c>
      <c r="O173">
        <v>25</v>
      </c>
      <c r="R173" s="39" t="s">
        <v>44584</v>
      </c>
      <c r="S173">
        <v>1</v>
      </c>
      <c r="U173" s="39" t="s">
        <v>44585</v>
      </c>
      <c r="V173">
        <v>0</v>
      </c>
      <c r="X173" s="39" t="s">
        <v>42876</v>
      </c>
      <c r="Y173">
        <v>1</v>
      </c>
      <c r="AA173" s="39" t="s">
        <v>44586</v>
      </c>
      <c r="AB173">
        <v>1</v>
      </c>
      <c r="AD173" s="39" t="s">
        <v>44587</v>
      </c>
      <c r="AE173">
        <v>1</v>
      </c>
      <c r="AG173" s="39" t="s">
        <v>44679</v>
      </c>
      <c r="AH173">
        <v>0</v>
      </c>
      <c r="AJ173" s="39" t="s">
        <v>44620</v>
      </c>
      <c r="AK173">
        <v>1</v>
      </c>
      <c r="AM173" s="39" t="s">
        <v>44590</v>
      </c>
      <c r="AN173">
        <v>1</v>
      </c>
      <c r="AP173" s="39" t="s">
        <v>44591</v>
      </c>
      <c r="AQ173">
        <v>0</v>
      </c>
      <c r="AS173" s="39" t="s">
        <v>44604</v>
      </c>
      <c r="AT173">
        <v>0</v>
      </c>
    </row>
    <row r="174" spans="1:46" x14ac:dyDescent="0.3">
      <c r="A174">
        <v>173</v>
      </c>
      <c r="B174" s="1">
        <v>45905.564166666663</v>
      </c>
      <c r="C174" s="1">
        <v>45905.568842592591</v>
      </c>
      <c r="D174" s="39" t="s">
        <v>4509</v>
      </c>
      <c r="E174" s="39" t="s">
        <v>4510</v>
      </c>
      <c r="F174">
        <v>6</v>
      </c>
      <c r="I174" s="39" t="s">
        <v>4510</v>
      </c>
      <c r="L174">
        <v>7</v>
      </c>
      <c r="O174">
        <v>13</v>
      </c>
      <c r="R174" s="39" t="s">
        <v>44584</v>
      </c>
      <c r="S174">
        <v>1</v>
      </c>
      <c r="U174" s="39" t="s">
        <v>44585</v>
      </c>
      <c r="V174">
        <v>0</v>
      </c>
      <c r="X174" s="39" t="s">
        <v>42876</v>
      </c>
      <c r="Y174">
        <v>1</v>
      </c>
      <c r="AA174" s="39" t="s">
        <v>44586</v>
      </c>
      <c r="AB174">
        <v>1</v>
      </c>
      <c r="AD174" s="39" t="s">
        <v>44587</v>
      </c>
      <c r="AE174">
        <v>1</v>
      </c>
      <c r="AG174" s="39" t="s">
        <v>44679</v>
      </c>
      <c r="AH174">
        <v>0</v>
      </c>
      <c r="AJ174" s="39" t="s">
        <v>44620</v>
      </c>
      <c r="AK174">
        <v>1</v>
      </c>
      <c r="AM174" s="39" t="s">
        <v>44590</v>
      </c>
      <c r="AN174">
        <v>1</v>
      </c>
      <c r="AP174" s="39" t="s">
        <v>44593</v>
      </c>
      <c r="AQ174">
        <v>0</v>
      </c>
      <c r="AS174" s="39" t="s">
        <v>44604</v>
      </c>
      <c r="AT174">
        <v>0</v>
      </c>
    </row>
    <row r="175" spans="1:46" x14ac:dyDescent="0.3">
      <c r="A175">
        <v>174</v>
      </c>
      <c r="B175" s="1">
        <v>45905.560740740744</v>
      </c>
      <c r="C175" s="1">
        <v>45905.56927083333</v>
      </c>
      <c r="D175" s="39" t="s">
        <v>4362</v>
      </c>
      <c r="E175" s="39" t="s">
        <v>4363</v>
      </c>
      <c r="F175">
        <v>5</v>
      </c>
      <c r="I175" s="39" t="s">
        <v>4363</v>
      </c>
      <c r="L175">
        <v>7</v>
      </c>
      <c r="O175">
        <v>26</v>
      </c>
      <c r="R175" s="39" t="s">
        <v>44680</v>
      </c>
      <c r="S175">
        <v>0</v>
      </c>
      <c r="U175" s="39" t="s">
        <v>44619</v>
      </c>
      <c r="V175">
        <v>0</v>
      </c>
      <c r="X175" s="39" t="s">
        <v>42876</v>
      </c>
      <c r="Y175">
        <v>1</v>
      </c>
      <c r="AA175" s="39" t="s">
        <v>44586</v>
      </c>
      <c r="AB175">
        <v>1</v>
      </c>
      <c r="AD175" s="39" t="s">
        <v>44587</v>
      </c>
      <c r="AE175">
        <v>1</v>
      </c>
      <c r="AG175" s="39" t="s">
        <v>44588</v>
      </c>
      <c r="AH175">
        <v>1</v>
      </c>
      <c r="AJ175" s="39" t="s">
        <v>44589</v>
      </c>
      <c r="AK175">
        <v>0</v>
      </c>
      <c r="AM175" s="39" t="s">
        <v>44590</v>
      </c>
      <c r="AN175">
        <v>1</v>
      </c>
      <c r="AP175" s="39" t="s">
        <v>44595</v>
      </c>
      <c r="AQ175">
        <v>0</v>
      </c>
      <c r="AS175" s="39" t="s">
        <v>44604</v>
      </c>
      <c r="AT175">
        <v>0</v>
      </c>
    </row>
    <row r="176" spans="1:46" x14ac:dyDescent="0.3">
      <c r="A176">
        <v>175</v>
      </c>
      <c r="B176" s="1">
        <v>45905.564918981479</v>
      </c>
      <c r="C176" s="1">
        <v>45905.569490740738</v>
      </c>
      <c r="D176" s="39" t="s">
        <v>4423</v>
      </c>
      <c r="E176" s="39" t="s">
        <v>4424</v>
      </c>
      <c r="F176">
        <v>3</v>
      </c>
      <c r="I176" s="39" t="s">
        <v>4424</v>
      </c>
      <c r="L176">
        <v>7</v>
      </c>
      <c r="O176">
        <v>34</v>
      </c>
      <c r="R176" s="39" t="s">
        <v>44584</v>
      </c>
      <c r="S176">
        <v>1</v>
      </c>
      <c r="U176" s="39" t="s">
        <v>44664</v>
      </c>
      <c r="V176">
        <v>0</v>
      </c>
      <c r="X176" s="39" t="s">
        <v>42950</v>
      </c>
      <c r="Y176">
        <v>0</v>
      </c>
      <c r="AA176" s="39" t="s">
        <v>44586</v>
      </c>
      <c r="AB176">
        <v>1</v>
      </c>
      <c r="AD176" s="39" t="s">
        <v>44587</v>
      </c>
      <c r="AE176">
        <v>1</v>
      </c>
      <c r="AG176" s="39" t="s">
        <v>44612</v>
      </c>
      <c r="AH176">
        <v>0</v>
      </c>
      <c r="AJ176" s="39" t="s">
        <v>44681</v>
      </c>
      <c r="AK176">
        <v>0</v>
      </c>
      <c r="AM176" s="39" t="s">
        <v>44682</v>
      </c>
      <c r="AN176">
        <v>0</v>
      </c>
      <c r="AP176" s="39" t="s">
        <v>44613</v>
      </c>
      <c r="AQ176">
        <v>0</v>
      </c>
      <c r="AS176" s="39" t="s">
        <v>44598</v>
      </c>
      <c r="AT176">
        <v>0</v>
      </c>
    </row>
    <row r="177" spans="1:46" x14ac:dyDescent="0.3">
      <c r="A177">
        <v>176</v>
      </c>
      <c r="B177" s="1">
        <v>45905.563194444447</v>
      </c>
      <c r="C177" s="1">
        <v>45905.570613425924</v>
      </c>
      <c r="D177" s="39" t="s">
        <v>4323</v>
      </c>
      <c r="E177" s="39" t="s">
        <v>4324</v>
      </c>
      <c r="F177">
        <v>5</v>
      </c>
      <c r="I177" s="39" t="s">
        <v>4324</v>
      </c>
      <c r="L177">
        <v>7</v>
      </c>
      <c r="O177">
        <v>11</v>
      </c>
      <c r="R177" s="39" t="s">
        <v>44611</v>
      </c>
      <c r="S177">
        <v>0</v>
      </c>
      <c r="U177" s="39" t="s">
        <v>44619</v>
      </c>
      <c r="V177">
        <v>0</v>
      </c>
      <c r="X177" s="39" t="s">
        <v>42876</v>
      </c>
      <c r="Y177">
        <v>1</v>
      </c>
      <c r="AA177" s="39" t="s">
        <v>42987</v>
      </c>
      <c r="AB177">
        <v>0</v>
      </c>
      <c r="AD177" s="39" t="s">
        <v>44587</v>
      </c>
      <c r="AE177">
        <v>1</v>
      </c>
      <c r="AG177" s="39" t="s">
        <v>44588</v>
      </c>
      <c r="AH177">
        <v>1</v>
      </c>
      <c r="AJ177" s="39" t="s">
        <v>44589</v>
      </c>
      <c r="AK177">
        <v>0</v>
      </c>
      <c r="AM177" s="39" t="s">
        <v>44590</v>
      </c>
      <c r="AN177">
        <v>1</v>
      </c>
      <c r="AP177" s="39" t="s">
        <v>44643</v>
      </c>
      <c r="AQ177">
        <v>0</v>
      </c>
      <c r="AS177" s="39" t="s">
        <v>44592</v>
      </c>
      <c r="AT177">
        <v>1</v>
      </c>
    </row>
    <row r="178" spans="1:46" x14ac:dyDescent="0.3">
      <c r="A178">
        <v>177</v>
      </c>
      <c r="B178" s="1">
        <v>45905.564456018517</v>
      </c>
      <c r="C178" s="1">
        <v>45905.570763888885</v>
      </c>
      <c r="D178" s="39" t="s">
        <v>4276</v>
      </c>
      <c r="E178" s="39" t="s">
        <v>4277</v>
      </c>
      <c r="F178">
        <v>7</v>
      </c>
      <c r="I178" s="39" t="s">
        <v>4277</v>
      </c>
      <c r="L178">
        <v>7</v>
      </c>
      <c r="O178">
        <v>4</v>
      </c>
      <c r="R178" s="39" t="s">
        <v>44584</v>
      </c>
      <c r="S178">
        <v>1</v>
      </c>
      <c r="U178" s="39" t="s">
        <v>44619</v>
      </c>
      <c r="V178">
        <v>0</v>
      </c>
      <c r="X178" s="39" t="s">
        <v>42876</v>
      </c>
      <c r="Y178">
        <v>1</v>
      </c>
      <c r="AA178" s="39" t="s">
        <v>44586</v>
      </c>
      <c r="AB178">
        <v>1</v>
      </c>
      <c r="AD178" s="39" t="s">
        <v>44587</v>
      </c>
      <c r="AE178">
        <v>1</v>
      </c>
      <c r="AG178" s="39" t="s">
        <v>44588</v>
      </c>
      <c r="AH178">
        <v>1</v>
      </c>
      <c r="AJ178" s="39" t="s">
        <v>44589</v>
      </c>
      <c r="AK178">
        <v>0</v>
      </c>
      <c r="AM178" s="39" t="s">
        <v>44590</v>
      </c>
      <c r="AN178">
        <v>1</v>
      </c>
      <c r="AP178" s="39" t="s">
        <v>44643</v>
      </c>
      <c r="AQ178">
        <v>0</v>
      </c>
      <c r="AS178" s="39" t="s">
        <v>44592</v>
      </c>
      <c r="AT178">
        <v>1</v>
      </c>
    </row>
    <row r="179" spans="1:46" x14ac:dyDescent="0.3">
      <c r="A179">
        <v>178</v>
      </c>
      <c r="B179" s="1">
        <v>45905.571435185186</v>
      </c>
      <c r="C179" s="1">
        <v>45905.572592592594</v>
      </c>
      <c r="D179" s="39" t="s">
        <v>4406</v>
      </c>
      <c r="E179" s="39" t="s">
        <v>4407</v>
      </c>
      <c r="F179">
        <v>5</v>
      </c>
      <c r="I179" s="39" t="s">
        <v>24994</v>
      </c>
      <c r="L179">
        <v>7</v>
      </c>
      <c r="O179">
        <v>8</v>
      </c>
      <c r="R179" s="39" t="s">
        <v>44611</v>
      </c>
      <c r="S179">
        <v>0</v>
      </c>
      <c r="U179" s="39" t="s">
        <v>44619</v>
      </c>
      <c r="V179">
        <v>0</v>
      </c>
      <c r="X179" s="39" t="s">
        <v>42876</v>
      </c>
      <c r="Y179">
        <v>1</v>
      </c>
      <c r="AA179" s="39" t="s">
        <v>44586</v>
      </c>
      <c r="AB179">
        <v>1</v>
      </c>
      <c r="AD179" s="39" t="s">
        <v>44587</v>
      </c>
      <c r="AE179">
        <v>1</v>
      </c>
      <c r="AG179" s="39" t="s">
        <v>44588</v>
      </c>
      <c r="AH179">
        <v>1</v>
      </c>
      <c r="AJ179" s="39" t="s">
        <v>44589</v>
      </c>
      <c r="AK179">
        <v>0</v>
      </c>
      <c r="AM179" s="39" t="s">
        <v>44590</v>
      </c>
      <c r="AN179">
        <v>1</v>
      </c>
      <c r="AP179" s="39" t="s">
        <v>44643</v>
      </c>
      <c r="AQ179">
        <v>0</v>
      </c>
      <c r="AS179" s="39" t="s">
        <v>44628</v>
      </c>
      <c r="AT179">
        <v>0</v>
      </c>
    </row>
    <row r="180" spans="1:46" x14ac:dyDescent="0.3">
      <c r="A180">
        <v>179</v>
      </c>
      <c r="B180" s="1">
        <v>45905.568969907406</v>
      </c>
      <c r="C180" s="1">
        <v>45905.572638888887</v>
      </c>
      <c r="D180" s="39" t="s">
        <v>4441</v>
      </c>
      <c r="E180" s="39" t="s">
        <v>4442</v>
      </c>
      <c r="F180">
        <v>7</v>
      </c>
      <c r="I180" s="39" t="s">
        <v>4442</v>
      </c>
      <c r="L180">
        <v>7</v>
      </c>
      <c r="O180">
        <v>3</v>
      </c>
      <c r="R180" s="39" t="s">
        <v>44584</v>
      </c>
      <c r="S180">
        <v>1</v>
      </c>
      <c r="U180" s="39" t="s">
        <v>44619</v>
      </c>
      <c r="V180">
        <v>0</v>
      </c>
      <c r="X180" s="39" t="s">
        <v>42876</v>
      </c>
      <c r="Y180">
        <v>1</v>
      </c>
      <c r="AA180" s="39" t="s">
        <v>44586</v>
      </c>
      <c r="AB180">
        <v>1</v>
      </c>
      <c r="AD180" s="39" t="s">
        <v>44587</v>
      </c>
      <c r="AE180">
        <v>1</v>
      </c>
      <c r="AG180" s="39" t="s">
        <v>44588</v>
      </c>
      <c r="AH180">
        <v>1</v>
      </c>
      <c r="AJ180" s="39" t="s">
        <v>44589</v>
      </c>
      <c r="AK180">
        <v>0</v>
      </c>
      <c r="AM180" s="39" t="s">
        <v>44590</v>
      </c>
      <c r="AN180">
        <v>1</v>
      </c>
      <c r="AP180" s="39" t="s">
        <v>44643</v>
      </c>
      <c r="AQ180">
        <v>0</v>
      </c>
      <c r="AS180" s="39" t="s">
        <v>44592</v>
      </c>
      <c r="AT180">
        <v>1</v>
      </c>
    </row>
    <row r="181" spans="1:46" x14ac:dyDescent="0.3">
      <c r="A181">
        <v>180</v>
      </c>
      <c r="B181" s="1">
        <v>45905.570601851854</v>
      </c>
      <c r="C181" s="1">
        <v>45905.573020833333</v>
      </c>
      <c r="D181" s="39" t="s">
        <v>4519</v>
      </c>
      <c r="E181" s="39" t="s">
        <v>4520</v>
      </c>
      <c r="F181">
        <v>6</v>
      </c>
      <c r="I181" s="39" t="s">
        <v>4520</v>
      </c>
      <c r="L181">
        <v>7</v>
      </c>
      <c r="O181">
        <v>33</v>
      </c>
      <c r="R181" s="39" t="s">
        <v>44584</v>
      </c>
      <c r="S181">
        <v>1</v>
      </c>
      <c r="U181" s="39" t="s">
        <v>44585</v>
      </c>
      <c r="V181">
        <v>0</v>
      </c>
      <c r="X181" s="39" t="s">
        <v>42876</v>
      </c>
      <c r="Y181">
        <v>1</v>
      </c>
      <c r="AA181" s="39" t="s">
        <v>44586</v>
      </c>
      <c r="AB181">
        <v>1</v>
      </c>
      <c r="AD181" s="39" t="s">
        <v>44587</v>
      </c>
      <c r="AE181">
        <v>1</v>
      </c>
      <c r="AG181" s="39" t="s">
        <v>44605</v>
      </c>
      <c r="AH181">
        <v>0</v>
      </c>
      <c r="AJ181" s="39" t="s">
        <v>44589</v>
      </c>
      <c r="AK181">
        <v>0</v>
      </c>
      <c r="AM181" s="39" t="s">
        <v>44590</v>
      </c>
      <c r="AN181">
        <v>1</v>
      </c>
      <c r="AP181" s="39" t="s">
        <v>44597</v>
      </c>
      <c r="AQ181">
        <v>0</v>
      </c>
      <c r="AS181" s="39" t="s">
        <v>44592</v>
      </c>
      <c r="AT181">
        <v>1</v>
      </c>
    </row>
    <row r="182" spans="1:46" x14ac:dyDescent="0.3">
      <c r="A182">
        <v>181</v>
      </c>
      <c r="B182" s="1">
        <v>45905.569756944446</v>
      </c>
      <c r="C182" s="1">
        <v>45905.57303240741</v>
      </c>
      <c r="D182" s="39" t="s">
        <v>4345</v>
      </c>
      <c r="E182" s="39" t="s">
        <v>4346</v>
      </c>
      <c r="F182">
        <v>6</v>
      </c>
      <c r="I182" s="39" t="s">
        <v>4346</v>
      </c>
      <c r="L182">
        <v>7</v>
      </c>
      <c r="O182">
        <v>10</v>
      </c>
      <c r="R182" s="39" t="s">
        <v>44584</v>
      </c>
      <c r="S182">
        <v>1</v>
      </c>
      <c r="U182" s="39" t="s">
        <v>44585</v>
      </c>
      <c r="V182">
        <v>0</v>
      </c>
      <c r="X182" s="39" t="s">
        <v>42876</v>
      </c>
      <c r="Y182">
        <v>1</v>
      </c>
      <c r="AA182" s="39" t="s">
        <v>44586</v>
      </c>
      <c r="AB182">
        <v>1</v>
      </c>
      <c r="AD182" s="39" t="s">
        <v>44587</v>
      </c>
      <c r="AE182">
        <v>1</v>
      </c>
      <c r="AG182" s="39" t="s">
        <v>44647</v>
      </c>
      <c r="AH182">
        <v>0</v>
      </c>
      <c r="AJ182" s="39" t="s">
        <v>44589</v>
      </c>
      <c r="AK182">
        <v>0</v>
      </c>
      <c r="AM182" s="39" t="s">
        <v>44590</v>
      </c>
      <c r="AN182">
        <v>1</v>
      </c>
      <c r="AP182" s="39" t="s">
        <v>44597</v>
      </c>
      <c r="AQ182">
        <v>0</v>
      </c>
      <c r="AS182" s="39" t="s">
        <v>44592</v>
      </c>
      <c r="AT182">
        <v>1</v>
      </c>
    </row>
    <row r="183" spans="1:46" x14ac:dyDescent="0.3">
      <c r="A183">
        <v>182</v>
      </c>
      <c r="B183" s="1">
        <v>45905.572268518517</v>
      </c>
      <c r="C183" s="1">
        <v>45905.575381944444</v>
      </c>
      <c r="D183" s="39" t="s">
        <v>6050</v>
      </c>
      <c r="E183" s="39" t="s">
        <v>6051</v>
      </c>
      <c r="F183">
        <v>4</v>
      </c>
      <c r="I183" s="39" t="s">
        <v>6051</v>
      </c>
      <c r="L183">
        <v>12</v>
      </c>
      <c r="O183">
        <v>30</v>
      </c>
      <c r="R183" s="39" t="s">
        <v>44584</v>
      </c>
      <c r="S183">
        <v>1</v>
      </c>
      <c r="U183" s="39" t="s">
        <v>44585</v>
      </c>
      <c r="V183">
        <v>0</v>
      </c>
      <c r="X183" s="39" t="s">
        <v>43652</v>
      </c>
      <c r="Y183">
        <v>0</v>
      </c>
      <c r="AA183" s="39" t="s">
        <v>44586</v>
      </c>
      <c r="AB183">
        <v>1</v>
      </c>
      <c r="AD183" s="39" t="s">
        <v>44587</v>
      </c>
      <c r="AE183">
        <v>1</v>
      </c>
      <c r="AG183" s="39" t="s">
        <v>44605</v>
      </c>
      <c r="AH183">
        <v>0</v>
      </c>
      <c r="AJ183" s="39" t="s">
        <v>44589</v>
      </c>
      <c r="AK183">
        <v>0</v>
      </c>
      <c r="AM183" s="39" t="s">
        <v>44590</v>
      </c>
      <c r="AN183">
        <v>1</v>
      </c>
      <c r="AP183" s="39" t="s">
        <v>44597</v>
      </c>
      <c r="AQ183">
        <v>0</v>
      </c>
      <c r="AS183" s="39" t="s">
        <v>44604</v>
      </c>
      <c r="AT183">
        <v>0</v>
      </c>
    </row>
    <row r="184" spans="1:46" x14ac:dyDescent="0.3">
      <c r="A184">
        <v>183</v>
      </c>
      <c r="B184" s="1">
        <v>45905.573530092595</v>
      </c>
      <c r="C184" s="1">
        <v>45905.575844907406</v>
      </c>
      <c r="D184" s="39" t="s">
        <v>6105</v>
      </c>
      <c r="E184" s="39" t="s">
        <v>6106</v>
      </c>
      <c r="F184">
        <v>5</v>
      </c>
      <c r="I184" s="39" t="s">
        <v>6107</v>
      </c>
      <c r="L184">
        <v>12</v>
      </c>
      <c r="O184">
        <v>9</v>
      </c>
      <c r="R184" s="39" t="s">
        <v>44683</v>
      </c>
      <c r="S184">
        <v>0</v>
      </c>
      <c r="U184" s="39" t="s">
        <v>44619</v>
      </c>
      <c r="V184">
        <v>0</v>
      </c>
      <c r="X184" s="39" t="s">
        <v>42876</v>
      </c>
      <c r="Y184">
        <v>1</v>
      </c>
      <c r="AA184" s="39" t="s">
        <v>43101</v>
      </c>
      <c r="AB184">
        <v>0</v>
      </c>
      <c r="AD184" s="39" t="s">
        <v>44587</v>
      </c>
      <c r="AE184">
        <v>1</v>
      </c>
      <c r="AG184" s="39" t="s">
        <v>44588</v>
      </c>
      <c r="AH184">
        <v>1</v>
      </c>
      <c r="AJ184" s="39" t="s">
        <v>44620</v>
      </c>
      <c r="AK184">
        <v>1</v>
      </c>
      <c r="AM184" s="39" t="s">
        <v>44590</v>
      </c>
      <c r="AN184">
        <v>1</v>
      </c>
      <c r="AP184" s="39" t="s">
        <v>44684</v>
      </c>
      <c r="AQ184">
        <v>0</v>
      </c>
      <c r="AS184" s="39" t="s">
        <v>44628</v>
      </c>
      <c r="AT184">
        <v>0</v>
      </c>
    </row>
    <row r="185" spans="1:46" x14ac:dyDescent="0.3">
      <c r="A185">
        <v>184</v>
      </c>
      <c r="B185" s="1">
        <v>45905.572997685187</v>
      </c>
      <c r="C185" s="1">
        <v>45905.575972222221</v>
      </c>
      <c r="D185" s="39" t="s">
        <v>6033</v>
      </c>
      <c r="E185" s="39" t="s">
        <v>6034</v>
      </c>
      <c r="F185">
        <v>5</v>
      </c>
      <c r="I185" s="39" t="s">
        <v>30493</v>
      </c>
      <c r="L185">
        <v>12</v>
      </c>
      <c r="O185">
        <v>13</v>
      </c>
      <c r="R185" s="39" t="s">
        <v>44584</v>
      </c>
      <c r="S185">
        <v>1</v>
      </c>
      <c r="U185" s="39" t="s">
        <v>44585</v>
      </c>
      <c r="V185">
        <v>0</v>
      </c>
      <c r="X185" s="39" t="s">
        <v>42876</v>
      </c>
      <c r="Y185">
        <v>1</v>
      </c>
      <c r="AA185" s="39" t="s">
        <v>44586</v>
      </c>
      <c r="AB185">
        <v>1</v>
      </c>
      <c r="AD185" s="39" t="s">
        <v>44587</v>
      </c>
      <c r="AE185">
        <v>1</v>
      </c>
      <c r="AG185" s="39" t="s">
        <v>44605</v>
      </c>
      <c r="AH185">
        <v>0</v>
      </c>
      <c r="AJ185" s="39" t="s">
        <v>44589</v>
      </c>
      <c r="AK185">
        <v>0</v>
      </c>
      <c r="AM185" s="39" t="s">
        <v>44630</v>
      </c>
      <c r="AN185">
        <v>0</v>
      </c>
      <c r="AP185" s="39" t="s">
        <v>44595</v>
      </c>
      <c r="AQ185">
        <v>0</v>
      </c>
      <c r="AS185" s="39" t="s">
        <v>44592</v>
      </c>
      <c r="AT185">
        <v>1</v>
      </c>
    </row>
    <row r="186" spans="1:46" x14ac:dyDescent="0.3">
      <c r="A186">
        <v>185</v>
      </c>
      <c r="B186" s="1">
        <v>45905.573067129626</v>
      </c>
      <c r="C186" s="1">
        <v>45905.576006944444</v>
      </c>
      <c r="D186" s="39" t="s">
        <v>32016</v>
      </c>
      <c r="E186" s="39" t="s">
        <v>32017</v>
      </c>
      <c r="F186">
        <v>3</v>
      </c>
      <c r="I186" s="39" t="s">
        <v>32017</v>
      </c>
      <c r="L186">
        <v>12</v>
      </c>
      <c r="O186">
        <v>35</v>
      </c>
      <c r="R186" s="39" t="s">
        <v>44680</v>
      </c>
      <c r="S186">
        <v>0</v>
      </c>
      <c r="U186" s="39" t="s">
        <v>44585</v>
      </c>
      <c r="V186">
        <v>0</v>
      </c>
      <c r="X186" s="39" t="s">
        <v>42876</v>
      </c>
      <c r="Y186">
        <v>1</v>
      </c>
      <c r="AA186" s="39" t="s">
        <v>44586</v>
      </c>
      <c r="AB186">
        <v>1</v>
      </c>
      <c r="AD186" s="39" t="s">
        <v>44587</v>
      </c>
      <c r="AE186">
        <v>1</v>
      </c>
      <c r="AG186" s="39" t="s">
        <v>44596</v>
      </c>
      <c r="AH186">
        <v>0</v>
      </c>
      <c r="AJ186" s="39" t="s">
        <v>44666</v>
      </c>
      <c r="AK186">
        <v>0</v>
      </c>
      <c r="AM186" s="39" t="s">
        <v>44630</v>
      </c>
      <c r="AN186">
        <v>0</v>
      </c>
      <c r="AP186" s="39" t="s">
        <v>44613</v>
      </c>
      <c r="AQ186">
        <v>0</v>
      </c>
      <c r="AS186" s="39" t="s">
        <v>44628</v>
      </c>
      <c r="AT186">
        <v>0</v>
      </c>
    </row>
    <row r="187" spans="1:46" x14ac:dyDescent="0.3">
      <c r="A187">
        <v>186</v>
      </c>
      <c r="B187" s="1">
        <v>45905.573252314818</v>
      </c>
      <c r="C187" s="1">
        <v>45905.576111111113</v>
      </c>
      <c r="D187" s="39" t="s">
        <v>6264</v>
      </c>
      <c r="E187" s="39" t="s">
        <v>6265</v>
      </c>
      <c r="F187">
        <v>2</v>
      </c>
      <c r="I187" s="39" t="s">
        <v>6265</v>
      </c>
      <c r="L187">
        <v>12</v>
      </c>
      <c r="O187">
        <v>33</v>
      </c>
      <c r="R187" s="39" t="s">
        <v>44584</v>
      </c>
      <c r="S187">
        <v>1</v>
      </c>
      <c r="U187" s="39" t="s">
        <v>44585</v>
      </c>
      <c r="V187">
        <v>0</v>
      </c>
      <c r="X187" s="39" t="s">
        <v>43652</v>
      </c>
      <c r="Y187">
        <v>0</v>
      </c>
      <c r="AA187" s="39" t="s">
        <v>42987</v>
      </c>
      <c r="AB187">
        <v>0</v>
      </c>
      <c r="AD187" s="39" t="s">
        <v>44640</v>
      </c>
      <c r="AE187">
        <v>0</v>
      </c>
      <c r="AG187" s="39" t="s">
        <v>44612</v>
      </c>
      <c r="AH187">
        <v>0</v>
      </c>
      <c r="AJ187" s="39" t="s">
        <v>44685</v>
      </c>
      <c r="AK187">
        <v>0</v>
      </c>
      <c r="AM187" s="39" t="s">
        <v>44590</v>
      </c>
      <c r="AN187">
        <v>1</v>
      </c>
      <c r="AP187" s="39" t="s">
        <v>44643</v>
      </c>
      <c r="AQ187">
        <v>0</v>
      </c>
      <c r="AS187" s="39" t="s">
        <v>44628</v>
      </c>
      <c r="AT187">
        <v>0</v>
      </c>
    </row>
    <row r="188" spans="1:46" x14ac:dyDescent="0.3">
      <c r="A188">
        <v>187</v>
      </c>
      <c r="B188" s="1">
        <v>45905.575428240743</v>
      </c>
      <c r="C188" s="1">
        <v>45905.576111111113</v>
      </c>
      <c r="D188" s="39" t="s">
        <v>6222</v>
      </c>
      <c r="E188" s="39" t="s">
        <v>6223</v>
      </c>
      <c r="F188">
        <v>2</v>
      </c>
      <c r="I188" s="39" t="s">
        <v>6223</v>
      </c>
      <c r="L188">
        <v>12</v>
      </c>
      <c r="O188">
        <v>24</v>
      </c>
      <c r="R188" s="39" t="s">
        <v>44611</v>
      </c>
      <c r="S188">
        <v>0</v>
      </c>
      <c r="U188" s="39" t="s">
        <v>44652</v>
      </c>
      <c r="V188">
        <v>0</v>
      </c>
      <c r="X188" s="39" t="s">
        <v>42876</v>
      </c>
      <c r="Y188">
        <v>1</v>
      </c>
      <c r="AA188" s="39" t="s">
        <v>44586</v>
      </c>
      <c r="AB188">
        <v>1</v>
      </c>
      <c r="AD188" s="39" t="s">
        <v>44661</v>
      </c>
      <c r="AE188">
        <v>0</v>
      </c>
      <c r="AG188" s="39" t="s">
        <v>44686</v>
      </c>
      <c r="AH188">
        <v>0</v>
      </c>
      <c r="AJ188" s="39" t="s">
        <v>44666</v>
      </c>
      <c r="AK188">
        <v>0</v>
      </c>
      <c r="AM188" s="39" t="s">
        <v>44630</v>
      </c>
      <c r="AN188">
        <v>0</v>
      </c>
      <c r="AP188" s="39" t="s">
        <v>44597</v>
      </c>
      <c r="AQ188">
        <v>0</v>
      </c>
      <c r="AS188" s="39" t="s">
        <v>44598</v>
      </c>
      <c r="AT188">
        <v>0</v>
      </c>
    </row>
    <row r="189" spans="1:46" x14ac:dyDescent="0.3">
      <c r="A189">
        <v>188</v>
      </c>
      <c r="B189" s="1">
        <v>45905.571863425925</v>
      </c>
      <c r="C189" s="1">
        <v>45905.576122685183</v>
      </c>
      <c r="D189" s="39" t="s">
        <v>2393</v>
      </c>
      <c r="E189" s="39" t="s">
        <v>2394</v>
      </c>
      <c r="F189">
        <v>5</v>
      </c>
      <c r="I189" s="39" t="s">
        <v>6342</v>
      </c>
      <c r="L189">
        <v>12</v>
      </c>
      <c r="O189">
        <v>29</v>
      </c>
      <c r="R189" s="39" t="s">
        <v>44584</v>
      </c>
      <c r="S189">
        <v>1</v>
      </c>
      <c r="U189" s="39" t="s">
        <v>44585</v>
      </c>
      <c r="V189">
        <v>0</v>
      </c>
      <c r="X189" s="39" t="s">
        <v>42876</v>
      </c>
      <c r="Y189">
        <v>1</v>
      </c>
      <c r="AA189" s="39" t="s">
        <v>44586</v>
      </c>
      <c r="AB189">
        <v>1</v>
      </c>
      <c r="AD189" s="39" t="s">
        <v>44587</v>
      </c>
      <c r="AE189">
        <v>1</v>
      </c>
      <c r="AG189" s="39" t="s">
        <v>44641</v>
      </c>
      <c r="AH189">
        <v>0</v>
      </c>
      <c r="AJ189" s="39" t="s">
        <v>44666</v>
      </c>
      <c r="AK189">
        <v>0</v>
      </c>
      <c r="AM189" s="39" t="s">
        <v>44590</v>
      </c>
      <c r="AN189">
        <v>1</v>
      </c>
      <c r="AP189" s="39" t="s">
        <v>44597</v>
      </c>
      <c r="AQ189">
        <v>0</v>
      </c>
      <c r="AS189" s="39" t="s">
        <v>44614</v>
      </c>
      <c r="AT189">
        <v>0</v>
      </c>
    </row>
    <row r="190" spans="1:46" x14ac:dyDescent="0.3">
      <c r="A190">
        <v>189</v>
      </c>
      <c r="B190" s="1">
        <v>45905.572418981479</v>
      </c>
      <c r="C190" s="1">
        <v>45905.576273148145</v>
      </c>
      <c r="D190" s="39" t="s">
        <v>2411</v>
      </c>
      <c r="E190" s="39" t="s">
        <v>2412</v>
      </c>
      <c r="F190">
        <v>5</v>
      </c>
      <c r="I190" s="39" t="s">
        <v>2413</v>
      </c>
      <c r="L190">
        <v>12</v>
      </c>
      <c r="O190">
        <v>18</v>
      </c>
      <c r="R190" s="39" t="s">
        <v>44687</v>
      </c>
      <c r="S190">
        <v>0</v>
      </c>
      <c r="U190" s="39" t="s">
        <v>44619</v>
      </c>
      <c r="V190">
        <v>0</v>
      </c>
      <c r="X190" s="39" t="s">
        <v>42876</v>
      </c>
      <c r="Y190">
        <v>1</v>
      </c>
      <c r="AA190" s="39" t="s">
        <v>43101</v>
      </c>
      <c r="AB190">
        <v>0</v>
      </c>
      <c r="AD190" s="39" t="s">
        <v>44587</v>
      </c>
      <c r="AE190">
        <v>1</v>
      </c>
      <c r="AG190" s="39" t="s">
        <v>44663</v>
      </c>
      <c r="AH190">
        <v>1</v>
      </c>
      <c r="AJ190" s="39" t="s">
        <v>44620</v>
      </c>
      <c r="AK190">
        <v>1</v>
      </c>
      <c r="AM190" s="39" t="s">
        <v>44590</v>
      </c>
      <c r="AN190">
        <v>1</v>
      </c>
      <c r="AP190" s="39" t="s">
        <v>44684</v>
      </c>
      <c r="AQ190">
        <v>0</v>
      </c>
      <c r="AS190" s="39" t="s">
        <v>44598</v>
      </c>
      <c r="AT190">
        <v>0</v>
      </c>
    </row>
    <row r="191" spans="1:46" x14ac:dyDescent="0.3">
      <c r="A191">
        <v>190</v>
      </c>
      <c r="B191" s="1">
        <v>45905.572685185187</v>
      </c>
      <c r="C191" s="1">
        <v>45905.576342592591</v>
      </c>
      <c r="D191" s="39" t="s">
        <v>2383</v>
      </c>
      <c r="E191" s="39" t="s">
        <v>2384</v>
      </c>
      <c r="F191">
        <v>4</v>
      </c>
      <c r="I191" s="39" t="s">
        <v>2384</v>
      </c>
      <c r="L191">
        <v>12</v>
      </c>
      <c r="O191">
        <v>3</v>
      </c>
      <c r="R191" s="39" t="s">
        <v>44687</v>
      </c>
      <c r="S191">
        <v>0</v>
      </c>
      <c r="U191" s="39" t="s">
        <v>44619</v>
      </c>
      <c r="V191">
        <v>0</v>
      </c>
      <c r="X191" s="39" t="s">
        <v>42876</v>
      </c>
      <c r="Y191">
        <v>1</v>
      </c>
      <c r="AA191" s="39" t="s">
        <v>43101</v>
      </c>
      <c r="AB191">
        <v>0</v>
      </c>
      <c r="AD191" s="39" t="s">
        <v>44587</v>
      </c>
      <c r="AE191">
        <v>1</v>
      </c>
      <c r="AG191" s="39" t="s">
        <v>44596</v>
      </c>
      <c r="AH191">
        <v>0</v>
      </c>
      <c r="AJ191" s="39" t="s">
        <v>44620</v>
      </c>
      <c r="AK191">
        <v>1</v>
      </c>
      <c r="AM191" s="39" t="s">
        <v>44590</v>
      </c>
      <c r="AN191">
        <v>1</v>
      </c>
      <c r="AP191" s="39" t="s">
        <v>44688</v>
      </c>
      <c r="AQ191">
        <v>0</v>
      </c>
      <c r="AS191" s="39" t="s">
        <v>44598</v>
      </c>
      <c r="AT191">
        <v>0</v>
      </c>
    </row>
    <row r="192" spans="1:46" x14ac:dyDescent="0.3">
      <c r="A192">
        <v>191</v>
      </c>
      <c r="B192" s="1">
        <v>45905.572442129633</v>
      </c>
      <c r="C192" s="1">
        <v>45905.57644675926</v>
      </c>
      <c r="D192" s="39" t="s">
        <v>2319</v>
      </c>
      <c r="E192" s="39" t="s">
        <v>2320</v>
      </c>
      <c r="F192">
        <v>3</v>
      </c>
      <c r="I192" s="39" t="s">
        <v>2320</v>
      </c>
      <c r="L192">
        <v>12</v>
      </c>
      <c r="O192">
        <v>19</v>
      </c>
      <c r="R192" s="39" t="s">
        <v>44651</v>
      </c>
      <c r="S192">
        <v>0</v>
      </c>
      <c r="U192" s="39" t="s">
        <v>44619</v>
      </c>
      <c r="V192">
        <v>0</v>
      </c>
      <c r="X192" s="39" t="s">
        <v>42876</v>
      </c>
      <c r="Y192">
        <v>1</v>
      </c>
      <c r="AA192" s="39" t="s">
        <v>43101</v>
      </c>
      <c r="AB192">
        <v>0</v>
      </c>
      <c r="AD192" s="39" t="s">
        <v>44661</v>
      </c>
      <c r="AE192">
        <v>0</v>
      </c>
      <c r="AG192" s="39" t="s">
        <v>44663</v>
      </c>
      <c r="AH192">
        <v>1</v>
      </c>
      <c r="AJ192" s="39" t="s">
        <v>44589</v>
      </c>
      <c r="AK192">
        <v>0</v>
      </c>
      <c r="AM192" s="39" t="s">
        <v>44590</v>
      </c>
      <c r="AN192">
        <v>1</v>
      </c>
      <c r="AP192" s="39" t="s">
        <v>44684</v>
      </c>
      <c r="AQ192">
        <v>0</v>
      </c>
      <c r="AS192" s="39" t="s">
        <v>44614</v>
      </c>
      <c r="AT192">
        <v>0</v>
      </c>
    </row>
    <row r="193" spans="1:46" x14ac:dyDescent="0.3">
      <c r="A193">
        <v>192</v>
      </c>
      <c r="B193" s="1">
        <v>45905.571944444448</v>
      </c>
      <c r="C193" s="1">
        <v>45905.576493055552</v>
      </c>
      <c r="D193" s="39" t="s">
        <v>2402</v>
      </c>
      <c r="E193" s="39" t="s">
        <v>2403</v>
      </c>
      <c r="F193">
        <v>5</v>
      </c>
      <c r="I193" s="39" t="s">
        <v>2404</v>
      </c>
      <c r="L193">
        <v>12</v>
      </c>
      <c r="O193">
        <v>23</v>
      </c>
      <c r="R193" s="39" t="s">
        <v>44584</v>
      </c>
      <c r="S193">
        <v>1</v>
      </c>
      <c r="U193" s="39" t="s">
        <v>44585</v>
      </c>
      <c r="V193">
        <v>0</v>
      </c>
      <c r="X193" s="39" t="s">
        <v>42876</v>
      </c>
      <c r="Y193">
        <v>1</v>
      </c>
      <c r="AA193" s="39" t="s">
        <v>44586</v>
      </c>
      <c r="AB193">
        <v>1</v>
      </c>
      <c r="AD193" s="39" t="s">
        <v>44587</v>
      </c>
      <c r="AE193">
        <v>1</v>
      </c>
      <c r="AG193" s="39" t="s">
        <v>44596</v>
      </c>
      <c r="AH193">
        <v>0</v>
      </c>
      <c r="AJ193" s="39" t="s">
        <v>44589</v>
      </c>
      <c r="AK193">
        <v>0</v>
      </c>
      <c r="AM193" s="39" t="s">
        <v>44590</v>
      </c>
      <c r="AN193">
        <v>1</v>
      </c>
      <c r="AP193" s="39" t="s">
        <v>44597</v>
      </c>
      <c r="AQ193">
        <v>0</v>
      </c>
      <c r="AS193" s="39" t="s">
        <v>44604</v>
      </c>
      <c r="AT193">
        <v>0</v>
      </c>
    </row>
    <row r="194" spans="1:46" x14ac:dyDescent="0.3">
      <c r="A194">
        <v>193</v>
      </c>
      <c r="B194" s="1">
        <v>45905.572488425925</v>
      </c>
      <c r="C194" s="1">
        <v>45905.576597222222</v>
      </c>
      <c r="D194" s="39" t="s">
        <v>2417</v>
      </c>
      <c r="E194" s="39" t="s">
        <v>2418</v>
      </c>
      <c r="F194">
        <v>3</v>
      </c>
      <c r="I194" s="39" t="s">
        <v>2418</v>
      </c>
      <c r="L194">
        <v>12</v>
      </c>
      <c r="O194">
        <v>22</v>
      </c>
      <c r="R194" s="39" t="s">
        <v>44584</v>
      </c>
      <c r="S194">
        <v>1</v>
      </c>
      <c r="U194" s="39" t="s">
        <v>44585</v>
      </c>
      <c r="V194">
        <v>0</v>
      </c>
      <c r="X194" s="39" t="s">
        <v>42950</v>
      </c>
      <c r="Y194">
        <v>0</v>
      </c>
      <c r="AA194" s="39" t="s">
        <v>44586</v>
      </c>
      <c r="AB194">
        <v>1</v>
      </c>
      <c r="AD194" s="39" t="s">
        <v>44640</v>
      </c>
      <c r="AE194">
        <v>0</v>
      </c>
      <c r="AG194" s="39" t="s">
        <v>44588</v>
      </c>
      <c r="AH194">
        <v>1</v>
      </c>
      <c r="AJ194" s="39" t="s">
        <v>44589</v>
      </c>
      <c r="AK194">
        <v>0</v>
      </c>
      <c r="AM194" s="39" t="s">
        <v>44623</v>
      </c>
      <c r="AN194">
        <v>0</v>
      </c>
      <c r="AP194" s="39" t="s">
        <v>44643</v>
      </c>
      <c r="AQ194">
        <v>0</v>
      </c>
      <c r="AS194" s="39" t="s">
        <v>44644</v>
      </c>
      <c r="AT194">
        <v>0</v>
      </c>
    </row>
    <row r="195" spans="1:46" x14ac:dyDescent="0.3">
      <c r="A195">
        <v>194</v>
      </c>
      <c r="B195" s="1">
        <v>45905.572581018518</v>
      </c>
      <c r="C195" s="1">
        <v>45905.576597222222</v>
      </c>
      <c r="D195" s="39" t="s">
        <v>6332</v>
      </c>
      <c r="E195" s="39" t="s">
        <v>6333</v>
      </c>
      <c r="F195">
        <v>2</v>
      </c>
      <c r="I195" s="39" t="s">
        <v>6333</v>
      </c>
      <c r="L195">
        <v>12</v>
      </c>
      <c r="O195">
        <v>7</v>
      </c>
      <c r="R195" s="39" t="s">
        <v>44680</v>
      </c>
      <c r="S195">
        <v>0</v>
      </c>
      <c r="U195" s="39" t="s">
        <v>44619</v>
      </c>
      <c r="V195">
        <v>0</v>
      </c>
      <c r="X195" s="39" t="s">
        <v>42876</v>
      </c>
      <c r="Y195">
        <v>1</v>
      </c>
      <c r="AA195" s="39" t="s">
        <v>44639</v>
      </c>
      <c r="AB195">
        <v>0</v>
      </c>
      <c r="AD195" s="39" t="s">
        <v>44689</v>
      </c>
      <c r="AE195">
        <v>0</v>
      </c>
      <c r="AG195" s="39" t="s">
        <v>44596</v>
      </c>
      <c r="AH195">
        <v>0</v>
      </c>
      <c r="AJ195" s="39" t="s">
        <v>44690</v>
      </c>
      <c r="AK195">
        <v>0</v>
      </c>
      <c r="AM195" s="39" t="s">
        <v>44590</v>
      </c>
      <c r="AN195">
        <v>1</v>
      </c>
      <c r="AP195" s="39" t="s">
        <v>44595</v>
      </c>
      <c r="AQ195">
        <v>0</v>
      </c>
      <c r="AS195" s="39" t="s">
        <v>44644</v>
      </c>
      <c r="AT195">
        <v>0</v>
      </c>
    </row>
    <row r="196" spans="1:46" x14ac:dyDescent="0.3">
      <c r="A196">
        <v>195</v>
      </c>
      <c r="B196" s="1">
        <v>45905.572118055556</v>
      </c>
      <c r="C196" s="1">
        <v>45905.576666666668</v>
      </c>
      <c r="D196" s="39" t="s">
        <v>6181</v>
      </c>
      <c r="E196" s="39" t="s">
        <v>6182</v>
      </c>
      <c r="F196">
        <v>4</v>
      </c>
      <c r="I196" s="39" t="s">
        <v>6182</v>
      </c>
      <c r="L196">
        <v>12</v>
      </c>
      <c r="O196">
        <v>10</v>
      </c>
      <c r="R196" s="39" t="s">
        <v>44584</v>
      </c>
      <c r="S196">
        <v>1</v>
      </c>
      <c r="U196" s="39" t="s">
        <v>44585</v>
      </c>
      <c r="V196">
        <v>0</v>
      </c>
      <c r="X196" s="39" t="s">
        <v>42876</v>
      </c>
      <c r="Y196">
        <v>1</v>
      </c>
      <c r="AA196" s="39" t="s">
        <v>44586</v>
      </c>
      <c r="AB196">
        <v>1</v>
      </c>
      <c r="AD196" s="39" t="s">
        <v>44640</v>
      </c>
      <c r="AE196">
        <v>0</v>
      </c>
      <c r="AG196" s="39" t="s">
        <v>44612</v>
      </c>
      <c r="AH196">
        <v>0</v>
      </c>
      <c r="AJ196" s="39" t="s">
        <v>44685</v>
      </c>
      <c r="AK196">
        <v>0</v>
      </c>
      <c r="AM196" s="39" t="s">
        <v>44590</v>
      </c>
      <c r="AN196">
        <v>1</v>
      </c>
      <c r="AP196" s="39" t="s">
        <v>44613</v>
      </c>
      <c r="AQ196">
        <v>0</v>
      </c>
      <c r="AS196" s="39" t="s">
        <v>44598</v>
      </c>
      <c r="AT196">
        <v>0</v>
      </c>
    </row>
    <row r="197" spans="1:46" x14ac:dyDescent="0.3">
      <c r="A197">
        <v>196</v>
      </c>
      <c r="B197" s="1">
        <v>45905.571736111109</v>
      </c>
      <c r="C197" s="1">
        <v>45905.576724537037</v>
      </c>
      <c r="D197" s="39" t="s">
        <v>4680</v>
      </c>
      <c r="E197" s="39" t="s">
        <v>4681</v>
      </c>
      <c r="F197">
        <v>8</v>
      </c>
      <c r="I197" s="39" t="s">
        <v>4681</v>
      </c>
      <c r="L197">
        <v>12</v>
      </c>
      <c r="O197">
        <v>12</v>
      </c>
      <c r="R197" s="39" t="s">
        <v>44584</v>
      </c>
      <c r="S197">
        <v>1</v>
      </c>
      <c r="U197" s="39" t="s">
        <v>44585</v>
      </c>
      <c r="V197">
        <v>0</v>
      </c>
      <c r="X197" s="39" t="s">
        <v>42876</v>
      </c>
      <c r="Y197">
        <v>1</v>
      </c>
      <c r="AA197" s="39" t="s">
        <v>44586</v>
      </c>
      <c r="AB197">
        <v>1</v>
      </c>
      <c r="AD197" s="39" t="s">
        <v>44587</v>
      </c>
      <c r="AE197">
        <v>1</v>
      </c>
      <c r="AG197" s="39" t="s">
        <v>44588</v>
      </c>
      <c r="AH197">
        <v>1</v>
      </c>
      <c r="AJ197" s="39" t="s">
        <v>44620</v>
      </c>
      <c r="AK197">
        <v>1</v>
      </c>
      <c r="AM197" s="39" t="s">
        <v>44590</v>
      </c>
      <c r="AN197">
        <v>1</v>
      </c>
      <c r="AP197" s="39" t="s">
        <v>44591</v>
      </c>
      <c r="AQ197">
        <v>0</v>
      </c>
      <c r="AS197" s="39" t="s">
        <v>44592</v>
      </c>
      <c r="AT197">
        <v>1</v>
      </c>
    </row>
    <row r="198" spans="1:46" x14ac:dyDescent="0.3">
      <c r="A198">
        <v>197</v>
      </c>
      <c r="B198" s="1">
        <v>45905.572013888886</v>
      </c>
      <c r="C198" s="1">
        <v>45905.57675925926</v>
      </c>
      <c r="D198" s="39" t="s">
        <v>2616</v>
      </c>
      <c r="E198" s="39" t="s">
        <v>2617</v>
      </c>
      <c r="F198">
        <v>5</v>
      </c>
      <c r="I198" s="39" t="s">
        <v>6422</v>
      </c>
      <c r="L198">
        <v>12</v>
      </c>
      <c r="O198">
        <v>38</v>
      </c>
      <c r="R198" s="39" t="s">
        <v>44691</v>
      </c>
      <c r="S198">
        <v>0</v>
      </c>
      <c r="U198" s="39" t="s">
        <v>44585</v>
      </c>
      <c r="V198">
        <v>0</v>
      </c>
      <c r="X198" s="39" t="s">
        <v>42876</v>
      </c>
      <c r="Y198">
        <v>1</v>
      </c>
      <c r="AA198" s="39" t="s">
        <v>44586</v>
      </c>
      <c r="AB198">
        <v>1</v>
      </c>
      <c r="AD198" s="39" t="s">
        <v>44587</v>
      </c>
      <c r="AE198">
        <v>1</v>
      </c>
      <c r="AG198" s="39" t="s">
        <v>44588</v>
      </c>
      <c r="AH198">
        <v>1</v>
      </c>
      <c r="AJ198" s="39" t="s">
        <v>44589</v>
      </c>
      <c r="AK198">
        <v>0</v>
      </c>
      <c r="AM198" s="39" t="s">
        <v>44590</v>
      </c>
      <c r="AN198">
        <v>1</v>
      </c>
      <c r="AP198" s="39" t="s">
        <v>44595</v>
      </c>
      <c r="AQ198">
        <v>0</v>
      </c>
      <c r="AS198" s="39" t="s">
        <v>44604</v>
      </c>
      <c r="AT198">
        <v>0</v>
      </c>
    </row>
    <row r="199" spans="1:46" x14ac:dyDescent="0.3">
      <c r="A199">
        <v>198</v>
      </c>
      <c r="B199" s="1">
        <v>45905.572245370371</v>
      </c>
      <c r="C199" s="1">
        <v>45905.576817129629</v>
      </c>
      <c r="D199" s="39" t="s">
        <v>2433</v>
      </c>
      <c r="E199" s="39" t="s">
        <v>2434</v>
      </c>
      <c r="F199">
        <v>6</v>
      </c>
      <c r="I199" s="39" t="s">
        <v>2434</v>
      </c>
      <c r="L199">
        <v>12</v>
      </c>
      <c r="O199">
        <v>17</v>
      </c>
      <c r="R199" s="39" t="s">
        <v>44611</v>
      </c>
      <c r="S199">
        <v>0</v>
      </c>
      <c r="U199" s="39" t="s">
        <v>44633</v>
      </c>
      <c r="V199">
        <v>1</v>
      </c>
      <c r="X199" s="39" t="s">
        <v>42876</v>
      </c>
      <c r="Y199">
        <v>1</v>
      </c>
      <c r="AA199" s="39" t="s">
        <v>44586</v>
      </c>
      <c r="AB199">
        <v>1</v>
      </c>
      <c r="AD199" s="39" t="s">
        <v>44601</v>
      </c>
      <c r="AE199">
        <v>0</v>
      </c>
      <c r="AG199" s="39" t="s">
        <v>44663</v>
      </c>
      <c r="AH199">
        <v>1</v>
      </c>
      <c r="AJ199" s="39" t="s">
        <v>44666</v>
      </c>
      <c r="AK199">
        <v>0</v>
      </c>
      <c r="AM199" s="39" t="s">
        <v>44590</v>
      </c>
      <c r="AN199">
        <v>1</v>
      </c>
      <c r="AP199" s="39" t="s">
        <v>44662</v>
      </c>
      <c r="AQ199">
        <v>0</v>
      </c>
      <c r="AS199" s="39" t="s">
        <v>44592</v>
      </c>
      <c r="AT199">
        <v>1</v>
      </c>
    </row>
    <row r="200" spans="1:46" x14ac:dyDescent="0.3">
      <c r="A200">
        <v>199</v>
      </c>
      <c r="B200" s="1">
        <v>45905.572199074071</v>
      </c>
      <c r="C200" s="1">
        <v>45905.576817129629</v>
      </c>
      <c r="D200" s="39" t="s">
        <v>2348</v>
      </c>
      <c r="E200" s="39" t="s">
        <v>2349</v>
      </c>
      <c r="F200">
        <v>7</v>
      </c>
      <c r="I200" s="39" t="s">
        <v>2349</v>
      </c>
      <c r="L200">
        <v>12</v>
      </c>
      <c r="O200">
        <v>34</v>
      </c>
      <c r="R200" s="39" t="s">
        <v>44584</v>
      </c>
      <c r="S200">
        <v>1</v>
      </c>
      <c r="U200" s="39" t="s">
        <v>44585</v>
      </c>
      <c r="V200">
        <v>0</v>
      </c>
      <c r="X200" s="39" t="s">
        <v>42876</v>
      </c>
      <c r="Y200">
        <v>1</v>
      </c>
      <c r="AA200" s="39" t="s">
        <v>44586</v>
      </c>
      <c r="AB200">
        <v>1</v>
      </c>
      <c r="AD200" s="39" t="s">
        <v>44587</v>
      </c>
      <c r="AE200">
        <v>1</v>
      </c>
      <c r="AG200" s="39" t="s">
        <v>44588</v>
      </c>
      <c r="AH200">
        <v>1</v>
      </c>
      <c r="AJ200" s="39" t="s">
        <v>44620</v>
      </c>
      <c r="AK200">
        <v>1</v>
      </c>
      <c r="AM200" s="39" t="s">
        <v>44590</v>
      </c>
      <c r="AN200">
        <v>1</v>
      </c>
      <c r="AP200" s="39" t="s">
        <v>44595</v>
      </c>
      <c r="AQ200">
        <v>0</v>
      </c>
      <c r="AS200" s="39" t="s">
        <v>44604</v>
      </c>
      <c r="AT200">
        <v>0</v>
      </c>
    </row>
    <row r="201" spans="1:46" x14ac:dyDescent="0.3">
      <c r="A201">
        <v>200</v>
      </c>
      <c r="B201" s="1">
        <v>45905.571967592594</v>
      </c>
      <c r="C201" s="1">
        <v>45905.577164351853</v>
      </c>
      <c r="D201" s="39" t="s">
        <v>2359</v>
      </c>
      <c r="E201" s="39" t="s">
        <v>2360</v>
      </c>
      <c r="F201">
        <v>6</v>
      </c>
      <c r="I201" s="39" t="s">
        <v>2360</v>
      </c>
      <c r="L201">
        <v>12</v>
      </c>
      <c r="O201">
        <v>39</v>
      </c>
      <c r="R201" s="39" t="s">
        <v>44611</v>
      </c>
      <c r="S201">
        <v>0</v>
      </c>
      <c r="U201" s="39" t="s">
        <v>44633</v>
      </c>
      <c r="V201">
        <v>1</v>
      </c>
      <c r="X201" s="39" t="s">
        <v>42876</v>
      </c>
      <c r="Y201">
        <v>1</v>
      </c>
      <c r="AA201" s="39" t="s">
        <v>44586</v>
      </c>
      <c r="AB201">
        <v>1</v>
      </c>
      <c r="AD201" s="39" t="s">
        <v>44587</v>
      </c>
      <c r="AE201">
        <v>1</v>
      </c>
      <c r="AG201" s="39" t="s">
        <v>44596</v>
      </c>
      <c r="AH201">
        <v>0</v>
      </c>
      <c r="AJ201" s="39" t="s">
        <v>44666</v>
      </c>
      <c r="AK201">
        <v>0</v>
      </c>
      <c r="AM201" s="39" t="s">
        <v>44590</v>
      </c>
      <c r="AN201">
        <v>1</v>
      </c>
      <c r="AP201" s="39" t="s">
        <v>44662</v>
      </c>
      <c r="AQ201">
        <v>0</v>
      </c>
      <c r="AS201" s="39" t="s">
        <v>44592</v>
      </c>
      <c r="AT201">
        <v>1</v>
      </c>
    </row>
    <row r="202" spans="1:46" x14ac:dyDescent="0.3">
      <c r="A202">
        <v>201</v>
      </c>
      <c r="B202" s="1">
        <v>45905.572233796294</v>
      </c>
      <c r="C202" s="1">
        <v>45905.577164351853</v>
      </c>
      <c r="D202" s="39" t="s">
        <v>2371</v>
      </c>
      <c r="E202" s="39" t="s">
        <v>2372</v>
      </c>
      <c r="F202">
        <v>4</v>
      </c>
      <c r="I202" s="39" t="s">
        <v>2372</v>
      </c>
      <c r="L202">
        <v>12</v>
      </c>
      <c r="O202">
        <v>11</v>
      </c>
      <c r="R202" s="39" t="s">
        <v>44584</v>
      </c>
      <c r="S202">
        <v>1</v>
      </c>
      <c r="U202" s="39" t="s">
        <v>44585</v>
      </c>
      <c r="V202">
        <v>0</v>
      </c>
      <c r="X202" s="39" t="s">
        <v>42876</v>
      </c>
      <c r="Y202">
        <v>1</v>
      </c>
      <c r="AA202" s="39" t="s">
        <v>44586</v>
      </c>
      <c r="AB202">
        <v>1</v>
      </c>
      <c r="AD202" s="39" t="s">
        <v>44640</v>
      </c>
      <c r="AE202">
        <v>0</v>
      </c>
      <c r="AG202" s="39" t="s">
        <v>44612</v>
      </c>
      <c r="AH202">
        <v>0</v>
      </c>
      <c r="AJ202" s="39" t="s">
        <v>44685</v>
      </c>
      <c r="AK202">
        <v>0</v>
      </c>
      <c r="AM202" s="39" t="s">
        <v>44590</v>
      </c>
      <c r="AN202">
        <v>1</v>
      </c>
      <c r="AP202" s="39" t="s">
        <v>44613</v>
      </c>
      <c r="AQ202">
        <v>0</v>
      </c>
      <c r="AS202" s="39" t="s">
        <v>44598</v>
      </c>
      <c r="AT202">
        <v>0</v>
      </c>
    </row>
    <row r="203" spans="1:46" x14ac:dyDescent="0.3">
      <c r="A203">
        <v>202</v>
      </c>
      <c r="B203" s="1">
        <v>45905.571956018517</v>
      </c>
      <c r="C203" s="1">
        <v>45905.577256944445</v>
      </c>
      <c r="D203" s="39" t="s">
        <v>2307</v>
      </c>
      <c r="E203" s="39" t="s">
        <v>2308</v>
      </c>
      <c r="F203">
        <v>3</v>
      </c>
      <c r="I203" s="39" t="s">
        <v>42644</v>
      </c>
      <c r="L203">
        <v>12</v>
      </c>
      <c r="O203">
        <v>37</v>
      </c>
      <c r="R203" s="39" t="s">
        <v>44584</v>
      </c>
      <c r="S203">
        <v>1</v>
      </c>
      <c r="U203" s="39" t="s">
        <v>44585</v>
      </c>
      <c r="V203">
        <v>0</v>
      </c>
      <c r="X203" s="39" t="s">
        <v>43652</v>
      </c>
      <c r="Y203">
        <v>0</v>
      </c>
      <c r="AA203" s="39" t="s">
        <v>44586</v>
      </c>
      <c r="AB203">
        <v>1</v>
      </c>
      <c r="AD203" s="39" t="s">
        <v>44640</v>
      </c>
      <c r="AE203">
        <v>0</v>
      </c>
      <c r="AG203" s="39" t="s">
        <v>44663</v>
      </c>
      <c r="AH203">
        <v>1</v>
      </c>
      <c r="AJ203" s="39" t="s">
        <v>44589</v>
      </c>
      <c r="AK203">
        <v>0</v>
      </c>
      <c r="AM203" s="39" t="s">
        <v>44623</v>
      </c>
      <c r="AN203">
        <v>0</v>
      </c>
      <c r="AP203" s="39" t="s">
        <v>44643</v>
      </c>
      <c r="AQ203">
        <v>0</v>
      </c>
      <c r="AS203" s="39" t="s">
        <v>44644</v>
      </c>
      <c r="AT203">
        <v>0</v>
      </c>
    </row>
    <row r="204" spans="1:46" x14ac:dyDescent="0.3">
      <c r="A204">
        <v>203</v>
      </c>
      <c r="B204" s="1">
        <v>45905.572141203702</v>
      </c>
      <c r="C204" s="1">
        <v>45905.577314814815</v>
      </c>
      <c r="D204" s="39" t="s">
        <v>2426</v>
      </c>
      <c r="E204" s="39" t="s">
        <v>2427</v>
      </c>
      <c r="F204">
        <v>3</v>
      </c>
      <c r="I204" s="39" t="s">
        <v>2427</v>
      </c>
      <c r="L204">
        <v>12</v>
      </c>
      <c r="O204">
        <v>27</v>
      </c>
      <c r="R204" s="39" t="s">
        <v>44611</v>
      </c>
      <c r="S204">
        <v>0</v>
      </c>
      <c r="U204" s="39" t="s">
        <v>44692</v>
      </c>
      <c r="V204">
        <v>0</v>
      </c>
      <c r="X204" s="39" t="s">
        <v>42876</v>
      </c>
      <c r="Y204">
        <v>1</v>
      </c>
      <c r="AA204" s="39" t="s">
        <v>42987</v>
      </c>
      <c r="AB204">
        <v>0</v>
      </c>
      <c r="AD204" s="39" t="s">
        <v>44587</v>
      </c>
      <c r="AE204">
        <v>1</v>
      </c>
      <c r="AG204" s="39" t="s">
        <v>44663</v>
      </c>
      <c r="AH204">
        <v>1</v>
      </c>
      <c r="AJ204" s="39" t="s">
        <v>44693</v>
      </c>
      <c r="AK204">
        <v>0</v>
      </c>
      <c r="AM204" s="39" t="s">
        <v>44623</v>
      </c>
      <c r="AN204">
        <v>0</v>
      </c>
      <c r="AP204" s="39" t="s">
        <v>44643</v>
      </c>
      <c r="AQ204">
        <v>0</v>
      </c>
      <c r="AS204" s="39" t="s">
        <v>44644</v>
      </c>
      <c r="AT204">
        <v>0</v>
      </c>
    </row>
    <row r="205" spans="1:46" x14ac:dyDescent="0.3">
      <c r="A205">
        <v>204</v>
      </c>
      <c r="B205" s="1">
        <v>45905.572372685187</v>
      </c>
      <c r="C205" s="1">
        <v>45905.577326388891</v>
      </c>
      <c r="D205" s="39" t="s">
        <v>6115</v>
      </c>
      <c r="E205" s="39" t="s">
        <v>6116</v>
      </c>
      <c r="F205">
        <v>2</v>
      </c>
      <c r="I205" s="39" t="s">
        <v>44694</v>
      </c>
      <c r="L205">
        <v>12</v>
      </c>
      <c r="O205">
        <v>32</v>
      </c>
      <c r="R205" s="39" t="s">
        <v>44680</v>
      </c>
      <c r="S205">
        <v>0</v>
      </c>
      <c r="U205" s="39" t="s">
        <v>44585</v>
      </c>
      <c r="V205">
        <v>0</v>
      </c>
      <c r="X205" s="39" t="s">
        <v>43652</v>
      </c>
      <c r="Y205">
        <v>0</v>
      </c>
      <c r="AA205" s="39" t="s">
        <v>44586</v>
      </c>
      <c r="AB205">
        <v>1</v>
      </c>
      <c r="AD205" s="39" t="s">
        <v>44640</v>
      </c>
      <c r="AE205">
        <v>0</v>
      </c>
      <c r="AG205" s="39" t="s">
        <v>44663</v>
      </c>
      <c r="AH205">
        <v>1</v>
      </c>
      <c r="AJ205" s="39" t="s">
        <v>44589</v>
      </c>
      <c r="AK205">
        <v>0</v>
      </c>
      <c r="AM205" s="39" t="s">
        <v>44623</v>
      </c>
      <c r="AN205">
        <v>0</v>
      </c>
      <c r="AP205" s="39" t="s">
        <v>44643</v>
      </c>
      <c r="AQ205">
        <v>0</v>
      </c>
      <c r="AS205" s="39" t="s">
        <v>44644</v>
      </c>
      <c r="AT205">
        <v>0</v>
      </c>
    </row>
    <row r="206" spans="1:46" x14ac:dyDescent="0.3">
      <c r="A206">
        <v>205</v>
      </c>
      <c r="B206" s="1">
        <v>45905.572523148148</v>
      </c>
      <c r="C206" s="1">
        <v>45905.577418981484</v>
      </c>
      <c r="D206" s="39" t="s">
        <v>6287</v>
      </c>
      <c r="E206" s="39" t="s">
        <v>6288</v>
      </c>
      <c r="F206">
        <v>5</v>
      </c>
      <c r="I206" s="39" t="s">
        <v>6288</v>
      </c>
      <c r="L206">
        <v>12</v>
      </c>
      <c r="O206">
        <v>6</v>
      </c>
      <c r="R206" s="39" t="s">
        <v>44624</v>
      </c>
      <c r="S206">
        <v>0</v>
      </c>
      <c r="U206" s="39" t="s">
        <v>44585</v>
      </c>
      <c r="V206">
        <v>0</v>
      </c>
      <c r="X206" s="39" t="s">
        <v>42876</v>
      </c>
      <c r="Y206">
        <v>1</v>
      </c>
      <c r="AA206" s="39" t="s">
        <v>44586</v>
      </c>
      <c r="AB206">
        <v>1</v>
      </c>
      <c r="AD206" s="39" t="s">
        <v>44587</v>
      </c>
      <c r="AE206">
        <v>1</v>
      </c>
      <c r="AG206" s="39" t="s">
        <v>44695</v>
      </c>
      <c r="AH206">
        <v>0</v>
      </c>
      <c r="AJ206" s="39" t="s">
        <v>44696</v>
      </c>
      <c r="AK206">
        <v>0</v>
      </c>
      <c r="AM206" s="39" t="s">
        <v>44590</v>
      </c>
      <c r="AN206">
        <v>1</v>
      </c>
      <c r="AP206" s="39" t="s">
        <v>44617</v>
      </c>
      <c r="AQ206">
        <v>0</v>
      </c>
      <c r="AS206" s="39" t="s">
        <v>44592</v>
      </c>
      <c r="AT206">
        <v>1</v>
      </c>
    </row>
    <row r="207" spans="1:46" x14ac:dyDescent="0.3">
      <c r="A207">
        <v>206</v>
      </c>
      <c r="B207" s="1">
        <v>45905.572106481479</v>
      </c>
      <c r="C207" s="1">
        <v>45905.577430555553</v>
      </c>
      <c r="D207" s="39" t="s">
        <v>6239</v>
      </c>
      <c r="E207" s="39" t="s">
        <v>6240</v>
      </c>
      <c r="F207">
        <v>5</v>
      </c>
      <c r="I207" s="39" t="s">
        <v>32032</v>
      </c>
      <c r="L207">
        <v>12</v>
      </c>
      <c r="O207">
        <v>5</v>
      </c>
      <c r="R207" s="39" t="s">
        <v>44632</v>
      </c>
      <c r="S207">
        <v>0</v>
      </c>
      <c r="U207" s="39" t="s">
        <v>44697</v>
      </c>
      <c r="V207">
        <v>0</v>
      </c>
      <c r="X207" s="39" t="s">
        <v>42876</v>
      </c>
      <c r="Y207">
        <v>1</v>
      </c>
      <c r="AA207" s="39" t="s">
        <v>44586</v>
      </c>
      <c r="AB207">
        <v>1</v>
      </c>
      <c r="AD207" s="39" t="s">
        <v>44587</v>
      </c>
      <c r="AE207">
        <v>1</v>
      </c>
      <c r="AG207" s="39" t="s">
        <v>44588</v>
      </c>
      <c r="AH207">
        <v>1</v>
      </c>
      <c r="AJ207" s="39" t="s">
        <v>44589</v>
      </c>
      <c r="AK207">
        <v>0</v>
      </c>
      <c r="AM207" s="39" t="s">
        <v>44590</v>
      </c>
      <c r="AN207">
        <v>1</v>
      </c>
      <c r="AP207" s="39" t="s">
        <v>44595</v>
      </c>
      <c r="AQ207">
        <v>0</v>
      </c>
      <c r="AS207" s="39" t="s">
        <v>44604</v>
      </c>
      <c r="AT207">
        <v>0</v>
      </c>
    </row>
    <row r="208" spans="1:46" x14ac:dyDescent="0.3">
      <c r="A208">
        <v>207</v>
      </c>
      <c r="B208" s="1">
        <v>45905.572060185186</v>
      </c>
      <c r="C208" s="1">
        <v>45905.577465277776</v>
      </c>
      <c r="D208" s="39" t="s">
        <v>2330</v>
      </c>
      <c r="E208" s="39" t="s">
        <v>2331</v>
      </c>
      <c r="F208">
        <v>3</v>
      </c>
      <c r="I208" s="39" t="s">
        <v>2331</v>
      </c>
      <c r="L208">
        <v>12</v>
      </c>
      <c r="O208">
        <v>36</v>
      </c>
      <c r="R208" s="39" t="s">
        <v>44691</v>
      </c>
      <c r="S208">
        <v>0</v>
      </c>
      <c r="U208" s="39" t="s">
        <v>44652</v>
      </c>
      <c r="V208">
        <v>0</v>
      </c>
      <c r="X208" s="39" t="s">
        <v>44698</v>
      </c>
      <c r="Y208">
        <v>0</v>
      </c>
      <c r="AA208" s="39" t="s">
        <v>44586</v>
      </c>
      <c r="AB208">
        <v>1</v>
      </c>
      <c r="AD208" s="39" t="s">
        <v>44587</v>
      </c>
      <c r="AE208">
        <v>1</v>
      </c>
      <c r="AG208" s="39" t="s">
        <v>44605</v>
      </c>
      <c r="AH208">
        <v>0</v>
      </c>
      <c r="AJ208" s="39" t="s">
        <v>44589</v>
      </c>
      <c r="AK208">
        <v>0</v>
      </c>
      <c r="AM208" s="39" t="s">
        <v>44590</v>
      </c>
      <c r="AN208">
        <v>1</v>
      </c>
      <c r="AP208" s="39" t="s">
        <v>44699</v>
      </c>
      <c r="AQ208">
        <v>0</v>
      </c>
      <c r="AS208" s="39" t="s">
        <v>44644</v>
      </c>
      <c r="AT208">
        <v>0</v>
      </c>
    </row>
    <row r="209" spans="1:46" x14ac:dyDescent="0.3">
      <c r="A209">
        <v>208</v>
      </c>
      <c r="B209" s="1">
        <v>45905.574259259258</v>
      </c>
      <c r="C209" s="1">
        <v>45905.577511574076</v>
      </c>
      <c r="D209" s="39" t="s">
        <v>4691</v>
      </c>
      <c r="E209" s="39" t="s">
        <v>4692</v>
      </c>
      <c r="F209">
        <v>5</v>
      </c>
      <c r="I209" s="39" t="s">
        <v>4692</v>
      </c>
      <c r="L209">
        <v>12</v>
      </c>
      <c r="O209">
        <v>4</v>
      </c>
      <c r="R209" s="39" t="s">
        <v>44584</v>
      </c>
      <c r="S209">
        <v>1</v>
      </c>
      <c r="U209" s="39" t="s">
        <v>44585</v>
      </c>
      <c r="V209">
        <v>0</v>
      </c>
      <c r="X209" s="39" t="s">
        <v>42876</v>
      </c>
      <c r="Y209">
        <v>1</v>
      </c>
      <c r="AA209" s="39" t="s">
        <v>44586</v>
      </c>
      <c r="AB209">
        <v>1</v>
      </c>
      <c r="AD209" s="39" t="s">
        <v>44587</v>
      </c>
      <c r="AE209">
        <v>1</v>
      </c>
      <c r="AG209" s="39" t="s">
        <v>44588</v>
      </c>
      <c r="AH209">
        <v>1</v>
      </c>
      <c r="AJ209" s="39" t="s">
        <v>44589</v>
      </c>
      <c r="AK209">
        <v>0</v>
      </c>
      <c r="AM209" s="39" t="s">
        <v>44630</v>
      </c>
      <c r="AN209">
        <v>0</v>
      </c>
      <c r="AP209" s="39" t="s">
        <v>44595</v>
      </c>
      <c r="AQ209">
        <v>0</v>
      </c>
      <c r="AS209" s="39" t="s">
        <v>44614</v>
      </c>
      <c r="AT209">
        <v>0</v>
      </c>
    </row>
    <row r="210" spans="1:46" x14ac:dyDescent="0.3">
      <c r="A210">
        <v>209</v>
      </c>
      <c r="B210" s="1">
        <v>45905.572696759256</v>
      </c>
      <c r="C210" s="1">
        <v>45905.577719907407</v>
      </c>
      <c r="D210" s="39" t="s">
        <v>6248</v>
      </c>
      <c r="E210" s="39" t="s">
        <v>6249</v>
      </c>
      <c r="F210">
        <v>5</v>
      </c>
      <c r="I210" s="39" t="s">
        <v>6249</v>
      </c>
      <c r="L210">
        <v>12</v>
      </c>
      <c r="O210">
        <v>26</v>
      </c>
      <c r="R210" s="39" t="s">
        <v>44632</v>
      </c>
      <c r="S210">
        <v>0</v>
      </c>
      <c r="U210" s="39" t="s">
        <v>44700</v>
      </c>
      <c r="V210">
        <v>0</v>
      </c>
      <c r="X210" s="39" t="s">
        <v>42876</v>
      </c>
      <c r="Y210">
        <v>1</v>
      </c>
      <c r="AA210" s="39" t="s">
        <v>44586</v>
      </c>
      <c r="AB210">
        <v>1</v>
      </c>
      <c r="AD210" s="39" t="s">
        <v>44587</v>
      </c>
      <c r="AE210">
        <v>1</v>
      </c>
      <c r="AG210" s="39" t="s">
        <v>44588</v>
      </c>
      <c r="AH210">
        <v>1</v>
      </c>
      <c r="AJ210" s="39" t="s">
        <v>44589</v>
      </c>
      <c r="AK210">
        <v>0</v>
      </c>
      <c r="AM210" s="39" t="s">
        <v>44590</v>
      </c>
      <c r="AN210">
        <v>1</v>
      </c>
      <c r="AP210" s="39" t="s">
        <v>44595</v>
      </c>
      <c r="AQ210">
        <v>0</v>
      </c>
      <c r="AS210" s="39" t="s">
        <v>44604</v>
      </c>
      <c r="AT210">
        <v>0</v>
      </c>
    </row>
    <row r="211" spans="1:46" x14ac:dyDescent="0.3">
      <c r="A211">
        <v>210</v>
      </c>
      <c r="B211" s="1">
        <v>45905.573750000003</v>
      </c>
      <c r="C211" s="1">
        <v>45905.578425925924</v>
      </c>
      <c r="D211" s="39" t="s">
        <v>6455</v>
      </c>
      <c r="E211" s="39" t="s">
        <v>6456</v>
      </c>
      <c r="F211">
        <v>2</v>
      </c>
      <c r="I211" s="39" t="s">
        <v>6457</v>
      </c>
      <c r="L211">
        <v>12</v>
      </c>
      <c r="O211">
        <v>2</v>
      </c>
      <c r="R211" s="39" t="s">
        <v>44624</v>
      </c>
      <c r="S211">
        <v>0</v>
      </c>
      <c r="U211" s="39" t="s">
        <v>44692</v>
      </c>
      <c r="V211">
        <v>0</v>
      </c>
      <c r="X211" s="39" t="s">
        <v>43652</v>
      </c>
      <c r="Y211">
        <v>0</v>
      </c>
      <c r="AA211" s="39" t="s">
        <v>44586</v>
      </c>
      <c r="AB211">
        <v>1</v>
      </c>
      <c r="AD211" s="39" t="s">
        <v>44661</v>
      </c>
      <c r="AE211">
        <v>0</v>
      </c>
      <c r="AG211" s="39" t="s">
        <v>44641</v>
      </c>
      <c r="AH211">
        <v>0</v>
      </c>
      <c r="AJ211" s="39" t="s">
        <v>44666</v>
      </c>
      <c r="AK211">
        <v>0</v>
      </c>
      <c r="AM211" s="39" t="s">
        <v>44630</v>
      </c>
      <c r="AN211">
        <v>0</v>
      </c>
      <c r="AP211" s="39" t="s">
        <v>44613</v>
      </c>
      <c r="AQ211">
        <v>0</v>
      </c>
      <c r="AS211" s="39" t="s">
        <v>44592</v>
      </c>
      <c r="AT211">
        <v>1</v>
      </c>
    </row>
    <row r="212" spans="1:46" x14ac:dyDescent="0.3">
      <c r="A212">
        <v>211</v>
      </c>
      <c r="B212" s="1">
        <v>45905.571793981479</v>
      </c>
      <c r="C212" s="1">
        <v>45905.578472222223</v>
      </c>
      <c r="D212" s="39" t="s">
        <v>2342</v>
      </c>
      <c r="E212" s="39" t="s">
        <v>2343</v>
      </c>
      <c r="F212">
        <v>7</v>
      </c>
      <c r="I212" s="39" t="s">
        <v>2343</v>
      </c>
      <c r="L212">
        <v>12</v>
      </c>
      <c r="O212">
        <v>25</v>
      </c>
      <c r="R212" s="39" t="s">
        <v>44584</v>
      </c>
      <c r="S212">
        <v>1</v>
      </c>
      <c r="U212" s="39" t="s">
        <v>44692</v>
      </c>
      <c r="V212">
        <v>0</v>
      </c>
      <c r="X212" s="39" t="s">
        <v>42876</v>
      </c>
      <c r="Y212">
        <v>1</v>
      </c>
      <c r="AA212" s="39" t="s">
        <v>44586</v>
      </c>
      <c r="AB212">
        <v>1</v>
      </c>
      <c r="AD212" s="39" t="s">
        <v>44587</v>
      </c>
      <c r="AE212">
        <v>1</v>
      </c>
      <c r="AG212" s="39" t="s">
        <v>44701</v>
      </c>
      <c r="AH212">
        <v>0</v>
      </c>
      <c r="AJ212" s="39" t="s">
        <v>44702</v>
      </c>
      <c r="AK212">
        <v>1</v>
      </c>
      <c r="AM212" s="39" t="s">
        <v>44590</v>
      </c>
      <c r="AN212">
        <v>1</v>
      </c>
      <c r="AP212" s="39" t="s">
        <v>44597</v>
      </c>
      <c r="AQ212">
        <v>0</v>
      </c>
      <c r="AS212" s="39" t="s">
        <v>44592</v>
      </c>
      <c r="AT212">
        <v>1</v>
      </c>
    </row>
    <row r="213" spans="1:46" x14ac:dyDescent="0.3">
      <c r="A213">
        <v>212</v>
      </c>
      <c r="B213" s="1">
        <v>45905.57203703704</v>
      </c>
      <c r="C213" s="1">
        <v>45905.578611111108</v>
      </c>
      <c r="D213" s="39" t="s">
        <v>2448</v>
      </c>
      <c r="E213" s="39" t="s">
        <v>2449</v>
      </c>
      <c r="F213">
        <v>6</v>
      </c>
      <c r="I213" s="39" t="s">
        <v>13949</v>
      </c>
      <c r="L213">
        <v>12</v>
      </c>
      <c r="O213">
        <v>15</v>
      </c>
      <c r="R213" s="39" t="s">
        <v>44584</v>
      </c>
      <c r="S213">
        <v>1</v>
      </c>
      <c r="U213" s="39" t="s">
        <v>44619</v>
      </c>
      <c r="V213">
        <v>0</v>
      </c>
      <c r="X213" s="39" t="s">
        <v>42876</v>
      </c>
      <c r="Y213">
        <v>1</v>
      </c>
      <c r="AA213" s="39" t="s">
        <v>44586</v>
      </c>
      <c r="AB213">
        <v>1</v>
      </c>
      <c r="AD213" s="39" t="s">
        <v>44587</v>
      </c>
      <c r="AE213">
        <v>1</v>
      </c>
      <c r="AG213" s="39" t="s">
        <v>44588</v>
      </c>
      <c r="AH213">
        <v>1</v>
      </c>
      <c r="AJ213" s="39" t="s">
        <v>44702</v>
      </c>
      <c r="AK213">
        <v>1</v>
      </c>
      <c r="AM213" s="39" t="s">
        <v>44623</v>
      </c>
      <c r="AN213">
        <v>0</v>
      </c>
      <c r="AP213" s="39" t="s">
        <v>44662</v>
      </c>
      <c r="AQ213">
        <v>0</v>
      </c>
      <c r="AS213" s="39" t="s">
        <v>44628</v>
      </c>
      <c r="AT213">
        <v>0</v>
      </c>
    </row>
    <row r="214" spans="1:46" x14ac:dyDescent="0.3">
      <c r="A214">
        <v>213</v>
      </c>
      <c r="B214" s="1">
        <v>45905.572395833333</v>
      </c>
      <c r="C214" s="1">
        <v>45905.579074074078</v>
      </c>
      <c r="D214" s="39" t="s">
        <v>2607</v>
      </c>
      <c r="E214" s="39" t="s">
        <v>2608</v>
      </c>
      <c r="F214">
        <v>6</v>
      </c>
      <c r="I214" s="39" t="s">
        <v>2608</v>
      </c>
      <c r="L214">
        <v>12</v>
      </c>
      <c r="O214">
        <v>28</v>
      </c>
      <c r="R214" s="39" t="s">
        <v>44584</v>
      </c>
      <c r="S214">
        <v>1</v>
      </c>
      <c r="U214" s="39" t="s">
        <v>44619</v>
      </c>
      <c r="V214">
        <v>0</v>
      </c>
      <c r="X214" s="39" t="s">
        <v>42876</v>
      </c>
      <c r="Y214">
        <v>1</v>
      </c>
      <c r="AA214" s="39" t="s">
        <v>44586</v>
      </c>
      <c r="AB214">
        <v>1</v>
      </c>
      <c r="AD214" s="39" t="s">
        <v>44601</v>
      </c>
      <c r="AE214">
        <v>0</v>
      </c>
      <c r="AG214" s="39" t="s">
        <v>44588</v>
      </c>
      <c r="AH214">
        <v>1</v>
      </c>
      <c r="AJ214" s="39" t="s">
        <v>44620</v>
      </c>
      <c r="AK214">
        <v>1</v>
      </c>
      <c r="AM214" s="39" t="s">
        <v>44590</v>
      </c>
      <c r="AN214">
        <v>1</v>
      </c>
      <c r="AP214" s="39" t="s">
        <v>44703</v>
      </c>
      <c r="AQ214">
        <v>0</v>
      </c>
      <c r="AS214" s="39" t="s">
        <v>44604</v>
      </c>
      <c r="AT214">
        <v>0</v>
      </c>
    </row>
    <row r="215" spans="1:46" x14ac:dyDescent="0.3">
      <c r="A215">
        <v>214</v>
      </c>
      <c r="B215" s="1">
        <v>45905.571932870371</v>
      </c>
      <c r="C215" s="1">
        <v>45905.579259259262</v>
      </c>
      <c r="D215" s="39" t="s">
        <v>2295</v>
      </c>
      <c r="E215" s="39" t="s">
        <v>2296</v>
      </c>
      <c r="F215">
        <v>6</v>
      </c>
      <c r="I215" s="39" t="s">
        <v>2297</v>
      </c>
      <c r="L215">
        <v>12</v>
      </c>
      <c r="O215">
        <v>14</v>
      </c>
      <c r="R215" s="39" t="s">
        <v>44584</v>
      </c>
      <c r="S215">
        <v>1</v>
      </c>
      <c r="U215" s="39" t="s">
        <v>44619</v>
      </c>
      <c r="V215">
        <v>0</v>
      </c>
      <c r="X215" s="39" t="s">
        <v>42876</v>
      </c>
      <c r="Y215">
        <v>1</v>
      </c>
      <c r="AA215" s="39" t="s">
        <v>44586</v>
      </c>
      <c r="AB215">
        <v>1</v>
      </c>
      <c r="AD215" s="39" t="s">
        <v>44601</v>
      </c>
      <c r="AE215">
        <v>0</v>
      </c>
      <c r="AG215" s="39" t="s">
        <v>44588</v>
      </c>
      <c r="AH215">
        <v>1</v>
      </c>
      <c r="AJ215" s="39" t="s">
        <v>44620</v>
      </c>
      <c r="AK215">
        <v>1</v>
      </c>
      <c r="AM215" s="39" t="s">
        <v>44590</v>
      </c>
      <c r="AN215">
        <v>1</v>
      </c>
      <c r="AP215" s="39" t="s">
        <v>44704</v>
      </c>
      <c r="AQ215">
        <v>0</v>
      </c>
      <c r="AS215" s="39" t="s">
        <v>44604</v>
      </c>
      <c r="AT215">
        <v>0</v>
      </c>
    </row>
    <row r="216" spans="1:46" x14ac:dyDescent="0.3">
      <c r="A216">
        <v>215</v>
      </c>
      <c r="B216" s="1">
        <v>45905.577743055554</v>
      </c>
      <c r="C216" s="1">
        <v>45905.579733796294</v>
      </c>
      <c r="D216" s="39" t="s">
        <v>2458</v>
      </c>
      <c r="E216" s="39" t="s">
        <v>2459</v>
      </c>
      <c r="F216">
        <v>5</v>
      </c>
      <c r="I216" s="39" t="s">
        <v>2460</v>
      </c>
      <c r="L216">
        <v>12</v>
      </c>
      <c r="O216">
        <v>20</v>
      </c>
      <c r="R216" s="39" t="s">
        <v>44584</v>
      </c>
      <c r="S216">
        <v>1</v>
      </c>
      <c r="U216" s="39" t="s">
        <v>44664</v>
      </c>
      <c r="V216">
        <v>0</v>
      </c>
      <c r="X216" s="39" t="s">
        <v>42876</v>
      </c>
      <c r="Y216">
        <v>1</v>
      </c>
      <c r="AA216" s="39" t="s">
        <v>44586</v>
      </c>
      <c r="AB216">
        <v>1</v>
      </c>
      <c r="AD216" s="39" t="s">
        <v>44640</v>
      </c>
      <c r="AE216">
        <v>0</v>
      </c>
      <c r="AG216" s="39" t="s">
        <v>44705</v>
      </c>
      <c r="AH216">
        <v>0</v>
      </c>
      <c r="AJ216" s="39" t="s">
        <v>44589</v>
      </c>
      <c r="AK216">
        <v>0</v>
      </c>
      <c r="AM216" s="39" t="s">
        <v>44590</v>
      </c>
      <c r="AN216">
        <v>1</v>
      </c>
      <c r="AP216" s="39" t="s">
        <v>44704</v>
      </c>
      <c r="AQ216">
        <v>0</v>
      </c>
      <c r="AS216" s="39" t="s">
        <v>44592</v>
      </c>
      <c r="AT216">
        <v>1</v>
      </c>
    </row>
    <row r="217" spans="1:46" x14ac:dyDescent="0.3">
      <c r="A217">
        <v>216</v>
      </c>
      <c r="B217" s="1">
        <v>45905.572326388887</v>
      </c>
      <c r="C217" s="1">
        <v>45905.579861111109</v>
      </c>
      <c r="D217" s="39" t="s">
        <v>2596</v>
      </c>
      <c r="E217" s="39" t="s">
        <v>2597</v>
      </c>
      <c r="F217">
        <v>4</v>
      </c>
      <c r="I217" s="39" t="s">
        <v>2597</v>
      </c>
      <c r="L217">
        <v>12</v>
      </c>
      <c r="O217">
        <v>1</v>
      </c>
      <c r="R217" s="39" t="s">
        <v>44584</v>
      </c>
      <c r="S217">
        <v>1</v>
      </c>
      <c r="U217" s="39" t="s">
        <v>44619</v>
      </c>
      <c r="V217">
        <v>0</v>
      </c>
      <c r="X217" s="39" t="s">
        <v>44698</v>
      </c>
      <c r="Y217">
        <v>0</v>
      </c>
      <c r="AA217" s="39" t="s">
        <v>44586</v>
      </c>
      <c r="AB217">
        <v>1</v>
      </c>
      <c r="AD217" s="39" t="s">
        <v>44587</v>
      </c>
      <c r="AE217">
        <v>1</v>
      </c>
      <c r="AG217" s="39" t="s">
        <v>44612</v>
      </c>
      <c r="AH217">
        <v>0</v>
      </c>
      <c r="AJ217" s="39" t="s">
        <v>44589</v>
      </c>
      <c r="AK217">
        <v>0</v>
      </c>
      <c r="AM217" s="39" t="s">
        <v>44590</v>
      </c>
      <c r="AN217">
        <v>1</v>
      </c>
      <c r="AP217" s="39" t="s">
        <v>44597</v>
      </c>
      <c r="AQ217">
        <v>0</v>
      </c>
      <c r="AS217" s="39" t="s">
        <v>44604</v>
      </c>
      <c r="AT217">
        <v>0</v>
      </c>
    </row>
    <row r="218" spans="1:46" x14ac:dyDescent="0.3">
      <c r="A218">
        <v>217</v>
      </c>
      <c r="B218" s="1">
        <v>45906.500277777777</v>
      </c>
      <c r="C218" s="1">
        <v>45906.504502314812</v>
      </c>
      <c r="D218" s="39" t="s">
        <v>4083</v>
      </c>
      <c r="E218" s="39" t="s">
        <v>4084</v>
      </c>
      <c r="F218">
        <v>6</v>
      </c>
      <c r="I218" s="39" t="s">
        <v>4085</v>
      </c>
      <c r="L218">
        <v>6</v>
      </c>
      <c r="O218">
        <v>38</v>
      </c>
      <c r="R218" s="39" t="s">
        <v>44584</v>
      </c>
      <c r="S218">
        <v>1</v>
      </c>
      <c r="U218" s="39" t="s">
        <v>44674</v>
      </c>
      <c r="V218">
        <v>1</v>
      </c>
      <c r="X218" s="39" t="s">
        <v>44706</v>
      </c>
      <c r="Y218">
        <v>0</v>
      </c>
      <c r="AA218" s="39" t="s">
        <v>44586</v>
      </c>
      <c r="AB218">
        <v>1</v>
      </c>
      <c r="AD218" s="39" t="s">
        <v>44587</v>
      </c>
      <c r="AE218">
        <v>1</v>
      </c>
      <c r="AG218" s="39" t="s">
        <v>44612</v>
      </c>
      <c r="AH218">
        <v>0</v>
      </c>
      <c r="AJ218" s="39" t="s">
        <v>44589</v>
      </c>
      <c r="AK218">
        <v>0</v>
      </c>
      <c r="AM218" s="39" t="s">
        <v>44590</v>
      </c>
      <c r="AN218">
        <v>1</v>
      </c>
      <c r="AP218" s="39" t="s">
        <v>44593</v>
      </c>
      <c r="AQ218">
        <v>0</v>
      </c>
      <c r="AS218" s="39" t="s">
        <v>44592</v>
      </c>
      <c r="AT218">
        <v>1</v>
      </c>
    </row>
    <row r="219" spans="1:46" x14ac:dyDescent="0.3">
      <c r="A219">
        <v>218</v>
      </c>
      <c r="B219" s="1">
        <v>45908.435787037037</v>
      </c>
      <c r="C219" s="1">
        <v>45908.437824074077</v>
      </c>
      <c r="D219" s="39" t="s">
        <v>2927</v>
      </c>
      <c r="E219" s="39" t="s">
        <v>2928</v>
      </c>
      <c r="F219">
        <v>6</v>
      </c>
      <c r="I219" s="39" t="s">
        <v>2928</v>
      </c>
      <c r="L219">
        <v>5</v>
      </c>
      <c r="O219">
        <v>29</v>
      </c>
      <c r="R219" s="39" t="s">
        <v>44584</v>
      </c>
      <c r="S219">
        <v>1</v>
      </c>
      <c r="U219" s="39" t="s">
        <v>44585</v>
      </c>
      <c r="V219">
        <v>0</v>
      </c>
      <c r="X219" s="39" t="s">
        <v>42876</v>
      </c>
      <c r="Y219">
        <v>1</v>
      </c>
      <c r="AA219" s="39" t="s">
        <v>44586</v>
      </c>
      <c r="AB219">
        <v>1</v>
      </c>
      <c r="AD219" s="39" t="s">
        <v>44587</v>
      </c>
      <c r="AE219">
        <v>1</v>
      </c>
      <c r="AG219" s="39" t="s">
        <v>44605</v>
      </c>
      <c r="AH219">
        <v>0</v>
      </c>
      <c r="AJ219" s="39" t="s">
        <v>44589</v>
      </c>
      <c r="AK219">
        <v>0</v>
      </c>
      <c r="AM219" s="39" t="s">
        <v>44590</v>
      </c>
      <c r="AN219">
        <v>1</v>
      </c>
      <c r="AP219" s="39" t="s">
        <v>44597</v>
      </c>
      <c r="AQ219">
        <v>0</v>
      </c>
      <c r="AS219" s="39" t="s">
        <v>44592</v>
      </c>
      <c r="AT219">
        <v>1</v>
      </c>
    </row>
    <row r="220" spans="1:46" x14ac:dyDescent="0.3">
      <c r="A220">
        <v>219</v>
      </c>
      <c r="B220" s="1">
        <v>45908.435567129629</v>
      </c>
      <c r="C220" s="1">
        <v>45908.438078703701</v>
      </c>
      <c r="D220" s="39" t="s">
        <v>2852</v>
      </c>
      <c r="E220" s="39" t="s">
        <v>2853</v>
      </c>
      <c r="F220">
        <v>6</v>
      </c>
      <c r="I220" s="39" t="s">
        <v>42475</v>
      </c>
      <c r="L220">
        <v>5</v>
      </c>
      <c r="O220">
        <v>30</v>
      </c>
      <c r="R220" s="39" t="s">
        <v>44584</v>
      </c>
      <c r="S220">
        <v>1</v>
      </c>
      <c r="U220" s="39" t="s">
        <v>44585</v>
      </c>
      <c r="V220">
        <v>0</v>
      </c>
      <c r="X220" s="39" t="s">
        <v>42876</v>
      </c>
      <c r="Y220">
        <v>1</v>
      </c>
      <c r="AA220" s="39" t="s">
        <v>44586</v>
      </c>
      <c r="AB220">
        <v>1</v>
      </c>
      <c r="AD220" s="39" t="s">
        <v>44587</v>
      </c>
      <c r="AE220">
        <v>1</v>
      </c>
      <c r="AG220" s="39" t="s">
        <v>44605</v>
      </c>
      <c r="AH220">
        <v>0</v>
      </c>
      <c r="AJ220" s="39" t="s">
        <v>44589</v>
      </c>
      <c r="AK220">
        <v>0</v>
      </c>
      <c r="AM220" s="39" t="s">
        <v>44590</v>
      </c>
      <c r="AN220">
        <v>1</v>
      </c>
      <c r="AP220" s="39" t="s">
        <v>44597</v>
      </c>
      <c r="AQ220">
        <v>0</v>
      </c>
      <c r="AS220" s="39" t="s">
        <v>44592</v>
      </c>
      <c r="AT220">
        <v>1</v>
      </c>
    </row>
    <row r="221" spans="1:46" x14ac:dyDescent="0.3">
      <c r="A221">
        <v>220</v>
      </c>
      <c r="B221" s="1">
        <v>45908.435590277775</v>
      </c>
      <c r="C221" s="1">
        <v>45908.440995370373</v>
      </c>
      <c r="D221" s="39" t="s">
        <v>2843</v>
      </c>
      <c r="E221" s="39" t="s">
        <v>2844</v>
      </c>
      <c r="F221">
        <v>6</v>
      </c>
      <c r="I221" s="39" t="s">
        <v>2844</v>
      </c>
      <c r="L221">
        <v>5</v>
      </c>
      <c r="O221">
        <v>34</v>
      </c>
      <c r="R221" s="39" t="s">
        <v>44584</v>
      </c>
      <c r="S221">
        <v>1</v>
      </c>
      <c r="U221" s="39" t="s">
        <v>44585</v>
      </c>
      <c r="V221">
        <v>0</v>
      </c>
      <c r="X221" s="39" t="s">
        <v>42876</v>
      </c>
      <c r="Y221">
        <v>1</v>
      </c>
      <c r="AA221" s="39" t="s">
        <v>44586</v>
      </c>
      <c r="AB221">
        <v>1</v>
      </c>
      <c r="AD221" s="39" t="s">
        <v>44587</v>
      </c>
      <c r="AE221">
        <v>1</v>
      </c>
      <c r="AG221" s="39" t="s">
        <v>44605</v>
      </c>
      <c r="AH221">
        <v>0</v>
      </c>
      <c r="AJ221" s="39" t="s">
        <v>44589</v>
      </c>
      <c r="AK221">
        <v>0</v>
      </c>
      <c r="AM221" s="39" t="s">
        <v>44590</v>
      </c>
      <c r="AN221">
        <v>1</v>
      </c>
      <c r="AP221" s="39" t="s">
        <v>44597</v>
      </c>
      <c r="AQ221">
        <v>0</v>
      </c>
      <c r="AS221" s="39" t="s">
        <v>44592</v>
      </c>
      <c r="AT221">
        <v>1</v>
      </c>
    </row>
    <row r="222" spans="1:46" x14ac:dyDescent="0.3">
      <c r="A222">
        <v>221</v>
      </c>
      <c r="B222" s="1">
        <v>45908.441296296296</v>
      </c>
      <c r="C222" s="1">
        <v>45908.442557870374</v>
      </c>
      <c r="D222" s="39" t="s">
        <v>2944</v>
      </c>
      <c r="E222" s="39" t="s">
        <v>2945</v>
      </c>
      <c r="F222">
        <v>5</v>
      </c>
      <c r="I222" s="39" t="s">
        <v>2945</v>
      </c>
      <c r="L222">
        <v>5</v>
      </c>
      <c r="O222">
        <v>6</v>
      </c>
      <c r="R222" s="39" t="s">
        <v>44632</v>
      </c>
      <c r="S222">
        <v>0</v>
      </c>
      <c r="U222" s="39" t="s">
        <v>44585</v>
      </c>
      <c r="V222">
        <v>0</v>
      </c>
      <c r="X222" s="39" t="s">
        <v>42876</v>
      </c>
      <c r="Y222">
        <v>1</v>
      </c>
      <c r="AA222" s="39" t="s">
        <v>44586</v>
      </c>
      <c r="AB222">
        <v>1</v>
      </c>
      <c r="AD222" s="39" t="s">
        <v>44587</v>
      </c>
      <c r="AE222">
        <v>1</v>
      </c>
      <c r="AG222" s="39" t="s">
        <v>44605</v>
      </c>
      <c r="AH222">
        <v>0</v>
      </c>
      <c r="AJ222" s="39" t="s">
        <v>44589</v>
      </c>
      <c r="AK222">
        <v>0</v>
      </c>
      <c r="AM222" s="39" t="s">
        <v>44590</v>
      </c>
      <c r="AN222">
        <v>1</v>
      </c>
      <c r="AP222" s="39" t="s">
        <v>44597</v>
      </c>
      <c r="AQ222">
        <v>0</v>
      </c>
      <c r="AS222" s="39" t="s">
        <v>44592</v>
      </c>
      <c r="AT222">
        <v>1</v>
      </c>
    </row>
    <row r="223" spans="1:46" x14ac:dyDescent="0.3">
      <c r="A223">
        <v>222</v>
      </c>
      <c r="B223" s="1">
        <v>45908.439652777779</v>
      </c>
      <c r="C223" s="1">
        <v>45908.44258101852</v>
      </c>
      <c r="D223" s="39" t="s">
        <v>3009</v>
      </c>
      <c r="E223" s="39" t="s">
        <v>3010</v>
      </c>
      <c r="F223">
        <v>6</v>
      </c>
      <c r="I223" s="39" t="s">
        <v>3011</v>
      </c>
      <c r="L223">
        <v>5</v>
      </c>
      <c r="O223">
        <v>15</v>
      </c>
      <c r="R223" s="39" t="s">
        <v>44584</v>
      </c>
      <c r="S223">
        <v>1</v>
      </c>
      <c r="U223" s="39" t="s">
        <v>44585</v>
      </c>
      <c r="V223">
        <v>0</v>
      </c>
      <c r="X223" s="39" t="s">
        <v>42876</v>
      </c>
      <c r="Y223">
        <v>1</v>
      </c>
      <c r="AA223" s="39" t="s">
        <v>44586</v>
      </c>
      <c r="AB223">
        <v>1</v>
      </c>
      <c r="AD223" s="39" t="s">
        <v>44587</v>
      </c>
      <c r="AE223">
        <v>1</v>
      </c>
      <c r="AG223" s="39" t="s">
        <v>44605</v>
      </c>
      <c r="AH223">
        <v>0</v>
      </c>
      <c r="AJ223" s="39" t="s">
        <v>44589</v>
      </c>
      <c r="AK223">
        <v>0</v>
      </c>
      <c r="AM223" s="39" t="s">
        <v>44590</v>
      </c>
      <c r="AN223">
        <v>1</v>
      </c>
      <c r="AP223" s="39" t="s">
        <v>44597</v>
      </c>
      <c r="AQ223">
        <v>0</v>
      </c>
      <c r="AS223" s="39" t="s">
        <v>44592</v>
      </c>
      <c r="AT223">
        <v>1</v>
      </c>
    </row>
    <row r="224" spans="1:46" x14ac:dyDescent="0.3">
      <c r="A224">
        <v>223</v>
      </c>
      <c r="B224" s="1">
        <v>45908.441724537035</v>
      </c>
      <c r="C224" s="1">
        <v>45908.444699074076</v>
      </c>
      <c r="D224" s="39" t="s">
        <v>2810</v>
      </c>
      <c r="E224" s="39" t="s">
        <v>2811</v>
      </c>
      <c r="F224">
        <v>7</v>
      </c>
      <c r="I224" s="39" t="s">
        <v>14860</v>
      </c>
      <c r="L224">
        <v>5</v>
      </c>
      <c r="O224">
        <v>22</v>
      </c>
      <c r="R224" s="39" t="s">
        <v>44584</v>
      </c>
      <c r="S224">
        <v>1</v>
      </c>
      <c r="U224" s="39" t="s">
        <v>44585</v>
      </c>
      <c r="V224">
        <v>0</v>
      </c>
      <c r="X224" s="39" t="s">
        <v>42876</v>
      </c>
      <c r="Y224">
        <v>1</v>
      </c>
      <c r="AA224" s="39" t="s">
        <v>44586</v>
      </c>
      <c r="AB224">
        <v>1</v>
      </c>
      <c r="AD224" s="39" t="s">
        <v>44587</v>
      </c>
      <c r="AE224">
        <v>1</v>
      </c>
      <c r="AG224" s="39" t="s">
        <v>44588</v>
      </c>
      <c r="AH224">
        <v>1</v>
      </c>
      <c r="AJ224" s="39" t="s">
        <v>44589</v>
      </c>
      <c r="AK224">
        <v>0</v>
      </c>
      <c r="AM224" s="39" t="s">
        <v>44590</v>
      </c>
      <c r="AN224">
        <v>1</v>
      </c>
      <c r="AP224" s="39" t="s">
        <v>44597</v>
      </c>
      <c r="AQ224">
        <v>0</v>
      </c>
      <c r="AS224" s="39" t="s">
        <v>44592</v>
      </c>
      <c r="AT224">
        <v>1</v>
      </c>
    </row>
    <row r="225" spans="1:46" x14ac:dyDescent="0.3">
      <c r="A225">
        <v>224</v>
      </c>
      <c r="B225" s="1">
        <v>45908.448796296296</v>
      </c>
      <c r="C225" s="1">
        <v>45908.449814814812</v>
      </c>
      <c r="D225" s="39" t="s">
        <v>2954</v>
      </c>
      <c r="E225" s="39" t="s">
        <v>2955</v>
      </c>
      <c r="F225">
        <v>6</v>
      </c>
      <c r="I225" s="39" t="s">
        <v>2955</v>
      </c>
      <c r="L225">
        <v>5</v>
      </c>
      <c r="O225">
        <v>38</v>
      </c>
      <c r="R225" s="39" t="s">
        <v>44584</v>
      </c>
      <c r="S225">
        <v>1</v>
      </c>
      <c r="U225" s="39" t="s">
        <v>44585</v>
      </c>
      <c r="V225">
        <v>0</v>
      </c>
      <c r="X225" s="39" t="s">
        <v>42876</v>
      </c>
      <c r="Y225">
        <v>1</v>
      </c>
      <c r="AA225" s="39" t="s">
        <v>44586</v>
      </c>
      <c r="AB225">
        <v>1</v>
      </c>
      <c r="AD225" s="39" t="s">
        <v>44587</v>
      </c>
      <c r="AE225">
        <v>1</v>
      </c>
      <c r="AG225" s="39" t="s">
        <v>44605</v>
      </c>
      <c r="AH225">
        <v>0</v>
      </c>
      <c r="AJ225" s="39" t="s">
        <v>44589</v>
      </c>
      <c r="AK225">
        <v>0</v>
      </c>
      <c r="AM225" s="39" t="s">
        <v>44590</v>
      </c>
      <c r="AN225">
        <v>1</v>
      </c>
      <c r="AP225" s="39" t="s">
        <v>44597</v>
      </c>
      <c r="AQ225">
        <v>0</v>
      </c>
      <c r="AS225" s="39" t="s">
        <v>44592</v>
      </c>
      <c r="AT225">
        <v>1</v>
      </c>
    </row>
    <row r="226" spans="1:46" x14ac:dyDescent="0.3">
      <c r="A226">
        <v>225</v>
      </c>
      <c r="B226" s="1">
        <v>45908.450960648152</v>
      </c>
      <c r="C226" s="1">
        <v>45908.453101851854</v>
      </c>
      <c r="D226" s="39" t="s">
        <v>2909</v>
      </c>
      <c r="E226" s="39" t="s">
        <v>2910</v>
      </c>
      <c r="F226">
        <v>6</v>
      </c>
      <c r="I226" s="39" t="s">
        <v>2910</v>
      </c>
      <c r="L226">
        <v>5</v>
      </c>
      <c r="O226">
        <v>37</v>
      </c>
      <c r="R226" s="39" t="s">
        <v>44584</v>
      </c>
      <c r="S226">
        <v>1</v>
      </c>
      <c r="U226" s="39" t="s">
        <v>44585</v>
      </c>
      <c r="V226">
        <v>0</v>
      </c>
      <c r="X226" s="39" t="s">
        <v>42876</v>
      </c>
      <c r="Y226">
        <v>1</v>
      </c>
      <c r="AA226" s="39" t="s">
        <v>44586</v>
      </c>
      <c r="AB226">
        <v>1</v>
      </c>
      <c r="AD226" s="39" t="s">
        <v>44587</v>
      </c>
      <c r="AE226">
        <v>1</v>
      </c>
      <c r="AG226" s="39" t="s">
        <v>44605</v>
      </c>
      <c r="AH226">
        <v>0</v>
      </c>
      <c r="AJ226" s="39" t="s">
        <v>44589</v>
      </c>
      <c r="AK226">
        <v>0</v>
      </c>
      <c r="AM226" s="39" t="s">
        <v>44590</v>
      </c>
      <c r="AN226">
        <v>1</v>
      </c>
      <c r="AP226" s="39" t="s">
        <v>44597</v>
      </c>
      <c r="AQ226">
        <v>0</v>
      </c>
      <c r="AS226" s="39" t="s">
        <v>44592</v>
      </c>
      <c r="AT226">
        <v>1</v>
      </c>
    </row>
    <row r="227" spans="1:46" x14ac:dyDescent="0.3">
      <c r="A227">
        <v>226</v>
      </c>
      <c r="B227" s="1">
        <v>45908.449618055558</v>
      </c>
      <c r="C227" s="1">
        <v>45908.453182870369</v>
      </c>
      <c r="D227" s="39" t="s">
        <v>2708</v>
      </c>
      <c r="E227" s="39" t="s">
        <v>2709</v>
      </c>
      <c r="F227">
        <v>5</v>
      </c>
      <c r="I227" s="39" t="s">
        <v>2709</v>
      </c>
      <c r="L227">
        <v>5</v>
      </c>
      <c r="O227">
        <v>25</v>
      </c>
      <c r="R227" s="39" t="s">
        <v>44584</v>
      </c>
      <c r="S227">
        <v>1</v>
      </c>
      <c r="U227" s="39" t="s">
        <v>44585</v>
      </c>
      <c r="V227">
        <v>0</v>
      </c>
      <c r="X227" s="39" t="s">
        <v>42876</v>
      </c>
      <c r="Y227">
        <v>1</v>
      </c>
      <c r="AA227" s="39" t="s">
        <v>44586</v>
      </c>
      <c r="AB227">
        <v>1</v>
      </c>
      <c r="AD227" s="39" t="s">
        <v>44587</v>
      </c>
      <c r="AE227">
        <v>1</v>
      </c>
      <c r="AG227" s="39" t="s">
        <v>44588</v>
      </c>
      <c r="AH227">
        <v>1</v>
      </c>
      <c r="AJ227" s="39" t="s">
        <v>44589</v>
      </c>
      <c r="AK227">
        <v>0</v>
      </c>
      <c r="AM227" s="39" t="s">
        <v>44630</v>
      </c>
      <c r="AN227">
        <v>0</v>
      </c>
      <c r="AP227" s="39" t="s">
        <v>44591</v>
      </c>
      <c r="AQ227">
        <v>0</v>
      </c>
      <c r="AS227" s="39" t="s">
        <v>44628</v>
      </c>
      <c r="AT227">
        <v>0</v>
      </c>
    </row>
    <row r="228" spans="1:46" x14ac:dyDescent="0.3">
      <c r="A228">
        <v>227</v>
      </c>
      <c r="B228" s="1">
        <v>45908.448865740742</v>
      </c>
      <c r="C228" s="1">
        <v>45908.453206018516</v>
      </c>
      <c r="D228" s="39" t="s">
        <v>2965</v>
      </c>
      <c r="E228" s="39" t="s">
        <v>2966</v>
      </c>
      <c r="F228">
        <v>5</v>
      </c>
      <c r="I228" s="39" t="s">
        <v>2967</v>
      </c>
      <c r="L228">
        <v>5</v>
      </c>
      <c r="O228">
        <v>39</v>
      </c>
      <c r="R228" s="39" t="s">
        <v>44584</v>
      </c>
      <c r="S228">
        <v>1</v>
      </c>
      <c r="U228" s="39" t="s">
        <v>44585</v>
      </c>
      <c r="V228">
        <v>0</v>
      </c>
      <c r="X228" s="39" t="s">
        <v>42876</v>
      </c>
      <c r="Y228">
        <v>1</v>
      </c>
      <c r="AA228" s="39" t="s">
        <v>44639</v>
      </c>
      <c r="AB228">
        <v>0</v>
      </c>
      <c r="AD228" s="39" t="s">
        <v>44587</v>
      </c>
      <c r="AE228">
        <v>1</v>
      </c>
      <c r="AG228" s="39" t="s">
        <v>44588</v>
      </c>
      <c r="AH228">
        <v>1</v>
      </c>
      <c r="AJ228" s="39" t="s">
        <v>44589</v>
      </c>
      <c r="AK228">
        <v>0</v>
      </c>
      <c r="AM228" s="39" t="s">
        <v>44590</v>
      </c>
      <c r="AN228">
        <v>1</v>
      </c>
      <c r="AP228" s="39" t="s">
        <v>44591</v>
      </c>
      <c r="AQ228">
        <v>0</v>
      </c>
      <c r="AS228" s="39" t="s">
        <v>44628</v>
      </c>
      <c r="AT228">
        <v>0</v>
      </c>
    </row>
    <row r="229" spans="1:46" x14ac:dyDescent="0.3">
      <c r="A229">
        <v>228</v>
      </c>
      <c r="B229" s="1">
        <v>45908.449386574073</v>
      </c>
      <c r="C229" s="1">
        <v>45908.453622685185</v>
      </c>
      <c r="D229" s="39" t="s">
        <v>2837</v>
      </c>
      <c r="E229" s="39" t="s">
        <v>2838</v>
      </c>
      <c r="F229">
        <v>6</v>
      </c>
      <c r="I229" s="39" t="s">
        <v>14573</v>
      </c>
      <c r="L229">
        <v>5</v>
      </c>
      <c r="O229">
        <v>2</v>
      </c>
      <c r="R229" s="39" t="s">
        <v>44584</v>
      </c>
      <c r="S229">
        <v>1</v>
      </c>
      <c r="U229" s="39" t="s">
        <v>44585</v>
      </c>
      <c r="V229">
        <v>0</v>
      </c>
      <c r="X229" s="39" t="s">
        <v>42876</v>
      </c>
      <c r="Y229">
        <v>1</v>
      </c>
      <c r="AA229" s="39" t="s">
        <v>44586</v>
      </c>
      <c r="AB229">
        <v>1</v>
      </c>
      <c r="AD229" s="39" t="s">
        <v>44587</v>
      </c>
      <c r="AE229">
        <v>1</v>
      </c>
      <c r="AG229" s="39" t="s">
        <v>44588</v>
      </c>
      <c r="AH229">
        <v>1</v>
      </c>
      <c r="AJ229" s="39" t="s">
        <v>44589</v>
      </c>
      <c r="AK229">
        <v>0</v>
      </c>
      <c r="AM229" s="39" t="s">
        <v>44590</v>
      </c>
      <c r="AN229">
        <v>1</v>
      </c>
      <c r="AP229" s="39" t="s">
        <v>44597</v>
      </c>
      <c r="AQ229">
        <v>0</v>
      </c>
      <c r="AS229" s="39" t="s">
        <v>44614</v>
      </c>
      <c r="AT229">
        <v>0</v>
      </c>
    </row>
    <row r="230" spans="1:46" x14ac:dyDescent="0.3">
      <c r="A230">
        <v>229</v>
      </c>
      <c r="B230" s="1">
        <v>45908.449363425927</v>
      </c>
      <c r="C230" s="1">
        <v>45908.453680555554</v>
      </c>
      <c r="D230" s="39" t="s">
        <v>2917</v>
      </c>
      <c r="E230" s="39" t="s">
        <v>2918</v>
      </c>
      <c r="F230">
        <v>6</v>
      </c>
      <c r="I230" s="39" t="s">
        <v>14689</v>
      </c>
      <c r="L230">
        <v>5</v>
      </c>
      <c r="O230">
        <v>13</v>
      </c>
      <c r="R230" s="39" t="s">
        <v>44584</v>
      </c>
      <c r="S230">
        <v>1</v>
      </c>
      <c r="U230" s="39" t="s">
        <v>44585</v>
      </c>
      <c r="V230">
        <v>0</v>
      </c>
      <c r="X230" s="39" t="s">
        <v>42876</v>
      </c>
      <c r="Y230">
        <v>1</v>
      </c>
      <c r="AA230" s="39" t="s">
        <v>44586</v>
      </c>
      <c r="AB230">
        <v>1</v>
      </c>
      <c r="AD230" s="39" t="s">
        <v>44587</v>
      </c>
      <c r="AE230">
        <v>1</v>
      </c>
      <c r="AG230" s="39" t="s">
        <v>44663</v>
      </c>
      <c r="AH230">
        <v>1</v>
      </c>
      <c r="AJ230" s="39" t="s">
        <v>44589</v>
      </c>
      <c r="AK230">
        <v>0</v>
      </c>
      <c r="AM230" s="39" t="s">
        <v>44590</v>
      </c>
      <c r="AN230">
        <v>1</v>
      </c>
      <c r="AP230" s="39" t="s">
        <v>44597</v>
      </c>
      <c r="AQ230">
        <v>0</v>
      </c>
      <c r="AS230" s="39" t="s">
        <v>44614</v>
      </c>
      <c r="AT230">
        <v>0</v>
      </c>
    </row>
    <row r="231" spans="1:46" x14ac:dyDescent="0.3">
      <c r="A231">
        <v>230</v>
      </c>
      <c r="B231" s="1">
        <v>45908.447812500002</v>
      </c>
      <c r="C231" s="1">
        <v>45908.454143518517</v>
      </c>
      <c r="D231" s="39" t="s">
        <v>2869</v>
      </c>
      <c r="E231" s="39" t="s">
        <v>2870</v>
      </c>
      <c r="F231">
        <v>6</v>
      </c>
      <c r="I231" s="39" t="s">
        <v>2871</v>
      </c>
      <c r="L231">
        <v>5</v>
      </c>
      <c r="O231">
        <v>36</v>
      </c>
      <c r="R231" s="39" t="s">
        <v>44687</v>
      </c>
      <c r="S231">
        <v>0</v>
      </c>
      <c r="U231" s="39" t="s">
        <v>44652</v>
      </c>
      <c r="V231">
        <v>0</v>
      </c>
      <c r="X231" s="39" t="s">
        <v>42876</v>
      </c>
      <c r="Y231">
        <v>1</v>
      </c>
      <c r="AA231" s="39" t="s">
        <v>44586</v>
      </c>
      <c r="AB231">
        <v>1</v>
      </c>
      <c r="AD231" s="39" t="s">
        <v>44587</v>
      </c>
      <c r="AE231">
        <v>1</v>
      </c>
      <c r="AG231" s="39" t="s">
        <v>44588</v>
      </c>
      <c r="AH231">
        <v>1</v>
      </c>
      <c r="AJ231" s="39" t="s">
        <v>44620</v>
      </c>
      <c r="AK231">
        <v>1</v>
      </c>
      <c r="AM231" s="39" t="s">
        <v>44590</v>
      </c>
      <c r="AN231">
        <v>1</v>
      </c>
      <c r="AP231" s="39" t="s">
        <v>44591</v>
      </c>
      <c r="AQ231">
        <v>0</v>
      </c>
      <c r="AS231" s="39" t="s">
        <v>44628</v>
      </c>
      <c r="AT231">
        <v>0</v>
      </c>
    </row>
    <row r="232" spans="1:46" x14ac:dyDescent="0.3">
      <c r="A232">
        <v>231</v>
      </c>
      <c r="B232" s="1">
        <v>45908.448854166665</v>
      </c>
      <c r="C232" s="1">
        <v>45908.454317129632</v>
      </c>
      <c r="D232" s="39" t="s">
        <v>2937</v>
      </c>
      <c r="E232" s="39" t="s">
        <v>2938</v>
      </c>
      <c r="F232">
        <v>2</v>
      </c>
      <c r="I232" s="39" t="s">
        <v>2939</v>
      </c>
      <c r="L232">
        <v>5</v>
      </c>
      <c r="O232">
        <v>16</v>
      </c>
      <c r="R232" s="39" t="s">
        <v>44584</v>
      </c>
      <c r="S232">
        <v>1</v>
      </c>
      <c r="U232" s="39" t="s">
        <v>44670</v>
      </c>
      <c r="V232">
        <v>0</v>
      </c>
      <c r="X232" s="39" t="s">
        <v>44698</v>
      </c>
      <c r="Y232">
        <v>0</v>
      </c>
      <c r="AA232" s="39" t="s">
        <v>44639</v>
      </c>
      <c r="AB232">
        <v>0</v>
      </c>
      <c r="AD232" s="39" t="s">
        <v>44601</v>
      </c>
      <c r="AE232">
        <v>0</v>
      </c>
      <c r="AG232" s="39" t="s">
        <v>44707</v>
      </c>
      <c r="AH232">
        <v>0</v>
      </c>
      <c r="AJ232" s="39" t="s">
        <v>44708</v>
      </c>
      <c r="AK232">
        <v>0</v>
      </c>
      <c r="AM232" s="39" t="s">
        <v>44645</v>
      </c>
      <c r="AN232">
        <v>0</v>
      </c>
      <c r="AP232" s="39" t="s">
        <v>44591</v>
      </c>
      <c r="AQ232">
        <v>0</v>
      </c>
      <c r="AS232" s="39" t="s">
        <v>44592</v>
      </c>
      <c r="AT232">
        <v>1</v>
      </c>
    </row>
    <row r="233" spans="1:46" x14ac:dyDescent="0.3">
      <c r="A233">
        <v>232</v>
      </c>
      <c r="B233" s="1">
        <v>45908.451296296298</v>
      </c>
      <c r="C233" s="1">
        <v>45908.454386574071</v>
      </c>
      <c r="D233" s="39" t="s">
        <v>2982</v>
      </c>
      <c r="E233" s="39" t="s">
        <v>2983</v>
      </c>
      <c r="F233">
        <v>1</v>
      </c>
      <c r="I233" s="39" t="s">
        <v>2983</v>
      </c>
      <c r="L233">
        <v>5</v>
      </c>
      <c r="O233">
        <v>7</v>
      </c>
      <c r="R233" s="39" t="s">
        <v>44611</v>
      </c>
      <c r="S233">
        <v>0</v>
      </c>
      <c r="U233" s="39" t="s">
        <v>44626</v>
      </c>
      <c r="V233">
        <v>0</v>
      </c>
      <c r="X233" s="39" t="s">
        <v>44709</v>
      </c>
      <c r="Y233">
        <v>0</v>
      </c>
      <c r="AA233" s="39" t="s">
        <v>42987</v>
      </c>
      <c r="AB233">
        <v>0</v>
      </c>
      <c r="AD233" s="39" t="s">
        <v>44601</v>
      </c>
      <c r="AE233">
        <v>0</v>
      </c>
      <c r="AG233" s="39" t="s">
        <v>44710</v>
      </c>
      <c r="AH233">
        <v>0</v>
      </c>
      <c r="AJ233" s="39" t="s">
        <v>44690</v>
      </c>
      <c r="AK233">
        <v>0</v>
      </c>
      <c r="AM233" s="39" t="s">
        <v>44630</v>
      </c>
      <c r="AN233">
        <v>0</v>
      </c>
      <c r="AP233" s="39" t="s">
        <v>44591</v>
      </c>
      <c r="AQ233">
        <v>0</v>
      </c>
      <c r="AS233" s="39" t="s">
        <v>44592</v>
      </c>
      <c r="AT233">
        <v>1</v>
      </c>
    </row>
    <row r="234" spans="1:46" x14ac:dyDescent="0.3">
      <c r="A234">
        <v>233</v>
      </c>
      <c r="B234" s="1">
        <v>45908.450289351851</v>
      </c>
      <c r="C234" s="1">
        <v>45908.454421296294</v>
      </c>
      <c r="D234" s="39" t="s">
        <v>2975</v>
      </c>
      <c r="E234" s="39" t="s">
        <v>2976</v>
      </c>
      <c r="F234">
        <v>4</v>
      </c>
      <c r="I234" s="39" t="s">
        <v>44711</v>
      </c>
      <c r="L234">
        <v>5</v>
      </c>
      <c r="O234">
        <v>18</v>
      </c>
      <c r="R234" s="39" t="s">
        <v>44584</v>
      </c>
      <c r="S234">
        <v>1</v>
      </c>
      <c r="U234" s="39" t="s">
        <v>44585</v>
      </c>
      <c r="V234">
        <v>0</v>
      </c>
      <c r="X234" s="39" t="s">
        <v>44698</v>
      </c>
      <c r="Y234">
        <v>0</v>
      </c>
      <c r="AA234" s="39" t="s">
        <v>44639</v>
      </c>
      <c r="AB234">
        <v>0</v>
      </c>
      <c r="AD234" s="39" t="s">
        <v>44587</v>
      </c>
      <c r="AE234">
        <v>1</v>
      </c>
      <c r="AG234" s="39" t="s">
        <v>44612</v>
      </c>
      <c r="AH234">
        <v>0</v>
      </c>
      <c r="AJ234" s="39" t="s">
        <v>44589</v>
      </c>
      <c r="AK234">
        <v>0</v>
      </c>
      <c r="AM234" s="39" t="s">
        <v>44590</v>
      </c>
      <c r="AN234">
        <v>1</v>
      </c>
      <c r="AP234" s="39" t="s">
        <v>44597</v>
      </c>
      <c r="AQ234">
        <v>0</v>
      </c>
      <c r="AS234" s="39" t="s">
        <v>44592</v>
      </c>
      <c r="AT234">
        <v>1</v>
      </c>
    </row>
    <row r="235" spans="1:46" x14ac:dyDescent="0.3">
      <c r="A235">
        <v>234</v>
      </c>
      <c r="B235" s="1">
        <v>45908.450532407405</v>
      </c>
      <c r="C235" s="1">
        <v>45908.454791666663</v>
      </c>
      <c r="D235" s="39" t="s">
        <v>2730</v>
      </c>
      <c r="E235" s="39" t="s">
        <v>2731</v>
      </c>
      <c r="F235">
        <v>6</v>
      </c>
      <c r="I235" s="39" t="s">
        <v>2731</v>
      </c>
      <c r="L235">
        <v>5</v>
      </c>
      <c r="O235">
        <v>14</v>
      </c>
      <c r="R235" s="39" t="s">
        <v>44584</v>
      </c>
      <c r="S235">
        <v>1</v>
      </c>
      <c r="U235" s="39" t="s">
        <v>44585</v>
      </c>
      <c r="V235">
        <v>0</v>
      </c>
      <c r="X235" s="39" t="s">
        <v>42876</v>
      </c>
      <c r="Y235">
        <v>1</v>
      </c>
      <c r="AA235" s="39" t="s">
        <v>44586</v>
      </c>
      <c r="AB235">
        <v>1</v>
      </c>
      <c r="AD235" s="39" t="s">
        <v>44601</v>
      </c>
      <c r="AE235">
        <v>0</v>
      </c>
      <c r="AG235" s="39" t="s">
        <v>44588</v>
      </c>
      <c r="AH235">
        <v>1</v>
      </c>
      <c r="AJ235" s="39" t="s">
        <v>44589</v>
      </c>
      <c r="AK235">
        <v>0</v>
      </c>
      <c r="AM235" s="39" t="s">
        <v>44590</v>
      </c>
      <c r="AN235">
        <v>1</v>
      </c>
      <c r="AP235" s="39" t="s">
        <v>44591</v>
      </c>
      <c r="AQ235">
        <v>0</v>
      </c>
      <c r="AS235" s="39" t="s">
        <v>44592</v>
      </c>
      <c r="AT235">
        <v>1</v>
      </c>
    </row>
    <row r="236" spans="1:46" x14ac:dyDescent="0.3">
      <c r="A236">
        <v>235</v>
      </c>
      <c r="B236" s="1">
        <v>45908.453032407408</v>
      </c>
      <c r="C236" s="1">
        <v>45908.455277777779</v>
      </c>
      <c r="D236" s="39" t="s">
        <v>2749</v>
      </c>
      <c r="E236" s="39" t="s">
        <v>2750</v>
      </c>
      <c r="F236">
        <v>4</v>
      </c>
      <c r="I236" s="39" t="s">
        <v>2750</v>
      </c>
      <c r="L236">
        <v>5</v>
      </c>
      <c r="O236">
        <v>35</v>
      </c>
      <c r="R236" s="39" t="s">
        <v>44584</v>
      </c>
      <c r="S236">
        <v>1</v>
      </c>
      <c r="U236" s="39" t="s">
        <v>44585</v>
      </c>
      <c r="V236">
        <v>0</v>
      </c>
      <c r="X236" s="39" t="s">
        <v>42876</v>
      </c>
      <c r="Y236">
        <v>1</v>
      </c>
      <c r="AA236" s="39" t="s">
        <v>44586</v>
      </c>
      <c r="AB236">
        <v>1</v>
      </c>
      <c r="AD236" s="39" t="s">
        <v>44587</v>
      </c>
      <c r="AE236">
        <v>1</v>
      </c>
      <c r="AG236" s="39" t="s">
        <v>44612</v>
      </c>
      <c r="AH236">
        <v>0</v>
      </c>
      <c r="AJ236" s="39" t="s">
        <v>44589</v>
      </c>
      <c r="AK236">
        <v>0</v>
      </c>
      <c r="AM236" s="39" t="s">
        <v>44712</v>
      </c>
      <c r="AN236">
        <v>0</v>
      </c>
      <c r="AP236" s="39" t="s">
        <v>44643</v>
      </c>
      <c r="AQ236">
        <v>0</v>
      </c>
      <c r="AS236" s="39" t="s">
        <v>44628</v>
      </c>
      <c r="AT236">
        <v>0</v>
      </c>
    </row>
    <row r="237" spans="1:46" x14ac:dyDescent="0.3">
      <c r="A237">
        <v>236</v>
      </c>
      <c r="B237" s="1">
        <v>45908.455821759257</v>
      </c>
      <c r="C237" s="1">
        <v>45908.456921296296</v>
      </c>
      <c r="D237" s="39" t="s">
        <v>2781</v>
      </c>
      <c r="E237" s="39" t="s">
        <v>2782</v>
      </c>
      <c r="F237">
        <v>6</v>
      </c>
      <c r="I237" s="39" t="s">
        <v>2782</v>
      </c>
      <c r="L237">
        <v>5</v>
      </c>
      <c r="O237">
        <v>10</v>
      </c>
      <c r="R237" s="39" t="s">
        <v>44584</v>
      </c>
      <c r="S237">
        <v>1</v>
      </c>
      <c r="U237" s="39" t="s">
        <v>44585</v>
      </c>
      <c r="V237">
        <v>0</v>
      </c>
      <c r="X237" s="39" t="s">
        <v>42876</v>
      </c>
      <c r="Y237">
        <v>1</v>
      </c>
      <c r="AA237" s="39" t="s">
        <v>44586</v>
      </c>
      <c r="AB237">
        <v>1</v>
      </c>
      <c r="AD237" s="39" t="s">
        <v>44587</v>
      </c>
      <c r="AE237">
        <v>1</v>
      </c>
      <c r="AG237" s="39" t="s">
        <v>44605</v>
      </c>
      <c r="AH237">
        <v>0</v>
      </c>
      <c r="AJ237" s="39" t="s">
        <v>44589</v>
      </c>
      <c r="AK237">
        <v>0</v>
      </c>
      <c r="AM237" s="39" t="s">
        <v>44590</v>
      </c>
      <c r="AN237">
        <v>1</v>
      </c>
      <c r="AP237" s="39" t="s">
        <v>44597</v>
      </c>
      <c r="AQ237">
        <v>0</v>
      </c>
      <c r="AS237" s="39" t="s">
        <v>44592</v>
      </c>
      <c r="AT237">
        <v>1</v>
      </c>
    </row>
    <row r="238" spans="1:46" x14ac:dyDescent="0.3">
      <c r="A238">
        <v>237</v>
      </c>
      <c r="B238" s="1">
        <v>45908.455636574072</v>
      </c>
      <c r="C238" s="1">
        <v>45908.457002314812</v>
      </c>
      <c r="D238" s="39" t="s">
        <v>2829</v>
      </c>
      <c r="E238" s="39" t="s">
        <v>2830</v>
      </c>
      <c r="F238">
        <v>6</v>
      </c>
      <c r="I238" s="39" t="s">
        <v>2830</v>
      </c>
      <c r="L238">
        <v>5</v>
      </c>
      <c r="O238">
        <v>23</v>
      </c>
      <c r="R238" s="39" t="s">
        <v>44584</v>
      </c>
      <c r="S238">
        <v>1</v>
      </c>
      <c r="U238" s="39" t="s">
        <v>44585</v>
      </c>
      <c r="V238">
        <v>0</v>
      </c>
      <c r="X238" s="39" t="s">
        <v>42876</v>
      </c>
      <c r="Y238">
        <v>1</v>
      </c>
      <c r="AA238" s="39" t="s">
        <v>44586</v>
      </c>
      <c r="AB238">
        <v>1</v>
      </c>
      <c r="AD238" s="39" t="s">
        <v>44587</v>
      </c>
      <c r="AE238">
        <v>1</v>
      </c>
      <c r="AG238" s="39" t="s">
        <v>44605</v>
      </c>
      <c r="AH238">
        <v>0</v>
      </c>
      <c r="AJ238" s="39" t="s">
        <v>44589</v>
      </c>
      <c r="AK238">
        <v>0</v>
      </c>
      <c r="AM238" s="39" t="s">
        <v>44590</v>
      </c>
      <c r="AN238">
        <v>1</v>
      </c>
      <c r="AP238" s="39" t="s">
        <v>44597</v>
      </c>
      <c r="AQ238">
        <v>0</v>
      </c>
      <c r="AS238" s="39" t="s">
        <v>44592</v>
      </c>
      <c r="AT238">
        <v>1</v>
      </c>
    </row>
    <row r="239" spans="1:46" x14ac:dyDescent="0.3">
      <c r="A239">
        <v>238</v>
      </c>
      <c r="B239" s="1">
        <v>45908.454814814817</v>
      </c>
      <c r="C239" s="1">
        <v>45908.457384259258</v>
      </c>
      <c r="D239" s="39" t="s">
        <v>2887</v>
      </c>
      <c r="E239" s="39" t="s">
        <v>2888</v>
      </c>
      <c r="F239">
        <v>6</v>
      </c>
      <c r="I239" s="39" t="s">
        <v>42759</v>
      </c>
      <c r="L239">
        <v>5</v>
      </c>
      <c r="O239">
        <v>33</v>
      </c>
      <c r="R239" s="39" t="s">
        <v>44584</v>
      </c>
      <c r="S239">
        <v>1</v>
      </c>
      <c r="U239" s="39" t="s">
        <v>44585</v>
      </c>
      <c r="V239">
        <v>0</v>
      </c>
      <c r="X239" s="39" t="s">
        <v>42876</v>
      </c>
      <c r="Y239">
        <v>1</v>
      </c>
      <c r="AA239" s="39" t="s">
        <v>44586</v>
      </c>
      <c r="AB239">
        <v>1</v>
      </c>
      <c r="AD239" s="39" t="s">
        <v>44713</v>
      </c>
      <c r="AE239">
        <v>0</v>
      </c>
      <c r="AG239" s="39" t="s">
        <v>44663</v>
      </c>
      <c r="AH239">
        <v>1</v>
      </c>
      <c r="AJ239" s="39" t="s">
        <v>44589</v>
      </c>
      <c r="AK239">
        <v>0</v>
      </c>
      <c r="AM239" s="39" t="s">
        <v>44590</v>
      </c>
      <c r="AN239">
        <v>1</v>
      </c>
      <c r="AP239" s="39" t="s">
        <v>44597</v>
      </c>
      <c r="AQ239">
        <v>0</v>
      </c>
      <c r="AS239" s="39" t="s">
        <v>44592</v>
      </c>
      <c r="AT239">
        <v>1</v>
      </c>
    </row>
    <row r="240" spans="1:46" x14ac:dyDescent="0.3">
      <c r="A240">
        <v>239</v>
      </c>
      <c r="B240" s="1">
        <v>45908.45648148148</v>
      </c>
      <c r="C240" s="1">
        <v>45908.460324074076</v>
      </c>
      <c r="D240" s="39" t="s">
        <v>2900</v>
      </c>
      <c r="E240" s="39" t="s">
        <v>2901</v>
      </c>
      <c r="F240">
        <v>7</v>
      </c>
      <c r="I240" s="39" t="s">
        <v>2901</v>
      </c>
      <c r="L240">
        <v>5</v>
      </c>
      <c r="O240">
        <v>24</v>
      </c>
      <c r="R240" s="39" t="s">
        <v>44714</v>
      </c>
      <c r="S240">
        <v>0</v>
      </c>
      <c r="U240" s="39" t="s">
        <v>44697</v>
      </c>
      <c r="V240">
        <v>0</v>
      </c>
      <c r="X240" s="39" t="s">
        <v>42876</v>
      </c>
      <c r="Y240">
        <v>1</v>
      </c>
      <c r="AA240" s="39" t="s">
        <v>44586</v>
      </c>
      <c r="AB240">
        <v>1</v>
      </c>
      <c r="AD240" s="39" t="s">
        <v>44587</v>
      </c>
      <c r="AE240">
        <v>1</v>
      </c>
      <c r="AG240" s="39" t="s">
        <v>44588</v>
      </c>
      <c r="AH240">
        <v>1</v>
      </c>
      <c r="AJ240" s="39" t="s">
        <v>44620</v>
      </c>
      <c r="AK240">
        <v>1</v>
      </c>
      <c r="AM240" s="39" t="s">
        <v>44590</v>
      </c>
      <c r="AN240">
        <v>1</v>
      </c>
      <c r="AP240" s="39" t="s">
        <v>44672</v>
      </c>
      <c r="AQ240">
        <v>0</v>
      </c>
      <c r="AS240" s="39" t="s">
        <v>44592</v>
      </c>
      <c r="AT240">
        <v>1</v>
      </c>
    </row>
    <row r="241" spans="1:46" x14ac:dyDescent="0.3">
      <c r="A241">
        <v>240</v>
      </c>
      <c r="B241" s="1">
        <v>45908.456689814811</v>
      </c>
      <c r="C241" s="1">
        <v>45908.460509259261</v>
      </c>
      <c r="D241" s="39" t="s">
        <v>2791</v>
      </c>
      <c r="E241" s="39" t="s">
        <v>2792</v>
      </c>
      <c r="F241">
        <v>5</v>
      </c>
      <c r="I241" s="39" t="s">
        <v>2792</v>
      </c>
      <c r="L241">
        <v>5</v>
      </c>
      <c r="O241">
        <v>20</v>
      </c>
      <c r="R241" s="39" t="s">
        <v>44715</v>
      </c>
      <c r="S241">
        <v>0</v>
      </c>
      <c r="U241" s="39" t="s">
        <v>44585</v>
      </c>
      <c r="V241">
        <v>0</v>
      </c>
      <c r="X241" s="39" t="s">
        <v>42876</v>
      </c>
      <c r="Y241">
        <v>1</v>
      </c>
      <c r="AA241" s="39" t="s">
        <v>43101</v>
      </c>
      <c r="AB241">
        <v>0</v>
      </c>
      <c r="AD241" s="39" t="s">
        <v>44587</v>
      </c>
      <c r="AE241">
        <v>1</v>
      </c>
      <c r="AG241" s="39" t="s">
        <v>44663</v>
      </c>
      <c r="AH241">
        <v>1</v>
      </c>
      <c r="AJ241" s="39" t="s">
        <v>44620</v>
      </c>
      <c r="AK241">
        <v>1</v>
      </c>
      <c r="AM241" s="39" t="s">
        <v>44590</v>
      </c>
      <c r="AN241">
        <v>1</v>
      </c>
      <c r="AP241" s="39" t="s">
        <v>44595</v>
      </c>
      <c r="AQ241">
        <v>0</v>
      </c>
      <c r="AS241" s="39" t="s">
        <v>44644</v>
      </c>
      <c r="AT241">
        <v>0</v>
      </c>
    </row>
    <row r="242" spans="1:46" x14ac:dyDescent="0.3">
      <c r="A242">
        <v>241</v>
      </c>
      <c r="B242" s="1">
        <v>45908.455567129633</v>
      </c>
      <c r="C242" s="1">
        <v>45908.461076388892</v>
      </c>
      <c r="D242" s="39" t="s">
        <v>3000</v>
      </c>
      <c r="E242" s="39" t="s">
        <v>3001</v>
      </c>
      <c r="F242">
        <v>5</v>
      </c>
      <c r="I242" s="39" t="s">
        <v>3001</v>
      </c>
      <c r="L242">
        <v>5</v>
      </c>
      <c r="O242">
        <v>1</v>
      </c>
      <c r="R242" s="39" t="s">
        <v>44584</v>
      </c>
      <c r="S242">
        <v>1</v>
      </c>
      <c r="U242" s="39" t="s">
        <v>44619</v>
      </c>
      <c r="V242">
        <v>0</v>
      </c>
      <c r="X242" s="39" t="s">
        <v>42876</v>
      </c>
      <c r="Y242">
        <v>1</v>
      </c>
      <c r="AA242" s="39" t="s">
        <v>44586</v>
      </c>
      <c r="AB242">
        <v>1</v>
      </c>
      <c r="AD242" s="39" t="s">
        <v>44601</v>
      </c>
      <c r="AE242">
        <v>0</v>
      </c>
      <c r="AG242" s="39" t="s">
        <v>44588</v>
      </c>
      <c r="AH242">
        <v>1</v>
      </c>
      <c r="AJ242" s="39" t="s">
        <v>44589</v>
      </c>
      <c r="AK242">
        <v>0</v>
      </c>
      <c r="AM242" s="39" t="s">
        <v>44590</v>
      </c>
      <c r="AN242">
        <v>1</v>
      </c>
      <c r="AP242" s="39" t="s">
        <v>44597</v>
      </c>
      <c r="AQ242">
        <v>0</v>
      </c>
      <c r="AS242" s="39" t="s">
        <v>44628</v>
      </c>
      <c r="AT242">
        <v>0</v>
      </c>
    </row>
    <row r="243" spans="1:46" x14ac:dyDescent="0.3">
      <c r="A243">
        <v>242</v>
      </c>
      <c r="B243" s="1">
        <v>45908.458773148152</v>
      </c>
      <c r="C243" s="1">
        <v>45908.462557870371</v>
      </c>
      <c r="D243" s="39" t="s">
        <v>2696</v>
      </c>
      <c r="E243" s="39" t="s">
        <v>2697</v>
      </c>
      <c r="F243">
        <v>4</v>
      </c>
      <c r="I243" s="39" t="s">
        <v>2698</v>
      </c>
      <c r="L243">
        <v>5</v>
      </c>
      <c r="O243">
        <v>40</v>
      </c>
      <c r="R243" s="39" t="s">
        <v>44584</v>
      </c>
      <c r="S243">
        <v>1</v>
      </c>
      <c r="U243" s="39" t="s">
        <v>44585</v>
      </c>
      <c r="V243">
        <v>0</v>
      </c>
      <c r="X243" s="39" t="s">
        <v>42950</v>
      </c>
      <c r="Y243">
        <v>0</v>
      </c>
      <c r="AA243" s="39" t="s">
        <v>44586</v>
      </c>
      <c r="AB243">
        <v>1</v>
      </c>
      <c r="AD243" s="39" t="s">
        <v>44587</v>
      </c>
      <c r="AE243">
        <v>1</v>
      </c>
      <c r="AG243" s="39" t="s">
        <v>44612</v>
      </c>
      <c r="AH243">
        <v>0</v>
      </c>
      <c r="AJ243" s="39" t="s">
        <v>44627</v>
      </c>
      <c r="AK243">
        <v>0</v>
      </c>
      <c r="AM243" s="39" t="s">
        <v>44590</v>
      </c>
      <c r="AN243">
        <v>1</v>
      </c>
      <c r="AP243" s="39" t="s">
        <v>44595</v>
      </c>
      <c r="AQ243">
        <v>0</v>
      </c>
      <c r="AS243" s="39" t="s">
        <v>44628</v>
      </c>
      <c r="AT243">
        <v>0</v>
      </c>
    </row>
    <row r="244" spans="1:46" x14ac:dyDescent="0.3">
      <c r="A244">
        <v>243</v>
      </c>
      <c r="B244" s="1">
        <v>45908.462500000001</v>
      </c>
      <c r="C244" s="1">
        <v>45908.463645833333</v>
      </c>
      <c r="D244" s="39" t="s">
        <v>2650</v>
      </c>
      <c r="E244" s="39" t="s">
        <v>2651</v>
      </c>
      <c r="F244">
        <v>6</v>
      </c>
      <c r="I244" s="39" t="s">
        <v>11772</v>
      </c>
      <c r="L244">
        <v>5</v>
      </c>
      <c r="O244">
        <v>11</v>
      </c>
      <c r="R244" s="39" t="s">
        <v>44584</v>
      </c>
      <c r="S244">
        <v>1</v>
      </c>
      <c r="U244" s="39" t="s">
        <v>44585</v>
      </c>
      <c r="V244">
        <v>0</v>
      </c>
      <c r="X244" s="39" t="s">
        <v>42876</v>
      </c>
      <c r="Y244">
        <v>1</v>
      </c>
      <c r="AA244" s="39" t="s">
        <v>44586</v>
      </c>
      <c r="AB244">
        <v>1</v>
      </c>
      <c r="AD244" s="39" t="s">
        <v>44587</v>
      </c>
      <c r="AE244">
        <v>1</v>
      </c>
      <c r="AG244" s="39" t="s">
        <v>44605</v>
      </c>
      <c r="AH244">
        <v>0</v>
      </c>
      <c r="AJ244" s="39" t="s">
        <v>44589</v>
      </c>
      <c r="AK244">
        <v>0</v>
      </c>
      <c r="AM244" s="39" t="s">
        <v>44590</v>
      </c>
      <c r="AN244">
        <v>1</v>
      </c>
      <c r="AP244" s="39" t="s">
        <v>44597</v>
      </c>
      <c r="AQ244">
        <v>0</v>
      </c>
      <c r="AS244" s="39" t="s">
        <v>44592</v>
      </c>
      <c r="AT244">
        <v>1</v>
      </c>
    </row>
    <row r="245" spans="1:46" x14ac:dyDescent="0.3">
      <c r="A245">
        <v>244</v>
      </c>
      <c r="B245" s="1">
        <v>45908.462673611109</v>
      </c>
      <c r="C245" s="1">
        <v>45908.464282407411</v>
      </c>
      <c r="D245" s="39" t="s">
        <v>2759</v>
      </c>
      <c r="E245" s="39" t="s">
        <v>2760</v>
      </c>
      <c r="F245">
        <v>6</v>
      </c>
      <c r="I245" s="39" t="s">
        <v>2760</v>
      </c>
      <c r="L245">
        <v>5</v>
      </c>
      <c r="O245">
        <v>28</v>
      </c>
      <c r="R245" s="39" t="s">
        <v>44584</v>
      </c>
      <c r="S245">
        <v>1</v>
      </c>
      <c r="U245" s="39" t="s">
        <v>44585</v>
      </c>
      <c r="V245">
        <v>0</v>
      </c>
      <c r="X245" s="39" t="s">
        <v>42876</v>
      </c>
      <c r="Y245">
        <v>1</v>
      </c>
      <c r="AA245" s="39" t="s">
        <v>44586</v>
      </c>
      <c r="AB245">
        <v>1</v>
      </c>
      <c r="AD245" s="39" t="s">
        <v>44587</v>
      </c>
      <c r="AE245">
        <v>1</v>
      </c>
      <c r="AG245" s="39" t="s">
        <v>44647</v>
      </c>
      <c r="AH245">
        <v>0</v>
      </c>
      <c r="AJ245" s="39" t="s">
        <v>44589</v>
      </c>
      <c r="AK245">
        <v>0</v>
      </c>
      <c r="AM245" s="39" t="s">
        <v>44590</v>
      </c>
      <c r="AN245">
        <v>1</v>
      </c>
      <c r="AP245" s="39" t="s">
        <v>44597</v>
      </c>
      <c r="AQ245">
        <v>0</v>
      </c>
      <c r="AS245" s="39" t="s">
        <v>44592</v>
      </c>
      <c r="AT245">
        <v>1</v>
      </c>
    </row>
    <row r="246" spans="1:46" x14ac:dyDescent="0.3">
      <c r="A246">
        <v>245</v>
      </c>
      <c r="B246" s="1">
        <v>45908.463541666664</v>
      </c>
      <c r="C246" s="1">
        <v>45908.464456018519</v>
      </c>
      <c r="D246" s="39" t="s">
        <v>2674</v>
      </c>
      <c r="E246" s="39" t="s">
        <v>2675</v>
      </c>
      <c r="F246">
        <v>5</v>
      </c>
      <c r="I246" s="39" t="s">
        <v>2675</v>
      </c>
      <c r="L246">
        <v>5</v>
      </c>
      <c r="O246">
        <v>4</v>
      </c>
      <c r="R246" s="39" t="s">
        <v>44680</v>
      </c>
      <c r="S246">
        <v>0</v>
      </c>
      <c r="U246" s="39" t="s">
        <v>44585</v>
      </c>
      <c r="V246">
        <v>0</v>
      </c>
      <c r="X246" s="39" t="s">
        <v>42876</v>
      </c>
      <c r="Y246">
        <v>1</v>
      </c>
      <c r="AA246" s="39" t="s">
        <v>44586</v>
      </c>
      <c r="AB246">
        <v>1</v>
      </c>
      <c r="AD246" s="39" t="s">
        <v>44587</v>
      </c>
      <c r="AE246">
        <v>1</v>
      </c>
      <c r="AG246" s="39" t="s">
        <v>44605</v>
      </c>
      <c r="AH246">
        <v>0</v>
      </c>
      <c r="AJ246" s="39" t="s">
        <v>44589</v>
      </c>
      <c r="AK246">
        <v>0</v>
      </c>
      <c r="AM246" s="39" t="s">
        <v>44590</v>
      </c>
      <c r="AN246">
        <v>1</v>
      </c>
      <c r="AP246" s="39" t="s">
        <v>44597</v>
      </c>
      <c r="AQ246">
        <v>0</v>
      </c>
      <c r="AS246" s="39" t="s">
        <v>44592</v>
      </c>
      <c r="AT246">
        <v>1</v>
      </c>
    </row>
    <row r="247" spans="1:46" x14ac:dyDescent="0.3">
      <c r="A247">
        <v>246</v>
      </c>
      <c r="B247" s="1">
        <v>45908.45988425926</v>
      </c>
      <c r="C247" s="1">
        <v>45908.464930555558</v>
      </c>
      <c r="D247" s="39" t="s">
        <v>2991</v>
      </c>
      <c r="E247" s="39" t="s">
        <v>2992</v>
      </c>
      <c r="F247">
        <v>5</v>
      </c>
      <c r="I247" s="39" t="s">
        <v>2993</v>
      </c>
      <c r="L247">
        <v>5</v>
      </c>
      <c r="O247">
        <v>17</v>
      </c>
      <c r="R247" s="39" t="s">
        <v>44584</v>
      </c>
      <c r="S247">
        <v>1</v>
      </c>
      <c r="U247" s="39" t="s">
        <v>44585</v>
      </c>
      <c r="V247">
        <v>0</v>
      </c>
      <c r="X247" s="39" t="s">
        <v>42876</v>
      </c>
      <c r="Y247">
        <v>1</v>
      </c>
      <c r="AA247" s="39" t="s">
        <v>44586</v>
      </c>
      <c r="AB247">
        <v>1</v>
      </c>
      <c r="AD247" s="39" t="s">
        <v>44587</v>
      </c>
      <c r="AE247">
        <v>1</v>
      </c>
      <c r="AG247" s="39" t="s">
        <v>44596</v>
      </c>
      <c r="AH247">
        <v>0</v>
      </c>
      <c r="AJ247" s="39" t="s">
        <v>44589</v>
      </c>
      <c r="AK247">
        <v>0</v>
      </c>
      <c r="AM247" s="39" t="s">
        <v>44590</v>
      </c>
      <c r="AN247">
        <v>1</v>
      </c>
      <c r="AP247" s="39" t="s">
        <v>44662</v>
      </c>
      <c r="AQ247">
        <v>0</v>
      </c>
      <c r="AS247" s="39" t="s">
        <v>44604</v>
      </c>
      <c r="AT247">
        <v>0</v>
      </c>
    </row>
    <row r="248" spans="1:46" x14ac:dyDescent="0.3">
      <c r="A248">
        <v>247</v>
      </c>
      <c r="B248" s="1">
        <v>45908.460023148145</v>
      </c>
      <c r="C248" s="1">
        <v>45908.464965277781</v>
      </c>
      <c r="D248" s="39" t="s">
        <v>2860</v>
      </c>
      <c r="E248" s="39" t="s">
        <v>2861</v>
      </c>
      <c r="F248">
        <v>5</v>
      </c>
      <c r="I248" s="39" t="s">
        <v>41728</v>
      </c>
      <c r="L248">
        <v>5</v>
      </c>
      <c r="O248">
        <v>5</v>
      </c>
      <c r="R248" s="39" t="s">
        <v>44584</v>
      </c>
      <c r="S248">
        <v>1</v>
      </c>
      <c r="U248" s="39" t="s">
        <v>44585</v>
      </c>
      <c r="V248">
        <v>0</v>
      </c>
      <c r="X248" s="39" t="s">
        <v>42876</v>
      </c>
      <c r="Y248">
        <v>1</v>
      </c>
      <c r="AA248" s="39" t="s">
        <v>44586</v>
      </c>
      <c r="AB248">
        <v>1</v>
      </c>
      <c r="AD248" s="39" t="s">
        <v>44587</v>
      </c>
      <c r="AE248">
        <v>1</v>
      </c>
      <c r="AG248" s="39" t="s">
        <v>44596</v>
      </c>
      <c r="AH248">
        <v>0</v>
      </c>
      <c r="AJ248" s="39" t="s">
        <v>44589</v>
      </c>
      <c r="AK248">
        <v>0</v>
      </c>
      <c r="AM248" s="39" t="s">
        <v>44590</v>
      </c>
      <c r="AN248">
        <v>1</v>
      </c>
      <c r="AP248" s="39" t="s">
        <v>44662</v>
      </c>
      <c r="AQ248">
        <v>0</v>
      </c>
      <c r="AS248" s="39" t="s">
        <v>44604</v>
      </c>
      <c r="AT248">
        <v>0</v>
      </c>
    </row>
    <row r="249" spans="1:46" x14ac:dyDescent="0.3">
      <c r="A249">
        <v>248</v>
      </c>
      <c r="B249" s="1">
        <v>45908.462638888886</v>
      </c>
      <c r="C249" s="1">
        <v>45908.465682870374</v>
      </c>
      <c r="D249" s="39" t="s">
        <v>2769</v>
      </c>
      <c r="E249" s="39" t="s">
        <v>2770</v>
      </c>
      <c r="F249">
        <v>7</v>
      </c>
      <c r="I249" s="39" t="s">
        <v>2771</v>
      </c>
      <c r="L249">
        <v>5</v>
      </c>
      <c r="O249">
        <v>8</v>
      </c>
      <c r="R249" s="39" t="s">
        <v>44584</v>
      </c>
      <c r="S249">
        <v>1</v>
      </c>
      <c r="U249" s="39" t="s">
        <v>44585</v>
      </c>
      <c r="V249">
        <v>0</v>
      </c>
      <c r="X249" s="39" t="s">
        <v>42876</v>
      </c>
      <c r="Y249">
        <v>1</v>
      </c>
      <c r="AA249" s="39" t="s">
        <v>44586</v>
      </c>
      <c r="AB249">
        <v>1</v>
      </c>
      <c r="AD249" s="39" t="s">
        <v>44587</v>
      </c>
      <c r="AE249">
        <v>1</v>
      </c>
      <c r="AG249" s="39" t="s">
        <v>44588</v>
      </c>
      <c r="AH249">
        <v>1</v>
      </c>
      <c r="AJ249" s="39" t="s">
        <v>44589</v>
      </c>
      <c r="AK249">
        <v>0</v>
      </c>
      <c r="AM249" s="39" t="s">
        <v>44590</v>
      </c>
      <c r="AN249">
        <v>1</v>
      </c>
      <c r="AP249" s="39" t="s">
        <v>44591</v>
      </c>
      <c r="AQ249">
        <v>0</v>
      </c>
      <c r="AS249" s="39" t="s">
        <v>44592</v>
      </c>
      <c r="AT249">
        <v>1</v>
      </c>
    </row>
    <row r="250" spans="1:46" x14ac:dyDescent="0.3">
      <c r="A250">
        <v>249</v>
      </c>
      <c r="B250" s="1">
        <v>45908.464247685188</v>
      </c>
      <c r="C250" s="1">
        <v>45908.467187499999</v>
      </c>
      <c r="D250" s="39" t="s">
        <v>2685</v>
      </c>
      <c r="E250" s="39" t="s">
        <v>2686</v>
      </c>
      <c r="F250">
        <v>6</v>
      </c>
      <c r="I250" s="39" t="s">
        <v>2686</v>
      </c>
      <c r="L250">
        <v>5</v>
      </c>
      <c r="O250">
        <v>13</v>
      </c>
      <c r="R250" s="39" t="s">
        <v>44584</v>
      </c>
      <c r="S250">
        <v>1</v>
      </c>
      <c r="U250" s="39" t="s">
        <v>44585</v>
      </c>
      <c r="V250">
        <v>0</v>
      </c>
      <c r="X250" s="39" t="s">
        <v>42876</v>
      </c>
      <c r="Y250">
        <v>1</v>
      </c>
      <c r="AA250" s="39" t="s">
        <v>44586</v>
      </c>
      <c r="AB250">
        <v>1</v>
      </c>
      <c r="AD250" s="39" t="s">
        <v>44587</v>
      </c>
      <c r="AE250">
        <v>1</v>
      </c>
      <c r="AG250" s="39" t="s">
        <v>44612</v>
      </c>
      <c r="AH250">
        <v>0</v>
      </c>
      <c r="AJ250" s="39" t="s">
        <v>44589</v>
      </c>
      <c r="AK250">
        <v>0</v>
      </c>
      <c r="AM250" s="39" t="s">
        <v>44590</v>
      </c>
      <c r="AN250">
        <v>1</v>
      </c>
      <c r="AP250" s="39" t="s">
        <v>44597</v>
      </c>
      <c r="AQ250">
        <v>0</v>
      </c>
      <c r="AS250" s="39" t="s">
        <v>44592</v>
      </c>
      <c r="AT250">
        <v>1</v>
      </c>
    </row>
    <row r="251" spans="1:46" x14ac:dyDescent="0.3">
      <c r="A251">
        <v>250</v>
      </c>
      <c r="B251" s="1">
        <v>45908.464398148149</v>
      </c>
      <c r="C251" s="1">
        <v>45908.467534722222</v>
      </c>
      <c r="D251" s="39" t="s">
        <v>2804</v>
      </c>
      <c r="E251" s="39" t="s">
        <v>2805</v>
      </c>
      <c r="F251">
        <v>6</v>
      </c>
      <c r="I251" s="39" t="s">
        <v>11726</v>
      </c>
      <c r="L251">
        <v>5</v>
      </c>
      <c r="O251">
        <v>21</v>
      </c>
      <c r="R251" s="39" t="s">
        <v>44584</v>
      </c>
      <c r="S251">
        <v>1</v>
      </c>
      <c r="U251" s="39" t="s">
        <v>44585</v>
      </c>
      <c r="V251">
        <v>0</v>
      </c>
      <c r="X251" s="39" t="s">
        <v>42876</v>
      </c>
      <c r="Y251">
        <v>1</v>
      </c>
      <c r="AA251" s="39" t="s">
        <v>44586</v>
      </c>
      <c r="AB251">
        <v>1</v>
      </c>
      <c r="AD251" s="39" t="s">
        <v>44587</v>
      </c>
      <c r="AE251">
        <v>1</v>
      </c>
      <c r="AG251" s="39" t="s">
        <v>44654</v>
      </c>
      <c r="AH251">
        <v>0</v>
      </c>
      <c r="AJ251" s="39" t="s">
        <v>44589</v>
      </c>
      <c r="AK251">
        <v>0</v>
      </c>
      <c r="AM251" s="39" t="s">
        <v>44590</v>
      </c>
      <c r="AN251">
        <v>1</v>
      </c>
      <c r="AP251" s="39" t="s">
        <v>44597</v>
      </c>
      <c r="AQ251">
        <v>0</v>
      </c>
      <c r="AS251" s="39" t="s">
        <v>44592</v>
      </c>
      <c r="AT251">
        <v>1</v>
      </c>
    </row>
    <row r="252" spans="1:46" x14ac:dyDescent="0.3">
      <c r="A252">
        <v>251</v>
      </c>
      <c r="B252" s="1">
        <v>45908.466620370367</v>
      </c>
      <c r="C252" s="1">
        <v>45908.468078703707</v>
      </c>
      <c r="D252" s="39" t="s">
        <v>2637</v>
      </c>
      <c r="E252" s="39" t="s">
        <v>2638</v>
      </c>
      <c r="F252">
        <v>6</v>
      </c>
      <c r="I252" s="39" t="s">
        <v>2639</v>
      </c>
      <c r="L252">
        <v>5</v>
      </c>
      <c r="O252">
        <v>19</v>
      </c>
      <c r="R252" s="39" t="s">
        <v>44584</v>
      </c>
      <c r="S252">
        <v>1</v>
      </c>
      <c r="U252" s="39" t="s">
        <v>44585</v>
      </c>
      <c r="V252">
        <v>0</v>
      </c>
      <c r="X252" s="39" t="s">
        <v>42876</v>
      </c>
      <c r="Y252">
        <v>1</v>
      </c>
      <c r="AA252" s="39" t="s">
        <v>44586</v>
      </c>
      <c r="AB252">
        <v>1</v>
      </c>
      <c r="AD252" s="39" t="s">
        <v>44587</v>
      </c>
      <c r="AE252">
        <v>1</v>
      </c>
      <c r="AG252" s="39" t="s">
        <v>44654</v>
      </c>
      <c r="AH252">
        <v>0</v>
      </c>
      <c r="AJ252" s="39" t="s">
        <v>44589</v>
      </c>
      <c r="AK252">
        <v>0</v>
      </c>
      <c r="AM252" s="39" t="s">
        <v>44590</v>
      </c>
      <c r="AN252">
        <v>1</v>
      </c>
      <c r="AP252" s="39" t="s">
        <v>44617</v>
      </c>
      <c r="AQ252">
        <v>0</v>
      </c>
      <c r="AS252" s="39" t="s">
        <v>44592</v>
      </c>
      <c r="AT252">
        <v>1</v>
      </c>
    </row>
    <row r="253" spans="1:46" x14ac:dyDescent="0.3">
      <c r="A253">
        <v>252</v>
      </c>
      <c r="B253" s="1">
        <v>45908.464930555558</v>
      </c>
      <c r="C253" s="1">
        <v>45908.468263888892</v>
      </c>
      <c r="D253" s="39" t="s">
        <v>2632</v>
      </c>
      <c r="E253" s="39" t="s">
        <v>2633</v>
      </c>
      <c r="F253">
        <v>6</v>
      </c>
      <c r="I253" s="39" t="s">
        <v>2633</v>
      </c>
      <c r="L253">
        <v>5</v>
      </c>
      <c r="O253">
        <v>26</v>
      </c>
      <c r="R253" s="39" t="s">
        <v>44584</v>
      </c>
      <c r="S253">
        <v>1</v>
      </c>
      <c r="U253" s="39" t="s">
        <v>44585</v>
      </c>
      <c r="V253">
        <v>0</v>
      </c>
      <c r="X253" s="39" t="s">
        <v>42876</v>
      </c>
      <c r="Y253">
        <v>1</v>
      </c>
      <c r="AA253" s="39" t="s">
        <v>44586</v>
      </c>
      <c r="AB253">
        <v>1</v>
      </c>
      <c r="AD253" s="39" t="s">
        <v>44587</v>
      </c>
      <c r="AE253">
        <v>1</v>
      </c>
      <c r="AG253" s="39" t="s">
        <v>44654</v>
      </c>
      <c r="AH253">
        <v>0</v>
      </c>
      <c r="AJ253" s="39" t="s">
        <v>44589</v>
      </c>
      <c r="AK253">
        <v>0</v>
      </c>
      <c r="AM253" s="39" t="s">
        <v>44590</v>
      </c>
      <c r="AN253">
        <v>1</v>
      </c>
      <c r="AP253" s="39" t="s">
        <v>44617</v>
      </c>
      <c r="AQ253">
        <v>0</v>
      </c>
      <c r="AS253" s="39" t="s">
        <v>44592</v>
      </c>
      <c r="AT253">
        <v>1</v>
      </c>
    </row>
    <row r="254" spans="1:46" x14ac:dyDescent="0.3">
      <c r="A254">
        <v>253</v>
      </c>
      <c r="B254" s="1">
        <v>45908.464722222219</v>
      </c>
      <c r="C254" s="1">
        <v>45908.468773148146</v>
      </c>
      <c r="D254" s="39" t="s">
        <v>2663</v>
      </c>
      <c r="E254" s="39" t="s">
        <v>2664</v>
      </c>
      <c r="F254">
        <v>6</v>
      </c>
      <c r="I254" s="39" t="s">
        <v>2664</v>
      </c>
      <c r="L254">
        <v>5</v>
      </c>
      <c r="O254">
        <v>31</v>
      </c>
      <c r="R254" s="39" t="s">
        <v>44584</v>
      </c>
      <c r="S254">
        <v>1</v>
      </c>
      <c r="U254" s="39" t="s">
        <v>44585</v>
      </c>
      <c r="V254">
        <v>0</v>
      </c>
      <c r="X254" s="39" t="s">
        <v>42876</v>
      </c>
      <c r="Y254">
        <v>1</v>
      </c>
      <c r="AA254" s="39" t="s">
        <v>44586</v>
      </c>
      <c r="AB254">
        <v>1</v>
      </c>
      <c r="AD254" s="39" t="s">
        <v>44587</v>
      </c>
      <c r="AE254">
        <v>1</v>
      </c>
      <c r="AG254" s="39" t="s">
        <v>44605</v>
      </c>
      <c r="AH254">
        <v>0</v>
      </c>
      <c r="AJ254" s="39" t="s">
        <v>44589</v>
      </c>
      <c r="AK254">
        <v>0</v>
      </c>
      <c r="AM254" s="39" t="s">
        <v>44590</v>
      </c>
      <c r="AN254">
        <v>1</v>
      </c>
      <c r="AP254" s="39" t="s">
        <v>44595</v>
      </c>
      <c r="AQ254">
        <v>0</v>
      </c>
      <c r="AS254" s="39" t="s">
        <v>44592</v>
      </c>
      <c r="AT254">
        <v>1</v>
      </c>
    </row>
    <row r="255" spans="1:46" x14ac:dyDescent="0.3">
      <c r="A255">
        <v>254</v>
      </c>
      <c r="B255" s="1">
        <v>45908.467326388891</v>
      </c>
      <c r="C255" s="1">
        <v>45908.471898148149</v>
      </c>
      <c r="D255" s="39" t="s">
        <v>2719</v>
      </c>
      <c r="E255" s="39" t="s">
        <v>2720</v>
      </c>
      <c r="F255">
        <v>4</v>
      </c>
      <c r="I255" s="39" t="s">
        <v>2721</v>
      </c>
      <c r="L255">
        <v>5</v>
      </c>
      <c r="O255">
        <v>9</v>
      </c>
      <c r="R255" s="39" t="s">
        <v>44584</v>
      </c>
      <c r="S255">
        <v>1</v>
      </c>
      <c r="U255" s="39" t="s">
        <v>44700</v>
      </c>
      <c r="V255">
        <v>0</v>
      </c>
      <c r="X255" s="39" t="s">
        <v>42876</v>
      </c>
      <c r="Y255">
        <v>1</v>
      </c>
      <c r="AA255" s="39" t="s">
        <v>44586</v>
      </c>
      <c r="AB255">
        <v>1</v>
      </c>
      <c r="AD255" s="39" t="s">
        <v>44587</v>
      </c>
      <c r="AE255">
        <v>1</v>
      </c>
      <c r="AG255" s="39" t="s">
        <v>44679</v>
      </c>
      <c r="AH255">
        <v>0</v>
      </c>
      <c r="AJ255" s="39" t="s">
        <v>44589</v>
      </c>
      <c r="AK255">
        <v>0</v>
      </c>
      <c r="AM255" s="39" t="s">
        <v>44716</v>
      </c>
      <c r="AN255">
        <v>0</v>
      </c>
      <c r="AP255" s="39" t="s">
        <v>44613</v>
      </c>
      <c r="AQ255">
        <v>0</v>
      </c>
      <c r="AS255" s="39" t="s">
        <v>44644</v>
      </c>
      <c r="AT255">
        <v>0</v>
      </c>
    </row>
    <row r="256" spans="1:46" x14ac:dyDescent="0.3">
      <c r="A256">
        <v>255</v>
      </c>
      <c r="B256" s="1">
        <v>45908.467939814815</v>
      </c>
      <c r="C256" s="1">
        <v>45908.482835648145</v>
      </c>
      <c r="D256" s="39" t="s">
        <v>2737</v>
      </c>
      <c r="E256" s="39" t="s">
        <v>2738</v>
      </c>
      <c r="F256">
        <v>3</v>
      </c>
      <c r="I256" s="39" t="s">
        <v>2738</v>
      </c>
      <c r="L256">
        <v>5</v>
      </c>
      <c r="O256">
        <v>32</v>
      </c>
      <c r="R256" s="39" t="s">
        <v>44714</v>
      </c>
      <c r="S256">
        <v>0</v>
      </c>
      <c r="U256" s="39" t="s">
        <v>44674</v>
      </c>
      <c r="V256">
        <v>1</v>
      </c>
      <c r="X256" s="39" t="s">
        <v>44698</v>
      </c>
      <c r="Y256">
        <v>0</v>
      </c>
      <c r="AA256" s="39" t="s">
        <v>44586</v>
      </c>
      <c r="AB256">
        <v>1</v>
      </c>
      <c r="AD256" s="39" t="s">
        <v>44601</v>
      </c>
      <c r="AE256">
        <v>0</v>
      </c>
      <c r="AG256" s="39" t="s">
        <v>44612</v>
      </c>
      <c r="AH256">
        <v>0</v>
      </c>
      <c r="AJ256" s="39" t="s">
        <v>44589</v>
      </c>
      <c r="AK256">
        <v>0</v>
      </c>
      <c r="AM256" s="39" t="s">
        <v>44658</v>
      </c>
      <c r="AN256">
        <v>0</v>
      </c>
      <c r="AP256" s="39" t="s">
        <v>44672</v>
      </c>
      <c r="AQ256">
        <v>0</v>
      </c>
      <c r="AS256" s="39" t="s">
        <v>44592</v>
      </c>
      <c r="AT256">
        <v>1</v>
      </c>
    </row>
    <row r="257" spans="1:46" x14ac:dyDescent="0.3">
      <c r="A257">
        <v>256</v>
      </c>
      <c r="B257" s="1">
        <v>45909.429664351854</v>
      </c>
      <c r="C257" s="1">
        <v>45909.433611111112</v>
      </c>
      <c r="D257" s="39" t="s">
        <v>3096</v>
      </c>
      <c r="E257" s="39" t="s">
        <v>3097</v>
      </c>
      <c r="F257">
        <v>4</v>
      </c>
      <c r="I257" s="39" t="s">
        <v>3098</v>
      </c>
      <c r="L257">
        <v>3</v>
      </c>
      <c r="O257">
        <v>31</v>
      </c>
      <c r="R257" s="39" t="s">
        <v>44584</v>
      </c>
      <c r="S257">
        <v>1</v>
      </c>
      <c r="U257" s="39" t="s">
        <v>44585</v>
      </c>
      <c r="V257">
        <v>0</v>
      </c>
      <c r="X257" s="39" t="s">
        <v>42876</v>
      </c>
      <c r="Y257">
        <v>1</v>
      </c>
      <c r="AA257" s="39" t="s">
        <v>44586</v>
      </c>
      <c r="AB257">
        <v>1</v>
      </c>
      <c r="AD257" s="39" t="s">
        <v>44587</v>
      </c>
      <c r="AE257">
        <v>1</v>
      </c>
      <c r="AG257" s="39" t="s">
        <v>44596</v>
      </c>
      <c r="AH257">
        <v>0</v>
      </c>
      <c r="AJ257" s="39" t="s">
        <v>44589</v>
      </c>
      <c r="AK257">
        <v>0</v>
      </c>
      <c r="AM257" s="39" t="s">
        <v>44623</v>
      </c>
      <c r="AN257">
        <v>0</v>
      </c>
      <c r="AP257" s="39" t="s">
        <v>44597</v>
      </c>
      <c r="AQ257">
        <v>0</v>
      </c>
      <c r="AS257" s="39" t="s">
        <v>44598</v>
      </c>
      <c r="AT257">
        <v>0</v>
      </c>
    </row>
    <row r="258" spans="1:46" x14ac:dyDescent="0.3">
      <c r="A258">
        <v>257</v>
      </c>
      <c r="B258" s="1">
        <v>45909.426180555558</v>
      </c>
      <c r="C258" s="1">
        <v>45909.434050925927</v>
      </c>
      <c r="D258" s="39" t="s">
        <v>3244</v>
      </c>
      <c r="E258" s="39" t="s">
        <v>3245</v>
      </c>
      <c r="F258">
        <v>7</v>
      </c>
      <c r="I258" s="39" t="s">
        <v>3246</v>
      </c>
      <c r="L258">
        <v>3</v>
      </c>
      <c r="O258">
        <v>3</v>
      </c>
      <c r="R258" s="39" t="s">
        <v>44584</v>
      </c>
      <c r="S258">
        <v>1</v>
      </c>
      <c r="U258" s="39" t="s">
        <v>44585</v>
      </c>
      <c r="V258">
        <v>0</v>
      </c>
      <c r="X258" s="39" t="s">
        <v>42876</v>
      </c>
      <c r="Y258">
        <v>1</v>
      </c>
      <c r="AA258" s="39" t="s">
        <v>44586</v>
      </c>
      <c r="AB258">
        <v>1</v>
      </c>
      <c r="AD258" s="39" t="s">
        <v>44587</v>
      </c>
      <c r="AE258">
        <v>1</v>
      </c>
      <c r="AG258" s="39" t="s">
        <v>44588</v>
      </c>
      <c r="AH258">
        <v>1</v>
      </c>
      <c r="AJ258" s="39" t="s">
        <v>44589</v>
      </c>
      <c r="AK258">
        <v>0</v>
      </c>
      <c r="AM258" s="39" t="s">
        <v>44590</v>
      </c>
      <c r="AN258">
        <v>1</v>
      </c>
      <c r="AP258" s="39" t="s">
        <v>44591</v>
      </c>
      <c r="AQ258">
        <v>0</v>
      </c>
      <c r="AS258" s="39" t="s">
        <v>44592</v>
      </c>
      <c r="AT258">
        <v>1</v>
      </c>
    </row>
    <row r="259" spans="1:46" x14ac:dyDescent="0.3">
      <c r="A259">
        <v>258</v>
      </c>
      <c r="B259" s="1">
        <v>45909.432557870372</v>
      </c>
      <c r="C259" s="1">
        <v>45909.43409722222</v>
      </c>
      <c r="D259" s="39" t="s">
        <v>3143</v>
      </c>
      <c r="E259" s="39" t="s">
        <v>3144</v>
      </c>
      <c r="F259">
        <v>6</v>
      </c>
      <c r="I259" s="39" t="s">
        <v>3144</v>
      </c>
      <c r="L259">
        <v>3</v>
      </c>
      <c r="O259">
        <v>8</v>
      </c>
      <c r="R259" s="39" t="s">
        <v>44584</v>
      </c>
      <c r="S259">
        <v>1</v>
      </c>
      <c r="U259" s="39" t="s">
        <v>44585</v>
      </c>
      <c r="V259">
        <v>0</v>
      </c>
      <c r="X259" s="39" t="s">
        <v>42876</v>
      </c>
      <c r="Y259">
        <v>1</v>
      </c>
      <c r="AA259" s="39" t="s">
        <v>44586</v>
      </c>
      <c r="AB259">
        <v>1</v>
      </c>
      <c r="AD259" s="39" t="s">
        <v>44601</v>
      </c>
      <c r="AE259">
        <v>0</v>
      </c>
      <c r="AG259" s="39" t="s">
        <v>44588</v>
      </c>
      <c r="AH259">
        <v>1</v>
      </c>
      <c r="AJ259" s="39" t="s">
        <v>44589</v>
      </c>
      <c r="AK259">
        <v>0</v>
      </c>
      <c r="AM259" s="39" t="s">
        <v>44590</v>
      </c>
      <c r="AN259">
        <v>1</v>
      </c>
      <c r="AP259" s="39" t="s">
        <v>44591</v>
      </c>
      <c r="AQ259">
        <v>0</v>
      </c>
      <c r="AS259" s="39" t="s">
        <v>44592</v>
      </c>
      <c r="AT259">
        <v>1</v>
      </c>
    </row>
    <row r="260" spans="1:46" x14ac:dyDescent="0.3">
      <c r="A260">
        <v>259</v>
      </c>
      <c r="B260" s="1">
        <v>45909.432129629633</v>
      </c>
      <c r="C260" s="1">
        <v>45909.434120370373</v>
      </c>
      <c r="D260" s="39" t="s">
        <v>3151</v>
      </c>
      <c r="E260" s="39" t="s">
        <v>3152</v>
      </c>
      <c r="F260">
        <v>6</v>
      </c>
      <c r="I260" s="39" t="s">
        <v>3152</v>
      </c>
      <c r="L260">
        <v>3</v>
      </c>
      <c r="O260">
        <v>7</v>
      </c>
      <c r="R260" s="39" t="s">
        <v>44584</v>
      </c>
      <c r="S260">
        <v>1</v>
      </c>
      <c r="U260" s="39" t="s">
        <v>44585</v>
      </c>
      <c r="V260">
        <v>0</v>
      </c>
      <c r="X260" s="39" t="s">
        <v>42876</v>
      </c>
      <c r="Y260">
        <v>1</v>
      </c>
      <c r="AA260" s="39" t="s">
        <v>44586</v>
      </c>
      <c r="AB260">
        <v>1</v>
      </c>
      <c r="AD260" s="39" t="s">
        <v>44601</v>
      </c>
      <c r="AE260">
        <v>0</v>
      </c>
      <c r="AG260" s="39" t="s">
        <v>44588</v>
      </c>
      <c r="AH260">
        <v>1</v>
      </c>
      <c r="AJ260" s="39" t="s">
        <v>44589</v>
      </c>
      <c r="AK260">
        <v>0</v>
      </c>
      <c r="AM260" s="39" t="s">
        <v>44590</v>
      </c>
      <c r="AN260">
        <v>1</v>
      </c>
      <c r="AP260" s="39" t="s">
        <v>44591</v>
      </c>
      <c r="AQ260">
        <v>0</v>
      </c>
      <c r="AS260" s="39" t="s">
        <v>44592</v>
      </c>
      <c r="AT260">
        <v>1</v>
      </c>
    </row>
    <row r="261" spans="1:46" x14ac:dyDescent="0.3">
      <c r="A261">
        <v>260</v>
      </c>
      <c r="B261" s="1">
        <v>45909.433171296296</v>
      </c>
      <c r="C261" s="1">
        <v>45909.434340277781</v>
      </c>
      <c r="D261" s="39" t="s">
        <v>3300</v>
      </c>
      <c r="E261" s="39" t="s">
        <v>3301</v>
      </c>
      <c r="F261">
        <v>7</v>
      </c>
      <c r="I261" s="39" t="s">
        <v>3301</v>
      </c>
      <c r="L261">
        <v>3</v>
      </c>
      <c r="O261">
        <v>11</v>
      </c>
      <c r="R261" s="39" t="s">
        <v>44584</v>
      </c>
      <c r="S261">
        <v>1</v>
      </c>
      <c r="U261" s="39" t="s">
        <v>44633</v>
      </c>
      <c r="V261">
        <v>1</v>
      </c>
      <c r="X261" s="39" t="s">
        <v>42876</v>
      </c>
      <c r="Y261">
        <v>1</v>
      </c>
      <c r="AA261" s="39" t="s">
        <v>44586</v>
      </c>
      <c r="AB261">
        <v>1</v>
      </c>
      <c r="AD261" s="39" t="s">
        <v>44587</v>
      </c>
      <c r="AE261">
        <v>1</v>
      </c>
      <c r="AG261" s="39" t="s">
        <v>44588</v>
      </c>
      <c r="AH261">
        <v>1</v>
      </c>
      <c r="AJ261" s="39" t="s">
        <v>44589</v>
      </c>
      <c r="AK261">
        <v>0</v>
      </c>
      <c r="AM261" s="39" t="s">
        <v>44590</v>
      </c>
      <c r="AN261">
        <v>1</v>
      </c>
      <c r="AP261" s="39" t="s">
        <v>44591</v>
      </c>
      <c r="AQ261">
        <v>0</v>
      </c>
      <c r="AS261" s="39" t="s">
        <v>44644</v>
      </c>
      <c r="AT261">
        <v>0</v>
      </c>
    </row>
    <row r="262" spans="1:46" x14ac:dyDescent="0.3">
      <c r="A262">
        <v>261</v>
      </c>
      <c r="B262" s="1">
        <v>45909.431689814817</v>
      </c>
      <c r="C262" s="1">
        <v>45909.435740740744</v>
      </c>
      <c r="D262" s="39" t="s">
        <v>3163</v>
      </c>
      <c r="E262" s="39" t="s">
        <v>3164</v>
      </c>
      <c r="F262">
        <v>7</v>
      </c>
      <c r="I262" s="39" t="s">
        <v>3164</v>
      </c>
      <c r="L262">
        <v>3</v>
      </c>
      <c r="O262">
        <v>20</v>
      </c>
      <c r="R262" s="39" t="s">
        <v>44584</v>
      </c>
      <c r="S262">
        <v>1</v>
      </c>
      <c r="U262" s="39" t="s">
        <v>44585</v>
      </c>
      <c r="V262">
        <v>0</v>
      </c>
      <c r="X262" s="39" t="s">
        <v>42876</v>
      </c>
      <c r="Y262">
        <v>1</v>
      </c>
      <c r="AA262" s="39" t="s">
        <v>44586</v>
      </c>
      <c r="AB262">
        <v>1</v>
      </c>
      <c r="AD262" s="39" t="s">
        <v>44587</v>
      </c>
      <c r="AE262">
        <v>1</v>
      </c>
      <c r="AG262" s="39" t="s">
        <v>44588</v>
      </c>
      <c r="AH262">
        <v>1</v>
      </c>
      <c r="AJ262" s="39" t="s">
        <v>44589</v>
      </c>
      <c r="AK262">
        <v>0</v>
      </c>
      <c r="AM262" s="39" t="s">
        <v>44590</v>
      </c>
      <c r="AN262">
        <v>1</v>
      </c>
      <c r="AP262" s="39" t="s">
        <v>44597</v>
      </c>
      <c r="AQ262">
        <v>0</v>
      </c>
      <c r="AS262" s="39" t="s">
        <v>44592</v>
      </c>
      <c r="AT262">
        <v>1</v>
      </c>
    </row>
    <row r="263" spans="1:46" x14ac:dyDescent="0.3">
      <c r="A263">
        <v>262</v>
      </c>
      <c r="B263" s="1">
        <v>45909.431620370371</v>
      </c>
      <c r="C263" s="1">
        <v>45909.44326388889</v>
      </c>
      <c r="D263" s="39" t="s">
        <v>3812</v>
      </c>
      <c r="E263" s="39" t="s">
        <v>3813</v>
      </c>
      <c r="F263">
        <v>6</v>
      </c>
      <c r="I263" s="39" t="s">
        <v>3813</v>
      </c>
      <c r="L263">
        <v>3</v>
      </c>
      <c r="O263">
        <v>17</v>
      </c>
      <c r="R263" s="39" t="s">
        <v>44717</v>
      </c>
      <c r="S263">
        <v>0</v>
      </c>
      <c r="U263" s="39" t="s">
        <v>44600</v>
      </c>
      <c r="V263">
        <v>0</v>
      </c>
      <c r="X263" s="39" t="s">
        <v>42876</v>
      </c>
      <c r="Y263">
        <v>1</v>
      </c>
      <c r="AA263" s="39" t="s">
        <v>44586</v>
      </c>
      <c r="AB263">
        <v>1</v>
      </c>
      <c r="AD263" s="39" t="s">
        <v>44587</v>
      </c>
      <c r="AE263">
        <v>1</v>
      </c>
      <c r="AG263" s="39" t="s">
        <v>44588</v>
      </c>
      <c r="AH263">
        <v>1</v>
      </c>
      <c r="AJ263" s="39" t="s">
        <v>44620</v>
      </c>
      <c r="AK263">
        <v>1</v>
      </c>
      <c r="AM263" s="39" t="s">
        <v>44716</v>
      </c>
      <c r="AN263">
        <v>0</v>
      </c>
      <c r="AP263" s="39" t="s">
        <v>44595</v>
      </c>
      <c r="AQ263">
        <v>0</v>
      </c>
      <c r="AS263" s="39" t="s">
        <v>44592</v>
      </c>
      <c r="AT263">
        <v>1</v>
      </c>
    </row>
    <row r="264" spans="1:46" x14ac:dyDescent="0.3">
      <c r="A264">
        <v>263</v>
      </c>
      <c r="B264" s="1">
        <v>45909.43545138889</v>
      </c>
      <c r="C264" s="1">
        <v>45909.450775462959</v>
      </c>
      <c r="D264" s="39" t="s">
        <v>2208</v>
      </c>
      <c r="E264" s="39" t="s">
        <v>2209</v>
      </c>
      <c r="F264">
        <v>6</v>
      </c>
      <c r="I264" s="39" t="s">
        <v>44718</v>
      </c>
      <c r="L264">
        <v>3</v>
      </c>
      <c r="O264">
        <v>18</v>
      </c>
      <c r="R264" s="39" t="s">
        <v>44584</v>
      </c>
      <c r="S264">
        <v>1</v>
      </c>
      <c r="U264" s="39" t="s">
        <v>44692</v>
      </c>
      <c r="V264">
        <v>0</v>
      </c>
      <c r="X264" s="39" t="s">
        <v>42876</v>
      </c>
      <c r="Y264">
        <v>1</v>
      </c>
      <c r="AA264" s="39" t="s">
        <v>44586</v>
      </c>
      <c r="AB264">
        <v>1</v>
      </c>
      <c r="AD264" s="39" t="s">
        <v>44601</v>
      </c>
      <c r="AE264">
        <v>0</v>
      </c>
      <c r="AG264" s="39" t="s">
        <v>44719</v>
      </c>
      <c r="AH264">
        <v>0</v>
      </c>
      <c r="AJ264" s="39" t="s">
        <v>44620</v>
      </c>
      <c r="AK264">
        <v>1</v>
      </c>
      <c r="AM264" s="39" t="s">
        <v>44590</v>
      </c>
      <c r="AN264">
        <v>1</v>
      </c>
      <c r="AP264" s="39" t="s">
        <v>44643</v>
      </c>
      <c r="AQ264">
        <v>0</v>
      </c>
      <c r="AS264" s="39" t="s">
        <v>44592</v>
      </c>
      <c r="AT264">
        <v>1</v>
      </c>
    </row>
    <row r="265" spans="1:46" x14ac:dyDescent="0.3">
      <c r="A265">
        <v>264</v>
      </c>
      <c r="B265" s="1">
        <v>45909.444004629629</v>
      </c>
      <c r="C265" s="1">
        <v>45909.45171296296</v>
      </c>
      <c r="D265" s="39" t="s">
        <v>3799</v>
      </c>
      <c r="E265" s="39" t="s">
        <v>3800</v>
      </c>
      <c r="F265">
        <v>5</v>
      </c>
      <c r="I265" s="39" t="s">
        <v>3801</v>
      </c>
      <c r="L265">
        <v>3</v>
      </c>
      <c r="O265">
        <v>23</v>
      </c>
      <c r="R265" s="39" t="s">
        <v>44691</v>
      </c>
      <c r="S265">
        <v>0</v>
      </c>
      <c r="U265" s="39" t="s">
        <v>44665</v>
      </c>
      <c r="V265">
        <v>0</v>
      </c>
      <c r="X265" s="39" t="s">
        <v>31162</v>
      </c>
      <c r="Y265">
        <v>0</v>
      </c>
      <c r="AA265" s="39" t="s">
        <v>44586</v>
      </c>
      <c r="AB265">
        <v>1</v>
      </c>
      <c r="AD265" s="39" t="s">
        <v>44587</v>
      </c>
      <c r="AE265">
        <v>1</v>
      </c>
      <c r="AG265" s="39" t="s">
        <v>44663</v>
      </c>
      <c r="AH265">
        <v>1</v>
      </c>
      <c r="AJ265" s="39" t="s">
        <v>44720</v>
      </c>
      <c r="AK265">
        <v>0</v>
      </c>
      <c r="AM265" s="39" t="s">
        <v>44590</v>
      </c>
      <c r="AN265">
        <v>1</v>
      </c>
      <c r="AP265" s="39" t="s">
        <v>44595</v>
      </c>
      <c r="AQ265">
        <v>0</v>
      </c>
      <c r="AS265" s="39" t="s">
        <v>44592</v>
      </c>
      <c r="AT265">
        <v>1</v>
      </c>
    </row>
    <row r="266" spans="1:46" x14ac:dyDescent="0.3">
      <c r="A266">
        <v>265</v>
      </c>
      <c r="B266" s="1">
        <v>45909.465150462966</v>
      </c>
      <c r="C266" s="1">
        <v>45909.475740740738</v>
      </c>
      <c r="D266" s="39" t="s">
        <v>3237</v>
      </c>
      <c r="E266" s="39" t="s">
        <v>3238</v>
      </c>
      <c r="F266">
        <v>8</v>
      </c>
      <c r="I266" s="39" t="s">
        <v>3239</v>
      </c>
      <c r="L266">
        <v>3</v>
      </c>
      <c r="O266">
        <v>22</v>
      </c>
      <c r="R266" s="39" t="s">
        <v>44584</v>
      </c>
      <c r="S266">
        <v>1</v>
      </c>
      <c r="U266" s="39" t="s">
        <v>44670</v>
      </c>
      <c r="V266">
        <v>0</v>
      </c>
      <c r="X266" s="39" t="s">
        <v>42876</v>
      </c>
      <c r="Y266">
        <v>1</v>
      </c>
      <c r="AA266" s="39" t="s">
        <v>44586</v>
      </c>
      <c r="AB266">
        <v>1</v>
      </c>
      <c r="AD266" s="39" t="s">
        <v>44587</v>
      </c>
      <c r="AE266">
        <v>1</v>
      </c>
      <c r="AG266" s="39" t="s">
        <v>44588</v>
      </c>
      <c r="AH266">
        <v>1</v>
      </c>
      <c r="AJ266" s="39" t="s">
        <v>44620</v>
      </c>
      <c r="AK266">
        <v>1</v>
      </c>
      <c r="AM266" s="39" t="s">
        <v>44590</v>
      </c>
      <c r="AN266">
        <v>1</v>
      </c>
      <c r="AP266" s="39" t="s">
        <v>44721</v>
      </c>
      <c r="AQ266">
        <v>0</v>
      </c>
      <c r="AS266" s="39" t="s">
        <v>44592</v>
      </c>
      <c r="AT266">
        <v>1</v>
      </c>
    </row>
    <row r="267" spans="1:46" x14ac:dyDescent="0.3">
      <c r="A267">
        <v>266</v>
      </c>
      <c r="B267" s="1">
        <v>45909.550416666665</v>
      </c>
      <c r="C267" s="1">
        <v>45909.551053240742</v>
      </c>
      <c r="D267" s="39" t="s">
        <v>233</v>
      </c>
      <c r="E267" s="39" t="s">
        <v>234</v>
      </c>
      <c r="F267">
        <v>3</v>
      </c>
      <c r="I267" s="39" t="s">
        <v>234</v>
      </c>
      <c r="L267">
        <v>11</v>
      </c>
      <c r="O267">
        <v>6</v>
      </c>
      <c r="R267" s="39" t="s">
        <v>44722</v>
      </c>
      <c r="S267">
        <v>0</v>
      </c>
      <c r="U267" s="39" t="s">
        <v>44619</v>
      </c>
      <c r="V267">
        <v>0</v>
      </c>
      <c r="X267" s="39" t="s">
        <v>44723</v>
      </c>
      <c r="Y267">
        <v>0</v>
      </c>
      <c r="AA267" s="39" t="s">
        <v>44639</v>
      </c>
      <c r="AB267">
        <v>0</v>
      </c>
      <c r="AD267" s="39" t="s">
        <v>44587</v>
      </c>
      <c r="AE267">
        <v>1</v>
      </c>
      <c r="AG267" s="39" t="s">
        <v>44641</v>
      </c>
      <c r="AH267">
        <v>0</v>
      </c>
      <c r="AJ267" s="39" t="s">
        <v>44702</v>
      </c>
      <c r="AK267">
        <v>1</v>
      </c>
      <c r="AM267" s="39" t="s">
        <v>44590</v>
      </c>
      <c r="AN267">
        <v>1</v>
      </c>
      <c r="AP267" s="39" t="s">
        <v>44643</v>
      </c>
      <c r="AQ267">
        <v>0</v>
      </c>
      <c r="AS267" s="39" t="s">
        <v>44644</v>
      </c>
      <c r="AT267">
        <v>0</v>
      </c>
    </row>
    <row r="268" spans="1:46" x14ac:dyDescent="0.3">
      <c r="A268">
        <v>267</v>
      </c>
      <c r="B268" s="1">
        <v>45909.550162037034</v>
      </c>
      <c r="C268" s="1">
        <v>45909.553067129629</v>
      </c>
      <c r="D268" s="39" t="s">
        <v>181</v>
      </c>
      <c r="E268" s="39" t="s">
        <v>182</v>
      </c>
      <c r="F268">
        <v>6</v>
      </c>
      <c r="I268" s="39" t="s">
        <v>182</v>
      </c>
      <c r="L268">
        <v>11</v>
      </c>
      <c r="O268">
        <v>30</v>
      </c>
      <c r="R268" s="39" t="s">
        <v>44584</v>
      </c>
      <c r="S268">
        <v>1</v>
      </c>
      <c r="U268" s="39" t="s">
        <v>44585</v>
      </c>
      <c r="V268">
        <v>0</v>
      </c>
      <c r="X268" s="39" t="s">
        <v>42876</v>
      </c>
      <c r="Y268">
        <v>1</v>
      </c>
      <c r="AA268" s="39" t="s">
        <v>44586</v>
      </c>
      <c r="AB268">
        <v>1</v>
      </c>
      <c r="AD268" s="39" t="s">
        <v>44587</v>
      </c>
      <c r="AE268">
        <v>1</v>
      </c>
      <c r="AG268" s="39" t="s">
        <v>44588</v>
      </c>
      <c r="AH268">
        <v>1</v>
      </c>
      <c r="AJ268" s="39" t="s">
        <v>44589</v>
      </c>
      <c r="AK268">
        <v>0</v>
      </c>
      <c r="AM268" s="39" t="s">
        <v>44590</v>
      </c>
      <c r="AN268">
        <v>1</v>
      </c>
      <c r="AP268" s="39" t="s">
        <v>44595</v>
      </c>
      <c r="AQ268">
        <v>0</v>
      </c>
      <c r="AS268" s="39" t="s">
        <v>44604</v>
      </c>
      <c r="AT268">
        <v>0</v>
      </c>
    </row>
    <row r="269" spans="1:46" x14ac:dyDescent="0.3">
      <c r="A269">
        <v>268</v>
      </c>
      <c r="B269" s="1">
        <v>45909.550127314818</v>
      </c>
      <c r="C269" s="1">
        <v>45909.553124999999</v>
      </c>
      <c r="D269" s="39" t="s">
        <v>422</v>
      </c>
      <c r="E269" s="39" t="s">
        <v>423</v>
      </c>
      <c r="F269">
        <v>5</v>
      </c>
      <c r="I269" s="39" t="s">
        <v>44724</v>
      </c>
      <c r="L269">
        <v>11</v>
      </c>
      <c r="O269">
        <v>37</v>
      </c>
      <c r="R269" s="39" t="s">
        <v>44584</v>
      </c>
      <c r="S269">
        <v>1</v>
      </c>
      <c r="U269" s="39" t="s">
        <v>44622</v>
      </c>
      <c r="V269">
        <v>0</v>
      </c>
      <c r="X269" s="39" t="s">
        <v>42876</v>
      </c>
      <c r="Y269">
        <v>1</v>
      </c>
      <c r="AA269" s="39" t="s">
        <v>44586</v>
      </c>
      <c r="AB269">
        <v>1</v>
      </c>
      <c r="AD269" s="39" t="s">
        <v>44587</v>
      </c>
      <c r="AE269">
        <v>1</v>
      </c>
      <c r="AG269" s="39" t="s">
        <v>44608</v>
      </c>
      <c r="AH269">
        <v>0</v>
      </c>
      <c r="AJ269" s="39" t="s">
        <v>44589</v>
      </c>
      <c r="AK269">
        <v>0</v>
      </c>
      <c r="AM269" s="39" t="s">
        <v>44590</v>
      </c>
      <c r="AN269">
        <v>1</v>
      </c>
      <c r="AP269" s="39" t="s">
        <v>44643</v>
      </c>
      <c r="AQ269">
        <v>0</v>
      </c>
      <c r="AS269" s="39" t="s">
        <v>44598</v>
      </c>
      <c r="AT269">
        <v>0</v>
      </c>
    </row>
    <row r="270" spans="1:46" x14ac:dyDescent="0.3">
      <c r="A270">
        <v>269</v>
      </c>
      <c r="B270" s="1">
        <v>45909.550335648149</v>
      </c>
      <c r="C270" s="1">
        <v>45909.553194444445</v>
      </c>
      <c r="D270" s="39" t="s">
        <v>244</v>
      </c>
      <c r="E270" s="39" t="s">
        <v>245</v>
      </c>
      <c r="F270">
        <v>6</v>
      </c>
      <c r="I270" s="39" t="s">
        <v>245</v>
      </c>
      <c r="L270">
        <v>11</v>
      </c>
      <c r="O270">
        <v>14</v>
      </c>
      <c r="R270" s="39" t="s">
        <v>44584</v>
      </c>
      <c r="S270">
        <v>1</v>
      </c>
      <c r="U270" s="39" t="s">
        <v>44585</v>
      </c>
      <c r="V270">
        <v>0</v>
      </c>
      <c r="X270" s="39" t="s">
        <v>42876</v>
      </c>
      <c r="Y270">
        <v>1</v>
      </c>
      <c r="AA270" s="39" t="s">
        <v>44586</v>
      </c>
      <c r="AB270">
        <v>1</v>
      </c>
      <c r="AD270" s="39" t="s">
        <v>44587</v>
      </c>
      <c r="AE270">
        <v>1</v>
      </c>
      <c r="AG270" s="39" t="s">
        <v>44588</v>
      </c>
      <c r="AH270">
        <v>1</v>
      </c>
      <c r="AJ270" s="39" t="s">
        <v>44589</v>
      </c>
      <c r="AK270">
        <v>0</v>
      </c>
      <c r="AM270" s="39" t="s">
        <v>44590</v>
      </c>
      <c r="AN270">
        <v>1</v>
      </c>
      <c r="AP270" s="39" t="s">
        <v>44643</v>
      </c>
      <c r="AQ270">
        <v>0</v>
      </c>
      <c r="AS270" s="39" t="s">
        <v>44598</v>
      </c>
      <c r="AT270">
        <v>0</v>
      </c>
    </row>
    <row r="271" spans="1:46" x14ac:dyDescent="0.3">
      <c r="A271">
        <v>270</v>
      </c>
      <c r="B271" s="1">
        <v>45909.550173611111</v>
      </c>
      <c r="C271" s="1">
        <v>45909.553483796299</v>
      </c>
      <c r="D271" s="39" t="s">
        <v>277</v>
      </c>
      <c r="E271" s="39" t="s">
        <v>278</v>
      </c>
      <c r="F271">
        <v>5</v>
      </c>
      <c r="I271" s="39" t="s">
        <v>279</v>
      </c>
      <c r="L271">
        <v>11</v>
      </c>
      <c r="O271">
        <v>12</v>
      </c>
      <c r="R271" s="39" t="s">
        <v>44584</v>
      </c>
      <c r="S271">
        <v>1</v>
      </c>
      <c r="U271" s="39" t="s">
        <v>44585</v>
      </c>
      <c r="V271">
        <v>0</v>
      </c>
      <c r="X271" s="39" t="s">
        <v>42876</v>
      </c>
      <c r="Y271">
        <v>1</v>
      </c>
      <c r="AA271" s="39" t="s">
        <v>44586</v>
      </c>
      <c r="AB271">
        <v>1</v>
      </c>
      <c r="AD271" s="39" t="s">
        <v>44587</v>
      </c>
      <c r="AE271">
        <v>1</v>
      </c>
      <c r="AG271" s="39" t="s">
        <v>44612</v>
      </c>
      <c r="AH271">
        <v>0</v>
      </c>
      <c r="AJ271" s="39" t="s">
        <v>44589</v>
      </c>
      <c r="AK271">
        <v>0</v>
      </c>
      <c r="AM271" s="39" t="s">
        <v>44590</v>
      </c>
      <c r="AN271">
        <v>1</v>
      </c>
      <c r="AP271" s="39" t="s">
        <v>44597</v>
      </c>
      <c r="AQ271">
        <v>0</v>
      </c>
      <c r="AS271" s="39" t="s">
        <v>44604</v>
      </c>
      <c r="AT271">
        <v>0</v>
      </c>
    </row>
    <row r="272" spans="1:46" x14ac:dyDescent="0.3">
      <c r="A272">
        <v>271</v>
      </c>
      <c r="B272" s="1">
        <v>45909.550254629627</v>
      </c>
      <c r="C272" s="1">
        <v>45909.55369212963</v>
      </c>
      <c r="D272" s="39" t="s">
        <v>109</v>
      </c>
      <c r="E272" s="39" t="s">
        <v>110</v>
      </c>
      <c r="F272">
        <v>7</v>
      </c>
      <c r="I272" s="39" t="s">
        <v>110</v>
      </c>
      <c r="L272">
        <v>11</v>
      </c>
      <c r="O272">
        <v>38</v>
      </c>
      <c r="R272" s="39" t="s">
        <v>44584</v>
      </c>
      <c r="S272">
        <v>1</v>
      </c>
      <c r="U272" s="39" t="s">
        <v>44585</v>
      </c>
      <c r="V272">
        <v>0</v>
      </c>
      <c r="X272" s="39" t="s">
        <v>42876</v>
      </c>
      <c r="Y272">
        <v>1</v>
      </c>
      <c r="AA272" s="39" t="s">
        <v>44586</v>
      </c>
      <c r="AB272">
        <v>1</v>
      </c>
      <c r="AD272" s="39" t="s">
        <v>44587</v>
      </c>
      <c r="AE272">
        <v>1</v>
      </c>
      <c r="AG272" s="39" t="s">
        <v>44588</v>
      </c>
      <c r="AH272">
        <v>1</v>
      </c>
      <c r="AJ272" s="39" t="s">
        <v>44589</v>
      </c>
      <c r="AK272">
        <v>0</v>
      </c>
      <c r="AM272" s="39" t="s">
        <v>44590</v>
      </c>
      <c r="AN272">
        <v>1</v>
      </c>
      <c r="AP272" s="39" t="s">
        <v>44725</v>
      </c>
      <c r="AQ272">
        <v>1</v>
      </c>
      <c r="AS272" s="39" t="s">
        <v>44644</v>
      </c>
      <c r="AT272">
        <v>0</v>
      </c>
    </row>
    <row r="273" spans="1:46" x14ac:dyDescent="0.3">
      <c r="A273">
        <v>272</v>
      </c>
      <c r="B273" s="1">
        <v>45909.550127314818</v>
      </c>
      <c r="C273" s="1">
        <v>45909.55369212963</v>
      </c>
      <c r="D273" s="39" t="s">
        <v>446</v>
      </c>
      <c r="E273" s="39" t="s">
        <v>447</v>
      </c>
      <c r="F273">
        <v>6</v>
      </c>
      <c r="I273" s="39" t="s">
        <v>447</v>
      </c>
      <c r="L273">
        <v>11</v>
      </c>
      <c r="O273">
        <v>2</v>
      </c>
      <c r="R273" s="39" t="s">
        <v>44584</v>
      </c>
      <c r="S273">
        <v>1</v>
      </c>
      <c r="U273" s="39" t="s">
        <v>44664</v>
      </c>
      <c r="V273">
        <v>0</v>
      </c>
      <c r="X273" s="39" t="s">
        <v>42876</v>
      </c>
      <c r="Y273">
        <v>1</v>
      </c>
      <c r="AA273" s="39" t="s">
        <v>44586</v>
      </c>
      <c r="AB273">
        <v>1</v>
      </c>
      <c r="AD273" s="39" t="s">
        <v>44587</v>
      </c>
      <c r="AE273">
        <v>1</v>
      </c>
      <c r="AG273" s="39" t="s">
        <v>44588</v>
      </c>
      <c r="AH273">
        <v>1</v>
      </c>
      <c r="AJ273" s="39" t="s">
        <v>44589</v>
      </c>
      <c r="AK273">
        <v>0</v>
      </c>
      <c r="AM273" s="39" t="s">
        <v>44590</v>
      </c>
      <c r="AN273">
        <v>1</v>
      </c>
      <c r="AP273" s="39" t="s">
        <v>44595</v>
      </c>
      <c r="AQ273">
        <v>0</v>
      </c>
      <c r="AS273" s="39" t="s">
        <v>44604</v>
      </c>
      <c r="AT273">
        <v>0</v>
      </c>
    </row>
    <row r="274" spans="1:46" x14ac:dyDescent="0.3">
      <c r="A274">
        <v>273</v>
      </c>
      <c r="B274" s="1">
        <v>45909.550115740742</v>
      </c>
      <c r="C274" s="1">
        <v>45909.553703703707</v>
      </c>
      <c r="D274" s="39" t="s">
        <v>330</v>
      </c>
      <c r="E274" s="39" t="s">
        <v>331</v>
      </c>
      <c r="F274">
        <v>1</v>
      </c>
      <c r="I274" s="39" t="s">
        <v>6611</v>
      </c>
      <c r="L274">
        <v>11</v>
      </c>
      <c r="O274">
        <v>7</v>
      </c>
      <c r="R274" s="39" t="s">
        <v>44683</v>
      </c>
      <c r="S274">
        <v>0</v>
      </c>
      <c r="U274" s="39" t="s">
        <v>44600</v>
      </c>
      <c r="V274">
        <v>0</v>
      </c>
      <c r="X274" s="39" t="s">
        <v>42876</v>
      </c>
      <c r="Y274">
        <v>1</v>
      </c>
      <c r="AA274" s="39" t="s">
        <v>44639</v>
      </c>
      <c r="AB274">
        <v>0</v>
      </c>
      <c r="AD274" s="39" t="s">
        <v>44601</v>
      </c>
      <c r="AE274">
        <v>0</v>
      </c>
      <c r="AG274" s="39" t="s">
        <v>44641</v>
      </c>
      <c r="AH274">
        <v>0</v>
      </c>
      <c r="AJ274" s="39" t="s">
        <v>44685</v>
      </c>
      <c r="AK274">
        <v>0</v>
      </c>
      <c r="AM274" s="39" t="s">
        <v>44630</v>
      </c>
      <c r="AN274">
        <v>0</v>
      </c>
      <c r="AP274" s="39" t="s">
        <v>44613</v>
      </c>
      <c r="AQ274">
        <v>0</v>
      </c>
      <c r="AS274" s="39" t="s">
        <v>44628</v>
      </c>
      <c r="AT274">
        <v>0</v>
      </c>
    </row>
    <row r="275" spans="1:46" x14ac:dyDescent="0.3">
      <c r="A275">
        <v>274</v>
      </c>
      <c r="B275" s="1">
        <v>45909.550752314812</v>
      </c>
      <c r="C275" s="1">
        <v>45909.554201388892</v>
      </c>
      <c r="D275" s="39" t="s">
        <v>220</v>
      </c>
      <c r="E275" s="39" t="s">
        <v>221</v>
      </c>
      <c r="F275">
        <v>3</v>
      </c>
      <c r="I275" s="39" t="s">
        <v>221</v>
      </c>
      <c r="L275">
        <v>11</v>
      </c>
      <c r="O275">
        <v>13</v>
      </c>
      <c r="R275" s="39" t="s">
        <v>44722</v>
      </c>
      <c r="S275">
        <v>0</v>
      </c>
      <c r="U275" s="39" t="s">
        <v>44619</v>
      </c>
      <c r="V275">
        <v>0</v>
      </c>
      <c r="X275" s="39" t="s">
        <v>42876</v>
      </c>
      <c r="Y275">
        <v>1</v>
      </c>
      <c r="AA275" s="39" t="s">
        <v>44639</v>
      </c>
      <c r="AB275">
        <v>0</v>
      </c>
      <c r="AD275" s="39" t="s">
        <v>44587</v>
      </c>
      <c r="AE275">
        <v>1</v>
      </c>
      <c r="AG275" s="39" t="s">
        <v>44641</v>
      </c>
      <c r="AH275">
        <v>0</v>
      </c>
      <c r="AJ275" s="39" t="s">
        <v>44702</v>
      </c>
      <c r="AK275">
        <v>1</v>
      </c>
      <c r="AM275" s="39" t="s">
        <v>44642</v>
      </c>
      <c r="AN275">
        <v>0</v>
      </c>
      <c r="AP275" s="39" t="s">
        <v>44662</v>
      </c>
      <c r="AQ275">
        <v>0</v>
      </c>
      <c r="AS275" s="39" t="s">
        <v>44604</v>
      </c>
      <c r="AT275">
        <v>0</v>
      </c>
    </row>
    <row r="276" spans="1:46" x14ac:dyDescent="0.3">
      <c r="A276">
        <v>275</v>
      </c>
      <c r="B276" s="1">
        <v>45909.550312500003</v>
      </c>
      <c r="C276" s="1">
        <v>45909.554525462961</v>
      </c>
      <c r="D276" s="39" t="s">
        <v>304</v>
      </c>
      <c r="E276" s="39" t="s">
        <v>305</v>
      </c>
      <c r="F276">
        <v>5</v>
      </c>
      <c r="I276" s="39" t="s">
        <v>306</v>
      </c>
      <c r="L276">
        <v>11</v>
      </c>
      <c r="O276">
        <v>17</v>
      </c>
      <c r="R276" s="39" t="s">
        <v>44584</v>
      </c>
      <c r="S276">
        <v>1</v>
      </c>
      <c r="U276" s="39" t="s">
        <v>44585</v>
      </c>
      <c r="V276">
        <v>0</v>
      </c>
      <c r="X276" s="39" t="s">
        <v>42876</v>
      </c>
      <c r="Y276">
        <v>1</v>
      </c>
      <c r="AA276" s="39" t="s">
        <v>44586</v>
      </c>
      <c r="AB276">
        <v>1</v>
      </c>
      <c r="AD276" s="39" t="s">
        <v>44587</v>
      </c>
      <c r="AE276">
        <v>1</v>
      </c>
      <c r="AG276" s="39" t="s">
        <v>44605</v>
      </c>
      <c r="AH276">
        <v>0</v>
      </c>
      <c r="AJ276" s="39" t="s">
        <v>44603</v>
      </c>
      <c r="AK276">
        <v>0</v>
      </c>
      <c r="AM276" s="39" t="s">
        <v>44590</v>
      </c>
      <c r="AN276">
        <v>1</v>
      </c>
      <c r="AP276" s="39" t="s">
        <v>44595</v>
      </c>
      <c r="AQ276">
        <v>0</v>
      </c>
      <c r="AS276" s="39" t="s">
        <v>44598</v>
      </c>
      <c r="AT276">
        <v>0</v>
      </c>
    </row>
    <row r="277" spans="1:46" x14ac:dyDescent="0.3">
      <c r="A277">
        <v>276</v>
      </c>
      <c r="B277" s="1">
        <v>45909.550324074073</v>
      </c>
      <c r="C277" s="1">
        <v>45909.554583333331</v>
      </c>
      <c r="D277" s="39" t="s">
        <v>398</v>
      </c>
      <c r="E277" s="39" t="s">
        <v>399</v>
      </c>
      <c r="F277">
        <v>5</v>
      </c>
      <c r="I277" s="39" t="s">
        <v>400</v>
      </c>
      <c r="L277">
        <v>11</v>
      </c>
      <c r="O277">
        <v>36</v>
      </c>
      <c r="R277" s="39" t="s">
        <v>44584</v>
      </c>
      <c r="S277">
        <v>1</v>
      </c>
      <c r="U277" s="39" t="s">
        <v>44585</v>
      </c>
      <c r="V277">
        <v>0</v>
      </c>
      <c r="X277" s="39" t="s">
        <v>42876</v>
      </c>
      <c r="Y277">
        <v>1</v>
      </c>
      <c r="AA277" s="39" t="s">
        <v>44586</v>
      </c>
      <c r="AB277">
        <v>1</v>
      </c>
      <c r="AD277" s="39" t="s">
        <v>44587</v>
      </c>
      <c r="AE277">
        <v>1</v>
      </c>
      <c r="AG277" s="39" t="s">
        <v>44629</v>
      </c>
      <c r="AH277">
        <v>0</v>
      </c>
      <c r="AJ277" s="39" t="s">
        <v>44589</v>
      </c>
      <c r="AK277">
        <v>0</v>
      </c>
      <c r="AM277" s="39" t="s">
        <v>44590</v>
      </c>
      <c r="AN277">
        <v>1</v>
      </c>
      <c r="AP277" s="39" t="s">
        <v>44595</v>
      </c>
      <c r="AQ277">
        <v>0</v>
      </c>
      <c r="AS277" s="39" t="s">
        <v>44644</v>
      </c>
      <c r="AT277">
        <v>0</v>
      </c>
    </row>
    <row r="278" spans="1:46" x14ac:dyDescent="0.3">
      <c r="A278">
        <v>277</v>
      </c>
      <c r="B278" s="1">
        <v>45909.550995370373</v>
      </c>
      <c r="C278" s="1">
        <v>45909.554594907408</v>
      </c>
      <c r="D278" s="39" t="s">
        <v>343</v>
      </c>
      <c r="E278" s="39" t="s">
        <v>344</v>
      </c>
      <c r="F278">
        <v>3</v>
      </c>
      <c r="I278" s="39" t="s">
        <v>344</v>
      </c>
      <c r="L278">
        <v>11</v>
      </c>
      <c r="O278">
        <v>35</v>
      </c>
      <c r="R278" s="39" t="s">
        <v>44584</v>
      </c>
      <c r="S278">
        <v>1</v>
      </c>
      <c r="U278" s="39" t="s">
        <v>44585</v>
      </c>
      <c r="V278">
        <v>0</v>
      </c>
      <c r="X278" s="39" t="s">
        <v>42876</v>
      </c>
      <c r="Y278">
        <v>1</v>
      </c>
      <c r="AA278" s="39" t="s">
        <v>44726</v>
      </c>
      <c r="AB278">
        <v>0</v>
      </c>
      <c r="AD278" s="39" t="s">
        <v>44661</v>
      </c>
      <c r="AE278">
        <v>0</v>
      </c>
      <c r="AG278" s="39" t="s">
        <v>44654</v>
      </c>
      <c r="AH278">
        <v>0</v>
      </c>
      <c r="AJ278" s="39" t="s">
        <v>44589</v>
      </c>
      <c r="AK278">
        <v>0</v>
      </c>
      <c r="AM278" s="39" t="s">
        <v>44590</v>
      </c>
      <c r="AN278">
        <v>1</v>
      </c>
      <c r="AP278" s="39" t="s">
        <v>44657</v>
      </c>
      <c r="AQ278">
        <v>0</v>
      </c>
      <c r="AS278" s="39" t="s">
        <v>44644</v>
      </c>
      <c r="AT278">
        <v>0</v>
      </c>
    </row>
    <row r="279" spans="1:46" x14ac:dyDescent="0.3">
      <c r="A279">
        <v>278</v>
      </c>
      <c r="B279" s="1">
        <v>45909.553379629629</v>
      </c>
      <c r="C279" s="1">
        <v>45909.554629629631</v>
      </c>
      <c r="D279" s="39" t="s">
        <v>206</v>
      </c>
      <c r="E279" s="39" t="s">
        <v>207</v>
      </c>
      <c r="F279">
        <v>6</v>
      </c>
      <c r="I279" s="39" t="s">
        <v>207</v>
      </c>
      <c r="L279">
        <v>11</v>
      </c>
      <c r="O279">
        <v>40</v>
      </c>
      <c r="R279" s="39" t="s">
        <v>44584</v>
      </c>
      <c r="S279">
        <v>1</v>
      </c>
      <c r="U279" s="39" t="s">
        <v>44585</v>
      </c>
      <c r="V279">
        <v>0</v>
      </c>
      <c r="X279" s="39" t="s">
        <v>42876</v>
      </c>
      <c r="Y279">
        <v>1</v>
      </c>
      <c r="AA279" s="39" t="s">
        <v>44586</v>
      </c>
      <c r="AB279">
        <v>1</v>
      </c>
      <c r="AD279" s="39" t="s">
        <v>44587</v>
      </c>
      <c r="AE279">
        <v>1</v>
      </c>
      <c r="AG279" s="39" t="s">
        <v>44588</v>
      </c>
      <c r="AH279">
        <v>1</v>
      </c>
      <c r="AJ279" s="39" t="s">
        <v>44589</v>
      </c>
      <c r="AK279">
        <v>0</v>
      </c>
      <c r="AM279" s="39" t="s">
        <v>44590</v>
      </c>
      <c r="AN279">
        <v>1</v>
      </c>
      <c r="AP279" s="39" t="s">
        <v>44631</v>
      </c>
      <c r="AQ279">
        <v>0</v>
      </c>
      <c r="AS279" s="39" t="s">
        <v>44644</v>
      </c>
      <c r="AT279">
        <v>0</v>
      </c>
    </row>
    <row r="280" spans="1:46" x14ac:dyDescent="0.3">
      <c r="A280">
        <v>279</v>
      </c>
      <c r="B280" s="1">
        <v>45909.550312500003</v>
      </c>
      <c r="C280" s="1">
        <v>45909.554861111108</v>
      </c>
      <c r="D280" s="39" t="s">
        <v>410</v>
      </c>
      <c r="E280" s="39" t="s">
        <v>411</v>
      </c>
      <c r="F280">
        <v>6</v>
      </c>
      <c r="I280" s="39" t="s">
        <v>411</v>
      </c>
      <c r="L280">
        <v>11</v>
      </c>
      <c r="O280">
        <v>27</v>
      </c>
      <c r="R280" s="39" t="s">
        <v>44584</v>
      </c>
      <c r="S280">
        <v>1</v>
      </c>
      <c r="U280" s="39" t="s">
        <v>44626</v>
      </c>
      <c r="V280">
        <v>0</v>
      </c>
      <c r="X280" s="39" t="s">
        <v>42876</v>
      </c>
      <c r="Y280">
        <v>1</v>
      </c>
      <c r="AA280" s="39" t="s">
        <v>44586</v>
      </c>
      <c r="AB280">
        <v>1</v>
      </c>
      <c r="AD280" s="39" t="s">
        <v>44587</v>
      </c>
      <c r="AE280">
        <v>1</v>
      </c>
      <c r="AG280" s="39" t="s">
        <v>44654</v>
      </c>
      <c r="AH280">
        <v>0</v>
      </c>
      <c r="AJ280" s="39" t="s">
        <v>44620</v>
      </c>
      <c r="AK280">
        <v>1</v>
      </c>
      <c r="AM280" s="39" t="s">
        <v>44590</v>
      </c>
      <c r="AN280">
        <v>1</v>
      </c>
      <c r="AP280" s="39" t="s">
        <v>44727</v>
      </c>
      <c r="AQ280">
        <v>0</v>
      </c>
      <c r="AS280" s="39" t="s">
        <v>44614</v>
      </c>
      <c r="AT280">
        <v>0</v>
      </c>
    </row>
    <row r="281" spans="1:46" x14ac:dyDescent="0.3">
      <c r="A281">
        <v>280</v>
      </c>
      <c r="B281" s="1">
        <v>45909.551562499997</v>
      </c>
      <c r="C281" s="1">
        <v>45909.554976851854</v>
      </c>
      <c r="D281" s="39" t="s">
        <v>77</v>
      </c>
      <c r="E281" s="39" t="s">
        <v>78</v>
      </c>
      <c r="F281">
        <v>5</v>
      </c>
      <c r="I281" s="39" t="s">
        <v>78</v>
      </c>
      <c r="L281">
        <v>11</v>
      </c>
      <c r="O281">
        <v>16</v>
      </c>
      <c r="R281" s="39" t="s">
        <v>44584</v>
      </c>
      <c r="S281">
        <v>1</v>
      </c>
      <c r="U281" s="39" t="s">
        <v>44664</v>
      </c>
      <c r="V281">
        <v>0</v>
      </c>
      <c r="X281" s="39" t="s">
        <v>42876</v>
      </c>
      <c r="Y281">
        <v>1</v>
      </c>
      <c r="AA281" s="39" t="s">
        <v>44586</v>
      </c>
      <c r="AB281">
        <v>1</v>
      </c>
      <c r="AD281" s="39" t="s">
        <v>44587</v>
      </c>
      <c r="AE281">
        <v>1</v>
      </c>
      <c r="AG281" s="39" t="s">
        <v>44605</v>
      </c>
      <c r="AH281">
        <v>0</v>
      </c>
      <c r="AJ281" s="39" t="s">
        <v>44728</v>
      </c>
      <c r="AK281">
        <v>0</v>
      </c>
      <c r="AM281" s="39" t="s">
        <v>44590</v>
      </c>
      <c r="AN281">
        <v>1</v>
      </c>
      <c r="AP281" s="39" t="s">
        <v>44597</v>
      </c>
      <c r="AQ281">
        <v>0</v>
      </c>
      <c r="AS281" s="39" t="s">
        <v>44614</v>
      </c>
      <c r="AT281">
        <v>0</v>
      </c>
    </row>
    <row r="282" spans="1:46" x14ac:dyDescent="0.3">
      <c r="A282">
        <v>281</v>
      </c>
      <c r="B282" s="1">
        <v>45909.551701388889</v>
      </c>
      <c r="C282" s="1">
        <v>45909.555162037039</v>
      </c>
      <c r="D282" s="39" t="s">
        <v>122</v>
      </c>
      <c r="E282" s="39" t="s">
        <v>123</v>
      </c>
      <c r="F282">
        <v>5</v>
      </c>
      <c r="I282" s="39" t="s">
        <v>123</v>
      </c>
      <c r="L282">
        <v>11</v>
      </c>
      <c r="O282">
        <v>21</v>
      </c>
      <c r="R282" s="39" t="s">
        <v>44584</v>
      </c>
      <c r="S282">
        <v>1</v>
      </c>
      <c r="U282" s="39" t="s">
        <v>44585</v>
      </c>
      <c r="V282">
        <v>0</v>
      </c>
      <c r="X282" s="39" t="s">
        <v>42876</v>
      </c>
      <c r="Y282">
        <v>1</v>
      </c>
      <c r="AA282" s="39" t="s">
        <v>44586</v>
      </c>
      <c r="AB282">
        <v>1</v>
      </c>
      <c r="AD282" s="39" t="s">
        <v>44587</v>
      </c>
      <c r="AE282">
        <v>1</v>
      </c>
      <c r="AG282" s="39" t="s">
        <v>44596</v>
      </c>
      <c r="AH282">
        <v>0</v>
      </c>
      <c r="AJ282" s="39" t="s">
        <v>44589</v>
      </c>
      <c r="AK282">
        <v>0</v>
      </c>
      <c r="AM282" s="39" t="s">
        <v>44590</v>
      </c>
      <c r="AN282">
        <v>1</v>
      </c>
      <c r="AP282" s="39" t="s">
        <v>44613</v>
      </c>
      <c r="AQ282">
        <v>0</v>
      </c>
      <c r="AS282" s="39" t="s">
        <v>44598</v>
      </c>
      <c r="AT282">
        <v>0</v>
      </c>
    </row>
    <row r="283" spans="1:46" x14ac:dyDescent="0.3">
      <c r="A283">
        <v>282</v>
      </c>
      <c r="B283" s="1">
        <v>45909.550243055557</v>
      </c>
      <c r="C283" s="1">
        <v>45909.555162037039</v>
      </c>
      <c r="D283" s="39" t="s">
        <v>177</v>
      </c>
      <c r="E283" s="39" t="s">
        <v>178</v>
      </c>
      <c r="F283">
        <v>6</v>
      </c>
      <c r="I283" s="39" t="s">
        <v>178</v>
      </c>
      <c r="L283">
        <v>11</v>
      </c>
      <c r="O283">
        <v>33</v>
      </c>
      <c r="R283" s="39" t="s">
        <v>44584</v>
      </c>
      <c r="S283">
        <v>1</v>
      </c>
      <c r="U283" s="39" t="s">
        <v>44585</v>
      </c>
      <c r="V283">
        <v>0</v>
      </c>
      <c r="X283" s="39" t="s">
        <v>42876</v>
      </c>
      <c r="Y283">
        <v>1</v>
      </c>
      <c r="AA283" s="39" t="s">
        <v>44586</v>
      </c>
      <c r="AB283">
        <v>1</v>
      </c>
      <c r="AD283" s="39" t="s">
        <v>44587</v>
      </c>
      <c r="AE283">
        <v>1</v>
      </c>
      <c r="AG283" s="39" t="s">
        <v>44663</v>
      </c>
      <c r="AH283">
        <v>1</v>
      </c>
      <c r="AJ283" s="39" t="s">
        <v>44603</v>
      </c>
      <c r="AK283">
        <v>0</v>
      </c>
      <c r="AM283" s="39" t="s">
        <v>44590</v>
      </c>
      <c r="AN283">
        <v>1</v>
      </c>
      <c r="AP283" s="39" t="s">
        <v>44595</v>
      </c>
      <c r="AQ283">
        <v>0</v>
      </c>
      <c r="AS283" s="39" t="s">
        <v>44604</v>
      </c>
      <c r="AT283">
        <v>0</v>
      </c>
    </row>
    <row r="284" spans="1:46" x14ac:dyDescent="0.3">
      <c r="A284">
        <v>283</v>
      </c>
      <c r="B284" s="1">
        <v>45909.553206018521</v>
      </c>
      <c r="C284" s="1">
        <v>45909.555752314816</v>
      </c>
      <c r="D284" s="39" t="s">
        <v>365</v>
      </c>
      <c r="E284" s="39" t="s">
        <v>366</v>
      </c>
      <c r="F284">
        <v>1</v>
      </c>
      <c r="I284" s="39" t="s">
        <v>366</v>
      </c>
      <c r="L284">
        <v>11</v>
      </c>
      <c r="O284">
        <v>9</v>
      </c>
      <c r="R284" s="39" t="s">
        <v>44624</v>
      </c>
      <c r="S284">
        <v>0</v>
      </c>
      <c r="U284" s="39" t="s">
        <v>44622</v>
      </c>
      <c r="V284">
        <v>0</v>
      </c>
      <c r="X284" s="39" t="s">
        <v>31162</v>
      </c>
      <c r="Y284">
        <v>0</v>
      </c>
      <c r="AA284" s="39" t="s">
        <v>42987</v>
      </c>
      <c r="AB284">
        <v>0</v>
      </c>
      <c r="AD284" s="39" t="s">
        <v>44601</v>
      </c>
      <c r="AE284">
        <v>0</v>
      </c>
      <c r="AG284" s="39" t="s">
        <v>44641</v>
      </c>
      <c r="AH284">
        <v>0</v>
      </c>
      <c r="AJ284" s="39" t="s">
        <v>44666</v>
      </c>
      <c r="AK284">
        <v>0</v>
      </c>
      <c r="AM284" s="39" t="s">
        <v>44623</v>
      </c>
      <c r="AN284">
        <v>0</v>
      </c>
      <c r="AP284" s="39" t="s">
        <v>44643</v>
      </c>
      <c r="AQ284">
        <v>0</v>
      </c>
      <c r="AS284" s="39" t="s">
        <v>44592</v>
      </c>
      <c r="AT284">
        <v>1</v>
      </c>
    </row>
    <row r="285" spans="1:46" x14ac:dyDescent="0.3">
      <c r="A285">
        <v>284</v>
      </c>
      <c r="B285" s="1">
        <v>45909.550532407404</v>
      </c>
      <c r="C285" s="1">
        <v>45909.556076388886</v>
      </c>
      <c r="D285" s="39" t="s">
        <v>384</v>
      </c>
      <c r="E285" s="39" t="s">
        <v>385</v>
      </c>
      <c r="F285">
        <v>6</v>
      </c>
      <c r="I285" s="39" t="s">
        <v>385</v>
      </c>
      <c r="L285">
        <v>11</v>
      </c>
      <c r="O285">
        <v>34</v>
      </c>
      <c r="R285" s="39" t="s">
        <v>44584</v>
      </c>
      <c r="S285">
        <v>1</v>
      </c>
      <c r="U285" s="39" t="s">
        <v>44585</v>
      </c>
      <c r="V285">
        <v>0</v>
      </c>
      <c r="X285" s="39" t="s">
        <v>42876</v>
      </c>
      <c r="Y285">
        <v>1</v>
      </c>
      <c r="AA285" s="39" t="s">
        <v>44586</v>
      </c>
      <c r="AB285">
        <v>1</v>
      </c>
      <c r="AD285" s="39" t="s">
        <v>44587</v>
      </c>
      <c r="AE285">
        <v>1</v>
      </c>
      <c r="AG285" s="39" t="s">
        <v>44663</v>
      </c>
      <c r="AH285">
        <v>1</v>
      </c>
      <c r="AJ285" s="39" t="s">
        <v>44589</v>
      </c>
      <c r="AK285">
        <v>0</v>
      </c>
      <c r="AM285" s="39" t="s">
        <v>44590</v>
      </c>
      <c r="AN285">
        <v>1</v>
      </c>
      <c r="AP285" s="39" t="s">
        <v>44597</v>
      </c>
      <c r="AQ285">
        <v>0</v>
      </c>
      <c r="AS285" s="39" t="s">
        <v>44644</v>
      </c>
      <c r="AT285">
        <v>0</v>
      </c>
    </row>
    <row r="286" spans="1:46" x14ac:dyDescent="0.3">
      <c r="A286">
        <v>285</v>
      </c>
      <c r="B286" s="1">
        <v>45909.551446759258</v>
      </c>
      <c r="C286" s="1">
        <v>45909.556076388886</v>
      </c>
      <c r="D286" s="39" t="s">
        <v>316</v>
      </c>
      <c r="E286" s="39" t="s">
        <v>317</v>
      </c>
      <c r="F286">
        <v>6</v>
      </c>
      <c r="I286" s="39" t="s">
        <v>317</v>
      </c>
      <c r="L286">
        <v>11</v>
      </c>
      <c r="O286">
        <v>29</v>
      </c>
      <c r="R286" s="39" t="s">
        <v>44584</v>
      </c>
      <c r="S286">
        <v>1</v>
      </c>
      <c r="U286" s="39" t="s">
        <v>44585</v>
      </c>
      <c r="V286">
        <v>0</v>
      </c>
      <c r="X286" s="39" t="s">
        <v>42876</v>
      </c>
      <c r="Y286">
        <v>1</v>
      </c>
      <c r="AA286" s="39" t="s">
        <v>44586</v>
      </c>
      <c r="AB286">
        <v>1</v>
      </c>
      <c r="AD286" s="39" t="s">
        <v>44587</v>
      </c>
      <c r="AE286">
        <v>1</v>
      </c>
      <c r="AG286" s="39" t="s">
        <v>44588</v>
      </c>
      <c r="AH286">
        <v>1</v>
      </c>
      <c r="AJ286" s="39" t="s">
        <v>44589</v>
      </c>
      <c r="AK286">
        <v>0</v>
      </c>
      <c r="AM286" s="39" t="s">
        <v>44590</v>
      </c>
      <c r="AN286">
        <v>1</v>
      </c>
      <c r="AP286" s="39" t="s">
        <v>44597</v>
      </c>
      <c r="AQ286">
        <v>0</v>
      </c>
      <c r="AS286" s="39" t="s">
        <v>44644</v>
      </c>
      <c r="AT286">
        <v>0</v>
      </c>
    </row>
    <row r="287" spans="1:46" x14ac:dyDescent="0.3">
      <c r="A287">
        <v>286</v>
      </c>
      <c r="B287" s="1">
        <v>45909.550162037034</v>
      </c>
      <c r="C287" s="1">
        <v>45909.556192129632</v>
      </c>
      <c r="D287" s="39" t="s">
        <v>194</v>
      </c>
      <c r="E287" s="39" t="s">
        <v>195</v>
      </c>
      <c r="F287">
        <v>5</v>
      </c>
      <c r="I287" s="39" t="s">
        <v>17698</v>
      </c>
      <c r="L287">
        <v>11</v>
      </c>
      <c r="O287">
        <v>28</v>
      </c>
      <c r="R287" s="39" t="s">
        <v>44584</v>
      </c>
      <c r="S287">
        <v>1</v>
      </c>
      <c r="U287" s="39" t="s">
        <v>44619</v>
      </c>
      <c r="V287">
        <v>0</v>
      </c>
      <c r="X287" s="39" t="s">
        <v>42876</v>
      </c>
      <c r="Y287">
        <v>1</v>
      </c>
      <c r="AA287" s="39" t="s">
        <v>44586</v>
      </c>
      <c r="AB287">
        <v>1</v>
      </c>
      <c r="AD287" s="39" t="s">
        <v>44587</v>
      </c>
      <c r="AE287">
        <v>1</v>
      </c>
      <c r="AG287" s="39" t="s">
        <v>44596</v>
      </c>
      <c r="AH287">
        <v>0</v>
      </c>
      <c r="AJ287" s="39" t="s">
        <v>44666</v>
      </c>
      <c r="AK287">
        <v>0</v>
      </c>
      <c r="AM287" s="39" t="s">
        <v>44590</v>
      </c>
      <c r="AN287">
        <v>1</v>
      </c>
      <c r="AP287" s="39" t="s">
        <v>44597</v>
      </c>
      <c r="AQ287">
        <v>0</v>
      </c>
      <c r="AS287" s="39" t="s">
        <v>44598</v>
      </c>
      <c r="AT287">
        <v>0</v>
      </c>
    </row>
    <row r="288" spans="1:46" x14ac:dyDescent="0.3">
      <c r="A288">
        <v>287</v>
      </c>
      <c r="B288" s="1">
        <v>45909.550763888888</v>
      </c>
      <c r="C288" s="1">
        <v>45909.556643518517</v>
      </c>
      <c r="D288" s="39" t="s">
        <v>435</v>
      </c>
      <c r="E288" s="39" t="s">
        <v>436</v>
      </c>
      <c r="F288">
        <v>2</v>
      </c>
      <c r="I288" s="39" t="s">
        <v>436</v>
      </c>
      <c r="L288">
        <v>11</v>
      </c>
      <c r="O288">
        <v>8</v>
      </c>
      <c r="R288" s="39" t="s">
        <v>44611</v>
      </c>
      <c r="S288">
        <v>0</v>
      </c>
      <c r="U288" s="39" t="s">
        <v>44585</v>
      </c>
      <c r="V288">
        <v>0</v>
      </c>
      <c r="X288" s="39" t="s">
        <v>42876</v>
      </c>
      <c r="Y288">
        <v>1</v>
      </c>
      <c r="AA288" s="39" t="s">
        <v>44586</v>
      </c>
      <c r="AB288">
        <v>1</v>
      </c>
      <c r="AD288" s="39" t="s">
        <v>44689</v>
      </c>
      <c r="AE288">
        <v>0</v>
      </c>
      <c r="AG288" s="39" t="s">
        <v>44605</v>
      </c>
      <c r="AH288">
        <v>0</v>
      </c>
      <c r="AJ288" s="39" t="s">
        <v>44627</v>
      </c>
      <c r="AK288">
        <v>0</v>
      </c>
      <c r="AM288" s="39" t="s">
        <v>44729</v>
      </c>
      <c r="AN288">
        <v>0</v>
      </c>
      <c r="AP288" s="39" t="s">
        <v>44648</v>
      </c>
      <c r="AQ288">
        <v>0</v>
      </c>
      <c r="AS288" s="39" t="s">
        <v>44614</v>
      </c>
      <c r="AT288">
        <v>0</v>
      </c>
    </row>
    <row r="289" spans="1:46" x14ac:dyDescent="0.3">
      <c r="A289">
        <v>288</v>
      </c>
      <c r="B289" s="1">
        <v>45909.553715277776</v>
      </c>
      <c r="C289" s="1">
        <v>45909.556932870371</v>
      </c>
      <c r="D289" s="39" t="s">
        <v>458</v>
      </c>
      <c r="E289" s="39" t="s">
        <v>459</v>
      </c>
      <c r="F289">
        <v>5</v>
      </c>
      <c r="I289" s="39" t="s">
        <v>459</v>
      </c>
      <c r="L289">
        <v>11</v>
      </c>
      <c r="O289">
        <v>4</v>
      </c>
      <c r="R289" s="39" t="s">
        <v>44584</v>
      </c>
      <c r="S289">
        <v>1</v>
      </c>
      <c r="U289" s="39" t="s">
        <v>44585</v>
      </c>
      <c r="V289">
        <v>0</v>
      </c>
      <c r="X289" s="39" t="s">
        <v>42876</v>
      </c>
      <c r="Y289">
        <v>1</v>
      </c>
      <c r="AA289" s="39" t="s">
        <v>44586</v>
      </c>
      <c r="AB289">
        <v>1</v>
      </c>
      <c r="AD289" s="39" t="s">
        <v>44587</v>
      </c>
      <c r="AE289">
        <v>1</v>
      </c>
      <c r="AG289" s="39" t="s">
        <v>44596</v>
      </c>
      <c r="AH289">
        <v>0</v>
      </c>
      <c r="AJ289" s="39" t="s">
        <v>44589</v>
      </c>
      <c r="AK289">
        <v>0</v>
      </c>
      <c r="AM289" s="39" t="s">
        <v>44590</v>
      </c>
      <c r="AN289">
        <v>1</v>
      </c>
      <c r="AP289" s="39" t="s">
        <v>44643</v>
      </c>
      <c r="AQ289">
        <v>0</v>
      </c>
      <c r="AS289" s="39" t="s">
        <v>44604</v>
      </c>
      <c r="AT289">
        <v>0</v>
      </c>
    </row>
    <row r="290" spans="1:46" x14ac:dyDescent="0.3">
      <c r="A290">
        <v>289</v>
      </c>
      <c r="B290" s="1">
        <v>45909.551539351851</v>
      </c>
      <c r="C290" s="1">
        <v>45909.557175925926</v>
      </c>
      <c r="D290" s="39" t="s">
        <v>135</v>
      </c>
      <c r="E290" s="39" t="s">
        <v>136</v>
      </c>
      <c r="F290">
        <v>6</v>
      </c>
      <c r="I290" s="39" t="s">
        <v>136</v>
      </c>
      <c r="L290">
        <v>11</v>
      </c>
      <c r="O290">
        <v>20</v>
      </c>
      <c r="R290" s="39" t="s">
        <v>44584</v>
      </c>
      <c r="S290">
        <v>1</v>
      </c>
      <c r="U290" s="39" t="s">
        <v>44619</v>
      </c>
      <c r="V290">
        <v>0</v>
      </c>
      <c r="X290" s="39" t="s">
        <v>42876</v>
      </c>
      <c r="Y290">
        <v>1</v>
      </c>
      <c r="AA290" s="39" t="s">
        <v>44586</v>
      </c>
      <c r="AB290">
        <v>1</v>
      </c>
      <c r="AD290" s="39" t="s">
        <v>44587</v>
      </c>
      <c r="AE290">
        <v>1</v>
      </c>
      <c r="AG290" s="39" t="s">
        <v>44588</v>
      </c>
      <c r="AH290">
        <v>1</v>
      </c>
      <c r="AJ290" s="39" t="s">
        <v>44589</v>
      </c>
      <c r="AK290">
        <v>0</v>
      </c>
      <c r="AM290" s="39" t="s">
        <v>44590</v>
      </c>
      <c r="AN290">
        <v>1</v>
      </c>
      <c r="AP290" s="39" t="s">
        <v>44597</v>
      </c>
      <c r="AQ290">
        <v>0</v>
      </c>
      <c r="AS290" s="39" t="s">
        <v>44614</v>
      </c>
      <c r="AT290">
        <v>0</v>
      </c>
    </row>
    <row r="291" spans="1:46" x14ac:dyDescent="0.3">
      <c r="A291">
        <v>290</v>
      </c>
      <c r="B291" s="1">
        <v>45909.550844907404</v>
      </c>
      <c r="C291" s="1">
        <v>45909.557337962964</v>
      </c>
      <c r="D291" s="39" t="s">
        <v>91</v>
      </c>
      <c r="E291" s="39" t="s">
        <v>92</v>
      </c>
      <c r="F291">
        <v>3</v>
      </c>
      <c r="I291" s="39" t="s">
        <v>92</v>
      </c>
      <c r="L291">
        <v>11</v>
      </c>
      <c r="O291">
        <v>10</v>
      </c>
      <c r="R291" s="39" t="s">
        <v>44584</v>
      </c>
      <c r="S291">
        <v>1</v>
      </c>
      <c r="U291" s="39" t="s">
        <v>44585</v>
      </c>
      <c r="V291">
        <v>0</v>
      </c>
      <c r="X291" s="39" t="s">
        <v>42876</v>
      </c>
      <c r="Y291">
        <v>1</v>
      </c>
      <c r="AA291" s="39" t="s">
        <v>44586</v>
      </c>
      <c r="AB291">
        <v>1</v>
      </c>
      <c r="AD291" s="39" t="s">
        <v>44640</v>
      </c>
      <c r="AE291">
        <v>0</v>
      </c>
      <c r="AG291" s="39" t="s">
        <v>44596</v>
      </c>
      <c r="AH291">
        <v>0</v>
      </c>
      <c r="AJ291" s="39" t="s">
        <v>44627</v>
      </c>
      <c r="AK291">
        <v>0</v>
      </c>
      <c r="AM291" s="39" t="s">
        <v>44630</v>
      </c>
      <c r="AN291">
        <v>0</v>
      </c>
      <c r="AP291" s="39" t="s">
        <v>44597</v>
      </c>
      <c r="AQ291">
        <v>0</v>
      </c>
      <c r="AS291" s="39" t="s">
        <v>44604</v>
      </c>
      <c r="AT291">
        <v>0</v>
      </c>
    </row>
    <row r="292" spans="1:46" x14ac:dyDescent="0.3">
      <c r="A292">
        <v>291</v>
      </c>
      <c r="B292" s="1">
        <v>45909.550636574073</v>
      </c>
      <c r="C292" s="1">
        <v>45909.557430555556</v>
      </c>
      <c r="D292" s="39" t="s">
        <v>6809</v>
      </c>
      <c r="E292" s="39" t="s">
        <v>6810</v>
      </c>
      <c r="F292">
        <v>6</v>
      </c>
      <c r="I292" s="39" t="s">
        <v>44730</v>
      </c>
      <c r="L292">
        <v>11</v>
      </c>
      <c r="O292">
        <v>19</v>
      </c>
      <c r="R292" s="39" t="s">
        <v>44731</v>
      </c>
      <c r="S292">
        <v>0</v>
      </c>
      <c r="U292" s="39" t="s">
        <v>44600</v>
      </c>
      <c r="V292">
        <v>0</v>
      </c>
      <c r="X292" s="39" t="s">
        <v>42876</v>
      </c>
      <c r="Y292">
        <v>1</v>
      </c>
      <c r="AA292" s="39" t="s">
        <v>44586</v>
      </c>
      <c r="AB292">
        <v>1</v>
      </c>
      <c r="AD292" s="39" t="s">
        <v>44587</v>
      </c>
      <c r="AE292">
        <v>1</v>
      </c>
      <c r="AG292" s="39" t="s">
        <v>44588</v>
      </c>
      <c r="AH292">
        <v>1</v>
      </c>
      <c r="AJ292" s="39" t="s">
        <v>44589</v>
      </c>
      <c r="AK292">
        <v>0</v>
      </c>
      <c r="AM292" s="39" t="s">
        <v>44590</v>
      </c>
      <c r="AN292">
        <v>1</v>
      </c>
      <c r="AP292" s="39" t="s">
        <v>44732</v>
      </c>
      <c r="AQ292">
        <v>1</v>
      </c>
      <c r="AS292" s="39" t="s">
        <v>44628</v>
      </c>
      <c r="AT292">
        <v>0</v>
      </c>
    </row>
    <row r="293" spans="1:46" x14ac:dyDescent="0.3">
      <c r="A293">
        <v>292</v>
      </c>
      <c r="B293" s="1">
        <v>45909.554212962961</v>
      </c>
      <c r="C293" s="1">
        <v>45909.557638888888</v>
      </c>
      <c r="D293" s="39" t="s">
        <v>67</v>
      </c>
      <c r="E293" s="39" t="s">
        <v>68</v>
      </c>
      <c r="F293">
        <v>5</v>
      </c>
      <c r="I293" s="39" t="s">
        <v>68</v>
      </c>
      <c r="L293">
        <v>11</v>
      </c>
      <c r="O293">
        <v>25</v>
      </c>
      <c r="R293" s="39" t="s">
        <v>44731</v>
      </c>
      <c r="S293">
        <v>0</v>
      </c>
      <c r="U293" s="39" t="s">
        <v>44652</v>
      </c>
      <c r="V293">
        <v>0</v>
      </c>
      <c r="X293" s="39" t="s">
        <v>42876</v>
      </c>
      <c r="Y293">
        <v>1</v>
      </c>
      <c r="AA293" s="39" t="s">
        <v>44586</v>
      </c>
      <c r="AB293">
        <v>1</v>
      </c>
      <c r="AD293" s="39" t="s">
        <v>44587</v>
      </c>
      <c r="AE293">
        <v>1</v>
      </c>
      <c r="AG293" s="39" t="s">
        <v>44596</v>
      </c>
      <c r="AH293">
        <v>0</v>
      </c>
      <c r="AJ293" s="39" t="s">
        <v>44589</v>
      </c>
      <c r="AK293">
        <v>0</v>
      </c>
      <c r="AM293" s="39" t="s">
        <v>44590</v>
      </c>
      <c r="AN293">
        <v>1</v>
      </c>
      <c r="AP293" s="39" t="s">
        <v>44732</v>
      </c>
      <c r="AQ293">
        <v>1</v>
      </c>
      <c r="AS293" s="39" t="s">
        <v>44628</v>
      </c>
      <c r="AT293">
        <v>0</v>
      </c>
    </row>
    <row r="294" spans="1:46" x14ac:dyDescent="0.3">
      <c r="A294">
        <v>293</v>
      </c>
      <c r="B294" s="1">
        <v>45909.554270833331</v>
      </c>
      <c r="C294" s="1">
        <v>45909.558078703703</v>
      </c>
      <c r="D294" s="39" t="s">
        <v>95</v>
      </c>
      <c r="E294" s="39" t="s">
        <v>96</v>
      </c>
      <c r="F294">
        <v>3</v>
      </c>
      <c r="I294" s="39" t="s">
        <v>97</v>
      </c>
      <c r="L294">
        <v>11</v>
      </c>
      <c r="O294">
        <v>32</v>
      </c>
      <c r="R294" s="39" t="s">
        <v>44584</v>
      </c>
      <c r="S294">
        <v>1</v>
      </c>
      <c r="U294" s="39" t="s">
        <v>44622</v>
      </c>
      <c r="V294">
        <v>0</v>
      </c>
      <c r="X294" s="39" t="s">
        <v>42876</v>
      </c>
      <c r="Y294">
        <v>1</v>
      </c>
      <c r="AA294" s="39" t="s">
        <v>44586</v>
      </c>
      <c r="AB294">
        <v>1</v>
      </c>
      <c r="AD294" s="39" t="s">
        <v>44640</v>
      </c>
      <c r="AE294">
        <v>0</v>
      </c>
      <c r="AG294" s="39" t="s">
        <v>44733</v>
      </c>
      <c r="AH294">
        <v>0</v>
      </c>
      <c r="AJ294" s="39" t="s">
        <v>44728</v>
      </c>
      <c r="AK294">
        <v>0</v>
      </c>
      <c r="AM294" s="39" t="s">
        <v>44630</v>
      </c>
      <c r="AN294">
        <v>0</v>
      </c>
      <c r="AP294" s="39" t="s">
        <v>44593</v>
      </c>
      <c r="AQ294">
        <v>0</v>
      </c>
      <c r="AS294" s="39" t="s">
        <v>44614</v>
      </c>
      <c r="AT294">
        <v>0</v>
      </c>
    </row>
    <row r="295" spans="1:46" x14ac:dyDescent="0.3">
      <c r="A295">
        <v>294</v>
      </c>
      <c r="B295" s="1">
        <v>45909.553564814814</v>
      </c>
      <c r="C295" s="1">
        <v>45909.558356481481</v>
      </c>
      <c r="D295" s="39" t="s">
        <v>149</v>
      </c>
      <c r="E295" s="39" t="s">
        <v>150</v>
      </c>
      <c r="F295">
        <v>1</v>
      </c>
      <c r="I295" s="39" t="s">
        <v>30968</v>
      </c>
      <c r="L295">
        <v>11</v>
      </c>
      <c r="O295">
        <v>22</v>
      </c>
      <c r="R295" s="39" t="s">
        <v>44611</v>
      </c>
      <c r="S295">
        <v>0</v>
      </c>
      <c r="U295" s="39" t="s">
        <v>44692</v>
      </c>
      <c r="V295">
        <v>0</v>
      </c>
      <c r="X295" s="39" t="s">
        <v>31162</v>
      </c>
      <c r="Y295">
        <v>0</v>
      </c>
      <c r="AA295" s="39" t="s">
        <v>44639</v>
      </c>
      <c r="AB295">
        <v>0</v>
      </c>
      <c r="AD295" s="39" t="s">
        <v>44587</v>
      </c>
      <c r="AE295">
        <v>1</v>
      </c>
      <c r="AG295" s="39" t="s">
        <v>44612</v>
      </c>
      <c r="AH295">
        <v>0</v>
      </c>
      <c r="AJ295" s="39" t="s">
        <v>44685</v>
      </c>
      <c r="AK295">
        <v>0</v>
      </c>
      <c r="AM295" s="39" t="s">
        <v>44630</v>
      </c>
      <c r="AN295">
        <v>0</v>
      </c>
      <c r="AP295" s="39" t="s">
        <v>44597</v>
      </c>
      <c r="AQ295">
        <v>0</v>
      </c>
      <c r="AS295" s="39" t="s">
        <v>44614</v>
      </c>
      <c r="AT295">
        <v>0</v>
      </c>
    </row>
    <row r="296" spans="1:46" x14ac:dyDescent="0.3">
      <c r="A296">
        <v>295</v>
      </c>
      <c r="B296" s="1">
        <v>45909.557430555556</v>
      </c>
      <c r="C296" s="1">
        <v>45909.55840277778</v>
      </c>
      <c r="D296" s="39" t="s">
        <v>263</v>
      </c>
      <c r="E296" s="39" t="s">
        <v>264</v>
      </c>
      <c r="F296">
        <v>0</v>
      </c>
      <c r="I296" s="39" t="s">
        <v>265</v>
      </c>
      <c r="L296">
        <v>11</v>
      </c>
      <c r="O296">
        <v>23</v>
      </c>
      <c r="R296" s="39" t="s">
        <v>44611</v>
      </c>
      <c r="S296">
        <v>0</v>
      </c>
      <c r="U296" s="39" t="s">
        <v>44734</v>
      </c>
      <c r="V296">
        <v>0</v>
      </c>
      <c r="X296" s="39" t="s">
        <v>44735</v>
      </c>
      <c r="Y296">
        <v>0</v>
      </c>
      <c r="AA296" s="39" t="s">
        <v>43101</v>
      </c>
      <c r="AB296">
        <v>0</v>
      </c>
      <c r="AD296" s="39" t="s">
        <v>44601</v>
      </c>
      <c r="AE296">
        <v>0</v>
      </c>
      <c r="AG296" s="39" t="s">
        <v>44679</v>
      </c>
      <c r="AH296">
        <v>0</v>
      </c>
      <c r="AJ296" s="39" t="s">
        <v>44685</v>
      </c>
      <c r="AK296">
        <v>0</v>
      </c>
      <c r="AM296" s="39" t="s">
        <v>44623</v>
      </c>
      <c r="AN296">
        <v>0</v>
      </c>
      <c r="AP296" s="39" t="s">
        <v>44643</v>
      </c>
      <c r="AQ296">
        <v>0</v>
      </c>
      <c r="AS296" s="39" t="s">
        <v>44644</v>
      </c>
      <c r="AT296">
        <v>0</v>
      </c>
    </row>
    <row r="297" spans="1:46" x14ac:dyDescent="0.3">
      <c r="A297">
        <v>296</v>
      </c>
      <c r="B297" s="1">
        <v>45909.554849537039</v>
      </c>
      <c r="C297" s="1">
        <v>45909.558564814812</v>
      </c>
      <c r="D297" s="39" t="s">
        <v>291</v>
      </c>
      <c r="E297" s="39" t="s">
        <v>292</v>
      </c>
      <c r="F297">
        <v>4</v>
      </c>
      <c r="I297" s="39" t="s">
        <v>292</v>
      </c>
      <c r="L297">
        <v>11</v>
      </c>
      <c r="O297">
        <v>26</v>
      </c>
      <c r="R297" s="39" t="s">
        <v>44584</v>
      </c>
      <c r="S297">
        <v>1</v>
      </c>
      <c r="U297" s="39" t="s">
        <v>44585</v>
      </c>
      <c r="V297">
        <v>0</v>
      </c>
      <c r="X297" s="39" t="s">
        <v>42876</v>
      </c>
      <c r="Y297">
        <v>1</v>
      </c>
      <c r="AA297" s="39" t="s">
        <v>44586</v>
      </c>
      <c r="AB297">
        <v>1</v>
      </c>
      <c r="AD297" s="39" t="s">
        <v>44587</v>
      </c>
      <c r="AE297">
        <v>1</v>
      </c>
      <c r="AG297" s="39" t="s">
        <v>44596</v>
      </c>
      <c r="AH297">
        <v>0</v>
      </c>
      <c r="AJ297" s="39" t="s">
        <v>44589</v>
      </c>
      <c r="AK297">
        <v>0</v>
      </c>
      <c r="AM297" s="39" t="s">
        <v>44630</v>
      </c>
      <c r="AN297">
        <v>0</v>
      </c>
      <c r="AP297" s="39" t="s">
        <v>44597</v>
      </c>
      <c r="AQ297">
        <v>0</v>
      </c>
      <c r="AS297" s="39" t="s">
        <v>44598</v>
      </c>
      <c r="AT297">
        <v>0</v>
      </c>
    </row>
    <row r="298" spans="1:46" x14ac:dyDescent="0.3">
      <c r="A298">
        <v>297</v>
      </c>
      <c r="B298" s="1">
        <v>45909.555567129632</v>
      </c>
      <c r="C298" s="1">
        <v>45909.559895833336</v>
      </c>
      <c r="D298" s="39" t="s">
        <v>35</v>
      </c>
      <c r="E298" s="39" t="s">
        <v>36</v>
      </c>
      <c r="F298">
        <v>3</v>
      </c>
      <c r="I298" s="39" t="s">
        <v>17731</v>
      </c>
      <c r="L298">
        <v>11</v>
      </c>
      <c r="O298">
        <v>5</v>
      </c>
      <c r="R298" s="39" t="s">
        <v>44736</v>
      </c>
      <c r="S298">
        <v>0</v>
      </c>
      <c r="U298" s="39" t="s">
        <v>44585</v>
      </c>
      <c r="V298">
        <v>0</v>
      </c>
      <c r="X298" s="39" t="s">
        <v>42876</v>
      </c>
      <c r="Y298">
        <v>1</v>
      </c>
      <c r="AA298" s="39" t="s">
        <v>44586</v>
      </c>
      <c r="AB298">
        <v>1</v>
      </c>
      <c r="AD298" s="39" t="s">
        <v>44587</v>
      </c>
      <c r="AE298">
        <v>1</v>
      </c>
      <c r="AG298" s="39" t="s">
        <v>44605</v>
      </c>
      <c r="AH298">
        <v>0</v>
      </c>
      <c r="AJ298" s="39" t="s">
        <v>44589</v>
      </c>
      <c r="AK298">
        <v>0</v>
      </c>
      <c r="AM298" s="39" t="s">
        <v>44630</v>
      </c>
      <c r="AN298">
        <v>0</v>
      </c>
      <c r="AP298" s="39" t="s">
        <v>44672</v>
      </c>
      <c r="AQ298">
        <v>0</v>
      </c>
      <c r="AS298" s="39" t="s">
        <v>44604</v>
      </c>
      <c r="AT298">
        <v>0</v>
      </c>
    </row>
    <row r="299" spans="1:46" x14ac:dyDescent="0.3">
      <c r="A299">
        <v>298</v>
      </c>
      <c r="B299" s="1">
        <v>45909.55940972222</v>
      </c>
      <c r="C299" s="1">
        <v>45909.561273148145</v>
      </c>
      <c r="D299" s="39" t="s">
        <v>254</v>
      </c>
      <c r="E299" s="39" t="s">
        <v>255</v>
      </c>
      <c r="F299">
        <v>2</v>
      </c>
      <c r="I299" s="39" t="s">
        <v>255</v>
      </c>
      <c r="L299">
        <v>11</v>
      </c>
      <c r="O299">
        <v>11</v>
      </c>
      <c r="R299" s="39" t="s">
        <v>44611</v>
      </c>
      <c r="S299">
        <v>0</v>
      </c>
      <c r="U299" s="39" t="s">
        <v>44692</v>
      </c>
      <c r="V299">
        <v>0</v>
      </c>
      <c r="X299" s="39" t="s">
        <v>42876</v>
      </c>
      <c r="Y299">
        <v>1</v>
      </c>
      <c r="AA299" s="39" t="s">
        <v>44586</v>
      </c>
      <c r="AB299">
        <v>1</v>
      </c>
      <c r="AD299" s="39" t="s">
        <v>44737</v>
      </c>
      <c r="AE299">
        <v>0</v>
      </c>
      <c r="AG299" s="39" t="s">
        <v>44654</v>
      </c>
      <c r="AH299">
        <v>0</v>
      </c>
      <c r="AJ299" s="39" t="s">
        <v>44738</v>
      </c>
      <c r="AK299">
        <v>0</v>
      </c>
      <c r="AM299" s="39" t="s">
        <v>44623</v>
      </c>
      <c r="AN299">
        <v>0</v>
      </c>
      <c r="AP299" s="39" t="s">
        <v>44727</v>
      </c>
      <c r="AQ299">
        <v>0</v>
      </c>
      <c r="AS299" s="39" t="s">
        <v>44614</v>
      </c>
      <c r="AT299">
        <v>0</v>
      </c>
    </row>
    <row r="300" spans="1:46" x14ac:dyDescent="0.3">
      <c r="A300">
        <v>299</v>
      </c>
      <c r="B300" s="1">
        <v>45909.555335648147</v>
      </c>
      <c r="C300" s="1">
        <v>45909.561643518522</v>
      </c>
      <c r="D300" s="39" t="s">
        <v>47</v>
      </c>
      <c r="E300" s="39" t="s">
        <v>48</v>
      </c>
      <c r="F300">
        <v>5</v>
      </c>
      <c r="I300" s="39" t="s">
        <v>49</v>
      </c>
      <c r="L300">
        <v>11</v>
      </c>
      <c r="O300">
        <v>15</v>
      </c>
      <c r="R300" s="39" t="s">
        <v>44584</v>
      </c>
      <c r="S300">
        <v>1</v>
      </c>
      <c r="U300" s="39" t="s">
        <v>44585</v>
      </c>
      <c r="V300">
        <v>0</v>
      </c>
      <c r="X300" s="39" t="s">
        <v>42876</v>
      </c>
      <c r="Y300">
        <v>1</v>
      </c>
      <c r="AA300" s="39" t="s">
        <v>44586</v>
      </c>
      <c r="AB300">
        <v>1</v>
      </c>
      <c r="AD300" s="39" t="s">
        <v>44587</v>
      </c>
      <c r="AE300">
        <v>1</v>
      </c>
      <c r="AG300" s="39" t="s">
        <v>44588</v>
      </c>
      <c r="AH300">
        <v>1</v>
      </c>
      <c r="AJ300" s="39" t="s">
        <v>44589</v>
      </c>
      <c r="AK300">
        <v>0</v>
      </c>
      <c r="AM300" s="39" t="s">
        <v>44658</v>
      </c>
      <c r="AN300">
        <v>0</v>
      </c>
      <c r="AP300" s="39" t="s">
        <v>44595</v>
      </c>
      <c r="AQ300">
        <v>0</v>
      </c>
      <c r="AS300" s="39" t="s">
        <v>44598</v>
      </c>
      <c r="AT300">
        <v>0</v>
      </c>
    </row>
    <row r="301" spans="1:46" x14ac:dyDescent="0.3">
      <c r="A301">
        <v>300</v>
      </c>
      <c r="B301" s="1">
        <v>45909.555358796293</v>
      </c>
      <c r="C301" s="1">
        <v>45909.561851851853</v>
      </c>
      <c r="D301" s="39" t="s">
        <v>56</v>
      </c>
      <c r="E301" s="39" t="s">
        <v>57</v>
      </c>
      <c r="F301">
        <v>3</v>
      </c>
      <c r="I301" s="39" t="s">
        <v>44739</v>
      </c>
      <c r="L301">
        <v>11</v>
      </c>
      <c r="O301">
        <v>1</v>
      </c>
      <c r="R301" s="39" t="s">
        <v>44740</v>
      </c>
      <c r="S301">
        <v>0</v>
      </c>
      <c r="U301" s="39" t="s">
        <v>44600</v>
      </c>
      <c r="V301">
        <v>0</v>
      </c>
      <c r="X301" s="39" t="s">
        <v>42876</v>
      </c>
      <c r="Y301">
        <v>1</v>
      </c>
      <c r="AA301" s="39" t="s">
        <v>44586</v>
      </c>
      <c r="AB301">
        <v>1</v>
      </c>
      <c r="AD301" s="39" t="s">
        <v>44587</v>
      </c>
      <c r="AE301">
        <v>1</v>
      </c>
      <c r="AG301" s="39" t="s">
        <v>44719</v>
      </c>
      <c r="AH301">
        <v>0</v>
      </c>
      <c r="AJ301" s="39" t="s">
        <v>44589</v>
      </c>
      <c r="AK301">
        <v>0</v>
      </c>
      <c r="AM301" s="39" t="s">
        <v>44609</v>
      </c>
      <c r="AN301">
        <v>0</v>
      </c>
      <c r="AP301" s="39" t="s">
        <v>44591</v>
      </c>
      <c r="AQ301">
        <v>0</v>
      </c>
      <c r="AS301" s="39" t="s">
        <v>44604</v>
      </c>
      <c r="AT301">
        <v>0</v>
      </c>
    </row>
    <row r="302" spans="1:46" x14ac:dyDescent="0.3">
      <c r="A302">
        <v>301</v>
      </c>
      <c r="B302" s="1">
        <v>45909.577187499999</v>
      </c>
      <c r="C302" s="1">
        <v>45909.580578703702</v>
      </c>
      <c r="D302" s="39" t="s">
        <v>3747</v>
      </c>
      <c r="E302" s="39" t="s">
        <v>3748</v>
      </c>
      <c r="F302">
        <v>6</v>
      </c>
      <c r="I302" s="39" t="s">
        <v>3748</v>
      </c>
      <c r="L302">
        <v>8</v>
      </c>
      <c r="O302">
        <v>28</v>
      </c>
      <c r="R302" s="39" t="s">
        <v>44584</v>
      </c>
      <c r="S302">
        <v>1</v>
      </c>
      <c r="U302" s="39" t="s">
        <v>44600</v>
      </c>
      <c r="V302">
        <v>0</v>
      </c>
      <c r="X302" s="39" t="s">
        <v>42876</v>
      </c>
      <c r="Y302">
        <v>1</v>
      </c>
      <c r="AA302" s="39" t="s">
        <v>44586</v>
      </c>
      <c r="AB302">
        <v>1</v>
      </c>
      <c r="AD302" s="39" t="s">
        <v>44587</v>
      </c>
      <c r="AE302">
        <v>1</v>
      </c>
      <c r="AG302" s="39" t="s">
        <v>44588</v>
      </c>
      <c r="AH302">
        <v>1</v>
      </c>
      <c r="AJ302" s="39" t="s">
        <v>44589</v>
      </c>
      <c r="AK302">
        <v>0</v>
      </c>
      <c r="AM302" s="39" t="s">
        <v>44590</v>
      </c>
      <c r="AN302">
        <v>1</v>
      </c>
      <c r="AP302" s="39" t="s">
        <v>44595</v>
      </c>
      <c r="AQ302">
        <v>0</v>
      </c>
      <c r="AS302" s="39" t="s">
        <v>44604</v>
      </c>
      <c r="AT302">
        <v>0</v>
      </c>
    </row>
    <row r="303" spans="1:46" x14ac:dyDescent="0.3">
      <c r="A303">
        <v>302</v>
      </c>
      <c r="B303" s="1">
        <v>45909.580949074072</v>
      </c>
      <c r="C303" s="1">
        <v>45909.582870370374</v>
      </c>
      <c r="D303" s="39" t="s">
        <v>3481</v>
      </c>
      <c r="E303" s="39" t="s">
        <v>3482</v>
      </c>
      <c r="F303">
        <v>4</v>
      </c>
      <c r="I303" s="39" t="s">
        <v>3482</v>
      </c>
      <c r="L303">
        <v>8</v>
      </c>
      <c r="O303">
        <v>5</v>
      </c>
      <c r="R303" s="39" t="s">
        <v>44584</v>
      </c>
      <c r="S303">
        <v>1</v>
      </c>
      <c r="U303" s="39" t="s">
        <v>44585</v>
      </c>
      <c r="V303">
        <v>0</v>
      </c>
      <c r="X303" s="39" t="s">
        <v>42876</v>
      </c>
      <c r="Y303">
        <v>1</v>
      </c>
      <c r="AA303" s="39" t="s">
        <v>44586</v>
      </c>
      <c r="AB303">
        <v>1</v>
      </c>
      <c r="AD303" s="39" t="s">
        <v>44636</v>
      </c>
      <c r="AE303">
        <v>0</v>
      </c>
      <c r="AG303" s="39" t="s">
        <v>44612</v>
      </c>
      <c r="AH303">
        <v>0</v>
      </c>
      <c r="AJ303" s="39" t="s">
        <v>44603</v>
      </c>
      <c r="AK303">
        <v>0</v>
      </c>
      <c r="AM303" s="39" t="s">
        <v>44590</v>
      </c>
      <c r="AN303">
        <v>1</v>
      </c>
      <c r="AP303" s="39" t="s">
        <v>44613</v>
      </c>
      <c r="AQ303">
        <v>0</v>
      </c>
      <c r="AS303" s="39" t="s">
        <v>44604</v>
      </c>
      <c r="AT303">
        <v>0</v>
      </c>
    </row>
    <row r="304" spans="1:46" x14ac:dyDescent="0.3">
      <c r="A304">
        <v>303</v>
      </c>
      <c r="B304" s="1">
        <v>45909.581331018519</v>
      </c>
      <c r="C304" s="1">
        <v>45909.58394675926</v>
      </c>
      <c r="D304" s="39" t="s">
        <v>3511</v>
      </c>
      <c r="E304" s="39" t="s">
        <v>3512</v>
      </c>
      <c r="F304">
        <v>4</v>
      </c>
      <c r="I304" s="39" t="s">
        <v>12121</v>
      </c>
      <c r="L304">
        <v>8</v>
      </c>
      <c r="O304">
        <v>16</v>
      </c>
      <c r="R304" s="39" t="s">
        <v>44584</v>
      </c>
      <c r="S304">
        <v>1</v>
      </c>
      <c r="U304" s="39" t="s">
        <v>44585</v>
      </c>
      <c r="V304">
        <v>0</v>
      </c>
      <c r="X304" s="39" t="s">
        <v>42876</v>
      </c>
      <c r="Y304">
        <v>1</v>
      </c>
      <c r="AA304" s="39" t="s">
        <v>44586</v>
      </c>
      <c r="AB304">
        <v>1</v>
      </c>
      <c r="AD304" s="39" t="s">
        <v>44587</v>
      </c>
      <c r="AE304">
        <v>1</v>
      </c>
      <c r="AG304" s="39" t="s">
        <v>44596</v>
      </c>
      <c r="AH304">
        <v>0</v>
      </c>
      <c r="AJ304" s="39" t="s">
        <v>44589</v>
      </c>
      <c r="AK304">
        <v>0</v>
      </c>
      <c r="AM304" s="39" t="s">
        <v>44682</v>
      </c>
      <c r="AN304">
        <v>0</v>
      </c>
      <c r="AP304" s="39" t="s">
        <v>44597</v>
      </c>
      <c r="AQ304">
        <v>0</v>
      </c>
      <c r="AS304" s="39" t="s">
        <v>44628</v>
      </c>
      <c r="AT304">
        <v>0</v>
      </c>
    </row>
    <row r="305" spans="1:46" x14ac:dyDescent="0.3">
      <c r="A305">
        <v>304</v>
      </c>
      <c r="B305" s="1">
        <v>45909.578877314816</v>
      </c>
      <c r="C305" s="1">
        <v>45909.58425925926</v>
      </c>
      <c r="D305" s="39" t="s">
        <v>3423</v>
      </c>
      <c r="E305" s="39" t="s">
        <v>3424</v>
      </c>
      <c r="F305">
        <v>5</v>
      </c>
      <c r="I305" s="39" t="s">
        <v>3425</v>
      </c>
      <c r="L305">
        <v>8</v>
      </c>
      <c r="O305">
        <v>12</v>
      </c>
      <c r="R305" s="39" t="s">
        <v>44584</v>
      </c>
      <c r="S305">
        <v>1</v>
      </c>
      <c r="U305" s="39" t="s">
        <v>44585</v>
      </c>
      <c r="V305">
        <v>0</v>
      </c>
      <c r="X305" s="39" t="s">
        <v>42876</v>
      </c>
      <c r="Y305">
        <v>1</v>
      </c>
      <c r="AA305" s="39" t="s">
        <v>44586</v>
      </c>
      <c r="AB305">
        <v>1</v>
      </c>
      <c r="AD305" s="39" t="s">
        <v>44587</v>
      </c>
      <c r="AE305">
        <v>1</v>
      </c>
      <c r="AG305" s="39" t="s">
        <v>44612</v>
      </c>
      <c r="AH305">
        <v>0</v>
      </c>
      <c r="AJ305" s="39" t="s">
        <v>44589</v>
      </c>
      <c r="AK305">
        <v>0</v>
      </c>
      <c r="AM305" s="39" t="s">
        <v>44590</v>
      </c>
      <c r="AN305">
        <v>1</v>
      </c>
      <c r="AP305" s="39" t="s">
        <v>44597</v>
      </c>
      <c r="AQ305">
        <v>0</v>
      </c>
      <c r="AS305" s="39" t="s">
        <v>44644</v>
      </c>
      <c r="AT305">
        <v>0</v>
      </c>
    </row>
    <row r="306" spans="1:46" x14ac:dyDescent="0.3">
      <c r="A306">
        <v>305</v>
      </c>
      <c r="B306" s="1">
        <v>45909.581053240741</v>
      </c>
      <c r="C306" s="1">
        <v>45909.584432870368</v>
      </c>
      <c r="D306" s="39" t="s">
        <v>33898</v>
      </c>
      <c r="E306" s="39" t="s">
        <v>36232</v>
      </c>
      <c r="F306">
        <v>5</v>
      </c>
      <c r="I306" s="39" t="s">
        <v>42512</v>
      </c>
      <c r="L306">
        <v>14</v>
      </c>
      <c r="O306">
        <v>39</v>
      </c>
      <c r="R306" s="39" t="s">
        <v>44584</v>
      </c>
      <c r="S306">
        <v>1</v>
      </c>
      <c r="U306" s="39" t="s">
        <v>44585</v>
      </c>
      <c r="V306">
        <v>0</v>
      </c>
      <c r="X306" s="39" t="s">
        <v>43652</v>
      </c>
      <c r="Y306">
        <v>0</v>
      </c>
      <c r="AA306" s="39" t="s">
        <v>44586</v>
      </c>
      <c r="AB306">
        <v>1</v>
      </c>
      <c r="AD306" s="39" t="s">
        <v>44587</v>
      </c>
      <c r="AE306">
        <v>1</v>
      </c>
      <c r="AG306" s="39" t="s">
        <v>44596</v>
      </c>
      <c r="AH306">
        <v>0</v>
      </c>
      <c r="AJ306" s="39" t="s">
        <v>44589</v>
      </c>
      <c r="AK306">
        <v>0</v>
      </c>
      <c r="AM306" s="39" t="s">
        <v>44590</v>
      </c>
      <c r="AN306">
        <v>1</v>
      </c>
      <c r="AP306" s="39" t="s">
        <v>44597</v>
      </c>
      <c r="AQ306">
        <v>0</v>
      </c>
      <c r="AS306" s="39" t="s">
        <v>44592</v>
      </c>
      <c r="AT306">
        <v>1</v>
      </c>
    </row>
    <row r="307" spans="1:46" x14ac:dyDescent="0.3">
      <c r="A307">
        <v>306</v>
      </c>
      <c r="B307" s="1">
        <v>45909.580995370372</v>
      </c>
      <c r="C307" s="1">
        <v>45909.584479166668</v>
      </c>
      <c r="D307" s="39" t="s">
        <v>33838</v>
      </c>
      <c r="E307" s="39" t="s">
        <v>33973</v>
      </c>
      <c r="F307">
        <v>3</v>
      </c>
      <c r="I307" s="39" t="s">
        <v>33973</v>
      </c>
      <c r="L307">
        <v>14</v>
      </c>
      <c r="O307">
        <v>21</v>
      </c>
      <c r="R307" s="39" t="s">
        <v>44584</v>
      </c>
      <c r="S307">
        <v>1</v>
      </c>
      <c r="U307" s="39" t="s">
        <v>44619</v>
      </c>
      <c r="V307">
        <v>0</v>
      </c>
      <c r="X307" s="39" t="s">
        <v>42950</v>
      </c>
      <c r="Y307">
        <v>0</v>
      </c>
      <c r="AA307" s="39" t="s">
        <v>44726</v>
      </c>
      <c r="AB307">
        <v>0</v>
      </c>
      <c r="AD307" s="39" t="s">
        <v>44587</v>
      </c>
      <c r="AE307">
        <v>1</v>
      </c>
      <c r="AG307" s="39" t="s">
        <v>44596</v>
      </c>
      <c r="AH307">
        <v>0</v>
      </c>
      <c r="AJ307" s="39" t="s">
        <v>44589</v>
      </c>
      <c r="AK307">
        <v>0</v>
      </c>
      <c r="AM307" s="39" t="s">
        <v>44590</v>
      </c>
      <c r="AN307">
        <v>1</v>
      </c>
      <c r="AP307" s="39" t="s">
        <v>44597</v>
      </c>
      <c r="AQ307">
        <v>0</v>
      </c>
      <c r="AS307" s="39" t="s">
        <v>44604</v>
      </c>
      <c r="AT307">
        <v>0</v>
      </c>
    </row>
    <row r="308" spans="1:46" x14ac:dyDescent="0.3">
      <c r="A308">
        <v>307</v>
      </c>
      <c r="B308" s="1">
        <v>45909.581030092595</v>
      </c>
      <c r="C308" s="1">
        <v>45909.584513888891</v>
      </c>
      <c r="D308" s="39" t="s">
        <v>33798</v>
      </c>
      <c r="E308" s="39" t="s">
        <v>36367</v>
      </c>
      <c r="F308">
        <v>5</v>
      </c>
      <c r="I308" s="39" t="s">
        <v>42517</v>
      </c>
      <c r="L308">
        <v>14</v>
      </c>
      <c r="O308">
        <v>10</v>
      </c>
      <c r="R308" s="39" t="s">
        <v>44584</v>
      </c>
      <c r="S308">
        <v>1</v>
      </c>
      <c r="U308" s="39" t="s">
        <v>44585</v>
      </c>
      <c r="V308">
        <v>0</v>
      </c>
      <c r="X308" s="39" t="s">
        <v>42876</v>
      </c>
      <c r="Y308">
        <v>1</v>
      </c>
      <c r="AA308" s="39" t="s">
        <v>44586</v>
      </c>
      <c r="AB308">
        <v>1</v>
      </c>
      <c r="AD308" s="39" t="s">
        <v>44587</v>
      </c>
      <c r="AE308">
        <v>1</v>
      </c>
      <c r="AG308" s="39" t="s">
        <v>44612</v>
      </c>
      <c r="AH308">
        <v>0</v>
      </c>
      <c r="AJ308" s="39" t="s">
        <v>44589</v>
      </c>
      <c r="AK308">
        <v>0</v>
      </c>
      <c r="AM308" s="39" t="s">
        <v>44590</v>
      </c>
      <c r="AN308">
        <v>1</v>
      </c>
      <c r="AP308" s="39" t="s">
        <v>44597</v>
      </c>
      <c r="AQ308">
        <v>0</v>
      </c>
      <c r="AS308" s="39" t="s">
        <v>44644</v>
      </c>
      <c r="AT308">
        <v>0</v>
      </c>
    </row>
    <row r="309" spans="1:46" x14ac:dyDescent="0.3">
      <c r="A309">
        <v>308</v>
      </c>
      <c r="B309" s="1">
        <v>45909.580891203703</v>
      </c>
      <c r="C309" s="1">
        <v>45909.584548611114</v>
      </c>
      <c r="D309" s="39" t="s">
        <v>4739</v>
      </c>
      <c r="E309" s="39" t="s">
        <v>4740</v>
      </c>
      <c r="F309">
        <v>6</v>
      </c>
      <c r="I309" s="39" t="s">
        <v>4740</v>
      </c>
      <c r="L309">
        <v>14</v>
      </c>
      <c r="O309">
        <v>24</v>
      </c>
      <c r="R309" s="39" t="s">
        <v>44584</v>
      </c>
      <c r="S309">
        <v>1</v>
      </c>
      <c r="U309" s="39" t="s">
        <v>44585</v>
      </c>
      <c r="V309">
        <v>0</v>
      </c>
      <c r="X309" s="39" t="s">
        <v>42876</v>
      </c>
      <c r="Y309">
        <v>1</v>
      </c>
      <c r="AA309" s="39" t="s">
        <v>44586</v>
      </c>
      <c r="AB309">
        <v>1</v>
      </c>
      <c r="AD309" s="39" t="s">
        <v>44587</v>
      </c>
      <c r="AE309">
        <v>1</v>
      </c>
      <c r="AG309" s="39" t="s">
        <v>44663</v>
      </c>
      <c r="AH309">
        <v>1</v>
      </c>
      <c r="AJ309" s="39" t="s">
        <v>44603</v>
      </c>
      <c r="AK309">
        <v>0</v>
      </c>
      <c r="AM309" s="39" t="s">
        <v>44590</v>
      </c>
      <c r="AN309">
        <v>1</v>
      </c>
      <c r="AP309" s="39" t="s">
        <v>44595</v>
      </c>
      <c r="AQ309">
        <v>0</v>
      </c>
      <c r="AS309" s="39" t="s">
        <v>44604</v>
      </c>
      <c r="AT309">
        <v>0</v>
      </c>
    </row>
    <row r="310" spans="1:46" x14ac:dyDescent="0.3">
      <c r="A310">
        <v>309</v>
      </c>
      <c r="B310" s="1">
        <v>45909.581064814818</v>
      </c>
      <c r="C310" s="1">
        <v>45909.585162037038</v>
      </c>
      <c r="D310" s="39" t="s">
        <v>33777</v>
      </c>
      <c r="E310" s="39" t="s">
        <v>36274</v>
      </c>
      <c r="F310">
        <v>5</v>
      </c>
      <c r="I310" s="39" t="s">
        <v>36274</v>
      </c>
      <c r="L310">
        <v>14</v>
      </c>
      <c r="O310">
        <v>4</v>
      </c>
      <c r="R310" s="39" t="s">
        <v>44584</v>
      </c>
      <c r="S310">
        <v>1</v>
      </c>
      <c r="U310" s="39" t="s">
        <v>44700</v>
      </c>
      <c r="V310">
        <v>0</v>
      </c>
      <c r="X310" s="39" t="s">
        <v>42876</v>
      </c>
      <c r="Y310">
        <v>1</v>
      </c>
      <c r="AA310" s="39" t="s">
        <v>44586</v>
      </c>
      <c r="AB310">
        <v>1</v>
      </c>
      <c r="AD310" s="39" t="s">
        <v>44587</v>
      </c>
      <c r="AE310">
        <v>1</v>
      </c>
      <c r="AG310" s="39" t="s">
        <v>44588</v>
      </c>
      <c r="AH310">
        <v>1</v>
      </c>
      <c r="AJ310" s="39" t="s">
        <v>44589</v>
      </c>
      <c r="AK310">
        <v>0</v>
      </c>
      <c r="AM310" s="39" t="s">
        <v>44645</v>
      </c>
      <c r="AN310">
        <v>0</v>
      </c>
      <c r="AP310" s="39" t="s">
        <v>44648</v>
      </c>
      <c r="AQ310">
        <v>0</v>
      </c>
      <c r="AS310" s="39" t="s">
        <v>44644</v>
      </c>
      <c r="AT310">
        <v>0</v>
      </c>
    </row>
    <row r="311" spans="1:46" x14ac:dyDescent="0.3">
      <c r="A311">
        <v>310</v>
      </c>
      <c r="B311" s="1">
        <v>45909.580995370372</v>
      </c>
      <c r="C311" s="1">
        <v>45909.585300925923</v>
      </c>
      <c r="D311" s="39" t="s">
        <v>33820</v>
      </c>
      <c r="E311" s="39" t="s">
        <v>36128</v>
      </c>
      <c r="F311">
        <v>5</v>
      </c>
      <c r="I311" s="39" t="s">
        <v>42514</v>
      </c>
      <c r="L311">
        <v>14</v>
      </c>
      <c r="O311">
        <v>16</v>
      </c>
      <c r="R311" s="39" t="s">
        <v>44584</v>
      </c>
      <c r="S311">
        <v>1</v>
      </c>
      <c r="U311" s="39" t="s">
        <v>44585</v>
      </c>
      <c r="V311">
        <v>0</v>
      </c>
      <c r="X311" s="39" t="s">
        <v>42876</v>
      </c>
      <c r="Y311">
        <v>1</v>
      </c>
      <c r="AA311" s="39" t="s">
        <v>44586</v>
      </c>
      <c r="AB311">
        <v>1</v>
      </c>
      <c r="AD311" s="39" t="s">
        <v>44587</v>
      </c>
      <c r="AE311">
        <v>1</v>
      </c>
      <c r="AG311" s="39" t="s">
        <v>44612</v>
      </c>
      <c r="AH311">
        <v>0</v>
      </c>
      <c r="AJ311" s="39" t="s">
        <v>44627</v>
      </c>
      <c r="AK311">
        <v>0</v>
      </c>
      <c r="AM311" s="39" t="s">
        <v>44630</v>
      </c>
      <c r="AN311">
        <v>0</v>
      </c>
      <c r="AP311" s="39" t="s">
        <v>44662</v>
      </c>
      <c r="AQ311">
        <v>0</v>
      </c>
      <c r="AS311" s="39" t="s">
        <v>44592</v>
      </c>
      <c r="AT311">
        <v>1</v>
      </c>
    </row>
    <row r="312" spans="1:46" x14ac:dyDescent="0.3">
      <c r="A312">
        <v>311</v>
      </c>
      <c r="B312" s="1">
        <v>45909.581203703703</v>
      </c>
      <c r="C312" s="1">
        <v>45909.585324074076</v>
      </c>
      <c r="D312" s="39" t="s">
        <v>33816</v>
      </c>
      <c r="E312" s="39" t="s">
        <v>36471</v>
      </c>
      <c r="F312">
        <v>5</v>
      </c>
      <c r="I312" s="39" t="s">
        <v>44832</v>
      </c>
      <c r="L312">
        <v>14</v>
      </c>
      <c r="O312">
        <v>15</v>
      </c>
      <c r="R312" s="39" t="s">
        <v>44584</v>
      </c>
      <c r="S312">
        <v>1</v>
      </c>
      <c r="U312" s="39" t="s">
        <v>44585</v>
      </c>
      <c r="V312">
        <v>0</v>
      </c>
      <c r="X312" s="39" t="s">
        <v>42876</v>
      </c>
      <c r="Y312">
        <v>1</v>
      </c>
      <c r="AA312" s="39" t="s">
        <v>44586</v>
      </c>
      <c r="AB312">
        <v>1</v>
      </c>
      <c r="AD312" s="39" t="s">
        <v>44587</v>
      </c>
      <c r="AE312">
        <v>1</v>
      </c>
      <c r="AG312" s="39" t="s">
        <v>44612</v>
      </c>
      <c r="AH312">
        <v>0</v>
      </c>
      <c r="AJ312" s="39" t="s">
        <v>44589</v>
      </c>
      <c r="AK312">
        <v>0</v>
      </c>
      <c r="AM312" s="39" t="s">
        <v>44590</v>
      </c>
      <c r="AN312">
        <v>1</v>
      </c>
      <c r="AP312" s="39" t="s">
        <v>44597</v>
      </c>
      <c r="AQ312">
        <v>0</v>
      </c>
      <c r="AS312" s="39" t="s">
        <v>44598</v>
      </c>
      <c r="AT312">
        <v>0</v>
      </c>
    </row>
    <row r="313" spans="1:46" x14ac:dyDescent="0.3">
      <c r="A313">
        <v>312</v>
      </c>
      <c r="B313" s="1">
        <v>45909.57671296296</v>
      </c>
      <c r="C313" s="1">
        <v>45909.585625</v>
      </c>
      <c r="D313" s="39" t="s">
        <v>3528</v>
      </c>
      <c r="E313" s="39" t="s">
        <v>3529</v>
      </c>
      <c r="F313">
        <v>5</v>
      </c>
      <c r="I313" s="39" t="s">
        <v>3530</v>
      </c>
      <c r="L313">
        <v>8</v>
      </c>
      <c r="O313">
        <v>13</v>
      </c>
      <c r="R313" s="39" t="s">
        <v>44584</v>
      </c>
      <c r="S313">
        <v>1</v>
      </c>
      <c r="U313" s="39" t="s">
        <v>44585</v>
      </c>
      <c r="V313">
        <v>0</v>
      </c>
      <c r="X313" s="39" t="s">
        <v>42876</v>
      </c>
      <c r="Y313">
        <v>1</v>
      </c>
      <c r="AA313" s="39" t="s">
        <v>44586</v>
      </c>
      <c r="AB313">
        <v>1</v>
      </c>
      <c r="AD313" s="39" t="s">
        <v>44587</v>
      </c>
      <c r="AE313">
        <v>1</v>
      </c>
      <c r="AG313" s="39" t="s">
        <v>44679</v>
      </c>
      <c r="AH313">
        <v>0</v>
      </c>
      <c r="AJ313" s="39" t="s">
        <v>44589</v>
      </c>
      <c r="AK313">
        <v>0</v>
      </c>
      <c r="AM313" s="39" t="s">
        <v>44590</v>
      </c>
      <c r="AN313">
        <v>1</v>
      </c>
      <c r="AP313" s="39" t="s">
        <v>44597</v>
      </c>
      <c r="AQ313">
        <v>0</v>
      </c>
      <c r="AS313" s="39" t="s">
        <v>44644</v>
      </c>
      <c r="AT313">
        <v>0</v>
      </c>
    </row>
    <row r="314" spans="1:46" x14ac:dyDescent="0.3">
      <c r="A314">
        <v>313</v>
      </c>
      <c r="B314" s="1">
        <v>45909.580347222225</v>
      </c>
      <c r="C314" s="1">
        <v>45909.585740740738</v>
      </c>
      <c r="D314" s="39" t="s">
        <v>3698</v>
      </c>
      <c r="E314" s="39" t="s">
        <v>3699</v>
      </c>
      <c r="F314">
        <v>4</v>
      </c>
      <c r="I314" s="39" t="s">
        <v>3699</v>
      </c>
      <c r="L314">
        <v>8</v>
      </c>
      <c r="O314">
        <v>1</v>
      </c>
      <c r="R314" s="39" t="s">
        <v>44584</v>
      </c>
      <c r="S314">
        <v>1</v>
      </c>
      <c r="U314" s="39" t="s">
        <v>44585</v>
      </c>
      <c r="V314">
        <v>0</v>
      </c>
      <c r="X314" s="39" t="s">
        <v>42876</v>
      </c>
      <c r="Y314">
        <v>1</v>
      </c>
      <c r="AA314" s="39" t="s">
        <v>44586</v>
      </c>
      <c r="AB314">
        <v>1</v>
      </c>
      <c r="AD314" s="39" t="s">
        <v>44661</v>
      </c>
      <c r="AE314">
        <v>0</v>
      </c>
      <c r="AG314" s="39" t="s">
        <v>44612</v>
      </c>
      <c r="AH314">
        <v>0</v>
      </c>
      <c r="AJ314" s="39" t="s">
        <v>44589</v>
      </c>
      <c r="AK314">
        <v>0</v>
      </c>
      <c r="AM314" s="39" t="s">
        <v>44590</v>
      </c>
      <c r="AN314">
        <v>1</v>
      </c>
      <c r="AP314" s="39" t="s">
        <v>44597</v>
      </c>
      <c r="AQ314">
        <v>0</v>
      </c>
      <c r="AS314" s="39" t="s">
        <v>44628</v>
      </c>
      <c r="AT314">
        <v>0</v>
      </c>
    </row>
    <row r="315" spans="1:46" x14ac:dyDescent="0.3">
      <c r="A315">
        <v>314</v>
      </c>
      <c r="B315" s="1">
        <v>45909.581412037034</v>
      </c>
      <c r="C315" s="1">
        <v>45909.585856481484</v>
      </c>
      <c r="D315" s="39" t="s">
        <v>33828</v>
      </c>
      <c r="E315" s="39" t="s">
        <v>36151</v>
      </c>
      <c r="F315">
        <v>7</v>
      </c>
      <c r="I315" s="39" t="s">
        <v>36151</v>
      </c>
      <c r="L315">
        <v>14</v>
      </c>
      <c r="O315">
        <v>18</v>
      </c>
      <c r="R315" s="39" t="s">
        <v>44584</v>
      </c>
      <c r="S315">
        <v>1</v>
      </c>
      <c r="U315" s="39" t="s">
        <v>44585</v>
      </c>
      <c r="V315">
        <v>0</v>
      </c>
      <c r="X315" s="39" t="s">
        <v>42876</v>
      </c>
      <c r="Y315">
        <v>1</v>
      </c>
      <c r="AA315" s="39" t="s">
        <v>44586</v>
      </c>
      <c r="AB315">
        <v>1</v>
      </c>
      <c r="AD315" s="39" t="s">
        <v>44587</v>
      </c>
      <c r="AE315">
        <v>1</v>
      </c>
      <c r="AG315" s="39" t="s">
        <v>44663</v>
      </c>
      <c r="AH315">
        <v>1</v>
      </c>
      <c r="AJ315" s="39" t="s">
        <v>44589</v>
      </c>
      <c r="AK315">
        <v>0</v>
      </c>
      <c r="AM315" s="39" t="s">
        <v>44590</v>
      </c>
      <c r="AN315">
        <v>1</v>
      </c>
      <c r="AP315" s="39" t="s">
        <v>44595</v>
      </c>
      <c r="AQ315">
        <v>0</v>
      </c>
      <c r="AS315" s="39" t="s">
        <v>44592</v>
      </c>
      <c r="AT315">
        <v>1</v>
      </c>
    </row>
    <row r="316" spans="1:46" x14ac:dyDescent="0.3">
      <c r="A316">
        <v>315</v>
      </c>
      <c r="B316" s="1">
        <v>45909.584074074075</v>
      </c>
      <c r="C316" s="1">
        <v>45909.586886574078</v>
      </c>
      <c r="D316" s="39" t="s">
        <v>3782</v>
      </c>
      <c r="E316" s="39" t="s">
        <v>3783</v>
      </c>
      <c r="F316">
        <v>6</v>
      </c>
      <c r="I316" s="39" t="s">
        <v>34033</v>
      </c>
      <c r="L316">
        <v>8</v>
      </c>
      <c r="O316">
        <v>38</v>
      </c>
      <c r="R316" s="39" t="s">
        <v>44584</v>
      </c>
      <c r="S316">
        <v>1</v>
      </c>
      <c r="U316" s="39" t="s">
        <v>44600</v>
      </c>
      <c r="V316">
        <v>0</v>
      </c>
      <c r="X316" s="39" t="s">
        <v>42876</v>
      </c>
      <c r="Y316">
        <v>1</v>
      </c>
      <c r="AA316" s="39" t="s">
        <v>44586</v>
      </c>
      <c r="AB316">
        <v>1</v>
      </c>
      <c r="AD316" s="39" t="s">
        <v>44587</v>
      </c>
      <c r="AE316">
        <v>1</v>
      </c>
      <c r="AG316" s="39" t="s">
        <v>44663</v>
      </c>
      <c r="AH316">
        <v>1</v>
      </c>
      <c r="AJ316" s="39" t="s">
        <v>44589</v>
      </c>
      <c r="AK316">
        <v>0</v>
      </c>
      <c r="AM316" s="39" t="s">
        <v>44590</v>
      </c>
      <c r="AN316">
        <v>1</v>
      </c>
      <c r="AP316" s="39" t="s">
        <v>44672</v>
      </c>
      <c r="AQ316">
        <v>0</v>
      </c>
      <c r="AS316" s="39" t="s">
        <v>44628</v>
      </c>
      <c r="AT316">
        <v>0</v>
      </c>
    </row>
    <row r="317" spans="1:46" x14ac:dyDescent="0.3">
      <c r="A317">
        <v>316</v>
      </c>
      <c r="B317" s="1">
        <v>45909.58421296296</v>
      </c>
      <c r="C317" s="1">
        <v>45909.587152777778</v>
      </c>
      <c r="D317" s="39" t="s">
        <v>3441</v>
      </c>
      <c r="E317" s="39" t="s">
        <v>3442</v>
      </c>
      <c r="F317">
        <v>6</v>
      </c>
      <c r="I317" s="39" t="s">
        <v>12063</v>
      </c>
      <c r="L317">
        <v>8</v>
      </c>
      <c r="O317">
        <v>4</v>
      </c>
      <c r="R317" s="39" t="s">
        <v>44584</v>
      </c>
      <c r="S317">
        <v>1</v>
      </c>
      <c r="U317" s="39" t="s">
        <v>44585</v>
      </c>
      <c r="V317">
        <v>0</v>
      </c>
      <c r="X317" s="39" t="s">
        <v>42876</v>
      </c>
      <c r="Y317">
        <v>1</v>
      </c>
      <c r="AA317" s="39" t="s">
        <v>44586</v>
      </c>
      <c r="AB317">
        <v>1</v>
      </c>
      <c r="AD317" s="39" t="s">
        <v>44587</v>
      </c>
      <c r="AE317">
        <v>1</v>
      </c>
      <c r="AG317" s="39" t="s">
        <v>44612</v>
      </c>
      <c r="AH317">
        <v>0</v>
      </c>
      <c r="AJ317" s="39" t="s">
        <v>44589</v>
      </c>
      <c r="AK317">
        <v>0</v>
      </c>
      <c r="AM317" s="39" t="s">
        <v>44590</v>
      </c>
      <c r="AN317">
        <v>1</v>
      </c>
      <c r="AP317" s="39" t="s">
        <v>44597</v>
      </c>
      <c r="AQ317">
        <v>0</v>
      </c>
      <c r="AS317" s="39" t="s">
        <v>44592</v>
      </c>
      <c r="AT317">
        <v>1</v>
      </c>
    </row>
    <row r="318" spans="1:46" x14ac:dyDescent="0.3">
      <c r="A318">
        <v>317</v>
      </c>
      <c r="B318" s="1">
        <v>45909.578101851854</v>
      </c>
      <c r="C318" s="1">
        <v>45909.587199074071</v>
      </c>
      <c r="D318" s="39" t="s">
        <v>3792</v>
      </c>
      <c r="E318" s="39" t="s">
        <v>3793</v>
      </c>
      <c r="F318">
        <v>5</v>
      </c>
      <c r="I318" s="39" t="s">
        <v>3793</v>
      </c>
      <c r="L318">
        <v>8</v>
      </c>
      <c r="O318">
        <v>17</v>
      </c>
      <c r="R318" s="39" t="s">
        <v>44584</v>
      </c>
      <c r="S318">
        <v>1</v>
      </c>
      <c r="U318" s="39" t="s">
        <v>44585</v>
      </c>
      <c r="V318">
        <v>0</v>
      </c>
      <c r="X318" s="39" t="s">
        <v>42876</v>
      </c>
      <c r="Y318">
        <v>1</v>
      </c>
      <c r="AA318" s="39" t="s">
        <v>44586</v>
      </c>
      <c r="AB318">
        <v>1</v>
      </c>
      <c r="AD318" s="39" t="s">
        <v>44587</v>
      </c>
      <c r="AE318">
        <v>1</v>
      </c>
      <c r="AG318" s="39" t="s">
        <v>44612</v>
      </c>
      <c r="AH318">
        <v>0</v>
      </c>
      <c r="AJ318" s="39" t="s">
        <v>44589</v>
      </c>
      <c r="AK318">
        <v>0</v>
      </c>
      <c r="AM318" s="39" t="s">
        <v>44590</v>
      </c>
      <c r="AN318">
        <v>1</v>
      </c>
      <c r="AP318" s="39" t="s">
        <v>44597</v>
      </c>
      <c r="AQ318">
        <v>0</v>
      </c>
      <c r="AS318" s="39" t="s">
        <v>44628</v>
      </c>
      <c r="AT318">
        <v>0</v>
      </c>
    </row>
    <row r="319" spans="1:46" x14ac:dyDescent="0.3">
      <c r="A319">
        <v>318</v>
      </c>
      <c r="B319" s="1">
        <v>45909.581099537034</v>
      </c>
      <c r="C319" s="1">
        <v>45909.587430555555</v>
      </c>
      <c r="D319" s="39" t="s">
        <v>33831</v>
      </c>
      <c r="E319" s="39" t="s">
        <v>33903</v>
      </c>
      <c r="F319">
        <v>7</v>
      </c>
      <c r="I319" s="39" t="s">
        <v>33903</v>
      </c>
      <c r="L319">
        <v>14</v>
      </c>
      <c r="O319">
        <v>19</v>
      </c>
      <c r="R319" s="39" t="s">
        <v>44624</v>
      </c>
      <c r="S319">
        <v>0</v>
      </c>
      <c r="U319" s="39" t="s">
        <v>44585</v>
      </c>
      <c r="V319">
        <v>0</v>
      </c>
      <c r="X319" s="39" t="s">
        <v>42876</v>
      </c>
      <c r="Y319">
        <v>1</v>
      </c>
      <c r="AA319" s="39" t="s">
        <v>44586</v>
      </c>
      <c r="AB319">
        <v>1</v>
      </c>
      <c r="AD319" s="39" t="s">
        <v>44587</v>
      </c>
      <c r="AE319">
        <v>1</v>
      </c>
      <c r="AG319" s="39" t="s">
        <v>44588</v>
      </c>
      <c r="AH319">
        <v>1</v>
      </c>
      <c r="AJ319" s="39" t="s">
        <v>44620</v>
      </c>
      <c r="AK319">
        <v>1</v>
      </c>
      <c r="AM319" s="39" t="s">
        <v>44590</v>
      </c>
      <c r="AN319">
        <v>1</v>
      </c>
      <c r="AP319" s="39" t="s">
        <v>44591</v>
      </c>
      <c r="AQ319">
        <v>0</v>
      </c>
      <c r="AS319" s="39" t="s">
        <v>44592</v>
      </c>
      <c r="AT319">
        <v>1</v>
      </c>
    </row>
    <row r="320" spans="1:46" x14ac:dyDescent="0.3">
      <c r="A320">
        <v>319</v>
      </c>
      <c r="B320" s="1">
        <v>45909.581041666665</v>
      </c>
      <c r="C320" s="1">
        <v>45909.587569444448</v>
      </c>
      <c r="D320" s="39" t="s">
        <v>33891</v>
      </c>
      <c r="E320" s="39" t="s">
        <v>33955</v>
      </c>
      <c r="F320">
        <v>6</v>
      </c>
      <c r="I320" s="39" t="s">
        <v>33956</v>
      </c>
      <c r="L320">
        <v>14</v>
      </c>
      <c r="O320">
        <v>37</v>
      </c>
      <c r="R320" s="39" t="s">
        <v>44584</v>
      </c>
      <c r="S320">
        <v>1</v>
      </c>
      <c r="U320" s="39" t="s">
        <v>44652</v>
      </c>
      <c r="V320">
        <v>0</v>
      </c>
      <c r="X320" s="39" t="s">
        <v>42876</v>
      </c>
      <c r="Y320">
        <v>1</v>
      </c>
      <c r="AA320" s="39" t="s">
        <v>44586</v>
      </c>
      <c r="AB320">
        <v>1</v>
      </c>
      <c r="AD320" s="39" t="s">
        <v>44587</v>
      </c>
      <c r="AE320">
        <v>1</v>
      </c>
      <c r="AG320" s="39" t="s">
        <v>44612</v>
      </c>
      <c r="AH320">
        <v>0</v>
      </c>
      <c r="AJ320" s="39" t="s">
        <v>44589</v>
      </c>
      <c r="AK320">
        <v>0</v>
      </c>
      <c r="AM320" s="39" t="s">
        <v>44590</v>
      </c>
      <c r="AN320">
        <v>1</v>
      </c>
      <c r="AP320" s="39" t="s">
        <v>44621</v>
      </c>
      <c r="AQ320">
        <v>0</v>
      </c>
      <c r="AS320" s="39" t="s">
        <v>44592</v>
      </c>
      <c r="AT320">
        <v>1</v>
      </c>
    </row>
    <row r="321" spans="1:46" x14ac:dyDescent="0.3">
      <c r="A321">
        <v>320</v>
      </c>
      <c r="B321" s="1">
        <v>45909.581770833334</v>
      </c>
      <c r="C321" s="1">
        <v>45909.587627314817</v>
      </c>
      <c r="D321" s="39" t="s">
        <v>32048</v>
      </c>
      <c r="E321" s="39" t="s">
        <v>32049</v>
      </c>
      <c r="F321">
        <v>5</v>
      </c>
      <c r="I321" s="39" t="s">
        <v>32049</v>
      </c>
      <c r="L321">
        <v>14</v>
      </c>
      <c r="O321">
        <v>3</v>
      </c>
      <c r="R321" s="39" t="s">
        <v>44584</v>
      </c>
      <c r="S321">
        <v>1</v>
      </c>
      <c r="U321" s="39" t="s">
        <v>44585</v>
      </c>
      <c r="V321">
        <v>0</v>
      </c>
      <c r="X321" s="39" t="s">
        <v>42876</v>
      </c>
      <c r="Y321">
        <v>1</v>
      </c>
      <c r="AA321" s="39" t="s">
        <v>44586</v>
      </c>
      <c r="AB321">
        <v>1</v>
      </c>
      <c r="AD321" s="39" t="s">
        <v>44601</v>
      </c>
      <c r="AE321">
        <v>0</v>
      </c>
      <c r="AG321" s="39" t="s">
        <v>44588</v>
      </c>
      <c r="AH321">
        <v>1</v>
      </c>
      <c r="AJ321" s="39" t="s">
        <v>44589</v>
      </c>
      <c r="AK321">
        <v>0</v>
      </c>
      <c r="AM321" s="39" t="s">
        <v>44590</v>
      </c>
      <c r="AN321">
        <v>1</v>
      </c>
      <c r="AP321" s="39" t="s">
        <v>44591</v>
      </c>
      <c r="AQ321">
        <v>0</v>
      </c>
      <c r="AS321" s="39" t="s">
        <v>44614</v>
      </c>
      <c r="AT321">
        <v>0</v>
      </c>
    </row>
    <row r="322" spans="1:46" x14ac:dyDescent="0.3">
      <c r="A322">
        <v>321</v>
      </c>
      <c r="B322" s="1">
        <v>45909.583807870367</v>
      </c>
      <c r="C322" s="1">
        <v>45909.587650462963</v>
      </c>
      <c r="D322" s="39" t="s">
        <v>33781</v>
      </c>
      <c r="E322" s="39" t="s">
        <v>36139</v>
      </c>
      <c r="F322">
        <v>4</v>
      </c>
      <c r="I322" s="39" t="s">
        <v>44833</v>
      </c>
      <c r="L322">
        <v>14</v>
      </c>
      <c r="O322">
        <v>5</v>
      </c>
      <c r="R322" s="39" t="s">
        <v>44584</v>
      </c>
      <c r="S322">
        <v>1</v>
      </c>
      <c r="U322" s="39" t="s">
        <v>44585</v>
      </c>
      <c r="V322">
        <v>0</v>
      </c>
      <c r="X322" s="39" t="s">
        <v>42876</v>
      </c>
      <c r="Y322">
        <v>1</v>
      </c>
      <c r="AA322" s="39" t="s">
        <v>44586</v>
      </c>
      <c r="AB322">
        <v>1</v>
      </c>
      <c r="AD322" s="39" t="s">
        <v>44601</v>
      </c>
      <c r="AE322">
        <v>0</v>
      </c>
      <c r="AG322" s="39" t="s">
        <v>44588</v>
      </c>
      <c r="AH322">
        <v>1</v>
      </c>
      <c r="AJ322" s="39" t="s">
        <v>44589</v>
      </c>
      <c r="AK322">
        <v>0</v>
      </c>
      <c r="AM322" s="39" t="s">
        <v>44642</v>
      </c>
      <c r="AN322">
        <v>0</v>
      </c>
      <c r="AP322" s="39" t="s">
        <v>44672</v>
      </c>
      <c r="AQ322">
        <v>0</v>
      </c>
      <c r="AS322" s="39" t="s">
        <v>44614</v>
      </c>
      <c r="AT322">
        <v>0</v>
      </c>
    </row>
    <row r="323" spans="1:46" x14ac:dyDescent="0.3">
      <c r="A323">
        <v>322</v>
      </c>
      <c r="B323" s="1">
        <v>45909.580960648149</v>
      </c>
      <c r="C323" s="1">
        <v>45909.587673611109</v>
      </c>
      <c r="D323" s="39" t="s">
        <v>33880</v>
      </c>
      <c r="E323" s="39" t="s">
        <v>42519</v>
      </c>
      <c r="F323">
        <v>7</v>
      </c>
      <c r="I323" s="39" t="s">
        <v>42520</v>
      </c>
      <c r="L323">
        <v>14</v>
      </c>
      <c r="O323">
        <v>33</v>
      </c>
      <c r="R323" s="39" t="s">
        <v>44584</v>
      </c>
      <c r="S323">
        <v>1</v>
      </c>
      <c r="U323" s="39" t="s">
        <v>44585</v>
      </c>
      <c r="V323">
        <v>0</v>
      </c>
      <c r="X323" s="39" t="s">
        <v>42876</v>
      </c>
      <c r="Y323">
        <v>1</v>
      </c>
      <c r="AA323" s="39" t="s">
        <v>44586</v>
      </c>
      <c r="AB323">
        <v>1</v>
      </c>
      <c r="AD323" s="39" t="s">
        <v>44587</v>
      </c>
      <c r="AE323">
        <v>1</v>
      </c>
      <c r="AG323" s="39" t="s">
        <v>44663</v>
      </c>
      <c r="AH323">
        <v>1</v>
      </c>
      <c r="AJ323" s="39" t="s">
        <v>44589</v>
      </c>
      <c r="AK323">
        <v>0</v>
      </c>
      <c r="AM323" s="39" t="s">
        <v>44590</v>
      </c>
      <c r="AN323">
        <v>1</v>
      </c>
      <c r="AP323" s="39" t="s">
        <v>44597</v>
      </c>
      <c r="AQ323">
        <v>0</v>
      </c>
      <c r="AS323" s="39" t="s">
        <v>44592</v>
      </c>
      <c r="AT323">
        <v>1</v>
      </c>
    </row>
    <row r="324" spans="1:46" x14ac:dyDescent="0.3">
      <c r="A324">
        <v>323</v>
      </c>
      <c r="B324" s="1">
        <v>45909.582326388889</v>
      </c>
      <c r="C324" s="1">
        <v>45909.588206018518</v>
      </c>
      <c r="D324" s="39" t="s">
        <v>3688</v>
      </c>
      <c r="E324" s="39" t="s">
        <v>3689</v>
      </c>
      <c r="F324">
        <v>7</v>
      </c>
      <c r="I324" s="39" t="s">
        <v>3689</v>
      </c>
      <c r="L324">
        <v>8</v>
      </c>
      <c r="O324">
        <v>20</v>
      </c>
      <c r="R324" s="39" t="s">
        <v>44584</v>
      </c>
      <c r="S324">
        <v>1</v>
      </c>
      <c r="U324" s="39" t="s">
        <v>44674</v>
      </c>
      <c r="V324">
        <v>1</v>
      </c>
      <c r="X324" s="39" t="s">
        <v>42876</v>
      </c>
      <c r="Y324">
        <v>1</v>
      </c>
      <c r="AA324" s="39" t="s">
        <v>44586</v>
      </c>
      <c r="AB324">
        <v>1</v>
      </c>
      <c r="AD324" s="39" t="s">
        <v>44587</v>
      </c>
      <c r="AE324">
        <v>1</v>
      </c>
      <c r="AG324" s="39" t="s">
        <v>44588</v>
      </c>
      <c r="AH324">
        <v>1</v>
      </c>
      <c r="AJ324" s="39" t="s">
        <v>44589</v>
      </c>
      <c r="AK324">
        <v>0</v>
      </c>
      <c r="AM324" s="39" t="s">
        <v>44590</v>
      </c>
      <c r="AN324">
        <v>1</v>
      </c>
      <c r="AP324" s="39" t="s">
        <v>44595</v>
      </c>
      <c r="AQ324">
        <v>0</v>
      </c>
      <c r="AS324" s="39" t="s">
        <v>44604</v>
      </c>
      <c r="AT324">
        <v>0</v>
      </c>
    </row>
    <row r="325" spans="1:46" x14ac:dyDescent="0.3">
      <c r="A325">
        <v>324</v>
      </c>
      <c r="B325" s="1">
        <v>45909.585300925923</v>
      </c>
      <c r="C325" s="1">
        <v>45909.588321759256</v>
      </c>
      <c r="D325" s="39" t="s">
        <v>3612</v>
      </c>
      <c r="E325" s="39" t="s">
        <v>3613</v>
      </c>
      <c r="F325">
        <v>6</v>
      </c>
      <c r="I325" s="39" t="s">
        <v>41883</v>
      </c>
      <c r="L325">
        <v>8</v>
      </c>
      <c r="O325">
        <v>40</v>
      </c>
      <c r="R325" s="39" t="s">
        <v>44584</v>
      </c>
      <c r="S325">
        <v>1</v>
      </c>
      <c r="U325" s="39" t="s">
        <v>44585</v>
      </c>
      <c r="V325">
        <v>0</v>
      </c>
      <c r="X325" s="39" t="s">
        <v>42876</v>
      </c>
      <c r="Y325">
        <v>1</v>
      </c>
      <c r="AA325" s="39" t="s">
        <v>44586</v>
      </c>
      <c r="AB325">
        <v>1</v>
      </c>
      <c r="AD325" s="39" t="s">
        <v>44587</v>
      </c>
      <c r="AE325">
        <v>1</v>
      </c>
      <c r="AG325" s="39" t="s">
        <v>44588</v>
      </c>
      <c r="AH325">
        <v>1</v>
      </c>
      <c r="AJ325" s="39" t="s">
        <v>44589</v>
      </c>
      <c r="AK325">
        <v>0</v>
      </c>
      <c r="AM325" s="39" t="s">
        <v>44590</v>
      </c>
      <c r="AN325">
        <v>1</v>
      </c>
      <c r="AP325" s="39" t="s">
        <v>44646</v>
      </c>
      <c r="AQ325">
        <v>0</v>
      </c>
      <c r="AS325" s="39" t="s">
        <v>44604</v>
      </c>
      <c r="AT325">
        <v>0</v>
      </c>
    </row>
    <row r="326" spans="1:46" x14ac:dyDescent="0.3">
      <c r="A326">
        <v>325</v>
      </c>
      <c r="B326" s="1">
        <v>45909.585509259261</v>
      </c>
      <c r="C326" s="1">
        <v>45909.588530092595</v>
      </c>
      <c r="D326" s="39" t="s">
        <v>3464</v>
      </c>
      <c r="E326" s="39" t="s">
        <v>3465</v>
      </c>
      <c r="F326">
        <v>5</v>
      </c>
      <c r="I326" s="39" t="s">
        <v>3465</v>
      </c>
      <c r="L326">
        <v>8</v>
      </c>
      <c r="O326">
        <v>32</v>
      </c>
      <c r="R326" s="39" t="s">
        <v>44584</v>
      </c>
      <c r="S326">
        <v>1</v>
      </c>
      <c r="U326" s="39" t="s">
        <v>44585</v>
      </c>
      <c r="V326">
        <v>0</v>
      </c>
      <c r="X326" s="39" t="s">
        <v>42876</v>
      </c>
      <c r="Y326">
        <v>1</v>
      </c>
      <c r="AA326" s="39" t="s">
        <v>44586</v>
      </c>
      <c r="AB326">
        <v>1</v>
      </c>
      <c r="AD326" s="39" t="s">
        <v>44587</v>
      </c>
      <c r="AE326">
        <v>1</v>
      </c>
      <c r="AG326" s="39" t="s">
        <v>44596</v>
      </c>
      <c r="AH326">
        <v>0</v>
      </c>
      <c r="AJ326" s="39" t="s">
        <v>44589</v>
      </c>
      <c r="AK326">
        <v>0</v>
      </c>
      <c r="AM326" s="39" t="s">
        <v>44590</v>
      </c>
      <c r="AN326">
        <v>1</v>
      </c>
      <c r="AP326" s="39" t="s">
        <v>44597</v>
      </c>
      <c r="AQ326">
        <v>0</v>
      </c>
      <c r="AS326" s="39" t="s">
        <v>44644</v>
      </c>
      <c r="AT326">
        <v>0</v>
      </c>
    </row>
    <row r="327" spans="1:46" x14ac:dyDescent="0.3">
      <c r="A327">
        <v>326</v>
      </c>
      <c r="B327" s="1">
        <v>45909.576354166667</v>
      </c>
      <c r="C327" s="1">
        <v>45909.58866898148</v>
      </c>
      <c r="D327" s="39" t="s">
        <v>3575</v>
      </c>
      <c r="E327" s="39" t="s">
        <v>3576</v>
      </c>
      <c r="F327">
        <v>8</v>
      </c>
      <c r="I327" s="39" t="s">
        <v>42496</v>
      </c>
      <c r="L327">
        <v>8</v>
      </c>
      <c r="O327">
        <v>33</v>
      </c>
      <c r="R327" s="39" t="s">
        <v>44584</v>
      </c>
      <c r="S327">
        <v>1</v>
      </c>
      <c r="U327" s="39" t="s">
        <v>44834</v>
      </c>
      <c r="V327">
        <v>0</v>
      </c>
      <c r="X327" s="39" t="s">
        <v>42876</v>
      </c>
      <c r="Y327">
        <v>1</v>
      </c>
      <c r="AA327" s="39" t="s">
        <v>44586</v>
      </c>
      <c r="AB327">
        <v>1</v>
      </c>
      <c r="AD327" s="39" t="s">
        <v>44587</v>
      </c>
      <c r="AE327">
        <v>1</v>
      </c>
      <c r="AG327" s="39" t="s">
        <v>44588</v>
      </c>
      <c r="AH327">
        <v>1</v>
      </c>
      <c r="AJ327" s="39" t="s">
        <v>44589</v>
      </c>
      <c r="AK327">
        <v>0</v>
      </c>
      <c r="AM327" s="39" t="s">
        <v>44590</v>
      </c>
      <c r="AN327">
        <v>1</v>
      </c>
      <c r="AP327" s="39" t="s">
        <v>44835</v>
      </c>
      <c r="AQ327">
        <v>1</v>
      </c>
      <c r="AS327" s="39" t="s">
        <v>44592</v>
      </c>
      <c r="AT327">
        <v>1</v>
      </c>
    </row>
    <row r="328" spans="1:46" x14ac:dyDescent="0.3">
      <c r="A328">
        <v>327</v>
      </c>
      <c r="B328" s="1">
        <v>45909.582499999997</v>
      </c>
      <c r="C328" s="1">
        <v>45909.588726851849</v>
      </c>
      <c r="D328" s="39" t="s">
        <v>33802</v>
      </c>
      <c r="E328" s="39" t="s">
        <v>33913</v>
      </c>
      <c r="F328">
        <v>8</v>
      </c>
      <c r="I328" s="39" t="s">
        <v>33914</v>
      </c>
      <c r="L328">
        <v>14</v>
      </c>
      <c r="O328">
        <v>11</v>
      </c>
      <c r="R328" s="39" t="s">
        <v>44584</v>
      </c>
      <c r="S328">
        <v>1</v>
      </c>
      <c r="U328" s="39" t="s">
        <v>44585</v>
      </c>
      <c r="V328">
        <v>0</v>
      </c>
      <c r="X328" s="39" t="s">
        <v>42876</v>
      </c>
      <c r="Y328">
        <v>1</v>
      </c>
      <c r="AA328" s="39" t="s">
        <v>44586</v>
      </c>
      <c r="AB328">
        <v>1</v>
      </c>
      <c r="AD328" s="39" t="s">
        <v>44587</v>
      </c>
      <c r="AE328">
        <v>1</v>
      </c>
      <c r="AG328" s="39" t="s">
        <v>44663</v>
      </c>
      <c r="AH328">
        <v>1</v>
      </c>
      <c r="AJ328" s="39" t="s">
        <v>44620</v>
      </c>
      <c r="AK328">
        <v>1</v>
      </c>
      <c r="AM328" s="39" t="s">
        <v>44590</v>
      </c>
      <c r="AN328">
        <v>1</v>
      </c>
      <c r="AP328" s="39" t="s">
        <v>44591</v>
      </c>
      <c r="AQ328">
        <v>0</v>
      </c>
      <c r="AS328" s="39" t="s">
        <v>44592</v>
      </c>
      <c r="AT328">
        <v>1</v>
      </c>
    </row>
    <row r="329" spans="1:46" x14ac:dyDescent="0.3">
      <c r="A329">
        <v>328</v>
      </c>
      <c r="B329" s="1">
        <v>45909.581006944441</v>
      </c>
      <c r="C329" s="1">
        <v>45909.588831018518</v>
      </c>
      <c r="D329" s="39" t="s">
        <v>32138</v>
      </c>
      <c r="E329" s="39" t="s">
        <v>32139</v>
      </c>
      <c r="F329">
        <v>7</v>
      </c>
      <c r="I329" s="39" t="s">
        <v>32140</v>
      </c>
      <c r="L329">
        <v>14</v>
      </c>
      <c r="O329">
        <v>26</v>
      </c>
      <c r="R329" s="39" t="s">
        <v>44584</v>
      </c>
      <c r="S329">
        <v>1</v>
      </c>
      <c r="U329" s="39" t="s">
        <v>44585</v>
      </c>
      <c r="V329">
        <v>0</v>
      </c>
      <c r="X329" s="39" t="s">
        <v>42876</v>
      </c>
      <c r="Y329">
        <v>1</v>
      </c>
      <c r="AA329" s="39" t="s">
        <v>44586</v>
      </c>
      <c r="AB329">
        <v>1</v>
      </c>
      <c r="AD329" s="39" t="s">
        <v>44587</v>
      </c>
      <c r="AE329">
        <v>1</v>
      </c>
      <c r="AG329" s="39" t="s">
        <v>44588</v>
      </c>
      <c r="AH329">
        <v>1</v>
      </c>
      <c r="AJ329" s="39" t="s">
        <v>44589</v>
      </c>
      <c r="AK329">
        <v>0</v>
      </c>
      <c r="AM329" s="39" t="s">
        <v>44590</v>
      </c>
      <c r="AN329">
        <v>1</v>
      </c>
      <c r="AP329" s="39" t="s">
        <v>44597</v>
      </c>
      <c r="AQ329">
        <v>0</v>
      </c>
      <c r="AS329" s="39" t="s">
        <v>44592</v>
      </c>
      <c r="AT329">
        <v>1</v>
      </c>
    </row>
    <row r="330" spans="1:46" x14ac:dyDescent="0.3">
      <c r="A330">
        <v>329</v>
      </c>
      <c r="B330" s="1">
        <v>45909.581342592595</v>
      </c>
      <c r="C330" s="1">
        <v>45909.588923611111</v>
      </c>
      <c r="D330" s="39" t="s">
        <v>33844</v>
      </c>
      <c r="E330" s="39" t="s">
        <v>36344</v>
      </c>
      <c r="F330">
        <v>7</v>
      </c>
      <c r="I330" s="39" t="s">
        <v>36344</v>
      </c>
      <c r="L330">
        <v>14</v>
      </c>
      <c r="O330">
        <v>23</v>
      </c>
      <c r="R330" s="39" t="s">
        <v>44584</v>
      </c>
      <c r="S330">
        <v>1</v>
      </c>
      <c r="U330" s="39" t="s">
        <v>44585</v>
      </c>
      <c r="V330">
        <v>0</v>
      </c>
      <c r="X330" s="39" t="s">
        <v>42876</v>
      </c>
      <c r="Y330">
        <v>1</v>
      </c>
      <c r="AA330" s="39" t="s">
        <v>44586</v>
      </c>
      <c r="AB330">
        <v>1</v>
      </c>
      <c r="AD330" s="39" t="s">
        <v>44587</v>
      </c>
      <c r="AE330">
        <v>1</v>
      </c>
      <c r="AG330" s="39" t="s">
        <v>44588</v>
      </c>
      <c r="AH330">
        <v>1</v>
      </c>
      <c r="AJ330" s="39" t="s">
        <v>44589</v>
      </c>
      <c r="AK330">
        <v>0</v>
      </c>
      <c r="AM330" s="39" t="s">
        <v>44590</v>
      </c>
      <c r="AN330">
        <v>1</v>
      </c>
      <c r="AP330" s="39" t="s">
        <v>44597</v>
      </c>
      <c r="AQ330">
        <v>0</v>
      </c>
      <c r="AS330" s="39" t="s">
        <v>44592</v>
      </c>
      <c r="AT330">
        <v>1</v>
      </c>
    </row>
    <row r="331" spans="1:46" x14ac:dyDescent="0.3">
      <c r="A331">
        <v>330</v>
      </c>
      <c r="B331" s="1">
        <v>45909.581446759257</v>
      </c>
      <c r="C331" s="1">
        <v>45909.589120370372</v>
      </c>
      <c r="D331" s="39" t="s">
        <v>4757</v>
      </c>
      <c r="E331" s="39" t="s">
        <v>4758</v>
      </c>
      <c r="F331">
        <v>7</v>
      </c>
      <c r="I331" s="39" t="s">
        <v>4758</v>
      </c>
      <c r="L331">
        <v>14</v>
      </c>
      <c r="O331">
        <v>28</v>
      </c>
      <c r="R331" s="39" t="s">
        <v>44584</v>
      </c>
      <c r="S331">
        <v>1</v>
      </c>
      <c r="U331" s="39" t="s">
        <v>44585</v>
      </c>
      <c r="V331">
        <v>0</v>
      </c>
      <c r="X331" s="39" t="s">
        <v>42876</v>
      </c>
      <c r="Y331">
        <v>1</v>
      </c>
      <c r="AA331" s="39" t="s">
        <v>44586</v>
      </c>
      <c r="AB331">
        <v>1</v>
      </c>
      <c r="AD331" s="39" t="s">
        <v>44587</v>
      </c>
      <c r="AE331">
        <v>1</v>
      </c>
      <c r="AG331" s="39" t="s">
        <v>44596</v>
      </c>
      <c r="AH331">
        <v>0</v>
      </c>
      <c r="AJ331" s="39" t="s">
        <v>44620</v>
      </c>
      <c r="AK331">
        <v>1</v>
      </c>
      <c r="AM331" s="39" t="s">
        <v>44590</v>
      </c>
      <c r="AN331">
        <v>1</v>
      </c>
      <c r="AP331" s="39" t="s">
        <v>44621</v>
      </c>
      <c r="AQ331">
        <v>0</v>
      </c>
      <c r="AS331" s="39" t="s">
        <v>44592</v>
      </c>
      <c r="AT331">
        <v>1</v>
      </c>
    </row>
    <row r="332" spans="1:46" x14ac:dyDescent="0.3">
      <c r="A332">
        <v>331</v>
      </c>
      <c r="B332" s="1">
        <v>45909.585474537038</v>
      </c>
      <c r="C332" s="1">
        <v>45909.589131944442</v>
      </c>
      <c r="D332" s="39" t="s">
        <v>3725</v>
      </c>
      <c r="E332" s="39" t="s">
        <v>3726</v>
      </c>
      <c r="F332">
        <v>5</v>
      </c>
      <c r="I332" s="39" t="s">
        <v>3726</v>
      </c>
      <c r="L332">
        <v>8</v>
      </c>
      <c r="O332">
        <v>2</v>
      </c>
      <c r="R332" s="39" t="s">
        <v>44584</v>
      </c>
      <c r="S332">
        <v>1</v>
      </c>
      <c r="U332" s="39" t="s">
        <v>44585</v>
      </c>
      <c r="V332">
        <v>0</v>
      </c>
      <c r="X332" s="39" t="s">
        <v>42876</v>
      </c>
      <c r="Y332">
        <v>1</v>
      </c>
      <c r="AA332" s="39" t="s">
        <v>44586</v>
      </c>
      <c r="AB332">
        <v>1</v>
      </c>
      <c r="AD332" s="39" t="s">
        <v>44587</v>
      </c>
      <c r="AE332">
        <v>1</v>
      </c>
      <c r="AG332" s="39" t="s">
        <v>44612</v>
      </c>
      <c r="AH332">
        <v>0</v>
      </c>
      <c r="AJ332" s="39" t="s">
        <v>44589</v>
      </c>
      <c r="AK332">
        <v>0</v>
      </c>
      <c r="AM332" s="39" t="s">
        <v>44590</v>
      </c>
      <c r="AN332">
        <v>1</v>
      </c>
      <c r="AP332" s="39" t="s">
        <v>44597</v>
      </c>
      <c r="AQ332">
        <v>0</v>
      </c>
      <c r="AS332" s="39" t="s">
        <v>44628</v>
      </c>
      <c r="AT332">
        <v>0</v>
      </c>
    </row>
    <row r="333" spans="1:46" x14ac:dyDescent="0.3">
      <c r="A333">
        <v>332</v>
      </c>
      <c r="B333" s="1">
        <v>45909.581111111111</v>
      </c>
      <c r="C333" s="1">
        <v>45909.589131944442</v>
      </c>
      <c r="D333" s="39" t="s">
        <v>4765</v>
      </c>
      <c r="E333" s="39" t="s">
        <v>4766</v>
      </c>
      <c r="F333">
        <v>7</v>
      </c>
      <c r="I333" s="39" t="s">
        <v>4767</v>
      </c>
      <c r="L333">
        <v>14</v>
      </c>
      <c r="O333">
        <v>9</v>
      </c>
      <c r="R333" s="39" t="s">
        <v>44584</v>
      </c>
      <c r="S333">
        <v>1</v>
      </c>
      <c r="U333" s="39" t="s">
        <v>44585</v>
      </c>
      <c r="V333">
        <v>0</v>
      </c>
      <c r="X333" s="39" t="s">
        <v>42876</v>
      </c>
      <c r="Y333">
        <v>1</v>
      </c>
      <c r="AA333" s="39" t="s">
        <v>44586</v>
      </c>
      <c r="AB333">
        <v>1</v>
      </c>
      <c r="AD333" s="39" t="s">
        <v>44587</v>
      </c>
      <c r="AE333">
        <v>1</v>
      </c>
      <c r="AG333" s="39" t="s">
        <v>44588</v>
      </c>
      <c r="AH333">
        <v>1</v>
      </c>
      <c r="AJ333" s="39" t="s">
        <v>44589</v>
      </c>
      <c r="AK333">
        <v>0</v>
      </c>
      <c r="AM333" s="39" t="s">
        <v>44590</v>
      </c>
      <c r="AN333">
        <v>1</v>
      </c>
      <c r="AP333" s="39" t="s">
        <v>44672</v>
      </c>
      <c r="AQ333">
        <v>0</v>
      </c>
      <c r="AS333" s="39" t="s">
        <v>44592</v>
      </c>
      <c r="AT333">
        <v>1</v>
      </c>
    </row>
    <row r="334" spans="1:46" x14ac:dyDescent="0.3">
      <c r="A334">
        <v>333</v>
      </c>
      <c r="B334" s="1">
        <v>45909.580914351849</v>
      </c>
      <c r="C334" s="1">
        <v>45909.589166666665</v>
      </c>
      <c r="D334" s="39" t="s">
        <v>33812</v>
      </c>
      <c r="E334" s="39" t="s">
        <v>34278</v>
      </c>
      <c r="F334">
        <v>6</v>
      </c>
      <c r="I334" s="39" t="s">
        <v>34279</v>
      </c>
      <c r="L334">
        <v>14</v>
      </c>
      <c r="O334">
        <v>14</v>
      </c>
      <c r="R334" s="39" t="s">
        <v>44714</v>
      </c>
      <c r="S334">
        <v>0</v>
      </c>
      <c r="U334" s="39" t="s">
        <v>44585</v>
      </c>
      <c r="V334">
        <v>0</v>
      </c>
      <c r="X334" s="39" t="s">
        <v>42876</v>
      </c>
      <c r="Y334">
        <v>1</v>
      </c>
      <c r="AA334" s="39" t="s">
        <v>44586</v>
      </c>
      <c r="AB334">
        <v>1</v>
      </c>
      <c r="AD334" s="39" t="s">
        <v>44587</v>
      </c>
      <c r="AE334">
        <v>1</v>
      </c>
      <c r="AG334" s="39" t="s">
        <v>44588</v>
      </c>
      <c r="AH334">
        <v>1</v>
      </c>
      <c r="AJ334" s="39" t="s">
        <v>44589</v>
      </c>
      <c r="AK334">
        <v>0</v>
      </c>
      <c r="AM334" s="39" t="s">
        <v>44590</v>
      </c>
      <c r="AN334">
        <v>1</v>
      </c>
      <c r="AP334" s="39" t="s">
        <v>44591</v>
      </c>
      <c r="AQ334">
        <v>0</v>
      </c>
      <c r="AS334" s="39" t="s">
        <v>44592</v>
      </c>
      <c r="AT334">
        <v>1</v>
      </c>
    </row>
    <row r="335" spans="1:46" x14ac:dyDescent="0.3">
      <c r="A335">
        <v>334</v>
      </c>
      <c r="B335" s="1">
        <v>45909.581064814818</v>
      </c>
      <c r="C335" s="1">
        <v>45909.589166666665</v>
      </c>
      <c r="D335" s="39" t="s">
        <v>33808</v>
      </c>
      <c r="E335" s="39" t="s">
        <v>35495</v>
      </c>
      <c r="F335">
        <v>7</v>
      </c>
      <c r="I335" s="39" t="s">
        <v>35496</v>
      </c>
      <c r="L335">
        <v>14</v>
      </c>
      <c r="O335">
        <v>13</v>
      </c>
      <c r="R335" s="39" t="s">
        <v>44584</v>
      </c>
      <c r="S335">
        <v>1</v>
      </c>
      <c r="U335" s="39" t="s">
        <v>44585</v>
      </c>
      <c r="V335">
        <v>0</v>
      </c>
      <c r="X335" s="39" t="s">
        <v>42876</v>
      </c>
      <c r="Y335">
        <v>1</v>
      </c>
      <c r="AA335" s="39" t="s">
        <v>44586</v>
      </c>
      <c r="AB335">
        <v>1</v>
      </c>
      <c r="AD335" s="39" t="s">
        <v>44587</v>
      </c>
      <c r="AE335">
        <v>1</v>
      </c>
      <c r="AG335" s="39" t="s">
        <v>44588</v>
      </c>
      <c r="AH335">
        <v>1</v>
      </c>
      <c r="AJ335" s="39" t="s">
        <v>44589</v>
      </c>
      <c r="AK335">
        <v>0</v>
      </c>
      <c r="AM335" s="39" t="s">
        <v>44590</v>
      </c>
      <c r="AN335">
        <v>1</v>
      </c>
      <c r="AP335" s="39" t="s">
        <v>44591</v>
      </c>
      <c r="AQ335">
        <v>0</v>
      </c>
      <c r="AS335" s="39" t="s">
        <v>44592</v>
      </c>
      <c r="AT335">
        <v>1</v>
      </c>
    </row>
    <row r="336" spans="1:46" x14ac:dyDescent="0.3">
      <c r="A336">
        <v>335</v>
      </c>
      <c r="B336" s="1">
        <v>45909.586689814816</v>
      </c>
      <c r="C336" s="1">
        <v>45909.589166666665</v>
      </c>
      <c r="D336" s="39" t="s">
        <v>33895</v>
      </c>
      <c r="E336" s="39" t="s">
        <v>36305</v>
      </c>
      <c r="F336">
        <v>7</v>
      </c>
      <c r="I336" s="39" t="s">
        <v>36305</v>
      </c>
      <c r="L336">
        <v>14</v>
      </c>
      <c r="O336">
        <v>38</v>
      </c>
      <c r="R336" s="39" t="s">
        <v>44584</v>
      </c>
      <c r="S336">
        <v>1</v>
      </c>
      <c r="U336" s="39" t="s">
        <v>44585</v>
      </c>
      <c r="V336">
        <v>0</v>
      </c>
      <c r="X336" s="39" t="s">
        <v>42876</v>
      </c>
      <c r="Y336">
        <v>1</v>
      </c>
      <c r="AA336" s="39" t="s">
        <v>44586</v>
      </c>
      <c r="AB336">
        <v>1</v>
      </c>
      <c r="AD336" s="39" t="s">
        <v>44587</v>
      </c>
      <c r="AE336">
        <v>1</v>
      </c>
      <c r="AG336" s="39" t="s">
        <v>44588</v>
      </c>
      <c r="AH336">
        <v>1</v>
      </c>
      <c r="AJ336" s="39" t="s">
        <v>44620</v>
      </c>
      <c r="AK336">
        <v>1</v>
      </c>
      <c r="AM336" s="39" t="s">
        <v>44590</v>
      </c>
      <c r="AN336">
        <v>1</v>
      </c>
      <c r="AP336" s="39" t="s">
        <v>44721</v>
      </c>
      <c r="AQ336">
        <v>0</v>
      </c>
      <c r="AS336" s="39" t="s">
        <v>44604</v>
      </c>
      <c r="AT336">
        <v>0</v>
      </c>
    </row>
    <row r="337" spans="1:46" x14ac:dyDescent="0.3">
      <c r="A337">
        <v>336</v>
      </c>
      <c r="B337" s="1">
        <v>45909.581875000003</v>
      </c>
      <c r="C337" s="1">
        <v>45909.589166666665</v>
      </c>
      <c r="D337" s="39" t="s">
        <v>33872</v>
      </c>
      <c r="E337" s="39" t="s">
        <v>36386</v>
      </c>
      <c r="F337">
        <v>7</v>
      </c>
      <c r="I337" s="39" t="s">
        <v>36386</v>
      </c>
      <c r="L337">
        <v>14</v>
      </c>
      <c r="O337">
        <v>31</v>
      </c>
      <c r="R337" s="39" t="s">
        <v>44584</v>
      </c>
      <c r="S337">
        <v>1</v>
      </c>
      <c r="U337" s="39" t="s">
        <v>44585</v>
      </c>
      <c r="V337">
        <v>0</v>
      </c>
      <c r="X337" s="39" t="s">
        <v>42876</v>
      </c>
      <c r="Y337">
        <v>1</v>
      </c>
      <c r="AA337" s="39" t="s">
        <v>44586</v>
      </c>
      <c r="AB337">
        <v>1</v>
      </c>
      <c r="AD337" s="39" t="s">
        <v>44587</v>
      </c>
      <c r="AE337">
        <v>1</v>
      </c>
      <c r="AG337" s="39" t="s">
        <v>44588</v>
      </c>
      <c r="AH337">
        <v>1</v>
      </c>
      <c r="AJ337" s="39" t="s">
        <v>44620</v>
      </c>
      <c r="AK337">
        <v>1</v>
      </c>
      <c r="AM337" s="39" t="s">
        <v>44590</v>
      </c>
      <c r="AN337">
        <v>1</v>
      </c>
      <c r="AP337" s="39" t="s">
        <v>44595</v>
      </c>
      <c r="AQ337">
        <v>0</v>
      </c>
      <c r="AS337" s="39" t="s">
        <v>44604</v>
      </c>
      <c r="AT337">
        <v>0</v>
      </c>
    </row>
    <row r="338" spans="1:46" x14ac:dyDescent="0.3">
      <c r="A338">
        <v>337</v>
      </c>
      <c r="B338" s="1">
        <v>45909.585497685184</v>
      </c>
      <c r="C338" s="1">
        <v>45909.589189814818</v>
      </c>
      <c r="D338" s="39" t="s">
        <v>3520</v>
      </c>
      <c r="E338" s="39" t="s">
        <v>3521</v>
      </c>
      <c r="F338">
        <v>5</v>
      </c>
      <c r="I338" s="39" t="s">
        <v>3521</v>
      </c>
      <c r="L338">
        <v>8</v>
      </c>
      <c r="O338">
        <v>6</v>
      </c>
      <c r="R338" s="39" t="s">
        <v>44584</v>
      </c>
      <c r="S338">
        <v>1</v>
      </c>
      <c r="U338" s="39" t="s">
        <v>44652</v>
      </c>
      <c r="V338">
        <v>0</v>
      </c>
      <c r="X338" s="39" t="s">
        <v>42876</v>
      </c>
      <c r="Y338">
        <v>1</v>
      </c>
      <c r="AA338" s="39" t="s">
        <v>44586</v>
      </c>
      <c r="AB338">
        <v>1</v>
      </c>
      <c r="AD338" s="39" t="s">
        <v>44587</v>
      </c>
      <c r="AE338">
        <v>1</v>
      </c>
      <c r="AG338" s="39" t="s">
        <v>44836</v>
      </c>
      <c r="AH338">
        <v>0</v>
      </c>
      <c r="AJ338" s="39" t="s">
        <v>44589</v>
      </c>
      <c r="AK338">
        <v>0</v>
      </c>
      <c r="AM338" s="39" t="s">
        <v>44590</v>
      </c>
      <c r="AN338">
        <v>1</v>
      </c>
      <c r="AP338" s="39" t="s">
        <v>44646</v>
      </c>
      <c r="AQ338">
        <v>0</v>
      </c>
      <c r="AS338" s="39" t="s">
        <v>44604</v>
      </c>
      <c r="AT338">
        <v>0</v>
      </c>
    </row>
    <row r="339" spans="1:46" x14ac:dyDescent="0.3">
      <c r="A339">
        <v>338</v>
      </c>
      <c r="B339" s="1">
        <v>45909.5859837963</v>
      </c>
      <c r="C339" s="1">
        <v>45909.58934027778</v>
      </c>
      <c r="D339" s="39" t="s">
        <v>4659</v>
      </c>
      <c r="E339" s="39" t="s">
        <v>4660</v>
      </c>
      <c r="F339">
        <v>7</v>
      </c>
      <c r="I339" s="39" t="s">
        <v>4661</v>
      </c>
      <c r="L339">
        <v>14</v>
      </c>
      <c r="O339">
        <v>22</v>
      </c>
      <c r="R339" s="39" t="s">
        <v>44584</v>
      </c>
      <c r="S339">
        <v>1</v>
      </c>
      <c r="U339" s="39" t="s">
        <v>44585</v>
      </c>
      <c r="V339">
        <v>0</v>
      </c>
      <c r="X339" s="39" t="s">
        <v>42876</v>
      </c>
      <c r="Y339">
        <v>1</v>
      </c>
      <c r="AA339" s="39" t="s">
        <v>44586</v>
      </c>
      <c r="AB339">
        <v>1</v>
      </c>
      <c r="AD339" s="39" t="s">
        <v>44587</v>
      </c>
      <c r="AE339">
        <v>1</v>
      </c>
      <c r="AG339" s="39" t="s">
        <v>44588</v>
      </c>
      <c r="AH339">
        <v>1</v>
      </c>
      <c r="AJ339" s="39" t="s">
        <v>44589</v>
      </c>
      <c r="AK339">
        <v>0</v>
      </c>
      <c r="AM339" s="39" t="s">
        <v>44590</v>
      </c>
      <c r="AN339">
        <v>1</v>
      </c>
      <c r="AP339" s="39" t="s">
        <v>44597</v>
      </c>
      <c r="AQ339">
        <v>0</v>
      </c>
      <c r="AS339" s="39" t="s">
        <v>44592</v>
      </c>
      <c r="AT339">
        <v>1</v>
      </c>
    </row>
    <row r="340" spans="1:46" x14ac:dyDescent="0.3">
      <c r="A340">
        <v>339</v>
      </c>
      <c r="B340" s="1">
        <v>45909.580937500003</v>
      </c>
      <c r="C340" s="1">
        <v>45909.589548611111</v>
      </c>
      <c r="D340" s="39" t="s">
        <v>4715</v>
      </c>
      <c r="E340" s="39" t="s">
        <v>4716</v>
      </c>
      <c r="F340">
        <v>6</v>
      </c>
      <c r="I340" s="39" t="s">
        <v>4716</v>
      </c>
      <c r="L340">
        <v>14</v>
      </c>
      <c r="O340">
        <v>7</v>
      </c>
      <c r="R340" s="39" t="s">
        <v>44714</v>
      </c>
      <c r="S340">
        <v>0</v>
      </c>
      <c r="U340" s="39" t="s">
        <v>44585</v>
      </c>
      <c r="V340">
        <v>0</v>
      </c>
      <c r="X340" s="39" t="s">
        <v>42876</v>
      </c>
      <c r="Y340">
        <v>1</v>
      </c>
      <c r="AA340" s="39" t="s">
        <v>44586</v>
      </c>
      <c r="AB340">
        <v>1</v>
      </c>
      <c r="AD340" s="39" t="s">
        <v>44587</v>
      </c>
      <c r="AE340">
        <v>1</v>
      </c>
      <c r="AG340" s="39" t="s">
        <v>44663</v>
      </c>
      <c r="AH340">
        <v>1</v>
      </c>
      <c r="AJ340" s="39" t="s">
        <v>44589</v>
      </c>
      <c r="AK340">
        <v>0</v>
      </c>
      <c r="AM340" s="39" t="s">
        <v>44590</v>
      </c>
      <c r="AN340">
        <v>1</v>
      </c>
      <c r="AP340" s="39" t="s">
        <v>44597</v>
      </c>
      <c r="AQ340">
        <v>0</v>
      </c>
      <c r="AS340" s="39" t="s">
        <v>44592</v>
      </c>
      <c r="AT340">
        <v>1</v>
      </c>
    </row>
    <row r="341" spans="1:46" x14ac:dyDescent="0.3">
      <c r="A341">
        <v>340</v>
      </c>
      <c r="B341" s="1">
        <v>45909.589456018519</v>
      </c>
      <c r="C341" s="1">
        <v>45909.589560185188</v>
      </c>
      <c r="D341" s="39" t="s">
        <v>4614</v>
      </c>
      <c r="E341" s="39" t="s">
        <v>4615</v>
      </c>
      <c r="F341">
        <v>8</v>
      </c>
      <c r="I341" s="39" t="s">
        <v>4615</v>
      </c>
      <c r="L341">
        <v>14</v>
      </c>
      <c r="O341">
        <v>12</v>
      </c>
      <c r="R341" s="39" t="s">
        <v>44584</v>
      </c>
      <c r="S341">
        <v>1</v>
      </c>
      <c r="U341" s="39" t="s">
        <v>44585</v>
      </c>
      <c r="V341">
        <v>0</v>
      </c>
      <c r="X341" s="39" t="s">
        <v>42876</v>
      </c>
      <c r="Y341">
        <v>1</v>
      </c>
      <c r="AA341" s="39" t="s">
        <v>44586</v>
      </c>
      <c r="AB341">
        <v>1</v>
      </c>
      <c r="AD341" s="39" t="s">
        <v>44587</v>
      </c>
      <c r="AE341">
        <v>1</v>
      </c>
      <c r="AG341" s="39" t="s">
        <v>44663</v>
      </c>
      <c r="AH341">
        <v>1</v>
      </c>
      <c r="AJ341" s="39" t="s">
        <v>44702</v>
      </c>
      <c r="AK341">
        <v>1</v>
      </c>
      <c r="AM341" s="39" t="s">
        <v>44590</v>
      </c>
      <c r="AN341">
        <v>1</v>
      </c>
      <c r="AP341" s="39" t="s">
        <v>44591</v>
      </c>
      <c r="AQ341">
        <v>0</v>
      </c>
      <c r="AS341" s="39" t="s">
        <v>44592</v>
      </c>
      <c r="AT341">
        <v>1</v>
      </c>
    </row>
    <row r="342" spans="1:46" x14ac:dyDescent="0.3">
      <c r="A342">
        <v>341</v>
      </c>
      <c r="B342" s="1">
        <v>45909.581145833334</v>
      </c>
      <c r="C342" s="1">
        <v>45909.589594907404</v>
      </c>
      <c r="D342" s="39" t="s">
        <v>33857</v>
      </c>
      <c r="E342" s="39" t="s">
        <v>33946</v>
      </c>
      <c r="F342">
        <v>7</v>
      </c>
      <c r="I342" s="39" t="s">
        <v>33946</v>
      </c>
      <c r="L342">
        <v>14</v>
      </c>
      <c r="O342">
        <v>27</v>
      </c>
      <c r="R342" s="39" t="s">
        <v>44584</v>
      </c>
      <c r="S342">
        <v>1</v>
      </c>
      <c r="U342" s="39" t="s">
        <v>44585</v>
      </c>
      <c r="V342">
        <v>0</v>
      </c>
      <c r="X342" s="39" t="s">
        <v>42876</v>
      </c>
      <c r="Y342">
        <v>1</v>
      </c>
      <c r="AA342" s="39" t="s">
        <v>44586</v>
      </c>
      <c r="AB342">
        <v>1</v>
      </c>
      <c r="AD342" s="39" t="s">
        <v>44587</v>
      </c>
      <c r="AE342">
        <v>1</v>
      </c>
      <c r="AG342" s="39" t="s">
        <v>44663</v>
      </c>
      <c r="AH342">
        <v>1</v>
      </c>
      <c r="AJ342" s="39" t="s">
        <v>44589</v>
      </c>
      <c r="AK342">
        <v>0</v>
      </c>
      <c r="AM342" s="39" t="s">
        <v>44590</v>
      </c>
      <c r="AN342">
        <v>1</v>
      </c>
      <c r="AP342" s="39" t="s">
        <v>44597</v>
      </c>
      <c r="AQ342">
        <v>0</v>
      </c>
      <c r="AS342" s="39" t="s">
        <v>44592</v>
      </c>
      <c r="AT342">
        <v>1</v>
      </c>
    </row>
    <row r="343" spans="1:46" x14ac:dyDescent="0.3">
      <c r="A343">
        <v>342</v>
      </c>
      <c r="B343" s="1">
        <v>45909.587743055556</v>
      </c>
      <c r="C343" s="1">
        <v>45909.589618055557</v>
      </c>
      <c r="D343" s="39" t="s">
        <v>33883</v>
      </c>
      <c r="E343" s="39" t="s">
        <v>33934</v>
      </c>
      <c r="F343">
        <v>6</v>
      </c>
      <c r="I343" s="39" t="s">
        <v>33935</v>
      </c>
      <c r="L343">
        <v>14</v>
      </c>
      <c r="O343">
        <v>34</v>
      </c>
      <c r="R343" s="39" t="s">
        <v>44584</v>
      </c>
      <c r="S343">
        <v>1</v>
      </c>
      <c r="U343" s="39" t="s">
        <v>44585</v>
      </c>
      <c r="V343">
        <v>0</v>
      </c>
      <c r="X343" s="39" t="s">
        <v>42876</v>
      </c>
      <c r="Y343">
        <v>1</v>
      </c>
      <c r="AA343" s="39" t="s">
        <v>44586</v>
      </c>
      <c r="AB343">
        <v>1</v>
      </c>
      <c r="AD343" s="39" t="s">
        <v>44640</v>
      </c>
      <c r="AE343">
        <v>0</v>
      </c>
      <c r="AG343" s="39" t="s">
        <v>44588</v>
      </c>
      <c r="AH343">
        <v>1</v>
      </c>
      <c r="AJ343" s="39" t="s">
        <v>44589</v>
      </c>
      <c r="AK343">
        <v>0</v>
      </c>
      <c r="AM343" s="39" t="s">
        <v>44590</v>
      </c>
      <c r="AN343">
        <v>1</v>
      </c>
      <c r="AP343" s="39" t="s">
        <v>44597</v>
      </c>
      <c r="AQ343">
        <v>0</v>
      </c>
      <c r="AS343" s="39" t="s">
        <v>44592</v>
      </c>
      <c r="AT343">
        <v>1</v>
      </c>
    </row>
    <row r="344" spans="1:46" x14ac:dyDescent="0.3">
      <c r="A344">
        <v>343</v>
      </c>
      <c r="B344" s="1">
        <v>45909.587731481479</v>
      </c>
      <c r="C344" s="1">
        <v>45909.589861111112</v>
      </c>
      <c r="D344" s="39" t="s">
        <v>3599</v>
      </c>
      <c r="E344" s="39" t="s">
        <v>3600</v>
      </c>
      <c r="F344">
        <v>5</v>
      </c>
      <c r="I344" s="39" t="s">
        <v>42488</v>
      </c>
      <c r="L344">
        <v>8</v>
      </c>
      <c r="O344">
        <v>22</v>
      </c>
      <c r="R344" s="39" t="s">
        <v>44584</v>
      </c>
      <c r="S344">
        <v>1</v>
      </c>
      <c r="U344" s="39" t="s">
        <v>44585</v>
      </c>
      <c r="V344">
        <v>0</v>
      </c>
      <c r="X344" s="39" t="s">
        <v>42876</v>
      </c>
      <c r="Y344">
        <v>1</v>
      </c>
      <c r="AA344" s="39" t="s">
        <v>44586</v>
      </c>
      <c r="AB344">
        <v>1</v>
      </c>
      <c r="AD344" s="39" t="s">
        <v>44587</v>
      </c>
      <c r="AE344">
        <v>1</v>
      </c>
      <c r="AG344" s="39" t="s">
        <v>44596</v>
      </c>
      <c r="AH344">
        <v>0</v>
      </c>
      <c r="AJ344" s="39" t="s">
        <v>44589</v>
      </c>
      <c r="AK344">
        <v>0</v>
      </c>
      <c r="AM344" s="39" t="s">
        <v>44590</v>
      </c>
      <c r="AN344">
        <v>1</v>
      </c>
      <c r="AP344" s="39" t="s">
        <v>44597</v>
      </c>
      <c r="AQ344">
        <v>0</v>
      </c>
      <c r="AS344" s="39" t="s">
        <v>44604</v>
      </c>
      <c r="AT344">
        <v>0</v>
      </c>
    </row>
    <row r="345" spans="1:46" x14ac:dyDescent="0.3">
      <c r="A345">
        <v>344</v>
      </c>
      <c r="B345" s="1">
        <v>45909.586388888885</v>
      </c>
      <c r="C345" s="1">
        <v>45909.589861111112</v>
      </c>
      <c r="D345" s="39" t="s">
        <v>3592</v>
      </c>
      <c r="E345" s="39" t="s">
        <v>3593</v>
      </c>
      <c r="F345">
        <v>5</v>
      </c>
      <c r="I345" s="39" t="s">
        <v>3593</v>
      </c>
      <c r="L345">
        <v>8</v>
      </c>
      <c r="O345">
        <v>21</v>
      </c>
      <c r="R345" s="39" t="s">
        <v>44584</v>
      </c>
      <c r="S345">
        <v>1</v>
      </c>
      <c r="U345" s="39" t="s">
        <v>44585</v>
      </c>
      <c r="V345">
        <v>0</v>
      </c>
      <c r="X345" s="39" t="s">
        <v>42876</v>
      </c>
      <c r="Y345">
        <v>1</v>
      </c>
      <c r="AA345" s="39" t="s">
        <v>44586</v>
      </c>
      <c r="AB345">
        <v>1</v>
      </c>
      <c r="AD345" s="39" t="s">
        <v>44587</v>
      </c>
      <c r="AE345">
        <v>1</v>
      </c>
      <c r="AG345" s="39" t="s">
        <v>44596</v>
      </c>
      <c r="AH345">
        <v>0</v>
      </c>
      <c r="AJ345" s="39" t="s">
        <v>44589</v>
      </c>
      <c r="AK345">
        <v>0</v>
      </c>
      <c r="AM345" s="39" t="s">
        <v>44590</v>
      </c>
      <c r="AN345">
        <v>1</v>
      </c>
      <c r="AP345" s="39" t="s">
        <v>44597</v>
      </c>
      <c r="AQ345">
        <v>0</v>
      </c>
      <c r="AS345" s="39" t="s">
        <v>44604</v>
      </c>
      <c r="AT345">
        <v>0</v>
      </c>
    </row>
    <row r="346" spans="1:46" x14ac:dyDescent="0.3">
      <c r="A346">
        <v>345</v>
      </c>
      <c r="B346" s="1">
        <v>45909.586527777778</v>
      </c>
      <c r="C346" s="1">
        <v>45909.589884259258</v>
      </c>
      <c r="D346" s="39" t="s">
        <v>3433</v>
      </c>
      <c r="E346" s="39" t="s">
        <v>3434</v>
      </c>
      <c r="F346">
        <v>7</v>
      </c>
      <c r="I346" s="39" t="s">
        <v>3434</v>
      </c>
      <c r="L346">
        <v>8</v>
      </c>
      <c r="O346">
        <v>7</v>
      </c>
      <c r="R346" s="39" t="s">
        <v>44584</v>
      </c>
      <c r="S346">
        <v>1</v>
      </c>
      <c r="U346" s="39" t="s">
        <v>44837</v>
      </c>
      <c r="V346">
        <v>0</v>
      </c>
      <c r="X346" s="39" t="s">
        <v>42876</v>
      </c>
      <c r="Y346">
        <v>1</v>
      </c>
      <c r="AA346" s="39" t="s">
        <v>44586</v>
      </c>
      <c r="AB346">
        <v>1</v>
      </c>
      <c r="AD346" s="39" t="s">
        <v>44587</v>
      </c>
      <c r="AE346">
        <v>1</v>
      </c>
      <c r="AG346" s="39" t="s">
        <v>44663</v>
      </c>
      <c r="AH346">
        <v>1</v>
      </c>
      <c r="AJ346" s="39" t="s">
        <v>44589</v>
      </c>
      <c r="AK346">
        <v>0</v>
      </c>
      <c r="AM346" s="39" t="s">
        <v>44590</v>
      </c>
      <c r="AN346">
        <v>1</v>
      </c>
      <c r="AP346" s="39" t="s">
        <v>44650</v>
      </c>
      <c r="AQ346">
        <v>0</v>
      </c>
      <c r="AS346" s="39" t="s">
        <v>44592</v>
      </c>
      <c r="AT346">
        <v>1</v>
      </c>
    </row>
    <row r="347" spans="1:46" x14ac:dyDescent="0.3">
      <c r="A347">
        <v>346</v>
      </c>
      <c r="B347" s="1">
        <v>45909.581562500003</v>
      </c>
      <c r="C347" s="1">
        <v>45909.59</v>
      </c>
      <c r="D347" s="39" t="s">
        <v>33864</v>
      </c>
      <c r="E347" s="39" t="s">
        <v>36420</v>
      </c>
      <c r="F347">
        <v>4</v>
      </c>
      <c r="I347" s="39" t="s">
        <v>36420</v>
      </c>
      <c r="L347">
        <v>14</v>
      </c>
      <c r="O347">
        <v>29</v>
      </c>
      <c r="R347" s="39" t="s">
        <v>44714</v>
      </c>
      <c r="S347">
        <v>0</v>
      </c>
      <c r="U347" s="39" t="s">
        <v>44838</v>
      </c>
      <c r="V347">
        <v>0</v>
      </c>
      <c r="X347" s="39" t="s">
        <v>42876</v>
      </c>
      <c r="Y347">
        <v>1</v>
      </c>
      <c r="AA347" s="39" t="s">
        <v>44586</v>
      </c>
      <c r="AB347">
        <v>1</v>
      </c>
      <c r="AD347" s="39" t="s">
        <v>44587</v>
      </c>
      <c r="AE347">
        <v>1</v>
      </c>
      <c r="AG347" s="39" t="s">
        <v>44839</v>
      </c>
      <c r="AH347">
        <v>0</v>
      </c>
      <c r="AJ347" s="39" t="s">
        <v>44693</v>
      </c>
      <c r="AK347">
        <v>0</v>
      </c>
      <c r="AM347" s="39" t="s">
        <v>44840</v>
      </c>
      <c r="AN347">
        <v>0</v>
      </c>
      <c r="AP347" s="39" t="s">
        <v>44610</v>
      </c>
      <c r="AQ347">
        <v>0</v>
      </c>
      <c r="AS347" s="39" t="s">
        <v>44592</v>
      </c>
      <c r="AT347">
        <v>1</v>
      </c>
    </row>
    <row r="348" spans="1:46" x14ac:dyDescent="0.3">
      <c r="A348">
        <v>347</v>
      </c>
      <c r="B348" s="1">
        <v>45909.58766203704</v>
      </c>
      <c r="C348" s="1">
        <v>45909.590289351851</v>
      </c>
      <c r="D348" s="39" t="s">
        <v>3755</v>
      </c>
      <c r="E348" s="39" t="s">
        <v>3756</v>
      </c>
      <c r="F348">
        <v>5</v>
      </c>
      <c r="I348" s="39" t="s">
        <v>3756</v>
      </c>
      <c r="L348">
        <v>8</v>
      </c>
      <c r="O348">
        <v>18</v>
      </c>
      <c r="R348" s="39" t="s">
        <v>44584</v>
      </c>
      <c r="S348">
        <v>1</v>
      </c>
      <c r="U348" s="39" t="s">
        <v>44619</v>
      </c>
      <c r="V348">
        <v>0</v>
      </c>
      <c r="X348" s="39" t="s">
        <v>42876</v>
      </c>
      <c r="Y348">
        <v>1</v>
      </c>
      <c r="AA348" s="39" t="s">
        <v>44586</v>
      </c>
      <c r="AB348">
        <v>1</v>
      </c>
      <c r="AD348" s="39" t="s">
        <v>44587</v>
      </c>
      <c r="AE348">
        <v>1</v>
      </c>
      <c r="AG348" s="39" t="s">
        <v>44596</v>
      </c>
      <c r="AH348">
        <v>0</v>
      </c>
      <c r="AJ348" s="39" t="s">
        <v>44589</v>
      </c>
      <c r="AK348">
        <v>0</v>
      </c>
      <c r="AM348" s="39" t="s">
        <v>44590</v>
      </c>
      <c r="AN348">
        <v>1</v>
      </c>
      <c r="AP348" s="39" t="s">
        <v>44597</v>
      </c>
      <c r="AQ348">
        <v>0</v>
      </c>
      <c r="AS348" s="39" t="s">
        <v>44628</v>
      </c>
      <c r="AT348">
        <v>0</v>
      </c>
    </row>
    <row r="349" spans="1:46" x14ac:dyDescent="0.3">
      <c r="A349">
        <v>348</v>
      </c>
      <c r="B349" s="1">
        <v>45909.587858796294</v>
      </c>
      <c r="C349" s="1">
        <v>45909.590324074074</v>
      </c>
      <c r="D349" s="39" t="s">
        <v>3773</v>
      </c>
      <c r="E349" s="39" t="s">
        <v>3774</v>
      </c>
      <c r="F349">
        <v>8</v>
      </c>
      <c r="I349" s="39" t="s">
        <v>16234</v>
      </c>
      <c r="L349">
        <v>8</v>
      </c>
      <c r="O349">
        <v>27</v>
      </c>
      <c r="R349" s="39" t="s">
        <v>44584</v>
      </c>
      <c r="S349">
        <v>1</v>
      </c>
      <c r="U349" s="39" t="s">
        <v>44670</v>
      </c>
      <c r="V349">
        <v>0</v>
      </c>
      <c r="X349" s="39" t="s">
        <v>42876</v>
      </c>
      <c r="Y349">
        <v>1</v>
      </c>
      <c r="AA349" s="39" t="s">
        <v>44586</v>
      </c>
      <c r="AB349">
        <v>1</v>
      </c>
      <c r="AD349" s="39" t="s">
        <v>44587</v>
      </c>
      <c r="AE349">
        <v>1</v>
      </c>
      <c r="AG349" s="39" t="s">
        <v>44588</v>
      </c>
      <c r="AH349">
        <v>1</v>
      </c>
      <c r="AJ349" s="39" t="s">
        <v>44702</v>
      </c>
      <c r="AK349">
        <v>1</v>
      </c>
      <c r="AM349" s="39" t="s">
        <v>44590</v>
      </c>
      <c r="AN349">
        <v>1</v>
      </c>
      <c r="AP349" s="39" t="s">
        <v>44732</v>
      </c>
      <c r="AQ349">
        <v>1</v>
      </c>
      <c r="AS349" s="39" t="s">
        <v>44604</v>
      </c>
      <c r="AT349">
        <v>0</v>
      </c>
    </row>
    <row r="350" spans="1:46" x14ac:dyDescent="0.3">
      <c r="A350">
        <v>349</v>
      </c>
      <c r="B350" s="1">
        <v>45909.586053240739</v>
      </c>
      <c r="C350" s="1">
        <v>45909.590428240743</v>
      </c>
      <c r="D350" s="39" t="s">
        <v>3551</v>
      </c>
      <c r="E350" s="39" t="s">
        <v>3552</v>
      </c>
      <c r="F350">
        <v>3</v>
      </c>
      <c r="I350" s="39" t="s">
        <v>42495</v>
      </c>
      <c r="L350">
        <v>8</v>
      </c>
      <c r="O350">
        <v>39</v>
      </c>
      <c r="R350" s="39" t="s">
        <v>44584</v>
      </c>
      <c r="S350">
        <v>1</v>
      </c>
      <c r="U350" s="39" t="s">
        <v>44585</v>
      </c>
      <c r="V350">
        <v>0</v>
      </c>
      <c r="X350" s="39" t="s">
        <v>44841</v>
      </c>
      <c r="Y350">
        <v>0</v>
      </c>
      <c r="AA350" s="39" t="s">
        <v>44586</v>
      </c>
      <c r="AB350">
        <v>1</v>
      </c>
      <c r="AD350" s="39" t="s">
        <v>44601</v>
      </c>
      <c r="AE350">
        <v>0</v>
      </c>
      <c r="AG350" s="39" t="s">
        <v>44695</v>
      </c>
      <c r="AH350">
        <v>0</v>
      </c>
      <c r="AJ350" s="39" t="s">
        <v>44728</v>
      </c>
      <c r="AK350">
        <v>0</v>
      </c>
      <c r="AM350" s="39" t="s">
        <v>44590</v>
      </c>
      <c r="AN350">
        <v>1</v>
      </c>
      <c r="AP350" s="39" t="s">
        <v>44597</v>
      </c>
      <c r="AQ350">
        <v>0</v>
      </c>
      <c r="AS350" s="39" t="s">
        <v>44644</v>
      </c>
      <c r="AT350">
        <v>0</v>
      </c>
    </row>
    <row r="351" spans="1:46" x14ac:dyDescent="0.3">
      <c r="A351">
        <v>350</v>
      </c>
      <c r="B351" s="1">
        <v>45909.580995370372</v>
      </c>
      <c r="C351" s="1">
        <v>45909.59070601852</v>
      </c>
      <c r="D351" s="39" t="s">
        <v>4706</v>
      </c>
      <c r="E351" s="39" t="s">
        <v>4707</v>
      </c>
      <c r="F351">
        <v>8</v>
      </c>
      <c r="I351" s="39" t="s">
        <v>4708</v>
      </c>
      <c r="L351">
        <v>14</v>
      </c>
      <c r="O351">
        <v>36</v>
      </c>
      <c r="R351" s="39" t="s">
        <v>44584</v>
      </c>
      <c r="S351">
        <v>1</v>
      </c>
      <c r="U351" s="39" t="s">
        <v>44619</v>
      </c>
      <c r="V351">
        <v>0</v>
      </c>
      <c r="X351" s="39" t="s">
        <v>42876</v>
      </c>
      <c r="Y351">
        <v>1</v>
      </c>
      <c r="AA351" s="39" t="s">
        <v>44586</v>
      </c>
      <c r="AB351">
        <v>1</v>
      </c>
      <c r="AD351" s="39" t="s">
        <v>44587</v>
      </c>
      <c r="AE351">
        <v>1</v>
      </c>
      <c r="AG351" s="39" t="s">
        <v>44588</v>
      </c>
      <c r="AH351">
        <v>1</v>
      </c>
      <c r="AJ351" s="39" t="s">
        <v>44702</v>
      </c>
      <c r="AK351">
        <v>1</v>
      </c>
      <c r="AM351" s="39" t="s">
        <v>44590</v>
      </c>
      <c r="AN351">
        <v>1</v>
      </c>
      <c r="AP351" s="39" t="s">
        <v>44597</v>
      </c>
      <c r="AQ351">
        <v>0</v>
      </c>
      <c r="AS351" s="39" t="s">
        <v>44592</v>
      </c>
      <c r="AT351">
        <v>1</v>
      </c>
    </row>
    <row r="352" spans="1:46" x14ac:dyDescent="0.3">
      <c r="A352">
        <v>351</v>
      </c>
      <c r="B352" s="1">
        <v>45909.58085648148</v>
      </c>
      <c r="C352" s="1">
        <v>45909.590729166666</v>
      </c>
      <c r="D352" s="39" t="s">
        <v>4635</v>
      </c>
      <c r="E352" s="39" t="s">
        <v>4636</v>
      </c>
      <c r="F352">
        <v>8</v>
      </c>
      <c r="I352" s="39" t="s">
        <v>44842</v>
      </c>
      <c r="L352">
        <v>14</v>
      </c>
      <c r="O352">
        <v>35</v>
      </c>
      <c r="R352" s="39" t="s">
        <v>44584</v>
      </c>
      <c r="S352">
        <v>1</v>
      </c>
      <c r="U352" s="39" t="s">
        <v>44619</v>
      </c>
      <c r="V352">
        <v>0</v>
      </c>
      <c r="X352" s="39" t="s">
        <v>42876</v>
      </c>
      <c r="Y352">
        <v>1</v>
      </c>
      <c r="AA352" s="39" t="s">
        <v>44586</v>
      </c>
      <c r="AB352">
        <v>1</v>
      </c>
      <c r="AD352" s="39" t="s">
        <v>44587</v>
      </c>
      <c r="AE352">
        <v>1</v>
      </c>
      <c r="AG352" s="39" t="s">
        <v>44588</v>
      </c>
      <c r="AH352">
        <v>1</v>
      </c>
      <c r="AJ352" s="39" t="s">
        <v>44620</v>
      </c>
      <c r="AK352">
        <v>1</v>
      </c>
      <c r="AM352" s="39" t="s">
        <v>44590</v>
      </c>
      <c r="AN352">
        <v>1</v>
      </c>
      <c r="AP352" s="39" t="s">
        <v>44597</v>
      </c>
      <c r="AQ352">
        <v>0</v>
      </c>
      <c r="AS352" s="39" t="s">
        <v>44592</v>
      </c>
      <c r="AT352">
        <v>1</v>
      </c>
    </row>
    <row r="353" spans="1:46" x14ac:dyDescent="0.3">
      <c r="A353">
        <v>352</v>
      </c>
      <c r="B353" s="1">
        <v>45909.583240740743</v>
      </c>
      <c r="C353" s="1">
        <v>45909.590868055559</v>
      </c>
      <c r="D353" s="39" t="s">
        <v>33791</v>
      </c>
      <c r="E353" s="39" t="s">
        <v>42366</v>
      </c>
      <c r="F353">
        <v>5</v>
      </c>
      <c r="I353" s="39" t="s">
        <v>42366</v>
      </c>
      <c r="L353">
        <v>14</v>
      </c>
      <c r="O353">
        <v>8</v>
      </c>
      <c r="R353" s="39" t="s">
        <v>44584</v>
      </c>
      <c r="S353">
        <v>1</v>
      </c>
      <c r="U353" s="39" t="s">
        <v>44585</v>
      </c>
      <c r="V353">
        <v>0</v>
      </c>
      <c r="X353" s="39" t="s">
        <v>42876</v>
      </c>
      <c r="Y353">
        <v>1</v>
      </c>
      <c r="AA353" s="39" t="s">
        <v>44586</v>
      </c>
      <c r="AB353">
        <v>1</v>
      </c>
      <c r="AD353" s="39" t="s">
        <v>44587</v>
      </c>
      <c r="AE353">
        <v>1</v>
      </c>
      <c r="AG353" s="39" t="s">
        <v>44596</v>
      </c>
      <c r="AH353">
        <v>0</v>
      </c>
      <c r="AJ353" s="39" t="s">
        <v>44843</v>
      </c>
      <c r="AK353">
        <v>0</v>
      </c>
      <c r="AM353" s="39" t="s">
        <v>44590</v>
      </c>
      <c r="AN353">
        <v>1</v>
      </c>
      <c r="AP353" s="39" t="s">
        <v>44648</v>
      </c>
      <c r="AQ353">
        <v>0</v>
      </c>
      <c r="AS353" s="39" t="s">
        <v>44614</v>
      </c>
      <c r="AT353">
        <v>0</v>
      </c>
    </row>
    <row r="354" spans="1:46" x14ac:dyDescent="0.3">
      <c r="A354">
        <v>353</v>
      </c>
      <c r="B354" s="1">
        <v>45909.582326388889</v>
      </c>
      <c r="C354" s="1">
        <v>45909.591284722221</v>
      </c>
      <c r="D354" s="39" t="s">
        <v>4625</v>
      </c>
      <c r="E354" s="39" t="s">
        <v>4626</v>
      </c>
      <c r="F354">
        <v>8</v>
      </c>
      <c r="I354" s="39" t="s">
        <v>4626</v>
      </c>
      <c r="L354">
        <v>14</v>
      </c>
      <c r="O354">
        <v>20</v>
      </c>
      <c r="R354" s="39" t="s">
        <v>44584</v>
      </c>
      <c r="S354">
        <v>1</v>
      </c>
      <c r="U354" s="39" t="s">
        <v>44619</v>
      </c>
      <c r="V354">
        <v>0</v>
      </c>
      <c r="X354" s="39" t="s">
        <v>42876</v>
      </c>
      <c r="Y354">
        <v>1</v>
      </c>
      <c r="AA354" s="39" t="s">
        <v>44586</v>
      </c>
      <c r="AB354">
        <v>1</v>
      </c>
      <c r="AD354" s="39" t="s">
        <v>44587</v>
      </c>
      <c r="AE354">
        <v>1</v>
      </c>
      <c r="AG354" s="39" t="s">
        <v>44588</v>
      </c>
      <c r="AH354">
        <v>1</v>
      </c>
      <c r="AJ354" s="39" t="s">
        <v>44702</v>
      </c>
      <c r="AK354">
        <v>1</v>
      </c>
      <c r="AM354" s="39" t="s">
        <v>44590</v>
      </c>
      <c r="AN354">
        <v>1</v>
      </c>
      <c r="AP354" s="39" t="s">
        <v>44597</v>
      </c>
      <c r="AQ354">
        <v>0</v>
      </c>
      <c r="AS354" s="39" t="s">
        <v>44592</v>
      </c>
      <c r="AT354">
        <v>1</v>
      </c>
    </row>
    <row r="355" spans="1:46" x14ac:dyDescent="0.3">
      <c r="A355">
        <v>354</v>
      </c>
      <c r="B355" s="1">
        <v>45909.581493055557</v>
      </c>
      <c r="C355" s="1">
        <v>45909.591365740744</v>
      </c>
      <c r="D355" s="39" t="s">
        <v>4647</v>
      </c>
      <c r="E355" s="39" t="s">
        <v>4648</v>
      </c>
      <c r="F355">
        <v>8</v>
      </c>
      <c r="I355" s="39" t="s">
        <v>4648</v>
      </c>
      <c r="L355">
        <v>14</v>
      </c>
      <c r="O355">
        <v>40</v>
      </c>
      <c r="R355" s="39" t="s">
        <v>44584</v>
      </c>
      <c r="S355">
        <v>1</v>
      </c>
      <c r="U355" s="39" t="s">
        <v>44619</v>
      </c>
      <c r="V355">
        <v>0</v>
      </c>
      <c r="X355" s="39" t="s">
        <v>42876</v>
      </c>
      <c r="Y355">
        <v>1</v>
      </c>
      <c r="AA355" s="39" t="s">
        <v>44586</v>
      </c>
      <c r="AB355">
        <v>1</v>
      </c>
      <c r="AD355" s="39" t="s">
        <v>44587</v>
      </c>
      <c r="AE355">
        <v>1</v>
      </c>
      <c r="AG355" s="39" t="s">
        <v>44588</v>
      </c>
      <c r="AH355">
        <v>1</v>
      </c>
      <c r="AJ355" s="39" t="s">
        <v>44620</v>
      </c>
      <c r="AK355">
        <v>1</v>
      </c>
      <c r="AM355" s="39" t="s">
        <v>44590</v>
      </c>
      <c r="AN355">
        <v>1</v>
      </c>
      <c r="AP355" s="39" t="s">
        <v>44597</v>
      </c>
      <c r="AQ355">
        <v>0</v>
      </c>
      <c r="AS355" s="39" t="s">
        <v>44592</v>
      </c>
      <c r="AT355">
        <v>1</v>
      </c>
    </row>
    <row r="356" spans="1:46" x14ac:dyDescent="0.3">
      <c r="A356">
        <v>355</v>
      </c>
      <c r="B356" s="1">
        <v>45909.581087962964</v>
      </c>
      <c r="C356" s="1">
        <v>45909.591377314813</v>
      </c>
      <c r="D356" s="39" t="s">
        <v>4668</v>
      </c>
      <c r="E356" s="39" t="s">
        <v>4669</v>
      </c>
      <c r="F356">
        <v>4</v>
      </c>
      <c r="I356" s="39" t="s">
        <v>44844</v>
      </c>
      <c r="L356">
        <v>14</v>
      </c>
      <c r="O356">
        <v>2</v>
      </c>
      <c r="R356" s="39" t="s">
        <v>44714</v>
      </c>
      <c r="S356">
        <v>0</v>
      </c>
      <c r="U356" s="39" t="s">
        <v>44633</v>
      </c>
      <c r="V356">
        <v>1</v>
      </c>
      <c r="X356" s="39" t="s">
        <v>42876</v>
      </c>
      <c r="Y356">
        <v>1</v>
      </c>
      <c r="AA356" s="39" t="s">
        <v>44639</v>
      </c>
      <c r="AB356">
        <v>0</v>
      </c>
      <c r="AD356" s="39" t="s">
        <v>44587</v>
      </c>
      <c r="AE356">
        <v>1</v>
      </c>
      <c r="AG356" s="39" t="s">
        <v>44596</v>
      </c>
      <c r="AH356">
        <v>0</v>
      </c>
      <c r="AJ356" s="39" t="s">
        <v>44603</v>
      </c>
      <c r="AK356">
        <v>0</v>
      </c>
      <c r="AM356" s="39" t="s">
        <v>44623</v>
      </c>
      <c r="AN356">
        <v>0</v>
      </c>
      <c r="AP356" s="39" t="s">
        <v>44643</v>
      </c>
      <c r="AQ356">
        <v>0</v>
      </c>
      <c r="AS356" s="39" t="s">
        <v>44592</v>
      </c>
      <c r="AT356">
        <v>1</v>
      </c>
    </row>
    <row r="357" spans="1:46" x14ac:dyDescent="0.3">
      <c r="A357">
        <v>356</v>
      </c>
      <c r="B357" s="1">
        <v>45909.589166666665</v>
      </c>
      <c r="C357" s="1">
        <v>45909.591793981483</v>
      </c>
      <c r="D357" s="39" t="s">
        <v>33785</v>
      </c>
      <c r="E357" s="39" t="s">
        <v>36160</v>
      </c>
      <c r="F357">
        <v>6</v>
      </c>
      <c r="I357" s="39" t="s">
        <v>44845</v>
      </c>
      <c r="L357">
        <v>14</v>
      </c>
      <c r="O357">
        <v>6</v>
      </c>
      <c r="R357" s="39" t="s">
        <v>44584</v>
      </c>
      <c r="S357">
        <v>1</v>
      </c>
      <c r="U357" s="39" t="s">
        <v>44697</v>
      </c>
      <c r="V357">
        <v>0</v>
      </c>
      <c r="X357" s="39" t="s">
        <v>42950</v>
      </c>
      <c r="Y357">
        <v>0</v>
      </c>
      <c r="AA357" s="39" t="s">
        <v>44586</v>
      </c>
      <c r="AB357">
        <v>1</v>
      </c>
      <c r="AD357" s="39" t="s">
        <v>44587</v>
      </c>
      <c r="AE357">
        <v>1</v>
      </c>
      <c r="AG357" s="39" t="s">
        <v>44588</v>
      </c>
      <c r="AH357">
        <v>1</v>
      </c>
      <c r="AJ357" s="39" t="s">
        <v>44589</v>
      </c>
      <c r="AK357">
        <v>0</v>
      </c>
      <c r="AM357" s="39" t="s">
        <v>44590</v>
      </c>
      <c r="AN357">
        <v>1</v>
      </c>
      <c r="AP357" s="39" t="s">
        <v>44595</v>
      </c>
      <c r="AQ357">
        <v>0</v>
      </c>
      <c r="AS357" s="39" t="s">
        <v>44592</v>
      </c>
      <c r="AT357">
        <v>1</v>
      </c>
    </row>
    <row r="358" spans="1:46" x14ac:dyDescent="0.3">
      <c r="A358">
        <v>357</v>
      </c>
      <c r="B358" s="1">
        <v>45909.590613425928</v>
      </c>
      <c r="C358" s="1">
        <v>45909.592280092591</v>
      </c>
      <c r="D358" s="39" t="s">
        <v>33824</v>
      </c>
      <c r="E358" s="39" t="s">
        <v>36181</v>
      </c>
      <c r="F358">
        <v>4</v>
      </c>
      <c r="I358" s="39" t="s">
        <v>36181</v>
      </c>
      <c r="L358">
        <v>14</v>
      </c>
      <c r="O358">
        <v>17</v>
      </c>
      <c r="R358" s="39" t="s">
        <v>44683</v>
      </c>
      <c r="S358">
        <v>0</v>
      </c>
      <c r="U358" s="39" t="s">
        <v>44838</v>
      </c>
      <c r="V358">
        <v>0</v>
      </c>
      <c r="X358" s="39" t="s">
        <v>42876</v>
      </c>
      <c r="Y358">
        <v>1</v>
      </c>
      <c r="AA358" s="39" t="s">
        <v>44586</v>
      </c>
      <c r="AB358">
        <v>1</v>
      </c>
      <c r="AD358" s="39" t="s">
        <v>44587</v>
      </c>
      <c r="AE358">
        <v>1</v>
      </c>
      <c r="AG358" s="39" t="s">
        <v>44605</v>
      </c>
      <c r="AH358">
        <v>0</v>
      </c>
      <c r="AJ358" s="39" t="s">
        <v>44846</v>
      </c>
      <c r="AK358">
        <v>0</v>
      </c>
      <c r="AM358" s="39" t="s">
        <v>44590</v>
      </c>
      <c r="AN358">
        <v>1</v>
      </c>
      <c r="AP358" s="39" t="s">
        <v>44597</v>
      </c>
      <c r="AQ358">
        <v>0</v>
      </c>
      <c r="AS358" s="39" t="s">
        <v>44644</v>
      </c>
      <c r="AT358">
        <v>0</v>
      </c>
    </row>
    <row r="359" spans="1:46" x14ac:dyDescent="0.3">
      <c r="A359">
        <v>358</v>
      </c>
      <c r="B359" s="1">
        <v>45909.589039351849</v>
      </c>
      <c r="C359" s="1">
        <v>45909.592349537037</v>
      </c>
      <c r="D359" s="39" t="s">
        <v>3678</v>
      </c>
      <c r="E359" s="39" t="s">
        <v>3679</v>
      </c>
      <c r="F359">
        <v>5</v>
      </c>
      <c r="I359" s="39" t="s">
        <v>3680</v>
      </c>
      <c r="L359">
        <v>8</v>
      </c>
      <c r="O359">
        <v>19</v>
      </c>
      <c r="R359" s="39" t="s">
        <v>44584</v>
      </c>
      <c r="S359">
        <v>1</v>
      </c>
      <c r="U359" s="39" t="s">
        <v>44585</v>
      </c>
      <c r="V359">
        <v>0</v>
      </c>
      <c r="X359" s="39" t="s">
        <v>44847</v>
      </c>
      <c r="Y359">
        <v>0</v>
      </c>
      <c r="AA359" s="39" t="s">
        <v>44586</v>
      </c>
      <c r="AB359">
        <v>1</v>
      </c>
      <c r="AD359" s="39" t="s">
        <v>44587</v>
      </c>
      <c r="AE359">
        <v>1</v>
      </c>
      <c r="AG359" s="39" t="s">
        <v>44588</v>
      </c>
      <c r="AH359">
        <v>1</v>
      </c>
      <c r="AJ359" s="39" t="s">
        <v>44589</v>
      </c>
      <c r="AK359">
        <v>0</v>
      </c>
      <c r="AM359" s="39" t="s">
        <v>44590</v>
      </c>
      <c r="AN359">
        <v>1</v>
      </c>
      <c r="AP359" s="39" t="s">
        <v>44595</v>
      </c>
      <c r="AQ359">
        <v>0</v>
      </c>
      <c r="AS359" s="39" t="s">
        <v>44644</v>
      </c>
      <c r="AT359">
        <v>0</v>
      </c>
    </row>
    <row r="360" spans="1:46" x14ac:dyDescent="0.3">
      <c r="A360">
        <v>359</v>
      </c>
      <c r="B360" s="1">
        <v>45909.589745370373</v>
      </c>
      <c r="C360" s="1">
        <v>45909.593402777777</v>
      </c>
      <c r="D360" s="39" t="s">
        <v>3630</v>
      </c>
      <c r="E360" s="39" t="s">
        <v>3631</v>
      </c>
      <c r="F360">
        <v>4</v>
      </c>
      <c r="I360" s="39" t="s">
        <v>3631</v>
      </c>
      <c r="L360">
        <v>8</v>
      </c>
      <c r="O360">
        <v>23</v>
      </c>
      <c r="R360" s="39" t="s">
        <v>44584</v>
      </c>
      <c r="S360">
        <v>1</v>
      </c>
      <c r="U360" s="39" t="s">
        <v>44585</v>
      </c>
      <c r="V360">
        <v>0</v>
      </c>
      <c r="X360" s="39" t="s">
        <v>42876</v>
      </c>
      <c r="Y360">
        <v>1</v>
      </c>
      <c r="AA360" s="39" t="s">
        <v>44586</v>
      </c>
      <c r="AB360">
        <v>1</v>
      </c>
      <c r="AD360" s="39" t="s">
        <v>44587</v>
      </c>
      <c r="AE360">
        <v>1</v>
      </c>
      <c r="AG360" s="39" t="s">
        <v>44596</v>
      </c>
      <c r="AH360">
        <v>0</v>
      </c>
      <c r="AJ360" s="39" t="s">
        <v>44589</v>
      </c>
      <c r="AK360">
        <v>0</v>
      </c>
      <c r="AM360" s="39" t="s">
        <v>44658</v>
      </c>
      <c r="AN360">
        <v>0</v>
      </c>
      <c r="AP360" s="39" t="s">
        <v>44595</v>
      </c>
      <c r="AQ360">
        <v>0</v>
      </c>
      <c r="AS360" s="39" t="s">
        <v>44604</v>
      </c>
      <c r="AT360">
        <v>0</v>
      </c>
    </row>
    <row r="361" spans="1:46" x14ac:dyDescent="0.3">
      <c r="A361">
        <v>360</v>
      </c>
      <c r="B361" s="1">
        <v>45909.590752314813</v>
      </c>
      <c r="C361" s="1">
        <v>45909.5934375</v>
      </c>
      <c r="D361" s="39" t="s">
        <v>3501</v>
      </c>
      <c r="E361" s="39" t="s">
        <v>3502</v>
      </c>
      <c r="F361">
        <v>1</v>
      </c>
      <c r="I361" s="39" t="s">
        <v>3502</v>
      </c>
      <c r="L361">
        <v>8</v>
      </c>
      <c r="O361">
        <v>8</v>
      </c>
      <c r="R361" s="39" t="s">
        <v>44584</v>
      </c>
      <c r="S361">
        <v>1</v>
      </c>
      <c r="U361" s="39" t="s">
        <v>44585</v>
      </c>
      <c r="V361">
        <v>0</v>
      </c>
      <c r="X361" s="39" t="s">
        <v>43652</v>
      </c>
      <c r="Y361">
        <v>0</v>
      </c>
      <c r="AA361" s="39" t="s">
        <v>42987</v>
      </c>
      <c r="AB361">
        <v>0</v>
      </c>
      <c r="AD361" s="39" t="s">
        <v>44640</v>
      </c>
      <c r="AE361">
        <v>0</v>
      </c>
      <c r="AG361" s="39" t="s">
        <v>44641</v>
      </c>
      <c r="AH361">
        <v>0</v>
      </c>
      <c r="AJ361" s="39" t="s">
        <v>44848</v>
      </c>
      <c r="AK361">
        <v>0</v>
      </c>
      <c r="AM361" s="39" t="s">
        <v>44630</v>
      </c>
      <c r="AN361">
        <v>0</v>
      </c>
      <c r="AP361" s="39" t="s">
        <v>44662</v>
      </c>
      <c r="AQ361">
        <v>0</v>
      </c>
      <c r="AS361" s="39" t="s">
        <v>44628</v>
      </c>
      <c r="AT361">
        <v>0</v>
      </c>
    </row>
    <row r="362" spans="1:46" x14ac:dyDescent="0.3">
      <c r="A362">
        <v>361</v>
      </c>
      <c r="B362" s="1">
        <v>45909.589247685188</v>
      </c>
      <c r="C362" s="1">
        <v>45909.593553240738</v>
      </c>
      <c r="D362" s="39" t="s">
        <v>3706</v>
      </c>
      <c r="E362" s="39" t="s">
        <v>3707</v>
      </c>
      <c r="F362">
        <v>3</v>
      </c>
      <c r="I362" s="39" t="s">
        <v>3707</v>
      </c>
      <c r="L362">
        <v>8</v>
      </c>
      <c r="O362">
        <v>3</v>
      </c>
      <c r="R362" s="39" t="s">
        <v>44611</v>
      </c>
      <c r="S362">
        <v>0</v>
      </c>
      <c r="U362" s="39" t="s">
        <v>44692</v>
      </c>
      <c r="V362">
        <v>0</v>
      </c>
      <c r="X362" s="39" t="s">
        <v>42876</v>
      </c>
      <c r="Y362">
        <v>1</v>
      </c>
      <c r="AA362" s="39" t="s">
        <v>44586</v>
      </c>
      <c r="AB362">
        <v>1</v>
      </c>
      <c r="AD362" s="39" t="s">
        <v>44661</v>
      </c>
      <c r="AE362">
        <v>0</v>
      </c>
      <c r="AG362" s="39" t="s">
        <v>44596</v>
      </c>
      <c r="AH362">
        <v>0</v>
      </c>
      <c r="AJ362" s="39" t="s">
        <v>44589</v>
      </c>
      <c r="AK362">
        <v>0</v>
      </c>
      <c r="AM362" s="39" t="s">
        <v>44590</v>
      </c>
      <c r="AN362">
        <v>1</v>
      </c>
      <c r="AP362" s="39" t="s">
        <v>44597</v>
      </c>
      <c r="AQ362">
        <v>0</v>
      </c>
      <c r="AS362" s="39" t="s">
        <v>44604</v>
      </c>
      <c r="AT362">
        <v>0</v>
      </c>
    </row>
    <row r="363" spans="1:46" x14ac:dyDescent="0.3">
      <c r="A363">
        <v>362</v>
      </c>
      <c r="B363" s="1">
        <v>45909.589074074072</v>
      </c>
      <c r="C363" s="1">
        <v>45909.593553240738</v>
      </c>
      <c r="D363" s="39" t="s">
        <v>3624</v>
      </c>
      <c r="E363" s="39" t="s">
        <v>3625</v>
      </c>
      <c r="F363">
        <v>5</v>
      </c>
      <c r="I363" s="39" t="s">
        <v>3625</v>
      </c>
      <c r="L363">
        <v>8</v>
      </c>
      <c r="O363">
        <v>24</v>
      </c>
      <c r="R363" s="39" t="s">
        <v>44584</v>
      </c>
      <c r="S363">
        <v>1</v>
      </c>
      <c r="U363" s="39" t="s">
        <v>44585</v>
      </c>
      <c r="V363">
        <v>0</v>
      </c>
      <c r="X363" s="39" t="s">
        <v>42876</v>
      </c>
      <c r="Y363">
        <v>1</v>
      </c>
      <c r="AA363" s="39" t="s">
        <v>44586</v>
      </c>
      <c r="AB363">
        <v>1</v>
      </c>
      <c r="AD363" s="39" t="s">
        <v>44587</v>
      </c>
      <c r="AE363">
        <v>1</v>
      </c>
      <c r="AG363" s="39" t="s">
        <v>44596</v>
      </c>
      <c r="AH363">
        <v>0</v>
      </c>
      <c r="AJ363" s="39" t="s">
        <v>44589</v>
      </c>
      <c r="AK363">
        <v>0</v>
      </c>
      <c r="AM363" s="39" t="s">
        <v>44590</v>
      </c>
      <c r="AN363">
        <v>1</v>
      </c>
      <c r="AP363" s="39" t="s">
        <v>44597</v>
      </c>
      <c r="AQ363">
        <v>0</v>
      </c>
      <c r="AS363" s="39" t="s">
        <v>44604</v>
      </c>
      <c r="AT363">
        <v>0</v>
      </c>
    </row>
    <row r="364" spans="1:46" x14ac:dyDescent="0.3">
      <c r="A364">
        <v>363</v>
      </c>
      <c r="B364" s="1">
        <v>45909.58084490741</v>
      </c>
      <c r="C364" s="1">
        <v>45909.593726851854</v>
      </c>
      <c r="D364" s="39" t="s">
        <v>33868</v>
      </c>
      <c r="E364" s="39" t="s">
        <v>36378</v>
      </c>
      <c r="F364">
        <v>4</v>
      </c>
      <c r="I364" s="39" t="s">
        <v>36378</v>
      </c>
      <c r="L364">
        <v>14</v>
      </c>
      <c r="O364">
        <v>30</v>
      </c>
      <c r="R364" s="39" t="s">
        <v>44683</v>
      </c>
      <c r="S364">
        <v>0</v>
      </c>
      <c r="U364" s="39" t="s">
        <v>44834</v>
      </c>
      <c r="V364">
        <v>0</v>
      </c>
      <c r="X364" s="39" t="s">
        <v>42876</v>
      </c>
      <c r="Y364">
        <v>1</v>
      </c>
      <c r="AA364" s="39" t="s">
        <v>44586</v>
      </c>
      <c r="AB364">
        <v>1</v>
      </c>
      <c r="AD364" s="39" t="s">
        <v>44587</v>
      </c>
      <c r="AE364">
        <v>1</v>
      </c>
      <c r="AG364" s="39" t="s">
        <v>44654</v>
      </c>
      <c r="AH364">
        <v>0</v>
      </c>
      <c r="AJ364" s="39" t="s">
        <v>44849</v>
      </c>
      <c r="AK364">
        <v>0</v>
      </c>
      <c r="AM364" s="39" t="s">
        <v>44590</v>
      </c>
      <c r="AN364">
        <v>1</v>
      </c>
      <c r="AP364" s="39" t="s">
        <v>44850</v>
      </c>
      <c r="AQ364">
        <v>0</v>
      </c>
      <c r="AS364" s="39" t="s">
        <v>44628</v>
      </c>
      <c r="AT364">
        <v>0</v>
      </c>
    </row>
    <row r="365" spans="1:46" x14ac:dyDescent="0.3">
      <c r="A365">
        <v>364</v>
      </c>
      <c r="B365" s="1">
        <v>45909.588784722226</v>
      </c>
      <c r="C365" s="1">
        <v>45909.59375</v>
      </c>
      <c r="D365" s="39" t="s">
        <v>3669</v>
      </c>
      <c r="E365" s="39" t="s">
        <v>3670</v>
      </c>
      <c r="F365">
        <v>3</v>
      </c>
      <c r="I365" s="39" t="s">
        <v>3670</v>
      </c>
      <c r="L365">
        <v>8</v>
      </c>
      <c r="O365">
        <v>35</v>
      </c>
      <c r="R365" s="39" t="s">
        <v>44611</v>
      </c>
      <c r="S365">
        <v>0</v>
      </c>
      <c r="U365" s="39" t="s">
        <v>44585</v>
      </c>
      <c r="V365">
        <v>0</v>
      </c>
      <c r="X365" s="39" t="s">
        <v>42950</v>
      </c>
      <c r="Y365">
        <v>0</v>
      </c>
      <c r="AA365" s="39" t="s">
        <v>44586</v>
      </c>
      <c r="AB365">
        <v>1</v>
      </c>
      <c r="AD365" s="39" t="s">
        <v>44587</v>
      </c>
      <c r="AE365">
        <v>1</v>
      </c>
      <c r="AG365" s="39" t="s">
        <v>44588</v>
      </c>
      <c r="AH365">
        <v>1</v>
      </c>
      <c r="AJ365" s="39" t="s">
        <v>44681</v>
      </c>
      <c r="AK365">
        <v>0</v>
      </c>
      <c r="AM365" s="39" t="s">
        <v>44716</v>
      </c>
      <c r="AN365">
        <v>0</v>
      </c>
      <c r="AP365" s="39" t="s">
        <v>44851</v>
      </c>
      <c r="AQ365">
        <v>0</v>
      </c>
      <c r="AS365" s="39" t="s">
        <v>44604</v>
      </c>
      <c r="AT365">
        <v>0</v>
      </c>
    </row>
    <row r="366" spans="1:46" x14ac:dyDescent="0.3">
      <c r="A366">
        <v>365</v>
      </c>
      <c r="B366" s="1">
        <v>45909.58829861111</v>
      </c>
      <c r="C366" s="1">
        <v>45909.593784722223</v>
      </c>
      <c r="D366" s="39" t="s">
        <v>3453</v>
      </c>
      <c r="E366" s="39" t="s">
        <v>3454</v>
      </c>
      <c r="F366">
        <v>6</v>
      </c>
      <c r="I366" s="39" t="s">
        <v>3454</v>
      </c>
      <c r="L366">
        <v>8</v>
      </c>
      <c r="O366">
        <v>25</v>
      </c>
      <c r="R366" s="39" t="s">
        <v>44584</v>
      </c>
      <c r="S366">
        <v>1</v>
      </c>
      <c r="U366" s="39" t="s">
        <v>44585</v>
      </c>
      <c r="V366">
        <v>0</v>
      </c>
      <c r="X366" s="39" t="s">
        <v>42876</v>
      </c>
      <c r="Y366">
        <v>1</v>
      </c>
      <c r="AA366" s="39" t="s">
        <v>44586</v>
      </c>
      <c r="AB366">
        <v>1</v>
      </c>
      <c r="AD366" s="39" t="s">
        <v>44587</v>
      </c>
      <c r="AE366">
        <v>1</v>
      </c>
      <c r="AG366" s="39" t="s">
        <v>44588</v>
      </c>
      <c r="AH366">
        <v>1</v>
      </c>
      <c r="AJ366" s="39" t="s">
        <v>44589</v>
      </c>
      <c r="AK366">
        <v>0</v>
      </c>
      <c r="AM366" s="39" t="s">
        <v>44609</v>
      </c>
      <c r="AN366">
        <v>0</v>
      </c>
      <c r="AP366" s="39" t="s">
        <v>44595</v>
      </c>
      <c r="AQ366">
        <v>0</v>
      </c>
      <c r="AS366" s="39" t="s">
        <v>44592</v>
      </c>
      <c r="AT366">
        <v>1</v>
      </c>
    </row>
    <row r="367" spans="1:46" x14ac:dyDescent="0.3">
      <c r="A367">
        <v>366</v>
      </c>
      <c r="B367" s="1">
        <v>45909.581064814818</v>
      </c>
      <c r="C367" s="1">
        <v>45909.593923611108</v>
      </c>
      <c r="D367" s="39" t="s">
        <v>33876</v>
      </c>
      <c r="E367" s="39" t="s">
        <v>36391</v>
      </c>
      <c r="F367">
        <v>5</v>
      </c>
      <c r="I367" s="39" t="s">
        <v>36391</v>
      </c>
      <c r="L367">
        <v>14</v>
      </c>
      <c r="O367">
        <v>32</v>
      </c>
      <c r="R367" s="39" t="s">
        <v>44584</v>
      </c>
      <c r="S367">
        <v>1</v>
      </c>
      <c r="U367" s="39" t="s">
        <v>44622</v>
      </c>
      <c r="V367">
        <v>0</v>
      </c>
      <c r="X367" s="39" t="s">
        <v>42876</v>
      </c>
      <c r="Y367">
        <v>1</v>
      </c>
      <c r="AA367" s="39" t="s">
        <v>44586</v>
      </c>
      <c r="AB367">
        <v>1</v>
      </c>
      <c r="AD367" s="39" t="s">
        <v>44587</v>
      </c>
      <c r="AE367">
        <v>1</v>
      </c>
      <c r="AG367" s="39" t="s">
        <v>44686</v>
      </c>
      <c r="AH367">
        <v>0</v>
      </c>
      <c r="AJ367" s="39" t="s">
        <v>44685</v>
      </c>
      <c r="AK367">
        <v>0</v>
      </c>
      <c r="AM367" s="39" t="s">
        <v>44623</v>
      </c>
      <c r="AN367">
        <v>0</v>
      </c>
      <c r="AP367" s="39" t="s">
        <v>44597</v>
      </c>
      <c r="AQ367">
        <v>0</v>
      </c>
      <c r="AS367" s="39" t="s">
        <v>44592</v>
      </c>
      <c r="AT367">
        <v>1</v>
      </c>
    </row>
    <row r="368" spans="1:46" x14ac:dyDescent="0.3">
      <c r="A368">
        <v>367</v>
      </c>
      <c r="B368" s="1">
        <v>45909.580833333333</v>
      </c>
      <c r="C368" s="1">
        <v>45909.594282407408</v>
      </c>
      <c r="D368" s="39" t="s">
        <v>33851</v>
      </c>
      <c r="E368" s="39" t="s">
        <v>42509</v>
      </c>
      <c r="F368">
        <v>6</v>
      </c>
      <c r="I368" s="39" t="s">
        <v>42509</v>
      </c>
      <c r="L368">
        <v>14</v>
      </c>
      <c r="O368">
        <v>25</v>
      </c>
      <c r="R368" s="39" t="s">
        <v>44584</v>
      </c>
      <c r="S368">
        <v>1</v>
      </c>
      <c r="U368" s="39" t="s">
        <v>44619</v>
      </c>
      <c r="V368">
        <v>0</v>
      </c>
      <c r="X368" s="39" t="s">
        <v>42876</v>
      </c>
      <c r="Y368">
        <v>1</v>
      </c>
      <c r="AA368" s="39" t="s">
        <v>44586</v>
      </c>
      <c r="AB368">
        <v>1</v>
      </c>
      <c r="AD368" s="39" t="s">
        <v>44587</v>
      </c>
      <c r="AE368">
        <v>1</v>
      </c>
      <c r="AG368" s="39" t="s">
        <v>44605</v>
      </c>
      <c r="AH368">
        <v>0</v>
      </c>
      <c r="AJ368" s="39" t="s">
        <v>44666</v>
      </c>
      <c r="AK368">
        <v>0</v>
      </c>
      <c r="AM368" s="39" t="s">
        <v>44590</v>
      </c>
      <c r="AN368">
        <v>1</v>
      </c>
      <c r="AP368" s="39" t="s">
        <v>44610</v>
      </c>
      <c r="AQ368">
        <v>0</v>
      </c>
      <c r="AS368" s="39" t="s">
        <v>44592</v>
      </c>
      <c r="AT368">
        <v>1</v>
      </c>
    </row>
    <row r="369" spans="1:46" x14ac:dyDescent="0.3">
      <c r="A369">
        <v>368</v>
      </c>
      <c r="B369" s="1">
        <v>45909.590497685182</v>
      </c>
      <c r="C369" s="1">
        <v>45909.594560185185</v>
      </c>
      <c r="D369" s="39" t="s">
        <v>3563</v>
      </c>
      <c r="E369" s="39" t="s">
        <v>3564</v>
      </c>
      <c r="F369">
        <v>4</v>
      </c>
      <c r="I369" s="39" t="s">
        <v>3564</v>
      </c>
      <c r="L369">
        <v>8</v>
      </c>
      <c r="O369">
        <v>10</v>
      </c>
      <c r="R369" s="39" t="s">
        <v>44584</v>
      </c>
      <c r="S369">
        <v>1</v>
      </c>
      <c r="U369" s="39" t="s">
        <v>44585</v>
      </c>
      <c r="V369">
        <v>0</v>
      </c>
      <c r="X369" s="39" t="s">
        <v>42876</v>
      </c>
      <c r="Y369">
        <v>1</v>
      </c>
      <c r="AA369" s="39" t="s">
        <v>44586</v>
      </c>
      <c r="AB369">
        <v>1</v>
      </c>
      <c r="AD369" s="39" t="s">
        <v>44587</v>
      </c>
      <c r="AE369">
        <v>1</v>
      </c>
      <c r="AG369" s="39" t="s">
        <v>44605</v>
      </c>
      <c r="AH369">
        <v>0</v>
      </c>
      <c r="AJ369" s="39" t="s">
        <v>44589</v>
      </c>
      <c r="AK369">
        <v>0</v>
      </c>
      <c r="AM369" s="39" t="s">
        <v>44642</v>
      </c>
      <c r="AN369">
        <v>0</v>
      </c>
      <c r="AP369" s="39" t="s">
        <v>44595</v>
      </c>
      <c r="AQ369">
        <v>0</v>
      </c>
      <c r="AS369" s="39" t="s">
        <v>44604</v>
      </c>
      <c r="AT369">
        <v>0</v>
      </c>
    </row>
    <row r="370" spans="1:46" x14ac:dyDescent="0.3">
      <c r="A370">
        <v>369</v>
      </c>
      <c r="B370" s="1">
        <v>45909.59103009259</v>
      </c>
      <c r="C370" s="1">
        <v>45909.594594907408</v>
      </c>
      <c r="D370" s="39" t="s">
        <v>3585</v>
      </c>
      <c r="E370" s="39" t="s">
        <v>3586</v>
      </c>
      <c r="F370">
        <v>6</v>
      </c>
      <c r="I370" s="39" t="s">
        <v>3587</v>
      </c>
      <c r="L370">
        <v>8</v>
      </c>
      <c r="O370">
        <v>31</v>
      </c>
      <c r="R370" s="39" t="s">
        <v>44584</v>
      </c>
      <c r="S370">
        <v>1</v>
      </c>
      <c r="U370" s="39" t="s">
        <v>44585</v>
      </c>
      <c r="V370">
        <v>0</v>
      </c>
      <c r="X370" s="39" t="s">
        <v>42876</v>
      </c>
      <c r="Y370">
        <v>1</v>
      </c>
      <c r="AA370" s="39" t="s">
        <v>44586</v>
      </c>
      <c r="AB370">
        <v>1</v>
      </c>
      <c r="AD370" s="39" t="s">
        <v>44587</v>
      </c>
      <c r="AE370">
        <v>1</v>
      </c>
      <c r="AG370" s="39" t="s">
        <v>44588</v>
      </c>
      <c r="AH370">
        <v>1</v>
      </c>
      <c r="AJ370" s="39" t="s">
        <v>44589</v>
      </c>
      <c r="AK370">
        <v>0</v>
      </c>
      <c r="AM370" s="39" t="s">
        <v>44590</v>
      </c>
      <c r="AN370">
        <v>1</v>
      </c>
      <c r="AP370" s="39" t="s">
        <v>44595</v>
      </c>
      <c r="AQ370">
        <v>0</v>
      </c>
      <c r="AS370" s="39" t="s">
        <v>44604</v>
      </c>
      <c r="AT370">
        <v>0</v>
      </c>
    </row>
    <row r="371" spans="1:46" x14ac:dyDescent="0.3">
      <c r="A371">
        <v>370</v>
      </c>
      <c r="B371" s="1">
        <v>45909.589467592596</v>
      </c>
      <c r="C371" s="1">
        <v>45909.594965277778</v>
      </c>
      <c r="D371" s="39" t="s">
        <v>3659</v>
      </c>
      <c r="E371" s="39" t="s">
        <v>3660</v>
      </c>
      <c r="F371">
        <v>5</v>
      </c>
      <c r="I371" s="39" t="s">
        <v>3660</v>
      </c>
      <c r="L371">
        <v>8</v>
      </c>
      <c r="O371">
        <v>36</v>
      </c>
      <c r="R371" s="39" t="s">
        <v>44584</v>
      </c>
      <c r="S371">
        <v>1</v>
      </c>
      <c r="U371" s="39" t="s">
        <v>44585</v>
      </c>
      <c r="V371">
        <v>0</v>
      </c>
      <c r="X371" s="39" t="s">
        <v>42876</v>
      </c>
      <c r="Y371">
        <v>1</v>
      </c>
      <c r="AA371" s="39" t="s">
        <v>44586</v>
      </c>
      <c r="AB371">
        <v>1</v>
      </c>
      <c r="AD371" s="39" t="s">
        <v>44587</v>
      </c>
      <c r="AE371">
        <v>1</v>
      </c>
      <c r="AG371" s="39" t="s">
        <v>44605</v>
      </c>
      <c r="AH371">
        <v>0</v>
      </c>
      <c r="AJ371" s="39" t="s">
        <v>44589</v>
      </c>
      <c r="AK371">
        <v>0</v>
      </c>
      <c r="AM371" s="39" t="s">
        <v>44590</v>
      </c>
      <c r="AN371">
        <v>1</v>
      </c>
      <c r="AP371" s="39" t="s">
        <v>44597</v>
      </c>
      <c r="AQ371">
        <v>0</v>
      </c>
      <c r="AS371" s="39" t="s">
        <v>44628</v>
      </c>
      <c r="AT371">
        <v>0</v>
      </c>
    </row>
    <row r="372" spans="1:46" x14ac:dyDescent="0.3">
      <c r="A372">
        <v>371</v>
      </c>
      <c r="B372" s="1">
        <v>45909.589525462965</v>
      </c>
      <c r="C372" s="1">
        <v>45909.595104166663</v>
      </c>
      <c r="D372" s="39" t="s">
        <v>3739</v>
      </c>
      <c r="E372" s="39" t="s">
        <v>3740</v>
      </c>
      <c r="F372">
        <v>5</v>
      </c>
      <c r="I372" s="39" t="s">
        <v>3740</v>
      </c>
      <c r="L372">
        <v>8</v>
      </c>
      <c r="O372">
        <v>15</v>
      </c>
      <c r="R372" s="39" t="s">
        <v>44584</v>
      </c>
      <c r="S372">
        <v>1</v>
      </c>
      <c r="U372" s="39" t="s">
        <v>44585</v>
      </c>
      <c r="V372">
        <v>0</v>
      </c>
      <c r="X372" s="39" t="s">
        <v>42950</v>
      </c>
      <c r="Y372">
        <v>0</v>
      </c>
      <c r="AA372" s="39" t="s">
        <v>44586</v>
      </c>
      <c r="AB372">
        <v>1</v>
      </c>
      <c r="AD372" s="39" t="s">
        <v>44587</v>
      </c>
      <c r="AE372">
        <v>1</v>
      </c>
      <c r="AG372" s="39" t="s">
        <v>44596</v>
      </c>
      <c r="AH372">
        <v>0</v>
      </c>
      <c r="AJ372" s="39" t="s">
        <v>44589</v>
      </c>
      <c r="AK372">
        <v>0</v>
      </c>
      <c r="AM372" s="39" t="s">
        <v>44590</v>
      </c>
      <c r="AN372">
        <v>1</v>
      </c>
      <c r="AP372" s="39" t="s">
        <v>44597</v>
      </c>
      <c r="AQ372">
        <v>0</v>
      </c>
      <c r="AS372" s="39" t="s">
        <v>44592</v>
      </c>
      <c r="AT372">
        <v>1</v>
      </c>
    </row>
    <row r="373" spans="1:46" x14ac:dyDescent="0.3">
      <c r="A373">
        <v>372</v>
      </c>
      <c r="B373" s="1">
        <v>45909.589525462965</v>
      </c>
      <c r="C373" s="1">
        <v>45909.595196759263</v>
      </c>
      <c r="D373" s="39" t="s">
        <v>3715</v>
      </c>
      <c r="E373" s="39" t="s">
        <v>3716</v>
      </c>
      <c r="F373">
        <v>5</v>
      </c>
      <c r="I373" s="39" t="s">
        <v>14719</v>
      </c>
      <c r="L373">
        <v>8</v>
      </c>
      <c r="O373">
        <v>14</v>
      </c>
      <c r="R373" s="39" t="s">
        <v>44584</v>
      </c>
      <c r="S373">
        <v>1</v>
      </c>
      <c r="U373" s="39" t="s">
        <v>44585</v>
      </c>
      <c r="V373">
        <v>0</v>
      </c>
      <c r="X373" s="39" t="s">
        <v>42950</v>
      </c>
      <c r="Y373">
        <v>0</v>
      </c>
      <c r="AA373" s="39" t="s">
        <v>44586</v>
      </c>
      <c r="AB373">
        <v>1</v>
      </c>
      <c r="AD373" s="39" t="s">
        <v>44587</v>
      </c>
      <c r="AE373">
        <v>1</v>
      </c>
      <c r="AG373" s="39" t="s">
        <v>44596</v>
      </c>
      <c r="AH373">
        <v>0</v>
      </c>
      <c r="AJ373" s="39" t="s">
        <v>44589</v>
      </c>
      <c r="AK373">
        <v>0</v>
      </c>
      <c r="AM373" s="39" t="s">
        <v>44590</v>
      </c>
      <c r="AN373">
        <v>1</v>
      </c>
      <c r="AP373" s="39" t="s">
        <v>44597</v>
      </c>
      <c r="AQ373">
        <v>0</v>
      </c>
      <c r="AS373" s="39" t="s">
        <v>44592</v>
      </c>
      <c r="AT373">
        <v>1</v>
      </c>
    </row>
    <row r="374" spans="1:46" x14ac:dyDescent="0.3">
      <c r="A374">
        <v>373</v>
      </c>
      <c r="B374" s="1">
        <v>45909.589502314811</v>
      </c>
      <c r="C374" s="1">
        <v>45909.595208333332</v>
      </c>
      <c r="D374" s="39" t="s">
        <v>3764</v>
      </c>
      <c r="E374" s="39" t="s">
        <v>3765</v>
      </c>
      <c r="F374">
        <v>6</v>
      </c>
      <c r="I374" s="39" t="s">
        <v>3765</v>
      </c>
      <c r="L374">
        <v>8</v>
      </c>
      <c r="O374">
        <v>26</v>
      </c>
      <c r="R374" s="39" t="s">
        <v>44584</v>
      </c>
      <c r="S374">
        <v>1</v>
      </c>
      <c r="U374" s="39" t="s">
        <v>44585</v>
      </c>
      <c r="V374">
        <v>0</v>
      </c>
      <c r="X374" s="39" t="s">
        <v>42876</v>
      </c>
      <c r="Y374">
        <v>1</v>
      </c>
      <c r="AA374" s="39" t="s">
        <v>44586</v>
      </c>
      <c r="AB374">
        <v>1</v>
      </c>
      <c r="AD374" s="39" t="s">
        <v>44601</v>
      </c>
      <c r="AE374">
        <v>0</v>
      </c>
      <c r="AG374" s="39" t="s">
        <v>44588</v>
      </c>
      <c r="AH374">
        <v>1</v>
      </c>
      <c r="AJ374" s="39" t="s">
        <v>44620</v>
      </c>
      <c r="AK374">
        <v>1</v>
      </c>
      <c r="AM374" s="39" t="s">
        <v>44590</v>
      </c>
      <c r="AN374">
        <v>1</v>
      </c>
      <c r="AP374" s="39" t="s">
        <v>44591</v>
      </c>
      <c r="AQ374">
        <v>0</v>
      </c>
      <c r="AS374" s="39" t="s">
        <v>44628</v>
      </c>
      <c r="AT374">
        <v>0</v>
      </c>
    </row>
    <row r="375" spans="1:46" x14ac:dyDescent="0.3">
      <c r="A375">
        <v>374</v>
      </c>
      <c r="B375" s="1">
        <v>45909.592291666668</v>
      </c>
      <c r="C375" s="1">
        <v>45909.59542824074</v>
      </c>
      <c r="D375" s="39" t="s">
        <v>3490</v>
      </c>
      <c r="E375" s="39" t="s">
        <v>3491</v>
      </c>
      <c r="F375">
        <v>6</v>
      </c>
      <c r="I375" s="39" t="s">
        <v>3491</v>
      </c>
      <c r="L375">
        <v>8</v>
      </c>
      <c r="O375">
        <v>29</v>
      </c>
      <c r="R375" s="39" t="s">
        <v>44584</v>
      </c>
      <c r="S375">
        <v>1</v>
      </c>
      <c r="U375" s="39" t="s">
        <v>44585</v>
      </c>
      <c r="V375">
        <v>0</v>
      </c>
      <c r="X375" s="39" t="s">
        <v>42876</v>
      </c>
      <c r="Y375">
        <v>1</v>
      </c>
      <c r="AA375" s="39" t="s">
        <v>44586</v>
      </c>
      <c r="AB375">
        <v>1</v>
      </c>
      <c r="AD375" s="39" t="s">
        <v>44587</v>
      </c>
      <c r="AE375">
        <v>1</v>
      </c>
      <c r="AG375" s="39" t="s">
        <v>44612</v>
      </c>
      <c r="AH375">
        <v>0</v>
      </c>
      <c r="AJ375" s="39" t="s">
        <v>44589</v>
      </c>
      <c r="AK375">
        <v>0</v>
      </c>
      <c r="AM375" s="39" t="s">
        <v>44590</v>
      </c>
      <c r="AN375">
        <v>1</v>
      </c>
      <c r="AP375" s="39" t="s">
        <v>44597</v>
      </c>
      <c r="AQ375">
        <v>0</v>
      </c>
      <c r="AS375" s="39" t="s">
        <v>44592</v>
      </c>
      <c r="AT375">
        <v>1</v>
      </c>
    </row>
    <row r="376" spans="1:46" x14ac:dyDescent="0.3">
      <c r="A376">
        <v>375</v>
      </c>
      <c r="B376" s="1">
        <v>45909.592453703706</v>
      </c>
      <c r="C376" s="1">
        <v>45909.595925925925</v>
      </c>
      <c r="D376" s="39" t="s">
        <v>3732</v>
      </c>
      <c r="E376" s="39" t="s">
        <v>3733</v>
      </c>
      <c r="F376">
        <v>4</v>
      </c>
      <c r="I376" s="39" t="s">
        <v>3733</v>
      </c>
      <c r="L376">
        <v>8</v>
      </c>
      <c r="O376">
        <v>37</v>
      </c>
      <c r="R376" s="39" t="s">
        <v>44584</v>
      </c>
      <c r="S376">
        <v>1</v>
      </c>
      <c r="U376" s="39" t="s">
        <v>44619</v>
      </c>
      <c r="V376">
        <v>0</v>
      </c>
      <c r="X376" s="39" t="s">
        <v>43652</v>
      </c>
      <c r="Y376">
        <v>0</v>
      </c>
      <c r="AA376" s="39" t="s">
        <v>44586</v>
      </c>
      <c r="AB376">
        <v>1</v>
      </c>
      <c r="AD376" s="39" t="s">
        <v>44587</v>
      </c>
      <c r="AE376">
        <v>1</v>
      </c>
      <c r="AG376" s="39" t="s">
        <v>44695</v>
      </c>
      <c r="AH376">
        <v>0</v>
      </c>
      <c r="AJ376" s="39" t="s">
        <v>44728</v>
      </c>
      <c r="AK376">
        <v>0</v>
      </c>
      <c r="AM376" s="39" t="s">
        <v>44590</v>
      </c>
      <c r="AN376">
        <v>1</v>
      </c>
      <c r="AP376" s="39" t="s">
        <v>44597</v>
      </c>
      <c r="AQ376">
        <v>0</v>
      </c>
      <c r="AS376" s="39" t="s">
        <v>44644</v>
      </c>
      <c r="AT376">
        <v>0</v>
      </c>
    </row>
    <row r="377" spans="1:46" x14ac:dyDescent="0.3">
      <c r="A377">
        <v>376</v>
      </c>
      <c r="B377" s="1">
        <v>45909.592986111114</v>
      </c>
      <c r="C377" s="1">
        <v>45909.596053240741</v>
      </c>
      <c r="D377" s="39" t="s">
        <v>3540</v>
      </c>
      <c r="E377" s="39" t="s">
        <v>3541</v>
      </c>
      <c r="F377">
        <v>5</v>
      </c>
      <c r="I377" s="39" t="s">
        <v>3542</v>
      </c>
      <c r="L377">
        <v>8</v>
      </c>
      <c r="O377">
        <v>30</v>
      </c>
      <c r="R377" s="39" t="s">
        <v>44584</v>
      </c>
      <c r="S377">
        <v>1</v>
      </c>
      <c r="U377" s="39" t="s">
        <v>44585</v>
      </c>
      <c r="V377">
        <v>0</v>
      </c>
      <c r="X377" s="39" t="s">
        <v>42876</v>
      </c>
      <c r="Y377">
        <v>1</v>
      </c>
      <c r="AA377" s="39" t="s">
        <v>44586</v>
      </c>
      <c r="AB377">
        <v>1</v>
      </c>
      <c r="AD377" s="39" t="s">
        <v>44587</v>
      </c>
      <c r="AE377">
        <v>1</v>
      </c>
      <c r="AG377" s="39" t="s">
        <v>44612</v>
      </c>
      <c r="AH377">
        <v>0</v>
      </c>
      <c r="AJ377" s="39" t="s">
        <v>44589</v>
      </c>
      <c r="AK377">
        <v>0</v>
      </c>
      <c r="AM377" s="39" t="s">
        <v>44590</v>
      </c>
      <c r="AN377">
        <v>1</v>
      </c>
      <c r="AP377" s="39" t="s">
        <v>44597</v>
      </c>
      <c r="AQ377">
        <v>0</v>
      </c>
      <c r="AS377" s="39" t="s">
        <v>44628</v>
      </c>
      <c r="AT377">
        <v>0</v>
      </c>
    </row>
    <row r="378" spans="1:46" x14ac:dyDescent="0.3">
      <c r="A378">
        <v>377</v>
      </c>
      <c r="B378" s="1">
        <v>45909.586030092592</v>
      </c>
      <c r="C378" s="1">
        <v>45909.596574074072</v>
      </c>
      <c r="D378" s="39" t="s">
        <v>33768</v>
      </c>
      <c r="E378" s="39" t="s">
        <v>36293</v>
      </c>
      <c r="F378">
        <v>8</v>
      </c>
      <c r="I378" s="39" t="s">
        <v>42510</v>
      </c>
      <c r="L378">
        <v>14</v>
      </c>
      <c r="O378">
        <v>1</v>
      </c>
      <c r="R378" s="39" t="s">
        <v>44584</v>
      </c>
      <c r="S378">
        <v>1</v>
      </c>
      <c r="U378" s="39" t="s">
        <v>44585</v>
      </c>
      <c r="V378">
        <v>0</v>
      </c>
      <c r="X378" s="39" t="s">
        <v>42876</v>
      </c>
      <c r="Y378">
        <v>1</v>
      </c>
      <c r="AA378" s="39" t="s">
        <v>44586</v>
      </c>
      <c r="AB378">
        <v>1</v>
      </c>
      <c r="AD378" s="39" t="s">
        <v>44587</v>
      </c>
      <c r="AE378">
        <v>1</v>
      </c>
      <c r="AG378" s="39" t="s">
        <v>44663</v>
      </c>
      <c r="AH378">
        <v>1</v>
      </c>
      <c r="AJ378" s="39" t="s">
        <v>44620</v>
      </c>
      <c r="AK378">
        <v>1</v>
      </c>
      <c r="AM378" s="39" t="s">
        <v>44590</v>
      </c>
      <c r="AN378">
        <v>1</v>
      </c>
      <c r="AP378" s="39" t="s">
        <v>44648</v>
      </c>
      <c r="AQ378">
        <v>0</v>
      </c>
      <c r="AS378" s="39" t="s">
        <v>44592</v>
      </c>
      <c r="AT378">
        <v>1</v>
      </c>
    </row>
    <row r="379" spans="1:46" x14ac:dyDescent="0.3">
      <c r="A379">
        <v>378</v>
      </c>
      <c r="B379" s="1">
        <v>45909.593206018515</v>
      </c>
      <c r="C379" s="1">
        <v>45909.597581018519</v>
      </c>
      <c r="D379" s="39" t="s">
        <v>3648</v>
      </c>
      <c r="E379" s="39" t="s">
        <v>3649</v>
      </c>
      <c r="F379">
        <v>7</v>
      </c>
      <c r="I379" s="39" t="s">
        <v>3649</v>
      </c>
      <c r="L379">
        <v>8</v>
      </c>
      <c r="O379">
        <v>11</v>
      </c>
      <c r="R379" s="39" t="s">
        <v>44584</v>
      </c>
      <c r="S379">
        <v>1</v>
      </c>
      <c r="U379" s="39" t="s">
        <v>44600</v>
      </c>
      <c r="V379">
        <v>0</v>
      </c>
      <c r="X379" s="39" t="s">
        <v>42876</v>
      </c>
      <c r="Y379">
        <v>1</v>
      </c>
      <c r="AA379" s="39" t="s">
        <v>44586</v>
      </c>
      <c r="AB379">
        <v>1</v>
      </c>
      <c r="AD379" s="39" t="s">
        <v>44587</v>
      </c>
      <c r="AE379">
        <v>1</v>
      </c>
      <c r="AG379" s="39" t="s">
        <v>44588</v>
      </c>
      <c r="AH379">
        <v>1</v>
      </c>
      <c r="AJ379" s="39" t="s">
        <v>44589</v>
      </c>
      <c r="AK379">
        <v>0</v>
      </c>
      <c r="AM379" s="39" t="s">
        <v>44590</v>
      </c>
      <c r="AN379">
        <v>1</v>
      </c>
      <c r="AP379" s="39" t="s">
        <v>44595</v>
      </c>
      <c r="AQ379">
        <v>0</v>
      </c>
      <c r="AS379" s="39" t="s">
        <v>44592</v>
      </c>
      <c r="AT379">
        <v>1</v>
      </c>
    </row>
    <row r="380" spans="1:46" x14ac:dyDescent="0.3">
      <c r="A380">
        <v>379</v>
      </c>
      <c r="B380" s="1">
        <v>45909.593622685185</v>
      </c>
      <c r="C380" s="1">
        <v>45909.598171296297</v>
      </c>
      <c r="D380" s="39" t="s">
        <v>3473</v>
      </c>
      <c r="E380" s="39" t="s">
        <v>3474</v>
      </c>
      <c r="F380">
        <v>6</v>
      </c>
      <c r="I380" s="39" t="s">
        <v>32794</v>
      </c>
      <c r="L380">
        <v>8</v>
      </c>
      <c r="O380">
        <v>9</v>
      </c>
      <c r="R380" s="39" t="s">
        <v>44584</v>
      </c>
      <c r="S380">
        <v>1</v>
      </c>
      <c r="U380" s="39" t="s">
        <v>44585</v>
      </c>
      <c r="V380">
        <v>0</v>
      </c>
      <c r="X380" s="39" t="s">
        <v>42876</v>
      </c>
      <c r="Y380">
        <v>1</v>
      </c>
      <c r="AA380" s="39" t="s">
        <v>44586</v>
      </c>
      <c r="AB380">
        <v>1</v>
      </c>
      <c r="AD380" s="39" t="s">
        <v>44587</v>
      </c>
      <c r="AE380">
        <v>1</v>
      </c>
      <c r="AG380" s="39" t="s">
        <v>44663</v>
      </c>
      <c r="AH380">
        <v>1</v>
      </c>
      <c r="AJ380" s="39" t="s">
        <v>44848</v>
      </c>
      <c r="AK380">
        <v>0</v>
      </c>
      <c r="AM380" s="39" t="s">
        <v>44590</v>
      </c>
      <c r="AN380">
        <v>1</v>
      </c>
      <c r="AP380" s="39" t="s">
        <v>44591</v>
      </c>
      <c r="AQ380">
        <v>0</v>
      </c>
      <c r="AS380" s="39" t="s">
        <v>44628</v>
      </c>
      <c r="AT380">
        <v>0</v>
      </c>
    </row>
    <row r="381" spans="1:46" x14ac:dyDescent="0.3">
      <c r="A381">
        <v>380</v>
      </c>
      <c r="B381" s="1">
        <v>45909.597361111111</v>
      </c>
      <c r="C381" s="1">
        <v>45909.598819444444</v>
      </c>
      <c r="D381" s="39" t="s">
        <v>3639</v>
      </c>
      <c r="E381" s="39" t="s">
        <v>3640</v>
      </c>
      <c r="F381">
        <v>5</v>
      </c>
      <c r="I381" s="39" t="s">
        <v>3640</v>
      </c>
      <c r="L381">
        <v>8</v>
      </c>
      <c r="O381">
        <v>34</v>
      </c>
      <c r="R381" s="39" t="s">
        <v>44584</v>
      </c>
      <c r="S381">
        <v>1</v>
      </c>
      <c r="U381" s="39" t="s">
        <v>44585</v>
      </c>
      <c r="V381">
        <v>0</v>
      </c>
      <c r="X381" s="39" t="s">
        <v>42876</v>
      </c>
      <c r="Y381">
        <v>1</v>
      </c>
      <c r="AA381" s="39" t="s">
        <v>44586</v>
      </c>
      <c r="AB381">
        <v>1</v>
      </c>
      <c r="AD381" s="39" t="s">
        <v>44587</v>
      </c>
      <c r="AE381">
        <v>1</v>
      </c>
      <c r="AG381" s="39" t="s">
        <v>44612</v>
      </c>
      <c r="AH381">
        <v>0</v>
      </c>
      <c r="AJ381" s="39" t="s">
        <v>44589</v>
      </c>
      <c r="AK381">
        <v>0</v>
      </c>
      <c r="AM381" s="39" t="s">
        <v>44590</v>
      </c>
      <c r="AN381">
        <v>1</v>
      </c>
      <c r="AP381" s="39" t="s">
        <v>44597</v>
      </c>
      <c r="AQ381">
        <v>0</v>
      </c>
      <c r="AS381" s="39" t="s">
        <v>44628</v>
      </c>
      <c r="AT381">
        <v>0</v>
      </c>
    </row>
    <row r="382" spans="1:46" x14ac:dyDescent="0.3">
      <c r="A382">
        <v>381</v>
      </c>
      <c r="B382" s="1">
        <v>45909.748981481483</v>
      </c>
      <c r="C382" s="1">
        <v>45909.770243055558</v>
      </c>
      <c r="D382" s="39" t="s">
        <v>3367</v>
      </c>
      <c r="E382" s="39" t="s">
        <v>3368</v>
      </c>
      <c r="F382">
        <v>5</v>
      </c>
      <c r="I382" s="39" t="s">
        <v>3369</v>
      </c>
      <c r="L382">
        <v>3</v>
      </c>
      <c r="O382">
        <v>34</v>
      </c>
      <c r="R382" s="39" t="s">
        <v>44584</v>
      </c>
      <c r="S382">
        <v>1</v>
      </c>
      <c r="U382" s="39" t="s">
        <v>44626</v>
      </c>
      <c r="V382">
        <v>0</v>
      </c>
      <c r="X382" s="39" t="s">
        <v>42950</v>
      </c>
      <c r="Y382">
        <v>0</v>
      </c>
      <c r="AA382" s="39" t="s">
        <v>44586</v>
      </c>
      <c r="AB382">
        <v>1</v>
      </c>
      <c r="AD382" s="39" t="s">
        <v>44587</v>
      </c>
      <c r="AE382">
        <v>1</v>
      </c>
      <c r="AG382" s="39" t="s">
        <v>44588</v>
      </c>
      <c r="AH382">
        <v>1</v>
      </c>
      <c r="AJ382" s="39" t="s">
        <v>44589</v>
      </c>
      <c r="AK382">
        <v>0</v>
      </c>
      <c r="AM382" s="39" t="s">
        <v>44852</v>
      </c>
      <c r="AN382">
        <v>0</v>
      </c>
      <c r="AP382" s="39" t="s">
        <v>44593</v>
      </c>
      <c r="AQ382">
        <v>0</v>
      </c>
      <c r="AS382" s="39" t="s">
        <v>44592</v>
      </c>
      <c r="AT382">
        <v>1</v>
      </c>
    </row>
    <row r="383" spans="1:46" x14ac:dyDescent="0.3">
      <c r="A383">
        <v>382</v>
      </c>
      <c r="B383" s="1">
        <v>45909.838900462964</v>
      </c>
      <c r="C383" s="1">
        <v>45909.839872685188</v>
      </c>
      <c r="D383" s="39" t="s">
        <v>2623</v>
      </c>
      <c r="E383" s="39" t="s">
        <v>2624</v>
      </c>
      <c r="F383">
        <v>7</v>
      </c>
      <c r="I383" s="39" t="s">
        <v>44853</v>
      </c>
      <c r="L383">
        <v>5</v>
      </c>
      <c r="O383">
        <v>27</v>
      </c>
      <c r="R383" s="39" t="s">
        <v>44584</v>
      </c>
      <c r="S383">
        <v>1</v>
      </c>
      <c r="U383" s="39" t="s">
        <v>44700</v>
      </c>
      <c r="V383">
        <v>0</v>
      </c>
      <c r="X383" s="39" t="s">
        <v>42876</v>
      </c>
      <c r="Y383">
        <v>1</v>
      </c>
      <c r="AA383" s="39" t="s">
        <v>44586</v>
      </c>
      <c r="AB383">
        <v>1</v>
      </c>
      <c r="AD383" s="39" t="s">
        <v>44587</v>
      </c>
      <c r="AE383">
        <v>1</v>
      </c>
      <c r="AG383" s="39" t="s">
        <v>44663</v>
      </c>
      <c r="AH383">
        <v>1</v>
      </c>
      <c r="AJ383" s="39" t="s">
        <v>44620</v>
      </c>
      <c r="AK383">
        <v>1</v>
      </c>
      <c r="AM383" s="39" t="s">
        <v>44854</v>
      </c>
      <c r="AN383">
        <v>0</v>
      </c>
      <c r="AP383" s="39" t="s">
        <v>44631</v>
      </c>
      <c r="AQ383">
        <v>0</v>
      </c>
      <c r="AS383" s="39" t="s">
        <v>44592</v>
      </c>
      <c r="AT383">
        <v>1</v>
      </c>
    </row>
    <row r="384" spans="1:46" x14ac:dyDescent="0.3">
      <c r="A384">
        <v>383</v>
      </c>
      <c r="B384" s="1">
        <v>45909.881493055553</v>
      </c>
      <c r="C384" s="1">
        <v>45909.894953703704</v>
      </c>
      <c r="D384" s="39" t="s">
        <v>3227</v>
      </c>
      <c r="E384" s="39" t="s">
        <v>3228</v>
      </c>
      <c r="F384">
        <v>6</v>
      </c>
      <c r="I384" s="39" t="s">
        <v>14890</v>
      </c>
      <c r="L384">
        <v>3</v>
      </c>
      <c r="O384">
        <v>32</v>
      </c>
      <c r="R384" s="39" t="s">
        <v>44584</v>
      </c>
      <c r="S384">
        <v>1</v>
      </c>
      <c r="U384" s="39" t="s">
        <v>44674</v>
      </c>
      <c r="V384">
        <v>1</v>
      </c>
      <c r="X384" s="39" t="s">
        <v>42876</v>
      </c>
      <c r="Y384">
        <v>1</v>
      </c>
      <c r="AA384" s="39" t="s">
        <v>44586</v>
      </c>
      <c r="AB384">
        <v>1</v>
      </c>
      <c r="AD384" s="39" t="s">
        <v>44601</v>
      </c>
      <c r="AE384">
        <v>0</v>
      </c>
      <c r="AG384" s="39" t="s">
        <v>44605</v>
      </c>
      <c r="AH384">
        <v>0</v>
      </c>
      <c r="AJ384" s="39" t="s">
        <v>44589</v>
      </c>
      <c r="AK384">
        <v>0</v>
      </c>
      <c r="AM384" s="39" t="s">
        <v>44590</v>
      </c>
      <c r="AN384">
        <v>1</v>
      </c>
      <c r="AP384" s="39" t="s">
        <v>44643</v>
      </c>
      <c r="AQ384">
        <v>0</v>
      </c>
      <c r="AS384" s="39" t="s">
        <v>44592</v>
      </c>
      <c r="AT384">
        <v>1</v>
      </c>
    </row>
    <row r="385" spans="1:46" x14ac:dyDescent="0.3">
      <c r="A385">
        <v>384</v>
      </c>
      <c r="B385" s="1">
        <v>45910.416817129626</v>
      </c>
      <c r="C385" s="1">
        <v>45910.441192129627</v>
      </c>
      <c r="D385" s="39" t="s">
        <v>2087</v>
      </c>
      <c r="E385" s="39" t="s">
        <v>2088</v>
      </c>
      <c r="F385">
        <v>8</v>
      </c>
      <c r="I385" s="39" t="s">
        <v>2089</v>
      </c>
      <c r="L385">
        <v>3</v>
      </c>
      <c r="O385">
        <v>15</v>
      </c>
      <c r="R385" s="39" t="s">
        <v>44584</v>
      </c>
      <c r="S385">
        <v>1</v>
      </c>
      <c r="U385" s="39" t="s">
        <v>44600</v>
      </c>
      <c r="V385">
        <v>0</v>
      </c>
      <c r="X385" s="39" t="s">
        <v>42876</v>
      </c>
      <c r="Y385">
        <v>1</v>
      </c>
      <c r="AA385" s="39" t="s">
        <v>44586</v>
      </c>
      <c r="AB385">
        <v>1</v>
      </c>
      <c r="AD385" s="39" t="s">
        <v>44587</v>
      </c>
      <c r="AE385">
        <v>1</v>
      </c>
      <c r="AG385" s="39" t="s">
        <v>44588</v>
      </c>
      <c r="AH385">
        <v>1</v>
      </c>
      <c r="AJ385" s="39" t="s">
        <v>44620</v>
      </c>
      <c r="AK385">
        <v>1</v>
      </c>
      <c r="AM385" s="39" t="s">
        <v>44590</v>
      </c>
      <c r="AN385">
        <v>1</v>
      </c>
      <c r="AP385" s="39" t="s">
        <v>44597</v>
      </c>
      <c r="AQ385">
        <v>0</v>
      </c>
      <c r="AS385" s="39" t="s">
        <v>44592</v>
      </c>
      <c r="AT385">
        <v>1</v>
      </c>
    </row>
    <row r="386" spans="1:46" x14ac:dyDescent="0.3">
      <c r="A386">
        <v>385</v>
      </c>
      <c r="B386" s="1">
        <v>45910.444467592592</v>
      </c>
      <c r="C386" s="1">
        <v>45910.451851851853</v>
      </c>
      <c r="D386" s="39" t="s">
        <v>3395</v>
      </c>
      <c r="E386" s="39" t="s">
        <v>3396</v>
      </c>
      <c r="F386">
        <v>5</v>
      </c>
      <c r="I386" s="39" t="s">
        <v>3396</v>
      </c>
      <c r="L386">
        <v>3</v>
      </c>
      <c r="O386">
        <v>30</v>
      </c>
      <c r="R386" s="39" t="s">
        <v>44584</v>
      </c>
      <c r="S386">
        <v>1</v>
      </c>
      <c r="U386" s="39" t="s">
        <v>44670</v>
      </c>
      <c r="V386">
        <v>0</v>
      </c>
      <c r="X386" s="39" t="s">
        <v>44706</v>
      </c>
      <c r="Y386">
        <v>0</v>
      </c>
      <c r="AA386" s="39" t="s">
        <v>44586</v>
      </c>
      <c r="AB386">
        <v>1</v>
      </c>
      <c r="AD386" s="39" t="s">
        <v>44601</v>
      </c>
      <c r="AE386">
        <v>0</v>
      </c>
      <c r="AG386" s="39" t="s">
        <v>44588</v>
      </c>
      <c r="AH386">
        <v>1</v>
      </c>
      <c r="AJ386" s="39" t="s">
        <v>44620</v>
      </c>
      <c r="AK386">
        <v>1</v>
      </c>
      <c r="AM386" s="39" t="s">
        <v>46190</v>
      </c>
      <c r="AN386">
        <v>0</v>
      </c>
      <c r="AP386" s="39" t="s">
        <v>44591</v>
      </c>
      <c r="AQ386">
        <v>0</v>
      </c>
      <c r="AS386" s="39" t="s">
        <v>44592</v>
      </c>
      <c r="AT386">
        <v>1</v>
      </c>
    </row>
    <row r="387" spans="1:46" x14ac:dyDescent="0.3">
      <c r="A387">
        <v>386</v>
      </c>
      <c r="B387" s="1">
        <v>45910.44390046296</v>
      </c>
      <c r="C387" s="1">
        <v>45910.451863425929</v>
      </c>
      <c r="D387" s="39" t="s">
        <v>3376</v>
      </c>
      <c r="E387" s="39" t="s">
        <v>3377</v>
      </c>
      <c r="F387">
        <v>5</v>
      </c>
      <c r="I387" s="39" t="s">
        <v>3377</v>
      </c>
      <c r="L387">
        <v>3</v>
      </c>
      <c r="O387">
        <v>28</v>
      </c>
      <c r="R387" s="39" t="s">
        <v>44584</v>
      </c>
      <c r="S387">
        <v>1</v>
      </c>
      <c r="U387" s="39" t="s">
        <v>44697</v>
      </c>
      <c r="V387">
        <v>0</v>
      </c>
      <c r="X387" s="39" t="s">
        <v>44706</v>
      </c>
      <c r="Y387">
        <v>0</v>
      </c>
      <c r="AA387" s="39" t="s">
        <v>44586</v>
      </c>
      <c r="AB387">
        <v>1</v>
      </c>
      <c r="AD387" s="39" t="s">
        <v>44601</v>
      </c>
      <c r="AE387">
        <v>0</v>
      </c>
      <c r="AG387" s="39" t="s">
        <v>44663</v>
      </c>
      <c r="AH387">
        <v>1</v>
      </c>
      <c r="AJ387" s="39" t="s">
        <v>44620</v>
      </c>
      <c r="AK387">
        <v>1</v>
      </c>
      <c r="AM387" s="39" t="s">
        <v>46190</v>
      </c>
      <c r="AN387">
        <v>0</v>
      </c>
      <c r="AP387" s="39" t="s">
        <v>44591</v>
      </c>
      <c r="AQ387">
        <v>0</v>
      </c>
      <c r="AS387" s="39" t="s">
        <v>44592</v>
      </c>
      <c r="AT387">
        <v>1</v>
      </c>
    </row>
    <row r="388" spans="1:46" x14ac:dyDescent="0.3">
      <c r="A388">
        <v>387</v>
      </c>
      <c r="B388" s="1">
        <v>45910.449513888889</v>
      </c>
      <c r="C388" s="1">
        <v>45910.453414351854</v>
      </c>
      <c r="D388" s="39" t="s">
        <v>3130</v>
      </c>
      <c r="E388" s="39" t="s">
        <v>3131</v>
      </c>
      <c r="F388">
        <v>7</v>
      </c>
      <c r="I388" s="39" t="s">
        <v>3132</v>
      </c>
      <c r="L388">
        <v>3</v>
      </c>
      <c r="O388">
        <v>12</v>
      </c>
      <c r="R388" s="39" t="s">
        <v>44584</v>
      </c>
      <c r="S388">
        <v>1</v>
      </c>
      <c r="U388" s="39" t="s">
        <v>44585</v>
      </c>
      <c r="V388">
        <v>0</v>
      </c>
      <c r="X388" s="39" t="s">
        <v>42876</v>
      </c>
      <c r="Y388">
        <v>1</v>
      </c>
      <c r="AA388" s="39" t="s">
        <v>44586</v>
      </c>
      <c r="AB388">
        <v>1</v>
      </c>
      <c r="AD388" s="39" t="s">
        <v>44587</v>
      </c>
      <c r="AE388">
        <v>1</v>
      </c>
      <c r="AG388" s="39" t="s">
        <v>44588</v>
      </c>
      <c r="AH388">
        <v>1</v>
      </c>
      <c r="AJ388" s="39" t="s">
        <v>44589</v>
      </c>
      <c r="AK388">
        <v>0</v>
      </c>
      <c r="AM388" s="39" t="s">
        <v>44590</v>
      </c>
      <c r="AN388">
        <v>1</v>
      </c>
      <c r="AP388" s="39" t="s">
        <v>44597</v>
      </c>
      <c r="AQ388">
        <v>0</v>
      </c>
      <c r="AS388" s="39" t="s">
        <v>44592</v>
      </c>
      <c r="AT388">
        <v>1</v>
      </c>
    </row>
    <row r="389" spans="1:46" x14ac:dyDescent="0.3">
      <c r="A389">
        <v>388</v>
      </c>
      <c r="B389" s="1">
        <v>45910.454212962963</v>
      </c>
      <c r="C389" s="1">
        <v>45910.457106481481</v>
      </c>
      <c r="D389" s="39" t="s">
        <v>3356</v>
      </c>
      <c r="E389" s="39" t="s">
        <v>3357</v>
      </c>
      <c r="F389">
        <v>5</v>
      </c>
      <c r="I389" s="39" t="s">
        <v>3358</v>
      </c>
      <c r="L389">
        <v>3</v>
      </c>
      <c r="O389">
        <v>29</v>
      </c>
      <c r="R389" s="39" t="s">
        <v>44584</v>
      </c>
      <c r="S389">
        <v>1</v>
      </c>
      <c r="U389" s="39" t="s">
        <v>44665</v>
      </c>
      <c r="V389">
        <v>0</v>
      </c>
      <c r="X389" s="39" t="s">
        <v>44706</v>
      </c>
      <c r="Y389">
        <v>0</v>
      </c>
      <c r="AA389" s="39" t="s">
        <v>44586</v>
      </c>
      <c r="AB389">
        <v>1</v>
      </c>
      <c r="AD389" s="39" t="s">
        <v>44601</v>
      </c>
      <c r="AE389">
        <v>0</v>
      </c>
      <c r="AG389" s="39" t="s">
        <v>44663</v>
      </c>
      <c r="AH389">
        <v>1</v>
      </c>
      <c r="AJ389" s="39" t="s">
        <v>44620</v>
      </c>
      <c r="AK389">
        <v>1</v>
      </c>
      <c r="AM389" s="39" t="s">
        <v>46190</v>
      </c>
      <c r="AN389">
        <v>0</v>
      </c>
      <c r="AP389" s="39" t="s">
        <v>44591</v>
      </c>
      <c r="AQ389">
        <v>0</v>
      </c>
      <c r="AS389" s="39" t="s">
        <v>44592</v>
      </c>
      <c r="AT389">
        <v>1</v>
      </c>
    </row>
    <row r="390" spans="1:46" x14ac:dyDescent="0.3">
      <c r="A390">
        <v>389</v>
      </c>
      <c r="B390" s="1">
        <v>45910.467268518521</v>
      </c>
      <c r="C390" s="1">
        <v>45910.483124999999</v>
      </c>
      <c r="D390" s="39" t="s">
        <v>3330</v>
      </c>
      <c r="E390" s="39" t="s">
        <v>3331</v>
      </c>
      <c r="F390">
        <v>3</v>
      </c>
      <c r="I390" s="39" t="s">
        <v>3331</v>
      </c>
      <c r="L390">
        <v>3</v>
      </c>
      <c r="O390">
        <v>13</v>
      </c>
      <c r="R390" s="39" t="s">
        <v>44611</v>
      </c>
      <c r="S390">
        <v>0</v>
      </c>
      <c r="U390" s="39" t="s">
        <v>44585</v>
      </c>
      <c r="V390">
        <v>0</v>
      </c>
      <c r="X390" s="39" t="s">
        <v>42876</v>
      </c>
      <c r="Y390">
        <v>1</v>
      </c>
      <c r="AA390" s="39" t="s">
        <v>44726</v>
      </c>
      <c r="AB390">
        <v>0</v>
      </c>
      <c r="AD390" s="39" t="s">
        <v>44587</v>
      </c>
      <c r="AE390">
        <v>1</v>
      </c>
      <c r="AG390" s="39" t="s">
        <v>44679</v>
      </c>
      <c r="AH390">
        <v>0</v>
      </c>
      <c r="AJ390" s="39" t="s">
        <v>46191</v>
      </c>
      <c r="AK390">
        <v>0</v>
      </c>
      <c r="AM390" s="39" t="s">
        <v>44590</v>
      </c>
      <c r="AN390">
        <v>1</v>
      </c>
      <c r="AP390" s="39" t="s">
        <v>44595</v>
      </c>
      <c r="AQ390">
        <v>0</v>
      </c>
      <c r="AS390" s="39" t="s">
        <v>44614</v>
      </c>
      <c r="AT390">
        <v>0</v>
      </c>
    </row>
    <row r="391" spans="1:46" x14ac:dyDescent="0.3">
      <c r="A391">
        <v>390</v>
      </c>
      <c r="B391" s="1">
        <v>45910.553217592591</v>
      </c>
      <c r="C391" s="1">
        <v>45910.554340277777</v>
      </c>
      <c r="D391" s="39" t="s">
        <v>2024</v>
      </c>
      <c r="E391" s="39" t="s">
        <v>2025</v>
      </c>
      <c r="F391">
        <v>5</v>
      </c>
      <c r="I391" s="39" t="s">
        <v>2025</v>
      </c>
      <c r="L391">
        <v>4</v>
      </c>
      <c r="O391">
        <v>28</v>
      </c>
      <c r="R391" s="39" t="s">
        <v>44584</v>
      </c>
      <c r="S391">
        <v>1</v>
      </c>
      <c r="U391" s="39" t="s">
        <v>44700</v>
      </c>
      <c r="V391">
        <v>0</v>
      </c>
      <c r="X391" s="39" t="s">
        <v>44706</v>
      </c>
      <c r="Y391">
        <v>0</v>
      </c>
      <c r="AA391" s="39" t="s">
        <v>44586</v>
      </c>
      <c r="AB391">
        <v>1</v>
      </c>
      <c r="AD391" s="39" t="s">
        <v>44601</v>
      </c>
      <c r="AE391">
        <v>0</v>
      </c>
      <c r="AG391" s="39" t="s">
        <v>44588</v>
      </c>
      <c r="AH391">
        <v>1</v>
      </c>
      <c r="AJ391" s="39" t="s">
        <v>44620</v>
      </c>
      <c r="AK391">
        <v>1</v>
      </c>
      <c r="AM391" s="39" t="s">
        <v>46190</v>
      </c>
      <c r="AN391">
        <v>0</v>
      </c>
      <c r="AP391" s="39" t="s">
        <v>44591</v>
      </c>
      <c r="AQ391">
        <v>0</v>
      </c>
      <c r="AS391" s="39" t="s">
        <v>44592</v>
      </c>
      <c r="AT391">
        <v>1</v>
      </c>
    </row>
    <row r="392" spans="1:46" x14ac:dyDescent="0.3">
      <c r="A392">
        <v>391</v>
      </c>
      <c r="B392" s="1">
        <v>45910.568773148145</v>
      </c>
      <c r="C392" s="1">
        <v>45910.5703125</v>
      </c>
      <c r="D392" s="39" t="s">
        <v>1108</v>
      </c>
      <c r="E392" s="39" t="s">
        <v>1109</v>
      </c>
      <c r="F392">
        <v>6</v>
      </c>
      <c r="I392" s="39" t="s">
        <v>1109</v>
      </c>
      <c r="L392">
        <v>2</v>
      </c>
      <c r="O392">
        <v>7</v>
      </c>
      <c r="R392" s="39" t="s">
        <v>44584</v>
      </c>
      <c r="S392">
        <v>1</v>
      </c>
      <c r="U392" s="39" t="s">
        <v>44585</v>
      </c>
      <c r="V392">
        <v>0</v>
      </c>
      <c r="X392" s="39" t="s">
        <v>42876</v>
      </c>
      <c r="Y392">
        <v>1</v>
      </c>
      <c r="AA392" s="39" t="s">
        <v>44586</v>
      </c>
      <c r="AB392">
        <v>1</v>
      </c>
      <c r="AD392" s="39" t="s">
        <v>44661</v>
      </c>
      <c r="AE392">
        <v>0</v>
      </c>
      <c r="AG392" s="39" t="s">
        <v>44588</v>
      </c>
      <c r="AH392">
        <v>1</v>
      </c>
      <c r="AJ392" s="39" t="s">
        <v>44589</v>
      </c>
      <c r="AK392">
        <v>0</v>
      </c>
      <c r="AM392" s="39" t="s">
        <v>44590</v>
      </c>
      <c r="AN392">
        <v>1</v>
      </c>
      <c r="AP392" s="39" t="s">
        <v>44648</v>
      </c>
      <c r="AQ392">
        <v>0</v>
      </c>
      <c r="AS392" s="39" t="s">
        <v>44592</v>
      </c>
      <c r="AT392">
        <v>1</v>
      </c>
    </row>
    <row r="393" spans="1:46" x14ac:dyDescent="0.3">
      <c r="A393">
        <v>392</v>
      </c>
      <c r="B393" s="1">
        <v>45910.417523148149</v>
      </c>
      <c r="C393" s="1">
        <v>45910.582708333335</v>
      </c>
      <c r="D393" s="39" t="s">
        <v>1987</v>
      </c>
      <c r="E393" s="39" t="s">
        <v>1988</v>
      </c>
      <c r="F393">
        <v>3</v>
      </c>
      <c r="I393" s="39" t="s">
        <v>1988</v>
      </c>
      <c r="L393">
        <v>4</v>
      </c>
      <c r="O393">
        <v>34</v>
      </c>
      <c r="R393" s="39" t="s">
        <v>44584</v>
      </c>
      <c r="S393">
        <v>1</v>
      </c>
      <c r="U393" s="39" t="s">
        <v>44692</v>
      </c>
      <c r="V393">
        <v>0</v>
      </c>
      <c r="X393" s="39" t="s">
        <v>43652</v>
      </c>
      <c r="Y393">
        <v>0</v>
      </c>
      <c r="AA393" s="39" t="s">
        <v>44607</v>
      </c>
      <c r="AB393">
        <v>0</v>
      </c>
      <c r="AD393" s="39" t="s">
        <v>44601</v>
      </c>
      <c r="AE393">
        <v>0</v>
      </c>
      <c r="AG393" s="39" t="s">
        <v>44612</v>
      </c>
      <c r="AH393">
        <v>0</v>
      </c>
      <c r="AJ393" s="39" t="s">
        <v>46192</v>
      </c>
      <c r="AK393">
        <v>0</v>
      </c>
      <c r="AM393" s="39" t="s">
        <v>44590</v>
      </c>
      <c r="AN393">
        <v>1</v>
      </c>
      <c r="AP393" s="39" t="s">
        <v>44621</v>
      </c>
      <c r="AQ393">
        <v>0</v>
      </c>
      <c r="AS393" s="39" t="s">
        <v>44592</v>
      </c>
      <c r="AT393">
        <v>1</v>
      </c>
    </row>
    <row r="394" spans="1:46" x14ac:dyDescent="0.3">
      <c r="A394">
        <v>393</v>
      </c>
      <c r="B394" s="1">
        <v>45910.585196759261</v>
      </c>
      <c r="C394" s="1">
        <v>45910.588125000002</v>
      </c>
      <c r="D394" s="39" t="s">
        <v>2045</v>
      </c>
      <c r="E394" s="39" t="s">
        <v>2046</v>
      </c>
      <c r="F394">
        <v>5</v>
      </c>
      <c r="I394" s="39" t="s">
        <v>2046</v>
      </c>
      <c r="L394">
        <v>4</v>
      </c>
      <c r="O394">
        <v>27</v>
      </c>
      <c r="R394" s="39" t="s">
        <v>44584</v>
      </c>
      <c r="S394">
        <v>1</v>
      </c>
      <c r="U394" s="39" t="s">
        <v>44670</v>
      </c>
      <c r="V394">
        <v>0</v>
      </c>
      <c r="X394" s="39" t="s">
        <v>44706</v>
      </c>
      <c r="Y394">
        <v>0</v>
      </c>
      <c r="AA394" s="39" t="s">
        <v>44586</v>
      </c>
      <c r="AB394">
        <v>1</v>
      </c>
      <c r="AD394" s="39" t="s">
        <v>44601</v>
      </c>
      <c r="AE394">
        <v>0</v>
      </c>
      <c r="AG394" s="39" t="s">
        <v>44588</v>
      </c>
      <c r="AH394">
        <v>1</v>
      </c>
      <c r="AJ394" s="39" t="s">
        <v>44620</v>
      </c>
      <c r="AK394">
        <v>1</v>
      </c>
      <c r="AM394" s="39" t="s">
        <v>46190</v>
      </c>
      <c r="AN394">
        <v>0</v>
      </c>
      <c r="AP394" s="39" t="s">
        <v>44591</v>
      </c>
      <c r="AQ394">
        <v>0</v>
      </c>
      <c r="AS394" s="39" t="s">
        <v>44592</v>
      </c>
      <c r="AT394">
        <v>1</v>
      </c>
    </row>
    <row r="395" spans="1:46" x14ac:dyDescent="0.3">
      <c r="A395">
        <v>394</v>
      </c>
      <c r="B395" s="1">
        <v>45910.60355324074</v>
      </c>
      <c r="C395" s="1">
        <v>45910.604942129627</v>
      </c>
      <c r="D395" s="39" t="s">
        <v>2033</v>
      </c>
      <c r="E395" s="39" t="s">
        <v>2034</v>
      </c>
      <c r="F395">
        <v>5</v>
      </c>
      <c r="I395" s="39" t="s">
        <v>2034</v>
      </c>
      <c r="L395">
        <v>4</v>
      </c>
      <c r="O395">
        <v>23</v>
      </c>
      <c r="R395" s="39" t="s">
        <v>44584</v>
      </c>
      <c r="S395">
        <v>1</v>
      </c>
      <c r="U395" s="39" t="s">
        <v>44585</v>
      </c>
      <c r="V395">
        <v>0</v>
      </c>
      <c r="X395" s="39" t="s">
        <v>42876</v>
      </c>
      <c r="Y395">
        <v>1</v>
      </c>
      <c r="AA395" s="39" t="s">
        <v>44586</v>
      </c>
      <c r="AB395">
        <v>1</v>
      </c>
      <c r="AD395" s="39" t="s">
        <v>44661</v>
      </c>
      <c r="AE395">
        <v>0</v>
      </c>
      <c r="AG395" s="39" t="s">
        <v>44605</v>
      </c>
      <c r="AH395">
        <v>0</v>
      </c>
      <c r="AJ395" s="39" t="s">
        <v>44589</v>
      </c>
      <c r="AK395">
        <v>0</v>
      </c>
      <c r="AM395" s="39" t="s">
        <v>44590</v>
      </c>
      <c r="AN395">
        <v>1</v>
      </c>
      <c r="AP395" s="39" t="s">
        <v>44597</v>
      </c>
      <c r="AQ395">
        <v>0</v>
      </c>
      <c r="AS395" s="39" t="s">
        <v>44592</v>
      </c>
      <c r="AT395">
        <v>1</v>
      </c>
    </row>
    <row r="396" spans="1:46" x14ac:dyDescent="0.3">
      <c r="A396">
        <v>395</v>
      </c>
      <c r="B396" s="1">
        <v>45910.622766203705</v>
      </c>
      <c r="C396" s="1">
        <v>45910.623923611114</v>
      </c>
      <c r="D396" s="39" t="s">
        <v>2054</v>
      </c>
      <c r="E396" s="39" t="s">
        <v>2055</v>
      </c>
      <c r="F396">
        <v>6</v>
      </c>
      <c r="I396" s="39" t="s">
        <v>15290</v>
      </c>
      <c r="L396">
        <v>4</v>
      </c>
      <c r="O396">
        <v>26</v>
      </c>
      <c r="R396" s="39" t="s">
        <v>44584</v>
      </c>
      <c r="S396">
        <v>1</v>
      </c>
      <c r="U396" s="39" t="s">
        <v>44585</v>
      </c>
      <c r="V396">
        <v>0</v>
      </c>
      <c r="X396" s="39" t="s">
        <v>42876</v>
      </c>
      <c r="Y396">
        <v>1</v>
      </c>
      <c r="AA396" s="39" t="s">
        <v>44586</v>
      </c>
      <c r="AB396">
        <v>1</v>
      </c>
      <c r="AD396" s="39" t="s">
        <v>44587</v>
      </c>
      <c r="AE396">
        <v>1</v>
      </c>
      <c r="AG396" s="39" t="s">
        <v>44605</v>
      </c>
      <c r="AH396">
        <v>0</v>
      </c>
      <c r="AJ396" s="39" t="s">
        <v>44589</v>
      </c>
      <c r="AK396">
        <v>0</v>
      </c>
      <c r="AM396" s="39" t="s">
        <v>44590</v>
      </c>
      <c r="AN396">
        <v>1</v>
      </c>
      <c r="AP396" s="39" t="s">
        <v>44597</v>
      </c>
      <c r="AQ396">
        <v>0</v>
      </c>
      <c r="AS396" s="39" t="s">
        <v>44592</v>
      </c>
      <c r="AT396">
        <v>1</v>
      </c>
    </row>
    <row r="397" spans="1:46" x14ac:dyDescent="0.3">
      <c r="A397">
        <v>396</v>
      </c>
      <c r="B397" s="1">
        <v>45910.633877314816</v>
      </c>
      <c r="C397" s="1">
        <v>45910.635300925926</v>
      </c>
      <c r="D397" s="39" t="s">
        <v>2277</v>
      </c>
      <c r="E397" s="39" t="s">
        <v>2278</v>
      </c>
      <c r="F397">
        <v>6</v>
      </c>
      <c r="I397" s="39" t="s">
        <v>2278</v>
      </c>
      <c r="L397">
        <v>4</v>
      </c>
      <c r="O397">
        <v>32</v>
      </c>
      <c r="R397" s="39" t="s">
        <v>44584</v>
      </c>
      <c r="S397">
        <v>1</v>
      </c>
      <c r="U397" s="39" t="s">
        <v>44585</v>
      </c>
      <c r="V397">
        <v>0</v>
      </c>
      <c r="X397" s="39" t="s">
        <v>42876</v>
      </c>
      <c r="Y397">
        <v>1</v>
      </c>
      <c r="AA397" s="39" t="s">
        <v>44586</v>
      </c>
      <c r="AB397">
        <v>1</v>
      </c>
      <c r="AD397" s="39" t="s">
        <v>44587</v>
      </c>
      <c r="AE397">
        <v>1</v>
      </c>
      <c r="AG397" s="39" t="s">
        <v>44605</v>
      </c>
      <c r="AH397">
        <v>0</v>
      </c>
      <c r="AJ397" s="39" t="s">
        <v>44589</v>
      </c>
      <c r="AK397">
        <v>0</v>
      </c>
      <c r="AM397" s="39" t="s">
        <v>44590</v>
      </c>
      <c r="AN397">
        <v>1</v>
      </c>
      <c r="AP397" s="39" t="s">
        <v>44597</v>
      </c>
      <c r="AQ397">
        <v>0</v>
      </c>
      <c r="AS397" s="39" t="s">
        <v>44592</v>
      </c>
      <c r="AT397">
        <v>1</v>
      </c>
    </row>
    <row r="398" spans="1:46" x14ac:dyDescent="0.3">
      <c r="A398">
        <v>397</v>
      </c>
      <c r="B398" s="1">
        <v>45910.708726851852</v>
      </c>
      <c r="C398" s="1">
        <v>45910.711574074077</v>
      </c>
      <c r="D398" s="39" t="s">
        <v>3107</v>
      </c>
      <c r="E398" s="39" t="s">
        <v>3108</v>
      </c>
      <c r="F398">
        <v>5</v>
      </c>
      <c r="I398" s="39" t="s">
        <v>3108</v>
      </c>
      <c r="L398">
        <v>3</v>
      </c>
      <c r="O398">
        <v>2</v>
      </c>
      <c r="R398" s="39" t="s">
        <v>44584</v>
      </c>
      <c r="S398">
        <v>1</v>
      </c>
      <c r="U398" s="39" t="s">
        <v>44692</v>
      </c>
      <c r="V398">
        <v>0</v>
      </c>
      <c r="X398" s="39" t="s">
        <v>42876</v>
      </c>
      <c r="Y398">
        <v>1</v>
      </c>
      <c r="AA398" s="39" t="s">
        <v>44586</v>
      </c>
      <c r="AB398">
        <v>1</v>
      </c>
      <c r="AD398" s="39" t="s">
        <v>44587</v>
      </c>
      <c r="AE398">
        <v>1</v>
      </c>
      <c r="AG398" s="39" t="s">
        <v>44679</v>
      </c>
      <c r="AH398">
        <v>0</v>
      </c>
      <c r="AJ398" s="39" t="s">
        <v>44589</v>
      </c>
      <c r="AK398">
        <v>0</v>
      </c>
      <c r="AM398" s="39" t="s">
        <v>44590</v>
      </c>
      <c r="AN398">
        <v>1</v>
      </c>
      <c r="AP398" s="39" t="s">
        <v>44597</v>
      </c>
      <c r="AQ398">
        <v>0</v>
      </c>
      <c r="AS398" s="39" t="s">
        <v>44628</v>
      </c>
      <c r="AT398">
        <v>0</v>
      </c>
    </row>
    <row r="399" spans="1:46" x14ac:dyDescent="0.3">
      <c r="A399">
        <v>398</v>
      </c>
      <c r="B399" s="1">
        <v>45910.716041666667</v>
      </c>
      <c r="C399" s="1">
        <v>45910.720810185187</v>
      </c>
      <c r="D399" s="39" t="s">
        <v>1230</v>
      </c>
      <c r="E399" s="39" t="s">
        <v>1231</v>
      </c>
      <c r="F399">
        <v>6</v>
      </c>
      <c r="I399" s="39" t="s">
        <v>14945</v>
      </c>
      <c r="L399">
        <v>1</v>
      </c>
      <c r="O399">
        <v>8</v>
      </c>
      <c r="R399" s="39" t="s">
        <v>44584</v>
      </c>
      <c r="S399">
        <v>1</v>
      </c>
      <c r="U399" s="39" t="s">
        <v>44585</v>
      </c>
      <c r="V399">
        <v>0</v>
      </c>
      <c r="X399" s="39" t="s">
        <v>42876</v>
      </c>
      <c r="Y399">
        <v>1</v>
      </c>
      <c r="AA399" s="39" t="s">
        <v>44586</v>
      </c>
      <c r="AB399">
        <v>1</v>
      </c>
      <c r="AD399" s="39" t="s">
        <v>44587</v>
      </c>
      <c r="AE399">
        <v>1</v>
      </c>
      <c r="AG399" s="39" t="s">
        <v>44647</v>
      </c>
      <c r="AH399">
        <v>0</v>
      </c>
      <c r="AJ399" s="39" t="s">
        <v>44589</v>
      </c>
      <c r="AK399">
        <v>0</v>
      </c>
      <c r="AM399" s="39" t="s">
        <v>44590</v>
      </c>
      <c r="AN399">
        <v>1</v>
      </c>
      <c r="AP399" s="39" t="s">
        <v>44672</v>
      </c>
      <c r="AQ399">
        <v>0</v>
      </c>
      <c r="AS399" s="39" t="s">
        <v>44592</v>
      </c>
      <c r="AT399">
        <v>1</v>
      </c>
    </row>
    <row r="400" spans="1:46" x14ac:dyDescent="0.3">
      <c r="A400">
        <v>399</v>
      </c>
      <c r="B400" s="1">
        <v>45910.888159722221</v>
      </c>
      <c r="C400" s="1">
        <v>45910.889594907407</v>
      </c>
      <c r="D400" s="39" t="s">
        <v>1026</v>
      </c>
      <c r="E400" s="39" t="s">
        <v>1027</v>
      </c>
      <c r="F400">
        <v>7</v>
      </c>
      <c r="I400" s="39" t="s">
        <v>1028</v>
      </c>
      <c r="L400">
        <v>2</v>
      </c>
      <c r="O400">
        <v>24</v>
      </c>
      <c r="R400" s="39" t="s">
        <v>44584</v>
      </c>
      <c r="S400">
        <v>1</v>
      </c>
      <c r="U400" s="39" t="s">
        <v>44700</v>
      </c>
      <c r="V400">
        <v>0</v>
      </c>
      <c r="X400" s="39" t="s">
        <v>42876</v>
      </c>
      <c r="Y400">
        <v>1</v>
      </c>
      <c r="AA400" s="39" t="s">
        <v>44586</v>
      </c>
      <c r="AB400">
        <v>1</v>
      </c>
      <c r="AD400" s="39" t="s">
        <v>44661</v>
      </c>
      <c r="AE400">
        <v>0</v>
      </c>
      <c r="AG400" s="39" t="s">
        <v>44588</v>
      </c>
      <c r="AH400">
        <v>1</v>
      </c>
      <c r="AJ400" s="39" t="s">
        <v>44620</v>
      </c>
      <c r="AK400">
        <v>1</v>
      </c>
      <c r="AM400" s="39" t="s">
        <v>44590</v>
      </c>
      <c r="AN400">
        <v>1</v>
      </c>
      <c r="AP400" s="39" t="s">
        <v>44621</v>
      </c>
      <c r="AQ400">
        <v>0</v>
      </c>
      <c r="AS400" s="39" t="s">
        <v>44592</v>
      </c>
      <c r="AT400">
        <v>1</v>
      </c>
    </row>
    <row r="401" spans="1:46" x14ac:dyDescent="0.3">
      <c r="A401">
        <v>400</v>
      </c>
      <c r="B401" s="1">
        <v>45910.884594907409</v>
      </c>
      <c r="C401" s="1">
        <v>45910.891724537039</v>
      </c>
      <c r="D401" s="39" t="s">
        <v>998</v>
      </c>
      <c r="E401" s="39" t="s">
        <v>999</v>
      </c>
      <c r="F401">
        <v>8</v>
      </c>
      <c r="I401" s="39" t="s">
        <v>1000</v>
      </c>
      <c r="L401">
        <v>2</v>
      </c>
      <c r="O401">
        <v>11</v>
      </c>
      <c r="R401" s="39" t="s">
        <v>44584</v>
      </c>
      <c r="S401">
        <v>1</v>
      </c>
      <c r="U401" s="39" t="s">
        <v>44626</v>
      </c>
      <c r="V401">
        <v>0</v>
      </c>
      <c r="X401" s="39" t="s">
        <v>42876</v>
      </c>
      <c r="Y401">
        <v>1</v>
      </c>
      <c r="AA401" s="39" t="s">
        <v>44586</v>
      </c>
      <c r="AB401">
        <v>1</v>
      </c>
      <c r="AD401" s="39" t="s">
        <v>44587</v>
      </c>
      <c r="AE401">
        <v>1</v>
      </c>
      <c r="AG401" s="39" t="s">
        <v>44588</v>
      </c>
      <c r="AH401">
        <v>1</v>
      </c>
      <c r="AJ401" s="39" t="s">
        <v>44620</v>
      </c>
      <c r="AK401">
        <v>1</v>
      </c>
      <c r="AM401" s="39" t="s">
        <v>44590</v>
      </c>
      <c r="AN401">
        <v>1</v>
      </c>
      <c r="AP401" s="39" t="s">
        <v>44591</v>
      </c>
      <c r="AQ401">
        <v>0</v>
      </c>
      <c r="AS401" s="39" t="s">
        <v>44592</v>
      </c>
      <c r="AT401">
        <v>1</v>
      </c>
    </row>
    <row r="402" spans="1:46" x14ac:dyDescent="0.3">
      <c r="A402">
        <v>401</v>
      </c>
      <c r="B402" s="1">
        <v>45910.907789351855</v>
      </c>
      <c r="C402" s="1">
        <v>45910.907881944448</v>
      </c>
      <c r="D402" s="39" t="s">
        <v>3197</v>
      </c>
      <c r="E402" s="39" t="s">
        <v>3198</v>
      </c>
      <c r="F402">
        <v>7</v>
      </c>
      <c r="I402" s="39" t="s">
        <v>3198</v>
      </c>
      <c r="L402">
        <v>3</v>
      </c>
      <c r="O402">
        <v>1</v>
      </c>
      <c r="R402" s="39" t="s">
        <v>44584</v>
      </c>
      <c r="S402">
        <v>1</v>
      </c>
      <c r="U402" s="39" t="s">
        <v>44600</v>
      </c>
      <c r="V402">
        <v>0</v>
      </c>
      <c r="X402" s="39" t="s">
        <v>42876</v>
      </c>
      <c r="Y402">
        <v>1</v>
      </c>
      <c r="AA402" s="39" t="s">
        <v>44586</v>
      </c>
      <c r="AB402">
        <v>1</v>
      </c>
      <c r="AD402" s="39" t="s">
        <v>44587</v>
      </c>
      <c r="AE402">
        <v>1</v>
      </c>
      <c r="AG402" s="39" t="s">
        <v>44647</v>
      </c>
      <c r="AH402">
        <v>0</v>
      </c>
      <c r="AJ402" s="39" t="s">
        <v>44620</v>
      </c>
      <c r="AK402">
        <v>1</v>
      </c>
      <c r="AM402" s="39" t="s">
        <v>44590</v>
      </c>
      <c r="AN402">
        <v>1</v>
      </c>
      <c r="AP402" s="39" t="s">
        <v>44595</v>
      </c>
      <c r="AQ402">
        <v>0</v>
      </c>
      <c r="AS402" s="39" t="s">
        <v>44592</v>
      </c>
      <c r="AT402">
        <v>1</v>
      </c>
    </row>
    <row r="403" spans="1:46" x14ac:dyDescent="0.3">
      <c r="A403">
        <v>402</v>
      </c>
      <c r="B403" s="1">
        <v>45910.952523148146</v>
      </c>
      <c r="C403" s="1">
        <v>45910.95349537037</v>
      </c>
      <c r="D403" s="39" t="s">
        <v>1976</v>
      </c>
      <c r="E403" s="39" t="s">
        <v>1977</v>
      </c>
      <c r="F403">
        <v>7</v>
      </c>
      <c r="I403" s="39" t="s">
        <v>1977</v>
      </c>
      <c r="L403">
        <v>4</v>
      </c>
      <c r="O403">
        <v>33</v>
      </c>
      <c r="R403" s="39" t="s">
        <v>44584</v>
      </c>
      <c r="S403">
        <v>1</v>
      </c>
      <c r="U403" s="39" t="s">
        <v>44585</v>
      </c>
      <c r="V403">
        <v>0</v>
      </c>
      <c r="X403" s="39" t="s">
        <v>42876</v>
      </c>
      <c r="Y403">
        <v>1</v>
      </c>
      <c r="AA403" s="39" t="s">
        <v>44586</v>
      </c>
      <c r="AB403">
        <v>1</v>
      </c>
      <c r="AD403" s="39" t="s">
        <v>44587</v>
      </c>
      <c r="AE403">
        <v>1</v>
      </c>
      <c r="AG403" s="39" t="s">
        <v>44588</v>
      </c>
      <c r="AH403">
        <v>1</v>
      </c>
      <c r="AJ403" s="39" t="s">
        <v>44589</v>
      </c>
      <c r="AK403">
        <v>0</v>
      </c>
      <c r="AM403" s="39" t="s">
        <v>44590</v>
      </c>
      <c r="AN403">
        <v>1</v>
      </c>
      <c r="AP403" s="39" t="s">
        <v>44597</v>
      </c>
      <c r="AQ403">
        <v>0</v>
      </c>
      <c r="AS403" s="39" t="s">
        <v>44592</v>
      </c>
      <c r="AT403">
        <v>1</v>
      </c>
    </row>
    <row r="404" spans="1:46" x14ac:dyDescent="0.3">
      <c r="A404">
        <v>403</v>
      </c>
      <c r="B404" s="1">
        <v>45910.970057870371</v>
      </c>
      <c r="C404" s="1">
        <v>45910.973923611113</v>
      </c>
      <c r="D404" s="39" t="s">
        <v>895</v>
      </c>
      <c r="E404" s="39" t="s">
        <v>896</v>
      </c>
      <c r="F404">
        <v>5</v>
      </c>
      <c r="I404" s="39" t="s">
        <v>5275</v>
      </c>
      <c r="L404">
        <v>2</v>
      </c>
      <c r="O404">
        <v>23</v>
      </c>
      <c r="R404" s="39" t="s">
        <v>44584</v>
      </c>
      <c r="S404">
        <v>1</v>
      </c>
      <c r="U404" s="39" t="s">
        <v>44585</v>
      </c>
      <c r="V404">
        <v>0</v>
      </c>
      <c r="X404" s="39" t="s">
        <v>42876</v>
      </c>
      <c r="Y404">
        <v>1</v>
      </c>
      <c r="AA404" s="39" t="s">
        <v>44586</v>
      </c>
      <c r="AB404">
        <v>1</v>
      </c>
      <c r="AD404" s="39" t="s">
        <v>44587</v>
      </c>
      <c r="AE404">
        <v>1</v>
      </c>
      <c r="AG404" s="39" t="s">
        <v>44588</v>
      </c>
      <c r="AH404">
        <v>1</v>
      </c>
      <c r="AJ404" s="39" t="s">
        <v>44589</v>
      </c>
      <c r="AK404">
        <v>0</v>
      </c>
      <c r="AM404" s="39" t="s">
        <v>44658</v>
      </c>
      <c r="AN404">
        <v>0</v>
      </c>
      <c r="AP404" s="39" t="s">
        <v>44595</v>
      </c>
      <c r="AQ404">
        <v>0</v>
      </c>
      <c r="AS404" s="39" t="s">
        <v>44604</v>
      </c>
      <c r="AT404">
        <v>0</v>
      </c>
    </row>
    <row r="405" spans="1:46" x14ac:dyDescent="0.3">
      <c r="A405">
        <v>404</v>
      </c>
      <c r="B405" s="1">
        <v>45911.003229166665</v>
      </c>
      <c r="C405" s="1">
        <v>45911.006747685184</v>
      </c>
      <c r="D405" s="39" t="s">
        <v>7180</v>
      </c>
      <c r="E405" s="39" t="s">
        <v>7181</v>
      </c>
      <c r="F405">
        <v>5</v>
      </c>
      <c r="I405" s="39" t="s">
        <v>7182</v>
      </c>
      <c r="L405">
        <v>14</v>
      </c>
      <c r="O405">
        <v>37</v>
      </c>
      <c r="R405" s="39" t="s">
        <v>44584</v>
      </c>
      <c r="S405">
        <v>1</v>
      </c>
      <c r="U405" s="39" t="s">
        <v>44697</v>
      </c>
      <c r="V405">
        <v>0</v>
      </c>
      <c r="X405" s="39" t="s">
        <v>42876</v>
      </c>
      <c r="Y405">
        <v>1</v>
      </c>
      <c r="AA405" s="39" t="s">
        <v>44586</v>
      </c>
      <c r="AB405">
        <v>1</v>
      </c>
      <c r="AD405" s="39" t="s">
        <v>44587</v>
      </c>
      <c r="AE405">
        <v>1</v>
      </c>
      <c r="AG405" s="39" t="s">
        <v>44605</v>
      </c>
      <c r="AH405">
        <v>0</v>
      </c>
      <c r="AJ405" s="39" t="s">
        <v>46930</v>
      </c>
      <c r="AK405">
        <v>0</v>
      </c>
      <c r="AM405" s="39" t="s">
        <v>44590</v>
      </c>
      <c r="AN405">
        <v>1</v>
      </c>
      <c r="AP405" s="39" t="s">
        <v>44597</v>
      </c>
      <c r="AQ405">
        <v>0</v>
      </c>
      <c r="AS405" s="39" t="s">
        <v>44628</v>
      </c>
      <c r="AT405">
        <v>0</v>
      </c>
    </row>
    <row r="406" spans="1:46" x14ac:dyDescent="0.3">
      <c r="A406">
        <v>405</v>
      </c>
      <c r="B406" s="1">
        <v>45911.320752314816</v>
      </c>
      <c r="C406" s="1">
        <v>45911.328402777777</v>
      </c>
      <c r="D406" s="39" t="s">
        <v>450</v>
      </c>
      <c r="E406" s="39" t="s">
        <v>451</v>
      </c>
      <c r="F406">
        <v>5</v>
      </c>
      <c r="I406" s="39" t="s">
        <v>39055</v>
      </c>
      <c r="L406">
        <v>11</v>
      </c>
      <c r="O406">
        <v>24</v>
      </c>
      <c r="R406" s="39" t="s">
        <v>44584</v>
      </c>
      <c r="S406">
        <v>1</v>
      </c>
      <c r="U406" s="39" t="s">
        <v>44670</v>
      </c>
      <c r="V406">
        <v>0</v>
      </c>
      <c r="X406" s="39" t="s">
        <v>42876</v>
      </c>
      <c r="Y406">
        <v>1</v>
      </c>
      <c r="AA406" s="39" t="s">
        <v>44586</v>
      </c>
      <c r="AB406">
        <v>1</v>
      </c>
      <c r="AD406" s="39" t="s">
        <v>44587</v>
      </c>
      <c r="AE406">
        <v>1</v>
      </c>
      <c r="AG406" s="39" t="s">
        <v>44588</v>
      </c>
      <c r="AH406">
        <v>1</v>
      </c>
      <c r="AJ406" s="39" t="s">
        <v>44589</v>
      </c>
      <c r="AK406">
        <v>0</v>
      </c>
      <c r="AM406" s="39" t="s">
        <v>44623</v>
      </c>
      <c r="AN406">
        <v>0</v>
      </c>
      <c r="AP406" s="39" t="s">
        <v>44591</v>
      </c>
      <c r="AQ406">
        <v>0</v>
      </c>
      <c r="AS406" s="39" t="s">
        <v>44604</v>
      </c>
      <c r="AT406">
        <v>0</v>
      </c>
    </row>
    <row r="407" spans="1:46" x14ac:dyDescent="0.3">
      <c r="A407">
        <v>406</v>
      </c>
      <c r="B407" s="1">
        <v>45911.342905092592</v>
      </c>
      <c r="C407" s="1">
        <v>45911.344814814816</v>
      </c>
      <c r="D407" s="39" t="s">
        <v>3257</v>
      </c>
      <c r="E407" s="39" t="s">
        <v>3258</v>
      </c>
      <c r="F407">
        <v>5</v>
      </c>
      <c r="I407" s="39" t="s">
        <v>3258</v>
      </c>
      <c r="L407">
        <v>3</v>
      </c>
      <c r="O407">
        <v>9</v>
      </c>
      <c r="R407" s="39" t="s">
        <v>44584</v>
      </c>
      <c r="S407">
        <v>1</v>
      </c>
      <c r="U407" s="39" t="s">
        <v>44626</v>
      </c>
      <c r="V407">
        <v>0</v>
      </c>
      <c r="X407" s="39" t="s">
        <v>44706</v>
      </c>
      <c r="Y407">
        <v>0</v>
      </c>
      <c r="AA407" s="39" t="s">
        <v>44586</v>
      </c>
      <c r="AB407">
        <v>1</v>
      </c>
      <c r="AD407" s="39" t="s">
        <v>44601</v>
      </c>
      <c r="AE407">
        <v>0</v>
      </c>
      <c r="AG407" s="39" t="s">
        <v>44588</v>
      </c>
      <c r="AH407">
        <v>1</v>
      </c>
      <c r="AJ407" s="39" t="s">
        <v>44620</v>
      </c>
      <c r="AK407">
        <v>1</v>
      </c>
      <c r="AM407" s="39" t="s">
        <v>46190</v>
      </c>
      <c r="AN407">
        <v>0</v>
      </c>
      <c r="AP407" s="39" t="s">
        <v>44591</v>
      </c>
      <c r="AQ407">
        <v>0</v>
      </c>
      <c r="AS407" s="39" t="s">
        <v>44592</v>
      </c>
      <c r="AT407">
        <v>1</v>
      </c>
    </row>
    <row r="408" spans="1:46" x14ac:dyDescent="0.3">
      <c r="A408">
        <v>407</v>
      </c>
      <c r="B408" s="1">
        <v>45911.343043981484</v>
      </c>
      <c r="C408" s="1">
        <v>45911.345682870371</v>
      </c>
      <c r="D408" s="39" t="s">
        <v>937</v>
      </c>
      <c r="E408" s="39" t="s">
        <v>938</v>
      </c>
      <c r="F408">
        <v>5</v>
      </c>
      <c r="I408" s="39" t="s">
        <v>46931</v>
      </c>
      <c r="L408">
        <v>2</v>
      </c>
      <c r="O408">
        <v>27</v>
      </c>
      <c r="R408" s="39" t="s">
        <v>44584</v>
      </c>
      <c r="S408">
        <v>1</v>
      </c>
      <c r="U408" s="39" t="s">
        <v>44585</v>
      </c>
      <c r="V408">
        <v>0</v>
      </c>
      <c r="X408" s="39" t="s">
        <v>42876</v>
      </c>
      <c r="Y408">
        <v>1</v>
      </c>
      <c r="AA408" s="39" t="s">
        <v>44586</v>
      </c>
      <c r="AB408">
        <v>1</v>
      </c>
      <c r="AD408" s="39" t="s">
        <v>44587</v>
      </c>
      <c r="AE408">
        <v>1</v>
      </c>
      <c r="AG408" s="39" t="s">
        <v>44588</v>
      </c>
      <c r="AH408">
        <v>1</v>
      </c>
      <c r="AJ408" s="39" t="s">
        <v>44589</v>
      </c>
      <c r="AK408">
        <v>0</v>
      </c>
      <c r="AM408" s="39" t="s">
        <v>44658</v>
      </c>
      <c r="AN408">
        <v>0</v>
      </c>
      <c r="AP408" s="39" t="s">
        <v>44617</v>
      </c>
      <c r="AQ408">
        <v>0</v>
      </c>
      <c r="AS408" s="39" t="s">
        <v>44614</v>
      </c>
      <c r="AT408">
        <v>0</v>
      </c>
    </row>
    <row r="409" spans="1:46" x14ac:dyDescent="0.3">
      <c r="A409">
        <v>408</v>
      </c>
      <c r="B409" s="1">
        <v>45911.34578703704</v>
      </c>
      <c r="C409" s="1">
        <v>45911.349444444444</v>
      </c>
      <c r="D409" s="39" t="s">
        <v>3170</v>
      </c>
      <c r="E409" s="39" t="s">
        <v>3171</v>
      </c>
      <c r="F409">
        <v>5</v>
      </c>
      <c r="I409" s="39" t="s">
        <v>3171</v>
      </c>
      <c r="L409">
        <v>3</v>
      </c>
      <c r="O409">
        <v>6</v>
      </c>
      <c r="R409" s="39" t="s">
        <v>44584</v>
      </c>
      <c r="S409">
        <v>1</v>
      </c>
      <c r="U409" s="39" t="s">
        <v>44670</v>
      </c>
      <c r="V409">
        <v>0</v>
      </c>
      <c r="X409" s="39" t="s">
        <v>46932</v>
      </c>
      <c r="Y409">
        <v>0</v>
      </c>
      <c r="AA409" s="39" t="s">
        <v>44586</v>
      </c>
      <c r="AB409">
        <v>1</v>
      </c>
      <c r="AD409" s="39" t="s">
        <v>44601</v>
      </c>
      <c r="AE409">
        <v>0</v>
      </c>
      <c r="AG409" s="39" t="s">
        <v>44588</v>
      </c>
      <c r="AH409">
        <v>1</v>
      </c>
      <c r="AJ409" s="39" t="s">
        <v>44620</v>
      </c>
      <c r="AK409">
        <v>1</v>
      </c>
      <c r="AM409" s="39" t="s">
        <v>46190</v>
      </c>
      <c r="AN409">
        <v>0</v>
      </c>
      <c r="AP409" s="39" t="s">
        <v>44591</v>
      </c>
      <c r="AQ409">
        <v>0</v>
      </c>
      <c r="AS409" s="39" t="s">
        <v>44592</v>
      </c>
      <c r="AT409">
        <v>1</v>
      </c>
    </row>
    <row r="410" spans="1:46" x14ac:dyDescent="0.3">
      <c r="A410">
        <v>409</v>
      </c>
      <c r="B410" s="1">
        <v>45911.357048611113</v>
      </c>
      <c r="C410" s="1">
        <v>45911.360081018516</v>
      </c>
      <c r="D410" s="39" t="s">
        <v>3311</v>
      </c>
      <c r="E410" s="39" t="s">
        <v>3312</v>
      </c>
      <c r="F410">
        <v>6</v>
      </c>
      <c r="I410" s="39" t="s">
        <v>3312</v>
      </c>
      <c r="L410">
        <v>3</v>
      </c>
      <c r="O410">
        <v>21</v>
      </c>
      <c r="R410" s="39" t="s">
        <v>44584</v>
      </c>
      <c r="S410">
        <v>1</v>
      </c>
      <c r="U410" s="39" t="s">
        <v>44626</v>
      </c>
      <c r="V410">
        <v>0</v>
      </c>
      <c r="X410" s="39" t="s">
        <v>42876</v>
      </c>
      <c r="Y410">
        <v>1</v>
      </c>
      <c r="AA410" s="39" t="s">
        <v>44586</v>
      </c>
      <c r="AB410">
        <v>1</v>
      </c>
      <c r="AD410" s="39" t="s">
        <v>44587</v>
      </c>
      <c r="AE410">
        <v>1</v>
      </c>
      <c r="AG410" s="39" t="s">
        <v>44588</v>
      </c>
      <c r="AH410">
        <v>1</v>
      </c>
      <c r="AJ410" s="39" t="s">
        <v>44589</v>
      </c>
      <c r="AK410">
        <v>0</v>
      </c>
      <c r="AM410" s="39" t="s">
        <v>44590</v>
      </c>
      <c r="AN410">
        <v>1</v>
      </c>
      <c r="AP410" s="39" t="s">
        <v>44595</v>
      </c>
      <c r="AQ410">
        <v>0</v>
      </c>
      <c r="AS410" s="39" t="s">
        <v>44598</v>
      </c>
      <c r="AT410">
        <v>0</v>
      </c>
    </row>
    <row r="411" spans="1:46" x14ac:dyDescent="0.3">
      <c r="A411">
        <v>410</v>
      </c>
      <c r="B411" s="1">
        <v>45911.357291666667</v>
      </c>
      <c r="C411" s="1">
        <v>45911.36010416667</v>
      </c>
      <c r="D411" s="39" t="s">
        <v>3289</v>
      </c>
      <c r="E411" s="39" t="s">
        <v>3290</v>
      </c>
      <c r="F411">
        <v>6</v>
      </c>
      <c r="I411" s="39" t="s">
        <v>3290</v>
      </c>
      <c r="L411">
        <v>3</v>
      </c>
      <c r="O411">
        <v>27</v>
      </c>
      <c r="R411" s="39" t="s">
        <v>44584</v>
      </c>
      <c r="S411">
        <v>1</v>
      </c>
      <c r="U411" s="39" t="s">
        <v>44664</v>
      </c>
      <c r="V411">
        <v>0</v>
      </c>
      <c r="X411" s="39" t="s">
        <v>42876</v>
      </c>
      <c r="Y411">
        <v>1</v>
      </c>
      <c r="AA411" s="39" t="s">
        <v>44586</v>
      </c>
      <c r="AB411">
        <v>1</v>
      </c>
      <c r="AD411" s="39" t="s">
        <v>44587</v>
      </c>
      <c r="AE411">
        <v>1</v>
      </c>
      <c r="AG411" s="39" t="s">
        <v>44588</v>
      </c>
      <c r="AH411">
        <v>1</v>
      </c>
      <c r="AJ411" s="39" t="s">
        <v>44589</v>
      </c>
      <c r="AK411">
        <v>0</v>
      </c>
      <c r="AM411" s="39" t="s">
        <v>44590</v>
      </c>
      <c r="AN411">
        <v>1</v>
      </c>
      <c r="AP411" s="39" t="s">
        <v>44595</v>
      </c>
      <c r="AQ411">
        <v>0</v>
      </c>
      <c r="AS411" s="39" t="s">
        <v>44598</v>
      </c>
      <c r="AT411">
        <v>0</v>
      </c>
    </row>
    <row r="412" spans="1:46" x14ac:dyDescent="0.3">
      <c r="A412">
        <v>411</v>
      </c>
      <c r="B412" s="1">
        <v>45911.404699074075</v>
      </c>
      <c r="C412" s="1">
        <v>45911.413136574076</v>
      </c>
      <c r="D412" s="39" t="s">
        <v>1085</v>
      </c>
      <c r="E412" s="39" t="s">
        <v>1086</v>
      </c>
      <c r="F412">
        <v>5</v>
      </c>
      <c r="I412" s="39" t="s">
        <v>1086</v>
      </c>
      <c r="L412">
        <v>2</v>
      </c>
      <c r="O412">
        <v>33</v>
      </c>
      <c r="R412" s="39" t="s">
        <v>44584</v>
      </c>
      <c r="S412">
        <v>1</v>
      </c>
      <c r="U412" s="39" t="s">
        <v>44619</v>
      </c>
      <c r="V412">
        <v>0</v>
      </c>
      <c r="X412" s="39" t="s">
        <v>42950</v>
      </c>
      <c r="Y412">
        <v>0</v>
      </c>
      <c r="AA412" s="39" t="s">
        <v>44586</v>
      </c>
      <c r="AB412">
        <v>1</v>
      </c>
      <c r="AD412" s="39" t="s">
        <v>44601</v>
      </c>
      <c r="AE412">
        <v>0</v>
      </c>
      <c r="AG412" s="39" t="s">
        <v>44588</v>
      </c>
      <c r="AH412">
        <v>1</v>
      </c>
      <c r="AJ412" s="39" t="s">
        <v>44681</v>
      </c>
      <c r="AK412">
        <v>0</v>
      </c>
      <c r="AM412" s="39" t="s">
        <v>44590</v>
      </c>
      <c r="AN412">
        <v>1</v>
      </c>
      <c r="AP412" s="39" t="s">
        <v>44595</v>
      </c>
      <c r="AQ412">
        <v>0</v>
      </c>
      <c r="AS412" s="39" t="s">
        <v>44592</v>
      </c>
      <c r="AT412">
        <v>1</v>
      </c>
    </row>
    <row r="413" spans="1:46" x14ac:dyDescent="0.3">
      <c r="A413">
        <v>412</v>
      </c>
      <c r="B413" s="1">
        <v>45911.412812499999</v>
      </c>
      <c r="C413" s="1">
        <v>45911.42355324074</v>
      </c>
      <c r="D413" s="39" t="s">
        <v>2182</v>
      </c>
      <c r="E413" s="39" t="s">
        <v>2183</v>
      </c>
      <c r="F413">
        <v>4</v>
      </c>
      <c r="I413" s="39" t="s">
        <v>2183</v>
      </c>
      <c r="L413">
        <v>4</v>
      </c>
      <c r="O413">
        <v>16</v>
      </c>
      <c r="R413" s="39" t="s">
        <v>44624</v>
      </c>
      <c r="S413">
        <v>0</v>
      </c>
      <c r="U413" s="39" t="s">
        <v>44674</v>
      </c>
      <c r="V413">
        <v>1</v>
      </c>
      <c r="X413" s="39" t="s">
        <v>46933</v>
      </c>
      <c r="Y413">
        <v>0</v>
      </c>
      <c r="AA413" s="39" t="s">
        <v>44586</v>
      </c>
      <c r="AB413">
        <v>1</v>
      </c>
      <c r="AD413" s="39" t="s">
        <v>44601</v>
      </c>
      <c r="AE413">
        <v>0</v>
      </c>
      <c r="AG413" s="39" t="s">
        <v>44608</v>
      </c>
      <c r="AH413">
        <v>0</v>
      </c>
      <c r="AJ413" s="39" t="s">
        <v>44603</v>
      </c>
      <c r="AK413">
        <v>0</v>
      </c>
      <c r="AM413" s="39" t="s">
        <v>44590</v>
      </c>
      <c r="AN413">
        <v>1</v>
      </c>
      <c r="AP413" s="39" t="s">
        <v>44643</v>
      </c>
      <c r="AQ413">
        <v>0</v>
      </c>
      <c r="AS413" s="39" t="s">
        <v>44592</v>
      </c>
      <c r="AT413">
        <v>1</v>
      </c>
    </row>
    <row r="414" spans="1:46" x14ac:dyDescent="0.3">
      <c r="A414">
        <v>413</v>
      </c>
      <c r="B414" s="1">
        <v>45911.435254629629</v>
      </c>
      <c r="C414" s="1">
        <v>45911.440763888888</v>
      </c>
      <c r="D414" s="39" t="s">
        <v>970</v>
      </c>
      <c r="E414" s="39" t="s">
        <v>971</v>
      </c>
      <c r="F414">
        <v>6</v>
      </c>
      <c r="I414" s="39" t="s">
        <v>43273</v>
      </c>
      <c r="L414">
        <v>2</v>
      </c>
      <c r="O414">
        <v>3</v>
      </c>
      <c r="R414" s="39" t="s">
        <v>44584</v>
      </c>
      <c r="S414">
        <v>1</v>
      </c>
      <c r="U414" s="39" t="s">
        <v>44585</v>
      </c>
      <c r="V414">
        <v>0</v>
      </c>
      <c r="X414" s="39" t="s">
        <v>42876</v>
      </c>
      <c r="Y414">
        <v>1</v>
      </c>
      <c r="AA414" s="39" t="s">
        <v>44586</v>
      </c>
      <c r="AB414">
        <v>1</v>
      </c>
      <c r="AD414" s="39" t="s">
        <v>44587</v>
      </c>
      <c r="AE414">
        <v>1</v>
      </c>
      <c r="AG414" s="39" t="s">
        <v>44663</v>
      </c>
      <c r="AH414">
        <v>1</v>
      </c>
      <c r="AJ414" s="39" t="s">
        <v>44589</v>
      </c>
      <c r="AK414">
        <v>0</v>
      </c>
      <c r="AM414" s="39" t="s">
        <v>44590</v>
      </c>
      <c r="AN414">
        <v>1</v>
      </c>
      <c r="AP414" s="39" t="s">
        <v>44672</v>
      </c>
      <c r="AQ414">
        <v>0</v>
      </c>
      <c r="AS414" s="39" t="s">
        <v>44614</v>
      </c>
      <c r="AT414">
        <v>0</v>
      </c>
    </row>
    <row r="415" spans="1:46" x14ac:dyDescent="0.3">
      <c r="A415">
        <v>414</v>
      </c>
      <c r="B415" s="1">
        <v>45911.446099537039</v>
      </c>
      <c r="C415" s="1">
        <v>45911.447523148148</v>
      </c>
      <c r="D415" s="39" t="s">
        <v>4469</v>
      </c>
      <c r="E415" s="39" t="s">
        <v>4470</v>
      </c>
      <c r="F415">
        <v>6</v>
      </c>
      <c r="I415" s="39" t="s">
        <v>4471</v>
      </c>
      <c r="L415">
        <v>7</v>
      </c>
      <c r="O415">
        <v>31</v>
      </c>
      <c r="R415" s="39" t="s">
        <v>44584</v>
      </c>
      <c r="S415">
        <v>1</v>
      </c>
      <c r="U415" s="39" t="s">
        <v>44585</v>
      </c>
      <c r="V415">
        <v>0</v>
      </c>
      <c r="X415" s="39" t="s">
        <v>42876</v>
      </c>
      <c r="Y415">
        <v>1</v>
      </c>
      <c r="AA415" s="39" t="s">
        <v>44586</v>
      </c>
      <c r="AB415">
        <v>1</v>
      </c>
      <c r="AD415" s="39" t="s">
        <v>44587</v>
      </c>
      <c r="AE415">
        <v>1</v>
      </c>
      <c r="AG415" s="39" t="s">
        <v>44605</v>
      </c>
      <c r="AH415">
        <v>0</v>
      </c>
      <c r="AJ415" s="39" t="s">
        <v>44589</v>
      </c>
      <c r="AK415">
        <v>0</v>
      </c>
      <c r="AM415" s="39" t="s">
        <v>44590</v>
      </c>
      <c r="AN415">
        <v>1</v>
      </c>
      <c r="AP415" s="39" t="s">
        <v>44597</v>
      </c>
      <c r="AQ415">
        <v>0</v>
      </c>
      <c r="AS415" s="39" t="s">
        <v>44592</v>
      </c>
      <c r="AT415">
        <v>1</v>
      </c>
    </row>
    <row r="416" spans="1:46" x14ac:dyDescent="0.3">
      <c r="A416">
        <v>415</v>
      </c>
      <c r="B416" s="1">
        <v>45911.452638888892</v>
      </c>
      <c r="C416" s="1">
        <v>45911.454386574071</v>
      </c>
      <c r="D416" s="39" t="s">
        <v>1148</v>
      </c>
      <c r="E416" s="39" t="s">
        <v>1149</v>
      </c>
      <c r="F416">
        <v>6</v>
      </c>
      <c r="I416" s="39" t="s">
        <v>1150</v>
      </c>
      <c r="L416">
        <v>2</v>
      </c>
      <c r="O416">
        <v>8</v>
      </c>
      <c r="R416" s="39" t="s">
        <v>44584</v>
      </c>
      <c r="S416">
        <v>1</v>
      </c>
      <c r="U416" s="39" t="s">
        <v>44585</v>
      </c>
      <c r="V416">
        <v>0</v>
      </c>
      <c r="X416" s="39" t="s">
        <v>42876</v>
      </c>
      <c r="Y416">
        <v>1</v>
      </c>
      <c r="AA416" s="39" t="s">
        <v>44586</v>
      </c>
      <c r="AB416">
        <v>1</v>
      </c>
      <c r="AD416" s="39" t="s">
        <v>44661</v>
      </c>
      <c r="AE416">
        <v>0</v>
      </c>
      <c r="AG416" s="39" t="s">
        <v>44588</v>
      </c>
      <c r="AH416">
        <v>1</v>
      </c>
      <c r="AJ416" s="39" t="s">
        <v>44589</v>
      </c>
      <c r="AK416">
        <v>0</v>
      </c>
      <c r="AM416" s="39" t="s">
        <v>44590</v>
      </c>
      <c r="AN416">
        <v>1</v>
      </c>
      <c r="AP416" s="39" t="s">
        <v>44650</v>
      </c>
      <c r="AQ416">
        <v>0</v>
      </c>
      <c r="AS416" s="39" t="s">
        <v>44592</v>
      </c>
      <c r="AT416">
        <v>1</v>
      </c>
    </row>
    <row r="417" spans="1:46" x14ac:dyDescent="0.3">
      <c r="A417">
        <v>416</v>
      </c>
      <c r="B417" s="1">
        <v>45911.478043981479</v>
      </c>
      <c r="C417" s="1">
        <v>45911.478993055556</v>
      </c>
      <c r="D417" s="39" t="s">
        <v>2271</v>
      </c>
      <c r="E417" s="39" t="s">
        <v>2272</v>
      </c>
      <c r="F417">
        <v>6</v>
      </c>
      <c r="I417" s="39" t="s">
        <v>2272</v>
      </c>
      <c r="L417">
        <v>4</v>
      </c>
      <c r="O417">
        <v>12</v>
      </c>
      <c r="R417" s="39" t="s">
        <v>44584</v>
      </c>
      <c r="S417">
        <v>1</v>
      </c>
      <c r="U417" s="39" t="s">
        <v>44585</v>
      </c>
      <c r="V417">
        <v>0</v>
      </c>
      <c r="X417" s="39" t="s">
        <v>42876</v>
      </c>
      <c r="Y417">
        <v>1</v>
      </c>
      <c r="AA417" s="39" t="s">
        <v>44586</v>
      </c>
      <c r="AB417">
        <v>1</v>
      </c>
      <c r="AD417" s="39" t="s">
        <v>44587</v>
      </c>
      <c r="AE417">
        <v>1</v>
      </c>
      <c r="AG417" s="39" t="s">
        <v>44605</v>
      </c>
      <c r="AH417">
        <v>0</v>
      </c>
      <c r="AJ417" s="39" t="s">
        <v>44589</v>
      </c>
      <c r="AK417">
        <v>0</v>
      </c>
      <c r="AM417" s="39" t="s">
        <v>44590</v>
      </c>
      <c r="AN417">
        <v>1</v>
      </c>
      <c r="AP417" s="39" t="s">
        <v>44597</v>
      </c>
      <c r="AQ417">
        <v>0</v>
      </c>
      <c r="AS417" s="39" t="s">
        <v>44592</v>
      </c>
      <c r="AT417">
        <v>1</v>
      </c>
    </row>
    <row r="418" spans="1:46" x14ac:dyDescent="0.3">
      <c r="A418">
        <v>417</v>
      </c>
      <c r="B418" s="1">
        <v>45911.503460648149</v>
      </c>
      <c r="C418" s="1">
        <v>45911.503495370373</v>
      </c>
      <c r="D418" s="39" t="s">
        <v>928</v>
      </c>
      <c r="E418" s="39" t="s">
        <v>929</v>
      </c>
      <c r="F418">
        <v>8</v>
      </c>
      <c r="I418" s="39" t="s">
        <v>929</v>
      </c>
      <c r="L418">
        <v>2</v>
      </c>
      <c r="O418">
        <v>31</v>
      </c>
      <c r="R418" s="39" t="s">
        <v>44584</v>
      </c>
      <c r="S418">
        <v>1</v>
      </c>
      <c r="U418" s="39" t="s">
        <v>44626</v>
      </c>
      <c r="V418">
        <v>0</v>
      </c>
      <c r="X418" s="39" t="s">
        <v>42876</v>
      </c>
      <c r="Y418">
        <v>1</v>
      </c>
      <c r="AA418" s="39" t="s">
        <v>44586</v>
      </c>
      <c r="AB418">
        <v>1</v>
      </c>
      <c r="AD418" s="39" t="s">
        <v>44587</v>
      </c>
      <c r="AE418">
        <v>1</v>
      </c>
      <c r="AG418" s="39" t="s">
        <v>44588</v>
      </c>
      <c r="AH418">
        <v>1</v>
      </c>
      <c r="AJ418" s="39" t="s">
        <v>44620</v>
      </c>
      <c r="AK418">
        <v>1</v>
      </c>
      <c r="AM418" s="39" t="s">
        <v>44590</v>
      </c>
      <c r="AN418">
        <v>1</v>
      </c>
      <c r="AP418" s="39" t="s">
        <v>44646</v>
      </c>
      <c r="AQ418">
        <v>0</v>
      </c>
      <c r="AS418" s="39" t="s">
        <v>44592</v>
      </c>
      <c r="AT418">
        <v>1</v>
      </c>
    </row>
    <row r="419" spans="1:46" x14ac:dyDescent="0.3">
      <c r="A419">
        <v>418</v>
      </c>
      <c r="B419" s="1">
        <v>45911.501527777778</v>
      </c>
      <c r="C419" s="1">
        <v>45911.505277777775</v>
      </c>
      <c r="D419" s="39" t="s">
        <v>3266</v>
      </c>
      <c r="E419" s="39" t="s">
        <v>3267</v>
      </c>
      <c r="F419">
        <v>6</v>
      </c>
      <c r="I419" s="39" t="s">
        <v>3267</v>
      </c>
      <c r="L419">
        <v>3</v>
      </c>
      <c r="O419">
        <v>4</v>
      </c>
      <c r="R419" s="39" t="s">
        <v>44584</v>
      </c>
      <c r="S419">
        <v>1</v>
      </c>
      <c r="U419" s="39" t="s">
        <v>44585</v>
      </c>
      <c r="V419">
        <v>0</v>
      </c>
      <c r="X419" s="39" t="s">
        <v>42876</v>
      </c>
      <c r="Y419">
        <v>1</v>
      </c>
      <c r="AA419" s="39" t="s">
        <v>44586</v>
      </c>
      <c r="AB419">
        <v>1</v>
      </c>
      <c r="AD419" s="39" t="s">
        <v>44661</v>
      </c>
      <c r="AE419">
        <v>0</v>
      </c>
      <c r="AG419" s="39" t="s">
        <v>44588</v>
      </c>
      <c r="AH419">
        <v>1</v>
      </c>
      <c r="AJ419" s="39" t="s">
        <v>44589</v>
      </c>
      <c r="AK419">
        <v>0</v>
      </c>
      <c r="AM419" s="39" t="s">
        <v>44590</v>
      </c>
      <c r="AN419">
        <v>1</v>
      </c>
      <c r="AP419" s="39" t="s">
        <v>44648</v>
      </c>
      <c r="AQ419">
        <v>0</v>
      </c>
      <c r="AS419" s="39" t="s">
        <v>44592</v>
      </c>
      <c r="AT419">
        <v>1</v>
      </c>
    </row>
    <row r="420" spans="1:46" x14ac:dyDescent="0.3">
      <c r="A420">
        <v>419</v>
      </c>
      <c r="B420" s="1">
        <v>45911.505590277775</v>
      </c>
      <c r="C420" s="1">
        <v>45911.50681712963</v>
      </c>
      <c r="D420" s="39" t="s">
        <v>2154</v>
      </c>
      <c r="E420" s="39" t="s">
        <v>2155</v>
      </c>
      <c r="F420">
        <v>6</v>
      </c>
      <c r="I420" s="39" t="s">
        <v>2155</v>
      </c>
      <c r="L420">
        <v>4</v>
      </c>
      <c r="O420">
        <v>29</v>
      </c>
      <c r="R420" s="39" t="s">
        <v>44584</v>
      </c>
      <c r="S420">
        <v>1</v>
      </c>
      <c r="U420" s="39" t="s">
        <v>44585</v>
      </c>
      <c r="V420">
        <v>0</v>
      </c>
      <c r="X420" s="39" t="s">
        <v>42876</v>
      </c>
      <c r="Y420">
        <v>1</v>
      </c>
      <c r="AA420" s="39" t="s">
        <v>44586</v>
      </c>
      <c r="AB420">
        <v>1</v>
      </c>
      <c r="AD420" s="39" t="s">
        <v>44587</v>
      </c>
      <c r="AE420">
        <v>1</v>
      </c>
      <c r="AG420" s="39" t="s">
        <v>44654</v>
      </c>
      <c r="AH420">
        <v>0</v>
      </c>
      <c r="AJ420" s="39" t="s">
        <v>44589</v>
      </c>
      <c r="AK420">
        <v>0</v>
      </c>
      <c r="AM420" s="39" t="s">
        <v>44590</v>
      </c>
      <c r="AN420">
        <v>1</v>
      </c>
      <c r="AP420" s="39" t="s">
        <v>44597</v>
      </c>
      <c r="AQ420">
        <v>0</v>
      </c>
      <c r="AS420" s="39" t="s">
        <v>44592</v>
      </c>
      <c r="AT420">
        <v>1</v>
      </c>
    </row>
    <row r="421" spans="1:46" x14ac:dyDescent="0.3">
      <c r="A421">
        <v>420</v>
      </c>
      <c r="B421" s="1">
        <v>45911.506863425922</v>
      </c>
      <c r="C421" s="1">
        <v>45911.508993055555</v>
      </c>
      <c r="D421" s="39" t="s">
        <v>2065</v>
      </c>
      <c r="E421" s="39" t="s">
        <v>2066</v>
      </c>
      <c r="F421">
        <v>6</v>
      </c>
      <c r="I421" s="39" t="s">
        <v>2067</v>
      </c>
      <c r="L421">
        <v>4</v>
      </c>
      <c r="O421">
        <v>25</v>
      </c>
      <c r="R421" s="39" t="s">
        <v>44584</v>
      </c>
      <c r="S421">
        <v>1</v>
      </c>
      <c r="U421" s="39" t="s">
        <v>44585</v>
      </c>
      <c r="V421">
        <v>0</v>
      </c>
      <c r="X421" s="39" t="s">
        <v>42876</v>
      </c>
      <c r="Y421">
        <v>1</v>
      </c>
      <c r="AA421" s="39" t="s">
        <v>44586</v>
      </c>
      <c r="AB421">
        <v>1</v>
      </c>
      <c r="AD421" s="39" t="s">
        <v>44587</v>
      </c>
      <c r="AE421">
        <v>1</v>
      </c>
      <c r="AG421" s="39" t="s">
        <v>44605</v>
      </c>
      <c r="AH421">
        <v>0</v>
      </c>
      <c r="AJ421" s="39" t="s">
        <v>44589</v>
      </c>
      <c r="AK421">
        <v>0</v>
      </c>
      <c r="AM421" s="39" t="s">
        <v>44590</v>
      </c>
      <c r="AN421">
        <v>1</v>
      </c>
      <c r="AP421" s="39" t="s">
        <v>44597</v>
      </c>
      <c r="AQ421">
        <v>0</v>
      </c>
      <c r="AS421" s="39" t="s">
        <v>44592</v>
      </c>
      <c r="AT421">
        <v>1</v>
      </c>
    </row>
    <row r="422" spans="1:46" x14ac:dyDescent="0.3">
      <c r="A422">
        <v>421</v>
      </c>
      <c r="B422" s="1">
        <v>45911.513969907406</v>
      </c>
      <c r="C422" s="1">
        <v>45911.516388888886</v>
      </c>
      <c r="D422" s="39" t="s">
        <v>2288</v>
      </c>
      <c r="E422" s="39" t="s">
        <v>2289</v>
      </c>
      <c r="F422">
        <v>6</v>
      </c>
      <c r="I422" s="39" t="s">
        <v>2289</v>
      </c>
      <c r="L422">
        <v>4</v>
      </c>
      <c r="O422">
        <v>10</v>
      </c>
      <c r="R422" s="39" t="s">
        <v>44584</v>
      </c>
      <c r="S422">
        <v>1</v>
      </c>
      <c r="U422" s="39" t="s">
        <v>44585</v>
      </c>
      <c r="V422">
        <v>0</v>
      </c>
      <c r="X422" s="39" t="s">
        <v>42876</v>
      </c>
      <c r="Y422">
        <v>1</v>
      </c>
      <c r="AA422" s="39" t="s">
        <v>44586</v>
      </c>
      <c r="AB422">
        <v>1</v>
      </c>
      <c r="AD422" s="39" t="s">
        <v>44587</v>
      </c>
      <c r="AE422">
        <v>1</v>
      </c>
      <c r="AG422" s="39" t="s">
        <v>44605</v>
      </c>
      <c r="AH422">
        <v>0</v>
      </c>
      <c r="AJ422" s="39" t="s">
        <v>44589</v>
      </c>
      <c r="AK422">
        <v>0</v>
      </c>
      <c r="AM422" s="39" t="s">
        <v>44590</v>
      </c>
      <c r="AN422">
        <v>1</v>
      </c>
      <c r="AP422" s="39" t="s">
        <v>44597</v>
      </c>
      <c r="AQ422">
        <v>0</v>
      </c>
      <c r="AS422" s="39" t="s">
        <v>44592</v>
      </c>
      <c r="AT422">
        <v>1</v>
      </c>
    </row>
    <row r="423" spans="1:46" x14ac:dyDescent="0.3">
      <c r="A423">
        <v>422</v>
      </c>
      <c r="B423" s="1">
        <v>45911.507731481484</v>
      </c>
      <c r="C423" s="1">
        <v>45911.516539351855</v>
      </c>
      <c r="D423" s="39" t="s">
        <v>1075</v>
      </c>
      <c r="E423" s="39" t="s">
        <v>1076</v>
      </c>
      <c r="F423">
        <v>7</v>
      </c>
      <c r="I423" s="39" t="s">
        <v>1076</v>
      </c>
      <c r="L423">
        <v>2</v>
      </c>
      <c r="O423">
        <v>32</v>
      </c>
      <c r="R423" s="39" t="s">
        <v>44584</v>
      </c>
      <c r="S423">
        <v>1</v>
      </c>
      <c r="U423" s="39" t="s">
        <v>44652</v>
      </c>
      <c r="V423">
        <v>0</v>
      </c>
      <c r="X423" s="39" t="s">
        <v>42876</v>
      </c>
      <c r="Y423">
        <v>1</v>
      </c>
      <c r="AA423" s="39" t="s">
        <v>44586</v>
      </c>
      <c r="AB423">
        <v>1</v>
      </c>
      <c r="AD423" s="39" t="s">
        <v>44601</v>
      </c>
      <c r="AE423">
        <v>0</v>
      </c>
      <c r="AG423" s="39" t="s">
        <v>44588</v>
      </c>
      <c r="AH423">
        <v>1</v>
      </c>
      <c r="AJ423" s="39" t="s">
        <v>44620</v>
      </c>
      <c r="AK423">
        <v>1</v>
      </c>
      <c r="AM423" s="39" t="s">
        <v>44590</v>
      </c>
      <c r="AN423">
        <v>1</v>
      </c>
      <c r="AP423" s="39" t="s">
        <v>44721</v>
      </c>
      <c r="AQ423">
        <v>0</v>
      </c>
      <c r="AS423" s="39" t="s">
        <v>44592</v>
      </c>
      <c r="AT423">
        <v>1</v>
      </c>
    </row>
    <row r="424" spans="1:46" x14ac:dyDescent="0.3">
      <c r="A424">
        <v>423</v>
      </c>
      <c r="B424" s="1">
        <v>45911.515023148146</v>
      </c>
      <c r="C424" s="1">
        <v>45911.516840277778</v>
      </c>
      <c r="D424" s="39" t="s">
        <v>2073</v>
      </c>
      <c r="E424" s="39" t="s">
        <v>2074</v>
      </c>
      <c r="F424">
        <v>5</v>
      </c>
      <c r="I424" s="39" t="s">
        <v>2074</v>
      </c>
      <c r="L424">
        <v>4</v>
      </c>
      <c r="O424">
        <v>3</v>
      </c>
      <c r="R424" s="39" t="s">
        <v>44584</v>
      </c>
      <c r="S424">
        <v>1</v>
      </c>
      <c r="U424" s="39" t="s">
        <v>44585</v>
      </c>
      <c r="V424">
        <v>0</v>
      </c>
      <c r="X424" s="39" t="s">
        <v>42876</v>
      </c>
      <c r="Y424">
        <v>1</v>
      </c>
      <c r="AA424" s="39" t="s">
        <v>44586</v>
      </c>
      <c r="AB424">
        <v>1</v>
      </c>
      <c r="AD424" s="39" t="s">
        <v>44587</v>
      </c>
      <c r="AE424">
        <v>1</v>
      </c>
      <c r="AG424" s="39" t="s">
        <v>44701</v>
      </c>
      <c r="AH424">
        <v>0</v>
      </c>
      <c r="AJ424" s="39" t="s">
        <v>44589</v>
      </c>
      <c r="AK424">
        <v>0</v>
      </c>
      <c r="AM424" s="39" t="s">
        <v>44590</v>
      </c>
      <c r="AN424">
        <v>1</v>
      </c>
      <c r="AP424" s="39" t="s">
        <v>44597</v>
      </c>
      <c r="AQ424">
        <v>0</v>
      </c>
      <c r="AS424" s="39" t="s">
        <v>44604</v>
      </c>
      <c r="AT424">
        <v>0</v>
      </c>
    </row>
    <row r="425" spans="1:46" x14ac:dyDescent="0.3">
      <c r="A425">
        <v>424</v>
      </c>
      <c r="B425" s="1">
        <v>45911.513912037037</v>
      </c>
      <c r="C425" s="1">
        <v>45911.517083333332</v>
      </c>
      <c r="D425" s="39" t="s">
        <v>2164</v>
      </c>
      <c r="E425" s="39" t="s">
        <v>2165</v>
      </c>
      <c r="F425">
        <v>6</v>
      </c>
      <c r="I425" s="39" t="s">
        <v>6015</v>
      </c>
      <c r="L425">
        <v>4</v>
      </c>
      <c r="O425">
        <v>7</v>
      </c>
      <c r="R425" s="39" t="s">
        <v>44584</v>
      </c>
      <c r="S425">
        <v>1</v>
      </c>
      <c r="U425" s="39" t="s">
        <v>44585</v>
      </c>
      <c r="V425">
        <v>0</v>
      </c>
      <c r="X425" s="39" t="s">
        <v>42876</v>
      </c>
      <c r="Y425">
        <v>1</v>
      </c>
      <c r="AA425" s="39" t="s">
        <v>44586</v>
      </c>
      <c r="AB425">
        <v>1</v>
      </c>
      <c r="AD425" s="39" t="s">
        <v>44587</v>
      </c>
      <c r="AE425">
        <v>1</v>
      </c>
      <c r="AG425" s="39" t="s">
        <v>44605</v>
      </c>
      <c r="AH425">
        <v>0</v>
      </c>
      <c r="AJ425" s="39" t="s">
        <v>44589</v>
      </c>
      <c r="AK425">
        <v>0</v>
      </c>
      <c r="AM425" s="39" t="s">
        <v>44590</v>
      </c>
      <c r="AN425">
        <v>1</v>
      </c>
      <c r="AP425" s="39" t="s">
        <v>44597</v>
      </c>
      <c r="AQ425">
        <v>0</v>
      </c>
      <c r="AS425" s="39" t="s">
        <v>44592</v>
      </c>
      <c r="AT425">
        <v>1</v>
      </c>
    </row>
    <row r="426" spans="1:46" x14ac:dyDescent="0.3">
      <c r="A426">
        <v>425</v>
      </c>
      <c r="B426" s="1">
        <v>45911.517152777778</v>
      </c>
      <c r="C426" s="1">
        <v>45911.517928240741</v>
      </c>
      <c r="D426" s="39" t="s">
        <v>2098</v>
      </c>
      <c r="E426" s="39" t="s">
        <v>2099</v>
      </c>
      <c r="F426">
        <v>6</v>
      </c>
      <c r="I426" s="39" t="s">
        <v>2099</v>
      </c>
      <c r="L426">
        <v>4</v>
      </c>
      <c r="O426">
        <v>30</v>
      </c>
      <c r="R426" s="39" t="s">
        <v>44584</v>
      </c>
      <c r="S426">
        <v>1</v>
      </c>
      <c r="U426" s="39" t="s">
        <v>44585</v>
      </c>
      <c r="V426">
        <v>0</v>
      </c>
      <c r="X426" s="39" t="s">
        <v>42876</v>
      </c>
      <c r="Y426">
        <v>1</v>
      </c>
      <c r="AA426" s="39" t="s">
        <v>44586</v>
      </c>
      <c r="AB426">
        <v>1</v>
      </c>
      <c r="AD426" s="39" t="s">
        <v>44587</v>
      </c>
      <c r="AE426">
        <v>1</v>
      </c>
      <c r="AG426" s="39" t="s">
        <v>44605</v>
      </c>
      <c r="AH426">
        <v>0</v>
      </c>
      <c r="AJ426" s="39" t="s">
        <v>44589</v>
      </c>
      <c r="AK426">
        <v>0</v>
      </c>
      <c r="AM426" s="39" t="s">
        <v>44590</v>
      </c>
      <c r="AN426">
        <v>1</v>
      </c>
      <c r="AP426" s="39" t="s">
        <v>44597</v>
      </c>
      <c r="AQ426">
        <v>0</v>
      </c>
      <c r="AS426" s="39" t="s">
        <v>44592</v>
      </c>
      <c r="AT426">
        <v>1</v>
      </c>
    </row>
    <row r="427" spans="1:46" x14ac:dyDescent="0.3">
      <c r="A427">
        <v>426</v>
      </c>
      <c r="B427" s="1">
        <v>45911.501550925925</v>
      </c>
      <c r="C427" s="1">
        <v>45911.520636574074</v>
      </c>
      <c r="D427" s="39" t="s">
        <v>885</v>
      </c>
      <c r="E427" s="39" t="s">
        <v>886</v>
      </c>
      <c r="F427">
        <v>6</v>
      </c>
      <c r="I427" s="39" t="s">
        <v>886</v>
      </c>
      <c r="L427">
        <v>2</v>
      </c>
      <c r="O427">
        <v>16</v>
      </c>
      <c r="R427" s="39" t="s">
        <v>44584</v>
      </c>
      <c r="S427">
        <v>1</v>
      </c>
      <c r="U427" s="39" t="s">
        <v>44585</v>
      </c>
      <c r="V427">
        <v>0</v>
      </c>
      <c r="X427" s="39" t="s">
        <v>42876</v>
      </c>
      <c r="Y427">
        <v>1</v>
      </c>
      <c r="AA427" s="39" t="s">
        <v>44586</v>
      </c>
      <c r="AB427">
        <v>1</v>
      </c>
      <c r="AD427" s="39" t="s">
        <v>44661</v>
      </c>
      <c r="AE427">
        <v>0</v>
      </c>
      <c r="AG427" s="39" t="s">
        <v>44588</v>
      </c>
      <c r="AH427">
        <v>1</v>
      </c>
      <c r="AJ427" s="39" t="s">
        <v>44589</v>
      </c>
      <c r="AK427">
        <v>0</v>
      </c>
      <c r="AM427" s="39" t="s">
        <v>44590</v>
      </c>
      <c r="AN427">
        <v>1</v>
      </c>
      <c r="AP427" s="39" t="s">
        <v>44648</v>
      </c>
      <c r="AQ427">
        <v>0</v>
      </c>
      <c r="AS427" s="39" t="s">
        <v>44592</v>
      </c>
      <c r="AT427">
        <v>1</v>
      </c>
    </row>
    <row r="428" spans="1:46" x14ac:dyDescent="0.3">
      <c r="A428">
        <v>427</v>
      </c>
      <c r="B428" s="1">
        <v>45911.61346064815</v>
      </c>
      <c r="C428" s="1">
        <v>45911.615624999999</v>
      </c>
      <c r="D428" s="39" t="s">
        <v>1803</v>
      </c>
      <c r="E428" s="39" t="s">
        <v>1804</v>
      </c>
      <c r="F428">
        <v>5</v>
      </c>
      <c r="I428" s="39" t="s">
        <v>46934</v>
      </c>
      <c r="L428">
        <v>13</v>
      </c>
      <c r="O428">
        <v>26</v>
      </c>
      <c r="R428" s="39" t="s">
        <v>44584</v>
      </c>
      <c r="S428">
        <v>1</v>
      </c>
      <c r="U428" s="39" t="s">
        <v>44585</v>
      </c>
      <c r="V428">
        <v>0</v>
      </c>
      <c r="X428" s="39" t="s">
        <v>42876</v>
      </c>
      <c r="Y428">
        <v>1</v>
      </c>
      <c r="AA428" s="39" t="s">
        <v>44586</v>
      </c>
      <c r="AB428">
        <v>1</v>
      </c>
      <c r="AD428" s="39" t="s">
        <v>44587</v>
      </c>
      <c r="AE428">
        <v>1</v>
      </c>
      <c r="AG428" s="39" t="s">
        <v>46935</v>
      </c>
      <c r="AH428">
        <v>0</v>
      </c>
      <c r="AJ428" s="39" t="s">
        <v>44589</v>
      </c>
      <c r="AK428">
        <v>0</v>
      </c>
      <c r="AM428" s="39" t="s">
        <v>44590</v>
      </c>
      <c r="AN428">
        <v>1</v>
      </c>
      <c r="AP428" s="39" t="s">
        <v>44595</v>
      </c>
      <c r="AQ428">
        <v>0</v>
      </c>
      <c r="AS428" s="39" t="s">
        <v>44614</v>
      </c>
      <c r="AT428">
        <v>0</v>
      </c>
    </row>
    <row r="429" spans="1:46" x14ac:dyDescent="0.3">
      <c r="A429">
        <v>428</v>
      </c>
      <c r="B429" s="1">
        <v>45911.613287037035</v>
      </c>
      <c r="C429" s="1">
        <v>45911.615798611114</v>
      </c>
      <c r="D429" s="39" t="s">
        <v>1883</v>
      </c>
      <c r="E429" s="39" t="s">
        <v>1884</v>
      </c>
      <c r="F429">
        <v>6</v>
      </c>
      <c r="I429" s="39" t="s">
        <v>1884</v>
      </c>
      <c r="L429">
        <v>13</v>
      </c>
      <c r="O429">
        <v>39</v>
      </c>
      <c r="R429" s="39" t="s">
        <v>44584</v>
      </c>
      <c r="S429">
        <v>1</v>
      </c>
      <c r="U429" s="39" t="s">
        <v>44619</v>
      </c>
      <c r="V429">
        <v>0</v>
      </c>
      <c r="X429" s="39" t="s">
        <v>42876</v>
      </c>
      <c r="Y429">
        <v>1</v>
      </c>
      <c r="AA429" s="39" t="s">
        <v>44586</v>
      </c>
      <c r="AB429">
        <v>1</v>
      </c>
      <c r="AD429" s="39" t="s">
        <v>44587</v>
      </c>
      <c r="AE429">
        <v>1</v>
      </c>
      <c r="AG429" s="39" t="s">
        <v>44596</v>
      </c>
      <c r="AH429">
        <v>0</v>
      </c>
      <c r="AJ429" s="39" t="s">
        <v>44589</v>
      </c>
      <c r="AK429">
        <v>0</v>
      </c>
      <c r="AM429" s="39" t="s">
        <v>44590</v>
      </c>
      <c r="AN429">
        <v>1</v>
      </c>
      <c r="AP429" s="39" t="s">
        <v>44662</v>
      </c>
      <c r="AQ429">
        <v>0</v>
      </c>
      <c r="AS429" s="39" t="s">
        <v>44592</v>
      </c>
      <c r="AT429">
        <v>1</v>
      </c>
    </row>
    <row r="430" spans="1:46" x14ac:dyDescent="0.3">
      <c r="A430">
        <v>429</v>
      </c>
      <c r="B430" s="1">
        <v>45911.613159722219</v>
      </c>
      <c r="C430" s="1">
        <v>45911.615856481483</v>
      </c>
      <c r="D430" s="39" t="s">
        <v>1848</v>
      </c>
      <c r="E430" s="39" t="s">
        <v>1849</v>
      </c>
      <c r="F430">
        <v>5</v>
      </c>
      <c r="I430" s="39" t="s">
        <v>1850</v>
      </c>
      <c r="L430">
        <v>13</v>
      </c>
      <c r="O430">
        <v>20</v>
      </c>
      <c r="R430" s="39" t="s">
        <v>44584</v>
      </c>
      <c r="S430">
        <v>1</v>
      </c>
      <c r="U430" s="39" t="s">
        <v>44585</v>
      </c>
      <c r="V430">
        <v>0</v>
      </c>
      <c r="X430" s="39" t="s">
        <v>42876</v>
      </c>
      <c r="Y430">
        <v>1</v>
      </c>
      <c r="AA430" s="39" t="s">
        <v>44586</v>
      </c>
      <c r="AB430">
        <v>1</v>
      </c>
      <c r="AD430" s="39" t="s">
        <v>44587</v>
      </c>
      <c r="AE430">
        <v>1</v>
      </c>
      <c r="AG430" s="39" t="s">
        <v>44641</v>
      </c>
      <c r="AH430">
        <v>0</v>
      </c>
      <c r="AJ430" s="39" t="s">
        <v>44589</v>
      </c>
      <c r="AK430">
        <v>0</v>
      </c>
      <c r="AM430" s="39" t="s">
        <v>44590</v>
      </c>
      <c r="AN430">
        <v>1</v>
      </c>
      <c r="AP430" s="39" t="s">
        <v>44662</v>
      </c>
      <c r="AQ430">
        <v>0</v>
      </c>
      <c r="AS430" s="39" t="s">
        <v>44614</v>
      </c>
      <c r="AT430">
        <v>0</v>
      </c>
    </row>
    <row r="431" spans="1:46" x14ac:dyDescent="0.3">
      <c r="A431">
        <v>430</v>
      </c>
      <c r="B431" s="1">
        <v>45911.612974537034</v>
      </c>
      <c r="C431" s="1">
        <v>45911.615868055553</v>
      </c>
      <c r="D431" s="39" t="s">
        <v>1538</v>
      </c>
      <c r="E431" s="39" t="s">
        <v>1539</v>
      </c>
      <c r="F431">
        <v>5</v>
      </c>
      <c r="I431" s="39" t="s">
        <v>1539</v>
      </c>
      <c r="L431">
        <v>13</v>
      </c>
      <c r="O431">
        <v>2</v>
      </c>
      <c r="R431" s="39" t="s">
        <v>44584</v>
      </c>
      <c r="S431">
        <v>1</v>
      </c>
      <c r="U431" s="39" t="s">
        <v>44652</v>
      </c>
      <c r="V431">
        <v>0</v>
      </c>
      <c r="X431" s="39" t="s">
        <v>42876</v>
      </c>
      <c r="Y431">
        <v>1</v>
      </c>
      <c r="AA431" s="39" t="s">
        <v>44586</v>
      </c>
      <c r="AB431">
        <v>1</v>
      </c>
      <c r="AD431" s="39" t="s">
        <v>44587</v>
      </c>
      <c r="AE431">
        <v>1</v>
      </c>
      <c r="AG431" s="39" t="s">
        <v>44596</v>
      </c>
      <c r="AH431">
        <v>0</v>
      </c>
      <c r="AJ431" s="39" t="s">
        <v>44589</v>
      </c>
      <c r="AK431">
        <v>0</v>
      </c>
      <c r="AM431" s="39" t="s">
        <v>44590</v>
      </c>
      <c r="AN431">
        <v>1</v>
      </c>
      <c r="AP431" s="39" t="s">
        <v>44595</v>
      </c>
      <c r="AQ431">
        <v>0</v>
      </c>
      <c r="AS431" s="39" t="s">
        <v>44604</v>
      </c>
      <c r="AT431">
        <v>0</v>
      </c>
    </row>
    <row r="432" spans="1:46" x14ac:dyDescent="0.3">
      <c r="A432">
        <v>431</v>
      </c>
      <c r="B432" s="1">
        <v>45911.612824074073</v>
      </c>
      <c r="C432" s="1">
        <v>45911.615983796299</v>
      </c>
      <c r="D432" s="39" t="s">
        <v>1650</v>
      </c>
      <c r="E432" s="39" t="s">
        <v>1651</v>
      </c>
      <c r="F432">
        <v>4</v>
      </c>
      <c r="I432" s="39" t="s">
        <v>46936</v>
      </c>
      <c r="L432">
        <v>13</v>
      </c>
      <c r="O432">
        <v>4</v>
      </c>
      <c r="R432" s="39" t="s">
        <v>44584</v>
      </c>
      <c r="S432">
        <v>1</v>
      </c>
      <c r="U432" s="39" t="s">
        <v>44619</v>
      </c>
      <c r="V432">
        <v>0</v>
      </c>
      <c r="X432" s="39" t="s">
        <v>42876</v>
      </c>
      <c r="Y432">
        <v>1</v>
      </c>
      <c r="AA432" s="39" t="s">
        <v>44639</v>
      </c>
      <c r="AB432">
        <v>0</v>
      </c>
      <c r="AD432" s="39" t="s">
        <v>44587</v>
      </c>
      <c r="AE432">
        <v>1</v>
      </c>
      <c r="AG432" s="39" t="s">
        <v>44612</v>
      </c>
      <c r="AH432">
        <v>0</v>
      </c>
      <c r="AJ432" s="39" t="s">
        <v>44666</v>
      </c>
      <c r="AK432">
        <v>0</v>
      </c>
      <c r="AM432" s="39" t="s">
        <v>44590</v>
      </c>
      <c r="AN432">
        <v>1</v>
      </c>
      <c r="AP432" s="39" t="s">
        <v>44597</v>
      </c>
      <c r="AQ432">
        <v>0</v>
      </c>
      <c r="AS432" s="39" t="s">
        <v>44628</v>
      </c>
      <c r="AT432">
        <v>0</v>
      </c>
    </row>
    <row r="433" spans="1:46" x14ac:dyDescent="0.3">
      <c r="A433">
        <v>432</v>
      </c>
      <c r="B433" s="1">
        <v>45911.613182870373</v>
      </c>
      <c r="C433" s="1">
        <v>45911.616539351853</v>
      </c>
      <c r="D433" s="39" t="s">
        <v>1696</v>
      </c>
      <c r="E433" s="39" t="s">
        <v>1697</v>
      </c>
      <c r="F433">
        <v>5</v>
      </c>
      <c r="I433" s="39" t="s">
        <v>1697</v>
      </c>
      <c r="L433">
        <v>13</v>
      </c>
      <c r="O433">
        <v>5</v>
      </c>
      <c r="R433" s="39" t="s">
        <v>44584</v>
      </c>
      <c r="S433">
        <v>1</v>
      </c>
      <c r="U433" s="39" t="s">
        <v>44585</v>
      </c>
      <c r="V433">
        <v>0</v>
      </c>
      <c r="X433" s="39" t="s">
        <v>42876</v>
      </c>
      <c r="Y433">
        <v>1</v>
      </c>
      <c r="AA433" s="39" t="s">
        <v>44586</v>
      </c>
      <c r="AB433">
        <v>1</v>
      </c>
      <c r="AD433" s="39" t="s">
        <v>44587</v>
      </c>
      <c r="AE433">
        <v>1</v>
      </c>
      <c r="AG433" s="39" t="s">
        <v>44605</v>
      </c>
      <c r="AH433">
        <v>0</v>
      </c>
      <c r="AJ433" s="39" t="s">
        <v>44589</v>
      </c>
      <c r="AK433">
        <v>0</v>
      </c>
      <c r="AM433" s="39" t="s">
        <v>44590</v>
      </c>
      <c r="AN433">
        <v>1</v>
      </c>
      <c r="AP433" s="39" t="s">
        <v>44595</v>
      </c>
      <c r="AQ433">
        <v>0</v>
      </c>
      <c r="AS433" s="39" t="s">
        <v>44604</v>
      </c>
      <c r="AT433">
        <v>0</v>
      </c>
    </row>
    <row r="434" spans="1:46" x14ac:dyDescent="0.3">
      <c r="A434">
        <v>433</v>
      </c>
      <c r="B434" s="1">
        <v>45911.612939814811</v>
      </c>
      <c r="C434" s="1">
        <v>45911.616643518515</v>
      </c>
      <c r="D434" s="39" t="s">
        <v>1735</v>
      </c>
      <c r="E434" s="39" t="s">
        <v>1736</v>
      </c>
      <c r="F434">
        <v>6</v>
      </c>
      <c r="I434" s="39" t="s">
        <v>1736</v>
      </c>
      <c r="L434">
        <v>13</v>
      </c>
      <c r="O434">
        <v>8</v>
      </c>
      <c r="R434" s="39" t="s">
        <v>44584</v>
      </c>
      <c r="S434">
        <v>1</v>
      </c>
      <c r="U434" s="39" t="s">
        <v>44585</v>
      </c>
      <c r="V434">
        <v>0</v>
      </c>
      <c r="X434" s="39" t="s">
        <v>42876</v>
      </c>
      <c r="Y434">
        <v>1</v>
      </c>
      <c r="AA434" s="39" t="s">
        <v>44586</v>
      </c>
      <c r="AB434">
        <v>1</v>
      </c>
      <c r="AD434" s="39" t="s">
        <v>44587</v>
      </c>
      <c r="AE434">
        <v>1</v>
      </c>
      <c r="AG434" s="39" t="s">
        <v>44612</v>
      </c>
      <c r="AH434">
        <v>0</v>
      </c>
      <c r="AJ434" s="39" t="s">
        <v>44589</v>
      </c>
      <c r="AK434">
        <v>0</v>
      </c>
      <c r="AM434" s="39" t="s">
        <v>44590</v>
      </c>
      <c r="AN434">
        <v>1</v>
      </c>
      <c r="AP434" s="39" t="s">
        <v>44643</v>
      </c>
      <c r="AQ434">
        <v>0</v>
      </c>
      <c r="AS434" s="39" t="s">
        <v>44592</v>
      </c>
      <c r="AT434">
        <v>1</v>
      </c>
    </row>
    <row r="435" spans="1:46" x14ac:dyDescent="0.3">
      <c r="A435">
        <v>434</v>
      </c>
      <c r="B435" s="1">
        <v>45911.614444444444</v>
      </c>
      <c r="C435" s="1">
        <v>45911.616666666669</v>
      </c>
      <c r="D435" s="39" t="s">
        <v>1661</v>
      </c>
      <c r="E435" s="39" t="s">
        <v>1662</v>
      </c>
      <c r="F435">
        <v>4</v>
      </c>
      <c r="I435" s="39" t="s">
        <v>42533</v>
      </c>
      <c r="L435">
        <v>13</v>
      </c>
      <c r="O435">
        <v>19</v>
      </c>
      <c r="R435" s="39" t="s">
        <v>44584</v>
      </c>
      <c r="S435">
        <v>1</v>
      </c>
      <c r="U435" s="39" t="s">
        <v>44585</v>
      </c>
      <c r="V435">
        <v>0</v>
      </c>
      <c r="X435" s="39" t="s">
        <v>42876</v>
      </c>
      <c r="Y435">
        <v>1</v>
      </c>
      <c r="AA435" s="39" t="s">
        <v>44586</v>
      </c>
      <c r="AB435">
        <v>1</v>
      </c>
      <c r="AD435" s="39" t="s">
        <v>44587</v>
      </c>
      <c r="AE435">
        <v>1</v>
      </c>
      <c r="AG435" s="39" t="s">
        <v>44705</v>
      </c>
      <c r="AH435">
        <v>0</v>
      </c>
      <c r="AJ435" s="39" t="s">
        <v>44603</v>
      </c>
      <c r="AK435">
        <v>0</v>
      </c>
      <c r="AM435" s="39" t="s">
        <v>44630</v>
      </c>
      <c r="AN435">
        <v>0</v>
      </c>
      <c r="AP435" s="39" t="s">
        <v>44595</v>
      </c>
      <c r="AQ435">
        <v>0</v>
      </c>
      <c r="AS435" s="39" t="s">
        <v>44644</v>
      </c>
      <c r="AT435">
        <v>0</v>
      </c>
    </row>
    <row r="436" spans="1:46" x14ac:dyDescent="0.3">
      <c r="A436">
        <v>435</v>
      </c>
      <c r="B436" s="1">
        <v>45911.612847222219</v>
      </c>
      <c r="C436" s="1">
        <v>45911.616932870369</v>
      </c>
      <c r="D436" s="39" t="s">
        <v>1791</v>
      </c>
      <c r="E436" s="39" t="s">
        <v>1792</v>
      </c>
      <c r="F436">
        <v>5</v>
      </c>
      <c r="I436" s="39" t="s">
        <v>1792</v>
      </c>
      <c r="L436">
        <v>13</v>
      </c>
      <c r="O436">
        <v>31</v>
      </c>
      <c r="R436" s="39" t="s">
        <v>44584</v>
      </c>
      <c r="S436">
        <v>1</v>
      </c>
      <c r="U436" s="39" t="s">
        <v>44692</v>
      </c>
      <c r="V436">
        <v>0</v>
      </c>
      <c r="X436" s="39" t="s">
        <v>42876</v>
      </c>
      <c r="Y436">
        <v>1</v>
      </c>
      <c r="AA436" s="39" t="s">
        <v>44586</v>
      </c>
      <c r="AB436">
        <v>1</v>
      </c>
      <c r="AD436" s="39" t="s">
        <v>44587</v>
      </c>
      <c r="AE436">
        <v>1</v>
      </c>
      <c r="AG436" s="39" t="s">
        <v>44605</v>
      </c>
      <c r="AH436">
        <v>0</v>
      </c>
      <c r="AJ436" s="39" t="s">
        <v>44693</v>
      </c>
      <c r="AK436">
        <v>0</v>
      </c>
      <c r="AM436" s="39" t="s">
        <v>44590</v>
      </c>
      <c r="AN436">
        <v>1</v>
      </c>
      <c r="AP436" s="39" t="s">
        <v>44595</v>
      </c>
      <c r="AQ436">
        <v>0</v>
      </c>
      <c r="AS436" s="39" t="s">
        <v>44644</v>
      </c>
      <c r="AT436">
        <v>0</v>
      </c>
    </row>
    <row r="437" spans="1:46" x14ac:dyDescent="0.3">
      <c r="A437">
        <v>436</v>
      </c>
      <c r="B437" s="1">
        <v>45911.613518518519</v>
      </c>
      <c r="C437" s="1">
        <v>45911.617106481484</v>
      </c>
      <c r="D437" s="39" t="s">
        <v>1495</v>
      </c>
      <c r="E437" s="39" t="s">
        <v>1496</v>
      </c>
      <c r="F437">
        <v>3</v>
      </c>
      <c r="I437" s="39" t="s">
        <v>1496</v>
      </c>
      <c r="L437">
        <v>13</v>
      </c>
      <c r="O437">
        <v>18</v>
      </c>
      <c r="R437" s="39" t="s">
        <v>44611</v>
      </c>
      <c r="S437">
        <v>0</v>
      </c>
      <c r="U437" s="39" t="s">
        <v>44619</v>
      </c>
      <c r="V437">
        <v>0</v>
      </c>
      <c r="X437" s="39" t="s">
        <v>42876</v>
      </c>
      <c r="Y437">
        <v>1</v>
      </c>
      <c r="AA437" s="39" t="s">
        <v>44586</v>
      </c>
      <c r="AB437">
        <v>1</v>
      </c>
      <c r="AD437" s="39" t="s">
        <v>44601</v>
      </c>
      <c r="AE437">
        <v>0</v>
      </c>
      <c r="AG437" s="39" t="s">
        <v>44612</v>
      </c>
      <c r="AH437">
        <v>0</v>
      </c>
      <c r="AJ437" s="39" t="s">
        <v>44666</v>
      </c>
      <c r="AK437">
        <v>0</v>
      </c>
      <c r="AM437" s="39" t="s">
        <v>44590</v>
      </c>
      <c r="AN437">
        <v>1</v>
      </c>
      <c r="AP437" s="39" t="s">
        <v>44643</v>
      </c>
      <c r="AQ437">
        <v>0</v>
      </c>
      <c r="AS437" s="39" t="s">
        <v>44614</v>
      </c>
      <c r="AT437">
        <v>0</v>
      </c>
    </row>
    <row r="438" spans="1:46" x14ac:dyDescent="0.3">
      <c r="A438">
        <v>437</v>
      </c>
      <c r="B438" s="1">
        <v>45911.613495370373</v>
      </c>
      <c r="C438" s="1">
        <v>45911.617175925923</v>
      </c>
      <c r="D438" s="39" t="s">
        <v>1606</v>
      </c>
      <c r="E438" s="39" t="s">
        <v>1607</v>
      </c>
      <c r="F438">
        <v>5</v>
      </c>
      <c r="I438" s="39" t="s">
        <v>46937</v>
      </c>
      <c r="L438">
        <v>13</v>
      </c>
      <c r="O438">
        <v>27</v>
      </c>
      <c r="R438" s="39" t="s">
        <v>44584</v>
      </c>
      <c r="S438">
        <v>1</v>
      </c>
      <c r="U438" s="39" t="s">
        <v>44585</v>
      </c>
      <c r="V438">
        <v>0</v>
      </c>
      <c r="X438" s="39" t="s">
        <v>42950</v>
      </c>
      <c r="Y438">
        <v>0</v>
      </c>
      <c r="AA438" s="39" t="s">
        <v>44586</v>
      </c>
      <c r="AB438">
        <v>1</v>
      </c>
      <c r="AD438" s="39" t="s">
        <v>44587</v>
      </c>
      <c r="AE438">
        <v>1</v>
      </c>
      <c r="AG438" s="39" t="s">
        <v>44588</v>
      </c>
      <c r="AH438">
        <v>1</v>
      </c>
      <c r="AJ438" s="39" t="s">
        <v>44589</v>
      </c>
      <c r="AK438">
        <v>0</v>
      </c>
      <c r="AM438" s="39" t="s">
        <v>44590</v>
      </c>
      <c r="AN438">
        <v>1</v>
      </c>
      <c r="AP438" s="39" t="s">
        <v>44597</v>
      </c>
      <c r="AQ438">
        <v>0</v>
      </c>
      <c r="AS438" s="39" t="s">
        <v>44598</v>
      </c>
      <c r="AT438">
        <v>0</v>
      </c>
    </row>
    <row r="439" spans="1:46" x14ac:dyDescent="0.3">
      <c r="A439">
        <v>438</v>
      </c>
      <c r="B439" s="1">
        <v>45911.61377314815</v>
      </c>
      <c r="C439" s="1">
        <v>45911.617627314816</v>
      </c>
      <c r="D439" s="39" t="s">
        <v>1506</v>
      </c>
      <c r="E439" s="39" t="s">
        <v>1507</v>
      </c>
      <c r="F439">
        <v>5</v>
      </c>
      <c r="I439" s="39" t="s">
        <v>6862</v>
      </c>
      <c r="L439">
        <v>13</v>
      </c>
      <c r="O439">
        <v>29</v>
      </c>
      <c r="R439" s="39" t="s">
        <v>44584</v>
      </c>
      <c r="S439">
        <v>1</v>
      </c>
      <c r="U439" s="39" t="s">
        <v>44585</v>
      </c>
      <c r="V439">
        <v>0</v>
      </c>
      <c r="X439" s="39" t="s">
        <v>42876</v>
      </c>
      <c r="Y439">
        <v>1</v>
      </c>
      <c r="AA439" s="39" t="s">
        <v>44586</v>
      </c>
      <c r="AB439">
        <v>1</v>
      </c>
      <c r="AD439" s="39" t="s">
        <v>44587</v>
      </c>
      <c r="AE439">
        <v>1</v>
      </c>
      <c r="AG439" s="39" t="s">
        <v>44596</v>
      </c>
      <c r="AH439">
        <v>0</v>
      </c>
      <c r="AJ439" s="39" t="s">
        <v>44589</v>
      </c>
      <c r="AK439">
        <v>0</v>
      </c>
      <c r="AM439" s="39" t="s">
        <v>44590</v>
      </c>
      <c r="AN439">
        <v>1</v>
      </c>
      <c r="AP439" s="39" t="s">
        <v>44597</v>
      </c>
      <c r="AQ439">
        <v>0</v>
      </c>
      <c r="AS439" s="39" t="s">
        <v>44628</v>
      </c>
      <c r="AT439">
        <v>0</v>
      </c>
    </row>
    <row r="440" spans="1:46" x14ac:dyDescent="0.3">
      <c r="A440">
        <v>439</v>
      </c>
      <c r="B440" s="1">
        <v>45911.61314814815</v>
      </c>
      <c r="C440" s="1">
        <v>45911.617824074077</v>
      </c>
      <c r="D440" s="39" t="s">
        <v>1834</v>
      </c>
      <c r="E440" s="39" t="s">
        <v>1835</v>
      </c>
      <c r="F440">
        <v>6</v>
      </c>
      <c r="I440" s="39" t="s">
        <v>1835</v>
      </c>
      <c r="L440">
        <v>13</v>
      </c>
      <c r="O440">
        <v>10</v>
      </c>
      <c r="R440" s="39" t="s">
        <v>44584</v>
      </c>
      <c r="S440">
        <v>1</v>
      </c>
      <c r="U440" s="39" t="s">
        <v>44585</v>
      </c>
      <c r="V440">
        <v>0</v>
      </c>
      <c r="X440" s="39" t="s">
        <v>42876</v>
      </c>
      <c r="Y440">
        <v>1</v>
      </c>
      <c r="AA440" s="39" t="s">
        <v>44586</v>
      </c>
      <c r="AB440">
        <v>1</v>
      </c>
      <c r="AD440" s="39" t="s">
        <v>44587</v>
      </c>
      <c r="AE440">
        <v>1</v>
      </c>
      <c r="AG440" s="39" t="s">
        <v>44588</v>
      </c>
      <c r="AH440">
        <v>1</v>
      </c>
      <c r="AJ440" s="39" t="s">
        <v>44589</v>
      </c>
      <c r="AK440">
        <v>0</v>
      </c>
      <c r="AM440" s="39" t="s">
        <v>44590</v>
      </c>
      <c r="AN440">
        <v>1</v>
      </c>
      <c r="AP440" s="39" t="s">
        <v>44595</v>
      </c>
      <c r="AQ440">
        <v>0</v>
      </c>
      <c r="AS440" s="39" t="s">
        <v>44628</v>
      </c>
      <c r="AT440">
        <v>0</v>
      </c>
    </row>
    <row r="441" spans="1:46" x14ac:dyDescent="0.3">
      <c r="A441">
        <v>440</v>
      </c>
      <c r="B441" s="1">
        <v>45911.613819444443</v>
      </c>
      <c r="C441" s="1">
        <v>45911.61818287037</v>
      </c>
      <c r="D441" s="39" t="s">
        <v>1768</v>
      </c>
      <c r="E441" s="39" t="s">
        <v>1769</v>
      </c>
      <c r="F441">
        <v>6</v>
      </c>
      <c r="I441" s="39" t="s">
        <v>42535</v>
      </c>
      <c r="L441">
        <v>13</v>
      </c>
      <c r="O441">
        <v>16</v>
      </c>
      <c r="R441" s="39" t="s">
        <v>44584</v>
      </c>
      <c r="S441">
        <v>1</v>
      </c>
      <c r="U441" s="39" t="s">
        <v>44619</v>
      </c>
      <c r="V441">
        <v>0</v>
      </c>
      <c r="X441" s="39" t="s">
        <v>44698</v>
      </c>
      <c r="Y441">
        <v>0</v>
      </c>
      <c r="AA441" s="39" t="s">
        <v>44586</v>
      </c>
      <c r="AB441">
        <v>1</v>
      </c>
      <c r="AD441" s="39" t="s">
        <v>44587</v>
      </c>
      <c r="AE441">
        <v>1</v>
      </c>
      <c r="AG441" s="39" t="s">
        <v>44663</v>
      </c>
      <c r="AH441">
        <v>1</v>
      </c>
      <c r="AJ441" s="39" t="s">
        <v>44589</v>
      </c>
      <c r="AK441">
        <v>0</v>
      </c>
      <c r="AM441" s="39" t="s">
        <v>44590</v>
      </c>
      <c r="AN441">
        <v>1</v>
      </c>
      <c r="AP441" s="39" t="s">
        <v>44643</v>
      </c>
      <c r="AQ441">
        <v>0</v>
      </c>
      <c r="AS441" s="39" t="s">
        <v>44592</v>
      </c>
      <c r="AT441">
        <v>1</v>
      </c>
    </row>
    <row r="442" spans="1:46" x14ac:dyDescent="0.3">
      <c r="A442">
        <v>441</v>
      </c>
      <c r="B442" s="1">
        <v>45911.613553240742</v>
      </c>
      <c r="C442" s="1">
        <v>45911.61822916667</v>
      </c>
      <c r="D442" s="39" t="s">
        <v>16212</v>
      </c>
      <c r="E442" s="39" t="s">
        <v>16213</v>
      </c>
      <c r="F442">
        <v>4</v>
      </c>
      <c r="I442" s="39" t="s">
        <v>21414</v>
      </c>
      <c r="L442">
        <v>13</v>
      </c>
      <c r="O442">
        <v>7</v>
      </c>
      <c r="R442" s="39" t="s">
        <v>44584</v>
      </c>
      <c r="S442">
        <v>1</v>
      </c>
      <c r="U442" s="39" t="s">
        <v>44585</v>
      </c>
      <c r="V442">
        <v>0</v>
      </c>
      <c r="X442" s="39" t="s">
        <v>42876</v>
      </c>
      <c r="Y442">
        <v>1</v>
      </c>
      <c r="AA442" s="39" t="s">
        <v>44586</v>
      </c>
      <c r="AB442">
        <v>1</v>
      </c>
      <c r="AD442" s="39" t="s">
        <v>44587</v>
      </c>
      <c r="AE442">
        <v>1</v>
      </c>
      <c r="AG442" s="39" t="s">
        <v>44647</v>
      </c>
      <c r="AH442">
        <v>0</v>
      </c>
      <c r="AJ442" s="39" t="s">
        <v>44589</v>
      </c>
      <c r="AK442">
        <v>0</v>
      </c>
      <c r="AM442" s="39" t="s">
        <v>44623</v>
      </c>
      <c r="AN442">
        <v>0</v>
      </c>
      <c r="AP442" s="39" t="s">
        <v>44643</v>
      </c>
      <c r="AQ442">
        <v>0</v>
      </c>
      <c r="AS442" s="39" t="s">
        <v>44644</v>
      </c>
      <c r="AT442">
        <v>0</v>
      </c>
    </row>
    <row r="443" spans="1:46" x14ac:dyDescent="0.3">
      <c r="A443">
        <v>442</v>
      </c>
      <c r="B443" s="1">
        <v>45911.613993055558</v>
      </c>
      <c r="C443" s="1">
        <v>45911.618333333332</v>
      </c>
      <c r="D443" s="39" t="s">
        <v>6957</v>
      </c>
      <c r="E443" s="39" t="s">
        <v>6958</v>
      </c>
      <c r="F443">
        <v>5</v>
      </c>
      <c r="I443" s="39" t="s">
        <v>6958</v>
      </c>
      <c r="L443">
        <v>13</v>
      </c>
      <c r="O443">
        <v>23</v>
      </c>
      <c r="R443" s="39" t="s">
        <v>44584</v>
      </c>
      <c r="S443">
        <v>1</v>
      </c>
      <c r="U443" s="39" t="s">
        <v>44585</v>
      </c>
      <c r="V443">
        <v>0</v>
      </c>
      <c r="X443" s="39" t="s">
        <v>42876</v>
      </c>
      <c r="Y443">
        <v>1</v>
      </c>
      <c r="AA443" s="39" t="s">
        <v>44586</v>
      </c>
      <c r="AB443">
        <v>1</v>
      </c>
      <c r="AD443" s="39" t="s">
        <v>44587</v>
      </c>
      <c r="AE443">
        <v>1</v>
      </c>
      <c r="AG443" s="39" t="s">
        <v>44612</v>
      </c>
      <c r="AH443">
        <v>0</v>
      </c>
      <c r="AJ443" s="39" t="s">
        <v>44589</v>
      </c>
      <c r="AK443">
        <v>0</v>
      </c>
      <c r="AM443" s="39" t="s">
        <v>44590</v>
      </c>
      <c r="AN443">
        <v>1</v>
      </c>
      <c r="AP443" s="39" t="s">
        <v>44643</v>
      </c>
      <c r="AQ443">
        <v>0</v>
      </c>
      <c r="AS443" s="39" t="s">
        <v>44598</v>
      </c>
      <c r="AT443">
        <v>0</v>
      </c>
    </row>
    <row r="444" spans="1:46" x14ac:dyDescent="0.3">
      <c r="A444">
        <v>443</v>
      </c>
      <c r="B444" s="1">
        <v>45911.613159722219</v>
      </c>
      <c r="C444" s="1">
        <v>45911.618668981479</v>
      </c>
      <c r="D444" s="39" t="s">
        <v>1585</v>
      </c>
      <c r="E444" s="39" t="s">
        <v>1586</v>
      </c>
      <c r="F444">
        <v>5</v>
      </c>
      <c r="I444" s="39" t="s">
        <v>1586</v>
      </c>
      <c r="L444">
        <v>13</v>
      </c>
      <c r="O444">
        <v>22</v>
      </c>
      <c r="R444" s="39" t="s">
        <v>44584</v>
      </c>
      <c r="S444">
        <v>1</v>
      </c>
      <c r="U444" s="39" t="s">
        <v>44674</v>
      </c>
      <c r="V444">
        <v>1</v>
      </c>
      <c r="X444" s="39" t="s">
        <v>42876</v>
      </c>
      <c r="Y444">
        <v>1</v>
      </c>
      <c r="AA444" s="39" t="s">
        <v>44586</v>
      </c>
      <c r="AB444">
        <v>1</v>
      </c>
      <c r="AD444" s="39" t="s">
        <v>44587</v>
      </c>
      <c r="AE444">
        <v>1</v>
      </c>
      <c r="AG444" s="39" t="s">
        <v>44605</v>
      </c>
      <c r="AH444">
        <v>0</v>
      </c>
      <c r="AJ444" s="39" t="s">
        <v>44589</v>
      </c>
      <c r="AK444">
        <v>0</v>
      </c>
      <c r="AM444" s="39" t="s">
        <v>44630</v>
      </c>
      <c r="AN444">
        <v>0</v>
      </c>
      <c r="AP444" s="39" t="s">
        <v>44595</v>
      </c>
      <c r="AQ444">
        <v>0</v>
      </c>
      <c r="AS444" s="39" t="s">
        <v>44598</v>
      </c>
      <c r="AT444">
        <v>0</v>
      </c>
    </row>
    <row r="445" spans="1:46" x14ac:dyDescent="0.3">
      <c r="A445">
        <v>444</v>
      </c>
      <c r="B445" s="1">
        <v>45911.613391203704</v>
      </c>
      <c r="C445" s="1">
        <v>45911.618784722225</v>
      </c>
      <c r="D445" s="39" t="s">
        <v>1705</v>
      </c>
      <c r="E445" s="39" t="s">
        <v>1706</v>
      </c>
      <c r="F445">
        <v>4</v>
      </c>
      <c r="I445" s="39" t="s">
        <v>32001</v>
      </c>
      <c r="L445">
        <v>13</v>
      </c>
      <c r="O445">
        <v>28</v>
      </c>
      <c r="R445" s="39" t="s">
        <v>44584</v>
      </c>
      <c r="S445">
        <v>1</v>
      </c>
      <c r="U445" s="39" t="s">
        <v>44585</v>
      </c>
      <c r="V445">
        <v>0</v>
      </c>
      <c r="X445" s="39" t="s">
        <v>42876</v>
      </c>
      <c r="Y445">
        <v>1</v>
      </c>
      <c r="AA445" s="39" t="s">
        <v>44639</v>
      </c>
      <c r="AB445">
        <v>0</v>
      </c>
      <c r="AD445" s="39" t="s">
        <v>44587</v>
      </c>
      <c r="AE445">
        <v>1</v>
      </c>
      <c r="AG445" s="39" t="s">
        <v>44605</v>
      </c>
      <c r="AH445">
        <v>0</v>
      </c>
      <c r="AJ445" s="39" t="s">
        <v>44603</v>
      </c>
      <c r="AK445">
        <v>0</v>
      </c>
      <c r="AM445" s="39" t="s">
        <v>44590</v>
      </c>
      <c r="AN445">
        <v>1</v>
      </c>
      <c r="AP445" s="39" t="s">
        <v>44597</v>
      </c>
      <c r="AQ445">
        <v>0</v>
      </c>
      <c r="AS445" s="39" t="s">
        <v>44598</v>
      </c>
      <c r="AT445">
        <v>0</v>
      </c>
    </row>
    <row r="446" spans="1:46" x14ac:dyDescent="0.3">
      <c r="A446">
        <v>445</v>
      </c>
      <c r="B446" s="1">
        <v>45911.61346064815</v>
      </c>
      <c r="C446" s="1">
        <v>45911.618935185186</v>
      </c>
      <c r="D446" s="39" t="s">
        <v>1594</v>
      </c>
      <c r="E446" s="39" t="s">
        <v>1595</v>
      </c>
      <c r="F446">
        <v>8</v>
      </c>
      <c r="I446" s="39" t="s">
        <v>1595</v>
      </c>
      <c r="L446">
        <v>13</v>
      </c>
      <c r="O446">
        <v>14</v>
      </c>
      <c r="R446" s="39" t="s">
        <v>44584</v>
      </c>
      <c r="S446">
        <v>1</v>
      </c>
      <c r="U446" s="39" t="s">
        <v>44674</v>
      </c>
      <c r="V446">
        <v>1</v>
      </c>
      <c r="X446" s="39" t="s">
        <v>42876</v>
      </c>
      <c r="Y446">
        <v>1</v>
      </c>
      <c r="AA446" s="39" t="s">
        <v>44586</v>
      </c>
      <c r="AB446">
        <v>1</v>
      </c>
      <c r="AD446" s="39" t="s">
        <v>44587</v>
      </c>
      <c r="AE446">
        <v>1</v>
      </c>
      <c r="AG446" s="39" t="s">
        <v>44588</v>
      </c>
      <c r="AH446">
        <v>1</v>
      </c>
      <c r="AJ446" s="39" t="s">
        <v>44589</v>
      </c>
      <c r="AK446">
        <v>0</v>
      </c>
      <c r="AM446" s="39" t="s">
        <v>44590</v>
      </c>
      <c r="AN446">
        <v>1</v>
      </c>
      <c r="AP446" s="39" t="s">
        <v>44595</v>
      </c>
      <c r="AQ446">
        <v>0</v>
      </c>
      <c r="AS446" s="39" t="s">
        <v>44592</v>
      </c>
      <c r="AT446">
        <v>1</v>
      </c>
    </row>
    <row r="447" spans="1:46" x14ac:dyDescent="0.3">
      <c r="A447">
        <v>446</v>
      </c>
      <c r="B447" s="1">
        <v>45911.613611111112</v>
      </c>
      <c r="C447" s="1">
        <v>45911.619039351855</v>
      </c>
      <c r="D447" s="39" t="s">
        <v>1825</v>
      </c>
      <c r="E447" s="39" t="s">
        <v>1826</v>
      </c>
      <c r="F447">
        <v>8</v>
      </c>
      <c r="I447" s="39" t="s">
        <v>1826</v>
      </c>
      <c r="L447">
        <v>13</v>
      </c>
      <c r="O447">
        <v>17</v>
      </c>
      <c r="R447" s="39" t="s">
        <v>44584</v>
      </c>
      <c r="S447">
        <v>1</v>
      </c>
      <c r="U447" s="39" t="s">
        <v>44633</v>
      </c>
      <c r="V447">
        <v>1</v>
      </c>
      <c r="X447" s="39" t="s">
        <v>42876</v>
      </c>
      <c r="Y447">
        <v>1</v>
      </c>
      <c r="AA447" s="39" t="s">
        <v>44586</v>
      </c>
      <c r="AB447">
        <v>1</v>
      </c>
      <c r="AD447" s="39" t="s">
        <v>44587</v>
      </c>
      <c r="AE447">
        <v>1</v>
      </c>
      <c r="AG447" s="39" t="s">
        <v>44588</v>
      </c>
      <c r="AH447">
        <v>1</v>
      </c>
      <c r="AJ447" s="39" t="s">
        <v>44589</v>
      </c>
      <c r="AK447">
        <v>0</v>
      </c>
      <c r="AM447" s="39" t="s">
        <v>44590</v>
      </c>
      <c r="AN447">
        <v>1</v>
      </c>
      <c r="AP447" s="39" t="s">
        <v>44646</v>
      </c>
      <c r="AQ447">
        <v>0</v>
      </c>
      <c r="AS447" s="39" t="s">
        <v>44592</v>
      </c>
      <c r="AT447">
        <v>1</v>
      </c>
    </row>
    <row r="448" spans="1:46" x14ac:dyDescent="0.3">
      <c r="A448">
        <v>447</v>
      </c>
      <c r="B448" s="1">
        <v>45911.615578703706</v>
      </c>
      <c r="C448" s="1">
        <v>45911.619062500002</v>
      </c>
      <c r="D448" s="39" t="s">
        <v>1525</v>
      </c>
      <c r="E448" s="39" t="s">
        <v>1526</v>
      </c>
      <c r="F448">
        <v>5</v>
      </c>
      <c r="I448" s="39" t="s">
        <v>46938</v>
      </c>
      <c r="L448">
        <v>13</v>
      </c>
      <c r="O448">
        <v>11</v>
      </c>
      <c r="R448" s="39" t="s">
        <v>44584</v>
      </c>
      <c r="S448">
        <v>1</v>
      </c>
      <c r="U448" s="39" t="s">
        <v>44674</v>
      </c>
      <c r="V448">
        <v>1</v>
      </c>
      <c r="X448" s="39" t="s">
        <v>42876</v>
      </c>
      <c r="Y448">
        <v>1</v>
      </c>
      <c r="AA448" s="39" t="s">
        <v>44676</v>
      </c>
      <c r="AB448">
        <v>0</v>
      </c>
      <c r="AD448" s="39" t="s">
        <v>44640</v>
      </c>
      <c r="AE448">
        <v>0</v>
      </c>
      <c r="AG448" s="39" t="s">
        <v>44605</v>
      </c>
      <c r="AH448">
        <v>0</v>
      </c>
      <c r="AJ448" s="39" t="s">
        <v>44589</v>
      </c>
      <c r="AK448">
        <v>0</v>
      </c>
      <c r="AM448" s="39" t="s">
        <v>44590</v>
      </c>
      <c r="AN448">
        <v>1</v>
      </c>
      <c r="AP448" s="39" t="s">
        <v>44643</v>
      </c>
      <c r="AQ448">
        <v>0</v>
      </c>
      <c r="AS448" s="39" t="s">
        <v>44592</v>
      </c>
      <c r="AT448">
        <v>1</v>
      </c>
    </row>
    <row r="449" spans="1:46" x14ac:dyDescent="0.3">
      <c r="A449">
        <v>448</v>
      </c>
      <c r="B449" s="1">
        <v>45911.613078703704</v>
      </c>
      <c r="C449" s="1">
        <v>45911.619097222225</v>
      </c>
      <c r="D449" s="39" t="s">
        <v>1745</v>
      </c>
      <c r="E449" s="39" t="s">
        <v>1746</v>
      </c>
      <c r="F449">
        <v>3</v>
      </c>
      <c r="I449" s="39" t="s">
        <v>1746</v>
      </c>
      <c r="L449">
        <v>13</v>
      </c>
      <c r="O449">
        <v>36</v>
      </c>
      <c r="R449" s="39" t="s">
        <v>44584</v>
      </c>
      <c r="S449">
        <v>1</v>
      </c>
      <c r="U449" s="39" t="s">
        <v>44692</v>
      </c>
      <c r="V449">
        <v>0</v>
      </c>
      <c r="X449" s="39" t="s">
        <v>42876</v>
      </c>
      <c r="Y449">
        <v>1</v>
      </c>
      <c r="AA449" s="39" t="s">
        <v>44639</v>
      </c>
      <c r="AB449">
        <v>0</v>
      </c>
      <c r="AD449" s="39" t="s">
        <v>44601</v>
      </c>
      <c r="AE449">
        <v>0</v>
      </c>
      <c r="AG449" s="39" t="s">
        <v>44612</v>
      </c>
      <c r="AH449">
        <v>0</v>
      </c>
      <c r="AJ449" s="39" t="s">
        <v>44627</v>
      </c>
      <c r="AK449">
        <v>0</v>
      </c>
      <c r="AM449" s="39" t="s">
        <v>44630</v>
      </c>
      <c r="AN449">
        <v>0</v>
      </c>
      <c r="AP449" s="39" t="s">
        <v>44597</v>
      </c>
      <c r="AQ449">
        <v>0</v>
      </c>
      <c r="AS449" s="39" t="s">
        <v>44592</v>
      </c>
      <c r="AT449">
        <v>1</v>
      </c>
    </row>
    <row r="450" spans="1:46" x14ac:dyDescent="0.3">
      <c r="A450">
        <v>449</v>
      </c>
      <c r="B450" s="1">
        <v>45911.61310185185</v>
      </c>
      <c r="C450" s="1">
        <v>45911.619166666664</v>
      </c>
      <c r="D450" s="39" t="s">
        <v>1757</v>
      </c>
      <c r="E450" s="39" t="s">
        <v>1758</v>
      </c>
      <c r="F450">
        <v>5</v>
      </c>
      <c r="I450" s="39" t="s">
        <v>1758</v>
      </c>
      <c r="L450">
        <v>13</v>
      </c>
      <c r="O450">
        <v>35</v>
      </c>
      <c r="R450" s="39" t="s">
        <v>44584</v>
      </c>
      <c r="S450">
        <v>1</v>
      </c>
      <c r="U450" s="39" t="s">
        <v>44619</v>
      </c>
      <c r="V450">
        <v>0</v>
      </c>
      <c r="X450" s="39" t="s">
        <v>42876</v>
      </c>
      <c r="Y450">
        <v>1</v>
      </c>
      <c r="AA450" s="39" t="s">
        <v>44586</v>
      </c>
      <c r="AB450">
        <v>1</v>
      </c>
      <c r="AD450" s="39" t="s">
        <v>44601</v>
      </c>
      <c r="AE450">
        <v>0</v>
      </c>
      <c r="AG450" s="39" t="s">
        <v>44612</v>
      </c>
      <c r="AH450">
        <v>0</v>
      </c>
      <c r="AJ450" s="39" t="s">
        <v>44666</v>
      </c>
      <c r="AK450">
        <v>0</v>
      </c>
      <c r="AM450" s="39" t="s">
        <v>44590</v>
      </c>
      <c r="AN450">
        <v>1</v>
      </c>
      <c r="AP450" s="39" t="s">
        <v>44597</v>
      </c>
      <c r="AQ450">
        <v>0</v>
      </c>
      <c r="AS450" s="39" t="s">
        <v>44592</v>
      </c>
      <c r="AT450">
        <v>1</v>
      </c>
    </row>
    <row r="451" spans="1:46" x14ac:dyDescent="0.3">
      <c r="A451">
        <v>450</v>
      </c>
      <c r="B451" s="1">
        <v>45911.613113425927</v>
      </c>
      <c r="C451" s="1">
        <v>45911.619375000002</v>
      </c>
      <c r="D451" s="39" t="s">
        <v>1780</v>
      </c>
      <c r="E451" s="39" t="s">
        <v>1781</v>
      </c>
      <c r="F451">
        <v>5</v>
      </c>
      <c r="I451" s="39" t="s">
        <v>46939</v>
      </c>
      <c r="L451">
        <v>13</v>
      </c>
      <c r="O451">
        <v>34</v>
      </c>
      <c r="R451" s="39" t="s">
        <v>44584</v>
      </c>
      <c r="S451">
        <v>1</v>
      </c>
      <c r="U451" s="39" t="s">
        <v>44619</v>
      </c>
      <c r="V451">
        <v>0</v>
      </c>
      <c r="X451" s="39" t="s">
        <v>42876</v>
      </c>
      <c r="Y451">
        <v>1</v>
      </c>
      <c r="AA451" s="39" t="s">
        <v>44586</v>
      </c>
      <c r="AB451">
        <v>1</v>
      </c>
      <c r="AD451" s="39" t="s">
        <v>44587</v>
      </c>
      <c r="AE451">
        <v>1</v>
      </c>
      <c r="AG451" s="39" t="s">
        <v>44612</v>
      </c>
      <c r="AH451">
        <v>0</v>
      </c>
      <c r="AJ451" s="39" t="s">
        <v>44589</v>
      </c>
      <c r="AK451">
        <v>0</v>
      </c>
      <c r="AM451" s="39" t="s">
        <v>44590</v>
      </c>
      <c r="AN451">
        <v>1</v>
      </c>
      <c r="AP451" s="39" t="s">
        <v>44597</v>
      </c>
      <c r="AQ451">
        <v>0</v>
      </c>
      <c r="AS451" s="39" t="s">
        <v>44598</v>
      </c>
      <c r="AT451">
        <v>0</v>
      </c>
    </row>
    <row r="452" spans="1:46" x14ac:dyDescent="0.3">
      <c r="A452">
        <v>451</v>
      </c>
      <c r="B452" s="1">
        <v>45911.615925925929</v>
      </c>
      <c r="C452" s="1">
        <v>45911.619502314818</v>
      </c>
      <c r="D452" s="39" t="s">
        <v>4726</v>
      </c>
      <c r="E452" s="39" t="s">
        <v>4727</v>
      </c>
      <c r="F452">
        <v>7</v>
      </c>
      <c r="I452" s="39" t="s">
        <v>4728</v>
      </c>
      <c r="L452">
        <v>13</v>
      </c>
      <c r="O452">
        <v>25</v>
      </c>
      <c r="R452" s="39" t="s">
        <v>44584</v>
      </c>
      <c r="S452">
        <v>1</v>
      </c>
      <c r="U452" s="39" t="s">
        <v>44619</v>
      </c>
      <c r="V452">
        <v>0</v>
      </c>
      <c r="X452" s="39" t="s">
        <v>42876</v>
      </c>
      <c r="Y452">
        <v>1</v>
      </c>
      <c r="AA452" s="39" t="s">
        <v>44586</v>
      </c>
      <c r="AB452">
        <v>1</v>
      </c>
      <c r="AD452" s="39" t="s">
        <v>44587</v>
      </c>
      <c r="AE452">
        <v>1</v>
      </c>
      <c r="AG452" s="39" t="s">
        <v>44588</v>
      </c>
      <c r="AH452">
        <v>1</v>
      </c>
      <c r="AJ452" s="39" t="s">
        <v>44589</v>
      </c>
      <c r="AK452">
        <v>0</v>
      </c>
      <c r="AM452" s="39" t="s">
        <v>44590</v>
      </c>
      <c r="AN452">
        <v>1</v>
      </c>
      <c r="AP452" s="39" t="s">
        <v>44672</v>
      </c>
      <c r="AQ452">
        <v>0</v>
      </c>
      <c r="AS452" s="39" t="s">
        <v>44592</v>
      </c>
      <c r="AT452">
        <v>1</v>
      </c>
    </row>
    <row r="453" spans="1:46" x14ac:dyDescent="0.3">
      <c r="A453">
        <v>452</v>
      </c>
      <c r="B453" s="1">
        <v>45911.616041666668</v>
      </c>
      <c r="C453" s="1">
        <v>45911.619733796295</v>
      </c>
      <c r="D453" s="39" t="s">
        <v>1628</v>
      </c>
      <c r="E453" s="39" t="s">
        <v>1629</v>
      </c>
      <c r="F453">
        <v>3</v>
      </c>
      <c r="I453" s="39" t="s">
        <v>26399</v>
      </c>
      <c r="L453">
        <v>13</v>
      </c>
      <c r="O453">
        <v>38</v>
      </c>
      <c r="R453" s="39" t="s">
        <v>44624</v>
      </c>
      <c r="S453">
        <v>0</v>
      </c>
      <c r="U453" s="39" t="s">
        <v>44585</v>
      </c>
      <c r="V453">
        <v>0</v>
      </c>
      <c r="X453" s="39" t="s">
        <v>42876</v>
      </c>
      <c r="Y453">
        <v>1</v>
      </c>
      <c r="AA453" s="39" t="s">
        <v>44586</v>
      </c>
      <c r="AB453">
        <v>1</v>
      </c>
      <c r="AD453" s="39" t="s">
        <v>44587</v>
      </c>
      <c r="AE453">
        <v>1</v>
      </c>
      <c r="AG453" s="39" t="s">
        <v>44641</v>
      </c>
      <c r="AH453">
        <v>0</v>
      </c>
      <c r="AJ453" s="39" t="s">
        <v>44589</v>
      </c>
      <c r="AK453">
        <v>0</v>
      </c>
      <c r="AM453" s="39" t="s">
        <v>44642</v>
      </c>
      <c r="AN453">
        <v>0</v>
      </c>
      <c r="AP453" s="39" t="s">
        <v>44662</v>
      </c>
      <c r="AQ453">
        <v>0</v>
      </c>
      <c r="AS453" s="39" t="s">
        <v>44614</v>
      </c>
      <c r="AT453">
        <v>0</v>
      </c>
    </row>
    <row r="454" spans="1:46" x14ac:dyDescent="0.3">
      <c r="A454">
        <v>453</v>
      </c>
      <c r="B454" s="1">
        <v>45911.614895833336</v>
      </c>
      <c r="C454" s="1">
        <v>45911.620254629626</v>
      </c>
      <c r="D454" s="39" t="s">
        <v>1548</v>
      </c>
      <c r="E454" s="39" t="s">
        <v>1549</v>
      </c>
      <c r="F454">
        <v>6</v>
      </c>
      <c r="I454" s="39" t="s">
        <v>1549</v>
      </c>
      <c r="L454">
        <v>13</v>
      </c>
      <c r="O454">
        <v>1</v>
      </c>
      <c r="R454" s="39" t="s">
        <v>44584</v>
      </c>
      <c r="S454">
        <v>1</v>
      </c>
      <c r="U454" s="39" t="s">
        <v>44633</v>
      </c>
      <c r="V454">
        <v>1</v>
      </c>
      <c r="X454" s="39" t="s">
        <v>42876</v>
      </c>
      <c r="Y454">
        <v>1</v>
      </c>
      <c r="AA454" s="39" t="s">
        <v>44586</v>
      </c>
      <c r="AB454">
        <v>1</v>
      </c>
      <c r="AD454" s="39" t="s">
        <v>44640</v>
      </c>
      <c r="AE454">
        <v>0</v>
      </c>
      <c r="AG454" s="39" t="s">
        <v>44668</v>
      </c>
      <c r="AH454">
        <v>0</v>
      </c>
      <c r="AJ454" s="39" t="s">
        <v>44589</v>
      </c>
      <c r="AK454">
        <v>0</v>
      </c>
      <c r="AM454" s="39" t="s">
        <v>44590</v>
      </c>
      <c r="AN454">
        <v>1</v>
      </c>
      <c r="AP454" s="39" t="s">
        <v>44595</v>
      </c>
      <c r="AQ454">
        <v>0</v>
      </c>
      <c r="AS454" s="39" t="s">
        <v>44592</v>
      </c>
      <c r="AT454">
        <v>1</v>
      </c>
    </row>
    <row r="455" spans="1:46" x14ac:dyDescent="0.3">
      <c r="A455">
        <v>454</v>
      </c>
      <c r="B455" s="1">
        <v>45911.616701388892</v>
      </c>
      <c r="C455" s="1">
        <v>45911.620636574073</v>
      </c>
      <c r="D455" s="39" t="s">
        <v>1683</v>
      </c>
      <c r="E455" s="39" t="s">
        <v>1684</v>
      </c>
      <c r="F455">
        <v>8</v>
      </c>
      <c r="I455" s="39" t="s">
        <v>1684</v>
      </c>
      <c r="L455">
        <v>13</v>
      </c>
      <c r="O455">
        <v>30</v>
      </c>
      <c r="R455" s="39" t="s">
        <v>44584</v>
      </c>
      <c r="S455">
        <v>1</v>
      </c>
      <c r="U455" s="39" t="s">
        <v>44585</v>
      </c>
      <c r="V455">
        <v>0</v>
      </c>
      <c r="X455" s="39" t="s">
        <v>42876</v>
      </c>
      <c r="Y455">
        <v>1</v>
      </c>
      <c r="AA455" s="39" t="s">
        <v>44586</v>
      </c>
      <c r="AB455">
        <v>1</v>
      </c>
      <c r="AD455" s="39" t="s">
        <v>44587</v>
      </c>
      <c r="AE455">
        <v>1</v>
      </c>
      <c r="AG455" s="39" t="s">
        <v>44588</v>
      </c>
      <c r="AH455">
        <v>1</v>
      </c>
      <c r="AJ455" s="39" t="s">
        <v>44620</v>
      </c>
      <c r="AK455">
        <v>1</v>
      </c>
      <c r="AM455" s="39" t="s">
        <v>44590</v>
      </c>
      <c r="AN455">
        <v>1</v>
      </c>
      <c r="AP455" s="39" t="s">
        <v>44591</v>
      </c>
      <c r="AQ455">
        <v>0</v>
      </c>
      <c r="AS455" s="39" t="s">
        <v>44592</v>
      </c>
      <c r="AT455">
        <v>1</v>
      </c>
    </row>
    <row r="456" spans="1:46" x14ac:dyDescent="0.3">
      <c r="A456">
        <v>455</v>
      </c>
      <c r="B456" s="1">
        <v>45911.617824074077</v>
      </c>
      <c r="C456" s="1">
        <v>45911.621793981481</v>
      </c>
      <c r="D456" s="39" t="s">
        <v>1617</v>
      </c>
      <c r="E456" s="39" t="s">
        <v>1618</v>
      </c>
      <c r="F456">
        <v>4</v>
      </c>
      <c r="I456" s="39" t="s">
        <v>1618</v>
      </c>
      <c r="L456">
        <v>13</v>
      </c>
      <c r="O456">
        <v>33</v>
      </c>
      <c r="R456" s="39" t="s">
        <v>44584</v>
      </c>
      <c r="S456">
        <v>1</v>
      </c>
      <c r="U456" s="39" t="s">
        <v>44585</v>
      </c>
      <c r="V456">
        <v>0</v>
      </c>
      <c r="X456" s="39" t="s">
        <v>42876</v>
      </c>
      <c r="Y456">
        <v>1</v>
      </c>
      <c r="AA456" s="39" t="s">
        <v>44586</v>
      </c>
      <c r="AB456">
        <v>1</v>
      </c>
      <c r="AD456" s="39" t="s">
        <v>44587</v>
      </c>
      <c r="AE456">
        <v>1</v>
      </c>
      <c r="AG456" s="39" t="s">
        <v>44612</v>
      </c>
      <c r="AH456">
        <v>0</v>
      </c>
      <c r="AJ456" s="39" t="s">
        <v>44589</v>
      </c>
      <c r="AK456">
        <v>0</v>
      </c>
      <c r="AM456" s="39" t="s">
        <v>44642</v>
      </c>
      <c r="AN456">
        <v>0</v>
      </c>
      <c r="AP456" s="39" t="s">
        <v>44597</v>
      </c>
      <c r="AQ456">
        <v>0</v>
      </c>
      <c r="AS456" s="39" t="s">
        <v>44628</v>
      </c>
      <c r="AT456">
        <v>0</v>
      </c>
    </row>
    <row r="457" spans="1:46" x14ac:dyDescent="0.3">
      <c r="A457">
        <v>456</v>
      </c>
      <c r="B457" s="1">
        <v>45911.613240740742</v>
      </c>
      <c r="C457" s="1">
        <v>45911.624374999999</v>
      </c>
      <c r="D457" s="39" t="s">
        <v>1872</v>
      </c>
      <c r="E457" s="39" t="s">
        <v>1873</v>
      </c>
      <c r="F457">
        <v>7</v>
      </c>
      <c r="I457" s="39" t="s">
        <v>1874</v>
      </c>
      <c r="L457">
        <v>13</v>
      </c>
      <c r="O457">
        <v>37</v>
      </c>
      <c r="R457" s="39" t="s">
        <v>44584</v>
      </c>
      <c r="S457">
        <v>1</v>
      </c>
      <c r="U457" s="39" t="s">
        <v>44664</v>
      </c>
      <c r="V457">
        <v>0</v>
      </c>
      <c r="X457" s="39" t="s">
        <v>42876</v>
      </c>
      <c r="Y457">
        <v>1</v>
      </c>
      <c r="AA457" s="39" t="s">
        <v>44586</v>
      </c>
      <c r="AB457">
        <v>1</v>
      </c>
      <c r="AD457" s="39" t="s">
        <v>44587</v>
      </c>
      <c r="AE457">
        <v>1</v>
      </c>
      <c r="AG457" s="39" t="s">
        <v>44605</v>
      </c>
      <c r="AH457">
        <v>0</v>
      </c>
      <c r="AJ457" s="39" t="s">
        <v>44702</v>
      </c>
      <c r="AK457">
        <v>1</v>
      </c>
      <c r="AM457" s="39" t="s">
        <v>44590</v>
      </c>
      <c r="AN457">
        <v>1</v>
      </c>
      <c r="AP457" s="39" t="s">
        <v>46940</v>
      </c>
      <c r="AQ457">
        <v>0</v>
      </c>
      <c r="AS457" s="39" t="s">
        <v>44592</v>
      </c>
      <c r="AT457">
        <v>1</v>
      </c>
    </row>
    <row r="458" spans="1:46" x14ac:dyDescent="0.3">
      <c r="A458">
        <v>457</v>
      </c>
      <c r="B458" s="1">
        <v>45911.612986111111</v>
      </c>
      <c r="C458" s="1">
        <v>45911.624386574076</v>
      </c>
      <c r="D458" s="39" t="s">
        <v>1714</v>
      </c>
      <c r="E458" s="39" t="s">
        <v>1715</v>
      </c>
      <c r="F458">
        <v>7</v>
      </c>
      <c r="I458" s="39" t="s">
        <v>42532</v>
      </c>
      <c r="L458">
        <v>13</v>
      </c>
      <c r="O458">
        <v>24</v>
      </c>
      <c r="R458" s="39" t="s">
        <v>44584</v>
      </c>
      <c r="S458">
        <v>1</v>
      </c>
      <c r="U458" s="39" t="s">
        <v>44664</v>
      </c>
      <c r="V458">
        <v>0</v>
      </c>
      <c r="X458" s="39" t="s">
        <v>42876</v>
      </c>
      <c r="Y458">
        <v>1</v>
      </c>
      <c r="AA458" s="39" t="s">
        <v>44586</v>
      </c>
      <c r="AB458">
        <v>1</v>
      </c>
      <c r="AD458" s="39" t="s">
        <v>44587</v>
      </c>
      <c r="AE458">
        <v>1</v>
      </c>
      <c r="AG458" s="39" t="s">
        <v>44654</v>
      </c>
      <c r="AH458">
        <v>0</v>
      </c>
      <c r="AJ458" s="39" t="s">
        <v>44702</v>
      </c>
      <c r="AK458">
        <v>1</v>
      </c>
      <c r="AM458" s="39" t="s">
        <v>44590</v>
      </c>
      <c r="AN458">
        <v>1</v>
      </c>
      <c r="AP458" s="39" t="s">
        <v>46940</v>
      </c>
      <c r="AQ458">
        <v>0</v>
      </c>
      <c r="AS458" s="39" t="s">
        <v>44592</v>
      </c>
      <c r="AT458">
        <v>1</v>
      </c>
    </row>
    <row r="459" spans="1:46" x14ac:dyDescent="0.3">
      <c r="A459">
        <v>458</v>
      </c>
      <c r="B459" s="1">
        <v>45911.622152777774</v>
      </c>
      <c r="C459" s="1">
        <v>45911.624386574076</v>
      </c>
      <c r="D459" s="39" t="s">
        <v>1513</v>
      </c>
      <c r="E459" s="39" t="s">
        <v>1514</v>
      </c>
      <c r="F459">
        <v>7</v>
      </c>
      <c r="I459" s="39" t="s">
        <v>1514</v>
      </c>
      <c r="L459">
        <v>13</v>
      </c>
      <c r="O459">
        <v>12</v>
      </c>
      <c r="R459" s="39" t="s">
        <v>44584</v>
      </c>
      <c r="S459">
        <v>1</v>
      </c>
      <c r="U459" s="39" t="s">
        <v>44665</v>
      </c>
      <c r="V459">
        <v>0</v>
      </c>
      <c r="X459" s="39" t="s">
        <v>42876</v>
      </c>
      <c r="Y459">
        <v>1</v>
      </c>
      <c r="AA459" s="39" t="s">
        <v>44586</v>
      </c>
      <c r="AB459">
        <v>1</v>
      </c>
      <c r="AD459" s="39" t="s">
        <v>44587</v>
      </c>
      <c r="AE459">
        <v>1</v>
      </c>
      <c r="AG459" s="39" t="s">
        <v>44654</v>
      </c>
      <c r="AH459">
        <v>0</v>
      </c>
      <c r="AJ459" s="39" t="s">
        <v>44702</v>
      </c>
      <c r="AK459">
        <v>1</v>
      </c>
      <c r="AM459" s="39" t="s">
        <v>44590</v>
      </c>
      <c r="AN459">
        <v>1</v>
      </c>
      <c r="AP459" s="39" t="s">
        <v>46940</v>
      </c>
      <c r="AQ459">
        <v>0</v>
      </c>
      <c r="AS459" s="39" t="s">
        <v>44592</v>
      </c>
      <c r="AT459">
        <v>1</v>
      </c>
    </row>
    <row r="460" spans="1:46" x14ac:dyDescent="0.3">
      <c r="A460">
        <v>459</v>
      </c>
      <c r="B460" s="1">
        <v>45911.613657407404</v>
      </c>
      <c r="C460" s="1">
        <v>45911.6249537037</v>
      </c>
      <c r="D460" s="39" t="s">
        <v>1861</v>
      </c>
      <c r="E460" s="39" t="s">
        <v>1862</v>
      </c>
      <c r="F460">
        <v>6</v>
      </c>
      <c r="I460" s="39" t="s">
        <v>7011</v>
      </c>
      <c r="L460">
        <v>13</v>
      </c>
      <c r="O460">
        <v>32</v>
      </c>
      <c r="R460" s="39" t="s">
        <v>44584</v>
      </c>
      <c r="S460">
        <v>1</v>
      </c>
      <c r="U460" s="39" t="s">
        <v>44665</v>
      </c>
      <c r="V460">
        <v>0</v>
      </c>
      <c r="X460" s="39" t="s">
        <v>42876</v>
      </c>
      <c r="Y460">
        <v>1</v>
      </c>
      <c r="AA460" s="39" t="s">
        <v>44586</v>
      </c>
      <c r="AB460">
        <v>1</v>
      </c>
      <c r="AD460" s="39" t="s">
        <v>44640</v>
      </c>
      <c r="AE460">
        <v>0</v>
      </c>
      <c r="AG460" s="39" t="s">
        <v>44647</v>
      </c>
      <c r="AH460">
        <v>0</v>
      </c>
      <c r="AJ460" s="39" t="s">
        <v>44620</v>
      </c>
      <c r="AK460">
        <v>1</v>
      </c>
      <c r="AM460" s="39" t="s">
        <v>44590</v>
      </c>
      <c r="AN460">
        <v>1</v>
      </c>
      <c r="AP460" s="39" t="s">
        <v>44597</v>
      </c>
      <c r="AQ460">
        <v>0</v>
      </c>
      <c r="AS460" s="39" t="s">
        <v>44592</v>
      </c>
      <c r="AT460">
        <v>1</v>
      </c>
    </row>
    <row r="461" spans="1:46" x14ac:dyDescent="0.3">
      <c r="A461">
        <v>460</v>
      </c>
      <c r="B461" s="1">
        <v>45911.613449074073</v>
      </c>
      <c r="C461" s="1">
        <v>45911.625416666669</v>
      </c>
      <c r="D461" s="39" t="s">
        <v>1814</v>
      </c>
      <c r="E461" s="39" t="s">
        <v>1815</v>
      </c>
      <c r="F461">
        <v>7</v>
      </c>
      <c r="I461" s="39" t="s">
        <v>1815</v>
      </c>
      <c r="L461">
        <v>13</v>
      </c>
      <c r="O461">
        <v>21</v>
      </c>
      <c r="R461" s="39" t="s">
        <v>44584</v>
      </c>
      <c r="S461">
        <v>1</v>
      </c>
      <c r="U461" s="39" t="s">
        <v>44652</v>
      </c>
      <c r="V461">
        <v>0</v>
      </c>
      <c r="X461" s="39" t="s">
        <v>42876</v>
      </c>
      <c r="Y461">
        <v>1</v>
      </c>
      <c r="AA461" s="39" t="s">
        <v>44586</v>
      </c>
      <c r="AB461">
        <v>1</v>
      </c>
      <c r="AD461" s="39" t="s">
        <v>44587</v>
      </c>
      <c r="AE461">
        <v>1</v>
      </c>
      <c r="AG461" s="39" t="s">
        <v>44605</v>
      </c>
      <c r="AH461">
        <v>0</v>
      </c>
      <c r="AJ461" s="39" t="s">
        <v>44702</v>
      </c>
      <c r="AK461">
        <v>1</v>
      </c>
      <c r="AM461" s="39" t="s">
        <v>44590</v>
      </c>
      <c r="AN461">
        <v>1</v>
      </c>
      <c r="AP461" s="39" t="s">
        <v>44631</v>
      </c>
      <c r="AQ461">
        <v>0</v>
      </c>
      <c r="AS461" s="39" t="s">
        <v>44592</v>
      </c>
      <c r="AT461">
        <v>1</v>
      </c>
    </row>
    <row r="462" spans="1:46" x14ac:dyDescent="0.3">
      <c r="A462">
        <v>461</v>
      </c>
      <c r="B462" s="1">
        <v>45911.620381944442</v>
      </c>
      <c r="C462" s="1">
        <v>45911.625752314816</v>
      </c>
      <c r="D462" s="39" t="s">
        <v>1726</v>
      </c>
      <c r="E462" s="39" t="s">
        <v>1727</v>
      </c>
      <c r="F462">
        <v>6</v>
      </c>
      <c r="I462" s="39" t="s">
        <v>1728</v>
      </c>
      <c r="L462">
        <v>13</v>
      </c>
      <c r="O462">
        <v>6</v>
      </c>
      <c r="R462" s="39" t="s">
        <v>44584</v>
      </c>
      <c r="S462">
        <v>1</v>
      </c>
      <c r="U462" s="39" t="s">
        <v>44585</v>
      </c>
      <c r="V462">
        <v>0</v>
      </c>
      <c r="X462" s="39" t="s">
        <v>42876</v>
      </c>
      <c r="Y462">
        <v>1</v>
      </c>
      <c r="AA462" s="39" t="s">
        <v>44586</v>
      </c>
      <c r="AB462">
        <v>1</v>
      </c>
      <c r="AD462" s="39" t="s">
        <v>44587</v>
      </c>
      <c r="AE462">
        <v>1</v>
      </c>
      <c r="AG462" s="39" t="s">
        <v>44588</v>
      </c>
      <c r="AH462">
        <v>1</v>
      </c>
      <c r="AJ462" s="39" t="s">
        <v>44589</v>
      </c>
      <c r="AK462">
        <v>0</v>
      </c>
      <c r="AM462" s="39" t="s">
        <v>44590</v>
      </c>
      <c r="AN462">
        <v>1</v>
      </c>
      <c r="AP462" s="39" t="s">
        <v>44597</v>
      </c>
      <c r="AQ462">
        <v>0</v>
      </c>
      <c r="AS462" s="39" t="s">
        <v>44604</v>
      </c>
      <c r="AT462">
        <v>0</v>
      </c>
    </row>
    <row r="463" spans="1:46" x14ac:dyDescent="0.3">
      <c r="A463">
        <v>462</v>
      </c>
      <c r="B463" s="1">
        <v>45911.629131944443</v>
      </c>
      <c r="C463" s="1">
        <v>45911.633645833332</v>
      </c>
      <c r="D463" s="39" t="s">
        <v>1670</v>
      </c>
      <c r="E463" s="39" t="s">
        <v>1671</v>
      </c>
      <c r="F463">
        <v>4</v>
      </c>
      <c r="I463" s="39" t="s">
        <v>1671</v>
      </c>
      <c r="L463">
        <v>13</v>
      </c>
      <c r="O463">
        <v>40</v>
      </c>
      <c r="R463" s="39" t="s">
        <v>44584</v>
      </c>
      <c r="S463">
        <v>1</v>
      </c>
      <c r="U463" s="39" t="s">
        <v>44585</v>
      </c>
      <c r="V463">
        <v>0</v>
      </c>
      <c r="X463" s="39" t="s">
        <v>42876</v>
      </c>
      <c r="Y463">
        <v>1</v>
      </c>
      <c r="AA463" s="39" t="s">
        <v>44586</v>
      </c>
      <c r="AB463">
        <v>1</v>
      </c>
      <c r="AD463" s="39" t="s">
        <v>44640</v>
      </c>
      <c r="AE463">
        <v>0</v>
      </c>
      <c r="AG463" s="39" t="s">
        <v>44679</v>
      </c>
      <c r="AH463">
        <v>0</v>
      </c>
      <c r="AJ463" s="39" t="s">
        <v>44627</v>
      </c>
      <c r="AK463">
        <v>0</v>
      </c>
      <c r="AM463" s="39" t="s">
        <v>44590</v>
      </c>
      <c r="AN463">
        <v>1</v>
      </c>
      <c r="AP463" s="39" t="s">
        <v>44597</v>
      </c>
      <c r="AQ463">
        <v>0</v>
      </c>
      <c r="AS463" s="39" t="s">
        <v>44604</v>
      </c>
      <c r="AT463">
        <v>0</v>
      </c>
    </row>
    <row r="464" spans="1:46" x14ac:dyDescent="0.3">
      <c r="A464">
        <v>463</v>
      </c>
      <c r="B464" s="1">
        <v>45911.633773148147</v>
      </c>
      <c r="C464" s="1">
        <v>45911.63484953704</v>
      </c>
      <c r="D464" s="39" t="s">
        <v>1572</v>
      </c>
      <c r="E464" s="39" t="s">
        <v>1573</v>
      </c>
      <c r="F464">
        <v>1</v>
      </c>
      <c r="I464" s="39" t="s">
        <v>1574</v>
      </c>
      <c r="L464">
        <v>9</v>
      </c>
      <c r="O464">
        <v>9</v>
      </c>
      <c r="R464" s="39" t="s">
        <v>44584</v>
      </c>
      <c r="S464">
        <v>1</v>
      </c>
      <c r="U464" s="39" t="s">
        <v>44585</v>
      </c>
      <c r="V464">
        <v>0</v>
      </c>
      <c r="X464" s="39" t="s">
        <v>31162</v>
      </c>
      <c r="Y464">
        <v>0</v>
      </c>
      <c r="AA464" s="39" t="s">
        <v>42987</v>
      </c>
      <c r="AB464">
        <v>0</v>
      </c>
      <c r="AD464" s="39" t="s">
        <v>44601</v>
      </c>
      <c r="AE464">
        <v>0</v>
      </c>
      <c r="AG464" s="39" t="s">
        <v>44612</v>
      </c>
      <c r="AH464">
        <v>0</v>
      </c>
      <c r="AJ464" s="39" t="s">
        <v>44627</v>
      </c>
      <c r="AK464">
        <v>0</v>
      </c>
      <c r="AM464" s="39" t="s">
        <v>44642</v>
      </c>
      <c r="AN464">
        <v>0</v>
      </c>
      <c r="AP464" s="39" t="s">
        <v>44613</v>
      </c>
      <c r="AQ464">
        <v>0</v>
      </c>
      <c r="AS464" s="39" t="s">
        <v>44614</v>
      </c>
      <c r="AT464">
        <v>0</v>
      </c>
    </row>
    <row r="465" spans="1:46" x14ac:dyDescent="0.3">
      <c r="A465">
        <v>464</v>
      </c>
      <c r="B465" s="1">
        <v>45911.640520833331</v>
      </c>
      <c r="C465" s="1">
        <v>45911.641400462962</v>
      </c>
      <c r="D465" s="39" t="s">
        <v>1639</v>
      </c>
      <c r="E465" s="39" t="s">
        <v>1640</v>
      </c>
      <c r="F465">
        <v>1</v>
      </c>
      <c r="I465" s="39" t="s">
        <v>1641</v>
      </c>
      <c r="L465">
        <v>13</v>
      </c>
      <c r="O465">
        <v>13</v>
      </c>
      <c r="R465" s="39" t="s">
        <v>44611</v>
      </c>
      <c r="S465">
        <v>0</v>
      </c>
      <c r="U465" s="39" t="s">
        <v>44692</v>
      </c>
      <c r="V465">
        <v>0</v>
      </c>
      <c r="X465" s="39" t="s">
        <v>43652</v>
      </c>
      <c r="Y465">
        <v>0</v>
      </c>
      <c r="AA465" s="39" t="s">
        <v>44586</v>
      </c>
      <c r="AB465">
        <v>1</v>
      </c>
      <c r="AD465" s="39" t="s">
        <v>44601</v>
      </c>
      <c r="AE465">
        <v>0</v>
      </c>
      <c r="AG465" s="39" t="s">
        <v>44612</v>
      </c>
      <c r="AH465">
        <v>0</v>
      </c>
      <c r="AJ465" s="39" t="s">
        <v>44589</v>
      </c>
      <c r="AK465">
        <v>0</v>
      </c>
      <c r="AM465" s="39" t="s">
        <v>44642</v>
      </c>
      <c r="AN465">
        <v>0</v>
      </c>
      <c r="AP465" s="39" t="s">
        <v>44613</v>
      </c>
      <c r="AQ465">
        <v>0</v>
      </c>
      <c r="AS465" s="39" t="s">
        <v>44604</v>
      </c>
      <c r="AT465">
        <v>0</v>
      </c>
    </row>
    <row r="466" spans="1:46" x14ac:dyDescent="0.3">
      <c r="A466">
        <v>465</v>
      </c>
      <c r="B466" s="1">
        <v>45911.671122685184</v>
      </c>
      <c r="C466" s="1">
        <v>45911.674224537041</v>
      </c>
      <c r="D466" s="39" t="s">
        <v>1097</v>
      </c>
      <c r="E466" s="39" t="s">
        <v>1098</v>
      </c>
      <c r="F466">
        <v>7</v>
      </c>
      <c r="I466" s="39" t="s">
        <v>1098</v>
      </c>
      <c r="L466">
        <v>2</v>
      </c>
      <c r="O466">
        <v>12</v>
      </c>
      <c r="R466" s="39" t="s">
        <v>44584</v>
      </c>
      <c r="S466">
        <v>1</v>
      </c>
      <c r="U466" s="39" t="s">
        <v>44585</v>
      </c>
      <c r="V466">
        <v>0</v>
      </c>
      <c r="X466" s="39" t="s">
        <v>42876</v>
      </c>
      <c r="Y466">
        <v>1</v>
      </c>
      <c r="AA466" s="39" t="s">
        <v>44586</v>
      </c>
      <c r="AB466">
        <v>1</v>
      </c>
      <c r="AD466" s="39" t="s">
        <v>44587</v>
      </c>
      <c r="AE466">
        <v>1</v>
      </c>
      <c r="AG466" s="39" t="s">
        <v>44588</v>
      </c>
      <c r="AH466">
        <v>1</v>
      </c>
      <c r="AJ466" s="39" t="s">
        <v>44589</v>
      </c>
      <c r="AK466">
        <v>0</v>
      </c>
      <c r="AM466" s="39" t="s">
        <v>44590</v>
      </c>
      <c r="AN466">
        <v>1</v>
      </c>
      <c r="AP466" s="39" t="s">
        <v>44591</v>
      </c>
      <c r="AQ466">
        <v>0</v>
      </c>
      <c r="AS466" s="39" t="s">
        <v>44592</v>
      </c>
      <c r="AT466">
        <v>1</v>
      </c>
    </row>
    <row r="467" spans="1:46" x14ac:dyDescent="0.3">
      <c r="A467">
        <v>466</v>
      </c>
      <c r="B467" s="1">
        <v>45911.669976851852</v>
      </c>
      <c r="C467" s="1">
        <v>45911.675717592596</v>
      </c>
      <c r="D467" s="39" t="s">
        <v>904</v>
      </c>
      <c r="E467" s="39" t="s">
        <v>905</v>
      </c>
      <c r="F467">
        <v>7</v>
      </c>
      <c r="I467" s="39" t="s">
        <v>905</v>
      </c>
      <c r="L467">
        <v>2</v>
      </c>
      <c r="O467">
        <v>17</v>
      </c>
      <c r="R467" s="39" t="s">
        <v>44584</v>
      </c>
      <c r="S467">
        <v>1</v>
      </c>
      <c r="U467" s="39" t="s">
        <v>44585</v>
      </c>
      <c r="V467">
        <v>0</v>
      </c>
      <c r="X467" s="39" t="s">
        <v>42876</v>
      </c>
      <c r="Y467">
        <v>1</v>
      </c>
      <c r="AA467" s="39" t="s">
        <v>44586</v>
      </c>
      <c r="AB467">
        <v>1</v>
      </c>
      <c r="AD467" s="39" t="s">
        <v>44587</v>
      </c>
      <c r="AE467">
        <v>1</v>
      </c>
      <c r="AG467" s="39" t="s">
        <v>44588</v>
      </c>
      <c r="AH467">
        <v>1</v>
      </c>
      <c r="AJ467" s="39" t="s">
        <v>44589</v>
      </c>
      <c r="AK467">
        <v>0</v>
      </c>
      <c r="AM467" s="39" t="s">
        <v>44590</v>
      </c>
      <c r="AN467">
        <v>1</v>
      </c>
      <c r="AP467" s="39" t="s">
        <v>44648</v>
      </c>
      <c r="AQ467">
        <v>0</v>
      </c>
      <c r="AS467" s="39" t="s">
        <v>44592</v>
      </c>
      <c r="AT467">
        <v>1</v>
      </c>
    </row>
    <row r="468" spans="1:46" x14ac:dyDescent="0.3">
      <c r="A468">
        <v>467</v>
      </c>
      <c r="B468" s="1">
        <v>45911.681620370371</v>
      </c>
      <c r="C468" s="1">
        <v>45911.682905092595</v>
      </c>
      <c r="D468" s="39" t="s">
        <v>1162</v>
      </c>
      <c r="E468" s="39" t="s">
        <v>1163</v>
      </c>
      <c r="F468">
        <v>6</v>
      </c>
      <c r="I468" s="39" t="s">
        <v>1163</v>
      </c>
      <c r="L468">
        <v>2</v>
      </c>
      <c r="O468">
        <v>14</v>
      </c>
      <c r="R468" s="39" t="s">
        <v>44584</v>
      </c>
      <c r="S468">
        <v>1</v>
      </c>
      <c r="U468" s="39" t="s">
        <v>44585</v>
      </c>
      <c r="V468">
        <v>0</v>
      </c>
      <c r="X468" s="39" t="s">
        <v>42876</v>
      </c>
      <c r="Y468">
        <v>1</v>
      </c>
      <c r="AA468" s="39" t="s">
        <v>44586</v>
      </c>
      <c r="AB468">
        <v>1</v>
      </c>
      <c r="AD468" s="39" t="s">
        <v>44661</v>
      </c>
      <c r="AE468">
        <v>0</v>
      </c>
      <c r="AG468" s="39" t="s">
        <v>44588</v>
      </c>
      <c r="AH468">
        <v>1</v>
      </c>
      <c r="AJ468" s="39" t="s">
        <v>44589</v>
      </c>
      <c r="AK468">
        <v>0</v>
      </c>
      <c r="AM468" s="39" t="s">
        <v>44590</v>
      </c>
      <c r="AN468">
        <v>1</v>
      </c>
      <c r="AP468" s="39" t="s">
        <v>44648</v>
      </c>
      <c r="AQ468">
        <v>0</v>
      </c>
      <c r="AS468" s="39" t="s">
        <v>44592</v>
      </c>
      <c r="AT468">
        <v>1</v>
      </c>
    </row>
    <row r="469" spans="1:46" x14ac:dyDescent="0.3">
      <c r="A469">
        <v>468</v>
      </c>
      <c r="B469" s="1">
        <v>45911.688298611109</v>
      </c>
      <c r="C469" s="1">
        <v>45911.690266203703</v>
      </c>
      <c r="D469" s="39" t="s">
        <v>2144</v>
      </c>
      <c r="E469" s="39" t="s">
        <v>2145</v>
      </c>
      <c r="F469">
        <v>6</v>
      </c>
      <c r="I469" s="39" t="s">
        <v>2145</v>
      </c>
      <c r="L469">
        <v>4</v>
      </c>
      <c r="O469">
        <v>13</v>
      </c>
      <c r="R469" s="39" t="s">
        <v>44584</v>
      </c>
      <c r="S469">
        <v>1</v>
      </c>
      <c r="U469" s="39" t="s">
        <v>44585</v>
      </c>
      <c r="V469">
        <v>0</v>
      </c>
      <c r="X469" s="39" t="s">
        <v>42876</v>
      </c>
      <c r="Y469">
        <v>1</v>
      </c>
      <c r="AA469" s="39" t="s">
        <v>44586</v>
      </c>
      <c r="AB469">
        <v>1</v>
      </c>
      <c r="AD469" s="39" t="s">
        <v>44587</v>
      </c>
      <c r="AE469">
        <v>1</v>
      </c>
      <c r="AG469" s="39" t="s">
        <v>44647</v>
      </c>
      <c r="AH469">
        <v>0</v>
      </c>
      <c r="AJ469" s="39" t="s">
        <v>44589</v>
      </c>
      <c r="AK469">
        <v>0</v>
      </c>
      <c r="AM469" s="39" t="s">
        <v>44590</v>
      </c>
      <c r="AN469">
        <v>1</v>
      </c>
      <c r="AP469" s="39" t="s">
        <v>44597</v>
      </c>
      <c r="AQ469">
        <v>0</v>
      </c>
      <c r="AS469" s="39" t="s">
        <v>44592</v>
      </c>
      <c r="AT469">
        <v>1</v>
      </c>
    </row>
    <row r="470" spans="1:46" x14ac:dyDescent="0.3">
      <c r="A470">
        <v>469</v>
      </c>
      <c r="B470" s="1">
        <v>45911.727303240739</v>
      </c>
      <c r="C470" s="1">
        <v>45911.731782407405</v>
      </c>
      <c r="D470" s="39" t="s">
        <v>981</v>
      </c>
      <c r="E470" s="39" t="s">
        <v>982</v>
      </c>
      <c r="F470">
        <v>7</v>
      </c>
      <c r="I470" s="39" t="s">
        <v>982</v>
      </c>
      <c r="L470">
        <v>2</v>
      </c>
      <c r="O470">
        <v>6</v>
      </c>
      <c r="R470" s="39" t="s">
        <v>44584</v>
      </c>
      <c r="S470">
        <v>1</v>
      </c>
      <c r="U470" s="39" t="s">
        <v>44585</v>
      </c>
      <c r="V470">
        <v>0</v>
      </c>
      <c r="X470" s="39" t="s">
        <v>42876</v>
      </c>
      <c r="Y470">
        <v>1</v>
      </c>
      <c r="AA470" s="39" t="s">
        <v>44586</v>
      </c>
      <c r="AB470">
        <v>1</v>
      </c>
      <c r="AD470" s="39" t="s">
        <v>44587</v>
      </c>
      <c r="AE470">
        <v>1</v>
      </c>
      <c r="AG470" s="39" t="s">
        <v>44588</v>
      </c>
      <c r="AH470">
        <v>1</v>
      </c>
      <c r="AJ470" s="39" t="s">
        <v>44589</v>
      </c>
      <c r="AK470">
        <v>0</v>
      </c>
      <c r="AM470" s="39" t="s">
        <v>44590</v>
      </c>
      <c r="AN470">
        <v>1</v>
      </c>
      <c r="AP470" s="39" t="s">
        <v>44648</v>
      </c>
      <c r="AQ470">
        <v>0</v>
      </c>
      <c r="AS470" s="39" t="s">
        <v>44592</v>
      </c>
      <c r="AT470">
        <v>1</v>
      </c>
    </row>
    <row r="471" spans="1:46" x14ac:dyDescent="0.3">
      <c r="A471">
        <v>470</v>
      </c>
      <c r="B471" s="1">
        <v>45911.756736111114</v>
      </c>
      <c r="C471" s="1">
        <v>45911.758113425924</v>
      </c>
      <c r="D471" s="39" t="s">
        <v>1992</v>
      </c>
      <c r="E471" s="39" t="s">
        <v>1993</v>
      </c>
      <c r="F471">
        <v>6</v>
      </c>
      <c r="I471" s="39" t="s">
        <v>46929</v>
      </c>
      <c r="L471">
        <v>4</v>
      </c>
      <c r="O471">
        <v>9</v>
      </c>
      <c r="R471" s="39" t="s">
        <v>44584</v>
      </c>
      <c r="S471">
        <v>1</v>
      </c>
      <c r="U471" s="39" t="s">
        <v>44585</v>
      </c>
      <c r="V471">
        <v>0</v>
      </c>
      <c r="X471" s="39" t="s">
        <v>42876</v>
      </c>
      <c r="Y471">
        <v>1</v>
      </c>
      <c r="AA471" s="39" t="s">
        <v>44586</v>
      </c>
      <c r="AB471">
        <v>1</v>
      </c>
      <c r="AD471" s="39" t="s">
        <v>44587</v>
      </c>
      <c r="AE471">
        <v>1</v>
      </c>
      <c r="AG471" s="39" t="s">
        <v>44647</v>
      </c>
      <c r="AH471">
        <v>0</v>
      </c>
      <c r="AJ471" s="39" t="s">
        <v>44589</v>
      </c>
      <c r="AK471">
        <v>0</v>
      </c>
      <c r="AM471" s="39" t="s">
        <v>44590</v>
      </c>
      <c r="AN471">
        <v>1</v>
      </c>
      <c r="AP471" s="39" t="s">
        <v>44597</v>
      </c>
      <c r="AQ471">
        <v>0</v>
      </c>
      <c r="AS471" s="39" t="s">
        <v>44592</v>
      </c>
      <c r="AT471">
        <v>1</v>
      </c>
    </row>
    <row r="472" spans="1:46" x14ac:dyDescent="0.3">
      <c r="A472">
        <v>471</v>
      </c>
      <c r="B472" s="1">
        <v>45911.772164351853</v>
      </c>
      <c r="C472" s="1">
        <v>45911.773553240739</v>
      </c>
      <c r="D472" s="39" t="s">
        <v>2132</v>
      </c>
      <c r="E472" s="39" t="s">
        <v>2133</v>
      </c>
      <c r="F472">
        <v>5</v>
      </c>
      <c r="I472" s="39" t="s">
        <v>2133</v>
      </c>
      <c r="L472">
        <v>4</v>
      </c>
      <c r="O472">
        <v>1</v>
      </c>
      <c r="R472" s="39" t="s">
        <v>44584</v>
      </c>
      <c r="S472">
        <v>1</v>
      </c>
      <c r="U472" s="39" t="s">
        <v>44585</v>
      </c>
      <c r="V472">
        <v>0</v>
      </c>
      <c r="X472" s="39" t="s">
        <v>42876</v>
      </c>
      <c r="Y472">
        <v>1</v>
      </c>
      <c r="AA472" s="39" t="s">
        <v>44586</v>
      </c>
      <c r="AB472">
        <v>1</v>
      </c>
      <c r="AD472" s="39" t="s">
        <v>44587</v>
      </c>
      <c r="AE472">
        <v>1</v>
      </c>
      <c r="AG472" s="39" t="s">
        <v>44612</v>
      </c>
      <c r="AH472">
        <v>0</v>
      </c>
      <c r="AJ472" s="39" t="s">
        <v>44589</v>
      </c>
      <c r="AK472">
        <v>0</v>
      </c>
      <c r="AM472" s="39" t="s">
        <v>44590</v>
      </c>
      <c r="AN472">
        <v>1</v>
      </c>
      <c r="AP472" s="39" t="s">
        <v>44597</v>
      </c>
      <c r="AQ472">
        <v>0</v>
      </c>
      <c r="AS472" s="39" t="s">
        <v>44628</v>
      </c>
      <c r="AT472">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407BB-4251-4FFF-B0C9-3E86D88683AD}">
  <dimension ref="A1:CW426"/>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13.75" bestFit="1" customWidth="1"/>
    <col min="7" max="7" width="15.625" bestFit="1" customWidth="1"/>
    <col min="8" max="8" width="19.75" bestFit="1" customWidth="1"/>
    <col min="9" max="9" width="23.25" bestFit="1" customWidth="1"/>
    <col min="10" max="10" width="17.25" bestFit="1" customWidth="1"/>
    <col min="11" max="11" width="20"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18" width="66.75" bestFit="1" customWidth="1"/>
    <col min="19" max="19" width="74.25" bestFit="1" customWidth="1"/>
    <col min="20" max="20" width="76.875" bestFit="1" customWidth="1"/>
    <col min="21" max="21" width="64.125" bestFit="1" customWidth="1"/>
    <col min="22" max="22" width="71.625" bestFit="1" customWidth="1"/>
    <col min="23" max="23" width="74.375" bestFit="1" customWidth="1"/>
    <col min="24" max="24" width="70.875" bestFit="1" customWidth="1"/>
    <col min="25" max="25" width="78.375" bestFit="1" customWidth="1"/>
    <col min="26" max="26" width="81" bestFit="1" customWidth="1"/>
    <col min="27" max="27" width="64.125" bestFit="1" customWidth="1"/>
    <col min="28" max="28" width="71.625" bestFit="1" customWidth="1"/>
    <col min="29" max="29" width="74.375" bestFit="1" customWidth="1"/>
    <col min="30" max="30" width="68.25" bestFit="1" customWidth="1"/>
    <col min="31" max="31" width="75.75" bestFit="1" customWidth="1"/>
    <col min="32" max="32" width="78.5" bestFit="1" customWidth="1"/>
    <col min="33" max="36" width="81" bestFit="1" customWidth="1"/>
    <col min="37" max="37" width="18.375" bestFit="1" customWidth="1"/>
    <col min="38" max="38" width="21.125" bestFit="1" customWidth="1"/>
    <col min="39" max="39" width="81" bestFit="1" customWidth="1"/>
    <col min="40" max="40" width="18.625" bestFit="1" customWidth="1"/>
    <col min="41" max="41" width="21.375" bestFit="1" customWidth="1"/>
    <col min="42" max="47" width="81" bestFit="1" customWidth="1"/>
    <col min="48" max="48" width="78.625" bestFit="1" customWidth="1"/>
    <col min="49" max="50" width="81" bestFit="1" customWidth="1"/>
    <col min="51" max="51" width="44.625" bestFit="1" customWidth="1"/>
    <col min="52" max="52" width="52" bestFit="1" customWidth="1"/>
    <col min="53" max="53" width="54.75" bestFit="1" customWidth="1"/>
    <col min="54" max="54" width="55.875" bestFit="1" customWidth="1"/>
    <col min="55" max="55" width="63.375" bestFit="1" customWidth="1"/>
    <col min="56" max="56" width="66.125" bestFit="1" customWidth="1"/>
    <col min="57" max="57" width="79.625" bestFit="1" customWidth="1"/>
    <col min="58" max="62" width="81" bestFit="1" customWidth="1"/>
    <col min="63" max="63" width="64.375" bestFit="1" customWidth="1"/>
    <col min="64" max="64" width="71.875" bestFit="1" customWidth="1"/>
    <col min="65" max="65" width="74.625" bestFit="1" customWidth="1"/>
    <col min="66" max="66" width="76.125" bestFit="1" customWidth="1"/>
    <col min="67" max="68" width="81" bestFit="1" customWidth="1"/>
    <col min="69" max="69" width="67.5" bestFit="1" customWidth="1"/>
    <col min="70" max="70" width="75" bestFit="1" customWidth="1"/>
    <col min="71" max="71" width="77.75" bestFit="1" customWidth="1"/>
    <col min="72" max="75" width="81" bestFit="1" customWidth="1"/>
    <col min="76" max="76" width="54.375" bestFit="1" customWidth="1"/>
    <col min="77" max="77" width="57.125" bestFit="1" customWidth="1"/>
    <col min="78" max="78" width="81" bestFit="1" customWidth="1"/>
    <col min="79" max="79" width="59" bestFit="1" customWidth="1"/>
    <col min="80" max="80" width="61.75" bestFit="1" customWidth="1"/>
    <col min="81" max="87" width="81" bestFit="1" customWidth="1"/>
    <col min="88" max="88" width="80" bestFit="1" customWidth="1"/>
    <col min="89" max="93" width="81" bestFit="1" customWidth="1"/>
    <col min="94" max="94" width="62.375" bestFit="1" customWidth="1"/>
    <col min="95" max="95" width="65.125" bestFit="1" customWidth="1"/>
    <col min="96" max="96" width="81" bestFit="1" customWidth="1"/>
    <col min="97" max="97" width="56.625" bestFit="1" customWidth="1"/>
    <col min="98" max="98" width="59.25" bestFit="1" customWidth="1"/>
    <col min="99" max="101" width="81" bestFit="1" customWidth="1"/>
  </cols>
  <sheetData>
    <row r="1" spans="1:101" x14ac:dyDescent="0.3">
      <c r="A1" t="s">
        <v>0</v>
      </c>
      <c r="B1" t="s">
        <v>1</v>
      </c>
      <c r="C1" t="s">
        <v>2</v>
      </c>
      <c r="D1" t="s">
        <v>3</v>
      </c>
      <c r="E1" t="s">
        <v>4</v>
      </c>
      <c r="F1" t="s">
        <v>15094</v>
      </c>
      <c r="G1" t="s">
        <v>15095</v>
      </c>
      <c r="H1" t="s">
        <v>15096</v>
      </c>
      <c r="I1" t="s">
        <v>15097</v>
      </c>
      <c r="J1" t="s">
        <v>15098</v>
      </c>
      <c r="K1" t="s">
        <v>15099</v>
      </c>
      <c r="L1" t="s">
        <v>4790</v>
      </c>
      <c r="M1" t="s">
        <v>15100</v>
      </c>
      <c r="N1" t="s">
        <v>15101</v>
      </c>
      <c r="O1" t="s">
        <v>7</v>
      </c>
      <c r="P1" t="s">
        <v>15102</v>
      </c>
      <c r="Q1" t="s">
        <v>15103</v>
      </c>
      <c r="R1" t="s">
        <v>42773</v>
      </c>
      <c r="S1" t="s">
        <v>42774</v>
      </c>
      <c r="T1" t="s">
        <v>42775</v>
      </c>
      <c r="U1" t="s">
        <v>42776</v>
      </c>
      <c r="V1" t="s">
        <v>42777</v>
      </c>
      <c r="W1" t="s">
        <v>42778</v>
      </c>
      <c r="X1" t="s">
        <v>42779</v>
      </c>
      <c r="Y1" t="s">
        <v>42780</v>
      </c>
      <c r="Z1" t="s">
        <v>42781</v>
      </c>
      <c r="AA1" t="s">
        <v>42782</v>
      </c>
      <c r="AB1" t="s">
        <v>42783</v>
      </c>
      <c r="AC1" t="s">
        <v>42784</v>
      </c>
      <c r="AD1" t="s">
        <v>42785</v>
      </c>
      <c r="AE1" t="s">
        <v>42786</v>
      </c>
      <c r="AF1" t="s">
        <v>42787</v>
      </c>
      <c r="AG1" t="s">
        <v>42788</v>
      </c>
      <c r="AH1" t="s">
        <v>42789</v>
      </c>
      <c r="AI1" t="s">
        <v>42790</v>
      </c>
      <c r="AJ1" t="s">
        <v>42791</v>
      </c>
      <c r="AK1" t="s">
        <v>42792</v>
      </c>
      <c r="AL1" t="s">
        <v>42793</v>
      </c>
      <c r="AM1" t="s">
        <v>42794</v>
      </c>
      <c r="AN1" t="s">
        <v>42795</v>
      </c>
      <c r="AO1" t="s">
        <v>42796</v>
      </c>
      <c r="AP1" t="s">
        <v>42797</v>
      </c>
      <c r="AQ1" t="s">
        <v>42798</v>
      </c>
      <c r="AR1" t="s">
        <v>42799</v>
      </c>
      <c r="AS1" t="s">
        <v>42800</v>
      </c>
      <c r="AT1" t="s">
        <v>42801</v>
      </c>
      <c r="AU1" t="s">
        <v>42802</v>
      </c>
      <c r="AV1" t="s">
        <v>42803</v>
      </c>
      <c r="AW1" t="s">
        <v>42804</v>
      </c>
      <c r="AX1" t="s">
        <v>42805</v>
      </c>
      <c r="AY1" t="s">
        <v>42806</v>
      </c>
      <c r="AZ1" t="s">
        <v>42807</v>
      </c>
      <c r="BA1" t="s">
        <v>42808</v>
      </c>
      <c r="BB1" t="s">
        <v>42809</v>
      </c>
      <c r="BC1" t="s">
        <v>42810</v>
      </c>
      <c r="BD1" t="s">
        <v>42811</v>
      </c>
      <c r="BE1" t="s">
        <v>42812</v>
      </c>
      <c r="BF1" t="s">
        <v>42813</v>
      </c>
      <c r="BG1" t="s">
        <v>42814</v>
      </c>
      <c r="BH1" t="s">
        <v>42815</v>
      </c>
      <c r="BI1" t="s">
        <v>42816</v>
      </c>
      <c r="BJ1" t="s">
        <v>42817</v>
      </c>
      <c r="BK1" t="s">
        <v>42818</v>
      </c>
      <c r="BL1" t="s">
        <v>42819</v>
      </c>
      <c r="BM1" t="s">
        <v>42820</v>
      </c>
      <c r="BN1" t="s">
        <v>42821</v>
      </c>
      <c r="BO1" t="s">
        <v>42822</v>
      </c>
      <c r="BP1" t="s">
        <v>42823</v>
      </c>
      <c r="BQ1" t="s">
        <v>42824</v>
      </c>
      <c r="BR1" t="s">
        <v>42825</v>
      </c>
      <c r="BS1" t="s">
        <v>42826</v>
      </c>
      <c r="BT1" t="s">
        <v>42827</v>
      </c>
      <c r="BU1" t="s">
        <v>42828</v>
      </c>
      <c r="BV1" t="s">
        <v>42829</v>
      </c>
      <c r="BW1" t="s">
        <v>42830</v>
      </c>
      <c r="BX1" t="s">
        <v>42831</v>
      </c>
      <c r="BY1" t="s">
        <v>42832</v>
      </c>
      <c r="BZ1" t="s">
        <v>42833</v>
      </c>
      <c r="CA1" t="s">
        <v>42834</v>
      </c>
      <c r="CB1" t="s">
        <v>42835</v>
      </c>
      <c r="CC1" t="s">
        <v>42836</v>
      </c>
      <c r="CD1" t="s">
        <v>42837</v>
      </c>
      <c r="CE1" t="s">
        <v>42838</v>
      </c>
      <c r="CF1" t="s">
        <v>42839</v>
      </c>
      <c r="CG1" t="s">
        <v>42840</v>
      </c>
      <c r="CH1" t="s">
        <v>42841</v>
      </c>
      <c r="CI1" t="s">
        <v>42842</v>
      </c>
      <c r="CJ1" t="s">
        <v>42843</v>
      </c>
      <c r="CK1" t="s">
        <v>42844</v>
      </c>
      <c r="CL1" t="s">
        <v>42845</v>
      </c>
      <c r="CM1" t="s">
        <v>42846</v>
      </c>
      <c r="CN1" t="s">
        <v>42847</v>
      </c>
      <c r="CO1" t="s">
        <v>42848</v>
      </c>
      <c r="CP1" t="s">
        <v>42849</v>
      </c>
      <c r="CQ1" t="s">
        <v>42850</v>
      </c>
      <c r="CR1" t="s">
        <v>42851</v>
      </c>
      <c r="CS1" t="s">
        <v>42852</v>
      </c>
      <c r="CT1" t="s">
        <v>42853</v>
      </c>
      <c r="CU1" t="s">
        <v>42854</v>
      </c>
      <c r="CV1" t="s">
        <v>42855</v>
      </c>
      <c r="CW1" t="s">
        <v>42856</v>
      </c>
    </row>
    <row r="2" spans="1:101" x14ac:dyDescent="0.3">
      <c r="A2">
        <v>1</v>
      </c>
      <c r="B2" s="1">
        <v>45879.519849537035</v>
      </c>
      <c r="C2" s="1">
        <v>45879.537002314813</v>
      </c>
      <c r="D2" s="39" t="s">
        <v>1270</v>
      </c>
      <c r="E2" s="39" t="s">
        <v>1271</v>
      </c>
      <c r="F2">
        <v>18</v>
      </c>
      <c r="I2" s="39" t="s">
        <v>1272</v>
      </c>
      <c r="J2">
        <v>0</v>
      </c>
      <c r="L2">
        <v>1</v>
      </c>
      <c r="M2">
        <v>0</v>
      </c>
      <c r="O2">
        <v>2</v>
      </c>
      <c r="P2">
        <v>0</v>
      </c>
      <c r="R2" s="39" t="s">
        <v>42857</v>
      </c>
      <c r="S2">
        <v>1</v>
      </c>
      <c r="U2" s="39" t="s">
        <v>42858</v>
      </c>
      <c r="V2">
        <v>1</v>
      </c>
      <c r="X2" s="39" t="s">
        <v>42859</v>
      </c>
      <c r="Y2">
        <v>1</v>
      </c>
      <c r="AA2" s="39" t="s">
        <v>42860</v>
      </c>
      <c r="AB2">
        <v>1</v>
      </c>
      <c r="AD2" s="39" t="s">
        <v>42861</v>
      </c>
      <c r="AE2">
        <v>1</v>
      </c>
      <c r="AG2" s="39" t="s">
        <v>42862</v>
      </c>
      <c r="AH2">
        <v>1</v>
      </c>
      <c r="AJ2" s="39" t="s">
        <v>42863</v>
      </c>
      <c r="AK2">
        <v>1</v>
      </c>
      <c r="AM2" s="39" t="s">
        <v>42864</v>
      </c>
      <c r="AN2">
        <v>1</v>
      </c>
      <c r="AP2" s="39" t="s">
        <v>15187</v>
      </c>
      <c r="AQ2">
        <v>1</v>
      </c>
      <c r="AS2" s="39" t="s">
        <v>15187</v>
      </c>
      <c r="AT2">
        <v>1</v>
      </c>
      <c r="AV2" s="39" t="s">
        <v>15187</v>
      </c>
      <c r="AW2">
        <v>1</v>
      </c>
      <c r="AY2" s="39" t="s">
        <v>15186</v>
      </c>
      <c r="AZ2">
        <v>1</v>
      </c>
      <c r="BB2" s="39" t="s">
        <v>15186</v>
      </c>
      <c r="BC2">
        <v>1</v>
      </c>
      <c r="BE2" s="39" t="s">
        <v>15187</v>
      </c>
      <c r="BF2">
        <v>1</v>
      </c>
      <c r="BH2" s="39" t="s">
        <v>15186</v>
      </c>
      <c r="BI2">
        <v>1</v>
      </c>
      <c r="BK2" s="39" t="s">
        <v>15187</v>
      </c>
      <c r="BL2">
        <v>1</v>
      </c>
      <c r="BN2" s="39" t="s">
        <v>15186</v>
      </c>
      <c r="BO2">
        <v>1</v>
      </c>
      <c r="BQ2" s="39" t="s">
        <v>15186</v>
      </c>
      <c r="BR2">
        <v>1</v>
      </c>
      <c r="BT2" s="39" t="s">
        <v>42865</v>
      </c>
      <c r="BU2">
        <v>0</v>
      </c>
      <c r="BW2" s="39" t="s">
        <v>42866</v>
      </c>
      <c r="BX2">
        <v>0</v>
      </c>
      <c r="BZ2" s="39" t="s">
        <v>42867</v>
      </c>
      <c r="CA2">
        <v>0</v>
      </c>
      <c r="CC2" s="39" t="s">
        <v>42868</v>
      </c>
      <c r="CD2">
        <v>0</v>
      </c>
      <c r="CF2" s="39" t="s">
        <v>42869</v>
      </c>
      <c r="CG2">
        <v>0</v>
      </c>
      <c r="CI2" s="39" t="s">
        <v>42870</v>
      </c>
      <c r="CJ2">
        <v>0</v>
      </c>
      <c r="CL2" s="39" t="s">
        <v>42871</v>
      </c>
      <c r="CM2">
        <v>0</v>
      </c>
      <c r="CO2" s="39" t="s">
        <v>42872</v>
      </c>
      <c r="CP2">
        <v>0</v>
      </c>
      <c r="CR2" s="39" t="s">
        <v>42873</v>
      </c>
      <c r="CS2">
        <v>0</v>
      </c>
      <c r="CU2" s="39" t="s">
        <v>42874</v>
      </c>
      <c r="CV2">
        <v>0</v>
      </c>
    </row>
    <row r="3" spans="1:101" x14ac:dyDescent="0.3">
      <c r="A3">
        <v>2</v>
      </c>
      <c r="B3" s="1">
        <v>45879.578761574077</v>
      </c>
      <c r="C3" s="1">
        <v>45879.598252314812</v>
      </c>
      <c r="D3" s="39" t="s">
        <v>1326</v>
      </c>
      <c r="E3" s="39" t="s">
        <v>1327</v>
      </c>
      <c r="F3">
        <v>18</v>
      </c>
      <c r="I3" s="39" t="s">
        <v>1327</v>
      </c>
      <c r="J3">
        <v>0</v>
      </c>
      <c r="L3">
        <v>1</v>
      </c>
      <c r="M3">
        <v>0</v>
      </c>
      <c r="O3">
        <v>20</v>
      </c>
      <c r="P3">
        <v>0</v>
      </c>
      <c r="R3" s="39" t="s">
        <v>42857</v>
      </c>
      <c r="S3">
        <v>1</v>
      </c>
      <c r="U3" s="39" t="s">
        <v>42858</v>
      </c>
      <c r="V3">
        <v>1</v>
      </c>
      <c r="X3" s="39" t="s">
        <v>42859</v>
      </c>
      <c r="Y3">
        <v>1</v>
      </c>
      <c r="AA3" s="39" t="s">
        <v>42860</v>
      </c>
      <c r="AB3">
        <v>1</v>
      </c>
      <c r="AD3" s="39" t="s">
        <v>42861</v>
      </c>
      <c r="AE3">
        <v>1</v>
      </c>
      <c r="AG3" s="39" t="s">
        <v>42862</v>
      </c>
      <c r="AH3">
        <v>1</v>
      </c>
      <c r="AJ3" s="39" t="s">
        <v>42863</v>
      </c>
      <c r="AK3">
        <v>1</v>
      </c>
      <c r="AM3" s="39" t="s">
        <v>42864</v>
      </c>
      <c r="AN3">
        <v>1</v>
      </c>
      <c r="AP3" s="39" t="s">
        <v>15187</v>
      </c>
      <c r="AQ3">
        <v>1</v>
      </c>
      <c r="AS3" s="39" t="s">
        <v>15187</v>
      </c>
      <c r="AT3">
        <v>1</v>
      </c>
      <c r="AV3" s="39" t="s">
        <v>15187</v>
      </c>
      <c r="AW3">
        <v>1</v>
      </c>
      <c r="AY3" s="39" t="s">
        <v>15186</v>
      </c>
      <c r="AZ3">
        <v>1</v>
      </c>
      <c r="BB3" s="39" t="s">
        <v>15186</v>
      </c>
      <c r="BC3">
        <v>1</v>
      </c>
      <c r="BE3" s="39" t="s">
        <v>15187</v>
      </c>
      <c r="BF3">
        <v>1</v>
      </c>
      <c r="BH3" s="39" t="s">
        <v>15186</v>
      </c>
      <c r="BI3">
        <v>1</v>
      </c>
      <c r="BK3" s="39" t="s">
        <v>15187</v>
      </c>
      <c r="BL3">
        <v>1</v>
      </c>
      <c r="BN3" s="39" t="s">
        <v>15186</v>
      </c>
      <c r="BO3">
        <v>1</v>
      </c>
      <c r="BQ3" s="39" t="s">
        <v>15186</v>
      </c>
      <c r="BR3">
        <v>1</v>
      </c>
      <c r="BT3" s="39" t="s">
        <v>42875</v>
      </c>
      <c r="BU3">
        <v>0</v>
      </c>
      <c r="BW3" s="39" t="s">
        <v>42876</v>
      </c>
      <c r="BX3">
        <v>0</v>
      </c>
      <c r="BZ3" s="39" t="s">
        <v>42877</v>
      </c>
      <c r="CA3">
        <v>0</v>
      </c>
      <c r="CC3" s="39" t="s">
        <v>42878</v>
      </c>
      <c r="CD3">
        <v>0</v>
      </c>
      <c r="CF3" s="39" t="s">
        <v>42879</v>
      </c>
      <c r="CG3">
        <v>0</v>
      </c>
      <c r="CI3" s="39" t="s">
        <v>42880</v>
      </c>
      <c r="CJ3">
        <v>0</v>
      </c>
      <c r="CL3" s="39" t="s">
        <v>42881</v>
      </c>
      <c r="CM3">
        <v>0</v>
      </c>
      <c r="CO3" s="39" t="s">
        <v>42882</v>
      </c>
      <c r="CP3">
        <v>0</v>
      </c>
      <c r="CR3" s="39" t="s">
        <v>42883</v>
      </c>
      <c r="CS3">
        <v>0</v>
      </c>
      <c r="CU3" s="39" t="s">
        <v>42884</v>
      </c>
      <c r="CV3">
        <v>0</v>
      </c>
    </row>
    <row r="4" spans="1:101" x14ac:dyDescent="0.3">
      <c r="A4">
        <v>3</v>
      </c>
      <c r="B4" s="1">
        <v>45882.808391203704</v>
      </c>
      <c r="C4" s="1">
        <v>45882.825798611113</v>
      </c>
      <c r="D4" s="39" t="s">
        <v>1462</v>
      </c>
      <c r="E4" s="39" t="s">
        <v>1463</v>
      </c>
      <c r="F4">
        <v>15</v>
      </c>
      <c r="I4" s="39" t="s">
        <v>1463</v>
      </c>
      <c r="J4">
        <v>0</v>
      </c>
      <c r="L4">
        <v>1</v>
      </c>
      <c r="M4">
        <v>0</v>
      </c>
      <c r="O4">
        <v>27</v>
      </c>
      <c r="P4">
        <v>0</v>
      </c>
      <c r="R4" s="39" t="s">
        <v>42860</v>
      </c>
      <c r="S4">
        <v>0</v>
      </c>
      <c r="U4" s="39" t="s">
        <v>42858</v>
      </c>
      <c r="V4">
        <v>1</v>
      </c>
      <c r="X4" s="39" t="s">
        <v>42859</v>
      </c>
      <c r="Y4">
        <v>1</v>
      </c>
      <c r="AA4" s="39" t="s">
        <v>42857</v>
      </c>
      <c r="AB4">
        <v>0</v>
      </c>
      <c r="AD4" s="39" t="s">
        <v>42861</v>
      </c>
      <c r="AE4">
        <v>1</v>
      </c>
      <c r="AG4" s="39" t="s">
        <v>42885</v>
      </c>
      <c r="AH4">
        <v>0</v>
      </c>
      <c r="AJ4" s="39" t="s">
        <v>42863</v>
      </c>
      <c r="AK4">
        <v>1</v>
      </c>
      <c r="AM4" s="39" t="s">
        <v>42864</v>
      </c>
      <c r="AN4">
        <v>1</v>
      </c>
      <c r="AP4" s="39" t="s">
        <v>15187</v>
      </c>
      <c r="AQ4">
        <v>1</v>
      </c>
      <c r="AS4" s="39" t="s">
        <v>15187</v>
      </c>
      <c r="AT4">
        <v>1</v>
      </c>
      <c r="AV4" s="39" t="s">
        <v>15187</v>
      </c>
      <c r="AW4">
        <v>1</v>
      </c>
      <c r="AY4" s="39" t="s">
        <v>15186</v>
      </c>
      <c r="AZ4">
        <v>1</v>
      </c>
      <c r="BB4" s="39" t="s">
        <v>15186</v>
      </c>
      <c r="BC4">
        <v>1</v>
      </c>
      <c r="BE4" s="39" t="s">
        <v>15187</v>
      </c>
      <c r="BF4">
        <v>1</v>
      </c>
      <c r="BH4" s="39" t="s">
        <v>15186</v>
      </c>
      <c r="BI4">
        <v>1</v>
      </c>
      <c r="BK4" s="39" t="s">
        <v>15187</v>
      </c>
      <c r="BL4">
        <v>1</v>
      </c>
      <c r="BN4" s="39" t="s">
        <v>15186</v>
      </c>
      <c r="BO4">
        <v>1</v>
      </c>
      <c r="BQ4" s="39" t="s">
        <v>15186</v>
      </c>
      <c r="BR4">
        <v>1</v>
      </c>
      <c r="BT4" s="39" t="s">
        <v>42886</v>
      </c>
      <c r="BU4">
        <v>0</v>
      </c>
      <c r="BW4" s="39" t="s">
        <v>42887</v>
      </c>
      <c r="BX4">
        <v>0</v>
      </c>
      <c r="BZ4" s="39" t="s">
        <v>42888</v>
      </c>
      <c r="CA4">
        <v>0</v>
      </c>
      <c r="CC4" s="39" t="s">
        <v>42889</v>
      </c>
      <c r="CD4">
        <v>0</v>
      </c>
      <c r="CF4" s="39" t="s">
        <v>42890</v>
      </c>
      <c r="CG4">
        <v>0</v>
      </c>
      <c r="CI4" s="39" t="s">
        <v>42891</v>
      </c>
      <c r="CJ4">
        <v>0</v>
      </c>
      <c r="CL4" s="39" t="s">
        <v>42892</v>
      </c>
      <c r="CM4">
        <v>0</v>
      </c>
      <c r="CO4" s="39" t="s">
        <v>42893</v>
      </c>
      <c r="CP4">
        <v>0</v>
      </c>
      <c r="CR4" s="39" t="s">
        <v>42894</v>
      </c>
      <c r="CS4">
        <v>0</v>
      </c>
      <c r="CU4" s="39" t="s">
        <v>42895</v>
      </c>
      <c r="CV4">
        <v>0</v>
      </c>
    </row>
    <row r="5" spans="1:101" x14ac:dyDescent="0.3">
      <c r="A5">
        <v>4</v>
      </c>
      <c r="B5" s="1">
        <v>45884.955659722225</v>
      </c>
      <c r="C5" s="1">
        <v>45884.979143518518</v>
      </c>
      <c r="D5" s="39" t="s">
        <v>1484</v>
      </c>
      <c r="E5" s="39" t="s">
        <v>1485</v>
      </c>
      <c r="F5">
        <v>18</v>
      </c>
      <c r="I5" s="39" t="s">
        <v>1486</v>
      </c>
      <c r="J5">
        <v>0</v>
      </c>
      <c r="L5">
        <v>1</v>
      </c>
      <c r="M5">
        <v>0</v>
      </c>
      <c r="O5">
        <v>9</v>
      </c>
      <c r="P5">
        <v>0</v>
      </c>
      <c r="R5" s="39" t="s">
        <v>42857</v>
      </c>
      <c r="S5">
        <v>1</v>
      </c>
      <c r="U5" s="39" t="s">
        <v>42858</v>
      </c>
      <c r="V5">
        <v>1</v>
      </c>
      <c r="X5" s="39" t="s">
        <v>42859</v>
      </c>
      <c r="Y5">
        <v>1</v>
      </c>
      <c r="AA5" s="39" t="s">
        <v>42860</v>
      </c>
      <c r="AB5">
        <v>1</v>
      </c>
      <c r="AD5" s="39" t="s">
        <v>42861</v>
      </c>
      <c r="AE5">
        <v>1</v>
      </c>
      <c r="AG5" s="39" t="s">
        <v>42862</v>
      </c>
      <c r="AH5">
        <v>1</v>
      </c>
      <c r="AJ5" s="39" t="s">
        <v>42863</v>
      </c>
      <c r="AK5">
        <v>1</v>
      </c>
      <c r="AM5" s="39" t="s">
        <v>42864</v>
      </c>
      <c r="AN5">
        <v>1</v>
      </c>
      <c r="AP5" s="39" t="s">
        <v>15187</v>
      </c>
      <c r="AQ5">
        <v>1</v>
      </c>
      <c r="AS5" s="39" t="s">
        <v>15187</v>
      </c>
      <c r="AT5">
        <v>1</v>
      </c>
      <c r="AV5" s="39" t="s">
        <v>15187</v>
      </c>
      <c r="AW5">
        <v>1</v>
      </c>
      <c r="AY5" s="39" t="s">
        <v>15186</v>
      </c>
      <c r="AZ5">
        <v>1</v>
      </c>
      <c r="BB5" s="39" t="s">
        <v>15186</v>
      </c>
      <c r="BC5">
        <v>1</v>
      </c>
      <c r="BE5" s="39" t="s">
        <v>15187</v>
      </c>
      <c r="BF5">
        <v>1</v>
      </c>
      <c r="BH5" s="39" t="s">
        <v>15186</v>
      </c>
      <c r="BI5">
        <v>1</v>
      </c>
      <c r="BK5" s="39" t="s">
        <v>15187</v>
      </c>
      <c r="BL5">
        <v>1</v>
      </c>
      <c r="BN5" s="39" t="s">
        <v>15186</v>
      </c>
      <c r="BO5">
        <v>1</v>
      </c>
      <c r="BQ5" s="39" t="s">
        <v>15186</v>
      </c>
      <c r="BR5">
        <v>1</v>
      </c>
      <c r="BT5" s="39" t="s">
        <v>42896</v>
      </c>
      <c r="BU5">
        <v>0</v>
      </c>
      <c r="BW5" s="39" t="s">
        <v>42876</v>
      </c>
      <c r="BX5">
        <v>0</v>
      </c>
      <c r="BZ5" s="39" t="s">
        <v>42897</v>
      </c>
      <c r="CA5">
        <v>0</v>
      </c>
      <c r="CC5" s="39" t="s">
        <v>42898</v>
      </c>
      <c r="CD5">
        <v>0</v>
      </c>
      <c r="CF5" s="39" t="s">
        <v>42899</v>
      </c>
      <c r="CG5">
        <v>0</v>
      </c>
      <c r="CI5" s="39" t="s">
        <v>42900</v>
      </c>
      <c r="CJ5">
        <v>0</v>
      </c>
      <c r="CL5" s="39" t="s">
        <v>42901</v>
      </c>
      <c r="CM5">
        <v>0</v>
      </c>
      <c r="CO5" s="39" t="s">
        <v>42902</v>
      </c>
      <c r="CP5">
        <v>0</v>
      </c>
      <c r="CR5" s="39" t="s">
        <v>42903</v>
      </c>
      <c r="CS5">
        <v>0</v>
      </c>
      <c r="CU5" s="39" t="s">
        <v>42904</v>
      </c>
      <c r="CV5">
        <v>0</v>
      </c>
    </row>
    <row r="6" spans="1:101" x14ac:dyDescent="0.3">
      <c r="A6">
        <v>5</v>
      </c>
      <c r="B6" s="1">
        <v>45886.960092592592</v>
      </c>
      <c r="C6" s="1">
        <v>45886.970312500001</v>
      </c>
      <c r="D6" s="39" t="s">
        <v>1379</v>
      </c>
      <c r="E6" s="39" t="s">
        <v>1380</v>
      </c>
      <c r="F6">
        <v>17</v>
      </c>
      <c r="I6" s="39" t="s">
        <v>1381</v>
      </c>
      <c r="J6">
        <v>0</v>
      </c>
      <c r="L6">
        <v>1</v>
      </c>
      <c r="M6">
        <v>0</v>
      </c>
      <c r="O6">
        <v>6</v>
      </c>
      <c r="P6">
        <v>0</v>
      </c>
      <c r="R6" s="39" t="s">
        <v>42857</v>
      </c>
      <c r="S6">
        <v>1</v>
      </c>
      <c r="U6" s="39" t="s">
        <v>42858</v>
      </c>
      <c r="V6">
        <v>1</v>
      </c>
      <c r="X6" s="39" t="s">
        <v>42859</v>
      </c>
      <c r="Y6">
        <v>1</v>
      </c>
      <c r="AA6" s="39" t="s">
        <v>42860</v>
      </c>
      <c r="AB6">
        <v>1</v>
      </c>
      <c r="AD6" s="39" t="s">
        <v>42861</v>
      </c>
      <c r="AE6">
        <v>1</v>
      </c>
      <c r="AG6" s="39" t="s">
        <v>42862</v>
      </c>
      <c r="AH6">
        <v>1</v>
      </c>
      <c r="AJ6" s="39" t="s">
        <v>42863</v>
      </c>
      <c r="AK6">
        <v>1</v>
      </c>
      <c r="AM6" s="39" t="s">
        <v>42864</v>
      </c>
      <c r="AN6">
        <v>1</v>
      </c>
      <c r="AP6" s="39" t="s">
        <v>15187</v>
      </c>
      <c r="AQ6">
        <v>1</v>
      </c>
      <c r="AS6" s="39" t="s">
        <v>15187</v>
      </c>
      <c r="AT6">
        <v>1</v>
      </c>
      <c r="AV6" s="39" t="s">
        <v>15186</v>
      </c>
      <c r="AW6">
        <v>0</v>
      </c>
      <c r="AY6" s="39" t="s">
        <v>15186</v>
      </c>
      <c r="AZ6">
        <v>1</v>
      </c>
      <c r="BB6" s="39" t="s">
        <v>15186</v>
      </c>
      <c r="BC6">
        <v>1</v>
      </c>
      <c r="BE6" s="39" t="s">
        <v>15187</v>
      </c>
      <c r="BF6">
        <v>1</v>
      </c>
      <c r="BH6" s="39" t="s">
        <v>15186</v>
      </c>
      <c r="BI6">
        <v>1</v>
      </c>
      <c r="BK6" s="39" t="s">
        <v>15187</v>
      </c>
      <c r="BL6">
        <v>1</v>
      </c>
      <c r="BN6" s="39" t="s">
        <v>15186</v>
      </c>
      <c r="BO6">
        <v>1</v>
      </c>
      <c r="BQ6" s="39" t="s">
        <v>15186</v>
      </c>
      <c r="BR6">
        <v>1</v>
      </c>
      <c r="BT6" s="39" t="s">
        <v>42865</v>
      </c>
      <c r="BU6">
        <v>0</v>
      </c>
      <c r="BW6" s="39" t="s">
        <v>42905</v>
      </c>
      <c r="BX6">
        <v>0</v>
      </c>
      <c r="BZ6" s="39" t="s">
        <v>42906</v>
      </c>
      <c r="CA6">
        <v>0</v>
      </c>
      <c r="CC6" s="39" t="s">
        <v>42907</v>
      </c>
      <c r="CD6">
        <v>0</v>
      </c>
      <c r="CF6" s="39" t="s">
        <v>42908</v>
      </c>
      <c r="CG6">
        <v>0</v>
      </c>
      <c r="CI6" s="39" t="s">
        <v>42909</v>
      </c>
      <c r="CJ6">
        <v>0</v>
      </c>
      <c r="CL6" s="39" t="s">
        <v>42910</v>
      </c>
      <c r="CM6">
        <v>0</v>
      </c>
      <c r="CO6" s="39" t="s">
        <v>42911</v>
      </c>
      <c r="CP6">
        <v>0</v>
      </c>
      <c r="CR6" s="39" t="s">
        <v>42912</v>
      </c>
      <c r="CS6">
        <v>0</v>
      </c>
      <c r="CU6" s="39" t="s">
        <v>42913</v>
      </c>
      <c r="CV6">
        <v>0</v>
      </c>
    </row>
    <row r="7" spans="1:101" x14ac:dyDescent="0.3">
      <c r="A7">
        <v>6</v>
      </c>
      <c r="B7" s="1">
        <v>45889.512384259258</v>
      </c>
      <c r="C7" s="1">
        <v>45889.546678240738</v>
      </c>
      <c r="D7" s="39" t="s">
        <v>1221</v>
      </c>
      <c r="E7" s="39" t="s">
        <v>1222</v>
      </c>
      <c r="F7">
        <v>17</v>
      </c>
      <c r="I7" s="39" t="s">
        <v>1223</v>
      </c>
      <c r="J7">
        <v>0</v>
      </c>
      <c r="L7">
        <v>1</v>
      </c>
      <c r="M7">
        <v>0</v>
      </c>
      <c r="O7">
        <v>19</v>
      </c>
      <c r="P7">
        <v>0</v>
      </c>
      <c r="R7" s="39" t="s">
        <v>42857</v>
      </c>
      <c r="S7">
        <v>1</v>
      </c>
      <c r="U7" s="39" t="s">
        <v>42858</v>
      </c>
      <c r="V7">
        <v>1</v>
      </c>
      <c r="X7" s="39" t="s">
        <v>42859</v>
      </c>
      <c r="Y7">
        <v>1</v>
      </c>
      <c r="AA7" s="39" t="s">
        <v>42860</v>
      </c>
      <c r="AB7">
        <v>1</v>
      </c>
      <c r="AD7" s="39" t="s">
        <v>42861</v>
      </c>
      <c r="AE7">
        <v>1</v>
      </c>
      <c r="AG7" s="39" t="s">
        <v>42862</v>
      </c>
      <c r="AH7">
        <v>1</v>
      </c>
      <c r="AJ7" s="39" t="s">
        <v>42863</v>
      </c>
      <c r="AK7">
        <v>1</v>
      </c>
      <c r="AM7" s="39" t="s">
        <v>42864</v>
      </c>
      <c r="AN7">
        <v>1</v>
      </c>
      <c r="AP7" s="39" t="s">
        <v>15187</v>
      </c>
      <c r="AQ7">
        <v>1</v>
      </c>
      <c r="AS7" s="39" t="s">
        <v>15187</v>
      </c>
      <c r="AT7">
        <v>1</v>
      </c>
      <c r="AV7" s="39" t="s">
        <v>15187</v>
      </c>
      <c r="AW7">
        <v>1</v>
      </c>
      <c r="AY7" s="39" t="s">
        <v>15186</v>
      </c>
      <c r="AZ7">
        <v>1</v>
      </c>
      <c r="BB7" s="39" t="s">
        <v>15186</v>
      </c>
      <c r="BC7">
        <v>1</v>
      </c>
      <c r="BE7" s="39" t="s">
        <v>15187</v>
      </c>
      <c r="BF7">
        <v>1</v>
      </c>
      <c r="BH7" s="39" t="s">
        <v>15186</v>
      </c>
      <c r="BI7">
        <v>1</v>
      </c>
      <c r="BK7" s="39" t="s">
        <v>15187</v>
      </c>
      <c r="BL7">
        <v>1</v>
      </c>
      <c r="BN7" s="39" t="s">
        <v>15186</v>
      </c>
      <c r="BO7">
        <v>1</v>
      </c>
      <c r="BQ7" s="39" t="s">
        <v>15187</v>
      </c>
      <c r="BR7">
        <v>0</v>
      </c>
      <c r="BT7" s="39" t="s">
        <v>42875</v>
      </c>
      <c r="BU7">
        <v>0</v>
      </c>
      <c r="BW7" s="39" t="s">
        <v>42914</v>
      </c>
      <c r="BX7">
        <v>0</v>
      </c>
      <c r="BZ7" s="39" t="s">
        <v>42915</v>
      </c>
      <c r="CA7">
        <v>0</v>
      </c>
      <c r="CC7" s="39" t="s">
        <v>42916</v>
      </c>
      <c r="CD7">
        <v>0</v>
      </c>
      <c r="CF7" s="39" t="s">
        <v>42917</v>
      </c>
      <c r="CG7">
        <v>0</v>
      </c>
      <c r="CI7" s="39" t="s">
        <v>42918</v>
      </c>
      <c r="CJ7">
        <v>0</v>
      </c>
      <c r="CL7" s="39" t="s">
        <v>42919</v>
      </c>
      <c r="CM7">
        <v>0</v>
      </c>
      <c r="CO7" s="39" t="s">
        <v>42860</v>
      </c>
      <c r="CP7">
        <v>0</v>
      </c>
      <c r="CR7" s="39" t="s">
        <v>42920</v>
      </c>
      <c r="CS7">
        <v>0</v>
      </c>
      <c r="CU7" s="39" t="s">
        <v>42921</v>
      </c>
      <c r="CV7">
        <v>0</v>
      </c>
    </row>
    <row r="8" spans="1:101" x14ac:dyDescent="0.3">
      <c r="A8">
        <v>7</v>
      </c>
      <c r="B8" s="1">
        <v>45889.900266203702</v>
      </c>
      <c r="C8" s="1">
        <v>45889.910937499997</v>
      </c>
      <c r="D8" s="39" t="s">
        <v>1210</v>
      </c>
      <c r="E8" s="39" t="s">
        <v>1211</v>
      </c>
      <c r="F8">
        <v>16</v>
      </c>
      <c r="I8" s="39" t="s">
        <v>1212</v>
      </c>
      <c r="J8">
        <v>0</v>
      </c>
      <c r="L8">
        <v>1</v>
      </c>
      <c r="M8">
        <v>0</v>
      </c>
      <c r="O8">
        <v>23</v>
      </c>
      <c r="P8">
        <v>0</v>
      </c>
      <c r="R8" s="39" t="s">
        <v>42857</v>
      </c>
      <c r="S8">
        <v>1</v>
      </c>
      <c r="U8" s="39" t="s">
        <v>42861</v>
      </c>
      <c r="V8">
        <v>0</v>
      </c>
      <c r="X8" s="39" t="s">
        <v>42859</v>
      </c>
      <c r="Y8">
        <v>1</v>
      </c>
      <c r="AA8" s="39" t="s">
        <v>42860</v>
      </c>
      <c r="AB8">
        <v>1</v>
      </c>
      <c r="AD8" s="39" t="s">
        <v>42861</v>
      </c>
      <c r="AE8">
        <v>1</v>
      </c>
      <c r="AG8" s="39" t="s">
        <v>42862</v>
      </c>
      <c r="AH8">
        <v>1</v>
      </c>
      <c r="AJ8" s="39" t="s">
        <v>42863</v>
      </c>
      <c r="AK8">
        <v>1</v>
      </c>
      <c r="AM8" s="39" t="s">
        <v>42864</v>
      </c>
      <c r="AN8">
        <v>1</v>
      </c>
      <c r="AP8" s="39" t="s">
        <v>15187</v>
      </c>
      <c r="AQ8">
        <v>1</v>
      </c>
      <c r="AS8" s="39" t="s">
        <v>15187</v>
      </c>
      <c r="AT8">
        <v>1</v>
      </c>
      <c r="AV8" s="39" t="s">
        <v>15186</v>
      </c>
      <c r="AW8">
        <v>0</v>
      </c>
      <c r="AY8" s="39" t="s">
        <v>15186</v>
      </c>
      <c r="AZ8">
        <v>1</v>
      </c>
      <c r="BB8" s="39" t="s">
        <v>15186</v>
      </c>
      <c r="BC8">
        <v>1</v>
      </c>
      <c r="BE8" s="39" t="s">
        <v>15187</v>
      </c>
      <c r="BF8">
        <v>1</v>
      </c>
      <c r="BH8" s="39" t="s">
        <v>15186</v>
      </c>
      <c r="BI8">
        <v>1</v>
      </c>
      <c r="BK8" s="39" t="s">
        <v>15187</v>
      </c>
      <c r="BL8">
        <v>1</v>
      </c>
      <c r="BN8" s="39" t="s">
        <v>15186</v>
      </c>
      <c r="BO8">
        <v>1</v>
      </c>
      <c r="BQ8" s="39" t="s">
        <v>15186</v>
      </c>
      <c r="BR8">
        <v>1</v>
      </c>
      <c r="BT8" s="39" t="s">
        <v>42865</v>
      </c>
      <c r="BU8">
        <v>0</v>
      </c>
      <c r="BW8" s="39" t="s">
        <v>42922</v>
      </c>
      <c r="BX8">
        <v>0</v>
      </c>
      <c r="BZ8" s="39" t="s">
        <v>42923</v>
      </c>
      <c r="CA8">
        <v>0</v>
      </c>
      <c r="CC8" s="39" t="s">
        <v>42924</v>
      </c>
      <c r="CD8">
        <v>0</v>
      </c>
      <c r="CF8" s="39" t="s">
        <v>42925</v>
      </c>
      <c r="CG8">
        <v>0</v>
      </c>
      <c r="CI8" s="39" t="s">
        <v>42926</v>
      </c>
      <c r="CJ8">
        <v>0</v>
      </c>
      <c r="CL8" s="39" t="s">
        <v>42927</v>
      </c>
      <c r="CM8">
        <v>0</v>
      </c>
      <c r="CO8" s="39" t="s">
        <v>42928</v>
      </c>
      <c r="CP8">
        <v>0</v>
      </c>
      <c r="CR8" s="39" t="s">
        <v>42929</v>
      </c>
      <c r="CS8">
        <v>0</v>
      </c>
      <c r="CU8" s="39" t="s">
        <v>42930</v>
      </c>
      <c r="CV8">
        <v>0</v>
      </c>
    </row>
    <row r="9" spans="1:101" x14ac:dyDescent="0.3">
      <c r="A9">
        <v>8</v>
      </c>
      <c r="B9" s="1">
        <v>45895.444918981484</v>
      </c>
      <c r="C9" s="1">
        <v>45895.452928240738</v>
      </c>
      <c r="D9" s="39" t="s">
        <v>3300</v>
      </c>
      <c r="E9" s="39" t="s">
        <v>3301</v>
      </c>
      <c r="F9">
        <v>14</v>
      </c>
      <c r="I9" s="39" t="s">
        <v>3301</v>
      </c>
      <c r="J9">
        <v>0</v>
      </c>
      <c r="L9">
        <v>3</v>
      </c>
      <c r="M9">
        <v>0</v>
      </c>
      <c r="O9">
        <v>11</v>
      </c>
      <c r="P9">
        <v>0</v>
      </c>
      <c r="R9" s="39" t="s">
        <v>42857</v>
      </c>
      <c r="S9">
        <v>1</v>
      </c>
      <c r="U9" s="39" t="s">
        <v>42858</v>
      </c>
      <c r="V9">
        <v>1</v>
      </c>
      <c r="X9" s="39" t="s">
        <v>42859</v>
      </c>
      <c r="Y9">
        <v>1</v>
      </c>
      <c r="AA9" s="39" t="s">
        <v>42860</v>
      </c>
      <c r="AB9">
        <v>1</v>
      </c>
      <c r="AD9" s="39" t="s">
        <v>42861</v>
      </c>
      <c r="AE9">
        <v>1</v>
      </c>
      <c r="AG9" s="39" t="s">
        <v>42931</v>
      </c>
      <c r="AH9">
        <v>0</v>
      </c>
      <c r="AJ9" s="39" t="s">
        <v>42863</v>
      </c>
      <c r="AK9">
        <v>1</v>
      </c>
      <c r="AM9" s="39" t="s">
        <v>42864</v>
      </c>
      <c r="AN9">
        <v>1</v>
      </c>
      <c r="AP9" s="39" t="s">
        <v>15186</v>
      </c>
      <c r="AQ9">
        <v>0</v>
      </c>
      <c r="AS9" s="39" t="s">
        <v>15187</v>
      </c>
      <c r="AT9">
        <v>1</v>
      </c>
      <c r="AV9" s="39" t="s">
        <v>15186</v>
      </c>
      <c r="AW9">
        <v>0</v>
      </c>
      <c r="AY9" s="39" t="s">
        <v>15186</v>
      </c>
      <c r="AZ9">
        <v>1</v>
      </c>
      <c r="BB9" s="39" t="s">
        <v>15186</v>
      </c>
      <c r="BC9">
        <v>1</v>
      </c>
      <c r="BE9" s="39" t="s">
        <v>15187</v>
      </c>
      <c r="BF9">
        <v>1</v>
      </c>
      <c r="BH9" s="39" t="s">
        <v>15186</v>
      </c>
      <c r="BI9">
        <v>1</v>
      </c>
      <c r="BK9" s="39" t="s">
        <v>15187</v>
      </c>
      <c r="BL9">
        <v>1</v>
      </c>
      <c r="BN9" s="39" t="s">
        <v>15186</v>
      </c>
      <c r="BO9">
        <v>1</v>
      </c>
      <c r="BQ9" s="39" t="s">
        <v>15187</v>
      </c>
      <c r="BR9">
        <v>0</v>
      </c>
      <c r="BT9" s="39" t="s">
        <v>42932</v>
      </c>
      <c r="BU9">
        <v>0</v>
      </c>
      <c r="BW9" s="39" t="s">
        <v>42933</v>
      </c>
      <c r="BX9">
        <v>0</v>
      </c>
      <c r="BZ9" s="39" t="s">
        <v>42934</v>
      </c>
      <c r="CA9">
        <v>0</v>
      </c>
      <c r="CC9" s="39" t="s">
        <v>42935</v>
      </c>
      <c r="CD9">
        <v>0</v>
      </c>
      <c r="CF9" s="39" t="s">
        <v>42936</v>
      </c>
      <c r="CG9">
        <v>0</v>
      </c>
      <c r="CI9" s="39" t="s">
        <v>42937</v>
      </c>
      <c r="CJ9">
        <v>0</v>
      </c>
      <c r="CL9" s="39" t="s">
        <v>42938</v>
      </c>
      <c r="CM9">
        <v>0</v>
      </c>
      <c r="CO9" s="39" t="s">
        <v>42939</v>
      </c>
      <c r="CP9">
        <v>0</v>
      </c>
      <c r="CR9" s="39" t="s">
        <v>42940</v>
      </c>
      <c r="CS9">
        <v>0</v>
      </c>
      <c r="CU9" s="39" t="s">
        <v>42941</v>
      </c>
      <c r="CV9">
        <v>0</v>
      </c>
    </row>
    <row r="10" spans="1:101" x14ac:dyDescent="0.3">
      <c r="A10">
        <v>9</v>
      </c>
      <c r="B10" s="1">
        <v>45895.445300925923</v>
      </c>
      <c r="C10" s="1">
        <v>45895.45449074074</v>
      </c>
      <c r="D10" s="39" t="s">
        <v>3244</v>
      </c>
      <c r="E10" s="39" t="s">
        <v>3245</v>
      </c>
      <c r="F10">
        <v>12</v>
      </c>
      <c r="I10" s="39" t="s">
        <v>3246</v>
      </c>
      <c r="J10">
        <v>0</v>
      </c>
      <c r="L10">
        <v>3</v>
      </c>
      <c r="M10">
        <v>0</v>
      </c>
      <c r="O10">
        <v>3</v>
      </c>
      <c r="P10">
        <v>0</v>
      </c>
      <c r="R10" s="39" t="s">
        <v>42857</v>
      </c>
      <c r="S10">
        <v>1</v>
      </c>
      <c r="U10" s="39" t="s">
        <v>42859</v>
      </c>
      <c r="V10">
        <v>0</v>
      </c>
      <c r="X10" s="39" t="s">
        <v>42858</v>
      </c>
      <c r="Y10">
        <v>0</v>
      </c>
      <c r="AA10" s="39" t="s">
        <v>42860</v>
      </c>
      <c r="AB10">
        <v>1</v>
      </c>
      <c r="AD10" s="39" t="s">
        <v>42861</v>
      </c>
      <c r="AE10">
        <v>1</v>
      </c>
      <c r="AG10" s="39" t="s">
        <v>42862</v>
      </c>
      <c r="AH10">
        <v>1</v>
      </c>
      <c r="AJ10" s="39" t="s">
        <v>42863</v>
      </c>
      <c r="AK10">
        <v>1</v>
      </c>
      <c r="AM10" s="39" t="s">
        <v>42864</v>
      </c>
      <c r="AN10">
        <v>1</v>
      </c>
      <c r="AP10" s="39" t="s">
        <v>15187</v>
      </c>
      <c r="AQ10">
        <v>1</v>
      </c>
      <c r="AS10" s="39" t="s">
        <v>15187</v>
      </c>
      <c r="AT10">
        <v>1</v>
      </c>
      <c r="AV10" s="39" t="s">
        <v>15186</v>
      </c>
      <c r="AW10">
        <v>0</v>
      </c>
      <c r="AY10" s="39" t="s">
        <v>15186</v>
      </c>
      <c r="AZ10">
        <v>1</v>
      </c>
      <c r="BB10" s="39" t="s">
        <v>15187</v>
      </c>
      <c r="BC10">
        <v>0</v>
      </c>
      <c r="BE10" s="39" t="s">
        <v>15186</v>
      </c>
      <c r="BF10">
        <v>0</v>
      </c>
      <c r="BH10" s="39" t="s">
        <v>15187</v>
      </c>
      <c r="BI10">
        <v>0</v>
      </c>
      <c r="BK10" s="39" t="s">
        <v>15187</v>
      </c>
      <c r="BL10">
        <v>1</v>
      </c>
      <c r="BN10" s="39" t="s">
        <v>15186</v>
      </c>
      <c r="BO10">
        <v>1</v>
      </c>
      <c r="BQ10" s="39" t="s">
        <v>15186</v>
      </c>
      <c r="BR10">
        <v>1</v>
      </c>
      <c r="BT10" s="39" t="s">
        <v>42942</v>
      </c>
      <c r="BU10">
        <v>0</v>
      </c>
      <c r="BW10" s="39" t="s">
        <v>42876</v>
      </c>
      <c r="BX10">
        <v>0</v>
      </c>
      <c r="BZ10" s="39" t="s">
        <v>42943</v>
      </c>
      <c r="CA10">
        <v>0</v>
      </c>
      <c r="CC10" s="39" t="s">
        <v>42944</v>
      </c>
      <c r="CD10">
        <v>0</v>
      </c>
      <c r="CF10" s="39" t="s">
        <v>42945</v>
      </c>
      <c r="CG10">
        <v>0</v>
      </c>
      <c r="CI10" s="39" t="s">
        <v>42946</v>
      </c>
      <c r="CJ10">
        <v>0</v>
      </c>
      <c r="CL10" s="39" t="s">
        <v>42947</v>
      </c>
      <c r="CM10">
        <v>0</v>
      </c>
      <c r="CO10" s="39" t="s">
        <v>42911</v>
      </c>
      <c r="CP10">
        <v>0</v>
      </c>
      <c r="CR10" s="39" t="s">
        <v>42948</v>
      </c>
      <c r="CS10">
        <v>0</v>
      </c>
      <c r="CU10" s="39" t="s">
        <v>42949</v>
      </c>
      <c r="CV10">
        <v>0</v>
      </c>
    </row>
    <row r="11" spans="1:101" x14ac:dyDescent="0.3">
      <c r="A11">
        <v>10</v>
      </c>
      <c r="B11" s="1">
        <v>45895.446666666663</v>
      </c>
      <c r="C11" s="1">
        <v>45895.455636574072</v>
      </c>
      <c r="D11" s="39" t="s">
        <v>3257</v>
      </c>
      <c r="E11" s="39" t="s">
        <v>3258</v>
      </c>
      <c r="F11">
        <v>18</v>
      </c>
      <c r="I11" s="39" t="s">
        <v>3258</v>
      </c>
      <c r="J11">
        <v>0</v>
      </c>
      <c r="L11">
        <v>3</v>
      </c>
      <c r="M11">
        <v>0</v>
      </c>
      <c r="O11">
        <v>9</v>
      </c>
      <c r="P11">
        <v>0</v>
      </c>
      <c r="R11" s="39" t="s">
        <v>42857</v>
      </c>
      <c r="S11">
        <v>1</v>
      </c>
      <c r="U11" s="39" t="s">
        <v>42858</v>
      </c>
      <c r="V11">
        <v>1</v>
      </c>
      <c r="X11" s="39" t="s">
        <v>42859</v>
      </c>
      <c r="Y11">
        <v>1</v>
      </c>
      <c r="AA11" s="39" t="s">
        <v>42860</v>
      </c>
      <c r="AB11">
        <v>1</v>
      </c>
      <c r="AD11" s="39" t="s">
        <v>42861</v>
      </c>
      <c r="AE11">
        <v>1</v>
      </c>
      <c r="AG11" s="39" t="s">
        <v>42862</v>
      </c>
      <c r="AH11">
        <v>1</v>
      </c>
      <c r="AJ11" s="39" t="s">
        <v>42863</v>
      </c>
      <c r="AK11">
        <v>1</v>
      </c>
      <c r="AM11" s="39" t="s">
        <v>42864</v>
      </c>
      <c r="AN11">
        <v>1</v>
      </c>
      <c r="AP11" s="39" t="s">
        <v>15187</v>
      </c>
      <c r="AQ11">
        <v>1</v>
      </c>
      <c r="AS11" s="39" t="s">
        <v>15187</v>
      </c>
      <c r="AT11">
        <v>1</v>
      </c>
      <c r="AV11" s="39" t="s">
        <v>15187</v>
      </c>
      <c r="AW11">
        <v>1</v>
      </c>
      <c r="AY11" s="39" t="s">
        <v>15186</v>
      </c>
      <c r="AZ11">
        <v>1</v>
      </c>
      <c r="BB11" s="39" t="s">
        <v>15186</v>
      </c>
      <c r="BC11">
        <v>1</v>
      </c>
      <c r="BE11" s="39" t="s">
        <v>15187</v>
      </c>
      <c r="BF11">
        <v>1</v>
      </c>
      <c r="BH11" s="39" t="s">
        <v>15186</v>
      </c>
      <c r="BI11">
        <v>1</v>
      </c>
      <c r="BK11" s="39" t="s">
        <v>15187</v>
      </c>
      <c r="BL11">
        <v>1</v>
      </c>
      <c r="BN11" s="39" t="s">
        <v>15186</v>
      </c>
      <c r="BO11">
        <v>1</v>
      </c>
      <c r="BQ11" s="39" t="s">
        <v>15186</v>
      </c>
      <c r="BR11">
        <v>1</v>
      </c>
      <c r="BT11" s="39" t="s">
        <v>42865</v>
      </c>
      <c r="BU11">
        <v>0</v>
      </c>
      <c r="BW11" s="39" t="s">
        <v>42950</v>
      </c>
      <c r="BX11">
        <v>0</v>
      </c>
      <c r="BZ11" s="39" t="s">
        <v>42951</v>
      </c>
      <c r="CA11">
        <v>0</v>
      </c>
      <c r="CC11" s="39" t="s">
        <v>42952</v>
      </c>
      <c r="CD11">
        <v>0</v>
      </c>
      <c r="CF11" s="39" t="s">
        <v>42953</v>
      </c>
      <c r="CG11">
        <v>0</v>
      </c>
      <c r="CI11" s="39" t="s">
        <v>42954</v>
      </c>
      <c r="CJ11">
        <v>0</v>
      </c>
      <c r="CL11" s="39" t="s">
        <v>42955</v>
      </c>
      <c r="CM11">
        <v>0</v>
      </c>
      <c r="CO11" s="39" t="s">
        <v>42911</v>
      </c>
      <c r="CP11">
        <v>0</v>
      </c>
      <c r="CR11" s="39" t="s">
        <v>42956</v>
      </c>
      <c r="CS11">
        <v>0</v>
      </c>
      <c r="CU11" s="39" t="s">
        <v>42957</v>
      </c>
      <c r="CV11">
        <v>0</v>
      </c>
    </row>
    <row r="12" spans="1:101" x14ac:dyDescent="0.3">
      <c r="A12">
        <v>11</v>
      </c>
      <c r="B12" s="1">
        <v>45895.446793981479</v>
      </c>
      <c r="C12" s="1">
        <v>45895.456157407411</v>
      </c>
      <c r="D12" s="39" t="s">
        <v>3163</v>
      </c>
      <c r="E12" s="39" t="s">
        <v>3164</v>
      </c>
      <c r="F12">
        <v>16</v>
      </c>
      <c r="I12" s="39" t="s">
        <v>3164</v>
      </c>
      <c r="J12">
        <v>0</v>
      </c>
      <c r="L12">
        <v>3</v>
      </c>
      <c r="M12">
        <v>0</v>
      </c>
      <c r="O12">
        <v>20</v>
      </c>
      <c r="P12">
        <v>0</v>
      </c>
      <c r="R12" s="39" t="s">
        <v>42857</v>
      </c>
      <c r="S12">
        <v>1</v>
      </c>
      <c r="U12" s="39" t="s">
        <v>42858</v>
      </c>
      <c r="V12">
        <v>1</v>
      </c>
      <c r="X12" s="39" t="s">
        <v>42859</v>
      </c>
      <c r="Y12">
        <v>1</v>
      </c>
      <c r="AA12" s="39" t="s">
        <v>42860</v>
      </c>
      <c r="AB12">
        <v>1</v>
      </c>
      <c r="AD12" s="39" t="s">
        <v>42861</v>
      </c>
      <c r="AE12">
        <v>1</v>
      </c>
      <c r="AG12" s="39" t="s">
        <v>42862</v>
      </c>
      <c r="AH12">
        <v>1</v>
      </c>
      <c r="AJ12" s="39" t="s">
        <v>42863</v>
      </c>
      <c r="AK12">
        <v>1</v>
      </c>
      <c r="AM12" s="39" t="s">
        <v>42864</v>
      </c>
      <c r="AN12">
        <v>1</v>
      </c>
      <c r="AP12" s="39" t="s">
        <v>15187</v>
      </c>
      <c r="AQ12">
        <v>1</v>
      </c>
      <c r="AS12" s="39" t="s">
        <v>15187</v>
      </c>
      <c r="AT12">
        <v>1</v>
      </c>
      <c r="AV12" s="39" t="s">
        <v>15186</v>
      </c>
      <c r="AW12">
        <v>0</v>
      </c>
      <c r="AY12" s="39" t="s">
        <v>15186</v>
      </c>
      <c r="AZ12">
        <v>1</v>
      </c>
      <c r="BB12" s="39" t="s">
        <v>15186</v>
      </c>
      <c r="BC12">
        <v>1</v>
      </c>
      <c r="BE12" s="39" t="s">
        <v>15186</v>
      </c>
      <c r="BF12">
        <v>0</v>
      </c>
      <c r="BH12" s="39" t="s">
        <v>15186</v>
      </c>
      <c r="BI12">
        <v>1</v>
      </c>
      <c r="BK12" s="39" t="s">
        <v>15187</v>
      </c>
      <c r="BL12">
        <v>1</v>
      </c>
      <c r="BN12" s="39" t="s">
        <v>15186</v>
      </c>
      <c r="BO12">
        <v>1</v>
      </c>
      <c r="BQ12" s="39" t="s">
        <v>15186</v>
      </c>
      <c r="BR12">
        <v>1</v>
      </c>
      <c r="BT12" s="39" t="s">
        <v>42865</v>
      </c>
      <c r="BU12">
        <v>0</v>
      </c>
      <c r="BW12" s="39" t="s">
        <v>42958</v>
      </c>
      <c r="BX12">
        <v>0</v>
      </c>
      <c r="BZ12" s="39" t="s">
        <v>42959</v>
      </c>
      <c r="CA12">
        <v>0</v>
      </c>
      <c r="CC12" s="39" t="s">
        <v>42960</v>
      </c>
      <c r="CD12">
        <v>0</v>
      </c>
      <c r="CF12" s="39" t="s">
        <v>42915</v>
      </c>
      <c r="CG12">
        <v>0</v>
      </c>
      <c r="CI12" s="39" t="s">
        <v>42961</v>
      </c>
      <c r="CJ12">
        <v>0</v>
      </c>
      <c r="CL12" s="39" t="s">
        <v>15247</v>
      </c>
      <c r="CM12">
        <v>0</v>
      </c>
      <c r="CO12" s="39" t="s">
        <v>42860</v>
      </c>
      <c r="CP12">
        <v>0</v>
      </c>
      <c r="CR12" s="39" t="s">
        <v>42962</v>
      </c>
      <c r="CS12">
        <v>0</v>
      </c>
      <c r="CU12" s="39" t="s">
        <v>42963</v>
      </c>
      <c r="CV12">
        <v>0</v>
      </c>
    </row>
    <row r="13" spans="1:101" x14ac:dyDescent="0.3">
      <c r="A13">
        <v>12</v>
      </c>
      <c r="B13" s="1">
        <v>45895.448750000003</v>
      </c>
      <c r="C13" s="1">
        <v>45895.456342592595</v>
      </c>
      <c r="D13" s="39" t="s">
        <v>3395</v>
      </c>
      <c r="E13" s="39" t="s">
        <v>3396</v>
      </c>
      <c r="F13">
        <v>18</v>
      </c>
      <c r="I13" s="39" t="s">
        <v>3396</v>
      </c>
      <c r="J13">
        <v>0</v>
      </c>
      <c r="L13">
        <v>3</v>
      </c>
      <c r="M13">
        <v>0</v>
      </c>
      <c r="O13">
        <v>30</v>
      </c>
      <c r="P13">
        <v>0</v>
      </c>
      <c r="R13" s="39" t="s">
        <v>42857</v>
      </c>
      <c r="S13">
        <v>1</v>
      </c>
      <c r="U13" s="39" t="s">
        <v>42858</v>
      </c>
      <c r="V13">
        <v>1</v>
      </c>
      <c r="X13" s="39" t="s">
        <v>42859</v>
      </c>
      <c r="Y13">
        <v>1</v>
      </c>
      <c r="AA13" s="39" t="s">
        <v>42860</v>
      </c>
      <c r="AB13">
        <v>1</v>
      </c>
      <c r="AD13" s="39" t="s">
        <v>42861</v>
      </c>
      <c r="AE13">
        <v>1</v>
      </c>
      <c r="AG13" s="39" t="s">
        <v>42862</v>
      </c>
      <c r="AH13">
        <v>1</v>
      </c>
      <c r="AJ13" s="39" t="s">
        <v>42863</v>
      </c>
      <c r="AK13">
        <v>1</v>
      </c>
      <c r="AM13" s="39" t="s">
        <v>42864</v>
      </c>
      <c r="AN13">
        <v>1</v>
      </c>
      <c r="AP13" s="39" t="s">
        <v>15187</v>
      </c>
      <c r="AQ13">
        <v>1</v>
      </c>
      <c r="AS13" s="39" t="s">
        <v>15187</v>
      </c>
      <c r="AT13">
        <v>1</v>
      </c>
      <c r="AV13" s="39" t="s">
        <v>15187</v>
      </c>
      <c r="AW13">
        <v>1</v>
      </c>
      <c r="AY13" s="39" t="s">
        <v>15186</v>
      </c>
      <c r="AZ13">
        <v>1</v>
      </c>
      <c r="BB13" s="39" t="s">
        <v>15186</v>
      </c>
      <c r="BC13">
        <v>1</v>
      </c>
      <c r="BE13" s="39" t="s">
        <v>15187</v>
      </c>
      <c r="BF13">
        <v>1</v>
      </c>
      <c r="BH13" s="39" t="s">
        <v>15186</v>
      </c>
      <c r="BI13">
        <v>1</v>
      </c>
      <c r="BK13" s="39" t="s">
        <v>15187</v>
      </c>
      <c r="BL13">
        <v>1</v>
      </c>
      <c r="BN13" s="39" t="s">
        <v>15186</v>
      </c>
      <c r="BO13">
        <v>1</v>
      </c>
      <c r="BQ13" s="39" t="s">
        <v>15186</v>
      </c>
      <c r="BR13">
        <v>1</v>
      </c>
      <c r="BT13" s="39" t="s">
        <v>42865</v>
      </c>
      <c r="BU13">
        <v>0</v>
      </c>
      <c r="BW13" s="39" t="s">
        <v>42950</v>
      </c>
      <c r="BX13">
        <v>0</v>
      </c>
      <c r="BZ13" s="39" t="s">
        <v>42951</v>
      </c>
      <c r="CA13">
        <v>0</v>
      </c>
      <c r="CC13" s="39" t="s">
        <v>42952</v>
      </c>
      <c r="CD13">
        <v>0</v>
      </c>
      <c r="CF13" s="39" t="s">
        <v>42964</v>
      </c>
      <c r="CG13">
        <v>0</v>
      </c>
      <c r="CI13" s="39" t="s">
        <v>42954</v>
      </c>
      <c r="CJ13">
        <v>0</v>
      </c>
      <c r="CL13" s="39" t="s">
        <v>42965</v>
      </c>
      <c r="CM13">
        <v>0</v>
      </c>
      <c r="CO13" s="39" t="s">
        <v>42911</v>
      </c>
      <c r="CP13">
        <v>0</v>
      </c>
      <c r="CR13" s="39" t="s">
        <v>42966</v>
      </c>
      <c r="CS13">
        <v>0</v>
      </c>
      <c r="CU13" s="39" t="s">
        <v>42967</v>
      </c>
      <c r="CV13">
        <v>0</v>
      </c>
    </row>
    <row r="14" spans="1:101" x14ac:dyDescent="0.3">
      <c r="A14">
        <v>13</v>
      </c>
      <c r="B14" s="1">
        <v>45895.445439814815</v>
      </c>
      <c r="C14" s="1">
        <v>45895.456388888888</v>
      </c>
      <c r="D14" s="39" t="s">
        <v>3376</v>
      </c>
      <c r="E14" s="39" t="s">
        <v>3377</v>
      </c>
      <c r="F14">
        <v>18</v>
      </c>
      <c r="I14" s="39" t="s">
        <v>3377</v>
      </c>
      <c r="J14">
        <v>0</v>
      </c>
      <c r="L14">
        <v>3</v>
      </c>
      <c r="M14">
        <v>0</v>
      </c>
      <c r="O14">
        <v>28</v>
      </c>
      <c r="P14">
        <v>0</v>
      </c>
      <c r="R14" s="39" t="s">
        <v>42857</v>
      </c>
      <c r="S14">
        <v>1</v>
      </c>
      <c r="U14" s="39" t="s">
        <v>42858</v>
      </c>
      <c r="V14">
        <v>1</v>
      </c>
      <c r="X14" s="39" t="s">
        <v>42859</v>
      </c>
      <c r="Y14">
        <v>1</v>
      </c>
      <c r="AA14" s="39" t="s">
        <v>42860</v>
      </c>
      <c r="AB14">
        <v>1</v>
      </c>
      <c r="AD14" s="39" t="s">
        <v>42861</v>
      </c>
      <c r="AE14">
        <v>1</v>
      </c>
      <c r="AG14" s="39" t="s">
        <v>42862</v>
      </c>
      <c r="AH14">
        <v>1</v>
      </c>
      <c r="AJ14" s="39" t="s">
        <v>42863</v>
      </c>
      <c r="AK14">
        <v>1</v>
      </c>
      <c r="AM14" s="39" t="s">
        <v>42864</v>
      </c>
      <c r="AN14">
        <v>1</v>
      </c>
      <c r="AP14" s="39" t="s">
        <v>15187</v>
      </c>
      <c r="AQ14">
        <v>1</v>
      </c>
      <c r="AS14" s="39" t="s">
        <v>15187</v>
      </c>
      <c r="AT14">
        <v>1</v>
      </c>
      <c r="AV14" s="39" t="s">
        <v>15187</v>
      </c>
      <c r="AW14">
        <v>1</v>
      </c>
      <c r="AY14" s="39" t="s">
        <v>15186</v>
      </c>
      <c r="AZ14">
        <v>1</v>
      </c>
      <c r="BB14" s="39" t="s">
        <v>15186</v>
      </c>
      <c r="BC14">
        <v>1</v>
      </c>
      <c r="BE14" s="39" t="s">
        <v>15187</v>
      </c>
      <c r="BF14">
        <v>1</v>
      </c>
      <c r="BH14" s="39" t="s">
        <v>15186</v>
      </c>
      <c r="BI14">
        <v>1</v>
      </c>
      <c r="BK14" s="39" t="s">
        <v>15187</v>
      </c>
      <c r="BL14">
        <v>1</v>
      </c>
      <c r="BN14" s="39" t="s">
        <v>15186</v>
      </c>
      <c r="BO14">
        <v>1</v>
      </c>
      <c r="BQ14" s="39" t="s">
        <v>15186</v>
      </c>
      <c r="BR14">
        <v>1</v>
      </c>
      <c r="BT14" s="39" t="s">
        <v>42865</v>
      </c>
      <c r="BU14">
        <v>0</v>
      </c>
      <c r="BW14" s="39" t="s">
        <v>42950</v>
      </c>
      <c r="BX14">
        <v>0</v>
      </c>
      <c r="BZ14" s="39" t="s">
        <v>42968</v>
      </c>
      <c r="CA14">
        <v>0</v>
      </c>
      <c r="CC14" s="39" t="s">
        <v>42969</v>
      </c>
      <c r="CD14">
        <v>0</v>
      </c>
      <c r="CF14" s="39" t="s">
        <v>42970</v>
      </c>
      <c r="CG14">
        <v>0</v>
      </c>
      <c r="CI14" s="39" t="s">
        <v>42971</v>
      </c>
      <c r="CJ14">
        <v>0</v>
      </c>
      <c r="CL14" s="39" t="s">
        <v>42972</v>
      </c>
      <c r="CM14">
        <v>0</v>
      </c>
      <c r="CO14" s="39" t="s">
        <v>42911</v>
      </c>
      <c r="CP14">
        <v>0</v>
      </c>
      <c r="CR14" s="39" t="s">
        <v>42973</v>
      </c>
      <c r="CS14">
        <v>0</v>
      </c>
      <c r="CU14" s="39" t="s">
        <v>42974</v>
      </c>
      <c r="CV14">
        <v>0</v>
      </c>
    </row>
    <row r="15" spans="1:101" x14ac:dyDescent="0.3">
      <c r="A15">
        <v>14</v>
      </c>
      <c r="B15" s="1">
        <v>45895.447048611109</v>
      </c>
      <c r="C15" s="1">
        <v>45895.457048611112</v>
      </c>
      <c r="D15" s="39" t="s">
        <v>3280</v>
      </c>
      <c r="E15" s="39" t="s">
        <v>3281</v>
      </c>
      <c r="F15">
        <v>14</v>
      </c>
      <c r="I15" s="39" t="s">
        <v>3281</v>
      </c>
      <c r="J15">
        <v>0</v>
      </c>
      <c r="L15">
        <v>3</v>
      </c>
      <c r="M15">
        <v>0</v>
      </c>
      <c r="O15">
        <v>26</v>
      </c>
      <c r="P15">
        <v>0</v>
      </c>
      <c r="R15" s="39" t="s">
        <v>42857</v>
      </c>
      <c r="S15">
        <v>1</v>
      </c>
      <c r="U15" s="39" t="s">
        <v>42859</v>
      </c>
      <c r="V15">
        <v>0</v>
      </c>
      <c r="X15" s="39" t="s">
        <v>42858</v>
      </c>
      <c r="Y15">
        <v>0</v>
      </c>
      <c r="AA15" s="39" t="s">
        <v>42860</v>
      </c>
      <c r="AB15">
        <v>1</v>
      </c>
      <c r="AD15" s="39" t="s">
        <v>42861</v>
      </c>
      <c r="AE15">
        <v>1</v>
      </c>
      <c r="AG15" s="39" t="s">
        <v>42862</v>
      </c>
      <c r="AH15">
        <v>1</v>
      </c>
      <c r="AJ15" s="39" t="s">
        <v>42863</v>
      </c>
      <c r="AK15">
        <v>1</v>
      </c>
      <c r="AM15" s="39" t="s">
        <v>42864</v>
      </c>
      <c r="AN15">
        <v>1</v>
      </c>
      <c r="AP15" s="39" t="s">
        <v>15187</v>
      </c>
      <c r="AQ15">
        <v>1</v>
      </c>
      <c r="AS15" s="39" t="s">
        <v>15187</v>
      </c>
      <c r="AT15">
        <v>1</v>
      </c>
      <c r="AV15" s="39" t="s">
        <v>15186</v>
      </c>
      <c r="AW15">
        <v>0</v>
      </c>
      <c r="AY15" s="39" t="s">
        <v>15186</v>
      </c>
      <c r="AZ15">
        <v>1</v>
      </c>
      <c r="BB15" s="39" t="s">
        <v>15186</v>
      </c>
      <c r="BC15">
        <v>1</v>
      </c>
      <c r="BE15" s="39" t="s">
        <v>15187</v>
      </c>
      <c r="BF15">
        <v>1</v>
      </c>
      <c r="BH15" s="39" t="s">
        <v>15187</v>
      </c>
      <c r="BI15">
        <v>0</v>
      </c>
      <c r="BK15" s="39" t="s">
        <v>15187</v>
      </c>
      <c r="BL15">
        <v>1</v>
      </c>
      <c r="BN15" s="39" t="s">
        <v>15186</v>
      </c>
      <c r="BO15">
        <v>1</v>
      </c>
      <c r="BQ15" s="39" t="s">
        <v>15186</v>
      </c>
      <c r="BR15">
        <v>1</v>
      </c>
      <c r="BT15" s="39" t="s">
        <v>42942</v>
      </c>
      <c r="BU15">
        <v>0</v>
      </c>
      <c r="BW15" s="39" t="s">
        <v>42876</v>
      </c>
      <c r="BX15">
        <v>0</v>
      </c>
      <c r="BZ15" s="39" t="s">
        <v>42975</v>
      </c>
      <c r="CA15">
        <v>0</v>
      </c>
      <c r="CC15" s="39" t="s">
        <v>42976</v>
      </c>
      <c r="CD15">
        <v>0</v>
      </c>
      <c r="CF15" s="39" t="s">
        <v>42977</v>
      </c>
      <c r="CG15">
        <v>0</v>
      </c>
      <c r="CI15" s="39" t="s">
        <v>42946</v>
      </c>
      <c r="CJ15">
        <v>0</v>
      </c>
      <c r="CL15" s="39" t="s">
        <v>42978</v>
      </c>
      <c r="CM15">
        <v>0</v>
      </c>
      <c r="CO15" s="39" t="s">
        <v>42979</v>
      </c>
      <c r="CP15">
        <v>0</v>
      </c>
      <c r="CR15" s="39" t="s">
        <v>42980</v>
      </c>
      <c r="CS15">
        <v>0</v>
      </c>
      <c r="CU15" s="39" t="s">
        <v>42981</v>
      </c>
      <c r="CV15">
        <v>0</v>
      </c>
    </row>
    <row r="16" spans="1:101" x14ac:dyDescent="0.3">
      <c r="A16">
        <v>15</v>
      </c>
      <c r="B16" s="1">
        <v>45895.445092592592</v>
      </c>
      <c r="C16" s="1">
        <v>45895.459733796299</v>
      </c>
      <c r="D16" s="39" t="s">
        <v>2087</v>
      </c>
      <c r="E16" s="39" t="s">
        <v>2088</v>
      </c>
      <c r="F16">
        <v>16</v>
      </c>
      <c r="I16" s="39" t="s">
        <v>2088</v>
      </c>
      <c r="J16">
        <v>0</v>
      </c>
      <c r="L16">
        <v>3</v>
      </c>
      <c r="M16">
        <v>0</v>
      </c>
      <c r="O16">
        <v>15</v>
      </c>
      <c r="P16">
        <v>0</v>
      </c>
      <c r="R16" s="39" t="s">
        <v>42857</v>
      </c>
      <c r="S16">
        <v>1</v>
      </c>
      <c r="U16" s="39" t="s">
        <v>42861</v>
      </c>
      <c r="V16">
        <v>0</v>
      </c>
      <c r="X16" s="39" t="s">
        <v>42859</v>
      </c>
      <c r="Y16">
        <v>1</v>
      </c>
      <c r="AA16" s="39" t="s">
        <v>42860</v>
      </c>
      <c r="AB16">
        <v>1</v>
      </c>
      <c r="AD16" s="39" t="s">
        <v>42861</v>
      </c>
      <c r="AE16">
        <v>1</v>
      </c>
      <c r="AG16" s="39" t="s">
        <v>42862</v>
      </c>
      <c r="AH16">
        <v>1</v>
      </c>
      <c r="AJ16" s="39" t="s">
        <v>42863</v>
      </c>
      <c r="AK16">
        <v>1</v>
      </c>
      <c r="AM16" s="39" t="s">
        <v>42864</v>
      </c>
      <c r="AN16">
        <v>1</v>
      </c>
      <c r="AP16" s="39" t="s">
        <v>15187</v>
      </c>
      <c r="AQ16">
        <v>1</v>
      </c>
      <c r="AS16" s="39" t="s">
        <v>15187</v>
      </c>
      <c r="AT16">
        <v>1</v>
      </c>
      <c r="AV16" s="39" t="s">
        <v>15186</v>
      </c>
      <c r="AW16">
        <v>0</v>
      </c>
      <c r="AY16" s="39" t="s">
        <v>15186</v>
      </c>
      <c r="AZ16">
        <v>1</v>
      </c>
      <c r="BB16" s="39" t="s">
        <v>15186</v>
      </c>
      <c r="BC16">
        <v>1</v>
      </c>
      <c r="BE16" s="39" t="s">
        <v>15187</v>
      </c>
      <c r="BF16">
        <v>1</v>
      </c>
      <c r="BH16" s="39" t="s">
        <v>15186</v>
      </c>
      <c r="BI16">
        <v>1</v>
      </c>
      <c r="BK16" s="39" t="s">
        <v>15187</v>
      </c>
      <c r="BL16">
        <v>1</v>
      </c>
      <c r="BN16" s="39" t="s">
        <v>15186</v>
      </c>
      <c r="BO16">
        <v>1</v>
      </c>
      <c r="BQ16" s="39" t="s">
        <v>15186</v>
      </c>
      <c r="BR16">
        <v>1</v>
      </c>
      <c r="BT16" s="39" t="s">
        <v>42865</v>
      </c>
      <c r="BU16">
        <v>0</v>
      </c>
      <c r="BW16" s="39" t="s">
        <v>42876</v>
      </c>
      <c r="BX16">
        <v>0</v>
      </c>
      <c r="BZ16" s="39" t="s">
        <v>42982</v>
      </c>
      <c r="CA16">
        <v>0</v>
      </c>
      <c r="CC16" s="39" t="s">
        <v>42983</v>
      </c>
      <c r="CD16">
        <v>0</v>
      </c>
      <c r="CF16" s="39" t="s">
        <v>42984</v>
      </c>
      <c r="CG16">
        <v>0</v>
      </c>
      <c r="CI16" s="39" t="s">
        <v>42985</v>
      </c>
      <c r="CJ16">
        <v>0</v>
      </c>
      <c r="CL16" s="39" t="s">
        <v>42986</v>
      </c>
      <c r="CM16">
        <v>0</v>
      </c>
      <c r="CO16" s="39" t="s">
        <v>42987</v>
      </c>
      <c r="CP16">
        <v>0</v>
      </c>
      <c r="CR16" s="39" t="s">
        <v>42988</v>
      </c>
      <c r="CS16">
        <v>0</v>
      </c>
      <c r="CU16" s="39" t="s">
        <v>42989</v>
      </c>
      <c r="CV16">
        <v>0</v>
      </c>
    </row>
    <row r="17" spans="1:100" x14ac:dyDescent="0.3">
      <c r="A17">
        <v>16</v>
      </c>
      <c r="B17" s="1">
        <v>45895.447048611109</v>
      </c>
      <c r="C17" s="1">
        <v>45895.463854166665</v>
      </c>
      <c r="D17" s="39" t="s">
        <v>3367</v>
      </c>
      <c r="E17" s="39" t="s">
        <v>3368</v>
      </c>
      <c r="F17">
        <v>18</v>
      </c>
      <c r="I17" s="39" t="s">
        <v>3369</v>
      </c>
      <c r="J17">
        <v>0</v>
      </c>
      <c r="L17">
        <v>3</v>
      </c>
      <c r="M17">
        <v>0</v>
      </c>
      <c r="O17">
        <v>34</v>
      </c>
      <c r="P17">
        <v>0</v>
      </c>
      <c r="R17" s="39" t="s">
        <v>42857</v>
      </c>
      <c r="S17">
        <v>1</v>
      </c>
      <c r="U17" s="39" t="s">
        <v>42858</v>
      </c>
      <c r="V17">
        <v>1</v>
      </c>
      <c r="X17" s="39" t="s">
        <v>42859</v>
      </c>
      <c r="Y17">
        <v>1</v>
      </c>
      <c r="AA17" s="39" t="s">
        <v>42860</v>
      </c>
      <c r="AB17">
        <v>1</v>
      </c>
      <c r="AD17" s="39" t="s">
        <v>42861</v>
      </c>
      <c r="AE17">
        <v>1</v>
      </c>
      <c r="AG17" s="39" t="s">
        <v>42862</v>
      </c>
      <c r="AH17">
        <v>1</v>
      </c>
      <c r="AJ17" s="39" t="s">
        <v>42863</v>
      </c>
      <c r="AK17">
        <v>1</v>
      </c>
      <c r="AM17" s="39" t="s">
        <v>42864</v>
      </c>
      <c r="AN17">
        <v>1</v>
      </c>
      <c r="AP17" s="39" t="s">
        <v>15187</v>
      </c>
      <c r="AQ17">
        <v>1</v>
      </c>
      <c r="AS17" s="39" t="s">
        <v>15187</v>
      </c>
      <c r="AT17">
        <v>1</v>
      </c>
      <c r="AV17" s="39" t="s">
        <v>15187</v>
      </c>
      <c r="AW17">
        <v>1</v>
      </c>
      <c r="AY17" s="39" t="s">
        <v>15186</v>
      </c>
      <c r="AZ17">
        <v>1</v>
      </c>
      <c r="BB17" s="39" t="s">
        <v>15186</v>
      </c>
      <c r="BC17">
        <v>1</v>
      </c>
      <c r="BE17" s="39" t="s">
        <v>15187</v>
      </c>
      <c r="BF17">
        <v>1</v>
      </c>
      <c r="BH17" s="39" t="s">
        <v>15186</v>
      </c>
      <c r="BI17">
        <v>1</v>
      </c>
      <c r="BK17" s="39" t="s">
        <v>15187</v>
      </c>
      <c r="BL17">
        <v>1</v>
      </c>
      <c r="BN17" s="39" t="s">
        <v>15186</v>
      </c>
      <c r="BO17">
        <v>1</v>
      </c>
      <c r="BQ17" s="39" t="s">
        <v>15186</v>
      </c>
      <c r="BR17">
        <v>1</v>
      </c>
      <c r="BT17" s="39" t="s">
        <v>42865</v>
      </c>
      <c r="BU17">
        <v>0</v>
      </c>
      <c r="BW17" s="39" t="s">
        <v>42876</v>
      </c>
      <c r="BX17">
        <v>0</v>
      </c>
      <c r="BZ17" s="39" t="s">
        <v>42990</v>
      </c>
      <c r="CA17">
        <v>0</v>
      </c>
      <c r="CC17" s="39" t="s">
        <v>42991</v>
      </c>
      <c r="CD17">
        <v>0</v>
      </c>
      <c r="CF17" s="39" t="s">
        <v>42945</v>
      </c>
      <c r="CG17">
        <v>0</v>
      </c>
      <c r="CI17" s="39" t="s">
        <v>42992</v>
      </c>
      <c r="CJ17">
        <v>0</v>
      </c>
      <c r="CL17" s="39" t="s">
        <v>42993</v>
      </c>
      <c r="CM17">
        <v>0</v>
      </c>
      <c r="CO17" s="39" t="s">
        <v>42994</v>
      </c>
      <c r="CP17">
        <v>0</v>
      </c>
      <c r="CR17" s="39" t="s">
        <v>42995</v>
      </c>
      <c r="CS17">
        <v>0</v>
      </c>
      <c r="CU17" s="39" t="s">
        <v>42996</v>
      </c>
      <c r="CV17">
        <v>0</v>
      </c>
    </row>
    <row r="18" spans="1:100" x14ac:dyDescent="0.3">
      <c r="A18">
        <v>17</v>
      </c>
      <c r="B18" s="1">
        <v>45895.454618055555</v>
      </c>
      <c r="C18" s="1">
        <v>45895.467870370368</v>
      </c>
      <c r="D18" s="39" t="s">
        <v>3096</v>
      </c>
      <c r="E18" s="39" t="s">
        <v>3097</v>
      </c>
      <c r="F18">
        <v>15</v>
      </c>
      <c r="I18" s="39" t="s">
        <v>3098</v>
      </c>
      <c r="J18">
        <v>0</v>
      </c>
      <c r="L18">
        <v>3</v>
      </c>
      <c r="M18">
        <v>0</v>
      </c>
      <c r="O18">
        <v>31</v>
      </c>
      <c r="P18">
        <v>0</v>
      </c>
      <c r="R18" s="39" t="s">
        <v>42857</v>
      </c>
      <c r="S18">
        <v>1</v>
      </c>
      <c r="U18" s="39" t="s">
        <v>42859</v>
      </c>
      <c r="V18">
        <v>0</v>
      </c>
      <c r="X18" s="39" t="s">
        <v>42858</v>
      </c>
      <c r="Y18">
        <v>0</v>
      </c>
      <c r="AA18" s="39" t="s">
        <v>42860</v>
      </c>
      <c r="AB18">
        <v>1</v>
      </c>
      <c r="AD18" s="39" t="s">
        <v>42861</v>
      </c>
      <c r="AE18">
        <v>1</v>
      </c>
      <c r="AG18" s="39" t="s">
        <v>42862</v>
      </c>
      <c r="AH18">
        <v>1</v>
      </c>
      <c r="AJ18" s="39" t="s">
        <v>42863</v>
      </c>
      <c r="AK18">
        <v>1</v>
      </c>
      <c r="AM18" s="39" t="s">
        <v>42864</v>
      </c>
      <c r="AN18">
        <v>1</v>
      </c>
      <c r="AP18" s="39" t="s">
        <v>15187</v>
      </c>
      <c r="AQ18">
        <v>1</v>
      </c>
      <c r="AS18" s="39" t="s">
        <v>15187</v>
      </c>
      <c r="AT18">
        <v>1</v>
      </c>
      <c r="AV18" s="39" t="s">
        <v>15186</v>
      </c>
      <c r="AW18">
        <v>0</v>
      </c>
      <c r="AY18" s="39" t="s">
        <v>15186</v>
      </c>
      <c r="AZ18">
        <v>1</v>
      </c>
      <c r="BB18" s="39" t="s">
        <v>15186</v>
      </c>
      <c r="BC18">
        <v>1</v>
      </c>
      <c r="BE18" s="39" t="s">
        <v>15187</v>
      </c>
      <c r="BF18">
        <v>1</v>
      </c>
      <c r="BH18" s="39" t="s">
        <v>15186</v>
      </c>
      <c r="BI18">
        <v>1</v>
      </c>
      <c r="BK18" s="39" t="s">
        <v>15187</v>
      </c>
      <c r="BL18">
        <v>1</v>
      </c>
      <c r="BN18" s="39" t="s">
        <v>15186</v>
      </c>
      <c r="BO18">
        <v>1</v>
      </c>
      <c r="BQ18" s="39" t="s">
        <v>15186</v>
      </c>
      <c r="BR18">
        <v>1</v>
      </c>
      <c r="BT18" s="39" t="s">
        <v>42997</v>
      </c>
      <c r="BU18">
        <v>0</v>
      </c>
      <c r="BW18" s="39" t="s">
        <v>42876</v>
      </c>
      <c r="BX18">
        <v>0</v>
      </c>
      <c r="BZ18" s="39" t="s">
        <v>42998</v>
      </c>
      <c r="CA18">
        <v>0</v>
      </c>
      <c r="CC18" s="39" t="s">
        <v>42999</v>
      </c>
      <c r="CD18">
        <v>0</v>
      </c>
      <c r="CF18" s="39" t="s">
        <v>43000</v>
      </c>
      <c r="CG18">
        <v>0</v>
      </c>
      <c r="CI18" s="39" t="s">
        <v>43001</v>
      </c>
      <c r="CJ18">
        <v>0</v>
      </c>
      <c r="CL18" s="39" t="s">
        <v>43002</v>
      </c>
      <c r="CM18">
        <v>0</v>
      </c>
      <c r="CO18" s="39" t="s">
        <v>42911</v>
      </c>
      <c r="CP18">
        <v>0</v>
      </c>
      <c r="CR18" s="39" t="s">
        <v>43003</v>
      </c>
      <c r="CS18">
        <v>0</v>
      </c>
      <c r="CU18" s="39" t="s">
        <v>43004</v>
      </c>
      <c r="CV18">
        <v>0</v>
      </c>
    </row>
    <row r="19" spans="1:100" x14ac:dyDescent="0.3">
      <c r="A19">
        <v>18</v>
      </c>
      <c r="B19" s="1">
        <v>45895.450312499997</v>
      </c>
      <c r="C19" s="1">
        <v>45895.47284722222</v>
      </c>
      <c r="D19" s="39" t="s">
        <v>3227</v>
      </c>
      <c r="E19" s="39" t="s">
        <v>3228</v>
      </c>
      <c r="F19">
        <v>15</v>
      </c>
      <c r="I19" s="39" t="s">
        <v>3229</v>
      </c>
      <c r="J19">
        <v>0</v>
      </c>
      <c r="L19">
        <v>3</v>
      </c>
      <c r="M19">
        <v>0</v>
      </c>
      <c r="O19">
        <v>32</v>
      </c>
      <c r="P19">
        <v>0</v>
      </c>
      <c r="R19" s="39" t="s">
        <v>42857</v>
      </c>
      <c r="S19">
        <v>1</v>
      </c>
      <c r="U19" s="39" t="s">
        <v>42858</v>
      </c>
      <c r="V19">
        <v>1</v>
      </c>
      <c r="X19" s="39" t="s">
        <v>42859</v>
      </c>
      <c r="Y19">
        <v>1</v>
      </c>
      <c r="AA19" s="39" t="s">
        <v>42860</v>
      </c>
      <c r="AB19">
        <v>1</v>
      </c>
      <c r="AD19" s="39" t="s">
        <v>42858</v>
      </c>
      <c r="AE19">
        <v>0</v>
      </c>
      <c r="AG19" s="39" t="s">
        <v>42862</v>
      </c>
      <c r="AH19">
        <v>1</v>
      </c>
      <c r="AJ19" s="39" t="s">
        <v>42863</v>
      </c>
      <c r="AK19">
        <v>1</v>
      </c>
      <c r="AM19" s="39" t="s">
        <v>42864</v>
      </c>
      <c r="AN19">
        <v>1</v>
      </c>
      <c r="AP19" s="39" t="s">
        <v>15187</v>
      </c>
      <c r="AQ19">
        <v>1</v>
      </c>
      <c r="AS19" s="39" t="s">
        <v>15187</v>
      </c>
      <c r="AT19">
        <v>1</v>
      </c>
      <c r="AV19" s="39" t="s">
        <v>15186</v>
      </c>
      <c r="AW19">
        <v>0</v>
      </c>
      <c r="AY19" s="39" t="s">
        <v>15186</v>
      </c>
      <c r="AZ19">
        <v>1</v>
      </c>
      <c r="BB19" s="39" t="s">
        <v>15186</v>
      </c>
      <c r="BC19">
        <v>1</v>
      </c>
      <c r="BE19" s="39" t="s">
        <v>15187</v>
      </c>
      <c r="BF19">
        <v>1</v>
      </c>
      <c r="BH19" s="39" t="s">
        <v>15186</v>
      </c>
      <c r="BI19">
        <v>1</v>
      </c>
      <c r="BK19" s="39" t="s">
        <v>15187</v>
      </c>
      <c r="BL19">
        <v>1</v>
      </c>
      <c r="BN19" s="39" t="s">
        <v>15186</v>
      </c>
      <c r="BO19">
        <v>1</v>
      </c>
      <c r="BQ19" s="39" t="s">
        <v>15187</v>
      </c>
      <c r="BR19">
        <v>0</v>
      </c>
      <c r="BT19" s="39" t="s">
        <v>42875</v>
      </c>
      <c r="BU19">
        <v>0</v>
      </c>
      <c r="BW19" s="39" t="s">
        <v>43005</v>
      </c>
      <c r="BX19">
        <v>0</v>
      </c>
      <c r="BZ19" s="39" t="s">
        <v>43006</v>
      </c>
      <c r="CA19">
        <v>0</v>
      </c>
      <c r="CC19" s="39" t="s">
        <v>43007</v>
      </c>
      <c r="CD19">
        <v>0</v>
      </c>
      <c r="CF19" s="39" t="s">
        <v>42915</v>
      </c>
      <c r="CG19">
        <v>0</v>
      </c>
      <c r="CI19" s="39" t="s">
        <v>43008</v>
      </c>
      <c r="CJ19">
        <v>0</v>
      </c>
      <c r="CL19" s="39" t="s">
        <v>43009</v>
      </c>
      <c r="CM19">
        <v>0</v>
      </c>
      <c r="CO19" s="39" t="s">
        <v>42882</v>
      </c>
      <c r="CP19">
        <v>0</v>
      </c>
      <c r="CR19" s="39" t="s">
        <v>43010</v>
      </c>
      <c r="CS19">
        <v>0</v>
      </c>
      <c r="CU19" s="39" t="s">
        <v>43011</v>
      </c>
      <c r="CV19">
        <v>0</v>
      </c>
    </row>
    <row r="20" spans="1:100" x14ac:dyDescent="0.3">
      <c r="A20">
        <v>19</v>
      </c>
      <c r="B20" s="1">
        <v>45895.446053240739</v>
      </c>
      <c r="C20" s="1">
        <v>45895.479884259257</v>
      </c>
      <c r="D20" s="39" t="s">
        <v>3812</v>
      </c>
      <c r="E20" s="39" t="s">
        <v>3813</v>
      </c>
      <c r="F20">
        <v>15</v>
      </c>
      <c r="I20" s="39" t="s">
        <v>3813</v>
      </c>
      <c r="J20">
        <v>0</v>
      </c>
      <c r="L20">
        <v>3</v>
      </c>
      <c r="M20">
        <v>0</v>
      </c>
      <c r="O20">
        <v>17</v>
      </c>
      <c r="P20">
        <v>0</v>
      </c>
      <c r="R20" s="39" t="s">
        <v>42857</v>
      </c>
      <c r="S20">
        <v>1</v>
      </c>
      <c r="U20" s="39" t="s">
        <v>42859</v>
      </c>
      <c r="V20">
        <v>0</v>
      </c>
      <c r="X20" s="39" t="s">
        <v>42858</v>
      </c>
      <c r="Y20">
        <v>0</v>
      </c>
      <c r="AA20" s="39" t="s">
        <v>42860</v>
      </c>
      <c r="AB20">
        <v>1</v>
      </c>
      <c r="AD20" s="39" t="s">
        <v>42861</v>
      </c>
      <c r="AE20">
        <v>1</v>
      </c>
      <c r="AG20" s="39" t="s">
        <v>42862</v>
      </c>
      <c r="AH20">
        <v>1</v>
      </c>
      <c r="AJ20" s="39" t="s">
        <v>42863</v>
      </c>
      <c r="AK20">
        <v>1</v>
      </c>
      <c r="AM20" s="39" t="s">
        <v>42864</v>
      </c>
      <c r="AN20">
        <v>1</v>
      </c>
      <c r="AP20" s="39" t="s">
        <v>15187</v>
      </c>
      <c r="AQ20">
        <v>1</v>
      </c>
      <c r="AS20" s="39" t="s">
        <v>15187</v>
      </c>
      <c r="AT20">
        <v>1</v>
      </c>
      <c r="AV20" s="39" t="s">
        <v>15187</v>
      </c>
      <c r="AW20">
        <v>1</v>
      </c>
      <c r="AY20" s="39" t="s">
        <v>15186</v>
      </c>
      <c r="AZ20">
        <v>1</v>
      </c>
      <c r="BB20" s="39" t="s">
        <v>15186</v>
      </c>
      <c r="BC20">
        <v>1</v>
      </c>
      <c r="BE20" s="39" t="s">
        <v>15187</v>
      </c>
      <c r="BF20">
        <v>1</v>
      </c>
      <c r="BH20" s="39" t="s">
        <v>15186</v>
      </c>
      <c r="BI20">
        <v>1</v>
      </c>
      <c r="BK20" s="39" t="s">
        <v>15187</v>
      </c>
      <c r="BL20">
        <v>1</v>
      </c>
      <c r="BN20" s="39" t="s">
        <v>15186</v>
      </c>
      <c r="BO20">
        <v>1</v>
      </c>
      <c r="BQ20" s="39" t="s">
        <v>15187</v>
      </c>
      <c r="BR20">
        <v>0</v>
      </c>
      <c r="BT20" s="39" t="s">
        <v>42987</v>
      </c>
      <c r="BU20">
        <v>0</v>
      </c>
      <c r="BW20" s="39" t="s">
        <v>42876</v>
      </c>
      <c r="BX20">
        <v>0</v>
      </c>
      <c r="BZ20" s="39" t="s">
        <v>43012</v>
      </c>
      <c r="CA20">
        <v>0</v>
      </c>
      <c r="CC20" s="39" t="s">
        <v>43013</v>
      </c>
      <c r="CD20">
        <v>0</v>
      </c>
      <c r="CF20" s="39" t="s">
        <v>43014</v>
      </c>
      <c r="CG20">
        <v>0</v>
      </c>
      <c r="CI20" s="39" t="s">
        <v>43015</v>
      </c>
      <c r="CJ20">
        <v>0</v>
      </c>
      <c r="CL20" s="39" t="s">
        <v>43016</v>
      </c>
      <c r="CM20">
        <v>0</v>
      </c>
      <c r="CO20" s="39" t="s">
        <v>42987</v>
      </c>
      <c r="CP20">
        <v>0</v>
      </c>
      <c r="CR20" s="39" t="s">
        <v>43017</v>
      </c>
      <c r="CS20">
        <v>0</v>
      </c>
      <c r="CU20" s="39" t="s">
        <v>43018</v>
      </c>
      <c r="CV20">
        <v>0</v>
      </c>
    </row>
    <row r="21" spans="1:100" x14ac:dyDescent="0.3">
      <c r="A21">
        <v>20</v>
      </c>
      <c r="B21" s="1">
        <v>45895.490243055552</v>
      </c>
      <c r="C21" s="1">
        <v>45895.490474537037</v>
      </c>
      <c r="D21" s="39" t="s">
        <v>2208</v>
      </c>
      <c r="E21" s="39" t="s">
        <v>2209</v>
      </c>
      <c r="F21">
        <v>14</v>
      </c>
      <c r="I21" s="39" t="s">
        <v>2209</v>
      </c>
      <c r="J21">
        <v>0</v>
      </c>
      <c r="L21">
        <v>3</v>
      </c>
      <c r="M21">
        <v>0</v>
      </c>
      <c r="O21">
        <v>18</v>
      </c>
      <c r="P21">
        <v>0</v>
      </c>
      <c r="R21" s="39" t="s">
        <v>42857</v>
      </c>
      <c r="S21">
        <v>1</v>
      </c>
      <c r="U21" s="39" t="s">
        <v>42859</v>
      </c>
      <c r="V21">
        <v>0</v>
      </c>
      <c r="X21" s="39" t="s">
        <v>42858</v>
      </c>
      <c r="Y21">
        <v>0</v>
      </c>
      <c r="AA21" s="39" t="s">
        <v>42860</v>
      </c>
      <c r="AB21">
        <v>1</v>
      </c>
      <c r="AD21" s="39" t="s">
        <v>42861</v>
      </c>
      <c r="AE21">
        <v>1</v>
      </c>
      <c r="AG21" s="39" t="s">
        <v>42862</v>
      </c>
      <c r="AH21">
        <v>1</v>
      </c>
      <c r="AJ21" s="39" t="s">
        <v>42863</v>
      </c>
      <c r="AK21">
        <v>1</v>
      </c>
      <c r="AM21" s="39" t="s">
        <v>42864</v>
      </c>
      <c r="AN21">
        <v>1</v>
      </c>
      <c r="AP21" s="39" t="s">
        <v>15187</v>
      </c>
      <c r="AQ21">
        <v>1</v>
      </c>
      <c r="AS21" s="39" t="s">
        <v>15187</v>
      </c>
      <c r="AT21">
        <v>1</v>
      </c>
      <c r="AV21" s="39" t="s">
        <v>15187</v>
      </c>
      <c r="AW21">
        <v>1</v>
      </c>
      <c r="AY21" s="39" t="s">
        <v>15186</v>
      </c>
      <c r="AZ21">
        <v>1</v>
      </c>
      <c r="BB21" s="39" t="s">
        <v>15187</v>
      </c>
      <c r="BC21">
        <v>0</v>
      </c>
      <c r="BE21" s="39" t="s">
        <v>15187</v>
      </c>
      <c r="BF21">
        <v>1</v>
      </c>
      <c r="BH21" s="39" t="s">
        <v>15186</v>
      </c>
      <c r="BI21">
        <v>1</v>
      </c>
      <c r="BK21" s="39" t="s">
        <v>15187</v>
      </c>
      <c r="BL21">
        <v>1</v>
      </c>
      <c r="BN21" s="39" t="s">
        <v>15186</v>
      </c>
      <c r="BO21">
        <v>1</v>
      </c>
      <c r="BQ21" s="39" t="s">
        <v>15187</v>
      </c>
      <c r="BR21">
        <v>0</v>
      </c>
      <c r="BT21" s="39" t="s">
        <v>42911</v>
      </c>
      <c r="BU21">
        <v>0</v>
      </c>
      <c r="BW21" s="39" t="s">
        <v>42876</v>
      </c>
      <c r="BX21">
        <v>0</v>
      </c>
      <c r="BZ21" s="39" t="s">
        <v>43019</v>
      </c>
      <c r="CA21">
        <v>0</v>
      </c>
      <c r="CC21" s="39" t="s">
        <v>43020</v>
      </c>
      <c r="CD21">
        <v>0</v>
      </c>
      <c r="CF21" s="39" t="s">
        <v>43021</v>
      </c>
      <c r="CG21">
        <v>0</v>
      </c>
      <c r="CI21" s="39" t="s">
        <v>43022</v>
      </c>
      <c r="CJ21">
        <v>0</v>
      </c>
      <c r="CL21" s="39" t="s">
        <v>43023</v>
      </c>
      <c r="CM21">
        <v>0</v>
      </c>
      <c r="CO21" s="39" t="s">
        <v>42987</v>
      </c>
      <c r="CP21">
        <v>0</v>
      </c>
      <c r="CR21" s="39" t="s">
        <v>43024</v>
      </c>
      <c r="CS21">
        <v>0</v>
      </c>
      <c r="CU21" s="39" t="s">
        <v>43025</v>
      </c>
      <c r="CV21">
        <v>0</v>
      </c>
    </row>
    <row r="22" spans="1:100" x14ac:dyDescent="0.3">
      <c r="A22">
        <v>21</v>
      </c>
      <c r="B22" s="1">
        <v>45895.461400462962</v>
      </c>
      <c r="C22" s="1">
        <v>45895.495659722219</v>
      </c>
      <c r="D22" s="39" t="s">
        <v>3356</v>
      </c>
      <c r="E22" s="39" t="s">
        <v>3357</v>
      </c>
      <c r="F22">
        <v>17</v>
      </c>
      <c r="I22" s="39" t="s">
        <v>3358</v>
      </c>
      <c r="J22">
        <v>0</v>
      </c>
      <c r="L22">
        <v>3</v>
      </c>
      <c r="M22">
        <v>0</v>
      </c>
      <c r="O22">
        <v>29</v>
      </c>
      <c r="P22">
        <v>0</v>
      </c>
      <c r="R22" s="39" t="s">
        <v>42857</v>
      </c>
      <c r="S22">
        <v>1</v>
      </c>
      <c r="U22" s="39" t="s">
        <v>42858</v>
      </c>
      <c r="V22">
        <v>1</v>
      </c>
      <c r="X22" s="39" t="s">
        <v>42859</v>
      </c>
      <c r="Y22">
        <v>1</v>
      </c>
      <c r="AA22" s="39" t="s">
        <v>42860</v>
      </c>
      <c r="AB22">
        <v>1</v>
      </c>
      <c r="AD22" s="39" t="s">
        <v>42861</v>
      </c>
      <c r="AE22">
        <v>1</v>
      </c>
      <c r="AG22" s="39" t="s">
        <v>42862</v>
      </c>
      <c r="AH22">
        <v>1</v>
      </c>
      <c r="AJ22" s="39" t="s">
        <v>42863</v>
      </c>
      <c r="AK22">
        <v>1</v>
      </c>
      <c r="AM22" s="39" t="s">
        <v>42864</v>
      </c>
      <c r="AN22">
        <v>1</v>
      </c>
      <c r="AP22" s="39" t="s">
        <v>15187</v>
      </c>
      <c r="AQ22">
        <v>1</v>
      </c>
      <c r="AS22" s="39" t="s">
        <v>15187</v>
      </c>
      <c r="AT22">
        <v>1</v>
      </c>
      <c r="AV22" s="39" t="s">
        <v>15186</v>
      </c>
      <c r="AW22">
        <v>0</v>
      </c>
      <c r="AY22" s="39" t="s">
        <v>15186</v>
      </c>
      <c r="AZ22">
        <v>1</v>
      </c>
      <c r="BB22" s="39" t="s">
        <v>15186</v>
      </c>
      <c r="BC22">
        <v>1</v>
      </c>
      <c r="BE22" s="39" t="s">
        <v>15187</v>
      </c>
      <c r="BF22">
        <v>1</v>
      </c>
      <c r="BH22" s="39" t="s">
        <v>15186</v>
      </c>
      <c r="BI22">
        <v>1</v>
      </c>
      <c r="BK22" s="39" t="s">
        <v>15187</v>
      </c>
      <c r="BL22">
        <v>1</v>
      </c>
      <c r="BN22" s="39" t="s">
        <v>15186</v>
      </c>
      <c r="BO22">
        <v>1</v>
      </c>
      <c r="BQ22" s="39" t="s">
        <v>15186</v>
      </c>
      <c r="BR22">
        <v>1</v>
      </c>
      <c r="BT22" s="39" t="s">
        <v>42865</v>
      </c>
      <c r="BU22">
        <v>0</v>
      </c>
      <c r="BW22" s="39" t="s">
        <v>42876</v>
      </c>
      <c r="BX22">
        <v>0</v>
      </c>
      <c r="BZ22" s="39" t="s">
        <v>43026</v>
      </c>
      <c r="CA22">
        <v>0</v>
      </c>
      <c r="CC22" s="39" t="s">
        <v>43027</v>
      </c>
      <c r="CD22">
        <v>0</v>
      </c>
      <c r="CF22" s="39" t="s">
        <v>42945</v>
      </c>
      <c r="CG22">
        <v>0</v>
      </c>
      <c r="CI22" s="39" t="s">
        <v>43028</v>
      </c>
      <c r="CJ22">
        <v>0</v>
      </c>
      <c r="CL22" s="39" t="s">
        <v>43029</v>
      </c>
      <c r="CM22">
        <v>0</v>
      </c>
      <c r="CO22" s="39" t="s">
        <v>43030</v>
      </c>
      <c r="CP22">
        <v>0</v>
      </c>
      <c r="CR22" s="39" t="s">
        <v>43031</v>
      </c>
      <c r="CS22">
        <v>0</v>
      </c>
      <c r="CU22" s="39" t="s">
        <v>43032</v>
      </c>
      <c r="CV22">
        <v>0</v>
      </c>
    </row>
    <row r="23" spans="1:100" x14ac:dyDescent="0.3">
      <c r="A23">
        <v>22</v>
      </c>
      <c r="B23" s="1">
        <v>45895.500810185185</v>
      </c>
      <c r="C23" s="1">
        <v>45895.519212962965</v>
      </c>
      <c r="D23" s="39" t="s">
        <v>3237</v>
      </c>
      <c r="E23" s="39" t="s">
        <v>3238</v>
      </c>
      <c r="F23">
        <v>15</v>
      </c>
      <c r="I23" s="39" t="s">
        <v>3239</v>
      </c>
      <c r="J23">
        <v>0</v>
      </c>
      <c r="L23">
        <v>3</v>
      </c>
      <c r="M23">
        <v>0</v>
      </c>
      <c r="O23">
        <v>22</v>
      </c>
      <c r="P23">
        <v>0</v>
      </c>
      <c r="R23" s="39" t="s">
        <v>42857</v>
      </c>
      <c r="S23">
        <v>1</v>
      </c>
      <c r="U23" s="39" t="s">
        <v>42858</v>
      </c>
      <c r="V23">
        <v>1</v>
      </c>
      <c r="X23" s="39" t="s">
        <v>42859</v>
      </c>
      <c r="Y23">
        <v>1</v>
      </c>
      <c r="AA23" s="39" t="s">
        <v>42860</v>
      </c>
      <c r="AB23">
        <v>1</v>
      </c>
      <c r="AD23" s="39" t="s">
        <v>42861</v>
      </c>
      <c r="AE23">
        <v>1</v>
      </c>
      <c r="AG23" s="39" t="s">
        <v>42862</v>
      </c>
      <c r="AH23">
        <v>1</v>
      </c>
      <c r="AJ23" s="39" t="s">
        <v>42863</v>
      </c>
      <c r="AK23">
        <v>1</v>
      </c>
      <c r="AM23" s="39" t="s">
        <v>42864</v>
      </c>
      <c r="AN23">
        <v>1</v>
      </c>
      <c r="AP23" s="39" t="s">
        <v>15187</v>
      </c>
      <c r="AQ23">
        <v>1</v>
      </c>
      <c r="AS23" s="39" t="s">
        <v>15187</v>
      </c>
      <c r="AT23">
        <v>1</v>
      </c>
      <c r="AV23" s="39" t="s">
        <v>15186</v>
      </c>
      <c r="AW23">
        <v>0</v>
      </c>
      <c r="AY23" s="39" t="s">
        <v>15186</v>
      </c>
      <c r="AZ23">
        <v>1</v>
      </c>
      <c r="BB23" s="39" t="s">
        <v>15187</v>
      </c>
      <c r="BC23">
        <v>0</v>
      </c>
      <c r="BE23" s="39" t="s">
        <v>15187</v>
      </c>
      <c r="BF23">
        <v>1</v>
      </c>
      <c r="BH23" s="39" t="s">
        <v>15187</v>
      </c>
      <c r="BI23">
        <v>0</v>
      </c>
      <c r="BK23" s="39" t="s">
        <v>15187</v>
      </c>
      <c r="BL23">
        <v>1</v>
      </c>
      <c r="BN23" s="39" t="s">
        <v>15186</v>
      </c>
      <c r="BO23">
        <v>1</v>
      </c>
      <c r="BQ23" s="39" t="s">
        <v>15186</v>
      </c>
      <c r="BR23">
        <v>1</v>
      </c>
      <c r="BT23" s="39" t="s">
        <v>42865</v>
      </c>
      <c r="BU23">
        <v>0</v>
      </c>
      <c r="BW23" s="39" t="s">
        <v>42876</v>
      </c>
      <c r="BX23">
        <v>0</v>
      </c>
      <c r="BZ23" s="39" t="s">
        <v>43033</v>
      </c>
      <c r="CA23">
        <v>0</v>
      </c>
      <c r="CC23" s="39" t="s">
        <v>43034</v>
      </c>
      <c r="CD23">
        <v>0</v>
      </c>
      <c r="CF23" s="39" t="s">
        <v>43035</v>
      </c>
      <c r="CG23">
        <v>0</v>
      </c>
      <c r="CI23" s="39" t="s">
        <v>43036</v>
      </c>
      <c r="CJ23">
        <v>0</v>
      </c>
      <c r="CL23" s="39" t="s">
        <v>43037</v>
      </c>
      <c r="CM23">
        <v>0</v>
      </c>
      <c r="CO23" s="39" t="s">
        <v>42911</v>
      </c>
      <c r="CP23">
        <v>0</v>
      </c>
      <c r="CR23" s="39" t="s">
        <v>43038</v>
      </c>
      <c r="CS23">
        <v>0</v>
      </c>
      <c r="CU23" s="39" t="s">
        <v>43039</v>
      </c>
      <c r="CV23">
        <v>0</v>
      </c>
    </row>
    <row r="24" spans="1:100" x14ac:dyDescent="0.3">
      <c r="A24">
        <v>23</v>
      </c>
      <c r="B24" s="1">
        <v>45897.482824074075</v>
      </c>
      <c r="C24" s="1">
        <v>45897.484733796293</v>
      </c>
      <c r="D24" s="39" t="s">
        <v>365</v>
      </c>
      <c r="E24" s="39" t="s">
        <v>366</v>
      </c>
      <c r="F24">
        <v>14</v>
      </c>
      <c r="I24" s="39" t="s">
        <v>366</v>
      </c>
      <c r="J24">
        <v>0</v>
      </c>
      <c r="L24">
        <v>11</v>
      </c>
      <c r="M24">
        <v>0</v>
      </c>
      <c r="O24">
        <v>9</v>
      </c>
      <c r="P24">
        <v>0</v>
      </c>
      <c r="R24" s="39" t="s">
        <v>42857</v>
      </c>
      <c r="S24">
        <v>1</v>
      </c>
      <c r="U24" s="39" t="s">
        <v>42859</v>
      </c>
      <c r="V24">
        <v>0</v>
      </c>
      <c r="X24" s="39" t="s">
        <v>42858</v>
      </c>
      <c r="Y24">
        <v>0</v>
      </c>
      <c r="AA24" s="39" t="s">
        <v>42860</v>
      </c>
      <c r="AB24">
        <v>1</v>
      </c>
      <c r="AD24" s="39" t="s">
        <v>42861</v>
      </c>
      <c r="AE24">
        <v>1</v>
      </c>
      <c r="AG24" s="39" t="s">
        <v>42931</v>
      </c>
      <c r="AH24">
        <v>0</v>
      </c>
      <c r="AJ24" s="39" t="s">
        <v>42863</v>
      </c>
      <c r="AK24">
        <v>1</v>
      </c>
      <c r="AM24" s="39" t="s">
        <v>42864</v>
      </c>
      <c r="AN24">
        <v>1</v>
      </c>
      <c r="AP24" s="39" t="s">
        <v>15187</v>
      </c>
      <c r="AQ24">
        <v>1</v>
      </c>
      <c r="AS24" s="39" t="s">
        <v>15187</v>
      </c>
      <c r="AT24">
        <v>1</v>
      </c>
      <c r="AV24" s="39" t="s">
        <v>15186</v>
      </c>
      <c r="AW24">
        <v>0</v>
      </c>
      <c r="AY24" s="39" t="s">
        <v>15186</v>
      </c>
      <c r="AZ24">
        <v>1</v>
      </c>
      <c r="BB24" s="39" t="s">
        <v>15186</v>
      </c>
      <c r="BC24">
        <v>1</v>
      </c>
      <c r="BE24" s="39" t="s">
        <v>15187</v>
      </c>
      <c r="BF24">
        <v>1</v>
      </c>
      <c r="BH24" s="39" t="s">
        <v>15186</v>
      </c>
      <c r="BI24">
        <v>1</v>
      </c>
      <c r="BK24" s="39" t="s">
        <v>15187</v>
      </c>
      <c r="BL24">
        <v>1</v>
      </c>
      <c r="BN24" s="39" t="s">
        <v>15186</v>
      </c>
      <c r="BO24">
        <v>1</v>
      </c>
      <c r="BQ24" s="39" t="s">
        <v>15186</v>
      </c>
      <c r="BR24">
        <v>1</v>
      </c>
      <c r="BT24" s="39" t="s">
        <v>43040</v>
      </c>
      <c r="BU24">
        <v>0</v>
      </c>
      <c r="BW24" s="39" t="s">
        <v>43041</v>
      </c>
      <c r="BX24">
        <v>0</v>
      </c>
      <c r="BZ24" s="39" t="s">
        <v>43042</v>
      </c>
      <c r="CA24">
        <v>0</v>
      </c>
      <c r="CC24" s="39" t="s">
        <v>43043</v>
      </c>
      <c r="CD24">
        <v>0</v>
      </c>
      <c r="CF24" s="39" t="s">
        <v>43044</v>
      </c>
      <c r="CG24">
        <v>0</v>
      </c>
      <c r="CI24" s="39" t="s">
        <v>42946</v>
      </c>
      <c r="CJ24">
        <v>0</v>
      </c>
      <c r="CL24" s="39" t="s">
        <v>43045</v>
      </c>
      <c r="CM24">
        <v>0</v>
      </c>
      <c r="CO24" s="39" t="s">
        <v>43046</v>
      </c>
      <c r="CP24">
        <v>0</v>
      </c>
      <c r="CR24" s="39" t="s">
        <v>42948</v>
      </c>
      <c r="CS24">
        <v>0</v>
      </c>
      <c r="CU24" s="39" t="s">
        <v>43047</v>
      </c>
      <c r="CV24">
        <v>0</v>
      </c>
    </row>
    <row r="25" spans="1:100" x14ac:dyDescent="0.3">
      <c r="A25">
        <v>24</v>
      </c>
      <c r="B25" s="1">
        <v>45897.555694444447</v>
      </c>
      <c r="C25" s="1">
        <v>45897.565520833334</v>
      </c>
      <c r="D25" s="39" t="s">
        <v>1201</v>
      </c>
      <c r="E25" s="39" t="s">
        <v>1202</v>
      </c>
      <c r="F25">
        <v>14</v>
      </c>
      <c r="I25" s="39" t="s">
        <v>1202</v>
      </c>
      <c r="J25">
        <v>0</v>
      </c>
      <c r="L25">
        <v>1</v>
      </c>
      <c r="M25">
        <v>0</v>
      </c>
      <c r="O25">
        <v>10</v>
      </c>
      <c r="P25">
        <v>0</v>
      </c>
      <c r="R25" s="39" t="s">
        <v>42857</v>
      </c>
      <c r="S25">
        <v>1</v>
      </c>
      <c r="U25" s="39" t="s">
        <v>42860</v>
      </c>
      <c r="V25">
        <v>0</v>
      </c>
      <c r="X25" s="39" t="s">
        <v>42859</v>
      </c>
      <c r="Y25">
        <v>1</v>
      </c>
      <c r="AA25" s="39" t="s">
        <v>42858</v>
      </c>
      <c r="AB25">
        <v>0</v>
      </c>
      <c r="AD25" s="39" t="s">
        <v>42861</v>
      </c>
      <c r="AE25">
        <v>1</v>
      </c>
      <c r="AG25" s="39" t="s">
        <v>42885</v>
      </c>
      <c r="AH25">
        <v>0</v>
      </c>
      <c r="AJ25" s="39" t="s">
        <v>42863</v>
      </c>
      <c r="AK25">
        <v>1</v>
      </c>
      <c r="AM25" s="39" t="s">
        <v>42864</v>
      </c>
      <c r="AN25">
        <v>1</v>
      </c>
      <c r="AP25" s="39" t="s">
        <v>15187</v>
      </c>
      <c r="AQ25">
        <v>1</v>
      </c>
      <c r="AS25" s="39" t="s">
        <v>15187</v>
      </c>
      <c r="AT25">
        <v>1</v>
      </c>
      <c r="AV25" s="39" t="s">
        <v>15186</v>
      </c>
      <c r="AW25">
        <v>0</v>
      </c>
      <c r="AY25" s="39" t="s">
        <v>15186</v>
      </c>
      <c r="AZ25">
        <v>1</v>
      </c>
      <c r="BB25" s="39" t="s">
        <v>15186</v>
      </c>
      <c r="BC25">
        <v>1</v>
      </c>
      <c r="BE25" s="39" t="s">
        <v>15187</v>
      </c>
      <c r="BF25">
        <v>1</v>
      </c>
      <c r="BH25" s="39" t="s">
        <v>15186</v>
      </c>
      <c r="BI25">
        <v>1</v>
      </c>
      <c r="BK25" s="39" t="s">
        <v>15187</v>
      </c>
      <c r="BL25">
        <v>1</v>
      </c>
      <c r="BN25" s="39" t="s">
        <v>15186</v>
      </c>
      <c r="BO25">
        <v>1</v>
      </c>
      <c r="BQ25" s="39" t="s">
        <v>15186</v>
      </c>
      <c r="BR25">
        <v>1</v>
      </c>
      <c r="BT25" s="39" t="s">
        <v>42865</v>
      </c>
      <c r="BU25">
        <v>0</v>
      </c>
      <c r="BW25" s="39" t="s">
        <v>42876</v>
      </c>
      <c r="BX25">
        <v>0</v>
      </c>
      <c r="BZ25" s="39" t="s">
        <v>42998</v>
      </c>
      <c r="CA25">
        <v>0</v>
      </c>
      <c r="CC25" s="39" t="s">
        <v>43048</v>
      </c>
      <c r="CD25">
        <v>0</v>
      </c>
      <c r="CF25" s="39" t="s">
        <v>43049</v>
      </c>
      <c r="CG25">
        <v>0</v>
      </c>
      <c r="CI25" s="39" t="s">
        <v>43050</v>
      </c>
      <c r="CJ25">
        <v>0</v>
      </c>
      <c r="CL25" s="39" t="s">
        <v>43051</v>
      </c>
      <c r="CM25">
        <v>0</v>
      </c>
      <c r="CO25" s="39" t="s">
        <v>42987</v>
      </c>
      <c r="CP25">
        <v>0</v>
      </c>
      <c r="CR25" s="39" t="s">
        <v>43052</v>
      </c>
      <c r="CS25">
        <v>0</v>
      </c>
      <c r="CU25" s="39" t="s">
        <v>43053</v>
      </c>
      <c r="CV25">
        <v>0</v>
      </c>
    </row>
    <row r="26" spans="1:100" x14ac:dyDescent="0.3">
      <c r="A26">
        <v>25</v>
      </c>
      <c r="B26" s="1">
        <v>45897.552511574075</v>
      </c>
      <c r="C26" s="1">
        <v>45897.566666666666</v>
      </c>
      <c r="D26" s="39" t="s">
        <v>1253</v>
      </c>
      <c r="E26" s="39" t="s">
        <v>1254</v>
      </c>
      <c r="F26">
        <v>14</v>
      </c>
      <c r="I26" s="39" t="s">
        <v>1254</v>
      </c>
      <c r="J26">
        <v>0</v>
      </c>
      <c r="L26">
        <v>1</v>
      </c>
      <c r="M26">
        <v>0</v>
      </c>
      <c r="O26">
        <v>7</v>
      </c>
      <c r="P26">
        <v>0</v>
      </c>
      <c r="R26" s="39" t="s">
        <v>42857</v>
      </c>
      <c r="S26">
        <v>1</v>
      </c>
      <c r="U26" s="39" t="s">
        <v>42860</v>
      </c>
      <c r="V26">
        <v>0</v>
      </c>
      <c r="X26" s="39" t="s">
        <v>42859</v>
      </c>
      <c r="Y26">
        <v>1</v>
      </c>
      <c r="AA26" s="39" t="s">
        <v>42858</v>
      </c>
      <c r="AB26">
        <v>0</v>
      </c>
      <c r="AD26" s="39" t="s">
        <v>42861</v>
      </c>
      <c r="AE26">
        <v>1</v>
      </c>
      <c r="AG26" s="39" t="s">
        <v>42885</v>
      </c>
      <c r="AH26">
        <v>0</v>
      </c>
      <c r="AJ26" s="39" t="s">
        <v>42863</v>
      </c>
      <c r="AK26">
        <v>1</v>
      </c>
      <c r="AM26" s="39" t="s">
        <v>42864</v>
      </c>
      <c r="AN26">
        <v>1</v>
      </c>
      <c r="AP26" s="39" t="s">
        <v>15187</v>
      </c>
      <c r="AQ26">
        <v>1</v>
      </c>
      <c r="AS26" s="39" t="s">
        <v>15187</v>
      </c>
      <c r="AT26">
        <v>1</v>
      </c>
      <c r="AV26" s="39" t="s">
        <v>15186</v>
      </c>
      <c r="AW26">
        <v>0</v>
      </c>
      <c r="AY26" s="39" t="s">
        <v>15186</v>
      </c>
      <c r="AZ26">
        <v>1</v>
      </c>
      <c r="BB26" s="39" t="s">
        <v>15186</v>
      </c>
      <c r="BC26">
        <v>1</v>
      </c>
      <c r="BE26" s="39" t="s">
        <v>15187</v>
      </c>
      <c r="BF26">
        <v>1</v>
      </c>
      <c r="BH26" s="39" t="s">
        <v>15186</v>
      </c>
      <c r="BI26">
        <v>1</v>
      </c>
      <c r="BK26" s="39" t="s">
        <v>15187</v>
      </c>
      <c r="BL26">
        <v>1</v>
      </c>
      <c r="BN26" s="39" t="s">
        <v>15186</v>
      </c>
      <c r="BO26">
        <v>1</v>
      </c>
      <c r="BQ26" s="39" t="s">
        <v>15186</v>
      </c>
      <c r="BR26">
        <v>1</v>
      </c>
      <c r="BT26" s="39" t="s">
        <v>42997</v>
      </c>
      <c r="BU26">
        <v>0</v>
      </c>
      <c r="BW26" s="39" t="s">
        <v>43054</v>
      </c>
      <c r="BX26">
        <v>0</v>
      </c>
      <c r="BZ26" s="39" t="s">
        <v>43055</v>
      </c>
      <c r="CA26">
        <v>0</v>
      </c>
      <c r="CC26" s="39" t="s">
        <v>43056</v>
      </c>
      <c r="CD26">
        <v>0</v>
      </c>
      <c r="CF26" s="39" t="s">
        <v>43057</v>
      </c>
      <c r="CG26">
        <v>0</v>
      </c>
      <c r="CI26" s="39" t="s">
        <v>43058</v>
      </c>
      <c r="CJ26">
        <v>0</v>
      </c>
      <c r="CL26" s="39" t="s">
        <v>43059</v>
      </c>
      <c r="CM26">
        <v>0</v>
      </c>
      <c r="CO26" s="39" t="s">
        <v>43060</v>
      </c>
      <c r="CP26">
        <v>0</v>
      </c>
      <c r="CR26" s="39" t="s">
        <v>43061</v>
      </c>
      <c r="CS26">
        <v>0</v>
      </c>
      <c r="CU26" s="39" t="s">
        <v>43062</v>
      </c>
      <c r="CV26">
        <v>0</v>
      </c>
    </row>
    <row r="27" spans="1:100" x14ac:dyDescent="0.3">
      <c r="A27">
        <v>26</v>
      </c>
      <c r="B27" s="1">
        <v>45897.558206018519</v>
      </c>
      <c r="C27" s="1">
        <v>45897.568807870368</v>
      </c>
      <c r="D27" s="39" t="s">
        <v>1242</v>
      </c>
      <c r="E27" s="39" t="s">
        <v>1243</v>
      </c>
      <c r="F27">
        <v>14</v>
      </c>
      <c r="I27" s="39" t="s">
        <v>1244</v>
      </c>
      <c r="J27">
        <v>0</v>
      </c>
      <c r="L27">
        <v>1</v>
      </c>
      <c r="M27">
        <v>0</v>
      </c>
      <c r="O27">
        <v>11</v>
      </c>
      <c r="P27">
        <v>0</v>
      </c>
      <c r="R27" s="39" t="s">
        <v>42857</v>
      </c>
      <c r="S27">
        <v>1</v>
      </c>
      <c r="U27" s="39" t="s">
        <v>42858</v>
      </c>
      <c r="V27">
        <v>1</v>
      </c>
      <c r="X27" s="39" t="s">
        <v>42859</v>
      </c>
      <c r="Y27">
        <v>1</v>
      </c>
      <c r="AA27" s="39" t="s">
        <v>42858</v>
      </c>
      <c r="AB27">
        <v>0</v>
      </c>
      <c r="AD27" s="39" t="s">
        <v>42861</v>
      </c>
      <c r="AE27">
        <v>1</v>
      </c>
      <c r="AG27" s="39" t="s">
        <v>42862</v>
      </c>
      <c r="AH27">
        <v>1</v>
      </c>
      <c r="AJ27" s="39" t="s">
        <v>43063</v>
      </c>
      <c r="AK27">
        <v>0</v>
      </c>
      <c r="AM27" s="39" t="s">
        <v>42864</v>
      </c>
      <c r="AN27">
        <v>1</v>
      </c>
      <c r="AP27" s="39" t="s">
        <v>15187</v>
      </c>
      <c r="AQ27">
        <v>1</v>
      </c>
      <c r="AS27" s="39" t="s">
        <v>15187</v>
      </c>
      <c r="AT27">
        <v>1</v>
      </c>
      <c r="AV27" s="39" t="s">
        <v>15186</v>
      </c>
      <c r="AW27">
        <v>0</v>
      </c>
      <c r="AY27" s="39" t="s">
        <v>15186</v>
      </c>
      <c r="AZ27">
        <v>1</v>
      </c>
      <c r="BB27" s="39" t="s">
        <v>15186</v>
      </c>
      <c r="BC27">
        <v>1</v>
      </c>
      <c r="BE27" s="39" t="s">
        <v>15187</v>
      </c>
      <c r="BF27">
        <v>1</v>
      </c>
      <c r="BH27" s="39" t="s">
        <v>15186</v>
      </c>
      <c r="BI27">
        <v>1</v>
      </c>
      <c r="BK27" s="39" t="s">
        <v>15187</v>
      </c>
      <c r="BL27">
        <v>1</v>
      </c>
      <c r="BN27" s="39" t="s">
        <v>15186</v>
      </c>
      <c r="BO27">
        <v>1</v>
      </c>
      <c r="BQ27" s="39" t="s">
        <v>15187</v>
      </c>
      <c r="BR27">
        <v>0</v>
      </c>
      <c r="BT27" s="39" t="s">
        <v>42997</v>
      </c>
      <c r="BU27">
        <v>0</v>
      </c>
      <c r="BW27" s="39" t="s">
        <v>43064</v>
      </c>
      <c r="BX27">
        <v>0</v>
      </c>
      <c r="BZ27" s="39" t="s">
        <v>43065</v>
      </c>
      <c r="CA27">
        <v>0</v>
      </c>
      <c r="CC27" s="39" t="s">
        <v>43066</v>
      </c>
      <c r="CD27">
        <v>0</v>
      </c>
      <c r="CF27" s="39" t="s">
        <v>43067</v>
      </c>
      <c r="CG27">
        <v>0</v>
      </c>
      <c r="CI27" s="39" t="s">
        <v>43068</v>
      </c>
      <c r="CJ27">
        <v>0</v>
      </c>
      <c r="CL27" s="39" t="s">
        <v>43069</v>
      </c>
      <c r="CM27">
        <v>0</v>
      </c>
      <c r="CO27" s="39" t="s">
        <v>43070</v>
      </c>
      <c r="CP27">
        <v>0</v>
      </c>
      <c r="CR27" s="39" t="s">
        <v>43071</v>
      </c>
      <c r="CS27">
        <v>0</v>
      </c>
      <c r="CU27" s="39" t="s">
        <v>43072</v>
      </c>
      <c r="CV27">
        <v>0</v>
      </c>
    </row>
    <row r="28" spans="1:100" x14ac:dyDescent="0.3">
      <c r="A28">
        <v>27</v>
      </c>
      <c r="B28" s="1">
        <v>45897.555543981478</v>
      </c>
      <c r="C28" s="1">
        <v>45897.571296296293</v>
      </c>
      <c r="D28" s="39" t="s">
        <v>1429</v>
      </c>
      <c r="E28" s="39" t="s">
        <v>1430</v>
      </c>
      <c r="F28">
        <v>16</v>
      </c>
      <c r="I28" s="39" t="s">
        <v>1430</v>
      </c>
      <c r="J28">
        <v>0</v>
      </c>
      <c r="L28">
        <v>1</v>
      </c>
      <c r="M28">
        <v>0</v>
      </c>
      <c r="O28">
        <v>17</v>
      </c>
      <c r="P28">
        <v>0</v>
      </c>
      <c r="R28" s="39" t="s">
        <v>42857</v>
      </c>
      <c r="S28">
        <v>1</v>
      </c>
      <c r="U28" s="39" t="s">
        <v>42858</v>
      </c>
      <c r="V28">
        <v>1</v>
      </c>
      <c r="X28" s="39" t="s">
        <v>42859</v>
      </c>
      <c r="Y28">
        <v>1</v>
      </c>
      <c r="AA28" s="39" t="s">
        <v>42860</v>
      </c>
      <c r="AB28">
        <v>1</v>
      </c>
      <c r="AD28" s="39" t="s">
        <v>42861</v>
      </c>
      <c r="AE28">
        <v>1</v>
      </c>
      <c r="AG28" s="39" t="s">
        <v>43073</v>
      </c>
      <c r="AH28">
        <v>0</v>
      </c>
      <c r="AJ28" s="39" t="s">
        <v>42863</v>
      </c>
      <c r="AK28">
        <v>1</v>
      </c>
      <c r="AM28" s="39" t="s">
        <v>42864</v>
      </c>
      <c r="AN28">
        <v>1</v>
      </c>
      <c r="AP28" s="39" t="s">
        <v>15187</v>
      </c>
      <c r="AQ28">
        <v>1</v>
      </c>
      <c r="AS28" s="39" t="s">
        <v>15187</v>
      </c>
      <c r="AT28">
        <v>1</v>
      </c>
      <c r="AV28" s="39" t="s">
        <v>15186</v>
      </c>
      <c r="AW28">
        <v>0</v>
      </c>
      <c r="AY28" s="39" t="s">
        <v>15186</v>
      </c>
      <c r="AZ28">
        <v>1</v>
      </c>
      <c r="BB28" s="39" t="s">
        <v>15186</v>
      </c>
      <c r="BC28">
        <v>1</v>
      </c>
      <c r="BE28" s="39" t="s">
        <v>15187</v>
      </c>
      <c r="BF28">
        <v>1</v>
      </c>
      <c r="BH28" s="39" t="s">
        <v>15186</v>
      </c>
      <c r="BI28">
        <v>1</v>
      </c>
      <c r="BK28" s="39" t="s">
        <v>15187</v>
      </c>
      <c r="BL28">
        <v>1</v>
      </c>
      <c r="BN28" s="39" t="s">
        <v>15186</v>
      </c>
      <c r="BO28">
        <v>1</v>
      </c>
      <c r="BQ28" s="39" t="s">
        <v>15186</v>
      </c>
      <c r="BR28">
        <v>1</v>
      </c>
      <c r="BT28" s="39" t="s">
        <v>43074</v>
      </c>
      <c r="BU28">
        <v>0</v>
      </c>
      <c r="BW28" s="39" t="s">
        <v>42876</v>
      </c>
      <c r="BX28">
        <v>0</v>
      </c>
      <c r="BZ28" s="39" t="s">
        <v>43075</v>
      </c>
      <c r="CA28">
        <v>0</v>
      </c>
      <c r="CC28" s="39" t="s">
        <v>43076</v>
      </c>
      <c r="CD28">
        <v>0</v>
      </c>
      <c r="CF28" s="39" t="s">
        <v>43077</v>
      </c>
      <c r="CG28">
        <v>0</v>
      </c>
      <c r="CI28" s="39" t="s">
        <v>43078</v>
      </c>
      <c r="CJ28">
        <v>0</v>
      </c>
      <c r="CL28" s="39" t="s">
        <v>43079</v>
      </c>
      <c r="CM28">
        <v>0</v>
      </c>
      <c r="CO28" s="39" t="s">
        <v>42979</v>
      </c>
      <c r="CP28">
        <v>0</v>
      </c>
      <c r="CR28" s="39" t="s">
        <v>43080</v>
      </c>
      <c r="CS28">
        <v>0</v>
      </c>
      <c r="CU28" s="39" t="s">
        <v>43081</v>
      </c>
      <c r="CV28">
        <v>0</v>
      </c>
    </row>
    <row r="29" spans="1:100" x14ac:dyDescent="0.3">
      <c r="A29">
        <v>28</v>
      </c>
      <c r="B29" s="1">
        <v>45897.990844907406</v>
      </c>
      <c r="C29" s="1">
        <v>45897.990879629629</v>
      </c>
      <c r="D29" s="39" t="s">
        <v>3799</v>
      </c>
      <c r="E29" s="39" t="s">
        <v>3800</v>
      </c>
      <c r="F29">
        <v>15</v>
      </c>
      <c r="I29" s="39" t="s">
        <v>3801</v>
      </c>
      <c r="J29">
        <v>0</v>
      </c>
      <c r="L29">
        <v>3</v>
      </c>
      <c r="M29">
        <v>0</v>
      </c>
      <c r="O29">
        <v>23</v>
      </c>
      <c r="P29">
        <v>0</v>
      </c>
      <c r="R29" s="39" t="s">
        <v>42857</v>
      </c>
      <c r="S29">
        <v>1</v>
      </c>
      <c r="U29" s="39" t="s">
        <v>42858</v>
      </c>
      <c r="V29">
        <v>1</v>
      </c>
      <c r="X29" s="39" t="s">
        <v>42859</v>
      </c>
      <c r="Y29">
        <v>1</v>
      </c>
      <c r="AA29" s="39" t="s">
        <v>42857</v>
      </c>
      <c r="AB29">
        <v>0</v>
      </c>
      <c r="AD29" s="39" t="s">
        <v>42861</v>
      </c>
      <c r="AE29">
        <v>1</v>
      </c>
      <c r="AG29" s="39" t="s">
        <v>42862</v>
      </c>
      <c r="AH29">
        <v>1</v>
      </c>
      <c r="AJ29" s="39" t="s">
        <v>42863</v>
      </c>
      <c r="AK29">
        <v>1</v>
      </c>
      <c r="AM29" s="39" t="s">
        <v>42864</v>
      </c>
      <c r="AN29">
        <v>1</v>
      </c>
      <c r="AP29" s="39" t="s">
        <v>15187</v>
      </c>
      <c r="AQ29">
        <v>1</v>
      </c>
      <c r="AS29" s="39" t="s">
        <v>15187</v>
      </c>
      <c r="AT29">
        <v>1</v>
      </c>
      <c r="AV29" s="39" t="s">
        <v>15186</v>
      </c>
      <c r="AW29">
        <v>0</v>
      </c>
      <c r="AY29" s="39" t="s">
        <v>15186</v>
      </c>
      <c r="AZ29">
        <v>1</v>
      </c>
      <c r="BB29" s="39" t="s">
        <v>15186</v>
      </c>
      <c r="BC29">
        <v>1</v>
      </c>
      <c r="BE29" s="39" t="s">
        <v>15187</v>
      </c>
      <c r="BF29">
        <v>1</v>
      </c>
      <c r="BH29" s="39" t="s">
        <v>15186</v>
      </c>
      <c r="BI29">
        <v>1</v>
      </c>
      <c r="BK29" s="39" t="s">
        <v>15187</v>
      </c>
      <c r="BL29">
        <v>1</v>
      </c>
      <c r="BN29" s="39" t="s">
        <v>15186</v>
      </c>
      <c r="BO29">
        <v>1</v>
      </c>
      <c r="BQ29" s="39" t="s">
        <v>15187</v>
      </c>
      <c r="BR29">
        <v>0</v>
      </c>
      <c r="BT29" s="39" t="s">
        <v>42865</v>
      </c>
      <c r="BU29">
        <v>0</v>
      </c>
      <c r="BW29" s="39" t="s">
        <v>42876</v>
      </c>
      <c r="BX29">
        <v>0</v>
      </c>
      <c r="BZ29" s="39" t="s">
        <v>43082</v>
      </c>
      <c r="CA29">
        <v>0</v>
      </c>
      <c r="CC29" s="39" t="s">
        <v>43083</v>
      </c>
      <c r="CD29">
        <v>0</v>
      </c>
      <c r="CF29" s="39" t="s">
        <v>43084</v>
      </c>
      <c r="CG29">
        <v>0</v>
      </c>
      <c r="CI29" s="39" t="s">
        <v>43085</v>
      </c>
      <c r="CJ29">
        <v>0</v>
      </c>
      <c r="CL29" s="39" t="s">
        <v>43086</v>
      </c>
      <c r="CM29">
        <v>0</v>
      </c>
      <c r="CO29" s="39" t="s">
        <v>42911</v>
      </c>
      <c r="CP29">
        <v>0</v>
      </c>
      <c r="CR29" s="39" t="s">
        <v>43087</v>
      </c>
      <c r="CS29">
        <v>0</v>
      </c>
      <c r="CU29" s="39" t="s">
        <v>43088</v>
      </c>
      <c r="CV29">
        <v>0</v>
      </c>
    </row>
    <row r="30" spans="1:100" x14ac:dyDescent="0.3">
      <c r="A30">
        <v>29</v>
      </c>
      <c r="B30" s="1">
        <v>45898.409513888888</v>
      </c>
      <c r="C30" s="1">
        <v>45898.410081018519</v>
      </c>
      <c r="D30" s="39" t="s">
        <v>1912</v>
      </c>
      <c r="E30" s="39" t="s">
        <v>1913</v>
      </c>
      <c r="F30">
        <v>12</v>
      </c>
      <c r="I30" s="39" t="s">
        <v>1913</v>
      </c>
      <c r="J30">
        <v>0</v>
      </c>
      <c r="L30">
        <v>9</v>
      </c>
      <c r="M30">
        <v>0</v>
      </c>
      <c r="O30">
        <v>39</v>
      </c>
      <c r="P30">
        <v>0</v>
      </c>
      <c r="R30" s="39" t="s">
        <v>42857</v>
      </c>
      <c r="S30">
        <v>1</v>
      </c>
      <c r="U30" s="39" t="s">
        <v>42859</v>
      </c>
      <c r="V30">
        <v>0</v>
      </c>
      <c r="X30" s="39" t="s">
        <v>42859</v>
      </c>
      <c r="Y30">
        <v>1</v>
      </c>
      <c r="AA30" s="39" t="s">
        <v>42860</v>
      </c>
      <c r="AB30">
        <v>1</v>
      </c>
      <c r="AD30" s="39" t="s">
        <v>42861</v>
      </c>
      <c r="AE30">
        <v>1</v>
      </c>
      <c r="AG30" s="39" t="s">
        <v>42931</v>
      </c>
      <c r="AH30">
        <v>0</v>
      </c>
      <c r="AJ30" s="39" t="s">
        <v>42863</v>
      </c>
      <c r="AK30">
        <v>1</v>
      </c>
      <c r="AM30" s="39" t="s">
        <v>42864</v>
      </c>
      <c r="AN30">
        <v>1</v>
      </c>
      <c r="AP30" s="39" t="s">
        <v>15187</v>
      </c>
      <c r="AQ30">
        <v>1</v>
      </c>
      <c r="AS30" s="39" t="s">
        <v>15187</v>
      </c>
      <c r="AT30">
        <v>1</v>
      </c>
      <c r="AV30" s="39" t="s">
        <v>15186</v>
      </c>
      <c r="AW30">
        <v>0</v>
      </c>
      <c r="AY30" s="39" t="s">
        <v>15186</v>
      </c>
      <c r="AZ30">
        <v>1</v>
      </c>
      <c r="BB30" s="39" t="s">
        <v>15186</v>
      </c>
      <c r="BC30">
        <v>1</v>
      </c>
      <c r="BE30" s="39" t="s">
        <v>15187</v>
      </c>
      <c r="BF30">
        <v>1</v>
      </c>
      <c r="BH30" s="39" t="s">
        <v>15187</v>
      </c>
      <c r="BI30">
        <v>0</v>
      </c>
      <c r="BK30" s="39" t="s">
        <v>15187</v>
      </c>
      <c r="BL30">
        <v>1</v>
      </c>
      <c r="BN30" s="39" t="s">
        <v>15187</v>
      </c>
      <c r="BO30">
        <v>0</v>
      </c>
      <c r="BQ30" s="39" t="s">
        <v>15187</v>
      </c>
      <c r="BR30">
        <v>0</v>
      </c>
      <c r="BT30" s="39" t="s">
        <v>43040</v>
      </c>
      <c r="BU30">
        <v>0</v>
      </c>
      <c r="BW30" s="39" t="s">
        <v>42876</v>
      </c>
      <c r="BX30">
        <v>0</v>
      </c>
      <c r="BZ30" s="39" t="s">
        <v>43089</v>
      </c>
      <c r="CA30">
        <v>0</v>
      </c>
      <c r="CC30" s="39" t="s">
        <v>43090</v>
      </c>
      <c r="CD30">
        <v>0</v>
      </c>
      <c r="CF30" s="39" t="s">
        <v>43091</v>
      </c>
      <c r="CG30">
        <v>0</v>
      </c>
      <c r="CI30" s="39" t="s">
        <v>43092</v>
      </c>
      <c r="CJ30">
        <v>0</v>
      </c>
      <c r="CL30" s="39" t="s">
        <v>43093</v>
      </c>
      <c r="CM30">
        <v>0</v>
      </c>
      <c r="CO30" s="39" t="s">
        <v>42987</v>
      </c>
      <c r="CP30">
        <v>0</v>
      </c>
      <c r="CR30" s="39" t="s">
        <v>42948</v>
      </c>
      <c r="CS30">
        <v>0</v>
      </c>
      <c r="CU30" s="39" t="s">
        <v>43094</v>
      </c>
      <c r="CV30">
        <v>0</v>
      </c>
    </row>
    <row r="31" spans="1:100" x14ac:dyDescent="0.3">
      <c r="A31">
        <v>30</v>
      </c>
      <c r="B31" s="1">
        <v>45898.401620370372</v>
      </c>
      <c r="C31" s="1">
        <v>45898.41233796296</v>
      </c>
      <c r="D31" s="39" t="s">
        <v>3067</v>
      </c>
      <c r="E31" s="39" t="s">
        <v>3068</v>
      </c>
      <c r="F31">
        <v>13</v>
      </c>
      <c r="I31" s="39" t="s">
        <v>3068</v>
      </c>
      <c r="J31">
        <v>0</v>
      </c>
      <c r="L31">
        <v>9</v>
      </c>
      <c r="M31">
        <v>0</v>
      </c>
      <c r="O31">
        <v>37</v>
      </c>
      <c r="P31">
        <v>0</v>
      </c>
      <c r="R31" s="39" t="s">
        <v>42857</v>
      </c>
      <c r="S31">
        <v>1</v>
      </c>
      <c r="U31" s="39" t="s">
        <v>42859</v>
      </c>
      <c r="V31">
        <v>0</v>
      </c>
      <c r="X31" s="39" t="s">
        <v>42859</v>
      </c>
      <c r="Y31">
        <v>1</v>
      </c>
      <c r="AA31" s="39" t="s">
        <v>42860</v>
      </c>
      <c r="AB31">
        <v>1</v>
      </c>
      <c r="AD31" s="39" t="s">
        <v>42858</v>
      </c>
      <c r="AE31">
        <v>0</v>
      </c>
      <c r="AG31" s="39" t="s">
        <v>42931</v>
      </c>
      <c r="AH31">
        <v>0</v>
      </c>
      <c r="AJ31" s="39" t="s">
        <v>42863</v>
      </c>
      <c r="AK31">
        <v>1</v>
      </c>
      <c r="AM31" s="39" t="s">
        <v>43095</v>
      </c>
      <c r="AN31">
        <v>0</v>
      </c>
      <c r="AP31" s="39" t="s">
        <v>15187</v>
      </c>
      <c r="AQ31">
        <v>1</v>
      </c>
      <c r="AS31" s="39" t="s">
        <v>15187</v>
      </c>
      <c r="AT31">
        <v>1</v>
      </c>
      <c r="AV31" s="39" t="s">
        <v>15186</v>
      </c>
      <c r="AW31">
        <v>0</v>
      </c>
      <c r="AY31" s="39" t="s">
        <v>15186</v>
      </c>
      <c r="AZ31">
        <v>1</v>
      </c>
      <c r="BB31" s="39" t="s">
        <v>15186</v>
      </c>
      <c r="BC31">
        <v>1</v>
      </c>
      <c r="BE31" s="39" t="s">
        <v>15187</v>
      </c>
      <c r="BF31">
        <v>1</v>
      </c>
      <c r="BH31" s="39" t="s">
        <v>15186</v>
      </c>
      <c r="BI31">
        <v>1</v>
      </c>
      <c r="BK31" s="39" t="s">
        <v>15187</v>
      </c>
      <c r="BL31">
        <v>1</v>
      </c>
      <c r="BN31" s="39" t="s">
        <v>15186</v>
      </c>
      <c r="BO31">
        <v>1</v>
      </c>
      <c r="BQ31" s="39" t="s">
        <v>15186</v>
      </c>
      <c r="BR31">
        <v>1</v>
      </c>
      <c r="BT31" s="39" t="s">
        <v>43040</v>
      </c>
      <c r="BU31">
        <v>0</v>
      </c>
      <c r="BW31" s="39" t="s">
        <v>42876</v>
      </c>
      <c r="BX31">
        <v>0</v>
      </c>
      <c r="BZ31" s="39" t="s">
        <v>43096</v>
      </c>
      <c r="CA31">
        <v>0</v>
      </c>
      <c r="CC31" s="39" t="s">
        <v>43090</v>
      </c>
      <c r="CD31">
        <v>0</v>
      </c>
      <c r="CF31" s="39" t="s">
        <v>43035</v>
      </c>
      <c r="CG31">
        <v>0</v>
      </c>
      <c r="CI31" s="39" t="s">
        <v>43092</v>
      </c>
      <c r="CJ31">
        <v>0</v>
      </c>
      <c r="CL31" s="39" t="s">
        <v>43097</v>
      </c>
      <c r="CM31">
        <v>0</v>
      </c>
      <c r="CO31" s="39" t="s">
        <v>43098</v>
      </c>
      <c r="CP31">
        <v>0</v>
      </c>
      <c r="CR31" s="39" t="s">
        <v>43099</v>
      </c>
      <c r="CS31">
        <v>0</v>
      </c>
      <c r="CU31" s="39" t="s">
        <v>43100</v>
      </c>
      <c r="CV31">
        <v>0</v>
      </c>
    </row>
    <row r="32" spans="1:100" x14ac:dyDescent="0.3">
      <c r="A32">
        <v>31</v>
      </c>
      <c r="B32" s="1">
        <v>45898.40179398148</v>
      </c>
      <c r="C32" s="1">
        <v>45898.412546296298</v>
      </c>
      <c r="D32" s="39" t="s">
        <v>1890</v>
      </c>
      <c r="E32" s="39" t="s">
        <v>1891</v>
      </c>
      <c r="F32">
        <v>17</v>
      </c>
      <c r="I32" s="39" t="s">
        <v>1891</v>
      </c>
      <c r="J32">
        <v>0</v>
      </c>
      <c r="L32">
        <v>9</v>
      </c>
      <c r="M32">
        <v>0</v>
      </c>
      <c r="O32">
        <v>16</v>
      </c>
      <c r="P32">
        <v>0</v>
      </c>
      <c r="R32" s="39" t="s">
        <v>42857</v>
      </c>
      <c r="S32">
        <v>1</v>
      </c>
      <c r="U32" s="39" t="s">
        <v>42858</v>
      </c>
      <c r="V32">
        <v>1</v>
      </c>
      <c r="X32" s="39" t="s">
        <v>42859</v>
      </c>
      <c r="Y32">
        <v>1</v>
      </c>
      <c r="AA32" s="39" t="s">
        <v>42860</v>
      </c>
      <c r="AB32">
        <v>1</v>
      </c>
      <c r="AD32" s="39" t="s">
        <v>42861</v>
      </c>
      <c r="AE32">
        <v>1</v>
      </c>
      <c r="AG32" s="39" t="s">
        <v>42862</v>
      </c>
      <c r="AH32">
        <v>1</v>
      </c>
      <c r="AJ32" s="39" t="s">
        <v>42863</v>
      </c>
      <c r="AK32">
        <v>1</v>
      </c>
      <c r="AM32" s="39" t="s">
        <v>42864</v>
      </c>
      <c r="AN32">
        <v>1</v>
      </c>
      <c r="AP32" s="39" t="s">
        <v>15187</v>
      </c>
      <c r="AQ32">
        <v>1</v>
      </c>
      <c r="AS32" s="39" t="s">
        <v>15187</v>
      </c>
      <c r="AT32">
        <v>1</v>
      </c>
      <c r="AV32" s="39" t="s">
        <v>15186</v>
      </c>
      <c r="AW32">
        <v>0</v>
      </c>
      <c r="AY32" s="39" t="s">
        <v>15186</v>
      </c>
      <c r="AZ32">
        <v>1</v>
      </c>
      <c r="BB32" s="39" t="s">
        <v>15186</v>
      </c>
      <c r="BC32">
        <v>1</v>
      </c>
      <c r="BE32" s="39" t="s">
        <v>15187</v>
      </c>
      <c r="BF32">
        <v>1</v>
      </c>
      <c r="BH32" s="39" t="s">
        <v>15186</v>
      </c>
      <c r="BI32">
        <v>1</v>
      </c>
      <c r="BK32" s="39" t="s">
        <v>15187</v>
      </c>
      <c r="BL32">
        <v>1</v>
      </c>
      <c r="BN32" s="39" t="s">
        <v>15186</v>
      </c>
      <c r="BO32">
        <v>1</v>
      </c>
      <c r="BQ32" s="39" t="s">
        <v>15186</v>
      </c>
      <c r="BR32">
        <v>1</v>
      </c>
      <c r="BT32" s="39" t="s">
        <v>43101</v>
      </c>
      <c r="BU32">
        <v>0</v>
      </c>
      <c r="BW32" s="39" t="s">
        <v>42876</v>
      </c>
      <c r="BX32">
        <v>0</v>
      </c>
      <c r="BZ32" s="39" t="s">
        <v>43102</v>
      </c>
      <c r="CA32">
        <v>0</v>
      </c>
      <c r="CC32" s="39" t="s">
        <v>43103</v>
      </c>
      <c r="CD32">
        <v>0</v>
      </c>
      <c r="CF32" s="39" t="s">
        <v>43104</v>
      </c>
      <c r="CG32">
        <v>0</v>
      </c>
      <c r="CI32" s="39" t="s">
        <v>43105</v>
      </c>
      <c r="CJ32">
        <v>0</v>
      </c>
      <c r="CL32" s="39" t="s">
        <v>43106</v>
      </c>
      <c r="CM32">
        <v>0</v>
      </c>
      <c r="CO32" s="39" t="s">
        <v>43107</v>
      </c>
      <c r="CP32">
        <v>0</v>
      </c>
      <c r="CR32" s="39" t="s">
        <v>43108</v>
      </c>
      <c r="CS32">
        <v>0</v>
      </c>
      <c r="CU32" s="39" t="s">
        <v>43109</v>
      </c>
      <c r="CV32">
        <v>0</v>
      </c>
    </row>
    <row r="33" spans="1:100" x14ac:dyDescent="0.3">
      <c r="A33">
        <v>32</v>
      </c>
      <c r="B33" s="1">
        <v>45898.401435185187</v>
      </c>
      <c r="C33" s="1">
        <v>45898.413113425922</v>
      </c>
      <c r="D33" s="39" t="s">
        <v>4554</v>
      </c>
      <c r="E33" s="39" t="s">
        <v>4555</v>
      </c>
      <c r="F33">
        <v>17</v>
      </c>
      <c r="I33" s="39" t="s">
        <v>5797</v>
      </c>
      <c r="J33">
        <v>0</v>
      </c>
      <c r="L33">
        <v>9</v>
      </c>
      <c r="M33">
        <v>0</v>
      </c>
      <c r="O33">
        <v>15</v>
      </c>
      <c r="P33">
        <v>0</v>
      </c>
      <c r="R33" s="39" t="s">
        <v>42857</v>
      </c>
      <c r="S33">
        <v>1</v>
      </c>
      <c r="U33" s="39" t="s">
        <v>42858</v>
      </c>
      <c r="V33">
        <v>1</v>
      </c>
      <c r="X33" s="39" t="s">
        <v>42859</v>
      </c>
      <c r="Y33">
        <v>1</v>
      </c>
      <c r="AA33" s="39" t="s">
        <v>42860</v>
      </c>
      <c r="AB33">
        <v>1</v>
      </c>
      <c r="AD33" s="39" t="s">
        <v>42861</v>
      </c>
      <c r="AE33">
        <v>1</v>
      </c>
      <c r="AG33" s="39" t="s">
        <v>42862</v>
      </c>
      <c r="AH33">
        <v>1</v>
      </c>
      <c r="AJ33" s="39" t="s">
        <v>42863</v>
      </c>
      <c r="AK33">
        <v>1</v>
      </c>
      <c r="AM33" s="39" t="s">
        <v>42864</v>
      </c>
      <c r="AN33">
        <v>1</v>
      </c>
      <c r="AP33" s="39" t="s">
        <v>15187</v>
      </c>
      <c r="AQ33">
        <v>1</v>
      </c>
      <c r="AS33" s="39" t="s">
        <v>15187</v>
      </c>
      <c r="AT33">
        <v>1</v>
      </c>
      <c r="AV33" s="39" t="s">
        <v>15186</v>
      </c>
      <c r="AW33">
        <v>0</v>
      </c>
      <c r="AY33" s="39" t="s">
        <v>15186</v>
      </c>
      <c r="AZ33">
        <v>1</v>
      </c>
      <c r="BB33" s="39" t="s">
        <v>15186</v>
      </c>
      <c r="BC33">
        <v>1</v>
      </c>
      <c r="BE33" s="39" t="s">
        <v>15187</v>
      </c>
      <c r="BF33">
        <v>1</v>
      </c>
      <c r="BH33" s="39" t="s">
        <v>15186</v>
      </c>
      <c r="BI33">
        <v>1</v>
      </c>
      <c r="BK33" s="39" t="s">
        <v>15187</v>
      </c>
      <c r="BL33">
        <v>1</v>
      </c>
      <c r="BN33" s="39" t="s">
        <v>15186</v>
      </c>
      <c r="BO33">
        <v>1</v>
      </c>
      <c r="BQ33" s="39" t="s">
        <v>15186</v>
      </c>
      <c r="BR33">
        <v>1</v>
      </c>
      <c r="BT33" s="39" t="s">
        <v>43110</v>
      </c>
      <c r="BU33">
        <v>0</v>
      </c>
      <c r="BW33" s="39" t="s">
        <v>43111</v>
      </c>
      <c r="BX33">
        <v>0</v>
      </c>
      <c r="BZ33" s="39" t="s">
        <v>43112</v>
      </c>
      <c r="CA33">
        <v>0</v>
      </c>
      <c r="CC33" s="39" t="s">
        <v>43113</v>
      </c>
      <c r="CD33">
        <v>0</v>
      </c>
      <c r="CF33" s="39" t="s">
        <v>43114</v>
      </c>
      <c r="CG33">
        <v>0</v>
      </c>
      <c r="CI33" s="39" t="s">
        <v>43115</v>
      </c>
      <c r="CJ33">
        <v>0</v>
      </c>
      <c r="CL33" s="39" t="s">
        <v>43106</v>
      </c>
      <c r="CM33">
        <v>0</v>
      </c>
      <c r="CO33" s="39" t="s">
        <v>43116</v>
      </c>
      <c r="CP33">
        <v>0</v>
      </c>
      <c r="CR33" s="39" t="s">
        <v>43117</v>
      </c>
      <c r="CS33">
        <v>0</v>
      </c>
      <c r="CU33" s="39" t="s">
        <v>43118</v>
      </c>
      <c r="CV33">
        <v>0</v>
      </c>
    </row>
    <row r="34" spans="1:100" x14ac:dyDescent="0.3">
      <c r="A34">
        <v>33</v>
      </c>
      <c r="B34" s="1">
        <v>45898.408321759256</v>
      </c>
      <c r="C34" s="1">
        <v>45898.413310185184</v>
      </c>
      <c r="D34" s="39" t="s">
        <v>3030</v>
      </c>
      <c r="E34" s="39" t="s">
        <v>3031</v>
      </c>
      <c r="F34">
        <v>17</v>
      </c>
      <c r="I34" s="39" t="s">
        <v>43119</v>
      </c>
      <c r="J34">
        <v>0</v>
      </c>
      <c r="L34">
        <v>9</v>
      </c>
      <c r="M34">
        <v>0</v>
      </c>
      <c r="O34">
        <v>12</v>
      </c>
      <c r="P34">
        <v>0</v>
      </c>
      <c r="R34" s="39" t="s">
        <v>42857</v>
      </c>
      <c r="S34">
        <v>1</v>
      </c>
      <c r="U34" s="39" t="s">
        <v>42858</v>
      </c>
      <c r="V34">
        <v>1</v>
      </c>
      <c r="X34" s="39" t="s">
        <v>42859</v>
      </c>
      <c r="Y34">
        <v>1</v>
      </c>
      <c r="AA34" s="39" t="s">
        <v>42860</v>
      </c>
      <c r="AB34">
        <v>1</v>
      </c>
      <c r="AD34" s="39" t="s">
        <v>42861</v>
      </c>
      <c r="AE34">
        <v>1</v>
      </c>
      <c r="AG34" s="39" t="s">
        <v>42862</v>
      </c>
      <c r="AH34">
        <v>1</v>
      </c>
      <c r="AJ34" s="39" t="s">
        <v>42863</v>
      </c>
      <c r="AK34">
        <v>1</v>
      </c>
      <c r="AM34" s="39" t="s">
        <v>42864</v>
      </c>
      <c r="AN34">
        <v>1</v>
      </c>
      <c r="AP34" s="39" t="s">
        <v>15187</v>
      </c>
      <c r="AQ34">
        <v>1</v>
      </c>
      <c r="AS34" s="39" t="s">
        <v>15187</v>
      </c>
      <c r="AT34">
        <v>1</v>
      </c>
      <c r="AV34" s="39" t="s">
        <v>15186</v>
      </c>
      <c r="AW34">
        <v>0</v>
      </c>
      <c r="AY34" s="39" t="s">
        <v>15186</v>
      </c>
      <c r="AZ34">
        <v>1</v>
      </c>
      <c r="BB34" s="39" t="s">
        <v>15186</v>
      </c>
      <c r="BC34">
        <v>1</v>
      </c>
      <c r="BE34" s="39" t="s">
        <v>15187</v>
      </c>
      <c r="BF34">
        <v>1</v>
      </c>
      <c r="BH34" s="39" t="s">
        <v>15186</v>
      </c>
      <c r="BI34">
        <v>1</v>
      </c>
      <c r="BK34" s="39" t="s">
        <v>15187</v>
      </c>
      <c r="BL34">
        <v>1</v>
      </c>
      <c r="BN34" s="39" t="s">
        <v>15186</v>
      </c>
      <c r="BO34">
        <v>1</v>
      </c>
      <c r="BQ34" s="39" t="s">
        <v>15186</v>
      </c>
      <c r="BR34">
        <v>1</v>
      </c>
      <c r="BT34" s="39" t="s">
        <v>43110</v>
      </c>
      <c r="BU34">
        <v>0</v>
      </c>
      <c r="BW34" s="39" t="s">
        <v>43111</v>
      </c>
      <c r="BX34">
        <v>0</v>
      </c>
      <c r="BZ34" s="39" t="s">
        <v>43112</v>
      </c>
      <c r="CA34">
        <v>0</v>
      </c>
      <c r="CC34" s="39" t="s">
        <v>43113</v>
      </c>
      <c r="CD34">
        <v>0</v>
      </c>
      <c r="CF34" s="39" t="s">
        <v>43114</v>
      </c>
      <c r="CG34">
        <v>0</v>
      </c>
      <c r="CI34" s="39" t="s">
        <v>43120</v>
      </c>
      <c r="CJ34">
        <v>0</v>
      </c>
      <c r="CL34" s="39" t="s">
        <v>43106</v>
      </c>
      <c r="CM34">
        <v>0</v>
      </c>
      <c r="CO34" s="39" t="s">
        <v>43121</v>
      </c>
      <c r="CP34">
        <v>0</v>
      </c>
      <c r="CR34" s="39" t="s">
        <v>43117</v>
      </c>
      <c r="CS34">
        <v>0</v>
      </c>
      <c r="CU34" s="39" t="s">
        <v>43122</v>
      </c>
      <c r="CV34">
        <v>0</v>
      </c>
    </row>
    <row r="35" spans="1:100" x14ac:dyDescent="0.3">
      <c r="A35">
        <v>34</v>
      </c>
      <c r="B35" s="1">
        <v>45898.411805555559</v>
      </c>
      <c r="C35" s="1">
        <v>45898.4143287037</v>
      </c>
      <c r="D35" s="39" t="s">
        <v>3411</v>
      </c>
      <c r="E35" s="39" t="s">
        <v>3412</v>
      </c>
      <c r="F35">
        <v>11</v>
      </c>
      <c r="I35" s="39" t="s">
        <v>13711</v>
      </c>
      <c r="J35">
        <v>0</v>
      </c>
      <c r="L35">
        <v>9</v>
      </c>
      <c r="M35">
        <v>0</v>
      </c>
      <c r="O35">
        <v>38</v>
      </c>
      <c r="P35">
        <v>0</v>
      </c>
      <c r="R35" s="39" t="s">
        <v>42857</v>
      </c>
      <c r="S35">
        <v>1</v>
      </c>
      <c r="U35" s="39" t="s">
        <v>42859</v>
      </c>
      <c r="V35">
        <v>0</v>
      </c>
      <c r="X35" s="39" t="s">
        <v>42861</v>
      </c>
      <c r="Y35">
        <v>0</v>
      </c>
      <c r="AA35" s="39" t="s">
        <v>42860</v>
      </c>
      <c r="AB35">
        <v>1</v>
      </c>
      <c r="AD35" s="39" t="s">
        <v>42858</v>
      </c>
      <c r="AE35">
        <v>0</v>
      </c>
      <c r="AG35" s="39" t="s">
        <v>42931</v>
      </c>
      <c r="AH35">
        <v>0</v>
      </c>
      <c r="AJ35" s="39" t="s">
        <v>42863</v>
      </c>
      <c r="AK35">
        <v>1</v>
      </c>
      <c r="AM35" s="39" t="s">
        <v>43095</v>
      </c>
      <c r="AN35">
        <v>0</v>
      </c>
      <c r="AP35" s="39" t="s">
        <v>15187</v>
      </c>
      <c r="AQ35">
        <v>1</v>
      </c>
      <c r="AS35" s="39" t="s">
        <v>15187</v>
      </c>
      <c r="AT35">
        <v>1</v>
      </c>
      <c r="AV35" s="39" t="s">
        <v>15186</v>
      </c>
      <c r="AW35">
        <v>0</v>
      </c>
      <c r="AY35" s="39" t="s">
        <v>15186</v>
      </c>
      <c r="AZ35">
        <v>1</v>
      </c>
      <c r="BB35" s="39" t="s">
        <v>15186</v>
      </c>
      <c r="BC35">
        <v>1</v>
      </c>
      <c r="BE35" s="39" t="s">
        <v>15187</v>
      </c>
      <c r="BF35">
        <v>1</v>
      </c>
      <c r="BH35" s="39" t="s">
        <v>15186</v>
      </c>
      <c r="BI35">
        <v>1</v>
      </c>
      <c r="BK35" s="39" t="s">
        <v>15187</v>
      </c>
      <c r="BL35">
        <v>1</v>
      </c>
      <c r="BN35" s="39" t="s">
        <v>15186</v>
      </c>
      <c r="BO35">
        <v>1</v>
      </c>
      <c r="BQ35" s="39" t="s">
        <v>15187</v>
      </c>
      <c r="BR35">
        <v>0</v>
      </c>
      <c r="BT35" s="39" t="s">
        <v>43123</v>
      </c>
      <c r="BU35">
        <v>0</v>
      </c>
      <c r="BW35" s="39" t="s">
        <v>43124</v>
      </c>
      <c r="BX35">
        <v>0</v>
      </c>
      <c r="BZ35" s="39" t="s">
        <v>43125</v>
      </c>
      <c r="CA35">
        <v>0</v>
      </c>
      <c r="CC35" s="39" t="s">
        <v>43126</v>
      </c>
      <c r="CD35">
        <v>0</v>
      </c>
      <c r="CF35" s="39" t="s">
        <v>43035</v>
      </c>
      <c r="CG35">
        <v>0</v>
      </c>
      <c r="CI35" s="39" t="s">
        <v>43127</v>
      </c>
      <c r="CJ35">
        <v>0</v>
      </c>
      <c r="CL35" s="39" t="s">
        <v>43128</v>
      </c>
      <c r="CM35">
        <v>0</v>
      </c>
      <c r="CO35" s="39" t="s">
        <v>42911</v>
      </c>
      <c r="CP35">
        <v>0</v>
      </c>
      <c r="CR35" s="39" t="s">
        <v>43129</v>
      </c>
      <c r="CS35">
        <v>0</v>
      </c>
      <c r="CU35" s="39" t="s">
        <v>43130</v>
      </c>
      <c r="CV35">
        <v>0</v>
      </c>
    </row>
    <row r="36" spans="1:100" x14ac:dyDescent="0.3">
      <c r="A36">
        <v>35</v>
      </c>
      <c r="B36" s="1">
        <v>45898.406550925924</v>
      </c>
      <c r="C36" s="1">
        <v>45898.414884259262</v>
      </c>
      <c r="D36" s="39" t="s">
        <v>2506</v>
      </c>
      <c r="E36" s="39" t="s">
        <v>2507</v>
      </c>
      <c r="F36">
        <v>18</v>
      </c>
      <c r="I36" s="39" t="s">
        <v>2507</v>
      </c>
      <c r="J36">
        <v>0</v>
      </c>
      <c r="L36">
        <v>9</v>
      </c>
      <c r="M36">
        <v>0</v>
      </c>
      <c r="O36">
        <v>32</v>
      </c>
      <c r="P36">
        <v>0</v>
      </c>
      <c r="R36" s="39" t="s">
        <v>42857</v>
      </c>
      <c r="S36">
        <v>1</v>
      </c>
      <c r="U36" s="39" t="s">
        <v>42858</v>
      </c>
      <c r="V36">
        <v>1</v>
      </c>
      <c r="X36" s="39" t="s">
        <v>42859</v>
      </c>
      <c r="Y36">
        <v>1</v>
      </c>
      <c r="AA36" s="39" t="s">
        <v>42860</v>
      </c>
      <c r="AB36">
        <v>1</v>
      </c>
      <c r="AD36" s="39" t="s">
        <v>42861</v>
      </c>
      <c r="AE36">
        <v>1</v>
      </c>
      <c r="AG36" s="39" t="s">
        <v>42862</v>
      </c>
      <c r="AH36">
        <v>1</v>
      </c>
      <c r="AJ36" s="39" t="s">
        <v>42863</v>
      </c>
      <c r="AK36">
        <v>1</v>
      </c>
      <c r="AM36" s="39" t="s">
        <v>42864</v>
      </c>
      <c r="AN36">
        <v>1</v>
      </c>
      <c r="AP36" s="39" t="s">
        <v>15187</v>
      </c>
      <c r="AQ36">
        <v>1</v>
      </c>
      <c r="AS36" s="39" t="s">
        <v>15187</v>
      </c>
      <c r="AT36">
        <v>1</v>
      </c>
      <c r="AV36" s="39" t="s">
        <v>15187</v>
      </c>
      <c r="AW36">
        <v>1</v>
      </c>
      <c r="AY36" s="39" t="s">
        <v>15186</v>
      </c>
      <c r="AZ36">
        <v>1</v>
      </c>
      <c r="BB36" s="39" t="s">
        <v>15186</v>
      </c>
      <c r="BC36">
        <v>1</v>
      </c>
      <c r="BE36" s="39" t="s">
        <v>15187</v>
      </c>
      <c r="BF36">
        <v>1</v>
      </c>
      <c r="BH36" s="39" t="s">
        <v>15186</v>
      </c>
      <c r="BI36">
        <v>1</v>
      </c>
      <c r="BK36" s="39" t="s">
        <v>15187</v>
      </c>
      <c r="BL36">
        <v>1</v>
      </c>
      <c r="BN36" s="39" t="s">
        <v>15186</v>
      </c>
      <c r="BO36">
        <v>1</v>
      </c>
      <c r="BQ36" s="39" t="s">
        <v>15186</v>
      </c>
      <c r="BR36">
        <v>1</v>
      </c>
      <c r="BT36" s="39" t="s">
        <v>43131</v>
      </c>
      <c r="BU36">
        <v>0</v>
      </c>
      <c r="BW36" s="39" t="s">
        <v>43132</v>
      </c>
      <c r="BX36">
        <v>0</v>
      </c>
      <c r="BZ36" s="39" t="s">
        <v>43133</v>
      </c>
      <c r="CA36">
        <v>0</v>
      </c>
      <c r="CC36" s="39" t="s">
        <v>43134</v>
      </c>
      <c r="CD36">
        <v>0</v>
      </c>
      <c r="CF36" s="39" t="s">
        <v>43135</v>
      </c>
      <c r="CG36">
        <v>0</v>
      </c>
      <c r="CI36" s="39" t="s">
        <v>43136</v>
      </c>
      <c r="CJ36">
        <v>0</v>
      </c>
      <c r="CL36" s="39" t="s">
        <v>43137</v>
      </c>
      <c r="CM36">
        <v>0</v>
      </c>
      <c r="CO36" s="39" t="s">
        <v>43138</v>
      </c>
      <c r="CP36">
        <v>0</v>
      </c>
      <c r="CR36" s="39" t="s">
        <v>43139</v>
      </c>
      <c r="CS36">
        <v>0</v>
      </c>
      <c r="CU36" s="39" t="s">
        <v>43140</v>
      </c>
      <c r="CV36">
        <v>0</v>
      </c>
    </row>
    <row r="37" spans="1:100" x14ac:dyDescent="0.3">
      <c r="A37">
        <v>36</v>
      </c>
      <c r="B37" s="1">
        <v>45898.414930555555</v>
      </c>
      <c r="C37" s="1">
        <v>45898.415000000001</v>
      </c>
      <c r="D37" s="39" t="s">
        <v>2562</v>
      </c>
      <c r="E37" s="39" t="s">
        <v>2563</v>
      </c>
      <c r="F37">
        <v>18</v>
      </c>
      <c r="I37" s="39" t="s">
        <v>2563</v>
      </c>
      <c r="J37">
        <v>0</v>
      </c>
      <c r="L37">
        <v>9</v>
      </c>
      <c r="M37">
        <v>0</v>
      </c>
      <c r="O37">
        <v>31</v>
      </c>
      <c r="P37">
        <v>0</v>
      </c>
      <c r="R37" s="39" t="s">
        <v>42857</v>
      </c>
      <c r="S37">
        <v>1</v>
      </c>
      <c r="U37" s="39" t="s">
        <v>42858</v>
      </c>
      <c r="V37">
        <v>1</v>
      </c>
      <c r="X37" s="39" t="s">
        <v>42859</v>
      </c>
      <c r="Y37">
        <v>1</v>
      </c>
      <c r="AA37" s="39" t="s">
        <v>42860</v>
      </c>
      <c r="AB37">
        <v>1</v>
      </c>
      <c r="AD37" s="39" t="s">
        <v>42861</v>
      </c>
      <c r="AE37">
        <v>1</v>
      </c>
      <c r="AG37" s="39" t="s">
        <v>42862</v>
      </c>
      <c r="AH37">
        <v>1</v>
      </c>
      <c r="AJ37" s="39" t="s">
        <v>42863</v>
      </c>
      <c r="AK37">
        <v>1</v>
      </c>
      <c r="AM37" s="39" t="s">
        <v>42864</v>
      </c>
      <c r="AN37">
        <v>1</v>
      </c>
      <c r="AP37" s="39" t="s">
        <v>15187</v>
      </c>
      <c r="AQ37">
        <v>1</v>
      </c>
      <c r="AS37" s="39" t="s">
        <v>15187</v>
      </c>
      <c r="AT37">
        <v>1</v>
      </c>
      <c r="AV37" s="39" t="s">
        <v>15187</v>
      </c>
      <c r="AW37">
        <v>1</v>
      </c>
      <c r="AY37" s="39" t="s">
        <v>15186</v>
      </c>
      <c r="AZ37">
        <v>1</v>
      </c>
      <c r="BB37" s="39" t="s">
        <v>15186</v>
      </c>
      <c r="BC37">
        <v>1</v>
      </c>
      <c r="BE37" s="39" t="s">
        <v>15187</v>
      </c>
      <c r="BF37">
        <v>1</v>
      </c>
      <c r="BH37" s="39" t="s">
        <v>15186</v>
      </c>
      <c r="BI37">
        <v>1</v>
      </c>
      <c r="BK37" s="39" t="s">
        <v>15187</v>
      </c>
      <c r="BL37">
        <v>1</v>
      </c>
      <c r="BN37" s="39" t="s">
        <v>15186</v>
      </c>
      <c r="BO37">
        <v>1</v>
      </c>
      <c r="BQ37" s="39" t="s">
        <v>15186</v>
      </c>
      <c r="BR37">
        <v>1</v>
      </c>
      <c r="BT37" s="39" t="s">
        <v>42997</v>
      </c>
      <c r="BU37">
        <v>0</v>
      </c>
      <c r="BW37" s="39" t="s">
        <v>42876</v>
      </c>
      <c r="BX37">
        <v>0</v>
      </c>
      <c r="BZ37" s="39" t="s">
        <v>43141</v>
      </c>
      <c r="CA37">
        <v>0</v>
      </c>
      <c r="CC37" s="39" t="s">
        <v>43134</v>
      </c>
      <c r="CD37">
        <v>0</v>
      </c>
      <c r="CF37" s="39" t="s">
        <v>43142</v>
      </c>
      <c r="CG37">
        <v>0</v>
      </c>
      <c r="CI37" s="39" t="s">
        <v>43136</v>
      </c>
      <c r="CJ37">
        <v>0</v>
      </c>
      <c r="CL37" s="39" t="s">
        <v>43137</v>
      </c>
      <c r="CM37">
        <v>0</v>
      </c>
      <c r="CO37" s="39" t="s">
        <v>43138</v>
      </c>
      <c r="CP37">
        <v>0</v>
      </c>
      <c r="CR37" s="39" t="s">
        <v>43139</v>
      </c>
      <c r="CS37">
        <v>0</v>
      </c>
      <c r="CU37" s="39" t="s">
        <v>43140</v>
      </c>
      <c r="CV37">
        <v>0</v>
      </c>
    </row>
    <row r="38" spans="1:100" x14ac:dyDescent="0.3">
      <c r="A38">
        <v>37</v>
      </c>
      <c r="B38" s="1">
        <v>45898.406018518515</v>
      </c>
      <c r="C38" s="1">
        <v>45898.417222222219</v>
      </c>
      <c r="D38" s="39" t="s">
        <v>4777</v>
      </c>
      <c r="E38" s="39" t="s">
        <v>4778</v>
      </c>
      <c r="F38">
        <v>16</v>
      </c>
      <c r="I38" s="39" t="s">
        <v>4779</v>
      </c>
      <c r="J38">
        <v>0</v>
      </c>
      <c r="L38">
        <v>9</v>
      </c>
      <c r="M38">
        <v>0</v>
      </c>
      <c r="O38">
        <v>17</v>
      </c>
      <c r="P38">
        <v>0</v>
      </c>
      <c r="R38" s="39" t="s">
        <v>42857</v>
      </c>
      <c r="S38">
        <v>1</v>
      </c>
      <c r="U38" s="39" t="s">
        <v>42858</v>
      </c>
      <c r="V38">
        <v>1</v>
      </c>
      <c r="X38" s="39" t="s">
        <v>42859</v>
      </c>
      <c r="Y38">
        <v>1</v>
      </c>
      <c r="AA38" s="39" t="s">
        <v>42860</v>
      </c>
      <c r="AB38">
        <v>1</v>
      </c>
      <c r="AD38" s="39" t="s">
        <v>42861</v>
      </c>
      <c r="AE38">
        <v>1</v>
      </c>
      <c r="AG38" s="39" t="s">
        <v>42862</v>
      </c>
      <c r="AH38">
        <v>1</v>
      </c>
      <c r="AJ38" s="39" t="s">
        <v>42863</v>
      </c>
      <c r="AK38">
        <v>1</v>
      </c>
      <c r="AM38" s="39" t="s">
        <v>43095</v>
      </c>
      <c r="AN38">
        <v>0</v>
      </c>
      <c r="AP38" s="39" t="s">
        <v>15187</v>
      </c>
      <c r="AQ38">
        <v>1</v>
      </c>
      <c r="AS38" s="39" t="s">
        <v>15187</v>
      </c>
      <c r="AT38">
        <v>1</v>
      </c>
      <c r="AV38" s="39" t="s">
        <v>15186</v>
      </c>
      <c r="AW38">
        <v>0</v>
      </c>
      <c r="AY38" s="39" t="s">
        <v>15186</v>
      </c>
      <c r="AZ38">
        <v>1</v>
      </c>
      <c r="BB38" s="39" t="s">
        <v>15186</v>
      </c>
      <c r="BC38">
        <v>1</v>
      </c>
      <c r="BE38" s="39" t="s">
        <v>15187</v>
      </c>
      <c r="BF38">
        <v>1</v>
      </c>
      <c r="BH38" s="39" t="s">
        <v>15186</v>
      </c>
      <c r="BI38">
        <v>1</v>
      </c>
      <c r="BK38" s="39" t="s">
        <v>15187</v>
      </c>
      <c r="BL38">
        <v>1</v>
      </c>
      <c r="BN38" s="39" t="s">
        <v>15186</v>
      </c>
      <c r="BO38">
        <v>1</v>
      </c>
      <c r="BQ38" s="39" t="s">
        <v>15186</v>
      </c>
      <c r="BR38">
        <v>1</v>
      </c>
      <c r="BT38" s="39" t="s">
        <v>42865</v>
      </c>
      <c r="BU38">
        <v>0</v>
      </c>
      <c r="BW38" s="39" t="s">
        <v>43143</v>
      </c>
      <c r="BX38">
        <v>0</v>
      </c>
      <c r="BZ38" s="39" t="s">
        <v>43144</v>
      </c>
      <c r="CA38">
        <v>0</v>
      </c>
      <c r="CC38" s="39" t="s">
        <v>43145</v>
      </c>
      <c r="CD38">
        <v>0</v>
      </c>
      <c r="CF38" s="39" t="s">
        <v>43146</v>
      </c>
      <c r="CG38">
        <v>0</v>
      </c>
      <c r="CI38" s="39" t="s">
        <v>43147</v>
      </c>
      <c r="CJ38">
        <v>0</v>
      </c>
      <c r="CL38" s="39" t="s">
        <v>43106</v>
      </c>
      <c r="CM38">
        <v>0</v>
      </c>
      <c r="CO38" s="39" t="s">
        <v>43148</v>
      </c>
      <c r="CP38">
        <v>0</v>
      </c>
      <c r="CR38" s="39" t="s">
        <v>43117</v>
      </c>
      <c r="CS38">
        <v>0</v>
      </c>
      <c r="CU38" s="39" t="s">
        <v>43118</v>
      </c>
      <c r="CV38">
        <v>0</v>
      </c>
    </row>
    <row r="39" spans="1:100" x14ac:dyDescent="0.3">
      <c r="A39">
        <v>38</v>
      </c>
      <c r="B39" s="1">
        <v>45898.403564814813</v>
      </c>
      <c r="C39" s="1">
        <v>45898.417361111111</v>
      </c>
      <c r="D39" s="39" t="s">
        <v>2544</v>
      </c>
      <c r="E39" s="39" t="s">
        <v>2545</v>
      </c>
      <c r="F39">
        <v>14</v>
      </c>
      <c r="I39" s="39" t="s">
        <v>2545</v>
      </c>
      <c r="J39">
        <v>0</v>
      </c>
      <c r="L39">
        <v>9</v>
      </c>
      <c r="M39">
        <v>0</v>
      </c>
      <c r="O39">
        <v>29</v>
      </c>
      <c r="P39">
        <v>0</v>
      </c>
      <c r="R39" s="39" t="s">
        <v>42857</v>
      </c>
      <c r="S39">
        <v>1</v>
      </c>
      <c r="U39" s="39" t="s">
        <v>42859</v>
      </c>
      <c r="V39">
        <v>0</v>
      </c>
      <c r="X39" s="39" t="s">
        <v>42859</v>
      </c>
      <c r="Y39">
        <v>1</v>
      </c>
      <c r="AA39" s="39" t="s">
        <v>42860</v>
      </c>
      <c r="AB39">
        <v>1</v>
      </c>
      <c r="AD39" s="39" t="s">
        <v>42858</v>
      </c>
      <c r="AE39">
        <v>0</v>
      </c>
      <c r="AG39" s="39" t="s">
        <v>43073</v>
      </c>
      <c r="AH39">
        <v>0</v>
      </c>
      <c r="AJ39" s="39" t="s">
        <v>42863</v>
      </c>
      <c r="AK39">
        <v>1</v>
      </c>
      <c r="AM39" s="39" t="s">
        <v>42864</v>
      </c>
      <c r="AN39">
        <v>1</v>
      </c>
      <c r="AP39" s="39" t="s">
        <v>15187</v>
      </c>
      <c r="AQ39">
        <v>1</v>
      </c>
      <c r="AS39" s="39" t="s">
        <v>15187</v>
      </c>
      <c r="AT39">
        <v>1</v>
      </c>
      <c r="AV39" s="39" t="s">
        <v>15186</v>
      </c>
      <c r="AW39">
        <v>0</v>
      </c>
      <c r="AY39" s="39" t="s">
        <v>15186</v>
      </c>
      <c r="AZ39">
        <v>1</v>
      </c>
      <c r="BB39" s="39" t="s">
        <v>15186</v>
      </c>
      <c r="BC39">
        <v>1</v>
      </c>
      <c r="BE39" s="39" t="s">
        <v>15187</v>
      </c>
      <c r="BF39">
        <v>1</v>
      </c>
      <c r="BH39" s="39" t="s">
        <v>15186</v>
      </c>
      <c r="BI39">
        <v>1</v>
      </c>
      <c r="BK39" s="39" t="s">
        <v>15187</v>
      </c>
      <c r="BL39">
        <v>1</v>
      </c>
      <c r="BN39" s="39" t="s">
        <v>15186</v>
      </c>
      <c r="BO39">
        <v>1</v>
      </c>
      <c r="BQ39" s="39" t="s">
        <v>15186</v>
      </c>
      <c r="BR39">
        <v>1</v>
      </c>
      <c r="BT39" s="39" t="s">
        <v>43040</v>
      </c>
      <c r="BU39">
        <v>0</v>
      </c>
      <c r="BW39" s="39" t="s">
        <v>42876</v>
      </c>
      <c r="BX39">
        <v>0</v>
      </c>
      <c r="BZ39" s="39" t="s">
        <v>43149</v>
      </c>
      <c r="CA39">
        <v>0</v>
      </c>
      <c r="CC39" s="39" t="s">
        <v>43150</v>
      </c>
      <c r="CD39">
        <v>0</v>
      </c>
      <c r="CF39" s="39" t="s">
        <v>43151</v>
      </c>
      <c r="CG39">
        <v>0</v>
      </c>
      <c r="CI39" s="39" t="s">
        <v>43152</v>
      </c>
      <c r="CJ39">
        <v>0</v>
      </c>
      <c r="CL39" s="39" t="s">
        <v>43153</v>
      </c>
      <c r="CM39">
        <v>0</v>
      </c>
      <c r="CO39" s="39" t="s">
        <v>42911</v>
      </c>
      <c r="CP39">
        <v>0</v>
      </c>
      <c r="CR39" s="39" t="s">
        <v>43129</v>
      </c>
      <c r="CS39">
        <v>0</v>
      </c>
      <c r="CU39" s="39" t="s">
        <v>43154</v>
      </c>
      <c r="CV39">
        <v>0</v>
      </c>
    </row>
    <row r="40" spans="1:100" x14ac:dyDescent="0.3">
      <c r="A40">
        <v>39</v>
      </c>
      <c r="B40" s="1">
        <v>45898.407233796293</v>
      </c>
      <c r="C40" s="1">
        <v>45898.41846064815</v>
      </c>
      <c r="D40" s="39" t="s">
        <v>4533</v>
      </c>
      <c r="E40" s="39" t="s">
        <v>4534</v>
      </c>
      <c r="F40">
        <v>16</v>
      </c>
      <c r="I40" s="39" t="s">
        <v>4534</v>
      </c>
      <c r="J40">
        <v>0</v>
      </c>
      <c r="L40">
        <v>9</v>
      </c>
      <c r="M40">
        <v>0</v>
      </c>
      <c r="O40">
        <v>30</v>
      </c>
      <c r="P40">
        <v>0</v>
      </c>
      <c r="R40" s="39" t="s">
        <v>42857</v>
      </c>
      <c r="S40">
        <v>1</v>
      </c>
      <c r="U40" s="39" t="s">
        <v>42859</v>
      </c>
      <c r="V40">
        <v>0</v>
      </c>
      <c r="X40" s="39" t="s">
        <v>42859</v>
      </c>
      <c r="Y40">
        <v>1</v>
      </c>
      <c r="AA40" s="39" t="s">
        <v>42860</v>
      </c>
      <c r="AB40">
        <v>1</v>
      </c>
      <c r="AD40" s="39" t="s">
        <v>42861</v>
      </c>
      <c r="AE40">
        <v>1</v>
      </c>
      <c r="AG40" s="39" t="s">
        <v>42862</v>
      </c>
      <c r="AH40">
        <v>1</v>
      </c>
      <c r="AJ40" s="39" t="s">
        <v>42863</v>
      </c>
      <c r="AK40">
        <v>1</v>
      </c>
      <c r="AM40" s="39" t="s">
        <v>42864</v>
      </c>
      <c r="AN40">
        <v>1</v>
      </c>
      <c r="AP40" s="39" t="s">
        <v>15187</v>
      </c>
      <c r="AQ40">
        <v>1</v>
      </c>
      <c r="AS40" s="39" t="s">
        <v>15187</v>
      </c>
      <c r="AT40">
        <v>1</v>
      </c>
      <c r="AV40" s="39" t="s">
        <v>15186</v>
      </c>
      <c r="AW40">
        <v>0</v>
      </c>
      <c r="AY40" s="39" t="s">
        <v>15186</v>
      </c>
      <c r="AZ40">
        <v>1</v>
      </c>
      <c r="BB40" s="39" t="s">
        <v>15186</v>
      </c>
      <c r="BC40">
        <v>1</v>
      </c>
      <c r="BE40" s="39" t="s">
        <v>15187</v>
      </c>
      <c r="BF40">
        <v>1</v>
      </c>
      <c r="BH40" s="39" t="s">
        <v>15186</v>
      </c>
      <c r="BI40">
        <v>1</v>
      </c>
      <c r="BK40" s="39" t="s">
        <v>15187</v>
      </c>
      <c r="BL40">
        <v>1</v>
      </c>
      <c r="BN40" s="39" t="s">
        <v>15186</v>
      </c>
      <c r="BO40">
        <v>1</v>
      </c>
      <c r="BQ40" s="39" t="s">
        <v>15186</v>
      </c>
      <c r="BR40">
        <v>1</v>
      </c>
      <c r="BT40" s="39" t="s">
        <v>43155</v>
      </c>
      <c r="BU40">
        <v>0</v>
      </c>
      <c r="BW40" s="39" t="s">
        <v>43156</v>
      </c>
      <c r="BX40">
        <v>0</v>
      </c>
      <c r="BZ40" s="39" t="s">
        <v>43157</v>
      </c>
      <c r="CA40">
        <v>0</v>
      </c>
      <c r="CC40" s="39" t="s">
        <v>43150</v>
      </c>
      <c r="CD40">
        <v>0</v>
      </c>
      <c r="CF40" s="39" t="s">
        <v>43158</v>
      </c>
      <c r="CG40">
        <v>0</v>
      </c>
      <c r="CI40" s="39" t="s">
        <v>43152</v>
      </c>
      <c r="CJ40">
        <v>0</v>
      </c>
      <c r="CL40" s="39" t="s">
        <v>43159</v>
      </c>
      <c r="CM40">
        <v>0</v>
      </c>
      <c r="CO40" s="39" t="s">
        <v>42987</v>
      </c>
      <c r="CP40">
        <v>0</v>
      </c>
      <c r="CR40" s="39" t="s">
        <v>43129</v>
      </c>
      <c r="CS40">
        <v>0</v>
      </c>
      <c r="CU40" s="39" t="s">
        <v>43160</v>
      </c>
      <c r="CV40">
        <v>0</v>
      </c>
    </row>
    <row r="41" spans="1:100" x14ac:dyDescent="0.3">
      <c r="A41">
        <v>40</v>
      </c>
      <c r="B41" s="1">
        <v>45898.407824074071</v>
      </c>
      <c r="C41" s="1">
        <v>45898.418634259258</v>
      </c>
      <c r="D41" s="39" t="s">
        <v>5721</v>
      </c>
      <c r="E41" s="39" t="s">
        <v>5722</v>
      </c>
      <c r="F41">
        <v>17</v>
      </c>
      <c r="I41" s="39" t="s">
        <v>5723</v>
      </c>
      <c r="J41">
        <v>0</v>
      </c>
      <c r="L41">
        <v>10</v>
      </c>
      <c r="M41">
        <v>0</v>
      </c>
      <c r="O41">
        <v>9</v>
      </c>
      <c r="P41">
        <v>0</v>
      </c>
      <c r="R41" s="39" t="s">
        <v>42857</v>
      </c>
      <c r="S41">
        <v>1</v>
      </c>
      <c r="U41" s="39" t="s">
        <v>42858</v>
      </c>
      <c r="V41">
        <v>1</v>
      </c>
      <c r="X41" s="39" t="s">
        <v>42859</v>
      </c>
      <c r="Y41">
        <v>1</v>
      </c>
      <c r="AA41" s="39" t="s">
        <v>42860</v>
      </c>
      <c r="AB41">
        <v>1</v>
      </c>
      <c r="AD41" s="39" t="s">
        <v>42861</v>
      </c>
      <c r="AE41">
        <v>1</v>
      </c>
      <c r="AG41" s="39" t="s">
        <v>42862</v>
      </c>
      <c r="AH41">
        <v>1</v>
      </c>
      <c r="AJ41" s="39" t="s">
        <v>42863</v>
      </c>
      <c r="AK41">
        <v>1</v>
      </c>
      <c r="AM41" s="39" t="s">
        <v>42864</v>
      </c>
      <c r="AN41">
        <v>1</v>
      </c>
      <c r="AP41" s="39" t="s">
        <v>15187</v>
      </c>
      <c r="AQ41">
        <v>1</v>
      </c>
      <c r="AS41" s="39" t="s">
        <v>15187</v>
      </c>
      <c r="AT41">
        <v>1</v>
      </c>
      <c r="AV41" s="39" t="s">
        <v>15186</v>
      </c>
      <c r="AW41">
        <v>0</v>
      </c>
      <c r="AY41" s="39" t="s">
        <v>15186</v>
      </c>
      <c r="AZ41">
        <v>1</v>
      </c>
      <c r="BB41" s="39" t="s">
        <v>15186</v>
      </c>
      <c r="BC41">
        <v>1</v>
      </c>
      <c r="BE41" s="39" t="s">
        <v>15187</v>
      </c>
      <c r="BF41">
        <v>1</v>
      </c>
      <c r="BH41" s="39" t="s">
        <v>15186</v>
      </c>
      <c r="BI41">
        <v>1</v>
      </c>
      <c r="BK41" s="39" t="s">
        <v>15187</v>
      </c>
      <c r="BL41">
        <v>1</v>
      </c>
      <c r="BN41" s="39" t="s">
        <v>15186</v>
      </c>
      <c r="BO41">
        <v>1</v>
      </c>
      <c r="BQ41" s="39" t="s">
        <v>15186</v>
      </c>
      <c r="BR41">
        <v>1</v>
      </c>
      <c r="BT41" s="39" t="s">
        <v>43101</v>
      </c>
      <c r="BU41">
        <v>0</v>
      </c>
      <c r="BW41" s="39" t="s">
        <v>43161</v>
      </c>
      <c r="BX41">
        <v>0</v>
      </c>
      <c r="BZ41" s="39" t="s">
        <v>43162</v>
      </c>
      <c r="CA41">
        <v>0</v>
      </c>
      <c r="CC41" s="39" t="s">
        <v>43163</v>
      </c>
      <c r="CD41">
        <v>0</v>
      </c>
      <c r="CF41" s="39" t="s">
        <v>43164</v>
      </c>
      <c r="CG41">
        <v>0</v>
      </c>
      <c r="CI41" s="39" t="s">
        <v>43152</v>
      </c>
      <c r="CJ41">
        <v>0</v>
      </c>
      <c r="CL41" s="39" t="s">
        <v>43165</v>
      </c>
      <c r="CM41">
        <v>0</v>
      </c>
      <c r="CO41" s="39" t="s">
        <v>43166</v>
      </c>
      <c r="CP41">
        <v>0</v>
      </c>
      <c r="CR41" s="39" t="s">
        <v>43099</v>
      </c>
      <c r="CS41">
        <v>0</v>
      </c>
      <c r="CU41" s="39" t="s">
        <v>43109</v>
      </c>
      <c r="CV41">
        <v>0</v>
      </c>
    </row>
    <row r="42" spans="1:100" x14ac:dyDescent="0.3">
      <c r="A42">
        <v>41</v>
      </c>
      <c r="B42" s="1">
        <v>45898.407719907409</v>
      </c>
      <c r="C42" s="1">
        <v>45898.418993055559</v>
      </c>
      <c r="D42" s="39" t="s">
        <v>1954</v>
      </c>
      <c r="E42" s="39" t="s">
        <v>1955</v>
      </c>
      <c r="F42">
        <v>13</v>
      </c>
      <c r="I42" s="39" t="s">
        <v>1955</v>
      </c>
      <c r="J42">
        <v>0</v>
      </c>
      <c r="L42">
        <v>9</v>
      </c>
      <c r="M42">
        <v>0</v>
      </c>
      <c r="O42">
        <v>21</v>
      </c>
      <c r="P42">
        <v>0</v>
      </c>
      <c r="R42" s="39" t="s">
        <v>42857</v>
      </c>
      <c r="S42">
        <v>1</v>
      </c>
      <c r="U42" s="39" t="s">
        <v>42859</v>
      </c>
      <c r="V42">
        <v>0</v>
      </c>
      <c r="X42" s="39" t="s">
        <v>42858</v>
      </c>
      <c r="Y42">
        <v>0</v>
      </c>
      <c r="AA42" s="39" t="s">
        <v>42860</v>
      </c>
      <c r="AB42">
        <v>1</v>
      </c>
      <c r="AD42" s="39" t="s">
        <v>42861</v>
      </c>
      <c r="AE42">
        <v>1</v>
      </c>
      <c r="AG42" s="39" t="s">
        <v>42885</v>
      </c>
      <c r="AH42">
        <v>0</v>
      </c>
      <c r="AJ42" s="39" t="s">
        <v>42863</v>
      </c>
      <c r="AK42">
        <v>1</v>
      </c>
      <c r="AM42" s="39" t="s">
        <v>42864</v>
      </c>
      <c r="AN42">
        <v>1</v>
      </c>
      <c r="AP42" s="39" t="s">
        <v>15186</v>
      </c>
      <c r="AQ42">
        <v>0</v>
      </c>
      <c r="AS42" s="39" t="s">
        <v>15186</v>
      </c>
      <c r="AT42">
        <v>0</v>
      </c>
      <c r="AV42" s="39" t="s">
        <v>15187</v>
      </c>
      <c r="AW42">
        <v>1</v>
      </c>
      <c r="AY42" s="39" t="s">
        <v>15186</v>
      </c>
      <c r="AZ42">
        <v>1</v>
      </c>
      <c r="BB42" s="39" t="s">
        <v>15186</v>
      </c>
      <c r="BC42">
        <v>1</v>
      </c>
      <c r="BE42" s="39" t="s">
        <v>15187</v>
      </c>
      <c r="BF42">
        <v>1</v>
      </c>
      <c r="BH42" s="39" t="s">
        <v>15186</v>
      </c>
      <c r="BI42">
        <v>1</v>
      </c>
      <c r="BK42" s="39" t="s">
        <v>15187</v>
      </c>
      <c r="BL42">
        <v>1</v>
      </c>
      <c r="BN42" s="39" t="s">
        <v>15186</v>
      </c>
      <c r="BO42">
        <v>1</v>
      </c>
      <c r="BQ42" s="39" t="s">
        <v>15186</v>
      </c>
      <c r="BR42">
        <v>1</v>
      </c>
      <c r="BT42" s="39" t="s">
        <v>42865</v>
      </c>
      <c r="BU42">
        <v>0</v>
      </c>
      <c r="BW42" s="39" t="s">
        <v>42876</v>
      </c>
      <c r="BX42">
        <v>0</v>
      </c>
      <c r="BZ42" s="39" t="s">
        <v>43167</v>
      </c>
      <c r="CA42">
        <v>0</v>
      </c>
      <c r="CC42" s="39" t="s">
        <v>43168</v>
      </c>
      <c r="CD42">
        <v>0</v>
      </c>
      <c r="CF42" s="39" t="s">
        <v>43169</v>
      </c>
      <c r="CG42">
        <v>0</v>
      </c>
      <c r="CI42" s="39" t="s">
        <v>43152</v>
      </c>
      <c r="CJ42">
        <v>0</v>
      </c>
      <c r="CL42" s="39" t="s">
        <v>43170</v>
      </c>
      <c r="CM42">
        <v>0</v>
      </c>
      <c r="CO42" s="39" t="s">
        <v>42987</v>
      </c>
      <c r="CP42">
        <v>0</v>
      </c>
      <c r="CR42" s="39" t="s">
        <v>42948</v>
      </c>
      <c r="CS42">
        <v>0</v>
      </c>
      <c r="CU42" s="39" t="s">
        <v>43171</v>
      </c>
      <c r="CV42">
        <v>0</v>
      </c>
    </row>
    <row r="43" spans="1:100" x14ac:dyDescent="0.3">
      <c r="A43">
        <v>42</v>
      </c>
      <c r="B43" s="1">
        <v>45898.417824074073</v>
      </c>
      <c r="C43" s="1">
        <v>45898.419224537036</v>
      </c>
      <c r="D43" s="39" t="s">
        <v>4749</v>
      </c>
      <c r="E43" s="39" t="s">
        <v>4750</v>
      </c>
      <c r="F43">
        <v>17</v>
      </c>
      <c r="I43" s="39" t="s">
        <v>4751</v>
      </c>
      <c r="J43">
        <v>0</v>
      </c>
      <c r="L43">
        <v>9</v>
      </c>
      <c r="M43">
        <v>0</v>
      </c>
      <c r="O43">
        <v>11</v>
      </c>
      <c r="P43">
        <v>0</v>
      </c>
      <c r="R43" s="39" t="s">
        <v>42857</v>
      </c>
      <c r="S43">
        <v>1</v>
      </c>
      <c r="U43" s="39" t="s">
        <v>42858</v>
      </c>
      <c r="V43">
        <v>1</v>
      </c>
      <c r="X43" s="39" t="s">
        <v>42859</v>
      </c>
      <c r="Y43">
        <v>1</v>
      </c>
      <c r="AA43" s="39" t="s">
        <v>42860</v>
      </c>
      <c r="AB43">
        <v>1</v>
      </c>
      <c r="AD43" s="39" t="s">
        <v>42861</v>
      </c>
      <c r="AE43">
        <v>1</v>
      </c>
      <c r="AG43" s="39" t="s">
        <v>42862</v>
      </c>
      <c r="AH43">
        <v>1</v>
      </c>
      <c r="AJ43" s="39" t="s">
        <v>42863</v>
      </c>
      <c r="AK43">
        <v>1</v>
      </c>
      <c r="AM43" s="39" t="s">
        <v>42864</v>
      </c>
      <c r="AN43">
        <v>1</v>
      </c>
      <c r="AP43" s="39" t="s">
        <v>15187</v>
      </c>
      <c r="AQ43">
        <v>1</v>
      </c>
      <c r="AS43" s="39" t="s">
        <v>15187</v>
      </c>
      <c r="AT43">
        <v>1</v>
      </c>
      <c r="AV43" s="39" t="s">
        <v>15186</v>
      </c>
      <c r="AW43">
        <v>0</v>
      </c>
      <c r="AY43" s="39" t="s">
        <v>15186</v>
      </c>
      <c r="AZ43">
        <v>1</v>
      </c>
      <c r="BB43" s="39" t="s">
        <v>15186</v>
      </c>
      <c r="BC43">
        <v>1</v>
      </c>
      <c r="BE43" s="39" t="s">
        <v>15187</v>
      </c>
      <c r="BF43">
        <v>1</v>
      </c>
      <c r="BH43" s="39" t="s">
        <v>15186</v>
      </c>
      <c r="BI43">
        <v>1</v>
      </c>
      <c r="BK43" s="39" t="s">
        <v>15187</v>
      </c>
      <c r="BL43">
        <v>1</v>
      </c>
      <c r="BN43" s="39" t="s">
        <v>15186</v>
      </c>
      <c r="BO43">
        <v>1</v>
      </c>
      <c r="BQ43" s="39" t="s">
        <v>15186</v>
      </c>
      <c r="BR43">
        <v>1</v>
      </c>
      <c r="BT43" s="39" t="s">
        <v>43040</v>
      </c>
      <c r="BU43">
        <v>0</v>
      </c>
      <c r="BW43" s="39" t="s">
        <v>42876</v>
      </c>
      <c r="BX43">
        <v>0</v>
      </c>
      <c r="BZ43" s="39" t="s">
        <v>43172</v>
      </c>
      <c r="CA43">
        <v>0</v>
      </c>
      <c r="CC43" s="39" t="s">
        <v>43150</v>
      </c>
      <c r="CD43">
        <v>0</v>
      </c>
      <c r="CF43" s="39" t="s">
        <v>43173</v>
      </c>
      <c r="CG43">
        <v>0</v>
      </c>
      <c r="CI43" s="39" t="s">
        <v>43152</v>
      </c>
      <c r="CJ43">
        <v>0</v>
      </c>
      <c r="CL43" s="39" t="s">
        <v>43174</v>
      </c>
      <c r="CM43">
        <v>0</v>
      </c>
      <c r="CO43" s="39" t="s">
        <v>42987</v>
      </c>
      <c r="CP43">
        <v>0</v>
      </c>
      <c r="CR43" s="39" t="s">
        <v>42948</v>
      </c>
      <c r="CS43">
        <v>0</v>
      </c>
      <c r="CU43" s="39" t="s">
        <v>43175</v>
      </c>
      <c r="CV43">
        <v>0</v>
      </c>
    </row>
    <row r="44" spans="1:100" x14ac:dyDescent="0.3">
      <c r="A44">
        <v>43</v>
      </c>
      <c r="B44" s="1">
        <v>45898.40892361111</v>
      </c>
      <c r="C44" s="1">
        <v>45898.419259259259</v>
      </c>
      <c r="D44" s="39" t="s">
        <v>3820</v>
      </c>
      <c r="E44" s="39" t="s">
        <v>3821</v>
      </c>
      <c r="F44">
        <v>15</v>
      </c>
      <c r="I44" s="39" t="s">
        <v>3822</v>
      </c>
      <c r="J44">
        <v>0</v>
      </c>
      <c r="L44">
        <v>9</v>
      </c>
      <c r="M44">
        <v>0</v>
      </c>
      <c r="O44">
        <v>4</v>
      </c>
      <c r="P44">
        <v>0</v>
      </c>
      <c r="R44" s="39" t="s">
        <v>42857</v>
      </c>
      <c r="S44">
        <v>1</v>
      </c>
      <c r="U44" s="39" t="s">
        <v>42859</v>
      </c>
      <c r="V44">
        <v>0</v>
      </c>
      <c r="X44" s="39" t="s">
        <v>42861</v>
      </c>
      <c r="Y44">
        <v>0</v>
      </c>
      <c r="AA44" s="39" t="s">
        <v>42860</v>
      </c>
      <c r="AB44">
        <v>1</v>
      </c>
      <c r="AD44" s="39" t="s">
        <v>42861</v>
      </c>
      <c r="AE44">
        <v>1</v>
      </c>
      <c r="AG44" s="39" t="s">
        <v>42862</v>
      </c>
      <c r="AH44">
        <v>1</v>
      </c>
      <c r="AJ44" s="39" t="s">
        <v>42863</v>
      </c>
      <c r="AK44">
        <v>1</v>
      </c>
      <c r="AM44" s="39" t="s">
        <v>42864</v>
      </c>
      <c r="AN44">
        <v>1</v>
      </c>
      <c r="AP44" s="39" t="s">
        <v>15187</v>
      </c>
      <c r="AQ44">
        <v>1</v>
      </c>
      <c r="AS44" s="39" t="s">
        <v>15187</v>
      </c>
      <c r="AT44">
        <v>1</v>
      </c>
      <c r="AV44" s="39" t="s">
        <v>15186</v>
      </c>
      <c r="AW44">
        <v>0</v>
      </c>
      <c r="AY44" s="39" t="s">
        <v>15186</v>
      </c>
      <c r="AZ44">
        <v>1</v>
      </c>
      <c r="BB44" s="39" t="s">
        <v>15186</v>
      </c>
      <c r="BC44">
        <v>1</v>
      </c>
      <c r="BE44" s="39" t="s">
        <v>15187</v>
      </c>
      <c r="BF44">
        <v>1</v>
      </c>
      <c r="BH44" s="39" t="s">
        <v>15186</v>
      </c>
      <c r="BI44">
        <v>1</v>
      </c>
      <c r="BK44" s="39" t="s">
        <v>15187</v>
      </c>
      <c r="BL44">
        <v>1</v>
      </c>
      <c r="BN44" s="39" t="s">
        <v>15186</v>
      </c>
      <c r="BO44">
        <v>1</v>
      </c>
      <c r="BQ44" s="39" t="s">
        <v>15186</v>
      </c>
      <c r="BR44">
        <v>1</v>
      </c>
      <c r="BT44" s="39" t="s">
        <v>43040</v>
      </c>
      <c r="BU44">
        <v>0</v>
      </c>
      <c r="BW44" s="39" t="s">
        <v>42876</v>
      </c>
      <c r="BX44">
        <v>0</v>
      </c>
      <c r="BZ44" s="39" t="s">
        <v>43176</v>
      </c>
      <c r="CA44">
        <v>0</v>
      </c>
      <c r="CC44" s="39" t="s">
        <v>43043</v>
      </c>
      <c r="CD44">
        <v>0</v>
      </c>
      <c r="CF44" s="39" t="s">
        <v>43035</v>
      </c>
      <c r="CG44">
        <v>0</v>
      </c>
      <c r="CI44" s="39" t="s">
        <v>43127</v>
      </c>
      <c r="CJ44">
        <v>0</v>
      </c>
      <c r="CL44" s="39" t="s">
        <v>43177</v>
      </c>
      <c r="CM44">
        <v>0</v>
      </c>
      <c r="CO44" s="39" t="s">
        <v>43178</v>
      </c>
      <c r="CP44">
        <v>0</v>
      </c>
      <c r="CR44" s="39" t="s">
        <v>43129</v>
      </c>
      <c r="CS44">
        <v>0</v>
      </c>
      <c r="CU44" s="39" t="s">
        <v>43160</v>
      </c>
      <c r="CV44">
        <v>0</v>
      </c>
    </row>
    <row r="45" spans="1:100" x14ac:dyDescent="0.3">
      <c r="A45">
        <v>44</v>
      </c>
      <c r="B45" s="1">
        <v>45898.40797453704</v>
      </c>
      <c r="C45" s="1">
        <v>45898.419618055559</v>
      </c>
      <c r="D45" s="39" t="s">
        <v>1930</v>
      </c>
      <c r="E45" s="39" t="s">
        <v>1931</v>
      </c>
      <c r="F45">
        <v>14</v>
      </c>
      <c r="I45" s="39" t="s">
        <v>1932</v>
      </c>
      <c r="J45">
        <v>0</v>
      </c>
      <c r="L45">
        <v>9</v>
      </c>
      <c r="M45">
        <v>0</v>
      </c>
      <c r="O45">
        <v>1</v>
      </c>
      <c r="P45">
        <v>0</v>
      </c>
      <c r="R45" s="39" t="s">
        <v>42857</v>
      </c>
      <c r="S45">
        <v>1</v>
      </c>
      <c r="U45" s="39" t="s">
        <v>42859</v>
      </c>
      <c r="V45">
        <v>0</v>
      </c>
      <c r="X45" s="39" t="s">
        <v>42858</v>
      </c>
      <c r="Y45">
        <v>0</v>
      </c>
      <c r="AA45" s="39" t="s">
        <v>42860</v>
      </c>
      <c r="AB45">
        <v>1</v>
      </c>
      <c r="AD45" s="39" t="s">
        <v>42861</v>
      </c>
      <c r="AE45">
        <v>1</v>
      </c>
      <c r="AG45" s="39" t="s">
        <v>42885</v>
      </c>
      <c r="AH45">
        <v>0</v>
      </c>
      <c r="AJ45" s="39" t="s">
        <v>42863</v>
      </c>
      <c r="AK45">
        <v>1</v>
      </c>
      <c r="AM45" s="39" t="s">
        <v>42864</v>
      </c>
      <c r="AN45">
        <v>1</v>
      </c>
      <c r="AP45" s="39" t="s">
        <v>15187</v>
      </c>
      <c r="AQ45">
        <v>1</v>
      </c>
      <c r="AS45" s="39" t="s">
        <v>15186</v>
      </c>
      <c r="AT45">
        <v>0</v>
      </c>
      <c r="AV45" s="39" t="s">
        <v>15187</v>
      </c>
      <c r="AW45">
        <v>1</v>
      </c>
      <c r="AY45" s="39" t="s">
        <v>15186</v>
      </c>
      <c r="AZ45">
        <v>1</v>
      </c>
      <c r="BB45" s="39" t="s">
        <v>15186</v>
      </c>
      <c r="BC45">
        <v>1</v>
      </c>
      <c r="BE45" s="39" t="s">
        <v>15187</v>
      </c>
      <c r="BF45">
        <v>1</v>
      </c>
      <c r="BH45" s="39" t="s">
        <v>15186</v>
      </c>
      <c r="BI45">
        <v>1</v>
      </c>
      <c r="BK45" s="39" t="s">
        <v>15187</v>
      </c>
      <c r="BL45">
        <v>1</v>
      </c>
      <c r="BN45" s="39" t="s">
        <v>15186</v>
      </c>
      <c r="BO45">
        <v>1</v>
      </c>
      <c r="BQ45" s="39" t="s">
        <v>15186</v>
      </c>
      <c r="BR45">
        <v>1</v>
      </c>
      <c r="BT45" s="39" t="s">
        <v>42997</v>
      </c>
      <c r="BU45">
        <v>0</v>
      </c>
      <c r="BW45" s="39" t="s">
        <v>42876</v>
      </c>
      <c r="BX45">
        <v>0</v>
      </c>
      <c r="BZ45" s="39" t="s">
        <v>43179</v>
      </c>
      <c r="CA45">
        <v>0</v>
      </c>
      <c r="CC45" s="39" t="s">
        <v>43180</v>
      </c>
      <c r="CD45">
        <v>0</v>
      </c>
      <c r="CF45" s="39" t="s">
        <v>43035</v>
      </c>
      <c r="CG45">
        <v>0</v>
      </c>
      <c r="CI45" s="39" t="s">
        <v>43152</v>
      </c>
      <c r="CJ45">
        <v>0</v>
      </c>
      <c r="CL45" s="39" t="s">
        <v>43181</v>
      </c>
      <c r="CM45">
        <v>0</v>
      </c>
      <c r="CO45" s="39" t="s">
        <v>42861</v>
      </c>
      <c r="CP45">
        <v>0</v>
      </c>
      <c r="CR45" s="39" t="s">
        <v>43182</v>
      </c>
      <c r="CS45">
        <v>0</v>
      </c>
      <c r="CU45" s="39" t="s">
        <v>43100</v>
      </c>
      <c r="CV45">
        <v>0</v>
      </c>
    </row>
    <row r="46" spans="1:100" x14ac:dyDescent="0.3">
      <c r="A46">
        <v>45</v>
      </c>
      <c r="B46" s="1">
        <v>45898.407604166663</v>
      </c>
      <c r="C46" s="1">
        <v>45898.419618055559</v>
      </c>
      <c r="D46" s="39" t="s">
        <v>1919</v>
      </c>
      <c r="E46" s="39" t="s">
        <v>1920</v>
      </c>
      <c r="F46">
        <v>13</v>
      </c>
      <c r="I46" s="39" t="s">
        <v>1920</v>
      </c>
      <c r="J46">
        <v>0</v>
      </c>
      <c r="L46">
        <v>9</v>
      </c>
      <c r="M46">
        <v>0</v>
      </c>
      <c r="O46">
        <v>20</v>
      </c>
      <c r="P46">
        <v>0</v>
      </c>
      <c r="R46" s="39" t="s">
        <v>42857</v>
      </c>
      <c r="S46">
        <v>1</v>
      </c>
      <c r="U46" s="39" t="s">
        <v>42859</v>
      </c>
      <c r="V46">
        <v>0</v>
      </c>
      <c r="X46" s="39" t="s">
        <v>42858</v>
      </c>
      <c r="Y46">
        <v>0</v>
      </c>
      <c r="AA46" s="39" t="s">
        <v>42860</v>
      </c>
      <c r="AB46">
        <v>1</v>
      </c>
      <c r="AD46" s="39" t="s">
        <v>42861</v>
      </c>
      <c r="AE46">
        <v>1</v>
      </c>
      <c r="AG46" s="39" t="s">
        <v>42885</v>
      </c>
      <c r="AH46">
        <v>0</v>
      </c>
      <c r="AJ46" s="39" t="s">
        <v>42863</v>
      </c>
      <c r="AK46">
        <v>1</v>
      </c>
      <c r="AM46" s="39" t="s">
        <v>42864</v>
      </c>
      <c r="AN46">
        <v>1</v>
      </c>
      <c r="AP46" s="39" t="s">
        <v>15187</v>
      </c>
      <c r="AQ46">
        <v>1</v>
      </c>
      <c r="AS46" s="39" t="s">
        <v>15186</v>
      </c>
      <c r="AT46">
        <v>0</v>
      </c>
      <c r="AV46" s="39" t="s">
        <v>15187</v>
      </c>
      <c r="AW46">
        <v>1</v>
      </c>
      <c r="AY46" s="39" t="s">
        <v>15186</v>
      </c>
      <c r="AZ46">
        <v>1</v>
      </c>
      <c r="BB46" s="39" t="s">
        <v>15186</v>
      </c>
      <c r="BC46">
        <v>1</v>
      </c>
      <c r="BE46" s="39" t="s">
        <v>15187</v>
      </c>
      <c r="BF46">
        <v>1</v>
      </c>
      <c r="BH46" s="39" t="s">
        <v>15186</v>
      </c>
      <c r="BI46">
        <v>1</v>
      </c>
      <c r="BK46" s="39" t="s">
        <v>15187</v>
      </c>
      <c r="BL46">
        <v>1</v>
      </c>
      <c r="BN46" s="39" t="s">
        <v>15186</v>
      </c>
      <c r="BO46">
        <v>1</v>
      </c>
      <c r="BQ46" s="39" t="s">
        <v>15187</v>
      </c>
      <c r="BR46">
        <v>0</v>
      </c>
      <c r="BT46" s="39" t="s">
        <v>42942</v>
      </c>
      <c r="BU46">
        <v>0</v>
      </c>
      <c r="BW46" s="39" t="s">
        <v>42876</v>
      </c>
      <c r="BX46">
        <v>0</v>
      </c>
      <c r="BZ46" s="39" t="s">
        <v>43157</v>
      </c>
      <c r="CA46">
        <v>0</v>
      </c>
      <c r="CC46" s="39" t="s">
        <v>43150</v>
      </c>
      <c r="CD46">
        <v>0</v>
      </c>
      <c r="CF46" s="39" t="s">
        <v>43183</v>
      </c>
      <c r="CG46">
        <v>0</v>
      </c>
      <c r="CI46" s="39" t="s">
        <v>43152</v>
      </c>
      <c r="CJ46">
        <v>0</v>
      </c>
      <c r="CL46" s="39" t="s">
        <v>43184</v>
      </c>
      <c r="CM46">
        <v>0</v>
      </c>
      <c r="CO46" s="39" t="s">
        <v>43178</v>
      </c>
      <c r="CP46">
        <v>0</v>
      </c>
      <c r="CR46" s="39" t="s">
        <v>43185</v>
      </c>
      <c r="CS46">
        <v>0</v>
      </c>
      <c r="CU46" s="39" t="s">
        <v>43186</v>
      </c>
      <c r="CV46">
        <v>0</v>
      </c>
    </row>
    <row r="47" spans="1:100" x14ac:dyDescent="0.3">
      <c r="A47">
        <v>46</v>
      </c>
      <c r="B47" s="1">
        <v>45898.410937499997</v>
      </c>
      <c r="C47" s="1">
        <v>45898.420578703706</v>
      </c>
      <c r="D47" s="39" t="s">
        <v>2469</v>
      </c>
      <c r="E47" s="39" t="s">
        <v>2470</v>
      </c>
      <c r="F47">
        <v>18</v>
      </c>
      <c r="I47" s="39" t="s">
        <v>5836</v>
      </c>
      <c r="J47">
        <v>0</v>
      </c>
      <c r="L47">
        <v>9</v>
      </c>
      <c r="M47">
        <v>0</v>
      </c>
      <c r="O47">
        <v>33</v>
      </c>
      <c r="P47">
        <v>0</v>
      </c>
      <c r="R47" s="39" t="s">
        <v>42857</v>
      </c>
      <c r="S47">
        <v>1</v>
      </c>
      <c r="U47" s="39" t="s">
        <v>42858</v>
      </c>
      <c r="V47">
        <v>1</v>
      </c>
      <c r="X47" s="39" t="s">
        <v>42859</v>
      </c>
      <c r="Y47">
        <v>1</v>
      </c>
      <c r="AA47" s="39" t="s">
        <v>42860</v>
      </c>
      <c r="AB47">
        <v>1</v>
      </c>
      <c r="AD47" s="39" t="s">
        <v>42861</v>
      </c>
      <c r="AE47">
        <v>1</v>
      </c>
      <c r="AG47" s="39" t="s">
        <v>42862</v>
      </c>
      <c r="AH47">
        <v>1</v>
      </c>
      <c r="AJ47" s="39" t="s">
        <v>42863</v>
      </c>
      <c r="AK47">
        <v>1</v>
      </c>
      <c r="AM47" s="39" t="s">
        <v>42864</v>
      </c>
      <c r="AN47">
        <v>1</v>
      </c>
      <c r="AP47" s="39" t="s">
        <v>15187</v>
      </c>
      <c r="AQ47">
        <v>1</v>
      </c>
      <c r="AS47" s="39" t="s">
        <v>15187</v>
      </c>
      <c r="AT47">
        <v>1</v>
      </c>
      <c r="AV47" s="39" t="s">
        <v>15187</v>
      </c>
      <c r="AW47">
        <v>1</v>
      </c>
      <c r="AY47" s="39" t="s">
        <v>15186</v>
      </c>
      <c r="AZ47">
        <v>1</v>
      </c>
      <c r="BB47" s="39" t="s">
        <v>15186</v>
      </c>
      <c r="BC47">
        <v>1</v>
      </c>
      <c r="BE47" s="39" t="s">
        <v>15187</v>
      </c>
      <c r="BF47">
        <v>1</v>
      </c>
      <c r="BH47" s="39" t="s">
        <v>15186</v>
      </c>
      <c r="BI47">
        <v>1</v>
      </c>
      <c r="BK47" s="39" t="s">
        <v>15187</v>
      </c>
      <c r="BL47">
        <v>1</v>
      </c>
      <c r="BN47" s="39" t="s">
        <v>15186</v>
      </c>
      <c r="BO47">
        <v>1</v>
      </c>
      <c r="BQ47" s="39" t="s">
        <v>15186</v>
      </c>
      <c r="BR47">
        <v>1</v>
      </c>
      <c r="BT47" s="39" t="s">
        <v>42875</v>
      </c>
      <c r="BU47">
        <v>0</v>
      </c>
      <c r="BW47" s="39" t="s">
        <v>42876</v>
      </c>
      <c r="BX47">
        <v>0</v>
      </c>
      <c r="BZ47" s="39" t="s">
        <v>43187</v>
      </c>
      <c r="CA47">
        <v>0</v>
      </c>
      <c r="CC47" s="39" t="s">
        <v>43188</v>
      </c>
      <c r="CD47">
        <v>0</v>
      </c>
      <c r="CF47" s="39" t="s">
        <v>43189</v>
      </c>
      <c r="CG47">
        <v>0</v>
      </c>
      <c r="CI47" s="39" t="s">
        <v>43190</v>
      </c>
      <c r="CJ47">
        <v>0</v>
      </c>
      <c r="CL47" s="39" t="s">
        <v>43191</v>
      </c>
      <c r="CM47">
        <v>0</v>
      </c>
      <c r="CO47" s="39" t="s">
        <v>42987</v>
      </c>
      <c r="CP47">
        <v>0</v>
      </c>
      <c r="CR47" s="39" t="s">
        <v>43192</v>
      </c>
      <c r="CS47">
        <v>0</v>
      </c>
      <c r="CU47" s="39" t="s">
        <v>43193</v>
      </c>
      <c r="CV47">
        <v>0</v>
      </c>
    </row>
    <row r="48" spans="1:100" x14ac:dyDescent="0.3">
      <c r="A48">
        <v>47</v>
      </c>
      <c r="B48" s="1">
        <v>45898.408414351848</v>
      </c>
      <c r="C48" s="1">
        <v>45898.420682870368</v>
      </c>
      <c r="D48" s="39" t="s">
        <v>2523</v>
      </c>
      <c r="E48" s="39" t="s">
        <v>2524</v>
      </c>
      <c r="F48">
        <v>16</v>
      </c>
      <c r="I48" s="39" t="s">
        <v>2524</v>
      </c>
      <c r="J48">
        <v>0</v>
      </c>
      <c r="L48">
        <v>9</v>
      </c>
      <c r="M48">
        <v>0</v>
      </c>
      <c r="O48">
        <v>3</v>
      </c>
      <c r="P48">
        <v>0</v>
      </c>
      <c r="R48" s="39" t="s">
        <v>42857</v>
      </c>
      <c r="S48">
        <v>1</v>
      </c>
      <c r="U48" s="39" t="s">
        <v>42858</v>
      </c>
      <c r="V48">
        <v>1</v>
      </c>
      <c r="X48" s="39" t="s">
        <v>42859</v>
      </c>
      <c r="Y48">
        <v>1</v>
      </c>
      <c r="AA48" s="39" t="s">
        <v>42860</v>
      </c>
      <c r="AB48">
        <v>1</v>
      </c>
      <c r="AD48" s="39" t="s">
        <v>42861</v>
      </c>
      <c r="AE48">
        <v>1</v>
      </c>
      <c r="AG48" s="39" t="s">
        <v>42862</v>
      </c>
      <c r="AH48">
        <v>1</v>
      </c>
      <c r="AJ48" s="39" t="s">
        <v>42863</v>
      </c>
      <c r="AK48">
        <v>1</v>
      </c>
      <c r="AM48" s="39" t="s">
        <v>42864</v>
      </c>
      <c r="AN48">
        <v>1</v>
      </c>
      <c r="AP48" s="39" t="s">
        <v>15187</v>
      </c>
      <c r="AQ48">
        <v>1</v>
      </c>
      <c r="AS48" s="39" t="s">
        <v>15187</v>
      </c>
      <c r="AT48">
        <v>1</v>
      </c>
      <c r="AV48" s="39" t="s">
        <v>15186</v>
      </c>
      <c r="AW48">
        <v>0</v>
      </c>
      <c r="AY48" s="39" t="s">
        <v>15186</v>
      </c>
      <c r="AZ48">
        <v>1</v>
      </c>
      <c r="BB48" s="39" t="s">
        <v>15186</v>
      </c>
      <c r="BC48">
        <v>1</v>
      </c>
      <c r="BE48" s="39" t="s">
        <v>15187</v>
      </c>
      <c r="BF48">
        <v>1</v>
      </c>
      <c r="BH48" s="39" t="s">
        <v>15186</v>
      </c>
      <c r="BI48">
        <v>1</v>
      </c>
      <c r="BK48" s="39" t="s">
        <v>15187</v>
      </c>
      <c r="BL48">
        <v>1</v>
      </c>
      <c r="BN48" s="39" t="s">
        <v>15186</v>
      </c>
      <c r="BO48">
        <v>1</v>
      </c>
      <c r="BQ48" s="39" t="s">
        <v>15187</v>
      </c>
      <c r="BR48">
        <v>0</v>
      </c>
      <c r="BT48" s="39" t="s">
        <v>43101</v>
      </c>
      <c r="BU48">
        <v>0</v>
      </c>
      <c r="BW48" s="39" t="s">
        <v>42876</v>
      </c>
      <c r="BX48">
        <v>0</v>
      </c>
      <c r="BZ48" s="39" t="s">
        <v>43194</v>
      </c>
      <c r="CA48">
        <v>0</v>
      </c>
      <c r="CC48" s="39" t="s">
        <v>43150</v>
      </c>
      <c r="CD48">
        <v>0</v>
      </c>
      <c r="CF48" s="39" t="s">
        <v>43195</v>
      </c>
      <c r="CG48">
        <v>0</v>
      </c>
      <c r="CI48" s="39" t="s">
        <v>43152</v>
      </c>
      <c r="CJ48">
        <v>0</v>
      </c>
      <c r="CL48" s="39" t="s">
        <v>43196</v>
      </c>
      <c r="CM48">
        <v>0</v>
      </c>
      <c r="CO48" s="39" t="s">
        <v>42987</v>
      </c>
      <c r="CP48">
        <v>0</v>
      </c>
      <c r="CR48" s="39" t="s">
        <v>43129</v>
      </c>
      <c r="CS48">
        <v>0</v>
      </c>
      <c r="CU48" s="39" t="s">
        <v>43197</v>
      </c>
      <c r="CV48">
        <v>0</v>
      </c>
    </row>
    <row r="49" spans="1:100" x14ac:dyDescent="0.3">
      <c r="A49">
        <v>48</v>
      </c>
      <c r="B49" s="1">
        <v>45898.420949074076</v>
      </c>
      <c r="C49" s="1">
        <v>45898.420983796299</v>
      </c>
      <c r="D49" s="39" t="s">
        <v>1943</v>
      </c>
      <c r="E49" s="39" t="s">
        <v>1944</v>
      </c>
      <c r="F49">
        <v>13</v>
      </c>
      <c r="I49" s="39" t="s">
        <v>1945</v>
      </c>
      <c r="J49">
        <v>0</v>
      </c>
      <c r="L49">
        <v>9</v>
      </c>
      <c r="M49">
        <v>0</v>
      </c>
      <c r="O49">
        <v>34</v>
      </c>
      <c r="P49">
        <v>0</v>
      </c>
      <c r="R49" s="39" t="s">
        <v>42857</v>
      </c>
      <c r="S49">
        <v>1</v>
      </c>
      <c r="U49" s="39" t="s">
        <v>42859</v>
      </c>
      <c r="V49">
        <v>0</v>
      </c>
      <c r="X49" s="39" t="s">
        <v>42858</v>
      </c>
      <c r="Y49">
        <v>0</v>
      </c>
      <c r="AA49" s="39" t="s">
        <v>42860</v>
      </c>
      <c r="AB49">
        <v>1</v>
      </c>
      <c r="AD49" s="39" t="s">
        <v>42861</v>
      </c>
      <c r="AE49">
        <v>1</v>
      </c>
      <c r="AG49" s="39" t="s">
        <v>42885</v>
      </c>
      <c r="AH49">
        <v>0</v>
      </c>
      <c r="AJ49" s="39" t="s">
        <v>42863</v>
      </c>
      <c r="AK49">
        <v>1</v>
      </c>
      <c r="AM49" s="39" t="s">
        <v>42864</v>
      </c>
      <c r="AN49">
        <v>1</v>
      </c>
      <c r="AP49" s="39" t="s">
        <v>15186</v>
      </c>
      <c r="AQ49">
        <v>0</v>
      </c>
      <c r="AS49" s="39" t="s">
        <v>15186</v>
      </c>
      <c r="AT49">
        <v>0</v>
      </c>
      <c r="AV49" s="39" t="s">
        <v>15187</v>
      </c>
      <c r="AW49">
        <v>1</v>
      </c>
      <c r="AY49" s="39" t="s">
        <v>15186</v>
      </c>
      <c r="AZ49">
        <v>1</v>
      </c>
      <c r="BB49" s="39" t="s">
        <v>15186</v>
      </c>
      <c r="BC49">
        <v>1</v>
      </c>
      <c r="BE49" s="39" t="s">
        <v>15187</v>
      </c>
      <c r="BF49">
        <v>1</v>
      </c>
      <c r="BH49" s="39" t="s">
        <v>15186</v>
      </c>
      <c r="BI49">
        <v>1</v>
      </c>
      <c r="BK49" s="39" t="s">
        <v>15187</v>
      </c>
      <c r="BL49">
        <v>1</v>
      </c>
      <c r="BN49" s="39" t="s">
        <v>15186</v>
      </c>
      <c r="BO49">
        <v>1</v>
      </c>
      <c r="BQ49" s="39" t="s">
        <v>15186</v>
      </c>
      <c r="BR49">
        <v>1</v>
      </c>
      <c r="BT49" s="39" t="s">
        <v>43101</v>
      </c>
      <c r="BU49">
        <v>0</v>
      </c>
      <c r="BW49" s="39" t="s">
        <v>42876</v>
      </c>
      <c r="BX49">
        <v>0</v>
      </c>
      <c r="BZ49" s="39" t="s">
        <v>43198</v>
      </c>
      <c r="CA49">
        <v>0</v>
      </c>
      <c r="CC49" s="39" t="s">
        <v>43199</v>
      </c>
      <c r="CD49">
        <v>0</v>
      </c>
      <c r="CF49" s="39" t="s">
        <v>43200</v>
      </c>
      <c r="CG49">
        <v>0</v>
      </c>
      <c r="CI49" s="39" t="s">
        <v>43201</v>
      </c>
      <c r="CJ49">
        <v>0</v>
      </c>
      <c r="CL49" s="39" t="s">
        <v>43202</v>
      </c>
      <c r="CM49">
        <v>0</v>
      </c>
      <c r="CO49" s="39" t="s">
        <v>42911</v>
      </c>
      <c r="CP49">
        <v>0</v>
      </c>
      <c r="CR49" s="39" t="s">
        <v>43203</v>
      </c>
      <c r="CS49">
        <v>0</v>
      </c>
      <c r="CU49" s="39" t="s">
        <v>43204</v>
      </c>
      <c r="CV49">
        <v>0</v>
      </c>
    </row>
    <row r="50" spans="1:100" x14ac:dyDescent="0.3">
      <c r="A50">
        <v>49</v>
      </c>
      <c r="B50" s="1">
        <v>45898.41920138889</v>
      </c>
      <c r="C50" s="1">
        <v>45898.4219212963</v>
      </c>
      <c r="D50" s="39" t="s">
        <v>2574</v>
      </c>
      <c r="E50" s="39" t="s">
        <v>2575</v>
      </c>
      <c r="F50">
        <v>14</v>
      </c>
      <c r="I50" s="39" t="s">
        <v>2575</v>
      </c>
      <c r="J50">
        <v>0</v>
      </c>
      <c r="L50">
        <v>9</v>
      </c>
      <c r="M50">
        <v>0</v>
      </c>
      <c r="O50">
        <v>18</v>
      </c>
      <c r="P50">
        <v>0</v>
      </c>
      <c r="R50" s="39" t="s">
        <v>42857</v>
      </c>
      <c r="S50">
        <v>1</v>
      </c>
      <c r="U50" s="39" t="s">
        <v>42858</v>
      </c>
      <c r="V50">
        <v>1</v>
      </c>
      <c r="X50" s="39" t="s">
        <v>42860</v>
      </c>
      <c r="Y50">
        <v>0</v>
      </c>
      <c r="AA50" s="39" t="s">
        <v>42861</v>
      </c>
      <c r="AB50">
        <v>0</v>
      </c>
      <c r="AD50" s="39" t="s">
        <v>42859</v>
      </c>
      <c r="AE50">
        <v>0</v>
      </c>
      <c r="AG50" s="39" t="s">
        <v>42862</v>
      </c>
      <c r="AH50">
        <v>1</v>
      </c>
      <c r="AJ50" s="39" t="s">
        <v>42863</v>
      </c>
      <c r="AK50">
        <v>1</v>
      </c>
      <c r="AM50" s="39" t="s">
        <v>42864</v>
      </c>
      <c r="AN50">
        <v>1</v>
      </c>
      <c r="AP50" s="39" t="s">
        <v>15187</v>
      </c>
      <c r="AQ50">
        <v>1</v>
      </c>
      <c r="AS50" s="39" t="s">
        <v>15187</v>
      </c>
      <c r="AT50">
        <v>1</v>
      </c>
      <c r="AV50" s="39" t="s">
        <v>15186</v>
      </c>
      <c r="AW50">
        <v>0</v>
      </c>
      <c r="AY50" s="39" t="s">
        <v>15186</v>
      </c>
      <c r="AZ50">
        <v>1</v>
      </c>
      <c r="BB50" s="39" t="s">
        <v>15186</v>
      </c>
      <c r="BC50">
        <v>1</v>
      </c>
      <c r="BE50" s="39" t="s">
        <v>15187</v>
      </c>
      <c r="BF50">
        <v>1</v>
      </c>
      <c r="BH50" s="39" t="s">
        <v>15186</v>
      </c>
      <c r="BI50">
        <v>1</v>
      </c>
      <c r="BK50" s="39" t="s">
        <v>15187</v>
      </c>
      <c r="BL50">
        <v>1</v>
      </c>
      <c r="BN50" s="39" t="s">
        <v>15186</v>
      </c>
      <c r="BO50">
        <v>1</v>
      </c>
      <c r="BQ50" s="39" t="s">
        <v>15186</v>
      </c>
      <c r="BR50">
        <v>1</v>
      </c>
      <c r="BT50" s="39" t="s">
        <v>43205</v>
      </c>
      <c r="BU50">
        <v>0</v>
      </c>
      <c r="BW50" s="39" t="s">
        <v>43206</v>
      </c>
      <c r="BX50">
        <v>0</v>
      </c>
      <c r="BZ50" s="39" t="s">
        <v>43207</v>
      </c>
      <c r="CA50">
        <v>0</v>
      </c>
      <c r="CC50" s="39" t="s">
        <v>43208</v>
      </c>
      <c r="CD50">
        <v>0</v>
      </c>
      <c r="CF50" s="39" t="s">
        <v>43209</v>
      </c>
      <c r="CG50">
        <v>0</v>
      </c>
      <c r="CI50" s="39" t="s">
        <v>43210</v>
      </c>
      <c r="CJ50">
        <v>0</v>
      </c>
      <c r="CL50" s="39" t="s">
        <v>43106</v>
      </c>
      <c r="CM50">
        <v>0</v>
      </c>
      <c r="CO50" s="39" t="s">
        <v>43116</v>
      </c>
      <c r="CP50">
        <v>0</v>
      </c>
      <c r="CR50" s="39" t="s">
        <v>43117</v>
      </c>
      <c r="CS50">
        <v>0</v>
      </c>
      <c r="CU50" s="39" t="s">
        <v>43118</v>
      </c>
      <c r="CV50">
        <v>0</v>
      </c>
    </row>
    <row r="51" spans="1:100" x14ac:dyDescent="0.3">
      <c r="A51">
        <v>50</v>
      </c>
      <c r="B51" s="1">
        <v>45898.410520833335</v>
      </c>
      <c r="C51" s="1">
        <v>45898.421944444446</v>
      </c>
      <c r="D51" s="39" t="s">
        <v>3831</v>
      </c>
      <c r="E51" s="39" t="s">
        <v>3832</v>
      </c>
      <c r="F51">
        <v>18</v>
      </c>
      <c r="I51" s="39" t="s">
        <v>3832</v>
      </c>
      <c r="J51">
        <v>0</v>
      </c>
      <c r="L51">
        <v>9</v>
      </c>
      <c r="M51">
        <v>0</v>
      </c>
      <c r="O51">
        <v>23</v>
      </c>
      <c r="P51">
        <v>0</v>
      </c>
      <c r="R51" s="39" t="s">
        <v>42857</v>
      </c>
      <c r="S51">
        <v>1</v>
      </c>
      <c r="U51" s="39" t="s">
        <v>42858</v>
      </c>
      <c r="V51">
        <v>1</v>
      </c>
      <c r="X51" s="39" t="s">
        <v>42859</v>
      </c>
      <c r="Y51">
        <v>1</v>
      </c>
      <c r="AA51" s="39" t="s">
        <v>42860</v>
      </c>
      <c r="AB51">
        <v>1</v>
      </c>
      <c r="AD51" s="39" t="s">
        <v>42861</v>
      </c>
      <c r="AE51">
        <v>1</v>
      </c>
      <c r="AG51" s="39" t="s">
        <v>42862</v>
      </c>
      <c r="AH51">
        <v>1</v>
      </c>
      <c r="AJ51" s="39" t="s">
        <v>42863</v>
      </c>
      <c r="AK51">
        <v>1</v>
      </c>
      <c r="AM51" s="39" t="s">
        <v>42864</v>
      </c>
      <c r="AN51">
        <v>1</v>
      </c>
      <c r="AP51" s="39" t="s">
        <v>15187</v>
      </c>
      <c r="AQ51">
        <v>1</v>
      </c>
      <c r="AS51" s="39" t="s">
        <v>15187</v>
      </c>
      <c r="AT51">
        <v>1</v>
      </c>
      <c r="AV51" s="39" t="s">
        <v>15187</v>
      </c>
      <c r="AW51">
        <v>1</v>
      </c>
      <c r="AY51" s="39" t="s">
        <v>15186</v>
      </c>
      <c r="AZ51">
        <v>1</v>
      </c>
      <c r="BB51" s="39" t="s">
        <v>15186</v>
      </c>
      <c r="BC51">
        <v>1</v>
      </c>
      <c r="BE51" s="39" t="s">
        <v>15187</v>
      </c>
      <c r="BF51">
        <v>1</v>
      </c>
      <c r="BH51" s="39" t="s">
        <v>15186</v>
      </c>
      <c r="BI51">
        <v>1</v>
      </c>
      <c r="BK51" s="39" t="s">
        <v>15187</v>
      </c>
      <c r="BL51">
        <v>1</v>
      </c>
      <c r="BN51" s="39" t="s">
        <v>15186</v>
      </c>
      <c r="BO51">
        <v>1</v>
      </c>
      <c r="BQ51" s="39" t="s">
        <v>15186</v>
      </c>
      <c r="BR51">
        <v>1</v>
      </c>
      <c r="BT51" s="39" t="s">
        <v>42865</v>
      </c>
      <c r="BU51">
        <v>0</v>
      </c>
      <c r="BW51" s="39" t="s">
        <v>42876</v>
      </c>
      <c r="BX51">
        <v>0</v>
      </c>
      <c r="BZ51" s="39" t="s">
        <v>43211</v>
      </c>
      <c r="CA51">
        <v>0</v>
      </c>
      <c r="CC51" s="39" t="s">
        <v>43212</v>
      </c>
      <c r="CD51">
        <v>0</v>
      </c>
      <c r="CF51" s="39" t="s">
        <v>43213</v>
      </c>
      <c r="CG51">
        <v>0</v>
      </c>
      <c r="CI51" s="39" t="s">
        <v>43214</v>
      </c>
      <c r="CJ51">
        <v>0</v>
      </c>
      <c r="CL51" s="39" t="s">
        <v>43215</v>
      </c>
      <c r="CM51">
        <v>0</v>
      </c>
      <c r="CO51" s="39" t="s">
        <v>43216</v>
      </c>
      <c r="CP51">
        <v>0</v>
      </c>
      <c r="CR51" s="39" t="s">
        <v>43217</v>
      </c>
      <c r="CS51">
        <v>0</v>
      </c>
      <c r="CU51" s="39" t="s">
        <v>43218</v>
      </c>
      <c r="CV51">
        <v>0</v>
      </c>
    </row>
    <row r="52" spans="1:100" x14ac:dyDescent="0.3">
      <c r="A52">
        <v>51</v>
      </c>
      <c r="B52" s="1">
        <v>45898.418530092589</v>
      </c>
      <c r="C52" s="1">
        <v>45898.422812500001</v>
      </c>
      <c r="D52" s="39" t="s">
        <v>3077</v>
      </c>
      <c r="E52" s="39" t="s">
        <v>3078</v>
      </c>
      <c r="F52">
        <v>12</v>
      </c>
      <c r="I52" s="39" t="s">
        <v>3079</v>
      </c>
      <c r="J52">
        <v>0</v>
      </c>
      <c r="L52">
        <v>9</v>
      </c>
      <c r="M52">
        <v>0</v>
      </c>
      <c r="O52">
        <v>36</v>
      </c>
      <c r="P52">
        <v>0</v>
      </c>
      <c r="R52" s="39" t="s">
        <v>42857</v>
      </c>
      <c r="S52">
        <v>1</v>
      </c>
      <c r="U52" s="39" t="s">
        <v>42859</v>
      </c>
      <c r="V52">
        <v>0</v>
      </c>
      <c r="X52" s="39" t="s">
        <v>42859</v>
      </c>
      <c r="Y52">
        <v>1</v>
      </c>
      <c r="AA52" s="39" t="s">
        <v>42860</v>
      </c>
      <c r="AB52">
        <v>1</v>
      </c>
      <c r="AD52" s="39" t="s">
        <v>42861</v>
      </c>
      <c r="AE52">
        <v>1</v>
      </c>
      <c r="AG52" s="39" t="s">
        <v>42931</v>
      </c>
      <c r="AH52">
        <v>0</v>
      </c>
      <c r="AJ52" s="39" t="s">
        <v>42863</v>
      </c>
      <c r="AK52">
        <v>1</v>
      </c>
      <c r="AM52" s="39" t="s">
        <v>42864</v>
      </c>
      <c r="AN52">
        <v>1</v>
      </c>
      <c r="AP52" s="39" t="s">
        <v>15187</v>
      </c>
      <c r="AQ52">
        <v>1</v>
      </c>
      <c r="AS52" s="39" t="s">
        <v>15187</v>
      </c>
      <c r="AT52">
        <v>1</v>
      </c>
      <c r="AV52" s="39" t="s">
        <v>15186</v>
      </c>
      <c r="AW52">
        <v>0</v>
      </c>
      <c r="AY52" s="39" t="s">
        <v>15186</v>
      </c>
      <c r="AZ52">
        <v>1</v>
      </c>
      <c r="BB52" s="39" t="s">
        <v>15186</v>
      </c>
      <c r="BC52">
        <v>1</v>
      </c>
      <c r="BE52" s="39" t="s">
        <v>15187</v>
      </c>
      <c r="BF52">
        <v>1</v>
      </c>
      <c r="BH52" s="39" t="s">
        <v>15187</v>
      </c>
      <c r="BI52">
        <v>0</v>
      </c>
      <c r="BK52" s="39" t="s">
        <v>15187</v>
      </c>
      <c r="BL52">
        <v>1</v>
      </c>
      <c r="BN52" s="39" t="s">
        <v>15187</v>
      </c>
      <c r="BO52">
        <v>0</v>
      </c>
      <c r="BQ52" s="39" t="s">
        <v>15187</v>
      </c>
      <c r="BR52">
        <v>0</v>
      </c>
      <c r="BT52" s="39" t="s">
        <v>43040</v>
      </c>
      <c r="BU52">
        <v>0</v>
      </c>
      <c r="BW52" s="39" t="s">
        <v>42876</v>
      </c>
      <c r="BX52">
        <v>0</v>
      </c>
      <c r="BZ52" s="39" t="s">
        <v>43219</v>
      </c>
      <c r="CA52">
        <v>0</v>
      </c>
      <c r="CC52" s="39" t="s">
        <v>43220</v>
      </c>
      <c r="CD52">
        <v>0</v>
      </c>
      <c r="CF52" s="39" t="s">
        <v>43221</v>
      </c>
      <c r="CG52">
        <v>0</v>
      </c>
      <c r="CI52" s="39" t="s">
        <v>43092</v>
      </c>
      <c r="CJ52">
        <v>0</v>
      </c>
      <c r="CL52" s="39" t="s">
        <v>43222</v>
      </c>
      <c r="CM52">
        <v>0</v>
      </c>
      <c r="CO52" s="39" t="s">
        <v>42987</v>
      </c>
      <c r="CP52">
        <v>0</v>
      </c>
      <c r="CR52" s="39" t="s">
        <v>43223</v>
      </c>
      <c r="CS52">
        <v>0</v>
      </c>
      <c r="CU52" s="39" t="s">
        <v>43224</v>
      </c>
      <c r="CV52">
        <v>0</v>
      </c>
    </row>
    <row r="53" spans="1:100" x14ac:dyDescent="0.3">
      <c r="A53">
        <v>52</v>
      </c>
      <c r="B53" s="1">
        <v>45898.409363425926</v>
      </c>
      <c r="C53" s="1">
        <v>45898.42292824074</v>
      </c>
      <c r="D53" s="39" t="s">
        <v>3855</v>
      </c>
      <c r="E53" s="39" t="s">
        <v>3856</v>
      </c>
      <c r="F53">
        <v>12</v>
      </c>
      <c r="I53" s="39" t="s">
        <v>3856</v>
      </c>
      <c r="J53">
        <v>0</v>
      </c>
      <c r="L53">
        <v>9</v>
      </c>
      <c r="M53">
        <v>0</v>
      </c>
      <c r="O53">
        <v>2</v>
      </c>
      <c r="P53">
        <v>0</v>
      </c>
      <c r="R53" s="39" t="s">
        <v>42857</v>
      </c>
      <c r="S53">
        <v>1</v>
      </c>
      <c r="U53" s="39" t="s">
        <v>42859</v>
      </c>
      <c r="V53">
        <v>0</v>
      </c>
      <c r="X53" s="39" t="s">
        <v>42859</v>
      </c>
      <c r="Y53">
        <v>1</v>
      </c>
      <c r="AA53" s="39" t="s">
        <v>42860</v>
      </c>
      <c r="AB53">
        <v>1</v>
      </c>
      <c r="AD53" s="39" t="s">
        <v>42861</v>
      </c>
      <c r="AE53">
        <v>1</v>
      </c>
      <c r="AG53" s="39" t="s">
        <v>42931</v>
      </c>
      <c r="AH53">
        <v>0</v>
      </c>
      <c r="AJ53" s="39" t="s">
        <v>43095</v>
      </c>
      <c r="AK53">
        <v>0</v>
      </c>
      <c r="AM53" s="39" t="s">
        <v>43063</v>
      </c>
      <c r="AN53">
        <v>0</v>
      </c>
      <c r="AP53" s="39" t="s">
        <v>15187</v>
      </c>
      <c r="AQ53">
        <v>1</v>
      </c>
      <c r="AS53" s="39" t="s">
        <v>15187</v>
      </c>
      <c r="AT53">
        <v>1</v>
      </c>
      <c r="AV53" s="39" t="s">
        <v>15186</v>
      </c>
      <c r="AW53">
        <v>0</v>
      </c>
      <c r="AY53" s="39" t="s">
        <v>15186</v>
      </c>
      <c r="AZ53">
        <v>1</v>
      </c>
      <c r="BB53" s="39" t="s">
        <v>15186</v>
      </c>
      <c r="BC53">
        <v>1</v>
      </c>
      <c r="BE53" s="39" t="s">
        <v>15187</v>
      </c>
      <c r="BF53">
        <v>1</v>
      </c>
      <c r="BH53" s="39" t="s">
        <v>15186</v>
      </c>
      <c r="BI53">
        <v>1</v>
      </c>
      <c r="BK53" s="39" t="s">
        <v>15187</v>
      </c>
      <c r="BL53">
        <v>1</v>
      </c>
      <c r="BN53" s="39" t="s">
        <v>15186</v>
      </c>
      <c r="BO53">
        <v>1</v>
      </c>
      <c r="BQ53" s="39" t="s">
        <v>15187</v>
      </c>
      <c r="BR53">
        <v>0</v>
      </c>
      <c r="BT53" s="39" t="s">
        <v>43040</v>
      </c>
      <c r="BU53">
        <v>0</v>
      </c>
      <c r="BW53" s="39" t="s">
        <v>43161</v>
      </c>
      <c r="BX53">
        <v>0</v>
      </c>
      <c r="BZ53" s="39" t="s">
        <v>43157</v>
      </c>
      <c r="CA53">
        <v>0</v>
      </c>
      <c r="CC53" s="39" t="s">
        <v>43150</v>
      </c>
      <c r="CD53">
        <v>0</v>
      </c>
      <c r="CF53" s="39" t="s">
        <v>43225</v>
      </c>
      <c r="CG53">
        <v>0</v>
      </c>
      <c r="CI53" s="39" t="s">
        <v>43152</v>
      </c>
      <c r="CJ53">
        <v>0</v>
      </c>
      <c r="CL53" s="39" t="s">
        <v>43226</v>
      </c>
      <c r="CM53">
        <v>0</v>
      </c>
      <c r="CO53" s="39" t="s">
        <v>43098</v>
      </c>
      <c r="CP53">
        <v>0</v>
      </c>
      <c r="CR53" s="39" t="s">
        <v>43129</v>
      </c>
      <c r="CS53">
        <v>0</v>
      </c>
      <c r="CU53" s="39" t="s">
        <v>43109</v>
      </c>
      <c r="CV53">
        <v>0</v>
      </c>
    </row>
    <row r="54" spans="1:100" x14ac:dyDescent="0.3">
      <c r="A54">
        <v>53</v>
      </c>
      <c r="B54" s="1">
        <v>45898.409328703703</v>
      </c>
      <c r="C54" s="1">
        <v>45898.423101851855</v>
      </c>
      <c r="D54" s="39" t="s">
        <v>2583</v>
      </c>
      <c r="E54" s="39" t="s">
        <v>2584</v>
      </c>
      <c r="F54">
        <v>15</v>
      </c>
      <c r="I54" s="39" t="s">
        <v>5933</v>
      </c>
      <c r="J54">
        <v>0</v>
      </c>
      <c r="L54">
        <v>9</v>
      </c>
      <c r="M54">
        <v>0</v>
      </c>
      <c r="O54">
        <v>7</v>
      </c>
      <c r="P54">
        <v>0</v>
      </c>
      <c r="R54" s="39" t="s">
        <v>42857</v>
      </c>
      <c r="S54">
        <v>1</v>
      </c>
      <c r="U54" s="39" t="s">
        <v>42858</v>
      </c>
      <c r="V54">
        <v>1</v>
      </c>
      <c r="X54" s="39" t="s">
        <v>42859</v>
      </c>
      <c r="Y54">
        <v>1</v>
      </c>
      <c r="AA54" s="39" t="s">
        <v>42860</v>
      </c>
      <c r="AB54">
        <v>1</v>
      </c>
      <c r="AD54" s="39" t="s">
        <v>42861</v>
      </c>
      <c r="AE54">
        <v>1</v>
      </c>
      <c r="AG54" s="39" t="s">
        <v>42862</v>
      </c>
      <c r="AH54">
        <v>1</v>
      </c>
      <c r="AJ54" s="39" t="s">
        <v>42863</v>
      </c>
      <c r="AK54">
        <v>1</v>
      </c>
      <c r="AM54" s="39" t="s">
        <v>42864</v>
      </c>
      <c r="AN54">
        <v>1</v>
      </c>
      <c r="AP54" s="39" t="s">
        <v>15187</v>
      </c>
      <c r="AQ54">
        <v>1</v>
      </c>
      <c r="AS54" s="39" t="s">
        <v>15187</v>
      </c>
      <c r="AT54">
        <v>1</v>
      </c>
      <c r="AV54" s="39" t="s">
        <v>15186</v>
      </c>
      <c r="AW54">
        <v>0</v>
      </c>
      <c r="AY54" s="39" t="s">
        <v>15186</v>
      </c>
      <c r="AZ54">
        <v>1</v>
      </c>
      <c r="BB54" s="39" t="s">
        <v>15187</v>
      </c>
      <c r="BC54">
        <v>0</v>
      </c>
      <c r="BE54" s="39" t="s">
        <v>15187</v>
      </c>
      <c r="BF54">
        <v>1</v>
      </c>
      <c r="BH54" s="39" t="s">
        <v>15186</v>
      </c>
      <c r="BI54">
        <v>1</v>
      </c>
      <c r="BK54" s="39" t="s">
        <v>15187</v>
      </c>
      <c r="BL54">
        <v>1</v>
      </c>
      <c r="BN54" s="39" t="s">
        <v>15186</v>
      </c>
      <c r="BO54">
        <v>1</v>
      </c>
      <c r="BQ54" s="39" t="s">
        <v>15187</v>
      </c>
      <c r="BR54">
        <v>0</v>
      </c>
      <c r="BT54" s="39" t="s">
        <v>43101</v>
      </c>
      <c r="BU54">
        <v>0</v>
      </c>
      <c r="BW54" s="39" t="s">
        <v>42876</v>
      </c>
      <c r="BX54">
        <v>0</v>
      </c>
      <c r="BZ54" s="39" t="s">
        <v>43227</v>
      </c>
      <c r="CA54">
        <v>0</v>
      </c>
      <c r="CC54" s="39" t="s">
        <v>43228</v>
      </c>
      <c r="CD54">
        <v>0</v>
      </c>
      <c r="CF54" s="39" t="s">
        <v>43229</v>
      </c>
      <c r="CG54">
        <v>0</v>
      </c>
      <c r="CI54" s="39" t="s">
        <v>43230</v>
      </c>
      <c r="CJ54">
        <v>0</v>
      </c>
      <c r="CL54" s="39" t="s">
        <v>43196</v>
      </c>
      <c r="CM54">
        <v>0</v>
      </c>
      <c r="CO54" s="39" t="s">
        <v>43231</v>
      </c>
      <c r="CP54">
        <v>0</v>
      </c>
      <c r="CR54" s="39" t="s">
        <v>43232</v>
      </c>
      <c r="CS54">
        <v>0</v>
      </c>
      <c r="CU54" s="39" t="s">
        <v>43233</v>
      </c>
      <c r="CV54">
        <v>0</v>
      </c>
    </row>
    <row r="55" spans="1:100" x14ac:dyDescent="0.3">
      <c r="A55">
        <v>54</v>
      </c>
      <c r="B55" s="1">
        <v>45898.419062499997</v>
      </c>
      <c r="C55" s="1">
        <v>45898.424629629626</v>
      </c>
      <c r="D55" s="39" t="s">
        <v>3404</v>
      </c>
      <c r="E55" s="39" t="s">
        <v>3405</v>
      </c>
      <c r="F55">
        <v>12</v>
      </c>
      <c r="I55" s="39" t="s">
        <v>3405</v>
      </c>
      <c r="J55">
        <v>0</v>
      </c>
      <c r="L55">
        <v>9</v>
      </c>
      <c r="M55">
        <v>0</v>
      </c>
      <c r="O55">
        <v>22</v>
      </c>
      <c r="P55">
        <v>0</v>
      </c>
      <c r="R55" s="39" t="s">
        <v>42857</v>
      </c>
      <c r="S55">
        <v>1</v>
      </c>
      <c r="U55" s="39" t="s">
        <v>42859</v>
      </c>
      <c r="V55">
        <v>0</v>
      </c>
      <c r="X55" s="39" t="s">
        <v>42859</v>
      </c>
      <c r="Y55">
        <v>1</v>
      </c>
      <c r="AA55" s="39" t="s">
        <v>42860</v>
      </c>
      <c r="AB55">
        <v>1</v>
      </c>
      <c r="AD55" s="39" t="s">
        <v>42861</v>
      </c>
      <c r="AE55">
        <v>1</v>
      </c>
      <c r="AG55" s="39" t="s">
        <v>42931</v>
      </c>
      <c r="AH55">
        <v>0</v>
      </c>
      <c r="AJ55" s="39" t="s">
        <v>42863</v>
      </c>
      <c r="AK55">
        <v>1</v>
      </c>
      <c r="AM55" s="39" t="s">
        <v>42864</v>
      </c>
      <c r="AN55">
        <v>1</v>
      </c>
      <c r="AP55" s="39" t="s">
        <v>15187</v>
      </c>
      <c r="AQ55">
        <v>1</v>
      </c>
      <c r="AS55" s="39" t="s">
        <v>15187</v>
      </c>
      <c r="AT55">
        <v>1</v>
      </c>
      <c r="AV55" s="39" t="s">
        <v>15186</v>
      </c>
      <c r="AW55">
        <v>0</v>
      </c>
      <c r="AY55" s="39" t="s">
        <v>15186</v>
      </c>
      <c r="AZ55">
        <v>1</v>
      </c>
      <c r="BB55" s="39" t="s">
        <v>15186</v>
      </c>
      <c r="BC55">
        <v>1</v>
      </c>
      <c r="BE55" s="39" t="s">
        <v>15187</v>
      </c>
      <c r="BF55">
        <v>1</v>
      </c>
      <c r="BH55" s="39" t="s">
        <v>15187</v>
      </c>
      <c r="BI55">
        <v>0</v>
      </c>
      <c r="BK55" s="39" t="s">
        <v>15187</v>
      </c>
      <c r="BL55">
        <v>1</v>
      </c>
      <c r="BN55" s="39" t="s">
        <v>15187</v>
      </c>
      <c r="BO55">
        <v>0</v>
      </c>
      <c r="BQ55" s="39" t="s">
        <v>15187</v>
      </c>
      <c r="BR55">
        <v>0</v>
      </c>
      <c r="BT55" s="39" t="s">
        <v>43040</v>
      </c>
      <c r="BU55">
        <v>0</v>
      </c>
      <c r="BW55" s="39" t="s">
        <v>42876</v>
      </c>
      <c r="BX55">
        <v>0</v>
      </c>
      <c r="BZ55" s="39" t="s">
        <v>43234</v>
      </c>
      <c r="CA55">
        <v>0</v>
      </c>
      <c r="CC55" s="39" t="s">
        <v>43235</v>
      </c>
      <c r="CD55">
        <v>0</v>
      </c>
      <c r="CF55" s="39" t="s">
        <v>43091</v>
      </c>
      <c r="CG55">
        <v>0</v>
      </c>
      <c r="CI55" s="39" t="s">
        <v>43236</v>
      </c>
      <c r="CJ55">
        <v>0</v>
      </c>
      <c r="CL55" s="39" t="s">
        <v>43237</v>
      </c>
      <c r="CM55">
        <v>0</v>
      </c>
      <c r="CO55" s="39" t="s">
        <v>42987</v>
      </c>
      <c r="CP55">
        <v>0</v>
      </c>
      <c r="CR55" s="39" t="s">
        <v>43129</v>
      </c>
      <c r="CS55">
        <v>0</v>
      </c>
      <c r="CU55" s="39" t="s">
        <v>43238</v>
      </c>
      <c r="CV55">
        <v>0</v>
      </c>
    </row>
    <row r="56" spans="1:100" x14ac:dyDescent="0.3">
      <c r="A56">
        <v>55</v>
      </c>
      <c r="B56" s="1">
        <v>45898.411793981482</v>
      </c>
      <c r="C56" s="1">
        <v>45898.429097222222</v>
      </c>
      <c r="D56" s="39" t="s">
        <v>2552</v>
      </c>
      <c r="E56" s="39" t="s">
        <v>2553</v>
      </c>
      <c r="F56">
        <v>13</v>
      </c>
      <c r="I56" s="39" t="s">
        <v>2554</v>
      </c>
      <c r="J56">
        <v>0</v>
      </c>
      <c r="L56">
        <v>9</v>
      </c>
      <c r="M56">
        <v>0</v>
      </c>
      <c r="O56">
        <v>35</v>
      </c>
      <c r="P56">
        <v>0</v>
      </c>
      <c r="R56" s="39" t="s">
        <v>42857</v>
      </c>
      <c r="S56">
        <v>1</v>
      </c>
      <c r="U56" s="39" t="s">
        <v>42859</v>
      </c>
      <c r="V56">
        <v>0</v>
      </c>
      <c r="X56" s="39" t="s">
        <v>42858</v>
      </c>
      <c r="Y56">
        <v>0</v>
      </c>
      <c r="AA56" s="39" t="s">
        <v>42860</v>
      </c>
      <c r="AB56">
        <v>1</v>
      </c>
      <c r="AD56" s="39" t="s">
        <v>42861</v>
      </c>
      <c r="AE56">
        <v>1</v>
      </c>
      <c r="AG56" s="39" t="s">
        <v>42862</v>
      </c>
      <c r="AH56">
        <v>1</v>
      </c>
      <c r="AJ56" s="39" t="s">
        <v>42863</v>
      </c>
      <c r="AK56">
        <v>1</v>
      </c>
      <c r="AM56" s="39" t="s">
        <v>42864</v>
      </c>
      <c r="AN56">
        <v>1</v>
      </c>
      <c r="AP56" s="39" t="s">
        <v>15186</v>
      </c>
      <c r="AQ56">
        <v>0</v>
      </c>
      <c r="AS56" s="39" t="s">
        <v>15187</v>
      </c>
      <c r="AT56">
        <v>1</v>
      </c>
      <c r="AV56" s="39" t="s">
        <v>15186</v>
      </c>
      <c r="AW56">
        <v>0</v>
      </c>
      <c r="AY56" s="39" t="s">
        <v>15186</v>
      </c>
      <c r="AZ56">
        <v>1</v>
      </c>
      <c r="BB56" s="39" t="s">
        <v>15186</v>
      </c>
      <c r="BC56">
        <v>1</v>
      </c>
      <c r="BE56" s="39" t="s">
        <v>15187</v>
      </c>
      <c r="BF56">
        <v>1</v>
      </c>
      <c r="BH56" s="39" t="s">
        <v>15186</v>
      </c>
      <c r="BI56">
        <v>1</v>
      </c>
      <c r="BK56" s="39" t="s">
        <v>15187</v>
      </c>
      <c r="BL56">
        <v>1</v>
      </c>
      <c r="BN56" s="39" t="s">
        <v>15186</v>
      </c>
      <c r="BO56">
        <v>1</v>
      </c>
      <c r="BQ56" s="39" t="s">
        <v>15187</v>
      </c>
      <c r="BR56">
        <v>0</v>
      </c>
      <c r="BT56" s="39" t="s">
        <v>43239</v>
      </c>
      <c r="BU56">
        <v>0</v>
      </c>
      <c r="BW56" s="39" t="s">
        <v>43240</v>
      </c>
      <c r="BX56">
        <v>0</v>
      </c>
      <c r="BZ56" s="39" t="s">
        <v>43241</v>
      </c>
      <c r="CA56">
        <v>0</v>
      </c>
      <c r="CC56" s="39" t="s">
        <v>43242</v>
      </c>
      <c r="CD56">
        <v>0</v>
      </c>
      <c r="CF56" s="39" t="s">
        <v>43243</v>
      </c>
      <c r="CG56">
        <v>0</v>
      </c>
      <c r="CI56" s="39" t="s">
        <v>43152</v>
      </c>
      <c r="CJ56">
        <v>0</v>
      </c>
      <c r="CL56" s="39" t="s">
        <v>43244</v>
      </c>
      <c r="CM56">
        <v>0</v>
      </c>
      <c r="CO56" s="39" t="s">
        <v>43245</v>
      </c>
      <c r="CP56">
        <v>0</v>
      </c>
      <c r="CR56" s="39" t="s">
        <v>42948</v>
      </c>
      <c r="CS56">
        <v>0</v>
      </c>
      <c r="CU56" s="39" t="s">
        <v>43246</v>
      </c>
      <c r="CV56">
        <v>0</v>
      </c>
    </row>
    <row r="57" spans="1:100" x14ac:dyDescent="0.3">
      <c r="A57">
        <v>56</v>
      </c>
      <c r="B57" s="1">
        <v>45898.413287037038</v>
      </c>
      <c r="C57" s="1">
        <v>45898.431064814817</v>
      </c>
      <c r="D57" s="39" t="s">
        <v>2496</v>
      </c>
      <c r="E57" s="39" t="s">
        <v>2497</v>
      </c>
      <c r="F57">
        <v>15</v>
      </c>
      <c r="I57" s="39" t="s">
        <v>5984</v>
      </c>
      <c r="J57">
        <v>0</v>
      </c>
      <c r="L57">
        <v>9</v>
      </c>
      <c r="M57">
        <v>0</v>
      </c>
      <c r="O57">
        <v>26</v>
      </c>
      <c r="P57">
        <v>0</v>
      </c>
      <c r="R57" s="39" t="s">
        <v>42857</v>
      </c>
      <c r="S57">
        <v>1</v>
      </c>
      <c r="U57" s="39" t="s">
        <v>42859</v>
      </c>
      <c r="V57">
        <v>0</v>
      </c>
      <c r="X57" s="39" t="s">
        <v>42858</v>
      </c>
      <c r="Y57">
        <v>0</v>
      </c>
      <c r="AA57" s="39" t="s">
        <v>42860</v>
      </c>
      <c r="AB57">
        <v>1</v>
      </c>
      <c r="AD57" s="39" t="s">
        <v>42861</v>
      </c>
      <c r="AE57">
        <v>1</v>
      </c>
      <c r="AG57" s="39" t="s">
        <v>42862</v>
      </c>
      <c r="AH57">
        <v>1</v>
      </c>
      <c r="AJ57" s="39" t="s">
        <v>42863</v>
      </c>
      <c r="AK57">
        <v>1</v>
      </c>
      <c r="AM57" s="39" t="s">
        <v>42864</v>
      </c>
      <c r="AN57">
        <v>1</v>
      </c>
      <c r="AP57" s="39" t="s">
        <v>15187</v>
      </c>
      <c r="AQ57">
        <v>1</v>
      </c>
      <c r="AS57" s="39" t="s">
        <v>15187</v>
      </c>
      <c r="AT57">
        <v>1</v>
      </c>
      <c r="AV57" s="39" t="s">
        <v>15186</v>
      </c>
      <c r="AW57">
        <v>0</v>
      </c>
      <c r="AY57" s="39" t="s">
        <v>15186</v>
      </c>
      <c r="AZ57">
        <v>1</v>
      </c>
      <c r="BB57" s="39" t="s">
        <v>15186</v>
      </c>
      <c r="BC57">
        <v>1</v>
      </c>
      <c r="BE57" s="39" t="s">
        <v>15187</v>
      </c>
      <c r="BF57">
        <v>1</v>
      </c>
      <c r="BH57" s="39" t="s">
        <v>15186</v>
      </c>
      <c r="BI57">
        <v>1</v>
      </c>
      <c r="BK57" s="39" t="s">
        <v>15187</v>
      </c>
      <c r="BL57">
        <v>1</v>
      </c>
      <c r="BN57" s="39" t="s">
        <v>15186</v>
      </c>
      <c r="BO57">
        <v>1</v>
      </c>
      <c r="BQ57" s="39" t="s">
        <v>15186</v>
      </c>
      <c r="BR57">
        <v>1</v>
      </c>
      <c r="BT57" s="39" t="s">
        <v>43247</v>
      </c>
      <c r="BU57">
        <v>0</v>
      </c>
      <c r="BW57" s="39" t="s">
        <v>43248</v>
      </c>
      <c r="BX57">
        <v>0</v>
      </c>
      <c r="BZ57" s="39" t="s">
        <v>43249</v>
      </c>
      <c r="CA57">
        <v>0</v>
      </c>
      <c r="CC57" s="39" t="s">
        <v>43250</v>
      </c>
      <c r="CD57">
        <v>0</v>
      </c>
      <c r="CF57" s="39" t="s">
        <v>43251</v>
      </c>
      <c r="CG57">
        <v>0</v>
      </c>
      <c r="CI57" s="39" t="s">
        <v>43252</v>
      </c>
      <c r="CJ57">
        <v>0</v>
      </c>
      <c r="CL57" s="39" t="s">
        <v>43253</v>
      </c>
      <c r="CM57">
        <v>0</v>
      </c>
      <c r="CO57" s="39" t="s">
        <v>43254</v>
      </c>
      <c r="CP57">
        <v>0</v>
      </c>
      <c r="CR57" s="39" t="s">
        <v>43255</v>
      </c>
      <c r="CS57">
        <v>0</v>
      </c>
      <c r="CU57" s="39" t="s">
        <v>43256</v>
      </c>
      <c r="CV57">
        <v>0</v>
      </c>
    </row>
    <row r="58" spans="1:100" x14ac:dyDescent="0.3">
      <c r="A58">
        <v>57</v>
      </c>
      <c r="B58" s="1">
        <v>45898.414884259262</v>
      </c>
      <c r="C58" s="1">
        <v>45898.432268518518</v>
      </c>
      <c r="D58" s="39" t="s">
        <v>3049</v>
      </c>
      <c r="E58" s="39" t="s">
        <v>3050</v>
      </c>
      <c r="F58">
        <v>16</v>
      </c>
      <c r="I58" s="39" t="s">
        <v>3050</v>
      </c>
      <c r="J58">
        <v>0</v>
      </c>
      <c r="L58">
        <v>9</v>
      </c>
      <c r="M58">
        <v>0</v>
      </c>
      <c r="O58">
        <v>9</v>
      </c>
      <c r="P58">
        <v>0</v>
      </c>
      <c r="R58" s="39" t="s">
        <v>42857</v>
      </c>
      <c r="S58">
        <v>1</v>
      </c>
      <c r="U58" s="39" t="s">
        <v>42858</v>
      </c>
      <c r="V58">
        <v>1</v>
      </c>
      <c r="X58" s="39" t="s">
        <v>42859</v>
      </c>
      <c r="Y58">
        <v>1</v>
      </c>
      <c r="AA58" s="39" t="s">
        <v>42860</v>
      </c>
      <c r="AB58">
        <v>1</v>
      </c>
      <c r="AD58" s="39" t="s">
        <v>42861</v>
      </c>
      <c r="AE58">
        <v>1</v>
      </c>
      <c r="AG58" s="39" t="s">
        <v>42931</v>
      </c>
      <c r="AH58">
        <v>0</v>
      </c>
      <c r="AJ58" s="39" t="s">
        <v>42863</v>
      </c>
      <c r="AK58">
        <v>1</v>
      </c>
      <c r="AM58" s="39" t="s">
        <v>43063</v>
      </c>
      <c r="AN58">
        <v>0</v>
      </c>
      <c r="AP58" s="39" t="s">
        <v>15187</v>
      </c>
      <c r="AQ58">
        <v>1</v>
      </c>
      <c r="AS58" s="39" t="s">
        <v>15187</v>
      </c>
      <c r="AT58">
        <v>1</v>
      </c>
      <c r="AV58" s="39" t="s">
        <v>15187</v>
      </c>
      <c r="AW58">
        <v>1</v>
      </c>
      <c r="AY58" s="39" t="s">
        <v>15186</v>
      </c>
      <c r="AZ58">
        <v>1</v>
      </c>
      <c r="BB58" s="39" t="s">
        <v>15186</v>
      </c>
      <c r="BC58">
        <v>1</v>
      </c>
      <c r="BE58" s="39" t="s">
        <v>15187</v>
      </c>
      <c r="BF58">
        <v>1</v>
      </c>
      <c r="BH58" s="39" t="s">
        <v>15186</v>
      </c>
      <c r="BI58">
        <v>1</v>
      </c>
      <c r="BK58" s="39" t="s">
        <v>15187</v>
      </c>
      <c r="BL58">
        <v>1</v>
      </c>
      <c r="BN58" s="39" t="s">
        <v>15186</v>
      </c>
      <c r="BO58">
        <v>1</v>
      </c>
      <c r="BQ58" s="39" t="s">
        <v>15186</v>
      </c>
      <c r="BR58">
        <v>1</v>
      </c>
      <c r="BT58" s="39" t="s">
        <v>42865</v>
      </c>
      <c r="BU58">
        <v>0</v>
      </c>
      <c r="BW58" s="39" t="s">
        <v>43257</v>
      </c>
      <c r="BX58">
        <v>0</v>
      </c>
      <c r="BZ58" s="39" t="s">
        <v>43258</v>
      </c>
      <c r="CA58">
        <v>0</v>
      </c>
      <c r="CC58" s="39" t="s">
        <v>43259</v>
      </c>
      <c r="CD58">
        <v>0</v>
      </c>
      <c r="CF58" s="39" t="s">
        <v>43260</v>
      </c>
      <c r="CG58">
        <v>0</v>
      </c>
      <c r="CI58" s="39" t="s">
        <v>43261</v>
      </c>
      <c r="CJ58">
        <v>0</v>
      </c>
      <c r="CL58" s="39" t="s">
        <v>43262</v>
      </c>
      <c r="CM58">
        <v>0</v>
      </c>
      <c r="CO58" s="39" t="s">
        <v>43263</v>
      </c>
      <c r="CP58">
        <v>0</v>
      </c>
      <c r="CR58" s="39" t="s">
        <v>43264</v>
      </c>
      <c r="CS58">
        <v>0</v>
      </c>
      <c r="CU58" s="39" t="s">
        <v>43265</v>
      </c>
      <c r="CV58">
        <v>0</v>
      </c>
    </row>
    <row r="59" spans="1:100" x14ac:dyDescent="0.3">
      <c r="A59">
        <v>58</v>
      </c>
      <c r="B59" s="1">
        <v>45898.412037037036</v>
      </c>
      <c r="C59" s="1">
        <v>45898.435127314813</v>
      </c>
      <c r="D59" s="39" t="s">
        <v>2485</v>
      </c>
      <c r="E59" s="39" t="s">
        <v>2486</v>
      </c>
      <c r="F59">
        <v>13</v>
      </c>
      <c r="I59" s="39" t="s">
        <v>17593</v>
      </c>
      <c r="J59">
        <v>0</v>
      </c>
      <c r="L59">
        <v>9</v>
      </c>
      <c r="M59">
        <v>0</v>
      </c>
      <c r="O59">
        <v>28</v>
      </c>
      <c r="P59">
        <v>0</v>
      </c>
      <c r="R59" s="39" t="s">
        <v>42857</v>
      </c>
      <c r="S59">
        <v>1</v>
      </c>
      <c r="U59" s="39" t="s">
        <v>42859</v>
      </c>
      <c r="V59">
        <v>0</v>
      </c>
      <c r="X59" s="39" t="s">
        <v>42858</v>
      </c>
      <c r="Y59">
        <v>0</v>
      </c>
      <c r="AA59" s="39" t="s">
        <v>42860</v>
      </c>
      <c r="AB59">
        <v>1</v>
      </c>
      <c r="AD59" s="39" t="s">
        <v>42861</v>
      </c>
      <c r="AE59">
        <v>1</v>
      </c>
      <c r="AG59" s="39" t="s">
        <v>42862</v>
      </c>
      <c r="AH59">
        <v>1</v>
      </c>
      <c r="AJ59" s="39" t="s">
        <v>43063</v>
      </c>
      <c r="AK59">
        <v>0</v>
      </c>
      <c r="AM59" s="39" t="s">
        <v>43095</v>
      </c>
      <c r="AN59">
        <v>0</v>
      </c>
      <c r="AP59" s="39" t="s">
        <v>15187</v>
      </c>
      <c r="AQ59">
        <v>1</v>
      </c>
      <c r="AS59" s="39" t="s">
        <v>15187</v>
      </c>
      <c r="AT59">
        <v>1</v>
      </c>
      <c r="AV59" s="39" t="s">
        <v>15186</v>
      </c>
      <c r="AW59">
        <v>0</v>
      </c>
      <c r="AY59" s="39" t="s">
        <v>15186</v>
      </c>
      <c r="AZ59">
        <v>1</v>
      </c>
      <c r="BB59" s="39" t="s">
        <v>15186</v>
      </c>
      <c r="BC59">
        <v>1</v>
      </c>
      <c r="BE59" s="39" t="s">
        <v>15187</v>
      </c>
      <c r="BF59">
        <v>1</v>
      </c>
      <c r="BH59" s="39" t="s">
        <v>15186</v>
      </c>
      <c r="BI59">
        <v>1</v>
      </c>
      <c r="BK59" s="39" t="s">
        <v>15187</v>
      </c>
      <c r="BL59">
        <v>1</v>
      </c>
      <c r="BN59" s="39" t="s">
        <v>15186</v>
      </c>
      <c r="BO59">
        <v>1</v>
      </c>
      <c r="BQ59" s="39" t="s">
        <v>15186</v>
      </c>
      <c r="BR59">
        <v>1</v>
      </c>
      <c r="BT59" s="39" t="s">
        <v>43266</v>
      </c>
      <c r="BU59">
        <v>0</v>
      </c>
      <c r="BW59" s="39" t="s">
        <v>43267</v>
      </c>
      <c r="BX59">
        <v>0</v>
      </c>
      <c r="BZ59" s="39" t="s">
        <v>43268</v>
      </c>
      <c r="CA59">
        <v>0</v>
      </c>
      <c r="CC59" s="39" t="s">
        <v>43150</v>
      </c>
      <c r="CD59">
        <v>0</v>
      </c>
      <c r="CF59" s="39" t="s">
        <v>43269</v>
      </c>
      <c r="CG59">
        <v>0</v>
      </c>
      <c r="CI59" s="39" t="s">
        <v>43152</v>
      </c>
      <c r="CJ59">
        <v>0</v>
      </c>
      <c r="CL59" s="39" t="s">
        <v>43270</v>
      </c>
      <c r="CM59">
        <v>0</v>
      </c>
      <c r="CO59" s="39" t="s">
        <v>43271</v>
      </c>
      <c r="CP59">
        <v>0</v>
      </c>
      <c r="CR59" s="39" t="s">
        <v>43272</v>
      </c>
      <c r="CS59">
        <v>0</v>
      </c>
      <c r="CU59" s="39" t="s">
        <v>43100</v>
      </c>
      <c r="CV59">
        <v>0</v>
      </c>
    </row>
    <row r="60" spans="1:100" x14ac:dyDescent="0.3">
      <c r="A60">
        <v>59</v>
      </c>
      <c r="B60" s="1">
        <v>45898.43886574074</v>
      </c>
      <c r="C60" s="1">
        <v>45898.453553240739</v>
      </c>
      <c r="D60" s="39" t="s">
        <v>970</v>
      </c>
      <c r="E60" s="39" t="s">
        <v>971</v>
      </c>
      <c r="F60">
        <v>15</v>
      </c>
      <c r="I60" s="39" t="s">
        <v>43273</v>
      </c>
      <c r="J60">
        <v>0</v>
      </c>
      <c r="L60">
        <v>2</v>
      </c>
      <c r="M60">
        <v>0</v>
      </c>
      <c r="O60">
        <v>3</v>
      </c>
      <c r="P60">
        <v>0</v>
      </c>
      <c r="R60" s="39" t="s">
        <v>42857</v>
      </c>
      <c r="S60">
        <v>1</v>
      </c>
      <c r="U60" s="39" t="s">
        <v>42861</v>
      </c>
      <c r="V60">
        <v>0</v>
      </c>
      <c r="X60" s="39" t="s">
        <v>42859</v>
      </c>
      <c r="Y60">
        <v>1</v>
      </c>
      <c r="AA60" s="39" t="s">
        <v>42860</v>
      </c>
      <c r="AB60">
        <v>1</v>
      </c>
      <c r="AD60" s="39" t="s">
        <v>42858</v>
      </c>
      <c r="AE60">
        <v>0</v>
      </c>
      <c r="AG60" s="39" t="s">
        <v>42862</v>
      </c>
      <c r="AH60">
        <v>1</v>
      </c>
      <c r="AJ60" s="39" t="s">
        <v>42863</v>
      </c>
      <c r="AK60">
        <v>1</v>
      </c>
      <c r="AM60" s="39" t="s">
        <v>42864</v>
      </c>
      <c r="AN60">
        <v>1</v>
      </c>
      <c r="AP60" s="39" t="s">
        <v>15187</v>
      </c>
      <c r="AQ60">
        <v>1</v>
      </c>
      <c r="AS60" s="39" t="s">
        <v>15187</v>
      </c>
      <c r="AT60">
        <v>1</v>
      </c>
      <c r="AV60" s="39" t="s">
        <v>15186</v>
      </c>
      <c r="AW60">
        <v>0</v>
      </c>
      <c r="AY60" s="39" t="s">
        <v>15186</v>
      </c>
      <c r="AZ60">
        <v>1</v>
      </c>
      <c r="BB60" s="39" t="s">
        <v>15186</v>
      </c>
      <c r="BC60">
        <v>1</v>
      </c>
      <c r="BE60" s="39" t="s">
        <v>15187</v>
      </c>
      <c r="BF60">
        <v>1</v>
      </c>
      <c r="BH60" s="39" t="s">
        <v>15186</v>
      </c>
      <c r="BI60">
        <v>1</v>
      </c>
      <c r="BK60" s="39" t="s">
        <v>15187</v>
      </c>
      <c r="BL60">
        <v>1</v>
      </c>
      <c r="BN60" s="39" t="s">
        <v>15186</v>
      </c>
      <c r="BO60">
        <v>1</v>
      </c>
      <c r="BQ60" s="39" t="s">
        <v>15186</v>
      </c>
      <c r="BR60">
        <v>1</v>
      </c>
      <c r="BT60" s="39" t="s">
        <v>42865</v>
      </c>
      <c r="BU60">
        <v>0</v>
      </c>
      <c r="BW60" s="39" t="s">
        <v>42876</v>
      </c>
      <c r="BX60">
        <v>0</v>
      </c>
      <c r="BZ60" s="39" t="s">
        <v>43274</v>
      </c>
      <c r="CA60">
        <v>0</v>
      </c>
      <c r="CC60" s="39" t="s">
        <v>43275</v>
      </c>
      <c r="CD60">
        <v>0</v>
      </c>
      <c r="CF60" s="39" t="s">
        <v>43276</v>
      </c>
      <c r="CG60">
        <v>0</v>
      </c>
      <c r="CI60" s="39" t="s">
        <v>43277</v>
      </c>
      <c r="CJ60">
        <v>0</v>
      </c>
      <c r="CL60" s="39" t="s">
        <v>43278</v>
      </c>
      <c r="CM60">
        <v>0</v>
      </c>
      <c r="CO60" s="39" t="s">
        <v>43279</v>
      </c>
      <c r="CP60">
        <v>0</v>
      </c>
      <c r="CR60" s="39" t="s">
        <v>43280</v>
      </c>
      <c r="CS60">
        <v>0</v>
      </c>
      <c r="CU60" s="39" t="s">
        <v>43281</v>
      </c>
      <c r="CV60">
        <v>0</v>
      </c>
    </row>
    <row r="61" spans="1:100" x14ac:dyDescent="0.3">
      <c r="A61">
        <v>60</v>
      </c>
      <c r="B61" s="1">
        <v>45898.445370370369</v>
      </c>
      <c r="C61" s="1">
        <v>45898.454675925925</v>
      </c>
      <c r="D61" s="39" t="s">
        <v>895</v>
      </c>
      <c r="E61" s="39" t="s">
        <v>896</v>
      </c>
      <c r="F61">
        <v>15</v>
      </c>
      <c r="I61" s="39" t="s">
        <v>896</v>
      </c>
      <c r="J61">
        <v>0</v>
      </c>
      <c r="L61">
        <v>2</v>
      </c>
      <c r="M61">
        <v>0</v>
      </c>
      <c r="O61">
        <v>23</v>
      </c>
      <c r="P61">
        <v>0</v>
      </c>
      <c r="R61" s="39" t="s">
        <v>42857</v>
      </c>
      <c r="S61">
        <v>1</v>
      </c>
      <c r="U61" s="39" t="s">
        <v>42858</v>
      </c>
      <c r="V61">
        <v>1</v>
      </c>
      <c r="X61" s="39" t="s">
        <v>42861</v>
      </c>
      <c r="Y61">
        <v>0</v>
      </c>
      <c r="AA61" s="39" t="s">
        <v>42860</v>
      </c>
      <c r="AB61">
        <v>1</v>
      </c>
      <c r="AD61" s="39" t="s">
        <v>42861</v>
      </c>
      <c r="AE61">
        <v>1</v>
      </c>
      <c r="AG61" s="39" t="s">
        <v>42862</v>
      </c>
      <c r="AH61">
        <v>1</v>
      </c>
      <c r="AJ61" s="39" t="s">
        <v>42863</v>
      </c>
      <c r="AK61">
        <v>1</v>
      </c>
      <c r="AM61" s="39" t="s">
        <v>42864</v>
      </c>
      <c r="AN61">
        <v>1</v>
      </c>
      <c r="AP61" s="39" t="s">
        <v>15187</v>
      </c>
      <c r="AQ61">
        <v>1</v>
      </c>
      <c r="AS61" s="39" t="s">
        <v>15187</v>
      </c>
      <c r="AT61">
        <v>1</v>
      </c>
      <c r="AV61" s="39" t="s">
        <v>15186</v>
      </c>
      <c r="AW61">
        <v>0</v>
      </c>
      <c r="AY61" s="39" t="s">
        <v>15186</v>
      </c>
      <c r="AZ61">
        <v>1</v>
      </c>
      <c r="BB61" s="39" t="s">
        <v>15187</v>
      </c>
      <c r="BC61">
        <v>0</v>
      </c>
      <c r="BE61" s="39" t="s">
        <v>15187</v>
      </c>
      <c r="BF61">
        <v>1</v>
      </c>
      <c r="BH61" s="39" t="s">
        <v>15186</v>
      </c>
      <c r="BI61">
        <v>1</v>
      </c>
      <c r="BK61" s="39" t="s">
        <v>15187</v>
      </c>
      <c r="BL61">
        <v>1</v>
      </c>
      <c r="BN61" s="39" t="s">
        <v>15186</v>
      </c>
      <c r="BO61">
        <v>1</v>
      </c>
      <c r="BQ61" s="39" t="s">
        <v>15186</v>
      </c>
      <c r="BR61">
        <v>1</v>
      </c>
      <c r="BT61" s="39" t="s">
        <v>42865</v>
      </c>
      <c r="BU61">
        <v>0</v>
      </c>
      <c r="BW61" s="39" t="s">
        <v>42876</v>
      </c>
      <c r="BX61">
        <v>0</v>
      </c>
      <c r="BZ61" s="39" t="s">
        <v>43282</v>
      </c>
      <c r="CA61">
        <v>0</v>
      </c>
      <c r="CC61" s="39" t="s">
        <v>43283</v>
      </c>
      <c r="CD61">
        <v>0</v>
      </c>
      <c r="CF61" s="39" t="s">
        <v>43284</v>
      </c>
      <c r="CG61">
        <v>0</v>
      </c>
      <c r="CI61" s="39" t="s">
        <v>43285</v>
      </c>
      <c r="CJ61">
        <v>0</v>
      </c>
      <c r="CL61" s="39" t="s">
        <v>43286</v>
      </c>
      <c r="CM61">
        <v>0</v>
      </c>
      <c r="CO61" s="39" t="s">
        <v>42911</v>
      </c>
      <c r="CP61">
        <v>0</v>
      </c>
      <c r="CR61" s="39" t="s">
        <v>43287</v>
      </c>
      <c r="CS61">
        <v>0</v>
      </c>
      <c r="CU61" s="39" t="s">
        <v>43288</v>
      </c>
      <c r="CV61">
        <v>0</v>
      </c>
    </row>
    <row r="62" spans="1:100" x14ac:dyDescent="0.3">
      <c r="A62">
        <v>61</v>
      </c>
      <c r="B62" s="1">
        <v>45898.448425925926</v>
      </c>
      <c r="C62" s="1">
        <v>45898.456909722219</v>
      </c>
      <c r="D62" s="39" t="s">
        <v>945</v>
      </c>
      <c r="E62" s="39" t="s">
        <v>946</v>
      </c>
      <c r="F62">
        <v>17</v>
      </c>
      <c r="I62" s="39" t="s">
        <v>946</v>
      </c>
      <c r="J62">
        <v>0</v>
      </c>
      <c r="L62">
        <v>2</v>
      </c>
      <c r="M62">
        <v>0</v>
      </c>
      <c r="O62">
        <v>25</v>
      </c>
      <c r="P62">
        <v>0</v>
      </c>
      <c r="R62" s="39" t="s">
        <v>42857</v>
      </c>
      <c r="S62">
        <v>1</v>
      </c>
      <c r="U62" s="39" t="s">
        <v>42858</v>
      </c>
      <c r="V62">
        <v>1</v>
      </c>
      <c r="X62" s="39" t="s">
        <v>42859</v>
      </c>
      <c r="Y62">
        <v>1</v>
      </c>
      <c r="AA62" s="39" t="s">
        <v>42860</v>
      </c>
      <c r="AB62">
        <v>1</v>
      </c>
      <c r="AD62" s="39" t="s">
        <v>42861</v>
      </c>
      <c r="AE62">
        <v>1</v>
      </c>
      <c r="AG62" s="39" t="s">
        <v>42862</v>
      </c>
      <c r="AH62">
        <v>1</v>
      </c>
      <c r="AJ62" s="39" t="s">
        <v>42863</v>
      </c>
      <c r="AK62">
        <v>1</v>
      </c>
      <c r="AM62" s="39" t="s">
        <v>42864</v>
      </c>
      <c r="AN62">
        <v>1</v>
      </c>
      <c r="AP62" s="39" t="s">
        <v>15187</v>
      </c>
      <c r="AQ62">
        <v>1</v>
      </c>
      <c r="AS62" s="39" t="s">
        <v>15187</v>
      </c>
      <c r="AT62">
        <v>1</v>
      </c>
      <c r="AV62" s="39" t="s">
        <v>15186</v>
      </c>
      <c r="AW62">
        <v>0</v>
      </c>
      <c r="AY62" s="39" t="s">
        <v>15186</v>
      </c>
      <c r="AZ62">
        <v>1</v>
      </c>
      <c r="BB62" s="39" t="s">
        <v>15186</v>
      </c>
      <c r="BC62">
        <v>1</v>
      </c>
      <c r="BE62" s="39" t="s">
        <v>15187</v>
      </c>
      <c r="BF62">
        <v>1</v>
      </c>
      <c r="BH62" s="39" t="s">
        <v>15186</v>
      </c>
      <c r="BI62">
        <v>1</v>
      </c>
      <c r="BK62" s="39" t="s">
        <v>15187</v>
      </c>
      <c r="BL62">
        <v>1</v>
      </c>
      <c r="BN62" s="39" t="s">
        <v>15186</v>
      </c>
      <c r="BO62">
        <v>1</v>
      </c>
      <c r="BQ62" s="39" t="s">
        <v>15186</v>
      </c>
      <c r="BR62">
        <v>1</v>
      </c>
      <c r="BT62" s="39" t="s">
        <v>42865</v>
      </c>
      <c r="BU62">
        <v>0</v>
      </c>
      <c r="BW62" s="39" t="s">
        <v>42876</v>
      </c>
      <c r="BX62">
        <v>0</v>
      </c>
      <c r="BZ62" s="39" t="s">
        <v>43289</v>
      </c>
      <c r="CA62">
        <v>0</v>
      </c>
      <c r="CC62" s="39" t="s">
        <v>43290</v>
      </c>
      <c r="CD62">
        <v>0</v>
      </c>
      <c r="CF62" s="39" t="s">
        <v>43291</v>
      </c>
      <c r="CG62">
        <v>0</v>
      </c>
      <c r="CI62" s="39" t="s">
        <v>43292</v>
      </c>
      <c r="CJ62">
        <v>0</v>
      </c>
      <c r="CL62" s="39" t="s">
        <v>43293</v>
      </c>
      <c r="CM62">
        <v>0</v>
      </c>
      <c r="CO62" s="39" t="s">
        <v>43294</v>
      </c>
      <c r="CP62">
        <v>0</v>
      </c>
      <c r="CR62" s="39" t="s">
        <v>43295</v>
      </c>
      <c r="CS62">
        <v>0</v>
      </c>
      <c r="CU62" s="39" t="s">
        <v>43296</v>
      </c>
      <c r="CV62">
        <v>0</v>
      </c>
    </row>
    <row r="63" spans="1:100" x14ac:dyDescent="0.3">
      <c r="A63">
        <v>62</v>
      </c>
      <c r="B63" s="1">
        <v>45898.449386574073</v>
      </c>
      <c r="C63" s="1">
        <v>45898.463958333334</v>
      </c>
      <c r="D63" s="39" t="s">
        <v>869</v>
      </c>
      <c r="E63" s="39" t="s">
        <v>870</v>
      </c>
      <c r="F63">
        <v>16</v>
      </c>
      <c r="I63" s="39" t="s">
        <v>5366</v>
      </c>
      <c r="J63">
        <v>0</v>
      </c>
      <c r="L63">
        <v>2</v>
      </c>
      <c r="M63">
        <v>0</v>
      </c>
      <c r="O63">
        <v>13</v>
      </c>
      <c r="P63">
        <v>0</v>
      </c>
      <c r="R63" s="39" t="s">
        <v>42857</v>
      </c>
      <c r="S63">
        <v>1</v>
      </c>
      <c r="U63" s="39" t="s">
        <v>42858</v>
      </c>
      <c r="V63">
        <v>1</v>
      </c>
      <c r="X63" s="39" t="s">
        <v>42859</v>
      </c>
      <c r="Y63">
        <v>1</v>
      </c>
      <c r="AA63" s="39" t="s">
        <v>42860</v>
      </c>
      <c r="AB63">
        <v>1</v>
      </c>
      <c r="AD63" s="39" t="s">
        <v>42861</v>
      </c>
      <c r="AE63">
        <v>1</v>
      </c>
      <c r="AG63" s="39" t="s">
        <v>42862</v>
      </c>
      <c r="AH63">
        <v>1</v>
      </c>
      <c r="AJ63" s="39" t="s">
        <v>43063</v>
      </c>
      <c r="AK63">
        <v>0</v>
      </c>
      <c r="AM63" s="39" t="s">
        <v>42864</v>
      </c>
      <c r="AN63">
        <v>1</v>
      </c>
      <c r="AP63" s="39" t="s">
        <v>15187</v>
      </c>
      <c r="AQ63">
        <v>1</v>
      </c>
      <c r="AS63" s="39" t="s">
        <v>15187</v>
      </c>
      <c r="AT63">
        <v>1</v>
      </c>
      <c r="AV63" s="39" t="s">
        <v>15187</v>
      </c>
      <c r="AW63">
        <v>1</v>
      </c>
      <c r="AY63" s="39" t="s">
        <v>15187</v>
      </c>
      <c r="AZ63">
        <v>0</v>
      </c>
      <c r="BB63" s="39" t="s">
        <v>15186</v>
      </c>
      <c r="BC63">
        <v>1</v>
      </c>
      <c r="BE63" s="39" t="s">
        <v>15187</v>
      </c>
      <c r="BF63">
        <v>1</v>
      </c>
      <c r="BH63" s="39" t="s">
        <v>15186</v>
      </c>
      <c r="BI63">
        <v>1</v>
      </c>
      <c r="BK63" s="39" t="s">
        <v>15187</v>
      </c>
      <c r="BL63">
        <v>1</v>
      </c>
      <c r="BN63" s="39" t="s">
        <v>15186</v>
      </c>
      <c r="BO63">
        <v>1</v>
      </c>
      <c r="BQ63" s="39" t="s">
        <v>15186</v>
      </c>
      <c r="BR63">
        <v>1</v>
      </c>
      <c r="BT63" s="39" t="s">
        <v>42911</v>
      </c>
      <c r="BU63">
        <v>0</v>
      </c>
      <c r="BW63" s="39" t="s">
        <v>43297</v>
      </c>
      <c r="BX63">
        <v>0</v>
      </c>
      <c r="BZ63" s="39" t="s">
        <v>43298</v>
      </c>
      <c r="CA63">
        <v>0</v>
      </c>
      <c r="CC63" s="39" t="s">
        <v>43299</v>
      </c>
      <c r="CD63">
        <v>0</v>
      </c>
      <c r="CF63" s="39" t="s">
        <v>43300</v>
      </c>
      <c r="CG63">
        <v>0</v>
      </c>
      <c r="CI63" s="39" t="s">
        <v>43301</v>
      </c>
      <c r="CJ63">
        <v>0</v>
      </c>
      <c r="CL63" s="39" t="s">
        <v>43302</v>
      </c>
      <c r="CM63">
        <v>0</v>
      </c>
      <c r="CO63" s="39" t="s">
        <v>42911</v>
      </c>
      <c r="CP63">
        <v>0</v>
      </c>
      <c r="CR63" s="39" t="s">
        <v>43303</v>
      </c>
      <c r="CS63">
        <v>0</v>
      </c>
      <c r="CU63" s="39" t="s">
        <v>43304</v>
      </c>
      <c r="CV63">
        <v>0</v>
      </c>
    </row>
    <row r="64" spans="1:100" x14ac:dyDescent="0.3">
      <c r="A64">
        <v>63</v>
      </c>
      <c r="B64" s="1">
        <v>45898.449120370373</v>
      </c>
      <c r="C64" s="1">
        <v>45898.466793981483</v>
      </c>
      <c r="D64" s="39" t="s">
        <v>1108</v>
      </c>
      <c r="E64" s="39" t="s">
        <v>1109</v>
      </c>
      <c r="F64">
        <v>16</v>
      </c>
      <c r="I64" s="39" t="s">
        <v>1109</v>
      </c>
      <c r="J64">
        <v>0</v>
      </c>
      <c r="L64">
        <v>2</v>
      </c>
      <c r="M64">
        <v>0</v>
      </c>
      <c r="O64">
        <v>7</v>
      </c>
      <c r="P64">
        <v>0</v>
      </c>
      <c r="R64" s="39" t="s">
        <v>42857</v>
      </c>
      <c r="S64">
        <v>1</v>
      </c>
      <c r="U64" s="39" t="s">
        <v>42859</v>
      </c>
      <c r="V64">
        <v>0</v>
      </c>
      <c r="X64" s="39" t="s">
        <v>42858</v>
      </c>
      <c r="Y64">
        <v>0</v>
      </c>
      <c r="AA64" s="39" t="s">
        <v>42860</v>
      </c>
      <c r="AB64">
        <v>1</v>
      </c>
      <c r="AD64" s="39" t="s">
        <v>42861</v>
      </c>
      <c r="AE64">
        <v>1</v>
      </c>
      <c r="AG64" s="39" t="s">
        <v>42862</v>
      </c>
      <c r="AH64">
        <v>1</v>
      </c>
      <c r="AJ64" s="39" t="s">
        <v>42863</v>
      </c>
      <c r="AK64">
        <v>1</v>
      </c>
      <c r="AM64" s="39" t="s">
        <v>42864</v>
      </c>
      <c r="AN64">
        <v>1</v>
      </c>
      <c r="AP64" s="39" t="s">
        <v>15187</v>
      </c>
      <c r="AQ64">
        <v>1</v>
      </c>
      <c r="AS64" s="39" t="s">
        <v>15187</v>
      </c>
      <c r="AT64">
        <v>1</v>
      </c>
      <c r="AV64" s="39" t="s">
        <v>15187</v>
      </c>
      <c r="AW64">
        <v>1</v>
      </c>
      <c r="AY64" s="39" t="s">
        <v>15186</v>
      </c>
      <c r="AZ64">
        <v>1</v>
      </c>
      <c r="BB64" s="39" t="s">
        <v>15186</v>
      </c>
      <c r="BC64">
        <v>1</v>
      </c>
      <c r="BE64" s="39" t="s">
        <v>15187</v>
      </c>
      <c r="BF64">
        <v>1</v>
      </c>
      <c r="BH64" s="39" t="s">
        <v>15186</v>
      </c>
      <c r="BI64">
        <v>1</v>
      </c>
      <c r="BK64" s="39" t="s">
        <v>15187</v>
      </c>
      <c r="BL64">
        <v>1</v>
      </c>
      <c r="BN64" s="39" t="s">
        <v>15186</v>
      </c>
      <c r="BO64">
        <v>1</v>
      </c>
      <c r="BQ64" s="39" t="s">
        <v>15186</v>
      </c>
      <c r="BR64">
        <v>1</v>
      </c>
      <c r="BT64" s="39" t="s">
        <v>42865</v>
      </c>
      <c r="BU64">
        <v>0</v>
      </c>
      <c r="BW64" s="39" t="s">
        <v>43305</v>
      </c>
      <c r="BX64">
        <v>0</v>
      </c>
      <c r="BZ64" s="39" t="s">
        <v>43306</v>
      </c>
      <c r="CA64">
        <v>0</v>
      </c>
      <c r="CC64" s="39" t="s">
        <v>43307</v>
      </c>
      <c r="CD64">
        <v>0</v>
      </c>
      <c r="CF64" s="39" t="s">
        <v>42953</v>
      </c>
      <c r="CG64">
        <v>0</v>
      </c>
      <c r="CI64" s="39" t="s">
        <v>43308</v>
      </c>
      <c r="CJ64">
        <v>0</v>
      </c>
      <c r="CL64" s="39" t="s">
        <v>43309</v>
      </c>
      <c r="CM64">
        <v>0</v>
      </c>
      <c r="CO64" s="39" t="s">
        <v>43310</v>
      </c>
      <c r="CP64">
        <v>0</v>
      </c>
      <c r="CR64" s="39" t="s">
        <v>43311</v>
      </c>
      <c r="CS64">
        <v>0</v>
      </c>
      <c r="CU64" s="39" t="s">
        <v>43312</v>
      </c>
      <c r="CV64">
        <v>0</v>
      </c>
    </row>
    <row r="65" spans="1:100" x14ac:dyDescent="0.3">
      <c r="A65">
        <v>64</v>
      </c>
      <c r="B65" s="1">
        <v>45898.585613425923</v>
      </c>
      <c r="C65" s="1">
        <v>45898.588483796295</v>
      </c>
      <c r="D65" s="39" t="s">
        <v>6105</v>
      </c>
      <c r="E65" s="39" t="s">
        <v>6106</v>
      </c>
      <c r="F65">
        <v>11</v>
      </c>
      <c r="I65" s="39" t="s">
        <v>42632</v>
      </c>
      <c r="J65">
        <v>0</v>
      </c>
      <c r="L65">
        <v>12</v>
      </c>
      <c r="M65">
        <v>0</v>
      </c>
      <c r="O65">
        <v>9</v>
      </c>
      <c r="P65">
        <v>0</v>
      </c>
      <c r="R65" s="39" t="s">
        <v>42857</v>
      </c>
      <c r="S65">
        <v>1</v>
      </c>
      <c r="U65" s="39" t="s">
        <v>42858</v>
      </c>
      <c r="V65">
        <v>1</v>
      </c>
      <c r="X65" s="39" t="s">
        <v>42859</v>
      </c>
      <c r="Y65">
        <v>1</v>
      </c>
      <c r="AA65" s="39" t="s">
        <v>42861</v>
      </c>
      <c r="AB65">
        <v>0</v>
      </c>
      <c r="AD65" s="39" t="s">
        <v>42859</v>
      </c>
      <c r="AE65">
        <v>0</v>
      </c>
      <c r="AG65" s="39" t="s">
        <v>42862</v>
      </c>
      <c r="AH65">
        <v>1</v>
      </c>
      <c r="AJ65" s="39" t="s">
        <v>42863</v>
      </c>
      <c r="AK65">
        <v>1</v>
      </c>
      <c r="AM65" s="39" t="s">
        <v>42864</v>
      </c>
      <c r="AN65">
        <v>1</v>
      </c>
      <c r="AP65" s="39" t="s">
        <v>15187</v>
      </c>
      <c r="AQ65">
        <v>1</v>
      </c>
      <c r="AS65" s="39" t="s">
        <v>15187</v>
      </c>
      <c r="AT65">
        <v>1</v>
      </c>
      <c r="AV65" s="39" t="s">
        <v>15187</v>
      </c>
      <c r="AW65">
        <v>1</v>
      </c>
      <c r="AY65" s="39" t="s">
        <v>15187</v>
      </c>
      <c r="AZ65">
        <v>0</v>
      </c>
      <c r="BB65" s="39" t="s">
        <v>15187</v>
      </c>
      <c r="BC65">
        <v>0</v>
      </c>
      <c r="BE65" s="39" t="s">
        <v>15187</v>
      </c>
      <c r="BF65">
        <v>1</v>
      </c>
      <c r="BH65" s="39" t="s">
        <v>15187</v>
      </c>
      <c r="BI65">
        <v>0</v>
      </c>
      <c r="BK65" s="39" t="s">
        <v>15187</v>
      </c>
      <c r="BL65">
        <v>1</v>
      </c>
      <c r="BN65" s="39" t="s">
        <v>15187</v>
      </c>
      <c r="BO65">
        <v>0</v>
      </c>
      <c r="BQ65" s="39" t="s">
        <v>15187</v>
      </c>
      <c r="BR65">
        <v>0</v>
      </c>
      <c r="BT65" s="39" t="s">
        <v>43313</v>
      </c>
      <c r="BU65">
        <v>0</v>
      </c>
      <c r="BW65" s="39" t="s">
        <v>43314</v>
      </c>
      <c r="BX65">
        <v>0</v>
      </c>
      <c r="BZ65" s="39" t="s">
        <v>43315</v>
      </c>
      <c r="CA65">
        <v>0</v>
      </c>
      <c r="CC65" s="39" t="s">
        <v>43316</v>
      </c>
      <c r="CD65">
        <v>0</v>
      </c>
      <c r="CF65" s="39" t="s">
        <v>43317</v>
      </c>
      <c r="CG65">
        <v>0</v>
      </c>
      <c r="CI65" s="39" t="s">
        <v>43318</v>
      </c>
      <c r="CJ65">
        <v>0</v>
      </c>
      <c r="CL65" s="39" t="s">
        <v>43319</v>
      </c>
      <c r="CM65">
        <v>0</v>
      </c>
      <c r="CO65" s="39" t="s">
        <v>43320</v>
      </c>
      <c r="CP65">
        <v>0</v>
      </c>
      <c r="CR65" s="39" t="s">
        <v>43321</v>
      </c>
      <c r="CS65">
        <v>0</v>
      </c>
      <c r="CU65" s="39" t="s">
        <v>43322</v>
      </c>
      <c r="CV65">
        <v>0</v>
      </c>
    </row>
    <row r="66" spans="1:100" x14ac:dyDescent="0.3">
      <c r="A66">
        <v>65</v>
      </c>
      <c r="B66" s="1">
        <v>45898.587754629632</v>
      </c>
      <c r="C66" s="1">
        <v>45898.594618055555</v>
      </c>
      <c r="D66" s="39" t="s">
        <v>2348</v>
      </c>
      <c r="E66" s="39" t="s">
        <v>2349</v>
      </c>
      <c r="F66">
        <v>12</v>
      </c>
      <c r="I66" s="39" t="s">
        <v>2349</v>
      </c>
      <c r="J66">
        <v>0</v>
      </c>
      <c r="L66">
        <v>12</v>
      </c>
      <c r="M66">
        <v>0</v>
      </c>
      <c r="O66">
        <v>34</v>
      </c>
      <c r="P66">
        <v>0</v>
      </c>
      <c r="R66" s="39" t="s">
        <v>42857</v>
      </c>
      <c r="S66">
        <v>1</v>
      </c>
      <c r="U66" s="39" t="s">
        <v>42858</v>
      </c>
      <c r="V66">
        <v>1</v>
      </c>
      <c r="X66" s="39" t="s">
        <v>42861</v>
      </c>
      <c r="Y66">
        <v>0</v>
      </c>
      <c r="AA66" s="39" t="s">
        <v>42860</v>
      </c>
      <c r="AB66">
        <v>1</v>
      </c>
      <c r="AD66" s="39" t="s">
        <v>42861</v>
      </c>
      <c r="AE66">
        <v>1</v>
      </c>
      <c r="AG66" s="39" t="s">
        <v>42931</v>
      </c>
      <c r="AH66">
        <v>0</v>
      </c>
      <c r="AJ66" s="39" t="s">
        <v>42863</v>
      </c>
      <c r="AK66">
        <v>1</v>
      </c>
      <c r="AM66" s="39" t="s">
        <v>42864</v>
      </c>
      <c r="AN66">
        <v>1</v>
      </c>
      <c r="AP66" s="39" t="s">
        <v>15186</v>
      </c>
      <c r="AQ66">
        <v>0</v>
      </c>
      <c r="AS66" s="39" t="s">
        <v>15187</v>
      </c>
      <c r="AT66">
        <v>1</v>
      </c>
      <c r="AV66" s="39" t="s">
        <v>15187</v>
      </c>
      <c r="AW66">
        <v>1</v>
      </c>
      <c r="AY66" s="39" t="s">
        <v>15187</v>
      </c>
      <c r="AZ66">
        <v>0</v>
      </c>
      <c r="BB66" s="39" t="s">
        <v>15187</v>
      </c>
      <c r="BC66">
        <v>0</v>
      </c>
      <c r="BE66" s="39" t="s">
        <v>15187</v>
      </c>
      <c r="BF66">
        <v>1</v>
      </c>
      <c r="BH66" s="39" t="s">
        <v>15186</v>
      </c>
      <c r="BI66">
        <v>1</v>
      </c>
      <c r="BK66" s="39" t="s">
        <v>15187</v>
      </c>
      <c r="BL66">
        <v>1</v>
      </c>
      <c r="BN66" s="39" t="s">
        <v>15186</v>
      </c>
      <c r="BO66">
        <v>1</v>
      </c>
      <c r="BQ66" s="39" t="s">
        <v>15187</v>
      </c>
      <c r="BR66">
        <v>0</v>
      </c>
      <c r="BT66" s="39" t="s">
        <v>43323</v>
      </c>
      <c r="BU66">
        <v>0</v>
      </c>
      <c r="BW66" s="39" t="s">
        <v>43324</v>
      </c>
      <c r="BX66">
        <v>0</v>
      </c>
      <c r="BZ66" s="39" t="s">
        <v>43325</v>
      </c>
      <c r="CA66">
        <v>0</v>
      </c>
      <c r="CC66" s="39" t="s">
        <v>43168</v>
      </c>
      <c r="CD66">
        <v>0</v>
      </c>
      <c r="CF66" s="39" t="s">
        <v>43326</v>
      </c>
      <c r="CG66">
        <v>0</v>
      </c>
      <c r="CI66" s="39" t="s">
        <v>43152</v>
      </c>
      <c r="CJ66">
        <v>0</v>
      </c>
      <c r="CL66" s="39" t="s">
        <v>43327</v>
      </c>
      <c r="CM66">
        <v>0</v>
      </c>
      <c r="CO66" s="39" t="s">
        <v>43328</v>
      </c>
      <c r="CP66">
        <v>0</v>
      </c>
      <c r="CR66" s="39" t="s">
        <v>43129</v>
      </c>
      <c r="CS66">
        <v>0</v>
      </c>
      <c r="CU66" s="39" t="s">
        <v>43329</v>
      </c>
      <c r="CV66">
        <v>0</v>
      </c>
    </row>
    <row r="67" spans="1:100" x14ac:dyDescent="0.3">
      <c r="A67">
        <v>66</v>
      </c>
      <c r="B67" s="1">
        <v>45898.587546296294</v>
      </c>
      <c r="C67" s="1">
        <v>45898.59480324074</v>
      </c>
      <c r="D67" s="39" t="s">
        <v>2441</v>
      </c>
      <c r="E67" s="39" t="s">
        <v>2442</v>
      </c>
      <c r="F67">
        <v>12</v>
      </c>
      <c r="I67" s="39" t="s">
        <v>2442</v>
      </c>
      <c r="J67">
        <v>0</v>
      </c>
      <c r="L67">
        <v>12</v>
      </c>
      <c r="M67">
        <v>0</v>
      </c>
      <c r="O67">
        <v>16</v>
      </c>
      <c r="P67">
        <v>0</v>
      </c>
      <c r="R67" s="39" t="s">
        <v>42857</v>
      </c>
      <c r="S67">
        <v>1</v>
      </c>
      <c r="U67" s="39" t="s">
        <v>42858</v>
      </c>
      <c r="V67">
        <v>1</v>
      </c>
      <c r="X67" s="39" t="s">
        <v>42861</v>
      </c>
      <c r="Y67">
        <v>0</v>
      </c>
      <c r="AA67" s="39" t="s">
        <v>42860</v>
      </c>
      <c r="AB67">
        <v>1</v>
      </c>
      <c r="AD67" s="39" t="s">
        <v>42861</v>
      </c>
      <c r="AE67">
        <v>1</v>
      </c>
      <c r="AG67" s="39" t="s">
        <v>42931</v>
      </c>
      <c r="AH67">
        <v>0</v>
      </c>
      <c r="AJ67" s="39" t="s">
        <v>42863</v>
      </c>
      <c r="AK67">
        <v>1</v>
      </c>
      <c r="AM67" s="39" t="s">
        <v>42864</v>
      </c>
      <c r="AN67">
        <v>1</v>
      </c>
      <c r="AP67" s="39" t="s">
        <v>15186</v>
      </c>
      <c r="AQ67">
        <v>0</v>
      </c>
      <c r="AS67" s="39" t="s">
        <v>15187</v>
      </c>
      <c r="AT67">
        <v>1</v>
      </c>
      <c r="AV67" s="39" t="s">
        <v>15187</v>
      </c>
      <c r="AW67">
        <v>1</v>
      </c>
      <c r="AY67" s="39" t="s">
        <v>15187</v>
      </c>
      <c r="AZ67">
        <v>0</v>
      </c>
      <c r="BB67" s="39" t="s">
        <v>15187</v>
      </c>
      <c r="BC67">
        <v>0</v>
      </c>
      <c r="BE67" s="39" t="s">
        <v>15187</v>
      </c>
      <c r="BF67">
        <v>1</v>
      </c>
      <c r="BH67" s="39" t="s">
        <v>15186</v>
      </c>
      <c r="BI67">
        <v>1</v>
      </c>
      <c r="BK67" s="39" t="s">
        <v>15187</v>
      </c>
      <c r="BL67">
        <v>1</v>
      </c>
      <c r="BN67" s="39" t="s">
        <v>15186</v>
      </c>
      <c r="BO67">
        <v>1</v>
      </c>
      <c r="BQ67" s="39" t="s">
        <v>15187</v>
      </c>
      <c r="BR67">
        <v>0</v>
      </c>
      <c r="BT67" s="39" t="s">
        <v>43330</v>
      </c>
      <c r="BU67">
        <v>0</v>
      </c>
      <c r="BW67" s="39" t="s">
        <v>43331</v>
      </c>
      <c r="BX67">
        <v>0</v>
      </c>
      <c r="BZ67" s="39" t="s">
        <v>43332</v>
      </c>
      <c r="CA67">
        <v>0</v>
      </c>
      <c r="CC67" s="39" t="s">
        <v>43333</v>
      </c>
      <c r="CD67">
        <v>0</v>
      </c>
      <c r="CF67" s="39" t="s">
        <v>43334</v>
      </c>
      <c r="CG67">
        <v>0</v>
      </c>
      <c r="CI67" s="39" t="s">
        <v>43335</v>
      </c>
      <c r="CJ67">
        <v>0</v>
      </c>
      <c r="CL67" s="39" t="s">
        <v>43336</v>
      </c>
      <c r="CM67">
        <v>0</v>
      </c>
      <c r="CO67" s="39" t="s">
        <v>43337</v>
      </c>
      <c r="CP67">
        <v>0</v>
      </c>
      <c r="CR67" s="39" t="s">
        <v>43338</v>
      </c>
      <c r="CS67">
        <v>0</v>
      </c>
      <c r="CU67" s="39" t="s">
        <v>43339</v>
      </c>
      <c r="CV67">
        <v>0</v>
      </c>
    </row>
    <row r="68" spans="1:100" x14ac:dyDescent="0.3">
      <c r="A68">
        <v>67</v>
      </c>
      <c r="B68" s="1">
        <v>45898.586377314816</v>
      </c>
      <c r="C68" s="1">
        <v>45898.595868055556</v>
      </c>
      <c r="D68" s="39" t="s">
        <v>2417</v>
      </c>
      <c r="E68" s="39" t="s">
        <v>2418</v>
      </c>
      <c r="F68">
        <v>8</v>
      </c>
      <c r="I68" s="39" t="s">
        <v>2418</v>
      </c>
      <c r="J68">
        <v>0</v>
      </c>
      <c r="L68">
        <v>12</v>
      </c>
      <c r="M68">
        <v>0</v>
      </c>
      <c r="O68">
        <v>22</v>
      </c>
      <c r="P68">
        <v>0</v>
      </c>
      <c r="R68" s="39" t="s">
        <v>42857</v>
      </c>
      <c r="S68">
        <v>1</v>
      </c>
      <c r="U68" s="39" t="s">
        <v>42859</v>
      </c>
      <c r="V68">
        <v>0</v>
      </c>
      <c r="X68" s="39" t="s">
        <v>42859</v>
      </c>
      <c r="Y68">
        <v>1</v>
      </c>
      <c r="AA68" s="39" t="s">
        <v>42857</v>
      </c>
      <c r="AB68">
        <v>0</v>
      </c>
      <c r="AD68" s="39" t="s">
        <v>42859</v>
      </c>
      <c r="AE68">
        <v>0</v>
      </c>
      <c r="AG68" s="39" t="s">
        <v>42931</v>
      </c>
      <c r="AH68">
        <v>0</v>
      </c>
      <c r="AJ68" s="39" t="s">
        <v>42863</v>
      </c>
      <c r="AK68">
        <v>1</v>
      </c>
      <c r="AM68" s="39" t="s">
        <v>42864</v>
      </c>
      <c r="AN68">
        <v>1</v>
      </c>
      <c r="AP68" s="39" t="s">
        <v>15186</v>
      </c>
      <c r="AQ68">
        <v>0</v>
      </c>
      <c r="AS68" s="39" t="s">
        <v>15187</v>
      </c>
      <c r="AT68">
        <v>1</v>
      </c>
      <c r="AV68" s="39" t="s">
        <v>15187</v>
      </c>
      <c r="AW68">
        <v>1</v>
      </c>
      <c r="AY68" s="39" t="s">
        <v>15187</v>
      </c>
      <c r="AZ68">
        <v>0</v>
      </c>
      <c r="BB68" s="39" t="s">
        <v>15187</v>
      </c>
      <c r="BC68">
        <v>0</v>
      </c>
      <c r="BE68" s="39" t="s">
        <v>15186</v>
      </c>
      <c r="BF68">
        <v>0</v>
      </c>
      <c r="BH68" s="39" t="s">
        <v>15187</v>
      </c>
      <c r="BI68">
        <v>0</v>
      </c>
      <c r="BK68" s="39" t="s">
        <v>15187</v>
      </c>
      <c r="BL68">
        <v>1</v>
      </c>
      <c r="BN68" s="39" t="s">
        <v>15186</v>
      </c>
      <c r="BO68">
        <v>1</v>
      </c>
      <c r="BQ68" s="39" t="s">
        <v>15187</v>
      </c>
      <c r="BR68">
        <v>0</v>
      </c>
      <c r="BT68" s="39" t="s">
        <v>43340</v>
      </c>
      <c r="BU68">
        <v>0</v>
      </c>
      <c r="BW68" s="39" t="s">
        <v>43341</v>
      </c>
      <c r="BX68">
        <v>0</v>
      </c>
      <c r="BZ68" s="39" t="s">
        <v>43342</v>
      </c>
      <c r="CA68">
        <v>0</v>
      </c>
      <c r="CC68" s="39" t="s">
        <v>43343</v>
      </c>
      <c r="CD68">
        <v>0</v>
      </c>
      <c r="CF68" s="39" t="s">
        <v>43344</v>
      </c>
      <c r="CG68">
        <v>0</v>
      </c>
      <c r="CI68" s="39" t="s">
        <v>43345</v>
      </c>
      <c r="CJ68">
        <v>0</v>
      </c>
      <c r="CL68" s="39" t="s">
        <v>43346</v>
      </c>
      <c r="CM68">
        <v>0</v>
      </c>
      <c r="CO68" s="39" t="s">
        <v>43347</v>
      </c>
      <c r="CP68">
        <v>0</v>
      </c>
      <c r="CR68" s="39" t="s">
        <v>43348</v>
      </c>
      <c r="CS68">
        <v>0</v>
      </c>
      <c r="CU68" s="39" t="s">
        <v>43349</v>
      </c>
      <c r="CV68">
        <v>0</v>
      </c>
    </row>
    <row r="69" spans="1:100" x14ac:dyDescent="0.3">
      <c r="A69">
        <v>68</v>
      </c>
      <c r="B69" s="1">
        <v>45898.587453703702</v>
      </c>
      <c r="C69" s="1">
        <v>45898.595891203702</v>
      </c>
      <c r="D69" s="39" t="s">
        <v>2393</v>
      </c>
      <c r="E69" s="39" t="s">
        <v>2394</v>
      </c>
      <c r="F69">
        <v>17</v>
      </c>
      <c r="I69" s="39" t="s">
        <v>6342</v>
      </c>
      <c r="J69">
        <v>0</v>
      </c>
      <c r="L69">
        <v>12</v>
      </c>
      <c r="M69">
        <v>0</v>
      </c>
      <c r="O69">
        <v>29</v>
      </c>
      <c r="P69">
        <v>0</v>
      </c>
      <c r="R69" s="39" t="s">
        <v>42857</v>
      </c>
      <c r="S69">
        <v>1</v>
      </c>
      <c r="U69" s="39" t="s">
        <v>42858</v>
      </c>
      <c r="V69">
        <v>1</v>
      </c>
      <c r="X69" s="39" t="s">
        <v>42859</v>
      </c>
      <c r="Y69">
        <v>1</v>
      </c>
      <c r="AA69" s="39" t="s">
        <v>42860</v>
      </c>
      <c r="AB69">
        <v>1</v>
      </c>
      <c r="AD69" s="39" t="s">
        <v>42861</v>
      </c>
      <c r="AE69">
        <v>1</v>
      </c>
      <c r="AG69" s="39" t="s">
        <v>42862</v>
      </c>
      <c r="AH69">
        <v>1</v>
      </c>
      <c r="AJ69" s="39" t="s">
        <v>42863</v>
      </c>
      <c r="AK69">
        <v>1</v>
      </c>
      <c r="AM69" s="39" t="s">
        <v>42864</v>
      </c>
      <c r="AN69">
        <v>1</v>
      </c>
      <c r="AP69" s="39" t="s">
        <v>15187</v>
      </c>
      <c r="AQ69">
        <v>1</v>
      </c>
      <c r="AS69" s="39" t="s">
        <v>15187</v>
      </c>
      <c r="AT69">
        <v>1</v>
      </c>
      <c r="AV69" s="39" t="s">
        <v>15186</v>
      </c>
      <c r="AW69">
        <v>0</v>
      </c>
      <c r="AY69" s="39" t="s">
        <v>15186</v>
      </c>
      <c r="AZ69">
        <v>1</v>
      </c>
      <c r="BB69" s="39" t="s">
        <v>15186</v>
      </c>
      <c r="BC69">
        <v>1</v>
      </c>
      <c r="BE69" s="39" t="s">
        <v>15187</v>
      </c>
      <c r="BF69">
        <v>1</v>
      </c>
      <c r="BH69" s="39" t="s">
        <v>15186</v>
      </c>
      <c r="BI69">
        <v>1</v>
      </c>
      <c r="BK69" s="39" t="s">
        <v>15187</v>
      </c>
      <c r="BL69">
        <v>1</v>
      </c>
      <c r="BN69" s="39" t="s">
        <v>15186</v>
      </c>
      <c r="BO69">
        <v>1</v>
      </c>
      <c r="BQ69" s="39" t="s">
        <v>15186</v>
      </c>
      <c r="BR69">
        <v>1</v>
      </c>
      <c r="BT69" s="39" t="s">
        <v>43040</v>
      </c>
      <c r="BU69">
        <v>0</v>
      </c>
      <c r="BW69" s="39" t="s">
        <v>43124</v>
      </c>
      <c r="BX69">
        <v>0</v>
      </c>
      <c r="BZ69" s="39" t="s">
        <v>43325</v>
      </c>
      <c r="CA69">
        <v>0</v>
      </c>
      <c r="CC69" s="39" t="s">
        <v>42944</v>
      </c>
      <c r="CD69">
        <v>0</v>
      </c>
      <c r="CF69" s="39" t="s">
        <v>43350</v>
      </c>
      <c r="CG69">
        <v>0</v>
      </c>
      <c r="CI69" s="39" t="s">
        <v>43092</v>
      </c>
      <c r="CJ69">
        <v>0</v>
      </c>
      <c r="CL69" s="39" t="s">
        <v>43351</v>
      </c>
      <c r="CM69">
        <v>0</v>
      </c>
      <c r="CO69" s="39" t="s">
        <v>43352</v>
      </c>
      <c r="CP69">
        <v>0</v>
      </c>
      <c r="CR69" s="39" t="s">
        <v>42948</v>
      </c>
      <c r="CS69">
        <v>0</v>
      </c>
      <c r="CU69" s="39" t="s">
        <v>43160</v>
      </c>
      <c r="CV69">
        <v>0</v>
      </c>
    </row>
    <row r="70" spans="1:100" x14ac:dyDescent="0.3">
      <c r="A70">
        <v>69</v>
      </c>
      <c r="B70" s="1">
        <v>45898.587511574071</v>
      </c>
      <c r="C70" s="1">
        <v>45898.596134259256</v>
      </c>
      <c r="D70" s="39" t="s">
        <v>2371</v>
      </c>
      <c r="E70" s="39" t="s">
        <v>2372</v>
      </c>
      <c r="F70">
        <v>13</v>
      </c>
      <c r="I70" s="39" t="s">
        <v>2372</v>
      </c>
      <c r="J70">
        <v>0</v>
      </c>
      <c r="L70">
        <v>12</v>
      </c>
      <c r="M70">
        <v>0</v>
      </c>
      <c r="O70">
        <v>11</v>
      </c>
      <c r="P70">
        <v>0</v>
      </c>
      <c r="R70" s="39" t="s">
        <v>42857</v>
      </c>
      <c r="S70">
        <v>1</v>
      </c>
      <c r="U70" s="39" t="s">
        <v>42859</v>
      </c>
      <c r="V70">
        <v>0</v>
      </c>
      <c r="X70" s="39" t="s">
        <v>42859</v>
      </c>
      <c r="Y70">
        <v>1</v>
      </c>
      <c r="AA70" s="39" t="s">
        <v>42860</v>
      </c>
      <c r="AB70">
        <v>1</v>
      </c>
      <c r="AD70" s="39" t="s">
        <v>42861</v>
      </c>
      <c r="AE70">
        <v>1</v>
      </c>
      <c r="AG70" s="39" t="s">
        <v>42931</v>
      </c>
      <c r="AH70">
        <v>0</v>
      </c>
      <c r="AJ70" s="39" t="s">
        <v>42863</v>
      </c>
      <c r="AK70">
        <v>1</v>
      </c>
      <c r="AM70" s="39" t="s">
        <v>43095</v>
      </c>
      <c r="AN70">
        <v>0</v>
      </c>
      <c r="AP70" s="39" t="s">
        <v>15187</v>
      </c>
      <c r="AQ70">
        <v>1</v>
      </c>
      <c r="AS70" s="39" t="s">
        <v>15187</v>
      </c>
      <c r="AT70">
        <v>1</v>
      </c>
      <c r="AV70" s="39" t="s">
        <v>15186</v>
      </c>
      <c r="AW70">
        <v>0</v>
      </c>
      <c r="AY70" s="39" t="s">
        <v>15186</v>
      </c>
      <c r="AZ70">
        <v>1</v>
      </c>
      <c r="BB70" s="39" t="s">
        <v>15186</v>
      </c>
      <c r="BC70">
        <v>1</v>
      </c>
      <c r="BE70" s="39" t="s">
        <v>15187</v>
      </c>
      <c r="BF70">
        <v>1</v>
      </c>
      <c r="BH70" s="39" t="s">
        <v>15186</v>
      </c>
      <c r="BI70">
        <v>1</v>
      </c>
      <c r="BK70" s="39" t="s">
        <v>15187</v>
      </c>
      <c r="BL70">
        <v>1</v>
      </c>
      <c r="BN70" s="39" t="s">
        <v>15186</v>
      </c>
      <c r="BO70">
        <v>1</v>
      </c>
      <c r="BQ70" s="39" t="s">
        <v>15187</v>
      </c>
      <c r="BR70">
        <v>0</v>
      </c>
      <c r="BT70" s="39" t="s">
        <v>43353</v>
      </c>
      <c r="BU70">
        <v>0</v>
      </c>
      <c r="BW70" s="39" t="s">
        <v>42876</v>
      </c>
      <c r="BX70">
        <v>0</v>
      </c>
      <c r="BZ70" s="39" t="s">
        <v>43354</v>
      </c>
      <c r="CA70">
        <v>0</v>
      </c>
      <c r="CC70" s="39" t="s">
        <v>43126</v>
      </c>
      <c r="CD70">
        <v>0</v>
      </c>
      <c r="CF70" s="39" t="s">
        <v>42953</v>
      </c>
      <c r="CG70">
        <v>0</v>
      </c>
      <c r="CI70" s="39" t="s">
        <v>43127</v>
      </c>
      <c r="CJ70">
        <v>0</v>
      </c>
      <c r="CL70" s="39" t="s">
        <v>43355</v>
      </c>
      <c r="CM70">
        <v>0</v>
      </c>
      <c r="CO70" s="39" t="s">
        <v>43166</v>
      </c>
      <c r="CP70">
        <v>0</v>
      </c>
      <c r="CR70" s="39" t="s">
        <v>43356</v>
      </c>
      <c r="CS70">
        <v>0</v>
      </c>
      <c r="CU70" s="39" t="s">
        <v>43357</v>
      </c>
      <c r="CV70">
        <v>0</v>
      </c>
    </row>
    <row r="71" spans="1:100" x14ac:dyDescent="0.3">
      <c r="A71">
        <v>70</v>
      </c>
      <c r="B71" s="1">
        <v>45898.585960648146</v>
      </c>
      <c r="C71" s="1">
        <v>45898.596203703702</v>
      </c>
      <c r="D71" s="39" t="s">
        <v>2342</v>
      </c>
      <c r="E71" s="39" t="s">
        <v>2343</v>
      </c>
      <c r="F71">
        <v>17</v>
      </c>
      <c r="I71" s="39" t="s">
        <v>2343</v>
      </c>
      <c r="J71">
        <v>0</v>
      </c>
      <c r="L71">
        <v>12</v>
      </c>
      <c r="M71">
        <v>0</v>
      </c>
      <c r="O71">
        <v>25</v>
      </c>
      <c r="P71">
        <v>0</v>
      </c>
      <c r="R71" s="39" t="s">
        <v>42857</v>
      </c>
      <c r="S71">
        <v>1</v>
      </c>
      <c r="U71" s="39" t="s">
        <v>42858</v>
      </c>
      <c r="V71">
        <v>1</v>
      </c>
      <c r="X71" s="39" t="s">
        <v>42859</v>
      </c>
      <c r="Y71">
        <v>1</v>
      </c>
      <c r="AA71" s="39" t="s">
        <v>42860</v>
      </c>
      <c r="AB71">
        <v>1</v>
      </c>
      <c r="AD71" s="39" t="s">
        <v>42861</v>
      </c>
      <c r="AE71">
        <v>1</v>
      </c>
      <c r="AG71" s="39" t="s">
        <v>42862</v>
      </c>
      <c r="AH71">
        <v>1</v>
      </c>
      <c r="AJ71" s="39" t="s">
        <v>42863</v>
      </c>
      <c r="AK71">
        <v>1</v>
      </c>
      <c r="AM71" s="39" t="s">
        <v>42864</v>
      </c>
      <c r="AN71">
        <v>1</v>
      </c>
      <c r="AP71" s="39" t="s">
        <v>15187</v>
      </c>
      <c r="AQ71">
        <v>1</v>
      </c>
      <c r="AS71" s="39" t="s">
        <v>15187</v>
      </c>
      <c r="AT71">
        <v>1</v>
      </c>
      <c r="AV71" s="39" t="s">
        <v>15186</v>
      </c>
      <c r="AW71">
        <v>0</v>
      </c>
      <c r="AY71" s="39" t="s">
        <v>15186</v>
      </c>
      <c r="AZ71">
        <v>1</v>
      </c>
      <c r="BB71" s="39" t="s">
        <v>15186</v>
      </c>
      <c r="BC71">
        <v>1</v>
      </c>
      <c r="BE71" s="39" t="s">
        <v>15187</v>
      </c>
      <c r="BF71">
        <v>1</v>
      </c>
      <c r="BH71" s="39" t="s">
        <v>15186</v>
      </c>
      <c r="BI71">
        <v>1</v>
      </c>
      <c r="BK71" s="39" t="s">
        <v>15187</v>
      </c>
      <c r="BL71">
        <v>1</v>
      </c>
      <c r="BN71" s="39" t="s">
        <v>15186</v>
      </c>
      <c r="BO71">
        <v>1</v>
      </c>
      <c r="BQ71" s="39" t="s">
        <v>15186</v>
      </c>
      <c r="BR71">
        <v>1</v>
      </c>
      <c r="BT71" s="39" t="s">
        <v>42997</v>
      </c>
      <c r="BU71">
        <v>0</v>
      </c>
      <c r="BW71" s="39" t="s">
        <v>42876</v>
      </c>
      <c r="BX71">
        <v>0</v>
      </c>
      <c r="BZ71" s="39" t="s">
        <v>42861</v>
      </c>
      <c r="CA71">
        <v>0</v>
      </c>
      <c r="CC71" s="39" t="s">
        <v>43358</v>
      </c>
      <c r="CD71">
        <v>0</v>
      </c>
      <c r="CF71" s="39" t="s">
        <v>43359</v>
      </c>
      <c r="CG71">
        <v>0</v>
      </c>
      <c r="CI71" s="39" t="s">
        <v>43152</v>
      </c>
      <c r="CJ71">
        <v>0</v>
      </c>
      <c r="CL71" s="39" t="s">
        <v>43360</v>
      </c>
      <c r="CM71">
        <v>0</v>
      </c>
      <c r="CO71" s="39" t="s">
        <v>42911</v>
      </c>
      <c r="CP71">
        <v>0</v>
      </c>
      <c r="CR71" s="39" t="s">
        <v>43129</v>
      </c>
      <c r="CS71">
        <v>0</v>
      </c>
      <c r="CU71" s="39" t="s">
        <v>43361</v>
      </c>
      <c r="CV71">
        <v>0</v>
      </c>
    </row>
    <row r="72" spans="1:100" x14ac:dyDescent="0.3">
      <c r="A72">
        <v>71</v>
      </c>
      <c r="B72" s="1">
        <v>45898.585648148146</v>
      </c>
      <c r="C72" s="1">
        <v>45898.596215277779</v>
      </c>
      <c r="D72" s="39" t="s">
        <v>2426</v>
      </c>
      <c r="E72" s="39" t="s">
        <v>2427</v>
      </c>
      <c r="F72">
        <v>17</v>
      </c>
      <c r="I72" s="39" t="s">
        <v>2427</v>
      </c>
      <c r="J72">
        <v>0</v>
      </c>
      <c r="L72">
        <v>12</v>
      </c>
      <c r="M72">
        <v>0</v>
      </c>
      <c r="O72">
        <v>27</v>
      </c>
      <c r="P72">
        <v>0</v>
      </c>
      <c r="R72" s="39" t="s">
        <v>42857</v>
      </c>
      <c r="S72">
        <v>1</v>
      </c>
      <c r="U72" s="39" t="s">
        <v>42858</v>
      </c>
      <c r="V72">
        <v>1</v>
      </c>
      <c r="X72" s="39" t="s">
        <v>42859</v>
      </c>
      <c r="Y72">
        <v>1</v>
      </c>
      <c r="AA72" s="39" t="s">
        <v>42860</v>
      </c>
      <c r="AB72">
        <v>1</v>
      </c>
      <c r="AD72" s="39" t="s">
        <v>42861</v>
      </c>
      <c r="AE72">
        <v>1</v>
      </c>
      <c r="AG72" s="39" t="s">
        <v>42862</v>
      </c>
      <c r="AH72">
        <v>1</v>
      </c>
      <c r="AJ72" s="39" t="s">
        <v>42863</v>
      </c>
      <c r="AK72">
        <v>1</v>
      </c>
      <c r="AM72" s="39" t="s">
        <v>42864</v>
      </c>
      <c r="AN72">
        <v>1</v>
      </c>
      <c r="AP72" s="39" t="s">
        <v>15187</v>
      </c>
      <c r="AQ72">
        <v>1</v>
      </c>
      <c r="AS72" s="39" t="s">
        <v>15187</v>
      </c>
      <c r="AT72">
        <v>1</v>
      </c>
      <c r="AV72" s="39" t="s">
        <v>15186</v>
      </c>
      <c r="AW72">
        <v>0</v>
      </c>
      <c r="AY72" s="39" t="s">
        <v>15186</v>
      </c>
      <c r="AZ72">
        <v>1</v>
      </c>
      <c r="BB72" s="39" t="s">
        <v>15186</v>
      </c>
      <c r="BC72">
        <v>1</v>
      </c>
      <c r="BE72" s="39" t="s">
        <v>15187</v>
      </c>
      <c r="BF72">
        <v>1</v>
      </c>
      <c r="BH72" s="39" t="s">
        <v>15186</v>
      </c>
      <c r="BI72">
        <v>1</v>
      </c>
      <c r="BK72" s="39" t="s">
        <v>15187</v>
      </c>
      <c r="BL72">
        <v>1</v>
      </c>
      <c r="BN72" s="39" t="s">
        <v>15186</v>
      </c>
      <c r="BO72">
        <v>1</v>
      </c>
      <c r="BQ72" s="39" t="s">
        <v>15186</v>
      </c>
      <c r="BR72">
        <v>1</v>
      </c>
      <c r="BT72" s="39" t="s">
        <v>43362</v>
      </c>
      <c r="BU72">
        <v>0</v>
      </c>
      <c r="BW72" s="39" t="s">
        <v>42876</v>
      </c>
      <c r="BX72">
        <v>0</v>
      </c>
      <c r="BZ72" s="39" t="s">
        <v>42861</v>
      </c>
      <c r="CA72">
        <v>0</v>
      </c>
      <c r="CC72" s="39" t="s">
        <v>43358</v>
      </c>
      <c r="CD72">
        <v>0</v>
      </c>
      <c r="CF72" s="39" t="s">
        <v>43363</v>
      </c>
      <c r="CG72">
        <v>0</v>
      </c>
      <c r="CI72" s="39" t="s">
        <v>43364</v>
      </c>
      <c r="CJ72">
        <v>0</v>
      </c>
      <c r="CL72" s="39" t="s">
        <v>43365</v>
      </c>
      <c r="CM72">
        <v>0</v>
      </c>
      <c r="CO72" s="39" t="s">
        <v>43366</v>
      </c>
      <c r="CP72">
        <v>0</v>
      </c>
      <c r="CR72" s="39" t="s">
        <v>43367</v>
      </c>
      <c r="CS72">
        <v>0</v>
      </c>
      <c r="CU72" s="39" t="s">
        <v>43368</v>
      </c>
      <c r="CV72">
        <v>0</v>
      </c>
    </row>
    <row r="73" spans="1:100" x14ac:dyDescent="0.3">
      <c r="A73">
        <v>72</v>
      </c>
      <c r="B73" s="1">
        <v>45898.586145833331</v>
      </c>
      <c r="C73" s="1">
        <v>45898.596296296295</v>
      </c>
      <c r="D73" s="39" t="s">
        <v>2402</v>
      </c>
      <c r="E73" s="39" t="s">
        <v>2403</v>
      </c>
      <c r="F73">
        <v>17</v>
      </c>
      <c r="I73" s="39" t="s">
        <v>2404</v>
      </c>
      <c r="J73">
        <v>0</v>
      </c>
      <c r="L73">
        <v>12</v>
      </c>
      <c r="M73">
        <v>0</v>
      </c>
      <c r="O73">
        <v>23</v>
      </c>
      <c r="P73">
        <v>0</v>
      </c>
      <c r="R73" s="39" t="s">
        <v>42857</v>
      </c>
      <c r="S73">
        <v>1</v>
      </c>
      <c r="U73" s="39" t="s">
        <v>42858</v>
      </c>
      <c r="V73">
        <v>1</v>
      </c>
      <c r="X73" s="39" t="s">
        <v>42859</v>
      </c>
      <c r="Y73">
        <v>1</v>
      </c>
      <c r="AA73" s="39" t="s">
        <v>42860</v>
      </c>
      <c r="AB73">
        <v>1</v>
      </c>
      <c r="AD73" s="39" t="s">
        <v>42861</v>
      </c>
      <c r="AE73">
        <v>1</v>
      </c>
      <c r="AG73" s="39" t="s">
        <v>42862</v>
      </c>
      <c r="AH73">
        <v>1</v>
      </c>
      <c r="AJ73" s="39" t="s">
        <v>42863</v>
      </c>
      <c r="AK73">
        <v>1</v>
      </c>
      <c r="AM73" s="39" t="s">
        <v>42864</v>
      </c>
      <c r="AN73">
        <v>1</v>
      </c>
      <c r="AP73" s="39" t="s">
        <v>15187</v>
      </c>
      <c r="AQ73">
        <v>1</v>
      </c>
      <c r="AS73" s="39" t="s">
        <v>15187</v>
      </c>
      <c r="AT73">
        <v>1</v>
      </c>
      <c r="AV73" s="39" t="s">
        <v>15186</v>
      </c>
      <c r="AW73">
        <v>0</v>
      </c>
      <c r="AY73" s="39" t="s">
        <v>15186</v>
      </c>
      <c r="AZ73">
        <v>1</v>
      </c>
      <c r="BB73" s="39" t="s">
        <v>15186</v>
      </c>
      <c r="BC73">
        <v>1</v>
      </c>
      <c r="BE73" s="39" t="s">
        <v>15187</v>
      </c>
      <c r="BF73">
        <v>1</v>
      </c>
      <c r="BH73" s="39" t="s">
        <v>15186</v>
      </c>
      <c r="BI73">
        <v>1</v>
      </c>
      <c r="BK73" s="39" t="s">
        <v>15187</v>
      </c>
      <c r="BL73">
        <v>1</v>
      </c>
      <c r="BN73" s="39" t="s">
        <v>15186</v>
      </c>
      <c r="BO73">
        <v>1</v>
      </c>
      <c r="BQ73" s="39" t="s">
        <v>15186</v>
      </c>
      <c r="BR73">
        <v>1</v>
      </c>
      <c r="BT73" s="39" t="s">
        <v>42865</v>
      </c>
      <c r="BU73">
        <v>0</v>
      </c>
      <c r="BW73" s="39" t="s">
        <v>42998</v>
      </c>
      <c r="BX73">
        <v>0</v>
      </c>
      <c r="BZ73" s="39" t="s">
        <v>43369</v>
      </c>
      <c r="CA73">
        <v>0</v>
      </c>
      <c r="CC73" s="39" t="s">
        <v>43370</v>
      </c>
      <c r="CD73">
        <v>0</v>
      </c>
      <c r="CF73" s="39" t="s">
        <v>43344</v>
      </c>
      <c r="CG73">
        <v>0</v>
      </c>
      <c r="CI73" s="39" t="s">
        <v>43371</v>
      </c>
      <c r="CJ73">
        <v>0</v>
      </c>
      <c r="CL73" s="39" t="s">
        <v>43372</v>
      </c>
      <c r="CM73">
        <v>0</v>
      </c>
      <c r="CO73" s="39" t="s">
        <v>43373</v>
      </c>
      <c r="CP73">
        <v>0</v>
      </c>
      <c r="CR73" s="39" t="s">
        <v>43374</v>
      </c>
      <c r="CS73">
        <v>0</v>
      </c>
      <c r="CU73" s="39" t="s">
        <v>43375</v>
      </c>
      <c r="CV73">
        <v>0</v>
      </c>
    </row>
    <row r="74" spans="1:100" x14ac:dyDescent="0.3">
      <c r="A74">
        <v>73</v>
      </c>
      <c r="B74" s="1">
        <v>45898.585717592592</v>
      </c>
      <c r="C74" s="1">
        <v>45898.597245370373</v>
      </c>
      <c r="D74" s="39" t="s">
        <v>2307</v>
      </c>
      <c r="E74" s="39" t="s">
        <v>2308</v>
      </c>
      <c r="F74">
        <v>17</v>
      </c>
      <c r="I74" s="39" t="s">
        <v>42644</v>
      </c>
      <c r="J74">
        <v>0</v>
      </c>
      <c r="L74">
        <v>12</v>
      </c>
      <c r="M74">
        <v>0</v>
      </c>
      <c r="O74">
        <v>37</v>
      </c>
      <c r="P74">
        <v>0</v>
      </c>
      <c r="R74" s="39" t="s">
        <v>42857</v>
      </c>
      <c r="S74">
        <v>1</v>
      </c>
      <c r="U74" s="39" t="s">
        <v>42858</v>
      </c>
      <c r="V74">
        <v>1</v>
      </c>
      <c r="X74" s="39" t="s">
        <v>42859</v>
      </c>
      <c r="Y74">
        <v>1</v>
      </c>
      <c r="AA74" s="39" t="s">
        <v>42860</v>
      </c>
      <c r="AB74">
        <v>1</v>
      </c>
      <c r="AD74" s="39" t="s">
        <v>42861</v>
      </c>
      <c r="AE74">
        <v>1</v>
      </c>
      <c r="AG74" s="39" t="s">
        <v>42862</v>
      </c>
      <c r="AH74">
        <v>1</v>
      </c>
      <c r="AJ74" s="39" t="s">
        <v>42863</v>
      </c>
      <c r="AK74">
        <v>1</v>
      </c>
      <c r="AM74" s="39" t="s">
        <v>42864</v>
      </c>
      <c r="AN74">
        <v>1</v>
      </c>
      <c r="AP74" s="39" t="s">
        <v>15187</v>
      </c>
      <c r="AQ74">
        <v>1</v>
      </c>
      <c r="AS74" s="39" t="s">
        <v>15187</v>
      </c>
      <c r="AT74">
        <v>1</v>
      </c>
      <c r="AV74" s="39" t="s">
        <v>15186</v>
      </c>
      <c r="AW74">
        <v>0</v>
      </c>
      <c r="AY74" s="39" t="s">
        <v>15186</v>
      </c>
      <c r="AZ74">
        <v>1</v>
      </c>
      <c r="BB74" s="39" t="s">
        <v>15186</v>
      </c>
      <c r="BC74">
        <v>1</v>
      </c>
      <c r="BE74" s="39" t="s">
        <v>15187</v>
      </c>
      <c r="BF74">
        <v>1</v>
      </c>
      <c r="BH74" s="39" t="s">
        <v>15186</v>
      </c>
      <c r="BI74">
        <v>1</v>
      </c>
      <c r="BK74" s="39" t="s">
        <v>15187</v>
      </c>
      <c r="BL74">
        <v>1</v>
      </c>
      <c r="BN74" s="39" t="s">
        <v>15186</v>
      </c>
      <c r="BO74">
        <v>1</v>
      </c>
      <c r="BQ74" s="39" t="s">
        <v>15186</v>
      </c>
      <c r="BR74">
        <v>1</v>
      </c>
      <c r="BT74" s="39" t="s">
        <v>42997</v>
      </c>
      <c r="BU74">
        <v>0</v>
      </c>
      <c r="BW74" s="39" t="s">
        <v>42876</v>
      </c>
      <c r="BX74">
        <v>0</v>
      </c>
      <c r="BZ74" s="39" t="s">
        <v>42861</v>
      </c>
      <c r="CA74">
        <v>0</v>
      </c>
      <c r="CC74" s="39" t="s">
        <v>43376</v>
      </c>
      <c r="CD74">
        <v>0</v>
      </c>
      <c r="CF74" s="39" t="s">
        <v>43344</v>
      </c>
      <c r="CG74">
        <v>0</v>
      </c>
      <c r="CI74" s="39" t="s">
        <v>43377</v>
      </c>
      <c r="CJ74">
        <v>0</v>
      </c>
      <c r="CL74" s="39" t="s">
        <v>43378</v>
      </c>
      <c r="CM74">
        <v>0</v>
      </c>
      <c r="CO74" s="39" t="s">
        <v>43379</v>
      </c>
      <c r="CP74">
        <v>0</v>
      </c>
      <c r="CR74" s="39" t="s">
        <v>43380</v>
      </c>
      <c r="CS74">
        <v>0</v>
      </c>
      <c r="CU74" s="39" t="s">
        <v>43368</v>
      </c>
      <c r="CV74">
        <v>0</v>
      </c>
    </row>
    <row r="75" spans="1:100" x14ac:dyDescent="0.3">
      <c r="A75">
        <v>74</v>
      </c>
      <c r="B75" s="1">
        <v>45898.586875000001</v>
      </c>
      <c r="C75" s="1">
        <v>45898.597395833334</v>
      </c>
      <c r="D75" s="39" t="s">
        <v>2433</v>
      </c>
      <c r="E75" s="39" t="s">
        <v>2434</v>
      </c>
      <c r="F75">
        <v>13</v>
      </c>
      <c r="I75" s="39" t="s">
        <v>2435</v>
      </c>
      <c r="J75">
        <v>0</v>
      </c>
      <c r="L75">
        <v>12</v>
      </c>
      <c r="M75">
        <v>0</v>
      </c>
      <c r="O75">
        <v>17</v>
      </c>
      <c r="P75">
        <v>0</v>
      </c>
      <c r="R75" s="39" t="s">
        <v>42857</v>
      </c>
      <c r="S75">
        <v>1</v>
      </c>
      <c r="U75" s="39" t="s">
        <v>42858</v>
      </c>
      <c r="V75">
        <v>1</v>
      </c>
      <c r="X75" s="39" t="s">
        <v>42859</v>
      </c>
      <c r="Y75">
        <v>1</v>
      </c>
      <c r="AA75" s="39" t="s">
        <v>42860</v>
      </c>
      <c r="AB75">
        <v>1</v>
      </c>
      <c r="AD75" s="39" t="s">
        <v>42861</v>
      </c>
      <c r="AE75">
        <v>1</v>
      </c>
      <c r="AG75" s="39" t="s">
        <v>42862</v>
      </c>
      <c r="AH75">
        <v>1</v>
      </c>
      <c r="AJ75" s="39" t="s">
        <v>42863</v>
      </c>
      <c r="AK75">
        <v>1</v>
      </c>
      <c r="AM75" s="39" t="s">
        <v>42864</v>
      </c>
      <c r="AN75">
        <v>1</v>
      </c>
      <c r="AP75" s="39" t="s">
        <v>15186</v>
      </c>
      <c r="AQ75">
        <v>0</v>
      </c>
      <c r="AS75" s="39" t="s">
        <v>15187</v>
      </c>
      <c r="AT75">
        <v>1</v>
      </c>
      <c r="AV75" s="39" t="s">
        <v>15187</v>
      </c>
      <c r="AW75">
        <v>1</v>
      </c>
      <c r="AY75" s="39" t="s">
        <v>15187</v>
      </c>
      <c r="AZ75">
        <v>0</v>
      </c>
      <c r="BB75" s="39" t="s">
        <v>15187</v>
      </c>
      <c r="BC75">
        <v>0</v>
      </c>
      <c r="BE75" s="39" t="s">
        <v>15186</v>
      </c>
      <c r="BF75">
        <v>0</v>
      </c>
      <c r="BH75" s="39" t="s">
        <v>15186</v>
      </c>
      <c r="BI75">
        <v>1</v>
      </c>
      <c r="BK75" s="39" t="s">
        <v>15187</v>
      </c>
      <c r="BL75">
        <v>1</v>
      </c>
      <c r="BN75" s="39" t="s">
        <v>15186</v>
      </c>
      <c r="BO75">
        <v>1</v>
      </c>
      <c r="BQ75" s="39" t="s">
        <v>15187</v>
      </c>
      <c r="BR75">
        <v>0</v>
      </c>
      <c r="BT75" s="39" t="s">
        <v>43381</v>
      </c>
      <c r="BU75">
        <v>0</v>
      </c>
      <c r="BW75" s="39" t="s">
        <v>42876</v>
      </c>
      <c r="BX75">
        <v>0</v>
      </c>
      <c r="BZ75" s="39" t="s">
        <v>43382</v>
      </c>
      <c r="CA75">
        <v>0</v>
      </c>
      <c r="CC75" s="39" t="s">
        <v>43383</v>
      </c>
      <c r="CD75">
        <v>0</v>
      </c>
      <c r="CF75" s="39" t="s">
        <v>43384</v>
      </c>
      <c r="CG75">
        <v>0</v>
      </c>
      <c r="CI75" s="39" t="s">
        <v>43385</v>
      </c>
      <c r="CJ75">
        <v>0</v>
      </c>
      <c r="CL75" s="39" t="s">
        <v>43386</v>
      </c>
      <c r="CM75">
        <v>0</v>
      </c>
      <c r="CO75" s="39" t="s">
        <v>42997</v>
      </c>
      <c r="CP75">
        <v>0</v>
      </c>
      <c r="CR75" s="39" t="s">
        <v>43387</v>
      </c>
      <c r="CS75">
        <v>0</v>
      </c>
      <c r="CU75" s="39" t="s">
        <v>43388</v>
      </c>
      <c r="CV75">
        <v>0</v>
      </c>
    </row>
    <row r="76" spans="1:100" x14ac:dyDescent="0.3">
      <c r="A76">
        <v>75</v>
      </c>
      <c r="B76" s="1">
        <v>45898.587083333332</v>
      </c>
      <c r="C76" s="1">
        <v>45898.597557870373</v>
      </c>
      <c r="D76" s="39" t="s">
        <v>2359</v>
      </c>
      <c r="E76" s="39" t="s">
        <v>2360</v>
      </c>
      <c r="F76">
        <v>13</v>
      </c>
      <c r="I76" s="39" t="s">
        <v>30474</v>
      </c>
      <c r="J76">
        <v>0</v>
      </c>
      <c r="L76">
        <v>12</v>
      </c>
      <c r="M76">
        <v>0</v>
      </c>
      <c r="O76">
        <v>39</v>
      </c>
      <c r="P76">
        <v>0</v>
      </c>
      <c r="R76" s="39" t="s">
        <v>42857</v>
      </c>
      <c r="S76">
        <v>1</v>
      </c>
      <c r="U76" s="39" t="s">
        <v>42858</v>
      </c>
      <c r="V76">
        <v>1</v>
      </c>
      <c r="X76" s="39" t="s">
        <v>42859</v>
      </c>
      <c r="Y76">
        <v>1</v>
      </c>
      <c r="AA76" s="39" t="s">
        <v>42860</v>
      </c>
      <c r="AB76">
        <v>1</v>
      </c>
      <c r="AD76" s="39" t="s">
        <v>42861</v>
      </c>
      <c r="AE76">
        <v>1</v>
      </c>
      <c r="AG76" s="39" t="s">
        <v>42862</v>
      </c>
      <c r="AH76">
        <v>1</v>
      </c>
      <c r="AJ76" s="39" t="s">
        <v>42863</v>
      </c>
      <c r="AK76">
        <v>1</v>
      </c>
      <c r="AM76" s="39" t="s">
        <v>42864</v>
      </c>
      <c r="AN76">
        <v>1</v>
      </c>
      <c r="AP76" s="39" t="s">
        <v>15186</v>
      </c>
      <c r="AQ76">
        <v>0</v>
      </c>
      <c r="AS76" s="39" t="s">
        <v>15187</v>
      </c>
      <c r="AT76">
        <v>1</v>
      </c>
      <c r="AV76" s="39" t="s">
        <v>15187</v>
      </c>
      <c r="AW76">
        <v>1</v>
      </c>
      <c r="AY76" s="39" t="s">
        <v>15187</v>
      </c>
      <c r="AZ76">
        <v>0</v>
      </c>
      <c r="BB76" s="39" t="s">
        <v>15187</v>
      </c>
      <c r="BC76">
        <v>0</v>
      </c>
      <c r="BE76" s="39" t="s">
        <v>15186</v>
      </c>
      <c r="BF76">
        <v>0</v>
      </c>
      <c r="BH76" s="39" t="s">
        <v>15186</v>
      </c>
      <c r="BI76">
        <v>1</v>
      </c>
      <c r="BK76" s="39" t="s">
        <v>15187</v>
      </c>
      <c r="BL76">
        <v>1</v>
      </c>
      <c r="BN76" s="39" t="s">
        <v>15186</v>
      </c>
      <c r="BO76">
        <v>1</v>
      </c>
      <c r="BQ76" s="39" t="s">
        <v>15187</v>
      </c>
      <c r="BR76">
        <v>0</v>
      </c>
      <c r="BT76" s="39" t="s">
        <v>43389</v>
      </c>
      <c r="BU76">
        <v>0</v>
      </c>
      <c r="BW76" s="39" t="s">
        <v>43390</v>
      </c>
      <c r="BX76">
        <v>0</v>
      </c>
      <c r="BZ76" s="39" t="s">
        <v>43391</v>
      </c>
      <c r="CA76">
        <v>0</v>
      </c>
      <c r="CC76" s="39" t="s">
        <v>43392</v>
      </c>
      <c r="CD76">
        <v>0</v>
      </c>
      <c r="CF76" s="39" t="s">
        <v>43393</v>
      </c>
      <c r="CG76">
        <v>0</v>
      </c>
      <c r="CI76" s="39" t="s">
        <v>43394</v>
      </c>
      <c r="CJ76">
        <v>0</v>
      </c>
      <c r="CL76" s="39" t="s">
        <v>43386</v>
      </c>
      <c r="CM76">
        <v>0</v>
      </c>
      <c r="CO76" s="39" t="s">
        <v>43395</v>
      </c>
      <c r="CP76">
        <v>0</v>
      </c>
      <c r="CR76" s="39" t="s">
        <v>43396</v>
      </c>
      <c r="CS76">
        <v>0</v>
      </c>
      <c r="CU76" s="39" t="s">
        <v>43397</v>
      </c>
      <c r="CV76">
        <v>0</v>
      </c>
    </row>
    <row r="77" spans="1:100" x14ac:dyDescent="0.3">
      <c r="A77">
        <v>76</v>
      </c>
      <c r="B77" s="1">
        <v>45898.588009259256</v>
      </c>
      <c r="C77" s="1">
        <v>45898.598726851851</v>
      </c>
      <c r="D77" s="39" t="s">
        <v>4680</v>
      </c>
      <c r="E77" s="39" t="s">
        <v>4681</v>
      </c>
      <c r="F77">
        <v>16</v>
      </c>
      <c r="I77" s="39" t="s">
        <v>4681</v>
      </c>
      <c r="J77">
        <v>0</v>
      </c>
      <c r="L77">
        <v>12</v>
      </c>
      <c r="M77">
        <v>0</v>
      </c>
      <c r="O77">
        <v>12</v>
      </c>
      <c r="P77">
        <v>0</v>
      </c>
      <c r="R77" s="39" t="s">
        <v>42857</v>
      </c>
      <c r="S77">
        <v>1</v>
      </c>
      <c r="U77" s="39" t="s">
        <v>42858</v>
      </c>
      <c r="V77">
        <v>1</v>
      </c>
      <c r="X77" s="39" t="s">
        <v>42859</v>
      </c>
      <c r="Y77">
        <v>1</v>
      </c>
      <c r="AA77" s="39" t="s">
        <v>42860</v>
      </c>
      <c r="AB77">
        <v>1</v>
      </c>
      <c r="AD77" s="39" t="s">
        <v>42861</v>
      </c>
      <c r="AE77">
        <v>1</v>
      </c>
      <c r="AG77" s="39" t="s">
        <v>42931</v>
      </c>
      <c r="AH77">
        <v>0</v>
      </c>
      <c r="AJ77" s="39" t="s">
        <v>42863</v>
      </c>
      <c r="AK77">
        <v>1</v>
      </c>
      <c r="AM77" s="39" t="s">
        <v>42864</v>
      </c>
      <c r="AN77">
        <v>1</v>
      </c>
      <c r="AP77" s="39" t="s">
        <v>15187</v>
      </c>
      <c r="AQ77">
        <v>1</v>
      </c>
      <c r="AS77" s="39" t="s">
        <v>15187</v>
      </c>
      <c r="AT77">
        <v>1</v>
      </c>
      <c r="AV77" s="39" t="s">
        <v>15186</v>
      </c>
      <c r="AW77">
        <v>0</v>
      </c>
      <c r="AY77" s="39" t="s">
        <v>15186</v>
      </c>
      <c r="AZ77">
        <v>1</v>
      </c>
      <c r="BB77" s="39" t="s">
        <v>15186</v>
      </c>
      <c r="BC77">
        <v>1</v>
      </c>
      <c r="BE77" s="39" t="s">
        <v>15187</v>
      </c>
      <c r="BF77">
        <v>1</v>
      </c>
      <c r="BH77" s="39" t="s">
        <v>15186</v>
      </c>
      <c r="BI77">
        <v>1</v>
      </c>
      <c r="BK77" s="39" t="s">
        <v>15187</v>
      </c>
      <c r="BL77">
        <v>1</v>
      </c>
      <c r="BN77" s="39" t="s">
        <v>15186</v>
      </c>
      <c r="BO77">
        <v>1</v>
      </c>
      <c r="BQ77" s="39" t="s">
        <v>15186</v>
      </c>
      <c r="BR77">
        <v>1</v>
      </c>
      <c r="BT77" s="39" t="s">
        <v>43398</v>
      </c>
      <c r="BU77">
        <v>0</v>
      </c>
      <c r="BW77" s="39" t="s">
        <v>43399</v>
      </c>
      <c r="BX77">
        <v>0</v>
      </c>
      <c r="BZ77" s="39" t="s">
        <v>43400</v>
      </c>
      <c r="CA77">
        <v>0</v>
      </c>
      <c r="CC77" s="39" t="s">
        <v>43401</v>
      </c>
      <c r="CD77">
        <v>0</v>
      </c>
      <c r="CF77" s="39" t="s">
        <v>43402</v>
      </c>
      <c r="CG77">
        <v>0</v>
      </c>
      <c r="CI77" s="39" t="s">
        <v>43403</v>
      </c>
      <c r="CJ77">
        <v>0</v>
      </c>
      <c r="CL77" s="39" t="s">
        <v>43404</v>
      </c>
      <c r="CM77">
        <v>0</v>
      </c>
      <c r="CO77" s="39" t="s">
        <v>43405</v>
      </c>
      <c r="CP77">
        <v>0</v>
      </c>
      <c r="CR77" s="39" t="s">
        <v>43406</v>
      </c>
      <c r="CS77">
        <v>0</v>
      </c>
      <c r="CU77" s="39" t="s">
        <v>43407</v>
      </c>
      <c r="CV77">
        <v>0</v>
      </c>
    </row>
    <row r="78" spans="1:100" x14ac:dyDescent="0.3">
      <c r="A78">
        <v>77</v>
      </c>
      <c r="B78" s="1">
        <v>45898.588483796295</v>
      </c>
      <c r="C78" s="1">
        <v>45898.601747685185</v>
      </c>
      <c r="D78" s="39" t="s">
        <v>2596</v>
      </c>
      <c r="E78" s="39" t="s">
        <v>2597</v>
      </c>
      <c r="F78">
        <v>12</v>
      </c>
      <c r="I78" s="39" t="s">
        <v>2597</v>
      </c>
      <c r="J78">
        <v>0</v>
      </c>
      <c r="L78">
        <v>12</v>
      </c>
      <c r="M78">
        <v>0</v>
      </c>
      <c r="O78">
        <v>1</v>
      </c>
      <c r="P78">
        <v>0</v>
      </c>
      <c r="R78" s="39" t="s">
        <v>42857</v>
      </c>
      <c r="S78">
        <v>1</v>
      </c>
      <c r="U78" s="39" t="s">
        <v>42858</v>
      </c>
      <c r="V78">
        <v>1</v>
      </c>
      <c r="X78" s="39" t="s">
        <v>42861</v>
      </c>
      <c r="Y78">
        <v>0</v>
      </c>
      <c r="AA78" s="39" t="s">
        <v>42860</v>
      </c>
      <c r="AB78">
        <v>1</v>
      </c>
      <c r="AD78" s="39" t="s">
        <v>42861</v>
      </c>
      <c r="AE78">
        <v>1</v>
      </c>
      <c r="AG78" s="39" t="s">
        <v>42862</v>
      </c>
      <c r="AH78">
        <v>1</v>
      </c>
      <c r="AJ78" s="39" t="s">
        <v>42863</v>
      </c>
      <c r="AK78">
        <v>1</v>
      </c>
      <c r="AM78" s="39" t="s">
        <v>42864</v>
      </c>
      <c r="AN78">
        <v>1</v>
      </c>
      <c r="AP78" s="39" t="s">
        <v>15186</v>
      </c>
      <c r="AQ78">
        <v>0</v>
      </c>
      <c r="AS78" s="39" t="s">
        <v>15187</v>
      </c>
      <c r="AT78">
        <v>1</v>
      </c>
      <c r="AV78" s="39" t="s">
        <v>15187</v>
      </c>
      <c r="AW78">
        <v>1</v>
      </c>
      <c r="AY78" s="39" t="s">
        <v>15187</v>
      </c>
      <c r="AZ78">
        <v>0</v>
      </c>
      <c r="BB78" s="39" t="s">
        <v>15187</v>
      </c>
      <c r="BC78">
        <v>0</v>
      </c>
      <c r="BE78" s="39" t="s">
        <v>15187</v>
      </c>
      <c r="BF78">
        <v>1</v>
      </c>
      <c r="BH78" s="39" t="s">
        <v>15186</v>
      </c>
      <c r="BI78">
        <v>1</v>
      </c>
      <c r="BK78" s="39" t="s">
        <v>15186</v>
      </c>
      <c r="BL78">
        <v>0</v>
      </c>
      <c r="BN78" s="39" t="s">
        <v>15186</v>
      </c>
      <c r="BO78">
        <v>1</v>
      </c>
      <c r="BQ78" s="39" t="s">
        <v>15187</v>
      </c>
      <c r="BR78">
        <v>0</v>
      </c>
      <c r="BT78" s="39" t="s">
        <v>43040</v>
      </c>
      <c r="BU78">
        <v>0</v>
      </c>
      <c r="BW78" s="39" t="s">
        <v>42876</v>
      </c>
      <c r="BX78">
        <v>0</v>
      </c>
      <c r="BZ78" s="39" t="s">
        <v>43408</v>
      </c>
      <c r="CA78">
        <v>0</v>
      </c>
      <c r="CC78" s="39" t="s">
        <v>43409</v>
      </c>
      <c r="CD78">
        <v>0</v>
      </c>
      <c r="CF78" s="39" t="s">
        <v>43410</v>
      </c>
      <c r="CG78">
        <v>0</v>
      </c>
      <c r="CI78" s="39" t="s">
        <v>43152</v>
      </c>
      <c r="CJ78">
        <v>0</v>
      </c>
      <c r="CL78" s="39" t="s">
        <v>43411</v>
      </c>
      <c r="CM78">
        <v>0</v>
      </c>
      <c r="CO78" s="39" t="s">
        <v>42987</v>
      </c>
      <c r="CP78">
        <v>0</v>
      </c>
      <c r="CR78" s="39" t="s">
        <v>42948</v>
      </c>
      <c r="CS78">
        <v>0</v>
      </c>
      <c r="CU78" s="39" t="s">
        <v>43100</v>
      </c>
      <c r="CV78">
        <v>0</v>
      </c>
    </row>
    <row r="79" spans="1:100" x14ac:dyDescent="0.3">
      <c r="A79">
        <v>78</v>
      </c>
      <c r="B79" s="1">
        <v>45898.601956018516</v>
      </c>
      <c r="C79" s="1">
        <v>45898.602476851855</v>
      </c>
      <c r="D79" s="39" t="s">
        <v>4691</v>
      </c>
      <c r="E79" s="39" t="s">
        <v>4692</v>
      </c>
      <c r="F79">
        <v>12</v>
      </c>
      <c r="I79" s="39" t="s">
        <v>43412</v>
      </c>
      <c r="J79">
        <v>0</v>
      </c>
      <c r="L79">
        <v>12</v>
      </c>
      <c r="M79">
        <v>0</v>
      </c>
      <c r="O79">
        <v>4</v>
      </c>
      <c r="P79">
        <v>0</v>
      </c>
      <c r="R79" s="39" t="s">
        <v>42857</v>
      </c>
      <c r="S79">
        <v>1</v>
      </c>
      <c r="U79" s="39" t="s">
        <v>42859</v>
      </c>
      <c r="V79">
        <v>0</v>
      </c>
      <c r="X79" s="39" t="s">
        <v>42859</v>
      </c>
      <c r="Y79">
        <v>1</v>
      </c>
      <c r="AA79" s="39" t="s">
        <v>42858</v>
      </c>
      <c r="AB79">
        <v>0</v>
      </c>
      <c r="AD79" s="39" t="s">
        <v>42861</v>
      </c>
      <c r="AE79">
        <v>1</v>
      </c>
      <c r="AG79" s="39" t="s">
        <v>42931</v>
      </c>
      <c r="AH79">
        <v>0</v>
      </c>
      <c r="AJ79" s="39" t="s">
        <v>43063</v>
      </c>
      <c r="AK79">
        <v>0</v>
      </c>
      <c r="AM79" s="39" t="s">
        <v>42864</v>
      </c>
      <c r="AN79">
        <v>1</v>
      </c>
      <c r="AP79" s="39" t="s">
        <v>15187</v>
      </c>
      <c r="AQ79">
        <v>1</v>
      </c>
      <c r="AS79" s="39" t="s">
        <v>15187</v>
      </c>
      <c r="AT79">
        <v>1</v>
      </c>
      <c r="AV79" s="39" t="s">
        <v>15187</v>
      </c>
      <c r="AW79">
        <v>1</v>
      </c>
      <c r="AY79" s="39" t="s">
        <v>15186</v>
      </c>
      <c r="AZ79">
        <v>1</v>
      </c>
      <c r="BB79" s="39" t="s">
        <v>15186</v>
      </c>
      <c r="BC79">
        <v>1</v>
      </c>
      <c r="BE79" s="39" t="s">
        <v>15187</v>
      </c>
      <c r="BF79">
        <v>1</v>
      </c>
      <c r="BH79" s="39" t="s">
        <v>15186</v>
      </c>
      <c r="BI79">
        <v>1</v>
      </c>
      <c r="BK79" s="39" t="s">
        <v>15187</v>
      </c>
      <c r="BL79">
        <v>1</v>
      </c>
      <c r="BN79" s="39" t="s">
        <v>15187</v>
      </c>
      <c r="BO79">
        <v>0</v>
      </c>
      <c r="BQ79" s="39" t="s">
        <v>15187</v>
      </c>
      <c r="BR79">
        <v>0</v>
      </c>
      <c r="BT79" s="39" t="s">
        <v>43413</v>
      </c>
      <c r="BU79">
        <v>0</v>
      </c>
      <c r="BW79" s="39" t="s">
        <v>43414</v>
      </c>
      <c r="BX79">
        <v>0</v>
      </c>
      <c r="BZ79" s="39" t="s">
        <v>43415</v>
      </c>
      <c r="CA79">
        <v>0</v>
      </c>
      <c r="CC79" s="39" t="s">
        <v>43416</v>
      </c>
      <c r="CD79">
        <v>0</v>
      </c>
      <c r="CF79" s="39" t="s">
        <v>43417</v>
      </c>
      <c r="CG79">
        <v>0</v>
      </c>
      <c r="CI79" s="39" t="s">
        <v>43418</v>
      </c>
      <c r="CJ79">
        <v>0</v>
      </c>
      <c r="CL79" s="39" t="s">
        <v>4882</v>
      </c>
      <c r="CM79">
        <v>0</v>
      </c>
      <c r="CO79" s="39" t="s">
        <v>43419</v>
      </c>
      <c r="CP79">
        <v>0</v>
      </c>
      <c r="CR79" s="39" t="s">
        <v>43420</v>
      </c>
      <c r="CS79">
        <v>0</v>
      </c>
      <c r="CU79" s="39" t="s">
        <v>43421</v>
      </c>
      <c r="CV79">
        <v>0</v>
      </c>
    </row>
    <row r="80" spans="1:100" x14ac:dyDescent="0.3">
      <c r="A80">
        <v>79</v>
      </c>
      <c r="B80" s="1">
        <v>45898.5934375</v>
      </c>
      <c r="C80" s="1">
        <v>45898.602986111109</v>
      </c>
      <c r="D80" s="39" t="s">
        <v>6181</v>
      </c>
      <c r="E80" s="39" t="s">
        <v>6182</v>
      </c>
      <c r="F80">
        <v>12</v>
      </c>
      <c r="I80" s="39" t="s">
        <v>6182</v>
      </c>
      <c r="J80">
        <v>0</v>
      </c>
      <c r="L80">
        <v>12</v>
      </c>
      <c r="M80">
        <v>0</v>
      </c>
      <c r="O80">
        <v>10</v>
      </c>
      <c r="P80">
        <v>0</v>
      </c>
      <c r="R80" s="39" t="s">
        <v>42857</v>
      </c>
      <c r="S80">
        <v>1</v>
      </c>
      <c r="U80" s="39" t="s">
        <v>42861</v>
      </c>
      <c r="V80">
        <v>0</v>
      </c>
      <c r="X80" s="39" t="s">
        <v>42858</v>
      </c>
      <c r="Y80">
        <v>0</v>
      </c>
      <c r="AA80" s="39" t="s">
        <v>42860</v>
      </c>
      <c r="AB80">
        <v>1</v>
      </c>
      <c r="AD80" s="39" t="s">
        <v>42859</v>
      </c>
      <c r="AE80">
        <v>0</v>
      </c>
      <c r="AG80" s="39" t="s">
        <v>42931</v>
      </c>
      <c r="AH80">
        <v>0</v>
      </c>
      <c r="AJ80" s="39" t="s">
        <v>42863</v>
      </c>
      <c r="AK80">
        <v>1</v>
      </c>
      <c r="AM80" s="39" t="s">
        <v>42864</v>
      </c>
      <c r="AN80">
        <v>1</v>
      </c>
      <c r="AP80" s="39" t="s">
        <v>15187</v>
      </c>
      <c r="AQ80">
        <v>1</v>
      </c>
      <c r="AS80" s="39" t="s">
        <v>15186</v>
      </c>
      <c r="AT80">
        <v>0</v>
      </c>
      <c r="AV80" s="39" t="s">
        <v>15186</v>
      </c>
      <c r="AW80">
        <v>0</v>
      </c>
      <c r="AY80" s="39" t="s">
        <v>15186</v>
      </c>
      <c r="AZ80">
        <v>1</v>
      </c>
      <c r="BB80" s="39" t="s">
        <v>15186</v>
      </c>
      <c r="BC80">
        <v>1</v>
      </c>
      <c r="BE80" s="39" t="s">
        <v>15187</v>
      </c>
      <c r="BF80">
        <v>1</v>
      </c>
      <c r="BH80" s="39" t="s">
        <v>15186</v>
      </c>
      <c r="BI80">
        <v>1</v>
      </c>
      <c r="BK80" s="39" t="s">
        <v>15187</v>
      </c>
      <c r="BL80">
        <v>1</v>
      </c>
      <c r="BN80" s="39" t="s">
        <v>15186</v>
      </c>
      <c r="BO80">
        <v>1</v>
      </c>
      <c r="BQ80" s="39" t="s">
        <v>15186</v>
      </c>
      <c r="BR80">
        <v>1</v>
      </c>
      <c r="BT80" s="39" t="s">
        <v>42942</v>
      </c>
      <c r="BU80">
        <v>0</v>
      </c>
      <c r="BW80" s="39" t="s">
        <v>42876</v>
      </c>
      <c r="BX80">
        <v>0</v>
      </c>
      <c r="BZ80" s="39" t="s">
        <v>43422</v>
      </c>
      <c r="CA80">
        <v>0</v>
      </c>
      <c r="CC80" s="39" t="s">
        <v>43423</v>
      </c>
      <c r="CD80">
        <v>0</v>
      </c>
      <c r="CF80" s="39" t="s">
        <v>43221</v>
      </c>
      <c r="CG80">
        <v>0</v>
      </c>
      <c r="CI80" s="39" t="s">
        <v>43424</v>
      </c>
      <c r="CJ80">
        <v>0</v>
      </c>
      <c r="CL80" s="39" t="s">
        <v>2691</v>
      </c>
      <c r="CM80">
        <v>0</v>
      </c>
      <c r="CO80" s="39" t="s">
        <v>42987</v>
      </c>
      <c r="CP80">
        <v>0</v>
      </c>
      <c r="CR80" s="39" t="s">
        <v>43425</v>
      </c>
      <c r="CS80">
        <v>0</v>
      </c>
      <c r="CU80" s="39" t="s">
        <v>43426</v>
      </c>
      <c r="CV80">
        <v>0</v>
      </c>
    </row>
    <row r="81" spans="1:100" x14ac:dyDescent="0.3">
      <c r="A81">
        <v>80</v>
      </c>
      <c r="B81" s="1">
        <v>45898.589837962965</v>
      </c>
      <c r="C81" s="1">
        <v>45898.603159722225</v>
      </c>
      <c r="D81" s="39" t="s">
        <v>6287</v>
      </c>
      <c r="E81" s="39" t="s">
        <v>6288</v>
      </c>
      <c r="F81">
        <v>14</v>
      </c>
      <c r="I81" s="39" t="s">
        <v>6288</v>
      </c>
      <c r="J81">
        <v>0</v>
      </c>
      <c r="L81">
        <v>12</v>
      </c>
      <c r="M81">
        <v>0</v>
      </c>
      <c r="O81">
        <v>6</v>
      </c>
      <c r="P81">
        <v>0</v>
      </c>
      <c r="R81" s="39" t="s">
        <v>42857</v>
      </c>
      <c r="S81">
        <v>1</v>
      </c>
      <c r="U81" s="39" t="s">
        <v>42858</v>
      </c>
      <c r="V81">
        <v>1</v>
      </c>
      <c r="X81" s="39" t="s">
        <v>42859</v>
      </c>
      <c r="Y81">
        <v>1</v>
      </c>
      <c r="AA81" s="39" t="s">
        <v>42857</v>
      </c>
      <c r="AB81">
        <v>0</v>
      </c>
      <c r="AD81" s="39" t="s">
        <v>42859</v>
      </c>
      <c r="AE81">
        <v>0</v>
      </c>
      <c r="AG81" s="39" t="s">
        <v>42862</v>
      </c>
      <c r="AH81">
        <v>1</v>
      </c>
      <c r="AJ81" s="39" t="s">
        <v>42863</v>
      </c>
      <c r="AK81">
        <v>1</v>
      </c>
      <c r="AM81" s="39" t="s">
        <v>42864</v>
      </c>
      <c r="AN81">
        <v>1</v>
      </c>
      <c r="AP81" s="39" t="s">
        <v>15187</v>
      </c>
      <c r="AQ81">
        <v>1</v>
      </c>
      <c r="AS81" s="39" t="s">
        <v>15187</v>
      </c>
      <c r="AT81">
        <v>1</v>
      </c>
      <c r="AV81" s="39" t="s">
        <v>15186</v>
      </c>
      <c r="AW81">
        <v>0</v>
      </c>
      <c r="AY81" s="39" t="s">
        <v>15186</v>
      </c>
      <c r="AZ81">
        <v>1</v>
      </c>
      <c r="BB81" s="39" t="s">
        <v>15186</v>
      </c>
      <c r="BC81">
        <v>1</v>
      </c>
      <c r="BE81" s="39" t="s">
        <v>15187</v>
      </c>
      <c r="BF81">
        <v>1</v>
      </c>
      <c r="BH81" s="39" t="s">
        <v>15186</v>
      </c>
      <c r="BI81">
        <v>1</v>
      </c>
      <c r="BK81" s="39" t="s">
        <v>15187</v>
      </c>
      <c r="BL81">
        <v>1</v>
      </c>
      <c r="BN81" s="39" t="s">
        <v>15186</v>
      </c>
      <c r="BO81">
        <v>1</v>
      </c>
      <c r="BQ81" s="39" t="s">
        <v>15187</v>
      </c>
      <c r="BR81">
        <v>0</v>
      </c>
      <c r="BT81" s="39" t="s">
        <v>43040</v>
      </c>
      <c r="BU81">
        <v>0</v>
      </c>
      <c r="BW81" s="39" t="s">
        <v>43161</v>
      </c>
      <c r="BX81">
        <v>0</v>
      </c>
      <c r="BZ81" s="39" t="s">
        <v>43035</v>
      </c>
      <c r="CA81">
        <v>0</v>
      </c>
      <c r="CC81" s="39" t="s">
        <v>43427</v>
      </c>
      <c r="CD81">
        <v>0</v>
      </c>
      <c r="CF81" s="39" t="s">
        <v>43035</v>
      </c>
      <c r="CG81">
        <v>0</v>
      </c>
      <c r="CI81" s="39" t="s">
        <v>43428</v>
      </c>
      <c r="CJ81">
        <v>0</v>
      </c>
      <c r="CL81" s="39" t="s">
        <v>43429</v>
      </c>
      <c r="CM81">
        <v>0</v>
      </c>
      <c r="CO81" s="39" t="s">
        <v>42987</v>
      </c>
      <c r="CP81">
        <v>0</v>
      </c>
      <c r="CR81" s="39" t="s">
        <v>43430</v>
      </c>
      <c r="CS81">
        <v>0</v>
      </c>
      <c r="CU81" s="39" t="s">
        <v>43431</v>
      </c>
      <c r="CV81">
        <v>0</v>
      </c>
    </row>
    <row r="82" spans="1:100" x14ac:dyDescent="0.3">
      <c r="A82">
        <v>81</v>
      </c>
      <c r="B82" s="1">
        <v>45898.587500000001</v>
      </c>
      <c r="C82" s="1">
        <v>45898.604004629633</v>
      </c>
      <c r="D82" s="39" t="s">
        <v>2607</v>
      </c>
      <c r="E82" s="39" t="s">
        <v>2608</v>
      </c>
      <c r="F82">
        <v>11</v>
      </c>
      <c r="I82" s="39" t="s">
        <v>2608</v>
      </c>
      <c r="J82">
        <v>0</v>
      </c>
      <c r="L82">
        <v>12</v>
      </c>
      <c r="M82">
        <v>0</v>
      </c>
      <c r="O82">
        <v>28</v>
      </c>
      <c r="P82">
        <v>0</v>
      </c>
      <c r="R82" s="39" t="s">
        <v>42857</v>
      </c>
      <c r="S82">
        <v>1</v>
      </c>
      <c r="U82" s="39" t="s">
        <v>42858</v>
      </c>
      <c r="V82">
        <v>1</v>
      </c>
      <c r="X82" s="39" t="s">
        <v>42861</v>
      </c>
      <c r="Y82">
        <v>0</v>
      </c>
      <c r="AA82" s="39" t="s">
        <v>42860</v>
      </c>
      <c r="AB82">
        <v>1</v>
      </c>
      <c r="AD82" s="39" t="s">
        <v>42861</v>
      </c>
      <c r="AE82">
        <v>1</v>
      </c>
      <c r="AG82" s="39" t="s">
        <v>42862</v>
      </c>
      <c r="AH82">
        <v>1</v>
      </c>
      <c r="AJ82" s="39" t="s">
        <v>42863</v>
      </c>
      <c r="AK82">
        <v>1</v>
      </c>
      <c r="AM82" s="39" t="s">
        <v>43063</v>
      </c>
      <c r="AN82">
        <v>0</v>
      </c>
      <c r="AP82" s="39" t="s">
        <v>15186</v>
      </c>
      <c r="AQ82">
        <v>0</v>
      </c>
      <c r="AS82" s="39" t="s">
        <v>15187</v>
      </c>
      <c r="AT82">
        <v>1</v>
      </c>
      <c r="AV82" s="39" t="s">
        <v>15187</v>
      </c>
      <c r="AW82">
        <v>1</v>
      </c>
      <c r="AY82" s="39" t="s">
        <v>15187</v>
      </c>
      <c r="AZ82">
        <v>0</v>
      </c>
      <c r="BB82" s="39" t="s">
        <v>15187</v>
      </c>
      <c r="BC82">
        <v>0</v>
      </c>
      <c r="BE82" s="39" t="s">
        <v>15186</v>
      </c>
      <c r="BF82">
        <v>0</v>
      </c>
      <c r="BH82" s="39" t="s">
        <v>15187</v>
      </c>
      <c r="BI82">
        <v>0</v>
      </c>
      <c r="BK82" s="39" t="s">
        <v>15187</v>
      </c>
      <c r="BL82">
        <v>1</v>
      </c>
      <c r="BN82" s="39" t="s">
        <v>15186</v>
      </c>
      <c r="BO82">
        <v>1</v>
      </c>
      <c r="BQ82" s="39" t="s">
        <v>15186</v>
      </c>
      <c r="BR82">
        <v>1</v>
      </c>
      <c r="BT82" s="39" t="s">
        <v>43432</v>
      </c>
      <c r="BU82">
        <v>0</v>
      </c>
      <c r="BW82" s="39" t="s">
        <v>43433</v>
      </c>
      <c r="BX82">
        <v>0</v>
      </c>
      <c r="BZ82" s="39" t="s">
        <v>43434</v>
      </c>
      <c r="CA82">
        <v>0</v>
      </c>
      <c r="CC82" s="39" t="s">
        <v>43435</v>
      </c>
      <c r="CD82">
        <v>0</v>
      </c>
      <c r="CF82" s="39" t="s">
        <v>43436</v>
      </c>
      <c r="CG82">
        <v>0</v>
      </c>
      <c r="CI82" s="39" t="s">
        <v>43437</v>
      </c>
      <c r="CJ82">
        <v>0</v>
      </c>
      <c r="CL82" s="39" t="s">
        <v>43327</v>
      </c>
      <c r="CM82">
        <v>0</v>
      </c>
      <c r="CO82" s="39" t="s">
        <v>43438</v>
      </c>
      <c r="CP82">
        <v>0</v>
      </c>
      <c r="CR82" s="39" t="s">
        <v>43439</v>
      </c>
      <c r="CS82">
        <v>0</v>
      </c>
      <c r="CU82" s="39" t="s">
        <v>43440</v>
      </c>
      <c r="CV82">
        <v>0</v>
      </c>
    </row>
    <row r="83" spans="1:100" x14ac:dyDescent="0.3">
      <c r="A83">
        <v>82</v>
      </c>
      <c r="B83" s="1">
        <v>45898.587847222225</v>
      </c>
      <c r="C83" s="1">
        <v>45898.604027777779</v>
      </c>
      <c r="D83" s="39" t="s">
        <v>2616</v>
      </c>
      <c r="E83" s="39" t="s">
        <v>2617</v>
      </c>
      <c r="F83">
        <v>12</v>
      </c>
      <c r="I83" s="39" t="s">
        <v>6422</v>
      </c>
      <c r="J83">
        <v>0</v>
      </c>
      <c r="L83">
        <v>12</v>
      </c>
      <c r="M83">
        <v>0</v>
      </c>
      <c r="O83">
        <v>38</v>
      </c>
      <c r="P83">
        <v>0</v>
      </c>
      <c r="R83" s="39" t="s">
        <v>42857</v>
      </c>
      <c r="S83">
        <v>1</v>
      </c>
      <c r="U83" s="39" t="s">
        <v>42858</v>
      </c>
      <c r="V83">
        <v>1</v>
      </c>
      <c r="X83" s="39" t="s">
        <v>42861</v>
      </c>
      <c r="Y83">
        <v>0</v>
      </c>
      <c r="AA83" s="39" t="s">
        <v>42860</v>
      </c>
      <c r="AB83">
        <v>1</v>
      </c>
      <c r="AD83" s="39" t="s">
        <v>42861</v>
      </c>
      <c r="AE83">
        <v>1</v>
      </c>
      <c r="AG83" s="39" t="s">
        <v>42931</v>
      </c>
      <c r="AH83">
        <v>0</v>
      </c>
      <c r="AJ83" s="39" t="s">
        <v>42863</v>
      </c>
      <c r="AK83">
        <v>1</v>
      </c>
      <c r="AM83" s="39" t="s">
        <v>42864</v>
      </c>
      <c r="AN83">
        <v>1</v>
      </c>
      <c r="AP83" s="39" t="s">
        <v>15186</v>
      </c>
      <c r="AQ83">
        <v>0</v>
      </c>
      <c r="AS83" s="39" t="s">
        <v>15187</v>
      </c>
      <c r="AT83">
        <v>1</v>
      </c>
      <c r="AV83" s="39" t="s">
        <v>15187</v>
      </c>
      <c r="AW83">
        <v>1</v>
      </c>
      <c r="AY83" s="39" t="s">
        <v>15187</v>
      </c>
      <c r="AZ83">
        <v>0</v>
      </c>
      <c r="BB83" s="39" t="s">
        <v>15187</v>
      </c>
      <c r="BC83">
        <v>0</v>
      </c>
      <c r="BE83" s="39" t="s">
        <v>15187</v>
      </c>
      <c r="BF83">
        <v>1</v>
      </c>
      <c r="BH83" s="39" t="s">
        <v>15186</v>
      </c>
      <c r="BI83">
        <v>1</v>
      </c>
      <c r="BK83" s="39" t="s">
        <v>15187</v>
      </c>
      <c r="BL83">
        <v>1</v>
      </c>
      <c r="BN83" s="39" t="s">
        <v>15186</v>
      </c>
      <c r="BO83">
        <v>1</v>
      </c>
      <c r="BQ83" s="39" t="s">
        <v>15187</v>
      </c>
      <c r="BR83">
        <v>0</v>
      </c>
      <c r="BT83" s="39" t="s">
        <v>43432</v>
      </c>
      <c r="BU83">
        <v>0</v>
      </c>
      <c r="BW83" s="39" t="s">
        <v>43433</v>
      </c>
      <c r="BX83">
        <v>0</v>
      </c>
      <c r="BZ83" s="39" t="s">
        <v>43434</v>
      </c>
      <c r="CA83">
        <v>0</v>
      </c>
      <c r="CC83" s="39" t="s">
        <v>43435</v>
      </c>
      <c r="CD83">
        <v>0</v>
      </c>
      <c r="CF83" s="39" t="s">
        <v>43436</v>
      </c>
      <c r="CG83">
        <v>0</v>
      </c>
      <c r="CI83" s="39" t="s">
        <v>43437</v>
      </c>
      <c r="CJ83">
        <v>0</v>
      </c>
      <c r="CL83" s="39" t="s">
        <v>43327</v>
      </c>
      <c r="CM83">
        <v>0</v>
      </c>
      <c r="CO83" s="39" t="s">
        <v>43438</v>
      </c>
      <c r="CP83">
        <v>0</v>
      </c>
      <c r="CR83" s="39" t="s">
        <v>43439</v>
      </c>
      <c r="CS83">
        <v>0</v>
      </c>
      <c r="CU83" s="39" t="s">
        <v>43440</v>
      </c>
      <c r="CV83">
        <v>0</v>
      </c>
    </row>
    <row r="84" spans="1:100" x14ac:dyDescent="0.3">
      <c r="A84">
        <v>83</v>
      </c>
      <c r="B84" s="1">
        <v>45898.586863425924</v>
      </c>
      <c r="C84" s="1">
        <v>45898.604074074072</v>
      </c>
      <c r="D84" s="39" t="s">
        <v>2448</v>
      </c>
      <c r="E84" s="39" t="s">
        <v>2449</v>
      </c>
      <c r="F84">
        <v>12</v>
      </c>
      <c r="I84" s="39" t="s">
        <v>2450</v>
      </c>
      <c r="J84">
        <v>0</v>
      </c>
      <c r="L84">
        <v>12</v>
      </c>
      <c r="M84">
        <v>0</v>
      </c>
      <c r="O84">
        <v>15</v>
      </c>
      <c r="P84">
        <v>0</v>
      </c>
      <c r="R84" s="39" t="s">
        <v>42857</v>
      </c>
      <c r="S84">
        <v>1</v>
      </c>
      <c r="U84" s="39" t="s">
        <v>42858</v>
      </c>
      <c r="V84">
        <v>1</v>
      </c>
      <c r="X84" s="39" t="s">
        <v>42859</v>
      </c>
      <c r="Y84">
        <v>1</v>
      </c>
      <c r="AA84" s="39" t="s">
        <v>42860</v>
      </c>
      <c r="AB84">
        <v>1</v>
      </c>
      <c r="AD84" s="39" t="s">
        <v>42861</v>
      </c>
      <c r="AE84">
        <v>1</v>
      </c>
      <c r="AG84" s="39" t="s">
        <v>42862</v>
      </c>
      <c r="AH84">
        <v>1</v>
      </c>
      <c r="AJ84" s="39" t="s">
        <v>42863</v>
      </c>
      <c r="AK84">
        <v>1</v>
      </c>
      <c r="AM84" s="39" t="s">
        <v>43063</v>
      </c>
      <c r="AN84">
        <v>0</v>
      </c>
      <c r="AP84" s="39" t="s">
        <v>15186</v>
      </c>
      <c r="AQ84">
        <v>0</v>
      </c>
      <c r="AS84" s="39" t="s">
        <v>15187</v>
      </c>
      <c r="AT84">
        <v>1</v>
      </c>
      <c r="AV84" s="39" t="s">
        <v>15187</v>
      </c>
      <c r="AW84">
        <v>1</v>
      </c>
      <c r="AY84" s="39" t="s">
        <v>15187</v>
      </c>
      <c r="AZ84">
        <v>0</v>
      </c>
      <c r="BB84" s="39" t="s">
        <v>15187</v>
      </c>
      <c r="BC84">
        <v>0</v>
      </c>
      <c r="BE84" s="39" t="s">
        <v>15186</v>
      </c>
      <c r="BF84">
        <v>0</v>
      </c>
      <c r="BH84" s="39" t="s">
        <v>15187</v>
      </c>
      <c r="BI84">
        <v>0</v>
      </c>
      <c r="BK84" s="39" t="s">
        <v>15187</v>
      </c>
      <c r="BL84">
        <v>1</v>
      </c>
      <c r="BN84" s="39" t="s">
        <v>15186</v>
      </c>
      <c r="BO84">
        <v>1</v>
      </c>
      <c r="BQ84" s="39" t="s">
        <v>15186</v>
      </c>
      <c r="BR84">
        <v>1</v>
      </c>
      <c r="BT84" s="39" t="s">
        <v>43432</v>
      </c>
      <c r="BU84">
        <v>0</v>
      </c>
      <c r="BW84" s="39" t="s">
        <v>43433</v>
      </c>
      <c r="BX84">
        <v>0</v>
      </c>
      <c r="BZ84" s="39" t="s">
        <v>43434</v>
      </c>
      <c r="CA84">
        <v>0</v>
      </c>
      <c r="CC84" s="39" t="s">
        <v>43435</v>
      </c>
      <c r="CD84">
        <v>0</v>
      </c>
      <c r="CF84" s="39" t="s">
        <v>43436</v>
      </c>
      <c r="CG84">
        <v>0</v>
      </c>
      <c r="CI84" s="39" t="s">
        <v>43437</v>
      </c>
      <c r="CJ84">
        <v>0</v>
      </c>
      <c r="CL84" s="39" t="s">
        <v>43327</v>
      </c>
      <c r="CM84">
        <v>0</v>
      </c>
      <c r="CO84" s="39" t="s">
        <v>43438</v>
      </c>
      <c r="CP84">
        <v>0</v>
      </c>
      <c r="CR84" s="39" t="s">
        <v>43439</v>
      </c>
      <c r="CS84">
        <v>0</v>
      </c>
      <c r="CU84" s="39" t="s">
        <v>43440</v>
      </c>
      <c r="CV84">
        <v>0</v>
      </c>
    </row>
    <row r="85" spans="1:100" x14ac:dyDescent="0.3">
      <c r="A85">
        <v>84</v>
      </c>
      <c r="B85" s="1">
        <v>45898.591770833336</v>
      </c>
      <c r="C85" s="1">
        <v>45898.604166666664</v>
      </c>
      <c r="D85" s="39" t="s">
        <v>2105</v>
      </c>
      <c r="E85" s="39" t="s">
        <v>2106</v>
      </c>
      <c r="F85">
        <v>16</v>
      </c>
      <c r="I85" s="39" t="s">
        <v>2106</v>
      </c>
      <c r="J85">
        <v>0</v>
      </c>
      <c r="L85">
        <v>4</v>
      </c>
      <c r="M85">
        <v>0</v>
      </c>
      <c r="O85">
        <v>21</v>
      </c>
      <c r="P85">
        <v>0</v>
      </c>
      <c r="R85" s="39" t="s">
        <v>42857</v>
      </c>
      <c r="S85">
        <v>1</v>
      </c>
      <c r="U85" s="39" t="s">
        <v>42858</v>
      </c>
      <c r="V85">
        <v>1</v>
      </c>
      <c r="X85" s="39" t="s">
        <v>42859</v>
      </c>
      <c r="Y85">
        <v>1</v>
      </c>
      <c r="AA85" s="39" t="s">
        <v>42860</v>
      </c>
      <c r="AB85">
        <v>1</v>
      </c>
      <c r="AD85" s="39" t="s">
        <v>42861</v>
      </c>
      <c r="AE85">
        <v>1</v>
      </c>
      <c r="AG85" s="39" t="s">
        <v>42862</v>
      </c>
      <c r="AH85">
        <v>1</v>
      </c>
      <c r="AJ85" s="39" t="s">
        <v>42863</v>
      </c>
      <c r="AK85">
        <v>1</v>
      </c>
      <c r="AM85" s="39" t="s">
        <v>42864</v>
      </c>
      <c r="AN85">
        <v>1</v>
      </c>
      <c r="AP85" s="39" t="s">
        <v>15187</v>
      </c>
      <c r="AQ85">
        <v>1</v>
      </c>
      <c r="AS85" s="39" t="s">
        <v>15187</v>
      </c>
      <c r="AT85">
        <v>1</v>
      </c>
      <c r="AV85" s="39" t="s">
        <v>15187</v>
      </c>
      <c r="AW85">
        <v>1</v>
      </c>
      <c r="AY85" s="39" t="s">
        <v>15187</v>
      </c>
      <c r="AZ85">
        <v>0</v>
      </c>
      <c r="BB85" s="39" t="s">
        <v>15187</v>
      </c>
      <c r="BC85">
        <v>0</v>
      </c>
      <c r="BE85" s="39" t="s">
        <v>15187</v>
      </c>
      <c r="BF85">
        <v>1</v>
      </c>
      <c r="BH85" s="39" t="s">
        <v>15186</v>
      </c>
      <c r="BI85">
        <v>1</v>
      </c>
      <c r="BK85" s="39" t="s">
        <v>15187</v>
      </c>
      <c r="BL85">
        <v>1</v>
      </c>
      <c r="BN85" s="39" t="s">
        <v>15186</v>
      </c>
      <c r="BO85">
        <v>1</v>
      </c>
      <c r="BQ85" s="39" t="s">
        <v>15186</v>
      </c>
      <c r="BR85">
        <v>1</v>
      </c>
      <c r="BT85" s="39" t="s">
        <v>42857</v>
      </c>
      <c r="BU85">
        <v>0</v>
      </c>
      <c r="BW85" s="39" t="s">
        <v>42922</v>
      </c>
      <c r="BX85">
        <v>0</v>
      </c>
      <c r="BZ85" s="39" t="s">
        <v>43441</v>
      </c>
      <c r="CA85">
        <v>0</v>
      </c>
      <c r="CC85" s="39" t="s">
        <v>43442</v>
      </c>
      <c r="CD85">
        <v>0</v>
      </c>
      <c r="CF85" s="39" t="s">
        <v>43443</v>
      </c>
      <c r="CG85">
        <v>0</v>
      </c>
      <c r="CI85" s="39" t="s">
        <v>43444</v>
      </c>
      <c r="CJ85">
        <v>0</v>
      </c>
      <c r="CL85" s="39" t="s">
        <v>43445</v>
      </c>
      <c r="CM85">
        <v>0</v>
      </c>
      <c r="CO85" s="39" t="s">
        <v>42987</v>
      </c>
      <c r="CP85">
        <v>0</v>
      </c>
      <c r="CR85" s="39" t="s">
        <v>43446</v>
      </c>
      <c r="CS85">
        <v>0</v>
      </c>
      <c r="CU85" s="39" t="s">
        <v>43447</v>
      </c>
      <c r="CV85">
        <v>0</v>
      </c>
    </row>
    <row r="86" spans="1:100" x14ac:dyDescent="0.3">
      <c r="A86">
        <v>85</v>
      </c>
      <c r="B86" s="1">
        <v>45898.586967592593</v>
      </c>
      <c r="C86" s="1">
        <v>45898.604363425926</v>
      </c>
      <c r="D86" s="39" t="s">
        <v>2065</v>
      </c>
      <c r="E86" s="39" t="s">
        <v>2066</v>
      </c>
      <c r="F86">
        <v>14</v>
      </c>
      <c r="I86" s="39" t="s">
        <v>6484</v>
      </c>
      <c r="J86">
        <v>0</v>
      </c>
      <c r="L86">
        <v>4</v>
      </c>
      <c r="M86">
        <v>0</v>
      </c>
      <c r="O86">
        <v>25</v>
      </c>
      <c r="P86">
        <v>0</v>
      </c>
      <c r="R86" s="39" t="s">
        <v>42857</v>
      </c>
      <c r="S86">
        <v>1</v>
      </c>
      <c r="U86" s="39" t="s">
        <v>42859</v>
      </c>
      <c r="V86">
        <v>0</v>
      </c>
      <c r="X86" s="39" t="s">
        <v>42859</v>
      </c>
      <c r="Y86">
        <v>1</v>
      </c>
      <c r="AA86" s="39" t="s">
        <v>42860</v>
      </c>
      <c r="AB86">
        <v>1</v>
      </c>
      <c r="AD86" s="39" t="s">
        <v>42858</v>
      </c>
      <c r="AE86">
        <v>0</v>
      </c>
      <c r="AG86" s="39" t="s">
        <v>42862</v>
      </c>
      <c r="AH86">
        <v>1</v>
      </c>
      <c r="AJ86" s="39" t="s">
        <v>42863</v>
      </c>
      <c r="AK86">
        <v>1</v>
      </c>
      <c r="AM86" s="39" t="s">
        <v>42864</v>
      </c>
      <c r="AN86">
        <v>1</v>
      </c>
      <c r="AP86" s="39" t="s">
        <v>15187</v>
      </c>
      <c r="AQ86">
        <v>1</v>
      </c>
      <c r="AS86" s="39" t="s">
        <v>15187</v>
      </c>
      <c r="AT86">
        <v>1</v>
      </c>
      <c r="AV86" s="39" t="s">
        <v>15187</v>
      </c>
      <c r="AW86">
        <v>1</v>
      </c>
      <c r="AY86" s="39" t="s">
        <v>15187</v>
      </c>
      <c r="AZ86">
        <v>0</v>
      </c>
      <c r="BB86" s="39" t="s">
        <v>15187</v>
      </c>
      <c r="BC86">
        <v>0</v>
      </c>
      <c r="BE86" s="39" t="s">
        <v>15187</v>
      </c>
      <c r="BF86">
        <v>1</v>
      </c>
      <c r="BH86" s="39" t="s">
        <v>15186</v>
      </c>
      <c r="BI86">
        <v>1</v>
      </c>
      <c r="BK86" s="39" t="s">
        <v>15187</v>
      </c>
      <c r="BL86">
        <v>1</v>
      </c>
      <c r="BN86" s="39" t="s">
        <v>15186</v>
      </c>
      <c r="BO86">
        <v>1</v>
      </c>
      <c r="BQ86" s="39" t="s">
        <v>15186</v>
      </c>
      <c r="BR86">
        <v>1</v>
      </c>
      <c r="BT86" s="39" t="s">
        <v>43040</v>
      </c>
      <c r="BU86">
        <v>0</v>
      </c>
      <c r="BW86" s="39" t="s">
        <v>43143</v>
      </c>
      <c r="BX86">
        <v>0</v>
      </c>
      <c r="BZ86" s="39" t="s">
        <v>43448</v>
      </c>
      <c r="CA86">
        <v>0</v>
      </c>
      <c r="CC86" s="39" t="s">
        <v>43449</v>
      </c>
      <c r="CD86">
        <v>0</v>
      </c>
      <c r="CF86" s="39" t="s">
        <v>43450</v>
      </c>
      <c r="CG86">
        <v>0</v>
      </c>
      <c r="CI86" s="39" t="s">
        <v>43451</v>
      </c>
      <c r="CJ86">
        <v>0</v>
      </c>
      <c r="CL86" s="39" t="s">
        <v>43452</v>
      </c>
      <c r="CM86">
        <v>0</v>
      </c>
      <c r="CO86" s="39" t="s">
        <v>43453</v>
      </c>
      <c r="CP86">
        <v>0</v>
      </c>
      <c r="CR86" s="39" t="s">
        <v>43454</v>
      </c>
      <c r="CS86">
        <v>0</v>
      </c>
      <c r="CU86" s="39" t="s">
        <v>43455</v>
      </c>
      <c r="CV86">
        <v>0</v>
      </c>
    </row>
    <row r="87" spans="1:100" x14ac:dyDescent="0.3">
      <c r="A87">
        <v>86</v>
      </c>
      <c r="B87" s="1">
        <v>45898.594548611109</v>
      </c>
      <c r="C87" s="1">
        <v>45898.606550925928</v>
      </c>
      <c r="D87" s="39" t="s">
        <v>2295</v>
      </c>
      <c r="E87" s="39" t="s">
        <v>2296</v>
      </c>
      <c r="F87">
        <v>12</v>
      </c>
      <c r="I87" s="39" t="s">
        <v>2297</v>
      </c>
      <c r="J87">
        <v>0</v>
      </c>
      <c r="L87">
        <v>12</v>
      </c>
      <c r="M87">
        <v>0</v>
      </c>
      <c r="O87">
        <v>14</v>
      </c>
      <c r="P87">
        <v>0</v>
      </c>
      <c r="R87" s="39" t="s">
        <v>42857</v>
      </c>
      <c r="S87">
        <v>1</v>
      </c>
      <c r="U87" s="39" t="s">
        <v>42861</v>
      </c>
      <c r="V87">
        <v>0</v>
      </c>
      <c r="X87" s="39" t="s">
        <v>42858</v>
      </c>
      <c r="Y87">
        <v>0</v>
      </c>
      <c r="AA87" s="39" t="s">
        <v>42860</v>
      </c>
      <c r="AB87">
        <v>1</v>
      </c>
      <c r="AD87" s="39" t="s">
        <v>42859</v>
      </c>
      <c r="AE87">
        <v>0</v>
      </c>
      <c r="AG87" s="39" t="s">
        <v>42931</v>
      </c>
      <c r="AH87">
        <v>0</v>
      </c>
      <c r="AJ87" s="39" t="s">
        <v>42863</v>
      </c>
      <c r="AK87">
        <v>1</v>
      </c>
      <c r="AM87" s="39" t="s">
        <v>42864</v>
      </c>
      <c r="AN87">
        <v>1</v>
      </c>
      <c r="AP87" s="39" t="s">
        <v>15187</v>
      </c>
      <c r="AQ87">
        <v>1</v>
      </c>
      <c r="AS87" s="39" t="s">
        <v>15186</v>
      </c>
      <c r="AT87">
        <v>0</v>
      </c>
      <c r="AV87" s="39" t="s">
        <v>15186</v>
      </c>
      <c r="AW87">
        <v>0</v>
      </c>
      <c r="AY87" s="39" t="s">
        <v>15186</v>
      </c>
      <c r="AZ87">
        <v>1</v>
      </c>
      <c r="BB87" s="39" t="s">
        <v>15186</v>
      </c>
      <c r="BC87">
        <v>1</v>
      </c>
      <c r="BE87" s="39" t="s">
        <v>15187</v>
      </c>
      <c r="BF87">
        <v>1</v>
      </c>
      <c r="BH87" s="39" t="s">
        <v>15186</v>
      </c>
      <c r="BI87">
        <v>1</v>
      </c>
      <c r="BK87" s="39" t="s">
        <v>15187</v>
      </c>
      <c r="BL87">
        <v>1</v>
      </c>
      <c r="BN87" s="39" t="s">
        <v>15186</v>
      </c>
      <c r="BO87">
        <v>1</v>
      </c>
      <c r="BQ87" s="39" t="s">
        <v>15186</v>
      </c>
      <c r="BR87">
        <v>1</v>
      </c>
      <c r="BT87" s="39" t="s">
        <v>43456</v>
      </c>
      <c r="BU87">
        <v>0</v>
      </c>
      <c r="BW87" s="39" t="s">
        <v>43457</v>
      </c>
      <c r="BX87">
        <v>0</v>
      </c>
      <c r="BZ87" s="39" t="s">
        <v>43458</v>
      </c>
      <c r="CA87">
        <v>0</v>
      </c>
      <c r="CC87" s="39" t="s">
        <v>43459</v>
      </c>
      <c r="CD87">
        <v>0</v>
      </c>
      <c r="CF87" s="39" t="s">
        <v>43460</v>
      </c>
      <c r="CG87">
        <v>0</v>
      </c>
      <c r="CI87" s="39" t="s">
        <v>43461</v>
      </c>
      <c r="CJ87">
        <v>0</v>
      </c>
      <c r="CL87" s="39" t="s">
        <v>43462</v>
      </c>
      <c r="CM87">
        <v>0</v>
      </c>
      <c r="CO87" s="39" t="s">
        <v>43463</v>
      </c>
      <c r="CP87">
        <v>0</v>
      </c>
      <c r="CR87" s="39" t="s">
        <v>43464</v>
      </c>
      <c r="CS87">
        <v>0</v>
      </c>
      <c r="CU87" s="39" t="s">
        <v>43465</v>
      </c>
      <c r="CV87">
        <v>0</v>
      </c>
    </row>
    <row r="88" spans="1:100" x14ac:dyDescent="0.3">
      <c r="A88">
        <v>87</v>
      </c>
      <c r="B88" s="1">
        <v>45898.586597222224</v>
      </c>
      <c r="C88" s="1">
        <v>45898.607719907406</v>
      </c>
      <c r="D88" s="39" t="s">
        <v>2033</v>
      </c>
      <c r="E88" s="39" t="s">
        <v>2034</v>
      </c>
      <c r="F88">
        <v>16</v>
      </c>
      <c r="I88" s="39" t="s">
        <v>2034</v>
      </c>
      <c r="J88">
        <v>0</v>
      </c>
      <c r="L88">
        <v>4</v>
      </c>
      <c r="M88">
        <v>0</v>
      </c>
      <c r="O88">
        <v>23</v>
      </c>
      <c r="P88">
        <v>0</v>
      </c>
      <c r="R88" s="39" t="s">
        <v>42857</v>
      </c>
      <c r="S88">
        <v>1</v>
      </c>
      <c r="U88" s="39" t="s">
        <v>42858</v>
      </c>
      <c r="V88">
        <v>1</v>
      </c>
      <c r="X88" s="39" t="s">
        <v>42859</v>
      </c>
      <c r="Y88">
        <v>1</v>
      </c>
      <c r="AA88" s="39" t="s">
        <v>42860</v>
      </c>
      <c r="AB88">
        <v>1</v>
      </c>
      <c r="AD88" s="39" t="s">
        <v>42861</v>
      </c>
      <c r="AE88">
        <v>1</v>
      </c>
      <c r="AG88" s="39" t="s">
        <v>42862</v>
      </c>
      <c r="AH88">
        <v>1</v>
      </c>
      <c r="AJ88" s="39" t="s">
        <v>42863</v>
      </c>
      <c r="AK88">
        <v>1</v>
      </c>
      <c r="AM88" s="39" t="s">
        <v>42864</v>
      </c>
      <c r="AN88">
        <v>1</v>
      </c>
      <c r="AP88" s="39" t="s">
        <v>15187</v>
      </c>
      <c r="AQ88">
        <v>1</v>
      </c>
      <c r="AS88" s="39" t="s">
        <v>15187</v>
      </c>
      <c r="AT88">
        <v>1</v>
      </c>
      <c r="AV88" s="39" t="s">
        <v>15187</v>
      </c>
      <c r="AW88">
        <v>1</v>
      </c>
      <c r="AY88" s="39" t="s">
        <v>15187</v>
      </c>
      <c r="AZ88">
        <v>0</v>
      </c>
      <c r="BB88" s="39" t="s">
        <v>15187</v>
      </c>
      <c r="BC88">
        <v>0</v>
      </c>
      <c r="BE88" s="39" t="s">
        <v>15187</v>
      </c>
      <c r="BF88">
        <v>1</v>
      </c>
      <c r="BH88" s="39" t="s">
        <v>15186</v>
      </c>
      <c r="BI88">
        <v>1</v>
      </c>
      <c r="BK88" s="39" t="s">
        <v>15187</v>
      </c>
      <c r="BL88">
        <v>1</v>
      </c>
      <c r="BN88" s="39" t="s">
        <v>15186</v>
      </c>
      <c r="BO88">
        <v>1</v>
      </c>
      <c r="BQ88" s="39" t="s">
        <v>15186</v>
      </c>
      <c r="BR88">
        <v>1</v>
      </c>
      <c r="BT88" s="39" t="s">
        <v>43040</v>
      </c>
      <c r="BU88">
        <v>0</v>
      </c>
      <c r="BW88" s="39" t="s">
        <v>42876</v>
      </c>
      <c r="BX88">
        <v>0</v>
      </c>
      <c r="BZ88" s="39" t="s">
        <v>43466</v>
      </c>
      <c r="CA88">
        <v>0</v>
      </c>
      <c r="CC88" s="39" t="s">
        <v>43150</v>
      </c>
      <c r="CD88">
        <v>0</v>
      </c>
      <c r="CF88" s="39" t="s">
        <v>43035</v>
      </c>
      <c r="CG88">
        <v>0</v>
      </c>
      <c r="CI88" s="39" t="s">
        <v>43152</v>
      </c>
      <c r="CJ88">
        <v>0</v>
      </c>
      <c r="CL88" s="39" t="s">
        <v>43467</v>
      </c>
      <c r="CM88">
        <v>0</v>
      </c>
      <c r="CO88" s="39" t="s">
        <v>42987</v>
      </c>
      <c r="CP88">
        <v>0</v>
      </c>
      <c r="CR88" s="39" t="s">
        <v>42948</v>
      </c>
      <c r="CS88">
        <v>0</v>
      </c>
      <c r="CU88" s="39" t="s">
        <v>43468</v>
      </c>
      <c r="CV88">
        <v>0</v>
      </c>
    </row>
    <row r="89" spans="1:100" x14ac:dyDescent="0.3">
      <c r="A89">
        <v>88</v>
      </c>
      <c r="B89" s="1">
        <v>45898.595543981479</v>
      </c>
      <c r="C89" s="1">
        <v>45898.608101851853</v>
      </c>
      <c r="D89" s="39" t="s">
        <v>2517</v>
      </c>
      <c r="E89" s="39" t="s">
        <v>2518</v>
      </c>
      <c r="F89">
        <v>13</v>
      </c>
      <c r="I89" s="39" t="s">
        <v>2518</v>
      </c>
      <c r="J89">
        <v>0</v>
      </c>
      <c r="L89">
        <v>12</v>
      </c>
      <c r="M89">
        <v>0</v>
      </c>
      <c r="O89">
        <v>8</v>
      </c>
      <c r="P89">
        <v>0</v>
      </c>
      <c r="R89" s="39" t="s">
        <v>42857</v>
      </c>
      <c r="S89">
        <v>1</v>
      </c>
      <c r="U89" s="39" t="s">
        <v>42861</v>
      </c>
      <c r="V89">
        <v>0</v>
      </c>
      <c r="X89" s="39" t="s">
        <v>42858</v>
      </c>
      <c r="Y89">
        <v>0</v>
      </c>
      <c r="AA89" s="39" t="s">
        <v>42860</v>
      </c>
      <c r="AB89">
        <v>1</v>
      </c>
      <c r="AD89" s="39" t="s">
        <v>42861</v>
      </c>
      <c r="AE89">
        <v>1</v>
      </c>
      <c r="AG89" s="39" t="s">
        <v>42931</v>
      </c>
      <c r="AH89">
        <v>0</v>
      </c>
      <c r="AJ89" s="39" t="s">
        <v>42863</v>
      </c>
      <c r="AK89">
        <v>1</v>
      </c>
      <c r="AM89" s="39" t="s">
        <v>42864</v>
      </c>
      <c r="AN89">
        <v>1</v>
      </c>
      <c r="AP89" s="39" t="s">
        <v>15187</v>
      </c>
      <c r="AQ89">
        <v>1</v>
      </c>
      <c r="AS89" s="39" t="s">
        <v>15186</v>
      </c>
      <c r="AT89">
        <v>0</v>
      </c>
      <c r="AV89" s="39" t="s">
        <v>15186</v>
      </c>
      <c r="AW89">
        <v>0</v>
      </c>
      <c r="AY89" s="39" t="s">
        <v>15186</v>
      </c>
      <c r="AZ89">
        <v>1</v>
      </c>
      <c r="BB89" s="39" t="s">
        <v>15186</v>
      </c>
      <c r="BC89">
        <v>1</v>
      </c>
      <c r="BE89" s="39" t="s">
        <v>15187</v>
      </c>
      <c r="BF89">
        <v>1</v>
      </c>
      <c r="BH89" s="39" t="s">
        <v>15186</v>
      </c>
      <c r="BI89">
        <v>1</v>
      </c>
      <c r="BK89" s="39" t="s">
        <v>15187</v>
      </c>
      <c r="BL89">
        <v>1</v>
      </c>
      <c r="BN89" s="39" t="s">
        <v>15186</v>
      </c>
      <c r="BO89">
        <v>1</v>
      </c>
      <c r="BQ89" s="39" t="s">
        <v>15186</v>
      </c>
      <c r="BR89">
        <v>1</v>
      </c>
      <c r="BT89" s="39" t="s">
        <v>43469</v>
      </c>
      <c r="BU89">
        <v>0</v>
      </c>
      <c r="BW89" s="39" t="s">
        <v>43470</v>
      </c>
      <c r="BX89">
        <v>0</v>
      </c>
      <c r="BZ89" s="39" t="s">
        <v>43471</v>
      </c>
      <c r="CA89">
        <v>0</v>
      </c>
      <c r="CC89" s="39" t="s">
        <v>43472</v>
      </c>
      <c r="CD89">
        <v>0</v>
      </c>
      <c r="CF89" s="39" t="s">
        <v>43473</v>
      </c>
      <c r="CG89">
        <v>0</v>
      </c>
      <c r="CI89" s="39" t="s">
        <v>43474</v>
      </c>
      <c r="CJ89">
        <v>0</v>
      </c>
      <c r="CL89" s="39" t="s">
        <v>43475</v>
      </c>
      <c r="CM89">
        <v>0</v>
      </c>
      <c r="CO89" s="39" t="s">
        <v>43476</v>
      </c>
      <c r="CP89">
        <v>0</v>
      </c>
      <c r="CR89" s="39" t="s">
        <v>43477</v>
      </c>
      <c r="CS89">
        <v>0</v>
      </c>
      <c r="CU89" s="39" t="s">
        <v>43478</v>
      </c>
      <c r="CV89">
        <v>0</v>
      </c>
    </row>
    <row r="90" spans="1:100" x14ac:dyDescent="0.3">
      <c r="A90">
        <v>89</v>
      </c>
      <c r="B90" s="1">
        <v>45898.599502314813</v>
      </c>
      <c r="C90" s="1">
        <v>45898.609097222223</v>
      </c>
      <c r="D90" s="39" t="s">
        <v>2013</v>
      </c>
      <c r="E90" s="39" t="s">
        <v>2014</v>
      </c>
      <c r="F90">
        <v>14</v>
      </c>
      <c r="I90" s="39" t="s">
        <v>2014</v>
      </c>
      <c r="J90">
        <v>0</v>
      </c>
      <c r="L90">
        <v>4</v>
      </c>
      <c r="M90">
        <v>0</v>
      </c>
      <c r="O90">
        <v>20</v>
      </c>
      <c r="P90">
        <v>0</v>
      </c>
      <c r="R90" s="39" t="s">
        <v>42857</v>
      </c>
      <c r="S90">
        <v>1</v>
      </c>
      <c r="U90" s="39" t="s">
        <v>42859</v>
      </c>
      <c r="V90">
        <v>0</v>
      </c>
      <c r="X90" s="39" t="s">
        <v>42859</v>
      </c>
      <c r="Y90">
        <v>1</v>
      </c>
      <c r="AA90" s="39" t="s">
        <v>42860</v>
      </c>
      <c r="AB90">
        <v>1</v>
      </c>
      <c r="AD90" s="39" t="s">
        <v>42858</v>
      </c>
      <c r="AE90">
        <v>0</v>
      </c>
      <c r="AG90" s="39" t="s">
        <v>43073</v>
      </c>
      <c r="AH90">
        <v>0</v>
      </c>
      <c r="AJ90" s="39" t="s">
        <v>42863</v>
      </c>
      <c r="AK90">
        <v>1</v>
      </c>
      <c r="AM90" s="39" t="s">
        <v>42864</v>
      </c>
      <c r="AN90">
        <v>1</v>
      </c>
      <c r="AP90" s="39" t="s">
        <v>15187</v>
      </c>
      <c r="AQ90">
        <v>1</v>
      </c>
      <c r="AS90" s="39" t="s">
        <v>15187</v>
      </c>
      <c r="AT90">
        <v>1</v>
      </c>
      <c r="AV90" s="39" t="s">
        <v>15186</v>
      </c>
      <c r="AW90">
        <v>0</v>
      </c>
      <c r="AY90" s="39" t="s">
        <v>15186</v>
      </c>
      <c r="AZ90">
        <v>1</v>
      </c>
      <c r="BB90" s="39" t="s">
        <v>15186</v>
      </c>
      <c r="BC90">
        <v>1</v>
      </c>
      <c r="BE90" s="39" t="s">
        <v>15187</v>
      </c>
      <c r="BF90">
        <v>1</v>
      </c>
      <c r="BH90" s="39" t="s">
        <v>15186</v>
      </c>
      <c r="BI90">
        <v>1</v>
      </c>
      <c r="BK90" s="39" t="s">
        <v>15187</v>
      </c>
      <c r="BL90">
        <v>1</v>
      </c>
      <c r="BN90" s="39" t="s">
        <v>15186</v>
      </c>
      <c r="BO90">
        <v>1</v>
      </c>
      <c r="BQ90" s="39" t="s">
        <v>15186</v>
      </c>
      <c r="BR90">
        <v>1</v>
      </c>
      <c r="BT90" s="39" t="s">
        <v>43479</v>
      </c>
      <c r="BU90">
        <v>0</v>
      </c>
      <c r="BW90" s="39" t="s">
        <v>43480</v>
      </c>
      <c r="BX90">
        <v>0</v>
      </c>
      <c r="BZ90" s="39" t="s">
        <v>43481</v>
      </c>
      <c r="CA90">
        <v>0</v>
      </c>
      <c r="CC90" s="39" t="s">
        <v>43482</v>
      </c>
      <c r="CD90">
        <v>0</v>
      </c>
      <c r="CF90" s="39" t="s">
        <v>43483</v>
      </c>
      <c r="CG90">
        <v>0</v>
      </c>
      <c r="CI90" s="39" t="s">
        <v>43484</v>
      </c>
      <c r="CJ90">
        <v>0</v>
      </c>
      <c r="CL90" s="39" t="s">
        <v>43485</v>
      </c>
      <c r="CM90">
        <v>0</v>
      </c>
      <c r="CO90" s="39" t="s">
        <v>42987</v>
      </c>
      <c r="CP90">
        <v>0</v>
      </c>
      <c r="CR90" s="39" t="s">
        <v>43486</v>
      </c>
      <c r="CS90">
        <v>0</v>
      </c>
      <c r="CU90" s="39" t="s">
        <v>42884</v>
      </c>
      <c r="CV90">
        <v>0</v>
      </c>
    </row>
    <row r="91" spans="1:100" x14ac:dyDescent="0.3">
      <c r="A91">
        <v>90</v>
      </c>
      <c r="B91" s="1">
        <v>45898.608738425923</v>
      </c>
      <c r="C91" s="1">
        <v>45898.609236111108</v>
      </c>
      <c r="D91" s="39" t="s">
        <v>2458</v>
      </c>
      <c r="E91" s="39" t="s">
        <v>2459</v>
      </c>
      <c r="F91">
        <v>12</v>
      </c>
      <c r="I91" s="39" t="s">
        <v>2460</v>
      </c>
      <c r="J91">
        <v>0</v>
      </c>
      <c r="L91">
        <v>12</v>
      </c>
      <c r="M91">
        <v>0</v>
      </c>
      <c r="O91">
        <v>20</v>
      </c>
      <c r="P91">
        <v>0</v>
      </c>
      <c r="R91" s="39" t="s">
        <v>42857</v>
      </c>
      <c r="S91">
        <v>1</v>
      </c>
      <c r="U91" s="39" t="s">
        <v>42861</v>
      </c>
      <c r="V91">
        <v>0</v>
      </c>
      <c r="X91" s="39" t="s">
        <v>42858</v>
      </c>
      <c r="Y91">
        <v>0</v>
      </c>
      <c r="AA91" s="39" t="s">
        <v>42860</v>
      </c>
      <c r="AB91">
        <v>1</v>
      </c>
      <c r="AD91" s="39" t="s">
        <v>42859</v>
      </c>
      <c r="AE91">
        <v>0</v>
      </c>
      <c r="AG91" s="39" t="s">
        <v>42931</v>
      </c>
      <c r="AH91">
        <v>0</v>
      </c>
      <c r="AJ91" s="39" t="s">
        <v>42863</v>
      </c>
      <c r="AK91">
        <v>1</v>
      </c>
      <c r="AM91" s="39" t="s">
        <v>42864</v>
      </c>
      <c r="AN91">
        <v>1</v>
      </c>
      <c r="AP91" s="39" t="s">
        <v>15187</v>
      </c>
      <c r="AQ91">
        <v>1</v>
      </c>
      <c r="AS91" s="39" t="s">
        <v>15186</v>
      </c>
      <c r="AT91">
        <v>0</v>
      </c>
      <c r="AV91" s="39" t="s">
        <v>15186</v>
      </c>
      <c r="AW91">
        <v>0</v>
      </c>
      <c r="AY91" s="39" t="s">
        <v>15186</v>
      </c>
      <c r="AZ91">
        <v>1</v>
      </c>
      <c r="BB91" s="39" t="s">
        <v>15186</v>
      </c>
      <c r="BC91">
        <v>1</v>
      </c>
      <c r="BE91" s="39" t="s">
        <v>15187</v>
      </c>
      <c r="BF91">
        <v>1</v>
      </c>
      <c r="BH91" s="39" t="s">
        <v>15186</v>
      </c>
      <c r="BI91">
        <v>1</v>
      </c>
      <c r="BK91" s="39" t="s">
        <v>15187</v>
      </c>
      <c r="BL91">
        <v>1</v>
      </c>
      <c r="BN91" s="39" t="s">
        <v>15186</v>
      </c>
      <c r="BO91">
        <v>1</v>
      </c>
      <c r="BQ91" s="39" t="s">
        <v>15186</v>
      </c>
      <c r="BR91">
        <v>1</v>
      </c>
      <c r="BT91" s="39" t="s">
        <v>43487</v>
      </c>
      <c r="BU91">
        <v>0</v>
      </c>
      <c r="BW91" s="39" t="s">
        <v>42876</v>
      </c>
      <c r="BX91">
        <v>0</v>
      </c>
      <c r="BZ91" s="39" t="s">
        <v>43488</v>
      </c>
      <c r="CA91">
        <v>0</v>
      </c>
      <c r="CC91" s="39" t="s">
        <v>43489</v>
      </c>
      <c r="CD91">
        <v>0</v>
      </c>
      <c r="CF91" s="39" t="s">
        <v>43490</v>
      </c>
      <c r="CG91">
        <v>0</v>
      </c>
      <c r="CI91" s="39" t="s">
        <v>43491</v>
      </c>
      <c r="CJ91">
        <v>0</v>
      </c>
      <c r="CL91" s="39" t="s">
        <v>43492</v>
      </c>
      <c r="CM91">
        <v>0</v>
      </c>
      <c r="CO91" s="39" t="s">
        <v>43101</v>
      </c>
      <c r="CP91">
        <v>0</v>
      </c>
      <c r="CR91" s="39" t="s">
        <v>43493</v>
      </c>
      <c r="CS91">
        <v>0</v>
      </c>
      <c r="CU91" s="39" t="s">
        <v>43494</v>
      </c>
      <c r="CV91">
        <v>0</v>
      </c>
    </row>
    <row r="92" spans="1:100" x14ac:dyDescent="0.3">
      <c r="A92">
        <v>91</v>
      </c>
      <c r="B92" s="1">
        <v>45898.586550925924</v>
      </c>
      <c r="C92" s="1">
        <v>45898.610185185185</v>
      </c>
      <c r="D92" s="39" t="s">
        <v>2054</v>
      </c>
      <c r="E92" s="39" t="s">
        <v>2055</v>
      </c>
      <c r="F92">
        <v>16</v>
      </c>
      <c r="I92" s="39" t="s">
        <v>2055</v>
      </c>
      <c r="J92">
        <v>0</v>
      </c>
      <c r="L92">
        <v>4</v>
      </c>
      <c r="M92">
        <v>0</v>
      </c>
      <c r="O92">
        <v>26</v>
      </c>
      <c r="P92">
        <v>0</v>
      </c>
      <c r="R92" s="39" t="s">
        <v>42857</v>
      </c>
      <c r="S92">
        <v>1</v>
      </c>
      <c r="U92" s="39" t="s">
        <v>42858</v>
      </c>
      <c r="V92">
        <v>1</v>
      </c>
      <c r="X92" s="39" t="s">
        <v>42859</v>
      </c>
      <c r="Y92">
        <v>1</v>
      </c>
      <c r="AA92" s="39" t="s">
        <v>42860</v>
      </c>
      <c r="AB92">
        <v>1</v>
      </c>
      <c r="AD92" s="39" t="s">
        <v>42861</v>
      </c>
      <c r="AE92">
        <v>1</v>
      </c>
      <c r="AG92" s="39" t="s">
        <v>42862</v>
      </c>
      <c r="AH92">
        <v>1</v>
      </c>
      <c r="AJ92" s="39" t="s">
        <v>42863</v>
      </c>
      <c r="AK92">
        <v>1</v>
      </c>
      <c r="AM92" s="39" t="s">
        <v>42864</v>
      </c>
      <c r="AN92">
        <v>1</v>
      </c>
      <c r="AP92" s="39" t="s">
        <v>15187</v>
      </c>
      <c r="AQ92">
        <v>1</v>
      </c>
      <c r="AS92" s="39" t="s">
        <v>15187</v>
      </c>
      <c r="AT92">
        <v>1</v>
      </c>
      <c r="AV92" s="39" t="s">
        <v>15187</v>
      </c>
      <c r="AW92">
        <v>1</v>
      </c>
      <c r="AY92" s="39" t="s">
        <v>15187</v>
      </c>
      <c r="AZ92">
        <v>0</v>
      </c>
      <c r="BB92" s="39" t="s">
        <v>15187</v>
      </c>
      <c r="BC92">
        <v>0</v>
      </c>
      <c r="BE92" s="39" t="s">
        <v>15187</v>
      </c>
      <c r="BF92">
        <v>1</v>
      </c>
      <c r="BH92" s="39" t="s">
        <v>15186</v>
      </c>
      <c r="BI92">
        <v>1</v>
      </c>
      <c r="BK92" s="39" t="s">
        <v>15187</v>
      </c>
      <c r="BL92">
        <v>1</v>
      </c>
      <c r="BN92" s="39" t="s">
        <v>15186</v>
      </c>
      <c r="BO92">
        <v>1</v>
      </c>
      <c r="BQ92" s="39" t="s">
        <v>15186</v>
      </c>
      <c r="BR92">
        <v>1</v>
      </c>
      <c r="BT92" s="39" t="s">
        <v>43040</v>
      </c>
      <c r="BU92">
        <v>0</v>
      </c>
      <c r="BW92" s="39" t="s">
        <v>43143</v>
      </c>
      <c r="BX92">
        <v>0</v>
      </c>
      <c r="BZ92" s="39" t="s">
        <v>43495</v>
      </c>
      <c r="CA92">
        <v>0</v>
      </c>
      <c r="CC92" s="39" t="s">
        <v>43150</v>
      </c>
      <c r="CD92">
        <v>0</v>
      </c>
      <c r="CF92" s="39" t="s">
        <v>43035</v>
      </c>
      <c r="CG92">
        <v>0</v>
      </c>
      <c r="CI92" s="39" t="s">
        <v>43152</v>
      </c>
      <c r="CJ92">
        <v>0</v>
      </c>
      <c r="CL92" s="39" t="s">
        <v>43496</v>
      </c>
      <c r="CM92">
        <v>0</v>
      </c>
      <c r="CO92" s="39" t="s">
        <v>42987</v>
      </c>
      <c r="CP92">
        <v>0</v>
      </c>
      <c r="CR92" s="39" t="s">
        <v>43129</v>
      </c>
      <c r="CS92">
        <v>0</v>
      </c>
      <c r="CU92" s="39" t="s">
        <v>43497</v>
      </c>
      <c r="CV92">
        <v>0</v>
      </c>
    </row>
    <row r="93" spans="1:100" x14ac:dyDescent="0.3">
      <c r="A93">
        <v>92</v>
      </c>
      <c r="B93" s="1">
        <v>45898.600381944445</v>
      </c>
      <c r="C93" s="1">
        <v>45898.619259259256</v>
      </c>
      <c r="D93" s="39" t="s">
        <v>2271</v>
      </c>
      <c r="E93" s="39" t="s">
        <v>2272</v>
      </c>
      <c r="F93">
        <v>16</v>
      </c>
      <c r="I93" s="39" t="s">
        <v>2272</v>
      </c>
      <c r="J93">
        <v>0</v>
      </c>
      <c r="L93">
        <v>4</v>
      </c>
      <c r="M93">
        <v>0</v>
      </c>
      <c r="O93">
        <v>12</v>
      </c>
      <c r="P93">
        <v>0</v>
      </c>
      <c r="R93" s="39" t="s">
        <v>42857</v>
      </c>
      <c r="S93">
        <v>1</v>
      </c>
      <c r="U93" s="39" t="s">
        <v>42858</v>
      </c>
      <c r="V93">
        <v>1</v>
      </c>
      <c r="X93" s="39" t="s">
        <v>42859</v>
      </c>
      <c r="Y93">
        <v>1</v>
      </c>
      <c r="AA93" s="39" t="s">
        <v>42860</v>
      </c>
      <c r="AB93">
        <v>1</v>
      </c>
      <c r="AD93" s="39" t="s">
        <v>42861</v>
      </c>
      <c r="AE93">
        <v>1</v>
      </c>
      <c r="AG93" s="39" t="s">
        <v>42862</v>
      </c>
      <c r="AH93">
        <v>1</v>
      </c>
      <c r="AJ93" s="39" t="s">
        <v>42863</v>
      </c>
      <c r="AK93">
        <v>1</v>
      </c>
      <c r="AM93" s="39" t="s">
        <v>42864</v>
      </c>
      <c r="AN93">
        <v>1</v>
      </c>
      <c r="AP93" s="39" t="s">
        <v>15187</v>
      </c>
      <c r="AQ93">
        <v>1</v>
      </c>
      <c r="AS93" s="39" t="s">
        <v>15187</v>
      </c>
      <c r="AT93">
        <v>1</v>
      </c>
      <c r="AV93" s="39" t="s">
        <v>15187</v>
      </c>
      <c r="AW93">
        <v>1</v>
      </c>
      <c r="AY93" s="39" t="s">
        <v>15187</v>
      </c>
      <c r="AZ93">
        <v>0</v>
      </c>
      <c r="BB93" s="39" t="s">
        <v>15187</v>
      </c>
      <c r="BC93">
        <v>0</v>
      </c>
      <c r="BE93" s="39" t="s">
        <v>15187</v>
      </c>
      <c r="BF93">
        <v>1</v>
      </c>
      <c r="BH93" s="39" t="s">
        <v>15186</v>
      </c>
      <c r="BI93">
        <v>1</v>
      </c>
      <c r="BK93" s="39" t="s">
        <v>15187</v>
      </c>
      <c r="BL93">
        <v>1</v>
      </c>
      <c r="BN93" s="39" t="s">
        <v>15186</v>
      </c>
      <c r="BO93">
        <v>1</v>
      </c>
      <c r="BQ93" s="39" t="s">
        <v>15186</v>
      </c>
      <c r="BR93">
        <v>1</v>
      </c>
      <c r="BT93" s="39" t="s">
        <v>43040</v>
      </c>
      <c r="BU93">
        <v>0</v>
      </c>
      <c r="BW93" s="39" t="s">
        <v>43143</v>
      </c>
      <c r="BX93">
        <v>0</v>
      </c>
      <c r="BZ93" s="39" t="s">
        <v>43495</v>
      </c>
      <c r="CA93">
        <v>0</v>
      </c>
      <c r="CC93" s="39" t="s">
        <v>43498</v>
      </c>
      <c r="CD93">
        <v>0</v>
      </c>
      <c r="CF93" s="39" t="s">
        <v>43035</v>
      </c>
      <c r="CG93">
        <v>0</v>
      </c>
      <c r="CI93" s="39" t="s">
        <v>43499</v>
      </c>
      <c r="CJ93">
        <v>0</v>
      </c>
      <c r="CL93" s="39" t="s">
        <v>43500</v>
      </c>
      <c r="CM93">
        <v>0</v>
      </c>
      <c r="CO93" s="39" t="s">
        <v>42987</v>
      </c>
      <c r="CP93">
        <v>0</v>
      </c>
      <c r="CR93" s="39" t="s">
        <v>43129</v>
      </c>
      <c r="CS93">
        <v>0</v>
      </c>
      <c r="CU93" s="39" t="s">
        <v>43501</v>
      </c>
      <c r="CV93">
        <v>0</v>
      </c>
    </row>
    <row r="94" spans="1:100" x14ac:dyDescent="0.3">
      <c r="A94">
        <v>93</v>
      </c>
      <c r="B94" s="1">
        <v>45898.613182870373</v>
      </c>
      <c r="C94" s="1">
        <v>45898.62159722222</v>
      </c>
      <c r="D94" s="39" t="s">
        <v>1992</v>
      </c>
      <c r="E94" s="39" t="s">
        <v>1993</v>
      </c>
      <c r="F94">
        <v>16</v>
      </c>
      <c r="I94" s="39" t="s">
        <v>1993</v>
      </c>
      <c r="J94">
        <v>0</v>
      </c>
      <c r="L94">
        <v>4</v>
      </c>
      <c r="M94">
        <v>0</v>
      </c>
      <c r="O94">
        <v>9</v>
      </c>
      <c r="P94">
        <v>0</v>
      </c>
      <c r="R94" s="39" t="s">
        <v>42857</v>
      </c>
      <c r="S94">
        <v>1</v>
      </c>
      <c r="U94" s="39" t="s">
        <v>42858</v>
      </c>
      <c r="V94">
        <v>1</v>
      </c>
      <c r="X94" s="39" t="s">
        <v>42859</v>
      </c>
      <c r="Y94">
        <v>1</v>
      </c>
      <c r="AA94" s="39" t="s">
        <v>42860</v>
      </c>
      <c r="AB94">
        <v>1</v>
      </c>
      <c r="AD94" s="39" t="s">
        <v>42861</v>
      </c>
      <c r="AE94">
        <v>1</v>
      </c>
      <c r="AG94" s="39" t="s">
        <v>42862</v>
      </c>
      <c r="AH94">
        <v>1</v>
      </c>
      <c r="AJ94" s="39" t="s">
        <v>42863</v>
      </c>
      <c r="AK94">
        <v>1</v>
      </c>
      <c r="AM94" s="39" t="s">
        <v>42864</v>
      </c>
      <c r="AN94">
        <v>1</v>
      </c>
      <c r="AP94" s="39" t="s">
        <v>15187</v>
      </c>
      <c r="AQ94">
        <v>1</v>
      </c>
      <c r="AS94" s="39" t="s">
        <v>15187</v>
      </c>
      <c r="AT94">
        <v>1</v>
      </c>
      <c r="AV94" s="39" t="s">
        <v>15187</v>
      </c>
      <c r="AW94">
        <v>1</v>
      </c>
      <c r="AY94" s="39" t="s">
        <v>15187</v>
      </c>
      <c r="AZ94">
        <v>0</v>
      </c>
      <c r="BB94" s="39" t="s">
        <v>15187</v>
      </c>
      <c r="BC94">
        <v>0</v>
      </c>
      <c r="BE94" s="39" t="s">
        <v>15187</v>
      </c>
      <c r="BF94">
        <v>1</v>
      </c>
      <c r="BH94" s="39" t="s">
        <v>15186</v>
      </c>
      <c r="BI94">
        <v>1</v>
      </c>
      <c r="BK94" s="39" t="s">
        <v>15187</v>
      </c>
      <c r="BL94">
        <v>1</v>
      </c>
      <c r="BN94" s="39" t="s">
        <v>15186</v>
      </c>
      <c r="BO94">
        <v>1</v>
      </c>
      <c r="BQ94" s="39" t="s">
        <v>15186</v>
      </c>
      <c r="BR94">
        <v>1</v>
      </c>
      <c r="BT94" s="39" t="s">
        <v>43040</v>
      </c>
      <c r="BU94">
        <v>0</v>
      </c>
      <c r="BW94" s="39" t="s">
        <v>42876</v>
      </c>
      <c r="BX94">
        <v>0</v>
      </c>
      <c r="BZ94" s="39" t="s">
        <v>43495</v>
      </c>
      <c r="CA94">
        <v>0</v>
      </c>
      <c r="CC94" s="39" t="s">
        <v>43502</v>
      </c>
      <c r="CD94">
        <v>0</v>
      </c>
      <c r="CF94" s="39" t="s">
        <v>43035</v>
      </c>
      <c r="CG94">
        <v>0</v>
      </c>
      <c r="CI94" s="39" t="s">
        <v>43503</v>
      </c>
      <c r="CJ94">
        <v>0</v>
      </c>
      <c r="CL94" s="39" t="s">
        <v>43504</v>
      </c>
      <c r="CM94">
        <v>0</v>
      </c>
      <c r="CO94" s="39" t="s">
        <v>42987</v>
      </c>
      <c r="CP94">
        <v>0</v>
      </c>
      <c r="CR94" s="39" t="s">
        <v>43129</v>
      </c>
      <c r="CS94">
        <v>0</v>
      </c>
      <c r="CU94" s="39" t="s">
        <v>43505</v>
      </c>
      <c r="CV94">
        <v>0</v>
      </c>
    </row>
    <row r="95" spans="1:100" x14ac:dyDescent="0.3">
      <c r="A95">
        <v>94</v>
      </c>
      <c r="B95" s="1">
        <v>45898.615636574075</v>
      </c>
      <c r="C95" s="1">
        <v>45898.623206018521</v>
      </c>
      <c r="D95" s="39" t="s">
        <v>2237</v>
      </c>
      <c r="E95" s="39" t="s">
        <v>2238</v>
      </c>
      <c r="F95">
        <v>18</v>
      </c>
      <c r="I95" s="39" t="s">
        <v>2239</v>
      </c>
      <c r="J95">
        <v>0</v>
      </c>
      <c r="L95">
        <v>4</v>
      </c>
      <c r="M95">
        <v>0</v>
      </c>
      <c r="O95">
        <v>6</v>
      </c>
      <c r="P95">
        <v>0</v>
      </c>
      <c r="R95" s="39" t="s">
        <v>42857</v>
      </c>
      <c r="S95">
        <v>1</v>
      </c>
      <c r="U95" s="39" t="s">
        <v>42858</v>
      </c>
      <c r="V95">
        <v>1</v>
      </c>
      <c r="X95" s="39" t="s">
        <v>42859</v>
      </c>
      <c r="Y95">
        <v>1</v>
      </c>
      <c r="AA95" s="39" t="s">
        <v>42860</v>
      </c>
      <c r="AB95">
        <v>1</v>
      </c>
      <c r="AD95" s="39" t="s">
        <v>42861</v>
      </c>
      <c r="AE95">
        <v>1</v>
      </c>
      <c r="AG95" s="39" t="s">
        <v>42862</v>
      </c>
      <c r="AH95">
        <v>1</v>
      </c>
      <c r="AJ95" s="39" t="s">
        <v>42863</v>
      </c>
      <c r="AK95">
        <v>1</v>
      </c>
      <c r="AM95" s="39" t="s">
        <v>42864</v>
      </c>
      <c r="AN95">
        <v>1</v>
      </c>
      <c r="AP95" s="39" t="s">
        <v>15187</v>
      </c>
      <c r="AQ95">
        <v>1</v>
      </c>
      <c r="AS95" s="39" t="s">
        <v>15187</v>
      </c>
      <c r="AT95">
        <v>1</v>
      </c>
      <c r="AV95" s="39" t="s">
        <v>15187</v>
      </c>
      <c r="AW95">
        <v>1</v>
      </c>
      <c r="AY95" s="39" t="s">
        <v>15186</v>
      </c>
      <c r="AZ95">
        <v>1</v>
      </c>
      <c r="BB95" s="39" t="s">
        <v>15186</v>
      </c>
      <c r="BC95">
        <v>1</v>
      </c>
      <c r="BE95" s="39" t="s">
        <v>15187</v>
      </c>
      <c r="BF95">
        <v>1</v>
      </c>
      <c r="BH95" s="39" t="s">
        <v>15186</v>
      </c>
      <c r="BI95">
        <v>1</v>
      </c>
      <c r="BK95" s="39" t="s">
        <v>15187</v>
      </c>
      <c r="BL95">
        <v>1</v>
      </c>
      <c r="BN95" s="39" t="s">
        <v>15186</v>
      </c>
      <c r="BO95">
        <v>1</v>
      </c>
      <c r="BQ95" s="39" t="s">
        <v>15186</v>
      </c>
      <c r="BR95">
        <v>1</v>
      </c>
      <c r="BT95" s="39" t="s">
        <v>42942</v>
      </c>
      <c r="BU95">
        <v>0</v>
      </c>
      <c r="BW95" s="39" t="s">
        <v>43143</v>
      </c>
      <c r="BX95">
        <v>0</v>
      </c>
      <c r="BZ95" s="39" t="s">
        <v>43149</v>
      </c>
      <c r="CA95">
        <v>0</v>
      </c>
      <c r="CC95" s="39" t="s">
        <v>43506</v>
      </c>
      <c r="CD95">
        <v>0</v>
      </c>
      <c r="CF95" s="39" t="s">
        <v>43035</v>
      </c>
      <c r="CG95">
        <v>0</v>
      </c>
      <c r="CI95" s="39" t="s">
        <v>43152</v>
      </c>
      <c r="CJ95">
        <v>0</v>
      </c>
      <c r="CL95" s="39" t="s">
        <v>43507</v>
      </c>
      <c r="CM95">
        <v>0</v>
      </c>
      <c r="CO95" s="39" t="s">
        <v>42987</v>
      </c>
      <c r="CP95">
        <v>0</v>
      </c>
      <c r="CR95" s="39" t="s">
        <v>42948</v>
      </c>
      <c r="CS95">
        <v>0</v>
      </c>
      <c r="CU95" s="39" t="s">
        <v>43361</v>
      </c>
      <c r="CV95">
        <v>0</v>
      </c>
    </row>
    <row r="96" spans="1:100" x14ac:dyDescent="0.3">
      <c r="A96">
        <v>95</v>
      </c>
      <c r="B96" s="1">
        <v>45898.626168981478</v>
      </c>
      <c r="C96" s="1">
        <v>45898.626307870371</v>
      </c>
      <c r="D96" s="39" t="s">
        <v>2164</v>
      </c>
      <c r="E96" s="39" t="s">
        <v>2165</v>
      </c>
      <c r="F96">
        <v>18</v>
      </c>
      <c r="I96" s="39" t="s">
        <v>6015</v>
      </c>
      <c r="J96">
        <v>0</v>
      </c>
      <c r="L96">
        <v>4</v>
      </c>
      <c r="M96">
        <v>0</v>
      </c>
      <c r="O96">
        <v>7</v>
      </c>
      <c r="P96">
        <v>0</v>
      </c>
      <c r="R96" s="39" t="s">
        <v>42857</v>
      </c>
      <c r="S96">
        <v>1</v>
      </c>
      <c r="U96" s="39" t="s">
        <v>42858</v>
      </c>
      <c r="V96">
        <v>1</v>
      </c>
      <c r="X96" s="39" t="s">
        <v>42859</v>
      </c>
      <c r="Y96">
        <v>1</v>
      </c>
      <c r="AA96" s="39" t="s">
        <v>42860</v>
      </c>
      <c r="AB96">
        <v>1</v>
      </c>
      <c r="AD96" s="39" t="s">
        <v>42861</v>
      </c>
      <c r="AE96">
        <v>1</v>
      </c>
      <c r="AG96" s="39" t="s">
        <v>42862</v>
      </c>
      <c r="AH96">
        <v>1</v>
      </c>
      <c r="AJ96" s="39" t="s">
        <v>42863</v>
      </c>
      <c r="AK96">
        <v>1</v>
      </c>
      <c r="AM96" s="39" t="s">
        <v>42864</v>
      </c>
      <c r="AN96">
        <v>1</v>
      </c>
      <c r="AP96" s="39" t="s">
        <v>15187</v>
      </c>
      <c r="AQ96">
        <v>1</v>
      </c>
      <c r="AS96" s="39" t="s">
        <v>15187</v>
      </c>
      <c r="AT96">
        <v>1</v>
      </c>
      <c r="AV96" s="39" t="s">
        <v>15187</v>
      </c>
      <c r="AW96">
        <v>1</v>
      </c>
      <c r="AY96" s="39" t="s">
        <v>15186</v>
      </c>
      <c r="AZ96">
        <v>1</v>
      </c>
      <c r="BB96" s="39" t="s">
        <v>15186</v>
      </c>
      <c r="BC96">
        <v>1</v>
      </c>
      <c r="BE96" s="39" t="s">
        <v>15187</v>
      </c>
      <c r="BF96">
        <v>1</v>
      </c>
      <c r="BH96" s="39" t="s">
        <v>15186</v>
      </c>
      <c r="BI96">
        <v>1</v>
      </c>
      <c r="BK96" s="39" t="s">
        <v>15187</v>
      </c>
      <c r="BL96">
        <v>1</v>
      </c>
      <c r="BN96" s="39" t="s">
        <v>15186</v>
      </c>
      <c r="BO96">
        <v>1</v>
      </c>
      <c r="BQ96" s="39" t="s">
        <v>15186</v>
      </c>
      <c r="BR96">
        <v>1</v>
      </c>
      <c r="BT96" s="39" t="s">
        <v>42942</v>
      </c>
      <c r="BU96">
        <v>0</v>
      </c>
      <c r="BW96" s="39" t="s">
        <v>42876</v>
      </c>
      <c r="BX96">
        <v>0</v>
      </c>
      <c r="BZ96" s="39" t="s">
        <v>42915</v>
      </c>
      <c r="CA96">
        <v>0</v>
      </c>
      <c r="CC96" s="39" t="s">
        <v>43508</v>
      </c>
      <c r="CD96">
        <v>0</v>
      </c>
      <c r="CF96" s="39" t="s">
        <v>43509</v>
      </c>
      <c r="CG96">
        <v>0</v>
      </c>
      <c r="CI96" s="39" t="s">
        <v>43510</v>
      </c>
      <c r="CJ96">
        <v>0</v>
      </c>
      <c r="CL96" s="39" t="s">
        <v>43511</v>
      </c>
      <c r="CM96">
        <v>0</v>
      </c>
      <c r="CO96" s="39" t="s">
        <v>42987</v>
      </c>
      <c r="CP96">
        <v>0</v>
      </c>
      <c r="CR96" s="39" t="s">
        <v>43512</v>
      </c>
      <c r="CS96">
        <v>0</v>
      </c>
      <c r="CU96" s="39" t="s">
        <v>43513</v>
      </c>
      <c r="CV96">
        <v>0</v>
      </c>
    </row>
    <row r="97" spans="1:100" x14ac:dyDescent="0.3">
      <c r="A97">
        <v>96</v>
      </c>
      <c r="B97" s="1">
        <v>45898.627326388887</v>
      </c>
      <c r="C97" s="1">
        <v>45898.627430555556</v>
      </c>
      <c r="D97" s="39" t="s">
        <v>1976</v>
      </c>
      <c r="E97" s="39" t="s">
        <v>1977</v>
      </c>
      <c r="F97">
        <v>14</v>
      </c>
      <c r="I97" s="39" t="s">
        <v>42503</v>
      </c>
      <c r="J97">
        <v>0</v>
      </c>
      <c r="L97">
        <v>4</v>
      </c>
      <c r="M97">
        <v>0</v>
      </c>
      <c r="O97">
        <v>33</v>
      </c>
      <c r="P97">
        <v>0</v>
      </c>
      <c r="R97" s="39" t="s">
        <v>42857</v>
      </c>
      <c r="S97">
        <v>1</v>
      </c>
      <c r="U97" s="39" t="s">
        <v>42859</v>
      </c>
      <c r="V97">
        <v>0</v>
      </c>
      <c r="X97" s="39" t="s">
        <v>42859</v>
      </c>
      <c r="Y97">
        <v>1</v>
      </c>
      <c r="AA97" s="39" t="s">
        <v>42860</v>
      </c>
      <c r="AB97">
        <v>1</v>
      </c>
      <c r="AD97" s="39" t="s">
        <v>42858</v>
      </c>
      <c r="AE97">
        <v>0</v>
      </c>
      <c r="AG97" s="39" t="s">
        <v>42862</v>
      </c>
      <c r="AH97">
        <v>1</v>
      </c>
      <c r="AJ97" s="39" t="s">
        <v>42863</v>
      </c>
      <c r="AK97">
        <v>1</v>
      </c>
      <c r="AM97" s="39" t="s">
        <v>42864</v>
      </c>
      <c r="AN97">
        <v>1</v>
      </c>
      <c r="AP97" s="39" t="s">
        <v>15187</v>
      </c>
      <c r="AQ97">
        <v>1</v>
      </c>
      <c r="AS97" s="39" t="s">
        <v>15187</v>
      </c>
      <c r="AT97">
        <v>1</v>
      </c>
      <c r="AV97" s="39" t="s">
        <v>15187</v>
      </c>
      <c r="AW97">
        <v>1</v>
      </c>
      <c r="AY97" s="39" t="s">
        <v>15187</v>
      </c>
      <c r="AZ97">
        <v>0</v>
      </c>
      <c r="BB97" s="39" t="s">
        <v>15187</v>
      </c>
      <c r="BC97">
        <v>0</v>
      </c>
      <c r="BE97" s="39" t="s">
        <v>15187</v>
      </c>
      <c r="BF97">
        <v>1</v>
      </c>
      <c r="BH97" s="39" t="s">
        <v>15186</v>
      </c>
      <c r="BI97">
        <v>1</v>
      </c>
      <c r="BK97" s="39" t="s">
        <v>15187</v>
      </c>
      <c r="BL97">
        <v>1</v>
      </c>
      <c r="BN97" s="39" t="s">
        <v>15186</v>
      </c>
      <c r="BO97">
        <v>1</v>
      </c>
      <c r="BQ97" s="39" t="s">
        <v>15186</v>
      </c>
      <c r="BR97">
        <v>1</v>
      </c>
      <c r="BT97" s="39" t="s">
        <v>43040</v>
      </c>
      <c r="BU97">
        <v>0</v>
      </c>
      <c r="BW97" s="39" t="s">
        <v>43143</v>
      </c>
      <c r="BX97">
        <v>0</v>
      </c>
      <c r="BZ97" s="39" t="s">
        <v>43495</v>
      </c>
      <c r="CA97">
        <v>0</v>
      </c>
      <c r="CC97" s="39" t="s">
        <v>43514</v>
      </c>
      <c r="CD97">
        <v>0</v>
      </c>
      <c r="CF97" s="39" t="s">
        <v>43035</v>
      </c>
      <c r="CG97">
        <v>0</v>
      </c>
      <c r="CI97" s="39" t="s">
        <v>43152</v>
      </c>
      <c r="CJ97">
        <v>0</v>
      </c>
      <c r="CL97" s="39" t="s">
        <v>43496</v>
      </c>
      <c r="CM97">
        <v>0</v>
      </c>
      <c r="CO97" s="39" t="s">
        <v>42987</v>
      </c>
      <c r="CP97">
        <v>0</v>
      </c>
      <c r="CR97" s="39" t="s">
        <v>43129</v>
      </c>
      <c r="CS97">
        <v>0</v>
      </c>
      <c r="CU97" s="39" t="s">
        <v>43497</v>
      </c>
      <c r="CV97">
        <v>0</v>
      </c>
    </row>
    <row r="98" spans="1:100" x14ac:dyDescent="0.3">
      <c r="A98">
        <v>97</v>
      </c>
      <c r="B98" s="1">
        <v>45898.628368055557</v>
      </c>
      <c r="C98" s="1">
        <v>45898.628495370373</v>
      </c>
      <c r="D98" s="39" t="s">
        <v>1987</v>
      </c>
      <c r="E98" s="39" t="s">
        <v>1988</v>
      </c>
      <c r="F98">
        <v>14</v>
      </c>
      <c r="I98" s="39" t="s">
        <v>1988</v>
      </c>
      <c r="J98">
        <v>0</v>
      </c>
      <c r="L98">
        <v>4</v>
      </c>
      <c r="M98">
        <v>0</v>
      </c>
      <c r="O98">
        <v>34</v>
      </c>
      <c r="P98">
        <v>0</v>
      </c>
      <c r="R98" s="39" t="s">
        <v>42857</v>
      </c>
      <c r="S98">
        <v>1</v>
      </c>
      <c r="U98" s="39" t="s">
        <v>42861</v>
      </c>
      <c r="V98">
        <v>0</v>
      </c>
      <c r="X98" s="39" t="s">
        <v>42859</v>
      </c>
      <c r="Y98">
        <v>1</v>
      </c>
      <c r="AA98" s="39" t="s">
        <v>42860</v>
      </c>
      <c r="AB98">
        <v>1</v>
      </c>
      <c r="AD98" s="39" t="s">
        <v>42858</v>
      </c>
      <c r="AE98">
        <v>0</v>
      </c>
      <c r="AG98" s="39" t="s">
        <v>42862</v>
      </c>
      <c r="AH98">
        <v>1</v>
      </c>
      <c r="AJ98" s="39" t="s">
        <v>42863</v>
      </c>
      <c r="AK98">
        <v>1</v>
      </c>
      <c r="AM98" s="39" t="s">
        <v>42864</v>
      </c>
      <c r="AN98">
        <v>1</v>
      </c>
      <c r="AP98" s="39" t="s">
        <v>15187</v>
      </c>
      <c r="AQ98">
        <v>1</v>
      </c>
      <c r="AS98" s="39" t="s">
        <v>15187</v>
      </c>
      <c r="AT98">
        <v>1</v>
      </c>
      <c r="AV98" s="39" t="s">
        <v>15187</v>
      </c>
      <c r="AW98">
        <v>1</v>
      </c>
      <c r="AY98" s="39" t="s">
        <v>15187</v>
      </c>
      <c r="AZ98">
        <v>0</v>
      </c>
      <c r="BB98" s="39" t="s">
        <v>15187</v>
      </c>
      <c r="BC98">
        <v>0</v>
      </c>
      <c r="BE98" s="39" t="s">
        <v>15187</v>
      </c>
      <c r="BF98">
        <v>1</v>
      </c>
      <c r="BH98" s="39" t="s">
        <v>15186</v>
      </c>
      <c r="BI98">
        <v>1</v>
      </c>
      <c r="BK98" s="39" t="s">
        <v>15187</v>
      </c>
      <c r="BL98">
        <v>1</v>
      </c>
      <c r="BN98" s="39" t="s">
        <v>15186</v>
      </c>
      <c r="BO98">
        <v>1</v>
      </c>
      <c r="BQ98" s="39" t="s">
        <v>15186</v>
      </c>
      <c r="BR98">
        <v>1</v>
      </c>
      <c r="BT98" s="39" t="s">
        <v>43040</v>
      </c>
      <c r="BU98">
        <v>0</v>
      </c>
      <c r="BW98" s="39" t="s">
        <v>42876</v>
      </c>
      <c r="BX98">
        <v>0</v>
      </c>
      <c r="BZ98" s="39" t="s">
        <v>43466</v>
      </c>
      <c r="CA98">
        <v>0</v>
      </c>
      <c r="CC98" s="39" t="s">
        <v>43515</v>
      </c>
      <c r="CD98">
        <v>0</v>
      </c>
      <c r="CF98" s="39" t="s">
        <v>43221</v>
      </c>
      <c r="CG98">
        <v>0</v>
      </c>
      <c r="CI98" s="39" t="s">
        <v>43516</v>
      </c>
      <c r="CJ98">
        <v>0</v>
      </c>
      <c r="CL98" s="39" t="s">
        <v>43517</v>
      </c>
      <c r="CM98">
        <v>0</v>
      </c>
      <c r="CO98" s="39" t="s">
        <v>42987</v>
      </c>
      <c r="CP98">
        <v>0</v>
      </c>
      <c r="CR98" s="39" t="s">
        <v>43518</v>
      </c>
      <c r="CS98">
        <v>0</v>
      </c>
      <c r="CU98" s="39" t="s">
        <v>43501</v>
      </c>
      <c r="CV98">
        <v>0</v>
      </c>
    </row>
    <row r="99" spans="1:100" x14ac:dyDescent="0.3">
      <c r="A99">
        <v>98</v>
      </c>
      <c r="B99" s="1">
        <v>45898.615520833337</v>
      </c>
      <c r="C99" s="1">
        <v>45898.629143518519</v>
      </c>
      <c r="D99" s="39" t="s">
        <v>2111</v>
      </c>
      <c r="E99" s="39" t="s">
        <v>2112</v>
      </c>
      <c r="F99">
        <v>14</v>
      </c>
      <c r="I99" s="39" t="s">
        <v>21472</v>
      </c>
      <c r="J99">
        <v>0</v>
      </c>
      <c r="L99">
        <v>4</v>
      </c>
      <c r="M99">
        <v>0</v>
      </c>
      <c r="O99">
        <v>11</v>
      </c>
      <c r="P99">
        <v>0</v>
      </c>
      <c r="R99" s="39" t="s">
        <v>42857</v>
      </c>
      <c r="S99">
        <v>1</v>
      </c>
      <c r="U99" s="39" t="s">
        <v>42861</v>
      </c>
      <c r="V99">
        <v>0</v>
      </c>
      <c r="X99" s="39" t="s">
        <v>42859</v>
      </c>
      <c r="Y99">
        <v>1</v>
      </c>
      <c r="AA99" s="39" t="s">
        <v>42860</v>
      </c>
      <c r="AB99">
        <v>1</v>
      </c>
      <c r="AD99" s="39" t="s">
        <v>42858</v>
      </c>
      <c r="AE99">
        <v>0</v>
      </c>
      <c r="AG99" s="39" t="s">
        <v>42862</v>
      </c>
      <c r="AH99">
        <v>1</v>
      </c>
      <c r="AJ99" s="39" t="s">
        <v>42863</v>
      </c>
      <c r="AK99">
        <v>1</v>
      </c>
      <c r="AM99" s="39" t="s">
        <v>42864</v>
      </c>
      <c r="AN99">
        <v>1</v>
      </c>
      <c r="AP99" s="39" t="s">
        <v>15187</v>
      </c>
      <c r="AQ99">
        <v>1</v>
      </c>
      <c r="AS99" s="39" t="s">
        <v>15187</v>
      </c>
      <c r="AT99">
        <v>1</v>
      </c>
      <c r="AV99" s="39" t="s">
        <v>15187</v>
      </c>
      <c r="AW99">
        <v>1</v>
      </c>
      <c r="AY99" s="39" t="s">
        <v>15187</v>
      </c>
      <c r="AZ99">
        <v>0</v>
      </c>
      <c r="BB99" s="39" t="s">
        <v>15187</v>
      </c>
      <c r="BC99">
        <v>0</v>
      </c>
      <c r="BE99" s="39" t="s">
        <v>15187</v>
      </c>
      <c r="BF99">
        <v>1</v>
      </c>
      <c r="BH99" s="39" t="s">
        <v>15186</v>
      </c>
      <c r="BI99">
        <v>1</v>
      </c>
      <c r="BK99" s="39" t="s">
        <v>15187</v>
      </c>
      <c r="BL99">
        <v>1</v>
      </c>
      <c r="BN99" s="39" t="s">
        <v>15186</v>
      </c>
      <c r="BO99">
        <v>1</v>
      </c>
      <c r="BQ99" s="39" t="s">
        <v>15186</v>
      </c>
      <c r="BR99">
        <v>1</v>
      </c>
      <c r="BT99" s="39" t="s">
        <v>43040</v>
      </c>
      <c r="BU99">
        <v>0</v>
      </c>
      <c r="BW99" s="39" t="s">
        <v>43161</v>
      </c>
      <c r="BX99">
        <v>0</v>
      </c>
      <c r="BZ99" s="39" t="s">
        <v>43466</v>
      </c>
      <c r="CA99">
        <v>0</v>
      </c>
      <c r="CC99" s="39" t="s">
        <v>43519</v>
      </c>
      <c r="CD99">
        <v>0</v>
      </c>
      <c r="CF99" s="39" t="s">
        <v>43035</v>
      </c>
      <c r="CG99">
        <v>0</v>
      </c>
      <c r="CI99" s="39" t="s">
        <v>43520</v>
      </c>
      <c r="CJ99">
        <v>0</v>
      </c>
      <c r="CL99" s="39" t="s">
        <v>43521</v>
      </c>
      <c r="CM99">
        <v>0</v>
      </c>
      <c r="CO99" s="39" t="s">
        <v>42987</v>
      </c>
      <c r="CP99">
        <v>0</v>
      </c>
      <c r="CR99" s="39" t="s">
        <v>43129</v>
      </c>
      <c r="CS99">
        <v>0</v>
      </c>
      <c r="CU99" s="39" t="s">
        <v>43522</v>
      </c>
      <c r="CV99">
        <v>0</v>
      </c>
    </row>
    <row r="100" spans="1:100" x14ac:dyDescent="0.3">
      <c r="A100">
        <v>99</v>
      </c>
      <c r="B100" s="1">
        <v>45898.617407407408</v>
      </c>
      <c r="C100" s="1">
        <v>45898.629965277774</v>
      </c>
      <c r="D100" s="39" t="s">
        <v>2144</v>
      </c>
      <c r="E100" s="39" t="s">
        <v>2145</v>
      </c>
      <c r="F100">
        <v>13</v>
      </c>
      <c r="I100" s="39" t="s">
        <v>2145</v>
      </c>
      <c r="J100">
        <v>0</v>
      </c>
      <c r="L100">
        <v>4</v>
      </c>
      <c r="M100">
        <v>0</v>
      </c>
      <c r="O100">
        <v>13</v>
      </c>
      <c r="P100">
        <v>0</v>
      </c>
      <c r="R100" s="39" t="s">
        <v>42857</v>
      </c>
      <c r="S100">
        <v>1</v>
      </c>
      <c r="U100" s="39" t="s">
        <v>42861</v>
      </c>
      <c r="V100">
        <v>0</v>
      </c>
      <c r="X100" s="39" t="s">
        <v>42859</v>
      </c>
      <c r="Y100">
        <v>1</v>
      </c>
      <c r="AA100" s="39" t="s">
        <v>42860</v>
      </c>
      <c r="AB100">
        <v>1</v>
      </c>
      <c r="AD100" s="39" t="s">
        <v>42858</v>
      </c>
      <c r="AE100">
        <v>0</v>
      </c>
      <c r="AG100" s="39" t="s">
        <v>42862</v>
      </c>
      <c r="AH100">
        <v>1</v>
      </c>
      <c r="AJ100" s="39" t="s">
        <v>42863</v>
      </c>
      <c r="AK100">
        <v>1</v>
      </c>
      <c r="AM100" s="39" t="s">
        <v>42864</v>
      </c>
      <c r="AN100">
        <v>1</v>
      </c>
      <c r="AP100" s="39" t="s">
        <v>15187</v>
      </c>
      <c r="AQ100">
        <v>1</v>
      </c>
      <c r="AS100" s="39" t="s">
        <v>15187</v>
      </c>
      <c r="AT100">
        <v>1</v>
      </c>
      <c r="AV100" s="39" t="s">
        <v>15187</v>
      </c>
      <c r="AW100">
        <v>1</v>
      </c>
      <c r="AY100" s="39" t="s">
        <v>15187</v>
      </c>
      <c r="AZ100">
        <v>0</v>
      </c>
      <c r="BB100" s="39" t="s">
        <v>15187</v>
      </c>
      <c r="BC100">
        <v>0</v>
      </c>
      <c r="BE100" s="39" t="s">
        <v>15187</v>
      </c>
      <c r="BF100">
        <v>1</v>
      </c>
      <c r="BH100" s="39" t="s">
        <v>15186</v>
      </c>
      <c r="BI100">
        <v>1</v>
      </c>
      <c r="BK100" s="39" t="s">
        <v>15187</v>
      </c>
      <c r="BL100">
        <v>1</v>
      </c>
      <c r="BN100" s="39" t="s">
        <v>15186</v>
      </c>
      <c r="BO100">
        <v>1</v>
      </c>
      <c r="BQ100" s="39" t="s">
        <v>15187</v>
      </c>
      <c r="BR100">
        <v>0</v>
      </c>
      <c r="BT100" s="39" t="s">
        <v>43040</v>
      </c>
      <c r="BU100">
        <v>0</v>
      </c>
      <c r="BW100" s="39" t="s">
        <v>42876</v>
      </c>
      <c r="BX100">
        <v>0</v>
      </c>
      <c r="BZ100" s="39" t="s">
        <v>43466</v>
      </c>
      <c r="CA100">
        <v>0</v>
      </c>
      <c r="CC100" s="39" t="s">
        <v>43523</v>
      </c>
      <c r="CD100">
        <v>0</v>
      </c>
      <c r="CF100" s="39" t="s">
        <v>43035</v>
      </c>
      <c r="CG100">
        <v>0</v>
      </c>
      <c r="CI100" s="39" t="s">
        <v>43520</v>
      </c>
      <c r="CJ100">
        <v>0</v>
      </c>
      <c r="CL100" s="39" t="s">
        <v>43524</v>
      </c>
      <c r="CM100">
        <v>0</v>
      </c>
      <c r="CO100" s="39" t="s">
        <v>42987</v>
      </c>
      <c r="CP100">
        <v>0</v>
      </c>
      <c r="CR100" s="39" t="s">
        <v>43525</v>
      </c>
      <c r="CS100">
        <v>0</v>
      </c>
      <c r="CU100" s="39" t="s">
        <v>43522</v>
      </c>
      <c r="CV100">
        <v>0</v>
      </c>
    </row>
    <row r="101" spans="1:100" x14ac:dyDescent="0.3">
      <c r="A101">
        <v>100</v>
      </c>
      <c r="B101" s="1">
        <v>45898.814386574071</v>
      </c>
      <c r="C101" s="1">
        <v>45898.822199074071</v>
      </c>
      <c r="D101" s="39" t="s">
        <v>937</v>
      </c>
      <c r="E101" s="39" t="s">
        <v>938</v>
      </c>
      <c r="F101">
        <v>16</v>
      </c>
      <c r="I101" s="39" t="s">
        <v>938</v>
      </c>
      <c r="J101">
        <v>0</v>
      </c>
      <c r="L101">
        <v>2</v>
      </c>
      <c r="M101">
        <v>0</v>
      </c>
      <c r="O101">
        <v>27</v>
      </c>
      <c r="P101">
        <v>0</v>
      </c>
      <c r="R101" s="39" t="s">
        <v>42857</v>
      </c>
      <c r="S101">
        <v>1</v>
      </c>
      <c r="U101" s="39" t="s">
        <v>42858</v>
      </c>
      <c r="V101">
        <v>1</v>
      </c>
      <c r="X101" s="39" t="s">
        <v>42859</v>
      </c>
      <c r="Y101">
        <v>1</v>
      </c>
      <c r="AA101" s="39" t="s">
        <v>42860</v>
      </c>
      <c r="AB101">
        <v>1</v>
      </c>
      <c r="AD101" s="39" t="s">
        <v>42861</v>
      </c>
      <c r="AE101">
        <v>1</v>
      </c>
      <c r="AG101" s="39" t="s">
        <v>42931</v>
      </c>
      <c r="AH101">
        <v>0</v>
      </c>
      <c r="AJ101" s="39" t="s">
        <v>42863</v>
      </c>
      <c r="AK101">
        <v>1</v>
      </c>
      <c r="AM101" s="39" t="s">
        <v>42864</v>
      </c>
      <c r="AN101">
        <v>1</v>
      </c>
      <c r="AP101" s="39" t="s">
        <v>15187</v>
      </c>
      <c r="AQ101">
        <v>1</v>
      </c>
      <c r="AS101" s="39" t="s">
        <v>15187</v>
      </c>
      <c r="AT101">
        <v>1</v>
      </c>
      <c r="AV101" s="39" t="s">
        <v>15187</v>
      </c>
      <c r="AW101">
        <v>1</v>
      </c>
      <c r="AY101" s="39" t="s">
        <v>15186</v>
      </c>
      <c r="AZ101">
        <v>1</v>
      </c>
      <c r="BB101" s="39" t="s">
        <v>15186</v>
      </c>
      <c r="BC101">
        <v>1</v>
      </c>
      <c r="BE101" s="39" t="s">
        <v>15187</v>
      </c>
      <c r="BF101">
        <v>1</v>
      </c>
      <c r="BH101" s="39" t="s">
        <v>15187</v>
      </c>
      <c r="BI101">
        <v>0</v>
      </c>
      <c r="BK101" s="39" t="s">
        <v>15187</v>
      </c>
      <c r="BL101">
        <v>1</v>
      </c>
      <c r="BN101" s="39" t="s">
        <v>15186</v>
      </c>
      <c r="BO101">
        <v>1</v>
      </c>
      <c r="BQ101" s="39" t="s">
        <v>15186</v>
      </c>
      <c r="BR101">
        <v>1</v>
      </c>
      <c r="BT101" s="39" t="s">
        <v>42997</v>
      </c>
      <c r="BU101">
        <v>0</v>
      </c>
      <c r="BW101" s="39" t="s">
        <v>43526</v>
      </c>
      <c r="BX101">
        <v>0</v>
      </c>
      <c r="BZ101" s="39" t="s">
        <v>43527</v>
      </c>
      <c r="CA101">
        <v>0</v>
      </c>
      <c r="CC101" s="39" t="s">
        <v>43528</v>
      </c>
      <c r="CD101">
        <v>0</v>
      </c>
      <c r="CF101" s="39" t="s">
        <v>43529</v>
      </c>
      <c r="CG101">
        <v>0</v>
      </c>
      <c r="CI101" s="39" t="s">
        <v>43530</v>
      </c>
      <c r="CJ101">
        <v>0</v>
      </c>
      <c r="CL101" s="39" t="s">
        <v>43531</v>
      </c>
      <c r="CM101">
        <v>0</v>
      </c>
      <c r="CO101" s="39" t="s">
        <v>42911</v>
      </c>
      <c r="CP101">
        <v>0</v>
      </c>
      <c r="CR101" s="39" t="s">
        <v>43532</v>
      </c>
      <c r="CS101">
        <v>0</v>
      </c>
      <c r="CU101" s="39" t="s">
        <v>43533</v>
      </c>
      <c r="CV101">
        <v>0</v>
      </c>
    </row>
    <row r="102" spans="1:100" x14ac:dyDescent="0.3">
      <c r="A102">
        <v>101</v>
      </c>
      <c r="B102" s="1">
        <v>45898.902083333334</v>
      </c>
      <c r="C102" s="1">
        <v>45898.90216435185</v>
      </c>
      <c r="D102" s="39" t="s">
        <v>981</v>
      </c>
      <c r="E102" s="39" t="s">
        <v>982</v>
      </c>
      <c r="F102">
        <v>16</v>
      </c>
      <c r="I102" s="39" t="s">
        <v>982</v>
      </c>
      <c r="L102">
        <v>2</v>
      </c>
      <c r="O102">
        <v>6</v>
      </c>
      <c r="R102" s="39" t="s">
        <v>42857</v>
      </c>
      <c r="S102">
        <v>1</v>
      </c>
      <c r="U102" s="39" t="s">
        <v>42858</v>
      </c>
      <c r="V102">
        <v>1</v>
      </c>
      <c r="X102" s="39" t="s">
        <v>42859</v>
      </c>
      <c r="Y102">
        <v>1</v>
      </c>
      <c r="AA102" s="39" t="s">
        <v>42860</v>
      </c>
      <c r="AB102">
        <v>1</v>
      </c>
      <c r="AD102" s="39" t="s">
        <v>42861</v>
      </c>
      <c r="AE102">
        <v>1</v>
      </c>
      <c r="AG102" s="39" t="s">
        <v>43534</v>
      </c>
      <c r="AH102">
        <v>1</v>
      </c>
      <c r="AJ102" s="39" t="s">
        <v>42863</v>
      </c>
      <c r="AK102">
        <v>1</v>
      </c>
      <c r="AM102" s="39" t="s">
        <v>42864</v>
      </c>
      <c r="AN102">
        <v>1</v>
      </c>
      <c r="AP102" s="39" t="s">
        <v>15186</v>
      </c>
      <c r="AQ102">
        <v>0</v>
      </c>
      <c r="AS102" s="39" t="s">
        <v>15187</v>
      </c>
      <c r="AT102">
        <v>1</v>
      </c>
      <c r="AV102" s="39" t="s">
        <v>15187</v>
      </c>
      <c r="AW102">
        <v>1</v>
      </c>
      <c r="AY102" s="39" t="s">
        <v>15186</v>
      </c>
      <c r="AZ102">
        <v>1</v>
      </c>
      <c r="BB102" s="39" t="s">
        <v>15187</v>
      </c>
      <c r="BC102">
        <v>0</v>
      </c>
      <c r="BE102" s="39" t="s">
        <v>15187</v>
      </c>
      <c r="BF102">
        <v>1</v>
      </c>
      <c r="BH102" s="39" t="s">
        <v>15186</v>
      </c>
      <c r="BI102">
        <v>1</v>
      </c>
      <c r="BK102" s="39" t="s">
        <v>15187</v>
      </c>
      <c r="BL102">
        <v>1</v>
      </c>
      <c r="BN102" s="39" t="s">
        <v>15186</v>
      </c>
      <c r="BO102">
        <v>1</v>
      </c>
      <c r="BQ102" s="39" t="s">
        <v>15186</v>
      </c>
      <c r="BR102">
        <v>1</v>
      </c>
      <c r="BT102" s="39" t="s">
        <v>43535</v>
      </c>
      <c r="BW102" s="39" t="s">
        <v>43536</v>
      </c>
      <c r="BZ102" s="39" t="s">
        <v>43537</v>
      </c>
      <c r="CC102" s="39" t="s">
        <v>43538</v>
      </c>
      <c r="CF102" s="39" t="s">
        <v>43539</v>
      </c>
      <c r="CI102" s="39" t="s">
        <v>43540</v>
      </c>
      <c r="CL102" s="39" t="s">
        <v>43541</v>
      </c>
      <c r="CO102" s="39" t="s">
        <v>42987</v>
      </c>
      <c r="CR102" s="39" t="s">
        <v>43542</v>
      </c>
      <c r="CU102" s="39" t="s">
        <v>43543</v>
      </c>
    </row>
    <row r="103" spans="1:100" x14ac:dyDescent="0.3">
      <c r="A103">
        <v>102</v>
      </c>
      <c r="B103" s="1">
        <v>45899.433715277781</v>
      </c>
      <c r="C103" s="1">
        <v>45899.461828703701</v>
      </c>
      <c r="D103" s="39" t="s">
        <v>2198</v>
      </c>
      <c r="E103" s="39" t="s">
        <v>2199</v>
      </c>
      <c r="F103">
        <v>14</v>
      </c>
      <c r="I103" s="39" t="s">
        <v>2199</v>
      </c>
      <c r="L103">
        <v>4</v>
      </c>
      <c r="O103">
        <v>8</v>
      </c>
      <c r="R103" s="39" t="s">
        <v>42857</v>
      </c>
      <c r="S103">
        <v>1</v>
      </c>
      <c r="U103" s="39" t="s">
        <v>42861</v>
      </c>
      <c r="V103">
        <v>0</v>
      </c>
      <c r="X103" s="39" t="s">
        <v>42859</v>
      </c>
      <c r="Y103">
        <v>1</v>
      </c>
      <c r="AA103" s="39" t="s">
        <v>42860</v>
      </c>
      <c r="AB103">
        <v>1</v>
      </c>
      <c r="AD103" s="39" t="s">
        <v>42858</v>
      </c>
      <c r="AE103">
        <v>0</v>
      </c>
      <c r="AG103" s="39" t="s">
        <v>43534</v>
      </c>
      <c r="AH103">
        <v>1</v>
      </c>
      <c r="AJ103" s="39" t="s">
        <v>42863</v>
      </c>
      <c r="AK103">
        <v>1</v>
      </c>
      <c r="AM103" s="39" t="s">
        <v>42864</v>
      </c>
      <c r="AN103">
        <v>1</v>
      </c>
      <c r="AP103" s="39" t="s">
        <v>15186</v>
      </c>
      <c r="AQ103">
        <v>0</v>
      </c>
      <c r="AS103" s="39" t="s">
        <v>15187</v>
      </c>
      <c r="AT103">
        <v>1</v>
      </c>
      <c r="AV103" s="39" t="s">
        <v>15186</v>
      </c>
      <c r="AW103">
        <v>0</v>
      </c>
      <c r="AY103" s="39" t="s">
        <v>15186</v>
      </c>
      <c r="AZ103">
        <v>1</v>
      </c>
      <c r="BB103" s="39" t="s">
        <v>15186</v>
      </c>
      <c r="BC103">
        <v>1</v>
      </c>
      <c r="BE103" s="39" t="s">
        <v>15187</v>
      </c>
      <c r="BF103">
        <v>1</v>
      </c>
      <c r="BH103" s="39" t="s">
        <v>15186</v>
      </c>
      <c r="BI103">
        <v>1</v>
      </c>
      <c r="BK103" s="39" t="s">
        <v>15187</v>
      </c>
      <c r="BL103">
        <v>1</v>
      </c>
      <c r="BN103" s="39" t="s">
        <v>15186</v>
      </c>
      <c r="BO103">
        <v>1</v>
      </c>
      <c r="BQ103" s="39" t="s">
        <v>15186</v>
      </c>
      <c r="BR103">
        <v>1</v>
      </c>
      <c r="BT103" s="39" t="s">
        <v>43544</v>
      </c>
      <c r="BW103" s="39" t="s">
        <v>43545</v>
      </c>
      <c r="BZ103" s="39" t="s">
        <v>43546</v>
      </c>
      <c r="CC103" s="39" t="s">
        <v>43547</v>
      </c>
      <c r="CF103" s="39" t="s">
        <v>43548</v>
      </c>
      <c r="CI103" s="39" t="s">
        <v>43152</v>
      </c>
      <c r="CL103" s="39" t="s">
        <v>43549</v>
      </c>
      <c r="CO103" s="39" t="s">
        <v>42911</v>
      </c>
      <c r="CR103" s="39" t="s">
        <v>43550</v>
      </c>
      <c r="CU103" s="39" t="s">
        <v>43551</v>
      </c>
    </row>
    <row r="104" spans="1:100" x14ac:dyDescent="0.3">
      <c r="A104">
        <v>103</v>
      </c>
      <c r="B104" s="1">
        <v>45899.588020833333</v>
      </c>
      <c r="C104" s="1">
        <v>45899.60260416667</v>
      </c>
      <c r="D104" s="39" t="s">
        <v>4267</v>
      </c>
      <c r="E104" s="39" t="s">
        <v>4268</v>
      </c>
      <c r="F104">
        <v>17</v>
      </c>
      <c r="I104" s="39" t="s">
        <v>34383</v>
      </c>
      <c r="L104">
        <v>4</v>
      </c>
      <c r="O104">
        <v>36</v>
      </c>
      <c r="R104" s="39" t="s">
        <v>42857</v>
      </c>
      <c r="S104">
        <v>1</v>
      </c>
      <c r="U104" s="39" t="s">
        <v>42858</v>
      </c>
      <c r="V104">
        <v>1</v>
      </c>
      <c r="X104" s="39" t="s">
        <v>42859</v>
      </c>
      <c r="Y104">
        <v>1</v>
      </c>
      <c r="AA104" s="39" t="s">
        <v>42860</v>
      </c>
      <c r="AB104">
        <v>1</v>
      </c>
      <c r="AD104" s="39" t="s">
        <v>42861</v>
      </c>
      <c r="AE104">
        <v>1</v>
      </c>
      <c r="AG104" s="39" t="s">
        <v>43534</v>
      </c>
      <c r="AH104">
        <v>1</v>
      </c>
      <c r="AJ104" s="39" t="s">
        <v>42863</v>
      </c>
      <c r="AK104">
        <v>1</v>
      </c>
      <c r="AM104" s="39" t="s">
        <v>42864</v>
      </c>
      <c r="AN104">
        <v>1</v>
      </c>
      <c r="AP104" s="39" t="s">
        <v>15187</v>
      </c>
      <c r="AQ104">
        <v>1</v>
      </c>
      <c r="AS104" s="39" t="s">
        <v>15187</v>
      </c>
      <c r="AT104">
        <v>1</v>
      </c>
      <c r="AV104" s="39" t="s">
        <v>15186</v>
      </c>
      <c r="AW104">
        <v>0</v>
      </c>
      <c r="AY104" s="39" t="s">
        <v>15186</v>
      </c>
      <c r="AZ104">
        <v>1</v>
      </c>
      <c r="BB104" s="39" t="s">
        <v>15186</v>
      </c>
      <c r="BC104">
        <v>1</v>
      </c>
      <c r="BE104" s="39" t="s">
        <v>15187</v>
      </c>
      <c r="BF104">
        <v>1</v>
      </c>
      <c r="BH104" s="39" t="s">
        <v>15186</v>
      </c>
      <c r="BI104">
        <v>1</v>
      </c>
      <c r="BK104" s="39" t="s">
        <v>15187</v>
      </c>
      <c r="BL104">
        <v>1</v>
      </c>
      <c r="BN104" s="39" t="s">
        <v>15186</v>
      </c>
      <c r="BO104">
        <v>1</v>
      </c>
      <c r="BQ104" s="39" t="s">
        <v>15186</v>
      </c>
      <c r="BR104">
        <v>1</v>
      </c>
      <c r="BT104" s="39" t="s">
        <v>42865</v>
      </c>
      <c r="BW104" s="39" t="s">
        <v>42876</v>
      </c>
      <c r="BZ104" s="39" t="s">
        <v>43552</v>
      </c>
      <c r="CC104" s="39" t="s">
        <v>43553</v>
      </c>
      <c r="CF104" s="39" t="s">
        <v>43554</v>
      </c>
      <c r="CI104" s="39" t="s">
        <v>43555</v>
      </c>
      <c r="CL104" s="39" t="s">
        <v>43556</v>
      </c>
      <c r="CO104" s="39" t="s">
        <v>42858</v>
      </c>
      <c r="CR104" s="39" t="s">
        <v>43557</v>
      </c>
      <c r="CU104" s="39" t="s">
        <v>43011</v>
      </c>
    </row>
    <row r="105" spans="1:100" x14ac:dyDescent="0.3">
      <c r="A105">
        <v>104</v>
      </c>
      <c r="B105" s="1">
        <v>45899.596736111111</v>
      </c>
      <c r="C105" s="1">
        <v>45899.604143518518</v>
      </c>
      <c r="D105" s="39" t="s">
        <v>2277</v>
      </c>
      <c r="E105" s="39" t="s">
        <v>2278</v>
      </c>
      <c r="F105">
        <v>16</v>
      </c>
      <c r="I105" s="39" t="s">
        <v>2278</v>
      </c>
      <c r="L105">
        <v>4</v>
      </c>
      <c r="O105">
        <v>32</v>
      </c>
      <c r="R105" s="39" t="s">
        <v>42857</v>
      </c>
      <c r="S105">
        <v>1</v>
      </c>
      <c r="U105" s="39" t="s">
        <v>42858</v>
      </c>
      <c r="V105">
        <v>1</v>
      </c>
      <c r="X105" s="39" t="s">
        <v>42859</v>
      </c>
      <c r="Y105">
        <v>1</v>
      </c>
      <c r="AA105" s="39" t="s">
        <v>42860</v>
      </c>
      <c r="AB105">
        <v>1</v>
      </c>
      <c r="AD105" s="39" t="s">
        <v>42861</v>
      </c>
      <c r="AE105">
        <v>1</v>
      </c>
      <c r="AG105" s="39" t="s">
        <v>43534</v>
      </c>
      <c r="AH105">
        <v>1</v>
      </c>
      <c r="AJ105" s="39" t="s">
        <v>42863</v>
      </c>
      <c r="AK105">
        <v>1</v>
      </c>
      <c r="AM105" s="39" t="s">
        <v>42864</v>
      </c>
      <c r="AN105">
        <v>1</v>
      </c>
      <c r="AP105" s="39" t="s">
        <v>15186</v>
      </c>
      <c r="AQ105">
        <v>0</v>
      </c>
      <c r="AS105" s="39" t="s">
        <v>15187</v>
      </c>
      <c r="AT105">
        <v>1</v>
      </c>
      <c r="AV105" s="39" t="s">
        <v>15186</v>
      </c>
      <c r="AW105">
        <v>0</v>
      </c>
      <c r="AY105" s="39" t="s">
        <v>15186</v>
      </c>
      <c r="AZ105">
        <v>1</v>
      </c>
      <c r="BB105" s="39" t="s">
        <v>15186</v>
      </c>
      <c r="BC105">
        <v>1</v>
      </c>
      <c r="BE105" s="39" t="s">
        <v>15187</v>
      </c>
      <c r="BF105">
        <v>1</v>
      </c>
      <c r="BH105" s="39" t="s">
        <v>15186</v>
      </c>
      <c r="BI105">
        <v>1</v>
      </c>
      <c r="BK105" s="39" t="s">
        <v>15187</v>
      </c>
      <c r="BL105">
        <v>1</v>
      </c>
      <c r="BN105" s="39" t="s">
        <v>15186</v>
      </c>
      <c r="BO105">
        <v>1</v>
      </c>
      <c r="BQ105" s="39" t="s">
        <v>15186</v>
      </c>
      <c r="BR105">
        <v>1</v>
      </c>
      <c r="BT105" s="39" t="s">
        <v>42997</v>
      </c>
      <c r="BW105" s="39" t="s">
        <v>42876</v>
      </c>
      <c r="BZ105" s="39" t="s">
        <v>43558</v>
      </c>
      <c r="CC105" s="39" t="s">
        <v>43559</v>
      </c>
      <c r="CF105" s="39" t="s">
        <v>43560</v>
      </c>
      <c r="CI105" s="39" t="s">
        <v>43561</v>
      </c>
      <c r="CL105" s="39" t="s">
        <v>43562</v>
      </c>
      <c r="CO105" s="39" t="s">
        <v>43563</v>
      </c>
      <c r="CR105" s="39" t="s">
        <v>43564</v>
      </c>
      <c r="CU105" s="39" t="s">
        <v>43565</v>
      </c>
    </row>
    <row r="106" spans="1:100" x14ac:dyDescent="0.3">
      <c r="A106">
        <v>105</v>
      </c>
      <c r="B106" s="1">
        <v>45900.675023148149</v>
      </c>
      <c r="C106" s="1">
        <v>45900.752974537034</v>
      </c>
      <c r="D106" s="39" t="s">
        <v>904</v>
      </c>
      <c r="E106" s="39" t="s">
        <v>905</v>
      </c>
      <c r="F106">
        <v>16</v>
      </c>
      <c r="I106" s="39" t="s">
        <v>905</v>
      </c>
      <c r="L106">
        <v>2</v>
      </c>
      <c r="O106">
        <v>17</v>
      </c>
      <c r="R106" s="39" t="s">
        <v>42857</v>
      </c>
      <c r="S106">
        <v>1</v>
      </c>
      <c r="U106" s="39" t="s">
        <v>42858</v>
      </c>
      <c r="V106">
        <v>1</v>
      </c>
      <c r="X106" s="39" t="s">
        <v>42859</v>
      </c>
      <c r="Y106">
        <v>1</v>
      </c>
      <c r="AA106" s="39" t="s">
        <v>42860</v>
      </c>
      <c r="AB106">
        <v>1</v>
      </c>
      <c r="AD106" s="39" t="s">
        <v>42861</v>
      </c>
      <c r="AE106">
        <v>1</v>
      </c>
      <c r="AG106" s="39" t="s">
        <v>43534</v>
      </c>
      <c r="AH106">
        <v>1</v>
      </c>
      <c r="AJ106" s="39" t="s">
        <v>42863</v>
      </c>
      <c r="AK106">
        <v>1</v>
      </c>
      <c r="AM106" s="39" t="s">
        <v>42864</v>
      </c>
      <c r="AN106">
        <v>1</v>
      </c>
      <c r="AP106" s="39" t="s">
        <v>15187</v>
      </c>
      <c r="AQ106">
        <v>1</v>
      </c>
      <c r="AS106" s="39" t="s">
        <v>15187</v>
      </c>
      <c r="AT106">
        <v>1</v>
      </c>
      <c r="AV106" s="39" t="s">
        <v>15186</v>
      </c>
      <c r="AW106">
        <v>0</v>
      </c>
      <c r="AY106" s="39" t="s">
        <v>15186</v>
      </c>
      <c r="AZ106">
        <v>1</v>
      </c>
      <c r="BB106" s="39" t="s">
        <v>15186</v>
      </c>
      <c r="BC106">
        <v>1</v>
      </c>
      <c r="BE106" s="39" t="s">
        <v>15187</v>
      </c>
      <c r="BF106">
        <v>1</v>
      </c>
      <c r="BH106" s="39" t="s">
        <v>15187</v>
      </c>
      <c r="BI106">
        <v>0</v>
      </c>
      <c r="BK106" s="39" t="s">
        <v>15187</v>
      </c>
      <c r="BL106">
        <v>1</v>
      </c>
      <c r="BN106" s="39" t="s">
        <v>15186</v>
      </c>
      <c r="BO106">
        <v>1</v>
      </c>
      <c r="BQ106" s="39" t="s">
        <v>15186</v>
      </c>
      <c r="BR106">
        <v>1</v>
      </c>
      <c r="BT106" s="39" t="s">
        <v>42997</v>
      </c>
      <c r="BW106" s="39" t="s">
        <v>42876</v>
      </c>
      <c r="BZ106" s="39" t="s">
        <v>43566</v>
      </c>
      <c r="CC106" s="39" t="s">
        <v>43567</v>
      </c>
      <c r="CF106" s="39" t="s">
        <v>43568</v>
      </c>
      <c r="CI106" s="39" t="s">
        <v>43569</v>
      </c>
      <c r="CL106" s="39" t="s">
        <v>43570</v>
      </c>
      <c r="CO106" s="39" t="s">
        <v>42911</v>
      </c>
      <c r="CR106" s="39" t="s">
        <v>43571</v>
      </c>
      <c r="CU106" s="39" t="s">
        <v>43572</v>
      </c>
    </row>
    <row r="107" spans="1:100" x14ac:dyDescent="0.3">
      <c r="A107">
        <v>106</v>
      </c>
      <c r="B107" s="1">
        <v>45900.862986111111</v>
      </c>
      <c r="C107" s="1">
        <v>45900.879328703704</v>
      </c>
      <c r="D107" s="39" t="s">
        <v>1085</v>
      </c>
      <c r="E107" s="39" t="s">
        <v>1086</v>
      </c>
      <c r="F107">
        <v>18</v>
      </c>
      <c r="I107" s="39" t="s">
        <v>1086</v>
      </c>
      <c r="L107">
        <v>2</v>
      </c>
      <c r="O107">
        <v>33</v>
      </c>
      <c r="R107" s="39" t="s">
        <v>42857</v>
      </c>
      <c r="S107">
        <v>1</v>
      </c>
      <c r="U107" s="39" t="s">
        <v>42858</v>
      </c>
      <c r="V107">
        <v>1</v>
      </c>
      <c r="X107" s="39" t="s">
        <v>42859</v>
      </c>
      <c r="Y107">
        <v>1</v>
      </c>
      <c r="AA107" s="39" t="s">
        <v>42860</v>
      </c>
      <c r="AB107">
        <v>1</v>
      </c>
      <c r="AD107" s="39" t="s">
        <v>42861</v>
      </c>
      <c r="AE107">
        <v>1</v>
      </c>
      <c r="AG107" s="39" t="s">
        <v>43534</v>
      </c>
      <c r="AH107">
        <v>1</v>
      </c>
      <c r="AJ107" s="39" t="s">
        <v>42863</v>
      </c>
      <c r="AK107">
        <v>1</v>
      </c>
      <c r="AM107" s="39" t="s">
        <v>42864</v>
      </c>
      <c r="AN107">
        <v>1</v>
      </c>
      <c r="AP107" s="39" t="s">
        <v>15187</v>
      </c>
      <c r="AQ107">
        <v>1</v>
      </c>
      <c r="AS107" s="39" t="s">
        <v>15187</v>
      </c>
      <c r="AT107">
        <v>1</v>
      </c>
      <c r="AV107" s="39" t="s">
        <v>15187</v>
      </c>
      <c r="AW107">
        <v>1</v>
      </c>
      <c r="AY107" s="39" t="s">
        <v>15186</v>
      </c>
      <c r="AZ107">
        <v>1</v>
      </c>
      <c r="BB107" s="39" t="s">
        <v>15186</v>
      </c>
      <c r="BC107">
        <v>1</v>
      </c>
      <c r="BE107" s="39" t="s">
        <v>15187</v>
      </c>
      <c r="BF107">
        <v>1</v>
      </c>
      <c r="BH107" s="39" t="s">
        <v>15186</v>
      </c>
      <c r="BI107">
        <v>1</v>
      </c>
      <c r="BK107" s="39" t="s">
        <v>15187</v>
      </c>
      <c r="BL107">
        <v>1</v>
      </c>
      <c r="BN107" s="39" t="s">
        <v>15186</v>
      </c>
      <c r="BO107">
        <v>1</v>
      </c>
      <c r="BQ107" s="39" t="s">
        <v>15186</v>
      </c>
      <c r="BR107">
        <v>1</v>
      </c>
      <c r="BT107" s="39" t="s">
        <v>42865</v>
      </c>
      <c r="BW107" s="39" t="s">
        <v>43573</v>
      </c>
      <c r="BZ107" s="39" t="s">
        <v>43574</v>
      </c>
      <c r="CC107" s="39" t="s">
        <v>43575</v>
      </c>
      <c r="CF107" s="39" t="s">
        <v>43509</v>
      </c>
      <c r="CI107" s="39" t="s">
        <v>43576</v>
      </c>
      <c r="CL107" s="39" t="s">
        <v>43577</v>
      </c>
      <c r="CO107" s="39" t="s">
        <v>42987</v>
      </c>
      <c r="CR107" s="39" t="s">
        <v>43578</v>
      </c>
      <c r="CU107" s="39" t="s">
        <v>43579</v>
      </c>
    </row>
    <row r="108" spans="1:100" x14ac:dyDescent="0.3">
      <c r="A108">
        <v>107</v>
      </c>
      <c r="B108" s="1">
        <v>45901.785451388889</v>
      </c>
      <c r="C108" s="1">
        <v>45901.80028935185</v>
      </c>
      <c r="D108" s="39" t="s">
        <v>638</v>
      </c>
      <c r="E108" s="39" t="s">
        <v>639</v>
      </c>
      <c r="F108">
        <v>18</v>
      </c>
      <c r="I108" s="39" t="s">
        <v>640</v>
      </c>
      <c r="L108">
        <v>10</v>
      </c>
      <c r="O108">
        <v>33</v>
      </c>
      <c r="R108" s="39" t="s">
        <v>42857</v>
      </c>
      <c r="S108">
        <v>1</v>
      </c>
      <c r="U108" s="39" t="s">
        <v>42858</v>
      </c>
      <c r="V108">
        <v>1</v>
      </c>
      <c r="X108" s="39" t="s">
        <v>42859</v>
      </c>
      <c r="Y108">
        <v>1</v>
      </c>
      <c r="AA108" s="39" t="s">
        <v>42860</v>
      </c>
      <c r="AB108">
        <v>1</v>
      </c>
      <c r="AD108" s="39" t="s">
        <v>42861</v>
      </c>
      <c r="AE108">
        <v>1</v>
      </c>
      <c r="AG108" s="39" t="s">
        <v>43534</v>
      </c>
      <c r="AH108">
        <v>1</v>
      </c>
      <c r="AJ108" s="39" t="s">
        <v>42863</v>
      </c>
      <c r="AK108">
        <v>1</v>
      </c>
      <c r="AM108" s="39" t="s">
        <v>42864</v>
      </c>
      <c r="AN108">
        <v>1</v>
      </c>
      <c r="AP108" s="39" t="s">
        <v>15187</v>
      </c>
      <c r="AQ108">
        <v>1</v>
      </c>
      <c r="AS108" s="39" t="s">
        <v>15187</v>
      </c>
      <c r="AT108">
        <v>1</v>
      </c>
      <c r="AV108" s="39" t="s">
        <v>15187</v>
      </c>
      <c r="AW108">
        <v>1</v>
      </c>
      <c r="AY108" s="39" t="s">
        <v>15186</v>
      </c>
      <c r="AZ108">
        <v>1</v>
      </c>
      <c r="BB108" s="39" t="s">
        <v>15186</v>
      </c>
      <c r="BC108">
        <v>1</v>
      </c>
      <c r="BE108" s="39" t="s">
        <v>15187</v>
      </c>
      <c r="BF108">
        <v>1</v>
      </c>
      <c r="BH108" s="39" t="s">
        <v>15186</v>
      </c>
      <c r="BI108">
        <v>1</v>
      </c>
      <c r="BK108" s="39" t="s">
        <v>15187</v>
      </c>
      <c r="BL108">
        <v>1</v>
      </c>
      <c r="BN108" s="39" t="s">
        <v>15186</v>
      </c>
      <c r="BO108">
        <v>1</v>
      </c>
      <c r="BQ108" s="39" t="s">
        <v>15186</v>
      </c>
      <c r="BR108">
        <v>1</v>
      </c>
      <c r="BT108" s="39" t="s">
        <v>42865</v>
      </c>
      <c r="BW108" s="39" t="s">
        <v>42876</v>
      </c>
      <c r="BZ108" s="39" t="s">
        <v>43580</v>
      </c>
      <c r="CC108" s="39" t="s">
        <v>43581</v>
      </c>
      <c r="CF108" s="39" t="s">
        <v>42945</v>
      </c>
      <c r="CI108" s="39" t="s">
        <v>43582</v>
      </c>
      <c r="CL108" s="39" t="s">
        <v>43583</v>
      </c>
      <c r="CO108" s="39" t="s">
        <v>42994</v>
      </c>
      <c r="CR108" s="39" t="s">
        <v>42995</v>
      </c>
      <c r="CU108" s="39" t="s">
        <v>43032</v>
      </c>
    </row>
    <row r="109" spans="1:100" x14ac:dyDescent="0.3">
      <c r="A109">
        <v>108</v>
      </c>
      <c r="B109" s="1">
        <v>45902.495127314818</v>
      </c>
      <c r="C109" s="1">
        <v>45902.504479166666</v>
      </c>
      <c r="D109" s="39" t="s">
        <v>277</v>
      </c>
      <c r="E109" s="39" t="s">
        <v>278</v>
      </c>
      <c r="F109">
        <v>12</v>
      </c>
      <c r="I109" s="39" t="s">
        <v>279</v>
      </c>
      <c r="L109">
        <v>11</v>
      </c>
      <c r="O109">
        <v>12</v>
      </c>
      <c r="R109" s="39" t="s">
        <v>42857</v>
      </c>
      <c r="S109">
        <v>1</v>
      </c>
      <c r="U109" s="39" t="s">
        <v>42859</v>
      </c>
      <c r="V109">
        <v>0</v>
      </c>
      <c r="X109" s="39" t="s">
        <v>42861</v>
      </c>
      <c r="Y109">
        <v>0</v>
      </c>
      <c r="AA109" s="39" t="s">
        <v>42860</v>
      </c>
      <c r="AB109">
        <v>1</v>
      </c>
      <c r="AD109" s="39" t="s">
        <v>42858</v>
      </c>
      <c r="AE109">
        <v>0</v>
      </c>
      <c r="AG109" s="39" t="s">
        <v>43584</v>
      </c>
      <c r="AH109">
        <v>0</v>
      </c>
      <c r="AJ109" s="39" t="s">
        <v>42863</v>
      </c>
      <c r="AK109">
        <v>1</v>
      </c>
      <c r="AM109" s="39" t="s">
        <v>42864</v>
      </c>
      <c r="AN109">
        <v>1</v>
      </c>
      <c r="AP109" s="39" t="s">
        <v>15187</v>
      </c>
      <c r="AQ109">
        <v>1</v>
      </c>
      <c r="AS109" s="39" t="s">
        <v>15187</v>
      </c>
      <c r="AT109">
        <v>1</v>
      </c>
      <c r="AV109" s="39" t="s">
        <v>15186</v>
      </c>
      <c r="AW109">
        <v>0</v>
      </c>
      <c r="AY109" s="39" t="s">
        <v>15186</v>
      </c>
      <c r="AZ109">
        <v>1</v>
      </c>
      <c r="BB109" s="39" t="s">
        <v>15186</v>
      </c>
      <c r="BC109">
        <v>1</v>
      </c>
      <c r="BE109" s="39" t="s">
        <v>15187</v>
      </c>
      <c r="BF109">
        <v>1</v>
      </c>
      <c r="BH109" s="39" t="s">
        <v>15186</v>
      </c>
      <c r="BI109">
        <v>1</v>
      </c>
      <c r="BK109" s="39" t="s">
        <v>15187</v>
      </c>
      <c r="BL109">
        <v>1</v>
      </c>
      <c r="BN109" s="39" t="s">
        <v>15186</v>
      </c>
      <c r="BO109">
        <v>1</v>
      </c>
      <c r="BQ109" s="39" t="s">
        <v>15187</v>
      </c>
      <c r="BR109">
        <v>0</v>
      </c>
      <c r="BT109" s="39" t="s">
        <v>43040</v>
      </c>
      <c r="BW109" s="39" t="s">
        <v>43585</v>
      </c>
      <c r="BZ109" s="39" t="s">
        <v>43586</v>
      </c>
      <c r="CC109" s="39" t="s">
        <v>43126</v>
      </c>
      <c r="CF109" s="39" t="s">
        <v>43587</v>
      </c>
      <c r="CI109" s="39" t="s">
        <v>43092</v>
      </c>
      <c r="CL109" s="39" t="s">
        <v>43588</v>
      </c>
      <c r="CO109" s="39" t="s">
        <v>43589</v>
      </c>
      <c r="CR109" s="39" t="s">
        <v>43129</v>
      </c>
      <c r="CU109" s="39" t="s">
        <v>43590</v>
      </c>
    </row>
    <row r="110" spans="1:100" x14ac:dyDescent="0.3">
      <c r="A110">
        <v>109</v>
      </c>
      <c r="B110" s="1">
        <v>45902.710451388892</v>
      </c>
      <c r="C110" s="1">
        <v>45902.716539351852</v>
      </c>
      <c r="D110" s="39" t="s">
        <v>3151</v>
      </c>
      <c r="E110" s="39" t="s">
        <v>3152</v>
      </c>
      <c r="F110">
        <v>15</v>
      </c>
      <c r="I110" s="39" t="s">
        <v>3152</v>
      </c>
      <c r="L110">
        <v>3</v>
      </c>
      <c r="O110">
        <v>7</v>
      </c>
      <c r="R110" s="39" t="s">
        <v>42857</v>
      </c>
      <c r="S110">
        <v>1</v>
      </c>
      <c r="U110" s="39" t="s">
        <v>42858</v>
      </c>
      <c r="V110">
        <v>1</v>
      </c>
      <c r="X110" s="39" t="s">
        <v>42859</v>
      </c>
      <c r="Y110">
        <v>1</v>
      </c>
      <c r="AA110" s="39" t="s">
        <v>42860</v>
      </c>
      <c r="AB110">
        <v>1</v>
      </c>
      <c r="AD110" s="39" t="s">
        <v>42861</v>
      </c>
      <c r="AE110">
        <v>1</v>
      </c>
      <c r="AG110" s="39" t="s">
        <v>43534</v>
      </c>
      <c r="AH110">
        <v>1</v>
      </c>
      <c r="AJ110" s="39" t="s">
        <v>43063</v>
      </c>
      <c r="AK110">
        <v>0</v>
      </c>
      <c r="AM110" s="39" t="s">
        <v>42863</v>
      </c>
      <c r="AN110">
        <v>0</v>
      </c>
      <c r="AP110" s="39" t="s">
        <v>15187</v>
      </c>
      <c r="AQ110">
        <v>1</v>
      </c>
      <c r="AS110" s="39" t="s">
        <v>15186</v>
      </c>
      <c r="AT110">
        <v>0</v>
      </c>
      <c r="AV110" s="39" t="s">
        <v>15187</v>
      </c>
      <c r="AW110">
        <v>1</v>
      </c>
      <c r="AY110" s="39" t="s">
        <v>15186</v>
      </c>
      <c r="AZ110">
        <v>1</v>
      </c>
      <c r="BB110" s="39" t="s">
        <v>15186</v>
      </c>
      <c r="BC110">
        <v>1</v>
      </c>
      <c r="BE110" s="39" t="s">
        <v>15187</v>
      </c>
      <c r="BF110">
        <v>1</v>
      </c>
      <c r="BH110" s="39" t="s">
        <v>15186</v>
      </c>
      <c r="BI110">
        <v>1</v>
      </c>
      <c r="BK110" s="39" t="s">
        <v>15187</v>
      </c>
      <c r="BL110">
        <v>1</v>
      </c>
      <c r="BN110" s="39" t="s">
        <v>15186</v>
      </c>
      <c r="BO110">
        <v>1</v>
      </c>
      <c r="BQ110" s="39" t="s">
        <v>15186</v>
      </c>
      <c r="BR110">
        <v>1</v>
      </c>
      <c r="BT110" s="39" t="s">
        <v>42875</v>
      </c>
      <c r="BW110" s="39" t="s">
        <v>42876</v>
      </c>
      <c r="BZ110" s="39" t="s">
        <v>43586</v>
      </c>
      <c r="CC110" s="39" t="s">
        <v>43591</v>
      </c>
      <c r="CF110" s="39" t="s">
        <v>43592</v>
      </c>
      <c r="CI110" s="39" t="s">
        <v>43593</v>
      </c>
      <c r="CL110" s="39" t="s">
        <v>43594</v>
      </c>
      <c r="CO110" s="39" t="s">
        <v>42987</v>
      </c>
      <c r="CR110" s="39" t="s">
        <v>42948</v>
      </c>
      <c r="CU110" s="39" t="s">
        <v>43109</v>
      </c>
    </row>
    <row r="111" spans="1:100" x14ac:dyDescent="0.3">
      <c r="A111">
        <v>110</v>
      </c>
      <c r="B111" s="1">
        <v>45903.419675925928</v>
      </c>
      <c r="C111" s="1">
        <v>45903.430879629632</v>
      </c>
      <c r="D111" s="39" t="s">
        <v>621</v>
      </c>
      <c r="E111" s="39" t="s">
        <v>622</v>
      </c>
      <c r="F111">
        <v>17</v>
      </c>
      <c r="I111" s="39" t="s">
        <v>622</v>
      </c>
      <c r="L111">
        <v>10</v>
      </c>
      <c r="O111">
        <v>23</v>
      </c>
      <c r="R111" s="39" t="s">
        <v>42857</v>
      </c>
      <c r="S111">
        <v>1</v>
      </c>
      <c r="U111" s="39" t="s">
        <v>42858</v>
      </c>
      <c r="V111">
        <v>1</v>
      </c>
      <c r="X111" s="39" t="s">
        <v>42859</v>
      </c>
      <c r="Y111">
        <v>1</v>
      </c>
      <c r="AA111" s="39" t="s">
        <v>42860</v>
      </c>
      <c r="AB111">
        <v>1</v>
      </c>
      <c r="AD111" s="39" t="s">
        <v>42861</v>
      </c>
      <c r="AE111">
        <v>1</v>
      </c>
      <c r="AG111" s="39" t="s">
        <v>43534</v>
      </c>
      <c r="AH111">
        <v>1</v>
      </c>
      <c r="AJ111" s="39" t="s">
        <v>42863</v>
      </c>
      <c r="AK111">
        <v>1</v>
      </c>
      <c r="AM111" s="39" t="s">
        <v>42864</v>
      </c>
      <c r="AN111">
        <v>1</v>
      </c>
      <c r="AP111" s="39" t="s">
        <v>15187</v>
      </c>
      <c r="AQ111">
        <v>1</v>
      </c>
      <c r="AS111" s="39" t="s">
        <v>15187</v>
      </c>
      <c r="AT111">
        <v>1</v>
      </c>
      <c r="AV111" s="39" t="s">
        <v>15186</v>
      </c>
      <c r="AW111">
        <v>0</v>
      </c>
      <c r="AY111" s="39" t="s">
        <v>15186</v>
      </c>
      <c r="AZ111">
        <v>1</v>
      </c>
      <c r="BB111" s="39" t="s">
        <v>15186</v>
      </c>
      <c r="BC111">
        <v>1</v>
      </c>
      <c r="BE111" s="39" t="s">
        <v>15187</v>
      </c>
      <c r="BF111">
        <v>1</v>
      </c>
      <c r="BH111" s="39" t="s">
        <v>15186</v>
      </c>
      <c r="BI111">
        <v>1</v>
      </c>
      <c r="BK111" s="39" t="s">
        <v>15187</v>
      </c>
      <c r="BL111">
        <v>1</v>
      </c>
      <c r="BN111" s="39" t="s">
        <v>15186</v>
      </c>
      <c r="BO111">
        <v>1</v>
      </c>
      <c r="BQ111" s="39" t="s">
        <v>15186</v>
      </c>
      <c r="BR111">
        <v>1</v>
      </c>
      <c r="BT111" s="39" t="s">
        <v>42865</v>
      </c>
      <c r="BW111" s="39" t="s">
        <v>43595</v>
      </c>
      <c r="BZ111" s="39" t="s">
        <v>43596</v>
      </c>
      <c r="CC111" s="39" t="s">
        <v>43597</v>
      </c>
      <c r="CF111" s="39" t="s">
        <v>43598</v>
      </c>
      <c r="CI111" s="39" t="s">
        <v>43599</v>
      </c>
      <c r="CL111" s="39" t="s">
        <v>43600</v>
      </c>
      <c r="CO111" s="39" t="s">
        <v>43601</v>
      </c>
      <c r="CR111" s="39" t="s">
        <v>43602</v>
      </c>
      <c r="CU111" s="39" t="s">
        <v>43603</v>
      </c>
    </row>
    <row r="112" spans="1:100" x14ac:dyDescent="0.3">
      <c r="A112">
        <v>111</v>
      </c>
      <c r="B112" s="1">
        <v>45903.846377314818</v>
      </c>
      <c r="C112" s="1">
        <v>45903.855081018519</v>
      </c>
      <c r="D112" s="39" t="s">
        <v>1259</v>
      </c>
      <c r="E112" s="39" t="s">
        <v>1260</v>
      </c>
      <c r="F112">
        <v>15</v>
      </c>
      <c r="I112" s="39" t="s">
        <v>1261</v>
      </c>
      <c r="L112">
        <v>1</v>
      </c>
      <c r="O112">
        <v>14</v>
      </c>
      <c r="R112" s="39" t="s">
        <v>42857</v>
      </c>
      <c r="S112">
        <v>1</v>
      </c>
      <c r="U112" s="39" t="s">
        <v>42860</v>
      </c>
      <c r="V112">
        <v>0</v>
      </c>
      <c r="X112" s="39" t="s">
        <v>42859</v>
      </c>
      <c r="Y112">
        <v>1</v>
      </c>
      <c r="AA112" s="39" t="s">
        <v>42858</v>
      </c>
      <c r="AB112">
        <v>0</v>
      </c>
      <c r="AD112" s="39" t="s">
        <v>42861</v>
      </c>
      <c r="AE112">
        <v>1</v>
      </c>
      <c r="AG112" s="39" t="s">
        <v>43604</v>
      </c>
      <c r="AH112">
        <v>0</v>
      </c>
      <c r="AJ112" s="39" t="s">
        <v>42863</v>
      </c>
      <c r="AK112">
        <v>1</v>
      </c>
      <c r="AM112" s="39" t="s">
        <v>42864</v>
      </c>
      <c r="AN112">
        <v>1</v>
      </c>
      <c r="AP112" s="39" t="s">
        <v>15187</v>
      </c>
      <c r="AQ112">
        <v>1</v>
      </c>
      <c r="AS112" s="39" t="s">
        <v>15187</v>
      </c>
      <c r="AT112">
        <v>1</v>
      </c>
      <c r="AV112" s="39" t="s">
        <v>15187</v>
      </c>
      <c r="AW112">
        <v>1</v>
      </c>
      <c r="AY112" s="39" t="s">
        <v>15186</v>
      </c>
      <c r="AZ112">
        <v>1</v>
      </c>
      <c r="BB112" s="39" t="s">
        <v>15186</v>
      </c>
      <c r="BC112">
        <v>1</v>
      </c>
      <c r="BE112" s="39" t="s">
        <v>15187</v>
      </c>
      <c r="BF112">
        <v>1</v>
      </c>
      <c r="BH112" s="39" t="s">
        <v>15186</v>
      </c>
      <c r="BI112">
        <v>1</v>
      </c>
      <c r="BK112" s="39" t="s">
        <v>15187</v>
      </c>
      <c r="BL112">
        <v>1</v>
      </c>
      <c r="BN112" s="39" t="s">
        <v>15186</v>
      </c>
      <c r="BO112">
        <v>1</v>
      </c>
      <c r="BQ112" s="39" t="s">
        <v>15186</v>
      </c>
      <c r="BR112">
        <v>1</v>
      </c>
      <c r="BT112" s="39" t="s">
        <v>42865</v>
      </c>
      <c r="BW112" s="39" t="s">
        <v>43305</v>
      </c>
      <c r="BZ112" s="39" t="s">
        <v>43306</v>
      </c>
      <c r="CC112" s="39" t="s">
        <v>43307</v>
      </c>
      <c r="CF112" s="39" t="s">
        <v>42953</v>
      </c>
      <c r="CI112" s="39" t="s">
        <v>43308</v>
      </c>
      <c r="CL112" s="39" t="s">
        <v>43605</v>
      </c>
      <c r="CO112" s="39" t="s">
        <v>43606</v>
      </c>
      <c r="CR112" s="39" t="s">
        <v>43311</v>
      </c>
      <c r="CU112" s="39" t="s">
        <v>43312</v>
      </c>
    </row>
    <row r="113" spans="1:99" x14ac:dyDescent="0.3">
      <c r="A113">
        <v>112</v>
      </c>
      <c r="B113" s="1">
        <v>45904.685763888891</v>
      </c>
      <c r="C113" s="1">
        <v>45904.699421296296</v>
      </c>
      <c r="D113" s="39" t="s">
        <v>792</v>
      </c>
      <c r="E113" s="39" t="s">
        <v>793</v>
      </c>
      <c r="F113">
        <v>12</v>
      </c>
      <c r="I113" s="39" t="s">
        <v>793</v>
      </c>
      <c r="L113">
        <v>10</v>
      </c>
      <c r="O113">
        <v>40</v>
      </c>
      <c r="R113" s="39" t="s">
        <v>42861</v>
      </c>
      <c r="S113">
        <v>0</v>
      </c>
      <c r="U113" s="39" t="s">
        <v>42858</v>
      </c>
      <c r="V113">
        <v>1</v>
      </c>
      <c r="X113" s="39" t="s">
        <v>42857</v>
      </c>
      <c r="Y113">
        <v>0</v>
      </c>
      <c r="AA113" s="39" t="s">
        <v>42860</v>
      </c>
      <c r="AB113">
        <v>1</v>
      </c>
      <c r="AD113" s="39" t="s">
        <v>42859</v>
      </c>
      <c r="AE113">
        <v>0</v>
      </c>
      <c r="AG113" s="39" t="s">
        <v>43534</v>
      </c>
      <c r="AH113">
        <v>1</v>
      </c>
      <c r="AJ113" s="39" t="s">
        <v>42863</v>
      </c>
      <c r="AK113">
        <v>1</v>
      </c>
      <c r="AM113" s="39" t="s">
        <v>42864</v>
      </c>
      <c r="AN113">
        <v>1</v>
      </c>
      <c r="AP113" s="39" t="s">
        <v>15187</v>
      </c>
      <c r="AQ113">
        <v>1</v>
      </c>
      <c r="AS113" s="39" t="s">
        <v>15187</v>
      </c>
      <c r="AT113">
        <v>1</v>
      </c>
      <c r="AV113" s="39" t="s">
        <v>15186</v>
      </c>
      <c r="AW113">
        <v>0</v>
      </c>
      <c r="AY113" s="39" t="s">
        <v>15186</v>
      </c>
      <c r="AZ113">
        <v>1</v>
      </c>
      <c r="BB113" s="39" t="s">
        <v>15186</v>
      </c>
      <c r="BC113">
        <v>1</v>
      </c>
      <c r="BE113" s="39" t="s">
        <v>15187</v>
      </c>
      <c r="BF113">
        <v>1</v>
      </c>
      <c r="BH113" s="39" t="s">
        <v>15187</v>
      </c>
      <c r="BI113">
        <v>0</v>
      </c>
      <c r="BK113" s="39" t="s">
        <v>15187</v>
      </c>
      <c r="BL113">
        <v>1</v>
      </c>
      <c r="BN113" s="39" t="s">
        <v>15186</v>
      </c>
      <c r="BO113">
        <v>1</v>
      </c>
      <c r="BQ113" s="39" t="s">
        <v>15187</v>
      </c>
      <c r="BR113">
        <v>0</v>
      </c>
      <c r="BT113" s="39" t="s">
        <v>42865</v>
      </c>
      <c r="BW113" s="39" t="s">
        <v>42876</v>
      </c>
      <c r="BZ113" s="39" t="s">
        <v>43258</v>
      </c>
      <c r="CC113" s="39" t="s">
        <v>43607</v>
      </c>
      <c r="CF113" s="39" t="s">
        <v>43608</v>
      </c>
      <c r="CI113" s="39" t="s">
        <v>43609</v>
      </c>
      <c r="CL113" s="39" t="s">
        <v>43610</v>
      </c>
      <c r="CO113" s="39" t="s">
        <v>42987</v>
      </c>
      <c r="CR113" s="39" t="s">
        <v>43611</v>
      </c>
      <c r="CU113" s="39" t="s">
        <v>43612</v>
      </c>
    </row>
    <row r="114" spans="1:99" x14ac:dyDescent="0.3">
      <c r="A114">
        <v>113</v>
      </c>
      <c r="B114" s="1">
        <v>45904.923993055556</v>
      </c>
      <c r="C114" s="1">
        <v>45904.947337962964</v>
      </c>
      <c r="D114" s="39" t="s">
        <v>1452</v>
      </c>
      <c r="E114" s="39" t="s">
        <v>1453</v>
      </c>
      <c r="F114">
        <v>18</v>
      </c>
      <c r="I114" s="39" t="s">
        <v>1453</v>
      </c>
      <c r="L114">
        <v>1</v>
      </c>
      <c r="O114">
        <v>30</v>
      </c>
      <c r="R114" s="39" t="s">
        <v>42857</v>
      </c>
      <c r="S114">
        <v>1</v>
      </c>
      <c r="U114" s="39" t="s">
        <v>42858</v>
      </c>
      <c r="V114">
        <v>1</v>
      </c>
      <c r="X114" s="39" t="s">
        <v>42859</v>
      </c>
      <c r="Y114">
        <v>1</v>
      </c>
      <c r="AA114" s="39" t="s">
        <v>42860</v>
      </c>
      <c r="AB114">
        <v>1</v>
      </c>
      <c r="AD114" s="39" t="s">
        <v>42861</v>
      </c>
      <c r="AE114">
        <v>1</v>
      </c>
      <c r="AG114" s="39" t="s">
        <v>43534</v>
      </c>
      <c r="AH114">
        <v>1</v>
      </c>
      <c r="AJ114" s="39" t="s">
        <v>42863</v>
      </c>
      <c r="AK114">
        <v>1</v>
      </c>
      <c r="AM114" s="39" t="s">
        <v>42864</v>
      </c>
      <c r="AN114">
        <v>1</v>
      </c>
      <c r="AP114" s="39" t="s">
        <v>15187</v>
      </c>
      <c r="AQ114">
        <v>1</v>
      </c>
      <c r="AS114" s="39" t="s">
        <v>15187</v>
      </c>
      <c r="AT114">
        <v>1</v>
      </c>
      <c r="AV114" s="39" t="s">
        <v>15187</v>
      </c>
      <c r="AW114">
        <v>1</v>
      </c>
      <c r="AY114" s="39" t="s">
        <v>15186</v>
      </c>
      <c r="AZ114">
        <v>1</v>
      </c>
      <c r="BB114" s="39" t="s">
        <v>15186</v>
      </c>
      <c r="BC114">
        <v>1</v>
      </c>
      <c r="BE114" s="39" t="s">
        <v>15187</v>
      </c>
      <c r="BF114">
        <v>1</v>
      </c>
      <c r="BH114" s="39" t="s">
        <v>15186</v>
      </c>
      <c r="BI114">
        <v>1</v>
      </c>
      <c r="BK114" s="39" t="s">
        <v>15187</v>
      </c>
      <c r="BL114">
        <v>1</v>
      </c>
      <c r="BN114" s="39" t="s">
        <v>15186</v>
      </c>
      <c r="BO114">
        <v>1</v>
      </c>
      <c r="BQ114" s="39" t="s">
        <v>15186</v>
      </c>
      <c r="BR114">
        <v>1</v>
      </c>
      <c r="BT114" s="39" t="s">
        <v>42865</v>
      </c>
      <c r="BW114" s="39" t="s">
        <v>42876</v>
      </c>
      <c r="BZ114" s="39" t="s">
        <v>43613</v>
      </c>
      <c r="CC114" s="39" t="s">
        <v>43614</v>
      </c>
      <c r="CF114" s="39" t="s">
        <v>42945</v>
      </c>
      <c r="CI114" s="39" t="s">
        <v>43615</v>
      </c>
      <c r="CL114" s="39" t="s">
        <v>43616</v>
      </c>
      <c r="CO114" s="39" t="s">
        <v>42994</v>
      </c>
      <c r="CR114" s="39" t="s">
        <v>43617</v>
      </c>
      <c r="CU114" s="39" t="s">
        <v>43618</v>
      </c>
    </row>
    <row r="115" spans="1:99" x14ac:dyDescent="0.3">
      <c r="A115">
        <v>114</v>
      </c>
      <c r="B115" s="1">
        <v>45905.373599537037</v>
      </c>
      <c r="C115" s="1">
        <v>45905.37767361111</v>
      </c>
      <c r="D115" s="39" t="s">
        <v>3850</v>
      </c>
      <c r="E115" s="39" t="s">
        <v>3851</v>
      </c>
      <c r="F115">
        <v>9</v>
      </c>
      <c r="I115" s="39" t="s">
        <v>3851</v>
      </c>
      <c r="L115">
        <v>9</v>
      </c>
      <c r="O115">
        <v>8</v>
      </c>
      <c r="R115" s="39" t="s">
        <v>42858</v>
      </c>
      <c r="S115">
        <v>0</v>
      </c>
      <c r="U115" s="39" t="s">
        <v>42858</v>
      </c>
      <c r="V115">
        <v>1</v>
      </c>
      <c r="X115" s="39" t="s">
        <v>42860</v>
      </c>
      <c r="Y115">
        <v>0</v>
      </c>
      <c r="AA115" s="39" t="s">
        <v>42859</v>
      </c>
      <c r="AB115">
        <v>0</v>
      </c>
      <c r="AD115" s="39" t="s">
        <v>42860</v>
      </c>
      <c r="AE115">
        <v>0</v>
      </c>
      <c r="AG115" s="39" t="s">
        <v>43619</v>
      </c>
      <c r="AH115">
        <v>0</v>
      </c>
      <c r="AJ115" s="39" t="s">
        <v>42863</v>
      </c>
      <c r="AK115">
        <v>1</v>
      </c>
      <c r="AM115" s="39" t="s">
        <v>43063</v>
      </c>
      <c r="AN115">
        <v>0</v>
      </c>
      <c r="AP115" s="39" t="s">
        <v>15187</v>
      </c>
      <c r="AQ115">
        <v>1</v>
      </c>
      <c r="AS115" s="39" t="s">
        <v>15187</v>
      </c>
      <c r="AT115">
        <v>1</v>
      </c>
      <c r="AV115" s="39" t="s">
        <v>15187</v>
      </c>
      <c r="AW115">
        <v>1</v>
      </c>
      <c r="AY115" s="39" t="s">
        <v>15186</v>
      </c>
      <c r="AZ115">
        <v>1</v>
      </c>
      <c r="BB115" s="39" t="s">
        <v>15187</v>
      </c>
      <c r="BC115">
        <v>0</v>
      </c>
      <c r="BE115" s="39" t="s">
        <v>15187</v>
      </c>
      <c r="BF115">
        <v>1</v>
      </c>
      <c r="BH115" s="39" t="s">
        <v>15186</v>
      </c>
      <c r="BI115">
        <v>1</v>
      </c>
      <c r="BK115" s="39" t="s">
        <v>15186</v>
      </c>
      <c r="BL115">
        <v>0</v>
      </c>
      <c r="BN115" s="39" t="s">
        <v>15187</v>
      </c>
      <c r="BO115">
        <v>0</v>
      </c>
      <c r="BQ115" s="39" t="s">
        <v>15186</v>
      </c>
      <c r="BR115">
        <v>1</v>
      </c>
      <c r="BT115" s="39" t="s">
        <v>43620</v>
      </c>
      <c r="BW115" s="39" t="s">
        <v>43621</v>
      </c>
      <c r="BZ115" s="39" t="s">
        <v>43622</v>
      </c>
      <c r="CC115" s="39" t="s">
        <v>43623</v>
      </c>
      <c r="CF115" s="39" t="s">
        <v>43624</v>
      </c>
      <c r="CI115" s="39" t="s">
        <v>43625</v>
      </c>
      <c r="CL115" s="39" t="s">
        <v>43626</v>
      </c>
      <c r="CO115" s="39" t="s">
        <v>42861</v>
      </c>
      <c r="CR115" s="39" t="s">
        <v>43627</v>
      </c>
      <c r="CU115" s="39" t="s">
        <v>43628</v>
      </c>
    </row>
    <row r="116" spans="1:99" x14ac:dyDescent="0.3">
      <c r="A116">
        <v>115</v>
      </c>
      <c r="B116" s="1">
        <v>45905.375694444447</v>
      </c>
      <c r="C116" s="1">
        <v>45905.383645833332</v>
      </c>
      <c r="D116" s="39" t="s">
        <v>4072</v>
      </c>
      <c r="E116" s="39" t="s">
        <v>4073</v>
      </c>
      <c r="F116">
        <v>12</v>
      </c>
      <c r="I116" s="39" t="s">
        <v>4074</v>
      </c>
      <c r="L116">
        <v>6</v>
      </c>
      <c r="O116">
        <v>10</v>
      </c>
      <c r="R116" s="39" t="s">
        <v>42857</v>
      </c>
      <c r="S116">
        <v>1</v>
      </c>
      <c r="U116" s="39" t="s">
        <v>42858</v>
      </c>
      <c r="V116">
        <v>1</v>
      </c>
      <c r="X116" s="39" t="s">
        <v>42858</v>
      </c>
      <c r="Y116">
        <v>0</v>
      </c>
      <c r="AA116" s="39" t="s">
        <v>42860</v>
      </c>
      <c r="AB116">
        <v>1</v>
      </c>
      <c r="AD116" s="39" t="s">
        <v>42858</v>
      </c>
      <c r="AE116">
        <v>0</v>
      </c>
      <c r="AG116" s="39" t="s">
        <v>43534</v>
      </c>
      <c r="AH116">
        <v>1</v>
      </c>
      <c r="AJ116" s="39" t="s">
        <v>42863</v>
      </c>
      <c r="AK116">
        <v>1</v>
      </c>
      <c r="AM116" s="39" t="s">
        <v>42864</v>
      </c>
      <c r="AN116">
        <v>1</v>
      </c>
      <c r="AP116" s="39" t="s">
        <v>15187</v>
      </c>
      <c r="AQ116">
        <v>1</v>
      </c>
      <c r="AS116" s="39" t="s">
        <v>15187</v>
      </c>
      <c r="AT116">
        <v>1</v>
      </c>
      <c r="AV116" s="39" t="s">
        <v>15186</v>
      </c>
      <c r="AW116">
        <v>0</v>
      </c>
      <c r="AY116" s="39" t="s">
        <v>15186</v>
      </c>
      <c r="AZ116">
        <v>1</v>
      </c>
      <c r="BB116" s="39" t="s">
        <v>15186</v>
      </c>
      <c r="BC116">
        <v>1</v>
      </c>
      <c r="BE116" s="39" t="s">
        <v>15186</v>
      </c>
      <c r="BF116">
        <v>0</v>
      </c>
      <c r="BH116" s="39" t="s">
        <v>15187</v>
      </c>
      <c r="BI116">
        <v>0</v>
      </c>
      <c r="BK116" s="39" t="s">
        <v>15187</v>
      </c>
      <c r="BL116">
        <v>1</v>
      </c>
      <c r="BN116" s="39" t="s">
        <v>15187</v>
      </c>
      <c r="BO116">
        <v>0</v>
      </c>
      <c r="BQ116" s="39" t="s">
        <v>15186</v>
      </c>
      <c r="BR116">
        <v>1</v>
      </c>
      <c r="BT116" s="39" t="s">
        <v>42875</v>
      </c>
      <c r="BW116" s="39" t="s">
        <v>42876</v>
      </c>
      <c r="BZ116" s="39" t="s">
        <v>43629</v>
      </c>
      <c r="CC116" s="39" t="s">
        <v>43630</v>
      </c>
      <c r="CF116" s="39" t="s">
        <v>43631</v>
      </c>
      <c r="CI116" s="39" t="s">
        <v>43632</v>
      </c>
      <c r="CL116" s="39" t="s">
        <v>43633</v>
      </c>
      <c r="CO116" s="39" t="s">
        <v>43634</v>
      </c>
      <c r="CR116" s="39" t="s">
        <v>43635</v>
      </c>
      <c r="CU116" s="39" t="s">
        <v>43109</v>
      </c>
    </row>
    <row r="117" spans="1:99" x14ac:dyDescent="0.3">
      <c r="A117">
        <v>116</v>
      </c>
      <c r="B117" s="1">
        <v>45905.379618055558</v>
      </c>
      <c r="C117" s="1">
        <v>45905.383668981478</v>
      </c>
      <c r="D117" s="39" t="s">
        <v>3927</v>
      </c>
      <c r="E117" s="39" t="s">
        <v>3928</v>
      </c>
      <c r="F117">
        <v>16</v>
      </c>
      <c r="I117" s="39" t="s">
        <v>42705</v>
      </c>
      <c r="L117">
        <v>6</v>
      </c>
      <c r="O117">
        <v>35</v>
      </c>
      <c r="R117" s="39" t="s">
        <v>42857</v>
      </c>
      <c r="S117">
        <v>1</v>
      </c>
      <c r="U117" s="39" t="s">
        <v>42858</v>
      </c>
      <c r="V117">
        <v>1</v>
      </c>
      <c r="X117" s="39" t="s">
        <v>42859</v>
      </c>
      <c r="Y117">
        <v>1</v>
      </c>
      <c r="AA117" s="39" t="s">
        <v>42860</v>
      </c>
      <c r="AB117">
        <v>1</v>
      </c>
      <c r="AD117" s="39" t="s">
        <v>42861</v>
      </c>
      <c r="AE117">
        <v>1</v>
      </c>
      <c r="AG117" s="39" t="s">
        <v>43534</v>
      </c>
      <c r="AH117">
        <v>1</v>
      </c>
      <c r="AJ117" s="39" t="s">
        <v>42863</v>
      </c>
      <c r="AK117">
        <v>1</v>
      </c>
      <c r="AM117" s="39" t="s">
        <v>42864</v>
      </c>
      <c r="AN117">
        <v>1</v>
      </c>
      <c r="AP117" s="39" t="s">
        <v>15186</v>
      </c>
      <c r="AQ117">
        <v>0</v>
      </c>
      <c r="AS117" s="39" t="s">
        <v>15187</v>
      </c>
      <c r="AT117">
        <v>1</v>
      </c>
      <c r="AV117" s="39" t="s">
        <v>15186</v>
      </c>
      <c r="AW117">
        <v>0</v>
      </c>
      <c r="AY117" s="39" t="s">
        <v>15186</v>
      </c>
      <c r="AZ117">
        <v>1</v>
      </c>
      <c r="BB117" s="39" t="s">
        <v>15186</v>
      </c>
      <c r="BC117">
        <v>1</v>
      </c>
      <c r="BE117" s="39" t="s">
        <v>15187</v>
      </c>
      <c r="BF117">
        <v>1</v>
      </c>
      <c r="BH117" s="39" t="s">
        <v>15186</v>
      </c>
      <c r="BI117">
        <v>1</v>
      </c>
      <c r="BK117" s="39" t="s">
        <v>15187</v>
      </c>
      <c r="BL117">
        <v>1</v>
      </c>
      <c r="BN117" s="39" t="s">
        <v>15186</v>
      </c>
      <c r="BO117">
        <v>1</v>
      </c>
      <c r="BQ117" s="39" t="s">
        <v>15186</v>
      </c>
      <c r="BR117">
        <v>1</v>
      </c>
      <c r="BT117" s="39" t="s">
        <v>42997</v>
      </c>
      <c r="BW117" s="39" t="s">
        <v>43636</v>
      </c>
      <c r="BZ117" s="39" t="s">
        <v>43637</v>
      </c>
      <c r="CC117" s="39" t="s">
        <v>43638</v>
      </c>
      <c r="CF117" s="39" t="s">
        <v>43077</v>
      </c>
      <c r="CI117" s="39" t="s">
        <v>43639</v>
      </c>
      <c r="CL117" s="39" t="s">
        <v>43640</v>
      </c>
      <c r="CO117" s="39" t="s">
        <v>42882</v>
      </c>
      <c r="CR117" s="39" t="s">
        <v>43641</v>
      </c>
      <c r="CU117" s="39" t="s">
        <v>43642</v>
      </c>
    </row>
    <row r="118" spans="1:99" x14ac:dyDescent="0.3">
      <c r="A118">
        <v>117</v>
      </c>
      <c r="B118" s="1">
        <v>45905.379571759258</v>
      </c>
      <c r="C118" s="1">
        <v>45905.385659722226</v>
      </c>
      <c r="D118" s="39" t="s">
        <v>4544</v>
      </c>
      <c r="E118" s="39" t="s">
        <v>4545</v>
      </c>
      <c r="F118">
        <v>16</v>
      </c>
      <c r="I118" s="39" t="s">
        <v>12245</v>
      </c>
      <c r="L118">
        <v>6</v>
      </c>
      <c r="O118">
        <v>18</v>
      </c>
      <c r="R118" s="39" t="s">
        <v>42857</v>
      </c>
      <c r="S118">
        <v>1</v>
      </c>
      <c r="U118" s="39" t="s">
        <v>42858</v>
      </c>
      <c r="V118">
        <v>1</v>
      </c>
      <c r="X118" s="39" t="s">
        <v>42859</v>
      </c>
      <c r="Y118">
        <v>1</v>
      </c>
      <c r="AA118" s="39" t="s">
        <v>42860</v>
      </c>
      <c r="AB118">
        <v>1</v>
      </c>
      <c r="AD118" s="39" t="s">
        <v>42861</v>
      </c>
      <c r="AE118">
        <v>1</v>
      </c>
      <c r="AG118" s="39" t="s">
        <v>43619</v>
      </c>
      <c r="AH118">
        <v>0</v>
      </c>
      <c r="AJ118" s="39" t="s">
        <v>42863</v>
      </c>
      <c r="AK118">
        <v>1</v>
      </c>
      <c r="AM118" s="39" t="s">
        <v>42864</v>
      </c>
      <c r="AN118">
        <v>1</v>
      </c>
      <c r="AP118" s="39" t="s">
        <v>15187</v>
      </c>
      <c r="AQ118">
        <v>1</v>
      </c>
      <c r="AS118" s="39" t="s">
        <v>15187</v>
      </c>
      <c r="AT118">
        <v>1</v>
      </c>
      <c r="AV118" s="39" t="s">
        <v>15186</v>
      </c>
      <c r="AW118">
        <v>0</v>
      </c>
      <c r="AY118" s="39" t="s">
        <v>15186</v>
      </c>
      <c r="AZ118">
        <v>1</v>
      </c>
      <c r="BB118" s="39" t="s">
        <v>15186</v>
      </c>
      <c r="BC118">
        <v>1</v>
      </c>
      <c r="BE118" s="39" t="s">
        <v>15187</v>
      </c>
      <c r="BF118">
        <v>1</v>
      </c>
      <c r="BH118" s="39" t="s">
        <v>15186</v>
      </c>
      <c r="BI118">
        <v>1</v>
      </c>
      <c r="BK118" s="39" t="s">
        <v>15187</v>
      </c>
      <c r="BL118">
        <v>1</v>
      </c>
      <c r="BN118" s="39" t="s">
        <v>15186</v>
      </c>
      <c r="BO118">
        <v>1</v>
      </c>
      <c r="BQ118" s="39" t="s">
        <v>15186</v>
      </c>
      <c r="BR118">
        <v>1</v>
      </c>
      <c r="BT118" s="39" t="s">
        <v>42865</v>
      </c>
      <c r="BW118" s="39" t="s">
        <v>43643</v>
      </c>
      <c r="BZ118" s="39" t="s">
        <v>43644</v>
      </c>
      <c r="CC118" s="39" t="s">
        <v>43645</v>
      </c>
      <c r="CF118" s="39" t="s">
        <v>43646</v>
      </c>
      <c r="CI118" s="39" t="s">
        <v>43647</v>
      </c>
      <c r="CL118" s="39" t="s">
        <v>43648</v>
      </c>
      <c r="CO118" s="39" t="s">
        <v>43649</v>
      </c>
      <c r="CR118" s="39" t="s">
        <v>43650</v>
      </c>
      <c r="CU118" s="39" t="s">
        <v>43651</v>
      </c>
    </row>
    <row r="119" spans="1:99" x14ac:dyDescent="0.3">
      <c r="A119">
        <v>118</v>
      </c>
      <c r="B119" s="1">
        <v>45905.376087962963</v>
      </c>
      <c r="C119" s="1">
        <v>45905.386805555558</v>
      </c>
      <c r="D119" s="39" t="s">
        <v>3999</v>
      </c>
      <c r="E119" s="39" t="s">
        <v>4000</v>
      </c>
      <c r="F119">
        <v>7</v>
      </c>
      <c r="I119" s="39" t="s">
        <v>4000</v>
      </c>
      <c r="L119">
        <v>6</v>
      </c>
      <c r="O119">
        <v>17</v>
      </c>
      <c r="R119" s="39" t="s">
        <v>42857</v>
      </c>
      <c r="S119">
        <v>1</v>
      </c>
      <c r="U119" s="39" t="s">
        <v>42861</v>
      </c>
      <c r="V119">
        <v>0</v>
      </c>
      <c r="X119" s="39" t="s">
        <v>42858</v>
      </c>
      <c r="Y119">
        <v>0</v>
      </c>
      <c r="AA119" s="39" t="s">
        <v>42858</v>
      </c>
      <c r="AB119">
        <v>0</v>
      </c>
      <c r="AD119" s="39" t="s">
        <v>42861</v>
      </c>
      <c r="AE119">
        <v>1</v>
      </c>
      <c r="AG119" s="39" t="s">
        <v>43534</v>
      </c>
      <c r="AH119">
        <v>1</v>
      </c>
      <c r="AJ119" s="39" t="s">
        <v>42864</v>
      </c>
      <c r="AK119">
        <v>0</v>
      </c>
      <c r="AM119" s="39" t="s">
        <v>42863</v>
      </c>
      <c r="AN119">
        <v>0</v>
      </c>
      <c r="AP119" s="39" t="s">
        <v>15187</v>
      </c>
      <c r="AQ119">
        <v>1</v>
      </c>
      <c r="AS119" s="39" t="s">
        <v>15187</v>
      </c>
      <c r="AT119">
        <v>1</v>
      </c>
      <c r="AV119" s="39" t="s">
        <v>15186</v>
      </c>
      <c r="AW119">
        <v>0</v>
      </c>
      <c r="AY119" s="39" t="s">
        <v>15187</v>
      </c>
      <c r="AZ119">
        <v>0</v>
      </c>
      <c r="BB119" s="39" t="s">
        <v>15187</v>
      </c>
      <c r="BC119">
        <v>0</v>
      </c>
      <c r="BE119" s="39" t="s">
        <v>15186</v>
      </c>
      <c r="BF119">
        <v>0</v>
      </c>
      <c r="BH119" s="39" t="s">
        <v>15186</v>
      </c>
      <c r="BI119">
        <v>1</v>
      </c>
      <c r="BK119" s="39" t="s">
        <v>15187</v>
      </c>
      <c r="BL119">
        <v>1</v>
      </c>
      <c r="BN119" s="39" t="s">
        <v>15187</v>
      </c>
      <c r="BO119">
        <v>0</v>
      </c>
      <c r="BQ119" s="39" t="s">
        <v>15187</v>
      </c>
      <c r="BR119">
        <v>0</v>
      </c>
      <c r="BT119" s="39" t="s">
        <v>43101</v>
      </c>
      <c r="BW119" s="39" t="s">
        <v>43652</v>
      </c>
      <c r="BZ119" s="39" t="s">
        <v>43653</v>
      </c>
      <c r="CC119" s="39" t="s">
        <v>43654</v>
      </c>
      <c r="CF119" s="39" t="s">
        <v>43655</v>
      </c>
      <c r="CI119" s="39" t="s">
        <v>43656</v>
      </c>
      <c r="CL119" s="39" t="s">
        <v>43657</v>
      </c>
      <c r="CO119" s="39" t="s">
        <v>42911</v>
      </c>
      <c r="CR119" s="39" t="s">
        <v>43658</v>
      </c>
      <c r="CU119" s="39" t="s">
        <v>43659</v>
      </c>
    </row>
    <row r="120" spans="1:99" x14ac:dyDescent="0.3">
      <c r="A120">
        <v>119</v>
      </c>
      <c r="B120" s="1">
        <v>45905.379351851851</v>
      </c>
      <c r="C120" s="1">
        <v>45905.387164351851</v>
      </c>
      <c r="D120" s="39" t="s">
        <v>3935</v>
      </c>
      <c r="E120" s="39" t="s">
        <v>3936</v>
      </c>
      <c r="F120">
        <v>16</v>
      </c>
      <c r="I120" s="39" t="s">
        <v>3936</v>
      </c>
      <c r="L120">
        <v>6</v>
      </c>
      <c r="O120">
        <v>14</v>
      </c>
      <c r="R120" s="39" t="s">
        <v>42857</v>
      </c>
      <c r="S120">
        <v>1</v>
      </c>
      <c r="U120" s="39" t="s">
        <v>42858</v>
      </c>
      <c r="V120">
        <v>1</v>
      </c>
      <c r="X120" s="39" t="s">
        <v>42859</v>
      </c>
      <c r="Y120">
        <v>1</v>
      </c>
      <c r="AA120" s="39" t="s">
        <v>42860</v>
      </c>
      <c r="AB120">
        <v>1</v>
      </c>
      <c r="AD120" s="39" t="s">
        <v>42861</v>
      </c>
      <c r="AE120">
        <v>1</v>
      </c>
      <c r="AG120" s="39" t="s">
        <v>43619</v>
      </c>
      <c r="AH120">
        <v>0</v>
      </c>
      <c r="AJ120" s="39" t="s">
        <v>42863</v>
      </c>
      <c r="AK120">
        <v>1</v>
      </c>
      <c r="AM120" s="39" t="s">
        <v>42864</v>
      </c>
      <c r="AN120">
        <v>1</v>
      </c>
      <c r="AP120" s="39" t="s">
        <v>15187</v>
      </c>
      <c r="AQ120">
        <v>1</v>
      </c>
      <c r="AS120" s="39" t="s">
        <v>15187</v>
      </c>
      <c r="AT120">
        <v>1</v>
      </c>
      <c r="AV120" s="39" t="s">
        <v>15186</v>
      </c>
      <c r="AW120">
        <v>0</v>
      </c>
      <c r="AY120" s="39" t="s">
        <v>15186</v>
      </c>
      <c r="AZ120">
        <v>1</v>
      </c>
      <c r="BB120" s="39" t="s">
        <v>15186</v>
      </c>
      <c r="BC120">
        <v>1</v>
      </c>
      <c r="BE120" s="39" t="s">
        <v>15187</v>
      </c>
      <c r="BF120">
        <v>1</v>
      </c>
      <c r="BH120" s="39" t="s">
        <v>15186</v>
      </c>
      <c r="BI120">
        <v>1</v>
      </c>
      <c r="BK120" s="39" t="s">
        <v>15187</v>
      </c>
      <c r="BL120">
        <v>1</v>
      </c>
      <c r="BN120" s="39" t="s">
        <v>15186</v>
      </c>
      <c r="BO120">
        <v>1</v>
      </c>
      <c r="BQ120" s="39" t="s">
        <v>15186</v>
      </c>
      <c r="BR120">
        <v>1</v>
      </c>
      <c r="BT120" s="39" t="s">
        <v>42942</v>
      </c>
      <c r="BW120" s="39" t="s">
        <v>43660</v>
      </c>
      <c r="BZ120" s="39" t="s">
        <v>43661</v>
      </c>
      <c r="CC120" s="39" t="s">
        <v>43662</v>
      </c>
      <c r="CF120" s="39" t="s">
        <v>43663</v>
      </c>
      <c r="CI120" s="39" t="s">
        <v>43664</v>
      </c>
      <c r="CL120" s="39" t="s">
        <v>43665</v>
      </c>
      <c r="CO120" s="39" t="s">
        <v>43666</v>
      </c>
      <c r="CR120" s="39" t="s">
        <v>43667</v>
      </c>
      <c r="CU120" s="39" t="s">
        <v>43668</v>
      </c>
    </row>
    <row r="121" spans="1:99" x14ac:dyDescent="0.3">
      <c r="A121">
        <v>120</v>
      </c>
      <c r="B121" s="1">
        <v>45905.376898148148</v>
      </c>
      <c r="C121" s="1">
        <v>45905.38795138889</v>
      </c>
      <c r="D121" s="39" t="s">
        <v>3961</v>
      </c>
      <c r="E121" s="39" t="s">
        <v>3962</v>
      </c>
      <c r="F121">
        <v>16</v>
      </c>
      <c r="I121" s="39" t="s">
        <v>3962</v>
      </c>
      <c r="L121">
        <v>6</v>
      </c>
      <c r="O121">
        <v>1</v>
      </c>
      <c r="R121" s="39" t="s">
        <v>42857</v>
      </c>
      <c r="S121">
        <v>1</v>
      </c>
      <c r="U121" s="39" t="s">
        <v>42858</v>
      </c>
      <c r="V121">
        <v>1</v>
      </c>
      <c r="X121" s="39" t="s">
        <v>42859</v>
      </c>
      <c r="Y121">
        <v>1</v>
      </c>
      <c r="AA121" s="39" t="s">
        <v>42858</v>
      </c>
      <c r="AB121">
        <v>0</v>
      </c>
      <c r="AD121" s="39" t="s">
        <v>42861</v>
      </c>
      <c r="AE121">
        <v>1</v>
      </c>
      <c r="AG121" s="39" t="s">
        <v>43534</v>
      </c>
      <c r="AH121">
        <v>1</v>
      </c>
      <c r="AJ121" s="39" t="s">
        <v>42863</v>
      </c>
      <c r="AK121">
        <v>1</v>
      </c>
      <c r="AM121" s="39" t="s">
        <v>42864</v>
      </c>
      <c r="AN121">
        <v>1</v>
      </c>
      <c r="AP121" s="39" t="s">
        <v>15187</v>
      </c>
      <c r="AQ121">
        <v>1</v>
      </c>
      <c r="AS121" s="39" t="s">
        <v>15187</v>
      </c>
      <c r="AT121">
        <v>1</v>
      </c>
      <c r="AV121" s="39" t="s">
        <v>15186</v>
      </c>
      <c r="AW121">
        <v>0</v>
      </c>
      <c r="AY121" s="39" t="s">
        <v>15186</v>
      </c>
      <c r="AZ121">
        <v>1</v>
      </c>
      <c r="BB121" s="39" t="s">
        <v>15186</v>
      </c>
      <c r="BC121">
        <v>1</v>
      </c>
      <c r="BE121" s="39" t="s">
        <v>15187</v>
      </c>
      <c r="BF121">
        <v>1</v>
      </c>
      <c r="BH121" s="39" t="s">
        <v>15186</v>
      </c>
      <c r="BI121">
        <v>1</v>
      </c>
      <c r="BK121" s="39" t="s">
        <v>15187</v>
      </c>
      <c r="BL121">
        <v>1</v>
      </c>
      <c r="BN121" s="39" t="s">
        <v>15186</v>
      </c>
      <c r="BO121">
        <v>1</v>
      </c>
      <c r="BQ121" s="39" t="s">
        <v>15186</v>
      </c>
      <c r="BR121">
        <v>1</v>
      </c>
      <c r="BT121" s="39" t="s">
        <v>43669</v>
      </c>
      <c r="BW121" s="39" t="s">
        <v>43670</v>
      </c>
      <c r="BZ121" s="39" t="s">
        <v>43671</v>
      </c>
      <c r="CC121" s="39" t="s">
        <v>43672</v>
      </c>
      <c r="CF121" s="39" t="s">
        <v>43673</v>
      </c>
      <c r="CI121" s="39" t="s">
        <v>43674</v>
      </c>
      <c r="CL121" s="39" t="s">
        <v>43675</v>
      </c>
      <c r="CO121" s="39" t="s">
        <v>43676</v>
      </c>
      <c r="CR121" s="39" t="s">
        <v>43677</v>
      </c>
      <c r="CU121" s="39" t="s">
        <v>43678</v>
      </c>
    </row>
    <row r="122" spans="1:99" x14ac:dyDescent="0.3">
      <c r="A122">
        <v>121</v>
      </c>
      <c r="B122" s="1">
        <v>45905.379224537035</v>
      </c>
      <c r="C122" s="1">
        <v>45905.388240740744</v>
      </c>
      <c r="D122" s="39" t="s">
        <v>3946</v>
      </c>
      <c r="E122" s="39" t="s">
        <v>3947</v>
      </c>
      <c r="F122">
        <v>15</v>
      </c>
      <c r="I122" s="39" t="s">
        <v>12299</v>
      </c>
      <c r="L122">
        <v>6</v>
      </c>
      <c r="O122">
        <v>16</v>
      </c>
      <c r="R122" s="39" t="s">
        <v>42857</v>
      </c>
      <c r="S122">
        <v>1</v>
      </c>
      <c r="U122" s="39" t="s">
        <v>42858</v>
      </c>
      <c r="V122">
        <v>1</v>
      </c>
      <c r="X122" s="39" t="s">
        <v>42859</v>
      </c>
      <c r="Y122">
        <v>1</v>
      </c>
      <c r="AA122" s="39" t="s">
        <v>42860</v>
      </c>
      <c r="AB122">
        <v>1</v>
      </c>
      <c r="AD122" s="39" t="s">
        <v>42861</v>
      </c>
      <c r="AE122">
        <v>1</v>
      </c>
      <c r="AG122" s="39" t="s">
        <v>43534</v>
      </c>
      <c r="AH122">
        <v>1</v>
      </c>
      <c r="AJ122" s="39" t="s">
        <v>42863</v>
      </c>
      <c r="AK122">
        <v>1</v>
      </c>
      <c r="AM122" s="39" t="s">
        <v>42864</v>
      </c>
      <c r="AN122">
        <v>1</v>
      </c>
      <c r="AP122" s="39" t="s">
        <v>15186</v>
      </c>
      <c r="AQ122">
        <v>0</v>
      </c>
      <c r="AS122" s="39" t="s">
        <v>15187</v>
      </c>
      <c r="AT122">
        <v>1</v>
      </c>
      <c r="AV122" s="39" t="s">
        <v>15186</v>
      </c>
      <c r="AW122">
        <v>0</v>
      </c>
      <c r="AY122" s="39" t="s">
        <v>15186</v>
      </c>
      <c r="AZ122">
        <v>1</v>
      </c>
      <c r="BB122" s="39" t="s">
        <v>15186</v>
      </c>
      <c r="BC122">
        <v>1</v>
      </c>
      <c r="BE122" s="39" t="s">
        <v>15187</v>
      </c>
      <c r="BF122">
        <v>1</v>
      </c>
      <c r="BH122" s="39" t="s">
        <v>15186</v>
      </c>
      <c r="BI122">
        <v>1</v>
      </c>
      <c r="BK122" s="39" t="s">
        <v>15187</v>
      </c>
      <c r="BL122">
        <v>1</v>
      </c>
      <c r="BN122" s="39" t="s">
        <v>15186</v>
      </c>
      <c r="BO122">
        <v>1</v>
      </c>
      <c r="BQ122" s="39" t="s">
        <v>15187</v>
      </c>
      <c r="BR122">
        <v>0</v>
      </c>
      <c r="BT122" s="39" t="s">
        <v>43679</v>
      </c>
      <c r="BW122" s="39" t="s">
        <v>43680</v>
      </c>
      <c r="BZ122" s="39" t="s">
        <v>43681</v>
      </c>
      <c r="CC122" s="39" t="s">
        <v>43682</v>
      </c>
      <c r="CF122" s="39" t="s">
        <v>43683</v>
      </c>
      <c r="CI122" s="39" t="s">
        <v>43684</v>
      </c>
      <c r="CL122" s="39" t="s">
        <v>43685</v>
      </c>
      <c r="CO122" s="39" t="s">
        <v>43686</v>
      </c>
      <c r="CR122" s="39" t="s">
        <v>43687</v>
      </c>
      <c r="CU122" s="39" t="s">
        <v>43688</v>
      </c>
    </row>
    <row r="123" spans="1:99" x14ac:dyDescent="0.3">
      <c r="A123">
        <v>122</v>
      </c>
      <c r="B123" s="1">
        <v>45905.380370370367</v>
      </c>
      <c r="C123" s="1">
        <v>45905.388553240744</v>
      </c>
      <c r="D123" s="39" t="s">
        <v>3951</v>
      </c>
      <c r="E123" s="39" t="s">
        <v>3952</v>
      </c>
      <c r="F123">
        <v>13</v>
      </c>
      <c r="I123" s="39" t="s">
        <v>3953</v>
      </c>
      <c r="L123">
        <v>6</v>
      </c>
      <c r="O123">
        <v>29</v>
      </c>
      <c r="R123" s="39" t="s">
        <v>42857</v>
      </c>
      <c r="S123">
        <v>1</v>
      </c>
      <c r="U123" s="39" t="s">
        <v>42859</v>
      </c>
      <c r="V123">
        <v>0</v>
      </c>
      <c r="X123" s="39" t="s">
        <v>42859</v>
      </c>
      <c r="Y123">
        <v>1</v>
      </c>
      <c r="AA123" s="39" t="s">
        <v>42857</v>
      </c>
      <c r="AB123">
        <v>0</v>
      </c>
      <c r="AD123" s="39" t="s">
        <v>42861</v>
      </c>
      <c r="AE123">
        <v>1</v>
      </c>
      <c r="AG123" s="39" t="s">
        <v>43534</v>
      </c>
      <c r="AH123">
        <v>1</v>
      </c>
      <c r="AJ123" s="39" t="s">
        <v>42863</v>
      </c>
      <c r="AK123">
        <v>1</v>
      </c>
      <c r="AM123" s="39" t="s">
        <v>42864</v>
      </c>
      <c r="AN123">
        <v>1</v>
      </c>
      <c r="AP123" s="39" t="s">
        <v>15186</v>
      </c>
      <c r="AQ123">
        <v>0</v>
      </c>
      <c r="AS123" s="39" t="s">
        <v>15187</v>
      </c>
      <c r="AT123">
        <v>1</v>
      </c>
      <c r="AV123" s="39" t="s">
        <v>15186</v>
      </c>
      <c r="AW123">
        <v>0</v>
      </c>
      <c r="AY123" s="39" t="s">
        <v>15186</v>
      </c>
      <c r="AZ123">
        <v>1</v>
      </c>
      <c r="BB123" s="39" t="s">
        <v>15186</v>
      </c>
      <c r="BC123">
        <v>1</v>
      </c>
      <c r="BE123" s="39" t="s">
        <v>15187</v>
      </c>
      <c r="BF123">
        <v>1</v>
      </c>
      <c r="BH123" s="39" t="s">
        <v>15186</v>
      </c>
      <c r="BI123">
        <v>1</v>
      </c>
      <c r="BK123" s="39" t="s">
        <v>15187</v>
      </c>
      <c r="BL123">
        <v>1</v>
      </c>
      <c r="BN123" s="39" t="s">
        <v>15186</v>
      </c>
      <c r="BO123">
        <v>1</v>
      </c>
      <c r="BQ123" s="39" t="s">
        <v>15187</v>
      </c>
      <c r="BR123">
        <v>0</v>
      </c>
      <c r="BT123" s="39" t="s">
        <v>43689</v>
      </c>
      <c r="BW123" s="39" t="s">
        <v>43143</v>
      </c>
      <c r="BZ123" s="39" t="s">
        <v>43690</v>
      </c>
      <c r="CC123" s="39" t="s">
        <v>43630</v>
      </c>
      <c r="CF123" s="39" t="s">
        <v>43691</v>
      </c>
      <c r="CI123" s="39" t="s">
        <v>43632</v>
      </c>
      <c r="CL123" s="39" t="s">
        <v>43692</v>
      </c>
      <c r="CO123" s="39" t="s">
        <v>43693</v>
      </c>
      <c r="CR123" s="39" t="s">
        <v>42948</v>
      </c>
      <c r="CU123" s="39" t="s">
        <v>43694</v>
      </c>
    </row>
    <row r="124" spans="1:99" x14ac:dyDescent="0.3">
      <c r="A124">
        <v>123</v>
      </c>
      <c r="B124" s="1">
        <v>45905.382627314815</v>
      </c>
      <c r="C124" s="1">
        <v>45905.390393518515</v>
      </c>
      <c r="D124" s="39" t="s">
        <v>3870</v>
      </c>
      <c r="E124" s="39" t="s">
        <v>3871</v>
      </c>
      <c r="F124">
        <v>11</v>
      </c>
      <c r="I124" s="39" t="s">
        <v>32133</v>
      </c>
      <c r="L124">
        <v>6</v>
      </c>
      <c r="O124">
        <v>4</v>
      </c>
      <c r="R124" s="39" t="s">
        <v>42857</v>
      </c>
      <c r="S124">
        <v>1</v>
      </c>
      <c r="U124" s="39" t="s">
        <v>42859</v>
      </c>
      <c r="V124">
        <v>0</v>
      </c>
      <c r="X124" s="39" t="s">
        <v>42859</v>
      </c>
      <c r="Y124">
        <v>1</v>
      </c>
      <c r="AA124" s="39" t="s">
        <v>42860</v>
      </c>
      <c r="AB124">
        <v>1</v>
      </c>
      <c r="AD124" s="39" t="s">
        <v>42859</v>
      </c>
      <c r="AE124">
        <v>0</v>
      </c>
      <c r="AG124" s="39" t="s">
        <v>43695</v>
      </c>
      <c r="AH124">
        <v>0</v>
      </c>
      <c r="AJ124" s="39" t="s">
        <v>43063</v>
      </c>
      <c r="AK124">
        <v>0</v>
      </c>
      <c r="AM124" s="39" t="s">
        <v>42864</v>
      </c>
      <c r="AN124">
        <v>1</v>
      </c>
      <c r="AP124" s="39" t="s">
        <v>15186</v>
      </c>
      <c r="AQ124">
        <v>0</v>
      </c>
      <c r="AS124" s="39" t="s">
        <v>15187</v>
      </c>
      <c r="AT124">
        <v>1</v>
      </c>
      <c r="AV124" s="39" t="s">
        <v>15186</v>
      </c>
      <c r="AW124">
        <v>0</v>
      </c>
      <c r="AY124" s="39" t="s">
        <v>15186</v>
      </c>
      <c r="AZ124">
        <v>1</v>
      </c>
      <c r="BB124" s="39" t="s">
        <v>15186</v>
      </c>
      <c r="BC124">
        <v>1</v>
      </c>
      <c r="BE124" s="39" t="s">
        <v>15187</v>
      </c>
      <c r="BF124">
        <v>1</v>
      </c>
      <c r="BH124" s="39" t="s">
        <v>15186</v>
      </c>
      <c r="BI124">
        <v>1</v>
      </c>
      <c r="BK124" s="39" t="s">
        <v>15187</v>
      </c>
      <c r="BL124">
        <v>1</v>
      </c>
      <c r="BN124" s="39" t="s">
        <v>15187</v>
      </c>
      <c r="BO124">
        <v>0</v>
      </c>
      <c r="BQ124" s="39" t="s">
        <v>15186</v>
      </c>
      <c r="BR124">
        <v>1</v>
      </c>
      <c r="BT124" s="39" t="s">
        <v>43696</v>
      </c>
      <c r="BW124" s="39" t="s">
        <v>42876</v>
      </c>
      <c r="BZ124" s="39" t="s">
        <v>43697</v>
      </c>
      <c r="CC124" s="39" t="s">
        <v>43698</v>
      </c>
      <c r="CF124" s="39" t="s">
        <v>43699</v>
      </c>
      <c r="CI124" s="39" t="s">
        <v>43700</v>
      </c>
      <c r="CL124" s="39" t="s">
        <v>43701</v>
      </c>
      <c r="CO124" s="39" t="s">
        <v>43166</v>
      </c>
      <c r="CR124" s="39" t="s">
        <v>43702</v>
      </c>
      <c r="CU124" s="39" t="s">
        <v>43703</v>
      </c>
    </row>
    <row r="125" spans="1:99" x14ac:dyDescent="0.3">
      <c r="A125">
        <v>124</v>
      </c>
      <c r="B125" s="1">
        <v>45905.384363425925</v>
      </c>
      <c r="C125" s="1">
        <v>45905.391435185185</v>
      </c>
      <c r="D125" s="39" t="s">
        <v>4029</v>
      </c>
      <c r="E125" s="39" t="s">
        <v>4030</v>
      </c>
      <c r="F125">
        <v>18</v>
      </c>
      <c r="I125" s="39" t="s">
        <v>4030</v>
      </c>
      <c r="L125">
        <v>6</v>
      </c>
      <c r="O125">
        <v>20</v>
      </c>
      <c r="R125" s="39" t="s">
        <v>42857</v>
      </c>
      <c r="S125">
        <v>1</v>
      </c>
      <c r="U125" s="39" t="s">
        <v>42858</v>
      </c>
      <c r="V125">
        <v>1</v>
      </c>
      <c r="X125" s="39" t="s">
        <v>42859</v>
      </c>
      <c r="Y125">
        <v>1</v>
      </c>
      <c r="AA125" s="39" t="s">
        <v>42860</v>
      </c>
      <c r="AB125">
        <v>1</v>
      </c>
      <c r="AD125" s="39" t="s">
        <v>42861</v>
      </c>
      <c r="AE125">
        <v>1</v>
      </c>
      <c r="AG125" s="39" t="s">
        <v>43534</v>
      </c>
      <c r="AH125">
        <v>1</v>
      </c>
      <c r="AJ125" s="39" t="s">
        <v>42863</v>
      </c>
      <c r="AK125">
        <v>1</v>
      </c>
      <c r="AM125" s="39" t="s">
        <v>42864</v>
      </c>
      <c r="AN125">
        <v>1</v>
      </c>
      <c r="AP125" s="39" t="s">
        <v>15187</v>
      </c>
      <c r="AQ125">
        <v>1</v>
      </c>
      <c r="AS125" s="39" t="s">
        <v>15187</v>
      </c>
      <c r="AT125">
        <v>1</v>
      </c>
      <c r="AV125" s="39" t="s">
        <v>15187</v>
      </c>
      <c r="AW125">
        <v>1</v>
      </c>
      <c r="AY125" s="39" t="s">
        <v>15186</v>
      </c>
      <c r="AZ125">
        <v>1</v>
      </c>
      <c r="BB125" s="39" t="s">
        <v>15186</v>
      </c>
      <c r="BC125">
        <v>1</v>
      </c>
      <c r="BE125" s="39" t="s">
        <v>15187</v>
      </c>
      <c r="BF125">
        <v>1</v>
      </c>
      <c r="BH125" s="39" t="s">
        <v>15186</v>
      </c>
      <c r="BI125">
        <v>1</v>
      </c>
      <c r="BK125" s="39" t="s">
        <v>15187</v>
      </c>
      <c r="BL125">
        <v>1</v>
      </c>
      <c r="BN125" s="39" t="s">
        <v>15186</v>
      </c>
      <c r="BO125">
        <v>1</v>
      </c>
      <c r="BQ125" s="39" t="s">
        <v>15186</v>
      </c>
      <c r="BR125">
        <v>1</v>
      </c>
      <c r="BT125" s="39" t="s">
        <v>43704</v>
      </c>
      <c r="BW125" s="39" t="s">
        <v>43705</v>
      </c>
      <c r="BZ125" s="39" t="s">
        <v>43690</v>
      </c>
      <c r="CC125" s="39" t="s">
        <v>43630</v>
      </c>
      <c r="CF125" s="39" t="s">
        <v>43706</v>
      </c>
      <c r="CI125" s="39" t="s">
        <v>43632</v>
      </c>
      <c r="CL125" s="39" t="s">
        <v>43707</v>
      </c>
      <c r="CO125" s="39" t="s">
        <v>43708</v>
      </c>
      <c r="CR125" s="39" t="s">
        <v>42948</v>
      </c>
      <c r="CU125" s="39" t="s">
        <v>43709</v>
      </c>
    </row>
    <row r="126" spans="1:99" x14ac:dyDescent="0.3">
      <c r="A126">
        <v>125</v>
      </c>
      <c r="B126" s="1">
        <v>45905.382951388892</v>
      </c>
      <c r="C126" s="1">
        <v>45905.391527777778</v>
      </c>
      <c r="D126" s="39" t="s">
        <v>4037</v>
      </c>
      <c r="E126" s="39" t="s">
        <v>4038</v>
      </c>
      <c r="F126">
        <v>15</v>
      </c>
      <c r="I126" s="39" t="s">
        <v>4038</v>
      </c>
      <c r="L126">
        <v>6</v>
      </c>
      <c r="O126">
        <v>3</v>
      </c>
      <c r="R126" s="39" t="s">
        <v>42857</v>
      </c>
      <c r="S126">
        <v>1</v>
      </c>
      <c r="U126" s="39" t="s">
        <v>42858</v>
      </c>
      <c r="V126">
        <v>1</v>
      </c>
      <c r="X126" s="39" t="s">
        <v>42858</v>
      </c>
      <c r="Y126">
        <v>0</v>
      </c>
      <c r="AA126" s="39" t="s">
        <v>42860</v>
      </c>
      <c r="AB126">
        <v>1</v>
      </c>
      <c r="AD126" s="39" t="s">
        <v>42858</v>
      </c>
      <c r="AE126">
        <v>0</v>
      </c>
      <c r="AG126" s="39" t="s">
        <v>43534</v>
      </c>
      <c r="AH126">
        <v>1</v>
      </c>
      <c r="AJ126" s="39" t="s">
        <v>42863</v>
      </c>
      <c r="AK126">
        <v>1</v>
      </c>
      <c r="AM126" s="39" t="s">
        <v>42864</v>
      </c>
      <c r="AN126">
        <v>1</v>
      </c>
      <c r="AP126" s="39" t="s">
        <v>15187</v>
      </c>
      <c r="AQ126">
        <v>1</v>
      </c>
      <c r="AS126" s="39" t="s">
        <v>15187</v>
      </c>
      <c r="AT126">
        <v>1</v>
      </c>
      <c r="AV126" s="39" t="s">
        <v>15186</v>
      </c>
      <c r="AW126">
        <v>0</v>
      </c>
      <c r="AY126" s="39" t="s">
        <v>15186</v>
      </c>
      <c r="AZ126">
        <v>1</v>
      </c>
      <c r="BB126" s="39" t="s">
        <v>15186</v>
      </c>
      <c r="BC126">
        <v>1</v>
      </c>
      <c r="BE126" s="39" t="s">
        <v>15187</v>
      </c>
      <c r="BF126">
        <v>1</v>
      </c>
      <c r="BH126" s="39" t="s">
        <v>15186</v>
      </c>
      <c r="BI126">
        <v>1</v>
      </c>
      <c r="BK126" s="39" t="s">
        <v>15187</v>
      </c>
      <c r="BL126">
        <v>1</v>
      </c>
      <c r="BN126" s="39" t="s">
        <v>15186</v>
      </c>
      <c r="BO126">
        <v>1</v>
      </c>
      <c r="BQ126" s="39" t="s">
        <v>15186</v>
      </c>
      <c r="BR126">
        <v>1</v>
      </c>
      <c r="BT126" s="39" t="s">
        <v>42875</v>
      </c>
      <c r="BW126" s="39" t="s">
        <v>42876</v>
      </c>
      <c r="BZ126" s="39" t="s">
        <v>43710</v>
      </c>
      <c r="CC126" s="39" t="s">
        <v>43630</v>
      </c>
      <c r="CF126" s="39" t="s">
        <v>43711</v>
      </c>
      <c r="CI126" s="39" t="s">
        <v>43632</v>
      </c>
      <c r="CL126" s="39" t="s">
        <v>43712</v>
      </c>
      <c r="CO126" s="39" t="s">
        <v>43693</v>
      </c>
      <c r="CR126" s="39" t="s">
        <v>42948</v>
      </c>
      <c r="CU126" s="39" t="s">
        <v>43109</v>
      </c>
    </row>
    <row r="127" spans="1:99" x14ac:dyDescent="0.3">
      <c r="A127">
        <v>126</v>
      </c>
      <c r="B127" s="1">
        <v>45905.383564814816</v>
      </c>
      <c r="C127" s="1">
        <v>45905.391631944447</v>
      </c>
      <c r="D127" s="39" t="s">
        <v>4178</v>
      </c>
      <c r="E127" s="39" t="s">
        <v>4179</v>
      </c>
      <c r="F127">
        <v>15</v>
      </c>
      <c r="I127" s="39" t="s">
        <v>4180</v>
      </c>
      <c r="L127">
        <v>6</v>
      </c>
      <c r="O127">
        <v>2</v>
      </c>
      <c r="R127" s="39" t="s">
        <v>42857</v>
      </c>
      <c r="S127">
        <v>1</v>
      </c>
      <c r="U127" s="39" t="s">
        <v>42858</v>
      </c>
      <c r="V127">
        <v>1</v>
      </c>
      <c r="X127" s="39" t="s">
        <v>42858</v>
      </c>
      <c r="Y127">
        <v>0</v>
      </c>
      <c r="AA127" s="39" t="s">
        <v>42860</v>
      </c>
      <c r="AB127">
        <v>1</v>
      </c>
      <c r="AD127" s="39" t="s">
        <v>42858</v>
      </c>
      <c r="AE127">
        <v>0</v>
      </c>
      <c r="AG127" s="39" t="s">
        <v>43534</v>
      </c>
      <c r="AH127">
        <v>1</v>
      </c>
      <c r="AJ127" s="39" t="s">
        <v>42863</v>
      </c>
      <c r="AK127">
        <v>1</v>
      </c>
      <c r="AM127" s="39" t="s">
        <v>42864</v>
      </c>
      <c r="AN127">
        <v>1</v>
      </c>
      <c r="AP127" s="39" t="s">
        <v>15187</v>
      </c>
      <c r="AQ127">
        <v>1</v>
      </c>
      <c r="AS127" s="39" t="s">
        <v>15187</v>
      </c>
      <c r="AT127">
        <v>1</v>
      </c>
      <c r="AV127" s="39" t="s">
        <v>15186</v>
      </c>
      <c r="AW127">
        <v>0</v>
      </c>
      <c r="AY127" s="39" t="s">
        <v>15186</v>
      </c>
      <c r="AZ127">
        <v>1</v>
      </c>
      <c r="BB127" s="39" t="s">
        <v>15186</v>
      </c>
      <c r="BC127">
        <v>1</v>
      </c>
      <c r="BE127" s="39" t="s">
        <v>15187</v>
      </c>
      <c r="BF127">
        <v>1</v>
      </c>
      <c r="BH127" s="39" t="s">
        <v>15186</v>
      </c>
      <c r="BI127">
        <v>1</v>
      </c>
      <c r="BK127" s="39" t="s">
        <v>15187</v>
      </c>
      <c r="BL127">
        <v>1</v>
      </c>
      <c r="BN127" s="39" t="s">
        <v>15186</v>
      </c>
      <c r="BO127">
        <v>1</v>
      </c>
      <c r="BQ127" s="39" t="s">
        <v>15186</v>
      </c>
      <c r="BR127">
        <v>1</v>
      </c>
      <c r="BT127" s="39" t="s">
        <v>43713</v>
      </c>
      <c r="BW127" s="39" t="s">
        <v>43714</v>
      </c>
      <c r="BZ127" s="39" t="s">
        <v>43715</v>
      </c>
      <c r="CC127" s="39" t="s">
        <v>43716</v>
      </c>
      <c r="CF127" s="39" t="s">
        <v>43717</v>
      </c>
      <c r="CI127" s="39" t="s">
        <v>43718</v>
      </c>
      <c r="CL127" s="39" t="s">
        <v>43719</v>
      </c>
      <c r="CO127" s="39" t="s">
        <v>43720</v>
      </c>
      <c r="CR127" s="39" t="s">
        <v>43721</v>
      </c>
      <c r="CU127" s="39" t="s">
        <v>43722</v>
      </c>
    </row>
    <row r="128" spans="1:99" x14ac:dyDescent="0.3">
      <c r="A128">
        <v>127</v>
      </c>
      <c r="B128" s="1">
        <v>45905.374571759261</v>
      </c>
      <c r="C128" s="1">
        <v>45905.392129629632</v>
      </c>
      <c r="D128" s="39" t="s">
        <v>12370</v>
      </c>
      <c r="E128" s="39" t="s">
        <v>12371</v>
      </c>
      <c r="F128">
        <v>17</v>
      </c>
      <c r="I128" s="39" t="s">
        <v>12371</v>
      </c>
      <c r="L128">
        <v>6</v>
      </c>
      <c r="O128">
        <v>8</v>
      </c>
      <c r="R128" s="39" t="s">
        <v>42857</v>
      </c>
      <c r="S128">
        <v>1</v>
      </c>
      <c r="U128" s="39" t="s">
        <v>42858</v>
      </c>
      <c r="V128">
        <v>1</v>
      </c>
      <c r="X128" s="39" t="s">
        <v>42859</v>
      </c>
      <c r="Y128">
        <v>1</v>
      </c>
      <c r="AA128" s="39" t="s">
        <v>42860</v>
      </c>
      <c r="AB128">
        <v>1</v>
      </c>
      <c r="AD128" s="39" t="s">
        <v>42861</v>
      </c>
      <c r="AE128">
        <v>1</v>
      </c>
      <c r="AG128" s="39" t="s">
        <v>43534</v>
      </c>
      <c r="AH128">
        <v>1</v>
      </c>
      <c r="AJ128" s="39" t="s">
        <v>42863</v>
      </c>
      <c r="AK128">
        <v>1</v>
      </c>
      <c r="AM128" s="39" t="s">
        <v>42864</v>
      </c>
      <c r="AN128">
        <v>1</v>
      </c>
      <c r="AP128" s="39" t="s">
        <v>15187</v>
      </c>
      <c r="AQ128">
        <v>1</v>
      </c>
      <c r="AS128" s="39" t="s">
        <v>15187</v>
      </c>
      <c r="AT128">
        <v>1</v>
      </c>
      <c r="AV128" s="39" t="s">
        <v>15186</v>
      </c>
      <c r="AW128">
        <v>0</v>
      </c>
      <c r="AY128" s="39" t="s">
        <v>15186</v>
      </c>
      <c r="AZ128">
        <v>1</v>
      </c>
      <c r="BB128" s="39" t="s">
        <v>15186</v>
      </c>
      <c r="BC128">
        <v>1</v>
      </c>
      <c r="BE128" s="39" t="s">
        <v>15187</v>
      </c>
      <c r="BF128">
        <v>1</v>
      </c>
      <c r="BH128" s="39" t="s">
        <v>15186</v>
      </c>
      <c r="BI128">
        <v>1</v>
      </c>
      <c r="BK128" s="39" t="s">
        <v>15187</v>
      </c>
      <c r="BL128">
        <v>1</v>
      </c>
      <c r="BN128" s="39" t="s">
        <v>15186</v>
      </c>
      <c r="BO128">
        <v>1</v>
      </c>
      <c r="BQ128" s="39" t="s">
        <v>15186</v>
      </c>
      <c r="BR128">
        <v>1</v>
      </c>
      <c r="BT128" s="39" t="s">
        <v>42865</v>
      </c>
      <c r="BW128" s="39" t="s">
        <v>43723</v>
      </c>
      <c r="BZ128" s="39" t="s">
        <v>43724</v>
      </c>
      <c r="CC128" s="39" t="s">
        <v>43725</v>
      </c>
      <c r="CF128" s="39" t="s">
        <v>43726</v>
      </c>
      <c r="CI128" s="39" t="s">
        <v>43727</v>
      </c>
      <c r="CL128" s="39" t="s">
        <v>43728</v>
      </c>
      <c r="CO128" s="39" t="s">
        <v>43729</v>
      </c>
      <c r="CR128" s="39" t="s">
        <v>43730</v>
      </c>
      <c r="CU128" s="39" t="s">
        <v>43731</v>
      </c>
    </row>
    <row r="129" spans="1:99" x14ac:dyDescent="0.3">
      <c r="A129">
        <v>128</v>
      </c>
      <c r="B129" s="1">
        <v>45905.380532407406</v>
      </c>
      <c r="C129" s="1">
        <v>45905.393472222226</v>
      </c>
      <c r="D129" s="39" t="s">
        <v>4131</v>
      </c>
      <c r="E129" s="39" t="s">
        <v>4132</v>
      </c>
      <c r="F129">
        <v>18</v>
      </c>
      <c r="I129" s="39" t="s">
        <v>4132</v>
      </c>
      <c r="L129">
        <v>6</v>
      </c>
      <c r="O129">
        <v>27</v>
      </c>
      <c r="R129" s="39" t="s">
        <v>42857</v>
      </c>
      <c r="S129">
        <v>1</v>
      </c>
      <c r="U129" s="39" t="s">
        <v>42858</v>
      </c>
      <c r="V129">
        <v>1</v>
      </c>
      <c r="X129" s="39" t="s">
        <v>42859</v>
      </c>
      <c r="Y129">
        <v>1</v>
      </c>
      <c r="AA129" s="39" t="s">
        <v>42860</v>
      </c>
      <c r="AB129">
        <v>1</v>
      </c>
      <c r="AD129" s="39" t="s">
        <v>42861</v>
      </c>
      <c r="AE129">
        <v>1</v>
      </c>
      <c r="AG129" s="39" t="s">
        <v>43534</v>
      </c>
      <c r="AH129">
        <v>1</v>
      </c>
      <c r="AJ129" s="39" t="s">
        <v>42863</v>
      </c>
      <c r="AK129">
        <v>1</v>
      </c>
      <c r="AM129" s="39" t="s">
        <v>42864</v>
      </c>
      <c r="AN129">
        <v>1</v>
      </c>
      <c r="AP129" s="39" t="s">
        <v>15187</v>
      </c>
      <c r="AQ129">
        <v>1</v>
      </c>
      <c r="AS129" s="39" t="s">
        <v>15187</v>
      </c>
      <c r="AT129">
        <v>1</v>
      </c>
      <c r="AV129" s="39" t="s">
        <v>15187</v>
      </c>
      <c r="AW129">
        <v>1</v>
      </c>
      <c r="AY129" s="39" t="s">
        <v>15186</v>
      </c>
      <c r="AZ129">
        <v>1</v>
      </c>
      <c r="BB129" s="39" t="s">
        <v>15186</v>
      </c>
      <c r="BC129">
        <v>1</v>
      </c>
      <c r="BE129" s="39" t="s">
        <v>15187</v>
      </c>
      <c r="BF129">
        <v>1</v>
      </c>
      <c r="BH129" s="39" t="s">
        <v>15186</v>
      </c>
      <c r="BI129">
        <v>1</v>
      </c>
      <c r="BK129" s="39" t="s">
        <v>15187</v>
      </c>
      <c r="BL129">
        <v>1</v>
      </c>
      <c r="BN129" s="39" t="s">
        <v>15186</v>
      </c>
      <c r="BO129">
        <v>1</v>
      </c>
      <c r="BQ129" s="39" t="s">
        <v>15186</v>
      </c>
      <c r="BR129">
        <v>1</v>
      </c>
      <c r="BT129" s="39" t="s">
        <v>43732</v>
      </c>
      <c r="BW129" s="39" t="s">
        <v>42876</v>
      </c>
      <c r="BZ129" s="39" t="s">
        <v>43733</v>
      </c>
      <c r="CC129" s="39" t="s">
        <v>43734</v>
      </c>
      <c r="CF129" s="39" t="s">
        <v>43735</v>
      </c>
      <c r="CI129" s="39" t="s">
        <v>43736</v>
      </c>
      <c r="CL129" s="39" t="s">
        <v>43737</v>
      </c>
      <c r="CO129" s="39" t="s">
        <v>42987</v>
      </c>
      <c r="CR129" s="39" t="s">
        <v>43738</v>
      </c>
      <c r="CU129" s="39" t="s">
        <v>43739</v>
      </c>
    </row>
    <row r="130" spans="1:99" x14ac:dyDescent="0.3">
      <c r="A130">
        <v>129</v>
      </c>
      <c r="B130" s="1">
        <v>45905.386793981481</v>
      </c>
      <c r="C130" s="1">
        <v>45905.393587962964</v>
      </c>
      <c r="D130" s="39" t="s">
        <v>3987</v>
      </c>
      <c r="E130" s="39" t="s">
        <v>3988</v>
      </c>
      <c r="F130">
        <v>8</v>
      </c>
      <c r="I130" s="39" t="s">
        <v>3988</v>
      </c>
      <c r="L130">
        <v>6</v>
      </c>
      <c r="O130">
        <v>13</v>
      </c>
      <c r="R130" s="39" t="s">
        <v>42857</v>
      </c>
      <c r="S130">
        <v>1</v>
      </c>
      <c r="U130" s="39" t="s">
        <v>42859</v>
      </c>
      <c r="V130">
        <v>0</v>
      </c>
      <c r="X130" s="39" t="s">
        <v>42859</v>
      </c>
      <c r="Y130">
        <v>1</v>
      </c>
      <c r="AA130" s="39" t="s">
        <v>42857</v>
      </c>
      <c r="AB130">
        <v>0</v>
      </c>
      <c r="AD130" s="39" t="s">
        <v>42859</v>
      </c>
      <c r="AE130">
        <v>0</v>
      </c>
      <c r="AG130" s="39" t="s">
        <v>43584</v>
      </c>
      <c r="AH130">
        <v>0</v>
      </c>
      <c r="AJ130" s="39" t="s">
        <v>43063</v>
      </c>
      <c r="AK130">
        <v>0</v>
      </c>
      <c r="AM130" s="39" t="s">
        <v>42864</v>
      </c>
      <c r="AN130">
        <v>1</v>
      </c>
      <c r="AP130" s="39" t="s">
        <v>15187</v>
      </c>
      <c r="AQ130">
        <v>1</v>
      </c>
      <c r="AS130" s="39" t="s">
        <v>15187</v>
      </c>
      <c r="AT130">
        <v>1</v>
      </c>
      <c r="AV130" s="39" t="s">
        <v>15186</v>
      </c>
      <c r="AW130">
        <v>0</v>
      </c>
      <c r="AY130" s="39" t="s">
        <v>15187</v>
      </c>
      <c r="AZ130">
        <v>0</v>
      </c>
      <c r="BB130" s="39" t="s">
        <v>15187</v>
      </c>
      <c r="BC130">
        <v>0</v>
      </c>
      <c r="BE130" s="39" t="s">
        <v>15187</v>
      </c>
      <c r="BF130">
        <v>1</v>
      </c>
      <c r="BH130" s="39" t="s">
        <v>15186</v>
      </c>
      <c r="BI130">
        <v>1</v>
      </c>
      <c r="BK130" s="39" t="s">
        <v>15186</v>
      </c>
      <c r="BL130">
        <v>0</v>
      </c>
      <c r="BN130" s="39" t="s">
        <v>15186</v>
      </c>
      <c r="BO130">
        <v>1</v>
      </c>
      <c r="BQ130" s="39" t="s">
        <v>15187</v>
      </c>
      <c r="BR130">
        <v>0</v>
      </c>
      <c r="BT130" s="39" t="s">
        <v>43740</v>
      </c>
      <c r="BW130" s="39" t="s">
        <v>42876</v>
      </c>
      <c r="BZ130" s="39" t="s">
        <v>43741</v>
      </c>
      <c r="CC130" s="39" t="s">
        <v>43630</v>
      </c>
      <c r="CF130" s="39" t="s">
        <v>43742</v>
      </c>
      <c r="CI130" s="39" t="s">
        <v>43743</v>
      </c>
      <c r="CL130" s="39" t="s">
        <v>4882</v>
      </c>
      <c r="CO130" s="39" t="s">
        <v>43744</v>
      </c>
      <c r="CR130" s="39" t="s">
        <v>43745</v>
      </c>
      <c r="CU130" s="39" t="s">
        <v>43746</v>
      </c>
    </row>
    <row r="131" spans="1:99" x14ac:dyDescent="0.3">
      <c r="A131">
        <v>130</v>
      </c>
      <c r="B131" s="1">
        <v>45905.379803240743</v>
      </c>
      <c r="C131" s="1">
        <v>45905.394201388888</v>
      </c>
      <c r="D131" s="39" t="s">
        <v>3898</v>
      </c>
      <c r="E131" s="39" t="s">
        <v>3899</v>
      </c>
      <c r="F131">
        <v>13</v>
      </c>
      <c r="I131" s="39" t="s">
        <v>3899</v>
      </c>
      <c r="L131">
        <v>6</v>
      </c>
      <c r="O131">
        <v>28</v>
      </c>
      <c r="R131" s="39" t="s">
        <v>42857</v>
      </c>
      <c r="S131">
        <v>1</v>
      </c>
      <c r="U131" s="39" t="s">
        <v>42861</v>
      </c>
      <c r="V131">
        <v>0</v>
      </c>
      <c r="X131" s="39" t="s">
        <v>42859</v>
      </c>
      <c r="Y131">
        <v>1</v>
      </c>
      <c r="AA131" s="39" t="s">
        <v>42860</v>
      </c>
      <c r="AB131">
        <v>1</v>
      </c>
      <c r="AD131" s="39" t="s">
        <v>42861</v>
      </c>
      <c r="AE131">
        <v>1</v>
      </c>
      <c r="AG131" s="39" t="s">
        <v>43534</v>
      </c>
      <c r="AH131">
        <v>1</v>
      </c>
      <c r="AJ131" s="39" t="s">
        <v>42863</v>
      </c>
      <c r="AK131">
        <v>1</v>
      </c>
      <c r="AM131" s="39" t="s">
        <v>42864</v>
      </c>
      <c r="AN131">
        <v>1</v>
      </c>
      <c r="AP131" s="39" t="s">
        <v>15187</v>
      </c>
      <c r="AQ131">
        <v>1</v>
      </c>
      <c r="AS131" s="39" t="s">
        <v>15187</v>
      </c>
      <c r="AT131">
        <v>1</v>
      </c>
      <c r="AV131" s="39" t="s">
        <v>15186</v>
      </c>
      <c r="AW131">
        <v>0</v>
      </c>
      <c r="AY131" s="39" t="s">
        <v>15186</v>
      </c>
      <c r="AZ131">
        <v>1</v>
      </c>
      <c r="BB131" s="39" t="s">
        <v>15186</v>
      </c>
      <c r="BC131">
        <v>1</v>
      </c>
      <c r="BE131" s="39" t="s">
        <v>15187</v>
      </c>
      <c r="BF131">
        <v>1</v>
      </c>
      <c r="BH131" s="39" t="s">
        <v>15186</v>
      </c>
      <c r="BI131">
        <v>1</v>
      </c>
      <c r="BK131" s="39" t="s">
        <v>15186</v>
      </c>
      <c r="BL131">
        <v>0</v>
      </c>
      <c r="BN131" s="39" t="s">
        <v>15187</v>
      </c>
      <c r="BO131">
        <v>0</v>
      </c>
      <c r="BQ131" s="39" t="s">
        <v>15187</v>
      </c>
      <c r="BR131">
        <v>0</v>
      </c>
      <c r="BT131" s="39" t="s">
        <v>43747</v>
      </c>
      <c r="BW131" s="39" t="s">
        <v>43748</v>
      </c>
      <c r="BZ131" s="39" t="s">
        <v>43749</v>
      </c>
      <c r="CC131" s="39" t="s">
        <v>43750</v>
      </c>
      <c r="CF131" s="39" t="s">
        <v>43751</v>
      </c>
      <c r="CI131" s="39" t="s">
        <v>43752</v>
      </c>
      <c r="CL131" s="39" t="s">
        <v>43753</v>
      </c>
      <c r="CO131" s="39" t="s">
        <v>43754</v>
      </c>
      <c r="CR131" s="39" t="s">
        <v>43755</v>
      </c>
      <c r="CU131" s="39" t="s">
        <v>43756</v>
      </c>
    </row>
    <row r="132" spans="1:99" x14ac:dyDescent="0.3">
      <c r="A132">
        <v>131</v>
      </c>
      <c r="B132" s="1">
        <v>45905.382349537038</v>
      </c>
      <c r="C132" s="1">
        <v>45905.394386574073</v>
      </c>
      <c r="D132" s="39" t="s">
        <v>4524</v>
      </c>
      <c r="E132" s="39" t="s">
        <v>4525</v>
      </c>
      <c r="F132">
        <v>14</v>
      </c>
      <c r="I132" s="39" t="s">
        <v>14739</v>
      </c>
      <c r="L132">
        <v>6</v>
      </c>
      <c r="O132">
        <v>30</v>
      </c>
      <c r="R132" s="39" t="s">
        <v>42857</v>
      </c>
      <c r="S132">
        <v>1</v>
      </c>
      <c r="U132" s="39" t="s">
        <v>42859</v>
      </c>
      <c r="V132">
        <v>0</v>
      </c>
      <c r="X132" s="39" t="s">
        <v>42859</v>
      </c>
      <c r="Y132">
        <v>1</v>
      </c>
      <c r="AA132" s="39" t="s">
        <v>42860</v>
      </c>
      <c r="AB132">
        <v>1</v>
      </c>
      <c r="AD132" s="39" t="s">
        <v>42859</v>
      </c>
      <c r="AE132">
        <v>0</v>
      </c>
      <c r="AG132" s="39" t="s">
        <v>43534</v>
      </c>
      <c r="AH132">
        <v>1</v>
      </c>
      <c r="AJ132" s="39" t="s">
        <v>42863</v>
      </c>
      <c r="AK132">
        <v>1</v>
      </c>
      <c r="AM132" s="39" t="s">
        <v>42864</v>
      </c>
      <c r="AN132">
        <v>1</v>
      </c>
      <c r="AP132" s="39" t="s">
        <v>15187</v>
      </c>
      <c r="AQ132">
        <v>1</v>
      </c>
      <c r="AS132" s="39" t="s">
        <v>15187</v>
      </c>
      <c r="AT132">
        <v>1</v>
      </c>
      <c r="AV132" s="39" t="s">
        <v>15186</v>
      </c>
      <c r="AW132">
        <v>0</v>
      </c>
      <c r="AY132" s="39" t="s">
        <v>15186</v>
      </c>
      <c r="AZ132">
        <v>1</v>
      </c>
      <c r="BB132" s="39" t="s">
        <v>15186</v>
      </c>
      <c r="BC132">
        <v>1</v>
      </c>
      <c r="BE132" s="39" t="s">
        <v>15187</v>
      </c>
      <c r="BF132">
        <v>1</v>
      </c>
      <c r="BH132" s="39" t="s">
        <v>15186</v>
      </c>
      <c r="BI132">
        <v>1</v>
      </c>
      <c r="BK132" s="39" t="s">
        <v>15186</v>
      </c>
      <c r="BL132">
        <v>0</v>
      </c>
      <c r="BN132" s="39" t="s">
        <v>15186</v>
      </c>
      <c r="BO132">
        <v>1</v>
      </c>
      <c r="BQ132" s="39" t="s">
        <v>15186</v>
      </c>
      <c r="BR132">
        <v>1</v>
      </c>
      <c r="BT132" s="39" t="s">
        <v>42875</v>
      </c>
      <c r="BW132" s="39" t="s">
        <v>42876</v>
      </c>
      <c r="BZ132" s="39" t="s">
        <v>43757</v>
      </c>
      <c r="CC132" s="39" t="s">
        <v>43630</v>
      </c>
      <c r="CF132" s="39" t="s">
        <v>43758</v>
      </c>
      <c r="CI132" s="39" t="s">
        <v>43632</v>
      </c>
      <c r="CL132" s="39" t="s">
        <v>43759</v>
      </c>
      <c r="CO132" s="39" t="s">
        <v>43760</v>
      </c>
      <c r="CR132" s="39" t="s">
        <v>42948</v>
      </c>
      <c r="CU132" s="39" t="s">
        <v>43109</v>
      </c>
    </row>
    <row r="133" spans="1:99" x14ac:dyDescent="0.3">
      <c r="A133">
        <v>132</v>
      </c>
      <c r="B133" s="1">
        <v>45905.384513888886</v>
      </c>
      <c r="C133" s="1">
        <v>45905.394965277781</v>
      </c>
      <c r="D133" s="39" t="s">
        <v>12254</v>
      </c>
      <c r="E133" s="39" t="s">
        <v>12255</v>
      </c>
      <c r="F133">
        <v>16</v>
      </c>
      <c r="I133" s="39" t="s">
        <v>14555</v>
      </c>
      <c r="L133">
        <v>6</v>
      </c>
      <c r="O133">
        <v>19</v>
      </c>
      <c r="R133" s="39" t="s">
        <v>42857</v>
      </c>
      <c r="S133">
        <v>1</v>
      </c>
      <c r="U133" s="39" t="s">
        <v>42858</v>
      </c>
      <c r="V133">
        <v>1</v>
      </c>
      <c r="X133" s="39" t="s">
        <v>42858</v>
      </c>
      <c r="Y133">
        <v>0</v>
      </c>
      <c r="AA133" s="39" t="s">
        <v>42860</v>
      </c>
      <c r="AB133">
        <v>1</v>
      </c>
      <c r="AD133" s="39" t="s">
        <v>42861</v>
      </c>
      <c r="AE133">
        <v>1</v>
      </c>
      <c r="AG133" s="39" t="s">
        <v>43534</v>
      </c>
      <c r="AH133">
        <v>1</v>
      </c>
      <c r="AJ133" s="39" t="s">
        <v>42863</v>
      </c>
      <c r="AK133">
        <v>1</v>
      </c>
      <c r="AM133" s="39" t="s">
        <v>42864</v>
      </c>
      <c r="AN133">
        <v>1</v>
      </c>
      <c r="AP133" s="39" t="s">
        <v>15187</v>
      </c>
      <c r="AQ133">
        <v>1</v>
      </c>
      <c r="AS133" s="39" t="s">
        <v>15187</v>
      </c>
      <c r="AT133">
        <v>1</v>
      </c>
      <c r="AV133" s="39" t="s">
        <v>15186</v>
      </c>
      <c r="AW133">
        <v>0</v>
      </c>
      <c r="AY133" s="39" t="s">
        <v>15186</v>
      </c>
      <c r="AZ133">
        <v>1</v>
      </c>
      <c r="BB133" s="39" t="s">
        <v>15186</v>
      </c>
      <c r="BC133">
        <v>1</v>
      </c>
      <c r="BE133" s="39" t="s">
        <v>15187</v>
      </c>
      <c r="BF133">
        <v>1</v>
      </c>
      <c r="BH133" s="39" t="s">
        <v>15186</v>
      </c>
      <c r="BI133">
        <v>1</v>
      </c>
      <c r="BK133" s="39" t="s">
        <v>15187</v>
      </c>
      <c r="BL133">
        <v>1</v>
      </c>
      <c r="BN133" s="39" t="s">
        <v>15186</v>
      </c>
      <c r="BO133">
        <v>1</v>
      </c>
      <c r="BQ133" s="39" t="s">
        <v>15186</v>
      </c>
      <c r="BR133">
        <v>1</v>
      </c>
      <c r="BT133" s="39" t="s">
        <v>43761</v>
      </c>
      <c r="BW133" s="39" t="s">
        <v>43762</v>
      </c>
      <c r="BZ133" s="39" t="s">
        <v>43690</v>
      </c>
      <c r="CC133" s="39" t="s">
        <v>43763</v>
      </c>
      <c r="CF133" s="39" t="s">
        <v>43764</v>
      </c>
      <c r="CI133" s="39" t="s">
        <v>43765</v>
      </c>
      <c r="CL133" s="39" t="s">
        <v>43766</v>
      </c>
      <c r="CO133" s="39" t="s">
        <v>43693</v>
      </c>
      <c r="CR133" s="39" t="s">
        <v>43129</v>
      </c>
      <c r="CU133" s="39" t="s">
        <v>43767</v>
      </c>
    </row>
    <row r="134" spans="1:99" x14ac:dyDescent="0.3">
      <c r="A134">
        <v>133</v>
      </c>
      <c r="B134" s="1">
        <v>45905.386458333334</v>
      </c>
      <c r="C134" s="1">
        <v>45905.395694444444</v>
      </c>
      <c r="D134" s="39" t="s">
        <v>3891</v>
      </c>
      <c r="E134" s="39" t="s">
        <v>3892</v>
      </c>
      <c r="F134">
        <v>14</v>
      </c>
      <c r="I134" s="39" t="s">
        <v>3892</v>
      </c>
      <c r="L134">
        <v>6</v>
      </c>
      <c r="O134">
        <v>37</v>
      </c>
      <c r="R134" s="39" t="s">
        <v>42858</v>
      </c>
      <c r="S134">
        <v>0</v>
      </c>
      <c r="U134" s="39" t="s">
        <v>42858</v>
      </c>
      <c r="V134">
        <v>1</v>
      </c>
      <c r="X134" s="39" t="s">
        <v>42859</v>
      </c>
      <c r="Y134">
        <v>1</v>
      </c>
      <c r="AA134" s="39" t="s">
        <v>42858</v>
      </c>
      <c r="AB134">
        <v>0</v>
      </c>
      <c r="AD134" s="39" t="s">
        <v>42861</v>
      </c>
      <c r="AE134">
        <v>1</v>
      </c>
      <c r="AG134" s="39" t="s">
        <v>43584</v>
      </c>
      <c r="AH134">
        <v>0</v>
      </c>
      <c r="AJ134" s="39" t="s">
        <v>42863</v>
      </c>
      <c r="AK134">
        <v>1</v>
      </c>
      <c r="AM134" s="39" t="s">
        <v>42864</v>
      </c>
      <c r="AN134">
        <v>1</v>
      </c>
      <c r="AP134" s="39" t="s">
        <v>15187</v>
      </c>
      <c r="AQ134">
        <v>1</v>
      </c>
      <c r="AS134" s="39" t="s">
        <v>15187</v>
      </c>
      <c r="AT134">
        <v>1</v>
      </c>
      <c r="AV134" s="39" t="s">
        <v>15187</v>
      </c>
      <c r="AW134">
        <v>1</v>
      </c>
      <c r="AY134" s="39" t="s">
        <v>15186</v>
      </c>
      <c r="AZ134">
        <v>1</v>
      </c>
      <c r="BB134" s="39" t="s">
        <v>15186</v>
      </c>
      <c r="BC134">
        <v>1</v>
      </c>
      <c r="BE134" s="39" t="s">
        <v>15187</v>
      </c>
      <c r="BF134">
        <v>1</v>
      </c>
      <c r="BH134" s="39" t="s">
        <v>15186</v>
      </c>
      <c r="BI134">
        <v>1</v>
      </c>
      <c r="BK134" s="39" t="s">
        <v>15187</v>
      </c>
      <c r="BL134">
        <v>1</v>
      </c>
      <c r="BN134" s="39" t="s">
        <v>15186</v>
      </c>
      <c r="BO134">
        <v>1</v>
      </c>
      <c r="BQ134" s="39" t="s">
        <v>15187</v>
      </c>
      <c r="BR134">
        <v>0</v>
      </c>
      <c r="BT134" s="39" t="s">
        <v>42997</v>
      </c>
      <c r="BW134" s="39" t="s">
        <v>43748</v>
      </c>
      <c r="BZ134" s="39" t="s">
        <v>43768</v>
      </c>
      <c r="CC134" s="39" t="s">
        <v>43769</v>
      </c>
      <c r="CF134" s="39" t="s">
        <v>43035</v>
      </c>
      <c r="CI134" s="39" t="s">
        <v>43770</v>
      </c>
      <c r="CL134" s="39" t="s">
        <v>43771</v>
      </c>
      <c r="CO134" s="39" t="s">
        <v>42911</v>
      </c>
      <c r="CR134" s="39" t="s">
        <v>43772</v>
      </c>
      <c r="CU134" s="39" t="s">
        <v>43773</v>
      </c>
    </row>
    <row r="135" spans="1:99" x14ac:dyDescent="0.3">
      <c r="A135">
        <v>134</v>
      </c>
      <c r="B135" s="1">
        <v>45905.380312499998</v>
      </c>
      <c r="C135" s="1">
        <v>45905.396597222221</v>
      </c>
      <c r="D135" s="39" t="s">
        <v>4151</v>
      </c>
      <c r="E135" s="39" t="s">
        <v>4152</v>
      </c>
      <c r="F135">
        <v>14</v>
      </c>
      <c r="I135" s="39" t="s">
        <v>4153</v>
      </c>
      <c r="L135">
        <v>6</v>
      </c>
      <c r="O135">
        <v>40</v>
      </c>
      <c r="R135" s="39" t="s">
        <v>42857</v>
      </c>
      <c r="S135">
        <v>1</v>
      </c>
      <c r="U135" s="39" t="s">
        <v>42858</v>
      </c>
      <c r="V135">
        <v>1</v>
      </c>
      <c r="X135" s="39" t="s">
        <v>42858</v>
      </c>
      <c r="Y135">
        <v>0</v>
      </c>
      <c r="AA135" s="39" t="s">
        <v>42857</v>
      </c>
      <c r="AB135">
        <v>0</v>
      </c>
      <c r="AD135" s="39" t="s">
        <v>42861</v>
      </c>
      <c r="AE135">
        <v>1</v>
      </c>
      <c r="AG135" s="39" t="s">
        <v>43534</v>
      </c>
      <c r="AH135">
        <v>1</v>
      </c>
      <c r="AJ135" s="39" t="s">
        <v>42863</v>
      </c>
      <c r="AK135">
        <v>1</v>
      </c>
      <c r="AM135" s="39" t="s">
        <v>43063</v>
      </c>
      <c r="AN135">
        <v>0</v>
      </c>
      <c r="AP135" s="39" t="s">
        <v>15187</v>
      </c>
      <c r="AQ135">
        <v>1</v>
      </c>
      <c r="AS135" s="39" t="s">
        <v>15187</v>
      </c>
      <c r="AT135">
        <v>1</v>
      </c>
      <c r="AV135" s="39" t="s">
        <v>15186</v>
      </c>
      <c r="AW135">
        <v>0</v>
      </c>
      <c r="AY135" s="39" t="s">
        <v>15186</v>
      </c>
      <c r="AZ135">
        <v>1</v>
      </c>
      <c r="BB135" s="39" t="s">
        <v>15186</v>
      </c>
      <c r="BC135">
        <v>1</v>
      </c>
      <c r="BE135" s="39" t="s">
        <v>15187</v>
      </c>
      <c r="BF135">
        <v>1</v>
      </c>
      <c r="BH135" s="39" t="s">
        <v>15186</v>
      </c>
      <c r="BI135">
        <v>1</v>
      </c>
      <c r="BK135" s="39" t="s">
        <v>15187</v>
      </c>
      <c r="BL135">
        <v>1</v>
      </c>
      <c r="BN135" s="39" t="s">
        <v>15186</v>
      </c>
      <c r="BO135">
        <v>1</v>
      </c>
      <c r="BQ135" s="39" t="s">
        <v>15186</v>
      </c>
      <c r="BR135">
        <v>1</v>
      </c>
      <c r="BT135" s="39" t="s">
        <v>42865</v>
      </c>
      <c r="BW135" s="39" t="s">
        <v>42876</v>
      </c>
      <c r="BZ135" s="39" t="s">
        <v>43774</v>
      </c>
      <c r="CC135" s="39" t="s">
        <v>43775</v>
      </c>
      <c r="CF135" s="39" t="s">
        <v>42945</v>
      </c>
      <c r="CI135" s="39" t="s">
        <v>43632</v>
      </c>
      <c r="CL135" s="39" t="s">
        <v>43776</v>
      </c>
      <c r="CO135" s="39" t="s">
        <v>43777</v>
      </c>
      <c r="CR135" s="39" t="s">
        <v>42948</v>
      </c>
      <c r="CU135" s="39" t="s">
        <v>43778</v>
      </c>
    </row>
    <row r="136" spans="1:99" x14ac:dyDescent="0.3">
      <c r="A136">
        <v>135</v>
      </c>
      <c r="B136" s="1">
        <v>45905.384317129632</v>
      </c>
      <c r="C136" s="1">
        <v>45905.396828703706</v>
      </c>
      <c r="D136" s="39" t="s">
        <v>3970</v>
      </c>
      <c r="E136" s="39" t="s">
        <v>3971</v>
      </c>
      <c r="F136">
        <v>13</v>
      </c>
      <c r="I136" s="39" t="s">
        <v>3971</v>
      </c>
      <c r="L136">
        <v>6</v>
      </c>
      <c r="O136">
        <v>5</v>
      </c>
      <c r="R136" s="39" t="s">
        <v>42857</v>
      </c>
      <c r="S136">
        <v>1</v>
      </c>
      <c r="U136" s="39" t="s">
        <v>42859</v>
      </c>
      <c r="V136">
        <v>0</v>
      </c>
      <c r="X136" s="39" t="s">
        <v>42858</v>
      </c>
      <c r="Y136">
        <v>0</v>
      </c>
      <c r="AA136" s="39" t="s">
        <v>42860</v>
      </c>
      <c r="AB136">
        <v>1</v>
      </c>
      <c r="AD136" s="39" t="s">
        <v>42859</v>
      </c>
      <c r="AE136">
        <v>0</v>
      </c>
      <c r="AG136" s="39" t="s">
        <v>43534</v>
      </c>
      <c r="AH136">
        <v>1</v>
      </c>
      <c r="AJ136" s="39" t="s">
        <v>42863</v>
      </c>
      <c r="AK136">
        <v>1</v>
      </c>
      <c r="AM136" s="39" t="s">
        <v>42864</v>
      </c>
      <c r="AN136">
        <v>1</v>
      </c>
      <c r="AP136" s="39" t="s">
        <v>15187</v>
      </c>
      <c r="AQ136">
        <v>1</v>
      </c>
      <c r="AS136" s="39" t="s">
        <v>15187</v>
      </c>
      <c r="AT136">
        <v>1</v>
      </c>
      <c r="AV136" s="39" t="s">
        <v>15186</v>
      </c>
      <c r="AW136">
        <v>0</v>
      </c>
      <c r="AY136" s="39" t="s">
        <v>15186</v>
      </c>
      <c r="AZ136">
        <v>1</v>
      </c>
      <c r="BB136" s="39" t="s">
        <v>15186</v>
      </c>
      <c r="BC136">
        <v>1</v>
      </c>
      <c r="BE136" s="39" t="s">
        <v>15187</v>
      </c>
      <c r="BF136">
        <v>1</v>
      </c>
      <c r="BH136" s="39" t="s">
        <v>15186</v>
      </c>
      <c r="BI136">
        <v>1</v>
      </c>
      <c r="BK136" s="39" t="s">
        <v>15187</v>
      </c>
      <c r="BL136">
        <v>1</v>
      </c>
      <c r="BN136" s="39" t="s">
        <v>15186</v>
      </c>
      <c r="BO136">
        <v>1</v>
      </c>
      <c r="BQ136" s="39" t="s">
        <v>15187</v>
      </c>
      <c r="BR136">
        <v>0</v>
      </c>
      <c r="BT136" s="39" t="s">
        <v>43779</v>
      </c>
      <c r="BW136" s="39" t="s">
        <v>43780</v>
      </c>
      <c r="BZ136" s="39" t="s">
        <v>43781</v>
      </c>
      <c r="CC136" s="39" t="s">
        <v>43782</v>
      </c>
      <c r="CF136" s="39" t="s">
        <v>43783</v>
      </c>
      <c r="CI136" s="39" t="s">
        <v>43784</v>
      </c>
      <c r="CL136" s="39" t="s">
        <v>43785</v>
      </c>
      <c r="CO136" s="39" t="s">
        <v>43786</v>
      </c>
      <c r="CR136" s="39" t="s">
        <v>43787</v>
      </c>
      <c r="CU136" s="39" t="s">
        <v>43788</v>
      </c>
    </row>
    <row r="137" spans="1:99" x14ac:dyDescent="0.3">
      <c r="A137">
        <v>136</v>
      </c>
      <c r="B137" s="1">
        <v>45905.382986111108</v>
      </c>
      <c r="C137" s="1">
        <v>45905.397210648145</v>
      </c>
      <c r="D137" s="39" t="s">
        <v>4141</v>
      </c>
      <c r="E137" s="39" t="s">
        <v>4142</v>
      </c>
      <c r="F137">
        <v>15</v>
      </c>
      <c r="I137" s="39" t="s">
        <v>40598</v>
      </c>
      <c r="L137">
        <v>6</v>
      </c>
      <c r="O137">
        <v>36</v>
      </c>
      <c r="R137" s="39" t="s">
        <v>42857</v>
      </c>
      <c r="S137">
        <v>1</v>
      </c>
      <c r="U137" s="39" t="s">
        <v>42859</v>
      </c>
      <c r="V137">
        <v>0</v>
      </c>
      <c r="X137" s="39" t="s">
        <v>42859</v>
      </c>
      <c r="Y137">
        <v>1</v>
      </c>
      <c r="AA137" s="39" t="s">
        <v>42860</v>
      </c>
      <c r="AB137">
        <v>1</v>
      </c>
      <c r="AD137" s="39" t="s">
        <v>42859</v>
      </c>
      <c r="AE137">
        <v>0</v>
      </c>
      <c r="AG137" s="39" t="s">
        <v>43534</v>
      </c>
      <c r="AH137">
        <v>1</v>
      </c>
      <c r="AJ137" s="39" t="s">
        <v>42863</v>
      </c>
      <c r="AK137">
        <v>1</v>
      </c>
      <c r="AM137" s="39" t="s">
        <v>42864</v>
      </c>
      <c r="AN137">
        <v>1</v>
      </c>
      <c r="AP137" s="39" t="s">
        <v>15187</v>
      </c>
      <c r="AQ137">
        <v>1</v>
      </c>
      <c r="AS137" s="39" t="s">
        <v>15187</v>
      </c>
      <c r="AT137">
        <v>1</v>
      </c>
      <c r="AV137" s="39" t="s">
        <v>15186</v>
      </c>
      <c r="AW137">
        <v>0</v>
      </c>
      <c r="AY137" s="39" t="s">
        <v>15186</v>
      </c>
      <c r="AZ137">
        <v>1</v>
      </c>
      <c r="BB137" s="39" t="s">
        <v>15186</v>
      </c>
      <c r="BC137">
        <v>1</v>
      </c>
      <c r="BE137" s="39" t="s">
        <v>15187</v>
      </c>
      <c r="BF137">
        <v>1</v>
      </c>
      <c r="BH137" s="39" t="s">
        <v>15186</v>
      </c>
      <c r="BI137">
        <v>1</v>
      </c>
      <c r="BK137" s="39" t="s">
        <v>15187</v>
      </c>
      <c r="BL137">
        <v>1</v>
      </c>
      <c r="BN137" s="39" t="s">
        <v>15186</v>
      </c>
      <c r="BO137">
        <v>1</v>
      </c>
      <c r="BQ137" s="39" t="s">
        <v>15186</v>
      </c>
      <c r="BR137">
        <v>1</v>
      </c>
      <c r="BT137" s="39" t="s">
        <v>43789</v>
      </c>
      <c r="BW137" s="39" t="s">
        <v>43790</v>
      </c>
      <c r="BZ137" s="39" t="s">
        <v>43791</v>
      </c>
      <c r="CC137" s="39" t="s">
        <v>43792</v>
      </c>
      <c r="CF137" s="39" t="s">
        <v>43793</v>
      </c>
      <c r="CI137" s="39" t="s">
        <v>43632</v>
      </c>
      <c r="CL137" s="39" t="s">
        <v>43794</v>
      </c>
      <c r="CO137" s="39" t="s">
        <v>43795</v>
      </c>
      <c r="CR137" s="39" t="s">
        <v>43796</v>
      </c>
      <c r="CU137" s="39" t="s">
        <v>43797</v>
      </c>
    </row>
    <row r="138" spans="1:99" x14ac:dyDescent="0.3">
      <c r="A138">
        <v>137</v>
      </c>
      <c r="B138" s="1">
        <v>45905.390011574076</v>
      </c>
      <c r="C138" s="1">
        <v>45905.397303240738</v>
      </c>
      <c r="D138" s="39" t="s">
        <v>4161</v>
      </c>
      <c r="E138" s="39" t="s">
        <v>4162</v>
      </c>
      <c r="F138">
        <v>12</v>
      </c>
      <c r="I138" s="39" t="s">
        <v>4163</v>
      </c>
      <c r="L138">
        <v>6</v>
      </c>
      <c r="O138">
        <v>15</v>
      </c>
      <c r="R138" s="39" t="s">
        <v>42857</v>
      </c>
      <c r="S138">
        <v>1</v>
      </c>
      <c r="U138" s="39" t="s">
        <v>42859</v>
      </c>
      <c r="V138">
        <v>0</v>
      </c>
      <c r="X138" s="39" t="s">
        <v>42858</v>
      </c>
      <c r="Y138">
        <v>0</v>
      </c>
      <c r="AA138" s="39" t="s">
        <v>42858</v>
      </c>
      <c r="AB138">
        <v>0</v>
      </c>
      <c r="AD138" s="39" t="s">
        <v>42861</v>
      </c>
      <c r="AE138">
        <v>1</v>
      </c>
      <c r="AG138" s="39" t="s">
        <v>43534</v>
      </c>
      <c r="AH138">
        <v>1</v>
      </c>
      <c r="AJ138" s="39" t="s">
        <v>42863</v>
      </c>
      <c r="AK138">
        <v>1</v>
      </c>
      <c r="AM138" s="39" t="s">
        <v>42864</v>
      </c>
      <c r="AN138">
        <v>1</v>
      </c>
      <c r="AP138" s="39" t="s">
        <v>15186</v>
      </c>
      <c r="AQ138">
        <v>0</v>
      </c>
      <c r="AS138" s="39" t="s">
        <v>15187</v>
      </c>
      <c r="AT138">
        <v>1</v>
      </c>
      <c r="AV138" s="39" t="s">
        <v>15186</v>
      </c>
      <c r="AW138">
        <v>0</v>
      </c>
      <c r="AY138" s="39" t="s">
        <v>15186</v>
      </c>
      <c r="AZ138">
        <v>1</v>
      </c>
      <c r="BB138" s="39" t="s">
        <v>15186</v>
      </c>
      <c r="BC138">
        <v>1</v>
      </c>
      <c r="BE138" s="39" t="s">
        <v>15187</v>
      </c>
      <c r="BF138">
        <v>1</v>
      </c>
      <c r="BH138" s="39" t="s">
        <v>15186</v>
      </c>
      <c r="BI138">
        <v>1</v>
      </c>
      <c r="BK138" s="39" t="s">
        <v>15187</v>
      </c>
      <c r="BL138">
        <v>1</v>
      </c>
      <c r="BN138" s="39" t="s">
        <v>15186</v>
      </c>
      <c r="BO138">
        <v>1</v>
      </c>
      <c r="BQ138" s="39" t="s">
        <v>15187</v>
      </c>
      <c r="BR138">
        <v>0</v>
      </c>
      <c r="BT138" s="39" t="s">
        <v>43798</v>
      </c>
      <c r="BW138" s="39" t="s">
        <v>42876</v>
      </c>
      <c r="BZ138" s="39" t="s">
        <v>43799</v>
      </c>
      <c r="CC138" s="39" t="s">
        <v>43800</v>
      </c>
      <c r="CF138" s="39" t="s">
        <v>43801</v>
      </c>
      <c r="CI138" s="39" t="s">
        <v>43632</v>
      </c>
      <c r="CL138" s="39" t="s">
        <v>43802</v>
      </c>
      <c r="CO138" s="39" t="s">
        <v>43803</v>
      </c>
      <c r="CR138" s="39" t="s">
        <v>42948</v>
      </c>
      <c r="CU138" s="39" t="s">
        <v>43804</v>
      </c>
    </row>
    <row r="139" spans="1:99" x14ac:dyDescent="0.3">
      <c r="A139">
        <v>138</v>
      </c>
      <c r="B139" s="1">
        <v>45905.383437500001</v>
      </c>
      <c r="C139" s="1">
        <v>45905.397361111114</v>
      </c>
      <c r="D139" s="39" t="s">
        <v>3860</v>
      </c>
      <c r="E139" s="39" t="s">
        <v>3861</v>
      </c>
      <c r="F139">
        <v>12</v>
      </c>
      <c r="I139" s="39" t="s">
        <v>3861</v>
      </c>
      <c r="L139">
        <v>6</v>
      </c>
      <c r="O139">
        <v>12</v>
      </c>
      <c r="R139" s="39" t="s">
        <v>42857</v>
      </c>
      <c r="S139">
        <v>1</v>
      </c>
      <c r="U139" s="39" t="s">
        <v>42858</v>
      </c>
      <c r="V139">
        <v>1</v>
      </c>
      <c r="X139" s="39" t="s">
        <v>42859</v>
      </c>
      <c r="Y139">
        <v>1</v>
      </c>
      <c r="AA139" s="39" t="s">
        <v>42860</v>
      </c>
      <c r="AB139">
        <v>1</v>
      </c>
      <c r="AD139" s="39" t="s">
        <v>42861</v>
      </c>
      <c r="AE139">
        <v>1</v>
      </c>
      <c r="AG139" s="39" t="s">
        <v>43534</v>
      </c>
      <c r="AH139">
        <v>1</v>
      </c>
      <c r="AJ139" s="39" t="s">
        <v>42863</v>
      </c>
      <c r="AK139">
        <v>1</v>
      </c>
      <c r="AM139" s="39" t="s">
        <v>42864</v>
      </c>
      <c r="AN139">
        <v>1</v>
      </c>
      <c r="AP139" s="39" t="s">
        <v>15187</v>
      </c>
      <c r="AQ139">
        <v>1</v>
      </c>
      <c r="AS139" s="39" t="s">
        <v>15186</v>
      </c>
      <c r="AT139">
        <v>0</v>
      </c>
      <c r="AV139" s="39" t="s">
        <v>15186</v>
      </c>
      <c r="AW139">
        <v>0</v>
      </c>
      <c r="AY139" s="39" t="s">
        <v>15187</v>
      </c>
      <c r="AZ139">
        <v>0</v>
      </c>
      <c r="BB139" s="39" t="s">
        <v>15187</v>
      </c>
      <c r="BC139">
        <v>0</v>
      </c>
      <c r="BE139" s="39" t="s">
        <v>15187</v>
      </c>
      <c r="BF139">
        <v>1</v>
      </c>
      <c r="BH139" s="39" t="s">
        <v>15187</v>
      </c>
      <c r="BI139">
        <v>0</v>
      </c>
      <c r="BK139" s="39" t="s">
        <v>15187</v>
      </c>
      <c r="BL139">
        <v>1</v>
      </c>
      <c r="BN139" s="39" t="s">
        <v>15187</v>
      </c>
      <c r="BO139">
        <v>0</v>
      </c>
      <c r="BQ139" s="39" t="s">
        <v>15186</v>
      </c>
      <c r="BR139">
        <v>1</v>
      </c>
      <c r="BT139" s="39" t="s">
        <v>43805</v>
      </c>
      <c r="BW139" s="39" t="s">
        <v>42876</v>
      </c>
      <c r="BZ139" s="39" t="s">
        <v>43806</v>
      </c>
      <c r="CC139" s="39" t="s">
        <v>43807</v>
      </c>
      <c r="CF139" s="39" t="s">
        <v>43808</v>
      </c>
      <c r="CI139" s="39" t="s">
        <v>43809</v>
      </c>
      <c r="CL139" s="39" t="s">
        <v>43810</v>
      </c>
      <c r="CO139" s="39" t="s">
        <v>42882</v>
      </c>
      <c r="CR139" s="39" t="s">
        <v>43811</v>
      </c>
      <c r="CU139" s="39" t="s">
        <v>43812</v>
      </c>
    </row>
    <row r="140" spans="1:99" x14ac:dyDescent="0.3">
      <c r="A140">
        <v>139</v>
      </c>
      <c r="B140" s="1">
        <v>45905.387083333335</v>
      </c>
      <c r="C140" s="1">
        <v>45905.397604166668</v>
      </c>
      <c r="D140" s="39" t="s">
        <v>4100</v>
      </c>
      <c r="E140" s="39" t="s">
        <v>4101</v>
      </c>
      <c r="F140">
        <v>15</v>
      </c>
      <c r="I140" s="39" t="s">
        <v>4101</v>
      </c>
      <c r="L140">
        <v>6</v>
      </c>
      <c r="O140">
        <v>25</v>
      </c>
      <c r="R140" s="39" t="s">
        <v>42857</v>
      </c>
      <c r="S140">
        <v>1</v>
      </c>
      <c r="U140" s="39" t="s">
        <v>42859</v>
      </c>
      <c r="V140">
        <v>0</v>
      </c>
      <c r="X140" s="39" t="s">
        <v>42859</v>
      </c>
      <c r="Y140">
        <v>1</v>
      </c>
      <c r="AA140" s="39" t="s">
        <v>42857</v>
      </c>
      <c r="AB140">
        <v>0</v>
      </c>
      <c r="AD140" s="39" t="s">
        <v>42859</v>
      </c>
      <c r="AE140">
        <v>0</v>
      </c>
      <c r="AG140" s="39" t="s">
        <v>43534</v>
      </c>
      <c r="AH140">
        <v>1</v>
      </c>
      <c r="AJ140" s="39" t="s">
        <v>42863</v>
      </c>
      <c r="AK140">
        <v>1</v>
      </c>
      <c r="AM140" s="39" t="s">
        <v>42864</v>
      </c>
      <c r="AN140">
        <v>1</v>
      </c>
      <c r="AP140" s="39" t="s">
        <v>15187</v>
      </c>
      <c r="AQ140">
        <v>1</v>
      </c>
      <c r="AS140" s="39" t="s">
        <v>15187</v>
      </c>
      <c r="AT140">
        <v>1</v>
      </c>
      <c r="AV140" s="39" t="s">
        <v>15187</v>
      </c>
      <c r="AW140">
        <v>1</v>
      </c>
      <c r="AY140" s="39" t="s">
        <v>15186</v>
      </c>
      <c r="AZ140">
        <v>1</v>
      </c>
      <c r="BB140" s="39" t="s">
        <v>15186</v>
      </c>
      <c r="BC140">
        <v>1</v>
      </c>
      <c r="BE140" s="39" t="s">
        <v>15187</v>
      </c>
      <c r="BF140">
        <v>1</v>
      </c>
      <c r="BH140" s="39" t="s">
        <v>15186</v>
      </c>
      <c r="BI140">
        <v>1</v>
      </c>
      <c r="BK140" s="39" t="s">
        <v>15187</v>
      </c>
      <c r="BL140">
        <v>1</v>
      </c>
      <c r="BN140" s="39" t="s">
        <v>15186</v>
      </c>
      <c r="BO140">
        <v>1</v>
      </c>
      <c r="BQ140" s="39" t="s">
        <v>15186</v>
      </c>
      <c r="BR140">
        <v>1</v>
      </c>
      <c r="BT140" s="39" t="s">
        <v>42865</v>
      </c>
      <c r="BW140" s="39" t="s">
        <v>42876</v>
      </c>
      <c r="BZ140" s="39" t="s">
        <v>43733</v>
      </c>
      <c r="CC140" s="39" t="s">
        <v>43734</v>
      </c>
      <c r="CF140" s="39" t="s">
        <v>43813</v>
      </c>
      <c r="CI140" s="39" t="s">
        <v>43736</v>
      </c>
      <c r="CL140" s="39" t="s">
        <v>43814</v>
      </c>
      <c r="CO140" s="39" t="s">
        <v>42987</v>
      </c>
      <c r="CR140" s="39" t="s">
        <v>43815</v>
      </c>
      <c r="CU140" s="39" t="s">
        <v>43739</v>
      </c>
    </row>
    <row r="141" spans="1:99" x14ac:dyDescent="0.3">
      <c r="A141">
        <v>140</v>
      </c>
      <c r="B141" s="1">
        <v>45905.386122685188</v>
      </c>
      <c r="C141" s="1">
        <v>45905.397604166668</v>
      </c>
      <c r="D141" s="39" t="s">
        <v>3917</v>
      </c>
      <c r="E141" s="39" t="s">
        <v>3918</v>
      </c>
      <c r="F141">
        <v>16</v>
      </c>
      <c r="I141" s="39" t="s">
        <v>3919</v>
      </c>
      <c r="L141">
        <v>6</v>
      </c>
      <c r="O141">
        <v>11</v>
      </c>
      <c r="R141" s="39" t="s">
        <v>42857</v>
      </c>
      <c r="S141">
        <v>1</v>
      </c>
      <c r="U141" s="39" t="s">
        <v>42859</v>
      </c>
      <c r="V141">
        <v>0</v>
      </c>
      <c r="X141" s="39" t="s">
        <v>42859</v>
      </c>
      <c r="Y141">
        <v>1</v>
      </c>
      <c r="AA141" s="39" t="s">
        <v>42860</v>
      </c>
      <c r="AB141">
        <v>1</v>
      </c>
      <c r="AD141" s="39" t="s">
        <v>42859</v>
      </c>
      <c r="AE141">
        <v>0</v>
      </c>
      <c r="AG141" s="39" t="s">
        <v>43534</v>
      </c>
      <c r="AH141">
        <v>1</v>
      </c>
      <c r="AJ141" s="39" t="s">
        <v>42863</v>
      </c>
      <c r="AK141">
        <v>1</v>
      </c>
      <c r="AM141" s="39" t="s">
        <v>42864</v>
      </c>
      <c r="AN141">
        <v>1</v>
      </c>
      <c r="AP141" s="39" t="s">
        <v>15187</v>
      </c>
      <c r="AQ141">
        <v>1</v>
      </c>
      <c r="AS141" s="39" t="s">
        <v>15187</v>
      </c>
      <c r="AT141">
        <v>1</v>
      </c>
      <c r="AV141" s="39" t="s">
        <v>15187</v>
      </c>
      <c r="AW141">
        <v>1</v>
      </c>
      <c r="AY141" s="39" t="s">
        <v>15186</v>
      </c>
      <c r="AZ141">
        <v>1</v>
      </c>
      <c r="BB141" s="39" t="s">
        <v>15186</v>
      </c>
      <c r="BC141">
        <v>1</v>
      </c>
      <c r="BE141" s="39" t="s">
        <v>15187</v>
      </c>
      <c r="BF141">
        <v>1</v>
      </c>
      <c r="BH141" s="39" t="s">
        <v>15186</v>
      </c>
      <c r="BI141">
        <v>1</v>
      </c>
      <c r="BK141" s="39" t="s">
        <v>15187</v>
      </c>
      <c r="BL141">
        <v>1</v>
      </c>
      <c r="BN141" s="39" t="s">
        <v>15186</v>
      </c>
      <c r="BO141">
        <v>1</v>
      </c>
      <c r="BQ141" s="39" t="s">
        <v>15186</v>
      </c>
      <c r="BR141">
        <v>1</v>
      </c>
      <c r="BT141" s="39" t="s">
        <v>42865</v>
      </c>
      <c r="BW141" s="39" t="s">
        <v>42876</v>
      </c>
      <c r="BZ141" s="39" t="s">
        <v>43733</v>
      </c>
      <c r="CC141" s="39" t="s">
        <v>43734</v>
      </c>
      <c r="CF141" s="39" t="s">
        <v>43813</v>
      </c>
      <c r="CI141" s="39" t="s">
        <v>43736</v>
      </c>
      <c r="CL141" s="39" t="s">
        <v>43737</v>
      </c>
      <c r="CO141" s="39" t="s">
        <v>42987</v>
      </c>
      <c r="CR141" s="39" t="s">
        <v>43738</v>
      </c>
      <c r="CU141" s="39" t="s">
        <v>43739</v>
      </c>
    </row>
    <row r="142" spans="1:99" x14ac:dyDescent="0.3">
      <c r="A142">
        <v>141</v>
      </c>
      <c r="B142" s="1">
        <v>45905.380474537036</v>
      </c>
      <c r="C142" s="1">
        <v>45905.39770833333</v>
      </c>
      <c r="D142" s="39" t="s">
        <v>4048</v>
      </c>
      <c r="E142" s="39" t="s">
        <v>4049</v>
      </c>
      <c r="F142">
        <v>14</v>
      </c>
      <c r="I142" s="39" t="s">
        <v>12396</v>
      </c>
      <c r="L142">
        <v>6</v>
      </c>
      <c r="O142">
        <v>21</v>
      </c>
      <c r="R142" s="39" t="s">
        <v>42857</v>
      </c>
      <c r="S142">
        <v>1</v>
      </c>
      <c r="U142" s="39" t="s">
        <v>42858</v>
      </c>
      <c r="V142">
        <v>1</v>
      </c>
      <c r="X142" s="39" t="s">
        <v>42858</v>
      </c>
      <c r="Y142">
        <v>0</v>
      </c>
      <c r="AA142" s="39" t="s">
        <v>42857</v>
      </c>
      <c r="AB142">
        <v>0</v>
      </c>
      <c r="AD142" s="39" t="s">
        <v>42861</v>
      </c>
      <c r="AE142">
        <v>1</v>
      </c>
      <c r="AG142" s="39" t="s">
        <v>43534</v>
      </c>
      <c r="AH142">
        <v>1</v>
      </c>
      <c r="AJ142" s="39" t="s">
        <v>42863</v>
      </c>
      <c r="AK142">
        <v>1</v>
      </c>
      <c r="AM142" s="39" t="s">
        <v>43063</v>
      </c>
      <c r="AN142">
        <v>0</v>
      </c>
      <c r="AP142" s="39" t="s">
        <v>15187</v>
      </c>
      <c r="AQ142">
        <v>1</v>
      </c>
      <c r="AS142" s="39" t="s">
        <v>15187</v>
      </c>
      <c r="AT142">
        <v>1</v>
      </c>
      <c r="AV142" s="39" t="s">
        <v>15186</v>
      </c>
      <c r="AW142">
        <v>0</v>
      </c>
      <c r="AY142" s="39" t="s">
        <v>15186</v>
      </c>
      <c r="AZ142">
        <v>1</v>
      </c>
      <c r="BB142" s="39" t="s">
        <v>15186</v>
      </c>
      <c r="BC142">
        <v>1</v>
      </c>
      <c r="BE142" s="39" t="s">
        <v>15187</v>
      </c>
      <c r="BF142">
        <v>1</v>
      </c>
      <c r="BH142" s="39" t="s">
        <v>15186</v>
      </c>
      <c r="BI142">
        <v>1</v>
      </c>
      <c r="BK142" s="39" t="s">
        <v>15187</v>
      </c>
      <c r="BL142">
        <v>1</v>
      </c>
      <c r="BN142" s="39" t="s">
        <v>15186</v>
      </c>
      <c r="BO142">
        <v>1</v>
      </c>
      <c r="BQ142" s="39" t="s">
        <v>15186</v>
      </c>
      <c r="BR142">
        <v>1</v>
      </c>
      <c r="BT142" s="39" t="s">
        <v>42865</v>
      </c>
      <c r="BW142" s="39" t="s">
        <v>43143</v>
      </c>
      <c r="BZ142" s="39" t="s">
        <v>43816</v>
      </c>
      <c r="CC142" s="39" t="s">
        <v>43630</v>
      </c>
      <c r="CF142" s="39" t="s">
        <v>43817</v>
      </c>
      <c r="CI142" s="39" t="s">
        <v>43818</v>
      </c>
      <c r="CL142" s="39" t="s">
        <v>43819</v>
      </c>
      <c r="CO142" s="39" t="s">
        <v>43820</v>
      </c>
      <c r="CR142" s="39" t="s">
        <v>43129</v>
      </c>
      <c r="CU142" s="39" t="s">
        <v>43821</v>
      </c>
    </row>
    <row r="143" spans="1:99" x14ac:dyDescent="0.3">
      <c r="A143">
        <v>142</v>
      </c>
      <c r="B143" s="1">
        <v>45905.380636574075</v>
      </c>
      <c r="C143" s="1">
        <v>45905.397743055553</v>
      </c>
      <c r="D143" s="39" t="s">
        <v>4059</v>
      </c>
      <c r="E143" s="39" t="s">
        <v>4060</v>
      </c>
      <c r="F143">
        <v>16</v>
      </c>
      <c r="I143" s="39" t="s">
        <v>4060</v>
      </c>
      <c r="L143">
        <v>6</v>
      </c>
      <c r="O143">
        <v>34</v>
      </c>
      <c r="R143" s="39" t="s">
        <v>42857</v>
      </c>
      <c r="S143">
        <v>1</v>
      </c>
      <c r="U143" s="39" t="s">
        <v>42858</v>
      </c>
      <c r="V143">
        <v>1</v>
      </c>
      <c r="X143" s="39" t="s">
        <v>42858</v>
      </c>
      <c r="Y143">
        <v>0</v>
      </c>
      <c r="AA143" s="39" t="s">
        <v>42860</v>
      </c>
      <c r="AB143">
        <v>1</v>
      </c>
      <c r="AD143" s="39" t="s">
        <v>42861</v>
      </c>
      <c r="AE143">
        <v>1</v>
      </c>
      <c r="AG143" s="39" t="s">
        <v>43534</v>
      </c>
      <c r="AH143">
        <v>1</v>
      </c>
      <c r="AJ143" s="39" t="s">
        <v>42863</v>
      </c>
      <c r="AK143">
        <v>1</v>
      </c>
      <c r="AM143" s="39" t="s">
        <v>42864</v>
      </c>
      <c r="AN143">
        <v>1</v>
      </c>
      <c r="AP143" s="39" t="s">
        <v>15187</v>
      </c>
      <c r="AQ143">
        <v>1</v>
      </c>
      <c r="AS143" s="39" t="s">
        <v>15187</v>
      </c>
      <c r="AT143">
        <v>1</v>
      </c>
      <c r="AV143" s="39" t="s">
        <v>15186</v>
      </c>
      <c r="AW143">
        <v>0</v>
      </c>
      <c r="AY143" s="39" t="s">
        <v>15186</v>
      </c>
      <c r="AZ143">
        <v>1</v>
      </c>
      <c r="BB143" s="39" t="s">
        <v>15186</v>
      </c>
      <c r="BC143">
        <v>1</v>
      </c>
      <c r="BE143" s="39" t="s">
        <v>15187</v>
      </c>
      <c r="BF143">
        <v>1</v>
      </c>
      <c r="BH143" s="39" t="s">
        <v>15186</v>
      </c>
      <c r="BI143">
        <v>1</v>
      </c>
      <c r="BK143" s="39" t="s">
        <v>15187</v>
      </c>
      <c r="BL143">
        <v>1</v>
      </c>
      <c r="BN143" s="39" t="s">
        <v>15186</v>
      </c>
      <c r="BO143">
        <v>1</v>
      </c>
      <c r="BQ143" s="39" t="s">
        <v>15186</v>
      </c>
      <c r="BR143">
        <v>1</v>
      </c>
      <c r="BT143" s="39" t="s">
        <v>42865</v>
      </c>
      <c r="BW143" s="39" t="s">
        <v>43143</v>
      </c>
      <c r="BZ143" s="39" t="s">
        <v>43822</v>
      </c>
      <c r="CC143" s="39" t="s">
        <v>43630</v>
      </c>
      <c r="CF143" s="39" t="s">
        <v>43823</v>
      </c>
      <c r="CI143" s="39" t="s">
        <v>43824</v>
      </c>
      <c r="CL143" s="39" t="s">
        <v>43825</v>
      </c>
      <c r="CO143" s="39" t="s">
        <v>43826</v>
      </c>
      <c r="CR143" s="39" t="s">
        <v>43129</v>
      </c>
      <c r="CU143" s="39" t="s">
        <v>43821</v>
      </c>
    </row>
    <row r="144" spans="1:99" x14ac:dyDescent="0.3">
      <c r="A144">
        <v>143</v>
      </c>
      <c r="B144" s="1">
        <v>45905.382662037038</v>
      </c>
      <c r="C144" s="1">
        <v>45905.399467592593</v>
      </c>
      <c r="D144" s="39" t="s">
        <v>4124</v>
      </c>
      <c r="E144" s="39" t="s">
        <v>4125</v>
      </c>
      <c r="F144">
        <v>18</v>
      </c>
      <c r="I144" s="39" t="s">
        <v>4125</v>
      </c>
      <c r="L144">
        <v>6</v>
      </c>
      <c r="O144">
        <v>26</v>
      </c>
      <c r="R144" s="39" t="s">
        <v>42857</v>
      </c>
      <c r="S144">
        <v>1</v>
      </c>
      <c r="U144" s="39" t="s">
        <v>42858</v>
      </c>
      <c r="V144">
        <v>1</v>
      </c>
      <c r="X144" s="39" t="s">
        <v>42859</v>
      </c>
      <c r="Y144">
        <v>1</v>
      </c>
      <c r="AA144" s="39" t="s">
        <v>42860</v>
      </c>
      <c r="AB144">
        <v>1</v>
      </c>
      <c r="AD144" s="39" t="s">
        <v>42861</v>
      </c>
      <c r="AE144">
        <v>1</v>
      </c>
      <c r="AG144" s="39" t="s">
        <v>43534</v>
      </c>
      <c r="AH144">
        <v>1</v>
      </c>
      <c r="AJ144" s="39" t="s">
        <v>42863</v>
      </c>
      <c r="AK144">
        <v>1</v>
      </c>
      <c r="AM144" s="39" t="s">
        <v>42864</v>
      </c>
      <c r="AN144">
        <v>1</v>
      </c>
      <c r="AP144" s="39" t="s">
        <v>15187</v>
      </c>
      <c r="AQ144">
        <v>1</v>
      </c>
      <c r="AS144" s="39" t="s">
        <v>15187</v>
      </c>
      <c r="AT144">
        <v>1</v>
      </c>
      <c r="AV144" s="39" t="s">
        <v>15187</v>
      </c>
      <c r="AW144">
        <v>1</v>
      </c>
      <c r="AY144" s="39" t="s">
        <v>15186</v>
      </c>
      <c r="AZ144">
        <v>1</v>
      </c>
      <c r="BB144" s="39" t="s">
        <v>15186</v>
      </c>
      <c r="BC144">
        <v>1</v>
      </c>
      <c r="BE144" s="39" t="s">
        <v>15187</v>
      </c>
      <c r="BF144">
        <v>1</v>
      </c>
      <c r="BH144" s="39" t="s">
        <v>15186</v>
      </c>
      <c r="BI144">
        <v>1</v>
      </c>
      <c r="BK144" s="39" t="s">
        <v>15187</v>
      </c>
      <c r="BL144">
        <v>1</v>
      </c>
      <c r="BN144" s="39" t="s">
        <v>15186</v>
      </c>
      <c r="BO144">
        <v>1</v>
      </c>
      <c r="BQ144" s="39" t="s">
        <v>15186</v>
      </c>
      <c r="BR144">
        <v>1</v>
      </c>
      <c r="BT144" s="39" t="s">
        <v>43827</v>
      </c>
      <c r="BW144" s="39" t="s">
        <v>43828</v>
      </c>
      <c r="BZ144" s="39" t="s">
        <v>43829</v>
      </c>
      <c r="CC144" s="39" t="s">
        <v>43830</v>
      </c>
      <c r="CF144" s="39" t="s">
        <v>43831</v>
      </c>
      <c r="CI144" s="39" t="s">
        <v>43832</v>
      </c>
      <c r="CL144" s="39" t="s">
        <v>43833</v>
      </c>
      <c r="CO144" s="39" t="s">
        <v>43834</v>
      </c>
      <c r="CR144" s="39" t="s">
        <v>43835</v>
      </c>
      <c r="CU144" s="39" t="s">
        <v>43836</v>
      </c>
    </row>
    <row r="145" spans="1:99" x14ac:dyDescent="0.3">
      <c r="A145">
        <v>144</v>
      </c>
      <c r="B145" s="1">
        <v>45905.38795138889</v>
      </c>
      <c r="C145" s="1">
        <v>45905.4</v>
      </c>
      <c r="D145" s="39" t="s">
        <v>4065</v>
      </c>
      <c r="E145" s="39" t="s">
        <v>4066</v>
      </c>
      <c r="F145">
        <v>14</v>
      </c>
      <c r="I145" s="39" t="s">
        <v>4066</v>
      </c>
      <c r="L145">
        <v>6</v>
      </c>
      <c r="O145">
        <v>22</v>
      </c>
      <c r="R145" s="39" t="s">
        <v>42857</v>
      </c>
      <c r="S145">
        <v>1</v>
      </c>
      <c r="U145" s="39" t="s">
        <v>42858</v>
      </c>
      <c r="V145">
        <v>1</v>
      </c>
      <c r="X145" s="39" t="s">
        <v>42859</v>
      </c>
      <c r="Y145">
        <v>1</v>
      </c>
      <c r="AA145" s="39" t="s">
        <v>42860</v>
      </c>
      <c r="AB145">
        <v>1</v>
      </c>
      <c r="AD145" s="39" t="s">
        <v>42859</v>
      </c>
      <c r="AE145">
        <v>0</v>
      </c>
      <c r="AG145" s="39" t="s">
        <v>43534</v>
      </c>
      <c r="AH145">
        <v>1</v>
      </c>
      <c r="AJ145" s="39" t="s">
        <v>42863</v>
      </c>
      <c r="AK145">
        <v>1</v>
      </c>
      <c r="AM145" s="39" t="s">
        <v>42864</v>
      </c>
      <c r="AN145">
        <v>1</v>
      </c>
      <c r="AP145" s="39" t="s">
        <v>15187</v>
      </c>
      <c r="AQ145">
        <v>1</v>
      </c>
      <c r="AS145" s="39" t="s">
        <v>15187</v>
      </c>
      <c r="AT145">
        <v>1</v>
      </c>
      <c r="AV145" s="39" t="s">
        <v>15186</v>
      </c>
      <c r="AW145">
        <v>0</v>
      </c>
      <c r="AY145" s="39" t="s">
        <v>15186</v>
      </c>
      <c r="AZ145">
        <v>1</v>
      </c>
      <c r="BB145" s="39" t="s">
        <v>15186</v>
      </c>
      <c r="BC145">
        <v>1</v>
      </c>
      <c r="BE145" s="39" t="s">
        <v>15187</v>
      </c>
      <c r="BF145">
        <v>1</v>
      </c>
      <c r="BH145" s="39" t="s">
        <v>15186</v>
      </c>
      <c r="BI145">
        <v>1</v>
      </c>
      <c r="BK145" s="39" t="s">
        <v>15186</v>
      </c>
      <c r="BL145">
        <v>0</v>
      </c>
      <c r="BN145" s="39" t="s">
        <v>15186</v>
      </c>
      <c r="BO145">
        <v>1</v>
      </c>
      <c r="BQ145" s="39" t="s">
        <v>15187</v>
      </c>
      <c r="BR145">
        <v>0</v>
      </c>
      <c r="BT145" s="39" t="s">
        <v>42865</v>
      </c>
      <c r="BW145" s="39" t="s">
        <v>42876</v>
      </c>
      <c r="BZ145" s="39" t="s">
        <v>43837</v>
      </c>
      <c r="CC145" s="39" t="s">
        <v>43630</v>
      </c>
      <c r="CF145" s="39" t="s">
        <v>42915</v>
      </c>
      <c r="CI145" s="39" t="s">
        <v>43736</v>
      </c>
      <c r="CL145" s="39" t="s">
        <v>43737</v>
      </c>
      <c r="CO145" s="39" t="s">
        <v>43838</v>
      </c>
      <c r="CR145" s="39" t="s">
        <v>43738</v>
      </c>
      <c r="CU145" s="39" t="s">
        <v>43739</v>
      </c>
    </row>
    <row r="146" spans="1:99" x14ac:dyDescent="0.3">
      <c r="A146">
        <v>145</v>
      </c>
      <c r="B146" s="1">
        <v>45905.397951388892</v>
      </c>
      <c r="C146" s="1">
        <v>45905.400057870371</v>
      </c>
      <c r="D146" s="39" t="s">
        <v>4170</v>
      </c>
      <c r="E146" s="39" t="s">
        <v>4171</v>
      </c>
      <c r="F146">
        <v>15</v>
      </c>
      <c r="I146" s="39" t="s">
        <v>4171</v>
      </c>
      <c r="L146">
        <v>6</v>
      </c>
      <c r="O146">
        <v>33</v>
      </c>
      <c r="R146" s="39" t="s">
        <v>42857</v>
      </c>
      <c r="S146">
        <v>1</v>
      </c>
      <c r="U146" s="39" t="s">
        <v>42858</v>
      </c>
      <c r="V146">
        <v>1</v>
      </c>
      <c r="X146" s="39" t="s">
        <v>42858</v>
      </c>
      <c r="Y146">
        <v>0</v>
      </c>
      <c r="AA146" s="39" t="s">
        <v>42860</v>
      </c>
      <c r="AB146">
        <v>1</v>
      </c>
      <c r="AD146" s="39" t="s">
        <v>42861</v>
      </c>
      <c r="AE146">
        <v>1</v>
      </c>
      <c r="AG146" s="39" t="s">
        <v>43534</v>
      </c>
      <c r="AH146">
        <v>1</v>
      </c>
      <c r="AJ146" s="39" t="s">
        <v>42863</v>
      </c>
      <c r="AK146">
        <v>1</v>
      </c>
      <c r="AM146" s="39" t="s">
        <v>43063</v>
      </c>
      <c r="AN146">
        <v>0</v>
      </c>
      <c r="AP146" s="39" t="s">
        <v>15187</v>
      </c>
      <c r="AQ146">
        <v>1</v>
      </c>
      <c r="AS146" s="39" t="s">
        <v>15187</v>
      </c>
      <c r="AT146">
        <v>1</v>
      </c>
      <c r="AV146" s="39" t="s">
        <v>15186</v>
      </c>
      <c r="AW146">
        <v>0</v>
      </c>
      <c r="AY146" s="39" t="s">
        <v>15186</v>
      </c>
      <c r="AZ146">
        <v>1</v>
      </c>
      <c r="BB146" s="39" t="s">
        <v>15186</v>
      </c>
      <c r="BC146">
        <v>1</v>
      </c>
      <c r="BE146" s="39" t="s">
        <v>15187</v>
      </c>
      <c r="BF146">
        <v>1</v>
      </c>
      <c r="BH146" s="39" t="s">
        <v>15186</v>
      </c>
      <c r="BI146">
        <v>1</v>
      </c>
      <c r="BK146" s="39" t="s">
        <v>15187</v>
      </c>
      <c r="BL146">
        <v>1</v>
      </c>
      <c r="BN146" s="39" t="s">
        <v>15186</v>
      </c>
      <c r="BO146">
        <v>1</v>
      </c>
      <c r="BQ146" s="39" t="s">
        <v>15186</v>
      </c>
      <c r="BR146">
        <v>1</v>
      </c>
      <c r="BT146" s="39" t="s">
        <v>42865</v>
      </c>
      <c r="BW146" s="39" t="s">
        <v>42876</v>
      </c>
      <c r="BZ146" s="39" t="s">
        <v>43690</v>
      </c>
      <c r="CC146" s="39" t="s">
        <v>43630</v>
      </c>
      <c r="CF146" s="39" t="s">
        <v>42945</v>
      </c>
      <c r="CI146" s="39" t="s">
        <v>43839</v>
      </c>
      <c r="CL146" s="39" t="s">
        <v>43840</v>
      </c>
      <c r="CO146" s="39" t="s">
        <v>42994</v>
      </c>
      <c r="CR146" s="39" t="s">
        <v>43841</v>
      </c>
      <c r="CU146" s="39" t="s">
        <v>43842</v>
      </c>
    </row>
    <row r="147" spans="1:99" x14ac:dyDescent="0.3">
      <c r="A147">
        <v>146</v>
      </c>
      <c r="B147" s="1">
        <v>45905.389155092591</v>
      </c>
      <c r="C147" s="1">
        <v>45905.400370370371</v>
      </c>
      <c r="D147" s="39" t="s">
        <v>3980</v>
      </c>
      <c r="E147" s="39" t="s">
        <v>3981</v>
      </c>
      <c r="F147">
        <v>14</v>
      </c>
      <c r="I147" s="39" t="s">
        <v>3981</v>
      </c>
      <c r="L147">
        <v>6</v>
      </c>
      <c r="O147">
        <v>6</v>
      </c>
      <c r="R147" s="39" t="s">
        <v>42857</v>
      </c>
      <c r="S147">
        <v>1</v>
      </c>
      <c r="U147" s="39" t="s">
        <v>42859</v>
      </c>
      <c r="V147">
        <v>0</v>
      </c>
      <c r="X147" s="39" t="s">
        <v>42858</v>
      </c>
      <c r="Y147">
        <v>0</v>
      </c>
      <c r="AA147" s="39" t="s">
        <v>42860</v>
      </c>
      <c r="AB147">
        <v>1</v>
      </c>
      <c r="AD147" s="39" t="s">
        <v>42861</v>
      </c>
      <c r="AE147">
        <v>1</v>
      </c>
      <c r="AG147" s="39" t="s">
        <v>43534</v>
      </c>
      <c r="AH147">
        <v>1</v>
      </c>
      <c r="AJ147" s="39" t="s">
        <v>42863</v>
      </c>
      <c r="AK147">
        <v>1</v>
      </c>
      <c r="AM147" s="39" t="s">
        <v>42864</v>
      </c>
      <c r="AN147">
        <v>1</v>
      </c>
      <c r="AP147" s="39" t="s">
        <v>15187</v>
      </c>
      <c r="AQ147">
        <v>1</v>
      </c>
      <c r="AS147" s="39" t="s">
        <v>15187</v>
      </c>
      <c r="AT147">
        <v>1</v>
      </c>
      <c r="AV147" s="39" t="s">
        <v>15186</v>
      </c>
      <c r="AW147">
        <v>0</v>
      </c>
      <c r="AY147" s="39" t="s">
        <v>15186</v>
      </c>
      <c r="AZ147">
        <v>1</v>
      </c>
      <c r="BB147" s="39" t="s">
        <v>15186</v>
      </c>
      <c r="BC147">
        <v>1</v>
      </c>
      <c r="BE147" s="39" t="s">
        <v>15187</v>
      </c>
      <c r="BF147">
        <v>1</v>
      </c>
      <c r="BH147" s="39" t="s">
        <v>15186</v>
      </c>
      <c r="BI147">
        <v>1</v>
      </c>
      <c r="BK147" s="39" t="s">
        <v>15187</v>
      </c>
      <c r="BL147">
        <v>1</v>
      </c>
      <c r="BN147" s="39" t="s">
        <v>15186</v>
      </c>
      <c r="BO147">
        <v>1</v>
      </c>
      <c r="BQ147" s="39" t="s">
        <v>15187</v>
      </c>
      <c r="BR147">
        <v>0</v>
      </c>
      <c r="BT147" s="39" t="s">
        <v>42865</v>
      </c>
      <c r="BW147" s="39" t="s">
        <v>42876</v>
      </c>
      <c r="BZ147" s="39" t="s">
        <v>43843</v>
      </c>
      <c r="CC147" s="39" t="s">
        <v>43844</v>
      </c>
      <c r="CF147" s="39" t="s">
        <v>43845</v>
      </c>
      <c r="CI147" s="39" t="s">
        <v>43846</v>
      </c>
      <c r="CL147" s="39" t="s">
        <v>43847</v>
      </c>
      <c r="CO147" s="39" t="s">
        <v>42911</v>
      </c>
      <c r="CR147" s="39" t="s">
        <v>43848</v>
      </c>
      <c r="CU147" s="39" t="s">
        <v>43849</v>
      </c>
    </row>
    <row r="148" spans="1:99" x14ac:dyDescent="0.3">
      <c r="A148">
        <v>147</v>
      </c>
      <c r="B148" s="1">
        <v>45905.383460648147</v>
      </c>
      <c r="C148" s="1">
        <v>45905.40079861111</v>
      </c>
      <c r="D148" s="39" t="s">
        <v>4091</v>
      </c>
      <c r="E148" s="39" t="s">
        <v>4092</v>
      </c>
      <c r="F148">
        <v>17</v>
      </c>
      <c r="I148" s="39" t="s">
        <v>43850</v>
      </c>
      <c r="L148">
        <v>6</v>
      </c>
      <c r="O148">
        <v>23</v>
      </c>
      <c r="R148" s="39" t="s">
        <v>42857</v>
      </c>
      <c r="S148">
        <v>1</v>
      </c>
      <c r="U148" s="39" t="s">
        <v>42858</v>
      </c>
      <c r="V148">
        <v>1</v>
      </c>
      <c r="X148" s="39" t="s">
        <v>42859</v>
      </c>
      <c r="Y148">
        <v>1</v>
      </c>
      <c r="AA148" s="39" t="s">
        <v>42860</v>
      </c>
      <c r="AB148">
        <v>1</v>
      </c>
      <c r="AD148" s="39" t="s">
        <v>42861</v>
      </c>
      <c r="AE148">
        <v>1</v>
      </c>
      <c r="AG148" s="39" t="s">
        <v>43534</v>
      </c>
      <c r="AH148">
        <v>1</v>
      </c>
      <c r="AJ148" s="39" t="s">
        <v>42863</v>
      </c>
      <c r="AK148">
        <v>1</v>
      </c>
      <c r="AM148" s="39" t="s">
        <v>42864</v>
      </c>
      <c r="AN148">
        <v>1</v>
      </c>
      <c r="AP148" s="39" t="s">
        <v>15187</v>
      </c>
      <c r="AQ148">
        <v>1</v>
      </c>
      <c r="AS148" s="39" t="s">
        <v>15187</v>
      </c>
      <c r="AT148">
        <v>1</v>
      </c>
      <c r="AV148" s="39" t="s">
        <v>15186</v>
      </c>
      <c r="AW148">
        <v>0</v>
      </c>
      <c r="AY148" s="39" t="s">
        <v>15186</v>
      </c>
      <c r="AZ148">
        <v>1</v>
      </c>
      <c r="BB148" s="39" t="s">
        <v>15186</v>
      </c>
      <c r="BC148">
        <v>1</v>
      </c>
      <c r="BE148" s="39" t="s">
        <v>15187</v>
      </c>
      <c r="BF148">
        <v>1</v>
      </c>
      <c r="BH148" s="39" t="s">
        <v>15186</v>
      </c>
      <c r="BI148">
        <v>1</v>
      </c>
      <c r="BK148" s="39" t="s">
        <v>15187</v>
      </c>
      <c r="BL148">
        <v>1</v>
      </c>
      <c r="BN148" s="39" t="s">
        <v>15186</v>
      </c>
      <c r="BO148">
        <v>1</v>
      </c>
      <c r="BQ148" s="39" t="s">
        <v>15186</v>
      </c>
      <c r="BR148">
        <v>1</v>
      </c>
      <c r="BT148" s="39" t="s">
        <v>42875</v>
      </c>
      <c r="BW148" s="39" t="s">
        <v>42876</v>
      </c>
      <c r="BZ148" s="39" t="s">
        <v>43851</v>
      </c>
      <c r="CC148" s="39" t="s">
        <v>43852</v>
      </c>
      <c r="CF148" s="39" t="s">
        <v>43853</v>
      </c>
      <c r="CI148" s="39" t="s">
        <v>43854</v>
      </c>
      <c r="CL148" s="39" t="s">
        <v>43855</v>
      </c>
      <c r="CO148" s="39" t="s">
        <v>43856</v>
      </c>
      <c r="CR148" s="39" t="s">
        <v>43857</v>
      </c>
      <c r="CU148" s="39" t="s">
        <v>43858</v>
      </c>
    </row>
    <row r="149" spans="1:99" x14ac:dyDescent="0.3">
      <c r="A149">
        <v>148</v>
      </c>
      <c r="B149" s="1">
        <v>45905.386319444442</v>
      </c>
      <c r="C149" s="1">
        <v>45905.403148148151</v>
      </c>
      <c r="D149" s="39" t="s">
        <v>3909</v>
      </c>
      <c r="E149" s="39" t="s">
        <v>3910</v>
      </c>
      <c r="F149">
        <v>14</v>
      </c>
      <c r="I149" s="39" t="s">
        <v>3910</v>
      </c>
      <c r="L149">
        <v>6</v>
      </c>
      <c r="O149">
        <v>7</v>
      </c>
      <c r="R149" s="39" t="s">
        <v>42857</v>
      </c>
      <c r="S149">
        <v>1</v>
      </c>
      <c r="U149" s="39" t="s">
        <v>42858</v>
      </c>
      <c r="V149">
        <v>1</v>
      </c>
      <c r="X149" s="39" t="s">
        <v>42859</v>
      </c>
      <c r="Y149">
        <v>1</v>
      </c>
      <c r="AA149" s="39" t="s">
        <v>42860</v>
      </c>
      <c r="AB149">
        <v>1</v>
      </c>
      <c r="AD149" s="39" t="s">
        <v>42859</v>
      </c>
      <c r="AE149">
        <v>0</v>
      </c>
      <c r="AG149" s="39" t="s">
        <v>43534</v>
      </c>
      <c r="AH149">
        <v>1</v>
      </c>
      <c r="AJ149" s="39" t="s">
        <v>42863</v>
      </c>
      <c r="AK149">
        <v>1</v>
      </c>
      <c r="AM149" s="39" t="s">
        <v>42864</v>
      </c>
      <c r="AN149">
        <v>1</v>
      </c>
      <c r="AP149" s="39" t="s">
        <v>15187</v>
      </c>
      <c r="AQ149">
        <v>1</v>
      </c>
      <c r="AS149" s="39" t="s">
        <v>15187</v>
      </c>
      <c r="AT149">
        <v>1</v>
      </c>
      <c r="AV149" s="39" t="s">
        <v>15186</v>
      </c>
      <c r="AW149">
        <v>0</v>
      </c>
      <c r="AY149" s="39" t="s">
        <v>15186</v>
      </c>
      <c r="AZ149">
        <v>1</v>
      </c>
      <c r="BB149" s="39" t="s">
        <v>15186</v>
      </c>
      <c r="BC149">
        <v>1</v>
      </c>
      <c r="BE149" s="39" t="s">
        <v>15187</v>
      </c>
      <c r="BF149">
        <v>1</v>
      </c>
      <c r="BH149" s="39" t="s">
        <v>15186</v>
      </c>
      <c r="BI149">
        <v>1</v>
      </c>
      <c r="BK149" s="39" t="s">
        <v>15186</v>
      </c>
      <c r="BL149">
        <v>0</v>
      </c>
      <c r="BN149" s="39" t="s">
        <v>15186</v>
      </c>
      <c r="BO149">
        <v>1</v>
      </c>
      <c r="BQ149" s="39" t="s">
        <v>15187</v>
      </c>
      <c r="BR149">
        <v>0</v>
      </c>
      <c r="BT149" s="39" t="s">
        <v>42865</v>
      </c>
      <c r="BW149" s="39" t="s">
        <v>42876</v>
      </c>
      <c r="BZ149" s="39" t="s">
        <v>43837</v>
      </c>
      <c r="CC149" s="39" t="s">
        <v>43859</v>
      </c>
      <c r="CF149" s="39" t="s">
        <v>42915</v>
      </c>
      <c r="CI149" s="39" t="s">
        <v>43736</v>
      </c>
      <c r="CL149" s="39" t="s">
        <v>43814</v>
      </c>
      <c r="CO149" s="39" t="s">
        <v>43860</v>
      </c>
      <c r="CR149" s="39" t="s">
        <v>43738</v>
      </c>
      <c r="CU149" s="39" t="s">
        <v>43739</v>
      </c>
    </row>
    <row r="150" spans="1:99" x14ac:dyDescent="0.3">
      <c r="A150">
        <v>149</v>
      </c>
      <c r="B150" s="1">
        <v>45905.388055555559</v>
      </c>
      <c r="C150" s="1">
        <v>45905.40320601852</v>
      </c>
      <c r="D150" s="39" t="s">
        <v>4105</v>
      </c>
      <c r="E150" s="39" t="s">
        <v>4106</v>
      </c>
      <c r="F150">
        <v>14</v>
      </c>
      <c r="I150" s="39" t="s">
        <v>4106</v>
      </c>
      <c r="L150">
        <v>6</v>
      </c>
      <c r="O150">
        <v>24</v>
      </c>
      <c r="R150" s="39" t="s">
        <v>42857</v>
      </c>
      <c r="S150">
        <v>1</v>
      </c>
      <c r="U150" s="39" t="s">
        <v>42858</v>
      </c>
      <c r="V150">
        <v>1</v>
      </c>
      <c r="X150" s="39" t="s">
        <v>42859</v>
      </c>
      <c r="Y150">
        <v>1</v>
      </c>
      <c r="AA150" s="39" t="s">
        <v>42860</v>
      </c>
      <c r="AB150">
        <v>1</v>
      </c>
      <c r="AD150" s="39" t="s">
        <v>42859</v>
      </c>
      <c r="AE150">
        <v>0</v>
      </c>
      <c r="AG150" s="39" t="s">
        <v>43534</v>
      </c>
      <c r="AH150">
        <v>1</v>
      </c>
      <c r="AJ150" s="39" t="s">
        <v>42863</v>
      </c>
      <c r="AK150">
        <v>1</v>
      </c>
      <c r="AM150" s="39" t="s">
        <v>42864</v>
      </c>
      <c r="AN150">
        <v>1</v>
      </c>
      <c r="AP150" s="39" t="s">
        <v>15187</v>
      </c>
      <c r="AQ150">
        <v>1</v>
      </c>
      <c r="AS150" s="39" t="s">
        <v>15187</v>
      </c>
      <c r="AT150">
        <v>1</v>
      </c>
      <c r="AV150" s="39" t="s">
        <v>15186</v>
      </c>
      <c r="AW150">
        <v>0</v>
      </c>
      <c r="AY150" s="39" t="s">
        <v>15186</v>
      </c>
      <c r="AZ150">
        <v>1</v>
      </c>
      <c r="BB150" s="39" t="s">
        <v>15186</v>
      </c>
      <c r="BC150">
        <v>1</v>
      </c>
      <c r="BE150" s="39" t="s">
        <v>15187</v>
      </c>
      <c r="BF150">
        <v>1</v>
      </c>
      <c r="BH150" s="39" t="s">
        <v>15186</v>
      </c>
      <c r="BI150">
        <v>1</v>
      </c>
      <c r="BK150" s="39" t="s">
        <v>15186</v>
      </c>
      <c r="BL150">
        <v>0</v>
      </c>
      <c r="BN150" s="39" t="s">
        <v>15186</v>
      </c>
      <c r="BO150">
        <v>1</v>
      </c>
      <c r="BQ150" s="39" t="s">
        <v>15187</v>
      </c>
      <c r="BR150">
        <v>0</v>
      </c>
      <c r="BT150" s="39" t="s">
        <v>42865</v>
      </c>
      <c r="BW150" s="39" t="s">
        <v>42876</v>
      </c>
      <c r="BZ150" s="39" t="s">
        <v>43837</v>
      </c>
      <c r="CC150" s="39" t="s">
        <v>43630</v>
      </c>
      <c r="CF150" s="39" t="s">
        <v>42915</v>
      </c>
      <c r="CI150" s="39" t="s">
        <v>43736</v>
      </c>
      <c r="CL150" s="39" t="s">
        <v>43814</v>
      </c>
      <c r="CO150" s="39" t="s">
        <v>43860</v>
      </c>
      <c r="CR150" s="39" t="s">
        <v>43738</v>
      </c>
      <c r="CU150" s="39" t="s">
        <v>43739</v>
      </c>
    </row>
    <row r="151" spans="1:99" x14ac:dyDescent="0.3">
      <c r="A151">
        <v>150</v>
      </c>
      <c r="B151" s="1">
        <v>45905.383784722224</v>
      </c>
      <c r="C151" s="1">
        <v>45905.406168981484</v>
      </c>
      <c r="D151" s="39" t="s">
        <v>4114</v>
      </c>
      <c r="E151" s="39" t="s">
        <v>4115</v>
      </c>
      <c r="F151">
        <v>17</v>
      </c>
      <c r="I151" s="39" t="s">
        <v>4115</v>
      </c>
      <c r="L151">
        <v>6</v>
      </c>
      <c r="O151">
        <v>32</v>
      </c>
      <c r="R151" s="39" t="s">
        <v>42857</v>
      </c>
      <c r="S151">
        <v>1</v>
      </c>
      <c r="U151" s="39" t="s">
        <v>42858</v>
      </c>
      <c r="V151">
        <v>1</v>
      </c>
      <c r="X151" s="39" t="s">
        <v>42859</v>
      </c>
      <c r="Y151">
        <v>1</v>
      </c>
      <c r="AA151" s="39" t="s">
        <v>42860</v>
      </c>
      <c r="AB151">
        <v>1</v>
      </c>
      <c r="AD151" s="39" t="s">
        <v>42861</v>
      </c>
      <c r="AE151">
        <v>1</v>
      </c>
      <c r="AG151" s="39" t="s">
        <v>43534</v>
      </c>
      <c r="AH151">
        <v>1</v>
      </c>
      <c r="AJ151" s="39" t="s">
        <v>42863</v>
      </c>
      <c r="AK151">
        <v>1</v>
      </c>
      <c r="AM151" s="39" t="s">
        <v>42864</v>
      </c>
      <c r="AN151">
        <v>1</v>
      </c>
      <c r="AP151" s="39" t="s">
        <v>15187</v>
      </c>
      <c r="AQ151">
        <v>1</v>
      </c>
      <c r="AS151" s="39" t="s">
        <v>15187</v>
      </c>
      <c r="AT151">
        <v>1</v>
      </c>
      <c r="AV151" s="39" t="s">
        <v>15187</v>
      </c>
      <c r="AW151">
        <v>1</v>
      </c>
      <c r="AY151" s="39" t="s">
        <v>15186</v>
      </c>
      <c r="AZ151">
        <v>1</v>
      </c>
      <c r="BB151" s="39" t="s">
        <v>15187</v>
      </c>
      <c r="BC151">
        <v>0</v>
      </c>
      <c r="BE151" s="39" t="s">
        <v>15187</v>
      </c>
      <c r="BF151">
        <v>1</v>
      </c>
      <c r="BH151" s="39" t="s">
        <v>15186</v>
      </c>
      <c r="BI151">
        <v>1</v>
      </c>
      <c r="BK151" s="39" t="s">
        <v>15187</v>
      </c>
      <c r="BL151">
        <v>1</v>
      </c>
      <c r="BN151" s="39" t="s">
        <v>15186</v>
      </c>
      <c r="BO151">
        <v>1</v>
      </c>
      <c r="BQ151" s="39" t="s">
        <v>15186</v>
      </c>
      <c r="BR151">
        <v>1</v>
      </c>
      <c r="BT151" s="39" t="s">
        <v>43861</v>
      </c>
      <c r="BW151" s="39" t="s">
        <v>43143</v>
      </c>
      <c r="BZ151" s="39" t="s">
        <v>43862</v>
      </c>
      <c r="CC151" s="39" t="s">
        <v>43863</v>
      </c>
      <c r="CF151" s="39" t="s">
        <v>43864</v>
      </c>
      <c r="CI151" s="39" t="s">
        <v>43865</v>
      </c>
      <c r="CL151" s="39" t="s">
        <v>43866</v>
      </c>
      <c r="CO151" s="39" t="s">
        <v>42987</v>
      </c>
      <c r="CR151" s="39" t="s">
        <v>43867</v>
      </c>
      <c r="CU151" s="39" t="s">
        <v>43868</v>
      </c>
    </row>
    <row r="152" spans="1:99" x14ac:dyDescent="0.3">
      <c r="A152">
        <v>151</v>
      </c>
      <c r="B152" s="1">
        <v>45905.389224537037</v>
      </c>
      <c r="C152" s="1">
        <v>45905.40729166667</v>
      </c>
      <c r="D152" s="39" t="s">
        <v>4009</v>
      </c>
      <c r="E152" s="39" t="s">
        <v>4010</v>
      </c>
      <c r="F152">
        <v>17</v>
      </c>
      <c r="I152" s="39" t="s">
        <v>4010</v>
      </c>
      <c r="L152">
        <v>6</v>
      </c>
      <c r="O152">
        <v>31</v>
      </c>
      <c r="R152" s="39" t="s">
        <v>42857</v>
      </c>
      <c r="S152">
        <v>1</v>
      </c>
      <c r="U152" s="39" t="s">
        <v>42858</v>
      </c>
      <c r="V152">
        <v>1</v>
      </c>
      <c r="X152" s="39" t="s">
        <v>42859</v>
      </c>
      <c r="Y152">
        <v>1</v>
      </c>
      <c r="AA152" s="39" t="s">
        <v>42860</v>
      </c>
      <c r="AB152">
        <v>1</v>
      </c>
      <c r="AD152" s="39" t="s">
        <v>42861</v>
      </c>
      <c r="AE152">
        <v>1</v>
      </c>
      <c r="AG152" s="39" t="s">
        <v>43534</v>
      </c>
      <c r="AH152">
        <v>1</v>
      </c>
      <c r="AJ152" s="39" t="s">
        <v>42863</v>
      </c>
      <c r="AK152">
        <v>1</v>
      </c>
      <c r="AM152" s="39" t="s">
        <v>42864</v>
      </c>
      <c r="AN152">
        <v>1</v>
      </c>
      <c r="AP152" s="39" t="s">
        <v>15187</v>
      </c>
      <c r="AQ152">
        <v>1</v>
      </c>
      <c r="AS152" s="39" t="s">
        <v>15187</v>
      </c>
      <c r="AT152">
        <v>1</v>
      </c>
      <c r="AV152" s="39" t="s">
        <v>15186</v>
      </c>
      <c r="AW152">
        <v>0</v>
      </c>
      <c r="AY152" s="39" t="s">
        <v>15186</v>
      </c>
      <c r="AZ152">
        <v>1</v>
      </c>
      <c r="BB152" s="39" t="s">
        <v>15186</v>
      </c>
      <c r="BC152">
        <v>1</v>
      </c>
      <c r="BE152" s="39" t="s">
        <v>15187</v>
      </c>
      <c r="BF152">
        <v>1</v>
      </c>
      <c r="BH152" s="39" t="s">
        <v>15186</v>
      </c>
      <c r="BI152">
        <v>1</v>
      </c>
      <c r="BK152" s="39" t="s">
        <v>15187</v>
      </c>
      <c r="BL152">
        <v>1</v>
      </c>
      <c r="BN152" s="39" t="s">
        <v>15186</v>
      </c>
      <c r="BO152">
        <v>1</v>
      </c>
      <c r="BQ152" s="39" t="s">
        <v>15186</v>
      </c>
      <c r="BR152">
        <v>1</v>
      </c>
      <c r="BT152" s="39" t="s">
        <v>42865</v>
      </c>
      <c r="BW152" s="39" t="s">
        <v>42876</v>
      </c>
      <c r="BZ152" s="39" t="s">
        <v>43869</v>
      </c>
      <c r="CC152" s="39" t="s">
        <v>43870</v>
      </c>
      <c r="CF152" s="39" t="s">
        <v>43871</v>
      </c>
      <c r="CI152" s="39" t="s">
        <v>43872</v>
      </c>
      <c r="CL152" s="39" t="s">
        <v>43873</v>
      </c>
      <c r="CO152" s="39" t="s">
        <v>42987</v>
      </c>
      <c r="CR152" s="39" t="s">
        <v>43874</v>
      </c>
      <c r="CU152" s="39" t="s">
        <v>43875</v>
      </c>
    </row>
    <row r="153" spans="1:99" x14ac:dyDescent="0.3">
      <c r="A153">
        <v>152</v>
      </c>
      <c r="B153" s="1">
        <v>45905.403043981481</v>
      </c>
      <c r="C153" s="1">
        <v>45905.410046296296</v>
      </c>
      <c r="D153" s="39" t="s">
        <v>3040</v>
      </c>
      <c r="E153" s="39" t="s">
        <v>3041</v>
      </c>
      <c r="F153">
        <v>15</v>
      </c>
      <c r="I153" s="39" t="s">
        <v>3041</v>
      </c>
      <c r="L153">
        <v>9</v>
      </c>
      <c r="O153">
        <v>14</v>
      </c>
      <c r="R153" s="39" t="s">
        <v>42857</v>
      </c>
      <c r="S153">
        <v>1</v>
      </c>
      <c r="U153" s="39" t="s">
        <v>42861</v>
      </c>
      <c r="V153">
        <v>0</v>
      </c>
      <c r="X153" s="39" t="s">
        <v>42859</v>
      </c>
      <c r="Y153">
        <v>1</v>
      </c>
      <c r="AA153" s="39" t="s">
        <v>42860</v>
      </c>
      <c r="AB153">
        <v>1</v>
      </c>
      <c r="AD153" s="39" t="s">
        <v>42858</v>
      </c>
      <c r="AE153">
        <v>0</v>
      </c>
      <c r="AG153" s="39" t="s">
        <v>43534</v>
      </c>
      <c r="AH153">
        <v>1</v>
      </c>
      <c r="AJ153" s="39" t="s">
        <v>42863</v>
      </c>
      <c r="AK153">
        <v>1</v>
      </c>
      <c r="AM153" s="39" t="s">
        <v>42864</v>
      </c>
      <c r="AN153">
        <v>1</v>
      </c>
      <c r="AP153" s="39" t="s">
        <v>15187</v>
      </c>
      <c r="AQ153">
        <v>1</v>
      </c>
      <c r="AS153" s="39" t="s">
        <v>15187</v>
      </c>
      <c r="AT153">
        <v>1</v>
      </c>
      <c r="AV153" s="39" t="s">
        <v>15186</v>
      </c>
      <c r="AW153">
        <v>0</v>
      </c>
      <c r="AY153" s="39" t="s">
        <v>15186</v>
      </c>
      <c r="AZ153">
        <v>1</v>
      </c>
      <c r="BB153" s="39" t="s">
        <v>15186</v>
      </c>
      <c r="BC153">
        <v>1</v>
      </c>
      <c r="BE153" s="39" t="s">
        <v>15187</v>
      </c>
      <c r="BF153">
        <v>1</v>
      </c>
      <c r="BH153" s="39" t="s">
        <v>15186</v>
      </c>
      <c r="BI153">
        <v>1</v>
      </c>
      <c r="BK153" s="39" t="s">
        <v>15187</v>
      </c>
      <c r="BL153">
        <v>1</v>
      </c>
      <c r="BN153" s="39" t="s">
        <v>15186</v>
      </c>
      <c r="BO153">
        <v>1</v>
      </c>
      <c r="BQ153" s="39" t="s">
        <v>15186</v>
      </c>
      <c r="BR153">
        <v>1</v>
      </c>
      <c r="BT153" s="39" t="s">
        <v>42865</v>
      </c>
      <c r="BW153" s="39" t="s">
        <v>42876</v>
      </c>
      <c r="BZ153" s="39" t="s">
        <v>43112</v>
      </c>
      <c r="CC153" s="39" t="s">
        <v>43113</v>
      </c>
      <c r="CF153" s="39" t="s">
        <v>43114</v>
      </c>
      <c r="CI153" s="39" t="s">
        <v>43120</v>
      </c>
      <c r="CL153" s="39" t="s">
        <v>43106</v>
      </c>
      <c r="CO153" s="39" t="s">
        <v>43116</v>
      </c>
      <c r="CR153" s="39" t="s">
        <v>43117</v>
      </c>
      <c r="CU153" s="39" t="s">
        <v>43118</v>
      </c>
    </row>
    <row r="154" spans="1:99" x14ac:dyDescent="0.3">
      <c r="A154">
        <v>153</v>
      </c>
      <c r="B154" s="1">
        <v>45905.444398148145</v>
      </c>
      <c r="C154" s="1">
        <v>45905.452696759261</v>
      </c>
      <c r="D154" s="39" t="s">
        <v>3880</v>
      </c>
      <c r="E154" s="39" t="s">
        <v>3881</v>
      </c>
      <c r="F154">
        <v>12</v>
      </c>
      <c r="I154" s="39" t="s">
        <v>3881</v>
      </c>
      <c r="L154">
        <v>6</v>
      </c>
      <c r="O154">
        <v>39</v>
      </c>
      <c r="R154" s="39" t="s">
        <v>42857</v>
      </c>
      <c r="S154">
        <v>1</v>
      </c>
      <c r="U154" s="39" t="s">
        <v>42859</v>
      </c>
      <c r="V154">
        <v>0</v>
      </c>
      <c r="X154" s="39" t="s">
        <v>42859</v>
      </c>
      <c r="Y154">
        <v>1</v>
      </c>
      <c r="AA154" s="39" t="s">
        <v>42860</v>
      </c>
      <c r="AB154">
        <v>1</v>
      </c>
      <c r="AD154" s="39" t="s">
        <v>42859</v>
      </c>
      <c r="AE154">
        <v>0</v>
      </c>
      <c r="AG154" s="39" t="s">
        <v>43584</v>
      </c>
      <c r="AH154">
        <v>0</v>
      </c>
      <c r="AJ154" s="39" t="s">
        <v>42863</v>
      </c>
      <c r="AK154">
        <v>1</v>
      </c>
      <c r="AM154" s="39" t="s">
        <v>43095</v>
      </c>
      <c r="AN154">
        <v>0</v>
      </c>
      <c r="AP154" s="39" t="s">
        <v>15187</v>
      </c>
      <c r="AQ154">
        <v>1</v>
      </c>
      <c r="AS154" s="39" t="s">
        <v>15187</v>
      </c>
      <c r="AT154">
        <v>1</v>
      </c>
      <c r="AV154" s="39" t="s">
        <v>15186</v>
      </c>
      <c r="AW154">
        <v>0</v>
      </c>
      <c r="AY154" s="39" t="s">
        <v>15186</v>
      </c>
      <c r="AZ154">
        <v>1</v>
      </c>
      <c r="BB154" s="39" t="s">
        <v>15186</v>
      </c>
      <c r="BC154">
        <v>1</v>
      </c>
      <c r="BE154" s="39" t="s">
        <v>15187</v>
      </c>
      <c r="BF154">
        <v>1</v>
      </c>
      <c r="BH154" s="39" t="s">
        <v>15186</v>
      </c>
      <c r="BI154">
        <v>1</v>
      </c>
      <c r="BK154" s="39" t="s">
        <v>15187</v>
      </c>
      <c r="BL154">
        <v>1</v>
      </c>
      <c r="BN154" s="39" t="s">
        <v>15186</v>
      </c>
      <c r="BO154">
        <v>1</v>
      </c>
      <c r="BQ154" s="39" t="s">
        <v>15187</v>
      </c>
      <c r="BR154">
        <v>0</v>
      </c>
      <c r="BT154" s="39" t="s">
        <v>42875</v>
      </c>
      <c r="BW154" s="39" t="s">
        <v>43161</v>
      </c>
      <c r="BZ154" s="39" t="s">
        <v>43741</v>
      </c>
      <c r="CC154" s="39" t="s">
        <v>43876</v>
      </c>
      <c r="CF154" s="39" t="s">
        <v>43877</v>
      </c>
      <c r="CI154" s="39" t="s">
        <v>43878</v>
      </c>
      <c r="CL154" s="39" t="s">
        <v>43879</v>
      </c>
      <c r="CO154" s="39" t="s">
        <v>43803</v>
      </c>
      <c r="CR154" s="39" t="s">
        <v>43880</v>
      </c>
      <c r="CU154" s="39" t="s">
        <v>43709</v>
      </c>
    </row>
    <row r="155" spans="1:99" x14ac:dyDescent="0.3">
      <c r="A155">
        <v>154</v>
      </c>
      <c r="B155" s="1">
        <v>45905.545381944445</v>
      </c>
      <c r="C155" s="1">
        <v>45905.548993055556</v>
      </c>
      <c r="D155" s="39" t="s">
        <v>14403</v>
      </c>
      <c r="E155" s="39" t="s">
        <v>14404</v>
      </c>
      <c r="F155">
        <v>7</v>
      </c>
      <c r="I155" s="39" t="s">
        <v>14404</v>
      </c>
      <c r="L155">
        <v>7</v>
      </c>
      <c r="O155">
        <v>20</v>
      </c>
      <c r="R155" s="39" t="s">
        <v>42857</v>
      </c>
      <c r="S155">
        <v>1</v>
      </c>
      <c r="U155" s="39" t="s">
        <v>42860</v>
      </c>
      <c r="V155">
        <v>0</v>
      </c>
      <c r="X155" s="39" t="s">
        <v>42858</v>
      </c>
      <c r="Y155">
        <v>0</v>
      </c>
      <c r="AA155" s="39" t="s">
        <v>42861</v>
      </c>
      <c r="AB155">
        <v>0</v>
      </c>
      <c r="AD155" s="39" t="s">
        <v>42859</v>
      </c>
      <c r="AE155">
        <v>0</v>
      </c>
      <c r="AG155" s="39" t="s">
        <v>43584</v>
      </c>
      <c r="AH155">
        <v>0</v>
      </c>
      <c r="AJ155" s="39" t="s">
        <v>42863</v>
      </c>
      <c r="AK155">
        <v>1</v>
      </c>
      <c r="AM155" s="39" t="s">
        <v>42864</v>
      </c>
      <c r="AN155">
        <v>1</v>
      </c>
      <c r="AP155" s="39" t="s">
        <v>15187</v>
      </c>
      <c r="AQ155">
        <v>1</v>
      </c>
      <c r="AS155" s="39" t="s">
        <v>15187</v>
      </c>
      <c r="AT155">
        <v>1</v>
      </c>
      <c r="AV155" s="39" t="s">
        <v>15186</v>
      </c>
      <c r="AW155">
        <v>0</v>
      </c>
      <c r="AY155" s="39" t="s">
        <v>15187</v>
      </c>
      <c r="AZ155">
        <v>0</v>
      </c>
      <c r="BB155" s="39" t="s">
        <v>15186</v>
      </c>
      <c r="BC155">
        <v>1</v>
      </c>
      <c r="BE155" s="39" t="s">
        <v>15186</v>
      </c>
      <c r="BF155">
        <v>0</v>
      </c>
      <c r="BH155" s="39" t="s">
        <v>15187</v>
      </c>
      <c r="BI155">
        <v>0</v>
      </c>
      <c r="BK155" s="39" t="s">
        <v>15186</v>
      </c>
      <c r="BL155">
        <v>0</v>
      </c>
      <c r="BN155" s="39" t="s">
        <v>15186</v>
      </c>
      <c r="BO155">
        <v>1</v>
      </c>
      <c r="BQ155" s="39" t="s">
        <v>15187</v>
      </c>
      <c r="BR155">
        <v>0</v>
      </c>
      <c r="BT155" s="39" t="s">
        <v>42875</v>
      </c>
      <c r="BW155" s="39" t="s">
        <v>42911</v>
      </c>
      <c r="BZ155" s="39" t="s">
        <v>43881</v>
      </c>
      <c r="CC155" s="39" t="s">
        <v>43882</v>
      </c>
      <c r="CF155" s="39" t="s">
        <v>43871</v>
      </c>
      <c r="CI155" s="39" t="s">
        <v>43883</v>
      </c>
      <c r="CL155" s="39" t="s">
        <v>4882</v>
      </c>
      <c r="CO155" s="39" t="s">
        <v>43693</v>
      </c>
      <c r="CR155" s="39" t="s">
        <v>43129</v>
      </c>
      <c r="CU155" s="39" t="s">
        <v>43703</v>
      </c>
    </row>
    <row r="156" spans="1:99" x14ac:dyDescent="0.3">
      <c r="A156">
        <v>155</v>
      </c>
      <c r="B156" s="1">
        <v>45905.544328703705</v>
      </c>
      <c r="C156" s="1">
        <v>45905.551215277781</v>
      </c>
      <c r="D156" s="39" t="s">
        <v>4395</v>
      </c>
      <c r="E156" s="39" t="s">
        <v>4396</v>
      </c>
      <c r="F156">
        <v>13</v>
      </c>
      <c r="I156" s="39" t="s">
        <v>4396</v>
      </c>
      <c r="L156">
        <v>7</v>
      </c>
      <c r="O156">
        <v>18</v>
      </c>
      <c r="R156" s="39" t="s">
        <v>42860</v>
      </c>
      <c r="S156">
        <v>0</v>
      </c>
      <c r="U156" s="39" t="s">
        <v>42858</v>
      </c>
      <c r="V156">
        <v>1</v>
      </c>
      <c r="X156" s="39" t="s">
        <v>42859</v>
      </c>
      <c r="Y156">
        <v>1</v>
      </c>
      <c r="AA156" s="39" t="s">
        <v>42858</v>
      </c>
      <c r="AB156">
        <v>0</v>
      </c>
      <c r="AD156" s="39" t="s">
        <v>42861</v>
      </c>
      <c r="AE156">
        <v>1</v>
      </c>
      <c r="AG156" s="39" t="s">
        <v>43534</v>
      </c>
      <c r="AH156">
        <v>1</v>
      </c>
      <c r="AJ156" s="39" t="s">
        <v>42863</v>
      </c>
      <c r="AK156">
        <v>1</v>
      </c>
      <c r="AM156" s="39" t="s">
        <v>42864</v>
      </c>
      <c r="AN156">
        <v>1</v>
      </c>
      <c r="AP156" s="39" t="s">
        <v>15186</v>
      </c>
      <c r="AQ156">
        <v>0</v>
      </c>
      <c r="AS156" s="39" t="s">
        <v>15187</v>
      </c>
      <c r="AT156">
        <v>1</v>
      </c>
      <c r="AV156" s="39" t="s">
        <v>15186</v>
      </c>
      <c r="AW156">
        <v>0</v>
      </c>
      <c r="AY156" s="39" t="s">
        <v>15186</v>
      </c>
      <c r="AZ156">
        <v>1</v>
      </c>
      <c r="BB156" s="39" t="s">
        <v>15186</v>
      </c>
      <c r="BC156">
        <v>1</v>
      </c>
      <c r="BE156" s="39" t="s">
        <v>15187</v>
      </c>
      <c r="BF156">
        <v>1</v>
      </c>
      <c r="BH156" s="39" t="s">
        <v>15187</v>
      </c>
      <c r="BI156">
        <v>0</v>
      </c>
      <c r="BK156" s="39" t="s">
        <v>15187</v>
      </c>
      <c r="BL156">
        <v>1</v>
      </c>
      <c r="BN156" s="39" t="s">
        <v>15186</v>
      </c>
      <c r="BO156">
        <v>1</v>
      </c>
      <c r="BQ156" s="39" t="s">
        <v>15186</v>
      </c>
      <c r="BR156">
        <v>1</v>
      </c>
      <c r="BT156" s="39" t="s">
        <v>43884</v>
      </c>
      <c r="BW156" s="39" t="s">
        <v>43885</v>
      </c>
      <c r="BZ156" s="39" t="s">
        <v>43886</v>
      </c>
      <c r="CC156" s="39" t="s">
        <v>43887</v>
      </c>
      <c r="CF156" s="39" t="s">
        <v>43888</v>
      </c>
      <c r="CI156" s="39" t="s">
        <v>43889</v>
      </c>
      <c r="CL156" s="39" t="s">
        <v>43890</v>
      </c>
      <c r="CO156" s="39" t="s">
        <v>43891</v>
      </c>
      <c r="CR156" s="39" t="s">
        <v>43892</v>
      </c>
      <c r="CU156" s="39" t="s">
        <v>43893</v>
      </c>
    </row>
    <row r="157" spans="1:99" x14ac:dyDescent="0.3">
      <c r="A157">
        <v>156</v>
      </c>
      <c r="B157" s="1">
        <v>45905.546168981484</v>
      </c>
      <c r="C157" s="1">
        <v>45905.552604166667</v>
      </c>
      <c r="D157" s="39" t="s">
        <v>4458</v>
      </c>
      <c r="E157" s="39" t="s">
        <v>4459</v>
      </c>
      <c r="F157">
        <v>12</v>
      </c>
      <c r="I157" s="39" t="s">
        <v>4459</v>
      </c>
      <c r="L157">
        <v>7</v>
      </c>
      <c r="O157">
        <v>14</v>
      </c>
      <c r="R157" s="39" t="s">
        <v>42857</v>
      </c>
      <c r="S157">
        <v>1</v>
      </c>
      <c r="U157" s="39" t="s">
        <v>42858</v>
      </c>
      <c r="V157">
        <v>1</v>
      </c>
      <c r="X157" s="39" t="s">
        <v>42859</v>
      </c>
      <c r="Y157">
        <v>1</v>
      </c>
      <c r="AA157" s="39" t="s">
        <v>42857</v>
      </c>
      <c r="AB157">
        <v>0</v>
      </c>
      <c r="AD157" s="39" t="s">
        <v>42859</v>
      </c>
      <c r="AE157">
        <v>0</v>
      </c>
      <c r="AG157" s="39" t="s">
        <v>43695</v>
      </c>
      <c r="AH157">
        <v>0</v>
      </c>
      <c r="AJ157" s="39" t="s">
        <v>43063</v>
      </c>
      <c r="AK157">
        <v>0</v>
      </c>
      <c r="AM157" s="39" t="s">
        <v>43095</v>
      </c>
      <c r="AN157">
        <v>0</v>
      </c>
      <c r="AP157" s="39" t="s">
        <v>15187</v>
      </c>
      <c r="AQ157">
        <v>1</v>
      </c>
      <c r="AS157" s="39" t="s">
        <v>15187</v>
      </c>
      <c r="AT157">
        <v>1</v>
      </c>
      <c r="AV157" s="39" t="s">
        <v>15186</v>
      </c>
      <c r="AW157">
        <v>0</v>
      </c>
      <c r="AY157" s="39" t="s">
        <v>15186</v>
      </c>
      <c r="AZ157">
        <v>1</v>
      </c>
      <c r="BB157" s="39" t="s">
        <v>15186</v>
      </c>
      <c r="BC157">
        <v>1</v>
      </c>
      <c r="BE157" s="39" t="s">
        <v>15187</v>
      </c>
      <c r="BF157">
        <v>1</v>
      </c>
      <c r="BH157" s="39" t="s">
        <v>15186</v>
      </c>
      <c r="BI157">
        <v>1</v>
      </c>
      <c r="BK157" s="39" t="s">
        <v>15187</v>
      </c>
      <c r="BL157">
        <v>1</v>
      </c>
      <c r="BN157" s="39" t="s">
        <v>15186</v>
      </c>
      <c r="BO157">
        <v>1</v>
      </c>
      <c r="BQ157" s="39" t="s">
        <v>15186</v>
      </c>
      <c r="BR157">
        <v>1</v>
      </c>
      <c r="BT157" s="39" t="s">
        <v>43894</v>
      </c>
      <c r="BW157" s="39" t="s">
        <v>43143</v>
      </c>
      <c r="BZ157" s="39" t="s">
        <v>43741</v>
      </c>
      <c r="CC157" s="39" t="s">
        <v>43876</v>
      </c>
      <c r="CF157" s="39" t="s">
        <v>43895</v>
      </c>
      <c r="CI157" s="39" t="s">
        <v>43896</v>
      </c>
      <c r="CL157" s="39" t="s">
        <v>15708</v>
      </c>
      <c r="CO157" s="39" t="s">
        <v>43897</v>
      </c>
      <c r="CR157" s="39" t="s">
        <v>42948</v>
      </c>
      <c r="CU157" s="39" t="s">
        <v>43703</v>
      </c>
    </row>
    <row r="158" spans="1:99" x14ac:dyDescent="0.3">
      <c r="A158">
        <v>157</v>
      </c>
      <c r="B158" s="1">
        <v>45905.545034722221</v>
      </c>
      <c r="C158" s="1">
        <v>45905.55296296296</v>
      </c>
      <c r="D158" s="39" t="s">
        <v>4492</v>
      </c>
      <c r="E158" s="39" t="s">
        <v>4493</v>
      </c>
      <c r="F158">
        <v>11</v>
      </c>
      <c r="I158" s="39" t="s">
        <v>14445</v>
      </c>
      <c r="L158">
        <v>7</v>
      </c>
      <c r="O158">
        <v>12</v>
      </c>
      <c r="R158" s="39" t="s">
        <v>42857</v>
      </c>
      <c r="S158">
        <v>1</v>
      </c>
      <c r="U158" s="39" t="s">
        <v>42861</v>
      </c>
      <c r="V158">
        <v>0</v>
      </c>
      <c r="X158" s="39" t="s">
        <v>42859</v>
      </c>
      <c r="Y158">
        <v>1</v>
      </c>
      <c r="AA158" s="39" t="s">
        <v>42857</v>
      </c>
      <c r="AB158">
        <v>0</v>
      </c>
      <c r="AD158" s="39" t="s">
        <v>42859</v>
      </c>
      <c r="AE158">
        <v>0</v>
      </c>
      <c r="AG158" s="39" t="s">
        <v>43534</v>
      </c>
      <c r="AH158">
        <v>1</v>
      </c>
      <c r="AJ158" s="39" t="s">
        <v>42863</v>
      </c>
      <c r="AK158">
        <v>1</v>
      </c>
      <c r="AM158" s="39" t="s">
        <v>42864</v>
      </c>
      <c r="AN158">
        <v>1</v>
      </c>
      <c r="AP158" s="39" t="s">
        <v>15186</v>
      </c>
      <c r="AQ158">
        <v>0</v>
      </c>
      <c r="AS158" s="39" t="s">
        <v>15187</v>
      </c>
      <c r="AT158">
        <v>1</v>
      </c>
      <c r="AV158" s="39" t="s">
        <v>15186</v>
      </c>
      <c r="AW158">
        <v>0</v>
      </c>
      <c r="AY158" s="39" t="s">
        <v>15186</v>
      </c>
      <c r="AZ158">
        <v>1</v>
      </c>
      <c r="BB158" s="39" t="s">
        <v>15187</v>
      </c>
      <c r="BC158">
        <v>0</v>
      </c>
      <c r="BE158" s="39" t="s">
        <v>15187</v>
      </c>
      <c r="BF158">
        <v>1</v>
      </c>
      <c r="BH158" s="39" t="s">
        <v>15186</v>
      </c>
      <c r="BI158">
        <v>1</v>
      </c>
      <c r="BK158" s="39" t="s">
        <v>15186</v>
      </c>
      <c r="BL158">
        <v>0</v>
      </c>
      <c r="BN158" s="39" t="s">
        <v>15186</v>
      </c>
      <c r="BO158">
        <v>1</v>
      </c>
      <c r="BQ158" s="39" t="s">
        <v>15186</v>
      </c>
      <c r="BR158">
        <v>1</v>
      </c>
      <c r="BT158" s="39" t="s">
        <v>43898</v>
      </c>
      <c r="BW158" s="39" t="s">
        <v>43899</v>
      </c>
      <c r="BZ158" s="39" t="s">
        <v>43900</v>
      </c>
      <c r="CC158" s="39" t="s">
        <v>43901</v>
      </c>
      <c r="CF158" s="39" t="s">
        <v>43902</v>
      </c>
      <c r="CI158" s="39" t="s">
        <v>43903</v>
      </c>
      <c r="CL158" s="39" t="s">
        <v>43904</v>
      </c>
      <c r="CO158" s="39" t="s">
        <v>43905</v>
      </c>
      <c r="CR158" s="39" t="s">
        <v>43906</v>
      </c>
      <c r="CU158" s="39" t="s">
        <v>43907</v>
      </c>
    </row>
    <row r="159" spans="1:99" x14ac:dyDescent="0.3">
      <c r="A159">
        <v>158</v>
      </c>
      <c r="B159" s="1">
        <v>45905.545081018521</v>
      </c>
      <c r="C159" s="1">
        <v>45905.553113425929</v>
      </c>
      <c r="D159" s="39" t="s">
        <v>4238</v>
      </c>
      <c r="E159" s="39" t="s">
        <v>4239</v>
      </c>
      <c r="F159">
        <v>12</v>
      </c>
      <c r="I159" s="39" t="s">
        <v>4240</v>
      </c>
      <c r="L159">
        <v>7</v>
      </c>
      <c r="O159">
        <v>19</v>
      </c>
      <c r="R159" s="39" t="s">
        <v>42857</v>
      </c>
      <c r="S159">
        <v>1</v>
      </c>
      <c r="U159" s="39" t="s">
        <v>42861</v>
      </c>
      <c r="V159">
        <v>0</v>
      </c>
      <c r="X159" s="39" t="s">
        <v>42859</v>
      </c>
      <c r="Y159">
        <v>1</v>
      </c>
      <c r="AA159" s="39" t="s">
        <v>42860</v>
      </c>
      <c r="AB159">
        <v>1</v>
      </c>
      <c r="AD159" s="39" t="s">
        <v>42859</v>
      </c>
      <c r="AE159">
        <v>0</v>
      </c>
      <c r="AG159" s="39" t="s">
        <v>43534</v>
      </c>
      <c r="AH159">
        <v>1</v>
      </c>
      <c r="AJ159" s="39" t="s">
        <v>42863</v>
      </c>
      <c r="AK159">
        <v>1</v>
      </c>
      <c r="AM159" s="39" t="s">
        <v>42864</v>
      </c>
      <c r="AN159">
        <v>1</v>
      </c>
      <c r="AP159" s="39" t="s">
        <v>15186</v>
      </c>
      <c r="AQ159">
        <v>0</v>
      </c>
      <c r="AS159" s="39" t="s">
        <v>15187</v>
      </c>
      <c r="AT159">
        <v>1</v>
      </c>
      <c r="AV159" s="39" t="s">
        <v>15186</v>
      </c>
      <c r="AW159">
        <v>0</v>
      </c>
      <c r="AY159" s="39" t="s">
        <v>15186</v>
      </c>
      <c r="AZ159">
        <v>1</v>
      </c>
      <c r="BB159" s="39" t="s">
        <v>15187</v>
      </c>
      <c r="BC159">
        <v>0</v>
      </c>
      <c r="BE159" s="39" t="s">
        <v>15187</v>
      </c>
      <c r="BF159">
        <v>1</v>
      </c>
      <c r="BH159" s="39" t="s">
        <v>15186</v>
      </c>
      <c r="BI159">
        <v>1</v>
      </c>
      <c r="BK159" s="39" t="s">
        <v>15186</v>
      </c>
      <c r="BL159">
        <v>0</v>
      </c>
      <c r="BN159" s="39" t="s">
        <v>15186</v>
      </c>
      <c r="BO159">
        <v>1</v>
      </c>
      <c r="BQ159" s="39" t="s">
        <v>15186</v>
      </c>
      <c r="BR159">
        <v>1</v>
      </c>
      <c r="BT159" s="39" t="s">
        <v>42875</v>
      </c>
      <c r="BW159" s="39" t="s">
        <v>42876</v>
      </c>
      <c r="BZ159" s="39" t="s">
        <v>43908</v>
      </c>
      <c r="CC159" s="39" t="s">
        <v>43909</v>
      </c>
      <c r="CF159" s="39" t="s">
        <v>43910</v>
      </c>
      <c r="CI159" s="39" t="s">
        <v>43883</v>
      </c>
      <c r="CL159" s="39" t="s">
        <v>43911</v>
      </c>
      <c r="CO159" s="39" t="s">
        <v>43912</v>
      </c>
      <c r="CR159" s="39" t="s">
        <v>42948</v>
      </c>
      <c r="CU159" s="39" t="s">
        <v>43913</v>
      </c>
    </row>
    <row r="160" spans="1:99" x14ac:dyDescent="0.3">
      <c r="A160">
        <v>159</v>
      </c>
      <c r="B160" s="1">
        <v>45905.544224537036</v>
      </c>
      <c r="C160" s="1">
        <v>45905.55363425926</v>
      </c>
      <c r="D160" s="39" t="s">
        <v>4381</v>
      </c>
      <c r="E160" s="39" t="s">
        <v>4382</v>
      </c>
      <c r="F160">
        <v>13</v>
      </c>
      <c r="I160" s="39" t="s">
        <v>4382</v>
      </c>
      <c r="L160">
        <v>7</v>
      </c>
      <c r="O160">
        <v>6</v>
      </c>
      <c r="R160" s="39" t="s">
        <v>42860</v>
      </c>
      <c r="S160">
        <v>0</v>
      </c>
      <c r="U160" s="39" t="s">
        <v>42861</v>
      </c>
      <c r="V160">
        <v>0</v>
      </c>
      <c r="X160" s="39" t="s">
        <v>42859</v>
      </c>
      <c r="Y160">
        <v>1</v>
      </c>
      <c r="AA160" s="39" t="s">
        <v>42858</v>
      </c>
      <c r="AB160">
        <v>0</v>
      </c>
      <c r="AD160" s="39" t="s">
        <v>42861</v>
      </c>
      <c r="AE160">
        <v>1</v>
      </c>
      <c r="AG160" s="39" t="s">
        <v>43534</v>
      </c>
      <c r="AH160">
        <v>1</v>
      </c>
      <c r="AJ160" s="39" t="s">
        <v>42863</v>
      </c>
      <c r="AK160">
        <v>1</v>
      </c>
      <c r="AM160" s="39" t="s">
        <v>42864</v>
      </c>
      <c r="AN160">
        <v>1</v>
      </c>
      <c r="AP160" s="39" t="s">
        <v>15187</v>
      </c>
      <c r="AQ160">
        <v>1</v>
      </c>
      <c r="AS160" s="39" t="s">
        <v>15187</v>
      </c>
      <c r="AT160">
        <v>1</v>
      </c>
      <c r="AV160" s="39" t="s">
        <v>15186</v>
      </c>
      <c r="AW160">
        <v>0</v>
      </c>
      <c r="AY160" s="39" t="s">
        <v>15186</v>
      </c>
      <c r="AZ160">
        <v>1</v>
      </c>
      <c r="BB160" s="39" t="s">
        <v>15186</v>
      </c>
      <c r="BC160">
        <v>1</v>
      </c>
      <c r="BE160" s="39" t="s">
        <v>15187</v>
      </c>
      <c r="BF160">
        <v>1</v>
      </c>
      <c r="BH160" s="39" t="s">
        <v>15187</v>
      </c>
      <c r="BI160">
        <v>0</v>
      </c>
      <c r="BK160" s="39" t="s">
        <v>15187</v>
      </c>
      <c r="BL160">
        <v>1</v>
      </c>
      <c r="BN160" s="39" t="s">
        <v>15186</v>
      </c>
      <c r="BO160">
        <v>1</v>
      </c>
      <c r="BQ160" s="39" t="s">
        <v>15186</v>
      </c>
      <c r="BR160">
        <v>1</v>
      </c>
      <c r="BT160" s="39" t="s">
        <v>42875</v>
      </c>
      <c r="BW160" s="39" t="s">
        <v>43161</v>
      </c>
      <c r="BZ160" s="39" t="s">
        <v>43914</v>
      </c>
      <c r="CC160" s="39" t="s">
        <v>43630</v>
      </c>
      <c r="CF160" s="39" t="s">
        <v>43915</v>
      </c>
      <c r="CI160" s="39" t="s">
        <v>43632</v>
      </c>
      <c r="CL160" s="39" t="s">
        <v>15708</v>
      </c>
      <c r="CO160" s="39" t="s">
        <v>43916</v>
      </c>
      <c r="CR160" s="39" t="s">
        <v>43917</v>
      </c>
      <c r="CU160" s="39" t="s">
        <v>43109</v>
      </c>
    </row>
    <row r="161" spans="1:99" x14ac:dyDescent="0.3">
      <c r="A161">
        <v>160</v>
      </c>
      <c r="B161" s="1">
        <v>45905.546469907407</v>
      </c>
      <c r="C161" s="1">
        <v>45905.554386574076</v>
      </c>
      <c r="D161" s="39" t="s">
        <v>4259</v>
      </c>
      <c r="E161" s="39" t="s">
        <v>4260</v>
      </c>
      <c r="F161">
        <v>16</v>
      </c>
      <c r="I161" s="39" t="s">
        <v>12471</v>
      </c>
      <c r="L161">
        <v>7</v>
      </c>
      <c r="O161">
        <v>9</v>
      </c>
      <c r="R161" s="39" t="s">
        <v>42857</v>
      </c>
      <c r="S161">
        <v>1</v>
      </c>
      <c r="U161" s="39" t="s">
        <v>42858</v>
      </c>
      <c r="V161">
        <v>1</v>
      </c>
      <c r="X161" s="39" t="s">
        <v>42859</v>
      </c>
      <c r="Y161">
        <v>1</v>
      </c>
      <c r="AA161" s="39" t="s">
        <v>42860</v>
      </c>
      <c r="AB161">
        <v>1</v>
      </c>
      <c r="AD161" s="39" t="s">
        <v>42861</v>
      </c>
      <c r="AE161">
        <v>1</v>
      </c>
      <c r="AG161" s="39" t="s">
        <v>43534</v>
      </c>
      <c r="AH161">
        <v>1</v>
      </c>
      <c r="AJ161" s="39" t="s">
        <v>42863</v>
      </c>
      <c r="AK161">
        <v>1</v>
      </c>
      <c r="AM161" s="39" t="s">
        <v>42864</v>
      </c>
      <c r="AN161">
        <v>1</v>
      </c>
      <c r="AP161" s="39" t="s">
        <v>15187</v>
      </c>
      <c r="AQ161">
        <v>1</v>
      </c>
      <c r="AS161" s="39" t="s">
        <v>15187</v>
      </c>
      <c r="AT161">
        <v>1</v>
      </c>
      <c r="AV161" s="39" t="s">
        <v>15186</v>
      </c>
      <c r="AW161">
        <v>0</v>
      </c>
      <c r="AY161" s="39" t="s">
        <v>15186</v>
      </c>
      <c r="AZ161">
        <v>1</v>
      </c>
      <c r="BB161" s="39" t="s">
        <v>15186</v>
      </c>
      <c r="BC161">
        <v>1</v>
      </c>
      <c r="BE161" s="39" t="s">
        <v>15187</v>
      </c>
      <c r="BF161">
        <v>1</v>
      </c>
      <c r="BH161" s="39" t="s">
        <v>15186</v>
      </c>
      <c r="BI161">
        <v>1</v>
      </c>
      <c r="BK161" s="39" t="s">
        <v>15187</v>
      </c>
      <c r="BL161">
        <v>1</v>
      </c>
      <c r="BN161" s="39" t="s">
        <v>15186</v>
      </c>
      <c r="BO161">
        <v>1</v>
      </c>
      <c r="BQ161" s="39" t="s">
        <v>15187</v>
      </c>
      <c r="BR161">
        <v>0</v>
      </c>
      <c r="BT161" s="39" t="s">
        <v>43740</v>
      </c>
      <c r="BW161" s="39" t="s">
        <v>43143</v>
      </c>
      <c r="BZ161" s="39" t="s">
        <v>43918</v>
      </c>
      <c r="CC161" s="39" t="s">
        <v>43630</v>
      </c>
      <c r="CF161" s="39" t="s">
        <v>43919</v>
      </c>
      <c r="CI161" s="39" t="s">
        <v>43632</v>
      </c>
      <c r="CL161" s="39" t="s">
        <v>43920</v>
      </c>
      <c r="CO161" s="39" t="s">
        <v>43693</v>
      </c>
      <c r="CR161" s="39" t="s">
        <v>42948</v>
      </c>
      <c r="CU161" s="39" t="s">
        <v>43109</v>
      </c>
    </row>
    <row r="162" spans="1:99" x14ac:dyDescent="0.3">
      <c r="A162">
        <v>161</v>
      </c>
      <c r="B162" s="1">
        <v>45905.549143518518</v>
      </c>
      <c r="C162" s="1">
        <v>45905.555543981478</v>
      </c>
      <c r="D162" s="39" t="s">
        <v>4201</v>
      </c>
      <c r="E162" s="39" t="s">
        <v>4202</v>
      </c>
      <c r="F162">
        <v>11</v>
      </c>
      <c r="I162" s="39" t="s">
        <v>42735</v>
      </c>
      <c r="L162">
        <v>7</v>
      </c>
      <c r="O162">
        <v>1</v>
      </c>
      <c r="R162" s="39" t="s">
        <v>42857</v>
      </c>
      <c r="S162">
        <v>1</v>
      </c>
      <c r="U162" s="39" t="s">
        <v>42859</v>
      </c>
      <c r="V162">
        <v>0</v>
      </c>
      <c r="X162" s="39" t="s">
        <v>42861</v>
      </c>
      <c r="Y162">
        <v>0</v>
      </c>
      <c r="AA162" s="39" t="s">
        <v>42858</v>
      </c>
      <c r="AB162">
        <v>0</v>
      </c>
      <c r="AD162" s="39" t="s">
        <v>42858</v>
      </c>
      <c r="AE162">
        <v>0</v>
      </c>
      <c r="AG162" s="39" t="s">
        <v>43604</v>
      </c>
      <c r="AH162">
        <v>0</v>
      </c>
      <c r="AJ162" s="39" t="s">
        <v>43063</v>
      </c>
      <c r="AK162">
        <v>0</v>
      </c>
      <c r="AM162" s="39" t="s">
        <v>42864</v>
      </c>
      <c r="AN162">
        <v>1</v>
      </c>
      <c r="AP162" s="39" t="s">
        <v>15187</v>
      </c>
      <c r="AQ162">
        <v>1</v>
      </c>
      <c r="AS162" s="39" t="s">
        <v>15187</v>
      </c>
      <c r="AT162">
        <v>1</v>
      </c>
      <c r="AV162" s="39" t="s">
        <v>15186</v>
      </c>
      <c r="AW162">
        <v>0</v>
      </c>
      <c r="AY162" s="39" t="s">
        <v>15186</v>
      </c>
      <c r="AZ162">
        <v>1</v>
      </c>
      <c r="BB162" s="39" t="s">
        <v>15186</v>
      </c>
      <c r="BC162">
        <v>1</v>
      </c>
      <c r="BE162" s="39" t="s">
        <v>15187</v>
      </c>
      <c r="BF162">
        <v>1</v>
      </c>
      <c r="BH162" s="39" t="s">
        <v>15186</v>
      </c>
      <c r="BI162">
        <v>1</v>
      </c>
      <c r="BK162" s="39" t="s">
        <v>15187</v>
      </c>
      <c r="BL162">
        <v>1</v>
      </c>
      <c r="BN162" s="39" t="s">
        <v>15186</v>
      </c>
      <c r="BO162">
        <v>1</v>
      </c>
      <c r="BQ162" s="39" t="s">
        <v>15186</v>
      </c>
      <c r="BR162">
        <v>1</v>
      </c>
      <c r="BT162" s="39" t="s">
        <v>43921</v>
      </c>
      <c r="BW162" s="39" t="s">
        <v>43922</v>
      </c>
      <c r="BZ162" s="39" t="s">
        <v>43923</v>
      </c>
      <c r="CC162" s="39" t="s">
        <v>43924</v>
      </c>
      <c r="CF162" s="39" t="s">
        <v>43925</v>
      </c>
      <c r="CI162" s="39" t="s">
        <v>43926</v>
      </c>
      <c r="CL162" s="39" t="s">
        <v>43927</v>
      </c>
      <c r="CO162" s="39" t="s">
        <v>43928</v>
      </c>
      <c r="CR162" s="39" t="s">
        <v>43929</v>
      </c>
      <c r="CU162" s="39" t="s">
        <v>43930</v>
      </c>
    </row>
    <row r="163" spans="1:99" x14ac:dyDescent="0.3">
      <c r="A163">
        <v>162</v>
      </c>
      <c r="B163" s="1">
        <v>45905.547650462962</v>
      </c>
      <c r="C163" s="1">
        <v>45905.556354166663</v>
      </c>
      <c r="D163" s="39" t="s">
        <v>4371</v>
      </c>
      <c r="E163" s="39" t="s">
        <v>4372</v>
      </c>
      <c r="F163">
        <v>15</v>
      </c>
      <c r="I163" s="39" t="s">
        <v>4372</v>
      </c>
      <c r="L163">
        <v>7</v>
      </c>
      <c r="O163">
        <v>5</v>
      </c>
      <c r="R163" s="39" t="s">
        <v>42857</v>
      </c>
      <c r="S163">
        <v>1</v>
      </c>
      <c r="U163" s="39" t="s">
        <v>42858</v>
      </c>
      <c r="V163">
        <v>1</v>
      </c>
      <c r="X163" s="39" t="s">
        <v>42859</v>
      </c>
      <c r="Y163">
        <v>1</v>
      </c>
      <c r="AA163" s="39" t="s">
        <v>42860</v>
      </c>
      <c r="AB163">
        <v>1</v>
      </c>
      <c r="AD163" s="39" t="s">
        <v>42861</v>
      </c>
      <c r="AE163">
        <v>1</v>
      </c>
      <c r="AG163" s="39" t="s">
        <v>43584</v>
      </c>
      <c r="AH163">
        <v>0</v>
      </c>
      <c r="AJ163" s="39" t="s">
        <v>42863</v>
      </c>
      <c r="AK163">
        <v>1</v>
      </c>
      <c r="AM163" s="39" t="s">
        <v>42864</v>
      </c>
      <c r="AN163">
        <v>1</v>
      </c>
      <c r="AP163" s="39" t="s">
        <v>15187</v>
      </c>
      <c r="AQ163">
        <v>1</v>
      </c>
      <c r="AS163" s="39" t="s">
        <v>15187</v>
      </c>
      <c r="AT163">
        <v>1</v>
      </c>
      <c r="AV163" s="39" t="s">
        <v>15186</v>
      </c>
      <c r="AW163">
        <v>0</v>
      </c>
      <c r="AY163" s="39" t="s">
        <v>15186</v>
      </c>
      <c r="AZ163">
        <v>1</v>
      </c>
      <c r="BB163" s="39" t="s">
        <v>15186</v>
      </c>
      <c r="BC163">
        <v>1</v>
      </c>
      <c r="BE163" s="39" t="s">
        <v>15187</v>
      </c>
      <c r="BF163">
        <v>1</v>
      </c>
      <c r="BH163" s="39" t="s">
        <v>15186</v>
      </c>
      <c r="BI163">
        <v>1</v>
      </c>
      <c r="BK163" s="39" t="s">
        <v>15187</v>
      </c>
      <c r="BL163">
        <v>1</v>
      </c>
      <c r="BN163" s="39" t="s">
        <v>15186</v>
      </c>
      <c r="BO163">
        <v>1</v>
      </c>
      <c r="BQ163" s="39" t="s">
        <v>15187</v>
      </c>
      <c r="BR163">
        <v>0</v>
      </c>
      <c r="BT163" s="39" t="s">
        <v>43931</v>
      </c>
      <c r="BW163" s="39" t="s">
        <v>43932</v>
      </c>
      <c r="BZ163" s="39" t="s">
        <v>43933</v>
      </c>
      <c r="CC163" s="39" t="s">
        <v>43934</v>
      </c>
      <c r="CF163" s="39" t="s">
        <v>43935</v>
      </c>
      <c r="CI163" s="39" t="s">
        <v>43936</v>
      </c>
      <c r="CL163" s="39" t="s">
        <v>43937</v>
      </c>
      <c r="CO163" s="39" t="s">
        <v>43938</v>
      </c>
      <c r="CR163" s="39" t="s">
        <v>43939</v>
      </c>
      <c r="CU163" s="39" t="s">
        <v>43940</v>
      </c>
    </row>
    <row r="164" spans="1:99" x14ac:dyDescent="0.3">
      <c r="A164">
        <v>163</v>
      </c>
      <c r="B164" s="1">
        <v>45905.546354166669</v>
      </c>
      <c r="C164" s="1">
        <v>45905.557002314818</v>
      </c>
      <c r="D164" s="39" t="s">
        <v>4227</v>
      </c>
      <c r="E164" s="39" t="s">
        <v>4228</v>
      </c>
      <c r="F164">
        <v>13</v>
      </c>
      <c r="I164" s="39" t="s">
        <v>12592</v>
      </c>
      <c r="L164">
        <v>7</v>
      </c>
      <c r="O164">
        <v>2</v>
      </c>
      <c r="R164" s="39" t="s">
        <v>42857</v>
      </c>
      <c r="S164">
        <v>1</v>
      </c>
      <c r="U164" s="39" t="s">
        <v>42861</v>
      </c>
      <c r="V164">
        <v>0</v>
      </c>
      <c r="X164" s="39" t="s">
        <v>42858</v>
      </c>
      <c r="Y164">
        <v>0</v>
      </c>
      <c r="AA164" s="39" t="s">
        <v>42860</v>
      </c>
      <c r="AB164">
        <v>1</v>
      </c>
      <c r="AD164" s="39" t="s">
        <v>42859</v>
      </c>
      <c r="AE164">
        <v>0</v>
      </c>
      <c r="AG164" s="39" t="s">
        <v>43604</v>
      </c>
      <c r="AH164">
        <v>0</v>
      </c>
      <c r="AJ164" s="39" t="s">
        <v>42863</v>
      </c>
      <c r="AK164">
        <v>1</v>
      </c>
      <c r="AM164" s="39" t="s">
        <v>42864</v>
      </c>
      <c r="AN164">
        <v>1</v>
      </c>
      <c r="AP164" s="39" t="s">
        <v>15187</v>
      </c>
      <c r="AQ164">
        <v>1</v>
      </c>
      <c r="AS164" s="39" t="s">
        <v>15187</v>
      </c>
      <c r="AT164">
        <v>1</v>
      </c>
      <c r="AV164" s="39" t="s">
        <v>15186</v>
      </c>
      <c r="AW164">
        <v>0</v>
      </c>
      <c r="AY164" s="39" t="s">
        <v>15186</v>
      </c>
      <c r="AZ164">
        <v>1</v>
      </c>
      <c r="BB164" s="39" t="s">
        <v>15186</v>
      </c>
      <c r="BC164">
        <v>1</v>
      </c>
      <c r="BE164" s="39" t="s">
        <v>15187</v>
      </c>
      <c r="BF164">
        <v>1</v>
      </c>
      <c r="BH164" s="39" t="s">
        <v>15186</v>
      </c>
      <c r="BI164">
        <v>1</v>
      </c>
      <c r="BK164" s="39" t="s">
        <v>15187</v>
      </c>
      <c r="BL164">
        <v>1</v>
      </c>
      <c r="BN164" s="39" t="s">
        <v>15186</v>
      </c>
      <c r="BO164">
        <v>1</v>
      </c>
      <c r="BQ164" s="39" t="s">
        <v>15186</v>
      </c>
      <c r="BR164">
        <v>1</v>
      </c>
      <c r="BT164" s="39" t="s">
        <v>43941</v>
      </c>
      <c r="BW164" s="39" t="s">
        <v>42876</v>
      </c>
      <c r="BZ164" s="39" t="s">
        <v>43690</v>
      </c>
      <c r="CC164" s="39" t="s">
        <v>43698</v>
      </c>
      <c r="CF164" s="39" t="s">
        <v>43942</v>
      </c>
      <c r="CI164" s="39" t="s">
        <v>43632</v>
      </c>
      <c r="CL164" s="39" t="s">
        <v>43943</v>
      </c>
      <c r="CO164" s="39" t="s">
        <v>43944</v>
      </c>
      <c r="CR164" s="39" t="s">
        <v>43945</v>
      </c>
      <c r="CU164" s="39" t="s">
        <v>43946</v>
      </c>
    </row>
    <row r="165" spans="1:99" x14ac:dyDescent="0.3">
      <c r="A165">
        <v>164</v>
      </c>
      <c r="B165" s="1">
        <v>45905.54824074074</v>
      </c>
      <c r="C165" s="1">
        <v>45905.55810185185</v>
      </c>
      <c r="D165" s="39" t="s">
        <v>4246</v>
      </c>
      <c r="E165" s="39" t="s">
        <v>4247</v>
      </c>
      <c r="F165">
        <v>9</v>
      </c>
      <c r="I165" s="39" t="s">
        <v>41077</v>
      </c>
      <c r="L165">
        <v>7</v>
      </c>
      <c r="O165">
        <v>24</v>
      </c>
      <c r="R165" s="39" t="s">
        <v>42857</v>
      </c>
      <c r="S165">
        <v>1</v>
      </c>
      <c r="U165" s="39" t="s">
        <v>42861</v>
      </c>
      <c r="V165">
        <v>0</v>
      </c>
      <c r="X165" s="39" t="s">
        <v>42858</v>
      </c>
      <c r="Y165">
        <v>0</v>
      </c>
      <c r="AA165" s="39" t="s">
        <v>42861</v>
      </c>
      <c r="AB165">
        <v>0</v>
      </c>
      <c r="AD165" s="39" t="s">
        <v>42859</v>
      </c>
      <c r="AE165">
        <v>0</v>
      </c>
      <c r="AG165" s="39" t="s">
        <v>43604</v>
      </c>
      <c r="AH165">
        <v>0</v>
      </c>
      <c r="AJ165" s="39" t="s">
        <v>42863</v>
      </c>
      <c r="AK165">
        <v>1</v>
      </c>
      <c r="AM165" s="39" t="s">
        <v>43095</v>
      </c>
      <c r="AN165">
        <v>0</v>
      </c>
      <c r="AP165" s="39" t="s">
        <v>15187</v>
      </c>
      <c r="AQ165">
        <v>1</v>
      </c>
      <c r="AS165" s="39" t="s">
        <v>15187</v>
      </c>
      <c r="AT165">
        <v>1</v>
      </c>
      <c r="AV165" s="39" t="s">
        <v>15187</v>
      </c>
      <c r="AW165">
        <v>1</v>
      </c>
      <c r="AY165" s="39" t="s">
        <v>15186</v>
      </c>
      <c r="AZ165">
        <v>1</v>
      </c>
      <c r="BB165" s="39" t="s">
        <v>15187</v>
      </c>
      <c r="BC165">
        <v>0</v>
      </c>
      <c r="BE165" s="39" t="s">
        <v>15187</v>
      </c>
      <c r="BF165">
        <v>1</v>
      </c>
      <c r="BH165" s="39" t="s">
        <v>15186</v>
      </c>
      <c r="BI165">
        <v>1</v>
      </c>
      <c r="BK165" s="39" t="s">
        <v>15187</v>
      </c>
      <c r="BL165">
        <v>1</v>
      </c>
      <c r="BN165" s="39" t="s">
        <v>15187</v>
      </c>
      <c r="BO165">
        <v>0</v>
      </c>
      <c r="BQ165" s="39" t="s">
        <v>15187</v>
      </c>
      <c r="BR165">
        <v>0</v>
      </c>
      <c r="BT165" s="39" t="s">
        <v>43947</v>
      </c>
      <c r="BW165" s="39" t="s">
        <v>42876</v>
      </c>
      <c r="BZ165" s="39" t="s">
        <v>43948</v>
      </c>
      <c r="CC165" s="39" t="s">
        <v>43949</v>
      </c>
      <c r="CF165" s="39" t="s">
        <v>43950</v>
      </c>
      <c r="CI165" s="39" t="s">
        <v>43951</v>
      </c>
      <c r="CL165" s="39" t="s">
        <v>43952</v>
      </c>
      <c r="CO165" s="39" t="s">
        <v>43953</v>
      </c>
      <c r="CR165" s="39" t="s">
        <v>43954</v>
      </c>
      <c r="CU165" s="39" t="s">
        <v>43955</v>
      </c>
    </row>
    <row r="166" spans="1:99" x14ac:dyDescent="0.3">
      <c r="A166">
        <v>165</v>
      </c>
      <c r="B166" s="1">
        <v>45905.544293981482</v>
      </c>
      <c r="C166" s="1">
        <v>45905.558344907404</v>
      </c>
      <c r="D166" s="39" t="s">
        <v>4188</v>
      </c>
      <c r="E166" s="39" t="s">
        <v>4189</v>
      </c>
      <c r="F166">
        <v>14</v>
      </c>
      <c r="I166" s="39" t="s">
        <v>4189</v>
      </c>
      <c r="L166">
        <v>7</v>
      </c>
      <c r="O166">
        <v>17</v>
      </c>
      <c r="R166" s="39" t="s">
        <v>42857</v>
      </c>
      <c r="S166">
        <v>1</v>
      </c>
      <c r="U166" s="39" t="s">
        <v>42859</v>
      </c>
      <c r="V166">
        <v>0</v>
      </c>
      <c r="X166" s="39" t="s">
        <v>42859</v>
      </c>
      <c r="Y166">
        <v>1</v>
      </c>
      <c r="AA166" s="39" t="s">
        <v>42860</v>
      </c>
      <c r="AB166">
        <v>1</v>
      </c>
      <c r="AD166" s="39" t="s">
        <v>42858</v>
      </c>
      <c r="AE166">
        <v>0</v>
      </c>
      <c r="AG166" s="39" t="s">
        <v>43534</v>
      </c>
      <c r="AH166">
        <v>1</v>
      </c>
      <c r="AJ166" s="39" t="s">
        <v>43063</v>
      </c>
      <c r="AK166">
        <v>0</v>
      </c>
      <c r="AM166" s="39" t="s">
        <v>43095</v>
      </c>
      <c r="AN166">
        <v>0</v>
      </c>
      <c r="AP166" s="39" t="s">
        <v>15187</v>
      </c>
      <c r="AQ166">
        <v>1</v>
      </c>
      <c r="AS166" s="39" t="s">
        <v>15187</v>
      </c>
      <c r="AT166">
        <v>1</v>
      </c>
      <c r="AV166" s="39" t="s">
        <v>15187</v>
      </c>
      <c r="AW166">
        <v>1</v>
      </c>
      <c r="AY166" s="39" t="s">
        <v>15186</v>
      </c>
      <c r="AZ166">
        <v>1</v>
      </c>
      <c r="BB166" s="39" t="s">
        <v>15186</v>
      </c>
      <c r="BC166">
        <v>1</v>
      </c>
      <c r="BE166" s="39" t="s">
        <v>15187</v>
      </c>
      <c r="BF166">
        <v>1</v>
      </c>
      <c r="BH166" s="39" t="s">
        <v>15186</v>
      </c>
      <c r="BI166">
        <v>1</v>
      </c>
      <c r="BK166" s="39" t="s">
        <v>15187</v>
      </c>
      <c r="BL166">
        <v>1</v>
      </c>
      <c r="BN166" s="39" t="s">
        <v>15186</v>
      </c>
      <c r="BO166">
        <v>1</v>
      </c>
      <c r="BQ166" s="39" t="s">
        <v>15186</v>
      </c>
      <c r="BR166">
        <v>1</v>
      </c>
      <c r="BT166" s="39" t="s">
        <v>43956</v>
      </c>
      <c r="BW166" s="39" t="s">
        <v>43957</v>
      </c>
      <c r="BZ166" s="39" t="s">
        <v>43958</v>
      </c>
      <c r="CC166" s="39" t="s">
        <v>43959</v>
      </c>
      <c r="CF166" s="39" t="s">
        <v>43960</v>
      </c>
      <c r="CI166" s="39" t="s">
        <v>43961</v>
      </c>
      <c r="CL166" s="39" t="s">
        <v>43962</v>
      </c>
      <c r="CO166" s="39" t="s">
        <v>43963</v>
      </c>
      <c r="CR166" s="39" t="s">
        <v>43964</v>
      </c>
      <c r="CU166" s="39" t="s">
        <v>43965</v>
      </c>
    </row>
    <row r="167" spans="1:99" x14ac:dyDescent="0.3">
      <c r="A167">
        <v>166</v>
      </c>
      <c r="B167" s="1">
        <v>45905.546099537038</v>
      </c>
      <c r="C167" s="1">
        <v>45905.558425925927</v>
      </c>
      <c r="D167" s="39" t="s">
        <v>4477</v>
      </c>
      <c r="E167" s="39" t="s">
        <v>4478</v>
      </c>
      <c r="F167">
        <v>14</v>
      </c>
      <c r="I167" s="39" t="s">
        <v>12651</v>
      </c>
      <c r="L167">
        <v>7</v>
      </c>
      <c r="O167">
        <v>38</v>
      </c>
      <c r="R167" s="39" t="s">
        <v>42857</v>
      </c>
      <c r="S167">
        <v>1</v>
      </c>
      <c r="U167" s="39" t="s">
        <v>42859</v>
      </c>
      <c r="V167">
        <v>0</v>
      </c>
      <c r="X167" s="39" t="s">
        <v>42858</v>
      </c>
      <c r="Y167">
        <v>0</v>
      </c>
      <c r="AA167" s="39" t="s">
        <v>42860</v>
      </c>
      <c r="AB167">
        <v>1</v>
      </c>
      <c r="AD167" s="39" t="s">
        <v>42861</v>
      </c>
      <c r="AE167">
        <v>1</v>
      </c>
      <c r="AG167" s="39" t="s">
        <v>43604</v>
      </c>
      <c r="AH167">
        <v>0</v>
      </c>
      <c r="AJ167" s="39" t="s">
        <v>42863</v>
      </c>
      <c r="AK167">
        <v>1</v>
      </c>
      <c r="AM167" s="39" t="s">
        <v>42864</v>
      </c>
      <c r="AN167">
        <v>1</v>
      </c>
      <c r="AP167" s="39" t="s">
        <v>15187</v>
      </c>
      <c r="AQ167">
        <v>1</v>
      </c>
      <c r="AS167" s="39" t="s">
        <v>15187</v>
      </c>
      <c r="AT167">
        <v>1</v>
      </c>
      <c r="AV167" s="39" t="s">
        <v>15186</v>
      </c>
      <c r="AW167">
        <v>0</v>
      </c>
      <c r="AY167" s="39" t="s">
        <v>15186</v>
      </c>
      <c r="AZ167">
        <v>1</v>
      </c>
      <c r="BB167" s="39" t="s">
        <v>15186</v>
      </c>
      <c r="BC167">
        <v>1</v>
      </c>
      <c r="BE167" s="39" t="s">
        <v>15187</v>
      </c>
      <c r="BF167">
        <v>1</v>
      </c>
      <c r="BH167" s="39" t="s">
        <v>15186</v>
      </c>
      <c r="BI167">
        <v>1</v>
      </c>
      <c r="BK167" s="39" t="s">
        <v>15187</v>
      </c>
      <c r="BL167">
        <v>1</v>
      </c>
      <c r="BN167" s="39" t="s">
        <v>15186</v>
      </c>
      <c r="BO167">
        <v>1</v>
      </c>
      <c r="BQ167" s="39" t="s">
        <v>15186</v>
      </c>
      <c r="BR167">
        <v>1</v>
      </c>
      <c r="BT167" s="39" t="s">
        <v>43966</v>
      </c>
      <c r="BW167" s="39" t="s">
        <v>42876</v>
      </c>
      <c r="BZ167" s="39" t="s">
        <v>43710</v>
      </c>
      <c r="CC167" s="39" t="s">
        <v>43630</v>
      </c>
      <c r="CF167" s="39" t="s">
        <v>43967</v>
      </c>
      <c r="CI167" s="39" t="s">
        <v>43968</v>
      </c>
      <c r="CL167" s="39" t="s">
        <v>43969</v>
      </c>
      <c r="CO167" s="39" t="s">
        <v>43693</v>
      </c>
      <c r="CR167" s="39" t="s">
        <v>43129</v>
      </c>
      <c r="CU167" s="39" t="s">
        <v>43109</v>
      </c>
    </row>
    <row r="168" spans="1:99" x14ac:dyDescent="0.3">
      <c r="A168">
        <v>167</v>
      </c>
      <c r="B168" s="1">
        <v>45905.548611111109</v>
      </c>
      <c r="C168" s="1">
        <v>45905.55878472222</v>
      </c>
      <c r="D168" s="39" t="s">
        <v>4217</v>
      </c>
      <c r="E168" s="39" t="s">
        <v>4218</v>
      </c>
      <c r="F168">
        <v>18</v>
      </c>
      <c r="I168" s="39" t="s">
        <v>43970</v>
      </c>
      <c r="L168">
        <v>7</v>
      </c>
      <c r="O168">
        <v>37</v>
      </c>
      <c r="R168" s="39" t="s">
        <v>42857</v>
      </c>
      <c r="S168">
        <v>1</v>
      </c>
      <c r="U168" s="39" t="s">
        <v>42858</v>
      </c>
      <c r="V168">
        <v>1</v>
      </c>
      <c r="X168" s="39" t="s">
        <v>42859</v>
      </c>
      <c r="Y168">
        <v>1</v>
      </c>
      <c r="AA168" s="39" t="s">
        <v>42860</v>
      </c>
      <c r="AB168">
        <v>1</v>
      </c>
      <c r="AD168" s="39" t="s">
        <v>42861</v>
      </c>
      <c r="AE168">
        <v>1</v>
      </c>
      <c r="AG168" s="39" t="s">
        <v>43534</v>
      </c>
      <c r="AH168">
        <v>1</v>
      </c>
      <c r="AJ168" s="39" t="s">
        <v>42863</v>
      </c>
      <c r="AK168">
        <v>1</v>
      </c>
      <c r="AM168" s="39" t="s">
        <v>42864</v>
      </c>
      <c r="AN168">
        <v>1</v>
      </c>
      <c r="AP168" s="39" t="s">
        <v>15187</v>
      </c>
      <c r="AQ168">
        <v>1</v>
      </c>
      <c r="AS168" s="39" t="s">
        <v>15187</v>
      </c>
      <c r="AT168">
        <v>1</v>
      </c>
      <c r="AV168" s="39" t="s">
        <v>15187</v>
      </c>
      <c r="AW168">
        <v>1</v>
      </c>
      <c r="AY168" s="39" t="s">
        <v>15186</v>
      </c>
      <c r="AZ168">
        <v>1</v>
      </c>
      <c r="BB168" s="39" t="s">
        <v>15186</v>
      </c>
      <c r="BC168">
        <v>1</v>
      </c>
      <c r="BE168" s="39" t="s">
        <v>15187</v>
      </c>
      <c r="BF168">
        <v>1</v>
      </c>
      <c r="BH168" s="39" t="s">
        <v>15186</v>
      </c>
      <c r="BI168">
        <v>1</v>
      </c>
      <c r="BK168" s="39" t="s">
        <v>15187</v>
      </c>
      <c r="BL168">
        <v>1</v>
      </c>
      <c r="BN168" s="39" t="s">
        <v>15186</v>
      </c>
      <c r="BO168">
        <v>1</v>
      </c>
      <c r="BQ168" s="39" t="s">
        <v>15186</v>
      </c>
      <c r="BR168">
        <v>1</v>
      </c>
      <c r="BT168" s="39" t="s">
        <v>42865</v>
      </c>
      <c r="BW168" s="39" t="s">
        <v>43161</v>
      </c>
      <c r="BZ168" s="39" t="s">
        <v>43971</v>
      </c>
      <c r="CC168" s="39" t="s">
        <v>43972</v>
      </c>
      <c r="CF168" s="39" t="s">
        <v>42945</v>
      </c>
      <c r="CI168" s="39" t="s">
        <v>43973</v>
      </c>
      <c r="CL168" s="39" t="s">
        <v>43974</v>
      </c>
      <c r="CO168" s="39" t="s">
        <v>42994</v>
      </c>
      <c r="CR168" s="39" t="s">
        <v>42995</v>
      </c>
      <c r="CU168" s="39" t="s">
        <v>43032</v>
      </c>
    </row>
    <row r="169" spans="1:99" x14ac:dyDescent="0.3">
      <c r="A169">
        <v>168</v>
      </c>
      <c r="B169" s="1">
        <v>45905.551423611112</v>
      </c>
      <c r="C169" s="1">
        <v>45905.558831018519</v>
      </c>
      <c r="D169" s="39" t="s">
        <v>4209</v>
      </c>
      <c r="E169" s="39" t="s">
        <v>4210</v>
      </c>
      <c r="F169">
        <v>16</v>
      </c>
      <c r="I169" s="39" t="s">
        <v>4210</v>
      </c>
      <c r="L169">
        <v>7</v>
      </c>
      <c r="O169">
        <v>40</v>
      </c>
      <c r="R169" s="39" t="s">
        <v>42857</v>
      </c>
      <c r="S169">
        <v>1</v>
      </c>
      <c r="U169" s="39" t="s">
        <v>42858</v>
      </c>
      <c r="V169">
        <v>1</v>
      </c>
      <c r="X169" s="39" t="s">
        <v>42858</v>
      </c>
      <c r="Y169">
        <v>0</v>
      </c>
      <c r="AA169" s="39" t="s">
        <v>42860</v>
      </c>
      <c r="AB169">
        <v>1</v>
      </c>
      <c r="AD169" s="39" t="s">
        <v>42861</v>
      </c>
      <c r="AE169">
        <v>1</v>
      </c>
      <c r="AG169" s="39" t="s">
        <v>43534</v>
      </c>
      <c r="AH169">
        <v>1</v>
      </c>
      <c r="AJ169" s="39" t="s">
        <v>42863</v>
      </c>
      <c r="AK169">
        <v>1</v>
      </c>
      <c r="AM169" s="39" t="s">
        <v>42864</v>
      </c>
      <c r="AN169">
        <v>1</v>
      </c>
      <c r="AP169" s="39" t="s">
        <v>15187</v>
      </c>
      <c r="AQ169">
        <v>1</v>
      </c>
      <c r="AS169" s="39" t="s">
        <v>15187</v>
      </c>
      <c r="AT169">
        <v>1</v>
      </c>
      <c r="AV169" s="39" t="s">
        <v>15186</v>
      </c>
      <c r="AW169">
        <v>0</v>
      </c>
      <c r="AY169" s="39" t="s">
        <v>15186</v>
      </c>
      <c r="AZ169">
        <v>1</v>
      </c>
      <c r="BB169" s="39" t="s">
        <v>15186</v>
      </c>
      <c r="BC169">
        <v>1</v>
      </c>
      <c r="BE169" s="39" t="s">
        <v>15187</v>
      </c>
      <c r="BF169">
        <v>1</v>
      </c>
      <c r="BH169" s="39" t="s">
        <v>15186</v>
      </c>
      <c r="BI169">
        <v>1</v>
      </c>
      <c r="BK169" s="39" t="s">
        <v>15187</v>
      </c>
      <c r="BL169">
        <v>1</v>
      </c>
      <c r="BN169" s="39" t="s">
        <v>15186</v>
      </c>
      <c r="BO169">
        <v>1</v>
      </c>
      <c r="BQ169" s="39" t="s">
        <v>15186</v>
      </c>
      <c r="BR169">
        <v>1</v>
      </c>
      <c r="BT169" s="39" t="s">
        <v>42865</v>
      </c>
      <c r="BW169" s="39" t="s">
        <v>42876</v>
      </c>
      <c r="BZ169" s="39" t="s">
        <v>43971</v>
      </c>
      <c r="CC169" s="39" t="s">
        <v>43972</v>
      </c>
      <c r="CF169" s="39" t="s">
        <v>42945</v>
      </c>
      <c r="CI169" s="39" t="s">
        <v>43973</v>
      </c>
      <c r="CL169" s="39" t="s">
        <v>43974</v>
      </c>
      <c r="CO169" s="39" t="s">
        <v>42994</v>
      </c>
      <c r="CR169" s="39" t="s">
        <v>42995</v>
      </c>
      <c r="CU169" s="39" t="s">
        <v>43032</v>
      </c>
    </row>
    <row r="170" spans="1:99" x14ac:dyDescent="0.3">
      <c r="A170">
        <v>169</v>
      </c>
      <c r="B170" s="1">
        <v>45905.550729166665</v>
      </c>
      <c r="C170" s="1">
        <v>45905.558958333335</v>
      </c>
      <c r="D170" s="39" t="s">
        <v>4434</v>
      </c>
      <c r="E170" s="39" t="s">
        <v>4435</v>
      </c>
      <c r="F170">
        <v>18</v>
      </c>
      <c r="I170" s="39" t="s">
        <v>4435</v>
      </c>
      <c r="L170">
        <v>7</v>
      </c>
      <c r="O170">
        <v>27</v>
      </c>
      <c r="R170" s="39" t="s">
        <v>42857</v>
      </c>
      <c r="S170">
        <v>1</v>
      </c>
      <c r="U170" s="39" t="s">
        <v>42858</v>
      </c>
      <c r="V170">
        <v>1</v>
      </c>
      <c r="X170" s="39" t="s">
        <v>42859</v>
      </c>
      <c r="Y170">
        <v>1</v>
      </c>
      <c r="AA170" s="39" t="s">
        <v>42860</v>
      </c>
      <c r="AB170">
        <v>1</v>
      </c>
      <c r="AD170" s="39" t="s">
        <v>42861</v>
      </c>
      <c r="AE170">
        <v>1</v>
      </c>
      <c r="AG170" s="39" t="s">
        <v>43534</v>
      </c>
      <c r="AH170">
        <v>1</v>
      </c>
      <c r="AJ170" s="39" t="s">
        <v>42863</v>
      </c>
      <c r="AK170">
        <v>1</v>
      </c>
      <c r="AM170" s="39" t="s">
        <v>42864</v>
      </c>
      <c r="AN170">
        <v>1</v>
      </c>
      <c r="AP170" s="39" t="s">
        <v>15187</v>
      </c>
      <c r="AQ170">
        <v>1</v>
      </c>
      <c r="AS170" s="39" t="s">
        <v>15187</v>
      </c>
      <c r="AT170">
        <v>1</v>
      </c>
      <c r="AV170" s="39" t="s">
        <v>15187</v>
      </c>
      <c r="AW170">
        <v>1</v>
      </c>
      <c r="AY170" s="39" t="s">
        <v>15186</v>
      </c>
      <c r="AZ170">
        <v>1</v>
      </c>
      <c r="BB170" s="39" t="s">
        <v>15186</v>
      </c>
      <c r="BC170">
        <v>1</v>
      </c>
      <c r="BE170" s="39" t="s">
        <v>15187</v>
      </c>
      <c r="BF170">
        <v>1</v>
      </c>
      <c r="BH170" s="39" t="s">
        <v>15186</v>
      </c>
      <c r="BI170">
        <v>1</v>
      </c>
      <c r="BK170" s="39" t="s">
        <v>15187</v>
      </c>
      <c r="BL170">
        <v>1</v>
      </c>
      <c r="BN170" s="39" t="s">
        <v>15186</v>
      </c>
      <c r="BO170">
        <v>1</v>
      </c>
      <c r="BQ170" s="39" t="s">
        <v>15186</v>
      </c>
      <c r="BR170">
        <v>1</v>
      </c>
      <c r="BT170" s="39" t="s">
        <v>42865</v>
      </c>
      <c r="BW170" s="39" t="s">
        <v>42876</v>
      </c>
      <c r="BZ170" s="39" t="s">
        <v>43971</v>
      </c>
      <c r="CC170" s="39" t="s">
        <v>43972</v>
      </c>
      <c r="CF170" s="39" t="s">
        <v>42945</v>
      </c>
      <c r="CI170" s="39" t="s">
        <v>43973</v>
      </c>
      <c r="CL170" s="39" t="s">
        <v>43974</v>
      </c>
      <c r="CO170" s="39" t="s">
        <v>42994</v>
      </c>
      <c r="CR170" s="39" t="s">
        <v>42995</v>
      </c>
      <c r="CU170" s="39" t="s">
        <v>43032</v>
      </c>
    </row>
    <row r="171" spans="1:99" x14ac:dyDescent="0.3">
      <c r="A171">
        <v>170</v>
      </c>
      <c r="B171" s="1">
        <v>45905.551539351851</v>
      </c>
      <c r="C171" s="1">
        <v>45905.559490740743</v>
      </c>
      <c r="D171" s="39" t="s">
        <v>4315</v>
      </c>
      <c r="E171" s="39" t="s">
        <v>4316</v>
      </c>
      <c r="F171">
        <v>15</v>
      </c>
      <c r="I171" s="39" t="s">
        <v>4316</v>
      </c>
      <c r="L171">
        <v>7</v>
      </c>
      <c r="O171">
        <v>32</v>
      </c>
      <c r="R171" s="39" t="s">
        <v>42857</v>
      </c>
      <c r="S171">
        <v>1</v>
      </c>
      <c r="U171" s="39" t="s">
        <v>42858</v>
      </c>
      <c r="V171">
        <v>1</v>
      </c>
      <c r="X171" s="39" t="s">
        <v>42859</v>
      </c>
      <c r="Y171">
        <v>1</v>
      </c>
      <c r="AA171" s="39" t="s">
        <v>42860</v>
      </c>
      <c r="AB171">
        <v>1</v>
      </c>
      <c r="AD171" s="39" t="s">
        <v>42859</v>
      </c>
      <c r="AE171">
        <v>0</v>
      </c>
      <c r="AG171" s="39" t="s">
        <v>43619</v>
      </c>
      <c r="AH171">
        <v>0</v>
      </c>
      <c r="AJ171" s="39" t="s">
        <v>42863</v>
      </c>
      <c r="AK171">
        <v>1</v>
      </c>
      <c r="AM171" s="39" t="s">
        <v>42864</v>
      </c>
      <c r="AN171">
        <v>1</v>
      </c>
      <c r="AP171" s="39" t="s">
        <v>15187</v>
      </c>
      <c r="AQ171">
        <v>1</v>
      </c>
      <c r="AS171" s="39" t="s">
        <v>15187</v>
      </c>
      <c r="AT171">
        <v>1</v>
      </c>
      <c r="AV171" s="39" t="s">
        <v>15186</v>
      </c>
      <c r="AW171">
        <v>0</v>
      </c>
      <c r="AY171" s="39" t="s">
        <v>15186</v>
      </c>
      <c r="AZ171">
        <v>1</v>
      </c>
      <c r="BB171" s="39" t="s">
        <v>15186</v>
      </c>
      <c r="BC171">
        <v>1</v>
      </c>
      <c r="BE171" s="39" t="s">
        <v>15187</v>
      </c>
      <c r="BF171">
        <v>1</v>
      </c>
      <c r="BH171" s="39" t="s">
        <v>15186</v>
      </c>
      <c r="BI171">
        <v>1</v>
      </c>
      <c r="BK171" s="39" t="s">
        <v>15187</v>
      </c>
      <c r="BL171">
        <v>1</v>
      </c>
      <c r="BN171" s="39" t="s">
        <v>15186</v>
      </c>
      <c r="BO171">
        <v>1</v>
      </c>
      <c r="BQ171" s="39" t="s">
        <v>15186</v>
      </c>
      <c r="BR171">
        <v>1</v>
      </c>
      <c r="BT171" s="39" t="s">
        <v>43740</v>
      </c>
      <c r="BW171" s="39" t="s">
        <v>42876</v>
      </c>
      <c r="BZ171" s="39" t="s">
        <v>43690</v>
      </c>
      <c r="CC171" s="39" t="s">
        <v>43630</v>
      </c>
      <c r="CF171" s="39" t="s">
        <v>43915</v>
      </c>
      <c r="CI171" s="39" t="s">
        <v>43632</v>
      </c>
      <c r="CL171" s="39" t="s">
        <v>43975</v>
      </c>
      <c r="CO171" s="39" t="s">
        <v>43693</v>
      </c>
      <c r="CR171" s="39" t="s">
        <v>43129</v>
      </c>
      <c r="CU171" s="39" t="s">
        <v>43976</v>
      </c>
    </row>
    <row r="172" spans="1:99" x14ac:dyDescent="0.3">
      <c r="A172">
        <v>171</v>
      </c>
      <c r="B172" s="1">
        <v>45905.548622685186</v>
      </c>
      <c r="C172" s="1">
        <v>45905.559652777774</v>
      </c>
      <c r="D172" s="39" t="s">
        <v>4362</v>
      </c>
      <c r="E172" s="39" t="s">
        <v>4363</v>
      </c>
      <c r="F172">
        <v>12</v>
      </c>
      <c r="I172" s="39" t="s">
        <v>4363</v>
      </c>
      <c r="L172">
        <v>7</v>
      </c>
      <c r="O172">
        <v>26</v>
      </c>
      <c r="R172" s="39" t="s">
        <v>42857</v>
      </c>
      <c r="S172">
        <v>1</v>
      </c>
      <c r="U172" s="39" t="s">
        <v>42859</v>
      </c>
      <c r="V172">
        <v>0</v>
      </c>
      <c r="X172" s="39" t="s">
        <v>42859</v>
      </c>
      <c r="Y172">
        <v>1</v>
      </c>
      <c r="AA172" s="39" t="s">
        <v>42860</v>
      </c>
      <c r="AB172">
        <v>1</v>
      </c>
      <c r="AD172" s="39" t="s">
        <v>42859</v>
      </c>
      <c r="AE172">
        <v>0</v>
      </c>
      <c r="AG172" s="39" t="s">
        <v>43584</v>
      </c>
      <c r="AH172">
        <v>0</v>
      </c>
      <c r="AJ172" s="39" t="s">
        <v>43063</v>
      </c>
      <c r="AK172">
        <v>0</v>
      </c>
      <c r="AM172" s="39" t="s">
        <v>42864</v>
      </c>
      <c r="AN172">
        <v>1</v>
      </c>
      <c r="AP172" s="39" t="s">
        <v>15187</v>
      </c>
      <c r="AQ172">
        <v>1</v>
      </c>
      <c r="AS172" s="39" t="s">
        <v>15187</v>
      </c>
      <c r="AT172">
        <v>1</v>
      </c>
      <c r="AV172" s="39" t="s">
        <v>15186</v>
      </c>
      <c r="AW172">
        <v>0</v>
      </c>
      <c r="AY172" s="39" t="s">
        <v>15186</v>
      </c>
      <c r="AZ172">
        <v>1</v>
      </c>
      <c r="BB172" s="39" t="s">
        <v>15186</v>
      </c>
      <c r="BC172">
        <v>1</v>
      </c>
      <c r="BE172" s="39" t="s">
        <v>15186</v>
      </c>
      <c r="BF172">
        <v>0</v>
      </c>
      <c r="BH172" s="39" t="s">
        <v>15186</v>
      </c>
      <c r="BI172">
        <v>1</v>
      </c>
      <c r="BK172" s="39" t="s">
        <v>15187</v>
      </c>
      <c r="BL172">
        <v>1</v>
      </c>
      <c r="BN172" s="39" t="s">
        <v>15186</v>
      </c>
      <c r="BO172">
        <v>1</v>
      </c>
      <c r="BQ172" s="39" t="s">
        <v>15186</v>
      </c>
      <c r="BR172">
        <v>1</v>
      </c>
      <c r="BT172" s="39" t="s">
        <v>43696</v>
      </c>
      <c r="BW172" s="39" t="s">
        <v>42876</v>
      </c>
      <c r="BZ172" s="39" t="s">
        <v>43035</v>
      </c>
      <c r="CC172" s="39" t="s">
        <v>43977</v>
      </c>
      <c r="CF172" s="39" t="s">
        <v>43035</v>
      </c>
      <c r="CI172" s="39" t="s">
        <v>43978</v>
      </c>
      <c r="CL172" s="39" t="s">
        <v>43979</v>
      </c>
      <c r="CO172" s="39" t="s">
        <v>43980</v>
      </c>
      <c r="CR172" s="39" t="s">
        <v>43981</v>
      </c>
      <c r="CU172" s="39" t="s">
        <v>43982</v>
      </c>
    </row>
    <row r="173" spans="1:99" x14ac:dyDescent="0.3">
      <c r="A173">
        <v>172</v>
      </c>
      <c r="B173" s="1">
        <v>45905.548472222225</v>
      </c>
      <c r="C173" s="1">
        <v>45905.559803240743</v>
      </c>
      <c r="D173" s="39" t="s">
        <v>4482</v>
      </c>
      <c r="E173" s="39" t="s">
        <v>4483</v>
      </c>
      <c r="F173">
        <v>16</v>
      </c>
      <c r="I173" s="39" t="s">
        <v>4484</v>
      </c>
      <c r="L173">
        <v>7</v>
      </c>
      <c r="O173">
        <v>36</v>
      </c>
      <c r="R173" s="39" t="s">
        <v>42857</v>
      </c>
      <c r="S173">
        <v>1</v>
      </c>
      <c r="U173" s="39" t="s">
        <v>42858</v>
      </c>
      <c r="V173">
        <v>1</v>
      </c>
      <c r="X173" s="39" t="s">
        <v>42859</v>
      </c>
      <c r="Y173">
        <v>1</v>
      </c>
      <c r="AA173" s="39" t="s">
        <v>42860</v>
      </c>
      <c r="AB173">
        <v>1</v>
      </c>
      <c r="AD173" s="39" t="s">
        <v>42861</v>
      </c>
      <c r="AE173">
        <v>1</v>
      </c>
      <c r="AG173" s="39" t="s">
        <v>43534</v>
      </c>
      <c r="AH173">
        <v>1</v>
      </c>
      <c r="AJ173" s="39" t="s">
        <v>42863</v>
      </c>
      <c r="AK173">
        <v>1</v>
      </c>
      <c r="AM173" s="39" t="s">
        <v>42864</v>
      </c>
      <c r="AN173">
        <v>1</v>
      </c>
      <c r="AP173" s="39" t="s">
        <v>15187</v>
      </c>
      <c r="AQ173">
        <v>1</v>
      </c>
      <c r="AS173" s="39" t="s">
        <v>15187</v>
      </c>
      <c r="AT173">
        <v>1</v>
      </c>
      <c r="AV173" s="39" t="s">
        <v>15186</v>
      </c>
      <c r="AW173">
        <v>0</v>
      </c>
      <c r="AY173" s="39" t="s">
        <v>15186</v>
      </c>
      <c r="AZ173">
        <v>1</v>
      </c>
      <c r="BB173" s="39" t="s">
        <v>15186</v>
      </c>
      <c r="BC173">
        <v>1</v>
      </c>
      <c r="BE173" s="39" t="s">
        <v>15187</v>
      </c>
      <c r="BF173">
        <v>1</v>
      </c>
      <c r="BH173" s="39" t="s">
        <v>15186</v>
      </c>
      <c r="BI173">
        <v>1</v>
      </c>
      <c r="BK173" s="39" t="s">
        <v>15187</v>
      </c>
      <c r="BL173">
        <v>1</v>
      </c>
      <c r="BN173" s="39" t="s">
        <v>15186</v>
      </c>
      <c r="BO173">
        <v>1</v>
      </c>
      <c r="BQ173" s="39" t="s">
        <v>15187</v>
      </c>
      <c r="BR173">
        <v>0</v>
      </c>
      <c r="BT173" s="39" t="s">
        <v>42865</v>
      </c>
      <c r="BW173" s="39" t="s">
        <v>43983</v>
      </c>
      <c r="BZ173" s="39" t="s">
        <v>43984</v>
      </c>
      <c r="CC173" s="39" t="s">
        <v>43985</v>
      </c>
      <c r="CF173" s="39" t="s">
        <v>43986</v>
      </c>
      <c r="CI173" s="39" t="s">
        <v>43987</v>
      </c>
      <c r="CL173" s="39" t="s">
        <v>43988</v>
      </c>
      <c r="CO173" s="39" t="s">
        <v>43989</v>
      </c>
      <c r="CR173" s="39" t="s">
        <v>43990</v>
      </c>
      <c r="CU173" s="39" t="s">
        <v>43991</v>
      </c>
    </row>
    <row r="174" spans="1:99" x14ac:dyDescent="0.3">
      <c r="A174">
        <v>173</v>
      </c>
      <c r="B174" s="1">
        <v>45905.546365740738</v>
      </c>
      <c r="C174" s="1">
        <v>45905.560046296298</v>
      </c>
      <c r="D174" s="39" t="s">
        <v>4501</v>
      </c>
      <c r="E174" s="39" t="s">
        <v>4502</v>
      </c>
      <c r="F174">
        <v>12</v>
      </c>
      <c r="I174" s="39" t="s">
        <v>42730</v>
      </c>
      <c r="L174">
        <v>7</v>
      </c>
      <c r="O174">
        <v>35</v>
      </c>
      <c r="R174" s="39" t="s">
        <v>42857</v>
      </c>
      <c r="S174">
        <v>1</v>
      </c>
      <c r="U174" s="39" t="s">
        <v>42858</v>
      </c>
      <c r="V174">
        <v>1</v>
      </c>
      <c r="X174" s="39" t="s">
        <v>42859</v>
      </c>
      <c r="Y174">
        <v>1</v>
      </c>
      <c r="AA174" s="39" t="s">
        <v>42860</v>
      </c>
      <c r="AB174">
        <v>1</v>
      </c>
      <c r="AD174" s="39" t="s">
        <v>42861</v>
      </c>
      <c r="AE174">
        <v>1</v>
      </c>
      <c r="AG174" s="39" t="s">
        <v>43534</v>
      </c>
      <c r="AH174">
        <v>1</v>
      </c>
      <c r="AJ174" s="39" t="s">
        <v>42863</v>
      </c>
      <c r="AK174">
        <v>1</v>
      </c>
      <c r="AM174" s="39" t="s">
        <v>42864</v>
      </c>
      <c r="AN174">
        <v>1</v>
      </c>
      <c r="AP174" s="39" t="s">
        <v>15187</v>
      </c>
      <c r="AQ174">
        <v>1</v>
      </c>
      <c r="AS174" s="39" t="s">
        <v>15187</v>
      </c>
      <c r="AT174">
        <v>1</v>
      </c>
      <c r="AV174" s="39" t="s">
        <v>15187</v>
      </c>
      <c r="AW174">
        <v>1</v>
      </c>
      <c r="AY174" s="39" t="s">
        <v>15187</v>
      </c>
      <c r="AZ174">
        <v>0</v>
      </c>
      <c r="BB174" s="39" t="s">
        <v>15187</v>
      </c>
      <c r="BC174">
        <v>0</v>
      </c>
      <c r="BE174" s="39" t="s">
        <v>15186</v>
      </c>
      <c r="BF174">
        <v>0</v>
      </c>
      <c r="BH174" s="39" t="s">
        <v>15187</v>
      </c>
      <c r="BI174">
        <v>0</v>
      </c>
      <c r="BK174" s="39" t="s">
        <v>15187</v>
      </c>
      <c r="BL174">
        <v>1</v>
      </c>
      <c r="BN174" s="39" t="s">
        <v>15187</v>
      </c>
      <c r="BO174">
        <v>0</v>
      </c>
      <c r="BQ174" s="39" t="s">
        <v>15187</v>
      </c>
      <c r="BR174">
        <v>0</v>
      </c>
      <c r="BT174" s="39" t="s">
        <v>42860</v>
      </c>
      <c r="BW174" s="39" t="s">
        <v>43992</v>
      </c>
      <c r="BZ174" s="39" t="s">
        <v>43993</v>
      </c>
      <c r="CC174" s="39" t="s">
        <v>43994</v>
      </c>
      <c r="CF174" s="39" t="s">
        <v>43995</v>
      </c>
      <c r="CI174" s="39" t="s">
        <v>43996</v>
      </c>
      <c r="CL174" s="39" t="s">
        <v>43997</v>
      </c>
      <c r="CO174" s="39" t="s">
        <v>42911</v>
      </c>
      <c r="CR174" s="39" t="s">
        <v>43998</v>
      </c>
      <c r="CU174" s="39" t="s">
        <v>43999</v>
      </c>
    </row>
    <row r="175" spans="1:99" x14ac:dyDescent="0.3">
      <c r="A175">
        <v>174</v>
      </c>
      <c r="B175" s="1">
        <v>45905.553831018522</v>
      </c>
      <c r="C175" s="1">
        <v>45905.560115740744</v>
      </c>
      <c r="D175" s="39" t="s">
        <v>4294</v>
      </c>
      <c r="E175" s="39" t="s">
        <v>4295</v>
      </c>
      <c r="F175">
        <v>12</v>
      </c>
      <c r="I175" s="39" t="s">
        <v>4295</v>
      </c>
      <c r="L175">
        <v>7</v>
      </c>
      <c r="O175">
        <v>15</v>
      </c>
      <c r="R175" s="39" t="s">
        <v>42857</v>
      </c>
      <c r="S175">
        <v>1</v>
      </c>
      <c r="U175" s="39" t="s">
        <v>42860</v>
      </c>
      <c r="V175">
        <v>0</v>
      </c>
      <c r="X175" s="39" t="s">
        <v>42859</v>
      </c>
      <c r="Y175">
        <v>1</v>
      </c>
      <c r="AA175" s="39" t="s">
        <v>42859</v>
      </c>
      <c r="AB175">
        <v>0</v>
      </c>
      <c r="AD175" s="39" t="s">
        <v>42861</v>
      </c>
      <c r="AE175">
        <v>1</v>
      </c>
      <c r="AG175" s="39" t="s">
        <v>43584</v>
      </c>
      <c r="AH175">
        <v>0</v>
      </c>
      <c r="AJ175" s="39" t="s">
        <v>43063</v>
      </c>
      <c r="AK175">
        <v>0</v>
      </c>
      <c r="AM175" s="39" t="s">
        <v>43095</v>
      </c>
      <c r="AN175">
        <v>0</v>
      </c>
      <c r="AP175" s="39" t="s">
        <v>15187</v>
      </c>
      <c r="AQ175">
        <v>1</v>
      </c>
      <c r="AS175" s="39" t="s">
        <v>15187</v>
      </c>
      <c r="AT175">
        <v>1</v>
      </c>
      <c r="AV175" s="39" t="s">
        <v>15186</v>
      </c>
      <c r="AW175">
        <v>0</v>
      </c>
      <c r="AY175" s="39" t="s">
        <v>15186</v>
      </c>
      <c r="AZ175">
        <v>1</v>
      </c>
      <c r="BB175" s="39" t="s">
        <v>15186</v>
      </c>
      <c r="BC175">
        <v>1</v>
      </c>
      <c r="BE175" s="39" t="s">
        <v>15187</v>
      </c>
      <c r="BF175">
        <v>1</v>
      </c>
      <c r="BH175" s="39" t="s">
        <v>15186</v>
      </c>
      <c r="BI175">
        <v>1</v>
      </c>
      <c r="BK175" s="39" t="s">
        <v>15187</v>
      </c>
      <c r="BL175">
        <v>1</v>
      </c>
      <c r="BN175" s="39" t="s">
        <v>15186</v>
      </c>
      <c r="BO175">
        <v>1</v>
      </c>
      <c r="BQ175" s="39" t="s">
        <v>15186</v>
      </c>
      <c r="BR175">
        <v>1</v>
      </c>
      <c r="BT175" s="39" t="s">
        <v>44000</v>
      </c>
      <c r="BW175" s="39" t="s">
        <v>44001</v>
      </c>
      <c r="BZ175" s="39" t="s">
        <v>44002</v>
      </c>
      <c r="CC175" s="39" t="s">
        <v>44003</v>
      </c>
      <c r="CF175" s="39" t="s">
        <v>44004</v>
      </c>
      <c r="CI175" s="39" t="s">
        <v>44005</v>
      </c>
      <c r="CL175" s="39" t="s">
        <v>44006</v>
      </c>
      <c r="CO175" s="39" t="s">
        <v>44007</v>
      </c>
      <c r="CR175" s="39" t="s">
        <v>44008</v>
      </c>
      <c r="CU175" s="39" t="s">
        <v>44009</v>
      </c>
    </row>
    <row r="176" spans="1:99" x14ac:dyDescent="0.3">
      <c r="A176">
        <v>175</v>
      </c>
      <c r="B176" s="1">
        <v>45905.547662037039</v>
      </c>
      <c r="C176" s="1">
        <v>45905.56045138889</v>
      </c>
      <c r="D176" s="39" t="s">
        <v>4251</v>
      </c>
      <c r="E176" s="39" t="s">
        <v>4252</v>
      </c>
      <c r="F176">
        <v>12</v>
      </c>
      <c r="I176" s="39" t="s">
        <v>4252</v>
      </c>
      <c r="L176">
        <v>7</v>
      </c>
      <c r="O176">
        <v>21</v>
      </c>
      <c r="R176" s="39" t="s">
        <v>42857</v>
      </c>
      <c r="S176">
        <v>1</v>
      </c>
      <c r="U176" s="39" t="s">
        <v>42861</v>
      </c>
      <c r="V176">
        <v>0</v>
      </c>
      <c r="X176" s="39" t="s">
        <v>42858</v>
      </c>
      <c r="Y176">
        <v>0</v>
      </c>
      <c r="AA176" s="39" t="s">
        <v>42860</v>
      </c>
      <c r="AB176">
        <v>1</v>
      </c>
      <c r="AD176" s="39" t="s">
        <v>42859</v>
      </c>
      <c r="AE176">
        <v>0</v>
      </c>
      <c r="AG176" s="39" t="s">
        <v>43604</v>
      </c>
      <c r="AH176">
        <v>0</v>
      </c>
      <c r="AJ176" s="39" t="s">
        <v>42863</v>
      </c>
      <c r="AK176">
        <v>1</v>
      </c>
      <c r="AM176" s="39" t="s">
        <v>42864</v>
      </c>
      <c r="AN176">
        <v>1</v>
      </c>
      <c r="AP176" s="39" t="s">
        <v>15187</v>
      </c>
      <c r="AQ176">
        <v>1</v>
      </c>
      <c r="AS176" s="39" t="s">
        <v>15187</v>
      </c>
      <c r="AT176">
        <v>1</v>
      </c>
      <c r="AV176" s="39" t="s">
        <v>15186</v>
      </c>
      <c r="AW176">
        <v>0</v>
      </c>
      <c r="AY176" s="39" t="s">
        <v>15186</v>
      </c>
      <c r="AZ176">
        <v>1</v>
      </c>
      <c r="BB176" s="39" t="s">
        <v>15186</v>
      </c>
      <c r="BC176">
        <v>1</v>
      </c>
      <c r="BE176" s="39" t="s">
        <v>15187</v>
      </c>
      <c r="BF176">
        <v>1</v>
      </c>
      <c r="BH176" s="39" t="s">
        <v>15187</v>
      </c>
      <c r="BI176">
        <v>0</v>
      </c>
      <c r="BK176" s="39" t="s">
        <v>15187</v>
      </c>
      <c r="BL176">
        <v>1</v>
      </c>
      <c r="BN176" s="39" t="s">
        <v>15186</v>
      </c>
      <c r="BO176">
        <v>1</v>
      </c>
      <c r="BQ176" s="39" t="s">
        <v>15186</v>
      </c>
      <c r="BR176">
        <v>1</v>
      </c>
      <c r="BT176" s="39" t="s">
        <v>42997</v>
      </c>
      <c r="BW176" s="39" t="s">
        <v>42876</v>
      </c>
      <c r="BZ176" s="39" t="s">
        <v>44010</v>
      </c>
      <c r="CC176" s="39" t="s">
        <v>44011</v>
      </c>
      <c r="CF176" s="39" t="s">
        <v>44012</v>
      </c>
      <c r="CI176" s="39" t="s">
        <v>43632</v>
      </c>
      <c r="CL176" s="39" t="s">
        <v>44013</v>
      </c>
      <c r="CO176" s="39" t="s">
        <v>42911</v>
      </c>
      <c r="CR176" s="39" t="s">
        <v>44014</v>
      </c>
      <c r="CU176" s="39" t="s">
        <v>44015</v>
      </c>
    </row>
    <row r="177" spans="1:99" x14ac:dyDescent="0.3">
      <c r="A177">
        <v>176</v>
      </c>
      <c r="B177" s="1">
        <v>45905.550694444442</v>
      </c>
      <c r="C177" s="1">
        <v>45905.560474537036</v>
      </c>
      <c r="D177" s="39" t="s">
        <v>4429</v>
      </c>
      <c r="E177" s="39" t="s">
        <v>4430</v>
      </c>
      <c r="F177">
        <v>18</v>
      </c>
      <c r="I177" s="39" t="s">
        <v>4430</v>
      </c>
      <c r="L177">
        <v>7</v>
      </c>
      <c r="O177">
        <v>28</v>
      </c>
      <c r="R177" s="39" t="s">
        <v>42857</v>
      </c>
      <c r="S177">
        <v>1</v>
      </c>
      <c r="U177" s="39" t="s">
        <v>42858</v>
      </c>
      <c r="V177">
        <v>1</v>
      </c>
      <c r="X177" s="39" t="s">
        <v>42859</v>
      </c>
      <c r="Y177">
        <v>1</v>
      </c>
      <c r="AA177" s="39" t="s">
        <v>42860</v>
      </c>
      <c r="AB177">
        <v>1</v>
      </c>
      <c r="AD177" s="39" t="s">
        <v>42861</v>
      </c>
      <c r="AE177">
        <v>1</v>
      </c>
      <c r="AG177" s="39" t="s">
        <v>43534</v>
      </c>
      <c r="AH177">
        <v>1</v>
      </c>
      <c r="AJ177" s="39" t="s">
        <v>42863</v>
      </c>
      <c r="AK177">
        <v>1</v>
      </c>
      <c r="AM177" s="39" t="s">
        <v>42864</v>
      </c>
      <c r="AN177">
        <v>1</v>
      </c>
      <c r="AP177" s="39" t="s">
        <v>15187</v>
      </c>
      <c r="AQ177">
        <v>1</v>
      </c>
      <c r="AS177" s="39" t="s">
        <v>15187</v>
      </c>
      <c r="AT177">
        <v>1</v>
      </c>
      <c r="AV177" s="39" t="s">
        <v>15187</v>
      </c>
      <c r="AW177">
        <v>1</v>
      </c>
      <c r="AY177" s="39" t="s">
        <v>15186</v>
      </c>
      <c r="AZ177">
        <v>1</v>
      </c>
      <c r="BB177" s="39" t="s">
        <v>15186</v>
      </c>
      <c r="BC177">
        <v>1</v>
      </c>
      <c r="BE177" s="39" t="s">
        <v>15187</v>
      </c>
      <c r="BF177">
        <v>1</v>
      </c>
      <c r="BH177" s="39" t="s">
        <v>15186</v>
      </c>
      <c r="BI177">
        <v>1</v>
      </c>
      <c r="BK177" s="39" t="s">
        <v>15187</v>
      </c>
      <c r="BL177">
        <v>1</v>
      </c>
      <c r="BN177" s="39" t="s">
        <v>15186</v>
      </c>
      <c r="BO177">
        <v>1</v>
      </c>
      <c r="BQ177" s="39" t="s">
        <v>15186</v>
      </c>
      <c r="BR177">
        <v>1</v>
      </c>
      <c r="BT177" s="39" t="s">
        <v>42865</v>
      </c>
      <c r="BW177" s="39" t="s">
        <v>42876</v>
      </c>
      <c r="BZ177" s="39" t="s">
        <v>43971</v>
      </c>
      <c r="CC177" s="39" t="s">
        <v>43972</v>
      </c>
      <c r="CF177" s="39" t="s">
        <v>42945</v>
      </c>
      <c r="CI177" s="39" t="s">
        <v>43973</v>
      </c>
      <c r="CL177" s="39" t="s">
        <v>43974</v>
      </c>
      <c r="CO177" s="39" t="s">
        <v>42994</v>
      </c>
      <c r="CR177" s="39" t="s">
        <v>42995</v>
      </c>
      <c r="CU177" s="39" t="s">
        <v>43032</v>
      </c>
    </row>
    <row r="178" spans="1:99" x14ac:dyDescent="0.3">
      <c r="A178">
        <v>177</v>
      </c>
      <c r="B178" s="1">
        <v>45905.549837962964</v>
      </c>
      <c r="C178" s="1">
        <v>45905.561631944445</v>
      </c>
      <c r="D178" s="39" t="s">
        <v>4303</v>
      </c>
      <c r="E178" s="39" t="s">
        <v>4304</v>
      </c>
      <c r="F178">
        <v>13</v>
      </c>
      <c r="I178" s="39" t="s">
        <v>4304</v>
      </c>
      <c r="L178">
        <v>7</v>
      </c>
      <c r="O178">
        <v>30</v>
      </c>
      <c r="R178" s="39" t="s">
        <v>42857</v>
      </c>
      <c r="S178">
        <v>1</v>
      </c>
      <c r="U178" s="39" t="s">
        <v>42859</v>
      </c>
      <c r="V178">
        <v>0</v>
      </c>
      <c r="X178" s="39" t="s">
        <v>42858</v>
      </c>
      <c r="Y178">
        <v>0</v>
      </c>
      <c r="AA178" s="39" t="s">
        <v>42860</v>
      </c>
      <c r="AB178">
        <v>1</v>
      </c>
      <c r="AD178" s="39" t="s">
        <v>42861</v>
      </c>
      <c r="AE178">
        <v>1</v>
      </c>
      <c r="AG178" s="39" t="s">
        <v>43584</v>
      </c>
      <c r="AH178">
        <v>0</v>
      </c>
      <c r="AJ178" s="39" t="s">
        <v>42863</v>
      </c>
      <c r="AK178">
        <v>1</v>
      </c>
      <c r="AM178" s="39" t="s">
        <v>42864</v>
      </c>
      <c r="AN178">
        <v>1</v>
      </c>
      <c r="AP178" s="39" t="s">
        <v>15187</v>
      </c>
      <c r="AQ178">
        <v>1</v>
      </c>
      <c r="AS178" s="39" t="s">
        <v>15187</v>
      </c>
      <c r="AT178">
        <v>1</v>
      </c>
      <c r="AV178" s="39" t="s">
        <v>15186</v>
      </c>
      <c r="AW178">
        <v>0</v>
      </c>
      <c r="AY178" s="39" t="s">
        <v>15186</v>
      </c>
      <c r="AZ178">
        <v>1</v>
      </c>
      <c r="BB178" s="39" t="s">
        <v>15186</v>
      </c>
      <c r="BC178">
        <v>1</v>
      </c>
      <c r="BE178" s="39" t="s">
        <v>15187</v>
      </c>
      <c r="BF178">
        <v>1</v>
      </c>
      <c r="BH178" s="39" t="s">
        <v>15186</v>
      </c>
      <c r="BI178">
        <v>1</v>
      </c>
      <c r="BK178" s="39" t="s">
        <v>15187</v>
      </c>
      <c r="BL178">
        <v>1</v>
      </c>
      <c r="BN178" s="39" t="s">
        <v>15186</v>
      </c>
      <c r="BO178">
        <v>1</v>
      </c>
      <c r="BQ178" s="39" t="s">
        <v>15187</v>
      </c>
      <c r="BR178">
        <v>0</v>
      </c>
      <c r="BT178" s="39" t="s">
        <v>44016</v>
      </c>
      <c r="BW178" s="39" t="s">
        <v>44017</v>
      </c>
      <c r="BZ178" s="39" t="s">
        <v>44018</v>
      </c>
      <c r="CC178" s="39" t="s">
        <v>43630</v>
      </c>
      <c r="CF178" s="39" t="s">
        <v>43817</v>
      </c>
      <c r="CI178" s="39" t="s">
        <v>43883</v>
      </c>
      <c r="CL178" s="39" t="s">
        <v>44019</v>
      </c>
      <c r="CO178" s="39" t="s">
        <v>42987</v>
      </c>
      <c r="CR178" s="39" t="s">
        <v>42948</v>
      </c>
      <c r="CU178" s="39" t="s">
        <v>43590</v>
      </c>
    </row>
    <row r="179" spans="1:99" x14ac:dyDescent="0.3">
      <c r="A179">
        <v>178</v>
      </c>
      <c r="B179" s="1">
        <v>45905.547500000001</v>
      </c>
      <c r="C179" s="1">
        <v>45905.561851851853</v>
      </c>
      <c r="D179" s="39" t="s">
        <v>4354</v>
      </c>
      <c r="E179" s="39" t="s">
        <v>4355</v>
      </c>
      <c r="F179">
        <v>14</v>
      </c>
      <c r="I179" s="39" t="s">
        <v>16151</v>
      </c>
      <c r="L179">
        <v>7</v>
      </c>
      <c r="O179">
        <v>39</v>
      </c>
      <c r="R179" s="39" t="s">
        <v>42857</v>
      </c>
      <c r="S179">
        <v>1</v>
      </c>
      <c r="U179" s="39" t="s">
        <v>42859</v>
      </c>
      <c r="V179">
        <v>0</v>
      </c>
      <c r="X179" s="39" t="s">
        <v>42859</v>
      </c>
      <c r="Y179">
        <v>1</v>
      </c>
      <c r="AA179" s="39" t="s">
        <v>42860</v>
      </c>
      <c r="AB179">
        <v>1</v>
      </c>
      <c r="AD179" s="39" t="s">
        <v>42861</v>
      </c>
      <c r="AE179">
        <v>1</v>
      </c>
      <c r="AG179" s="39" t="s">
        <v>43534</v>
      </c>
      <c r="AH179">
        <v>1</v>
      </c>
      <c r="AJ179" s="39" t="s">
        <v>42863</v>
      </c>
      <c r="AK179">
        <v>1</v>
      </c>
      <c r="AM179" s="39" t="s">
        <v>42864</v>
      </c>
      <c r="AN179">
        <v>1</v>
      </c>
      <c r="AP179" s="39" t="s">
        <v>15186</v>
      </c>
      <c r="AQ179">
        <v>0</v>
      </c>
      <c r="AS179" s="39" t="s">
        <v>15187</v>
      </c>
      <c r="AT179">
        <v>1</v>
      </c>
      <c r="AV179" s="39" t="s">
        <v>15187</v>
      </c>
      <c r="AW179">
        <v>1</v>
      </c>
      <c r="AY179" s="39" t="s">
        <v>15187</v>
      </c>
      <c r="AZ179">
        <v>0</v>
      </c>
      <c r="BB179" s="39" t="s">
        <v>15186</v>
      </c>
      <c r="BC179">
        <v>1</v>
      </c>
      <c r="BE179" s="39" t="s">
        <v>15187</v>
      </c>
      <c r="BF179">
        <v>1</v>
      </c>
      <c r="BH179" s="39" t="s">
        <v>15186</v>
      </c>
      <c r="BI179">
        <v>1</v>
      </c>
      <c r="BK179" s="39" t="s">
        <v>15187</v>
      </c>
      <c r="BL179">
        <v>1</v>
      </c>
      <c r="BN179" s="39" t="s">
        <v>15186</v>
      </c>
      <c r="BO179">
        <v>1</v>
      </c>
      <c r="BQ179" s="39" t="s">
        <v>15187</v>
      </c>
      <c r="BR179">
        <v>0</v>
      </c>
      <c r="BT179" s="39" t="s">
        <v>44020</v>
      </c>
      <c r="BW179" s="39" t="s">
        <v>42876</v>
      </c>
      <c r="BZ179" s="39" t="s">
        <v>44021</v>
      </c>
      <c r="CC179" s="39" t="s">
        <v>44022</v>
      </c>
      <c r="CF179" s="39" t="s">
        <v>44023</v>
      </c>
      <c r="CI179" s="39" t="s">
        <v>44024</v>
      </c>
      <c r="CL179" s="39" t="s">
        <v>44025</v>
      </c>
      <c r="CO179" s="39" t="s">
        <v>44026</v>
      </c>
      <c r="CR179" s="39" t="s">
        <v>42948</v>
      </c>
      <c r="CU179" s="39" t="s">
        <v>44027</v>
      </c>
    </row>
    <row r="180" spans="1:99" x14ac:dyDescent="0.3">
      <c r="A180">
        <v>179</v>
      </c>
      <c r="B180" s="1">
        <v>45905.548321759263</v>
      </c>
      <c r="C180" s="1">
        <v>45905.562627314815</v>
      </c>
      <c r="D180" s="39" t="s">
        <v>4334</v>
      </c>
      <c r="E180" s="39" t="s">
        <v>4335</v>
      </c>
      <c r="F180">
        <v>15</v>
      </c>
      <c r="I180" s="39" t="s">
        <v>16076</v>
      </c>
      <c r="L180">
        <v>7</v>
      </c>
      <c r="O180">
        <v>23</v>
      </c>
      <c r="R180" s="39" t="s">
        <v>42857</v>
      </c>
      <c r="S180">
        <v>1</v>
      </c>
      <c r="U180" s="39" t="s">
        <v>42859</v>
      </c>
      <c r="V180">
        <v>0</v>
      </c>
      <c r="X180" s="39" t="s">
        <v>42858</v>
      </c>
      <c r="Y180">
        <v>0</v>
      </c>
      <c r="AA180" s="39" t="s">
        <v>42860</v>
      </c>
      <c r="AB180">
        <v>1</v>
      </c>
      <c r="AD180" s="39" t="s">
        <v>42861</v>
      </c>
      <c r="AE180">
        <v>1</v>
      </c>
      <c r="AG180" s="39" t="s">
        <v>43534</v>
      </c>
      <c r="AH180">
        <v>1</v>
      </c>
      <c r="AJ180" s="39" t="s">
        <v>42863</v>
      </c>
      <c r="AK180">
        <v>1</v>
      </c>
      <c r="AM180" s="39" t="s">
        <v>42864</v>
      </c>
      <c r="AN180">
        <v>1</v>
      </c>
      <c r="AP180" s="39" t="s">
        <v>15187</v>
      </c>
      <c r="AQ180">
        <v>1</v>
      </c>
      <c r="AS180" s="39" t="s">
        <v>15187</v>
      </c>
      <c r="AT180">
        <v>1</v>
      </c>
      <c r="AV180" s="39" t="s">
        <v>15186</v>
      </c>
      <c r="AW180">
        <v>0</v>
      </c>
      <c r="AY180" s="39" t="s">
        <v>15186</v>
      </c>
      <c r="AZ180">
        <v>1</v>
      </c>
      <c r="BB180" s="39" t="s">
        <v>15186</v>
      </c>
      <c r="BC180">
        <v>1</v>
      </c>
      <c r="BE180" s="39" t="s">
        <v>15187</v>
      </c>
      <c r="BF180">
        <v>1</v>
      </c>
      <c r="BH180" s="39" t="s">
        <v>15186</v>
      </c>
      <c r="BI180">
        <v>1</v>
      </c>
      <c r="BK180" s="39" t="s">
        <v>15187</v>
      </c>
      <c r="BL180">
        <v>1</v>
      </c>
      <c r="BN180" s="39" t="s">
        <v>15186</v>
      </c>
      <c r="BO180">
        <v>1</v>
      </c>
      <c r="BQ180" s="39" t="s">
        <v>15186</v>
      </c>
      <c r="BR180">
        <v>1</v>
      </c>
      <c r="BT180" s="39" t="s">
        <v>44028</v>
      </c>
      <c r="BW180" s="39" t="s">
        <v>44029</v>
      </c>
      <c r="BZ180" s="39" t="s">
        <v>44030</v>
      </c>
      <c r="CC180" s="39" t="s">
        <v>44031</v>
      </c>
      <c r="CF180" s="39" t="s">
        <v>44032</v>
      </c>
      <c r="CI180" s="39" t="s">
        <v>44033</v>
      </c>
      <c r="CL180" s="39" t="s">
        <v>44034</v>
      </c>
      <c r="CO180" s="39" t="s">
        <v>42987</v>
      </c>
      <c r="CR180" s="39" t="s">
        <v>44035</v>
      </c>
      <c r="CU180" s="39" t="s">
        <v>44036</v>
      </c>
    </row>
    <row r="181" spans="1:99" x14ac:dyDescent="0.3">
      <c r="A181">
        <v>180</v>
      </c>
      <c r="B181" s="1">
        <v>45905.550706018519</v>
      </c>
      <c r="C181" s="1">
        <v>45905.563043981485</v>
      </c>
      <c r="D181" s="39" t="s">
        <v>4323</v>
      </c>
      <c r="E181" s="39" t="s">
        <v>4324</v>
      </c>
      <c r="F181">
        <v>6</v>
      </c>
      <c r="I181" s="39" t="s">
        <v>4324</v>
      </c>
      <c r="L181">
        <v>7</v>
      </c>
      <c r="O181">
        <v>11</v>
      </c>
      <c r="R181" s="39" t="s">
        <v>42857</v>
      </c>
      <c r="S181">
        <v>1</v>
      </c>
      <c r="U181" s="39" t="s">
        <v>42859</v>
      </c>
      <c r="V181">
        <v>0</v>
      </c>
      <c r="X181" s="39" t="s">
        <v>42858</v>
      </c>
      <c r="Y181">
        <v>0</v>
      </c>
      <c r="AA181" s="39" t="s">
        <v>42860</v>
      </c>
      <c r="AB181">
        <v>1</v>
      </c>
      <c r="AD181" s="39" t="s">
        <v>42861</v>
      </c>
      <c r="AE181">
        <v>1</v>
      </c>
      <c r="AG181" s="39" t="s">
        <v>43534</v>
      </c>
      <c r="AH181">
        <v>1</v>
      </c>
      <c r="AJ181" s="39" t="s">
        <v>43063</v>
      </c>
      <c r="AK181">
        <v>0</v>
      </c>
      <c r="AM181" s="39" t="s">
        <v>43095</v>
      </c>
      <c r="AN181">
        <v>0</v>
      </c>
      <c r="AP181" s="39" t="s">
        <v>15187</v>
      </c>
      <c r="AQ181">
        <v>1</v>
      </c>
      <c r="AS181" s="39" t="s">
        <v>15186</v>
      </c>
      <c r="AT181">
        <v>0</v>
      </c>
      <c r="AV181" s="39" t="s">
        <v>15187</v>
      </c>
      <c r="AW181">
        <v>1</v>
      </c>
      <c r="AY181" s="39" t="s">
        <v>15187</v>
      </c>
      <c r="AZ181">
        <v>0</v>
      </c>
      <c r="BB181" s="39" t="s">
        <v>15187</v>
      </c>
      <c r="BC181">
        <v>0</v>
      </c>
      <c r="BE181" s="39" t="s">
        <v>15186</v>
      </c>
      <c r="BF181">
        <v>0</v>
      </c>
      <c r="BH181" s="39" t="s">
        <v>15187</v>
      </c>
      <c r="BI181">
        <v>0</v>
      </c>
      <c r="BK181" s="39" t="s">
        <v>15186</v>
      </c>
      <c r="BL181">
        <v>0</v>
      </c>
      <c r="BN181" s="39" t="s">
        <v>15187</v>
      </c>
      <c r="BO181">
        <v>0</v>
      </c>
      <c r="BQ181" s="39" t="s">
        <v>15187</v>
      </c>
      <c r="BR181">
        <v>0</v>
      </c>
      <c r="BT181" s="39" t="s">
        <v>42911</v>
      </c>
      <c r="BW181" s="39" t="s">
        <v>42876</v>
      </c>
      <c r="BZ181" s="39" t="s">
        <v>44037</v>
      </c>
      <c r="CC181" s="39" t="s">
        <v>44038</v>
      </c>
      <c r="CF181" s="39" t="s">
        <v>44039</v>
      </c>
      <c r="CI181" s="39" t="s">
        <v>44040</v>
      </c>
      <c r="CL181" s="39" t="s">
        <v>44041</v>
      </c>
      <c r="CO181" s="39" t="s">
        <v>44042</v>
      </c>
      <c r="CR181" s="39" t="s">
        <v>43129</v>
      </c>
      <c r="CU181" s="39" t="s">
        <v>43590</v>
      </c>
    </row>
    <row r="182" spans="1:99" x14ac:dyDescent="0.3">
      <c r="A182">
        <v>181</v>
      </c>
      <c r="B182" s="1">
        <v>45905.551631944443</v>
      </c>
      <c r="C182" s="1">
        <v>45905.563240740739</v>
      </c>
      <c r="D182" s="39" t="s">
        <v>4276</v>
      </c>
      <c r="E182" s="39" t="s">
        <v>4277</v>
      </c>
      <c r="F182">
        <v>6</v>
      </c>
      <c r="I182" s="39" t="s">
        <v>4277</v>
      </c>
      <c r="L182">
        <v>7</v>
      </c>
      <c r="O182">
        <v>4</v>
      </c>
      <c r="R182" s="39" t="s">
        <v>42857</v>
      </c>
      <c r="S182">
        <v>1</v>
      </c>
      <c r="U182" s="39" t="s">
        <v>42859</v>
      </c>
      <c r="V182">
        <v>0</v>
      </c>
      <c r="X182" s="39" t="s">
        <v>42858</v>
      </c>
      <c r="Y182">
        <v>0</v>
      </c>
      <c r="AA182" s="39" t="s">
        <v>42860</v>
      </c>
      <c r="AB182">
        <v>1</v>
      </c>
      <c r="AD182" s="39" t="s">
        <v>42861</v>
      </c>
      <c r="AE182">
        <v>1</v>
      </c>
      <c r="AG182" s="39" t="s">
        <v>43534</v>
      </c>
      <c r="AH182">
        <v>1</v>
      </c>
      <c r="AJ182" s="39" t="s">
        <v>43063</v>
      </c>
      <c r="AK182">
        <v>0</v>
      </c>
      <c r="AM182" s="39" t="s">
        <v>43095</v>
      </c>
      <c r="AN182">
        <v>0</v>
      </c>
      <c r="AP182" s="39" t="s">
        <v>15187</v>
      </c>
      <c r="AQ182">
        <v>1</v>
      </c>
      <c r="AS182" s="39" t="s">
        <v>15186</v>
      </c>
      <c r="AT182">
        <v>0</v>
      </c>
      <c r="AV182" s="39" t="s">
        <v>15187</v>
      </c>
      <c r="AW182">
        <v>1</v>
      </c>
      <c r="AY182" s="39" t="s">
        <v>15187</v>
      </c>
      <c r="AZ182">
        <v>0</v>
      </c>
      <c r="BB182" s="39" t="s">
        <v>15187</v>
      </c>
      <c r="BC182">
        <v>0</v>
      </c>
      <c r="BE182" s="39" t="s">
        <v>15186</v>
      </c>
      <c r="BF182">
        <v>0</v>
      </c>
      <c r="BH182" s="39" t="s">
        <v>15187</v>
      </c>
      <c r="BI182">
        <v>0</v>
      </c>
      <c r="BK182" s="39" t="s">
        <v>15186</v>
      </c>
      <c r="BL182">
        <v>0</v>
      </c>
      <c r="BN182" s="39" t="s">
        <v>15187</v>
      </c>
      <c r="BO182">
        <v>0</v>
      </c>
      <c r="BQ182" s="39" t="s">
        <v>15187</v>
      </c>
      <c r="BR182">
        <v>0</v>
      </c>
      <c r="BT182" s="39" t="s">
        <v>42911</v>
      </c>
      <c r="BW182" s="39" t="s">
        <v>44043</v>
      </c>
      <c r="BZ182" s="39" t="s">
        <v>44044</v>
      </c>
      <c r="CC182" s="39" t="s">
        <v>44045</v>
      </c>
      <c r="CF182" s="39" t="s">
        <v>44046</v>
      </c>
      <c r="CI182" s="39" t="s">
        <v>43883</v>
      </c>
      <c r="CL182" s="39" t="s">
        <v>44047</v>
      </c>
      <c r="CO182" s="39" t="s">
        <v>44042</v>
      </c>
      <c r="CR182" s="39" t="s">
        <v>44048</v>
      </c>
      <c r="CU182" s="39" t="s">
        <v>44049</v>
      </c>
    </row>
    <row r="183" spans="1:99" x14ac:dyDescent="0.3">
      <c r="A183">
        <v>182</v>
      </c>
      <c r="B183" s="1">
        <v>45905.551747685182</v>
      </c>
      <c r="C183" s="1">
        <v>45905.563703703701</v>
      </c>
      <c r="D183" s="39" t="s">
        <v>4415</v>
      </c>
      <c r="E183" s="39" t="s">
        <v>4416</v>
      </c>
      <c r="F183">
        <v>16</v>
      </c>
      <c r="I183" s="39" t="s">
        <v>4416</v>
      </c>
      <c r="L183">
        <v>7</v>
      </c>
      <c r="O183">
        <v>7</v>
      </c>
      <c r="R183" s="39" t="s">
        <v>42857</v>
      </c>
      <c r="S183">
        <v>1</v>
      </c>
      <c r="U183" s="39" t="s">
        <v>42858</v>
      </c>
      <c r="V183">
        <v>1</v>
      </c>
      <c r="X183" s="39" t="s">
        <v>42859</v>
      </c>
      <c r="Y183">
        <v>1</v>
      </c>
      <c r="AA183" s="39" t="s">
        <v>42860</v>
      </c>
      <c r="AB183">
        <v>1</v>
      </c>
      <c r="AD183" s="39" t="s">
        <v>42861</v>
      </c>
      <c r="AE183">
        <v>1</v>
      </c>
      <c r="AG183" s="39" t="s">
        <v>43695</v>
      </c>
      <c r="AH183">
        <v>0</v>
      </c>
      <c r="AJ183" s="39" t="s">
        <v>42863</v>
      </c>
      <c r="AK183">
        <v>1</v>
      </c>
      <c r="AM183" s="39" t="s">
        <v>42864</v>
      </c>
      <c r="AN183">
        <v>1</v>
      </c>
      <c r="AP183" s="39" t="s">
        <v>15187</v>
      </c>
      <c r="AQ183">
        <v>1</v>
      </c>
      <c r="AS183" s="39" t="s">
        <v>15187</v>
      </c>
      <c r="AT183">
        <v>1</v>
      </c>
      <c r="AV183" s="39" t="s">
        <v>15186</v>
      </c>
      <c r="AW183">
        <v>0</v>
      </c>
      <c r="AY183" s="39" t="s">
        <v>15186</v>
      </c>
      <c r="AZ183">
        <v>1</v>
      </c>
      <c r="BB183" s="39" t="s">
        <v>15186</v>
      </c>
      <c r="BC183">
        <v>1</v>
      </c>
      <c r="BE183" s="39" t="s">
        <v>15187</v>
      </c>
      <c r="BF183">
        <v>1</v>
      </c>
      <c r="BH183" s="39" t="s">
        <v>15186</v>
      </c>
      <c r="BI183">
        <v>1</v>
      </c>
      <c r="BK183" s="39" t="s">
        <v>15187</v>
      </c>
      <c r="BL183">
        <v>1</v>
      </c>
      <c r="BN183" s="39" t="s">
        <v>15186</v>
      </c>
      <c r="BO183">
        <v>1</v>
      </c>
      <c r="BQ183" s="39" t="s">
        <v>15186</v>
      </c>
      <c r="BR183">
        <v>1</v>
      </c>
      <c r="BT183" s="39" t="s">
        <v>42865</v>
      </c>
      <c r="BW183" s="39" t="s">
        <v>43161</v>
      </c>
      <c r="BZ183" s="39" t="s">
        <v>44050</v>
      </c>
      <c r="CC183" s="39" t="s">
        <v>44051</v>
      </c>
      <c r="CF183" s="39" t="s">
        <v>44052</v>
      </c>
      <c r="CI183" s="39" t="s">
        <v>44053</v>
      </c>
      <c r="CL183" s="39" t="s">
        <v>44054</v>
      </c>
      <c r="CO183" s="39" t="s">
        <v>44055</v>
      </c>
      <c r="CR183" s="39" t="s">
        <v>44056</v>
      </c>
      <c r="CU183" s="39" t="s">
        <v>44057</v>
      </c>
    </row>
    <row r="184" spans="1:99" x14ac:dyDescent="0.3">
      <c r="A184">
        <v>183</v>
      </c>
      <c r="B184" s="1">
        <v>45905.552615740744</v>
      </c>
      <c r="C184" s="1">
        <v>45905.563715277778</v>
      </c>
      <c r="D184" s="39" t="s">
        <v>4509</v>
      </c>
      <c r="E184" s="39" t="s">
        <v>4510</v>
      </c>
      <c r="F184">
        <v>17</v>
      </c>
      <c r="I184" s="39" t="s">
        <v>4510</v>
      </c>
      <c r="L184">
        <v>7</v>
      </c>
      <c r="O184">
        <v>13</v>
      </c>
      <c r="R184" s="39" t="s">
        <v>42857</v>
      </c>
      <c r="S184">
        <v>1</v>
      </c>
      <c r="U184" s="39" t="s">
        <v>42858</v>
      </c>
      <c r="V184">
        <v>1</v>
      </c>
      <c r="X184" s="39" t="s">
        <v>42859</v>
      </c>
      <c r="Y184">
        <v>1</v>
      </c>
      <c r="AA184" s="39" t="s">
        <v>42860</v>
      </c>
      <c r="AB184">
        <v>1</v>
      </c>
      <c r="AD184" s="39" t="s">
        <v>42861</v>
      </c>
      <c r="AE184">
        <v>1</v>
      </c>
      <c r="AG184" s="39" t="s">
        <v>43584</v>
      </c>
      <c r="AH184">
        <v>0</v>
      </c>
      <c r="AJ184" s="39" t="s">
        <v>42863</v>
      </c>
      <c r="AK184">
        <v>1</v>
      </c>
      <c r="AM184" s="39" t="s">
        <v>42864</v>
      </c>
      <c r="AN184">
        <v>1</v>
      </c>
      <c r="AP184" s="39" t="s">
        <v>15187</v>
      </c>
      <c r="AQ184">
        <v>1</v>
      </c>
      <c r="AS184" s="39" t="s">
        <v>15187</v>
      </c>
      <c r="AT184">
        <v>1</v>
      </c>
      <c r="AV184" s="39" t="s">
        <v>15187</v>
      </c>
      <c r="AW184">
        <v>1</v>
      </c>
      <c r="AY184" s="39" t="s">
        <v>15186</v>
      </c>
      <c r="AZ184">
        <v>1</v>
      </c>
      <c r="BB184" s="39" t="s">
        <v>15186</v>
      </c>
      <c r="BC184">
        <v>1</v>
      </c>
      <c r="BE184" s="39" t="s">
        <v>15187</v>
      </c>
      <c r="BF184">
        <v>1</v>
      </c>
      <c r="BH184" s="39" t="s">
        <v>15186</v>
      </c>
      <c r="BI184">
        <v>1</v>
      </c>
      <c r="BK184" s="39" t="s">
        <v>15187</v>
      </c>
      <c r="BL184">
        <v>1</v>
      </c>
      <c r="BN184" s="39" t="s">
        <v>15186</v>
      </c>
      <c r="BO184">
        <v>1</v>
      </c>
      <c r="BQ184" s="39" t="s">
        <v>15186</v>
      </c>
      <c r="BR184">
        <v>1</v>
      </c>
      <c r="BT184" s="39" t="s">
        <v>42865</v>
      </c>
      <c r="BW184" s="39" t="s">
        <v>42876</v>
      </c>
      <c r="BZ184" s="39" t="s">
        <v>43971</v>
      </c>
      <c r="CC184" s="39" t="s">
        <v>43972</v>
      </c>
      <c r="CF184" s="39" t="s">
        <v>42945</v>
      </c>
      <c r="CI184" s="39" t="s">
        <v>43973</v>
      </c>
      <c r="CL184" s="39" t="s">
        <v>43974</v>
      </c>
      <c r="CO184" s="39" t="s">
        <v>42994</v>
      </c>
      <c r="CR184" s="39" t="s">
        <v>42995</v>
      </c>
      <c r="CU184" s="39" t="s">
        <v>43032</v>
      </c>
    </row>
    <row r="185" spans="1:99" x14ac:dyDescent="0.3">
      <c r="A185">
        <v>184</v>
      </c>
      <c r="B185" s="1">
        <v>45905.551817129628</v>
      </c>
      <c r="C185" s="1">
        <v>45905.563761574071</v>
      </c>
      <c r="D185" s="39" t="s">
        <v>14435</v>
      </c>
      <c r="E185" s="39" t="s">
        <v>14436</v>
      </c>
      <c r="F185">
        <v>17</v>
      </c>
      <c r="I185" s="39" t="s">
        <v>40872</v>
      </c>
      <c r="L185">
        <v>7</v>
      </c>
      <c r="O185">
        <v>16</v>
      </c>
      <c r="R185" s="39" t="s">
        <v>42857</v>
      </c>
      <c r="S185">
        <v>1</v>
      </c>
      <c r="U185" s="39" t="s">
        <v>42858</v>
      </c>
      <c r="V185">
        <v>1</v>
      </c>
      <c r="X185" s="39" t="s">
        <v>42859</v>
      </c>
      <c r="Y185">
        <v>1</v>
      </c>
      <c r="AA185" s="39" t="s">
        <v>42860</v>
      </c>
      <c r="AB185">
        <v>1</v>
      </c>
      <c r="AD185" s="39" t="s">
        <v>42861</v>
      </c>
      <c r="AE185">
        <v>1</v>
      </c>
      <c r="AG185" s="39" t="s">
        <v>43534</v>
      </c>
      <c r="AH185">
        <v>1</v>
      </c>
      <c r="AJ185" s="39" t="s">
        <v>42863</v>
      </c>
      <c r="AK185">
        <v>1</v>
      </c>
      <c r="AM185" s="39" t="s">
        <v>42864</v>
      </c>
      <c r="AN185">
        <v>1</v>
      </c>
      <c r="AP185" s="39" t="s">
        <v>15187</v>
      </c>
      <c r="AQ185">
        <v>1</v>
      </c>
      <c r="AS185" s="39" t="s">
        <v>15187</v>
      </c>
      <c r="AT185">
        <v>1</v>
      </c>
      <c r="AV185" s="39" t="s">
        <v>15186</v>
      </c>
      <c r="AW185">
        <v>0</v>
      </c>
      <c r="AY185" s="39" t="s">
        <v>15186</v>
      </c>
      <c r="AZ185">
        <v>1</v>
      </c>
      <c r="BB185" s="39" t="s">
        <v>15186</v>
      </c>
      <c r="BC185">
        <v>1</v>
      </c>
      <c r="BE185" s="39" t="s">
        <v>15187</v>
      </c>
      <c r="BF185">
        <v>1</v>
      </c>
      <c r="BH185" s="39" t="s">
        <v>15186</v>
      </c>
      <c r="BI185">
        <v>1</v>
      </c>
      <c r="BK185" s="39" t="s">
        <v>15187</v>
      </c>
      <c r="BL185">
        <v>1</v>
      </c>
      <c r="BN185" s="39" t="s">
        <v>15186</v>
      </c>
      <c r="BO185">
        <v>1</v>
      </c>
      <c r="BQ185" s="39" t="s">
        <v>15186</v>
      </c>
      <c r="BR185">
        <v>1</v>
      </c>
      <c r="BT185" s="39" t="s">
        <v>42865</v>
      </c>
      <c r="BW185" s="39" t="s">
        <v>43161</v>
      </c>
      <c r="BZ185" s="39" t="s">
        <v>44058</v>
      </c>
      <c r="CC185" s="39" t="s">
        <v>44059</v>
      </c>
      <c r="CF185" s="39" t="s">
        <v>44060</v>
      </c>
      <c r="CI185" s="39" t="s">
        <v>44061</v>
      </c>
      <c r="CL185" s="39" t="s">
        <v>44062</v>
      </c>
      <c r="CO185" s="39" t="s">
        <v>44063</v>
      </c>
      <c r="CR185" s="39" t="s">
        <v>44064</v>
      </c>
      <c r="CU185" s="39" t="s">
        <v>44065</v>
      </c>
    </row>
    <row r="186" spans="1:99" x14ac:dyDescent="0.3">
      <c r="A186">
        <v>185</v>
      </c>
      <c r="B186" s="1">
        <v>45905.564236111109</v>
      </c>
      <c r="C186" s="1">
        <v>45905.564351851855</v>
      </c>
      <c r="D186" s="39" t="s">
        <v>4386</v>
      </c>
      <c r="E186" s="39" t="s">
        <v>4387</v>
      </c>
      <c r="F186">
        <v>18</v>
      </c>
      <c r="I186" s="39" t="s">
        <v>12705</v>
      </c>
      <c r="L186">
        <v>7</v>
      </c>
      <c r="O186">
        <v>25</v>
      </c>
      <c r="R186" s="39" t="s">
        <v>42857</v>
      </c>
      <c r="S186">
        <v>1</v>
      </c>
      <c r="U186" s="39" t="s">
        <v>42858</v>
      </c>
      <c r="V186">
        <v>1</v>
      </c>
      <c r="X186" s="39" t="s">
        <v>42859</v>
      </c>
      <c r="Y186">
        <v>1</v>
      </c>
      <c r="AA186" s="39" t="s">
        <v>42860</v>
      </c>
      <c r="AB186">
        <v>1</v>
      </c>
      <c r="AD186" s="39" t="s">
        <v>42861</v>
      </c>
      <c r="AE186">
        <v>1</v>
      </c>
      <c r="AG186" s="39" t="s">
        <v>43534</v>
      </c>
      <c r="AH186">
        <v>1</v>
      </c>
      <c r="AJ186" s="39" t="s">
        <v>42863</v>
      </c>
      <c r="AK186">
        <v>1</v>
      </c>
      <c r="AM186" s="39" t="s">
        <v>42864</v>
      </c>
      <c r="AN186">
        <v>1</v>
      </c>
      <c r="AP186" s="39" t="s">
        <v>15187</v>
      </c>
      <c r="AQ186">
        <v>1</v>
      </c>
      <c r="AS186" s="39" t="s">
        <v>15187</v>
      </c>
      <c r="AT186">
        <v>1</v>
      </c>
      <c r="AV186" s="39" t="s">
        <v>15187</v>
      </c>
      <c r="AW186">
        <v>1</v>
      </c>
      <c r="AY186" s="39" t="s">
        <v>15186</v>
      </c>
      <c r="AZ186">
        <v>1</v>
      </c>
      <c r="BB186" s="39" t="s">
        <v>15186</v>
      </c>
      <c r="BC186">
        <v>1</v>
      </c>
      <c r="BE186" s="39" t="s">
        <v>15187</v>
      </c>
      <c r="BF186">
        <v>1</v>
      </c>
      <c r="BH186" s="39" t="s">
        <v>15186</v>
      </c>
      <c r="BI186">
        <v>1</v>
      </c>
      <c r="BK186" s="39" t="s">
        <v>15187</v>
      </c>
      <c r="BL186">
        <v>1</v>
      </c>
      <c r="BN186" s="39" t="s">
        <v>15186</v>
      </c>
      <c r="BO186">
        <v>1</v>
      </c>
      <c r="BQ186" s="39" t="s">
        <v>15186</v>
      </c>
      <c r="BR186">
        <v>1</v>
      </c>
      <c r="BT186" s="39" t="s">
        <v>42865</v>
      </c>
      <c r="BW186" s="39" t="s">
        <v>42876</v>
      </c>
      <c r="BZ186" s="39" t="s">
        <v>43971</v>
      </c>
      <c r="CC186" s="39" t="s">
        <v>43972</v>
      </c>
      <c r="CF186" s="39" t="s">
        <v>42945</v>
      </c>
      <c r="CI186" s="39" t="s">
        <v>43973</v>
      </c>
      <c r="CL186" s="39" t="s">
        <v>43974</v>
      </c>
      <c r="CO186" s="39" t="s">
        <v>42994</v>
      </c>
      <c r="CR186" s="39" t="s">
        <v>42995</v>
      </c>
      <c r="CU186" s="39" t="s">
        <v>42995</v>
      </c>
    </row>
    <row r="187" spans="1:99" x14ac:dyDescent="0.3">
      <c r="A187">
        <v>186</v>
      </c>
      <c r="B187" s="1">
        <v>45905.550833333335</v>
      </c>
      <c r="C187" s="1">
        <v>45905.564733796295</v>
      </c>
      <c r="D187" s="39" t="s">
        <v>4423</v>
      </c>
      <c r="E187" s="39" t="s">
        <v>4424</v>
      </c>
      <c r="F187">
        <v>16</v>
      </c>
      <c r="I187" s="39" t="s">
        <v>4424</v>
      </c>
      <c r="L187">
        <v>7</v>
      </c>
      <c r="O187">
        <v>34</v>
      </c>
      <c r="R187" s="39" t="s">
        <v>42857</v>
      </c>
      <c r="S187">
        <v>1</v>
      </c>
      <c r="U187" s="39" t="s">
        <v>42858</v>
      </c>
      <c r="V187">
        <v>1</v>
      </c>
      <c r="X187" s="39" t="s">
        <v>42859</v>
      </c>
      <c r="Y187">
        <v>1</v>
      </c>
      <c r="AA187" s="39" t="s">
        <v>42860</v>
      </c>
      <c r="AB187">
        <v>1</v>
      </c>
      <c r="AD187" s="39" t="s">
        <v>42861</v>
      </c>
      <c r="AE187">
        <v>1</v>
      </c>
      <c r="AG187" s="39" t="s">
        <v>43604</v>
      </c>
      <c r="AH187">
        <v>0</v>
      </c>
      <c r="AJ187" s="39" t="s">
        <v>42863</v>
      </c>
      <c r="AK187">
        <v>1</v>
      </c>
      <c r="AM187" s="39" t="s">
        <v>42864</v>
      </c>
      <c r="AN187">
        <v>1</v>
      </c>
      <c r="AP187" s="39" t="s">
        <v>15187</v>
      </c>
      <c r="AQ187">
        <v>1</v>
      </c>
      <c r="AS187" s="39" t="s">
        <v>15187</v>
      </c>
      <c r="AT187">
        <v>1</v>
      </c>
      <c r="AV187" s="39" t="s">
        <v>15187</v>
      </c>
      <c r="AW187">
        <v>1</v>
      </c>
      <c r="AY187" s="39" t="s">
        <v>15186</v>
      </c>
      <c r="AZ187">
        <v>1</v>
      </c>
      <c r="BB187" s="39" t="s">
        <v>15186</v>
      </c>
      <c r="BC187">
        <v>1</v>
      </c>
      <c r="BE187" s="39" t="s">
        <v>15187</v>
      </c>
      <c r="BF187">
        <v>1</v>
      </c>
      <c r="BH187" s="39" t="s">
        <v>15186</v>
      </c>
      <c r="BI187">
        <v>1</v>
      </c>
      <c r="BK187" s="39" t="s">
        <v>15187</v>
      </c>
      <c r="BL187">
        <v>1</v>
      </c>
      <c r="BN187" s="39" t="s">
        <v>15186</v>
      </c>
      <c r="BO187">
        <v>1</v>
      </c>
      <c r="BQ187" s="39" t="s">
        <v>15187</v>
      </c>
      <c r="BR187">
        <v>0</v>
      </c>
      <c r="BT187" s="39" t="s">
        <v>44066</v>
      </c>
      <c r="BW187" s="39" t="s">
        <v>43573</v>
      </c>
      <c r="BZ187" s="39" t="s">
        <v>44067</v>
      </c>
      <c r="CC187" s="39" t="s">
        <v>44068</v>
      </c>
      <c r="CF187" s="39" t="s">
        <v>44069</v>
      </c>
      <c r="CI187" s="39" t="s">
        <v>44070</v>
      </c>
      <c r="CL187" s="39" t="s">
        <v>44071</v>
      </c>
      <c r="CO187" s="39" t="s">
        <v>42911</v>
      </c>
      <c r="CR187" s="39" t="s">
        <v>44072</v>
      </c>
      <c r="CU187" s="39" t="s">
        <v>44073</v>
      </c>
    </row>
    <row r="188" spans="1:99" x14ac:dyDescent="0.3">
      <c r="A188">
        <v>187</v>
      </c>
      <c r="B188" s="1">
        <v>45905.553182870368</v>
      </c>
      <c r="C188" s="1">
        <v>45905.564849537041</v>
      </c>
      <c r="D188" s="39" t="s">
        <v>4447</v>
      </c>
      <c r="E188" s="39" t="s">
        <v>4448</v>
      </c>
      <c r="F188">
        <v>14</v>
      </c>
      <c r="I188" s="39" t="s">
        <v>12538</v>
      </c>
      <c r="L188">
        <v>7</v>
      </c>
      <c r="O188">
        <v>29</v>
      </c>
      <c r="R188" s="39" t="s">
        <v>42857</v>
      </c>
      <c r="S188">
        <v>1</v>
      </c>
      <c r="U188" s="39" t="s">
        <v>42861</v>
      </c>
      <c r="V188">
        <v>0</v>
      </c>
      <c r="X188" s="39" t="s">
        <v>42858</v>
      </c>
      <c r="Y188">
        <v>0</v>
      </c>
      <c r="AA188" s="39" t="s">
        <v>42860</v>
      </c>
      <c r="AB188">
        <v>1</v>
      </c>
      <c r="AD188" s="39" t="s">
        <v>42859</v>
      </c>
      <c r="AE188">
        <v>0</v>
      </c>
      <c r="AG188" s="39" t="s">
        <v>43534</v>
      </c>
      <c r="AH188">
        <v>1</v>
      </c>
      <c r="AJ188" s="39" t="s">
        <v>42863</v>
      </c>
      <c r="AK188">
        <v>1</v>
      </c>
      <c r="AM188" s="39" t="s">
        <v>42864</v>
      </c>
      <c r="AN188">
        <v>1</v>
      </c>
      <c r="AP188" s="39" t="s">
        <v>15187</v>
      </c>
      <c r="AQ188">
        <v>1</v>
      </c>
      <c r="AS188" s="39" t="s">
        <v>15187</v>
      </c>
      <c r="AT188">
        <v>1</v>
      </c>
      <c r="AV188" s="39" t="s">
        <v>15186</v>
      </c>
      <c r="AW188">
        <v>0</v>
      </c>
      <c r="AY188" s="39" t="s">
        <v>15186</v>
      </c>
      <c r="AZ188">
        <v>1</v>
      </c>
      <c r="BB188" s="39" t="s">
        <v>15186</v>
      </c>
      <c r="BC188">
        <v>1</v>
      </c>
      <c r="BE188" s="39" t="s">
        <v>15187</v>
      </c>
      <c r="BF188">
        <v>1</v>
      </c>
      <c r="BH188" s="39" t="s">
        <v>15186</v>
      </c>
      <c r="BI188">
        <v>1</v>
      </c>
      <c r="BK188" s="39" t="s">
        <v>15187</v>
      </c>
      <c r="BL188">
        <v>1</v>
      </c>
      <c r="BN188" s="39" t="s">
        <v>15186</v>
      </c>
      <c r="BO188">
        <v>1</v>
      </c>
      <c r="BQ188" s="39" t="s">
        <v>15186</v>
      </c>
      <c r="BR188">
        <v>1</v>
      </c>
      <c r="BT188" s="39" t="s">
        <v>44074</v>
      </c>
      <c r="BW188" s="39" t="s">
        <v>44075</v>
      </c>
      <c r="BZ188" s="39" t="s">
        <v>44076</v>
      </c>
      <c r="CC188" s="39" t="s">
        <v>44077</v>
      </c>
      <c r="CF188" s="39" t="s">
        <v>44078</v>
      </c>
      <c r="CI188" s="39" t="s">
        <v>44079</v>
      </c>
      <c r="CL188" s="39" t="s">
        <v>44080</v>
      </c>
      <c r="CO188" s="39" t="s">
        <v>44081</v>
      </c>
      <c r="CR188" s="39" t="s">
        <v>44082</v>
      </c>
      <c r="CU188" s="39" t="s">
        <v>44083</v>
      </c>
    </row>
    <row r="189" spans="1:99" x14ac:dyDescent="0.3">
      <c r="A189">
        <v>188</v>
      </c>
      <c r="B189" s="1">
        <v>45905.549942129626</v>
      </c>
      <c r="C189" s="1">
        <v>45905.566423611112</v>
      </c>
      <c r="D189" s="39" t="s">
        <v>4283</v>
      </c>
      <c r="E189" s="39" t="s">
        <v>4284</v>
      </c>
      <c r="F189">
        <v>16</v>
      </c>
      <c r="I189" s="39" t="s">
        <v>4285</v>
      </c>
      <c r="L189">
        <v>7</v>
      </c>
      <c r="O189">
        <v>22</v>
      </c>
      <c r="R189" s="39" t="s">
        <v>42857</v>
      </c>
      <c r="S189">
        <v>1</v>
      </c>
      <c r="U189" s="39" t="s">
        <v>42859</v>
      </c>
      <c r="V189">
        <v>0</v>
      </c>
      <c r="X189" s="39" t="s">
        <v>42858</v>
      </c>
      <c r="Y189">
        <v>0</v>
      </c>
      <c r="AA189" s="39" t="s">
        <v>42860</v>
      </c>
      <c r="AB189">
        <v>1</v>
      </c>
      <c r="AD189" s="39" t="s">
        <v>42861</v>
      </c>
      <c r="AE189">
        <v>1</v>
      </c>
      <c r="AG189" s="39" t="s">
        <v>43534</v>
      </c>
      <c r="AH189">
        <v>1</v>
      </c>
      <c r="AJ189" s="39" t="s">
        <v>42863</v>
      </c>
      <c r="AK189">
        <v>1</v>
      </c>
      <c r="AM189" s="39" t="s">
        <v>42864</v>
      </c>
      <c r="AN189">
        <v>1</v>
      </c>
      <c r="AP189" s="39" t="s">
        <v>15187</v>
      </c>
      <c r="AQ189">
        <v>1</v>
      </c>
      <c r="AS189" s="39" t="s">
        <v>15187</v>
      </c>
      <c r="AT189">
        <v>1</v>
      </c>
      <c r="AV189" s="39" t="s">
        <v>15187</v>
      </c>
      <c r="AW189">
        <v>1</v>
      </c>
      <c r="AY189" s="39" t="s">
        <v>15186</v>
      </c>
      <c r="AZ189">
        <v>1</v>
      </c>
      <c r="BB189" s="39" t="s">
        <v>15186</v>
      </c>
      <c r="BC189">
        <v>1</v>
      </c>
      <c r="BE189" s="39" t="s">
        <v>15187</v>
      </c>
      <c r="BF189">
        <v>1</v>
      </c>
      <c r="BH189" s="39" t="s">
        <v>15186</v>
      </c>
      <c r="BI189">
        <v>1</v>
      </c>
      <c r="BK189" s="39" t="s">
        <v>15187</v>
      </c>
      <c r="BL189">
        <v>1</v>
      </c>
      <c r="BN189" s="39" t="s">
        <v>15186</v>
      </c>
      <c r="BO189">
        <v>1</v>
      </c>
      <c r="BQ189" s="39" t="s">
        <v>15186</v>
      </c>
      <c r="BR189">
        <v>1</v>
      </c>
      <c r="BT189" s="39" t="s">
        <v>42865</v>
      </c>
      <c r="BW189" s="39" t="s">
        <v>42876</v>
      </c>
      <c r="BZ189" s="39" t="s">
        <v>44084</v>
      </c>
      <c r="CC189" s="39" t="s">
        <v>44085</v>
      </c>
      <c r="CF189" s="39" t="s">
        <v>44086</v>
      </c>
      <c r="CI189" s="39" t="s">
        <v>44087</v>
      </c>
      <c r="CL189" s="39" t="s">
        <v>44088</v>
      </c>
      <c r="CO189" s="39" t="s">
        <v>44089</v>
      </c>
      <c r="CR189" s="39" t="s">
        <v>44090</v>
      </c>
      <c r="CU189" s="39" t="s">
        <v>44091</v>
      </c>
    </row>
    <row r="190" spans="1:99" x14ac:dyDescent="0.3">
      <c r="A190">
        <v>189</v>
      </c>
      <c r="B190" s="1">
        <v>45905.550868055558</v>
      </c>
      <c r="C190" s="1">
        <v>45905.567199074074</v>
      </c>
      <c r="D190" s="39" t="s">
        <v>4441</v>
      </c>
      <c r="E190" s="39" t="s">
        <v>4442</v>
      </c>
      <c r="F190">
        <v>6</v>
      </c>
      <c r="I190" s="39" t="s">
        <v>4442</v>
      </c>
      <c r="L190">
        <v>7</v>
      </c>
      <c r="O190">
        <v>3</v>
      </c>
      <c r="R190" s="39" t="s">
        <v>42857</v>
      </c>
      <c r="S190">
        <v>1</v>
      </c>
      <c r="U190" s="39" t="s">
        <v>42859</v>
      </c>
      <c r="V190">
        <v>0</v>
      </c>
      <c r="X190" s="39" t="s">
        <v>42858</v>
      </c>
      <c r="Y190">
        <v>0</v>
      </c>
      <c r="AA190" s="39" t="s">
        <v>42860</v>
      </c>
      <c r="AB190">
        <v>1</v>
      </c>
      <c r="AD190" s="39" t="s">
        <v>42861</v>
      </c>
      <c r="AE190">
        <v>1</v>
      </c>
      <c r="AG190" s="39" t="s">
        <v>43534</v>
      </c>
      <c r="AH190">
        <v>1</v>
      </c>
      <c r="AJ190" s="39" t="s">
        <v>43063</v>
      </c>
      <c r="AK190">
        <v>0</v>
      </c>
      <c r="AM190" s="39" t="s">
        <v>43095</v>
      </c>
      <c r="AN190">
        <v>0</v>
      </c>
      <c r="AP190" s="39" t="s">
        <v>15187</v>
      </c>
      <c r="AQ190">
        <v>1</v>
      </c>
      <c r="AS190" s="39" t="s">
        <v>15186</v>
      </c>
      <c r="AT190">
        <v>0</v>
      </c>
      <c r="AV190" s="39" t="s">
        <v>15187</v>
      </c>
      <c r="AW190">
        <v>1</v>
      </c>
      <c r="AY190" s="39" t="s">
        <v>15187</v>
      </c>
      <c r="AZ190">
        <v>0</v>
      </c>
      <c r="BB190" s="39" t="s">
        <v>15187</v>
      </c>
      <c r="BC190">
        <v>0</v>
      </c>
      <c r="BE190" s="39" t="s">
        <v>15186</v>
      </c>
      <c r="BF190">
        <v>0</v>
      </c>
      <c r="BH190" s="39" t="s">
        <v>15187</v>
      </c>
      <c r="BI190">
        <v>0</v>
      </c>
      <c r="BK190" s="39" t="s">
        <v>15186</v>
      </c>
      <c r="BL190">
        <v>0</v>
      </c>
      <c r="BN190" s="39" t="s">
        <v>15187</v>
      </c>
      <c r="BO190">
        <v>0</v>
      </c>
      <c r="BQ190" s="39" t="s">
        <v>15187</v>
      </c>
      <c r="BR190">
        <v>0</v>
      </c>
      <c r="BT190" s="39" t="s">
        <v>42911</v>
      </c>
      <c r="BW190" s="39" t="s">
        <v>42876</v>
      </c>
      <c r="BZ190" s="39" t="s">
        <v>44044</v>
      </c>
      <c r="CC190" s="39" t="s">
        <v>44045</v>
      </c>
      <c r="CF190" s="39" t="s">
        <v>44092</v>
      </c>
      <c r="CI190" s="39" t="s">
        <v>44093</v>
      </c>
      <c r="CL190" s="39" t="s">
        <v>44094</v>
      </c>
      <c r="CO190" s="39" t="s">
        <v>44095</v>
      </c>
      <c r="CR190" s="39" t="s">
        <v>44096</v>
      </c>
      <c r="CU190" s="39" t="s">
        <v>44097</v>
      </c>
    </row>
    <row r="191" spans="1:99" x14ac:dyDescent="0.3">
      <c r="A191">
        <v>190</v>
      </c>
      <c r="B191" s="1">
        <v>45905.561423611114</v>
      </c>
      <c r="C191" s="1">
        <v>45905.568402777775</v>
      </c>
      <c r="D191" s="39" t="s">
        <v>4406</v>
      </c>
      <c r="E191" s="39" t="s">
        <v>4407</v>
      </c>
      <c r="F191">
        <v>6</v>
      </c>
      <c r="I191" s="39" t="s">
        <v>24994</v>
      </c>
      <c r="L191">
        <v>7</v>
      </c>
      <c r="O191">
        <v>8</v>
      </c>
      <c r="R191" s="39" t="s">
        <v>42857</v>
      </c>
      <c r="S191">
        <v>1</v>
      </c>
      <c r="U191" s="39" t="s">
        <v>42859</v>
      </c>
      <c r="V191">
        <v>0</v>
      </c>
      <c r="X191" s="39" t="s">
        <v>42858</v>
      </c>
      <c r="Y191">
        <v>0</v>
      </c>
      <c r="AA191" s="39" t="s">
        <v>42860</v>
      </c>
      <c r="AB191">
        <v>1</v>
      </c>
      <c r="AD191" s="39" t="s">
        <v>42861</v>
      </c>
      <c r="AE191">
        <v>1</v>
      </c>
      <c r="AG191" s="39" t="s">
        <v>43534</v>
      </c>
      <c r="AH191">
        <v>1</v>
      </c>
      <c r="AJ191" s="39" t="s">
        <v>43063</v>
      </c>
      <c r="AK191">
        <v>0</v>
      </c>
      <c r="AM191" s="39" t="s">
        <v>43095</v>
      </c>
      <c r="AN191">
        <v>0</v>
      </c>
      <c r="AP191" s="39" t="s">
        <v>15187</v>
      </c>
      <c r="AQ191">
        <v>1</v>
      </c>
      <c r="AS191" s="39" t="s">
        <v>15186</v>
      </c>
      <c r="AT191">
        <v>0</v>
      </c>
      <c r="AV191" s="39" t="s">
        <v>15187</v>
      </c>
      <c r="AW191">
        <v>1</v>
      </c>
      <c r="AY191" s="39" t="s">
        <v>15187</v>
      </c>
      <c r="AZ191">
        <v>0</v>
      </c>
      <c r="BB191" s="39" t="s">
        <v>15187</v>
      </c>
      <c r="BC191">
        <v>0</v>
      </c>
      <c r="BE191" s="39" t="s">
        <v>15186</v>
      </c>
      <c r="BF191">
        <v>0</v>
      </c>
      <c r="BH191" s="39" t="s">
        <v>15187</v>
      </c>
      <c r="BI191">
        <v>0</v>
      </c>
      <c r="BK191" s="39" t="s">
        <v>15186</v>
      </c>
      <c r="BL191">
        <v>0</v>
      </c>
      <c r="BN191" s="39" t="s">
        <v>15187</v>
      </c>
      <c r="BO191">
        <v>0</v>
      </c>
      <c r="BQ191" s="39" t="s">
        <v>15187</v>
      </c>
      <c r="BR191">
        <v>0</v>
      </c>
      <c r="BT191" s="39" t="s">
        <v>42911</v>
      </c>
      <c r="BW191" s="39" t="s">
        <v>43161</v>
      </c>
      <c r="BZ191" s="39" t="s">
        <v>44098</v>
      </c>
      <c r="CC191" s="39" t="s">
        <v>44099</v>
      </c>
      <c r="CF191" s="39" t="s">
        <v>44100</v>
      </c>
      <c r="CI191" s="39" t="s">
        <v>44101</v>
      </c>
      <c r="CL191" s="39" t="s">
        <v>44102</v>
      </c>
      <c r="CO191" s="39" t="s">
        <v>44103</v>
      </c>
      <c r="CR191" s="39" t="s">
        <v>44104</v>
      </c>
      <c r="CU191" s="39" t="s">
        <v>44105</v>
      </c>
    </row>
    <row r="192" spans="1:99" x14ac:dyDescent="0.3">
      <c r="A192">
        <v>191</v>
      </c>
      <c r="B192" s="1">
        <v>45905.551678240743</v>
      </c>
      <c r="C192" s="1">
        <v>45905.569594907407</v>
      </c>
      <c r="D192" s="39" t="s">
        <v>4345</v>
      </c>
      <c r="E192" s="39" t="s">
        <v>4346</v>
      </c>
      <c r="F192">
        <v>13</v>
      </c>
      <c r="I192" s="39" t="s">
        <v>4346</v>
      </c>
      <c r="L192">
        <v>7</v>
      </c>
      <c r="O192">
        <v>10</v>
      </c>
      <c r="R192" s="39" t="s">
        <v>42857</v>
      </c>
      <c r="S192">
        <v>1</v>
      </c>
      <c r="U192" s="39" t="s">
        <v>42861</v>
      </c>
      <c r="V192">
        <v>0</v>
      </c>
      <c r="X192" s="39" t="s">
        <v>42858</v>
      </c>
      <c r="Y192">
        <v>0</v>
      </c>
      <c r="AA192" s="39" t="s">
        <v>42860</v>
      </c>
      <c r="AB192">
        <v>1</v>
      </c>
      <c r="AD192" s="39" t="s">
        <v>42859</v>
      </c>
      <c r="AE192">
        <v>0</v>
      </c>
      <c r="AG192" s="39" t="s">
        <v>43695</v>
      </c>
      <c r="AH192">
        <v>0</v>
      </c>
      <c r="AJ192" s="39" t="s">
        <v>42863</v>
      </c>
      <c r="AK192">
        <v>1</v>
      </c>
      <c r="AM192" s="39" t="s">
        <v>42864</v>
      </c>
      <c r="AN192">
        <v>1</v>
      </c>
      <c r="AP192" s="39" t="s">
        <v>15187</v>
      </c>
      <c r="AQ192">
        <v>1</v>
      </c>
      <c r="AS192" s="39" t="s">
        <v>15187</v>
      </c>
      <c r="AT192">
        <v>1</v>
      </c>
      <c r="AV192" s="39" t="s">
        <v>15186</v>
      </c>
      <c r="AW192">
        <v>0</v>
      </c>
      <c r="AY192" s="39" t="s">
        <v>15186</v>
      </c>
      <c r="AZ192">
        <v>1</v>
      </c>
      <c r="BB192" s="39" t="s">
        <v>15186</v>
      </c>
      <c r="BC192">
        <v>1</v>
      </c>
      <c r="BE192" s="39" t="s">
        <v>15187</v>
      </c>
      <c r="BF192">
        <v>1</v>
      </c>
      <c r="BH192" s="39" t="s">
        <v>15186</v>
      </c>
      <c r="BI192">
        <v>1</v>
      </c>
      <c r="BK192" s="39" t="s">
        <v>15187</v>
      </c>
      <c r="BL192">
        <v>1</v>
      </c>
      <c r="BN192" s="39" t="s">
        <v>15186</v>
      </c>
      <c r="BO192">
        <v>1</v>
      </c>
      <c r="BQ192" s="39" t="s">
        <v>15186</v>
      </c>
      <c r="BR192">
        <v>1</v>
      </c>
      <c r="BT192" s="39" t="s">
        <v>43732</v>
      </c>
      <c r="BW192" s="39" t="s">
        <v>44106</v>
      </c>
      <c r="BZ192" s="39" t="s">
        <v>44107</v>
      </c>
      <c r="CC192" s="39" t="s">
        <v>44108</v>
      </c>
      <c r="CF192" s="39" t="s">
        <v>44109</v>
      </c>
      <c r="CI192" s="39" t="s">
        <v>44110</v>
      </c>
      <c r="CL192" s="39" t="s">
        <v>44111</v>
      </c>
      <c r="CO192" s="39" t="s">
        <v>42882</v>
      </c>
      <c r="CR192" s="39" t="s">
        <v>44112</v>
      </c>
      <c r="CU192" s="39" t="s">
        <v>44113</v>
      </c>
    </row>
    <row r="193" spans="1:99" x14ac:dyDescent="0.3">
      <c r="A193">
        <v>192</v>
      </c>
      <c r="B193" s="1">
        <v>45905.548483796294</v>
      </c>
      <c r="C193" s="1">
        <v>45905.570381944446</v>
      </c>
      <c r="D193" s="39" t="s">
        <v>4519</v>
      </c>
      <c r="E193" s="39" t="s">
        <v>4520</v>
      </c>
      <c r="F193">
        <v>13</v>
      </c>
      <c r="I193" s="39" t="s">
        <v>4520</v>
      </c>
      <c r="L193">
        <v>7</v>
      </c>
      <c r="O193">
        <v>33</v>
      </c>
      <c r="R193" s="39" t="s">
        <v>42857</v>
      </c>
      <c r="S193">
        <v>1</v>
      </c>
      <c r="U193" s="39" t="s">
        <v>42861</v>
      </c>
      <c r="V193">
        <v>0</v>
      </c>
      <c r="X193" s="39" t="s">
        <v>42858</v>
      </c>
      <c r="Y193">
        <v>0</v>
      </c>
      <c r="AA193" s="39" t="s">
        <v>42860</v>
      </c>
      <c r="AB193">
        <v>1</v>
      </c>
      <c r="AD193" s="39" t="s">
        <v>42859</v>
      </c>
      <c r="AE193">
        <v>0</v>
      </c>
      <c r="AG193" s="39" t="s">
        <v>43695</v>
      </c>
      <c r="AH193">
        <v>0</v>
      </c>
      <c r="AJ193" s="39" t="s">
        <v>42863</v>
      </c>
      <c r="AK193">
        <v>1</v>
      </c>
      <c r="AM193" s="39" t="s">
        <v>42864</v>
      </c>
      <c r="AN193">
        <v>1</v>
      </c>
      <c r="AP193" s="39" t="s">
        <v>15187</v>
      </c>
      <c r="AQ193">
        <v>1</v>
      </c>
      <c r="AS193" s="39" t="s">
        <v>15187</v>
      </c>
      <c r="AT193">
        <v>1</v>
      </c>
      <c r="AV193" s="39" t="s">
        <v>15186</v>
      </c>
      <c r="AW193">
        <v>0</v>
      </c>
      <c r="AY193" s="39" t="s">
        <v>15186</v>
      </c>
      <c r="AZ193">
        <v>1</v>
      </c>
      <c r="BB193" s="39" t="s">
        <v>15186</v>
      </c>
      <c r="BC193">
        <v>1</v>
      </c>
      <c r="BE193" s="39" t="s">
        <v>15187</v>
      </c>
      <c r="BF193">
        <v>1</v>
      </c>
      <c r="BH193" s="39" t="s">
        <v>15186</v>
      </c>
      <c r="BI193">
        <v>1</v>
      </c>
      <c r="BK193" s="39" t="s">
        <v>15187</v>
      </c>
      <c r="BL193">
        <v>1</v>
      </c>
      <c r="BN193" s="39" t="s">
        <v>15186</v>
      </c>
      <c r="BO193">
        <v>1</v>
      </c>
      <c r="BQ193" s="39" t="s">
        <v>15186</v>
      </c>
      <c r="BR193">
        <v>1</v>
      </c>
      <c r="BT193" s="39" t="s">
        <v>42875</v>
      </c>
      <c r="BW193" s="39" t="s">
        <v>44114</v>
      </c>
      <c r="BZ193" s="39" t="s">
        <v>43690</v>
      </c>
      <c r="CC193" s="39" t="s">
        <v>43630</v>
      </c>
      <c r="CF193" s="39" t="s">
        <v>44115</v>
      </c>
      <c r="CI193" s="39" t="s">
        <v>44116</v>
      </c>
      <c r="CL193" s="39" t="s">
        <v>44117</v>
      </c>
      <c r="CO193" s="39" t="s">
        <v>43693</v>
      </c>
      <c r="CR193" s="39" t="s">
        <v>42948</v>
      </c>
      <c r="CU193" s="39" t="s">
        <v>43109</v>
      </c>
    </row>
    <row r="194" spans="1:99" x14ac:dyDescent="0.3">
      <c r="A194">
        <v>193</v>
      </c>
      <c r="B194" s="1">
        <v>45905.604664351849</v>
      </c>
      <c r="C194" s="1">
        <v>45905.605844907404</v>
      </c>
      <c r="D194" s="39" t="s">
        <v>2258</v>
      </c>
      <c r="E194" s="39" t="s">
        <v>2259</v>
      </c>
      <c r="F194">
        <v>16</v>
      </c>
      <c r="I194" s="39" t="s">
        <v>2259</v>
      </c>
      <c r="L194">
        <v>4</v>
      </c>
      <c r="O194">
        <v>24</v>
      </c>
      <c r="R194" s="39" t="s">
        <v>42857</v>
      </c>
      <c r="S194">
        <v>1</v>
      </c>
      <c r="U194" s="39" t="s">
        <v>42858</v>
      </c>
      <c r="V194">
        <v>1</v>
      </c>
      <c r="X194" s="39" t="s">
        <v>42859</v>
      </c>
      <c r="Y194">
        <v>1</v>
      </c>
      <c r="AA194" s="39" t="s">
        <v>42860</v>
      </c>
      <c r="AB194">
        <v>1</v>
      </c>
      <c r="AD194" s="39" t="s">
        <v>42861</v>
      </c>
      <c r="AE194">
        <v>1</v>
      </c>
      <c r="AG194" s="39" t="s">
        <v>43534</v>
      </c>
      <c r="AH194">
        <v>1</v>
      </c>
      <c r="AJ194" s="39" t="s">
        <v>42863</v>
      </c>
      <c r="AK194">
        <v>1</v>
      </c>
      <c r="AM194" s="39" t="s">
        <v>42864</v>
      </c>
      <c r="AN194">
        <v>1</v>
      </c>
      <c r="AP194" s="39" t="s">
        <v>15187</v>
      </c>
      <c r="AQ194">
        <v>1</v>
      </c>
      <c r="AS194" s="39" t="s">
        <v>15187</v>
      </c>
      <c r="AT194">
        <v>1</v>
      </c>
      <c r="AV194" s="39" t="s">
        <v>15187</v>
      </c>
      <c r="AW194">
        <v>1</v>
      </c>
      <c r="AY194" s="39" t="s">
        <v>15187</v>
      </c>
      <c r="AZ194">
        <v>0</v>
      </c>
      <c r="BB194" s="39" t="s">
        <v>15187</v>
      </c>
      <c r="BC194">
        <v>0</v>
      </c>
      <c r="BE194" s="39" t="s">
        <v>15187</v>
      </c>
      <c r="BF194">
        <v>1</v>
      </c>
      <c r="BH194" s="39" t="s">
        <v>15186</v>
      </c>
      <c r="BI194">
        <v>1</v>
      </c>
      <c r="BK194" s="39" t="s">
        <v>15187</v>
      </c>
      <c r="BL194">
        <v>1</v>
      </c>
      <c r="BN194" s="39" t="s">
        <v>15186</v>
      </c>
      <c r="BO194">
        <v>1</v>
      </c>
      <c r="BQ194" s="39" t="s">
        <v>15186</v>
      </c>
      <c r="BR194">
        <v>1</v>
      </c>
      <c r="BT194" s="39" t="s">
        <v>42865</v>
      </c>
      <c r="BW194" s="39" t="s">
        <v>44118</v>
      </c>
      <c r="BZ194" s="39" t="s">
        <v>43495</v>
      </c>
      <c r="CC194" s="39" t="s">
        <v>44119</v>
      </c>
      <c r="CF194" s="39" t="s">
        <v>43035</v>
      </c>
      <c r="CI194" s="39" t="s">
        <v>44120</v>
      </c>
      <c r="CL194" s="39" t="s">
        <v>44121</v>
      </c>
      <c r="CO194" s="39" t="s">
        <v>42987</v>
      </c>
      <c r="CR194" s="39" t="s">
        <v>43129</v>
      </c>
      <c r="CU194" s="39" t="s">
        <v>44122</v>
      </c>
    </row>
    <row r="195" spans="1:99" x14ac:dyDescent="0.3">
      <c r="A195">
        <v>194</v>
      </c>
      <c r="B195" s="1">
        <v>45905.602013888885</v>
      </c>
      <c r="C195" s="1">
        <v>45905.607291666667</v>
      </c>
      <c r="D195" s="39" t="s">
        <v>2265</v>
      </c>
      <c r="E195" s="39" t="s">
        <v>2266</v>
      </c>
      <c r="F195">
        <v>16</v>
      </c>
      <c r="I195" s="39" t="s">
        <v>2267</v>
      </c>
      <c r="L195">
        <v>4</v>
      </c>
      <c r="O195">
        <v>31</v>
      </c>
      <c r="R195" s="39" t="s">
        <v>42857</v>
      </c>
      <c r="S195">
        <v>1</v>
      </c>
      <c r="U195" s="39" t="s">
        <v>42858</v>
      </c>
      <c r="V195">
        <v>1</v>
      </c>
      <c r="X195" s="39" t="s">
        <v>42859</v>
      </c>
      <c r="Y195">
        <v>1</v>
      </c>
      <c r="AA195" s="39" t="s">
        <v>42860</v>
      </c>
      <c r="AB195">
        <v>1</v>
      </c>
      <c r="AD195" s="39" t="s">
        <v>42861</v>
      </c>
      <c r="AE195">
        <v>1</v>
      </c>
      <c r="AG195" s="39" t="s">
        <v>43534</v>
      </c>
      <c r="AH195">
        <v>1</v>
      </c>
      <c r="AJ195" s="39" t="s">
        <v>42863</v>
      </c>
      <c r="AK195">
        <v>1</v>
      </c>
      <c r="AM195" s="39" t="s">
        <v>42864</v>
      </c>
      <c r="AN195">
        <v>1</v>
      </c>
      <c r="AP195" s="39" t="s">
        <v>15187</v>
      </c>
      <c r="AQ195">
        <v>1</v>
      </c>
      <c r="AS195" s="39" t="s">
        <v>15187</v>
      </c>
      <c r="AT195">
        <v>1</v>
      </c>
      <c r="AV195" s="39" t="s">
        <v>15187</v>
      </c>
      <c r="AW195">
        <v>1</v>
      </c>
      <c r="AY195" s="39" t="s">
        <v>15187</v>
      </c>
      <c r="AZ195">
        <v>0</v>
      </c>
      <c r="BB195" s="39" t="s">
        <v>15187</v>
      </c>
      <c r="BC195">
        <v>0</v>
      </c>
      <c r="BE195" s="39" t="s">
        <v>15187</v>
      </c>
      <c r="BF195">
        <v>1</v>
      </c>
      <c r="BH195" s="39" t="s">
        <v>15186</v>
      </c>
      <c r="BI195">
        <v>1</v>
      </c>
      <c r="BK195" s="39" t="s">
        <v>15187</v>
      </c>
      <c r="BL195">
        <v>1</v>
      </c>
      <c r="BN195" s="39" t="s">
        <v>15186</v>
      </c>
      <c r="BO195">
        <v>1</v>
      </c>
      <c r="BQ195" s="39" t="s">
        <v>15186</v>
      </c>
      <c r="BR195">
        <v>1</v>
      </c>
      <c r="BT195" s="39" t="s">
        <v>44123</v>
      </c>
      <c r="BW195" s="39" t="s">
        <v>43143</v>
      </c>
      <c r="BZ195" s="39" t="s">
        <v>44124</v>
      </c>
      <c r="CC195" s="39" t="s">
        <v>44125</v>
      </c>
      <c r="CF195" s="39" t="s">
        <v>43221</v>
      </c>
      <c r="CI195" s="39" t="s">
        <v>44126</v>
      </c>
      <c r="CL195" s="39" t="s">
        <v>44127</v>
      </c>
      <c r="CO195" s="39" t="s">
        <v>42987</v>
      </c>
      <c r="CR195" s="39" t="s">
        <v>43129</v>
      </c>
      <c r="CU195" s="39" t="s">
        <v>44128</v>
      </c>
    </row>
    <row r="196" spans="1:99" x14ac:dyDescent="0.3">
      <c r="A196">
        <v>195</v>
      </c>
      <c r="B196" s="1">
        <v>45905.598657407405</v>
      </c>
      <c r="C196" s="1">
        <v>45905.608761574076</v>
      </c>
      <c r="D196" s="39" t="s">
        <v>2218</v>
      </c>
      <c r="E196" s="39" t="s">
        <v>2219</v>
      </c>
      <c r="F196">
        <v>16</v>
      </c>
      <c r="I196" s="39" t="s">
        <v>2219</v>
      </c>
      <c r="L196">
        <v>4</v>
      </c>
      <c r="O196">
        <v>22</v>
      </c>
      <c r="R196" s="39" t="s">
        <v>42857</v>
      </c>
      <c r="S196">
        <v>1</v>
      </c>
      <c r="U196" s="39" t="s">
        <v>42858</v>
      </c>
      <c r="V196">
        <v>1</v>
      </c>
      <c r="X196" s="39" t="s">
        <v>42859</v>
      </c>
      <c r="Y196">
        <v>1</v>
      </c>
      <c r="AA196" s="39" t="s">
        <v>42860</v>
      </c>
      <c r="AB196">
        <v>1</v>
      </c>
      <c r="AD196" s="39" t="s">
        <v>42861</v>
      </c>
      <c r="AE196">
        <v>1</v>
      </c>
      <c r="AG196" s="39" t="s">
        <v>43534</v>
      </c>
      <c r="AH196">
        <v>1</v>
      </c>
      <c r="AJ196" s="39" t="s">
        <v>42863</v>
      </c>
      <c r="AK196">
        <v>1</v>
      </c>
      <c r="AM196" s="39" t="s">
        <v>42864</v>
      </c>
      <c r="AN196">
        <v>1</v>
      </c>
      <c r="AP196" s="39" t="s">
        <v>15187</v>
      </c>
      <c r="AQ196">
        <v>1</v>
      </c>
      <c r="AS196" s="39" t="s">
        <v>15187</v>
      </c>
      <c r="AT196">
        <v>1</v>
      </c>
      <c r="AV196" s="39" t="s">
        <v>15187</v>
      </c>
      <c r="AW196">
        <v>1</v>
      </c>
      <c r="AY196" s="39" t="s">
        <v>15187</v>
      </c>
      <c r="AZ196">
        <v>0</v>
      </c>
      <c r="BB196" s="39" t="s">
        <v>15187</v>
      </c>
      <c r="BC196">
        <v>0</v>
      </c>
      <c r="BE196" s="39" t="s">
        <v>15187</v>
      </c>
      <c r="BF196">
        <v>1</v>
      </c>
      <c r="BH196" s="39" t="s">
        <v>15186</v>
      </c>
      <c r="BI196">
        <v>1</v>
      </c>
      <c r="BK196" s="39" t="s">
        <v>15187</v>
      </c>
      <c r="BL196">
        <v>1</v>
      </c>
      <c r="BN196" s="39" t="s">
        <v>15186</v>
      </c>
      <c r="BO196">
        <v>1</v>
      </c>
      <c r="BQ196" s="39" t="s">
        <v>15186</v>
      </c>
      <c r="BR196">
        <v>1</v>
      </c>
      <c r="BT196" s="39" t="s">
        <v>43040</v>
      </c>
      <c r="BW196" s="39" t="s">
        <v>43143</v>
      </c>
      <c r="BZ196" s="39" t="s">
        <v>44129</v>
      </c>
      <c r="CC196" s="39" t="s">
        <v>44130</v>
      </c>
      <c r="CF196" s="39" t="s">
        <v>43221</v>
      </c>
      <c r="CI196" s="39" t="s">
        <v>44131</v>
      </c>
      <c r="CL196" s="39" t="s">
        <v>44132</v>
      </c>
      <c r="CO196" s="39" t="s">
        <v>42987</v>
      </c>
      <c r="CR196" s="39" t="s">
        <v>43129</v>
      </c>
      <c r="CU196" s="39" t="s">
        <v>43505</v>
      </c>
    </row>
    <row r="197" spans="1:99" x14ac:dyDescent="0.3">
      <c r="A197">
        <v>196</v>
      </c>
      <c r="B197" s="1">
        <v>45906.489594907405</v>
      </c>
      <c r="C197" s="1">
        <v>45906.500185185185</v>
      </c>
      <c r="D197" s="39" t="s">
        <v>4083</v>
      </c>
      <c r="E197" s="39" t="s">
        <v>4084</v>
      </c>
      <c r="F197">
        <v>17</v>
      </c>
      <c r="I197" s="39" t="s">
        <v>4085</v>
      </c>
      <c r="L197">
        <v>6</v>
      </c>
      <c r="O197">
        <v>38</v>
      </c>
      <c r="R197" s="39" t="s">
        <v>42857</v>
      </c>
      <c r="S197">
        <v>1</v>
      </c>
      <c r="U197" s="39" t="s">
        <v>42858</v>
      </c>
      <c r="V197">
        <v>1</v>
      </c>
      <c r="X197" s="39" t="s">
        <v>42859</v>
      </c>
      <c r="Y197">
        <v>1</v>
      </c>
      <c r="AA197" s="39" t="s">
        <v>42860</v>
      </c>
      <c r="AB197">
        <v>1</v>
      </c>
      <c r="AD197" s="39" t="s">
        <v>42861</v>
      </c>
      <c r="AE197">
        <v>1</v>
      </c>
      <c r="AG197" s="39" t="s">
        <v>43534</v>
      </c>
      <c r="AH197">
        <v>1</v>
      </c>
      <c r="AJ197" s="39" t="s">
        <v>42863</v>
      </c>
      <c r="AK197">
        <v>1</v>
      </c>
      <c r="AM197" s="39" t="s">
        <v>42864</v>
      </c>
      <c r="AN197">
        <v>1</v>
      </c>
      <c r="AP197" s="39" t="s">
        <v>15187</v>
      </c>
      <c r="AQ197">
        <v>1</v>
      </c>
      <c r="AS197" s="39" t="s">
        <v>15187</v>
      </c>
      <c r="AT197">
        <v>1</v>
      </c>
      <c r="AV197" s="39" t="s">
        <v>15186</v>
      </c>
      <c r="AW197">
        <v>0</v>
      </c>
      <c r="AY197" s="39" t="s">
        <v>15186</v>
      </c>
      <c r="AZ197">
        <v>1</v>
      </c>
      <c r="BB197" s="39" t="s">
        <v>15186</v>
      </c>
      <c r="BC197">
        <v>1</v>
      </c>
      <c r="BE197" s="39" t="s">
        <v>15187</v>
      </c>
      <c r="BF197">
        <v>1</v>
      </c>
      <c r="BH197" s="39" t="s">
        <v>15186</v>
      </c>
      <c r="BI197">
        <v>1</v>
      </c>
      <c r="BK197" s="39" t="s">
        <v>15187</v>
      </c>
      <c r="BL197">
        <v>1</v>
      </c>
      <c r="BN197" s="39" t="s">
        <v>15186</v>
      </c>
      <c r="BO197">
        <v>1</v>
      </c>
      <c r="BQ197" s="39" t="s">
        <v>15186</v>
      </c>
      <c r="BR197">
        <v>1</v>
      </c>
      <c r="BT197" s="39" t="s">
        <v>42865</v>
      </c>
      <c r="BW197" s="39" t="s">
        <v>44133</v>
      </c>
      <c r="BZ197" s="39" t="s">
        <v>44134</v>
      </c>
      <c r="CC197" s="39" t="s">
        <v>44135</v>
      </c>
      <c r="CF197" s="39" t="s">
        <v>44136</v>
      </c>
      <c r="CI197" s="39" t="s">
        <v>44137</v>
      </c>
      <c r="CL197" s="39" t="s">
        <v>44138</v>
      </c>
      <c r="CO197" s="39" t="s">
        <v>43666</v>
      </c>
      <c r="CR197" s="39" t="s">
        <v>44139</v>
      </c>
      <c r="CU197" s="39" t="s">
        <v>44140</v>
      </c>
    </row>
    <row r="198" spans="1:99" x14ac:dyDescent="0.3">
      <c r="A198">
        <v>197</v>
      </c>
      <c r="B198" s="1">
        <v>45906.971099537041</v>
      </c>
      <c r="C198" s="1">
        <v>45906.98773148148</v>
      </c>
      <c r="D198" s="39" t="s">
        <v>998</v>
      </c>
      <c r="E198" s="39" t="s">
        <v>999</v>
      </c>
      <c r="F198">
        <v>17</v>
      </c>
      <c r="I198" s="39" t="s">
        <v>1000</v>
      </c>
      <c r="L198">
        <v>2</v>
      </c>
      <c r="O198">
        <v>11</v>
      </c>
      <c r="R198" s="39" t="s">
        <v>42857</v>
      </c>
      <c r="S198">
        <v>1</v>
      </c>
      <c r="U198" s="39" t="s">
        <v>42858</v>
      </c>
      <c r="V198">
        <v>1</v>
      </c>
      <c r="X198" s="39" t="s">
        <v>42858</v>
      </c>
      <c r="Y198">
        <v>0</v>
      </c>
      <c r="AA198" s="39" t="s">
        <v>42860</v>
      </c>
      <c r="AB198">
        <v>1</v>
      </c>
      <c r="AD198" s="39" t="s">
        <v>42861</v>
      </c>
      <c r="AE198">
        <v>1</v>
      </c>
      <c r="AG198" s="39" t="s">
        <v>43534</v>
      </c>
      <c r="AH198">
        <v>1</v>
      </c>
      <c r="AJ198" s="39" t="s">
        <v>42863</v>
      </c>
      <c r="AK198">
        <v>1</v>
      </c>
      <c r="AM198" s="39" t="s">
        <v>42864</v>
      </c>
      <c r="AN198">
        <v>1</v>
      </c>
      <c r="AP198" s="39" t="s">
        <v>15187</v>
      </c>
      <c r="AQ198">
        <v>1</v>
      </c>
      <c r="AS198" s="39" t="s">
        <v>15187</v>
      </c>
      <c r="AT198">
        <v>1</v>
      </c>
      <c r="AV198" s="39" t="s">
        <v>15187</v>
      </c>
      <c r="AW198">
        <v>1</v>
      </c>
      <c r="AY198" s="39" t="s">
        <v>15186</v>
      </c>
      <c r="AZ198">
        <v>1</v>
      </c>
      <c r="BB198" s="39" t="s">
        <v>15186</v>
      </c>
      <c r="BC198">
        <v>1</v>
      </c>
      <c r="BE198" s="39" t="s">
        <v>15187</v>
      </c>
      <c r="BF198">
        <v>1</v>
      </c>
      <c r="BH198" s="39" t="s">
        <v>15186</v>
      </c>
      <c r="BI198">
        <v>1</v>
      </c>
      <c r="BK198" s="39" t="s">
        <v>15187</v>
      </c>
      <c r="BL198">
        <v>1</v>
      </c>
      <c r="BN198" s="39" t="s">
        <v>15186</v>
      </c>
      <c r="BO198">
        <v>1</v>
      </c>
      <c r="BQ198" s="39" t="s">
        <v>15186</v>
      </c>
      <c r="BR198">
        <v>1</v>
      </c>
      <c r="BT198" s="39" t="s">
        <v>42875</v>
      </c>
      <c r="BW198" s="39" t="s">
        <v>42876</v>
      </c>
      <c r="BZ198" s="39" t="s">
        <v>44141</v>
      </c>
      <c r="CC198" s="39" t="s">
        <v>44142</v>
      </c>
      <c r="CF198" s="39" t="s">
        <v>44143</v>
      </c>
      <c r="CI198" s="39" t="s">
        <v>44144</v>
      </c>
      <c r="CL198" s="39" t="s">
        <v>44145</v>
      </c>
      <c r="CO198" s="39" t="s">
        <v>42911</v>
      </c>
      <c r="CR198" s="39" t="s">
        <v>44146</v>
      </c>
      <c r="CU198" s="39" t="s">
        <v>44147</v>
      </c>
    </row>
    <row r="199" spans="1:99" x14ac:dyDescent="0.3">
      <c r="A199">
        <v>198</v>
      </c>
      <c r="B199" s="1">
        <v>45907.425798611112</v>
      </c>
      <c r="C199" s="1">
        <v>45907.444652777776</v>
      </c>
      <c r="D199" s="39" t="s">
        <v>3341</v>
      </c>
      <c r="E199" s="39" t="s">
        <v>3342</v>
      </c>
      <c r="F199">
        <v>17</v>
      </c>
      <c r="I199" s="39" t="s">
        <v>3342</v>
      </c>
      <c r="L199">
        <v>3</v>
      </c>
      <c r="O199">
        <v>36</v>
      </c>
      <c r="R199" s="39" t="s">
        <v>42857</v>
      </c>
      <c r="S199">
        <v>1</v>
      </c>
      <c r="U199" s="39" t="s">
        <v>42858</v>
      </c>
      <c r="V199">
        <v>1</v>
      </c>
      <c r="X199" s="39" t="s">
        <v>42859</v>
      </c>
      <c r="Y199">
        <v>1</v>
      </c>
      <c r="AA199" s="39" t="s">
        <v>42860</v>
      </c>
      <c r="AB199">
        <v>1</v>
      </c>
      <c r="AD199" s="39" t="s">
        <v>42861</v>
      </c>
      <c r="AE199">
        <v>1</v>
      </c>
      <c r="AG199" s="39" t="s">
        <v>43534</v>
      </c>
      <c r="AH199">
        <v>1</v>
      </c>
      <c r="AJ199" s="39" t="s">
        <v>42863</v>
      </c>
      <c r="AK199">
        <v>1</v>
      </c>
      <c r="AM199" s="39" t="s">
        <v>42864</v>
      </c>
      <c r="AN199">
        <v>1</v>
      </c>
      <c r="AP199" s="39" t="s">
        <v>15187</v>
      </c>
      <c r="AQ199">
        <v>1</v>
      </c>
      <c r="AS199" s="39" t="s">
        <v>15187</v>
      </c>
      <c r="AT199">
        <v>1</v>
      </c>
      <c r="AV199" s="39" t="s">
        <v>15187</v>
      </c>
      <c r="AW199">
        <v>1</v>
      </c>
      <c r="AY199" s="39" t="s">
        <v>15186</v>
      </c>
      <c r="AZ199">
        <v>1</v>
      </c>
      <c r="BB199" s="39" t="s">
        <v>15186</v>
      </c>
      <c r="BC199">
        <v>1</v>
      </c>
      <c r="BE199" s="39" t="s">
        <v>15187</v>
      </c>
      <c r="BF199">
        <v>1</v>
      </c>
      <c r="BH199" s="39" t="s">
        <v>15186</v>
      </c>
      <c r="BI199">
        <v>1</v>
      </c>
      <c r="BK199" s="39" t="s">
        <v>15187</v>
      </c>
      <c r="BL199">
        <v>1</v>
      </c>
      <c r="BN199" s="39" t="s">
        <v>15186</v>
      </c>
      <c r="BO199">
        <v>1</v>
      </c>
      <c r="BQ199" s="39" t="s">
        <v>15187</v>
      </c>
      <c r="BR199">
        <v>0</v>
      </c>
      <c r="BT199" s="39" t="s">
        <v>44148</v>
      </c>
      <c r="BW199" s="39" t="s">
        <v>44149</v>
      </c>
      <c r="BZ199" s="39" t="s">
        <v>44150</v>
      </c>
      <c r="CC199" s="39" t="s">
        <v>44151</v>
      </c>
      <c r="CF199" s="39" t="s">
        <v>44152</v>
      </c>
      <c r="CI199" s="39" t="s">
        <v>44153</v>
      </c>
      <c r="CL199" s="39" t="s">
        <v>44154</v>
      </c>
      <c r="CO199" s="39" t="s">
        <v>42987</v>
      </c>
      <c r="CR199" s="39" t="s">
        <v>44155</v>
      </c>
      <c r="CU199" s="39" t="s">
        <v>44156</v>
      </c>
    </row>
    <row r="200" spans="1:99" x14ac:dyDescent="0.3">
      <c r="A200">
        <v>199</v>
      </c>
      <c r="B200" s="1">
        <v>45907.767245370371</v>
      </c>
      <c r="C200" s="1">
        <v>45907.886307870373</v>
      </c>
      <c r="D200" s="39" t="s">
        <v>1006</v>
      </c>
      <c r="E200" s="39" t="s">
        <v>1007</v>
      </c>
      <c r="F200">
        <v>15</v>
      </c>
      <c r="I200" s="39" t="s">
        <v>1007</v>
      </c>
      <c r="L200">
        <v>2</v>
      </c>
      <c r="O200">
        <v>2</v>
      </c>
      <c r="R200" s="39" t="s">
        <v>42857</v>
      </c>
      <c r="S200">
        <v>1</v>
      </c>
      <c r="U200" s="39" t="s">
        <v>42861</v>
      </c>
      <c r="V200">
        <v>0</v>
      </c>
      <c r="X200" s="39" t="s">
        <v>42859</v>
      </c>
      <c r="Y200">
        <v>1</v>
      </c>
      <c r="AA200" s="39" t="s">
        <v>42860</v>
      </c>
      <c r="AB200">
        <v>1</v>
      </c>
      <c r="AD200" s="39" t="s">
        <v>42861</v>
      </c>
      <c r="AE200">
        <v>1</v>
      </c>
      <c r="AG200" s="39" t="s">
        <v>43534</v>
      </c>
      <c r="AH200">
        <v>1</v>
      </c>
      <c r="AJ200" s="39" t="s">
        <v>42863</v>
      </c>
      <c r="AK200">
        <v>1</v>
      </c>
      <c r="AM200" s="39" t="s">
        <v>42864</v>
      </c>
      <c r="AN200">
        <v>1</v>
      </c>
      <c r="AP200" s="39" t="s">
        <v>15187</v>
      </c>
      <c r="AQ200">
        <v>1</v>
      </c>
      <c r="AS200" s="39" t="s">
        <v>15187</v>
      </c>
      <c r="AT200">
        <v>1</v>
      </c>
      <c r="AV200" s="39" t="s">
        <v>15186</v>
      </c>
      <c r="AW200">
        <v>0</v>
      </c>
      <c r="AY200" s="39" t="s">
        <v>15186</v>
      </c>
      <c r="AZ200">
        <v>1</v>
      </c>
      <c r="BB200" s="39" t="s">
        <v>15186</v>
      </c>
      <c r="BC200">
        <v>1</v>
      </c>
      <c r="BE200" s="39" t="s">
        <v>15187</v>
      </c>
      <c r="BF200">
        <v>1</v>
      </c>
      <c r="BH200" s="39" t="s">
        <v>15186</v>
      </c>
      <c r="BI200">
        <v>1</v>
      </c>
      <c r="BK200" s="39" t="s">
        <v>15187</v>
      </c>
      <c r="BL200">
        <v>1</v>
      </c>
      <c r="BN200" s="39" t="s">
        <v>15186</v>
      </c>
      <c r="BO200">
        <v>1</v>
      </c>
      <c r="BQ200" s="39" t="s">
        <v>15187</v>
      </c>
      <c r="BR200">
        <v>0</v>
      </c>
      <c r="BT200" s="39" t="s">
        <v>42865</v>
      </c>
      <c r="BW200" s="39" t="s">
        <v>44157</v>
      </c>
      <c r="BZ200" s="39" t="s">
        <v>44158</v>
      </c>
      <c r="CC200" s="39" t="s">
        <v>44159</v>
      </c>
      <c r="CF200" s="39" t="s">
        <v>44160</v>
      </c>
      <c r="CI200" s="39" t="s">
        <v>44161</v>
      </c>
      <c r="CL200" s="39" t="s">
        <v>44162</v>
      </c>
      <c r="CO200" s="39" t="s">
        <v>44163</v>
      </c>
      <c r="CR200" s="39" t="s">
        <v>44164</v>
      </c>
      <c r="CU200" s="39" t="s">
        <v>44165</v>
      </c>
    </row>
    <row r="201" spans="1:99" x14ac:dyDescent="0.3">
      <c r="A201">
        <v>200</v>
      </c>
      <c r="B201" s="1">
        <v>45907.878634259258</v>
      </c>
      <c r="C201" s="1">
        <v>45907.887546296297</v>
      </c>
      <c r="D201" s="39" t="s">
        <v>2132</v>
      </c>
      <c r="E201" s="39" t="s">
        <v>2133</v>
      </c>
      <c r="F201">
        <v>16</v>
      </c>
      <c r="I201" s="39" t="s">
        <v>2133</v>
      </c>
      <c r="L201">
        <v>4</v>
      </c>
      <c r="O201">
        <v>1</v>
      </c>
      <c r="R201" s="39" t="s">
        <v>42857</v>
      </c>
      <c r="S201">
        <v>1</v>
      </c>
      <c r="U201" s="39" t="s">
        <v>42858</v>
      </c>
      <c r="V201">
        <v>1</v>
      </c>
      <c r="X201" s="39" t="s">
        <v>42859</v>
      </c>
      <c r="Y201">
        <v>1</v>
      </c>
      <c r="AA201" s="39" t="s">
        <v>42860</v>
      </c>
      <c r="AB201">
        <v>1</v>
      </c>
      <c r="AD201" s="39" t="s">
        <v>42861</v>
      </c>
      <c r="AE201">
        <v>1</v>
      </c>
      <c r="AG201" s="39" t="s">
        <v>43534</v>
      </c>
      <c r="AH201">
        <v>1</v>
      </c>
      <c r="AJ201" s="39" t="s">
        <v>42863</v>
      </c>
      <c r="AK201">
        <v>1</v>
      </c>
      <c r="AM201" s="39" t="s">
        <v>42864</v>
      </c>
      <c r="AN201">
        <v>1</v>
      </c>
      <c r="AP201" s="39" t="s">
        <v>15187</v>
      </c>
      <c r="AQ201">
        <v>1</v>
      </c>
      <c r="AS201" s="39" t="s">
        <v>15187</v>
      </c>
      <c r="AT201">
        <v>1</v>
      </c>
      <c r="AV201" s="39" t="s">
        <v>15187</v>
      </c>
      <c r="AW201">
        <v>1</v>
      </c>
      <c r="AY201" s="39" t="s">
        <v>15187</v>
      </c>
      <c r="AZ201">
        <v>0</v>
      </c>
      <c r="BB201" s="39" t="s">
        <v>15187</v>
      </c>
      <c r="BC201">
        <v>0</v>
      </c>
      <c r="BE201" s="39" t="s">
        <v>15187</v>
      </c>
      <c r="BF201">
        <v>1</v>
      </c>
      <c r="BH201" s="39" t="s">
        <v>15186</v>
      </c>
      <c r="BI201">
        <v>1</v>
      </c>
      <c r="BK201" s="39" t="s">
        <v>15187</v>
      </c>
      <c r="BL201">
        <v>1</v>
      </c>
      <c r="BN201" s="39" t="s">
        <v>15186</v>
      </c>
      <c r="BO201">
        <v>1</v>
      </c>
      <c r="BQ201" s="39" t="s">
        <v>15186</v>
      </c>
      <c r="BR201">
        <v>1</v>
      </c>
      <c r="BT201" s="39" t="s">
        <v>42942</v>
      </c>
      <c r="BW201" s="39" t="s">
        <v>43143</v>
      </c>
      <c r="BZ201" s="39" t="s">
        <v>44166</v>
      </c>
      <c r="CC201" s="39" t="s">
        <v>44167</v>
      </c>
      <c r="CF201" s="39" t="s">
        <v>44168</v>
      </c>
      <c r="CI201" s="39" t="s">
        <v>44169</v>
      </c>
      <c r="CL201" s="39" t="s">
        <v>44170</v>
      </c>
      <c r="CO201" s="39" t="s">
        <v>42987</v>
      </c>
      <c r="CR201" s="39" t="s">
        <v>44171</v>
      </c>
      <c r="CU201" s="39" t="s">
        <v>44172</v>
      </c>
    </row>
    <row r="202" spans="1:99" x14ac:dyDescent="0.3">
      <c r="A202">
        <v>201</v>
      </c>
      <c r="B202" s="1">
        <v>45907.890601851854</v>
      </c>
      <c r="C202" s="1">
        <v>45907.907094907408</v>
      </c>
      <c r="D202" s="39" t="s">
        <v>960</v>
      </c>
      <c r="E202" s="39" t="s">
        <v>961</v>
      </c>
      <c r="F202">
        <v>14</v>
      </c>
      <c r="I202" s="39" t="s">
        <v>961</v>
      </c>
      <c r="L202">
        <v>2</v>
      </c>
      <c r="O202">
        <v>1</v>
      </c>
      <c r="R202" s="39" t="s">
        <v>42860</v>
      </c>
      <c r="S202">
        <v>0</v>
      </c>
      <c r="U202" s="39" t="s">
        <v>42858</v>
      </c>
      <c r="V202">
        <v>1</v>
      </c>
      <c r="X202" s="39" t="s">
        <v>42859</v>
      </c>
      <c r="Y202">
        <v>1</v>
      </c>
      <c r="AA202" s="39" t="s">
        <v>42860</v>
      </c>
      <c r="AB202">
        <v>1</v>
      </c>
      <c r="AD202" s="39" t="s">
        <v>42861</v>
      </c>
      <c r="AE202">
        <v>1</v>
      </c>
      <c r="AG202" s="39" t="s">
        <v>43604</v>
      </c>
      <c r="AH202">
        <v>0</v>
      </c>
      <c r="AJ202" s="39" t="s">
        <v>42863</v>
      </c>
      <c r="AK202">
        <v>1</v>
      </c>
      <c r="AM202" s="39" t="s">
        <v>42864</v>
      </c>
      <c r="AN202">
        <v>1</v>
      </c>
      <c r="AP202" s="39" t="s">
        <v>15187</v>
      </c>
      <c r="AQ202">
        <v>1</v>
      </c>
      <c r="AS202" s="39" t="s">
        <v>15187</v>
      </c>
      <c r="AT202">
        <v>1</v>
      </c>
      <c r="AV202" s="39" t="s">
        <v>15186</v>
      </c>
      <c r="AW202">
        <v>0</v>
      </c>
      <c r="AY202" s="39" t="s">
        <v>15186</v>
      </c>
      <c r="AZ202">
        <v>1</v>
      </c>
      <c r="BB202" s="39" t="s">
        <v>15186</v>
      </c>
      <c r="BC202">
        <v>1</v>
      </c>
      <c r="BE202" s="39" t="s">
        <v>15187</v>
      </c>
      <c r="BF202">
        <v>1</v>
      </c>
      <c r="BH202" s="39" t="s">
        <v>15186</v>
      </c>
      <c r="BI202">
        <v>1</v>
      </c>
      <c r="BK202" s="39" t="s">
        <v>15187</v>
      </c>
      <c r="BL202">
        <v>1</v>
      </c>
      <c r="BN202" s="39" t="s">
        <v>15186</v>
      </c>
      <c r="BO202">
        <v>1</v>
      </c>
      <c r="BQ202" s="39" t="s">
        <v>15187</v>
      </c>
      <c r="BR202">
        <v>0</v>
      </c>
      <c r="BT202" s="39" t="s">
        <v>44173</v>
      </c>
      <c r="BW202" s="39" t="s">
        <v>44174</v>
      </c>
      <c r="BZ202" s="39" t="s">
        <v>44175</v>
      </c>
      <c r="CC202" s="39" t="s">
        <v>44176</v>
      </c>
      <c r="CF202" s="39" t="s">
        <v>44177</v>
      </c>
      <c r="CI202" s="39" t="s">
        <v>44178</v>
      </c>
      <c r="CL202" s="39" t="s">
        <v>44179</v>
      </c>
      <c r="CO202" s="39" t="s">
        <v>44180</v>
      </c>
      <c r="CR202" s="39" t="s">
        <v>44181</v>
      </c>
      <c r="CU202" s="39" t="s">
        <v>44182</v>
      </c>
    </row>
    <row r="203" spans="1:99" x14ac:dyDescent="0.3">
      <c r="A203">
        <v>202</v>
      </c>
      <c r="B203" s="1">
        <v>45907.99732638889</v>
      </c>
      <c r="C203" s="1">
        <v>45908.020312499997</v>
      </c>
      <c r="D203" s="39" t="s">
        <v>878</v>
      </c>
      <c r="E203" s="39" t="s">
        <v>879</v>
      </c>
      <c r="F203">
        <v>16</v>
      </c>
      <c r="I203" s="39" t="s">
        <v>879</v>
      </c>
      <c r="L203">
        <v>2</v>
      </c>
      <c r="O203">
        <v>15</v>
      </c>
      <c r="R203" s="39" t="s">
        <v>42857</v>
      </c>
      <c r="S203">
        <v>1</v>
      </c>
      <c r="U203" s="39" t="s">
        <v>42858</v>
      </c>
      <c r="V203">
        <v>1</v>
      </c>
      <c r="X203" s="39" t="s">
        <v>42859</v>
      </c>
      <c r="Y203">
        <v>1</v>
      </c>
      <c r="AA203" s="39" t="s">
        <v>42860</v>
      </c>
      <c r="AB203">
        <v>1</v>
      </c>
      <c r="AD203" s="39" t="s">
        <v>42861</v>
      </c>
      <c r="AE203">
        <v>1</v>
      </c>
      <c r="AG203" s="39" t="s">
        <v>43534</v>
      </c>
      <c r="AH203">
        <v>1</v>
      </c>
      <c r="AJ203" s="39" t="s">
        <v>42863</v>
      </c>
      <c r="AK203">
        <v>1</v>
      </c>
      <c r="AM203" s="39" t="s">
        <v>42864</v>
      </c>
      <c r="AN203">
        <v>1</v>
      </c>
      <c r="AP203" s="39" t="s">
        <v>15187</v>
      </c>
      <c r="AQ203">
        <v>1</v>
      </c>
      <c r="AS203" s="39" t="s">
        <v>15187</v>
      </c>
      <c r="AT203">
        <v>1</v>
      </c>
      <c r="AV203" s="39" t="s">
        <v>15186</v>
      </c>
      <c r="AW203">
        <v>0</v>
      </c>
      <c r="AY203" s="39" t="s">
        <v>15186</v>
      </c>
      <c r="AZ203">
        <v>1</v>
      </c>
      <c r="BB203" s="39" t="s">
        <v>15186</v>
      </c>
      <c r="BC203">
        <v>1</v>
      </c>
      <c r="BE203" s="39" t="s">
        <v>15187</v>
      </c>
      <c r="BF203">
        <v>1</v>
      </c>
      <c r="BH203" s="39" t="s">
        <v>15186</v>
      </c>
      <c r="BI203">
        <v>1</v>
      </c>
      <c r="BK203" s="39" t="s">
        <v>15187</v>
      </c>
      <c r="BL203">
        <v>1</v>
      </c>
      <c r="BN203" s="39" t="s">
        <v>15186</v>
      </c>
      <c r="BO203">
        <v>1</v>
      </c>
      <c r="BQ203" s="39" t="s">
        <v>15187</v>
      </c>
      <c r="BR203">
        <v>0</v>
      </c>
      <c r="BT203" s="39" t="s">
        <v>42942</v>
      </c>
      <c r="BW203" s="39" t="s">
        <v>42876</v>
      </c>
      <c r="BZ203" s="39" t="s">
        <v>42876</v>
      </c>
      <c r="CC203" s="39" t="s">
        <v>43630</v>
      </c>
      <c r="CF203" s="39" t="s">
        <v>44183</v>
      </c>
      <c r="CI203" s="39" t="s">
        <v>43632</v>
      </c>
      <c r="CL203" s="39" t="s">
        <v>44184</v>
      </c>
      <c r="CO203" s="39" t="s">
        <v>42987</v>
      </c>
      <c r="CR203" s="39" t="s">
        <v>44185</v>
      </c>
      <c r="CU203" s="39" t="s">
        <v>44186</v>
      </c>
    </row>
    <row r="204" spans="1:99" x14ac:dyDescent="0.3">
      <c r="A204">
        <v>203</v>
      </c>
      <c r="B204" s="1">
        <v>45908.020196759258</v>
      </c>
      <c r="C204" s="1">
        <v>45908.020381944443</v>
      </c>
      <c r="D204" s="39" t="s">
        <v>862</v>
      </c>
      <c r="E204" s="39" t="s">
        <v>863</v>
      </c>
      <c r="F204">
        <v>16</v>
      </c>
      <c r="I204" s="39" t="s">
        <v>42539</v>
      </c>
      <c r="L204">
        <v>2</v>
      </c>
      <c r="O204">
        <v>29</v>
      </c>
      <c r="R204" s="39" t="s">
        <v>42857</v>
      </c>
      <c r="S204">
        <v>1</v>
      </c>
      <c r="U204" s="39" t="s">
        <v>42858</v>
      </c>
      <c r="V204">
        <v>1</v>
      </c>
      <c r="X204" s="39" t="s">
        <v>42859</v>
      </c>
      <c r="Y204">
        <v>1</v>
      </c>
      <c r="AA204" s="39" t="s">
        <v>42860</v>
      </c>
      <c r="AB204">
        <v>1</v>
      </c>
      <c r="AD204" s="39" t="s">
        <v>42861</v>
      </c>
      <c r="AE204">
        <v>1</v>
      </c>
      <c r="AG204" s="39" t="s">
        <v>43534</v>
      </c>
      <c r="AH204">
        <v>1</v>
      </c>
      <c r="AJ204" s="39" t="s">
        <v>42863</v>
      </c>
      <c r="AK204">
        <v>1</v>
      </c>
      <c r="AM204" s="39" t="s">
        <v>42864</v>
      </c>
      <c r="AN204">
        <v>1</v>
      </c>
      <c r="AP204" s="39" t="s">
        <v>15187</v>
      </c>
      <c r="AQ204">
        <v>1</v>
      </c>
      <c r="AS204" s="39" t="s">
        <v>15187</v>
      </c>
      <c r="AT204">
        <v>1</v>
      </c>
      <c r="AV204" s="39" t="s">
        <v>15186</v>
      </c>
      <c r="AW204">
        <v>0</v>
      </c>
      <c r="AY204" s="39" t="s">
        <v>15186</v>
      </c>
      <c r="AZ204">
        <v>1</v>
      </c>
      <c r="BB204" s="39" t="s">
        <v>15186</v>
      </c>
      <c r="BC204">
        <v>1</v>
      </c>
      <c r="BE204" s="39" t="s">
        <v>15187</v>
      </c>
      <c r="BF204">
        <v>1</v>
      </c>
      <c r="BH204" s="39" t="s">
        <v>15186</v>
      </c>
      <c r="BI204">
        <v>1</v>
      </c>
      <c r="BK204" s="39" t="s">
        <v>15187</v>
      </c>
      <c r="BL204">
        <v>1</v>
      </c>
      <c r="BN204" s="39" t="s">
        <v>15186</v>
      </c>
      <c r="BO204">
        <v>1</v>
      </c>
      <c r="BQ204" s="39" t="s">
        <v>15187</v>
      </c>
      <c r="BR204">
        <v>0</v>
      </c>
      <c r="BT204" s="39" t="s">
        <v>42875</v>
      </c>
      <c r="BW204" s="39" t="s">
        <v>44187</v>
      </c>
      <c r="BZ204" s="39" t="s">
        <v>44188</v>
      </c>
      <c r="CC204" s="39" t="s">
        <v>44189</v>
      </c>
      <c r="CF204" s="39" t="s">
        <v>44190</v>
      </c>
      <c r="CI204" s="39" t="s">
        <v>44191</v>
      </c>
      <c r="CL204" s="39" t="s">
        <v>44192</v>
      </c>
      <c r="CO204" s="39" t="s">
        <v>42882</v>
      </c>
      <c r="CR204" s="39" t="s">
        <v>44193</v>
      </c>
      <c r="CU204" s="39" t="s">
        <v>44194</v>
      </c>
    </row>
    <row r="205" spans="1:99" x14ac:dyDescent="0.3">
      <c r="A205">
        <v>204</v>
      </c>
      <c r="B205" s="1">
        <v>45908.029907407406</v>
      </c>
      <c r="C205" s="1">
        <v>45908.03</v>
      </c>
      <c r="D205" s="39" t="s">
        <v>2182</v>
      </c>
      <c r="E205" s="39" t="s">
        <v>2183</v>
      </c>
      <c r="F205">
        <v>15</v>
      </c>
      <c r="I205" s="39" t="s">
        <v>2183</v>
      </c>
      <c r="L205">
        <v>4</v>
      </c>
      <c r="O205">
        <v>16</v>
      </c>
      <c r="R205" s="39" t="s">
        <v>42857</v>
      </c>
      <c r="S205">
        <v>1</v>
      </c>
      <c r="U205" s="39" t="s">
        <v>42859</v>
      </c>
      <c r="V205">
        <v>0</v>
      </c>
      <c r="X205" s="39" t="s">
        <v>42858</v>
      </c>
      <c r="Y205">
        <v>0</v>
      </c>
      <c r="AA205" s="39" t="s">
        <v>42860</v>
      </c>
      <c r="AB205">
        <v>1</v>
      </c>
      <c r="AD205" s="39" t="s">
        <v>42861</v>
      </c>
      <c r="AE205">
        <v>1</v>
      </c>
      <c r="AG205" s="39" t="s">
        <v>43534</v>
      </c>
      <c r="AH205">
        <v>1</v>
      </c>
      <c r="AJ205" s="39" t="s">
        <v>42863</v>
      </c>
      <c r="AK205">
        <v>1</v>
      </c>
      <c r="AM205" s="39" t="s">
        <v>42864</v>
      </c>
      <c r="AN205">
        <v>1</v>
      </c>
      <c r="AP205" s="39" t="s">
        <v>15187</v>
      </c>
      <c r="AQ205">
        <v>1</v>
      </c>
      <c r="AS205" s="39" t="s">
        <v>15187</v>
      </c>
      <c r="AT205">
        <v>1</v>
      </c>
      <c r="AV205" s="39" t="s">
        <v>15187</v>
      </c>
      <c r="AW205">
        <v>1</v>
      </c>
      <c r="AY205" s="39" t="s">
        <v>15186</v>
      </c>
      <c r="AZ205">
        <v>1</v>
      </c>
      <c r="BB205" s="39" t="s">
        <v>15187</v>
      </c>
      <c r="BC205">
        <v>0</v>
      </c>
      <c r="BE205" s="39" t="s">
        <v>15187</v>
      </c>
      <c r="BF205">
        <v>1</v>
      </c>
      <c r="BH205" s="39" t="s">
        <v>15186</v>
      </c>
      <c r="BI205">
        <v>1</v>
      </c>
      <c r="BK205" s="39" t="s">
        <v>15187</v>
      </c>
      <c r="BL205">
        <v>1</v>
      </c>
      <c r="BN205" s="39" t="s">
        <v>15186</v>
      </c>
      <c r="BO205">
        <v>1</v>
      </c>
      <c r="BQ205" s="39" t="s">
        <v>15186</v>
      </c>
      <c r="BR205">
        <v>1</v>
      </c>
      <c r="BT205" s="39" t="s">
        <v>42882</v>
      </c>
      <c r="BW205" s="39" t="s">
        <v>42876</v>
      </c>
      <c r="BZ205" s="39" t="s">
        <v>44195</v>
      </c>
      <c r="CC205" s="39" t="s">
        <v>44196</v>
      </c>
      <c r="CF205" s="39" t="s">
        <v>44197</v>
      </c>
      <c r="CI205" s="39" t="s">
        <v>44198</v>
      </c>
      <c r="CL205" s="39" t="s">
        <v>44199</v>
      </c>
      <c r="CO205" s="39" t="s">
        <v>42987</v>
      </c>
      <c r="CR205" s="39" t="s">
        <v>44200</v>
      </c>
      <c r="CU205" s="39" t="s">
        <v>44201</v>
      </c>
    </row>
    <row r="206" spans="1:99" x14ac:dyDescent="0.3">
      <c r="A206">
        <v>205</v>
      </c>
      <c r="B206" s="1">
        <v>45908.434212962966</v>
      </c>
      <c r="C206" s="1">
        <v>45908.441631944443</v>
      </c>
      <c r="D206" s="39" t="s">
        <v>2810</v>
      </c>
      <c r="E206" s="39" t="s">
        <v>2811</v>
      </c>
      <c r="F206">
        <v>16</v>
      </c>
      <c r="I206" s="39" t="s">
        <v>16417</v>
      </c>
      <c r="L206">
        <v>5</v>
      </c>
      <c r="O206">
        <v>22</v>
      </c>
      <c r="R206" s="39" t="s">
        <v>42857</v>
      </c>
      <c r="S206">
        <v>1</v>
      </c>
      <c r="U206" s="39" t="s">
        <v>42861</v>
      </c>
      <c r="V206">
        <v>0</v>
      </c>
      <c r="X206" s="39" t="s">
        <v>42859</v>
      </c>
      <c r="Y206">
        <v>1</v>
      </c>
      <c r="AA206" s="39" t="s">
        <v>42860</v>
      </c>
      <c r="AB206">
        <v>1</v>
      </c>
      <c r="AD206" s="39" t="s">
        <v>42861</v>
      </c>
      <c r="AE206">
        <v>1</v>
      </c>
      <c r="AG206" s="39" t="s">
        <v>43534</v>
      </c>
      <c r="AH206">
        <v>1</v>
      </c>
      <c r="AJ206" s="39" t="s">
        <v>42863</v>
      </c>
      <c r="AK206">
        <v>1</v>
      </c>
      <c r="AM206" s="39" t="s">
        <v>42864</v>
      </c>
      <c r="AN206">
        <v>1</v>
      </c>
      <c r="AP206" s="39" t="s">
        <v>15187</v>
      </c>
      <c r="AQ206">
        <v>1</v>
      </c>
      <c r="AS206" s="39" t="s">
        <v>15187</v>
      </c>
      <c r="AT206">
        <v>1</v>
      </c>
      <c r="AV206" s="39" t="s">
        <v>15187</v>
      </c>
      <c r="AW206">
        <v>1</v>
      </c>
      <c r="AY206" s="39" t="s">
        <v>15186</v>
      </c>
      <c r="AZ206">
        <v>1</v>
      </c>
      <c r="BB206" s="39" t="s">
        <v>15186</v>
      </c>
      <c r="BC206">
        <v>1</v>
      </c>
      <c r="BE206" s="39" t="s">
        <v>15187</v>
      </c>
      <c r="BF206">
        <v>1</v>
      </c>
      <c r="BH206" s="39" t="s">
        <v>15186</v>
      </c>
      <c r="BI206">
        <v>1</v>
      </c>
      <c r="BK206" s="39" t="s">
        <v>15187</v>
      </c>
      <c r="BL206">
        <v>1</v>
      </c>
      <c r="BN206" s="39" t="s">
        <v>15186</v>
      </c>
      <c r="BO206">
        <v>1</v>
      </c>
      <c r="BQ206" s="39" t="s">
        <v>15187</v>
      </c>
      <c r="BR206">
        <v>0</v>
      </c>
      <c r="BT206" s="39" t="s">
        <v>42997</v>
      </c>
      <c r="BW206" s="39" t="s">
        <v>43636</v>
      </c>
      <c r="BZ206" s="39" t="s">
        <v>44202</v>
      </c>
      <c r="CC206" s="39" t="s">
        <v>44203</v>
      </c>
      <c r="CF206" s="39" t="s">
        <v>44204</v>
      </c>
      <c r="CI206" s="39" t="s">
        <v>44205</v>
      </c>
      <c r="CL206" s="39" t="s">
        <v>44206</v>
      </c>
      <c r="CO206" s="39" t="s">
        <v>42987</v>
      </c>
      <c r="CR206" s="39" t="s">
        <v>44207</v>
      </c>
      <c r="CU206" s="39" t="s">
        <v>43109</v>
      </c>
    </row>
    <row r="207" spans="1:99" x14ac:dyDescent="0.3">
      <c r="A207">
        <v>206</v>
      </c>
      <c r="B207" s="1">
        <v>45908.439965277779</v>
      </c>
      <c r="C207" s="1">
        <v>45908.447766203702</v>
      </c>
      <c r="D207" s="39" t="s">
        <v>2869</v>
      </c>
      <c r="E207" s="39" t="s">
        <v>2870</v>
      </c>
      <c r="F207">
        <v>13</v>
      </c>
      <c r="I207" s="39" t="s">
        <v>2871</v>
      </c>
      <c r="L207">
        <v>5</v>
      </c>
      <c r="O207">
        <v>36</v>
      </c>
      <c r="R207" s="39" t="s">
        <v>42857</v>
      </c>
      <c r="S207">
        <v>1</v>
      </c>
      <c r="U207" s="39" t="s">
        <v>42861</v>
      </c>
      <c r="V207">
        <v>0</v>
      </c>
      <c r="X207" s="39" t="s">
        <v>42859</v>
      </c>
      <c r="Y207">
        <v>1</v>
      </c>
      <c r="AA207" s="39" t="s">
        <v>42860</v>
      </c>
      <c r="AB207">
        <v>1</v>
      </c>
      <c r="AD207" s="39" t="s">
        <v>42858</v>
      </c>
      <c r="AE207">
        <v>0</v>
      </c>
      <c r="AG207" s="39" t="s">
        <v>43584</v>
      </c>
      <c r="AH207">
        <v>0</v>
      </c>
      <c r="AJ207" s="39" t="s">
        <v>42863</v>
      </c>
      <c r="AK207">
        <v>1</v>
      </c>
      <c r="AM207" s="39" t="s">
        <v>43095</v>
      </c>
      <c r="AN207">
        <v>0</v>
      </c>
      <c r="AP207" s="39" t="s">
        <v>15187</v>
      </c>
      <c r="AQ207">
        <v>1</v>
      </c>
      <c r="AS207" s="39" t="s">
        <v>15187</v>
      </c>
      <c r="AT207">
        <v>1</v>
      </c>
      <c r="AV207" s="39" t="s">
        <v>15186</v>
      </c>
      <c r="AW207">
        <v>0</v>
      </c>
      <c r="AY207" s="39" t="s">
        <v>15186</v>
      </c>
      <c r="AZ207">
        <v>1</v>
      </c>
      <c r="BB207" s="39" t="s">
        <v>15186</v>
      </c>
      <c r="BC207">
        <v>1</v>
      </c>
      <c r="BE207" s="39" t="s">
        <v>15187</v>
      </c>
      <c r="BF207">
        <v>1</v>
      </c>
      <c r="BH207" s="39" t="s">
        <v>15186</v>
      </c>
      <c r="BI207">
        <v>1</v>
      </c>
      <c r="BK207" s="39" t="s">
        <v>15187</v>
      </c>
      <c r="BL207">
        <v>1</v>
      </c>
      <c r="BN207" s="39" t="s">
        <v>15186</v>
      </c>
      <c r="BO207">
        <v>1</v>
      </c>
      <c r="BQ207" s="39" t="s">
        <v>15186</v>
      </c>
      <c r="BR207">
        <v>1</v>
      </c>
      <c r="BT207" s="39" t="s">
        <v>44208</v>
      </c>
      <c r="BW207" s="39" t="s">
        <v>42876</v>
      </c>
      <c r="BZ207" s="39" t="s">
        <v>44209</v>
      </c>
      <c r="CC207" s="39" t="s">
        <v>43630</v>
      </c>
      <c r="CF207" s="39" t="s">
        <v>44210</v>
      </c>
      <c r="CI207" s="39" t="s">
        <v>43818</v>
      </c>
      <c r="CL207" s="39" t="s">
        <v>44211</v>
      </c>
      <c r="CO207" s="39" t="s">
        <v>42987</v>
      </c>
      <c r="CR207" s="39" t="s">
        <v>44212</v>
      </c>
      <c r="CU207" s="39" t="s">
        <v>44213</v>
      </c>
    </row>
    <row r="208" spans="1:99" x14ac:dyDescent="0.3">
      <c r="A208">
        <v>207</v>
      </c>
      <c r="B208" s="1">
        <v>45908.441840277781</v>
      </c>
      <c r="C208" s="1">
        <v>45908.448750000003</v>
      </c>
      <c r="D208" s="39" t="s">
        <v>2937</v>
      </c>
      <c r="E208" s="39" t="s">
        <v>2938</v>
      </c>
      <c r="F208">
        <v>11</v>
      </c>
      <c r="I208" s="39" t="s">
        <v>2939</v>
      </c>
      <c r="L208">
        <v>5</v>
      </c>
      <c r="O208">
        <v>16</v>
      </c>
      <c r="R208" s="39" t="s">
        <v>42857</v>
      </c>
      <c r="S208">
        <v>1</v>
      </c>
      <c r="U208" s="39" t="s">
        <v>42859</v>
      </c>
      <c r="V208">
        <v>0</v>
      </c>
      <c r="X208" s="39" t="s">
        <v>42859</v>
      </c>
      <c r="Y208">
        <v>1</v>
      </c>
      <c r="AA208" s="39" t="s">
        <v>42860</v>
      </c>
      <c r="AB208">
        <v>1</v>
      </c>
      <c r="AD208" s="39" t="s">
        <v>42861</v>
      </c>
      <c r="AE208">
        <v>1</v>
      </c>
      <c r="AG208" s="39" t="s">
        <v>43584</v>
      </c>
      <c r="AH208">
        <v>0</v>
      </c>
      <c r="AJ208" s="39" t="s">
        <v>42863</v>
      </c>
      <c r="AK208">
        <v>1</v>
      </c>
      <c r="AM208" s="39" t="s">
        <v>42864</v>
      </c>
      <c r="AN208">
        <v>1</v>
      </c>
      <c r="AP208" s="39" t="s">
        <v>15187</v>
      </c>
      <c r="AQ208">
        <v>1</v>
      </c>
      <c r="AS208" s="39" t="s">
        <v>15187</v>
      </c>
      <c r="AT208">
        <v>1</v>
      </c>
      <c r="AV208" s="39" t="s">
        <v>15187</v>
      </c>
      <c r="AW208">
        <v>1</v>
      </c>
      <c r="AY208" s="39" t="s">
        <v>15186</v>
      </c>
      <c r="AZ208">
        <v>1</v>
      </c>
      <c r="BB208" s="39" t="s">
        <v>15187</v>
      </c>
      <c r="BC208">
        <v>0</v>
      </c>
      <c r="BE208" s="39" t="s">
        <v>15187</v>
      </c>
      <c r="BF208">
        <v>1</v>
      </c>
      <c r="BH208" s="39" t="s">
        <v>15187</v>
      </c>
      <c r="BI208">
        <v>0</v>
      </c>
      <c r="BK208" s="39" t="s">
        <v>15186</v>
      </c>
      <c r="BL208">
        <v>0</v>
      </c>
      <c r="BN208" s="39" t="s">
        <v>15187</v>
      </c>
      <c r="BO208">
        <v>0</v>
      </c>
      <c r="BQ208" s="39" t="s">
        <v>15187</v>
      </c>
      <c r="BR208">
        <v>0</v>
      </c>
      <c r="BT208" s="39" t="s">
        <v>44214</v>
      </c>
      <c r="BW208" s="39" t="s">
        <v>44215</v>
      </c>
      <c r="BZ208" s="39" t="s">
        <v>44216</v>
      </c>
      <c r="CC208" s="39" t="s">
        <v>44217</v>
      </c>
      <c r="CF208" s="39" t="s">
        <v>44218</v>
      </c>
      <c r="CI208" s="39" t="s">
        <v>44219</v>
      </c>
      <c r="CL208" s="39" t="s">
        <v>44220</v>
      </c>
      <c r="CO208" s="39" t="s">
        <v>44221</v>
      </c>
      <c r="CR208" s="39" t="s">
        <v>44222</v>
      </c>
      <c r="CU208" s="39" t="s">
        <v>44223</v>
      </c>
    </row>
    <row r="209" spans="1:99" x14ac:dyDescent="0.3">
      <c r="A209">
        <v>208</v>
      </c>
      <c r="B209" s="1">
        <v>45908.440289351849</v>
      </c>
      <c r="C209" s="1">
        <v>45908.448773148149</v>
      </c>
      <c r="D209" s="39" t="s">
        <v>2965</v>
      </c>
      <c r="E209" s="39" t="s">
        <v>2966</v>
      </c>
      <c r="F209">
        <v>18</v>
      </c>
      <c r="I209" s="39" t="s">
        <v>44224</v>
      </c>
      <c r="L209">
        <v>5</v>
      </c>
      <c r="O209">
        <v>39</v>
      </c>
      <c r="R209" s="39" t="s">
        <v>42857</v>
      </c>
      <c r="S209">
        <v>1</v>
      </c>
      <c r="U209" s="39" t="s">
        <v>42858</v>
      </c>
      <c r="V209">
        <v>1</v>
      </c>
      <c r="X209" s="39" t="s">
        <v>42859</v>
      </c>
      <c r="Y209">
        <v>1</v>
      </c>
      <c r="AA209" s="39" t="s">
        <v>42860</v>
      </c>
      <c r="AB209">
        <v>1</v>
      </c>
      <c r="AD209" s="39" t="s">
        <v>42861</v>
      </c>
      <c r="AE209">
        <v>1</v>
      </c>
      <c r="AG209" s="39" t="s">
        <v>43534</v>
      </c>
      <c r="AH209">
        <v>1</v>
      </c>
      <c r="AJ209" s="39" t="s">
        <v>42863</v>
      </c>
      <c r="AK209">
        <v>1</v>
      </c>
      <c r="AM209" s="39" t="s">
        <v>42864</v>
      </c>
      <c r="AN209">
        <v>1</v>
      </c>
      <c r="AP209" s="39" t="s">
        <v>15187</v>
      </c>
      <c r="AQ209">
        <v>1</v>
      </c>
      <c r="AS209" s="39" t="s">
        <v>15187</v>
      </c>
      <c r="AT209">
        <v>1</v>
      </c>
      <c r="AV209" s="39" t="s">
        <v>15187</v>
      </c>
      <c r="AW209">
        <v>1</v>
      </c>
      <c r="AY209" s="39" t="s">
        <v>15186</v>
      </c>
      <c r="AZ209">
        <v>1</v>
      </c>
      <c r="BB209" s="39" t="s">
        <v>15186</v>
      </c>
      <c r="BC209">
        <v>1</v>
      </c>
      <c r="BE209" s="39" t="s">
        <v>15187</v>
      </c>
      <c r="BF209">
        <v>1</v>
      </c>
      <c r="BH209" s="39" t="s">
        <v>15186</v>
      </c>
      <c r="BI209">
        <v>1</v>
      </c>
      <c r="BK209" s="39" t="s">
        <v>15187</v>
      </c>
      <c r="BL209">
        <v>1</v>
      </c>
      <c r="BN209" s="39" t="s">
        <v>15186</v>
      </c>
      <c r="BO209">
        <v>1</v>
      </c>
      <c r="BQ209" s="39" t="s">
        <v>15186</v>
      </c>
      <c r="BR209">
        <v>1</v>
      </c>
      <c r="BT209" s="39" t="s">
        <v>42865</v>
      </c>
      <c r="BW209" s="39" t="s">
        <v>42876</v>
      </c>
      <c r="BZ209" s="39" t="s">
        <v>44225</v>
      </c>
      <c r="CC209" s="39" t="s">
        <v>44226</v>
      </c>
      <c r="CF209" s="39" t="s">
        <v>44227</v>
      </c>
      <c r="CI209" s="39" t="s">
        <v>44228</v>
      </c>
      <c r="CL209" s="39" t="s">
        <v>44229</v>
      </c>
      <c r="CO209" s="39" t="s">
        <v>42911</v>
      </c>
      <c r="CR209" s="39" t="s">
        <v>44230</v>
      </c>
      <c r="CU209" s="39" t="s">
        <v>44231</v>
      </c>
    </row>
    <row r="210" spans="1:99" x14ac:dyDescent="0.3">
      <c r="A210">
        <v>209</v>
      </c>
      <c r="B210" s="1">
        <v>45908.442523148151</v>
      </c>
      <c r="C210" s="1">
        <v>45908.449166666665</v>
      </c>
      <c r="D210" s="39" t="s">
        <v>2837</v>
      </c>
      <c r="E210" s="39" t="s">
        <v>2838</v>
      </c>
      <c r="F210">
        <v>17</v>
      </c>
      <c r="I210" s="39" t="s">
        <v>14573</v>
      </c>
      <c r="L210">
        <v>5</v>
      </c>
      <c r="O210">
        <v>2</v>
      </c>
      <c r="R210" s="39" t="s">
        <v>42857</v>
      </c>
      <c r="S210">
        <v>1</v>
      </c>
      <c r="U210" s="39" t="s">
        <v>42858</v>
      </c>
      <c r="V210">
        <v>1</v>
      </c>
      <c r="X210" s="39" t="s">
        <v>42859</v>
      </c>
      <c r="Y210">
        <v>1</v>
      </c>
      <c r="AA210" s="39" t="s">
        <v>42860</v>
      </c>
      <c r="AB210">
        <v>1</v>
      </c>
      <c r="AD210" s="39" t="s">
        <v>42861</v>
      </c>
      <c r="AE210">
        <v>1</v>
      </c>
      <c r="AG210" s="39" t="s">
        <v>43584</v>
      </c>
      <c r="AH210">
        <v>0</v>
      </c>
      <c r="AJ210" s="39" t="s">
        <v>42863</v>
      </c>
      <c r="AK210">
        <v>1</v>
      </c>
      <c r="AM210" s="39" t="s">
        <v>42864</v>
      </c>
      <c r="AN210">
        <v>1</v>
      </c>
      <c r="AP210" s="39" t="s">
        <v>15187</v>
      </c>
      <c r="AQ210">
        <v>1</v>
      </c>
      <c r="AS210" s="39" t="s">
        <v>15187</v>
      </c>
      <c r="AT210">
        <v>1</v>
      </c>
      <c r="AV210" s="39" t="s">
        <v>15187</v>
      </c>
      <c r="AW210">
        <v>1</v>
      </c>
      <c r="AY210" s="39" t="s">
        <v>15186</v>
      </c>
      <c r="AZ210">
        <v>1</v>
      </c>
      <c r="BB210" s="39" t="s">
        <v>15186</v>
      </c>
      <c r="BC210">
        <v>1</v>
      </c>
      <c r="BE210" s="39" t="s">
        <v>15187</v>
      </c>
      <c r="BF210">
        <v>1</v>
      </c>
      <c r="BH210" s="39" t="s">
        <v>15186</v>
      </c>
      <c r="BI210">
        <v>1</v>
      </c>
      <c r="BK210" s="39" t="s">
        <v>15187</v>
      </c>
      <c r="BL210">
        <v>1</v>
      </c>
      <c r="BN210" s="39" t="s">
        <v>15186</v>
      </c>
      <c r="BO210">
        <v>1</v>
      </c>
      <c r="BQ210" s="39" t="s">
        <v>15186</v>
      </c>
      <c r="BR210">
        <v>1</v>
      </c>
      <c r="BT210" s="39" t="s">
        <v>44232</v>
      </c>
      <c r="BW210" s="39" t="s">
        <v>42876</v>
      </c>
      <c r="BZ210" s="39" t="s">
        <v>43690</v>
      </c>
      <c r="CC210" s="39" t="s">
        <v>43630</v>
      </c>
      <c r="CF210" s="39" t="s">
        <v>44183</v>
      </c>
      <c r="CI210" s="39" t="s">
        <v>43632</v>
      </c>
      <c r="CL210" s="39" t="s">
        <v>44233</v>
      </c>
      <c r="CO210" s="39" t="s">
        <v>42987</v>
      </c>
      <c r="CR210" s="39" t="s">
        <v>44212</v>
      </c>
      <c r="CU210" s="39" t="s">
        <v>43590</v>
      </c>
    </row>
    <row r="211" spans="1:99" x14ac:dyDescent="0.3">
      <c r="A211">
        <v>210</v>
      </c>
      <c r="B211" s="1">
        <v>45908.442523148151</v>
      </c>
      <c r="C211" s="1">
        <v>45908.449305555558</v>
      </c>
      <c r="D211" s="39" t="s">
        <v>2917</v>
      </c>
      <c r="E211" s="39" t="s">
        <v>2918</v>
      </c>
      <c r="F211">
        <v>17</v>
      </c>
      <c r="I211" s="39" t="s">
        <v>16311</v>
      </c>
      <c r="L211">
        <v>5</v>
      </c>
      <c r="O211">
        <v>12</v>
      </c>
      <c r="R211" s="39" t="s">
        <v>42857</v>
      </c>
      <c r="S211">
        <v>1</v>
      </c>
      <c r="U211" s="39" t="s">
        <v>42858</v>
      </c>
      <c r="V211">
        <v>1</v>
      </c>
      <c r="X211" s="39" t="s">
        <v>42859</v>
      </c>
      <c r="Y211">
        <v>1</v>
      </c>
      <c r="AA211" s="39" t="s">
        <v>42860</v>
      </c>
      <c r="AB211">
        <v>1</v>
      </c>
      <c r="AD211" s="39" t="s">
        <v>42861</v>
      </c>
      <c r="AE211">
        <v>1</v>
      </c>
      <c r="AG211" s="39" t="s">
        <v>43584</v>
      </c>
      <c r="AH211">
        <v>0</v>
      </c>
      <c r="AJ211" s="39" t="s">
        <v>42863</v>
      </c>
      <c r="AK211">
        <v>1</v>
      </c>
      <c r="AM211" s="39" t="s">
        <v>42864</v>
      </c>
      <c r="AN211">
        <v>1</v>
      </c>
      <c r="AP211" s="39" t="s">
        <v>15187</v>
      </c>
      <c r="AQ211">
        <v>1</v>
      </c>
      <c r="AS211" s="39" t="s">
        <v>15187</v>
      </c>
      <c r="AT211">
        <v>1</v>
      </c>
      <c r="AV211" s="39" t="s">
        <v>15187</v>
      </c>
      <c r="AW211">
        <v>1</v>
      </c>
      <c r="AY211" s="39" t="s">
        <v>15186</v>
      </c>
      <c r="AZ211">
        <v>1</v>
      </c>
      <c r="BB211" s="39" t="s">
        <v>15186</v>
      </c>
      <c r="BC211">
        <v>1</v>
      </c>
      <c r="BE211" s="39" t="s">
        <v>15187</v>
      </c>
      <c r="BF211">
        <v>1</v>
      </c>
      <c r="BH211" s="39" t="s">
        <v>15186</v>
      </c>
      <c r="BI211">
        <v>1</v>
      </c>
      <c r="BK211" s="39" t="s">
        <v>15187</v>
      </c>
      <c r="BL211">
        <v>1</v>
      </c>
      <c r="BN211" s="39" t="s">
        <v>15186</v>
      </c>
      <c r="BO211">
        <v>1</v>
      </c>
      <c r="BQ211" s="39" t="s">
        <v>15186</v>
      </c>
      <c r="BR211">
        <v>1</v>
      </c>
      <c r="BT211" s="39" t="s">
        <v>44234</v>
      </c>
      <c r="BW211" s="39" t="s">
        <v>43161</v>
      </c>
      <c r="BZ211" s="39" t="s">
        <v>44235</v>
      </c>
      <c r="CC211" s="39" t="s">
        <v>44236</v>
      </c>
      <c r="CF211" s="39" t="s">
        <v>44237</v>
      </c>
      <c r="CI211" s="39" t="s">
        <v>43632</v>
      </c>
      <c r="CL211" s="39" t="s">
        <v>44233</v>
      </c>
      <c r="CO211" s="39" t="s">
        <v>44238</v>
      </c>
      <c r="CR211" s="39" t="s">
        <v>44239</v>
      </c>
      <c r="CU211" s="39" t="s">
        <v>44240</v>
      </c>
    </row>
    <row r="212" spans="1:99" x14ac:dyDescent="0.3">
      <c r="A212">
        <v>211</v>
      </c>
      <c r="B212" s="1">
        <v>45908.440486111111</v>
      </c>
      <c r="C212" s="1">
        <v>45908.449525462966</v>
      </c>
      <c r="D212" s="39" t="s">
        <v>2708</v>
      </c>
      <c r="E212" s="39" t="s">
        <v>2709</v>
      </c>
      <c r="F212">
        <v>16</v>
      </c>
      <c r="I212" s="39" t="s">
        <v>2709</v>
      </c>
      <c r="L212">
        <v>5</v>
      </c>
      <c r="O212">
        <v>25</v>
      </c>
      <c r="R212" s="39" t="s">
        <v>42857</v>
      </c>
      <c r="S212">
        <v>1</v>
      </c>
      <c r="U212" s="39" t="s">
        <v>42858</v>
      </c>
      <c r="V212">
        <v>1</v>
      </c>
      <c r="X212" s="39" t="s">
        <v>42859</v>
      </c>
      <c r="Y212">
        <v>1</v>
      </c>
      <c r="AA212" s="39" t="s">
        <v>42860</v>
      </c>
      <c r="AB212">
        <v>1</v>
      </c>
      <c r="AD212" s="39" t="s">
        <v>42861</v>
      </c>
      <c r="AE212">
        <v>1</v>
      </c>
      <c r="AG212" s="39" t="s">
        <v>43534</v>
      </c>
      <c r="AH212">
        <v>1</v>
      </c>
      <c r="AJ212" s="39" t="s">
        <v>42863</v>
      </c>
      <c r="AK212">
        <v>1</v>
      </c>
      <c r="AM212" s="39" t="s">
        <v>42864</v>
      </c>
      <c r="AN212">
        <v>1</v>
      </c>
      <c r="AP212" s="39" t="s">
        <v>15187</v>
      </c>
      <c r="AQ212">
        <v>1</v>
      </c>
      <c r="AS212" s="39" t="s">
        <v>15187</v>
      </c>
      <c r="AT212">
        <v>1</v>
      </c>
      <c r="AV212" s="39" t="s">
        <v>15186</v>
      </c>
      <c r="AW212">
        <v>0</v>
      </c>
      <c r="AY212" s="39" t="s">
        <v>15186</v>
      </c>
      <c r="AZ212">
        <v>1</v>
      </c>
      <c r="BB212" s="39" t="s">
        <v>15186</v>
      </c>
      <c r="BC212">
        <v>1</v>
      </c>
      <c r="BE212" s="39" t="s">
        <v>15187</v>
      </c>
      <c r="BF212">
        <v>1</v>
      </c>
      <c r="BH212" s="39" t="s">
        <v>15186</v>
      </c>
      <c r="BI212">
        <v>1</v>
      </c>
      <c r="BK212" s="39" t="s">
        <v>15187</v>
      </c>
      <c r="BL212">
        <v>1</v>
      </c>
      <c r="BN212" s="39" t="s">
        <v>15186</v>
      </c>
      <c r="BO212">
        <v>1</v>
      </c>
      <c r="BQ212" s="39" t="s">
        <v>15187</v>
      </c>
      <c r="BR212">
        <v>0</v>
      </c>
      <c r="BT212" s="39" t="s">
        <v>44241</v>
      </c>
      <c r="BW212" s="39" t="s">
        <v>42876</v>
      </c>
      <c r="BZ212" s="39" t="s">
        <v>43741</v>
      </c>
      <c r="CC212" s="39" t="s">
        <v>43909</v>
      </c>
      <c r="CF212" s="39" t="s">
        <v>44183</v>
      </c>
      <c r="CI212" s="39" t="s">
        <v>43632</v>
      </c>
      <c r="CL212" s="39" t="s">
        <v>44242</v>
      </c>
      <c r="CO212" s="39" t="s">
        <v>42911</v>
      </c>
      <c r="CR212" s="39" t="s">
        <v>44212</v>
      </c>
      <c r="CU212" s="39" t="s">
        <v>44243</v>
      </c>
    </row>
    <row r="213" spans="1:99" x14ac:dyDescent="0.3">
      <c r="A213">
        <v>212</v>
      </c>
      <c r="B213" s="1">
        <v>45908.450150462966</v>
      </c>
      <c r="C213" s="1">
        <v>45908.450196759259</v>
      </c>
      <c r="D213" s="39" t="s">
        <v>2975</v>
      </c>
      <c r="E213" s="39" t="s">
        <v>2976</v>
      </c>
      <c r="F213">
        <v>14</v>
      </c>
      <c r="I213" s="39" t="s">
        <v>2976</v>
      </c>
      <c r="L213">
        <v>5</v>
      </c>
      <c r="O213">
        <v>18</v>
      </c>
      <c r="R213" s="39" t="s">
        <v>42857</v>
      </c>
      <c r="S213">
        <v>1</v>
      </c>
      <c r="U213" s="39" t="s">
        <v>42859</v>
      </c>
      <c r="V213">
        <v>0</v>
      </c>
      <c r="X213" s="39" t="s">
        <v>42859</v>
      </c>
      <c r="Y213">
        <v>1</v>
      </c>
      <c r="AA213" s="39" t="s">
        <v>42857</v>
      </c>
      <c r="AB213">
        <v>0</v>
      </c>
      <c r="AD213" s="39" t="s">
        <v>42861</v>
      </c>
      <c r="AE213">
        <v>1</v>
      </c>
      <c r="AG213" s="39" t="s">
        <v>43534</v>
      </c>
      <c r="AH213">
        <v>1</v>
      </c>
      <c r="AJ213" s="39" t="s">
        <v>42863</v>
      </c>
      <c r="AK213">
        <v>1</v>
      </c>
      <c r="AM213" s="39" t="s">
        <v>42864</v>
      </c>
      <c r="AN213">
        <v>1</v>
      </c>
      <c r="AP213" s="39" t="s">
        <v>15187</v>
      </c>
      <c r="AQ213">
        <v>1</v>
      </c>
      <c r="AS213" s="39" t="s">
        <v>15186</v>
      </c>
      <c r="AT213">
        <v>0</v>
      </c>
      <c r="AV213" s="39" t="s">
        <v>15186</v>
      </c>
      <c r="AW213">
        <v>0</v>
      </c>
      <c r="AY213" s="39" t="s">
        <v>15186</v>
      </c>
      <c r="AZ213">
        <v>1</v>
      </c>
      <c r="BB213" s="39" t="s">
        <v>15186</v>
      </c>
      <c r="BC213">
        <v>1</v>
      </c>
      <c r="BE213" s="39" t="s">
        <v>15187</v>
      </c>
      <c r="BF213">
        <v>1</v>
      </c>
      <c r="BH213" s="39" t="s">
        <v>15186</v>
      </c>
      <c r="BI213">
        <v>1</v>
      </c>
      <c r="BK213" s="39" t="s">
        <v>15187</v>
      </c>
      <c r="BL213">
        <v>1</v>
      </c>
      <c r="BN213" s="39" t="s">
        <v>15186</v>
      </c>
      <c r="BO213">
        <v>1</v>
      </c>
      <c r="BQ213" s="39" t="s">
        <v>15186</v>
      </c>
      <c r="BR213">
        <v>1</v>
      </c>
      <c r="BT213" s="39" t="s">
        <v>44241</v>
      </c>
      <c r="BW213" s="39" t="s">
        <v>44244</v>
      </c>
      <c r="BZ213" s="39" t="s">
        <v>43690</v>
      </c>
      <c r="CC213" s="39" t="s">
        <v>44245</v>
      </c>
      <c r="CF213" s="39" t="s">
        <v>44183</v>
      </c>
      <c r="CI213" s="39" t="s">
        <v>44246</v>
      </c>
      <c r="CL213" s="39" t="s">
        <v>44247</v>
      </c>
      <c r="CO213" s="39" t="s">
        <v>44248</v>
      </c>
      <c r="CR213" s="39" t="s">
        <v>44212</v>
      </c>
      <c r="CU213" s="39" t="s">
        <v>43590</v>
      </c>
    </row>
    <row r="214" spans="1:99" x14ac:dyDescent="0.3">
      <c r="A214">
        <v>213</v>
      </c>
      <c r="B214" s="1">
        <v>45908.444282407407</v>
      </c>
      <c r="C214" s="1">
        <v>45908.45039351852</v>
      </c>
      <c r="D214" s="39" t="s">
        <v>2730</v>
      </c>
      <c r="E214" s="39" t="s">
        <v>2731</v>
      </c>
      <c r="F214">
        <v>15</v>
      </c>
      <c r="I214" s="39" t="s">
        <v>2731</v>
      </c>
      <c r="L214">
        <v>5</v>
      </c>
      <c r="O214">
        <v>14</v>
      </c>
      <c r="R214" s="39" t="s">
        <v>42857</v>
      </c>
      <c r="S214">
        <v>1</v>
      </c>
      <c r="U214" s="39" t="s">
        <v>42858</v>
      </c>
      <c r="V214">
        <v>1</v>
      </c>
      <c r="X214" s="39" t="s">
        <v>42859</v>
      </c>
      <c r="Y214">
        <v>1</v>
      </c>
      <c r="AA214" s="39" t="s">
        <v>42860</v>
      </c>
      <c r="AB214">
        <v>1</v>
      </c>
      <c r="AD214" s="39" t="s">
        <v>42861</v>
      </c>
      <c r="AE214">
        <v>1</v>
      </c>
      <c r="AG214" s="39" t="s">
        <v>43534</v>
      </c>
      <c r="AH214">
        <v>1</v>
      </c>
      <c r="AJ214" s="39" t="s">
        <v>42863</v>
      </c>
      <c r="AK214">
        <v>1</v>
      </c>
      <c r="AM214" s="39" t="s">
        <v>43063</v>
      </c>
      <c r="AN214">
        <v>0</v>
      </c>
      <c r="AP214" s="39" t="s">
        <v>15187</v>
      </c>
      <c r="AQ214">
        <v>1</v>
      </c>
      <c r="AS214" s="39" t="s">
        <v>15187</v>
      </c>
      <c r="AT214">
        <v>1</v>
      </c>
      <c r="AV214" s="39" t="s">
        <v>15186</v>
      </c>
      <c r="AW214">
        <v>0</v>
      </c>
      <c r="AY214" s="39" t="s">
        <v>15186</v>
      </c>
      <c r="AZ214">
        <v>1</v>
      </c>
      <c r="BB214" s="39" t="s">
        <v>15187</v>
      </c>
      <c r="BC214">
        <v>0</v>
      </c>
      <c r="BE214" s="39" t="s">
        <v>15187</v>
      </c>
      <c r="BF214">
        <v>1</v>
      </c>
      <c r="BH214" s="39" t="s">
        <v>15186</v>
      </c>
      <c r="BI214">
        <v>1</v>
      </c>
      <c r="BK214" s="39" t="s">
        <v>15187</v>
      </c>
      <c r="BL214">
        <v>1</v>
      </c>
      <c r="BN214" s="39" t="s">
        <v>15186</v>
      </c>
      <c r="BO214">
        <v>1</v>
      </c>
      <c r="BQ214" s="39" t="s">
        <v>15186</v>
      </c>
      <c r="BR214">
        <v>1</v>
      </c>
      <c r="BT214" s="39" t="s">
        <v>42865</v>
      </c>
      <c r="BW214" s="39" t="s">
        <v>42876</v>
      </c>
      <c r="BZ214" s="39" t="s">
        <v>43690</v>
      </c>
      <c r="CC214" s="39" t="s">
        <v>43630</v>
      </c>
      <c r="CF214" s="39" t="s">
        <v>44183</v>
      </c>
      <c r="CI214" s="39" t="s">
        <v>43632</v>
      </c>
      <c r="CL214" s="39" t="s">
        <v>44249</v>
      </c>
      <c r="CO214" s="39" t="s">
        <v>43098</v>
      </c>
      <c r="CR214" s="39" t="s">
        <v>44212</v>
      </c>
      <c r="CU214" s="39" t="s">
        <v>43590</v>
      </c>
    </row>
    <row r="215" spans="1:99" x14ac:dyDescent="0.3">
      <c r="A215">
        <v>214</v>
      </c>
      <c r="B215" s="1">
        <v>45908.443090277775</v>
      </c>
      <c r="C215" s="1">
        <v>45908.451168981483</v>
      </c>
      <c r="D215" s="39" t="s">
        <v>2982</v>
      </c>
      <c r="E215" s="39" t="s">
        <v>2983</v>
      </c>
      <c r="F215">
        <v>9</v>
      </c>
      <c r="I215" s="39" t="s">
        <v>2983</v>
      </c>
      <c r="L215">
        <v>5</v>
      </c>
      <c r="O215">
        <v>7</v>
      </c>
      <c r="R215" s="39" t="s">
        <v>42857</v>
      </c>
      <c r="S215">
        <v>1</v>
      </c>
      <c r="U215" s="39" t="s">
        <v>42860</v>
      </c>
      <c r="V215">
        <v>0</v>
      </c>
      <c r="X215" s="39" t="s">
        <v>42858</v>
      </c>
      <c r="Y215">
        <v>0</v>
      </c>
      <c r="AA215" s="39" t="s">
        <v>42859</v>
      </c>
      <c r="AB215">
        <v>0</v>
      </c>
      <c r="AD215" s="39" t="s">
        <v>42861</v>
      </c>
      <c r="AE215">
        <v>1</v>
      </c>
      <c r="AG215" s="39" t="s">
        <v>44250</v>
      </c>
      <c r="AH215">
        <v>0</v>
      </c>
      <c r="AJ215" s="39" t="s">
        <v>42863</v>
      </c>
      <c r="AK215">
        <v>1</v>
      </c>
      <c r="AM215" s="39" t="s">
        <v>42864</v>
      </c>
      <c r="AN215">
        <v>1</v>
      </c>
      <c r="AP215" s="39" t="s">
        <v>15187</v>
      </c>
      <c r="AQ215">
        <v>1</v>
      </c>
      <c r="AS215" s="39" t="s">
        <v>15187</v>
      </c>
      <c r="AT215">
        <v>1</v>
      </c>
      <c r="AV215" s="39" t="s">
        <v>15187</v>
      </c>
      <c r="AW215">
        <v>1</v>
      </c>
      <c r="AY215" s="39" t="s">
        <v>15187</v>
      </c>
      <c r="AZ215">
        <v>0</v>
      </c>
      <c r="BB215" s="39" t="s">
        <v>15186</v>
      </c>
      <c r="BC215">
        <v>1</v>
      </c>
      <c r="BE215" s="39" t="s">
        <v>15186</v>
      </c>
      <c r="BF215">
        <v>0</v>
      </c>
      <c r="BH215" s="39" t="s">
        <v>15187</v>
      </c>
      <c r="BI215">
        <v>0</v>
      </c>
      <c r="BK215" s="39" t="s">
        <v>15186</v>
      </c>
      <c r="BL215">
        <v>0</v>
      </c>
      <c r="BN215" s="39" t="s">
        <v>15187</v>
      </c>
      <c r="BO215">
        <v>0</v>
      </c>
      <c r="BQ215" s="39" t="s">
        <v>15186</v>
      </c>
      <c r="BR215">
        <v>1</v>
      </c>
      <c r="BT215" s="39" t="s">
        <v>44251</v>
      </c>
      <c r="BW215" s="39" t="s">
        <v>44252</v>
      </c>
      <c r="BZ215" s="39" t="s">
        <v>44253</v>
      </c>
      <c r="CC215" s="39" t="s">
        <v>44254</v>
      </c>
      <c r="CF215" s="39" t="s">
        <v>44255</v>
      </c>
      <c r="CI215" s="39" t="s">
        <v>44256</v>
      </c>
      <c r="CL215" s="39" t="s">
        <v>44257</v>
      </c>
      <c r="CO215" s="39" t="s">
        <v>44258</v>
      </c>
      <c r="CR215" s="39" t="s">
        <v>44259</v>
      </c>
      <c r="CU215" s="39" t="s">
        <v>44260</v>
      </c>
    </row>
    <row r="216" spans="1:99" x14ac:dyDescent="0.3">
      <c r="A216">
        <v>215</v>
      </c>
      <c r="B216" s="1">
        <v>45908.445868055554</v>
      </c>
      <c r="C216" s="1">
        <v>45908.452638888892</v>
      </c>
      <c r="D216" s="39" t="s">
        <v>2749</v>
      </c>
      <c r="E216" s="39" t="s">
        <v>2750</v>
      </c>
      <c r="F216">
        <v>16</v>
      </c>
      <c r="I216" s="39" t="s">
        <v>2750</v>
      </c>
      <c r="L216">
        <v>5</v>
      </c>
      <c r="O216">
        <v>35</v>
      </c>
      <c r="R216" s="39" t="s">
        <v>42857</v>
      </c>
      <c r="S216">
        <v>1</v>
      </c>
      <c r="U216" s="39" t="s">
        <v>42861</v>
      </c>
      <c r="V216">
        <v>0</v>
      </c>
      <c r="X216" s="39" t="s">
        <v>42859</v>
      </c>
      <c r="Y216">
        <v>1</v>
      </c>
      <c r="AA216" s="39" t="s">
        <v>42860</v>
      </c>
      <c r="AB216">
        <v>1</v>
      </c>
      <c r="AD216" s="39" t="s">
        <v>42861</v>
      </c>
      <c r="AE216">
        <v>1</v>
      </c>
      <c r="AG216" s="39" t="s">
        <v>43534</v>
      </c>
      <c r="AH216">
        <v>1</v>
      </c>
      <c r="AJ216" s="39" t="s">
        <v>42863</v>
      </c>
      <c r="AK216">
        <v>1</v>
      </c>
      <c r="AM216" s="39" t="s">
        <v>42864</v>
      </c>
      <c r="AN216">
        <v>1</v>
      </c>
      <c r="AP216" s="39" t="s">
        <v>15187</v>
      </c>
      <c r="AQ216">
        <v>1</v>
      </c>
      <c r="AS216" s="39" t="s">
        <v>15187</v>
      </c>
      <c r="AT216">
        <v>1</v>
      </c>
      <c r="AV216" s="39" t="s">
        <v>15186</v>
      </c>
      <c r="AW216">
        <v>0</v>
      </c>
      <c r="AY216" s="39" t="s">
        <v>15186</v>
      </c>
      <c r="AZ216">
        <v>1</v>
      </c>
      <c r="BB216" s="39" t="s">
        <v>15186</v>
      </c>
      <c r="BC216">
        <v>1</v>
      </c>
      <c r="BE216" s="39" t="s">
        <v>15187</v>
      </c>
      <c r="BF216">
        <v>1</v>
      </c>
      <c r="BH216" s="39" t="s">
        <v>15186</v>
      </c>
      <c r="BI216">
        <v>1</v>
      </c>
      <c r="BK216" s="39" t="s">
        <v>15187</v>
      </c>
      <c r="BL216">
        <v>1</v>
      </c>
      <c r="BN216" s="39" t="s">
        <v>15186</v>
      </c>
      <c r="BO216">
        <v>1</v>
      </c>
      <c r="BQ216" s="39" t="s">
        <v>15186</v>
      </c>
      <c r="BR216">
        <v>1</v>
      </c>
      <c r="BT216" s="39" t="s">
        <v>44261</v>
      </c>
      <c r="BW216" s="39" t="s">
        <v>42876</v>
      </c>
      <c r="BZ216" s="39" t="s">
        <v>44262</v>
      </c>
      <c r="CC216" s="39" t="s">
        <v>43630</v>
      </c>
      <c r="CF216" s="39" t="s">
        <v>44183</v>
      </c>
      <c r="CI216" s="39" t="s">
        <v>43632</v>
      </c>
      <c r="CL216" s="39" t="s">
        <v>44263</v>
      </c>
      <c r="CO216" s="39" t="s">
        <v>44264</v>
      </c>
      <c r="CR216" s="39" t="s">
        <v>44265</v>
      </c>
      <c r="CU216" s="39" t="s">
        <v>43109</v>
      </c>
    </row>
    <row r="217" spans="1:99" x14ac:dyDescent="0.3">
      <c r="A217">
        <v>216</v>
      </c>
      <c r="B217" s="1">
        <v>45908.443506944444</v>
      </c>
      <c r="C217" s="1">
        <v>45908.454131944447</v>
      </c>
      <c r="D217" s="39" t="s">
        <v>2887</v>
      </c>
      <c r="E217" s="39" t="s">
        <v>2888</v>
      </c>
      <c r="F217">
        <v>15</v>
      </c>
      <c r="I217" s="39" t="s">
        <v>42759</v>
      </c>
      <c r="L217">
        <v>5</v>
      </c>
      <c r="O217">
        <v>33</v>
      </c>
      <c r="R217" s="39" t="s">
        <v>42857</v>
      </c>
      <c r="S217">
        <v>1</v>
      </c>
      <c r="U217" s="39" t="s">
        <v>42859</v>
      </c>
      <c r="V217">
        <v>0</v>
      </c>
      <c r="X217" s="39" t="s">
        <v>42859</v>
      </c>
      <c r="Y217">
        <v>1</v>
      </c>
      <c r="AA217" s="39" t="s">
        <v>42860</v>
      </c>
      <c r="AB217">
        <v>1</v>
      </c>
      <c r="AD217" s="39" t="s">
        <v>42861</v>
      </c>
      <c r="AE217">
        <v>1</v>
      </c>
      <c r="AG217" s="39" t="s">
        <v>43534</v>
      </c>
      <c r="AH217">
        <v>1</v>
      </c>
      <c r="AJ217" s="39" t="s">
        <v>42863</v>
      </c>
      <c r="AK217">
        <v>1</v>
      </c>
      <c r="AM217" s="39" t="s">
        <v>42864</v>
      </c>
      <c r="AN217">
        <v>1</v>
      </c>
      <c r="AP217" s="39" t="s">
        <v>15187</v>
      </c>
      <c r="AQ217">
        <v>1</v>
      </c>
      <c r="AS217" s="39" t="s">
        <v>15186</v>
      </c>
      <c r="AT217">
        <v>0</v>
      </c>
      <c r="AV217" s="39" t="s">
        <v>15186</v>
      </c>
      <c r="AW217">
        <v>0</v>
      </c>
      <c r="AY217" s="39" t="s">
        <v>15186</v>
      </c>
      <c r="AZ217">
        <v>1</v>
      </c>
      <c r="BB217" s="39" t="s">
        <v>15186</v>
      </c>
      <c r="BC217">
        <v>1</v>
      </c>
      <c r="BE217" s="39" t="s">
        <v>15187</v>
      </c>
      <c r="BF217">
        <v>1</v>
      </c>
      <c r="BH217" s="39" t="s">
        <v>15186</v>
      </c>
      <c r="BI217">
        <v>1</v>
      </c>
      <c r="BK217" s="39" t="s">
        <v>15187</v>
      </c>
      <c r="BL217">
        <v>1</v>
      </c>
      <c r="BN217" s="39" t="s">
        <v>15186</v>
      </c>
      <c r="BO217">
        <v>1</v>
      </c>
      <c r="BQ217" s="39" t="s">
        <v>15186</v>
      </c>
      <c r="BR217">
        <v>1</v>
      </c>
      <c r="BT217" s="39" t="s">
        <v>44208</v>
      </c>
      <c r="BW217" s="39" t="s">
        <v>42876</v>
      </c>
      <c r="BZ217" s="39" t="s">
        <v>44266</v>
      </c>
      <c r="CC217" s="39" t="s">
        <v>43630</v>
      </c>
      <c r="CF217" s="39" t="s">
        <v>44183</v>
      </c>
      <c r="CI217" s="39" t="s">
        <v>44267</v>
      </c>
      <c r="CL217" s="39" t="s">
        <v>44268</v>
      </c>
      <c r="CO217" s="39" t="s">
        <v>43098</v>
      </c>
      <c r="CR217" s="39" t="s">
        <v>44212</v>
      </c>
      <c r="CU217" s="39" t="s">
        <v>43590</v>
      </c>
    </row>
    <row r="218" spans="1:99" x14ac:dyDescent="0.3">
      <c r="A218">
        <v>217</v>
      </c>
      <c r="B218" s="1">
        <v>45908.443159722221</v>
      </c>
      <c r="C218" s="1">
        <v>45908.455057870371</v>
      </c>
      <c r="D218" s="39" t="s">
        <v>2791</v>
      </c>
      <c r="E218" s="39" t="s">
        <v>2792</v>
      </c>
      <c r="F218">
        <v>8</v>
      </c>
      <c r="I218" s="39" t="s">
        <v>2792</v>
      </c>
      <c r="L218">
        <v>5</v>
      </c>
      <c r="O218">
        <v>20</v>
      </c>
      <c r="R218" s="39" t="s">
        <v>42857</v>
      </c>
      <c r="S218">
        <v>1</v>
      </c>
      <c r="U218" s="39" t="s">
        <v>42861</v>
      </c>
      <c r="V218">
        <v>0</v>
      </c>
      <c r="X218" s="39" t="s">
        <v>42860</v>
      </c>
      <c r="Y218">
        <v>0</v>
      </c>
      <c r="AA218" s="39" t="s">
        <v>42858</v>
      </c>
      <c r="AB218">
        <v>0</v>
      </c>
      <c r="AD218" s="39" t="s">
        <v>42859</v>
      </c>
      <c r="AE218">
        <v>0</v>
      </c>
      <c r="AG218" s="39" t="s">
        <v>43695</v>
      </c>
      <c r="AH218">
        <v>0</v>
      </c>
      <c r="AJ218" s="39" t="s">
        <v>42863</v>
      </c>
      <c r="AK218">
        <v>1</v>
      </c>
      <c r="AM218" s="39" t="s">
        <v>42864</v>
      </c>
      <c r="AN218">
        <v>1</v>
      </c>
      <c r="AP218" s="39" t="s">
        <v>15187</v>
      </c>
      <c r="AQ218">
        <v>1</v>
      </c>
      <c r="AS218" s="39" t="s">
        <v>15187</v>
      </c>
      <c r="AT218">
        <v>1</v>
      </c>
      <c r="AV218" s="39" t="s">
        <v>15187</v>
      </c>
      <c r="AW218">
        <v>1</v>
      </c>
      <c r="AY218" s="39" t="s">
        <v>15186</v>
      </c>
      <c r="AZ218">
        <v>1</v>
      </c>
      <c r="BB218" s="39" t="s">
        <v>15187</v>
      </c>
      <c r="BC218">
        <v>0</v>
      </c>
      <c r="BE218" s="39" t="s">
        <v>15187</v>
      </c>
      <c r="BF218">
        <v>1</v>
      </c>
      <c r="BH218" s="39" t="s">
        <v>15187</v>
      </c>
      <c r="BI218">
        <v>0</v>
      </c>
      <c r="BK218" s="39" t="s">
        <v>15186</v>
      </c>
      <c r="BL218">
        <v>0</v>
      </c>
      <c r="BN218" s="39" t="s">
        <v>15187</v>
      </c>
      <c r="BO218">
        <v>0</v>
      </c>
      <c r="BQ218" s="39" t="s">
        <v>15187</v>
      </c>
      <c r="BR218">
        <v>0</v>
      </c>
      <c r="BT218" s="39" t="s">
        <v>44269</v>
      </c>
      <c r="BW218" s="39" t="s">
        <v>42876</v>
      </c>
      <c r="BZ218" s="39" t="s">
        <v>44270</v>
      </c>
      <c r="CC218" s="39" t="s">
        <v>44271</v>
      </c>
      <c r="CF218" s="39" t="s">
        <v>44272</v>
      </c>
      <c r="CI218" s="39" t="s">
        <v>44273</v>
      </c>
      <c r="CL218" s="39" t="s">
        <v>44274</v>
      </c>
      <c r="CO218" s="39" t="s">
        <v>42911</v>
      </c>
      <c r="CR218" s="39" t="s">
        <v>44275</v>
      </c>
      <c r="CU218" s="39" t="s">
        <v>44276</v>
      </c>
    </row>
    <row r="219" spans="1:99" x14ac:dyDescent="0.3">
      <c r="A219">
        <v>218</v>
      </c>
      <c r="B219" s="1">
        <v>45908.447291666664</v>
      </c>
      <c r="C219" s="1">
        <v>45908.455439814818</v>
      </c>
      <c r="D219" s="39" t="s">
        <v>3000</v>
      </c>
      <c r="E219" s="39" t="s">
        <v>3001</v>
      </c>
      <c r="F219">
        <v>11</v>
      </c>
      <c r="I219" s="39" t="s">
        <v>3001</v>
      </c>
      <c r="L219">
        <v>5</v>
      </c>
      <c r="O219">
        <v>1</v>
      </c>
      <c r="R219" s="39" t="s">
        <v>42857</v>
      </c>
      <c r="S219">
        <v>1</v>
      </c>
      <c r="U219" s="39" t="s">
        <v>42861</v>
      </c>
      <c r="V219">
        <v>0</v>
      </c>
      <c r="X219" s="39" t="s">
        <v>42860</v>
      </c>
      <c r="Y219">
        <v>0</v>
      </c>
      <c r="AA219" s="39" t="s">
        <v>42858</v>
      </c>
      <c r="AB219">
        <v>0</v>
      </c>
      <c r="AD219" s="39" t="s">
        <v>42859</v>
      </c>
      <c r="AE219">
        <v>0</v>
      </c>
      <c r="AG219" s="39" t="s">
        <v>43695</v>
      </c>
      <c r="AH219">
        <v>0</v>
      </c>
      <c r="AJ219" s="39" t="s">
        <v>42863</v>
      </c>
      <c r="AK219">
        <v>1</v>
      </c>
      <c r="AM219" s="39" t="s">
        <v>42864</v>
      </c>
      <c r="AN219">
        <v>1</v>
      </c>
      <c r="AP219" s="39" t="s">
        <v>15187</v>
      </c>
      <c r="AQ219">
        <v>1</v>
      </c>
      <c r="AS219" s="39" t="s">
        <v>15187</v>
      </c>
      <c r="AT219">
        <v>1</v>
      </c>
      <c r="AV219" s="39" t="s">
        <v>15186</v>
      </c>
      <c r="AW219">
        <v>0</v>
      </c>
      <c r="AY219" s="39" t="s">
        <v>15186</v>
      </c>
      <c r="AZ219">
        <v>1</v>
      </c>
      <c r="BB219" s="39" t="s">
        <v>15186</v>
      </c>
      <c r="BC219">
        <v>1</v>
      </c>
      <c r="BE219" s="39" t="s">
        <v>15187</v>
      </c>
      <c r="BF219">
        <v>1</v>
      </c>
      <c r="BH219" s="39" t="s">
        <v>15186</v>
      </c>
      <c r="BI219">
        <v>1</v>
      </c>
      <c r="BK219" s="39" t="s">
        <v>15187</v>
      </c>
      <c r="BL219">
        <v>1</v>
      </c>
      <c r="BN219" s="39" t="s">
        <v>15186</v>
      </c>
      <c r="BO219">
        <v>1</v>
      </c>
      <c r="BQ219" s="39" t="s">
        <v>15187</v>
      </c>
      <c r="BR219">
        <v>0</v>
      </c>
      <c r="BT219" s="39" t="s">
        <v>42914</v>
      </c>
      <c r="BW219" s="39" t="s">
        <v>42876</v>
      </c>
      <c r="BZ219" s="39" t="s">
        <v>44277</v>
      </c>
      <c r="CC219" s="39" t="s">
        <v>44011</v>
      </c>
      <c r="CF219" s="39" t="s">
        <v>44183</v>
      </c>
      <c r="CI219" s="39" t="s">
        <v>44278</v>
      </c>
      <c r="CL219" s="39" t="s">
        <v>44279</v>
      </c>
      <c r="CO219" s="39" t="s">
        <v>42911</v>
      </c>
      <c r="CR219" s="39" t="s">
        <v>44280</v>
      </c>
      <c r="CU219" s="39" t="s">
        <v>44281</v>
      </c>
    </row>
    <row r="220" spans="1:99" x14ac:dyDescent="0.3">
      <c r="A220">
        <v>219</v>
      </c>
      <c r="B220" s="1">
        <v>45908.440324074072</v>
      </c>
      <c r="C220" s="1">
        <v>45908.455555555556</v>
      </c>
      <c r="D220" s="39" t="s">
        <v>2829</v>
      </c>
      <c r="E220" s="39" t="s">
        <v>2830</v>
      </c>
      <c r="F220">
        <v>17</v>
      </c>
      <c r="I220" s="39" t="s">
        <v>2830</v>
      </c>
      <c r="L220">
        <v>5</v>
      </c>
      <c r="O220">
        <v>23</v>
      </c>
      <c r="R220" s="39" t="s">
        <v>42857</v>
      </c>
      <c r="S220">
        <v>1</v>
      </c>
      <c r="U220" s="39" t="s">
        <v>42858</v>
      </c>
      <c r="V220">
        <v>1</v>
      </c>
      <c r="X220" s="39" t="s">
        <v>42859</v>
      </c>
      <c r="Y220">
        <v>1</v>
      </c>
      <c r="AA220" s="39" t="s">
        <v>42860</v>
      </c>
      <c r="AB220">
        <v>1</v>
      </c>
      <c r="AD220" s="39" t="s">
        <v>42861</v>
      </c>
      <c r="AE220">
        <v>1</v>
      </c>
      <c r="AG220" s="39" t="s">
        <v>43534</v>
      </c>
      <c r="AH220">
        <v>1</v>
      </c>
      <c r="AJ220" s="39" t="s">
        <v>42863</v>
      </c>
      <c r="AK220">
        <v>1</v>
      </c>
      <c r="AM220" s="39" t="s">
        <v>42864</v>
      </c>
      <c r="AN220">
        <v>1</v>
      </c>
      <c r="AP220" s="39" t="s">
        <v>15187</v>
      </c>
      <c r="AQ220">
        <v>1</v>
      </c>
      <c r="AS220" s="39" t="s">
        <v>15187</v>
      </c>
      <c r="AT220">
        <v>1</v>
      </c>
      <c r="AV220" s="39" t="s">
        <v>15186</v>
      </c>
      <c r="AW220">
        <v>0</v>
      </c>
      <c r="AY220" s="39" t="s">
        <v>15186</v>
      </c>
      <c r="AZ220">
        <v>1</v>
      </c>
      <c r="BB220" s="39" t="s">
        <v>15186</v>
      </c>
      <c r="BC220">
        <v>1</v>
      </c>
      <c r="BE220" s="39" t="s">
        <v>15187</v>
      </c>
      <c r="BF220">
        <v>1</v>
      </c>
      <c r="BH220" s="39" t="s">
        <v>15186</v>
      </c>
      <c r="BI220">
        <v>1</v>
      </c>
      <c r="BK220" s="39" t="s">
        <v>15187</v>
      </c>
      <c r="BL220">
        <v>1</v>
      </c>
      <c r="BN220" s="39" t="s">
        <v>15186</v>
      </c>
      <c r="BO220">
        <v>1</v>
      </c>
      <c r="BQ220" s="39" t="s">
        <v>15186</v>
      </c>
      <c r="BR220">
        <v>1</v>
      </c>
      <c r="BT220" s="39" t="s">
        <v>44208</v>
      </c>
      <c r="BW220" s="39" t="s">
        <v>44282</v>
      </c>
      <c r="BZ220" s="39" t="s">
        <v>43690</v>
      </c>
      <c r="CC220" s="39" t="s">
        <v>43630</v>
      </c>
      <c r="CF220" s="39" t="s">
        <v>44183</v>
      </c>
      <c r="CI220" s="39" t="s">
        <v>43632</v>
      </c>
      <c r="CL220" s="39" t="s">
        <v>44283</v>
      </c>
      <c r="CO220" s="39" t="s">
        <v>43166</v>
      </c>
      <c r="CR220" s="39" t="s">
        <v>44212</v>
      </c>
      <c r="CU220" s="39" t="s">
        <v>44284</v>
      </c>
    </row>
    <row r="221" spans="1:99" x14ac:dyDescent="0.3">
      <c r="A221">
        <v>220</v>
      </c>
      <c r="B221" s="1">
        <v>45908.444421296299</v>
      </c>
      <c r="C221" s="1">
        <v>45908.455694444441</v>
      </c>
      <c r="D221" s="39" t="s">
        <v>2781</v>
      </c>
      <c r="E221" s="39" t="s">
        <v>2782</v>
      </c>
      <c r="F221">
        <v>15</v>
      </c>
      <c r="I221" s="39" t="s">
        <v>2782</v>
      </c>
      <c r="L221">
        <v>5</v>
      </c>
      <c r="O221">
        <v>10</v>
      </c>
      <c r="R221" s="39" t="s">
        <v>42857</v>
      </c>
      <c r="S221">
        <v>1</v>
      </c>
      <c r="U221" s="39" t="s">
        <v>42858</v>
      </c>
      <c r="V221">
        <v>1</v>
      </c>
      <c r="X221" s="39" t="s">
        <v>42859</v>
      </c>
      <c r="Y221">
        <v>1</v>
      </c>
      <c r="AA221" s="39" t="s">
        <v>42860</v>
      </c>
      <c r="AB221">
        <v>1</v>
      </c>
      <c r="AD221" s="39" t="s">
        <v>42861</v>
      </c>
      <c r="AE221">
        <v>1</v>
      </c>
      <c r="AG221" s="39" t="s">
        <v>43619</v>
      </c>
      <c r="AH221">
        <v>0</v>
      </c>
      <c r="AJ221" s="39" t="s">
        <v>42863</v>
      </c>
      <c r="AK221">
        <v>1</v>
      </c>
      <c r="AM221" s="39" t="s">
        <v>42864</v>
      </c>
      <c r="AN221">
        <v>1</v>
      </c>
      <c r="AP221" s="39" t="s">
        <v>15187</v>
      </c>
      <c r="AQ221">
        <v>1</v>
      </c>
      <c r="AS221" s="39" t="s">
        <v>15187</v>
      </c>
      <c r="AT221">
        <v>1</v>
      </c>
      <c r="AV221" s="39" t="s">
        <v>15187</v>
      </c>
      <c r="AW221">
        <v>1</v>
      </c>
      <c r="AY221" s="39" t="s">
        <v>15186</v>
      </c>
      <c r="AZ221">
        <v>1</v>
      </c>
      <c r="BB221" s="39" t="s">
        <v>15186</v>
      </c>
      <c r="BC221">
        <v>1</v>
      </c>
      <c r="BE221" s="39" t="s">
        <v>15186</v>
      </c>
      <c r="BF221">
        <v>0</v>
      </c>
      <c r="BH221" s="39" t="s">
        <v>15186</v>
      </c>
      <c r="BI221">
        <v>1</v>
      </c>
      <c r="BK221" s="39" t="s">
        <v>15187</v>
      </c>
      <c r="BL221">
        <v>1</v>
      </c>
      <c r="BN221" s="39" t="s">
        <v>15186</v>
      </c>
      <c r="BO221">
        <v>1</v>
      </c>
      <c r="BQ221" s="39" t="s">
        <v>15187</v>
      </c>
      <c r="BR221">
        <v>0</v>
      </c>
      <c r="BT221" s="39" t="s">
        <v>42865</v>
      </c>
      <c r="BW221" s="39" t="s">
        <v>44285</v>
      </c>
      <c r="BZ221" s="39" t="s">
        <v>44286</v>
      </c>
      <c r="CC221" s="39" t="s">
        <v>44287</v>
      </c>
      <c r="CF221" s="39" t="s">
        <v>44288</v>
      </c>
      <c r="CI221" s="39" t="s">
        <v>44289</v>
      </c>
      <c r="CL221" s="39" t="s">
        <v>44290</v>
      </c>
      <c r="CO221" s="39" t="s">
        <v>42911</v>
      </c>
      <c r="CR221" s="39" t="s">
        <v>44291</v>
      </c>
      <c r="CU221" s="39" t="s">
        <v>44292</v>
      </c>
    </row>
    <row r="222" spans="1:99" x14ac:dyDescent="0.3">
      <c r="A222">
        <v>221</v>
      </c>
      <c r="B222" s="1">
        <v>45908.444965277777</v>
      </c>
      <c r="C222" s="1">
        <v>45908.456203703703</v>
      </c>
      <c r="D222" s="39" t="s">
        <v>2900</v>
      </c>
      <c r="E222" s="39" t="s">
        <v>2901</v>
      </c>
      <c r="F222">
        <v>15</v>
      </c>
      <c r="I222" s="39" t="s">
        <v>2901</v>
      </c>
      <c r="L222">
        <v>5</v>
      </c>
      <c r="O222">
        <v>24</v>
      </c>
      <c r="R222" s="39" t="s">
        <v>42857</v>
      </c>
      <c r="S222">
        <v>1</v>
      </c>
      <c r="U222" s="39" t="s">
        <v>42859</v>
      </c>
      <c r="V222">
        <v>0</v>
      </c>
      <c r="X222" s="39" t="s">
        <v>42859</v>
      </c>
      <c r="Y222">
        <v>1</v>
      </c>
      <c r="AA222" s="39" t="s">
        <v>42860</v>
      </c>
      <c r="AB222">
        <v>1</v>
      </c>
      <c r="AD222" s="39" t="s">
        <v>42861</v>
      </c>
      <c r="AE222">
        <v>1</v>
      </c>
      <c r="AG222" s="39" t="s">
        <v>43534</v>
      </c>
      <c r="AH222">
        <v>1</v>
      </c>
      <c r="AJ222" s="39" t="s">
        <v>42863</v>
      </c>
      <c r="AK222">
        <v>1</v>
      </c>
      <c r="AM222" s="39" t="s">
        <v>42864</v>
      </c>
      <c r="AN222">
        <v>1</v>
      </c>
      <c r="AP222" s="39" t="s">
        <v>15186</v>
      </c>
      <c r="AQ222">
        <v>0</v>
      </c>
      <c r="AS222" s="39" t="s">
        <v>15187</v>
      </c>
      <c r="AT222">
        <v>1</v>
      </c>
      <c r="AV222" s="39" t="s">
        <v>15186</v>
      </c>
      <c r="AW222">
        <v>0</v>
      </c>
      <c r="AY222" s="39" t="s">
        <v>15186</v>
      </c>
      <c r="AZ222">
        <v>1</v>
      </c>
      <c r="BB222" s="39" t="s">
        <v>15186</v>
      </c>
      <c r="BC222">
        <v>1</v>
      </c>
      <c r="BE222" s="39" t="s">
        <v>15187</v>
      </c>
      <c r="BF222">
        <v>1</v>
      </c>
      <c r="BH222" s="39" t="s">
        <v>15186</v>
      </c>
      <c r="BI222">
        <v>1</v>
      </c>
      <c r="BK222" s="39" t="s">
        <v>15187</v>
      </c>
      <c r="BL222">
        <v>1</v>
      </c>
      <c r="BN222" s="39" t="s">
        <v>15186</v>
      </c>
      <c r="BO222">
        <v>1</v>
      </c>
      <c r="BQ222" s="39" t="s">
        <v>15186</v>
      </c>
      <c r="BR222">
        <v>1</v>
      </c>
      <c r="BT222" s="39" t="s">
        <v>44241</v>
      </c>
      <c r="BW222" s="39" t="s">
        <v>42876</v>
      </c>
      <c r="BZ222" s="39" t="s">
        <v>43918</v>
      </c>
      <c r="CC222" s="39" t="s">
        <v>43630</v>
      </c>
      <c r="CF222" s="39" t="s">
        <v>44183</v>
      </c>
      <c r="CI222" s="39" t="s">
        <v>43632</v>
      </c>
      <c r="CL222" s="39" t="s">
        <v>44293</v>
      </c>
      <c r="CO222" s="39" t="s">
        <v>42987</v>
      </c>
      <c r="CR222" s="39" t="s">
        <v>44212</v>
      </c>
      <c r="CU222" s="39" t="s">
        <v>43590</v>
      </c>
    </row>
    <row r="223" spans="1:99" x14ac:dyDescent="0.3">
      <c r="A223">
        <v>222</v>
      </c>
      <c r="B223" s="1">
        <v>45908.449687499997</v>
      </c>
      <c r="C223" s="1">
        <v>45908.45789351852</v>
      </c>
      <c r="D223" s="39" t="s">
        <v>2944</v>
      </c>
      <c r="E223" s="39" t="s">
        <v>2945</v>
      </c>
      <c r="F223">
        <v>9</v>
      </c>
      <c r="I223" s="39" t="s">
        <v>34211</v>
      </c>
      <c r="L223">
        <v>5</v>
      </c>
      <c r="O223">
        <v>6</v>
      </c>
      <c r="R223" s="39" t="s">
        <v>42857</v>
      </c>
      <c r="S223">
        <v>1</v>
      </c>
      <c r="U223" s="39" t="s">
        <v>42859</v>
      </c>
      <c r="V223">
        <v>0</v>
      </c>
      <c r="X223" s="39" t="s">
        <v>42861</v>
      </c>
      <c r="Y223">
        <v>0</v>
      </c>
      <c r="AA223" s="39" t="s">
        <v>42860</v>
      </c>
      <c r="AB223">
        <v>1</v>
      </c>
      <c r="AD223" s="39" t="s">
        <v>42859</v>
      </c>
      <c r="AE223">
        <v>0</v>
      </c>
      <c r="AG223" s="39" t="s">
        <v>43584</v>
      </c>
      <c r="AH223">
        <v>0</v>
      </c>
      <c r="AJ223" s="39" t="s">
        <v>42863</v>
      </c>
      <c r="AK223">
        <v>1</v>
      </c>
      <c r="AM223" s="39" t="s">
        <v>42864</v>
      </c>
      <c r="AN223">
        <v>1</v>
      </c>
      <c r="AP223" s="39" t="s">
        <v>15187</v>
      </c>
      <c r="AQ223">
        <v>1</v>
      </c>
      <c r="AS223" s="39" t="s">
        <v>15186</v>
      </c>
      <c r="AT223">
        <v>0</v>
      </c>
      <c r="AV223" s="39" t="s">
        <v>15187</v>
      </c>
      <c r="AW223">
        <v>1</v>
      </c>
      <c r="AY223" s="39" t="s">
        <v>15186</v>
      </c>
      <c r="AZ223">
        <v>1</v>
      </c>
      <c r="BB223" s="39" t="s">
        <v>15187</v>
      </c>
      <c r="BC223">
        <v>0</v>
      </c>
      <c r="BE223" s="39" t="s">
        <v>15187</v>
      </c>
      <c r="BF223">
        <v>1</v>
      </c>
      <c r="BH223" s="39" t="s">
        <v>15187</v>
      </c>
      <c r="BI223">
        <v>0</v>
      </c>
      <c r="BK223" s="39" t="s">
        <v>15186</v>
      </c>
      <c r="BL223">
        <v>0</v>
      </c>
      <c r="BN223" s="39" t="s">
        <v>15187</v>
      </c>
      <c r="BO223">
        <v>0</v>
      </c>
      <c r="BQ223" s="39" t="s">
        <v>15186</v>
      </c>
      <c r="BR223">
        <v>1</v>
      </c>
      <c r="BT223" s="39" t="s">
        <v>44294</v>
      </c>
      <c r="BW223" s="39" t="s">
        <v>44295</v>
      </c>
      <c r="BZ223" s="39" t="s">
        <v>44296</v>
      </c>
      <c r="CC223" s="39" t="s">
        <v>44297</v>
      </c>
      <c r="CF223" s="39" t="s">
        <v>44298</v>
      </c>
      <c r="CI223" s="39" t="s">
        <v>44299</v>
      </c>
      <c r="CL223" s="39" t="s">
        <v>44300</v>
      </c>
      <c r="CO223" s="39" t="s">
        <v>44301</v>
      </c>
      <c r="CR223" s="39" t="s">
        <v>44302</v>
      </c>
      <c r="CU223" s="39" t="s">
        <v>44303</v>
      </c>
    </row>
    <row r="224" spans="1:99" x14ac:dyDescent="0.3">
      <c r="A224">
        <v>223</v>
      </c>
      <c r="B224" s="1">
        <v>45908.457256944443</v>
      </c>
      <c r="C224" s="1">
        <v>45908.457997685182</v>
      </c>
      <c r="D224" s="39" t="s">
        <v>2719</v>
      </c>
      <c r="E224" s="39" t="s">
        <v>2720</v>
      </c>
      <c r="F224">
        <v>17</v>
      </c>
      <c r="I224" s="39" t="s">
        <v>2721</v>
      </c>
      <c r="L224">
        <v>5</v>
      </c>
      <c r="O224">
        <v>9</v>
      </c>
      <c r="R224" s="39" t="s">
        <v>42857</v>
      </c>
      <c r="S224">
        <v>1</v>
      </c>
      <c r="U224" s="39" t="s">
        <v>42858</v>
      </c>
      <c r="V224">
        <v>1</v>
      </c>
      <c r="X224" s="39" t="s">
        <v>42859</v>
      </c>
      <c r="Y224">
        <v>1</v>
      </c>
      <c r="AA224" s="39" t="s">
        <v>42860</v>
      </c>
      <c r="AB224">
        <v>1</v>
      </c>
      <c r="AD224" s="39" t="s">
        <v>42861</v>
      </c>
      <c r="AE224">
        <v>1</v>
      </c>
      <c r="AG224" s="39" t="s">
        <v>43534</v>
      </c>
      <c r="AH224">
        <v>1</v>
      </c>
      <c r="AJ224" s="39" t="s">
        <v>42863</v>
      </c>
      <c r="AK224">
        <v>1</v>
      </c>
      <c r="AM224" s="39" t="s">
        <v>42864</v>
      </c>
      <c r="AN224">
        <v>1</v>
      </c>
      <c r="AP224" s="39" t="s">
        <v>15187</v>
      </c>
      <c r="AQ224">
        <v>1</v>
      </c>
      <c r="AS224" s="39" t="s">
        <v>15187</v>
      </c>
      <c r="AT224">
        <v>1</v>
      </c>
      <c r="AV224" s="39" t="s">
        <v>15187</v>
      </c>
      <c r="AW224">
        <v>1</v>
      </c>
      <c r="AY224" s="39" t="s">
        <v>15186</v>
      </c>
      <c r="AZ224">
        <v>1</v>
      </c>
      <c r="BB224" s="39" t="s">
        <v>15187</v>
      </c>
      <c r="BC224">
        <v>0</v>
      </c>
      <c r="BE224" s="39" t="s">
        <v>15187</v>
      </c>
      <c r="BF224">
        <v>1</v>
      </c>
      <c r="BH224" s="39" t="s">
        <v>15186</v>
      </c>
      <c r="BI224">
        <v>1</v>
      </c>
      <c r="BK224" s="39" t="s">
        <v>15187</v>
      </c>
      <c r="BL224">
        <v>1</v>
      </c>
      <c r="BN224" s="39" t="s">
        <v>15186</v>
      </c>
      <c r="BO224">
        <v>1</v>
      </c>
      <c r="BQ224" s="39" t="s">
        <v>15186</v>
      </c>
      <c r="BR224">
        <v>1</v>
      </c>
      <c r="BT224" s="39" t="s">
        <v>44304</v>
      </c>
      <c r="BW224" s="39" t="s">
        <v>44305</v>
      </c>
      <c r="BZ224" s="39" t="s">
        <v>44306</v>
      </c>
      <c r="CC224" s="39" t="s">
        <v>44307</v>
      </c>
      <c r="CF224" s="39" t="s">
        <v>44308</v>
      </c>
      <c r="CI224" s="39" t="s">
        <v>44309</v>
      </c>
      <c r="CL224" s="39" t="s">
        <v>44310</v>
      </c>
      <c r="CO224" s="39" t="s">
        <v>44311</v>
      </c>
      <c r="CR224" s="39" t="s">
        <v>44312</v>
      </c>
      <c r="CU224" s="39" t="s">
        <v>44313</v>
      </c>
    </row>
    <row r="225" spans="1:99" x14ac:dyDescent="0.3">
      <c r="A225">
        <v>224</v>
      </c>
      <c r="B225" s="1">
        <v>45908.441759259258</v>
      </c>
      <c r="C225" s="1">
        <v>45908.45853009259</v>
      </c>
      <c r="D225" s="39" t="s">
        <v>2696</v>
      </c>
      <c r="E225" s="39" t="s">
        <v>2697</v>
      </c>
      <c r="F225">
        <v>14</v>
      </c>
      <c r="I225" s="39" t="s">
        <v>2698</v>
      </c>
      <c r="L225">
        <v>5</v>
      </c>
      <c r="O225">
        <v>40</v>
      </c>
      <c r="R225" s="39" t="s">
        <v>42857</v>
      </c>
      <c r="S225">
        <v>1</v>
      </c>
      <c r="U225" s="39" t="s">
        <v>42859</v>
      </c>
      <c r="V225">
        <v>0</v>
      </c>
      <c r="X225" s="39" t="s">
        <v>42859</v>
      </c>
      <c r="Y225">
        <v>1</v>
      </c>
      <c r="AA225" s="39" t="s">
        <v>42860</v>
      </c>
      <c r="AB225">
        <v>1</v>
      </c>
      <c r="AD225" s="39" t="s">
        <v>42859</v>
      </c>
      <c r="AE225">
        <v>0</v>
      </c>
      <c r="AG225" s="39" t="s">
        <v>43534</v>
      </c>
      <c r="AH225">
        <v>1</v>
      </c>
      <c r="AJ225" s="39" t="s">
        <v>42863</v>
      </c>
      <c r="AK225">
        <v>1</v>
      </c>
      <c r="AM225" s="39" t="s">
        <v>42864</v>
      </c>
      <c r="AN225">
        <v>1</v>
      </c>
      <c r="AP225" s="39" t="s">
        <v>15187</v>
      </c>
      <c r="AQ225">
        <v>1</v>
      </c>
      <c r="AS225" s="39" t="s">
        <v>15187</v>
      </c>
      <c r="AT225">
        <v>1</v>
      </c>
      <c r="AV225" s="39" t="s">
        <v>15186</v>
      </c>
      <c r="AW225">
        <v>0</v>
      </c>
      <c r="AY225" s="39" t="s">
        <v>15186</v>
      </c>
      <c r="AZ225">
        <v>1</v>
      </c>
      <c r="BB225" s="39" t="s">
        <v>15186</v>
      </c>
      <c r="BC225">
        <v>1</v>
      </c>
      <c r="BE225" s="39" t="s">
        <v>15187</v>
      </c>
      <c r="BF225">
        <v>1</v>
      </c>
      <c r="BH225" s="39" t="s">
        <v>15187</v>
      </c>
      <c r="BI225">
        <v>0</v>
      </c>
      <c r="BK225" s="39" t="s">
        <v>15187</v>
      </c>
      <c r="BL225">
        <v>1</v>
      </c>
      <c r="BN225" s="39" t="s">
        <v>15186</v>
      </c>
      <c r="BO225">
        <v>1</v>
      </c>
      <c r="BQ225" s="39" t="s">
        <v>15186</v>
      </c>
      <c r="BR225">
        <v>1</v>
      </c>
      <c r="BT225" s="39" t="s">
        <v>44314</v>
      </c>
      <c r="BW225" s="39" t="s">
        <v>44315</v>
      </c>
      <c r="BZ225" s="39" t="s">
        <v>44316</v>
      </c>
      <c r="CC225" s="39" t="s">
        <v>44317</v>
      </c>
      <c r="CF225" s="39" t="s">
        <v>44318</v>
      </c>
      <c r="CI225" s="39" t="s">
        <v>44319</v>
      </c>
      <c r="CL225" s="39" t="s">
        <v>44320</v>
      </c>
      <c r="CO225" s="39" t="s">
        <v>44321</v>
      </c>
      <c r="CR225" s="39" t="s">
        <v>44322</v>
      </c>
      <c r="CU225" s="39" t="s">
        <v>44323</v>
      </c>
    </row>
    <row r="226" spans="1:99" x14ac:dyDescent="0.3">
      <c r="A226">
        <v>225</v>
      </c>
      <c r="B226" s="1">
        <v>45908.444965277777</v>
      </c>
      <c r="C226" s="1">
        <v>45908.459780092591</v>
      </c>
      <c r="D226" s="39" t="s">
        <v>2991</v>
      </c>
      <c r="E226" s="39" t="s">
        <v>2992</v>
      </c>
      <c r="F226">
        <v>15</v>
      </c>
      <c r="I226" s="39" t="s">
        <v>2993</v>
      </c>
      <c r="L226">
        <v>5</v>
      </c>
      <c r="O226">
        <v>17</v>
      </c>
      <c r="R226" s="39" t="s">
        <v>42857</v>
      </c>
      <c r="S226">
        <v>1</v>
      </c>
      <c r="U226" s="39" t="s">
        <v>42859</v>
      </c>
      <c r="V226">
        <v>0</v>
      </c>
      <c r="X226" s="39" t="s">
        <v>42859</v>
      </c>
      <c r="Y226">
        <v>1</v>
      </c>
      <c r="AA226" s="39" t="s">
        <v>42860</v>
      </c>
      <c r="AB226">
        <v>1</v>
      </c>
      <c r="AD226" s="39" t="s">
        <v>42861</v>
      </c>
      <c r="AE226">
        <v>1</v>
      </c>
      <c r="AG226" s="39" t="s">
        <v>43534</v>
      </c>
      <c r="AH226">
        <v>1</v>
      </c>
      <c r="AJ226" s="39" t="s">
        <v>42863</v>
      </c>
      <c r="AK226">
        <v>1</v>
      </c>
      <c r="AM226" s="39" t="s">
        <v>42864</v>
      </c>
      <c r="AN226">
        <v>1</v>
      </c>
      <c r="AP226" s="39" t="s">
        <v>15187</v>
      </c>
      <c r="AQ226">
        <v>1</v>
      </c>
      <c r="AS226" s="39" t="s">
        <v>15187</v>
      </c>
      <c r="AT226">
        <v>1</v>
      </c>
      <c r="AV226" s="39" t="s">
        <v>15187</v>
      </c>
      <c r="AW226">
        <v>1</v>
      </c>
      <c r="AY226" s="39" t="s">
        <v>15186</v>
      </c>
      <c r="AZ226">
        <v>1</v>
      </c>
      <c r="BB226" s="39" t="s">
        <v>15186</v>
      </c>
      <c r="BC226">
        <v>1</v>
      </c>
      <c r="BE226" s="39" t="s">
        <v>15186</v>
      </c>
      <c r="BF226">
        <v>0</v>
      </c>
      <c r="BH226" s="39" t="s">
        <v>15186</v>
      </c>
      <c r="BI226">
        <v>1</v>
      </c>
      <c r="BK226" s="39" t="s">
        <v>15187</v>
      </c>
      <c r="BL226">
        <v>1</v>
      </c>
      <c r="BN226" s="39" t="s">
        <v>15186</v>
      </c>
      <c r="BO226">
        <v>1</v>
      </c>
      <c r="BQ226" s="39" t="s">
        <v>15187</v>
      </c>
      <c r="BR226">
        <v>0</v>
      </c>
      <c r="BT226" s="39" t="s">
        <v>43040</v>
      </c>
      <c r="BW226" s="39" t="s">
        <v>44324</v>
      </c>
      <c r="BZ226" s="39" t="s">
        <v>43690</v>
      </c>
      <c r="CC226" s="39" t="s">
        <v>43630</v>
      </c>
      <c r="CF226" s="39" t="s">
        <v>44325</v>
      </c>
      <c r="CI226" s="39" t="s">
        <v>44326</v>
      </c>
      <c r="CL226" s="39" t="s">
        <v>44327</v>
      </c>
      <c r="CO226" s="39" t="s">
        <v>44328</v>
      </c>
      <c r="CR226" s="39" t="s">
        <v>44212</v>
      </c>
      <c r="CU226" s="39" t="s">
        <v>43109</v>
      </c>
    </row>
    <row r="227" spans="1:99" x14ac:dyDescent="0.3">
      <c r="A227">
        <v>226</v>
      </c>
      <c r="B227" s="1">
        <v>45908.445034722223</v>
      </c>
      <c r="C227" s="1">
        <v>45908.459814814814</v>
      </c>
      <c r="D227" s="39" t="s">
        <v>2860</v>
      </c>
      <c r="E227" s="39" t="s">
        <v>2861</v>
      </c>
      <c r="F227">
        <v>14</v>
      </c>
      <c r="I227" s="39" t="s">
        <v>41728</v>
      </c>
      <c r="L227">
        <v>5</v>
      </c>
      <c r="O227">
        <v>5</v>
      </c>
      <c r="R227" s="39" t="s">
        <v>42859</v>
      </c>
      <c r="S227">
        <v>0</v>
      </c>
      <c r="U227" s="39" t="s">
        <v>42860</v>
      </c>
      <c r="V227">
        <v>0</v>
      </c>
      <c r="X227" s="39" t="s">
        <v>42859</v>
      </c>
      <c r="Y227">
        <v>1</v>
      </c>
      <c r="AA227" s="39" t="s">
        <v>42860</v>
      </c>
      <c r="AB227">
        <v>1</v>
      </c>
      <c r="AD227" s="39" t="s">
        <v>42861</v>
      </c>
      <c r="AE227">
        <v>1</v>
      </c>
      <c r="AG227" s="39" t="s">
        <v>43534</v>
      </c>
      <c r="AH227">
        <v>1</v>
      </c>
      <c r="AJ227" s="39" t="s">
        <v>42863</v>
      </c>
      <c r="AK227">
        <v>1</v>
      </c>
      <c r="AM227" s="39" t="s">
        <v>42864</v>
      </c>
      <c r="AN227">
        <v>1</v>
      </c>
      <c r="AP227" s="39" t="s">
        <v>15187</v>
      </c>
      <c r="AQ227">
        <v>1</v>
      </c>
      <c r="AS227" s="39" t="s">
        <v>15187</v>
      </c>
      <c r="AT227">
        <v>1</v>
      </c>
      <c r="AV227" s="39" t="s">
        <v>15187</v>
      </c>
      <c r="AW227">
        <v>1</v>
      </c>
      <c r="AY227" s="39" t="s">
        <v>15186</v>
      </c>
      <c r="AZ227">
        <v>1</v>
      </c>
      <c r="BB227" s="39" t="s">
        <v>15186</v>
      </c>
      <c r="BC227">
        <v>1</v>
      </c>
      <c r="BE227" s="39" t="s">
        <v>15186</v>
      </c>
      <c r="BF227">
        <v>0</v>
      </c>
      <c r="BH227" s="39" t="s">
        <v>15186</v>
      </c>
      <c r="BI227">
        <v>1</v>
      </c>
      <c r="BK227" s="39" t="s">
        <v>15187</v>
      </c>
      <c r="BL227">
        <v>1</v>
      </c>
      <c r="BN227" s="39" t="s">
        <v>15186</v>
      </c>
      <c r="BO227">
        <v>1</v>
      </c>
      <c r="BQ227" s="39" t="s">
        <v>15187</v>
      </c>
      <c r="BR227">
        <v>0</v>
      </c>
      <c r="BT227" s="39" t="s">
        <v>44329</v>
      </c>
      <c r="BW227" s="39" t="s">
        <v>43143</v>
      </c>
      <c r="BZ227" s="39" t="s">
        <v>44330</v>
      </c>
      <c r="CC227" s="39" t="s">
        <v>44331</v>
      </c>
      <c r="CF227" s="39" t="s">
        <v>44332</v>
      </c>
      <c r="CI227" s="39" t="s">
        <v>44333</v>
      </c>
      <c r="CL227" s="39" t="s">
        <v>44334</v>
      </c>
      <c r="CO227" s="39" t="s">
        <v>44335</v>
      </c>
      <c r="CR227" s="39" t="s">
        <v>44336</v>
      </c>
      <c r="CU227" s="39" t="s">
        <v>43109</v>
      </c>
    </row>
    <row r="228" spans="1:99" x14ac:dyDescent="0.3">
      <c r="A228">
        <v>227</v>
      </c>
      <c r="B228" s="1">
        <v>45908.455729166664</v>
      </c>
      <c r="C228" s="1">
        <v>45908.461030092592</v>
      </c>
      <c r="D228" s="39" t="s">
        <v>2650</v>
      </c>
      <c r="E228" s="39" t="s">
        <v>2651</v>
      </c>
      <c r="F228">
        <v>9</v>
      </c>
      <c r="I228" s="39" t="s">
        <v>11772</v>
      </c>
      <c r="L228">
        <v>5</v>
      </c>
      <c r="O228">
        <v>11</v>
      </c>
      <c r="R228" s="39" t="s">
        <v>42857</v>
      </c>
      <c r="S228">
        <v>1</v>
      </c>
      <c r="U228" s="39" t="s">
        <v>42860</v>
      </c>
      <c r="V228">
        <v>0</v>
      </c>
      <c r="X228" s="39" t="s">
        <v>42858</v>
      </c>
      <c r="Y228">
        <v>0</v>
      </c>
      <c r="AA228" s="39" t="s">
        <v>42861</v>
      </c>
      <c r="AB228">
        <v>0</v>
      </c>
      <c r="AD228" s="39" t="s">
        <v>42859</v>
      </c>
      <c r="AE228">
        <v>0</v>
      </c>
      <c r="AG228" s="39" t="s">
        <v>44250</v>
      </c>
      <c r="AH228">
        <v>0</v>
      </c>
      <c r="AJ228" s="39" t="s">
        <v>42864</v>
      </c>
      <c r="AK228">
        <v>0</v>
      </c>
      <c r="AM228" s="39" t="s">
        <v>42864</v>
      </c>
      <c r="AN228">
        <v>1</v>
      </c>
      <c r="AP228" s="39" t="s">
        <v>15187</v>
      </c>
      <c r="AQ228">
        <v>1</v>
      </c>
      <c r="AS228" s="39" t="s">
        <v>15187</v>
      </c>
      <c r="AT228">
        <v>1</v>
      </c>
      <c r="AV228" s="39" t="s">
        <v>15186</v>
      </c>
      <c r="AW228">
        <v>0</v>
      </c>
      <c r="AY228" s="39" t="s">
        <v>15187</v>
      </c>
      <c r="AZ228">
        <v>0</v>
      </c>
      <c r="BB228" s="39" t="s">
        <v>15186</v>
      </c>
      <c r="BC228">
        <v>1</v>
      </c>
      <c r="BE228" s="39" t="s">
        <v>15187</v>
      </c>
      <c r="BF228">
        <v>1</v>
      </c>
      <c r="BH228" s="39" t="s">
        <v>15186</v>
      </c>
      <c r="BI228">
        <v>1</v>
      </c>
      <c r="BK228" s="39" t="s">
        <v>15187</v>
      </c>
      <c r="BL228">
        <v>1</v>
      </c>
      <c r="BN228" s="39" t="s">
        <v>15186</v>
      </c>
      <c r="BO228">
        <v>1</v>
      </c>
      <c r="BQ228" s="39" t="s">
        <v>15187</v>
      </c>
      <c r="BR228">
        <v>0</v>
      </c>
      <c r="BT228" s="39" t="s">
        <v>44337</v>
      </c>
      <c r="BW228" s="39" t="s">
        <v>44338</v>
      </c>
      <c r="BZ228" s="39" t="s">
        <v>44339</v>
      </c>
      <c r="CC228" s="39" t="s">
        <v>44340</v>
      </c>
      <c r="CF228" s="39" t="s">
        <v>44341</v>
      </c>
      <c r="CI228" s="39" t="s">
        <v>44342</v>
      </c>
      <c r="CL228" s="39" t="s">
        <v>44343</v>
      </c>
      <c r="CO228" s="39" t="s">
        <v>44344</v>
      </c>
      <c r="CR228" s="39" t="s">
        <v>44345</v>
      </c>
      <c r="CU228" s="39" t="s">
        <v>44346</v>
      </c>
    </row>
    <row r="229" spans="1:99" x14ac:dyDescent="0.3">
      <c r="A229">
        <v>228</v>
      </c>
      <c r="B229" s="1">
        <v>45908.462037037039</v>
      </c>
      <c r="C229" s="1">
        <v>45908.462094907409</v>
      </c>
      <c r="D229" s="39" t="s">
        <v>2804</v>
      </c>
      <c r="E229" s="39" t="s">
        <v>2805</v>
      </c>
      <c r="F229">
        <v>17</v>
      </c>
      <c r="I229" s="39" t="s">
        <v>11726</v>
      </c>
      <c r="L229">
        <v>5</v>
      </c>
      <c r="O229">
        <v>21</v>
      </c>
      <c r="R229" s="39" t="s">
        <v>42857</v>
      </c>
      <c r="S229">
        <v>1</v>
      </c>
      <c r="U229" s="39" t="s">
        <v>42858</v>
      </c>
      <c r="V229">
        <v>1</v>
      </c>
      <c r="X229" s="39" t="s">
        <v>42859</v>
      </c>
      <c r="Y229">
        <v>1</v>
      </c>
      <c r="AA229" s="39" t="s">
        <v>42860</v>
      </c>
      <c r="AB229">
        <v>1</v>
      </c>
      <c r="AD229" s="39" t="s">
        <v>42861</v>
      </c>
      <c r="AE229">
        <v>1</v>
      </c>
      <c r="AG229" s="39" t="s">
        <v>43534</v>
      </c>
      <c r="AH229">
        <v>1</v>
      </c>
      <c r="AJ229" s="39" t="s">
        <v>42863</v>
      </c>
      <c r="AK229">
        <v>1</v>
      </c>
      <c r="AM229" s="39" t="s">
        <v>42864</v>
      </c>
      <c r="AN229">
        <v>1</v>
      </c>
      <c r="AP229" s="39" t="s">
        <v>15187</v>
      </c>
      <c r="AQ229">
        <v>1</v>
      </c>
      <c r="AS229" s="39" t="s">
        <v>15187</v>
      </c>
      <c r="AT229">
        <v>1</v>
      </c>
      <c r="AV229" s="39" t="s">
        <v>15186</v>
      </c>
      <c r="AW229">
        <v>0</v>
      </c>
      <c r="AY229" s="39" t="s">
        <v>15186</v>
      </c>
      <c r="AZ229">
        <v>1</v>
      </c>
      <c r="BB229" s="39" t="s">
        <v>15186</v>
      </c>
      <c r="BC229">
        <v>1</v>
      </c>
      <c r="BE229" s="39" t="s">
        <v>15187</v>
      </c>
      <c r="BF229">
        <v>1</v>
      </c>
      <c r="BH229" s="39" t="s">
        <v>15186</v>
      </c>
      <c r="BI229">
        <v>1</v>
      </c>
      <c r="BK229" s="39" t="s">
        <v>15187</v>
      </c>
      <c r="BL229">
        <v>1</v>
      </c>
      <c r="BN229" s="39" t="s">
        <v>15186</v>
      </c>
      <c r="BO229">
        <v>1</v>
      </c>
      <c r="BQ229" s="39" t="s">
        <v>15186</v>
      </c>
      <c r="BR229">
        <v>1</v>
      </c>
      <c r="BT229" s="39" t="s">
        <v>44347</v>
      </c>
      <c r="BW229" s="39" t="s">
        <v>44348</v>
      </c>
      <c r="BZ229" s="39" t="s">
        <v>44349</v>
      </c>
      <c r="CC229" s="39" t="s">
        <v>44350</v>
      </c>
      <c r="CF229" s="39" t="s">
        <v>44351</v>
      </c>
      <c r="CI229" s="39" t="s">
        <v>44352</v>
      </c>
      <c r="CL229" s="39" t="s">
        <v>44353</v>
      </c>
      <c r="CO229" s="39" t="s">
        <v>44354</v>
      </c>
      <c r="CR229" s="39" t="s">
        <v>44355</v>
      </c>
      <c r="CU229" s="39" t="s">
        <v>44356</v>
      </c>
    </row>
    <row r="230" spans="1:99" x14ac:dyDescent="0.3">
      <c r="A230">
        <v>229</v>
      </c>
      <c r="B230" s="1">
        <v>45908.449224537035</v>
      </c>
      <c r="C230" s="1">
        <v>45908.462372685186</v>
      </c>
      <c r="D230" s="39" t="s">
        <v>2769</v>
      </c>
      <c r="E230" s="39" t="s">
        <v>2770</v>
      </c>
      <c r="F230">
        <v>18</v>
      </c>
      <c r="I230" s="39" t="s">
        <v>2771</v>
      </c>
      <c r="L230">
        <v>5</v>
      </c>
      <c r="O230">
        <v>8</v>
      </c>
      <c r="R230" s="39" t="s">
        <v>42857</v>
      </c>
      <c r="S230">
        <v>1</v>
      </c>
      <c r="U230" s="39" t="s">
        <v>42858</v>
      </c>
      <c r="V230">
        <v>1</v>
      </c>
      <c r="X230" s="39" t="s">
        <v>42859</v>
      </c>
      <c r="Y230">
        <v>1</v>
      </c>
      <c r="AA230" s="39" t="s">
        <v>42860</v>
      </c>
      <c r="AB230">
        <v>1</v>
      </c>
      <c r="AD230" s="39" t="s">
        <v>42861</v>
      </c>
      <c r="AE230">
        <v>1</v>
      </c>
      <c r="AG230" s="39" t="s">
        <v>43534</v>
      </c>
      <c r="AH230">
        <v>1</v>
      </c>
      <c r="AJ230" s="39" t="s">
        <v>42863</v>
      </c>
      <c r="AK230">
        <v>1</v>
      </c>
      <c r="AM230" s="39" t="s">
        <v>42864</v>
      </c>
      <c r="AN230">
        <v>1</v>
      </c>
      <c r="AP230" s="39" t="s">
        <v>15187</v>
      </c>
      <c r="AQ230">
        <v>1</v>
      </c>
      <c r="AS230" s="39" t="s">
        <v>15187</v>
      </c>
      <c r="AT230">
        <v>1</v>
      </c>
      <c r="AV230" s="39" t="s">
        <v>15187</v>
      </c>
      <c r="AW230">
        <v>1</v>
      </c>
      <c r="AY230" s="39" t="s">
        <v>15186</v>
      </c>
      <c r="AZ230">
        <v>1</v>
      </c>
      <c r="BB230" s="39" t="s">
        <v>15186</v>
      </c>
      <c r="BC230">
        <v>1</v>
      </c>
      <c r="BE230" s="39" t="s">
        <v>15187</v>
      </c>
      <c r="BF230">
        <v>1</v>
      </c>
      <c r="BH230" s="39" t="s">
        <v>15186</v>
      </c>
      <c r="BI230">
        <v>1</v>
      </c>
      <c r="BK230" s="39" t="s">
        <v>15187</v>
      </c>
      <c r="BL230">
        <v>1</v>
      </c>
      <c r="BN230" s="39" t="s">
        <v>15186</v>
      </c>
      <c r="BO230">
        <v>1</v>
      </c>
      <c r="BQ230" s="39" t="s">
        <v>15186</v>
      </c>
      <c r="BR230">
        <v>1</v>
      </c>
      <c r="BT230" s="39" t="s">
        <v>42865</v>
      </c>
      <c r="BW230" s="39" t="s">
        <v>43161</v>
      </c>
      <c r="BZ230" s="39" t="s">
        <v>44357</v>
      </c>
      <c r="CC230" s="39" t="s">
        <v>44358</v>
      </c>
      <c r="CF230" s="39" t="s">
        <v>44359</v>
      </c>
      <c r="CI230" s="39" t="s">
        <v>44360</v>
      </c>
      <c r="CL230" s="39" t="s">
        <v>44361</v>
      </c>
      <c r="CO230" s="39" t="s">
        <v>44362</v>
      </c>
      <c r="CR230" s="39" t="s">
        <v>44363</v>
      </c>
      <c r="CU230" s="39" t="s">
        <v>44364</v>
      </c>
    </row>
    <row r="231" spans="1:99" x14ac:dyDescent="0.3">
      <c r="A231">
        <v>230</v>
      </c>
      <c r="B231" s="1">
        <v>45908.441620370373</v>
      </c>
      <c r="C231" s="1">
        <v>45908.462581018517</v>
      </c>
      <c r="D231" s="39" t="s">
        <v>2759</v>
      </c>
      <c r="E231" s="39" t="s">
        <v>2760</v>
      </c>
      <c r="F231">
        <v>15</v>
      </c>
      <c r="I231" s="39" t="s">
        <v>2760</v>
      </c>
      <c r="L231">
        <v>5</v>
      </c>
      <c r="O231">
        <v>28</v>
      </c>
      <c r="R231" s="39" t="s">
        <v>42858</v>
      </c>
      <c r="S231">
        <v>0</v>
      </c>
      <c r="U231" s="39" t="s">
        <v>42858</v>
      </c>
      <c r="V231">
        <v>1</v>
      </c>
      <c r="X231" s="39" t="s">
        <v>42859</v>
      </c>
      <c r="Y231">
        <v>1</v>
      </c>
      <c r="AA231" s="39" t="s">
        <v>42858</v>
      </c>
      <c r="AB231">
        <v>0</v>
      </c>
      <c r="AD231" s="39" t="s">
        <v>42861</v>
      </c>
      <c r="AE231">
        <v>1</v>
      </c>
      <c r="AG231" s="39" t="s">
        <v>43534</v>
      </c>
      <c r="AH231">
        <v>1</v>
      </c>
      <c r="AJ231" s="39" t="s">
        <v>42863</v>
      </c>
      <c r="AK231">
        <v>1</v>
      </c>
      <c r="AM231" s="39" t="s">
        <v>42864</v>
      </c>
      <c r="AN231">
        <v>1</v>
      </c>
      <c r="AP231" s="39" t="s">
        <v>15187</v>
      </c>
      <c r="AQ231">
        <v>1</v>
      </c>
      <c r="AS231" s="39" t="s">
        <v>15187</v>
      </c>
      <c r="AT231">
        <v>1</v>
      </c>
      <c r="AV231" s="39" t="s">
        <v>15186</v>
      </c>
      <c r="AW231">
        <v>0</v>
      </c>
      <c r="AY231" s="39" t="s">
        <v>15186</v>
      </c>
      <c r="AZ231">
        <v>1</v>
      </c>
      <c r="BB231" s="39" t="s">
        <v>15186</v>
      </c>
      <c r="BC231">
        <v>1</v>
      </c>
      <c r="BE231" s="39" t="s">
        <v>15187</v>
      </c>
      <c r="BF231">
        <v>1</v>
      </c>
      <c r="BH231" s="39" t="s">
        <v>15186</v>
      </c>
      <c r="BI231">
        <v>1</v>
      </c>
      <c r="BK231" s="39" t="s">
        <v>15187</v>
      </c>
      <c r="BL231">
        <v>1</v>
      </c>
      <c r="BN231" s="39" t="s">
        <v>15186</v>
      </c>
      <c r="BO231">
        <v>1</v>
      </c>
      <c r="BQ231" s="39" t="s">
        <v>15186</v>
      </c>
      <c r="BR231">
        <v>1</v>
      </c>
      <c r="BT231" s="39" t="s">
        <v>44365</v>
      </c>
      <c r="BW231" s="39" t="s">
        <v>44366</v>
      </c>
      <c r="BZ231" s="39" t="s">
        <v>44367</v>
      </c>
      <c r="CC231" s="39" t="s">
        <v>44368</v>
      </c>
      <c r="CF231" s="39" t="s">
        <v>44369</v>
      </c>
      <c r="CI231" s="39" t="s">
        <v>44370</v>
      </c>
      <c r="CL231" s="39" t="s">
        <v>44371</v>
      </c>
      <c r="CO231" s="39" t="s">
        <v>42987</v>
      </c>
      <c r="CR231" s="39" t="s">
        <v>44372</v>
      </c>
      <c r="CU231" s="39" t="s">
        <v>44373</v>
      </c>
    </row>
    <row r="232" spans="1:99" x14ac:dyDescent="0.3">
      <c r="A232">
        <v>231</v>
      </c>
      <c r="B232" s="1">
        <v>45908.44935185185</v>
      </c>
      <c r="C232" s="1">
        <v>45908.463067129633</v>
      </c>
      <c r="D232" s="39" t="s">
        <v>2674</v>
      </c>
      <c r="E232" s="39" t="s">
        <v>2675</v>
      </c>
      <c r="F232">
        <v>18</v>
      </c>
      <c r="I232" s="39" t="s">
        <v>2675</v>
      </c>
      <c r="L232">
        <v>5</v>
      </c>
      <c r="O232">
        <v>4</v>
      </c>
      <c r="R232" s="39" t="s">
        <v>42857</v>
      </c>
      <c r="S232">
        <v>1</v>
      </c>
      <c r="U232" s="39" t="s">
        <v>42858</v>
      </c>
      <c r="V232">
        <v>1</v>
      </c>
      <c r="X232" s="39" t="s">
        <v>42859</v>
      </c>
      <c r="Y232">
        <v>1</v>
      </c>
      <c r="AA232" s="39" t="s">
        <v>42860</v>
      </c>
      <c r="AB232">
        <v>1</v>
      </c>
      <c r="AD232" s="39" t="s">
        <v>42861</v>
      </c>
      <c r="AE232">
        <v>1</v>
      </c>
      <c r="AG232" s="39" t="s">
        <v>43534</v>
      </c>
      <c r="AH232">
        <v>1</v>
      </c>
      <c r="AJ232" s="39" t="s">
        <v>42863</v>
      </c>
      <c r="AK232">
        <v>1</v>
      </c>
      <c r="AM232" s="39" t="s">
        <v>42864</v>
      </c>
      <c r="AN232">
        <v>1</v>
      </c>
      <c r="AP232" s="39" t="s">
        <v>15187</v>
      </c>
      <c r="AQ232">
        <v>1</v>
      </c>
      <c r="AS232" s="39" t="s">
        <v>15187</v>
      </c>
      <c r="AT232">
        <v>1</v>
      </c>
      <c r="AV232" s="39" t="s">
        <v>15187</v>
      </c>
      <c r="AW232">
        <v>1</v>
      </c>
      <c r="AY232" s="39" t="s">
        <v>15186</v>
      </c>
      <c r="AZ232">
        <v>1</v>
      </c>
      <c r="BB232" s="39" t="s">
        <v>15186</v>
      </c>
      <c r="BC232">
        <v>1</v>
      </c>
      <c r="BE232" s="39" t="s">
        <v>15187</v>
      </c>
      <c r="BF232">
        <v>1</v>
      </c>
      <c r="BH232" s="39" t="s">
        <v>15186</v>
      </c>
      <c r="BI232">
        <v>1</v>
      </c>
      <c r="BK232" s="39" t="s">
        <v>15187</v>
      </c>
      <c r="BL232">
        <v>1</v>
      </c>
      <c r="BN232" s="39" t="s">
        <v>15186</v>
      </c>
      <c r="BO232">
        <v>1</v>
      </c>
      <c r="BQ232" s="39" t="s">
        <v>15186</v>
      </c>
      <c r="BR232">
        <v>1</v>
      </c>
      <c r="BT232" s="39" t="s">
        <v>42865</v>
      </c>
      <c r="BW232" s="39" t="s">
        <v>42876</v>
      </c>
      <c r="BZ232" s="39" t="s">
        <v>44374</v>
      </c>
      <c r="CC232" s="39" t="s">
        <v>44375</v>
      </c>
      <c r="CF232" s="39" t="s">
        <v>44376</v>
      </c>
      <c r="CI232" s="39" t="s">
        <v>44377</v>
      </c>
      <c r="CL232" s="39" t="s">
        <v>44378</v>
      </c>
      <c r="CO232" s="39" t="s">
        <v>44379</v>
      </c>
      <c r="CR232" s="39" t="s">
        <v>44380</v>
      </c>
      <c r="CU232" s="39" t="s">
        <v>44381</v>
      </c>
    </row>
    <row r="233" spans="1:99" x14ac:dyDescent="0.3">
      <c r="A233">
        <v>232</v>
      </c>
      <c r="B233" s="1">
        <v>45908.449571759258</v>
      </c>
      <c r="C233" s="1">
        <v>45908.463275462964</v>
      </c>
      <c r="D233" s="39" t="s">
        <v>3009</v>
      </c>
      <c r="E233" s="39" t="s">
        <v>3010</v>
      </c>
      <c r="F233">
        <v>15</v>
      </c>
      <c r="I233" s="39" t="s">
        <v>3011</v>
      </c>
      <c r="L233">
        <v>5</v>
      </c>
      <c r="O233">
        <v>15</v>
      </c>
      <c r="R233" s="39" t="s">
        <v>42857</v>
      </c>
      <c r="S233">
        <v>1</v>
      </c>
      <c r="U233" s="39" t="s">
        <v>42859</v>
      </c>
      <c r="V233">
        <v>0</v>
      </c>
      <c r="X233" s="39" t="s">
        <v>42861</v>
      </c>
      <c r="Y233">
        <v>0</v>
      </c>
      <c r="AA233" s="39" t="s">
        <v>42860</v>
      </c>
      <c r="AB233">
        <v>1</v>
      </c>
      <c r="AD233" s="39" t="s">
        <v>42859</v>
      </c>
      <c r="AE233">
        <v>0</v>
      </c>
      <c r="AG233" s="39" t="s">
        <v>43534</v>
      </c>
      <c r="AH233">
        <v>1</v>
      </c>
      <c r="AJ233" s="39" t="s">
        <v>42863</v>
      </c>
      <c r="AK233">
        <v>1</v>
      </c>
      <c r="AM233" s="39" t="s">
        <v>42864</v>
      </c>
      <c r="AN233">
        <v>1</v>
      </c>
      <c r="AP233" s="39" t="s">
        <v>15187</v>
      </c>
      <c r="AQ233">
        <v>1</v>
      </c>
      <c r="AS233" s="39" t="s">
        <v>15187</v>
      </c>
      <c r="AT233">
        <v>1</v>
      </c>
      <c r="AV233" s="39" t="s">
        <v>15187</v>
      </c>
      <c r="AW233">
        <v>1</v>
      </c>
      <c r="AY233" s="39" t="s">
        <v>15186</v>
      </c>
      <c r="AZ233">
        <v>1</v>
      </c>
      <c r="BB233" s="39" t="s">
        <v>15186</v>
      </c>
      <c r="BC233">
        <v>1</v>
      </c>
      <c r="BE233" s="39" t="s">
        <v>15187</v>
      </c>
      <c r="BF233">
        <v>1</v>
      </c>
      <c r="BH233" s="39" t="s">
        <v>15186</v>
      </c>
      <c r="BI233">
        <v>1</v>
      </c>
      <c r="BK233" s="39" t="s">
        <v>15187</v>
      </c>
      <c r="BL233">
        <v>1</v>
      </c>
      <c r="BN233" s="39" t="s">
        <v>15186</v>
      </c>
      <c r="BO233">
        <v>1</v>
      </c>
      <c r="BQ233" s="39" t="s">
        <v>15186</v>
      </c>
      <c r="BR233">
        <v>1</v>
      </c>
      <c r="BT233" s="39" t="s">
        <v>44382</v>
      </c>
      <c r="BW233" s="39" t="s">
        <v>43161</v>
      </c>
      <c r="BZ233" s="39" t="s">
        <v>44383</v>
      </c>
      <c r="CC233" s="39" t="s">
        <v>44384</v>
      </c>
      <c r="CF233" s="39" t="s">
        <v>44385</v>
      </c>
      <c r="CI233" s="39" t="s">
        <v>44386</v>
      </c>
      <c r="CL233" s="39" t="s">
        <v>44387</v>
      </c>
      <c r="CO233" s="39" t="s">
        <v>42911</v>
      </c>
      <c r="CR233" s="39" t="s">
        <v>44388</v>
      </c>
      <c r="CU233" s="39" t="s">
        <v>44389</v>
      </c>
    </row>
    <row r="234" spans="1:99" x14ac:dyDescent="0.3">
      <c r="A234">
        <v>233</v>
      </c>
      <c r="B234" s="1">
        <v>45908.448298611111</v>
      </c>
      <c r="C234" s="1">
        <v>45908.463703703703</v>
      </c>
      <c r="D234" s="39" t="s">
        <v>2927</v>
      </c>
      <c r="E234" s="39" t="s">
        <v>2928</v>
      </c>
      <c r="F234">
        <v>18</v>
      </c>
      <c r="I234" s="39" t="s">
        <v>2928</v>
      </c>
      <c r="L234">
        <v>5</v>
      </c>
      <c r="O234">
        <v>29</v>
      </c>
      <c r="R234" s="39" t="s">
        <v>42857</v>
      </c>
      <c r="S234">
        <v>1</v>
      </c>
      <c r="U234" s="39" t="s">
        <v>42858</v>
      </c>
      <c r="V234">
        <v>1</v>
      </c>
      <c r="X234" s="39" t="s">
        <v>42859</v>
      </c>
      <c r="Y234">
        <v>1</v>
      </c>
      <c r="AA234" s="39" t="s">
        <v>42860</v>
      </c>
      <c r="AB234">
        <v>1</v>
      </c>
      <c r="AD234" s="39" t="s">
        <v>42861</v>
      </c>
      <c r="AE234">
        <v>1</v>
      </c>
      <c r="AG234" s="39" t="s">
        <v>43534</v>
      </c>
      <c r="AH234">
        <v>1</v>
      </c>
      <c r="AJ234" s="39" t="s">
        <v>42863</v>
      </c>
      <c r="AK234">
        <v>1</v>
      </c>
      <c r="AM234" s="39" t="s">
        <v>42864</v>
      </c>
      <c r="AN234">
        <v>1</v>
      </c>
      <c r="AP234" s="39" t="s">
        <v>15187</v>
      </c>
      <c r="AQ234">
        <v>1</v>
      </c>
      <c r="AS234" s="39" t="s">
        <v>15187</v>
      </c>
      <c r="AT234">
        <v>1</v>
      </c>
      <c r="AV234" s="39" t="s">
        <v>15187</v>
      </c>
      <c r="AW234">
        <v>1</v>
      </c>
      <c r="AY234" s="39" t="s">
        <v>15186</v>
      </c>
      <c r="AZ234">
        <v>1</v>
      </c>
      <c r="BB234" s="39" t="s">
        <v>15186</v>
      </c>
      <c r="BC234">
        <v>1</v>
      </c>
      <c r="BE234" s="39" t="s">
        <v>15187</v>
      </c>
      <c r="BF234">
        <v>1</v>
      </c>
      <c r="BH234" s="39" t="s">
        <v>15186</v>
      </c>
      <c r="BI234">
        <v>1</v>
      </c>
      <c r="BK234" s="39" t="s">
        <v>15187</v>
      </c>
      <c r="BL234">
        <v>1</v>
      </c>
      <c r="BN234" s="39" t="s">
        <v>15186</v>
      </c>
      <c r="BO234">
        <v>1</v>
      </c>
      <c r="BQ234" s="39" t="s">
        <v>15186</v>
      </c>
      <c r="BR234">
        <v>1</v>
      </c>
      <c r="BT234" s="39" t="s">
        <v>42865</v>
      </c>
      <c r="BW234" s="39" t="s">
        <v>42876</v>
      </c>
      <c r="BZ234" s="39" t="s">
        <v>44390</v>
      </c>
      <c r="CC234" s="39" t="s">
        <v>44391</v>
      </c>
      <c r="CF234" s="39" t="s">
        <v>44392</v>
      </c>
      <c r="CI234" s="39" t="s">
        <v>44393</v>
      </c>
      <c r="CL234" s="39" t="s">
        <v>44394</v>
      </c>
      <c r="CO234" s="39" t="s">
        <v>42987</v>
      </c>
      <c r="CR234" s="39" t="s">
        <v>44395</v>
      </c>
      <c r="CU234" s="39" t="s">
        <v>44396</v>
      </c>
    </row>
    <row r="235" spans="1:99" x14ac:dyDescent="0.3">
      <c r="A235">
        <v>234</v>
      </c>
      <c r="B235" s="1">
        <v>45908.451284722221</v>
      </c>
      <c r="C235" s="1">
        <v>45908.464166666665</v>
      </c>
      <c r="D235" s="39" t="s">
        <v>2632</v>
      </c>
      <c r="E235" s="39" t="s">
        <v>2633</v>
      </c>
      <c r="F235">
        <v>17</v>
      </c>
      <c r="I235" s="39" t="s">
        <v>2633</v>
      </c>
      <c r="L235">
        <v>5</v>
      </c>
      <c r="O235">
        <v>26</v>
      </c>
      <c r="R235" s="39" t="s">
        <v>42857</v>
      </c>
      <c r="S235">
        <v>1</v>
      </c>
      <c r="U235" s="39" t="s">
        <v>42858</v>
      </c>
      <c r="V235">
        <v>1</v>
      </c>
      <c r="X235" s="39" t="s">
        <v>42859</v>
      </c>
      <c r="Y235">
        <v>1</v>
      </c>
      <c r="AA235" s="39" t="s">
        <v>42860</v>
      </c>
      <c r="AB235">
        <v>1</v>
      </c>
      <c r="AD235" s="39" t="s">
        <v>42861</v>
      </c>
      <c r="AE235">
        <v>1</v>
      </c>
      <c r="AG235" s="39" t="s">
        <v>43534</v>
      </c>
      <c r="AH235">
        <v>1</v>
      </c>
      <c r="AJ235" s="39" t="s">
        <v>42863</v>
      </c>
      <c r="AK235">
        <v>1</v>
      </c>
      <c r="AM235" s="39" t="s">
        <v>42864</v>
      </c>
      <c r="AN235">
        <v>1</v>
      </c>
      <c r="AP235" s="39" t="s">
        <v>15187</v>
      </c>
      <c r="AQ235">
        <v>1</v>
      </c>
      <c r="AS235" s="39" t="s">
        <v>15187</v>
      </c>
      <c r="AT235">
        <v>1</v>
      </c>
      <c r="AV235" s="39" t="s">
        <v>15186</v>
      </c>
      <c r="AW235">
        <v>0</v>
      </c>
      <c r="AY235" s="39" t="s">
        <v>15186</v>
      </c>
      <c r="AZ235">
        <v>1</v>
      </c>
      <c r="BB235" s="39" t="s">
        <v>15186</v>
      </c>
      <c r="BC235">
        <v>1</v>
      </c>
      <c r="BE235" s="39" t="s">
        <v>15187</v>
      </c>
      <c r="BF235">
        <v>1</v>
      </c>
      <c r="BH235" s="39" t="s">
        <v>15186</v>
      </c>
      <c r="BI235">
        <v>1</v>
      </c>
      <c r="BK235" s="39" t="s">
        <v>15187</v>
      </c>
      <c r="BL235">
        <v>1</v>
      </c>
      <c r="BN235" s="39" t="s">
        <v>15186</v>
      </c>
      <c r="BO235">
        <v>1</v>
      </c>
      <c r="BQ235" s="39" t="s">
        <v>15186</v>
      </c>
      <c r="BR235">
        <v>1</v>
      </c>
      <c r="BT235" s="39" t="s">
        <v>44397</v>
      </c>
      <c r="BW235" s="39" t="s">
        <v>44398</v>
      </c>
      <c r="BZ235" s="39" t="s">
        <v>44399</v>
      </c>
      <c r="CC235" s="39" t="s">
        <v>44400</v>
      </c>
      <c r="CF235" s="39" t="s">
        <v>44401</v>
      </c>
      <c r="CI235" s="39" t="s">
        <v>44402</v>
      </c>
      <c r="CL235" s="39" t="s">
        <v>44403</v>
      </c>
      <c r="CO235" s="39" t="s">
        <v>44404</v>
      </c>
      <c r="CR235" s="39" t="s">
        <v>44405</v>
      </c>
      <c r="CU235" s="39" t="s">
        <v>44406</v>
      </c>
    </row>
    <row r="236" spans="1:99" x14ac:dyDescent="0.3">
      <c r="A236">
        <v>235</v>
      </c>
      <c r="B236" s="1">
        <v>45908.451249999998</v>
      </c>
      <c r="C236" s="1">
        <v>45908.464178240742</v>
      </c>
      <c r="D236" s="39" t="s">
        <v>2685</v>
      </c>
      <c r="E236" s="39" t="s">
        <v>2686</v>
      </c>
      <c r="F236">
        <v>17</v>
      </c>
      <c r="I236" s="39" t="s">
        <v>2686</v>
      </c>
      <c r="L236">
        <v>5</v>
      </c>
      <c r="O236">
        <v>13</v>
      </c>
      <c r="R236" s="39" t="s">
        <v>42857</v>
      </c>
      <c r="S236">
        <v>1</v>
      </c>
      <c r="U236" s="39" t="s">
        <v>42858</v>
      </c>
      <c r="V236">
        <v>1</v>
      </c>
      <c r="X236" s="39" t="s">
        <v>42859</v>
      </c>
      <c r="Y236">
        <v>1</v>
      </c>
      <c r="AA236" s="39" t="s">
        <v>42860</v>
      </c>
      <c r="AB236">
        <v>1</v>
      </c>
      <c r="AD236" s="39" t="s">
        <v>42861</v>
      </c>
      <c r="AE236">
        <v>1</v>
      </c>
      <c r="AG236" s="39" t="s">
        <v>43534</v>
      </c>
      <c r="AH236">
        <v>1</v>
      </c>
      <c r="AJ236" s="39" t="s">
        <v>42863</v>
      </c>
      <c r="AK236">
        <v>1</v>
      </c>
      <c r="AM236" s="39" t="s">
        <v>42864</v>
      </c>
      <c r="AN236">
        <v>1</v>
      </c>
      <c r="AP236" s="39" t="s">
        <v>15187</v>
      </c>
      <c r="AQ236">
        <v>1</v>
      </c>
      <c r="AS236" s="39" t="s">
        <v>15187</v>
      </c>
      <c r="AT236">
        <v>1</v>
      </c>
      <c r="AV236" s="39" t="s">
        <v>15186</v>
      </c>
      <c r="AW236">
        <v>0</v>
      </c>
      <c r="AY236" s="39" t="s">
        <v>15186</v>
      </c>
      <c r="AZ236">
        <v>1</v>
      </c>
      <c r="BB236" s="39" t="s">
        <v>15186</v>
      </c>
      <c r="BC236">
        <v>1</v>
      </c>
      <c r="BE236" s="39" t="s">
        <v>15187</v>
      </c>
      <c r="BF236">
        <v>1</v>
      </c>
      <c r="BH236" s="39" t="s">
        <v>15186</v>
      </c>
      <c r="BI236">
        <v>1</v>
      </c>
      <c r="BK236" s="39" t="s">
        <v>15187</v>
      </c>
      <c r="BL236">
        <v>1</v>
      </c>
      <c r="BN236" s="39" t="s">
        <v>15186</v>
      </c>
      <c r="BO236">
        <v>1</v>
      </c>
      <c r="BQ236" s="39" t="s">
        <v>15186</v>
      </c>
      <c r="BR236">
        <v>1</v>
      </c>
      <c r="BT236" s="39" t="s">
        <v>44407</v>
      </c>
      <c r="BW236" s="39" t="s">
        <v>44398</v>
      </c>
      <c r="BZ236" s="39" t="s">
        <v>44399</v>
      </c>
      <c r="CC236" s="39" t="s">
        <v>44408</v>
      </c>
      <c r="CF236" s="39" t="s">
        <v>44401</v>
      </c>
      <c r="CI236" s="39" t="s">
        <v>44402</v>
      </c>
      <c r="CL236" s="39" t="s">
        <v>44403</v>
      </c>
      <c r="CO236" s="39" t="s">
        <v>44404</v>
      </c>
      <c r="CR236" s="39" t="s">
        <v>44405</v>
      </c>
      <c r="CU236" s="39" t="s">
        <v>44406</v>
      </c>
    </row>
    <row r="237" spans="1:99" x14ac:dyDescent="0.3">
      <c r="A237">
        <v>236</v>
      </c>
      <c r="B237" s="1">
        <v>45908.462071759262</v>
      </c>
      <c r="C237" s="1">
        <v>45908.464270833334</v>
      </c>
      <c r="D237" s="39" t="s">
        <v>2637</v>
      </c>
      <c r="E237" s="39" t="s">
        <v>2638</v>
      </c>
      <c r="F237">
        <v>17</v>
      </c>
      <c r="I237" s="39" t="s">
        <v>2639</v>
      </c>
      <c r="L237">
        <v>5</v>
      </c>
      <c r="O237">
        <v>19</v>
      </c>
      <c r="R237" s="39" t="s">
        <v>42857</v>
      </c>
      <c r="S237">
        <v>1</v>
      </c>
      <c r="U237" s="39" t="s">
        <v>42858</v>
      </c>
      <c r="V237">
        <v>1</v>
      </c>
      <c r="X237" s="39" t="s">
        <v>42859</v>
      </c>
      <c r="Y237">
        <v>1</v>
      </c>
      <c r="AA237" s="39" t="s">
        <v>42860</v>
      </c>
      <c r="AB237">
        <v>1</v>
      </c>
      <c r="AD237" s="39" t="s">
        <v>42861</v>
      </c>
      <c r="AE237">
        <v>1</v>
      </c>
      <c r="AG237" s="39" t="s">
        <v>43534</v>
      </c>
      <c r="AH237">
        <v>1</v>
      </c>
      <c r="AJ237" s="39" t="s">
        <v>42863</v>
      </c>
      <c r="AK237">
        <v>1</v>
      </c>
      <c r="AM237" s="39" t="s">
        <v>42864</v>
      </c>
      <c r="AN237">
        <v>1</v>
      </c>
      <c r="AP237" s="39" t="s">
        <v>15187</v>
      </c>
      <c r="AQ237">
        <v>1</v>
      </c>
      <c r="AS237" s="39" t="s">
        <v>15187</v>
      </c>
      <c r="AT237">
        <v>1</v>
      </c>
      <c r="AV237" s="39" t="s">
        <v>15186</v>
      </c>
      <c r="AW237">
        <v>0</v>
      </c>
      <c r="AY237" s="39" t="s">
        <v>15186</v>
      </c>
      <c r="AZ237">
        <v>1</v>
      </c>
      <c r="BB237" s="39" t="s">
        <v>15186</v>
      </c>
      <c r="BC237">
        <v>1</v>
      </c>
      <c r="BE237" s="39" t="s">
        <v>15187</v>
      </c>
      <c r="BF237">
        <v>1</v>
      </c>
      <c r="BH237" s="39" t="s">
        <v>15186</v>
      </c>
      <c r="BI237">
        <v>1</v>
      </c>
      <c r="BK237" s="39" t="s">
        <v>15187</v>
      </c>
      <c r="BL237">
        <v>1</v>
      </c>
      <c r="BN237" s="39" t="s">
        <v>15186</v>
      </c>
      <c r="BO237">
        <v>1</v>
      </c>
      <c r="BQ237" s="39" t="s">
        <v>15186</v>
      </c>
      <c r="BR237">
        <v>1</v>
      </c>
      <c r="BT237" s="39" t="s">
        <v>44397</v>
      </c>
      <c r="BW237" s="39" t="s">
        <v>44398</v>
      </c>
      <c r="BZ237" s="39" t="s">
        <v>44399</v>
      </c>
      <c r="CC237" s="39" t="s">
        <v>44400</v>
      </c>
      <c r="CF237" s="39" t="s">
        <v>44401</v>
      </c>
      <c r="CI237" s="39" t="s">
        <v>44402</v>
      </c>
      <c r="CL237" s="39" t="s">
        <v>44403</v>
      </c>
      <c r="CO237" s="39" t="s">
        <v>44404</v>
      </c>
      <c r="CR237" s="39" t="s">
        <v>44405</v>
      </c>
      <c r="CU237" s="39" t="s">
        <v>44406</v>
      </c>
    </row>
    <row r="238" spans="1:99" x14ac:dyDescent="0.3">
      <c r="A238">
        <v>237</v>
      </c>
      <c r="B238" s="1">
        <v>45908.450462962966</v>
      </c>
      <c r="C238" s="1">
        <v>45908.464618055557</v>
      </c>
      <c r="D238" s="39" t="s">
        <v>2663</v>
      </c>
      <c r="E238" s="39" t="s">
        <v>2664</v>
      </c>
      <c r="F238">
        <v>17</v>
      </c>
      <c r="I238" s="39" t="s">
        <v>2664</v>
      </c>
      <c r="L238">
        <v>5</v>
      </c>
      <c r="O238">
        <v>31</v>
      </c>
      <c r="R238" s="39" t="s">
        <v>42857</v>
      </c>
      <c r="S238">
        <v>1</v>
      </c>
      <c r="U238" s="39" t="s">
        <v>42858</v>
      </c>
      <c r="V238">
        <v>1</v>
      </c>
      <c r="X238" s="39" t="s">
        <v>42859</v>
      </c>
      <c r="Y238">
        <v>1</v>
      </c>
      <c r="AA238" s="39" t="s">
        <v>42860</v>
      </c>
      <c r="AB238">
        <v>1</v>
      </c>
      <c r="AD238" s="39" t="s">
        <v>42861</v>
      </c>
      <c r="AE238">
        <v>1</v>
      </c>
      <c r="AG238" s="39" t="s">
        <v>43534</v>
      </c>
      <c r="AH238">
        <v>1</v>
      </c>
      <c r="AJ238" s="39" t="s">
        <v>42863</v>
      </c>
      <c r="AK238">
        <v>1</v>
      </c>
      <c r="AM238" s="39" t="s">
        <v>42864</v>
      </c>
      <c r="AN238">
        <v>1</v>
      </c>
      <c r="AP238" s="39" t="s">
        <v>15187</v>
      </c>
      <c r="AQ238">
        <v>1</v>
      </c>
      <c r="AS238" s="39" t="s">
        <v>15187</v>
      </c>
      <c r="AT238">
        <v>1</v>
      </c>
      <c r="AV238" s="39" t="s">
        <v>15186</v>
      </c>
      <c r="AW238">
        <v>0</v>
      </c>
      <c r="AY238" s="39" t="s">
        <v>15186</v>
      </c>
      <c r="AZ238">
        <v>1</v>
      </c>
      <c r="BB238" s="39" t="s">
        <v>15186</v>
      </c>
      <c r="BC238">
        <v>1</v>
      </c>
      <c r="BE238" s="39" t="s">
        <v>15187</v>
      </c>
      <c r="BF238">
        <v>1</v>
      </c>
      <c r="BH238" s="39" t="s">
        <v>15186</v>
      </c>
      <c r="BI238">
        <v>1</v>
      </c>
      <c r="BK238" s="39" t="s">
        <v>15187</v>
      </c>
      <c r="BL238">
        <v>1</v>
      </c>
      <c r="BN238" s="39" t="s">
        <v>15186</v>
      </c>
      <c r="BO238">
        <v>1</v>
      </c>
      <c r="BQ238" s="39" t="s">
        <v>15186</v>
      </c>
      <c r="BR238">
        <v>1</v>
      </c>
      <c r="BT238" s="39" t="s">
        <v>44397</v>
      </c>
      <c r="BW238" s="39" t="s">
        <v>44398</v>
      </c>
      <c r="BZ238" s="39" t="s">
        <v>44399</v>
      </c>
      <c r="CC238" s="39" t="s">
        <v>44400</v>
      </c>
      <c r="CF238" s="39" t="s">
        <v>44401</v>
      </c>
      <c r="CI238" s="39" t="s">
        <v>44402</v>
      </c>
      <c r="CL238" s="39" t="s">
        <v>44403</v>
      </c>
      <c r="CO238" s="39" t="s">
        <v>44409</v>
      </c>
      <c r="CR238" s="39" t="s">
        <v>44410</v>
      </c>
      <c r="CU238" s="39" t="s">
        <v>44411</v>
      </c>
    </row>
    <row r="239" spans="1:99" x14ac:dyDescent="0.3">
      <c r="A239">
        <v>238</v>
      </c>
      <c r="B239" s="1">
        <v>45908.449965277781</v>
      </c>
      <c r="C239" s="1">
        <v>45908.466585648152</v>
      </c>
      <c r="D239" s="39" t="s">
        <v>2954</v>
      </c>
      <c r="E239" s="39" t="s">
        <v>2955</v>
      </c>
      <c r="F239">
        <v>15</v>
      </c>
      <c r="I239" s="39" t="s">
        <v>2955</v>
      </c>
      <c r="L239">
        <v>5</v>
      </c>
      <c r="O239">
        <v>38</v>
      </c>
      <c r="R239" s="39" t="s">
        <v>42857</v>
      </c>
      <c r="S239">
        <v>1</v>
      </c>
      <c r="U239" s="39" t="s">
        <v>42859</v>
      </c>
      <c r="V239">
        <v>0</v>
      </c>
      <c r="X239" s="39" t="s">
        <v>42859</v>
      </c>
      <c r="Y239">
        <v>1</v>
      </c>
      <c r="AA239" s="39" t="s">
        <v>42860</v>
      </c>
      <c r="AB239">
        <v>1</v>
      </c>
      <c r="AD239" s="39" t="s">
        <v>42861</v>
      </c>
      <c r="AE239">
        <v>1</v>
      </c>
      <c r="AG239" s="39" t="s">
        <v>43534</v>
      </c>
      <c r="AH239">
        <v>1</v>
      </c>
      <c r="AJ239" s="39" t="s">
        <v>42863</v>
      </c>
      <c r="AK239">
        <v>1</v>
      </c>
      <c r="AM239" s="39" t="s">
        <v>42864</v>
      </c>
      <c r="AN239">
        <v>1</v>
      </c>
      <c r="AP239" s="39" t="s">
        <v>15187</v>
      </c>
      <c r="AQ239">
        <v>1</v>
      </c>
      <c r="AS239" s="39" t="s">
        <v>15187</v>
      </c>
      <c r="AT239">
        <v>1</v>
      </c>
      <c r="AV239" s="39" t="s">
        <v>15186</v>
      </c>
      <c r="AW239">
        <v>0</v>
      </c>
      <c r="AY239" s="39" t="s">
        <v>15186</v>
      </c>
      <c r="AZ239">
        <v>1</v>
      </c>
      <c r="BB239" s="39" t="s">
        <v>15186</v>
      </c>
      <c r="BC239">
        <v>1</v>
      </c>
      <c r="BE239" s="39" t="s">
        <v>15187</v>
      </c>
      <c r="BF239">
        <v>1</v>
      </c>
      <c r="BH239" s="39" t="s">
        <v>15186</v>
      </c>
      <c r="BI239">
        <v>1</v>
      </c>
      <c r="BK239" s="39" t="s">
        <v>15187</v>
      </c>
      <c r="BL239">
        <v>1</v>
      </c>
      <c r="BN239" s="39" t="s">
        <v>15187</v>
      </c>
      <c r="BO239">
        <v>0</v>
      </c>
      <c r="BQ239" s="39" t="s">
        <v>15186</v>
      </c>
      <c r="BR239">
        <v>1</v>
      </c>
      <c r="BT239" s="39" t="s">
        <v>44241</v>
      </c>
      <c r="BW239" s="39" t="s">
        <v>43161</v>
      </c>
      <c r="BZ239" s="39" t="s">
        <v>43035</v>
      </c>
      <c r="CC239" s="39" t="s">
        <v>44412</v>
      </c>
      <c r="CF239" s="39" t="s">
        <v>44183</v>
      </c>
      <c r="CI239" s="39" t="s">
        <v>44413</v>
      </c>
      <c r="CL239" s="39" t="s">
        <v>44414</v>
      </c>
      <c r="CO239" s="39" t="s">
        <v>42987</v>
      </c>
      <c r="CR239" s="39" t="s">
        <v>44415</v>
      </c>
      <c r="CU239" s="39" t="s">
        <v>44416</v>
      </c>
    </row>
    <row r="240" spans="1:99" x14ac:dyDescent="0.3">
      <c r="A240">
        <v>239</v>
      </c>
      <c r="B240" s="1">
        <v>45908.453275462962</v>
      </c>
      <c r="C240" s="1">
        <v>45908.46671296296</v>
      </c>
      <c r="D240" s="39" t="s">
        <v>2909</v>
      </c>
      <c r="E240" s="39" t="s">
        <v>2910</v>
      </c>
      <c r="F240">
        <v>15</v>
      </c>
      <c r="I240" s="39" t="s">
        <v>2910</v>
      </c>
      <c r="L240">
        <v>5</v>
      </c>
      <c r="O240">
        <v>37</v>
      </c>
      <c r="R240" s="39" t="s">
        <v>42857</v>
      </c>
      <c r="S240">
        <v>1</v>
      </c>
      <c r="U240" s="39" t="s">
        <v>42859</v>
      </c>
      <c r="V240">
        <v>0</v>
      </c>
      <c r="X240" s="39" t="s">
        <v>42859</v>
      </c>
      <c r="Y240">
        <v>1</v>
      </c>
      <c r="AA240" s="39" t="s">
        <v>42860</v>
      </c>
      <c r="AB240">
        <v>1</v>
      </c>
      <c r="AD240" s="39" t="s">
        <v>42861</v>
      </c>
      <c r="AE240">
        <v>1</v>
      </c>
      <c r="AG240" s="39" t="s">
        <v>43534</v>
      </c>
      <c r="AH240">
        <v>1</v>
      </c>
      <c r="AJ240" s="39" t="s">
        <v>42863</v>
      </c>
      <c r="AK240">
        <v>1</v>
      </c>
      <c r="AM240" s="39" t="s">
        <v>42864</v>
      </c>
      <c r="AN240">
        <v>1</v>
      </c>
      <c r="AP240" s="39" t="s">
        <v>15187</v>
      </c>
      <c r="AQ240">
        <v>1</v>
      </c>
      <c r="AS240" s="39" t="s">
        <v>15187</v>
      </c>
      <c r="AT240">
        <v>1</v>
      </c>
      <c r="AV240" s="39" t="s">
        <v>15186</v>
      </c>
      <c r="AW240">
        <v>0</v>
      </c>
      <c r="AY240" s="39" t="s">
        <v>15186</v>
      </c>
      <c r="AZ240">
        <v>1</v>
      </c>
      <c r="BB240" s="39" t="s">
        <v>15186</v>
      </c>
      <c r="BC240">
        <v>1</v>
      </c>
      <c r="BE240" s="39" t="s">
        <v>15187</v>
      </c>
      <c r="BF240">
        <v>1</v>
      </c>
      <c r="BH240" s="39" t="s">
        <v>15186</v>
      </c>
      <c r="BI240">
        <v>1</v>
      </c>
      <c r="BK240" s="39" t="s">
        <v>15187</v>
      </c>
      <c r="BL240">
        <v>1</v>
      </c>
      <c r="BN240" s="39" t="s">
        <v>15187</v>
      </c>
      <c r="BO240">
        <v>0</v>
      </c>
      <c r="BQ240" s="39" t="s">
        <v>15186</v>
      </c>
      <c r="BR240">
        <v>1</v>
      </c>
      <c r="BT240" s="39" t="s">
        <v>44241</v>
      </c>
      <c r="BW240" s="39" t="s">
        <v>42876</v>
      </c>
      <c r="BZ240" s="39" t="s">
        <v>43035</v>
      </c>
      <c r="CC240" s="39" t="s">
        <v>44417</v>
      </c>
      <c r="CF240" s="39" t="s">
        <v>44183</v>
      </c>
      <c r="CI240" s="39" t="s">
        <v>44413</v>
      </c>
      <c r="CL240" s="39" t="s">
        <v>44414</v>
      </c>
      <c r="CO240" s="39" t="s">
        <v>42987</v>
      </c>
      <c r="CR240" s="39" t="s">
        <v>44418</v>
      </c>
      <c r="CU240" s="39" t="s">
        <v>43590</v>
      </c>
    </row>
    <row r="241" spans="1:99" x14ac:dyDescent="0.3">
      <c r="A241">
        <v>240</v>
      </c>
      <c r="B241" s="1">
        <v>45908.442835648151</v>
      </c>
      <c r="C241" s="1">
        <v>45908.467569444445</v>
      </c>
      <c r="D241" s="39" t="s">
        <v>2737</v>
      </c>
      <c r="E241" s="39" t="s">
        <v>2738</v>
      </c>
      <c r="F241">
        <v>15</v>
      </c>
      <c r="I241" s="39" t="s">
        <v>2738</v>
      </c>
      <c r="L241">
        <v>5</v>
      </c>
      <c r="O241">
        <v>32</v>
      </c>
      <c r="R241" s="39" t="s">
        <v>42857</v>
      </c>
      <c r="S241">
        <v>1</v>
      </c>
      <c r="U241" s="39" t="s">
        <v>42858</v>
      </c>
      <c r="V241">
        <v>1</v>
      </c>
      <c r="X241" s="39" t="s">
        <v>42859</v>
      </c>
      <c r="Y241">
        <v>1</v>
      </c>
      <c r="AA241" s="39" t="s">
        <v>42860</v>
      </c>
      <c r="AB241">
        <v>1</v>
      </c>
      <c r="AD241" s="39" t="s">
        <v>42861</v>
      </c>
      <c r="AE241">
        <v>1</v>
      </c>
      <c r="AG241" s="39" t="s">
        <v>43604</v>
      </c>
      <c r="AH241">
        <v>0</v>
      </c>
      <c r="AJ241" s="39" t="s">
        <v>42863</v>
      </c>
      <c r="AK241">
        <v>1</v>
      </c>
      <c r="AM241" s="39" t="s">
        <v>42864</v>
      </c>
      <c r="AN241">
        <v>1</v>
      </c>
      <c r="AP241" s="39" t="s">
        <v>15186</v>
      </c>
      <c r="AQ241">
        <v>0</v>
      </c>
      <c r="AS241" s="39" t="s">
        <v>15187</v>
      </c>
      <c r="AT241">
        <v>1</v>
      </c>
      <c r="AV241" s="39" t="s">
        <v>15186</v>
      </c>
      <c r="AW241">
        <v>0</v>
      </c>
      <c r="AY241" s="39" t="s">
        <v>15186</v>
      </c>
      <c r="AZ241">
        <v>1</v>
      </c>
      <c r="BB241" s="39" t="s">
        <v>15186</v>
      </c>
      <c r="BC241">
        <v>1</v>
      </c>
      <c r="BE241" s="39" t="s">
        <v>15187</v>
      </c>
      <c r="BF241">
        <v>1</v>
      </c>
      <c r="BH241" s="39" t="s">
        <v>15186</v>
      </c>
      <c r="BI241">
        <v>1</v>
      </c>
      <c r="BK241" s="39" t="s">
        <v>15187</v>
      </c>
      <c r="BL241">
        <v>1</v>
      </c>
      <c r="BN241" s="39" t="s">
        <v>15186</v>
      </c>
      <c r="BO241">
        <v>1</v>
      </c>
      <c r="BQ241" s="39" t="s">
        <v>15186</v>
      </c>
      <c r="BR241">
        <v>1</v>
      </c>
      <c r="BT241" s="39" t="s">
        <v>44419</v>
      </c>
      <c r="BW241" s="39" t="s">
        <v>42876</v>
      </c>
      <c r="BZ241" s="39" t="s">
        <v>44420</v>
      </c>
      <c r="CC241" s="39" t="s">
        <v>43909</v>
      </c>
      <c r="CF241" s="39" t="s">
        <v>44421</v>
      </c>
      <c r="CI241" s="39" t="s">
        <v>44422</v>
      </c>
      <c r="CL241" s="39" t="s">
        <v>44423</v>
      </c>
      <c r="CO241" s="39" t="s">
        <v>42987</v>
      </c>
      <c r="CR241" s="39" t="s">
        <v>44424</v>
      </c>
      <c r="CU241" s="39" t="s">
        <v>44425</v>
      </c>
    </row>
    <row r="242" spans="1:99" x14ac:dyDescent="0.3">
      <c r="A242">
        <v>241</v>
      </c>
      <c r="B242" s="1">
        <v>45908.452499999999</v>
      </c>
      <c r="C242" s="1">
        <v>45908.470208333332</v>
      </c>
      <c r="D242" s="39" t="s">
        <v>2852</v>
      </c>
      <c r="E242" s="39" t="s">
        <v>2853</v>
      </c>
      <c r="F242">
        <v>15</v>
      </c>
      <c r="I242" s="39" t="s">
        <v>42475</v>
      </c>
      <c r="L242">
        <v>5</v>
      </c>
      <c r="O242">
        <v>30</v>
      </c>
      <c r="R242" s="39" t="s">
        <v>42857</v>
      </c>
      <c r="S242">
        <v>1</v>
      </c>
      <c r="U242" s="39" t="s">
        <v>42858</v>
      </c>
      <c r="V242">
        <v>1</v>
      </c>
      <c r="X242" s="39" t="s">
        <v>42859</v>
      </c>
      <c r="Y242">
        <v>1</v>
      </c>
      <c r="AA242" s="39" t="s">
        <v>42860</v>
      </c>
      <c r="AB242">
        <v>1</v>
      </c>
      <c r="AD242" s="39" t="s">
        <v>42861</v>
      </c>
      <c r="AE242">
        <v>1</v>
      </c>
      <c r="AG242" s="39" t="s">
        <v>43534</v>
      </c>
      <c r="AH242">
        <v>1</v>
      </c>
      <c r="AJ242" s="39" t="s">
        <v>42863</v>
      </c>
      <c r="AK242">
        <v>1</v>
      </c>
      <c r="AM242" s="39" t="s">
        <v>42864</v>
      </c>
      <c r="AN242">
        <v>1</v>
      </c>
      <c r="AP242" s="39" t="s">
        <v>15187</v>
      </c>
      <c r="AQ242">
        <v>1</v>
      </c>
      <c r="AS242" s="39" t="s">
        <v>15187</v>
      </c>
      <c r="AT242">
        <v>1</v>
      </c>
      <c r="AV242" s="39" t="s">
        <v>15186</v>
      </c>
      <c r="AW242">
        <v>0</v>
      </c>
      <c r="AY242" s="39" t="s">
        <v>15186</v>
      </c>
      <c r="AZ242">
        <v>1</v>
      </c>
      <c r="BB242" s="39" t="s">
        <v>15186</v>
      </c>
      <c r="BC242">
        <v>1</v>
      </c>
      <c r="BE242" s="39" t="s">
        <v>15187</v>
      </c>
      <c r="BF242">
        <v>1</v>
      </c>
      <c r="BH242" s="39" t="s">
        <v>15187</v>
      </c>
      <c r="BI242">
        <v>0</v>
      </c>
      <c r="BK242" s="39" t="s">
        <v>15187</v>
      </c>
      <c r="BL242">
        <v>1</v>
      </c>
      <c r="BN242" s="39" t="s">
        <v>15186</v>
      </c>
      <c r="BO242">
        <v>1</v>
      </c>
      <c r="BQ242" s="39" t="s">
        <v>15187</v>
      </c>
      <c r="BR242">
        <v>0</v>
      </c>
      <c r="BT242" s="39" t="s">
        <v>43704</v>
      </c>
      <c r="BW242" s="39" t="s">
        <v>44426</v>
      </c>
      <c r="BZ242" s="39" t="s">
        <v>44427</v>
      </c>
      <c r="CC242" s="39" t="s">
        <v>44428</v>
      </c>
      <c r="CF242" s="39" t="s">
        <v>44429</v>
      </c>
      <c r="CI242" s="39" t="s">
        <v>44430</v>
      </c>
      <c r="CL242" s="39" t="s">
        <v>44431</v>
      </c>
      <c r="CO242" s="39" t="s">
        <v>44432</v>
      </c>
      <c r="CR242" s="39" t="s">
        <v>44433</v>
      </c>
      <c r="CU242" s="39" t="s">
        <v>44434</v>
      </c>
    </row>
    <row r="243" spans="1:99" x14ac:dyDescent="0.3">
      <c r="A243">
        <v>242</v>
      </c>
      <c r="B243" s="1">
        <v>45908.452499999999</v>
      </c>
      <c r="C243" s="1">
        <v>45908.470902777779</v>
      </c>
      <c r="D243" s="39" t="s">
        <v>2843</v>
      </c>
      <c r="E243" s="39" t="s">
        <v>2844</v>
      </c>
      <c r="F243">
        <v>15</v>
      </c>
      <c r="I243" s="39" t="s">
        <v>2844</v>
      </c>
      <c r="L243">
        <v>5</v>
      </c>
      <c r="O243">
        <v>34</v>
      </c>
      <c r="R243" s="39" t="s">
        <v>42857</v>
      </c>
      <c r="S243">
        <v>1</v>
      </c>
      <c r="U243" s="39" t="s">
        <v>42858</v>
      </c>
      <c r="V243">
        <v>1</v>
      </c>
      <c r="X243" s="39" t="s">
        <v>42859</v>
      </c>
      <c r="Y243">
        <v>1</v>
      </c>
      <c r="AA243" s="39" t="s">
        <v>42860</v>
      </c>
      <c r="AB243">
        <v>1</v>
      </c>
      <c r="AD243" s="39" t="s">
        <v>42861</v>
      </c>
      <c r="AE243">
        <v>1</v>
      </c>
      <c r="AG243" s="39" t="s">
        <v>43534</v>
      </c>
      <c r="AH243">
        <v>1</v>
      </c>
      <c r="AJ243" s="39" t="s">
        <v>42863</v>
      </c>
      <c r="AK243">
        <v>1</v>
      </c>
      <c r="AM243" s="39" t="s">
        <v>42864</v>
      </c>
      <c r="AN243">
        <v>1</v>
      </c>
      <c r="AP243" s="39" t="s">
        <v>15187</v>
      </c>
      <c r="AQ243">
        <v>1</v>
      </c>
      <c r="AS243" s="39" t="s">
        <v>15187</v>
      </c>
      <c r="AT243">
        <v>1</v>
      </c>
      <c r="AV243" s="39" t="s">
        <v>15186</v>
      </c>
      <c r="AW243">
        <v>0</v>
      </c>
      <c r="AY243" s="39" t="s">
        <v>15186</v>
      </c>
      <c r="AZ243">
        <v>1</v>
      </c>
      <c r="BB243" s="39" t="s">
        <v>15186</v>
      </c>
      <c r="BC243">
        <v>1</v>
      </c>
      <c r="BE243" s="39" t="s">
        <v>15187</v>
      </c>
      <c r="BF243">
        <v>1</v>
      </c>
      <c r="BH243" s="39" t="s">
        <v>15187</v>
      </c>
      <c r="BI243">
        <v>0</v>
      </c>
      <c r="BK243" s="39" t="s">
        <v>15187</v>
      </c>
      <c r="BL243">
        <v>1</v>
      </c>
      <c r="BN243" s="39" t="s">
        <v>15186</v>
      </c>
      <c r="BO243">
        <v>1</v>
      </c>
      <c r="BQ243" s="39" t="s">
        <v>15187</v>
      </c>
      <c r="BR243">
        <v>0</v>
      </c>
      <c r="BT243" s="39" t="s">
        <v>44435</v>
      </c>
      <c r="BW243" s="39" t="s">
        <v>44436</v>
      </c>
      <c r="BZ243" s="39" t="s">
        <v>44437</v>
      </c>
      <c r="CC243" s="39" t="s">
        <v>44438</v>
      </c>
      <c r="CF243" s="39" t="s">
        <v>44439</v>
      </c>
      <c r="CI243" s="39" t="s">
        <v>44440</v>
      </c>
      <c r="CL243" s="39" t="s">
        <v>44441</v>
      </c>
      <c r="CO243" s="39" t="s">
        <v>42987</v>
      </c>
      <c r="CR243" s="39" t="s">
        <v>44442</v>
      </c>
      <c r="CU243" s="39" t="s">
        <v>44443</v>
      </c>
    </row>
    <row r="244" spans="1:99" x14ac:dyDescent="0.3">
      <c r="A244">
        <v>243</v>
      </c>
      <c r="B244" s="1">
        <v>45908.795972222222</v>
      </c>
      <c r="C244" s="1">
        <v>45908.830729166664</v>
      </c>
      <c r="D244" s="39" t="s">
        <v>3387</v>
      </c>
      <c r="E244" s="39" t="s">
        <v>3388</v>
      </c>
      <c r="F244">
        <v>16</v>
      </c>
      <c r="I244" s="39" t="s">
        <v>3388</v>
      </c>
      <c r="L244">
        <v>3</v>
      </c>
      <c r="O244">
        <v>33</v>
      </c>
      <c r="R244" s="39" t="s">
        <v>42857</v>
      </c>
      <c r="S244">
        <v>1</v>
      </c>
      <c r="U244" s="39" t="s">
        <v>42858</v>
      </c>
      <c r="V244">
        <v>1</v>
      </c>
      <c r="X244" s="39" t="s">
        <v>42858</v>
      </c>
      <c r="Y244">
        <v>0</v>
      </c>
      <c r="AA244" s="39" t="s">
        <v>42860</v>
      </c>
      <c r="AB244">
        <v>1</v>
      </c>
      <c r="AD244" s="39" t="s">
        <v>42858</v>
      </c>
      <c r="AE244">
        <v>0</v>
      </c>
      <c r="AG244" s="39" t="s">
        <v>43534</v>
      </c>
      <c r="AH244">
        <v>1</v>
      </c>
      <c r="AJ244" s="39" t="s">
        <v>42863</v>
      </c>
      <c r="AK244">
        <v>1</v>
      </c>
      <c r="AM244" s="39" t="s">
        <v>42864</v>
      </c>
      <c r="AN244">
        <v>1</v>
      </c>
      <c r="AP244" s="39" t="s">
        <v>15187</v>
      </c>
      <c r="AQ244">
        <v>1</v>
      </c>
      <c r="AS244" s="39" t="s">
        <v>15187</v>
      </c>
      <c r="AT244">
        <v>1</v>
      </c>
      <c r="AV244" s="39" t="s">
        <v>15187</v>
      </c>
      <c r="AW244">
        <v>1</v>
      </c>
      <c r="AY244" s="39" t="s">
        <v>15186</v>
      </c>
      <c r="AZ244">
        <v>1</v>
      </c>
      <c r="BB244" s="39" t="s">
        <v>15186</v>
      </c>
      <c r="BC244">
        <v>1</v>
      </c>
      <c r="BE244" s="39" t="s">
        <v>15187</v>
      </c>
      <c r="BF244">
        <v>1</v>
      </c>
      <c r="BH244" s="39" t="s">
        <v>15186</v>
      </c>
      <c r="BI244">
        <v>1</v>
      </c>
      <c r="BK244" s="39" t="s">
        <v>15187</v>
      </c>
      <c r="BL244">
        <v>1</v>
      </c>
      <c r="BN244" s="39" t="s">
        <v>15186</v>
      </c>
      <c r="BO244">
        <v>1</v>
      </c>
      <c r="BQ244" s="39" t="s">
        <v>15186</v>
      </c>
      <c r="BR244">
        <v>1</v>
      </c>
      <c r="BT244" s="39" t="s">
        <v>42865</v>
      </c>
      <c r="BW244" s="39" t="s">
        <v>44444</v>
      </c>
      <c r="BZ244" s="39" t="s">
        <v>44445</v>
      </c>
      <c r="CC244" s="39" t="s">
        <v>44446</v>
      </c>
      <c r="CF244" s="39" t="s">
        <v>44447</v>
      </c>
      <c r="CI244" s="39" t="s">
        <v>44448</v>
      </c>
      <c r="CL244" s="39" t="s">
        <v>44449</v>
      </c>
      <c r="CO244" s="39" t="s">
        <v>44450</v>
      </c>
      <c r="CR244" s="39" t="s">
        <v>44451</v>
      </c>
      <c r="CU244" s="39" t="s">
        <v>43032</v>
      </c>
    </row>
    <row r="245" spans="1:99" x14ac:dyDescent="0.3">
      <c r="A245">
        <v>244</v>
      </c>
      <c r="B245" s="1">
        <v>45908.878252314818</v>
      </c>
      <c r="C245" s="1">
        <v>45908.878912037035</v>
      </c>
      <c r="D245" s="39" t="s">
        <v>33812</v>
      </c>
      <c r="E245" s="39" t="s">
        <v>34278</v>
      </c>
      <c r="F245">
        <v>14</v>
      </c>
      <c r="I245" s="39" t="s">
        <v>34279</v>
      </c>
      <c r="L245">
        <v>14</v>
      </c>
      <c r="O245">
        <v>14</v>
      </c>
      <c r="R245" s="39" t="s">
        <v>42857</v>
      </c>
      <c r="S245">
        <v>1</v>
      </c>
      <c r="U245" s="39" t="s">
        <v>42858</v>
      </c>
      <c r="V245">
        <v>1</v>
      </c>
      <c r="X245" s="39" t="s">
        <v>42859</v>
      </c>
      <c r="Y245">
        <v>1</v>
      </c>
      <c r="AA245" s="39" t="s">
        <v>42860</v>
      </c>
      <c r="AB245">
        <v>1</v>
      </c>
      <c r="AD245" s="39" t="s">
        <v>42861</v>
      </c>
      <c r="AE245">
        <v>1</v>
      </c>
      <c r="AG245" s="39" t="s">
        <v>43584</v>
      </c>
      <c r="AH245">
        <v>0</v>
      </c>
      <c r="AJ245" s="39" t="s">
        <v>42863</v>
      </c>
      <c r="AK245">
        <v>1</v>
      </c>
      <c r="AM245" s="39" t="s">
        <v>42864</v>
      </c>
      <c r="AN245">
        <v>1</v>
      </c>
      <c r="AP245" s="39" t="s">
        <v>15187</v>
      </c>
      <c r="AQ245">
        <v>1</v>
      </c>
      <c r="AS245" s="39" t="s">
        <v>15187</v>
      </c>
      <c r="AT245">
        <v>1</v>
      </c>
      <c r="AV245" s="39" t="s">
        <v>15186</v>
      </c>
      <c r="AW245">
        <v>0</v>
      </c>
      <c r="AY245" s="39" t="s">
        <v>15186</v>
      </c>
      <c r="AZ245">
        <v>1</v>
      </c>
      <c r="BB245" s="39" t="s">
        <v>15186</v>
      </c>
      <c r="BC245">
        <v>1</v>
      </c>
      <c r="BE245" s="39" t="s">
        <v>15187</v>
      </c>
      <c r="BF245">
        <v>1</v>
      </c>
      <c r="BH245" s="39" t="s">
        <v>15187</v>
      </c>
      <c r="BI245">
        <v>0</v>
      </c>
      <c r="BK245" s="39" t="s">
        <v>15187</v>
      </c>
      <c r="BL245">
        <v>1</v>
      </c>
      <c r="BN245" s="39" t="s">
        <v>15186</v>
      </c>
      <c r="BO245">
        <v>1</v>
      </c>
      <c r="BQ245" s="39" t="s">
        <v>15187</v>
      </c>
      <c r="BR245">
        <v>0</v>
      </c>
      <c r="BT245" s="39" t="s">
        <v>42865</v>
      </c>
      <c r="BW245" s="39" t="s">
        <v>42987</v>
      </c>
      <c r="BZ245" s="39" t="s">
        <v>44452</v>
      </c>
      <c r="CC245" s="39" t="s">
        <v>44453</v>
      </c>
      <c r="CF245" s="39" t="s">
        <v>44454</v>
      </c>
      <c r="CI245" s="39" t="s">
        <v>44455</v>
      </c>
      <c r="CL245" s="39" t="s">
        <v>44456</v>
      </c>
      <c r="CO245" s="39" t="s">
        <v>44457</v>
      </c>
      <c r="CR245" s="39" t="s">
        <v>44458</v>
      </c>
      <c r="CU245" s="39" t="s">
        <v>44459</v>
      </c>
    </row>
    <row r="246" spans="1:99" x14ac:dyDescent="0.3">
      <c r="A246">
        <v>245</v>
      </c>
      <c r="B246" s="1">
        <v>45909.408993055556</v>
      </c>
      <c r="C246" s="1">
        <v>45909.41778935185</v>
      </c>
      <c r="D246" s="39" t="s">
        <v>3311</v>
      </c>
      <c r="E246" s="39" t="s">
        <v>3312</v>
      </c>
      <c r="F246">
        <v>15</v>
      </c>
      <c r="I246" s="39" t="s">
        <v>3312</v>
      </c>
      <c r="L246">
        <v>3</v>
      </c>
      <c r="O246">
        <v>21</v>
      </c>
      <c r="R246" s="39" t="s">
        <v>42857</v>
      </c>
      <c r="S246">
        <v>1</v>
      </c>
      <c r="U246" s="39" t="s">
        <v>42858</v>
      </c>
      <c r="V246">
        <v>1</v>
      </c>
      <c r="X246" s="39" t="s">
        <v>42859</v>
      </c>
      <c r="Y246">
        <v>1</v>
      </c>
      <c r="AA246" s="39" t="s">
        <v>42860</v>
      </c>
      <c r="AB246">
        <v>1</v>
      </c>
      <c r="AD246" s="39" t="s">
        <v>42861</v>
      </c>
      <c r="AE246">
        <v>1</v>
      </c>
      <c r="AG246" s="39" t="s">
        <v>43534</v>
      </c>
      <c r="AH246">
        <v>1</v>
      </c>
      <c r="AJ246" s="39" t="s">
        <v>42863</v>
      </c>
      <c r="AK246">
        <v>1</v>
      </c>
      <c r="AM246" s="39" t="s">
        <v>42864</v>
      </c>
      <c r="AN246">
        <v>1</v>
      </c>
      <c r="AP246" s="39" t="s">
        <v>15187</v>
      </c>
      <c r="AQ246">
        <v>1</v>
      </c>
      <c r="AS246" s="39" t="s">
        <v>15187</v>
      </c>
      <c r="AT246">
        <v>1</v>
      </c>
      <c r="AV246" s="39" t="s">
        <v>15186</v>
      </c>
      <c r="AW246">
        <v>0</v>
      </c>
      <c r="AY246" s="39" t="s">
        <v>15186</v>
      </c>
      <c r="AZ246">
        <v>1</v>
      </c>
      <c r="BB246" s="39" t="s">
        <v>15187</v>
      </c>
      <c r="BC246">
        <v>0</v>
      </c>
      <c r="BE246" s="39" t="s">
        <v>15187</v>
      </c>
      <c r="BF246">
        <v>1</v>
      </c>
      <c r="BH246" s="39" t="s">
        <v>15187</v>
      </c>
      <c r="BI246">
        <v>0</v>
      </c>
      <c r="BK246" s="39" t="s">
        <v>15187</v>
      </c>
      <c r="BL246">
        <v>1</v>
      </c>
      <c r="BN246" s="39" t="s">
        <v>15186</v>
      </c>
      <c r="BO246">
        <v>1</v>
      </c>
      <c r="BQ246" s="39" t="s">
        <v>15186</v>
      </c>
      <c r="BR246">
        <v>1</v>
      </c>
      <c r="BT246" s="39" t="s">
        <v>42865</v>
      </c>
      <c r="BW246" s="39" t="s">
        <v>42876</v>
      </c>
      <c r="BZ246" s="39" t="s">
        <v>43033</v>
      </c>
      <c r="CC246" s="39" t="s">
        <v>44460</v>
      </c>
      <c r="CF246" s="39" t="s">
        <v>43035</v>
      </c>
      <c r="CI246" s="39" t="s">
        <v>44461</v>
      </c>
      <c r="CL246" s="39" t="s">
        <v>44462</v>
      </c>
      <c r="CO246" s="39" t="s">
        <v>42911</v>
      </c>
      <c r="CR246" s="39" t="s">
        <v>43038</v>
      </c>
      <c r="CU246" s="39" t="s">
        <v>44463</v>
      </c>
    </row>
    <row r="247" spans="1:99" x14ac:dyDescent="0.3">
      <c r="A247">
        <v>246</v>
      </c>
      <c r="B247" s="1">
        <v>45909.569699074076</v>
      </c>
      <c r="C247" s="1">
        <v>45909.572337962964</v>
      </c>
      <c r="D247" s="39" t="s">
        <v>410</v>
      </c>
      <c r="E247" s="39" t="s">
        <v>411</v>
      </c>
      <c r="F247">
        <v>16</v>
      </c>
      <c r="I247" s="39" t="s">
        <v>411</v>
      </c>
      <c r="L247">
        <v>11</v>
      </c>
      <c r="O247">
        <v>27</v>
      </c>
      <c r="R247" s="39" t="s">
        <v>42857</v>
      </c>
      <c r="S247">
        <v>1</v>
      </c>
      <c r="U247" s="39" t="s">
        <v>42859</v>
      </c>
      <c r="V247">
        <v>0</v>
      </c>
      <c r="X247" s="39" t="s">
        <v>42859</v>
      </c>
      <c r="Y247">
        <v>1</v>
      </c>
      <c r="AA247" s="39" t="s">
        <v>42860</v>
      </c>
      <c r="AB247">
        <v>1</v>
      </c>
      <c r="AD247" s="39" t="s">
        <v>42861</v>
      </c>
      <c r="AE247">
        <v>1</v>
      </c>
      <c r="AG247" s="39" t="s">
        <v>43534</v>
      </c>
      <c r="AH247">
        <v>1</v>
      </c>
      <c r="AJ247" s="39" t="s">
        <v>42863</v>
      </c>
      <c r="AK247">
        <v>1</v>
      </c>
      <c r="AM247" s="39" t="s">
        <v>42864</v>
      </c>
      <c r="AN247">
        <v>1</v>
      </c>
      <c r="AP247" s="39" t="s">
        <v>15187</v>
      </c>
      <c r="AQ247">
        <v>1</v>
      </c>
      <c r="AS247" s="39" t="s">
        <v>15187</v>
      </c>
      <c r="AT247">
        <v>1</v>
      </c>
      <c r="AV247" s="39" t="s">
        <v>15186</v>
      </c>
      <c r="AW247">
        <v>0</v>
      </c>
      <c r="AY247" s="39" t="s">
        <v>15186</v>
      </c>
      <c r="AZ247">
        <v>1</v>
      </c>
      <c r="BB247" s="39" t="s">
        <v>15186</v>
      </c>
      <c r="BC247">
        <v>1</v>
      </c>
      <c r="BE247" s="39" t="s">
        <v>15187</v>
      </c>
      <c r="BF247">
        <v>1</v>
      </c>
      <c r="BH247" s="39" t="s">
        <v>15186</v>
      </c>
      <c r="BI247">
        <v>1</v>
      </c>
      <c r="BK247" s="39" t="s">
        <v>15187</v>
      </c>
      <c r="BL247">
        <v>1</v>
      </c>
      <c r="BN247" s="39" t="s">
        <v>15186</v>
      </c>
      <c r="BO247">
        <v>1</v>
      </c>
      <c r="BQ247" s="39" t="s">
        <v>15186</v>
      </c>
      <c r="BR247">
        <v>1</v>
      </c>
      <c r="BT247" s="39" t="s">
        <v>43101</v>
      </c>
      <c r="BW247" s="39" t="s">
        <v>42876</v>
      </c>
      <c r="BZ247" s="39" t="s">
        <v>44855</v>
      </c>
      <c r="CC247" s="39" t="s">
        <v>44856</v>
      </c>
      <c r="CF247" s="39" t="s">
        <v>44857</v>
      </c>
      <c r="CI247" s="39" t="s">
        <v>44858</v>
      </c>
      <c r="CL247" s="39" t="s">
        <v>44859</v>
      </c>
      <c r="CO247" s="39" t="s">
        <v>44860</v>
      </c>
      <c r="CR247" s="39" t="s">
        <v>44861</v>
      </c>
      <c r="CU247" s="39" t="s">
        <v>44862</v>
      </c>
    </row>
    <row r="248" spans="1:99" x14ac:dyDescent="0.3">
      <c r="A248">
        <v>247</v>
      </c>
      <c r="B248" s="1">
        <v>45909.576018518521</v>
      </c>
      <c r="C248" s="1">
        <v>45909.580682870372</v>
      </c>
      <c r="D248" s="39" t="s">
        <v>3481</v>
      </c>
      <c r="E248" s="39" t="s">
        <v>3482</v>
      </c>
      <c r="F248">
        <v>6</v>
      </c>
      <c r="I248" s="39" t="s">
        <v>3482</v>
      </c>
      <c r="L248">
        <v>8</v>
      </c>
      <c r="O248">
        <v>5</v>
      </c>
      <c r="R248" s="39" t="s">
        <v>42857</v>
      </c>
      <c r="S248">
        <v>1</v>
      </c>
      <c r="U248" s="39" t="s">
        <v>42861</v>
      </c>
      <c r="V248">
        <v>0</v>
      </c>
      <c r="X248" s="39" t="s">
        <v>42858</v>
      </c>
      <c r="Y248">
        <v>0</v>
      </c>
      <c r="AA248" s="39" t="s">
        <v>42860</v>
      </c>
      <c r="AB248">
        <v>1</v>
      </c>
      <c r="AD248" s="39" t="s">
        <v>42859</v>
      </c>
      <c r="AE248">
        <v>0</v>
      </c>
      <c r="AG248" s="39" t="s">
        <v>43619</v>
      </c>
      <c r="AH248">
        <v>0</v>
      </c>
      <c r="AJ248" s="39" t="s">
        <v>42864</v>
      </c>
      <c r="AK248">
        <v>0</v>
      </c>
      <c r="AM248" s="39" t="s">
        <v>42863</v>
      </c>
      <c r="AN248">
        <v>0</v>
      </c>
      <c r="AP248" s="39" t="s">
        <v>15186</v>
      </c>
      <c r="AQ248">
        <v>0</v>
      </c>
      <c r="AS248" s="39" t="s">
        <v>15186</v>
      </c>
      <c r="AT248">
        <v>0</v>
      </c>
      <c r="AV248" s="39" t="s">
        <v>15187</v>
      </c>
      <c r="AW248">
        <v>1</v>
      </c>
      <c r="AY248" s="39" t="s">
        <v>15186</v>
      </c>
      <c r="AZ248">
        <v>1</v>
      </c>
      <c r="BB248" s="39" t="s">
        <v>15186</v>
      </c>
      <c r="BC248">
        <v>1</v>
      </c>
      <c r="BE248" s="39" t="s">
        <v>15187</v>
      </c>
      <c r="BF248">
        <v>1</v>
      </c>
      <c r="BH248" s="39" t="s">
        <v>15187</v>
      </c>
      <c r="BI248">
        <v>0</v>
      </c>
      <c r="BK248" s="39" t="s">
        <v>15186</v>
      </c>
      <c r="BL248">
        <v>0</v>
      </c>
      <c r="BN248" s="39" t="s">
        <v>15187</v>
      </c>
      <c r="BO248">
        <v>0</v>
      </c>
      <c r="BQ248" s="39" t="s">
        <v>15187</v>
      </c>
      <c r="BR248">
        <v>0</v>
      </c>
      <c r="BT248" s="39" t="s">
        <v>44863</v>
      </c>
      <c r="BW248" s="39" t="s">
        <v>42876</v>
      </c>
      <c r="BZ248" s="39" t="s">
        <v>43221</v>
      </c>
      <c r="CC248" s="39" t="s">
        <v>44864</v>
      </c>
      <c r="CF248" s="39" t="s">
        <v>44865</v>
      </c>
      <c r="CI248" s="39" t="s">
        <v>44866</v>
      </c>
      <c r="CL248" s="39" t="s">
        <v>44867</v>
      </c>
      <c r="CO248" s="39" t="s">
        <v>44868</v>
      </c>
      <c r="CR248" s="39" t="s">
        <v>44212</v>
      </c>
      <c r="CU248" s="39" t="s">
        <v>44869</v>
      </c>
    </row>
    <row r="249" spans="1:99" x14ac:dyDescent="0.3">
      <c r="A249">
        <v>248</v>
      </c>
      <c r="B249" s="1">
        <v>45909.575983796298</v>
      </c>
      <c r="C249" s="1">
        <v>45909.58121527778</v>
      </c>
      <c r="D249" s="39" t="s">
        <v>3511</v>
      </c>
      <c r="E249" s="39" t="s">
        <v>3512</v>
      </c>
      <c r="F249">
        <v>9</v>
      </c>
      <c r="I249" s="39" t="s">
        <v>12121</v>
      </c>
      <c r="L249">
        <v>8</v>
      </c>
      <c r="O249">
        <v>16</v>
      </c>
      <c r="R249" s="39" t="s">
        <v>42857</v>
      </c>
      <c r="S249">
        <v>1</v>
      </c>
      <c r="U249" s="39" t="s">
        <v>42861</v>
      </c>
      <c r="V249">
        <v>0</v>
      </c>
      <c r="X249" s="39" t="s">
        <v>42858</v>
      </c>
      <c r="Y249">
        <v>0</v>
      </c>
      <c r="AA249" s="39" t="s">
        <v>42860</v>
      </c>
      <c r="AB249">
        <v>1</v>
      </c>
      <c r="AD249" s="39" t="s">
        <v>42859</v>
      </c>
      <c r="AE249">
        <v>0</v>
      </c>
      <c r="AG249" s="39" t="s">
        <v>44250</v>
      </c>
      <c r="AH249">
        <v>0</v>
      </c>
      <c r="AJ249" s="39" t="s">
        <v>43063</v>
      </c>
      <c r="AK249">
        <v>0</v>
      </c>
      <c r="AM249" s="39" t="s">
        <v>43095</v>
      </c>
      <c r="AN249">
        <v>0</v>
      </c>
      <c r="AP249" s="39" t="s">
        <v>15187</v>
      </c>
      <c r="AQ249">
        <v>1</v>
      </c>
      <c r="AS249" s="39" t="s">
        <v>15186</v>
      </c>
      <c r="AT249">
        <v>0</v>
      </c>
      <c r="AV249" s="39" t="s">
        <v>15186</v>
      </c>
      <c r="AW249">
        <v>0</v>
      </c>
      <c r="AY249" s="39" t="s">
        <v>15186</v>
      </c>
      <c r="AZ249">
        <v>1</v>
      </c>
      <c r="BB249" s="39" t="s">
        <v>15187</v>
      </c>
      <c r="BC249">
        <v>0</v>
      </c>
      <c r="BE249" s="39" t="s">
        <v>15187</v>
      </c>
      <c r="BF249">
        <v>1</v>
      </c>
      <c r="BH249" s="39" t="s">
        <v>15186</v>
      </c>
      <c r="BI249">
        <v>1</v>
      </c>
      <c r="BK249" s="39" t="s">
        <v>15187</v>
      </c>
      <c r="BL249">
        <v>1</v>
      </c>
      <c r="BN249" s="39" t="s">
        <v>15186</v>
      </c>
      <c r="BO249">
        <v>1</v>
      </c>
      <c r="BQ249" s="39" t="s">
        <v>15186</v>
      </c>
      <c r="BR249">
        <v>1</v>
      </c>
      <c r="BT249" s="39" t="s">
        <v>44241</v>
      </c>
      <c r="BW249" s="39" t="s">
        <v>42876</v>
      </c>
      <c r="BZ249" s="39" t="s">
        <v>44870</v>
      </c>
      <c r="CC249" s="39" t="s">
        <v>44864</v>
      </c>
      <c r="CF249" s="39" t="s">
        <v>44865</v>
      </c>
      <c r="CI249" s="39" t="s">
        <v>44326</v>
      </c>
      <c r="CL249" s="39" t="s">
        <v>44871</v>
      </c>
      <c r="CO249" s="39" t="s">
        <v>43744</v>
      </c>
      <c r="CR249" s="39" t="s">
        <v>44872</v>
      </c>
      <c r="CU249" s="39" t="s">
        <v>44873</v>
      </c>
    </row>
    <row r="250" spans="1:99" x14ac:dyDescent="0.3">
      <c r="A250">
        <v>249</v>
      </c>
      <c r="B250" s="1">
        <v>45909.576840277776</v>
      </c>
      <c r="C250" s="1">
        <v>45909.583784722221</v>
      </c>
      <c r="D250" s="39" t="s">
        <v>3782</v>
      </c>
      <c r="E250" s="39" t="s">
        <v>3783</v>
      </c>
      <c r="F250">
        <v>13</v>
      </c>
      <c r="I250" s="39" t="s">
        <v>34033</v>
      </c>
      <c r="L250">
        <v>8</v>
      </c>
      <c r="O250">
        <v>38</v>
      </c>
      <c r="R250" s="39" t="s">
        <v>42857</v>
      </c>
      <c r="S250">
        <v>1</v>
      </c>
      <c r="U250" s="39" t="s">
        <v>42858</v>
      </c>
      <c r="V250">
        <v>1</v>
      </c>
      <c r="X250" s="39" t="s">
        <v>42859</v>
      </c>
      <c r="Y250">
        <v>1</v>
      </c>
      <c r="AA250" s="39" t="s">
        <v>42860</v>
      </c>
      <c r="AB250">
        <v>1</v>
      </c>
      <c r="AD250" s="39" t="s">
        <v>42861</v>
      </c>
      <c r="AE250">
        <v>1</v>
      </c>
      <c r="AG250" s="39" t="s">
        <v>43584</v>
      </c>
      <c r="AH250">
        <v>0</v>
      </c>
      <c r="AJ250" s="39" t="s">
        <v>42863</v>
      </c>
      <c r="AK250">
        <v>1</v>
      </c>
      <c r="AM250" s="39" t="s">
        <v>43063</v>
      </c>
      <c r="AN250">
        <v>0</v>
      </c>
      <c r="AP250" s="39" t="s">
        <v>15187</v>
      </c>
      <c r="AQ250">
        <v>1</v>
      </c>
      <c r="AS250" s="39" t="s">
        <v>15187</v>
      </c>
      <c r="AT250">
        <v>1</v>
      </c>
      <c r="AV250" s="39" t="s">
        <v>15186</v>
      </c>
      <c r="AW250">
        <v>0</v>
      </c>
      <c r="AY250" s="39" t="s">
        <v>15186</v>
      </c>
      <c r="AZ250">
        <v>1</v>
      </c>
      <c r="BB250" s="39" t="s">
        <v>15186</v>
      </c>
      <c r="BC250">
        <v>1</v>
      </c>
      <c r="BE250" s="39" t="s">
        <v>15187</v>
      </c>
      <c r="BF250">
        <v>1</v>
      </c>
      <c r="BH250" s="39" t="s">
        <v>15187</v>
      </c>
      <c r="BI250">
        <v>0</v>
      </c>
      <c r="BK250" s="39" t="s">
        <v>15187</v>
      </c>
      <c r="BL250">
        <v>1</v>
      </c>
      <c r="BN250" s="39" t="s">
        <v>15186</v>
      </c>
      <c r="BO250">
        <v>1</v>
      </c>
      <c r="BQ250" s="39" t="s">
        <v>15187</v>
      </c>
      <c r="BR250">
        <v>0</v>
      </c>
      <c r="BT250" s="39" t="s">
        <v>44874</v>
      </c>
      <c r="BW250" s="39" t="s">
        <v>44875</v>
      </c>
      <c r="BZ250" s="39" t="s">
        <v>44876</v>
      </c>
      <c r="CC250" s="39" t="s">
        <v>44877</v>
      </c>
      <c r="CF250" s="39" t="s">
        <v>44878</v>
      </c>
      <c r="CI250" s="39" t="s">
        <v>44879</v>
      </c>
      <c r="CL250" s="39" t="s">
        <v>44880</v>
      </c>
      <c r="CO250" s="39" t="s">
        <v>44881</v>
      </c>
      <c r="CR250" s="39" t="s">
        <v>44882</v>
      </c>
      <c r="CU250" s="39" t="s">
        <v>44883</v>
      </c>
    </row>
    <row r="251" spans="1:99" x14ac:dyDescent="0.3">
      <c r="A251">
        <v>250</v>
      </c>
      <c r="B251" s="1">
        <v>45909.576307870368</v>
      </c>
      <c r="C251" s="1">
        <v>45909.584108796298</v>
      </c>
      <c r="D251" s="39" t="s">
        <v>3441</v>
      </c>
      <c r="E251" s="39" t="s">
        <v>3442</v>
      </c>
      <c r="F251">
        <v>15</v>
      </c>
      <c r="I251" s="39" t="s">
        <v>3443</v>
      </c>
      <c r="L251">
        <v>8</v>
      </c>
      <c r="O251">
        <v>4</v>
      </c>
      <c r="R251" s="39" t="s">
        <v>42857</v>
      </c>
      <c r="S251">
        <v>1</v>
      </c>
      <c r="U251" s="39" t="s">
        <v>42858</v>
      </c>
      <c r="V251">
        <v>1</v>
      </c>
      <c r="X251" s="39" t="s">
        <v>42859</v>
      </c>
      <c r="Y251">
        <v>1</v>
      </c>
      <c r="AA251" s="39" t="s">
        <v>42860</v>
      </c>
      <c r="AB251">
        <v>1</v>
      </c>
      <c r="AD251" s="39" t="s">
        <v>42861</v>
      </c>
      <c r="AE251">
        <v>1</v>
      </c>
      <c r="AG251" s="39" t="s">
        <v>43604</v>
      </c>
      <c r="AH251">
        <v>0</v>
      </c>
      <c r="AJ251" s="39" t="s">
        <v>42863</v>
      </c>
      <c r="AK251">
        <v>1</v>
      </c>
      <c r="AM251" s="39" t="s">
        <v>42864</v>
      </c>
      <c r="AN251">
        <v>1</v>
      </c>
      <c r="AP251" s="39" t="s">
        <v>15187</v>
      </c>
      <c r="AQ251">
        <v>1</v>
      </c>
      <c r="AS251" s="39" t="s">
        <v>15187</v>
      </c>
      <c r="AT251">
        <v>1</v>
      </c>
      <c r="AV251" s="39" t="s">
        <v>15186</v>
      </c>
      <c r="AW251">
        <v>0</v>
      </c>
      <c r="AY251" s="39" t="s">
        <v>15186</v>
      </c>
      <c r="AZ251">
        <v>1</v>
      </c>
      <c r="BB251" s="39" t="s">
        <v>15186</v>
      </c>
      <c r="BC251">
        <v>1</v>
      </c>
      <c r="BE251" s="39" t="s">
        <v>15187</v>
      </c>
      <c r="BF251">
        <v>1</v>
      </c>
      <c r="BH251" s="39" t="s">
        <v>15186</v>
      </c>
      <c r="BI251">
        <v>1</v>
      </c>
      <c r="BK251" s="39" t="s">
        <v>15187</v>
      </c>
      <c r="BL251">
        <v>1</v>
      </c>
      <c r="BN251" s="39" t="s">
        <v>15186</v>
      </c>
      <c r="BO251">
        <v>1</v>
      </c>
      <c r="BQ251" s="39" t="s">
        <v>15187</v>
      </c>
      <c r="BR251">
        <v>0</v>
      </c>
      <c r="BT251" s="39" t="s">
        <v>44241</v>
      </c>
      <c r="BW251" s="39" t="s">
        <v>44884</v>
      </c>
      <c r="BZ251" s="39" t="s">
        <v>44885</v>
      </c>
      <c r="CC251" s="39" t="s">
        <v>44864</v>
      </c>
      <c r="CF251" s="39" t="s">
        <v>44865</v>
      </c>
      <c r="CI251" s="39" t="s">
        <v>43632</v>
      </c>
      <c r="CL251" s="39" t="s">
        <v>44886</v>
      </c>
      <c r="CO251" s="39" t="s">
        <v>44887</v>
      </c>
      <c r="CR251" s="39" t="s">
        <v>44265</v>
      </c>
      <c r="CU251" s="39" t="s">
        <v>44888</v>
      </c>
    </row>
    <row r="252" spans="1:99" x14ac:dyDescent="0.3">
      <c r="A252">
        <v>251</v>
      </c>
      <c r="B252" s="1">
        <v>45909.575914351852</v>
      </c>
      <c r="C252" s="1">
        <v>45909.584907407407</v>
      </c>
      <c r="D252" s="39" t="s">
        <v>3755</v>
      </c>
      <c r="E252" s="39" t="s">
        <v>3756</v>
      </c>
      <c r="F252">
        <v>15</v>
      </c>
      <c r="I252" s="39" t="s">
        <v>3756</v>
      </c>
      <c r="L252">
        <v>8</v>
      </c>
      <c r="O252">
        <v>18</v>
      </c>
      <c r="R252" s="39" t="s">
        <v>42857</v>
      </c>
      <c r="S252">
        <v>1</v>
      </c>
      <c r="U252" s="39" t="s">
        <v>42859</v>
      </c>
      <c r="V252">
        <v>0</v>
      </c>
      <c r="X252" s="39" t="s">
        <v>42859</v>
      </c>
      <c r="Y252">
        <v>1</v>
      </c>
      <c r="AA252" s="39" t="s">
        <v>42858</v>
      </c>
      <c r="AB252">
        <v>0</v>
      </c>
      <c r="AD252" s="39" t="s">
        <v>42861</v>
      </c>
      <c r="AE252">
        <v>1</v>
      </c>
      <c r="AG252" s="39" t="s">
        <v>43584</v>
      </c>
      <c r="AH252">
        <v>0</v>
      </c>
      <c r="AJ252" s="39" t="s">
        <v>42863</v>
      </c>
      <c r="AK252">
        <v>1</v>
      </c>
      <c r="AM252" s="39" t="s">
        <v>42864</v>
      </c>
      <c r="AN252">
        <v>1</v>
      </c>
      <c r="AP252" s="39" t="s">
        <v>15187</v>
      </c>
      <c r="AQ252">
        <v>1</v>
      </c>
      <c r="AS252" s="39" t="s">
        <v>15187</v>
      </c>
      <c r="AT252">
        <v>1</v>
      </c>
      <c r="AV252" s="39" t="s">
        <v>15187</v>
      </c>
      <c r="AW252">
        <v>1</v>
      </c>
      <c r="AY252" s="39" t="s">
        <v>15186</v>
      </c>
      <c r="AZ252">
        <v>1</v>
      </c>
      <c r="BB252" s="39" t="s">
        <v>15186</v>
      </c>
      <c r="BC252">
        <v>1</v>
      </c>
      <c r="BE252" s="39" t="s">
        <v>15187</v>
      </c>
      <c r="BF252">
        <v>1</v>
      </c>
      <c r="BH252" s="39" t="s">
        <v>15186</v>
      </c>
      <c r="BI252">
        <v>1</v>
      </c>
      <c r="BK252" s="39" t="s">
        <v>15187</v>
      </c>
      <c r="BL252">
        <v>1</v>
      </c>
      <c r="BN252" s="39" t="s">
        <v>15186</v>
      </c>
      <c r="BO252">
        <v>1</v>
      </c>
      <c r="BQ252" s="39" t="s">
        <v>15186</v>
      </c>
      <c r="BR252">
        <v>1</v>
      </c>
      <c r="BT252" s="39" t="s">
        <v>44889</v>
      </c>
      <c r="BW252" s="39" t="s">
        <v>44890</v>
      </c>
      <c r="BZ252" s="39" t="s">
        <v>44891</v>
      </c>
      <c r="CC252" s="39" t="s">
        <v>44892</v>
      </c>
      <c r="CF252" s="39" t="s">
        <v>44893</v>
      </c>
      <c r="CI252" s="39" t="s">
        <v>44894</v>
      </c>
      <c r="CL252" s="39" t="s">
        <v>44895</v>
      </c>
      <c r="CO252" s="39" t="s">
        <v>42987</v>
      </c>
      <c r="CR252" s="39" t="s">
        <v>44896</v>
      </c>
      <c r="CU252" s="39" t="s">
        <v>44897</v>
      </c>
    </row>
    <row r="253" spans="1:99" x14ac:dyDescent="0.3">
      <c r="A253">
        <v>252</v>
      </c>
      <c r="B253" s="1">
        <v>45909.577164351853</v>
      </c>
      <c r="C253" s="1">
        <v>45909.585196759261</v>
      </c>
      <c r="D253" s="39" t="s">
        <v>3612</v>
      </c>
      <c r="E253" s="39" t="s">
        <v>3613</v>
      </c>
      <c r="F253">
        <v>14</v>
      </c>
      <c r="I253" s="39" t="s">
        <v>11981</v>
      </c>
      <c r="L253">
        <v>8</v>
      </c>
      <c r="O253">
        <v>40</v>
      </c>
      <c r="R253" s="39" t="s">
        <v>42857</v>
      </c>
      <c r="S253">
        <v>1</v>
      </c>
      <c r="U253" s="39" t="s">
        <v>42859</v>
      </c>
      <c r="V253">
        <v>0</v>
      </c>
      <c r="X253" s="39" t="s">
        <v>42859</v>
      </c>
      <c r="Y253">
        <v>1</v>
      </c>
      <c r="AA253" s="39" t="s">
        <v>42861</v>
      </c>
      <c r="AB253">
        <v>0</v>
      </c>
      <c r="AD253" s="39" t="s">
        <v>42861</v>
      </c>
      <c r="AE253">
        <v>1</v>
      </c>
      <c r="AG253" s="39" t="s">
        <v>43534</v>
      </c>
      <c r="AH253">
        <v>1</v>
      </c>
      <c r="AJ253" s="39" t="s">
        <v>42863</v>
      </c>
      <c r="AK253">
        <v>1</v>
      </c>
      <c r="AM253" s="39" t="s">
        <v>43095</v>
      </c>
      <c r="AN253">
        <v>0</v>
      </c>
      <c r="AP253" s="39" t="s">
        <v>15187</v>
      </c>
      <c r="AQ253">
        <v>1</v>
      </c>
      <c r="AS253" s="39" t="s">
        <v>15187</v>
      </c>
      <c r="AT253">
        <v>1</v>
      </c>
      <c r="AV253" s="39" t="s">
        <v>15186</v>
      </c>
      <c r="AW253">
        <v>0</v>
      </c>
      <c r="AY253" s="39" t="s">
        <v>15186</v>
      </c>
      <c r="AZ253">
        <v>1</v>
      </c>
      <c r="BB253" s="39" t="s">
        <v>15186</v>
      </c>
      <c r="BC253">
        <v>1</v>
      </c>
      <c r="BE253" s="39" t="s">
        <v>15187</v>
      </c>
      <c r="BF253">
        <v>1</v>
      </c>
      <c r="BH253" s="39" t="s">
        <v>15186</v>
      </c>
      <c r="BI253">
        <v>1</v>
      </c>
      <c r="BK253" s="39" t="s">
        <v>15187</v>
      </c>
      <c r="BL253">
        <v>1</v>
      </c>
      <c r="BN253" s="39" t="s">
        <v>15186</v>
      </c>
      <c r="BO253">
        <v>1</v>
      </c>
      <c r="BQ253" s="39" t="s">
        <v>15186</v>
      </c>
      <c r="BR253">
        <v>1</v>
      </c>
      <c r="BT253" s="39" t="s">
        <v>42865</v>
      </c>
      <c r="BW253" s="39" t="s">
        <v>42876</v>
      </c>
      <c r="BZ253" s="39" t="s">
        <v>44898</v>
      </c>
      <c r="CC253" s="39" t="s">
        <v>44899</v>
      </c>
      <c r="CF253" s="39" t="s">
        <v>44136</v>
      </c>
      <c r="CI253" s="39" t="s">
        <v>44900</v>
      </c>
      <c r="CL253" s="39" t="s">
        <v>44901</v>
      </c>
      <c r="CO253" s="39" t="s">
        <v>43666</v>
      </c>
      <c r="CR253" s="39" t="s">
        <v>44902</v>
      </c>
      <c r="CU253" s="39" t="s">
        <v>44903</v>
      </c>
    </row>
    <row r="254" spans="1:99" x14ac:dyDescent="0.3">
      <c r="A254">
        <v>253</v>
      </c>
      <c r="B254" s="1">
        <v>45909.576516203706</v>
      </c>
      <c r="C254" s="1">
        <v>45909.585277777776</v>
      </c>
      <c r="D254" s="39" t="s">
        <v>3520</v>
      </c>
      <c r="E254" s="39" t="s">
        <v>3521</v>
      </c>
      <c r="F254">
        <v>18</v>
      </c>
      <c r="I254" s="39" t="s">
        <v>3521</v>
      </c>
      <c r="L254">
        <v>8</v>
      </c>
      <c r="O254">
        <v>6</v>
      </c>
      <c r="R254" s="39" t="s">
        <v>42857</v>
      </c>
      <c r="S254">
        <v>1</v>
      </c>
      <c r="U254" s="39" t="s">
        <v>42858</v>
      </c>
      <c r="V254">
        <v>1</v>
      </c>
      <c r="X254" s="39" t="s">
        <v>42859</v>
      </c>
      <c r="Y254">
        <v>1</v>
      </c>
      <c r="AA254" s="39" t="s">
        <v>42860</v>
      </c>
      <c r="AB254">
        <v>1</v>
      </c>
      <c r="AD254" s="39" t="s">
        <v>42861</v>
      </c>
      <c r="AE254">
        <v>1</v>
      </c>
      <c r="AG254" s="39" t="s">
        <v>43534</v>
      </c>
      <c r="AH254">
        <v>1</v>
      </c>
      <c r="AJ254" s="39" t="s">
        <v>42863</v>
      </c>
      <c r="AK254">
        <v>1</v>
      </c>
      <c r="AM254" s="39" t="s">
        <v>42864</v>
      </c>
      <c r="AN254">
        <v>1</v>
      </c>
      <c r="AP254" s="39" t="s">
        <v>15187</v>
      </c>
      <c r="AQ254">
        <v>1</v>
      </c>
      <c r="AS254" s="39" t="s">
        <v>15187</v>
      </c>
      <c r="AT254">
        <v>1</v>
      </c>
      <c r="AV254" s="39" t="s">
        <v>15187</v>
      </c>
      <c r="AW254">
        <v>1</v>
      </c>
      <c r="AY254" s="39" t="s">
        <v>15186</v>
      </c>
      <c r="AZ254">
        <v>1</v>
      </c>
      <c r="BB254" s="39" t="s">
        <v>15186</v>
      </c>
      <c r="BC254">
        <v>1</v>
      </c>
      <c r="BE254" s="39" t="s">
        <v>15187</v>
      </c>
      <c r="BF254">
        <v>1</v>
      </c>
      <c r="BH254" s="39" t="s">
        <v>15186</v>
      </c>
      <c r="BI254">
        <v>1</v>
      </c>
      <c r="BK254" s="39" t="s">
        <v>15187</v>
      </c>
      <c r="BL254">
        <v>1</v>
      </c>
      <c r="BN254" s="39" t="s">
        <v>15186</v>
      </c>
      <c r="BO254">
        <v>1</v>
      </c>
      <c r="BQ254" s="39" t="s">
        <v>15186</v>
      </c>
      <c r="BR254">
        <v>1</v>
      </c>
      <c r="BT254" s="39" t="s">
        <v>44904</v>
      </c>
      <c r="BW254" s="39" t="s">
        <v>44905</v>
      </c>
      <c r="BZ254" s="39" t="s">
        <v>44906</v>
      </c>
      <c r="CC254" s="39" t="s">
        <v>44907</v>
      </c>
      <c r="CF254" s="39" t="s">
        <v>44908</v>
      </c>
      <c r="CI254" s="39" t="s">
        <v>44909</v>
      </c>
      <c r="CL254" s="39" t="s">
        <v>44910</v>
      </c>
      <c r="CO254" s="39" t="s">
        <v>44911</v>
      </c>
      <c r="CR254" s="39" t="s">
        <v>44912</v>
      </c>
      <c r="CU254" s="39" t="s">
        <v>44913</v>
      </c>
    </row>
    <row r="255" spans="1:99" x14ac:dyDescent="0.3">
      <c r="A255">
        <v>254</v>
      </c>
      <c r="B255" s="1">
        <v>45909.576099537036</v>
      </c>
      <c r="C255" s="1">
        <v>45909.585439814815</v>
      </c>
      <c r="D255" s="39" t="s">
        <v>3464</v>
      </c>
      <c r="E255" s="39" t="s">
        <v>3465</v>
      </c>
      <c r="F255">
        <v>17</v>
      </c>
      <c r="I255" s="39" t="s">
        <v>3465</v>
      </c>
      <c r="L255">
        <v>8</v>
      </c>
      <c r="O255">
        <v>32</v>
      </c>
      <c r="R255" s="39" t="s">
        <v>42857</v>
      </c>
      <c r="S255">
        <v>1</v>
      </c>
      <c r="U255" s="39" t="s">
        <v>42858</v>
      </c>
      <c r="V255">
        <v>1</v>
      </c>
      <c r="X255" s="39" t="s">
        <v>42859</v>
      </c>
      <c r="Y255">
        <v>1</v>
      </c>
      <c r="AA255" s="39" t="s">
        <v>42860</v>
      </c>
      <c r="AB255">
        <v>1</v>
      </c>
      <c r="AD255" s="39" t="s">
        <v>42861</v>
      </c>
      <c r="AE255">
        <v>1</v>
      </c>
      <c r="AG255" s="39" t="s">
        <v>43584</v>
      </c>
      <c r="AH255">
        <v>0</v>
      </c>
      <c r="AJ255" s="39" t="s">
        <v>42863</v>
      </c>
      <c r="AK255">
        <v>1</v>
      </c>
      <c r="AM255" s="39" t="s">
        <v>42864</v>
      </c>
      <c r="AN255">
        <v>1</v>
      </c>
      <c r="AP255" s="39" t="s">
        <v>15187</v>
      </c>
      <c r="AQ255">
        <v>1</v>
      </c>
      <c r="AS255" s="39" t="s">
        <v>15187</v>
      </c>
      <c r="AT255">
        <v>1</v>
      </c>
      <c r="AV255" s="39" t="s">
        <v>15187</v>
      </c>
      <c r="AW255">
        <v>1</v>
      </c>
      <c r="AY255" s="39" t="s">
        <v>15186</v>
      </c>
      <c r="AZ255">
        <v>1</v>
      </c>
      <c r="BB255" s="39" t="s">
        <v>15186</v>
      </c>
      <c r="BC255">
        <v>1</v>
      </c>
      <c r="BE255" s="39" t="s">
        <v>15187</v>
      </c>
      <c r="BF255">
        <v>1</v>
      </c>
      <c r="BH255" s="39" t="s">
        <v>15186</v>
      </c>
      <c r="BI255">
        <v>1</v>
      </c>
      <c r="BK255" s="39" t="s">
        <v>15187</v>
      </c>
      <c r="BL255">
        <v>1</v>
      </c>
      <c r="BN255" s="39" t="s">
        <v>15186</v>
      </c>
      <c r="BO255">
        <v>1</v>
      </c>
      <c r="BQ255" s="39" t="s">
        <v>15186</v>
      </c>
      <c r="BR255">
        <v>1</v>
      </c>
      <c r="BT255" s="39" t="s">
        <v>42865</v>
      </c>
      <c r="BW255" s="39" t="s">
        <v>42876</v>
      </c>
      <c r="BZ255" s="39" t="s">
        <v>44914</v>
      </c>
      <c r="CC255" s="39" t="s">
        <v>44915</v>
      </c>
      <c r="CF255" s="39" t="s">
        <v>44916</v>
      </c>
      <c r="CI255" s="39" t="s">
        <v>44917</v>
      </c>
      <c r="CL255" s="39" t="s">
        <v>44918</v>
      </c>
      <c r="CO255" s="39" t="s">
        <v>42987</v>
      </c>
      <c r="CR255" s="39" t="s">
        <v>44919</v>
      </c>
      <c r="CU255" s="39" t="s">
        <v>44920</v>
      </c>
    </row>
    <row r="256" spans="1:99" x14ac:dyDescent="0.3">
      <c r="A256">
        <v>255</v>
      </c>
      <c r="B256" s="1">
        <v>45909.576620370368</v>
      </c>
      <c r="C256" s="1">
        <v>45909.585949074077</v>
      </c>
      <c r="D256" s="39" t="s">
        <v>3551</v>
      </c>
      <c r="E256" s="39" t="s">
        <v>3552</v>
      </c>
      <c r="F256">
        <v>13</v>
      </c>
      <c r="I256" s="39" t="s">
        <v>42065</v>
      </c>
      <c r="L256">
        <v>8</v>
      </c>
      <c r="O256">
        <v>39</v>
      </c>
      <c r="R256" s="39" t="s">
        <v>42857</v>
      </c>
      <c r="S256">
        <v>1</v>
      </c>
      <c r="U256" s="39" t="s">
        <v>42858</v>
      </c>
      <c r="V256">
        <v>1</v>
      </c>
      <c r="X256" s="39" t="s">
        <v>42859</v>
      </c>
      <c r="Y256">
        <v>1</v>
      </c>
      <c r="AA256" s="39" t="s">
        <v>42857</v>
      </c>
      <c r="AB256">
        <v>0</v>
      </c>
      <c r="AD256" s="39" t="s">
        <v>42861</v>
      </c>
      <c r="AE256">
        <v>1</v>
      </c>
      <c r="AG256" s="39" t="s">
        <v>43534</v>
      </c>
      <c r="AH256">
        <v>1</v>
      </c>
      <c r="AJ256" s="39" t="s">
        <v>43063</v>
      </c>
      <c r="AK256">
        <v>0</v>
      </c>
      <c r="AM256" s="39" t="s">
        <v>43095</v>
      </c>
      <c r="AN256">
        <v>0</v>
      </c>
      <c r="AP256" s="39" t="s">
        <v>15187</v>
      </c>
      <c r="AQ256">
        <v>1</v>
      </c>
      <c r="AS256" s="39" t="s">
        <v>15187</v>
      </c>
      <c r="AT256">
        <v>1</v>
      </c>
      <c r="AV256" s="39" t="s">
        <v>15186</v>
      </c>
      <c r="AW256">
        <v>0</v>
      </c>
      <c r="AY256" s="39" t="s">
        <v>15186</v>
      </c>
      <c r="AZ256">
        <v>1</v>
      </c>
      <c r="BB256" s="39" t="s">
        <v>15186</v>
      </c>
      <c r="BC256">
        <v>1</v>
      </c>
      <c r="BE256" s="39" t="s">
        <v>15187</v>
      </c>
      <c r="BF256">
        <v>1</v>
      </c>
      <c r="BH256" s="39" t="s">
        <v>15186</v>
      </c>
      <c r="BI256">
        <v>1</v>
      </c>
      <c r="BK256" s="39" t="s">
        <v>15187</v>
      </c>
      <c r="BL256">
        <v>1</v>
      </c>
      <c r="BN256" s="39" t="s">
        <v>15186</v>
      </c>
      <c r="BO256">
        <v>1</v>
      </c>
      <c r="BQ256" s="39" t="s">
        <v>15187</v>
      </c>
      <c r="BR256">
        <v>0</v>
      </c>
      <c r="BT256" s="39" t="s">
        <v>42997</v>
      </c>
      <c r="BW256" s="39" t="s">
        <v>42876</v>
      </c>
      <c r="BZ256" s="39" t="s">
        <v>43035</v>
      </c>
      <c r="CC256" s="39" t="s">
        <v>44921</v>
      </c>
      <c r="CF256" s="39" t="s">
        <v>44922</v>
      </c>
      <c r="CI256" s="39" t="s">
        <v>44923</v>
      </c>
      <c r="CL256" s="39" t="s">
        <v>44924</v>
      </c>
      <c r="CO256" s="39" t="s">
        <v>42882</v>
      </c>
      <c r="CR256" s="39" t="s">
        <v>44925</v>
      </c>
      <c r="CU256" s="39" t="s">
        <v>44926</v>
      </c>
    </row>
    <row r="257" spans="1:99" x14ac:dyDescent="0.3">
      <c r="A257">
        <v>256</v>
      </c>
      <c r="B257" s="1">
        <v>45909.577222222222</v>
      </c>
      <c r="C257" s="1">
        <v>45909.586226851854</v>
      </c>
      <c r="D257" s="39" t="s">
        <v>3433</v>
      </c>
      <c r="E257" s="39" t="s">
        <v>3434</v>
      </c>
      <c r="F257">
        <v>13</v>
      </c>
      <c r="I257" s="39" t="s">
        <v>3434</v>
      </c>
      <c r="L257">
        <v>8</v>
      </c>
      <c r="O257">
        <v>7</v>
      </c>
      <c r="R257" s="39" t="s">
        <v>42857</v>
      </c>
      <c r="S257">
        <v>1</v>
      </c>
      <c r="U257" s="39" t="s">
        <v>42858</v>
      </c>
      <c r="V257">
        <v>1</v>
      </c>
      <c r="X257" s="39" t="s">
        <v>42859</v>
      </c>
      <c r="Y257">
        <v>1</v>
      </c>
      <c r="AA257" s="39" t="s">
        <v>42860</v>
      </c>
      <c r="AB257">
        <v>1</v>
      </c>
      <c r="AD257" s="39" t="s">
        <v>42861</v>
      </c>
      <c r="AE257">
        <v>1</v>
      </c>
      <c r="AG257" s="39" t="s">
        <v>43534</v>
      </c>
      <c r="AH257">
        <v>1</v>
      </c>
      <c r="AJ257" s="39" t="s">
        <v>42863</v>
      </c>
      <c r="AK257">
        <v>1</v>
      </c>
      <c r="AM257" s="39" t="s">
        <v>42864</v>
      </c>
      <c r="AN257">
        <v>1</v>
      </c>
      <c r="AP257" s="39" t="s">
        <v>15187</v>
      </c>
      <c r="AQ257">
        <v>1</v>
      </c>
      <c r="AS257" s="39" t="s">
        <v>15186</v>
      </c>
      <c r="AT257">
        <v>0</v>
      </c>
      <c r="AV257" s="39" t="s">
        <v>15187</v>
      </c>
      <c r="AW257">
        <v>1</v>
      </c>
      <c r="AY257" s="39" t="s">
        <v>15186</v>
      </c>
      <c r="AZ257">
        <v>1</v>
      </c>
      <c r="BB257" s="39" t="s">
        <v>15187</v>
      </c>
      <c r="BC257">
        <v>0</v>
      </c>
      <c r="BE257" s="39" t="s">
        <v>15186</v>
      </c>
      <c r="BF257">
        <v>0</v>
      </c>
      <c r="BH257" s="39" t="s">
        <v>15187</v>
      </c>
      <c r="BI257">
        <v>0</v>
      </c>
      <c r="BK257" s="39" t="s">
        <v>15187</v>
      </c>
      <c r="BL257">
        <v>1</v>
      </c>
      <c r="BN257" s="39" t="s">
        <v>15186</v>
      </c>
      <c r="BO257">
        <v>1</v>
      </c>
      <c r="BQ257" s="39" t="s">
        <v>15187</v>
      </c>
      <c r="BR257">
        <v>0</v>
      </c>
      <c r="BT257" s="39" t="s">
        <v>44927</v>
      </c>
      <c r="BW257" s="39" t="s">
        <v>44928</v>
      </c>
      <c r="BZ257" s="39" t="s">
        <v>44929</v>
      </c>
      <c r="CC257" s="39" t="s">
        <v>44930</v>
      </c>
      <c r="CF257" s="39" t="s">
        <v>44931</v>
      </c>
      <c r="CI257" s="39" t="s">
        <v>44932</v>
      </c>
      <c r="CL257" s="39" t="s">
        <v>44933</v>
      </c>
      <c r="CO257" s="39" t="s">
        <v>44934</v>
      </c>
      <c r="CR257" s="39" t="s">
        <v>44935</v>
      </c>
      <c r="CU257" s="39" t="s">
        <v>44936</v>
      </c>
    </row>
    <row r="258" spans="1:99" x14ac:dyDescent="0.3">
      <c r="A258">
        <v>257</v>
      </c>
      <c r="B258" s="1">
        <v>45909.586238425924</v>
      </c>
      <c r="C258" s="1">
        <v>45909.586273148147</v>
      </c>
      <c r="D258" s="39" t="s">
        <v>3592</v>
      </c>
      <c r="E258" s="39" t="s">
        <v>3593</v>
      </c>
      <c r="F258">
        <v>11</v>
      </c>
      <c r="I258" s="39" t="s">
        <v>3593</v>
      </c>
      <c r="L258">
        <v>8</v>
      </c>
      <c r="O258">
        <v>21</v>
      </c>
      <c r="R258" s="39" t="s">
        <v>42857</v>
      </c>
      <c r="S258">
        <v>1</v>
      </c>
      <c r="U258" s="39" t="s">
        <v>42861</v>
      </c>
      <c r="V258">
        <v>0</v>
      </c>
      <c r="X258" s="39" t="s">
        <v>42859</v>
      </c>
      <c r="Y258">
        <v>1</v>
      </c>
      <c r="AA258" s="39" t="s">
        <v>42860</v>
      </c>
      <c r="AB258">
        <v>1</v>
      </c>
      <c r="AD258" s="39" t="s">
        <v>42861</v>
      </c>
      <c r="AE258">
        <v>1</v>
      </c>
      <c r="AG258" s="39" t="s">
        <v>43584</v>
      </c>
      <c r="AH258">
        <v>0</v>
      </c>
      <c r="AJ258" s="39" t="s">
        <v>42863</v>
      </c>
      <c r="AK258">
        <v>1</v>
      </c>
      <c r="AM258" s="39" t="s">
        <v>42864</v>
      </c>
      <c r="AN258">
        <v>1</v>
      </c>
      <c r="AP258" s="39" t="s">
        <v>15187</v>
      </c>
      <c r="AQ258">
        <v>1</v>
      </c>
      <c r="AS258" s="39" t="s">
        <v>15187</v>
      </c>
      <c r="AT258">
        <v>1</v>
      </c>
      <c r="AV258" s="39" t="s">
        <v>15187</v>
      </c>
      <c r="AW258">
        <v>1</v>
      </c>
      <c r="AY258" s="39" t="s">
        <v>15187</v>
      </c>
      <c r="AZ258">
        <v>0</v>
      </c>
      <c r="BB258" s="39" t="s">
        <v>15186</v>
      </c>
      <c r="BC258">
        <v>1</v>
      </c>
      <c r="BE258" s="39" t="s">
        <v>15186</v>
      </c>
      <c r="BF258">
        <v>0</v>
      </c>
      <c r="BH258" s="39" t="s">
        <v>15187</v>
      </c>
      <c r="BI258">
        <v>0</v>
      </c>
      <c r="BK258" s="39" t="s">
        <v>15186</v>
      </c>
      <c r="BL258">
        <v>0</v>
      </c>
      <c r="BN258" s="39" t="s">
        <v>15187</v>
      </c>
      <c r="BO258">
        <v>0</v>
      </c>
      <c r="BQ258" s="39" t="s">
        <v>15186</v>
      </c>
      <c r="BR258">
        <v>1</v>
      </c>
      <c r="BT258" s="39" t="s">
        <v>44937</v>
      </c>
      <c r="BW258" s="39" t="s">
        <v>43636</v>
      </c>
      <c r="BZ258" s="39" t="s">
        <v>44938</v>
      </c>
      <c r="CC258" s="39" t="s">
        <v>44939</v>
      </c>
      <c r="CF258" s="39" t="s">
        <v>44940</v>
      </c>
      <c r="CI258" s="39" t="s">
        <v>44941</v>
      </c>
      <c r="CL258" s="39" t="s">
        <v>44942</v>
      </c>
      <c r="CO258" s="39" t="s">
        <v>44943</v>
      </c>
      <c r="CR258" s="39" t="s">
        <v>44944</v>
      </c>
      <c r="CU258" s="39" t="s">
        <v>44945</v>
      </c>
    </row>
    <row r="259" spans="1:99" x14ac:dyDescent="0.3">
      <c r="A259">
        <v>258</v>
      </c>
      <c r="B259" s="1">
        <v>45909.57603009259</v>
      </c>
      <c r="C259" s="1">
        <v>45909.587627314817</v>
      </c>
      <c r="D259" s="39" t="s">
        <v>3599</v>
      </c>
      <c r="E259" s="39" t="s">
        <v>3600</v>
      </c>
      <c r="F259">
        <v>11</v>
      </c>
      <c r="I259" s="39" t="s">
        <v>42488</v>
      </c>
      <c r="L259">
        <v>8</v>
      </c>
      <c r="O259">
        <v>22</v>
      </c>
      <c r="R259" s="39" t="s">
        <v>42857</v>
      </c>
      <c r="S259">
        <v>1</v>
      </c>
      <c r="U259" s="39" t="s">
        <v>42861</v>
      </c>
      <c r="V259">
        <v>0</v>
      </c>
      <c r="X259" s="39" t="s">
        <v>42859</v>
      </c>
      <c r="Y259">
        <v>1</v>
      </c>
      <c r="AA259" s="39" t="s">
        <v>42860</v>
      </c>
      <c r="AB259">
        <v>1</v>
      </c>
      <c r="AD259" s="39" t="s">
        <v>42861</v>
      </c>
      <c r="AE259">
        <v>1</v>
      </c>
      <c r="AG259" s="39" t="s">
        <v>43584</v>
      </c>
      <c r="AH259">
        <v>0</v>
      </c>
      <c r="AJ259" s="39" t="s">
        <v>42863</v>
      </c>
      <c r="AK259">
        <v>1</v>
      </c>
      <c r="AM259" s="39" t="s">
        <v>42864</v>
      </c>
      <c r="AN259">
        <v>1</v>
      </c>
      <c r="AP259" s="39" t="s">
        <v>15187</v>
      </c>
      <c r="AQ259">
        <v>1</v>
      </c>
      <c r="AS259" s="39" t="s">
        <v>15187</v>
      </c>
      <c r="AT259">
        <v>1</v>
      </c>
      <c r="AV259" s="39" t="s">
        <v>15187</v>
      </c>
      <c r="AW259">
        <v>1</v>
      </c>
      <c r="AY259" s="39" t="s">
        <v>15187</v>
      </c>
      <c r="AZ259">
        <v>0</v>
      </c>
      <c r="BB259" s="39" t="s">
        <v>15186</v>
      </c>
      <c r="BC259">
        <v>1</v>
      </c>
      <c r="BE259" s="39" t="s">
        <v>15186</v>
      </c>
      <c r="BF259">
        <v>0</v>
      </c>
      <c r="BH259" s="39" t="s">
        <v>15187</v>
      </c>
      <c r="BI259">
        <v>0</v>
      </c>
      <c r="BK259" s="39" t="s">
        <v>15186</v>
      </c>
      <c r="BL259">
        <v>0</v>
      </c>
      <c r="BN259" s="39" t="s">
        <v>15187</v>
      </c>
      <c r="BO259">
        <v>0</v>
      </c>
      <c r="BQ259" s="39" t="s">
        <v>15186</v>
      </c>
      <c r="BR259">
        <v>1</v>
      </c>
      <c r="BT259" s="39" t="s">
        <v>44937</v>
      </c>
      <c r="BW259" s="39" t="s">
        <v>43636</v>
      </c>
      <c r="BZ259" s="39" t="s">
        <v>44938</v>
      </c>
      <c r="CC259" s="39" t="s">
        <v>44946</v>
      </c>
      <c r="CF259" s="39" t="s">
        <v>44204</v>
      </c>
      <c r="CI259" s="39" t="s">
        <v>44947</v>
      </c>
      <c r="CL259" s="39" t="s">
        <v>44948</v>
      </c>
      <c r="CO259" s="39" t="s">
        <v>44949</v>
      </c>
      <c r="CR259" s="39" t="s">
        <v>44950</v>
      </c>
      <c r="CU259" s="39" t="s">
        <v>44951</v>
      </c>
    </row>
    <row r="260" spans="1:99" x14ac:dyDescent="0.3">
      <c r="A260">
        <v>259</v>
      </c>
      <c r="B260" s="1">
        <v>45909.58766203704</v>
      </c>
      <c r="C260" s="1">
        <v>45909.587708333333</v>
      </c>
      <c r="D260" s="39" t="s">
        <v>3773</v>
      </c>
      <c r="E260" s="39" t="s">
        <v>3774</v>
      </c>
      <c r="F260">
        <v>16</v>
      </c>
      <c r="I260" s="39" t="s">
        <v>16234</v>
      </c>
      <c r="L260">
        <v>8</v>
      </c>
      <c r="O260">
        <v>27</v>
      </c>
      <c r="R260" s="39" t="s">
        <v>42857</v>
      </c>
      <c r="S260">
        <v>1</v>
      </c>
      <c r="U260" s="39" t="s">
        <v>42858</v>
      </c>
      <c r="V260">
        <v>1</v>
      </c>
      <c r="X260" s="39" t="s">
        <v>42859</v>
      </c>
      <c r="Y260">
        <v>1</v>
      </c>
      <c r="AA260" s="39" t="s">
        <v>42860</v>
      </c>
      <c r="AB260">
        <v>1</v>
      </c>
      <c r="AD260" s="39" t="s">
        <v>42861</v>
      </c>
      <c r="AE260">
        <v>1</v>
      </c>
      <c r="AG260" s="39" t="s">
        <v>43534</v>
      </c>
      <c r="AH260">
        <v>1</v>
      </c>
      <c r="AJ260" s="39" t="s">
        <v>42863</v>
      </c>
      <c r="AK260">
        <v>1</v>
      </c>
      <c r="AM260" s="39" t="s">
        <v>42864</v>
      </c>
      <c r="AN260">
        <v>1</v>
      </c>
      <c r="AP260" s="39" t="s">
        <v>15187</v>
      </c>
      <c r="AQ260">
        <v>1</v>
      </c>
      <c r="AS260" s="39" t="s">
        <v>15187</v>
      </c>
      <c r="AT260">
        <v>1</v>
      </c>
      <c r="AV260" s="39" t="s">
        <v>15187</v>
      </c>
      <c r="AW260">
        <v>1</v>
      </c>
      <c r="AY260" s="39" t="s">
        <v>15186</v>
      </c>
      <c r="AZ260">
        <v>1</v>
      </c>
      <c r="BB260" s="39" t="s">
        <v>15186</v>
      </c>
      <c r="BC260">
        <v>1</v>
      </c>
      <c r="BE260" s="39" t="s">
        <v>15187</v>
      </c>
      <c r="BF260">
        <v>1</v>
      </c>
      <c r="BH260" s="39" t="s">
        <v>15187</v>
      </c>
      <c r="BI260">
        <v>0</v>
      </c>
      <c r="BK260" s="39" t="s">
        <v>15187</v>
      </c>
      <c r="BL260">
        <v>1</v>
      </c>
      <c r="BN260" s="39" t="s">
        <v>15186</v>
      </c>
      <c r="BO260">
        <v>1</v>
      </c>
      <c r="BQ260" s="39" t="s">
        <v>15187</v>
      </c>
      <c r="BR260">
        <v>0</v>
      </c>
      <c r="BT260" s="39" t="s">
        <v>42865</v>
      </c>
      <c r="BW260" s="39" t="s">
        <v>42876</v>
      </c>
      <c r="BZ260" s="39" t="s">
        <v>44952</v>
      </c>
      <c r="CC260" s="39" t="s">
        <v>44953</v>
      </c>
      <c r="CF260" s="39" t="s">
        <v>44954</v>
      </c>
      <c r="CI260" s="39" t="s">
        <v>44955</v>
      </c>
      <c r="CL260" s="39" t="s">
        <v>44956</v>
      </c>
      <c r="CO260" s="39" t="s">
        <v>44957</v>
      </c>
      <c r="CR260" s="39" t="s">
        <v>44958</v>
      </c>
      <c r="CU260" s="39" t="s">
        <v>44959</v>
      </c>
    </row>
    <row r="261" spans="1:99" x14ac:dyDescent="0.3">
      <c r="A261">
        <v>260</v>
      </c>
      <c r="B261" s="1">
        <v>45909.577430555553</v>
      </c>
      <c r="C261" s="1">
        <v>45909.588171296295</v>
      </c>
      <c r="D261" s="39" t="s">
        <v>3453</v>
      </c>
      <c r="E261" s="39" t="s">
        <v>3454</v>
      </c>
      <c r="F261">
        <v>16</v>
      </c>
      <c r="I261" s="39" t="s">
        <v>3454</v>
      </c>
      <c r="L261">
        <v>8</v>
      </c>
      <c r="O261">
        <v>25</v>
      </c>
      <c r="R261" s="39" t="s">
        <v>42857</v>
      </c>
      <c r="S261">
        <v>1</v>
      </c>
      <c r="U261" s="39" t="s">
        <v>42858</v>
      </c>
      <c r="V261">
        <v>1</v>
      </c>
      <c r="X261" s="39" t="s">
        <v>42859</v>
      </c>
      <c r="Y261">
        <v>1</v>
      </c>
      <c r="AA261" s="39" t="s">
        <v>42860</v>
      </c>
      <c r="AB261">
        <v>1</v>
      </c>
      <c r="AD261" s="39" t="s">
        <v>42861</v>
      </c>
      <c r="AE261">
        <v>1</v>
      </c>
      <c r="AG261" s="39" t="s">
        <v>43534</v>
      </c>
      <c r="AH261">
        <v>1</v>
      </c>
      <c r="AJ261" s="39" t="s">
        <v>42863</v>
      </c>
      <c r="AK261">
        <v>1</v>
      </c>
      <c r="AM261" s="39" t="s">
        <v>42864</v>
      </c>
      <c r="AN261">
        <v>1</v>
      </c>
      <c r="AP261" s="39" t="s">
        <v>15187</v>
      </c>
      <c r="AQ261">
        <v>1</v>
      </c>
      <c r="AS261" s="39" t="s">
        <v>15187</v>
      </c>
      <c r="AT261">
        <v>1</v>
      </c>
      <c r="AV261" s="39" t="s">
        <v>15186</v>
      </c>
      <c r="AW261">
        <v>0</v>
      </c>
      <c r="AY261" s="39" t="s">
        <v>15186</v>
      </c>
      <c r="AZ261">
        <v>1</v>
      </c>
      <c r="BB261" s="39" t="s">
        <v>15186</v>
      </c>
      <c r="BC261">
        <v>1</v>
      </c>
      <c r="BE261" s="39" t="s">
        <v>15187</v>
      </c>
      <c r="BF261">
        <v>1</v>
      </c>
      <c r="BH261" s="39" t="s">
        <v>15186</v>
      </c>
      <c r="BI261">
        <v>1</v>
      </c>
      <c r="BK261" s="39" t="s">
        <v>15187</v>
      </c>
      <c r="BL261">
        <v>1</v>
      </c>
      <c r="BN261" s="39" t="s">
        <v>15186</v>
      </c>
      <c r="BO261">
        <v>1</v>
      </c>
      <c r="BQ261" s="39" t="s">
        <v>15187</v>
      </c>
      <c r="BR261">
        <v>0</v>
      </c>
      <c r="BT261" s="39" t="s">
        <v>42911</v>
      </c>
      <c r="BW261" s="39" t="s">
        <v>42876</v>
      </c>
      <c r="BZ261" s="39" t="s">
        <v>44960</v>
      </c>
      <c r="CC261" s="39" t="s">
        <v>44961</v>
      </c>
      <c r="CF261" s="39" t="s">
        <v>44962</v>
      </c>
      <c r="CI261" s="39" t="s">
        <v>44963</v>
      </c>
      <c r="CL261" s="39" t="s">
        <v>44964</v>
      </c>
      <c r="CO261" s="39" t="s">
        <v>42911</v>
      </c>
      <c r="CR261" s="39" t="s">
        <v>44965</v>
      </c>
      <c r="CU261" s="39" t="s">
        <v>44966</v>
      </c>
    </row>
    <row r="262" spans="1:99" x14ac:dyDescent="0.3">
      <c r="A262">
        <v>261</v>
      </c>
      <c r="B262" s="1">
        <v>45909.57613425926</v>
      </c>
      <c r="C262" s="1">
        <v>45909.588703703703</v>
      </c>
      <c r="D262" s="39" t="s">
        <v>3669</v>
      </c>
      <c r="E262" s="39" t="s">
        <v>3670</v>
      </c>
      <c r="F262">
        <v>13</v>
      </c>
      <c r="I262" s="39" t="s">
        <v>3670</v>
      </c>
      <c r="L262">
        <v>8</v>
      </c>
      <c r="O262">
        <v>35</v>
      </c>
      <c r="R262" s="39" t="s">
        <v>42857</v>
      </c>
      <c r="S262">
        <v>1</v>
      </c>
      <c r="U262" s="39" t="s">
        <v>42861</v>
      </c>
      <c r="V262">
        <v>0</v>
      </c>
      <c r="X262" s="39" t="s">
        <v>42859</v>
      </c>
      <c r="Y262">
        <v>1</v>
      </c>
      <c r="AA262" s="39" t="s">
        <v>42861</v>
      </c>
      <c r="AB262">
        <v>0</v>
      </c>
      <c r="AD262" s="39" t="s">
        <v>42861</v>
      </c>
      <c r="AE262">
        <v>1</v>
      </c>
      <c r="AG262" s="39" t="s">
        <v>43604</v>
      </c>
      <c r="AH262">
        <v>0</v>
      </c>
      <c r="AJ262" s="39" t="s">
        <v>42863</v>
      </c>
      <c r="AK262">
        <v>1</v>
      </c>
      <c r="AM262" s="39" t="s">
        <v>42864</v>
      </c>
      <c r="AN262">
        <v>1</v>
      </c>
      <c r="AP262" s="39" t="s">
        <v>15187</v>
      </c>
      <c r="AQ262">
        <v>1</v>
      </c>
      <c r="AS262" s="39" t="s">
        <v>15187</v>
      </c>
      <c r="AT262">
        <v>1</v>
      </c>
      <c r="AV262" s="39" t="s">
        <v>15187</v>
      </c>
      <c r="AW262">
        <v>1</v>
      </c>
      <c r="AY262" s="39" t="s">
        <v>15186</v>
      </c>
      <c r="AZ262">
        <v>1</v>
      </c>
      <c r="BB262" s="39" t="s">
        <v>15186</v>
      </c>
      <c r="BC262">
        <v>1</v>
      </c>
      <c r="BE262" s="39" t="s">
        <v>15186</v>
      </c>
      <c r="BF262">
        <v>0</v>
      </c>
      <c r="BH262" s="39" t="s">
        <v>15186</v>
      </c>
      <c r="BI262">
        <v>1</v>
      </c>
      <c r="BK262" s="39" t="s">
        <v>15187</v>
      </c>
      <c r="BL262">
        <v>1</v>
      </c>
      <c r="BN262" s="39" t="s">
        <v>15186</v>
      </c>
      <c r="BO262">
        <v>1</v>
      </c>
      <c r="BQ262" s="39" t="s">
        <v>15187</v>
      </c>
      <c r="BR262">
        <v>0</v>
      </c>
      <c r="BT262" s="39" t="s">
        <v>42997</v>
      </c>
      <c r="BW262" s="39" t="s">
        <v>42876</v>
      </c>
      <c r="BZ262" s="39" t="s">
        <v>44967</v>
      </c>
      <c r="CC262" s="39" t="s">
        <v>44968</v>
      </c>
      <c r="CF262" s="39" t="s">
        <v>43000</v>
      </c>
      <c r="CI262" s="39" t="s">
        <v>44969</v>
      </c>
      <c r="CL262" s="39" t="s">
        <v>44970</v>
      </c>
      <c r="CO262" s="39" t="s">
        <v>44971</v>
      </c>
      <c r="CR262" s="39" t="s">
        <v>44972</v>
      </c>
      <c r="CU262" s="39" t="s">
        <v>44973</v>
      </c>
    </row>
    <row r="263" spans="1:99" x14ac:dyDescent="0.3">
      <c r="A263">
        <v>262</v>
      </c>
      <c r="B263" s="1">
        <v>45909.577291666668</v>
      </c>
      <c r="C263" s="1">
        <v>45909.588842592595</v>
      </c>
      <c r="D263" s="39" t="s">
        <v>3678</v>
      </c>
      <c r="E263" s="39" t="s">
        <v>3679</v>
      </c>
      <c r="F263">
        <v>16</v>
      </c>
      <c r="I263" s="39" t="s">
        <v>3680</v>
      </c>
      <c r="L263">
        <v>8</v>
      </c>
      <c r="O263">
        <v>19</v>
      </c>
      <c r="R263" s="39" t="s">
        <v>42857</v>
      </c>
      <c r="S263">
        <v>1</v>
      </c>
      <c r="U263" s="39" t="s">
        <v>42858</v>
      </c>
      <c r="V263">
        <v>1</v>
      </c>
      <c r="X263" s="39" t="s">
        <v>42859</v>
      </c>
      <c r="Y263">
        <v>1</v>
      </c>
      <c r="AA263" s="39" t="s">
        <v>42860</v>
      </c>
      <c r="AB263">
        <v>1</v>
      </c>
      <c r="AD263" s="39" t="s">
        <v>42861</v>
      </c>
      <c r="AE263">
        <v>1</v>
      </c>
      <c r="AG263" s="39" t="s">
        <v>43534</v>
      </c>
      <c r="AH263">
        <v>1</v>
      </c>
      <c r="AJ263" s="39" t="s">
        <v>42863</v>
      </c>
      <c r="AK263">
        <v>1</v>
      </c>
      <c r="AM263" s="39" t="s">
        <v>43095</v>
      </c>
      <c r="AN263">
        <v>0</v>
      </c>
      <c r="AP263" s="39" t="s">
        <v>15187</v>
      </c>
      <c r="AQ263">
        <v>1</v>
      </c>
      <c r="AS263" s="39" t="s">
        <v>15187</v>
      </c>
      <c r="AT263">
        <v>1</v>
      </c>
      <c r="AV263" s="39" t="s">
        <v>15186</v>
      </c>
      <c r="AW263">
        <v>0</v>
      </c>
      <c r="AY263" s="39" t="s">
        <v>15186</v>
      </c>
      <c r="AZ263">
        <v>1</v>
      </c>
      <c r="BB263" s="39" t="s">
        <v>15186</v>
      </c>
      <c r="BC263">
        <v>1</v>
      </c>
      <c r="BE263" s="39" t="s">
        <v>15187</v>
      </c>
      <c r="BF263">
        <v>1</v>
      </c>
      <c r="BH263" s="39" t="s">
        <v>15186</v>
      </c>
      <c r="BI263">
        <v>1</v>
      </c>
      <c r="BK263" s="39" t="s">
        <v>15187</v>
      </c>
      <c r="BL263">
        <v>1</v>
      </c>
      <c r="BN263" s="39" t="s">
        <v>15186</v>
      </c>
      <c r="BO263">
        <v>1</v>
      </c>
      <c r="BQ263" s="39" t="s">
        <v>15186</v>
      </c>
      <c r="BR263">
        <v>1</v>
      </c>
      <c r="BT263" s="39" t="s">
        <v>43247</v>
      </c>
      <c r="BW263" s="39" t="s">
        <v>42876</v>
      </c>
      <c r="BZ263" s="39" t="s">
        <v>44974</v>
      </c>
      <c r="CC263" s="39" t="s">
        <v>44975</v>
      </c>
      <c r="CF263" s="39" t="s">
        <v>44976</v>
      </c>
      <c r="CI263" s="39" t="s">
        <v>44977</v>
      </c>
      <c r="CL263" s="39" t="s">
        <v>44978</v>
      </c>
      <c r="CO263" s="39" t="s">
        <v>44979</v>
      </c>
      <c r="CR263" s="39" t="s">
        <v>44980</v>
      </c>
      <c r="CU263" s="39" t="s">
        <v>44981</v>
      </c>
    </row>
    <row r="264" spans="1:99" x14ac:dyDescent="0.3">
      <c r="A264">
        <v>263</v>
      </c>
      <c r="B264" s="1">
        <v>45909.576284722221</v>
      </c>
      <c r="C264" s="1">
        <v>45909.588877314818</v>
      </c>
      <c r="D264" s="39" t="s">
        <v>3648</v>
      </c>
      <c r="E264" s="39" t="s">
        <v>3649</v>
      </c>
      <c r="F264">
        <v>10</v>
      </c>
      <c r="I264" s="39" t="s">
        <v>3649</v>
      </c>
      <c r="L264">
        <v>8</v>
      </c>
      <c r="O264">
        <v>11</v>
      </c>
      <c r="R264" s="39" t="s">
        <v>42857</v>
      </c>
      <c r="S264">
        <v>1</v>
      </c>
      <c r="U264" s="39" t="s">
        <v>42858</v>
      </c>
      <c r="V264">
        <v>1</v>
      </c>
      <c r="X264" s="39" t="s">
        <v>42860</v>
      </c>
      <c r="Y264">
        <v>0</v>
      </c>
      <c r="AA264" s="39" t="s">
        <v>42860</v>
      </c>
      <c r="AB264">
        <v>1</v>
      </c>
      <c r="AD264" s="39" t="s">
        <v>42861</v>
      </c>
      <c r="AE264">
        <v>1</v>
      </c>
      <c r="AG264" s="39" t="s">
        <v>43604</v>
      </c>
      <c r="AH264">
        <v>0</v>
      </c>
      <c r="AJ264" s="39" t="s">
        <v>43063</v>
      </c>
      <c r="AK264">
        <v>0</v>
      </c>
      <c r="AM264" s="39" t="s">
        <v>43095</v>
      </c>
      <c r="AN264">
        <v>0</v>
      </c>
      <c r="AP264" s="39" t="s">
        <v>15187</v>
      </c>
      <c r="AQ264">
        <v>1</v>
      </c>
      <c r="AS264" s="39" t="s">
        <v>15187</v>
      </c>
      <c r="AT264">
        <v>1</v>
      </c>
      <c r="AV264" s="39" t="s">
        <v>15187</v>
      </c>
      <c r="AW264">
        <v>1</v>
      </c>
      <c r="AY264" s="39" t="s">
        <v>15186</v>
      </c>
      <c r="AZ264">
        <v>1</v>
      </c>
      <c r="BB264" s="39" t="s">
        <v>15187</v>
      </c>
      <c r="BC264">
        <v>0</v>
      </c>
      <c r="BE264" s="39" t="s">
        <v>15187</v>
      </c>
      <c r="BF264">
        <v>1</v>
      </c>
      <c r="BH264" s="39" t="s">
        <v>15187</v>
      </c>
      <c r="BI264">
        <v>0</v>
      </c>
      <c r="BK264" s="39" t="s">
        <v>15187</v>
      </c>
      <c r="BL264">
        <v>1</v>
      </c>
      <c r="BN264" s="39" t="s">
        <v>15187</v>
      </c>
      <c r="BO264">
        <v>0</v>
      </c>
      <c r="BQ264" s="39" t="s">
        <v>15187</v>
      </c>
      <c r="BR264">
        <v>0</v>
      </c>
      <c r="BT264" s="39" t="s">
        <v>43131</v>
      </c>
      <c r="BW264" s="39" t="s">
        <v>44982</v>
      </c>
      <c r="BZ264" s="39" t="s">
        <v>44983</v>
      </c>
      <c r="CC264" s="39" t="s">
        <v>44984</v>
      </c>
      <c r="CF264" s="39" t="s">
        <v>44985</v>
      </c>
      <c r="CI264" s="39" t="s">
        <v>44986</v>
      </c>
      <c r="CL264" s="39" t="s">
        <v>44987</v>
      </c>
      <c r="CO264" s="39" t="s">
        <v>44988</v>
      </c>
      <c r="CR264" s="39" t="s">
        <v>44989</v>
      </c>
      <c r="CU264" s="39" t="s">
        <v>44990</v>
      </c>
    </row>
    <row r="265" spans="1:99" x14ac:dyDescent="0.3">
      <c r="A265">
        <v>264</v>
      </c>
      <c r="B265" s="1">
        <v>45909.576574074075</v>
      </c>
      <c r="C265" s="1">
        <v>45909.588946759257</v>
      </c>
      <c r="D265" s="39" t="s">
        <v>3706</v>
      </c>
      <c r="E265" s="39" t="s">
        <v>3707</v>
      </c>
      <c r="F265">
        <v>11</v>
      </c>
      <c r="I265" s="39" t="s">
        <v>3707</v>
      </c>
      <c r="L265">
        <v>8</v>
      </c>
      <c r="O265">
        <v>3</v>
      </c>
      <c r="R265" s="39" t="s">
        <v>42857</v>
      </c>
      <c r="S265">
        <v>1</v>
      </c>
      <c r="U265" s="39" t="s">
        <v>42861</v>
      </c>
      <c r="V265">
        <v>0</v>
      </c>
      <c r="X265" s="39" t="s">
        <v>42859</v>
      </c>
      <c r="Y265">
        <v>1</v>
      </c>
      <c r="AA265" s="39" t="s">
        <v>42860</v>
      </c>
      <c r="AB265">
        <v>1</v>
      </c>
      <c r="AD265" s="39" t="s">
        <v>42861</v>
      </c>
      <c r="AE265">
        <v>1</v>
      </c>
      <c r="AG265" s="39" t="s">
        <v>43584</v>
      </c>
      <c r="AH265">
        <v>0</v>
      </c>
      <c r="AJ265" s="39" t="s">
        <v>42863</v>
      </c>
      <c r="AK265">
        <v>1</v>
      </c>
      <c r="AM265" s="39" t="s">
        <v>42864</v>
      </c>
      <c r="AN265">
        <v>1</v>
      </c>
      <c r="AP265" s="39" t="s">
        <v>15187</v>
      </c>
      <c r="AQ265">
        <v>1</v>
      </c>
      <c r="AS265" s="39" t="s">
        <v>15187</v>
      </c>
      <c r="AT265">
        <v>1</v>
      </c>
      <c r="AV265" s="39" t="s">
        <v>15187</v>
      </c>
      <c r="AW265">
        <v>1</v>
      </c>
      <c r="AY265" s="39" t="s">
        <v>15187</v>
      </c>
      <c r="AZ265">
        <v>0</v>
      </c>
      <c r="BB265" s="39" t="s">
        <v>15186</v>
      </c>
      <c r="BC265">
        <v>1</v>
      </c>
      <c r="BE265" s="39" t="s">
        <v>15186</v>
      </c>
      <c r="BF265">
        <v>0</v>
      </c>
      <c r="BH265" s="39" t="s">
        <v>15187</v>
      </c>
      <c r="BI265">
        <v>0</v>
      </c>
      <c r="BK265" s="39" t="s">
        <v>15186</v>
      </c>
      <c r="BL265">
        <v>0</v>
      </c>
      <c r="BN265" s="39" t="s">
        <v>15187</v>
      </c>
      <c r="BO265">
        <v>0</v>
      </c>
      <c r="BQ265" s="39" t="s">
        <v>15186</v>
      </c>
      <c r="BR265">
        <v>1</v>
      </c>
      <c r="BT265" s="39" t="s">
        <v>44991</v>
      </c>
      <c r="BW265" s="39" t="s">
        <v>44992</v>
      </c>
      <c r="BZ265" s="39" t="s">
        <v>44993</v>
      </c>
      <c r="CC265" s="39" t="s">
        <v>44994</v>
      </c>
      <c r="CF265" s="39" t="s">
        <v>44995</v>
      </c>
      <c r="CI265" s="39" t="s">
        <v>44996</v>
      </c>
      <c r="CL265" s="39" t="s">
        <v>44997</v>
      </c>
      <c r="CO265" s="39" t="s">
        <v>44998</v>
      </c>
      <c r="CR265" s="39" t="s">
        <v>44999</v>
      </c>
      <c r="CU265" s="39" t="s">
        <v>45000</v>
      </c>
    </row>
    <row r="266" spans="1:99" x14ac:dyDescent="0.3">
      <c r="A266">
        <v>265</v>
      </c>
      <c r="B266" s="1">
        <v>45909.577685185184</v>
      </c>
      <c r="C266" s="1">
        <v>45909.588946759257</v>
      </c>
      <c r="D266" s="39" t="s">
        <v>3624</v>
      </c>
      <c r="E266" s="39" t="s">
        <v>3625</v>
      </c>
      <c r="F266">
        <v>11</v>
      </c>
      <c r="I266" s="39" t="s">
        <v>3625</v>
      </c>
      <c r="L266">
        <v>8</v>
      </c>
      <c r="O266">
        <v>24</v>
      </c>
      <c r="R266" s="39" t="s">
        <v>42857</v>
      </c>
      <c r="S266">
        <v>1</v>
      </c>
      <c r="U266" s="39" t="s">
        <v>42861</v>
      </c>
      <c r="V266">
        <v>0</v>
      </c>
      <c r="X266" s="39" t="s">
        <v>42859</v>
      </c>
      <c r="Y266">
        <v>1</v>
      </c>
      <c r="AA266" s="39" t="s">
        <v>42860</v>
      </c>
      <c r="AB266">
        <v>1</v>
      </c>
      <c r="AD266" s="39" t="s">
        <v>42861</v>
      </c>
      <c r="AE266">
        <v>1</v>
      </c>
      <c r="AG266" s="39" t="s">
        <v>43584</v>
      </c>
      <c r="AH266">
        <v>0</v>
      </c>
      <c r="AJ266" s="39" t="s">
        <v>42863</v>
      </c>
      <c r="AK266">
        <v>1</v>
      </c>
      <c r="AM266" s="39" t="s">
        <v>42864</v>
      </c>
      <c r="AN266">
        <v>1</v>
      </c>
      <c r="AP266" s="39" t="s">
        <v>15187</v>
      </c>
      <c r="AQ266">
        <v>1</v>
      </c>
      <c r="AS266" s="39" t="s">
        <v>15187</v>
      </c>
      <c r="AT266">
        <v>1</v>
      </c>
      <c r="AV266" s="39" t="s">
        <v>15187</v>
      </c>
      <c r="AW266">
        <v>1</v>
      </c>
      <c r="AY266" s="39" t="s">
        <v>15187</v>
      </c>
      <c r="AZ266">
        <v>0</v>
      </c>
      <c r="BB266" s="39" t="s">
        <v>15186</v>
      </c>
      <c r="BC266">
        <v>1</v>
      </c>
      <c r="BE266" s="39" t="s">
        <v>15186</v>
      </c>
      <c r="BF266">
        <v>0</v>
      </c>
      <c r="BH266" s="39" t="s">
        <v>15187</v>
      </c>
      <c r="BI266">
        <v>0</v>
      </c>
      <c r="BK266" s="39" t="s">
        <v>15186</v>
      </c>
      <c r="BL266">
        <v>0</v>
      </c>
      <c r="BN266" s="39" t="s">
        <v>15187</v>
      </c>
      <c r="BO266">
        <v>0</v>
      </c>
      <c r="BQ266" s="39" t="s">
        <v>15186</v>
      </c>
      <c r="BR266">
        <v>1</v>
      </c>
      <c r="BT266" s="39" t="s">
        <v>44991</v>
      </c>
      <c r="BW266" s="39" t="s">
        <v>44992</v>
      </c>
      <c r="BZ266" s="39" t="s">
        <v>44993</v>
      </c>
      <c r="CC266" s="39" t="s">
        <v>44994</v>
      </c>
      <c r="CF266" s="39" t="s">
        <v>44995</v>
      </c>
      <c r="CI266" s="39" t="s">
        <v>44996</v>
      </c>
      <c r="CL266" s="39" t="s">
        <v>44997</v>
      </c>
      <c r="CO266" s="39" t="s">
        <v>44998</v>
      </c>
      <c r="CR266" s="39" t="s">
        <v>44999</v>
      </c>
      <c r="CU266" s="39" t="s">
        <v>45001</v>
      </c>
    </row>
    <row r="267" spans="1:99" x14ac:dyDescent="0.3">
      <c r="A267">
        <v>266</v>
      </c>
      <c r="B267" s="1">
        <v>45909.577939814815</v>
      </c>
      <c r="C267" s="1">
        <v>45909.589120370372</v>
      </c>
      <c r="D267" s="39" t="s">
        <v>3739</v>
      </c>
      <c r="E267" s="39" t="s">
        <v>3740</v>
      </c>
      <c r="F267">
        <v>16</v>
      </c>
      <c r="I267" s="39" t="s">
        <v>3740</v>
      </c>
      <c r="L267">
        <v>8</v>
      </c>
      <c r="O267">
        <v>15</v>
      </c>
      <c r="R267" s="39" t="s">
        <v>42857</v>
      </c>
      <c r="S267">
        <v>1</v>
      </c>
      <c r="U267" s="39" t="s">
        <v>42861</v>
      </c>
      <c r="V267">
        <v>0</v>
      </c>
      <c r="X267" s="39" t="s">
        <v>42859</v>
      </c>
      <c r="Y267">
        <v>1</v>
      </c>
      <c r="AA267" s="39" t="s">
        <v>42860</v>
      </c>
      <c r="AB267">
        <v>1</v>
      </c>
      <c r="AD267" s="39" t="s">
        <v>42861</v>
      </c>
      <c r="AE267">
        <v>1</v>
      </c>
      <c r="AG267" s="39" t="s">
        <v>43534</v>
      </c>
      <c r="AH267">
        <v>1</v>
      </c>
      <c r="AJ267" s="39" t="s">
        <v>42863</v>
      </c>
      <c r="AK267">
        <v>1</v>
      </c>
      <c r="AM267" s="39" t="s">
        <v>42864</v>
      </c>
      <c r="AN267">
        <v>1</v>
      </c>
      <c r="AP267" s="39" t="s">
        <v>15187</v>
      </c>
      <c r="AQ267">
        <v>1</v>
      </c>
      <c r="AS267" s="39" t="s">
        <v>15187</v>
      </c>
      <c r="AT267">
        <v>1</v>
      </c>
      <c r="AV267" s="39" t="s">
        <v>15186</v>
      </c>
      <c r="AW267">
        <v>0</v>
      </c>
      <c r="AY267" s="39" t="s">
        <v>15186</v>
      </c>
      <c r="AZ267">
        <v>1</v>
      </c>
      <c r="BB267" s="39" t="s">
        <v>15186</v>
      </c>
      <c r="BC267">
        <v>1</v>
      </c>
      <c r="BE267" s="39" t="s">
        <v>15187</v>
      </c>
      <c r="BF267">
        <v>1</v>
      </c>
      <c r="BH267" s="39" t="s">
        <v>15186</v>
      </c>
      <c r="BI267">
        <v>1</v>
      </c>
      <c r="BK267" s="39" t="s">
        <v>15187</v>
      </c>
      <c r="BL267">
        <v>1</v>
      </c>
      <c r="BN267" s="39" t="s">
        <v>15186</v>
      </c>
      <c r="BO267">
        <v>1</v>
      </c>
      <c r="BQ267" s="39" t="s">
        <v>15186</v>
      </c>
      <c r="BR267">
        <v>1</v>
      </c>
      <c r="BT267" s="39" t="s">
        <v>45002</v>
      </c>
      <c r="BW267" s="39" t="s">
        <v>45003</v>
      </c>
      <c r="BZ267" s="39" t="s">
        <v>45004</v>
      </c>
      <c r="CC267" s="39" t="s">
        <v>45005</v>
      </c>
      <c r="CF267" s="39" t="s">
        <v>45006</v>
      </c>
      <c r="CI267" s="39" t="s">
        <v>45007</v>
      </c>
      <c r="CL267" s="39" t="s">
        <v>45008</v>
      </c>
      <c r="CO267" s="39" t="s">
        <v>45009</v>
      </c>
      <c r="CR267" s="39" t="s">
        <v>45010</v>
      </c>
      <c r="CU267" s="39" t="s">
        <v>43109</v>
      </c>
    </row>
    <row r="268" spans="1:99" x14ac:dyDescent="0.3">
      <c r="A268">
        <v>267</v>
      </c>
      <c r="B268" s="1">
        <v>45909.578275462962</v>
      </c>
      <c r="C268" s="1">
        <v>45909.589166666665</v>
      </c>
      <c r="D268" s="39" t="s">
        <v>3715</v>
      </c>
      <c r="E268" s="39" t="s">
        <v>3716</v>
      </c>
      <c r="F268">
        <v>15</v>
      </c>
      <c r="I268" s="39" t="s">
        <v>14719</v>
      </c>
      <c r="L268">
        <v>8</v>
      </c>
      <c r="O268">
        <v>14</v>
      </c>
      <c r="R268" s="39" t="s">
        <v>42857</v>
      </c>
      <c r="S268">
        <v>1</v>
      </c>
      <c r="U268" s="39" t="s">
        <v>42861</v>
      </c>
      <c r="V268">
        <v>0</v>
      </c>
      <c r="X268" s="39" t="s">
        <v>42859</v>
      </c>
      <c r="Y268">
        <v>1</v>
      </c>
      <c r="AA268" s="39" t="s">
        <v>42860</v>
      </c>
      <c r="AB268">
        <v>1</v>
      </c>
      <c r="AD268" s="39" t="s">
        <v>42859</v>
      </c>
      <c r="AE268">
        <v>0</v>
      </c>
      <c r="AG268" s="39" t="s">
        <v>43534</v>
      </c>
      <c r="AH268">
        <v>1</v>
      </c>
      <c r="AJ268" s="39" t="s">
        <v>42863</v>
      </c>
      <c r="AK268">
        <v>1</v>
      </c>
      <c r="AM268" s="39" t="s">
        <v>42864</v>
      </c>
      <c r="AN268">
        <v>1</v>
      </c>
      <c r="AP268" s="39" t="s">
        <v>15187</v>
      </c>
      <c r="AQ268">
        <v>1</v>
      </c>
      <c r="AS268" s="39" t="s">
        <v>15187</v>
      </c>
      <c r="AT268">
        <v>1</v>
      </c>
      <c r="AV268" s="39" t="s">
        <v>15186</v>
      </c>
      <c r="AW268">
        <v>0</v>
      </c>
      <c r="AY268" s="39" t="s">
        <v>15186</v>
      </c>
      <c r="AZ268">
        <v>1</v>
      </c>
      <c r="BB268" s="39" t="s">
        <v>15186</v>
      </c>
      <c r="BC268">
        <v>1</v>
      </c>
      <c r="BE268" s="39" t="s">
        <v>15187</v>
      </c>
      <c r="BF268">
        <v>1</v>
      </c>
      <c r="BH268" s="39" t="s">
        <v>15186</v>
      </c>
      <c r="BI268">
        <v>1</v>
      </c>
      <c r="BK268" s="39" t="s">
        <v>15187</v>
      </c>
      <c r="BL268">
        <v>1</v>
      </c>
      <c r="BN268" s="39" t="s">
        <v>15186</v>
      </c>
      <c r="BO268">
        <v>1</v>
      </c>
      <c r="BQ268" s="39" t="s">
        <v>15186</v>
      </c>
      <c r="BR268">
        <v>1</v>
      </c>
      <c r="BT268" s="39" t="s">
        <v>44241</v>
      </c>
      <c r="BW268" s="39" t="s">
        <v>42876</v>
      </c>
      <c r="BZ268" s="39" t="s">
        <v>44885</v>
      </c>
      <c r="CC268" s="39" t="s">
        <v>45011</v>
      </c>
      <c r="CF268" s="39" t="s">
        <v>44865</v>
      </c>
      <c r="CI268" s="39" t="s">
        <v>43968</v>
      </c>
      <c r="CL268" s="39" t="s">
        <v>45012</v>
      </c>
      <c r="CO268" s="39" t="s">
        <v>44887</v>
      </c>
      <c r="CR268" s="39" t="s">
        <v>44212</v>
      </c>
      <c r="CU268" s="39" t="s">
        <v>43109</v>
      </c>
    </row>
    <row r="269" spans="1:99" x14ac:dyDescent="0.3">
      <c r="A269">
        <v>268</v>
      </c>
      <c r="B269" s="1">
        <v>45909.576736111114</v>
      </c>
      <c r="C269" s="1">
        <v>45909.58929398148</v>
      </c>
      <c r="D269" s="39" t="s">
        <v>3764</v>
      </c>
      <c r="E269" s="39" t="s">
        <v>3765</v>
      </c>
      <c r="F269">
        <v>15</v>
      </c>
      <c r="I269" s="39" t="s">
        <v>3765</v>
      </c>
      <c r="L269">
        <v>8</v>
      </c>
      <c r="O269">
        <v>26</v>
      </c>
      <c r="R269" s="39" t="s">
        <v>42857</v>
      </c>
      <c r="S269">
        <v>1</v>
      </c>
      <c r="U269" s="39" t="s">
        <v>42858</v>
      </c>
      <c r="V269">
        <v>1</v>
      </c>
      <c r="X269" s="39" t="s">
        <v>42858</v>
      </c>
      <c r="Y269">
        <v>0</v>
      </c>
      <c r="AA269" s="39" t="s">
        <v>42860</v>
      </c>
      <c r="AB269">
        <v>1</v>
      </c>
      <c r="AD269" s="39" t="s">
        <v>42861</v>
      </c>
      <c r="AE269">
        <v>1</v>
      </c>
      <c r="AG269" s="39" t="s">
        <v>43604</v>
      </c>
      <c r="AH269">
        <v>0</v>
      </c>
      <c r="AJ269" s="39" t="s">
        <v>42863</v>
      </c>
      <c r="AK269">
        <v>1</v>
      </c>
      <c r="AM269" s="39" t="s">
        <v>42864</v>
      </c>
      <c r="AN269">
        <v>1</v>
      </c>
      <c r="AP269" s="39" t="s">
        <v>15187</v>
      </c>
      <c r="AQ269">
        <v>1</v>
      </c>
      <c r="AS269" s="39" t="s">
        <v>15187</v>
      </c>
      <c r="AT269">
        <v>1</v>
      </c>
      <c r="AV269" s="39" t="s">
        <v>15187</v>
      </c>
      <c r="AW269">
        <v>1</v>
      </c>
      <c r="AY269" s="39" t="s">
        <v>15186</v>
      </c>
      <c r="AZ269">
        <v>1</v>
      </c>
      <c r="BB269" s="39" t="s">
        <v>15186</v>
      </c>
      <c r="BC269">
        <v>1</v>
      </c>
      <c r="BE269" s="39" t="s">
        <v>15187</v>
      </c>
      <c r="BF269">
        <v>1</v>
      </c>
      <c r="BH269" s="39" t="s">
        <v>15186</v>
      </c>
      <c r="BI269">
        <v>1</v>
      </c>
      <c r="BK269" s="39" t="s">
        <v>15187</v>
      </c>
      <c r="BL269">
        <v>1</v>
      </c>
      <c r="BN269" s="39" t="s">
        <v>15187</v>
      </c>
      <c r="BO269">
        <v>0</v>
      </c>
      <c r="BQ269" s="39" t="s">
        <v>15186</v>
      </c>
      <c r="BR269">
        <v>1</v>
      </c>
      <c r="BT269" s="39" t="s">
        <v>42875</v>
      </c>
      <c r="BW269" s="39" t="s">
        <v>42876</v>
      </c>
      <c r="BZ269" s="39" t="s">
        <v>45013</v>
      </c>
      <c r="CC269" s="39" t="s">
        <v>45014</v>
      </c>
      <c r="CF269" s="39" t="s">
        <v>45015</v>
      </c>
      <c r="CI269" s="39" t="s">
        <v>45016</v>
      </c>
      <c r="CL269" s="39" t="s">
        <v>45017</v>
      </c>
      <c r="CO269" s="39" t="s">
        <v>42997</v>
      </c>
      <c r="CR269" s="39" t="s">
        <v>45018</v>
      </c>
      <c r="CU269" s="39" t="s">
        <v>45019</v>
      </c>
    </row>
    <row r="270" spans="1:99" x14ac:dyDescent="0.3">
      <c r="A270">
        <v>269</v>
      </c>
      <c r="B270" s="1">
        <v>45909.578055555554</v>
      </c>
      <c r="C270" s="1">
        <v>45909.58935185185</v>
      </c>
      <c r="D270" s="39" t="s">
        <v>3659</v>
      </c>
      <c r="E270" s="39" t="s">
        <v>3660</v>
      </c>
      <c r="F270">
        <v>14</v>
      </c>
      <c r="I270" s="39" t="s">
        <v>3660</v>
      </c>
      <c r="L270">
        <v>8</v>
      </c>
      <c r="O270">
        <v>36</v>
      </c>
      <c r="R270" s="39" t="s">
        <v>42857</v>
      </c>
      <c r="S270">
        <v>1</v>
      </c>
      <c r="U270" s="39" t="s">
        <v>42859</v>
      </c>
      <c r="V270">
        <v>0</v>
      </c>
      <c r="X270" s="39" t="s">
        <v>42859</v>
      </c>
      <c r="Y270">
        <v>1</v>
      </c>
      <c r="AA270" s="39" t="s">
        <v>42860</v>
      </c>
      <c r="AB270">
        <v>1</v>
      </c>
      <c r="AD270" s="39" t="s">
        <v>42861</v>
      </c>
      <c r="AE270">
        <v>1</v>
      </c>
      <c r="AG270" s="39" t="s">
        <v>43695</v>
      </c>
      <c r="AH270">
        <v>0</v>
      </c>
      <c r="AJ270" s="39" t="s">
        <v>42863</v>
      </c>
      <c r="AK270">
        <v>1</v>
      </c>
      <c r="AM270" s="39" t="s">
        <v>42864</v>
      </c>
      <c r="AN270">
        <v>1</v>
      </c>
      <c r="AP270" s="39" t="s">
        <v>15187</v>
      </c>
      <c r="AQ270">
        <v>1</v>
      </c>
      <c r="AS270" s="39" t="s">
        <v>15187</v>
      </c>
      <c r="AT270">
        <v>1</v>
      </c>
      <c r="AV270" s="39" t="s">
        <v>15186</v>
      </c>
      <c r="AW270">
        <v>0</v>
      </c>
      <c r="AY270" s="39" t="s">
        <v>15186</v>
      </c>
      <c r="AZ270">
        <v>1</v>
      </c>
      <c r="BB270" s="39" t="s">
        <v>15186</v>
      </c>
      <c r="BC270">
        <v>1</v>
      </c>
      <c r="BE270" s="39" t="s">
        <v>15187</v>
      </c>
      <c r="BF270">
        <v>1</v>
      </c>
      <c r="BH270" s="39" t="s">
        <v>15186</v>
      </c>
      <c r="BI270">
        <v>1</v>
      </c>
      <c r="BK270" s="39" t="s">
        <v>15187</v>
      </c>
      <c r="BL270">
        <v>1</v>
      </c>
      <c r="BN270" s="39" t="s">
        <v>15186</v>
      </c>
      <c r="BO270">
        <v>1</v>
      </c>
      <c r="BQ270" s="39" t="s">
        <v>15187</v>
      </c>
      <c r="BR270">
        <v>0</v>
      </c>
      <c r="BT270" s="39" t="s">
        <v>45020</v>
      </c>
      <c r="BW270" s="39" t="s">
        <v>42876</v>
      </c>
      <c r="BZ270" s="39" t="s">
        <v>42915</v>
      </c>
      <c r="CC270" s="39" t="s">
        <v>45021</v>
      </c>
      <c r="CF270" s="39" t="s">
        <v>43035</v>
      </c>
      <c r="CI270" s="39" t="s">
        <v>44116</v>
      </c>
      <c r="CL270" s="39" t="s">
        <v>45022</v>
      </c>
      <c r="CO270" s="39" t="s">
        <v>42997</v>
      </c>
      <c r="CR270" s="39" t="s">
        <v>45023</v>
      </c>
      <c r="CU270" s="39" t="s">
        <v>42998</v>
      </c>
    </row>
    <row r="271" spans="1:99" x14ac:dyDescent="0.3">
      <c r="A271">
        <v>270</v>
      </c>
      <c r="B271" s="1">
        <v>45909.581655092596</v>
      </c>
      <c r="C271" s="1">
        <v>45909.589548611111</v>
      </c>
      <c r="D271" s="39" t="s">
        <v>33824</v>
      </c>
      <c r="E271" s="39" t="s">
        <v>36181</v>
      </c>
      <c r="F271">
        <v>9</v>
      </c>
      <c r="I271" s="39" t="s">
        <v>36181</v>
      </c>
      <c r="L271">
        <v>14</v>
      </c>
      <c r="O271">
        <v>17</v>
      </c>
      <c r="R271" s="39" t="s">
        <v>42860</v>
      </c>
      <c r="S271">
        <v>0</v>
      </c>
      <c r="U271" s="39" t="s">
        <v>42859</v>
      </c>
      <c r="V271">
        <v>0</v>
      </c>
      <c r="X271" s="39" t="s">
        <v>42861</v>
      </c>
      <c r="Y271">
        <v>0</v>
      </c>
      <c r="AA271" s="39" t="s">
        <v>42858</v>
      </c>
      <c r="AB271">
        <v>0</v>
      </c>
      <c r="AD271" s="39" t="s">
        <v>42859</v>
      </c>
      <c r="AE271">
        <v>0</v>
      </c>
      <c r="AG271" s="39" t="s">
        <v>43584</v>
      </c>
      <c r="AH271">
        <v>0</v>
      </c>
      <c r="AJ271" s="39" t="s">
        <v>42863</v>
      </c>
      <c r="AK271">
        <v>1</v>
      </c>
      <c r="AM271" s="39" t="s">
        <v>42864</v>
      </c>
      <c r="AN271">
        <v>1</v>
      </c>
      <c r="AP271" s="39" t="s">
        <v>15186</v>
      </c>
      <c r="AQ271">
        <v>0</v>
      </c>
      <c r="AS271" s="39" t="s">
        <v>15187</v>
      </c>
      <c r="AT271">
        <v>1</v>
      </c>
      <c r="AV271" s="39" t="s">
        <v>15187</v>
      </c>
      <c r="AW271">
        <v>1</v>
      </c>
      <c r="AY271" s="39" t="s">
        <v>15186</v>
      </c>
      <c r="AZ271">
        <v>1</v>
      </c>
      <c r="BB271" s="39" t="s">
        <v>15186</v>
      </c>
      <c r="BC271">
        <v>1</v>
      </c>
      <c r="BE271" s="39" t="s">
        <v>15187</v>
      </c>
      <c r="BF271">
        <v>1</v>
      </c>
      <c r="BH271" s="39" t="s">
        <v>15187</v>
      </c>
      <c r="BI271">
        <v>0</v>
      </c>
      <c r="BK271" s="39" t="s">
        <v>15187</v>
      </c>
      <c r="BL271">
        <v>1</v>
      </c>
      <c r="BN271" s="39" t="s">
        <v>15186</v>
      </c>
      <c r="BO271">
        <v>1</v>
      </c>
      <c r="BQ271" s="39" t="s">
        <v>15187</v>
      </c>
      <c r="BR271">
        <v>0</v>
      </c>
      <c r="BT271" s="39" t="s">
        <v>42911</v>
      </c>
      <c r="BW271" s="39" t="s">
        <v>42876</v>
      </c>
      <c r="BZ271" s="39" t="s">
        <v>42915</v>
      </c>
      <c r="CC271" s="39" t="s">
        <v>45024</v>
      </c>
      <c r="CF271" s="39" t="s">
        <v>45025</v>
      </c>
      <c r="CI271" s="39" t="s">
        <v>45026</v>
      </c>
      <c r="CL271" s="39" t="s">
        <v>45027</v>
      </c>
      <c r="CO271" s="39" t="s">
        <v>43963</v>
      </c>
      <c r="CR271" s="39" t="s">
        <v>45028</v>
      </c>
      <c r="CU271" s="39" t="s">
        <v>45029</v>
      </c>
    </row>
    <row r="272" spans="1:99" x14ac:dyDescent="0.3">
      <c r="A272">
        <v>271</v>
      </c>
      <c r="B272" s="1">
        <v>45909.580358796295</v>
      </c>
      <c r="C272" s="1">
        <v>45909.589583333334</v>
      </c>
      <c r="D272" s="39" t="s">
        <v>3630</v>
      </c>
      <c r="E272" s="39" t="s">
        <v>3631</v>
      </c>
      <c r="F272">
        <v>11</v>
      </c>
      <c r="I272" s="39" t="s">
        <v>3631</v>
      </c>
      <c r="L272">
        <v>8</v>
      </c>
      <c r="O272">
        <v>23</v>
      </c>
      <c r="R272" s="39" t="s">
        <v>42857</v>
      </c>
      <c r="S272">
        <v>1</v>
      </c>
      <c r="U272" s="39" t="s">
        <v>42861</v>
      </c>
      <c r="V272">
        <v>0</v>
      </c>
      <c r="X272" s="39" t="s">
        <v>42859</v>
      </c>
      <c r="Y272">
        <v>1</v>
      </c>
      <c r="AA272" s="39" t="s">
        <v>42860</v>
      </c>
      <c r="AB272">
        <v>1</v>
      </c>
      <c r="AD272" s="39" t="s">
        <v>42861</v>
      </c>
      <c r="AE272">
        <v>1</v>
      </c>
      <c r="AG272" s="39" t="s">
        <v>43584</v>
      </c>
      <c r="AH272">
        <v>0</v>
      </c>
      <c r="AJ272" s="39" t="s">
        <v>42863</v>
      </c>
      <c r="AK272">
        <v>1</v>
      </c>
      <c r="AM272" s="39" t="s">
        <v>42864</v>
      </c>
      <c r="AN272">
        <v>1</v>
      </c>
      <c r="AP272" s="39" t="s">
        <v>15187</v>
      </c>
      <c r="AQ272">
        <v>1</v>
      </c>
      <c r="AS272" s="39" t="s">
        <v>15187</v>
      </c>
      <c r="AT272">
        <v>1</v>
      </c>
      <c r="AV272" s="39" t="s">
        <v>15187</v>
      </c>
      <c r="AW272">
        <v>1</v>
      </c>
      <c r="AY272" s="39" t="s">
        <v>15187</v>
      </c>
      <c r="AZ272">
        <v>0</v>
      </c>
      <c r="BB272" s="39" t="s">
        <v>15186</v>
      </c>
      <c r="BC272">
        <v>1</v>
      </c>
      <c r="BE272" s="39" t="s">
        <v>15186</v>
      </c>
      <c r="BF272">
        <v>0</v>
      </c>
      <c r="BH272" s="39" t="s">
        <v>15187</v>
      </c>
      <c r="BI272">
        <v>0</v>
      </c>
      <c r="BK272" s="39" t="s">
        <v>15186</v>
      </c>
      <c r="BL272">
        <v>0</v>
      </c>
      <c r="BN272" s="39" t="s">
        <v>15187</v>
      </c>
      <c r="BO272">
        <v>0</v>
      </c>
      <c r="BQ272" s="39" t="s">
        <v>15186</v>
      </c>
      <c r="BR272">
        <v>1</v>
      </c>
      <c r="BT272" s="39" t="s">
        <v>45030</v>
      </c>
      <c r="BW272" s="39" t="s">
        <v>42876</v>
      </c>
      <c r="BZ272" s="39" t="s">
        <v>45031</v>
      </c>
      <c r="CC272" s="39" t="s">
        <v>45032</v>
      </c>
      <c r="CF272" s="39" t="s">
        <v>45033</v>
      </c>
      <c r="CI272" s="39" t="s">
        <v>45034</v>
      </c>
      <c r="CL272" s="39" t="s">
        <v>45035</v>
      </c>
      <c r="CO272" s="39" t="s">
        <v>42860</v>
      </c>
      <c r="CR272" s="39" t="s">
        <v>45036</v>
      </c>
      <c r="CU272" s="39" t="s">
        <v>45037</v>
      </c>
    </row>
    <row r="273" spans="1:99" x14ac:dyDescent="0.3">
      <c r="A273">
        <v>272</v>
      </c>
      <c r="B273" s="1">
        <v>45909.576006944444</v>
      </c>
      <c r="C273" s="1">
        <v>45909.590277777781</v>
      </c>
      <c r="D273" s="39" t="s">
        <v>3563</v>
      </c>
      <c r="E273" s="39" t="s">
        <v>3564</v>
      </c>
      <c r="F273">
        <v>11</v>
      </c>
      <c r="I273" s="39" t="s">
        <v>3565</v>
      </c>
      <c r="L273">
        <v>8</v>
      </c>
      <c r="O273">
        <v>10</v>
      </c>
      <c r="R273" s="39" t="s">
        <v>42857</v>
      </c>
      <c r="S273">
        <v>1</v>
      </c>
      <c r="U273" s="39" t="s">
        <v>42861</v>
      </c>
      <c r="V273">
        <v>0</v>
      </c>
      <c r="X273" s="39" t="s">
        <v>42859</v>
      </c>
      <c r="Y273">
        <v>1</v>
      </c>
      <c r="AA273" s="39" t="s">
        <v>42860</v>
      </c>
      <c r="AB273">
        <v>1</v>
      </c>
      <c r="AD273" s="39" t="s">
        <v>42861</v>
      </c>
      <c r="AE273">
        <v>1</v>
      </c>
      <c r="AG273" s="39" t="s">
        <v>43584</v>
      </c>
      <c r="AH273">
        <v>0</v>
      </c>
      <c r="AJ273" s="39" t="s">
        <v>42864</v>
      </c>
      <c r="AK273">
        <v>0</v>
      </c>
      <c r="AM273" s="39" t="s">
        <v>42864</v>
      </c>
      <c r="AN273">
        <v>1</v>
      </c>
      <c r="AP273" s="39" t="s">
        <v>15187</v>
      </c>
      <c r="AQ273">
        <v>1</v>
      </c>
      <c r="AS273" s="39" t="s">
        <v>15187</v>
      </c>
      <c r="AT273">
        <v>1</v>
      </c>
      <c r="AV273" s="39" t="s">
        <v>15187</v>
      </c>
      <c r="AW273">
        <v>1</v>
      </c>
      <c r="AY273" s="39" t="s">
        <v>15187</v>
      </c>
      <c r="AZ273">
        <v>0</v>
      </c>
      <c r="BB273" s="39" t="s">
        <v>15186</v>
      </c>
      <c r="BC273">
        <v>1</v>
      </c>
      <c r="BE273" s="39" t="s">
        <v>15186</v>
      </c>
      <c r="BF273">
        <v>0</v>
      </c>
      <c r="BH273" s="39" t="s">
        <v>15186</v>
      </c>
      <c r="BI273">
        <v>1</v>
      </c>
      <c r="BK273" s="39" t="s">
        <v>15186</v>
      </c>
      <c r="BL273">
        <v>0</v>
      </c>
      <c r="BN273" s="39" t="s">
        <v>15187</v>
      </c>
      <c r="BO273">
        <v>0</v>
      </c>
      <c r="BQ273" s="39" t="s">
        <v>15186</v>
      </c>
      <c r="BR273">
        <v>1</v>
      </c>
      <c r="BT273" s="39" t="s">
        <v>44241</v>
      </c>
      <c r="BW273" s="39" t="s">
        <v>45038</v>
      </c>
      <c r="BZ273" s="39" t="s">
        <v>44885</v>
      </c>
      <c r="CC273" s="39" t="s">
        <v>45039</v>
      </c>
      <c r="CF273" s="39" t="s">
        <v>44865</v>
      </c>
      <c r="CI273" s="39" t="s">
        <v>45040</v>
      </c>
      <c r="CL273" s="39" t="s">
        <v>45041</v>
      </c>
      <c r="CO273" s="39" t="s">
        <v>44887</v>
      </c>
      <c r="CR273" s="39" t="s">
        <v>44212</v>
      </c>
      <c r="CU273" s="39" t="s">
        <v>43109</v>
      </c>
    </row>
    <row r="274" spans="1:99" x14ac:dyDescent="0.3">
      <c r="A274">
        <v>273</v>
      </c>
      <c r="B274" s="1">
        <v>45909.577048611114</v>
      </c>
      <c r="C274" s="1">
        <v>45909.590636574074</v>
      </c>
      <c r="D274" s="39" t="s">
        <v>3501</v>
      </c>
      <c r="E274" s="39" t="s">
        <v>3502</v>
      </c>
      <c r="F274">
        <v>14</v>
      </c>
      <c r="I274" s="39" t="s">
        <v>3502</v>
      </c>
      <c r="L274">
        <v>8</v>
      </c>
      <c r="O274">
        <v>8</v>
      </c>
      <c r="R274" s="39" t="s">
        <v>42857</v>
      </c>
      <c r="S274">
        <v>1</v>
      </c>
      <c r="U274" s="39" t="s">
        <v>42859</v>
      </c>
      <c r="V274">
        <v>0</v>
      </c>
      <c r="X274" s="39" t="s">
        <v>42859</v>
      </c>
      <c r="Y274">
        <v>1</v>
      </c>
      <c r="AA274" s="39" t="s">
        <v>42858</v>
      </c>
      <c r="AB274">
        <v>0</v>
      </c>
      <c r="AD274" s="39" t="s">
        <v>42860</v>
      </c>
      <c r="AE274">
        <v>0</v>
      </c>
      <c r="AG274" s="39" t="s">
        <v>43584</v>
      </c>
      <c r="AH274">
        <v>0</v>
      </c>
      <c r="AJ274" s="39" t="s">
        <v>42863</v>
      </c>
      <c r="AK274">
        <v>1</v>
      </c>
      <c r="AM274" s="39" t="s">
        <v>42864</v>
      </c>
      <c r="AN274">
        <v>1</v>
      </c>
      <c r="AP274" s="39" t="s">
        <v>15187</v>
      </c>
      <c r="AQ274">
        <v>1</v>
      </c>
      <c r="AS274" s="39" t="s">
        <v>15187</v>
      </c>
      <c r="AT274">
        <v>1</v>
      </c>
      <c r="AV274" s="39" t="s">
        <v>15187</v>
      </c>
      <c r="AW274">
        <v>1</v>
      </c>
      <c r="AY274" s="39" t="s">
        <v>15186</v>
      </c>
      <c r="AZ274">
        <v>1</v>
      </c>
      <c r="BB274" s="39" t="s">
        <v>15186</v>
      </c>
      <c r="BC274">
        <v>1</v>
      </c>
      <c r="BE274" s="39" t="s">
        <v>15187</v>
      </c>
      <c r="BF274">
        <v>1</v>
      </c>
      <c r="BH274" s="39" t="s">
        <v>15186</v>
      </c>
      <c r="BI274">
        <v>1</v>
      </c>
      <c r="BK274" s="39" t="s">
        <v>15187</v>
      </c>
      <c r="BL274">
        <v>1</v>
      </c>
      <c r="BN274" s="39" t="s">
        <v>15186</v>
      </c>
      <c r="BO274">
        <v>1</v>
      </c>
      <c r="BQ274" s="39" t="s">
        <v>15186</v>
      </c>
      <c r="BR274">
        <v>1</v>
      </c>
      <c r="BT274" s="39" t="s">
        <v>45042</v>
      </c>
      <c r="BW274" s="39" t="s">
        <v>42876</v>
      </c>
      <c r="BZ274" s="39" t="s">
        <v>44885</v>
      </c>
      <c r="CC274" s="39" t="s">
        <v>44864</v>
      </c>
      <c r="CF274" s="39" t="s">
        <v>44865</v>
      </c>
      <c r="CI274" s="39" t="s">
        <v>43632</v>
      </c>
      <c r="CL274" s="39" t="s">
        <v>45043</v>
      </c>
      <c r="CO274" s="39" t="s">
        <v>45044</v>
      </c>
      <c r="CR274" s="39" t="s">
        <v>44212</v>
      </c>
      <c r="CU274" s="39" t="s">
        <v>43109</v>
      </c>
    </row>
    <row r="275" spans="1:99" x14ac:dyDescent="0.3">
      <c r="A275">
        <v>274</v>
      </c>
      <c r="B275" s="1">
        <v>45909.580682870372</v>
      </c>
      <c r="C275" s="1">
        <v>45909.590925925928</v>
      </c>
      <c r="D275" s="39" t="s">
        <v>3747</v>
      </c>
      <c r="E275" s="39" t="s">
        <v>3748</v>
      </c>
      <c r="F275">
        <v>12</v>
      </c>
      <c r="I275" s="39" t="s">
        <v>3748</v>
      </c>
      <c r="L275">
        <v>8</v>
      </c>
      <c r="O275">
        <v>28</v>
      </c>
      <c r="R275" s="39" t="s">
        <v>42857</v>
      </c>
      <c r="S275">
        <v>1</v>
      </c>
      <c r="U275" s="39" t="s">
        <v>42857</v>
      </c>
      <c r="V275">
        <v>0</v>
      </c>
      <c r="X275" s="39" t="s">
        <v>42859</v>
      </c>
      <c r="Y275">
        <v>1</v>
      </c>
      <c r="AA275" s="39" t="s">
        <v>42860</v>
      </c>
      <c r="AB275">
        <v>1</v>
      </c>
      <c r="AD275" s="39" t="s">
        <v>42858</v>
      </c>
      <c r="AE275">
        <v>0</v>
      </c>
      <c r="AG275" s="39" t="s">
        <v>43534</v>
      </c>
      <c r="AH275">
        <v>1</v>
      </c>
      <c r="AJ275" s="39" t="s">
        <v>42863</v>
      </c>
      <c r="AK275">
        <v>1</v>
      </c>
      <c r="AM275" s="39" t="s">
        <v>42864</v>
      </c>
      <c r="AN275">
        <v>1</v>
      </c>
      <c r="AP275" s="39" t="s">
        <v>15187</v>
      </c>
      <c r="AQ275">
        <v>1</v>
      </c>
      <c r="AS275" s="39" t="s">
        <v>15186</v>
      </c>
      <c r="AT275">
        <v>0</v>
      </c>
      <c r="AV275" s="39" t="s">
        <v>15186</v>
      </c>
      <c r="AW275">
        <v>0</v>
      </c>
      <c r="AY275" s="39" t="s">
        <v>15186</v>
      </c>
      <c r="AZ275">
        <v>1</v>
      </c>
      <c r="BB275" s="39" t="s">
        <v>15186</v>
      </c>
      <c r="BC275">
        <v>1</v>
      </c>
      <c r="BE275" s="39" t="s">
        <v>15187</v>
      </c>
      <c r="BF275">
        <v>1</v>
      </c>
      <c r="BH275" s="39" t="s">
        <v>15187</v>
      </c>
      <c r="BI275">
        <v>0</v>
      </c>
      <c r="BK275" s="39" t="s">
        <v>15187</v>
      </c>
      <c r="BL275">
        <v>1</v>
      </c>
      <c r="BN275" s="39" t="s">
        <v>15186</v>
      </c>
      <c r="BO275">
        <v>1</v>
      </c>
      <c r="BQ275" s="39" t="s">
        <v>15187</v>
      </c>
      <c r="BR275">
        <v>0</v>
      </c>
      <c r="BT275" s="39" t="s">
        <v>45045</v>
      </c>
      <c r="BW275" s="39" t="s">
        <v>45046</v>
      </c>
      <c r="BZ275" s="39" t="s">
        <v>45047</v>
      </c>
      <c r="CC275" s="39" t="s">
        <v>45048</v>
      </c>
      <c r="CF275" s="39" t="s">
        <v>45049</v>
      </c>
      <c r="CI275" s="39" t="s">
        <v>45050</v>
      </c>
      <c r="CL275" s="39" t="s">
        <v>45051</v>
      </c>
      <c r="CO275" s="39" t="s">
        <v>45052</v>
      </c>
      <c r="CR275" s="39" t="s">
        <v>45053</v>
      </c>
      <c r="CU275" s="39" t="s">
        <v>45054</v>
      </c>
    </row>
    <row r="276" spans="1:99" x14ac:dyDescent="0.3">
      <c r="A276">
        <v>275</v>
      </c>
      <c r="B276" s="1">
        <v>45909.575891203705</v>
      </c>
      <c r="C276" s="1">
        <v>45909.590949074074</v>
      </c>
      <c r="D276" s="39" t="s">
        <v>3585</v>
      </c>
      <c r="E276" s="39" t="s">
        <v>3586</v>
      </c>
      <c r="F276">
        <v>17</v>
      </c>
      <c r="I276" s="39" t="s">
        <v>3587</v>
      </c>
      <c r="L276">
        <v>8</v>
      </c>
      <c r="O276">
        <v>31</v>
      </c>
      <c r="R276" s="39" t="s">
        <v>42857</v>
      </c>
      <c r="S276">
        <v>1</v>
      </c>
      <c r="U276" s="39" t="s">
        <v>42859</v>
      </c>
      <c r="V276">
        <v>0</v>
      </c>
      <c r="X276" s="39" t="s">
        <v>42859</v>
      </c>
      <c r="Y276">
        <v>1</v>
      </c>
      <c r="AA276" s="39" t="s">
        <v>42860</v>
      </c>
      <c r="AB276">
        <v>1</v>
      </c>
      <c r="AD276" s="39" t="s">
        <v>42861</v>
      </c>
      <c r="AE276">
        <v>1</v>
      </c>
      <c r="AG276" s="39" t="s">
        <v>43534</v>
      </c>
      <c r="AH276">
        <v>1</v>
      </c>
      <c r="AJ276" s="39" t="s">
        <v>42863</v>
      </c>
      <c r="AK276">
        <v>1</v>
      </c>
      <c r="AM276" s="39" t="s">
        <v>42864</v>
      </c>
      <c r="AN276">
        <v>1</v>
      </c>
      <c r="AP276" s="39" t="s">
        <v>15187</v>
      </c>
      <c r="AQ276">
        <v>1</v>
      </c>
      <c r="AS276" s="39" t="s">
        <v>15187</v>
      </c>
      <c r="AT276">
        <v>1</v>
      </c>
      <c r="AV276" s="39" t="s">
        <v>15187</v>
      </c>
      <c r="AW276">
        <v>1</v>
      </c>
      <c r="AY276" s="39" t="s">
        <v>15186</v>
      </c>
      <c r="AZ276">
        <v>1</v>
      </c>
      <c r="BB276" s="39" t="s">
        <v>15186</v>
      </c>
      <c r="BC276">
        <v>1</v>
      </c>
      <c r="BE276" s="39" t="s">
        <v>15187</v>
      </c>
      <c r="BF276">
        <v>1</v>
      </c>
      <c r="BH276" s="39" t="s">
        <v>15186</v>
      </c>
      <c r="BI276">
        <v>1</v>
      </c>
      <c r="BK276" s="39" t="s">
        <v>15187</v>
      </c>
      <c r="BL276">
        <v>1</v>
      </c>
      <c r="BN276" s="39" t="s">
        <v>15186</v>
      </c>
      <c r="BO276">
        <v>1</v>
      </c>
      <c r="BQ276" s="39" t="s">
        <v>15186</v>
      </c>
      <c r="BR276">
        <v>1</v>
      </c>
      <c r="BT276" s="39" t="s">
        <v>45055</v>
      </c>
      <c r="BW276" s="39" t="s">
        <v>42876</v>
      </c>
      <c r="BZ276" s="39" t="s">
        <v>45056</v>
      </c>
      <c r="CC276" s="39" t="s">
        <v>45057</v>
      </c>
      <c r="CF276" s="39" t="s">
        <v>45058</v>
      </c>
      <c r="CI276" s="39" t="s">
        <v>45059</v>
      </c>
      <c r="CL276" s="39" t="s">
        <v>45060</v>
      </c>
      <c r="CO276" s="39" t="s">
        <v>42997</v>
      </c>
      <c r="CR276" s="39" t="s">
        <v>45061</v>
      </c>
      <c r="CU276" s="39" t="s">
        <v>45062</v>
      </c>
    </row>
    <row r="277" spans="1:99" x14ac:dyDescent="0.3">
      <c r="A277">
        <v>276</v>
      </c>
      <c r="B277" s="1">
        <v>45909.581435185188</v>
      </c>
      <c r="C277" s="1">
        <v>45909.592199074075</v>
      </c>
      <c r="D277" s="39" t="s">
        <v>3490</v>
      </c>
      <c r="E277" s="39" t="s">
        <v>3491</v>
      </c>
      <c r="F277">
        <v>11</v>
      </c>
      <c r="I277" s="39" t="s">
        <v>3491</v>
      </c>
      <c r="L277">
        <v>8</v>
      </c>
      <c r="O277">
        <v>29</v>
      </c>
      <c r="R277" s="39" t="s">
        <v>42857</v>
      </c>
      <c r="S277">
        <v>1</v>
      </c>
      <c r="U277" s="39" t="s">
        <v>42861</v>
      </c>
      <c r="V277">
        <v>0</v>
      </c>
      <c r="X277" s="39" t="s">
        <v>42861</v>
      </c>
      <c r="Y277">
        <v>0</v>
      </c>
      <c r="AA277" s="39" t="s">
        <v>42858</v>
      </c>
      <c r="AB277">
        <v>0</v>
      </c>
      <c r="AD277" s="39" t="s">
        <v>42860</v>
      </c>
      <c r="AE277">
        <v>0</v>
      </c>
      <c r="AG277" s="39" t="s">
        <v>43534</v>
      </c>
      <c r="AH277">
        <v>1</v>
      </c>
      <c r="AJ277" s="39" t="s">
        <v>42863</v>
      </c>
      <c r="AK277">
        <v>1</v>
      </c>
      <c r="AM277" s="39" t="s">
        <v>42864</v>
      </c>
      <c r="AN277">
        <v>1</v>
      </c>
      <c r="AP277" s="39" t="s">
        <v>15187</v>
      </c>
      <c r="AQ277">
        <v>1</v>
      </c>
      <c r="AS277" s="39" t="s">
        <v>15186</v>
      </c>
      <c r="AT277">
        <v>0</v>
      </c>
      <c r="AV277" s="39" t="s">
        <v>15186</v>
      </c>
      <c r="AW277">
        <v>0</v>
      </c>
      <c r="AY277" s="39" t="s">
        <v>15186</v>
      </c>
      <c r="AZ277">
        <v>1</v>
      </c>
      <c r="BB277" s="39" t="s">
        <v>15186</v>
      </c>
      <c r="BC277">
        <v>1</v>
      </c>
      <c r="BE277" s="39" t="s">
        <v>15187</v>
      </c>
      <c r="BF277">
        <v>1</v>
      </c>
      <c r="BH277" s="39" t="s">
        <v>15186</v>
      </c>
      <c r="BI277">
        <v>1</v>
      </c>
      <c r="BK277" s="39" t="s">
        <v>15187</v>
      </c>
      <c r="BL277">
        <v>1</v>
      </c>
      <c r="BN277" s="39" t="s">
        <v>15186</v>
      </c>
      <c r="BO277">
        <v>1</v>
      </c>
      <c r="BQ277" s="39" t="s">
        <v>15187</v>
      </c>
      <c r="BR277">
        <v>0</v>
      </c>
      <c r="BT277" s="39" t="s">
        <v>43544</v>
      </c>
      <c r="BW277" s="39" t="s">
        <v>42876</v>
      </c>
      <c r="BZ277" s="39" t="s">
        <v>45063</v>
      </c>
      <c r="CC277" s="39" t="s">
        <v>45064</v>
      </c>
      <c r="CF277" s="39" t="s">
        <v>45065</v>
      </c>
      <c r="CI277" s="39" t="s">
        <v>43632</v>
      </c>
      <c r="CL277" s="39" t="s">
        <v>45066</v>
      </c>
      <c r="CO277" s="39" t="s">
        <v>44887</v>
      </c>
      <c r="CR277" s="39" t="s">
        <v>45067</v>
      </c>
      <c r="CU277" s="39" t="s">
        <v>45068</v>
      </c>
    </row>
    <row r="278" spans="1:99" x14ac:dyDescent="0.3">
      <c r="A278">
        <v>277</v>
      </c>
      <c r="B278" s="1">
        <v>45909.577314814815</v>
      </c>
      <c r="C278" s="1">
        <v>45909.592326388891</v>
      </c>
      <c r="D278" s="39" t="s">
        <v>3732</v>
      </c>
      <c r="E278" s="39" t="s">
        <v>3733</v>
      </c>
      <c r="F278">
        <v>15</v>
      </c>
      <c r="I278" s="39" t="s">
        <v>11912</v>
      </c>
      <c r="L278">
        <v>8</v>
      </c>
      <c r="O278">
        <v>37</v>
      </c>
      <c r="R278" s="39" t="s">
        <v>42857</v>
      </c>
      <c r="S278">
        <v>1</v>
      </c>
      <c r="U278" s="39" t="s">
        <v>42858</v>
      </c>
      <c r="V278">
        <v>1</v>
      </c>
      <c r="X278" s="39" t="s">
        <v>42859</v>
      </c>
      <c r="Y278">
        <v>1</v>
      </c>
      <c r="AA278" s="39" t="s">
        <v>42860</v>
      </c>
      <c r="AB278">
        <v>1</v>
      </c>
      <c r="AD278" s="39" t="s">
        <v>42861</v>
      </c>
      <c r="AE278">
        <v>1</v>
      </c>
      <c r="AG278" s="39" t="s">
        <v>43534</v>
      </c>
      <c r="AH278">
        <v>1</v>
      </c>
      <c r="AJ278" s="39" t="s">
        <v>42863</v>
      </c>
      <c r="AK278">
        <v>1</v>
      </c>
      <c r="AM278" s="39" t="s">
        <v>42864</v>
      </c>
      <c r="AN278">
        <v>1</v>
      </c>
      <c r="AP278" s="39" t="s">
        <v>15187</v>
      </c>
      <c r="AQ278">
        <v>1</v>
      </c>
      <c r="AS278" s="39" t="s">
        <v>15186</v>
      </c>
      <c r="AT278">
        <v>0</v>
      </c>
      <c r="AV278" s="39" t="s">
        <v>15186</v>
      </c>
      <c r="AW278">
        <v>0</v>
      </c>
      <c r="AY278" s="39" t="s">
        <v>15186</v>
      </c>
      <c r="AZ278">
        <v>1</v>
      </c>
      <c r="BB278" s="39" t="s">
        <v>15187</v>
      </c>
      <c r="BC278">
        <v>0</v>
      </c>
      <c r="BE278" s="39" t="s">
        <v>15187</v>
      </c>
      <c r="BF278">
        <v>1</v>
      </c>
      <c r="BH278" s="39" t="s">
        <v>15186</v>
      </c>
      <c r="BI278">
        <v>1</v>
      </c>
      <c r="BK278" s="39" t="s">
        <v>15187</v>
      </c>
      <c r="BL278">
        <v>1</v>
      </c>
      <c r="BN278" s="39" t="s">
        <v>15186</v>
      </c>
      <c r="BO278">
        <v>1</v>
      </c>
      <c r="BQ278" s="39" t="s">
        <v>15186</v>
      </c>
      <c r="BR278">
        <v>1</v>
      </c>
      <c r="BT278" s="39" t="s">
        <v>42861</v>
      </c>
      <c r="BW278" s="39" t="s">
        <v>42876</v>
      </c>
      <c r="BZ278" s="39" t="s">
        <v>42915</v>
      </c>
      <c r="CC278" s="39" t="s">
        <v>45069</v>
      </c>
      <c r="CF278" s="39" t="s">
        <v>45070</v>
      </c>
      <c r="CI278" s="39" t="s">
        <v>45071</v>
      </c>
      <c r="CL278" s="39" t="s">
        <v>45072</v>
      </c>
      <c r="CO278" s="39" t="s">
        <v>42987</v>
      </c>
      <c r="CR278" s="39" t="s">
        <v>45073</v>
      </c>
      <c r="CU278" s="39" t="s">
        <v>45074</v>
      </c>
    </row>
    <row r="279" spans="1:99" x14ac:dyDescent="0.3">
      <c r="A279">
        <v>278</v>
      </c>
      <c r="B279" s="1">
        <v>45909.581435185188</v>
      </c>
      <c r="C279" s="1">
        <v>45909.592824074076</v>
      </c>
      <c r="D279" s="39" t="s">
        <v>3540</v>
      </c>
      <c r="E279" s="39" t="s">
        <v>3541</v>
      </c>
      <c r="F279">
        <v>14</v>
      </c>
      <c r="I279" s="39" t="s">
        <v>3542</v>
      </c>
      <c r="L279">
        <v>8</v>
      </c>
      <c r="O279">
        <v>30</v>
      </c>
      <c r="R279" s="39" t="s">
        <v>42857</v>
      </c>
      <c r="S279">
        <v>1</v>
      </c>
      <c r="U279" s="39" t="s">
        <v>42861</v>
      </c>
      <c r="V279">
        <v>0</v>
      </c>
      <c r="X279" s="39" t="s">
        <v>42859</v>
      </c>
      <c r="Y279">
        <v>1</v>
      </c>
      <c r="AA279" s="39" t="s">
        <v>42858</v>
      </c>
      <c r="AB279">
        <v>0</v>
      </c>
      <c r="AD279" s="39" t="s">
        <v>42861</v>
      </c>
      <c r="AE279">
        <v>1</v>
      </c>
      <c r="AG279" s="39" t="s">
        <v>43534</v>
      </c>
      <c r="AH279">
        <v>1</v>
      </c>
      <c r="AJ279" s="39" t="s">
        <v>42863</v>
      </c>
      <c r="AK279">
        <v>1</v>
      </c>
      <c r="AM279" s="39" t="s">
        <v>42864</v>
      </c>
      <c r="AN279">
        <v>1</v>
      </c>
      <c r="AP279" s="39" t="s">
        <v>15187</v>
      </c>
      <c r="AQ279">
        <v>1</v>
      </c>
      <c r="AS279" s="39" t="s">
        <v>15187</v>
      </c>
      <c r="AT279">
        <v>1</v>
      </c>
      <c r="AV279" s="39" t="s">
        <v>15186</v>
      </c>
      <c r="AW279">
        <v>0</v>
      </c>
      <c r="AY279" s="39" t="s">
        <v>15186</v>
      </c>
      <c r="AZ279">
        <v>1</v>
      </c>
      <c r="BB279" s="39" t="s">
        <v>15186</v>
      </c>
      <c r="BC279">
        <v>1</v>
      </c>
      <c r="BE279" s="39" t="s">
        <v>15187</v>
      </c>
      <c r="BF279">
        <v>1</v>
      </c>
      <c r="BH279" s="39" t="s">
        <v>15186</v>
      </c>
      <c r="BI279">
        <v>1</v>
      </c>
      <c r="BK279" s="39" t="s">
        <v>15187</v>
      </c>
      <c r="BL279">
        <v>1</v>
      </c>
      <c r="BN279" s="39" t="s">
        <v>15186</v>
      </c>
      <c r="BO279">
        <v>1</v>
      </c>
      <c r="BQ279" s="39" t="s">
        <v>15187</v>
      </c>
      <c r="BR279">
        <v>0</v>
      </c>
      <c r="BT279" s="39" t="s">
        <v>44241</v>
      </c>
      <c r="BW279" s="39" t="s">
        <v>42876</v>
      </c>
      <c r="BZ279" s="39" t="s">
        <v>44885</v>
      </c>
      <c r="CC279" s="39" t="s">
        <v>45075</v>
      </c>
      <c r="CF279" s="39" t="s">
        <v>44865</v>
      </c>
      <c r="CI279" s="39" t="s">
        <v>43632</v>
      </c>
      <c r="CL279" s="39" t="s">
        <v>45076</v>
      </c>
      <c r="CO279" s="39" t="s">
        <v>44887</v>
      </c>
      <c r="CR279" s="39" t="s">
        <v>44212</v>
      </c>
      <c r="CU279" s="39" t="s">
        <v>43109</v>
      </c>
    </row>
    <row r="280" spans="1:99" x14ac:dyDescent="0.3">
      <c r="A280">
        <v>279</v>
      </c>
      <c r="B280" s="1">
        <v>45909.580335648148</v>
      </c>
      <c r="C280" s="1">
        <v>45909.593449074076</v>
      </c>
      <c r="D280" s="39" t="s">
        <v>3473</v>
      </c>
      <c r="E280" s="39" t="s">
        <v>3474</v>
      </c>
      <c r="F280">
        <v>16</v>
      </c>
      <c r="I280" s="39" t="s">
        <v>3474</v>
      </c>
      <c r="L280">
        <v>8</v>
      </c>
      <c r="O280">
        <v>9</v>
      </c>
      <c r="R280" s="39" t="s">
        <v>42857</v>
      </c>
      <c r="S280">
        <v>1</v>
      </c>
      <c r="U280" s="39" t="s">
        <v>42858</v>
      </c>
      <c r="V280">
        <v>1</v>
      </c>
      <c r="X280" s="39" t="s">
        <v>42859</v>
      </c>
      <c r="Y280">
        <v>1</v>
      </c>
      <c r="AA280" s="39" t="s">
        <v>42860</v>
      </c>
      <c r="AB280">
        <v>1</v>
      </c>
      <c r="AD280" s="39" t="s">
        <v>42861</v>
      </c>
      <c r="AE280">
        <v>1</v>
      </c>
      <c r="AG280" s="39" t="s">
        <v>43604</v>
      </c>
      <c r="AH280">
        <v>0</v>
      </c>
      <c r="AJ280" s="39" t="s">
        <v>42863</v>
      </c>
      <c r="AK280">
        <v>1</v>
      </c>
      <c r="AM280" s="39" t="s">
        <v>42864</v>
      </c>
      <c r="AN280">
        <v>1</v>
      </c>
      <c r="AP280" s="39" t="s">
        <v>15187</v>
      </c>
      <c r="AQ280">
        <v>1</v>
      </c>
      <c r="AS280" s="39" t="s">
        <v>15187</v>
      </c>
      <c r="AT280">
        <v>1</v>
      </c>
      <c r="AV280" s="39" t="s">
        <v>15187</v>
      </c>
      <c r="AW280">
        <v>1</v>
      </c>
      <c r="AY280" s="39" t="s">
        <v>15186</v>
      </c>
      <c r="AZ280">
        <v>1</v>
      </c>
      <c r="BB280" s="39" t="s">
        <v>15186</v>
      </c>
      <c r="BC280">
        <v>1</v>
      </c>
      <c r="BE280" s="39" t="s">
        <v>15187</v>
      </c>
      <c r="BF280">
        <v>1</v>
      </c>
      <c r="BH280" s="39" t="s">
        <v>15186</v>
      </c>
      <c r="BI280">
        <v>1</v>
      </c>
      <c r="BK280" s="39" t="s">
        <v>15187</v>
      </c>
      <c r="BL280">
        <v>1</v>
      </c>
      <c r="BN280" s="39" t="s">
        <v>15186</v>
      </c>
      <c r="BO280">
        <v>1</v>
      </c>
      <c r="BQ280" s="39" t="s">
        <v>15187</v>
      </c>
      <c r="BR280">
        <v>0</v>
      </c>
      <c r="BT280" s="39" t="s">
        <v>42987</v>
      </c>
      <c r="BW280" s="39" t="s">
        <v>45077</v>
      </c>
      <c r="BZ280" s="39" t="s">
        <v>45078</v>
      </c>
      <c r="CC280" s="39" t="s">
        <v>45079</v>
      </c>
      <c r="CF280" s="39" t="s">
        <v>45080</v>
      </c>
      <c r="CI280" s="39" t="s">
        <v>45081</v>
      </c>
      <c r="CL280" s="39" t="s">
        <v>45082</v>
      </c>
      <c r="CO280" s="39" t="s">
        <v>42911</v>
      </c>
      <c r="CR280" s="39" t="s">
        <v>45083</v>
      </c>
      <c r="CU280" s="39" t="s">
        <v>45084</v>
      </c>
    </row>
    <row r="281" spans="1:99" x14ac:dyDescent="0.3">
      <c r="A281">
        <v>280</v>
      </c>
      <c r="B281" s="1">
        <v>45909.585173611114</v>
      </c>
      <c r="C281" s="1">
        <v>45909.594074074077</v>
      </c>
      <c r="D281" s="39" t="s">
        <v>33838</v>
      </c>
      <c r="E281" s="39" t="s">
        <v>33973</v>
      </c>
      <c r="F281">
        <v>16</v>
      </c>
      <c r="I281" s="39" t="s">
        <v>33973</v>
      </c>
      <c r="L281">
        <v>14</v>
      </c>
      <c r="O281">
        <v>21</v>
      </c>
      <c r="R281" s="39" t="s">
        <v>42857</v>
      </c>
      <c r="S281">
        <v>1</v>
      </c>
      <c r="U281" s="39" t="s">
        <v>42859</v>
      </c>
      <c r="V281">
        <v>0</v>
      </c>
      <c r="X281" s="39" t="s">
        <v>42859</v>
      </c>
      <c r="Y281">
        <v>1</v>
      </c>
      <c r="AA281" s="39" t="s">
        <v>42860</v>
      </c>
      <c r="AB281">
        <v>1</v>
      </c>
      <c r="AD281" s="39" t="s">
        <v>42861</v>
      </c>
      <c r="AE281">
        <v>1</v>
      </c>
      <c r="AG281" s="39" t="s">
        <v>43584</v>
      </c>
      <c r="AH281">
        <v>0</v>
      </c>
      <c r="AJ281" s="39" t="s">
        <v>42863</v>
      </c>
      <c r="AK281">
        <v>1</v>
      </c>
      <c r="AM281" s="39" t="s">
        <v>42864</v>
      </c>
      <c r="AN281">
        <v>1</v>
      </c>
      <c r="AP281" s="39" t="s">
        <v>15187</v>
      </c>
      <c r="AQ281">
        <v>1</v>
      </c>
      <c r="AS281" s="39" t="s">
        <v>15187</v>
      </c>
      <c r="AT281">
        <v>1</v>
      </c>
      <c r="AV281" s="39" t="s">
        <v>15187</v>
      </c>
      <c r="AW281">
        <v>1</v>
      </c>
      <c r="AY281" s="39" t="s">
        <v>15186</v>
      </c>
      <c r="AZ281">
        <v>1</v>
      </c>
      <c r="BB281" s="39" t="s">
        <v>15186</v>
      </c>
      <c r="BC281">
        <v>1</v>
      </c>
      <c r="BE281" s="39" t="s">
        <v>15187</v>
      </c>
      <c r="BF281">
        <v>1</v>
      </c>
      <c r="BH281" s="39" t="s">
        <v>15186</v>
      </c>
      <c r="BI281">
        <v>1</v>
      </c>
      <c r="BK281" s="39" t="s">
        <v>15187</v>
      </c>
      <c r="BL281">
        <v>1</v>
      </c>
      <c r="BN281" s="39" t="s">
        <v>15186</v>
      </c>
      <c r="BO281">
        <v>1</v>
      </c>
      <c r="BQ281" s="39" t="s">
        <v>15186</v>
      </c>
      <c r="BR281">
        <v>1</v>
      </c>
      <c r="BT281" s="39" t="s">
        <v>45085</v>
      </c>
      <c r="BW281" s="39" t="s">
        <v>45086</v>
      </c>
      <c r="BZ281" s="39" t="s">
        <v>45087</v>
      </c>
      <c r="CC281" s="39" t="s">
        <v>45088</v>
      </c>
      <c r="CF281" s="39" t="s">
        <v>45089</v>
      </c>
      <c r="CI281" s="39" t="s">
        <v>45090</v>
      </c>
      <c r="CL281" s="39" t="s">
        <v>45091</v>
      </c>
      <c r="CO281" s="39" t="s">
        <v>45092</v>
      </c>
      <c r="CR281" s="39" t="s">
        <v>45093</v>
      </c>
      <c r="CU281" s="39" t="s">
        <v>45094</v>
      </c>
    </row>
    <row r="282" spans="1:99" x14ac:dyDescent="0.3">
      <c r="A282">
        <v>281</v>
      </c>
      <c r="B282" s="1">
        <v>45909.589166666665</v>
      </c>
      <c r="C282" s="1">
        <v>45909.594525462962</v>
      </c>
      <c r="D282" s="39" t="s">
        <v>220</v>
      </c>
      <c r="E282" s="39" t="s">
        <v>221</v>
      </c>
      <c r="F282">
        <v>8</v>
      </c>
      <c r="I282" s="39" t="s">
        <v>221</v>
      </c>
      <c r="L282">
        <v>11</v>
      </c>
      <c r="O282">
        <v>13</v>
      </c>
      <c r="R282" s="39" t="s">
        <v>42860</v>
      </c>
      <c r="S282">
        <v>0</v>
      </c>
      <c r="U282" s="39" t="s">
        <v>42859</v>
      </c>
      <c r="V282">
        <v>0</v>
      </c>
      <c r="X282" s="39" t="s">
        <v>42861</v>
      </c>
      <c r="Y282">
        <v>0</v>
      </c>
      <c r="AA282" s="39" t="s">
        <v>42858</v>
      </c>
      <c r="AB282">
        <v>0</v>
      </c>
      <c r="AD282" s="39" t="s">
        <v>42857</v>
      </c>
      <c r="AE282">
        <v>0</v>
      </c>
      <c r="AG282" s="39" t="s">
        <v>43584</v>
      </c>
      <c r="AH282">
        <v>0</v>
      </c>
      <c r="AJ282" s="39" t="s">
        <v>42863</v>
      </c>
      <c r="AK282">
        <v>1</v>
      </c>
      <c r="AM282" s="39" t="s">
        <v>42864</v>
      </c>
      <c r="AN282">
        <v>1</v>
      </c>
      <c r="AP282" s="39" t="s">
        <v>15187</v>
      </c>
      <c r="AQ282">
        <v>1</v>
      </c>
      <c r="AS282" s="39" t="s">
        <v>15187</v>
      </c>
      <c r="AT282">
        <v>1</v>
      </c>
      <c r="AV282" s="39" t="s">
        <v>15186</v>
      </c>
      <c r="AW282">
        <v>0</v>
      </c>
      <c r="AY282" s="39" t="s">
        <v>15186</v>
      </c>
      <c r="AZ282">
        <v>1</v>
      </c>
      <c r="BB282" s="39" t="s">
        <v>15186</v>
      </c>
      <c r="BC282">
        <v>1</v>
      </c>
      <c r="BE282" s="39" t="s">
        <v>15187</v>
      </c>
      <c r="BF282">
        <v>1</v>
      </c>
      <c r="BH282" s="39" t="s">
        <v>15187</v>
      </c>
      <c r="BI282">
        <v>0</v>
      </c>
      <c r="BK282" s="39" t="s">
        <v>15187</v>
      </c>
      <c r="BL282">
        <v>1</v>
      </c>
      <c r="BN282" s="39" t="s">
        <v>15187</v>
      </c>
      <c r="BO282">
        <v>0</v>
      </c>
      <c r="BQ282" s="39" t="s">
        <v>15187</v>
      </c>
      <c r="BR282">
        <v>0</v>
      </c>
      <c r="BT282" s="39" t="s">
        <v>45095</v>
      </c>
      <c r="BW282" s="39" t="s">
        <v>42876</v>
      </c>
      <c r="BZ282" s="39" t="s">
        <v>45096</v>
      </c>
      <c r="CC282" s="39" t="s">
        <v>45097</v>
      </c>
      <c r="CF282" s="39" t="s">
        <v>45098</v>
      </c>
      <c r="CI282" s="39" t="s">
        <v>45099</v>
      </c>
      <c r="CL282" s="39" t="s">
        <v>45100</v>
      </c>
      <c r="CO282" s="39" t="s">
        <v>42911</v>
      </c>
      <c r="CR282" s="39" t="s">
        <v>45101</v>
      </c>
      <c r="CU282" s="39" t="s">
        <v>45102</v>
      </c>
    </row>
    <row r="283" spans="1:99" x14ac:dyDescent="0.3">
      <c r="A283">
        <v>282</v>
      </c>
      <c r="B283" s="1">
        <v>45909.58494212963</v>
      </c>
      <c r="C283" s="1">
        <v>45909.594722222224</v>
      </c>
      <c r="D283" s="39" t="s">
        <v>33798</v>
      </c>
      <c r="E283" s="39" t="s">
        <v>36367</v>
      </c>
      <c r="F283">
        <v>12</v>
      </c>
      <c r="I283" s="39" t="s">
        <v>42517</v>
      </c>
      <c r="L283">
        <v>14</v>
      </c>
      <c r="O283">
        <v>10</v>
      </c>
      <c r="R283" s="39" t="s">
        <v>42857</v>
      </c>
      <c r="S283">
        <v>1</v>
      </c>
      <c r="U283" s="39" t="s">
        <v>42859</v>
      </c>
      <c r="V283">
        <v>0</v>
      </c>
      <c r="X283" s="39" t="s">
        <v>42859</v>
      </c>
      <c r="Y283">
        <v>1</v>
      </c>
      <c r="AA283" s="39" t="s">
        <v>42860</v>
      </c>
      <c r="AB283">
        <v>1</v>
      </c>
      <c r="AD283" s="39" t="s">
        <v>42858</v>
      </c>
      <c r="AE283">
        <v>0</v>
      </c>
      <c r="AG283" s="39" t="s">
        <v>43584</v>
      </c>
      <c r="AH283">
        <v>0</v>
      </c>
      <c r="AJ283" s="39" t="s">
        <v>42863</v>
      </c>
      <c r="AK283">
        <v>1</v>
      </c>
      <c r="AM283" s="39" t="s">
        <v>42864</v>
      </c>
      <c r="AN283">
        <v>1</v>
      </c>
      <c r="AP283" s="39" t="s">
        <v>15187</v>
      </c>
      <c r="AQ283">
        <v>1</v>
      </c>
      <c r="AS283" s="39" t="s">
        <v>15187</v>
      </c>
      <c r="AT283">
        <v>1</v>
      </c>
      <c r="AV283" s="39" t="s">
        <v>15186</v>
      </c>
      <c r="AW283">
        <v>0</v>
      </c>
      <c r="AY283" s="39" t="s">
        <v>15186</v>
      </c>
      <c r="AZ283">
        <v>1</v>
      </c>
      <c r="BB283" s="39" t="s">
        <v>15186</v>
      </c>
      <c r="BC283">
        <v>1</v>
      </c>
      <c r="BE283" s="39" t="s">
        <v>15187</v>
      </c>
      <c r="BF283">
        <v>1</v>
      </c>
      <c r="BH283" s="39" t="s">
        <v>15187</v>
      </c>
      <c r="BI283">
        <v>0</v>
      </c>
      <c r="BK283" s="39" t="s">
        <v>15187</v>
      </c>
      <c r="BL283">
        <v>1</v>
      </c>
      <c r="BN283" s="39" t="s">
        <v>15186</v>
      </c>
      <c r="BO283">
        <v>1</v>
      </c>
      <c r="BQ283" s="39" t="s">
        <v>15187</v>
      </c>
      <c r="BR283">
        <v>0</v>
      </c>
      <c r="BT283" s="39" t="s">
        <v>45103</v>
      </c>
      <c r="BW283" s="39" t="s">
        <v>42876</v>
      </c>
      <c r="BZ283" s="39" t="s">
        <v>45104</v>
      </c>
      <c r="CC283" s="39" t="s">
        <v>45105</v>
      </c>
      <c r="CF283" s="39" t="s">
        <v>45106</v>
      </c>
      <c r="CI283" s="39" t="s">
        <v>45107</v>
      </c>
      <c r="CL283" s="39" t="s">
        <v>45108</v>
      </c>
      <c r="CO283" s="39" t="s">
        <v>45109</v>
      </c>
      <c r="CR283" s="39" t="s">
        <v>45110</v>
      </c>
      <c r="CU283" s="39" t="s">
        <v>43109</v>
      </c>
    </row>
    <row r="284" spans="1:99" x14ac:dyDescent="0.3">
      <c r="A284">
        <v>283</v>
      </c>
      <c r="B284" s="1">
        <v>45909.586215277777</v>
      </c>
      <c r="C284" s="1">
        <v>45909.595775462964</v>
      </c>
      <c r="D284" s="39" t="s">
        <v>3423</v>
      </c>
      <c r="E284" s="39" t="s">
        <v>3424</v>
      </c>
      <c r="F284">
        <v>12</v>
      </c>
      <c r="I284" s="39" t="s">
        <v>12755</v>
      </c>
      <c r="L284">
        <v>8</v>
      </c>
      <c r="O284">
        <v>12</v>
      </c>
      <c r="R284" s="39" t="s">
        <v>42857</v>
      </c>
      <c r="S284">
        <v>1</v>
      </c>
      <c r="U284" s="39" t="s">
        <v>42858</v>
      </c>
      <c r="V284">
        <v>1</v>
      </c>
      <c r="X284" s="39" t="s">
        <v>42860</v>
      </c>
      <c r="Y284">
        <v>0</v>
      </c>
      <c r="AA284" s="39" t="s">
        <v>42860</v>
      </c>
      <c r="AB284">
        <v>1</v>
      </c>
      <c r="AD284" s="39" t="s">
        <v>42861</v>
      </c>
      <c r="AE284">
        <v>1</v>
      </c>
      <c r="AG284" s="39" t="s">
        <v>43695</v>
      </c>
      <c r="AH284">
        <v>0</v>
      </c>
      <c r="AJ284" s="39" t="s">
        <v>43095</v>
      </c>
      <c r="AK284">
        <v>0</v>
      </c>
      <c r="AM284" s="39" t="s">
        <v>43063</v>
      </c>
      <c r="AN284">
        <v>0</v>
      </c>
      <c r="AP284" s="39" t="s">
        <v>15187</v>
      </c>
      <c r="AQ284">
        <v>1</v>
      </c>
      <c r="AS284" s="39" t="s">
        <v>15187</v>
      </c>
      <c r="AT284">
        <v>1</v>
      </c>
      <c r="AV284" s="39" t="s">
        <v>15186</v>
      </c>
      <c r="AW284">
        <v>0</v>
      </c>
      <c r="AY284" s="39" t="s">
        <v>15187</v>
      </c>
      <c r="AZ284">
        <v>0</v>
      </c>
      <c r="BB284" s="39" t="s">
        <v>15186</v>
      </c>
      <c r="BC284">
        <v>1</v>
      </c>
      <c r="BE284" s="39" t="s">
        <v>15187</v>
      </c>
      <c r="BF284">
        <v>1</v>
      </c>
      <c r="BH284" s="39" t="s">
        <v>15186</v>
      </c>
      <c r="BI284">
        <v>1</v>
      </c>
      <c r="BK284" s="39" t="s">
        <v>15187</v>
      </c>
      <c r="BL284">
        <v>1</v>
      </c>
      <c r="BN284" s="39" t="s">
        <v>15186</v>
      </c>
      <c r="BO284">
        <v>1</v>
      </c>
      <c r="BQ284" s="39" t="s">
        <v>15186</v>
      </c>
      <c r="BR284">
        <v>1</v>
      </c>
      <c r="BT284" s="39" t="s">
        <v>45111</v>
      </c>
      <c r="BW284" s="39" t="s">
        <v>42876</v>
      </c>
      <c r="BZ284" s="39" t="s">
        <v>45112</v>
      </c>
      <c r="CC284" s="39" t="s">
        <v>45113</v>
      </c>
      <c r="CF284" s="39" t="s">
        <v>45114</v>
      </c>
      <c r="CI284" s="39" t="s">
        <v>45115</v>
      </c>
      <c r="CL284" s="39" t="s">
        <v>45116</v>
      </c>
      <c r="CO284" s="39" t="s">
        <v>44887</v>
      </c>
      <c r="CR284" s="39" t="s">
        <v>45117</v>
      </c>
      <c r="CU284" s="39" t="s">
        <v>43109</v>
      </c>
    </row>
    <row r="285" spans="1:99" x14ac:dyDescent="0.3">
      <c r="A285">
        <v>284</v>
      </c>
      <c r="B285" s="1">
        <v>45909.579884259256</v>
      </c>
      <c r="C285" s="1">
        <v>45909.597256944442</v>
      </c>
      <c r="D285" s="39" t="s">
        <v>3639</v>
      </c>
      <c r="E285" s="39" t="s">
        <v>3640</v>
      </c>
      <c r="F285">
        <v>17</v>
      </c>
      <c r="I285" s="39" t="s">
        <v>3640</v>
      </c>
      <c r="L285">
        <v>8</v>
      </c>
      <c r="O285">
        <v>34</v>
      </c>
      <c r="R285" s="39" t="s">
        <v>42857</v>
      </c>
      <c r="S285">
        <v>1</v>
      </c>
      <c r="U285" s="39" t="s">
        <v>42858</v>
      </c>
      <c r="V285">
        <v>1</v>
      </c>
      <c r="X285" s="39" t="s">
        <v>42859</v>
      </c>
      <c r="Y285">
        <v>1</v>
      </c>
      <c r="AA285" s="39" t="s">
        <v>42860</v>
      </c>
      <c r="AB285">
        <v>1</v>
      </c>
      <c r="AD285" s="39" t="s">
        <v>42861</v>
      </c>
      <c r="AE285">
        <v>1</v>
      </c>
      <c r="AG285" s="39" t="s">
        <v>43534</v>
      </c>
      <c r="AH285">
        <v>1</v>
      </c>
      <c r="AJ285" s="39" t="s">
        <v>42863</v>
      </c>
      <c r="AK285">
        <v>1</v>
      </c>
      <c r="AM285" s="39" t="s">
        <v>42864</v>
      </c>
      <c r="AN285">
        <v>1</v>
      </c>
      <c r="AP285" s="39" t="s">
        <v>15187</v>
      </c>
      <c r="AQ285">
        <v>1</v>
      </c>
      <c r="AS285" s="39" t="s">
        <v>15187</v>
      </c>
      <c r="AT285">
        <v>1</v>
      </c>
      <c r="AV285" s="39" t="s">
        <v>15186</v>
      </c>
      <c r="AW285">
        <v>0</v>
      </c>
      <c r="AY285" s="39" t="s">
        <v>15186</v>
      </c>
      <c r="AZ285">
        <v>1</v>
      </c>
      <c r="BB285" s="39" t="s">
        <v>15186</v>
      </c>
      <c r="BC285">
        <v>1</v>
      </c>
      <c r="BE285" s="39" t="s">
        <v>15187</v>
      </c>
      <c r="BF285">
        <v>1</v>
      </c>
      <c r="BH285" s="39" t="s">
        <v>15186</v>
      </c>
      <c r="BI285">
        <v>1</v>
      </c>
      <c r="BK285" s="39" t="s">
        <v>15187</v>
      </c>
      <c r="BL285">
        <v>1</v>
      </c>
      <c r="BN285" s="39" t="s">
        <v>15186</v>
      </c>
      <c r="BO285">
        <v>1</v>
      </c>
      <c r="BQ285" s="39" t="s">
        <v>15186</v>
      </c>
      <c r="BR285">
        <v>1</v>
      </c>
      <c r="BT285" s="39" t="s">
        <v>42865</v>
      </c>
      <c r="BW285" s="39" t="s">
        <v>45118</v>
      </c>
      <c r="BZ285" s="39" t="s">
        <v>43035</v>
      </c>
      <c r="CC285" s="39" t="s">
        <v>45119</v>
      </c>
      <c r="CF285" s="39" t="s">
        <v>45120</v>
      </c>
      <c r="CI285" s="39" t="s">
        <v>45121</v>
      </c>
      <c r="CL285" s="39" t="s">
        <v>45122</v>
      </c>
      <c r="CO285" s="39" t="s">
        <v>45123</v>
      </c>
      <c r="CR285" s="39" t="s">
        <v>45124</v>
      </c>
      <c r="CU285" s="39" t="s">
        <v>45125</v>
      </c>
    </row>
    <row r="286" spans="1:99" x14ac:dyDescent="0.3">
      <c r="A286">
        <v>285</v>
      </c>
      <c r="B286" s="1">
        <v>45909.589849537035</v>
      </c>
      <c r="C286" s="1">
        <v>45909.597372685188</v>
      </c>
      <c r="D286" s="39" t="s">
        <v>422</v>
      </c>
      <c r="E286" s="39" t="s">
        <v>423</v>
      </c>
      <c r="F286">
        <v>15</v>
      </c>
      <c r="I286" s="39" t="s">
        <v>44724</v>
      </c>
      <c r="L286">
        <v>11</v>
      </c>
      <c r="O286">
        <v>37</v>
      </c>
      <c r="R286" s="39" t="s">
        <v>42857</v>
      </c>
      <c r="S286">
        <v>1</v>
      </c>
      <c r="U286" s="39" t="s">
        <v>42859</v>
      </c>
      <c r="V286">
        <v>0</v>
      </c>
      <c r="X286" s="39" t="s">
        <v>42859</v>
      </c>
      <c r="Y286">
        <v>1</v>
      </c>
      <c r="AA286" s="39" t="s">
        <v>42860</v>
      </c>
      <c r="AB286">
        <v>1</v>
      </c>
      <c r="AD286" s="39" t="s">
        <v>42861</v>
      </c>
      <c r="AE286">
        <v>1</v>
      </c>
      <c r="AG286" s="39" t="s">
        <v>43534</v>
      </c>
      <c r="AH286">
        <v>1</v>
      </c>
      <c r="AJ286" s="39" t="s">
        <v>42863</v>
      </c>
      <c r="AK286">
        <v>1</v>
      </c>
      <c r="AM286" s="39" t="s">
        <v>42864</v>
      </c>
      <c r="AN286">
        <v>1</v>
      </c>
      <c r="AP286" s="39" t="s">
        <v>15187</v>
      </c>
      <c r="AQ286">
        <v>1</v>
      </c>
      <c r="AS286" s="39" t="s">
        <v>15187</v>
      </c>
      <c r="AT286">
        <v>1</v>
      </c>
      <c r="AV286" s="39" t="s">
        <v>15186</v>
      </c>
      <c r="AW286">
        <v>0</v>
      </c>
      <c r="AY286" s="39" t="s">
        <v>15186</v>
      </c>
      <c r="AZ286">
        <v>1</v>
      </c>
      <c r="BB286" s="39" t="s">
        <v>15186</v>
      </c>
      <c r="BC286">
        <v>1</v>
      </c>
      <c r="BE286" s="39" t="s">
        <v>15187</v>
      </c>
      <c r="BF286">
        <v>1</v>
      </c>
      <c r="BH286" s="39" t="s">
        <v>15187</v>
      </c>
      <c r="BI286">
        <v>0</v>
      </c>
      <c r="BK286" s="39" t="s">
        <v>15187</v>
      </c>
      <c r="BL286">
        <v>1</v>
      </c>
      <c r="BN286" s="39" t="s">
        <v>15186</v>
      </c>
      <c r="BO286">
        <v>1</v>
      </c>
      <c r="BQ286" s="39" t="s">
        <v>15186</v>
      </c>
      <c r="BR286">
        <v>1</v>
      </c>
      <c r="BT286" s="39" t="s">
        <v>42997</v>
      </c>
      <c r="BW286" s="39" t="s">
        <v>45126</v>
      </c>
      <c r="BZ286" s="39" t="s">
        <v>45127</v>
      </c>
      <c r="CC286" s="39" t="s">
        <v>45128</v>
      </c>
      <c r="CF286" s="39" t="s">
        <v>45129</v>
      </c>
      <c r="CI286" s="39" t="s">
        <v>45130</v>
      </c>
      <c r="CL286" s="39" t="s">
        <v>45131</v>
      </c>
      <c r="CO286" s="39" t="s">
        <v>42911</v>
      </c>
      <c r="CR286" s="39" t="s">
        <v>45132</v>
      </c>
      <c r="CU286" s="39" t="s">
        <v>45133</v>
      </c>
    </row>
    <row r="287" spans="1:99" x14ac:dyDescent="0.3">
      <c r="A287">
        <v>286</v>
      </c>
      <c r="B287" s="1">
        <v>45909.590219907404</v>
      </c>
      <c r="C287" s="1">
        <v>45909.597395833334</v>
      </c>
      <c r="D287" s="39" t="s">
        <v>244</v>
      </c>
      <c r="E287" s="39" t="s">
        <v>245</v>
      </c>
      <c r="F287">
        <v>13</v>
      </c>
      <c r="I287" s="39" t="s">
        <v>245</v>
      </c>
      <c r="L287">
        <v>11</v>
      </c>
      <c r="O287">
        <v>14</v>
      </c>
      <c r="R287" s="39" t="s">
        <v>42857</v>
      </c>
      <c r="S287">
        <v>1</v>
      </c>
      <c r="U287" s="39" t="s">
        <v>42859</v>
      </c>
      <c r="V287">
        <v>0</v>
      </c>
      <c r="X287" s="39" t="s">
        <v>42859</v>
      </c>
      <c r="Y287">
        <v>1</v>
      </c>
      <c r="AA287" s="39" t="s">
        <v>42860</v>
      </c>
      <c r="AB287">
        <v>1</v>
      </c>
      <c r="AD287" s="39" t="s">
        <v>42861</v>
      </c>
      <c r="AE287">
        <v>1</v>
      </c>
      <c r="AG287" s="39" t="s">
        <v>43534</v>
      </c>
      <c r="AH287">
        <v>1</v>
      </c>
      <c r="AJ287" s="39" t="s">
        <v>42864</v>
      </c>
      <c r="AK287">
        <v>0</v>
      </c>
      <c r="AM287" s="39" t="s">
        <v>42863</v>
      </c>
      <c r="AN287">
        <v>0</v>
      </c>
      <c r="AP287" s="39" t="s">
        <v>15187</v>
      </c>
      <c r="AQ287">
        <v>1</v>
      </c>
      <c r="AS287" s="39" t="s">
        <v>15187</v>
      </c>
      <c r="AT287">
        <v>1</v>
      </c>
      <c r="AV287" s="39" t="s">
        <v>15186</v>
      </c>
      <c r="AW287">
        <v>0</v>
      </c>
      <c r="AY287" s="39" t="s">
        <v>15186</v>
      </c>
      <c r="AZ287">
        <v>1</v>
      </c>
      <c r="BB287" s="39" t="s">
        <v>15186</v>
      </c>
      <c r="BC287">
        <v>1</v>
      </c>
      <c r="BE287" s="39" t="s">
        <v>15187</v>
      </c>
      <c r="BF287">
        <v>1</v>
      </c>
      <c r="BH287" s="39" t="s">
        <v>15187</v>
      </c>
      <c r="BI287">
        <v>0</v>
      </c>
      <c r="BK287" s="39" t="s">
        <v>15187</v>
      </c>
      <c r="BL287">
        <v>1</v>
      </c>
      <c r="BN287" s="39" t="s">
        <v>15186</v>
      </c>
      <c r="BO287">
        <v>1</v>
      </c>
      <c r="BQ287" s="39" t="s">
        <v>15186</v>
      </c>
      <c r="BR287">
        <v>1</v>
      </c>
      <c r="BT287" s="39" t="s">
        <v>45134</v>
      </c>
      <c r="BW287" s="39" t="s">
        <v>45126</v>
      </c>
      <c r="BZ287" s="39" t="s">
        <v>45127</v>
      </c>
      <c r="CC287" s="39" t="s">
        <v>45128</v>
      </c>
      <c r="CF287" s="39" t="s">
        <v>45129</v>
      </c>
      <c r="CI287" s="39" t="s">
        <v>45130</v>
      </c>
      <c r="CL287" s="39" t="s">
        <v>45131</v>
      </c>
      <c r="CO287" s="39" t="s">
        <v>42911</v>
      </c>
      <c r="CR287" s="39" t="s">
        <v>45132</v>
      </c>
      <c r="CU287" s="39" t="s">
        <v>45133</v>
      </c>
    </row>
    <row r="288" spans="1:99" x14ac:dyDescent="0.3">
      <c r="A288">
        <v>287</v>
      </c>
      <c r="B288" s="1">
        <v>45909.584675925929</v>
      </c>
      <c r="C288" s="1">
        <v>45909.597453703704</v>
      </c>
      <c r="D288" s="39" t="s">
        <v>4739</v>
      </c>
      <c r="E288" s="39" t="s">
        <v>4740</v>
      </c>
      <c r="F288">
        <v>12</v>
      </c>
      <c r="I288" s="39" t="s">
        <v>4740</v>
      </c>
      <c r="L288">
        <v>14</v>
      </c>
      <c r="O288">
        <v>24</v>
      </c>
      <c r="R288" s="39" t="s">
        <v>42857</v>
      </c>
      <c r="S288">
        <v>1</v>
      </c>
      <c r="U288" s="39" t="s">
        <v>42859</v>
      </c>
      <c r="V288">
        <v>0</v>
      </c>
      <c r="X288" s="39" t="s">
        <v>42860</v>
      </c>
      <c r="Y288">
        <v>0</v>
      </c>
      <c r="AA288" s="39" t="s">
        <v>42858</v>
      </c>
      <c r="AB288">
        <v>0</v>
      </c>
      <c r="AD288" s="39" t="s">
        <v>42861</v>
      </c>
      <c r="AE288">
        <v>1</v>
      </c>
      <c r="AG288" s="39" t="s">
        <v>43584</v>
      </c>
      <c r="AH288">
        <v>0</v>
      </c>
      <c r="AJ288" s="39" t="s">
        <v>42863</v>
      </c>
      <c r="AK288">
        <v>1</v>
      </c>
      <c r="AM288" s="39" t="s">
        <v>43063</v>
      </c>
      <c r="AN288">
        <v>0</v>
      </c>
      <c r="AP288" s="39" t="s">
        <v>15187</v>
      </c>
      <c r="AQ288">
        <v>1</v>
      </c>
      <c r="AS288" s="39" t="s">
        <v>15187</v>
      </c>
      <c r="AT288">
        <v>1</v>
      </c>
      <c r="AV288" s="39" t="s">
        <v>15186</v>
      </c>
      <c r="AW288">
        <v>0</v>
      </c>
      <c r="AY288" s="39" t="s">
        <v>15186</v>
      </c>
      <c r="AZ288">
        <v>1</v>
      </c>
      <c r="BB288" s="39" t="s">
        <v>15186</v>
      </c>
      <c r="BC288">
        <v>1</v>
      </c>
      <c r="BE288" s="39" t="s">
        <v>15187</v>
      </c>
      <c r="BF288">
        <v>1</v>
      </c>
      <c r="BH288" s="39" t="s">
        <v>15186</v>
      </c>
      <c r="BI288">
        <v>1</v>
      </c>
      <c r="BK288" s="39" t="s">
        <v>15187</v>
      </c>
      <c r="BL288">
        <v>1</v>
      </c>
      <c r="BN288" s="39" t="s">
        <v>15186</v>
      </c>
      <c r="BO288">
        <v>1</v>
      </c>
      <c r="BQ288" s="39" t="s">
        <v>15186</v>
      </c>
      <c r="BR288">
        <v>1</v>
      </c>
      <c r="BT288" s="39" t="s">
        <v>44241</v>
      </c>
      <c r="BW288" s="39" t="s">
        <v>42876</v>
      </c>
      <c r="BZ288" s="39" t="s">
        <v>44885</v>
      </c>
      <c r="CC288" s="39" t="s">
        <v>44864</v>
      </c>
      <c r="CF288" s="39" t="s">
        <v>44865</v>
      </c>
      <c r="CI288" s="39" t="s">
        <v>43632</v>
      </c>
      <c r="CL288" s="39" t="s">
        <v>45135</v>
      </c>
      <c r="CO288" s="39" t="s">
        <v>44887</v>
      </c>
      <c r="CR288" s="39" t="s">
        <v>44212</v>
      </c>
      <c r="CU288" s="39" t="s">
        <v>45136</v>
      </c>
    </row>
    <row r="289" spans="1:99" x14ac:dyDescent="0.3">
      <c r="A289">
        <v>288</v>
      </c>
      <c r="B289" s="1">
        <v>45909.589259259257</v>
      </c>
      <c r="C289" s="1">
        <v>45909.597708333335</v>
      </c>
      <c r="D289" s="39" t="s">
        <v>33898</v>
      </c>
      <c r="E289" s="39" t="s">
        <v>36232</v>
      </c>
      <c r="F289">
        <v>15</v>
      </c>
      <c r="I289" s="39" t="s">
        <v>42512</v>
      </c>
      <c r="L289">
        <v>14</v>
      </c>
      <c r="O289">
        <v>39</v>
      </c>
      <c r="R289" s="39" t="s">
        <v>42857</v>
      </c>
      <c r="S289">
        <v>1</v>
      </c>
      <c r="U289" s="39" t="s">
        <v>42858</v>
      </c>
      <c r="V289">
        <v>1</v>
      </c>
      <c r="X289" s="39" t="s">
        <v>42859</v>
      </c>
      <c r="Y289">
        <v>1</v>
      </c>
      <c r="AA289" s="39" t="s">
        <v>42860</v>
      </c>
      <c r="AB289">
        <v>1</v>
      </c>
      <c r="AD289" s="39" t="s">
        <v>42861</v>
      </c>
      <c r="AE289">
        <v>1</v>
      </c>
      <c r="AG289" s="39" t="s">
        <v>43584</v>
      </c>
      <c r="AH289">
        <v>0</v>
      </c>
      <c r="AJ289" s="39" t="s">
        <v>42863</v>
      </c>
      <c r="AK289">
        <v>1</v>
      </c>
      <c r="AM289" s="39" t="s">
        <v>42864</v>
      </c>
      <c r="AN289">
        <v>1</v>
      </c>
      <c r="AP289" s="39" t="s">
        <v>15187</v>
      </c>
      <c r="AQ289">
        <v>1</v>
      </c>
      <c r="AS289" s="39" t="s">
        <v>15187</v>
      </c>
      <c r="AT289">
        <v>1</v>
      </c>
      <c r="AV289" s="39" t="s">
        <v>15186</v>
      </c>
      <c r="AW289">
        <v>0</v>
      </c>
      <c r="AY289" s="39" t="s">
        <v>15186</v>
      </c>
      <c r="AZ289">
        <v>1</v>
      </c>
      <c r="BB289" s="39" t="s">
        <v>15186</v>
      </c>
      <c r="BC289">
        <v>1</v>
      </c>
      <c r="BE289" s="39" t="s">
        <v>15187</v>
      </c>
      <c r="BF289">
        <v>1</v>
      </c>
      <c r="BH289" s="39" t="s">
        <v>15186</v>
      </c>
      <c r="BI289">
        <v>1</v>
      </c>
      <c r="BK289" s="39" t="s">
        <v>15187</v>
      </c>
      <c r="BL289">
        <v>1</v>
      </c>
      <c r="BN289" s="39" t="s">
        <v>15186</v>
      </c>
      <c r="BO289">
        <v>1</v>
      </c>
      <c r="BQ289" s="39" t="s">
        <v>15187</v>
      </c>
      <c r="BR289">
        <v>0</v>
      </c>
      <c r="BT289" s="39" t="s">
        <v>42865</v>
      </c>
      <c r="BW289" s="39" t="s">
        <v>42876</v>
      </c>
      <c r="BZ289" s="39" t="s">
        <v>44885</v>
      </c>
      <c r="CC289" s="39" t="s">
        <v>44864</v>
      </c>
      <c r="CF289" s="39" t="s">
        <v>44865</v>
      </c>
      <c r="CI289" s="39" t="s">
        <v>43632</v>
      </c>
      <c r="CL289" s="39" t="s">
        <v>45137</v>
      </c>
      <c r="CO289" s="39" t="s">
        <v>44887</v>
      </c>
      <c r="CR289" s="39" t="s">
        <v>44212</v>
      </c>
      <c r="CU289" s="39" t="s">
        <v>45138</v>
      </c>
    </row>
    <row r="290" spans="1:99" x14ac:dyDescent="0.3">
      <c r="A290">
        <v>289</v>
      </c>
      <c r="B290" s="1">
        <v>45909.587233796294</v>
      </c>
      <c r="C290" s="1">
        <v>45909.597858796296</v>
      </c>
      <c r="D290" s="39" t="s">
        <v>3528</v>
      </c>
      <c r="E290" s="39" t="s">
        <v>3529</v>
      </c>
      <c r="F290">
        <v>12</v>
      </c>
      <c r="I290" s="39" t="s">
        <v>3530</v>
      </c>
      <c r="L290">
        <v>8</v>
      </c>
      <c r="O290">
        <v>13</v>
      </c>
      <c r="R290" s="39" t="s">
        <v>42857</v>
      </c>
      <c r="S290">
        <v>1</v>
      </c>
      <c r="U290" s="39" t="s">
        <v>42859</v>
      </c>
      <c r="V290">
        <v>0</v>
      </c>
      <c r="X290" s="39" t="s">
        <v>42858</v>
      </c>
      <c r="Y290">
        <v>0</v>
      </c>
      <c r="AA290" s="39" t="s">
        <v>42860</v>
      </c>
      <c r="AB290">
        <v>1</v>
      </c>
      <c r="AD290" s="39" t="s">
        <v>42861</v>
      </c>
      <c r="AE290">
        <v>1</v>
      </c>
      <c r="AG290" s="39" t="s">
        <v>43695</v>
      </c>
      <c r="AH290">
        <v>0</v>
      </c>
      <c r="AJ290" s="39" t="s">
        <v>42863</v>
      </c>
      <c r="AK290">
        <v>1</v>
      </c>
      <c r="AM290" s="39" t="s">
        <v>43095</v>
      </c>
      <c r="AN290">
        <v>0</v>
      </c>
      <c r="AP290" s="39" t="s">
        <v>15187</v>
      </c>
      <c r="AQ290">
        <v>1</v>
      </c>
      <c r="AS290" s="39" t="s">
        <v>15187</v>
      </c>
      <c r="AT290">
        <v>1</v>
      </c>
      <c r="AV290" s="39" t="s">
        <v>15186</v>
      </c>
      <c r="AW290">
        <v>0</v>
      </c>
      <c r="AY290" s="39" t="s">
        <v>15186</v>
      </c>
      <c r="AZ290">
        <v>1</v>
      </c>
      <c r="BB290" s="39" t="s">
        <v>15186</v>
      </c>
      <c r="BC290">
        <v>1</v>
      </c>
      <c r="BE290" s="39" t="s">
        <v>15187</v>
      </c>
      <c r="BF290">
        <v>1</v>
      </c>
      <c r="BH290" s="39" t="s">
        <v>15186</v>
      </c>
      <c r="BI290">
        <v>1</v>
      </c>
      <c r="BK290" s="39" t="s">
        <v>15187</v>
      </c>
      <c r="BL290">
        <v>1</v>
      </c>
      <c r="BN290" s="39" t="s">
        <v>15186</v>
      </c>
      <c r="BO290">
        <v>1</v>
      </c>
      <c r="BQ290" s="39" t="s">
        <v>15187</v>
      </c>
      <c r="BR290">
        <v>0</v>
      </c>
      <c r="BT290" s="39" t="s">
        <v>43544</v>
      </c>
      <c r="BW290" s="39" t="s">
        <v>45139</v>
      </c>
      <c r="BZ290" s="39" t="s">
        <v>43422</v>
      </c>
      <c r="CC290" s="39" t="s">
        <v>45140</v>
      </c>
      <c r="CF290" s="39" t="s">
        <v>44865</v>
      </c>
      <c r="CI290" s="39" t="s">
        <v>43632</v>
      </c>
      <c r="CL290" s="39" t="s">
        <v>45141</v>
      </c>
      <c r="CO290" s="39" t="s">
        <v>45142</v>
      </c>
      <c r="CR290" s="39" t="s">
        <v>45143</v>
      </c>
      <c r="CU290" s="39" t="s">
        <v>44888</v>
      </c>
    </row>
    <row r="291" spans="1:99" x14ac:dyDescent="0.3">
      <c r="A291">
        <v>290</v>
      </c>
      <c r="B291" s="1">
        <v>45909.589606481481</v>
      </c>
      <c r="C291" s="1">
        <v>45909.598217592589</v>
      </c>
      <c r="D291" s="39" t="s">
        <v>4765</v>
      </c>
      <c r="E291" s="39" t="s">
        <v>4766</v>
      </c>
      <c r="F291">
        <v>17</v>
      </c>
      <c r="I291" s="39" t="s">
        <v>4767</v>
      </c>
      <c r="L291">
        <v>14</v>
      </c>
      <c r="O291">
        <v>9</v>
      </c>
      <c r="R291" s="39" t="s">
        <v>42857</v>
      </c>
      <c r="S291">
        <v>1</v>
      </c>
      <c r="U291" s="39" t="s">
        <v>42858</v>
      </c>
      <c r="V291">
        <v>1</v>
      </c>
      <c r="X291" s="39" t="s">
        <v>42859</v>
      </c>
      <c r="Y291">
        <v>1</v>
      </c>
      <c r="AA291" s="39" t="s">
        <v>42860</v>
      </c>
      <c r="AB291">
        <v>1</v>
      </c>
      <c r="AD291" s="39" t="s">
        <v>42861</v>
      </c>
      <c r="AE291">
        <v>1</v>
      </c>
      <c r="AG291" s="39" t="s">
        <v>43534</v>
      </c>
      <c r="AH291">
        <v>1</v>
      </c>
      <c r="AJ291" s="39" t="s">
        <v>42863</v>
      </c>
      <c r="AK291">
        <v>1</v>
      </c>
      <c r="AM291" s="39" t="s">
        <v>42864</v>
      </c>
      <c r="AN291">
        <v>1</v>
      </c>
      <c r="AP291" s="39" t="s">
        <v>15187</v>
      </c>
      <c r="AQ291">
        <v>1</v>
      </c>
      <c r="AS291" s="39" t="s">
        <v>15187</v>
      </c>
      <c r="AT291">
        <v>1</v>
      </c>
      <c r="AV291" s="39" t="s">
        <v>15186</v>
      </c>
      <c r="AW291">
        <v>0</v>
      </c>
      <c r="AY291" s="39" t="s">
        <v>15186</v>
      </c>
      <c r="AZ291">
        <v>1</v>
      </c>
      <c r="BB291" s="39" t="s">
        <v>15186</v>
      </c>
      <c r="BC291">
        <v>1</v>
      </c>
      <c r="BE291" s="39" t="s">
        <v>15187</v>
      </c>
      <c r="BF291">
        <v>1</v>
      </c>
      <c r="BH291" s="39" t="s">
        <v>15186</v>
      </c>
      <c r="BI291">
        <v>1</v>
      </c>
      <c r="BK291" s="39" t="s">
        <v>15187</v>
      </c>
      <c r="BL291">
        <v>1</v>
      </c>
      <c r="BN291" s="39" t="s">
        <v>15186</v>
      </c>
      <c r="BO291">
        <v>1</v>
      </c>
      <c r="BQ291" s="39" t="s">
        <v>15186</v>
      </c>
      <c r="BR291">
        <v>1</v>
      </c>
      <c r="BT291" s="39" t="s">
        <v>42865</v>
      </c>
      <c r="BW291" s="39" t="s">
        <v>42876</v>
      </c>
      <c r="BZ291" s="39" t="s">
        <v>45144</v>
      </c>
      <c r="CC291" s="39" t="s">
        <v>45145</v>
      </c>
      <c r="CF291" s="39" t="s">
        <v>45146</v>
      </c>
      <c r="CI291" s="39" t="s">
        <v>45147</v>
      </c>
      <c r="CL291" s="39" t="s">
        <v>45148</v>
      </c>
      <c r="CO291" s="39" t="s">
        <v>45149</v>
      </c>
      <c r="CR291" s="39" t="s">
        <v>45150</v>
      </c>
      <c r="CU291" s="39" t="s">
        <v>45151</v>
      </c>
    </row>
    <row r="292" spans="1:99" x14ac:dyDescent="0.3">
      <c r="A292">
        <v>291</v>
      </c>
      <c r="B292" s="1">
        <v>45909.590243055558</v>
      </c>
      <c r="C292" s="1">
        <v>45909.598541666666</v>
      </c>
      <c r="D292" s="39" t="s">
        <v>33802</v>
      </c>
      <c r="E292" s="39" t="s">
        <v>33913</v>
      </c>
      <c r="F292">
        <v>16</v>
      </c>
      <c r="I292" s="39" t="s">
        <v>33914</v>
      </c>
      <c r="L292">
        <v>14</v>
      </c>
      <c r="O292">
        <v>11</v>
      </c>
      <c r="R292" s="39" t="s">
        <v>42857</v>
      </c>
      <c r="S292">
        <v>1</v>
      </c>
      <c r="U292" s="39" t="s">
        <v>42858</v>
      </c>
      <c r="V292">
        <v>1</v>
      </c>
      <c r="X292" s="39" t="s">
        <v>42859</v>
      </c>
      <c r="Y292">
        <v>1</v>
      </c>
      <c r="AA292" s="39" t="s">
        <v>42860</v>
      </c>
      <c r="AB292">
        <v>1</v>
      </c>
      <c r="AD292" s="39" t="s">
        <v>42861</v>
      </c>
      <c r="AE292">
        <v>1</v>
      </c>
      <c r="AG292" s="39" t="s">
        <v>43534</v>
      </c>
      <c r="AH292">
        <v>1</v>
      </c>
      <c r="AJ292" s="39" t="s">
        <v>42863</v>
      </c>
      <c r="AK292">
        <v>1</v>
      </c>
      <c r="AM292" s="39" t="s">
        <v>42864</v>
      </c>
      <c r="AN292">
        <v>1</v>
      </c>
      <c r="AP292" s="39" t="s">
        <v>15187</v>
      </c>
      <c r="AQ292">
        <v>1</v>
      </c>
      <c r="AS292" s="39" t="s">
        <v>15187</v>
      </c>
      <c r="AT292">
        <v>1</v>
      </c>
      <c r="AV292" s="39" t="s">
        <v>15187</v>
      </c>
      <c r="AW292">
        <v>1</v>
      </c>
      <c r="AY292" s="39" t="s">
        <v>15186</v>
      </c>
      <c r="AZ292">
        <v>1</v>
      </c>
      <c r="BB292" s="39" t="s">
        <v>15186</v>
      </c>
      <c r="BC292">
        <v>1</v>
      </c>
      <c r="BE292" s="39" t="s">
        <v>15187</v>
      </c>
      <c r="BF292">
        <v>1</v>
      </c>
      <c r="BH292" s="39" t="s">
        <v>15186</v>
      </c>
      <c r="BI292">
        <v>1</v>
      </c>
      <c r="BK292" s="39" t="s">
        <v>15186</v>
      </c>
      <c r="BL292">
        <v>0</v>
      </c>
      <c r="BN292" s="39" t="s">
        <v>15186</v>
      </c>
      <c r="BO292">
        <v>1</v>
      </c>
      <c r="BQ292" s="39" t="s">
        <v>15187</v>
      </c>
      <c r="BR292">
        <v>0</v>
      </c>
      <c r="BT292" s="39" t="s">
        <v>42865</v>
      </c>
      <c r="BW292" s="39" t="s">
        <v>42876</v>
      </c>
      <c r="BZ292" s="39" t="s">
        <v>45152</v>
      </c>
      <c r="CC292" s="39" t="s">
        <v>45153</v>
      </c>
      <c r="CF292" s="39" t="s">
        <v>45154</v>
      </c>
      <c r="CI292" s="39" t="s">
        <v>45155</v>
      </c>
      <c r="CL292" s="39" t="s">
        <v>45156</v>
      </c>
      <c r="CO292" s="39" t="s">
        <v>45157</v>
      </c>
      <c r="CR292" s="39" t="s">
        <v>45158</v>
      </c>
      <c r="CU292" s="39" t="s">
        <v>45159</v>
      </c>
    </row>
    <row r="293" spans="1:99" x14ac:dyDescent="0.3">
      <c r="A293">
        <v>292</v>
      </c>
      <c r="B293" s="1">
        <v>45909.586018518516</v>
      </c>
      <c r="C293" s="1">
        <v>45909.598738425928</v>
      </c>
      <c r="D293" s="39" t="s">
        <v>33816</v>
      </c>
      <c r="E293" s="39" t="s">
        <v>36471</v>
      </c>
      <c r="F293">
        <v>14</v>
      </c>
      <c r="I293" s="39" t="s">
        <v>44832</v>
      </c>
      <c r="L293">
        <v>14</v>
      </c>
      <c r="O293">
        <v>15</v>
      </c>
      <c r="R293" s="39" t="s">
        <v>42857</v>
      </c>
      <c r="S293">
        <v>1</v>
      </c>
      <c r="U293" s="39" t="s">
        <v>42859</v>
      </c>
      <c r="V293">
        <v>0</v>
      </c>
      <c r="X293" s="39" t="s">
        <v>42859</v>
      </c>
      <c r="Y293">
        <v>1</v>
      </c>
      <c r="AA293" s="39" t="s">
        <v>42860</v>
      </c>
      <c r="AB293">
        <v>1</v>
      </c>
      <c r="AD293" s="39" t="s">
        <v>42861</v>
      </c>
      <c r="AE293">
        <v>1</v>
      </c>
      <c r="AG293" s="39" t="s">
        <v>43534</v>
      </c>
      <c r="AH293">
        <v>1</v>
      </c>
      <c r="AJ293" s="39" t="s">
        <v>42863</v>
      </c>
      <c r="AK293">
        <v>1</v>
      </c>
      <c r="AM293" s="39" t="s">
        <v>42864</v>
      </c>
      <c r="AN293">
        <v>1</v>
      </c>
      <c r="AP293" s="39" t="s">
        <v>15187</v>
      </c>
      <c r="AQ293">
        <v>1</v>
      </c>
      <c r="AS293" s="39" t="s">
        <v>15186</v>
      </c>
      <c r="AT293">
        <v>0</v>
      </c>
      <c r="AV293" s="39" t="s">
        <v>15186</v>
      </c>
      <c r="AW293">
        <v>0</v>
      </c>
      <c r="AY293" s="39" t="s">
        <v>15186</v>
      </c>
      <c r="AZ293">
        <v>1</v>
      </c>
      <c r="BB293" s="39" t="s">
        <v>15186</v>
      </c>
      <c r="BC293">
        <v>1</v>
      </c>
      <c r="BE293" s="39" t="s">
        <v>15187</v>
      </c>
      <c r="BF293">
        <v>1</v>
      </c>
      <c r="BH293" s="39" t="s">
        <v>15187</v>
      </c>
      <c r="BI293">
        <v>0</v>
      </c>
      <c r="BK293" s="39" t="s">
        <v>15187</v>
      </c>
      <c r="BL293">
        <v>1</v>
      </c>
      <c r="BN293" s="39" t="s">
        <v>15186</v>
      </c>
      <c r="BO293">
        <v>1</v>
      </c>
      <c r="BQ293" s="39" t="s">
        <v>15186</v>
      </c>
      <c r="BR293">
        <v>1</v>
      </c>
      <c r="BT293" s="39" t="s">
        <v>45160</v>
      </c>
      <c r="BW293" s="39" t="s">
        <v>43161</v>
      </c>
      <c r="BZ293" s="39" t="s">
        <v>44885</v>
      </c>
      <c r="CC293" s="39" t="s">
        <v>45064</v>
      </c>
      <c r="CF293" s="39" t="s">
        <v>44865</v>
      </c>
      <c r="CI293" s="39" t="s">
        <v>45161</v>
      </c>
      <c r="CL293" s="39" t="s">
        <v>45162</v>
      </c>
      <c r="CO293" s="39" t="s">
        <v>45163</v>
      </c>
      <c r="CR293" s="39" t="s">
        <v>45067</v>
      </c>
      <c r="CU293" s="39" t="s">
        <v>45164</v>
      </c>
    </row>
    <row r="294" spans="1:99" x14ac:dyDescent="0.3">
      <c r="A294">
        <v>293</v>
      </c>
      <c r="B294" s="1">
        <v>45909.590046296296</v>
      </c>
      <c r="C294" s="1">
        <v>45909.599317129629</v>
      </c>
      <c r="D294" s="39" t="s">
        <v>33857</v>
      </c>
      <c r="E294" s="39" t="s">
        <v>33946</v>
      </c>
      <c r="F294">
        <v>15</v>
      </c>
      <c r="I294" s="39" t="s">
        <v>33946</v>
      </c>
      <c r="L294">
        <v>14</v>
      </c>
      <c r="O294">
        <v>27</v>
      </c>
      <c r="R294" s="39" t="s">
        <v>42857</v>
      </c>
      <c r="S294">
        <v>1</v>
      </c>
      <c r="U294" s="39" t="s">
        <v>42858</v>
      </c>
      <c r="V294">
        <v>1</v>
      </c>
      <c r="X294" s="39" t="s">
        <v>42861</v>
      </c>
      <c r="Y294">
        <v>0</v>
      </c>
      <c r="AA294" s="39" t="s">
        <v>42860</v>
      </c>
      <c r="AB294">
        <v>1</v>
      </c>
      <c r="AD294" s="39" t="s">
        <v>42861</v>
      </c>
      <c r="AE294">
        <v>1</v>
      </c>
      <c r="AG294" s="39" t="s">
        <v>43534</v>
      </c>
      <c r="AH294">
        <v>1</v>
      </c>
      <c r="AJ294" s="39" t="s">
        <v>42863</v>
      </c>
      <c r="AK294">
        <v>1</v>
      </c>
      <c r="AM294" s="39" t="s">
        <v>42864</v>
      </c>
      <c r="AN294">
        <v>1</v>
      </c>
      <c r="AP294" s="39" t="s">
        <v>15187</v>
      </c>
      <c r="AQ294">
        <v>1</v>
      </c>
      <c r="AS294" s="39" t="s">
        <v>15187</v>
      </c>
      <c r="AT294">
        <v>1</v>
      </c>
      <c r="AV294" s="39" t="s">
        <v>15186</v>
      </c>
      <c r="AW294">
        <v>0</v>
      </c>
      <c r="AY294" s="39" t="s">
        <v>15186</v>
      </c>
      <c r="AZ294">
        <v>1</v>
      </c>
      <c r="BB294" s="39" t="s">
        <v>15186</v>
      </c>
      <c r="BC294">
        <v>1</v>
      </c>
      <c r="BE294" s="39" t="s">
        <v>15187</v>
      </c>
      <c r="BF294">
        <v>1</v>
      </c>
      <c r="BH294" s="39" t="s">
        <v>15186</v>
      </c>
      <c r="BI294">
        <v>1</v>
      </c>
      <c r="BK294" s="39" t="s">
        <v>15187</v>
      </c>
      <c r="BL294">
        <v>1</v>
      </c>
      <c r="BN294" s="39" t="s">
        <v>15186</v>
      </c>
      <c r="BO294">
        <v>1</v>
      </c>
      <c r="BQ294" s="39" t="s">
        <v>15187</v>
      </c>
      <c r="BR294">
        <v>0</v>
      </c>
      <c r="BT294" s="39" t="s">
        <v>42865</v>
      </c>
      <c r="BW294" s="39" t="s">
        <v>43161</v>
      </c>
      <c r="BZ294" s="39" t="s">
        <v>45165</v>
      </c>
      <c r="CC294" s="39" t="s">
        <v>45166</v>
      </c>
      <c r="CF294" s="39" t="s">
        <v>42915</v>
      </c>
      <c r="CI294" s="39" t="s">
        <v>45167</v>
      </c>
      <c r="CL294" s="39" t="s">
        <v>45168</v>
      </c>
      <c r="CO294" s="39" t="s">
        <v>45169</v>
      </c>
      <c r="CR294" s="39" t="s">
        <v>45170</v>
      </c>
      <c r="CU294" s="39" t="s">
        <v>45171</v>
      </c>
    </row>
    <row r="295" spans="1:99" x14ac:dyDescent="0.3">
      <c r="A295">
        <v>294</v>
      </c>
      <c r="B295" s="1">
        <v>45909.594907407409</v>
      </c>
      <c r="C295" s="1">
        <v>45909.599340277775</v>
      </c>
      <c r="D295" s="39" t="s">
        <v>3698</v>
      </c>
      <c r="E295" s="39" t="s">
        <v>3699</v>
      </c>
      <c r="F295">
        <v>17</v>
      </c>
      <c r="I295" s="39" t="s">
        <v>3699</v>
      </c>
      <c r="L295">
        <v>8</v>
      </c>
      <c r="O295">
        <v>1</v>
      </c>
      <c r="R295" s="39" t="s">
        <v>42857</v>
      </c>
      <c r="S295">
        <v>1</v>
      </c>
      <c r="U295" s="39" t="s">
        <v>42858</v>
      </c>
      <c r="V295">
        <v>1</v>
      </c>
      <c r="X295" s="39" t="s">
        <v>42859</v>
      </c>
      <c r="Y295">
        <v>1</v>
      </c>
      <c r="AA295" s="39" t="s">
        <v>42860</v>
      </c>
      <c r="AB295">
        <v>1</v>
      </c>
      <c r="AD295" s="39" t="s">
        <v>42861</v>
      </c>
      <c r="AE295">
        <v>1</v>
      </c>
      <c r="AG295" s="39" t="s">
        <v>43534</v>
      </c>
      <c r="AH295">
        <v>1</v>
      </c>
      <c r="AJ295" s="39" t="s">
        <v>42863</v>
      </c>
      <c r="AK295">
        <v>1</v>
      </c>
      <c r="AM295" s="39" t="s">
        <v>42864</v>
      </c>
      <c r="AN295">
        <v>1</v>
      </c>
      <c r="AP295" s="39" t="s">
        <v>15187</v>
      </c>
      <c r="AQ295">
        <v>1</v>
      </c>
      <c r="AS295" s="39" t="s">
        <v>15187</v>
      </c>
      <c r="AT295">
        <v>1</v>
      </c>
      <c r="AV295" s="39" t="s">
        <v>15186</v>
      </c>
      <c r="AW295">
        <v>0</v>
      </c>
      <c r="AY295" s="39" t="s">
        <v>15186</v>
      </c>
      <c r="AZ295">
        <v>1</v>
      </c>
      <c r="BB295" s="39" t="s">
        <v>15186</v>
      </c>
      <c r="BC295">
        <v>1</v>
      </c>
      <c r="BE295" s="39" t="s">
        <v>15187</v>
      </c>
      <c r="BF295">
        <v>1</v>
      </c>
      <c r="BH295" s="39" t="s">
        <v>15186</v>
      </c>
      <c r="BI295">
        <v>1</v>
      </c>
      <c r="BK295" s="39" t="s">
        <v>15187</v>
      </c>
      <c r="BL295">
        <v>1</v>
      </c>
      <c r="BN295" s="39" t="s">
        <v>15186</v>
      </c>
      <c r="BO295">
        <v>1</v>
      </c>
      <c r="BQ295" s="39" t="s">
        <v>15186</v>
      </c>
      <c r="BR295">
        <v>1</v>
      </c>
      <c r="BT295" s="39" t="s">
        <v>42865</v>
      </c>
      <c r="BW295" s="39" t="s">
        <v>45172</v>
      </c>
      <c r="BZ295" s="39" t="s">
        <v>45173</v>
      </c>
      <c r="CC295" s="39" t="s">
        <v>45174</v>
      </c>
      <c r="CF295" s="39" t="s">
        <v>45175</v>
      </c>
      <c r="CI295" s="39" t="s">
        <v>45176</v>
      </c>
      <c r="CL295" s="39" t="s">
        <v>45177</v>
      </c>
      <c r="CO295" s="39" t="s">
        <v>42987</v>
      </c>
      <c r="CR295" s="39" t="s">
        <v>45178</v>
      </c>
      <c r="CU295" s="39" t="s">
        <v>45179</v>
      </c>
    </row>
    <row r="296" spans="1:99" x14ac:dyDescent="0.3">
      <c r="A296">
        <v>295</v>
      </c>
      <c r="B296" s="1">
        <v>45909.589444444442</v>
      </c>
      <c r="C296" s="1">
        <v>45909.600046296298</v>
      </c>
      <c r="D296" s="39" t="s">
        <v>33808</v>
      </c>
      <c r="E296" s="39" t="s">
        <v>35495</v>
      </c>
      <c r="F296">
        <v>15</v>
      </c>
      <c r="I296" s="39" t="s">
        <v>35496</v>
      </c>
      <c r="L296">
        <v>14</v>
      </c>
      <c r="O296">
        <v>13</v>
      </c>
      <c r="R296" s="39" t="s">
        <v>42857</v>
      </c>
      <c r="S296">
        <v>1</v>
      </c>
      <c r="U296" s="39" t="s">
        <v>42859</v>
      </c>
      <c r="V296">
        <v>0</v>
      </c>
      <c r="X296" s="39" t="s">
        <v>42859</v>
      </c>
      <c r="Y296">
        <v>1</v>
      </c>
      <c r="AA296" s="39" t="s">
        <v>42858</v>
      </c>
      <c r="AB296">
        <v>0</v>
      </c>
      <c r="AD296" s="39" t="s">
        <v>42861</v>
      </c>
      <c r="AE296">
        <v>1</v>
      </c>
      <c r="AG296" s="39" t="s">
        <v>43534</v>
      </c>
      <c r="AH296">
        <v>1</v>
      </c>
      <c r="AJ296" s="39" t="s">
        <v>42863</v>
      </c>
      <c r="AK296">
        <v>1</v>
      </c>
      <c r="AM296" s="39" t="s">
        <v>42864</v>
      </c>
      <c r="AN296">
        <v>1</v>
      </c>
      <c r="AP296" s="39" t="s">
        <v>15187</v>
      </c>
      <c r="AQ296">
        <v>1</v>
      </c>
      <c r="AS296" s="39" t="s">
        <v>15187</v>
      </c>
      <c r="AT296">
        <v>1</v>
      </c>
      <c r="AV296" s="39" t="s">
        <v>15186</v>
      </c>
      <c r="AW296">
        <v>0</v>
      </c>
      <c r="AY296" s="39" t="s">
        <v>15186</v>
      </c>
      <c r="AZ296">
        <v>1</v>
      </c>
      <c r="BB296" s="39" t="s">
        <v>15186</v>
      </c>
      <c r="BC296">
        <v>1</v>
      </c>
      <c r="BE296" s="39" t="s">
        <v>15187</v>
      </c>
      <c r="BF296">
        <v>1</v>
      </c>
      <c r="BH296" s="39" t="s">
        <v>15186</v>
      </c>
      <c r="BI296">
        <v>1</v>
      </c>
      <c r="BK296" s="39" t="s">
        <v>15187</v>
      </c>
      <c r="BL296">
        <v>1</v>
      </c>
      <c r="BN296" s="39" t="s">
        <v>15186</v>
      </c>
      <c r="BO296">
        <v>1</v>
      </c>
      <c r="BQ296" s="39" t="s">
        <v>15186</v>
      </c>
      <c r="BR296">
        <v>1</v>
      </c>
      <c r="BT296" s="39" t="s">
        <v>45180</v>
      </c>
      <c r="BW296" s="39" t="s">
        <v>43932</v>
      </c>
      <c r="BZ296" s="39" t="s">
        <v>45181</v>
      </c>
      <c r="CC296" s="39" t="s">
        <v>45182</v>
      </c>
      <c r="CF296" s="39" t="s">
        <v>45183</v>
      </c>
      <c r="CI296" s="39" t="s">
        <v>45184</v>
      </c>
      <c r="CL296" s="39" t="s">
        <v>45185</v>
      </c>
      <c r="CO296" s="39" t="s">
        <v>45186</v>
      </c>
      <c r="CR296" s="39" t="s">
        <v>45187</v>
      </c>
      <c r="CU296" s="39" t="s">
        <v>45188</v>
      </c>
    </row>
    <row r="297" spans="1:99" x14ac:dyDescent="0.3">
      <c r="A297">
        <v>296</v>
      </c>
      <c r="B297" s="1">
        <v>45909.589201388888</v>
      </c>
      <c r="C297" s="1">
        <v>45909.600057870368</v>
      </c>
      <c r="D297" s="39" t="s">
        <v>32138</v>
      </c>
      <c r="E297" s="39" t="s">
        <v>32139</v>
      </c>
      <c r="F297">
        <v>16</v>
      </c>
      <c r="I297" s="39" t="s">
        <v>32140</v>
      </c>
      <c r="L297">
        <v>14</v>
      </c>
      <c r="O297">
        <v>26</v>
      </c>
      <c r="R297" s="39" t="s">
        <v>42857</v>
      </c>
      <c r="S297">
        <v>1</v>
      </c>
      <c r="U297" s="39" t="s">
        <v>42858</v>
      </c>
      <c r="V297">
        <v>1</v>
      </c>
      <c r="X297" s="39" t="s">
        <v>42859</v>
      </c>
      <c r="Y297">
        <v>1</v>
      </c>
      <c r="AA297" s="39" t="s">
        <v>42860</v>
      </c>
      <c r="AB297">
        <v>1</v>
      </c>
      <c r="AD297" s="39" t="s">
        <v>42861</v>
      </c>
      <c r="AE297">
        <v>1</v>
      </c>
      <c r="AG297" s="39" t="s">
        <v>43534</v>
      </c>
      <c r="AH297">
        <v>1</v>
      </c>
      <c r="AJ297" s="39" t="s">
        <v>42863</v>
      </c>
      <c r="AK297">
        <v>1</v>
      </c>
      <c r="AM297" s="39" t="s">
        <v>42864</v>
      </c>
      <c r="AN297">
        <v>1</v>
      </c>
      <c r="AP297" s="39" t="s">
        <v>15187</v>
      </c>
      <c r="AQ297">
        <v>1</v>
      </c>
      <c r="AS297" s="39" t="s">
        <v>15187</v>
      </c>
      <c r="AT297">
        <v>1</v>
      </c>
      <c r="AV297" s="39" t="s">
        <v>15186</v>
      </c>
      <c r="AW297">
        <v>0</v>
      </c>
      <c r="AY297" s="39" t="s">
        <v>15186</v>
      </c>
      <c r="AZ297">
        <v>1</v>
      </c>
      <c r="BB297" s="39" t="s">
        <v>15186</v>
      </c>
      <c r="BC297">
        <v>1</v>
      </c>
      <c r="BE297" s="39" t="s">
        <v>15187</v>
      </c>
      <c r="BF297">
        <v>1</v>
      </c>
      <c r="BH297" s="39" t="s">
        <v>15186</v>
      </c>
      <c r="BI297">
        <v>1</v>
      </c>
      <c r="BK297" s="39" t="s">
        <v>15187</v>
      </c>
      <c r="BL297">
        <v>1</v>
      </c>
      <c r="BN297" s="39" t="s">
        <v>15186</v>
      </c>
      <c r="BO297">
        <v>1</v>
      </c>
      <c r="BQ297" s="39" t="s">
        <v>15187</v>
      </c>
      <c r="BR297">
        <v>0</v>
      </c>
      <c r="BT297" s="39" t="s">
        <v>45189</v>
      </c>
      <c r="BW297" s="39" t="s">
        <v>42876</v>
      </c>
      <c r="BZ297" s="39" t="s">
        <v>45190</v>
      </c>
      <c r="CC297" s="39" t="s">
        <v>45191</v>
      </c>
      <c r="CF297" s="39" t="s">
        <v>43035</v>
      </c>
      <c r="CI297" s="39" t="s">
        <v>43968</v>
      </c>
      <c r="CL297" s="39" t="s">
        <v>45192</v>
      </c>
      <c r="CO297" s="39" t="s">
        <v>45193</v>
      </c>
      <c r="CR297" s="39" t="s">
        <v>44212</v>
      </c>
      <c r="CU297" s="39" t="s">
        <v>45194</v>
      </c>
    </row>
    <row r="298" spans="1:99" x14ac:dyDescent="0.3">
      <c r="A298">
        <v>297</v>
      </c>
      <c r="B298" s="1">
        <v>45909.589282407411</v>
      </c>
      <c r="C298" s="1">
        <v>45909.600208333337</v>
      </c>
      <c r="D298" s="39" t="s">
        <v>33777</v>
      </c>
      <c r="E298" s="39" t="s">
        <v>36274</v>
      </c>
      <c r="F298">
        <v>15</v>
      </c>
      <c r="I298" s="39" t="s">
        <v>36274</v>
      </c>
      <c r="L298">
        <v>14</v>
      </c>
      <c r="O298">
        <v>4</v>
      </c>
      <c r="R298" s="39" t="s">
        <v>42857</v>
      </c>
      <c r="S298">
        <v>1</v>
      </c>
      <c r="U298" s="39" t="s">
        <v>42858</v>
      </c>
      <c r="V298">
        <v>1</v>
      </c>
      <c r="X298" s="39" t="s">
        <v>42858</v>
      </c>
      <c r="Y298">
        <v>0</v>
      </c>
      <c r="AA298" s="39" t="s">
        <v>42860</v>
      </c>
      <c r="AB298">
        <v>1</v>
      </c>
      <c r="AD298" s="39" t="s">
        <v>42858</v>
      </c>
      <c r="AE298">
        <v>0</v>
      </c>
      <c r="AG298" s="39" t="s">
        <v>43534</v>
      </c>
      <c r="AH298">
        <v>1</v>
      </c>
      <c r="AJ298" s="39" t="s">
        <v>42863</v>
      </c>
      <c r="AK298">
        <v>1</v>
      </c>
      <c r="AM298" s="39" t="s">
        <v>42864</v>
      </c>
      <c r="AN298">
        <v>1</v>
      </c>
      <c r="AP298" s="39" t="s">
        <v>15187</v>
      </c>
      <c r="AQ298">
        <v>1</v>
      </c>
      <c r="AS298" s="39" t="s">
        <v>15187</v>
      </c>
      <c r="AT298">
        <v>1</v>
      </c>
      <c r="AV298" s="39" t="s">
        <v>15186</v>
      </c>
      <c r="AW298">
        <v>0</v>
      </c>
      <c r="AY298" s="39" t="s">
        <v>15186</v>
      </c>
      <c r="AZ298">
        <v>1</v>
      </c>
      <c r="BB298" s="39" t="s">
        <v>15186</v>
      </c>
      <c r="BC298">
        <v>1</v>
      </c>
      <c r="BE298" s="39" t="s">
        <v>15187</v>
      </c>
      <c r="BF298">
        <v>1</v>
      </c>
      <c r="BH298" s="39" t="s">
        <v>15186</v>
      </c>
      <c r="BI298">
        <v>1</v>
      </c>
      <c r="BK298" s="39" t="s">
        <v>15187</v>
      </c>
      <c r="BL298">
        <v>1</v>
      </c>
      <c r="BN298" s="39" t="s">
        <v>15186</v>
      </c>
      <c r="BO298">
        <v>1</v>
      </c>
      <c r="BQ298" s="39" t="s">
        <v>15186</v>
      </c>
      <c r="BR298">
        <v>1</v>
      </c>
      <c r="BT298" s="39" t="s">
        <v>42942</v>
      </c>
      <c r="BW298" s="39" t="s">
        <v>42876</v>
      </c>
      <c r="BZ298" s="39" t="s">
        <v>45195</v>
      </c>
      <c r="CC298" s="39" t="s">
        <v>45196</v>
      </c>
      <c r="CF298" s="39" t="s">
        <v>45197</v>
      </c>
      <c r="CI298" s="39" t="s">
        <v>45198</v>
      </c>
      <c r="CL298" s="39" t="s">
        <v>45199</v>
      </c>
      <c r="CO298" s="39" t="s">
        <v>42861</v>
      </c>
      <c r="CR298" s="39" t="s">
        <v>45200</v>
      </c>
      <c r="CU298" s="39" t="s">
        <v>45201</v>
      </c>
    </row>
    <row r="299" spans="1:99" x14ac:dyDescent="0.3">
      <c r="A299">
        <v>298</v>
      </c>
      <c r="B299" s="1">
        <v>45909.59584490741</v>
      </c>
      <c r="C299" s="1">
        <v>45909.600358796299</v>
      </c>
      <c r="D299" s="39" t="s">
        <v>33781</v>
      </c>
      <c r="E299" s="39" t="s">
        <v>36139</v>
      </c>
      <c r="F299">
        <v>15</v>
      </c>
      <c r="I299" s="39" t="s">
        <v>36139</v>
      </c>
      <c r="L299">
        <v>14</v>
      </c>
      <c r="O299">
        <v>5</v>
      </c>
      <c r="R299" s="39" t="s">
        <v>42857</v>
      </c>
      <c r="S299">
        <v>1</v>
      </c>
      <c r="U299" s="39" t="s">
        <v>42858</v>
      </c>
      <c r="V299">
        <v>1</v>
      </c>
      <c r="X299" s="39" t="s">
        <v>42859</v>
      </c>
      <c r="Y299">
        <v>1</v>
      </c>
      <c r="AA299" s="39" t="s">
        <v>42860</v>
      </c>
      <c r="AB299">
        <v>1</v>
      </c>
      <c r="AD299" s="39" t="s">
        <v>42861</v>
      </c>
      <c r="AE299">
        <v>1</v>
      </c>
      <c r="AG299" s="39" t="s">
        <v>43534</v>
      </c>
      <c r="AH299">
        <v>1</v>
      </c>
      <c r="AJ299" s="39" t="s">
        <v>43063</v>
      </c>
      <c r="AK299">
        <v>0</v>
      </c>
      <c r="AM299" s="39" t="s">
        <v>42863</v>
      </c>
      <c r="AN299">
        <v>0</v>
      </c>
      <c r="AP299" s="39" t="s">
        <v>15187</v>
      </c>
      <c r="AQ299">
        <v>1</v>
      </c>
      <c r="AS299" s="39" t="s">
        <v>15187</v>
      </c>
      <c r="AT299">
        <v>1</v>
      </c>
      <c r="AV299" s="39" t="s">
        <v>15187</v>
      </c>
      <c r="AW299">
        <v>1</v>
      </c>
      <c r="AY299" s="39" t="s">
        <v>15186</v>
      </c>
      <c r="AZ299">
        <v>1</v>
      </c>
      <c r="BB299" s="39" t="s">
        <v>15186</v>
      </c>
      <c r="BC299">
        <v>1</v>
      </c>
      <c r="BE299" s="39" t="s">
        <v>15187</v>
      </c>
      <c r="BF299">
        <v>1</v>
      </c>
      <c r="BH299" s="39" t="s">
        <v>15186</v>
      </c>
      <c r="BI299">
        <v>1</v>
      </c>
      <c r="BK299" s="39" t="s">
        <v>15187</v>
      </c>
      <c r="BL299">
        <v>1</v>
      </c>
      <c r="BN299" s="39" t="s">
        <v>15186</v>
      </c>
      <c r="BO299">
        <v>1</v>
      </c>
      <c r="BQ299" s="39" t="s">
        <v>15187</v>
      </c>
      <c r="BR299">
        <v>0</v>
      </c>
      <c r="BT299" s="39" t="s">
        <v>45202</v>
      </c>
      <c r="BW299" s="39" t="s">
        <v>45203</v>
      </c>
      <c r="BZ299" s="39" t="s">
        <v>45204</v>
      </c>
      <c r="CC299" s="39" t="s">
        <v>45205</v>
      </c>
      <c r="CF299" s="39" t="s">
        <v>45206</v>
      </c>
      <c r="CI299" s="39" t="s">
        <v>45207</v>
      </c>
      <c r="CL299" s="39" t="s">
        <v>45208</v>
      </c>
      <c r="CO299" s="39" t="s">
        <v>45209</v>
      </c>
      <c r="CR299" s="39" t="s">
        <v>45210</v>
      </c>
      <c r="CU299" s="39" t="s">
        <v>45211</v>
      </c>
    </row>
    <row r="300" spans="1:99" x14ac:dyDescent="0.3">
      <c r="A300">
        <v>299</v>
      </c>
      <c r="B300" s="1">
        <v>45909.589548611111</v>
      </c>
      <c r="C300" s="1">
        <v>45909.600497685184</v>
      </c>
      <c r="D300" s="39" t="s">
        <v>33828</v>
      </c>
      <c r="E300" s="39" t="s">
        <v>36151</v>
      </c>
      <c r="F300">
        <v>16</v>
      </c>
      <c r="I300" s="39" t="s">
        <v>36151</v>
      </c>
      <c r="L300">
        <v>14</v>
      </c>
      <c r="O300">
        <v>18</v>
      </c>
      <c r="R300" s="39" t="s">
        <v>42857</v>
      </c>
      <c r="S300">
        <v>1</v>
      </c>
      <c r="U300" s="39" t="s">
        <v>42858</v>
      </c>
      <c r="V300">
        <v>1</v>
      </c>
      <c r="X300" s="39" t="s">
        <v>42859</v>
      </c>
      <c r="Y300">
        <v>1</v>
      </c>
      <c r="AA300" s="39" t="s">
        <v>42857</v>
      </c>
      <c r="AB300">
        <v>0</v>
      </c>
      <c r="AD300" s="39" t="s">
        <v>42861</v>
      </c>
      <c r="AE300">
        <v>1</v>
      </c>
      <c r="AG300" s="39" t="s">
        <v>43534</v>
      </c>
      <c r="AH300">
        <v>1</v>
      </c>
      <c r="AJ300" s="39" t="s">
        <v>42863</v>
      </c>
      <c r="AK300">
        <v>1</v>
      </c>
      <c r="AM300" s="39" t="s">
        <v>42864</v>
      </c>
      <c r="AN300">
        <v>1</v>
      </c>
      <c r="AP300" s="39" t="s">
        <v>15187</v>
      </c>
      <c r="AQ300">
        <v>1</v>
      </c>
      <c r="AS300" s="39" t="s">
        <v>15187</v>
      </c>
      <c r="AT300">
        <v>1</v>
      </c>
      <c r="AV300" s="39" t="s">
        <v>15187</v>
      </c>
      <c r="AW300">
        <v>1</v>
      </c>
      <c r="AY300" s="39" t="s">
        <v>15186</v>
      </c>
      <c r="AZ300">
        <v>1</v>
      </c>
      <c r="BB300" s="39" t="s">
        <v>15186</v>
      </c>
      <c r="BC300">
        <v>1</v>
      </c>
      <c r="BE300" s="39" t="s">
        <v>15187</v>
      </c>
      <c r="BF300">
        <v>1</v>
      </c>
      <c r="BH300" s="39" t="s">
        <v>15186</v>
      </c>
      <c r="BI300">
        <v>1</v>
      </c>
      <c r="BK300" s="39" t="s">
        <v>15187</v>
      </c>
      <c r="BL300">
        <v>1</v>
      </c>
      <c r="BN300" s="39" t="s">
        <v>15186</v>
      </c>
      <c r="BO300">
        <v>1</v>
      </c>
      <c r="BQ300" s="39" t="s">
        <v>15187</v>
      </c>
      <c r="BR300">
        <v>0</v>
      </c>
      <c r="BT300" s="39" t="s">
        <v>45212</v>
      </c>
      <c r="BW300" s="39" t="s">
        <v>42876</v>
      </c>
      <c r="BZ300" s="39" t="s">
        <v>43306</v>
      </c>
      <c r="CC300" s="39" t="s">
        <v>45213</v>
      </c>
      <c r="CF300" s="39" t="s">
        <v>45214</v>
      </c>
      <c r="CI300" s="39" t="s">
        <v>45215</v>
      </c>
      <c r="CL300" s="39" t="s">
        <v>45156</v>
      </c>
      <c r="CO300" s="39" t="s">
        <v>43606</v>
      </c>
      <c r="CR300" s="39" t="s">
        <v>45216</v>
      </c>
      <c r="CU300" s="39" t="s">
        <v>45159</v>
      </c>
    </row>
    <row r="301" spans="1:99" x14ac:dyDescent="0.3">
      <c r="A301">
        <v>300</v>
      </c>
      <c r="B301" s="1">
        <v>45909.590405092589</v>
      </c>
      <c r="C301" s="1">
        <v>45909.600636574076</v>
      </c>
      <c r="D301" s="39" t="s">
        <v>4614</v>
      </c>
      <c r="E301" s="39" t="s">
        <v>4615</v>
      </c>
      <c r="F301">
        <v>17</v>
      </c>
      <c r="I301" s="39" t="s">
        <v>4615</v>
      </c>
      <c r="L301">
        <v>14</v>
      </c>
      <c r="O301">
        <v>12</v>
      </c>
      <c r="R301" s="39" t="s">
        <v>42857</v>
      </c>
      <c r="S301">
        <v>1</v>
      </c>
      <c r="U301" s="39" t="s">
        <v>42858</v>
      </c>
      <c r="V301">
        <v>1</v>
      </c>
      <c r="X301" s="39" t="s">
        <v>42859</v>
      </c>
      <c r="Y301">
        <v>1</v>
      </c>
      <c r="AA301" s="39" t="s">
        <v>42860</v>
      </c>
      <c r="AB301">
        <v>1</v>
      </c>
      <c r="AD301" s="39" t="s">
        <v>42861</v>
      </c>
      <c r="AE301">
        <v>1</v>
      </c>
      <c r="AG301" s="39" t="s">
        <v>43534</v>
      </c>
      <c r="AH301">
        <v>1</v>
      </c>
      <c r="AJ301" s="39" t="s">
        <v>42863</v>
      </c>
      <c r="AK301">
        <v>1</v>
      </c>
      <c r="AM301" s="39" t="s">
        <v>42864</v>
      </c>
      <c r="AN301">
        <v>1</v>
      </c>
      <c r="AP301" s="39" t="s">
        <v>15187</v>
      </c>
      <c r="AQ301">
        <v>1</v>
      </c>
      <c r="AS301" s="39" t="s">
        <v>15187</v>
      </c>
      <c r="AT301">
        <v>1</v>
      </c>
      <c r="AV301" s="39" t="s">
        <v>15187</v>
      </c>
      <c r="AW301">
        <v>1</v>
      </c>
      <c r="AY301" s="39" t="s">
        <v>15186</v>
      </c>
      <c r="AZ301">
        <v>1</v>
      </c>
      <c r="BB301" s="39" t="s">
        <v>15186</v>
      </c>
      <c r="BC301">
        <v>1</v>
      </c>
      <c r="BE301" s="39" t="s">
        <v>15187</v>
      </c>
      <c r="BF301">
        <v>1</v>
      </c>
      <c r="BH301" s="39" t="s">
        <v>15186</v>
      </c>
      <c r="BI301">
        <v>1</v>
      </c>
      <c r="BK301" s="39" t="s">
        <v>15187</v>
      </c>
      <c r="BL301">
        <v>1</v>
      </c>
      <c r="BN301" s="39" t="s">
        <v>15186</v>
      </c>
      <c r="BO301">
        <v>1</v>
      </c>
      <c r="BQ301" s="39" t="s">
        <v>15187</v>
      </c>
      <c r="BR301">
        <v>0</v>
      </c>
      <c r="BT301" s="39" t="s">
        <v>42865</v>
      </c>
      <c r="BW301" s="39" t="s">
        <v>42876</v>
      </c>
      <c r="BZ301" s="39" t="s">
        <v>43306</v>
      </c>
      <c r="CC301" s="39" t="s">
        <v>45217</v>
      </c>
      <c r="CF301" s="39" t="s">
        <v>43035</v>
      </c>
      <c r="CI301" s="39" t="s">
        <v>45218</v>
      </c>
      <c r="CL301" s="39" t="s">
        <v>45219</v>
      </c>
      <c r="CO301" s="39" t="s">
        <v>42987</v>
      </c>
      <c r="CR301" s="39" t="s">
        <v>45220</v>
      </c>
      <c r="CU301" s="39" t="s">
        <v>45221</v>
      </c>
    </row>
    <row r="302" spans="1:99" x14ac:dyDescent="0.3">
      <c r="A302">
        <v>301</v>
      </c>
      <c r="B302" s="1">
        <v>45909.591226851851</v>
      </c>
      <c r="C302" s="1">
        <v>45909.601041666669</v>
      </c>
      <c r="D302" s="39" t="s">
        <v>33883</v>
      </c>
      <c r="E302" s="39" t="s">
        <v>33934</v>
      </c>
      <c r="F302">
        <v>14</v>
      </c>
      <c r="I302" s="39" t="s">
        <v>33935</v>
      </c>
      <c r="L302">
        <v>14</v>
      </c>
      <c r="O302">
        <v>34</v>
      </c>
      <c r="R302" s="39" t="s">
        <v>42857</v>
      </c>
      <c r="S302">
        <v>1</v>
      </c>
      <c r="U302" s="39" t="s">
        <v>42859</v>
      </c>
      <c r="V302">
        <v>0</v>
      </c>
      <c r="X302" s="39" t="s">
        <v>42859</v>
      </c>
      <c r="Y302">
        <v>1</v>
      </c>
      <c r="AA302" s="39" t="s">
        <v>42857</v>
      </c>
      <c r="AB302">
        <v>0</v>
      </c>
      <c r="AD302" s="39" t="s">
        <v>42861</v>
      </c>
      <c r="AE302">
        <v>1</v>
      </c>
      <c r="AG302" s="39" t="s">
        <v>43584</v>
      </c>
      <c r="AH302">
        <v>0</v>
      </c>
      <c r="AJ302" s="39" t="s">
        <v>42863</v>
      </c>
      <c r="AK302">
        <v>1</v>
      </c>
      <c r="AM302" s="39" t="s">
        <v>42864</v>
      </c>
      <c r="AN302">
        <v>1</v>
      </c>
      <c r="AP302" s="39" t="s">
        <v>15187</v>
      </c>
      <c r="AQ302">
        <v>1</v>
      </c>
      <c r="AS302" s="39" t="s">
        <v>15187</v>
      </c>
      <c r="AT302">
        <v>1</v>
      </c>
      <c r="AV302" s="39" t="s">
        <v>15187</v>
      </c>
      <c r="AW302">
        <v>1</v>
      </c>
      <c r="AY302" s="39" t="s">
        <v>15186</v>
      </c>
      <c r="AZ302">
        <v>1</v>
      </c>
      <c r="BB302" s="39" t="s">
        <v>15186</v>
      </c>
      <c r="BC302">
        <v>1</v>
      </c>
      <c r="BE302" s="39" t="s">
        <v>15187</v>
      </c>
      <c r="BF302">
        <v>1</v>
      </c>
      <c r="BH302" s="39" t="s">
        <v>15186</v>
      </c>
      <c r="BI302">
        <v>1</v>
      </c>
      <c r="BK302" s="39" t="s">
        <v>15187</v>
      </c>
      <c r="BL302">
        <v>1</v>
      </c>
      <c r="BN302" s="39" t="s">
        <v>15186</v>
      </c>
      <c r="BO302">
        <v>1</v>
      </c>
      <c r="BQ302" s="39" t="s">
        <v>15187</v>
      </c>
      <c r="BR302">
        <v>0</v>
      </c>
      <c r="BT302" s="39" t="s">
        <v>42865</v>
      </c>
      <c r="BW302" s="39" t="s">
        <v>43161</v>
      </c>
      <c r="BZ302" s="39" t="s">
        <v>42998</v>
      </c>
      <c r="CC302" s="39" t="s">
        <v>45222</v>
      </c>
      <c r="CF302" s="39" t="s">
        <v>45223</v>
      </c>
      <c r="CI302" s="39" t="s">
        <v>45224</v>
      </c>
      <c r="CL302" s="39" t="s">
        <v>45225</v>
      </c>
      <c r="CO302" s="39" t="s">
        <v>45226</v>
      </c>
      <c r="CR302" s="39" t="s">
        <v>45227</v>
      </c>
      <c r="CU302" s="39" t="s">
        <v>45228</v>
      </c>
    </row>
    <row r="303" spans="1:99" x14ac:dyDescent="0.3">
      <c r="A303">
        <v>302</v>
      </c>
      <c r="B303" s="1">
        <v>45909.589733796296</v>
      </c>
      <c r="C303" s="1">
        <v>45909.601388888892</v>
      </c>
      <c r="D303" s="39" t="s">
        <v>4715</v>
      </c>
      <c r="E303" s="39" t="s">
        <v>4716</v>
      </c>
      <c r="F303">
        <v>14</v>
      </c>
      <c r="I303" s="39" t="s">
        <v>4716</v>
      </c>
      <c r="L303">
        <v>14</v>
      </c>
      <c r="O303">
        <v>7</v>
      </c>
      <c r="R303" s="39" t="s">
        <v>42857</v>
      </c>
      <c r="S303">
        <v>1</v>
      </c>
      <c r="U303" s="39" t="s">
        <v>42859</v>
      </c>
      <c r="V303">
        <v>0</v>
      </c>
      <c r="X303" s="39" t="s">
        <v>42859</v>
      </c>
      <c r="Y303">
        <v>1</v>
      </c>
      <c r="AA303" s="39" t="s">
        <v>42860</v>
      </c>
      <c r="AB303">
        <v>1</v>
      </c>
      <c r="AD303" s="39" t="s">
        <v>42861</v>
      </c>
      <c r="AE303">
        <v>1</v>
      </c>
      <c r="AG303" s="39" t="s">
        <v>43534</v>
      </c>
      <c r="AH303">
        <v>1</v>
      </c>
      <c r="AJ303" s="39" t="s">
        <v>42863</v>
      </c>
      <c r="AK303">
        <v>1</v>
      </c>
      <c r="AM303" s="39" t="s">
        <v>42864</v>
      </c>
      <c r="AN303">
        <v>1</v>
      </c>
      <c r="AP303" s="39" t="s">
        <v>15186</v>
      </c>
      <c r="AQ303">
        <v>0</v>
      </c>
      <c r="AS303" s="39" t="s">
        <v>15187</v>
      </c>
      <c r="AT303">
        <v>1</v>
      </c>
      <c r="AV303" s="39" t="s">
        <v>15186</v>
      </c>
      <c r="AW303">
        <v>0</v>
      </c>
      <c r="AY303" s="39" t="s">
        <v>15186</v>
      </c>
      <c r="AZ303">
        <v>1</v>
      </c>
      <c r="BB303" s="39" t="s">
        <v>15186</v>
      </c>
      <c r="BC303">
        <v>1</v>
      </c>
      <c r="BE303" s="39" t="s">
        <v>15187</v>
      </c>
      <c r="BF303">
        <v>1</v>
      </c>
      <c r="BH303" s="39" t="s">
        <v>15186</v>
      </c>
      <c r="BI303">
        <v>1</v>
      </c>
      <c r="BK303" s="39" t="s">
        <v>15187</v>
      </c>
      <c r="BL303">
        <v>1</v>
      </c>
      <c r="BN303" s="39" t="s">
        <v>15186</v>
      </c>
      <c r="BO303">
        <v>1</v>
      </c>
      <c r="BQ303" s="39" t="s">
        <v>15187</v>
      </c>
      <c r="BR303">
        <v>0</v>
      </c>
      <c r="BT303" s="39" t="s">
        <v>45229</v>
      </c>
      <c r="BW303" s="39" t="s">
        <v>45230</v>
      </c>
      <c r="BZ303" s="39" t="s">
        <v>45231</v>
      </c>
      <c r="CC303" s="39" t="s">
        <v>45232</v>
      </c>
      <c r="CF303" s="39" t="s">
        <v>45233</v>
      </c>
      <c r="CI303" s="39" t="s">
        <v>45234</v>
      </c>
      <c r="CL303" s="39" t="s">
        <v>45235</v>
      </c>
      <c r="CO303" s="39" t="s">
        <v>45236</v>
      </c>
      <c r="CR303" s="39" t="s">
        <v>45237</v>
      </c>
      <c r="CU303" s="39" t="s">
        <v>45238</v>
      </c>
    </row>
    <row r="304" spans="1:99" x14ac:dyDescent="0.3">
      <c r="A304">
        <v>303</v>
      </c>
      <c r="B304" s="1">
        <v>45909.589386574073</v>
      </c>
      <c r="C304" s="1">
        <v>45909.601504629631</v>
      </c>
      <c r="D304" s="39" t="s">
        <v>33891</v>
      </c>
      <c r="E304" s="39" t="s">
        <v>33955</v>
      </c>
      <c r="F304">
        <v>16</v>
      </c>
      <c r="I304" s="39" t="s">
        <v>33956</v>
      </c>
      <c r="L304">
        <v>14</v>
      </c>
      <c r="O304">
        <v>37</v>
      </c>
      <c r="R304" s="39" t="s">
        <v>42857</v>
      </c>
      <c r="S304">
        <v>1</v>
      </c>
      <c r="U304" s="39" t="s">
        <v>42858</v>
      </c>
      <c r="V304">
        <v>1</v>
      </c>
      <c r="X304" s="39" t="s">
        <v>42859</v>
      </c>
      <c r="Y304">
        <v>1</v>
      </c>
      <c r="AA304" s="39" t="s">
        <v>42860</v>
      </c>
      <c r="AB304">
        <v>1</v>
      </c>
      <c r="AD304" s="39" t="s">
        <v>42861</v>
      </c>
      <c r="AE304">
        <v>1</v>
      </c>
      <c r="AG304" s="39" t="s">
        <v>43534</v>
      </c>
      <c r="AH304">
        <v>1</v>
      </c>
      <c r="AJ304" s="39" t="s">
        <v>42863</v>
      </c>
      <c r="AK304">
        <v>1</v>
      </c>
      <c r="AM304" s="39" t="s">
        <v>42864</v>
      </c>
      <c r="AN304">
        <v>1</v>
      </c>
      <c r="AP304" s="39" t="s">
        <v>15187</v>
      </c>
      <c r="AQ304">
        <v>1</v>
      </c>
      <c r="AS304" s="39" t="s">
        <v>15187</v>
      </c>
      <c r="AT304">
        <v>1</v>
      </c>
      <c r="AV304" s="39" t="s">
        <v>15186</v>
      </c>
      <c r="AW304">
        <v>0</v>
      </c>
      <c r="AY304" s="39" t="s">
        <v>15186</v>
      </c>
      <c r="AZ304">
        <v>1</v>
      </c>
      <c r="BB304" s="39" t="s">
        <v>15186</v>
      </c>
      <c r="BC304">
        <v>1</v>
      </c>
      <c r="BE304" s="39" t="s">
        <v>15187</v>
      </c>
      <c r="BF304">
        <v>1</v>
      </c>
      <c r="BH304" s="39" t="s">
        <v>15186</v>
      </c>
      <c r="BI304">
        <v>1</v>
      </c>
      <c r="BK304" s="39" t="s">
        <v>15187</v>
      </c>
      <c r="BL304">
        <v>1</v>
      </c>
      <c r="BN304" s="39" t="s">
        <v>15186</v>
      </c>
      <c r="BO304">
        <v>1</v>
      </c>
      <c r="BQ304" s="39" t="s">
        <v>15187</v>
      </c>
      <c r="BR304">
        <v>0</v>
      </c>
      <c r="BT304" s="39" t="s">
        <v>45239</v>
      </c>
      <c r="BW304" s="39" t="s">
        <v>42876</v>
      </c>
      <c r="BZ304" s="39" t="s">
        <v>45240</v>
      </c>
      <c r="CC304" s="39" t="s">
        <v>45241</v>
      </c>
      <c r="CF304" s="39" t="s">
        <v>44865</v>
      </c>
      <c r="CI304" s="39" t="s">
        <v>45242</v>
      </c>
      <c r="CL304" s="39" t="s">
        <v>45243</v>
      </c>
      <c r="CO304" s="39" t="s">
        <v>45244</v>
      </c>
      <c r="CR304" s="39" t="s">
        <v>45245</v>
      </c>
      <c r="CU304" s="39" t="s">
        <v>45246</v>
      </c>
    </row>
    <row r="305" spans="1:99" x14ac:dyDescent="0.3">
      <c r="A305">
        <v>304</v>
      </c>
      <c r="B305" s="1">
        <v>45909.58929398148</v>
      </c>
      <c r="C305" s="1">
        <v>45909.601574074077</v>
      </c>
      <c r="D305" s="39" t="s">
        <v>33820</v>
      </c>
      <c r="E305" s="39" t="s">
        <v>36128</v>
      </c>
      <c r="F305">
        <v>12</v>
      </c>
      <c r="I305" s="39" t="s">
        <v>42514</v>
      </c>
      <c r="L305">
        <v>14</v>
      </c>
      <c r="O305">
        <v>16</v>
      </c>
      <c r="R305" s="39" t="s">
        <v>42857</v>
      </c>
      <c r="S305">
        <v>1</v>
      </c>
      <c r="U305" s="39" t="s">
        <v>42858</v>
      </c>
      <c r="V305">
        <v>1</v>
      </c>
      <c r="X305" s="39" t="s">
        <v>42858</v>
      </c>
      <c r="Y305">
        <v>0</v>
      </c>
      <c r="AA305" s="39" t="s">
        <v>42860</v>
      </c>
      <c r="AB305">
        <v>1</v>
      </c>
      <c r="AD305" s="39" t="s">
        <v>42858</v>
      </c>
      <c r="AE305">
        <v>0</v>
      </c>
      <c r="AG305" s="39" t="s">
        <v>43604</v>
      </c>
      <c r="AH305">
        <v>0</v>
      </c>
      <c r="AJ305" s="39" t="s">
        <v>42863</v>
      </c>
      <c r="AK305">
        <v>1</v>
      </c>
      <c r="AM305" s="39" t="s">
        <v>42864</v>
      </c>
      <c r="AN305">
        <v>1</v>
      </c>
      <c r="AP305" s="39" t="s">
        <v>15187</v>
      </c>
      <c r="AQ305">
        <v>1</v>
      </c>
      <c r="AS305" s="39" t="s">
        <v>15187</v>
      </c>
      <c r="AT305">
        <v>1</v>
      </c>
      <c r="AV305" s="39" t="s">
        <v>15186</v>
      </c>
      <c r="AW305">
        <v>0</v>
      </c>
      <c r="AY305" s="39" t="s">
        <v>15186</v>
      </c>
      <c r="AZ305">
        <v>1</v>
      </c>
      <c r="BB305" s="39" t="s">
        <v>15187</v>
      </c>
      <c r="BC305">
        <v>0</v>
      </c>
      <c r="BE305" s="39" t="s">
        <v>15187</v>
      </c>
      <c r="BF305">
        <v>1</v>
      </c>
      <c r="BH305" s="39" t="s">
        <v>15186</v>
      </c>
      <c r="BI305">
        <v>1</v>
      </c>
      <c r="BK305" s="39" t="s">
        <v>15187</v>
      </c>
      <c r="BL305">
        <v>1</v>
      </c>
      <c r="BN305" s="39" t="s">
        <v>15187</v>
      </c>
      <c r="BO305">
        <v>0</v>
      </c>
      <c r="BQ305" s="39" t="s">
        <v>15186</v>
      </c>
      <c r="BR305">
        <v>1</v>
      </c>
      <c r="BT305" s="39" t="s">
        <v>42942</v>
      </c>
      <c r="BW305" s="39" t="s">
        <v>42876</v>
      </c>
      <c r="BZ305" s="39" t="s">
        <v>45247</v>
      </c>
      <c r="CC305" s="39" t="s">
        <v>45248</v>
      </c>
      <c r="CF305" s="39" t="s">
        <v>43035</v>
      </c>
      <c r="CI305" s="39" t="s">
        <v>45249</v>
      </c>
      <c r="CL305" s="39" t="s">
        <v>45248</v>
      </c>
      <c r="CO305" s="39" t="s">
        <v>42859</v>
      </c>
      <c r="CR305" s="39" t="s">
        <v>44212</v>
      </c>
      <c r="CU305" s="39" t="s">
        <v>45250</v>
      </c>
    </row>
    <row r="306" spans="1:99" x14ac:dyDescent="0.3">
      <c r="A306">
        <v>305</v>
      </c>
      <c r="B306" s="1">
        <v>45909.58929398148</v>
      </c>
      <c r="C306" s="1">
        <v>45909.601875</v>
      </c>
      <c r="D306" s="39" t="s">
        <v>33785</v>
      </c>
      <c r="E306" s="39" t="s">
        <v>36160</v>
      </c>
      <c r="F306">
        <v>16</v>
      </c>
      <c r="I306" s="39" t="s">
        <v>44845</v>
      </c>
      <c r="L306">
        <v>14</v>
      </c>
      <c r="O306">
        <v>6</v>
      </c>
      <c r="R306" s="39" t="s">
        <v>42857</v>
      </c>
      <c r="S306">
        <v>1</v>
      </c>
      <c r="U306" s="39" t="s">
        <v>42859</v>
      </c>
      <c r="V306">
        <v>0</v>
      </c>
      <c r="X306" s="39" t="s">
        <v>42859</v>
      </c>
      <c r="Y306">
        <v>1</v>
      </c>
      <c r="AA306" s="39" t="s">
        <v>42860</v>
      </c>
      <c r="AB306">
        <v>1</v>
      </c>
      <c r="AD306" s="39" t="s">
        <v>42861</v>
      </c>
      <c r="AE306">
        <v>1</v>
      </c>
      <c r="AG306" s="39" t="s">
        <v>43534</v>
      </c>
      <c r="AH306">
        <v>1</v>
      </c>
      <c r="AJ306" s="39" t="s">
        <v>42863</v>
      </c>
      <c r="AK306">
        <v>1</v>
      </c>
      <c r="AM306" s="39" t="s">
        <v>42864</v>
      </c>
      <c r="AN306">
        <v>1</v>
      </c>
      <c r="AP306" s="39" t="s">
        <v>15187</v>
      </c>
      <c r="AQ306">
        <v>1</v>
      </c>
      <c r="AS306" s="39" t="s">
        <v>15187</v>
      </c>
      <c r="AT306">
        <v>1</v>
      </c>
      <c r="AV306" s="39" t="s">
        <v>15186</v>
      </c>
      <c r="AW306">
        <v>0</v>
      </c>
      <c r="AY306" s="39" t="s">
        <v>15186</v>
      </c>
      <c r="AZ306">
        <v>1</v>
      </c>
      <c r="BB306" s="39" t="s">
        <v>15186</v>
      </c>
      <c r="BC306">
        <v>1</v>
      </c>
      <c r="BE306" s="39" t="s">
        <v>15187</v>
      </c>
      <c r="BF306">
        <v>1</v>
      </c>
      <c r="BH306" s="39" t="s">
        <v>15186</v>
      </c>
      <c r="BI306">
        <v>1</v>
      </c>
      <c r="BK306" s="39" t="s">
        <v>15187</v>
      </c>
      <c r="BL306">
        <v>1</v>
      </c>
      <c r="BN306" s="39" t="s">
        <v>15186</v>
      </c>
      <c r="BO306">
        <v>1</v>
      </c>
      <c r="BQ306" s="39" t="s">
        <v>15186</v>
      </c>
      <c r="BR306">
        <v>1</v>
      </c>
      <c r="BT306" s="39" t="s">
        <v>45251</v>
      </c>
      <c r="BW306" s="39" t="s">
        <v>42876</v>
      </c>
      <c r="BZ306" s="39" t="s">
        <v>45252</v>
      </c>
      <c r="CC306" s="39" t="s">
        <v>45253</v>
      </c>
      <c r="CF306" s="39" t="s">
        <v>45254</v>
      </c>
      <c r="CI306" s="39" t="s">
        <v>45255</v>
      </c>
      <c r="CL306" s="39" t="s">
        <v>45256</v>
      </c>
      <c r="CO306" s="39" t="s">
        <v>45257</v>
      </c>
      <c r="CR306" s="39" t="s">
        <v>45258</v>
      </c>
      <c r="CU306" s="39" t="s">
        <v>45259</v>
      </c>
    </row>
    <row r="307" spans="1:99" x14ac:dyDescent="0.3">
      <c r="A307">
        <v>306</v>
      </c>
      <c r="B307" s="1">
        <v>45909.589768518519</v>
      </c>
      <c r="C307" s="1">
        <v>45909.602303240739</v>
      </c>
      <c r="D307" s="39" t="s">
        <v>4757</v>
      </c>
      <c r="E307" s="39" t="s">
        <v>4758</v>
      </c>
      <c r="F307">
        <v>16</v>
      </c>
      <c r="I307" s="39" t="s">
        <v>4758</v>
      </c>
      <c r="L307">
        <v>14</v>
      </c>
      <c r="O307">
        <v>28</v>
      </c>
      <c r="R307" s="39" t="s">
        <v>42857</v>
      </c>
      <c r="S307">
        <v>1</v>
      </c>
      <c r="U307" s="39" t="s">
        <v>42858</v>
      </c>
      <c r="V307">
        <v>1</v>
      </c>
      <c r="X307" s="39" t="s">
        <v>42859</v>
      </c>
      <c r="Y307">
        <v>1</v>
      </c>
      <c r="AA307" s="39" t="s">
        <v>42860</v>
      </c>
      <c r="AB307">
        <v>1</v>
      </c>
      <c r="AD307" s="39" t="s">
        <v>42861</v>
      </c>
      <c r="AE307">
        <v>1</v>
      </c>
      <c r="AG307" s="39" t="s">
        <v>43534</v>
      </c>
      <c r="AH307">
        <v>1</v>
      </c>
      <c r="AJ307" s="39" t="s">
        <v>42863</v>
      </c>
      <c r="AK307">
        <v>1</v>
      </c>
      <c r="AM307" s="39" t="s">
        <v>42864</v>
      </c>
      <c r="AN307">
        <v>1</v>
      </c>
      <c r="AP307" s="39" t="s">
        <v>15187</v>
      </c>
      <c r="AQ307">
        <v>1</v>
      </c>
      <c r="AS307" s="39" t="s">
        <v>15187</v>
      </c>
      <c r="AT307">
        <v>1</v>
      </c>
      <c r="AV307" s="39" t="s">
        <v>15186</v>
      </c>
      <c r="AW307">
        <v>0</v>
      </c>
      <c r="AY307" s="39" t="s">
        <v>15186</v>
      </c>
      <c r="AZ307">
        <v>1</v>
      </c>
      <c r="BB307" s="39" t="s">
        <v>15186</v>
      </c>
      <c r="BC307">
        <v>1</v>
      </c>
      <c r="BE307" s="39" t="s">
        <v>15187</v>
      </c>
      <c r="BF307">
        <v>1</v>
      </c>
      <c r="BH307" s="39" t="s">
        <v>15186</v>
      </c>
      <c r="BI307">
        <v>1</v>
      </c>
      <c r="BK307" s="39" t="s">
        <v>15187</v>
      </c>
      <c r="BL307">
        <v>1</v>
      </c>
      <c r="BN307" s="39" t="s">
        <v>15186</v>
      </c>
      <c r="BO307">
        <v>1</v>
      </c>
      <c r="BQ307" s="39" t="s">
        <v>15187</v>
      </c>
      <c r="BR307">
        <v>0</v>
      </c>
      <c r="BT307" s="39" t="s">
        <v>42865</v>
      </c>
      <c r="BW307" s="39" t="s">
        <v>42876</v>
      </c>
      <c r="BZ307" s="39" t="s">
        <v>45190</v>
      </c>
      <c r="CC307" s="39" t="s">
        <v>45260</v>
      </c>
      <c r="CF307" s="39" t="s">
        <v>45261</v>
      </c>
      <c r="CI307" s="39" t="s">
        <v>45262</v>
      </c>
      <c r="CL307" s="39" t="s">
        <v>45263</v>
      </c>
      <c r="CO307" s="39" t="s">
        <v>42911</v>
      </c>
      <c r="CR307" s="39" t="s">
        <v>45264</v>
      </c>
      <c r="CU307" s="39" t="s">
        <v>45265</v>
      </c>
    </row>
    <row r="308" spans="1:99" x14ac:dyDescent="0.3">
      <c r="A308">
        <v>307</v>
      </c>
      <c r="B308" s="1">
        <v>45909.591087962966</v>
      </c>
      <c r="C308" s="1">
        <v>45909.602453703701</v>
      </c>
      <c r="D308" s="39" t="s">
        <v>33791</v>
      </c>
      <c r="E308" s="39" t="s">
        <v>42366</v>
      </c>
      <c r="F308">
        <v>16</v>
      </c>
      <c r="I308" s="39" t="s">
        <v>42366</v>
      </c>
      <c r="L308">
        <v>14</v>
      </c>
      <c r="O308">
        <v>8</v>
      </c>
      <c r="R308" s="39" t="s">
        <v>42857</v>
      </c>
      <c r="S308">
        <v>1</v>
      </c>
      <c r="U308" s="39" t="s">
        <v>42858</v>
      </c>
      <c r="V308">
        <v>1</v>
      </c>
      <c r="X308" s="39" t="s">
        <v>42859</v>
      </c>
      <c r="Y308">
        <v>1</v>
      </c>
      <c r="AA308" s="39" t="s">
        <v>42860</v>
      </c>
      <c r="AB308">
        <v>1</v>
      </c>
      <c r="AD308" s="39" t="s">
        <v>42861</v>
      </c>
      <c r="AE308">
        <v>1</v>
      </c>
      <c r="AG308" s="39" t="s">
        <v>43534</v>
      </c>
      <c r="AH308">
        <v>1</v>
      </c>
      <c r="AJ308" s="39" t="s">
        <v>42863</v>
      </c>
      <c r="AK308">
        <v>1</v>
      </c>
      <c r="AM308" s="39" t="s">
        <v>42864</v>
      </c>
      <c r="AN308">
        <v>1</v>
      </c>
      <c r="AP308" s="39" t="s">
        <v>15187</v>
      </c>
      <c r="AQ308">
        <v>1</v>
      </c>
      <c r="AS308" s="39" t="s">
        <v>15187</v>
      </c>
      <c r="AT308">
        <v>1</v>
      </c>
      <c r="AV308" s="39" t="s">
        <v>15186</v>
      </c>
      <c r="AW308">
        <v>0</v>
      </c>
      <c r="AY308" s="39" t="s">
        <v>15186</v>
      </c>
      <c r="AZ308">
        <v>1</v>
      </c>
      <c r="BB308" s="39" t="s">
        <v>15186</v>
      </c>
      <c r="BC308">
        <v>1</v>
      </c>
      <c r="BE308" s="39" t="s">
        <v>15187</v>
      </c>
      <c r="BF308">
        <v>1</v>
      </c>
      <c r="BH308" s="39" t="s">
        <v>15186</v>
      </c>
      <c r="BI308">
        <v>1</v>
      </c>
      <c r="BK308" s="39" t="s">
        <v>15187</v>
      </c>
      <c r="BL308">
        <v>1</v>
      </c>
      <c r="BN308" s="39" t="s">
        <v>15186</v>
      </c>
      <c r="BO308">
        <v>1</v>
      </c>
      <c r="BQ308" s="39" t="s">
        <v>15187</v>
      </c>
      <c r="BR308">
        <v>0</v>
      </c>
      <c r="BT308" s="39" t="s">
        <v>45266</v>
      </c>
      <c r="BW308" s="39" t="s">
        <v>42876</v>
      </c>
      <c r="BZ308" s="39" t="s">
        <v>42915</v>
      </c>
      <c r="CC308" s="39" t="s">
        <v>45267</v>
      </c>
      <c r="CF308" s="39" t="s">
        <v>42915</v>
      </c>
      <c r="CI308" s="39" t="s">
        <v>45268</v>
      </c>
      <c r="CL308" s="39" t="s">
        <v>45269</v>
      </c>
      <c r="CO308" s="39" t="s">
        <v>45270</v>
      </c>
      <c r="CR308" s="39" t="s">
        <v>45271</v>
      </c>
      <c r="CU308" s="39" t="s">
        <v>45272</v>
      </c>
    </row>
    <row r="309" spans="1:99" x14ac:dyDescent="0.3">
      <c r="A309">
        <v>308</v>
      </c>
      <c r="B309" s="1">
        <v>45909.595324074071</v>
      </c>
      <c r="C309" s="1">
        <v>45909.602662037039</v>
      </c>
      <c r="D309" s="39" t="s">
        <v>32048</v>
      </c>
      <c r="E309" s="39" t="s">
        <v>32049</v>
      </c>
      <c r="F309">
        <v>17</v>
      </c>
      <c r="I309" s="39" t="s">
        <v>32049</v>
      </c>
      <c r="L309">
        <v>14</v>
      </c>
      <c r="O309">
        <v>3</v>
      </c>
      <c r="R309" s="39" t="s">
        <v>42857</v>
      </c>
      <c r="S309">
        <v>1</v>
      </c>
      <c r="U309" s="39" t="s">
        <v>42858</v>
      </c>
      <c r="V309">
        <v>1</v>
      </c>
      <c r="X309" s="39" t="s">
        <v>42859</v>
      </c>
      <c r="Y309">
        <v>1</v>
      </c>
      <c r="AA309" s="39" t="s">
        <v>42860</v>
      </c>
      <c r="AB309">
        <v>1</v>
      </c>
      <c r="AD309" s="39" t="s">
        <v>42861</v>
      </c>
      <c r="AE309">
        <v>1</v>
      </c>
      <c r="AG309" s="39" t="s">
        <v>43534</v>
      </c>
      <c r="AH309">
        <v>1</v>
      </c>
      <c r="AJ309" s="39" t="s">
        <v>42863</v>
      </c>
      <c r="AK309">
        <v>1</v>
      </c>
      <c r="AM309" s="39" t="s">
        <v>42864</v>
      </c>
      <c r="AN309">
        <v>1</v>
      </c>
      <c r="AP309" s="39" t="s">
        <v>15187</v>
      </c>
      <c r="AQ309">
        <v>1</v>
      </c>
      <c r="AS309" s="39" t="s">
        <v>15187</v>
      </c>
      <c r="AT309">
        <v>1</v>
      </c>
      <c r="AV309" s="39" t="s">
        <v>15187</v>
      </c>
      <c r="AW309">
        <v>1</v>
      </c>
      <c r="AY309" s="39" t="s">
        <v>15186</v>
      </c>
      <c r="AZ309">
        <v>1</v>
      </c>
      <c r="BB309" s="39" t="s">
        <v>15186</v>
      </c>
      <c r="BC309">
        <v>1</v>
      </c>
      <c r="BE309" s="39" t="s">
        <v>15187</v>
      </c>
      <c r="BF309">
        <v>1</v>
      </c>
      <c r="BH309" s="39" t="s">
        <v>15186</v>
      </c>
      <c r="BI309">
        <v>1</v>
      </c>
      <c r="BK309" s="39" t="s">
        <v>15187</v>
      </c>
      <c r="BL309">
        <v>1</v>
      </c>
      <c r="BN309" s="39" t="s">
        <v>15186</v>
      </c>
      <c r="BO309">
        <v>1</v>
      </c>
      <c r="BQ309" s="39" t="s">
        <v>15187</v>
      </c>
      <c r="BR309">
        <v>0</v>
      </c>
      <c r="BT309" s="39" t="s">
        <v>43544</v>
      </c>
      <c r="BW309" s="39" t="s">
        <v>43161</v>
      </c>
      <c r="BZ309" s="39" t="s">
        <v>42915</v>
      </c>
      <c r="CC309" s="39" t="s">
        <v>45267</v>
      </c>
      <c r="CF309" s="39" t="s">
        <v>42915</v>
      </c>
      <c r="CI309" s="39" t="s">
        <v>45273</v>
      </c>
      <c r="CL309" s="39" t="s">
        <v>45274</v>
      </c>
      <c r="CO309" s="39" t="s">
        <v>45163</v>
      </c>
      <c r="CR309" s="39" t="s">
        <v>45271</v>
      </c>
      <c r="CU309" s="39" t="s">
        <v>45275</v>
      </c>
    </row>
    <row r="310" spans="1:99" x14ac:dyDescent="0.3">
      <c r="A310">
        <v>309</v>
      </c>
      <c r="B310" s="1">
        <v>45909.588576388887</v>
      </c>
      <c r="C310" s="1">
        <v>45909.603472222225</v>
      </c>
      <c r="D310" s="39" t="s">
        <v>3688</v>
      </c>
      <c r="E310" s="39" t="s">
        <v>3689</v>
      </c>
      <c r="F310">
        <v>15</v>
      </c>
      <c r="I310" s="39" t="s">
        <v>3689</v>
      </c>
      <c r="L310">
        <v>8</v>
      </c>
      <c r="O310">
        <v>20</v>
      </c>
      <c r="R310" s="39" t="s">
        <v>42857</v>
      </c>
      <c r="S310">
        <v>1</v>
      </c>
      <c r="U310" s="39" t="s">
        <v>42857</v>
      </c>
      <c r="V310">
        <v>0</v>
      </c>
      <c r="X310" s="39" t="s">
        <v>42859</v>
      </c>
      <c r="Y310">
        <v>1</v>
      </c>
      <c r="AA310" s="39" t="s">
        <v>42860</v>
      </c>
      <c r="AB310">
        <v>1</v>
      </c>
      <c r="AD310" s="39" t="s">
        <v>42861</v>
      </c>
      <c r="AE310">
        <v>1</v>
      </c>
      <c r="AG310" s="39" t="s">
        <v>43534</v>
      </c>
      <c r="AH310">
        <v>1</v>
      </c>
      <c r="AJ310" s="39" t="s">
        <v>43063</v>
      </c>
      <c r="AK310">
        <v>0</v>
      </c>
      <c r="AM310" s="39" t="s">
        <v>42864</v>
      </c>
      <c r="AN310">
        <v>1</v>
      </c>
      <c r="AP310" s="39" t="s">
        <v>15187</v>
      </c>
      <c r="AQ310">
        <v>1</v>
      </c>
      <c r="AS310" s="39" t="s">
        <v>15187</v>
      </c>
      <c r="AT310">
        <v>1</v>
      </c>
      <c r="AV310" s="39" t="s">
        <v>15186</v>
      </c>
      <c r="AW310">
        <v>0</v>
      </c>
      <c r="AY310" s="39" t="s">
        <v>15186</v>
      </c>
      <c r="AZ310">
        <v>1</v>
      </c>
      <c r="BB310" s="39" t="s">
        <v>15186</v>
      </c>
      <c r="BC310">
        <v>1</v>
      </c>
      <c r="BE310" s="39" t="s">
        <v>15187</v>
      </c>
      <c r="BF310">
        <v>1</v>
      </c>
      <c r="BH310" s="39" t="s">
        <v>15186</v>
      </c>
      <c r="BI310">
        <v>1</v>
      </c>
      <c r="BK310" s="39" t="s">
        <v>15187</v>
      </c>
      <c r="BL310">
        <v>1</v>
      </c>
      <c r="BN310" s="39" t="s">
        <v>15186</v>
      </c>
      <c r="BO310">
        <v>1</v>
      </c>
      <c r="BQ310" s="39" t="s">
        <v>15186</v>
      </c>
      <c r="BR310">
        <v>1</v>
      </c>
      <c r="BT310" s="39" t="s">
        <v>42865</v>
      </c>
      <c r="BW310" s="39" t="s">
        <v>42876</v>
      </c>
      <c r="BZ310" s="39" t="s">
        <v>45276</v>
      </c>
      <c r="CC310" s="39" t="s">
        <v>45277</v>
      </c>
      <c r="CF310" s="39" t="s">
        <v>45278</v>
      </c>
      <c r="CI310" s="39" t="s">
        <v>45279</v>
      </c>
      <c r="CL310" s="39" t="s">
        <v>45280</v>
      </c>
      <c r="CO310" s="39" t="s">
        <v>42860</v>
      </c>
      <c r="CR310" s="39" t="s">
        <v>45281</v>
      </c>
      <c r="CU310" s="39" t="s">
        <v>45282</v>
      </c>
    </row>
    <row r="311" spans="1:99" x14ac:dyDescent="0.3">
      <c r="A311">
        <v>310</v>
      </c>
      <c r="B311" s="1">
        <v>45909.589756944442</v>
      </c>
      <c r="C311" s="1">
        <v>45909.603576388887</v>
      </c>
      <c r="D311" s="39" t="s">
        <v>33844</v>
      </c>
      <c r="E311" s="39" t="s">
        <v>36344</v>
      </c>
      <c r="F311">
        <v>16</v>
      </c>
      <c r="I311" s="39" t="s">
        <v>36344</v>
      </c>
      <c r="L311">
        <v>14</v>
      </c>
      <c r="O311">
        <v>23</v>
      </c>
      <c r="R311" s="39" t="s">
        <v>42857</v>
      </c>
      <c r="S311">
        <v>1</v>
      </c>
      <c r="U311" s="39" t="s">
        <v>42858</v>
      </c>
      <c r="V311">
        <v>1</v>
      </c>
      <c r="X311" s="39" t="s">
        <v>42859</v>
      </c>
      <c r="Y311">
        <v>1</v>
      </c>
      <c r="AA311" s="39" t="s">
        <v>42860</v>
      </c>
      <c r="AB311">
        <v>1</v>
      </c>
      <c r="AD311" s="39" t="s">
        <v>42861</v>
      </c>
      <c r="AE311">
        <v>1</v>
      </c>
      <c r="AG311" s="39" t="s">
        <v>43534</v>
      </c>
      <c r="AH311">
        <v>1</v>
      </c>
      <c r="AJ311" s="39" t="s">
        <v>42863</v>
      </c>
      <c r="AK311">
        <v>1</v>
      </c>
      <c r="AM311" s="39" t="s">
        <v>42864</v>
      </c>
      <c r="AN311">
        <v>1</v>
      </c>
      <c r="AP311" s="39" t="s">
        <v>15186</v>
      </c>
      <c r="AQ311">
        <v>0</v>
      </c>
      <c r="AS311" s="39" t="s">
        <v>15187</v>
      </c>
      <c r="AT311">
        <v>1</v>
      </c>
      <c r="AV311" s="39" t="s">
        <v>15186</v>
      </c>
      <c r="AW311">
        <v>0</v>
      </c>
      <c r="AY311" s="39" t="s">
        <v>15186</v>
      </c>
      <c r="AZ311">
        <v>1</v>
      </c>
      <c r="BB311" s="39" t="s">
        <v>15186</v>
      </c>
      <c r="BC311">
        <v>1</v>
      </c>
      <c r="BE311" s="39" t="s">
        <v>15187</v>
      </c>
      <c r="BF311">
        <v>1</v>
      </c>
      <c r="BH311" s="39" t="s">
        <v>15186</v>
      </c>
      <c r="BI311">
        <v>1</v>
      </c>
      <c r="BK311" s="39" t="s">
        <v>15187</v>
      </c>
      <c r="BL311">
        <v>1</v>
      </c>
      <c r="BN311" s="39" t="s">
        <v>15186</v>
      </c>
      <c r="BO311">
        <v>1</v>
      </c>
      <c r="BQ311" s="39" t="s">
        <v>15186</v>
      </c>
      <c r="BR311">
        <v>1</v>
      </c>
      <c r="BT311" s="39" t="s">
        <v>42997</v>
      </c>
      <c r="BW311" s="39" t="s">
        <v>42876</v>
      </c>
      <c r="BZ311" s="39" t="s">
        <v>45283</v>
      </c>
      <c r="CC311" s="39" t="s">
        <v>45284</v>
      </c>
      <c r="CF311" s="39" t="s">
        <v>45285</v>
      </c>
      <c r="CI311" s="39" t="s">
        <v>45286</v>
      </c>
      <c r="CL311" s="39" t="s">
        <v>45287</v>
      </c>
      <c r="CO311" s="39" t="s">
        <v>42987</v>
      </c>
      <c r="CR311" s="39" t="s">
        <v>45288</v>
      </c>
      <c r="CU311" s="39" t="s">
        <v>43109</v>
      </c>
    </row>
    <row r="312" spans="1:99" x14ac:dyDescent="0.3">
      <c r="A312">
        <v>311</v>
      </c>
      <c r="B312" s="1">
        <v>45909.588912037034</v>
      </c>
      <c r="C312" s="1">
        <v>45909.603645833333</v>
      </c>
      <c r="D312" s="39" t="s">
        <v>3575</v>
      </c>
      <c r="E312" s="39" t="s">
        <v>3576</v>
      </c>
      <c r="F312">
        <v>14</v>
      </c>
      <c r="I312" s="39" t="s">
        <v>42496</v>
      </c>
      <c r="L312">
        <v>8</v>
      </c>
      <c r="O312">
        <v>33</v>
      </c>
      <c r="R312" s="39" t="s">
        <v>42857</v>
      </c>
      <c r="S312">
        <v>1</v>
      </c>
      <c r="U312" s="39" t="s">
        <v>42858</v>
      </c>
      <c r="V312">
        <v>1</v>
      </c>
      <c r="X312" s="39" t="s">
        <v>42857</v>
      </c>
      <c r="Y312">
        <v>0</v>
      </c>
      <c r="AA312" s="39" t="s">
        <v>42860</v>
      </c>
      <c r="AB312">
        <v>1</v>
      </c>
      <c r="AD312" s="39" t="s">
        <v>42861</v>
      </c>
      <c r="AE312">
        <v>1</v>
      </c>
      <c r="AG312" s="39" t="s">
        <v>43604</v>
      </c>
      <c r="AH312">
        <v>0</v>
      </c>
      <c r="AJ312" s="39" t="s">
        <v>42863</v>
      </c>
      <c r="AK312">
        <v>1</v>
      </c>
      <c r="AM312" s="39" t="s">
        <v>42864</v>
      </c>
      <c r="AN312">
        <v>1</v>
      </c>
      <c r="AP312" s="39" t="s">
        <v>15187</v>
      </c>
      <c r="AQ312">
        <v>1</v>
      </c>
      <c r="AS312" s="39" t="s">
        <v>15187</v>
      </c>
      <c r="AT312">
        <v>1</v>
      </c>
      <c r="AV312" s="39" t="s">
        <v>15186</v>
      </c>
      <c r="AW312">
        <v>0</v>
      </c>
      <c r="AY312" s="39" t="s">
        <v>15186</v>
      </c>
      <c r="AZ312">
        <v>1</v>
      </c>
      <c r="BB312" s="39" t="s">
        <v>15186</v>
      </c>
      <c r="BC312">
        <v>1</v>
      </c>
      <c r="BE312" s="39" t="s">
        <v>15187</v>
      </c>
      <c r="BF312">
        <v>1</v>
      </c>
      <c r="BH312" s="39" t="s">
        <v>15186</v>
      </c>
      <c r="BI312">
        <v>1</v>
      </c>
      <c r="BK312" s="39" t="s">
        <v>15187</v>
      </c>
      <c r="BL312">
        <v>1</v>
      </c>
      <c r="BN312" s="39" t="s">
        <v>15186</v>
      </c>
      <c r="BO312">
        <v>1</v>
      </c>
      <c r="BQ312" s="39" t="s">
        <v>15187</v>
      </c>
      <c r="BR312">
        <v>0</v>
      </c>
      <c r="BT312" s="39" t="s">
        <v>42865</v>
      </c>
      <c r="BW312" s="39" t="s">
        <v>45289</v>
      </c>
      <c r="BZ312" s="39" t="s">
        <v>45290</v>
      </c>
      <c r="CC312" s="39" t="s">
        <v>45291</v>
      </c>
      <c r="CF312" s="39" t="s">
        <v>45292</v>
      </c>
      <c r="CI312" s="39" t="s">
        <v>45293</v>
      </c>
      <c r="CL312" s="39" t="s">
        <v>45294</v>
      </c>
      <c r="CO312" s="39" t="s">
        <v>42987</v>
      </c>
      <c r="CR312" s="39" t="s">
        <v>45295</v>
      </c>
      <c r="CU312" s="39" t="s">
        <v>45296</v>
      </c>
    </row>
    <row r="313" spans="1:99" x14ac:dyDescent="0.3">
      <c r="A313">
        <v>312</v>
      </c>
      <c r="B313" s="1">
        <v>45909.589884259258</v>
      </c>
      <c r="C313" s="1">
        <v>45909.603796296295</v>
      </c>
      <c r="D313" s="39" t="s">
        <v>33831</v>
      </c>
      <c r="E313" s="39" t="s">
        <v>33903</v>
      </c>
      <c r="F313">
        <v>16</v>
      </c>
      <c r="I313" s="39" t="s">
        <v>33903</v>
      </c>
      <c r="L313">
        <v>14</v>
      </c>
      <c r="O313">
        <v>19</v>
      </c>
      <c r="R313" s="39" t="s">
        <v>42857</v>
      </c>
      <c r="S313">
        <v>1</v>
      </c>
      <c r="U313" s="39" t="s">
        <v>42858</v>
      </c>
      <c r="V313">
        <v>1</v>
      </c>
      <c r="X313" s="39" t="s">
        <v>42859</v>
      </c>
      <c r="Y313">
        <v>1</v>
      </c>
      <c r="AA313" s="39" t="s">
        <v>42860</v>
      </c>
      <c r="AB313">
        <v>1</v>
      </c>
      <c r="AD313" s="39" t="s">
        <v>42861</v>
      </c>
      <c r="AE313">
        <v>1</v>
      </c>
      <c r="AG313" s="39" t="s">
        <v>43534</v>
      </c>
      <c r="AH313">
        <v>1</v>
      </c>
      <c r="AJ313" s="39" t="s">
        <v>42863</v>
      </c>
      <c r="AK313">
        <v>1</v>
      </c>
      <c r="AM313" s="39" t="s">
        <v>42864</v>
      </c>
      <c r="AN313">
        <v>1</v>
      </c>
      <c r="AP313" s="39" t="s">
        <v>15187</v>
      </c>
      <c r="AQ313">
        <v>1</v>
      </c>
      <c r="AS313" s="39" t="s">
        <v>15187</v>
      </c>
      <c r="AT313">
        <v>1</v>
      </c>
      <c r="AV313" s="39" t="s">
        <v>15186</v>
      </c>
      <c r="AW313">
        <v>0</v>
      </c>
      <c r="AY313" s="39" t="s">
        <v>15186</v>
      </c>
      <c r="AZ313">
        <v>1</v>
      </c>
      <c r="BB313" s="39" t="s">
        <v>15186</v>
      </c>
      <c r="BC313">
        <v>1</v>
      </c>
      <c r="BE313" s="39" t="s">
        <v>15187</v>
      </c>
      <c r="BF313">
        <v>1</v>
      </c>
      <c r="BH313" s="39" t="s">
        <v>15186</v>
      </c>
      <c r="BI313">
        <v>1</v>
      </c>
      <c r="BK313" s="39" t="s">
        <v>15187</v>
      </c>
      <c r="BL313">
        <v>1</v>
      </c>
      <c r="BN313" s="39" t="s">
        <v>15186</v>
      </c>
      <c r="BO313">
        <v>1</v>
      </c>
      <c r="BQ313" s="39" t="s">
        <v>15187</v>
      </c>
      <c r="BR313">
        <v>0</v>
      </c>
      <c r="BT313" s="39" t="s">
        <v>42865</v>
      </c>
      <c r="BW313" s="39" t="s">
        <v>42876</v>
      </c>
      <c r="BZ313" s="39" t="s">
        <v>45297</v>
      </c>
      <c r="CC313" s="39" t="s">
        <v>45298</v>
      </c>
      <c r="CF313" s="39" t="s">
        <v>42915</v>
      </c>
      <c r="CI313" s="39" t="s">
        <v>45299</v>
      </c>
      <c r="CL313" s="39" t="s">
        <v>45300</v>
      </c>
      <c r="CO313" s="39" t="s">
        <v>42860</v>
      </c>
      <c r="CR313" s="39" t="s">
        <v>45301</v>
      </c>
      <c r="CU313" s="39" t="s">
        <v>45302</v>
      </c>
    </row>
    <row r="314" spans="1:99" x14ac:dyDescent="0.3">
      <c r="A314">
        <v>313</v>
      </c>
      <c r="B314" s="1">
        <v>45909.600231481483</v>
      </c>
      <c r="C314" s="1">
        <v>45909.605208333334</v>
      </c>
      <c r="D314" s="39" t="s">
        <v>3792</v>
      </c>
      <c r="E314" s="39" t="s">
        <v>3793</v>
      </c>
      <c r="F314">
        <v>15</v>
      </c>
      <c r="I314" s="39" t="s">
        <v>3793</v>
      </c>
      <c r="L314">
        <v>8</v>
      </c>
      <c r="O314">
        <v>17</v>
      </c>
      <c r="R314" s="39" t="s">
        <v>42857</v>
      </c>
      <c r="S314">
        <v>1</v>
      </c>
      <c r="U314" s="39" t="s">
        <v>42859</v>
      </c>
      <c r="V314">
        <v>0</v>
      </c>
      <c r="X314" s="39" t="s">
        <v>42858</v>
      </c>
      <c r="Y314">
        <v>0</v>
      </c>
      <c r="AA314" s="39" t="s">
        <v>42860</v>
      </c>
      <c r="AB314">
        <v>1</v>
      </c>
      <c r="AD314" s="39" t="s">
        <v>42861</v>
      </c>
      <c r="AE314">
        <v>1</v>
      </c>
      <c r="AG314" s="39" t="s">
        <v>43534</v>
      </c>
      <c r="AH314">
        <v>1</v>
      </c>
      <c r="AJ314" s="39" t="s">
        <v>42863</v>
      </c>
      <c r="AK314">
        <v>1</v>
      </c>
      <c r="AM314" s="39" t="s">
        <v>42864</v>
      </c>
      <c r="AN314">
        <v>1</v>
      </c>
      <c r="AP314" s="39" t="s">
        <v>15187</v>
      </c>
      <c r="AQ314">
        <v>1</v>
      </c>
      <c r="AS314" s="39" t="s">
        <v>15187</v>
      </c>
      <c r="AT314">
        <v>1</v>
      </c>
      <c r="AV314" s="39" t="s">
        <v>15186</v>
      </c>
      <c r="AW314">
        <v>0</v>
      </c>
      <c r="AY314" s="39" t="s">
        <v>15186</v>
      </c>
      <c r="AZ314">
        <v>1</v>
      </c>
      <c r="BB314" s="39" t="s">
        <v>15186</v>
      </c>
      <c r="BC314">
        <v>1</v>
      </c>
      <c r="BE314" s="39" t="s">
        <v>15187</v>
      </c>
      <c r="BF314">
        <v>1</v>
      </c>
      <c r="BH314" s="39" t="s">
        <v>15186</v>
      </c>
      <c r="BI314">
        <v>1</v>
      </c>
      <c r="BK314" s="39" t="s">
        <v>15187</v>
      </c>
      <c r="BL314">
        <v>1</v>
      </c>
      <c r="BN314" s="39" t="s">
        <v>15186</v>
      </c>
      <c r="BO314">
        <v>1</v>
      </c>
      <c r="BQ314" s="39" t="s">
        <v>15186</v>
      </c>
      <c r="BR314">
        <v>1</v>
      </c>
      <c r="BT314" s="39" t="s">
        <v>45303</v>
      </c>
      <c r="BW314" s="39" t="s">
        <v>43161</v>
      </c>
      <c r="BZ314" s="39" t="s">
        <v>45304</v>
      </c>
      <c r="CC314" s="39" t="s">
        <v>45305</v>
      </c>
      <c r="CF314" s="39" t="s">
        <v>44865</v>
      </c>
      <c r="CI314" s="39" t="s">
        <v>45306</v>
      </c>
      <c r="CL314" s="39" t="s">
        <v>45307</v>
      </c>
      <c r="CO314" s="39" t="s">
        <v>44238</v>
      </c>
      <c r="CR314" s="39" t="s">
        <v>44212</v>
      </c>
      <c r="CU314" s="39" t="s">
        <v>45136</v>
      </c>
    </row>
    <row r="315" spans="1:99" x14ac:dyDescent="0.3">
      <c r="A315">
        <v>314</v>
      </c>
      <c r="B315" s="1">
        <v>45909.594328703701</v>
      </c>
      <c r="C315" s="1">
        <v>45909.605543981481</v>
      </c>
      <c r="D315" s="39" t="s">
        <v>33876</v>
      </c>
      <c r="E315" s="39" t="s">
        <v>36391</v>
      </c>
      <c r="F315">
        <v>11</v>
      </c>
      <c r="I315" s="39" t="s">
        <v>36391</v>
      </c>
      <c r="L315">
        <v>14</v>
      </c>
      <c r="O315">
        <v>32</v>
      </c>
      <c r="R315" s="39" t="s">
        <v>42857</v>
      </c>
      <c r="S315">
        <v>1</v>
      </c>
      <c r="U315" s="39" t="s">
        <v>42861</v>
      </c>
      <c r="V315">
        <v>0</v>
      </c>
      <c r="X315" s="39" t="s">
        <v>42858</v>
      </c>
      <c r="Y315">
        <v>0</v>
      </c>
      <c r="AA315" s="39" t="s">
        <v>42860</v>
      </c>
      <c r="AB315">
        <v>1</v>
      </c>
      <c r="AD315" s="39" t="s">
        <v>42859</v>
      </c>
      <c r="AE315">
        <v>0</v>
      </c>
      <c r="AG315" s="39" t="s">
        <v>43534</v>
      </c>
      <c r="AH315">
        <v>1</v>
      </c>
      <c r="AJ315" s="39" t="s">
        <v>42863</v>
      </c>
      <c r="AK315">
        <v>1</v>
      </c>
      <c r="AM315" s="39" t="s">
        <v>42864</v>
      </c>
      <c r="AN315">
        <v>1</v>
      </c>
      <c r="AP315" s="39" t="s">
        <v>15187</v>
      </c>
      <c r="AQ315">
        <v>1</v>
      </c>
      <c r="AS315" s="39" t="s">
        <v>15186</v>
      </c>
      <c r="AT315">
        <v>0</v>
      </c>
      <c r="AV315" s="39" t="s">
        <v>15187</v>
      </c>
      <c r="AW315">
        <v>1</v>
      </c>
      <c r="AY315" s="39" t="s">
        <v>15187</v>
      </c>
      <c r="AZ315">
        <v>0</v>
      </c>
      <c r="BB315" s="39" t="s">
        <v>15186</v>
      </c>
      <c r="BC315">
        <v>1</v>
      </c>
      <c r="BE315" s="39" t="s">
        <v>15187</v>
      </c>
      <c r="BF315">
        <v>1</v>
      </c>
      <c r="BH315" s="39" t="s">
        <v>15186</v>
      </c>
      <c r="BI315">
        <v>1</v>
      </c>
      <c r="BK315" s="39" t="s">
        <v>15186</v>
      </c>
      <c r="BL315">
        <v>0</v>
      </c>
      <c r="BN315" s="39" t="s">
        <v>15186</v>
      </c>
      <c r="BO315">
        <v>1</v>
      </c>
      <c r="BQ315" s="39" t="s">
        <v>15187</v>
      </c>
      <c r="BR315">
        <v>0</v>
      </c>
      <c r="BT315" s="39" t="s">
        <v>44232</v>
      </c>
      <c r="BW315" s="39" t="s">
        <v>43748</v>
      </c>
      <c r="BZ315" s="39" t="s">
        <v>45308</v>
      </c>
      <c r="CC315" s="39" t="s">
        <v>44864</v>
      </c>
      <c r="CF315" s="39" t="s">
        <v>43035</v>
      </c>
      <c r="CI315" s="39" t="s">
        <v>43632</v>
      </c>
      <c r="CL315" s="39" t="s">
        <v>45309</v>
      </c>
      <c r="CO315" s="39" t="s">
        <v>45310</v>
      </c>
      <c r="CR315" s="39" t="s">
        <v>44212</v>
      </c>
      <c r="CU315" s="39" t="s">
        <v>45311</v>
      </c>
    </row>
    <row r="316" spans="1:99" x14ac:dyDescent="0.3">
      <c r="A316">
        <v>315</v>
      </c>
      <c r="B316" s="1">
        <v>45909.600428240738</v>
      </c>
      <c r="C316" s="1">
        <v>45909.605613425927</v>
      </c>
      <c r="D316" s="39" t="s">
        <v>3725</v>
      </c>
      <c r="E316" s="39" t="s">
        <v>3726</v>
      </c>
      <c r="F316">
        <v>15</v>
      </c>
      <c r="I316" s="39" t="s">
        <v>3726</v>
      </c>
      <c r="L316">
        <v>8</v>
      </c>
      <c r="O316">
        <v>2</v>
      </c>
      <c r="R316" s="39" t="s">
        <v>42857</v>
      </c>
      <c r="S316">
        <v>1</v>
      </c>
      <c r="U316" s="39" t="s">
        <v>42859</v>
      </c>
      <c r="V316">
        <v>0</v>
      </c>
      <c r="X316" s="39" t="s">
        <v>42858</v>
      </c>
      <c r="Y316">
        <v>0</v>
      </c>
      <c r="AA316" s="39" t="s">
        <v>42860</v>
      </c>
      <c r="AB316">
        <v>1</v>
      </c>
      <c r="AD316" s="39" t="s">
        <v>42861</v>
      </c>
      <c r="AE316">
        <v>1</v>
      </c>
      <c r="AG316" s="39" t="s">
        <v>43534</v>
      </c>
      <c r="AH316">
        <v>1</v>
      </c>
      <c r="AJ316" s="39" t="s">
        <v>42863</v>
      </c>
      <c r="AK316">
        <v>1</v>
      </c>
      <c r="AM316" s="39" t="s">
        <v>42864</v>
      </c>
      <c r="AN316">
        <v>1</v>
      </c>
      <c r="AP316" s="39" t="s">
        <v>15187</v>
      </c>
      <c r="AQ316">
        <v>1</v>
      </c>
      <c r="AS316" s="39" t="s">
        <v>15187</v>
      </c>
      <c r="AT316">
        <v>1</v>
      </c>
      <c r="AV316" s="39" t="s">
        <v>15186</v>
      </c>
      <c r="AW316">
        <v>0</v>
      </c>
      <c r="AY316" s="39" t="s">
        <v>15186</v>
      </c>
      <c r="AZ316">
        <v>1</v>
      </c>
      <c r="BB316" s="39" t="s">
        <v>15186</v>
      </c>
      <c r="BC316">
        <v>1</v>
      </c>
      <c r="BE316" s="39" t="s">
        <v>15187</v>
      </c>
      <c r="BF316">
        <v>1</v>
      </c>
      <c r="BH316" s="39" t="s">
        <v>15186</v>
      </c>
      <c r="BI316">
        <v>1</v>
      </c>
      <c r="BK316" s="39" t="s">
        <v>15187</v>
      </c>
      <c r="BL316">
        <v>1</v>
      </c>
      <c r="BN316" s="39" t="s">
        <v>15186</v>
      </c>
      <c r="BO316">
        <v>1</v>
      </c>
      <c r="BQ316" s="39" t="s">
        <v>15186</v>
      </c>
      <c r="BR316">
        <v>1</v>
      </c>
      <c r="BT316" s="39" t="s">
        <v>45312</v>
      </c>
      <c r="BW316" s="39" t="s">
        <v>42876</v>
      </c>
      <c r="BZ316" s="39" t="s">
        <v>45313</v>
      </c>
      <c r="CC316" s="39" t="s">
        <v>45314</v>
      </c>
      <c r="CF316" s="39" t="s">
        <v>43221</v>
      </c>
      <c r="CI316" s="39" t="s">
        <v>45315</v>
      </c>
      <c r="CL316" s="39" t="s">
        <v>45316</v>
      </c>
      <c r="CO316" s="39" t="s">
        <v>44238</v>
      </c>
      <c r="CR316" s="39" t="s">
        <v>45317</v>
      </c>
      <c r="CU316" s="39" t="s">
        <v>45318</v>
      </c>
    </row>
    <row r="317" spans="1:99" x14ac:dyDescent="0.3">
      <c r="A317">
        <v>316</v>
      </c>
      <c r="B317" s="1">
        <v>45909.589537037034</v>
      </c>
      <c r="C317" s="1">
        <v>45909.605624999997</v>
      </c>
      <c r="D317" s="39" t="s">
        <v>4659</v>
      </c>
      <c r="E317" s="39" t="s">
        <v>4660</v>
      </c>
      <c r="F317">
        <v>17</v>
      </c>
      <c r="I317" s="39" t="s">
        <v>4661</v>
      </c>
      <c r="L317">
        <v>14</v>
      </c>
      <c r="O317">
        <v>22</v>
      </c>
      <c r="R317" s="39" t="s">
        <v>42857</v>
      </c>
      <c r="S317">
        <v>1</v>
      </c>
      <c r="U317" s="39" t="s">
        <v>42858</v>
      </c>
      <c r="V317">
        <v>1</v>
      </c>
      <c r="X317" s="39" t="s">
        <v>42859</v>
      </c>
      <c r="Y317">
        <v>1</v>
      </c>
      <c r="AA317" s="39" t="s">
        <v>42860</v>
      </c>
      <c r="AB317">
        <v>1</v>
      </c>
      <c r="AD317" s="39" t="s">
        <v>42861</v>
      </c>
      <c r="AE317">
        <v>1</v>
      </c>
      <c r="AG317" s="39" t="s">
        <v>43534</v>
      </c>
      <c r="AH317">
        <v>1</v>
      </c>
      <c r="AJ317" s="39" t="s">
        <v>42863</v>
      </c>
      <c r="AK317">
        <v>1</v>
      </c>
      <c r="AM317" s="39" t="s">
        <v>42864</v>
      </c>
      <c r="AN317">
        <v>1</v>
      </c>
      <c r="AP317" s="39" t="s">
        <v>15187</v>
      </c>
      <c r="AQ317">
        <v>1</v>
      </c>
      <c r="AS317" s="39" t="s">
        <v>15187</v>
      </c>
      <c r="AT317">
        <v>1</v>
      </c>
      <c r="AV317" s="39" t="s">
        <v>15186</v>
      </c>
      <c r="AW317">
        <v>0</v>
      </c>
      <c r="AY317" s="39" t="s">
        <v>15186</v>
      </c>
      <c r="AZ317">
        <v>1</v>
      </c>
      <c r="BB317" s="39" t="s">
        <v>15186</v>
      </c>
      <c r="BC317">
        <v>1</v>
      </c>
      <c r="BE317" s="39" t="s">
        <v>15187</v>
      </c>
      <c r="BF317">
        <v>1</v>
      </c>
      <c r="BH317" s="39" t="s">
        <v>15186</v>
      </c>
      <c r="BI317">
        <v>1</v>
      </c>
      <c r="BK317" s="39" t="s">
        <v>15187</v>
      </c>
      <c r="BL317">
        <v>1</v>
      </c>
      <c r="BN317" s="39" t="s">
        <v>15186</v>
      </c>
      <c r="BO317">
        <v>1</v>
      </c>
      <c r="BQ317" s="39" t="s">
        <v>15186</v>
      </c>
      <c r="BR317">
        <v>1</v>
      </c>
      <c r="BT317" s="39" t="s">
        <v>42865</v>
      </c>
      <c r="BW317" s="39" t="s">
        <v>42876</v>
      </c>
      <c r="BZ317" s="39" t="s">
        <v>45319</v>
      </c>
      <c r="CC317" s="39" t="s">
        <v>44864</v>
      </c>
      <c r="CF317" s="39" t="s">
        <v>42945</v>
      </c>
      <c r="CI317" s="39" t="s">
        <v>45320</v>
      </c>
      <c r="CL317" s="39" t="s">
        <v>45321</v>
      </c>
      <c r="CO317" s="39" t="s">
        <v>45322</v>
      </c>
      <c r="CR317" s="39" t="s">
        <v>45323</v>
      </c>
      <c r="CU317" s="39" t="s">
        <v>43032</v>
      </c>
    </row>
    <row r="318" spans="1:99" x14ac:dyDescent="0.3">
      <c r="A318">
        <v>317</v>
      </c>
      <c r="B318" s="1">
        <v>45909.593946759262</v>
      </c>
      <c r="C318" s="1">
        <v>45909.607719907406</v>
      </c>
      <c r="D318" s="39" t="s">
        <v>33868</v>
      </c>
      <c r="E318" s="39" t="s">
        <v>36378</v>
      </c>
      <c r="F318">
        <v>16</v>
      </c>
      <c r="I318" s="39" t="s">
        <v>36378</v>
      </c>
      <c r="L318">
        <v>14</v>
      </c>
      <c r="O318">
        <v>30</v>
      </c>
      <c r="R318" s="39" t="s">
        <v>42857</v>
      </c>
      <c r="S318">
        <v>1</v>
      </c>
      <c r="U318" s="39" t="s">
        <v>42858</v>
      </c>
      <c r="V318">
        <v>1</v>
      </c>
      <c r="X318" s="39" t="s">
        <v>42859</v>
      </c>
      <c r="Y318">
        <v>1</v>
      </c>
      <c r="AA318" s="39" t="s">
        <v>42860</v>
      </c>
      <c r="AB318">
        <v>1</v>
      </c>
      <c r="AD318" s="39" t="s">
        <v>42861</v>
      </c>
      <c r="AE318">
        <v>1</v>
      </c>
      <c r="AG318" s="39" t="s">
        <v>43534</v>
      </c>
      <c r="AH318">
        <v>1</v>
      </c>
      <c r="AJ318" s="39" t="s">
        <v>42863</v>
      </c>
      <c r="AK318">
        <v>1</v>
      </c>
      <c r="AM318" s="39" t="s">
        <v>42864</v>
      </c>
      <c r="AN318">
        <v>1</v>
      </c>
      <c r="AP318" s="39" t="s">
        <v>15187</v>
      </c>
      <c r="AQ318">
        <v>1</v>
      </c>
      <c r="AS318" s="39" t="s">
        <v>15186</v>
      </c>
      <c r="AT318">
        <v>0</v>
      </c>
      <c r="AV318" s="39" t="s">
        <v>15187</v>
      </c>
      <c r="AW318">
        <v>1</v>
      </c>
      <c r="AY318" s="39" t="s">
        <v>15186</v>
      </c>
      <c r="AZ318">
        <v>1</v>
      </c>
      <c r="BB318" s="39" t="s">
        <v>15186</v>
      </c>
      <c r="BC318">
        <v>1</v>
      </c>
      <c r="BE318" s="39" t="s">
        <v>15187</v>
      </c>
      <c r="BF318">
        <v>1</v>
      </c>
      <c r="BH318" s="39" t="s">
        <v>15187</v>
      </c>
      <c r="BI318">
        <v>0</v>
      </c>
      <c r="BK318" s="39" t="s">
        <v>15187</v>
      </c>
      <c r="BL318">
        <v>1</v>
      </c>
      <c r="BN318" s="39" t="s">
        <v>15186</v>
      </c>
      <c r="BO318">
        <v>1</v>
      </c>
      <c r="BQ318" s="39" t="s">
        <v>15186</v>
      </c>
      <c r="BR318">
        <v>1</v>
      </c>
      <c r="BT318" s="39" t="s">
        <v>42865</v>
      </c>
      <c r="BW318" s="39" t="s">
        <v>42876</v>
      </c>
      <c r="BZ318" s="39" t="s">
        <v>45324</v>
      </c>
      <c r="CC318" s="39" t="s">
        <v>45325</v>
      </c>
      <c r="CF318" s="39" t="s">
        <v>43035</v>
      </c>
      <c r="CI318" s="39" t="s">
        <v>43632</v>
      </c>
      <c r="CL318" s="39" t="s">
        <v>45326</v>
      </c>
      <c r="CO318" s="39" t="s">
        <v>42860</v>
      </c>
      <c r="CR318" s="39" t="s">
        <v>45327</v>
      </c>
      <c r="CU318" s="39" t="s">
        <v>45328</v>
      </c>
    </row>
    <row r="319" spans="1:99" x14ac:dyDescent="0.3">
      <c r="A319">
        <v>318</v>
      </c>
      <c r="B319" s="1">
        <v>45909.590937499997</v>
      </c>
      <c r="C319" s="1">
        <v>45909.608275462961</v>
      </c>
      <c r="D319" s="39" t="s">
        <v>33864</v>
      </c>
      <c r="E319" s="39" t="s">
        <v>36420</v>
      </c>
      <c r="F319">
        <v>12</v>
      </c>
      <c r="I319" s="39" t="s">
        <v>36420</v>
      </c>
      <c r="L319">
        <v>14</v>
      </c>
      <c r="O319">
        <v>29</v>
      </c>
      <c r="R319" s="39" t="s">
        <v>42857</v>
      </c>
      <c r="S319">
        <v>1</v>
      </c>
      <c r="U319" s="39" t="s">
        <v>42861</v>
      </c>
      <c r="V319">
        <v>0</v>
      </c>
      <c r="X319" s="39" t="s">
        <v>42858</v>
      </c>
      <c r="Y319">
        <v>0</v>
      </c>
      <c r="AA319" s="39" t="s">
        <v>42860</v>
      </c>
      <c r="AB319">
        <v>1</v>
      </c>
      <c r="AD319" s="39" t="s">
        <v>42861</v>
      </c>
      <c r="AE319">
        <v>1</v>
      </c>
      <c r="AG319" s="39" t="s">
        <v>43534</v>
      </c>
      <c r="AH319">
        <v>1</v>
      </c>
      <c r="AJ319" s="39" t="s">
        <v>42863</v>
      </c>
      <c r="AK319">
        <v>1</v>
      </c>
      <c r="AM319" s="39" t="s">
        <v>42864</v>
      </c>
      <c r="AN319">
        <v>1</v>
      </c>
      <c r="AP319" s="39" t="s">
        <v>15187</v>
      </c>
      <c r="AQ319">
        <v>1</v>
      </c>
      <c r="AS319" s="39" t="s">
        <v>15187</v>
      </c>
      <c r="AT319">
        <v>1</v>
      </c>
      <c r="AV319" s="39" t="s">
        <v>15186</v>
      </c>
      <c r="AW319">
        <v>0</v>
      </c>
      <c r="AY319" s="39" t="s">
        <v>15187</v>
      </c>
      <c r="AZ319">
        <v>0</v>
      </c>
      <c r="BB319" s="39" t="s">
        <v>15187</v>
      </c>
      <c r="BC319">
        <v>0</v>
      </c>
      <c r="BE319" s="39" t="s">
        <v>15187</v>
      </c>
      <c r="BF319">
        <v>1</v>
      </c>
      <c r="BH319" s="39" t="s">
        <v>15187</v>
      </c>
      <c r="BI319">
        <v>0</v>
      </c>
      <c r="BK319" s="39" t="s">
        <v>15187</v>
      </c>
      <c r="BL319">
        <v>1</v>
      </c>
      <c r="BN319" s="39" t="s">
        <v>15186</v>
      </c>
      <c r="BO319">
        <v>1</v>
      </c>
      <c r="BQ319" s="39" t="s">
        <v>15186</v>
      </c>
      <c r="BR319">
        <v>1</v>
      </c>
      <c r="BT319" s="39" t="s">
        <v>42865</v>
      </c>
      <c r="BW319" s="39" t="s">
        <v>45329</v>
      </c>
      <c r="BZ319" s="39" t="s">
        <v>45330</v>
      </c>
      <c r="CC319" s="39" t="s">
        <v>45331</v>
      </c>
      <c r="CF319" s="39" t="s">
        <v>44865</v>
      </c>
      <c r="CI319" s="39" t="s">
        <v>43632</v>
      </c>
      <c r="CL319" s="39" t="s">
        <v>45332</v>
      </c>
      <c r="CO319" s="39" t="s">
        <v>44887</v>
      </c>
      <c r="CR319" s="39" t="s">
        <v>45036</v>
      </c>
      <c r="CU319" s="39" t="s">
        <v>45333</v>
      </c>
    </row>
    <row r="320" spans="1:99" x14ac:dyDescent="0.3">
      <c r="A320">
        <v>319</v>
      </c>
      <c r="B320" s="1">
        <v>45909.589305555557</v>
      </c>
      <c r="C320" s="1">
        <v>45909.610324074078</v>
      </c>
      <c r="D320" s="39" t="s">
        <v>33880</v>
      </c>
      <c r="E320" s="39" t="s">
        <v>42519</v>
      </c>
      <c r="F320">
        <v>11</v>
      </c>
      <c r="I320" s="39" t="s">
        <v>42520</v>
      </c>
      <c r="L320">
        <v>14</v>
      </c>
      <c r="O320">
        <v>33</v>
      </c>
      <c r="R320" s="39" t="s">
        <v>42857</v>
      </c>
      <c r="S320">
        <v>1</v>
      </c>
      <c r="U320" s="39" t="s">
        <v>42861</v>
      </c>
      <c r="V320">
        <v>0</v>
      </c>
      <c r="X320" s="39" t="s">
        <v>42859</v>
      </c>
      <c r="Y320">
        <v>1</v>
      </c>
      <c r="AA320" s="39" t="s">
        <v>42860</v>
      </c>
      <c r="AB320">
        <v>1</v>
      </c>
      <c r="AD320" s="39" t="s">
        <v>42858</v>
      </c>
      <c r="AE320">
        <v>0</v>
      </c>
      <c r="AG320" s="39" t="s">
        <v>43534</v>
      </c>
      <c r="AH320">
        <v>1</v>
      </c>
      <c r="AJ320" s="39" t="s">
        <v>42863</v>
      </c>
      <c r="AK320">
        <v>1</v>
      </c>
      <c r="AM320" s="39" t="s">
        <v>42864</v>
      </c>
      <c r="AN320">
        <v>1</v>
      </c>
      <c r="AP320" s="39" t="s">
        <v>15187</v>
      </c>
      <c r="AQ320">
        <v>1</v>
      </c>
      <c r="AS320" s="39" t="s">
        <v>15187</v>
      </c>
      <c r="AT320">
        <v>1</v>
      </c>
      <c r="AV320" s="39" t="s">
        <v>15186</v>
      </c>
      <c r="AW320">
        <v>0</v>
      </c>
      <c r="AY320" s="39" t="s">
        <v>15186</v>
      </c>
      <c r="AZ320">
        <v>1</v>
      </c>
      <c r="BB320" s="39" t="s">
        <v>15186</v>
      </c>
      <c r="BC320">
        <v>1</v>
      </c>
      <c r="BE320" s="39" t="s">
        <v>15186</v>
      </c>
      <c r="BF320">
        <v>0</v>
      </c>
      <c r="BH320" s="39" t="s">
        <v>15187</v>
      </c>
      <c r="BI320">
        <v>0</v>
      </c>
      <c r="BK320" s="39" t="s">
        <v>15186</v>
      </c>
      <c r="BL320">
        <v>0</v>
      </c>
      <c r="BN320" s="39" t="s">
        <v>15187</v>
      </c>
      <c r="BO320">
        <v>0</v>
      </c>
      <c r="BQ320" s="39" t="s">
        <v>15186</v>
      </c>
      <c r="BR320">
        <v>1</v>
      </c>
      <c r="BT320" s="39" t="s">
        <v>42997</v>
      </c>
      <c r="BW320" s="39" t="s">
        <v>45334</v>
      </c>
      <c r="BZ320" s="39" t="s">
        <v>42915</v>
      </c>
      <c r="CC320" s="39" t="s">
        <v>45335</v>
      </c>
      <c r="CF320" s="39" t="s">
        <v>42915</v>
      </c>
      <c r="CI320" s="39" t="s">
        <v>45336</v>
      </c>
      <c r="CL320" s="39" t="s">
        <v>45337</v>
      </c>
      <c r="CO320" s="39" t="s">
        <v>42860</v>
      </c>
      <c r="CR320" s="39" t="s">
        <v>45338</v>
      </c>
      <c r="CU320" s="39" t="s">
        <v>45339</v>
      </c>
    </row>
    <row r="321" spans="1:99" x14ac:dyDescent="0.3">
      <c r="A321">
        <v>320</v>
      </c>
      <c r="B321" s="1">
        <v>45909.597048611111</v>
      </c>
      <c r="C321" s="1">
        <v>45909.610601851855</v>
      </c>
      <c r="D321" s="39" t="s">
        <v>33768</v>
      </c>
      <c r="E321" s="39" t="s">
        <v>36293</v>
      </c>
      <c r="F321">
        <v>18</v>
      </c>
      <c r="I321" s="39" t="s">
        <v>42510</v>
      </c>
      <c r="L321">
        <v>14</v>
      </c>
      <c r="O321">
        <v>1</v>
      </c>
      <c r="R321" s="39" t="s">
        <v>42857</v>
      </c>
      <c r="S321">
        <v>1</v>
      </c>
      <c r="U321" s="39" t="s">
        <v>42858</v>
      </c>
      <c r="V321">
        <v>1</v>
      </c>
      <c r="X321" s="39" t="s">
        <v>42859</v>
      </c>
      <c r="Y321">
        <v>1</v>
      </c>
      <c r="AA321" s="39" t="s">
        <v>42860</v>
      </c>
      <c r="AB321">
        <v>1</v>
      </c>
      <c r="AD321" s="39" t="s">
        <v>42861</v>
      </c>
      <c r="AE321">
        <v>1</v>
      </c>
      <c r="AG321" s="39" t="s">
        <v>43534</v>
      </c>
      <c r="AH321">
        <v>1</v>
      </c>
      <c r="AJ321" s="39" t="s">
        <v>42863</v>
      </c>
      <c r="AK321">
        <v>1</v>
      </c>
      <c r="AM321" s="39" t="s">
        <v>42864</v>
      </c>
      <c r="AN321">
        <v>1</v>
      </c>
      <c r="AP321" s="39" t="s">
        <v>15187</v>
      </c>
      <c r="AQ321">
        <v>1</v>
      </c>
      <c r="AS321" s="39" t="s">
        <v>15187</v>
      </c>
      <c r="AT321">
        <v>1</v>
      </c>
      <c r="AV321" s="39" t="s">
        <v>15187</v>
      </c>
      <c r="AW321">
        <v>1</v>
      </c>
      <c r="AY321" s="39" t="s">
        <v>15186</v>
      </c>
      <c r="AZ321">
        <v>1</v>
      </c>
      <c r="BB321" s="39" t="s">
        <v>15186</v>
      </c>
      <c r="BC321">
        <v>1</v>
      </c>
      <c r="BE321" s="39" t="s">
        <v>15187</v>
      </c>
      <c r="BF321">
        <v>1</v>
      </c>
      <c r="BH321" s="39" t="s">
        <v>15186</v>
      </c>
      <c r="BI321">
        <v>1</v>
      </c>
      <c r="BK321" s="39" t="s">
        <v>15187</v>
      </c>
      <c r="BL321">
        <v>1</v>
      </c>
      <c r="BN321" s="39" t="s">
        <v>15186</v>
      </c>
      <c r="BO321">
        <v>1</v>
      </c>
      <c r="BQ321" s="39" t="s">
        <v>15186</v>
      </c>
      <c r="BR321">
        <v>1</v>
      </c>
      <c r="BT321" s="39" t="s">
        <v>42865</v>
      </c>
      <c r="BW321" s="39" t="s">
        <v>42876</v>
      </c>
      <c r="BZ321" s="39" t="s">
        <v>45340</v>
      </c>
      <c r="CC321" s="39" t="s">
        <v>45341</v>
      </c>
      <c r="CF321" s="39" t="s">
        <v>45342</v>
      </c>
      <c r="CI321" s="39" t="s">
        <v>45343</v>
      </c>
      <c r="CL321" s="39" t="s">
        <v>45344</v>
      </c>
      <c r="CO321" s="39" t="s">
        <v>42860</v>
      </c>
      <c r="CR321" s="39" t="s">
        <v>45345</v>
      </c>
      <c r="CU321" s="39" t="s">
        <v>45346</v>
      </c>
    </row>
    <row r="322" spans="1:99" x14ac:dyDescent="0.3">
      <c r="A322">
        <v>321</v>
      </c>
      <c r="B322" s="1">
        <v>45909.592233796298</v>
      </c>
      <c r="C322" s="1">
        <v>45909.613275462965</v>
      </c>
      <c r="D322" s="39" t="s">
        <v>4625</v>
      </c>
      <c r="E322" s="39" t="s">
        <v>4626</v>
      </c>
      <c r="F322">
        <v>17</v>
      </c>
      <c r="I322" s="39" t="s">
        <v>4626</v>
      </c>
      <c r="L322">
        <v>14</v>
      </c>
      <c r="O322">
        <v>20</v>
      </c>
      <c r="R322" s="39" t="s">
        <v>42857</v>
      </c>
      <c r="S322">
        <v>1</v>
      </c>
      <c r="U322" s="39" t="s">
        <v>42858</v>
      </c>
      <c r="V322">
        <v>1</v>
      </c>
      <c r="X322" s="39" t="s">
        <v>42859</v>
      </c>
      <c r="Y322">
        <v>1</v>
      </c>
      <c r="AA322" s="39" t="s">
        <v>42860</v>
      </c>
      <c r="AB322">
        <v>1</v>
      </c>
      <c r="AD322" s="39" t="s">
        <v>42861</v>
      </c>
      <c r="AE322">
        <v>1</v>
      </c>
      <c r="AG322" s="39" t="s">
        <v>43534</v>
      </c>
      <c r="AH322">
        <v>1</v>
      </c>
      <c r="AJ322" s="39" t="s">
        <v>42863</v>
      </c>
      <c r="AK322">
        <v>1</v>
      </c>
      <c r="AM322" s="39" t="s">
        <v>42864</v>
      </c>
      <c r="AN322">
        <v>1</v>
      </c>
      <c r="AP322" s="39" t="s">
        <v>15187</v>
      </c>
      <c r="AQ322">
        <v>1</v>
      </c>
      <c r="AS322" s="39" t="s">
        <v>15187</v>
      </c>
      <c r="AT322">
        <v>1</v>
      </c>
      <c r="AV322" s="39" t="s">
        <v>15186</v>
      </c>
      <c r="AW322">
        <v>0</v>
      </c>
      <c r="AY322" s="39" t="s">
        <v>15186</v>
      </c>
      <c r="AZ322">
        <v>1</v>
      </c>
      <c r="BB322" s="39" t="s">
        <v>15186</v>
      </c>
      <c r="BC322">
        <v>1</v>
      </c>
      <c r="BE322" s="39" t="s">
        <v>15187</v>
      </c>
      <c r="BF322">
        <v>1</v>
      </c>
      <c r="BH322" s="39" t="s">
        <v>15186</v>
      </c>
      <c r="BI322">
        <v>1</v>
      </c>
      <c r="BK322" s="39" t="s">
        <v>15187</v>
      </c>
      <c r="BL322">
        <v>1</v>
      </c>
      <c r="BN322" s="39" t="s">
        <v>15186</v>
      </c>
      <c r="BO322">
        <v>1</v>
      </c>
      <c r="BQ322" s="39" t="s">
        <v>15186</v>
      </c>
      <c r="BR322">
        <v>1</v>
      </c>
      <c r="BT322" s="39" t="s">
        <v>42865</v>
      </c>
      <c r="BW322" s="39" t="s">
        <v>45347</v>
      </c>
      <c r="BZ322" s="39" t="s">
        <v>45348</v>
      </c>
      <c r="CC322" s="39" t="s">
        <v>45349</v>
      </c>
      <c r="CF322" s="39" t="s">
        <v>45350</v>
      </c>
      <c r="CI322" s="39" t="s">
        <v>43632</v>
      </c>
      <c r="CL322" s="39" t="s">
        <v>45351</v>
      </c>
      <c r="CO322" s="39" t="s">
        <v>42860</v>
      </c>
      <c r="CR322" s="39" t="s">
        <v>45352</v>
      </c>
      <c r="CU322" s="39" t="s">
        <v>45353</v>
      </c>
    </row>
    <row r="323" spans="1:99" x14ac:dyDescent="0.3">
      <c r="A323">
        <v>322</v>
      </c>
      <c r="B323" s="1">
        <v>45909.591678240744</v>
      </c>
      <c r="C323" s="1">
        <v>45909.614108796297</v>
      </c>
      <c r="D323" s="39" t="s">
        <v>4668</v>
      </c>
      <c r="E323" s="39" t="s">
        <v>4669</v>
      </c>
      <c r="F323">
        <v>6</v>
      </c>
      <c r="I323" s="39" t="s">
        <v>45354</v>
      </c>
      <c r="L323">
        <v>14</v>
      </c>
      <c r="O323">
        <v>2</v>
      </c>
      <c r="R323" s="39" t="s">
        <v>42859</v>
      </c>
      <c r="S323">
        <v>0</v>
      </c>
      <c r="U323" s="39" t="s">
        <v>42858</v>
      </c>
      <c r="V323">
        <v>1</v>
      </c>
      <c r="X323" s="39" t="s">
        <v>42861</v>
      </c>
      <c r="Y323">
        <v>0</v>
      </c>
      <c r="AA323" s="39" t="s">
        <v>42860</v>
      </c>
      <c r="AB323">
        <v>1</v>
      </c>
      <c r="AD323" s="39" t="s">
        <v>42858</v>
      </c>
      <c r="AE323">
        <v>0</v>
      </c>
      <c r="AG323" s="39" t="s">
        <v>43584</v>
      </c>
      <c r="AH323">
        <v>0</v>
      </c>
      <c r="AJ323" s="39" t="s">
        <v>42864</v>
      </c>
      <c r="AK323">
        <v>0</v>
      </c>
      <c r="AM323" s="39" t="s">
        <v>43095</v>
      </c>
      <c r="AN323">
        <v>0</v>
      </c>
      <c r="AP323" s="39" t="s">
        <v>15187</v>
      </c>
      <c r="AQ323">
        <v>1</v>
      </c>
      <c r="AS323" s="39" t="s">
        <v>15187</v>
      </c>
      <c r="AT323">
        <v>1</v>
      </c>
      <c r="AV323" s="39" t="s">
        <v>15186</v>
      </c>
      <c r="AW323">
        <v>0</v>
      </c>
      <c r="AY323" s="39" t="s">
        <v>15187</v>
      </c>
      <c r="AZ323">
        <v>0</v>
      </c>
      <c r="BB323" s="39" t="s">
        <v>15187</v>
      </c>
      <c r="BC323">
        <v>0</v>
      </c>
      <c r="BE323" s="39" t="s">
        <v>15187</v>
      </c>
      <c r="BF323">
        <v>1</v>
      </c>
      <c r="BH323" s="39" t="s">
        <v>15187</v>
      </c>
      <c r="BI323">
        <v>0</v>
      </c>
      <c r="BK323" s="39" t="s">
        <v>15187</v>
      </c>
      <c r="BL323">
        <v>1</v>
      </c>
      <c r="BN323" s="39" t="s">
        <v>15187</v>
      </c>
      <c r="BO323">
        <v>0</v>
      </c>
      <c r="BQ323" s="39" t="s">
        <v>15187</v>
      </c>
      <c r="BR323">
        <v>0</v>
      </c>
      <c r="BT323" s="39" t="s">
        <v>44241</v>
      </c>
      <c r="BW323" s="39" t="s">
        <v>42876</v>
      </c>
      <c r="BZ323" s="39" t="s">
        <v>44885</v>
      </c>
      <c r="CC323" s="39" t="s">
        <v>44864</v>
      </c>
      <c r="CF323" s="39" t="s">
        <v>44865</v>
      </c>
      <c r="CI323" s="39" t="s">
        <v>43632</v>
      </c>
      <c r="CL323" s="39" t="s">
        <v>45355</v>
      </c>
      <c r="CO323" s="39" t="s">
        <v>44887</v>
      </c>
      <c r="CR323" s="39" t="s">
        <v>45067</v>
      </c>
      <c r="CU323" s="39" t="s">
        <v>45356</v>
      </c>
    </row>
    <row r="324" spans="1:99" x14ac:dyDescent="0.3">
      <c r="A324">
        <v>323</v>
      </c>
      <c r="B324" s="1">
        <v>45909.590868055559</v>
      </c>
      <c r="C324" s="1">
        <v>45909.615243055552</v>
      </c>
      <c r="D324" s="39" t="s">
        <v>4635</v>
      </c>
      <c r="E324" s="39" t="s">
        <v>4636</v>
      </c>
      <c r="F324">
        <v>17</v>
      </c>
      <c r="I324" s="39" t="s">
        <v>44842</v>
      </c>
      <c r="L324">
        <v>14</v>
      </c>
      <c r="O324">
        <v>35</v>
      </c>
      <c r="R324" s="39" t="s">
        <v>42857</v>
      </c>
      <c r="S324">
        <v>1</v>
      </c>
      <c r="U324" s="39" t="s">
        <v>42858</v>
      </c>
      <c r="V324">
        <v>1</v>
      </c>
      <c r="X324" s="39" t="s">
        <v>42859</v>
      </c>
      <c r="Y324">
        <v>1</v>
      </c>
      <c r="AA324" s="39" t="s">
        <v>42860</v>
      </c>
      <c r="AB324">
        <v>1</v>
      </c>
      <c r="AD324" s="39" t="s">
        <v>42861</v>
      </c>
      <c r="AE324">
        <v>1</v>
      </c>
      <c r="AG324" s="39" t="s">
        <v>43534</v>
      </c>
      <c r="AH324">
        <v>1</v>
      </c>
      <c r="AJ324" s="39" t="s">
        <v>42863</v>
      </c>
      <c r="AK324">
        <v>1</v>
      </c>
      <c r="AM324" s="39" t="s">
        <v>42864</v>
      </c>
      <c r="AN324">
        <v>1</v>
      </c>
      <c r="AP324" s="39" t="s">
        <v>15187</v>
      </c>
      <c r="AQ324">
        <v>1</v>
      </c>
      <c r="AS324" s="39" t="s">
        <v>15187</v>
      </c>
      <c r="AT324">
        <v>1</v>
      </c>
      <c r="AV324" s="39" t="s">
        <v>15186</v>
      </c>
      <c r="AW324">
        <v>0</v>
      </c>
      <c r="AY324" s="39" t="s">
        <v>15186</v>
      </c>
      <c r="AZ324">
        <v>1</v>
      </c>
      <c r="BB324" s="39" t="s">
        <v>15186</v>
      </c>
      <c r="BC324">
        <v>1</v>
      </c>
      <c r="BE324" s="39" t="s">
        <v>15187</v>
      </c>
      <c r="BF324">
        <v>1</v>
      </c>
      <c r="BH324" s="39" t="s">
        <v>15186</v>
      </c>
      <c r="BI324">
        <v>1</v>
      </c>
      <c r="BK324" s="39" t="s">
        <v>15187</v>
      </c>
      <c r="BL324">
        <v>1</v>
      </c>
      <c r="BN324" s="39" t="s">
        <v>15186</v>
      </c>
      <c r="BO324">
        <v>1</v>
      </c>
      <c r="BQ324" s="39" t="s">
        <v>15186</v>
      </c>
      <c r="BR324">
        <v>1</v>
      </c>
      <c r="BT324" s="39" t="s">
        <v>42865</v>
      </c>
      <c r="BW324" s="39" t="s">
        <v>45347</v>
      </c>
      <c r="BZ324" s="39" t="s">
        <v>45357</v>
      </c>
      <c r="CC324" s="39" t="s">
        <v>45358</v>
      </c>
      <c r="CF324" s="39" t="s">
        <v>43035</v>
      </c>
      <c r="CI324" s="39" t="s">
        <v>43632</v>
      </c>
      <c r="CL324" s="39" t="s">
        <v>45351</v>
      </c>
      <c r="CO324" s="39" t="s">
        <v>42860</v>
      </c>
      <c r="CR324" s="39" t="s">
        <v>45352</v>
      </c>
      <c r="CU324" s="39" t="s">
        <v>45353</v>
      </c>
    </row>
    <row r="325" spans="1:99" x14ac:dyDescent="0.3">
      <c r="A325">
        <v>324</v>
      </c>
      <c r="B325" s="1">
        <v>45909.593877314815</v>
      </c>
      <c r="C325" s="1">
        <v>45909.615289351852</v>
      </c>
      <c r="D325" s="39" t="s">
        <v>4647</v>
      </c>
      <c r="E325" s="39" t="s">
        <v>4648</v>
      </c>
      <c r="F325">
        <v>13</v>
      </c>
      <c r="I325" s="39" t="s">
        <v>4648</v>
      </c>
      <c r="L325">
        <v>14</v>
      </c>
      <c r="O325">
        <v>40</v>
      </c>
      <c r="R325" s="39" t="s">
        <v>42857</v>
      </c>
      <c r="S325">
        <v>1</v>
      </c>
      <c r="U325" s="39" t="s">
        <v>42859</v>
      </c>
      <c r="V325">
        <v>0</v>
      </c>
      <c r="X325" s="39" t="s">
        <v>42859</v>
      </c>
      <c r="Y325">
        <v>1</v>
      </c>
      <c r="AA325" s="39" t="s">
        <v>42860</v>
      </c>
      <c r="AB325">
        <v>1</v>
      </c>
      <c r="AD325" s="39" t="s">
        <v>42859</v>
      </c>
      <c r="AE325">
        <v>0</v>
      </c>
      <c r="AG325" s="39" t="s">
        <v>43534</v>
      </c>
      <c r="AH325">
        <v>1</v>
      </c>
      <c r="AJ325" s="39" t="s">
        <v>42863</v>
      </c>
      <c r="AK325">
        <v>1</v>
      </c>
      <c r="AM325" s="39" t="s">
        <v>42864</v>
      </c>
      <c r="AN325">
        <v>1</v>
      </c>
      <c r="AP325" s="39" t="s">
        <v>15187</v>
      </c>
      <c r="AQ325">
        <v>1</v>
      </c>
      <c r="AS325" s="39" t="s">
        <v>15186</v>
      </c>
      <c r="AT325">
        <v>0</v>
      </c>
      <c r="AV325" s="39" t="s">
        <v>15186</v>
      </c>
      <c r="AW325">
        <v>0</v>
      </c>
      <c r="AY325" s="39" t="s">
        <v>15187</v>
      </c>
      <c r="AZ325">
        <v>0</v>
      </c>
      <c r="BB325" s="39" t="s">
        <v>15186</v>
      </c>
      <c r="BC325">
        <v>1</v>
      </c>
      <c r="BE325" s="39" t="s">
        <v>15187</v>
      </c>
      <c r="BF325">
        <v>1</v>
      </c>
      <c r="BH325" s="39" t="s">
        <v>15186</v>
      </c>
      <c r="BI325">
        <v>1</v>
      </c>
      <c r="BK325" s="39" t="s">
        <v>15187</v>
      </c>
      <c r="BL325">
        <v>1</v>
      </c>
      <c r="BN325" s="39" t="s">
        <v>15186</v>
      </c>
      <c r="BO325">
        <v>1</v>
      </c>
      <c r="BQ325" s="39" t="s">
        <v>15186</v>
      </c>
      <c r="BR325">
        <v>1</v>
      </c>
      <c r="BT325" s="39" t="s">
        <v>42865</v>
      </c>
      <c r="BW325" s="39" t="s">
        <v>45347</v>
      </c>
      <c r="BZ325" s="39" t="s">
        <v>45359</v>
      </c>
      <c r="CC325" s="39" t="s">
        <v>45360</v>
      </c>
      <c r="CF325" s="39" t="s">
        <v>43035</v>
      </c>
      <c r="CI325" s="39" t="s">
        <v>43632</v>
      </c>
      <c r="CL325" s="39" t="s">
        <v>45351</v>
      </c>
      <c r="CO325" s="39" t="s">
        <v>42860</v>
      </c>
      <c r="CR325" s="39" t="s">
        <v>45361</v>
      </c>
      <c r="CU325" s="39" t="s">
        <v>45353</v>
      </c>
    </row>
    <row r="326" spans="1:99" x14ac:dyDescent="0.3">
      <c r="A326">
        <v>325</v>
      </c>
      <c r="B326" s="1">
        <v>45909.591874999998</v>
      </c>
      <c r="C326" s="1">
        <v>45909.615636574075</v>
      </c>
      <c r="D326" s="39" t="s">
        <v>4706</v>
      </c>
      <c r="E326" s="39" t="s">
        <v>4707</v>
      </c>
      <c r="F326">
        <v>17</v>
      </c>
      <c r="I326" s="39" t="s">
        <v>4708</v>
      </c>
      <c r="L326">
        <v>14</v>
      </c>
      <c r="O326">
        <v>36</v>
      </c>
      <c r="R326" s="39" t="s">
        <v>42857</v>
      </c>
      <c r="S326">
        <v>1</v>
      </c>
      <c r="U326" s="39" t="s">
        <v>42858</v>
      </c>
      <c r="V326">
        <v>1</v>
      </c>
      <c r="X326" s="39" t="s">
        <v>42859</v>
      </c>
      <c r="Y326">
        <v>1</v>
      </c>
      <c r="AA326" s="39" t="s">
        <v>42860</v>
      </c>
      <c r="AB326">
        <v>1</v>
      </c>
      <c r="AD326" s="39" t="s">
        <v>42861</v>
      </c>
      <c r="AE326">
        <v>1</v>
      </c>
      <c r="AG326" s="39" t="s">
        <v>43534</v>
      </c>
      <c r="AH326">
        <v>1</v>
      </c>
      <c r="AJ326" s="39" t="s">
        <v>42863</v>
      </c>
      <c r="AK326">
        <v>1</v>
      </c>
      <c r="AM326" s="39" t="s">
        <v>42864</v>
      </c>
      <c r="AN326">
        <v>1</v>
      </c>
      <c r="AP326" s="39" t="s">
        <v>15187</v>
      </c>
      <c r="AQ326">
        <v>1</v>
      </c>
      <c r="AS326" s="39" t="s">
        <v>15187</v>
      </c>
      <c r="AT326">
        <v>1</v>
      </c>
      <c r="AV326" s="39" t="s">
        <v>15186</v>
      </c>
      <c r="AW326">
        <v>0</v>
      </c>
      <c r="AY326" s="39" t="s">
        <v>15186</v>
      </c>
      <c r="AZ326">
        <v>1</v>
      </c>
      <c r="BB326" s="39" t="s">
        <v>15186</v>
      </c>
      <c r="BC326">
        <v>1</v>
      </c>
      <c r="BE326" s="39" t="s">
        <v>15187</v>
      </c>
      <c r="BF326">
        <v>1</v>
      </c>
      <c r="BH326" s="39" t="s">
        <v>15186</v>
      </c>
      <c r="BI326">
        <v>1</v>
      </c>
      <c r="BK326" s="39" t="s">
        <v>15187</v>
      </c>
      <c r="BL326">
        <v>1</v>
      </c>
      <c r="BN326" s="39" t="s">
        <v>15186</v>
      </c>
      <c r="BO326">
        <v>1</v>
      </c>
      <c r="BQ326" s="39" t="s">
        <v>15186</v>
      </c>
      <c r="BR326">
        <v>1</v>
      </c>
      <c r="BT326" s="39" t="s">
        <v>42865</v>
      </c>
      <c r="BW326" s="39" t="s">
        <v>45347</v>
      </c>
      <c r="BZ326" s="39" t="s">
        <v>45359</v>
      </c>
      <c r="CC326" s="39" t="s">
        <v>45358</v>
      </c>
      <c r="CF326" s="39" t="s">
        <v>43035</v>
      </c>
      <c r="CI326" s="39" t="s">
        <v>43632</v>
      </c>
      <c r="CL326" s="39" t="s">
        <v>45351</v>
      </c>
      <c r="CO326" s="39" t="s">
        <v>42860</v>
      </c>
      <c r="CR326" s="39" t="s">
        <v>45352</v>
      </c>
      <c r="CU326" s="39" t="s">
        <v>45353</v>
      </c>
    </row>
    <row r="327" spans="1:99" x14ac:dyDescent="0.3">
      <c r="A327">
        <v>326</v>
      </c>
      <c r="B327" s="1">
        <v>45909.594560185185</v>
      </c>
      <c r="C327" s="1">
        <v>45909.615868055553</v>
      </c>
      <c r="D327" s="39" t="s">
        <v>33851</v>
      </c>
      <c r="E327" s="39" t="s">
        <v>42509</v>
      </c>
      <c r="F327">
        <v>17</v>
      </c>
      <c r="I327" s="39" t="s">
        <v>42509</v>
      </c>
      <c r="L327">
        <v>14</v>
      </c>
      <c r="O327">
        <v>25</v>
      </c>
      <c r="R327" s="39" t="s">
        <v>42857</v>
      </c>
      <c r="S327">
        <v>1</v>
      </c>
      <c r="U327" s="39" t="s">
        <v>42858</v>
      </c>
      <c r="V327">
        <v>1</v>
      </c>
      <c r="X327" s="39" t="s">
        <v>42859</v>
      </c>
      <c r="Y327">
        <v>1</v>
      </c>
      <c r="AA327" s="39" t="s">
        <v>42860</v>
      </c>
      <c r="AB327">
        <v>1</v>
      </c>
      <c r="AD327" s="39" t="s">
        <v>42861</v>
      </c>
      <c r="AE327">
        <v>1</v>
      </c>
      <c r="AG327" s="39" t="s">
        <v>43534</v>
      </c>
      <c r="AH327">
        <v>1</v>
      </c>
      <c r="AJ327" s="39" t="s">
        <v>42863</v>
      </c>
      <c r="AK327">
        <v>1</v>
      </c>
      <c r="AM327" s="39" t="s">
        <v>42864</v>
      </c>
      <c r="AN327">
        <v>1</v>
      </c>
      <c r="AP327" s="39" t="s">
        <v>15187</v>
      </c>
      <c r="AQ327">
        <v>1</v>
      </c>
      <c r="AS327" s="39" t="s">
        <v>15187</v>
      </c>
      <c r="AT327">
        <v>1</v>
      </c>
      <c r="AV327" s="39" t="s">
        <v>15187</v>
      </c>
      <c r="AW327">
        <v>1</v>
      </c>
      <c r="AY327" s="39" t="s">
        <v>15186</v>
      </c>
      <c r="AZ327">
        <v>1</v>
      </c>
      <c r="BB327" s="39" t="s">
        <v>15186</v>
      </c>
      <c r="BC327">
        <v>1</v>
      </c>
      <c r="BE327" s="39" t="s">
        <v>15187</v>
      </c>
      <c r="BF327">
        <v>1</v>
      </c>
      <c r="BH327" s="39" t="s">
        <v>15186</v>
      </c>
      <c r="BI327">
        <v>1</v>
      </c>
      <c r="BK327" s="39" t="s">
        <v>15187</v>
      </c>
      <c r="BL327">
        <v>1</v>
      </c>
      <c r="BN327" s="39" t="s">
        <v>15186</v>
      </c>
      <c r="BO327">
        <v>1</v>
      </c>
      <c r="BQ327" s="39" t="s">
        <v>15187</v>
      </c>
      <c r="BR327">
        <v>0</v>
      </c>
      <c r="BT327" s="39" t="s">
        <v>44241</v>
      </c>
      <c r="BW327" s="39" t="s">
        <v>43748</v>
      </c>
      <c r="BZ327" s="39" t="s">
        <v>45362</v>
      </c>
      <c r="CC327" s="39" t="s">
        <v>44864</v>
      </c>
      <c r="CF327" s="39" t="s">
        <v>44865</v>
      </c>
      <c r="CI327" s="39" t="s">
        <v>45363</v>
      </c>
      <c r="CL327" s="39" t="s">
        <v>44867</v>
      </c>
      <c r="CO327" s="39" t="s">
        <v>45364</v>
      </c>
      <c r="CR327" s="39" t="s">
        <v>44212</v>
      </c>
      <c r="CU327" s="39" t="s">
        <v>45365</v>
      </c>
    </row>
    <row r="328" spans="1:99" x14ac:dyDescent="0.3">
      <c r="A328">
        <v>327</v>
      </c>
      <c r="B328" s="1">
        <v>45909.616944444446</v>
      </c>
      <c r="C328" s="1">
        <v>45909.621736111112</v>
      </c>
      <c r="D328" s="39" t="s">
        <v>330</v>
      </c>
      <c r="E328" s="39" t="s">
        <v>331</v>
      </c>
      <c r="F328">
        <v>9</v>
      </c>
      <c r="I328" s="39" t="s">
        <v>6611</v>
      </c>
      <c r="L328">
        <v>11</v>
      </c>
      <c r="O328">
        <v>7</v>
      </c>
      <c r="R328" s="39" t="s">
        <v>42857</v>
      </c>
      <c r="S328">
        <v>1</v>
      </c>
      <c r="U328" s="39" t="s">
        <v>42861</v>
      </c>
      <c r="V328">
        <v>0</v>
      </c>
      <c r="X328" s="39" t="s">
        <v>42858</v>
      </c>
      <c r="Y328">
        <v>0</v>
      </c>
      <c r="AA328" s="39" t="s">
        <v>42860</v>
      </c>
      <c r="AB328">
        <v>1</v>
      </c>
      <c r="AD328" s="39" t="s">
        <v>42859</v>
      </c>
      <c r="AE328">
        <v>0</v>
      </c>
      <c r="AG328" s="39" t="s">
        <v>43584</v>
      </c>
      <c r="AH328">
        <v>0</v>
      </c>
      <c r="AJ328" s="39" t="s">
        <v>42863</v>
      </c>
      <c r="AK328">
        <v>1</v>
      </c>
      <c r="AM328" s="39" t="s">
        <v>43095</v>
      </c>
      <c r="AN328">
        <v>0</v>
      </c>
      <c r="AP328" s="39" t="s">
        <v>15187</v>
      </c>
      <c r="AQ328">
        <v>1</v>
      </c>
      <c r="AS328" s="39" t="s">
        <v>15186</v>
      </c>
      <c r="AT328">
        <v>0</v>
      </c>
      <c r="AV328" s="39" t="s">
        <v>15187</v>
      </c>
      <c r="AW328">
        <v>1</v>
      </c>
      <c r="AY328" s="39" t="s">
        <v>15187</v>
      </c>
      <c r="AZ328">
        <v>0</v>
      </c>
      <c r="BB328" s="39" t="s">
        <v>15186</v>
      </c>
      <c r="BC328">
        <v>1</v>
      </c>
      <c r="BE328" s="39" t="s">
        <v>15187</v>
      </c>
      <c r="BF328">
        <v>1</v>
      </c>
      <c r="BH328" s="39" t="s">
        <v>15187</v>
      </c>
      <c r="BI328">
        <v>0</v>
      </c>
      <c r="BK328" s="39" t="s">
        <v>15187</v>
      </c>
      <c r="BL328">
        <v>1</v>
      </c>
      <c r="BN328" s="39" t="s">
        <v>15187</v>
      </c>
      <c r="BO328">
        <v>0</v>
      </c>
      <c r="BQ328" s="39" t="s">
        <v>15186</v>
      </c>
      <c r="BR328">
        <v>1</v>
      </c>
      <c r="BT328" s="39" t="s">
        <v>44044</v>
      </c>
      <c r="BW328" s="39" t="s">
        <v>42876</v>
      </c>
      <c r="BZ328" s="39" t="s">
        <v>45366</v>
      </c>
      <c r="CC328" s="39" t="s">
        <v>45367</v>
      </c>
      <c r="CF328" s="39" t="s">
        <v>45368</v>
      </c>
      <c r="CI328" s="39" t="s">
        <v>45369</v>
      </c>
      <c r="CL328" s="39" t="s">
        <v>45370</v>
      </c>
      <c r="CO328" s="39" t="s">
        <v>43963</v>
      </c>
      <c r="CR328" s="39" t="s">
        <v>45371</v>
      </c>
      <c r="CU328" s="39" t="s">
        <v>43590</v>
      </c>
    </row>
    <row r="329" spans="1:99" x14ac:dyDescent="0.3">
      <c r="A329">
        <v>328</v>
      </c>
      <c r="B329" s="1">
        <v>45909.712337962963</v>
      </c>
      <c r="C329" s="1">
        <v>45909.718888888892</v>
      </c>
      <c r="D329" s="39" t="s">
        <v>1148</v>
      </c>
      <c r="E329" s="39" t="s">
        <v>1149</v>
      </c>
      <c r="F329">
        <v>16</v>
      </c>
      <c r="I329" s="39" t="s">
        <v>1150</v>
      </c>
      <c r="L329">
        <v>2</v>
      </c>
      <c r="O329">
        <v>8</v>
      </c>
      <c r="R329" s="39" t="s">
        <v>42857</v>
      </c>
      <c r="S329">
        <v>1</v>
      </c>
      <c r="U329" s="39" t="s">
        <v>42858</v>
      </c>
      <c r="V329">
        <v>1</v>
      </c>
      <c r="X329" s="39" t="s">
        <v>42859</v>
      </c>
      <c r="Y329">
        <v>1</v>
      </c>
      <c r="AA329" s="39" t="s">
        <v>42860</v>
      </c>
      <c r="AB329">
        <v>1</v>
      </c>
      <c r="AD329" s="39" t="s">
        <v>42861</v>
      </c>
      <c r="AE329">
        <v>1</v>
      </c>
      <c r="AG329" s="39" t="s">
        <v>43534</v>
      </c>
      <c r="AH329">
        <v>1</v>
      </c>
      <c r="AJ329" s="39" t="s">
        <v>42863</v>
      </c>
      <c r="AK329">
        <v>1</v>
      </c>
      <c r="AM329" s="39" t="s">
        <v>42864</v>
      </c>
      <c r="AN329">
        <v>1</v>
      </c>
      <c r="AP329" s="39" t="s">
        <v>15187</v>
      </c>
      <c r="AQ329">
        <v>1</v>
      </c>
      <c r="AS329" s="39" t="s">
        <v>15187</v>
      </c>
      <c r="AT329">
        <v>1</v>
      </c>
      <c r="AV329" s="39" t="s">
        <v>15186</v>
      </c>
      <c r="AW329">
        <v>0</v>
      </c>
      <c r="AY329" s="39" t="s">
        <v>15186</v>
      </c>
      <c r="AZ329">
        <v>1</v>
      </c>
      <c r="BB329" s="39" t="s">
        <v>15186</v>
      </c>
      <c r="BC329">
        <v>1</v>
      </c>
      <c r="BE329" s="39" t="s">
        <v>15187</v>
      </c>
      <c r="BF329">
        <v>1</v>
      </c>
      <c r="BH329" s="39" t="s">
        <v>15187</v>
      </c>
      <c r="BI329">
        <v>0</v>
      </c>
      <c r="BK329" s="39" t="s">
        <v>15187</v>
      </c>
      <c r="BL329">
        <v>1</v>
      </c>
      <c r="BN329" s="39" t="s">
        <v>15186</v>
      </c>
      <c r="BO329">
        <v>1</v>
      </c>
      <c r="BQ329" s="39" t="s">
        <v>15186</v>
      </c>
      <c r="BR329">
        <v>1</v>
      </c>
      <c r="BT329" s="39" t="s">
        <v>42997</v>
      </c>
      <c r="BW329" s="39" t="s">
        <v>42876</v>
      </c>
      <c r="BZ329" s="39" t="s">
        <v>45372</v>
      </c>
      <c r="CC329" s="39" t="s">
        <v>45373</v>
      </c>
      <c r="CF329" s="39" t="s">
        <v>45374</v>
      </c>
      <c r="CI329" s="39" t="s">
        <v>45375</v>
      </c>
      <c r="CL329" s="39" t="s">
        <v>45376</v>
      </c>
      <c r="CO329" s="39" t="s">
        <v>42911</v>
      </c>
      <c r="CR329" s="39" t="s">
        <v>45377</v>
      </c>
      <c r="CU329" s="39" t="s">
        <v>45378</v>
      </c>
    </row>
    <row r="330" spans="1:99" x14ac:dyDescent="0.3">
      <c r="A330">
        <v>329</v>
      </c>
      <c r="B330" s="1">
        <v>45909.807164351849</v>
      </c>
      <c r="C330" s="1">
        <v>45909.821956018517</v>
      </c>
      <c r="D330" s="39" t="s">
        <v>435</v>
      </c>
      <c r="E330" s="39" t="s">
        <v>436</v>
      </c>
      <c r="F330">
        <v>7</v>
      </c>
      <c r="I330" s="39" t="s">
        <v>436</v>
      </c>
      <c r="L330">
        <v>11</v>
      </c>
      <c r="O330">
        <v>8</v>
      </c>
      <c r="R330" s="39" t="s">
        <v>42857</v>
      </c>
      <c r="S330">
        <v>1</v>
      </c>
      <c r="U330" s="39" t="s">
        <v>42859</v>
      </c>
      <c r="V330">
        <v>0</v>
      </c>
      <c r="X330" s="39" t="s">
        <v>42859</v>
      </c>
      <c r="Y330">
        <v>1</v>
      </c>
      <c r="AA330" s="39" t="s">
        <v>42857</v>
      </c>
      <c r="AB330">
        <v>0</v>
      </c>
      <c r="AD330" s="39" t="s">
        <v>42859</v>
      </c>
      <c r="AE330">
        <v>0</v>
      </c>
      <c r="AG330" s="39" t="s">
        <v>43695</v>
      </c>
      <c r="AH330">
        <v>0</v>
      </c>
      <c r="AJ330" s="39" t="s">
        <v>43095</v>
      </c>
      <c r="AK330">
        <v>0</v>
      </c>
      <c r="AM330" s="39" t="s">
        <v>43063</v>
      </c>
      <c r="AN330">
        <v>0</v>
      </c>
      <c r="AP330" s="39" t="s">
        <v>15187</v>
      </c>
      <c r="AQ330">
        <v>1</v>
      </c>
      <c r="AS330" s="39" t="s">
        <v>15186</v>
      </c>
      <c r="AT330">
        <v>0</v>
      </c>
      <c r="AV330" s="39" t="s">
        <v>15186</v>
      </c>
      <c r="AW330">
        <v>0</v>
      </c>
      <c r="AY330" s="39" t="s">
        <v>15186</v>
      </c>
      <c r="AZ330">
        <v>1</v>
      </c>
      <c r="BB330" s="39" t="s">
        <v>15186</v>
      </c>
      <c r="BC330">
        <v>1</v>
      </c>
      <c r="BE330" s="39" t="s">
        <v>15187</v>
      </c>
      <c r="BF330">
        <v>1</v>
      </c>
      <c r="BH330" s="39" t="s">
        <v>15186</v>
      </c>
      <c r="BI330">
        <v>1</v>
      </c>
      <c r="BK330" s="39" t="s">
        <v>15186</v>
      </c>
      <c r="BL330">
        <v>0</v>
      </c>
      <c r="BN330" s="39" t="s">
        <v>15187</v>
      </c>
      <c r="BO330">
        <v>0</v>
      </c>
      <c r="BQ330" s="39" t="s">
        <v>15187</v>
      </c>
      <c r="BR330">
        <v>0</v>
      </c>
      <c r="BT330" s="39" t="s">
        <v>45379</v>
      </c>
      <c r="BW330" s="39" t="s">
        <v>42876</v>
      </c>
      <c r="BZ330" s="39" t="s">
        <v>44885</v>
      </c>
      <c r="CC330" s="39" t="s">
        <v>45380</v>
      </c>
      <c r="CF330" s="39" t="s">
        <v>45381</v>
      </c>
      <c r="CI330" s="39" t="s">
        <v>45382</v>
      </c>
      <c r="CL330" s="39" t="s">
        <v>45383</v>
      </c>
      <c r="CO330" s="39" t="s">
        <v>44887</v>
      </c>
      <c r="CR330" s="39" t="s">
        <v>45067</v>
      </c>
      <c r="CU330" s="39" t="s">
        <v>43109</v>
      </c>
    </row>
    <row r="331" spans="1:99" x14ac:dyDescent="0.3">
      <c r="A331">
        <v>330</v>
      </c>
      <c r="B331" s="1">
        <v>45909.834386574075</v>
      </c>
      <c r="C331" s="1">
        <v>45909.838819444441</v>
      </c>
      <c r="D331" s="39" t="s">
        <v>2623</v>
      </c>
      <c r="E331" s="39" t="s">
        <v>2624</v>
      </c>
      <c r="F331">
        <v>17</v>
      </c>
      <c r="I331" s="39" t="s">
        <v>44853</v>
      </c>
      <c r="L331">
        <v>5</v>
      </c>
      <c r="O331">
        <v>27</v>
      </c>
      <c r="R331" s="39" t="s">
        <v>42857</v>
      </c>
      <c r="S331">
        <v>1</v>
      </c>
      <c r="U331" s="39" t="s">
        <v>42858</v>
      </c>
      <c r="V331">
        <v>1</v>
      </c>
      <c r="X331" s="39" t="s">
        <v>42859</v>
      </c>
      <c r="Y331">
        <v>1</v>
      </c>
      <c r="AA331" s="39" t="s">
        <v>42860</v>
      </c>
      <c r="AB331">
        <v>1</v>
      </c>
      <c r="AD331" s="39" t="s">
        <v>42861</v>
      </c>
      <c r="AE331">
        <v>1</v>
      </c>
      <c r="AG331" s="39" t="s">
        <v>43534</v>
      </c>
      <c r="AH331">
        <v>1</v>
      </c>
      <c r="AJ331" s="39" t="s">
        <v>42863</v>
      </c>
      <c r="AK331">
        <v>1</v>
      </c>
      <c r="AM331" s="39" t="s">
        <v>42864</v>
      </c>
      <c r="AN331">
        <v>1</v>
      </c>
      <c r="AP331" s="39" t="s">
        <v>15187</v>
      </c>
      <c r="AQ331">
        <v>1</v>
      </c>
      <c r="AS331" s="39" t="s">
        <v>15187</v>
      </c>
      <c r="AT331">
        <v>1</v>
      </c>
      <c r="AV331" s="39" t="s">
        <v>15186</v>
      </c>
      <c r="AW331">
        <v>0</v>
      </c>
      <c r="AY331" s="39" t="s">
        <v>15186</v>
      </c>
      <c r="AZ331">
        <v>1</v>
      </c>
      <c r="BB331" s="39" t="s">
        <v>15186</v>
      </c>
      <c r="BC331">
        <v>1</v>
      </c>
      <c r="BE331" s="39" t="s">
        <v>15187</v>
      </c>
      <c r="BF331">
        <v>1</v>
      </c>
      <c r="BH331" s="39" t="s">
        <v>15186</v>
      </c>
      <c r="BI331">
        <v>1</v>
      </c>
      <c r="BK331" s="39" t="s">
        <v>15187</v>
      </c>
      <c r="BL331">
        <v>1</v>
      </c>
      <c r="BN331" s="39" t="s">
        <v>15186</v>
      </c>
      <c r="BO331">
        <v>1</v>
      </c>
      <c r="BQ331" s="39" t="s">
        <v>15186</v>
      </c>
      <c r="BR331">
        <v>1</v>
      </c>
      <c r="BT331" s="39" t="s">
        <v>42865</v>
      </c>
      <c r="BW331" s="39" t="s">
        <v>42876</v>
      </c>
      <c r="BZ331" s="39" t="s">
        <v>45384</v>
      </c>
      <c r="CC331" s="39" t="s">
        <v>45385</v>
      </c>
      <c r="CF331" s="39" t="s">
        <v>42945</v>
      </c>
      <c r="CI331" s="39" t="s">
        <v>45386</v>
      </c>
      <c r="CL331" s="39" t="s">
        <v>45387</v>
      </c>
      <c r="CO331" s="39" t="s">
        <v>45388</v>
      </c>
      <c r="CR331" s="39" t="s">
        <v>45389</v>
      </c>
      <c r="CU331" s="39" t="s">
        <v>45390</v>
      </c>
    </row>
    <row r="332" spans="1:99" x14ac:dyDescent="0.3">
      <c r="A332">
        <v>331</v>
      </c>
      <c r="B332" s="1">
        <v>45909.901770833334</v>
      </c>
      <c r="C332" s="1">
        <v>45909.906423611108</v>
      </c>
      <c r="D332" s="39" t="s">
        <v>1409</v>
      </c>
      <c r="E332" s="39" t="s">
        <v>1410</v>
      </c>
      <c r="F332">
        <v>16</v>
      </c>
      <c r="I332" s="39" t="s">
        <v>1410</v>
      </c>
      <c r="L332">
        <v>1</v>
      </c>
      <c r="O332">
        <v>26</v>
      </c>
      <c r="R332" s="39" t="s">
        <v>42857</v>
      </c>
      <c r="S332">
        <v>1</v>
      </c>
      <c r="U332" s="39" t="s">
        <v>42859</v>
      </c>
      <c r="V332">
        <v>0</v>
      </c>
      <c r="X332" s="39" t="s">
        <v>42858</v>
      </c>
      <c r="Y332">
        <v>0</v>
      </c>
      <c r="AA332" s="39" t="s">
        <v>42860</v>
      </c>
      <c r="AB332">
        <v>1</v>
      </c>
      <c r="AD332" s="39" t="s">
        <v>42861</v>
      </c>
      <c r="AE332">
        <v>1</v>
      </c>
      <c r="AG332" s="39" t="s">
        <v>43534</v>
      </c>
      <c r="AH332">
        <v>1</v>
      </c>
      <c r="AJ332" s="39" t="s">
        <v>42863</v>
      </c>
      <c r="AK332">
        <v>1</v>
      </c>
      <c r="AM332" s="39" t="s">
        <v>42864</v>
      </c>
      <c r="AN332">
        <v>1</v>
      </c>
      <c r="AP332" s="39" t="s">
        <v>15187</v>
      </c>
      <c r="AQ332">
        <v>1</v>
      </c>
      <c r="AS332" s="39" t="s">
        <v>15187</v>
      </c>
      <c r="AT332">
        <v>1</v>
      </c>
      <c r="AV332" s="39" t="s">
        <v>15187</v>
      </c>
      <c r="AW332">
        <v>1</v>
      </c>
      <c r="AY332" s="39" t="s">
        <v>15186</v>
      </c>
      <c r="AZ332">
        <v>1</v>
      </c>
      <c r="BB332" s="39" t="s">
        <v>15186</v>
      </c>
      <c r="BC332">
        <v>1</v>
      </c>
      <c r="BE332" s="39" t="s">
        <v>15187</v>
      </c>
      <c r="BF332">
        <v>1</v>
      </c>
      <c r="BH332" s="39" t="s">
        <v>15186</v>
      </c>
      <c r="BI332">
        <v>1</v>
      </c>
      <c r="BK332" s="39" t="s">
        <v>15187</v>
      </c>
      <c r="BL332">
        <v>1</v>
      </c>
      <c r="BN332" s="39" t="s">
        <v>15186</v>
      </c>
      <c r="BO332">
        <v>1</v>
      </c>
      <c r="BQ332" s="39" t="s">
        <v>15186</v>
      </c>
      <c r="BR332">
        <v>1</v>
      </c>
      <c r="BT332" s="39" t="s">
        <v>42865</v>
      </c>
      <c r="BW332" s="39" t="s">
        <v>43305</v>
      </c>
      <c r="BZ332" s="39" t="s">
        <v>43306</v>
      </c>
      <c r="CC332" s="39" t="s">
        <v>43307</v>
      </c>
      <c r="CF332" s="39" t="s">
        <v>42953</v>
      </c>
      <c r="CI332" s="39" t="s">
        <v>43308</v>
      </c>
      <c r="CL332" s="39" t="s">
        <v>45391</v>
      </c>
      <c r="CO332" s="39" t="s">
        <v>43310</v>
      </c>
      <c r="CR332" s="39" t="s">
        <v>45392</v>
      </c>
      <c r="CU332" s="39" t="s">
        <v>43312</v>
      </c>
    </row>
    <row r="333" spans="1:99" x14ac:dyDescent="0.3">
      <c r="A333">
        <v>332</v>
      </c>
      <c r="B333" s="1">
        <v>45909.904606481483</v>
      </c>
      <c r="C333" s="1">
        <v>45909.910277777781</v>
      </c>
      <c r="D333" s="39" t="s">
        <v>990</v>
      </c>
      <c r="E333" s="39" t="s">
        <v>991</v>
      </c>
      <c r="F333">
        <v>18</v>
      </c>
      <c r="I333" s="39" t="s">
        <v>991</v>
      </c>
      <c r="L333">
        <v>1</v>
      </c>
      <c r="O333">
        <v>28</v>
      </c>
      <c r="R333" s="39" t="s">
        <v>42857</v>
      </c>
      <c r="S333">
        <v>1</v>
      </c>
      <c r="U333" s="39" t="s">
        <v>42858</v>
      </c>
      <c r="V333">
        <v>1</v>
      </c>
      <c r="X333" s="39" t="s">
        <v>42859</v>
      </c>
      <c r="Y333">
        <v>1</v>
      </c>
      <c r="AA333" s="39" t="s">
        <v>42860</v>
      </c>
      <c r="AB333">
        <v>1</v>
      </c>
      <c r="AD333" s="39" t="s">
        <v>42861</v>
      </c>
      <c r="AE333">
        <v>1</v>
      </c>
      <c r="AG333" s="39" t="s">
        <v>43534</v>
      </c>
      <c r="AH333">
        <v>1</v>
      </c>
      <c r="AJ333" s="39" t="s">
        <v>42863</v>
      </c>
      <c r="AK333">
        <v>1</v>
      </c>
      <c r="AM333" s="39" t="s">
        <v>42864</v>
      </c>
      <c r="AN333">
        <v>1</v>
      </c>
      <c r="AP333" s="39" t="s">
        <v>15187</v>
      </c>
      <c r="AQ333">
        <v>1</v>
      </c>
      <c r="AS333" s="39" t="s">
        <v>15187</v>
      </c>
      <c r="AT333">
        <v>1</v>
      </c>
      <c r="AV333" s="39" t="s">
        <v>15187</v>
      </c>
      <c r="AW333">
        <v>1</v>
      </c>
      <c r="AY333" s="39" t="s">
        <v>15186</v>
      </c>
      <c r="AZ333">
        <v>1</v>
      </c>
      <c r="BB333" s="39" t="s">
        <v>15186</v>
      </c>
      <c r="BC333">
        <v>1</v>
      </c>
      <c r="BE333" s="39" t="s">
        <v>15187</v>
      </c>
      <c r="BF333">
        <v>1</v>
      </c>
      <c r="BH333" s="39" t="s">
        <v>15186</v>
      </c>
      <c r="BI333">
        <v>1</v>
      </c>
      <c r="BK333" s="39" t="s">
        <v>15187</v>
      </c>
      <c r="BL333">
        <v>1</v>
      </c>
      <c r="BN333" s="39" t="s">
        <v>15186</v>
      </c>
      <c r="BO333">
        <v>1</v>
      </c>
      <c r="BQ333" s="39" t="s">
        <v>15186</v>
      </c>
      <c r="BR333">
        <v>1</v>
      </c>
      <c r="BT333" s="39" t="s">
        <v>42865</v>
      </c>
      <c r="BW333" s="39" t="s">
        <v>43305</v>
      </c>
      <c r="BZ333" s="39" t="s">
        <v>43306</v>
      </c>
      <c r="CC333" s="39" t="s">
        <v>43307</v>
      </c>
      <c r="CF333" s="39" t="s">
        <v>42953</v>
      </c>
      <c r="CI333" s="39" t="s">
        <v>43308</v>
      </c>
      <c r="CL333" s="39" t="s">
        <v>43309</v>
      </c>
      <c r="CO333" s="39" t="s">
        <v>43310</v>
      </c>
      <c r="CR333" s="39" t="s">
        <v>43311</v>
      </c>
      <c r="CU333" s="39" t="s">
        <v>43312</v>
      </c>
    </row>
    <row r="334" spans="1:99" x14ac:dyDescent="0.3">
      <c r="A334">
        <v>333</v>
      </c>
      <c r="B334" s="1">
        <v>45910.387175925927</v>
      </c>
      <c r="C334" s="1">
        <v>45910.391180555554</v>
      </c>
      <c r="D334" s="39" t="s">
        <v>1419</v>
      </c>
      <c r="E334" s="39" t="s">
        <v>1420</v>
      </c>
      <c r="F334">
        <v>16</v>
      </c>
      <c r="I334" s="39" t="s">
        <v>5610</v>
      </c>
      <c r="L334">
        <v>1</v>
      </c>
      <c r="O334">
        <v>25</v>
      </c>
      <c r="R334" s="39" t="s">
        <v>42857</v>
      </c>
      <c r="S334">
        <v>1</v>
      </c>
      <c r="U334" s="39" t="s">
        <v>42859</v>
      </c>
      <c r="V334">
        <v>0</v>
      </c>
      <c r="X334" s="39" t="s">
        <v>42858</v>
      </c>
      <c r="Y334">
        <v>0</v>
      </c>
      <c r="AA334" s="39" t="s">
        <v>42860</v>
      </c>
      <c r="AB334">
        <v>1</v>
      </c>
      <c r="AD334" s="39" t="s">
        <v>42861</v>
      </c>
      <c r="AE334">
        <v>1</v>
      </c>
      <c r="AG334" s="39" t="s">
        <v>43534</v>
      </c>
      <c r="AH334">
        <v>1</v>
      </c>
      <c r="AJ334" s="39" t="s">
        <v>42863</v>
      </c>
      <c r="AK334">
        <v>1</v>
      </c>
      <c r="AM334" s="39" t="s">
        <v>42864</v>
      </c>
      <c r="AN334">
        <v>1</v>
      </c>
      <c r="AP334" s="39" t="s">
        <v>15187</v>
      </c>
      <c r="AQ334">
        <v>1</v>
      </c>
      <c r="AS334" s="39" t="s">
        <v>15187</v>
      </c>
      <c r="AT334">
        <v>1</v>
      </c>
      <c r="AV334" s="39" t="s">
        <v>15187</v>
      </c>
      <c r="AW334">
        <v>1</v>
      </c>
      <c r="AY334" s="39" t="s">
        <v>15186</v>
      </c>
      <c r="AZ334">
        <v>1</v>
      </c>
      <c r="BB334" s="39" t="s">
        <v>15186</v>
      </c>
      <c r="BC334">
        <v>1</v>
      </c>
      <c r="BE334" s="39" t="s">
        <v>15187</v>
      </c>
      <c r="BF334">
        <v>1</v>
      </c>
      <c r="BH334" s="39" t="s">
        <v>15186</v>
      </c>
      <c r="BI334">
        <v>1</v>
      </c>
      <c r="BK334" s="39" t="s">
        <v>15187</v>
      </c>
      <c r="BL334">
        <v>1</v>
      </c>
      <c r="BN334" s="39" t="s">
        <v>15186</v>
      </c>
      <c r="BO334">
        <v>1</v>
      </c>
      <c r="BQ334" s="39" t="s">
        <v>15186</v>
      </c>
      <c r="BR334">
        <v>1</v>
      </c>
      <c r="BT334" s="39" t="s">
        <v>46193</v>
      </c>
      <c r="BW334" s="39" t="s">
        <v>46194</v>
      </c>
      <c r="BZ334" s="39" t="s">
        <v>43306</v>
      </c>
      <c r="CC334" s="39" t="s">
        <v>43307</v>
      </c>
      <c r="CF334" s="39" t="s">
        <v>42953</v>
      </c>
      <c r="CI334" s="39" t="s">
        <v>43308</v>
      </c>
      <c r="CL334" s="39" t="s">
        <v>43309</v>
      </c>
      <c r="CO334" s="39" t="s">
        <v>43310</v>
      </c>
      <c r="CR334" s="39" t="s">
        <v>43311</v>
      </c>
      <c r="CU334" s="39" t="s">
        <v>43312</v>
      </c>
    </row>
    <row r="335" spans="1:99" x14ac:dyDescent="0.3">
      <c r="A335">
        <v>334</v>
      </c>
      <c r="B335" s="1">
        <v>45910.391550925924</v>
      </c>
      <c r="C335" s="1">
        <v>45910.394756944443</v>
      </c>
      <c r="D335" s="39" t="s">
        <v>91</v>
      </c>
      <c r="E335" s="39" t="s">
        <v>92</v>
      </c>
      <c r="F335">
        <v>6</v>
      </c>
      <c r="I335" s="39" t="s">
        <v>92</v>
      </c>
      <c r="L335">
        <v>11</v>
      </c>
      <c r="O335">
        <v>10</v>
      </c>
      <c r="R335" s="39" t="s">
        <v>42857</v>
      </c>
      <c r="S335">
        <v>1</v>
      </c>
      <c r="U335" s="39" t="s">
        <v>42861</v>
      </c>
      <c r="V335">
        <v>0</v>
      </c>
      <c r="X335" s="39" t="s">
        <v>42858</v>
      </c>
      <c r="Y335">
        <v>0</v>
      </c>
      <c r="AA335" s="39" t="s">
        <v>42859</v>
      </c>
      <c r="AB335">
        <v>0</v>
      </c>
      <c r="AD335" s="39" t="s">
        <v>42860</v>
      </c>
      <c r="AE335">
        <v>0</v>
      </c>
      <c r="AG335" s="39" t="s">
        <v>43534</v>
      </c>
      <c r="AH335">
        <v>1</v>
      </c>
      <c r="AJ335" s="39" t="s">
        <v>43063</v>
      </c>
      <c r="AK335">
        <v>0</v>
      </c>
      <c r="AM335" s="39" t="s">
        <v>43095</v>
      </c>
      <c r="AN335">
        <v>0</v>
      </c>
      <c r="AP335" s="39" t="s">
        <v>15187</v>
      </c>
      <c r="AQ335">
        <v>1</v>
      </c>
      <c r="AS335" s="39" t="s">
        <v>15186</v>
      </c>
      <c r="AT335">
        <v>0</v>
      </c>
      <c r="AV335" s="39" t="s">
        <v>15187</v>
      </c>
      <c r="AW335">
        <v>1</v>
      </c>
      <c r="AY335" s="39" t="s">
        <v>15187</v>
      </c>
      <c r="AZ335">
        <v>0</v>
      </c>
      <c r="BB335" s="39" t="s">
        <v>15187</v>
      </c>
      <c r="BC335">
        <v>0</v>
      </c>
      <c r="BE335" s="39" t="s">
        <v>15187</v>
      </c>
      <c r="BF335">
        <v>1</v>
      </c>
      <c r="BH335" s="39" t="s">
        <v>15187</v>
      </c>
      <c r="BI335">
        <v>0</v>
      </c>
      <c r="BK335" s="39" t="s">
        <v>15186</v>
      </c>
      <c r="BL335">
        <v>0</v>
      </c>
      <c r="BN335" s="39" t="s">
        <v>15187</v>
      </c>
      <c r="BO335">
        <v>0</v>
      </c>
      <c r="BQ335" s="39" t="s">
        <v>15186</v>
      </c>
      <c r="BR335">
        <v>1</v>
      </c>
      <c r="BT335" s="39" t="s">
        <v>44241</v>
      </c>
      <c r="BW335" s="39" t="s">
        <v>42876</v>
      </c>
      <c r="BZ335" s="39" t="s">
        <v>44885</v>
      </c>
      <c r="CC335" s="39" t="s">
        <v>44864</v>
      </c>
      <c r="CF335" s="39" t="s">
        <v>46195</v>
      </c>
      <c r="CI335" s="39" t="s">
        <v>43632</v>
      </c>
      <c r="CL335" s="39" t="s">
        <v>15708</v>
      </c>
      <c r="CO335" s="39" t="s">
        <v>44943</v>
      </c>
      <c r="CR335" s="39" t="s">
        <v>44212</v>
      </c>
      <c r="CU335" s="39" t="s">
        <v>43590</v>
      </c>
    </row>
    <row r="336" spans="1:99" x14ac:dyDescent="0.3">
      <c r="A336">
        <v>335</v>
      </c>
      <c r="B336" s="1">
        <v>45910.41978009259</v>
      </c>
      <c r="C336" s="1">
        <v>45910.428067129629</v>
      </c>
      <c r="D336" s="39" t="s">
        <v>1230</v>
      </c>
      <c r="E336" s="39" t="s">
        <v>1231</v>
      </c>
      <c r="F336">
        <v>14</v>
      </c>
      <c r="I336" s="39" t="s">
        <v>14945</v>
      </c>
      <c r="L336">
        <v>1</v>
      </c>
      <c r="O336">
        <v>8</v>
      </c>
      <c r="R336" s="39" t="s">
        <v>42857</v>
      </c>
      <c r="S336">
        <v>1</v>
      </c>
      <c r="U336" s="39" t="s">
        <v>42860</v>
      </c>
      <c r="V336">
        <v>0</v>
      </c>
      <c r="X336" s="39" t="s">
        <v>42859</v>
      </c>
      <c r="Y336">
        <v>1</v>
      </c>
      <c r="AA336" s="39" t="s">
        <v>42858</v>
      </c>
      <c r="AB336">
        <v>0</v>
      </c>
      <c r="AD336" s="39" t="s">
        <v>42861</v>
      </c>
      <c r="AE336">
        <v>1</v>
      </c>
      <c r="AG336" s="39" t="s">
        <v>43604</v>
      </c>
      <c r="AH336">
        <v>0</v>
      </c>
      <c r="AJ336" s="39" t="s">
        <v>42863</v>
      </c>
      <c r="AK336">
        <v>1</v>
      </c>
      <c r="AM336" s="39" t="s">
        <v>42864</v>
      </c>
      <c r="AN336">
        <v>1</v>
      </c>
      <c r="AP336" s="39" t="s">
        <v>15187</v>
      </c>
      <c r="AQ336">
        <v>1</v>
      </c>
      <c r="AS336" s="39" t="s">
        <v>15187</v>
      </c>
      <c r="AT336">
        <v>1</v>
      </c>
      <c r="AV336" s="39" t="s">
        <v>15186</v>
      </c>
      <c r="AW336">
        <v>0</v>
      </c>
      <c r="AY336" s="39" t="s">
        <v>15186</v>
      </c>
      <c r="AZ336">
        <v>1</v>
      </c>
      <c r="BB336" s="39" t="s">
        <v>15186</v>
      </c>
      <c r="BC336">
        <v>1</v>
      </c>
      <c r="BE336" s="39" t="s">
        <v>15187</v>
      </c>
      <c r="BF336">
        <v>1</v>
      </c>
      <c r="BH336" s="39" t="s">
        <v>15186</v>
      </c>
      <c r="BI336">
        <v>1</v>
      </c>
      <c r="BK336" s="39" t="s">
        <v>15187</v>
      </c>
      <c r="BL336">
        <v>1</v>
      </c>
      <c r="BN336" s="39" t="s">
        <v>15186</v>
      </c>
      <c r="BO336">
        <v>1</v>
      </c>
      <c r="BQ336" s="39" t="s">
        <v>15186</v>
      </c>
      <c r="BR336">
        <v>1</v>
      </c>
      <c r="BT336" s="39" t="s">
        <v>44241</v>
      </c>
      <c r="BW336" s="39" t="s">
        <v>43161</v>
      </c>
      <c r="BZ336" s="39" t="s">
        <v>44885</v>
      </c>
      <c r="CC336" s="39" t="s">
        <v>44864</v>
      </c>
      <c r="CF336" s="39" t="s">
        <v>46196</v>
      </c>
      <c r="CI336" s="39" t="s">
        <v>43632</v>
      </c>
      <c r="CL336" s="39" t="s">
        <v>46197</v>
      </c>
      <c r="CO336" s="39" t="s">
        <v>42987</v>
      </c>
      <c r="CR336" s="39" t="s">
        <v>44185</v>
      </c>
      <c r="CU336" s="39" t="s">
        <v>46198</v>
      </c>
    </row>
    <row r="337" spans="1:99" x14ac:dyDescent="0.3">
      <c r="A337">
        <v>336</v>
      </c>
      <c r="B337" s="1">
        <v>45910.426249999997</v>
      </c>
      <c r="C337" s="1">
        <v>45910.459085648145</v>
      </c>
      <c r="D337" s="39" t="s">
        <v>558</v>
      </c>
      <c r="E337" s="39" t="s">
        <v>559</v>
      </c>
      <c r="F337">
        <v>16</v>
      </c>
      <c r="I337" s="39" t="s">
        <v>559</v>
      </c>
      <c r="L337">
        <v>10</v>
      </c>
      <c r="O337">
        <v>8</v>
      </c>
      <c r="R337" s="39" t="s">
        <v>42857</v>
      </c>
      <c r="S337">
        <v>1</v>
      </c>
      <c r="U337" s="39" t="s">
        <v>42858</v>
      </c>
      <c r="V337">
        <v>1</v>
      </c>
      <c r="X337" s="39" t="s">
        <v>42859</v>
      </c>
      <c r="Y337">
        <v>1</v>
      </c>
      <c r="AA337" s="39" t="s">
        <v>42860</v>
      </c>
      <c r="AB337">
        <v>1</v>
      </c>
      <c r="AD337" s="39" t="s">
        <v>42861</v>
      </c>
      <c r="AE337">
        <v>1</v>
      </c>
      <c r="AG337" s="39" t="s">
        <v>43534</v>
      </c>
      <c r="AH337">
        <v>1</v>
      </c>
      <c r="AJ337" s="39" t="s">
        <v>42863</v>
      </c>
      <c r="AK337">
        <v>1</v>
      </c>
      <c r="AM337" s="39" t="s">
        <v>43095</v>
      </c>
      <c r="AN337">
        <v>0</v>
      </c>
      <c r="AP337" s="39" t="s">
        <v>15187</v>
      </c>
      <c r="AQ337">
        <v>1</v>
      </c>
      <c r="AS337" s="39" t="s">
        <v>15187</v>
      </c>
      <c r="AT337">
        <v>1</v>
      </c>
      <c r="AV337" s="39" t="s">
        <v>15186</v>
      </c>
      <c r="AW337">
        <v>0</v>
      </c>
      <c r="AY337" s="39" t="s">
        <v>15186</v>
      </c>
      <c r="AZ337">
        <v>1</v>
      </c>
      <c r="BB337" s="39" t="s">
        <v>15186</v>
      </c>
      <c r="BC337">
        <v>1</v>
      </c>
      <c r="BE337" s="39" t="s">
        <v>15187</v>
      </c>
      <c r="BF337">
        <v>1</v>
      </c>
      <c r="BH337" s="39" t="s">
        <v>15186</v>
      </c>
      <c r="BI337">
        <v>1</v>
      </c>
      <c r="BK337" s="39" t="s">
        <v>15187</v>
      </c>
      <c r="BL337">
        <v>1</v>
      </c>
      <c r="BN337" s="39" t="s">
        <v>15186</v>
      </c>
      <c r="BO337">
        <v>1</v>
      </c>
      <c r="BQ337" s="39" t="s">
        <v>15186</v>
      </c>
      <c r="BR337">
        <v>1</v>
      </c>
      <c r="BT337" s="39" t="s">
        <v>46199</v>
      </c>
      <c r="BW337" s="39" t="s">
        <v>46200</v>
      </c>
      <c r="BZ337" s="39" t="s">
        <v>46201</v>
      </c>
      <c r="CC337" s="39" t="s">
        <v>46202</v>
      </c>
      <c r="CF337" s="39" t="s">
        <v>46203</v>
      </c>
      <c r="CI337" s="39" t="s">
        <v>46204</v>
      </c>
      <c r="CL337" s="39" t="s">
        <v>46205</v>
      </c>
      <c r="CO337" s="39" t="s">
        <v>46206</v>
      </c>
      <c r="CR337" s="39" t="s">
        <v>46207</v>
      </c>
      <c r="CU337" s="39" t="s">
        <v>46208</v>
      </c>
    </row>
    <row r="338" spans="1:99" x14ac:dyDescent="0.3">
      <c r="A338">
        <v>337</v>
      </c>
      <c r="B338" s="1">
        <v>45910.458240740743</v>
      </c>
      <c r="C338" s="1">
        <v>45910.465810185182</v>
      </c>
      <c r="D338" s="39" t="s">
        <v>3330</v>
      </c>
      <c r="E338" s="39" t="s">
        <v>3331</v>
      </c>
      <c r="F338">
        <v>13</v>
      </c>
      <c r="I338" s="39" t="s">
        <v>3331</v>
      </c>
      <c r="L338">
        <v>3</v>
      </c>
      <c r="O338">
        <v>13</v>
      </c>
      <c r="R338" s="39" t="s">
        <v>42857</v>
      </c>
      <c r="S338">
        <v>1</v>
      </c>
      <c r="U338" s="39" t="s">
        <v>42861</v>
      </c>
      <c r="V338">
        <v>0</v>
      </c>
      <c r="X338" s="39" t="s">
        <v>42859</v>
      </c>
      <c r="Y338">
        <v>1</v>
      </c>
      <c r="AA338" s="39" t="s">
        <v>42860</v>
      </c>
      <c r="AB338">
        <v>1</v>
      </c>
      <c r="AD338" s="39" t="s">
        <v>42858</v>
      </c>
      <c r="AE338">
        <v>0</v>
      </c>
      <c r="AG338" s="39" t="s">
        <v>43534</v>
      </c>
      <c r="AH338">
        <v>1</v>
      </c>
      <c r="AJ338" s="39" t="s">
        <v>42863</v>
      </c>
      <c r="AK338">
        <v>1</v>
      </c>
      <c r="AM338" s="39" t="s">
        <v>42864</v>
      </c>
      <c r="AN338">
        <v>1</v>
      </c>
      <c r="AP338" s="39" t="s">
        <v>15187</v>
      </c>
      <c r="AQ338">
        <v>1</v>
      </c>
      <c r="AS338" s="39" t="s">
        <v>15187</v>
      </c>
      <c r="AT338">
        <v>1</v>
      </c>
      <c r="AV338" s="39" t="s">
        <v>15186</v>
      </c>
      <c r="AW338">
        <v>0</v>
      </c>
      <c r="AY338" s="39" t="s">
        <v>15187</v>
      </c>
      <c r="AZ338">
        <v>0</v>
      </c>
      <c r="BB338" s="39" t="s">
        <v>15186</v>
      </c>
      <c r="BC338">
        <v>1</v>
      </c>
      <c r="BE338" s="39" t="s">
        <v>15187</v>
      </c>
      <c r="BF338">
        <v>1</v>
      </c>
      <c r="BH338" s="39" t="s">
        <v>15187</v>
      </c>
      <c r="BI338">
        <v>0</v>
      </c>
      <c r="BK338" s="39" t="s">
        <v>15187</v>
      </c>
      <c r="BL338">
        <v>1</v>
      </c>
      <c r="BN338" s="39" t="s">
        <v>15186</v>
      </c>
      <c r="BO338">
        <v>1</v>
      </c>
      <c r="BQ338" s="39" t="s">
        <v>15186</v>
      </c>
      <c r="BR338">
        <v>1</v>
      </c>
      <c r="BT338" s="39" t="s">
        <v>46209</v>
      </c>
      <c r="BW338" s="39" t="s">
        <v>46210</v>
      </c>
      <c r="BZ338" s="39" t="s">
        <v>46211</v>
      </c>
      <c r="CC338" s="39" t="s">
        <v>46212</v>
      </c>
      <c r="CF338" s="39" t="s">
        <v>42953</v>
      </c>
      <c r="CI338" s="39" t="s">
        <v>46213</v>
      </c>
      <c r="CL338" s="39" t="s">
        <v>46214</v>
      </c>
      <c r="CO338" s="39" t="s">
        <v>46215</v>
      </c>
      <c r="CR338" s="39" t="s">
        <v>46216</v>
      </c>
      <c r="CU338" s="39" t="s">
        <v>46217</v>
      </c>
    </row>
    <row r="339" spans="1:99" x14ac:dyDescent="0.3">
      <c r="A339">
        <v>338</v>
      </c>
      <c r="B339" s="1">
        <v>45910.470277777778</v>
      </c>
      <c r="C339" s="1">
        <v>45910.470358796294</v>
      </c>
      <c r="D339" s="39" t="s">
        <v>549</v>
      </c>
      <c r="E339" s="39" t="s">
        <v>550</v>
      </c>
      <c r="F339">
        <v>15</v>
      </c>
      <c r="I339" s="39" t="s">
        <v>550</v>
      </c>
      <c r="L339">
        <v>10</v>
      </c>
      <c r="O339">
        <v>26</v>
      </c>
      <c r="R339" s="39" t="s">
        <v>42857</v>
      </c>
      <c r="S339">
        <v>1</v>
      </c>
      <c r="U339" s="39" t="s">
        <v>42859</v>
      </c>
      <c r="V339">
        <v>0</v>
      </c>
      <c r="X339" s="39" t="s">
        <v>42859</v>
      </c>
      <c r="Y339">
        <v>1</v>
      </c>
      <c r="AA339" s="39" t="s">
        <v>42858</v>
      </c>
      <c r="AB339">
        <v>0</v>
      </c>
      <c r="AD339" s="39" t="s">
        <v>42861</v>
      </c>
      <c r="AE339">
        <v>1</v>
      </c>
      <c r="AG339" s="39" t="s">
        <v>43584</v>
      </c>
      <c r="AH339">
        <v>0</v>
      </c>
      <c r="AJ339" s="39" t="s">
        <v>42863</v>
      </c>
      <c r="AK339">
        <v>1</v>
      </c>
      <c r="AM339" s="39" t="s">
        <v>42864</v>
      </c>
      <c r="AN339">
        <v>1</v>
      </c>
      <c r="AP339" s="39" t="s">
        <v>15187</v>
      </c>
      <c r="AQ339">
        <v>1</v>
      </c>
      <c r="AS339" s="39" t="s">
        <v>15187</v>
      </c>
      <c r="AT339">
        <v>1</v>
      </c>
      <c r="AV339" s="39" t="s">
        <v>15187</v>
      </c>
      <c r="AW339">
        <v>1</v>
      </c>
      <c r="AY339" s="39" t="s">
        <v>15186</v>
      </c>
      <c r="AZ339">
        <v>1</v>
      </c>
      <c r="BB339" s="39" t="s">
        <v>15186</v>
      </c>
      <c r="BC339">
        <v>1</v>
      </c>
      <c r="BE339" s="39" t="s">
        <v>15187</v>
      </c>
      <c r="BF339">
        <v>1</v>
      </c>
      <c r="BH339" s="39" t="s">
        <v>15186</v>
      </c>
      <c r="BI339">
        <v>1</v>
      </c>
      <c r="BK339" s="39" t="s">
        <v>15187</v>
      </c>
      <c r="BL339">
        <v>1</v>
      </c>
      <c r="BN339" s="39" t="s">
        <v>15186</v>
      </c>
      <c r="BO339">
        <v>1</v>
      </c>
      <c r="BQ339" s="39" t="s">
        <v>15186</v>
      </c>
      <c r="BR339">
        <v>1</v>
      </c>
      <c r="BT339" s="39" t="s">
        <v>42865</v>
      </c>
      <c r="BW339" s="39" t="s">
        <v>46218</v>
      </c>
      <c r="BZ339" s="39" t="s">
        <v>46219</v>
      </c>
      <c r="CC339" s="39" t="s">
        <v>46220</v>
      </c>
      <c r="CF339" s="39" t="s">
        <v>46221</v>
      </c>
      <c r="CI339" s="39" t="s">
        <v>46222</v>
      </c>
      <c r="CL339" s="39" t="s">
        <v>46223</v>
      </c>
      <c r="CO339" s="39" t="s">
        <v>46224</v>
      </c>
      <c r="CR339" s="39" t="s">
        <v>46225</v>
      </c>
      <c r="CU339" s="39" t="s">
        <v>46226</v>
      </c>
    </row>
    <row r="340" spans="1:99" x14ac:dyDescent="0.3">
      <c r="A340">
        <v>339</v>
      </c>
      <c r="B340" s="1">
        <v>45910.461030092592</v>
      </c>
      <c r="C340" s="1">
        <v>45910.471747685187</v>
      </c>
      <c r="D340" s="39" t="s">
        <v>575</v>
      </c>
      <c r="E340" s="39" t="s">
        <v>576</v>
      </c>
      <c r="F340">
        <v>13</v>
      </c>
      <c r="I340" s="39" t="s">
        <v>576</v>
      </c>
      <c r="L340">
        <v>10</v>
      </c>
      <c r="O340">
        <v>3</v>
      </c>
      <c r="R340" s="39" t="s">
        <v>42857</v>
      </c>
      <c r="S340">
        <v>1</v>
      </c>
      <c r="U340" s="39" t="s">
        <v>42858</v>
      </c>
      <c r="V340">
        <v>1</v>
      </c>
      <c r="X340" s="39" t="s">
        <v>42857</v>
      </c>
      <c r="Y340">
        <v>0</v>
      </c>
      <c r="AA340" s="39" t="s">
        <v>42861</v>
      </c>
      <c r="AB340">
        <v>0</v>
      </c>
      <c r="AD340" s="39" t="s">
        <v>42859</v>
      </c>
      <c r="AE340">
        <v>0</v>
      </c>
      <c r="AG340" s="39" t="s">
        <v>43584</v>
      </c>
      <c r="AH340">
        <v>0</v>
      </c>
      <c r="AJ340" s="39" t="s">
        <v>42863</v>
      </c>
      <c r="AK340">
        <v>1</v>
      </c>
      <c r="AM340" s="39" t="s">
        <v>42864</v>
      </c>
      <c r="AN340">
        <v>1</v>
      </c>
      <c r="AP340" s="39" t="s">
        <v>15187</v>
      </c>
      <c r="AQ340">
        <v>1</v>
      </c>
      <c r="AS340" s="39" t="s">
        <v>15187</v>
      </c>
      <c r="AT340">
        <v>1</v>
      </c>
      <c r="AV340" s="39" t="s">
        <v>15186</v>
      </c>
      <c r="AW340">
        <v>0</v>
      </c>
      <c r="AY340" s="39" t="s">
        <v>15186</v>
      </c>
      <c r="AZ340">
        <v>1</v>
      </c>
      <c r="BB340" s="39" t="s">
        <v>15186</v>
      </c>
      <c r="BC340">
        <v>1</v>
      </c>
      <c r="BE340" s="39" t="s">
        <v>15187</v>
      </c>
      <c r="BF340">
        <v>1</v>
      </c>
      <c r="BH340" s="39" t="s">
        <v>15186</v>
      </c>
      <c r="BI340">
        <v>1</v>
      </c>
      <c r="BK340" s="39" t="s">
        <v>15187</v>
      </c>
      <c r="BL340">
        <v>1</v>
      </c>
      <c r="BN340" s="39" t="s">
        <v>15186</v>
      </c>
      <c r="BO340">
        <v>1</v>
      </c>
      <c r="BQ340" s="39" t="s">
        <v>15186</v>
      </c>
      <c r="BR340">
        <v>1</v>
      </c>
      <c r="BT340" s="39" t="s">
        <v>42865</v>
      </c>
      <c r="BW340" s="39" t="s">
        <v>46227</v>
      </c>
      <c r="BZ340" s="39" t="s">
        <v>46228</v>
      </c>
      <c r="CC340" s="39" t="s">
        <v>46229</v>
      </c>
      <c r="CF340" s="39" t="s">
        <v>46230</v>
      </c>
      <c r="CI340" s="39" t="s">
        <v>46231</v>
      </c>
      <c r="CL340" s="39" t="s">
        <v>46232</v>
      </c>
      <c r="CO340" s="39" t="s">
        <v>46233</v>
      </c>
      <c r="CR340" s="39" t="s">
        <v>46234</v>
      </c>
      <c r="CU340" s="39" t="s">
        <v>46235</v>
      </c>
    </row>
    <row r="341" spans="1:99" x14ac:dyDescent="0.3">
      <c r="A341">
        <v>340</v>
      </c>
      <c r="B341" s="1">
        <v>45910.511134259257</v>
      </c>
      <c r="C341" s="1">
        <v>45910.521550925929</v>
      </c>
      <c r="D341" s="39" t="s">
        <v>538</v>
      </c>
      <c r="E341" s="39" t="s">
        <v>539</v>
      </c>
      <c r="F341">
        <v>14</v>
      </c>
      <c r="I341" s="39" t="s">
        <v>539</v>
      </c>
      <c r="L341">
        <v>10</v>
      </c>
      <c r="O341">
        <v>32</v>
      </c>
      <c r="R341" s="39" t="s">
        <v>42857</v>
      </c>
      <c r="S341">
        <v>1</v>
      </c>
      <c r="U341" s="39" t="s">
        <v>42859</v>
      </c>
      <c r="V341">
        <v>0</v>
      </c>
      <c r="X341" s="39" t="s">
        <v>42859</v>
      </c>
      <c r="Y341">
        <v>1</v>
      </c>
      <c r="AA341" s="39" t="s">
        <v>42860</v>
      </c>
      <c r="AB341">
        <v>1</v>
      </c>
      <c r="AD341" s="39" t="s">
        <v>42861</v>
      </c>
      <c r="AE341">
        <v>1</v>
      </c>
      <c r="AG341" s="39" t="s">
        <v>43584</v>
      </c>
      <c r="AH341">
        <v>0</v>
      </c>
      <c r="AJ341" s="39" t="s">
        <v>42863</v>
      </c>
      <c r="AK341">
        <v>1</v>
      </c>
      <c r="AM341" s="39" t="s">
        <v>42864</v>
      </c>
      <c r="AN341">
        <v>1</v>
      </c>
      <c r="AP341" s="39" t="s">
        <v>15187</v>
      </c>
      <c r="AQ341">
        <v>1</v>
      </c>
      <c r="AS341" s="39" t="s">
        <v>15187</v>
      </c>
      <c r="AT341">
        <v>1</v>
      </c>
      <c r="AV341" s="39" t="s">
        <v>15186</v>
      </c>
      <c r="AW341">
        <v>0</v>
      </c>
      <c r="AY341" s="39" t="s">
        <v>15186</v>
      </c>
      <c r="AZ341">
        <v>1</v>
      </c>
      <c r="BB341" s="39" t="s">
        <v>15186</v>
      </c>
      <c r="BC341">
        <v>1</v>
      </c>
      <c r="BE341" s="39" t="s">
        <v>15187</v>
      </c>
      <c r="BF341">
        <v>1</v>
      </c>
      <c r="BH341" s="39" t="s">
        <v>15187</v>
      </c>
      <c r="BI341">
        <v>0</v>
      </c>
      <c r="BK341" s="39" t="s">
        <v>15187</v>
      </c>
      <c r="BL341">
        <v>1</v>
      </c>
      <c r="BN341" s="39" t="s">
        <v>15186</v>
      </c>
      <c r="BO341">
        <v>1</v>
      </c>
      <c r="BQ341" s="39" t="s">
        <v>15186</v>
      </c>
      <c r="BR341">
        <v>1</v>
      </c>
      <c r="BT341" s="39" t="s">
        <v>46236</v>
      </c>
      <c r="BW341" s="39" t="s">
        <v>43143</v>
      </c>
      <c r="BZ341" s="39" t="s">
        <v>44885</v>
      </c>
      <c r="CC341" s="39" t="s">
        <v>45064</v>
      </c>
      <c r="CF341" s="39" t="s">
        <v>44865</v>
      </c>
      <c r="CI341" s="39" t="s">
        <v>46237</v>
      </c>
      <c r="CL341" s="39" t="s">
        <v>46238</v>
      </c>
      <c r="CO341" s="39" t="s">
        <v>42987</v>
      </c>
      <c r="CR341" s="39" t="s">
        <v>44265</v>
      </c>
      <c r="CU341" s="39" t="s">
        <v>43590</v>
      </c>
    </row>
    <row r="342" spans="1:99" x14ac:dyDescent="0.3">
      <c r="A342">
        <v>341</v>
      </c>
      <c r="B342" s="1">
        <v>45910.526250000003</v>
      </c>
      <c r="C342" s="1">
        <v>45910.532685185186</v>
      </c>
      <c r="D342" s="39" t="s">
        <v>734</v>
      </c>
      <c r="E342" s="39" t="s">
        <v>735</v>
      </c>
      <c r="F342">
        <v>18</v>
      </c>
      <c r="I342" s="39" t="s">
        <v>735</v>
      </c>
      <c r="L342">
        <v>10</v>
      </c>
      <c r="O342">
        <v>39</v>
      </c>
      <c r="R342" s="39" t="s">
        <v>42857</v>
      </c>
      <c r="S342">
        <v>1</v>
      </c>
      <c r="U342" s="39" t="s">
        <v>42858</v>
      </c>
      <c r="V342">
        <v>1</v>
      </c>
      <c r="X342" s="39" t="s">
        <v>42859</v>
      </c>
      <c r="Y342">
        <v>1</v>
      </c>
      <c r="AA342" s="39" t="s">
        <v>42860</v>
      </c>
      <c r="AB342">
        <v>1</v>
      </c>
      <c r="AD342" s="39" t="s">
        <v>42861</v>
      </c>
      <c r="AE342">
        <v>1</v>
      </c>
      <c r="AG342" s="39" t="s">
        <v>43534</v>
      </c>
      <c r="AH342">
        <v>1</v>
      </c>
      <c r="AJ342" s="39" t="s">
        <v>42863</v>
      </c>
      <c r="AK342">
        <v>1</v>
      </c>
      <c r="AM342" s="39" t="s">
        <v>42864</v>
      </c>
      <c r="AN342">
        <v>1</v>
      </c>
      <c r="AP342" s="39" t="s">
        <v>15187</v>
      </c>
      <c r="AQ342">
        <v>1</v>
      </c>
      <c r="AS342" s="39" t="s">
        <v>15187</v>
      </c>
      <c r="AT342">
        <v>1</v>
      </c>
      <c r="AV342" s="39" t="s">
        <v>15187</v>
      </c>
      <c r="AW342">
        <v>1</v>
      </c>
      <c r="AY342" s="39" t="s">
        <v>15186</v>
      </c>
      <c r="AZ342">
        <v>1</v>
      </c>
      <c r="BB342" s="39" t="s">
        <v>15186</v>
      </c>
      <c r="BC342">
        <v>1</v>
      </c>
      <c r="BE342" s="39" t="s">
        <v>15187</v>
      </c>
      <c r="BF342">
        <v>1</v>
      </c>
      <c r="BH342" s="39" t="s">
        <v>15186</v>
      </c>
      <c r="BI342">
        <v>1</v>
      </c>
      <c r="BK342" s="39" t="s">
        <v>15187</v>
      </c>
      <c r="BL342">
        <v>1</v>
      </c>
      <c r="BN342" s="39" t="s">
        <v>15186</v>
      </c>
      <c r="BO342">
        <v>1</v>
      </c>
      <c r="BQ342" s="39" t="s">
        <v>15186</v>
      </c>
      <c r="BR342">
        <v>1</v>
      </c>
      <c r="BT342" s="39" t="s">
        <v>42865</v>
      </c>
      <c r="BW342" s="39" t="s">
        <v>42876</v>
      </c>
      <c r="BZ342" s="39" t="s">
        <v>46239</v>
      </c>
      <c r="CC342" s="39" t="s">
        <v>46240</v>
      </c>
      <c r="CF342" s="39" t="s">
        <v>42945</v>
      </c>
      <c r="CI342" s="39" t="s">
        <v>46241</v>
      </c>
      <c r="CL342" s="39" t="s">
        <v>46242</v>
      </c>
      <c r="CO342" s="39" t="s">
        <v>42994</v>
      </c>
      <c r="CR342" s="39" t="s">
        <v>42995</v>
      </c>
      <c r="CU342" s="39" t="s">
        <v>43032</v>
      </c>
    </row>
    <row r="343" spans="1:99" x14ac:dyDescent="0.3">
      <c r="A343">
        <v>342</v>
      </c>
      <c r="B343" s="1">
        <v>45910.534421296295</v>
      </c>
      <c r="C343" s="1">
        <v>45910.540706018517</v>
      </c>
      <c r="D343" s="39" t="s">
        <v>741</v>
      </c>
      <c r="E343" s="39" t="s">
        <v>742</v>
      </c>
      <c r="F343">
        <v>18</v>
      </c>
      <c r="I343" s="39" t="s">
        <v>742</v>
      </c>
      <c r="L343">
        <v>10</v>
      </c>
      <c r="O343">
        <v>36</v>
      </c>
      <c r="R343" s="39" t="s">
        <v>42857</v>
      </c>
      <c r="S343">
        <v>1</v>
      </c>
      <c r="U343" s="39" t="s">
        <v>42858</v>
      </c>
      <c r="V343">
        <v>1</v>
      </c>
      <c r="X343" s="39" t="s">
        <v>42859</v>
      </c>
      <c r="Y343">
        <v>1</v>
      </c>
      <c r="AA343" s="39" t="s">
        <v>42860</v>
      </c>
      <c r="AB343">
        <v>1</v>
      </c>
      <c r="AD343" s="39" t="s">
        <v>42861</v>
      </c>
      <c r="AE343">
        <v>1</v>
      </c>
      <c r="AG343" s="39" t="s">
        <v>43534</v>
      </c>
      <c r="AH343">
        <v>1</v>
      </c>
      <c r="AJ343" s="39" t="s">
        <v>42863</v>
      </c>
      <c r="AK343">
        <v>1</v>
      </c>
      <c r="AM343" s="39" t="s">
        <v>42864</v>
      </c>
      <c r="AN343">
        <v>1</v>
      </c>
      <c r="AP343" s="39" t="s">
        <v>15187</v>
      </c>
      <c r="AQ343">
        <v>1</v>
      </c>
      <c r="AS343" s="39" t="s">
        <v>15187</v>
      </c>
      <c r="AT343">
        <v>1</v>
      </c>
      <c r="AV343" s="39" t="s">
        <v>15187</v>
      </c>
      <c r="AW343">
        <v>1</v>
      </c>
      <c r="AY343" s="39" t="s">
        <v>15186</v>
      </c>
      <c r="AZ343">
        <v>1</v>
      </c>
      <c r="BB343" s="39" t="s">
        <v>15186</v>
      </c>
      <c r="BC343">
        <v>1</v>
      </c>
      <c r="BE343" s="39" t="s">
        <v>15187</v>
      </c>
      <c r="BF343">
        <v>1</v>
      </c>
      <c r="BH343" s="39" t="s">
        <v>15186</v>
      </c>
      <c r="BI343">
        <v>1</v>
      </c>
      <c r="BK343" s="39" t="s">
        <v>15187</v>
      </c>
      <c r="BL343">
        <v>1</v>
      </c>
      <c r="BN343" s="39" t="s">
        <v>15186</v>
      </c>
      <c r="BO343">
        <v>1</v>
      </c>
      <c r="BQ343" s="39" t="s">
        <v>15186</v>
      </c>
      <c r="BR343">
        <v>1</v>
      </c>
      <c r="BT343" s="39" t="s">
        <v>42865</v>
      </c>
      <c r="BW343" s="39" t="s">
        <v>42876</v>
      </c>
      <c r="BZ343" s="39" t="s">
        <v>46243</v>
      </c>
      <c r="CC343" s="39" t="s">
        <v>46240</v>
      </c>
      <c r="CF343" s="39" t="s">
        <v>42945</v>
      </c>
      <c r="CI343" s="39" t="s">
        <v>46241</v>
      </c>
      <c r="CL343" s="39" t="s">
        <v>46242</v>
      </c>
      <c r="CO343" s="39" t="s">
        <v>42994</v>
      </c>
      <c r="CR343" s="39" t="s">
        <v>42995</v>
      </c>
      <c r="CU343" s="39" t="s">
        <v>43032</v>
      </c>
    </row>
    <row r="344" spans="1:99" x14ac:dyDescent="0.3">
      <c r="A344">
        <v>343</v>
      </c>
      <c r="B344" s="1">
        <v>45910.531805555554</v>
      </c>
      <c r="C344" s="1">
        <v>45910.541550925926</v>
      </c>
      <c r="D344" s="39" t="s">
        <v>567</v>
      </c>
      <c r="E344" s="39" t="s">
        <v>568</v>
      </c>
      <c r="F344">
        <v>16</v>
      </c>
      <c r="I344" s="39" t="s">
        <v>568</v>
      </c>
      <c r="L344">
        <v>10</v>
      </c>
      <c r="O344">
        <v>31</v>
      </c>
      <c r="R344" s="39" t="s">
        <v>42857</v>
      </c>
      <c r="S344">
        <v>1</v>
      </c>
      <c r="U344" s="39" t="s">
        <v>42858</v>
      </c>
      <c r="V344">
        <v>1</v>
      </c>
      <c r="X344" s="39" t="s">
        <v>42859</v>
      </c>
      <c r="Y344">
        <v>1</v>
      </c>
      <c r="AA344" s="39" t="s">
        <v>42860</v>
      </c>
      <c r="AB344">
        <v>1</v>
      </c>
      <c r="AD344" s="39" t="s">
        <v>42861</v>
      </c>
      <c r="AE344">
        <v>1</v>
      </c>
      <c r="AG344" s="39" t="s">
        <v>43534</v>
      </c>
      <c r="AH344">
        <v>1</v>
      </c>
      <c r="AJ344" s="39" t="s">
        <v>42863</v>
      </c>
      <c r="AK344">
        <v>1</v>
      </c>
      <c r="AM344" s="39" t="s">
        <v>42864</v>
      </c>
      <c r="AN344">
        <v>1</v>
      </c>
      <c r="AP344" s="39" t="s">
        <v>15186</v>
      </c>
      <c r="AQ344">
        <v>0</v>
      </c>
      <c r="AS344" s="39" t="s">
        <v>15187</v>
      </c>
      <c r="AT344">
        <v>1</v>
      </c>
      <c r="AV344" s="39" t="s">
        <v>15186</v>
      </c>
      <c r="AW344">
        <v>0</v>
      </c>
      <c r="AY344" s="39" t="s">
        <v>15186</v>
      </c>
      <c r="AZ344">
        <v>1</v>
      </c>
      <c r="BB344" s="39" t="s">
        <v>15186</v>
      </c>
      <c r="BC344">
        <v>1</v>
      </c>
      <c r="BE344" s="39" t="s">
        <v>15187</v>
      </c>
      <c r="BF344">
        <v>1</v>
      </c>
      <c r="BH344" s="39" t="s">
        <v>15186</v>
      </c>
      <c r="BI344">
        <v>1</v>
      </c>
      <c r="BK344" s="39" t="s">
        <v>15187</v>
      </c>
      <c r="BL344">
        <v>1</v>
      </c>
      <c r="BN344" s="39" t="s">
        <v>15186</v>
      </c>
      <c r="BO344">
        <v>1</v>
      </c>
      <c r="BQ344" s="39" t="s">
        <v>15186</v>
      </c>
      <c r="BR344">
        <v>1</v>
      </c>
      <c r="BT344" s="39" t="s">
        <v>44208</v>
      </c>
      <c r="BW344" s="39" t="s">
        <v>46244</v>
      </c>
      <c r="BZ344" s="39" t="s">
        <v>44885</v>
      </c>
      <c r="CC344" s="39" t="s">
        <v>44864</v>
      </c>
      <c r="CF344" s="39" t="s">
        <v>44865</v>
      </c>
      <c r="CI344" s="39" t="s">
        <v>43632</v>
      </c>
      <c r="CL344" s="39" t="s">
        <v>46245</v>
      </c>
      <c r="CO344" s="39" t="s">
        <v>46246</v>
      </c>
      <c r="CR344" s="39" t="s">
        <v>46247</v>
      </c>
      <c r="CU344" s="39" t="s">
        <v>46248</v>
      </c>
    </row>
    <row r="345" spans="1:99" x14ac:dyDescent="0.3">
      <c r="A345">
        <v>344</v>
      </c>
      <c r="B345" s="1">
        <v>45910.536354166667</v>
      </c>
      <c r="C345" s="1">
        <v>45910.543680555558</v>
      </c>
      <c r="D345" s="39" t="s">
        <v>799</v>
      </c>
      <c r="E345" s="39" t="s">
        <v>800</v>
      </c>
      <c r="F345">
        <v>18</v>
      </c>
      <c r="I345" s="39" t="s">
        <v>46249</v>
      </c>
      <c r="L345">
        <v>10</v>
      </c>
      <c r="O345">
        <v>38</v>
      </c>
      <c r="R345" s="39" t="s">
        <v>42857</v>
      </c>
      <c r="S345">
        <v>1</v>
      </c>
      <c r="U345" s="39" t="s">
        <v>42858</v>
      </c>
      <c r="V345">
        <v>1</v>
      </c>
      <c r="X345" s="39" t="s">
        <v>42859</v>
      </c>
      <c r="Y345">
        <v>1</v>
      </c>
      <c r="AA345" s="39" t="s">
        <v>42860</v>
      </c>
      <c r="AB345">
        <v>1</v>
      </c>
      <c r="AD345" s="39" t="s">
        <v>42861</v>
      </c>
      <c r="AE345">
        <v>1</v>
      </c>
      <c r="AG345" s="39" t="s">
        <v>43534</v>
      </c>
      <c r="AH345">
        <v>1</v>
      </c>
      <c r="AJ345" s="39" t="s">
        <v>42863</v>
      </c>
      <c r="AK345">
        <v>1</v>
      </c>
      <c r="AM345" s="39" t="s">
        <v>42864</v>
      </c>
      <c r="AN345">
        <v>1</v>
      </c>
      <c r="AP345" s="39" t="s">
        <v>15187</v>
      </c>
      <c r="AQ345">
        <v>1</v>
      </c>
      <c r="AS345" s="39" t="s">
        <v>15187</v>
      </c>
      <c r="AT345">
        <v>1</v>
      </c>
      <c r="AV345" s="39" t="s">
        <v>15187</v>
      </c>
      <c r="AW345">
        <v>1</v>
      </c>
      <c r="AY345" s="39" t="s">
        <v>15186</v>
      </c>
      <c r="AZ345">
        <v>1</v>
      </c>
      <c r="BB345" s="39" t="s">
        <v>15186</v>
      </c>
      <c r="BC345">
        <v>1</v>
      </c>
      <c r="BE345" s="39" t="s">
        <v>15187</v>
      </c>
      <c r="BF345">
        <v>1</v>
      </c>
      <c r="BH345" s="39" t="s">
        <v>15186</v>
      </c>
      <c r="BI345">
        <v>1</v>
      </c>
      <c r="BK345" s="39" t="s">
        <v>15187</v>
      </c>
      <c r="BL345">
        <v>1</v>
      </c>
      <c r="BN345" s="39" t="s">
        <v>15186</v>
      </c>
      <c r="BO345">
        <v>1</v>
      </c>
      <c r="BQ345" s="39" t="s">
        <v>15186</v>
      </c>
      <c r="BR345">
        <v>1</v>
      </c>
      <c r="BT345" s="39" t="s">
        <v>42865</v>
      </c>
      <c r="BW345" s="39" t="s">
        <v>42876</v>
      </c>
      <c r="BZ345" s="39" t="s">
        <v>46250</v>
      </c>
      <c r="CC345" s="39" t="s">
        <v>46240</v>
      </c>
      <c r="CF345" s="39" t="s">
        <v>42945</v>
      </c>
      <c r="CI345" s="39" t="s">
        <v>46241</v>
      </c>
      <c r="CL345" s="39" t="s">
        <v>46242</v>
      </c>
      <c r="CO345" s="39" t="s">
        <v>42994</v>
      </c>
      <c r="CR345" s="39" t="s">
        <v>42995</v>
      </c>
      <c r="CU345" s="39" t="s">
        <v>43032</v>
      </c>
    </row>
    <row r="346" spans="1:99" x14ac:dyDescent="0.3">
      <c r="A346">
        <v>345</v>
      </c>
      <c r="B346" s="1">
        <v>45910.528506944444</v>
      </c>
      <c r="C346" s="1">
        <v>45910.543877314813</v>
      </c>
      <c r="D346" s="39" t="s">
        <v>2045</v>
      </c>
      <c r="E346" s="39" t="s">
        <v>2046</v>
      </c>
      <c r="F346">
        <v>16</v>
      </c>
      <c r="I346" s="39" t="s">
        <v>2046</v>
      </c>
      <c r="L346">
        <v>4</v>
      </c>
      <c r="O346">
        <v>27</v>
      </c>
      <c r="R346" s="39" t="s">
        <v>42857</v>
      </c>
      <c r="S346">
        <v>1</v>
      </c>
      <c r="U346" s="39" t="s">
        <v>42858</v>
      </c>
      <c r="V346">
        <v>1</v>
      </c>
      <c r="X346" s="39" t="s">
        <v>42859</v>
      </c>
      <c r="Y346">
        <v>1</v>
      </c>
      <c r="AA346" s="39" t="s">
        <v>42860</v>
      </c>
      <c r="AB346">
        <v>1</v>
      </c>
      <c r="AD346" s="39" t="s">
        <v>42861</v>
      </c>
      <c r="AE346">
        <v>1</v>
      </c>
      <c r="AG346" s="39" t="s">
        <v>43534</v>
      </c>
      <c r="AH346">
        <v>1</v>
      </c>
      <c r="AJ346" s="39" t="s">
        <v>42863</v>
      </c>
      <c r="AK346">
        <v>1</v>
      </c>
      <c r="AM346" s="39" t="s">
        <v>42864</v>
      </c>
      <c r="AN346">
        <v>1</v>
      </c>
      <c r="AP346" s="39" t="s">
        <v>15187</v>
      </c>
      <c r="AQ346">
        <v>1</v>
      </c>
      <c r="AS346" s="39" t="s">
        <v>15187</v>
      </c>
      <c r="AT346">
        <v>1</v>
      </c>
      <c r="AV346" s="39" t="s">
        <v>15186</v>
      </c>
      <c r="AW346">
        <v>0</v>
      </c>
      <c r="AY346" s="39" t="s">
        <v>15186</v>
      </c>
      <c r="AZ346">
        <v>1</v>
      </c>
      <c r="BB346" s="39" t="s">
        <v>15186</v>
      </c>
      <c r="BC346">
        <v>1</v>
      </c>
      <c r="BE346" s="39" t="s">
        <v>15187</v>
      </c>
      <c r="BF346">
        <v>1</v>
      </c>
      <c r="BH346" s="39" t="s">
        <v>15186</v>
      </c>
      <c r="BI346">
        <v>1</v>
      </c>
      <c r="BK346" s="39" t="s">
        <v>15187</v>
      </c>
      <c r="BL346">
        <v>1</v>
      </c>
      <c r="BN346" s="39" t="s">
        <v>15186</v>
      </c>
      <c r="BO346">
        <v>1</v>
      </c>
      <c r="BQ346" s="39" t="s">
        <v>15187</v>
      </c>
      <c r="BR346">
        <v>0</v>
      </c>
      <c r="BT346" s="39" t="s">
        <v>42865</v>
      </c>
      <c r="BW346" s="39" t="s">
        <v>42876</v>
      </c>
      <c r="BZ346" s="39" t="s">
        <v>46251</v>
      </c>
      <c r="CC346" s="39" t="s">
        <v>46252</v>
      </c>
      <c r="CF346" s="39" t="s">
        <v>42945</v>
      </c>
      <c r="CI346" s="39" t="s">
        <v>46253</v>
      </c>
      <c r="CL346" s="39" t="s">
        <v>46254</v>
      </c>
      <c r="CO346" s="39" t="s">
        <v>46255</v>
      </c>
      <c r="CR346" s="39" t="s">
        <v>46256</v>
      </c>
      <c r="CU346" s="39" t="s">
        <v>43032</v>
      </c>
    </row>
    <row r="347" spans="1:99" x14ac:dyDescent="0.3">
      <c r="A347">
        <v>346</v>
      </c>
      <c r="B347" s="1">
        <v>45910.5390625</v>
      </c>
      <c r="C347" s="1">
        <v>45910.54792824074</v>
      </c>
      <c r="D347" s="39" t="s">
        <v>829</v>
      </c>
      <c r="E347" s="39" t="s">
        <v>830</v>
      </c>
      <c r="F347">
        <v>18</v>
      </c>
      <c r="I347" s="39" t="s">
        <v>830</v>
      </c>
      <c r="L347">
        <v>10</v>
      </c>
      <c r="O347">
        <v>34</v>
      </c>
      <c r="R347" s="39" t="s">
        <v>42857</v>
      </c>
      <c r="S347">
        <v>1</v>
      </c>
      <c r="U347" s="39" t="s">
        <v>42858</v>
      </c>
      <c r="V347">
        <v>1</v>
      </c>
      <c r="X347" s="39" t="s">
        <v>42859</v>
      </c>
      <c r="Y347">
        <v>1</v>
      </c>
      <c r="AA347" s="39" t="s">
        <v>42860</v>
      </c>
      <c r="AB347">
        <v>1</v>
      </c>
      <c r="AD347" s="39" t="s">
        <v>42861</v>
      </c>
      <c r="AE347">
        <v>1</v>
      </c>
      <c r="AG347" s="39" t="s">
        <v>43534</v>
      </c>
      <c r="AH347">
        <v>1</v>
      </c>
      <c r="AJ347" s="39" t="s">
        <v>42863</v>
      </c>
      <c r="AK347">
        <v>1</v>
      </c>
      <c r="AM347" s="39" t="s">
        <v>42864</v>
      </c>
      <c r="AN347">
        <v>1</v>
      </c>
      <c r="AP347" s="39" t="s">
        <v>15187</v>
      </c>
      <c r="AQ347">
        <v>1</v>
      </c>
      <c r="AS347" s="39" t="s">
        <v>15187</v>
      </c>
      <c r="AT347">
        <v>1</v>
      </c>
      <c r="AV347" s="39" t="s">
        <v>15187</v>
      </c>
      <c r="AW347">
        <v>1</v>
      </c>
      <c r="AY347" s="39" t="s">
        <v>15186</v>
      </c>
      <c r="AZ347">
        <v>1</v>
      </c>
      <c r="BB347" s="39" t="s">
        <v>15186</v>
      </c>
      <c r="BC347">
        <v>1</v>
      </c>
      <c r="BE347" s="39" t="s">
        <v>15187</v>
      </c>
      <c r="BF347">
        <v>1</v>
      </c>
      <c r="BH347" s="39" t="s">
        <v>15186</v>
      </c>
      <c r="BI347">
        <v>1</v>
      </c>
      <c r="BK347" s="39" t="s">
        <v>15187</v>
      </c>
      <c r="BL347">
        <v>1</v>
      </c>
      <c r="BN347" s="39" t="s">
        <v>15186</v>
      </c>
      <c r="BO347">
        <v>1</v>
      </c>
      <c r="BQ347" s="39" t="s">
        <v>15186</v>
      </c>
      <c r="BR347">
        <v>1</v>
      </c>
      <c r="BT347" s="39" t="s">
        <v>42865</v>
      </c>
      <c r="BW347" s="39" t="s">
        <v>42876</v>
      </c>
      <c r="BZ347" s="39" t="s">
        <v>46257</v>
      </c>
      <c r="CC347" s="39" t="s">
        <v>46240</v>
      </c>
      <c r="CF347" s="39" t="s">
        <v>42945</v>
      </c>
      <c r="CI347" s="39" t="s">
        <v>43973</v>
      </c>
      <c r="CL347" s="39" t="s">
        <v>46242</v>
      </c>
      <c r="CO347" s="39" t="s">
        <v>42994</v>
      </c>
      <c r="CR347" s="39" t="s">
        <v>42995</v>
      </c>
      <c r="CU347" s="39" t="s">
        <v>43032</v>
      </c>
    </row>
    <row r="348" spans="1:99" x14ac:dyDescent="0.3">
      <c r="A348">
        <v>347</v>
      </c>
      <c r="B348" s="1">
        <v>45910.530868055554</v>
      </c>
      <c r="C348" s="1">
        <v>45910.54896990741</v>
      </c>
      <c r="D348" s="39" t="s">
        <v>5149</v>
      </c>
      <c r="E348" s="39" t="s">
        <v>5150</v>
      </c>
      <c r="F348">
        <v>15</v>
      </c>
      <c r="I348" s="39" t="s">
        <v>5150</v>
      </c>
      <c r="L348">
        <v>10</v>
      </c>
      <c r="O348">
        <v>35</v>
      </c>
      <c r="R348" s="39" t="s">
        <v>42857</v>
      </c>
      <c r="S348">
        <v>1</v>
      </c>
      <c r="U348" s="39" t="s">
        <v>42858</v>
      </c>
      <c r="V348">
        <v>1</v>
      </c>
      <c r="X348" s="39" t="s">
        <v>42859</v>
      </c>
      <c r="Y348">
        <v>1</v>
      </c>
      <c r="AA348" s="39" t="s">
        <v>42860</v>
      </c>
      <c r="AB348">
        <v>1</v>
      </c>
      <c r="AD348" s="39" t="s">
        <v>42861</v>
      </c>
      <c r="AE348">
        <v>1</v>
      </c>
      <c r="AG348" s="39" t="s">
        <v>43695</v>
      </c>
      <c r="AH348">
        <v>0</v>
      </c>
      <c r="AJ348" s="39" t="s">
        <v>42863</v>
      </c>
      <c r="AK348">
        <v>1</v>
      </c>
      <c r="AM348" s="39" t="s">
        <v>43095</v>
      </c>
      <c r="AN348">
        <v>0</v>
      </c>
      <c r="AP348" s="39" t="s">
        <v>15187</v>
      </c>
      <c r="AQ348">
        <v>1</v>
      </c>
      <c r="AS348" s="39" t="s">
        <v>15187</v>
      </c>
      <c r="AT348">
        <v>1</v>
      </c>
      <c r="AV348" s="39" t="s">
        <v>15187</v>
      </c>
      <c r="AW348">
        <v>1</v>
      </c>
      <c r="AY348" s="39" t="s">
        <v>15186</v>
      </c>
      <c r="AZ348">
        <v>1</v>
      </c>
      <c r="BB348" s="39" t="s">
        <v>15186</v>
      </c>
      <c r="BC348">
        <v>1</v>
      </c>
      <c r="BE348" s="39" t="s">
        <v>15187</v>
      </c>
      <c r="BF348">
        <v>1</v>
      </c>
      <c r="BH348" s="39" t="s">
        <v>15186</v>
      </c>
      <c r="BI348">
        <v>1</v>
      </c>
      <c r="BK348" s="39" t="s">
        <v>15187</v>
      </c>
      <c r="BL348">
        <v>1</v>
      </c>
      <c r="BN348" s="39" t="s">
        <v>15186</v>
      </c>
      <c r="BO348">
        <v>1</v>
      </c>
      <c r="BQ348" s="39" t="s">
        <v>15187</v>
      </c>
      <c r="BR348">
        <v>0</v>
      </c>
      <c r="BT348" s="39" t="s">
        <v>46258</v>
      </c>
      <c r="BW348" s="39" t="s">
        <v>43143</v>
      </c>
      <c r="BZ348" s="39" t="s">
        <v>46259</v>
      </c>
      <c r="CC348" s="39" t="s">
        <v>44864</v>
      </c>
      <c r="CF348" s="39" t="s">
        <v>43035</v>
      </c>
      <c r="CI348" s="39" t="s">
        <v>43632</v>
      </c>
      <c r="CL348" s="39" t="s">
        <v>46260</v>
      </c>
      <c r="CO348" s="39" t="s">
        <v>44943</v>
      </c>
      <c r="CR348" s="39" t="s">
        <v>44212</v>
      </c>
      <c r="CU348" s="39" t="s">
        <v>46261</v>
      </c>
    </row>
    <row r="349" spans="1:99" x14ac:dyDescent="0.3">
      <c r="A349">
        <v>348</v>
      </c>
      <c r="B349" s="1">
        <v>45910.561793981484</v>
      </c>
      <c r="C349" s="1">
        <v>45910.5703125</v>
      </c>
      <c r="D349" s="39" t="s">
        <v>682</v>
      </c>
      <c r="E349" s="39" t="s">
        <v>683</v>
      </c>
      <c r="F349">
        <v>18</v>
      </c>
      <c r="I349" s="39" t="s">
        <v>683</v>
      </c>
      <c r="L349">
        <v>10</v>
      </c>
      <c r="O349">
        <v>25</v>
      </c>
      <c r="R349" s="39" t="s">
        <v>42857</v>
      </c>
      <c r="S349">
        <v>1</v>
      </c>
      <c r="U349" s="39" t="s">
        <v>42858</v>
      </c>
      <c r="V349">
        <v>1</v>
      </c>
      <c r="X349" s="39" t="s">
        <v>42859</v>
      </c>
      <c r="Y349">
        <v>1</v>
      </c>
      <c r="AA349" s="39" t="s">
        <v>42860</v>
      </c>
      <c r="AB349">
        <v>1</v>
      </c>
      <c r="AD349" s="39" t="s">
        <v>42861</v>
      </c>
      <c r="AE349">
        <v>1</v>
      </c>
      <c r="AG349" s="39" t="s">
        <v>43534</v>
      </c>
      <c r="AH349">
        <v>1</v>
      </c>
      <c r="AJ349" s="39" t="s">
        <v>42863</v>
      </c>
      <c r="AK349">
        <v>1</v>
      </c>
      <c r="AM349" s="39" t="s">
        <v>42864</v>
      </c>
      <c r="AN349">
        <v>1</v>
      </c>
      <c r="AP349" s="39" t="s">
        <v>15187</v>
      </c>
      <c r="AQ349">
        <v>1</v>
      </c>
      <c r="AS349" s="39" t="s">
        <v>15187</v>
      </c>
      <c r="AT349">
        <v>1</v>
      </c>
      <c r="AV349" s="39" t="s">
        <v>15187</v>
      </c>
      <c r="AW349">
        <v>1</v>
      </c>
      <c r="AY349" s="39" t="s">
        <v>15186</v>
      </c>
      <c r="AZ349">
        <v>1</v>
      </c>
      <c r="BB349" s="39" t="s">
        <v>15186</v>
      </c>
      <c r="BC349">
        <v>1</v>
      </c>
      <c r="BE349" s="39" t="s">
        <v>15187</v>
      </c>
      <c r="BF349">
        <v>1</v>
      </c>
      <c r="BH349" s="39" t="s">
        <v>15186</v>
      </c>
      <c r="BI349">
        <v>1</v>
      </c>
      <c r="BK349" s="39" t="s">
        <v>15187</v>
      </c>
      <c r="BL349">
        <v>1</v>
      </c>
      <c r="BN349" s="39" t="s">
        <v>15186</v>
      </c>
      <c r="BO349">
        <v>1</v>
      </c>
      <c r="BQ349" s="39" t="s">
        <v>15186</v>
      </c>
      <c r="BR349">
        <v>1</v>
      </c>
      <c r="BT349" s="39" t="s">
        <v>42865</v>
      </c>
      <c r="BW349" s="39" t="s">
        <v>42876</v>
      </c>
      <c r="BZ349" s="39" t="s">
        <v>46262</v>
      </c>
      <c r="CC349" s="39" t="s">
        <v>46263</v>
      </c>
      <c r="CF349" s="39" t="s">
        <v>42945</v>
      </c>
      <c r="CI349" s="39" t="s">
        <v>43973</v>
      </c>
      <c r="CL349" s="39" t="s">
        <v>43974</v>
      </c>
      <c r="CO349" s="39" t="s">
        <v>42994</v>
      </c>
      <c r="CR349" s="39" t="s">
        <v>46264</v>
      </c>
      <c r="CU349" s="39" t="s">
        <v>46265</v>
      </c>
    </row>
    <row r="350" spans="1:99" x14ac:dyDescent="0.3">
      <c r="A350">
        <v>349</v>
      </c>
      <c r="B350" s="1">
        <v>45910.550625000003</v>
      </c>
      <c r="C350" s="1">
        <v>45910.574317129627</v>
      </c>
      <c r="D350" s="39" t="s">
        <v>7180</v>
      </c>
      <c r="E350" s="39" t="s">
        <v>7181</v>
      </c>
      <c r="F350">
        <v>14</v>
      </c>
      <c r="I350" s="39" t="s">
        <v>7182</v>
      </c>
      <c r="L350">
        <v>14</v>
      </c>
      <c r="O350">
        <v>37</v>
      </c>
      <c r="R350" s="39" t="s">
        <v>42857</v>
      </c>
      <c r="S350">
        <v>1</v>
      </c>
      <c r="U350" s="39" t="s">
        <v>42859</v>
      </c>
      <c r="V350">
        <v>0</v>
      </c>
      <c r="X350" s="39" t="s">
        <v>42859</v>
      </c>
      <c r="Y350">
        <v>1</v>
      </c>
      <c r="AA350" s="39" t="s">
        <v>42860</v>
      </c>
      <c r="AB350">
        <v>1</v>
      </c>
      <c r="AD350" s="39" t="s">
        <v>42861</v>
      </c>
      <c r="AE350">
        <v>1</v>
      </c>
      <c r="AG350" s="39" t="s">
        <v>43695</v>
      </c>
      <c r="AH350">
        <v>0</v>
      </c>
      <c r="AJ350" s="39" t="s">
        <v>42863</v>
      </c>
      <c r="AK350">
        <v>1</v>
      </c>
      <c r="AM350" s="39" t="s">
        <v>42864</v>
      </c>
      <c r="AN350">
        <v>1</v>
      </c>
      <c r="AP350" s="39" t="s">
        <v>15187</v>
      </c>
      <c r="AQ350">
        <v>1</v>
      </c>
      <c r="AS350" s="39" t="s">
        <v>15187</v>
      </c>
      <c r="AT350">
        <v>1</v>
      </c>
      <c r="AV350" s="39" t="s">
        <v>15187</v>
      </c>
      <c r="AW350">
        <v>1</v>
      </c>
      <c r="AY350" s="39" t="s">
        <v>15186</v>
      </c>
      <c r="AZ350">
        <v>1</v>
      </c>
      <c r="BB350" s="39" t="s">
        <v>15186</v>
      </c>
      <c r="BC350">
        <v>1</v>
      </c>
      <c r="BE350" s="39" t="s">
        <v>15187</v>
      </c>
      <c r="BF350">
        <v>1</v>
      </c>
      <c r="BH350" s="39" t="s">
        <v>15186</v>
      </c>
      <c r="BI350">
        <v>1</v>
      </c>
      <c r="BK350" s="39" t="s">
        <v>15187</v>
      </c>
      <c r="BL350">
        <v>1</v>
      </c>
      <c r="BN350" s="39" t="s">
        <v>15187</v>
      </c>
      <c r="BO350">
        <v>0</v>
      </c>
      <c r="BQ350" s="39" t="s">
        <v>15187</v>
      </c>
      <c r="BR350">
        <v>0</v>
      </c>
      <c r="BT350" s="39" t="s">
        <v>46266</v>
      </c>
      <c r="BW350" s="39" t="s">
        <v>42876</v>
      </c>
      <c r="BZ350" s="39" t="s">
        <v>46267</v>
      </c>
      <c r="CC350" s="39" t="s">
        <v>46268</v>
      </c>
      <c r="CF350" s="39" t="s">
        <v>46269</v>
      </c>
      <c r="CI350" s="39" t="s">
        <v>46270</v>
      </c>
      <c r="CL350" s="39" t="s">
        <v>46271</v>
      </c>
      <c r="CO350" s="39" t="s">
        <v>46272</v>
      </c>
      <c r="CR350" s="39" t="s">
        <v>46273</v>
      </c>
      <c r="CU350" s="39" t="s">
        <v>46274</v>
      </c>
    </row>
    <row r="351" spans="1:99" x14ac:dyDescent="0.3">
      <c r="A351">
        <v>350</v>
      </c>
      <c r="B351" s="1">
        <v>45910.567025462966</v>
      </c>
      <c r="C351" s="1">
        <v>45910.574571759258</v>
      </c>
      <c r="D351" s="39" t="s">
        <v>2024</v>
      </c>
      <c r="E351" s="39" t="s">
        <v>2025</v>
      </c>
      <c r="F351">
        <v>16</v>
      </c>
      <c r="I351" s="39" t="s">
        <v>2025</v>
      </c>
      <c r="L351">
        <v>4</v>
      </c>
      <c r="O351">
        <v>28</v>
      </c>
      <c r="R351" s="39" t="s">
        <v>42857</v>
      </c>
      <c r="S351">
        <v>1</v>
      </c>
      <c r="U351" s="39" t="s">
        <v>42859</v>
      </c>
      <c r="V351">
        <v>0</v>
      </c>
      <c r="X351" s="39" t="s">
        <v>42858</v>
      </c>
      <c r="Y351">
        <v>0</v>
      </c>
      <c r="AA351" s="39" t="s">
        <v>42860</v>
      </c>
      <c r="AB351">
        <v>1</v>
      </c>
      <c r="AD351" s="39" t="s">
        <v>42861</v>
      </c>
      <c r="AE351">
        <v>1</v>
      </c>
      <c r="AG351" s="39" t="s">
        <v>43534</v>
      </c>
      <c r="AH351">
        <v>1</v>
      </c>
      <c r="AJ351" s="39" t="s">
        <v>42863</v>
      </c>
      <c r="AK351">
        <v>1</v>
      </c>
      <c r="AM351" s="39" t="s">
        <v>42864</v>
      </c>
      <c r="AN351">
        <v>1</v>
      </c>
      <c r="AP351" s="39" t="s">
        <v>15187</v>
      </c>
      <c r="AQ351">
        <v>1</v>
      </c>
      <c r="AS351" s="39" t="s">
        <v>15187</v>
      </c>
      <c r="AT351">
        <v>1</v>
      </c>
      <c r="AV351" s="39" t="s">
        <v>15187</v>
      </c>
      <c r="AW351">
        <v>1</v>
      </c>
      <c r="AY351" s="39" t="s">
        <v>15186</v>
      </c>
      <c r="AZ351">
        <v>1</v>
      </c>
      <c r="BB351" s="39" t="s">
        <v>15186</v>
      </c>
      <c r="BC351">
        <v>1</v>
      </c>
      <c r="BE351" s="39" t="s">
        <v>15187</v>
      </c>
      <c r="BF351">
        <v>1</v>
      </c>
      <c r="BH351" s="39" t="s">
        <v>15186</v>
      </c>
      <c r="BI351">
        <v>1</v>
      </c>
      <c r="BK351" s="39" t="s">
        <v>15187</v>
      </c>
      <c r="BL351">
        <v>1</v>
      </c>
      <c r="BN351" s="39" t="s">
        <v>15186</v>
      </c>
      <c r="BO351">
        <v>1</v>
      </c>
      <c r="BQ351" s="39" t="s">
        <v>15186</v>
      </c>
      <c r="BR351">
        <v>1</v>
      </c>
      <c r="BT351" s="39" t="s">
        <v>42865</v>
      </c>
      <c r="BW351" s="39" t="s">
        <v>43305</v>
      </c>
      <c r="BZ351" s="39" t="s">
        <v>43306</v>
      </c>
      <c r="CC351" s="39" t="s">
        <v>43307</v>
      </c>
      <c r="CF351" s="39" t="s">
        <v>42953</v>
      </c>
      <c r="CI351" s="39" t="s">
        <v>46275</v>
      </c>
      <c r="CL351" s="39" t="s">
        <v>46276</v>
      </c>
      <c r="CO351" s="39" t="s">
        <v>43310</v>
      </c>
      <c r="CR351" s="39" t="s">
        <v>43311</v>
      </c>
      <c r="CU351" s="39" t="s">
        <v>43312</v>
      </c>
    </row>
    <row r="352" spans="1:99" x14ac:dyDescent="0.3">
      <c r="A352">
        <v>351</v>
      </c>
      <c r="B352" s="1">
        <v>45910.584062499998</v>
      </c>
      <c r="C352" s="1">
        <v>45910.594363425924</v>
      </c>
      <c r="D352" s="39" t="s">
        <v>2189</v>
      </c>
      <c r="E352" s="39" t="s">
        <v>2190</v>
      </c>
      <c r="F352">
        <v>14</v>
      </c>
      <c r="I352" s="39" t="s">
        <v>46277</v>
      </c>
      <c r="L352">
        <v>4</v>
      </c>
      <c r="O352">
        <v>15</v>
      </c>
      <c r="R352" s="39" t="s">
        <v>42857</v>
      </c>
      <c r="S352">
        <v>1</v>
      </c>
      <c r="U352" s="39" t="s">
        <v>42859</v>
      </c>
      <c r="V352">
        <v>0</v>
      </c>
      <c r="X352" s="39" t="s">
        <v>42859</v>
      </c>
      <c r="Y352">
        <v>1</v>
      </c>
      <c r="AA352" s="39" t="s">
        <v>42857</v>
      </c>
      <c r="AB352">
        <v>0</v>
      </c>
      <c r="AD352" s="39" t="s">
        <v>42861</v>
      </c>
      <c r="AE352">
        <v>1</v>
      </c>
      <c r="AG352" s="39" t="s">
        <v>43534</v>
      </c>
      <c r="AH352">
        <v>1</v>
      </c>
      <c r="AJ352" s="39" t="s">
        <v>42863</v>
      </c>
      <c r="AK352">
        <v>1</v>
      </c>
      <c r="AM352" s="39" t="s">
        <v>42864</v>
      </c>
      <c r="AN352">
        <v>1</v>
      </c>
      <c r="AP352" s="39" t="s">
        <v>15187</v>
      </c>
      <c r="AQ352">
        <v>1</v>
      </c>
      <c r="AS352" s="39" t="s">
        <v>15187</v>
      </c>
      <c r="AT352">
        <v>1</v>
      </c>
      <c r="AV352" s="39" t="s">
        <v>15186</v>
      </c>
      <c r="AW352">
        <v>0</v>
      </c>
      <c r="AY352" s="39" t="s">
        <v>15186</v>
      </c>
      <c r="AZ352">
        <v>1</v>
      </c>
      <c r="BB352" s="39" t="s">
        <v>15186</v>
      </c>
      <c r="BC352">
        <v>1</v>
      </c>
      <c r="BE352" s="39" t="s">
        <v>15187</v>
      </c>
      <c r="BF352">
        <v>1</v>
      </c>
      <c r="BH352" s="39" t="s">
        <v>15186</v>
      </c>
      <c r="BI352">
        <v>1</v>
      </c>
      <c r="BK352" s="39" t="s">
        <v>15187</v>
      </c>
      <c r="BL352">
        <v>1</v>
      </c>
      <c r="BN352" s="39" t="s">
        <v>15186</v>
      </c>
      <c r="BO352">
        <v>1</v>
      </c>
      <c r="BQ352" s="39" t="s">
        <v>15187</v>
      </c>
      <c r="BR352">
        <v>0</v>
      </c>
      <c r="BT352" s="39" t="s">
        <v>46278</v>
      </c>
      <c r="BW352" s="39" t="s">
        <v>43143</v>
      </c>
      <c r="BZ352" s="39" t="s">
        <v>44129</v>
      </c>
      <c r="CC352" s="39" t="s">
        <v>46279</v>
      </c>
      <c r="CF352" s="39" t="s">
        <v>46280</v>
      </c>
      <c r="CI352" s="39" t="s">
        <v>46281</v>
      </c>
      <c r="CL352" s="39" t="s">
        <v>46282</v>
      </c>
      <c r="CO352" s="39" t="s">
        <v>42987</v>
      </c>
      <c r="CR352" s="39" t="s">
        <v>46283</v>
      </c>
      <c r="CU352" s="39" t="s">
        <v>46284</v>
      </c>
    </row>
    <row r="353" spans="1:99" x14ac:dyDescent="0.3">
      <c r="A353">
        <v>352</v>
      </c>
      <c r="B353" s="1">
        <v>45910.700891203705</v>
      </c>
      <c r="C353" s="1">
        <v>45910.708043981482</v>
      </c>
      <c r="D353" s="39" t="s">
        <v>3107</v>
      </c>
      <c r="E353" s="39" t="s">
        <v>3108</v>
      </c>
      <c r="F353">
        <v>15</v>
      </c>
      <c r="I353" s="39" t="s">
        <v>3108</v>
      </c>
      <c r="L353">
        <v>3</v>
      </c>
      <c r="O353">
        <v>2</v>
      </c>
      <c r="R353" s="39" t="s">
        <v>42857</v>
      </c>
      <c r="S353">
        <v>1</v>
      </c>
      <c r="U353" s="39" t="s">
        <v>42858</v>
      </c>
      <c r="V353">
        <v>1</v>
      </c>
      <c r="X353" s="39" t="s">
        <v>42859</v>
      </c>
      <c r="Y353">
        <v>1</v>
      </c>
      <c r="AA353" s="39" t="s">
        <v>42860</v>
      </c>
      <c r="AB353">
        <v>1</v>
      </c>
      <c r="AD353" s="39" t="s">
        <v>42861</v>
      </c>
      <c r="AE353">
        <v>1</v>
      </c>
      <c r="AG353" s="39" t="s">
        <v>43695</v>
      </c>
      <c r="AH353">
        <v>0</v>
      </c>
      <c r="AJ353" s="39" t="s">
        <v>42863</v>
      </c>
      <c r="AK353">
        <v>1</v>
      </c>
      <c r="AM353" s="39" t="s">
        <v>42864</v>
      </c>
      <c r="AN353">
        <v>1</v>
      </c>
      <c r="AP353" s="39" t="s">
        <v>15187</v>
      </c>
      <c r="AQ353">
        <v>1</v>
      </c>
      <c r="AS353" s="39" t="s">
        <v>15187</v>
      </c>
      <c r="AT353">
        <v>1</v>
      </c>
      <c r="AV353" s="39" t="s">
        <v>15187</v>
      </c>
      <c r="AW353">
        <v>1</v>
      </c>
      <c r="AY353" s="39" t="s">
        <v>15187</v>
      </c>
      <c r="AZ353">
        <v>0</v>
      </c>
      <c r="BB353" s="39" t="s">
        <v>15186</v>
      </c>
      <c r="BC353">
        <v>1</v>
      </c>
      <c r="BE353" s="39" t="s">
        <v>15187</v>
      </c>
      <c r="BF353">
        <v>1</v>
      </c>
      <c r="BH353" s="39" t="s">
        <v>15186</v>
      </c>
      <c r="BI353">
        <v>1</v>
      </c>
      <c r="BK353" s="39" t="s">
        <v>15187</v>
      </c>
      <c r="BL353">
        <v>1</v>
      </c>
      <c r="BN353" s="39" t="s">
        <v>15186</v>
      </c>
      <c r="BO353">
        <v>1</v>
      </c>
      <c r="BQ353" s="39" t="s">
        <v>15187</v>
      </c>
      <c r="BR353">
        <v>0</v>
      </c>
      <c r="BT353" s="39" t="s">
        <v>44241</v>
      </c>
      <c r="BW353" s="39" t="s">
        <v>43161</v>
      </c>
      <c r="BZ353" s="39" t="s">
        <v>44885</v>
      </c>
      <c r="CC353" s="39" t="s">
        <v>44864</v>
      </c>
      <c r="CF353" s="39" t="s">
        <v>44865</v>
      </c>
      <c r="CI353" s="39" t="s">
        <v>43632</v>
      </c>
      <c r="CL353" s="39" t="s">
        <v>46285</v>
      </c>
      <c r="CO353" s="39" t="s">
        <v>42911</v>
      </c>
      <c r="CR353" s="39" t="s">
        <v>44212</v>
      </c>
      <c r="CU353" s="39" t="s">
        <v>46286</v>
      </c>
    </row>
    <row r="354" spans="1:99" x14ac:dyDescent="0.3">
      <c r="A354">
        <v>353</v>
      </c>
      <c r="B354" s="1">
        <v>45910.73605324074</v>
      </c>
      <c r="C354" s="1">
        <v>45910.740914351853</v>
      </c>
      <c r="D354" s="39" t="s">
        <v>2228</v>
      </c>
      <c r="E354" s="39" t="s">
        <v>2229</v>
      </c>
      <c r="F354">
        <v>16</v>
      </c>
      <c r="I354" s="39" t="s">
        <v>46287</v>
      </c>
      <c r="L354">
        <v>4</v>
      </c>
      <c r="O354">
        <v>5</v>
      </c>
      <c r="R354" s="39" t="s">
        <v>42857</v>
      </c>
      <c r="S354">
        <v>1</v>
      </c>
      <c r="U354" s="39" t="s">
        <v>42858</v>
      </c>
      <c r="V354">
        <v>1</v>
      </c>
      <c r="X354" s="39" t="s">
        <v>42859</v>
      </c>
      <c r="Y354">
        <v>1</v>
      </c>
      <c r="AA354" s="39" t="s">
        <v>42860</v>
      </c>
      <c r="AB354">
        <v>1</v>
      </c>
      <c r="AD354" s="39" t="s">
        <v>42861</v>
      </c>
      <c r="AE354">
        <v>1</v>
      </c>
      <c r="AG354" s="39" t="s">
        <v>43534</v>
      </c>
      <c r="AH354">
        <v>1</v>
      </c>
      <c r="AJ354" s="39" t="s">
        <v>42863</v>
      </c>
      <c r="AK354">
        <v>1</v>
      </c>
      <c r="AM354" s="39" t="s">
        <v>42864</v>
      </c>
      <c r="AN354">
        <v>1</v>
      </c>
      <c r="AP354" s="39" t="s">
        <v>15187</v>
      </c>
      <c r="AQ354">
        <v>1</v>
      </c>
      <c r="AS354" s="39" t="s">
        <v>15187</v>
      </c>
      <c r="AT354">
        <v>1</v>
      </c>
      <c r="AV354" s="39" t="s">
        <v>15187</v>
      </c>
      <c r="AW354">
        <v>1</v>
      </c>
      <c r="AY354" s="39" t="s">
        <v>15187</v>
      </c>
      <c r="AZ354">
        <v>0</v>
      </c>
      <c r="BB354" s="39" t="s">
        <v>15187</v>
      </c>
      <c r="BC354">
        <v>0</v>
      </c>
      <c r="BE354" s="39" t="s">
        <v>15187</v>
      </c>
      <c r="BF354">
        <v>1</v>
      </c>
      <c r="BH354" s="39" t="s">
        <v>15186</v>
      </c>
      <c r="BI354">
        <v>1</v>
      </c>
      <c r="BK354" s="39" t="s">
        <v>15187</v>
      </c>
      <c r="BL354">
        <v>1</v>
      </c>
      <c r="BN354" s="39" t="s">
        <v>15186</v>
      </c>
      <c r="BO354">
        <v>1</v>
      </c>
      <c r="BQ354" s="39" t="s">
        <v>15186</v>
      </c>
      <c r="BR354">
        <v>1</v>
      </c>
      <c r="BT354" s="39" t="s">
        <v>43040</v>
      </c>
      <c r="BW354" s="39" t="s">
        <v>43143</v>
      </c>
      <c r="BZ354" s="39" t="s">
        <v>43495</v>
      </c>
      <c r="CC354" s="39" t="s">
        <v>46288</v>
      </c>
      <c r="CF354" s="39" t="s">
        <v>43035</v>
      </c>
      <c r="CI354" s="39" t="s">
        <v>46289</v>
      </c>
      <c r="CL354" s="39" t="s">
        <v>46290</v>
      </c>
      <c r="CO354" s="39" t="s">
        <v>42987</v>
      </c>
      <c r="CR354" s="39" t="s">
        <v>46291</v>
      </c>
      <c r="CU354" s="39" t="s">
        <v>46292</v>
      </c>
    </row>
    <row r="355" spans="1:99" x14ac:dyDescent="0.3">
      <c r="A355">
        <v>354</v>
      </c>
      <c r="B355" s="1">
        <v>45910.777291666665</v>
      </c>
      <c r="C355" s="1">
        <v>45910.782569444447</v>
      </c>
      <c r="D355" s="39" t="s">
        <v>610</v>
      </c>
      <c r="E355" s="39" t="s">
        <v>611</v>
      </c>
      <c r="F355">
        <v>18</v>
      </c>
      <c r="I355" s="39" t="s">
        <v>611</v>
      </c>
      <c r="L355">
        <v>10</v>
      </c>
      <c r="O355">
        <v>14</v>
      </c>
      <c r="R355" s="39" t="s">
        <v>42857</v>
      </c>
      <c r="S355">
        <v>1</v>
      </c>
      <c r="U355" s="39" t="s">
        <v>42858</v>
      </c>
      <c r="V355">
        <v>1</v>
      </c>
      <c r="X355" s="39" t="s">
        <v>42859</v>
      </c>
      <c r="Y355">
        <v>1</v>
      </c>
      <c r="AA355" s="39" t="s">
        <v>42860</v>
      </c>
      <c r="AB355">
        <v>1</v>
      </c>
      <c r="AD355" s="39" t="s">
        <v>42861</v>
      </c>
      <c r="AE355">
        <v>1</v>
      </c>
      <c r="AG355" s="39" t="s">
        <v>43534</v>
      </c>
      <c r="AH355">
        <v>1</v>
      </c>
      <c r="AJ355" s="39" t="s">
        <v>42863</v>
      </c>
      <c r="AK355">
        <v>1</v>
      </c>
      <c r="AM355" s="39" t="s">
        <v>42864</v>
      </c>
      <c r="AN355">
        <v>1</v>
      </c>
      <c r="AP355" s="39" t="s">
        <v>15187</v>
      </c>
      <c r="AQ355">
        <v>1</v>
      </c>
      <c r="AS355" s="39" t="s">
        <v>15187</v>
      </c>
      <c r="AT355">
        <v>1</v>
      </c>
      <c r="AV355" s="39" t="s">
        <v>15187</v>
      </c>
      <c r="AW355">
        <v>1</v>
      </c>
      <c r="AY355" s="39" t="s">
        <v>15186</v>
      </c>
      <c r="AZ355">
        <v>1</v>
      </c>
      <c r="BB355" s="39" t="s">
        <v>15186</v>
      </c>
      <c r="BC355">
        <v>1</v>
      </c>
      <c r="BE355" s="39" t="s">
        <v>15187</v>
      </c>
      <c r="BF355">
        <v>1</v>
      </c>
      <c r="BH355" s="39" t="s">
        <v>15186</v>
      </c>
      <c r="BI355">
        <v>1</v>
      </c>
      <c r="BK355" s="39" t="s">
        <v>15187</v>
      </c>
      <c r="BL355">
        <v>1</v>
      </c>
      <c r="BN355" s="39" t="s">
        <v>15186</v>
      </c>
      <c r="BO355">
        <v>1</v>
      </c>
      <c r="BQ355" s="39" t="s">
        <v>15186</v>
      </c>
      <c r="BR355">
        <v>1</v>
      </c>
      <c r="BT355" s="39" t="s">
        <v>42865</v>
      </c>
      <c r="BW355" s="39" t="s">
        <v>42876</v>
      </c>
      <c r="BZ355" s="39" t="s">
        <v>46243</v>
      </c>
      <c r="CC355" s="39" t="s">
        <v>46293</v>
      </c>
      <c r="CF355" s="39" t="s">
        <v>42945</v>
      </c>
      <c r="CI355" s="39" t="s">
        <v>46294</v>
      </c>
      <c r="CL355" s="39" t="s">
        <v>46295</v>
      </c>
      <c r="CO355" s="39" t="s">
        <v>42994</v>
      </c>
      <c r="CR355" s="39" t="s">
        <v>42995</v>
      </c>
      <c r="CU355" s="39" t="s">
        <v>43032</v>
      </c>
    </row>
    <row r="356" spans="1:99" x14ac:dyDescent="0.3">
      <c r="A356">
        <v>355</v>
      </c>
      <c r="B356" s="1">
        <v>45910.794490740744</v>
      </c>
      <c r="C356" s="1">
        <v>45910.807210648149</v>
      </c>
      <c r="D356" s="39" t="s">
        <v>592</v>
      </c>
      <c r="E356" s="39" t="s">
        <v>593</v>
      </c>
      <c r="F356">
        <v>13</v>
      </c>
      <c r="I356" s="39" t="s">
        <v>594</v>
      </c>
      <c r="L356">
        <v>10</v>
      </c>
      <c r="O356">
        <v>4</v>
      </c>
      <c r="R356" s="39" t="s">
        <v>42857</v>
      </c>
      <c r="S356">
        <v>1</v>
      </c>
      <c r="U356" s="39" t="s">
        <v>42859</v>
      </c>
      <c r="V356">
        <v>0</v>
      </c>
      <c r="X356" s="39" t="s">
        <v>42859</v>
      </c>
      <c r="Y356">
        <v>1</v>
      </c>
      <c r="AA356" s="39" t="s">
        <v>42860</v>
      </c>
      <c r="AB356">
        <v>1</v>
      </c>
      <c r="AD356" s="39" t="s">
        <v>42861</v>
      </c>
      <c r="AE356">
        <v>1</v>
      </c>
      <c r="AG356" s="39" t="s">
        <v>43534</v>
      </c>
      <c r="AH356">
        <v>1</v>
      </c>
      <c r="AJ356" s="39" t="s">
        <v>43063</v>
      </c>
      <c r="AK356">
        <v>0</v>
      </c>
      <c r="AM356" s="39" t="s">
        <v>43095</v>
      </c>
      <c r="AN356">
        <v>0</v>
      </c>
      <c r="AP356" s="39" t="s">
        <v>15187</v>
      </c>
      <c r="AQ356">
        <v>1</v>
      </c>
      <c r="AS356" s="39" t="s">
        <v>15187</v>
      </c>
      <c r="AT356">
        <v>1</v>
      </c>
      <c r="AV356" s="39" t="s">
        <v>15186</v>
      </c>
      <c r="AW356">
        <v>0</v>
      </c>
      <c r="AY356" s="39" t="s">
        <v>15186</v>
      </c>
      <c r="AZ356">
        <v>1</v>
      </c>
      <c r="BB356" s="39" t="s">
        <v>15186</v>
      </c>
      <c r="BC356">
        <v>1</v>
      </c>
      <c r="BE356" s="39" t="s">
        <v>15187</v>
      </c>
      <c r="BF356">
        <v>1</v>
      </c>
      <c r="BH356" s="39" t="s">
        <v>15186</v>
      </c>
      <c r="BI356">
        <v>1</v>
      </c>
      <c r="BK356" s="39" t="s">
        <v>15187</v>
      </c>
      <c r="BL356">
        <v>1</v>
      </c>
      <c r="BN356" s="39" t="s">
        <v>15186</v>
      </c>
      <c r="BO356">
        <v>1</v>
      </c>
      <c r="BQ356" s="39" t="s">
        <v>15187</v>
      </c>
      <c r="BR356">
        <v>0</v>
      </c>
      <c r="BT356" s="39" t="s">
        <v>46296</v>
      </c>
      <c r="BW356" s="39" t="s">
        <v>42876</v>
      </c>
      <c r="BZ356" s="39" t="s">
        <v>44885</v>
      </c>
      <c r="CC356" s="39" t="s">
        <v>46297</v>
      </c>
      <c r="CF356" s="39" t="s">
        <v>44865</v>
      </c>
      <c r="CI356" s="39" t="s">
        <v>43632</v>
      </c>
      <c r="CL356" s="39" t="s">
        <v>46298</v>
      </c>
      <c r="CO356" s="39" t="s">
        <v>46299</v>
      </c>
      <c r="CR356" s="39" t="s">
        <v>46300</v>
      </c>
      <c r="CU356" s="39" t="s">
        <v>46301</v>
      </c>
    </row>
    <row r="357" spans="1:99" x14ac:dyDescent="0.3">
      <c r="A357">
        <v>356</v>
      </c>
      <c r="B357" s="1">
        <v>45910.82471064815</v>
      </c>
      <c r="C357" s="1">
        <v>45910.82476851852</v>
      </c>
      <c r="D357" s="39" t="s">
        <v>520</v>
      </c>
      <c r="E357" s="39" t="s">
        <v>521</v>
      </c>
      <c r="F357">
        <v>15</v>
      </c>
      <c r="I357" s="39" t="s">
        <v>521</v>
      </c>
      <c r="L357">
        <v>10</v>
      </c>
      <c r="O357">
        <v>27</v>
      </c>
      <c r="R357" s="39" t="s">
        <v>42857</v>
      </c>
      <c r="S357">
        <v>1</v>
      </c>
      <c r="U357" s="39" t="s">
        <v>42859</v>
      </c>
      <c r="V357">
        <v>0</v>
      </c>
      <c r="X357" s="39" t="s">
        <v>42859</v>
      </c>
      <c r="Y357">
        <v>1</v>
      </c>
      <c r="AA357" s="39" t="s">
        <v>42858</v>
      </c>
      <c r="AB357">
        <v>0</v>
      </c>
      <c r="AD357" s="39" t="s">
        <v>42861</v>
      </c>
      <c r="AE357">
        <v>1</v>
      </c>
      <c r="AG357" s="39" t="s">
        <v>43584</v>
      </c>
      <c r="AH357">
        <v>0</v>
      </c>
      <c r="AJ357" s="39" t="s">
        <v>42863</v>
      </c>
      <c r="AK357">
        <v>1</v>
      </c>
      <c r="AM357" s="39" t="s">
        <v>42864</v>
      </c>
      <c r="AN357">
        <v>1</v>
      </c>
      <c r="AP357" s="39" t="s">
        <v>15187</v>
      </c>
      <c r="AQ357">
        <v>1</v>
      </c>
      <c r="AS357" s="39" t="s">
        <v>15187</v>
      </c>
      <c r="AT357">
        <v>1</v>
      </c>
      <c r="AV357" s="39" t="s">
        <v>15187</v>
      </c>
      <c r="AW357">
        <v>1</v>
      </c>
      <c r="AY357" s="39" t="s">
        <v>15186</v>
      </c>
      <c r="AZ357">
        <v>1</v>
      </c>
      <c r="BB357" s="39" t="s">
        <v>15186</v>
      </c>
      <c r="BC357">
        <v>1</v>
      </c>
      <c r="BE357" s="39" t="s">
        <v>15187</v>
      </c>
      <c r="BF357">
        <v>1</v>
      </c>
      <c r="BH357" s="39" t="s">
        <v>15186</v>
      </c>
      <c r="BI357">
        <v>1</v>
      </c>
      <c r="BK357" s="39" t="s">
        <v>15187</v>
      </c>
      <c r="BL357">
        <v>1</v>
      </c>
      <c r="BN357" s="39" t="s">
        <v>15186</v>
      </c>
      <c r="BO357">
        <v>1</v>
      </c>
      <c r="BQ357" s="39" t="s">
        <v>15186</v>
      </c>
      <c r="BR357">
        <v>1</v>
      </c>
      <c r="BT357" s="39" t="s">
        <v>42865</v>
      </c>
      <c r="BW357" s="39" t="s">
        <v>46302</v>
      </c>
      <c r="BZ357" s="39" t="s">
        <v>46303</v>
      </c>
      <c r="CC357" s="39" t="s">
        <v>46304</v>
      </c>
      <c r="CF357" s="39" t="s">
        <v>46305</v>
      </c>
      <c r="CI357" s="39" t="s">
        <v>46306</v>
      </c>
      <c r="CL357" s="39" t="s">
        <v>46307</v>
      </c>
      <c r="CO357" s="39" t="s">
        <v>46308</v>
      </c>
      <c r="CR357" s="39" t="s">
        <v>46309</v>
      </c>
      <c r="CU357" s="39" t="s">
        <v>46310</v>
      </c>
    </row>
    <row r="358" spans="1:99" x14ac:dyDescent="0.3">
      <c r="A358">
        <v>357</v>
      </c>
      <c r="B358" s="1">
        <v>45910.825474537036</v>
      </c>
      <c r="C358" s="1">
        <v>45910.840752314813</v>
      </c>
      <c r="D358" s="39" t="s">
        <v>511</v>
      </c>
      <c r="E358" s="39" t="s">
        <v>512</v>
      </c>
      <c r="F358">
        <v>17</v>
      </c>
      <c r="I358" s="39" t="s">
        <v>512</v>
      </c>
      <c r="L358">
        <v>10</v>
      </c>
      <c r="O358">
        <v>16</v>
      </c>
      <c r="R358" s="39" t="s">
        <v>42857</v>
      </c>
      <c r="S358">
        <v>1</v>
      </c>
      <c r="U358" s="39" t="s">
        <v>42858</v>
      </c>
      <c r="V358">
        <v>1</v>
      </c>
      <c r="X358" s="39" t="s">
        <v>42859</v>
      </c>
      <c r="Y358">
        <v>1</v>
      </c>
      <c r="AA358" s="39" t="s">
        <v>42860</v>
      </c>
      <c r="AB358">
        <v>1</v>
      </c>
      <c r="AD358" s="39" t="s">
        <v>42861</v>
      </c>
      <c r="AE358">
        <v>1</v>
      </c>
      <c r="AG358" s="39" t="s">
        <v>43534</v>
      </c>
      <c r="AH358">
        <v>1</v>
      </c>
      <c r="AJ358" s="39" t="s">
        <v>42863</v>
      </c>
      <c r="AK358">
        <v>1</v>
      </c>
      <c r="AM358" s="39" t="s">
        <v>43063</v>
      </c>
      <c r="AN358">
        <v>0</v>
      </c>
      <c r="AP358" s="39" t="s">
        <v>15187</v>
      </c>
      <c r="AQ358">
        <v>1</v>
      </c>
      <c r="AS358" s="39" t="s">
        <v>15187</v>
      </c>
      <c r="AT358">
        <v>1</v>
      </c>
      <c r="AV358" s="39" t="s">
        <v>15187</v>
      </c>
      <c r="AW358">
        <v>1</v>
      </c>
      <c r="AY358" s="39" t="s">
        <v>15186</v>
      </c>
      <c r="AZ358">
        <v>1</v>
      </c>
      <c r="BB358" s="39" t="s">
        <v>15186</v>
      </c>
      <c r="BC358">
        <v>1</v>
      </c>
      <c r="BE358" s="39" t="s">
        <v>15187</v>
      </c>
      <c r="BF358">
        <v>1</v>
      </c>
      <c r="BH358" s="39" t="s">
        <v>15186</v>
      </c>
      <c r="BI358">
        <v>1</v>
      </c>
      <c r="BK358" s="39" t="s">
        <v>15187</v>
      </c>
      <c r="BL358">
        <v>1</v>
      </c>
      <c r="BN358" s="39" t="s">
        <v>15186</v>
      </c>
      <c r="BO358">
        <v>1</v>
      </c>
      <c r="BQ358" s="39" t="s">
        <v>15186</v>
      </c>
      <c r="BR358">
        <v>1</v>
      </c>
      <c r="BT358" s="39" t="s">
        <v>42865</v>
      </c>
      <c r="BW358" s="39" t="s">
        <v>46941</v>
      </c>
      <c r="BZ358" s="39" t="s">
        <v>46942</v>
      </c>
      <c r="CC358" s="39" t="s">
        <v>46943</v>
      </c>
      <c r="CF358" s="39" t="s">
        <v>46944</v>
      </c>
      <c r="CI358" s="39" t="s">
        <v>46945</v>
      </c>
      <c r="CL358" s="39" t="s">
        <v>46946</v>
      </c>
      <c r="CO358" s="39" t="s">
        <v>42860</v>
      </c>
      <c r="CR358" s="39" t="s">
        <v>46947</v>
      </c>
      <c r="CU358" s="39" t="s">
        <v>46948</v>
      </c>
    </row>
    <row r="359" spans="1:99" x14ac:dyDescent="0.3">
      <c r="A359">
        <v>358</v>
      </c>
      <c r="B359" s="1">
        <v>45910.854097222225</v>
      </c>
      <c r="C359" s="1">
        <v>45910.856678240743</v>
      </c>
      <c r="D359" s="39" t="s">
        <v>1038</v>
      </c>
      <c r="E359" s="39" t="s">
        <v>1039</v>
      </c>
      <c r="F359">
        <v>15</v>
      </c>
      <c r="I359" s="39" t="s">
        <v>1039</v>
      </c>
      <c r="L359">
        <v>2</v>
      </c>
      <c r="O359">
        <v>22</v>
      </c>
      <c r="R359" s="39" t="s">
        <v>42857</v>
      </c>
      <c r="S359">
        <v>1</v>
      </c>
      <c r="U359" s="39" t="s">
        <v>42858</v>
      </c>
      <c r="V359">
        <v>1</v>
      </c>
      <c r="X359" s="39" t="s">
        <v>42859</v>
      </c>
      <c r="Y359">
        <v>1</v>
      </c>
      <c r="AA359" s="39" t="s">
        <v>42860</v>
      </c>
      <c r="AB359">
        <v>1</v>
      </c>
      <c r="AD359" s="39" t="s">
        <v>42861</v>
      </c>
      <c r="AE359">
        <v>1</v>
      </c>
      <c r="AG359" s="39" t="s">
        <v>43534</v>
      </c>
      <c r="AH359">
        <v>1</v>
      </c>
      <c r="AJ359" s="39" t="s">
        <v>42863</v>
      </c>
      <c r="AK359">
        <v>1</v>
      </c>
      <c r="AM359" s="39" t="s">
        <v>42864</v>
      </c>
      <c r="AN359">
        <v>1</v>
      </c>
      <c r="AP359" s="39" t="s">
        <v>15187</v>
      </c>
      <c r="AQ359">
        <v>1</v>
      </c>
      <c r="AS359" s="39" t="s">
        <v>15187</v>
      </c>
      <c r="AT359">
        <v>1</v>
      </c>
      <c r="AV359" s="39" t="s">
        <v>15186</v>
      </c>
      <c r="AW359">
        <v>0</v>
      </c>
      <c r="AY359" s="39" t="s">
        <v>15186</v>
      </c>
      <c r="AZ359">
        <v>1</v>
      </c>
      <c r="BB359" s="39" t="s">
        <v>15187</v>
      </c>
      <c r="BC359">
        <v>0</v>
      </c>
      <c r="BE359" s="39" t="s">
        <v>15187</v>
      </c>
      <c r="BF359">
        <v>1</v>
      </c>
      <c r="BH359" s="39" t="s">
        <v>15187</v>
      </c>
      <c r="BI359">
        <v>0</v>
      </c>
      <c r="BK359" s="39" t="s">
        <v>15187</v>
      </c>
      <c r="BL359">
        <v>1</v>
      </c>
      <c r="BN359" s="39" t="s">
        <v>15186</v>
      </c>
      <c r="BO359">
        <v>1</v>
      </c>
      <c r="BQ359" s="39" t="s">
        <v>15186</v>
      </c>
      <c r="BR359">
        <v>1</v>
      </c>
      <c r="BT359" s="39" t="s">
        <v>42865</v>
      </c>
      <c r="BW359" s="39" t="s">
        <v>42876</v>
      </c>
      <c r="BZ359" s="39" t="s">
        <v>43033</v>
      </c>
      <c r="CC359" s="39" t="s">
        <v>46949</v>
      </c>
      <c r="CF359" s="39" t="s">
        <v>43035</v>
      </c>
      <c r="CI359" s="39" t="s">
        <v>46950</v>
      </c>
      <c r="CL359" s="39" t="s">
        <v>46951</v>
      </c>
      <c r="CO359" s="39" t="s">
        <v>42911</v>
      </c>
      <c r="CR359" s="39" t="s">
        <v>46952</v>
      </c>
      <c r="CU359" s="39" t="s">
        <v>46953</v>
      </c>
    </row>
    <row r="360" spans="1:99" x14ac:dyDescent="0.3">
      <c r="A360">
        <v>359</v>
      </c>
      <c r="B360" s="1">
        <v>45910.883611111109</v>
      </c>
      <c r="C360" s="1">
        <v>45910.887800925928</v>
      </c>
      <c r="D360" s="39" t="s">
        <v>1026</v>
      </c>
      <c r="E360" s="39" t="s">
        <v>1027</v>
      </c>
      <c r="F360">
        <v>15</v>
      </c>
      <c r="I360" s="39" t="s">
        <v>1027</v>
      </c>
      <c r="L360">
        <v>2</v>
      </c>
      <c r="O360">
        <v>24</v>
      </c>
      <c r="R360" s="39" t="s">
        <v>42857</v>
      </c>
      <c r="S360">
        <v>1</v>
      </c>
      <c r="U360" s="39" t="s">
        <v>42858</v>
      </c>
      <c r="V360">
        <v>1</v>
      </c>
      <c r="X360" s="39" t="s">
        <v>42859</v>
      </c>
      <c r="Y360">
        <v>1</v>
      </c>
      <c r="AA360" s="39" t="s">
        <v>42860</v>
      </c>
      <c r="AB360">
        <v>1</v>
      </c>
      <c r="AD360" s="39" t="s">
        <v>42861</v>
      </c>
      <c r="AE360">
        <v>1</v>
      </c>
      <c r="AG360" s="39" t="s">
        <v>43534</v>
      </c>
      <c r="AH360">
        <v>1</v>
      </c>
      <c r="AJ360" s="39" t="s">
        <v>42863</v>
      </c>
      <c r="AK360">
        <v>1</v>
      </c>
      <c r="AM360" s="39" t="s">
        <v>42864</v>
      </c>
      <c r="AN360">
        <v>1</v>
      </c>
      <c r="AP360" s="39" t="s">
        <v>15187</v>
      </c>
      <c r="AQ360">
        <v>1</v>
      </c>
      <c r="AS360" s="39" t="s">
        <v>15187</v>
      </c>
      <c r="AT360">
        <v>1</v>
      </c>
      <c r="AV360" s="39" t="s">
        <v>15186</v>
      </c>
      <c r="AW360">
        <v>0</v>
      </c>
      <c r="AY360" s="39" t="s">
        <v>15186</v>
      </c>
      <c r="AZ360">
        <v>1</v>
      </c>
      <c r="BB360" s="39" t="s">
        <v>15187</v>
      </c>
      <c r="BC360">
        <v>0</v>
      </c>
      <c r="BE360" s="39" t="s">
        <v>15187</v>
      </c>
      <c r="BF360">
        <v>1</v>
      </c>
      <c r="BH360" s="39" t="s">
        <v>15187</v>
      </c>
      <c r="BI360">
        <v>0</v>
      </c>
      <c r="BK360" s="39" t="s">
        <v>15187</v>
      </c>
      <c r="BL360">
        <v>1</v>
      </c>
      <c r="BN360" s="39" t="s">
        <v>15186</v>
      </c>
      <c r="BO360">
        <v>1</v>
      </c>
      <c r="BQ360" s="39" t="s">
        <v>15186</v>
      </c>
      <c r="BR360">
        <v>1</v>
      </c>
      <c r="BT360" s="39" t="s">
        <v>42865</v>
      </c>
      <c r="BW360" s="39" t="s">
        <v>42876</v>
      </c>
      <c r="BZ360" s="39" t="s">
        <v>43033</v>
      </c>
      <c r="CC360" s="39" t="s">
        <v>46954</v>
      </c>
      <c r="CF360" s="39" t="s">
        <v>43035</v>
      </c>
      <c r="CI360" s="39" t="s">
        <v>44461</v>
      </c>
      <c r="CL360" s="39" t="s">
        <v>46955</v>
      </c>
      <c r="CO360" s="39" t="s">
        <v>42911</v>
      </c>
      <c r="CR360" s="39" t="s">
        <v>46956</v>
      </c>
      <c r="CU360" s="39" t="s">
        <v>46957</v>
      </c>
    </row>
    <row r="361" spans="1:99" x14ac:dyDescent="0.3">
      <c r="A361">
        <v>360</v>
      </c>
      <c r="B361" s="1">
        <v>45910.865682870368</v>
      </c>
      <c r="C361" s="1">
        <v>45910.897627314815</v>
      </c>
      <c r="D361" s="39" t="s">
        <v>3197</v>
      </c>
      <c r="E361" s="39" t="s">
        <v>3198</v>
      </c>
      <c r="F361">
        <v>17</v>
      </c>
      <c r="I361" s="39" t="s">
        <v>3198</v>
      </c>
      <c r="L361">
        <v>3</v>
      </c>
      <c r="O361">
        <v>1</v>
      </c>
      <c r="R361" s="39" t="s">
        <v>42857</v>
      </c>
      <c r="S361">
        <v>1</v>
      </c>
      <c r="U361" s="39" t="s">
        <v>42858</v>
      </c>
      <c r="V361">
        <v>1</v>
      </c>
      <c r="X361" s="39" t="s">
        <v>42859</v>
      </c>
      <c r="Y361">
        <v>1</v>
      </c>
      <c r="AA361" s="39" t="s">
        <v>42860</v>
      </c>
      <c r="AB361">
        <v>1</v>
      </c>
      <c r="AD361" s="39" t="s">
        <v>42861</v>
      </c>
      <c r="AE361">
        <v>1</v>
      </c>
      <c r="AG361" s="39" t="s">
        <v>43534</v>
      </c>
      <c r="AH361">
        <v>1</v>
      </c>
      <c r="AJ361" s="39" t="s">
        <v>42863</v>
      </c>
      <c r="AK361">
        <v>1</v>
      </c>
      <c r="AM361" s="39" t="s">
        <v>42864</v>
      </c>
      <c r="AN361">
        <v>1</v>
      </c>
      <c r="AP361" s="39" t="s">
        <v>15187</v>
      </c>
      <c r="AQ361">
        <v>1</v>
      </c>
      <c r="AS361" s="39" t="s">
        <v>15187</v>
      </c>
      <c r="AT361">
        <v>1</v>
      </c>
      <c r="AV361" s="39" t="s">
        <v>15187</v>
      </c>
      <c r="AW361">
        <v>1</v>
      </c>
      <c r="AY361" s="39" t="s">
        <v>15186</v>
      </c>
      <c r="AZ361">
        <v>1</v>
      </c>
      <c r="BB361" s="39" t="s">
        <v>15186</v>
      </c>
      <c r="BC361">
        <v>1</v>
      </c>
      <c r="BE361" s="39" t="s">
        <v>15187</v>
      </c>
      <c r="BF361">
        <v>1</v>
      </c>
      <c r="BH361" s="39" t="s">
        <v>15187</v>
      </c>
      <c r="BI361">
        <v>0</v>
      </c>
      <c r="BK361" s="39" t="s">
        <v>15187</v>
      </c>
      <c r="BL361">
        <v>1</v>
      </c>
      <c r="BN361" s="39" t="s">
        <v>15186</v>
      </c>
      <c r="BO361">
        <v>1</v>
      </c>
      <c r="BQ361" s="39" t="s">
        <v>15186</v>
      </c>
      <c r="BR361">
        <v>1</v>
      </c>
      <c r="BT361" s="39" t="s">
        <v>46958</v>
      </c>
      <c r="BW361" s="39" t="s">
        <v>46959</v>
      </c>
      <c r="BZ361" s="39" t="s">
        <v>46960</v>
      </c>
      <c r="CC361" s="39" t="s">
        <v>46961</v>
      </c>
      <c r="CF361" s="39" t="s">
        <v>43035</v>
      </c>
      <c r="CI361" s="39" t="s">
        <v>46962</v>
      </c>
      <c r="CL361" s="39" t="s">
        <v>46963</v>
      </c>
      <c r="CO361" s="39" t="s">
        <v>42987</v>
      </c>
      <c r="CR361" s="39" t="s">
        <v>46964</v>
      </c>
      <c r="CU361" s="39" t="s">
        <v>46965</v>
      </c>
    </row>
    <row r="362" spans="1:99" x14ac:dyDescent="0.3">
      <c r="A362">
        <v>361</v>
      </c>
      <c r="B362" s="1">
        <v>45910.900150462963</v>
      </c>
      <c r="C362" s="1">
        <v>45910.927604166667</v>
      </c>
      <c r="D362" s="39" t="s">
        <v>952</v>
      </c>
      <c r="E362" s="39" t="s">
        <v>953</v>
      </c>
      <c r="F362">
        <v>18</v>
      </c>
      <c r="I362" s="39" t="s">
        <v>953</v>
      </c>
      <c r="L362">
        <v>2</v>
      </c>
      <c r="O362">
        <v>35</v>
      </c>
      <c r="R362" s="39" t="s">
        <v>42857</v>
      </c>
      <c r="S362">
        <v>1</v>
      </c>
      <c r="U362" s="39" t="s">
        <v>42858</v>
      </c>
      <c r="V362">
        <v>1</v>
      </c>
      <c r="X362" s="39" t="s">
        <v>42859</v>
      </c>
      <c r="Y362">
        <v>1</v>
      </c>
      <c r="AA362" s="39" t="s">
        <v>42860</v>
      </c>
      <c r="AB362">
        <v>1</v>
      </c>
      <c r="AD362" s="39" t="s">
        <v>42861</v>
      </c>
      <c r="AE362">
        <v>1</v>
      </c>
      <c r="AG362" s="39" t="s">
        <v>43534</v>
      </c>
      <c r="AH362">
        <v>1</v>
      </c>
      <c r="AJ362" s="39" t="s">
        <v>42863</v>
      </c>
      <c r="AK362">
        <v>1</v>
      </c>
      <c r="AM362" s="39" t="s">
        <v>42864</v>
      </c>
      <c r="AN362">
        <v>1</v>
      </c>
      <c r="AP362" s="39" t="s">
        <v>15187</v>
      </c>
      <c r="AQ362">
        <v>1</v>
      </c>
      <c r="AS362" s="39" t="s">
        <v>15187</v>
      </c>
      <c r="AT362">
        <v>1</v>
      </c>
      <c r="AV362" s="39" t="s">
        <v>15187</v>
      </c>
      <c r="AW362">
        <v>1</v>
      </c>
      <c r="AY362" s="39" t="s">
        <v>15186</v>
      </c>
      <c r="AZ362">
        <v>1</v>
      </c>
      <c r="BB362" s="39" t="s">
        <v>15186</v>
      </c>
      <c r="BC362">
        <v>1</v>
      </c>
      <c r="BE362" s="39" t="s">
        <v>15187</v>
      </c>
      <c r="BF362">
        <v>1</v>
      </c>
      <c r="BH362" s="39" t="s">
        <v>15186</v>
      </c>
      <c r="BI362">
        <v>1</v>
      </c>
      <c r="BK362" s="39" t="s">
        <v>15187</v>
      </c>
      <c r="BL362">
        <v>1</v>
      </c>
      <c r="BN362" s="39" t="s">
        <v>15186</v>
      </c>
      <c r="BO362">
        <v>1</v>
      </c>
      <c r="BQ362" s="39" t="s">
        <v>15186</v>
      </c>
      <c r="BR362">
        <v>1</v>
      </c>
      <c r="BT362" s="39" t="s">
        <v>42865</v>
      </c>
      <c r="BW362" s="39" t="s">
        <v>42876</v>
      </c>
      <c r="BZ362" s="39" t="s">
        <v>46966</v>
      </c>
      <c r="CC362" s="39" t="s">
        <v>46967</v>
      </c>
      <c r="CF362" s="39" t="s">
        <v>46968</v>
      </c>
      <c r="CI362" s="39" t="s">
        <v>46969</v>
      </c>
      <c r="CL362" s="39" t="s">
        <v>46970</v>
      </c>
      <c r="CO362" s="39" t="s">
        <v>42911</v>
      </c>
      <c r="CR362" s="39" t="s">
        <v>46971</v>
      </c>
      <c r="CU362" s="39" t="s">
        <v>46972</v>
      </c>
    </row>
    <row r="363" spans="1:99" x14ac:dyDescent="0.3">
      <c r="A363">
        <v>362</v>
      </c>
      <c r="B363" s="1">
        <v>45910.998483796298</v>
      </c>
      <c r="C363" s="1">
        <v>45911.006840277776</v>
      </c>
      <c r="D363" s="39" t="s">
        <v>1172</v>
      </c>
      <c r="E363" s="39" t="s">
        <v>1173</v>
      </c>
      <c r="F363">
        <v>15</v>
      </c>
      <c r="I363" s="39" t="s">
        <v>1173</v>
      </c>
      <c r="L363">
        <v>2</v>
      </c>
      <c r="O363">
        <v>10</v>
      </c>
      <c r="R363" s="39" t="s">
        <v>42857</v>
      </c>
      <c r="S363">
        <v>1</v>
      </c>
      <c r="U363" s="39" t="s">
        <v>42858</v>
      </c>
      <c r="V363">
        <v>1</v>
      </c>
      <c r="X363" s="39" t="s">
        <v>42859</v>
      </c>
      <c r="Y363">
        <v>1</v>
      </c>
      <c r="AA363" s="39" t="s">
        <v>42860</v>
      </c>
      <c r="AB363">
        <v>1</v>
      </c>
      <c r="AD363" s="39" t="s">
        <v>42861</v>
      </c>
      <c r="AE363">
        <v>1</v>
      </c>
      <c r="AG363" s="39" t="s">
        <v>43534</v>
      </c>
      <c r="AH363">
        <v>1</v>
      </c>
      <c r="AJ363" s="39" t="s">
        <v>42863</v>
      </c>
      <c r="AK363">
        <v>1</v>
      </c>
      <c r="AM363" s="39" t="s">
        <v>43063</v>
      </c>
      <c r="AN363">
        <v>0</v>
      </c>
      <c r="AP363" s="39" t="s">
        <v>15187</v>
      </c>
      <c r="AQ363">
        <v>1</v>
      </c>
      <c r="AS363" s="39" t="s">
        <v>15187</v>
      </c>
      <c r="AT363">
        <v>1</v>
      </c>
      <c r="AV363" s="39" t="s">
        <v>15186</v>
      </c>
      <c r="AW363">
        <v>0</v>
      </c>
      <c r="AY363" s="39" t="s">
        <v>15186</v>
      </c>
      <c r="AZ363">
        <v>1</v>
      </c>
      <c r="BB363" s="39" t="s">
        <v>15186</v>
      </c>
      <c r="BC363">
        <v>1</v>
      </c>
      <c r="BE363" s="39" t="s">
        <v>15187</v>
      </c>
      <c r="BF363">
        <v>1</v>
      </c>
      <c r="BH363" s="39" t="s">
        <v>15187</v>
      </c>
      <c r="BI363">
        <v>0</v>
      </c>
      <c r="BK363" s="39" t="s">
        <v>15187</v>
      </c>
      <c r="BL363">
        <v>1</v>
      </c>
      <c r="BN363" s="39" t="s">
        <v>15186</v>
      </c>
      <c r="BO363">
        <v>1</v>
      </c>
      <c r="BQ363" s="39" t="s">
        <v>15186</v>
      </c>
      <c r="BR363">
        <v>1</v>
      </c>
      <c r="BT363" s="39" t="s">
        <v>42997</v>
      </c>
      <c r="BW363" s="39" t="s">
        <v>42876</v>
      </c>
      <c r="BZ363" s="39" t="s">
        <v>43566</v>
      </c>
      <c r="CC363" s="39" t="s">
        <v>46973</v>
      </c>
      <c r="CF363" s="39" t="s">
        <v>46974</v>
      </c>
      <c r="CI363" s="39" t="s">
        <v>45375</v>
      </c>
      <c r="CL363" s="39" t="s">
        <v>46975</v>
      </c>
      <c r="CO363" s="39" t="s">
        <v>46976</v>
      </c>
      <c r="CR363" s="39" t="s">
        <v>46977</v>
      </c>
      <c r="CU363" s="39" t="s">
        <v>45378</v>
      </c>
    </row>
    <row r="364" spans="1:99" x14ac:dyDescent="0.3">
      <c r="A364">
        <v>363</v>
      </c>
      <c r="B364" s="1">
        <v>45911.012696759259</v>
      </c>
      <c r="C364" s="1">
        <v>45911.020497685182</v>
      </c>
      <c r="D364" s="39" t="s">
        <v>398</v>
      </c>
      <c r="E364" s="39" t="s">
        <v>399</v>
      </c>
      <c r="F364">
        <v>16</v>
      </c>
      <c r="I364" s="39" t="s">
        <v>400</v>
      </c>
      <c r="L364">
        <v>11</v>
      </c>
      <c r="O364">
        <v>36</v>
      </c>
      <c r="R364" s="39" t="s">
        <v>42857</v>
      </c>
      <c r="S364">
        <v>1</v>
      </c>
      <c r="U364" s="39" t="s">
        <v>42858</v>
      </c>
      <c r="V364">
        <v>1</v>
      </c>
      <c r="X364" s="39" t="s">
        <v>42859</v>
      </c>
      <c r="Y364">
        <v>1</v>
      </c>
      <c r="AA364" s="39" t="s">
        <v>42860</v>
      </c>
      <c r="AB364">
        <v>1</v>
      </c>
      <c r="AD364" s="39" t="s">
        <v>42861</v>
      </c>
      <c r="AE364">
        <v>1</v>
      </c>
      <c r="AG364" s="39" t="s">
        <v>43584</v>
      </c>
      <c r="AH364">
        <v>0</v>
      </c>
      <c r="AJ364" s="39" t="s">
        <v>42863</v>
      </c>
      <c r="AK364">
        <v>1</v>
      </c>
      <c r="AM364" s="39" t="s">
        <v>43063</v>
      </c>
      <c r="AN364">
        <v>0</v>
      </c>
      <c r="AP364" s="39" t="s">
        <v>15187</v>
      </c>
      <c r="AQ364">
        <v>1</v>
      </c>
      <c r="AS364" s="39" t="s">
        <v>15187</v>
      </c>
      <c r="AT364">
        <v>1</v>
      </c>
      <c r="AV364" s="39" t="s">
        <v>15187</v>
      </c>
      <c r="AW364">
        <v>1</v>
      </c>
      <c r="AY364" s="39" t="s">
        <v>15186</v>
      </c>
      <c r="AZ364">
        <v>1</v>
      </c>
      <c r="BB364" s="39" t="s">
        <v>15186</v>
      </c>
      <c r="BC364">
        <v>1</v>
      </c>
      <c r="BE364" s="39" t="s">
        <v>15187</v>
      </c>
      <c r="BF364">
        <v>1</v>
      </c>
      <c r="BH364" s="39" t="s">
        <v>15186</v>
      </c>
      <c r="BI364">
        <v>1</v>
      </c>
      <c r="BK364" s="39" t="s">
        <v>15187</v>
      </c>
      <c r="BL364">
        <v>1</v>
      </c>
      <c r="BN364" s="39" t="s">
        <v>15186</v>
      </c>
      <c r="BO364">
        <v>1</v>
      </c>
      <c r="BQ364" s="39" t="s">
        <v>15186</v>
      </c>
      <c r="BR364">
        <v>1</v>
      </c>
      <c r="BT364" s="39" t="s">
        <v>42865</v>
      </c>
      <c r="BW364" s="39" t="s">
        <v>46978</v>
      </c>
      <c r="BZ364" s="39" t="s">
        <v>46979</v>
      </c>
      <c r="CC364" s="39" t="s">
        <v>43358</v>
      </c>
      <c r="CF364" s="39" t="s">
        <v>46980</v>
      </c>
      <c r="CI364" s="39" t="s">
        <v>46981</v>
      </c>
      <c r="CL364" s="39" t="s">
        <v>46982</v>
      </c>
      <c r="CO364" s="39" t="s">
        <v>46983</v>
      </c>
      <c r="CR364" s="39" t="s">
        <v>46984</v>
      </c>
      <c r="CU364" s="39" t="s">
        <v>46985</v>
      </c>
    </row>
    <row r="365" spans="1:99" x14ac:dyDescent="0.3">
      <c r="A365">
        <v>364</v>
      </c>
      <c r="B365" s="1">
        <v>45911.048020833332</v>
      </c>
      <c r="C365" s="1">
        <v>45911.048113425924</v>
      </c>
      <c r="D365" s="39" t="s">
        <v>1075</v>
      </c>
      <c r="E365" s="39" t="s">
        <v>1076</v>
      </c>
      <c r="F365">
        <v>18</v>
      </c>
      <c r="I365" s="39" t="s">
        <v>1076</v>
      </c>
      <c r="L365">
        <v>2</v>
      </c>
      <c r="O365">
        <v>32</v>
      </c>
      <c r="R365" s="39" t="s">
        <v>42857</v>
      </c>
      <c r="S365">
        <v>1</v>
      </c>
      <c r="U365" s="39" t="s">
        <v>42858</v>
      </c>
      <c r="V365">
        <v>1</v>
      </c>
      <c r="X365" s="39" t="s">
        <v>42859</v>
      </c>
      <c r="Y365">
        <v>1</v>
      </c>
      <c r="AA365" s="39" t="s">
        <v>42860</v>
      </c>
      <c r="AB365">
        <v>1</v>
      </c>
      <c r="AD365" s="39" t="s">
        <v>42861</v>
      </c>
      <c r="AE365">
        <v>1</v>
      </c>
      <c r="AG365" s="39" t="s">
        <v>43534</v>
      </c>
      <c r="AH365">
        <v>1</v>
      </c>
      <c r="AJ365" s="39" t="s">
        <v>42863</v>
      </c>
      <c r="AK365">
        <v>1</v>
      </c>
      <c r="AM365" s="39" t="s">
        <v>42864</v>
      </c>
      <c r="AN365">
        <v>1</v>
      </c>
      <c r="AP365" s="39" t="s">
        <v>15187</v>
      </c>
      <c r="AQ365">
        <v>1</v>
      </c>
      <c r="AS365" s="39" t="s">
        <v>15187</v>
      </c>
      <c r="AT365">
        <v>1</v>
      </c>
      <c r="AV365" s="39" t="s">
        <v>15187</v>
      </c>
      <c r="AW365">
        <v>1</v>
      </c>
      <c r="AY365" s="39" t="s">
        <v>15186</v>
      </c>
      <c r="AZ365">
        <v>1</v>
      </c>
      <c r="BB365" s="39" t="s">
        <v>15186</v>
      </c>
      <c r="BC365">
        <v>1</v>
      </c>
      <c r="BE365" s="39" t="s">
        <v>15187</v>
      </c>
      <c r="BF365">
        <v>1</v>
      </c>
      <c r="BH365" s="39" t="s">
        <v>15186</v>
      </c>
      <c r="BI365">
        <v>1</v>
      </c>
      <c r="BK365" s="39" t="s">
        <v>15187</v>
      </c>
      <c r="BL365">
        <v>1</v>
      </c>
      <c r="BN365" s="39" t="s">
        <v>15186</v>
      </c>
      <c r="BO365">
        <v>1</v>
      </c>
      <c r="BQ365" s="39" t="s">
        <v>15186</v>
      </c>
      <c r="BR365">
        <v>1</v>
      </c>
      <c r="BT365" s="39" t="s">
        <v>42865</v>
      </c>
      <c r="BW365" s="39" t="s">
        <v>42876</v>
      </c>
      <c r="BZ365" s="39" t="s">
        <v>46986</v>
      </c>
      <c r="CC365" s="39" t="s">
        <v>46987</v>
      </c>
      <c r="CF365" s="39" t="s">
        <v>43035</v>
      </c>
      <c r="CI365" s="39" t="s">
        <v>44116</v>
      </c>
      <c r="CL365" s="39" t="s">
        <v>46988</v>
      </c>
      <c r="CO365" s="39" t="s">
        <v>42911</v>
      </c>
      <c r="CR365" s="39" t="s">
        <v>44212</v>
      </c>
      <c r="CU365" s="39" t="s">
        <v>46989</v>
      </c>
    </row>
    <row r="366" spans="1:99" x14ac:dyDescent="0.3">
      <c r="A366">
        <v>365</v>
      </c>
      <c r="B366" s="1">
        <v>45911.305092592593</v>
      </c>
      <c r="C366" s="1">
        <v>45911.315335648149</v>
      </c>
      <c r="D366" s="39" t="s">
        <v>1097</v>
      </c>
      <c r="E366" s="39" t="s">
        <v>1098</v>
      </c>
      <c r="F366">
        <v>16</v>
      </c>
      <c r="I366" s="39" t="s">
        <v>1098</v>
      </c>
      <c r="L366">
        <v>2</v>
      </c>
      <c r="O366">
        <v>12</v>
      </c>
      <c r="R366" s="39" t="s">
        <v>42857</v>
      </c>
      <c r="S366">
        <v>1</v>
      </c>
      <c r="U366" s="39" t="s">
        <v>42858</v>
      </c>
      <c r="V366">
        <v>1</v>
      </c>
      <c r="X366" s="39" t="s">
        <v>42859</v>
      </c>
      <c r="Y366">
        <v>1</v>
      </c>
      <c r="AA366" s="39" t="s">
        <v>42860</v>
      </c>
      <c r="AB366">
        <v>1</v>
      </c>
      <c r="AD366" s="39" t="s">
        <v>42861</v>
      </c>
      <c r="AE366">
        <v>1</v>
      </c>
      <c r="AG366" s="39" t="s">
        <v>43534</v>
      </c>
      <c r="AH366">
        <v>1</v>
      </c>
      <c r="AJ366" s="39" t="s">
        <v>42863</v>
      </c>
      <c r="AK366">
        <v>1</v>
      </c>
      <c r="AM366" s="39" t="s">
        <v>42864</v>
      </c>
      <c r="AN366">
        <v>1</v>
      </c>
      <c r="AP366" s="39" t="s">
        <v>15187</v>
      </c>
      <c r="AQ366">
        <v>1</v>
      </c>
      <c r="AS366" s="39" t="s">
        <v>15187</v>
      </c>
      <c r="AT366">
        <v>1</v>
      </c>
      <c r="AV366" s="39" t="s">
        <v>15186</v>
      </c>
      <c r="AW366">
        <v>0</v>
      </c>
      <c r="AY366" s="39" t="s">
        <v>15186</v>
      </c>
      <c r="AZ366">
        <v>1</v>
      </c>
      <c r="BB366" s="39" t="s">
        <v>15186</v>
      </c>
      <c r="BC366">
        <v>1</v>
      </c>
      <c r="BE366" s="39" t="s">
        <v>15187</v>
      </c>
      <c r="BF366">
        <v>1</v>
      </c>
      <c r="BH366" s="39" t="s">
        <v>15187</v>
      </c>
      <c r="BI366">
        <v>0</v>
      </c>
      <c r="BK366" s="39" t="s">
        <v>15187</v>
      </c>
      <c r="BL366">
        <v>1</v>
      </c>
      <c r="BN366" s="39" t="s">
        <v>15186</v>
      </c>
      <c r="BO366">
        <v>1</v>
      </c>
      <c r="BQ366" s="39" t="s">
        <v>15186</v>
      </c>
      <c r="BR366">
        <v>1</v>
      </c>
      <c r="BT366" s="39" t="s">
        <v>42997</v>
      </c>
      <c r="BW366" s="39" t="s">
        <v>42876</v>
      </c>
      <c r="BZ366" s="39" t="s">
        <v>46990</v>
      </c>
      <c r="CC366" s="39" t="s">
        <v>46973</v>
      </c>
      <c r="CF366" s="39" t="s">
        <v>46991</v>
      </c>
      <c r="CI366" s="39" t="s">
        <v>45375</v>
      </c>
      <c r="CL366" s="39" t="s">
        <v>46992</v>
      </c>
      <c r="CO366" s="39" t="s">
        <v>42911</v>
      </c>
      <c r="CR366" s="39" t="s">
        <v>46977</v>
      </c>
      <c r="CU366" s="39" t="s">
        <v>45378</v>
      </c>
    </row>
    <row r="367" spans="1:99" x14ac:dyDescent="0.3">
      <c r="A367">
        <v>366</v>
      </c>
      <c r="B367" s="1">
        <v>45911.307337962964</v>
      </c>
      <c r="C367" s="1">
        <v>45911.320416666669</v>
      </c>
      <c r="D367" s="39" t="s">
        <v>450</v>
      </c>
      <c r="E367" s="39" t="s">
        <v>451</v>
      </c>
      <c r="F367">
        <v>14</v>
      </c>
      <c r="I367" s="39" t="s">
        <v>39055</v>
      </c>
      <c r="L367">
        <v>11</v>
      </c>
      <c r="O367">
        <v>24</v>
      </c>
      <c r="R367" s="39" t="s">
        <v>42857</v>
      </c>
      <c r="S367">
        <v>1</v>
      </c>
      <c r="U367" s="39" t="s">
        <v>42861</v>
      </c>
      <c r="V367">
        <v>0</v>
      </c>
      <c r="X367" s="39" t="s">
        <v>42859</v>
      </c>
      <c r="Y367">
        <v>1</v>
      </c>
      <c r="AA367" s="39" t="s">
        <v>42860</v>
      </c>
      <c r="AB367">
        <v>1</v>
      </c>
      <c r="AD367" s="39" t="s">
        <v>42861</v>
      </c>
      <c r="AE367">
        <v>1</v>
      </c>
      <c r="AG367" s="39" t="s">
        <v>43695</v>
      </c>
      <c r="AH367">
        <v>0</v>
      </c>
      <c r="AJ367" s="39" t="s">
        <v>43063</v>
      </c>
      <c r="AK367">
        <v>0</v>
      </c>
      <c r="AM367" s="39" t="s">
        <v>42864</v>
      </c>
      <c r="AN367">
        <v>1</v>
      </c>
      <c r="AP367" s="39" t="s">
        <v>15187</v>
      </c>
      <c r="AQ367">
        <v>1</v>
      </c>
      <c r="AS367" s="39" t="s">
        <v>15187</v>
      </c>
      <c r="AT367">
        <v>1</v>
      </c>
      <c r="AV367" s="39" t="s">
        <v>15186</v>
      </c>
      <c r="AW367">
        <v>0</v>
      </c>
      <c r="AY367" s="39" t="s">
        <v>15186</v>
      </c>
      <c r="AZ367">
        <v>1</v>
      </c>
      <c r="BB367" s="39" t="s">
        <v>15186</v>
      </c>
      <c r="BC367">
        <v>1</v>
      </c>
      <c r="BE367" s="39" t="s">
        <v>15187</v>
      </c>
      <c r="BF367">
        <v>1</v>
      </c>
      <c r="BH367" s="39" t="s">
        <v>15186</v>
      </c>
      <c r="BI367">
        <v>1</v>
      </c>
      <c r="BK367" s="39" t="s">
        <v>15187</v>
      </c>
      <c r="BL367">
        <v>1</v>
      </c>
      <c r="BN367" s="39" t="s">
        <v>15186</v>
      </c>
      <c r="BO367">
        <v>1</v>
      </c>
      <c r="BQ367" s="39" t="s">
        <v>15186</v>
      </c>
      <c r="BR367">
        <v>1</v>
      </c>
      <c r="BT367" s="39" t="s">
        <v>46993</v>
      </c>
      <c r="BW367" s="39" t="s">
        <v>46994</v>
      </c>
      <c r="BZ367" s="39" t="s">
        <v>46995</v>
      </c>
      <c r="CC367" s="39" t="s">
        <v>46996</v>
      </c>
      <c r="CF367" s="39" t="s">
        <v>46997</v>
      </c>
      <c r="CI367" s="39" t="s">
        <v>46998</v>
      </c>
      <c r="CL367" s="39" t="s">
        <v>46999</v>
      </c>
      <c r="CO367" s="39" t="s">
        <v>47000</v>
      </c>
      <c r="CR367" s="39" t="s">
        <v>47001</v>
      </c>
      <c r="CU367" s="39" t="s">
        <v>47002</v>
      </c>
    </row>
    <row r="368" spans="1:99" x14ac:dyDescent="0.3">
      <c r="A368">
        <v>367</v>
      </c>
      <c r="B368" s="1">
        <v>45911.319699074076</v>
      </c>
      <c r="C368" s="1">
        <v>45911.326215277775</v>
      </c>
      <c r="D368" s="39" t="s">
        <v>818</v>
      </c>
      <c r="E368" s="39" t="s">
        <v>819</v>
      </c>
      <c r="F368">
        <v>15</v>
      </c>
      <c r="I368" s="39" t="s">
        <v>819</v>
      </c>
      <c r="L368">
        <v>10</v>
      </c>
      <c r="O368">
        <v>1</v>
      </c>
      <c r="R368" s="39" t="s">
        <v>42857</v>
      </c>
      <c r="S368">
        <v>1</v>
      </c>
      <c r="U368" s="39" t="s">
        <v>42858</v>
      </c>
      <c r="V368">
        <v>1</v>
      </c>
      <c r="X368" s="39" t="s">
        <v>42859</v>
      </c>
      <c r="Y368">
        <v>1</v>
      </c>
      <c r="AA368" s="39" t="s">
        <v>42860</v>
      </c>
      <c r="AB368">
        <v>1</v>
      </c>
      <c r="AD368" s="39" t="s">
        <v>42861</v>
      </c>
      <c r="AE368">
        <v>1</v>
      </c>
      <c r="AG368" s="39" t="s">
        <v>43534</v>
      </c>
      <c r="AH368">
        <v>1</v>
      </c>
      <c r="AJ368" s="39" t="s">
        <v>43063</v>
      </c>
      <c r="AK368">
        <v>0</v>
      </c>
      <c r="AM368" s="39" t="s">
        <v>43095</v>
      </c>
      <c r="AN368">
        <v>0</v>
      </c>
      <c r="AP368" s="39" t="s">
        <v>15187</v>
      </c>
      <c r="AQ368">
        <v>1</v>
      </c>
      <c r="AS368" s="39" t="s">
        <v>15187</v>
      </c>
      <c r="AT368">
        <v>1</v>
      </c>
      <c r="AV368" s="39" t="s">
        <v>15187</v>
      </c>
      <c r="AW368">
        <v>1</v>
      </c>
      <c r="AY368" s="39" t="s">
        <v>15186</v>
      </c>
      <c r="AZ368">
        <v>1</v>
      </c>
      <c r="BB368" s="39" t="s">
        <v>15186</v>
      </c>
      <c r="BC368">
        <v>1</v>
      </c>
      <c r="BE368" s="39" t="s">
        <v>15187</v>
      </c>
      <c r="BF368">
        <v>1</v>
      </c>
      <c r="BH368" s="39" t="s">
        <v>15186</v>
      </c>
      <c r="BI368">
        <v>1</v>
      </c>
      <c r="BK368" s="39" t="s">
        <v>15187</v>
      </c>
      <c r="BL368">
        <v>1</v>
      </c>
      <c r="BN368" s="39" t="s">
        <v>15187</v>
      </c>
      <c r="BO368">
        <v>0</v>
      </c>
      <c r="BQ368" s="39" t="s">
        <v>15186</v>
      </c>
      <c r="BR368">
        <v>1</v>
      </c>
      <c r="BT368" s="39" t="s">
        <v>42865</v>
      </c>
      <c r="BW368" s="39" t="s">
        <v>47003</v>
      </c>
      <c r="BZ368" s="39" t="s">
        <v>47004</v>
      </c>
      <c r="CC368" s="39" t="s">
        <v>47005</v>
      </c>
      <c r="CF368" s="39" t="s">
        <v>42953</v>
      </c>
      <c r="CI368" s="39" t="s">
        <v>47006</v>
      </c>
      <c r="CL368" s="39" t="s">
        <v>47007</v>
      </c>
      <c r="CO368" s="39" t="s">
        <v>43310</v>
      </c>
      <c r="CR368" s="39" t="s">
        <v>47008</v>
      </c>
      <c r="CU368" s="39" t="s">
        <v>47009</v>
      </c>
    </row>
    <row r="369" spans="1:99" x14ac:dyDescent="0.3">
      <c r="A369">
        <v>368</v>
      </c>
      <c r="B369" s="1">
        <v>45911.318356481483</v>
      </c>
      <c r="C369" s="1">
        <v>45911.328402777777</v>
      </c>
      <c r="D369" s="39" t="s">
        <v>629</v>
      </c>
      <c r="E369" s="39" t="s">
        <v>630</v>
      </c>
      <c r="F369">
        <v>16</v>
      </c>
      <c r="I369" s="39" t="s">
        <v>630</v>
      </c>
      <c r="L369">
        <v>10</v>
      </c>
      <c r="O369">
        <v>11</v>
      </c>
      <c r="R369" s="39" t="s">
        <v>42857</v>
      </c>
      <c r="S369">
        <v>1</v>
      </c>
      <c r="U369" s="39" t="s">
        <v>42858</v>
      </c>
      <c r="V369">
        <v>1</v>
      </c>
      <c r="X369" s="39" t="s">
        <v>42859</v>
      </c>
      <c r="Y369">
        <v>1</v>
      </c>
      <c r="AA369" s="39" t="s">
        <v>42860</v>
      </c>
      <c r="AB369">
        <v>1</v>
      </c>
      <c r="AD369" s="39" t="s">
        <v>42861</v>
      </c>
      <c r="AE369">
        <v>1</v>
      </c>
      <c r="AG369" s="39" t="s">
        <v>43584</v>
      </c>
      <c r="AH369">
        <v>0</v>
      </c>
      <c r="AJ369" s="39" t="s">
        <v>42863</v>
      </c>
      <c r="AK369">
        <v>1</v>
      </c>
      <c r="AM369" s="39" t="s">
        <v>42864</v>
      </c>
      <c r="AN369">
        <v>1</v>
      </c>
      <c r="AP369" s="39" t="s">
        <v>15187</v>
      </c>
      <c r="AQ369">
        <v>1</v>
      </c>
      <c r="AS369" s="39" t="s">
        <v>15187</v>
      </c>
      <c r="AT369">
        <v>1</v>
      </c>
      <c r="AV369" s="39" t="s">
        <v>15186</v>
      </c>
      <c r="AW369">
        <v>0</v>
      </c>
      <c r="AY369" s="39" t="s">
        <v>15186</v>
      </c>
      <c r="AZ369">
        <v>1</v>
      </c>
      <c r="BB369" s="39" t="s">
        <v>15186</v>
      </c>
      <c r="BC369">
        <v>1</v>
      </c>
      <c r="BE369" s="39" t="s">
        <v>15187</v>
      </c>
      <c r="BF369">
        <v>1</v>
      </c>
      <c r="BH369" s="39" t="s">
        <v>15186</v>
      </c>
      <c r="BI369">
        <v>1</v>
      </c>
      <c r="BK369" s="39" t="s">
        <v>15187</v>
      </c>
      <c r="BL369">
        <v>1</v>
      </c>
      <c r="BN369" s="39" t="s">
        <v>15186</v>
      </c>
      <c r="BO369">
        <v>1</v>
      </c>
      <c r="BQ369" s="39" t="s">
        <v>15186</v>
      </c>
      <c r="BR369">
        <v>1</v>
      </c>
      <c r="BT369" s="39" t="s">
        <v>42865</v>
      </c>
      <c r="BW369" s="39" t="s">
        <v>42876</v>
      </c>
      <c r="BZ369" s="39" t="s">
        <v>47010</v>
      </c>
      <c r="CC369" s="39" t="s">
        <v>47011</v>
      </c>
      <c r="CF369" s="39" t="s">
        <v>47012</v>
      </c>
      <c r="CI369" s="39" t="s">
        <v>47013</v>
      </c>
      <c r="CL369" s="39" t="s">
        <v>47014</v>
      </c>
      <c r="CO369" s="39" t="s">
        <v>43666</v>
      </c>
      <c r="CR369" s="39" t="s">
        <v>47015</v>
      </c>
      <c r="CU369" s="39" t="s">
        <v>47016</v>
      </c>
    </row>
    <row r="370" spans="1:99" x14ac:dyDescent="0.3">
      <c r="A370">
        <v>369</v>
      </c>
      <c r="B370" s="1">
        <v>45911.331331018519</v>
      </c>
      <c r="C370" s="1">
        <v>45911.335277777776</v>
      </c>
      <c r="D370" s="39" t="s">
        <v>67</v>
      </c>
      <c r="E370" s="39" t="s">
        <v>68</v>
      </c>
      <c r="F370">
        <v>16</v>
      </c>
      <c r="I370" s="39" t="s">
        <v>47017</v>
      </c>
      <c r="L370">
        <v>11</v>
      </c>
      <c r="O370">
        <v>25</v>
      </c>
      <c r="R370" s="39" t="s">
        <v>42857</v>
      </c>
      <c r="S370">
        <v>1</v>
      </c>
      <c r="U370" s="39" t="s">
        <v>42858</v>
      </c>
      <c r="V370">
        <v>1</v>
      </c>
      <c r="X370" s="39" t="s">
        <v>42859</v>
      </c>
      <c r="Y370">
        <v>1</v>
      </c>
      <c r="AA370" s="39" t="s">
        <v>42860</v>
      </c>
      <c r="AB370">
        <v>1</v>
      </c>
      <c r="AD370" s="39" t="s">
        <v>42861</v>
      </c>
      <c r="AE370">
        <v>1</v>
      </c>
      <c r="AG370" s="39" t="s">
        <v>43584</v>
      </c>
      <c r="AH370">
        <v>0</v>
      </c>
      <c r="AJ370" s="39" t="s">
        <v>42863</v>
      </c>
      <c r="AK370">
        <v>1</v>
      </c>
      <c r="AM370" s="39" t="s">
        <v>43063</v>
      </c>
      <c r="AN370">
        <v>0</v>
      </c>
      <c r="AP370" s="39" t="s">
        <v>15187</v>
      </c>
      <c r="AQ370">
        <v>1</v>
      </c>
      <c r="AS370" s="39" t="s">
        <v>15187</v>
      </c>
      <c r="AT370">
        <v>1</v>
      </c>
      <c r="AV370" s="39" t="s">
        <v>15187</v>
      </c>
      <c r="AW370">
        <v>1</v>
      </c>
      <c r="AY370" s="39" t="s">
        <v>15186</v>
      </c>
      <c r="AZ370">
        <v>1</v>
      </c>
      <c r="BB370" s="39" t="s">
        <v>15186</v>
      </c>
      <c r="BC370">
        <v>1</v>
      </c>
      <c r="BE370" s="39" t="s">
        <v>15187</v>
      </c>
      <c r="BF370">
        <v>1</v>
      </c>
      <c r="BH370" s="39" t="s">
        <v>15186</v>
      </c>
      <c r="BI370">
        <v>1</v>
      </c>
      <c r="BK370" s="39" t="s">
        <v>15187</v>
      </c>
      <c r="BL370">
        <v>1</v>
      </c>
      <c r="BN370" s="39" t="s">
        <v>15186</v>
      </c>
      <c r="BO370">
        <v>1</v>
      </c>
      <c r="BQ370" s="39" t="s">
        <v>15186</v>
      </c>
      <c r="BR370">
        <v>1</v>
      </c>
      <c r="BT370" s="39" t="s">
        <v>42865</v>
      </c>
      <c r="BW370" s="39" t="s">
        <v>47018</v>
      </c>
      <c r="BZ370" s="39" t="s">
        <v>47019</v>
      </c>
      <c r="CC370" s="39" t="s">
        <v>43358</v>
      </c>
      <c r="CF370" s="39" t="s">
        <v>46980</v>
      </c>
      <c r="CI370" s="39" t="s">
        <v>47020</v>
      </c>
      <c r="CL370" s="39" t="s">
        <v>47021</v>
      </c>
      <c r="CO370" s="39" t="s">
        <v>47022</v>
      </c>
      <c r="CR370" s="39" t="s">
        <v>47023</v>
      </c>
      <c r="CU370" s="39" t="s">
        <v>47024</v>
      </c>
    </row>
    <row r="371" spans="1:99" x14ac:dyDescent="0.3">
      <c r="A371">
        <v>370</v>
      </c>
      <c r="B371" s="1">
        <v>45911.328819444447</v>
      </c>
      <c r="C371" s="1">
        <v>45911.342685185184</v>
      </c>
      <c r="D371" s="39" t="s">
        <v>3170</v>
      </c>
      <c r="E371" s="39" t="s">
        <v>3171</v>
      </c>
      <c r="F371">
        <v>15</v>
      </c>
      <c r="I371" s="39" t="s">
        <v>3171</v>
      </c>
      <c r="L371">
        <v>3</v>
      </c>
      <c r="O371">
        <v>6</v>
      </c>
      <c r="R371" s="39" t="s">
        <v>42857</v>
      </c>
      <c r="S371">
        <v>1</v>
      </c>
      <c r="U371" s="39" t="s">
        <v>42861</v>
      </c>
      <c r="V371">
        <v>0</v>
      </c>
      <c r="X371" s="39" t="s">
        <v>42859</v>
      </c>
      <c r="Y371">
        <v>1</v>
      </c>
      <c r="AA371" s="39" t="s">
        <v>42857</v>
      </c>
      <c r="AB371">
        <v>0</v>
      </c>
      <c r="AD371" s="39" t="s">
        <v>42861</v>
      </c>
      <c r="AE371">
        <v>1</v>
      </c>
      <c r="AG371" s="39" t="s">
        <v>43534</v>
      </c>
      <c r="AH371">
        <v>1</v>
      </c>
      <c r="AJ371" s="39" t="s">
        <v>42863</v>
      </c>
      <c r="AK371">
        <v>1</v>
      </c>
      <c r="AM371" s="39" t="s">
        <v>43095</v>
      </c>
      <c r="AN371">
        <v>0</v>
      </c>
      <c r="AP371" s="39" t="s">
        <v>15187</v>
      </c>
      <c r="AQ371">
        <v>1</v>
      </c>
      <c r="AS371" s="39" t="s">
        <v>15187</v>
      </c>
      <c r="AT371">
        <v>1</v>
      </c>
      <c r="AV371" s="39" t="s">
        <v>15187</v>
      </c>
      <c r="AW371">
        <v>1</v>
      </c>
      <c r="AY371" s="39" t="s">
        <v>15186</v>
      </c>
      <c r="AZ371">
        <v>1</v>
      </c>
      <c r="BB371" s="39" t="s">
        <v>15186</v>
      </c>
      <c r="BC371">
        <v>1</v>
      </c>
      <c r="BE371" s="39" t="s">
        <v>15187</v>
      </c>
      <c r="BF371">
        <v>1</v>
      </c>
      <c r="BH371" s="39" t="s">
        <v>15186</v>
      </c>
      <c r="BI371">
        <v>1</v>
      </c>
      <c r="BK371" s="39" t="s">
        <v>15187</v>
      </c>
      <c r="BL371">
        <v>1</v>
      </c>
      <c r="BN371" s="39" t="s">
        <v>15186</v>
      </c>
      <c r="BO371">
        <v>1</v>
      </c>
      <c r="BQ371" s="39" t="s">
        <v>15186</v>
      </c>
      <c r="BR371">
        <v>1</v>
      </c>
      <c r="BT371" s="39" t="s">
        <v>42865</v>
      </c>
      <c r="BW371" s="39" t="s">
        <v>46194</v>
      </c>
      <c r="BZ371" s="39" t="s">
        <v>43306</v>
      </c>
      <c r="CC371" s="39" t="s">
        <v>47025</v>
      </c>
      <c r="CF371" s="39" t="s">
        <v>42953</v>
      </c>
      <c r="CI371" s="39" t="s">
        <v>43308</v>
      </c>
      <c r="CL371" s="39" t="s">
        <v>47026</v>
      </c>
      <c r="CO371" s="39" t="s">
        <v>43310</v>
      </c>
      <c r="CR371" s="39" t="s">
        <v>43311</v>
      </c>
      <c r="CU371" s="39" t="s">
        <v>47027</v>
      </c>
    </row>
    <row r="372" spans="1:99" x14ac:dyDescent="0.3">
      <c r="A372">
        <v>371</v>
      </c>
      <c r="B372" s="1">
        <v>45911.353703703702</v>
      </c>
      <c r="C372" s="1">
        <v>45911.361203703702</v>
      </c>
      <c r="D372" s="39" t="s">
        <v>3143</v>
      </c>
      <c r="E372" s="39" t="s">
        <v>3144</v>
      </c>
      <c r="F372">
        <v>12</v>
      </c>
      <c r="I372" s="39" t="s">
        <v>3144</v>
      </c>
      <c r="L372">
        <v>3</v>
      </c>
      <c r="O372">
        <v>8</v>
      </c>
      <c r="R372" s="39" t="s">
        <v>42857</v>
      </c>
      <c r="S372">
        <v>1</v>
      </c>
      <c r="U372" s="39" t="s">
        <v>42859</v>
      </c>
      <c r="V372">
        <v>0</v>
      </c>
      <c r="X372" s="39" t="s">
        <v>42858</v>
      </c>
      <c r="Y372">
        <v>0</v>
      </c>
      <c r="AA372" s="39" t="s">
        <v>42860</v>
      </c>
      <c r="AB372">
        <v>1</v>
      </c>
      <c r="AD372" s="39" t="s">
        <v>42860</v>
      </c>
      <c r="AE372">
        <v>0</v>
      </c>
      <c r="AG372" s="39" t="s">
        <v>43534</v>
      </c>
      <c r="AH372">
        <v>1</v>
      </c>
      <c r="AJ372" s="39" t="s">
        <v>42863</v>
      </c>
      <c r="AK372">
        <v>1</v>
      </c>
      <c r="AM372" s="39" t="s">
        <v>42864</v>
      </c>
      <c r="AN372">
        <v>1</v>
      </c>
      <c r="AP372" s="39" t="s">
        <v>15187</v>
      </c>
      <c r="AQ372">
        <v>1</v>
      </c>
      <c r="AS372" s="39" t="s">
        <v>15187</v>
      </c>
      <c r="AT372">
        <v>1</v>
      </c>
      <c r="AV372" s="39" t="s">
        <v>15186</v>
      </c>
      <c r="AW372">
        <v>0</v>
      </c>
      <c r="AY372" s="39" t="s">
        <v>15187</v>
      </c>
      <c r="AZ372">
        <v>0</v>
      </c>
      <c r="BB372" s="39" t="s">
        <v>15186</v>
      </c>
      <c r="BC372">
        <v>1</v>
      </c>
      <c r="BE372" s="39" t="s">
        <v>15187</v>
      </c>
      <c r="BF372">
        <v>1</v>
      </c>
      <c r="BH372" s="39" t="s">
        <v>15186</v>
      </c>
      <c r="BI372">
        <v>1</v>
      </c>
      <c r="BK372" s="39" t="s">
        <v>15187</v>
      </c>
      <c r="BL372">
        <v>1</v>
      </c>
      <c r="BN372" s="39" t="s">
        <v>15186</v>
      </c>
      <c r="BO372">
        <v>1</v>
      </c>
      <c r="BQ372" s="39" t="s">
        <v>15187</v>
      </c>
      <c r="BR372">
        <v>0</v>
      </c>
      <c r="BT372" s="39" t="s">
        <v>42865</v>
      </c>
      <c r="BW372" s="39" t="s">
        <v>47028</v>
      </c>
      <c r="BZ372" s="39" t="s">
        <v>47029</v>
      </c>
      <c r="CC372" s="39" t="s">
        <v>47030</v>
      </c>
      <c r="CF372" s="39" t="s">
        <v>42915</v>
      </c>
      <c r="CI372" s="39" t="s">
        <v>43632</v>
      </c>
      <c r="CL372" s="39" t="s">
        <v>47031</v>
      </c>
      <c r="CO372" s="39" t="s">
        <v>47032</v>
      </c>
      <c r="CR372" s="39" t="s">
        <v>44212</v>
      </c>
      <c r="CU372" s="39" t="s">
        <v>43109</v>
      </c>
    </row>
    <row r="373" spans="1:99" x14ac:dyDescent="0.3">
      <c r="A373">
        <v>372</v>
      </c>
      <c r="B373" s="1">
        <v>45911.424016203702</v>
      </c>
      <c r="C373" s="1">
        <v>45911.429236111115</v>
      </c>
      <c r="D373" s="39" t="s">
        <v>671</v>
      </c>
      <c r="E373" s="39" t="s">
        <v>672</v>
      </c>
      <c r="F373">
        <v>18</v>
      </c>
      <c r="I373" s="39" t="s">
        <v>673</v>
      </c>
      <c r="L373">
        <v>10</v>
      </c>
      <c r="O373">
        <v>6</v>
      </c>
      <c r="R373" s="39" t="s">
        <v>42857</v>
      </c>
      <c r="S373">
        <v>1</v>
      </c>
      <c r="U373" s="39" t="s">
        <v>42858</v>
      </c>
      <c r="V373">
        <v>1</v>
      </c>
      <c r="X373" s="39" t="s">
        <v>42859</v>
      </c>
      <c r="Y373">
        <v>1</v>
      </c>
      <c r="AA373" s="39" t="s">
        <v>42860</v>
      </c>
      <c r="AB373">
        <v>1</v>
      </c>
      <c r="AD373" s="39" t="s">
        <v>42861</v>
      </c>
      <c r="AE373">
        <v>1</v>
      </c>
      <c r="AG373" s="39" t="s">
        <v>43534</v>
      </c>
      <c r="AH373">
        <v>1</v>
      </c>
      <c r="AJ373" s="39" t="s">
        <v>42863</v>
      </c>
      <c r="AK373">
        <v>1</v>
      </c>
      <c r="AM373" s="39" t="s">
        <v>42864</v>
      </c>
      <c r="AN373">
        <v>1</v>
      </c>
      <c r="AP373" s="39" t="s">
        <v>15187</v>
      </c>
      <c r="AQ373">
        <v>1</v>
      </c>
      <c r="AS373" s="39" t="s">
        <v>15187</v>
      </c>
      <c r="AT373">
        <v>1</v>
      </c>
      <c r="AV373" s="39" t="s">
        <v>15187</v>
      </c>
      <c r="AW373">
        <v>1</v>
      </c>
      <c r="AY373" s="39" t="s">
        <v>15186</v>
      </c>
      <c r="AZ373">
        <v>1</v>
      </c>
      <c r="BB373" s="39" t="s">
        <v>15186</v>
      </c>
      <c r="BC373">
        <v>1</v>
      </c>
      <c r="BE373" s="39" t="s">
        <v>15187</v>
      </c>
      <c r="BF373">
        <v>1</v>
      </c>
      <c r="BH373" s="39" t="s">
        <v>15186</v>
      </c>
      <c r="BI373">
        <v>1</v>
      </c>
      <c r="BK373" s="39" t="s">
        <v>15187</v>
      </c>
      <c r="BL373">
        <v>1</v>
      </c>
      <c r="BN373" s="39" t="s">
        <v>15186</v>
      </c>
      <c r="BO373">
        <v>1</v>
      </c>
      <c r="BQ373" s="39" t="s">
        <v>15186</v>
      </c>
      <c r="BR373">
        <v>1</v>
      </c>
      <c r="BT373" s="39" t="s">
        <v>42865</v>
      </c>
      <c r="BW373" s="39" t="s">
        <v>42876</v>
      </c>
      <c r="BZ373" s="39" t="s">
        <v>46243</v>
      </c>
      <c r="CC373" s="39" t="s">
        <v>46240</v>
      </c>
      <c r="CF373" s="39" t="s">
        <v>42945</v>
      </c>
      <c r="CI373" s="39" t="s">
        <v>46241</v>
      </c>
      <c r="CL373" s="39" t="s">
        <v>46242</v>
      </c>
      <c r="CO373" s="39" t="s">
        <v>42994</v>
      </c>
      <c r="CR373" s="39" t="s">
        <v>42995</v>
      </c>
      <c r="CU373" s="39" t="s">
        <v>43032</v>
      </c>
    </row>
    <row r="374" spans="1:99" x14ac:dyDescent="0.3">
      <c r="A374">
        <v>373</v>
      </c>
      <c r="B374" s="1">
        <v>45911.447916666664</v>
      </c>
      <c r="C374" s="1">
        <v>45911.459328703706</v>
      </c>
      <c r="D374" s="39" t="s">
        <v>4469</v>
      </c>
      <c r="E374" s="39" t="s">
        <v>4470</v>
      </c>
      <c r="F374">
        <v>15</v>
      </c>
      <c r="I374" s="39" t="s">
        <v>4471</v>
      </c>
      <c r="L374">
        <v>7</v>
      </c>
      <c r="O374">
        <v>31</v>
      </c>
      <c r="R374" s="39" t="s">
        <v>42857</v>
      </c>
      <c r="S374">
        <v>1</v>
      </c>
      <c r="U374" s="39" t="s">
        <v>42859</v>
      </c>
      <c r="V374">
        <v>0</v>
      </c>
      <c r="X374" s="39" t="s">
        <v>42859</v>
      </c>
      <c r="Y374">
        <v>1</v>
      </c>
      <c r="AA374" s="39" t="s">
        <v>42860</v>
      </c>
      <c r="AB374">
        <v>1</v>
      </c>
      <c r="AD374" s="39" t="s">
        <v>42861</v>
      </c>
      <c r="AE374">
        <v>1</v>
      </c>
      <c r="AG374" s="39" t="s">
        <v>43534</v>
      </c>
      <c r="AH374">
        <v>1</v>
      </c>
      <c r="AJ374" s="39" t="s">
        <v>42863</v>
      </c>
      <c r="AK374">
        <v>1</v>
      </c>
      <c r="AM374" s="39" t="s">
        <v>42864</v>
      </c>
      <c r="AN374">
        <v>1</v>
      </c>
      <c r="AP374" s="39" t="s">
        <v>15186</v>
      </c>
      <c r="AQ374">
        <v>0</v>
      </c>
      <c r="AS374" s="39" t="s">
        <v>15187</v>
      </c>
      <c r="AT374">
        <v>1</v>
      </c>
      <c r="AV374" s="39" t="s">
        <v>15186</v>
      </c>
      <c r="AW374">
        <v>0</v>
      </c>
      <c r="AY374" s="39" t="s">
        <v>15186</v>
      </c>
      <c r="AZ374">
        <v>1</v>
      </c>
      <c r="BB374" s="39" t="s">
        <v>15186</v>
      </c>
      <c r="BC374">
        <v>1</v>
      </c>
      <c r="BE374" s="39" t="s">
        <v>15187</v>
      </c>
      <c r="BF374">
        <v>1</v>
      </c>
      <c r="BH374" s="39" t="s">
        <v>15186</v>
      </c>
      <c r="BI374">
        <v>1</v>
      </c>
      <c r="BK374" s="39" t="s">
        <v>15187</v>
      </c>
      <c r="BL374">
        <v>1</v>
      </c>
      <c r="BN374" s="39" t="s">
        <v>15186</v>
      </c>
      <c r="BO374">
        <v>1</v>
      </c>
      <c r="BQ374" s="39" t="s">
        <v>15186</v>
      </c>
      <c r="BR374">
        <v>1</v>
      </c>
      <c r="BT374" s="39" t="s">
        <v>42865</v>
      </c>
      <c r="BW374" s="39" t="s">
        <v>42876</v>
      </c>
      <c r="BZ374" s="39" t="s">
        <v>47033</v>
      </c>
      <c r="CC374" s="39" t="s">
        <v>47034</v>
      </c>
      <c r="CF374" s="39" t="s">
        <v>47035</v>
      </c>
      <c r="CI374" s="39" t="s">
        <v>47036</v>
      </c>
      <c r="CL374" s="39" t="s">
        <v>47037</v>
      </c>
      <c r="CO374" s="39" t="s">
        <v>42987</v>
      </c>
      <c r="CR374" s="39" t="s">
        <v>47038</v>
      </c>
      <c r="CU374" s="39" t="s">
        <v>47039</v>
      </c>
    </row>
    <row r="375" spans="1:99" x14ac:dyDescent="0.3">
      <c r="A375">
        <v>374</v>
      </c>
      <c r="B375" s="1">
        <v>45911.486134259256</v>
      </c>
      <c r="C375" s="1">
        <v>45911.489722222221</v>
      </c>
      <c r="D375" s="39" t="s">
        <v>343</v>
      </c>
      <c r="E375" s="39" t="s">
        <v>344</v>
      </c>
      <c r="F375">
        <v>18</v>
      </c>
      <c r="I375" s="39" t="s">
        <v>344</v>
      </c>
      <c r="L375">
        <v>11</v>
      </c>
      <c r="O375">
        <v>35</v>
      </c>
      <c r="R375" s="39" t="s">
        <v>42857</v>
      </c>
      <c r="S375">
        <v>1</v>
      </c>
      <c r="U375" s="39" t="s">
        <v>42858</v>
      </c>
      <c r="V375">
        <v>1</v>
      </c>
      <c r="X375" s="39" t="s">
        <v>42859</v>
      </c>
      <c r="Y375">
        <v>1</v>
      </c>
      <c r="AA375" s="39" t="s">
        <v>42860</v>
      </c>
      <c r="AB375">
        <v>1</v>
      </c>
      <c r="AD375" s="39" t="s">
        <v>42861</v>
      </c>
      <c r="AE375">
        <v>1</v>
      </c>
      <c r="AG375" s="39" t="s">
        <v>43534</v>
      </c>
      <c r="AH375">
        <v>1</v>
      </c>
      <c r="AJ375" s="39" t="s">
        <v>42863</v>
      </c>
      <c r="AK375">
        <v>1</v>
      </c>
      <c r="AM375" s="39" t="s">
        <v>42864</v>
      </c>
      <c r="AN375">
        <v>1</v>
      </c>
      <c r="AP375" s="39" t="s">
        <v>15187</v>
      </c>
      <c r="AQ375">
        <v>1</v>
      </c>
      <c r="AS375" s="39" t="s">
        <v>15187</v>
      </c>
      <c r="AT375">
        <v>1</v>
      </c>
      <c r="AV375" s="39" t="s">
        <v>15187</v>
      </c>
      <c r="AW375">
        <v>1</v>
      </c>
      <c r="AY375" s="39" t="s">
        <v>15186</v>
      </c>
      <c r="AZ375">
        <v>1</v>
      </c>
      <c r="BB375" s="39" t="s">
        <v>15186</v>
      </c>
      <c r="BC375">
        <v>1</v>
      </c>
      <c r="BE375" s="39" t="s">
        <v>15187</v>
      </c>
      <c r="BF375">
        <v>1</v>
      </c>
      <c r="BH375" s="39" t="s">
        <v>15186</v>
      </c>
      <c r="BI375">
        <v>1</v>
      </c>
      <c r="BK375" s="39" t="s">
        <v>15187</v>
      </c>
      <c r="BL375">
        <v>1</v>
      </c>
      <c r="BN375" s="39" t="s">
        <v>15186</v>
      </c>
      <c r="BO375">
        <v>1</v>
      </c>
      <c r="BQ375" s="39" t="s">
        <v>15186</v>
      </c>
      <c r="BR375">
        <v>1</v>
      </c>
      <c r="BT375" s="39" t="s">
        <v>42857</v>
      </c>
      <c r="BW375" s="39" t="s">
        <v>47040</v>
      </c>
      <c r="BZ375" s="39" t="s">
        <v>44002</v>
      </c>
      <c r="CC375" s="39" t="s">
        <v>47041</v>
      </c>
      <c r="CF375" s="39" t="s">
        <v>47042</v>
      </c>
      <c r="CI375" s="39" t="s">
        <v>47043</v>
      </c>
      <c r="CL375" s="39" t="s">
        <v>47044</v>
      </c>
      <c r="CO375" s="39" t="s">
        <v>42987</v>
      </c>
      <c r="CR375" s="39" t="s">
        <v>47045</v>
      </c>
      <c r="CU375" s="39" t="s">
        <v>47046</v>
      </c>
    </row>
    <row r="376" spans="1:99" x14ac:dyDescent="0.3">
      <c r="A376">
        <v>375</v>
      </c>
      <c r="B376" s="1">
        <v>45911.489027777781</v>
      </c>
      <c r="C376" s="1">
        <v>45911.496319444443</v>
      </c>
      <c r="D376" s="39" t="s">
        <v>3266</v>
      </c>
      <c r="E376" s="39" t="s">
        <v>3267</v>
      </c>
      <c r="F376">
        <v>16</v>
      </c>
      <c r="I376" s="39" t="s">
        <v>3267</v>
      </c>
      <c r="L376">
        <v>3</v>
      </c>
      <c r="O376">
        <v>4</v>
      </c>
      <c r="R376" s="39" t="s">
        <v>42857</v>
      </c>
      <c r="S376">
        <v>1</v>
      </c>
      <c r="U376" s="39" t="s">
        <v>42859</v>
      </c>
      <c r="V376">
        <v>0</v>
      </c>
      <c r="X376" s="39" t="s">
        <v>42858</v>
      </c>
      <c r="Y376">
        <v>0</v>
      </c>
      <c r="AA376" s="39" t="s">
        <v>42860</v>
      </c>
      <c r="AB376">
        <v>1</v>
      </c>
      <c r="AD376" s="39" t="s">
        <v>42861</v>
      </c>
      <c r="AE376">
        <v>1</v>
      </c>
      <c r="AG376" s="39" t="s">
        <v>43534</v>
      </c>
      <c r="AH376">
        <v>1</v>
      </c>
      <c r="AJ376" s="39" t="s">
        <v>42863</v>
      </c>
      <c r="AK376">
        <v>1</v>
      </c>
      <c r="AM376" s="39" t="s">
        <v>42864</v>
      </c>
      <c r="AN376">
        <v>1</v>
      </c>
      <c r="AP376" s="39" t="s">
        <v>15187</v>
      </c>
      <c r="AQ376">
        <v>1</v>
      </c>
      <c r="AS376" s="39" t="s">
        <v>15187</v>
      </c>
      <c r="AT376">
        <v>1</v>
      </c>
      <c r="AV376" s="39" t="s">
        <v>15187</v>
      </c>
      <c r="AW376">
        <v>1</v>
      </c>
      <c r="AY376" s="39" t="s">
        <v>15186</v>
      </c>
      <c r="AZ376">
        <v>1</v>
      </c>
      <c r="BB376" s="39" t="s">
        <v>15186</v>
      </c>
      <c r="BC376">
        <v>1</v>
      </c>
      <c r="BE376" s="39" t="s">
        <v>15187</v>
      </c>
      <c r="BF376">
        <v>1</v>
      </c>
      <c r="BH376" s="39" t="s">
        <v>15186</v>
      </c>
      <c r="BI376">
        <v>1</v>
      </c>
      <c r="BK376" s="39" t="s">
        <v>15187</v>
      </c>
      <c r="BL376">
        <v>1</v>
      </c>
      <c r="BN376" s="39" t="s">
        <v>15186</v>
      </c>
      <c r="BO376">
        <v>1</v>
      </c>
      <c r="BQ376" s="39" t="s">
        <v>15186</v>
      </c>
      <c r="BR376">
        <v>1</v>
      </c>
      <c r="BT376" s="39" t="s">
        <v>42865</v>
      </c>
      <c r="BW376" s="39" t="s">
        <v>43305</v>
      </c>
      <c r="BZ376" s="39" t="s">
        <v>43306</v>
      </c>
      <c r="CC376" s="39" t="s">
        <v>47047</v>
      </c>
      <c r="CF376" s="39" t="s">
        <v>42953</v>
      </c>
      <c r="CI376" s="39" t="s">
        <v>47048</v>
      </c>
      <c r="CL376" s="39" t="s">
        <v>47049</v>
      </c>
      <c r="CO376" s="39" t="s">
        <v>43310</v>
      </c>
      <c r="CR376" s="39" t="s">
        <v>43311</v>
      </c>
      <c r="CU376" s="39" t="s">
        <v>47027</v>
      </c>
    </row>
    <row r="377" spans="1:99" x14ac:dyDescent="0.3">
      <c r="A377">
        <v>376</v>
      </c>
      <c r="B377" s="1">
        <v>45911.500810185185</v>
      </c>
      <c r="C377" s="1">
        <v>45911.500879629632</v>
      </c>
      <c r="D377" s="39" t="s">
        <v>885</v>
      </c>
      <c r="E377" s="39" t="s">
        <v>886</v>
      </c>
      <c r="F377">
        <v>16</v>
      </c>
      <c r="I377" s="39" t="s">
        <v>886</v>
      </c>
      <c r="L377">
        <v>2</v>
      </c>
      <c r="O377">
        <v>16</v>
      </c>
      <c r="R377" s="39" t="s">
        <v>42857</v>
      </c>
      <c r="S377">
        <v>1</v>
      </c>
      <c r="U377" s="39" t="s">
        <v>42859</v>
      </c>
      <c r="V377">
        <v>0</v>
      </c>
      <c r="X377" s="39" t="s">
        <v>42858</v>
      </c>
      <c r="Y377">
        <v>0</v>
      </c>
      <c r="AA377" s="39" t="s">
        <v>42860</v>
      </c>
      <c r="AB377">
        <v>1</v>
      </c>
      <c r="AD377" s="39" t="s">
        <v>42861</v>
      </c>
      <c r="AE377">
        <v>1</v>
      </c>
      <c r="AG377" s="39" t="s">
        <v>43534</v>
      </c>
      <c r="AH377">
        <v>1</v>
      </c>
      <c r="AJ377" s="39" t="s">
        <v>42863</v>
      </c>
      <c r="AK377">
        <v>1</v>
      </c>
      <c r="AM377" s="39" t="s">
        <v>42864</v>
      </c>
      <c r="AN377">
        <v>1</v>
      </c>
      <c r="AP377" s="39" t="s">
        <v>15187</v>
      </c>
      <c r="AQ377">
        <v>1</v>
      </c>
      <c r="AS377" s="39" t="s">
        <v>15187</v>
      </c>
      <c r="AT377">
        <v>1</v>
      </c>
      <c r="AV377" s="39" t="s">
        <v>15187</v>
      </c>
      <c r="AW377">
        <v>1</v>
      </c>
      <c r="AY377" s="39" t="s">
        <v>15186</v>
      </c>
      <c r="AZ377">
        <v>1</v>
      </c>
      <c r="BB377" s="39" t="s">
        <v>15186</v>
      </c>
      <c r="BC377">
        <v>1</v>
      </c>
      <c r="BE377" s="39" t="s">
        <v>15187</v>
      </c>
      <c r="BF377">
        <v>1</v>
      </c>
      <c r="BH377" s="39" t="s">
        <v>15186</v>
      </c>
      <c r="BI377">
        <v>1</v>
      </c>
      <c r="BK377" s="39" t="s">
        <v>15187</v>
      </c>
      <c r="BL377">
        <v>1</v>
      </c>
      <c r="BN377" s="39" t="s">
        <v>15186</v>
      </c>
      <c r="BO377">
        <v>1</v>
      </c>
      <c r="BQ377" s="39" t="s">
        <v>15186</v>
      </c>
      <c r="BR377">
        <v>1</v>
      </c>
      <c r="BT377" s="39" t="s">
        <v>42865</v>
      </c>
      <c r="BW377" s="39" t="s">
        <v>47050</v>
      </c>
      <c r="BZ377" s="39" t="s">
        <v>47051</v>
      </c>
      <c r="CC377" s="39" t="s">
        <v>47052</v>
      </c>
      <c r="CF377" s="39" t="s">
        <v>47053</v>
      </c>
      <c r="CI377" s="39" t="s">
        <v>47054</v>
      </c>
      <c r="CL377" s="39" t="s">
        <v>47055</v>
      </c>
      <c r="CO377" s="39" t="s">
        <v>42882</v>
      </c>
      <c r="CR377" s="39" t="s">
        <v>47056</v>
      </c>
      <c r="CU377" s="39" t="s">
        <v>47057</v>
      </c>
    </row>
    <row r="378" spans="1:99" x14ac:dyDescent="0.3">
      <c r="A378">
        <v>377</v>
      </c>
      <c r="B378" s="1">
        <v>45911.501504629632</v>
      </c>
      <c r="C378" s="1">
        <v>45911.506828703707</v>
      </c>
      <c r="D378" s="39" t="s">
        <v>500</v>
      </c>
      <c r="E378" s="39" t="s">
        <v>501</v>
      </c>
      <c r="F378">
        <v>16</v>
      </c>
      <c r="I378" s="39" t="s">
        <v>501</v>
      </c>
      <c r="L378">
        <v>10</v>
      </c>
      <c r="O378">
        <v>2</v>
      </c>
      <c r="R378" s="39" t="s">
        <v>42857</v>
      </c>
      <c r="S378">
        <v>1</v>
      </c>
      <c r="U378" s="39" t="s">
        <v>42858</v>
      </c>
      <c r="V378">
        <v>1</v>
      </c>
      <c r="X378" s="39" t="s">
        <v>42861</v>
      </c>
      <c r="Y378">
        <v>0</v>
      </c>
      <c r="AA378" s="39" t="s">
        <v>42860</v>
      </c>
      <c r="AB378">
        <v>1</v>
      </c>
      <c r="AD378" s="39" t="s">
        <v>42859</v>
      </c>
      <c r="AE378">
        <v>0</v>
      </c>
      <c r="AG378" s="39" t="s">
        <v>43534</v>
      </c>
      <c r="AH378">
        <v>1</v>
      </c>
      <c r="AJ378" s="39" t="s">
        <v>42863</v>
      </c>
      <c r="AK378">
        <v>1</v>
      </c>
      <c r="AM378" s="39" t="s">
        <v>42864</v>
      </c>
      <c r="AN378">
        <v>1</v>
      </c>
      <c r="AP378" s="39" t="s">
        <v>15187</v>
      </c>
      <c r="AQ378">
        <v>1</v>
      </c>
      <c r="AS378" s="39" t="s">
        <v>15187</v>
      </c>
      <c r="AT378">
        <v>1</v>
      </c>
      <c r="AV378" s="39" t="s">
        <v>15187</v>
      </c>
      <c r="AW378">
        <v>1</v>
      </c>
      <c r="AY378" s="39" t="s">
        <v>15186</v>
      </c>
      <c r="AZ378">
        <v>1</v>
      </c>
      <c r="BB378" s="39" t="s">
        <v>15186</v>
      </c>
      <c r="BC378">
        <v>1</v>
      </c>
      <c r="BE378" s="39" t="s">
        <v>15187</v>
      </c>
      <c r="BF378">
        <v>1</v>
      </c>
      <c r="BH378" s="39" t="s">
        <v>15186</v>
      </c>
      <c r="BI378">
        <v>1</v>
      </c>
      <c r="BK378" s="39" t="s">
        <v>15187</v>
      </c>
      <c r="BL378">
        <v>1</v>
      </c>
      <c r="BN378" s="39" t="s">
        <v>15186</v>
      </c>
      <c r="BO378">
        <v>1</v>
      </c>
      <c r="BQ378" s="39" t="s">
        <v>15186</v>
      </c>
      <c r="BR378">
        <v>1</v>
      </c>
      <c r="BT378" s="39" t="s">
        <v>47058</v>
      </c>
      <c r="BW378" s="39" t="s">
        <v>47059</v>
      </c>
      <c r="BZ378" s="39" t="s">
        <v>47060</v>
      </c>
      <c r="CC378" s="39" t="s">
        <v>47061</v>
      </c>
      <c r="CF378" s="39" t="s">
        <v>47062</v>
      </c>
      <c r="CI378" s="39" t="s">
        <v>47063</v>
      </c>
      <c r="CL378" s="39" t="s">
        <v>46242</v>
      </c>
      <c r="CO378" s="39" t="s">
        <v>47064</v>
      </c>
      <c r="CR378" s="39" t="s">
        <v>47065</v>
      </c>
      <c r="CU378" s="39" t="s">
        <v>47066</v>
      </c>
    </row>
    <row r="379" spans="1:99" x14ac:dyDescent="0.3">
      <c r="A379">
        <v>378</v>
      </c>
      <c r="B379" s="1">
        <v>45911.506898148145</v>
      </c>
      <c r="C379" s="1">
        <v>45911.510185185187</v>
      </c>
      <c r="D379" s="39" t="s">
        <v>2073</v>
      </c>
      <c r="E379" s="39" t="s">
        <v>2074</v>
      </c>
      <c r="F379">
        <v>16</v>
      </c>
      <c r="I379" s="39" t="s">
        <v>2074</v>
      </c>
      <c r="L379">
        <v>4</v>
      </c>
      <c r="O379">
        <v>3</v>
      </c>
      <c r="R379" s="39" t="s">
        <v>42857</v>
      </c>
      <c r="S379">
        <v>1</v>
      </c>
      <c r="U379" s="39" t="s">
        <v>42858</v>
      </c>
      <c r="V379">
        <v>1</v>
      </c>
      <c r="X379" s="39" t="s">
        <v>42859</v>
      </c>
      <c r="Y379">
        <v>1</v>
      </c>
      <c r="AA379" s="39" t="s">
        <v>42860</v>
      </c>
      <c r="AB379">
        <v>1</v>
      </c>
      <c r="AD379" s="39" t="s">
        <v>42861</v>
      </c>
      <c r="AE379">
        <v>1</v>
      </c>
      <c r="AG379" s="39" t="s">
        <v>43534</v>
      </c>
      <c r="AH379">
        <v>1</v>
      </c>
      <c r="AJ379" s="39" t="s">
        <v>42863</v>
      </c>
      <c r="AK379">
        <v>1</v>
      </c>
      <c r="AM379" s="39" t="s">
        <v>42864</v>
      </c>
      <c r="AN379">
        <v>1</v>
      </c>
      <c r="AP379" s="39" t="s">
        <v>15187</v>
      </c>
      <c r="AQ379">
        <v>1</v>
      </c>
      <c r="AS379" s="39" t="s">
        <v>15187</v>
      </c>
      <c r="AT379">
        <v>1</v>
      </c>
      <c r="AV379" s="39" t="s">
        <v>15187</v>
      </c>
      <c r="AW379">
        <v>1</v>
      </c>
      <c r="AY379" s="39" t="s">
        <v>15187</v>
      </c>
      <c r="AZ379">
        <v>0</v>
      </c>
      <c r="BB379" s="39" t="s">
        <v>15187</v>
      </c>
      <c r="BC379">
        <v>0</v>
      </c>
      <c r="BE379" s="39" t="s">
        <v>15187</v>
      </c>
      <c r="BF379">
        <v>1</v>
      </c>
      <c r="BH379" s="39" t="s">
        <v>15186</v>
      </c>
      <c r="BI379">
        <v>1</v>
      </c>
      <c r="BK379" s="39" t="s">
        <v>15187</v>
      </c>
      <c r="BL379">
        <v>1</v>
      </c>
      <c r="BN379" s="39" t="s">
        <v>15186</v>
      </c>
      <c r="BO379">
        <v>1</v>
      </c>
      <c r="BQ379" s="39" t="s">
        <v>15186</v>
      </c>
      <c r="BR379">
        <v>1</v>
      </c>
      <c r="BT379" s="39" t="s">
        <v>42942</v>
      </c>
      <c r="BW379" s="39" t="s">
        <v>42876</v>
      </c>
      <c r="BZ379" s="39" t="s">
        <v>43495</v>
      </c>
      <c r="CC379" s="39" t="s">
        <v>44864</v>
      </c>
      <c r="CF379" s="39" t="s">
        <v>43035</v>
      </c>
      <c r="CI379" s="39" t="s">
        <v>43818</v>
      </c>
      <c r="CL379" s="39" t="s">
        <v>47067</v>
      </c>
      <c r="CO379" s="39" t="s">
        <v>42987</v>
      </c>
      <c r="CR379" s="39" t="s">
        <v>47068</v>
      </c>
      <c r="CU379" s="39" t="s">
        <v>43109</v>
      </c>
    </row>
    <row r="380" spans="1:99" x14ac:dyDescent="0.3">
      <c r="A380">
        <v>379</v>
      </c>
      <c r="B380" s="1">
        <v>45911.503229166665</v>
      </c>
      <c r="C380" s="1">
        <v>45911.510960648149</v>
      </c>
      <c r="D380" s="39" t="s">
        <v>2098</v>
      </c>
      <c r="E380" s="39" t="s">
        <v>2099</v>
      </c>
      <c r="F380">
        <v>16</v>
      </c>
      <c r="I380" s="39" t="s">
        <v>2099</v>
      </c>
      <c r="L380">
        <v>4</v>
      </c>
      <c r="O380">
        <v>30</v>
      </c>
      <c r="R380" s="39" t="s">
        <v>42857</v>
      </c>
      <c r="S380">
        <v>1</v>
      </c>
      <c r="U380" s="39" t="s">
        <v>42858</v>
      </c>
      <c r="V380">
        <v>1</v>
      </c>
      <c r="X380" s="39" t="s">
        <v>42859</v>
      </c>
      <c r="Y380">
        <v>1</v>
      </c>
      <c r="AA380" s="39" t="s">
        <v>42860</v>
      </c>
      <c r="AB380">
        <v>1</v>
      </c>
      <c r="AD380" s="39" t="s">
        <v>42861</v>
      </c>
      <c r="AE380">
        <v>1</v>
      </c>
      <c r="AG380" s="39" t="s">
        <v>43534</v>
      </c>
      <c r="AH380">
        <v>1</v>
      </c>
      <c r="AJ380" s="39" t="s">
        <v>42863</v>
      </c>
      <c r="AK380">
        <v>1</v>
      </c>
      <c r="AM380" s="39" t="s">
        <v>42864</v>
      </c>
      <c r="AN380">
        <v>1</v>
      </c>
      <c r="AP380" s="39" t="s">
        <v>15187</v>
      </c>
      <c r="AQ380">
        <v>1</v>
      </c>
      <c r="AS380" s="39" t="s">
        <v>15187</v>
      </c>
      <c r="AT380">
        <v>1</v>
      </c>
      <c r="AV380" s="39" t="s">
        <v>15187</v>
      </c>
      <c r="AW380">
        <v>1</v>
      </c>
      <c r="AY380" s="39" t="s">
        <v>15187</v>
      </c>
      <c r="AZ380">
        <v>0</v>
      </c>
      <c r="BB380" s="39" t="s">
        <v>15187</v>
      </c>
      <c r="BC380">
        <v>0</v>
      </c>
      <c r="BE380" s="39" t="s">
        <v>15187</v>
      </c>
      <c r="BF380">
        <v>1</v>
      </c>
      <c r="BH380" s="39" t="s">
        <v>15186</v>
      </c>
      <c r="BI380">
        <v>1</v>
      </c>
      <c r="BK380" s="39" t="s">
        <v>15187</v>
      </c>
      <c r="BL380">
        <v>1</v>
      </c>
      <c r="BN380" s="39" t="s">
        <v>15186</v>
      </c>
      <c r="BO380">
        <v>1</v>
      </c>
      <c r="BQ380" s="39" t="s">
        <v>15186</v>
      </c>
      <c r="BR380">
        <v>1</v>
      </c>
      <c r="BT380" s="39" t="s">
        <v>43040</v>
      </c>
      <c r="BW380" s="39" t="s">
        <v>43143</v>
      </c>
      <c r="BZ380" s="39" t="s">
        <v>43495</v>
      </c>
      <c r="CC380" s="39" t="s">
        <v>47069</v>
      </c>
      <c r="CF380" s="39" t="s">
        <v>43035</v>
      </c>
      <c r="CI380" s="39" t="s">
        <v>47070</v>
      </c>
      <c r="CL380" s="39" t="s">
        <v>47071</v>
      </c>
      <c r="CO380" s="39" t="s">
        <v>42987</v>
      </c>
      <c r="CR380" s="39" t="s">
        <v>47072</v>
      </c>
      <c r="CU380" s="39" t="s">
        <v>47073</v>
      </c>
    </row>
    <row r="381" spans="1:99" x14ac:dyDescent="0.3">
      <c r="A381">
        <v>380</v>
      </c>
      <c r="B381" s="1">
        <v>45911.525983796295</v>
      </c>
      <c r="C381" s="1">
        <v>45911.528715277775</v>
      </c>
      <c r="D381" s="39" t="s">
        <v>5514</v>
      </c>
      <c r="E381" s="39" t="s">
        <v>5515</v>
      </c>
      <c r="F381">
        <v>15</v>
      </c>
      <c r="I381" s="39" t="s">
        <v>5515</v>
      </c>
      <c r="L381">
        <v>2</v>
      </c>
      <c r="O381">
        <v>18</v>
      </c>
      <c r="R381" s="39" t="s">
        <v>42857</v>
      </c>
      <c r="S381">
        <v>1</v>
      </c>
      <c r="U381" s="39" t="s">
        <v>42858</v>
      </c>
      <c r="V381">
        <v>1</v>
      </c>
      <c r="X381" s="39" t="s">
        <v>42859</v>
      </c>
      <c r="Y381">
        <v>1</v>
      </c>
      <c r="AA381" s="39" t="s">
        <v>42860</v>
      </c>
      <c r="AB381">
        <v>1</v>
      </c>
      <c r="AD381" s="39" t="s">
        <v>42861</v>
      </c>
      <c r="AE381">
        <v>1</v>
      </c>
      <c r="AG381" s="39" t="s">
        <v>43534</v>
      </c>
      <c r="AH381">
        <v>1</v>
      </c>
      <c r="AJ381" s="39" t="s">
        <v>42863</v>
      </c>
      <c r="AK381">
        <v>1</v>
      </c>
      <c r="AM381" s="39" t="s">
        <v>42864</v>
      </c>
      <c r="AN381">
        <v>1</v>
      </c>
      <c r="AP381" s="39" t="s">
        <v>15187</v>
      </c>
      <c r="AQ381">
        <v>1</v>
      </c>
      <c r="AS381" s="39" t="s">
        <v>15187</v>
      </c>
      <c r="AT381">
        <v>1</v>
      </c>
      <c r="AV381" s="39" t="s">
        <v>15186</v>
      </c>
      <c r="AW381">
        <v>0</v>
      </c>
      <c r="AY381" s="39" t="s">
        <v>15186</v>
      </c>
      <c r="AZ381">
        <v>1</v>
      </c>
      <c r="BB381" s="39" t="s">
        <v>15187</v>
      </c>
      <c r="BC381">
        <v>0</v>
      </c>
      <c r="BE381" s="39" t="s">
        <v>15187</v>
      </c>
      <c r="BF381">
        <v>1</v>
      </c>
      <c r="BH381" s="39" t="s">
        <v>15187</v>
      </c>
      <c r="BI381">
        <v>0</v>
      </c>
      <c r="BK381" s="39" t="s">
        <v>15187</v>
      </c>
      <c r="BL381">
        <v>1</v>
      </c>
      <c r="BN381" s="39" t="s">
        <v>15186</v>
      </c>
      <c r="BO381">
        <v>1</v>
      </c>
      <c r="BQ381" s="39" t="s">
        <v>15186</v>
      </c>
      <c r="BR381">
        <v>1</v>
      </c>
      <c r="BT381" s="39" t="s">
        <v>42865</v>
      </c>
      <c r="BW381" s="39" t="s">
        <v>42876</v>
      </c>
      <c r="BZ381" s="39" t="s">
        <v>43033</v>
      </c>
      <c r="CC381" s="39" t="s">
        <v>47074</v>
      </c>
      <c r="CF381" s="39" t="s">
        <v>43035</v>
      </c>
      <c r="CI381" s="39" t="s">
        <v>44461</v>
      </c>
      <c r="CL381" s="39" t="s">
        <v>46951</v>
      </c>
      <c r="CO381" s="39" t="s">
        <v>42911</v>
      </c>
      <c r="CR381" s="39" t="s">
        <v>46952</v>
      </c>
      <c r="CU381" s="39" t="s">
        <v>46953</v>
      </c>
    </row>
    <row r="382" spans="1:99" x14ac:dyDescent="0.3">
      <c r="A382">
        <v>381</v>
      </c>
      <c r="B382" s="1">
        <v>45911.507141203707</v>
      </c>
      <c r="C382" s="1">
        <v>45911.52915509259</v>
      </c>
      <c r="D382" s="39" t="s">
        <v>2154</v>
      </c>
      <c r="E382" s="39" t="s">
        <v>2155</v>
      </c>
      <c r="F382">
        <v>13</v>
      </c>
      <c r="I382" s="39" t="s">
        <v>2155</v>
      </c>
      <c r="L382">
        <v>4</v>
      </c>
      <c r="O382">
        <v>29</v>
      </c>
      <c r="R382" s="39" t="s">
        <v>42857</v>
      </c>
      <c r="S382">
        <v>1</v>
      </c>
      <c r="U382" s="39" t="s">
        <v>42859</v>
      </c>
      <c r="V382">
        <v>0</v>
      </c>
      <c r="X382" s="39" t="s">
        <v>42859</v>
      </c>
      <c r="Y382">
        <v>1</v>
      </c>
      <c r="AA382" s="39" t="s">
        <v>42860</v>
      </c>
      <c r="AB382">
        <v>1</v>
      </c>
      <c r="AD382" s="39" t="s">
        <v>42861</v>
      </c>
      <c r="AE382">
        <v>1</v>
      </c>
      <c r="AG382" s="39" t="s">
        <v>43604</v>
      </c>
      <c r="AH382">
        <v>0</v>
      </c>
      <c r="AJ382" s="39" t="s">
        <v>42863</v>
      </c>
      <c r="AK382">
        <v>1</v>
      </c>
      <c r="AM382" s="39" t="s">
        <v>42864</v>
      </c>
      <c r="AN382">
        <v>1</v>
      </c>
      <c r="AP382" s="39" t="s">
        <v>15187</v>
      </c>
      <c r="AQ382">
        <v>1</v>
      </c>
      <c r="AS382" s="39" t="s">
        <v>15187</v>
      </c>
      <c r="AT382">
        <v>1</v>
      </c>
      <c r="AV382" s="39" t="s">
        <v>15186</v>
      </c>
      <c r="AW382">
        <v>0</v>
      </c>
      <c r="AY382" s="39" t="s">
        <v>15186</v>
      </c>
      <c r="AZ382">
        <v>1</v>
      </c>
      <c r="BB382" s="39" t="s">
        <v>15187</v>
      </c>
      <c r="BC382">
        <v>0</v>
      </c>
      <c r="BE382" s="39" t="s">
        <v>15187</v>
      </c>
      <c r="BF382">
        <v>1</v>
      </c>
      <c r="BH382" s="39" t="s">
        <v>15186</v>
      </c>
      <c r="BI382">
        <v>1</v>
      </c>
      <c r="BK382" s="39" t="s">
        <v>15187</v>
      </c>
      <c r="BL382">
        <v>1</v>
      </c>
      <c r="BN382" s="39" t="s">
        <v>15186</v>
      </c>
      <c r="BO382">
        <v>1</v>
      </c>
      <c r="BQ382" s="39" t="s">
        <v>15187</v>
      </c>
      <c r="BR382">
        <v>0</v>
      </c>
      <c r="BT382" s="39" t="s">
        <v>42865</v>
      </c>
      <c r="BW382" s="39" t="s">
        <v>42876</v>
      </c>
      <c r="BZ382" s="39" t="s">
        <v>47075</v>
      </c>
      <c r="CC382" s="39" t="s">
        <v>47076</v>
      </c>
      <c r="CF382" s="39" t="s">
        <v>43035</v>
      </c>
      <c r="CI382" s="39" t="s">
        <v>47077</v>
      </c>
      <c r="CL382" s="39" t="s">
        <v>47078</v>
      </c>
      <c r="CO382" s="39" t="s">
        <v>42997</v>
      </c>
      <c r="CR382" s="39" t="s">
        <v>47079</v>
      </c>
      <c r="CU382" s="39" t="s">
        <v>47080</v>
      </c>
    </row>
    <row r="383" spans="1:99" x14ac:dyDescent="0.3">
      <c r="A383">
        <v>382</v>
      </c>
      <c r="B383" s="1">
        <v>45911.518738425926</v>
      </c>
      <c r="C383" s="1">
        <v>45911.531400462962</v>
      </c>
      <c r="D383" s="39" t="s">
        <v>2288</v>
      </c>
      <c r="E383" s="39" t="s">
        <v>2289</v>
      </c>
      <c r="F383">
        <v>13</v>
      </c>
      <c r="I383" s="39" t="s">
        <v>47081</v>
      </c>
      <c r="L383">
        <v>4</v>
      </c>
      <c r="O383">
        <v>10</v>
      </c>
      <c r="R383" s="39" t="s">
        <v>42857</v>
      </c>
      <c r="S383">
        <v>1</v>
      </c>
      <c r="U383" s="39" t="s">
        <v>42859</v>
      </c>
      <c r="V383">
        <v>0</v>
      </c>
      <c r="X383" s="39" t="s">
        <v>42859</v>
      </c>
      <c r="Y383">
        <v>1</v>
      </c>
      <c r="AA383" s="39" t="s">
        <v>42860</v>
      </c>
      <c r="AB383">
        <v>1</v>
      </c>
      <c r="AD383" s="39" t="s">
        <v>42861</v>
      </c>
      <c r="AE383">
        <v>1</v>
      </c>
      <c r="AG383" s="39" t="s">
        <v>43604</v>
      </c>
      <c r="AH383">
        <v>0</v>
      </c>
      <c r="AJ383" s="39" t="s">
        <v>42863</v>
      </c>
      <c r="AK383">
        <v>1</v>
      </c>
      <c r="AM383" s="39" t="s">
        <v>42864</v>
      </c>
      <c r="AN383">
        <v>1</v>
      </c>
      <c r="AP383" s="39" t="s">
        <v>15187</v>
      </c>
      <c r="AQ383">
        <v>1</v>
      </c>
      <c r="AS383" s="39" t="s">
        <v>15187</v>
      </c>
      <c r="AT383">
        <v>1</v>
      </c>
      <c r="AV383" s="39" t="s">
        <v>15186</v>
      </c>
      <c r="AW383">
        <v>0</v>
      </c>
      <c r="AY383" s="39" t="s">
        <v>15186</v>
      </c>
      <c r="AZ383">
        <v>1</v>
      </c>
      <c r="BB383" s="39" t="s">
        <v>15187</v>
      </c>
      <c r="BC383">
        <v>0</v>
      </c>
      <c r="BE383" s="39" t="s">
        <v>15187</v>
      </c>
      <c r="BF383">
        <v>1</v>
      </c>
      <c r="BH383" s="39" t="s">
        <v>15186</v>
      </c>
      <c r="BI383">
        <v>1</v>
      </c>
      <c r="BK383" s="39" t="s">
        <v>15187</v>
      </c>
      <c r="BL383">
        <v>1</v>
      </c>
      <c r="BN383" s="39" t="s">
        <v>15186</v>
      </c>
      <c r="BO383">
        <v>1</v>
      </c>
      <c r="BQ383" s="39" t="s">
        <v>15187</v>
      </c>
      <c r="BR383">
        <v>0</v>
      </c>
      <c r="BT383" s="39" t="s">
        <v>42865</v>
      </c>
      <c r="BW383" s="39" t="s">
        <v>43161</v>
      </c>
      <c r="BZ383" s="39" t="s">
        <v>47082</v>
      </c>
      <c r="CC383" s="39" t="s">
        <v>47083</v>
      </c>
      <c r="CF383" s="39" t="s">
        <v>43035</v>
      </c>
      <c r="CI383" s="39" t="s">
        <v>47077</v>
      </c>
      <c r="CL383" s="39" t="s">
        <v>47078</v>
      </c>
      <c r="CO383" s="39" t="s">
        <v>42997</v>
      </c>
      <c r="CR383" s="39" t="s">
        <v>47079</v>
      </c>
      <c r="CU383" s="39" t="s">
        <v>47080</v>
      </c>
    </row>
    <row r="384" spans="1:99" x14ac:dyDescent="0.3">
      <c r="A384">
        <v>383</v>
      </c>
      <c r="B384" s="1">
        <v>45911.523252314815</v>
      </c>
      <c r="C384" s="1">
        <v>45911.53429398148</v>
      </c>
      <c r="D384" s="39" t="s">
        <v>468</v>
      </c>
      <c r="E384" s="39" t="s">
        <v>469</v>
      </c>
      <c r="F384">
        <v>16</v>
      </c>
      <c r="I384" s="39" t="s">
        <v>469</v>
      </c>
      <c r="L384">
        <v>10</v>
      </c>
      <c r="O384">
        <v>10</v>
      </c>
      <c r="R384" s="39" t="s">
        <v>42857</v>
      </c>
      <c r="S384">
        <v>1</v>
      </c>
      <c r="U384" s="39" t="s">
        <v>42858</v>
      </c>
      <c r="V384">
        <v>1</v>
      </c>
      <c r="X384" s="39" t="s">
        <v>42859</v>
      </c>
      <c r="Y384">
        <v>1</v>
      </c>
      <c r="AA384" s="39" t="s">
        <v>42860</v>
      </c>
      <c r="AB384">
        <v>1</v>
      </c>
      <c r="AD384" s="39" t="s">
        <v>42861</v>
      </c>
      <c r="AE384">
        <v>1</v>
      </c>
      <c r="AG384" s="39" t="s">
        <v>43534</v>
      </c>
      <c r="AH384">
        <v>1</v>
      </c>
      <c r="AJ384" s="39" t="s">
        <v>42863</v>
      </c>
      <c r="AK384">
        <v>1</v>
      </c>
      <c r="AM384" s="39" t="s">
        <v>42864</v>
      </c>
      <c r="AN384">
        <v>1</v>
      </c>
      <c r="AP384" s="39" t="s">
        <v>15187</v>
      </c>
      <c r="AQ384">
        <v>1</v>
      </c>
      <c r="AS384" s="39" t="s">
        <v>15187</v>
      </c>
      <c r="AT384">
        <v>1</v>
      </c>
      <c r="AV384" s="39" t="s">
        <v>15186</v>
      </c>
      <c r="AW384">
        <v>0</v>
      </c>
      <c r="AY384" s="39" t="s">
        <v>15186</v>
      </c>
      <c r="AZ384">
        <v>1</v>
      </c>
      <c r="BB384" s="39" t="s">
        <v>15186</v>
      </c>
      <c r="BC384">
        <v>1</v>
      </c>
      <c r="BE384" s="39" t="s">
        <v>15187</v>
      </c>
      <c r="BF384">
        <v>1</v>
      </c>
      <c r="BH384" s="39" t="s">
        <v>15186</v>
      </c>
      <c r="BI384">
        <v>1</v>
      </c>
      <c r="BK384" s="39" t="s">
        <v>15187</v>
      </c>
      <c r="BL384">
        <v>1</v>
      </c>
      <c r="BN384" s="39" t="s">
        <v>15186</v>
      </c>
      <c r="BO384">
        <v>1</v>
      </c>
      <c r="BQ384" s="39" t="s">
        <v>15187</v>
      </c>
      <c r="BR384">
        <v>0</v>
      </c>
      <c r="BT384" s="39" t="s">
        <v>47084</v>
      </c>
      <c r="BW384" s="39" t="s">
        <v>47085</v>
      </c>
      <c r="BZ384" s="39" t="s">
        <v>47086</v>
      </c>
      <c r="CC384" s="39" t="s">
        <v>47087</v>
      </c>
      <c r="CF384" s="39" t="s">
        <v>47088</v>
      </c>
      <c r="CI384" s="39" t="s">
        <v>47089</v>
      </c>
      <c r="CL384" s="39" t="s">
        <v>47090</v>
      </c>
      <c r="CO384" s="39" t="s">
        <v>47091</v>
      </c>
      <c r="CR384" s="39" t="s">
        <v>47092</v>
      </c>
      <c r="CU384" s="39" t="s">
        <v>47093</v>
      </c>
    </row>
    <row r="385" spans="1:99" x14ac:dyDescent="0.3">
      <c r="A385">
        <v>384</v>
      </c>
      <c r="B385" s="1">
        <v>45911.612546296295</v>
      </c>
      <c r="C385" s="1">
        <v>45911.625590277778</v>
      </c>
      <c r="D385" s="39" t="s">
        <v>1670</v>
      </c>
      <c r="E385" s="39" t="s">
        <v>1671</v>
      </c>
      <c r="F385">
        <v>9</v>
      </c>
      <c r="I385" s="39" t="s">
        <v>1671</v>
      </c>
      <c r="L385">
        <v>13</v>
      </c>
      <c r="O385">
        <v>40</v>
      </c>
      <c r="R385" s="39" t="s">
        <v>42857</v>
      </c>
      <c r="S385">
        <v>1</v>
      </c>
      <c r="U385" s="39" t="s">
        <v>42860</v>
      </c>
      <c r="V385">
        <v>0</v>
      </c>
      <c r="X385" s="39" t="s">
        <v>42860</v>
      </c>
      <c r="Y385">
        <v>0</v>
      </c>
      <c r="AA385" s="39" t="s">
        <v>42860</v>
      </c>
      <c r="AB385">
        <v>1</v>
      </c>
      <c r="AD385" s="39" t="s">
        <v>42860</v>
      </c>
      <c r="AE385">
        <v>0</v>
      </c>
      <c r="AG385" s="39" t="s">
        <v>43584</v>
      </c>
      <c r="AH385">
        <v>0</v>
      </c>
      <c r="AJ385" s="39" t="s">
        <v>42863</v>
      </c>
      <c r="AK385">
        <v>1</v>
      </c>
      <c r="AM385" s="39" t="s">
        <v>42864</v>
      </c>
      <c r="AN385">
        <v>1</v>
      </c>
      <c r="AP385" s="39" t="s">
        <v>15186</v>
      </c>
      <c r="AQ385">
        <v>0</v>
      </c>
      <c r="AS385" s="39" t="s">
        <v>15187</v>
      </c>
      <c r="AT385">
        <v>1</v>
      </c>
      <c r="AV385" s="39" t="s">
        <v>15186</v>
      </c>
      <c r="AW385">
        <v>0</v>
      </c>
      <c r="AY385" s="39" t="s">
        <v>15187</v>
      </c>
      <c r="AZ385">
        <v>0</v>
      </c>
      <c r="BB385" s="39" t="s">
        <v>15186</v>
      </c>
      <c r="BC385">
        <v>1</v>
      </c>
      <c r="BE385" s="39" t="s">
        <v>15187</v>
      </c>
      <c r="BF385">
        <v>1</v>
      </c>
      <c r="BH385" s="39" t="s">
        <v>15187</v>
      </c>
      <c r="BI385">
        <v>0</v>
      </c>
      <c r="BK385" s="39" t="s">
        <v>15187</v>
      </c>
      <c r="BL385">
        <v>1</v>
      </c>
      <c r="BN385" s="39" t="s">
        <v>15186</v>
      </c>
      <c r="BO385">
        <v>1</v>
      </c>
      <c r="BQ385" s="39" t="s">
        <v>15187</v>
      </c>
      <c r="BR385">
        <v>0</v>
      </c>
      <c r="BT385" s="39" t="s">
        <v>42997</v>
      </c>
      <c r="BW385" s="39" t="s">
        <v>42876</v>
      </c>
      <c r="BZ385" s="39" t="s">
        <v>47094</v>
      </c>
      <c r="CC385" s="39" t="s">
        <v>44864</v>
      </c>
      <c r="CF385" s="39" t="s">
        <v>44865</v>
      </c>
      <c r="CI385" s="39" t="s">
        <v>43632</v>
      </c>
      <c r="CL385" s="39" t="s">
        <v>47095</v>
      </c>
      <c r="CO385" s="39" t="s">
        <v>47096</v>
      </c>
      <c r="CR385" s="39" t="s">
        <v>47097</v>
      </c>
      <c r="CU385" s="39" t="s">
        <v>47098</v>
      </c>
    </row>
    <row r="386" spans="1:99" x14ac:dyDescent="0.3">
      <c r="A386">
        <v>385</v>
      </c>
      <c r="B386" s="1">
        <v>45911.622199074074</v>
      </c>
      <c r="C386" s="1">
        <v>45911.62568287037</v>
      </c>
      <c r="D386" s="39" t="s">
        <v>1883</v>
      </c>
      <c r="E386" s="39" t="s">
        <v>1884</v>
      </c>
      <c r="F386">
        <v>13</v>
      </c>
      <c r="I386" s="39" t="s">
        <v>1884</v>
      </c>
      <c r="L386">
        <v>13</v>
      </c>
      <c r="O386">
        <v>39</v>
      </c>
      <c r="R386" s="39" t="s">
        <v>42857</v>
      </c>
      <c r="S386">
        <v>1</v>
      </c>
      <c r="U386" s="39" t="s">
        <v>42861</v>
      </c>
      <c r="V386">
        <v>0</v>
      </c>
      <c r="X386" s="39" t="s">
        <v>42859</v>
      </c>
      <c r="Y386">
        <v>1</v>
      </c>
      <c r="AA386" s="39" t="s">
        <v>42860</v>
      </c>
      <c r="AB386">
        <v>1</v>
      </c>
      <c r="AD386" s="39" t="s">
        <v>42858</v>
      </c>
      <c r="AE386">
        <v>0</v>
      </c>
      <c r="AG386" s="39" t="s">
        <v>43534</v>
      </c>
      <c r="AH386">
        <v>1</v>
      </c>
      <c r="AJ386" s="39" t="s">
        <v>42863</v>
      </c>
      <c r="AK386">
        <v>1</v>
      </c>
      <c r="AM386" s="39" t="s">
        <v>43063</v>
      </c>
      <c r="AN386">
        <v>0</v>
      </c>
      <c r="AP386" s="39" t="s">
        <v>15187</v>
      </c>
      <c r="AQ386">
        <v>1</v>
      </c>
      <c r="AS386" s="39" t="s">
        <v>15187</v>
      </c>
      <c r="AT386">
        <v>1</v>
      </c>
      <c r="AV386" s="39" t="s">
        <v>15186</v>
      </c>
      <c r="AW386">
        <v>0</v>
      </c>
      <c r="AY386" s="39" t="s">
        <v>15186</v>
      </c>
      <c r="AZ386">
        <v>1</v>
      </c>
      <c r="BB386" s="39" t="s">
        <v>15186</v>
      </c>
      <c r="BC386">
        <v>1</v>
      </c>
      <c r="BE386" s="39" t="s">
        <v>15187</v>
      </c>
      <c r="BF386">
        <v>1</v>
      </c>
      <c r="BH386" s="39" t="s">
        <v>15186</v>
      </c>
      <c r="BI386">
        <v>1</v>
      </c>
      <c r="BK386" s="39" t="s">
        <v>15187</v>
      </c>
      <c r="BL386">
        <v>1</v>
      </c>
      <c r="BN386" s="39" t="s">
        <v>15187</v>
      </c>
      <c r="BO386">
        <v>0</v>
      </c>
      <c r="BQ386" s="39" t="s">
        <v>15186</v>
      </c>
      <c r="BR386">
        <v>1</v>
      </c>
      <c r="BT386" s="39" t="s">
        <v>42911</v>
      </c>
      <c r="BW386" s="39" t="s">
        <v>42876</v>
      </c>
      <c r="BZ386" s="39" t="s">
        <v>43221</v>
      </c>
      <c r="CC386" s="39" t="s">
        <v>47099</v>
      </c>
      <c r="CF386" s="39" t="s">
        <v>47100</v>
      </c>
      <c r="CI386" s="39" t="s">
        <v>47101</v>
      </c>
      <c r="CL386" s="39" t="s">
        <v>47102</v>
      </c>
      <c r="CO386" s="39" t="s">
        <v>42914</v>
      </c>
      <c r="CR386" s="39" t="s">
        <v>47103</v>
      </c>
      <c r="CU386" s="39" t="s">
        <v>43109</v>
      </c>
    </row>
    <row r="387" spans="1:99" x14ac:dyDescent="0.3">
      <c r="A387">
        <v>386</v>
      </c>
      <c r="B387" s="1">
        <v>45911.61582175926</v>
      </c>
      <c r="C387" s="1">
        <v>45911.625868055555</v>
      </c>
      <c r="D387" s="39" t="s">
        <v>1803</v>
      </c>
      <c r="E387" s="39" t="s">
        <v>1804</v>
      </c>
      <c r="F387">
        <v>17</v>
      </c>
      <c r="I387" s="39" t="s">
        <v>1804</v>
      </c>
      <c r="L387">
        <v>13</v>
      </c>
      <c r="O387">
        <v>26</v>
      </c>
      <c r="R387" s="39" t="s">
        <v>42857</v>
      </c>
      <c r="S387">
        <v>1</v>
      </c>
      <c r="U387" s="39" t="s">
        <v>42858</v>
      </c>
      <c r="V387">
        <v>1</v>
      </c>
      <c r="X387" s="39" t="s">
        <v>42859</v>
      </c>
      <c r="Y387">
        <v>1</v>
      </c>
      <c r="AA387" s="39" t="s">
        <v>42860</v>
      </c>
      <c r="AB387">
        <v>1</v>
      </c>
      <c r="AD387" s="39" t="s">
        <v>42861</v>
      </c>
      <c r="AE387">
        <v>1</v>
      </c>
      <c r="AG387" s="39" t="s">
        <v>43534</v>
      </c>
      <c r="AH387">
        <v>1</v>
      </c>
      <c r="AJ387" s="39" t="s">
        <v>42863</v>
      </c>
      <c r="AK387">
        <v>1</v>
      </c>
      <c r="AM387" s="39" t="s">
        <v>42864</v>
      </c>
      <c r="AN387">
        <v>1</v>
      </c>
      <c r="AP387" s="39" t="s">
        <v>15187</v>
      </c>
      <c r="AQ387">
        <v>1</v>
      </c>
      <c r="AS387" s="39" t="s">
        <v>15187</v>
      </c>
      <c r="AT387">
        <v>1</v>
      </c>
      <c r="AV387" s="39" t="s">
        <v>15186</v>
      </c>
      <c r="AW387">
        <v>0</v>
      </c>
      <c r="AY387" s="39" t="s">
        <v>15186</v>
      </c>
      <c r="AZ387">
        <v>1</v>
      </c>
      <c r="BB387" s="39" t="s">
        <v>15186</v>
      </c>
      <c r="BC387">
        <v>1</v>
      </c>
      <c r="BE387" s="39" t="s">
        <v>15187</v>
      </c>
      <c r="BF387">
        <v>1</v>
      </c>
      <c r="BH387" s="39" t="s">
        <v>15186</v>
      </c>
      <c r="BI387">
        <v>1</v>
      </c>
      <c r="BK387" s="39" t="s">
        <v>15187</v>
      </c>
      <c r="BL387">
        <v>1</v>
      </c>
      <c r="BN387" s="39" t="s">
        <v>15186</v>
      </c>
      <c r="BO387">
        <v>1</v>
      </c>
      <c r="BQ387" s="39" t="s">
        <v>15186</v>
      </c>
      <c r="BR387">
        <v>1</v>
      </c>
      <c r="BT387" s="39" t="s">
        <v>43544</v>
      </c>
      <c r="BW387" s="39" t="s">
        <v>43161</v>
      </c>
      <c r="BZ387" s="39" t="s">
        <v>47104</v>
      </c>
      <c r="CC387" s="39" t="s">
        <v>47105</v>
      </c>
      <c r="CF387" s="39" t="s">
        <v>47106</v>
      </c>
      <c r="CI387" s="39" t="s">
        <v>47107</v>
      </c>
      <c r="CL387" s="39" t="s">
        <v>47108</v>
      </c>
      <c r="CO387" s="39" t="s">
        <v>47109</v>
      </c>
      <c r="CR387" s="39" t="s">
        <v>47110</v>
      </c>
      <c r="CU387" s="39" t="s">
        <v>47111</v>
      </c>
    </row>
    <row r="388" spans="1:99" x14ac:dyDescent="0.3">
      <c r="A388">
        <v>387</v>
      </c>
      <c r="B388" s="1">
        <v>45911.6174537037</v>
      </c>
      <c r="C388" s="1">
        <v>45911.625902777778</v>
      </c>
      <c r="D388" s="39" t="s">
        <v>1791</v>
      </c>
      <c r="E388" s="39" t="s">
        <v>1792</v>
      </c>
      <c r="F388">
        <v>12</v>
      </c>
      <c r="I388" s="39" t="s">
        <v>1792</v>
      </c>
      <c r="L388">
        <v>13</v>
      </c>
      <c r="O388">
        <v>31</v>
      </c>
      <c r="R388" s="39" t="s">
        <v>42857</v>
      </c>
      <c r="S388">
        <v>1</v>
      </c>
      <c r="U388" s="39" t="s">
        <v>42861</v>
      </c>
      <c r="V388">
        <v>0</v>
      </c>
      <c r="X388" s="39" t="s">
        <v>42859</v>
      </c>
      <c r="Y388">
        <v>1</v>
      </c>
      <c r="AA388" s="39" t="s">
        <v>42857</v>
      </c>
      <c r="AB388">
        <v>0</v>
      </c>
      <c r="AD388" s="39" t="s">
        <v>42859</v>
      </c>
      <c r="AE388">
        <v>0</v>
      </c>
      <c r="AG388" s="39" t="s">
        <v>43619</v>
      </c>
      <c r="AH388">
        <v>0</v>
      </c>
      <c r="AJ388" s="39" t="s">
        <v>42863</v>
      </c>
      <c r="AK388">
        <v>1</v>
      </c>
      <c r="AM388" s="39" t="s">
        <v>42863</v>
      </c>
      <c r="AN388">
        <v>0</v>
      </c>
      <c r="AP388" s="39" t="s">
        <v>15187</v>
      </c>
      <c r="AQ388">
        <v>1</v>
      </c>
      <c r="AS388" s="39" t="s">
        <v>15187</v>
      </c>
      <c r="AT388">
        <v>1</v>
      </c>
      <c r="AV388" s="39" t="s">
        <v>15186</v>
      </c>
      <c r="AW388">
        <v>0</v>
      </c>
      <c r="AY388" s="39" t="s">
        <v>15186</v>
      </c>
      <c r="AZ388">
        <v>1</v>
      </c>
      <c r="BB388" s="39" t="s">
        <v>15186</v>
      </c>
      <c r="BC388">
        <v>1</v>
      </c>
      <c r="BE388" s="39" t="s">
        <v>15187</v>
      </c>
      <c r="BF388">
        <v>1</v>
      </c>
      <c r="BH388" s="39" t="s">
        <v>15186</v>
      </c>
      <c r="BI388">
        <v>1</v>
      </c>
      <c r="BK388" s="39" t="s">
        <v>15187</v>
      </c>
      <c r="BL388">
        <v>1</v>
      </c>
      <c r="BN388" s="39" t="s">
        <v>15186</v>
      </c>
      <c r="BO388">
        <v>1</v>
      </c>
      <c r="BQ388" s="39" t="s">
        <v>15186</v>
      </c>
      <c r="BR388">
        <v>1</v>
      </c>
      <c r="BT388" s="39" t="s">
        <v>47112</v>
      </c>
      <c r="BW388" s="39" t="s">
        <v>47113</v>
      </c>
      <c r="BZ388" s="39" t="s">
        <v>47114</v>
      </c>
      <c r="CC388" s="39" t="s">
        <v>47115</v>
      </c>
      <c r="CF388" s="39" t="s">
        <v>47116</v>
      </c>
      <c r="CI388" s="39" t="s">
        <v>47117</v>
      </c>
      <c r="CL388" s="39" t="s">
        <v>47118</v>
      </c>
      <c r="CO388" s="39" t="s">
        <v>47119</v>
      </c>
      <c r="CR388" s="39" t="s">
        <v>47120</v>
      </c>
      <c r="CU388" s="39" t="s">
        <v>47121</v>
      </c>
    </row>
    <row r="389" spans="1:99" x14ac:dyDescent="0.3">
      <c r="A389">
        <v>388</v>
      </c>
      <c r="B389" s="1">
        <v>45911.617615740739</v>
      </c>
      <c r="C389" s="1">
        <v>45911.625972222224</v>
      </c>
      <c r="D389" s="39" t="s">
        <v>1848</v>
      </c>
      <c r="E389" s="39" t="s">
        <v>1849</v>
      </c>
      <c r="F389">
        <v>8</v>
      </c>
      <c r="I389" s="39" t="s">
        <v>1850</v>
      </c>
      <c r="L389">
        <v>13</v>
      </c>
      <c r="O389">
        <v>20</v>
      </c>
      <c r="R389" s="39" t="s">
        <v>42857</v>
      </c>
      <c r="S389">
        <v>1</v>
      </c>
      <c r="U389" s="39" t="s">
        <v>42859</v>
      </c>
      <c r="V389">
        <v>0</v>
      </c>
      <c r="X389" s="39" t="s">
        <v>42859</v>
      </c>
      <c r="Y389">
        <v>1</v>
      </c>
      <c r="AA389" s="39" t="s">
        <v>42860</v>
      </c>
      <c r="AB389">
        <v>1</v>
      </c>
      <c r="AD389" s="39" t="s">
        <v>42861</v>
      </c>
      <c r="AE389">
        <v>1</v>
      </c>
      <c r="AG389" s="39" t="s">
        <v>43584</v>
      </c>
      <c r="AH389">
        <v>0</v>
      </c>
      <c r="AJ389" s="39" t="s">
        <v>43063</v>
      </c>
      <c r="AK389">
        <v>0</v>
      </c>
      <c r="AM389" s="39" t="s">
        <v>42864</v>
      </c>
      <c r="AN389">
        <v>1</v>
      </c>
      <c r="AP389" s="39" t="s">
        <v>15187</v>
      </c>
      <c r="AQ389">
        <v>1</v>
      </c>
      <c r="AS389" s="39" t="s">
        <v>15186</v>
      </c>
      <c r="AT389">
        <v>0</v>
      </c>
      <c r="AV389" s="39" t="s">
        <v>15187</v>
      </c>
      <c r="AW389">
        <v>1</v>
      </c>
      <c r="AY389" s="39" t="s">
        <v>15186</v>
      </c>
      <c r="AZ389">
        <v>1</v>
      </c>
      <c r="BB389" s="39" t="s">
        <v>15187</v>
      </c>
      <c r="BC389">
        <v>0</v>
      </c>
      <c r="BE389" s="39" t="s">
        <v>15186</v>
      </c>
      <c r="BF389">
        <v>0</v>
      </c>
      <c r="BH389" s="39" t="s">
        <v>15187</v>
      </c>
      <c r="BI389">
        <v>0</v>
      </c>
      <c r="BK389" s="39" t="s">
        <v>15186</v>
      </c>
      <c r="BL389">
        <v>0</v>
      </c>
      <c r="BN389" s="39" t="s">
        <v>15187</v>
      </c>
      <c r="BO389">
        <v>0</v>
      </c>
      <c r="BQ389" s="39" t="s">
        <v>15187</v>
      </c>
      <c r="BR389">
        <v>0</v>
      </c>
      <c r="BT389" s="39" t="s">
        <v>47122</v>
      </c>
      <c r="BW389" s="39" t="s">
        <v>47123</v>
      </c>
      <c r="BZ389" s="39" t="s">
        <v>47124</v>
      </c>
      <c r="CC389" s="39" t="s">
        <v>47125</v>
      </c>
      <c r="CF389" s="39" t="s">
        <v>47126</v>
      </c>
      <c r="CI389" s="39" t="s">
        <v>47127</v>
      </c>
      <c r="CL389" s="39" t="s">
        <v>47128</v>
      </c>
      <c r="CO389" s="39" t="s">
        <v>42987</v>
      </c>
      <c r="CR389" s="39" t="s">
        <v>47129</v>
      </c>
      <c r="CU389" s="39" t="s">
        <v>47130</v>
      </c>
    </row>
    <row r="390" spans="1:99" x14ac:dyDescent="0.3">
      <c r="A390">
        <v>389</v>
      </c>
      <c r="B390" s="1">
        <v>45911.618043981478</v>
      </c>
      <c r="C390" s="1">
        <v>45911.626226851855</v>
      </c>
      <c r="D390" s="39" t="s">
        <v>1735</v>
      </c>
      <c r="E390" s="39" t="s">
        <v>1736</v>
      </c>
      <c r="F390">
        <v>13</v>
      </c>
      <c r="I390" s="39" t="s">
        <v>1736</v>
      </c>
      <c r="L390">
        <v>13</v>
      </c>
      <c r="O390">
        <v>8</v>
      </c>
      <c r="R390" s="39" t="s">
        <v>42857</v>
      </c>
      <c r="S390">
        <v>1</v>
      </c>
      <c r="U390" s="39" t="s">
        <v>42858</v>
      </c>
      <c r="V390">
        <v>1</v>
      </c>
      <c r="X390" s="39" t="s">
        <v>42859</v>
      </c>
      <c r="Y390">
        <v>1</v>
      </c>
      <c r="AA390" s="39" t="s">
        <v>42860</v>
      </c>
      <c r="AB390">
        <v>1</v>
      </c>
      <c r="AD390" s="39" t="s">
        <v>42861</v>
      </c>
      <c r="AE390">
        <v>1</v>
      </c>
      <c r="AG390" s="39" t="s">
        <v>43584</v>
      </c>
      <c r="AH390">
        <v>0</v>
      </c>
      <c r="AJ390" s="39" t="s">
        <v>43063</v>
      </c>
      <c r="AK390">
        <v>0</v>
      </c>
      <c r="AM390" s="39" t="s">
        <v>43095</v>
      </c>
      <c r="AN390">
        <v>0</v>
      </c>
      <c r="AP390" s="39" t="s">
        <v>15187</v>
      </c>
      <c r="AQ390">
        <v>1</v>
      </c>
      <c r="AS390" s="39" t="s">
        <v>15187</v>
      </c>
      <c r="AT390">
        <v>1</v>
      </c>
      <c r="AV390" s="39" t="s">
        <v>15186</v>
      </c>
      <c r="AW390">
        <v>0</v>
      </c>
      <c r="AY390" s="39" t="s">
        <v>15186</v>
      </c>
      <c r="AZ390">
        <v>1</v>
      </c>
      <c r="BB390" s="39" t="s">
        <v>15186</v>
      </c>
      <c r="BC390">
        <v>1</v>
      </c>
      <c r="BE390" s="39" t="s">
        <v>15187</v>
      </c>
      <c r="BF390">
        <v>1</v>
      </c>
      <c r="BH390" s="39" t="s">
        <v>15186</v>
      </c>
      <c r="BI390">
        <v>1</v>
      </c>
      <c r="BK390" s="39" t="s">
        <v>15187</v>
      </c>
      <c r="BL390">
        <v>1</v>
      </c>
      <c r="BN390" s="39" t="s">
        <v>15186</v>
      </c>
      <c r="BO390">
        <v>1</v>
      </c>
      <c r="BQ390" s="39" t="s">
        <v>15187</v>
      </c>
      <c r="BR390">
        <v>0</v>
      </c>
      <c r="BT390" s="39" t="s">
        <v>47131</v>
      </c>
      <c r="BW390" s="39" t="s">
        <v>42876</v>
      </c>
      <c r="BZ390" s="39" t="s">
        <v>42915</v>
      </c>
      <c r="CC390" s="39" t="s">
        <v>47132</v>
      </c>
      <c r="CF390" s="39" t="s">
        <v>42915</v>
      </c>
      <c r="CI390" s="39" t="s">
        <v>43632</v>
      </c>
      <c r="CL390" s="39" t="s">
        <v>47133</v>
      </c>
      <c r="CO390" s="39" t="s">
        <v>47134</v>
      </c>
      <c r="CR390" s="39" t="s">
        <v>47135</v>
      </c>
      <c r="CU390" s="39" t="s">
        <v>47136</v>
      </c>
    </row>
    <row r="391" spans="1:99" x14ac:dyDescent="0.3">
      <c r="A391">
        <v>390</v>
      </c>
      <c r="B391" s="1">
        <v>45911.617291666669</v>
      </c>
      <c r="C391" s="1">
        <v>45911.626504629632</v>
      </c>
      <c r="D391" s="39" t="s">
        <v>1606</v>
      </c>
      <c r="E391" s="39" t="s">
        <v>1607</v>
      </c>
      <c r="F391">
        <v>15</v>
      </c>
      <c r="I391" s="39" t="s">
        <v>40143</v>
      </c>
      <c r="L391">
        <v>13</v>
      </c>
      <c r="O391">
        <v>27</v>
      </c>
      <c r="R391" s="39" t="s">
        <v>42857</v>
      </c>
      <c r="S391">
        <v>1</v>
      </c>
      <c r="U391" s="39" t="s">
        <v>42858</v>
      </c>
      <c r="V391">
        <v>1</v>
      </c>
      <c r="X391" s="39" t="s">
        <v>42859</v>
      </c>
      <c r="Y391">
        <v>1</v>
      </c>
      <c r="AA391" s="39" t="s">
        <v>42860</v>
      </c>
      <c r="AB391">
        <v>1</v>
      </c>
      <c r="AD391" s="39" t="s">
        <v>42861</v>
      </c>
      <c r="AE391">
        <v>1</v>
      </c>
      <c r="AG391" s="39" t="s">
        <v>43534</v>
      </c>
      <c r="AH391">
        <v>1</v>
      </c>
      <c r="AJ391" s="39" t="s">
        <v>42863</v>
      </c>
      <c r="AK391">
        <v>1</v>
      </c>
      <c r="AM391" s="39" t="s">
        <v>42864</v>
      </c>
      <c r="AN391">
        <v>1</v>
      </c>
      <c r="AP391" s="39" t="s">
        <v>15186</v>
      </c>
      <c r="AQ391">
        <v>0</v>
      </c>
      <c r="AS391" s="39" t="s">
        <v>15187</v>
      </c>
      <c r="AT391">
        <v>1</v>
      </c>
      <c r="AV391" s="39" t="s">
        <v>15186</v>
      </c>
      <c r="AW391">
        <v>0</v>
      </c>
      <c r="AY391" s="39" t="s">
        <v>15186</v>
      </c>
      <c r="AZ391">
        <v>1</v>
      </c>
      <c r="BB391" s="39" t="s">
        <v>15186</v>
      </c>
      <c r="BC391">
        <v>1</v>
      </c>
      <c r="BE391" s="39" t="s">
        <v>15187</v>
      </c>
      <c r="BF391">
        <v>1</v>
      </c>
      <c r="BH391" s="39" t="s">
        <v>15186</v>
      </c>
      <c r="BI391">
        <v>1</v>
      </c>
      <c r="BK391" s="39" t="s">
        <v>15187</v>
      </c>
      <c r="BL391">
        <v>1</v>
      </c>
      <c r="BN391" s="39" t="s">
        <v>15186</v>
      </c>
      <c r="BO391">
        <v>1</v>
      </c>
      <c r="BQ391" s="39" t="s">
        <v>15187</v>
      </c>
      <c r="BR391">
        <v>0</v>
      </c>
      <c r="BT391" s="39" t="s">
        <v>47137</v>
      </c>
      <c r="BW391" s="39" t="s">
        <v>47138</v>
      </c>
      <c r="BZ391" s="39" t="s">
        <v>47139</v>
      </c>
      <c r="CC391" s="39" t="s">
        <v>44864</v>
      </c>
      <c r="CF391" s="39" t="s">
        <v>44865</v>
      </c>
      <c r="CI391" s="39" t="s">
        <v>43632</v>
      </c>
      <c r="CL391" s="39" t="s">
        <v>47140</v>
      </c>
      <c r="CO391" s="39" t="s">
        <v>47141</v>
      </c>
      <c r="CR391" s="39" t="s">
        <v>47142</v>
      </c>
      <c r="CU391" s="39" t="s">
        <v>47143</v>
      </c>
    </row>
    <row r="392" spans="1:99" x14ac:dyDescent="0.3">
      <c r="A392">
        <v>391</v>
      </c>
      <c r="B392" s="1">
        <v>45911.61990740741</v>
      </c>
      <c r="C392" s="1">
        <v>45911.626666666663</v>
      </c>
      <c r="D392" s="39" t="s">
        <v>1594</v>
      </c>
      <c r="E392" s="39" t="s">
        <v>1595</v>
      </c>
      <c r="F392">
        <v>15</v>
      </c>
      <c r="I392" s="39" t="s">
        <v>1595</v>
      </c>
      <c r="L392">
        <v>13</v>
      </c>
      <c r="O392">
        <v>14</v>
      </c>
      <c r="R392" s="39" t="s">
        <v>42857</v>
      </c>
      <c r="S392">
        <v>1</v>
      </c>
      <c r="U392" s="39" t="s">
        <v>42859</v>
      </c>
      <c r="V392">
        <v>0</v>
      </c>
      <c r="X392" s="39" t="s">
        <v>42859</v>
      </c>
      <c r="Y392">
        <v>1</v>
      </c>
      <c r="AA392" s="39" t="s">
        <v>42860</v>
      </c>
      <c r="AB392">
        <v>1</v>
      </c>
      <c r="AD392" s="39" t="s">
        <v>42861</v>
      </c>
      <c r="AE392">
        <v>1</v>
      </c>
      <c r="AG392" s="39" t="s">
        <v>43534</v>
      </c>
      <c r="AH392">
        <v>1</v>
      </c>
      <c r="AJ392" s="39" t="s">
        <v>42863</v>
      </c>
      <c r="AK392">
        <v>1</v>
      </c>
      <c r="AM392" s="39" t="s">
        <v>43063</v>
      </c>
      <c r="AN392">
        <v>0</v>
      </c>
      <c r="AP392" s="39" t="s">
        <v>15187</v>
      </c>
      <c r="AQ392">
        <v>1</v>
      </c>
      <c r="AS392" s="39" t="s">
        <v>15187</v>
      </c>
      <c r="AT392">
        <v>1</v>
      </c>
      <c r="AV392" s="39" t="s">
        <v>15186</v>
      </c>
      <c r="AW392">
        <v>0</v>
      </c>
      <c r="AY392" s="39" t="s">
        <v>15186</v>
      </c>
      <c r="AZ392">
        <v>1</v>
      </c>
      <c r="BB392" s="39" t="s">
        <v>15186</v>
      </c>
      <c r="BC392">
        <v>1</v>
      </c>
      <c r="BE392" s="39" t="s">
        <v>15187</v>
      </c>
      <c r="BF392">
        <v>1</v>
      </c>
      <c r="BH392" s="39" t="s">
        <v>15186</v>
      </c>
      <c r="BI392">
        <v>1</v>
      </c>
      <c r="BK392" s="39" t="s">
        <v>15187</v>
      </c>
      <c r="BL392">
        <v>1</v>
      </c>
      <c r="BN392" s="39" t="s">
        <v>15186</v>
      </c>
      <c r="BO392">
        <v>1</v>
      </c>
      <c r="BQ392" s="39" t="s">
        <v>15186</v>
      </c>
      <c r="BR392">
        <v>1</v>
      </c>
      <c r="BT392" s="39" t="s">
        <v>47144</v>
      </c>
      <c r="BW392" s="39" t="s">
        <v>47145</v>
      </c>
      <c r="BZ392" s="39" t="s">
        <v>47146</v>
      </c>
      <c r="CC392" s="39" t="s">
        <v>47147</v>
      </c>
      <c r="CF392" s="39" t="s">
        <v>47148</v>
      </c>
      <c r="CI392" s="39" t="s">
        <v>47149</v>
      </c>
      <c r="CL392" s="39" t="s">
        <v>47150</v>
      </c>
      <c r="CO392" s="39" t="s">
        <v>47151</v>
      </c>
      <c r="CR392" s="39" t="s">
        <v>47152</v>
      </c>
      <c r="CU392" s="39" t="s">
        <v>47153</v>
      </c>
    </row>
    <row r="393" spans="1:99" x14ac:dyDescent="0.3">
      <c r="A393">
        <v>392</v>
      </c>
      <c r="B393" s="1">
        <v>45911.622037037036</v>
      </c>
      <c r="C393" s="1">
        <v>45911.627222222225</v>
      </c>
      <c r="D393" s="39" t="s">
        <v>1525</v>
      </c>
      <c r="E393" s="39" t="s">
        <v>1526</v>
      </c>
      <c r="F393">
        <v>14</v>
      </c>
      <c r="I393" s="39" t="s">
        <v>1526</v>
      </c>
      <c r="L393">
        <v>13</v>
      </c>
      <c r="O393">
        <v>11</v>
      </c>
      <c r="R393" s="39" t="s">
        <v>42857</v>
      </c>
      <c r="S393">
        <v>1</v>
      </c>
      <c r="U393" s="39" t="s">
        <v>42859</v>
      </c>
      <c r="V393">
        <v>0</v>
      </c>
      <c r="X393" s="39" t="s">
        <v>42859</v>
      </c>
      <c r="Y393">
        <v>1</v>
      </c>
      <c r="AA393" s="39" t="s">
        <v>42860</v>
      </c>
      <c r="AB393">
        <v>1</v>
      </c>
      <c r="AD393" s="39" t="s">
        <v>42861</v>
      </c>
      <c r="AE393">
        <v>1</v>
      </c>
      <c r="AG393" s="39" t="s">
        <v>43534</v>
      </c>
      <c r="AH393">
        <v>1</v>
      </c>
      <c r="AJ393" s="39" t="s">
        <v>42863</v>
      </c>
      <c r="AK393">
        <v>1</v>
      </c>
      <c r="AM393" s="39" t="s">
        <v>42864</v>
      </c>
      <c r="AN393">
        <v>1</v>
      </c>
      <c r="AP393" s="39" t="s">
        <v>15187</v>
      </c>
      <c r="AQ393">
        <v>1</v>
      </c>
      <c r="AS393" s="39" t="s">
        <v>15187</v>
      </c>
      <c r="AT393">
        <v>1</v>
      </c>
      <c r="AV393" s="39" t="s">
        <v>15186</v>
      </c>
      <c r="AW393">
        <v>0</v>
      </c>
      <c r="AY393" s="39" t="s">
        <v>15186</v>
      </c>
      <c r="AZ393">
        <v>1</v>
      </c>
      <c r="BB393" s="39" t="s">
        <v>15186</v>
      </c>
      <c r="BC393">
        <v>1</v>
      </c>
      <c r="BE393" s="39" t="s">
        <v>15187</v>
      </c>
      <c r="BF393">
        <v>1</v>
      </c>
      <c r="BH393" s="39" t="s">
        <v>15187</v>
      </c>
      <c r="BI393">
        <v>0</v>
      </c>
      <c r="BK393" s="39" t="s">
        <v>15187</v>
      </c>
      <c r="BL393">
        <v>1</v>
      </c>
      <c r="BN393" s="39" t="s">
        <v>15186</v>
      </c>
      <c r="BO393">
        <v>1</v>
      </c>
      <c r="BQ393" s="39" t="s">
        <v>15187</v>
      </c>
      <c r="BR393">
        <v>0</v>
      </c>
      <c r="BT393" s="39" t="s">
        <v>42865</v>
      </c>
      <c r="BW393" s="39" t="s">
        <v>42876</v>
      </c>
      <c r="BZ393" s="39" t="s">
        <v>47154</v>
      </c>
      <c r="CC393" s="39" t="s">
        <v>47155</v>
      </c>
      <c r="CF393" s="39" t="s">
        <v>47156</v>
      </c>
      <c r="CI393" s="39" t="s">
        <v>47157</v>
      </c>
      <c r="CL393" s="39" t="s">
        <v>47158</v>
      </c>
      <c r="CO393" s="39" t="s">
        <v>44943</v>
      </c>
      <c r="CR393" s="39" t="s">
        <v>47159</v>
      </c>
      <c r="CU393" s="39" t="s">
        <v>47160</v>
      </c>
    </row>
    <row r="394" spans="1:99" x14ac:dyDescent="0.3">
      <c r="A394">
        <v>393</v>
      </c>
      <c r="B394" s="1">
        <v>45911.618206018517</v>
      </c>
      <c r="C394" s="1">
        <v>45911.627268518518</v>
      </c>
      <c r="D394" s="39" t="s">
        <v>1495</v>
      </c>
      <c r="E394" s="39" t="s">
        <v>1496</v>
      </c>
      <c r="F394">
        <v>9</v>
      </c>
      <c r="I394" s="39" t="s">
        <v>1496</v>
      </c>
      <c r="L394">
        <v>13</v>
      </c>
      <c r="O394">
        <v>18</v>
      </c>
      <c r="R394" s="39" t="s">
        <v>42857</v>
      </c>
      <c r="S394">
        <v>1</v>
      </c>
      <c r="U394" s="39" t="s">
        <v>42858</v>
      </c>
      <c r="V394">
        <v>1</v>
      </c>
      <c r="X394" s="39" t="s">
        <v>42861</v>
      </c>
      <c r="Y394">
        <v>0</v>
      </c>
      <c r="AA394" s="39" t="s">
        <v>42860</v>
      </c>
      <c r="AB394">
        <v>1</v>
      </c>
      <c r="AD394" s="39" t="s">
        <v>42859</v>
      </c>
      <c r="AE394">
        <v>0</v>
      </c>
      <c r="AG394" s="39" t="s">
        <v>43534</v>
      </c>
      <c r="AH394">
        <v>1</v>
      </c>
      <c r="AJ394" s="39" t="s">
        <v>42863</v>
      </c>
      <c r="AK394">
        <v>1</v>
      </c>
      <c r="AM394" s="39" t="s">
        <v>42864</v>
      </c>
      <c r="AN394">
        <v>1</v>
      </c>
      <c r="AP394" s="39" t="s">
        <v>15187</v>
      </c>
      <c r="AQ394">
        <v>1</v>
      </c>
      <c r="AS394" s="39" t="s">
        <v>15186</v>
      </c>
      <c r="AT394">
        <v>0</v>
      </c>
      <c r="AV394" s="39" t="s">
        <v>15186</v>
      </c>
      <c r="AW394">
        <v>0</v>
      </c>
      <c r="AY394" s="39" t="s">
        <v>15187</v>
      </c>
      <c r="AZ394">
        <v>0</v>
      </c>
      <c r="BB394" s="39" t="s">
        <v>15187</v>
      </c>
      <c r="BC394">
        <v>0</v>
      </c>
      <c r="BE394" s="39" t="s">
        <v>15187</v>
      </c>
      <c r="BF394">
        <v>1</v>
      </c>
      <c r="BH394" s="39" t="s">
        <v>15187</v>
      </c>
      <c r="BI394">
        <v>0</v>
      </c>
      <c r="BK394" s="39" t="s">
        <v>15187</v>
      </c>
      <c r="BL394">
        <v>1</v>
      </c>
      <c r="BN394" s="39" t="s">
        <v>15187</v>
      </c>
      <c r="BO394">
        <v>0</v>
      </c>
      <c r="BQ394" s="39" t="s">
        <v>15187</v>
      </c>
      <c r="BR394">
        <v>0</v>
      </c>
      <c r="BT394" s="39" t="s">
        <v>47161</v>
      </c>
      <c r="BW394" s="39" t="s">
        <v>47162</v>
      </c>
      <c r="BZ394" s="39" t="s">
        <v>47163</v>
      </c>
      <c r="CC394" s="39" t="s">
        <v>47164</v>
      </c>
      <c r="CF394" s="39" t="s">
        <v>47165</v>
      </c>
      <c r="CI394" s="39" t="s">
        <v>47166</v>
      </c>
      <c r="CL394" s="39" t="s">
        <v>47167</v>
      </c>
      <c r="CO394" s="39" t="s">
        <v>47168</v>
      </c>
      <c r="CR394" s="39" t="s">
        <v>47169</v>
      </c>
      <c r="CU394" s="39" t="s">
        <v>47170</v>
      </c>
    </row>
    <row r="395" spans="1:99" x14ac:dyDescent="0.3">
      <c r="A395">
        <v>394</v>
      </c>
      <c r="B395" s="1">
        <v>45911.619537037041</v>
      </c>
      <c r="C395" s="1">
        <v>45911.627604166664</v>
      </c>
      <c r="D395" s="39" t="s">
        <v>6879</v>
      </c>
      <c r="E395" s="39" t="s">
        <v>6880</v>
      </c>
      <c r="F395">
        <v>15</v>
      </c>
      <c r="I395" s="39" t="s">
        <v>6880</v>
      </c>
      <c r="L395">
        <v>13</v>
      </c>
      <c r="O395">
        <v>15</v>
      </c>
      <c r="R395" s="39" t="s">
        <v>42857</v>
      </c>
      <c r="S395">
        <v>1</v>
      </c>
      <c r="U395" s="39" t="s">
        <v>42858</v>
      </c>
      <c r="V395">
        <v>1</v>
      </c>
      <c r="X395" s="39" t="s">
        <v>42859</v>
      </c>
      <c r="Y395">
        <v>1</v>
      </c>
      <c r="AA395" s="39" t="s">
        <v>42860</v>
      </c>
      <c r="AB395">
        <v>1</v>
      </c>
      <c r="AD395" s="39" t="s">
        <v>42861</v>
      </c>
      <c r="AE395">
        <v>1</v>
      </c>
      <c r="AG395" s="39" t="s">
        <v>43584</v>
      </c>
      <c r="AH395">
        <v>0</v>
      </c>
      <c r="AJ395" s="39" t="s">
        <v>43063</v>
      </c>
      <c r="AK395">
        <v>0</v>
      </c>
      <c r="AM395" s="39" t="s">
        <v>42864</v>
      </c>
      <c r="AN395">
        <v>1</v>
      </c>
      <c r="AP395" s="39" t="s">
        <v>15187</v>
      </c>
      <c r="AQ395">
        <v>1</v>
      </c>
      <c r="AS395" s="39" t="s">
        <v>15187</v>
      </c>
      <c r="AT395">
        <v>1</v>
      </c>
      <c r="AV395" s="39" t="s">
        <v>15186</v>
      </c>
      <c r="AW395">
        <v>0</v>
      </c>
      <c r="AY395" s="39" t="s">
        <v>15186</v>
      </c>
      <c r="AZ395">
        <v>1</v>
      </c>
      <c r="BB395" s="39" t="s">
        <v>15186</v>
      </c>
      <c r="BC395">
        <v>1</v>
      </c>
      <c r="BE395" s="39" t="s">
        <v>15187</v>
      </c>
      <c r="BF395">
        <v>1</v>
      </c>
      <c r="BH395" s="39" t="s">
        <v>15186</v>
      </c>
      <c r="BI395">
        <v>1</v>
      </c>
      <c r="BK395" s="39" t="s">
        <v>15187</v>
      </c>
      <c r="BL395">
        <v>1</v>
      </c>
      <c r="BN395" s="39" t="s">
        <v>15186</v>
      </c>
      <c r="BO395">
        <v>1</v>
      </c>
      <c r="BQ395" s="39" t="s">
        <v>15186</v>
      </c>
      <c r="BR395">
        <v>1</v>
      </c>
      <c r="BT395" s="39" t="s">
        <v>42865</v>
      </c>
      <c r="BW395" s="39" t="s">
        <v>47171</v>
      </c>
      <c r="BZ395" s="39" t="s">
        <v>47172</v>
      </c>
      <c r="CC395" s="39" t="s">
        <v>47173</v>
      </c>
      <c r="CF395" s="39" t="s">
        <v>47174</v>
      </c>
      <c r="CI395" s="39" t="s">
        <v>47175</v>
      </c>
      <c r="CL395" s="39" t="s">
        <v>47176</v>
      </c>
      <c r="CO395" s="39" t="s">
        <v>47177</v>
      </c>
      <c r="CR395" s="39" t="s">
        <v>47178</v>
      </c>
      <c r="CU395" s="39" t="s">
        <v>47179</v>
      </c>
    </row>
    <row r="396" spans="1:99" x14ac:dyDescent="0.3">
      <c r="A396">
        <v>395</v>
      </c>
      <c r="B396" s="1">
        <v>45911.627800925926</v>
      </c>
      <c r="C396" s="1">
        <v>45911.627847222226</v>
      </c>
      <c r="D396" s="39" t="s">
        <v>1639</v>
      </c>
      <c r="E396" s="39" t="s">
        <v>1640</v>
      </c>
      <c r="F396">
        <v>14</v>
      </c>
      <c r="I396" s="39" t="s">
        <v>1641</v>
      </c>
      <c r="L396">
        <v>13</v>
      </c>
      <c r="O396">
        <v>13</v>
      </c>
      <c r="R396" s="39" t="s">
        <v>42857</v>
      </c>
      <c r="S396">
        <v>1</v>
      </c>
      <c r="U396" s="39" t="s">
        <v>42858</v>
      </c>
      <c r="V396">
        <v>1</v>
      </c>
      <c r="X396" s="39" t="s">
        <v>42859</v>
      </c>
      <c r="Y396">
        <v>1</v>
      </c>
      <c r="AA396" s="39" t="s">
        <v>42860</v>
      </c>
      <c r="AB396">
        <v>1</v>
      </c>
      <c r="AD396" s="39" t="s">
        <v>42861</v>
      </c>
      <c r="AE396">
        <v>1</v>
      </c>
      <c r="AG396" s="39" t="s">
        <v>43584</v>
      </c>
      <c r="AH396">
        <v>0</v>
      </c>
      <c r="AJ396" s="39" t="s">
        <v>42863</v>
      </c>
      <c r="AK396">
        <v>1</v>
      </c>
      <c r="AM396" s="39" t="s">
        <v>43095</v>
      </c>
      <c r="AN396">
        <v>0</v>
      </c>
      <c r="AP396" s="39" t="s">
        <v>15187</v>
      </c>
      <c r="AQ396">
        <v>1</v>
      </c>
      <c r="AS396" s="39" t="s">
        <v>15187</v>
      </c>
      <c r="AT396">
        <v>1</v>
      </c>
      <c r="AV396" s="39" t="s">
        <v>15186</v>
      </c>
      <c r="AW396">
        <v>0</v>
      </c>
      <c r="AY396" s="39" t="s">
        <v>15186</v>
      </c>
      <c r="AZ396">
        <v>1</v>
      </c>
      <c r="BB396" s="39" t="s">
        <v>15186</v>
      </c>
      <c r="BC396">
        <v>1</v>
      </c>
      <c r="BE396" s="39" t="s">
        <v>15187</v>
      </c>
      <c r="BF396">
        <v>1</v>
      </c>
      <c r="BH396" s="39" t="s">
        <v>15186</v>
      </c>
      <c r="BI396">
        <v>1</v>
      </c>
      <c r="BK396" s="39" t="s">
        <v>15187</v>
      </c>
      <c r="BL396">
        <v>1</v>
      </c>
      <c r="BN396" s="39" t="s">
        <v>15187</v>
      </c>
      <c r="BO396">
        <v>0</v>
      </c>
      <c r="BQ396" s="39" t="s">
        <v>15186</v>
      </c>
      <c r="BR396">
        <v>1</v>
      </c>
      <c r="BT396" s="39" t="s">
        <v>47161</v>
      </c>
      <c r="BW396" s="39" t="s">
        <v>47180</v>
      </c>
      <c r="BZ396" s="39" t="s">
        <v>47163</v>
      </c>
      <c r="CC396" s="39" t="s">
        <v>47164</v>
      </c>
      <c r="CF396" s="39" t="s">
        <v>47165</v>
      </c>
      <c r="CI396" s="39" t="s">
        <v>47166</v>
      </c>
      <c r="CL396" s="39" t="s">
        <v>47181</v>
      </c>
      <c r="CO396" s="39" t="s">
        <v>47168</v>
      </c>
      <c r="CR396" s="39" t="s">
        <v>47169</v>
      </c>
      <c r="CU396" s="39" t="s">
        <v>47170</v>
      </c>
    </row>
    <row r="397" spans="1:99" x14ac:dyDescent="0.3">
      <c r="A397">
        <v>396</v>
      </c>
      <c r="B397" s="1">
        <v>45911.619537037041</v>
      </c>
      <c r="C397" s="1">
        <v>45911.627893518518</v>
      </c>
      <c r="D397" s="39" t="s">
        <v>1705</v>
      </c>
      <c r="E397" s="39" t="s">
        <v>1706</v>
      </c>
      <c r="F397">
        <v>13</v>
      </c>
      <c r="I397" s="39" t="s">
        <v>1706</v>
      </c>
      <c r="L397">
        <v>13</v>
      </c>
      <c r="O397">
        <v>28</v>
      </c>
      <c r="R397" s="39" t="s">
        <v>42857</v>
      </c>
      <c r="S397">
        <v>1</v>
      </c>
      <c r="U397" s="39" t="s">
        <v>42859</v>
      </c>
      <c r="V397">
        <v>0</v>
      </c>
      <c r="X397" s="39" t="s">
        <v>42858</v>
      </c>
      <c r="Y397">
        <v>0</v>
      </c>
      <c r="AA397" s="39" t="s">
        <v>42860</v>
      </c>
      <c r="AB397">
        <v>1</v>
      </c>
      <c r="AD397" s="39" t="s">
        <v>42861</v>
      </c>
      <c r="AE397">
        <v>1</v>
      </c>
      <c r="AG397" s="39" t="s">
        <v>43584</v>
      </c>
      <c r="AH397">
        <v>0</v>
      </c>
      <c r="AJ397" s="39" t="s">
        <v>42863</v>
      </c>
      <c r="AK397">
        <v>1</v>
      </c>
      <c r="AM397" s="39" t="s">
        <v>42863</v>
      </c>
      <c r="AN397">
        <v>0</v>
      </c>
      <c r="AP397" s="39" t="s">
        <v>15187</v>
      </c>
      <c r="AQ397">
        <v>1</v>
      </c>
      <c r="AS397" s="39" t="s">
        <v>15187</v>
      </c>
      <c r="AT397">
        <v>1</v>
      </c>
      <c r="AV397" s="39" t="s">
        <v>15186</v>
      </c>
      <c r="AW397">
        <v>0</v>
      </c>
      <c r="AY397" s="39" t="s">
        <v>15186</v>
      </c>
      <c r="AZ397">
        <v>1</v>
      </c>
      <c r="BB397" s="39" t="s">
        <v>15186</v>
      </c>
      <c r="BC397">
        <v>1</v>
      </c>
      <c r="BE397" s="39" t="s">
        <v>15187</v>
      </c>
      <c r="BF397">
        <v>1</v>
      </c>
      <c r="BH397" s="39" t="s">
        <v>15186</v>
      </c>
      <c r="BI397">
        <v>1</v>
      </c>
      <c r="BK397" s="39" t="s">
        <v>15187</v>
      </c>
      <c r="BL397">
        <v>1</v>
      </c>
      <c r="BN397" s="39" t="s">
        <v>15186</v>
      </c>
      <c r="BO397">
        <v>1</v>
      </c>
      <c r="BQ397" s="39" t="s">
        <v>15186</v>
      </c>
      <c r="BR397">
        <v>1</v>
      </c>
      <c r="BT397" s="39" t="s">
        <v>47182</v>
      </c>
      <c r="BW397" s="39" t="s">
        <v>42876</v>
      </c>
      <c r="BZ397" s="39" t="s">
        <v>47183</v>
      </c>
      <c r="CC397" s="39" t="s">
        <v>47184</v>
      </c>
      <c r="CF397" s="39" t="s">
        <v>44865</v>
      </c>
      <c r="CI397" s="39" t="s">
        <v>43854</v>
      </c>
      <c r="CL397" s="39" t="s">
        <v>47185</v>
      </c>
      <c r="CO397" s="39" t="s">
        <v>47186</v>
      </c>
      <c r="CR397" s="39" t="s">
        <v>47187</v>
      </c>
      <c r="CU397" s="39" t="s">
        <v>43109</v>
      </c>
    </row>
    <row r="398" spans="1:99" x14ac:dyDescent="0.3">
      <c r="A398">
        <v>397</v>
      </c>
      <c r="B398" s="1">
        <v>45911.620520833334</v>
      </c>
      <c r="C398" s="1">
        <v>45911.628194444442</v>
      </c>
      <c r="D398" s="39" t="s">
        <v>1628</v>
      </c>
      <c r="E398" s="39" t="s">
        <v>1629</v>
      </c>
      <c r="F398">
        <v>13</v>
      </c>
      <c r="I398" s="39" t="s">
        <v>1629</v>
      </c>
      <c r="L398">
        <v>13</v>
      </c>
      <c r="O398">
        <v>38</v>
      </c>
      <c r="R398" s="39" t="s">
        <v>42857</v>
      </c>
      <c r="S398">
        <v>1</v>
      </c>
      <c r="U398" s="39" t="s">
        <v>42859</v>
      </c>
      <c r="V398">
        <v>0</v>
      </c>
      <c r="X398" s="39" t="s">
        <v>42859</v>
      </c>
      <c r="Y398">
        <v>1</v>
      </c>
      <c r="AA398" s="39" t="s">
        <v>42858</v>
      </c>
      <c r="AB398">
        <v>0</v>
      </c>
      <c r="AD398" s="39" t="s">
        <v>42861</v>
      </c>
      <c r="AE398">
        <v>1</v>
      </c>
      <c r="AG398" s="39" t="s">
        <v>43695</v>
      </c>
      <c r="AH398">
        <v>0</v>
      </c>
      <c r="AJ398" s="39" t="s">
        <v>42863</v>
      </c>
      <c r="AK398">
        <v>1</v>
      </c>
      <c r="AM398" s="39" t="s">
        <v>42864</v>
      </c>
      <c r="AN398">
        <v>1</v>
      </c>
      <c r="AP398" s="39" t="s">
        <v>15187</v>
      </c>
      <c r="AQ398">
        <v>1</v>
      </c>
      <c r="AS398" s="39" t="s">
        <v>15187</v>
      </c>
      <c r="AT398">
        <v>1</v>
      </c>
      <c r="AV398" s="39" t="s">
        <v>15187</v>
      </c>
      <c r="AW398">
        <v>1</v>
      </c>
      <c r="AY398" s="39" t="s">
        <v>15186</v>
      </c>
      <c r="AZ398">
        <v>1</v>
      </c>
      <c r="BB398" s="39" t="s">
        <v>15186</v>
      </c>
      <c r="BC398">
        <v>1</v>
      </c>
      <c r="BE398" s="39" t="s">
        <v>15187</v>
      </c>
      <c r="BF398">
        <v>1</v>
      </c>
      <c r="BH398" s="39" t="s">
        <v>15186</v>
      </c>
      <c r="BI398">
        <v>1</v>
      </c>
      <c r="BK398" s="39" t="s">
        <v>15187</v>
      </c>
      <c r="BL398">
        <v>1</v>
      </c>
      <c r="BN398" s="39" t="s">
        <v>15187</v>
      </c>
      <c r="BO398">
        <v>0</v>
      </c>
      <c r="BQ398" s="39" t="s">
        <v>15187</v>
      </c>
      <c r="BR398">
        <v>0</v>
      </c>
      <c r="BT398" s="39" t="s">
        <v>47188</v>
      </c>
      <c r="BW398" s="39" t="s">
        <v>47189</v>
      </c>
      <c r="BZ398" s="39" t="s">
        <v>47190</v>
      </c>
      <c r="CC398" s="39" t="s">
        <v>47191</v>
      </c>
      <c r="CF398" s="39" t="s">
        <v>47192</v>
      </c>
      <c r="CI398" s="39" t="s">
        <v>47193</v>
      </c>
      <c r="CL398" s="39" t="s">
        <v>47194</v>
      </c>
      <c r="CO398" s="39" t="s">
        <v>42987</v>
      </c>
      <c r="CR398" s="39" t="s">
        <v>47195</v>
      </c>
      <c r="CU398" s="39" t="s">
        <v>47196</v>
      </c>
    </row>
    <row r="399" spans="1:99" x14ac:dyDescent="0.3">
      <c r="A399">
        <v>398</v>
      </c>
      <c r="B399" s="1">
        <v>45911.616030092591</v>
      </c>
      <c r="C399" s="1">
        <v>45911.628344907411</v>
      </c>
      <c r="D399" s="39" t="s">
        <v>1538</v>
      </c>
      <c r="E399" s="39" t="s">
        <v>1539</v>
      </c>
      <c r="F399">
        <v>13</v>
      </c>
      <c r="I399" s="39" t="s">
        <v>1539</v>
      </c>
      <c r="L399">
        <v>13</v>
      </c>
      <c r="O399">
        <v>2</v>
      </c>
      <c r="R399" s="39" t="s">
        <v>42857</v>
      </c>
      <c r="S399">
        <v>1</v>
      </c>
      <c r="U399" s="39" t="s">
        <v>42860</v>
      </c>
      <c r="V399">
        <v>0</v>
      </c>
      <c r="X399" s="39" t="s">
        <v>42859</v>
      </c>
      <c r="Y399">
        <v>1</v>
      </c>
      <c r="AA399" s="39" t="s">
        <v>42860</v>
      </c>
      <c r="AB399">
        <v>1</v>
      </c>
      <c r="AD399" s="39" t="s">
        <v>42861</v>
      </c>
      <c r="AE399">
        <v>1</v>
      </c>
      <c r="AG399" s="39" t="s">
        <v>43584</v>
      </c>
      <c r="AH399">
        <v>0</v>
      </c>
      <c r="AJ399" s="39" t="s">
        <v>42863</v>
      </c>
      <c r="AK399">
        <v>1</v>
      </c>
      <c r="AM399" s="39" t="s">
        <v>42864</v>
      </c>
      <c r="AN399">
        <v>1</v>
      </c>
      <c r="AP399" s="39" t="s">
        <v>15187</v>
      </c>
      <c r="AQ399">
        <v>1</v>
      </c>
      <c r="AS399" s="39" t="s">
        <v>15187</v>
      </c>
      <c r="AT399">
        <v>1</v>
      </c>
      <c r="AV399" s="39" t="s">
        <v>15186</v>
      </c>
      <c r="AW399">
        <v>0</v>
      </c>
      <c r="AY399" s="39" t="s">
        <v>15186</v>
      </c>
      <c r="AZ399">
        <v>1</v>
      </c>
      <c r="BB399" s="39" t="s">
        <v>15186</v>
      </c>
      <c r="BC399">
        <v>1</v>
      </c>
      <c r="BE399" s="39" t="s">
        <v>15187</v>
      </c>
      <c r="BF399">
        <v>1</v>
      </c>
      <c r="BH399" s="39" t="s">
        <v>15186</v>
      </c>
      <c r="BI399">
        <v>1</v>
      </c>
      <c r="BK399" s="39" t="s">
        <v>15187</v>
      </c>
      <c r="BL399">
        <v>1</v>
      </c>
      <c r="BN399" s="39" t="s">
        <v>15187</v>
      </c>
      <c r="BO399">
        <v>0</v>
      </c>
      <c r="BQ399" s="39" t="s">
        <v>15187</v>
      </c>
      <c r="BR399">
        <v>0</v>
      </c>
      <c r="BT399" s="39" t="s">
        <v>42865</v>
      </c>
      <c r="BW399" s="39" t="s">
        <v>42876</v>
      </c>
      <c r="BZ399" s="39" t="s">
        <v>47197</v>
      </c>
      <c r="CC399" s="39" t="s">
        <v>47198</v>
      </c>
      <c r="CF399" s="39" t="s">
        <v>47199</v>
      </c>
      <c r="CI399" s="39" t="s">
        <v>47200</v>
      </c>
      <c r="CL399" s="39" t="s">
        <v>47201</v>
      </c>
      <c r="CO399" s="39" t="s">
        <v>42861</v>
      </c>
      <c r="CR399" s="39" t="s">
        <v>47202</v>
      </c>
      <c r="CU399" s="39" t="s">
        <v>47203</v>
      </c>
    </row>
    <row r="400" spans="1:99" x14ac:dyDescent="0.3">
      <c r="A400">
        <v>399</v>
      </c>
      <c r="B400" s="1">
        <v>45911.620775462965</v>
      </c>
      <c r="C400" s="1">
        <v>45911.628819444442</v>
      </c>
      <c r="D400" s="39" t="s">
        <v>1548</v>
      </c>
      <c r="E400" s="39" t="s">
        <v>1549</v>
      </c>
      <c r="F400">
        <v>14</v>
      </c>
      <c r="I400" s="39" t="s">
        <v>1549</v>
      </c>
      <c r="L400">
        <v>13</v>
      </c>
      <c r="O400">
        <v>1</v>
      </c>
      <c r="R400" s="39" t="s">
        <v>42857</v>
      </c>
      <c r="S400">
        <v>1</v>
      </c>
      <c r="U400" s="39" t="s">
        <v>42859</v>
      </c>
      <c r="V400">
        <v>0</v>
      </c>
      <c r="X400" s="39" t="s">
        <v>42859</v>
      </c>
      <c r="Y400">
        <v>1</v>
      </c>
      <c r="AA400" s="39" t="s">
        <v>42860</v>
      </c>
      <c r="AB400">
        <v>1</v>
      </c>
      <c r="AD400" s="39" t="s">
        <v>42861</v>
      </c>
      <c r="AE400">
        <v>1</v>
      </c>
      <c r="AG400" s="39" t="s">
        <v>43534</v>
      </c>
      <c r="AH400">
        <v>1</v>
      </c>
      <c r="AJ400" s="39" t="s">
        <v>42863</v>
      </c>
      <c r="AK400">
        <v>1</v>
      </c>
      <c r="AM400" s="39" t="s">
        <v>42864</v>
      </c>
      <c r="AN400">
        <v>1</v>
      </c>
      <c r="AP400" s="39" t="s">
        <v>15187</v>
      </c>
      <c r="AQ400">
        <v>1</v>
      </c>
      <c r="AS400" s="39" t="s">
        <v>15187</v>
      </c>
      <c r="AT400">
        <v>1</v>
      </c>
      <c r="AV400" s="39" t="s">
        <v>15186</v>
      </c>
      <c r="AW400">
        <v>0</v>
      </c>
      <c r="AY400" s="39" t="s">
        <v>15186</v>
      </c>
      <c r="AZ400">
        <v>1</v>
      </c>
      <c r="BB400" s="39" t="s">
        <v>15186</v>
      </c>
      <c r="BC400">
        <v>1</v>
      </c>
      <c r="BE400" s="39" t="s">
        <v>15187</v>
      </c>
      <c r="BF400">
        <v>1</v>
      </c>
      <c r="BH400" s="39" t="s">
        <v>15187</v>
      </c>
      <c r="BI400">
        <v>0</v>
      </c>
      <c r="BK400" s="39" t="s">
        <v>15187</v>
      </c>
      <c r="BL400">
        <v>1</v>
      </c>
      <c r="BN400" s="39" t="s">
        <v>15186</v>
      </c>
      <c r="BO400">
        <v>1</v>
      </c>
      <c r="BQ400" s="39" t="s">
        <v>15187</v>
      </c>
      <c r="BR400">
        <v>0</v>
      </c>
      <c r="BT400" s="39" t="s">
        <v>47204</v>
      </c>
      <c r="BW400" s="39" t="s">
        <v>47205</v>
      </c>
      <c r="BZ400" s="39" t="s">
        <v>47206</v>
      </c>
      <c r="CC400" s="39" t="s">
        <v>43844</v>
      </c>
      <c r="CF400" s="39" t="s">
        <v>44069</v>
      </c>
      <c r="CI400" s="39" t="s">
        <v>43883</v>
      </c>
      <c r="CL400" s="39" t="s">
        <v>15421</v>
      </c>
      <c r="CO400" s="39" t="s">
        <v>42997</v>
      </c>
      <c r="CR400" s="39" t="s">
        <v>45271</v>
      </c>
      <c r="CU400" s="39" t="s">
        <v>47207</v>
      </c>
    </row>
    <row r="401" spans="1:99" x14ac:dyDescent="0.3">
      <c r="A401">
        <v>400</v>
      </c>
      <c r="B401" s="1">
        <v>45911.617071759261</v>
      </c>
      <c r="C401" s="1">
        <v>45911.629270833335</v>
      </c>
      <c r="D401" s="39" t="s">
        <v>1661</v>
      </c>
      <c r="E401" s="39" t="s">
        <v>1662</v>
      </c>
      <c r="F401">
        <v>14</v>
      </c>
      <c r="I401" s="39" t="s">
        <v>42533</v>
      </c>
      <c r="L401">
        <v>13</v>
      </c>
      <c r="O401">
        <v>19</v>
      </c>
      <c r="R401" s="39" t="s">
        <v>42857</v>
      </c>
      <c r="S401">
        <v>1</v>
      </c>
      <c r="U401" s="39" t="s">
        <v>42858</v>
      </c>
      <c r="V401">
        <v>1</v>
      </c>
      <c r="X401" s="39" t="s">
        <v>42859</v>
      </c>
      <c r="Y401">
        <v>1</v>
      </c>
      <c r="AA401" s="39" t="s">
        <v>42860</v>
      </c>
      <c r="AB401">
        <v>1</v>
      </c>
      <c r="AD401" s="39" t="s">
        <v>42861</v>
      </c>
      <c r="AE401">
        <v>1</v>
      </c>
      <c r="AG401" s="39" t="s">
        <v>43584</v>
      </c>
      <c r="AH401">
        <v>0</v>
      </c>
      <c r="AJ401" s="39" t="s">
        <v>42863</v>
      </c>
      <c r="AK401">
        <v>1</v>
      </c>
      <c r="AM401" s="39" t="s">
        <v>43063</v>
      </c>
      <c r="AN401">
        <v>0</v>
      </c>
      <c r="AP401" s="39" t="s">
        <v>15187</v>
      </c>
      <c r="AQ401">
        <v>1</v>
      </c>
      <c r="AS401" s="39" t="s">
        <v>15187</v>
      </c>
      <c r="AT401">
        <v>1</v>
      </c>
      <c r="AV401" s="39" t="s">
        <v>15186</v>
      </c>
      <c r="AW401">
        <v>0</v>
      </c>
      <c r="AY401" s="39" t="s">
        <v>15186</v>
      </c>
      <c r="AZ401">
        <v>1</v>
      </c>
      <c r="BB401" s="39" t="s">
        <v>15186</v>
      </c>
      <c r="BC401">
        <v>1</v>
      </c>
      <c r="BE401" s="39" t="s">
        <v>15187</v>
      </c>
      <c r="BF401">
        <v>1</v>
      </c>
      <c r="BH401" s="39" t="s">
        <v>15186</v>
      </c>
      <c r="BI401">
        <v>1</v>
      </c>
      <c r="BK401" s="39" t="s">
        <v>15187</v>
      </c>
      <c r="BL401">
        <v>1</v>
      </c>
      <c r="BN401" s="39" t="s">
        <v>15186</v>
      </c>
      <c r="BO401">
        <v>1</v>
      </c>
      <c r="BQ401" s="39" t="s">
        <v>15187</v>
      </c>
      <c r="BR401">
        <v>0</v>
      </c>
      <c r="BT401" s="39" t="s">
        <v>42865</v>
      </c>
      <c r="BW401" s="39" t="s">
        <v>47208</v>
      </c>
      <c r="BZ401" s="39" t="s">
        <v>47209</v>
      </c>
      <c r="CC401" s="39" t="s">
        <v>47210</v>
      </c>
      <c r="CF401" s="39" t="s">
        <v>47211</v>
      </c>
      <c r="CI401" s="39" t="s">
        <v>47212</v>
      </c>
      <c r="CL401" s="39" t="s">
        <v>47213</v>
      </c>
      <c r="CO401" s="39" t="s">
        <v>47214</v>
      </c>
      <c r="CR401" s="39" t="s">
        <v>47215</v>
      </c>
      <c r="CU401" s="39" t="s">
        <v>47216</v>
      </c>
    </row>
    <row r="402" spans="1:99" x14ac:dyDescent="0.3">
      <c r="A402">
        <v>401</v>
      </c>
      <c r="B402" s="1">
        <v>45911.618310185186</v>
      </c>
      <c r="C402" s="1">
        <v>45911.629606481481</v>
      </c>
      <c r="D402" s="39" t="s">
        <v>1506</v>
      </c>
      <c r="E402" s="39" t="s">
        <v>1507</v>
      </c>
      <c r="F402">
        <v>17</v>
      </c>
      <c r="I402" s="39" t="s">
        <v>6862</v>
      </c>
      <c r="L402">
        <v>13</v>
      </c>
      <c r="O402">
        <v>29</v>
      </c>
      <c r="R402" s="39" t="s">
        <v>42857</v>
      </c>
      <c r="S402">
        <v>1</v>
      </c>
      <c r="U402" s="39" t="s">
        <v>42858</v>
      </c>
      <c r="V402">
        <v>1</v>
      </c>
      <c r="X402" s="39" t="s">
        <v>42859</v>
      </c>
      <c r="Y402">
        <v>1</v>
      </c>
      <c r="AA402" s="39" t="s">
        <v>42860</v>
      </c>
      <c r="AB402">
        <v>1</v>
      </c>
      <c r="AD402" s="39" t="s">
        <v>42861</v>
      </c>
      <c r="AE402">
        <v>1</v>
      </c>
      <c r="AG402" s="39" t="s">
        <v>43534</v>
      </c>
      <c r="AH402">
        <v>1</v>
      </c>
      <c r="AJ402" s="39" t="s">
        <v>42863</v>
      </c>
      <c r="AK402">
        <v>1</v>
      </c>
      <c r="AM402" s="39" t="s">
        <v>42864</v>
      </c>
      <c r="AN402">
        <v>1</v>
      </c>
      <c r="AP402" s="39" t="s">
        <v>15187</v>
      </c>
      <c r="AQ402">
        <v>1</v>
      </c>
      <c r="AS402" s="39" t="s">
        <v>15187</v>
      </c>
      <c r="AT402">
        <v>1</v>
      </c>
      <c r="AV402" s="39" t="s">
        <v>15186</v>
      </c>
      <c r="AW402">
        <v>0</v>
      </c>
      <c r="AY402" s="39" t="s">
        <v>15186</v>
      </c>
      <c r="AZ402">
        <v>1</v>
      </c>
      <c r="BB402" s="39" t="s">
        <v>15186</v>
      </c>
      <c r="BC402">
        <v>1</v>
      </c>
      <c r="BE402" s="39" t="s">
        <v>15187</v>
      </c>
      <c r="BF402">
        <v>1</v>
      </c>
      <c r="BH402" s="39" t="s">
        <v>15186</v>
      </c>
      <c r="BI402">
        <v>1</v>
      </c>
      <c r="BK402" s="39" t="s">
        <v>15187</v>
      </c>
      <c r="BL402">
        <v>1</v>
      </c>
      <c r="BN402" s="39" t="s">
        <v>15186</v>
      </c>
      <c r="BO402">
        <v>1</v>
      </c>
      <c r="BQ402" s="39" t="s">
        <v>15186</v>
      </c>
      <c r="BR402">
        <v>1</v>
      </c>
      <c r="BT402" s="39" t="s">
        <v>46296</v>
      </c>
      <c r="BW402" s="39" t="s">
        <v>47217</v>
      </c>
      <c r="BZ402" s="39" t="s">
        <v>47139</v>
      </c>
      <c r="CC402" s="39" t="s">
        <v>44864</v>
      </c>
      <c r="CF402" s="39" t="s">
        <v>44865</v>
      </c>
      <c r="CI402" s="39" t="s">
        <v>43632</v>
      </c>
      <c r="CL402" s="39" t="s">
        <v>47218</v>
      </c>
      <c r="CO402" s="39" t="s">
        <v>42997</v>
      </c>
      <c r="CR402" s="39" t="s">
        <v>44212</v>
      </c>
      <c r="CU402" s="39" t="s">
        <v>43109</v>
      </c>
    </row>
    <row r="403" spans="1:99" x14ac:dyDescent="0.3">
      <c r="A403">
        <v>402</v>
      </c>
      <c r="B403" s="1">
        <v>45911.619340277779</v>
      </c>
      <c r="C403" s="1">
        <v>45911.62976851852</v>
      </c>
      <c r="D403" s="39" t="s">
        <v>1825</v>
      </c>
      <c r="E403" s="39" t="s">
        <v>1826</v>
      </c>
      <c r="F403">
        <v>15</v>
      </c>
      <c r="I403" s="39" t="s">
        <v>1826</v>
      </c>
      <c r="L403">
        <v>13</v>
      </c>
      <c r="O403">
        <v>17</v>
      </c>
      <c r="R403" s="39" t="s">
        <v>42857</v>
      </c>
      <c r="S403">
        <v>1</v>
      </c>
      <c r="U403" s="39" t="s">
        <v>42858</v>
      </c>
      <c r="V403">
        <v>1</v>
      </c>
      <c r="X403" s="39" t="s">
        <v>42859</v>
      </c>
      <c r="Y403">
        <v>1</v>
      </c>
      <c r="AA403" s="39" t="s">
        <v>42860</v>
      </c>
      <c r="AB403">
        <v>1</v>
      </c>
      <c r="AD403" s="39" t="s">
        <v>42861</v>
      </c>
      <c r="AE403">
        <v>1</v>
      </c>
      <c r="AG403" s="39" t="s">
        <v>43534</v>
      </c>
      <c r="AH403">
        <v>1</v>
      </c>
      <c r="AJ403" s="39" t="s">
        <v>42863</v>
      </c>
      <c r="AK403">
        <v>1</v>
      </c>
      <c r="AM403" s="39" t="s">
        <v>42864</v>
      </c>
      <c r="AN403">
        <v>1</v>
      </c>
      <c r="AP403" s="39" t="s">
        <v>15187</v>
      </c>
      <c r="AQ403">
        <v>1</v>
      </c>
      <c r="AS403" s="39" t="s">
        <v>15187</v>
      </c>
      <c r="AT403">
        <v>1</v>
      </c>
      <c r="AV403" s="39" t="s">
        <v>15186</v>
      </c>
      <c r="AW403">
        <v>0</v>
      </c>
      <c r="AY403" s="39" t="s">
        <v>15186</v>
      </c>
      <c r="AZ403">
        <v>1</v>
      </c>
      <c r="BB403" s="39" t="s">
        <v>15187</v>
      </c>
      <c r="BC403">
        <v>0</v>
      </c>
      <c r="BE403" s="39" t="s">
        <v>15187</v>
      </c>
      <c r="BF403">
        <v>1</v>
      </c>
      <c r="BH403" s="39" t="s">
        <v>15186</v>
      </c>
      <c r="BI403">
        <v>1</v>
      </c>
      <c r="BK403" s="39" t="s">
        <v>15187</v>
      </c>
      <c r="BL403">
        <v>1</v>
      </c>
      <c r="BN403" s="39" t="s">
        <v>15186</v>
      </c>
      <c r="BO403">
        <v>1</v>
      </c>
      <c r="BQ403" s="39" t="s">
        <v>15187</v>
      </c>
      <c r="BR403">
        <v>0</v>
      </c>
      <c r="BT403" s="39" t="s">
        <v>42997</v>
      </c>
      <c r="BW403" s="39" t="s">
        <v>42876</v>
      </c>
      <c r="BZ403" s="39" t="s">
        <v>47219</v>
      </c>
      <c r="CC403" s="39" t="s">
        <v>47132</v>
      </c>
      <c r="CF403" s="39" t="s">
        <v>47219</v>
      </c>
      <c r="CI403" s="39" t="s">
        <v>43968</v>
      </c>
      <c r="CL403" s="39" t="s">
        <v>47220</v>
      </c>
      <c r="CO403" s="39" t="s">
        <v>42911</v>
      </c>
      <c r="CR403" s="39" t="s">
        <v>44212</v>
      </c>
      <c r="CU403" s="39" t="s">
        <v>47221</v>
      </c>
    </row>
    <row r="404" spans="1:99" x14ac:dyDescent="0.3">
      <c r="A404">
        <v>403</v>
      </c>
      <c r="B404" s="1">
        <v>45911.619976851849</v>
      </c>
      <c r="C404" s="1">
        <v>45911.630231481482</v>
      </c>
      <c r="D404" s="39" t="s">
        <v>4726</v>
      </c>
      <c r="E404" s="39" t="s">
        <v>4727</v>
      </c>
      <c r="F404">
        <v>15</v>
      </c>
      <c r="I404" s="39" t="s">
        <v>4728</v>
      </c>
      <c r="L404">
        <v>13</v>
      </c>
      <c r="O404">
        <v>25</v>
      </c>
      <c r="R404" s="39" t="s">
        <v>42857</v>
      </c>
      <c r="S404">
        <v>1</v>
      </c>
      <c r="U404" s="39" t="s">
        <v>42858</v>
      </c>
      <c r="V404">
        <v>1</v>
      </c>
      <c r="X404" s="39" t="s">
        <v>42859</v>
      </c>
      <c r="Y404">
        <v>1</v>
      </c>
      <c r="AA404" s="39" t="s">
        <v>42860</v>
      </c>
      <c r="AB404">
        <v>1</v>
      </c>
      <c r="AD404" s="39" t="s">
        <v>42861</v>
      </c>
      <c r="AE404">
        <v>1</v>
      </c>
      <c r="AG404" s="39" t="s">
        <v>43695</v>
      </c>
      <c r="AH404">
        <v>0</v>
      </c>
      <c r="AJ404" s="39" t="s">
        <v>42863</v>
      </c>
      <c r="AK404">
        <v>1</v>
      </c>
      <c r="AM404" s="39" t="s">
        <v>42864</v>
      </c>
      <c r="AN404">
        <v>1</v>
      </c>
      <c r="AP404" s="39" t="s">
        <v>15187</v>
      </c>
      <c r="AQ404">
        <v>1</v>
      </c>
      <c r="AS404" s="39" t="s">
        <v>15187</v>
      </c>
      <c r="AT404">
        <v>1</v>
      </c>
      <c r="AV404" s="39" t="s">
        <v>15187</v>
      </c>
      <c r="AW404">
        <v>1</v>
      </c>
      <c r="AY404" s="39" t="s">
        <v>15186</v>
      </c>
      <c r="AZ404">
        <v>1</v>
      </c>
      <c r="BB404" s="39" t="s">
        <v>15186</v>
      </c>
      <c r="BC404">
        <v>1</v>
      </c>
      <c r="BE404" s="39" t="s">
        <v>15187</v>
      </c>
      <c r="BF404">
        <v>1</v>
      </c>
      <c r="BH404" s="39" t="s">
        <v>15186</v>
      </c>
      <c r="BI404">
        <v>1</v>
      </c>
      <c r="BK404" s="39" t="s">
        <v>15187</v>
      </c>
      <c r="BL404">
        <v>1</v>
      </c>
      <c r="BN404" s="39" t="s">
        <v>15187</v>
      </c>
      <c r="BO404">
        <v>0</v>
      </c>
      <c r="BQ404" s="39" t="s">
        <v>15187</v>
      </c>
      <c r="BR404">
        <v>0</v>
      </c>
      <c r="BT404" s="39" t="s">
        <v>42997</v>
      </c>
      <c r="BW404" s="39" t="s">
        <v>42876</v>
      </c>
      <c r="BZ404" s="39" t="s">
        <v>47222</v>
      </c>
      <c r="CC404" s="39" t="s">
        <v>47223</v>
      </c>
      <c r="CF404" s="39" t="s">
        <v>47224</v>
      </c>
      <c r="CI404" s="39" t="s">
        <v>47225</v>
      </c>
      <c r="CL404" s="39" t="s">
        <v>47226</v>
      </c>
      <c r="CO404" s="39" t="s">
        <v>42987</v>
      </c>
      <c r="CR404" s="39" t="s">
        <v>43367</v>
      </c>
      <c r="CU404" s="39" t="s">
        <v>47227</v>
      </c>
    </row>
    <row r="405" spans="1:99" x14ac:dyDescent="0.3">
      <c r="A405">
        <v>404</v>
      </c>
      <c r="B405" s="1">
        <v>45911.630601851852</v>
      </c>
      <c r="C405" s="1">
        <v>45911.630659722221</v>
      </c>
      <c r="D405" s="39" t="s">
        <v>16212</v>
      </c>
      <c r="E405" s="39" t="s">
        <v>16213</v>
      </c>
      <c r="F405">
        <v>16</v>
      </c>
      <c r="I405" s="39" t="s">
        <v>21414</v>
      </c>
      <c r="L405">
        <v>13</v>
      </c>
      <c r="O405">
        <v>7</v>
      </c>
      <c r="R405" s="39" t="s">
        <v>42857</v>
      </c>
      <c r="S405">
        <v>1</v>
      </c>
      <c r="U405" s="39" t="s">
        <v>42858</v>
      </c>
      <c r="V405">
        <v>1</v>
      </c>
      <c r="X405" s="39" t="s">
        <v>42859</v>
      </c>
      <c r="Y405">
        <v>1</v>
      </c>
      <c r="AA405" s="39" t="s">
        <v>42860</v>
      </c>
      <c r="AB405">
        <v>1</v>
      </c>
      <c r="AD405" s="39" t="s">
        <v>42861</v>
      </c>
      <c r="AE405">
        <v>1</v>
      </c>
      <c r="AG405" s="39" t="s">
        <v>43534</v>
      </c>
      <c r="AH405">
        <v>1</v>
      </c>
      <c r="AJ405" s="39" t="s">
        <v>42863</v>
      </c>
      <c r="AK405">
        <v>1</v>
      </c>
      <c r="AM405" s="39" t="s">
        <v>42864</v>
      </c>
      <c r="AN405">
        <v>1</v>
      </c>
      <c r="AP405" s="39" t="s">
        <v>15187</v>
      </c>
      <c r="AQ405">
        <v>1</v>
      </c>
      <c r="AS405" s="39" t="s">
        <v>15187</v>
      </c>
      <c r="AT405">
        <v>1</v>
      </c>
      <c r="AV405" s="39" t="s">
        <v>15187</v>
      </c>
      <c r="AW405">
        <v>1</v>
      </c>
      <c r="AY405" s="39" t="s">
        <v>15186</v>
      </c>
      <c r="AZ405">
        <v>1</v>
      </c>
      <c r="BB405" s="39" t="s">
        <v>15186</v>
      </c>
      <c r="BC405">
        <v>1</v>
      </c>
      <c r="BE405" s="39" t="s">
        <v>15187</v>
      </c>
      <c r="BF405">
        <v>1</v>
      </c>
      <c r="BH405" s="39" t="s">
        <v>15186</v>
      </c>
      <c r="BI405">
        <v>1</v>
      </c>
      <c r="BK405" s="39" t="s">
        <v>15187</v>
      </c>
      <c r="BL405">
        <v>1</v>
      </c>
      <c r="BN405" s="39" t="s">
        <v>15187</v>
      </c>
      <c r="BO405">
        <v>0</v>
      </c>
      <c r="BQ405" s="39" t="s">
        <v>15187</v>
      </c>
      <c r="BR405">
        <v>0</v>
      </c>
      <c r="BT405" s="39" t="s">
        <v>47228</v>
      </c>
      <c r="BW405" s="39" t="s">
        <v>47229</v>
      </c>
      <c r="BZ405" s="39" t="s">
        <v>47230</v>
      </c>
      <c r="CC405" s="39" t="s">
        <v>47231</v>
      </c>
      <c r="CF405" s="39" t="s">
        <v>47232</v>
      </c>
      <c r="CI405" s="39" t="s">
        <v>47233</v>
      </c>
      <c r="CL405" s="39" t="s">
        <v>47234</v>
      </c>
      <c r="CO405" s="39" t="s">
        <v>47235</v>
      </c>
      <c r="CR405" s="39" t="s">
        <v>47236</v>
      </c>
      <c r="CU405" s="39" t="s">
        <v>47237</v>
      </c>
    </row>
    <row r="406" spans="1:99" x14ac:dyDescent="0.3">
      <c r="A406">
        <v>405</v>
      </c>
      <c r="B406" s="1">
        <v>45911.622083333335</v>
      </c>
      <c r="C406" s="1">
        <v>45911.631423611114</v>
      </c>
      <c r="D406" s="39" t="s">
        <v>1617</v>
      </c>
      <c r="E406" s="39" t="s">
        <v>1618</v>
      </c>
      <c r="F406">
        <v>13</v>
      </c>
      <c r="I406" s="39" t="s">
        <v>1618</v>
      </c>
      <c r="L406">
        <v>13</v>
      </c>
      <c r="O406">
        <v>33</v>
      </c>
      <c r="R406" s="39" t="s">
        <v>42857</v>
      </c>
      <c r="S406">
        <v>1</v>
      </c>
      <c r="U406" s="39" t="s">
        <v>42858</v>
      </c>
      <c r="V406">
        <v>1</v>
      </c>
      <c r="X406" s="39" t="s">
        <v>42860</v>
      </c>
      <c r="Y406">
        <v>0</v>
      </c>
      <c r="AA406" s="39" t="s">
        <v>42857</v>
      </c>
      <c r="AB406">
        <v>0</v>
      </c>
      <c r="AD406" s="39" t="s">
        <v>42859</v>
      </c>
      <c r="AE406">
        <v>0</v>
      </c>
      <c r="AG406" s="39" t="s">
        <v>43584</v>
      </c>
      <c r="AH406">
        <v>0</v>
      </c>
      <c r="AJ406" s="39" t="s">
        <v>42863</v>
      </c>
      <c r="AK406">
        <v>1</v>
      </c>
      <c r="AM406" s="39" t="s">
        <v>42864</v>
      </c>
      <c r="AN406">
        <v>1</v>
      </c>
      <c r="AP406" s="39" t="s">
        <v>15187</v>
      </c>
      <c r="AQ406">
        <v>1</v>
      </c>
      <c r="AS406" s="39" t="s">
        <v>15187</v>
      </c>
      <c r="AT406">
        <v>1</v>
      </c>
      <c r="AV406" s="39" t="s">
        <v>15186</v>
      </c>
      <c r="AW406">
        <v>0</v>
      </c>
      <c r="AY406" s="39" t="s">
        <v>15186</v>
      </c>
      <c r="AZ406">
        <v>1</v>
      </c>
      <c r="BB406" s="39" t="s">
        <v>15186</v>
      </c>
      <c r="BC406">
        <v>1</v>
      </c>
      <c r="BE406" s="39" t="s">
        <v>15187</v>
      </c>
      <c r="BF406">
        <v>1</v>
      </c>
      <c r="BH406" s="39" t="s">
        <v>15186</v>
      </c>
      <c r="BI406">
        <v>1</v>
      </c>
      <c r="BK406" s="39" t="s">
        <v>15187</v>
      </c>
      <c r="BL406">
        <v>1</v>
      </c>
      <c r="BN406" s="39" t="s">
        <v>15186</v>
      </c>
      <c r="BO406">
        <v>1</v>
      </c>
      <c r="BQ406" s="39" t="s">
        <v>15186</v>
      </c>
      <c r="BR406">
        <v>1</v>
      </c>
      <c r="BT406" s="39" t="s">
        <v>47238</v>
      </c>
      <c r="BW406" s="39" t="s">
        <v>47239</v>
      </c>
      <c r="BZ406" s="39" t="s">
        <v>47094</v>
      </c>
      <c r="CC406" s="39" t="s">
        <v>47240</v>
      </c>
      <c r="CF406" s="39" t="s">
        <v>47241</v>
      </c>
      <c r="CI406" s="39" t="s">
        <v>47242</v>
      </c>
      <c r="CL406" s="39" t="s">
        <v>47243</v>
      </c>
      <c r="CO406" s="39" t="s">
        <v>42987</v>
      </c>
      <c r="CR406" s="39" t="s">
        <v>47244</v>
      </c>
      <c r="CU406" s="39" t="s">
        <v>47245</v>
      </c>
    </row>
    <row r="407" spans="1:99" x14ac:dyDescent="0.3">
      <c r="A407">
        <v>406</v>
      </c>
      <c r="B407" s="1">
        <v>45911.616284722222</v>
      </c>
      <c r="C407" s="1">
        <v>45911.63144675926</v>
      </c>
      <c r="D407" s="39" t="s">
        <v>1650</v>
      </c>
      <c r="E407" s="39" t="s">
        <v>1651</v>
      </c>
      <c r="F407">
        <v>13</v>
      </c>
      <c r="I407" s="39" t="s">
        <v>17237</v>
      </c>
      <c r="L407">
        <v>13</v>
      </c>
      <c r="O407">
        <v>4</v>
      </c>
      <c r="R407" s="39" t="s">
        <v>42857</v>
      </c>
      <c r="S407">
        <v>1</v>
      </c>
      <c r="U407" s="39" t="s">
        <v>42858</v>
      </c>
      <c r="V407">
        <v>1</v>
      </c>
      <c r="X407" s="39" t="s">
        <v>42858</v>
      </c>
      <c r="Y407">
        <v>0</v>
      </c>
      <c r="AA407" s="39" t="s">
        <v>42860</v>
      </c>
      <c r="AB407">
        <v>1</v>
      </c>
      <c r="AD407" s="39" t="s">
        <v>42861</v>
      </c>
      <c r="AE407">
        <v>1</v>
      </c>
      <c r="AG407" s="39" t="s">
        <v>43695</v>
      </c>
      <c r="AH407">
        <v>0</v>
      </c>
      <c r="AJ407" s="39" t="s">
        <v>43063</v>
      </c>
      <c r="AK407">
        <v>0</v>
      </c>
      <c r="AM407" s="39" t="s">
        <v>42864</v>
      </c>
      <c r="AN407">
        <v>1</v>
      </c>
      <c r="AP407" s="39" t="s">
        <v>15187</v>
      </c>
      <c r="AQ407">
        <v>1</v>
      </c>
      <c r="AS407" s="39" t="s">
        <v>15186</v>
      </c>
      <c r="AT407">
        <v>0</v>
      </c>
      <c r="AV407" s="39" t="s">
        <v>15187</v>
      </c>
      <c r="AW407">
        <v>1</v>
      </c>
      <c r="AY407" s="39" t="s">
        <v>15187</v>
      </c>
      <c r="AZ407">
        <v>0</v>
      </c>
      <c r="BB407" s="39" t="s">
        <v>15186</v>
      </c>
      <c r="BC407">
        <v>1</v>
      </c>
      <c r="BE407" s="39" t="s">
        <v>15187</v>
      </c>
      <c r="BF407">
        <v>1</v>
      </c>
      <c r="BH407" s="39" t="s">
        <v>15186</v>
      </c>
      <c r="BI407">
        <v>1</v>
      </c>
      <c r="BK407" s="39" t="s">
        <v>15187</v>
      </c>
      <c r="BL407">
        <v>1</v>
      </c>
      <c r="BN407" s="39" t="s">
        <v>15186</v>
      </c>
      <c r="BO407">
        <v>1</v>
      </c>
      <c r="BQ407" s="39" t="s">
        <v>15186</v>
      </c>
      <c r="BR407">
        <v>1</v>
      </c>
      <c r="BT407" s="39" t="s">
        <v>47246</v>
      </c>
      <c r="BW407" s="39" t="s">
        <v>47247</v>
      </c>
      <c r="BZ407" s="39" t="s">
        <v>47248</v>
      </c>
      <c r="CC407" s="39" t="s">
        <v>44864</v>
      </c>
      <c r="CF407" s="39" t="s">
        <v>47249</v>
      </c>
      <c r="CI407" s="39" t="s">
        <v>47250</v>
      </c>
      <c r="CL407" s="39" t="s">
        <v>47251</v>
      </c>
      <c r="CO407" s="39" t="s">
        <v>42987</v>
      </c>
      <c r="CR407" s="39" t="s">
        <v>47252</v>
      </c>
      <c r="CU407" s="39" t="s">
        <v>47253</v>
      </c>
    </row>
    <row r="408" spans="1:99" x14ac:dyDescent="0.3">
      <c r="A408">
        <v>407</v>
      </c>
      <c r="B408" s="1">
        <v>45911.620567129627</v>
      </c>
      <c r="C408" s="1">
        <v>45911.631874999999</v>
      </c>
      <c r="D408" s="39" t="s">
        <v>1768</v>
      </c>
      <c r="E408" s="39" t="s">
        <v>1769</v>
      </c>
      <c r="F408">
        <v>14</v>
      </c>
      <c r="I408" s="39" t="s">
        <v>42535</v>
      </c>
      <c r="L408">
        <v>13</v>
      </c>
      <c r="O408">
        <v>16</v>
      </c>
      <c r="R408" s="39" t="s">
        <v>42857</v>
      </c>
      <c r="S408">
        <v>1</v>
      </c>
      <c r="U408" s="39" t="s">
        <v>42859</v>
      </c>
      <c r="V408">
        <v>0</v>
      </c>
      <c r="X408" s="39" t="s">
        <v>42859</v>
      </c>
      <c r="Y408">
        <v>1</v>
      </c>
      <c r="AA408" s="39" t="s">
        <v>42857</v>
      </c>
      <c r="AB408">
        <v>0</v>
      </c>
      <c r="AD408" s="39" t="s">
        <v>42861</v>
      </c>
      <c r="AE408">
        <v>1</v>
      </c>
      <c r="AG408" s="39" t="s">
        <v>43604</v>
      </c>
      <c r="AH408">
        <v>0</v>
      </c>
      <c r="AJ408" s="39" t="s">
        <v>42863</v>
      </c>
      <c r="AK408">
        <v>1</v>
      </c>
      <c r="AM408" s="39" t="s">
        <v>42864</v>
      </c>
      <c r="AN408">
        <v>1</v>
      </c>
      <c r="AP408" s="39" t="s">
        <v>15187</v>
      </c>
      <c r="AQ408">
        <v>1</v>
      </c>
      <c r="AS408" s="39" t="s">
        <v>15187</v>
      </c>
      <c r="AT408">
        <v>1</v>
      </c>
      <c r="AV408" s="39" t="s">
        <v>15187</v>
      </c>
      <c r="AW408">
        <v>1</v>
      </c>
      <c r="AY408" s="39" t="s">
        <v>15186</v>
      </c>
      <c r="AZ408">
        <v>1</v>
      </c>
      <c r="BB408" s="39" t="s">
        <v>15186</v>
      </c>
      <c r="BC408">
        <v>1</v>
      </c>
      <c r="BE408" s="39" t="s">
        <v>15186</v>
      </c>
      <c r="BF408">
        <v>0</v>
      </c>
      <c r="BH408" s="39" t="s">
        <v>15186</v>
      </c>
      <c r="BI408">
        <v>1</v>
      </c>
      <c r="BK408" s="39" t="s">
        <v>15187</v>
      </c>
      <c r="BL408">
        <v>1</v>
      </c>
      <c r="BN408" s="39" t="s">
        <v>15186</v>
      </c>
      <c r="BO408">
        <v>1</v>
      </c>
      <c r="BQ408" s="39" t="s">
        <v>15186</v>
      </c>
      <c r="BR408">
        <v>1</v>
      </c>
      <c r="BT408" s="39" t="s">
        <v>47254</v>
      </c>
      <c r="BW408" s="39" t="s">
        <v>43143</v>
      </c>
      <c r="BZ408" s="39" t="s">
        <v>47255</v>
      </c>
      <c r="CC408" s="39" t="s">
        <v>47256</v>
      </c>
      <c r="CF408" s="39" t="s">
        <v>47257</v>
      </c>
      <c r="CI408" s="39" t="s">
        <v>47258</v>
      </c>
      <c r="CL408" s="39" t="s">
        <v>47259</v>
      </c>
      <c r="CO408" s="39" t="s">
        <v>43101</v>
      </c>
      <c r="CR408" s="39" t="s">
        <v>45110</v>
      </c>
      <c r="CU408" s="39" t="s">
        <v>47260</v>
      </c>
    </row>
    <row r="409" spans="1:99" x14ac:dyDescent="0.3">
      <c r="A409">
        <v>408</v>
      </c>
      <c r="B409" s="1">
        <v>45911.616539351853</v>
      </c>
      <c r="C409" s="1">
        <v>45911.632824074077</v>
      </c>
      <c r="D409" s="39" t="s">
        <v>1572</v>
      </c>
      <c r="E409" s="39" t="s">
        <v>1573</v>
      </c>
      <c r="F409">
        <v>11</v>
      </c>
      <c r="I409" s="39" t="s">
        <v>1574</v>
      </c>
      <c r="L409">
        <v>13</v>
      </c>
      <c r="O409">
        <v>9</v>
      </c>
      <c r="R409" s="39" t="s">
        <v>42860</v>
      </c>
      <c r="S409">
        <v>0</v>
      </c>
      <c r="U409" s="39" t="s">
        <v>42859</v>
      </c>
      <c r="V409">
        <v>0</v>
      </c>
      <c r="X409" s="39" t="s">
        <v>42861</v>
      </c>
      <c r="Y409">
        <v>0</v>
      </c>
      <c r="AA409" s="39" t="s">
        <v>42858</v>
      </c>
      <c r="AB409">
        <v>0</v>
      </c>
      <c r="AD409" s="39" t="s">
        <v>42861</v>
      </c>
      <c r="AE409">
        <v>1</v>
      </c>
      <c r="AG409" s="39" t="s">
        <v>43695</v>
      </c>
      <c r="AH409">
        <v>0</v>
      </c>
      <c r="AJ409" s="39" t="s">
        <v>42863</v>
      </c>
      <c r="AK409">
        <v>1</v>
      </c>
      <c r="AM409" s="39" t="s">
        <v>42864</v>
      </c>
      <c r="AN409">
        <v>1</v>
      </c>
      <c r="AP409" s="39" t="s">
        <v>15187</v>
      </c>
      <c r="AQ409">
        <v>1</v>
      </c>
      <c r="AS409" s="39" t="s">
        <v>15187</v>
      </c>
      <c r="AT409">
        <v>1</v>
      </c>
      <c r="AV409" s="39" t="s">
        <v>15187</v>
      </c>
      <c r="AW409">
        <v>1</v>
      </c>
      <c r="AY409" s="39" t="s">
        <v>15186</v>
      </c>
      <c r="AZ409">
        <v>1</v>
      </c>
      <c r="BB409" s="39" t="s">
        <v>15186</v>
      </c>
      <c r="BC409">
        <v>1</v>
      </c>
      <c r="BE409" s="39" t="s">
        <v>15187</v>
      </c>
      <c r="BF409">
        <v>1</v>
      </c>
      <c r="BH409" s="39" t="s">
        <v>15186</v>
      </c>
      <c r="BI409">
        <v>1</v>
      </c>
      <c r="BK409" s="39" t="s">
        <v>15187</v>
      </c>
      <c r="BL409">
        <v>1</v>
      </c>
      <c r="BN409" s="39" t="s">
        <v>15187</v>
      </c>
      <c r="BO409">
        <v>0</v>
      </c>
      <c r="BQ409" s="39" t="s">
        <v>15187</v>
      </c>
      <c r="BR409">
        <v>0</v>
      </c>
      <c r="BT409" s="39" t="s">
        <v>47261</v>
      </c>
      <c r="BW409" s="39" t="s">
        <v>47262</v>
      </c>
      <c r="BZ409" s="39" t="s">
        <v>47263</v>
      </c>
      <c r="CC409" s="39" t="s">
        <v>47264</v>
      </c>
      <c r="CF409" s="39" t="s">
        <v>47265</v>
      </c>
      <c r="CI409" s="39" t="s">
        <v>47266</v>
      </c>
      <c r="CL409" s="39" t="s">
        <v>47267</v>
      </c>
      <c r="CO409" s="39" t="s">
        <v>47268</v>
      </c>
      <c r="CR409" s="39" t="s">
        <v>47269</v>
      </c>
      <c r="CU409" s="39" t="s">
        <v>47270</v>
      </c>
    </row>
    <row r="410" spans="1:99" x14ac:dyDescent="0.3">
      <c r="A410">
        <v>409</v>
      </c>
      <c r="B410" s="1">
        <v>45911.617986111109</v>
      </c>
      <c r="C410" s="1">
        <v>45911.632893518516</v>
      </c>
      <c r="D410" s="39" t="s">
        <v>1834</v>
      </c>
      <c r="E410" s="39" t="s">
        <v>1835</v>
      </c>
      <c r="F410">
        <v>15</v>
      </c>
      <c r="I410" s="39" t="s">
        <v>1835</v>
      </c>
      <c r="L410">
        <v>13</v>
      </c>
      <c r="O410">
        <v>10</v>
      </c>
      <c r="R410" s="39" t="s">
        <v>42857</v>
      </c>
      <c r="S410">
        <v>1</v>
      </c>
      <c r="U410" s="39" t="s">
        <v>42858</v>
      </c>
      <c r="V410">
        <v>1</v>
      </c>
      <c r="X410" s="39" t="s">
        <v>42859</v>
      </c>
      <c r="Y410">
        <v>1</v>
      </c>
      <c r="AA410" s="39" t="s">
        <v>42860</v>
      </c>
      <c r="AB410">
        <v>1</v>
      </c>
      <c r="AD410" s="39" t="s">
        <v>42861</v>
      </c>
      <c r="AE410">
        <v>1</v>
      </c>
      <c r="AG410" s="39" t="s">
        <v>43534</v>
      </c>
      <c r="AH410">
        <v>1</v>
      </c>
      <c r="AJ410" s="39" t="s">
        <v>42863</v>
      </c>
      <c r="AK410">
        <v>1</v>
      </c>
      <c r="AM410" s="39" t="s">
        <v>42864</v>
      </c>
      <c r="AN410">
        <v>1</v>
      </c>
      <c r="AP410" s="39" t="s">
        <v>15187</v>
      </c>
      <c r="AQ410">
        <v>1</v>
      </c>
      <c r="AS410" s="39" t="s">
        <v>15187</v>
      </c>
      <c r="AT410">
        <v>1</v>
      </c>
      <c r="AV410" s="39" t="s">
        <v>15186</v>
      </c>
      <c r="AW410">
        <v>0</v>
      </c>
      <c r="AY410" s="39" t="s">
        <v>15186</v>
      </c>
      <c r="AZ410">
        <v>1</v>
      </c>
      <c r="BB410" s="39" t="s">
        <v>15186</v>
      </c>
      <c r="BC410">
        <v>1</v>
      </c>
      <c r="BE410" s="39" t="s">
        <v>15187</v>
      </c>
      <c r="BF410">
        <v>1</v>
      </c>
      <c r="BH410" s="39" t="s">
        <v>15187</v>
      </c>
      <c r="BI410">
        <v>0</v>
      </c>
      <c r="BK410" s="39" t="s">
        <v>15187</v>
      </c>
      <c r="BL410">
        <v>1</v>
      </c>
      <c r="BN410" s="39" t="s">
        <v>15186</v>
      </c>
      <c r="BO410">
        <v>1</v>
      </c>
      <c r="BQ410" s="39" t="s">
        <v>15187</v>
      </c>
      <c r="BR410">
        <v>0</v>
      </c>
      <c r="BT410" s="39" t="s">
        <v>47271</v>
      </c>
      <c r="BW410" s="39" t="s">
        <v>43161</v>
      </c>
      <c r="BZ410" s="39" t="s">
        <v>47272</v>
      </c>
      <c r="CC410" s="39" t="s">
        <v>47273</v>
      </c>
      <c r="CF410" s="39" t="s">
        <v>47274</v>
      </c>
      <c r="CI410" s="39" t="s">
        <v>47275</v>
      </c>
      <c r="CL410" s="39" t="s">
        <v>47276</v>
      </c>
      <c r="CO410" s="39" t="s">
        <v>47277</v>
      </c>
      <c r="CR410" s="39" t="s">
        <v>43367</v>
      </c>
      <c r="CU410" s="39" t="s">
        <v>47278</v>
      </c>
    </row>
    <row r="411" spans="1:99" x14ac:dyDescent="0.3">
      <c r="A411">
        <v>410</v>
      </c>
      <c r="B411" s="1">
        <v>45911.632048611114</v>
      </c>
      <c r="C411" s="1">
        <v>45911.633321759262</v>
      </c>
      <c r="D411" s="39" t="s">
        <v>1585</v>
      </c>
      <c r="E411" s="39" t="s">
        <v>1586</v>
      </c>
      <c r="F411">
        <v>16</v>
      </c>
      <c r="I411" s="39" t="s">
        <v>1586</v>
      </c>
      <c r="L411">
        <v>13</v>
      </c>
      <c r="O411">
        <v>22</v>
      </c>
      <c r="R411" s="39" t="s">
        <v>42857</v>
      </c>
      <c r="S411">
        <v>1</v>
      </c>
      <c r="U411" s="39" t="s">
        <v>42859</v>
      </c>
      <c r="V411">
        <v>0</v>
      </c>
      <c r="X411" s="39" t="s">
        <v>42859</v>
      </c>
      <c r="Y411">
        <v>1</v>
      </c>
      <c r="AA411" s="39" t="s">
        <v>42860</v>
      </c>
      <c r="AB411">
        <v>1</v>
      </c>
      <c r="AD411" s="39" t="s">
        <v>42861</v>
      </c>
      <c r="AE411">
        <v>1</v>
      </c>
      <c r="AG411" s="39" t="s">
        <v>43534</v>
      </c>
      <c r="AH411">
        <v>1</v>
      </c>
      <c r="AJ411" s="39" t="s">
        <v>42863</v>
      </c>
      <c r="AK411">
        <v>1</v>
      </c>
      <c r="AM411" s="39" t="s">
        <v>42864</v>
      </c>
      <c r="AN411">
        <v>1</v>
      </c>
      <c r="AP411" s="39" t="s">
        <v>15187</v>
      </c>
      <c r="AQ411">
        <v>1</v>
      </c>
      <c r="AS411" s="39" t="s">
        <v>15187</v>
      </c>
      <c r="AT411">
        <v>1</v>
      </c>
      <c r="AV411" s="39" t="s">
        <v>15186</v>
      </c>
      <c r="AW411">
        <v>0</v>
      </c>
      <c r="AY411" s="39" t="s">
        <v>15186</v>
      </c>
      <c r="AZ411">
        <v>1</v>
      </c>
      <c r="BB411" s="39" t="s">
        <v>15186</v>
      </c>
      <c r="BC411">
        <v>1</v>
      </c>
      <c r="BE411" s="39" t="s">
        <v>15187</v>
      </c>
      <c r="BF411">
        <v>1</v>
      </c>
      <c r="BH411" s="39" t="s">
        <v>15186</v>
      </c>
      <c r="BI411">
        <v>1</v>
      </c>
      <c r="BK411" s="39" t="s">
        <v>15187</v>
      </c>
      <c r="BL411">
        <v>1</v>
      </c>
      <c r="BN411" s="39" t="s">
        <v>15186</v>
      </c>
      <c r="BO411">
        <v>1</v>
      </c>
      <c r="BQ411" s="39" t="s">
        <v>15186</v>
      </c>
      <c r="BR411">
        <v>1</v>
      </c>
      <c r="BT411" s="39" t="s">
        <v>42865</v>
      </c>
      <c r="BW411" s="39" t="s">
        <v>42876</v>
      </c>
      <c r="BZ411" s="39" t="s">
        <v>47279</v>
      </c>
      <c r="CC411" s="39" t="s">
        <v>47280</v>
      </c>
      <c r="CF411" s="39" t="s">
        <v>42915</v>
      </c>
      <c r="CI411" s="39" t="s">
        <v>47281</v>
      </c>
      <c r="CL411" s="39" t="s">
        <v>47282</v>
      </c>
      <c r="CO411" s="39" t="s">
        <v>42861</v>
      </c>
      <c r="CR411" s="39" t="s">
        <v>47283</v>
      </c>
      <c r="CU411" s="39" t="s">
        <v>47284</v>
      </c>
    </row>
    <row r="412" spans="1:99" x14ac:dyDescent="0.3">
      <c r="A412">
        <v>411</v>
      </c>
      <c r="B412" s="1">
        <v>45911.621689814812</v>
      </c>
      <c r="C412" s="1">
        <v>45911.633946759262</v>
      </c>
      <c r="D412" s="39" t="s">
        <v>1683</v>
      </c>
      <c r="E412" s="39" t="s">
        <v>1684</v>
      </c>
      <c r="F412">
        <v>15</v>
      </c>
      <c r="I412" s="39" t="s">
        <v>1684</v>
      </c>
      <c r="L412">
        <v>13</v>
      </c>
      <c r="O412">
        <v>30</v>
      </c>
      <c r="R412" s="39" t="s">
        <v>42857</v>
      </c>
      <c r="S412">
        <v>1</v>
      </c>
      <c r="U412" s="39" t="s">
        <v>42859</v>
      </c>
      <c r="V412">
        <v>0</v>
      </c>
      <c r="X412" s="39" t="s">
        <v>42859</v>
      </c>
      <c r="Y412">
        <v>1</v>
      </c>
      <c r="AA412" s="39" t="s">
        <v>42860</v>
      </c>
      <c r="AB412">
        <v>1</v>
      </c>
      <c r="AD412" s="39" t="s">
        <v>42861</v>
      </c>
      <c r="AE412">
        <v>1</v>
      </c>
      <c r="AG412" s="39" t="s">
        <v>43695</v>
      </c>
      <c r="AH412">
        <v>0</v>
      </c>
      <c r="AJ412" s="39" t="s">
        <v>42863</v>
      </c>
      <c r="AK412">
        <v>1</v>
      </c>
      <c r="AM412" s="39" t="s">
        <v>42864</v>
      </c>
      <c r="AN412">
        <v>1</v>
      </c>
      <c r="AP412" s="39" t="s">
        <v>15187</v>
      </c>
      <c r="AQ412">
        <v>1</v>
      </c>
      <c r="AS412" s="39" t="s">
        <v>15187</v>
      </c>
      <c r="AT412">
        <v>1</v>
      </c>
      <c r="AV412" s="39" t="s">
        <v>15186</v>
      </c>
      <c r="AW412">
        <v>0</v>
      </c>
      <c r="AY412" s="39" t="s">
        <v>15186</v>
      </c>
      <c r="AZ412">
        <v>1</v>
      </c>
      <c r="BB412" s="39" t="s">
        <v>15186</v>
      </c>
      <c r="BC412">
        <v>1</v>
      </c>
      <c r="BE412" s="39" t="s">
        <v>15187</v>
      </c>
      <c r="BF412">
        <v>1</v>
      </c>
      <c r="BH412" s="39" t="s">
        <v>15186</v>
      </c>
      <c r="BI412">
        <v>1</v>
      </c>
      <c r="BK412" s="39" t="s">
        <v>15187</v>
      </c>
      <c r="BL412">
        <v>1</v>
      </c>
      <c r="BN412" s="39" t="s">
        <v>15186</v>
      </c>
      <c r="BO412">
        <v>1</v>
      </c>
      <c r="BQ412" s="39" t="s">
        <v>15186</v>
      </c>
      <c r="BR412">
        <v>1</v>
      </c>
      <c r="BT412" s="39" t="s">
        <v>42865</v>
      </c>
      <c r="BW412" s="39" t="s">
        <v>42876</v>
      </c>
      <c r="BZ412" s="39" t="s">
        <v>47279</v>
      </c>
      <c r="CC412" s="39" t="s">
        <v>47285</v>
      </c>
      <c r="CF412" s="39" t="s">
        <v>42915</v>
      </c>
      <c r="CI412" s="39" t="s">
        <v>47286</v>
      </c>
      <c r="CL412" s="39" t="s">
        <v>47282</v>
      </c>
      <c r="CO412" s="39" t="s">
        <v>42861</v>
      </c>
      <c r="CR412" s="39" t="s">
        <v>47287</v>
      </c>
      <c r="CU412" s="39" t="s">
        <v>47288</v>
      </c>
    </row>
    <row r="413" spans="1:99" x14ac:dyDescent="0.3">
      <c r="A413">
        <v>412</v>
      </c>
      <c r="B413" s="1">
        <v>45911.619629629633</v>
      </c>
      <c r="C413" s="1">
        <v>45911.633969907409</v>
      </c>
      <c r="D413" s="39" t="s">
        <v>1745</v>
      </c>
      <c r="E413" s="39" t="s">
        <v>1746</v>
      </c>
      <c r="F413">
        <v>15</v>
      </c>
      <c r="I413" s="39" t="s">
        <v>1746</v>
      </c>
      <c r="L413">
        <v>13</v>
      </c>
      <c r="O413">
        <v>36</v>
      </c>
      <c r="R413" s="39" t="s">
        <v>42857</v>
      </c>
      <c r="S413">
        <v>1</v>
      </c>
      <c r="U413" s="39" t="s">
        <v>42859</v>
      </c>
      <c r="V413">
        <v>0</v>
      </c>
      <c r="X413" s="39" t="s">
        <v>42858</v>
      </c>
      <c r="Y413">
        <v>0</v>
      </c>
      <c r="AA413" s="39" t="s">
        <v>42860</v>
      </c>
      <c r="AB413">
        <v>1</v>
      </c>
      <c r="AD413" s="39" t="s">
        <v>42861</v>
      </c>
      <c r="AE413">
        <v>1</v>
      </c>
      <c r="AG413" s="39" t="s">
        <v>43534</v>
      </c>
      <c r="AH413">
        <v>1</v>
      </c>
      <c r="AJ413" s="39" t="s">
        <v>42863</v>
      </c>
      <c r="AK413">
        <v>1</v>
      </c>
      <c r="AM413" s="39" t="s">
        <v>42864</v>
      </c>
      <c r="AN413">
        <v>1</v>
      </c>
      <c r="AP413" s="39" t="s">
        <v>15187</v>
      </c>
      <c r="AQ413">
        <v>1</v>
      </c>
      <c r="AS413" s="39" t="s">
        <v>15187</v>
      </c>
      <c r="AT413">
        <v>1</v>
      </c>
      <c r="AV413" s="39" t="s">
        <v>15186</v>
      </c>
      <c r="AW413">
        <v>0</v>
      </c>
      <c r="AY413" s="39" t="s">
        <v>15186</v>
      </c>
      <c r="AZ413">
        <v>1</v>
      </c>
      <c r="BB413" s="39" t="s">
        <v>15186</v>
      </c>
      <c r="BC413">
        <v>1</v>
      </c>
      <c r="BE413" s="39" t="s">
        <v>15187</v>
      </c>
      <c r="BF413">
        <v>1</v>
      </c>
      <c r="BH413" s="39" t="s">
        <v>15186</v>
      </c>
      <c r="BI413">
        <v>1</v>
      </c>
      <c r="BK413" s="39" t="s">
        <v>15187</v>
      </c>
      <c r="BL413">
        <v>1</v>
      </c>
      <c r="BN413" s="39" t="s">
        <v>15186</v>
      </c>
      <c r="BO413">
        <v>1</v>
      </c>
      <c r="BQ413" s="39" t="s">
        <v>15186</v>
      </c>
      <c r="BR413">
        <v>1</v>
      </c>
      <c r="BT413" s="39" t="s">
        <v>42865</v>
      </c>
      <c r="BW413" s="39" t="s">
        <v>42876</v>
      </c>
      <c r="BZ413" s="39" t="s">
        <v>47289</v>
      </c>
      <c r="CC413" s="39" t="s">
        <v>47290</v>
      </c>
      <c r="CF413" s="39" t="s">
        <v>44865</v>
      </c>
      <c r="CI413" s="39" t="s">
        <v>43632</v>
      </c>
      <c r="CL413" s="39" t="s">
        <v>47291</v>
      </c>
      <c r="CO413" s="39" t="s">
        <v>42997</v>
      </c>
      <c r="CR413" s="39" t="s">
        <v>47292</v>
      </c>
      <c r="CU413" s="39" t="s">
        <v>47080</v>
      </c>
    </row>
    <row r="414" spans="1:99" x14ac:dyDescent="0.3">
      <c r="A414">
        <v>413</v>
      </c>
      <c r="B414" s="1">
        <v>45911.619097222225</v>
      </c>
      <c r="C414" s="1">
        <v>45911.634884259256</v>
      </c>
      <c r="D414" s="39" t="s">
        <v>6957</v>
      </c>
      <c r="E414" s="39" t="s">
        <v>6958</v>
      </c>
      <c r="F414">
        <v>16</v>
      </c>
      <c r="I414" s="39" t="s">
        <v>6958</v>
      </c>
      <c r="L414">
        <v>13</v>
      </c>
      <c r="O414">
        <v>23</v>
      </c>
      <c r="R414" s="39" t="s">
        <v>42857</v>
      </c>
      <c r="S414">
        <v>1</v>
      </c>
      <c r="U414" s="39" t="s">
        <v>42859</v>
      </c>
      <c r="V414">
        <v>0</v>
      </c>
      <c r="X414" s="39" t="s">
        <v>42859</v>
      </c>
      <c r="Y414">
        <v>1</v>
      </c>
      <c r="AA414" s="39" t="s">
        <v>42860</v>
      </c>
      <c r="AB414">
        <v>1</v>
      </c>
      <c r="AD414" s="39" t="s">
        <v>42861</v>
      </c>
      <c r="AE414">
        <v>1</v>
      </c>
      <c r="AG414" s="39" t="s">
        <v>43534</v>
      </c>
      <c r="AH414">
        <v>1</v>
      </c>
      <c r="AJ414" s="39" t="s">
        <v>42863</v>
      </c>
      <c r="AK414">
        <v>1</v>
      </c>
      <c r="AM414" s="39" t="s">
        <v>42864</v>
      </c>
      <c r="AN414">
        <v>1</v>
      </c>
      <c r="AP414" s="39" t="s">
        <v>15187</v>
      </c>
      <c r="AQ414">
        <v>1</v>
      </c>
      <c r="AS414" s="39" t="s">
        <v>15187</v>
      </c>
      <c r="AT414">
        <v>1</v>
      </c>
      <c r="AV414" s="39" t="s">
        <v>15186</v>
      </c>
      <c r="AW414">
        <v>0</v>
      </c>
      <c r="AY414" s="39" t="s">
        <v>15186</v>
      </c>
      <c r="AZ414">
        <v>1</v>
      </c>
      <c r="BB414" s="39" t="s">
        <v>15186</v>
      </c>
      <c r="BC414">
        <v>1</v>
      </c>
      <c r="BE414" s="39" t="s">
        <v>15187</v>
      </c>
      <c r="BF414">
        <v>1</v>
      </c>
      <c r="BH414" s="39" t="s">
        <v>15186</v>
      </c>
      <c r="BI414">
        <v>1</v>
      </c>
      <c r="BK414" s="39" t="s">
        <v>15187</v>
      </c>
      <c r="BL414">
        <v>1</v>
      </c>
      <c r="BN414" s="39" t="s">
        <v>15186</v>
      </c>
      <c r="BO414">
        <v>1</v>
      </c>
      <c r="BQ414" s="39" t="s">
        <v>15186</v>
      </c>
      <c r="BR414">
        <v>1</v>
      </c>
      <c r="BT414" s="39" t="s">
        <v>47293</v>
      </c>
      <c r="BW414" s="39" t="s">
        <v>42876</v>
      </c>
      <c r="BZ414" s="39" t="s">
        <v>47294</v>
      </c>
      <c r="CC414" s="39" t="s">
        <v>47295</v>
      </c>
      <c r="CF414" s="39" t="s">
        <v>42915</v>
      </c>
      <c r="CI414" s="39" t="s">
        <v>47296</v>
      </c>
      <c r="CL414" s="39" t="s">
        <v>47297</v>
      </c>
      <c r="CO414" s="39" t="s">
        <v>42861</v>
      </c>
      <c r="CR414" s="39" t="s">
        <v>47298</v>
      </c>
      <c r="CU414" s="39" t="s">
        <v>47299</v>
      </c>
    </row>
    <row r="415" spans="1:99" x14ac:dyDescent="0.3">
      <c r="A415">
        <v>414</v>
      </c>
      <c r="B415" s="1">
        <v>45911.61986111111</v>
      </c>
      <c r="C415" s="1">
        <v>45911.634942129633</v>
      </c>
      <c r="D415" s="39" t="s">
        <v>1780</v>
      </c>
      <c r="E415" s="39" t="s">
        <v>1781</v>
      </c>
      <c r="F415">
        <v>17</v>
      </c>
      <c r="I415" s="39" t="s">
        <v>1781</v>
      </c>
      <c r="L415">
        <v>13</v>
      </c>
      <c r="O415">
        <v>34</v>
      </c>
      <c r="R415" s="39" t="s">
        <v>42857</v>
      </c>
      <c r="S415">
        <v>1</v>
      </c>
      <c r="U415" s="39" t="s">
        <v>42858</v>
      </c>
      <c r="V415">
        <v>1</v>
      </c>
      <c r="X415" s="39" t="s">
        <v>42859</v>
      </c>
      <c r="Y415">
        <v>1</v>
      </c>
      <c r="AA415" s="39" t="s">
        <v>42860</v>
      </c>
      <c r="AB415">
        <v>1</v>
      </c>
      <c r="AD415" s="39" t="s">
        <v>42861</v>
      </c>
      <c r="AE415">
        <v>1</v>
      </c>
      <c r="AG415" s="39" t="s">
        <v>43534</v>
      </c>
      <c r="AH415">
        <v>1</v>
      </c>
      <c r="AJ415" s="39" t="s">
        <v>42863</v>
      </c>
      <c r="AK415">
        <v>1</v>
      </c>
      <c r="AM415" s="39" t="s">
        <v>42864</v>
      </c>
      <c r="AN415">
        <v>1</v>
      </c>
      <c r="AP415" s="39" t="s">
        <v>15187</v>
      </c>
      <c r="AQ415">
        <v>1</v>
      </c>
      <c r="AS415" s="39" t="s">
        <v>15187</v>
      </c>
      <c r="AT415">
        <v>1</v>
      </c>
      <c r="AV415" s="39" t="s">
        <v>15186</v>
      </c>
      <c r="AW415">
        <v>0</v>
      </c>
      <c r="AY415" s="39" t="s">
        <v>15186</v>
      </c>
      <c r="AZ415">
        <v>1</v>
      </c>
      <c r="BB415" s="39" t="s">
        <v>15186</v>
      </c>
      <c r="BC415">
        <v>1</v>
      </c>
      <c r="BE415" s="39" t="s">
        <v>15187</v>
      </c>
      <c r="BF415">
        <v>1</v>
      </c>
      <c r="BH415" s="39" t="s">
        <v>15186</v>
      </c>
      <c r="BI415">
        <v>1</v>
      </c>
      <c r="BK415" s="39" t="s">
        <v>15187</v>
      </c>
      <c r="BL415">
        <v>1</v>
      </c>
      <c r="BN415" s="39" t="s">
        <v>15186</v>
      </c>
      <c r="BO415">
        <v>1</v>
      </c>
      <c r="BQ415" s="39" t="s">
        <v>15186</v>
      </c>
      <c r="BR415">
        <v>1</v>
      </c>
      <c r="BT415" s="39" t="s">
        <v>47300</v>
      </c>
      <c r="BW415" s="39" t="s">
        <v>42876</v>
      </c>
      <c r="BZ415" s="39" t="s">
        <v>47301</v>
      </c>
      <c r="CC415" s="39" t="s">
        <v>47302</v>
      </c>
      <c r="CF415" s="39" t="s">
        <v>42915</v>
      </c>
      <c r="CI415" s="39" t="s">
        <v>47303</v>
      </c>
      <c r="CL415" s="39" t="s">
        <v>47304</v>
      </c>
      <c r="CO415" s="39" t="s">
        <v>42861</v>
      </c>
      <c r="CR415" s="39" t="s">
        <v>47305</v>
      </c>
      <c r="CU415" s="39" t="s">
        <v>47306</v>
      </c>
    </row>
    <row r="416" spans="1:99" x14ac:dyDescent="0.3">
      <c r="A416">
        <v>415</v>
      </c>
      <c r="B416" s="1">
        <v>45911.617708333331</v>
      </c>
      <c r="C416" s="1">
        <v>45911.636307870373</v>
      </c>
      <c r="D416" s="39" t="s">
        <v>1696</v>
      </c>
      <c r="E416" s="39" t="s">
        <v>1697</v>
      </c>
      <c r="F416">
        <v>13</v>
      </c>
      <c r="I416" s="39" t="s">
        <v>7098</v>
      </c>
      <c r="L416">
        <v>13</v>
      </c>
      <c r="O416">
        <v>5</v>
      </c>
      <c r="R416" s="39" t="s">
        <v>42857</v>
      </c>
      <c r="S416">
        <v>1</v>
      </c>
      <c r="U416" s="39" t="s">
        <v>42858</v>
      </c>
      <c r="V416">
        <v>1</v>
      </c>
      <c r="X416" s="39" t="s">
        <v>42859</v>
      </c>
      <c r="Y416">
        <v>1</v>
      </c>
      <c r="AA416" s="39" t="s">
        <v>42860</v>
      </c>
      <c r="AB416">
        <v>1</v>
      </c>
      <c r="AD416" s="39" t="s">
        <v>42861</v>
      </c>
      <c r="AE416">
        <v>1</v>
      </c>
      <c r="AG416" s="39" t="s">
        <v>43584</v>
      </c>
      <c r="AH416">
        <v>0</v>
      </c>
      <c r="AJ416" s="39" t="s">
        <v>42863</v>
      </c>
      <c r="AK416">
        <v>1</v>
      </c>
      <c r="AM416" s="39" t="s">
        <v>42864</v>
      </c>
      <c r="AN416">
        <v>1</v>
      </c>
      <c r="AP416" s="39" t="s">
        <v>15187</v>
      </c>
      <c r="AQ416">
        <v>1</v>
      </c>
      <c r="AS416" s="39" t="s">
        <v>15187</v>
      </c>
      <c r="AT416">
        <v>1</v>
      </c>
      <c r="AV416" s="39" t="s">
        <v>15186</v>
      </c>
      <c r="AW416">
        <v>0</v>
      </c>
      <c r="AY416" s="39" t="s">
        <v>15186</v>
      </c>
      <c r="AZ416">
        <v>1</v>
      </c>
      <c r="BB416" s="39" t="s">
        <v>15187</v>
      </c>
      <c r="BC416">
        <v>0</v>
      </c>
      <c r="BE416" s="39" t="s">
        <v>15187</v>
      </c>
      <c r="BF416">
        <v>1</v>
      </c>
      <c r="BH416" s="39" t="s">
        <v>15187</v>
      </c>
      <c r="BI416">
        <v>0</v>
      </c>
      <c r="BK416" s="39" t="s">
        <v>15187</v>
      </c>
      <c r="BL416">
        <v>1</v>
      </c>
      <c r="BN416" s="39" t="s">
        <v>15186</v>
      </c>
      <c r="BO416">
        <v>1</v>
      </c>
      <c r="BQ416" s="39" t="s">
        <v>15187</v>
      </c>
      <c r="BR416">
        <v>0</v>
      </c>
      <c r="BT416" s="39" t="s">
        <v>42865</v>
      </c>
      <c r="BW416" s="39" t="s">
        <v>42876</v>
      </c>
      <c r="BZ416" s="39" t="s">
        <v>47307</v>
      </c>
      <c r="CC416" s="39" t="s">
        <v>47308</v>
      </c>
      <c r="CF416" s="39" t="s">
        <v>47309</v>
      </c>
      <c r="CI416" s="39" t="s">
        <v>47310</v>
      </c>
      <c r="CL416" s="39" t="s">
        <v>47311</v>
      </c>
      <c r="CO416" s="39" t="s">
        <v>42987</v>
      </c>
      <c r="CR416" s="39" t="s">
        <v>47312</v>
      </c>
      <c r="CU416" s="39" t="s">
        <v>47313</v>
      </c>
    </row>
    <row r="417" spans="1:99" x14ac:dyDescent="0.3">
      <c r="A417">
        <v>416</v>
      </c>
      <c r="B417" s="1">
        <v>45911.636377314811</v>
      </c>
      <c r="C417" s="1">
        <v>45911.639131944445</v>
      </c>
      <c r="D417" s="39" t="s">
        <v>1757</v>
      </c>
      <c r="E417" s="39" t="s">
        <v>1758</v>
      </c>
      <c r="F417">
        <v>14</v>
      </c>
      <c r="I417" s="39" t="s">
        <v>1758</v>
      </c>
      <c r="L417">
        <v>13</v>
      </c>
      <c r="O417">
        <v>35</v>
      </c>
      <c r="R417" s="39" t="s">
        <v>42857</v>
      </c>
      <c r="S417">
        <v>1</v>
      </c>
      <c r="U417" s="39" t="s">
        <v>42858</v>
      </c>
      <c r="V417">
        <v>1</v>
      </c>
      <c r="X417" s="39" t="s">
        <v>42858</v>
      </c>
      <c r="Y417">
        <v>0</v>
      </c>
      <c r="AA417" s="39" t="s">
        <v>42860</v>
      </c>
      <c r="AB417">
        <v>1</v>
      </c>
      <c r="AD417" s="39" t="s">
        <v>42861</v>
      </c>
      <c r="AE417">
        <v>1</v>
      </c>
      <c r="AG417" s="39" t="s">
        <v>43534</v>
      </c>
      <c r="AH417">
        <v>1</v>
      </c>
      <c r="AJ417" s="39" t="s">
        <v>42863</v>
      </c>
      <c r="AK417">
        <v>1</v>
      </c>
      <c r="AM417" s="39" t="s">
        <v>42864</v>
      </c>
      <c r="AN417">
        <v>1</v>
      </c>
      <c r="AP417" s="39" t="s">
        <v>15187</v>
      </c>
      <c r="AQ417">
        <v>1</v>
      </c>
      <c r="AS417" s="39" t="s">
        <v>15187</v>
      </c>
      <c r="AT417">
        <v>1</v>
      </c>
      <c r="AV417" s="39" t="s">
        <v>15186</v>
      </c>
      <c r="AW417">
        <v>0</v>
      </c>
      <c r="AY417" s="39" t="s">
        <v>15186</v>
      </c>
      <c r="AZ417">
        <v>1</v>
      </c>
      <c r="BB417" s="39" t="s">
        <v>15187</v>
      </c>
      <c r="BC417">
        <v>0</v>
      </c>
      <c r="BE417" s="39" t="s">
        <v>15187</v>
      </c>
      <c r="BF417">
        <v>1</v>
      </c>
      <c r="BH417" s="39" t="s">
        <v>15186</v>
      </c>
      <c r="BI417">
        <v>1</v>
      </c>
      <c r="BK417" s="39" t="s">
        <v>15187</v>
      </c>
      <c r="BL417">
        <v>1</v>
      </c>
      <c r="BN417" s="39" t="s">
        <v>15187</v>
      </c>
      <c r="BO417">
        <v>0</v>
      </c>
      <c r="BQ417" s="39" t="s">
        <v>15186</v>
      </c>
      <c r="BR417">
        <v>1</v>
      </c>
      <c r="BT417" s="39" t="s">
        <v>47314</v>
      </c>
      <c r="BW417" s="39" t="s">
        <v>47315</v>
      </c>
      <c r="BZ417" s="39" t="s">
        <v>47316</v>
      </c>
      <c r="CC417" s="39" t="s">
        <v>47317</v>
      </c>
      <c r="CF417" s="39" t="s">
        <v>47318</v>
      </c>
      <c r="CI417" s="39" t="s">
        <v>47319</v>
      </c>
      <c r="CL417" s="39" t="s">
        <v>47320</v>
      </c>
      <c r="CO417" s="39" t="s">
        <v>42997</v>
      </c>
      <c r="CR417" s="39" t="s">
        <v>47321</v>
      </c>
      <c r="CU417" s="39" t="s">
        <v>47322</v>
      </c>
    </row>
    <row r="418" spans="1:99" x14ac:dyDescent="0.3">
      <c r="A418">
        <v>417</v>
      </c>
      <c r="B418" s="1">
        <v>45911.625763888886</v>
      </c>
      <c r="C418" s="1">
        <v>45911.642974537041</v>
      </c>
      <c r="D418" s="39" t="s">
        <v>1513</v>
      </c>
      <c r="E418" s="39" t="s">
        <v>1514</v>
      </c>
      <c r="F418">
        <v>16</v>
      </c>
      <c r="I418" s="39" t="s">
        <v>7373</v>
      </c>
      <c r="L418">
        <v>13</v>
      </c>
      <c r="O418">
        <v>12</v>
      </c>
      <c r="R418" s="39" t="s">
        <v>42857</v>
      </c>
      <c r="S418">
        <v>1</v>
      </c>
      <c r="U418" s="39" t="s">
        <v>42858</v>
      </c>
      <c r="V418">
        <v>1</v>
      </c>
      <c r="X418" s="39" t="s">
        <v>42859</v>
      </c>
      <c r="Y418">
        <v>1</v>
      </c>
      <c r="AA418" s="39" t="s">
        <v>42860</v>
      </c>
      <c r="AB418">
        <v>1</v>
      </c>
      <c r="AD418" s="39" t="s">
        <v>42861</v>
      </c>
      <c r="AE418">
        <v>1</v>
      </c>
      <c r="AG418" s="39" t="s">
        <v>43534</v>
      </c>
      <c r="AH418">
        <v>1</v>
      </c>
      <c r="AJ418" s="39" t="s">
        <v>42863</v>
      </c>
      <c r="AK418">
        <v>1</v>
      </c>
      <c r="AM418" s="39" t="s">
        <v>42864</v>
      </c>
      <c r="AN418">
        <v>1</v>
      </c>
      <c r="AP418" s="39" t="s">
        <v>15187</v>
      </c>
      <c r="AQ418">
        <v>1</v>
      </c>
      <c r="AS418" s="39" t="s">
        <v>15186</v>
      </c>
      <c r="AT418">
        <v>0</v>
      </c>
      <c r="AV418" s="39" t="s">
        <v>15187</v>
      </c>
      <c r="AW418">
        <v>1</v>
      </c>
      <c r="AY418" s="39" t="s">
        <v>15186</v>
      </c>
      <c r="AZ418">
        <v>1</v>
      </c>
      <c r="BB418" s="39" t="s">
        <v>15186</v>
      </c>
      <c r="BC418">
        <v>1</v>
      </c>
      <c r="BE418" s="39" t="s">
        <v>15187</v>
      </c>
      <c r="BF418">
        <v>1</v>
      </c>
      <c r="BH418" s="39" t="s">
        <v>15187</v>
      </c>
      <c r="BI418">
        <v>0</v>
      </c>
      <c r="BK418" s="39" t="s">
        <v>15187</v>
      </c>
      <c r="BL418">
        <v>1</v>
      </c>
      <c r="BN418" s="39" t="s">
        <v>15186</v>
      </c>
      <c r="BO418">
        <v>1</v>
      </c>
      <c r="BQ418" s="39" t="s">
        <v>15186</v>
      </c>
      <c r="BR418">
        <v>1</v>
      </c>
      <c r="BT418" s="39" t="s">
        <v>42865</v>
      </c>
      <c r="BW418" s="39" t="s">
        <v>42876</v>
      </c>
      <c r="BZ418" s="39" t="s">
        <v>47323</v>
      </c>
      <c r="CC418" s="39" t="s">
        <v>44864</v>
      </c>
      <c r="CF418" s="39" t="s">
        <v>47324</v>
      </c>
      <c r="CI418" s="39" t="s">
        <v>47325</v>
      </c>
      <c r="CL418" s="39" t="s">
        <v>47326</v>
      </c>
      <c r="CO418" s="39" t="s">
        <v>42859</v>
      </c>
      <c r="CR418" s="39" t="s">
        <v>44212</v>
      </c>
      <c r="CU418" s="39" t="s">
        <v>47080</v>
      </c>
    </row>
    <row r="419" spans="1:99" x14ac:dyDescent="0.3">
      <c r="A419">
        <v>418</v>
      </c>
      <c r="B419" s="1">
        <v>45911.642245370371</v>
      </c>
      <c r="C419" s="1">
        <v>45911.645914351851</v>
      </c>
      <c r="D419" s="39" t="s">
        <v>1726</v>
      </c>
      <c r="E419" s="39" t="s">
        <v>1727</v>
      </c>
      <c r="F419">
        <v>13</v>
      </c>
      <c r="I419" s="39" t="s">
        <v>1728</v>
      </c>
      <c r="L419">
        <v>13</v>
      </c>
      <c r="O419">
        <v>6</v>
      </c>
      <c r="R419" s="39" t="s">
        <v>42857</v>
      </c>
      <c r="S419">
        <v>1</v>
      </c>
      <c r="U419" s="39" t="s">
        <v>42861</v>
      </c>
      <c r="V419">
        <v>0</v>
      </c>
      <c r="X419" s="39" t="s">
        <v>42858</v>
      </c>
      <c r="Y419">
        <v>0</v>
      </c>
      <c r="AA419" s="39" t="s">
        <v>42860</v>
      </c>
      <c r="AB419">
        <v>1</v>
      </c>
      <c r="AD419" s="39" t="s">
        <v>42859</v>
      </c>
      <c r="AE419">
        <v>0</v>
      </c>
      <c r="AG419" s="39" t="s">
        <v>43584</v>
      </c>
      <c r="AH419">
        <v>0</v>
      </c>
      <c r="AJ419" s="39" t="s">
        <v>42863</v>
      </c>
      <c r="AK419">
        <v>1</v>
      </c>
      <c r="AM419" s="39" t="s">
        <v>42864</v>
      </c>
      <c r="AN419">
        <v>1</v>
      </c>
      <c r="AP419" s="39" t="s">
        <v>15187</v>
      </c>
      <c r="AQ419">
        <v>1</v>
      </c>
      <c r="AS419" s="39" t="s">
        <v>15187</v>
      </c>
      <c r="AT419">
        <v>1</v>
      </c>
      <c r="AV419" s="39" t="s">
        <v>15187</v>
      </c>
      <c r="AW419">
        <v>1</v>
      </c>
      <c r="AY419" s="39" t="s">
        <v>15186</v>
      </c>
      <c r="AZ419">
        <v>1</v>
      </c>
      <c r="BB419" s="39" t="s">
        <v>15186</v>
      </c>
      <c r="BC419">
        <v>1</v>
      </c>
      <c r="BE419" s="39" t="s">
        <v>15187</v>
      </c>
      <c r="BF419">
        <v>1</v>
      </c>
      <c r="BH419" s="39" t="s">
        <v>15186</v>
      </c>
      <c r="BI419">
        <v>1</v>
      </c>
      <c r="BK419" s="39" t="s">
        <v>15187</v>
      </c>
      <c r="BL419">
        <v>1</v>
      </c>
      <c r="BN419" s="39" t="s">
        <v>15186</v>
      </c>
      <c r="BO419">
        <v>1</v>
      </c>
      <c r="BQ419" s="39" t="s">
        <v>15187</v>
      </c>
      <c r="BR419">
        <v>0</v>
      </c>
      <c r="BT419" s="39" t="s">
        <v>44241</v>
      </c>
      <c r="BW419" s="39" t="s">
        <v>42876</v>
      </c>
      <c r="BZ419" s="39" t="s">
        <v>47139</v>
      </c>
      <c r="CC419" s="39" t="s">
        <v>47327</v>
      </c>
      <c r="CF419" s="39" t="s">
        <v>44865</v>
      </c>
      <c r="CI419" s="39" t="s">
        <v>43818</v>
      </c>
      <c r="CL419" s="39" t="s">
        <v>47328</v>
      </c>
      <c r="CO419" s="39" t="s">
        <v>47329</v>
      </c>
      <c r="CR419" s="39" t="s">
        <v>47330</v>
      </c>
      <c r="CU419" s="39" t="s">
        <v>47080</v>
      </c>
    </row>
    <row r="420" spans="1:99" x14ac:dyDescent="0.3">
      <c r="A420">
        <v>419</v>
      </c>
      <c r="B420" s="1">
        <v>45911.625960648147</v>
      </c>
      <c r="C420" s="1">
        <v>45911.647870370369</v>
      </c>
      <c r="D420" s="39" t="s">
        <v>1814</v>
      </c>
      <c r="E420" s="39" t="s">
        <v>1815</v>
      </c>
      <c r="F420">
        <v>16</v>
      </c>
      <c r="I420" s="39" t="s">
        <v>1815</v>
      </c>
      <c r="L420">
        <v>13</v>
      </c>
      <c r="O420">
        <v>21</v>
      </c>
      <c r="R420" s="39" t="s">
        <v>42857</v>
      </c>
      <c r="S420">
        <v>1</v>
      </c>
      <c r="U420" s="39" t="s">
        <v>42858</v>
      </c>
      <c r="V420">
        <v>1</v>
      </c>
      <c r="X420" s="39" t="s">
        <v>42859</v>
      </c>
      <c r="Y420">
        <v>1</v>
      </c>
      <c r="AA420" s="39" t="s">
        <v>42860</v>
      </c>
      <c r="AB420">
        <v>1</v>
      </c>
      <c r="AD420" s="39" t="s">
        <v>42861</v>
      </c>
      <c r="AE420">
        <v>1</v>
      </c>
      <c r="AG420" s="39" t="s">
        <v>43534</v>
      </c>
      <c r="AH420">
        <v>1</v>
      </c>
      <c r="AJ420" s="39" t="s">
        <v>42863</v>
      </c>
      <c r="AK420">
        <v>1</v>
      </c>
      <c r="AM420" s="39" t="s">
        <v>42864</v>
      </c>
      <c r="AN420">
        <v>1</v>
      </c>
      <c r="AP420" s="39" t="s">
        <v>15187</v>
      </c>
      <c r="AQ420">
        <v>1</v>
      </c>
      <c r="AS420" s="39" t="s">
        <v>15186</v>
      </c>
      <c r="AT420">
        <v>0</v>
      </c>
      <c r="AV420" s="39" t="s">
        <v>15187</v>
      </c>
      <c r="AW420">
        <v>1</v>
      </c>
      <c r="AY420" s="39" t="s">
        <v>15186</v>
      </c>
      <c r="AZ420">
        <v>1</v>
      </c>
      <c r="BB420" s="39" t="s">
        <v>15186</v>
      </c>
      <c r="BC420">
        <v>1</v>
      </c>
      <c r="BE420" s="39" t="s">
        <v>15187</v>
      </c>
      <c r="BF420">
        <v>1</v>
      </c>
      <c r="BH420" s="39" t="s">
        <v>15187</v>
      </c>
      <c r="BI420">
        <v>0</v>
      </c>
      <c r="BK420" s="39" t="s">
        <v>15187</v>
      </c>
      <c r="BL420">
        <v>1</v>
      </c>
      <c r="BN420" s="39" t="s">
        <v>15186</v>
      </c>
      <c r="BO420">
        <v>1</v>
      </c>
      <c r="BQ420" s="39" t="s">
        <v>15186</v>
      </c>
      <c r="BR420">
        <v>1</v>
      </c>
      <c r="BT420" s="39" t="s">
        <v>42865</v>
      </c>
      <c r="BW420" s="39" t="s">
        <v>42876</v>
      </c>
      <c r="BZ420" s="39" t="s">
        <v>47331</v>
      </c>
      <c r="CC420" s="39" t="s">
        <v>47332</v>
      </c>
      <c r="CF420" s="39" t="s">
        <v>42915</v>
      </c>
      <c r="CI420" s="39" t="s">
        <v>47325</v>
      </c>
      <c r="CL420" s="39" t="s">
        <v>47333</v>
      </c>
      <c r="CO420" s="39" t="s">
        <v>42911</v>
      </c>
      <c r="CR420" s="39" t="s">
        <v>47334</v>
      </c>
      <c r="CU420" s="39" t="s">
        <v>47335</v>
      </c>
    </row>
    <row r="421" spans="1:99" x14ac:dyDescent="0.3">
      <c r="A421">
        <v>420</v>
      </c>
      <c r="B421" s="1">
        <v>45911.638703703706</v>
      </c>
      <c r="C421" s="1">
        <v>45911.648715277777</v>
      </c>
      <c r="D421" s="39" t="s">
        <v>1714</v>
      </c>
      <c r="E421" s="39" t="s">
        <v>1715</v>
      </c>
      <c r="F421">
        <v>16</v>
      </c>
      <c r="I421" s="39" t="s">
        <v>42532</v>
      </c>
      <c r="L421">
        <v>13</v>
      </c>
      <c r="O421">
        <v>24</v>
      </c>
      <c r="R421" s="39" t="s">
        <v>42857</v>
      </c>
      <c r="S421">
        <v>1</v>
      </c>
      <c r="U421" s="39" t="s">
        <v>42858</v>
      </c>
      <c r="V421">
        <v>1</v>
      </c>
      <c r="X421" s="39" t="s">
        <v>42859</v>
      </c>
      <c r="Y421">
        <v>1</v>
      </c>
      <c r="AA421" s="39" t="s">
        <v>42860</v>
      </c>
      <c r="AB421">
        <v>1</v>
      </c>
      <c r="AD421" s="39" t="s">
        <v>42861</v>
      </c>
      <c r="AE421">
        <v>1</v>
      </c>
      <c r="AG421" s="39" t="s">
        <v>43534</v>
      </c>
      <c r="AH421">
        <v>1</v>
      </c>
      <c r="AJ421" s="39" t="s">
        <v>42863</v>
      </c>
      <c r="AK421">
        <v>1</v>
      </c>
      <c r="AM421" s="39" t="s">
        <v>42864</v>
      </c>
      <c r="AN421">
        <v>1</v>
      </c>
      <c r="AP421" s="39" t="s">
        <v>15187</v>
      </c>
      <c r="AQ421">
        <v>1</v>
      </c>
      <c r="AS421" s="39" t="s">
        <v>15186</v>
      </c>
      <c r="AT421">
        <v>0</v>
      </c>
      <c r="AV421" s="39" t="s">
        <v>15187</v>
      </c>
      <c r="AW421">
        <v>1</v>
      </c>
      <c r="AY421" s="39" t="s">
        <v>15186</v>
      </c>
      <c r="AZ421">
        <v>1</v>
      </c>
      <c r="BB421" s="39" t="s">
        <v>15186</v>
      </c>
      <c r="BC421">
        <v>1</v>
      </c>
      <c r="BE421" s="39" t="s">
        <v>15187</v>
      </c>
      <c r="BF421">
        <v>1</v>
      </c>
      <c r="BH421" s="39" t="s">
        <v>15187</v>
      </c>
      <c r="BI421">
        <v>0</v>
      </c>
      <c r="BK421" s="39" t="s">
        <v>15187</v>
      </c>
      <c r="BL421">
        <v>1</v>
      </c>
      <c r="BN421" s="39" t="s">
        <v>15186</v>
      </c>
      <c r="BO421">
        <v>1</v>
      </c>
      <c r="BQ421" s="39" t="s">
        <v>15186</v>
      </c>
      <c r="BR421">
        <v>1</v>
      </c>
      <c r="BT421" s="39" t="s">
        <v>42865</v>
      </c>
      <c r="BW421" s="39" t="s">
        <v>42876</v>
      </c>
      <c r="BZ421" s="39" t="s">
        <v>47336</v>
      </c>
      <c r="CC421" s="39" t="s">
        <v>47337</v>
      </c>
      <c r="CF421" s="39" t="s">
        <v>42915</v>
      </c>
      <c r="CI421" s="39" t="s">
        <v>47325</v>
      </c>
      <c r="CL421" s="39" t="s">
        <v>47338</v>
      </c>
      <c r="CO421" s="39" t="s">
        <v>42987</v>
      </c>
      <c r="CR421" s="39" t="s">
        <v>47339</v>
      </c>
      <c r="CU421" s="39" t="s">
        <v>47340</v>
      </c>
    </row>
    <row r="422" spans="1:99" x14ac:dyDescent="0.3">
      <c r="A422">
        <v>421</v>
      </c>
      <c r="B422" s="1">
        <v>45911.625138888892</v>
      </c>
      <c r="C422" s="1">
        <v>45911.649328703701</v>
      </c>
      <c r="D422" s="39" t="s">
        <v>1861</v>
      </c>
      <c r="E422" s="39" t="s">
        <v>1862</v>
      </c>
      <c r="F422">
        <v>16</v>
      </c>
      <c r="I422" s="39" t="s">
        <v>7011</v>
      </c>
      <c r="L422">
        <v>13</v>
      </c>
      <c r="O422">
        <v>32</v>
      </c>
      <c r="R422" s="39" t="s">
        <v>42857</v>
      </c>
      <c r="S422">
        <v>1</v>
      </c>
      <c r="U422" s="39" t="s">
        <v>42858</v>
      </c>
      <c r="V422">
        <v>1</v>
      </c>
      <c r="X422" s="39" t="s">
        <v>42859</v>
      </c>
      <c r="Y422">
        <v>1</v>
      </c>
      <c r="AA422" s="39" t="s">
        <v>42860</v>
      </c>
      <c r="AB422">
        <v>1</v>
      </c>
      <c r="AD422" s="39" t="s">
        <v>42861</v>
      </c>
      <c r="AE422">
        <v>1</v>
      </c>
      <c r="AG422" s="39" t="s">
        <v>43534</v>
      </c>
      <c r="AH422">
        <v>1</v>
      </c>
      <c r="AJ422" s="39" t="s">
        <v>42863</v>
      </c>
      <c r="AK422">
        <v>1</v>
      </c>
      <c r="AM422" s="39" t="s">
        <v>42864</v>
      </c>
      <c r="AN422">
        <v>1</v>
      </c>
      <c r="AP422" s="39" t="s">
        <v>15187</v>
      </c>
      <c r="AQ422">
        <v>1</v>
      </c>
      <c r="AS422" s="39" t="s">
        <v>15186</v>
      </c>
      <c r="AT422">
        <v>0</v>
      </c>
      <c r="AV422" s="39" t="s">
        <v>15187</v>
      </c>
      <c r="AW422">
        <v>1</v>
      </c>
      <c r="AY422" s="39" t="s">
        <v>15186</v>
      </c>
      <c r="AZ422">
        <v>1</v>
      </c>
      <c r="BB422" s="39" t="s">
        <v>15186</v>
      </c>
      <c r="BC422">
        <v>1</v>
      </c>
      <c r="BE422" s="39" t="s">
        <v>15187</v>
      </c>
      <c r="BF422">
        <v>1</v>
      </c>
      <c r="BH422" s="39" t="s">
        <v>15187</v>
      </c>
      <c r="BI422">
        <v>0</v>
      </c>
      <c r="BK422" s="39" t="s">
        <v>15187</v>
      </c>
      <c r="BL422">
        <v>1</v>
      </c>
      <c r="BN422" s="39" t="s">
        <v>15186</v>
      </c>
      <c r="BO422">
        <v>1</v>
      </c>
      <c r="BQ422" s="39" t="s">
        <v>15186</v>
      </c>
      <c r="BR422">
        <v>1</v>
      </c>
      <c r="BT422" s="39" t="s">
        <v>42865</v>
      </c>
      <c r="BW422" s="39" t="s">
        <v>42876</v>
      </c>
      <c r="BZ422" s="39" t="s">
        <v>47323</v>
      </c>
      <c r="CC422" s="39" t="s">
        <v>44864</v>
      </c>
      <c r="CF422" s="39" t="s">
        <v>44865</v>
      </c>
      <c r="CI422" s="39" t="s">
        <v>43632</v>
      </c>
      <c r="CL422" s="39" t="s">
        <v>47338</v>
      </c>
      <c r="CO422" s="39" t="s">
        <v>42987</v>
      </c>
      <c r="CR422" s="39" t="s">
        <v>47339</v>
      </c>
      <c r="CU422" s="39" t="s">
        <v>47340</v>
      </c>
    </row>
    <row r="423" spans="1:99" x14ac:dyDescent="0.3">
      <c r="A423">
        <v>422</v>
      </c>
      <c r="B423" s="1">
        <v>45911.672118055554</v>
      </c>
      <c r="C423" s="1">
        <v>45911.676574074074</v>
      </c>
      <c r="D423" s="39" t="s">
        <v>1162</v>
      </c>
      <c r="E423" s="39" t="s">
        <v>1163</v>
      </c>
      <c r="F423">
        <v>16</v>
      </c>
      <c r="I423" s="39" t="s">
        <v>1163</v>
      </c>
      <c r="L423">
        <v>2</v>
      </c>
      <c r="O423">
        <v>14</v>
      </c>
      <c r="R423" s="39" t="s">
        <v>42857</v>
      </c>
      <c r="S423">
        <v>1</v>
      </c>
      <c r="U423" s="39" t="s">
        <v>42859</v>
      </c>
      <c r="V423">
        <v>0</v>
      </c>
      <c r="X423" s="39" t="s">
        <v>42858</v>
      </c>
      <c r="Y423">
        <v>0</v>
      </c>
      <c r="AA423" s="39" t="s">
        <v>42860</v>
      </c>
      <c r="AB423">
        <v>1</v>
      </c>
      <c r="AD423" s="39" t="s">
        <v>42861</v>
      </c>
      <c r="AE423">
        <v>1</v>
      </c>
      <c r="AG423" s="39" t="s">
        <v>43534</v>
      </c>
      <c r="AH423">
        <v>1</v>
      </c>
      <c r="AJ423" s="39" t="s">
        <v>42863</v>
      </c>
      <c r="AK423">
        <v>1</v>
      </c>
      <c r="AM423" s="39" t="s">
        <v>42864</v>
      </c>
      <c r="AN423">
        <v>1</v>
      </c>
      <c r="AP423" s="39" t="s">
        <v>15187</v>
      </c>
      <c r="AQ423">
        <v>1</v>
      </c>
      <c r="AS423" s="39" t="s">
        <v>15187</v>
      </c>
      <c r="AT423">
        <v>1</v>
      </c>
      <c r="AV423" s="39" t="s">
        <v>15187</v>
      </c>
      <c r="AW423">
        <v>1</v>
      </c>
      <c r="AY423" s="39" t="s">
        <v>15186</v>
      </c>
      <c r="AZ423">
        <v>1</v>
      </c>
      <c r="BB423" s="39" t="s">
        <v>15186</v>
      </c>
      <c r="BC423">
        <v>1</v>
      </c>
      <c r="BE423" s="39" t="s">
        <v>15187</v>
      </c>
      <c r="BF423">
        <v>1</v>
      </c>
      <c r="BH423" s="39" t="s">
        <v>15186</v>
      </c>
      <c r="BI423">
        <v>1</v>
      </c>
      <c r="BK423" s="39" t="s">
        <v>15187</v>
      </c>
      <c r="BL423">
        <v>1</v>
      </c>
      <c r="BN423" s="39" t="s">
        <v>15186</v>
      </c>
      <c r="BO423">
        <v>1</v>
      </c>
      <c r="BQ423" s="39" t="s">
        <v>15186</v>
      </c>
      <c r="BR423">
        <v>1</v>
      </c>
      <c r="BT423" s="39" t="s">
        <v>42865</v>
      </c>
      <c r="BW423" s="39" t="s">
        <v>43305</v>
      </c>
      <c r="BZ423" s="39" t="s">
        <v>43306</v>
      </c>
      <c r="CC423" s="39" t="s">
        <v>43307</v>
      </c>
      <c r="CF423" s="39" t="s">
        <v>42953</v>
      </c>
      <c r="CI423" s="39" t="s">
        <v>43308</v>
      </c>
      <c r="CL423" s="39" t="s">
        <v>47341</v>
      </c>
      <c r="CO423" s="39" t="s">
        <v>43310</v>
      </c>
      <c r="CR423" s="39" t="s">
        <v>43311</v>
      </c>
      <c r="CU423" s="39" t="s">
        <v>43312</v>
      </c>
    </row>
    <row r="424" spans="1:99" x14ac:dyDescent="0.3">
      <c r="A424">
        <v>423</v>
      </c>
      <c r="B424" s="1">
        <v>45911.684432870374</v>
      </c>
      <c r="C424" s="1">
        <v>45911.692928240744</v>
      </c>
      <c r="D424" s="39" t="s">
        <v>583</v>
      </c>
      <c r="E424" s="39" t="s">
        <v>584</v>
      </c>
      <c r="F424">
        <v>13</v>
      </c>
      <c r="I424" s="39" t="s">
        <v>585</v>
      </c>
      <c r="L424">
        <v>10</v>
      </c>
      <c r="O424">
        <v>9</v>
      </c>
      <c r="R424" s="39" t="s">
        <v>42857</v>
      </c>
      <c r="S424">
        <v>1</v>
      </c>
      <c r="U424" s="39" t="s">
        <v>42861</v>
      </c>
      <c r="V424">
        <v>0</v>
      </c>
      <c r="X424" s="39" t="s">
        <v>42860</v>
      </c>
      <c r="Y424">
        <v>0</v>
      </c>
      <c r="AA424" s="39" t="s">
        <v>42858</v>
      </c>
      <c r="AB424">
        <v>0</v>
      </c>
      <c r="AD424" s="39" t="s">
        <v>42859</v>
      </c>
      <c r="AE424">
        <v>0</v>
      </c>
      <c r="AG424" s="39" t="s">
        <v>43534</v>
      </c>
      <c r="AH424">
        <v>1</v>
      </c>
      <c r="AJ424" s="39" t="s">
        <v>42863</v>
      </c>
      <c r="AK424">
        <v>1</v>
      </c>
      <c r="AM424" s="39" t="s">
        <v>42864</v>
      </c>
      <c r="AN424">
        <v>1</v>
      </c>
      <c r="AP424" s="39" t="s">
        <v>15187</v>
      </c>
      <c r="AQ424">
        <v>1</v>
      </c>
      <c r="AS424" s="39" t="s">
        <v>15187</v>
      </c>
      <c r="AT424">
        <v>1</v>
      </c>
      <c r="AV424" s="39" t="s">
        <v>15187</v>
      </c>
      <c r="AW424">
        <v>1</v>
      </c>
      <c r="AY424" s="39" t="s">
        <v>15186</v>
      </c>
      <c r="AZ424">
        <v>1</v>
      </c>
      <c r="BB424" s="39" t="s">
        <v>15186</v>
      </c>
      <c r="BC424">
        <v>1</v>
      </c>
      <c r="BE424" s="39" t="s">
        <v>15187</v>
      </c>
      <c r="BF424">
        <v>1</v>
      </c>
      <c r="BH424" s="39" t="s">
        <v>15186</v>
      </c>
      <c r="BI424">
        <v>1</v>
      </c>
      <c r="BK424" s="39" t="s">
        <v>15187</v>
      </c>
      <c r="BL424">
        <v>1</v>
      </c>
      <c r="BN424" s="39" t="s">
        <v>15186</v>
      </c>
      <c r="BO424">
        <v>1</v>
      </c>
      <c r="BQ424" s="39" t="s">
        <v>15187</v>
      </c>
      <c r="BR424">
        <v>0</v>
      </c>
      <c r="BT424" s="39" t="s">
        <v>42865</v>
      </c>
      <c r="BW424" s="39" t="s">
        <v>43161</v>
      </c>
      <c r="BZ424" s="39" t="s">
        <v>47342</v>
      </c>
      <c r="CC424" s="39" t="s">
        <v>47343</v>
      </c>
      <c r="CF424" s="39" t="s">
        <v>47344</v>
      </c>
      <c r="CI424" s="39" t="s">
        <v>47345</v>
      </c>
      <c r="CL424" s="39" t="s">
        <v>47346</v>
      </c>
      <c r="CO424" s="39" t="s">
        <v>44943</v>
      </c>
      <c r="CR424" s="39" t="s">
        <v>47347</v>
      </c>
      <c r="CU424" s="39" t="s">
        <v>47348</v>
      </c>
    </row>
    <row r="425" spans="1:99" x14ac:dyDescent="0.3">
      <c r="A425">
        <v>424</v>
      </c>
      <c r="B425" s="1">
        <v>45911.690567129626</v>
      </c>
      <c r="C425" s="1">
        <v>45911.702719907407</v>
      </c>
      <c r="D425" s="39" t="s">
        <v>690</v>
      </c>
      <c r="E425" s="39" t="s">
        <v>691</v>
      </c>
      <c r="F425">
        <v>18</v>
      </c>
      <c r="I425" s="39" t="s">
        <v>14097</v>
      </c>
      <c r="L425">
        <v>10</v>
      </c>
      <c r="O425">
        <v>37</v>
      </c>
      <c r="R425" s="39" t="s">
        <v>42857</v>
      </c>
      <c r="S425">
        <v>1</v>
      </c>
      <c r="U425" s="39" t="s">
        <v>42858</v>
      </c>
      <c r="V425">
        <v>1</v>
      </c>
      <c r="X425" s="39" t="s">
        <v>42859</v>
      </c>
      <c r="Y425">
        <v>1</v>
      </c>
      <c r="AA425" s="39" t="s">
        <v>42860</v>
      </c>
      <c r="AB425">
        <v>1</v>
      </c>
      <c r="AD425" s="39" t="s">
        <v>42861</v>
      </c>
      <c r="AE425">
        <v>1</v>
      </c>
      <c r="AG425" s="39" t="s">
        <v>43534</v>
      </c>
      <c r="AH425">
        <v>1</v>
      </c>
      <c r="AJ425" s="39" t="s">
        <v>42863</v>
      </c>
      <c r="AK425">
        <v>1</v>
      </c>
      <c r="AM425" s="39" t="s">
        <v>42864</v>
      </c>
      <c r="AN425">
        <v>1</v>
      </c>
      <c r="AP425" s="39" t="s">
        <v>15187</v>
      </c>
      <c r="AQ425">
        <v>1</v>
      </c>
      <c r="AS425" s="39" t="s">
        <v>15187</v>
      </c>
      <c r="AT425">
        <v>1</v>
      </c>
      <c r="AV425" s="39" t="s">
        <v>15187</v>
      </c>
      <c r="AW425">
        <v>1</v>
      </c>
      <c r="AY425" s="39" t="s">
        <v>15186</v>
      </c>
      <c r="AZ425">
        <v>1</v>
      </c>
      <c r="BB425" s="39" t="s">
        <v>15186</v>
      </c>
      <c r="BC425">
        <v>1</v>
      </c>
      <c r="BE425" s="39" t="s">
        <v>15187</v>
      </c>
      <c r="BF425">
        <v>1</v>
      </c>
      <c r="BH425" s="39" t="s">
        <v>15186</v>
      </c>
      <c r="BI425">
        <v>1</v>
      </c>
      <c r="BK425" s="39" t="s">
        <v>15187</v>
      </c>
      <c r="BL425">
        <v>1</v>
      </c>
      <c r="BN425" s="39" t="s">
        <v>15186</v>
      </c>
      <c r="BO425">
        <v>1</v>
      </c>
      <c r="BQ425" s="39" t="s">
        <v>15186</v>
      </c>
      <c r="BR425">
        <v>1</v>
      </c>
      <c r="BT425" s="39" t="s">
        <v>42865</v>
      </c>
      <c r="BW425" s="39" t="s">
        <v>42876</v>
      </c>
      <c r="BZ425" s="39" t="s">
        <v>47349</v>
      </c>
      <c r="CC425" s="39" t="s">
        <v>47350</v>
      </c>
      <c r="CF425" s="39" t="s">
        <v>42945</v>
      </c>
      <c r="CI425" s="39" t="s">
        <v>47351</v>
      </c>
      <c r="CL425" s="39" t="s">
        <v>47352</v>
      </c>
      <c r="CO425" s="39" t="s">
        <v>42994</v>
      </c>
      <c r="CR425" s="39" t="s">
        <v>42995</v>
      </c>
      <c r="CU425" s="39" t="s">
        <v>43032</v>
      </c>
    </row>
    <row r="426" spans="1:99" x14ac:dyDescent="0.3">
      <c r="A426">
        <v>425</v>
      </c>
      <c r="B426" s="1">
        <v>45911.69021990741</v>
      </c>
      <c r="C426" s="1">
        <v>45911.704664351855</v>
      </c>
      <c r="D426" s="39" t="s">
        <v>479</v>
      </c>
      <c r="E426" s="39" t="s">
        <v>480</v>
      </c>
      <c r="F426">
        <v>17</v>
      </c>
      <c r="I426" s="39" t="s">
        <v>480</v>
      </c>
      <c r="L426">
        <v>10</v>
      </c>
      <c r="O426">
        <v>15</v>
      </c>
      <c r="R426" s="39" t="s">
        <v>42857</v>
      </c>
      <c r="S426">
        <v>1</v>
      </c>
      <c r="U426" s="39" t="s">
        <v>42858</v>
      </c>
      <c r="V426">
        <v>1</v>
      </c>
      <c r="X426" s="39" t="s">
        <v>42859</v>
      </c>
      <c r="Y426">
        <v>1</v>
      </c>
      <c r="AA426" s="39" t="s">
        <v>42860</v>
      </c>
      <c r="AB426">
        <v>1</v>
      </c>
      <c r="AD426" s="39" t="s">
        <v>42861</v>
      </c>
      <c r="AE426">
        <v>1</v>
      </c>
      <c r="AG426" s="39" t="s">
        <v>43534</v>
      </c>
      <c r="AH426">
        <v>1</v>
      </c>
      <c r="AJ426" s="39" t="s">
        <v>42863</v>
      </c>
      <c r="AK426">
        <v>1</v>
      </c>
      <c r="AM426" s="39" t="s">
        <v>43063</v>
      </c>
      <c r="AN426">
        <v>0</v>
      </c>
      <c r="AP426" s="39" t="s">
        <v>15187</v>
      </c>
      <c r="AQ426">
        <v>1</v>
      </c>
      <c r="AS426" s="39" t="s">
        <v>15187</v>
      </c>
      <c r="AT426">
        <v>1</v>
      </c>
      <c r="AV426" s="39" t="s">
        <v>15187</v>
      </c>
      <c r="AW426">
        <v>1</v>
      </c>
      <c r="AY426" s="39" t="s">
        <v>15186</v>
      </c>
      <c r="AZ426">
        <v>1</v>
      </c>
      <c r="BB426" s="39" t="s">
        <v>15186</v>
      </c>
      <c r="BC426">
        <v>1</v>
      </c>
      <c r="BE426" s="39" t="s">
        <v>15187</v>
      </c>
      <c r="BF426">
        <v>1</v>
      </c>
      <c r="BH426" s="39" t="s">
        <v>15186</v>
      </c>
      <c r="BI426">
        <v>1</v>
      </c>
      <c r="BK426" s="39" t="s">
        <v>15187</v>
      </c>
      <c r="BL426">
        <v>1</v>
      </c>
      <c r="BN426" s="39" t="s">
        <v>15186</v>
      </c>
      <c r="BO426">
        <v>1</v>
      </c>
      <c r="BQ426" s="39" t="s">
        <v>15186</v>
      </c>
      <c r="BR426">
        <v>1</v>
      </c>
      <c r="BT426" s="39" t="s">
        <v>47353</v>
      </c>
      <c r="BW426" s="39" t="s">
        <v>47354</v>
      </c>
      <c r="BZ426" s="39" t="s">
        <v>47355</v>
      </c>
      <c r="CC426" s="39" t="s">
        <v>44864</v>
      </c>
      <c r="CF426" s="39" t="s">
        <v>47356</v>
      </c>
      <c r="CI426" s="39" t="s">
        <v>43632</v>
      </c>
      <c r="CL426" s="39" t="s">
        <v>47357</v>
      </c>
      <c r="CO426" s="39" t="s">
        <v>47358</v>
      </c>
      <c r="CR426" s="39" t="s">
        <v>44212</v>
      </c>
      <c r="CU426" s="39" t="s">
        <v>47359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56B9B-25A3-4915-885F-EBFCF203BF52}">
  <dimension ref="A1:AU452"/>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13.75" bestFit="1" customWidth="1"/>
    <col min="7" max="7" width="15.625" bestFit="1" customWidth="1"/>
    <col min="8" max="8" width="19.75" bestFit="1" customWidth="1"/>
    <col min="9" max="9" width="23.25" bestFit="1" customWidth="1"/>
    <col min="10" max="10" width="17.25" bestFit="1" customWidth="1"/>
    <col min="11" max="11" width="20"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18" width="76.25" bestFit="1" customWidth="1"/>
    <col min="19" max="23" width="81" bestFit="1" customWidth="1"/>
    <col min="24" max="24" width="80.75" bestFit="1" customWidth="1"/>
    <col min="25" max="32" width="81" bestFit="1" customWidth="1"/>
    <col min="33" max="33" width="62.625" bestFit="1" customWidth="1"/>
    <col min="34" max="34" width="70.125" bestFit="1" customWidth="1"/>
    <col min="35" max="35" width="72.75" bestFit="1" customWidth="1"/>
    <col min="36" max="38" width="81" bestFit="1" customWidth="1"/>
    <col min="39" max="39" width="75.25" bestFit="1" customWidth="1"/>
    <col min="40" max="42" width="81" bestFit="1" customWidth="1"/>
    <col min="43" max="43" width="71.75" bestFit="1" customWidth="1"/>
    <col min="44" max="44" width="74.5" bestFit="1" customWidth="1"/>
    <col min="45" max="45" width="81" bestFit="1" customWidth="1"/>
    <col min="46" max="46" width="72.875" bestFit="1" customWidth="1"/>
    <col min="47" max="47" width="75.625" bestFit="1" customWidth="1"/>
  </cols>
  <sheetData>
    <row r="1" spans="1:47" x14ac:dyDescent="0.3">
      <c r="A1" t="s">
        <v>0</v>
      </c>
      <c r="B1" t="s">
        <v>1</v>
      </c>
      <c r="C1" t="s">
        <v>2</v>
      </c>
      <c r="D1" t="s">
        <v>3</v>
      </c>
      <c r="E1" t="s">
        <v>4</v>
      </c>
      <c r="F1" t="s">
        <v>15094</v>
      </c>
      <c r="G1" t="s">
        <v>15095</v>
      </c>
      <c r="H1" t="s">
        <v>15096</v>
      </c>
      <c r="I1" t="s">
        <v>15097</v>
      </c>
      <c r="J1" t="s">
        <v>15098</v>
      </c>
      <c r="K1" t="s">
        <v>15099</v>
      </c>
      <c r="L1" t="s">
        <v>4790</v>
      </c>
      <c r="M1" t="s">
        <v>15100</v>
      </c>
      <c r="N1" t="s">
        <v>15101</v>
      </c>
      <c r="O1" t="s">
        <v>7</v>
      </c>
      <c r="P1" t="s">
        <v>15102</v>
      </c>
      <c r="Q1" t="s">
        <v>15103</v>
      </c>
      <c r="R1" t="s">
        <v>42540</v>
      </c>
      <c r="S1" t="s">
        <v>42541</v>
      </c>
      <c r="T1" t="s">
        <v>42542</v>
      </c>
      <c r="U1" t="s">
        <v>42543</v>
      </c>
      <c r="V1" t="s">
        <v>42544</v>
      </c>
      <c r="W1" t="s">
        <v>42545</v>
      </c>
      <c r="X1" t="s">
        <v>42546</v>
      </c>
      <c r="Y1" t="s">
        <v>42547</v>
      </c>
      <c r="Z1" t="s">
        <v>42548</v>
      </c>
      <c r="AA1" t="s">
        <v>42549</v>
      </c>
      <c r="AB1" t="s">
        <v>42550</v>
      </c>
      <c r="AC1" t="s">
        <v>42551</v>
      </c>
      <c r="AD1" t="s">
        <v>42552</v>
      </c>
      <c r="AE1" t="s">
        <v>42553</v>
      </c>
      <c r="AF1" t="s">
        <v>42554</v>
      </c>
      <c r="AG1" t="s">
        <v>42555</v>
      </c>
      <c r="AH1" t="s">
        <v>42556</v>
      </c>
      <c r="AI1" t="s">
        <v>42557</v>
      </c>
      <c r="AJ1" t="s">
        <v>42558</v>
      </c>
      <c r="AK1" t="s">
        <v>42559</v>
      </c>
      <c r="AL1" t="s">
        <v>42560</v>
      </c>
      <c r="AM1" t="s">
        <v>42561</v>
      </c>
      <c r="AN1" t="s">
        <v>42562</v>
      </c>
      <c r="AO1" t="s">
        <v>42563</v>
      </c>
      <c r="AP1" t="s">
        <v>42564</v>
      </c>
      <c r="AQ1" t="s">
        <v>42565</v>
      </c>
      <c r="AR1" t="s">
        <v>42566</v>
      </c>
      <c r="AS1" t="s">
        <v>42567</v>
      </c>
      <c r="AT1" t="s">
        <v>42568</v>
      </c>
      <c r="AU1" t="s">
        <v>42569</v>
      </c>
    </row>
    <row r="2" spans="1:47" x14ac:dyDescent="0.3">
      <c r="A2">
        <v>1</v>
      </c>
      <c r="B2" s="1">
        <v>45878.624502314815</v>
      </c>
      <c r="C2" s="1">
        <v>45878.638518518521</v>
      </c>
      <c r="D2" s="39" t="s">
        <v>1326</v>
      </c>
      <c r="E2" s="39" t="s">
        <v>1327</v>
      </c>
      <c r="F2">
        <v>8</v>
      </c>
      <c r="I2" s="39" t="s">
        <v>1328</v>
      </c>
      <c r="J2">
        <v>0</v>
      </c>
      <c r="L2">
        <v>1</v>
      </c>
      <c r="M2">
        <v>0</v>
      </c>
      <c r="O2">
        <v>20</v>
      </c>
      <c r="P2">
        <v>0</v>
      </c>
      <c r="R2" s="39" t="s">
        <v>15187</v>
      </c>
      <c r="S2">
        <v>1</v>
      </c>
      <c r="U2" s="39" t="s">
        <v>15187</v>
      </c>
      <c r="V2">
        <v>1</v>
      </c>
      <c r="X2" s="39" t="s">
        <v>15186</v>
      </c>
      <c r="Y2">
        <v>1</v>
      </c>
      <c r="AA2" s="39" t="s">
        <v>15186</v>
      </c>
      <c r="AB2">
        <v>0</v>
      </c>
      <c r="AD2" s="39" t="s">
        <v>15186</v>
      </c>
      <c r="AE2">
        <v>1</v>
      </c>
      <c r="AG2" s="39" t="s">
        <v>15187</v>
      </c>
      <c r="AH2">
        <v>1</v>
      </c>
      <c r="AJ2" s="39" t="s">
        <v>15186</v>
      </c>
      <c r="AK2">
        <v>1</v>
      </c>
      <c r="AM2" s="39" t="s">
        <v>42570</v>
      </c>
      <c r="AN2">
        <v>1</v>
      </c>
      <c r="AP2" s="39" t="s">
        <v>42571</v>
      </c>
      <c r="AQ2">
        <v>1</v>
      </c>
      <c r="AS2" s="39" t="s">
        <v>42572</v>
      </c>
      <c r="AT2">
        <v>0</v>
      </c>
    </row>
    <row r="3" spans="1:47" x14ac:dyDescent="0.3">
      <c r="A3">
        <v>2</v>
      </c>
      <c r="B3" s="1">
        <v>45879.547719907408</v>
      </c>
      <c r="C3" s="1">
        <v>45879.554282407407</v>
      </c>
      <c r="D3" s="39" t="s">
        <v>1270</v>
      </c>
      <c r="E3" s="39" t="s">
        <v>1271</v>
      </c>
      <c r="F3">
        <v>10</v>
      </c>
      <c r="I3" s="39" t="s">
        <v>1272</v>
      </c>
      <c r="J3">
        <v>0</v>
      </c>
      <c r="L3">
        <v>1</v>
      </c>
      <c r="M3">
        <v>0</v>
      </c>
      <c r="O3">
        <v>2</v>
      </c>
      <c r="P3">
        <v>0</v>
      </c>
      <c r="R3" s="39" t="s">
        <v>15187</v>
      </c>
      <c r="S3">
        <v>1</v>
      </c>
      <c r="U3" s="39" t="s">
        <v>15187</v>
      </c>
      <c r="V3">
        <v>1</v>
      </c>
      <c r="X3" s="39" t="s">
        <v>15186</v>
      </c>
      <c r="Y3">
        <v>1</v>
      </c>
      <c r="AA3" s="39" t="s">
        <v>15187</v>
      </c>
      <c r="AB3">
        <v>1</v>
      </c>
      <c r="AD3" s="39" t="s">
        <v>15186</v>
      </c>
      <c r="AE3">
        <v>1</v>
      </c>
      <c r="AG3" s="39" t="s">
        <v>15187</v>
      </c>
      <c r="AH3">
        <v>1</v>
      </c>
      <c r="AJ3" s="39" t="s">
        <v>15186</v>
      </c>
      <c r="AK3">
        <v>1</v>
      </c>
      <c r="AM3" s="39" t="s">
        <v>42570</v>
      </c>
      <c r="AN3">
        <v>1</v>
      </c>
      <c r="AP3" s="39" t="s">
        <v>42571</v>
      </c>
      <c r="AQ3">
        <v>1</v>
      </c>
      <c r="AS3" s="39" t="s">
        <v>42573</v>
      </c>
      <c r="AT3">
        <v>1</v>
      </c>
    </row>
    <row r="4" spans="1:47" x14ac:dyDescent="0.3">
      <c r="A4">
        <v>3</v>
      </c>
      <c r="B4" s="1">
        <v>45879.753831018519</v>
      </c>
      <c r="C4" s="1">
        <v>45879.765324074076</v>
      </c>
      <c r="D4" s="39" t="s">
        <v>1294</v>
      </c>
      <c r="E4" s="39" t="s">
        <v>1295</v>
      </c>
      <c r="F4">
        <v>10</v>
      </c>
      <c r="I4" s="39" t="s">
        <v>1295</v>
      </c>
      <c r="J4">
        <v>0</v>
      </c>
      <c r="L4">
        <v>1</v>
      </c>
      <c r="M4">
        <v>0</v>
      </c>
      <c r="O4">
        <v>3</v>
      </c>
      <c r="P4">
        <v>0</v>
      </c>
      <c r="R4" s="39" t="s">
        <v>15187</v>
      </c>
      <c r="S4">
        <v>1</v>
      </c>
      <c r="U4" s="39" t="s">
        <v>15187</v>
      </c>
      <c r="V4">
        <v>1</v>
      </c>
      <c r="X4" s="39" t="s">
        <v>15186</v>
      </c>
      <c r="Y4">
        <v>1</v>
      </c>
      <c r="AA4" s="39" t="s">
        <v>15187</v>
      </c>
      <c r="AB4">
        <v>1</v>
      </c>
      <c r="AD4" s="39" t="s">
        <v>15186</v>
      </c>
      <c r="AE4">
        <v>1</v>
      </c>
      <c r="AG4" s="39" t="s">
        <v>15187</v>
      </c>
      <c r="AH4">
        <v>1</v>
      </c>
      <c r="AJ4" s="39" t="s">
        <v>15186</v>
      </c>
      <c r="AK4">
        <v>1</v>
      </c>
      <c r="AM4" s="39" t="s">
        <v>42570</v>
      </c>
      <c r="AN4">
        <v>1</v>
      </c>
      <c r="AP4" s="39" t="s">
        <v>42571</v>
      </c>
      <c r="AQ4">
        <v>1</v>
      </c>
      <c r="AS4" s="39" t="s">
        <v>42573</v>
      </c>
      <c r="AT4">
        <v>1</v>
      </c>
    </row>
    <row r="5" spans="1:47" x14ac:dyDescent="0.3">
      <c r="A5">
        <v>4</v>
      </c>
      <c r="B5" s="1">
        <v>45881.782731481479</v>
      </c>
      <c r="C5" s="1">
        <v>45881.792847222219</v>
      </c>
      <c r="D5" s="39" t="s">
        <v>1462</v>
      </c>
      <c r="E5" s="39" t="s">
        <v>1463</v>
      </c>
      <c r="F5">
        <v>7</v>
      </c>
      <c r="I5" s="39" t="s">
        <v>1463</v>
      </c>
      <c r="J5">
        <v>0</v>
      </c>
      <c r="L5">
        <v>1</v>
      </c>
      <c r="M5">
        <v>0</v>
      </c>
      <c r="O5">
        <v>27</v>
      </c>
      <c r="P5">
        <v>0</v>
      </c>
      <c r="R5" s="39" t="s">
        <v>15187</v>
      </c>
      <c r="S5">
        <v>1</v>
      </c>
      <c r="U5" s="39" t="s">
        <v>15187</v>
      </c>
      <c r="V5">
        <v>1</v>
      </c>
      <c r="X5" s="39" t="s">
        <v>15186</v>
      </c>
      <c r="Y5">
        <v>1</v>
      </c>
      <c r="AA5" s="39" t="s">
        <v>15187</v>
      </c>
      <c r="AB5">
        <v>1</v>
      </c>
      <c r="AD5" s="39" t="s">
        <v>15186</v>
      </c>
      <c r="AE5">
        <v>1</v>
      </c>
      <c r="AG5" s="39" t="s">
        <v>15187</v>
      </c>
      <c r="AH5">
        <v>1</v>
      </c>
      <c r="AJ5" s="39" t="s">
        <v>15186</v>
      </c>
      <c r="AK5">
        <v>1</v>
      </c>
      <c r="AM5" s="39" t="s">
        <v>42574</v>
      </c>
      <c r="AN5">
        <v>0</v>
      </c>
      <c r="AP5" s="39" t="s">
        <v>42575</v>
      </c>
      <c r="AQ5">
        <v>0</v>
      </c>
      <c r="AS5" s="39" t="s">
        <v>42576</v>
      </c>
      <c r="AT5">
        <v>0</v>
      </c>
    </row>
    <row r="6" spans="1:47" x14ac:dyDescent="0.3">
      <c r="A6">
        <v>5</v>
      </c>
      <c r="B6" s="1">
        <v>45882.544490740744</v>
      </c>
      <c r="C6" s="1">
        <v>45882.566354166665</v>
      </c>
      <c r="D6" s="39" t="s">
        <v>1210</v>
      </c>
      <c r="E6" s="39" t="s">
        <v>1211</v>
      </c>
      <c r="F6">
        <v>9</v>
      </c>
      <c r="I6" s="39" t="s">
        <v>1212</v>
      </c>
      <c r="J6">
        <v>0</v>
      </c>
      <c r="L6">
        <v>1</v>
      </c>
      <c r="M6">
        <v>0</v>
      </c>
      <c r="O6">
        <v>23</v>
      </c>
      <c r="P6">
        <v>0</v>
      </c>
      <c r="R6" s="39" t="s">
        <v>15187</v>
      </c>
      <c r="S6">
        <v>1</v>
      </c>
      <c r="U6" s="39" t="s">
        <v>15187</v>
      </c>
      <c r="V6">
        <v>1</v>
      </c>
      <c r="X6" s="39" t="s">
        <v>15186</v>
      </c>
      <c r="Y6">
        <v>1</v>
      </c>
      <c r="AA6" s="39" t="s">
        <v>15187</v>
      </c>
      <c r="AB6">
        <v>1</v>
      </c>
      <c r="AD6" s="39" t="s">
        <v>15186</v>
      </c>
      <c r="AE6">
        <v>1</v>
      </c>
      <c r="AG6" s="39" t="s">
        <v>15187</v>
      </c>
      <c r="AH6">
        <v>1</v>
      </c>
      <c r="AJ6" s="39" t="s">
        <v>15186</v>
      </c>
      <c r="AK6">
        <v>1</v>
      </c>
      <c r="AM6" s="39" t="s">
        <v>42570</v>
      </c>
      <c r="AN6">
        <v>1</v>
      </c>
      <c r="AP6" s="39" t="s">
        <v>42571</v>
      </c>
      <c r="AQ6">
        <v>1</v>
      </c>
      <c r="AS6" s="39" t="s">
        <v>42577</v>
      </c>
      <c r="AT6">
        <v>0</v>
      </c>
    </row>
    <row r="7" spans="1:47" x14ac:dyDescent="0.3">
      <c r="A7">
        <v>6</v>
      </c>
      <c r="B7" s="1">
        <v>45882.566712962966</v>
      </c>
      <c r="C7" s="1">
        <v>45882.566944444443</v>
      </c>
      <c r="D7" s="39" t="s">
        <v>1221</v>
      </c>
      <c r="E7" s="39" t="s">
        <v>1222</v>
      </c>
      <c r="F7">
        <v>8</v>
      </c>
      <c r="I7" s="39" t="s">
        <v>1223</v>
      </c>
      <c r="J7">
        <v>0</v>
      </c>
      <c r="L7">
        <v>1</v>
      </c>
      <c r="M7">
        <v>0</v>
      </c>
      <c r="O7">
        <v>19</v>
      </c>
      <c r="P7">
        <v>0</v>
      </c>
      <c r="R7" s="39" t="s">
        <v>15187</v>
      </c>
      <c r="S7">
        <v>1</v>
      </c>
      <c r="U7" s="39" t="s">
        <v>15187</v>
      </c>
      <c r="V7">
        <v>1</v>
      </c>
      <c r="X7" s="39" t="s">
        <v>15186</v>
      </c>
      <c r="Y7">
        <v>1</v>
      </c>
      <c r="AA7" s="39" t="s">
        <v>15187</v>
      </c>
      <c r="AB7">
        <v>1</v>
      </c>
      <c r="AD7" s="39" t="s">
        <v>15186</v>
      </c>
      <c r="AE7">
        <v>1</v>
      </c>
      <c r="AG7" s="39" t="s">
        <v>15187</v>
      </c>
      <c r="AH7">
        <v>1</v>
      </c>
      <c r="AJ7" s="39" t="s">
        <v>15186</v>
      </c>
      <c r="AK7">
        <v>1</v>
      </c>
      <c r="AM7" s="39" t="s">
        <v>42570</v>
      </c>
      <c r="AN7">
        <v>1</v>
      </c>
      <c r="AP7" s="39" t="s">
        <v>42578</v>
      </c>
      <c r="AQ7">
        <v>0</v>
      </c>
      <c r="AS7" s="39" t="s">
        <v>42577</v>
      </c>
      <c r="AT7">
        <v>0</v>
      </c>
    </row>
    <row r="8" spans="1:47" x14ac:dyDescent="0.3">
      <c r="A8">
        <v>7</v>
      </c>
      <c r="B8" s="1">
        <v>45884.936064814814</v>
      </c>
      <c r="C8" s="1">
        <v>45884.955335648148</v>
      </c>
      <c r="D8" s="39" t="s">
        <v>1484</v>
      </c>
      <c r="E8" s="39" t="s">
        <v>1485</v>
      </c>
      <c r="F8">
        <v>10</v>
      </c>
      <c r="I8" s="39" t="s">
        <v>1486</v>
      </c>
      <c r="J8">
        <v>0</v>
      </c>
      <c r="L8">
        <v>1</v>
      </c>
      <c r="M8">
        <v>0</v>
      </c>
      <c r="O8">
        <v>9</v>
      </c>
      <c r="P8">
        <v>0</v>
      </c>
      <c r="R8" s="39" t="s">
        <v>15187</v>
      </c>
      <c r="S8">
        <v>1</v>
      </c>
      <c r="U8" s="39" t="s">
        <v>15187</v>
      </c>
      <c r="V8">
        <v>1</v>
      </c>
      <c r="X8" s="39" t="s">
        <v>15186</v>
      </c>
      <c r="Y8">
        <v>1</v>
      </c>
      <c r="AA8" s="39" t="s">
        <v>15187</v>
      </c>
      <c r="AB8">
        <v>1</v>
      </c>
      <c r="AD8" s="39" t="s">
        <v>15186</v>
      </c>
      <c r="AE8">
        <v>1</v>
      </c>
      <c r="AG8" s="39" t="s">
        <v>15187</v>
      </c>
      <c r="AH8">
        <v>1</v>
      </c>
      <c r="AJ8" s="39" t="s">
        <v>15186</v>
      </c>
      <c r="AK8">
        <v>1</v>
      </c>
      <c r="AM8" s="39" t="s">
        <v>42570</v>
      </c>
      <c r="AN8">
        <v>1</v>
      </c>
      <c r="AP8" s="39" t="s">
        <v>42571</v>
      </c>
      <c r="AQ8">
        <v>1</v>
      </c>
      <c r="AS8" s="39" t="s">
        <v>42573</v>
      </c>
      <c r="AT8">
        <v>1</v>
      </c>
    </row>
    <row r="9" spans="1:47" x14ac:dyDescent="0.3">
      <c r="A9">
        <v>8</v>
      </c>
      <c r="B9" s="1">
        <v>45886.952673611115</v>
      </c>
      <c r="C9" s="1">
        <v>45886.959050925929</v>
      </c>
      <c r="D9" s="39" t="s">
        <v>1379</v>
      </c>
      <c r="E9" s="39" t="s">
        <v>1380</v>
      </c>
      <c r="F9">
        <v>9</v>
      </c>
      <c r="I9" s="39" t="s">
        <v>1381</v>
      </c>
      <c r="J9">
        <v>0</v>
      </c>
      <c r="L9">
        <v>1</v>
      </c>
      <c r="M9">
        <v>0</v>
      </c>
      <c r="O9">
        <v>6</v>
      </c>
      <c r="P9">
        <v>0</v>
      </c>
      <c r="R9" s="39" t="s">
        <v>15187</v>
      </c>
      <c r="S9">
        <v>1</v>
      </c>
      <c r="U9" s="39" t="s">
        <v>15187</v>
      </c>
      <c r="V9">
        <v>1</v>
      </c>
      <c r="X9" s="39" t="s">
        <v>15186</v>
      </c>
      <c r="Y9">
        <v>1</v>
      </c>
      <c r="AA9" s="39" t="s">
        <v>15187</v>
      </c>
      <c r="AB9">
        <v>1</v>
      </c>
      <c r="AD9" s="39" t="s">
        <v>15186</v>
      </c>
      <c r="AE9">
        <v>1</v>
      </c>
      <c r="AG9" s="39" t="s">
        <v>15187</v>
      </c>
      <c r="AH9">
        <v>1</v>
      </c>
      <c r="AJ9" s="39" t="s">
        <v>15186</v>
      </c>
      <c r="AK9">
        <v>1</v>
      </c>
      <c r="AM9" s="39" t="s">
        <v>42570</v>
      </c>
      <c r="AN9">
        <v>1</v>
      </c>
      <c r="AP9" s="39" t="s">
        <v>42571</v>
      </c>
      <c r="AQ9">
        <v>1</v>
      </c>
      <c r="AS9" s="39" t="s">
        <v>42579</v>
      </c>
      <c r="AT9">
        <v>0</v>
      </c>
    </row>
    <row r="10" spans="1:47" x14ac:dyDescent="0.3">
      <c r="A10">
        <v>9</v>
      </c>
      <c r="B10" s="1">
        <v>45889.39167824074</v>
      </c>
      <c r="C10" s="1">
        <v>45889.39472222222</v>
      </c>
      <c r="D10" s="39" t="s">
        <v>531</v>
      </c>
      <c r="E10" s="39" t="s">
        <v>532</v>
      </c>
      <c r="F10">
        <v>9</v>
      </c>
      <c r="I10" s="39" t="s">
        <v>532</v>
      </c>
      <c r="J10">
        <v>0</v>
      </c>
      <c r="L10">
        <v>10</v>
      </c>
      <c r="M10">
        <v>0</v>
      </c>
      <c r="O10">
        <v>13</v>
      </c>
      <c r="P10">
        <v>0</v>
      </c>
      <c r="R10" s="39" t="s">
        <v>15187</v>
      </c>
      <c r="S10">
        <v>1</v>
      </c>
      <c r="U10" s="39" t="s">
        <v>15187</v>
      </c>
      <c r="V10">
        <v>1</v>
      </c>
      <c r="X10" s="39" t="s">
        <v>15186</v>
      </c>
      <c r="Y10">
        <v>1</v>
      </c>
      <c r="AA10" s="39" t="s">
        <v>15187</v>
      </c>
      <c r="AB10">
        <v>1</v>
      </c>
      <c r="AD10" s="39" t="s">
        <v>15186</v>
      </c>
      <c r="AE10">
        <v>1</v>
      </c>
      <c r="AG10" s="39" t="s">
        <v>15187</v>
      </c>
      <c r="AH10">
        <v>1</v>
      </c>
      <c r="AJ10" s="39" t="s">
        <v>15186</v>
      </c>
      <c r="AK10">
        <v>1</v>
      </c>
      <c r="AM10" s="39" t="s">
        <v>42570</v>
      </c>
      <c r="AN10">
        <v>1</v>
      </c>
      <c r="AP10" s="39" t="s">
        <v>42571</v>
      </c>
      <c r="AQ10">
        <v>1</v>
      </c>
      <c r="AS10" s="39" t="s">
        <v>42580</v>
      </c>
      <c r="AT10">
        <v>0</v>
      </c>
    </row>
    <row r="11" spans="1:47" x14ac:dyDescent="0.3">
      <c r="A11">
        <v>10</v>
      </c>
      <c r="B11" s="1">
        <v>45889.391701388886</v>
      </c>
      <c r="C11" s="1">
        <v>45889.396643518521</v>
      </c>
      <c r="D11" s="39" t="s">
        <v>583</v>
      </c>
      <c r="E11" s="39" t="s">
        <v>584</v>
      </c>
      <c r="F11">
        <v>9</v>
      </c>
      <c r="I11" s="39" t="s">
        <v>585</v>
      </c>
      <c r="J11">
        <v>0</v>
      </c>
      <c r="L11">
        <v>10</v>
      </c>
      <c r="M11">
        <v>0</v>
      </c>
      <c r="O11">
        <v>9</v>
      </c>
      <c r="P11">
        <v>0</v>
      </c>
      <c r="R11" s="39" t="s">
        <v>15187</v>
      </c>
      <c r="S11">
        <v>1</v>
      </c>
      <c r="U11" s="39" t="s">
        <v>15187</v>
      </c>
      <c r="V11">
        <v>1</v>
      </c>
      <c r="X11" s="39" t="s">
        <v>15186</v>
      </c>
      <c r="Y11">
        <v>1</v>
      </c>
      <c r="AA11" s="39" t="s">
        <v>15187</v>
      </c>
      <c r="AB11">
        <v>1</v>
      </c>
      <c r="AD11" s="39" t="s">
        <v>15186</v>
      </c>
      <c r="AE11">
        <v>1</v>
      </c>
      <c r="AG11" s="39" t="s">
        <v>15187</v>
      </c>
      <c r="AH11">
        <v>1</v>
      </c>
      <c r="AJ11" s="39" t="s">
        <v>15186</v>
      </c>
      <c r="AK11">
        <v>1</v>
      </c>
      <c r="AM11" s="39" t="s">
        <v>42570</v>
      </c>
      <c r="AN11">
        <v>1</v>
      </c>
      <c r="AP11" s="39" t="s">
        <v>42571</v>
      </c>
      <c r="AQ11">
        <v>1</v>
      </c>
      <c r="AS11" s="39" t="s">
        <v>42581</v>
      </c>
      <c r="AT11">
        <v>0</v>
      </c>
    </row>
    <row r="12" spans="1:47" x14ac:dyDescent="0.3">
      <c r="A12">
        <v>11</v>
      </c>
      <c r="B12" s="1">
        <v>45889.395532407405</v>
      </c>
      <c r="C12" s="1">
        <v>45889.397187499999</v>
      </c>
      <c r="D12" s="39" t="s">
        <v>558</v>
      </c>
      <c r="E12" s="39" t="s">
        <v>559</v>
      </c>
      <c r="F12">
        <v>9</v>
      </c>
      <c r="I12" s="39" t="s">
        <v>559</v>
      </c>
      <c r="J12">
        <v>0</v>
      </c>
      <c r="L12">
        <v>10</v>
      </c>
      <c r="M12">
        <v>0</v>
      </c>
      <c r="O12">
        <v>8</v>
      </c>
      <c r="P12">
        <v>0</v>
      </c>
      <c r="R12" s="39" t="s">
        <v>15187</v>
      </c>
      <c r="S12">
        <v>1</v>
      </c>
      <c r="U12" s="39" t="s">
        <v>15187</v>
      </c>
      <c r="V12">
        <v>1</v>
      </c>
      <c r="X12" s="39" t="s">
        <v>15186</v>
      </c>
      <c r="Y12">
        <v>1</v>
      </c>
      <c r="AA12" s="39" t="s">
        <v>15187</v>
      </c>
      <c r="AB12">
        <v>1</v>
      </c>
      <c r="AD12" s="39" t="s">
        <v>15186</v>
      </c>
      <c r="AE12">
        <v>1</v>
      </c>
      <c r="AG12" s="39" t="s">
        <v>15187</v>
      </c>
      <c r="AH12">
        <v>1</v>
      </c>
      <c r="AJ12" s="39" t="s">
        <v>15186</v>
      </c>
      <c r="AK12">
        <v>1</v>
      </c>
      <c r="AM12" s="39" t="s">
        <v>42570</v>
      </c>
      <c r="AN12">
        <v>1</v>
      </c>
      <c r="AP12" s="39" t="s">
        <v>42571</v>
      </c>
      <c r="AQ12">
        <v>1</v>
      </c>
      <c r="AS12" s="39" t="s">
        <v>42582</v>
      </c>
      <c r="AT12">
        <v>0</v>
      </c>
    </row>
    <row r="13" spans="1:47" x14ac:dyDescent="0.3">
      <c r="A13">
        <v>12</v>
      </c>
      <c r="B13" s="1">
        <v>45889.392199074071</v>
      </c>
      <c r="C13" s="1">
        <v>45889.397280092591</v>
      </c>
      <c r="D13" s="39" t="s">
        <v>575</v>
      </c>
      <c r="E13" s="39" t="s">
        <v>576</v>
      </c>
      <c r="F13">
        <v>9</v>
      </c>
      <c r="I13" s="39" t="s">
        <v>576</v>
      </c>
      <c r="J13">
        <v>0</v>
      </c>
      <c r="L13">
        <v>10</v>
      </c>
      <c r="M13">
        <v>0</v>
      </c>
      <c r="O13">
        <v>3</v>
      </c>
      <c r="P13">
        <v>0</v>
      </c>
      <c r="R13" s="39" t="s">
        <v>15187</v>
      </c>
      <c r="S13">
        <v>1</v>
      </c>
      <c r="U13" s="39" t="s">
        <v>15187</v>
      </c>
      <c r="V13">
        <v>1</v>
      </c>
      <c r="X13" s="39" t="s">
        <v>15186</v>
      </c>
      <c r="Y13">
        <v>1</v>
      </c>
      <c r="AA13" s="39" t="s">
        <v>15187</v>
      </c>
      <c r="AB13">
        <v>1</v>
      </c>
      <c r="AD13" s="39" t="s">
        <v>15186</v>
      </c>
      <c r="AE13">
        <v>1</v>
      </c>
      <c r="AG13" s="39" t="s">
        <v>15187</v>
      </c>
      <c r="AH13">
        <v>1</v>
      </c>
      <c r="AJ13" s="39" t="s">
        <v>15186</v>
      </c>
      <c r="AK13">
        <v>1</v>
      </c>
      <c r="AM13" s="39" t="s">
        <v>42570</v>
      </c>
      <c r="AN13">
        <v>1</v>
      </c>
      <c r="AP13" s="39" t="s">
        <v>42571</v>
      </c>
      <c r="AQ13">
        <v>1</v>
      </c>
      <c r="AS13" s="39" t="s">
        <v>42583</v>
      </c>
      <c r="AT13">
        <v>0</v>
      </c>
    </row>
    <row r="14" spans="1:47" x14ac:dyDescent="0.3">
      <c r="A14">
        <v>13</v>
      </c>
      <c r="B14" s="1">
        <v>45889.391793981478</v>
      </c>
      <c r="C14" s="1">
        <v>45889.397777777776</v>
      </c>
      <c r="D14" s="39" t="s">
        <v>511</v>
      </c>
      <c r="E14" s="39" t="s">
        <v>512</v>
      </c>
      <c r="F14">
        <v>8</v>
      </c>
      <c r="I14" s="39" t="s">
        <v>512</v>
      </c>
      <c r="J14">
        <v>0</v>
      </c>
      <c r="L14">
        <v>10</v>
      </c>
      <c r="M14">
        <v>0</v>
      </c>
      <c r="O14">
        <v>16</v>
      </c>
      <c r="P14">
        <v>0</v>
      </c>
      <c r="R14" s="39" t="s">
        <v>15187</v>
      </c>
      <c r="S14">
        <v>1</v>
      </c>
      <c r="U14" s="39" t="s">
        <v>15186</v>
      </c>
      <c r="V14">
        <v>0</v>
      </c>
      <c r="X14" s="39" t="s">
        <v>15186</v>
      </c>
      <c r="Y14">
        <v>1</v>
      </c>
      <c r="AA14" s="39" t="s">
        <v>15187</v>
      </c>
      <c r="AB14">
        <v>1</v>
      </c>
      <c r="AD14" s="39" t="s">
        <v>15186</v>
      </c>
      <c r="AE14">
        <v>1</v>
      </c>
      <c r="AG14" s="39" t="s">
        <v>15187</v>
      </c>
      <c r="AH14">
        <v>1</v>
      </c>
      <c r="AJ14" s="39" t="s">
        <v>15186</v>
      </c>
      <c r="AK14">
        <v>1</v>
      </c>
      <c r="AM14" s="39" t="s">
        <v>42570</v>
      </c>
      <c r="AN14">
        <v>1</v>
      </c>
      <c r="AP14" s="39" t="s">
        <v>42571</v>
      </c>
      <c r="AQ14">
        <v>1</v>
      </c>
      <c r="AS14" s="39" t="s">
        <v>42584</v>
      </c>
      <c r="AT14">
        <v>0</v>
      </c>
    </row>
    <row r="15" spans="1:47" x14ac:dyDescent="0.3">
      <c r="A15">
        <v>14</v>
      </c>
      <c r="B15" s="1">
        <v>45889.391817129632</v>
      </c>
      <c r="C15" s="1">
        <v>45889.397824074076</v>
      </c>
      <c r="D15" s="39" t="s">
        <v>592</v>
      </c>
      <c r="E15" s="39" t="s">
        <v>593</v>
      </c>
      <c r="F15">
        <v>9</v>
      </c>
      <c r="I15" s="39" t="s">
        <v>594</v>
      </c>
      <c r="J15">
        <v>0</v>
      </c>
      <c r="L15">
        <v>10</v>
      </c>
      <c r="M15">
        <v>0</v>
      </c>
      <c r="O15">
        <v>4</v>
      </c>
      <c r="P15">
        <v>0</v>
      </c>
      <c r="R15" s="39" t="s">
        <v>15187</v>
      </c>
      <c r="S15">
        <v>1</v>
      </c>
      <c r="U15" s="39" t="s">
        <v>15187</v>
      </c>
      <c r="V15">
        <v>1</v>
      </c>
      <c r="X15" s="39" t="s">
        <v>15186</v>
      </c>
      <c r="Y15">
        <v>1</v>
      </c>
      <c r="AA15" s="39" t="s">
        <v>15187</v>
      </c>
      <c r="AB15">
        <v>1</v>
      </c>
      <c r="AD15" s="39" t="s">
        <v>15186</v>
      </c>
      <c r="AE15">
        <v>1</v>
      </c>
      <c r="AG15" s="39" t="s">
        <v>15187</v>
      </c>
      <c r="AH15">
        <v>1</v>
      </c>
      <c r="AJ15" s="39" t="s">
        <v>15186</v>
      </c>
      <c r="AK15">
        <v>1</v>
      </c>
      <c r="AM15" s="39" t="s">
        <v>42570</v>
      </c>
      <c r="AN15">
        <v>1</v>
      </c>
      <c r="AP15" s="39" t="s">
        <v>42571</v>
      </c>
      <c r="AQ15">
        <v>1</v>
      </c>
      <c r="AS15" s="39" t="s">
        <v>42582</v>
      </c>
      <c r="AT15">
        <v>0</v>
      </c>
    </row>
    <row r="16" spans="1:47" x14ac:dyDescent="0.3">
      <c r="A16">
        <v>15</v>
      </c>
      <c r="B16" s="1">
        <v>45889.391979166663</v>
      </c>
      <c r="C16" s="1">
        <v>45889.397858796299</v>
      </c>
      <c r="D16" s="39" t="s">
        <v>567</v>
      </c>
      <c r="E16" s="39" t="s">
        <v>568</v>
      </c>
      <c r="F16">
        <v>8</v>
      </c>
      <c r="I16" s="39" t="s">
        <v>568</v>
      </c>
      <c r="J16">
        <v>0</v>
      </c>
      <c r="L16">
        <v>10</v>
      </c>
      <c r="M16">
        <v>0</v>
      </c>
      <c r="O16">
        <v>31</v>
      </c>
      <c r="P16">
        <v>0</v>
      </c>
      <c r="R16" s="39" t="s">
        <v>15187</v>
      </c>
      <c r="S16">
        <v>1</v>
      </c>
      <c r="U16" s="39" t="s">
        <v>15187</v>
      </c>
      <c r="V16">
        <v>1</v>
      </c>
      <c r="X16" s="39" t="s">
        <v>15186</v>
      </c>
      <c r="Y16">
        <v>1</v>
      </c>
      <c r="AA16" s="39" t="s">
        <v>15187</v>
      </c>
      <c r="AB16">
        <v>1</v>
      </c>
      <c r="AD16" s="39" t="s">
        <v>15186</v>
      </c>
      <c r="AE16">
        <v>1</v>
      </c>
      <c r="AG16" s="39" t="s">
        <v>15187</v>
      </c>
      <c r="AH16">
        <v>1</v>
      </c>
      <c r="AJ16" s="39" t="s">
        <v>15186</v>
      </c>
      <c r="AK16">
        <v>1</v>
      </c>
      <c r="AM16" s="39" t="s">
        <v>42585</v>
      </c>
      <c r="AN16">
        <v>0</v>
      </c>
      <c r="AP16" s="39" t="s">
        <v>42571</v>
      </c>
      <c r="AQ16">
        <v>1</v>
      </c>
      <c r="AS16" s="39" t="s">
        <v>42586</v>
      </c>
      <c r="AT16">
        <v>0</v>
      </c>
    </row>
    <row r="17" spans="1:46" x14ac:dyDescent="0.3">
      <c r="A17">
        <v>16</v>
      </c>
      <c r="B17" s="1">
        <v>45889.394120370373</v>
      </c>
      <c r="C17" s="1">
        <v>45889.397962962961</v>
      </c>
      <c r="D17" s="39" t="s">
        <v>772</v>
      </c>
      <c r="E17" s="39" t="s">
        <v>773</v>
      </c>
      <c r="F17">
        <v>9</v>
      </c>
      <c r="I17" s="39" t="s">
        <v>773</v>
      </c>
      <c r="J17">
        <v>0</v>
      </c>
      <c r="L17">
        <v>10</v>
      </c>
      <c r="M17">
        <v>0</v>
      </c>
      <c r="O17">
        <v>5</v>
      </c>
      <c r="P17">
        <v>0</v>
      </c>
      <c r="R17" s="39" t="s">
        <v>15187</v>
      </c>
      <c r="S17">
        <v>1</v>
      </c>
      <c r="U17" s="39" t="s">
        <v>15187</v>
      </c>
      <c r="V17">
        <v>1</v>
      </c>
      <c r="X17" s="39" t="s">
        <v>15186</v>
      </c>
      <c r="Y17">
        <v>1</v>
      </c>
      <c r="AA17" s="39" t="s">
        <v>15187</v>
      </c>
      <c r="AB17">
        <v>1</v>
      </c>
      <c r="AD17" s="39" t="s">
        <v>15186</v>
      </c>
      <c r="AE17">
        <v>1</v>
      </c>
      <c r="AG17" s="39" t="s">
        <v>15187</v>
      </c>
      <c r="AH17">
        <v>1</v>
      </c>
      <c r="AJ17" s="39" t="s">
        <v>15186</v>
      </c>
      <c r="AK17">
        <v>1</v>
      </c>
      <c r="AM17" s="39" t="s">
        <v>42570</v>
      </c>
      <c r="AN17">
        <v>1</v>
      </c>
      <c r="AP17" s="39" t="s">
        <v>42571</v>
      </c>
      <c r="AQ17">
        <v>1</v>
      </c>
      <c r="AS17" s="39" t="s">
        <v>42582</v>
      </c>
      <c r="AT17">
        <v>0</v>
      </c>
    </row>
    <row r="18" spans="1:46" x14ac:dyDescent="0.3">
      <c r="A18">
        <v>17</v>
      </c>
      <c r="B18" s="1">
        <v>45889.396377314813</v>
      </c>
      <c r="C18" s="1">
        <v>45889.398206018515</v>
      </c>
      <c r="D18" s="39" t="s">
        <v>659</v>
      </c>
      <c r="E18" s="39" t="s">
        <v>660</v>
      </c>
      <c r="F18">
        <v>9</v>
      </c>
      <c r="I18" s="39" t="s">
        <v>42587</v>
      </c>
      <c r="J18">
        <v>0</v>
      </c>
      <c r="L18">
        <v>10</v>
      </c>
      <c r="M18">
        <v>0</v>
      </c>
      <c r="O18">
        <v>19</v>
      </c>
      <c r="P18">
        <v>0</v>
      </c>
      <c r="R18" s="39" t="s">
        <v>15187</v>
      </c>
      <c r="S18">
        <v>1</v>
      </c>
      <c r="U18" s="39" t="s">
        <v>15187</v>
      </c>
      <c r="V18">
        <v>1</v>
      </c>
      <c r="X18" s="39" t="s">
        <v>15186</v>
      </c>
      <c r="Y18">
        <v>1</v>
      </c>
      <c r="AA18" s="39" t="s">
        <v>15187</v>
      </c>
      <c r="AB18">
        <v>1</v>
      </c>
      <c r="AD18" s="39" t="s">
        <v>15186</v>
      </c>
      <c r="AE18">
        <v>1</v>
      </c>
      <c r="AG18" s="39" t="s">
        <v>15187</v>
      </c>
      <c r="AH18">
        <v>1</v>
      </c>
      <c r="AJ18" s="39" t="s">
        <v>15186</v>
      </c>
      <c r="AK18">
        <v>1</v>
      </c>
      <c r="AM18" s="39" t="s">
        <v>42570</v>
      </c>
      <c r="AN18">
        <v>1</v>
      </c>
      <c r="AP18" s="39" t="s">
        <v>42571</v>
      </c>
      <c r="AQ18">
        <v>1</v>
      </c>
      <c r="AS18" s="39" t="s">
        <v>42583</v>
      </c>
      <c r="AT18">
        <v>0</v>
      </c>
    </row>
    <row r="19" spans="1:46" x14ac:dyDescent="0.3">
      <c r="A19">
        <v>18</v>
      </c>
      <c r="B19" s="1">
        <v>45889.391655092593</v>
      </c>
      <c r="C19" s="1">
        <v>45889.398217592592</v>
      </c>
      <c r="D19" s="39" t="s">
        <v>629</v>
      </c>
      <c r="E19" s="39" t="s">
        <v>630</v>
      </c>
      <c r="F19">
        <v>8</v>
      </c>
      <c r="I19" s="39" t="s">
        <v>631</v>
      </c>
      <c r="J19">
        <v>0</v>
      </c>
      <c r="L19">
        <v>10</v>
      </c>
      <c r="M19">
        <v>0</v>
      </c>
      <c r="O19">
        <v>11</v>
      </c>
      <c r="P19">
        <v>0</v>
      </c>
      <c r="R19" s="39" t="s">
        <v>15187</v>
      </c>
      <c r="S19">
        <v>1</v>
      </c>
      <c r="U19" s="39" t="s">
        <v>15186</v>
      </c>
      <c r="V19">
        <v>0</v>
      </c>
      <c r="X19" s="39" t="s">
        <v>15186</v>
      </c>
      <c r="Y19">
        <v>1</v>
      </c>
      <c r="AA19" s="39" t="s">
        <v>15187</v>
      </c>
      <c r="AB19">
        <v>1</v>
      </c>
      <c r="AD19" s="39" t="s">
        <v>15186</v>
      </c>
      <c r="AE19">
        <v>1</v>
      </c>
      <c r="AG19" s="39" t="s">
        <v>15187</v>
      </c>
      <c r="AH19">
        <v>1</v>
      </c>
      <c r="AJ19" s="39" t="s">
        <v>15186</v>
      </c>
      <c r="AK19">
        <v>1</v>
      </c>
      <c r="AM19" s="39" t="s">
        <v>42570</v>
      </c>
      <c r="AN19">
        <v>1</v>
      </c>
      <c r="AP19" s="39" t="s">
        <v>42571</v>
      </c>
      <c r="AQ19">
        <v>1</v>
      </c>
      <c r="AS19" s="39" t="s">
        <v>42588</v>
      </c>
      <c r="AT19">
        <v>0</v>
      </c>
    </row>
    <row r="20" spans="1:46" x14ac:dyDescent="0.3">
      <c r="A20">
        <v>19</v>
      </c>
      <c r="B20" s="1">
        <v>45889.393275462964</v>
      </c>
      <c r="C20" s="1">
        <v>45889.398252314815</v>
      </c>
      <c r="D20" s="39" t="s">
        <v>500</v>
      </c>
      <c r="E20" s="39" t="s">
        <v>501</v>
      </c>
      <c r="F20">
        <v>9</v>
      </c>
      <c r="I20" s="39" t="s">
        <v>501</v>
      </c>
      <c r="J20">
        <v>0</v>
      </c>
      <c r="L20">
        <v>10</v>
      </c>
      <c r="M20">
        <v>0</v>
      </c>
      <c r="O20">
        <v>2</v>
      </c>
      <c r="P20">
        <v>0</v>
      </c>
      <c r="R20" s="39" t="s">
        <v>15187</v>
      </c>
      <c r="S20">
        <v>1</v>
      </c>
      <c r="U20" s="39" t="s">
        <v>15187</v>
      </c>
      <c r="V20">
        <v>1</v>
      </c>
      <c r="X20" s="39" t="s">
        <v>15186</v>
      </c>
      <c r="Y20">
        <v>1</v>
      </c>
      <c r="AA20" s="39" t="s">
        <v>15187</v>
      </c>
      <c r="AB20">
        <v>1</v>
      </c>
      <c r="AD20" s="39" t="s">
        <v>15186</v>
      </c>
      <c r="AE20">
        <v>1</v>
      </c>
      <c r="AG20" s="39" t="s">
        <v>15187</v>
      </c>
      <c r="AH20">
        <v>1</v>
      </c>
      <c r="AJ20" s="39" t="s">
        <v>15186</v>
      </c>
      <c r="AK20">
        <v>1</v>
      </c>
      <c r="AM20" s="39" t="s">
        <v>42570</v>
      </c>
      <c r="AN20">
        <v>1</v>
      </c>
      <c r="AP20" s="39" t="s">
        <v>42571</v>
      </c>
      <c r="AQ20">
        <v>1</v>
      </c>
      <c r="AS20" s="39" t="s">
        <v>42583</v>
      </c>
      <c r="AT20">
        <v>0</v>
      </c>
    </row>
    <row r="21" spans="1:46" x14ac:dyDescent="0.3">
      <c r="A21">
        <v>20</v>
      </c>
      <c r="B21" s="1">
        <v>45889.397094907406</v>
      </c>
      <c r="C21" s="1">
        <v>45889.398275462961</v>
      </c>
      <c r="D21" s="39" t="s">
        <v>602</v>
      </c>
      <c r="E21" s="39" t="s">
        <v>603</v>
      </c>
      <c r="F21">
        <v>8</v>
      </c>
      <c r="I21" s="39" t="s">
        <v>39407</v>
      </c>
      <c r="J21">
        <v>0</v>
      </c>
      <c r="L21">
        <v>10</v>
      </c>
      <c r="M21">
        <v>0</v>
      </c>
      <c r="O21">
        <v>18</v>
      </c>
      <c r="P21">
        <v>0</v>
      </c>
      <c r="R21" s="39" t="s">
        <v>15187</v>
      </c>
      <c r="S21">
        <v>1</v>
      </c>
      <c r="U21" s="39" t="s">
        <v>15187</v>
      </c>
      <c r="V21">
        <v>1</v>
      </c>
      <c r="X21" s="39" t="s">
        <v>15186</v>
      </c>
      <c r="Y21">
        <v>1</v>
      </c>
      <c r="AA21" s="39" t="s">
        <v>15187</v>
      </c>
      <c r="AB21">
        <v>1</v>
      </c>
      <c r="AD21" s="39" t="s">
        <v>15186</v>
      </c>
      <c r="AE21">
        <v>1</v>
      </c>
      <c r="AG21" s="39" t="s">
        <v>15187</v>
      </c>
      <c r="AH21">
        <v>1</v>
      </c>
      <c r="AJ21" s="39" t="s">
        <v>15186</v>
      </c>
      <c r="AK21">
        <v>1</v>
      </c>
      <c r="AM21" s="39" t="s">
        <v>42585</v>
      </c>
      <c r="AN21">
        <v>0</v>
      </c>
      <c r="AP21" s="39" t="s">
        <v>42571</v>
      </c>
      <c r="AQ21">
        <v>1</v>
      </c>
      <c r="AS21" s="39" t="s">
        <v>42580</v>
      </c>
      <c r="AT21">
        <v>0</v>
      </c>
    </row>
    <row r="22" spans="1:46" x14ac:dyDescent="0.3">
      <c r="A22">
        <v>21</v>
      </c>
      <c r="B22" s="1">
        <v>45889.392199074071</v>
      </c>
      <c r="C22" s="1">
        <v>45889.398356481484</v>
      </c>
      <c r="D22" s="39" t="s">
        <v>489</v>
      </c>
      <c r="E22" s="39" t="s">
        <v>490</v>
      </c>
      <c r="F22">
        <v>9</v>
      </c>
      <c r="I22" s="39" t="s">
        <v>491</v>
      </c>
      <c r="J22">
        <v>0</v>
      </c>
      <c r="L22">
        <v>10</v>
      </c>
      <c r="M22">
        <v>0</v>
      </c>
      <c r="O22">
        <v>7</v>
      </c>
      <c r="P22">
        <v>0</v>
      </c>
      <c r="R22" s="39" t="s">
        <v>15187</v>
      </c>
      <c r="S22">
        <v>1</v>
      </c>
      <c r="U22" s="39" t="s">
        <v>15187</v>
      </c>
      <c r="V22">
        <v>1</v>
      </c>
      <c r="X22" s="39" t="s">
        <v>15186</v>
      </c>
      <c r="Y22">
        <v>1</v>
      </c>
      <c r="AA22" s="39" t="s">
        <v>15187</v>
      </c>
      <c r="AB22">
        <v>1</v>
      </c>
      <c r="AD22" s="39" t="s">
        <v>15186</v>
      </c>
      <c r="AE22">
        <v>1</v>
      </c>
      <c r="AG22" s="39" t="s">
        <v>15187</v>
      </c>
      <c r="AH22">
        <v>1</v>
      </c>
      <c r="AJ22" s="39" t="s">
        <v>15186</v>
      </c>
      <c r="AK22">
        <v>1</v>
      </c>
      <c r="AM22" s="39" t="s">
        <v>42570</v>
      </c>
      <c r="AN22">
        <v>1</v>
      </c>
      <c r="AP22" s="39" t="s">
        <v>42571</v>
      </c>
      <c r="AQ22">
        <v>1</v>
      </c>
      <c r="AS22" s="39" t="s">
        <v>42583</v>
      </c>
      <c r="AT22">
        <v>0</v>
      </c>
    </row>
    <row r="23" spans="1:46" x14ac:dyDescent="0.3">
      <c r="A23">
        <v>22</v>
      </c>
      <c r="B23" s="1">
        <v>45889.391747685186</v>
      </c>
      <c r="C23" s="1">
        <v>45889.398518518516</v>
      </c>
      <c r="D23" s="39" t="s">
        <v>538</v>
      </c>
      <c r="E23" s="39" t="s">
        <v>539</v>
      </c>
      <c r="F23">
        <v>8</v>
      </c>
      <c r="I23" s="39" t="s">
        <v>539</v>
      </c>
      <c r="J23">
        <v>0</v>
      </c>
      <c r="L23">
        <v>10</v>
      </c>
      <c r="M23">
        <v>0</v>
      </c>
      <c r="O23">
        <v>32</v>
      </c>
      <c r="P23">
        <v>0</v>
      </c>
      <c r="R23" s="39" t="s">
        <v>15187</v>
      </c>
      <c r="S23">
        <v>1</v>
      </c>
      <c r="U23" s="39" t="s">
        <v>15187</v>
      </c>
      <c r="V23">
        <v>1</v>
      </c>
      <c r="X23" s="39" t="s">
        <v>15186</v>
      </c>
      <c r="Y23">
        <v>1</v>
      </c>
      <c r="AA23" s="39" t="s">
        <v>15187</v>
      </c>
      <c r="AB23">
        <v>1</v>
      </c>
      <c r="AD23" s="39" t="s">
        <v>15186</v>
      </c>
      <c r="AE23">
        <v>1</v>
      </c>
      <c r="AG23" s="39" t="s">
        <v>15187</v>
      </c>
      <c r="AH23">
        <v>1</v>
      </c>
      <c r="AJ23" s="39" t="s">
        <v>15186</v>
      </c>
      <c r="AK23">
        <v>1</v>
      </c>
      <c r="AM23" s="39" t="s">
        <v>42585</v>
      </c>
      <c r="AN23">
        <v>0</v>
      </c>
      <c r="AP23" s="39" t="s">
        <v>42571</v>
      </c>
      <c r="AQ23">
        <v>1</v>
      </c>
      <c r="AS23" s="39" t="s">
        <v>42589</v>
      </c>
      <c r="AT23">
        <v>0</v>
      </c>
    </row>
    <row r="24" spans="1:46" x14ac:dyDescent="0.3">
      <c r="A24">
        <v>23</v>
      </c>
      <c r="B24" s="1">
        <v>45889.392731481479</v>
      </c>
      <c r="C24" s="1">
        <v>45889.398576388892</v>
      </c>
      <c r="D24" s="39" t="s">
        <v>750</v>
      </c>
      <c r="E24" s="39" t="s">
        <v>751</v>
      </c>
      <c r="F24">
        <v>9</v>
      </c>
      <c r="I24" s="39" t="s">
        <v>751</v>
      </c>
      <c r="J24">
        <v>0</v>
      </c>
      <c r="L24">
        <v>10</v>
      </c>
      <c r="M24">
        <v>0</v>
      </c>
      <c r="O24">
        <v>22</v>
      </c>
      <c r="P24">
        <v>0</v>
      </c>
      <c r="R24" s="39" t="s">
        <v>15187</v>
      </c>
      <c r="S24">
        <v>1</v>
      </c>
      <c r="U24" s="39" t="s">
        <v>15187</v>
      </c>
      <c r="V24">
        <v>1</v>
      </c>
      <c r="X24" s="39" t="s">
        <v>15186</v>
      </c>
      <c r="Y24">
        <v>1</v>
      </c>
      <c r="AA24" s="39" t="s">
        <v>15187</v>
      </c>
      <c r="AB24">
        <v>1</v>
      </c>
      <c r="AD24" s="39" t="s">
        <v>15186</v>
      </c>
      <c r="AE24">
        <v>1</v>
      </c>
      <c r="AG24" s="39" t="s">
        <v>15187</v>
      </c>
      <c r="AH24">
        <v>1</v>
      </c>
      <c r="AJ24" s="39" t="s">
        <v>15186</v>
      </c>
      <c r="AK24">
        <v>1</v>
      </c>
      <c r="AM24" s="39" t="s">
        <v>42570</v>
      </c>
      <c r="AN24">
        <v>1</v>
      </c>
      <c r="AP24" s="39" t="s">
        <v>42571</v>
      </c>
      <c r="AQ24">
        <v>1</v>
      </c>
      <c r="AS24" s="39" t="s">
        <v>42583</v>
      </c>
      <c r="AT24">
        <v>0</v>
      </c>
    </row>
    <row r="25" spans="1:46" x14ac:dyDescent="0.3">
      <c r="A25">
        <v>24</v>
      </c>
      <c r="B25" s="1">
        <v>45889.394560185188</v>
      </c>
      <c r="C25" s="1">
        <v>45889.398611111108</v>
      </c>
      <c r="D25" s="39" t="s">
        <v>702</v>
      </c>
      <c r="E25" s="39" t="s">
        <v>703</v>
      </c>
      <c r="F25">
        <v>8</v>
      </c>
      <c r="I25" s="39" t="s">
        <v>703</v>
      </c>
      <c r="J25">
        <v>0</v>
      </c>
      <c r="L25">
        <v>10</v>
      </c>
      <c r="M25">
        <v>0</v>
      </c>
      <c r="O25">
        <v>20</v>
      </c>
      <c r="P25">
        <v>0</v>
      </c>
      <c r="R25" s="39" t="s">
        <v>15187</v>
      </c>
      <c r="S25">
        <v>1</v>
      </c>
      <c r="U25" s="39" t="s">
        <v>15187</v>
      </c>
      <c r="V25">
        <v>1</v>
      </c>
      <c r="X25" s="39" t="s">
        <v>15186</v>
      </c>
      <c r="Y25">
        <v>1</v>
      </c>
      <c r="AA25" s="39" t="s">
        <v>15187</v>
      </c>
      <c r="AB25">
        <v>1</v>
      </c>
      <c r="AD25" s="39" t="s">
        <v>15186</v>
      </c>
      <c r="AE25">
        <v>1</v>
      </c>
      <c r="AG25" s="39" t="s">
        <v>15187</v>
      </c>
      <c r="AH25">
        <v>1</v>
      </c>
      <c r="AJ25" s="39" t="s">
        <v>15186</v>
      </c>
      <c r="AK25">
        <v>1</v>
      </c>
      <c r="AM25" s="39" t="s">
        <v>42574</v>
      </c>
      <c r="AN25">
        <v>0</v>
      </c>
      <c r="AP25" s="39" t="s">
        <v>42571</v>
      </c>
      <c r="AQ25">
        <v>1</v>
      </c>
      <c r="AS25" s="39" t="s">
        <v>42583</v>
      </c>
      <c r="AT25">
        <v>0</v>
      </c>
    </row>
    <row r="26" spans="1:46" x14ac:dyDescent="0.3">
      <c r="A26">
        <v>25</v>
      </c>
      <c r="B26" s="1">
        <v>45889.392337962963</v>
      </c>
      <c r="C26" s="1">
        <v>45889.399027777778</v>
      </c>
      <c r="D26" s="39" t="s">
        <v>829</v>
      </c>
      <c r="E26" s="39" t="s">
        <v>830</v>
      </c>
      <c r="F26">
        <v>9</v>
      </c>
      <c r="I26" s="39" t="s">
        <v>830</v>
      </c>
      <c r="J26">
        <v>0</v>
      </c>
      <c r="L26">
        <v>10</v>
      </c>
      <c r="M26">
        <v>0</v>
      </c>
      <c r="O26">
        <v>34</v>
      </c>
      <c r="P26">
        <v>0</v>
      </c>
      <c r="R26" s="39" t="s">
        <v>15187</v>
      </c>
      <c r="S26">
        <v>1</v>
      </c>
      <c r="U26" s="39" t="s">
        <v>15187</v>
      </c>
      <c r="V26">
        <v>1</v>
      </c>
      <c r="X26" s="39" t="s">
        <v>15186</v>
      </c>
      <c r="Y26">
        <v>1</v>
      </c>
      <c r="AA26" s="39" t="s">
        <v>15187</v>
      </c>
      <c r="AB26">
        <v>1</v>
      </c>
      <c r="AD26" s="39" t="s">
        <v>15186</v>
      </c>
      <c r="AE26">
        <v>1</v>
      </c>
      <c r="AG26" s="39" t="s">
        <v>15187</v>
      </c>
      <c r="AH26">
        <v>1</v>
      </c>
      <c r="AJ26" s="39" t="s">
        <v>15186</v>
      </c>
      <c r="AK26">
        <v>1</v>
      </c>
      <c r="AM26" s="39" t="s">
        <v>42570</v>
      </c>
      <c r="AN26">
        <v>1</v>
      </c>
      <c r="AP26" s="39" t="s">
        <v>42571</v>
      </c>
      <c r="AQ26">
        <v>1</v>
      </c>
      <c r="AS26" s="39" t="s">
        <v>42590</v>
      </c>
      <c r="AT26">
        <v>0</v>
      </c>
    </row>
    <row r="27" spans="1:46" x14ac:dyDescent="0.3">
      <c r="A27">
        <v>26</v>
      </c>
      <c r="B27" s="1">
        <v>45889.392604166664</v>
      </c>
      <c r="C27" s="1">
        <v>45889.399050925924</v>
      </c>
      <c r="D27" s="39" t="s">
        <v>741</v>
      </c>
      <c r="E27" s="39" t="s">
        <v>742</v>
      </c>
      <c r="F27">
        <v>9</v>
      </c>
      <c r="I27" s="39" t="s">
        <v>742</v>
      </c>
      <c r="J27">
        <v>0</v>
      </c>
      <c r="L27">
        <v>10</v>
      </c>
      <c r="M27">
        <v>0</v>
      </c>
      <c r="O27">
        <v>36</v>
      </c>
      <c r="P27">
        <v>0</v>
      </c>
      <c r="R27" s="39" t="s">
        <v>15187</v>
      </c>
      <c r="S27">
        <v>1</v>
      </c>
      <c r="U27" s="39" t="s">
        <v>15187</v>
      </c>
      <c r="V27">
        <v>1</v>
      </c>
      <c r="X27" s="39" t="s">
        <v>15186</v>
      </c>
      <c r="Y27">
        <v>1</v>
      </c>
      <c r="AA27" s="39" t="s">
        <v>15187</v>
      </c>
      <c r="AB27">
        <v>1</v>
      </c>
      <c r="AD27" s="39" t="s">
        <v>15186</v>
      </c>
      <c r="AE27">
        <v>1</v>
      </c>
      <c r="AG27" s="39" t="s">
        <v>15187</v>
      </c>
      <c r="AH27">
        <v>1</v>
      </c>
      <c r="AJ27" s="39" t="s">
        <v>15186</v>
      </c>
      <c r="AK27">
        <v>1</v>
      </c>
      <c r="AM27" s="39" t="s">
        <v>42570</v>
      </c>
      <c r="AN27">
        <v>1</v>
      </c>
      <c r="AP27" s="39" t="s">
        <v>42571</v>
      </c>
      <c r="AQ27">
        <v>1</v>
      </c>
      <c r="AS27" s="39" t="s">
        <v>42590</v>
      </c>
      <c r="AT27">
        <v>0</v>
      </c>
    </row>
    <row r="28" spans="1:46" x14ac:dyDescent="0.3">
      <c r="A28">
        <v>27</v>
      </c>
      <c r="B28" s="1">
        <v>45889.39334490741</v>
      </c>
      <c r="C28" s="1">
        <v>45889.399097222224</v>
      </c>
      <c r="D28" s="39" t="s">
        <v>818</v>
      </c>
      <c r="E28" s="39" t="s">
        <v>819</v>
      </c>
      <c r="F28">
        <v>9</v>
      </c>
      <c r="I28" s="39" t="s">
        <v>35103</v>
      </c>
      <c r="J28">
        <v>0</v>
      </c>
      <c r="L28">
        <v>10</v>
      </c>
      <c r="M28">
        <v>0</v>
      </c>
      <c r="O28">
        <v>1</v>
      </c>
      <c r="P28">
        <v>0</v>
      </c>
      <c r="R28" s="39" t="s">
        <v>15187</v>
      </c>
      <c r="S28">
        <v>1</v>
      </c>
      <c r="U28" s="39" t="s">
        <v>15187</v>
      </c>
      <c r="V28">
        <v>1</v>
      </c>
      <c r="X28" s="39" t="s">
        <v>15186</v>
      </c>
      <c r="Y28">
        <v>1</v>
      </c>
      <c r="AA28" s="39" t="s">
        <v>15187</v>
      </c>
      <c r="AB28">
        <v>1</v>
      </c>
      <c r="AD28" s="39" t="s">
        <v>15186</v>
      </c>
      <c r="AE28">
        <v>1</v>
      </c>
      <c r="AG28" s="39" t="s">
        <v>15187</v>
      </c>
      <c r="AH28">
        <v>1</v>
      </c>
      <c r="AJ28" s="39" t="s">
        <v>15186</v>
      </c>
      <c r="AK28">
        <v>1</v>
      </c>
      <c r="AM28" s="39" t="s">
        <v>42570</v>
      </c>
      <c r="AN28">
        <v>1</v>
      </c>
      <c r="AP28" s="39" t="s">
        <v>42571</v>
      </c>
      <c r="AQ28">
        <v>1</v>
      </c>
      <c r="AS28" s="39" t="s">
        <v>42590</v>
      </c>
      <c r="AT28">
        <v>0</v>
      </c>
    </row>
    <row r="29" spans="1:46" x14ac:dyDescent="0.3">
      <c r="A29">
        <v>28</v>
      </c>
      <c r="B29" s="1">
        <v>45889.392094907409</v>
      </c>
      <c r="C29" s="1">
        <v>45889.399259259262</v>
      </c>
      <c r="D29" s="39" t="s">
        <v>468</v>
      </c>
      <c r="E29" s="39" t="s">
        <v>469</v>
      </c>
      <c r="F29">
        <v>8</v>
      </c>
      <c r="I29" s="39" t="s">
        <v>469</v>
      </c>
      <c r="J29">
        <v>0</v>
      </c>
      <c r="L29">
        <v>10</v>
      </c>
      <c r="M29">
        <v>0</v>
      </c>
      <c r="O29">
        <v>10</v>
      </c>
      <c r="P29">
        <v>0</v>
      </c>
      <c r="R29" s="39" t="s">
        <v>15187</v>
      </c>
      <c r="S29">
        <v>1</v>
      </c>
      <c r="U29" s="39" t="s">
        <v>15186</v>
      </c>
      <c r="V29">
        <v>0</v>
      </c>
      <c r="X29" s="39" t="s">
        <v>15186</v>
      </c>
      <c r="Y29">
        <v>1</v>
      </c>
      <c r="AA29" s="39" t="s">
        <v>15187</v>
      </c>
      <c r="AB29">
        <v>1</v>
      </c>
      <c r="AD29" s="39" t="s">
        <v>15186</v>
      </c>
      <c r="AE29">
        <v>1</v>
      </c>
      <c r="AG29" s="39" t="s">
        <v>15187</v>
      </c>
      <c r="AH29">
        <v>1</v>
      </c>
      <c r="AJ29" s="39" t="s">
        <v>15186</v>
      </c>
      <c r="AK29">
        <v>1</v>
      </c>
      <c r="AM29" s="39" t="s">
        <v>42570</v>
      </c>
      <c r="AN29">
        <v>1</v>
      </c>
      <c r="AP29" s="39" t="s">
        <v>42571</v>
      </c>
      <c r="AQ29">
        <v>1</v>
      </c>
      <c r="AS29" s="39" t="s">
        <v>42591</v>
      </c>
      <c r="AT29">
        <v>0</v>
      </c>
    </row>
    <row r="30" spans="1:46" x14ac:dyDescent="0.3">
      <c r="A30">
        <v>29</v>
      </c>
      <c r="B30" s="1">
        <v>45889.393333333333</v>
      </c>
      <c r="C30" s="1">
        <v>45889.399259259262</v>
      </c>
      <c r="D30" s="39" t="s">
        <v>799</v>
      </c>
      <c r="E30" s="39" t="s">
        <v>800</v>
      </c>
      <c r="F30">
        <v>9</v>
      </c>
      <c r="I30" s="39" t="s">
        <v>800</v>
      </c>
      <c r="J30">
        <v>0</v>
      </c>
      <c r="L30">
        <v>10</v>
      </c>
      <c r="M30">
        <v>0</v>
      </c>
      <c r="O30">
        <v>38</v>
      </c>
      <c r="P30">
        <v>0</v>
      </c>
      <c r="R30" s="39" t="s">
        <v>15187</v>
      </c>
      <c r="S30">
        <v>1</v>
      </c>
      <c r="U30" s="39" t="s">
        <v>15187</v>
      </c>
      <c r="V30">
        <v>1</v>
      </c>
      <c r="X30" s="39" t="s">
        <v>15186</v>
      </c>
      <c r="Y30">
        <v>1</v>
      </c>
      <c r="AA30" s="39" t="s">
        <v>15187</v>
      </c>
      <c r="AB30">
        <v>1</v>
      </c>
      <c r="AD30" s="39" t="s">
        <v>15186</v>
      </c>
      <c r="AE30">
        <v>1</v>
      </c>
      <c r="AG30" s="39" t="s">
        <v>15187</v>
      </c>
      <c r="AH30">
        <v>1</v>
      </c>
      <c r="AJ30" s="39" t="s">
        <v>15186</v>
      </c>
      <c r="AK30">
        <v>1</v>
      </c>
      <c r="AM30" s="39" t="s">
        <v>42570</v>
      </c>
      <c r="AN30">
        <v>1</v>
      </c>
      <c r="AP30" s="39" t="s">
        <v>42571</v>
      </c>
      <c r="AQ30">
        <v>1</v>
      </c>
      <c r="AS30" s="39" t="s">
        <v>42583</v>
      </c>
      <c r="AT30">
        <v>0</v>
      </c>
    </row>
    <row r="31" spans="1:46" x14ac:dyDescent="0.3">
      <c r="A31">
        <v>30</v>
      </c>
      <c r="B31" s="1">
        <v>45889.392025462963</v>
      </c>
      <c r="C31" s="1">
        <v>45889.399282407408</v>
      </c>
      <c r="D31" s="39" t="s">
        <v>479</v>
      </c>
      <c r="E31" s="39" t="s">
        <v>480</v>
      </c>
      <c r="F31">
        <v>9</v>
      </c>
      <c r="I31" s="39" t="s">
        <v>480</v>
      </c>
      <c r="J31">
        <v>0</v>
      </c>
      <c r="L31">
        <v>10</v>
      </c>
      <c r="M31">
        <v>0</v>
      </c>
      <c r="O31">
        <v>15</v>
      </c>
      <c r="P31">
        <v>0</v>
      </c>
      <c r="R31" s="39" t="s">
        <v>15187</v>
      </c>
      <c r="S31">
        <v>1</v>
      </c>
      <c r="U31" s="39" t="s">
        <v>15187</v>
      </c>
      <c r="V31">
        <v>1</v>
      </c>
      <c r="X31" s="39" t="s">
        <v>15186</v>
      </c>
      <c r="Y31">
        <v>1</v>
      </c>
      <c r="AA31" s="39" t="s">
        <v>15187</v>
      </c>
      <c r="AB31">
        <v>1</v>
      </c>
      <c r="AD31" s="39" t="s">
        <v>15186</v>
      </c>
      <c r="AE31">
        <v>1</v>
      </c>
      <c r="AG31" s="39" t="s">
        <v>15187</v>
      </c>
      <c r="AH31">
        <v>1</v>
      </c>
      <c r="AJ31" s="39" t="s">
        <v>15186</v>
      </c>
      <c r="AK31">
        <v>1</v>
      </c>
      <c r="AM31" s="39" t="s">
        <v>42570</v>
      </c>
      <c r="AN31">
        <v>1</v>
      </c>
      <c r="AP31" s="39" t="s">
        <v>42571</v>
      </c>
      <c r="AQ31">
        <v>1</v>
      </c>
      <c r="AS31" s="39" t="s">
        <v>42588</v>
      </c>
      <c r="AT31">
        <v>0</v>
      </c>
    </row>
    <row r="32" spans="1:46" x14ac:dyDescent="0.3">
      <c r="A32">
        <v>31</v>
      </c>
      <c r="B32" s="1">
        <v>45889.391851851855</v>
      </c>
      <c r="C32" s="1">
        <v>45889.399293981478</v>
      </c>
      <c r="D32" s="39" t="s">
        <v>638</v>
      </c>
      <c r="E32" s="39" t="s">
        <v>639</v>
      </c>
      <c r="F32">
        <v>8</v>
      </c>
      <c r="I32" s="39" t="s">
        <v>640</v>
      </c>
      <c r="J32">
        <v>0</v>
      </c>
      <c r="L32">
        <v>10</v>
      </c>
      <c r="M32">
        <v>0</v>
      </c>
      <c r="O32">
        <v>33</v>
      </c>
      <c r="P32">
        <v>0</v>
      </c>
      <c r="R32" s="39" t="s">
        <v>15187</v>
      </c>
      <c r="S32">
        <v>1</v>
      </c>
      <c r="U32" s="39" t="s">
        <v>15186</v>
      </c>
      <c r="V32">
        <v>0</v>
      </c>
      <c r="X32" s="39" t="s">
        <v>15186</v>
      </c>
      <c r="Y32">
        <v>1</v>
      </c>
      <c r="AA32" s="39" t="s">
        <v>15187</v>
      </c>
      <c r="AB32">
        <v>1</v>
      </c>
      <c r="AD32" s="39" t="s">
        <v>15186</v>
      </c>
      <c r="AE32">
        <v>1</v>
      </c>
      <c r="AG32" s="39" t="s">
        <v>15187</v>
      </c>
      <c r="AH32">
        <v>1</v>
      </c>
      <c r="AJ32" s="39" t="s">
        <v>15186</v>
      </c>
      <c r="AK32">
        <v>1</v>
      </c>
      <c r="AM32" s="39" t="s">
        <v>42570</v>
      </c>
      <c r="AN32">
        <v>1</v>
      </c>
      <c r="AP32" s="39" t="s">
        <v>42571</v>
      </c>
      <c r="AQ32">
        <v>1</v>
      </c>
      <c r="AS32" s="39" t="s">
        <v>42588</v>
      </c>
      <c r="AT32">
        <v>0</v>
      </c>
    </row>
    <row r="33" spans="1:46" x14ac:dyDescent="0.3">
      <c r="A33">
        <v>32</v>
      </c>
      <c r="B33" s="1">
        <v>45889.395300925928</v>
      </c>
      <c r="C33" s="1">
        <v>45889.399293981478</v>
      </c>
      <c r="D33" s="39" t="s">
        <v>713</v>
      </c>
      <c r="E33" s="39" t="s">
        <v>714</v>
      </c>
      <c r="F33">
        <v>9</v>
      </c>
      <c r="I33" s="39" t="s">
        <v>714</v>
      </c>
      <c r="J33">
        <v>0</v>
      </c>
      <c r="L33">
        <v>10</v>
      </c>
      <c r="M33">
        <v>0</v>
      </c>
      <c r="O33">
        <v>24</v>
      </c>
      <c r="P33">
        <v>0</v>
      </c>
      <c r="R33" s="39" t="s">
        <v>15187</v>
      </c>
      <c r="S33">
        <v>1</v>
      </c>
      <c r="U33" s="39" t="s">
        <v>15187</v>
      </c>
      <c r="V33">
        <v>1</v>
      </c>
      <c r="X33" s="39" t="s">
        <v>15186</v>
      </c>
      <c r="Y33">
        <v>1</v>
      </c>
      <c r="AA33" s="39" t="s">
        <v>15187</v>
      </c>
      <c r="AB33">
        <v>1</v>
      </c>
      <c r="AD33" s="39" t="s">
        <v>15186</v>
      </c>
      <c r="AE33">
        <v>1</v>
      </c>
      <c r="AG33" s="39" t="s">
        <v>15187</v>
      </c>
      <c r="AH33">
        <v>1</v>
      </c>
      <c r="AJ33" s="39" t="s">
        <v>15186</v>
      </c>
      <c r="AK33">
        <v>1</v>
      </c>
      <c r="AM33" s="39" t="s">
        <v>42570</v>
      </c>
      <c r="AN33">
        <v>1</v>
      </c>
      <c r="AP33" s="39" t="s">
        <v>42571</v>
      </c>
      <c r="AQ33">
        <v>1</v>
      </c>
      <c r="AS33" s="39" t="s">
        <v>42583</v>
      </c>
      <c r="AT33">
        <v>0</v>
      </c>
    </row>
    <row r="34" spans="1:46" x14ac:dyDescent="0.3">
      <c r="A34">
        <v>33</v>
      </c>
      <c r="B34" s="1">
        <v>45889.392824074072</v>
      </c>
      <c r="C34" s="1">
        <v>45889.399328703701</v>
      </c>
      <c r="D34" s="39" t="s">
        <v>549</v>
      </c>
      <c r="E34" s="39" t="s">
        <v>550</v>
      </c>
      <c r="F34">
        <v>8</v>
      </c>
      <c r="I34" s="39" t="s">
        <v>550</v>
      </c>
      <c r="J34">
        <v>0</v>
      </c>
      <c r="L34">
        <v>10</v>
      </c>
      <c r="M34">
        <v>0</v>
      </c>
      <c r="O34">
        <v>26</v>
      </c>
      <c r="P34">
        <v>0</v>
      </c>
      <c r="R34" s="39" t="s">
        <v>15187</v>
      </c>
      <c r="S34">
        <v>1</v>
      </c>
      <c r="U34" s="39" t="s">
        <v>15187</v>
      </c>
      <c r="V34">
        <v>1</v>
      </c>
      <c r="X34" s="39" t="s">
        <v>15186</v>
      </c>
      <c r="Y34">
        <v>1</v>
      </c>
      <c r="AA34" s="39" t="s">
        <v>15187</v>
      </c>
      <c r="AB34">
        <v>1</v>
      </c>
      <c r="AD34" s="39" t="s">
        <v>15186</v>
      </c>
      <c r="AE34">
        <v>1</v>
      </c>
      <c r="AG34" s="39" t="s">
        <v>15187</v>
      </c>
      <c r="AH34">
        <v>1</v>
      </c>
      <c r="AJ34" s="39" t="s">
        <v>15186</v>
      </c>
      <c r="AK34">
        <v>1</v>
      </c>
      <c r="AM34" s="39" t="s">
        <v>42570</v>
      </c>
      <c r="AN34">
        <v>1</v>
      </c>
      <c r="AP34" s="39" t="s">
        <v>42592</v>
      </c>
      <c r="AQ34">
        <v>0</v>
      </c>
      <c r="AS34" s="39" t="s">
        <v>42586</v>
      </c>
      <c r="AT34">
        <v>0</v>
      </c>
    </row>
    <row r="35" spans="1:46" x14ac:dyDescent="0.3">
      <c r="A35">
        <v>34</v>
      </c>
      <c r="B35" s="1">
        <v>45889.396724537037</v>
      </c>
      <c r="C35" s="1">
        <v>45889.399328703701</v>
      </c>
      <c r="D35" s="39" t="s">
        <v>520</v>
      </c>
      <c r="E35" s="39" t="s">
        <v>521</v>
      </c>
      <c r="F35">
        <v>8</v>
      </c>
      <c r="I35" s="39" t="s">
        <v>42593</v>
      </c>
      <c r="J35">
        <v>0</v>
      </c>
      <c r="L35">
        <v>10</v>
      </c>
      <c r="M35">
        <v>0</v>
      </c>
      <c r="O35">
        <v>27</v>
      </c>
      <c r="P35">
        <v>0</v>
      </c>
      <c r="R35" s="39" t="s">
        <v>15187</v>
      </c>
      <c r="S35">
        <v>1</v>
      </c>
      <c r="U35" s="39" t="s">
        <v>15187</v>
      </c>
      <c r="V35">
        <v>1</v>
      </c>
      <c r="X35" s="39" t="s">
        <v>15186</v>
      </c>
      <c r="Y35">
        <v>1</v>
      </c>
      <c r="AA35" s="39" t="s">
        <v>15187</v>
      </c>
      <c r="AB35">
        <v>1</v>
      </c>
      <c r="AD35" s="39" t="s">
        <v>15186</v>
      </c>
      <c r="AE35">
        <v>1</v>
      </c>
      <c r="AG35" s="39" t="s">
        <v>15187</v>
      </c>
      <c r="AH35">
        <v>1</v>
      </c>
      <c r="AJ35" s="39" t="s">
        <v>15186</v>
      </c>
      <c r="AK35">
        <v>1</v>
      </c>
      <c r="AM35" s="39" t="s">
        <v>42570</v>
      </c>
      <c r="AN35">
        <v>1</v>
      </c>
      <c r="AP35" s="39" t="s">
        <v>42592</v>
      </c>
      <c r="AQ35">
        <v>0</v>
      </c>
      <c r="AS35" s="39" t="s">
        <v>42586</v>
      </c>
      <c r="AT35">
        <v>0</v>
      </c>
    </row>
    <row r="36" spans="1:46" x14ac:dyDescent="0.3">
      <c r="A36">
        <v>35</v>
      </c>
      <c r="B36" s="1">
        <v>45889.398217592592</v>
      </c>
      <c r="C36" s="1">
        <v>45889.399699074071</v>
      </c>
      <c r="D36" s="39" t="s">
        <v>722</v>
      </c>
      <c r="E36" s="39" t="s">
        <v>723</v>
      </c>
      <c r="F36">
        <v>8</v>
      </c>
      <c r="I36" s="39" t="s">
        <v>723</v>
      </c>
      <c r="J36">
        <v>0</v>
      </c>
      <c r="L36">
        <v>10</v>
      </c>
      <c r="M36">
        <v>0</v>
      </c>
      <c r="O36">
        <v>12</v>
      </c>
      <c r="P36">
        <v>0</v>
      </c>
      <c r="R36" s="39" t="s">
        <v>15187</v>
      </c>
      <c r="S36">
        <v>1</v>
      </c>
      <c r="U36" s="39" t="s">
        <v>15187</v>
      </c>
      <c r="V36">
        <v>1</v>
      </c>
      <c r="X36" s="39" t="s">
        <v>15186</v>
      </c>
      <c r="Y36">
        <v>1</v>
      </c>
      <c r="AA36" s="39" t="s">
        <v>15187</v>
      </c>
      <c r="AB36">
        <v>1</v>
      </c>
      <c r="AD36" s="39" t="s">
        <v>15186</v>
      </c>
      <c r="AE36">
        <v>1</v>
      </c>
      <c r="AG36" s="39" t="s">
        <v>15187</v>
      </c>
      <c r="AH36">
        <v>1</v>
      </c>
      <c r="AJ36" s="39" t="s">
        <v>15186</v>
      </c>
      <c r="AK36">
        <v>1</v>
      </c>
      <c r="AM36" s="39" t="s">
        <v>42574</v>
      </c>
      <c r="AN36">
        <v>0</v>
      </c>
      <c r="AP36" s="39" t="s">
        <v>42571</v>
      </c>
      <c r="AQ36">
        <v>1</v>
      </c>
      <c r="AS36" s="39" t="s">
        <v>42583</v>
      </c>
      <c r="AT36">
        <v>0</v>
      </c>
    </row>
    <row r="37" spans="1:46" x14ac:dyDescent="0.3">
      <c r="A37">
        <v>36</v>
      </c>
      <c r="B37" s="1">
        <v>45889.393703703703</v>
      </c>
      <c r="C37" s="1">
        <v>45889.399722222224</v>
      </c>
      <c r="D37" s="39" t="s">
        <v>780</v>
      </c>
      <c r="E37" s="39" t="s">
        <v>781</v>
      </c>
      <c r="F37">
        <v>8</v>
      </c>
      <c r="I37" s="39" t="s">
        <v>781</v>
      </c>
      <c r="J37">
        <v>0</v>
      </c>
      <c r="L37">
        <v>10</v>
      </c>
      <c r="M37">
        <v>0</v>
      </c>
      <c r="O37">
        <v>29</v>
      </c>
      <c r="P37">
        <v>0</v>
      </c>
      <c r="R37" s="39" t="s">
        <v>15187</v>
      </c>
      <c r="S37">
        <v>1</v>
      </c>
      <c r="U37" s="39" t="s">
        <v>15186</v>
      </c>
      <c r="V37">
        <v>0</v>
      </c>
      <c r="X37" s="39" t="s">
        <v>15186</v>
      </c>
      <c r="Y37">
        <v>1</v>
      </c>
      <c r="AA37" s="39" t="s">
        <v>15187</v>
      </c>
      <c r="AB37">
        <v>1</v>
      </c>
      <c r="AD37" s="39" t="s">
        <v>15186</v>
      </c>
      <c r="AE37">
        <v>1</v>
      </c>
      <c r="AG37" s="39" t="s">
        <v>15187</v>
      </c>
      <c r="AH37">
        <v>1</v>
      </c>
      <c r="AJ37" s="39" t="s">
        <v>15186</v>
      </c>
      <c r="AK37">
        <v>1</v>
      </c>
      <c r="AM37" s="39" t="s">
        <v>42570</v>
      </c>
      <c r="AN37">
        <v>1</v>
      </c>
      <c r="AP37" s="39" t="s">
        <v>42571</v>
      </c>
      <c r="AQ37">
        <v>1</v>
      </c>
      <c r="AS37" s="39" t="s">
        <v>42588</v>
      </c>
      <c r="AT37">
        <v>0</v>
      </c>
    </row>
    <row r="38" spans="1:46" x14ac:dyDescent="0.3">
      <c r="A38">
        <v>37</v>
      </c>
      <c r="B38" s="1">
        <v>45889.391712962963</v>
      </c>
      <c r="C38" s="1">
        <v>45889.399895833332</v>
      </c>
      <c r="D38" s="39" t="s">
        <v>610</v>
      </c>
      <c r="E38" s="39" t="s">
        <v>611</v>
      </c>
      <c r="F38">
        <v>9</v>
      </c>
      <c r="I38" s="39" t="s">
        <v>611</v>
      </c>
      <c r="J38">
        <v>0</v>
      </c>
      <c r="L38">
        <v>10</v>
      </c>
      <c r="M38">
        <v>0</v>
      </c>
      <c r="O38">
        <v>14</v>
      </c>
      <c r="P38">
        <v>0</v>
      </c>
      <c r="R38" s="39" t="s">
        <v>15187</v>
      </c>
      <c r="S38">
        <v>1</v>
      </c>
      <c r="U38" s="39" t="s">
        <v>15187</v>
      </c>
      <c r="V38">
        <v>1</v>
      </c>
      <c r="X38" s="39" t="s">
        <v>15186</v>
      </c>
      <c r="Y38">
        <v>1</v>
      </c>
      <c r="AA38" s="39" t="s">
        <v>15187</v>
      </c>
      <c r="AB38">
        <v>1</v>
      </c>
      <c r="AD38" s="39" t="s">
        <v>15186</v>
      </c>
      <c r="AE38">
        <v>1</v>
      </c>
      <c r="AG38" s="39" t="s">
        <v>15187</v>
      </c>
      <c r="AH38">
        <v>1</v>
      </c>
      <c r="AJ38" s="39" t="s">
        <v>15186</v>
      </c>
      <c r="AK38">
        <v>1</v>
      </c>
      <c r="AM38" s="39" t="s">
        <v>42570</v>
      </c>
      <c r="AN38">
        <v>1</v>
      </c>
      <c r="AP38" s="39" t="s">
        <v>42571</v>
      </c>
      <c r="AQ38">
        <v>1</v>
      </c>
      <c r="AS38" s="39" t="s">
        <v>42588</v>
      </c>
      <c r="AT38">
        <v>0</v>
      </c>
    </row>
    <row r="39" spans="1:46" x14ac:dyDescent="0.3">
      <c r="A39">
        <v>38</v>
      </c>
      <c r="B39" s="1">
        <v>45889.391967592594</v>
      </c>
      <c r="C39" s="1">
        <v>45889.400104166663</v>
      </c>
      <c r="D39" s="39" t="s">
        <v>682</v>
      </c>
      <c r="E39" s="39" t="s">
        <v>683</v>
      </c>
      <c r="F39">
        <v>9</v>
      </c>
      <c r="I39" s="39" t="s">
        <v>39362</v>
      </c>
      <c r="J39">
        <v>0</v>
      </c>
      <c r="L39">
        <v>10</v>
      </c>
      <c r="M39">
        <v>0</v>
      </c>
      <c r="O39">
        <v>25</v>
      </c>
      <c r="P39">
        <v>0</v>
      </c>
      <c r="R39" s="39" t="s">
        <v>15187</v>
      </c>
      <c r="S39">
        <v>1</v>
      </c>
      <c r="U39" s="39" t="s">
        <v>15187</v>
      </c>
      <c r="V39">
        <v>1</v>
      </c>
      <c r="X39" s="39" t="s">
        <v>15186</v>
      </c>
      <c r="Y39">
        <v>1</v>
      </c>
      <c r="AA39" s="39" t="s">
        <v>15187</v>
      </c>
      <c r="AB39">
        <v>1</v>
      </c>
      <c r="AD39" s="39" t="s">
        <v>15186</v>
      </c>
      <c r="AE39">
        <v>1</v>
      </c>
      <c r="AG39" s="39" t="s">
        <v>15187</v>
      </c>
      <c r="AH39">
        <v>1</v>
      </c>
      <c r="AJ39" s="39" t="s">
        <v>15186</v>
      </c>
      <c r="AK39">
        <v>1</v>
      </c>
      <c r="AM39" s="39" t="s">
        <v>42570</v>
      </c>
      <c r="AN39">
        <v>1</v>
      </c>
      <c r="AP39" s="39" t="s">
        <v>42571</v>
      </c>
      <c r="AQ39">
        <v>1</v>
      </c>
      <c r="AS39" s="39" t="s">
        <v>42588</v>
      </c>
      <c r="AT39">
        <v>0</v>
      </c>
    </row>
    <row r="40" spans="1:46" x14ac:dyDescent="0.3">
      <c r="A40">
        <v>39</v>
      </c>
      <c r="B40" s="1">
        <v>45889.393148148149</v>
      </c>
      <c r="C40" s="1">
        <v>45889.400266203702</v>
      </c>
      <c r="D40" s="39" t="s">
        <v>690</v>
      </c>
      <c r="E40" s="39" t="s">
        <v>691</v>
      </c>
      <c r="F40">
        <v>8</v>
      </c>
      <c r="I40" s="39" t="s">
        <v>14097</v>
      </c>
      <c r="J40">
        <v>0</v>
      </c>
      <c r="L40">
        <v>10</v>
      </c>
      <c r="M40">
        <v>0</v>
      </c>
      <c r="O40">
        <v>37</v>
      </c>
      <c r="P40">
        <v>0</v>
      </c>
      <c r="R40" s="39" t="s">
        <v>15187</v>
      </c>
      <c r="S40">
        <v>1</v>
      </c>
      <c r="U40" s="39" t="s">
        <v>15187</v>
      </c>
      <c r="V40">
        <v>1</v>
      </c>
      <c r="X40" s="39" t="s">
        <v>15186</v>
      </c>
      <c r="Y40">
        <v>1</v>
      </c>
      <c r="AA40" s="39" t="s">
        <v>15187</v>
      </c>
      <c r="AB40">
        <v>1</v>
      </c>
      <c r="AD40" s="39" t="s">
        <v>15186</v>
      </c>
      <c r="AE40">
        <v>1</v>
      </c>
      <c r="AG40" s="39" t="s">
        <v>15187</v>
      </c>
      <c r="AH40">
        <v>1</v>
      </c>
      <c r="AJ40" s="39" t="s">
        <v>15186</v>
      </c>
      <c r="AK40">
        <v>1</v>
      </c>
      <c r="AM40" s="39" t="s">
        <v>42570</v>
      </c>
      <c r="AN40">
        <v>1</v>
      </c>
      <c r="AP40" s="39" t="s">
        <v>42594</v>
      </c>
      <c r="AQ40">
        <v>0</v>
      </c>
      <c r="AS40" s="39" t="s">
        <v>42583</v>
      </c>
      <c r="AT40">
        <v>0</v>
      </c>
    </row>
    <row r="41" spans="1:46" x14ac:dyDescent="0.3">
      <c r="A41">
        <v>40</v>
      </c>
      <c r="B41" s="1">
        <v>45889.393819444442</v>
      </c>
      <c r="C41" s="1">
        <v>45889.400312500002</v>
      </c>
      <c r="D41" s="39" t="s">
        <v>761</v>
      </c>
      <c r="E41" s="39" t="s">
        <v>762</v>
      </c>
      <c r="F41">
        <v>8</v>
      </c>
      <c r="I41" s="39" t="s">
        <v>42442</v>
      </c>
      <c r="J41">
        <v>0</v>
      </c>
      <c r="L41">
        <v>10</v>
      </c>
      <c r="M41">
        <v>0</v>
      </c>
      <c r="O41">
        <v>21</v>
      </c>
      <c r="P41">
        <v>0</v>
      </c>
      <c r="R41" s="39" t="s">
        <v>15187</v>
      </c>
      <c r="S41">
        <v>1</v>
      </c>
      <c r="U41" s="39" t="s">
        <v>15187</v>
      </c>
      <c r="V41">
        <v>1</v>
      </c>
      <c r="X41" s="39" t="s">
        <v>15186</v>
      </c>
      <c r="Y41">
        <v>1</v>
      </c>
      <c r="AA41" s="39" t="s">
        <v>15187</v>
      </c>
      <c r="AB41">
        <v>1</v>
      </c>
      <c r="AD41" s="39" t="s">
        <v>15186</v>
      </c>
      <c r="AE41">
        <v>1</v>
      </c>
      <c r="AG41" s="39" t="s">
        <v>15187</v>
      </c>
      <c r="AH41">
        <v>1</v>
      </c>
      <c r="AJ41" s="39" t="s">
        <v>15186</v>
      </c>
      <c r="AK41">
        <v>1</v>
      </c>
      <c r="AM41" s="39" t="s">
        <v>42574</v>
      </c>
      <c r="AN41">
        <v>0</v>
      </c>
      <c r="AP41" s="39" t="s">
        <v>42571</v>
      </c>
      <c r="AQ41">
        <v>1</v>
      </c>
      <c r="AS41" s="39" t="s">
        <v>42583</v>
      </c>
      <c r="AT41">
        <v>0</v>
      </c>
    </row>
    <row r="42" spans="1:46" x14ac:dyDescent="0.3">
      <c r="A42">
        <v>41</v>
      </c>
      <c r="B42" s="1">
        <v>45889.39271990741</v>
      </c>
      <c r="C42" s="1">
        <v>45889.400833333333</v>
      </c>
      <c r="D42" s="39" t="s">
        <v>809</v>
      </c>
      <c r="E42" s="39" t="s">
        <v>810</v>
      </c>
      <c r="F42">
        <v>8</v>
      </c>
      <c r="I42" s="39" t="s">
        <v>811</v>
      </c>
      <c r="J42">
        <v>0</v>
      </c>
      <c r="L42">
        <v>10</v>
      </c>
      <c r="M42">
        <v>0</v>
      </c>
      <c r="O42">
        <v>30</v>
      </c>
      <c r="P42">
        <v>0</v>
      </c>
      <c r="R42" s="39" t="s">
        <v>15187</v>
      </c>
      <c r="S42">
        <v>1</v>
      </c>
      <c r="U42" s="39" t="s">
        <v>15187</v>
      </c>
      <c r="V42">
        <v>1</v>
      </c>
      <c r="X42" s="39" t="s">
        <v>15186</v>
      </c>
      <c r="Y42">
        <v>1</v>
      </c>
      <c r="AA42" s="39" t="s">
        <v>15187</v>
      </c>
      <c r="AB42">
        <v>1</v>
      </c>
      <c r="AD42" s="39" t="s">
        <v>15186</v>
      </c>
      <c r="AE42">
        <v>1</v>
      </c>
      <c r="AG42" s="39" t="s">
        <v>15187</v>
      </c>
      <c r="AH42">
        <v>1</v>
      </c>
      <c r="AJ42" s="39" t="s">
        <v>15186</v>
      </c>
      <c r="AK42">
        <v>1</v>
      </c>
      <c r="AM42" s="39" t="s">
        <v>42570</v>
      </c>
      <c r="AN42">
        <v>1</v>
      </c>
      <c r="AP42" s="39" t="s">
        <v>42592</v>
      </c>
      <c r="AQ42">
        <v>0</v>
      </c>
      <c r="AS42" s="39" t="s">
        <v>42588</v>
      </c>
      <c r="AT42">
        <v>0</v>
      </c>
    </row>
    <row r="43" spans="1:46" x14ac:dyDescent="0.3">
      <c r="A43">
        <v>42</v>
      </c>
      <c r="B43" s="1">
        <v>45889.392094907409</v>
      </c>
      <c r="C43" s="1">
        <v>45889.401238425926</v>
      </c>
      <c r="D43" s="39" t="s">
        <v>734</v>
      </c>
      <c r="E43" s="39" t="s">
        <v>735</v>
      </c>
      <c r="F43">
        <v>9</v>
      </c>
      <c r="I43" s="39" t="s">
        <v>735</v>
      </c>
      <c r="J43">
        <v>0</v>
      </c>
      <c r="L43">
        <v>10</v>
      </c>
      <c r="M43">
        <v>0</v>
      </c>
      <c r="O43">
        <v>39</v>
      </c>
      <c r="P43">
        <v>0</v>
      </c>
      <c r="R43" s="39" t="s">
        <v>15187</v>
      </c>
      <c r="S43">
        <v>1</v>
      </c>
      <c r="U43" s="39" t="s">
        <v>15187</v>
      </c>
      <c r="V43">
        <v>1</v>
      </c>
      <c r="X43" s="39" t="s">
        <v>15186</v>
      </c>
      <c r="Y43">
        <v>1</v>
      </c>
      <c r="AA43" s="39" t="s">
        <v>15187</v>
      </c>
      <c r="AB43">
        <v>1</v>
      </c>
      <c r="AD43" s="39" t="s">
        <v>15186</v>
      </c>
      <c r="AE43">
        <v>1</v>
      </c>
      <c r="AG43" s="39" t="s">
        <v>15187</v>
      </c>
      <c r="AH43">
        <v>1</v>
      </c>
      <c r="AJ43" s="39" t="s">
        <v>15186</v>
      </c>
      <c r="AK43">
        <v>1</v>
      </c>
      <c r="AM43" s="39" t="s">
        <v>42570</v>
      </c>
      <c r="AN43">
        <v>1</v>
      </c>
      <c r="AP43" s="39" t="s">
        <v>42571</v>
      </c>
      <c r="AQ43">
        <v>1</v>
      </c>
      <c r="AS43" s="39" t="s">
        <v>42588</v>
      </c>
      <c r="AT43">
        <v>0</v>
      </c>
    </row>
    <row r="44" spans="1:46" x14ac:dyDescent="0.3">
      <c r="A44">
        <v>43</v>
      </c>
      <c r="B44" s="1">
        <v>45889.399456018517</v>
      </c>
      <c r="C44" s="1">
        <v>45889.40185185185</v>
      </c>
      <c r="D44" s="39" t="s">
        <v>792</v>
      </c>
      <c r="E44" s="39" t="s">
        <v>793</v>
      </c>
      <c r="F44">
        <v>4</v>
      </c>
      <c r="I44" s="39" t="s">
        <v>794</v>
      </c>
      <c r="J44">
        <v>0</v>
      </c>
      <c r="L44">
        <v>10</v>
      </c>
      <c r="M44">
        <v>0</v>
      </c>
      <c r="O44">
        <v>40</v>
      </c>
      <c r="P44">
        <v>0</v>
      </c>
      <c r="R44" s="39" t="s">
        <v>15187</v>
      </c>
      <c r="S44">
        <v>1</v>
      </c>
      <c r="U44" s="39" t="s">
        <v>15187</v>
      </c>
      <c r="V44">
        <v>1</v>
      </c>
      <c r="X44" s="39" t="s">
        <v>15186</v>
      </c>
      <c r="Y44">
        <v>1</v>
      </c>
      <c r="AA44" s="39" t="s">
        <v>15187</v>
      </c>
      <c r="AB44">
        <v>1</v>
      </c>
      <c r="AD44" s="39" t="s">
        <v>15187</v>
      </c>
      <c r="AE44">
        <v>0</v>
      </c>
      <c r="AG44" s="39" t="s">
        <v>15186</v>
      </c>
      <c r="AH44">
        <v>0</v>
      </c>
      <c r="AJ44" s="39" t="s">
        <v>15187</v>
      </c>
      <c r="AK44">
        <v>0</v>
      </c>
      <c r="AM44" s="39" t="s">
        <v>42595</v>
      </c>
      <c r="AN44">
        <v>0</v>
      </c>
      <c r="AP44" s="39" t="s">
        <v>42596</v>
      </c>
      <c r="AQ44">
        <v>0</v>
      </c>
      <c r="AS44" s="39" t="s">
        <v>42588</v>
      </c>
      <c r="AT44">
        <v>0</v>
      </c>
    </row>
    <row r="45" spans="1:46" x14ac:dyDescent="0.3">
      <c r="A45">
        <v>44</v>
      </c>
      <c r="B45" s="1">
        <v>45889.40247685185</v>
      </c>
      <c r="C45" s="1">
        <v>45889.404872685183</v>
      </c>
      <c r="D45" s="39" t="s">
        <v>842</v>
      </c>
      <c r="E45" s="39" t="s">
        <v>843</v>
      </c>
      <c r="F45">
        <v>7</v>
      </c>
      <c r="I45" s="39" t="s">
        <v>42597</v>
      </c>
      <c r="J45">
        <v>0</v>
      </c>
      <c r="L45">
        <v>10</v>
      </c>
      <c r="M45">
        <v>0</v>
      </c>
      <c r="O45">
        <v>28</v>
      </c>
      <c r="P45">
        <v>0</v>
      </c>
      <c r="R45" s="39" t="s">
        <v>15187</v>
      </c>
      <c r="S45">
        <v>1</v>
      </c>
      <c r="U45" s="39" t="s">
        <v>15186</v>
      </c>
      <c r="V45">
        <v>0</v>
      </c>
      <c r="X45" s="39" t="s">
        <v>15186</v>
      </c>
      <c r="Y45">
        <v>1</v>
      </c>
      <c r="AA45" s="39" t="s">
        <v>15187</v>
      </c>
      <c r="AB45">
        <v>1</v>
      </c>
      <c r="AD45" s="39" t="s">
        <v>15186</v>
      </c>
      <c r="AE45">
        <v>1</v>
      </c>
      <c r="AG45" s="39" t="s">
        <v>15187</v>
      </c>
      <c r="AH45">
        <v>1</v>
      </c>
      <c r="AJ45" s="39" t="s">
        <v>15186</v>
      </c>
      <c r="AK45">
        <v>1</v>
      </c>
      <c r="AM45" s="39" t="s">
        <v>42570</v>
      </c>
      <c r="AN45">
        <v>1</v>
      </c>
      <c r="AP45" s="39" t="s">
        <v>42598</v>
      </c>
      <c r="AQ45">
        <v>0</v>
      </c>
      <c r="AS45" s="39" t="s">
        <v>42588</v>
      </c>
      <c r="AT45">
        <v>0</v>
      </c>
    </row>
    <row r="46" spans="1:46" x14ac:dyDescent="0.3">
      <c r="A46">
        <v>45</v>
      </c>
      <c r="B46" s="1">
        <v>45889.394629629627</v>
      </c>
      <c r="C46" s="1">
        <v>45889.404918981483</v>
      </c>
      <c r="D46" s="39" t="s">
        <v>5149</v>
      </c>
      <c r="E46" s="39" t="s">
        <v>5150</v>
      </c>
      <c r="F46">
        <v>9</v>
      </c>
      <c r="I46" s="39" t="s">
        <v>5150</v>
      </c>
      <c r="J46">
        <v>0</v>
      </c>
      <c r="L46">
        <v>10</v>
      </c>
      <c r="M46">
        <v>0</v>
      </c>
      <c r="O46">
        <v>35</v>
      </c>
      <c r="P46">
        <v>0</v>
      </c>
      <c r="R46" s="39" t="s">
        <v>15187</v>
      </c>
      <c r="S46">
        <v>1</v>
      </c>
      <c r="U46" s="39" t="s">
        <v>15187</v>
      </c>
      <c r="V46">
        <v>1</v>
      </c>
      <c r="X46" s="39" t="s">
        <v>15186</v>
      </c>
      <c r="Y46">
        <v>1</v>
      </c>
      <c r="AA46" s="39" t="s">
        <v>15187</v>
      </c>
      <c r="AB46">
        <v>1</v>
      </c>
      <c r="AD46" s="39" t="s">
        <v>15186</v>
      </c>
      <c r="AE46">
        <v>1</v>
      </c>
      <c r="AG46" s="39" t="s">
        <v>15187</v>
      </c>
      <c r="AH46">
        <v>1</v>
      </c>
      <c r="AJ46" s="39" t="s">
        <v>15186</v>
      </c>
      <c r="AK46">
        <v>1</v>
      </c>
      <c r="AM46" s="39" t="s">
        <v>42570</v>
      </c>
      <c r="AN46">
        <v>1</v>
      </c>
      <c r="AP46" s="39" t="s">
        <v>42571</v>
      </c>
      <c r="AQ46">
        <v>1</v>
      </c>
      <c r="AS46" s="39" t="s">
        <v>42588</v>
      </c>
      <c r="AT46">
        <v>0</v>
      </c>
    </row>
    <row r="47" spans="1:46" x14ac:dyDescent="0.3">
      <c r="A47">
        <v>46</v>
      </c>
      <c r="B47" s="1">
        <v>45889.392604166664</v>
      </c>
      <c r="C47" s="1">
        <v>45889.4065625</v>
      </c>
      <c r="D47" s="39" t="s">
        <v>648</v>
      </c>
      <c r="E47" s="39" t="s">
        <v>649</v>
      </c>
      <c r="F47">
        <v>7</v>
      </c>
      <c r="I47" s="39" t="s">
        <v>20826</v>
      </c>
      <c r="J47">
        <v>0</v>
      </c>
      <c r="L47">
        <v>10</v>
      </c>
      <c r="M47">
        <v>0</v>
      </c>
      <c r="O47">
        <v>17</v>
      </c>
      <c r="P47">
        <v>0</v>
      </c>
      <c r="R47" s="39" t="s">
        <v>15186</v>
      </c>
      <c r="S47">
        <v>0</v>
      </c>
      <c r="U47" s="39" t="s">
        <v>15187</v>
      </c>
      <c r="V47">
        <v>1</v>
      </c>
      <c r="X47" s="39" t="s">
        <v>15186</v>
      </c>
      <c r="Y47">
        <v>1</v>
      </c>
      <c r="AA47" s="39" t="s">
        <v>15187</v>
      </c>
      <c r="AB47">
        <v>1</v>
      </c>
      <c r="AD47" s="39" t="s">
        <v>15187</v>
      </c>
      <c r="AE47">
        <v>0</v>
      </c>
      <c r="AG47" s="39" t="s">
        <v>15187</v>
      </c>
      <c r="AH47">
        <v>1</v>
      </c>
      <c r="AJ47" s="39" t="s">
        <v>15186</v>
      </c>
      <c r="AK47">
        <v>1</v>
      </c>
      <c r="AM47" s="39" t="s">
        <v>42570</v>
      </c>
      <c r="AN47">
        <v>1</v>
      </c>
      <c r="AP47" s="39" t="s">
        <v>42571</v>
      </c>
      <c r="AQ47">
        <v>1</v>
      </c>
      <c r="AS47" s="39" t="s">
        <v>42599</v>
      </c>
      <c r="AT47">
        <v>0</v>
      </c>
    </row>
    <row r="48" spans="1:46" x14ac:dyDescent="0.3">
      <c r="A48">
        <v>47</v>
      </c>
      <c r="B48" s="1">
        <v>45890.909270833334</v>
      </c>
      <c r="C48" s="1">
        <v>45890.909675925926</v>
      </c>
      <c r="D48" s="39" t="s">
        <v>1452</v>
      </c>
      <c r="E48" s="39" t="s">
        <v>1453</v>
      </c>
      <c r="F48">
        <v>10</v>
      </c>
      <c r="I48" s="39" t="s">
        <v>1453</v>
      </c>
      <c r="J48">
        <v>0</v>
      </c>
      <c r="L48">
        <v>1</v>
      </c>
      <c r="M48">
        <v>0</v>
      </c>
      <c r="O48">
        <v>30</v>
      </c>
      <c r="P48">
        <v>0</v>
      </c>
      <c r="R48" s="39" t="s">
        <v>15187</v>
      </c>
      <c r="S48">
        <v>1</v>
      </c>
      <c r="U48" s="39" t="s">
        <v>15187</v>
      </c>
      <c r="V48">
        <v>1</v>
      </c>
      <c r="X48" s="39" t="s">
        <v>15186</v>
      </c>
      <c r="Y48">
        <v>1</v>
      </c>
      <c r="AA48" s="39" t="s">
        <v>15187</v>
      </c>
      <c r="AB48">
        <v>1</v>
      </c>
      <c r="AD48" s="39" t="s">
        <v>15186</v>
      </c>
      <c r="AE48">
        <v>1</v>
      </c>
      <c r="AG48" s="39" t="s">
        <v>15187</v>
      </c>
      <c r="AH48">
        <v>1</v>
      </c>
      <c r="AJ48" s="39" t="s">
        <v>15186</v>
      </c>
      <c r="AK48">
        <v>1</v>
      </c>
      <c r="AM48" s="39" t="s">
        <v>42570</v>
      </c>
      <c r="AN48">
        <v>1</v>
      </c>
      <c r="AP48" s="39" t="s">
        <v>42571</v>
      </c>
      <c r="AQ48">
        <v>1</v>
      </c>
      <c r="AS48" s="39" t="s">
        <v>42573</v>
      </c>
      <c r="AT48">
        <v>1</v>
      </c>
    </row>
    <row r="49" spans="1:46" x14ac:dyDescent="0.3">
      <c r="A49">
        <v>48</v>
      </c>
      <c r="B49" s="1">
        <v>45895.448842592596</v>
      </c>
      <c r="C49" s="1">
        <v>45895.454189814816</v>
      </c>
      <c r="D49" s="39" t="s">
        <v>3120</v>
      </c>
      <c r="E49" s="39" t="s">
        <v>3121</v>
      </c>
      <c r="F49">
        <v>8</v>
      </c>
      <c r="I49" s="39" t="s">
        <v>3121</v>
      </c>
      <c r="J49">
        <v>0</v>
      </c>
      <c r="L49">
        <v>3</v>
      </c>
      <c r="M49">
        <v>0</v>
      </c>
      <c r="O49">
        <v>10</v>
      </c>
      <c r="P49">
        <v>0</v>
      </c>
      <c r="R49" s="39" t="s">
        <v>15187</v>
      </c>
      <c r="S49">
        <v>1</v>
      </c>
      <c r="U49" s="39" t="s">
        <v>15187</v>
      </c>
      <c r="V49">
        <v>1</v>
      </c>
      <c r="X49" s="39" t="s">
        <v>15186</v>
      </c>
      <c r="Y49">
        <v>1</v>
      </c>
      <c r="AA49" s="39" t="s">
        <v>15187</v>
      </c>
      <c r="AB49">
        <v>1</v>
      </c>
      <c r="AD49" s="39" t="s">
        <v>15186</v>
      </c>
      <c r="AE49">
        <v>1</v>
      </c>
      <c r="AG49" s="39" t="s">
        <v>15187</v>
      </c>
      <c r="AH49">
        <v>1</v>
      </c>
      <c r="AJ49" s="39" t="s">
        <v>15186</v>
      </c>
      <c r="AK49">
        <v>1</v>
      </c>
      <c r="AM49" s="39" t="s">
        <v>42600</v>
      </c>
      <c r="AN49">
        <v>0</v>
      </c>
      <c r="AP49" s="39" t="s">
        <v>42571</v>
      </c>
      <c r="AQ49">
        <v>1</v>
      </c>
      <c r="AS49" s="39" t="s">
        <v>42601</v>
      </c>
      <c r="AT49">
        <v>0</v>
      </c>
    </row>
    <row r="50" spans="1:46" x14ac:dyDescent="0.3">
      <c r="A50">
        <v>49</v>
      </c>
      <c r="B50" s="1">
        <v>45895.445462962962</v>
      </c>
      <c r="C50" s="1">
        <v>45895.454317129632</v>
      </c>
      <c r="D50" s="39" t="s">
        <v>3096</v>
      </c>
      <c r="E50" s="39" t="s">
        <v>3097</v>
      </c>
      <c r="F50">
        <v>9</v>
      </c>
      <c r="I50" s="39" t="s">
        <v>3098</v>
      </c>
      <c r="J50">
        <v>0</v>
      </c>
      <c r="L50">
        <v>3</v>
      </c>
      <c r="M50">
        <v>0</v>
      </c>
      <c r="O50">
        <v>31</v>
      </c>
      <c r="P50">
        <v>0</v>
      </c>
      <c r="R50" s="39" t="s">
        <v>15187</v>
      </c>
      <c r="S50">
        <v>1</v>
      </c>
      <c r="U50" s="39" t="s">
        <v>15187</v>
      </c>
      <c r="V50">
        <v>1</v>
      </c>
      <c r="X50" s="39" t="s">
        <v>15186</v>
      </c>
      <c r="Y50">
        <v>1</v>
      </c>
      <c r="AA50" s="39" t="s">
        <v>15187</v>
      </c>
      <c r="AB50">
        <v>1</v>
      </c>
      <c r="AD50" s="39" t="s">
        <v>15186</v>
      </c>
      <c r="AE50">
        <v>1</v>
      </c>
      <c r="AG50" s="39" t="s">
        <v>15187</v>
      </c>
      <c r="AH50">
        <v>1</v>
      </c>
      <c r="AJ50" s="39" t="s">
        <v>15186</v>
      </c>
      <c r="AK50">
        <v>1</v>
      </c>
      <c r="AM50" s="39" t="s">
        <v>42570</v>
      </c>
      <c r="AN50">
        <v>1</v>
      </c>
      <c r="AP50" s="39" t="s">
        <v>42571</v>
      </c>
      <c r="AQ50">
        <v>1</v>
      </c>
      <c r="AS50" s="39" t="s">
        <v>42602</v>
      </c>
      <c r="AT50">
        <v>0</v>
      </c>
    </row>
    <row r="51" spans="1:46" x14ac:dyDescent="0.3">
      <c r="A51">
        <v>50</v>
      </c>
      <c r="B51" s="1">
        <v>45895.454733796294</v>
      </c>
      <c r="C51" s="1">
        <v>45895.460358796299</v>
      </c>
      <c r="D51" s="39" t="s">
        <v>3244</v>
      </c>
      <c r="E51" s="39" t="s">
        <v>3245</v>
      </c>
      <c r="F51">
        <v>9</v>
      </c>
      <c r="I51" s="39" t="s">
        <v>3246</v>
      </c>
      <c r="J51">
        <v>0</v>
      </c>
      <c r="L51">
        <v>3</v>
      </c>
      <c r="M51">
        <v>0</v>
      </c>
      <c r="O51">
        <v>3</v>
      </c>
      <c r="P51">
        <v>0</v>
      </c>
      <c r="R51" s="39" t="s">
        <v>15187</v>
      </c>
      <c r="S51">
        <v>1</v>
      </c>
      <c r="U51" s="39" t="s">
        <v>15187</v>
      </c>
      <c r="V51">
        <v>1</v>
      </c>
      <c r="X51" s="39" t="s">
        <v>15186</v>
      </c>
      <c r="Y51">
        <v>1</v>
      </c>
      <c r="AA51" s="39" t="s">
        <v>15187</v>
      </c>
      <c r="AB51">
        <v>1</v>
      </c>
      <c r="AD51" s="39" t="s">
        <v>15186</v>
      </c>
      <c r="AE51">
        <v>1</v>
      </c>
      <c r="AG51" s="39" t="s">
        <v>15187</v>
      </c>
      <c r="AH51">
        <v>1</v>
      </c>
      <c r="AJ51" s="39" t="s">
        <v>15186</v>
      </c>
      <c r="AK51">
        <v>1</v>
      </c>
      <c r="AM51" s="39" t="s">
        <v>42570</v>
      </c>
      <c r="AN51">
        <v>1</v>
      </c>
      <c r="AP51" s="39" t="s">
        <v>42571</v>
      </c>
      <c r="AQ51">
        <v>1</v>
      </c>
      <c r="AS51" s="39" t="s">
        <v>42603</v>
      </c>
      <c r="AT51">
        <v>0</v>
      </c>
    </row>
    <row r="52" spans="1:46" x14ac:dyDescent="0.3">
      <c r="A52">
        <v>51</v>
      </c>
      <c r="B52" s="1">
        <v>45895.445219907408</v>
      </c>
      <c r="C52" s="1">
        <v>45895.46056712963</v>
      </c>
      <c r="D52" s="39" t="s">
        <v>3356</v>
      </c>
      <c r="E52" s="39" t="s">
        <v>3357</v>
      </c>
      <c r="F52">
        <v>10</v>
      </c>
      <c r="I52" s="39" t="s">
        <v>3358</v>
      </c>
      <c r="J52">
        <v>0</v>
      </c>
      <c r="L52">
        <v>3</v>
      </c>
      <c r="M52">
        <v>0</v>
      </c>
      <c r="O52">
        <v>29</v>
      </c>
      <c r="P52">
        <v>0</v>
      </c>
      <c r="R52" s="39" t="s">
        <v>15187</v>
      </c>
      <c r="S52">
        <v>1</v>
      </c>
      <c r="U52" s="39" t="s">
        <v>15187</v>
      </c>
      <c r="V52">
        <v>1</v>
      </c>
      <c r="X52" s="39" t="s">
        <v>15186</v>
      </c>
      <c r="Y52">
        <v>1</v>
      </c>
      <c r="AA52" s="39" t="s">
        <v>15187</v>
      </c>
      <c r="AB52">
        <v>1</v>
      </c>
      <c r="AD52" s="39" t="s">
        <v>15186</v>
      </c>
      <c r="AE52">
        <v>1</v>
      </c>
      <c r="AG52" s="39" t="s">
        <v>15187</v>
      </c>
      <c r="AH52">
        <v>1</v>
      </c>
      <c r="AJ52" s="39" t="s">
        <v>15186</v>
      </c>
      <c r="AK52">
        <v>1</v>
      </c>
      <c r="AM52" s="39" t="s">
        <v>42570</v>
      </c>
      <c r="AN52">
        <v>1</v>
      </c>
      <c r="AP52" s="39" t="s">
        <v>42571</v>
      </c>
      <c r="AQ52">
        <v>1</v>
      </c>
      <c r="AS52" s="39" t="s">
        <v>42573</v>
      </c>
      <c r="AT52">
        <v>1</v>
      </c>
    </row>
    <row r="53" spans="1:46" x14ac:dyDescent="0.3">
      <c r="A53">
        <v>52</v>
      </c>
      <c r="B53" s="1">
        <v>45895.457546296297</v>
      </c>
      <c r="C53" s="1">
        <v>45895.461562500001</v>
      </c>
      <c r="D53" s="39" t="s">
        <v>3280</v>
      </c>
      <c r="E53" s="39" t="s">
        <v>3281</v>
      </c>
      <c r="F53">
        <v>9</v>
      </c>
      <c r="I53" s="39" t="s">
        <v>3281</v>
      </c>
      <c r="J53">
        <v>0</v>
      </c>
      <c r="L53">
        <v>3</v>
      </c>
      <c r="M53">
        <v>0</v>
      </c>
      <c r="O53">
        <v>26</v>
      </c>
      <c r="P53">
        <v>0</v>
      </c>
      <c r="R53" s="39" t="s">
        <v>15187</v>
      </c>
      <c r="S53">
        <v>1</v>
      </c>
      <c r="U53" s="39" t="s">
        <v>15187</v>
      </c>
      <c r="V53">
        <v>1</v>
      </c>
      <c r="X53" s="39" t="s">
        <v>15186</v>
      </c>
      <c r="Y53">
        <v>1</v>
      </c>
      <c r="AA53" s="39" t="s">
        <v>15187</v>
      </c>
      <c r="AB53">
        <v>1</v>
      </c>
      <c r="AD53" s="39" t="s">
        <v>15186</v>
      </c>
      <c r="AE53">
        <v>1</v>
      </c>
      <c r="AG53" s="39" t="s">
        <v>15187</v>
      </c>
      <c r="AH53">
        <v>1</v>
      </c>
      <c r="AJ53" s="39" t="s">
        <v>15186</v>
      </c>
      <c r="AK53">
        <v>1</v>
      </c>
      <c r="AM53" s="39" t="s">
        <v>42570</v>
      </c>
      <c r="AN53">
        <v>1</v>
      </c>
      <c r="AP53" s="39" t="s">
        <v>42571</v>
      </c>
      <c r="AQ53">
        <v>1</v>
      </c>
      <c r="AS53" s="39" t="s">
        <v>42603</v>
      </c>
      <c r="AT53">
        <v>0</v>
      </c>
    </row>
    <row r="54" spans="1:46" x14ac:dyDescent="0.3">
      <c r="A54">
        <v>53</v>
      </c>
      <c r="B54" s="1">
        <v>45895.456608796296</v>
      </c>
      <c r="C54" s="1">
        <v>45895.462442129632</v>
      </c>
      <c r="D54" s="39" t="s">
        <v>3163</v>
      </c>
      <c r="E54" s="39" t="s">
        <v>3164</v>
      </c>
      <c r="F54">
        <v>10</v>
      </c>
      <c r="I54" s="39" t="s">
        <v>3164</v>
      </c>
      <c r="J54">
        <v>0</v>
      </c>
      <c r="L54">
        <v>3</v>
      </c>
      <c r="M54">
        <v>0</v>
      </c>
      <c r="O54">
        <v>20</v>
      </c>
      <c r="P54">
        <v>0</v>
      </c>
      <c r="R54" s="39" t="s">
        <v>15187</v>
      </c>
      <c r="S54">
        <v>1</v>
      </c>
      <c r="U54" s="39" t="s">
        <v>15187</v>
      </c>
      <c r="V54">
        <v>1</v>
      </c>
      <c r="X54" s="39" t="s">
        <v>15186</v>
      </c>
      <c r="Y54">
        <v>1</v>
      </c>
      <c r="AA54" s="39" t="s">
        <v>15187</v>
      </c>
      <c r="AB54">
        <v>1</v>
      </c>
      <c r="AD54" s="39" t="s">
        <v>15186</v>
      </c>
      <c r="AE54">
        <v>1</v>
      </c>
      <c r="AG54" s="39" t="s">
        <v>15187</v>
      </c>
      <c r="AH54">
        <v>1</v>
      </c>
      <c r="AJ54" s="39" t="s">
        <v>15186</v>
      </c>
      <c r="AK54">
        <v>1</v>
      </c>
      <c r="AM54" s="39" t="s">
        <v>42570</v>
      </c>
      <c r="AN54">
        <v>1</v>
      </c>
      <c r="AP54" s="39" t="s">
        <v>42571</v>
      </c>
      <c r="AQ54">
        <v>1</v>
      </c>
      <c r="AS54" s="39" t="s">
        <v>42573</v>
      </c>
      <c r="AT54">
        <v>1</v>
      </c>
    </row>
    <row r="55" spans="1:46" x14ac:dyDescent="0.3">
      <c r="A55">
        <v>54</v>
      </c>
      <c r="B55" s="1">
        <v>45895.445173611108</v>
      </c>
      <c r="C55" s="1">
        <v>45895.467557870368</v>
      </c>
      <c r="D55" s="39" t="s">
        <v>2087</v>
      </c>
      <c r="E55" s="39" t="s">
        <v>2088</v>
      </c>
      <c r="F55">
        <v>9</v>
      </c>
      <c r="I55" s="39" t="s">
        <v>2088</v>
      </c>
      <c r="J55">
        <v>0</v>
      </c>
      <c r="L55">
        <v>3</v>
      </c>
      <c r="M55">
        <v>0</v>
      </c>
      <c r="O55">
        <v>15</v>
      </c>
      <c r="P55">
        <v>0</v>
      </c>
      <c r="R55" s="39" t="s">
        <v>15187</v>
      </c>
      <c r="S55">
        <v>1</v>
      </c>
      <c r="U55" s="39" t="s">
        <v>15187</v>
      </c>
      <c r="V55">
        <v>1</v>
      </c>
      <c r="X55" s="39" t="s">
        <v>15186</v>
      </c>
      <c r="Y55">
        <v>1</v>
      </c>
      <c r="AA55" s="39" t="s">
        <v>15187</v>
      </c>
      <c r="AB55">
        <v>1</v>
      </c>
      <c r="AD55" s="39" t="s">
        <v>15186</v>
      </c>
      <c r="AE55">
        <v>1</v>
      </c>
      <c r="AG55" s="39" t="s">
        <v>15187</v>
      </c>
      <c r="AH55">
        <v>1</v>
      </c>
      <c r="AJ55" s="39" t="s">
        <v>15186</v>
      </c>
      <c r="AK55">
        <v>1</v>
      </c>
      <c r="AM55" s="39" t="s">
        <v>42570</v>
      </c>
      <c r="AN55">
        <v>1</v>
      </c>
      <c r="AP55" s="39" t="s">
        <v>42571</v>
      </c>
      <c r="AQ55">
        <v>1</v>
      </c>
      <c r="AS55" s="39" t="s">
        <v>42604</v>
      </c>
      <c r="AT55">
        <v>0</v>
      </c>
    </row>
    <row r="56" spans="1:46" x14ac:dyDescent="0.3">
      <c r="A56">
        <v>55</v>
      </c>
      <c r="B56" s="1">
        <v>45895.492847222224</v>
      </c>
      <c r="C56" s="1">
        <v>45895.496863425928</v>
      </c>
      <c r="D56" s="39" t="s">
        <v>3376</v>
      </c>
      <c r="E56" s="39" t="s">
        <v>3377</v>
      </c>
      <c r="F56">
        <v>8</v>
      </c>
      <c r="I56" s="39" t="s">
        <v>3377</v>
      </c>
      <c r="J56">
        <v>0</v>
      </c>
      <c r="L56">
        <v>3</v>
      </c>
      <c r="M56">
        <v>0</v>
      </c>
      <c r="O56">
        <v>28</v>
      </c>
      <c r="P56">
        <v>0</v>
      </c>
      <c r="R56" s="39" t="s">
        <v>15187</v>
      </c>
      <c r="S56">
        <v>1</v>
      </c>
      <c r="U56" s="39" t="s">
        <v>15187</v>
      </c>
      <c r="V56">
        <v>1</v>
      </c>
      <c r="X56" s="39" t="s">
        <v>15186</v>
      </c>
      <c r="Y56">
        <v>1</v>
      </c>
      <c r="AA56" s="39" t="s">
        <v>15187</v>
      </c>
      <c r="AB56">
        <v>1</v>
      </c>
      <c r="AD56" s="39" t="s">
        <v>15186</v>
      </c>
      <c r="AE56">
        <v>1</v>
      </c>
      <c r="AG56" s="39" t="s">
        <v>15187</v>
      </c>
      <c r="AH56">
        <v>1</v>
      </c>
      <c r="AJ56" s="39" t="s">
        <v>15186</v>
      </c>
      <c r="AK56">
        <v>1</v>
      </c>
      <c r="AM56" s="39" t="s">
        <v>42570</v>
      </c>
      <c r="AN56">
        <v>1</v>
      </c>
      <c r="AP56" s="39" t="s">
        <v>42578</v>
      </c>
      <c r="AQ56">
        <v>0</v>
      </c>
      <c r="AS56" s="39" t="s">
        <v>42605</v>
      </c>
      <c r="AT56">
        <v>0</v>
      </c>
    </row>
    <row r="57" spans="1:46" x14ac:dyDescent="0.3">
      <c r="A57">
        <v>56</v>
      </c>
      <c r="B57" s="1">
        <v>45895.492696759262</v>
      </c>
      <c r="C57" s="1">
        <v>45895.500486111108</v>
      </c>
      <c r="D57" s="39" t="s">
        <v>3237</v>
      </c>
      <c r="E57" s="39" t="s">
        <v>3238</v>
      </c>
      <c r="F57">
        <v>9</v>
      </c>
      <c r="I57" s="39" t="s">
        <v>3239</v>
      </c>
      <c r="J57">
        <v>0</v>
      </c>
      <c r="L57">
        <v>3</v>
      </c>
      <c r="M57">
        <v>0</v>
      </c>
      <c r="O57">
        <v>22</v>
      </c>
      <c r="P57">
        <v>0</v>
      </c>
      <c r="R57" s="39" t="s">
        <v>15187</v>
      </c>
      <c r="S57">
        <v>1</v>
      </c>
      <c r="U57" s="39" t="s">
        <v>15187</v>
      </c>
      <c r="V57">
        <v>1</v>
      </c>
      <c r="X57" s="39" t="s">
        <v>15186</v>
      </c>
      <c r="Y57">
        <v>1</v>
      </c>
      <c r="AA57" s="39" t="s">
        <v>15187</v>
      </c>
      <c r="AB57">
        <v>1</v>
      </c>
      <c r="AD57" s="39" t="s">
        <v>15187</v>
      </c>
      <c r="AE57">
        <v>0</v>
      </c>
      <c r="AG57" s="39" t="s">
        <v>15187</v>
      </c>
      <c r="AH57">
        <v>1</v>
      </c>
      <c r="AJ57" s="39" t="s">
        <v>15186</v>
      </c>
      <c r="AK57">
        <v>1</v>
      </c>
      <c r="AM57" s="39" t="s">
        <v>42570</v>
      </c>
      <c r="AN57">
        <v>1</v>
      </c>
      <c r="AP57" s="39" t="s">
        <v>42571</v>
      </c>
      <c r="AQ57">
        <v>1</v>
      </c>
      <c r="AS57" s="39" t="s">
        <v>42573</v>
      </c>
      <c r="AT57">
        <v>1</v>
      </c>
    </row>
    <row r="58" spans="1:46" x14ac:dyDescent="0.3">
      <c r="A58">
        <v>57</v>
      </c>
      <c r="B58" s="1">
        <v>45895.496064814812</v>
      </c>
      <c r="C58" s="1">
        <v>45895.500821759262</v>
      </c>
      <c r="D58" s="39" t="s">
        <v>3227</v>
      </c>
      <c r="E58" s="39" t="s">
        <v>3228</v>
      </c>
      <c r="F58">
        <v>8</v>
      </c>
      <c r="I58" s="39" t="s">
        <v>3229</v>
      </c>
      <c r="J58">
        <v>0</v>
      </c>
      <c r="L58">
        <v>3</v>
      </c>
      <c r="M58">
        <v>0</v>
      </c>
      <c r="O58">
        <v>32</v>
      </c>
      <c r="P58">
        <v>0</v>
      </c>
      <c r="R58" s="39" t="s">
        <v>15186</v>
      </c>
      <c r="S58">
        <v>0</v>
      </c>
      <c r="U58" s="39" t="s">
        <v>15187</v>
      </c>
      <c r="V58">
        <v>1</v>
      </c>
      <c r="X58" s="39" t="s">
        <v>15186</v>
      </c>
      <c r="Y58">
        <v>1</v>
      </c>
      <c r="AA58" s="39" t="s">
        <v>15187</v>
      </c>
      <c r="AB58">
        <v>1</v>
      </c>
      <c r="AD58" s="39" t="s">
        <v>15186</v>
      </c>
      <c r="AE58">
        <v>1</v>
      </c>
      <c r="AG58" s="39" t="s">
        <v>15187</v>
      </c>
      <c r="AH58">
        <v>1</v>
      </c>
      <c r="AJ58" s="39" t="s">
        <v>15186</v>
      </c>
      <c r="AK58">
        <v>1</v>
      </c>
      <c r="AM58" s="39" t="s">
        <v>42570</v>
      </c>
      <c r="AN58">
        <v>1</v>
      </c>
      <c r="AP58" s="39" t="s">
        <v>42571</v>
      </c>
      <c r="AQ58">
        <v>1</v>
      </c>
      <c r="AS58" s="39" t="s">
        <v>42572</v>
      </c>
      <c r="AT58">
        <v>0</v>
      </c>
    </row>
    <row r="59" spans="1:46" x14ac:dyDescent="0.3">
      <c r="A59">
        <v>58</v>
      </c>
      <c r="B59" s="1">
        <v>45895.471435185187</v>
      </c>
      <c r="C59" s="1">
        <v>45895.508113425924</v>
      </c>
      <c r="D59" s="39" t="s">
        <v>3395</v>
      </c>
      <c r="E59" s="39" t="s">
        <v>3396</v>
      </c>
      <c r="F59">
        <v>9</v>
      </c>
      <c r="I59" s="39" t="s">
        <v>3396</v>
      </c>
      <c r="J59">
        <v>0</v>
      </c>
      <c r="L59">
        <v>3</v>
      </c>
      <c r="M59">
        <v>0</v>
      </c>
      <c r="O59">
        <v>30</v>
      </c>
      <c r="P59">
        <v>0</v>
      </c>
      <c r="R59" s="39" t="s">
        <v>15187</v>
      </c>
      <c r="S59">
        <v>1</v>
      </c>
      <c r="U59" s="39" t="s">
        <v>15187</v>
      </c>
      <c r="V59">
        <v>1</v>
      </c>
      <c r="X59" s="39" t="s">
        <v>15186</v>
      </c>
      <c r="Y59">
        <v>1</v>
      </c>
      <c r="AA59" s="39" t="s">
        <v>15187</v>
      </c>
      <c r="AB59">
        <v>1</v>
      </c>
      <c r="AD59" s="39" t="s">
        <v>15186</v>
      </c>
      <c r="AE59">
        <v>1</v>
      </c>
      <c r="AG59" s="39" t="s">
        <v>15187</v>
      </c>
      <c r="AH59">
        <v>1</v>
      </c>
      <c r="AJ59" s="39" t="s">
        <v>15186</v>
      </c>
      <c r="AK59">
        <v>1</v>
      </c>
      <c r="AM59" s="39" t="s">
        <v>42570</v>
      </c>
      <c r="AN59">
        <v>1</v>
      </c>
      <c r="AP59" s="39" t="s">
        <v>42571</v>
      </c>
      <c r="AQ59">
        <v>1</v>
      </c>
      <c r="AS59" s="39" t="s">
        <v>42583</v>
      </c>
      <c r="AT59">
        <v>0</v>
      </c>
    </row>
    <row r="60" spans="1:46" x14ac:dyDescent="0.3">
      <c r="A60">
        <v>59</v>
      </c>
      <c r="B60" s="1">
        <v>45895.605914351851</v>
      </c>
      <c r="C60" s="1">
        <v>45895.611134259256</v>
      </c>
      <c r="D60" s="39" t="s">
        <v>410</v>
      </c>
      <c r="E60" s="39" t="s">
        <v>411</v>
      </c>
      <c r="F60">
        <v>9</v>
      </c>
      <c r="I60" s="39" t="s">
        <v>411</v>
      </c>
      <c r="J60">
        <v>0</v>
      </c>
      <c r="L60">
        <v>11</v>
      </c>
      <c r="M60">
        <v>0</v>
      </c>
      <c r="O60">
        <v>27</v>
      </c>
      <c r="P60">
        <v>0</v>
      </c>
      <c r="R60" s="39" t="s">
        <v>15187</v>
      </c>
      <c r="S60">
        <v>1</v>
      </c>
      <c r="U60" s="39" t="s">
        <v>15187</v>
      </c>
      <c r="V60">
        <v>1</v>
      </c>
      <c r="X60" s="39" t="s">
        <v>15186</v>
      </c>
      <c r="Y60">
        <v>1</v>
      </c>
      <c r="AA60" s="39" t="s">
        <v>15187</v>
      </c>
      <c r="AB60">
        <v>1</v>
      </c>
      <c r="AD60" s="39" t="s">
        <v>15186</v>
      </c>
      <c r="AE60">
        <v>1</v>
      </c>
      <c r="AG60" s="39" t="s">
        <v>15187</v>
      </c>
      <c r="AH60">
        <v>1</v>
      </c>
      <c r="AJ60" s="39" t="s">
        <v>15186</v>
      </c>
      <c r="AK60">
        <v>1</v>
      </c>
      <c r="AM60" s="39" t="s">
        <v>42570</v>
      </c>
      <c r="AN60">
        <v>1</v>
      </c>
      <c r="AP60" s="39" t="s">
        <v>42571</v>
      </c>
      <c r="AQ60">
        <v>1</v>
      </c>
      <c r="AS60" s="39" t="s">
        <v>42601</v>
      </c>
      <c r="AT60">
        <v>0</v>
      </c>
    </row>
    <row r="61" spans="1:46" x14ac:dyDescent="0.3">
      <c r="A61">
        <v>60</v>
      </c>
      <c r="B61" s="1">
        <v>45895.607499999998</v>
      </c>
      <c r="C61" s="1">
        <v>45895.611898148149</v>
      </c>
      <c r="D61" s="39" t="s">
        <v>77</v>
      </c>
      <c r="E61" s="39" t="s">
        <v>78</v>
      </c>
      <c r="F61">
        <v>8</v>
      </c>
      <c r="I61" s="39" t="s">
        <v>78</v>
      </c>
      <c r="J61">
        <v>0</v>
      </c>
      <c r="L61">
        <v>11</v>
      </c>
      <c r="M61">
        <v>0</v>
      </c>
      <c r="O61">
        <v>16</v>
      </c>
      <c r="P61">
        <v>0</v>
      </c>
      <c r="R61" s="39" t="s">
        <v>15187</v>
      </c>
      <c r="S61">
        <v>1</v>
      </c>
      <c r="U61" s="39" t="s">
        <v>15186</v>
      </c>
      <c r="V61">
        <v>0</v>
      </c>
      <c r="X61" s="39" t="s">
        <v>15186</v>
      </c>
      <c r="Y61">
        <v>1</v>
      </c>
      <c r="AA61" s="39" t="s">
        <v>15187</v>
      </c>
      <c r="AB61">
        <v>1</v>
      </c>
      <c r="AD61" s="39" t="s">
        <v>15186</v>
      </c>
      <c r="AE61">
        <v>1</v>
      </c>
      <c r="AG61" s="39" t="s">
        <v>15187</v>
      </c>
      <c r="AH61">
        <v>1</v>
      </c>
      <c r="AJ61" s="39" t="s">
        <v>15186</v>
      </c>
      <c r="AK61">
        <v>1</v>
      </c>
      <c r="AM61" s="39" t="s">
        <v>42570</v>
      </c>
      <c r="AN61">
        <v>1</v>
      </c>
      <c r="AP61" s="39" t="s">
        <v>42571</v>
      </c>
      <c r="AQ61">
        <v>1</v>
      </c>
      <c r="AS61" s="39" t="s">
        <v>42601</v>
      </c>
      <c r="AT61">
        <v>0</v>
      </c>
    </row>
    <row r="62" spans="1:46" x14ac:dyDescent="0.3">
      <c r="A62">
        <v>61</v>
      </c>
      <c r="B62" s="1">
        <v>45895.732361111113</v>
      </c>
      <c r="C62" s="1">
        <v>45895.753217592595</v>
      </c>
      <c r="D62" s="39" t="s">
        <v>3367</v>
      </c>
      <c r="E62" s="39" t="s">
        <v>3368</v>
      </c>
      <c r="F62">
        <v>9</v>
      </c>
      <c r="I62" s="39" t="s">
        <v>3369</v>
      </c>
      <c r="J62">
        <v>0</v>
      </c>
      <c r="L62">
        <v>3</v>
      </c>
      <c r="M62">
        <v>0</v>
      </c>
      <c r="O62">
        <v>34</v>
      </c>
      <c r="P62">
        <v>0</v>
      </c>
      <c r="R62" s="39" t="s">
        <v>15187</v>
      </c>
      <c r="S62">
        <v>1</v>
      </c>
      <c r="U62" s="39" t="s">
        <v>15187</v>
      </c>
      <c r="V62">
        <v>1</v>
      </c>
      <c r="X62" s="39" t="s">
        <v>15186</v>
      </c>
      <c r="Y62">
        <v>1</v>
      </c>
      <c r="AA62" s="39" t="s">
        <v>15187</v>
      </c>
      <c r="AB62">
        <v>1</v>
      </c>
      <c r="AD62" s="39" t="s">
        <v>15186</v>
      </c>
      <c r="AE62">
        <v>1</v>
      </c>
      <c r="AG62" s="39" t="s">
        <v>15187</v>
      </c>
      <c r="AH62">
        <v>1</v>
      </c>
      <c r="AJ62" s="39" t="s">
        <v>15186</v>
      </c>
      <c r="AK62">
        <v>1</v>
      </c>
      <c r="AM62" s="39" t="s">
        <v>42570</v>
      </c>
      <c r="AN62">
        <v>1</v>
      </c>
      <c r="AP62" s="39" t="s">
        <v>42571</v>
      </c>
      <c r="AQ62">
        <v>1</v>
      </c>
      <c r="AS62" s="39" t="s">
        <v>42591</v>
      </c>
      <c r="AT62">
        <v>0</v>
      </c>
    </row>
    <row r="63" spans="1:46" x14ac:dyDescent="0.3">
      <c r="A63">
        <v>62</v>
      </c>
      <c r="B63" s="1">
        <v>45896.900034722225</v>
      </c>
      <c r="C63" s="1">
        <v>45896.908865740741</v>
      </c>
      <c r="D63" s="39" t="s">
        <v>621</v>
      </c>
      <c r="E63" s="39" t="s">
        <v>622</v>
      </c>
      <c r="F63">
        <v>9</v>
      </c>
      <c r="I63" s="39" t="s">
        <v>622</v>
      </c>
      <c r="J63">
        <v>0</v>
      </c>
      <c r="L63">
        <v>10</v>
      </c>
      <c r="M63">
        <v>0</v>
      </c>
      <c r="O63">
        <v>23</v>
      </c>
      <c r="P63">
        <v>0</v>
      </c>
      <c r="R63" s="39" t="s">
        <v>15187</v>
      </c>
      <c r="S63">
        <v>1</v>
      </c>
      <c r="U63" s="39" t="s">
        <v>15187</v>
      </c>
      <c r="V63">
        <v>1</v>
      </c>
      <c r="X63" s="39" t="s">
        <v>15186</v>
      </c>
      <c r="Y63">
        <v>1</v>
      </c>
      <c r="AA63" s="39" t="s">
        <v>15187</v>
      </c>
      <c r="AB63">
        <v>1</v>
      </c>
      <c r="AD63" s="39" t="s">
        <v>15186</v>
      </c>
      <c r="AE63">
        <v>1</v>
      </c>
      <c r="AG63" s="39" t="s">
        <v>15187</v>
      </c>
      <c r="AH63">
        <v>1</v>
      </c>
      <c r="AJ63" s="39" t="s">
        <v>15186</v>
      </c>
      <c r="AK63">
        <v>1</v>
      </c>
      <c r="AM63" s="39" t="s">
        <v>42570</v>
      </c>
      <c r="AN63">
        <v>1</v>
      </c>
      <c r="AP63" s="39" t="s">
        <v>42571</v>
      </c>
      <c r="AQ63">
        <v>1</v>
      </c>
      <c r="AS63" s="39" t="s">
        <v>42606</v>
      </c>
      <c r="AT63">
        <v>0</v>
      </c>
    </row>
    <row r="64" spans="1:46" x14ac:dyDescent="0.3">
      <c r="A64">
        <v>63</v>
      </c>
      <c r="B64" s="1">
        <v>45897.470625000002</v>
      </c>
      <c r="C64" s="1">
        <v>45897.476273148146</v>
      </c>
      <c r="D64" s="39" t="s">
        <v>365</v>
      </c>
      <c r="E64" s="39" t="s">
        <v>366</v>
      </c>
      <c r="F64">
        <v>8</v>
      </c>
      <c r="I64" s="39" t="s">
        <v>366</v>
      </c>
      <c r="J64">
        <v>0</v>
      </c>
      <c r="L64">
        <v>11</v>
      </c>
      <c r="M64">
        <v>0</v>
      </c>
      <c r="O64">
        <v>9</v>
      </c>
      <c r="P64">
        <v>0</v>
      </c>
      <c r="R64" s="39" t="s">
        <v>15187</v>
      </c>
      <c r="S64">
        <v>1</v>
      </c>
      <c r="U64" s="39" t="s">
        <v>15186</v>
      </c>
      <c r="V64">
        <v>0</v>
      </c>
      <c r="X64" s="39" t="s">
        <v>15186</v>
      </c>
      <c r="Y64">
        <v>1</v>
      </c>
      <c r="AA64" s="39" t="s">
        <v>15187</v>
      </c>
      <c r="AB64">
        <v>1</v>
      </c>
      <c r="AD64" s="39" t="s">
        <v>15186</v>
      </c>
      <c r="AE64">
        <v>1</v>
      </c>
      <c r="AG64" s="39" t="s">
        <v>15187</v>
      </c>
      <c r="AH64">
        <v>1</v>
      </c>
      <c r="AJ64" s="39" t="s">
        <v>15186</v>
      </c>
      <c r="AK64">
        <v>1</v>
      </c>
      <c r="AM64" s="39" t="s">
        <v>42570</v>
      </c>
      <c r="AN64">
        <v>1</v>
      </c>
      <c r="AP64" s="39" t="s">
        <v>42571</v>
      </c>
      <c r="AQ64">
        <v>1</v>
      </c>
      <c r="AS64" s="39" t="s">
        <v>42607</v>
      </c>
      <c r="AT64">
        <v>0</v>
      </c>
    </row>
    <row r="65" spans="1:46" x14ac:dyDescent="0.3">
      <c r="A65">
        <v>64</v>
      </c>
      <c r="B65" s="1">
        <v>45897.472361111111</v>
      </c>
      <c r="C65" s="1">
        <v>45897.477094907408</v>
      </c>
      <c r="D65" s="39" t="s">
        <v>435</v>
      </c>
      <c r="E65" s="39" t="s">
        <v>436</v>
      </c>
      <c r="F65">
        <v>8</v>
      </c>
      <c r="I65" s="39" t="s">
        <v>436</v>
      </c>
      <c r="J65">
        <v>0</v>
      </c>
      <c r="L65">
        <v>11</v>
      </c>
      <c r="M65">
        <v>0</v>
      </c>
      <c r="O65">
        <v>8</v>
      </c>
      <c r="P65">
        <v>0</v>
      </c>
      <c r="R65" s="39" t="s">
        <v>15187</v>
      </c>
      <c r="S65">
        <v>1</v>
      </c>
      <c r="U65" s="39" t="s">
        <v>15186</v>
      </c>
      <c r="V65">
        <v>0</v>
      </c>
      <c r="X65" s="39" t="s">
        <v>15186</v>
      </c>
      <c r="Y65">
        <v>1</v>
      </c>
      <c r="AA65" s="39" t="s">
        <v>15187</v>
      </c>
      <c r="AB65">
        <v>1</v>
      </c>
      <c r="AD65" s="39" t="s">
        <v>15186</v>
      </c>
      <c r="AE65">
        <v>1</v>
      </c>
      <c r="AG65" s="39" t="s">
        <v>15187</v>
      </c>
      <c r="AH65">
        <v>1</v>
      </c>
      <c r="AJ65" s="39" t="s">
        <v>15186</v>
      </c>
      <c r="AK65">
        <v>1</v>
      </c>
      <c r="AM65" s="39" t="s">
        <v>42570</v>
      </c>
      <c r="AN65">
        <v>1</v>
      </c>
      <c r="AP65" s="39" t="s">
        <v>42571</v>
      </c>
      <c r="AQ65">
        <v>1</v>
      </c>
      <c r="AS65" s="39" t="s">
        <v>42583</v>
      </c>
      <c r="AT65">
        <v>0</v>
      </c>
    </row>
    <row r="66" spans="1:46" x14ac:dyDescent="0.3">
      <c r="A66">
        <v>65</v>
      </c>
      <c r="B66" s="1">
        <v>45897.544340277775</v>
      </c>
      <c r="C66" s="1">
        <v>45897.554930555554</v>
      </c>
      <c r="D66" s="39" t="s">
        <v>1253</v>
      </c>
      <c r="E66" s="39" t="s">
        <v>1254</v>
      </c>
      <c r="F66">
        <v>9</v>
      </c>
      <c r="I66" s="39" t="s">
        <v>1254</v>
      </c>
      <c r="J66">
        <v>0</v>
      </c>
      <c r="L66">
        <v>1</v>
      </c>
      <c r="M66">
        <v>0</v>
      </c>
      <c r="O66">
        <v>7</v>
      </c>
      <c r="P66">
        <v>0</v>
      </c>
      <c r="R66" s="39" t="s">
        <v>15187</v>
      </c>
      <c r="S66">
        <v>1</v>
      </c>
      <c r="U66" s="39" t="s">
        <v>15187</v>
      </c>
      <c r="V66">
        <v>1</v>
      </c>
      <c r="X66" s="39" t="s">
        <v>15186</v>
      </c>
      <c r="Y66">
        <v>1</v>
      </c>
      <c r="AA66" s="39" t="s">
        <v>15187</v>
      </c>
      <c r="AB66">
        <v>1</v>
      </c>
      <c r="AD66" s="39" t="s">
        <v>15186</v>
      </c>
      <c r="AE66">
        <v>1</v>
      </c>
      <c r="AG66" s="39" t="s">
        <v>15187</v>
      </c>
      <c r="AH66">
        <v>1</v>
      </c>
      <c r="AJ66" s="39" t="s">
        <v>15186</v>
      </c>
      <c r="AK66">
        <v>1</v>
      </c>
      <c r="AM66" s="39" t="s">
        <v>42570</v>
      </c>
      <c r="AN66">
        <v>1</v>
      </c>
      <c r="AP66" s="39" t="s">
        <v>42571</v>
      </c>
      <c r="AQ66">
        <v>1</v>
      </c>
      <c r="AS66" s="39" t="s">
        <v>42577</v>
      </c>
      <c r="AT66">
        <v>0</v>
      </c>
    </row>
    <row r="67" spans="1:46" x14ac:dyDescent="0.3">
      <c r="A67">
        <v>66</v>
      </c>
      <c r="B67" s="1">
        <v>45897.549398148149</v>
      </c>
      <c r="C67" s="1">
        <v>45897.555219907408</v>
      </c>
      <c r="D67" s="39" t="s">
        <v>1201</v>
      </c>
      <c r="E67" s="39" t="s">
        <v>1202</v>
      </c>
      <c r="F67">
        <v>9</v>
      </c>
      <c r="I67" s="39" t="s">
        <v>1202</v>
      </c>
      <c r="J67">
        <v>0</v>
      </c>
      <c r="L67">
        <v>1</v>
      </c>
      <c r="M67">
        <v>0</v>
      </c>
      <c r="O67">
        <v>10</v>
      </c>
      <c r="P67">
        <v>0</v>
      </c>
      <c r="R67" s="39" t="s">
        <v>15187</v>
      </c>
      <c r="S67">
        <v>1</v>
      </c>
      <c r="U67" s="39" t="s">
        <v>15187</v>
      </c>
      <c r="V67">
        <v>1</v>
      </c>
      <c r="X67" s="39" t="s">
        <v>15186</v>
      </c>
      <c r="Y67">
        <v>1</v>
      </c>
      <c r="AA67" s="39" t="s">
        <v>15187</v>
      </c>
      <c r="AB67">
        <v>1</v>
      </c>
      <c r="AD67" s="39" t="s">
        <v>15186</v>
      </c>
      <c r="AE67">
        <v>1</v>
      </c>
      <c r="AG67" s="39" t="s">
        <v>15187</v>
      </c>
      <c r="AH67">
        <v>1</v>
      </c>
      <c r="AJ67" s="39" t="s">
        <v>15186</v>
      </c>
      <c r="AK67">
        <v>1</v>
      </c>
      <c r="AM67" s="39" t="s">
        <v>42570</v>
      </c>
      <c r="AN67">
        <v>1</v>
      </c>
      <c r="AP67" s="39" t="s">
        <v>42571</v>
      </c>
      <c r="AQ67">
        <v>1</v>
      </c>
      <c r="AS67" s="39" t="s">
        <v>42577</v>
      </c>
      <c r="AT67">
        <v>0</v>
      </c>
    </row>
    <row r="68" spans="1:46" x14ac:dyDescent="0.3">
      <c r="A68">
        <v>67</v>
      </c>
      <c r="B68" s="1">
        <v>45897.545706018522</v>
      </c>
      <c r="C68" s="1">
        <v>45897.555381944447</v>
      </c>
      <c r="D68" s="39" t="s">
        <v>1429</v>
      </c>
      <c r="E68" s="39" t="s">
        <v>1430</v>
      </c>
      <c r="F68">
        <v>9</v>
      </c>
      <c r="I68" s="39" t="s">
        <v>1430</v>
      </c>
      <c r="J68">
        <v>0</v>
      </c>
      <c r="L68">
        <v>1</v>
      </c>
      <c r="M68">
        <v>0</v>
      </c>
      <c r="O68">
        <v>17</v>
      </c>
      <c r="P68">
        <v>0</v>
      </c>
      <c r="R68" s="39" t="s">
        <v>15187</v>
      </c>
      <c r="S68">
        <v>1</v>
      </c>
      <c r="U68" s="39" t="s">
        <v>15187</v>
      </c>
      <c r="V68">
        <v>1</v>
      </c>
      <c r="X68" s="39" t="s">
        <v>15186</v>
      </c>
      <c r="Y68">
        <v>1</v>
      </c>
      <c r="AA68" s="39" t="s">
        <v>15187</v>
      </c>
      <c r="AB68">
        <v>1</v>
      </c>
      <c r="AD68" s="39" t="s">
        <v>15186</v>
      </c>
      <c r="AE68">
        <v>1</v>
      </c>
      <c r="AG68" s="39" t="s">
        <v>15187</v>
      </c>
      <c r="AH68">
        <v>1</v>
      </c>
      <c r="AJ68" s="39" t="s">
        <v>15186</v>
      </c>
      <c r="AK68">
        <v>1</v>
      </c>
      <c r="AM68" s="39" t="s">
        <v>42570</v>
      </c>
      <c r="AN68">
        <v>1</v>
      </c>
      <c r="AP68" s="39" t="s">
        <v>42571</v>
      </c>
      <c r="AQ68">
        <v>1</v>
      </c>
      <c r="AS68" s="39" t="s">
        <v>42607</v>
      </c>
      <c r="AT68">
        <v>0</v>
      </c>
    </row>
    <row r="69" spans="1:46" x14ac:dyDescent="0.3">
      <c r="A69">
        <v>68</v>
      </c>
      <c r="B69" s="1">
        <v>45897.553622685184</v>
      </c>
      <c r="C69" s="1">
        <v>45897.557951388888</v>
      </c>
      <c r="D69" s="39" t="s">
        <v>1242</v>
      </c>
      <c r="E69" s="39" t="s">
        <v>1243</v>
      </c>
      <c r="F69">
        <v>9</v>
      </c>
      <c r="I69" s="39" t="s">
        <v>1244</v>
      </c>
      <c r="J69">
        <v>0</v>
      </c>
      <c r="L69">
        <v>1</v>
      </c>
      <c r="M69">
        <v>0</v>
      </c>
      <c r="O69">
        <v>11</v>
      </c>
      <c r="P69">
        <v>0</v>
      </c>
      <c r="R69" s="39" t="s">
        <v>15187</v>
      </c>
      <c r="S69">
        <v>1</v>
      </c>
      <c r="U69" s="39" t="s">
        <v>15187</v>
      </c>
      <c r="V69">
        <v>1</v>
      </c>
      <c r="X69" s="39" t="s">
        <v>15186</v>
      </c>
      <c r="Y69">
        <v>1</v>
      </c>
      <c r="AA69" s="39" t="s">
        <v>15187</v>
      </c>
      <c r="AB69">
        <v>1</v>
      </c>
      <c r="AD69" s="39" t="s">
        <v>15186</v>
      </c>
      <c r="AE69">
        <v>1</v>
      </c>
      <c r="AG69" s="39" t="s">
        <v>15187</v>
      </c>
      <c r="AH69">
        <v>1</v>
      </c>
      <c r="AJ69" s="39" t="s">
        <v>15186</v>
      </c>
      <c r="AK69">
        <v>1</v>
      </c>
      <c r="AM69" s="39" t="s">
        <v>42570</v>
      </c>
      <c r="AN69">
        <v>1</v>
      </c>
      <c r="AP69" s="39" t="s">
        <v>42571</v>
      </c>
      <c r="AQ69">
        <v>1</v>
      </c>
      <c r="AS69" s="39" t="s">
        <v>42608</v>
      </c>
      <c r="AT69">
        <v>0</v>
      </c>
    </row>
    <row r="70" spans="1:46" x14ac:dyDescent="0.3">
      <c r="A70">
        <v>69</v>
      </c>
      <c r="B70" s="1">
        <v>45898.40520833333</v>
      </c>
      <c r="C70" s="1">
        <v>45898.405393518522</v>
      </c>
      <c r="D70" s="39" t="s">
        <v>2562</v>
      </c>
      <c r="E70" s="39" t="s">
        <v>2563</v>
      </c>
      <c r="F70">
        <v>9</v>
      </c>
      <c r="I70" s="39" t="s">
        <v>2563</v>
      </c>
      <c r="J70">
        <v>0</v>
      </c>
      <c r="L70">
        <v>9</v>
      </c>
      <c r="M70">
        <v>0</v>
      </c>
      <c r="O70">
        <v>31</v>
      </c>
      <c r="P70">
        <v>0</v>
      </c>
      <c r="R70" s="39" t="s">
        <v>15187</v>
      </c>
      <c r="S70">
        <v>1</v>
      </c>
      <c r="U70" s="39" t="s">
        <v>15187</v>
      </c>
      <c r="V70">
        <v>1</v>
      </c>
      <c r="X70" s="39" t="s">
        <v>15186</v>
      </c>
      <c r="Y70">
        <v>1</v>
      </c>
      <c r="AA70" s="39" t="s">
        <v>15187</v>
      </c>
      <c r="AB70">
        <v>1</v>
      </c>
      <c r="AD70" s="39" t="s">
        <v>15186</v>
      </c>
      <c r="AE70">
        <v>1</v>
      </c>
      <c r="AG70" s="39" t="s">
        <v>15187</v>
      </c>
      <c r="AH70">
        <v>1</v>
      </c>
      <c r="AJ70" s="39" t="s">
        <v>15186</v>
      </c>
      <c r="AK70">
        <v>1</v>
      </c>
      <c r="AM70" s="39" t="s">
        <v>42570</v>
      </c>
      <c r="AN70">
        <v>1</v>
      </c>
      <c r="AP70" s="39" t="s">
        <v>42571</v>
      </c>
      <c r="AQ70">
        <v>1</v>
      </c>
      <c r="AS70" s="39" t="s">
        <v>42609</v>
      </c>
      <c r="AT70">
        <v>0</v>
      </c>
    </row>
    <row r="71" spans="1:46" x14ac:dyDescent="0.3">
      <c r="A71">
        <v>70</v>
      </c>
      <c r="B71" s="1">
        <v>45898.402025462965</v>
      </c>
      <c r="C71" s="1">
        <v>45898.40556712963</v>
      </c>
      <c r="D71" s="39" t="s">
        <v>2506</v>
      </c>
      <c r="E71" s="39" t="s">
        <v>2507</v>
      </c>
      <c r="F71">
        <v>9</v>
      </c>
      <c r="I71" s="39" t="s">
        <v>2507</v>
      </c>
      <c r="J71">
        <v>0</v>
      </c>
      <c r="L71">
        <v>9</v>
      </c>
      <c r="M71">
        <v>0</v>
      </c>
      <c r="O71">
        <v>32</v>
      </c>
      <c r="P71">
        <v>0</v>
      </c>
      <c r="R71" s="39" t="s">
        <v>15187</v>
      </c>
      <c r="S71">
        <v>1</v>
      </c>
      <c r="U71" s="39" t="s">
        <v>15187</v>
      </c>
      <c r="V71">
        <v>1</v>
      </c>
      <c r="X71" s="39" t="s">
        <v>15186</v>
      </c>
      <c r="Y71">
        <v>1</v>
      </c>
      <c r="AA71" s="39" t="s">
        <v>15187</v>
      </c>
      <c r="AB71">
        <v>1</v>
      </c>
      <c r="AD71" s="39" t="s">
        <v>15186</v>
      </c>
      <c r="AE71">
        <v>1</v>
      </c>
      <c r="AG71" s="39" t="s">
        <v>15187</v>
      </c>
      <c r="AH71">
        <v>1</v>
      </c>
      <c r="AJ71" s="39" t="s">
        <v>15186</v>
      </c>
      <c r="AK71">
        <v>1</v>
      </c>
      <c r="AM71" s="39" t="s">
        <v>42570</v>
      </c>
      <c r="AN71">
        <v>1</v>
      </c>
      <c r="AP71" s="39" t="s">
        <v>42571</v>
      </c>
      <c r="AQ71">
        <v>1</v>
      </c>
      <c r="AS71" s="39" t="s">
        <v>42609</v>
      </c>
      <c r="AT71">
        <v>0</v>
      </c>
    </row>
    <row r="72" spans="1:46" x14ac:dyDescent="0.3">
      <c r="A72">
        <v>71</v>
      </c>
      <c r="B72" s="1">
        <v>45898.401898148149</v>
      </c>
      <c r="C72" s="1">
        <v>45898.405590277776</v>
      </c>
      <c r="D72" s="39" t="s">
        <v>3411</v>
      </c>
      <c r="E72" s="39" t="s">
        <v>3412</v>
      </c>
      <c r="F72">
        <v>8</v>
      </c>
      <c r="I72" s="39" t="s">
        <v>13711</v>
      </c>
      <c r="J72">
        <v>0</v>
      </c>
      <c r="L72">
        <v>9</v>
      </c>
      <c r="M72">
        <v>0</v>
      </c>
      <c r="O72">
        <v>38</v>
      </c>
      <c r="P72">
        <v>0</v>
      </c>
      <c r="R72" s="39" t="s">
        <v>15187</v>
      </c>
      <c r="S72">
        <v>1</v>
      </c>
      <c r="U72" s="39" t="s">
        <v>15186</v>
      </c>
      <c r="V72">
        <v>0</v>
      </c>
      <c r="X72" s="39" t="s">
        <v>15186</v>
      </c>
      <c r="Y72">
        <v>1</v>
      </c>
      <c r="AA72" s="39" t="s">
        <v>15187</v>
      </c>
      <c r="AB72">
        <v>1</v>
      </c>
      <c r="AD72" s="39" t="s">
        <v>15186</v>
      </c>
      <c r="AE72">
        <v>1</v>
      </c>
      <c r="AG72" s="39" t="s">
        <v>15187</v>
      </c>
      <c r="AH72">
        <v>1</v>
      </c>
      <c r="AJ72" s="39" t="s">
        <v>15186</v>
      </c>
      <c r="AK72">
        <v>1</v>
      </c>
      <c r="AM72" s="39" t="s">
        <v>42570</v>
      </c>
      <c r="AN72">
        <v>1</v>
      </c>
      <c r="AP72" s="39" t="s">
        <v>42571</v>
      </c>
      <c r="AQ72">
        <v>1</v>
      </c>
      <c r="AS72" s="39" t="s">
        <v>42599</v>
      </c>
      <c r="AT72">
        <v>0</v>
      </c>
    </row>
    <row r="73" spans="1:46" x14ac:dyDescent="0.3">
      <c r="A73">
        <v>72</v>
      </c>
      <c r="B73" s="1">
        <v>45898.399861111109</v>
      </c>
      <c r="C73" s="1">
        <v>45898.406076388892</v>
      </c>
      <c r="D73" s="39" t="s">
        <v>3049</v>
      </c>
      <c r="E73" s="39" t="s">
        <v>3050</v>
      </c>
      <c r="F73">
        <v>8</v>
      </c>
      <c r="I73" s="39" t="s">
        <v>3050</v>
      </c>
      <c r="J73">
        <v>0</v>
      </c>
      <c r="L73">
        <v>9</v>
      </c>
      <c r="M73">
        <v>0</v>
      </c>
      <c r="O73">
        <v>9</v>
      </c>
      <c r="P73">
        <v>0</v>
      </c>
      <c r="R73" s="39" t="s">
        <v>15187</v>
      </c>
      <c r="S73">
        <v>1</v>
      </c>
      <c r="U73" s="39" t="s">
        <v>15187</v>
      </c>
      <c r="V73">
        <v>1</v>
      </c>
      <c r="X73" s="39" t="s">
        <v>15186</v>
      </c>
      <c r="Y73">
        <v>1</v>
      </c>
      <c r="AA73" s="39" t="s">
        <v>15187</v>
      </c>
      <c r="AB73">
        <v>1</v>
      </c>
      <c r="AD73" s="39" t="s">
        <v>15186</v>
      </c>
      <c r="AE73">
        <v>1</v>
      </c>
      <c r="AG73" s="39" t="s">
        <v>15187</v>
      </c>
      <c r="AH73">
        <v>1</v>
      </c>
      <c r="AJ73" s="39" t="s">
        <v>15186</v>
      </c>
      <c r="AK73">
        <v>1</v>
      </c>
      <c r="AM73" s="39" t="s">
        <v>42570</v>
      </c>
      <c r="AN73">
        <v>1</v>
      </c>
      <c r="AP73" s="39" t="s">
        <v>42610</v>
      </c>
      <c r="AQ73">
        <v>0</v>
      </c>
      <c r="AS73" s="39" t="s">
        <v>42601</v>
      </c>
      <c r="AT73">
        <v>0</v>
      </c>
    </row>
    <row r="74" spans="1:46" x14ac:dyDescent="0.3">
      <c r="A74">
        <v>73</v>
      </c>
      <c r="B74" s="1">
        <v>45898.399942129632</v>
      </c>
      <c r="C74" s="1">
        <v>45898.406956018516</v>
      </c>
      <c r="D74" s="39" t="s">
        <v>2469</v>
      </c>
      <c r="E74" s="39" t="s">
        <v>2470</v>
      </c>
      <c r="F74">
        <v>7</v>
      </c>
      <c r="I74" s="39" t="s">
        <v>5836</v>
      </c>
      <c r="J74">
        <v>0</v>
      </c>
      <c r="L74">
        <v>9</v>
      </c>
      <c r="M74">
        <v>0</v>
      </c>
      <c r="O74">
        <v>33</v>
      </c>
      <c r="P74">
        <v>0</v>
      </c>
      <c r="R74" s="39" t="s">
        <v>15187</v>
      </c>
      <c r="S74">
        <v>1</v>
      </c>
      <c r="U74" s="39" t="s">
        <v>15187</v>
      </c>
      <c r="V74">
        <v>1</v>
      </c>
      <c r="X74" s="39" t="s">
        <v>15186</v>
      </c>
      <c r="Y74">
        <v>1</v>
      </c>
      <c r="AA74" s="39" t="s">
        <v>15187</v>
      </c>
      <c r="AB74">
        <v>1</v>
      </c>
      <c r="AD74" s="39" t="s">
        <v>15187</v>
      </c>
      <c r="AE74">
        <v>0</v>
      </c>
      <c r="AG74" s="39" t="s">
        <v>15186</v>
      </c>
      <c r="AH74">
        <v>0</v>
      </c>
      <c r="AJ74" s="39" t="s">
        <v>15186</v>
      </c>
      <c r="AK74">
        <v>1</v>
      </c>
      <c r="AM74" s="39" t="s">
        <v>42570</v>
      </c>
      <c r="AN74">
        <v>1</v>
      </c>
      <c r="AP74" s="39" t="s">
        <v>42571</v>
      </c>
      <c r="AQ74">
        <v>1</v>
      </c>
      <c r="AS74" s="39" t="s">
        <v>42583</v>
      </c>
      <c r="AT74">
        <v>0</v>
      </c>
    </row>
    <row r="75" spans="1:46" x14ac:dyDescent="0.3">
      <c r="A75">
        <v>74</v>
      </c>
      <c r="B75" s="1">
        <v>45898.399768518517</v>
      </c>
      <c r="C75" s="1">
        <v>45898.40697916667</v>
      </c>
      <c r="D75" s="39" t="s">
        <v>4533</v>
      </c>
      <c r="E75" s="39" t="s">
        <v>4534</v>
      </c>
      <c r="F75">
        <v>9</v>
      </c>
      <c r="I75" s="39" t="s">
        <v>4534</v>
      </c>
      <c r="J75">
        <v>0</v>
      </c>
      <c r="L75">
        <v>9</v>
      </c>
      <c r="M75">
        <v>0</v>
      </c>
      <c r="O75">
        <v>30</v>
      </c>
      <c r="P75">
        <v>0</v>
      </c>
      <c r="R75" s="39" t="s">
        <v>15187</v>
      </c>
      <c r="S75">
        <v>1</v>
      </c>
      <c r="U75" s="39" t="s">
        <v>15187</v>
      </c>
      <c r="V75">
        <v>1</v>
      </c>
      <c r="X75" s="39" t="s">
        <v>15186</v>
      </c>
      <c r="Y75">
        <v>1</v>
      </c>
      <c r="AA75" s="39" t="s">
        <v>15187</v>
      </c>
      <c r="AB75">
        <v>1</v>
      </c>
      <c r="AD75" s="39" t="s">
        <v>15186</v>
      </c>
      <c r="AE75">
        <v>1</v>
      </c>
      <c r="AG75" s="39" t="s">
        <v>15187</v>
      </c>
      <c r="AH75">
        <v>1</v>
      </c>
      <c r="AJ75" s="39" t="s">
        <v>15186</v>
      </c>
      <c r="AK75">
        <v>1</v>
      </c>
      <c r="AM75" s="39" t="s">
        <v>42570</v>
      </c>
      <c r="AN75">
        <v>1</v>
      </c>
      <c r="AP75" s="39" t="s">
        <v>42571</v>
      </c>
      <c r="AQ75">
        <v>1</v>
      </c>
      <c r="AS75" s="39" t="s">
        <v>42583</v>
      </c>
      <c r="AT75">
        <v>0</v>
      </c>
    </row>
    <row r="76" spans="1:46" x14ac:dyDescent="0.3">
      <c r="A76">
        <v>75</v>
      </c>
      <c r="B76" s="1">
        <v>45898.401435185187</v>
      </c>
      <c r="C76" s="1">
        <v>45898.407094907408</v>
      </c>
      <c r="D76" s="39" t="s">
        <v>3820</v>
      </c>
      <c r="E76" s="39" t="s">
        <v>3821</v>
      </c>
      <c r="F76">
        <v>7</v>
      </c>
      <c r="I76" s="39" t="s">
        <v>3822</v>
      </c>
      <c r="J76">
        <v>0</v>
      </c>
      <c r="L76">
        <v>9</v>
      </c>
      <c r="M76">
        <v>0</v>
      </c>
      <c r="O76">
        <v>4</v>
      </c>
      <c r="P76">
        <v>0</v>
      </c>
      <c r="R76" s="39" t="s">
        <v>15187</v>
      </c>
      <c r="S76">
        <v>1</v>
      </c>
      <c r="U76" s="39" t="s">
        <v>15186</v>
      </c>
      <c r="V76">
        <v>0</v>
      </c>
      <c r="X76" s="39" t="s">
        <v>15186</v>
      </c>
      <c r="Y76">
        <v>1</v>
      </c>
      <c r="AA76" s="39" t="s">
        <v>15187</v>
      </c>
      <c r="AB76">
        <v>1</v>
      </c>
      <c r="AD76" s="39" t="s">
        <v>15186</v>
      </c>
      <c r="AE76">
        <v>1</v>
      </c>
      <c r="AG76" s="39" t="s">
        <v>15187</v>
      </c>
      <c r="AH76">
        <v>1</v>
      </c>
      <c r="AJ76" s="39" t="s">
        <v>15186</v>
      </c>
      <c r="AK76">
        <v>1</v>
      </c>
      <c r="AM76" s="39" t="s">
        <v>42570</v>
      </c>
      <c r="AN76">
        <v>1</v>
      </c>
      <c r="AP76" s="39" t="s">
        <v>42578</v>
      </c>
      <c r="AQ76">
        <v>0</v>
      </c>
      <c r="AS76" s="39" t="s">
        <v>42602</v>
      </c>
      <c r="AT76">
        <v>0</v>
      </c>
    </row>
    <row r="77" spans="1:46" x14ac:dyDescent="0.3">
      <c r="A77">
        <v>76</v>
      </c>
      <c r="B77" s="1">
        <v>45898.401296296295</v>
      </c>
      <c r="C77" s="1">
        <v>45898.407476851855</v>
      </c>
      <c r="D77" s="39" t="s">
        <v>1943</v>
      </c>
      <c r="E77" s="39" t="s">
        <v>1944</v>
      </c>
      <c r="F77">
        <v>6</v>
      </c>
      <c r="I77" s="39" t="s">
        <v>1945</v>
      </c>
      <c r="J77">
        <v>0</v>
      </c>
      <c r="L77">
        <v>9</v>
      </c>
      <c r="M77">
        <v>0</v>
      </c>
      <c r="O77">
        <v>34</v>
      </c>
      <c r="P77">
        <v>0</v>
      </c>
      <c r="R77" s="39" t="s">
        <v>15187</v>
      </c>
      <c r="S77">
        <v>1</v>
      </c>
      <c r="U77" s="39" t="s">
        <v>15187</v>
      </c>
      <c r="V77">
        <v>1</v>
      </c>
      <c r="X77" s="39" t="s">
        <v>15186</v>
      </c>
      <c r="Y77">
        <v>1</v>
      </c>
      <c r="AA77" s="39" t="s">
        <v>15186</v>
      </c>
      <c r="AB77">
        <v>0</v>
      </c>
      <c r="AD77" s="39" t="s">
        <v>15186</v>
      </c>
      <c r="AE77">
        <v>1</v>
      </c>
      <c r="AG77" s="39" t="s">
        <v>15187</v>
      </c>
      <c r="AH77">
        <v>1</v>
      </c>
      <c r="AJ77" s="39" t="s">
        <v>15187</v>
      </c>
      <c r="AK77">
        <v>0</v>
      </c>
      <c r="AM77" s="39" t="s">
        <v>42570</v>
      </c>
      <c r="AN77">
        <v>1</v>
      </c>
      <c r="AP77" s="39" t="s">
        <v>42578</v>
      </c>
      <c r="AQ77">
        <v>0</v>
      </c>
      <c r="AS77" s="39" t="s">
        <v>42611</v>
      </c>
      <c r="AT77">
        <v>0</v>
      </c>
    </row>
    <row r="78" spans="1:46" x14ac:dyDescent="0.3">
      <c r="A78">
        <v>78</v>
      </c>
      <c r="B78" s="1">
        <v>45898.401701388888</v>
      </c>
      <c r="C78" s="1">
        <v>45898.407511574071</v>
      </c>
      <c r="D78" s="39" t="s">
        <v>1930</v>
      </c>
      <c r="E78" s="39" t="s">
        <v>1931</v>
      </c>
      <c r="F78">
        <v>6</v>
      </c>
      <c r="I78" s="39" t="s">
        <v>15661</v>
      </c>
      <c r="J78">
        <v>0</v>
      </c>
      <c r="L78">
        <v>9</v>
      </c>
      <c r="M78">
        <v>0</v>
      </c>
      <c r="O78">
        <v>1</v>
      </c>
      <c r="P78">
        <v>0</v>
      </c>
      <c r="R78" s="39" t="s">
        <v>15187</v>
      </c>
      <c r="S78">
        <v>1</v>
      </c>
      <c r="U78" s="39" t="s">
        <v>15187</v>
      </c>
      <c r="V78">
        <v>1</v>
      </c>
      <c r="X78" s="39" t="s">
        <v>15186</v>
      </c>
      <c r="Y78">
        <v>1</v>
      </c>
      <c r="AA78" s="39" t="s">
        <v>15187</v>
      </c>
      <c r="AB78">
        <v>1</v>
      </c>
      <c r="AD78" s="39" t="s">
        <v>15187</v>
      </c>
      <c r="AE78">
        <v>0</v>
      </c>
      <c r="AG78" s="39" t="s">
        <v>15187</v>
      </c>
      <c r="AH78">
        <v>1</v>
      </c>
      <c r="AJ78" s="39" t="s">
        <v>15187</v>
      </c>
      <c r="AK78">
        <v>0</v>
      </c>
      <c r="AM78" s="39" t="s">
        <v>42570</v>
      </c>
      <c r="AN78">
        <v>1</v>
      </c>
      <c r="AP78" s="39" t="s">
        <v>42578</v>
      </c>
      <c r="AQ78">
        <v>0</v>
      </c>
      <c r="AS78" s="39" t="s">
        <v>42611</v>
      </c>
      <c r="AT78">
        <v>0</v>
      </c>
    </row>
    <row r="79" spans="1:46" x14ac:dyDescent="0.3">
      <c r="A79">
        <v>79</v>
      </c>
      <c r="B79" s="1">
        <v>45898.40184027778</v>
      </c>
      <c r="C79" s="1">
        <v>45898.407546296294</v>
      </c>
      <c r="D79" s="39" t="s">
        <v>1954</v>
      </c>
      <c r="E79" s="39" t="s">
        <v>1955</v>
      </c>
      <c r="F79">
        <v>8</v>
      </c>
      <c r="I79" s="39" t="s">
        <v>1955</v>
      </c>
      <c r="J79">
        <v>0</v>
      </c>
      <c r="L79">
        <v>9</v>
      </c>
      <c r="M79">
        <v>0</v>
      </c>
      <c r="O79">
        <v>21</v>
      </c>
      <c r="P79">
        <v>0</v>
      </c>
      <c r="R79" s="39" t="s">
        <v>15187</v>
      </c>
      <c r="S79">
        <v>1</v>
      </c>
      <c r="U79" s="39" t="s">
        <v>15187</v>
      </c>
      <c r="V79">
        <v>1</v>
      </c>
      <c r="X79" s="39" t="s">
        <v>15186</v>
      </c>
      <c r="Y79">
        <v>1</v>
      </c>
      <c r="AA79" s="39" t="s">
        <v>15187</v>
      </c>
      <c r="AB79">
        <v>1</v>
      </c>
      <c r="AD79" s="39" t="s">
        <v>15186</v>
      </c>
      <c r="AE79">
        <v>1</v>
      </c>
      <c r="AG79" s="39" t="s">
        <v>15187</v>
      </c>
      <c r="AH79">
        <v>1</v>
      </c>
      <c r="AJ79" s="39" t="s">
        <v>15186</v>
      </c>
      <c r="AK79">
        <v>1</v>
      </c>
      <c r="AM79" s="39" t="s">
        <v>42570</v>
      </c>
      <c r="AN79">
        <v>1</v>
      </c>
      <c r="AP79" s="39" t="s">
        <v>42578</v>
      </c>
      <c r="AQ79">
        <v>0</v>
      </c>
      <c r="AS79" s="39" t="s">
        <v>42611</v>
      </c>
      <c r="AT79">
        <v>0</v>
      </c>
    </row>
    <row r="80" spans="1:46" x14ac:dyDescent="0.3">
      <c r="A80">
        <v>80</v>
      </c>
      <c r="B80" s="1">
        <v>45898.401192129626</v>
      </c>
      <c r="C80" s="1">
        <v>45898.407557870371</v>
      </c>
      <c r="D80" s="39" t="s">
        <v>5721</v>
      </c>
      <c r="E80" s="39" t="s">
        <v>5722</v>
      </c>
      <c r="F80">
        <v>9</v>
      </c>
      <c r="I80" s="39" t="s">
        <v>5722</v>
      </c>
      <c r="J80">
        <v>0</v>
      </c>
      <c r="L80">
        <v>9</v>
      </c>
      <c r="M80">
        <v>0</v>
      </c>
      <c r="O80">
        <v>10</v>
      </c>
      <c r="P80">
        <v>0</v>
      </c>
      <c r="R80" s="39" t="s">
        <v>15187</v>
      </c>
      <c r="S80">
        <v>1</v>
      </c>
      <c r="U80" s="39" t="s">
        <v>15187</v>
      </c>
      <c r="V80">
        <v>1</v>
      </c>
      <c r="X80" s="39" t="s">
        <v>15186</v>
      </c>
      <c r="Y80">
        <v>1</v>
      </c>
      <c r="AA80" s="39" t="s">
        <v>15187</v>
      </c>
      <c r="AB80">
        <v>1</v>
      </c>
      <c r="AD80" s="39" t="s">
        <v>15186</v>
      </c>
      <c r="AE80">
        <v>1</v>
      </c>
      <c r="AG80" s="39" t="s">
        <v>15187</v>
      </c>
      <c r="AH80">
        <v>1</v>
      </c>
      <c r="AJ80" s="39" t="s">
        <v>15186</v>
      </c>
      <c r="AK80">
        <v>1</v>
      </c>
      <c r="AM80" s="39" t="s">
        <v>42570</v>
      </c>
      <c r="AN80">
        <v>1</v>
      </c>
      <c r="AP80" s="39" t="s">
        <v>42571</v>
      </c>
      <c r="AQ80">
        <v>1</v>
      </c>
      <c r="AS80" s="39" t="s">
        <v>42583</v>
      </c>
      <c r="AT80">
        <v>0</v>
      </c>
    </row>
    <row r="81" spans="1:46" x14ac:dyDescent="0.3">
      <c r="A81">
        <v>81</v>
      </c>
      <c r="B81" s="1">
        <v>45898.399976851855</v>
      </c>
      <c r="C81" s="1">
        <v>45898.407743055555</v>
      </c>
      <c r="D81" s="39" t="s">
        <v>3855</v>
      </c>
      <c r="E81" s="39" t="s">
        <v>3856</v>
      </c>
      <c r="F81">
        <v>8</v>
      </c>
      <c r="I81" s="39" t="s">
        <v>3856</v>
      </c>
      <c r="J81">
        <v>0</v>
      </c>
      <c r="L81">
        <v>9</v>
      </c>
      <c r="M81">
        <v>0</v>
      </c>
      <c r="O81">
        <v>2</v>
      </c>
      <c r="P81">
        <v>0</v>
      </c>
      <c r="R81" s="39" t="s">
        <v>15187</v>
      </c>
      <c r="S81">
        <v>1</v>
      </c>
      <c r="U81" s="39" t="s">
        <v>15187</v>
      </c>
      <c r="V81">
        <v>1</v>
      </c>
      <c r="X81" s="39" t="s">
        <v>15186</v>
      </c>
      <c r="Y81">
        <v>1</v>
      </c>
      <c r="AA81" s="39" t="s">
        <v>15187</v>
      </c>
      <c r="AB81">
        <v>1</v>
      </c>
      <c r="AD81" s="39" t="s">
        <v>15186</v>
      </c>
      <c r="AE81">
        <v>1</v>
      </c>
      <c r="AG81" s="39" t="s">
        <v>15187</v>
      </c>
      <c r="AH81">
        <v>1</v>
      </c>
      <c r="AJ81" s="39" t="s">
        <v>15186</v>
      </c>
      <c r="AK81">
        <v>1</v>
      </c>
      <c r="AM81" s="39" t="s">
        <v>42585</v>
      </c>
      <c r="AN81">
        <v>0</v>
      </c>
      <c r="AP81" s="39" t="s">
        <v>42571</v>
      </c>
      <c r="AQ81">
        <v>1</v>
      </c>
      <c r="AS81" s="39" t="s">
        <v>42612</v>
      </c>
      <c r="AT81">
        <v>0</v>
      </c>
    </row>
    <row r="82" spans="1:46" x14ac:dyDescent="0.3">
      <c r="A82">
        <v>82</v>
      </c>
      <c r="B82" s="1">
        <v>45898.401099537034</v>
      </c>
      <c r="C82" s="1">
        <v>45898.408067129632</v>
      </c>
      <c r="D82" s="39" t="s">
        <v>2523</v>
      </c>
      <c r="E82" s="39" t="s">
        <v>2524</v>
      </c>
      <c r="F82">
        <v>9</v>
      </c>
      <c r="I82" s="39" t="s">
        <v>2524</v>
      </c>
      <c r="J82">
        <v>0</v>
      </c>
      <c r="L82">
        <v>9</v>
      </c>
      <c r="M82">
        <v>0</v>
      </c>
      <c r="O82">
        <v>3</v>
      </c>
      <c r="P82">
        <v>0</v>
      </c>
      <c r="R82" s="39" t="s">
        <v>15187</v>
      </c>
      <c r="S82">
        <v>1</v>
      </c>
      <c r="U82" s="39" t="s">
        <v>15187</v>
      </c>
      <c r="V82">
        <v>1</v>
      </c>
      <c r="X82" s="39" t="s">
        <v>15186</v>
      </c>
      <c r="Y82">
        <v>1</v>
      </c>
      <c r="AA82" s="39" t="s">
        <v>15187</v>
      </c>
      <c r="AB82">
        <v>1</v>
      </c>
      <c r="AD82" s="39" t="s">
        <v>15186</v>
      </c>
      <c r="AE82">
        <v>1</v>
      </c>
      <c r="AG82" s="39" t="s">
        <v>15187</v>
      </c>
      <c r="AH82">
        <v>1</v>
      </c>
      <c r="AJ82" s="39" t="s">
        <v>15186</v>
      </c>
      <c r="AK82">
        <v>1</v>
      </c>
      <c r="AM82" s="39" t="s">
        <v>42570</v>
      </c>
      <c r="AN82">
        <v>1</v>
      </c>
      <c r="AP82" s="39" t="s">
        <v>42571</v>
      </c>
      <c r="AQ82">
        <v>1</v>
      </c>
      <c r="AS82" s="39" t="s">
        <v>42602</v>
      </c>
      <c r="AT82">
        <v>0</v>
      </c>
    </row>
    <row r="83" spans="1:46" x14ac:dyDescent="0.3">
      <c r="A83">
        <v>83</v>
      </c>
      <c r="B83" s="1">
        <v>45898.403229166666</v>
      </c>
      <c r="C83" s="1">
        <v>45898.40829861111</v>
      </c>
      <c r="D83" s="39" t="s">
        <v>4749</v>
      </c>
      <c r="E83" s="39" t="s">
        <v>4750</v>
      </c>
      <c r="F83">
        <v>9</v>
      </c>
      <c r="I83" s="39" t="s">
        <v>4751</v>
      </c>
      <c r="J83">
        <v>0</v>
      </c>
      <c r="L83">
        <v>9</v>
      </c>
      <c r="M83">
        <v>0</v>
      </c>
      <c r="O83">
        <v>11</v>
      </c>
      <c r="P83">
        <v>0</v>
      </c>
      <c r="R83" s="39" t="s">
        <v>15187</v>
      </c>
      <c r="S83">
        <v>1</v>
      </c>
      <c r="U83" s="39" t="s">
        <v>15187</v>
      </c>
      <c r="V83">
        <v>1</v>
      </c>
      <c r="X83" s="39" t="s">
        <v>15186</v>
      </c>
      <c r="Y83">
        <v>1</v>
      </c>
      <c r="AA83" s="39" t="s">
        <v>15187</v>
      </c>
      <c r="AB83">
        <v>1</v>
      </c>
      <c r="AD83" s="39" t="s">
        <v>15186</v>
      </c>
      <c r="AE83">
        <v>1</v>
      </c>
      <c r="AG83" s="39" t="s">
        <v>15187</v>
      </c>
      <c r="AH83">
        <v>1</v>
      </c>
      <c r="AJ83" s="39" t="s">
        <v>15186</v>
      </c>
      <c r="AK83">
        <v>1</v>
      </c>
      <c r="AM83" s="39" t="s">
        <v>42570</v>
      </c>
      <c r="AN83">
        <v>1</v>
      </c>
      <c r="AP83" s="39" t="s">
        <v>42571</v>
      </c>
      <c r="AQ83">
        <v>1</v>
      </c>
      <c r="AS83" s="39" t="s">
        <v>42606</v>
      </c>
      <c r="AT83">
        <v>0</v>
      </c>
    </row>
    <row r="84" spans="1:46" x14ac:dyDescent="0.3">
      <c r="A84">
        <v>84</v>
      </c>
      <c r="B84" s="1">
        <v>45898.399884259263</v>
      </c>
      <c r="C84" s="1">
        <v>45898.409120370372</v>
      </c>
      <c r="D84" s="39" t="s">
        <v>2583</v>
      </c>
      <c r="E84" s="39" t="s">
        <v>2584</v>
      </c>
      <c r="F84">
        <v>5</v>
      </c>
      <c r="I84" s="39" t="s">
        <v>5933</v>
      </c>
      <c r="J84">
        <v>0</v>
      </c>
      <c r="L84">
        <v>9</v>
      </c>
      <c r="M84">
        <v>0</v>
      </c>
      <c r="O84">
        <v>7</v>
      </c>
      <c r="P84">
        <v>0</v>
      </c>
      <c r="R84" s="39" t="s">
        <v>15187</v>
      </c>
      <c r="S84">
        <v>1</v>
      </c>
      <c r="U84" s="39" t="s">
        <v>15186</v>
      </c>
      <c r="V84">
        <v>0</v>
      </c>
      <c r="X84" s="39" t="s">
        <v>15186</v>
      </c>
      <c r="Y84">
        <v>1</v>
      </c>
      <c r="AA84" s="39" t="s">
        <v>15187</v>
      </c>
      <c r="AB84">
        <v>1</v>
      </c>
      <c r="AD84" s="39" t="s">
        <v>15187</v>
      </c>
      <c r="AE84">
        <v>0</v>
      </c>
      <c r="AG84" s="39" t="s">
        <v>15187</v>
      </c>
      <c r="AH84">
        <v>1</v>
      </c>
      <c r="AJ84" s="39" t="s">
        <v>15187</v>
      </c>
      <c r="AK84">
        <v>0</v>
      </c>
      <c r="AM84" s="39" t="s">
        <v>42595</v>
      </c>
      <c r="AN84">
        <v>0</v>
      </c>
      <c r="AP84" s="39" t="s">
        <v>42571</v>
      </c>
      <c r="AQ84">
        <v>1</v>
      </c>
      <c r="AS84" s="39" t="s">
        <v>42602</v>
      </c>
      <c r="AT84">
        <v>0</v>
      </c>
    </row>
    <row r="85" spans="1:46" x14ac:dyDescent="0.3">
      <c r="A85">
        <v>85</v>
      </c>
      <c r="B85" s="1">
        <v>45898.405763888892</v>
      </c>
      <c r="C85" s="1">
        <v>45898.409502314818</v>
      </c>
      <c r="D85" s="39" t="s">
        <v>3831</v>
      </c>
      <c r="E85" s="39" t="s">
        <v>3832</v>
      </c>
      <c r="F85">
        <v>9</v>
      </c>
      <c r="I85" s="39" t="s">
        <v>3832</v>
      </c>
      <c r="J85">
        <v>0</v>
      </c>
      <c r="L85">
        <v>9</v>
      </c>
      <c r="M85">
        <v>0</v>
      </c>
      <c r="O85">
        <v>23</v>
      </c>
      <c r="P85">
        <v>0</v>
      </c>
      <c r="R85" s="39" t="s">
        <v>15187</v>
      </c>
      <c r="S85">
        <v>1</v>
      </c>
      <c r="U85" s="39" t="s">
        <v>15187</v>
      </c>
      <c r="V85">
        <v>1</v>
      </c>
      <c r="X85" s="39" t="s">
        <v>15186</v>
      </c>
      <c r="Y85">
        <v>1</v>
      </c>
      <c r="AA85" s="39" t="s">
        <v>15187</v>
      </c>
      <c r="AB85">
        <v>1</v>
      </c>
      <c r="AD85" s="39" t="s">
        <v>15186</v>
      </c>
      <c r="AE85">
        <v>1</v>
      </c>
      <c r="AG85" s="39" t="s">
        <v>15187</v>
      </c>
      <c r="AH85">
        <v>1</v>
      </c>
      <c r="AJ85" s="39" t="s">
        <v>15186</v>
      </c>
      <c r="AK85">
        <v>1</v>
      </c>
      <c r="AM85" s="39" t="s">
        <v>42570</v>
      </c>
      <c r="AN85">
        <v>1</v>
      </c>
      <c r="AP85" s="39" t="s">
        <v>42571</v>
      </c>
      <c r="AQ85">
        <v>1</v>
      </c>
      <c r="AS85" s="39" t="s">
        <v>42603</v>
      </c>
      <c r="AT85">
        <v>0</v>
      </c>
    </row>
    <row r="86" spans="1:46" x14ac:dyDescent="0.3">
      <c r="A86">
        <v>86</v>
      </c>
      <c r="B86" s="1">
        <v>45898.403645833336</v>
      </c>
      <c r="C86" s="1">
        <v>45898.411412037036</v>
      </c>
      <c r="D86" s="39" t="s">
        <v>2552</v>
      </c>
      <c r="E86" s="39" t="s">
        <v>2553</v>
      </c>
      <c r="F86">
        <v>9</v>
      </c>
      <c r="I86" s="39" t="s">
        <v>2554</v>
      </c>
      <c r="J86">
        <v>0</v>
      </c>
      <c r="L86">
        <v>9</v>
      </c>
      <c r="M86">
        <v>0</v>
      </c>
      <c r="O86">
        <v>35</v>
      </c>
      <c r="P86">
        <v>0</v>
      </c>
      <c r="R86" s="39" t="s">
        <v>15187</v>
      </c>
      <c r="S86">
        <v>1</v>
      </c>
      <c r="U86" s="39" t="s">
        <v>15187</v>
      </c>
      <c r="V86">
        <v>1</v>
      </c>
      <c r="X86" s="39" t="s">
        <v>15186</v>
      </c>
      <c r="Y86">
        <v>1</v>
      </c>
      <c r="AA86" s="39" t="s">
        <v>15187</v>
      </c>
      <c r="AB86">
        <v>1</v>
      </c>
      <c r="AD86" s="39" t="s">
        <v>15186</v>
      </c>
      <c r="AE86">
        <v>1</v>
      </c>
      <c r="AG86" s="39" t="s">
        <v>15187</v>
      </c>
      <c r="AH86">
        <v>1</v>
      </c>
      <c r="AJ86" s="39" t="s">
        <v>15186</v>
      </c>
      <c r="AK86">
        <v>1</v>
      </c>
      <c r="AM86" s="39" t="s">
        <v>42570</v>
      </c>
      <c r="AN86">
        <v>1</v>
      </c>
      <c r="AP86" s="39" t="s">
        <v>42571</v>
      </c>
      <c r="AQ86">
        <v>1</v>
      </c>
      <c r="AS86" s="39" t="s">
        <v>42613</v>
      </c>
      <c r="AT86">
        <v>0</v>
      </c>
    </row>
    <row r="87" spans="1:46" x14ac:dyDescent="0.3">
      <c r="A87">
        <v>87</v>
      </c>
      <c r="B87" s="1">
        <v>45898.405891203707</v>
      </c>
      <c r="C87" s="1">
        <v>45898.411747685182</v>
      </c>
      <c r="D87" s="39" t="s">
        <v>2485</v>
      </c>
      <c r="E87" s="39" t="s">
        <v>2486</v>
      </c>
      <c r="F87">
        <v>9</v>
      </c>
      <c r="I87" s="39" t="s">
        <v>17593</v>
      </c>
      <c r="J87">
        <v>0</v>
      </c>
      <c r="L87">
        <v>9</v>
      </c>
      <c r="M87">
        <v>0</v>
      </c>
      <c r="O87">
        <v>28</v>
      </c>
      <c r="P87">
        <v>0</v>
      </c>
      <c r="R87" s="39" t="s">
        <v>15187</v>
      </c>
      <c r="S87">
        <v>1</v>
      </c>
      <c r="U87" s="39" t="s">
        <v>15187</v>
      </c>
      <c r="V87">
        <v>1</v>
      </c>
      <c r="X87" s="39" t="s">
        <v>15186</v>
      </c>
      <c r="Y87">
        <v>1</v>
      </c>
      <c r="AA87" s="39" t="s">
        <v>15187</v>
      </c>
      <c r="AB87">
        <v>1</v>
      </c>
      <c r="AD87" s="39" t="s">
        <v>15186</v>
      </c>
      <c r="AE87">
        <v>1</v>
      </c>
      <c r="AG87" s="39" t="s">
        <v>15187</v>
      </c>
      <c r="AH87">
        <v>1</v>
      </c>
      <c r="AJ87" s="39" t="s">
        <v>15186</v>
      </c>
      <c r="AK87">
        <v>1</v>
      </c>
      <c r="AM87" s="39" t="s">
        <v>42570</v>
      </c>
      <c r="AN87">
        <v>1</v>
      </c>
      <c r="AP87" s="39" t="s">
        <v>42571</v>
      </c>
      <c r="AQ87">
        <v>1</v>
      </c>
      <c r="AS87" s="39" t="s">
        <v>42613</v>
      </c>
      <c r="AT87">
        <v>0</v>
      </c>
    </row>
    <row r="88" spans="1:46" x14ac:dyDescent="0.3">
      <c r="A88">
        <v>88</v>
      </c>
      <c r="B88" s="1">
        <v>45898.408483796295</v>
      </c>
      <c r="C88" s="1">
        <v>45898.413148148145</v>
      </c>
      <c r="D88" s="39" t="s">
        <v>2496</v>
      </c>
      <c r="E88" s="39" t="s">
        <v>2497</v>
      </c>
      <c r="F88">
        <v>8</v>
      </c>
      <c r="I88" s="39" t="s">
        <v>5984</v>
      </c>
      <c r="J88">
        <v>0</v>
      </c>
      <c r="L88">
        <v>9</v>
      </c>
      <c r="M88">
        <v>0</v>
      </c>
      <c r="O88">
        <v>26</v>
      </c>
      <c r="P88">
        <v>0</v>
      </c>
      <c r="R88" s="39" t="s">
        <v>15187</v>
      </c>
      <c r="S88">
        <v>1</v>
      </c>
      <c r="U88" s="39" t="s">
        <v>15187</v>
      </c>
      <c r="V88">
        <v>1</v>
      </c>
      <c r="X88" s="39" t="s">
        <v>15186</v>
      </c>
      <c r="Y88">
        <v>1</v>
      </c>
      <c r="AA88" s="39" t="s">
        <v>15187</v>
      </c>
      <c r="AB88">
        <v>1</v>
      </c>
      <c r="AD88" s="39" t="s">
        <v>15186</v>
      </c>
      <c r="AE88">
        <v>1</v>
      </c>
      <c r="AG88" s="39" t="s">
        <v>15187</v>
      </c>
      <c r="AH88">
        <v>1</v>
      </c>
      <c r="AJ88" s="39" t="s">
        <v>15186</v>
      </c>
      <c r="AK88">
        <v>1</v>
      </c>
      <c r="AM88" s="39" t="s">
        <v>42570</v>
      </c>
      <c r="AN88">
        <v>1</v>
      </c>
      <c r="AP88" s="39" t="s">
        <v>42578</v>
      </c>
      <c r="AQ88">
        <v>0</v>
      </c>
      <c r="AS88" s="39" t="s">
        <v>42613</v>
      </c>
      <c r="AT88">
        <v>0</v>
      </c>
    </row>
    <row r="89" spans="1:46" x14ac:dyDescent="0.3">
      <c r="A89">
        <v>89</v>
      </c>
      <c r="B89" s="1">
        <v>45898.408194444448</v>
      </c>
      <c r="C89" s="1">
        <v>45898.416597222225</v>
      </c>
      <c r="D89" s="39" t="s">
        <v>3030</v>
      </c>
      <c r="E89" s="39" t="s">
        <v>3031</v>
      </c>
      <c r="F89">
        <v>8</v>
      </c>
      <c r="I89" s="39" t="s">
        <v>3031</v>
      </c>
      <c r="J89">
        <v>0</v>
      </c>
      <c r="L89">
        <v>9</v>
      </c>
      <c r="M89">
        <v>0</v>
      </c>
      <c r="O89">
        <v>12</v>
      </c>
      <c r="P89">
        <v>0</v>
      </c>
      <c r="R89" s="39" t="s">
        <v>15187</v>
      </c>
      <c r="S89">
        <v>1</v>
      </c>
      <c r="U89" s="39" t="s">
        <v>15187</v>
      </c>
      <c r="V89">
        <v>1</v>
      </c>
      <c r="X89" s="39" t="s">
        <v>15186</v>
      </c>
      <c r="Y89">
        <v>1</v>
      </c>
      <c r="AA89" s="39" t="s">
        <v>15187</v>
      </c>
      <c r="AB89">
        <v>1</v>
      </c>
      <c r="AD89" s="39" t="s">
        <v>15186</v>
      </c>
      <c r="AE89">
        <v>1</v>
      </c>
      <c r="AG89" s="39" t="s">
        <v>15187</v>
      </c>
      <c r="AH89">
        <v>1</v>
      </c>
      <c r="AJ89" s="39" t="s">
        <v>15186</v>
      </c>
      <c r="AK89">
        <v>1</v>
      </c>
      <c r="AM89" s="39" t="s">
        <v>42595</v>
      </c>
      <c r="AN89">
        <v>0</v>
      </c>
      <c r="AP89" s="39" t="s">
        <v>42571</v>
      </c>
      <c r="AQ89">
        <v>1</v>
      </c>
      <c r="AS89" s="39" t="s">
        <v>42614</v>
      </c>
      <c r="AT89">
        <v>0</v>
      </c>
    </row>
    <row r="90" spans="1:46" x14ac:dyDescent="0.3">
      <c r="A90">
        <v>90</v>
      </c>
      <c r="B90" s="1">
        <v>45898.413078703707</v>
      </c>
      <c r="C90" s="1">
        <v>45898.418263888889</v>
      </c>
      <c r="D90" s="39" t="s">
        <v>1890</v>
      </c>
      <c r="E90" s="39" t="s">
        <v>1891</v>
      </c>
      <c r="F90">
        <v>6</v>
      </c>
      <c r="I90" s="39" t="s">
        <v>1891</v>
      </c>
      <c r="J90">
        <v>0</v>
      </c>
      <c r="L90">
        <v>9</v>
      </c>
      <c r="M90">
        <v>0</v>
      </c>
      <c r="O90">
        <v>16</v>
      </c>
      <c r="P90">
        <v>0</v>
      </c>
      <c r="R90" s="39" t="s">
        <v>15186</v>
      </c>
      <c r="S90">
        <v>0</v>
      </c>
      <c r="U90" s="39" t="s">
        <v>15186</v>
      </c>
      <c r="V90">
        <v>0</v>
      </c>
      <c r="X90" s="39" t="s">
        <v>15186</v>
      </c>
      <c r="Y90">
        <v>1</v>
      </c>
      <c r="AA90" s="39" t="s">
        <v>15187</v>
      </c>
      <c r="AB90">
        <v>1</v>
      </c>
      <c r="AD90" s="39" t="s">
        <v>15186</v>
      </c>
      <c r="AE90">
        <v>1</v>
      </c>
      <c r="AG90" s="39" t="s">
        <v>15187</v>
      </c>
      <c r="AH90">
        <v>1</v>
      </c>
      <c r="AJ90" s="39" t="s">
        <v>15186</v>
      </c>
      <c r="AK90">
        <v>1</v>
      </c>
      <c r="AM90" s="39" t="s">
        <v>42595</v>
      </c>
      <c r="AN90">
        <v>0</v>
      </c>
      <c r="AP90" s="39" t="s">
        <v>42571</v>
      </c>
      <c r="AQ90">
        <v>1</v>
      </c>
      <c r="AS90" s="39" t="s">
        <v>42615</v>
      </c>
      <c r="AT90">
        <v>0</v>
      </c>
    </row>
    <row r="91" spans="1:46" x14ac:dyDescent="0.3">
      <c r="A91">
        <v>91</v>
      </c>
      <c r="B91" s="1">
        <v>45898.418032407404</v>
      </c>
      <c r="C91" s="1">
        <v>45898.418425925927</v>
      </c>
      <c r="D91" s="39" t="s">
        <v>3077</v>
      </c>
      <c r="E91" s="39" t="s">
        <v>3078</v>
      </c>
      <c r="F91">
        <v>7</v>
      </c>
      <c r="I91" s="39" t="s">
        <v>3079</v>
      </c>
      <c r="J91">
        <v>0</v>
      </c>
      <c r="L91">
        <v>9</v>
      </c>
      <c r="M91">
        <v>0</v>
      </c>
      <c r="O91">
        <v>36</v>
      </c>
      <c r="P91">
        <v>0</v>
      </c>
      <c r="R91" s="39" t="s">
        <v>15187</v>
      </c>
      <c r="S91">
        <v>1</v>
      </c>
      <c r="U91" s="39" t="s">
        <v>15186</v>
      </c>
      <c r="V91">
        <v>0</v>
      </c>
      <c r="X91" s="39" t="s">
        <v>15186</v>
      </c>
      <c r="Y91">
        <v>1</v>
      </c>
      <c r="AA91" s="39" t="s">
        <v>15186</v>
      </c>
      <c r="AB91">
        <v>0</v>
      </c>
      <c r="AD91" s="39" t="s">
        <v>15186</v>
      </c>
      <c r="AE91">
        <v>1</v>
      </c>
      <c r="AG91" s="39" t="s">
        <v>15187</v>
      </c>
      <c r="AH91">
        <v>1</v>
      </c>
      <c r="AJ91" s="39" t="s">
        <v>15187</v>
      </c>
      <c r="AK91">
        <v>0</v>
      </c>
      <c r="AM91" s="39" t="s">
        <v>42570</v>
      </c>
      <c r="AN91">
        <v>1</v>
      </c>
      <c r="AP91" s="39" t="s">
        <v>42571</v>
      </c>
      <c r="AQ91">
        <v>1</v>
      </c>
      <c r="AS91" s="39" t="s">
        <v>42573</v>
      </c>
      <c r="AT91">
        <v>1</v>
      </c>
    </row>
    <row r="92" spans="1:46" x14ac:dyDescent="0.3">
      <c r="A92">
        <v>92</v>
      </c>
      <c r="B92" s="1">
        <v>45898.399930555555</v>
      </c>
      <c r="C92" s="1">
        <v>45898.418611111112</v>
      </c>
      <c r="D92" s="39" t="s">
        <v>2544</v>
      </c>
      <c r="E92" s="39" t="s">
        <v>2545</v>
      </c>
      <c r="F92">
        <v>8</v>
      </c>
      <c r="I92" s="39" t="s">
        <v>2545</v>
      </c>
      <c r="J92">
        <v>0</v>
      </c>
      <c r="L92">
        <v>9</v>
      </c>
      <c r="M92">
        <v>0</v>
      </c>
      <c r="O92">
        <v>29</v>
      </c>
      <c r="P92">
        <v>0</v>
      </c>
      <c r="R92" s="39" t="s">
        <v>15187</v>
      </c>
      <c r="S92">
        <v>1</v>
      </c>
      <c r="U92" s="39" t="s">
        <v>15186</v>
      </c>
      <c r="V92">
        <v>0</v>
      </c>
      <c r="X92" s="39" t="s">
        <v>15186</v>
      </c>
      <c r="Y92">
        <v>1</v>
      </c>
      <c r="AA92" s="39" t="s">
        <v>15187</v>
      </c>
      <c r="AB92">
        <v>1</v>
      </c>
      <c r="AD92" s="39" t="s">
        <v>15186</v>
      </c>
      <c r="AE92">
        <v>1</v>
      </c>
      <c r="AG92" s="39" t="s">
        <v>15187</v>
      </c>
      <c r="AH92">
        <v>1</v>
      </c>
      <c r="AJ92" s="39" t="s">
        <v>15186</v>
      </c>
      <c r="AK92">
        <v>1</v>
      </c>
      <c r="AM92" s="39" t="s">
        <v>42570</v>
      </c>
      <c r="AN92">
        <v>1</v>
      </c>
      <c r="AP92" s="39" t="s">
        <v>42571</v>
      </c>
      <c r="AQ92">
        <v>1</v>
      </c>
      <c r="AS92" s="39" t="s">
        <v>42616</v>
      </c>
      <c r="AT92">
        <v>0</v>
      </c>
    </row>
    <row r="93" spans="1:46" x14ac:dyDescent="0.3">
      <c r="A93">
        <v>93</v>
      </c>
      <c r="B93" s="1">
        <v>45898.414918981478</v>
      </c>
      <c r="C93" s="1">
        <v>45898.418703703705</v>
      </c>
      <c r="D93" s="39" t="s">
        <v>1912</v>
      </c>
      <c r="E93" s="39" t="s">
        <v>1913</v>
      </c>
      <c r="F93">
        <v>10</v>
      </c>
      <c r="I93" s="39" t="s">
        <v>1913</v>
      </c>
      <c r="J93">
        <v>0</v>
      </c>
      <c r="L93">
        <v>9</v>
      </c>
      <c r="M93">
        <v>0</v>
      </c>
      <c r="O93">
        <v>39</v>
      </c>
      <c r="P93">
        <v>0</v>
      </c>
      <c r="R93" s="39" t="s">
        <v>15187</v>
      </c>
      <c r="S93">
        <v>1</v>
      </c>
      <c r="U93" s="39" t="s">
        <v>15187</v>
      </c>
      <c r="V93">
        <v>1</v>
      </c>
      <c r="X93" s="39" t="s">
        <v>15186</v>
      </c>
      <c r="Y93">
        <v>1</v>
      </c>
      <c r="AA93" s="39" t="s">
        <v>15187</v>
      </c>
      <c r="AB93">
        <v>1</v>
      </c>
      <c r="AD93" s="39" t="s">
        <v>15186</v>
      </c>
      <c r="AE93">
        <v>1</v>
      </c>
      <c r="AG93" s="39" t="s">
        <v>15187</v>
      </c>
      <c r="AH93">
        <v>1</v>
      </c>
      <c r="AJ93" s="39" t="s">
        <v>15186</v>
      </c>
      <c r="AK93">
        <v>1</v>
      </c>
      <c r="AM93" s="39" t="s">
        <v>42570</v>
      </c>
      <c r="AN93">
        <v>1</v>
      </c>
      <c r="AP93" s="39" t="s">
        <v>42571</v>
      </c>
      <c r="AQ93">
        <v>1</v>
      </c>
      <c r="AS93" s="39" t="s">
        <v>42573</v>
      </c>
      <c r="AT93">
        <v>1</v>
      </c>
    </row>
    <row r="94" spans="1:46" x14ac:dyDescent="0.3">
      <c r="A94">
        <v>94</v>
      </c>
      <c r="B94" s="1">
        <v>45898.402905092589</v>
      </c>
      <c r="C94" s="1">
        <v>45898.418865740743</v>
      </c>
      <c r="D94" s="39" t="s">
        <v>2574</v>
      </c>
      <c r="E94" s="39" t="s">
        <v>2575</v>
      </c>
      <c r="F94">
        <v>8</v>
      </c>
      <c r="I94" s="39" t="s">
        <v>2575</v>
      </c>
      <c r="J94">
        <v>0</v>
      </c>
      <c r="L94">
        <v>9</v>
      </c>
      <c r="M94">
        <v>0</v>
      </c>
      <c r="O94">
        <v>18</v>
      </c>
      <c r="P94">
        <v>0</v>
      </c>
      <c r="R94" s="39" t="s">
        <v>15187</v>
      </c>
      <c r="S94">
        <v>1</v>
      </c>
      <c r="U94" s="39" t="s">
        <v>15187</v>
      </c>
      <c r="V94">
        <v>1</v>
      </c>
      <c r="X94" s="39" t="s">
        <v>15186</v>
      </c>
      <c r="Y94">
        <v>1</v>
      </c>
      <c r="AA94" s="39" t="s">
        <v>15187</v>
      </c>
      <c r="AB94">
        <v>1</v>
      </c>
      <c r="AD94" s="39" t="s">
        <v>15186</v>
      </c>
      <c r="AE94">
        <v>1</v>
      </c>
      <c r="AG94" s="39" t="s">
        <v>15187</v>
      </c>
      <c r="AH94">
        <v>1</v>
      </c>
      <c r="AJ94" s="39" t="s">
        <v>15186</v>
      </c>
      <c r="AK94">
        <v>1</v>
      </c>
      <c r="AM94" s="39" t="s">
        <v>42595</v>
      </c>
      <c r="AN94">
        <v>0</v>
      </c>
      <c r="AP94" s="39" t="s">
        <v>42571</v>
      </c>
      <c r="AQ94">
        <v>1</v>
      </c>
      <c r="AS94" s="39" t="s">
        <v>42615</v>
      </c>
      <c r="AT94">
        <v>0</v>
      </c>
    </row>
    <row r="95" spans="1:46" x14ac:dyDescent="0.3">
      <c r="A95">
        <v>95</v>
      </c>
      <c r="B95" s="1">
        <v>45898.40084490741</v>
      </c>
      <c r="C95" s="1">
        <v>45898.418888888889</v>
      </c>
      <c r="D95" s="39" t="s">
        <v>4777</v>
      </c>
      <c r="E95" s="39" t="s">
        <v>4778</v>
      </c>
      <c r="F95">
        <v>9</v>
      </c>
      <c r="I95" s="39" t="s">
        <v>4779</v>
      </c>
      <c r="J95">
        <v>0</v>
      </c>
      <c r="L95">
        <v>9</v>
      </c>
      <c r="M95">
        <v>0</v>
      </c>
      <c r="O95">
        <v>17</v>
      </c>
      <c r="P95">
        <v>0</v>
      </c>
      <c r="R95" s="39" t="s">
        <v>15187</v>
      </c>
      <c r="S95">
        <v>1</v>
      </c>
      <c r="U95" s="39" t="s">
        <v>15187</v>
      </c>
      <c r="V95">
        <v>1</v>
      </c>
      <c r="X95" s="39" t="s">
        <v>15186</v>
      </c>
      <c r="Y95">
        <v>1</v>
      </c>
      <c r="AA95" s="39" t="s">
        <v>15187</v>
      </c>
      <c r="AB95">
        <v>1</v>
      </c>
      <c r="AD95" s="39" t="s">
        <v>15186</v>
      </c>
      <c r="AE95">
        <v>1</v>
      </c>
      <c r="AG95" s="39" t="s">
        <v>15187</v>
      </c>
      <c r="AH95">
        <v>1</v>
      </c>
      <c r="AJ95" s="39" t="s">
        <v>15186</v>
      </c>
      <c r="AK95">
        <v>1</v>
      </c>
      <c r="AM95" s="39" t="s">
        <v>42570</v>
      </c>
      <c r="AN95">
        <v>1</v>
      </c>
      <c r="AP95" s="39" t="s">
        <v>42571</v>
      </c>
      <c r="AQ95">
        <v>1</v>
      </c>
      <c r="AS95" s="39" t="s">
        <v>42617</v>
      </c>
      <c r="AT95">
        <v>0</v>
      </c>
    </row>
    <row r="96" spans="1:46" x14ac:dyDescent="0.3">
      <c r="A96">
        <v>96</v>
      </c>
      <c r="B96" s="1">
        <v>45898.413645833331</v>
      </c>
      <c r="C96" s="1">
        <v>45898.418958333335</v>
      </c>
      <c r="D96" s="39" t="s">
        <v>4554</v>
      </c>
      <c r="E96" s="39" t="s">
        <v>4555</v>
      </c>
      <c r="F96">
        <v>7</v>
      </c>
      <c r="I96" s="39" t="s">
        <v>5797</v>
      </c>
      <c r="J96">
        <v>0</v>
      </c>
      <c r="L96">
        <v>9</v>
      </c>
      <c r="M96">
        <v>0</v>
      </c>
      <c r="O96">
        <v>15</v>
      </c>
      <c r="P96">
        <v>0</v>
      </c>
      <c r="R96" s="39" t="s">
        <v>15186</v>
      </c>
      <c r="S96">
        <v>0</v>
      </c>
      <c r="U96" s="39" t="s">
        <v>15187</v>
      </c>
      <c r="V96">
        <v>1</v>
      </c>
      <c r="X96" s="39" t="s">
        <v>15186</v>
      </c>
      <c r="Y96">
        <v>1</v>
      </c>
      <c r="AA96" s="39" t="s">
        <v>15187</v>
      </c>
      <c r="AB96">
        <v>1</v>
      </c>
      <c r="AD96" s="39" t="s">
        <v>15186</v>
      </c>
      <c r="AE96">
        <v>1</v>
      </c>
      <c r="AG96" s="39" t="s">
        <v>15187</v>
      </c>
      <c r="AH96">
        <v>1</v>
      </c>
      <c r="AJ96" s="39" t="s">
        <v>15186</v>
      </c>
      <c r="AK96">
        <v>1</v>
      </c>
      <c r="AM96" s="39" t="s">
        <v>42595</v>
      </c>
      <c r="AN96">
        <v>0</v>
      </c>
      <c r="AP96" s="39" t="s">
        <v>42571</v>
      </c>
      <c r="AQ96">
        <v>1</v>
      </c>
      <c r="AS96" s="39" t="s">
        <v>42615</v>
      </c>
      <c r="AT96">
        <v>0</v>
      </c>
    </row>
    <row r="97" spans="1:46" x14ac:dyDescent="0.3">
      <c r="A97">
        <v>97</v>
      </c>
      <c r="B97" s="1">
        <v>45898.405173611114</v>
      </c>
      <c r="C97" s="1">
        <v>45898.419849537036</v>
      </c>
      <c r="D97" s="39" t="s">
        <v>3018</v>
      </c>
      <c r="E97" s="39" t="s">
        <v>3019</v>
      </c>
      <c r="F97">
        <v>9</v>
      </c>
      <c r="I97" s="39" t="s">
        <v>3019</v>
      </c>
      <c r="J97">
        <v>0</v>
      </c>
      <c r="L97">
        <v>9</v>
      </c>
      <c r="M97">
        <v>0</v>
      </c>
      <c r="O97">
        <v>6</v>
      </c>
      <c r="P97">
        <v>0</v>
      </c>
      <c r="R97" s="39" t="s">
        <v>15187</v>
      </c>
      <c r="S97">
        <v>1</v>
      </c>
      <c r="U97" s="39" t="s">
        <v>15187</v>
      </c>
      <c r="V97">
        <v>1</v>
      </c>
      <c r="X97" s="39" t="s">
        <v>15186</v>
      </c>
      <c r="Y97">
        <v>1</v>
      </c>
      <c r="AA97" s="39" t="s">
        <v>15187</v>
      </c>
      <c r="AB97">
        <v>1</v>
      </c>
      <c r="AD97" s="39" t="s">
        <v>15186</v>
      </c>
      <c r="AE97">
        <v>1</v>
      </c>
      <c r="AG97" s="39" t="s">
        <v>15187</v>
      </c>
      <c r="AH97">
        <v>1</v>
      </c>
      <c r="AJ97" s="39" t="s">
        <v>15186</v>
      </c>
      <c r="AK97">
        <v>1</v>
      </c>
      <c r="AM97" s="39" t="s">
        <v>42570</v>
      </c>
      <c r="AN97">
        <v>1</v>
      </c>
      <c r="AP97" s="39" t="s">
        <v>42571</v>
      </c>
      <c r="AQ97">
        <v>1</v>
      </c>
      <c r="AS97" s="39" t="s">
        <v>42618</v>
      </c>
      <c r="AT97">
        <v>0</v>
      </c>
    </row>
    <row r="98" spans="1:46" x14ac:dyDescent="0.3">
      <c r="A98">
        <v>98</v>
      </c>
      <c r="B98" s="1">
        <v>45898.41915509259</v>
      </c>
      <c r="C98" s="1">
        <v>45898.421249999999</v>
      </c>
      <c r="D98" s="39" t="s">
        <v>3067</v>
      </c>
      <c r="E98" s="39" t="s">
        <v>3068</v>
      </c>
      <c r="F98">
        <v>6</v>
      </c>
      <c r="I98" s="39" t="s">
        <v>3068</v>
      </c>
      <c r="J98">
        <v>0</v>
      </c>
      <c r="L98">
        <v>9</v>
      </c>
      <c r="M98">
        <v>0</v>
      </c>
      <c r="O98">
        <v>37</v>
      </c>
      <c r="P98">
        <v>0</v>
      </c>
      <c r="R98" s="39" t="s">
        <v>15187</v>
      </c>
      <c r="S98">
        <v>1</v>
      </c>
      <c r="U98" s="39" t="s">
        <v>15187</v>
      </c>
      <c r="V98">
        <v>1</v>
      </c>
      <c r="X98" s="39" t="s">
        <v>15186</v>
      </c>
      <c r="Y98">
        <v>1</v>
      </c>
      <c r="AA98" s="39" t="s">
        <v>15187</v>
      </c>
      <c r="AB98">
        <v>1</v>
      </c>
      <c r="AD98" s="39" t="s">
        <v>15186</v>
      </c>
      <c r="AE98">
        <v>1</v>
      </c>
      <c r="AG98" s="39" t="s">
        <v>15186</v>
      </c>
      <c r="AH98">
        <v>0</v>
      </c>
      <c r="AJ98" s="39" t="s">
        <v>15187</v>
      </c>
      <c r="AK98">
        <v>0</v>
      </c>
      <c r="AM98" s="39" t="s">
        <v>42619</v>
      </c>
      <c r="AN98">
        <v>0</v>
      </c>
      <c r="AP98" s="39" t="s">
        <v>42571</v>
      </c>
      <c r="AQ98">
        <v>1</v>
      </c>
      <c r="AS98" s="39" t="s">
        <v>42620</v>
      </c>
      <c r="AT98">
        <v>0</v>
      </c>
    </row>
    <row r="99" spans="1:46" x14ac:dyDescent="0.3">
      <c r="A99">
        <v>99</v>
      </c>
      <c r="B99" s="1">
        <v>45898.442719907405</v>
      </c>
      <c r="C99" s="1">
        <v>45898.445092592592</v>
      </c>
      <c r="D99" s="39" t="s">
        <v>895</v>
      </c>
      <c r="E99" s="39" t="s">
        <v>896</v>
      </c>
      <c r="F99">
        <v>8</v>
      </c>
      <c r="I99" s="39" t="s">
        <v>896</v>
      </c>
      <c r="J99">
        <v>0</v>
      </c>
      <c r="L99">
        <v>2</v>
      </c>
      <c r="M99">
        <v>0</v>
      </c>
      <c r="O99">
        <v>23</v>
      </c>
      <c r="P99">
        <v>0</v>
      </c>
      <c r="R99" s="39" t="s">
        <v>15187</v>
      </c>
      <c r="S99">
        <v>1</v>
      </c>
      <c r="U99" s="39" t="s">
        <v>15186</v>
      </c>
      <c r="V99">
        <v>0</v>
      </c>
      <c r="X99" s="39" t="s">
        <v>15186</v>
      </c>
      <c r="Y99">
        <v>1</v>
      </c>
      <c r="AA99" s="39" t="s">
        <v>15187</v>
      </c>
      <c r="AB99">
        <v>1</v>
      </c>
      <c r="AD99" s="39" t="s">
        <v>15186</v>
      </c>
      <c r="AE99">
        <v>1</v>
      </c>
      <c r="AG99" s="39" t="s">
        <v>15187</v>
      </c>
      <c r="AH99">
        <v>1</v>
      </c>
      <c r="AJ99" s="39" t="s">
        <v>15186</v>
      </c>
      <c r="AK99">
        <v>1</v>
      </c>
      <c r="AM99" s="39" t="s">
        <v>42570</v>
      </c>
      <c r="AN99">
        <v>1</v>
      </c>
      <c r="AP99" s="39" t="s">
        <v>42571</v>
      </c>
      <c r="AQ99">
        <v>1</v>
      </c>
      <c r="AS99" s="39" t="s">
        <v>42601</v>
      </c>
      <c r="AT99">
        <v>0</v>
      </c>
    </row>
    <row r="100" spans="1:46" x14ac:dyDescent="0.3">
      <c r="A100">
        <v>100</v>
      </c>
      <c r="B100" s="1">
        <v>45898.443344907406</v>
      </c>
      <c r="C100" s="1">
        <v>45898.447974537034</v>
      </c>
      <c r="D100" s="39" t="s">
        <v>1108</v>
      </c>
      <c r="E100" s="39" t="s">
        <v>1109</v>
      </c>
      <c r="F100">
        <v>8</v>
      </c>
      <c r="I100" s="39" t="s">
        <v>1109</v>
      </c>
      <c r="J100">
        <v>0</v>
      </c>
      <c r="L100">
        <v>2</v>
      </c>
      <c r="M100">
        <v>0</v>
      </c>
      <c r="O100">
        <v>7</v>
      </c>
      <c r="P100">
        <v>0</v>
      </c>
      <c r="R100" s="39" t="s">
        <v>15187</v>
      </c>
      <c r="S100">
        <v>1</v>
      </c>
      <c r="U100" s="39" t="s">
        <v>15187</v>
      </c>
      <c r="V100">
        <v>1</v>
      </c>
      <c r="X100" s="39" t="s">
        <v>15186</v>
      </c>
      <c r="Y100">
        <v>1</v>
      </c>
      <c r="AA100" s="39" t="s">
        <v>15187</v>
      </c>
      <c r="AB100">
        <v>1</v>
      </c>
      <c r="AD100" s="39" t="s">
        <v>15186</v>
      </c>
      <c r="AE100">
        <v>1</v>
      </c>
      <c r="AG100" s="39" t="s">
        <v>15187</v>
      </c>
      <c r="AH100">
        <v>1</v>
      </c>
      <c r="AJ100" s="39" t="s">
        <v>15186</v>
      </c>
      <c r="AK100">
        <v>1</v>
      </c>
      <c r="AM100" s="39" t="s">
        <v>42570</v>
      </c>
      <c r="AN100">
        <v>1</v>
      </c>
      <c r="AP100" s="39" t="s">
        <v>42578</v>
      </c>
      <c r="AQ100">
        <v>0</v>
      </c>
      <c r="AS100" s="39" t="s">
        <v>42601</v>
      </c>
      <c r="AT100">
        <v>0</v>
      </c>
    </row>
    <row r="101" spans="1:46" x14ac:dyDescent="0.3">
      <c r="A101">
        <v>77</v>
      </c>
      <c r="B101" s="1">
        <v>45898.40221064815</v>
      </c>
      <c r="C101" s="1">
        <v>45898.407511574071</v>
      </c>
      <c r="D101" s="39" t="s">
        <v>1919</v>
      </c>
      <c r="E101" s="39" t="s">
        <v>1920</v>
      </c>
      <c r="F101">
        <v>6</v>
      </c>
      <c r="I101" s="39" t="s">
        <v>1920</v>
      </c>
      <c r="J101">
        <v>0</v>
      </c>
      <c r="L101">
        <v>9</v>
      </c>
      <c r="M101">
        <v>0</v>
      </c>
      <c r="O101">
        <v>20</v>
      </c>
      <c r="P101">
        <v>0</v>
      </c>
      <c r="R101" s="39" t="s">
        <v>15187</v>
      </c>
      <c r="S101">
        <v>1</v>
      </c>
      <c r="U101" s="39" t="s">
        <v>15187</v>
      </c>
      <c r="V101">
        <v>1</v>
      </c>
      <c r="X101" s="39" t="s">
        <v>15186</v>
      </c>
      <c r="Y101">
        <v>1</v>
      </c>
      <c r="AA101" s="39" t="s">
        <v>15187</v>
      </c>
      <c r="AB101">
        <v>1</v>
      </c>
      <c r="AD101" s="39" t="s">
        <v>15186</v>
      </c>
      <c r="AE101">
        <v>1</v>
      </c>
      <c r="AG101" s="39" t="s">
        <v>15187</v>
      </c>
      <c r="AH101">
        <v>1</v>
      </c>
      <c r="AJ101" s="39" t="s">
        <v>15187</v>
      </c>
      <c r="AK101">
        <v>0</v>
      </c>
      <c r="AM101" s="39"/>
      <c r="AN101">
        <v>0</v>
      </c>
      <c r="AP101" s="39" t="s">
        <v>42578</v>
      </c>
      <c r="AQ101">
        <v>0</v>
      </c>
      <c r="AS101" s="39" t="s">
        <v>42611</v>
      </c>
      <c r="AT101">
        <v>0</v>
      </c>
    </row>
    <row r="102" spans="1:46" x14ac:dyDescent="0.3">
      <c r="A102">
        <v>101</v>
      </c>
      <c r="B102" s="1">
        <v>45898.442789351851</v>
      </c>
      <c r="C102" s="1">
        <v>45898.448287037034</v>
      </c>
      <c r="D102" s="39" t="s">
        <v>945</v>
      </c>
      <c r="E102" s="39" t="s">
        <v>946</v>
      </c>
      <c r="F102">
        <v>9</v>
      </c>
      <c r="I102" s="39" t="s">
        <v>946</v>
      </c>
      <c r="L102">
        <v>2</v>
      </c>
      <c r="O102">
        <v>25</v>
      </c>
      <c r="R102" s="39" t="s">
        <v>15187</v>
      </c>
      <c r="S102">
        <v>1</v>
      </c>
      <c r="U102" s="39" t="s">
        <v>15187</v>
      </c>
      <c r="V102">
        <v>1</v>
      </c>
      <c r="X102" s="39" t="s">
        <v>15186</v>
      </c>
      <c r="Y102">
        <v>1</v>
      </c>
      <c r="AA102" s="39" t="s">
        <v>15187</v>
      </c>
      <c r="AB102">
        <v>1</v>
      </c>
      <c r="AD102" s="39" t="s">
        <v>15186</v>
      </c>
      <c r="AE102">
        <v>1</v>
      </c>
      <c r="AG102" s="39" t="s">
        <v>15187</v>
      </c>
      <c r="AH102">
        <v>1</v>
      </c>
      <c r="AJ102" s="39" t="s">
        <v>15186</v>
      </c>
      <c r="AK102">
        <v>1</v>
      </c>
      <c r="AM102" s="39" t="s">
        <v>42621</v>
      </c>
      <c r="AN102">
        <v>1</v>
      </c>
      <c r="AP102" s="39" t="s">
        <v>42622</v>
      </c>
      <c r="AQ102">
        <v>1</v>
      </c>
      <c r="AS102" s="39" t="s">
        <v>42623</v>
      </c>
      <c r="AT102">
        <v>0</v>
      </c>
    </row>
    <row r="103" spans="1:46" x14ac:dyDescent="0.3">
      <c r="A103">
        <v>102</v>
      </c>
      <c r="B103" s="1">
        <v>45898.442604166667</v>
      </c>
      <c r="C103" s="1">
        <v>45898.449259259258</v>
      </c>
      <c r="D103" s="39" t="s">
        <v>869</v>
      </c>
      <c r="E103" s="39" t="s">
        <v>870</v>
      </c>
      <c r="F103">
        <v>5</v>
      </c>
      <c r="I103" s="39" t="s">
        <v>5366</v>
      </c>
      <c r="L103">
        <v>2</v>
      </c>
      <c r="O103">
        <v>13</v>
      </c>
      <c r="R103" s="39" t="s">
        <v>15186</v>
      </c>
      <c r="S103">
        <v>0</v>
      </c>
      <c r="U103" s="39" t="s">
        <v>15187</v>
      </c>
      <c r="V103">
        <v>1</v>
      </c>
      <c r="X103" s="39" t="s">
        <v>15186</v>
      </c>
      <c r="Y103">
        <v>1</v>
      </c>
      <c r="AA103" s="39" t="s">
        <v>15187</v>
      </c>
      <c r="AB103">
        <v>1</v>
      </c>
      <c r="AD103" s="39" t="s">
        <v>15187</v>
      </c>
      <c r="AE103">
        <v>0</v>
      </c>
      <c r="AG103" s="39" t="s">
        <v>15187</v>
      </c>
      <c r="AH103">
        <v>1</v>
      </c>
      <c r="AJ103" s="39" t="s">
        <v>15187</v>
      </c>
      <c r="AK103">
        <v>0</v>
      </c>
      <c r="AM103" s="39" t="s">
        <v>42621</v>
      </c>
      <c r="AN103">
        <v>1</v>
      </c>
      <c r="AP103" s="39" t="s">
        <v>42624</v>
      </c>
      <c r="AQ103">
        <v>0</v>
      </c>
      <c r="AS103" s="39" t="s">
        <v>42625</v>
      </c>
      <c r="AT103">
        <v>0</v>
      </c>
    </row>
    <row r="104" spans="1:46" x14ac:dyDescent="0.3">
      <c r="A104">
        <v>103</v>
      </c>
      <c r="B104" s="1">
        <v>45898.44090277778</v>
      </c>
      <c r="C104" s="1">
        <v>45898.449328703704</v>
      </c>
      <c r="D104" s="39" t="s">
        <v>1006</v>
      </c>
      <c r="E104" s="39" t="s">
        <v>1007</v>
      </c>
      <c r="F104">
        <v>10</v>
      </c>
      <c r="I104" s="39" t="s">
        <v>1007</v>
      </c>
      <c r="L104">
        <v>2</v>
      </c>
      <c r="O104">
        <v>2</v>
      </c>
      <c r="R104" s="39" t="s">
        <v>15187</v>
      </c>
      <c r="S104">
        <v>1</v>
      </c>
      <c r="U104" s="39" t="s">
        <v>15187</v>
      </c>
      <c r="V104">
        <v>1</v>
      </c>
      <c r="X104" s="39" t="s">
        <v>15186</v>
      </c>
      <c r="Y104">
        <v>1</v>
      </c>
      <c r="AA104" s="39" t="s">
        <v>15187</v>
      </c>
      <c r="AB104">
        <v>1</v>
      </c>
      <c r="AD104" s="39" t="s">
        <v>15186</v>
      </c>
      <c r="AE104">
        <v>1</v>
      </c>
      <c r="AG104" s="39" t="s">
        <v>15187</v>
      </c>
      <c r="AH104">
        <v>1</v>
      </c>
      <c r="AJ104" s="39" t="s">
        <v>15186</v>
      </c>
      <c r="AK104">
        <v>1</v>
      </c>
      <c r="AM104" s="39" t="s">
        <v>42621</v>
      </c>
      <c r="AN104">
        <v>1</v>
      </c>
      <c r="AP104" s="39" t="s">
        <v>42622</v>
      </c>
      <c r="AQ104">
        <v>1</v>
      </c>
      <c r="AS104" s="39" t="s">
        <v>42626</v>
      </c>
      <c r="AT104">
        <v>1</v>
      </c>
    </row>
    <row r="105" spans="1:46" x14ac:dyDescent="0.3">
      <c r="A105">
        <v>104</v>
      </c>
      <c r="B105" s="1">
        <v>45898.43855324074</v>
      </c>
      <c r="C105" s="1">
        <v>45898.451539351852</v>
      </c>
      <c r="D105" s="39" t="s">
        <v>937</v>
      </c>
      <c r="E105" s="39" t="s">
        <v>938</v>
      </c>
      <c r="F105">
        <v>7</v>
      </c>
      <c r="I105" s="39" t="s">
        <v>938</v>
      </c>
      <c r="L105">
        <v>2</v>
      </c>
      <c r="O105">
        <v>27</v>
      </c>
      <c r="R105" s="39" t="s">
        <v>15187</v>
      </c>
      <c r="S105">
        <v>1</v>
      </c>
      <c r="U105" s="39" t="s">
        <v>15187</v>
      </c>
      <c r="V105">
        <v>1</v>
      </c>
      <c r="X105" s="39" t="s">
        <v>15186</v>
      </c>
      <c r="Y105">
        <v>1</v>
      </c>
      <c r="AA105" s="39" t="s">
        <v>15187</v>
      </c>
      <c r="AB105">
        <v>1</v>
      </c>
      <c r="AD105" s="39" t="s">
        <v>15187</v>
      </c>
      <c r="AE105">
        <v>0</v>
      </c>
      <c r="AG105" s="39" t="s">
        <v>15187</v>
      </c>
      <c r="AH105">
        <v>1</v>
      </c>
      <c r="AJ105" s="39" t="s">
        <v>15187</v>
      </c>
      <c r="AK105">
        <v>0</v>
      </c>
      <c r="AM105" s="39" t="s">
        <v>42621</v>
      </c>
      <c r="AN105">
        <v>1</v>
      </c>
      <c r="AP105" s="39" t="s">
        <v>42622</v>
      </c>
      <c r="AQ105">
        <v>1</v>
      </c>
      <c r="AS105" s="39" t="s">
        <v>42627</v>
      </c>
      <c r="AT105">
        <v>0</v>
      </c>
    </row>
    <row r="106" spans="1:46" x14ac:dyDescent="0.3">
      <c r="A106">
        <v>105</v>
      </c>
      <c r="B106" s="1">
        <v>45898.449583333335</v>
      </c>
      <c r="C106" s="1">
        <v>45898.454629629632</v>
      </c>
      <c r="D106" s="39" t="s">
        <v>960</v>
      </c>
      <c r="E106" s="39" t="s">
        <v>961</v>
      </c>
      <c r="F106">
        <v>8</v>
      </c>
      <c r="I106" s="39" t="s">
        <v>961</v>
      </c>
      <c r="L106">
        <v>2</v>
      </c>
      <c r="O106">
        <v>1</v>
      </c>
      <c r="R106" s="39" t="s">
        <v>15187</v>
      </c>
      <c r="S106">
        <v>1</v>
      </c>
      <c r="U106" s="39" t="s">
        <v>15187</v>
      </c>
      <c r="V106">
        <v>1</v>
      </c>
      <c r="X106" s="39" t="s">
        <v>15187</v>
      </c>
      <c r="Y106">
        <v>0</v>
      </c>
      <c r="AA106" s="39" t="s">
        <v>15187</v>
      </c>
      <c r="AB106">
        <v>1</v>
      </c>
      <c r="AD106" s="39" t="s">
        <v>15187</v>
      </c>
      <c r="AE106">
        <v>0</v>
      </c>
      <c r="AG106" s="39" t="s">
        <v>15187</v>
      </c>
      <c r="AH106">
        <v>1</v>
      </c>
      <c r="AJ106" s="39" t="s">
        <v>15186</v>
      </c>
      <c r="AK106">
        <v>1</v>
      </c>
      <c r="AM106" s="39" t="s">
        <v>42621</v>
      </c>
      <c r="AN106">
        <v>1</v>
      </c>
      <c r="AP106" s="39" t="s">
        <v>42622</v>
      </c>
      <c r="AQ106">
        <v>1</v>
      </c>
      <c r="AS106" s="39" t="s">
        <v>42626</v>
      </c>
      <c r="AT106">
        <v>1</v>
      </c>
    </row>
    <row r="107" spans="1:46" x14ac:dyDescent="0.3">
      <c r="A107">
        <v>106</v>
      </c>
      <c r="B107" s="1">
        <v>45898.447094907409</v>
      </c>
      <c r="C107" s="1">
        <v>45898.454629629632</v>
      </c>
      <c r="D107" s="39" t="s">
        <v>1085</v>
      </c>
      <c r="E107" s="39" t="s">
        <v>1086</v>
      </c>
      <c r="F107">
        <v>8</v>
      </c>
      <c r="I107" s="39" t="s">
        <v>1086</v>
      </c>
      <c r="L107">
        <v>2</v>
      </c>
      <c r="O107">
        <v>33</v>
      </c>
      <c r="R107" s="39" t="s">
        <v>15187</v>
      </c>
      <c r="S107">
        <v>1</v>
      </c>
      <c r="U107" s="39" t="s">
        <v>15187</v>
      </c>
      <c r="V107">
        <v>1</v>
      </c>
      <c r="X107" s="39" t="s">
        <v>15186</v>
      </c>
      <c r="Y107">
        <v>1</v>
      </c>
      <c r="AA107" s="39" t="s">
        <v>15187</v>
      </c>
      <c r="AB107">
        <v>1</v>
      </c>
      <c r="AD107" s="39" t="s">
        <v>15186</v>
      </c>
      <c r="AE107">
        <v>1</v>
      </c>
      <c r="AG107" s="39" t="s">
        <v>15187</v>
      </c>
      <c r="AH107">
        <v>1</v>
      </c>
      <c r="AJ107" s="39" t="s">
        <v>15186</v>
      </c>
      <c r="AK107">
        <v>1</v>
      </c>
      <c r="AM107" s="39" t="s">
        <v>42621</v>
      </c>
      <c r="AN107">
        <v>1</v>
      </c>
      <c r="AP107" s="39" t="s">
        <v>42628</v>
      </c>
      <c r="AQ107">
        <v>0</v>
      </c>
      <c r="AS107" s="39" t="s">
        <v>42623</v>
      </c>
      <c r="AT107">
        <v>0</v>
      </c>
    </row>
    <row r="108" spans="1:46" x14ac:dyDescent="0.3">
      <c r="A108">
        <v>107</v>
      </c>
      <c r="B108" s="1">
        <v>45898.447488425925</v>
      </c>
      <c r="C108" s="1">
        <v>45898.455243055556</v>
      </c>
      <c r="D108" s="39" t="s">
        <v>952</v>
      </c>
      <c r="E108" s="39" t="s">
        <v>953</v>
      </c>
      <c r="F108">
        <v>9</v>
      </c>
      <c r="I108" s="39" t="s">
        <v>953</v>
      </c>
      <c r="L108">
        <v>2</v>
      </c>
      <c r="O108">
        <v>35</v>
      </c>
      <c r="R108" s="39" t="s">
        <v>15187</v>
      </c>
      <c r="S108">
        <v>1</v>
      </c>
      <c r="U108" s="39" t="s">
        <v>15187</v>
      </c>
      <c r="V108">
        <v>1</v>
      </c>
      <c r="X108" s="39" t="s">
        <v>15186</v>
      </c>
      <c r="Y108">
        <v>1</v>
      </c>
      <c r="AA108" s="39" t="s">
        <v>15187</v>
      </c>
      <c r="AB108">
        <v>1</v>
      </c>
      <c r="AD108" s="39" t="s">
        <v>15186</v>
      </c>
      <c r="AE108">
        <v>1</v>
      </c>
      <c r="AG108" s="39" t="s">
        <v>15187</v>
      </c>
      <c r="AH108">
        <v>1</v>
      </c>
      <c r="AJ108" s="39" t="s">
        <v>15187</v>
      </c>
      <c r="AK108">
        <v>0</v>
      </c>
      <c r="AM108" s="39" t="s">
        <v>42621</v>
      </c>
      <c r="AN108">
        <v>1</v>
      </c>
      <c r="AP108" s="39" t="s">
        <v>42622</v>
      </c>
      <c r="AQ108">
        <v>1</v>
      </c>
      <c r="AS108" s="39" t="s">
        <v>42626</v>
      </c>
      <c r="AT108">
        <v>1</v>
      </c>
    </row>
    <row r="109" spans="1:46" x14ac:dyDescent="0.3">
      <c r="A109">
        <v>108</v>
      </c>
      <c r="B109" s="1">
        <v>45898.460347222222</v>
      </c>
      <c r="C109" s="1">
        <v>45898.462337962963</v>
      </c>
      <c r="D109" s="39" t="s">
        <v>970</v>
      </c>
      <c r="E109" s="39" t="s">
        <v>971</v>
      </c>
      <c r="F109">
        <v>7</v>
      </c>
      <c r="I109" s="39" t="s">
        <v>972</v>
      </c>
      <c r="L109">
        <v>2</v>
      </c>
      <c r="O109">
        <v>3</v>
      </c>
      <c r="R109" s="39" t="s">
        <v>15187</v>
      </c>
      <c r="S109">
        <v>1</v>
      </c>
      <c r="U109" s="39" t="s">
        <v>15187</v>
      </c>
      <c r="V109">
        <v>1</v>
      </c>
      <c r="X109" s="39" t="s">
        <v>15186</v>
      </c>
      <c r="Y109">
        <v>1</v>
      </c>
      <c r="AA109" s="39" t="s">
        <v>15187</v>
      </c>
      <c r="AB109">
        <v>1</v>
      </c>
      <c r="AD109" s="39" t="s">
        <v>15186</v>
      </c>
      <c r="AE109">
        <v>1</v>
      </c>
      <c r="AG109" s="39" t="s">
        <v>15187</v>
      </c>
      <c r="AH109">
        <v>1</v>
      </c>
      <c r="AJ109" s="39" t="s">
        <v>15186</v>
      </c>
      <c r="AK109">
        <v>1</v>
      </c>
      <c r="AM109" s="39" t="s">
        <v>42629</v>
      </c>
      <c r="AN109">
        <v>0</v>
      </c>
      <c r="AP109" s="39" t="s">
        <v>42630</v>
      </c>
      <c r="AQ109">
        <v>0</v>
      </c>
      <c r="AS109" s="39" t="s">
        <v>42631</v>
      </c>
      <c r="AT109">
        <v>0</v>
      </c>
    </row>
    <row r="110" spans="1:46" x14ac:dyDescent="0.3">
      <c r="A110">
        <v>109</v>
      </c>
      <c r="B110" s="1">
        <v>45898.578263888892</v>
      </c>
      <c r="C110" s="1">
        <v>45898.579421296294</v>
      </c>
      <c r="D110" s="39" t="s">
        <v>6105</v>
      </c>
      <c r="E110" s="39" t="s">
        <v>6106</v>
      </c>
      <c r="F110">
        <v>4</v>
      </c>
      <c r="I110" s="39" t="s">
        <v>42632</v>
      </c>
      <c r="L110">
        <v>12</v>
      </c>
      <c r="O110">
        <v>9</v>
      </c>
      <c r="R110" s="39" t="s">
        <v>15187</v>
      </c>
      <c r="S110">
        <v>1</v>
      </c>
      <c r="U110" s="39" t="s">
        <v>15187</v>
      </c>
      <c r="V110">
        <v>1</v>
      </c>
      <c r="X110" s="39" t="s">
        <v>15187</v>
      </c>
      <c r="Y110">
        <v>0</v>
      </c>
      <c r="AA110" s="39" t="s">
        <v>15187</v>
      </c>
      <c r="AB110">
        <v>1</v>
      </c>
      <c r="AD110" s="39" t="s">
        <v>15187</v>
      </c>
      <c r="AE110">
        <v>0</v>
      </c>
      <c r="AG110" s="39" t="s">
        <v>15187</v>
      </c>
      <c r="AH110">
        <v>1</v>
      </c>
      <c r="AJ110" s="39" t="s">
        <v>15187</v>
      </c>
      <c r="AK110">
        <v>0</v>
      </c>
      <c r="AM110" s="39" t="s">
        <v>42633</v>
      </c>
      <c r="AN110">
        <v>0</v>
      </c>
      <c r="AP110" s="39" t="s">
        <v>42634</v>
      </c>
      <c r="AQ110">
        <v>0</v>
      </c>
      <c r="AS110" s="39" t="s">
        <v>42635</v>
      </c>
      <c r="AT110">
        <v>0</v>
      </c>
    </row>
    <row r="111" spans="1:46" x14ac:dyDescent="0.3">
      <c r="A111">
        <v>110</v>
      </c>
      <c r="B111" s="1">
        <v>45898.579016203701</v>
      </c>
      <c r="C111" s="1">
        <v>45898.584120370368</v>
      </c>
      <c r="D111" s="39" t="s">
        <v>6033</v>
      </c>
      <c r="E111" s="39" t="s">
        <v>6034</v>
      </c>
      <c r="F111">
        <v>7</v>
      </c>
      <c r="I111" s="39" t="s">
        <v>30493</v>
      </c>
      <c r="L111">
        <v>12</v>
      </c>
      <c r="O111">
        <v>13</v>
      </c>
      <c r="R111" s="39" t="s">
        <v>15187</v>
      </c>
      <c r="S111">
        <v>1</v>
      </c>
      <c r="U111" s="39" t="s">
        <v>15187</v>
      </c>
      <c r="V111">
        <v>1</v>
      </c>
      <c r="X111" s="39" t="s">
        <v>15187</v>
      </c>
      <c r="Y111">
        <v>0</v>
      </c>
      <c r="AA111" s="39" t="s">
        <v>15187</v>
      </c>
      <c r="AB111">
        <v>1</v>
      </c>
      <c r="AD111" s="39" t="s">
        <v>15186</v>
      </c>
      <c r="AE111">
        <v>1</v>
      </c>
      <c r="AG111" s="39" t="s">
        <v>15187</v>
      </c>
      <c r="AH111">
        <v>1</v>
      </c>
      <c r="AJ111" s="39" t="s">
        <v>15186</v>
      </c>
      <c r="AK111">
        <v>1</v>
      </c>
      <c r="AM111" s="39" t="s">
        <v>42636</v>
      </c>
      <c r="AN111">
        <v>0</v>
      </c>
      <c r="AP111" s="39" t="s">
        <v>42622</v>
      </c>
      <c r="AQ111">
        <v>1</v>
      </c>
      <c r="AS111" s="39" t="s">
        <v>42637</v>
      </c>
      <c r="AT111">
        <v>0</v>
      </c>
    </row>
    <row r="112" spans="1:46" x14ac:dyDescent="0.3">
      <c r="A112">
        <v>111</v>
      </c>
      <c r="B112" s="1">
        <v>45898.580046296294</v>
      </c>
      <c r="C112" s="1">
        <v>45898.58525462963</v>
      </c>
      <c r="D112" s="39" t="s">
        <v>2417</v>
      </c>
      <c r="E112" s="39" t="s">
        <v>2418</v>
      </c>
      <c r="F112">
        <v>6</v>
      </c>
      <c r="I112" s="39" t="s">
        <v>2418</v>
      </c>
      <c r="L112">
        <v>12</v>
      </c>
      <c r="O112">
        <v>22</v>
      </c>
      <c r="R112" s="39" t="s">
        <v>15186</v>
      </c>
      <c r="S112">
        <v>0</v>
      </c>
      <c r="U112" s="39" t="s">
        <v>15187</v>
      </c>
      <c r="V112">
        <v>1</v>
      </c>
      <c r="X112" s="39" t="s">
        <v>15186</v>
      </c>
      <c r="Y112">
        <v>1</v>
      </c>
      <c r="AA112" s="39" t="s">
        <v>15187</v>
      </c>
      <c r="AB112">
        <v>1</v>
      </c>
      <c r="AD112" s="39" t="s">
        <v>15186</v>
      </c>
      <c r="AE112">
        <v>1</v>
      </c>
      <c r="AG112" s="39" t="s">
        <v>15187</v>
      </c>
      <c r="AH112">
        <v>1</v>
      </c>
      <c r="AJ112" s="39" t="s">
        <v>15186</v>
      </c>
      <c r="AK112">
        <v>1</v>
      </c>
      <c r="AM112" s="39" t="s">
        <v>42638</v>
      </c>
      <c r="AN112">
        <v>0</v>
      </c>
      <c r="AP112" s="39" t="s">
        <v>42639</v>
      </c>
      <c r="AQ112">
        <v>0</v>
      </c>
      <c r="AS112" s="39" t="s">
        <v>42640</v>
      </c>
      <c r="AT112">
        <v>0</v>
      </c>
    </row>
    <row r="113" spans="1:46" x14ac:dyDescent="0.3">
      <c r="A113">
        <v>112</v>
      </c>
      <c r="B113" s="1">
        <v>45898.5781712963</v>
      </c>
      <c r="C113" s="1">
        <v>45898.585451388892</v>
      </c>
      <c r="D113" s="39" t="s">
        <v>2426</v>
      </c>
      <c r="E113" s="39" t="s">
        <v>2427</v>
      </c>
      <c r="F113">
        <v>9</v>
      </c>
      <c r="I113" s="39" t="s">
        <v>2427</v>
      </c>
      <c r="L113">
        <v>12</v>
      </c>
      <c r="O113">
        <v>27</v>
      </c>
      <c r="R113" s="39" t="s">
        <v>15187</v>
      </c>
      <c r="S113">
        <v>1</v>
      </c>
      <c r="U113" s="39" t="s">
        <v>15187</v>
      </c>
      <c r="V113">
        <v>1</v>
      </c>
      <c r="X113" s="39" t="s">
        <v>15186</v>
      </c>
      <c r="Y113">
        <v>1</v>
      </c>
      <c r="AA113" s="39" t="s">
        <v>15187</v>
      </c>
      <c r="AB113">
        <v>1</v>
      </c>
      <c r="AD113" s="39" t="s">
        <v>15186</v>
      </c>
      <c r="AE113">
        <v>1</v>
      </c>
      <c r="AG113" s="39" t="s">
        <v>15187</v>
      </c>
      <c r="AH113">
        <v>1</v>
      </c>
      <c r="AJ113" s="39" t="s">
        <v>15186</v>
      </c>
      <c r="AK113">
        <v>1</v>
      </c>
      <c r="AM113" s="39" t="s">
        <v>42621</v>
      </c>
      <c r="AN113">
        <v>1</v>
      </c>
      <c r="AP113" s="39" t="s">
        <v>42622</v>
      </c>
      <c r="AQ113">
        <v>1</v>
      </c>
      <c r="AS113" s="39" t="s">
        <v>42641</v>
      </c>
      <c r="AT113">
        <v>0</v>
      </c>
    </row>
    <row r="114" spans="1:46" x14ac:dyDescent="0.3">
      <c r="A114">
        <v>113</v>
      </c>
      <c r="B114" s="1">
        <v>45898.578981481478</v>
      </c>
      <c r="C114" s="1">
        <v>45898.585474537038</v>
      </c>
      <c r="D114" s="39" t="s">
        <v>2348</v>
      </c>
      <c r="E114" s="39" t="s">
        <v>2349</v>
      </c>
      <c r="F114">
        <v>6</v>
      </c>
      <c r="I114" s="39" t="s">
        <v>2349</v>
      </c>
      <c r="L114">
        <v>12</v>
      </c>
      <c r="O114">
        <v>34</v>
      </c>
      <c r="R114" s="39" t="s">
        <v>15187</v>
      </c>
      <c r="S114">
        <v>1</v>
      </c>
      <c r="U114" s="39" t="s">
        <v>15187</v>
      </c>
      <c r="V114">
        <v>1</v>
      </c>
      <c r="X114" s="39" t="s">
        <v>15186</v>
      </c>
      <c r="Y114">
        <v>1</v>
      </c>
      <c r="AA114" s="39" t="s">
        <v>15186</v>
      </c>
      <c r="AB114">
        <v>0</v>
      </c>
      <c r="AD114" s="39" t="s">
        <v>15186</v>
      </c>
      <c r="AE114">
        <v>1</v>
      </c>
      <c r="AG114" s="39" t="s">
        <v>15187</v>
      </c>
      <c r="AH114">
        <v>1</v>
      </c>
      <c r="AJ114" s="39" t="s">
        <v>15186</v>
      </c>
      <c r="AK114">
        <v>1</v>
      </c>
      <c r="AM114" s="39" t="s">
        <v>42638</v>
      </c>
      <c r="AN114">
        <v>0</v>
      </c>
      <c r="AP114" s="39" t="s">
        <v>42642</v>
      </c>
      <c r="AQ114">
        <v>0</v>
      </c>
      <c r="AS114" s="39" t="s">
        <v>42643</v>
      </c>
      <c r="AT114">
        <v>0</v>
      </c>
    </row>
    <row r="115" spans="1:46" x14ac:dyDescent="0.3">
      <c r="A115">
        <v>114</v>
      </c>
      <c r="B115" s="1">
        <v>45898.578275462962</v>
      </c>
      <c r="C115" s="1">
        <v>45898.585532407407</v>
      </c>
      <c r="D115" s="39" t="s">
        <v>2402</v>
      </c>
      <c r="E115" s="39" t="s">
        <v>2403</v>
      </c>
      <c r="F115">
        <v>9</v>
      </c>
      <c r="I115" s="39" t="s">
        <v>2404</v>
      </c>
      <c r="L115">
        <v>12</v>
      </c>
      <c r="O115">
        <v>23</v>
      </c>
      <c r="R115" s="39" t="s">
        <v>15187</v>
      </c>
      <c r="S115">
        <v>1</v>
      </c>
      <c r="U115" s="39" t="s">
        <v>15187</v>
      </c>
      <c r="V115">
        <v>1</v>
      </c>
      <c r="X115" s="39" t="s">
        <v>15186</v>
      </c>
      <c r="Y115">
        <v>1</v>
      </c>
      <c r="AA115" s="39" t="s">
        <v>15187</v>
      </c>
      <c r="AB115">
        <v>1</v>
      </c>
      <c r="AD115" s="39" t="s">
        <v>15186</v>
      </c>
      <c r="AE115">
        <v>1</v>
      </c>
      <c r="AG115" s="39" t="s">
        <v>15187</v>
      </c>
      <c r="AH115">
        <v>1</v>
      </c>
      <c r="AJ115" s="39" t="s">
        <v>15186</v>
      </c>
      <c r="AK115">
        <v>1</v>
      </c>
      <c r="AM115" s="39" t="s">
        <v>42621</v>
      </c>
      <c r="AN115">
        <v>1</v>
      </c>
      <c r="AP115" s="39" t="s">
        <v>42622</v>
      </c>
      <c r="AQ115">
        <v>1</v>
      </c>
      <c r="AS115" s="39" t="s">
        <v>42641</v>
      </c>
      <c r="AT115">
        <v>0</v>
      </c>
    </row>
    <row r="116" spans="1:46" x14ac:dyDescent="0.3">
      <c r="A116">
        <v>115</v>
      </c>
      <c r="B116" s="1">
        <v>45898.579062500001</v>
      </c>
      <c r="C116" s="1">
        <v>45898.585590277777</v>
      </c>
      <c r="D116" s="39" t="s">
        <v>2307</v>
      </c>
      <c r="E116" s="39" t="s">
        <v>2308</v>
      </c>
      <c r="F116">
        <v>9</v>
      </c>
      <c r="I116" s="39" t="s">
        <v>42644</v>
      </c>
      <c r="L116">
        <v>12</v>
      </c>
      <c r="O116">
        <v>37</v>
      </c>
      <c r="R116" s="39" t="s">
        <v>15187</v>
      </c>
      <c r="S116">
        <v>1</v>
      </c>
      <c r="U116" s="39" t="s">
        <v>15187</v>
      </c>
      <c r="V116">
        <v>1</v>
      </c>
      <c r="X116" s="39" t="s">
        <v>15186</v>
      </c>
      <c r="Y116">
        <v>1</v>
      </c>
      <c r="AA116" s="39" t="s">
        <v>15187</v>
      </c>
      <c r="AB116">
        <v>1</v>
      </c>
      <c r="AD116" s="39" t="s">
        <v>15186</v>
      </c>
      <c r="AE116">
        <v>1</v>
      </c>
      <c r="AG116" s="39" t="s">
        <v>15187</v>
      </c>
      <c r="AH116">
        <v>1</v>
      </c>
      <c r="AJ116" s="39" t="s">
        <v>15186</v>
      </c>
      <c r="AK116">
        <v>1</v>
      </c>
      <c r="AM116" s="39" t="s">
        <v>42621</v>
      </c>
      <c r="AN116">
        <v>1</v>
      </c>
      <c r="AP116" s="39" t="s">
        <v>42622</v>
      </c>
      <c r="AQ116">
        <v>1</v>
      </c>
      <c r="AS116" s="39" t="s">
        <v>42641</v>
      </c>
      <c r="AT116">
        <v>0</v>
      </c>
    </row>
    <row r="117" spans="1:46" x14ac:dyDescent="0.3">
      <c r="A117">
        <v>116</v>
      </c>
      <c r="B117" s="1">
        <v>45898.581099537034</v>
      </c>
      <c r="C117" s="1">
        <v>45898.585636574076</v>
      </c>
      <c r="D117" s="39" t="s">
        <v>2441</v>
      </c>
      <c r="E117" s="39" t="s">
        <v>2442</v>
      </c>
      <c r="F117">
        <v>7</v>
      </c>
      <c r="I117" s="39" t="s">
        <v>2442</v>
      </c>
      <c r="L117">
        <v>12</v>
      </c>
      <c r="O117">
        <v>16</v>
      </c>
      <c r="R117" s="39" t="s">
        <v>15187</v>
      </c>
      <c r="S117">
        <v>1</v>
      </c>
      <c r="U117" s="39" t="s">
        <v>15187</v>
      </c>
      <c r="V117">
        <v>1</v>
      </c>
      <c r="X117" s="39" t="s">
        <v>15186</v>
      </c>
      <c r="Y117">
        <v>1</v>
      </c>
      <c r="AA117" s="39" t="s">
        <v>15187</v>
      </c>
      <c r="AB117">
        <v>1</v>
      </c>
      <c r="AD117" s="39" t="s">
        <v>15186</v>
      </c>
      <c r="AE117">
        <v>1</v>
      </c>
      <c r="AG117" s="39" t="s">
        <v>15187</v>
      </c>
      <c r="AH117">
        <v>1</v>
      </c>
      <c r="AJ117" s="39" t="s">
        <v>15186</v>
      </c>
      <c r="AK117">
        <v>1</v>
      </c>
      <c r="AM117" s="39" t="s">
        <v>42638</v>
      </c>
      <c r="AN117">
        <v>0</v>
      </c>
      <c r="AP117" s="39" t="s">
        <v>42639</v>
      </c>
      <c r="AQ117">
        <v>0</v>
      </c>
      <c r="AS117" s="39" t="s">
        <v>42645</v>
      </c>
      <c r="AT117">
        <v>0</v>
      </c>
    </row>
    <row r="118" spans="1:46" x14ac:dyDescent="0.3">
      <c r="A118">
        <v>117</v>
      </c>
      <c r="B118" s="1">
        <v>45898.578379629631</v>
      </c>
      <c r="C118" s="1">
        <v>45898.585821759261</v>
      </c>
      <c r="D118" s="39" t="s">
        <v>2342</v>
      </c>
      <c r="E118" s="39" t="s">
        <v>2343</v>
      </c>
      <c r="F118">
        <v>9</v>
      </c>
      <c r="I118" s="39" t="s">
        <v>2343</v>
      </c>
      <c r="L118">
        <v>12</v>
      </c>
      <c r="O118">
        <v>25</v>
      </c>
      <c r="R118" s="39" t="s">
        <v>15187</v>
      </c>
      <c r="S118">
        <v>1</v>
      </c>
      <c r="U118" s="39" t="s">
        <v>15187</v>
      </c>
      <c r="V118">
        <v>1</v>
      </c>
      <c r="X118" s="39" t="s">
        <v>15186</v>
      </c>
      <c r="Y118">
        <v>1</v>
      </c>
      <c r="AA118" s="39" t="s">
        <v>15187</v>
      </c>
      <c r="AB118">
        <v>1</v>
      </c>
      <c r="AD118" s="39" t="s">
        <v>15186</v>
      </c>
      <c r="AE118">
        <v>1</v>
      </c>
      <c r="AG118" s="39" t="s">
        <v>15187</v>
      </c>
      <c r="AH118">
        <v>1</v>
      </c>
      <c r="AJ118" s="39" t="s">
        <v>15186</v>
      </c>
      <c r="AK118">
        <v>1</v>
      </c>
      <c r="AM118" s="39" t="s">
        <v>42621</v>
      </c>
      <c r="AN118">
        <v>1</v>
      </c>
      <c r="AP118" s="39" t="s">
        <v>42622</v>
      </c>
      <c r="AQ118">
        <v>1</v>
      </c>
      <c r="AS118" s="39" t="s">
        <v>42646</v>
      </c>
      <c r="AT118">
        <v>0</v>
      </c>
    </row>
    <row r="119" spans="1:46" x14ac:dyDescent="0.3">
      <c r="A119">
        <v>118</v>
      </c>
      <c r="B119" s="1">
        <v>45898.578206018516</v>
      </c>
      <c r="C119" s="1">
        <v>45898.586053240739</v>
      </c>
      <c r="D119" s="39" t="s">
        <v>2616</v>
      </c>
      <c r="E119" s="39" t="s">
        <v>2617</v>
      </c>
      <c r="F119">
        <v>7</v>
      </c>
      <c r="I119" s="39" t="s">
        <v>6422</v>
      </c>
      <c r="L119">
        <v>12</v>
      </c>
      <c r="O119">
        <v>38</v>
      </c>
      <c r="R119" s="39" t="s">
        <v>15187</v>
      </c>
      <c r="S119">
        <v>1</v>
      </c>
      <c r="U119" s="39" t="s">
        <v>15187</v>
      </c>
      <c r="V119">
        <v>1</v>
      </c>
      <c r="X119" s="39" t="s">
        <v>15186</v>
      </c>
      <c r="Y119">
        <v>1</v>
      </c>
      <c r="AA119" s="39" t="s">
        <v>15187</v>
      </c>
      <c r="AB119">
        <v>1</v>
      </c>
      <c r="AD119" s="39" t="s">
        <v>15186</v>
      </c>
      <c r="AE119">
        <v>1</v>
      </c>
      <c r="AG119" s="39" t="s">
        <v>15187</v>
      </c>
      <c r="AH119">
        <v>1</v>
      </c>
      <c r="AJ119" s="39" t="s">
        <v>15186</v>
      </c>
      <c r="AK119">
        <v>1</v>
      </c>
      <c r="AM119" s="39" t="s">
        <v>42638</v>
      </c>
      <c r="AN119">
        <v>0</v>
      </c>
      <c r="AP119" s="39" t="s">
        <v>42639</v>
      </c>
      <c r="AQ119">
        <v>0</v>
      </c>
      <c r="AS119" s="39" t="s">
        <v>42643</v>
      </c>
      <c r="AT119">
        <v>0</v>
      </c>
    </row>
    <row r="120" spans="1:46" x14ac:dyDescent="0.3">
      <c r="A120">
        <v>119</v>
      </c>
      <c r="B120" s="1">
        <v>45898.578819444447</v>
      </c>
      <c r="C120" s="1">
        <v>45898.586273148147</v>
      </c>
      <c r="D120" s="39" t="s">
        <v>2607</v>
      </c>
      <c r="E120" s="39" t="s">
        <v>2608</v>
      </c>
      <c r="F120">
        <v>8</v>
      </c>
      <c r="I120" s="39" t="s">
        <v>2608</v>
      </c>
      <c r="L120">
        <v>12</v>
      </c>
      <c r="O120">
        <v>28</v>
      </c>
      <c r="R120" s="39" t="s">
        <v>15187</v>
      </c>
      <c r="S120">
        <v>1</v>
      </c>
      <c r="U120" s="39" t="s">
        <v>15187</v>
      </c>
      <c r="V120">
        <v>1</v>
      </c>
      <c r="X120" s="39" t="s">
        <v>15186</v>
      </c>
      <c r="Y120">
        <v>1</v>
      </c>
      <c r="AA120" s="39" t="s">
        <v>15187</v>
      </c>
      <c r="AB120">
        <v>1</v>
      </c>
      <c r="AD120" s="39" t="s">
        <v>15186</v>
      </c>
      <c r="AE120">
        <v>1</v>
      </c>
      <c r="AG120" s="39" t="s">
        <v>15187</v>
      </c>
      <c r="AH120">
        <v>1</v>
      </c>
      <c r="AJ120" s="39" t="s">
        <v>15186</v>
      </c>
      <c r="AK120">
        <v>1</v>
      </c>
      <c r="AM120" s="39" t="s">
        <v>42621</v>
      </c>
      <c r="AN120">
        <v>1</v>
      </c>
      <c r="AP120" s="39" t="s">
        <v>42630</v>
      </c>
      <c r="AQ120">
        <v>0</v>
      </c>
      <c r="AS120" s="39" t="s">
        <v>42647</v>
      </c>
      <c r="AT120">
        <v>0</v>
      </c>
    </row>
    <row r="121" spans="1:46" x14ac:dyDescent="0.3">
      <c r="A121">
        <v>120</v>
      </c>
      <c r="B121" s="1">
        <v>45898.578900462962</v>
      </c>
      <c r="C121" s="1">
        <v>45898.586331018516</v>
      </c>
      <c r="D121" s="39" t="s">
        <v>4691</v>
      </c>
      <c r="E121" s="39" t="s">
        <v>4692</v>
      </c>
      <c r="F121">
        <v>9</v>
      </c>
      <c r="I121" s="39" t="s">
        <v>42648</v>
      </c>
      <c r="L121">
        <v>12</v>
      </c>
      <c r="O121">
        <v>4</v>
      </c>
      <c r="R121" s="39" t="s">
        <v>15187</v>
      </c>
      <c r="S121">
        <v>1</v>
      </c>
      <c r="U121" s="39" t="s">
        <v>15187</v>
      </c>
      <c r="V121">
        <v>1</v>
      </c>
      <c r="X121" s="39" t="s">
        <v>15186</v>
      </c>
      <c r="Y121">
        <v>1</v>
      </c>
      <c r="AA121" s="39" t="s">
        <v>15187</v>
      </c>
      <c r="AB121">
        <v>1</v>
      </c>
      <c r="AD121" s="39" t="s">
        <v>15186</v>
      </c>
      <c r="AE121">
        <v>1</v>
      </c>
      <c r="AG121" s="39" t="s">
        <v>15187</v>
      </c>
      <c r="AH121">
        <v>1</v>
      </c>
      <c r="AJ121" s="39" t="s">
        <v>15186</v>
      </c>
      <c r="AK121">
        <v>1</v>
      </c>
      <c r="AM121" s="39" t="s">
        <v>42621</v>
      </c>
      <c r="AN121">
        <v>1</v>
      </c>
      <c r="AP121" s="39" t="s">
        <v>42622</v>
      </c>
      <c r="AQ121">
        <v>1</v>
      </c>
      <c r="AS121" s="39" t="s">
        <v>42649</v>
      </c>
      <c r="AT121">
        <v>0</v>
      </c>
    </row>
    <row r="122" spans="1:46" x14ac:dyDescent="0.3">
      <c r="A122">
        <v>121</v>
      </c>
      <c r="B122" s="1">
        <v>45898.57885416667</v>
      </c>
      <c r="C122" s="1">
        <v>45898.586365740739</v>
      </c>
      <c r="D122" s="39" t="s">
        <v>2596</v>
      </c>
      <c r="E122" s="39" t="s">
        <v>2597</v>
      </c>
      <c r="F122">
        <v>9</v>
      </c>
      <c r="I122" s="39" t="s">
        <v>2597</v>
      </c>
      <c r="L122">
        <v>12</v>
      </c>
      <c r="O122">
        <v>1</v>
      </c>
      <c r="R122" s="39" t="s">
        <v>15187</v>
      </c>
      <c r="S122">
        <v>1</v>
      </c>
      <c r="U122" s="39" t="s">
        <v>15187</v>
      </c>
      <c r="V122">
        <v>1</v>
      </c>
      <c r="X122" s="39" t="s">
        <v>15186</v>
      </c>
      <c r="Y122">
        <v>1</v>
      </c>
      <c r="AA122" s="39" t="s">
        <v>15187</v>
      </c>
      <c r="AB122">
        <v>1</v>
      </c>
      <c r="AD122" s="39" t="s">
        <v>15186</v>
      </c>
      <c r="AE122">
        <v>1</v>
      </c>
      <c r="AG122" s="39" t="s">
        <v>15187</v>
      </c>
      <c r="AH122">
        <v>1</v>
      </c>
      <c r="AJ122" s="39" t="s">
        <v>15186</v>
      </c>
      <c r="AK122">
        <v>1</v>
      </c>
      <c r="AM122" s="39" t="s">
        <v>42621</v>
      </c>
      <c r="AN122">
        <v>1</v>
      </c>
      <c r="AP122" s="39" t="s">
        <v>42622</v>
      </c>
      <c r="AQ122">
        <v>1</v>
      </c>
      <c r="AS122" s="39" t="s">
        <v>42643</v>
      </c>
      <c r="AT122">
        <v>0</v>
      </c>
    </row>
    <row r="123" spans="1:46" x14ac:dyDescent="0.3">
      <c r="A123">
        <v>122</v>
      </c>
      <c r="B123" s="1">
        <v>45898.578587962962</v>
      </c>
      <c r="C123" s="1">
        <v>45898.586481481485</v>
      </c>
      <c r="D123" s="39" t="s">
        <v>2433</v>
      </c>
      <c r="E123" s="39" t="s">
        <v>2434</v>
      </c>
      <c r="F123">
        <v>9</v>
      </c>
      <c r="I123" s="39" t="s">
        <v>2435</v>
      </c>
      <c r="L123">
        <v>12</v>
      </c>
      <c r="O123">
        <v>17</v>
      </c>
      <c r="R123" s="39" t="s">
        <v>15187</v>
      </c>
      <c r="S123">
        <v>1</v>
      </c>
      <c r="U123" s="39" t="s">
        <v>15187</v>
      </c>
      <c r="V123">
        <v>1</v>
      </c>
      <c r="X123" s="39" t="s">
        <v>15186</v>
      </c>
      <c r="Y123">
        <v>1</v>
      </c>
      <c r="AA123" s="39" t="s">
        <v>15187</v>
      </c>
      <c r="AB123">
        <v>1</v>
      </c>
      <c r="AD123" s="39" t="s">
        <v>15186</v>
      </c>
      <c r="AE123">
        <v>1</v>
      </c>
      <c r="AG123" s="39" t="s">
        <v>15187</v>
      </c>
      <c r="AH123">
        <v>1</v>
      </c>
      <c r="AJ123" s="39" t="s">
        <v>15186</v>
      </c>
      <c r="AK123">
        <v>1</v>
      </c>
      <c r="AM123" s="39" t="s">
        <v>42621</v>
      </c>
      <c r="AN123">
        <v>1</v>
      </c>
      <c r="AP123" s="39" t="s">
        <v>42622</v>
      </c>
      <c r="AQ123">
        <v>1</v>
      </c>
      <c r="AS123" s="39" t="s">
        <v>42647</v>
      </c>
      <c r="AT123">
        <v>0</v>
      </c>
    </row>
    <row r="124" spans="1:46" x14ac:dyDescent="0.3">
      <c r="A124">
        <v>123</v>
      </c>
      <c r="B124" s="1">
        <v>45898.584050925929</v>
      </c>
      <c r="C124" s="1">
        <v>45898.586597222224</v>
      </c>
      <c r="D124" s="39" t="s">
        <v>2448</v>
      </c>
      <c r="E124" s="39" t="s">
        <v>2449</v>
      </c>
      <c r="F124">
        <v>8</v>
      </c>
      <c r="I124" s="39" t="s">
        <v>2450</v>
      </c>
      <c r="L124">
        <v>12</v>
      </c>
      <c r="O124">
        <v>15</v>
      </c>
      <c r="R124" s="39" t="s">
        <v>15187</v>
      </c>
      <c r="S124">
        <v>1</v>
      </c>
      <c r="U124" s="39" t="s">
        <v>15187</v>
      </c>
      <c r="V124">
        <v>1</v>
      </c>
      <c r="X124" s="39" t="s">
        <v>15186</v>
      </c>
      <c r="Y124">
        <v>1</v>
      </c>
      <c r="AA124" s="39" t="s">
        <v>15187</v>
      </c>
      <c r="AB124">
        <v>1</v>
      </c>
      <c r="AD124" s="39" t="s">
        <v>15186</v>
      </c>
      <c r="AE124">
        <v>1</v>
      </c>
      <c r="AG124" s="39" t="s">
        <v>15187</v>
      </c>
      <c r="AH124">
        <v>1</v>
      </c>
      <c r="AJ124" s="39" t="s">
        <v>15186</v>
      </c>
      <c r="AK124">
        <v>1</v>
      </c>
      <c r="AM124" s="39" t="s">
        <v>42621</v>
      </c>
      <c r="AN124">
        <v>1</v>
      </c>
      <c r="AP124" s="39" t="s">
        <v>42650</v>
      </c>
      <c r="AQ124">
        <v>0</v>
      </c>
      <c r="AS124" s="39" t="s">
        <v>42647</v>
      </c>
      <c r="AT124">
        <v>0</v>
      </c>
    </row>
    <row r="125" spans="1:46" x14ac:dyDescent="0.3">
      <c r="A125">
        <v>124</v>
      </c>
      <c r="B125" s="1">
        <v>45898.580104166664</v>
      </c>
      <c r="C125" s="1">
        <v>45898.586863425924</v>
      </c>
      <c r="D125" s="39" t="s">
        <v>2359</v>
      </c>
      <c r="E125" s="39" t="s">
        <v>2360</v>
      </c>
      <c r="F125">
        <v>6</v>
      </c>
      <c r="I125" s="39" t="s">
        <v>2360</v>
      </c>
      <c r="L125">
        <v>12</v>
      </c>
      <c r="O125">
        <v>39</v>
      </c>
      <c r="R125" s="39" t="s">
        <v>15187</v>
      </c>
      <c r="S125">
        <v>1</v>
      </c>
      <c r="U125" s="39" t="s">
        <v>15187</v>
      </c>
      <c r="V125">
        <v>1</v>
      </c>
      <c r="X125" s="39" t="s">
        <v>15186</v>
      </c>
      <c r="Y125">
        <v>1</v>
      </c>
      <c r="AA125" s="39" t="s">
        <v>15186</v>
      </c>
      <c r="AB125">
        <v>0</v>
      </c>
      <c r="AD125" s="39" t="s">
        <v>15186</v>
      </c>
      <c r="AE125">
        <v>1</v>
      </c>
      <c r="AG125" s="39" t="s">
        <v>15187</v>
      </c>
      <c r="AH125">
        <v>1</v>
      </c>
      <c r="AJ125" s="39" t="s">
        <v>15186</v>
      </c>
      <c r="AK125">
        <v>1</v>
      </c>
      <c r="AM125" s="39" t="s">
        <v>42629</v>
      </c>
      <c r="AN125">
        <v>0</v>
      </c>
      <c r="AP125" s="39" t="s">
        <v>42630</v>
      </c>
      <c r="AQ125">
        <v>0</v>
      </c>
      <c r="AS125" s="39" t="s">
        <v>42647</v>
      </c>
      <c r="AT125">
        <v>0</v>
      </c>
    </row>
    <row r="126" spans="1:46" x14ac:dyDescent="0.3">
      <c r="A126">
        <v>125</v>
      </c>
      <c r="B126" s="1">
        <v>45898.58021990741</v>
      </c>
      <c r="C126" s="1">
        <v>45898.587233796294</v>
      </c>
      <c r="D126" s="39" t="s">
        <v>2371</v>
      </c>
      <c r="E126" s="39" t="s">
        <v>2372</v>
      </c>
      <c r="F126">
        <v>8</v>
      </c>
      <c r="I126" s="39" t="s">
        <v>42651</v>
      </c>
      <c r="L126">
        <v>12</v>
      </c>
      <c r="O126">
        <v>11</v>
      </c>
      <c r="R126" s="39" t="s">
        <v>15187</v>
      </c>
      <c r="S126">
        <v>1</v>
      </c>
      <c r="U126" s="39" t="s">
        <v>15187</v>
      </c>
      <c r="V126">
        <v>1</v>
      </c>
      <c r="X126" s="39" t="s">
        <v>15186</v>
      </c>
      <c r="Y126">
        <v>1</v>
      </c>
      <c r="AA126" s="39" t="s">
        <v>15187</v>
      </c>
      <c r="AB126">
        <v>1</v>
      </c>
      <c r="AD126" s="39" t="s">
        <v>15186</v>
      </c>
      <c r="AE126">
        <v>1</v>
      </c>
      <c r="AG126" s="39" t="s">
        <v>15187</v>
      </c>
      <c r="AH126">
        <v>1</v>
      </c>
      <c r="AJ126" s="39" t="s">
        <v>15186</v>
      </c>
      <c r="AK126">
        <v>1</v>
      </c>
      <c r="AM126" s="39" t="s">
        <v>42652</v>
      </c>
      <c r="AN126">
        <v>0</v>
      </c>
      <c r="AP126" s="39" t="s">
        <v>42622</v>
      </c>
      <c r="AQ126">
        <v>1</v>
      </c>
      <c r="AS126" s="39" t="s">
        <v>42653</v>
      </c>
      <c r="AT126">
        <v>0</v>
      </c>
    </row>
    <row r="127" spans="1:46" x14ac:dyDescent="0.3">
      <c r="A127">
        <v>126</v>
      </c>
      <c r="B127" s="1">
        <v>45898.580740740741</v>
      </c>
      <c r="C127" s="1">
        <v>45898.587546296294</v>
      </c>
      <c r="D127" s="39" t="s">
        <v>4680</v>
      </c>
      <c r="E127" s="39" t="s">
        <v>4681</v>
      </c>
      <c r="F127">
        <v>9</v>
      </c>
      <c r="I127" s="39" t="s">
        <v>4681</v>
      </c>
      <c r="L127">
        <v>12</v>
      </c>
      <c r="O127">
        <v>12</v>
      </c>
      <c r="R127" s="39" t="s">
        <v>15187</v>
      </c>
      <c r="S127">
        <v>1</v>
      </c>
      <c r="U127" s="39" t="s">
        <v>15187</v>
      </c>
      <c r="V127">
        <v>1</v>
      </c>
      <c r="X127" s="39" t="s">
        <v>15186</v>
      </c>
      <c r="Y127">
        <v>1</v>
      </c>
      <c r="AA127" s="39" t="s">
        <v>15187</v>
      </c>
      <c r="AB127">
        <v>1</v>
      </c>
      <c r="AD127" s="39" t="s">
        <v>15186</v>
      </c>
      <c r="AE127">
        <v>1</v>
      </c>
      <c r="AG127" s="39" t="s">
        <v>15187</v>
      </c>
      <c r="AH127">
        <v>1</v>
      </c>
      <c r="AJ127" s="39" t="s">
        <v>15186</v>
      </c>
      <c r="AK127">
        <v>1</v>
      </c>
      <c r="AM127" s="39" t="s">
        <v>42654</v>
      </c>
      <c r="AN127">
        <v>0</v>
      </c>
      <c r="AP127" s="39" t="s">
        <v>42622</v>
      </c>
      <c r="AQ127">
        <v>1</v>
      </c>
      <c r="AS127" s="39" t="s">
        <v>42626</v>
      </c>
      <c r="AT127">
        <v>1</v>
      </c>
    </row>
    <row r="128" spans="1:46" x14ac:dyDescent="0.3">
      <c r="A128">
        <v>127</v>
      </c>
      <c r="B128" s="1">
        <v>45898.578472222223</v>
      </c>
      <c r="C128" s="1">
        <v>45898.589421296296</v>
      </c>
      <c r="D128" s="39" t="s">
        <v>6287</v>
      </c>
      <c r="E128" s="39" t="s">
        <v>6288</v>
      </c>
      <c r="F128">
        <v>7</v>
      </c>
      <c r="I128" s="39" t="s">
        <v>6288</v>
      </c>
      <c r="L128">
        <v>12</v>
      </c>
      <c r="O128">
        <v>6</v>
      </c>
      <c r="R128" s="39" t="s">
        <v>15187</v>
      </c>
      <c r="S128">
        <v>1</v>
      </c>
      <c r="U128" s="39" t="s">
        <v>15187</v>
      </c>
      <c r="V128">
        <v>1</v>
      </c>
      <c r="X128" s="39" t="s">
        <v>15186</v>
      </c>
      <c r="Y128">
        <v>1</v>
      </c>
      <c r="AA128" s="39" t="s">
        <v>15187</v>
      </c>
      <c r="AB128">
        <v>1</v>
      </c>
      <c r="AD128" s="39" t="s">
        <v>15186</v>
      </c>
      <c r="AE128">
        <v>1</v>
      </c>
      <c r="AG128" s="39" t="s">
        <v>15187</v>
      </c>
      <c r="AH128">
        <v>1</v>
      </c>
      <c r="AJ128" s="39" t="s">
        <v>15186</v>
      </c>
      <c r="AK128">
        <v>1</v>
      </c>
      <c r="AM128" s="39" t="s">
        <v>42629</v>
      </c>
      <c r="AN128">
        <v>0</v>
      </c>
      <c r="AP128" s="39" t="s">
        <v>42630</v>
      </c>
      <c r="AQ128">
        <v>0</v>
      </c>
      <c r="AS128" s="39" t="s">
        <v>42655</v>
      </c>
      <c r="AT128">
        <v>0</v>
      </c>
    </row>
    <row r="129" spans="1:46" x14ac:dyDescent="0.3">
      <c r="A129">
        <v>128</v>
      </c>
      <c r="B129" s="1">
        <v>45898.5783912037</v>
      </c>
      <c r="C129" s="1">
        <v>45898.593090277776</v>
      </c>
      <c r="D129" s="39" t="s">
        <v>2517</v>
      </c>
      <c r="E129" s="39" t="s">
        <v>2518</v>
      </c>
      <c r="F129">
        <v>8</v>
      </c>
      <c r="I129" s="39" t="s">
        <v>2518</v>
      </c>
      <c r="L129">
        <v>12</v>
      </c>
      <c r="O129">
        <v>8</v>
      </c>
      <c r="R129" s="39" t="s">
        <v>15187</v>
      </c>
      <c r="S129">
        <v>1</v>
      </c>
      <c r="U129" s="39" t="s">
        <v>15187</v>
      </c>
      <c r="V129">
        <v>1</v>
      </c>
      <c r="X129" s="39" t="s">
        <v>15186</v>
      </c>
      <c r="Y129">
        <v>1</v>
      </c>
      <c r="AA129" s="39" t="s">
        <v>15187</v>
      </c>
      <c r="AB129">
        <v>1</v>
      </c>
      <c r="AD129" s="39" t="s">
        <v>15186</v>
      </c>
      <c r="AE129">
        <v>1</v>
      </c>
      <c r="AG129" s="39" t="s">
        <v>15187</v>
      </c>
      <c r="AH129">
        <v>1</v>
      </c>
      <c r="AJ129" s="39" t="s">
        <v>15186</v>
      </c>
      <c r="AK129">
        <v>1</v>
      </c>
      <c r="AM129" s="39" t="s">
        <v>42621</v>
      </c>
      <c r="AN129">
        <v>1</v>
      </c>
      <c r="AP129" s="39" t="s">
        <v>42634</v>
      </c>
      <c r="AQ129">
        <v>0</v>
      </c>
      <c r="AS129" s="39" t="s">
        <v>42656</v>
      </c>
      <c r="AT129">
        <v>0</v>
      </c>
    </row>
    <row r="130" spans="1:46" x14ac:dyDescent="0.3">
      <c r="A130">
        <v>129</v>
      </c>
      <c r="B130" s="1">
        <v>45898.587939814817</v>
      </c>
      <c r="C130" s="1">
        <v>45898.593275462961</v>
      </c>
      <c r="D130" s="39" t="s">
        <v>6181</v>
      </c>
      <c r="E130" s="39" t="s">
        <v>6182</v>
      </c>
      <c r="F130">
        <v>8</v>
      </c>
      <c r="I130" s="39" t="s">
        <v>6182</v>
      </c>
      <c r="L130">
        <v>12</v>
      </c>
      <c r="O130">
        <v>10</v>
      </c>
      <c r="R130" s="39" t="s">
        <v>15187</v>
      </c>
      <c r="S130">
        <v>1</v>
      </c>
      <c r="U130" s="39" t="s">
        <v>15187</v>
      </c>
      <c r="V130">
        <v>1</v>
      </c>
      <c r="X130" s="39" t="s">
        <v>15186</v>
      </c>
      <c r="Y130">
        <v>1</v>
      </c>
      <c r="AA130" s="39" t="s">
        <v>15187</v>
      </c>
      <c r="AB130">
        <v>1</v>
      </c>
      <c r="AD130" s="39" t="s">
        <v>15186</v>
      </c>
      <c r="AE130">
        <v>1</v>
      </c>
      <c r="AG130" s="39" t="s">
        <v>15187</v>
      </c>
      <c r="AH130">
        <v>1</v>
      </c>
      <c r="AJ130" s="39" t="s">
        <v>15186</v>
      </c>
      <c r="AK130">
        <v>1</v>
      </c>
      <c r="AM130" s="39" t="s">
        <v>42621</v>
      </c>
      <c r="AN130">
        <v>1</v>
      </c>
      <c r="AP130" s="39" t="s">
        <v>42634</v>
      </c>
      <c r="AQ130">
        <v>0</v>
      </c>
      <c r="AS130" s="39" t="s">
        <v>42656</v>
      </c>
      <c r="AT130">
        <v>0</v>
      </c>
    </row>
    <row r="131" spans="1:46" x14ac:dyDescent="0.3">
      <c r="A131">
        <v>130</v>
      </c>
      <c r="B131" s="1">
        <v>45898.578043981484</v>
      </c>
      <c r="C131" s="1">
        <v>45898.593645833331</v>
      </c>
      <c r="D131" s="39" t="s">
        <v>2458</v>
      </c>
      <c r="E131" s="39" t="s">
        <v>2459</v>
      </c>
      <c r="F131">
        <v>8</v>
      </c>
      <c r="I131" s="39" t="s">
        <v>2460</v>
      </c>
      <c r="L131">
        <v>12</v>
      </c>
      <c r="O131">
        <v>20</v>
      </c>
      <c r="R131" s="39" t="s">
        <v>15187</v>
      </c>
      <c r="S131">
        <v>1</v>
      </c>
      <c r="U131" s="39" t="s">
        <v>15187</v>
      </c>
      <c r="V131">
        <v>1</v>
      </c>
      <c r="X131" s="39" t="s">
        <v>15186</v>
      </c>
      <c r="Y131">
        <v>1</v>
      </c>
      <c r="AA131" s="39" t="s">
        <v>15187</v>
      </c>
      <c r="AB131">
        <v>1</v>
      </c>
      <c r="AD131" s="39" t="s">
        <v>15186</v>
      </c>
      <c r="AE131">
        <v>1</v>
      </c>
      <c r="AG131" s="39" t="s">
        <v>15187</v>
      </c>
      <c r="AH131">
        <v>1</v>
      </c>
      <c r="AJ131" s="39" t="s">
        <v>15186</v>
      </c>
      <c r="AK131">
        <v>1</v>
      </c>
      <c r="AM131" s="39" t="s">
        <v>42621</v>
      </c>
      <c r="AN131">
        <v>1</v>
      </c>
      <c r="AP131" s="39" t="s">
        <v>42624</v>
      </c>
      <c r="AQ131">
        <v>0</v>
      </c>
      <c r="AS131" s="39" t="s">
        <v>42656</v>
      </c>
      <c r="AT131">
        <v>0</v>
      </c>
    </row>
    <row r="132" spans="1:46" x14ac:dyDescent="0.3">
      <c r="A132">
        <v>131</v>
      </c>
      <c r="B132" s="1">
        <v>45898.584444444445</v>
      </c>
      <c r="C132" s="1">
        <v>45898.5937962963</v>
      </c>
      <c r="D132" s="39" t="s">
        <v>2295</v>
      </c>
      <c r="E132" s="39" t="s">
        <v>2296</v>
      </c>
      <c r="F132">
        <v>7</v>
      </c>
      <c r="I132" s="39" t="s">
        <v>2297</v>
      </c>
      <c r="L132">
        <v>12</v>
      </c>
      <c r="O132">
        <v>14</v>
      </c>
      <c r="R132" s="39" t="s">
        <v>15187</v>
      </c>
      <c r="S132">
        <v>1</v>
      </c>
      <c r="U132" s="39" t="s">
        <v>15187</v>
      </c>
      <c r="V132">
        <v>1</v>
      </c>
      <c r="X132" s="39" t="s">
        <v>15186</v>
      </c>
      <c r="Y132">
        <v>1</v>
      </c>
      <c r="AA132" s="39" t="s">
        <v>15187</v>
      </c>
      <c r="AB132">
        <v>1</v>
      </c>
      <c r="AD132" s="39" t="s">
        <v>15186</v>
      </c>
      <c r="AE132">
        <v>1</v>
      </c>
      <c r="AG132" s="39" t="s">
        <v>15187</v>
      </c>
      <c r="AH132">
        <v>1</v>
      </c>
      <c r="AJ132" s="39" t="s">
        <v>15186</v>
      </c>
      <c r="AK132">
        <v>1</v>
      </c>
      <c r="AM132" s="39" t="s">
        <v>42629</v>
      </c>
      <c r="AN132">
        <v>0</v>
      </c>
      <c r="AP132" s="39" t="s">
        <v>42634</v>
      </c>
      <c r="AQ132">
        <v>0</v>
      </c>
      <c r="AS132" s="39" t="s">
        <v>42656</v>
      </c>
      <c r="AT132">
        <v>0</v>
      </c>
    </row>
    <row r="133" spans="1:46" x14ac:dyDescent="0.3">
      <c r="A133">
        <v>132</v>
      </c>
      <c r="B133" s="1">
        <v>45898.591550925928</v>
      </c>
      <c r="C133" s="1">
        <v>45898.595567129632</v>
      </c>
      <c r="D133" s="39" t="s">
        <v>32023</v>
      </c>
      <c r="E133" s="39" t="s">
        <v>32024</v>
      </c>
      <c r="F133">
        <v>7</v>
      </c>
      <c r="I133" s="39" t="s">
        <v>32024</v>
      </c>
      <c r="L133">
        <v>12</v>
      </c>
      <c r="O133">
        <v>31</v>
      </c>
      <c r="R133" s="39" t="s">
        <v>15187</v>
      </c>
      <c r="S133">
        <v>1</v>
      </c>
      <c r="U133" s="39" t="s">
        <v>15187</v>
      </c>
      <c r="V133">
        <v>1</v>
      </c>
      <c r="X133" s="39" t="s">
        <v>15186</v>
      </c>
      <c r="Y133">
        <v>1</v>
      </c>
      <c r="AA133" s="39" t="s">
        <v>15187</v>
      </c>
      <c r="AB133">
        <v>1</v>
      </c>
      <c r="AD133" s="39" t="s">
        <v>15186</v>
      </c>
      <c r="AE133">
        <v>1</v>
      </c>
      <c r="AG133" s="39" t="s">
        <v>15187</v>
      </c>
      <c r="AH133">
        <v>1</v>
      </c>
      <c r="AJ133" s="39" t="s">
        <v>15186</v>
      </c>
      <c r="AK133">
        <v>1</v>
      </c>
      <c r="AM133" s="39" t="s">
        <v>42638</v>
      </c>
      <c r="AN133">
        <v>0</v>
      </c>
      <c r="AP133" s="39" t="s">
        <v>42639</v>
      </c>
      <c r="AQ133">
        <v>0</v>
      </c>
      <c r="AS133" s="39" t="s">
        <v>42643</v>
      </c>
      <c r="AT133">
        <v>0</v>
      </c>
    </row>
    <row r="134" spans="1:46" x14ac:dyDescent="0.3">
      <c r="A134">
        <v>133</v>
      </c>
      <c r="B134" s="1">
        <v>45898.590624999997</v>
      </c>
      <c r="C134" s="1">
        <v>45898.59778935185</v>
      </c>
      <c r="D134" s="39" t="s">
        <v>2013</v>
      </c>
      <c r="E134" s="39" t="s">
        <v>2014</v>
      </c>
      <c r="F134">
        <v>8</v>
      </c>
      <c r="I134" s="39" t="s">
        <v>2014</v>
      </c>
      <c r="L134">
        <v>4</v>
      </c>
      <c r="O134">
        <v>20</v>
      </c>
      <c r="R134" s="39" t="s">
        <v>15187</v>
      </c>
      <c r="S134">
        <v>1</v>
      </c>
      <c r="U134" s="39" t="s">
        <v>15186</v>
      </c>
      <c r="V134">
        <v>0</v>
      </c>
      <c r="X134" s="39" t="s">
        <v>15186</v>
      </c>
      <c r="Y134">
        <v>1</v>
      </c>
      <c r="AA134" s="39" t="s">
        <v>15187</v>
      </c>
      <c r="AB134">
        <v>1</v>
      </c>
      <c r="AD134" s="39" t="s">
        <v>15186</v>
      </c>
      <c r="AE134">
        <v>1</v>
      </c>
      <c r="AG134" s="39" t="s">
        <v>15187</v>
      </c>
      <c r="AH134">
        <v>1</v>
      </c>
      <c r="AJ134" s="39" t="s">
        <v>15186</v>
      </c>
      <c r="AK134">
        <v>1</v>
      </c>
      <c r="AM134" s="39" t="s">
        <v>42621</v>
      </c>
      <c r="AN134">
        <v>1</v>
      </c>
      <c r="AP134" s="39" t="s">
        <v>42622</v>
      </c>
      <c r="AQ134">
        <v>1</v>
      </c>
      <c r="AS134" s="39" t="s">
        <v>42657</v>
      </c>
      <c r="AT134">
        <v>0</v>
      </c>
    </row>
    <row r="135" spans="1:46" x14ac:dyDescent="0.3">
      <c r="A135">
        <v>134</v>
      </c>
      <c r="B135" s="1">
        <v>45898.584363425929</v>
      </c>
      <c r="C135" s="1">
        <v>45898.598935185182</v>
      </c>
      <c r="D135" s="39" t="s">
        <v>6239</v>
      </c>
      <c r="E135" s="39" t="s">
        <v>6240</v>
      </c>
      <c r="F135">
        <v>8</v>
      </c>
      <c r="I135" s="39" t="s">
        <v>6240</v>
      </c>
      <c r="L135">
        <v>12</v>
      </c>
      <c r="O135">
        <v>5</v>
      </c>
      <c r="R135" s="39" t="s">
        <v>15187</v>
      </c>
      <c r="S135">
        <v>1</v>
      </c>
      <c r="U135" s="39" t="s">
        <v>15186</v>
      </c>
      <c r="V135">
        <v>0</v>
      </c>
      <c r="X135" s="39" t="s">
        <v>15186</v>
      </c>
      <c r="Y135">
        <v>1</v>
      </c>
      <c r="AA135" s="39" t="s">
        <v>15187</v>
      </c>
      <c r="AB135">
        <v>1</v>
      </c>
      <c r="AD135" s="39" t="s">
        <v>15186</v>
      </c>
      <c r="AE135">
        <v>1</v>
      </c>
      <c r="AG135" s="39" t="s">
        <v>15187</v>
      </c>
      <c r="AH135">
        <v>1</v>
      </c>
      <c r="AJ135" s="39" t="s">
        <v>15186</v>
      </c>
      <c r="AK135">
        <v>1</v>
      </c>
      <c r="AM135" s="39" t="s">
        <v>42621</v>
      </c>
      <c r="AN135">
        <v>1</v>
      </c>
      <c r="AP135" s="39" t="s">
        <v>42622</v>
      </c>
      <c r="AQ135">
        <v>1</v>
      </c>
      <c r="AS135" s="39" t="s">
        <v>42658</v>
      </c>
      <c r="AT135">
        <v>0</v>
      </c>
    </row>
    <row r="136" spans="1:46" x14ac:dyDescent="0.3">
      <c r="A136">
        <v>135</v>
      </c>
      <c r="B136" s="1">
        <v>45898.590208333335</v>
      </c>
      <c r="C136" s="1">
        <v>45898.599918981483</v>
      </c>
      <c r="D136" s="39" t="s">
        <v>2164</v>
      </c>
      <c r="E136" s="39" t="s">
        <v>2165</v>
      </c>
      <c r="F136">
        <v>10</v>
      </c>
      <c r="I136" s="39" t="s">
        <v>6015</v>
      </c>
      <c r="L136">
        <v>4</v>
      </c>
      <c r="O136">
        <v>7</v>
      </c>
      <c r="R136" s="39" t="s">
        <v>15187</v>
      </c>
      <c r="S136">
        <v>1</v>
      </c>
      <c r="U136" s="39" t="s">
        <v>15187</v>
      </c>
      <c r="V136">
        <v>1</v>
      </c>
      <c r="X136" s="39" t="s">
        <v>15186</v>
      </c>
      <c r="Y136">
        <v>1</v>
      </c>
      <c r="AA136" s="39" t="s">
        <v>15187</v>
      </c>
      <c r="AB136">
        <v>1</v>
      </c>
      <c r="AD136" s="39" t="s">
        <v>15186</v>
      </c>
      <c r="AE136">
        <v>1</v>
      </c>
      <c r="AG136" s="39" t="s">
        <v>15187</v>
      </c>
      <c r="AH136">
        <v>1</v>
      </c>
      <c r="AJ136" s="39" t="s">
        <v>15186</v>
      </c>
      <c r="AK136">
        <v>1</v>
      </c>
      <c r="AM136" s="39" t="s">
        <v>42621</v>
      </c>
      <c r="AN136">
        <v>1</v>
      </c>
      <c r="AP136" s="39" t="s">
        <v>42622</v>
      </c>
      <c r="AQ136">
        <v>1</v>
      </c>
      <c r="AS136" s="39" t="s">
        <v>42626</v>
      </c>
      <c r="AT136">
        <v>1</v>
      </c>
    </row>
    <row r="137" spans="1:46" x14ac:dyDescent="0.3">
      <c r="A137">
        <v>136</v>
      </c>
      <c r="B137" s="1">
        <v>45898.591944444444</v>
      </c>
      <c r="C137" s="1">
        <v>45898.600104166668</v>
      </c>
      <c r="D137" s="39" t="s">
        <v>2271</v>
      </c>
      <c r="E137" s="39" t="s">
        <v>2272</v>
      </c>
      <c r="F137">
        <v>10</v>
      </c>
      <c r="I137" s="39" t="s">
        <v>2272</v>
      </c>
      <c r="L137">
        <v>4</v>
      </c>
      <c r="O137">
        <v>12</v>
      </c>
      <c r="R137" s="39" t="s">
        <v>15187</v>
      </c>
      <c r="S137">
        <v>1</v>
      </c>
      <c r="U137" s="39" t="s">
        <v>15187</v>
      </c>
      <c r="V137">
        <v>1</v>
      </c>
      <c r="X137" s="39" t="s">
        <v>15186</v>
      </c>
      <c r="Y137">
        <v>1</v>
      </c>
      <c r="AA137" s="39" t="s">
        <v>15187</v>
      </c>
      <c r="AB137">
        <v>1</v>
      </c>
      <c r="AD137" s="39" t="s">
        <v>15186</v>
      </c>
      <c r="AE137">
        <v>1</v>
      </c>
      <c r="AG137" s="39" t="s">
        <v>15187</v>
      </c>
      <c r="AH137">
        <v>1</v>
      </c>
      <c r="AJ137" s="39" t="s">
        <v>15186</v>
      </c>
      <c r="AK137">
        <v>1</v>
      </c>
      <c r="AM137" s="39" t="s">
        <v>42621</v>
      </c>
      <c r="AN137">
        <v>1</v>
      </c>
      <c r="AP137" s="39" t="s">
        <v>42622</v>
      </c>
      <c r="AQ137">
        <v>1</v>
      </c>
      <c r="AS137" s="39" t="s">
        <v>42626</v>
      </c>
      <c r="AT137">
        <v>1</v>
      </c>
    </row>
    <row r="138" spans="1:46" x14ac:dyDescent="0.3">
      <c r="A138">
        <v>137</v>
      </c>
      <c r="B138" s="1">
        <v>45898.583368055559</v>
      </c>
      <c r="C138" s="1">
        <v>45898.60052083333</v>
      </c>
      <c r="D138" s="39" t="s">
        <v>6248</v>
      </c>
      <c r="E138" s="39" t="s">
        <v>6249</v>
      </c>
      <c r="F138">
        <v>8</v>
      </c>
      <c r="I138" s="39" t="s">
        <v>6249</v>
      </c>
      <c r="L138">
        <v>12</v>
      </c>
      <c r="O138">
        <v>5</v>
      </c>
      <c r="R138" s="39" t="s">
        <v>15187</v>
      </c>
      <c r="S138">
        <v>1</v>
      </c>
      <c r="U138" s="39" t="s">
        <v>15186</v>
      </c>
      <c r="V138">
        <v>0</v>
      </c>
      <c r="X138" s="39" t="s">
        <v>15186</v>
      </c>
      <c r="Y138">
        <v>1</v>
      </c>
      <c r="AA138" s="39" t="s">
        <v>15187</v>
      </c>
      <c r="AB138">
        <v>1</v>
      </c>
      <c r="AD138" s="39" t="s">
        <v>15186</v>
      </c>
      <c r="AE138">
        <v>1</v>
      </c>
      <c r="AG138" s="39" t="s">
        <v>15187</v>
      </c>
      <c r="AH138">
        <v>1</v>
      </c>
      <c r="AJ138" s="39" t="s">
        <v>15186</v>
      </c>
      <c r="AK138">
        <v>1</v>
      </c>
      <c r="AM138" s="39" t="s">
        <v>42621</v>
      </c>
      <c r="AN138">
        <v>1</v>
      </c>
      <c r="AP138" s="39" t="s">
        <v>42622</v>
      </c>
      <c r="AQ138">
        <v>1</v>
      </c>
      <c r="AS138" s="39" t="s">
        <v>42659</v>
      </c>
      <c r="AT138">
        <v>0</v>
      </c>
    </row>
    <row r="139" spans="1:46" x14ac:dyDescent="0.3">
      <c r="A139">
        <v>138</v>
      </c>
      <c r="B139" s="1">
        <v>45898.595104166663</v>
      </c>
      <c r="C139" s="1">
        <v>45898.615277777775</v>
      </c>
      <c r="D139" s="39" t="s">
        <v>2111</v>
      </c>
      <c r="E139" s="39" t="s">
        <v>2112</v>
      </c>
      <c r="F139">
        <v>8</v>
      </c>
      <c r="I139" s="39" t="s">
        <v>21472</v>
      </c>
      <c r="L139">
        <v>4</v>
      </c>
      <c r="O139">
        <v>11</v>
      </c>
      <c r="R139" s="39" t="s">
        <v>15187</v>
      </c>
      <c r="S139">
        <v>1</v>
      </c>
      <c r="U139" s="39" t="s">
        <v>15186</v>
      </c>
      <c r="V139">
        <v>0</v>
      </c>
      <c r="X139" s="39" t="s">
        <v>15186</v>
      </c>
      <c r="Y139">
        <v>1</v>
      </c>
      <c r="AA139" s="39" t="s">
        <v>15186</v>
      </c>
      <c r="AB139">
        <v>0</v>
      </c>
      <c r="AD139" s="39" t="s">
        <v>15186</v>
      </c>
      <c r="AE139">
        <v>1</v>
      </c>
      <c r="AG139" s="39" t="s">
        <v>15187</v>
      </c>
      <c r="AH139">
        <v>1</v>
      </c>
      <c r="AJ139" s="39" t="s">
        <v>15186</v>
      </c>
      <c r="AK139">
        <v>1</v>
      </c>
      <c r="AM139" s="39" t="s">
        <v>42621</v>
      </c>
      <c r="AN139">
        <v>1</v>
      </c>
      <c r="AP139" s="39" t="s">
        <v>42622</v>
      </c>
      <c r="AQ139">
        <v>1</v>
      </c>
      <c r="AS139" s="39" t="s">
        <v>42626</v>
      </c>
      <c r="AT139">
        <v>1</v>
      </c>
    </row>
    <row r="140" spans="1:46" x14ac:dyDescent="0.3">
      <c r="A140">
        <v>139</v>
      </c>
      <c r="B140" s="1">
        <v>45898.609247685185</v>
      </c>
      <c r="C140" s="1">
        <v>45898.615405092591</v>
      </c>
      <c r="D140" s="39" t="s">
        <v>2144</v>
      </c>
      <c r="E140" s="39" t="s">
        <v>2145</v>
      </c>
      <c r="F140">
        <v>8</v>
      </c>
      <c r="I140" s="39" t="s">
        <v>2145</v>
      </c>
      <c r="L140">
        <v>4</v>
      </c>
      <c r="O140">
        <v>13</v>
      </c>
      <c r="R140" s="39" t="s">
        <v>15187</v>
      </c>
      <c r="S140">
        <v>1</v>
      </c>
      <c r="U140" s="39" t="s">
        <v>15186</v>
      </c>
      <c r="V140">
        <v>0</v>
      </c>
      <c r="X140" s="39" t="s">
        <v>15186</v>
      </c>
      <c r="Y140">
        <v>1</v>
      </c>
      <c r="AA140" s="39" t="s">
        <v>15186</v>
      </c>
      <c r="AB140">
        <v>0</v>
      </c>
      <c r="AD140" s="39" t="s">
        <v>15186</v>
      </c>
      <c r="AE140">
        <v>1</v>
      </c>
      <c r="AG140" s="39" t="s">
        <v>15187</v>
      </c>
      <c r="AH140">
        <v>1</v>
      </c>
      <c r="AJ140" s="39" t="s">
        <v>15186</v>
      </c>
      <c r="AK140">
        <v>1</v>
      </c>
      <c r="AM140" s="39" t="s">
        <v>42621</v>
      </c>
      <c r="AN140">
        <v>1</v>
      </c>
      <c r="AP140" s="39" t="s">
        <v>42622</v>
      </c>
      <c r="AQ140">
        <v>1</v>
      </c>
      <c r="AS140" s="39" t="s">
        <v>42626</v>
      </c>
      <c r="AT140">
        <v>1</v>
      </c>
    </row>
    <row r="141" spans="1:46" x14ac:dyDescent="0.3">
      <c r="A141">
        <v>140</v>
      </c>
      <c r="B141" s="1">
        <v>45898.594861111109</v>
      </c>
      <c r="C141" s="1">
        <v>45898.615648148145</v>
      </c>
      <c r="D141" s="39" t="s">
        <v>1987</v>
      </c>
      <c r="E141" s="39" t="s">
        <v>1988</v>
      </c>
      <c r="F141">
        <v>7</v>
      </c>
      <c r="I141" s="39" t="s">
        <v>1988</v>
      </c>
      <c r="L141">
        <v>4</v>
      </c>
      <c r="O141">
        <v>34</v>
      </c>
      <c r="R141" s="39" t="s">
        <v>15187</v>
      </c>
      <c r="S141">
        <v>1</v>
      </c>
      <c r="U141" s="39" t="s">
        <v>15186</v>
      </c>
      <c r="V141">
        <v>0</v>
      </c>
      <c r="X141" s="39" t="s">
        <v>15186</v>
      </c>
      <c r="Y141">
        <v>1</v>
      </c>
      <c r="AA141" s="39" t="s">
        <v>15186</v>
      </c>
      <c r="AB141">
        <v>0</v>
      </c>
      <c r="AD141" s="39" t="s">
        <v>15186</v>
      </c>
      <c r="AE141">
        <v>1</v>
      </c>
      <c r="AG141" s="39" t="s">
        <v>15187</v>
      </c>
      <c r="AH141">
        <v>1</v>
      </c>
      <c r="AJ141" s="39" t="s">
        <v>15186</v>
      </c>
      <c r="AK141">
        <v>1</v>
      </c>
      <c r="AM141" s="39" t="s">
        <v>42621</v>
      </c>
      <c r="AN141">
        <v>1</v>
      </c>
      <c r="AP141" s="39" t="s">
        <v>42622</v>
      </c>
      <c r="AQ141">
        <v>1</v>
      </c>
      <c r="AS141" s="39" t="s">
        <v>42660</v>
      </c>
      <c r="AT141">
        <v>0</v>
      </c>
    </row>
    <row r="142" spans="1:46" x14ac:dyDescent="0.3">
      <c r="A142">
        <v>141</v>
      </c>
      <c r="B142" s="1">
        <v>45898.59480324074</v>
      </c>
      <c r="C142" s="1">
        <v>45898.615671296298</v>
      </c>
      <c r="D142" s="39" t="s">
        <v>1976</v>
      </c>
      <c r="E142" s="39" t="s">
        <v>1977</v>
      </c>
      <c r="F142">
        <v>8</v>
      </c>
      <c r="I142" s="39" t="s">
        <v>42503</v>
      </c>
      <c r="L142">
        <v>4</v>
      </c>
      <c r="O142">
        <v>33</v>
      </c>
      <c r="R142" s="39" t="s">
        <v>15187</v>
      </c>
      <c r="S142">
        <v>1</v>
      </c>
      <c r="U142" s="39" t="s">
        <v>15186</v>
      </c>
      <c r="V142">
        <v>0</v>
      </c>
      <c r="X142" s="39" t="s">
        <v>15186</v>
      </c>
      <c r="Y142">
        <v>1</v>
      </c>
      <c r="AA142" s="39" t="s">
        <v>15186</v>
      </c>
      <c r="AB142">
        <v>0</v>
      </c>
      <c r="AD142" s="39" t="s">
        <v>15186</v>
      </c>
      <c r="AE142">
        <v>1</v>
      </c>
      <c r="AG142" s="39" t="s">
        <v>15187</v>
      </c>
      <c r="AH142">
        <v>1</v>
      </c>
      <c r="AJ142" s="39" t="s">
        <v>15186</v>
      </c>
      <c r="AK142">
        <v>1</v>
      </c>
      <c r="AM142" s="39" t="s">
        <v>42621</v>
      </c>
      <c r="AN142">
        <v>1</v>
      </c>
      <c r="AP142" s="39" t="s">
        <v>42622</v>
      </c>
      <c r="AQ142">
        <v>1</v>
      </c>
      <c r="AS142" s="39" t="s">
        <v>42626</v>
      </c>
      <c r="AT142">
        <v>1</v>
      </c>
    </row>
    <row r="143" spans="1:46" x14ac:dyDescent="0.3">
      <c r="A143">
        <v>142</v>
      </c>
      <c r="B143" s="1">
        <v>45898.620300925926</v>
      </c>
      <c r="C143" s="1">
        <v>45898.622083333335</v>
      </c>
      <c r="D143" s="39" t="s">
        <v>2054</v>
      </c>
      <c r="E143" s="39" t="s">
        <v>2055</v>
      </c>
      <c r="F143">
        <v>8</v>
      </c>
      <c r="I143" s="39" t="s">
        <v>15290</v>
      </c>
      <c r="L143">
        <v>4</v>
      </c>
      <c r="O143">
        <v>26</v>
      </c>
      <c r="R143" s="39" t="s">
        <v>15187</v>
      </c>
      <c r="S143">
        <v>1</v>
      </c>
      <c r="U143" s="39" t="s">
        <v>15186</v>
      </c>
      <c r="V143">
        <v>0</v>
      </c>
      <c r="X143" s="39" t="s">
        <v>15186</v>
      </c>
      <c r="Y143">
        <v>1</v>
      </c>
      <c r="AA143" s="39" t="s">
        <v>15186</v>
      </c>
      <c r="AB143">
        <v>0</v>
      </c>
      <c r="AD143" s="39" t="s">
        <v>15186</v>
      </c>
      <c r="AE143">
        <v>1</v>
      </c>
      <c r="AG143" s="39" t="s">
        <v>15187</v>
      </c>
      <c r="AH143">
        <v>1</v>
      </c>
      <c r="AJ143" s="39" t="s">
        <v>15186</v>
      </c>
      <c r="AK143">
        <v>1</v>
      </c>
      <c r="AM143" s="39" t="s">
        <v>42621</v>
      </c>
      <c r="AN143">
        <v>1</v>
      </c>
      <c r="AP143" s="39" t="s">
        <v>42622</v>
      </c>
      <c r="AQ143">
        <v>1</v>
      </c>
      <c r="AS143" s="39" t="s">
        <v>42626</v>
      </c>
      <c r="AT143">
        <v>1</v>
      </c>
    </row>
    <row r="144" spans="1:46" x14ac:dyDescent="0.3">
      <c r="A144">
        <v>143</v>
      </c>
      <c r="B144" s="1">
        <v>45898.60496527778</v>
      </c>
      <c r="C144" s="1">
        <v>45898.622129629628</v>
      </c>
      <c r="D144" s="39" t="s">
        <v>2105</v>
      </c>
      <c r="E144" s="39" t="s">
        <v>2106</v>
      </c>
      <c r="F144">
        <v>9</v>
      </c>
      <c r="I144" s="39" t="s">
        <v>2106</v>
      </c>
      <c r="L144">
        <v>4</v>
      </c>
      <c r="O144">
        <v>21</v>
      </c>
      <c r="R144" s="39" t="s">
        <v>15187</v>
      </c>
      <c r="S144">
        <v>1</v>
      </c>
      <c r="U144" s="39" t="s">
        <v>15187</v>
      </c>
      <c r="V144">
        <v>1</v>
      </c>
      <c r="X144" s="39" t="s">
        <v>15186</v>
      </c>
      <c r="Y144">
        <v>1</v>
      </c>
      <c r="AA144" s="39" t="s">
        <v>15186</v>
      </c>
      <c r="AB144">
        <v>0</v>
      </c>
      <c r="AD144" s="39" t="s">
        <v>15186</v>
      </c>
      <c r="AE144">
        <v>1</v>
      </c>
      <c r="AG144" s="39" t="s">
        <v>15187</v>
      </c>
      <c r="AH144">
        <v>1</v>
      </c>
      <c r="AJ144" s="39" t="s">
        <v>15186</v>
      </c>
      <c r="AK144">
        <v>1</v>
      </c>
      <c r="AM144" s="39" t="s">
        <v>42621</v>
      </c>
      <c r="AN144">
        <v>1</v>
      </c>
      <c r="AP144" s="39" t="s">
        <v>42622</v>
      </c>
      <c r="AQ144">
        <v>1</v>
      </c>
      <c r="AS144" s="39" t="s">
        <v>42626</v>
      </c>
      <c r="AT144">
        <v>1</v>
      </c>
    </row>
    <row r="145" spans="1:46" x14ac:dyDescent="0.3">
      <c r="A145">
        <v>144</v>
      </c>
      <c r="B145" s="1">
        <v>45898.604710648149</v>
      </c>
      <c r="C145" s="1">
        <v>45898.622303240743</v>
      </c>
      <c r="D145" s="39" t="s">
        <v>2065</v>
      </c>
      <c r="E145" s="39" t="s">
        <v>2066</v>
      </c>
      <c r="F145">
        <v>8</v>
      </c>
      <c r="I145" s="39" t="s">
        <v>6484</v>
      </c>
      <c r="L145">
        <v>4</v>
      </c>
      <c r="O145">
        <v>25</v>
      </c>
      <c r="R145" s="39" t="s">
        <v>15187</v>
      </c>
      <c r="S145">
        <v>1</v>
      </c>
      <c r="U145" s="39" t="s">
        <v>15186</v>
      </c>
      <c r="V145">
        <v>0</v>
      </c>
      <c r="X145" s="39" t="s">
        <v>15186</v>
      </c>
      <c r="Y145">
        <v>1</v>
      </c>
      <c r="AA145" s="39" t="s">
        <v>15186</v>
      </c>
      <c r="AB145">
        <v>0</v>
      </c>
      <c r="AD145" s="39" t="s">
        <v>15186</v>
      </c>
      <c r="AE145">
        <v>1</v>
      </c>
      <c r="AG145" s="39" t="s">
        <v>15187</v>
      </c>
      <c r="AH145">
        <v>1</v>
      </c>
      <c r="AJ145" s="39" t="s">
        <v>15186</v>
      </c>
      <c r="AK145">
        <v>1</v>
      </c>
      <c r="AM145" s="39" t="s">
        <v>42621</v>
      </c>
      <c r="AN145">
        <v>1</v>
      </c>
      <c r="AP145" s="39" t="s">
        <v>42622</v>
      </c>
      <c r="AQ145">
        <v>1</v>
      </c>
      <c r="AS145" s="39" t="s">
        <v>42626</v>
      </c>
      <c r="AT145">
        <v>1</v>
      </c>
    </row>
    <row r="146" spans="1:46" x14ac:dyDescent="0.3">
      <c r="A146">
        <v>145</v>
      </c>
      <c r="B146" s="1">
        <v>45898.62090277778</v>
      </c>
      <c r="C146" s="1">
        <v>45898.623287037037</v>
      </c>
      <c r="D146" s="39" t="s">
        <v>2033</v>
      </c>
      <c r="E146" s="39" t="s">
        <v>2034</v>
      </c>
      <c r="F146">
        <v>8</v>
      </c>
      <c r="I146" s="39" t="s">
        <v>2034</v>
      </c>
      <c r="L146">
        <v>4</v>
      </c>
      <c r="O146">
        <v>23</v>
      </c>
      <c r="R146" s="39" t="s">
        <v>15187</v>
      </c>
      <c r="S146">
        <v>1</v>
      </c>
      <c r="U146" s="39" t="s">
        <v>15186</v>
      </c>
      <c r="V146">
        <v>0</v>
      </c>
      <c r="X146" s="39" t="s">
        <v>15186</v>
      </c>
      <c r="Y146">
        <v>1</v>
      </c>
      <c r="AA146" s="39" t="s">
        <v>15186</v>
      </c>
      <c r="AB146">
        <v>0</v>
      </c>
      <c r="AD146" s="39" t="s">
        <v>15186</v>
      </c>
      <c r="AE146">
        <v>1</v>
      </c>
      <c r="AG146" s="39" t="s">
        <v>15187</v>
      </c>
      <c r="AH146">
        <v>1</v>
      </c>
      <c r="AJ146" s="39" t="s">
        <v>15186</v>
      </c>
      <c r="AK146">
        <v>1</v>
      </c>
      <c r="AM146" s="39" t="s">
        <v>42621</v>
      </c>
      <c r="AN146">
        <v>1</v>
      </c>
      <c r="AP146" s="39" t="s">
        <v>42622</v>
      </c>
      <c r="AQ146">
        <v>1</v>
      </c>
      <c r="AS146" s="39" t="s">
        <v>42626</v>
      </c>
      <c r="AT146">
        <v>1</v>
      </c>
    </row>
    <row r="147" spans="1:46" x14ac:dyDescent="0.3">
      <c r="A147">
        <v>146</v>
      </c>
      <c r="B147" s="1">
        <v>45898.855902777781</v>
      </c>
      <c r="C147" s="1">
        <v>45898.871006944442</v>
      </c>
      <c r="D147" s="39" t="s">
        <v>981</v>
      </c>
      <c r="E147" s="39" t="s">
        <v>982</v>
      </c>
      <c r="F147">
        <v>10</v>
      </c>
      <c r="I147" s="39" t="s">
        <v>982</v>
      </c>
      <c r="L147">
        <v>2</v>
      </c>
      <c r="O147">
        <v>6</v>
      </c>
      <c r="R147" s="39" t="s">
        <v>15187</v>
      </c>
      <c r="S147">
        <v>1</v>
      </c>
      <c r="U147" s="39" t="s">
        <v>15187</v>
      </c>
      <c r="V147">
        <v>1</v>
      </c>
      <c r="X147" s="39" t="s">
        <v>15186</v>
      </c>
      <c r="Y147">
        <v>1</v>
      </c>
      <c r="AA147" s="39" t="s">
        <v>15187</v>
      </c>
      <c r="AB147">
        <v>1</v>
      </c>
      <c r="AD147" s="39" t="s">
        <v>15186</v>
      </c>
      <c r="AE147">
        <v>1</v>
      </c>
      <c r="AG147" s="39" t="s">
        <v>15187</v>
      </c>
      <c r="AH147">
        <v>1</v>
      </c>
      <c r="AJ147" s="39" t="s">
        <v>15186</v>
      </c>
      <c r="AK147">
        <v>1</v>
      </c>
      <c r="AM147" s="39" t="s">
        <v>42621</v>
      </c>
      <c r="AN147">
        <v>1</v>
      </c>
      <c r="AP147" s="39" t="s">
        <v>42622</v>
      </c>
      <c r="AQ147">
        <v>1</v>
      </c>
      <c r="AS147" s="39" t="s">
        <v>42626</v>
      </c>
      <c r="AT147">
        <v>1</v>
      </c>
    </row>
    <row r="148" spans="1:46" x14ac:dyDescent="0.3">
      <c r="A148">
        <v>147</v>
      </c>
      <c r="B148" s="1">
        <v>45899.424270833333</v>
      </c>
      <c r="C148" s="1">
        <v>45899.433564814812</v>
      </c>
      <c r="D148" s="39" t="s">
        <v>2198</v>
      </c>
      <c r="E148" s="39" t="s">
        <v>2199</v>
      </c>
      <c r="F148">
        <v>8</v>
      </c>
      <c r="I148" s="39" t="s">
        <v>2199</v>
      </c>
      <c r="L148">
        <v>4</v>
      </c>
      <c r="O148">
        <v>8</v>
      </c>
      <c r="R148" s="39" t="s">
        <v>15187</v>
      </c>
      <c r="S148">
        <v>1</v>
      </c>
      <c r="U148" s="39" t="s">
        <v>15186</v>
      </c>
      <c r="V148">
        <v>0</v>
      </c>
      <c r="X148" s="39" t="s">
        <v>15186</v>
      </c>
      <c r="Y148">
        <v>1</v>
      </c>
      <c r="AA148" s="39" t="s">
        <v>15187</v>
      </c>
      <c r="AB148">
        <v>1</v>
      </c>
      <c r="AD148" s="39" t="s">
        <v>15186</v>
      </c>
      <c r="AE148">
        <v>1</v>
      </c>
      <c r="AG148" s="39" t="s">
        <v>15187</v>
      </c>
      <c r="AH148">
        <v>1</v>
      </c>
      <c r="AJ148" s="39" t="s">
        <v>15186</v>
      </c>
      <c r="AK148">
        <v>1</v>
      </c>
      <c r="AM148" s="39" t="s">
        <v>42621</v>
      </c>
      <c r="AN148">
        <v>1</v>
      </c>
      <c r="AP148" s="39" t="s">
        <v>42622</v>
      </c>
      <c r="AQ148">
        <v>1</v>
      </c>
      <c r="AS148" s="39" t="s">
        <v>42661</v>
      </c>
      <c r="AT148">
        <v>0</v>
      </c>
    </row>
    <row r="149" spans="1:46" x14ac:dyDescent="0.3">
      <c r="A149">
        <v>148</v>
      </c>
      <c r="B149" s="1">
        <v>45899.572291666664</v>
      </c>
      <c r="C149" s="1">
        <v>45899.581342592595</v>
      </c>
      <c r="D149" s="39" t="s">
        <v>2277</v>
      </c>
      <c r="E149" s="39" t="s">
        <v>2278</v>
      </c>
      <c r="F149">
        <v>7</v>
      </c>
      <c r="I149" s="39" t="s">
        <v>2278</v>
      </c>
      <c r="L149">
        <v>4</v>
      </c>
      <c r="O149">
        <v>32</v>
      </c>
      <c r="R149" s="39" t="s">
        <v>15186</v>
      </c>
      <c r="S149">
        <v>0</v>
      </c>
      <c r="U149" s="39" t="s">
        <v>15187</v>
      </c>
      <c r="V149">
        <v>1</v>
      </c>
      <c r="X149" s="39" t="s">
        <v>15186</v>
      </c>
      <c r="Y149">
        <v>1</v>
      </c>
      <c r="AA149" s="39" t="s">
        <v>15187</v>
      </c>
      <c r="AB149">
        <v>1</v>
      </c>
      <c r="AD149" s="39" t="s">
        <v>15186</v>
      </c>
      <c r="AE149">
        <v>1</v>
      </c>
      <c r="AG149" s="39" t="s">
        <v>15187</v>
      </c>
      <c r="AH149">
        <v>1</v>
      </c>
      <c r="AJ149" s="39" t="s">
        <v>15186</v>
      </c>
      <c r="AK149">
        <v>1</v>
      </c>
      <c r="AM149" s="39" t="s">
        <v>42621</v>
      </c>
      <c r="AN149">
        <v>1</v>
      </c>
      <c r="AP149" s="39" t="s">
        <v>42624</v>
      </c>
      <c r="AQ149">
        <v>0</v>
      </c>
      <c r="AS149" s="39" t="s">
        <v>42662</v>
      </c>
      <c r="AT149">
        <v>0</v>
      </c>
    </row>
    <row r="150" spans="1:46" x14ac:dyDescent="0.3">
      <c r="A150">
        <v>149</v>
      </c>
      <c r="B150" s="1">
        <v>45899.583368055559</v>
      </c>
      <c r="C150" s="1">
        <v>45899.587800925925</v>
      </c>
      <c r="D150" s="39" t="s">
        <v>4267</v>
      </c>
      <c r="E150" s="39" t="s">
        <v>4268</v>
      </c>
      <c r="F150">
        <v>10</v>
      </c>
      <c r="I150" s="39" t="s">
        <v>4268</v>
      </c>
      <c r="L150">
        <v>4</v>
      </c>
      <c r="O150">
        <v>36</v>
      </c>
      <c r="R150" s="39" t="s">
        <v>15187</v>
      </c>
      <c r="S150">
        <v>1</v>
      </c>
      <c r="U150" s="39" t="s">
        <v>15187</v>
      </c>
      <c r="V150">
        <v>1</v>
      </c>
      <c r="X150" s="39" t="s">
        <v>15186</v>
      </c>
      <c r="Y150">
        <v>1</v>
      </c>
      <c r="AA150" s="39" t="s">
        <v>15187</v>
      </c>
      <c r="AB150">
        <v>1</v>
      </c>
      <c r="AD150" s="39" t="s">
        <v>15186</v>
      </c>
      <c r="AE150">
        <v>1</v>
      </c>
      <c r="AG150" s="39" t="s">
        <v>15187</v>
      </c>
      <c r="AH150">
        <v>1</v>
      </c>
      <c r="AJ150" s="39" t="s">
        <v>15186</v>
      </c>
      <c r="AK150">
        <v>1</v>
      </c>
      <c r="AM150" s="39" t="s">
        <v>42621</v>
      </c>
      <c r="AN150">
        <v>1</v>
      </c>
      <c r="AP150" s="39" t="s">
        <v>42622</v>
      </c>
      <c r="AQ150">
        <v>1</v>
      </c>
      <c r="AS150" s="39" t="s">
        <v>42626</v>
      </c>
      <c r="AT150">
        <v>1</v>
      </c>
    </row>
    <row r="151" spans="1:46" x14ac:dyDescent="0.3">
      <c r="A151">
        <v>150</v>
      </c>
      <c r="B151" s="1">
        <v>45900.662835648145</v>
      </c>
      <c r="C151" s="1">
        <v>45900.674699074072</v>
      </c>
      <c r="D151" s="39" t="s">
        <v>904</v>
      </c>
      <c r="E151" s="39" t="s">
        <v>905</v>
      </c>
      <c r="F151">
        <v>7</v>
      </c>
      <c r="I151" s="39" t="s">
        <v>906</v>
      </c>
      <c r="L151">
        <v>2</v>
      </c>
      <c r="O151">
        <v>17</v>
      </c>
      <c r="R151" s="39" t="s">
        <v>15187</v>
      </c>
      <c r="S151">
        <v>1</v>
      </c>
      <c r="U151" s="39" t="s">
        <v>15187</v>
      </c>
      <c r="V151">
        <v>1</v>
      </c>
      <c r="X151" s="39" t="s">
        <v>15186</v>
      </c>
      <c r="Y151">
        <v>1</v>
      </c>
      <c r="AA151" s="39" t="s">
        <v>15186</v>
      </c>
      <c r="AB151">
        <v>0</v>
      </c>
      <c r="AD151" s="39" t="s">
        <v>15187</v>
      </c>
      <c r="AE151">
        <v>0</v>
      </c>
      <c r="AG151" s="39" t="s">
        <v>15186</v>
      </c>
      <c r="AH151">
        <v>0</v>
      </c>
      <c r="AJ151" s="39" t="s">
        <v>15186</v>
      </c>
      <c r="AK151">
        <v>1</v>
      </c>
      <c r="AM151" s="39" t="s">
        <v>42621</v>
      </c>
      <c r="AN151">
        <v>1</v>
      </c>
      <c r="AP151" s="39" t="s">
        <v>42622</v>
      </c>
      <c r="AQ151">
        <v>1</v>
      </c>
      <c r="AS151" s="39" t="s">
        <v>42626</v>
      </c>
      <c r="AT151">
        <v>1</v>
      </c>
    </row>
    <row r="152" spans="1:46" x14ac:dyDescent="0.3">
      <c r="A152">
        <v>151</v>
      </c>
      <c r="B152" s="1">
        <v>45900.890879629631</v>
      </c>
      <c r="C152" s="1">
        <v>45900.89267361111</v>
      </c>
      <c r="D152" s="39" t="s">
        <v>1097</v>
      </c>
      <c r="E152" s="39" t="s">
        <v>1098</v>
      </c>
      <c r="F152">
        <v>7</v>
      </c>
      <c r="I152" s="39" t="s">
        <v>1098</v>
      </c>
      <c r="L152">
        <v>2</v>
      </c>
      <c r="O152">
        <v>12</v>
      </c>
      <c r="R152" s="39" t="s">
        <v>15187</v>
      </c>
      <c r="S152">
        <v>1</v>
      </c>
      <c r="U152" s="39" t="s">
        <v>15187</v>
      </c>
      <c r="V152">
        <v>1</v>
      </c>
      <c r="X152" s="39" t="s">
        <v>15186</v>
      </c>
      <c r="Y152">
        <v>1</v>
      </c>
      <c r="AA152" s="39" t="s">
        <v>15186</v>
      </c>
      <c r="AB152">
        <v>0</v>
      </c>
      <c r="AD152" s="39" t="s">
        <v>15187</v>
      </c>
      <c r="AE152">
        <v>0</v>
      </c>
      <c r="AG152" s="39" t="s">
        <v>15186</v>
      </c>
      <c r="AH152">
        <v>0</v>
      </c>
      <c r="AJ152" s="39" t="s">
        <v>15186</v>
      </c>
      <c r="AK152">
        <v>1</v>
      </c>
      <c r="AM152" s="39" t="s">
        <v>42621</v>
      </c>
      <c r="AN152">
        <v>1</v>
      </c>
      <c r="AP152" s="39" t="s">
        <v>42622</v>
      </c>
      <c r="AQ152">
        <v>1</v>
      </c>
      <c r="AS152" s="39" t="s">
        <v>42626</v>
      </c>
      <c r="AT152">
        <v>1</v>
      </c>
    </row>
    <row r="153" spans="1:46" x14ac:dyDescent="0.3">
      <c r="A153">
        <v>152</v>
      </c>
      <c r="B153" s="1">
        <v>45902.484606481485</v>
      </c>
      <c r="C153" s="1">
        <v>45902.49422453704</v>
      </c>
      <c r="D153" s="39" t="s">
        <v>277</v>
      </c>
      <c r="E153" s="39" t="s">
        <v>278</v>
      </c>
      <c r="F153">
        <v>7</v>
      </c>
      <c r="I153" s="39" t="s">
        <v>279</v>
      </c>
      <c r="L153">
        <v>11</v>
      </c>
      <c r="O153">
        <v>12</v>
      </c>
      <c r="R153" s="39" t="s">
        <v>15187</v>
      </c>
      <c r="S153">
        <v>1</v>
      </c>
      <c r="U153" s="39" t="s">
        <v>15186</v>
      </c>
      <c r="V153">
        <v>0</v>
      </c>
      <c r="X153" s="39" t="s">
        <v>15186</v>
      </c>
      <c r="Y153">
        <v>1</v>
      </c>
      <c r="AA153" s="39" t="s">
        <v>15186</v>
      </c>
      <c r="AB153">
        <v>0</v>
      </c>
      <c r="AD153" s="39" t="s">
        <v>15186</v>
      </c>
      <c r="AE153">
        <v>1</v>
      </c>
      <c r="AG153" s="39" t="s">
        <v>15187</v>
      </c>
      <c r="AH153">
        <v>1</v>
      </c>
      <c r="AJ153" s="39" t="s">
        <v>15186</v>
      </c>
      <c r="AK153">
        <v>1</v>
      </c>
      <c r="AM153" s="39" t="s">
        <v>42621</v>
      </c>
      <c r="AN153">
        <v>1</v>
      </c>
      <c r="AP153" s="39" t="s">
        <v>42622</v>
      </c>
      <c r="AQ153">
        <v>1</v>
      </c>
      <c r="AS153" s="39" t="s">
        <v>42663</v>
      </c>
      <c r="AT153">
        <v>0</v>
      </c>
    </row>
    <row r="154" spans="1:46" x14ac:dyDescent="0.3">
      <c r="A154">
        <v>153</v>
      </c>
      <c r="B154" s="1">
        <v>45902.604907407411</v>
      </c>
      <c r="C154" s="1">
        <v>45902.607245370367</v>
      </c>
      <c r="D154" s="39" t="s">
        <v>33883</v>
      </c>
      <c r="E154" s="39" t="s">
        <v>33934</v>
      </c>
      <c r="F154">
        <v>8</v>
      </c>
      <c r="I154" s="39" t="s">
        <v>33935</v>
      </c>
      <c r="L154">
        <v>14</v>
      </c>
      <c r="O154">
        <v>34</v>
      </c>
      <c r="R154" s="39" t="s">
        <v>15187</v>
      </c>
      <c r="S154">
        <v>1</v>
      </c>
      <c r="U154" s="39" t="s">
        <v>15187</v>
      </c>
      <c r="V154">
        <v>1</v>
      </c>
      <c r="X154" s="39" t="s">
        <v>15186</v>
      </c>
      <c r="Y154">
        <v>1</v>
      </c>
      <c r="AA154" s="39" t="s">
        <v>15187</v>
      </c>
      <c r="AB154">
        <v>1</v>
      </c>
      <c r="AD154" s="39" t="s">
        <v>15186</v>
      </c>
      <c r="AE154">
        <v>1</v>
      </c>
      <c r="AG154" s="39" t="s">
        <v>15187</v>
      </c>
      <c r="AH154">
        <v>1</v>
      </c>
      <c r="AJ154" s="39" t="s">
        <v>15186</v>
      </c>
      <c r="AK154">
        <v>1</v>
      </c>
      <c r="AM154" s="39" t="s">
        <v>42621</v>
      </c>
      <c r="AN154">
        <v>1</v>
      </c>
      <c r="AP154" s="39" t="s">
        <v>42664</v>
      </c>
      <c r="AQ154">
        <v>0</v>
      </c>
      <c r="AS154" s="39" t="s">
        <v>42665</v>
      </c>
      <c r="AT154">
        <v>0</v>
      </c>
    </row>
    <row r="155" spans="1:46" x14ac:dyDescent="0.3">
      <c r="A155">
        <v>154</v>
      </c>
      <c r="B155" s="1">
        <v>45902.604664351849</v>
      </c>
      <c r="C155" s="1">
        <v>45902.609490740739</v>
      </c>
      <c r="D155" s="39" t="s">
        <v>33798</v>
      </c>
      <c r="E155" s="39" t="s">
        <v>36367</v>
      </c>
      <c r="F155">
        <v>6</v>
      </c>
      <c r="I155" s="39" t="s">
        <v>42517</v>
      </c>
      <c r="L155">
        <v>14</v>
      </c>
      <c r="O155">
        <v>10</v>
      </c>
      <c r="R155" s="39" t="s">
        <v>15187</v>
      </c>
      <c r="S155">
        <v>1</v>
      </c>
      <c r="U155" s="39" t="s">
        <v>15187</v>
      </c>
      <c r="V155">
        <v>1</v>
      </c>
      <c r="X155" s="39" t="s">
        <v>15186</v>
      </c>
      <c r="Y155">
        <v>1</v>
      </c>
      <c r="AA155" s="39" t="s">
        <v>15186</v>
      </c>
      <c r="AB155">
        <v>0</v>
      </c>
      <c r="AD155" s="39" t="s">
        <v>15186</v>
      </c>
      <c r="AE155">
        <v>1</v>
      </c>
      <c r="AG155" s="39" t="s">
        <v>15187</v>
      </c>
      <c r="AH155">
        <v>1</v>
      </c>
      <c r="AJ155" s="39" t="s">
        <v>15186</v>
      </c>
      <c r="AK155">
        <v>1</v>
      </c>
      <c r="AM155" s="39" t="s">
        <v>42652</v>
      </c>
      <c r="AN155">
        <v>0</v>
      </c>
      <c r="AP155" s="39" t="s">
        <v>42666</v>
      </c>
      <c r="AQ155">
        <v>0</v>
      </c>
      <c r="AS155" s="39" t="s">
        <v>42667</v>
      </c>
      <c r="AT155">
        <v>0</v>
      </c>
    </row>
    <row r="156" spans="1:46" x14ac:dyDescent="0.3">
      <c r="A156">
        <v>155</v>
      </c>
      <c r="B156" s="1">
        <v>45902.605555555558</v>
      </c>
      <c r="C156" s="1">
        <v>45902.609699074077</v>
      </c>
      <c r="D156" s="39" t="s">
        <v>33820</v>
      </c>
      <c r="E156" s="39" t="s">
        <v>36128</v>
      </c>
      <c r="F156">
        <v>6</v>
      </c>
      <c r="I156" s="39" t="s">
        <v>42514</v>
      </c>
      <c r="L156">
        <v>14</v>
      </c>
      <c r="O156">
        <v>16</v>
      </c>
      <c r="R156" s="39" t="s">
        <v>15187</v>
      </c>
      <c r="S156">
        <v>1</v>
      </c>
      <c r="U156" s="39" t="s">
        <v>15186</v>
      </c>
      <c r="V156">
        <v>0</v>
      </c>
      <c r="X156" s="39" t="s">
        <v>15187</v>
      </c>
      <c r="Y156">
        <v>0</v>
      </c>
      <c r="AA156" s="39" t="s">
        <v>15187</v>
      </c>
      <c r="AB156">
        <v>1</v>
      </c>
      <c r="AD156" s="39" t="s">
        <v>15187</v>
      </c>
      <c r="AE156">
        <v>0</v>
      </c>
      <c r="AG156" s="39" t="s">
        <v>15187</v>
      </c>
      <c r="AH156">
        <v>1</v>
      </c>
      <c r="AJ156" s="39" t="s">
        <v>15186</v>
      </c>
      <c r="AK156">
        <v>1</v>
      </c>
      <c r="AM156" s="39" t="s">
        <v>42621</v>
      </c>
      <c r="AN156">
        <v>1</v>
      </c>
      <c r="AP156" s="39" t="s">
        <v>42622</v>
      </c>
      <c r="AQ156">
        <v>1</v>
      </c>
      <c r="AS156" s="39" t="s">
        <v>42641</v>
      </c>
      <c r="AT156">
        <v>0</v>
      </c>
    </row>
    <row r="157" spans="1:46" x14ac:dyDescent="0.3">
      <c r="A157">
        <v>156</v>
      </c>
      <c r="B157" s="1">
        <v>45902.607175925928</v>
      </c>
      <c r="C157" s="1">
        <v>45902.610659722224</v>
      </c>
      <c r="D157" s="39" t="s">
        <v>33824</v>
      </c>
      <c r="E157" s="39" t="s">
        <v>36181</v>
      </c>
      <c r="F157">
        <v>6</v>
      </c>
      <c r="I157" s="39" t="s">
        <v>36181</v>
      </c>
      <c r="L157">
        <v>14</v>
      </c>
      <c r="O157">
        <v>17</v>
      </c>
      <c r="R157" s="39" t="s">
        <v>15186</v>
      </c>
      <c r="S157">
        <v>0</v>
      </c>
      <c r="U157" s="39" t="s">
        <v>15187</v>
      </c>
      <c r="V157">
        <v>1</v>
      </c>
      <c r="X157" s="39" t="s">
        <v>15187</v>
      </c>
      <c r="Y157">
        <v>0</v>
      </c>
      <c r="AA157" s="39" t="s">
        <v>15187</v>
      </c>
      <c r="AB157">
        <v>1</v>
      </c>
      <c r="AD157" s="39" t="s">
        <v>15186</v>
      </c>
      <c r="AE157">
        <v>1</v>
      </c>
      <c r="AG157" s="39" t="s">
        <v>15187</v>
      </c>
      <c r="AH157">
        <v>1</v>
      </c>
      <c r="AJ157" s="39" t="s">
        <v>15186</v>
      </c>
      <c r="AK157">
        <v>1</v>
      </c>
      <c r="AM157" s="39" t="s">
        <v>42621</v>
      </c>
      <c r="AN157">
        <v>1</v>
      </c>
      <c r="AP157" s="39" t="s">
        <v>42634</v>
      </c>
      <c r="AQ157">
        <v>0</v>
      </c>
      <c r="AS157" s="39" t="s">
        <v>42668</v>
      </c>
      <c r="AT157">
        <v>0</v>
      </c>
    </row>
    <row r="158" spans="1:46" x14ac:dyDescent="0.3">
      <c r="A158">
        <v>157</v>
      </c>
      <c r="B158" s="1">
        <v>45902.606157407405</v>
      </c>
      <c r="C158" s="1">
        <v>45902.610798611109</v>
      </c>
      <c r="D158" s="39" t="s">
        <v>33895</v>
      </c>
      <c r="E158" s="39" t="s">
        <v>36305</v>
      </c>
      <c r="F158">
        <v>9</v>
      </c>
      <c r="I158" s="39" t="s">
        <v>36305</v>
      </c>
      <c r="L158">
        <v>14</v>
      </c>
      <c r="O158">
        <v>38</v>
      </c>
      <c r="R158" s="39" t="s">
        <v>15187</v>
      </c>
      <c r="S158">
        <v>1</v>
      </c>
      <c r="U158" s="39" t="s">
        <v>15187</v>
      </c>
      <c r="V158">
        <v>1</v>
      </c>
      <c r="X158" s="39" t="s">
        <v>15186</v>
      </c>
      <c r="Y158">
        <v>1</v>
      </c>
      <c r="AA158" s="39" t="s">
        <v>15187</v>
      </c>
      <c r="AB158">
        <v>1</v>
      </c>
      <c r="AD158" s="39" t="s">
        <v>15186</v>
      </c>
      <c r="AE158">
        <v>1</v>
      </c>
      <c r="AG158" s="39" t="s">
        <v>15187</v>
      </c>
      <c r="AH158">
        <v>1</v>
      </c>
      <c r="AJ158" s="39" t="s">
        <v>15186</v>
      </c>
      <c r="AK158">
        <v>1</v>
      </c>
      <c r="AM158" s="39" t="s">
        <v>42621</v>
      </c>
      <c r="AN158">
        <v>1</v>
      </c>
      <c r="AP158" s="39" t="s">
        <v>42622</v>
      </c>
      <c r="AQ158">
        <v>1</v>
      </c>
      <c r="AS158" s="39" t="s">
        <v>42669</v>
      </c>
      <c r="AT158">
        <v>0</v>
      </c>
    </row>
    <row r="159" spans="1:46" x14ac:dyDescent="0.3">
      <c r="A159">
        <v>158</v>
      </c>
      <c r="B159" s="1">
        <v>45902.605532407404</v>
      </c>
      <c r="C159" s="1">
        <v>45902.611956018518</v>
      </c>
      <c r="D159" s="39" t="s">
        <v>4757</v>
      </c>
      <c r="E159" s="39" t="s">
        <v>4758</v>
      </c>
      <c r="F159">
        <v>9</v>
      </c>
      <c r="I159" s="39" t="s">
        <v>4758</v>
      </c>
      <c r="L159">
        <v>14</v>
      </c>
      <c r="O159">
        <v>28</v>
      </c>
      <c r="R159" s="39" t="s">
        <v>15187</v>
      </c>
      <c r="S159">
        <v>1</v>
      </c>
      <c r="U159" s="39" t="s">
        <v>15187</v>
      </c>
      <c r="V159">
        <v>1</v>
      </c>
      <c r="X159" s="39" t="s">
        <v>15186</v>
      </c>
      <c r="Y159">
        <v>1</v>
      </c>
      <c r="AA159" s="39" t="s">
        <v>15187</v>
      </c>
      <c r="AB159">
        <v>1</v>
      </c>
      <c r="AD159" s="39" t="s">
        <v>15186</v>
      </c>
      <c r="AE159">
        <v>1</v>
      </c>
      <c r="AG159" s="39" t="s">
        <v>15187</v>
      </c>
      <c r="AH159">
        <v>1</v>
      </c>
      <c r="AJ159" s="39" t="s">
        <v>15186</v>
      </c>
      <c r="AK159">
        <v>1</v>
      </c>
      <c r="AM159" s="39" t="s">
        <v>42621</v>
      </c>
      <c r="AN159">
        <v>1</v>
      </c>
      <c r="AP159" s="39" t="s">
        <v>42622</v>
      </c>
      <c r="AQ159">
        <v>1</v>
      </c>
      <c r="AS159" s="39" t="s">
        <v>42641</v>
      </c>
      <c r="AT159">
        <v>0</v>
      </c>
    </row>
    <row r="160" spans="1:46" x14ac:dyDescent="0.3">
      <c r="A160">
        <v>159</v>
      </c>
      <c r="B160" s="1">
        <v>45902.605520833335</v>
      </c>
      <c r="C160" s="1">
        <v>45902.612766203703</v>
      </c>
      <c r="D160" s="39" t="s">
        <v>33812</v>
      </c>
      <c r="E160" s="39" t="s">
        <v>34278</v>
      </c>
      <c r="F160">
        <v>9</v>
      </c>
      <c r="I160" s="39" t="s">
        <v>34279</v>
      </c>
      <c r="L160">
        <v>14</v>
      </c>
      <c r="O160">
        <v>14</v>
      </c>
      <c r="R160" s="39" t="s">
        <v>15187</v>
      </c>
      <c r="S160">
        <v>1</v>
      </c>
      <c r="U160" s="39" t="s">
        <v>15187</v>
      </c>
      <c r="V160">
        <v>1</v>
      </c>
      <c r="X160" s="39" t="s">
        <v>15186</v>
      </c>
      <c r="Y160">
        <v>1</v>
      </c>
      <c r="AA160" s="39" t="s">
        <v>15187</v>
      </c>
      <c r="AB160">
        <v>1</v>
      </c>
      <c r="AD160" s="39" t="s">
        <v>15186</v>
      </c>
      <c r="AE160">
        <v>1</v>
      </c>
      <c r="AG160" s="39" t="s">
        <v>15187</v>
      </c>
      <c r="AH160">
        <v>1</v>
      </c>
      <c r="AJ160" s="39" t="s">
        <v>15186</v>
      </c>
      <c r="AK160">
        <v>1</v>
      </c>
      <c r="AM160" s="39" t="s">
        <v>42621</v>
      </c>
      <c r="AN160">
        <v>1</v>
      </c>
      <c r="AP160" s="39" t="s">
        <v>42622</v>
      </c>
      <c r="AQ160">
        <v>1</v>
      </c>
      <c r="AS160" s="39" t="s">
        <v>42623</v>
      </c>
      <c r="AT160">
        <v>0</v>
      </c>
    </row>
    <row r="161" spans="1:46" x14ac:dyDescent="0.3">
      <c r="A161">
        <v>160</v>
      </c>
      <c r="B161" s="1">
        <v>45902.605798611112</v>
      </c>
      <c r="C161" s="1">
        <v>45902.612986111111</v>
      </c>
      <c r="D161" s="39" t="s">
        <v>33898</v>
      </c>
      <c r="E161" s="39" t="s">
        <v>36232</v>
      </c>
      <c r="F161">
        <v>9</v>
      </c>
      <c r="I161" s="39" t="s">
        <v>42512</v>
      </c>
      <c r="L161">
        <v>14</v>
      </c>
      <c r="O161">
        <v>39</v>
      </c>
      <c r="R161" s="39" t="s">
        <v>15187</v>
      </c>
      <c r="S161">
        <v>1</v>
      </c>
      <c r="U161" s="39" t="s">
        <v>15187</v>
      </c>
      <c r="V161">
        <v>1</v>
      </c>
      <c r="X161" s="39" t="s">
        <v>15186</v>
      </c>
      <c r="Y161">
        <v>1</v>
      </c>
      <c r="AA161" s="39" t="s">
        <v>15187</v>
      </c>
      <c r="AB161">
        <v>1</v>
      </c>
      <c r="AD161" s="39" t="s">
        <v>15186</v>
      </c>
      <c r="AE161">
        <v>1</v>
      </c>
      <c r="AG161" s="39" t="s">
        <v>15187</v>
      </c>
      <c r="AH161">
        <v>1</v>
      </c>
      <c r="AJ161" s="39" t="s">
        <v>15186</v>
      </c>
      <c r="AK161">
        <v>1</v>
      </c>
      <c r="AM161" s="39" t="s">
        <v>42621</v>
      </c>
      <c r="AN161">
        <v>1</v>
      </c>
      <c r="AP161" s="39" t="s">
        <v>42622</v>
      </c>
      <c r="AQ161">
        <v>1</v>
      </c>
      <c r="AS161" s="39" t="s">
        <v>42670</v>
      </c>
      <c r="AT161">
        <v>0</v>
      </c>
    </row>
    <row r="162" spans="1:46" x14ac:dyDescent="0.3">
      <c r="A162">
        <v>161</v>
      </c>
      <c r="B162" s="1">
        <v>45902.604097222225</v>
      </c>
      <c r="C162" s="1">
        <v>45902.613159722219</v>
      </c>
      <c r="D162" s="39" t="s">
        <v>32138</v>
      </c>
      <c r="E162" s="39" t="s">
        <v>32139</v>
      </c>
      <c r="F162">
        <v>9</v>
      </c>
      <c r="I162" s="39" t="s">
        <v>32140</v>
      </c>
      <c r="L162">
        <v>14</v>
      </c>
      <c r="O162">
        <v>26</v>
      </c>
      <c r="R162" s="39" t="s">
        <v>15187</v>
      </c>
      <c r="S162">
        <v>1</v>
      </c>
      <c r="U162" s="39" t="s">
        <v>15187</v>
      </c>
      <c r="V162">
        <v>1</v>
      </c>
      <c r="X162" s="39" t="s">
        <v>15186</v>
      </c>
      <c r="Y162">
        <v>1</v>
      </c>
      <c r="AA162" s="39" t="s">
        <v>15187</v>
      </c>
      <c r="AB162">
        <v>1</v>
      </c>
      <c r="AD162" s="39" t="s">
        <v>15186</v>
      </c>
      <c r="AE162">
        <v>1</v>
      </c>
      <c r="AG162" s="39" t="s">
        <v>15187</v>
      </c>
      <c r="AH162">
        <v>1</v>
      </c>
      <c r="AJ162" s="39" t="s">
        <v>15186</v>
      </c>
      <c r="AK162">
        <v>1</v>
      </c>
      <c r="AM162" s="39" t="s">
        <v>42621</v>
      </c>
      <c r="AN162">
        <v>1</v>
      </c>
      <c r="AP162" s="39" t="s">
        <v>42664</v>
      </c>
      <c r="AQ162">
        <v>0</v>
      </c>
      <c r="AS162" s="39" t="s">
        <v>42626</v>
      </c>
      <c r="AT162">
        <v>1</v>
      </c>
    </row>
    <row r="163" spans="1:46" x14ac:dyDescent="0.3">
      <c r="A163">
        <v>162</v>
      </c>
      <c r="B163" s="1">
        <v>45902.605798611112</v>
      </c>
      <c r="C163" s="1">
        <v>45902.614074074074</v>
      </c>
      <c r="D163" s="39" t="s">
        <v>33802</v>
      </c>
      <c r="E163" s="39" t="s">
        <v>33913</v>
      </c>
      <c r="F163">
        <v>10</v>
      </c>
      <c r="I163" s="39" t="s">
        <v>42516</v>
      </c>
      <c r="L163">
        <v>14</v>
      </c>
      <c r="O163">
        <v>11</v>
      </c>
      <c r="R163" s="39" t="s">
        <v>15187</v>
      </c>
      <c r="S163">
        <v>1</v>
      </c>
      <c r="U163" s="39" t="s">
        <v>15187</v>
      </c>
      <c r="V163">
        <v>1</v>
      </c>
      <c r="X163" s="39" t="s">
        <v>15186</v>
      </c>
      <c r="Y163">
        <v>1</v>
      </c>
      <c r="AA163" s="39" t="s">
        <v>15187</v>
      </c>
      <c r="AB163">
        <v>1</v>
      </c>
      <c r="AD163" s="39" t="s">
        <v>15186</v>
      </c>
      <c r="AE163">
        <v>1</v>
      </c>
      <c r="AG163" s="39" t="s">
        <v>15187</v>
      </c>
      <c r="AH163">
        <v>1</v>
      </c>
      <c r="AJ163" s="39" t="s">
        <v>15186</v>
      </c>
      <c r="AK163">
        <v>1</v>
      </c>
      <c r="AM163" s="39" t="s">
        <v>42621</v>
      </c>
      <c r="AN163">
        <v>1</v>
      </c>
      <c r="AP163" s="39" t="s">
        <v>42622</v>
      </c>
      <c r="AQ163">
        <v>1</v>
      </c>
      <c r="AS163" s="39" t="s">
        <v>42626</v>
      </c>
      <c r="AT163">
        <v>1</v>
      </c>
    </row>
    <row r="164" spans="1:46" x14ac:dyDescent="0.3">
      <c r="A164">
        <v>163</v>
      </c>
      <c r="B164" s="1">
        <v>45902.608194444445</v>
      </c>
      <c r="C164" s="1">
        <v>45902.61409722222</v>
      </c>
      <c r="D164" s="39" t="s">
        <v>33777</v>
      </c>
      <c r="E164" s="39" t="s">
        <v>36274</v>
      </c>
      <c r="F164">
        <v>8</v>
      </c>
      <c r="I164" s="39" t="s">
        <v>36274</v>
      </c>
      <c r="L164">
        <v>14</v>
      </c>
      <c r="O164">
        <v>4</v>
      </c>
      <c r="R164" s="39" t="s">
        <v>15187</v>
      </c>
      <c r="S164">
        <v>1</v>
      </c>
      <c r="U164" s="39" t="s">
        <v>15187</v>
      </c>
      <c r="V164">
        <v>1</v>
      </c>
      <c r="X164" s="39" t="s">
        <v>15186</v>
      </c>
      <c r="Y164">
        <v>1</v>
      </c>
      <c r="AA164" s="39" t="s">
        <v>15187</v>
      </c>
      <c r="AB164">
        <v>1</v>
      </c>
      <c r="AD164" s="39" t="s">
        <v>15186</v>
      </c>
      <c r="AE164">
        <v>1</v>
      </c>
      <c r="AG164" s="39" t="s">
        <v>15187</v>
      </c>
      <c r="AH164">
        <v>1</v>
      </c>
      <c r="AJ164" s="39" t="s">
        <v>15186</v>
      </c>
      <c r="AK164">
        <v>1</v>
      </c>
      <c r="AM164" s="39" t="s">
        <v>42652</v>
      </c>
      <c r="AN164">
        <v>0</v>
      </c>
      <c r="AP164" s="39" t="s">
        <v>42622</v>
      </c>
      <c r="AQ164">
        <v>1</v>
      </c>
      <c r="AS164" s="39" t="s">
        <v>42656</v>
      </c>
      <c r="AT164">
        <v>0</v>
      </c>
    </row>
    <row r="165" spans="1:46" x14ac:dyDescent="0.3">
      <c r="A165">
        <v>164</v>
      </c>
      <c r="B165" s="1">
        <v>45902.608055555553</v>
      </c>
      <c r="C165" s="1">
        <v>45902.614178240743</v>
      </c>
      <c r="D165" s="39" t="s">
        <v>4614</v>
      </c>
      <c r="E165" s="39" t="s">
        <v>4615</v>
      </c>
      <c r="F165">
        <v>9</v>
      </c>
      <c r="I165" s="39" t="s">
        <v>4615</v>
      </c>
      <c r="L165">
        <v>14</v>
      </c>
      <c r="O165">
        <v>12</v>
      </c>
      <c r="R165" s="39" t="s">
        <v>15187</v>
      </c>
      <c r="S165">
        <v>1</v>
      </c>
      <c r="U165" s="39" t="s">
        <v>15187</v>
      </c>
      <c r="V165">
        <v>1</v>
      </c>
      <c r="X165" s="39" t="s">
        <v>15186</v>
      </c>
      <c r="Y165">
        <v>1</v>
      </c>
      <c r="AA165" s="39" t="s">
        <v>15187</v>
      </c>
      <c r="AB165">
        <v>1</v>
      </c>
      <c r="AD165" s="39" t="s">
        <v>15186</v>
      </c>
      <c r="AE165">
        <v>1</v>
      </c>
      <c r="AG165" s="39" t="s">
        <v>15187</v>
      </c>
      <c r="AH165">
        <v>1</v>
      </c>
      <c r="AJ165" s="39" t="s">
        <v>15186</v>
      </c>
      <c r="AK165">
        <v>1</v>
      </c>
      <c r="AM165" s="39" t="s">
        <v>42621</v>
      </c>
      <c r="AN165">
        <v>1</v>
      </c>
      <c r="AP165" s="39" t="s">
        <v>42622</v>
      </c>
      <c r="AQ165">
        <v>1</v>
      </c>
      <c r="AS165" s="39" t="s">
        <v>42671</v>
      </c>
      <c r="AT165">
        <v>0</v>
      </c>
    </row>
    <row r="166" spans="1:46" x14ac:dyDescent="0.3">
      <c r="A166">
        <v>165</v>
      </c>
      <c r="B166" s="1">
        <v>45902.606435185182</v>
      </c>
      <c r="C166" s="1">
        <v>45902.614502314813</v>
      </c>
      <c r="D166" s="39" t="s">
        <v>4668</v>
      </c>
      <c r="E166" s="39" t="s">
        <v>4669</v>
      </c>
      <c r="F166">
        <v>9</v>
      </c>
      <c r="I166" s="39" t="s">
        <v>42521</v>
      </c>
      <c r="L166">
        <v>14</v>
      </c>
      <c r="O166">
        <v>2</v>
      </c>
      <c r="R166" s="39" t="s">
        <v>15187</v>
      </c>
      <c r="S166">
        <v>1</v>
      </c>
      <c r="U166" s="39" t="s">
        <v>15187</v>
      </c>
      <c r="V166">
        <v>1</v>
      </c>
      <c r="X166" s="39" t="s">
        <v>15186</v>
      </c>
      <c r="Y166">
        <v>1</v>
      </c>
      <c r="AA166" s="39" t="s">
        <v>15187</v>
      </c>
      <c r="AB166">
        <v>1</v>
      </c>
      <c r="AD166" s="39" t="s">
        <v>15186</v>
      </c>
      <c r="AE166">
        <v>1</v>
      </c>
      <c r="AG166" s="39" t="s">
        <v>15187</v>
      </c>
      <c r="AH166">
        <v>1</v>
      </c>
      <c r="AJ166" s="39" t="s">
        <v>15186</v>
      </c>
      <c r="AK166">
        <v>1</v>
      </c>
      <c r="AM166" s="39" t="s">
        <v>42621</v>
      </c>
      <c r="AN166">
        <v>1</v>
      </c>
      <c r="AP166" s="39" t="s">
        <v>42622</v>
      </c>
      <c r="AQ166">
        <v>1</v>
      </c>
      <c r="AS166" s="39" t="s">
        <v>42656</v>
      </c>
      <c r="AT166">
        <v>0</v>
      </c>
    </row>
    <row r="167" spans="1:46" x14ac:dyDescent="0.3">
      <c r="A167">
        <v>166</v>
      </c>
      <c r="B167" s="1">
        <v>45902.613842592589</v>
      </c>
      <c r="C167" s="1">
        <v>45902.61515046296</v>
      </c>
      <c r="D167" s="39" t="s">
        <v>33791</v>
      </c>
      <c r="E167" s="39" t="s">
        <v>42366</v>
      </c>
      <c r="F167">
        <v>9</v>
      </c>
      <c r="I167" s="39" t="s">
        <v>42672</v>
      </c>
      <c r="L167">
        <v>14</v>
      </c>
      <c r="O167">
        <v>8</v>
      </c>
      <c r="R167" s="39" t="s">
        <v>15187</v>
      </c>
      <c r="S167">
        <v>1</v>
      </c>
      <c r="U167" s="39" t="s">
        <v>15187</v>
      </c>
      <c r="V167">
        <v>1</v>
      </c>
      <c r="X167" s="39" t="s">
        <v>15186</v>
      </c>
      <c r="Y167">
        <v>1</v>
      </c>
      <c r="AA167" s="39" t="s">
        <v>15187</v>
      </c>
      <c r="AB167">
        <v>1</v>
      </c>
      <c r="AD167" s="39" t="s">
        <v>15186</v>
      </c>
      <c r="AE167">
        <v>1</v>
      </c>
      <c r="AG167" s="39" t="s">
        <v>15187</v>
      </c>
      <c r="AH167">
        <v>1</v>
      </c>
      <c r="AJ167" s="39" t="s">
        <v>15186</v>
      </c>
      <c r="AK167">
        <v>1</v>
      </c>
      <c r="AM167" s="39" t="s">
        <v>42621</v>
      </c>
      <c r="AN167">
        <v>1</v>
      </c>
      <c r="AP167" s="39" t="s">
        <v>42622</v>
      </c>
      <c r="AQ167">
        <v>1</v>
      </c>
      <c r="AS167" s="39" t="s">
        <v>42673</v>
      </c>
      <c r="AT167">
        <v>0</v>
      </c>
    </row>
    <row r="168" spans="1:46" x14ac:dyDescent="0.3">
      <c r="A168">
        <v>167</v>
      </c>
      <c r="B168" s="1">
        <v>45902.608067129629</v>
      </c>
      <c r="C168" s="1">
        <v>45902.61515046296</v>
      </c>
      <c r="D168" s="39" t="s">
        <v>33781</v>
      </c>
      <c r="E168" s="39" t="s">
        <v>36139</v>
      </c>
      <c r="F168">
        <v>9</v>
      </c>
      <c r="I168" s="39" t="s">
        <v>36139</v>
      </c>
      <c r="L168">
        <v>14</v>
      </c>
      <c r="O168">
        <v>5</v>
      </c>
      <c r="R168" s="39" t="s">
        <v>15187</v>
      </c>
      <c r="S168">
        <v>1</v>
      </c>
      <c r="U168" s="39" t="s">
        <v>15187</v>
      </c>
      <c r="V168">
        <v>1</v>
      </c>
      <c r="X168" s="39" t="s">
        <v>15186</v>
      </c>
      <c r="Y168">
        <v>1</v>
      </c>
      <c r="AA168" s="39" t="s">
        <v>15187</v>
      </c>
      <c r="AB168">
        <v>1</v>
      </c>
      <c r="AD168" s="39" t="s">
        <v>15186</v>
      </c>
      <c r="AE168">
        <v>1</v>
      </c>
      <c r="AG168" s="39" t="s">
        <v>15187</v>
      </c>
      <c r="AH168">
        <v>1</v>
      </c>
      <c r="AJ168" s="39" t="s">
        <v>15186</v>
      </c>
      <c r="AK168">
        <v>1</v>
      </c>
      <c r="AM168" s="39" t="s">
        <v>42621</v>
      </c>
      <c r="AN168">
        <v>1</v>
      </c>
      <c r="AP168" s="39" t="s">
        <v>42622</v>
      </c>
      <c r="AQ168">
        <v>1</v>
      </c>
      <c r="AS168" s="39" t="s">
        <v>42673</v>
      </c>
      <c r="AT168">
        <v>0</v>
      </c>
    </row>
    <row r="169" spans="1:46" x14ac:dyDescent="0.3">
      <c r="A169">
        <v>168</v>
      </c>
      <c r="B169" s="1">
        <v>45902.607071759259</v>
      </c>
      <c r="C169" s="1">
        <v>45902.615474537037</v>
      </c>
      <c r="D169" s="39" t="s">
        <v>33872</v>
      </c>
      <c r="E169" s="39" t="s">
        <v>36386</v>
      </c>
      <c r="F169">
        <v>9</v>
      </c>
      <c r="I169" s="39" t="s">
        <v>36386</v>
      </c>
      <c r="L169">
        <v>14</v>
      </c>
      <c r="O169">
        <v>31</v>
      </c>
      <c r="R169" s="39" t="s">
        <v>15187</v>
      </c>
      <c r="S169">
        <v>1</v>
      </c>
      <c r="U169" s="39" t="s">
        <v>15187</v>
      </c>
      <c r="V169">
        <v>1</v>
      </c>
      <c r="X169" s="39" t="s">
        <v>15186</v>
      </c>
      <c r="Y169">
        <v>1</v>
      </c>
      <c r="AA169" s="39" t="s">
        <v>15187</v>
      </c>
      <c r="AB169">
        <v>1</v>
      </c>
      <c r="AD169" s="39" t="s">
        <v>15186</v>
      </c>
      <c r="AE169">
        <v>1</v>
      </c>
      <c r="AG169" s="39" t="s">
        <v>15187</v>
      </c>
      <c r="AH169">
        <v>1</v>
      </c>
      <c r="AJ169" s="39" t="s">
        <v>15186</v>
      </c>
      <c r="AK169">
        <v>1</v>
      </c>
      <c r="AM169" s="39" t="s">
        <v>42621</v>
      </c>
      <c r="AN169">
        <v>1</v>
      </c>
      <c r="AP169" s="39" t="s">
        <v>42622</v>
      </c>
      <c r="AQ169">
        <v>1</v>
      </c>
      <c r="AS169" s="39" t="s">
        <v>42674</v>
      </c>
      <c r="AT169">
        <v>0</v>
      </c>
    </row>
    <row r="170" spans="1:46" x14ac:dyDescent="0.3">
      <c r="A170">
        <v>169</v>
      </c>
      <c r="B170" s="1">
        <v>45902.606203703705</v>
      </c>
      <c r="C170" s="1">
        <v>45902.615532407406</v>
      </c>
      <c r="D170" s="39" t="s">
        <v>4625</v>
      </c>
      <c r="E170" s="39" t="s">
        <v>4626</v>
      </c>
      <c r="F170">
        <v>10</v>
      </c>
      <c r="I170" s="39" t="s">
        <v>42524</v>
      </c>
      <c r="L170">
        <v>14</v>
      </c>
      <c r="O170">
        <v>20</v>
      </c>
      <c r="R170" s="39" t="s">
        <v>15187</v>
      </c>
      <c r="S170">
        <v>1</v>
      </c>
      <c r="U170" s="39" t="s">
        <v>15187</v>
      </c>
      <c r="V170">
        <v>1</v>
      </c>
      <c r="X170" s="39" t="s">
        <v>15186</v>
      </c>
      <c r="Y170">
        <v>1</v>
      </c>
      <c r="AA170" s="39" t="s">
        <v>15187</v>
      </c>
      <c r="AB170">
        <v>1</v>
      </c>
      <c r="AD170" s="39" t="s">
        <v>15186</v>
      </c>
      <c r="AE170">
        <v>1</v>
      </c>
      <c r="AG170" s="39" t="s">
        <v>15187</v>
      </c>
      <c r="AH170">
        <v>1</v>
      </c>
      <c r="AJ170" s="39" t="s">
        <v>15186</v>
      </c>
      <c r="AK170">
        <v>1</v>
      </c>
      <c r="AM170" s="39" t="s">
        <v>42621</v>
      </c>
      <c r="AN170">
        <v>1</v>
      </c>
      <c r="AP170" s="39" t="s">
        <v>42622</v>
      </c>
      <c r="AQ170">
        <v>1</v>
      </c>
      <c r="AS170" s="39" t="s">
        <v>42626</v>
      </c>
      <c r="AT170">
        <v>1</v>
      </c>
    </row>
    <row r="171" spans="1:46" x14ac:dyDescent="0.3">
      <c r="A171">
        <v>170</v>
      </c>
      <c r="B171" s="1">
        <v>45902.612847222219</v>
      </c>
      <c r="C171" s="1">
        <v>45902.617210648146</v>
      </c>
      <c r="D171" s="39" t="s">
        <v>4739</v>
      </c>
      <c r="E171" s="39" t="s">
        <v>4740</v>
      </c>
      <c r="F171">
        <v>8</v>
      </c>
      <c r="I171" s="39" t="s">
        <v>4740</v>
      </c>
      <c r="L171">
        <v>14</v>
      </c>
      <c r="O171">
        <v>24</v>
      </c>
      <c r="R171" s="39" t="s">
        <v>15187</v>
      </c>
      <c r="S171">
        <v>1</v>
      </c>
      <c r="U171" s="39" t="s">
        <v>15187</v>
      </c>
      <c r="V171">
        <v>1</v>
      </c>
      <c r="X171" s="39" t="s">
        <v>15186</v>
      </c>
      <c r="Y171">
        <v>1</v>
      </c>
      <c r="AA171" s="39" t="s">
        <v>15187</v>
      </c>
      <c r="AB171">
        <v>1</v>
      </c>
      <c r="AD171" s="39" t="s">
        <v>15186</v>
      </c>
      <c r="AE171">
        <v>1</v>
      </c>
      <c r="AG171" s="39" t="s">
        <v>15187</v>
      </c>
      <c r="AH171">
        <v>1</v>
      </c>
      <c r="AJ171" s="39" t="s">
        <v>15186</v>
      </c>
      <c r="AK171">
        <v>1</v>
      </c>
      <c r="AM171" s="39" t="s">
        <v>42621</v>
      </c>
      <c r="AN171">
        <v>1</v>
      </c>
      <c r="AP171" s="39" t="s">
        <v>42630</v>
      </c>
      <c r="AQ171">
        <v>0</v>
      </c>
      <c r="AS171" s="39" t="s">
        <v>42675</v>
      </c>
      <c r="AT171">
        <v>0</v>
      </c>
    </row>
    <row r="172" spans="1:46" x14ac:dyDescent="0.3">
      <c r="A172">
        <v>171</v>
      </c>
      <c r="B172" s="1">
        <v>45902.606203703705</v>
      </c>
      <c r="C172" s="1">
        <v>45902.620046296295</v>
      </c>
      <c r="D172" s="39" t="s">
        <v>33816</v>
      </c>
      <c r="E172" s="39" t="s">
        <v>36471</v>
      </c>
      <c r="F172">
        <v>7</v>
      </c>
      <c r="I172" s="39" t="s">
        <v>42676</v>
      </c>
      <c r="L172">
        <v>14</v>
      </c>
      <c r="O172">
        <v>15</v>
      </c>
      <c r="R172" s="39" t="s">
        <v>15187</v>
      </c>
      <c r="S172">
        <v>1</v>
      </c>
      <c r="U172" s="39" t="s">
        <v>15187</v>
      </c>
      <c r="V172">
        <v>1</v>
      </c>
      <c r="X172" s="39" t="s">
        <v>15186</v>
      </c>
      <c r="Y172">
        <v>1</v>
      </c>
      <c r="AA172" s="39" t="s">
        <v>15187</v>
      </c>
      <c r="AB172">
        <v>1</v>
      </c>
      <c r="AD172" s="39" t="s">
        <v>15186</v>
      </c>
      <c r="AE172">
        <v>1</v>
      </c>
      <c r="AG172" s="39" t="s">
        <v>15187</v>
      </c>
      <c r="AH172">
        <v>1</v>
      </c>
      <c r="AJ172" s="39" t="s">
        <v>15186</v>
      </c>
      <c r="AK172">
        <v>1</v>
      </c>
      <c r="AM172" s="39" t="s">
        <v>42652</v>
      </c>
      <c r="AN172">
        <v>0</v>
      </c>
      <c r="AP172" s="39" t="s">
        <v>42628</v>
      </c>
      <c r="AQ172">
        <v>0</v>
      </c>
      <c r="AS172" s="39" t="s">
        <v>42674</v>
      </c>
      <c r="AT172">
        <v>0</v>
      </c>
    </row>
    <row r="173" spans="1:46" x14ac:dyDescent="0.3">
      <c r="A173">
        <v>172</v>
      </c>
      <c r="B173" s="1">
        <v>45902.61550925926</v>
      </c>
      <c r="C173" s="1">
        <v>45902.620300925926</v>
      </c>
      <c r="D173" s="39" t="s">
        <v>33828</v>
      </c>
      <c r="E173" s="39" t="s">
        <v>36151</v>
      </c>
      <c r="F173">
        <v>6</v>
      </c>
      <c r="I173" s="39" t="s">
        <v>36151</v>
      </c>
      <c r="L173">
        <v>14</v>
      </c>
      <c r="O173">
        <v>18</v>
      </c>
      <c r="R173" s="39" t="s">
        <v>15187</v>
      </c>
      <c r="S173">
        <v>1</v>
      </c>
      <c r="U173" s="39" t="s">
        <v>15187</v>
      </c>
      <c r="V173">
        <v>1</v>
      </c>
      <c r="X173" s="39" t="s">
        <v>15187</v>
      </c>
      <c r="Y173">
        <v>0</v>
      </c>
      <c r="AA173" s="39" t="s">
        <v>15186</v>
      </c>
      <c r="AB173">
        <v>0</v>
      </c>
      <c r="AD173" s="39" t="s">
        <v>15187</v>
      </c>
      <c r="AE173">
        <v>0</v>
      </c>
      <c r="AG173" s="39" t="s">
        <v>15187</v>
      </c>
      <c r="AH173">
        <v>1</v>
      </c>
      <c r="AJ173" s="39" t="s">
        <v>15186</v>
      </c>
      <c r="AK173">
        <v>1</v>
      </c>
      <c r="AM173" s="39" t="s">
        <v>42621</v>
      </c>
      <c r="AN173">
        <v>1</v>
      </c>
      <c r="AP173" s="39" t="s">
        <v>42622</v>
      </c>
      <c r="AQ173">
        <v>1</v>
      </c>
      <c r="AS173" s="39" t="s">
        <v>42677</v>
      </c>
      <c r="AT173">
        <v>0</v>
      </c>
    </row>
    <row r="174" spans="1:46" x14ac:dyDescent="0.3">
      <c r="A174">
        <v>173</v>
      </c>
      <c r="B174" s="1">
        <v>45902.607800925929</v>
      </c>
      <c r="C174" s="1">
        <v>45902.620428240742</v>
      </c>
      <c r="D174" s="39" t="s">
        <v>33785</v>
      </c>
      <c r="E174" s="39" t="s">
        <v>36160</v>
      </c>
      <c r="F174">
        <v>9</v>
      </c>
      <c r="I174" s="39" t="s">
        <v>42678</v>
      </c>
      <c r="L174">
        <v>14</v>
      </c>
      <c r="O174">
        <v>6</v>
      </c>
      <c r="R174" s="39" t="s">
        <v>15187</v>
      </c>
      <c r="S174">
        <v>1</v>
      </c>
      <c r="U174" s="39" t="s">
        <v>15187</v>
      </c>
      <c r="V174">
        <v>1</v>
      </c>
      <c r="X174" s="39" t="s">
        <v>15186</v>
      </c>
      <c r="Y174">
        <v>1</v>
      </c>
      <c r="AA174" s="39" t="s">
        <v>15187</v>
      </c>
      <c r="AB174">
        <v>1</v>
      </c>
      <c r="AD174" s="39" t="s">
        <v>15186</v>
      </c>
      <c r="AE174">
        <v>1</v>
      </c>
      <c r="AG174" s="39" t="s">
        <v>15187</v>
      </c>
      <c r="AH174">
        <v>1</v>
      </c>
      <c r="AJ174" s="39" t="s">
        <v>15186</v>
      </c>
      <c r="AK174">
        <v>1</v>
      </c>
      <c r="AM174" s="39" t="s">
        <v>42621</v>
      </c>
      <c r="AN174">
        <v>1</v>
      </c>
      <c r="AP174" s="39" t="s">
        <v>42622</v>
      </c>
      <c r="AQ174">
        <v>1</v>
      </c>
      <c r="AS174" s="39" t="s">
        <v>42677</v>
      </c>
      <c r="AT174">
        <v>0</v>
      </c>
    </row>
    <row r="175" spans="1:46" x14ac:dyDescent="0.3">
      <c r="A175">
        <v>174</v>
      </c>
      <c r="B175" s="1">
        <v>45902.614641203705</v>
      </c>
      <c r="C175" s="1">
        <v>45902.620752314811</v>
      </c>
      <c r="D175" s="39" t="s">
        <v>33864</v>
      </c>
      <c r="E175" s="39" t="s">
        <v>36420</v>
      </c>
      <c r="F175">
        <v>9</v>
      </c>
      <c r="I175" s="39" t="s">
        <v>36420</v>
      </c>
      <c r="L175">
        <v>14</v>
      </c>
      <c r="O175">
        <v>29</v>
      </c>
      <c r="R175" s="39" t="s">
        <v>15187</v>
      </c>
      <c r="S175">
        <v>1</v>
      </c>
      <c r="U175" s="39" t="s">
        <v>15186</v>
      </c>
      <c r="V175">
        <v>0</v>
      </c>
      <c r="X175" s="39" t="s">
        <v>15186</v>
      </c>
      <c r="Y175">
        <v>1</v>
      </c>
      <c r="AA175" s="39" t="s">
        <v>15187</v>
      </c>
      <c r="AB175">
        <v>1</v>
      </c>
      <c r="AD175" s="39" t="s">
        <v>15186</v>
      </c>
      <c r="AE175">
        <v>1</v>
      </c>
      <c r="AG175" s="39" t="s">
        <v>15187</v>
      </c>
      <c r="AH175">
        <v>1</v>
      </c>
      <c r="AJ175" s="39" t="s">
        <v>15186</v>
      </c>
      <c r="AK175">
        <v>1</v>
      </c>
      <c r="AM175" s="39" t="s">
        <v>42621</v>
      </c>
      <c r="AN175">
        <v>1</v>
      </c>
      <c r="AP175" s="39" t="s">
        <v>42622</v>
      </c>
      <c r="AQ175">
        <v>1</v>
      </c>
      <c r="AS175" s="39" t="s">
        <v>42626</v>
      </c>
      <c r="AT175">
        <v>1</v>
      </c>
    </row>
    <row r="176" spans="1:46" x14ac:dyDescent="0.3">
      <c r="A176">
        <v>175</v>
      </c>
      <c r="B176" s="1">
        <v>45902.61822916667</v>
      </c>
      <c r="C176" s="1">
        <v>45902.621944444443</v>
      </c>
      <c r="D176" s="39" t="s">
        <v>33891</v>
      </c>
      <c r="E176" s="39" t="s">
        <v>33955</v>
      </c>
      <c r="F176">
        <v>8</v>
      </c>
      <c r="I176" s="39" t="s">
        <v>33956</v>
      </c>
      <c r="L176">
        <v>14</v>
      </c>
      <c r="O176">
        <v>37</v>
      </c>
      <c r="R176" s="39" t="s">
        <v>15187</v>
      </c>
      <c r="S176">
        <v>1</v>
      </c>
      <c r="U176" s="39" t="s">
        <v>15186</v>
      </c>
      <c r="V176">
        <v>0</v>
      </c>
      <c r="X176" s="39" t="s">
        <v>15186</v>
      </c>
      <c r="Y176">
        <v>1</v>
      </c>
      <c r="AA176" s="39" t="s">
        <v>15187</v>
      </c>
      <c r="AB176">
        <v>1</v>
      </c>
      <c r="AD176" s="39" t="s">
        <v>15186</v>
      </c>
      <c r="AE176">
        <v>1</v>
      </c>
      <c r="AG176" s="39" t="s">
        <v>15187</v>
      </c>
      <c r="AH176">
        <v>1</v>
      </c>
      <c r="AJ176" s="39" t="s">
        <v>15186</v>
      </c>
      <c r="AK176">
        <v>1</v>
      </c>
      <c r="AM176" s="39" t="s">
        <v>42638</v>
      </c>
      <c r="AN176">
        <v>0</v>
      </c>
      <c r="AP176" s="39" t="s">
        <v>42622</v>
      </c>
      <c r="AQ176">
        <v>1</v>
      </c>
      <c r="AS176" s="39" t="s">
        <v>42626</v>
      </c>
      <c r="AT176">
        <v>1</v>
      </c>
    </row>
    <row r="177" spans="1:46" x14ac:dyDescent="0.3">
      <c r="A177">
        <v>176</v>
      </c>
      <c r="B177" s="1">
        <v>45902.614421296297</v>
      </c>
      <c r="C177" s="1">
        <v>45902.622002314813</v>
      </c>
      <c r="D177" s="39" t="s">
        <v>33851</v>
      </c>
      <c r="E177" s="39" t="s">
        <v>36478</v>
      </c>
      <c r="F177">
        <v>7</v>
      </c>
      <c r="I177" s="39" t="s">
        <v>42509</v>
      </c>
      <c r="L177">
        <v>14</v>
      </c>
      <c r="O177">
        <v>25</v>
      </c>
      <c r="R177" s="39" t="s">
        <v>15187</v>
      </c>
      <c r="S177">
        <v>1</v>
      </c>
      <c r="U177" s="39" t="s">
        <v>15186</v>
      </c>
      <c r="V177">
        <v>0</v>
      </c>
      <c r="X177" s="39" t="s">
        <v>15186</v>
      </c>
      <c r="Y177">
        <v>1</v>
      </c>
      <c r="AA177" s="39" t="s">
        <v>15187</v>
      </c>
      <c r="AB177">
        <v>1</v>
      </c>
      <c r="AD177" s="39" t="s">
        <v>15187</v>
      </c>
      <c r="AE177">
        <v>0</v>
      </c>
      <c r="AG177" s="39" t="s">
        <v>15187</v>
      </c>
      <c r="AH177">
        <v>1</v>
      </c>
      <c r="AJ177" s="39" t="s">
        <v>15187</v>
      </c>
      <c r="AK177">
        <v>0</v>
      </c>
      <c r="AM177" s="39" t="s">
        <v>42621</v>
      </c>
      <c r="AN177">
        <v>1</v>
      </c>
      <c r="AP177" s="39" t="s">
        <v>42622</v>
      </c>
      <c r="AQ177">
        <v>1</v>
      </c>
      <c r="AS177" s="39" t="s">
        <v>42626</v>
      </c>
      <c r="AT177">
        <v>1</v>
      </c>
    </row>
    <row r="178" spans="1:46" x14ac:dyDescent="0.3">
      <c r="A178">
        <v>177</v>
      </c>
      <c r="B178" s="1">
        <v>45902.619305555556</v>
      </c>
      <c r="C178" s="1">
        <v>45902.622141203705</v>
      </c>
      <c r="D178" s="39" t="s">
        <v>4765</v>
      </c>
      <c r="E178" s="39" t="s">
        <v>4766</v>
      </c>
      <c r="F178">
        <v>10</v>
      </c>
      <c r="I178" s="39" t="s">
        <v>4767</v>
      </c>
      <c r="L178">
        <v>14</v>
      </c>
      <c r="O178">
        <v>9</v>
      </c>
      <c r="R178" s="39" t="s">
        <v>15187</v>
      </c>
      <c r="S178">
        <v>1</v>
      </c>
      <c r="U178" s="39" t="s">
        <v>15187</v>
      </c>
      <c r="V178">
        <v>1</v>
      </c>
      <c r="X178" s="39" t="s">
        <v>15186</v>
      </c>
      <c r="Y178">
        <v>1</v>
      </c>
      <c r="AA178" s="39" t="s">
        <v>15187</v>
      </c>
      <c r="AB178">
        <v>1</v>
      </c>
      <c r="AD178" s="39" t="s">
        <v>15186</v>
      </c>
      <c r="AE178">
        <v>1</v>
      </c>
      <c r="AG178" s="39" t="s">
        <v>15187</v>
      </c>
      <c r="AH178">
        <v>1</v>
      </c>
      <c r="AJ178" s="39" t="s">
        <v>15186</v>
      </c>
      <c r="AK178">
        <v>1</v>
      </c>
      <c r="AM178" s="39" t="s">
        <v>42621</v>
      </c>
      <c r="AN178">
        <v>1</v>
      </c>
      <c r="AP178" s="39" t="s">
        <v>42622</v>
      </c>
      <c r="AQ178">
        <v>1</v>
      </c>
      <c r="AS178" s="39" t="s">
        <v>42626</v>
      </c>
      <c r="AT178">
        <v>1</v>
      </c>
    </row>
    <row r="179" spans="1:46" x14ac:dyDescent="0.3">
      <c r="A179">
        <v>178</v>
      </c>
      <c r="B179" s="1">
        <v>45902.616875</v>
      </c>
      <c r="C179" s="1">
        <v>45902.622164351851</v>
      </c>
      <c r="D179" s="39" t="s">
        <v>33808</v>
      </c>
      <c r="E179" s="39" t="s">
        <v>35495</v>
      </c>
      <c r="F179">
        <v>10</v>
      </c>
      <c r="I179" s="39" t="s">
        <v>35496</v>
      </c>
      <c r="L179">
        <v>14</v>
      </c>
      <c r="O179">
        <v>13</v>
      </c>
      <c r="R179" s="39" t="s">
        <v>15187</v>
      </c>
      <c r="S179">
        <v>1</v>
      </c>
      <c r="U179" s="39" t="s">
        <v>15187</v>
      </c>
      <c r="V179">
        <v>1</v>
      </c>
      <c r="X179" s="39" t="s">
        <v>15186</v>
      </c>
      <c r="Y179">
        <v>1</v>
      </c>
      <c r="AA179" s="39" t="s">
        <v>15187</v>
      </c>
      <c r="AB179">
        <v>1</v>
      </c>
      <c r="AD179" s="39" t="s">
        <v>15186</v>
      </c>
      <c r="AE179">
        <v>1</v>
      </c>
      <c r="AG179" s="39" t="s">
        <v>15187</v>
      </c>
      <c r="AH179">
        <v>1</v>
      </c>
      <c r="AJ179" s="39" t="s">
        <v>15186</v>
      </c>
      <c r="AK179">
        <v>1</v>
      </c>
      <c r="AM179" s="39" t="s">
        <v>42621</v>
      </c>
      <c r="AN179">
        <v>1</v>
      </c>
      <c r="AP179" s="39" t="s">
        <v>42622</v>
      </c>
      <c r="AQ179">
        <v>1</v>
      </c>
      <c r="AS179" s="39" t="s">
        <v>42626</v>
      </c>
      <c r="AT179">
        <v>1</v>
      </c>
    </row>
    <row r="180" spans="1:46" x14ac:dyDescent="0.3">
      <c r="A180">
        <v>179</v>
      </c>
      <c r="B180" s="1">
        <v>45902.606990740744</v>
      </c>
      <c r="C180" s="1">
        <v>45902.623773148145</v>
      </c>
      <c r="D180" s="39" t="s">
        <v>4706</v>
      </c>
      <c r="E180" s="39" t="s">
        <v>4707</v>
      </c>
      <c r="F180">
        <v>8</v>
      </c>
      <c r="I180" s="39" t="s">
        <v>4708</v>
      </c>
      <c r="L180">
        <v>14</v>
      </c>
      <c r="O180">
        <v>36</v>
      </c>
      <c r="R180" s="39" t="s">
        <v>15187</v>
      </c>
      <c r="S180">
        <v>1</v>
      </c>
      <c r="U180" s="39" t="s">
        <v>15186</v>
      </c>
      <c r="V180">
        <v>0</v>
      </c>
      <c r="X180" s="39" t="s">
        <v>15186</v>
      </c>
      <c r="Y180">
        <v>1</v>
      </c>
      <c r="AA180" s="39" t="s">
        <v>15186</v>
      </c>
      <c r="AB180">
        <v>0</v>
      </c>
      <c r="AD180" s="39" t="s">
        <v>15186</v>
      </c>
      <c r="AE180">
        <v>1</v>
      </c>
      <c r="AG180" s="39" t="s">
        <v>15187</v>
      </c>
      <c r="AH180">
        <v>1</v>
      </c>
      <c r="AJ180" s="39" t="s">
        <v>15186</v>
      </c>
      <c r="AK180">
        <v>1</v>
      </c>
      <c r="AM180" s="39" t="s">
        <v>42621</v>
      </c>
      <c r="AN180">
        <v>1</v>
      </c>
      <c r="AP180" s="39" t="s">
        <v>42622</v>
      </c>
      <c r="AQ180">
        <v>1</v>
      </c>
      <c r="AS180" s="39" t="s">
        <v>42626</v>
      </c>
      <c r="AT180">
        <v>1</v>
      </c>
    </row>
    <row r="181" spans="1:46" x14ac:dyDescent="0.3">
      <c r="A181">
        <v>180</v>
      </c>
      <c r="B181" s="1">
        <v>45902.617303240739</v>
      </c>
      <c r="C181" s="1">
        <v>45902.624745370369</v>
      </c>
      <c r="D181" s="39" t="s">
        <v>33868</v>
      </c>
      <c r="E181" s="39" t="s">
        <v>36378</v>
      </c>
      <c r="F181">
        <v>9</v>
      </c>
      <c r="I181" s="39" t="s">
        <v>36378</v>
      </c>
      <c r="L181">
        <v>14</v>
      </c>
      <c r="O181">
        <v>30</v>
      </c>
      <c r="R181" s="39" t="s">
        <v>15186</v>
      </c>
      <c r="S181">
        <v>0</v>
      </c>
      <c r="U181" s="39" t="s">
        <v>15187</v>
      </c>
      <c r="V181">
        <v>1</v>
      </c>
      <c r="X181" s="39" t="s">
        <v>15186</v>
      </c>
      <c r="Y181">
        <v>1</v>
      </c>
      <c r="AA181" s="39" t="s">
        <v>15187</v>
      </c>
      <c r="AB181">
        <v>1</v>
      </c>
      <c r="AD181" s="39" t="s">
        <v>15186</v>
      </c>
      <c r="AE181">
        <v>1</v>
      </c>
      <c r="AG181" s="39" t="s">
        <v>15187</v>
      </c>
      <c r="AH181">
        <v>1</v>
      </c>
      <c r="AJ181" s="39" t="s">
        <v>15186</v>
      </c>
      <c r="AK181">
        <v>1</v>
      </c>
      <c r="AM181" s="39" t="s">
        <v>42621</v>
      </c>
      <c r="AN181">
        <v>1</v>
      </c>
      <c r="AP181" s="39" t="s">
        <v>42622</v>
      </c>
      <c r="AQ181">
        <v>1</v>
      </c>
      <c r="AS181" s="39" t="s">
        <v>42626</v>
      </c>
      <c r="AT181">
        <v>1</v>
      </c>
    </row>
    <row r="182" spans="1:46" x14ac:dyDescent="0.3">
      <c r="A182">
        <v>181</v>
      </c>
      <c r="B182" s="1">
        <v>45902.614872685182</v>
      </c>
      <c r="C182" s="1">
        <v>45902.625138888892</v>
      </c>
      <c r="D182" s="39" t="s">
        <v>33876</v>
      </c>
      <c r="E182" s="39" t="s">
        <v>36391</v>
      </c>
      <c r="F182">
        <v>8</v>
      </c>
      <c r="I182" s="39" t="s">
        <v>36391</v>
      </c>
      <c r="L182">
        <v>14</v>
      </c>
      <c r="O182">
        <v>32</v>
      </c>
      <c r="R182" s="39" t="s">
        <v>15187</v>
      </c>
      <c r="S182">
        <v>1</v>
      </c>
      <c r="U182" s="39" t="s">
        <v>15186</v>
      </c>
      <c r="V182">
        <v>0</v>
      </c>
      <c r="X182" s="39" t="s">
        <v>15186</v>
      </c>
      <c r="Y182">
        <v>1</v>
      </c>
      <c r="AA182" s="39" t="s">
        <v>15187</v>
      </c>
      <c r="AB182">
        <v>1</v>
      </c>
      <c r="AD182" s="39" t="s">
        <v>15187</v>
      </c>
      <c r="AE182">
        <v>0</v>
      </c>
      <c r="AG182" s="39" t="s">
        <v>15187</v>
      </c>
      <c r="AH182">
        <v>1</v>
      </c>
      <c r="AJ182" s="39" t="s">
        <v>15186</v>
      </c>
      <c r="AK182">
        <v>1</v>
      </c>
      <c r="AM182" s="39" t="s">
        <v>42621</v>
      </c>
      <c r="AN182">
        <v>1</v>
      </c>
      <c r="AP182" s="39" t="s">
        <v>42622</v>
      </c>
      <c r="AQ182">
        <v>1</v>
      </c>
      <c r="AS182" s="39" t="s">
        <v>42626</v>
      </c>
      <c r="AT182">
        <v>1</v>
      </c>
    </row>
    <row r="183" spans="1:46" x14ac:dyDescent="0.3">
      <c r="A183">
        <v>182</v>
      </c>
      <c r="B183" s="1">
        <v>45902.618321759262</v>
      </c>
      <c r="C183" s="1">
        <v>45902.625532407408</v>
      </c>
      <c r="D183" s="39" t="s">
        <v>33838</v>
      </c>
      <c r="E183" s="39" t="s">
        <v>33973</v>
      </c>
      <c r="F183">
        <v>8</v>
      </c>
      <c r="I183" s="39" t="s">
        <v>33973</v>
      </c>
      <c r="L183">
        <v>14</v>
      </c>
      <c r="O183">
        <v>21</v>
      </c>
      <c r="R183" s="39" t="s">
        <v>15187</v>
      </c>
      <c r="S183">
        <v>1</v>
      </c>
      <c r="U183" s="39" t="s">
        <v>15187</v>
      </c>
      <c r="V183">
        <v>1</v>
      </c>
      <c r="X183" s="39" t="s">
        <v>15186</v>
      </c>
      <c r="Y183">
        <v>1</v>
      </c>
      <c r="AA183" s="39" t="s">
        <v>15187</v>
      </c>
      <c r="AB183">
        <v>1</v>
      </c>
      <c r="AD183" s="39" t="s">
        <v>15186</v>
      </c>
      <c r="AE183">
        <v>1</v>
      </c>
      <c r="AG183" s="39" t="s">
        <v>15187</v>
      </c>
      <c r="AH183">
        <v>1</v>
      </c>
      <c r="AJ183" s="39" t="s">
        <v>15187</v>
      </c>
      <c r="AK183">
        <v>0</v>
      </c>
      <c r="AM183" s="39" t="s">
        <v>42621</v>
      </c>
      <c r="AN183">
        <v>1</v>
      </c>
      <c r="AP183" s="39" t="s">
        <v>42622</v>
      </c>
      <c r="AQ183">
        <v>1</v>
      </c>
      <c r="AS183" s="39" t="s">
        <v>42679</v>
      </c>
      <c r="AT183">
        <v>0</v>
      </c>
    </row>
    <row r="184" spans="1:46" x14ac:dyDescent="0.3">
      <c r="A184">
        <v>183</v>
      </c>
      <c r="B184" s="1">
        <v>45902.619467592594</v>
      </c>
      <c r="C184" s="1">
        <v>45902.625844907408</v>
      </c>
      <c r="D184" s="39" t="s">
        <v>4647</v>
      </c>
      <c r="E184" s="39" t="s">
        <v>4648</v>
      </c>
      <c r="F184">
        <v>9</v>
      </c>
      <c r="I184" s="39" t="s">
        <v>4648</v>
      </c>
      <c r="L184">
        <v>14</v>
      </c>
      <c r="O184">
        <v>40</v>
      </c>
      <c r="R184" s="39" t="s">
        <v>15187</v>
      </c>
      <c r="S184">
        <v>1</v>
      </c>
      <c r="U184" s="39" t="s">
        <v>15187</v>
      </c>
      <c r="V184">
        <v>1</v>
      </c>
      <c r="X184" s="39" t="s">
        <v>15186</v>
      </c>
      <c r="Y184">
        <v>1</v>
      </c>
      <c r="AA184" s="39" t="s">
        <v>15187</v>
      </c>
      <c r="AB184">
        <v>1</v>
      </c>
      <c r="AD184" s="39" t="s">
        <v>15187</v>
      </c>
      <c r="AE184">
        <v>0</v>
      </c>
      <c r="AG184" s="39" t="s">
        <v>15187</v>
      </c>
      <c r="AH184">
        <v>1</v>
      </c>
      <c r="AJ184" s="39" t="s">
        <v>15186</v>
      </c>
      <c r="AK184">
        <v>1</v>
      </c>
      <c r="AM184" s="39" t="s">
        <v>42621</v>
      </c>
      <c r="AN184">
        <v>1</v>
      </c>
      <c r="AP184" s="39" t="s">
        <v>42622</v>
      </c>
      <c r="AQ184">
        <v>1</v>
      </c>
      <c r="AS184" s="39" t="s">
        <v>42626</v>
      </c>
      <c r="AT184">
        <v>1</v>
      </c>
    </row>
    <row r="185" spans="1:46" x14ac:dyDescent="0.3">
      <c r="A185">
        <v>184</v>
      </c>
      <c r="B185" s="1">
        <v>45902.619664351849</v>
      </c>
      <c r="C185" s="1">
        <v>45902.626898148148</v>
      </c>
      <c r="D185" s="39" t="s">
        <v>33857</v>
      </c>
      <c r="E185" s="39" t="s">
        <v>33946</v>
      </c>
      <c r="F185">
        <v>10</v>
      </c>
      <c r="I185" s="39" t="s">
        <v>33946</v>
      </c>
      <c r="L185">
        <v>14</v>
      </c>
      <c r="O185">
        <v>27</v>
      </c>
      <c r="R185" s="39" t="s">
        <v>15187</v>
      </c>
      <c r="S185">
        <v>1</v>
      </c>
      <c r="U185" s="39" t="s">
        <v>15187</v>
      </c>
      <c r="V185">
        <v>1</v>
      </c>
      <c r="X185" s="39" t="s">
        <v>15186</v>
      </c>
      <c r="Y185">
        <v>1</v>
      </c>
      <c r="AA185" s="39" t="s">
        <v>15187</v>
      </c>
      <c r="AB185">
        <v>1</v>
      </c>
      <c r="AD185" s="39" t="s">
        <v>15186</v>
      </c>
      <c r="AE185">
        <v>1</v>
      </c>
      <c r="AG185" s="39" t="s">
        <v>15187</v>
      </c>
      <c r="AH185">
        <v>1</v>
      </c>
      <c r="AJ185" s="39" t="s">
        <v>15186</v>
      </c>
      <c r="AK185">
        <v>1</v>
      </c>
      <c r="AM185" s="39" t="s">
        <v>42621</v>
      </c>
      <c r="AN185">
        <v>1</v>
      </c>
      <c r="AP185" s="39" t="s">
        <v>42622</v>
      </c>
      <c r="AQ185">
        <v>1</v>
      </c>
      <c r="AS185" s="39" t="s">
        <v>42626</v>
      </c>
      <c r="AT185">
        <v>1</v>
      </c>
    </row>
    <row r="186" spans="1:46" x14ac:dyDescent="0.3">
      <c r="A186">
        <v>185</v>
      </c>
      <c r="B186" s="1">
        <v>45902.619652777779</v>
      </c>
      <c r="C186" s="1">
        <v>45902.626898148148</v>
      </c>
      <c r="D186" s="39" t="s">
        <v>33831</v>
      </c>
      <c r="E186" s="39" t="s">
        <v>33903</v>
      </c>
      <c r="F186">
        <v>10</v>
      </c>
      <c r="I186" s="39" t="s">
        <v>33903</v>
      </c>
      <c r="L186">
        <v>14</v>
      </c>
      <c r="O186">
        <v>19</v>
      </c>
      <c r="R186" s="39" t="s">
        <v>15187</v>
      </c>
      <c r="S186">
        <v>1</v>
      </c>
      <c r="U186" s="39" t="s">
        <v>15187</v>
      </c>
      <c r="V186">
        <v>1</v>
      </c>
      <c r="X186" s="39" t="s">
        <v>15186</v>
      </c>
      <c r="Y186">
        <v>1</v>
      </c>
      <c r="AA186" s="39" t="s">
        <v>15187</v>
      </c>
      <c r="AB186">
        <v>1</v>
      </c>
      <c r="AD186" s="39" t="s">
        <v>15186</v>
      </c>
      <c r="AE186">
        <v>1</v>
      </c>
      <c r="AG186" s="39" t="s">
        <v>15187</v>
      </c>
      <c r="AH186">
        <v>1</v>
      </c>
      <c r="AJ186" s="39" t="s">
        <v>15186</v>
      </c>
      <c r="AK186">
        <v>1</v>
      </c>
      <c r="AM186" s="39" t="s">
        <v>42621</v>
      </c>
      <c r="AN186">
        <v>1</v>
      </c>
      <c r="AP186" s="39" t="s">
        <v>42622</v>
      </c>
      <c r="AQ186">
        <v>1</v>
      </c>
      <c r="AS186" s="39" t="s">
        <v>42626</v>
      </c>
      <c r="AT186">
        <v>1</v>
      </c>
    </row>
    <row r="187" spans="1:46" x14ac:dyDescent="0.3">
      <c r="A187">
        <v>186</v>
      </c>
      <c r="B187" s="1">
        <v>45902.626377314817</v>
      </c>
      <c r="C187" s="1">
        <v>45902.62872685185</v>
      </c>
      <c r="D187" s="39" t="s">
        <v>32048</v>
      </c>
      <c r="E187" s="39" t="s">
        <v>32049</v>
      </c>
      <c r="F187">
        <v>8</v>
      </c>
      <c r="I187" s="39" t="s">
        <v>32049</v>
      </c>
      <c r="L187">
        <v>14</v>
      </c>
      <c r="O187">
        <v>3</v>
      </c>
      <c r="R187" s="39" t="s">
        <v>15187</v>
      </c>
      <c r="S187">
        <v>1</v>
      </c>
      <c r="U187" s="39" t="s">
        <v>15186</v>
      </c>
      <c r="V187">
        <v>0</v>
      </c>
      <c r="X187" s="39" t="s">
        <v>15186</v>
      </c>
      <c r="Y187">
        <v>1</v>
      </c>
      <c r="AA187" s="39" t="s">
        <v>15187</v>
      </c>
      <c r="AB187">
        <v>1</v>
      </c>
      <c r="AD187" s="39" t="s">
        <v>15186</v>
      </c>
      <c r="AE187">
        <v>1</v>
      </c>
      <c r="AG187" s="39" t="s">
        <v>15187</v>
      </c>
      <c r="AH187">
        <v>1</v>
      </c>
      <c r="AJ187" s="39" t="s">
        <v>15186</v>
      </c>
      <c r="AK187">
        <v>1</v>
      </c>
      <c r="AM187" s="39" t="s">
        <v>42621</v>
      </c>
      <c r="AN187">
        <v>1</v>
      </c>
      <c r="AP187" s="39" t="s">
        <v>42622</v>
      </c>
      <c r="AQ187">
        <v>1</v>
      </c>
      <c r="AS187" s="39" t="s">
        <v>42680</v>
      </c>
      <c r="AT187">
        <v>0</v>
      </c>
    </row>
    <row r="188" spans="1:46" x14ac:dyDescent="0.3">
      <c r="A188">
        <v>187</v>
      </c>
      <c r="B188" s="1">
        <v>45902.627372685187</v>
      </c>
      <c r="C188" s="1">
        <v>45902.630462962959</v>
      </c>
      <c r="D188" s="39" t="s">
        <v>4635</v>
      </c>
      <c r="E188" s="39" t="s">
        <v>4636</v>
      </c>
      <c r="F188">
        <v>9</v>
      </c>
      <c r="I188" s="39" t="s">
        <v>42523</v>
      </c>
      <c r="L188">
        <v>14</v>
      </c>
      <c r="O188">
        <v>35</v>
      </c>
      <c r="R188" s="39" t="s">
        <v>15187</v>
      </c>
      <c r="S188">
        <v>1</v>
      </c>
      <c r="U188" s="39" t="s">
        <v>15187</v>
      </c>
      <c r="V188">
        <v>1</v>
      </c>
      <c r="X188" s="39" t="s">
        <v>15186</v>
      </c>
      <c r="Y188">
        <v>1</v>
      </c>
      <c r="AA188" s="39" t="s">
        <v>15186</v>
      </c>
      <c r="AB188">
        <v>0</v>
      </c>
      <c r="AD188" s="39" t="s">
        <v>15186</v>
      </c>
      <c r="AE188">
        <v>1</v>
      </c>
      <c r="AG188" s="39" t="s">
        <v>15187</v>
      </c>
      <c r="AH188">
        <v>1</v>
      </c>
      <c r="AJ188" s="39" t="s">
        <v>15186</v>
      </c>
      <c r="AK188">
        <v>1</v>
      </c>
      <c r="AM188" s="39" t="s">
        <v>42621</v>
      </c>
      <c r="AN188">
        <v>1</v>
      </c>
      <c r="AP188" s="39" t="s">
        <v>42622</v>
      </c>
      <c r="AQ188">
        <v>1</v>
      </c>
      <c r="AS188" s="39" t="s">
        <v>42626</v>
      </c>
      <c r="AT188">
        <v>1</v>
      </c>
    </row>
    <row r="189" spans="1:46" x14ac:dyDescent="0.3">
      <c r="A189">
        <v>188</v>
      </c>
      <c r="B189" s="1">
        <v>45902.626238425924</v>
      </c>
      <c r="C189" s="1">
        <v>45902.630925925929</v>
      </c>
      <c r="D189" s="39" t="s">
        <v>33880</v>
      </c>
      <c r="E189" s="39" t="s">
        <v>42519</v>
      </c>
      <c r="F189">
        <v>9</v>
      </c>
      <c r="I189" s="39" t="s">
        <v>42520</v>
      </c>
      <c r="L189">
        <v>14</v>
      </c>
      <c r="O189">
        <v>33</v>
      </c>
      <c r="R189" s="39" t="s">
        <v>15187</v>
      </c>
      <c r="S189">
        <v>1</v>
      </c>
      <c r="U189" s="39" t="s">
        <v>15187</v>
      </c>
      <c r="V189">
        <v>1</v>
      </c>
      <c r="X189" s="39" t="s">
        <v>15186</v>
      </c>
      <c r="Y189">
        <v>1</v>
      </c>
      <c r="AA189" s="39" t="s">
        <v>15187</v>
      </c>
      <c r="AB189">
        <v>1</v>
      </c>
      <c r="AD189" s="39" t="s">
        <v>15186</v>
      </c>
      <c r="AE189">
        <v>1</v>
      </c>
      <c r="AG189" s="39" t="s">
        <v>15187</v>
      </c>
      <c r="AH189">
        <v>1</v>
      </c>
      <c r="AJ189" s="39" t="s">
        <v>15186</v>
      </c>
      <c r="AK189">
        <v>1</v>
      </c>
      <c r="AM189" s="39" t="s">
        <v>42621</v>
      </c>
      <c r="AN189">
        <v>1</v>
      </c>
      <c r="AP189" s="39" t="s">
        <v>42622</v>
      </c>
      <c r="AQ189">
        <v>1</v>
      </c>
      <c r="AS189" s="39" t="s">
        <v>42681</v>
      </c>
      <c r="AT189">
        <v>0</v>
      </c>
    </row>
    <row r="190" spans="1:46" x14ac:dyDescent="0.3">
      <c r="A190">
        <v>189</v>
      </c>
      <c r="B190" s="1">
        <v>45902.629027777781</v>
      </c>
      <c r="C190" s="1">
        <v>45902.632384259261</v>
      </c>
      <c r="D190" s="39" t="s">
        <v>33768</v>
      </c>
      <c r="E190" s="39" t="s">
        <v>36293</v>
      </c>
      <c r="F190">
        <v>8</v>
      </c>
      <c r="I190" s="39" t="s">
        <v>42510</v>
      </c>
      <c r="L190">
        <v>14</v>
      </c>
      <c r="O190">
        <v>1</v>
      </c>
      <c r="R190" s="39" t="s">
        <v>15187</v>
      </c>
      <c r="S190">
        <v>1</v>
      </c>
      <c r="U190" s="39" t="s">
        <v>15187</v>
      </c>
      <c r="V190">
        <v>1</v>
      </c>
      <c r="X190" s="39" t="s">
        <v>15186</v>
      </c>
      <c r="Y190">
        <v>1</v>
      </c>
      <c r="AA190" s="39" t="s">
        <v>15187</v>
      </c>
      <c r="AB190">
        <v>1</v>
      </c>
      <c r="AD190" s="39" t="s">
        <v>15186</v>
      </c>
      <c r="AE190">
        <v>1</v>
      </c>
      <c r="AG190" s="39" t="s">
        <v>15187</v>
      </c>
      <c r="AH190">
        <v>1</v>
      </c>
      <c r="AJ190" s="39" t="s">
        <v>15186</v>
      </c>
      <c r="AK190">
        <v>1</v>
      </c>
      <c r="AM190" s="39" t="s">
        <v>42621</v>
      </c>
      <c r="AN190">
        <v>1</v>
      </c>
      <c r="AP190" s="39" t="s">
        <v>42682</v>
      </c>
      <c r="AQ190">
        <v>0</v>
      </c>
      <c r="AS190" s="39" t="s">
        <v>42683</v>
      </c>
      <c r="AT190">
        <v>0</v>
      </c>
    </row>
    <row r="191" spans="1:46" x14ac:dyDescent="0.3">
      <c r="A191">
        <v>190</v>
      </c>
      <c r="B191" s="1">
        <v>45902.625486111108</v>
      </c>
      <c r="C191" s="1">
        <v>45902.632523148146</v>
      </c>
      <c r="D191" s="39" t="s">
        <v>33844</v>
      </c>
      <c r="E191" s="39" t="s">
        <v>36344</v>
      </c>
      <c r="F191">
        <v>8</v>
      </c>
      <c r="I191" s="39" t="s">
        <v>36344</v>
      </c>
      <c r="L191">
        <v>14</v>
      </c>
      <c r="O191">
        <v>23</v>
      </c>
      <c r="R191" s="39" t="s">
        <v>15187</v>
      </c>
      <c r="S191">
        <v>1</v>
      </c>
      <c r="U191" s="39" t="s">
        <v>15187</v>
      </c>
      <c r="V191">
        <v>1</v>
      </c>
      <c r="X191" s="39" t="s">
        <v>15186</v>
      </c>
      <c r="Y191">
        <v>1</v>
      </c>
      <c r="AA191" s="39" t="s">
        <v>15187</v>
      </c>
      <c r="AB191">
        <v>1</v>
      </c>
      <c r="AD191" s="39" t="s">
        <v>15186</v>
      </c>
      <c r="AE191">
        <v>1</v>
      </c>
      <c r="AG191" s="39" t="s">
        <v>15187</v>
      </c>
      <c r="AH191">
        <v>1</v>
      </c>
      <c r="AJ191" s="39" t="s">
        <v>15186</v>
      </c>
      <c r="AK191">
        <v>1</v>
      </c>
      <c r="AM191" s="39" t="s">
        <v>42621</v>
      </c>
      <c r="AN191">
        <v>1</v>
      </c>
      <c r="AP191" s="39" t="s">
        <v>42634</v>
      </c>
      <c r="AQ191">
        <v>0</v>
      </c>
      <c r="AS191" s="39" t="s">
        <v>42679</v>
      </c>
      <c r="AT191">
        <v>0</v>
      </c>
    </row>
    <row r="192" spans="1:46" x14ac:dyDescent="0.3">
      <c r="A192">
        <v>191</v>
      </c>
      <c r="B192" s="1">
        <v>45902.624386574076</v>
      </c>
      <c r="C192" s="1">
        <v>45902.633275462962</v>
      </c>
      <c r="D192" s="39" t="s">
        <v>4659</v>
      </c>
      <c r="E192" s="39" t="s">
        <v>4660</v>
      </c>
      <c r="F192">
        <v>9</v>
      </c>
      <c r="I192" s="39" t="s">
        <v>4661</v>
      </c>
      <c r="L192">
        <v>14</v>
      </c>
      <c r="O192">
        <v>22</v>
      </c>
      <c r="R192" s="39" t="s">
        <v>15187</v>
      </c>
      <c r="S192">
        <v>1</v>
      </c>
      <c r="U192" s="39" t="s">
        <v>15187</v>
      </c>
      <c r="V192">
        <v>1</v>
      </c>
      <c r="X192" s="39" t="s">
        <v>15186</v>
      </c>
      <c r="Y192">
        <v>1</v>
      </c>
      <c r="AA192" s="39" t="s">
        <v>15187</v>
      </c>
      <c r="AB192">
        <v>1</v>
      </c>
      <c r="AD192" s="39" t="s">
        <v>15186</v>
      </c>
      <c r="AE192">
        <v>1</v>
      </c>
      <c r="AG192" s="39" t="s">
        <v>15187</v>
      </c>
      <c r="AH192">
        <v>1</v>
      </c>
      <c r="AJ192" s="39" t="s">
        <v>15186</v>
      </c>
      <c r="AK192">
        <v>1</v>
      </c>
      <c r="AM192" s="39" t="s">
        <v>42621</v>
      </c>
      <c r="AN192">
        <v>1</v>
      </c>
      <c r="AP192" s="39" t="s">
        <v>42622</v>
      </c>
      <c r="AQ192">
        <v>1</v>
      </c>
      <c r="AS192" s="39" t="s">
        <v>42679</v>
      </c>
      <c r="AT192">
        <v>0</v>
      </c>
    </row>
    <row r="193" spans="1:46" x14ac:dyDescent="0.3">
      <c r="A193">
        <v>192</v>
      </c>
      <c r="B193" s="1">
        <v>45902.624456018515</v>
      </c>
      <c r="C193" s="1">
        <v>45902.633726851855</v>
      </c>
      <c r="D193" s="39" t="s">
        <v>4715</v>
      </c>
      <c r="E193" s="39" t="s">
        <v>4716</v>
      </c>
      <c r="F193">
        <v>9</v>
      </c>
      <c r="I193" s="39" t="s">
        <v>4716</v>
      </c>
      <c r="L193">
        <v>14</v>
      </c>
      <c r="O193">
        <v>7</v>
      </c>
      <c r="R193" s="39" t="s">
        <v>15187</v>
      </c>
      <c r="S193">
        <v>1</v>
      </c>
      <c r="U193" s="39" t="s">
        <v>15187</v>
      </c>
      <c r="V193">
        <v>1</v>
      </c>
      <c r="X193" s="39" t="s">
        <v>15186</v>
      </c>
      <c r="Y193">
        <v>1</v>
      </c>
      <c r="AA193" s="39" t="s">
        <v>15187</v>
      </c>
      <c r="AB193">
        <v>1</v>
      </c>
      <c r="AD193" s="39" t="s">
        <v>15186</v>
      </c>
      <c r="AE193">
        <v>1</v>
      </c>
      <c r="AG193" s="39" t="s">
        <v>15187</v>
      </c>
      <c r="AH193">
        <v>1</v>
      </c>
      <c r="AJ193" s="39" t="s">
        <v>15186</v>
      </c>
      <c r="AK193">
        <v>1</v>
      </c>
      <c r="AM193" s="39" t="s">
        <v>42621</v>
      </c>
      <c r="AN193">
        <v>1</v>
      </c>
      <c r="AP193" s="39" t="s">
        <v>42622</v>
      </c>
      <c r="AQ193">
        <v>1</v>
      </c>
      <c r="AS193" s="39" t="s">
        <v>42679</v>
      </c>
      <c r="AT193">
        <v>0</v>
      </c>
    </row>
    <row r="194" spans="1:46" x14ac:dyDescent="0.3">
      <c r="A194">
        <v>193</v>
      </c>
      <c r="B194" s="1">
        <v>45903.865624999999</v>
      </c>
      <c r="C194" s="1">
        <v>45903.866875</v>
      </c>
      <c r="D194" s="39" t="s">
        <v>1259</v>
      </c>
      <c r="E194" s="39" t="s">
        <v>1260</v>
      </c>
      <c r="F194">
        <v>8</v>
      </c>
      <c r="I194" s="39" t="s">
        <v>1261</v>
      </c>
      <c r="L194">
        <v>1</v>
      </c>
      <c r="O194">
        <v>14</v>
      </c>
      <c r="R194" s="39" t="s">
        <v>15187</v>
      </c>
      <c r="S194">
        <v>1</v>
      </c>
      <c r="U194" s="39" t="s">
        <v>15187</v>
      </c>
      <c r="V194">
        <v>1</v>
      </c>
      <c r="X194" s="39" t="s">
        <v>15186</v>
      </c>
      <c r="Y194">
        <v>1</v>
      </c>
      <c r="AA194" s="39" t="s">
        <v>15187</v>
      </c>
      <c r="AB194">
        <v>1</v>
      </c>
      <c r="AD194" s="39" t="s">
        <v>15186</v>
      </c>
      <c r="AE194">
        <v>1</v>
      </c>
      <c r="AG194" s="39" t="s">
        <v>15187</v>
      </c>
      <c r="AH194">
        <v>1</v>
      </c>
      <c r="AJ194" s="39" t="s">
        <v>15186</v>
      </c>
      <c r="AK194">
        <v>1</v>
      </c>
      <c r="AM194" s="39" t="s">
        <v>42621</v>
      </c>
      <c r="AN194">
        <v>1</v>
      </c>
      <c r="AP194" s="39" t="s">
        <v>42624</v>
      </c>
      <c r="AQ194">
        <v>0</v>
      </c>
      <c r="AS194" s="39" t="s">
        <v>42641</v>
      </c>
      <c r="AT194">
        <v>0</v>
      </c>
    </row>
    <row r="195" spans="1:46" x14ac:dyDescent="0.3">
      <c r="A195">
        <v>194</v>
      </c>
      <c r="B195" s="1">
        <v>45903.900104166663</v>
      </c>
      <c r="C195" s="1">
        <v>45903.904085648152</v>
      </c>
      <c r="D195" s="39" t="s">
        <v>3300</v>
      </c>
      <c r="E195" s="39" t="s">
        <v>3301</v>
      </c>
      <c r="F195">
        <v>6</v>
      </c>
      <c r="I195" s="39" t="s">
        <v>3301</v>
      </c>
      <c r="L195">
        <v>3</v>
      </c>
      <c r="O195">
        <v>11</v>
      </c>
      <c r="R195" s="39" t="s">
        <v>15186</v>
      </c>
      <c r="S195">
        <v>0</v>
      </c>
      <c r="U195" s="39" t="s">
        <v>15187</v>
      </c>
      <c r="V195">
        <v>1</v>
      </c>
      <c r="X195" s="39" t="s">
        <v>15186</v>
      </c>
      <c r="Y195">
        <v>1</v>
      </c>
      <c r="AA195" s="39" t="s">
        <v>15186</v>
      </c>
      <c r="AB195">
        <v>0</v>
      </c>
      <c r="AD195" s="39" t="s">
        <v>15186</v>
      </c>
      <c r="AE195">
        <v>1</v>
      </c>
      <c r="AG195" s="39" t="s">
        <v>15187</v>
      </c>
      <c r="AH195">
        <v>1</v>
      </c>
      <c r="AJ195" s="39" t="s">
        <v>15186</v>
      </c>
      <c r="AK195">
        <v>1</v>
      </c>
      <c r="AM195" s="39" t="s">
        <v>42621</v>
      </c>
      <c r="AN195">
        <v>1</v>
      </c>
      <c r="AP195" s="39" t="s">
        <v>42628</v>
      </c>
      <c r="AQ195">
        <v>0</v>
      </c>
      <c r="AS195" s="39" t="s">
        <v>42684</v>
      </c>
      <c r="AT195">
        <v>0</v>
      </c>
    </row>
    <row r="196" spans="1:46" x14ac:dyDescent="0.3">
      <c r="A196">
        <v>195</v>
      </c>
      <c r="B196" s="1">
        <v>45904.620439814818</v>
      </c>
      <c r="C196" s="1">
        <v>45904.623715277776</v>
      </c>
      <c r="D196" s="39" t="s">
        <v>1525</v>
      </c>
      <c r="E196" s="39" t="s">
        <v>1526</v>
      </c>
      <c r="F196">
        <v>8</v>
      </c>
      <c r="I196" s="39" t="s">
        <v>1526</v>
      </c>
      <c r="L196">
        <v>13</v>
      </c>
      <c r="O196">
        <v>11</v>
      </c>
      <c r="R196" s="39" t="s">
        <v>15187</v>
      </c>
      <c r="S196">
        <v>1</v>
      </c>
      <c r="U196" s="39" t="s">
        <v>15187</v>
      </c>
      <c r="V196">
        <v>1</v>
      </c>
      <c r="X196" s="39" t="s">
        <v>15186</v>
      </c>
      <c r="Y196">
        <v>1</v>
      </c>
      <c r="AA196" s="39" t="s">
        <v>15187</v>
      </c>
      <c r="AB196">
        <v>1</v>
      </c>
      <c r="AD196" s="39" t="s">
        <v>15186</v>
      </c>
      <c r="AE196">
        <v>1</v>
      </c>
      <c r="AG196" s="39" t="s">
        <v>15187</v>
      </c>
      <c r="AH196">
        <v>1</v>
      </c>
      <c r="AJ196" s="39" t="s">
        <v>15186</v>
      </c>
      <c r="AK196">
        <v>1</v>
      </c>
      <c r="AM196" s="39" t="s">
        <v>42638</v>
      </c>
      <c r="AN196">
        <v>0</v>
      </c>
      <c r="AP196" s="39" t="s">
        <v>42622</v>
      </c>
      <c r="AQ196">
        <v>1</v>
      </c>
      <c r="AS196" s="39" t="s">
        <v>42685</v>
      </c>
      <c r="AT196">
        <v>0</v>
      </c>
    </row>
    <row r="197" spans="1:46" x14ac:dyDescent="0.3">
      <c r="A197">
        <v>196</v>
      </c>
      <c r="B197" s="1">
        <v>45904.633356481485</v>
      </c>
      <c r="C197" s="1">
        <v>45904.635416666664</v>
      </c>
      <c r="D197" s="39" t="s">
        <v>1559</v>
      </c>
      <c r="E197" s="39" t="s">
        <v>1560</v>
      </c>
      <c r="F197">
        <v>7</v>
      </c>
      <c r="I197" s="39" t="s">
        <v>1560</v>
      </c>
      <c r="L197">
        <v>13</v>
      </c>
      <c r="O197">
        <v>3</v>
      </c>
      <c r="R197" s="39" t="s">
        <v>15187</v>
      </c>
      <c r="S197">
        <v>1</v>
      </c>
      <c r="U197" s="39" t="s">
        <v>15186</v>
      </c>
      <c r="V197">
        <v>0</v>
      </c>
      <c r="X197" s="39" t="s">
        <v>15186</v>
      </c>
      <c r="Y197">
        <v>1</v>
      </c>
      <c r="AA197" s="39" t="s">
        <v>15187</v>
      </c>
      <c r="AB197">
        <v>1</v>
      </c>
      <c r="AD197" s="39" t="s">
        <v>15186</v>
      </c>
      <c r="AE197">
        <v>1</v>
      </c>
      <c r="AG197" s="39" t="s">
        <v>15187</v>
      </c>
      <c r="AH197">
        <v>1</v>
      </c>
      <c r="AJ197" s="39" t="s">
        <v>15187</v>
      </c>
      <c r="AK197">
        <v>0</v>
      </c>
      <c r="AM197" s="39" t="s">
        <v>42621</v>
      </c>
      <c r="AN197">
        <v>1</v>
      </c>
      <c r="AP197" s="39" t="s">
        <v>42622</v>
      </c>
      <c r="AQ197">
        <v>1</v>
      </c>
      <c r="AS197" s="39" t="s">
        <v>42686</v>
      </c>
      <c r="AT197">
        <v>0</v>
      </c>
    </row>
    <row r="198" spans="1:46" x14ac:dyDescent="0.3">
      <c r="A198">
        <v>197</v>
      </c>
      <c r="B198" s="1">
        <v>45904.637916666667</v>
      </c>
      <c r="C198" s="1">
        <v>45904.640682870369</v>
      </c>
      <c r="D198" s="39" t="s">
        <v>1495</v>
      </c>
      <c r="E198" s="39" t="s">
        <v>1496</v>
      </c>
      <c r="F198">
        <v>4</v>
      </c>
      <c r="I198" s="39" t="s">
        <v>1496</v>
      </c>
      <c r="L198">
        <v>13</v>
      </c>
      <c r="O198">
        <v>18</v>
      </c>
      <c r="R198" s="39" t="s">
        <v>15187</v>
      </c>
      <c r="S198">
        <v>1</v>
      </c>
      <c r="U198" s="39" t="s">
        <v>15186</v>
      </c>
      <c r="V198">
        <v>0</v>
      </c>
      <c r="X198" s="39" t="s">
        <v>15187</v>
      </c>
      <c r="Y198">
        <v>0</v>
      </c>
      <c r="AA198" s="39" t="s">
        <v>15186</v>
      </c>
      <c r="AB198">
        <v>0</v>
      </c>
      <c r="AD198" s="39" t="s">
        <v>15186</v>
      </c>
      <c r="AE198">
        <v>1</v>
      </c>
      <c r="AG198" s="39" t="s">
        <v>15186</v>
      </c>
      <c r="AH198">
        <v>0</v>
      </c>
      <c r="AJ198" s="39" t="s">
        <v>15187</v>
      </c>
      <c r="AK198">
        <v>0</v>
      </c>
      <c r="AM198" s="39" t="s">
        <v>42621</v>
      </c>
      <c r="AN198">
        <v>1</v>
      </c>
      <c r="AP198" s="39" t="s">
        <v>42622</v>
      </c>
      <c r="AQ198">
        <v>1</v>
      </c>
      <c r="AS198" s="39" t="s">
        <v>42687</v>
      </c>
      <c r="AT198">
        <v>0</v>
      </c>
    </row>
    <row r="199" spans="1:46" x14ac:dyDescent="0.3">
      <c r="A199">
        <v>198</v>
      </c>
      <c r="B199" s="1">
        <v>45904.636354166665</v>
      </c>
      <c r="C199" s="1">
        <v>45904.640856481485</v>
      </c>
      <c r="D199" s="39" t="s">
        <v>1825</v>
      </c>
      <c r="E199" s="39" t="s">
        <v>1826</v>
      </c>
      <c r="F199">
        <v>10</v>
      </c>
      <c r="I199" s="39" t="s">
        <v>1826</v>
      </c>
      <c r="L199">
        <v>13</v>
      </c>
      <c r="O199">
        <v>17</v>
      </c>
      <c r="R199" s="39" t="s">
        <v>15187</v>
      </c>
      <c r="S199">
        <v>1</v>
      </c>
      <c r="U199" s="39" t="s">
        <v>15187</v>
      </c>
      <c r="V199">
        <v>1</v>
      </c>
      <c r="X199" s="39" t="s">
        <v>15186</v>
      </c>
      <c r="Y199">
        <v>1</v>
      </c>
      <c r="AA199" s="39" t="s">
        <v>15187</v>
      </c>
      <c r="AB199">
        <v>1</v>
      </c>
      <c r="AD199" s="39" t="s">
        <v>15186</v>
      </c>
      <c r="AE199">
        <v>1</v>
      </c>
      <c r="AG199" s="39" t="s">
        <v>15187</v>
      </c>
      <c r="AH199">
        <v>1</v>
      </c>
      <c r="AJ199" s="39" t="s">
        <v>15186</v>
      </c>
      <c r="AK199">
        <v>1</v>
      </c>
      <c r="AM199" s="39" t="s">
        <v>42621</v>
      </c>
      <c r="AN199">
        <v>1</v>
      </c>
      <c r="AP199" s="39" t="s">
        <v>42622</v>
      </c>
      <c r="AQ199">
        <v>1</v>
      </c>
      <c r="AS199" s="39" t="s">
        <v>42626</v>
      </c>
      <c r="AT199">
        <v>1</v>
      </c>
    </row>
    <row r="200" spans="1:46" x14ac:dyDescent="0.3">
      <c r="A200">
        <v>199</v>
      </c>
      <c r="B200" s="1">
        <v>45904.638715277775</v>
      </c>
      <c r="C200" s="1">
        <v>45904.640925925924</v>
      </c>
      <c r="D200" s="39" t="s">
        <v>1639</v>
      </c>
      <c r="E200" s="39" t="s">
        <v>1640</v>
      </c>
      <c r="F200">
        <v>7</v>
      </c>
      <c r="I200" s="39" t="s">
        <v>1641</v>
      </c>
      <c r="L200">
        <v>13</v>
      </c>
      <c r="O200">
        <v>13</v>
      </c>
      <c r="R200" s="39" t="s">
        <v>15187</v>
      </c>
      <c r="S200">
        <v>1</v>
      </c>
      <c r="U200" s="39" t="s">
        <v>15187</v>
      </c>
      <c r="V200">
        <v>1</v>
      </c>
      <c r="X200" s="39" t="s">
        <v>15186</v>
      </c>
      <c r="Y200">
        <v>1</v>
      </c>
      <c r="AA200" s="39" t="s">
        <v>15187</v>
      </c>
      <c r="AB200">
        <v>1</v>
      </c>
      <c r="AD200" s="39" t="s">
        <v>15186</v>
      </c>
      <c r="AE200">
        <v>1</v>
      </c>
      <c r="AG200" s="39" t="s">
        <v>15186</v>
      </c>
      <c r="AH200">
        <v>0</v>
      </c>
      <c r="AJ200" s="39" t="s">
        <v>15186</v>
      </c>
      <c r="AK200">
        <v>1</v>
      </c>
      <c r="AM200" s="39" t="s">
        <v>42652</v>
      </c>
      <c r="AN200">
        <v>0</v>
      </c>
      <c r="AP200" s="39" t="s">
        <v>42622</v>
      </c>
      <c r="AQ200">
        <v>1</v>
      </c>
      <c r="AS200" s="39" t="s">
        <v>42688</v>
      </c>
      <c r="AT200">
        <v>0</v>
      </c>
    </row>
    <row r="201" spans="1:46" x14ac:dyDescent="0.3">
      <c r="A201">
        <v>200</v>
      </c>
      <c r="B201" s="1">
        <v>45904.639201388891</v>
      </c>
      <c r="C201" s="1">
        <v>45904.641435185185</v>
      </c>
      <c r="D201" s="39" t="s">
        <v>1848</v>
      </c>
      <c r="E201" s="39" t="s">
        <v>1849</v>
      </c>
      <c r="F201">
        <v>4</v>
      </c>
      <c r="I201" s="39" t="s">
        <v>1850</v>
      </c>
      <c r="L201">
        <v>13</v>
      </c>
      <c r="O201">
        <v>20</v>
      </c>
      <c r="R201" s="39" t="s">
        <v>15187</v>
      </c>
      <c r="S201">
        <v>1</v>
      </c>
      <c r="U201" s="39" t="s">
        <v>15187</v>
      </c>
      <c r="V201">
        <v>1</v>
      </c>
      <c r="X201" s="39" t="s">
        <v>15186</v>
      </c>
      <c r="Y201">
        <v>1</v>
      </c>
      <c r="AA201" s="39" t="s">
        <v>15187</v>
      </c>
      <c r="AB201">
        <v>1</v>
      </c>
      <c r="AD201" s="39" t="s">
        <v>15187</v>
      </c>
      <c r="AE201">
        <v>0</v>
      </c>
      <c r="AG201" s="39" t="s">
        <v>15186</v>
      </c>
      <c r="AH201">
        <v>0</v>
      </c>
      <c r="AJ201" s="39" t="s">
        <v>15187</v>
      </c>
      <c r="AK201">
        <v>0</v>
      </c>
      <c r="AM201" s="39" t="s">
        <v>42629</v>
      </c>
      <c r="AN201">
        <v>0</v>
      </c>
      <c r="AP201" s="39" t="s">
        <v>42689</v>
      </c>
      <c r="AQ201">
        <v>0</v>
      </c>
      <c r="AS201" s="39" t="s">
        <v>42690</v>
      </c>
      <c r="AT201">
        <v>0</v>
      </c>
    </row>
    <row r="202" spans="1:46" x14ac:dyDescent="0.3">
      <c r="A202">
        <v>201</v>
      </c>
      <c r="B202" s="1">
        <v>45904.638090277775</v>
      </c>
      <c r="C202" s="1">
        <v>45904.641481481478</v>
      </c>
      <c r="D202" s="39" t="s">
        <v>1506</v>
      </c>
      <c r="E202" s="39" t="s">
        <v>1507</v>
      </c>
      <c r="F202">
        <v>8</v>
      </c>
      <c r="I202" s="39" t="s">
        <v>6862</v>
      </c>
      <c r="L202">
        <v>13</v>
      </c>
      <c r="O202">
        <v>29</v>
      </c>
      <c r="R202" s="39" t="s">
        <v>15187</v>
      </c>
      <c r="S202">
        <v>1</v>
      </c>
      <c r="U202" s="39" t="s">
        <v>15187</v>
      </c>
      <c r="V202">
        <v>1</v>
      </c>
      <c r="X202" s="39" t="s">
        <v>15186</v>
      </c>
      <c r="Y202">
        <v>1</v>
      </c>
      <c r="AA202" s="39" t="s">
        <v>15187</v>
      </c>
      <c r="AB202">
        <v>1</v>
      </c>
      <c r="AD202" s="39" t="s">
        <v>15186</v>
      </c>
      <c r="AE202">
        <v>1</v>
      </c>
      <c r="AG202" s="39" t="s">
        <v>15187</v>
      </c>
      <c r="AH202">
        <v>1</v>
      </c>
      <c r="AJ202" s="39" t="s">
        <v>15187</v>
      </c>
      <c r="AK202">
        <v>0</v>
      </c>
      <c r="AM202" s="39" t="s">
        <v>42621</v>
      </c>
      <c r="AN202">
        <v>1</v>
      </c>
      <c r="AP202" s="39" t="s">
        <v>42622</v>
      </c>
      <c r="AQ202">
        <v>1</v>
      </c>
      <c r="AS202" s="39" t="s">
        <v>42691</v>
      </c>
      <c r="AT202">
        <v>0</v>
      </c>
    </row>
    <row r="203" spans="1:46" x14ac:dyDescent="0.3">
      <c r="A203">
        <v>202</v>
      </c>
      <c r="B203" s="1">
        <v>45904.639062499999</v>
      </c>
      <c r="C203" s="1">
        <v>45904.641851851855</v>
      </c>
      <c r="D203" s="39" t="s">
        <v>1548</v>
      </c>
      <c r="E203" s="39" t="s">
        <v>1549</v>
      </c>
      <c r="F203">
        <v>9</v>
      </c>
      <c r="I203" s="39" t="s">
        <v>1549</v>
      </c>
      <c r="L203">
        <v>13</v>
      </c>
      <c r="O203">
        <v>1</v>
      </c>
      <c r="R203" s="39" t="s">
        <v>15187</v>
      </c>
      <c r="S203">
        <v>1</v>
      </c>
      <c r="U203" s="39" t="s">
        <v>15187</v>
      </c>
      <c r="V203">
        <v>1</v>
      </c>
      <c r="X203" s="39" t="s">
        <v>15186</v>
      </c>
      <c r="Y203">
        <v>1</v>
      </c>
      <c r="AA203" s="39" t="s">
        <v>15187</v>
      </c>
      <c r="AB203">
        <v>1</v>
      </c>
      <c r="AD203" s="39" t="s">
        <v>15186</v>
      </c>
      <c r="AE203">
        <v>1</v>
      </c>
      <c r="AG203" s="39" t="s">
        <v>15187</v>
      </c>
      <c r="AH203">
        <v>1</v>
      </c>
      <c r="AJ203" s="39" t="s">
        <v>15186</v>
      </c>
      <c r="AK203">
        <v>1</v>
      </c>
      <c r="AM203" s="39" t="s">
        <v>42621</v>
      </c>
      <c r="AN203">
        <v>1</v>
      </c>
      <c r="AP203" s="39" t="s">
        <v>42622</v>
      </c>
      <c r="AQ203">
        <v>1</v>
      </c>
      <c r="AS203" s="39" t="s">
        <v>42692</v>
      </c>
      <c r="AT203">
        <v>0</v>
      </c>
    </row>
    <row r="204" spans="1:46" x14ac:dyDescent="0.3">
      <c r="A204">
        <v>203</v>
      </c>
      <c r="B204" s="1">
        <v>45904.640763888892</v>
      </c>
      <c r="C204" s="1">
        <v>45904.643148148149</v>
      </c>
      <c r="D204" s="39" t="s">
        <v>1594</v>
      </c>
      <c r="E204" s="39" t="s">
        <v>1595</v>
      </c>
      <c r="F204">
        <v>7</v>
      </c>
      <c r="I204" s="39" t="s">
        <v>1595</v>
      </c>
      <c r="L204">
        <v>13</v>
      </c>
      <c r="O204">
        <v>14</v>
      </c>
      <c r="R204" s="39" t="s">
        <v>15187</v>
      </c>
      <c r="S204">
        <v>1</v>
      </c>
      <c r="U204" s="39" t="s">
        <v>15186</v>
      </c>
      <c r="V204">
        <v>0</v>
      </c>
      <c r="X204" s="39" t="s">
        <v>15187</v>
      </c>
      <c r="Y204">
        <v>0</v>
      </c>
      <c r="AA204" s="39" t="s">
        <v>15187</v>
      </c>
      <c r="AB204">
        <v>1</v>
      </c>
      <c r="AD204" s="39" t="s">
        <v>15186</v>
      </c>
      <c r="AE204">
        <v>1</v>
      </c>
      <c r="AG204" s="39" t="s">
        <v>15187</v>
      </c>
      <c r="AH204">
        <v>1</v>
      </c>
      <c r="AJ204" s="39" t="s">
        <v>15186</v>
      </c>
      <c r="AK204">
        <v>1</v>
      </c>
      <c r="AM204" s="39" t="s">
        <v>42621</v>
      </c>
      <c r="AN204">
        <v>1</v>
      </c>
      <c r="AP204" s="39" t="s">
        <v>42622</v>
      </c>
      <c r="AQ204">
        <v>1</v>
      </c>
      <c r="AS204" s="39" t="s">
        <v>42693</v>
      </c>
      <c r="AT204">
        <v>0</v>
      </c>
    </row>
    <row r="205" spans="1:46" x14ac:dyDescent="0.3">
      <c r="A205">
        <v>204</v>
      </c>
      <c r="B205" s="1">
        <v>45904.638495370367</v>
      </c>
      <c r="C205" s="1">
        <v>45904.643333333333</v>
      </c>
      <c r="D205" s="39" t="s">
        <v>1791</v>
      </c>
      <c r="E205" s="39" t="s">
        <v>1792</v>
      </c>
      <c r="F205">
        <v>8</v>
      </c>
      <c r="I205" s="39" t="s">
        <v>1792</v>
      </c>
      <c r="L205">
        <v>13</v>
      </c>
      <c r="O205">
        <v>31</v>
      </c>
      <c r="R205" s="39" t="s">
        <v>15187</v>
      </c>
      <c r="S205">
        <v>1</v>
      </c>
      <c r="U205" s="39" t="s">
        <v>15187</v>
      </c>
      <c r="V205">
        <v>1</v>
      </c>
      <c r="X205" s="39" t="s">
        <v>15186</v>
      </c>
      <c r="Y205">
        <v>1</v>
      </c>
      <c r="AA205" s="39" t="s">
        <v>15187</v>
      </c>
      <c r="AB205">
        <v>1</v>
      </c>
      <c r="AD205" s="39" t="s">
        <v>15186</v>
      </c>
      <c r="AE205">
        <v>1</v>
      </c>
      <c r="AG205" s="39" t="s">
        <v>15187</v>
      </c>
      <c r="AH205">
        <v>1</v>
      </c>
      <c r="AJ205" s="39" t="s">
        <v>15186</v>
      </c>
      <c r="AK205">
        <v>1</v>
      </c>
      <c r="AM205" s="39" t="s">
        <v>42638</v>
      </c>
      <c r="AN205">
        <v>0</v>
      </c>
      <c r="AP205" s="39" t="s">
        <v>42622</v>
      </c>
      <c r="AQ205">
        <v>1</v>
      </c>
      <c r="AS205" s="39" t="s">
        <v>42627</v>
      </c>
      <c r="AT205">
        <v>0</v>
      </c>
    </row>
    <row r="206" spans="1:46" x14ac:dyDescent="0.3">
      <c r="A206">
        <v>205</v>
      </c>
      <c r="B206" s="1">
        <v>45904.640613425923</v>
      </c>
      <c r="C206" s="1">
        <v>45904.643414351849</v>
      </c>
      <c r="D206" s="39" t="s">
        <v>1834</v>
      </c>
      <c r="E206" s="39" t="s">
        <v>1835</v>
      </c>
      <c r="F206">
        <v>7</v>
      </c>
      <c r="I206" s="39" t="s">
        <v>1836</v>
      </c>
      <c r="L206">
        <v>13</v>
      </c>
      <c r="O206">
        <v>10</v>
      </c>
      <c r="R206" s="39" t="s">
        <v>15187</v>
      </c>
      <c r="S206">
        <v>1</v>
      </c>
      <c r="U206" s="39" t="s">
        <v>15187</v>
      </c>
      <c r="V206">
        <v>1</v>
      </c>
      <c r="X206" s="39" t="s">
        <v>15186</v>
      </c>
      <c r="Y206">
        <v>1</v>
      </c>
      <c r="AA206" s="39" t="s">
        <v>15187</v>
      </c>
      <c r="AB206">
        <v>1</v>
      </c>
      <c r="AD206" s="39" t="s">
        <v>15187</v>
      </c>
      <c r="AE206">
        <v>0</v>
      </c>
      <c r="AG206" s="39" t="s">
        <v>15186</v>
      </c>
      <c r="AH206">
        <v>0</v>
      </c>
      <c r="AJ206" s="39" t="s">
        <v>15186</v>
      </c>
      <c r="AK206">
        <v>1</v>
      </c>
      <c r="AM206" s="39" t="s">
        <v>42621</v>
      </c>
      <c r="AN206">
        <v>1</v>
      </c>
      <c r="AP206" s="39" t="s">
        <v>42622</v>
      </c>
      <c r="AQ206">
        <v>1</v>
      </c>
      <c r="AS206" s="39" t="s">
        <v>42694</v>
      </c>
      <c r="AT206">
        <v>0</v>
      </c>
    </row>
    <row r="207" spans="1:46" x14ac:dyDescent="0.3">
      <c r="A207">
        <v>206</v>
      </c>
      <c r="B207" s="1">
        <v>45904.641886574071</v>
      </c>
      <c r="C207" s="1">
        <v>45904.643680555557</v>
      </c>
      <c r="D207" s="39" t="s">
        <v>1661</v>
      </c>
      <c r="E207" s="39" t="s">
        <v>1662</v>
      </c>
      <c r="F207">
        <v>9</v>
      </c>
      <c r="I207" s="39" t="s">
        <v>42533</v>
      </c>
      <c r="L207">
        <v>13</v>
      </c>
      <c r="O207">
        <v>19</v>
      </c>
      <c r="R207" s="39" t="s">
        <v>15187</v>
      </c>
      <c r="S207">
        <v>1</v>
      </c>
      <c r="U207" s="39" t="s">
        <v>15187</v>
      </c>
      <c r="V207">
        <v>1</v>
      </c>
      <c r="X207" s="39" t="s">
        <v>15186</v>
      </c>
      <c r="Y207">
        <v>1</v>
      </c>
      <c r="AA207" s="39" t="s">
        <v>15187</v>
      </c>
      <c r="AB207">
        <v>1</v>
      </c>
      <c r="AD207" s="39" t="s">
        <v>15186</v>
      </c>
      <c r="AE207">
        <v>1</v>
      </c>
      <c r="AG207" s="39" t="s">
        <v>15187</v>
      </c>
      <c r="AH207">
        <v>1</v>
      </c>
      <c r="AJ207" s="39" t="s">
        <v>15186</v>
      </c>
      <c r="AK207">
        <v>1</v>
      </c>
      <c r="AM207" s="39" t="s">
        <v>42621</v>
      </c>
      <c r="AN207">
        <v>1</v>
      </c>
      <c r="AP207" s="39" t="s">
        <v>42622</v>
      </c>
      <c r="AQ207">
        <v>1</v>
      </c>
      <c r="AS207" s="39" t="s">
        <v>42680</v>
      </c>
      <c r="AT207">
        <v>0</v>
      </c>
    </row>
    <row r="208" spans="1:46" x14ac:dyDescent="0.3">
      <c r="A208">
        <v>207</v>
      </c>
      <c r="B208" s="1">
        <v>45904.63921296296</v>
      </c>
      <c r="C208" s="1">
        <v>45904.64398148148</v>
      </c>
      <c r="D208" s="39" t="s">
        <v>1803</v>
      </c>
      <c r="E208" s="39" t="s">
        <v>1804</v>
      </c>
      <c r="F208">
        <v>8</v>
      </c>
      <c r="I208" s="39" t="s">
        <v>1804</v>
      </c>
      <c r="L208">
        <v>13</v>
      </c>
      <c r="O208">
        <v>26</v>
      </c>
      <c r="R208" s="39" t="s">
        <v>15187</v>
      </c>
      <c r="S208">
        <v>1</v>
      </c>
      <c r="U208" s="39" t="s">
        <v>15187</v>
      </c>
      <c r="V208">
        <v>1</v>
      </c>
      <c r="X208" s="39" t="s">
        <v>15186</v>
      </c>
      <c r="Y208">
        <v>1</v>
      </c>
      <c r="AA208" s="39" t="s">
        <v>15187</v>
      </c>
      <c r="AB208">
        <v>1</v>
      </c>
      <c r="AD208" s="39" t="s">
        <v>15186</v>
      </c>
      <c r="AE208">
        <v>1</v>
      </c>
      <c r="AG208" s="39" t="s">
        <v>15187</v>
      </c>
      <c r="AH208">
        <v>1</v>
      </c>
      <c r="AJ208" s="39" t="s">
        <v>15186</v>
      </c>
      <c r="AK208">
        <v>1</v>
      </c>
      <c r="AM208" s="39" t="s">
        <v>42638</v>
      </c>
      <c r="AN208">
        <v>0</v>
      </c>
      <c r="AP208" s="39" t="s">
        <v>42622</v>
      </c>
      <c r="AQ208">
        <v>1</v>
      </c>
      <c r="AS208" s="39" t="s">
        <v>42680</v>
      </c>
      <c r="AT208">
        <v>0</v>
      </c>
    </row>
    <row r="209" spans="1:46" x14ac:dyDescent="0.3">
      <c r="A209">
        <v>208</v>
      </c>
      <c r="B209" s="1">
        <v>45904.640115740738</v>
      </c>
      <c r="C209" s="1">
        <v>45904.643993055557</v>
      </c>
      <c r="D209" s="39" t="s">
        <v>1883</v>
      </c>
      <c r="E209" s="39" t="s">
        <v>1884</v>
      </c>
      <c r="F209">
        <v>9</v>
      </c>
      <c r="I209" s="39" t="s">
        <v>1884</v>
      </c>
      <c r="L209">
        <v>13</v>
      </c>
      <c r="O209">
        <v>39</v>
      </c>
      <c r="R209" s="39" t="s">
        <v>15187</v>
      </c>
      <c r="S209">
        <v>1</v>
      </c>
      <c r="U209" s="39" t="s">
        <v>15187</v>
      </c>
      <c r="V209">
        <v>1</v>
      </c>
      <c r="X209" s="39" t="s">
        <v>15186</v>
      </c>
      <c r="Y209">
        <v>1</v>
      </c>
      <c r="AA209" s="39" t="s">
        <v>15187</v>
      </c>
      <c r="AB209">
        <v>1</v>
      </c>
      <c r="AD209" s="39" t="s">
        <v>15186</v>
      </c>
      <c r="AE209">
        <v>1</v>
      </c>
      <c r="AG209" s="39" t="s">
        <v>15187</v>
      </c>
      <c r="AH209">
        <v>1</v>
      </c>
      <c r="AJ209" s="39" t="s">
        <v>15186</v>
      </c>
      <c r="AK209">
        <v>1</v>
      </c>
      <c r="AM209" s="39" t="s">
        <v>42621</v>
      </c>
      <c r="AN209">
        <v>1</v>
      </c>
      <c r="AP209" s="39" t="s">
        <v>42622</v>
      </c>
      <c r="AQ209">
        <v>1</v>
      </c>
      <c r="AS209" s="39" t="s">
        <v>42680</v>
      </c>
      <c r="AT209">
        <v>0</v>
      </c>
    </row>
    <row r="210" spans="1:46" x14ac:dyDescent="0.3">
      <c r="A210">
        <v>209</v>
      </c>
      <c r="B210" s="1">
        <v>45904.641909722224</v>
      </c>
      <c r="C210" s="1">
        <v>45904.645879629628</v>
      </c>
      <c r="D210" s="39" t="s">
        <v>1606</v>
      </c>
      <c r="E210" s="39" t="s">
        <v>1607</v>
      </c>
      <c r="F210">
        <v>9</v>
      </c>
      <c r="I210" s="39" t="s">
        <v>40143</v>
      </c>
      <c r="L210">
        <v>13</v>
      </c>
      <c r="O210">
        <v>27</v>
      </c>
      <c r="R210" s="39" t="s">
        <v>15187</v>
      </c>
      <c r="S210">
        <v>1</v>
      </c>
      <c r="U210" s="39" t="s">
        <v>15187</v>
      </c>
      <c r="V210">
        <v>1</v>
      </c>
      <c r="X210" s="39" t="s">
        <v>15186</v>
      </c>
      <c r="Y210">
        <v>1</v>
      </c>
      <c r="AA210" s="39" t="s">
        <v>15187</v>
      </c>
      <c r="AB210">
        <v>1</v>
      </c>
      <c r="AD210" s="39" t="s">
        <v>15186</v>
      </c>
      <c r="AE210">
        <v>1</v>
      </c>
      <c r="AG210" s="39" t="s">
        <v>15187</v>
      </c>
      <c r="AH210">
        <v>1</v>
      </c>
      <c r="AJ210" s="39" t="s">
        <v>15186</v>
      </c>
      <c r="AK210">
        <v>1</v>
      </c>
      <c r="AM210" s="39" t="s">
        <v>42621</v>
      </c>
      <c r="AN210">
        <v>1</v>
      </c>
      <c r="AP210" s="39" t="s">
        <v>42622</v>
      </c>
      <c r="AQ210">
        <v>1</v>
      </c>
      <c r="AS210" s="39" t="s">
        <v>42656</v>
      </c>
      <c r="AT210">
        <v>0</v>
      </c>
    </row>
    <row r="211" spans="1:46" x14ac:dyDescent="0.3">
      <c r="A211">
        <v>210</v>
      </c>
      <c r="B211" s="1">
        <v>45904.642337962963</v>
      </c>
      <c r="C211" s="1">
        <v>45904.646805555552</v>
      </c>
      <c r="D211" s="39" t="s">
        <v>1705</v>
      </c>
      <c r="E211" s="39" t="s">
        <v>1706</v>
      </c>
      <c r="F211">
        <v>9</v>
      </c>
      <c r="I211" s="39" t="s">
        <v>32001</v>
      </c>
      <c r="L211">
        <v>13</v>
      </c>
      <c r="O211">
        <v>28</v>
      </c>
      <c r="R211" s="39" t="s">
        <v>15187</v>
      </c>
      <c r="S211">
        <v>1</v>
      </c>
      <c r="U211" s="39" t="s">
        <v>15187</v>
      </c>
      <c r="V211">
        <v>1</v>
      </c>
      <c r="X211" s="39" t="s">
        <v>15186</v>
      </c>
      <c r="Y211">
        <v>1</v>
      </c>
      <c r="AA211" s="39" t="s">
        <v>15187</v>
      </c>
      <c r="AB211">
        <v>1</v>
      </c>
      <c r="AD211" s="39" t="s">
        <v>15186</v>
      </c>
      <c r="AE211">
        <v>1</v>
      </c>
      <c r="AG211" s="39" t="s">
        <v>15187</v>
      </c>
      <c r="AH211">
        <v>1</v>
      </c>
      <c r="AJ211" s="39" t="s">
        <v>15186</v>
      </c>
      <c r="AK211">
        <v>1</v>
      </c>
      <c r="AM211" s="39" t="s">
        <v>42621</v>
      </c>
      <c r="AN211">
        <v>1</v>
      </c>
      <c r="AP211" s="39" t="s">
        <v>42622</v>
      </c>
      <c r="AQ211">
        <v>1</v>
      </c>
      <c r="AS211" s="39" t="s">
        <v>42695</v>
      </c>
      <c r="AT211">
        <v>0</v>
      </c>
    </row>
    <row r="212" spans="1:46" x14ac:dyDescent="0.3">
      <c r="A212">
        <v>211</v>
      </c>
      <c r="B212" s="1">
        <v>45904.641481481478</v>
      </c>
      <c r="C212" s="1">
        <v>45904.647037037037</v>
      </c>
      <c r="D212" s="39" t="s">
        <v>1617</v>
      </c>
      <c r="E212" s="39" t="s">
        <v>1618</v>
      </c>
      <c r="F212">
        <v>7</v>
      </c>
      <c r="I212" s="39" t="s">
        <v>1618</v>
      </c>
      <c r="L212">
        <v>13</v>
      </c>
      <c r="O212">
        <v>33</v>
      </c>
      <c r="R212" s="39" t="s">
        <v>15187</v>
      </c>
      <c r="S212">
        <v>1</v>
      </c>
      <c r="U212" s="39" t="s">
        <v>15187</v>
      </c>
      <c r="V212">
        <v>1</v>
      </c>
      <c r="X212" s="39" t="s">
        <v>15186</v>
      </c>
      <c r="Y212">
        <v>1</v>
      </c>
      <c r="AA212" s="39" t="s">
        <v>15187</v>
      </c>
      <c r="AB212">
        <v>1</v>
      </c>
      <c r="AD212" s="39" t="s">
        <v>15186</v>
      </c>
      <c r="AE212">
        <v>1</v>
      </c>
      <c r="AG212" s="39" t="s">
        <v>15187</v>
      </c>
      <c r="AH212">
        <v>1</v>
      </c>
      <c r="AJ212" s="39" t="s">
        <v>15186</v>
      </c>
      <c r="AK212">
        <v>1</v>
      </c>
      <c r="AM212" s="39" t="s">
        <v>42629</v>
      </c>
      <c r="AN212">
        <v>0</v>
      </c>
      <c r="AP212" s="39" t="s">
        <v>42650</v>
      </c>
      <c r="AQ212">
        <v>0</v>
      </c>
      <c r="AS212" s="39" t="s">
        <v>42696</v>
      </c>
      <c r="AT212">
        <v>0</v>
      </c>
    </row>
    <row r="213" spans="1:46" x14ac:dyDescent="0.3">
      <c r="A213">
        <v>212</v>
      </c>
      <c r="B213" s="1">
        <v>45904.64166666667</v>
      </c>
      <c r="C213" s="1">
        <v>45904.647094907406</v>
      </c>
      <c r="D213" s="39" t="s">
        <v>6957</v>
      </c>
      <c r="E213" s="39" t="s">
        <v>6958</v>
      </c>
      <c r="F213">
        <v>7</v>
      </c>
      <c r="I213" s="39" t="s">
        <v>6958</v>
      </c>
      <c r="L213">
        <v>13</v>
      </c>
      <c r="O213">
        <v>23</v>
      </c>
      <c r="R213" s="39" t="s">
        <v>15187</v>
      </c>
      <c r="S213">
        <v>1</v>
      </c>
      <c r="U213" s="39" t="s">
        <v>15187</v>
      </c>
      <c r="V213">
        <v>1</v>
      </c>
      <c r="X213" s="39" t="s">
        <v>15186</v>
      </c>
      <c r="Y213">
        <v>1</v>
      </c>
      <c r="AA213" s="39" t="s">
        <v>15187</v>
      </c>
      <c r="AB213">
        <v>1</v>
      </c>
      <c r="AD213" s="39" t="s">
        <v>15186</v>
      </c>
      <c r="AE213">
        <v>1</v>
      </c>
      <c r="AG213" s="39" t="s">
        <v>15187</v>
      </c>
      <c r="AH213">
        <v>1</v>
      </c>
      <c r="AJ213" s="39" t="s">
        <v>15186</v>
      </c>
      <c r="AK213">
        <v>1</v>
      </c>
      <c r="AM213" s="39" t="s">
        <v>42629</v>
      </c>
      <c r="AN213">
        <v>0</v>
      </c>
      <c r="AP213" s="39" t="s">
        <v>42650</v>
      </c>
      <c r="AQ213">
        <v>0</v>
      </c>
      <c r="AS213" s="39" t="s">
        <v>42696</v>
      </c>
      <c r="AT213">
        <v>0</v>
      </c>
    </row>
    <row r="214" spans="1:46" x14ac:dyDescent="0.3">
      <c r="A214">
        <v>213</v>
      </c>
      <c r="B214" s="1">
        <v>45904.640416666669</v>
      </c>
      <c r="C214" s="1">
        <v>45904.647164351853</v>
      </c>
      <c r="D214" s="39" t="s">
        <v>1670</v>
      </c>
      <c r="E214" s="39" t="s">
        <v>1671</v>
      </c>
      <c r="F214">
        <v>9</v>
      </c>
      <c r="I214" s="39" t="s">
        <v>1671</v>
      </c>
      <c r="L214">
        <v>13</v>
      </c>
      <c r="O214">
        <v>40</v>
      </c>
      <c r="R214" s="39" t="s">
        <v>15187</v>
      </c>
      <c r="S214">
        <v>1</v>
      </c>
      <c r="U214" s="39" t="s">
        <v>15187</v>
      </c>
      <c r="V214">
        <v>1</v>
      </c>
      <c r="X214" s="39" t="s">
        <v>15186</v>
      </c>
      <c r="Y214">
        <v>1</v>
      </c>
      <c r="AA214" s="39" t="s">
        <v>15187</v>
      </c>
      <c r="AB214">
        <v>1</v>
      </c>
      <c r="AD214" s="39" t="s">
        <v>15186</v>
      </c>
      <c r="AE214">
        <v>1</v>
      </c>
      <c r="AG214" s="39" t="s">
        <v>15187</v>
      </c>
      <c r="AH214">
        <v>1</v>
      </c>
      <c r="AJ214" s="39" t="s">
        <v>15186</v>
      </c>
      <c r="AK214">
        <v>1</v>
      </c>
      <c r="AM214" s="39" t="s">
        <v>42621</v>
      </c>
      <c r="AN214">
        <v>1</v>
      </c>
      <c r="AP214" s="39" t="s">
        <v>42622</v>
      </c>
      <c r="AQ214">
        <v>1</v>
      </c>
      <c r="AS214" s="39" t="s">
        <v>42696</v>
      </c>
      <c r="AT214">
        <v>0</v>
      </c>
    </row>
    <row r="215" spans="1:46" x14ac:dyDescent="0.3">
      <c r="A215">
        <v>214</v>
      </c>
      <c r="B215" s="1">
        <v>45904.641608796293</v>
      </c>
      <c r="C215" s="1">
        <v>45904.647175925929</v>
      </c>
      <c r="D215" s="39" t="s">
        <v>1745</v>
      </c>
      <c r="E215" s="39" t="s">
        <v>1746</v>
      </c>
      <c r="F215">
        <v>7</v>
      </c>
      <c r="I215" s="39" t="s">
        <v>1746</v>
      </c>
      <c r="L215">
        <v>13</v>
      </c>
      <c r="O215">
        <v>36</v>
      </c>
      <c r="R215" s="39" t="s">
        <v>15187</v>
      </c>
      <c r="S215">
        <v>1</v>
      </c>
      <c r="U215" s="39" t="s">
        <v>15186</v>
      </c>
      <c r="V215">
        <v>0</v>
      </c>
      <c r="X215" s="39" t="s">
        <v>15186</v>
      </c>
      <c r="Y215">
        <v>1</v>
      </c>
      <c r="AA215" s="39" t="s">
        <v>15186</v>
      </c>
      <c r="AB215">
        <v>0</v>
      </c>
      <c r="AD215" s="39" t="s">
        <v>15186</v>
      </c>
      <c r="AE215">
        <v>1</v>
      </c>
      <c r="AG215" s="39" t="s">
        <v>15187</v>
      </c>
      <c r="AH215">
        <v>1</v>
      </c>
      <c r="AJ215" s="39" t="s">
        <v>15186</v>
      </c>
      <c r="AK215">
        <v>1</v>
      </c>
      <c r="AM215" s="39" t="s">
        <v>42621</v>
      </c>
      <c r="AN215">
        <v>1</v>
      </c>
      <c r="AP215" s="39" t="s">
        <v>42622</v>
      </c>
      <c r="AQ215">
        <v>1</v>
      </c>
      <c r="AS215" s="39" t="s">
        <v>42696</v>
      </c>
      <c r="AT215">
        <v>0</v>
      </c>
    </row>
    <row r="216" spans="1:46" x14ac:dyDescent="0.3">
      <c r="A216">
        <v>215</v>
      </c>
      <c r="B216" s="1">
        <v>45904.64162037037</v>
      </c>
      <c r="C216" s="1">
        <v>45904.647453703707</v>
      </c>
      <c r="D216" s="39" t="s">
        <v>1780</v>
      </c>
      <c r="E216" s="39" t="s">
        <v>1781</v>
      </c>
      <c r="F216">
        <v>7</v>
      </c>
      <c r="I216" s="39" t="s">
        <v>1781</v>
      </c>
      <c r="L216">
        <v>13</v>
      </c>
      <c r="O216">
        <v>34</v>
      </c>
      <c r="R216" s="39" t="s">
        <v>15187</v>
      </c>
      <c r="S216">
        <v>1</v>
      </c>
      <c r="U216" s="39" t="s">
        <v>15187</v>
      </c>
      <c r="V216">
        <v>1</v>
      </c>
      <c r="X216" s="39" t="s">
        <v>15186</v>
      </c>
      <c r="Y216">
        <v>1</v>
      </c>
      <c r="AA216" s="39" t="s">
        <v>15187</v>
      </c>
      <c r="AB216">
        <v>1</v>
      </c>
      <c r="AD216" s="39" t="s">
        <v>15186</v>
      </c>
      <c r="AE216">
        <v>1</v>
      </c>
      <c r="AG216" s="39" t="s">
        <v>15187</v>
      </c>
      <c r="AH216">
        <v>1</v>
      </c>
      <c r="AJ216" s="39" t="s">
        <v>15186</v>
      </c>
      <c r="AK216">
        <v>1</v>
      </c>
      <c r="AM216" s="39" t="s">
        <v>42629</v>
      </c>
      <c r="AN216">
        <v>0</v>
      </c>
      <c r="AP216" s="39" t="s">
        <v>42630</v>
      </c>
      <c r="AQ216">
        <v>0</v>
      </c>
      <c r="AS216" s="39" t="s">
        <v>42696</v>
      </c>
      <c r="AT216">
        <v>0</v>
      </c>
    </row>
    <row r="217" spans="1:46" x14ac:dyDescent="0.3">
      <c r="A217">
        <v>216</v>
      </c>
      <c r="B217" s="1">
        <v>45904.64166666667</v>
      </c>
      <c r="C217" s="1">
        <v>45904.647511574076</v>
      </c>
      <c r="D217" s="39" t="s">
        <v>1650</v>
      </c>
      <c r="E217" s="39" t="s">
        <v>1651</v>
      </c>
      <c r="F217">
        <v>9</v>
      </c>
      <c r="I217" s="39" t="s">
        <v>17237</v>
      </c>
      <c r="L217">
        <v>13</v>
      </c>
      <c r="O217">
        <v>4</v>
      </c>
      <c r="R217" s="39" t="s">
        <v>15187</v>
      </c>
      <c r="S217">
        <v>1</v>
      </c>
      <c r="U217" s="39" t="s">
        <v>15187</v>
      </c>
      <c r="V217">
        <v>1</v>
      </c>
      <c r="X217" s="39" t="s">
        <v>15186</v>
      </c>
      <c r="Y217">
        <v>1</v>
      </c>
      <c r="AA217" s="39" t="s">
        <v>15187</v>
      </c>
      <c r="AB217">
        <v>1</v>
      </c>
      <c r="AD217" s="39" t="s">
        <v>15186</v>
      </c>
      <c r="AE217">
        <v>1</v>
      </c>
      <c r="AG217" s="39" t="s">
        <v>15187</v>
      </c>
      <c r="AH217">
        <v>1</v>
      </c>
      <c r="AJ217" s="39" t="s">
        <v>15186</v>
      </c>
      <c r="AK217">
        <v>1</v>
      </c>
      <c r="AM217" s="39" t="s">
        <v>42621</v>
      </c>
      <c r="AN217">
        <v>1</v>
      </c>
      <c r="AP217" s="39" t="s">
        <v>42622</v>
      </c>
      <c r="AQ217">
        <v>1</v>
      </c>
      <c r="AS217" s="39" t="s">
        <v>42696</v>
      </c>
      <c r="AT217">
        <v>0</v>
      </c>
    </row>
    <row r="218" spans="1:46" x14ac:dyDescent="0.3">
      <c r="A218">
        <v>217</v>
      </c>
      <c r="B218" s="1">
        <v>45904.641435185185</v>
      </c>
      <c r="C218" s="1">
        <v>45904.647731481484</v>
      </c>
      <c r="D218" s="39" t="s">
        <v>1814</v>
      </c>
      <c r="E218" s="39" t="s">
        <v>1815</v>
      </c>
      <c r="F218">
        <v>10</v>
      </c>
      <c r="I218" s="39" t="s">
        <v>1815</v>
      </c>
      <c r="L218">
        <v>13</v>
      </c>
      <c r="O218">
        <v>21</v>
      </c>
      <c r="R218" s="39" t="s">
        <v>15187</v>
      </c>
      <c r="S218">
        <v>1</v>
      </c>
      <c r="U218" s="39" t="s">
        <v>15187</v>
      </c>
      <c r="V218">
        <v>1</v>
      </c>
      <c r="X218" s="39" t="s">
        <v>15186</v>
      </c>
      <c r="Y218">
        <v>1</v>
      </c>
      <c r="AA218" s="39" t="s">
        <v>15187</v>
      </c>
      <c r="AB218">
        <v>1</v>
      </c>
      <c r="AD218" s="39" t="s">
        <v>15186</v>
      </c>
      <c r="AE218">
        <v>1</v>
      </c>
      <c r="AG218" s="39" t="s">
        <v>15187</v>
      </c>
      <c r="AH218">
        <v>1</v>
      </c>
      <c r="AJ218" s="39" t="s">
        <v>15186</v>
      </c>
      <c r="AK218">
        <v>1</v>
      </c>
      <c r="AM218" s="39" t="s">
        <v>42621</v>
      </c>
      <c r="AN218">
        <v>1</v>
      </c>
      <c r="AP218" s="39" t="s">
        <v>42622</v>
      </c>
      <c r="AQ218">
        <v>1</v>
      </c>
      <c r="AS218" s="39" t="s">
        <v>42626</v>
      </c>
      <c r="AT218">
        <v>1</v>
      </c>
    </row>
    <row r="219" spans="1:46" x14ac:dyDescent="0.3">
      <c r="A219">
        <v>218</v>
      </c>
      <c r="B219" s="1">
        <v>45904.641157407408</v>
      </c>
      <c r="C219" s="1">
        <v>45904.647824074076</v>
      </c>
      <c r="D219" s="39" t="s">
        <v>1714</v>
      </c>
      <c r="E219" s="39" t="s">
        <v>1715</v>
      </c>
      <c r="F219">
        <v>10</v>
      </c>
      <c r="I219" s="39" t="s">
        <v>42532</v>
      </c>
      <c r="L219">
        <v>13</v>
      </c>
      <c r="O219">
        <v>24</v>
      </c>
      <c r="R219" s="39" t="s">
        <v>15187</v>
      </c>
      <c r="S219">
        <v>1</v>
      </c>
      <c r="U219" s="39" t="s">
        <v>15187</v>
      </c>
      <c r="V219">
        <v>1</v>
      </c>
      <c r="X219" s="39" t="s">
        <v>15186</v>
      </c>
      <c r="Y219">
        <v>1</v>
      </c>
      <c r="AA219" s="39" t="s">
        <v>15187</v>
      </c>
      <c r="AB219">
        <v>1</v>
      </c>
      <c r="AD219" s="39" t="s">
        <v>15186</v>
      </c>
      <c r="AE219">
        <v>1</v>
      </c>
      <c r="AG219" s="39" t="s">
        <v>15187</v>
      </c>
      <c r="AH219">
        <v>1</v>
      </c>
      <c r="AJ219" s="39" t="s">
        <v>15186</v>
      </c>
      <c r="AK219">
        <v>1</v>
      </c>
      <c r="AM219" s="39" t="s">
        <v>42621</v>
      </c>
      <c r="AN219">
        <v>1</v>
      </c>
      <c r="AP219" s="39" t="s">
        <v>42622</v>
      </c>
      <c r="AQ219">
        <v>1</v>
      </c>
      <c r="AS219" s="39" t="s">
        <v>42626</v>
      </c>
      <c r="AT219">
        <v>1</v>
      </c>
    </row>
    <row r="220" spans="1:46" x14ac:dyDescent="0.3">
      <c r="A220">
        <v>219</v>
      </c>
      <c r="B220" s="1">
        <v>45904.643657407411</v>
      </c>
      <c r="C220" s="1">
        <v>45904.647916666669</v>
      </c>
      <c r="D220" s="39" t="s">
        <v>1757</v>
      </c>
      <c r="E220" s="39" t="s">
        <v>1758</v>
      </c>
      <c r="F220">
        <v>8</v>
      </c>
      <c r="I220" s="39" t="s">
        <v>1758</v>
      </c>
      <c r="L220">
        <v>13</v>
      </c>
      <c r="O220">
        <v>35</v>
      </c>
      <c r="R220" s="39" t="s">
        <v>15187</v>
      </c>
      <c r="S220">
        <v>1</v>
      </c>
      <c r="U220" s="39" t="s">
        <v>15187</v>
      </c>
      <c r="V220">
        <v>1</v>
      </c>
      <c r="X220" s="39" t="s">
        <v>15186</v>
      </c>
      <c r="Y220">
        <v>1</v>
      </c>
      <c r="AA220" s="39" t="s">
        <v>15187</v>
      </c>
      <c r="AB220">
        <v>1</v>
      </c>
      <c r="AD220" s="39" t="s">
        <v>15186</v>
      </c>
      <c r="AE220">
        <v>1</v>
      </c>
      <c r="AG220" s="39" t="s">
        <v>15187</v>
      </c>
      <c r="AH220">
        <v>1</v>
      </c>
      <c r="AJ220" s="39" t="s">
        <v>15186</v>
      </c>
      <c r="AK220">
        <v>1</v>
      </c>
      <c r="AM220" s="39" t="s">
        <v>42621</v>
      </c>
      <c r="AN220">
        <v>1</v>
      </c>
      <c r="AP220" s="39" t="s">
        <v>42630</v>
      </c>
      <c r="AQ220">
        <v>0</v>
      </c>
      <c r="AS220" s="39" t="s">
        <v>42697</v>
      </c>
      <c r="AT220">
        <v>0</v>
      </c>
    </row>
    <row r="221" spans="1:46" x14ac:dyDescent="0.3">
      <c r="A221">
        <v>220</v>
      </c>
      <c r="B221" s="1">
        <v>45904.643657407411</v>
      </c>
      <c r="C221" s="1">
        <v>45904.647951388892</v>
      </c>
      <c r="D221" s="39" t="s">
        <v>1735</v>
      </c>
      <c r="E221" s="39" t="s">
        <v>1736</v>
      </c>
      <c r="F221">
        <v>9</v>
      </c>
      <c r="I221" s="39" t="s">
        <v>1736</v>
      </c>
      <c r="L221">
        <v>13</v>
      </c>
      <c r="O221">
        <v>8</v>
      </c>
      <c r="R221" s="39" t="s">
        <v>15187</v>
      </c>
      <c r="S221">
        <v>1</v>
      </c>
      <c r="U221" s="39" t="s">
        <v>15187</v>
      </c>
      <c r="V221">
        <v>1</v>
      </c>
      <c r="X221" s="39" t="s">
        <v>15186</v>
      </c>
      <c r="Y221">
        <v>1</v>
      </c>
      <c r="AA221" s="39" t="s">
        <v>15187</v>
      </c>
      <c r="AB221">
        <v>1</v>
      </c>
      <c r="AD221" s="39" t="s">
        <v>15186</v>
      </c>
      <c r="AE221">
        <v>1</v>
      </c>
      <c r="AG221" s="39" t="s">
        <v>15187</v>
      </c>
      <c r="AH221">
        <v>1</v>
      </c>
      <c r="AJ221" s="39" t="s">
        <v>15186</v>
      </c>
      <c r="AK221">
        <v>1</v>
      </c>
      <c r="AM221" s="39" t="s">
        <v>42621</v>
      </c>
      <c r="AN221">
        <v>1</v>
      </c>
      <c r="AP221" s="39" t="s">
        <v>42622</v>
      </c>
      <c r="AQ221">
        <v>1</v>
      </c>
      <c r="AS221" s="39" t="s">
        <v>42697</v>
      </c>
      <c r="AT221">
        <v>0</v>
      </c>
    </row>
    <row r="222" spans="1:46" x14ac:dyDescent="0.3">
      <c r="A222">
        <v>221</v>
      </c>
      <c r="B222" s="1">
        <v>45904.643761574072</v>
      </c>
      <c r="C222" s="1">
        <v>45904.647974537038</v>
      </c>
      <c r="D222" s="39" t="s">
        <v>1585</v>
      </c>
      <c r="E222" s="39" t="s">
        <v>1586</v>
      </c>
      <c r="F222">
        <v>9</v>
      </c>
      <c r="I222" s="39" t="s">
        <v>1586</v>
      </c>
      <c r="L222">
        <v>13</v>
      </c>
      <c r="O222">
        <v>22</v>
      </c>
      <c r="R222" s="39" t="s">
        <v>15187</v>
      </c>
      <c r="S222">
        <v>1</v>
      </c>
      <c r="U222" s="39" t="s">
        <v>15187</v>
      </c>
      <c r="V222">
        <v>1</v>
      </c>
      <c r="X222" s="39" t="s">
        <v>15186</v>
      </c>
      <c r="Y222">
        <v>1</v>
      </c>
      <c r="AA222" s="39" t="s">
        <v>15187</v>
      </c>
      <c r="AB222">
        <v>1</v>
      </c>
      <c r="AD222" s="39" t="s">
        <v>15186</v>
      </c>
      <c r="AE222">
        <v>1</v>
      </c>
      <c r="AG222" s="39" t="s">
        <v>15187</v>
      </c>
      <c r="AH222">
        <v>1</v>
      </c>
      <c r="AJ222" s="39" t="s">
        <v>15186</v>
      </c>
      <c r="AK222">
        <v>1</v>
      </c>
      <c r="AM222" s="39" t="s">
        <v>42621</v>
      </c>
      <c r="AN222">
        <v>1</v>
      </c>
      <c r="AP222" s="39" t="s">
        <v>42622</v>
      </c>
      <c r="AQ222">
        <v>1</v>
      </c>
      <c r="AS222" s="39" t="s">
        <v>42697</v>
      </c>
      <c r="AT222">
        <v>0</v>
      </c>
    </row>
    <row r="223" spans="1:46" x14ac:dyDescent="0.3">
      <c r="A223">
        <v>222</v>
      </c>
      <c r="B223" s="1">
        <v>45904.641226851854</v>
      </c>
      <c r="C223" s="1">
        <v>45904.648078703707</v>
      </c>
      <c r="D223" s="39" t="s">
        <v>1872</v>
      </c>
      <c r="E223" s="39" t="s">
        <v>1873</v>
      </c>
      <c r="F223">
        <v>10</v>
      </c>
      <c r="I223" s="39" t="s">
        <v>1874</v>
      </c>
      <c r="L223">
        <v>13</v>
      </c>
      <c r="O223">
        <v>37</v>
      </c>
      <c r="R223" s="39" t="s">
        <v>15187</v>
      </c>
      <c r="S223">
        <v>1</v>
      </c>
      <c r="U223" s="39" t="s">
        <v>15187</v>
      </c>
      <c r="V223">
        <v>1</v>
      </c>
      <c r="X223" s="39" t="s">
        <v>15186</v>
      </c>
      <c r="Y223">
        <v>1</v>
      </c>
      <c r="AA223" s="39" t="s">
        <v>15187</v>
      </c>
      <c r="AB223">
        <v>1</v>
      </c>
      <c r="AD223" s="39" t="s">
        <v>15186</v>
      </c>
      <c r="AE223">
        <v>1</v>
      </c>
      <c r="AG223" s="39" t="s">
        <v>15187</v>
      </c>
      <c r="AH223">
        <v>1</v>
      </c>
      <c r="AJ223" s="39" t="s">
        <v>15186</v>
      </c>
      <c r="AK223">
        <v>1</v>
      </c>
      <c r="AM223" s="39" t="s">
        <v>42621</v>
      </c>
      <c r="AN223">
        <v>1</v>
      </c>
      <c r="AP223" s="39" t="s">
        <v>42622</v>
      </c>
      <c r="AQ223">
        <v>1</v>
      </c>
      <c r="AS223" s="39" t="s">
        <v>42626</v>
      </c>
      <c r="AT223">
        <v>1</v>
      </c>
    </row>
    <row r="224" spans="1:46" x14ac:dyDescent="0.3">
      <c r="A224">
        <v>223</v>
      </c>
      <c r="B224" s="1">
        <v>45904.64162037037</v>
      </c>
      <c r="C224" s="1">
        <v>45904.648078703707</v>
      </c>
      <c r="D224" s="39" t="s">
        <v>1513</v>
      </c>
      <c r="E224" s="39" t="s">
        <v>1514</v>
      </c>
      <c r="F224">
        <v>9</v>
      </c>
      <c r="I224" s="39" t="s">
        <v>1514</v>
      </c>
      <c r="L224">
        <v>13</v>
      </c>
      <c r="O224">
        <v>12</v>
      </c>
      <c r="R224" s="39" t="s">
        <v>15187</v>
      </c>
      <c r="S224">
        <v>1</v>
      </c>
      <c r="U224" s="39" t="s">
        <v>15187</v>
      </c>
      <c r="V224">
        <v>1</v>
      </c>
      <c r="X224" s="39" t="s">
        <v>15186</v>
      </c>
      <c r="Y224">
        <v>1</v>
      </c>
      <c r="AA224" s="39" t="s">
        <v>15187</v>
      </c>
      <c r="AB224">
        <v>1</v>
      </c>
      <c r="AD224" s="39" t="s">
        <v>15186</v>
      </c>
      <c r="AE224">
        <v>1</v>
      </c>
      <c r="AG224" s="39" t="s">
        <v>15187</v>
      </c>
      <c r="AH224">
        <v>1</v>
      </c>
      <c r="AJ224" s="39" t="s">
        <v>15187</v>
      </c>
      <c r="AK224">
        <v>0</v>
      </c>
      <c r="AM224" s="39" t="s">
        <v>42621</v>
      </c>
      <c r="AN224">
        <v>1</v>
      </c>
      <c r="AP224" s="39" t="s">
        <v>42622</v>
      </c>
      <c r="AQ224">
        <v>1</v>
      </c>
      <c r="AS224" s="39" t="s">
        <v>42626</v>
      </c>
      <c r="AT224">
        <v>1</v>
      </c>
    </row>
    <row r="225" spans="1:46" x14ac:dyDescent="0.3">
      <c r="A225">
        <v>224</v>
      </c>
      <c r="B225" s="1">
        <v>45904.642847222225</v>
      </c>
      <c r="C225" s="1">
        <v>45904.648194444446</v>
      </c>
      <c r="D225" s="39" t="s">
        <v>1768</v>
      </c>
      <c r="E225" s="39" t="s">
        <v>1769</v>
      </c>
      <c r="F225">
        <v>8</v>
      </c>
      <c r="I225" s="39" t="s">
        <v>42535</v>
      </c>
      <c r="L225">
        <v>13</v>
      </c>
      <c r="O225">
        <v>16</v>
      </c>
      <c r="R225" s="39" t="s">
        <v>15187</v>
      </c>
      <c r="S225">
        <v>1</v>
      </c>
      <c r="U225" s="39" t="s">
        <v>15187</v>
      </c>
      <c r="V225">
        <v>1</v>
      </c>
      <c r="X225" s="39" t="s">
        <v>15186</v>
      </c>
      <c r="Y225">
        <v>1</v>
      </c>
      <c r="AA225" s="39" t="s">
        <v>15187</v>
      </c>
      <c r="AB225">
        <v>1</v>
      </c>
      <c r="AD225" s="39" t="s">
        <v>15186</v>
      </c>
      <c r="AE225">
        <v>1</v>
      </c>
      <c r="AG225" s="39" t="s">
        <v>15187</v>
      </c>
      <c r="AH225">
        <v>1</v>
      </c>
      <c r="AJ225" s="39" t="s">
        <v>15186</v>
      </c>
      <c r="AK225">
        <v>1</v>
      </c>
      <c r="AM225" s="39" t="s">
        <v>42621</v>
      </c>
      <c r="AN225">
        <v>1</v>
      </c>
      <c r="AP225" s="39" t="s">
        <v>42698</v>
      </c>
      <c r="AQ225">
        <v>0</v>
      </c>
      <c r="AS225" s="39" t="s">
        <v>42696</v>
      </c>
      <c r="AT225">
        <v>0</v>
      </c>
    </row>
    <row r="226" spans="1:46" x14ac:dyDescent="0.3">
      <c r="A226">
        <v>225</v>
      </c>
      <c r="B226" s="1">
        <v>45904.641122685185</v>
      </c>
      <c r="C226" s="1">
        <v>45904.648923611108</v>
      </c>
      <c r="D226" s="39" t="s">
        <v>1861</v>
      </c>
      <c r="E226" s="39" t="s">
        <v>1862</v>
      </c>
      <c r="F226">
        <v>10</v>
      </c>
      <c r="I226" s="39" t="s">
        <v>7011</v>
      </c>
      <c r="L226">
        <v>13</v>
      </c>
      <c r="O226">
        <v>32</v>
      </c>
      <c r="R226" s="39" t="s">
        <v>15187</v>
      </c>
      <c r="S226">
        <v>1</v>
      </c>
      <c r="U226" s="39" t="s">
        <v>15187</v>
      </c>
      <c r="V226">
        <v>1</v>
      </c>
      <c r="X226" s="39" t="s">
        <v>15186</v>
      </c>
      <c r="Y226">
        <v>1</v>
      </c>
      <c r="AA226" s="39" t="s">
        <v>15187</v>
      </c>
      <c r="AB226">
        <v>1</v>
      </c>
      <c r="AD226" s="39" t="s">
        <v>15186</v>
      </c>
      <c r="AE226">
        <v>1</v>
      </c>
      <c r="AG226" s="39" t="s">
        <v>15187</v>
      </c>
      <c r="AH226">
        <v>1</v>
      </c>
      <c r="AJ226" s="39" t="s">
        <v>15186</v>
      </c>
      <c r="AK226">
        <v>1</v>
      </c>
      <c r="AM226" s="39" t="s">
        <v>42621</v>
      </c>
      <c r="AN226">
        <v>1</v>
      </c>
      <c r="AP226" s="39" t="s">
        <v>42622</v>
      </c>
      <c r="AQ226">
        <v>1</v>
      </c>
      <c r="AS226" s="39" t="s">
        <v>42626</v>
      </c>
      <c r="AT226">
        <v>1</v>
      </c>
    </row>
    <row r="227" spans="1:46" x14ac:dyDescent="0.3">
      <c r="A227">
        <v>226</v>
      </c>
      <c r="B227" s="1">
        <v>45904.644918981481</v>
      </c>
      <c r="C227" s="1">
        <v>45904.654942129629</v>
      </c>
      <c r="D227" s="39" t="s">
        <v>1696</v>
      </c>
      <c r="E227" s="39" t="s">
        <v>1697</v>
      </c>
      <c r="F227">
        <v>8</v>
      </c>
      <c r="I227" s="39" t="s">
        <v>1697</v>
      </c>
      <c r="L227">
        <v>13</v>
      </c>
      <c r="O227">
        <v>5</v>
      </c>
      <c r="R227" s="39" t="s">
        <v>15187</v>
      </c>
      <c r="S227">
        <v>1</v>
      </c>
      <c r="U227" s="39" t="s">
        <v>15186</v>
      </c>
      <c r="V227">
        <v>0</v>
      </c>
      <c r="X227" s="39" t="s">
        <v>15186</v>
      </c>
      <c r="Y227">
        <v>1</v>
      </c>
      <c r="AA227" s="39" t="s">
        <v>15187</v>
      </c>
      <c r="AB227">
        <v>1</v>
      </c>
      <c r="AD227" s="39" t="s">
        <v>15186</v>
      </c>
      <c r="AE227">
        <v>1</v>
      </c>
      <c r="AG227" s="39" t="s">
        <v>15187</v>
      </c>
      <c r="AH227">
        <v>1</v>
      </c>
      <c r="AJ227" s="39" t="s">
        <v>15186</v>
      </c>
      <c r="AK227">
        <v>1</v>
      </c>
      <c r="AM227" s="39" t="s">
        <v>42621</v>
      </c>
      <c r="AN227">
        <v>1</v>
      </c>
      <c r="AP227" s="39" t="s">
        <v>42622</v>
      </c>
      <c r="AQ227">
        <v>1</v>
      </c>
      <c r="AS227" s="39" t="s">
        <v>42699</v>
      </c>
      <c r="AT227">
        <v>0</v>
      </c>
    </row>
    <row r="228" spans="1:46" x14ac:dyDescent="0.3">
      <c r="A228">
        <v>227</v>
      </c>
      <c r="B228" s="1">
        <v>45904.645046296297</v>
      </c>
      <c r="C228" s="1">
        <v>45904.654942129629</v>
      </c>
      <c r="D228" s="39" t="s">
        <v>1726</v>
      </c>
      <c r="E228" s="39" t="s">
        <v>1727</v>
      </c>
      <c r="F228">
        <v>8</v>
      </c>
      <c r="I228" s="39" t="s">
        <v>32141</v>
      </c>
      <c r="L228">
        <v>13</v>
      </c>
      <c r="O228">
        <v>6</v>
      </c>
      <c r="R228" s="39" t="s">
        <v>15187</v>
      </c>
      <c r="S228">
        <v>1</v>
      </c>
      <c r="U228" s="39" t="s">
        <v>15186</v>
      </c>
      <c r="V228">
        <v>0</v>
      </c>
      <c r="X228" s="39" t="s">
        <v>15186</v>
      </c>
      <c r="Y228">
        <v>1</v>
      </c>
      <c r="AA228" s="39" t="s">
        <v>15187</v>
      </c>
      <c r="AB228">
        <v>1</v>
      </c>
      <c r="AD228" s="39" t="s">
        <v>15186</v>
      </c>
      <c r="AE228">
        <v>1</v>
      </c>
      <c r="AG228" s="39" t="s">
        <v>15187</v>
      </c>
      <c r="AH228">
        <v>1</v>
      </c>
      <c r="AJ228" s="39" t="s">
        <v>15186</v>
      </c>
      <c r="AK228">
        <v>1</v>
      </c>
      <c r="AM228" s="39" t="s">
        <v>42621</v>
      </c>
      <c r="AN228">
        <v>1</v>
      </c>
      <c r="AP228" s="39" t="s">
        <v>42622</v>
      </c>
      <c r="AQ228">
        <v>1</v>
      </c>
      <c r="AS228" s="39" t="s">
        <v>42699</v>
      </c>
      <c r="AT228">
        <v>0</v>
      </c>
    </row>
    <row r="229" spans="1:46" x14ac:dyDescent="0.3">
      <c r="A229">
        <v>228</v>
      </c>
      <c r="B229" s="1">
        <v>45904.657233796293</v>
      </c>
      <c r="C229" s="1">
        <v>45904.659675925926</v>
      </c>
      <c r="D229" s="39" t="s">
        <v>1538</v>
      </c>
      <c r="E229" s="39" t="s">
        <v>1539</v>
      </c>
      <c r="F229">
        <v>9</v>
      </c>
      <c r="I229" s="39" t="s">
        <v>1539</v>
      </c>
      <c r="L229">
        <v>13</v>
      </c>
      <c r="O229">
        <v>2</v>
      </c>
      <c r="R229" s="39" t="s">
        <v>15187</v>
      </c>
      <c r="S229">
        <v>1</v>
      </c>
      <c r="U229" s="39" t="s">
        <v>15187</v>
      </c>
      <c r="V229">
        <v>1</v>
      </c>
      <c r="X229" s="39" t="s">
        <v>15186</v>
      </c>
      <c r="Y229">
        <v>1</v>
      </c>
      <c r="AA229" s="39" t="s">
        <v>15187</v>
      </c>
      <c r="AB229">
        <v>1</v>
      </c>
      <c r="AD229" s="39" t="s">
        <v>15186</v>
      </c>
      <c r="AE229">
        <v>1</v>
      </c>
      <c r="AG229" s="39" t="s">
        <v>15187</v>
      </c>
      <c r="AH229">
        <v>1</v>
      </c>
      <c r="AJ229" s="39" t="s">
        <v>15186</v>
      </c>
      <c r="AK229">
        <v>1</v>
      </c>
      <c r="AM229" s="39" t="s">
        <v>42621</v>
      </c>
      <c r="AN229">
        <v>1</v>
      </c>
      <c r="AP229" s="39" t="s">
        <v>42622</v>
      </c>
      <c r="AQ229">
        <v>1</v>
      </c>
      <c r="AS229" s="39" t="s">
        <v>42697</v>
      </c>
      <c r="AT229">
        <v>0</v>
      </c>
    </row>
    <row r="230" spans="1:46" x14ac:dyDescent="0.3">
      <c r="A230">
        <v>229</v>
      </c>
      <c r="B230" s="1">
        <v>45904.665219907409</v>
      </c>
      <c r="C230" s="1">
        <v>45904.667071759257</v>
      </c>
      <c r="D230" s="39" t="s">
        <v>1683</v>
      </c>
      <c r="E230" s="39" t="s">
        <v>1684</v>
      </c>
      <c r="F230">
        <v>9</v>
      </c>
      <c r="I230" s="39" t="s">
        <v>1684</v>
      </c>
      <c r="L230">
        <v>13</v>
      </c>
      <c r="O230">
        <v>30</v>
      </c>
      <c r="R230" s="39" t="s">
        <v>15187</v>
      </c>
      <c r="S230">
        <v>1</v>
      </c>
      <c r="U230" s="39" t="s">
        <v>15187</v>
      </c>
      <c r="V230">
        <v>1</v>
      </c>
      <c r="X230" s="39" t="s">
        <v>15186</v>
      </c>
      <c r="Y230">
        <v>1</v>
      </c>
      <c r="AA230" s="39" t="s">
        <v>15187</v>
      </c>
      <c r="AB230">
        <v>1</v>
      </c>
      <c r="AD230" s="39" t="s">
        <v>15186</v>
      </c>
      <c r="AE230">
        <v>1</v>
      </c>
      <c r="AG230" s="39" t="s">
        <v>15187</v>
      </c>
      <c r="AH230">
        <v>1</v>
      </c>
      <c r="AJ230" s="39" t="s">
        <v>15186</v>
      </c>
      <c r="AK230">
        <v>1</v>
      </c>
      <c r="AM230" s="39" t="s">
        <v>42621</v>
      </c>
      <c r="AN230">
        <v>1</v>
      </c>
      <c r="AP230" s="39" t="s">
        <v>42622</v>
      </c>
      <c r="AQ230">
        <v>1</v>
      </c>
      <c r="AS230" s="39" t="s">
        <v>42697</v>
      </c>
      <c r="AT230">
        <v>0</v>
      </c>
    </row>
    <row r="231" spans="1:46" x14ac:dyDescent="0.3">
      <c r="A231">
        <v>230</v>
      </c>
      <c r="B231" s="1">
        <v>45905.372256944444</v>
      </c>
      <c r="C231" s="1">
        <v>45905.373333333337</v>
      </c>
      <c r="D231" s="39" t="s">
        <v>3850</v>
      </c>
      <c r="E231" s="39" t="s">
        <v>3851</v>
      </c>
      <c r="F231">
        <v>5</v>
      </c>
      <c r="I231" s="39" t="s">
        <v>3851</v>
      </c>
      <c r="L231">
        <v>9</v>
      </c>
      <c r="O231">
        <v>8</v>
      </c>
      <c r="R231" s="39" t="s">
        <v>15187</v>
      </c>
      <c r="S231">
        <v>1</v>
      </c>
      <c r="U231" s="39" t="s">
        <v>15186</v>
      </c>
      <c r="V231">
        <v>0</v>
      </c>
      <c r="X231" s="39" t="s">
        <v>15186</v>
      </c>
      <c r="Y231">
        <v>1</v>
      </c>
      <c r="AA231" s="39" t="s">
        <v>15187</v>
      </c>
      <c r="AB231">
        <v>1</v>
      </c>
      <c r="AD231" s="39" t="s">
        <v>15187</v>
      </c>
      <c r="AE231">
        <v>0</v>
      </c>
      <c r="AG231" s="39" t="s">
        <v>15187</v>
      </c>
      <c r="AH231">
        <v>1</v>
      </c>
      <c r="AJ231" s="39" t="s">
        <v>15187</v>
      </c>
      <c r="AK231">
        <v>0</v>
      </c>
      <c r="AM231" s="39" t="s">
        <v>42621</v>
      </c>
      <c r="AN231">
        <v>1</v>
      </c>
      <c r="AP231" s="39" t="s">
        <v>42700</v>
      </c>
      <c r="AQ231">
        <v>0</v>
      </c>
      <c r="AS231" s="39" t="s">
        <v>42701</v>
      </c>
      <c r="AT231">
        <v>0</v>
      </c>
    </row>
    <row r="232" spans="1:46" x14ac:dyDescent="0.3">
      <c r="A232">
        <v>231</v>
      </c>
      <c r="B232" s="1">
        <v>45905.37060185185</v>
      </c>
      <c r="C232" s="1">
        <v>45905.375219907408</v>
      </c>
      <c r="D232" s="39" t="s">
        <v>4072</v>
      </c>
      <c r="E232" s="39" t="s">
        <v>4073</v>
      </c>
      <c r="F232">
        <v>7</v>
      </c>
      <c r="I232" s="39" t="s">
        <v>4074</v>
      </c>
      <c r="L232">
        <v>6</v>
      </c>
      <c r="O232">
        <v>10</v>
      </c>
      <c r="R232" s="39" t="s">
        <v>15186</v>
      </c>
      <c r="S232">
        <v>0</v>
      </c>
      <c r="U232" s="39" t="s">
        <v>15187</v>
      </c>
      <c r="V232">
        <v>1</v>
      </c>
      <c r="X232" s="39" t="s">
        <v>15186</v>
      </c>
      <c r="Y232">
        <v>1</v>
      </c>
      <c r="AA232" s="39" t="s">
        <v>15187</v>
      </c>
      <c r="AB232">
        <v>1</v>
      </c>
      <c r="AD232" s="39" t="s">
        <v>15186</v>
      </c>
      <c r="AE232">
        <v>1</v>
      </c>
      <c r="AG232" s="39" t="s">
        <v>15187</v>
      </c>
      <c r="AH232">
        <v>1</v>
      </c>
      <c r="AJ232" s="39" t="s">
        <v>15187</v>
      </c>
      <c r="AK232">
        <v>0</v>
      </c>
      <c r="AM232" s="39" t="s">
        <v>42621</v>
      </c>
      <c r="AN232">
        <v>1</v>
      </c>
      <c r="AP232" s="39" t="s">
        <v>42622</v>
      </c>
      <c r="AQ232">
        <v>1</v>
      </c>
      <c r="AS232" s="39" t="s">
        <v>42702</v>
      </c>
      <c r="AT232">
        <v>0</v>
      </c>
    </row>
    <row r="233" spans="1:46" x14ac:dyDescent="0.3">
      <c r="A233">
        <v>232</v>
      </c>
      <c r="B233" s="1">
        <v>45905.372337962966</v>
      </c>
      <c r="C233" s="1">
        <v>45905.375914351855</v>
      </c>
      <c r="D233" s="39" t="s">
        <v>3999</v>
      </c>
      <c r="E233" s="39" t="s">
        <v>4000</v>
      </c>
      <c r="F233">
        <v>9</v>
      </c>
      <c r="I233" s="39" t="s">
        <v>4000</v>
      </c>
      <c r="L233">
        <v>6</v>
      </c>
      <c r="O233">
        <v>17</v>
      </c>
      <c r="R233" s="39" t="s">
        <v>15187</v>
      </c>
      <c r="S233">
        <v>1</v>
      </c>
      <c r="U233" s="39" t="s">
        <v>15187</v>
      </c>
      <c r="V233">
        <v>1</v>
      </c>
      <c r="X233" s="39" t="s">
        <v>15186</v>
      </c>
      <c r="Y233">
        <v>1</v>
      </c>
      <c r="AA233" s="39" t="s">
        <v>15187</v>
      </c>
      <c r="AB233">
        <v>1</v>
      </c>
      <c r="AD233" s="39" t="s">
        <v>15186</v>
      </c>
      <c r="AE233">
        <v>1</v>
      </c>
      <c r="AG233" s="39" t="s">
        <v>15187</v>
      </c>
      <c r="AH233">
        <v>1</v>
      </c>
      <c r="AJ233" s="39" t="s">
        <v>15186</v>
      </c>
      <c r="AK233">
        <v>1</v>
      </c>
      <c r="AM233" s="39" t="s">
        <v>42621</v>
      </c>
      <c r="AN233">
        <v>1</v>
      </c>
      <c r="AP233" s="39" t="s">
        <v>42622</v>
      </c>
      <c r="AQ233">
        <v>1</v>
      </c>
      <c r="AS233" s="39" t="s">
        <v>42703</v>
      </c>
      <c r="AT233">
        <v>0</v>
      </c>
    </row>
    <row r="234" spans="1:46" x14ac:dyDescent="0.3">
      <c r="A234">
        <v>233</v>
      </c>
      <c r="B234" s="1">
        <v>45905.371759259258</v>
      </c>
      <c r="C234" s="1">
        <v>45905.376527777778</v>
      </c>
      <c r="D234" s="39" t="s">
        <v>3961</v>
      </c>
      <c r="E234" s="39" t="s">
        <v>3962</v>
      </c>
      <c r="F234">
        <v>8</v>
      </c>
      <c r="I234" s="39" t="s">
        <v>3962</v>
      </c>
      <c r="L234">
        <v>6</v>
      </c>
      <c r="O234">
        <v>1</v>
      </c>
      <c r="R234" s="39" t="s">
        <v>15187</v>
      </c>
      <c r="S234">
        <v>1</v>
      </c>
      <c r="U234" s="39" t="s">
        <v>15187</v>
      </c>
      <c r="V234">
        <v>1</v>
      </c>
      <c r="X234" s="39" t="s">
        <v>15186</v>
      </c>
      <c r="Y234">
        <v>1</v>
      </c>
      <c r="AA234" s="39" t="s">
        <v>15187</v>
      </c>
      <c r="AB234">
        <v>1</v>
      </c>
      <c r="AD234" s="39" t="s">
        <v>15186</v>
      </c>
      <c r="AE234">
        <v>1</v>
      </c>
      <c r="AG234" s="39" t="s">
        <v>15187</v>
      </c>
      <c r="AH234">
        <v>1</v>
      </c>
      <c r="AJ234" s="39" t="s">
        <v>15186</v>
      </c>
      <c r="AK234">
        <v>1</v>
      </c>
      <c r="AM234" s="39" t="s">
        <v>42638</v>
      </c>
      <c r="AN234">
        <v>0</v>
      </c>
      <c r="AP234" s="39" t="s">
        <v>42622</v>
      </c>
      <c r="AQ234">
        <v>1</v>
      </c>
      <c r="AS234" s="39" t="s">
        <v>42704</v>
      </c>
      <c r="AT234">
        <v>0</v>
      </c>
    </row>
    <row r="235" spans="1:46" x14ac:dyDescent="0.3">
      <c r="A235">
        <v>234</v>
      </c>
      <c r="B235" s="1">
        <v>45905.375972222224</v>
      </c>
      <c r="C235" s="1">
        <v>45905.37771990741</v>
      </c>
      <c r="D235" s="39" t="s">
        <v>3927</v>
      </c>
      <c r="E235" s="39" t="s">
        <v>3928</v>
      </c>
      <c r="F235">
        <v>9</v>
      </c>
      <c r="I235" s="39" t="s">
        <v>42705</v>
      </c>
      <c r="L235">
        <v>6</v>
      </c>
      <c r="O235">
        <v>35</v>
      </c>
      <c r="R235" s="39" t="s">
        <v>15187</v>
      </c>
      <c r="S235">
        <v>1</v>
      </c>
      <c r="U235" s="39" t="s">
        <v>15187</v>
      </c>
      <c r="V235">
        <v>1</v>
      </c>
      <c r="X235" s="39" t="s">
        <v>15186</v>
      </c>
      <c r="Y235">
        <v>1</v>
      </c>
      <c r="AA235" s="39" t="s">
        <v>15187</v>
      </c>
      <c r="AB235">
        <v>1</v>
      </c>
      <c r="AD235" s="39" t="s">
        <v>15186</v>
      </c>
      <c r="AE235">
        <v>1</v>
      </c>
      <c r="AG235" s="39" t="s">
        <v>15187</v>
      </c>
      <c r="AH235">
        <v>1</v>
      </c>
      <c r="AJ235" s="39" t="s">
        <v>15186</v>
      </c>
      <c r="AK235">
        <v>1</v>
      </c>
      <c r="AM235" s="39" t="s">
        <v>42621</v>
      </c>
      <c r="AN235">
        <v>1</v>
      </c>
      <c r="AP235" s="39" t="s">
        <v>42622</v>
      </c>
      <c r="AQ235">
        <v>1</v>
      </c>
      <c r="AS235" s="39" t="s">
        <v>42656</v>
      </c>
      <c r="AT235">
        <v>0</v>
      </c>
    </row>
    <row r="236" spans="1:46" x14ac:dyDescent="0.3">
      <c r="A236">
        <v>235</v>
      </c>
      <c r="B236" s="1">
        <v>45905.372997685183</v>
      </c>
      <c r="C236" s="1">
        <v>45905.377962962964</v>
      </c>
      <c r="D236" s="39" t="s">
        <v>3946</v>
      </c>
      <c r="E236" s="39" t="s">
        <v>3947</v>
      </c>
      <c r="F236">
        <v>8</v>
      </c>
      <c r="I236" s="39" t="s">
        <v>12299</v>
      </c>
      <c r="L236">
        <v>6</v>
      </c>
      <c r="O236">
        <v>16</v>
      </c>
      <c r="R236" s="39" t="s">
        <v>15187</v>
      </c>
      <c r="S236">
        <v>1</v>
      </c>
      <c r="U236" s="39" t="s">
        <v>15187</v>
      </c>
      <c r="V236">
        <v>1</v>
      </c>
      <c r="X236" s="39" t="s">
        <v>15186</v>
      </c>
      <c r="Y236">
        <v>1</v>
      </c>
      <c r="AA236" s="39" t="s">
        <v>15187</v>
      </c>
      <c r="AB236">
        <v>1</v>
      </c>
      <c r="AD236" s="39" t="s">
        <v>15186</v>
      </c>
      <c r="AE236">
        <v>1</v>
      </c>
      <c r="AG236" s="39" t="s">
        <v>15187</v>
      </c>
      <c r="AH236">
        <v>1</v>
      </c>
      <c r="AJ236" s="39" t="s">
        <v>15186</v>
      </c>
      <c r="AK236">
        <v>1</v>
      </c>
      <c r="AM236" s="39" t="s">
        <v>42621</v>
      </c>
      <c r="AN236">
        <v>1</v>
      </c>
      <c r="AP236" s="39" t="s">
        <v>42682</v>
      </c>
      <c r="AQ236">
        <v>0</v>
      </c>
      <c r="AS236" s="39" t="s">
        <v>42706</v>
      </c>
      <c r="AT236">
        <v>0</v>
      </c>
    </row>
    <row r="237" spans="1:46" x14ac:dyDescent="0.3">
      <c r="A237">
        <v>236</v>
      </c>
      <c r="B237" s="1">
        <v>45905.371736111112</v>
      </c>
      <c r="C237" s="1">
        <v>45905.378842592596</v>
      </c>
      <c r="D237" s="39" t="s">
        <v>4544</v>
      </c>
      <c r="E237" s="39" t="s">
        <v>4545</v>
      </c>
      <c r="F237">
        <v>9</v>
      </c>
      <c r="I237" s="39" t="s">
        <v>12245</v>
      </c>
      <c r="L237">
        <v>6</v>
      </c>
      <c r="O237">
        <v>18</v>
      </c>
      <c r="R237" s="39" t="s">
        <v>15187</v>
      </c>
      <c r="S237">
        <v>1</v>
      </c>
      <c r="U237" s="39" t="s">
        <v>15187</v>
      </c>
      <c r="V237">
        <v>1</v>
      </c>
      <c r="X237" s="39" t="s">
        <v>15186</v>
      </c>
      <c r="Y237">
        <v>1</v>
      </c>
      <c r="AA237" s="39" t="s">
        <v>15187</v>
      </c>
      <c r="AB237">
        <v>1</v>
      </c>
      <c r="AD237" s="39" t="s">
        <v>15186</v>
      </c>
      <c r="AE237">
        <v>1</v>
      </c>
      <c r="AG237" s="39" t="s">
        <v>15187</v>
      </c>
      <c r="AH237">
        <v>1</v>
      </c>
      <c r="AJ237" s="39" t="s">
        <v>15186</v>
      </c>
      <c r="AK237">
        <v>1</v>
      </c>
      <c r="AM237" s="39" t="s">
        <v>42621</v>
      </c>
      <c r="AN237">
        <v>1</v>
      </c>
      <c r="AP237" s="39" t="s">
        <v>42622</v>
      </c>
      <c r="AQ237">
        <v>1</v>
      </c>
      <c r="AS237" s="39" t="s">
        <v>42656</v>
      </c>
      <c r="AT237">
        <v>0</v>
      </c>
    </row>
    <row r="238" spans="1:46" x14ac:dyDescent="0.3">
      <c r="A238">
        <v>237</v>
      </c>
      <c r="B238" s="1">
        <v>45905.374837962961</v>
      </c>
      <c r="C238" s="1">
        <v>45905.378877314812</v>
      </c>
      <c r="D238" s="39" t="s">
        <v>3935</v>
      </c>
      <c r="E238" s="39" t="s">
        <v>3936</v>
      </c>
      <c r="F238">
        <v>9</v>
      </c>
      <c r="I238" s="39" t="s">
        <v>3936</v>
      </c>
      <c r="L238">
        <v>6</v>
      </c>
      <c r="O238">
        <v>14</v>
      </c>
      <c r="R238" s="39" t="s">
        <v>15187</v>
      </c>
      <c r="S238">
        <v>1</v>
      </c>
      <c r="U238" s="39" t="s">
        <v>15187</v>
      </c>
      <c r="V238">
        <v>1</v>
      </c>
      <c r="X238" s="39" t="s">
        <v>15186</v>
      </c>
      <c r="Y238">
        <v>1</v>
      </c>
      <c r="AA238" s="39" t="s">
        <v>15187</v>
      </c>
      <c r="AB238">
        <v>1</v>
      </c>
      <c r="AD238" s="39" t="s">
        <v>15186</v>
      </c>
      <c r="AE238">
        <v>1</v>
      </c>
      <c r="AG238" s="39" t="s">
        <v>15187</v>
      </c>
      <c r="AH238">
        <v>1</v>
      </c>
      <c r="AJ238" s="39" t="s">
        <v>15186</v>
      </c>
      <c r="AK238">
        <v>1</v>
      </c>
      <c r="AM238" s="39" t="s">
        <v>42621</v>
      </c>
      <c r="AN238">
        <v>1</v>
      </c>
      <c r="AP238" s="39" t="s">
        <v>42622</v>
      </c>
      <c r="AQ238">
        <v>1</v>
      </c>
      <c r="AS238" s="39" t="s">
        <v>42656</v>
      </c>
      <c r="AT238">
        <v>0</v>
      </c>
    </row>
    <row r="239" spans="1:46" x14ac:dyDescent="0.3">
      <c r="A239">
        <v>238</v>
      </c>
      <c r="B239" s="1">
        <v>45905.372337962966</v>
      </c>
      <c r="C239" s="1">
        <v>45905.378923611112</v>
      </c>
      <c r="D239" s="39" t="s">
        <v>3951</v>
      </c>
      <c r="E239" s="39" t="s">
        <v>3952</v>
      </c>
      <c r="F239">
        <v>8</v>
      </c>
      <c r="I239" s="39" t="s">
        <v>3953</v>
      </c>
      <c r="L239">
        <v>6</v>
      </c>
      <c r="O239">
        <v>29</v>
      </c>
      <c r="R239" s="39" t="s">
        <v>15187</v>
      </c>
      <c r="S239">
        <v>1</v>
      </c>
      <c r="U239" s="39" t="s">
        <v>15187</v>
      </c>
      <c r="V239">
        <v>1</v>
      </c>
      <c r="X239" s="39" t="s">
        <v>15186</v>
      </c>
      <c r="Y239">
        <v>1</v>
      </c>
      <c r="AA239" s="39" t="s">
        <v>15187</v>
      </c>
      <c r="AB239">
        <v>1</v>
      </c>
      <c r="AD239" s="39" t="s">
        <v>15186</v>
      </c>
      <c r="AE239">
        <v>1</v>
      </c>
      <c r="AG239" s="39" t="s">
        <v>15187</v>
      </c>
      <c r="AH239">
        <v>1</v>
      </c>
      <c r="AJ239" s="39" t="s">
        <v>15186</v>
      </c>
      <c r="AK239">
        <v>1</v>
      </c>
      <c r="AM239" s="39" t="s">
        <v>42621</v>
      </c>
      <c r="AN239">
        <v>1</v>
      </c>
      <c r="AP239" s="39" t="s">
        <v>42682</v>
      </c>
      <c r="AQ239">
        <v>0</v>
      </c>
      <c r="AS239" s="39" t="s">
        <v>42706</v>
      </c>
      <c r="AT239">
        <v>0</v>
      </c>
    </row>
    <row r="240" spans="1:46" x14ac:dyDescent="0.3">
      <c r="A240">
        <v>239</v>
      </c>
      <c r="B240" s="1">
        <v>45905.373796296299</v>
      </c>
      <c r="C240" s="1">
        <v>45905.379571759258</v>
      </c>
      <c r="D240" s="39" t="s">
        <v>3898</v>
      </c>
      <c r="E240" s="39" t="s">
        <v>3899</v>
      </c>
      <c r="F240">
        <v>8</v>
      </c>
      <c r="I240" s="39" t="s">
        <v>3899</v>
      </c>
      <c r="L240">
        <v>6</v>
      </c>
      <c r="O240">
        <v>28</v>
      </c>
      <c r="R240" s="39" t="s">
        <v>15187</v>
      </c>
      <c r="S240">
        <v>1</v>
      </c>
      <c r="U240" s="39" t="s">
        <v>15186</v>
      </c>
      <c r="V240">
        <v>0</v>
      </c>
      <c r="X240" s="39" t="s">
        <v>15186</v>
      </c>
      <c r="Y240">
        <v>1</v>
      </c>
      <c r="AA240" s="39" t="s">
        <v>15187</v>
      </c>
      <c r="AB240">
        <v>1</v>
      </c>
      <c r="AD240" s="39" t="s">
        <v>15186</v>
      </c>
      <c r="AE240">
        <v>1</v>
      </c>
      <c r="AG240" s="39" t="s">
        <v>15187</v>
      </c>
      <c r="AH240">
        <v>1</v>
      </c>
      <c r="AJ240" s="39" t="s">
        <v>15186</v>
      </c>
      <c r="AK240">
        <v>1</v>
      </c>
      <c r="AM240" s="39" t="s">
        <v>42621</v>
      </c>
      <c r="AN240">
        <v>1</v>
      </c>
      <c r="AP240" s="39" t="s">
        <v>42622</v>
      </c>
      <c r="AQ240">
        <v>1</v>
      </c>
      <c r="AS240" s="39" t="s">
        <v>42707</v>
      </c>
      <c r="AT240">
        <v>0</v>
      </c>
    </row>
    <row r="241" spans="1:46" x14ac:dyDescent="0.3">
      <c r="A241">
        <v>240</v>
      </c>
      <c r="B241" s="1">
        <v>45905.371921296297</v>
      </c>
      <c r="C241" s="1">
        <v>45905.37972222222</v>
      </c>
      <c r="D241" s="39" t="s">
        <v>4059</v>
      </c>
      <c r="E241" s="39" t="s">
        <v>4060</v>
      </c>
      <c r="F241">
        <v>9</v>
      </c>
      <c r="I241" s="39" t="s">
        <v>4060</v>
      </c>
      <c r="L241">
        <v>6</v>
      </c>
      <c r="O241">
        <v>34</v>
      </c>
      <c r="R241" s="39" t="s">
        <v>15187</v>
      </c>
      <c r="S241">
        <v>1</v>
      </c>
      <c r="U241" s="39" t="s">
        <v>15187</v>
      </c>
      <c r="V241">
        <v>1</v>
      </c>
      <c r="X241" s="39" t="s">
        <v>15186</v>
      </c>
      <c r="Y241">
        <v>1</v>
      </c>
      <c r="AA241" s="39" t="s">
        <v>15187</v>
      </c>
      <c r="AB241">
        <v>1</v>
      </c>
      <c r="AD241" s="39" t="s">
        <v>15186</v>
      </c>
      <c r="AE241">
        <v>1</v>
      </c>
      <c r="AG241" s="39" t="s">
        <v>15187</v>
      </c>
      <c r="AH241">
        <v>1</v>
      </c>
      <c r="AJ241" s="39" t="s">
        <v>15186</v>
      </c>
      <c r="AK241">
        <v>1</v>
      </c>
      <c r="AM241" s="39" t="s">
        <v>42621</v>
      </c>
      <c r="AN241">
        <v>1</v>
      </c>
      <c r="AP241" s="39" t="s">
        <v>42622</v>
      </c>
      <c r="AQ241">
        <v>1</v>
      </c>
      <c r="AS241" s="39" t="s">
        <v>42708</v>
      </c>
      <c r="AT241">
        <v>0</v>
      </c>
    </row>
    <row r="242" spans="1:46" x14ac:dyDescent="0.3">
      <c r="A242">
        <v>241</v>
      </c>
      <c r="B242" s="1">
        <v>45905.37228009259</v>
      </c>
      <c r="C242" s="1">
        <v>45905.379861111112</v>
      </c>
      <c r="D242" s="39" t="s">
        <v>4151</v>
      </c>
      <c r="E242" s="39" t="s">
        <v>4152</v>
      </c>
      <c r="F242">
        <v>8</v>
      </c>
      <c r="I242" s="39" t="s">
        <v>4153</v>
      </c>
      <c r="L242">
        <v>6</v>
      </c>
      <c r="O242">
        <v>40</v>
      </c>
      <c r="R242" s="39" t="s">
        <v>15187</v>
      </c>
      <c r="S242">
        <v>1</v>
      </c>
      <c r="U242" s="39" t="s">
        <v>15186</v>
      </c>
      <c r="V242">
        <v>0</v>
      </c>
      <c r="X242" s="39" t="s">
        <v>15186</v>
      </c>
      <c r="Y242">
        <v>1</v>
      </c>
      <c r="AA242" s="39" t="s">
        <v>15187</v>
      </c>
      <c r="AB242">
        <v>1</v>
      </c>
      <c r="AD242" s="39" t="s">
        <v>15186</v>
      </c>
      <c r="AE242">
        <v>1</v>
      </c>
      <c r="AG242" s="39" t="s">
        <v>15187</v>
      </c>
      <c r="AH242">
        <v>1</v>
      </c>
      <c r="AJ242" s="39" t="s">
        <v>15186</v>
      </c>
      <c r="AK242">
        <v>1</v>
      </c>
      <c r="AM242" s="39" t="s">
        <v>42621</v>
      </c>
      <c r="AN242">
        <v>1</v>
      </c>
      <c r="AP242" s="39" t="s">
        <v>42622</v>
      </c>
      <c r="AQ242">
        <v>1</v>
      </c>
      <c r="AS242" s="39" t="s">
        <v>42708</v>
      </c>
      <c r="AT242">
        <v>0</v>
      </c>
    </row>
    <row r="243" spans="1:46" x14ac:dyDescent="0.3">
      <c r="A243">
        <v>242</v>
      </c>
      <c r="B243" s="1">
        <v>45905.371122685188</v>
      </c>
      <c r="C243" s="1">
        <v>45905.379872685182</v>
      </c>
      <c r="D243" s="39" t="s">
        <v>4048</v>
      </c>
      <c r="E243" s="39" t="s">
        <v>4049</v>
      </c>
      <c r="F243">
        <v>9</v>
      </c>
      <c r="I243" s="39" t="s">
        <v>12396</v>
      </c>
      <c r="L243">
        <v>6</v>
      </c>
      <c r="O243">
        <v>21</v>
      </c>
      <c r="R243" s="39" t="s">
        <v>15187</v>
      </c>
      <c r="S243">
        <v>1</v>
      </c>
      <c r="U243" s="39" t="s">
        <v>15187</v>
      </c>
      <c r="V243">
        <v>1</v>
      </c>
      <c r="X243" s="39" t="s">
        <v>15186</v>
      </c>
      <c r="Y243">
        <v>1</v>
      </c>
      <c r="AA243" s="39" t="s">
        <v>15187</v>
      </c>
      <c r="AB243">
        <v>1</v>
      </c>
      <c r="AD243" s="39" t="s">
        <v>15186</v>
      </c>
      <c r="AE243">
        <v>1</v>
      </c>
      <c r="AG243" s="39" t="s">
        <v>15187</v>
      </c>
      <c r="AH243">
        <v>1</v>
      </c>
      <c r="AJ243" s="39" t="s">
        <v>15186</v>
      </c>
      <c r="AK243">
        <v>1</v>
      </c>
      <c r="AM243" s="39" t="s">
        <v>42621</v>
      </c>
      <c r="AN243">
        <v>1</v>
      </c>
      <c r="AP243" s="39" t="s">
        <v>42622</v>
      </c>
      <c r="AQ243">
        <v>1</v>
      </c>
      <c r="AS243" s="39" t="s">
        <v>42708</v>
      </c>
      <c r="AT243">
        <v>0</v>
      </c>
    </row>
    <row r="244" spans="1:46" x14ac:dyDescent="0.3">
      <c r="A244">
        <v>243</v>
      </c>
      <c r="B244" s="1">
        <v>45905.372175925928</v>
      </c>
      <c r="C244" s="1">
        <v>45905.379872685182</v>
      </c>
      <c r="D244" s="39" t="s">
        <v>4170</v>
      </c>
      <c r="E244" s="39" t="s">
        <v>4171</v>
      </c>
      <c r="F244">
        <v>8</v>
      </c>
      <c r="I244" s="39" t="s">
        <v>4171</v>
      </c>
      <c r="L244">
        <v>6</v>
      </c>
      <c r="O244">
        <v>33</v>
      </c>
      <c r="R244" s="39" t="s">
        <v>15187</v>
      </c>
      <c r="S244">
        <v>1</v>
      </c>
      <c r="U244" s="39" t="s">
        <v>15186</v>
      </c>
      <c r="V244">
        <v>0</v>
      </c>
      <c r="X244" s="39" t="s">
        <v>15186</v>
      </c>
      <c r="Y244">
        <v>1</v>
      </c>
      <c r="AA244" s="39" t="s">
        <v>15187</v>
      </c>
      <c r="AB244">
        <v>1</v>
      </c>
      <c r="AD244" s="39" t="s">
        <v>15186</v>
      </c>
      <c r="AE244">
        <v>1</v>
      </c>
      <c r="AG244" s="39" t="s">
        <v>15187</v>
      </c>
      <c r="AH244">
        <v>1</v>
      </c>
      <c r="AJ244" s="39" t="s">
        <v>15186</v>
      </c>
      <c r="AK244">
        <v>1</v>
      </c>
      <c r="AM244" s="39" t="s">
        <v>42621</v>
      </c>
      <c r="AN244">
        <v>1</v>
      </c>
      <c r="AP244" s="39" t="s">
        <v>42622</v>
      </c>
      <c r="AQ244">
        <v>1</v>
      </c>
      <c r="AS244" s="39" t="s">
        <v>42708</v>
      </c>
      <c r="AT244">
        <v>0</v>
      </c>
    </row>
    <row r="245" spans="1:46" x14ac:dyDescent="0.3">
      <c r="A245">
        <v>244</v>
      </c>
      <c r="B245" s="1">
        <v>45905.373969907407</v>
      </c>
      <c r="C245" s="1">
        <v>45905.380231481482</v>
      </c>
      <c r="D245" s="39" t="s">
        <v>4131</v>
      </c>
      <c r="E245" s="39" t="s">
        <v>4132</v>
      </c>
      <c r="F245">
        <v>8</v>
      </c>
      <c r="I245" s="39" t="s">
        <v>4132</v>
      </c>
      <c r="L245">
        <v>6</v>
      </c>
      <c r="O245">
        <v>27</v>
      </c>
      <c r="R245" s="39" t="s">
        <v>15187</v>
      </c>
      <c r="S245">
        <v>1</v>
      </c>
      <c r="U245" s="39" t="s">
        <v>15187</v>
      </c>
      <c r="V245">
        <v>1</v>
      </c>
      <c r="X245" s="39" t="s">
        <v>15186</v>
      </c>
      <c r="Y245">
        <v>1</v>
      </c>
      <c r="AA245" s="39" t="s">
        <v>15187</v>
      </c>
      <c r="AB245">
        <v>1</v>
      </c>
      <c r="AD245" s="39" t="s">
        <v>15186</v>
      </c>
      <c r="AE245">
        <v>1</v>
      </c>
      <c r="AG245" s="39" t="s">
        <v>15187</v>
      </c>
      <c r="AH245">
        <v>1</v>
      </c>
      <c r="AJ245" s="39" t="s">
        <v>15186</v>
      </c>
      <c r="AK245">
        <v>1</v>
      </c>
      <c r="AM245" s="39" t="s">
        <v>42621</v>
      </c>
      <c r="AN245">
        <v>1</v>
      </c>
      <c r="AP245" s="39" t="s">
        <v>42634</v>
      </c>
      <c r="AQ245">
        <v>0</v>
      </c>
      <c r="AS245" s="39" t="s">
        <v>42627</v>
      </c>
      <c r="AT245">
        <v>0</v>
      </c>
    </row>
    <row r="246" spans="1:46" x14ac:dyDescent="0.3">
      <c r="A246">
        <v>245</v>
      </c>
      <c r="B246" s="1">
        <v>45905.372928240744</v>
      </c>
      <c r="C246" s="1">
        <v>45905.380266203705</v>
      </c>
      <c r="D246" s="39" t="s">
        <v>4124</v>
      </c>
      <c r="E246" s="39" t="s">
        <v>4125</v>
      </c>
      <c r="F246">
        <v>7</v>
      </c>
      <c r="I246" s="39" t="s">
        <v>4125</v>
      </c>
      <c r="L246">
        <v>6</v>
      </c>
      <c r="O246">
        <v>26</v>
      </c>
      <c r="R246" s="39" t="s">
        <v>15187</v>
      </c>
      <c r="S246">
        <v>1</v>
      </c>
      <c r="U246" s="39" t="s">
        <v>15187</v>
      </c>
      <c r="V246">
        <v>1</v>
      </c>
      <c r="X246" s="39" t="s">
        <v>15186</v>
      </c>
      <c r="Y246">
        <v>1</v>
      </c>
      <c r="AA246" s="39" t="s">
        <v>15187</v>
      </c>
      <c r="AB246">
        <v>1</v>
      </c>
      <c r="AD246" s="39" t="s">
        <v>15186</v>
      </c>
      <c r="AE246">
        <v>1</v>
      </c>
      <c r="AG246" s="39" t="s">
        <v>15187</v>
      </c>
      <c r="AH246">
        <v>1</v>
      </c>
      <c r="AJ246" s="39" t="s">
        <v>15186</v>
      </c>
      <c r="AK246">
        <v>1</v>
      </c>
      <c r="AM246" s="39" t="s">
        <v>42638</v>
      </c>
      <c r="AN246">
        <v>0</v>
      </c>
      <c r="AP246" s="39" t="s">
        <v>42634</v>
      </c>
      <c r="AQ246">
        <v>0</v>
      </c>
      <c r="AS246" s="39" t="s">
        <v>42627</v>
      </c>
      <c r="AT246">
        <v>0</v>
      </c>
    </row>
    <row r="247" spans="1:46" x14ac:dyDescent="0.3">
      <c r="A247">
        <v>246</v>
      </c>
      <c r="B247" s="1">
        <v>45905.370405092595</v>
      </c>
      <c r="C247" s="1">
        <v>45905.380972222221</v>
      </c>
      <c r="D247" s="39" t="s">
        <v>4029</v>
      </c>
      <c r="E247" s="39" t="s">
        <v>4030</v>
      </c>
      <c r="F247">
        <v>6</v>
      </c>
      <c r="I247" s="39" t="s">
        <v>42709</v>
      </c>
      <c r="L247">
        <v>6</v>
      </c>
      <c r="O247">
        <v>20</v>
      </c>
      <c r="R247" s="39" t="s">
        <v>15186</v>
      </c>
      <c r="S247">
        <v>0</v>
      </c>
      <c r="U247" s="39" t="s">
        <v>15187</v>
      </c>
      <c r="V247">
        <v>1</v>
      </c>
      <c r="X247" s="39" t="s">
        <v>15186</v>
      </c>
      <c r="Y247">
        <v>1</v>
      </c>
      <c r="AA247" s="39" t="s">
        <v>15187</v>
      </c>
      <c r="AB247">
        <v>1</v>
      </c>
      <c r="AD247" s="39" t="s">
        <v>15186</v>
      </c>
      <c r="AE247">
        <v>1</v>
      </c>
      <c r="AG247" s="39" t="s">
        <v>15186</v>
      </c>
      <c r="AH247">
        <v>0</v>
      </c>
      <c r="AJ247" s="39" t="s">
        <v>15187</v>
      </c>
      <c r="AK247">
        <v>0</v>
      </c>
      <c r="AM247" s="39" t="s">
        <v>42621</v>
      </c>
      <c r="AN247">
        <v>1</v>
      </c>
      <c r="AP247" s="39" t="s">
        <v>42622</v>
      </c>
      <c r="AQ247">
        <v>1</v>
      </c>
      <c r="AS247" s="39" t="s">
        <v>42641</v>
      </c>
      <c r="AT247">
        <v>0</v>
      </c>
    </row>
    <row r="248" spans="1:46" x14ac:dyDescent="0.3">
      <c r="A248">
        <v>247</v>
      </c>
      <c r="B248" s="1">
        <v>45905.371863425928</v>
      </c>
      <c r="C248" s="1">
        <v>45905.382060185184</v>
      </c>
      <c r="D248" s="39" t="s">
        <v>4524</v>
      </c>
      <c r="E248" s="39" t="s">
        <v>4525</v>
      </c>
      <c r="F248">
        <v>7</v>
      </c>
      <c r="I248" s="39" t="s">
        <v>14739</v>
      </c>
      <c r="L248">
        <v>6</v>
      </c>
      <c r="O248">
        <v>30</v>
      </c>
      <c r="R248" s="39" t="s">
        <v>15187</v>
      </c>
      <c r="S248">
        <v>1</v>
      </c>
      <c r="U248" s="39" t="s">
        <v>15186</v>
      </c>
      <c r="V248">
        <v>0</v>
      </c>
      <c r="X248" s="39" t="s">
        <v>15186</v>
      </c>
      <c r="Y248">
        <v>1</v>
      </c>
      <c r="AA248" s="39" t="s">
        <v>15187</v>
      </c>
      <c r="AB248">
        <v>1</v>
      </c>
      <c r="AD248" s="39" t="s">
        <v>15186</v>
      </c>
      <c r="AE248">
        <v>1</v>
      </c>
      <c r="AG248" s="39" t="s">
        <v>15187</v>
      </c>
      <c r="AH248">
        <v>1</v>
      </c>
      <c r="AJ248" s="39" t="s">
        <v>15186</v>
      </c>
      <c r="AK248">
        <v>1</v>
      </c>
      <c r="AM248" s="39" t="s">
        <v>42633</v>
      </c>
      <c r="AN248">
        <v>0</v>
      </c>
      <c r="AP248" s="39" t="s">
        <v>42622</v>
      </c>
      <c r="AQ248">
        <v>1</v>
      </c>
      <c r="AS248" s="39" t="s">
        <v>42710</v>
      </c>
      <c r="AT248">
        <v>0</v>
      </c>
    </row>
    <row r="249" spans="1:46" x14ac:dyDescent="0.3">
      <c r="A249">
        <v>248</v>
      </c>
      <c r="B249" s="1">
        <v>45905.371562499997</v>
      </c>
      <c r="C249" s="1">
        <v>45905.38244212963</v>
      </c>
      <c r="D249" s="39" t="s">
        <v>4141</v>
      </c>
      <c r="E249" s="39" t="s">
        <v>4142</v>
      </c>
      <c r="F249">
        <v>7</v>
      </c>
      <c r="I249" s="39" t="s">
        <v>40598</v>
      </c>
      <c r="L249">
        <v>6</v>
      </c>
      <c r="O249">
        <v>36</v>
      </c>
      <c r="R249" s="39" t="s">
        <v>15187</v>
      </c>
      <c r="S249">
        <v>1</v>
      </c>
      <c r="U249" s="39" t="s">
        <v>15186</v>
      </c>
      <c r="V249">
        <v>0</v>
      </c>
      <c r="X249" s="39" t="s">
        <v>15186</v>
      </c>
      <c r="Y249">
        <v>1</v>
      </c>
      <c r="AA249" s="39" t="s">
        <v>15187</v>
      </c>
      <c r="AB249">
        <v>1</v>
      </c>
      <c r="AD249" s="39" t="s">
        <v>15186</v>
      </c>
      <c r="AE249">
        <v>1</v>
      </c>
      <c r="AG249" s="39" t="s">
        <v>15187</v>
      </c>
      <c r="AH249">
        <v>1</v>
      </c>
      <c r="AJ249" s="39" t="s">
        <v>15186</v>
      </c>
      <c r="AK249">
        <v>1</v>
      </c>
      <c r="AM249" s="39" t="s">
        <v>42711</v>
      </c>
      <c r="AN249">
        <v>0</v>
      </c>
      <c r="AP249" s="39" t="s">
        <v>42622</v>
      </c>
      <c r="AQ249">
        <v>1</v>
      </c>
      <c r="AS249" s="39" t="s">
        <v>42710</v>
      </c>
      <c r="AT249">
        <v>0</v>
      </c>
    </row>
    <row r="250" spans="1:46" x14ac:dyDescent="0.3">
      <c r="A250">
        <v>249</v>
      </c>
      <c r="B250" s="1">
        <v>45905.375254629631</v>
      </c>
      <c r="C250" s="1">
        <v>45905.382453703707</v>
      </c>
      <c r="D250" s="39" t="s">
        <v>3870</v>
      </c>
      <c r="E250" s="39" t="s">
        <v>3871</v>
      </c>
      <c r="F250">
        <v>7</v>
      </c>
      <c r="I250" s="39" t="s">
        <v>32133</v>
      </c>
      <c r="L250">
        <v>6</v>
      </c>
      <c r="O250">
        <v>4</v>
      </c>
      <c r="R250" s="39" t="s">
        <v>15187</v>
      </c>
      <c r="S250">
        <v>1</v>
      </c>
      <c r="U250" s="39" t="s">
        <v>15187</v>
      </c>
      <c r="V250">
        <v>1</v>
      </c>
      <c r="X250" s="39" t="s">
        <v>15186</v>
      </c>
      <c r="Y250">
        <v>1</v>
      </c>
      <c r="AA250" s="39" t="s">
        <v>15187</v>
      </c>
      <c r="AB250">
        <v>1</v>
      </c>
      <c r="AD250" s="39" t="s">
        <v>15186</v>
      </c>
      <c r="AE250">
        <v>1</v>
      </c>
      <c r="AG250" s="39" t="s">
        <v>15187</v>
      </c>
      <c r="AH250">
        <v>1</v>
      </c>
      <c r="AJ250" s="39" t="s">
        <v>15186</v>
      </c>
      <c r="AK250">
        <v>1</v>
      </c>
      <c r="AM250" s="39" t="s">
        <v>42712</v>
      </c>
      <c r="AN250">
        <v>0</v>
      </c>
      <c r="AP250" s="39" t="s">
        <v>42713</v>
      </c>
      <c r="AQ250">
        <v>0</v>
      </c>
      <c r="AS250" s="39" t="s">
        <v>42714</v>
      </c>
      <c r="AT250">
        <v>0</v>
      </c>
    </row>
    <row r="251" spans="1:46" x14ac:dyDescent="0.3">
      <c r="A251">
        <v>250</v>
      </c>
      <c r="B251" s="1">
        <v>45905.375231481485</v>
      </c>
      <c r="C251" s="1">
        <v>45905.382708333331</v>
      </c>
      <c r="D251" s="39" t="s">
        <v>4037</v>
      </c>
      <c r="E251" s="39" t="s">
        <v>4038</v>
      </c>
      <c r="F251">
        <v>9</v>
      </c>
      <c r="I251" s="39" t="s">
        <v>4038</v>
      </c>
      <c r="L251">
        <v>6</v>
      </c>
      <c r="O251">
        <v>3</v>
      </c>
      <c r="R251" s="39" t="s">
        <v>15187</v>
      </c>
      <c r="S251">
        <v>1</v>
      </c>
      <c r="U251" s="39" t="s">
        <v>15187</v>
      </c>
      <c r="V251">
        <v>1</v>
      </c>
      <c r="X251" s="39" t="s">
        <v>15186</v>
      </c>
      <c r="Y251">
        <v>1</v>
      </c>
      <c r="AA251" s="39" t="s">
        <v>15187</v>
      </c>
      <c r="AB251">
        <v>1</v>
      </c>
      <c r="AD251" s="39" t="s">
        <v>15186</v>
      </c>
      <c r="AE251">
        <v>1</v>
      </c>
      <c r="AG251" s="39" t="s">
        <v>15187</v>
      </c>
      <c r="AH251">
        <v>1</v>
      </c>
      <c r="AJ251" s="39" t="s">
        <v>15186</v>
      </c>
      <c r="AK251">
        <v>1</v>
      </c>
      <c r="AM251" s="39" t="s">
        <v>42621</v>
      </c>
      <c r="AN251">
        <v>1</v>
      </c>
      <c r="AP251" s="39" t="s">
        <v>42622</v>
      </c>
      <c r="AQ251">
        <v>1</v>
      </c>
      <c r="AS251" s="39" t="s">
        <v>42715</v>
      </c>
      <c r="AT251">
        <v>0</v>
      </c>
    </row>
    <row r="252" spans="1:46" x14ac:dyDescent="0.3">
      <c r="A252">
        <v>251</v>
      </c>
      <c r="B252" s="1">
        <v>45905.371805555558</v>
      </c>
      <c r="C252" s="1">
        <v>45905.382893518516</v>
      </c>
      <c r="D252" s="39" t="s">
        <v>4009</v>
      </c>
      <c r="E252" s="39" t="s">
        <v>4010</v>
      </c>
      <c r="F252">
        <v>10</v>
      </c>
      <c r="I252" s="39" t="s">
        <v>12336</v>
      </c>
      <c r="L252">
        <v>6</v>
      </c>
      <c r="O252">
        <v>31</v>
      </c>
      <c r="R252" s="39" t="s">
        <v>15187</v>
      </c>
      <c r="S252">
        <v>1</v>
      </c>
      <c r="U252" s="39" t="s">
        <v>15187</v>
      </c>
      <c r="V252">
        <v>1</v>
      </c>
      <c r="X252" s="39" t="s">
        <v>15186</v>
      </c>
      <c r="Y252">
        <v>1</v>
      </c>
      <c r="AA252" s="39" t="s">
        <v>15187</v>
      </c>
      <c r="AB252">
        <v>1</v>
      </c>
      <c r="AD252" s="39" t="s">
        <v>15186</v>
      </c>
      <c r="AE252">
        <v>1</v>
      </c>
      <c r="AG252" s="39" t="s">
        <v>15187</v>
      </c>
      <c r="AH252">
        <v>1</v>
      </c>
      <c r="AJ252" s="39" t="s">
        <v>15186</v>
      </c>
      <c r="AK252">
        <v>1</v>
      </c>
      <c r="AM252" s="39" t="s">
        <v>42621</v>
      </c>
      <c r="AN252">
        <v>1</v>
      </c>
      <c r="AP252" s="39" t="s">
        <v>42622</v>
      </c>
      <c r="AQ252">
        <v>1</v>
      </c>
      <c r="AS252" s="39" t="s">
        <v>42626</v>
      </c>
      <c r="AT252">
        <v>1</v>
      </c>
    </row>
    <row r="253" spans="1:46" x14ac:dyDescent="0.3">
      <c r="A253">
        <v>252</v>
      </c>
      <c r="B253" s="1">
        <v>45905.373402777775</v>
      </c>
      <c r="C253" s="1">
        <v>45905.382905092592</v>
      </c>
      <c r="D253" s="39" t="s">
        <v>4091</v>
      </c>
      <c r="E253" s="39" t="s">
        <v>4092</v>
      </c>
      <c r="F253">
        <v>7</v>
      </c>
      <c r="I253" s="39" t="s">
        <v>4092</v>
      </c>
      <c r="L253">
        <v>6</v>
      </c>
      <c r="O253">
        <v>23</v>
      </c>
      <c r="R253" s="39" t="s">
        <v>15187</v>
      </c>
      <c r="S253">
        <v>1</v>
      </c>
      <c r="U253" s="39" t="s">
        <v>15186</v>
      </c>
      <c r="V253">
        <v>0</v>
      </c>
      <c r="X253" s="39" t="s">
        <v>15186</v>
      </c>
      <c r="Y253">
        <v>1</v>
      </c>
      <c r="AA253" s="39" t="s">
        <v>15187</v>
      </c>
      <c r="AB253">
        <v>1</v>
      </c>
      <c r="AD253" s="39" t="s">
        <v>15186</v>
      </c>
      <c r="AE253">
        <v>1</v>
      </c>
      <c r="AG253" s="39" t="s">
        <v>15187</v>
      </c>
      <c r="AH253">
        <v>1</v>
      </c>
      <c r="AJ253" s="39" t="s">
        <v>15186</v>
      </c>
      <c r="AK253">
        <v>1</v>
      </c>
      <c r="AM253" s="39" t="s">
        <v>42621</v>
      </c>
      <c r="AN253">
        <v>1</v>
      </c>
      <c r="AP253" s="39" t="s">
        <v>42624</v>
      </c>
      <c r="AQ253">
        <v>0</v>
      </c>
      <c r="AS253" s="39" t="s">
        <v>42710</v>
      </c>
      <c r="AT253">
        <v>0</v>
      </c>
    </row>
    <row r="254" spans="1:46" x14ac:dyDescent="0.3">
      <c r="A254">
        <v>253</v>
      </c>
      <c r="B254" s="1">
        <v>45905.372488425928</v>
      </c>
      <c r="C254" s="1">
        <v>45905.382928240739</v>
      </c>
      <c r="D254" s="39" t="s">
        <v>4114</v>
      </c>
      <c r="E254" s="39" t="s">
        <v>4115</v>
      </c>
      <c r="F254">
        <v>8</v>
      </c>
      <c r="I254" s="39" t="s">
        <v>4115</v>
      </c>
      <c r="L254">
        <v>6</v>
      </c>
      <c r="O254">
        <v>32</v>
      </c>
      <c r="R254" s="39" t="s">
        <v>15187</v>
      </c>
      <c r="S254">
        <v>1</v>
      </c>
      <c r="U254" s="39" t="s">
        <v>15187</v>
      </c>
      <c r="V254">
        <v>1</v>
      </c>
      <c r="X254" s="39" t="s">
        <v>15186</v>
      </c>
      <c r="Y254">
        <v>1</v>
      </c>
      <c r="AA254" s="39" t="s">
        <v>15186</v>
      </c>
      <c r="AB254">
        <v>0</v>
      </c>
      <c r="AD254" s="39" t="s">
        <v>15186</v>
      </c>
      <c r="AE254">
        <v>1</v>
      </c>
      <c r="AG254" s="39" t="s">
        <v>15187</v>
      </c>
      <c r="AH254">
        <v>1</v>
      </c>
      <c r="AJ254" s="39" t="s">
        <v>15186</v>
      </c>
      <c r="AK254">
        <v>1</v>
      </c>
      <c r="AM254" s="39" t="s">
        <v>42621</v>
      </c>
      <c r="AN254">
        <v>1</v>
      </c>
      <c r="AP254" s="39" t="s">
        <v>42622</v>
      </c>
      <c r="AQ254">
        <v>1</v>
      </c>
      <c r="AS254" s="39" t="s">
        <v>42660</v>
      </c>
      <c r="AT254">
        <v>0</v>
      </c>
    </row>
    <row r="255" spans="1:46" x14ac:dyDescent="0.3">
      <c r="A255">
        <v>254</v>
      </c>
      <c r="B255" s="1">
        <v>45905.37023148148</v>
      </c>
      <c r="C255" s="1">
        <v>45905.382986111108</v>
      </c>
      <c r="D255" s="39" t="s">
        <v>12254</v>
      </c>
      <c r="E255" s="39" t="s">
        <v>12255</v>
      </c>
      <c r="F255">
        <v>9</v>
      </c>
      <c r="I255" s="39" t="s">
        <v>14555</v>
      </c>
      <c r="L255">
        <v>6</v>
      </c>
      <c r="O255">
        <v>19</v>
      </c>
      <c r="R255" s="39" t="s">
        <v>15187</v>
      </c>
      <c r="S255">
        <v>1</v>
      </c>
      <c r="U255" s="39" t="s">
        <v>15187</v>
      </c>
      <c r="V255">
        <v>1</v>
      </c>
      <c r="X255" s="39" t="s">
        <v>15186</v>
      </c>
      <c r="Y255">
        <v>1</v>
      </c>
      <c r="AA255" s="39" t="s">
        <v>15187</v>
      </c>
      <c r="AB255">
        <v>1</v>
      </c>
      <c r="AD255" s="39" t="s">
        <v>15186</v>
      </c>
      <c r="AE255">
        <v>1</v>
      </c>
      <c r="AG255" s="39" t="s">
        <v>15187</v>
      </c>
      <c r="AH255">
        <v>1</v>
      </c>
      <c r="AJ255" s="39" t="s">
        <v>15186</v>
      </c>
      <c r="AK255">
        <v>1</v>
      </c>
      <c r="AM255" s="39" t="s">
        <v>42621</v>
      </c>
      <c r="AN255">
        <v>1</v>
      </c>
      <c r="AP255" s="39" t="s">
        <v>42622</v>
      </c>
      <c r="AQ255">
        <v>1</v>
      </c>
      <c r="AS255" s="39" t="s">
        <v>42715</v>
      </c>
      <c r="AT255">
        <v>0</v>
      </c>
    </row>
    <row r="256" spans="1:46" x14ac:dyDescent="0.3">
      <c r="A256">
        <v>255</v>
      </c>
      <c r="B256" s="1">
        <v>45905.377743055556</v>
      </c>
      <c r="C256" s="1">
        <v>45905.382986111108</v>
      </c>
      <c r="D256" s="39" t="s">
        <v>4178</v>
      </c>
      <c r="E256" s="39" t="s">
        <v>4179</v>
      </c>
      <c r="F256">
        <v>9</v>
      </c>
      <c r="I256" s="39" t="s">
        <v>4180</v>
      </c>
      <c r="L256">
        <v>6</v>
      </c>
      <c r="O256">
        <v>2</v>
      </c>
      <c r="R256" s="39" t="s">
        <v>15187</v>
      </c>
      <c r="S256">
        <v>1</v>
      </c>
      <c r="U256" s="39" t="s">
        <v>15187</v>
      </c>
      <c r="V256">
        <v>1</v>
      </c>
      <c r="X256" s="39" t="s">
        <v>15186</v>
      </c>
      <c r="Y256">
        <v>1</v>
      </c>
      <c r="AA256" s="39" t="s">
        <v>15187</v>
      </c>
      <c r="AB256">
        <v>1</v>
      </c>
      <c r="AD256" s="39" t="s">
        <v>15186</v>
      </c>
      <c r="AE256">
        <v>1</v>
      </c>
      <c r="AG256" s="39" t="s">
        <v>15187</v>
      </c>
      <c r="AH256">
        <v>1</v>
      </c>
      <c r="AJ256" s="39" t="s">
        <v>15186</v>
      </c>
      <c r="AK256">
        <v>1</v>
      </c>
      <c r="AM256" s="39" t="s">
        <v>42621</v>
      </c>
      <c r="AN256">
        <v>1</v>
      </c>
      <c r="AP256" s="39" t="s">
        <v>42622</v>
      </c>
      <c r="AQ256">
        <v>1</v>
      </c>
      <c r="AS256" s="39" t="s">
        <v>42715</v>
      </c>
      <c r="AT256">
        <v>0</v>
      </c>
    </row>
    <row r="257" spans="1:46" x14ac:dyDescent="0.3">
      <c r="A257">
        <v>256</v>
      </c>
      <c r="B257" s="1">
        <v>45905.377106481479</v>
      </c>
      <c r="C257" s="1">
        <v>45905.383344907408</v>
      </c>
      <c r="D257" s="39" t="s">
        <v>3860</v>
      </c>
      <c r="E257" s="39" t="s">
        <v>3861</v>
      </c>
      <c r="F257">
        <v>7</v>
      </c>
      <c r="I257" s="39" t="s">
        <v>3861</v>
      </c>
      <c r="L257">
        <v>6</v>
      </c>
      <c r="O257">
        <v>12</v>
      </c>
      <c r="R257" s="39" t="s">
        <v>15186</v>
      </c>
      <c r="S257">
        <v>0</v>
      </c>
      <c r="U257" s="39" t="s">
        <v>15187</v>
      </c>
      <c r="V257">
        <v>1</v>
      </c>
      <c r="X257" s="39" t="s">
        <v>15186</v>
      </c>
      <c r="Y257">
        <v>1</v>
      </c>
      <c r="AA257" s="39" t="s">
        <v>15187</v>
      </c>
      <c r="AB257">
        <v>1</v>
      </c>
      <c r="AD257" s="39" t="s">
        <v>15186</v>
      </c>
      <c r="AE257">
        <v>1</v>
      </c>
      <c r="AG257" s="39" t="s">
        <v>15187</v>
      </c>
      <c r="AH257">
        <v>1</v>
      </c>
      <c r="AJ257" s="39" t="s">
        <v>15187</v>
      </c>
      <c r="AK257">
        <v>0</v>
      </c>
      <c r="AM257" s="39" t="s">
        <v>42621</v>
      </c>
      <c r="AN257">
        <v>1</v>
      </c>
      <c r="AP257" s="39" t="s">
        <v>42622</v>
      </c>
      <c r="AQ257">
        <v>1</v>
      </c>
      <c r="AS257" s="39" t="s">
        <v>42631</v>
      </c>
      <c r="AT257">
        <v>0</v>
      </c>
    </row>
    <row r="258" spans="1:46" x14ac:dyDescent="0.3">
      <c r="A258">
        <v>257</v>
      </c>
      <c r="B258" s="1">
        <v>45905.373530092591</v>
      </c>
      <c r="C258" s="1">
        <v>45905.383622685185</v>
      </c>
      <c r="D258" s="39" t="s">
        <v>3970</v>
      </c>
      <c r="E258" s="39" t="s">
        <v>3971</v>
      </c>
      <c r="F258">
        <v>9</v>
      </c>
      <c r="I258" s="39" t="s">
        <v>3971</v>
      </c>
      <c r="L258">
        <v>6</v>
      </c>
      <c r="O258">
        <v>5</v>
      </c>
      <c r="R258" s="39" t="s">
        <v>15187</v>
      </c>
      <c r="S258">
        <v>1</v>
      </c>
      <c r="U258" s="39" t="s">
        <v>15187</v>
      </c>
      <c r="V258">
        <v>1</v>
      </c>
      <c r="X258" s="39" t="s">
        <v>15186</v>
      </c>
      <c r="Y258">
        <v>1</v>
      </c>
      <c r="AA258" s="39" t="s">
        <v>15187</v>
      </c>
      <c r="AB258">
        <v>1</v>
      </c>
      <c r="AD258" s="39" t="s">
        <v>15186</v>
      </c>
      <c r="AE258">
        <v>1</v>
      </c>
      <c r="AG258" s="39" t="s">
        <v>15187</v>
      </c>
      <c r="AH258">
        <v>1</v>
      </c>
      <c r="AJ258" s="39" t="s">
        <v>15186</v>
      </c>
      <c r="AK258">
        <v>1</v>
      </c>
      <c r="AM258" s="39" t="s">
        <v>42621</v>
      </c>
      <c r="AN258">
        <v>1</v>
      </c>
      <c r="AP258" s="39" t="s">
        <v>42622</v>
      </c>
      <c r="AQ258">
        <v>1</v>
      </c>
      <c r="AS258" s="39" t="s">
        <v>42716</v>
      </c>
      <c r="AT258">
        <v>0</v>
      </c>
    </row>
    <row r="259" spans="1:46" x14ac:dyDescent="0.3">
      <c r="A259">
        <v>258</v>
      </c>
      <c r="B259" s="1">
        <v>45905.373703703706</v>
      </c>
      <c r="C259" s="1">
        <v>45905.38417824074</v>
      </c>
      <c r="D259" s="39" t="s">
        <v>3891</v>
      </c>
      <c r="E259" s="39" t="s">
        <v>3892</v>
      </c>
      <c r="F259">
        <v>7</v>
      </c>
      <c r="I259" s="39" t="s">
        <v>3892</v>
      </c>
      <c r="L259">
        <v>6</v>
      </c>
      <c r="O259">
        <v>37</v>
      </c>
      <c r="R259" s="39" t="s">
        <v>15187</v>
      </c>
      <c r="S259">
        <v>1</v>
      </c>
      <c r="U259" s="39" t="s">
        <v>15186</v>
      </c>
      <c r="V259">
        <v>0</v>
      </c>
      <c r="X259" s="39" t="s">
        <v>15186</v>
      </c>
      <c r="Y259">
        <v>1</v>
      </c>
      <c r="AA259" s="39" t="s">
        <v>15187</v>
      </c>
      <c r="AB259">
        <v>1</v>
      </c>
      <c r="AD259" s="39" t="s">
        <v>15186</v>
      </c>
      <c r="AE259">
        <v>1</v>
      </c>
      <c r="AG259" s="39" t="s">
        <v>15187</v>
      </c>
      <c r="AH259">
        <v>1</v>
      </c>
      <c r="AJ259" s="39" t="s">
        <v>15186</v>
      </c>
      <c r="AK259">
        <v>1</v>
      </c>
      <c r="AM259" s="39" t="s">
        <v>42638</v>
      </c>
      <c r="AN259">
        <v>0</v>
      </c>
      <c r="AP259" s="39" t="s">
        <v>42622</v>
      </c>
      <c r="AQ259">
        <v>1</v>
      </c>
      <c r="AS259" s="39" t="s">
        <v>42717</v>
      </c>
      <c r="AT259">
        <v>0</v>
      </c>
    </row>
    <row r="260" spans="1:46" x14ac:dyDescent="0.3">
      <c r="A260">
        <v>259</v>
      </c>
      <c r="B260" s="1">
        <v>45905.374907407408</v>
      </c>
      <c r="C260" s="1">
        <v>45905.385578703703</v>
      </c>
      <c r="D260" s="39" t="s">
        <v>4100</v>
      </c>
      <c r="E260" s="39" t="s">
        <v>4101</v>
      </c>
      <c r="F260">
        <v>7</v>
      </c>
      <c r="I260" s="39" t="s">
        <v>4101</v>
      </c>
      <c r="L260">
        <v>6</v>
      </c>
      <c r="O260">
        <v>25</v>
      </c>
      <c r="R260" s="39" t="s">
        <v>15187</v>
      </c>
      <c r="S260">
        <v>1</v>
      </c>
      <c r="U260" s="39" t="s">
        <v>15187</v>
      </c>
      <c r="V260">
        <v>1</v>
      </c>
      <c r="X260" s="39" t="s">
        <v>15186</v>
      </c>
      <c r="Y260">
        <v>1</v>
      </c>
      <c r="AA260" s="39" t="s">
        <v>15187</v>
      </c>
      <c r="AB260">
        <v>1</v>
      </c>
      <c r="AD260" s="39" t="s">
        <v>15186</v>
      </c>
      <c r="AE260">
        <v>1</v>
      </c>
      <c r="AG260" s="39" t="s">
        <v>15186</v>
      </c>
      <c r="AH260">
        <v>0</v>
      </c>
      <c r="AJ260" s="39" t="s">
        <v>15186</v>
      </c>
      <c r="AK260">
        <v>1</v>
      </c>
      <c r="AM260" s="39" t="s">
        <v>42629</v>
      </c>
      <c r="AN260">
        <v>0</v>
      </c>
      <c r="AP260" s="39" t="s">
        <v>42622</v>
      </c>
      <c r="AQ260">
        <v>1</v>
      </c>
      <c r="AS260" s="39" t="s">
        <v>42677</v>
      </c>
      <c r="AT260">
        <v>0</v>
      </c>
    </row>
    <row r="261" spans="1:46" x14ac:dyDescent="0.3">
      <c r="A261">
        <v>260</v>
      </c>
      <c r="B261" s="1">
        <v>45905.374282407407</v>
      </c>
      <c r="C261" s="1">
        <v>45905.385613425926</v>
      </c>
      <c r="D261" s="39" t="s">
        <v>3917</v>
      </c>
      <c r="E261" s="39" t="s">
        <v>3918</v>
      </c>
      <c r="F261">
        <v>8</v>
      </c>
      <c r="I261" s="39" t="s">
        <v>3919</v>
      </c>
      <c r="L261">
        <v>6</v>
      </c>
      <c r="O261">
        <v>11</v>
      </c>
      <c r="R261" s="39" t="s">
        <v>15187</v>
      </c>
      <c r="S261">
        <v>1</v>
      </c>
      <c r="U261" s="39" t="s">
        <v>15186</v>
      </c>
      <c r="V261">
        <v>0</v>
      </c>
      <c r="X261" s="39" t="s">
        <v>15186</v>
      </c>
      <c r="Y261">
        <v>1</v>
      </c>
      <c r="AA261" s="39" t="s">
        <v>15187</v>
      </c>
      <c r="AB261">
        <v>1</v>
      </c>
      <c r="AD261" s="39" t="s">
        <v>15186</v>
      </c>
      <c r="AE261">
        <v>1</v>
      </c>
      <c r="AG261" s="39" t="s">
        <v>15187</v>
      </c>
      <c r="AH261">
        <v>1</v>
      </c>
      <c r="AJ261" s="39" t="s">
        <v>15186</v>
      </c>
      <c r="AK261">
        <v>1</v>
      </c>
      <c r="AM261" s="39" t="s">
        <v>42621</v>
      </c>
      <c r="AN261">
        <v>1</v>
      </c>
      <c r="AP261" s="39" t="s">
        <v>42622</v>
      </c>
      <c r="AQ261">
        <v>1</v>
      </c>
      <c r="AS261" s="39" t="s">
        <v>42677</v>
      </c>
      <c r="AT261">
        <v>0</v>
      </c>
    </row>
    <row r="262" spans="1:46" x14ac:dyDescent="0.3">
      <c r="A262">
        <v>261</v>
      </c>
      <c r="B262" s="1">
        <v>45905.375520833331</v>
      </c>
      <c r="C262" s="1">
        <v>45905.386076388888</v>
      </c>
      <c r="D262" s="39" t="s">
        <v>3909</v>
      </c>
      <c r="E262" s="39" t="s">
        <v>3910</v>
      </c>
      <c r="F262">
        <v>9</v>
      </c>
      <c r="I262" s="39" t="s">
        <v>3910</v>
      </c>
      <c r="L262">
        <v>6</v>
      </c>
      <c r="O262">
        <v>7</v>
      </c>
      <c r="R262" s="39" t="s">
        <v>15187</v>
      </c>
      <c r="S262">
        <v>1</v>
      </c>
      <c r="U262" s="39" t="s">
        <v>15187</v>
      </c>
      <c r="V262">
        <v>1</v>
      </c>
      <c r="X262" s="39" t="s">
        <v>15186</v>
      </c>
      <c r="Y262">
        <v>1</v>
      </c>
      <c r="AA262" s="39" t="s">
        <v>15187</v>
      </c>
      <c r="AB262">
        <v>1</v>
      </c>
      <c r="AD262" s="39" t="s">
        <v>15186</v>
      </c>
      <c r="AE262">
        <v>1</v>
      </c>
      <c r="AG262" s="39" t="s">
        <v>15187</v>
      </c>
      <c r="AH262">
        <v>1</v>
      </c>
      <c r="AJ262" s="39" t="s">
        <v>15186</v>
      </c>
      <c r="AK262">
        <v>1</v>
      </c>
      <c r="AM262" s="39" t="s">
        <v>42621</v>
      </c>
      <c r="AN262">
        <v>1</v>
      </c>
      <c r="AP262" s="39" t="s">
        <v>42622</v>
      </c>
      <c r="AQ262">
        <v>1</v>
      </c>
      <c r="AS262" s="39" t="s">
        <v>42718</v>
      </c>
      <c r="AT262">
        <v>0</v>
      </c>
    </row>
    <row r="263" spans="1:46" x14ac:dyDescent="0.3">
      <c r="A263">
        <v>262</v>
      </c>
      <c r="B263" s="1">
        <v>45905.373171296298</v>
      </c>
      <c r="C263" s="1">
        <v>45905.386377314811</v>
      </c>
      <c r="D263" s="39" t="s">
        <v>3987</v>
      </c>
      <c r="E263" s="39" t="s">
        <v>3988</v>
      </c>
      <c r="F263">
        <v>6</v>
      </c>
      <c r="I263" s="39" t="s">
        <v>3988</v>
      </c>
      <c r="L263">
        <v>6</v>
      </c>
      <c r="O263">
        <v>13</v>
      </c>
      <c r="R263" s="39" t="s">
        <v>15187</v>
      </c>
      <c r="S263">
        <v>1</v>
      </c>
      <c r="U263" s="39" t="s">
        <v>15187</v>
      </c>
      <c r="V263">
        <v>1</v>
      </c>
      <c r="X263" s="39" t="s">
        <v>15187</v>
      </c>
      <c r="Y263">
        <v>0</v>
      </c>
      <c r="AA263" s="39" t="s">
        <v>15187</v>
      </c>
      <c r="AB263">
        <v>1</v>
      </c>
      <c r="AD263" s="39" t="s">
        <v>15186</v>
      </c>
      <c r="AE263">
        <v>1</v>
      </c>
      <c r="AG263" s="39" t="s">
        <v>15187</v>
      </c>
      <c r="AH263">
        <v>1</v>
      </c>
      <c r="AJ263" s="39" t="s">
        <v>15186</v>
      </c>
      <c r="AK263">
        <v>1</v>
      </c>
      <c r="AM263" s="39" t="s">
        <v>42719</v>
      </c>
      <c r="AN263">
        <v>0</v>
      </c>
      <c r="AP263" s="39" t="s">
        <v>42642</v>
      </c>
      <c r="AQ263">
        <v>0</v>
      </c>
      <c r="AS263" s="39" t="s">
        <v>42720</v>
      </c>
      <c r="AT263">
        <v>0</v>
      </c>
    </row>
    <row r="264" spans="1:46" x14ac:dyDescent="0.3">
      <c r="A264">
        <v>263</v>
      </c>
      <c r="B264" s="1">
        <v>45905.386064814818</v>
      </c>
      <c r="C264" s="1">
        <v>45905.38758101852</v>
      </c>
      <c r="D264" s="39" t="s">
        <v>4065</v>
      </c>
      <c r="E264" s="39" t="s">
        <v>4066</v>
      </c>
      <c r="F264">
        <v>9</v>
      </c>
      <c r="I264" s="39" t="s">
        <v>4066</v>
      </c>
      <c r="L264">
        <v>6</v>
      </c>
      <c r="O264">
        <v>22</v>
      </c>
      <c r="R264" s="39" t="s">
        <v>15187</v>
      </c>
      <c r="S264">
        <v>1</v>
      </c>
      <c r="U264" s="39" t="s">
        <v>15187</v>
      </c>
      <c r="V264">
        <v>1</v>
      </c>
      <c r="X264" s="39" t="s">
        <v>15186</v>
      </c>
      <c r="Y264">
        <v>1</v>
      </c>
      <c r="AA264" s="39" t="s">
        <v>15187</v>
      </c>
      <c r="AB264">
        <v>1</v>
      </c>
      <c r="AD264" s="39" t="s">
        <v>15186</v>
      </c>
      <c r="AE264">
        <v>1</v>
      </c>
      <c r="AG264" s="39" t="s">
        <v>15187</v>
      </c>
      <c r="AH264">
        <v>1</v>
      </c>
      <c r="AJ264" s="39" t="s">
        <v>15186</v>
      </c>
      <c r="AK264">
        <v>1</v>
      </c>
      <c r="AM264" s="39" t="s">
        <v>42621</v>
      </c>
      <c r="AN264">
        <v>1</v>
      </c>
      <c r="AP264" s="39" t="s">
        <v>42622</v>
      </c>
      <c r="AQ264">
        <v>1</v>
      </c>
      <c r="AS264" s="39" t="s">
        <v>42718</v>
      </c>
      <c r="AT264">
        <v>0</v>
      </c>
    </row>
    <row r="265" spans="1:46" x14ac:dyDescent="0.3">
      <c r="A265">
        <v>264</v>
      </c>
      <c r="B265" s="1">
        <v>45905.373055555552</v>
      </c>
      <c r="C265" s="1">
        <v>45905.387650462966</v>
      </c>
      <c r="D265" s="39" t="s">
        <v>4105</v>
      </c>
      <c r="E265" s="39" t="s">
        <v>4106</v>
      </c>
      <c r="F265">
        <v>9</v>
      </c>
      <c r="I265" s="39" t="s">
        <v>4106</v>
      </c>
      <c r="L265">
        <v>6</v>
      </c>
      <c r="O265">
        <v>24</v>
      </c>
      <c r="R265" s="39" t="s">
        <v>15187</v>
      </c>
      <c r="S265">
        <v>1</v>
      </c>
      <c r="U265" s="39" t="s">
        <v>15187</v>
      </c>
      <c r="V265">
        <v>1</v>
      </c>
      <c r="X265" s="39" t="s">
        <v>15186</v>
      </c>
      <c r="Y265">
        <v>1</v>
      </c>
      <c r="AA265" s="39" t="s">
        <v>15187</v>
      </c>
      <c r="AB265">
        <v>1</v>
      </c>
      <c r="AD265" s="39" t="s">
        <v>15186</v>
      </c>
      <c r="AE265">
        <v>1</v>
      </c>
      <c r="AG265" s="39" t="s">
        <v>15187</v>
      </c>
      <c r="AH265">
        <v>1</v>
      </c>
      <c r="AJ265" s="39" t="s">
        <v>15186</v>
      </c>
      <c r="AK265">
        <v>1</v>
      </c>
      <c r="AM265" s="39" t="s">
        <v>42621</v>
      </c>
      <c r="AN265">
        <v>1</v>
      </c>
      <c r="AP265" s="39" t="s">
        <v>42622</v>
      </c>
      <c r="AQ265">
        <v>1</v>
      </c>
      <c r="AS265" s="39" t="s">
        <v>42718</v>
      </c>
      <c r="AT265">
        <v>0</v>
      </c>
    </row>
    <row r="266" spans="1:46" x14ac:dyDescent="0.3">
      <c r="A266">
        <v>265</v>
      </c>
      <c r="B266" s="1">
        <v>45905.375173611108</v>
      </c>
      <c r="C266" s="1">
        <v>45905.389004629629</v>
      </c>
      <c r="D266" s="39" t="s">
        <v>3980</v>
      </c>
      <c r="E266" s="39" t="s">
        <v>3981</v>
      </c>
      <c r="F266">
        <v>9</v>
      </c>
      <c r="I266" s="39" t="s">
        <v>3981</v>
      </c>
      <c r="L266">
        <v>6</v>
      </c>
      <c r="O266">
        <v>6</v>
      </c>
      <c r="R266" s="39" t="s">
        <v>15187</v>
      </c>
      <c r="S266">
        <v>1</v>
      </c>
      <c r="U266" s="39" t="s">
        <v>15187</v>
      </c>
      <c r="V266">
        <v>1</v>
      </c>
      <c r="X266" s="39" t="s">
        <v>15186</v>
      </c>
      <c r="Y266">
        <v>1</v>
      </c>
      <c r="AA266" s="39" t="s">
        <v>15187</v>
      </c>
      <c r="AB266">
        <v>1</v>
      </c>
      <c r="AD266" s="39" t="s">
        <v>15186</v>
      </c>
      <c r="AE266">
        <v>1</v>
      </c>
      <c r="AG266" s="39" t="s">
        <v>15187</v>
      </c>
      <c r="AH266">
        <v>1</v>
      </c>
      <c r="AJ266" s="39" t="s">
        <v>15186</v>
      </c>
      <c r="AK266">
        <v>1</v>
      </c>
      <c r="AM266" s="39" t="s">
        <v>42621</v>
      </c>
      <c r="AN266">
        <v>1</v>
      </c>
      <c r="AP266" s="39" t="s">
        <v>42622</v>
      </c>
      <c r="AQ266">
        <v>1</v>
      </c>
      <c r="AS266" s="39" t="s">
        <v>42673</v>
      </c>
      <c r="AT266">
        <v>0</v>
      </c>
    </row>
    <row r="267" spans="1:46" x14ac:dyDescent="0.3">
      <c r="A267">
        <v>266</v>
      </c>
      <c r="B267" s="1">
        <v>45905.373831018522</v>
      </c>
      <c r="C267" s="1">
        <v>45905.389803240738</v>
      </c>
      <c r="D267" s="39" t="s">
        <v>4161</v>
      </c>
      <c r="E267" s="39" t="s">
        <v>4162</v>
      </c>
      <c r="F267">
        <v>8</v>
      </c>
      <c r="I267" s="39" t="s">
        <v>4163</v>
      </c>
      <c r="L267">
        <v>6</v>
      </c>
      <c r="O267">
        <v>15</v>
      </c>
      <c r="R267" s="39" t="s">
        <v>15187</v>
      </c>
      <c r="S267">
        <v>1</v>
      </c>
      <c r="U267" s="39" t="s">
        <v>15187</v>
      </c>
      <c r="V267">
        <v>1</v>
      </c>
      <c r="X267" s="39" t="s">
        <v>15186</v>
      </c>
      <c r="Y267">
        <v>1</v>
      </c>
      <c r="AA267" s="39" t="s">
        <v>15187</v>
      </c>
      <c r="AB267">
        <v>1</v>
      </c>
      <c r="AD267" s="39" t="s">
        <v>15186</v>
      </c>
      <c r="AE267">
        <v>1</v>
      </c>
      <c r="AG267" s="39" t="s">
        <v>15187</v>
      </c>
      <c r="AH267">
        <v>1</v>
      </c>
      <c r="AJ267" s="39" t="s">
        <v>15186</v>
      </c>
      <c r="AK267">
        <v>1</v>
      </c>
      <c r="AM267" s="39" t="s">
        <v>42621</v>
      </c>
      <c r="AN267">
        <v>1</v>
      </c>
      <c r="AP267" s="39" t="s">
        <v>42634</v>
      </c>
      <c r="AQ267">
        <v>0</v>
      </c>
      <c r="AS267" s="39" t="s">
        <v>42721</v>
      </c>
      <c r="AT267">
        <v>0</v>
      </c>
    </row>
    <row r="268" spans="1:46" x14ac:dyDescent="0.3">
      <c r="A268">
        <v>267</v>
      </c>
      <c r="B268" s="1">
        <v>45905.389930555553</v>
      </c>
      <c r="C268" s="1">
        <v>45905.393136574072</v>
      </c>
      <c r="D268" s="39" t="s">
        <v>3040</v>
      </c>
      <c r="E268" s="39" t="s">
        <v>3041</v>
      </c>
      <c r="F268">
        <v>9</v>
      </c>
      <c r="I268" s="39" t="s">
        <v>3041</v>
      </c>
      <c r="L268">
        <v>9</v>
      </c>
      <c r="O268">
        <v>14</v>
      </c>
      <c r="R268" s="39" t="s">
        <v>15187</v>
      </c>
      <c r="S268">
        <v>1</v>
      </c>
      <c r="U268" s="39" t="s">
        <v>15187</v>
      </c>
      <c r="V268">
        <v>1</v>
      </c>
      <c r="X268" s="39" t="s">
        <v>15186</v>
      </c>
      <c r="Y268">
        <v>1</v>
      </c>
      <c r="AA268" s="39" t="s">
        <v>15187</v>
      </c>
      <c r="AB268">
        <v>1</v>
      </c>
      <c r="AD268" s="39" t="s">
        <v>15186</v>
      </c>
      <c r="AE268">
        <v>1</v>
      </c>
      <c r="AG268" s="39" t="s">
        <v>15187</v>
      </c>
      <c r="AH268">
        <v>1</v>
      </c>
      <c r="AJ268" s="39" t="s">
        <v>15186</v>
      </c>
      <c r="AK268">
        <v>1</v>
      </c>
      <c r="AM268" s="39" t="s">
        <v>42621</v>
      </c>
      <c r="AN268">
        <v>1</v>
      </c>
      <c r="AP268" s="39" t="s">
        <v>42622</v>
      </c>
      <c r="AQ268">
        <v>1</v>
      </c>
      <c r="AS268" s="39" t="s">
        <v>42722</v>
      </c>
      <c r="AT268">
        <v>0</v>
      </c>
    </row>
    <row r="269" spans="1:46" x14ac:dyDescent="0.3">
      <c r="A269">
        <v>268</v>
      </c>
      <c r="B269" s="1">
        <v>45905.403877314813</v>
      </c>
      <c r="C269" s="1">
        <v>45905.405590277776</v>
      </c>
      <c r="D269" s="39" t="s">
        <v>12370</v>
      </c>
      <c r="E269" s="39" t="s">
        <v>12371</v>
      </c>
      <c r="F269">
        <v>8</v>
      </c>
      <c r="I269" s="39" t="s">
        <v>12371</v>
      </c>
      <c r="L269">
        <v>6</v>
      </c>
      <c r="O269">
        <v>8</v>
      </c>
      <c r="R269" s="39" t="s">
        <v>15187</v>
      </c>
      <c r="S269">
        <v>1</v>
      </c>
      <c r="U269" s="39" t="s">
        <v>15187</v>
      </c>
      <c r="V269">
        <v>1</v>
      </c>
      <c r="X269" s="39" t="s">
        <v>15186</v>
      </c>
      <c r="Y269">
        <v>1</v>
      </c>
      <c r="AA269" s="39" t="s">
        <v>15187</v>
      </c>
      <c r="AB269">
        <v>1</v>
      </c>
      <c r="AD269" s="39" t="s">
        <v>15186</v>
      </c>
      <c r="AE269">
        <v>1</v>
      </c>
      <c r="AG269" s="39" t="s">
        <v>15187</v>
      </c>
      <c r="AH269">
        <v>1</v>
      </c>
      <c r="AJ269" s="39" t="s">
        <v>15186</v>
      </c>
      <c r="AK269">
        <v>1</v>
      </c>
      <c r="AM269" s="39" t="s">
        <v>42621</v>
      </c>
      <c r="AN269">
        <v>1</v>
      </c>
      <c r="AP269" s="39" t="s">
        <v>42723</v>
      </c>
      <c r="AQ269">
        <v>0</v>
      </c>
      <c r="AS269" s="39" t="s">
        <v>42656</v>
      </c>
      <c r="AT269">
        <v>0</v>
      </c>
    </row>
    <row r="270" spans="1:46" x14ac:dyDescent="0.3">
      <c r="A270">
        <v>269</v>
      </c>
      <c r="B270" s="1">
        <v>45905.436736111114</v>
      </c>
      <c r="C270" s="1">
        <v>45905.43990740741</v>
      </c>
      <c r="D270" s="39" t="s">
        <v>3880</v>
      </c>
      <c r="E270" s="39" t="s">
        <v>3881</v>
      </c>
      <c r="F270">
        <v>9</v>
      </c>
      <c r="I270" s="39" t="s">
        <v>3881</v>
      </c>
      <c r="L270">
        <v>6</v>
      </c>
      <c r="O270">
        <v>39</v>
      </c>
      <c r="R270" s="39" t="s">
        <v>15187</v>
      </c>
      <c r="S270">
        <v>1</v>
      </c>
      <c r="U270" s="39" t="s">
        <v>15187</v>
      </c>
      <c r="V270">
        <v>1</v>
      </c>
      <c r="X270" s="39" t="s">
        <v>15186</v>
      </c>
      <c r="Y270">
        <v>1</v>
      </c>
      <c r="AA270" s="39" t="s">
        <v>15187</v>
      </c>
      <c r="AB270">
        <v>1</v>
      </c>
      <c r="AD270" s="39" t="s">
        <v>15186</v>
      </c>
      <c r="AE270">
        <v>1</v>
      </c>
      <c r="AG270" s="39" t="s">
        <v>15187</v>
      </c>
      <c r="AH270">
        <v>1</v>
      </c>
      <c r="AJ270" s="39" t="s">
        <v>15186</v>
      </c>
      <c r="AK270">
        <v>1</v>
      </c>
      <c r="AM270" s="39" t="s">
        <v>42621</v>
      </c>
      <c r="AN270">
        <v>1</v>
      </c>
      <c r="AP270" s="39" t="s">
        <v>42622</v>
      </c>
      <c r="AQ270">
        <v>1</v>
      </c>
      <c r="AS270" s="39" t="s">
        <v>42696</v>
      </c>
      <c r="AT270">
        <v>0</v>
      </c>
    </row>
    <row r="271" spans="1:46" x14ac:dyDescent="0.3">
      <c r="A271">
        <v>270</v>
      </c>
      <c r="B271" s="1">
        <v>45905.538506944446</v>
      </c>
      <c r="C271" s="1">
        <v>45905.544004629628</v>
      </c>
      <c r="D271" s="39" t="s">
        <v>4188</v>
      </c>
      <c r="E271" s="39" t="s">
        <v>4189</v>
      </c>
      <c r="F271">
        <v>8</v>
      </c>
      <c r="I271" s="39" t="s">
        <v>4189</v>
      </c>
      <c r="L271">
        <v>7</v>
      </c>
      <c r="O271">
        <v>17</v>
      </c>
      <c r="R271" s="39" t="s">
        <v>15187</v>
      </c>
      <c r="S271">
        <v>1</v>
      </c>
      <c r="U271" s="39" t="s">
        <v>15187</v>
      </c>
      <c r="V271">
        <v>1</v>
      </c>
      <c r="X271" s="39" t="s">
        <v>15186</v>
      </c>
      <c r="Y271">
        <v>1</v>
      </c>
      <c r="AA271" s="39" t="s">
        <v>15187</v>
      </c>
      <c r="AB271">
        <v>1</v>
      </c>
      <c r="AD271" s="39" t="s">
        <v>15186</v>
      </c>
      <c r="AE271">
        <v>1</v>
      </c>
      <c r="AG271" s="39" t="s">
        <v>15187</v>
      </c>
      <c r="AH271">
        <v>1</v>
      </c>
      <c r="AJ271" s="39" t="s">
        <v>15186</v>
      </c>
      <c r="AK271">
        <v>1</v>
      </c>
      <c r="AM271" s="39" t="s">
        <v>42629</v>
      </c>
      <c r="AN271">
        <v>0</v>
      </c>
      <c r="AP271" s="39" t="s">
        <v>42622</v>
      </c>
      <c r="AQ271">
        <v>1</v>
      </c>
      <c r="AS271" s="39" t="s">
        <v>42724</v>
      </c>
      <c r="AT271">
        <v>0</v>
      </c>
    </row>
    <row r="272" spans="1:46" x14ac:dyDescent="0.3">
      <c r="A272">
        <v>271</v>
      </c>
      <c r="B272" s="1">
        <v>45905.537777777776</v>
      </c>
      <c r="C272" s="1">
        <v>45905.544074074074</v>
      </c>
      <c r="D272" s="39" t="s">
        <v>4395</v>
      </c>
      <c r="E272" s="39" t="s">
        <v>4396</v>
      </c>
      <c r="F272">
        <v>8</v>
      </c>
      <c r="I272" s="39" t="s">
        <v>4396</v>
      </c>
      <c r="L272">
        <v>7</v>
      </c>
      <c r="O272">
        <v>18</v>
      </c>
      <c r="R272" s="39" t="s">
        <v>15187</v>
      </c>
      <c r="S272">
        <v>1</v>
      </c>
      <c r="U272" s="39" t="s">
        <v>15187</v>
      </c>
      <c r="V272">
        <v>1</v>
      </c>
      <c r="X272" s="39" t="s">
        <v>15186</v>
      </c>
      <c r="Y272">
        <v>1</v>
      </c>
      <c r="AA272" s="39" t="s">
        <v>15187</v>
      </c>
      <c r="AB272">
        <v>1</v>
      </c>
      <c r="AD272" s="39" t="s">
        <v>15186</v>
      </c>
      <c r="AE272">
        <v>1</v>
      </c>
      <c r="AG272" s="39" t="s">
        <v>15187</v>
      </c>
      <c r="AH272">
        <v>1</v>
      </c>
      <c r="AJ272" s="39" t="s">
        <v>15186</v>
      </c>
      <c r="AK272">
        <v>1</v>
      </c>
      <c r="AM272" s="39" t="s">
        <v>42621</v>
      </c>
      <c r="AN272">
        <v>1</v>
      </c>
      <c r="AP272" s="39" t="s">
        <v>42628</v>
      </c>
      <c r="AQ272">
        <v>0</v>
      </c>
      <c r="AS272" s="39" t="s">
        <v>42725</v>
      </c>
      <c r="AT272">
        <v>0</v>
      </c>
    </row>
    <row r="273" spans="1:46" x14ac:dyDescent="0.3">
      <c r="A273">
        <v>272</v>
      </c>
      <c r="B273" s="1">
        <v>45905.541909722226</v>
      </c>
      <c r="C273" s="1">
        <v>45905.544131944444</v>
      </c>
      <c r="D273" s="39" t="s">
        <v>4381</v>
      </c>
      <c r="E273" s="39" t="s">
        <v>4382</v>
      </c>
      <c r="F273">
        <v>9</v>
      </c>
      <c r="I273" s="39" t="s">
        <v>4382</v>
      </c>
      <c r="L273">
        <v>7</v>
      </c>
      <c r="O273">
        <v>6</v>
      </c>
      <c r="R273" s="39" t="s">
        <v>15187</v>
      </c>
      <c r="S273">
        <v>1</v>
      </c>
      <c r="U273" s="39" t="s">
        <v>15187</v>
      </c>
      <c r="V273">
        <v>1</v>
      </c>
      <c r="X273" s="39" t="s">
        <v>15186</v>
      </c>
      <c r="Y273">
        <v>1</v>
      </c>
      <c r="AA273" s="39" t="s">
        <v>15187</v>
      </c>
      <c r="AB273">
        <v>1</v>
      </c>
      <c r="AD273" s="39" t="s">
        <v>15186</v>
      </c>
      <c r="AE273">
        <v>1</v>
      </c>
      <c r="AG273" s="39" t="s">
        <v>15187</v>
      </c>
      <c r="AH273">
        <v>1</v>
      </c>
      <c r="AJ273" s="39" t="s">
        <v>15186</v>
      </c>
      <c r="AK273">
        <v>1</v>
      </c>
      <c r="AM273" s="39" t="s">
        <v>42621</v>
      </c>
      <c r="AN273">
        <v>1</v>
      </c>
      <c r="AP273" s="39" t="s">
        <v>42622</v>
      </c>
      <c r="AQ273">
        <v>1</v>
      </c>
      <c r="AS273" s="39" t="s">
        <v>42725</v>
      </c>
      <c r="AT273">
        <v>0</v>
      </c>
    </row>
    <row r="274" spans="1:46" x14ac:dyDescent="0.3">
      <c r="A274">
        <v>273</v>
      </c>
      <c r="B274" s="1">
        <v>45905.540520833332</v>
      </c>
      <c r="C274" s="1">
        <v>45905.544907407406</v>
      </c>
      <c r="D274" s="39" t="s">
        <v>4238</v>
      </c>
      <c r="E274" s="39" t="s">
        <v>4239</v>
      </c>
      <c r="F274">
        <v>9</v>
      </c>
      <c r="I274" s="39" t="s">
        <v>4240</v>
      </c>
      <c r="L274">
        <v>7</v>
      </c>
      <c r="O274">
        <v>19</v>
      </c>
      <c r="R274" s="39" t="s">
        <v>15187</v>
      </c>
      <c r="S274">
        <v>1</v>
      </c>
      <c r="U274" s="39" t="s">
        <v>15187</v>
      </c>
      <c r="V274">
        <v>1</v>
      </c>
      <c r="X274" s="39" t="s">
        <v>15186</v>
      </c>
      <c r="Y274">
        <v>1</v>
      </c>
      <c r="AA274" s="39" t="s">
        <v>15187</v>
      </c>
      <c r="AB274">
        <v>1</v>
      </c>
      <c r="AD274" s="39" t="s">
        <v>15186</v>
      </c>
      <c r="AE274">
        <v>1</v>
      </c>
      <c r="AG274" s="39" t="s">
        <v>15187</v>
      </c>
      <c r="AH274">
        <v>1</v>
      </c>
      <c r="AJ274" s="39" t="s">
        <v>15186</v>
      </c>
      <c r="AK274">
        <v>1</v>
      </c>
      <c r="AM274" s="39" t="s">
        <v>42621</v>
      </c>
      <c r="AN274">
        <v>1</v>
      </c>
      <c r="AP274" s="39" t="s">
        <v>42622</v>
      </c>
      <c r="AQ274">
        <v>1</v>
      </c>
      <c r="AS274" s="39" t="s">
        <v>42726</v>
      </c>
      <c r="AT274">
        <v>0</v>
      </c>
    </row>
    <row r="275" spans="1:46" x14ac:dyDescent="0.3">
      <c r="A275">
        <v>274</v>
      </c>
      <c r="B275" s="1">
        <v>45905.540451388886</v>
      </c>
      <c r="C275" s="1">
        <v>45905.544907407406</v>
      </c>
      <c r="D275" s="39" t="s">
        <v>4492</v>
      </c>
      <c r="E275" s="39" t="s">
        <v>4493</v>
      </c>
      <c r="F275">
        <v>9</v>
      </c>
      <c r="I275" s="39" t="s">
        <v>14445</v>
      </c>
      <c r="L275">
        <v>7</v>
      </c>
      <c r="O275">
        <v>12</v>
      </c>
      <c r="R275" s="39" t="s">
        <v>15187</v>
      </c>
      <c r="S275">
        <v>1</v>
      </c>
      <c r="U275" s="39" t="s">
        <v>15187</v>
      </c>
      <c r="V275">
        <v>1</v>
      </c>
      <c r="X275" s="39" t="s">
        <v>15186</v>
      </c>
      <c r="Y275">
        <v>1</v>
      </c>
      <c r="AA275" s="39" t="s">
        <v>15187</v>
      </c>
      <c r="AB275">
        <v>1</v>
      </c>
      <c r="AD275" s="39" t="s">
        <v>15186</v>
      </c>
      <c r="AE275">
        <v>1</v>
      </c>
      <c r="AG275" s="39" t="s">
        <v>15187</v>
      </c>
      <c r="AH275">
        <v>1</v>
      </c>
      <c r="AJ275" s="39" t="s">
        <v>15186</v>
      </c>
      <c r="AK275">
        <v>1</v>
      </c>
      <c r="AM275" s="39" t="s">
        <v>42621</v>
      </c>
      <c r="AN275">
        <v>1</v>
      </c>
      <c r="AP275" s="39" t="s">
        <v>42622</v>
      </c>
      <c r="AQ275">
        <v>1</v>
      </c>
      <c r="AS275" s="39" t="s">
        <v>42726</v>
      </c>
      <c r="AT275">
        <v>0</v>
      </c>
    </row>
    <row r="276" spans="1:46" x14ac:dyDescent="0.3">
      <c r="A276">
        <v>275</v>
      </c>
      <c r="B276" s="1">
        <v>45905.544432870367</v>
      </c>
      <c r="C276" s="1">
        <v>45905.545243055552</v>
      </c>
      <c r="D276" s="39" t="s">
        <v>14403</v>
      </c>
      <c r="E276" s="39" t="s">
        <v>14404</v>
      </c>
      <c r="F276">
        <v>4</v>
      </c>
      <c r="I276" s="39" t="s">
        <v>14404</v>
      </c>
      <c r="L276">
        <v>7</v>
      </c>
      <c r="O276">
        <v>20</v>
      </c>
      <c r="R276" s="39" t="s">
        <v>15187</v>
      </c>
      <c r="S276">
        <v>1</v>
      </c>
      <c r="U276" s="39" t="s">
        <v>15186</v>
      </c>
      <c r="V276">
        <v>0</v>
      </c>
      <c r="X276" s="39" t="s">
        <v>15187</v>
      </c>
      <c r="Y276">
        <v>0</v>
      </c>
      <c r="AA276" s="39" t="s">
        <v>15186</v>
      </c>
      <c r="AB276">
        <v>0</v>
      </c>
      <c r="AD276" s="39" t="s">
        <v>15187</v>
      </c>
      <c r="AE276">
        <v>0</v>
      </c>
      <c r="AG276" s="39" t="s">
        <v>15187</v>
      </c>
      <c r="AH276">
        <v>1</v>
      </c>
      <c r="AJ276" s="39" t="s">
        <v>15186</v>
      </c>
      <c r="AK276">
        <v>1</v>
      </c>
      <c r="AM276" s="39" t="s">
        <v>42621</v>
      </c>
      <c r="AN276">
        <v>1</v>
      </c>
      <c r="AP276" s="39" t="s">
        <v>42630</v>
      </c>
      <c r="AQ276">
        <v>0</v>
      </c>
      <c r="AS276" s="39" t="s">
        <v>42727</v>
      </c>
      <c r="AT276">
        <v>0</v>
      </c>
    </row>
    <row r="277" spans="1:46" x14ac:dyDescent="0.3">
      <c r="A277">
        <v>276</v>
      </c>
      <c r="B277" s="1">
        <v>45905.537523148145</v>
      </c>
      <c r="C277" s="1">
        <v>45905.545937499999</v>
      </c>
      <c r="D277" s="39" t="s">
        <v>4477</v>
      </c>
      <c r="E277" s="39" t="s">
        <v>4478</v>
      </c>
      <c r="F277">
        <v>10</v>
      </c>
      <c r="I277" s="39" t="s">
        <v>12651</v>
      </c>
      <c r="L277">
        <v>7</v>
      </c>
      <c r="O277">
        <v>38</v>
      </c>
      <c r="R277" s="39" t="s">
        <v>15187</v>
      </c>
      <c r="S277">
        <v>1</v>
      </c>
      <c r="U277" s="39" t="s">
        <v>15187</v>
      </c>
      <c r="V277">
        <v>1</v>
      </c>
      <c r="X277" s="39" t="s">
        <v>15186</v>
      </c>
      <c r="Y277">
        <v>1</v>
      </c>
      <c r="AA277" s="39" t="s">
        <v>15187</v>
      </c>
      <c r="AB277">
        <v>1</v>
      </c>
      <c r="AD277" s="39" t="s">
        <v>15186</v>
      </c>
      <c r="AE277">
        <v>1</v>
      </c>
      <c r="AG277" s="39" t="s">
        <v>15187</v>
      </c>
      <c r="AH277">
        <v>1</v>
      </c>
      <c r="AJ277" s="39" t="s">
        <v>15186</v>
      </c>
      <c r="AK277">
        <v>1</v>
      </c>
      <c r="AM277" s="39" t="s">
        <v>42621</v>
      </c>
      <c r="AN277">
        <v>1</v>
      </c>
      <c r="AP277" s="39" t="s">
        <v>42622</v>
      </c>
      <c r="AQ277">
        <v>1</v>
      </c>
      <c r="AS277" s="39" t="s">
        <v>42626</v>
      </c>
      <c r="AT277">
        <v>1</v>
      </c>
    </row>
    <row r="278" spans="1:46" x14ac:dyDescent="0.3">
      <c r="A278">
        <v>277</v>
      </c>
      <c r="B278" s="1">
        <v>45905.543402777781</v>
      </c>
      <c r="C278" s="1">
        <v>45905.545960648145</v>
      </c>
      <c r="D278" s="39" t="s">
        <v>4458</v>
      </c>
      <c r="E278" s="39" t="s">
        <v>4459</v>
      </c>
      <c r="F278">
        <v>7</v>
      </c>
      <c r="I278" s="39" t="s">
        <v>4459</v>
      </c>
      <c r="L278">
        <v>7</v>
      </c>
      <c r="O278">
        <v>14</v>
      </c>
      <c r="R278" s="39" t="s">
        <v>15187</v>
      </c>
      <c r="S278">
        <v>1</v>
      </c>
      <c r="U278" s="39" t="s">
        <v>15186</v>
      </c>
      <c r="V278">
        <v>0</v>
      </c>
      <c r="X278" s="39" t="s">
        <v>15186</v>
      </c>
      <c r="Y278">
        <v>1</v>
      </c>
      <c r="AA278" s="39" t="s">
        <v>15187</v>
      </c>
      <c r="AB278">
        <v>1</v>
      </c>
      <c r="AD278" s="39" t="s">
        <v>15186</v>
      </c>
      <c r="AE278">
        <v>1</v>
      </c>
      <c r="AG278" s="39" t="s">
        <v>15187</v>
      </c>
      <c r="AH278">
        <v>1</v>
      </c>
      <c r="AJ278" s="39" t="s">
        <v>15187</v>
      </c>
      <c r="AK278">
        <v>0</v>
      </c>
      <c r="AM278" s="39" t="s">
        <v>42621</v>
      </c>
      <c r="AN278">
        <v>1</v>
      </c>
      <c r="AP278" s="39" t="s">
        <v>42622</v>
      </c>
      <c r="AQ278">
        <v>1</v>
      </c>
      <c r="AS278" s="39" t="s">
        <v>42728</v>
      </c>
      <c r="AT278">
        <v>0</v>
      </c>
    </row>
    <row r="279" spans="1:46" x14ac:dyDescent="0.3">
      <c r="A279">
        <v>278</v>
      </c>
      <c r="B279" s="1">
        <v>45905.539548611108</v>
      </c>
      <c r="C279" s="1">
        <v>45905.546076388891</v>
      </c>
      <c r="D279" s="39" t="s">
        <v>4482</v>
      </c>
      <c r="E279" s="39" t="s">
        <v>4483</v>
      </c>
      <c r="F279">
        <v>9</v>
      </c>
      <c r="I279" s="39" t="s">
        <v>4483</v>
      </c>
      <c r="L279">
        <v>7</v>
      </c>
      <c r="O279">
        <v>36</v>
      </c>
      <c r="R279" s="39" t="s">
        <v>15187</v>
      </c>
      <c r="S279">
        <v>1</v>
      </c>
      <c r="U279" s="39" t="s">
        <v>15186</v>
      </c>
      <c r="V279">
        <v>0</v>
      </c>
      <c r="X279" s="39" t="s">
        <v>15186</v>
      </c>
      <c r="Y279">
        <v>1</v>
      </c>
      <c r="AA279" s="39" t="s">
        <v>15187</v>
      </c>
      <c r="AB279">
        <v>1</v>
      </c>
      <c r="AD279" s="39" t="s">
        <v>15186</v>
      </c>
      <c r="AE279">
        <v>1</v>
      </c>
      <c r="AG279" s="39" t="s">
        <v>15187</v>
      </c>
      <c r="AH279">
        <v>1</v>
      </c>
      <c r="AJ279" s="39" t="s">
        <v>15186</v>
      </c>
      <c r="AK279">
        <v>1</v>
      </c>
      <c r="AM279" s="39" t="s">
        <v>42621</v>
      </c>
      <c r="AN279">
        <v>1</v>
      </c>
      <c r="AP279" s="39" t="s">
        <v>42622</v>
      </c>
      <c r="AQ279">
        <v>1</v>
      </c>
      <c r="AS279" s="39" t="s">
        <v>42626</v>
      </c>
      <c r="AT279">
        <v>1</v>
      </c>
    </row>
    <row r="280" spans="1:46" x14ac:dyDescent="0.3">
      <c r="A280">
        <v>279</v>
      </c>
      <c r="B280" s="1">
        <v>45905.537743055553</v>
      </c>
      <c r="C280" s="1">
        <v>45905.546076388891</v>
      </c>
      <c r="D280" s="39" t="s">
        <v>4227</v>
      </c>
      <c r="E280" s="39" t="s">
        <v>4228</v>
      </c>
      <c r="F280">
        <v>9</v>
      </c>
      <c r="I280" s="39" t="s">
        <v>42729</v>
      </c>
      <c r="L280">
        <v>7</v>
      </c>
      <c r="O280">
        <v>2</v>
      </c>
      <c r="R280" s="39" t="s">
        <v>15187</v>
      </c>
      <c r="S280">
        <v>1</v>
      </c>
      <c r="U280" s="39" t="s">
        <v>15186</v>
      </c>
      <c r="V280">
        <v>0</v>
      </c>
      <c r="X280" s="39" t="s">
        <v>15186</v>
      </c>
      <c r="Y280">
        <v>1</v>
      </c>
      <c r="AA280" s="39" t="s">
        <v>15187</v>
      </c>
      <c r="AB280">
        <v>1</v>
      </c>
      <c r="AD280" s="39" t="s">
        <v>15186</v>
      </c>
      <c r="AE280">
        <v>1</v>
      </c>
      <c r="AG280" s="39" t="s">
        <v>15187</v>
      </c>
      <c r="AH280">
        <v>1</v>
      </c>
      <c r="AJ280" s="39" t="s">
        <v>15186</v>
      </c>
      <c r="AK280">
        <v>1</v>
      </c>
      <c r="AM280" s="39" t="s">
        <v>42621</v>
      </c>
      <c r="AN280">
        <v>1</v>
      </c>
      <c r="AP280" s="39" t="s">
        <v>42622</v>
      </c>
      <c r="AQ280">
        <v>1</v>
      </c>
      <c r="AS280" s="39" t="s">
        <v>42626</v>
      </c>
      <c r="AT280">
        <v>1</v>
      </c>
    </row>
    <row r="281" spans="1:46" x14ac:dyDescent="0.3">
      <c r="A281">
        <v>280</v>
      </c>
      <c r="B281" s="1">
        <v>45905.540613425925</v>
      </c>
      <c r="C281" s="1">
        <v>45905.546215277776</v>
      </c>
      <c r="D281" s="39" t="s">
        <v>4501</v>
      </c>
      <c r="E281" s="39" t="s">
        <v>4502</v>
      </c>
      <c r="F281">
        <v>3</v>
      </c>
      <c r="I281" s="39" t="s">
        <v>42730</v>
      </c>
      <c r="L281">
        <v>7</v>
      </c>
      <c r="O281">
        <v>35</v>
      </c>
      <c r="R281" s="39" t="s">
        <v>15186</v>
      </c>
      <c r="S281">
        <v>0</v>
      </c>
      <c r="U281" s="39" t="s">
        <v>15187</v>
      </c>
      <c r="V281">
        <v>1</v>
      </c>
      <c r="X281" s="39" t="s">
        <v>15187</v>
      </c>
      <c r="Y281">
        <v>0</v>
      </c>
      <c r="AA281" s="39" t="s">
        <v>15187</v>
      </c>
      <c r="AB281">
        <v>1</v>
      </c>
      <c r="AD281" s="39" t="s">
        <v>15187</v>
      </c>
      <c r="AE281">
        <v>0</v>
      </c>
      <c r="AG281" s="39" t="s">
        <v>15186</v>
      </c>
      <c r="AH281">
        <v>0</v>
      </c>
      <c r="AJ281" s="39" t="s">
        <v>15187</v>
      </c>
      <c r="AK281">
        <v>0</v>
      </c>
      <c r="AM281" s="39" t="s">
        <v>42621</v>
      </c>
      <c r="AN281">
        <v>1</v>
      </c>
      <c r="AP281" s="39" t="s">
        <v>42624</v>
      </c>
      <c r="AQ281">
        <v>0</v>
      </c>
      <c r="AS281" s="39" t="s">
        <v>42674</v>
      </c>
      <c r="AT281">
        <v>0</v>
      </c>
    </row>
    <row r="282" spans="1:46" x14ac:dyDescent="0.3">
      <c r="A282">
        <v>281</v>
      </c>
      <c r="B282" s="1">
        <v>45905.539467592593</v>
      </c>
      <c r="C282" s="1">
        <v>45905.546307870369</v>
      </c>
      <c r="D282" s="39" t="s">
        <v>4259</v>
      </c>
      <c r="E282" s="39" t="s">
        <v>4260</v>
      </c>
      <c r="F282">
        <v>7</v>
      </c>
      <c r="I282" s="39" t="s">
        <v>12471</v>
      </c>
      <c r="L282">
        <v>7</v>
      </c>
      <c r="O282">
        <v>9</v>
      </c>
      <c r="R282" s="39" t="s">
        <v>15187</v>
      </c>
      <c r="S282">
        <v>1</v>
      </c>
      <c r="U282" s="39" t="s">
        <v>15186</v>
      </c>
      <c r="V282">
        <v>0</v>
      </c>
      <c r="X282" s="39" t="s">
        <v>15186</v>
      </c>
      <c r="Y282">
        <v>1</v>
      </c>
      <c r="AA282" s="39" t="s">
        <v>15187</v>
      </c>
      <c r="AB282">
        <v>1</v>
      </c>
      <c r="AD282" s="39" t="s">
        <v>15186</v>
      </c>
      <c r="AE282">
        <v>1</v>
      </c>
      <c r="AG282" s="39" t="s">
        <v>15187</v>
      </c>
      <c r="AH282">
        <v>1</v>
      </c>
      <c r="AJ282" s="39" t="s">
        <v>15187</v>
      </c>
      <c r="AK282">
        <v>0</v>
      </c>
      <c r="AM282" s="39" t="s">
        <v>42621</v>
      </c>
      <c r="AN282">
        <v>1</v>
      </c>
      <c r="AP282" s="39" t="s">
        <v>42622</v>
      </c>
      <c r="AQ282">
        <v>1</v>
      </c>
      <c r="AS282" s="39" t="s">
        <v>42681</v>
      </c>
      <c r="AT282">
        <v>0</v>
      </c>
    </row>
    <row r="283" spans="1:46" x14ac:dyDescent="0.3">
      <c r="A283">
        <v>282</v>
      </c>
      <c r="B283" s="1">
        <v>45905.540370370371</v>
      </c>
      <c r="C283" s="1">
        <v>45905.547210648147</v>
      </c>
      <c r="D283" s="39" t="s">
        <v>4354</v>
      </c>
      <c r="E283" s="39" t="s">
        <v>4355</v>
      </c>
      <c r="F283">
        <v>8</v>
      </c>
      <c r="I283" s="39" t="s">
        <v>16151</v>
      </c>
      <c r="L283">
        <v>7</v>
      </c>
      <c r="O283">
        <v>39</v>
      </c>
      <c r="R283" s="39" t="s">
        <v>15187</v>
      </c>
      <c r="S283">
        <v>1</v>
      </c>
      <c r="U283" s="39" t="s">
        <v>15186</v>
      </c>
      <c r="V283">
        <v>0</v>
      </c>
      <c r="X283" s="39" t="s">
        <v>15186</v>
      </c>
      <c r="Y283">
        <v>1</v>
      </c>
      <c r="AA283" s="39" t="s">
        <v>15187</v>
      </c>
      <c r="AB283">
        <v>1</v>
      </c>
      <c r="AD283" s="39" t="s">
        <v>15186</v>
      </c>
      <c r="AE283">
        <v>1</v>
      </c>
      <c r="AG283" s="39" t="s">
        <v>15187</v>
      </c>
      <c r="AH283">
        <v>1</v>
      </c>
      <c r="AJ283" s="39" t="s">
        <v>15186</v>
      </c>
      <c r="AK283">
        <v>1</v>
      </c>
      <c r="AM283" s="39" t="s">
        <v>42621</v>
      </c>
      <c r="AN283">
        <v>1</v>
      </c>
      <c r="AP283" s="39" t="s">
        <v>42682</v>
      </c>
      <c r="AQ283">
        <v>0</v>
      </c>
      <c r="AS283" s="39" t="s">
        <v>42626</v>
      </c>
      <c r="AT283">
        <v>1</v>
      </c>
    </row>
    <row r="284" spans="1:46" x14ac:dyDescent="0.3">
      <c r="A284">
        <v>283</v>
      </c>
      <c r="B284" s="1">
        <v>45905.54074074074</v>
      </c>
      <c r="C284" s="1">
        <v>45905.547430555554</v>
      </c>
      <c r="D284" s="39" t="s">
        <v>4371</v>
      </c>
      <c r="E284" s="39" t="s">
        <v>4372</v>
      </c>
      <c r="F284">
        <v>7</v>
      </c>
      <c r="I284" s="39" t="s">
        <v>4372</v>
      </c>
      <c r="L284">
        <v>7</v>
      </c>
      <c r="O284">
        <v>5</v>
      </c>
      <c r="R284" s="39" t="s">
        <v>15187</v>
      </c>
      <c r="S284">
        <v>1</v>
      </c>
      <c r="U284" s="39" t="s">
        <v>15186</v>
      </c>
      <c r="V284">
        <v>0</v>
      </c>
      <c r="X284" s="39" t="s">
        <v>15186</v>
      </c>
      <c r="Y284">
        <v>1</v>
      </c>
      <c r="AA284" s="39" t="s">
        <v>15187</v>
      </c>
      <c r="AB284">
        <v>1</v>
      </c>
      <c r="AD284" s="39" t="s">
        <v>15186</v>
      </c>
      <c r="AE284">
        <v>1</v>
      </c>
      <c r="AG284" s="39" t="s">
        <v>15187</v>
      </c>
      <c r="AH284">
        <v>1</v>
      </c>
      <c r="AJ284" s="39" t="s">
        <v>15186</v>
      </c>
      <c r="AK284">
        <v>1</v>
      </c>
      <c r="AM284" s="39"/>
      <c r="AN284">
        <v>0</v>
      </c>
      <c r="AP284" s="39" t="s">
        <v>42622</v>
      </c>
      <c r="AQ284">
        <v>1</v>
      </c>
      <c r="AS284" s="39" t="s">
        <v>42731</v>
      </c>
      <c r="AT284">
        <v>0</v>
      </c>
    </row>
    <row r="285" spans="1:46" x14ac:dyDescent="0.3">
      <c r="A285">
        <v>284</v>
      </c>
      <c r="B285" s="1">
        <v>45905.539236111108</v>
      </c>
      <c r="C285" s="1">
        <v>45905.547453703701</v>
      </c>
      <c r="D285" s="39" t="s">
        <v>4251</v>
      </c>
      <c r="E285" s="39" t="s">
        <v>4252</v>
      </c>
      <c r="F285">
        <v>10</v>
      </c>
      <c r="I285" s="39" t="s">
        <v>4252</v>
      </c>
      <c r="L285">
        <v>7</v>
      </c>
      <c r="O285">
        <v>21</v>
      </c>
      <c r="R285" s="39" t="s">
        <v>15187</v>
      </c>
      <c r="S285">
        <v>1</v>
      </c>
      <c r="U285" s="39" t="s">
        <v>15187</v>
      </c>
      <c r="V285">
        <v>1</v>
      </c>
      <c r="X285" s="39" t="s">
        <v>15186</v>
      </c>
      <c r="Y285">
        <v>1</v>
      </c>
      <c r="AA285" s="39" t="s">
        <v>15187</v>
      </c>
      <c r="AB285">
        <v>1</v>
      </c>
      <c r="AD285" s="39" t="s">
        <v>15186</v>
      </c>
      <c r="AE285">
        <v>1</v>
      </c>
      <c r="AG285" s="39" t="s">
        <v>15187</v>
      </c>
      <c r="AH285">
        <v>1</v>
      </c>
      <c r="AJ285" s="39" t="s">
        <v>15186</v>
      </c>
      <c r="AK285">
        <v>1</v>
      </c>
      <c r="AM285" s="39" t="s">
        <v>42621</v>
      </c>
      <c r="AN285">
        <v>1</v>
      </c>
      <c r="AP285" s="39" t="s">
        <v>42622</v>
      </c>
      <c r="AQ285">
        <v>1</v>
      </c>
      <c r="AS285" s="39" t="s">
        <v>42626</v>
      </c>
      <c r="AT285">
        <v>1</v>
      </c>
    </row>
    <row r="286" spans="1:46" x14ac:dyDescent="0.3">
      <c r="A286">
        <v>285</v>
      </c>
      <c r="B286" s="1">
        <v>45905.542511574073</v>
      </c>
      <c r="C286" s="1">
        <v>45905.548113425924</v>
      </c>
      <c r="D286" s="39" t="s">
        <v>4246</v>
      </c>
      <c r="E286" s="39" t="s">
        <v>4247</v>
      </c>
      <c r="F286">
        <v>7</v>
      </c>
      <c r="I286" s="39" t="s">
        <v>41077</v>
      </c>
      <c r="L286">
        <v>7</v>
      </c>
      <c r="O286">
        <v>24</v>
      </c>
      <c r="R286" s="39" t="s">
        <v>15187</v>
      </c>
      <c r="S286">
        <v>1</v>
      </c>
      <c r="U286" s="39" t="s">
        <v>15187</v>
      </c>
      <c r="V286">
        <v>1</v>
      </c>
      <c r="X286" s="39" t="s">
        <v>15186</v>
      </c>
      <c r="Y286">
        <v>1</v>
      </c>
      <c r="AA286" s="39" t="s">
        <v>15187</v>
      </c>
      <c r="AB286">
        <v>1</v>
      </c>
      <c r="AD286" s="39" t="s">
        <v>15187</v>
      </c>
      <c r="AE286">
        <v>0</v>
      </c>
      <c r="AG286" s="39" t="s">
        <v>15187</v>
      </c>
      <c r="AH286">
        <v>1</v>
      </c>
      <c r="AJ286" s="39" t="s">
        <v>15187</v>
      </c>
      <c r="AK286">
        <v>0</v>
      </c>
      <c r="AM286" s="39" t="s">
        <v>42621</v>
      </c>
      <c r="AN286">
        <v>1</v>
      </c>
      <c r="AP286" s="39" t="s">
        <v>42622</v>
      </c>
      <c r="AQ286">
        <v>1</v>
      </c>
      <c r="AS286" s="39" t="s">
        <v>42732</v>
      </c>
      <c r="AT286">
        <v>0</v>
      </c>
    </row>
    <row r="287" spans="1:46" x14ac:dyDescent="0.3">
      <c r="A287">
        <v>286</v>
      </c>
      <c r="B287" s="1">
        <v>45905.541331018518</v>
      </c>
      <c r="C287" s="1">
        <v>45905.548194444447</v>
      </c>
      <c r="D287" s="39" t="s">
        <v>4334</v>
      </c>
      <c r="E287" s="39" t="s">
        <v>4335</v>
      </c>
      <c r="F287">
        <v>9</v>
      </c>
      <c r="I287" s="39" t="s">
        <v>12634</v>
      </c>
      <c r="L287">
        <v>7</v>
      </c>
      <c r="O287">
        <v>23</v>
      </c>
      <c r="R287" s="39" t="s">
        <v>15187</v>
      </c>
      <c r="S287">
        <v>1</v>
      </c>
      <c r="U287" s="39" t="s">
        <v>15187</v>
      </c>
      <c r="V287">
        <v>1</v>
      </c>
      <c r="X287" s="39" t="s">
        <v>15186</v>
      </c>
      <c r="Y287">
        <v>1</v>
      </c>
      <c r="AA287" s="39" t="s">
        <v>15187</v>
      </c>
      <c r="AB287">
        <v>1</v>
      </c>
      <c r="AD287" s="39" t="s">
        <v>15186</v>
      </c>
      <c r="AE287">
        <v>1</v>
      </c>
      <c r="AG287" s="39" t="s">
        <v>15187</v>
      </c>
      <c r="AH287">
        <v>1</v>
      </c>
      <c r="AJ287" s="39" t="s">
        <v>15186</v>
      </c>
      <c r="AK287">
        <v>1</v>
      </c>
      <c r="AM287" s="39" t="s">
        <v>42621</v>
      </c>
      <c r="AN287">
        <v>1</v>
      </c>
      <c r="AP287" s="39" t="s">
        <v>42622</v>
      </c>
      <c r="AQ287">
        <v>1</v>
      </c>
      <c r="AS287" s="39" t="s">
        <v>42733</v>
      </c>
      <c r="AT287">
        <v>0</v>
      </c>
    </row>
    <row r="288" spans="1:46" x14ac:dyDescent="0.3">
      <c r="A288">
        <v>287</v>
      </c>
      <c r="B288" s="1">
        <v>45905.542719907404</v>
      </c>
      <c r="C288" s="1">
        <v>45905.548229166663</v>
      </c>
      <c r="D288" s="39" t="s">
        <v>4217</v>
      </c>
      <c r="E288" s="39" t="s">
        <v>4218</v>
      </c>
      <c r="F288">
        <v>8</v>
      </c>
      <c r="I288" s="39" t="s">
        <v>40894</v>
      </c>
      <c r="L288">
        <v>7</v>
      </c>
      <c r="O288">
        <v>37</v>
      </c>
      <c r="R288" s="39" t="s">
        <v>15187</v>
      </c>
      <c r="S288">
        <v>1</v>
      </c>
      <c r="U288" s="39" t="s">
        <v>15187</v>
      </c>
      <c r="V288">
        <v>1</v>
      </c>
      <c r="X288" s="39" t="s">
        <v>15186</v>
      </c>
      <c r="Y288">
        <v>1</v>
      </c>
      <c r="AA288" s="39" t="s">
        <v>15187</v>
      </c>
      <c r="AB288">
        <v>1</v>
      </c>
      <c r="AD288" s="39" t="s">
        <v>15186</v>
      </c>
      <c r="AE288">
        <v>1</v>
      </c>
      <c r="AG288" s="39" t="s">
        <v>15187</v>
      </c>
      <c r="AH288">
        <v>1</v>
      </c>
      <c r="AJ288" s="39" t="s">
        <v>15186</v>
      </c>
      <c r="AK288">
        <v>1</v>
      </c>
      <c r="AM288" s="39" t="s">
        <v>42629</v>
      </c>
      <c r="AN288">
        <v>0</v>
      </c>
      <c r="AP288" s="39" t="s">
        <v>42622</v>
      </c>
      <c r="AQ288">
        <v>1</v>
      </c>
      <c r="AS288" s="39" t="s">
        <v>42734</v>
      </c>
      <c r="AT288">
        <v>0</v>
      </c>
    </row>
    <row r="289" spans="1:46" x14ac:dyDescent="0.3">
      <c r="A289">
        <v>288</v>
      </c>
      <c r="B289" s="1">
        <v>45905.540254629632</v>
      </c>
      <c r="C289" s="1">
        <v>45905.548229166663</v>
      </c>
      <c r="D289" s="39" t="s">
        <v>4362</v>
      </c>
      <c r="E289" s="39" t="s">
        <v>4363</v>
      </c>
      <c r="F289">
        <v>8</v>
      </c>
      <c r="I289" s="39" t="s">
        <v>4363</v>
      </c>
      <c r="L289">
        <v>7</v>
      </c>
      <c r="O289">
        <v>26</v>
      </c>
      <c r="R289" s="39" t="s">
        <v>15187</v>
      </c>
      <c r="S289">
        <v>1</v>
      </c>
      <c r="U289" s="39" t="s">
        <v>15187</v>
      </c>
      <c r="V289">
        <v>1</v>
      </c>
      <c r="X289" s="39" t="s">
        <v>15186</v>
      </c>
      <c r="Y289">
        <v>1</v>
      </c>
      <c r="AA289" s="39" t="s">
        <v>15187</v>
      </c>
      <c r="AB289">
        <v>1</v>
      </c>
      <c r="AD289" s="39" t="s">
        <v>15186</v>
      </c>
      <c r="AE289">
        <v>1</v>
      </c>
      <c r="AG289" s="39" t="s">
        <v>15187</v>
      </c>
      <c r="AH289">
        <v>1</v>
      </c>
      <c r="AJ289" s="39" t="s">
        <v>15186</v>
      </c>
      <c r="AK289">
        <v>1</v>
      </c>
      <c r="AM289" s="39" t="s">
        <v>42629</v>
      </c>
      <c r="AN289">
        <v>0</v>
      </c>
      <c r="AP289" s="39" t="s">
        <v>42622</v>
      </c>
      <c r="AQ289">
        <v>1</v>
      </c>
      <c r="AS289" s="39" t="s">
        <v>42728</v>
      </c>
      <c r="AT289">
        <v>0</v>
      </c>
    </row>
    <row r="290" spans="1:46" x14ac:dyDescent="0.3">
      <c r="A290">
        <v>289</v>
      </c>
      <c r="B290" s="1">
        <v>45905.540393518517</v>
      </c>
      <c r="C290" s="1">
        <v>45905.548252314817</v>
      </c>
      <c r="D290" s="39" t="s">
        <v>4519</v>
      </c>
      <c r="E290" s="39" t="s">
        <v>4520</v>
      </c>
      <c r="F290">
        <v>8</v>
      </c>
      <c r="I290" s="39" t="s">
        <v>4520</v>
      </c>
      <c r="L290">
        <v>7</v>
      </c>
      <c r="O290">
        <v>33</v>
      </c>
      <c r="R290" s="39" t="s">
        <v>15187</v>
      </c>
      <c r="S290">
        <v>1</v>
      </c>
      <c r="U290" s="39" t="s">
        <v>15187</v>
      </c>
      <c r="V290">
        <v>1</v>
      </c>
      <c r="X290" s="39" t="s">
        <v>15186</v>
      </c>
      <c r="Y290">
        <v>1</v>
      </c>
      <c r="AA290" s="39" t="s">
        <v>15187</v>
      </c>
      <c r="AB290">
        <v>1</v>
      </c>
      <c r="AD290" s="39" t="s">
        <v>15186</v>
      </c>
      <c r="AE290">
        <v>1</v>
      </c>
      <c r="AG290" s="39" t="s">
        <v>15187</v>
      </c>
      <c r="AH290">
        <v>1</v>
      </c>
      <c r="AJ290" s="39" t="s">
        <v>15186</v>
      </c>
      <c r="AK290">
        <v>1</v>
      </c>
      <c r="AM290" s="39" t="s">
        <v>42621</v>
      </c>
      <c r="AN290">
        <v>1</v>
      </c>
      <c r="AP290" s="39" t="s">
        <v>42682</v>
      </c>
      <c r="AQ290">
        <v>0</v>
      </c>
      <c r="AS290" s="39" t="s">
        <v>42696</v>
      </c>
      <c r="AT290">
        <v>0</v>
      </c>
    </row>
    <row r="291" spans="1:46" x14ac:dyDescent="0.3">
      <c r="A291">
        <v>290</v>
      </c>
      <c r="B291" s="1">
        <v>45905.545775462961</v>
      </c>
      <c r="C291" s="1">
        <v>45905.549050925925</v>
      </c>
      <c r="D291" s="39" t="s">
        <v>4201</v>
      </c>
      <c r="E291" s="39" t="s">
        <v>4202</v>
      </c>
      <c r="F291">
        <v>7</v>
      </c>
      <c r="I291" s="39" t="s">
        <v>42735</v>
      </c>
      <c r="L291">
        <v>7</v>
      </c>
      <c r="O291">
        <v>1</v>
      </c>
      <c r="R291" s="39" t="s">
        <v>15187</v>
      </c>
      <c r="S291">
        <v>1</v>
      </c>
      <c r="U291" s="39" t="s">
        <v>15187</v>
      </c>
      <c r="V291">
        <v>1</v>
      </c>
      <c r="X291" s="39" t="s">
        <v>15186</v>
      </c>
      <c r="Y291">
        <v>1</v>
      </c>
      <c r="AA291" s="39" t="s">
        <v>15186</v>
      </c>
      <c r="AB291">
        <v>0</v>
      </c>
      <c r="AD291" s="39" t="s">
        <v>15186</v>
      </c>
      <c r="AE291">
        <v>1</v>
      </c>
      <c r="AG291" s="39" t="s">
        <v>15187</v>
      </c>
      <c r="AH291">
        <v>1</v>
      </c>
      <c r="AJ291" s="39" t="s">
        <v>15186</v>
      </c>
      <c r="AK291">
        <v>1</v>
      </c>
      <c r="AM291" s="39" t="s">
        <v>42621</v>
      </c>
      <c r="AN291">
        <v>1</v>
      </c>
      <c r="AP291" s="39" t="s">
        <v>42736</v>
      </c>
      <c r="AQ291">
        <v>0</v>
      </c>
      <c r="AS291" s="39" t="s">
        <v>42737</v>
      </c>
      <c r="AT291">
        <v>0</v>
      </c>
    </row>
    <row r="292" spans="1:46" x14ac:dyDescent="0.3">
      <c r="A292">
        <v>291</v>
      </c>
      <c r="B292" s="1">
        <v>45905.540231481478</v>
      </c>
      <c r="C292" s="1">
        <v>45905.549212962964</v>
      </c>
      <c r="D292" s="39" t="s">
        <v>4283</v>
      </c>
      <c r="E292" s="39" t="s">
        <v>4284</v>
      </c>
      <c r="F292">
        <v>4</v>
      </c>
      <c r="I292" s="39" t="s">
        <v>4285</v>
      </c>
      <c r="L292">
        <v>7</v>
      </c>
      <c r="O292">
        <v>22</v>
      </c>
      <c r="R292" s="39" t="s">
        <v>15186</v>
      </c>
      <c r="S292">
        <v>0</v>
      </c>
      <c r="U292" s="39" t="s">
        <v>15187</v>
      </c>
      <c r="V292">
        <v>1</v>
      </c>
      <c r="X292" s="39" t="s">
        <v>15186</v>
      </c>
      <c r="Y292">
        <v>1</v>
      </c>
      <c r="AA292" s="39" t="s">
        <v>15186</v>
      </c>
      <c r="AB292">
        <v>0</v>
      </c>
      <c r="AD292" s="39" t="s">
        <v>15187</v>
      </c>
      <c r="AE292">
        <v>0</v>
      </c>
      <c r="AG292" s="39" t="s">
        <v>15187</v>
      </c>
      <c r="AH292">
        <v>1</v>
      </c>
      <c r="AJ292" s="39" t="s">
        <v>15187</v>
      </c>
      <c r="AK292">
        <v>0</v>
      </c>
      <c r="AM292" s="39" t="s">
        <v>42621</v>
      </c>
      <c r="AN292">
        <v>1</v>
      </c>
      <c r="AP292" s="39" t="s">
        <v>42624</v>
      </c>
      <c r="AQ292">
        <v>0</v>
      </c>
      <c r="AS292" s="39" t="s">
        <v>42656</v>
      </c>
      <c r="AT292">
        <v>0</v>
      </c>
    </row>
    <row r="293" spans="1:46" x14ac:dyDescent="0.3">
      <c r="A293">
        <v>292</v>
      </c>
      <c r="B293" s="1">
        <v>45905.540335648147</v>
      </c>
      <c r="C293" s="1">
        <v>45905.549363425926</v>
      </c>
      <c r="D293" s="39" t="s">
        <v>4386</v>
      </c>
      <c r="E293" s="39" t="s">
        <v>4387</v>
      </c>
      <c r="F293">
        <v>7</v>
      </c>
      <c r="I293" s="39" t="s">
        <v>4387</v>
      </c>
      <c r="L293">
        <v>7</v>
      </c>
      <c r="O293">
        <v>25</v>
      </c>
      <c r="R293" s="39" t="s">
        <v>15187</v>
      </c>
      <c r="S293">
        <v>1</v>
      </c>
      <c r="U293" s="39" t="s">
        <v>15186</v>
      </c>
      <c r="V293">
        <v>0</v>
      </c>
      <c r="X293" s="39" t="s">
        <v>15186</v>
      </c>
      <c r="Y293">
        <v>1</v>
      </c>
      <c r="AA293" s="39" t="s">
        <v>15187</v>
      </c>
      <c r="AB293">
        <v>1</v>
      </c>
      <c r="AD293" s="39" t="s">
        <v>15186</v>
      </c>
      <c r="AE293">
        <v>1</v>
      </c>
      <c r="AG293" s="39" t="s">
        <v>15187</v>
      </c>
      <c r="AH293">
        <v>1</v>
      </c>
      <c r="AJ293" s="39" t="s">
        <v>15186</v>
      </c>
      <c r="AK293">
        <v>1</v>
      </c>
      <c r="AM293" s="39" t="s">
        <v>42738</v>
      </c>
      <c r="AN293">
        <v>0</v>
      </c>
      <c r="AP293" s="39" t="s">
        <v>42622</v>
      </c>
      <c r="AQ293">
        <v>1</v>
      </c>
      <c r="AS293" s="39" t="s">
        <v>42739</v>
      </c>
      <c r="AT293">
        <v>0</v>
      </c>
    </row>
    <row r="294" spans="1:46" x14ac:dyDescent="0.3">
      <c r="A294">
        <v>293</v>
      </c>
      <c r="B294" s="1">
        <v>45905.540266203701</v>
      </c>
      <c r="C294" s="1">
        <v>45905.549664351849</v>
      </c>
      <c r="D294" s="39" t="s">
        <v>4303</v>
      </c>
      <c r="E294" s="39" t="s">
        <v>4304</v>
      </c>
      <c r="F294">
        <v>8</v>
      </c>
      <c r="I294" s="39" t="s">
        <v>4304</v>
      </c>
      <c r="L294">
        <v>7</v>
      </c>
      <c r="O294">
        <v>30</v>
      </c>
      <c r="R294" s="39" t="s">
        <v>15187</v>
      </c>
      <c r="S294">
        <v>1</v>
      </c>
      <c r="U294" s="39" t="s">
        <v>15187</v>
      </c>
      <c r="V294">
        <v>1</v>
      </c>
      <c r="X294" s="39" t="s">
        <v>15186</v>
      </c>
      <c r="Y294">
        <v>1</v>
      </c>
      <c r="AA294" s="39" t="s">
        <v>15187</v>
      </c>
      <c r="AB294">
        <v>1</v>
      </c>
      <c r="AD294" s="39" t="s">
        <v>15186</v>
      </c>
      <c r="AE294">
        <v>1</v>
      </c>
      <c r="AG294" s="39" t="s">
        <v>15187</v>
      </c>
      <c r="AH294">
        <v>1</v>
      </c>
      <c r="AJ294" s="39" t="s">
        <v>15187</v>
      </c>
      <c r="AK294">
        <v>0</v>
      </c>
      <c r="AM294" s="39" t="s">
        <v>42621</v>
      </c>
      <c r="AN294">
        <v>1</v>
      </c>
      <c r="AP294" s="39" t="s">
        <v>42622</v>
      </c>
      <c r="AQ294">
        <v>1</v>
      </c>
      <c r="AS294" s="39" t="s">
        <v>42740</v>
      </c>
      <c r="AT294">
        <v>0</v>
      </c>
    </row>
    <row r="295" spans="1:46" x14ac:dyDescent="0.3">
      <c r="A295">
        <v>294</v>
      </c>
      <c r="B295" s="1">
        <v>45905.546226851853</v>
      </c>
      <c r="C295" s="1">
        <v>45905.550439814811</v>
      </c>
      <c r="D295" s="39" t="s">
        <v>4276</v>
      </c>
      <c r="E295" s="39" t="s">
        <v>4277</v>
      </c>
      <c r="F295">
        <v>8</v>
      </c>
      <c r="I295" s="39" t="s">
        <v>4277</v>
      </c>
      <c r="L295">
        <v>7</v>
      </c>
      <c r="O295">
        <v>4</v>
      </c>
      <c r="R295" s="39" t="s">
        <v>15187</v>
      </c>
      <c r="S295">
        <v>1</v>
      </c>
      <c r="U295" s="39" t="s">
        <v>15187</v>
      </c>
      <c r="V295">
        <v>1</v>
      </c>
      <c r="X295" s="39" t="s">
        <v>15186</v>
      </c>
      <c r="Y295">
        <v>1</v>
      </c>
      <c r="AA295" s="39" t="s">
        <v>15187</v>
      </c>
      <c r="AB295">
        <v>1</v>
      </c>
      <c r="AD295" s="39" t="s">
        <v>15187</v>
      </c>
      <c r="AE295">
        <v>0</v>
      </c>
      <c r="AG295" s="39" t="s">
        <v>15187</v>
      </c>
      <c r="AH295">
        <v>1</v>
      </c>
      <c r="AJ295" s="39" t="s">
        <v>15186</v>
      </c>
      <c r="AK295">
        <v>1</v>
      </c>
      <c r="AM295" s="39" t="s">
        <v>42621</v>
      </c>
      <c r="AN295">
        <v>1</v>
      </c>
      <c r="AP295" s="39" t="s">
        <v>42622</v>
      </c>
      <c r="AQ295">
        <v>1</v>
      </c>
      <c r="AS295" s="39" t="s">
        <v>42741</v>
      </c>
      <c r="AT295">
        <v>0</v>
      </c>
    </row>
    <row r="296" spans="1:46" x14ac:dyDescent="0.3">
      <c r="A296">
        <v>295</v>
      </c>
      <c r="B296" s="1">
        <v>45905.542962962965</v>
      </c>
      <c r="C296" s="1">
        <v>45905.550439814811</v>
      </c>
      <c r="D296" s="39" t="s">
        <v>4441</v>
      </c>
      <c r="E296" s="39" t="s">
        <v>4442</v>
      </c>
      <c r="F296">
        <v>7</v>
      </c>
      <c r="I296" s="39" t="s">
        <v>4442</v>
      </c>
      <c r="L296">
        <v>7</v>
      </c>
      <c r="O296">
        <v>3</v>
      </c>
      <c r="R296" s="39" t="s">
        <v>15187</v>
      </c>
      <c r="S296">
        <v>1</v>
      </c>
      <c r="U296" s="39" t="s">
        <v>15187</v>
      </c>
      <c r="V296">
        <v>1</v>
      </c>
      <c r="X296" s="39" t="s">
        <v>15186</v>
      </c>
      <c r="Y296">
        <v>1</v>
      </c>
      <c r="AA296" s="39" t="s">
        <v>15187</v>
      </c>
      <c r="AB296">
        <v>1</v>
      </c>
      <c r="AD296" s="39" t="s">
        <v>15187</v>
      </c>
      <c r="AE296">
        <v>0</v>
      </c>
      <c r="AG296" s="39" t="s">
        <v>15187</v>
      </c>
      <c r="AH296">
        <v>1</v>
      </c>
      <c r="AJ296" s="39" t="s">
        <v>15186</v>
      </c>
      <c r="AK296">
        <v>1</v>
      </c>
      <c r="AM296" s="39" t="s">
        <v>42719</v>
      </c>
      <c r="AN296">
        <v>0</v>
      </c>
      <c r="AP296" s="39" t="s">
        <v>42622</v>
      </c>
      <c r="AQ296">
        <v>1</v>
      </c>
      <c r="AS296" s="39" t="s">
        <v>42741</v>
      </c>
      <c r="AT296">
        <v>0</v>
      </c>
    </row>
    <row r="297" spans="1:46" x14ac:dyDescent="0.3">
      <c r="A297">
        <v>296</v>
      </c>
      <c r="B297" s="1">
        <v>45905.543344907404</v>
      </c>
      <c r="C297" s="1">
        <v>45905.550439814811</v>
      </c>
      <c r="D297" s="39" t="s">
        <v>4323</v>
      </c>
      <c r="E297" s="39" t="s">
        <v>4324</v>
      </c>
      <c r="F297">
        <v>8</v>
      </c>
      <c r="I297" s="39" t="s">
        <v>4324</v>
      </c>
      <c r="L297">
        <v>7</v>
      </c>
      <c r="O297">
        <v>11</v>
      </c>
      <c r="R297" s="39" t="s">
        <v>15187</v>
      </c>
      <c r="S297">
        <v>1</v>
      </c>
      <c r="U297" s="39" t="s">
        <v>15187</v>
      </c>
      <c r="V297">
        <v>1</v>
      </c>
      <c r="X297" s="39" t="s">
        <v>15186</v>
      </c>
      <c r="Y297">
        <v>1</v>
      </c>
      <c r="AA297" s="39" t="s">
        <v>15187</v>
      </c>
      <c r="AB297">
        <v>1</v>
      </c>
      <c r="AD297" s="39" t="s">
        <v>15187</v>
      </c>
      <c r="AE297">
        <v>0</v>
      </c>
      <c r="AG297" s="39" t="s">
        <v>15187</v>
      </c>
      <c r="AH297">
        <v>1</v>
      </c>
      <c r="AJ297" s="39" t="s">
        <v>15186</v>
      </c>
      <c r="AK297">
        <v>1</v>
      </c>
      <c r="AM297" s="39" t="s">
        <v>42621</v>
      </c>
      <c r="AN297">
        <v>1</v>
      </c>
      <c r="AP297" s="39" t="s">
        <v>42622</v>
      </c>
      <c r="AQ297">
        <v>1</v>
      </c>
      <c r="AS297" s="39" t="s">
        <v>42741</v>
      </c>
      <c r="AT297">
        <v>0</v>
      </c>
    </row>
    <row r="298" spans="1:46" x14ac:dyDescent="0.3">
      <c r="A298">
        <v>297</v>
      </c>
      <c r="B298" s="1">
        <v>45905.549398148149</v>
      </c>
      <c r="C298" s="1">
        <v>45905.550509259258</v>
      </c>
      <c r="D298" s="39" t="s">
        <v>4434</v>
      </c>
      <c r="E298" s="39" t="s">
        <v>4435</v>
      </c>
      <c r="F298">
        <v>8</v>
      </c>
      <c r="I298" s="39" t="s">
        <v>4435</v>
      </c>
      <c r="L298">
        <v>7</v>
      </c>
      <c r="O298">
        <v>27</v>
      </c>
      <c r="R298" s="39" t="s">
        <v>15187</v>
      </c>
      <c r="S298">
        <v>1</v>
      </c>
      <c r="U298" s="39" t="s">
        <v>15186</v>
      </c>
      <c r="V298">
        <v>0</v>
      </c>
      <c r="X298" s="39" t="s">
        <v>15186</v>
      </c>
      <c r="Y298">
        <v>1</v>
      </c>
      <c r="AA298" s="39" t="s">
        <v>15187</v>
      </c>
      <c r="AB298">
        <v>1</v>
      </c>
      <c r="AD298" s="39" t="s">
        <v>15186</v>
      </c>
      <c r="AE298">
        <v>1</v>
      </c>
      <c r="AG298" s="39" t="s">
        <v>15187</v>
      </c>
      <c r="AH298">
        <v>1</v>
      </c>
      <c r="AJ298" s="39" t="s">
        <v>15186</v>
      </c>
      <c r="AK298">
        <v>1</v>
      </c>
      <c r="AM298" s="39" t="s">
        <v>42621</v>
      </c>
      <c r="AN298">
        <v>1</v>
      </c>
      <c r="AP298" s="39" t="s">
        <v>42622</v>
      </c>
      <c r="AQ298">
        <v>1</v>
      </c>
      <c r="AS298" s="39" t="s">
        <v>42739</v>
      </c>
      <c r="AT298">
        <v>0</v>
      </c>
    </row>
    <row r="299" spans="1:46" x14ac:dyDescent="0.3">
      <c r="A299">
        <v>298</v>
      </c>
      <c r="B299" s="1">
        <v>45905.540324074071</v>
      </c>
      <c r="C299" s="1">
        <v>45905.550520833334</v>
      </c>
      <c r="D299" s="39" t="s">
        <v>4429</v>
      </c>
      <c r="E299" s="39" t="s">
        <v>4430</v>
      </c>
      <c r="F299">
        <v>8</v>
      </c>
      <c r="I299" s="39" t="s">
        <v>4430</v>
      </c>
      <c r="L299">
        <v>7</v>
      </c>
      <c r="O299">
        <v>28</v>
      </c>
      <c r="R299" s="39" t="s">
        <v>15187</v>
      </c>
      <c r="S299">
        <v>1</v>
      </c>
      <c r="U299" s="39" t="s">
        <v>15186</v>
      </c>
      <c r="V299">
        <v>0</v>
      </c>
      <c r="X299" s="39" t="s">
        <v>15186</v>
      </c>
      <c r="Y299">
        <v>1</v>
      </c>
      <c r="AA299" s="39" t="s">
        <v>15187</v>
      </c>
      <c r="AB299">
        <v>1</v>
      </c>
      <c r="AD299" s="39" t="s">
        <v>15186</v>
      </c>
      <c r="AE299">
        <v>1</v>
      </c>
      <c r="AG299" s="39" t="s">
        <v>15187</v>
      </c>
      <c r="AH299">
        <v>1</v>
      </c>
      <c r="AJ299" s="39" t="s">
        <v>15186</v>
      </c>
      <c r="AK299">
        <v>1</v>
      </c>
      <c r="AM299" s="39" t="s">
        <v>42621</v>
      </c>
      <c r="AN299">
        <v>1</v>
      </c>
      <c r="AP299" s="39" t="s">
        <v>42622</v>
      </c>
      <c r="AQ299">
        <v>1</v>
      </c>
      <c r="AS299" s="39" t="s">
        <v>42739</v>
      </c>
      <c r="AT299">
        <v>0</v>
      </c>
    </row>
    <row r="300" spans="1:46" x14ac:dyDescent="0.3">
      <c r="A300">
        <v>299</v>
      </c>
      <c r="B300" s="1">
        <v>45905.539722222224</v>
      </c>
      <c r="C300" s="1">
        <v>45905.55059027778</v>
      </c>
      <c r="D300" s="39" t="s">
        <v>4423</v>
      </c>
      <c r="E300" s="39" t="s">
        <v>4424</v>
      </c>
      <c r="F300">
        <v>6</v>
      </c>
      <c r="I300" s="39" t="s">
        <v>4424</v>
      </c>
      <c r="L300">
        <v>7</v>
      </c>
      <c r="O300">
        <v>34</v>
      </c>
      <c r="R300" s="39" t="s">
        <v>15187</v>
      </c>
      <c r="S300">
        <v>1</v>
      </c>
      <c r="U300" s="39" t="s">
        <v>15187</v>
      </c>
      <c r="V300">
        <v>1</v>
      </c>
      <c r="X300" s="39" t="s">
        <v>15186</v>
      </c>
      <c r="Y300">
        <v>1</v>
      </c>
      <c r="AA300" s="39" t="s">
        <v>15187</v>
      </c>
      <c r="AB300">
        <v>1</v>
      </c>
      <c r="AD300" s="39" t="s">
        <v>15187</v>
      </c>
      <c r="AE300">
        <v>0</v>
      </c>
      <c r="AG300" s="39" t="s">
        <v>15187</v>
      </c>
      <c r="AH300">
        <v>1</v>
      </c>
      <c r="AJ300" s="39" t="s">
        <v>15186</v>
      </c>
      <c r="AK300">
        <v>1</v>
      </c>
      <c r="AM300" s="39" t="s">
        <v>42629</v>
      </c>
      <c r="AN300">
        <v>0</v>
      </c>
      <c r="AP300" s="39" t="s">
        <v>42630</v>
      </c>
      <c r="AQ300">
        <v>0</v>
      </c>
      <c r="AS300" s="39" t="s">
        <v>42680</v>
      </c>
      <c r="AT300">
        <v>0</v>
      </c>
    </row>
    <row r="301" spans="1:46" x14ac:dyDescent="0.3">
      <c r="A301">
        <v>300</v>
      </c>
      <c r="B301" s="1">
        <v>45905.550497685188</v>
      </c>
      <c r="C301" s="1">
        <v>45905.550821759258</v>
      </c>
      <c r="D301" s="39" t="s">
        <v>4209</v>
      </c>
      <c r="E301" s="39" t="s">
        <v>4210</v>
      </c>
      <c r="F301">
        <v>8</v>
      </c>
      <c r="I301" s="39" t="s">
        <v>4210</v>
      </c>
      <c r="L301">
        <v>7</v>
      </c>
      <c r="O301">
        <v>40</v>
      </c>
      <c r="R301" s="39" t="s">
        <v>15187</v>
      </c>
      <c r="S301">
        <v>1</v>
      </c>
      <c r="U301" s="39" t="s">
        <v>15187</v>
      </c>
      <c r="V301">
        <v>1</v>
      </c>
      <c r="X301" s="39" t="s">
        <v>15186</v>
      </c>
      <c r="Y301">
        <v>1</v>
      </c>
      <c r="AA301" s="39" t="s">
        <v>15187</v>
      </c>
      <c r="AB301">
        <v>1</v>
      </c>
      <c r="AD301" s="39" t="s">
        <v>15186</v>
      </c>
      <c r="AE301">
        <v>1</v>
      </c>
      <c r="AG301" s="39" t="s">
        <v>15187</v>
      </c>
      <c r="AH301">
        <v>1</v>
      </c>
      <c r="AJ301" s="39" t="s">
        <v>15187</v>
      </c>
      <c r="AK301">
        <v>0</v>
      </c>
      <c r="AM301" s="39" t="s">
        <v>42621</v>
      </c>
      <c r="AN301">
        <v>1</v>
      </c>
      <c r="AP301" s="39" t="s">
        <v>42622</v>
      </c>
      <c r="AQ301">
        <v>1</v>
      </c>
      <c r="AS301" s="39" t="s">
        <v>42742</v>
      </c>
      <c r="AT301">
        <v>0</v>
      </c>
    </row>
    <row r="302" spans="1:46" x14ac:dyDescent="0.3">
      <c r="A302">
        <v>301</v>
      </c>
      <c r="B302" s="1">
        <v>45905.543576388889</v>
      </c>
      <c r="C302" s="1">
        <v>45905.551168981481</v>
      </c>
      <c r="D302" s="39" t="s">
        <v>4345</v>
      </c>
      <c r="E302" s="39" t="s">
        <v>4346</v>
      </c>
      <c r="F302">
        <v>8</v>
      </c>
      <c r="I302" s="39" t="s">
        <v>4346</v>
      </c>
      <c r="L302">
        <v>7</v>
      </c>
      <c r="O302">
        <v>10</v>
      </c>
      <c r="R302" s="39" t="s">
        <v>15187</v>
      </c>
      <c r="S302">
        <v>1</v>
      </c>
      <c r="U302" s="39" t="s">
        <v>15187</v>
      </c>
      <c r="V302">
        <v>1</v>
      </c>
      <c r="X302" s="39" t="s">
        <v>15186</v>
      </c>
      <c r="Y302">
        <v>1</v>
      </c>
      <c r="AA302" s="39" t="s">
        <v>15187</v>
      </c>
      <c r="AB302">
        <v>1</v>
      </c>
      <c r="AD302" s="39" t="s">
        <v>15186</v>
      </c>
      <c r="AE302">
        <v>1</v>
      </c>
      <c r="AG302" s="39" t="s">
        <v>15187</v>
      </c>
      <c r="AH302">
        <v>1</v>
      </c>
      <c r="AJ302" s="39" t="s">
        <v>15186</v>
      </c>
      <c r="AK302">
        <v>1</v>
      </c>
      <c r="AM302" s="39" t="s">
        <v>42621</v>
      </c>
      <c r="AN302">
        <v>1</v>
      </c>
      <c r="AP302" s="39" t="s">
        <v>42628</v>
      </c>
      <c r="AQ302">
        <v>0</v>
      </c>
      <c r="AS302" s="39" t="s">
        <v>42696</v>
      </c>
      <c r="AT302">
        <v>0</v>
      </c>
    </row>
    <row r="303" spans="1:46" x14ac:dyDescent="0.3">
      <c r="A303">
        <v>302</v>
      </c>
      <c r="B303" s="1">
        <v>45905.546261574076</v>
      </c>
      <c r="C303" s="1">
        <v>45905.551435185182</v>
      </c>
      <c r="D303" s="39" t="s">
        <v>4315</v>
      </c>
      <c r="E303" s="39" t="s">
        <v>4316</v>
      </c>
      <c r="F303">
        <v>8</v>
      </c>
      <c r="I303" s="39" t="s">
        <v>4316</v>
      </c>
      <c r="L303">
        <v>7</v>
      </c>
      <c r="O303">
        <v>32</v>
      </c>
      <c r="R303" s="39" t="s">
        <v>15187</v>
      </c>
      <c r="S303">
        <v>1</v>
      </c>
      <c r="U303" s="39" t="s">
        <v>15186</v>
      </c>
      <c r="V303">
        <v>0</v>
      </c>
      <c r="X303" s="39" t="s">
        <v>15186</v>
      </c>
      <c r="Y303">
        <v>1</v>
      </c>
      <c r="AA303" s="39" t="s">
        <v>15187</v>
      </c>
      <c r="AB303">
        <v>1</v>
      </c>
      <c r="AD303" s="39" t="s">
        <v>15186</v>
      </c>
      <c r="AE303">
        <v>1</v>
      </c>
      <c r="AG303" s="39" t="s">
        <v>15187</v>
      </c>
      <c r="AH303">
        <v>1</v>
      </c>
      <c r="AJ303" s="39" t="s">
        <v>15186</v>
      </c>
      <c r="AK303">
        <v>1</v>
      </c>
      <c r="AM303" s="39" t="s">
        <v>42621</v>
      </c>
      <c r="AN303">
        <v>1</v>
      </c>
      <c r="AP303" s="39" t="s">
        <v>42622</v>
      </c>
      <c r="AQ303">
        <v>1</v>
      </c>
      <c r="AS303" s="39" t="s">
        <v>42743</v>
      </c>
      <c r="AT303">
        <v>0</v>
      </c>
    </row>
    <row r="304" spans="1:46" x14ac:dyDescent="0.3">
      <c r="A304">
        <v>303</v>
      </c>
      <c r="B304" s="1">
        <v>45905.541342592594</v>
      </c>
      <c r="C304" s="1">
        <v>45905.551539351851</v>
      </c>
      <c r="D304" s="39" t="s">
        <v>14435</v>
      </c>
      <c r="E304" s="39" t="s">
        <v>14436</v>
      </c>
      <c r="F304">
        <v>9</v>
      </c>
      <c r="I304" s="39" t="s">
        <v>40872</v>
      </c>
      <c r="L304">
        <v>7</v>
      </c>
      <c r="O304">
        <v>16</v>
      </c>
      <c r="R304" s="39" t="s">
        <v>15187</v>
      </c>
      <c r="S304">
        <v>1</v>
      </c>
      <c r="U304" s="39" t="s">
        <v>15187</v>
      </c>
      <c r="V304">
        <v>1</v>
      </c>
      <c r="X304" s="39" t="s">
        <v>15186</v>
      </c>
      <c r="Y304">
        <v>1</v>
      </c>
      <c r="AA304" s="39" t="s">
        <v>15187</v>
      </c>
      <c r="AB304">
        <v>1</v>
      </c>
      <c r="AD304" s="39" t="s">
        <v>15186</v>
      </c>
      <c r="AE304">
        <v>1</v>
      </c>
      <c r="AG304" s="39" t="s">
        <v>15187</v>
      </c>
      <c r="AH304">
        <v>1</v>
      </c>
      <c r="AJ304" s="39" t="s">
        <v>15186</v>
      </c>
      <c r="AK304">
        <v>1</v>
      </c>
      <c r="AM304" s="39" t="s">
        <v>42621</v>
      </c>
      <c r="AN304">
        <v>1</v>
      </c>
      <c r="AP304" s="39" t="s">
        <v>42622</v>
      </c>
      <c r="AQ304">
        <v>1</v>
      </c>
      <c r="AS304" s="39" t="s">
        <v>42744</v>
      </c>
      <c r="AT304">
        <v>0</v>
      </c>
    </row>
    <row r="305" spans="1:46" x14ac:dyDescent="0.3">
      <c r="A305">
        <v>304</v>
      </c>
      <c r="B305" s="1">
        <v>45905.54724537037</v>
      </c>
      <c r="C305" s="1">
        <v>45905.551562499997</v>
      </c>
      <c r="D305" s="39" t="s">
        <v>4415</v>
      </c>
      <c r="E305" s="39" t="s">
        <v>4416</v>
      </c>
      <c r="F305">
        <v>7</v>
      </c>
      <c r="I305" s="39" t="s">
        <v>4416</v>
      </c>
      <c r="L305">
        <v>7</v>
      </c>
      <c r="O305">
        <v>7</v>
      </c>
      <c r="R305" s="39" t="s">
        <v>15187</v>
      </c>
      <c r="S305">
        <v>1</v>
      </c>
      <c r="U305" s="39" t="s">
        <v>15187</v>
      </c>
      <c r="V305">
        <v>1</v>
      </c>
      <c r="X305" s="39" t="s">
        <v>15186</v>
      </c>
      <c r="Y305">
        <v>1</v>
      </c>
      <c r="AA305" s="39" t="s">
        <v>15186</v>
      </c>
      <c r="AB305">
        <v>0</v>
      </c>
      <c r="AD305" s="39" t="s">
        <v>15187</v>
      </c>
      <c r="AE305">
        <v>0</v>
      </c>
      <c r="AG305" s="39" t="s">
        <v>15187</v>
      </c>
      <c r="AH305">
        <v>1</v>
      </c>
      <c r="AJ305" s="39" t="s">
        <v>15186</v>
      </c>
      <c r="AK305">
        <v>1</v>
      </c>
      <c r="AM305" s="39" t="s">
        <v>42621</v>
      </c>
      <c r="AN305">
        <v>1</v>
      </c>
      <c r="AP305" s="39" t="s">
        <v>42622</v>
      </c>
      <c r="AQ305">
        <v>1</v>
      </c>
      <c r="AS305" s="39" t="s">
        <v>42744</v>
      </c>
      <c r="AT305">
        <v>0</v>
      </c>
    </row>
    <row r="306" spans="1:46" x14ac:dyDescent="0.3">
      <c r="A306">
        <v>305</v>
      </c>
      <c r="B306" s="1">
        <v>45905.545497685183</v>
      </c>
      <c r="C306" s="1">
        <v>45905.551666666666</v>
      </c>
      <c r="D306" s="39" t="s">
        <v>4509</v>
      </c>
      <c r="E306" s="39" t="s">
        <v>4510</v>
      </c>
      <c r="F306">
        <v>9</v>
      </c>
      <c r="I306" s="39" t="s">
        <v>4510</v>
      </c>
      <c r="L306">
        <v>7</v>
      </c>
      <c r="O306">
        <v>13</v>
      </c>
      <c r="R306" s="39" t="s">
        <v>15187</v>
      </c>
      <c r="S306">
        <v>1</v>
      </c>
      <c r="U306" s="39" t="s">
        <v>15187</v>
      </c>
      <c r="V306">
        <v>1</v>
      </c>
      <c r="X306" s="39" t="s">
        <v>15186</v>
      </c>
      <c r="Y306">
        <v>1</v>
      </c>
      <c r="AA306" s="39" t="s">
        <v>15187</v>
      </c>
      <c r="AB306">
        <v>1</v>
      </c>
      <c r="AD306" s="39" t="s">
        <v>15186</v>
      </c>
      <c r="AE306">
        <v>1</v>
      </c>
      <c r="AG306" s="39" t="s">
        <v>15187</v>
      </c>
      <c r="AH306">
        <v>1</v>
      </c>
      <c r="AJ306" s="39" t="s">
        <v>15186</v>
      </c>
      <c r="AK306">
        <v>1</v>
      </c>
      <c r="AM306" s="39" t="s">
        <v>42621</v>
      </c>
      <c r="AN306">
        <v>1</v>
      </c>
      <c r="AP306" s="39" t="s">
        <v>42622</v>
      </c>
      <c r="AQ306">
        <v>1</v>
      </c>
      <c r="AS306" s="39" t="s">
        <v>42728</v>
      </c>
      <c r="AT306">
        <v>0</v>
      </c>
    </row>
    <row r="307" spans="1:46" x14ac:dyDescent="0.3">
      <c r="A307">
        <v>306</v>
      </c>
      <c r="B307" s="1">
        <v>45905.541747685187</v>
      </c>
      <c r="C307" s="1">
        <v>45905.552210648151</v>
      </c>
      <c r="D307" s="39" t="s">
        <v>4294</v>
      </c>
      <c r="E307" s="39" t="s">
        <v>4295</v>
      </c>
      <c r="F307">
        <v>8</v>
      </c>
      <c r="I307" s="39" t="s">
        <v>4295</v>
      </c>
      <c r="L307">
        <v>7</v>
      </c>
      <c r="O307">
        <v>15</v>
      </c>
      <c r="R307" s="39" t="s">
        <v>15187</v>
      </c>
      <c r="S307">
        <v>1</v>
      </c>
      <c r="U307" s="39" t="s">
        <v>15187</v>
      </c>
      <c r="V307">
        <v>1</v>
      </c>
      <c r="X307" s="39" t="s">
        <v>15186</v>
      </c>
      <c r="Y307">
        <v>1</v>
      </c>
      <c r="AA307" s="39" t="s">
        <v>15187</v>
      </c>
      <c r="AB307">
        <v>1</v>
      </c>
      <c r="AD307" s="39" t="s">
        <v>15186</v>
      </c>
      <c r="AE307">
        <v>1</v>
      </c>
      <c r="AG307" s="39" t="s">
        <v>15187</v>
      </c>
      <c r="AH307">
        <v>1</v>
      </c>
      <c r="AJ307" s="39" t="s">
        <v>15186</v>
      </c>
      <c r="AK307">
        <v>1</v>
      </c>
      <c r="AM307" s="39" t="s">
        <v>42621</v>
      </c>
      <c r="AN307">
        <v>1</v>
      </c>
      <c r="AP307" s="39" t="s">
        <v>42628</v>
      </c>
      <c r="AQ307">
        <v>0</v>
      </c>
      <c r="AS307" s="39" t="s">
        <v>42696</v>
      </c>
      <c r="AT307">
        <v>0</v>
      </c>
    </row>
    <row r="308" spans="1:46" x14ac:dyDescent="0.3">
      <c r="A308">
        <v>307</v>
      </c>
      <c r="B308" s="1">
        <v>45905.541377314818</v>
      </c>
      <c r="C308" s="1">
        <v>45905.552928240744</v>
      </c>
      <c r="D308" s="39" t="s">
        <v>4447</v>
      </c>
      <c r="E308" s="39" t="s">
        <v>4448</v>
      </c>
      <c r="F308">
        <v>9</v>
      </c>
      <c r="I308" s="39" t="s">
        <v>12538</v>
      </c>
      <c r="L308">
        <v>7</v>
      </c>
      <c r="O308">
        <v>29</v>
      </c>
      <c r="R308" s="39" t="s">
        <v>15187</v>
      </c>
      <c r="S308">
        <v>1</v>
      </c>
      <c r="U308" s="39" t="s">
        <v>15187</v>
      </c>
      <c r="V308">
        <v>1</v>
      </c>
      <c r="X308" s="39" t="s">
        <v>15186</v>
      </c>
      <c r="Y308">
        <v>1</v>
      </c>
      <c r="AA308" s="39" t="s">
        <v>15187</v>
      </c>
      <c r="AB308">
        <v>1</v>
      </c>
      <c r="AD308" s="39" t="s">
        <v>15186</v>
      </c>
      <c r="AE308">
        <v>1</v>
      </c>
      <c r="AG308" s="39" t="s">
        <v>15187</v>
      </c>
      <c r="AH308">
        <v>1</v>
      </c>
      <c r="AJ308" s="39" t="s">
        <v>15186</v>
      </c>
      <c r="AK308">
        <v>1</v>
      </c>
      <c r="AM308" s="39" t="s">
        <v>42621</v>
      </c>
      <c r="AN308">
        <v>1</v>
      </c>
      <c r="AP308" s="39" t="s">
        <v>42622</v>
      </c>
      <c r="AQ308">
        <v>1</v>
      </c>
      <c r="AS308" s="39" t="s">
        <v>42741</v>
      </c>
      <c r="AT308">
        <v>0</v>
      </c>
    </row>
    <row r="309" spans="1:46" x14ac:dyDescent="0.3">
      <c r="A309">
        <v>308</v>
      </c>
      <c r="B309" s="1">
        <v>45905.559259259258</v>
      </c>
      <c r="C309" s="1">
        <v>45905.561284722222</v>
      </c>
      <c r="D309" s="39" t="s">
        <v>4406</v>
      </c>
      <c r="E309" s="39" t="s">
        <v>4407</v>
      </c>
      <c r="F309">
        <v>5</v>
      </c>
      <c r="I309" s="39" t="s">
        <v>24994</v>
      </c>
      <c r="L309">
        <v>7</v>
      </c>
      <c r="O309">
        <v>8</v>
      </c>
      <c r="R309" s="39" t="s">
        <v>15186</v>
      </c>
      <c r="S309">
        <v>0</v>
      </c>
      <c r="U309" s="39" t="s">
        <v>15187</v>
      </c>
      <c r="V309">
        <v>1</v>
      </c>
      <c r="X309" s="39" t="s">
        <v>15186</v>
      </c>
      <c r="Y309">
        <v>1</v>
      </c>
      <c r="AA309" s="39" t="s">
        <v>15187</v>
      </c>
      <c r="AB309">
        <v>1</v>
      </c>
      <c r="AD309" s="39" t="s">
        <v>15187</v>
      </c>
      <c r="AE309">
        <v>0</v>
      </c>
      <c r="AG309" s="39" t="s">
        <v>15186</v>
      </c>
      <c r="AH309">
        <v>0</v>
      </c>
      <c r="AJ309" s="39" t="s">
        <v>15186</v>
      </c>
      <c r="AK309">
        <v>1</v>
      </c>
      <c r="AM309" s="39" t="s">
        <v>42745</v>
      </c>
      <c r="AN309">
        <v>0</v>
      </c>
      <c r="AP309" s="39" t="s">
        <v>42622</v>
      </c>
      <c r="AQ309">
        <v>1</v>
      </c>
      <c r="AS309" s="39" t="s">
        <v>42741</v>
      </c>
      <c r="AT309">
        <v>0</v>
      </c>
    </row>
    <row r="310" spans="1:46" x14ac:dyDescent="0.3">
      <c r="A310">
        <v>309</v>
      </c>
      <c r="B310" s="1">
        <v>45905.559710648151</v>
      </c>
      <c r="C310" s="1">
        <v>45905.573750000003</v>
      </c>
      <c r="D310" s="39" t="s">
        <v>2258</v>
      </c>
      <c r="E310" s="39" t="s">
        <v>2259</v>
      </c>
      <c r="F310">
        <v>8</v>
      </c>
      <c r="I310" s="39" t="s">
        <v>2259</v>
      </c>
      <c r="L310">
        <v>4</v>
      </c>
      <c r="O310">
        <v>24</v>
      </c>
      <c r="R310" s="39" t="s">
        <v>15187</v>
      </c>
      <c r="S310">
        <v>1</v>
      </c>
      <c r="U310" s="39" t="s">
        <v>15187</v>
      </c>
      <c r="V310">
        <v>1</v>
      </c>
      <c r="X310" s="39" t="s">
        <v>15186</v>
      </c>
      <c r="Y310">
        <v>1</v>
      </c>
      <c r="AA310" s="39" t="s">
        <v>15187</v>
      </c>
      <c r="AB310">
        <v>1</v>
      </c>
      <c r="AD310" s="39" t="s">
        <v>15186</v>
      </c>
      <c r="AE310">
        <v>1</v>
      </c>
      <c r="AG310" s="39" t="s">
        <v>15187</v>
      </c>
      <c r="AH310">
        <v>1</v>
      </c>
      <c r="AJ310" s="39" t="s">
        <v>15186</v>
      </c>
      <c r="AK310">
        <v>1</v>
      </c>
      <c r="AM310" s="39" t="s">
        <v>42621</v>
      </c>
      <c r="AN310">
        <v>1</v>
      </c>
      <c r="AP310" s="39" t="s">
        <v>42624</v>
      </c>
      <c r="AQ310">
        <v>0</v>
      </c>
      <c r="AS310" s="39" t="s">
        <v>42746</v>
      </c>
      <c r="AT310">
        <v>0</v>
      </c>
    </row>
    <row r="311" spans="1:46" x14ac:dyDescent="0.3">
      <c r="A311">
        <v>310</v>
      </c>
      <c r="B311" s="1">
        <v>45905.55872685185</v>
      </c>
      <c r="C311" s="1">
        <v>45905.573807870373</v>
      </c>
      <c r="D311" s="39" t="s">
        <v>2154</v>
      </c>
      <c r="E311" s="39" t="s">
        <v>2155</v>
      </c>
      <c r="F311">
        <v>8</v>
      </c>
      <c r="I311" s="39" t="s">
        <v>2155</v>
      </c>
      <c r="L311">
        <v>4</v>
      </c>
      <c r="O311">
        <v>29</v>
      </c>
      <c r="R311" s="39" t="s">
        <v>15187</v>
      </c>
      <c r="S311">
        <v>1</v>
      </c>
      <c r="U311" s="39" t="s">
        <v>15187</v>
      </c>
      <c r="V311">
        <v>1</v>
      </c>
      <c r="X311" s="39" t="s">
        <v>15186</v>
      </c>
      <c r="Y311">
        <v>1</v>
      </c>
      <c r="AA311" s="39" t="s">
        <v>15187</v>
      </c>
      <c r="AB311">
        <v>1</v>
      </c>
      <c r="AD311" s="39" t="s">
        <v>15186</v>
      </c>
      <c r="AE311">
        <v>1</v>
      </c>
      <c r="AG311" s="39" t="s">
        <v>15187</v>
      </c>
      <c r="AH311">
        <v>1</v>
      </c>
      <c r="AJ311" s="39" t="s">
        <v>15186</v>
      </c>
      <c r="AK311">
        <v>1</v>
      </c>
      <c r="AM311" s="39" t="s">
        <v>42621</v>
      </c>
      <c r="AN311">
        <v>1</v>
      </c>
      <c r="AP311" s="39" t="s">
        <v>42624</v>
      </c>
      <c r="AQ311">
        <v>0</v>
      </c>
      <c r="AS311" s="39" t="s">
        <v>42746</v>
      </c>
      <c r="AT311">
        <v>0</v>
      </c>
    </row>
    <row r="312" spans="1:46" x14ac:dyDescent="0.3">
      <c r="A312">
        <v>311</v>
      </c>
      <c r="B312" s="1">
        <v>45905.576377314814</v>
      </c>
      <c r="C312" s="1">
        <v>45905.589004629626</v>
      </c>
      <c r="D312" s="39" t="s">
        <v>2288</v>
      </c>
      <c r="E312" s="39" t="s">
        <v>2289</v>
      </c>
      <c r="F312">
        <v>10</v>
      </c>
      <c r="I312" s="39" t="s">
        <v>2289</v>
      </c>
      <c r="L312">
        <v>4</v>
      </c>
      <c r="O312">
        <v>10</v>
      </c>
      <c r="R312" s="39" t="s">
        <v>15187</v>
      </c>
      <c r="S312">
        <v>1</v>
      </c>
      <c r="U312" s="39" t="s">
        <v>15187</v>
      </c>
      <c r="V312">
        <v>1</v>
      </c>
      <c r="X312" s="39" t="s">
        <v>15186</v>
      </c>
      <c r="Y312">
        <v>1</v>
      </c>
      <c r="AA312" s="39" t="s">
        <v>15187</v>
      </c>
      <c r="AB312">
        <v>1</v>
      </c>
      <c r="AD312" s="39" t="s">
        <v>15186</v>
      </c>
      <c r="AE312">
        <v>1</v>
      </c>
      <c r="AG312" s="39" t="s">
        <v>15187</v>
      </c>
      <c r="AH312">
        <v>1</v>
      </c>
      <c r="AJ312" s="39" t="s">
        <v>15186</v>
      </c>
      <c r="AK312">
        <v>1</v>
      </c>
      <c r="AM312" s="39" t="s">
        <v>42621</v>
      </c>
      <c r="AN312">
        <v>1</v>
      </c>
      <c r="AP312" s="39" t="s">
        <v>42622</v>
      </c>
      <c r="AQ312">
        <v>1</v>
      </c>
      <c r="AS312" s="39" t="s">
        <v>42626</v>
      </c>
      <c r="AT312">
        <v>1</v>
      </c>
    </row>
    <row r="313" spans="1:46" x14ac:dyDescent="0.3">
      <c r="A313">
        <v>312</v>
      </c>
      <c r="B313" s="1">
        <v>45905.585277777776</v>
      </c>
      <c r="C313" s="1">
        <v>45905.597986111112</v>
      </c>
      <c r="D313" s="39" t="s">
        <v>2218</v>
      </c>
      <c r="E313" s="39" t="s">
        <v>2219</v>
      </c>
      <c r="F313">
        <v>10</v>
      </c>
      <c r="I313" s="39" t="s">
        <v>2219</v>
      </c>
      <c r="L313">
        <v>4</v>
      </c>
      <c r="O313">
        <v>22</v>
      </c>
      <c r="R313" s="39" t="s">
        <v>15187</v>
      </c>
      <c r="S313">
        <v>1</v>
      </c>
      <c r="U313" s="39" t="s">
        <v>15187</v>
      </c>
      <c r="V313">
        <v>1</v>
      </c>
      <c r="X313" s="39" t="s">
        <v>15186</v>
      </c>
      <c r="Y313">
        <v>1</v>
      </c>
      <c r="AA313" s="39" t="s">
        <v>15187</v>
      </c>
      <c r="AB313">
        <v>1</v>
      </c>
      <c r="AD313" s="39" t="s">
        <v>15186</v>
      </c>
      <c r="AE313">
        <v>1</v>
      </c>
      <c r="AG313" s="39" t="s">
        <v>15187</v>
      </c>
      <c r="AH313">
        <v>1</v>
      </c>
      <c r="AJ313" s="39" t="s">
        <v>15186</v>
      </c>
      <c r="AK313">
        <v>1</v>
      </c>
      <c r="AM313" s="39" t="s">
        <v>42621</v>
      </c>
      <c r="AN313">
        <v>1</v>
      </c>
      <c r="AP313" s="39" t="s">
        <v>42622</v>
      </c>
      <c r="AQ313">
        <v>1</v>
      </c>
      <c r="AS313" s="39" t="s">
        <v>42626</v>
      </c>
      <c r="AT313">
        <v>1</v>
      </c>
    </row>
    <row r="314" spans="1:46" x14ac:dyDescent="0.3">
      <c r="A314">
        <v>313</v>
      </c>
      <c r="B314" s="1">
        <v>45905.595231481479</v>
      </c>
      <c r="C314" s="1">
        <v>45905.599131944444</v>
      </c>
      <c r="D314" s="39" t="s">
        <v>2265</v>
      </c>
      <c r="E314" s="39" t="s">
        <v>2266</v>
      </c>
      <c r="F314">
        <v>10</v>
      </c>
      <c r="I314" s="39" t="s">
        <v>2267</v>
      </c>
      <c r="L314">
        <v>4</v>
      </c>
      <c r="O314">
        <v>31</v>
      </c>
      <c r="R314" s="39" t="s">
        <v>15187</v>
      </c>
      <c r="S314">
        <v>1</v>
      </c>
      <c r="U314" s="39" t="s">
        <v>15187</v>
      </c>
      <c r="V314">
        <v>1</v>
      </c>
      <c r="X314" s="39" t="s">
        <v>15186</v>
      </c>
      <c r="Y314">
        <v>1</v>
      </c>
      <c r="AA314" s="39" t="s">
        <v>15187</v>
      </c>
      <c r="AB314">
        <v>1</v>
      </c>
      <c r="AD314" s="39" t="s">
        <v>15186</v>
      </c>
      <c r="AE314">
        <v>1</v>
      </c>
      <c r="AG314" s="39" t="s">
        <v>15187</v>
      </c>
      <c r="AH314">
        <v>1</v>
      </c>
      <c r="AJ314" s="39" t="s">
        <v>15186</v>
      </c>
      <c r="AK314">
        <v>1</v>
      </c>
      <c r="AM314" s="39" t="s">
        <v>42621</v>
      </c>
      <c r="AN314">
        <v>1</v>
      </c>
      <c r="AP314" s="39" t="s">
        <v>42622</v>
      </c>
      <c r="AQ314">
        <v>1</v>
      </c>
      <c r="AS314" s="39" t="s">
        <v>42626</v>
      </c>
      <c r="AT314">
        <v>1</v>
      </c>
    </row>
    <row r="315" spans="1:46" x14ac:dyDescent="0.3">
      <c r="A315">
        <v>314</v>
      </c>
      <c r="B315" s="1">
        <v>45906.482094907406</v>
      </c>
      <c r="C315" s="1">
        <v>45906.489398148151</v>
      </c>
      <c r="D315" s="39" t="s">
        <v>4083</v>
      </c>
      <c r="E315" s="39" t="s">
        <v>4084</v>
      </c>
      <c r="F315">
        <v>9</v>
      </c>
      <c r="I315" s="39" t="s">
        <v>4085</v>
      </c>
      <c r="L315">
        <v>6</v>
      </c>
      <c r="O315">
        <v>38</v>
      </c>
      <c r="R315" s="39" t="s">
        <v>15187</v>
      </c>
      <c r="S315">
        <v>1</v>
      </c>
      <c r="U315" s="39" t="s">
        <v>15187</v>
      </c>
      <c r="V315">
        <v>1</v>
      </c>
      <c r="X315" s="39" t="s">
        <v>15186</v>
      </c>
      <c r="Y315">
        <v>1</v>
      </c>
      <c r="AA315" s="39" t="s">
        <v>15187</v>
      </c>
      <c r="AB315">
        <v>1</v>
      </c>
      <c r="AD315" s="39" t="s">
        <v>15186</v>
      </c>
      <c r="AE315">
        <v>1</v>
      </c>
      <c r="AG315" s="39" t="s">
        <v>15187</v>
      </c>
      <c r="AH315">
        <v>1</v>
      </c>
      <c r="AJ315" s="39" t="s">
        <v>15186</v>
      </c>
      <c r="AK315">
        <v>1</v>
      </c>
      <c r="AM315" s="39" t="s">
        <v>42621</v>
      </c>
      <c r="AN315">
        <v>1</v>
      </c>
      <c r="AP315" s="39" t="s">
        <v>42622</v>
      </c>
      <c r="AQ315">
        <v>1</v>
      </c>
      <c r="AS315" s="39" t="s">
        <v>42747</v>
      </c>
      <c r="AT315">
        <v>0</v>
      </c>
    </row>
    <row r="316" spans="1:46" x14ac:dyDescent="0.3">
      <c r="A316">
        <v>315</v>
      </c>
      <c r="B316" s="1">
        <v>45906.965254629627</v>
      </c>
      <c r="C316" s="1">
        <v>45906.970891203702</v>
      </c>
      <c r="D316" s="39" t="s">
        <v>998</v>
      </c>
      <c r="E316" s="39" t="s">
        <v>999</v>
      </c>
      <c r="F316">
        <v>9</v>
      </c>
      <c r="I316" s="39" t="s">
        <v>1000</v>
      </c>
      <c r="L316">
        <v>2</v>
      </c>
      <c r="O316">
        <v>11</v>
      </c>
      <c r="R316" s="39" t="s">
        <v>15187</v>
      </c>
      <c r="S316">
        <v>1</v>
      </c>
      <c r="U316" s="39" t="s">
        <v>15186</v>
      </c>
      <c r="V316">
        <v>0</v>
      </c>
      <c r="X316" s="39" t="s">
        <v>15186</v>
      </c>
      <c r="Y316">
        <v>1</v>
      </c>
      <c r="AA316" s="39" t="s">
        <v>15187</v>
      </c>
      <c r="AB316">
        <v>1</v>
      </c>
      <c r="AD316" s="39" t="s">
        <v>15186</v>
      </c>
      <c r="AE316">
        <v>1</v>
      </c>
      <c r="AG316" s="39" t="s">
        <v>15187</v>
      </c>
      <c r="AH316">
        <v>1</v>
      </c>
      <c r="AJ316" s="39" t="s">
        <v>15186</v>
      </c>
      <c r="AK316">
        <v>1</v>
      </c>
      <c r="AM316" s="39" t="s">
        <v>42621</v>
      </c>
      <c r="AN316">
        <v>1</v>
      </c>
      <c r="AP316" s="39" t="s">
        <v>42622</v>
      </c>
      <c r="AQ316">
        <v>1</v>
      </c>
      <c r="AS316" s="39" t="s">
        <v>42626</v>
      </c>
      <c r="AT316">
        <v>1</v>
      </c>
    </row>
    <row r="317" spans="1:46" x14ac:dyDescent="0.3">
      <c r="A317">
        <v>316</v>
      </c>
      <c r="B317" s="1">
        <v>45907.700706018521</v>
      </c>
      <c r="C317" s="1">
        <v>45907.705671296295</v>
      </c>
      <c r="D317" s="39" t="s">
        <v>3341</v>
      </c>
      <c r="E317" s="39" t="s">
        <v>3342</v>
      </c>
      <c r="F317">
        <v>9</v>
      </c>
      <c r="I317" s="39" t="s">
        <v>3342</v>
      </c>
      <c r="L317">
        <v>3</v>
      </c>
      <c r="O317">
        <v>36</v>
      </c>
      <c r="R317" s="39" t="s">
        <v>15187</v>
      </c>
      <c r="S317">
        <v>1</v>
      </c>
      <c r="U317" s="39" t="s">
        <v>15187</v>
      </c>
      <c r="V317">
        <v>1</v>
      </c>
      <c r="X317" s="39" t="s">
        <v>15186</v>
      </c>
      <c r="Y317">
        <v>1</v>
      </c>
      <c r="AA317" s="39" t="s">
        <v>15187</v>
      </c>
      <c r="AB317">
        <v>1</v>
      </c>
      <c r="AD317" s="39" t="s">
        <v>15186</v>
      </c>
      <c r="AE317">
        <v>1</v>
      </c>
      <c r="AG317" s="39" t="s">
        <v>15187</v>
      </c>
      <c r="AH317">
        <v>1</v>
      </c>
      <c r="AJ317" s="39" t="s">
        <v>15186</v>
      </c>
      <c r="AK317">
        <v>1</v>
      </c>
      <c r="AM317" s="39" t="s">
        <v>42621</v>
      </c>
      <c r="AN317">
        <v>1</v>
      </c>
      <c r="AP317" s="39" t="s">
        <v>42622</v>
      </c>
      <c r="AQ317">
        <v>1</v>
      </c>
      <c r="AS317" s="39" t="s">
        <v>42748</v>
      </c>
      <c r="AT317">
        <v>0</v>
      </c>
    </row>
    <row r="318" spans="1:46" x14ac:dyDescent="0.3">
      <c r="A318">
        <v>317</v>
      </c>
      <c r="B318" s="1">
        <v>45907.981458333335</v>
      </c>
      <c r="C318" s="1">
        <v>45907.996747685182</v>
      </c>
      <c r="D318" s="39" t="s">
        <v>862</v>
      </c>
      <c r="E318" s="39" t="s">
        <v>863</v>
      </c>
      <c r="F318">
        <v>8</v>
      </c>
      <c r="I318" s="39" t="s">
        <v>42539</v>
      </c>
      <c r="L318">
        <v>2</v>
      </c>
      <c r="O318">
        <v>29</v>
      </c>
      <c r="R318" s="39" t="s">
        <v>15187</v>
      </c>
      <c r="S318">
        <v>1</v>
      </c>
      <c r="U318" s="39" t="s">
        <v>15187</v>
      </c>
      <c r="V318">
        <v>1</v>
      </c>
      <c r="X318" s="39" t="s">
        <v>15186</v>
      </c>
      <c r="Y318">
        <v>1</v>
      </c>
      <c r="AA318" s="39" t="s">
        <v>15187</v>
      </c>
      <c r="AB318">
        <v>1</v>
      </c>
      <c r="AD318" s="39" t="s">
        <v>15186</v>
      </c>
      <c r="AE318">
        <v>1</v>
      </c>
      <c r="AG318" s="39" t="s">
        <v>15187</v>
      </c>
      <c r="AH318">
        <v>1</v>
      </c>
      <c r="AJ318" s="39" t="s">
        <v>15186</v>
      </c>
      <c r="AK318">
        <v>1</v>
      </c>
      <c r="AM318" s="39" t="s">
        <v>42621</v>
      </c>
      <c r="AN318">
        <v>1</v>
      </c>
      <c r="AP318" s="39" t="s">
        <v>42624</v>
      </c>
      <c r="AQ318">
        <v>0</v>
      </c>
      <c r="AS318" s="39" t="s">
        <v>42656</v>
      </c>
      <c r="AT318">
        <v>0</v>
      </c>
    </row>
    <row r="319" spans="1:46" x14ac:dyDescent="0.3">
      <c r="A319">
        <v>318</v>
      </c>
      <c r="B319" s="1">
        <v>45907.98165509259</v>
      </c>
      <c r="C319" s="1">
        <v>45907.99690972222</v>
      </c>
      <c r="D319" s="39" t="s">
        <v>878</v>
      </c>
      <c r="E319" s="39" t="s">
        <v>879</v>
      </c>
      <c r="F319">
        <v>8</v>
      </c>
      <c r="I319" s="39" t="s">
        <v>879</v>
      </c>
      <c r="L319">
        <v>2</v>
      </c>
      <c r="O319">
        <v>15</v>
      </c>
      <c r="R319" s="39" t="s">
        <v>15187</v>
      </c>
      <c r="S319">
        <v>1</v>
      </c>
      <c r="U319" s="39" t="s">
        <v>15187</v>
      </c>
      <c r="V319">
        <v>1</v>
      </c>
      <c r="X319" s="39" t="s">
        <v>15186</v>
      </c>
      <c r="Y319">
        <v>1</v>
      </c>
      <c r="AA319" s="39" t="s">
        <v>15187</v>
      </c>
      <c r="AB319">
        <v>1</v>
      </c>
      <c r="AD319" s="39" t="s">
        <v>15186</v>
      </c>
      <c r="AE319">
        <v>1</v>
      </c>
      <c r="AG319" s="39" t="s">
        <v>15187</v>
      </c>
      <c r="AH319">
        <v>1</v>
      </c>
      <c r="AJ319" s="39" t="s">
        <v>15186</v>
      </c>
      <c r="AK319">
        <v>1</v>
      </c>
      <c r="AM319" s="39" t="s">
        <v>42621</v>
      </c>
      <c r="AN319">
        <v>1</v>
      </c>
      <c r="AP319" s="39" t="s">
        <v>42624</v>
      </c>
      <c r="AQ319">
        <v>0</v>
      </c>
      <c r="AS319" s="39" t="s">
        <v>42656</v>
      </c>
      <c r="AT319">
        <v>0</v>
      </c>
    </row>
    <row r="320" spans="1:46" x14ac:dyDescent="0.3">
      <c r="A320">
        <v>319</v>
      </c>
      <c r="B320" s="1">
        <v>45907.989525462966</v>
      </c>
      <c r="C320" s="1">
        <v>45908.005497685182</v>
      </c>
      <c r="D320" s="39" t="s">
        <v>2182</v>
      </c>
      <c r="E320" s="39" t="s">
        <v>2183</v>
      </c>
      <c r="F320">
        <v>8</v>
      </c>
      <c r="I320" s="39" t="s">
        <v>2183</v>
      </c>
      <c r="L320">
        <v>4</v>
      </c>
      <c r="O320">
        <v>16</v>
      </c>
      <c r="R320" s="39" t="s">
        <v>15187</v>
      </c>
      <c r="S320">
        <v>1</v>
      </c>
      <c r="U320" s="39" t="s">
        <v>15187</v>
      </c>
      <c r="V320">
        <v>1</v>
      </c>
      <c r="X320" s="39" t="s">
        <v>15186</v>
      </c>
      <c r="Y320">
        <v>1</v>
      </c>
      <c r="AA320" s="39" t="s">
        <v>15187</v>
      </c>
      <c r="AB320">
        <v>1</v>
      </c>
      <c r="AD320" s="39" t="s">
        <v>15186</v>
      </c>
      <c r="AE320">
        <v>1</v>
      </c>
      <c r="AG320" s="39" t="s">
        <v>15187</v>
      </c>
      <c r="AH320">
        <v>1</v>
      </c>
      <c r="AJ320" s="39" t="s">
        <v>15186</v>
      </c>
      <c r="AK320">
        <v>1</v>
      </c>
      <c r="AM320" s="39" t="s">
        <v>42621</v>
      </c>
      <c r="AN320">
        <v>1</v>
      </c>
      <c r="AP320" s="39" t="s">
        <v>42624</v>
      </c>
      <c r="AQ320">
        <v>0</v>
      </c>
      <c r="AS320" s="39" t="s">
        <v>42656</v>
      </c>
      <c r="AT320">
        <v>0</v>
      </c>
    </row>
    <row r="321" spans="1:46" x14ac:dyDescent="0.3">
      <c r="A321">
        <v>320</v>
      </c>
      <c r="B321" s="1">
        <v>45908.428124999999</v>
      </c>
      <c r="C321" s="1">
        <v>45908.433923611112</v>
      </c>
      <c r="D321" s="39" t="s">
        <v>2810</v>
      </c>
      <c r="E321" s="39" t="s">
        <v>2811</v>
      </c>
      <c r="F321">
        <v>8</v>
      </c>
      <c r="I321" s="39" t="s">
        <v>16417</v>
      </c>
      <c r="L321">
        <v>5</v>
      </c>
      <c r="O321">
        <v>22</v>
      </c>
      <c r="R321" s="39" t="s">
        <v>15187</v>
      </c>
      <c r="S321">
        <v>1</v>
      </c>
      <c r="U321" s="39" t="s">
        <v>15187</v>
      </c>
      <c r="V321">
        <v>1</v>
      </c>
      <c r="X321" s="39" t="s">
        <v>15186</v>
      </c>
      <c r="Y321">
        <v>1</v>
      </c>
      <c r="AA321" s="39" t="s">
        <v>15187</v>
      </c>
      <c r="AB321">
        <v>1</v>
      </c>
      <c r="AD321" s="39" t="s">
        <v>15186</v>
      </c>
      <c r="AE321">
        <v>1</v>
      </c>
      <c r="AG321" s="39" t="s">
        <v>15187</v>
      </c>
      <c r="AH321">
        <v>1</v>
      </c>
      <c r="AJ321" s="39" t="s">
        <v>15186</v>
      </c>
      <c r="AK321">
        <v>1</v>
      </c>
      <c r="AM321" s="39" t="s">
        <v>42638</v>
      </c>
      <c r="AN321">
        <v>0</v>
      </c>
      <c r="AP321" s="39" t="s">
        <v>42622</v>
      </c>
      <c r="AQ321">
        <v>1</v>
      </c>
      <c r="AS321" s="39" t="s">
        <v>42749</v>
      </c>
      <c r="AT321">
        <v>0</v>
      </c>
    </row>
    <row r="322" spans="1:46" x14ac:dyDescent="0.3">
      <c r="A322">
        <v>321</v>
      </c>
      <c r="B322" s="1">
        <v>45908.435740740744</v>
      </c>
      <c r="C322" s="1">
        <v>45908.43986111111</v>
      </c>
      <c r="D322" s="39" t="s">
        <v>2869</v>
      </c>
      <c r="E322" s="39" t="s">
        <v>2870</v>
      </c>
      <c r="F322">
        <v>7</v>
      </c>
      <c r="I322" s="39" t="s">
        <v>2871</v>
      </c>
      <c r="L322">
        <v>5</v>
      </c>
      <c r="O322">
        <v>36</v>
      </c>
      <c r="R322" s="39" t="s">
        <v>15187</v>
      </c>
      <c r="S322">
        <v>1</v>
      </c>
      <c r="U322" s="39" t="s">
        <v>15186</v>
      </c>
      <c r="V322">
        <v>0</v>
      </c>
      <c r="X322" s="39" t="s">
        <v>15186</v>
      </c>
      <c r="Y322">
        <v>1</v>
      </c>
      <c r="AA322" s="39" t="s">
        <v>15187</v>
      </c>
      <c r="AB322">
        <v>1</v>
      </c>
      <c r="AD322" s="39" t="s">
        <v>15187</v>
      </c>
      <c r="AE322">
        <v>0</v>
      </c>
      <c r="AG322" s="39" t="s">
        <v>15187</v>
      </c>
      <c r="AH322">
        <v>1</v>
      </c>
      <c r="AJ322" s="39" t="s">
        <v>15186</v>
      </c>
      <c r="AK322">
        <v>1</v>
      </c>
      <c r="AM322" s="39" t="s">
        <v>42621</v>
      </c>
      <c r="AN322">
        <v>1</v>
      </c>
      <c r="AP322" s="39" t="s">
        <v>42622</v>
      </c>
      <c r="AQ322">
        <v>1</v>
      </c>
      <c r="AS322" s="39" t="s">
        <v>42750</v>
      </c>
      <c r="AT322">
        <v>0</v>
      </c>
    </row>
    <row r="323" spans="1:46" x14ac:dyDescent="0.3">
      <c r="A323">
        <v>322</v>
      </c>
      <c r="B323" s="1">
        <v>45908.434224537035</v>
      </c>
      <c r="C323" s="1">
        <v>45908.439930555556</v>
      </c>
      <c r="D323" s="39" t="s">
        <v>2937</v>
      </c>
      <c r="E323" s="39" t="s">
        <v>2938</v>
      </c>
      <c r="F323">
        <v>7</v>
      </c>
      <c r="I323" s="39" t="s">
        <v>2939</v>
      </c>
      <c r="L323">
        <v>5</v>
      </c>
      <c r="O323">
        <v>16</v>
      </c>
      <c r="R323" s="39" t="s">
        <v>15187</v>
      </c>
      <c r="S323">
        <v>1</v>
      </c>
      <c r="U323" s="39" t="s">
        <v>15187</v>
      </c>
      <c r="V323">
        <v>1</v>
      </c>
      <c r="X323" s="39" t="s">
        <v>15186</v>
      </c>
      <c r="Y323">
        <v>1</v>
      </c>
      <c r="AA323" s="39" t="s">
        <v>15187</v>
      </c>
      <c r="AB323">
        <v>1</v>
      </c>
      <c r="AD323" s="39" t="s">
        <v>15186</v>
      </c>
      <c r="AE323">
        <v>1</v>
      </c>
      <c r="AG323" s="39" t="s">
        <v>15187</v>
      </c>
      <c r="AH323">
        <v>1</v>
      </c>
      <c r="AJ323" s="39" t="s">
        <v>15186</v>
      </c>
      <c r="AK323">
        <v>1</v>
      </c>
      <c r="AM323" s="39" t="s">
        <v>42638</v>
      </c>
      <c r="AN323">
        <v>0</v>
      </c>
      <c r="AP323" s="39" t="s">
        <v>42639</v>
      </c>
      <c r="AQ323">
        <v>0</v>
      </c>
      <c r="AS323" s="39" t="s">
        <v>42627</v>
      </c>
      <c r="AT323">
        <v>0</v>
      </c>
    </row>
    <row r="324" spans="1:46" x14ac:dyDescent="0.3">
      <c r="A324">
        <v>323</v>
      </c>
      <c r="B324" s="1">
        <v>45908.435682870368</v>
      </c>
      <c r="C324" s="1">
        <v>45908.440196759257</v>
      </c>
      <c r="D324" s="39" t="s">
        <v>2965</v>
      </c>
      <c r="E324" s="39" t="s">
        <v>2966</v>
      </c>
      <c r="F324">
        <v>10</v>
      </c>
      <c r="I324" s="39" t="s">
        <v>2967</v>
      </c>
      <c r="L324">
        <v>5</v>
      </c>
      <c r="O324">
        <v>39</v>
      </c>
      <c r="R324" s="39" t="s">
        <v>15187</v>
      </c>
      <c r="S324">
        <v>1</v>
      </c>
      <c r="U324" s="39" t="s">
        <v>15187</v>
      </c>
      <c r="V324">
        <v>1</v>
      </c>
      <c r="X324" s="39" t="s">
        <v>15186</v>
      </c>
      <c r="Y324">
        <v>1</v>
      </c>
      <c r="AA324" s="39" t="s">
        <v>15187</v>
      </c>
      <c r="AB324">
        <v>1</v>
      </c>
      <c r="AD324" s="39" t="s">
        <v>15186</v>
      </c>
      <c r="AE324">
        <v>1</v>
      </c>
      <c r="AG324" s="39" t="s">
        <v>15187</v>
      </c>
      <c r="AH324">
        <v>1</v>
      </c>
      <c r="AJ324" s="39" t="s">
        <v>15186</v>
      </c>
      <c r="AK324">
        <v>1</v>
      </c>
      <c r="AM324" s="39" t="s">
        <v>42621</v>
      </c>
      <c r="AN324">
        <v>1</v>
      </c>
      <c r="AP324" s="39" t="s">
        <v>42622</v>
      </c>
      <c r="AQ324">
        <v>1</v>
      </c>
      <c r="AS324" s="39" t="s">
        <v>42626</v>
      </c>
      <c r="AT324">
        <v>1</v>
      </c>
    </row>
    <row r="325" spans="1:46" x14ac:dyDescent="0.3">
      <c r="A325">
        <v>324</v>
      </c>
      <c r="B325" s="1">
        <v>45908.435150462959</v>
      </c>
      <c r="C325" s="1">
        <v>45908.44023148148</v>
      </c>
      <c r="D325" s="39" t="s">
        <v>2829</v>
      </c>
      <c r="E325" s="39" t="s">
        <v>2830</v>
      </c>
      <c r="F325">
        <v>9</v>
      </c>
      <c r="I325" s="39" t="s">
        <v>2830</v>
      </c>
      <c r="L325">
        <v>5</v>
      </c>
      <c r="O325">
        <v>23</v>
      </c>
      <c r="R325" s="39" t="s">
        <v>15187</v>
      </c>
      <c r="S325">
        <v>1</v>
      </c>
      <c r="U325" s="39" t="s">
        <v>15187</v>
      </c>
      <c r="V325">
        <v>1</v>
      </c>
      <c r="X325" s="39" t="s">
        <v>15186</v>
      </c>
      <c r="Y325">
        <v>1</v>
      </c>
      <c r="AA325" s="39" t="s">
        <v>15187</v>
      </c>
      <c r="AB325">
        <v>1</v>
      </c>
      <c r="AD325" s="39" t="s">
        <v>15186</v>
      </c>
      <c r="AE325">
        <v>1</v>
      </c>
      <c r="AG325" s="39" t="s">
        <v>15187</v>
      </c>
      <c r="AH325">
        <v>1</v>
      </c>
      <c r="AJ325" s="39" t="s">
        <v>15186</v>
      </c>
      <c r="AK325">
        <v>1</v>
      </c>
      <c r="AM325" s="39" t="s">
        <v>42621</v>
      </c>
      <c r="AN325">
        <v>1</v>
      </c>
      <c r="AP325" s="39" t="s">
        <v>42622</v>
      </c>
      <c r="AQ325">
        <v>1</v>
      </c>
      <c r="AS325" s="39" t="s">
        <v>42751</v>
      </c>
      <c r="AT325">
        <v>0</v>
      </c>
    </row>
    <row r="326" spans="1:46" x14ac:dyDescent="0.3">
      <c r="A326">
        <v>325</v>
      </c>
      <c r="B326" s="1">
        <v>45908.434988425928</v>
      </c>
      <c r="C326" s="1">
        <v>45908.440300925926</v>
      </c>
      <c r="D326" s="39" t="s">
        <v>2708</v>
      </c>
      <c r="E326" s="39" t="s">
        <v>2709</v>
      </c>
      <c r="F326">
        <v>9</v>
      </c>
      <c r="I326" s="39" t="s">
        <v>2709</v>
      </c>
      <c r="L326">
        <v>5</v>
      </c>
      <c r="O326">
        <v>25</v>
      </c>
      <c r="R326" s="39" t="s">
        <v>15187</v>
      </c>
      <c r="S326">
        <v>1</v>
      </c>
      <c r="U326" s="39" t="s">
        <v>15187</v>
      </c>
      <c r="V326">
        <v>1</v>
      </c>
      <c r="X326" s="39" t="s">
        <v>15186</v>
      </c>
      <c r="Y326">
        <v>1</v>
      </c>
      <c r="AA326" s="39" t="s">
        <v>15187</v>
      </c>
      <c r="AB326">
        <v>1</v>
      </c>
      <c r="AD326" s="39" t="s">
        <v>15186</v>
      </c>
      <c r="AE326">
        <v>1</v>
      </c>
      <c r="AG326" s="39" t="s">
        <v>15187</v>
      </c>
      <c r="AH326">
        <v>1</v>
      </c>
      <c r="AJ326" s="39" t="s">
        <v>15186</v>
      </c>
      <c r="AK326">
        <v>1</v>
      </c>
      <c r="AM326" s="39" t="s">
        <v>42621</v>
      </c>
      <c r="AN326">
        <v>1</v>
      </c>
      <c r="AP326" s="39" t="s">
        <v>42622</v>
      </c>
      <c r="AQ326">
        <v>1</v>
      </c>
      <c r="AS326" s="39" t="s">
        <v>42752</v>
      </c>
      <c r="AT326">
        <v>0</v>
      </c>
    </row>
    <row r="327" spans="1:46" x14ac:dyDescent="0.3">
      <c r="A327">
        <v>326</v>
      </c>
      <c r="B327" s="1">
        <v>45908.436249999999</v>
      </c>
      <c r="C327" s="1">
        <v>45908.440763888888</v>
      </c>
      <c r="D327" s="39" t="s">
        <v>2650</v>
      </c>
      <c r="E327" s="39" t="s">
        <v>2651</v>
      </c>
      <c r="F327">
        <v>2</v>
      </c>
      <c r="I327" s="39" t="s">
        <v>42753</v>
      </c>
      <c r="L327">
        <v>5</v>
      </c>
      <c r="O327">
        <v>11</v>
      </c>
      <c r="R327" s="39" t="s">
        <v>15186</v>
      </c>
      <c r="S327">
        <v>0</v>
      </c>
      <c r="U327" s="39" t="s">
        <v>15187</v>
      </c>
      <c r="V327">
        <v>1</v>
      </c>
      <c r="X327" s="39" t="s">
        <v>15187</v>
      </c>
      <c r="Y327">
        <v>0</v>
      </c>
      <c r="AA327" s="39" t="s">
        <v>15186</v>
      </c>
      <c r="AB327">
        <v>0</v>
      </c>
      <c r="AD327" s="39" t="s">
        <v>15187</v>
      </c>
      <c r="AE327">
        <v>0</v>
      </c>
      <c r="AG327" s="39" t="s">
        <v>15186</v>
      </c>
      <c r="AH327">
        <v>0</v>
      </c>
      <c r="AJ327" s="39" t="s">
        <v>15186</v>
      </c>
      <c r="AK327">
        <v>1</v>
      </c>
      <c r="AM327" s="39" t="s">
        <v>42711</v>
      </c>
      <c r="AN327">
        <v>0</v>
      </c>
      <c r="AP327" s="39" t="s">
        <v>42682</v>
      </c>
      <c r="AQ327">
        <v>0</v>
      </c>
      <c r="AS327" s="39" t="s">
        <v>42754</v>
      </c>
      <c r="AT327">
        <v>0</v>
      </c>
    </row>
    <row r="328" spans="1:46" x14ac:dyDescent="0.3">
      <c r="A328">
        <v>327</v>
      </c>
      <c r="B328" s="1">
        <v>45908.437118055554</v>
      </c>
      <c r="C328" s="1">
        <v>45908.441307870373</v>
      </c>
      <c r="D328" s="39" t="s">
        <v>2975</v>
      </c>
      <c r="E328" s="39" t="s">
        <v>2976</v>
      </c>
      <c r="F328">
        <v>9</v>
      </c>
      <c r="I328" s="39" t="s">
        <v>2976</v>
      </c>
      <c r="L328">
        <v>5</v>
      </c>
      <c r="O328">
        <v>18</v>
      </c>
      <c r="R328" s="39" t="s">
        <v>15187</v>
      </c>
      <c r="S328">
        <v>1</v>
      </c>
      <c r="U328" s="39" t="s">
        <v>15187</v>
      </c>
      <c r="V328">
        <v>1</v>
      </c>
      <c r="X328" s="39" t="s">
        <v>15186</v>
      </c>
      <c r="Y328">
        <v>1</v>
      </c>
      <c r="AA328" s="39" t="s">
        <v>15187</v>
      </c>
      <c r="AB328">
        <v>1</v>
      </c>
      <c r="AD328" s="39" t="s">
        <v>15186</v>
      </c>
      <c r="AE328">
        <v>1</v>
      </c>
      <c r="AG328" s="39" t="s">
        <v>15187</v>
      </c>
      <c r="AH328">
        <v>1</v>
      </c>
      <c r="AJ328" s="39" t="s">
        <v>15186</v>
      </c>
      <c r="AK328">
        <v>1</v>
      </c>
      <c r="AM328" s="39" t="s">
        <v>42621</v>
      </c>
      <c r="AN328">
        <v>1</v>
      </c>
      <c r="AP328" s="39" t="s">
        <v>42622</v>
      </c>
      <c r="AQ328">
        <v>1</v>
      </c>
      <c r="AS328" s="39" t="s">
        <v>42755</v>
      </c>
      <c r="AT328">
        <v>0</v>
      </c>
    </row>
    <row r="329" spans="1:46" x14ac:dyDescent="0.3">
      <c r="A329">
        <v>328</v>
      </c>
      <c r="B329" s="1">
        <v>45908.434699074074</v>
      </c>
      <c r="C329" s="1">
        <v>45908.441423611112</v>
      </c>
      <c r="D329" s="39" t="s">
        <v>2759</v>
      </c>
      <c r="E329" s="39" t="s">
        <v>2760</v>
      </c>
      <c r="F329">
        <v>9</v>
      </c>
      <c r="I329" s="39" t="s">
        <v>2760</v>
      </c>
      <c r="L329">
        <v>5</v>
      </c>
      <c r="O329">
        <v>28</v>
      </c>
      <c r="R329" s="39" t="s">
        <v>15187</v>
      </c>
      <c r="S329">
        <v>1</v>
      </c>
      <c r="U329" s="39" t="s">
        <v>15187</v>
      </c>
      <c r="V329">
        <v>1</v>
      </c>
      <c r="X329" s="39" t="s">
        <v>15186</v>
      </c>
      <c r="Y329">
        <v>1</v>
      </c>
      <c r="AA329" s="39" t="s">
        <v>15187</v>
      </c>
      <c r="AB329">
        <v>1</v>
      </c>
      <c r="AD329" s="39" t="s">
        <v>15186</v>
      </c>
      <c r="AE329">
        <v>1</v>
      </c>
      <c r="AG329" s="39" t="s">
        <v>15187</v>
      </c>
      <c r="AH329">
        <v>1</v>
      </c>
      <c r="AJ329" s="39" t="s">
        <v>15186</v>
      </c>
      <c r="AK329">
        <v>1</v>
      </c>
      <c r="AM329" s="39" t="s">
        <v>42621</v>
      </c>
      <c r="AN329">
        <v>1</v>
      </c>
      <c r="AP329" s="39" t="s">
        <v>42622</v>
      </c>
      <c r="AQ329">
        <v>1</v>
      </c>
      <c r="AS329" s="39" t="s">
        <v>42656</v>
      </c>
      <c r="AT329">
        <v>0</v>
      </c>
    </row>
    <row r="330" spans="1:46" x14ac:dyDescent="0.3">
      <c r="A330">
        <v>329</v>
      </c>
      <c r="B330" s="1">
        <v>45908.435324074075</v>
      </c>
      <c r="C330" s="1">
        <v>45908.44159722222</v>
      </c>
      <c r="D330" s="39" t="s">
        <v>2696</v>
      </c>
      <c r="E330" s="39" t="s">
        <v>2697</v>
      </c>
      <c r="F330">
        <v>9</v>
      </c>
      <c r="I330" s="39" t="s">
        <v>2698</v>
      </c>
      <c r="L330">
        <v>5</v>
      </c>
      <c r="O330">
        <v>40</v>
      </c>
      <c r="R330" s="39" t="s">
        <v>15187</v>
      </c>
      <c r="S330">
        <v>1</v>
      </c>
      <c r="U330" s="39" t="s">
        <v>15187</v>
      </c>
      <c r="V330">
        <v>1</v>
      </c>
      <c r="X330" s="39" t="s">
        <v>15186</v>
      </c>
      <c r="Y330">
        <v>1</v>
      </c>
      <c r="AA330" s="39" t="s">
        <v>15187</v>
      </c>
      <c r="AB330">
        <v>1</v>
      </c>
      <c r="AD330" s="39" t="s">
        <v>15186</v>
      </c>
      <c r="AE330">
        <v>1</v>
      </c>
      <c r="AG330" s="39" t="s">
        <v>15187</v>
      </c>
      <c r="AH330">
        <v>1</v>
      </c>
      <c r="AJ330" s="39" t="s">
        <v>15186</v>
      </c>
      <c r="AK330">
        <v>1</v>
      </c>
      <c r="AM330" s="39" t="s">
        <v>42621</v>
      </c>
      <c r="AN330">
        <v>1</v>
      </c>
      <c r="AP330" s="39" t="s">
        <v>42622</v>
      </c>
      <c r="AQ330">
        <v>1</v>
      </c>
      <c r="AS330" s="39" t="s">
        <v>42756</v>
      </c>
      <c r="AT330">
        <v>0</v>
      </c>
    </row>
    <row r="331" spans="1:46" x14ac:dyDescent="0.3">
      <c r="A331">
        <v>330</v>
      </c>
      <c r="B331" s="1">
        <v>45908.437719907408</v>
      </c>
      <c r="C331" s="1">
        <v>45908.442430555559</v>
      </c>
      <c r="D331" s="39" t="s">
        <v>2837</v>
      </c>
      <c r="E331" s="39" t="s">
        <v>2838</v>
      </c>
      <c r="F331">
        <v>9</v>
      </c>
      <c r="I331" s="39" t="s">
        <v>14573</v>
      </c>
      <c r="L331">
        <v>5</v>
      </c>
      <c r="O331">
        <v>2</v>
      </c>
      <c r="R331" s="39" t="s">
        <v>15187</v>
      </c>
      <c r="S331">
        <v>1</v>
      </c>
      <c r="U331" s="39" t="s">
        <v>15187</v>
      </c>
      <c r="V331">
        <v>1</v>
      </c>
      <c r="X331" s="39" t="s">
        <v>15186</v>
      </c>
      <c r="Y331">
        <v>1</v>
      </c>
      <c r="AA331" s="39" t="s">
        <v>15187</v>
      </c>
      <c r="AB331">
        <v>1</v>
      </c>
      <c r="AD331" s="39" t="s">
        <v>15186</v>
      </c>
      <c r="AE331">
        <v>1</v>
      </c>
      <c r="AG331" s="39" t="s">
        <v>15187</v>
      </c>
      <c r="AH331">
        <v>1</v>
      </c>
      <c r="AJ331" s="39" t="s">
        <v>15186</v>
      </c>
      <c r="AK331">
        <v>1</v>
      </c>
      <c r="AM331" s="39" t="s">
        <v>42621</v>
      </c>
      <c r="AN331">
        <v>1</v>
      </c>
      <c r="AP331" s="39" t="s">
        <v>42622</v>
      </c>
      <c r="AQ331">
        <v>1</v>
      </c>
      <c r="AS331" s="39" t="s">
        <v>42680</v>
      </c>
      <c r="AT331">
        <v>0</v>
      </c>
    </row>
    <row r="332" spans="1:46" x14ac:dyDescent="0.3">
      <c r="A332">
        <v>331</v>
      </c>
      <c r="B332" s="1">
        <v>45908.437754629631</v>
      </c>
      <c r="C332" s="1">
        <v>45908.442430555559</v>
      </c>
      <c r="D332" s="39" t="s">
        <v>2917</v>
      </c>
      <c r="E332" s="39" t="s">
        <v>2918</v>
      </c>
      <c r="F332">
        <v>9</v>
      </c>
      <c r="I332" s="39" t="s">
        <v>14689</v>
      </c>
      <c r="L332">
        <v>5</v>
      </c>
      <c r="O332">
        <v>12</v>
      </c>
      <c r="R332" s="39" t="s">
        <v>15187</v>
      </c>
      <c r="S332">
        <v>1</v>
      </c>
      <c r="U332" s="39" t="s">
        <v>15187</v>
      </c>
      <c r="V332">
        <v>1</v>
      </c>
      <c r="X332" s="39" t="s">
        <v>15186</v>
      </c>
      <c r="Y332">
        <v>1</v>
      </c>
      <c r="AA332" s="39" t="s">
        <v>15187</v>
      </c>
      <c r="AB332">
        <v>1</v>
      </c>
      <c r="AD332" s="39" t="s">
        <v>15186</v>
      </c>
      <c r="AE332">
        <v>1</v>
      </c>
      <c r="AG332" s="39" t="s">
        <v>15187</v>
      </c>
      <c r="AH332">
        <v>1</v>
      </c>
      <c r="AJ332" s="39" t="s">
        <v>15186</v>
      </c>
      <c r="AK332">
        <v>1</v>
      </c>
      <c r="AM332" s="39" t="s">
        <v>42621</v>
      </c>
      <c r="AN332">
        <v>1</v>
      </c>
      <c r="AP332" s="39" t="s">
        <v>42622</v>
      </c>
      <c r="AQ332">
        <v>1</v>
      </c>
      <c r="AS332" s="39" t="s">
        <v>42680</v>
      </c>
      <c r="AT332">
        <v>0</v>
      </c>
    </row>
    <row r="333" spans="1:46" x14ac:dyDescent="0.3">
      <c r="A333">
        <v>332</v>
      </c>
      <c r="B333" s="1">
        <v>45908.435196759259</v>
      </c>
      <c r="C333" s="1">
        <v>45908.442604166667</v>
      </c>
      <c r="D333" s="39" t="s">
        <v>2791</v>
      </c>
      <c r="E333" s="39" t="s">
        <v>2792</v>
      </c>
      <c r="F333">
        <v>4</v>
      </c>
      <c r="I333" s="39" t="s">
        <v>2792</v>
      </c>
      <c r="L333">
        <v>5</v>
      </c>
      <c r="O333">
        <v>20</v>
      </c>
      <c r="R333" s="39" t="s">
        <v>15186</v>
      </c>
      <c r="S333">
        <v>0</v>
      </c>
      <c r="U333" s="39" t="s">
        <v>15186</v>
      </c>
      <c r="V333">
        <v>0</v>
      </c>
      <c r="X333" s="39" t="s">
        <v>15186</v>
      </c>
      <c r="Y333">
        <v>1</v>
      </c>
      <c r="AA333" s="39" t="s">
        <v>15187</v>
      </c>
      <c r="AB333">
        <v>1</v>
      </c>
      <c r="AD333" s="39" t="s">
        <v>15187</v>
      </c>
      <c r="AE333">
        <v>0</v>
      </c>
      <c r="AG333" s="39" t="s">
        <v>15186</v>
      </c>
      <c r="AH333">
        <v>0</v>
      </c>
      <c r="AJ333" s="39" t="s">
        <v>15187</v>
      </c>
      <c r="AK333">
        <v>0</v>
      </c>
      <c r="AM333" s="39" t="s">
        <v>42621</v>
      </c>
      <c r="AN333">
        <v>1</v>
      </c>
      <c r="AP333" s="39" t="s">
        <v>42622</v>
      </c>
      <c r="AQ333">
        <v>1</v>
      </c>
      <c r="AS333" s="39" t="s">
        <v>42757</v>
      </c>
      <c r="AT333">
        <v>0</v>
      </c>
    </row>
    <row r="334" spans="1:46" x14ac:dyDescent="0.3">
      <c r="A334">
        <v>333</v>
      </c>
      <c r="B334" s="1">
        <v>45908.434849537036</v>
      </c>
      <c r="C334" s="1">
        <v>45908.442719907405</v>
      </c>
      <c r="D334" s="39" t="s">
        <v>2737</v>
      </c>
      <c r="E334" s="39" t="s">
        <v>2738</v>
      </c>
      <c r="F334">
        <v>6</v>
      </c>
      <c r="I334" s="39" t="s">
        <v>2738</v>
      </c>
      <c r="L334">
        <v>5</v>
      </c>
      <c r="O334">
        <v>32</v>
      </c>
      <c r="R334" s="39" t="s">
        <v>15186</v>
      </c>
      <c r="S334">
        <v>0</v>
      </c>
      <c r="U334" s="39" t="s">
        <v>15186</v>
      </c>
      <c r="V334">
        <v>0</v>
      </c>
      <c r="X334" s="39" t="s">
        <v>15186</v>
      </c>
      <c r="Y334">
        <v>1</v>
      </c>
      <c r="AA334" s="39" t="s">
        <v>15187</v>
      </c>
      <c r="AB334">
        <v>1</v>
      </c>
      <c r="AD334" s="39" t="s">
        <v>15186</v>
      </c>
      <c r="AE334">
        <v>1</v>
      </c>
      <c r="AG334" s="39" t="s">
        <v>15187</v>
      </c>
      <c r="AH334">
        <v>1</v>
      </c>
      <c r="AJ334" s="39" t="s">
        <v>15186</v>
      </c>
      <c r="AK334">
        <v>1</v>
      </c>
      <c r="AM334" s="39" t="s">
        <v>42621</v>
      </c>
      <c r="AN334">
        <v>1</v>
      </c>
      <c r="AP334" s="39" t="s">
        <v>42624</v>
      </c>
      <c r="AQ334">
        <v>0</v>
      </c>
      <c r="AS334" s="39" t="s">
        <v>42627</v>
      </c>
      <c r="AT334">
        <v>0</v>
      </c>
    </row>
    <row r="335" spans="1:46" x14ac:dyDescent="0.3">
      <c r="A335">
        <v>334</v>
      </c>
      <c r="B335" s="1">
        <v>45908.438530092593</v>
      </c>
      <c r="C335" s="1">
        <v>45908.442997685182</v>
      </c>
      <c r="D335" s="39" t="s">
        <v>2982</v>
      </c>
      <c r="E335" s="39" t="s">
        <v>2983</v>
      </c>
      <c r="F335">
        <v>8</v>
      </c>
      <c r="I335" s="39" t="s">
        <v>2983</v>
      </c>
      <c r="L335">
        <v>5</v>
      </c>
      <c r="O335">
        <v>7</v>
      </c>
      <c r="R335" s="39" t="s">
        <v>15187</v>
      </c>
      <c r="S335">
        <v>1</v>
      </c>
      <c r="U335" s="39" t="s">
        <v>15187</v>
      </c>
      <c r="V335">
        <v>1</v>
      </c>
      <c r="X335" s="39" t="s">
        <v>15186</v>
      </c>
      <c r="Y335">
        <v>1</v>
      </c>
      <c r="AA335" s="39" t="s">
        <v>15187</v>
      </c>
      <c r="AB335">
        <v>1</v>
      </c>
      <c r="AD335" s="39" t="s">
        <v>15186</v>
      </c>
      <c r="AE335">
        <v>1</v>
      </c>
      <c r="AG335" s="39" t="s">
        <v>15187</v>
      </c>
      <c r="AH335">
        <v>1</v>
      </c>
      <c r="AJ335" s="39" t="s">
        <v>15186</v>
      </c>
      <c r="AK335">
        <v>1</v>
      </c>
      <c r="AM335" s="39" t="s">
        <v>42621</v>
      </c>
      <c r="AN335">
        <v>1</v>
      </c>
      <c r="AP335" s="39" t="s">
        <v>42630</v>
      </c>
      <c r="AQ335">
        <v>0</v>
      </c>
      <c r="AS335" s="39" t="s">
        <v>42758</v>
      </c>
      <c r="AT335">
        <v>0</v>
      </c>
    </row>
    <row r="336" spans="1:46" x14ac:dyDescent="0.3">
      <c r="A336">
        <v>335</v>
      </c>
      <c r="B336" s="1">
        <v>45908.436099537037</v>
      </c>
      <c r="C336" s="1">
        <v>45908.443171296298</v>
      </c>
      <c r="D336" s="39" t="s">
        <v>2730</v>
      </c>
      <c r="E336" s="39" t="s">
        <v>2731</v>
      </c>
      <c r="F336">
        <v>9</v>
      </c>
      <c r="I336" s="39" t="s">
        <v>2731</v>
      </c>
      <c r="L336">
        <v>5</v>
      </c>
      <c r="O336">
        <v>14</v>
      </c>
      <c r="R336" s="39" t="s">
        <v>15187</v>
      </c>
      <c r="S336">
        <v>1</v>
      </c>
      <c r="U336" s="39" t="s">
        <v>15187</v>
      </c>
      <c r="V336">
        <v>1</v>
      </c>
      <c r="X336" s="39" t="s">
        <v>15186</v>
      </c>
      <c r="Y336">
        <v>1</v>
      </c>
      <c r="AA336" s="39" t="s">
        <v>15187</v>
      </c>
      <c r="AB336">
        <v>1</v>
      </c>
      <c r="AD336" s="39" t="s">
        <v>15186</v>
      </c>
      <c r="AE336">
        <v>1</v>
      </c>
      <c r="AG336" s="39" t="s">
        <v>15187</v>
      </c>
      <c r="AH336">
        <v>1</v>
      </c>
      <c r="AJ336" s="39" t="s">
        <v>15186</v>
      </c>
      <c r="AK336">
        <v>1</v>
      </c>
      <c r="AM336" s="39" t="s">
        <v>42621</v>
      </c>
      <c r="AN336">
        <v>1</v>
      </c>
      <c r="AP336" s="39" t="s">
        <v>42622</v>
      </c>
      <c r="AQ336">
        <v>1</v>
      </c>
      <c r="AS336" s="39" t="s">
        <v>42708</v>
      </c>
      <c r="AT336">
        <v>0</v>
      </c>
    </row>
    <row r="337" spans="1:46" x14ac:dyDescent="0.3">
      <c r="A337">
        <v>336</v>
      </c>
      <c r="B337" s="1">
        <v>45908.435543981483</v>
      </c>
      <c r="C337" s="1">
        <v>45908.443368055552</v>
      </c>
      <c r="D337" s="39" t="s">
        <v>2887</v>
      </c>
      <c r="E337" s="39" t="s">
        <v>2888</v>
      </c>
      <c r="F337">
        <v>9</v>
      </c>
      <c r="I337" s="39" t="s">
        <v>42759</v>
      </c>
      <c r="L337">
        <v>5</v>
      </c>
      <c r="O337">
        <v>33</v>
      </c>
      <c r="R337" s="39" t="s">
        <v>15187</v>
      </c>
      <c r="S337">
        <v>1</v>
      </c>
      <c r="U337" s="39" t="s">
        <v>15187</v>
      </c>
      <c r="V337">
        <v>1</v>
      </c>
      <c r="X337" s="39" t="s">
        <v>15186</v>
      </c>
      <c r="Y337">
        <v>1</v>
      </c>
      <c r="AA337" s="39" t="s">
        <v>15187</v>
      </c>
      <c r="AB337">
        <v>1</v>
      </c>
      <c r="AD337" s="39" t="s">
        <v>15186</v>
      </c>
      <c r="AE337">
        <v>1</v>
      </c>
      <c r="AG337" s="39" t="s">
        <v>15187</v>
      </c>
      <c r="AH337">
        <v>1</v>
      </c>
      <c r="AJ337" s="39" t="s">
        <v>15186</v>
      </c>
      <c r="AK337">
        <v>1</v>
      </c>
      <c r="AM337" s="39" t="s">
        <v>42621</v>
      </c>
      <c r="AN337">
        <v>1</v>
      </c>
      <c r="AP337" s="39" t="s">
        <v>42622</v>
      </c>
      <c r="AQ337">
        <v>1</v>
      </c>
      <c r="AS337" s="39" t="s">
        <v>42760</v>
      </c>
      <c r="AT337">
        <v>0</v>
      </c>
    </row>
    <row r="338" spans="1:46" x14ac:dyDescent="0.3">
      <c r="A338">
        <v>337</v>
      </c>
      <c r="B338" s="1">
        <v>45908.434652777774</v>
      </c>
      <c r="C338" s="1">
        <v>45908.444293981483</v>
      </c>
      <c r="D338" s="39" t="s">
        <v>2781</v>
      </c>
      <c r="E338" s="39" t="s">
        <v>2782</v>
      </c>
      <c r="F338">
        <v>9</v>
      </c>
      <c r="I338" s="39" t="s">
        <v>2782</v>
      </c>
      <c r="L338">
        <v>5</v>
      </c>
      <c r="O338">
        <v>10</v>
      </c>
      <c r="R338" s="39" t="s">
        <v>15186</v>
      </c>
      <c r="S338">
        <v>0</v>
      </c>
      <c r="U338" s="39" t="s">
        <v>15187</v>
      </c>
      <c r="V338">
        <v>1</v>
      </c>
      <c r="X338" s="39" t="s">
        <v>15186</v>
      </c>
      <c r="Y338">
        <v>1</v>
      </c>
      <c r="AA338" s="39" t="s">
        <v>15187</v>
      </c>
      <c r="AB338">
        <v>1</v>
      </c>
      <c r="AD338" s="39" t="s">
        <v>15186</v>
      </c>
      <c r="AE338">
        <v>1</v>
      </c>
      <c r="AG338" s="39" t="s">
        <v>15187</v>
      </c>
      <c r="AH338">
        <v>1</v>
      </c>
      <c r="AJ338" s="39" t="s">
        <v>15186</v>
      </c>
      <c r="AK338">
        <v>1</v>
      </c>
      <c r="AM338" s="39" t="s">
        <v>42621</v>
      </c>
      <c r="AN338">
        <v>1</v>
      </c>
      <c r="AP338" s="39" t="s">
        <v>42622</v>
      </c>
      <c r="AQ338">
        <v>1</v>
      </c>
      <c r="AS338" s="39" t="s">
        <v>42626</v>
      </c>
      <c r="AT338">
        <v>1</v>
      </c>
    </row>
    <row r="339" spans="1:46" x14ac:dyDescent="0.3">
      <c r="A339">
        <v>338</v>
      </c>
      <c r="B339" s="1">
        <v>45908.436041666668</v>
      </c>
      <c r="C339" s="1">
        <v>45908.444826388892</v>
      </c>
      <c r="D339" s="39" t="s">
        <v>2860</v>
      </c>
      <c r="E339" s="39" t="s">
        <v>2861</v>
      </c>
      <c r="F339">
        <v>8</v>
      </c>
      <c r="I339" s="39" t="s">
        <v>41728</v>
      </c>
      <c r="L339">
        <v>5</v>
      </c>
      <c r="O339">
        <v>5</v>
      </c>
      <c r="R339" s="39" t="s">
        <v>15187</v>
      </c>
      <c r="S339">
        <v>1</v>
      </c>
      <c r="U339" s="39" t="s">
        <v>15187</v>
      </c>
      <c r="V339">
        <v>1</v>
      </c>
      <c r="X339" s="39" t="s">
        <v>15186</v>
      </c>
      <c r="Y339">
        <v>1</v>
      </c>
      <c r="AA339" s="39" t="s">
        <v>15187</v>
      </c>
      <c r="AB339">
        <v>1</v>
      </c>
      <c r="AD339" s="39" t="s">
        <v>15186</v>
      </c>
      <c r="AE339">
        <v>1</v>
      </c>
      <c r="AG339" s="39" t="s">
        <v>15187</v>
      </c>
      <c r="AH339">
        <v>1</v>
      </c>
      <c r="AJ339" s="39" t="s">
        <v>15186</v>
      </c>
      <c r="AK339">
        <v>1</v>
      </c>
      <c r="AM339" s="39" t="s">
        <v>42638</v>
      </c>
      <c r="AN339">
        <v>0</v>
      </c>
      <c r="AP339" s="39" t="s">
        <v>42622</v>
      </c>
      <c r="AQ339">
        <v>1</v>
      </c>
      <c r="AS339" s="39" t="s">
        <v>42761</v>
      </c>
      <c r="AT339">
        <v>0</v>
      </c>
    </row>
    <row r="340" spans="1:46" x14ac:dyDescent="0.3">
      <c r="A340">
        <v>339</v>
      </c>
      <c r="B340" s="1">
        <v>45908.437442129631</v>
      </c>
      <c r="C340" s="1">
        <v>45908.444826388892</v>
      </c>
      <c r="D340" s="39" t="s">
        <v>2900</v>
      </c>
      <c r="E340" s="39" t="s">
        <v>2901</v>
      </c>
      <c r="F340">
        <v>7</v>
      </c>
      <c r="I340" s="39" t="s">
        <v>2901</v>
      </c>
      <c r="L340">
        <v>5</v>
      </c>
      <c r="O340">
        <v>24</v>
      </c>
      <c r="R340" s="39" t="s">
        <v>15187</v>
      </c>
      <c r="S340">
        <v>1</v>
      </c>
      <c r="U340" s="39" t="s">
        <v>15186</v>
      </c>
      <c r="V340">
        <v>0</v>
      </c>
      <c r="X340" s="39" t="s">
        <v>15186</v>
      </c>
      <c r="Y340">
        <v>1</v>
      </c>
      <c r="AA340" s="39" t="s">
        <v>15187</v>
      </c>
      <c r="AB340">
        <v>1</v>
      </c>
      <c r="AD340" s="39" t="s">
        <v>15187</v>
      </c>
      <c r="AE340">
        <v>0</v>
      </c>
      <c r="AG340" s="39" t="s">
        <v>15187</v>
      </c>
      <c r="AH340">
        <v>1</v>
      </c>
      <c r="AJ340" s="39" t="s">
        <v>15186</v>
      </c>
      <c r="AK340">
        <v>1</v>
      </c>
      <c r="AM340" s="39" t="s">
        <v>42621</v>
      </c>
      <c r="AN340">
        <v>1</v>
      </c>
      <c r="AP340" s="39" t="s">
        <v>42622</v>
      </c>
      <c r="AQ340">
        <v>1</v>
      </c>
      <c r="AS340" s="39" t="s">
        <v>42762</v>
      </c>
      <c r="AT340">
        <v>0</v>
      </c>
    </row>
    <row r="341" spans="1:46" x14ac:dyDescent="0.3">
      <c r="A341">
        <v>340</v>
      </c>
      <c r="B341" s="1">
        <v>45908.437673611108</v>
      </c>
      <c r="C341" s="1">
        <v>45908.444849537038</v>
      </c>
      <c r="D341" s="39" t="s">
        <v>2991</v>
      </c>
      <c r="E341" s="39" t="s">
        <v>2992</v>
      </c>
      <c r="F341">
        <v>8</v>
      </c>
      <c r="I341" s="39" t="s">
        <v>42763</v>
      </c>
      <c r="L341">
        <v>5</v>
      </c>
      <c r="O341">
        <v>17</v>
      </c>
      <c r="R341" s="39" t="s">
        <v>15187</v>
      </c>
      <c r="S341">
        <v>1</v>
      </c>
      <c r="U341" s="39" t="s">
        <v>15187</v>
      </c>
      <c r="V341">
        <v>1</v>
      </c>
      <c r="X341" s="39" t="s">
        <v>15186</v>
      </c>
      <c r="Y341">
        <v>1</v>
      </c>
      <c r="AA341" s="39" t="s">
        <v>15187</v>
      </c>
      <c r="AB341">
        <v>1</v>
      </c>
      <c r="AD341" s="39" t="s">
        <v>15186</v>
      </c>
      <c r="AE341">
        <v>1</v>
      </c>
      <c r="AG341" s="39" t="s">
        <v>15187</v>
      </c>
      <c r="AH341">
        <v>1</v>
      </c>
      <c r="AJ341" s="39" t="s">
        <v>15186</v>
      </c>
      <c r="AK341">
        <v>1</v>
      </c>
      <c r="AM341" s="39" t="s">
        <v>42638</v>
      </c>
      <c r="AN341">
        <v>0</v>
      </c>
      <c r="AP341" s="39" t="s">
        <v>42622</v>
      </c>
      <c r="AQ341">
        <v>1</v>
      </c>
      <c r="AS341" s="39" t="s">
        <v>42761</v>
      </c>
      <c r="AT341">
        <v>0</v>
      </c>
    </row>
    <row r="342" spans="1:46" x14ac:dyDescent="0.3">
      <c r="A342">
        <v>341</v>
      </c>
      <c r="B342" s="1">
        <v>45908.437939814816</v>
      </c>
      <c r="C342" s="1">
        <v>45908.445625</v>
      </c>
      <c r="D342" s="39" t="s">
        <v>2749</v>
      </c>
      <c r="E342" s="39" t="s">
        <v>2750</v>
      </c>
      <c r="F342">
        <v>8</v>
      </c>
      <c r="I342" s="39" t="s">
        <v>2750</v>
      </c>
      <c r="L342">
        <v>5</v>
      </c>
      <c r="O342">
        <v>35</v>
      </c>
      <c r="R342" s="39" t="s">
        <v>15187</v>
      </c>
      <c r="S342">
        <v>1</v>
      </c>
      <c r="U342" s="39" t="s">
        <v>15186</v>
      </c>
      <c r="V342">
        <v>0</v>
      </c>
      <c r="X342" s="39" t="s">
        <v>15186</v>
      </c>
      <c r="Y342">
        <v>1</v>
      </c>
      <c r="AA342" s="39" t="s">
        <v>15187</v>
      </c>
      <c r="AB342">
        <v>1</v>
      </c>
      <c r="AD342" s="39" t="s">
        <v>15186</v>
      </c>
      <c r="AE342">
        <v>1</v>
      </c>
      <c r="AG342" s="39" t="s">
        <v>15187</v>
      </c>
      <c r="AH342">
        <v>1</v>
      </c>
      <c r="AJ342" s="39" t="s">
        <v>15186</v>
      </c>
      <c r="AK342">
        <v>1</v>
      </c>
      <c r="AM342" s="39" t="s">
        <v>42621</v>
      </c>
      <c r="AN342">
        <v>1</v>
      </c>
      <c r="AP342" s="39" t="s">
        <v>42622</v>
      </c>
      <c r="AQ342">
        <v>1</v>
      </c>
      <c r="AS342" s="39" t="s">
        <v>42764</v>
      </c>
      <c r="AT342">
        <v>0</v>
      </c>
    </row>
    <row r="343" spans="1:46" x14ac:dyDescent="0.3">
      <c r="A343">
        <v>342</v>
      </c>
      <c r="B343" s="1">
        <v>45908.435613425929</v>
      </c>
      <c r="C343" s="1">
        <v>45908.445648148147</v>
      </c>
      <c r="D343" s="39" t="s">
        <v>2954</v>
      </c>
      <c r="E343" s="39" t="s">
        <v>2955</v>
      </c>
      <c r="F343">
        <v>8</v>
      </c>
      <c r="I343" s="39" t="s">
        <v>27905</v>
      </c>
      <c r="L343">
        <v>5</v>
      </c>
      <c r="O343">
        <v>38</v>
      </c>
      <c r="R343" s="39" t="s">
        <v>15187</v>
      </c>
      <c r="S343">
        <v>1</v>
      </c>
      <c r="U343" s="39" t="s">
        <v>15187</v>
      </c>
      <c r="V343">
        <v>1</v>
      </c>
      <c r="X343" s="39" t="s">
        <v>15186</v>
      </c>
      <c r="Y343">
        <v>1</v>
      </c>
      <c r="AA343" s="39" t="s">
        <v>15187</v>
      </c>
      <c r="AB343">
        <v>1</v>
      </c>
      <c r="AD343" s="39" t="s">
        <v>15187</v>
      </c>
      <c r="AE343">
        <v>0</v>
      </c>
      <c r="AG343" s="39" t="s">
        <v>15187</v>
      </c>
      <c r="AH343">
        <v>1</v>
      </c>
      <c r="AJ343" s="39" t="s">
        <v>15186</v>
      </c>
      <c r="AK343">
        <v>1</v>
      </c>
      <c r="AM343" s="39" t="s">
        <v>42621</v>
      </c>
      <c r="AN343">
        <v>1</v>
      </c>
      <c r="AP343" s="39" t="s">
        <v>42622</v>
      </c>
      <c r="AQ343">
        <v>1</v>
      </c>
      <c r="AS343" s="39" t="s">
        <v>42765</v>
      </c>
      <c r="AT343">
        <v>0</v>
      </c>
    </row>
    <row r="344" spans="1:46" x14ac:dyDescent="0.3">
      <c r="A344">
        <v>343</v>
      </c>
      <c r="B344" s="1">
        <v>45908.435486111113</v>
      </c>
      <c r="C344" s="1">
        <v>45908.447175925925</v>
      </c>
      <c r="D344" s="39" t="s">
        <v>3000</v>
      </c>
      <c r="E344" s="39" t="s">
        <v>3001</v>
      </c>
      <c r="F344">
        <v>7</v>
      </c>
      <c r="I344" s="39" t="s">
        <v>3001</v>
      </c>
      <c r="L344">
        <v>5</v>
      </c>
      <c r="O344">
        <v>1</v>
      </c>
      <c r="R344" s="39" t="s">
        <v>15186</v>
      </c>
      <c r="S344">
        <v>0</v>
      </c>
      <c r="U344" s="39" t="s">
        <v>15186</v>
      </c>
      <c r="V344">
        <v>0</v>
      </c>
      <c r="X344" s="39" t="s">
        <v>15186</v>
      </c>
      <c r="Y344">
        <v>1</v>
      </c>
      <c r="AA344" s="39" t="s">
        <v>15187</v>
      </c>
      <c r="AB344">
        <v>1</v>
      </c>
      <c r="AD344" s="39" t="s">
        <v>15186</v>
      </c>
      <c r="AE344">
        <v>1</v>
      </c>
      <c r="AG344" s="39" t="s">
        <v>15187</v>
      </c>
      <c r="AH344">
        <v>1</v>
      </c>
      <c r="AJ344" s="39" t="s">
        <v>15186</v>
      </c>
      <c r="AK344">
        <v>1</v>
      </c>
      <c r="AM344" s="39" t="s">
        <v>42621</v>
      </c>
      <c r="AN344">
        <v>1</v>
      </c>
      <c r="AP344" s="39" t="s">
        <v>42634</v>
      </c>
      <c r="AQ344">
        <v>0</v>
      </c>
      <c r="AS344" s="39" t="s">
        <v>42626</v>
      </c>
      <c r="AT344">
        <v>1</v>
      </c>
    </row>
    <row r="345" spans="1:46" x14ac:dyDescent="0.3">
      <c r="A345">
        <v>344</v>
      </c>
      <c r="B345" s="1">
        <v>45908.438148148147</v>
      </c>
      <c r="C345" s="1">
        <v>45908.448182870372</v>
      </c>
      <c r="D345" s="39" t="s">
        <v>2927</v>
      </c>
      <c r="E345" s="39" t="s">
        <v>2928</v>
      </c>
      <c r="F345">
        <v>9</v>
      </c>
      <c r="I345" s="39" t="s">
        <v>2928</v>
      </c>
      <c r="L345">
        <v>5</v>
      </c>
      <c r="O345">
        <v>29</v>
      </c>
      <c r="R345" s="39" t="s">
        <v>15187</v>
      </c>
      <c r="S345">
        <v>1</v>
      </c>
      <c r="U345" s="39" t="s">
        <v>15187</v>
      </c>
      <c r="V345">
        <v>1</v>
      </c>
      <c r="X345" s="39" t="s">
        <v>15186</v>
      </c>
      <c r="Y345">
        <v>1</v>
      </c>
      <c r="AA345" s="39" t="s">
        <v>15187</v>
      </c>
      <c r="AB345">
        <v>1</v>
      </c>
      <c r="AD345" s="39" t="s">
        <v>15186</v>
      </c>
      <c r="AE345">
        <v>1</v>
      </c>
      <c r="AG345" s="39" t="s">
        <v>15187</v>
      </c>
      <c r="AH345">
        <v>1</v>
      </c>
      <c r="AJ345" s="39" t="s">
        <v>15186</v>
      </c>
      <c r="AK345">
        <v>1</v>
      </c>
      <c r="AM345" s="39" t="s">
        <v>42621</v>
      </c>
      <c r="AN345">
        <v>1</v>
      </c>
      <c r="AP345" s="39" t="s">
        <v>42622</v>
      </c>
      <c r="AQ345">
        <v>1</v>
      </c>
      <c r="AS345" s="39" t="s">
        <v>42766</v>
      </c>
      <c r="AT345">
        <v>0</v>
      </c>
    </row>
    <row r="346" spans="1:46" x14ac:dyDescent="0.3">
      <c r="A346">
        <v>345</v>
      </c>
      <c r="B346" s="1">
        <v>45908.445138888892</v>
      </c>
      <c r="C346" s="1">
        <v>45908.449120370373</v>
      </c>
      <c r="D346" s="39" t="s">
        <v>2769</v>
      </c>
      <c r="E346" s="39" t="s">
        <v>2770</v>
      </c>
      <c r="F346">
        <v>8</v>
      </c>
      <c r="I346" s="39" t="s">
        <v>2771</v>
      </c>
      <c r="L346">
        <v>5</v>
      </c>
      <c r="O346">
        <v>8</v>
      </c>
      <c r="R346" s="39" t="s">
        <v>15187</v>
      </c>
      <c r="S346">
        <v>1</v>
      </c>
      <c r="U346" s="39" t="s">
        <v>15187</v>
      </c>
      <c r="V346">
        <v>1</v>
      </c>
      <c r="X346" s="39" t="s">
        <v>15186</v>
      </c>
      <c r="Y346">
        <v>1</v>
      </c>
      <c r="AA346" s="39" t="s">
        <v>15187</v>
      </c>
      <c r="AB346">
        <v>1</v>
      </c>
      <c r="AD346" s="39" t="s">
        <v>15186</v>
      </c>
      <c r="AE346">
        <v>1</v>
      </c>
      <c r="AG346" s="39" t="s">
        <v>15187</v>
      </c>
      <c r="AH346">
        <v>1</v>
      </c>
      <c r="AJ346" s="39" t="s">
        <v>15186</v>
      </c>
      <c r="AK346">
        <v>1</v>
      </c>
      <c r="AM346" s="39" t="s">
        <v>42621</v>
      </c>
      <c r="AN346">
        <v>1</v>
      </c>
      <c r="AP346" s="39" t="s">
        <v>42630</v>
      </c>
      <c r="AQ346">
        <v>0</v>
      </c>
      <c r="AS346" s="39" t="s">
        <v>42767</v>
      </c>
      <c r="AT346">
        <v>0</v>
      </c>
    </row>
    <row r="347" spans="1:46" x14ac:dyDescent="0.3">
      <c r="A347">
        <v>346</v>
      </c>
      <c r="B347" s="1">
        <v>45908.446759259263</v>
      </c>
      <c r="C347" s="1">
        <v>45908.449212962965</v>
      </c>
      <c r="D347" s="39" t="s">
        <v>2719</v>
      </c>
      <c r="E347" s="39" t="s">
        <v>2720</v>
      </c>
      <c r="F347">
        <v>8</v>
      </c>
      <c r="I347" s="39" t="s">
        <v>2721</v>
      </c>
      <c r="L347">
        <v>5</v>
      </c>
      <c r="O347">
        <v>9</v>
      </c>
      <c r="R347" s="39" t="s">
        <v>15187</v>
      </c>
      <c r="S347">
        <v>1</v>
      </c>
      <c r="U347" s="39" t="s">
        <v>15187</v>
      </c>
      <c r="V347">
        <v>1</v>
      </c>
      <c r="X347" s="39" t="s">
        <v>15186</v>
      </c>
      <c r="Y347">
        <v>1</v>
      </c>
      <c r="AA347" s="39" t="s">
        <v>15187</v>
      </c>
      <c r="AB347">
        <v>1</v>
      </c>
      <c r="AD347" s="39" t="s">
        <v>15186</v>
      </c>
      <c r="AE347">
        <v>1</v>
      </c>
      <c r="AG347" s="39" t="s">
        <v>15187</v>
      </c>
      <c r="AH347">
        <v>1</v>
      </c>
      <c r="AJ347" s="39" t="s">
        <v>15186</v>
      </c>
      <c r="AK347">
        <v>1</v>
      </c>
      <c r="AM347" s="39" t="s">
        <v>42638</v>
      </c>
      <c r="AN347">
        <v>0</v>
      </c>
      <c r="AP347" s="39" t="s">
        <v>42622</v>
      </c>
      <c r="AQ347">
        <v>1</v>
      </c>
      <c r="AS347" s="39" t="s">
        <v>42767</v>
      </c>
      <c r="AT347">
        <v>0</v>
      </c>
    </row>
    <row r="348" spans="1:46" x14ac:dyDescent="0.3">
      <c r="A348">
        <v>347</v>
      </c>
      <c r="B348" s="1">
        <v>45908.445416666669</v>
      </c>
      <c r="C348" s="1">
        <v>45908.449247685188</v>
      </c>
      <c r="D348" s="39" t="s">
        <v>2674</v>
      </c>
      <c r="E348" s="39" t="s">
        <v>2675</v>
      </c>
      <c r="F348">
        <v>9</v>
      </c>
      <c r="I348" s="39" t="s">
        <v>2675</v>
      </c>
      <c r="L348">
        <v>5</v>
      </c>
      <c r="O348">
        <v>4</v>
      </c>
      <c r="R348" s="39" t="s">
        <v>15187</v>
      </c>
      <c r="S348">
        <v>1</v>
      </c>
      <c r="U348" s="39" t="s">
        <v>15187</v>
      </c>
      <c r="V348">
        <v>1</v>
      </c>
      <c r="X348" s="39" t="s">
        <v>15186</v>
      </c>
      <c r="Y348">
        <v>1</v>
      </c>
      <c r="AA348" s="39" t="s">
        <v>15187</v>
      </c>
      <c r="AB348">
        <v>1</v>
      </c>
      <c r="AD348" s="39" t="s">
        <v>15186</v>
      </c>
      <c r="AE348">
        <v>1</v>
      </c>
      <c r="AG348" s="39" t="s">
        <v>15187</v>
      </c>
      <c r="AH348">
        <v>1</v>
      </c>
      <c r="AJ348" s="39" t="s">
        <v>15186</v>
      </c>
      <c r="AK348">
        <v>1</v>
      </c>
      <c r="AM348" s="39" t="s">
        <v>42621</v>
      </c>
      <c r="AN348">
        <v>1</v>
      </c>
      <c r="AP348" s="39" t="s">
        <v>42622</v>
      </c>
      <c r="AQ348">
        <v>1</v>
      </c>
      <c r="AS348" s="39" t="s">
        <v>42767</v>
      </c>
      <c r="AT348">
        <v>0</v>
      </c>
    </row>
    <row r="349" spans="1:46" x14ac:dyDescent="0.3">
      <c r="A349">
        <v>348</v>
      </c>
      <c r="B349" s="1">
        <v>45908.445740740739</v>
      </c>
      <c r="C349" s="1">
        <v>45908.449502314812</v>
      </c>
      <c r="D349" s="39" t="s">
        <v>3009</v>
      </c>
      <c r="E349" s="39" t="s">
        <v>3010</v>
      </c>
      <c r="F349">
        <v>9</v>
      </c>
      <c r="I349" s="39" t="s">
        <v>3011</v>
      </c>
      <c r="L349">
        <v>5</v>
      </c>
      <c r="O349">
        <v>15</v>
      </c>
      <c r="R349" s="39" t="s">
        <v>15187</v>
      </c>
      <c r="S349">
        <v>1</v>
      </c>
      <c r="U349" s="39" t="s">
        <v>15187</v>
      </c>
      <c r="V349">
        <v>1</v>
      </c>
      <c r="X349" s="39" t="s">
        <v>15186</v>
      </c>
      <c r="Y349">
        <v>1</v>
      </c>
      <c r="AA349" s="39" t="s">
        <v>15187</v>
      </c>
      <c r="AB349">
        <v>1</v>
      </c>
      <c r="AD349" s="39" t="s">
        <v>15186</v>
      </c>
      <c r="AE349">
        <v>1</v>
      </c>
      <c r="AG349" s="39" t="s">
        <v>15187</v>
      </c>
      <c r="AH349">
        <v>1</v>
      </c>
      <c r="AJ349" s="39" t="s">
        <v>15186</v>
      </c>
      <c r="AK349">
        <v>1</v>
      </c>
      <c r="AM349" s="39" t="s">
        <v>42621</v>
      </c>
      <c r="AN349">
        <v>1</v>
      </c>
      <c r="AP349" s="39" t="s">
        <v>42622</v>
      </c>
      <c r="AQ349">
        <v>1</v>
      </c>
      <c r="AS349" s="39" t="s">
        <v>42767</v>
      </c>
      <c r="AT349">
        <v>0</v>
      </c>
    </row>
    <row r="350" spans="1:46" x14ac:dyDescent="0.3">
      <c r="A350">
        <v>349</v>
      </c>
      <c r="B350" s="1">
        <v>45908.444456018522</v>
      </c>
      <c r="C350" s="1">
        <v>45908.449606481481</v>
      </c>
      <c r="D350" s="39" t="s">
        <v>2944</v>
      </c>
      <c r="E350" s="39" t="s">
        <v>2945</v>
      </c>
      <c r="F350">
        <v>9</v>
      </c>
      <c r="I350" s="39" t="s">
        <v>2945</v>
      </c>
      <c r="L350">
        <v>5</v>
      </c>
      <c r="O350">
        <v>6</v>
      </c>
      <c r="R350" s="39" t="s">
        <v>15187</v>
      </c>
      <c r="S350">
        <v>1</v>
      </c>
      <c r="U350" s="39" t="s">
        <v>15187</v>
      </c>
      <c r="V350">
        <v>1</v>
      </c>
      <c r="X350" s="39" t="s">
        <v>15186</v>
      </c>
      <c r="Y350">
        <v>1</v>
      </c>
      <c r="AA350" s="39" t="s">
        <v>15187</v>
      </c>
      <c r="AB350">
        <v>1</v>
      </c>
      <c r="AD350" s="39" t="s">
        <v>15186</v>
      </c>
      <c r="AE350">
        <v>1</v>
      </c>
      <c r="AG350" s="39" t="s">
        <v>15187</v>
      </c>
      <c r="AH350">
        <v>1</v>
      </c>
      <c r="AJ350" s="39" t="s">
        <v>15186</v>
      </c>
      <c r="AK350">
        <v>1</v>
      </c>
      <c r="AM350" s="39" t="s">
        <v>42621</v>
      </c>
      <c r="AN350">
        <v>1</v>
      </c>
      <c r="AP350" s="39" t="s">
        <v>42622</v>
      </c>
      <c r="AQ350">
        <v>1</v>
      </c>
      <c r="AS350" s="39" t="s">
        <v>42767</v>
      </c>
      <c r="AT350">
        <v>0</v>
      </c>
    </row>
    <row r="351" spans="1:46" x14ac:dyDescent="0.3">
      <c r="A351">
        <v>350</v>
      </c>
      <c r="B351" s="1">
        <v>45908.445810185185</v>
      </c>
      <c r="C351" s="1">
        <v>45908.450023148151</v>
      </c>
      <c r="D351" s="39" t="s">
        <v>2804</v>
      </c>
      <c r="E351" s="39" t="s">
        <v>2805</v>
      </c>
      <c r="F351">
        <v>9</v>
      </c>
      <c r="I351" s="39" t="s">
        <v>11726</v>
      </c>
      <c r="L351">
        <v>5</v>
      </c>
      <c r="O351">
        <v>21</v>
      </c>
      <c r="R351" s="39" t="s">
        <v>15187</v>
      </c>
      <c r="S351">
        <v>1</v>
      </c>
      <c r="U351" s="39" t="s">
        <v>15187</v>
      </c>
      <c r="V351">
        <v>1</v>
      </c>
      <c r="X351" s="39" t="s">
        <v>15186</v>
      </c>
      <c r="Y351">
        <v>1</v>
      </c>
      <c r="AA351" s="39" t="s">
        <v>15187</v>
      </c>
      <c r="AB351">
        <v>1</v>
      </c>
      <c r="AD351" s="39" t="s">
        <v>15186</v>
      </c>
      <c r="AE351">
        <v>1</v>
      </c>
      <c r="AG351" s="39" t="s">
        <v>15187</v>
      </c>
      <c r="AH351">
        <v>1</v>
      </c>
      <c r="AJ351" s="39" t="s">
        <v>15186</v>
      </c>
      <c r="AK351">
        <v>1</v>
      </c>
      <c r="AM351" s="39" t="s">
        <v>42621</v>
      </c>
      <c r="AN351">
        <v>1</v>
      </c>
      <c r="AP351" s="39" t="s">
        <v>42622</v>
      </c>
      <c r="AQ351">
        <v>1</v>
      </c>
      <c r="AS351" s="39" t="s">
        <v>42662</v>
      </c>
      <c r="AT351">
        <v>0</v>
      </c>
    </row>
    <row r="352" spans="1:46" x14ac:dyDescent="0.3">
      <c r="A352">
        <v>351</v>
      </c>
      <c r="B352" s="1">
        <v>45908.445451388892</v>
      </c>
      <c r="C352" s="1">
        <v>45908.450324074074</v>
      </c>
      <c r="D352" s="39" t="s">
        <v>2663</v>
      </c>
      <c r="E352" s="39" t="s">
        <v>2664</v>
      </c>
      <c r="F352">
        <v>9</v>
      </c>
      <c r="I352" s="39" t="s">
        <v>2664</v>
      </c>
      <c r="L352">
        <v>5</v>
      </c>
      <c r="O352">
        <v>31</v>
      </c>
      <c r="R352" s="39" t="s">
        <v>15187</v>
      </c>
      <c r="S352">
        <v>1</v>
      </c>
      <c r="U352" s="39" t="s">
        <v>15187</v>
      </c>
      <c r="V352">
        <v>1</v>
      </c>
      <c r="X352" s="39" t="s">
        <v>15186</v>
      </c>
      <c r="Y352">
        <v>1</v>
      </c>
      <c r="AA352" s="39" t="s">
        <v>15187</v>
      </c>
      <c r="AB352">
        <v>1</v>
      </c>
      <c r="AD352" s="39" t="s">
        <v>15186</v>
      </c>
      <c r="AE352">
        <v>1</v>
      </c>
      <c r="AG352" s="39" t="s">
        <v>15187</v>
      </c>
      <c r="AH352">
        <v>1</v>
      </c>
      <c r="AJ352" s="39" t="s">
        <v>15186</v>
      </c>
      <c r="AK352">
        <v>1</v>
      </c>
      <c r="AM352" s="39" t="s">
        <v>42621</v>
      </c>
      <c r="AN352">
        <v>1</v>
      </c>
      <c r="AP352" s="39" t="s">
        <v>42622</v>
      </c>
      <c r="AQ352">
        <v>1</v>
      </c>
      <c r="AS352" s="39" t="s">
        <v>42662</v>
      </c>
      <c r="AT352">
        <v>0</v>
      </c>
    </row>
    <row r="353" spans="1:46" x14ac:dyDescent="0.3">
      <c r="A353">
        <v>352</v>
      </c>
      <c r="B353" s="1">
        <v>45908.435034722221</v>
      </c>
      <c r="C353" s="1">
        <v>45908.45076388889</v>
      </c>
      <c r="D353" s="39" t="s">
        <v>2909</v>
      </c>
      <c r="E353" s="39" t="s">
        <v>2910</v>
      </c>
      <c r="F353">
        <v>8</v>
      </c>
      <c r="I353" s="39" t="s">
        <v>2910</v>
      </c>
      <c r="L353">
        <v>5</v>
      </c>
      <c r="O353">
        <v>37</v>
      </c>
      <c r="R353" s="39" t="s">
        <v>15187</v>
      </c>
      <c r="S353">
        <v>1</v>
      </c>
      <c r="U353" s="39" t="s">
        <v>15187</v>
      </c>
      <c r="V353">
        <v>1</v>
      </c>
      <c r="X353" s="39" t="s">
        <v>15186</v>
      </c>
      <c r="Y353">
        <v>1</v>
      </c>
      <c r="AA353" s="39" t="s">
        <v>15187</v>
      </c>
      <c r="AB353">
        <v>1</v>
      </c>
      <c r="AD353" s="39" t="s">
        <v>15187</v>
      </c>
      <c r="AE353">
        <v>0</v>
      </c>
      <c r="AG353" s="39" t="s">
        <v>15187</v>
      </c>
      <c r="AH353">
        <v>1</v>
      </c>
      <c r="AJ353" s="39" t="s">
        <v>15186</v>
      </c>
      <c r="AK353">
        <v>1</v>
      </c>
      <c r="AM353" s="39" t="s">
        <v>42621</v>
      </c>
      <c r="AN353">
        <v>1</v>
      </c>
      <c r="AP353" s="39" t="s">
        <v>42622</v>
      </c>
      <c r="AQ353">
        <v>1</v>
      </c>
      <c r="AS353" s="39" t="s">
        <v>42768</v>
      </c>
      <c r="AT353">
        <v>0</v>
      </c>
    </row>
    <row r="354" spans="1:46" x14ac:dyDescent="0.3">
      <c r="A354">
        <v>353</v>
      </c>
      <c r="B354" s="1">
        <v>45908.442962962959</v>
      </c>
      <c r="C354" s="1">
        <v>45908.451053240744</v>
      </c>
      <c r="D354" s="39" t="s">
        <v>2685</v>
      </c>
      <c r="E354" s="39" t="s">
        <v>2686</v>
      </c>
      <c r="F354">
        <v>9</v>
      </c>
      <c r="I354" s="39" t="s">
        <v>2686</v>
      </c>
      <c r="L354">
        <v>5</v>
      </c>
      <c r="O354">
        <v>13</v>
      </c>
      <c r="R354" s="39" t="s">
        <v>15187</v>
      </c>
      <c r="S354">
        <v>1</v>
      </c>
      <c r="U354" s="39" t="s">
        <v>15187</v>
      </c>
      <c r="V354">
        <v>1</v>
      </c>
      <c r="X354" s="39" t="s">
        <v>15186</v>
      </c>
      <c r="Y354">
        <v>1</v>
      </c>
      <c r="AA354" s="39" t="s">
        <v>15187</v>
      </c>
      <c r="AB354">
        <v>1</v>
      </c>
      <c r="AD354" s="39" t="s">
        <v>15186</v>
      </c>
      <c r="AE354">
        <v>1</v>
      </c>
      <c r="AG354" s="39" t="s">
        <v>15187</v>
      </c>
      <c r="AH354">
        <v>1</v>
      </c>
      <c r="AJ354" s="39" t="s">
        <v>15186</v>
      </c>
      <c r="AK354">
        <v>1</v>
      </c>
      <c r="AM354" s="39" t="s">
        <v>42621</v>
      </c>
      <c r="AN354">
        <v>1</v>
      </c>
      <c r="AP354" s="39" t="s">
        <v>42622</v>
      </c>
      <c r="AQ354">
        <v>1</v>
      </c>
      <c r="AS354" s="39" t="s">
        <v>42662</v>
      </c>
      <c r="AT354">
        <v>0</v>
      </c>
    </row>
    <row r="355" spans="1:46" x14ac:dyDescent="0.3">
      <c r="A355">
        <v>354</v>
      </c>
      <c r="B355" s="1">
        <v>45908.447928240741</v>
      </c>
      <c r="C355" s="1">
        <v>45908.451122685183</v>
      </c>
      <c r="D355" s="39" t="s">
        <v>2637</v>
      </c>
      <c r="E355" s="39" t="s">
        <v>2638</v>
      </c>
      <c r="F355">
        <v>9</v>
      </c>
      <c r="I355" s="39" t="s">
        <v>2639</v>
      </c>
      <c r="L355">
        <v>5</v>
      </c>
      <c r="O355">
        <v>19</v>
      </c>
      <c r="R355" s="39" t="s">
        <v>15187</v>
      </c>
      <c r="S355">
        <v>1</v>
      </c>
      <c r="U355" s="39" t="s">
        <v>15187</v>
      </c>
      <c r="V355">
        <v>1</v>
      </c>
      <c r="X355" s="39" t="s">
        <v>15186</v>
      </c>
      <c r="Y355">
        <v>1</v>
      </c>
      <c r="AA355" s="39" t="s">
        <v>15187</v>
      </c>
      <c r="AB355">
        <v>1</v>
      </c>
      <c r="AD355" s="39" t="s">
        <v>15186</v>
      </c>
      <c r="AE355">
        <v>1</v>
      </c>
      <c r="AG355" s="39" t="s">
        <v>15187</v>
      </c>
      <c r="AH355">
        <v>1</v>
      </c>
      <c r="AJ355" s="39" t="s">
        <v>15186</v>
      </c>
      <c r="AK355">
        <v>1</v>
      </c>
      <c r="AM355" s="39" t="s">
        <v>42621</v>
      </c>
      <c r="AN355">
        <v>1</v>
      </c>
      <c r="AP355" s="39" t="s">
        <v>42622</v>
      </c>
      <c r="AQ355">
        <v>1</v>
      </c>
      <c r="AS355" s="39" t="s">
        <v>42769</v>
      </c>
      <c r="AT355">
        <v>0</v>
      </c>
    </row>
    <row r="356" spans="1:46" x14ac:dyDescent="0.3">
      <c r="A356">
        <v>355</v>
      </c>
      <c r="B356" s="1">
        <v>45908.444432870368</v>
      </c>
      <c r="C356" s="1">
        <v>45908.451145833336</v>
      </c>
      <c r="D356" s="39" t="s">
        <v>2632</v>
      </c>
      <c r="E356" s="39" t="s">
        <v>2633</v>
      </c>
      <c r="F356">
        <v>9</v>
      </c>
      <c r="I356" s="39" t="s">
        <v>2633</v>
      </c>
      <c r="L356">
        <v>5</v>
      </c>
      <c r="O356">
        <v>26</v>
      </c>
      <c r="R356" s="39" t="s">
        <v>15187</v>
      </c>
      <c r="S356">
        <v>1</v>
      </c>
      <c r="U356" s="39" t="s">
        <v>15187</v>
      </c>
      <c r="V356">
        <v>1</v>
      </c>
      <c r="X356" s="39" t="s">
        <v>15186</v>
      </c>
      <c r="Y356">
        <v>1</v>
      </c>
      <c r="AA356" s="39" t="s">
        <v>15187</v>
      </c>
      <c r="AB356">
        <v>1</v>
      </c>
      <c r="AD356" s="39" t="s">
        <v>15186</v>
      </c>
      <c r="AE356">
        <v>1</v>
      </c>
      <c r="AG356" s="39" t="s">
        <v>15187</v>
      </c>
      <c r="AH356">
        <v>1</v>
      </c>
      <c r="AJ356" s="39" t="s">
        <v>15186</v>
      </c>
      <c r="AK356">
        <v>1</v>
      </c>
      <c r="AM356" s="39" t="s">
        <v>42621</v>
      </c>
      <c r="AN356">
        <v>1</v>
      </c>
      <c r="AP356" s="39" t="s">
        <v>42622</v>
      </c>
      <c r="AQ356">
        <v>1</v>
      </c>
      <c r="AS356" s="39" t="s">
        <v>42662</v>
      </c>
      <c r="AT356">
        <v>0</v>
      </c>
    </row>
    <row r="357" spans="1:46" x14ac:dyDescent="0.3">
      <c r="A357">
        <v>356</v>
      </c>
      <c r="B357" s="1">
        <v>45908.441481481481</v>
      </c>
      <c r="C357" s="1">
        <v>45908.451631944445</v>
      </c>
      <c r="D357" s="39" t="s">
        <v>2843</v>
      </c>
      <c r="E357" s="39" t="s">
        <v>2844</v>
      </c>
      <c r="F357">
        <v>9</v>
      </c>
      <c r="I357" s="39" t="s">
        <v>2844</v>
      </c>
      <c r="L357">
        <v>5</v>
      </c>
      <c r="O357">
        <v>34</v>
      </c>
      <c r="R357" s="39" t="s">
        <v>15187</v>
      </c>
      <c r="S357">
        <v>1</v>
      </c>
      <c r="U357" s="39" t="s">
        <v>15187</v>
      </c>
      <c r="V357">
        <v>1</v>
      </c>
      <c r="X357" s="39" t="s">
        <v>15186</v>
      </c>
      <c r="Y357">
        <v>1</v>
      </c>
      <c r="AA357" s="39" t="s">
        <v>15187</v>
      </c>
      <c r="AB357">
        <v>1</v>
      </c>
      <c r="AD357" s="39" t="s">
        <v>15186</v>
      </c>
      <c r="AE357">
        <v>1</v>
      </c>
      <c r="AG357" s="39" t="s">
        <v>15187</v>
      </c>
      <c r="AH357">
        <v>1</v>
      </c>
      <c r="AJ357" s="39" t="s">
        <v>15186</v>
      </c>
      <c r="AK357">
        <v>1</v>
      </c>
      <c r="AM357" s="39" t="s">
        <v>42621</v>
      </c>
      <c r="AN357">
        <v>1</v>
      </c>
      <c r="AP357" s="39" t="s">
        <v>42622</v>
      </c>
      <c r="AQ357">
        <v>1</v>
      </c>
      <c r="AS357" s="39" t="s">
        <v>42770</v>
      </c>
      <c r="AT357">
        <v>0</v>
      </c>
    </row>
    <row r="358" spans="1:46" x14ac:dyDescent="0.3">
      <c r="A358">
        <v>357</v>
      </c>
      <c r="B358" s="1">
        <v>45908.438518518517</v>
      </c>
      <c r="C358" s="1">
        <v>45908.452361111114</v>
      </c>
      <c r="D358" s="39" t="s">
        <v>2852</v>
      </c>
      <c r="E358" s="39" t="s">
        <v>2853</v>
      </c>
      <c r="F358">
        <v>9</v>
      </c>
      <c r="I358" s="39" t="s">
        <v>42475</v>
      </c>
      <c r="L358">
        <v>5</v>
      </c>
      <c r="O358">
        <v>30</v>
      </c>
      <c r="R358" s="39" t="s">
        <v>15187</v>
      </c>
      <c r="S358">
        <v>1</v>
      </c>
      <c r="U358" s="39" t="s">
        <v>15187</v>
      </c>
      <c r="V358">
        <v>1</v>
      </c>
      <c r="X358" s="39" t="s">
        <v>15186</v>
      </c>
      <c r="Y358">
        <v>1</v>
      </c>
      <c r="AA358" s="39" t="s">
        <v>15187</v>
      </c>
      <c r="AB358">
        <v>1</v>
      </c>
      <c r="AD358" s="39" t="s">
        <v>15186</v>
      </c>
      <c r="AE358">
        <v>1</v>
      </c>
      <c r="AG358" s="39" t="s">
        <v>15187</v>
      </c>
      <c r="AH358">
        <v>1</v>
      </c>
      <c r="AJ358" s="39" t="s">
        <v>15186</v>
      </c>
      <c r="AK358">
        <v>1</v>
      </c>
      <c r="AM358" s="39" t="s">
        <v>42621</v>
      </c>
      <c r="AN358">
        <v>1</v>
      </c>
      <c r="AP358" s="39" t="s">
        <v>42622</v>
      </c>
      <c r="AQ358">
        <v>1</v>
      </c>
      <c r="AS358" s="39" t="s">
        <v>42771</v>
      </c>
      <c r="AT358">
        <v>0</v>
      </c>
    </row>
    <row r="359" spans="1:46" x14ac:dyDescent="0.3">
      <c r="A359">
        <v>358</v>
      </c>
      <c r="B359" s="1">
        <v>45908.927627314813</v>
      </c>
      <c r="C359" s="1">
        <v>45908.938854166663</v>
      </c>
      <c r="D359" s="39" t="s">
        <v>3387</v>
      </c>
      <c r="E359" s="39" t="s">
        <v>3388</v>
      </c>
      <c r="F359">
        <v>9</v>
      </c>
      <c r="I359" s="39" t="s">
        <v>3388</v>
      </c>
      <c r="L359">
        <v>3</v>
      </c>
      <c r="O359">
        <v>33</v>
      </c>
      <c r="R359" s="39" t="s">
        <v>15187</v>
      </c>
      <c r="S359">
        <v>1</v>
      </c>
      <c r="U359" s="39" t="s">
        <v>15187</v>
      </c>
      <c r="V359">
        <v>1</v>
      </c>
      <c r="X359" s="39" t="s">
        <v>15186</v>
      </c>
      <c r="Y359">
        <v>1</v>
      </c>
      <c r="AA359" s="39" t="s">
        <v>15187</v>
      </c>
      <c r="AB359">
        <v>1</v>
      </c>
      <c r="AD359" s="39" t="s">
        <v>15186</v>
      </c>
      <c r="AE359">
        <v>1</v>
      </c>
      <c r="AG359" s="39" t="s">
        <v>15187</v>
      </c>
      <c r="AH359">
        <v>1</v>
      </c>
      <c r="AJ359" s="39" t="s">
        <v>15186</v>
      </c>
      <c r="AK359">
        <v>1</v>
      </c>
      <c r="AM359" s="39" t="s">
        <v>42621</v>
      </c>
      <c r="AN359">
        <v>1</v>
      </c>
      <c r="AP359" s="39" t="s">
        <v>42624</v>
      </c>
      <c r="AQ359">
        <v>0</v>
      </c>
      <c r="AS359" s="39" t="s">
        <v>42626</v>
      </c>
      <c r="AT359">
        <v>1</v>
      </c>
    </row>
    <row r="360" spans="1:46" x14ac:dyDescent="0.3">
      <c r="A360">
        <v>359</v>
      </c>
      <c r="B360" s="1">
        <v>45909.093518518515</v>
      </c>
      <c r="C360" s="1">
        <v>45909.102256944447</v>
      </c>
      <c r="D360" s="39" t="s">
        <v>2132</v>
      </c>
      <c r="E360" s="39" t="s">
        <v>2133</v>
      </c>
      <c r="F360">
        <v>8</v>
      </c>
      <c r="I360" s="39" t="s">
        <v>2133</v>
      </c>
      <c r="L360">
        <v>4</v>
      </c>
      <c r="O360">
        <v>1</v>
      </c>
      <c r="R360" s="39" t="s">
        <v>15187</v>
      </c>
      <c r="S360">
        <v>1</v>
      </c>
      <c r="U360" s="39" t="s">
        <v>15187</v>
      </c>
      <c r="V360">
        <v>1</v>
      </c>
      <c r="X360" s="39" t="s">
        <v>15186</v>
      </c>
      <c r="Y360">
        <v>1</v>
      </c>
      <c r="AA360" s="39" t="s">
        <v>15187</v>
      </c>
      <c r="AB360">
        <v>1</v>
      </c>
      <c r="AD360" s="39" t="s">
        <v>15186</v>
      </c>
      <c r="AE360">
        <v>1</v>
      </c>
      <c r="AG360" s="39" t="s">
        <v>15187</v>
      </c>
      <c r="AH360">
        <v>1</v>
      </c>
      <c r="AJ360" s="39" t="s">
        <v>15186</v>
      </c>
      <c r="AK360">
        <v>1</v>
      </c>
      <c r="AM360" s="39" t="s">
        <v>42621</v>
      </c>
      <c r="AN360">
        <v>1</v>
      </c>
      <c r="AP360" s="39" t="s">
        <v>42689</v>
      </c>
      <c r="AQ360">
        <v>0</v>
      </c>
      <c r="AS360" s="39" t="s">
        <v>42631</v>
      </c>
      <c r="AT360">
        <v>0</v>
      </c>
    </row>
    <row r="361" spans="1:46" x14ac:dyDescent="0.3">
      <c r="A361">
        <v>360</v>
      </c>
      <c r="B361" s="1">
        <v>45909.418206018519</v>
      </c>
      <c r="C361" s="1">
        <v>45909.41988425926</v>
      </c>
      <c r="D361" s="39" t="s">
        <v>3311</v>
      </c>
      <c r="E361" s="39" t="s">
        <v>3312</v>
      </c>
      <c r="F361">
        <v>9</v>
      </c>
      <c r="I361" s="39" t="s">
        <v>3312</v>
      </c>
      <c r="L361">
        <v>3</v>
      </c>
      <c r="O361">
        <v>21</v>
      </c>
      <c r="R361" s="39" t="s">
        <v>15187</v>
      </c>
      <c r="S361">
        <v>1</v>
      </c>
      <c r="U361" s="39" t="s">
        <v>15187</v>
      </c>
      <c r="V361">
        <v>1</v>
      </c>
      <c r="X361" s="39" t="s">
        <v>15186</v>
      </c>
      <c r="Y361">
        <v>1</v>
      </c>
      <c r="AA361" s="39" t="s">
        <v>15187</v>
      </c>
      <c r="AB361">
        <v>1</v>
      </c>
      <c r="AD361" s="39" t="s">
        <v>15187</v>
      </c>
      <c r="AE361">
        <v>0</v>
      </c>
      <c r="AG361" s="39" t="s">
        <v>15187</v>
      </c>
      <c r="AH361">
        <v>1</v>
      </c>
      <c r="AJ361" s="39" t="s">
        <v>15186</v>
      </c>
      <c r="AK361">
        <v>1</v>
      </c>
      <c r="AM361" s="39" t="s">
        <v>42621</v>
      </c>
      <c r="AN361">
        <v>1</v>
      </c>
      <c r="AP361" s="39" t="s">
        <v>42622</v>
      </c>
      <c r="AQ361">
        <v>1</v>
      </c>
      <c r="AS361" s="39" t="s">
        <v>42626</v>
      </c>
      <c r="AT361">
        <v>1</v>
      </c>
    </row>
    <row r="362" spans="1:46" x14ac:dyDescent="0.3">
      <c r="A362">
        <v>361</v>
      </c>
      <c r="B362" s="1">
        <v>45909.420717592591</v>
      </c>
      <c r="C362" s="1">
        <v>45909.422939814816</v>
      </c>
      <c r="D362" s="39" t="s">
        <v>2208</v>
      </c>
      <c r="E362" s="39" t="s">
        <v>2209</v>
      </c>
      <c r="F362">
        <v>7</v>
      </c>
      <c r="I362" s="39" t="s">
        <v>2209</v>
      </c>
      <c r="L362">
        <v>3</v>
      </c>
      <c r="O362">
        <v>18</v>
      </c>
      <c r="R362" s="39" t="s">
        <v>15187</v>
      </c>
      <c r="S362">
        <v>1</v>
      </c>
      <c r="U362" s="39" t="s">
        <v>15187</v>
      </c>
      <c r="V362">
        <v>1</v>
      </c>
      <c r="X362" s="39" t="s">
        <v>15187</v>
      </c>
      <c r="Y362">
        <v>0</v>
      </c>
      <c r="AA362" s="39" t="s">
        <v>15187</v>
      </c>
      <c r="AB362">
        <v>1</v>
      </c>
      <c r="AD362" s="39" t="s">
        <v>15186</v>
      </c>
      <c r="AE362">
        <v>1</v>
      </c>
      <c r="AG362" s="39" t="s">
        <v>15187</v>
      </c>
      <c r="AH362">
        <v>1</v>
      </c>
      <c r="AJ362" s="39" t="s">
        <v>15187</v>
      </c>
      <c r="AK362">
        <v>0</v>
      </c>
      <c r="AM362" s="39" t="s">
        <v>42621</v>
      </c>
      <c r="AN362">
        <v>1</v>
      </c>
      <c r="AP362" s="39" t="s">
        <v>42622</v>
      </c>
      <c r="AQ362">
        <v>1</v>
      </c>
      <c r="AS362" s="39" t="s">
        <v>42772</v>
      </c>
      <c r="AT362">
        <v>0</v>
      </c>
    </row>
    <row r="363" spans="1:46" x14ac:dyDescent="0.3">
      <c r="A363">
        <v>362</v>
      </c>
      <c r="B363" s="1">
        <v>45909.413136574076</v>
      </c>
      <c r="C363" s="1">
        <v>45909.431134259263</v>
      </c>
      <c r="D363" s="39" t="s">
        <v>3812</v>
      </c>
      <c r="E363" s="39" t="s">
        <v>3813</v>
      </c>
      <c r="F363">
        <v>9</v>
      </c>
      <c r="I363" s="39" t="s">
        <v>3813</v>
      </c>
      <c r="L363">
        <v>3</v>
      </c>
      <c r="O363">
        <v>17</v>
      </c>
      <c r="R363" s="39" t="s">
        <v>15187</v>
      </c>
      <c r="S363">
        <v>1</v>
      </c>
      <c r="U363" s="39" t="s">
        <v>15186</v>
      </c>
      <c r="V363">
        <v>0</v>
      </c>
      <c r="X363" s="39" t="s">
        <v>15186</v>
      </c>
      <c r="Y363">
        <v>1</v>
      </c>
      <c r="AA363" s="39" t="s">
        <v>15187</v>
      </c>
      <c r="AB363">
        <v>1</v>
      </c>
      <c r="AD363" s="39" t="s">
        <v>15186</v>
      </c>
      <c r="AE363">
        <v>1</v>
      </c>
      <c r="AG363" s="39" t="s">
        <v>15187</v>
      </c>
      <c r="AH363">
        <v>1</v>
      </c>
      <c r="AJ363" s="39" t="s">
        <v>15186</v>
      </c>
      <c r="AK363">
        <v>1</v>
      </c>
      <c r="AM363" s="39" t="s">
        <v>42621</v>
      </c>
      <c r="AN363">
        <v>1</v>
      </c>
      <c r="AP363" s="39" t="s">
        <v>42622</v>
      </c>
      <c r="AQ363">
        <v>1</v>
      </c>
      <c r="AS363" s="39" t="s">
        <v>42626</v>
      </c>
      <c r="AT363">
        <v>1</v>
      </c>
    </row>
    <row r="364" spans="1:46" x14ac:dyDescent="0.3">
      <c r="A364">
        <v>363</v>
      </c>
      <c r="B364" s="1">
        <v>45909.419594907406</v>
      </c>
      <c r="C364" s="1">
        <v>45909.443530092591</v>
      </c>
      <c r="D364" s="39" t="s">
        <v>3799</v>
      </c>
      <c r="E364" s="39" t="s">
        <v>3800</v>
      </c>
      <c r="F364">
        <v>9</v>
      </c>
      <c r="I364" s="39" t="s">
        <v>3801</v>
      </c>
      <c r="L364">
        <v>3</v>
      </c>
      <c r="O364">
        <v>23</v>
      </c>
      <c r="R364" s="39" t="s">
        <v>15187</v>
      </c>
      <c r="S364">
        <v>1</v>
      </c>
      <c r="U364" s="39" t="s">
        <v>15186</v>
      </c>
      <c r="V364">
        <v>0</v>
      </c>
      <c r="X364" s="39" t="s">
        <v>15186</v>
      </c>
      <c r="Y364">
        <v>1</v>
      </c>
      <c r="AA364" s="39" t="s">
        <v>15187</v>
      </c>
      <c r="AB364">
        <v>1</v>
      </c>
      <c r="AD364" s="39" t="s">
        <v>15186</v>
      </c>
      <c r="AE364">
        <v>1</v>
      </c>
      <c r="AG364" s="39" t="s">
        <v>15187</v>
      </c>
      <c r="AH364">
        <v>1</v>
      </c>
      <c r="AJ364" s="39" t="s">
        <v>15186</v>
      </c>
      <c r="AK364">
        <v>1</v>
      </c>
      <c r="AM364" s="39" t="s">
        <v>42621</v>
      </c>
      <c r="AN364">
        <v>1</v>
      </c>
      <c r="AP364" s="39" t="s">
        <v>42622</v>
      </c>
      <c r="AQ364">
        <v>1</v>
      </c>
      <c r="AS364" s="39" t="s">
        <v>42626</v>
      </c>
      <c r="AT364">
        <v>1</v>
      </c>
    </row>
    <row r="365" spans="1:46" x14ac:dyDescent="0.3">
      <c r="A365">
        <v>364</v>
      </c>
      <c r="B365" s="1">
        <v>45909.539120370369</v>
      </c>
      <c r="C365" s="1">
        <v>45909.558067129627</v>
      </c>
      <c r="D365" s="39" t="s">
        <v>384</v>
      </c>
      <c r="E365" s="39" t="s">
        <v>385</v>
      </c>
      <c r="F365">
        <v>4</v>
      </c>
      <c r="I365" s="39" t="s">
        <v>385</v>
      </c>
      <c r="L365">
        <v>11</v>
      </c>
      <c r="O365">
        <v>34</v>
      </c>
      <c r="R365" s="39" t="s">
        <v>15187</v>
      </c>
      <c r="S365">
        <v>1</v>
      </c>
      <c r="U365" s="39" t="s">
        <v>15186</v>
      </c>
      <c r="V365">
        <v>0</v>
      </c>
      <c r="X365" s="39" t="s">
        <v>15187</v>
      </c>
      <c r="Y365">
        <v>0</v>
      </c>
      <c r="AA365" s="39" t="s">
        <v>15186</v>
      </c>
      <c r="AB365">
        <v>0</v>
      </c>
      <c r="AD365" s="39" t="s">
        <v>15187</v>
      </c>
      <c r="AE365">
        <v>0</v>
      </c>
      <c r="AG365" s="39" t="s">
        <v>15186</v>
      </c>
      <c r="AH365">
        <v>0</v>
      </c>
      <c r="AJ365" s="39" t="s">
        <v>15186</v>
      </c>
      <c r="AK365">
        <v>1</v>
      </c>
      <c r="AM365" s="39" t="s">
        <v>42621</v>
      </c>
      <c r="AN365">
        <v>1</v>
      </c>
      <c r="AP365" s="39" t="s">
        <v>42622</v>
      </c>
      <c r="AQ365">
        <v>1</v>
      </c>
      <c r="AS365" s="39" t="s">
        <v>44751</v>
      </c>
      <c r="AT365">
        <v>0</v>
      </c>
    </row>
    <row r="366" spans="1:46" x14ac:dyDescent="0.3">
      <c r="A366">
        <v>365</v>
      </c>
      <c r="B366" s="1">
        <v>45909.546620370369</v>
      </c>
      <c r="C366" s="1">
        <v>45909.560173611113</v>
      </c>
      <c r="D366" s="39" t="s">
        <v>316</v>
      </c>
      <c r="E366" s="39" t="s">
        <v>317</v>
      </c>
      <c r="F366">
        <v>9</v>
      </c>
      <c r="I366" s="39" t="s">
        <v>317</v>
      </c>
      <c r="L366">
        <v>11</v>
      </c>
      <c r="O366">
        <v>29</v>
      </c>
      <c r="R366" s="39" t="s">
        <v>15187</v>
      </c>
      <c r="S366">
        <v>1</v>
      </c>
      <c r="U366" s="39" t="s">
        <v>15187</v>
      </c>
      <c r="V366">
        <v>1</v>
      </c>
      <c r="X366" s="39" t="s">
        <v>15186</v>
      </c>
      <c r="Y366">
        <v>1</v>
      </c>
      <c r="AA366" s="39" t="s">
        <v>15187</v>
      </c>
      <c r="AB366">
        <v>1</v>
      </c>
      <c r="AD366" s="39" t="s">
        <v>15186</v>
      </c>
      <c r="AE366">
        <v>1</v>
      </c>
      <c r="AG366" s="39" t="s">
        <v>15187</v>
      </c>
      <c r="AH366">
        <v>1</v>
      </c>
      <c r="AJ366" s="39" t="s">
        <v>15186</v>
      </c>
      <c r="AK366">
        <v>1</v>
      </c>
      <c r="AM366" s="39" t="s">
        <v>42621</v>
      </c>
      <c r="AN366">
        <v>1</v>
      </c>
      <c r="AP366" s="39" t="s">
        <v>42622</v>
      </c>
      <c r="AQ366">
        <v>1</v>
      </c>
      <c r="AS366" s="39" t="s">
        <v>44751</v>
      </c>
      <c r="AT366">
        <v>0</v>
      </c>
    </row>
    <row r="367" spans="1:46" x14ac:dyDescent="0.3">
      <c r="A367">
        <v>366</v>
      </c>
      <c r="B367" s="1">
        <v>45909.566851851851</v>
      </c>
      <c r="C367" s="1">
        <v>45909.571504629632</v>
      </c>
      <c r="D367" s="39" t="s">
        <v>3624</v>
      </c>
      <c r="E367" s="39" t="s">
        <v>3625</v>
      </c>
      <c r="F367">
        <v>8</v>
      </c>
      <c r="I367" s="39" t="s">
        <v>3625</v>
      </c>
      <c r="L367">
        <v>8</v>
      </c>
      <c r="O367">
        <v>24</v>
      </c>
      <c r="R367" s="39" t="s">
        <v>15187</v>
      </c>
      <c r="S367">
        <v>1</v>
      </c>
      <c r="U367" s="39" t="s">
        <v>15187</v>
      </c>
      <c r="V367">
        <v>1</v>
      </c>
      <c r="X367" s="39" t="s">
        <v>15186</v>
      </c>
      <c r="Y367">
        <v>1</v>
      </c>
      <c r="AA367" s="39" t="s">
        <v>15187</v>
      </c>
      <c r="AB367">
        <v>1</v>
      </c>
      <c r="AD367" s="39" t="s">
        <v>15186</v>
      </c>
      <c r="AE367">
        <v>1</v>
      </c>
      <c r="AG367" s="39" t="s">
        <v>15187</v>
      </c>
      <c r="AH367">
        <v>1</v>
      </c>
      <c r="AJ367" s="39" t="s">
        <v>15186</v>
      </c>
      <c r="AK367">
        <v>1</v>
      </c>
      <c r="AM367" s="39" t="s">
        <v>42621</v>
      </c>
      <c r="AN367">
        <v>1</v>
      </c>
      <c r="AP367" s="39" t="s">
        <v>42639</v>
      </c>
      <c r="AQ367">
        <v>0</v>
      </c>
      <c r="AS367" s="39" t="s">
        <v>44752</v>
      </c>
      <c r="AT367">
        <v>0</v>
      </c>
    </row>
    <row r="368" spans="1:46" x14ac:dyDescent="0.3">
      <c r="A368">
        <v>367</v>
      </c>
      <c r="B368" s="1">
        <v>45909.569745370369</v>
      </c>
      <c r="C368" s="1">
        <v>45909.571689814817</v>
      </c>
      <c r="D368" s="39" t="s">
        <v>3511</v>
      </c>
      <c r="E368" s="39" t="s">
        <v>3512</v>
      </c>
      <c r="F368">
        <v>4</v>
      </c>
      <c r="I368" s="39" t="s">
        <v>44753</v>
      </c>
      <c r="L368">
        <v>8</v>
      </c>
      <c r="O368">
        <v>16</v>
      </c>
      <c r="R368" s="39" t="s">
        <v>15187</v>
      </c>
      <c r="S368">
        <v>1</v>
      </c>
      <c r="U368" s="39" t="s">
        <v>15186</v>
      </c>
      <c r="V368">
        <v>0</v>
      </c>
      <c r="X368" s="39" t="s">
        <v>15187</v>
      </c>
      <c r="Y368">
        <v>0</v>
      </c>
      <c r="AA368" s="39" t="s">
        <v>15186</v>
      </c>
      <c r="AB368">
        <v>0</v>
      </c>
      <c r="AD368" s="39" t="s">
        <v>15187</v>
      </c>
      <c r="AE368">
        <v>0</v>
      </c>
      <c r="AG368" s="39" t="s">
        <v>15186</v>
      </c>
      <c r="AH368">
        <v>0</v>
      </c>
      <c r="AJ368" s="39" t="s">
        <v>15186</v>
      </c>
      <c r="AK368">
        <v>1</v>
      </c>
      <c r="AM368" s="39" t="s">
        <v>42621</v>
      </c>
      <c r="AN368">
        <v>1</v>
      </c>
      <c r="AP368" s="39" t="s">
        <v>42622</v>
      </c>
      <c r="AQ368">
        <v>1</v>
      </c>
      <c r="AS368" s="39" t="s">
        <v>44754</v>
      </c>
      <c r="AT368">
        <v>0</v>
      </c>
    </row>
    <row r="369" spans="1:46" x14ac:dyDescent="0.3">
      <c r="A369">
        <v>368</v>
      </c>
      <c r="B369" s="1">
        <v>45909.567986111113</v>
      </c>
      <c r="C369" s="1">
        <v>45909.572152777779</v>
      </c>
      <c r="D369" s="39" t="s">
        <v>3520</v>
      </c>
      <c r="E369" s="39" t="s">
        <v>3521</v>
      </c>
      <c r="F369">
        <v>8</v>
      </c>
      <c r="I369" s="39" t="s">
        <v>3521</v>
      </c>
      <c r="L369">
        <v>8</v>
      </c>
      <c r="O369">
        <v>6</v>
      </c>
      <c r="R369" s="39" t="s">
        <v>15187</v>
      </c>
      <c r="S369">
        <v>1</v>
      </c>
      <c r="U369" s="39" t="s">
        <v>15187</v>
      </c>
      <c r="V369">
        <v>1</v>
      </c>
      <c r="X369" s="39" t="s">
        <v>15186</v>
      </c>
      <c r="Y369">
        <v>1</v>
      </c>
      <c r="AA369" s="39" t="s">
        <v>15187</v>
      </c>
      <c r="AB369">
        <v>1</v>
      </c>
      <c r="AD369" s="39" t="s">
        <v>15186</v>
      </c>
      <c r="AE369">
        <v>1</v>
      </c>
      <c r="AG369" s="39" t="s">
        <v>15187</v>
      </c>
      <c r="AH369">
        <v>1</v>
      </c>
      <c r="AJ369" s="39" t="s">
        <v>15186</v>
      </c>
      <c r="AK369">
        <v>1</v>
      </c>
      <c r="AM369" s="39" t="s">
        <v>42621</v>
      </c>
      <c r="AN369">
        <v>1</v>
      </c>
      <c r="AP369" s="39" t="s">
        <v>42624</v>
      </c>
      <c r="AQ369">
        <v>0</v>
      </c>
      <c r="AS369" s="39" t="s">
        <v>42662</v>
      </c>
      <c r="AT369">
        <v>0</v>
      </c>
    </row>
    <row r="370" spans="1:46" x14ac:dyDescent="0.3">
      <c r="A370">
        <v>369</v>
      </c>
      <c r="B370" s="1">
        <v>45909.566701388889</v>
      </c>
      <c r="C370" s="1">
        <v>45909.572650462964</v>
      </c>
      <c r="D370" s="39" t="s">
        <v>3782</v>
      </c>
      <c r="E370" s="39" t="s">
        <v>3783</v>
      </c>
      <c r="F370">
        <v>9</v>
      </c>
      <c r="I370" s="39" t="s">
        <v>34033</v>
      </c>
      <c r="L370">
        <v>8</v>
      </c>
      <c r="O370">
        <v>38</v>
      </c>
      <c r="R370" s="39" t="s">
        <v>15187</v>
      </c>
      <c r="S370">
        <v>1</v>
      </c>
      <c r="U370" s="39" t="s">
        <v>15187</v>
      </c>
      <c r="V370">
        <v>1</v>
      </c>
      <c r="X370" s="39" t="s">
        <v>15186</v>
      </c>
      <c r="Y370">
        <v>1</v>
      </c>
      <c r="AA370" s="39" t="s">
        <v>15187</v>
      </c>
      <c r="AB370">
        <v>1</v>
      </c>
      <c r="AD370" s="39" t="s">
        <v>15186</v>
      </c>
      <c r="AE370">
        <v>1</v>
      </c>
      <c r="AG370" s="39" t="s">
        <v>15187</v>
      </c>
      <c r="AH370">
        <v>1</v>
      </c>
      <c r="AJ370" s="39" t="s">
        <v>15186</v>
      </c>
      <c r="AK370">
        <v>1</v>
      </c>
      <c r="AM370" s="39" t="s">
        <v>42621</v>
      </c>
      <c r="AN370">
        <v>1</v>
      </c>
      <c r="AP370" s="39" t="s">
        <v>42622</v>
      </c>
      <c r="AQ370">
        <v>1</v>
      </c>
      <c r="AS370" s="39" t="s">
        <v>44755</v>
      </c>
      <c r="AT370">
        <v>0</v>
      </c>
    </row>
    <row r="371" spans="1:46" x14ac:dyDescent="0.3">
      <c r="A371">
        <v>370</v>
      </c>
      <c r="B371" s="1">
        <v>45909.566747685189</v>
      </c>
      <c r="C371" s="1">
        <v>45909.573229166665</v>
      </c>
      <c r="D371" s="39" t="s">
        <v>3630</v>
      </c>
      <c r="E371" s="39" t="s">
        <v>3631</v>
      </c>
      <c r="F371">
        <v>7</v>
      </c>
      <c r="I371" s="39" t="s">
        <v>3631</v>
      </c>
      <c r="L371">
        <v>8</v>
      </c>
      <c r="O371">
        <v>23</v>
      </c>
      <c r="R371" s="39" t="s">
        <v>15187</v>
      </c>
      <c r="S371">
        <v>1</v>
      </c>
      <c r="U371" s="39" t="s">
        <v>15187</v>
      </c>
      <c r="V371">
        <v>1</v>
      </c>
      <c r="X371" s="39" t="s">
        <v>15186</v>
      </c>
      <c r="Y371">
        <v>1</v>
      </c>
      <c r="AA371" s="39" t="s">
        <v>15187</v>
      </c>
      <c r="AB371">
        <v>1</v>
      </c>
      <c r="AD371" s="39" t="s">
        <v>15186</v>
      </c>
      <c r="AE371">
        <v>1</v>
      </c>
      <c r="AG371" s="39" t="s">
        <v>15187</v>
      </c>
      <c r="AH371">
        <v>1</v>
      </c>
      <c r="AJ371" s="39" t="s">
        <v>15186</v>
      </c>
      <c r="AK371">
        <v>1</v>
      </c>
      <c r="AM371" s="39" t="s">
        <v>42638</v>
      </c>
      <c r="AN371">
        <v>0</v>
      </c>
      <c r="AP371" s="39" t="s">
        <v>42639</v>
      </c>
      <c r="AQ371">
        <v>0</v>
      </c>
      <c r="AS371" s="39" t="s">
        <v>44752</v>
      </c>
      <c r="AT371">
        <v>0</v>
      </c>
    </row>
    <row r="372" spans="1:46" x14ac:dyDescent="0.3">
      <c r="A372">
        <v>371</v>
      </c>
      <c r="B372" s="1">
        <v>45909.569027777776</v>
      </c>
      <c r="C372" s="1">
        <v>45909.573460648149</v>
      </c>
      <c r="D372" s="39" t="s">
        <v>3706</v>
      </c>
      <c r="E372" s="39" t="s">
        <v>3707</v>
      </c>
      <c r="F372">
        <v>8</v>
      </c>
      <c r="I372" s="39" t="s">
        <v>44756</v>
      </c>
      <c r="L372">
        <v>8</v>
      </c>
      <c r="O372">
        <v>3</v>
      </c>
      <c r="R372" s="39" t="s">
        <v>15187</v>
      </c>
      <c r="S372">
        <v>1</v>
      </c>
      <c r="U372" s="39" t="s">
        <v>15187</v>
      </c>
      <c r="V372">
        <v>1</v>
      </c>
      <c r="X372" s="39" t="s">
        <v>15186</v>
      </c>
      <c r="Y372">
        <v>1</v>
      </c>
      <c r="AA372" s="39" t="s">
        <v>15187</v>
      </c>
      <c r="AB372">
        <v>1</v>
      </c>
      <c r="AD372" s="39" t="s">
        <v>15186</v>
      </c>
      <c r="AE372">
        <v>1</v>
      </c>
      <c r="AG372" s="39" t="s">
        <v>15187</v>
      </c>
      <c r="AH372">
        <v>1</v>
      </c>
      <c r="AJ372" s="39" t="s">
        <v>15186</v>
      </c>
      <c r="AK372">
        <v>1</v>
      </c>
      <c r="AM372" s="39" t="s">
        <v>42621</v>
      </c>
      <c r="AN372">
        <v>1</v>
      </c>
      <c r="AP372" s="39" t="s">
        <v>44757</v>
      </c>
      <c r="AQ372">
        <v>0</v>
      </c>
      <c r="AS372" s="39" t="s">
        <v>44752</v>
      </c>
      <c r="AT372">
        <v>0</v>
      </c>
    </row>
    <row r="373" spans="1:46" x14ac:dyDescent="0.3">
      <c r="A373">
        <v>372</v>
      </c>
      <c r="B373" s="1">
        <v>45909.567129629628</v>
      </c>
      <c r="C373" s="1">
        <v>45909.573472222219</v>
      </c>
      <c r="D373" s="39" t="s">
        <v>3563</v>
      </c>
      <c r="E373" s="39" t="s">
        <v>3564</v>
      </c>
      <c r="F373">
        <v>7</v>
      </c>
      <c r="I373" s="39" t="s">
        <v>3565</v>
      </c>
      <c r="L373">
        <v>8</v>
      </c>
      <c r="O373">
        <v>10</v>
      </c>
      <c r="R373" s="39" t="s">
        <v>15187</v>
      </c>
      <c r="S373">
        <v>1</v>
      </c>
      <c r="U373" s="39" t="s">
        <v>15187</v>
      </c>
      <c r="V373">
        <v>1</v>
      </c>
      <c r="X373" s="39" t="s">
        <v>15186</v>
      </c>
      <c r="Y373">
        <v>1</v>
      </c>
      <c r="AA373" s="39" t="s">
        <v>15187</v>
      </c>
      <c r="AB373">
        <v>1</v>
      </c>
      <c r="AD373" s="39" t="s">
        <v>15186</v>
      </c>
      <c r="AE373">
        <v>1</v>
      </c>
      <c r="AG373" s="39" t="s">
        <v>15187</v>
      </c>
      <c r="AH373">
        <v>1</v>
      </c>
      <c r="AJ373" s="39" t="s">
        <v>15186</v>
      </c>
      <c r="AK373">
        <v>1</v>
      </c>
      <c r="AM373" s="39" t="s">
        <v>42652</v>
      </c>
      <c r="AN373">
        <v>0</v>
      </c>
      <c r="AP373" s="39" t="s">
        <v>44758</v>
      </c>
      <c r="AQ373">
        <v>0</v>
      </c>
      <c r="AS373" s="39" t="s">
        <v>44752</v>
      </c>
      <c r="AT373">
        <v>0</v>
      </c>
    </row>
    <row r="374" spans="1:46" x14ac:dyDescent="0.3">
      <c r="A374">
        <v>373</v>
      </c>
      <c r="B374" s="1">
        <v>45909.566793981481</v>
      </c>
      <c r="C374" s="1">
        <v>45909.57402777778</v>
      </c>
      <c r="D374" s="39" t="s">
        <v>3441</v>
      </c>
      <c r="E374" s="39" t="s">
        <v>3442</v>
      </c>
      <c r="F374">
        <v>7</v>
      </c>
      <c r="I374" s="39" t="s">
        <v>12063</v>
      </c>
      <c r="L374">
        <v>8</v>
      </c>
      <c r="O374">
        <v>4</v>
      </c>
      <c r="R374" s="39" t="s">
        <v>15186</v>
      </c>
      <c r="S374">
        <v>0</v>
      </c>
      <c r="U374" s="39" t="s">
        <v>15186</v>
      </c>
      <c r="V374">
        <v>0</v>
      </c>
      <c r="X374" s="39" t="s">
        <v>15186</v>
      </c>
      <c r="Y374">
        <v>1</v>
      </c>
      <c r="AA374" s="39" t="s">
        <v>15187</v>
      </c>
      <c r="AB374">
        <v>1</v>
      </c>
      <c r="AD374" s="39" t="s">
        <v>15186</v>
      </c>
      <c r="AE374">
        <v>1</v>
      </c>
      <c r="AG374" s="39" t="s">
        <v>15187</v>
      </c>
      <c r="AH374">
        <v>1</v>
      </c>
      <c r="AJ374" s="39" t="s">
        <v>15186</v>
      </c>
      <c r="AK374">
        <v>1</v>
      </c>
      <c r="AM374" s="39" t="s">
        <v>42621</v>
      </c>
      <c r="AN374">
        <v>1</v>
      </c>
      <c r="AP374" s="39" t="s">
        <v>42622</v>
      </c>
      <c r="AQ374">
        <v>1</v>
      </c>
      <c r="AS374" s="39" t="s">
        <v>42703</v>
      </c>
      <c r="AT374">
        <v>0</v>
      </c>
    </row>
    <row r="375" spans="1:46" x14ac:dyDescent="0.3">
      <c r="A375">
        <v>374</v>
      </c>
      <c r="B375" s="1">
        <v>45909.567395833335</v>
      </c>
      <c r="C375" s="1">
        <v>45909.574155092596</v>
      </c>
      <c r="D375" s="39" t="s">
        <v>3648</v>
      </c>
      <c r="E375" s="39" t="s">
        <v>3649</v>
      </c>
      <c r="F375">
        <v>7</v>
      </c>
      <c r="I375" s="39" t="s">
        <v>3649</v>
      </c>
      <c r="L375">
        <v>8</v>
      </c>
      <c r="O375">
        <v>11</v>
      </c>
      <c r="R375" s="39" t="s">
        <v>15186</v>
      </c>
      <c r="S375">
        <v>0</v>
      </c>
      <c r="U375" s="39" t="s">
        <v>15187</v>
      </c>
      <c r="V375">
        <v>1</v>
      </c>
      <c r="X375" s="39" t="s">
        <v>15186</v>
      </c>
      <c r="Y375">
        <v>1</v>
      </c>
      <c r="AA375" s="39" t="s">
        <v>15187</v>
      </c>
      <c r="AB375">
        <v>1</v>
      </c>
      <c r="AD375" s="39" t="s">
        <v>15186</v>
      </c>
      <c r="AE375">
        <v>1</v>
      </c>
      <c r="AG375" s="39" t="s">
        <v>15187</v>
      </c>
      <c r="AH375">
        <v>1</v>
      </c>
      <c r="AJ375" s="39" t="s">
        <v>15187</v>
      </c>
      <c r="AK375">
        <v>0</v>
      </c>
      <c r="AM375" s="39" t="s">
        <v>42621</v>
      </c>
      <c r="AN375">
        <v>1</v>
      </c>
      <c r="AP375" s="39" t="s">
        <v>42622</v>
      </c>
      <c r="AQ375">
        <v>1</v>
      </c>
      <c r="AS375" s="39" t="s">
        <v>42708</v>
      </c>
      <c r="AT375">
        <v>0</v>
      </c>
    </row>
    <row r="376" spans="1:46" x14ac:dyDescent="0.3">
      <c r="A376">
        <v>375</v>
      </c>
      <c r="B376" s="1">
        <v>45909.567280092589</v>
      </c>
      <c r="C376" s="1">
        <v>45909.574155092596</v>
      </c>
      <c r="D376" s="39" t="s">
        <v>3575</v>
      </c>
      <c r="E376" s="39" t="s">
        <v>3576</v>
      </c>
      <c r="F376">
        <v>9</v>
      </c>
      <c r="I376" s="39" t="s">
        <v>42496</v>
      </c>
      <c r="L376">
        <v>8</v>
      </c>
      <c r="O376">
        <v>33</v>
      </c>
      <c r="R376" s="39" t="s">
        <v>15187</v>
      </c>
      <c r="S376">
        <v>1</v>
      </c>
      <c r="U376" s="39" t="s">
        <v>15187</v>
      </c>
      <c r="V376">
        <v>1</v>
      </c>
      <c r="X376" s="39" t="s">
        <v>15186</v>
      </c>
      <c r="Y376">
        <v>1</v>
      </c>
      <c r="AA376" s="39" t="s">
        <v>15187</v>
      </c>
      <c r="AB376">
        <v>1</v>
      </c>
      <c r="AD376" s="39" t="s">
        <v>15186</v>
      </c>
      <c r="AE376">
        <v>1</v>
      </c>
      <c r="AG376" s="39" t="s">
        <v>15187</v>
      </c>
      <c r="AH376">
        <v>1</v>
      </c>
      <c r="AJ376" s="39" t="s">
        <v>15187</v>
      </c>
      <c r="AK376">
        <v>0</v>
      </c>
      <c r="AM376" s="39" t="s">
        <v>42621</v>
      </c>
      <c r="AN376">
        <v>1</v>
      </c>
      <c r="AP376" s="39" t="s">
        <v>42622</v>
      </c>
      <c r="AQ376">
        <v>1</v>
      </c>
      <c r="AS376" s="39" t="s">
        <v>42626</v>
      </c>
      <c r="AT376">
        <v>1</v>
      </c>
    </row>
    <row r="377" spans="1:46" x14ac:dyDescent="0.3">
      <c r="A377">
        <v>376</v>
      </c>
      <c r="B377" s="1">
        <v>45909.567835648151</v>
      </c>
      <c r="C377" s="1">
        <v>45909.574849537035</v>
      </c>
      <c r="D377" s="39" t="s">
        <v>3592</v>
      </c>
      <c r="E377" s="39" t="s">
        <v>3593</v>
      </c>
      <c r="F377">
        <v>8</v>
      </c>
      <c r="I377" s="39" t="s">
        <v>3593</v>
      </c>
      <c r="L377">
        <v>8</v>
      </c>
      <c r="O377">
        <v>21</v>
      </c>
      <c r="R377" s="39" t="s">
        <v>15187</v>
      </c>
      <c r="S377">
        <v>1</v>
      </c>
      <c r="U377" s="39" t="s">
        <v>15186</v>
      </c>
      <c r="V377">
        <v>0</v>
      </c>
      <c r="X377" s="39" t="s">
        <v>15186</v>
      </c>
      <c r="Y377">
        <v>1</v>
      </c>
      <c r="AA377" s="39" t="s">
        <v>15187</v>
      </c>
      <c r="AB377">
        <v>1</v>
      </c>
      <c r="AD377" s="39" t="s">
        <v>15186</v>
      </c>
      <c r="AE377">
        <v>1</v>
      </c>
      <c r="AG377" s="39" t="s">
        <v>15187</v>
      </c>
      <c r="AH377">
        <v>1</v>
      </c>
      <c r="AJ377" s="39" t="s">
        <v>15186</v>
      </c>
      <c r="AK377">
        <v>1</v>
      </c>
      <c r="AM377" s="39" t="s">
        <v>42621</v>
      </c>
      <c r="AN377">
        <v>1</v>
      </c>
      <c r="AP377" s="39" t="s">
        <v>42622</v>
      </c>
      <c r="AQ377">
        <v>1</v>
      </c>
      <c r="AS377" s="39" t="s">
        <v>44759</v>
      </c>
      <c r="AT377">
        <v>0</v>
      </c>
    </row>
    <row r="378" spans="1:46" x14ac:dyDescent="0.3">
      <c r="A378">
        <v>377</v>
      </c>
      <c r="B378" s="1">
        <v>45909.567824074074</v>
      </c>
      <c r="C378" s="1">
        <v>45909.574918981481</v>
      </c>
      <c r="D378" s="39" t="s">
        <v>3599</v>
      </c>
      <c r="E378" s="39" t="s">
        <v>3600</v>
      </c>
      <c r="F378">
        <v>8</v>
      </c>
      <c r="I378" s="39" t="s">
        <v>42488</v>
      </c>
      <c r="L378">
        <v>8</v>
      </c>
      <c r="O378">
        <v>22</v>
      </c>
      <c r="R378" s="39" t="s">
        <v>15187</v>
      </c>
      <c r="S378">
        <v>1</v>
      </c>
      <c r="U378" s="39" t="s">
        <v>15186</v>
      </c>
      <c r="V378">
        <v>0</v>
      </c>
      <c r="X378" s="39" t="s">
        <v>15186</v>
      </c>
      <c r="Y378">
        <v>1</v>
      </c>
      <c r="AA378" s="39" t="s">
        <v>15187</v>
      </c>
      <c r="AB378">
        <v>1</v>
      </c>
      <c r="AD378" s="39" t="s">
        <v>15186</v>
      </c>
      <c r="AE378">
        <v>1</v>
      </c>
      <c r="AG378" s="39" t="s">
        <v>15187</v>
      </c>
      <c r="AH378">
        <v>1</v>
      </c>
      <c r="AJ378" s="39" t="s">
        <v>15186</v>
      </c>
      <c r="AK378">
        <v>1</v>
      </c>
      <c r="AM378" s="39" t="s">
        <v>42621</v>
      </c>
      <c r="AN378">
        <v>1</v>
      </c>
      <c r="AP378" s="39" t="s">
        <v>42622</v>
      </c>
      <c r="AQ378">
        <v>1</v>
      </c>
      <c r="AS378" s="39" t="s">
        <v>44759</v>
      </c>
      <c r="AT378">
        <v>0</v>
      </c>
    </row>
    <row r="379" spans="1:46" x14ac:dyDescent="0.3">
      <c r="A379">
        <v>378</v>
      </c>
      <c r="B379" s="1">
        <v>45909.566736111112</v>
      </c>
      <c r="C379" s="1">
        <v>45909.574976851851</v>
      </c>
      <c r="D379" s="39" t="s">
        <v>3585</v>
      </c>
      <c r="E379" s="39" t="s">
        <v>3586</v>
      </c>
      <c r="F379">
        <v>8</v>
      </c>
      <c r="I379" s="39" t="s">
        <v>3587</v>
      </c>
      <c r="L379">
        <v>8</v>
      </c>
      <c r="O379">
        <v>31</v>
      </c>
      <c r="R379" s="39" t="s">
        <v>15187</v>
      </c>
      <c r="S379">
        <v>1</v>
      </c>
      <c r="U379" s="39" t="s">
        <v>15186</v>
      </c>
      <c r="V379">
        <v>0</v>
      </c>
      <c r="X379" s="39" t="s">
        <v>15186</v>
      </c>
      <c r="Y379">
        <v>1</v>
      </c>
      <c r="AA379" s="39" t="s">
        <v>15187</v>
      </c>
      <c r="AB379">
        <v>1</v>
      </c>
      <c r="AD379" s="39" t="s">
        <v>15186</v>
      </c>
      <c r="AE379">
        <v>1</v>
      </c>
      <c r="AG379" s="39" t="s">
        <v>15187</v>
      </c>
      <c r="AH379">
        <v>1</v>
      </c>
      <c r="AJ379" s="39" t="s">
        <v>15186</v>
      </c>
      <c r="AK379">
        <v>1</v>
      </c>
      <c r="AM379" s="39" t="s">
        <v>42621</v>
      </c>
      <c r="AN379">
        <v>1</v>
      </c>
      <c r="AP379" s="39" t="s">
        <v>42622</v>
      </c>
      <c r="AQ379">
        <v>1</v>
      </c>
      <c r="AS379" s="39" t="s">
        <v>44760</v>
      </c>
      <c r="AT379">
        <v>0</v>
      </c>
    </row>
    <row r="380" spans="1:46" x14ac:dyDescent="0.3">
      <c r="A380">
        <v>379</v>
      </c>
      <c r="B380" s="1">
        <v>45909.569050925929</v>
      </c>
      <c r="C380" s="1">
        <v>45909.575162037036</v>
      </c>
      <c r="D380" s="39" t="s">
        <v>3464</v>
      </c>
      <c r="E380" s="39" t="s">
        <v>3465</v>
      </c>
      <c r="F380">
        <v>9</v>
      </c>
      <c r="I380" s="39" t="s">
        <v>3465</v>
      </c>
      <c r="L380">
        <v>8</v>
      </c>
      <c r="O380">
        <v>32</v>
      </c>
      <c r="R380" s="39" t="s">
        <v>15187</v>
      </c>
      <c r="S380">
        <v>1</v>
      </c>
      <c r="U380" s="39" t="s">
        <v>15187</v>
      </c>
      <c r="V380">
        <v>1</v>
      </c>
      <c r="X380" s="39" t="s">
        <v>15186</v>
      </c>
      <c r="Y380">
        <v>1</v>
      </c>
      <c r="AA380" s="39" t="s">
        <v>15187</v>
      </c>
      <c r="AB380">
        <v>1</v>
      </c>
      <c r="AD380" s="39" t="s">
        <v>15186</v>
      </c>
      <c r="AE380">
        <v>1</v>
      </c>
      <c r="AG380" s="39" t="s">
        <v>15187</v>
      </c>
      <c r="AH380">
        <v>1</v>
      </c>
      <c r="AJ380" s="39" t="s">
        <v>15186</v>
      </c>
      <c r="AK380">
        <v>1</v>
      </c>
      <c r="AM380" s="39" t="s">
        <v>42621</v>
      </c>
      <c r="AN380">
        <v>1</v>
      </c>
      <c r="AP380" s="39" t="s">
        <v>42622</v>
      </c>
      <c r="AQ380">
        <v>1</v>
      </c>
      <c r="AS380" s="39" t="s">
        <v>42687</v>
      </c>
      <c r="AT380">
        <v>0</v>
      </c>
    </row>
    <row r="381" spans="1:46" x14ac:dyDescent="0.3">
      <c r="A381">
        <v>380</v>
      </c>
      <c r="B381" s="1">
        <v>45909.571134259262</v>
      </c>
      <c r="C381" s="1">
        <v>45909.57534722222</v>
      </c>
      <c r="D381" s="39" t="s">
        <v>3481</v>
      </c>
      <c r="E381" s="39" t="s">
        <v>3482</v>
      </c>
      <c r="F381">
        <v>8</v>
      </c>
      <c r="I381" s="39" t="s">
        <v>3482</v>
      </c>
      <c r="L381">
        <v>8</v>
      </c>
      <c r="O381">
        <v>5</v>
      </c>
      <c r="R381" s="39" t="s">
        <v>15187</v>
      </c>
      <c r="S381">
        <v>1</v>
      </c>
      <c r="U381" s="39" t="s">
        <v>15187</v>
      </c>
      <c r="V381">
        <v>1</v>
      </c>
      <c r="X381" s="39" t="s">
        <v>15186</v>
      </c>
      <c r="Y381">
        <v>1</v>
      </c>
      <c r="AA381" s="39" t="s">
        <v>15187</v>
      </c>
      <c r="AB381">
        <v>1</v>
      </c>
      <c r="AD381" s="39" t="s">
        <v>15186</v>
      </c>
      <c r="AE381">
        <v>1</v>
      </c>
      <c r="AG381" s="39" t="s">
        <v>15187</v>
      </c>
      <c r="AH381">
        <v>1</v>
      </c>
      <c r="AJ381" s="39" t="s">
        <v>15187</v>
      </c>
      <c r="AK381">
        <v>0</v>
      </c>
      <c r="AM381" s="39" t="s">
        <v>42621</v>
      </c>
      <c r="AN381">
        <v>1</v>
      </c>
      <c r="AP381" s="39" t="s">
        <v>42622</v>
      </c>
      <c r="AQ381">
        <v>1</v>
      </c>
      <c r="AS381" s="39" t="s">
        <v>42697</v>
      </c>
      <c r="AT381">
        <v>0</v>
      </c>
    </row>
    <row r="382" spans="1:46" x14ac:dyDescent="0.3">
      <c r="A382">
        <v>381</v>
      </c>
      <c r="B382" s="1">
        <v>45909.569687499999</v>
      </c>
      <c r="C382" s="1">
        <v>45909.575358796297</v>
      </c>
      <c r="D382" s="39" t="s">
        <v>3551</v>
      </c>
      <c r="E382" s="39" t="s">
        <v>3552</v>
      </c>
      <c r="F382">
        <v>7</v>
      </c>
      <c r="I382" s="39" t="s">
        <v>42495</v>
      </c>
      <c r="L382">
        <v>8</v>
      </c>
      <c r="O382">
        <v>39</v>
      </c>
      <c r="R382" s="39" t="s">
        <v>15187</v>
      </c>
      <c r="S382">
        <v>1</v>
      </c>
      <c r="U382" s="39" t="s">
        <v>15187</v>
      </c>
      <c r="V382">
        <v>1</v>
      </c>
      <c r="X382" s="39" t="s">
        <v>15186</v>
      </c>
      <c r="Y382">
        <v>1</v>
      </c>
      <c r="AA382" s="39" t="s">
        <v>15187</v>
      </c>
      <c r="AB382">
        <v>1</v>
      </c>
      <c r="AD382" s="39" t="s">
        <v>15186</v>
      </c>
      <c r="AE382">
        <v>1</v>
      </c>
      <c r="AG382" s="39" t="s">
        <v>15187</v>
      </c>
      <c r="AH382">
        <v>1</v>
      </c>
      <c r="AJ382" s="39" t="s">
        <v>15187</v>
      </c>
      <c r="AK382">
        <v>0</v>
      </c>
      <c r="AM382" s="39" t="s">
        <v>42652</v>
      </c>
      <c r="AN382">
        <v>0</v>
      </c>
      <c r="AP382" s="39" t="s">
        <v>42622</v>
      </c>
      <c r="AQ382">
        <v>1</v>
      </c>
      <c r="AS382" s="39" t="s">
        <v>42641</v>
      </c>
      <c r="AT382">
        <v>0</v>
      </c>
    </row>
    <row r="383" spans="1:46" x14ac:dyDescent="0.3">
      <c r="A383">
        <v>382</v>
      </c>
      <c r="B383" s="1">
        <v>45909.571261574078</v>
      </c>
      <c r="C383" s="1">
        <v>45909.575543981482</v>
      </c>
      <c r="D383" s="39" t="s">
        <v>3755</v>
      </c>
      <c r="E383" s="39" t="s">
        <v>3756</v>
      </c>
      <c r="F383">
        <v>6</v>
      </c>
      <c r="I383" s="39" t="s">
        <v>3756</v>
      </c>
      <c r="L383">
        <v>8</v>
      </c>
      <c r="O383">
        <v>18</v>
      </c>
      <c r="R383" s="39" t="s">
        <v>15186</v>
      </c>
      <c r="S383">
        <v>0</v>
      </c>
      <c r="U383" s="39" t="s">
        <v>15186</v>
      </c>
      <c r="V383">
        <v>0</v>
      </c>
      <c r="X383" s="39" t="s">
        <v>15186</v>
      </c>
      <c r="Y383">
        <v>1</v>
      </c>
      <c r="AA383" s="39" t="s">
        <v>15187</v>
      </c>
      <c r="AB383">
        <v>1</v>
      </c>
      <c r="AD383" s="39" t="s">
        <v>15186</v>
      </c>
      <c r="AE383">
        <v>1</v>
      </c>
      <c r="AG383" s="39" t="s">
        <v>15187</v>
      </c>
      <c r="AH383">
        <v>1</v>
      </c>
      <c r="AJ383" s="39" t="s">
        <v>15187</v>
      </c>
      <c r="AK383">
        <v>0</v>
      </c>
      <c r="AM383" s="39" t="s">
        <v>42621</v>
      </c>
      <c r="AN383">
        <v>1</v>
      </c>
      <c r="AP383" s="39" t="s">
        <v>42622</v>
      </c>
      <c r="AQ383">
        <v>1</v>
      </c>
      <c r="AS383" s="39" t="s">
        <v>42697</v>
      </c>
      <c r="AT383">
        <v>0</v>
      </c>
    </row>
    <row r="384" spans="1:46" x14ac:dyDescent="0.3">
      <c r="A384">
        <v>383</v>
      </c>
      <c r="B384" s="1">
        <v>45909.567777777775</v>
      </c>
      <c r="C384" s="1">
        <v>45909.575671296298</v>
      </c>
      <c r="D384" s="39" t="s">
        <v>3669</v>
      </c>
      <c r="E384" s="39" t="s">
        <v>3670</v>
      </c>
      <c r="F384">
        <v>8</v>
      </c>
      <c r="I384" s="39" t="s">
        <v>3670</v>
      </c>
      <c r="L384">
        <v>8</v>
      </c>
      <c r="O384">
        <v>35</v>
      </c>
      <c r="R384" s="39" t="s">
        <v>15186</v>
      </c>
      <c r="S384">
        <v>0</v>
      </c>
      <c r="U384" s="39" t="s">
        <v>15187</v>
      </c>
      <c r="V384">
        <v>1</v>
      </c>
      <c r="X384" s="39" t="s">
        <v>15186</v>
      </c>
      <c r="Y384">
        <v>1</v>
      </c>
      <c r="AA384" s="39" t="s">
        <v>15187</v>
      </c>
      <c r="AB384">
        <v>1</v>
      </c>
      <c r="AD384" s="39" t="s">
        <v>15186</v>
      </c>
      <c r="AE384">
        <v>1</v>
      </c>
      <c r="AG384" s="39" t="s">
        <v>15186</v>
      </c>
      <c r="AH384">
        <v>0</v>
      </c>
      <c r="AJ384" s="39" t="s">
        <v>15186</v>
      </c>
      <c r="AK384">
        <v>1</v>
      </c>
      <c r="AM384" s="39" t="s">
        <v>42621</v>
      </c>
      <c r="AN384">
        <v>1</v>
      </c>
      <c r="AP384" s="39" t="s">
        <v>42622</v>
      </c>
      <c r="AQ384">
        <v>1</v>
      </c>
      <c r="AS384" s="39" t="s">
        <v>42626</v>
      </c>
      <c r="AT384">
        <v>1</v>
      </c>
    </row>
    <row r="385" spans="1:46" x14ac:dyDescent="0.3">
      <c r="A385">
        <v>384</v>
      </c>
      <c r="B385" s="1">
        <v>45909.569166666668</v>
      </c>
      <c r="C385" s="1">
        <v>45909.576006944444</v>
      </c>
      <c r="D385" s="39" t="s">
        <v>3453</v>
      </c>
      <c r="E385" s="39" t="s">
        <v>3454</v>
      </c>
      <c r="F385">
        <v>10</v>
      </c>
      <c r="I385" s="39" t="s">
        <v>3454</v>
      </c>
      <c r="L385">
        <v>8</v>
      </c>
      <c r="O385">
        <v>25</v>
      </c>
      <c r="R385" s="39" t="s">
        <v>15187</v>
      </c>
      <c r="S385">
        <v>1</v>
      </c>
      <c r="U385" s="39" t="s">
        <v>15187</v>
      </c>
      <c r="V385">
        <v>1</v>
      </c>
      <c r="X385" s="39" t="s">
        <v>15186</v>
      </c>
      <c r="Y385">
        <v>1</v>
      </c>
      <c r="AA385" s="39" t="s">
        <v>15187</v>
      </c>
      <c r="AB385">
        <v>1</v>
      </c>
      <c r="AD385" s="39" t="s">
        <v>15186</v>
      </c>
      <c r="AE385">
        <v>1</v>
      </c>
      <c r="AG385" s="39" t="s">
        <v>15187</v>
      </c>
      <c r="AH385">
        <v>1</v>
      </c>
      <c r="AJ385" s="39" t="s">
        <v>15186</v>
      </c>
      <c r="AK385">
        <v>1</v>
      </c>
      <c r="AM385" s="39" t="s">
        <v>42621</v>
      </c>
      <c r="AN385">
        <v>1</v>
      </c>
      <c r="AP385" s="39" t="s">
        <v>42622</v>
      </c>
      <c r="AQ385">
        <v>1</v>
      </c>
      <c r="AS385" s="39" t="s">
        <v>42626</v>
      </c>
      <c r="AT385">
        <v>1</v>
      </c>
    </row>
    <row r="386" spans="1:46" x14ac:dyDescent="0.3">
      <c r="A386">
        <v>385</v>
      </c>
      <c r="B386" s="1">
        <v>45909.567048611112</v>
      </c>
      <c r="C386" s="1">
        <v>45909.576458333337</v>
      </c>
      <c r="D386" s="39" t="s">
        <v>3528</v>
      </c>
      <c r="E386" s="39" t="s">
        <v>3529</v>
      </c>
      <c r="F386">
        <v>8</v>
      </c>
      <c r="I386" s="39" t="s">
        <v>3530</v>
      </c>
      <c r="L386">
        <v>8</v>
      </c>
      <c r="O386">
        <v>13</v>
      </c>
      <c r="R386" s="39" t="s">
        <v>15187</v>
      </c>
      <c r="S386">
        <v>1</v>
      </c>
      <c r="U386" s="39" t="s">
        <v>15186</v>
      </c>
      <c r="V386">
        <v>0</v>
      </c>
      <c r="X386" s="39" t="s">
        <v>15186</v>
      </c>
      <c r="Y386">
        <v>1</v>
      </c>
      <c r="AA386" s="39" t="s">
        <v>15187</v>
      </c>
      <c r="AB386">
        <v>1</v>
      </c>
      <c r="AD386" s="39" t="s">
        <v>15186</v>
      </c>
      <c r="AE386">
        <v>1</v>
      </c>
      <c r="AG386" s="39" t="s">
        <v>15187</v>
      </c>
      <c r="AH386">
        <v>1</v>
      </c>
      <c r="AJ386" s="39" t="s">
        <v>15186</v>
      </c>
      <c r="AK386">
        <v>1</v>
      </c>
      <c r="AM386" s="39" t="s">
        <v>42621</v>
      </c>
      <c r="AN386">
        <v>1</v>
      </c>
      <c r="AP386" s="39" t="s">
        <v>42622</v>
      </c>
      <c r="AQ386">
        <v>1</v>
      </c>
      <c r="AS386" s="39" t="s">
        <v>44761</v>
      </c>
      <c r="AT386">
        <v>0</v>
      </c>
    </row>
    <row r="387" spans="1:46" x14ac:dyDescent="0.3">
      <c r="A387">
        <v>386</v>
      </c>
      <c r="B387" s="1">
        <v>45909.568831018521</v>
      </c>
      <c r="C387" s="1">
        <v>45909.576504629629</v>
      </c>
      <c r="D387" s="39" t="s">
        <v>3773</v>
      </c>
      <c r="E387" s="39" t="s">
        <v>3774</v>
      </c>
      <c r="F387">
        <v>8</v>
      </c>
      <c r="I387" s="39" t="s">
        <v>41907</v>
      </c>
      <c r="L387">
        <v>8</v>
      </c>
      <c r="O387">
        <v>27</v>
      </c>
      <c r="R387" s="39" t="s">
        <v>15187</v>
      </c>
      <c r="S387">
        <v>1</v>
      </c>
      <c r="U387" s="39" t="s">
        <v>15187</v>
      </c>
      <c r="V387">
        <v>1</v>
      </c>
      <c r="X387" s="39" t="s">
        <v>15186</v>
      </c>
      <c r="Y387">
        <v>1</v>
      </c>
      <c r="AA387" s="39" t="s">
        <v>15187</v>
      </c>
      <c r="AB387">
        <v>1</v>
      </c>
      <c r="AD387" s="39" t="s">
        <v>15186</v>
      </c>
      <c r="AE387">
        <v>1</v>
      </c>
      <c r="AG387" s="39" t="s">
        <v>15187</v>
      </c>
      <c r="AH387">
        <v>1</v>
      </c>
      <c r="AJ387" s="39" t="s">
        <v>15186</v>
      </c>
      <c r="AK387">
        <v>1</v>
      </c>
      <c r="AM387" s="39" t="s">
        <v>42621</v>
      </c>
      <c r="AN387">
        <v>1</v>
      </c>
      <c r="AP387" s="39" t="s">
        <v>44762</v>
      </c>
      <c r="AQ387">
        <v>0</v>
      </c>
      <c r="AS387" s="39" t="s">
        <v>42656</v>
      </c>
      <c r="AT387">
        <v>0</v>
      </c>
    </row>
    <row r="388" spans="1:46" x14ac:dyDescent="0.3">
      <c r="A388">
        <v>387</v>
      </c>
      <c r="B388" s="1">
        <v>45909.56726851852</v>
      </c>
      <c r="C388" s="1">
        <v>45909.576539351852</v>
      </c>
      <c r="D388" s="39" t="s">
        <v>3764</v>
      </c>
      <c r="E388" s="39" t="s">
        <v>3765</v>
      </c>
      <c r="F388">
        <v>6</v>
      </c>
      <c r="I388" s="39" t="s">
        <v>3765</v>
      </c>
      <c r="L388">
        <v>8</v>
      </c>
      <c r="O388">
        <v>26</v>
      </c>
      <c r="R388" s="39" t="s">
        <v>15187</v>
      </c>
      <c r="S388">
        <v>1</v>
      </c>
      <c r="U388" s="39" t="s">
        <v>15187</v>
      </c>
      <c r="V388">
        <v>1</v>
      </c>
      <c r="X388" s="39" t="s">
        <v>15186</v>
      </c>
      <c r="Y388">
        <v>1</v>
      </c>
      <c r="AA388" s="39" t="s">
        <v>15186</v>
      </c>
      <c r="AB388">
        <v>0</v>
      </c>
      <c r="AD388" s="39" t="s">
        <v>15187</v>
      </c>
      <c r="AE388">
        <v>0</v>
      </c>
      <c r="AG388" s="39" t="s">
        <v>15187</v>
      </c>
      <c r="AH388">
        <v>1</v>
      </c>
      <c r="AJ388" s="39" t="s">
        <v>15187</v>
      </c>
      <c r="AK388">
        <v>0</v>
      </c>
      <c r="AM388" s="39" t="s">
        <v>42621</v>
      </c>
      <c r="AN388">
        <v>1</v>
      </c>
      <c r="AP388" s="39" t="s">
        <v>42622</v>
      </c>
      <c r="AQ388">
        <v>1</v>
      </c>
      <c r="AS388" s="39" t="s">
        <v>42656</v>
      </c>
      <c r="AT388">
        <v>0</v>
      </c>
    </row>
    <row r="389" spans="1:46" x14ac:dyDescent="0.3">
      <c r="A389">
        <v>388</v>
      </c>
      <c r="B389" s="1">
        <v>45909.569108796299</v>
      </c>
      <c r="C389" s="1">
        <v>45909.576805555553</v>
      </c>
      <c r="D389" s="39" t="s">
        <v>3612</v>
      </c>
      <c r="E389" s="39" t="s">
        <v>3613</v>
      </c>
      <c r="F389">
        <v>8</v>
      </c>
      <c r="I389" s="39" t="s">
        <v>41883</v>
      </c>
      <c r="L389">
        <v>8</v>
      </c>
      <c r="O389">
        <v>40</v>
      </c>
      <c r="R389" s="39" t="s">
        <v>15187</v>
      </c>
      <c r="S389">
        <v>1</v>
      </c>
      <c r="U389" s="39" t="s">
        <v>15187</v>
      </c>
      <c r="V389">
        <v>1</v>
      </c>
      <c r="X389" s="39" t="s">
        <v>15186</v>
      </c>
      <c r="Y389">
        <v>1</v>
      </c>
      <c r="AA389" s="39" t="s">
        <v>15186</v>
      </c>
      <c r="AB389">
        <v>0</v>
      </c>
      <c r="AD389" s="39" t="s">
        <v>15186</v>
      </c>
      <c r="AE389">
        <v>1</v>
      </c>
      <c r="AG389" s="39" t="s">
        <v>15187</v>
      </c>
      <c r="AH389">
        <v>1</v>
      </c>
      <c r="AJ389" s="39" t="s">
        <v>15186</v>
      </c>
      <c r="AK389">
        <v>1</v>
      </c>
      <c r="AM389" s="39" t="s">
        <v>42621</v>
      </c>
      <c r="AN389">
        <v>1</v>
      </c>
      <c r="AP389" s="39" t="s">
        <v>42622</v>
      </c>
      <c r="AQ389">
        <v>1</v>
      </c>
      <c r="AS389" s="39" t="s">
        <v>44763</v>
      </c>
      <c r="AT389">
        <v>0</v>
      </c>
    </row>
    <row r="390" spans="1:46" x14ac:dyDescent="0.3">
      <c r="A390">
        <v>389</v>
      </c>
      <c r="B390" s="1">
        <v>45909.570462962962</v>
      </c>
      <c r="C390" s="1">
        <v>45909.576921296299</v>
      </c>
      <c r="D390" s="39" t="s">
        <v>3501</v>
      </c>
      <c r="E390" s="39" t="s">
        <v>3502</v>
      </c>
      <c r="F390">
        <v>9</v>
      </c>
      <c r="I390" s="39" t="s">
        <v>3502</v>
      </c>
      <c r="L390">
        <v>8</v>
      </c>
      <c r="O390">
        <v>8</v>
      </c>
      <c r="R390" s="39" t="s">
        <v>15187</v>
      </c>
      <c r="S390">
        <v>1</v>
      </c>
      <c r="U390" s="39" t="s">
        <v>15187</v>
      </c>
      <c r="V390">
        <v>1</v>
      </c>
      <c r="X390" s="39" t="s">
        <v>15186</v>
      </c>
      <c r="Y390">
        <v>1</v>
      </c>
      <c r="AA390" s="39" t="s">
        <v>15187</v>
      </c>
      <c r="AB390">
        <v>1</v>
      </c>
      <c r="AD390" s="39" t="s">
        <v>15186</v>
      </c>
      <c r="AE390">
        <v>1</v>
      </c>
      <c r="AG390" s="39" t="s">
        <v>15187</v>
      </c>
      <c r="AH390">
        <v>1</v>
      </c>
      <c r="AJ390" s="39" t="s">
        <v>15186</v>
      </c>
      <c r="AK390">
        <v>1</v>
      </c>
      <c r="AM390" s="39" t="s">
        <v>42621</v>
      </c>
      <c r="AN390">
        <v>1</v>
      </c>
      <c r="AP390" s="39" t="s">
        <v>42622</v>
      </c>
      <c r="AQ390">
        <v>1</v>
      </c>
      <c r="AS390" s="39" t="s">
        <v>42656</v>
      </c>
      <c r="AT390">
        <v>0</v>
      </c>
    </row>
    <row r="391" spans="1:46" x14ac:dyDescent="0.3">
      <c r="A391">
        <v>390</v>
      </c>
      <c r="B391" s="1">
        <v>45909.567164351851</v>
      </c>
      <c r="C391" s="1">
        <v>45909.576979166668</v>
      </c>
      <c r="D391" s="39" t="s">
        <v>3747</v>
      </c>
      <c r="E391" s="39" t="s">
        <v>3748</v>
      </c>
      <c r="F391">
        <v>9</v>
      </c>
      <c r="I391" s="39" t="s">
        <v>3748</v>
      </c>
      <c r="L391">
        <v>8</v>
      </c>
      <c r="O391">
        <v>28</v>
      </c>
      <c r="R391" s="39" t="s">
        <v>15187</v>
      </c>
      <c r="S391">
        <v>1</v>
      </c>
      <c r="U391" s="39" t="s">
        <v>15187</v>
      </c>
      <c r="V391">
        <v>1</v>
      </c>
      <c r="X391" s="39" t="s">
        <v>15186</v>
      </c>
      <c r="Y391">
        <v>1</v>
      </c>
      <c r="AA391" s="39" t="s">
        <v>15187</v>
      </c>
      <c r="AB391">
        <v>1</v>
      </c>
      <c r="AD391" s="39" t="s">
        <v>15186</v>
      </c>
      <c r="AE391">
        <v>1</v>
      </c>
      <c r="AG391" s="39" t="s">
        <v>15187</v>
      </c>
      <c r="AH391">
        <v>1</v>
      </c>
      <c r="AJ391" s="39" t="s">
        <v>15186</v>
      </c>
      <c r="AK391">
        <v>1</v>
      </c>
      <c r="AM391" s="39" t="s">
        <v>42621</v>
      </c>
      <c r="AN391">
        <v>1</v>
      </c>
      <c r="AP391" s="39" t="s">
        <v>42622</v>
      </c>
      <c r="AQ391">
        <v>1</v>
      </c>
      <c r="AS391" s="39" t="s">
        <v>42656</v>
      </c>
      <c r="AT391">
        <v>0</v>
      </c>
    </row>
    <row r="392" spans="1:46" x14ac:dyDescent="0.3">
      <c r="A392">
        <v>391</v>
      </c>
      <c r="B392" s="1">
        <v>45909.567372685182</v>
      </c>
      <c r="C392" s="1">
        <v>45909.577060185184</v>
      </c>
      <c r="D392" s="39" t="s">
        <v>3678</v>
      </c>
      <c r="E392" s="39" t="s">
        <v>3679</v>
      </c>
      <c r="F392">
        <v>8</v>
      </c>
      <c r="I392" s="39" t="s">
        <v>3680</v>
      </c>
      <c r="L392">
        <v>8</v>
      </c>
      <c r="O392">
        <v>19</v>
      </c>
      <c r="R392" s="39" t="s">
        <v>15187</v>
      </c>
      <c r="S392">
        <v>1</v>
      </c>
      <c r="U392" s="39" t="s">
        <v>15187</v>
      </c>
      <c r="V392">
        <v>1</v>
      </c>
      <c r="X392" s="39" t="s">
        <v>15186</v>
      </c>
      <c r="Y392">
        <v>1</v>
      </c>
      <c r="AA392" s="39" t="s">
        <v>15187</v>
      </c>
      <c r="AB392">
        <v>1</v>
      </c>
      <c r="AD392" s="39" t="s">
        <v>15186</v>
      </c>
      <c r="AE392">
        <v>1</v>
      </c>
      <c r="AG392" s="39" t="s">
        <v>15187</v>
      </c>
      <c r="AH392">
        <v>1</v>
      </c>
      <c r="AJ392" s="39" t="s">
        <v>15187</v>
      </c>
      <c r="AK392">
        <v>0</v>
      </c>
      <c r="AM392" s="39" t="s">
        <v>42621</v>
      </c>
      <c r="AN392">
        <v>1</v>
      </c>
      <c r="AP392" s="39" t="s">
        <v>42622</v>
      </c>
      <c r="AQ392">
        <v>1</v>
      </c>
      <c r="AS392" s="39" t="s">
        <v>42743</v>
      </c>
      <c r="AT392">
        <v>0</v>
      </c>
    </row>
    <row r="393" spans="1:46" x14ac:dyDescent="0.3">
      <c r="A393">
        <v>392</v>
      </c>
      <c r="B393" s="1">
        <v>45909.567847222221</v>
      </c>
      <c r="C393" s="1">
        <v>45909.57707175926</v>
      </c>
      <c r="D393" s="39" t="s">
        <v>3732</v>
      </c>
      <c r="E393" s="39" t="s">
        <v>3733</v>
      </c>
      <c r="F393">
        <v>9</v>
      </c>
      <c r="I393" s="39" t="s">
        <v>11912</v>
      </c>
      <c r="L393">
        <v>8</v>
      </c>
      <c r="O393">
        <v>37</v>
      </c>
      <c r="R393" s="39" t="s">
        <v>15187</v>
      </c>
      <c r="S393">
        <v>1</v>
      </c>
      <c r="U393" s="39" t="s">
        <v>15187</v>
      </c>
      <c r="V393">
        <v>1</v>
      </c>
      <c r="X393" s="39" t="s">
        <v>15186</v>
      </c>
      <c r="Y393">
        <v>1</v>
      </c>
      <c r="AA393" s="39" t="s">
        <v>15187</v>
      </c>
      <c r="AB393">
        <v>1</v>
      </c>
      <c r="AD393" s="39" t="s">
        <v>15186</v>
      </c>
      <c r="AE393">
        <v>1</v>
      </c>
      <c r="AG393" s="39" t="s">
        <v>15187</v>
      </c>
      <c r="AH393">
        <v>1</v>
      </c>
      <c r="AJ393" s="39" t="s">
        <v>15186</v>
      </c>
      <c r="AK393">
        <v>1</v>
      </c>
      <c r="AM393" s="39" t="s">
        <v>42621</v>
      </c>
      <c r="AN393">
        <v>1</v>
      </c>
      <c r="AP393" s="39" t="s">
        <v>42622</v>
      </c>
      <c r="AQ393">
        <v>1</v>
      </c>
      <c r="AS393" s="39" t="s">
        <v>42743</v>
      </c>
      <c r="AT393">
        <v>0</v>
      </c>
    </row>
    <row r="394" spans="1:46" x14ac:dyDescent="0.3">
      <c r="A394">
        <v>393</v>
      </c>
      <c r="B394" s="1">
        <v>45909.571655092594</v>
      </c>
      <c r="C394" s="1">
        <v>45909.57712962963</v>
      </c>
      <c r="D394" s="39" t="s">
        <v>3433</v>
      </c>
      <c r="E394" s="39" t="s">
        <v>3434</v>
      </c>
      <c r="F394">
        <v>8</v>
      </c>
      <c r="I394" s="39" t="s">
        <v>3434</v>
      </c>
      <c r="L394">
        <v>8</v>
      </c>
      <c r="O394">
        <v>7</v>
      </c>
      <c r="R394" s="39" t="s">
        <v>15187</v>
      </c>
      <c r="S394">
        <v>1</v>
      </c>
      <c r="U394" s="39" t="s">
        <v>15187</v>
      </c>
      <c r="V394">
        <v>1</v>
      </c>
      <c r="X394" s="39" t="s">
        <v>15186</v>
      </c>
      <c r="Y394">
        <v>1</v>
      </c>
      <c r="AA394" s="39" t="s">
        <v>15187</v>
      </c>
      <c r="AB394">
        <v>1</v>
      </c>
      <c r="AD394" s="39" t="s">
        <v>15186</v>
      </c>
      <c r="AE394">
        <v>1</v>
      </c>
      <c r="AG394" s="39" t="s">
        <v>15187</v>
      </c>
      <c r="AH394">
        <v>1</v>
      </c>
      <c r="AJ394" s="39" t="s">
        <v>15186</v>
      </c>
      <c r="AK394">
        <v>1</v>
      </c>
      <c r="AM394" s="39" t="s">
        <v>44764</v>
      </c>
      <c r="AN394">
        <v>0</v>
      </c>
      <c r="AP394" s="39" t="s">
        <v>42622</v>
      </c>
      <c r="AQ394">
        <v>1</v>
      </c>
      <c r="AS394" s="39" t="s">
        <v>44765</v>
      </c>
      <c r="AT394">
        <v>0</v>
      </c>
    </row>
    <row r="395" spans="1:46" x14ac:dyDescent="0.3">
      <c r="A395">
        <v>394</v>
      </c>
      <c r="B395" s="1">
        <v>45909.569178240738</v>
      </c>
      <c r="C395" s="1">
        <v>45909.577708333331</v>
      </c>
      <c r="D395" s="39" t="s">
        <v>3715</v>
      </c>
      <c r="E395" s="39" t="s">
        <v>3716</v>
      </c>
      <c r="F395">
        <v>6</v>
      </c>
      <c r="I395" s="39" t="s">
        <v>14719</v>
      </c>
      <c r="L395">
        <v>8</v>
      </c>
      <c r="O395">
        <v>14</v>
      </c>
      <c r="R395" s="39" t="s">
        <v>15187</v>
      </c>
      <c r="S395">
        <v>1</v>
      </c>
      <c r="U395" s="39" t="s">
        <v>15186</v>
      </c>
      <c r="V395">
        <v>0</v>
      </c>
      <c r="X395" s="39" t="s">
        <v>15186</v>
      </c>
      <c r="Y395">
        <v>1</v>
      </c>
      <c r="AA395" s="39" t="s">
        <v>15186</v>
      </c>
      <c r="AB395">
        <v>0</v>
      </c>
      <c r="AD395" s="39" t="s">
        <v>15186</v>
      </c>
      <c r="AE395">
        <v>1</v>
      </c>
      <c r="AG395" s="39" t="s">
        <v>15187</v>
      </c>
      <c r="AH395">
        <v>1</v>
      </c>
      <c r="AJ395" s="39" t="s">
        <v>15187</v>
      </c>
      <c r="AK395">
        <v>0</v>
      </c>
      <c r="AM395" s="39" t="s">
        <v>42621</v>
      </c>
      <c r="AN395">
        <v>1</v>
      </c>
      <c r="AP395" s="39" t="s">
        <v>42622</v>
      </c>
      <c r="AQ395">
        <v>1</v>
      </c>
      <c r="AS395" s="39" t="s">
        <v>42728</v>
      </c>
      <c r="AT395">
        <v>0</v>
      </c>
    </row>
    <row r="396" spans="1:46" x14ac:dyDescent="0.3">
      <c r="A396">
        <v>395</v>
      </c>
      <c r="B396" s="1">
        <v>45909.568564814814</v>
      </c>
      <c r="C396" s="1">
        <v>45909.577766203707</v>
      </c>
      <c r="D396" s="39" t="s">
        <v>3739</v>
      </c>
      <c r="E396" s="39" t="s">
        <v>3740</v>
      </c>
      <c r="F396">
        <v>8</v>
      </c>
      <c r="I396" s="39" t="s">
        <v>3740</v>
      </c>
      <c r="L396">
        <v>8</v>
      </c>
      <c r="O396">
        <v>15</v>
      </c>
      <c r="R396" s="39" t="s">
        <v>15187</v>
      </c>
      <c r="S396">
        <v>1</v>
      </c>
      <c r="U396" s="39" t="s">
        <v>15186</v>
      </c>
      <c r="V396">
        <v>0</v>
      </c>
      <c r="X396" s="39" t="s">
        <v>15186</v>
      </c>
      <c r="Y396">
        <v>1</v>
      </c>
      <c r="AA396" s="39" t="s">
        <v>15187</v>
      </c>
      <c r="AB396">
        <v>1</v>
      </c>
      <c r="AD396" s="39" t="s">
        <v>15186</v>
      </c>
      <c r="AE396">
        <v>1</v>
      </c>
      <c r="AG396" s="39" t="s">
        <v>15187</v>
      </c>
      <c r="AH396">
        <v>1</v>
      </c>
      <c r="AJ396" s="39" t="s">
        <v>15186</v>
      </c>
      <c r="AK396">
        <v>1</v>
      </c>
      <c r="AM396" s="39" t="s">
        <v>42621</v>
      </c>
      <c r="AN396">
        <v>1</v>
      </c>
      <c r="AP396" s="39" t="s">
        <v>42622</v>
      </c>
      <c r="AQ396">
        <v>1</v>
      </c>
      <c r="AS396" s="39" t="s">
        <v>42728</v>
      </c>
      <c r="AT396">
        <v>0</v>
      </c>
    </row>
    <row r="397" spans="1:46" x14ac:dyDescent="0.3">
      <c r="A397">
        <v>396</v>
      </c>
      <c r="B397" s="1">
        <v>45909.571087962962</v>
      </c>
      <c r="C397" s="1">
        <v>45909.577916666669</v>
      </c>
      <c r="D397" s="39" t="s">
        <v>3659</v>
      </c>
      <c r="E397" s="39" t="s">
        <v>3660</v>
      </c>
      <c r="F397">
        <v>8</v>
      </c>
      <c r="I397" s="39" t="s">
        <v>3660</v>
      </c>
      <c r="L397">
        <v>8</v>
      </c>
      <c r="O397">
        <v>36</v>
      </c>
      <c r="R397" s="39" t="s">
        <v>15187</v>
      </c>
      <c r="S397">
        <v>1</v>
      </c>
      <c r="U397" s="39" t="s">
        <v>15186</v>
      </c>
      <c r="V397">
        <v>0</v>
      </c>
      <c r="X397" s="39" t="s">
        <v>15186</v>
      </c>
      <c r="Y397">
        <v>1</v>
      </c>
      <c r="AA397" s="39" t="s">
        <v>15187</v>
      </c>
      <c r="AB397">
        <v>1</v>
      </c>
      <c r="AD397" s="39" t="s">
        <v>15186</v>
      </c>
      <c r="AE397">
        <v>1</v>
      </c>
      <c r="AG397" s="39" t="s">
        <v>15187</v>
      </c>
      <c r="AH397">
        <v>1</v>
      </c>
      <c r="AJ397" s="39" t="s">
        <v>15186</v>
      </c>
      <c r="AK397">
        <v>1</v>
      </c>
      <c r="AM397" s="39" t="s">
        <v>42621</v>
      </c>
      <c r="AN397">
        <v>1</v>
      </c>
      <c r="AP397" s="39" t="s">
        <v>42622</v>
      </c>
      <c r="AQ397">
        <v>1</v>
      </c>
      <c r="AS397" s="39" t="s">
        <v>42673</v>
      </c>
      <c r="AT397">
        <v>0</v>
      </c>
    </row>
    <row r="398" spans="1:46" x14ac:dyDescent="0.3">
      <c r="A398">
        <v>397</v>
      </c>
      <c r="B398" s="1">
        <v>45909.567141203705</v>
      </c>
      <c r="C398" s="1">
        <v>45909.577974537038</v>
      </c>
      <c r="D398" s="39" t="s">
        <v>3792</v>
      </c>
      <c r="E398" s="39" t="s">
        <v>3793</v>
      </c>
      <c r="F398">
        <v>7</v>
      </c>
      <c r="I398" s="39" t="s">
        <v>3793</v>
      </c>
      <c r="L398">
        <v>8</v>
      </c>
      <c r="O398">
        <v>17</v>
      </c>
      <c r="R398" s="39" t="s">
        <v>15187</v>
      </c>
      <c r="S398">
        <v>1</v>
      </c>
      <c r="U398" s="39" t="s">
        <v>15186</v>
      </c>
      <c r="V398">
        <v>0</v>
      </c>
      <c r="X398" s="39" t="s">
        <v>15186</v>
      </c>
      <c r="Y398">
        <v>1</v>
      </c>
      <c r="AA398" s="39" t="s">
        <v>15186</v>
      </c>
      <c r="AB398">
        <v>0</v>
      </c>
      <c r="AD398" s="39" t="s">
        <v>15186</v>
      </c>
      <c r="AE398">
        <v>1</v>
      </c>
      <c r="AG398" s="39" t="s">
        <v>15187</v>
      </c>
      <c r="AH398">
        <v>1</v>
      </c>
      <c r="AJ398" s="39" t="s">
        <v>15186</v>
      </c>
      <c r="AK398">
        <v>1</v>
      </c>
      <c r="AM398" s="39" t="s">
        <v>42621</v>
      </c>
      <c r="AN398">
        <v>1</v>
      </c>
      <c r="AP398" s="39" t="s">
        <v>42622</v>
      </c>
      <c r="AQ398">
        <v>1</v>
      </c>
      <c r="AS398" s="39" t="s">
        <v>42623</v>
      </c>
      <c r="AT398">
        <v>0</v>
      </c>
    </row>
    <row r="399" spans="1:46" x14ac:dyDescent="0.3">
      <c r="A399">
        <v>398</v>
      </c>
      <c r="B399" s="1">
        <v>45909.56763888889</v>
      </c>
      <c r="C399" s="1">
        <v>45909.578645833331</v>
      </c>
      <c r="D399" s="39" t="s">
        <v>3423</v>
      </c>
      <c r="E399" s="39" t="s">
        <v>3424</v>
      </c>
      <c r="F399">
        <v>9</v>
      </c>
      <c r="I399" s="39" t="s">
        <v>3425</v>
      </c>
      <c r="L399">
        <v>8</v>
      </c>
      <c r="O399">
        <v>12</v>
      </c>
      <c r="R399" s="39" t="s">
        <v>15187</v>
      </c>
      <c r="S399">
        <v>1</v>
      </c>
      <c r="U399" s="39" t="s">
        <v>15187</v>
      </c>
      <c r="V399">
        <v>1</v>
      </c>
      <c r="X399" s="39" t="s">
        <v>15186</v>
      </c>
      <c r="Y399">
        <v>1</v>
      </c>
      <c r="AA399" s="39" t="s">
        <v>15187</v>
      </c>
      <c r="AB399">
        <v>1</v>
      </c>
      <c r="AD399" s="39" t="s">
        <v>15186</v>
      </c>
      <c r="AE399">
        <v>1</v>
      </c>
      <c r="AG399" s="39" t="s">
        <v>15187</v>
      </c>
      <c r="AH399">
        <v>1</v>
      </c>
      <c r="AJ399" s="39" t="s">
        <v>15186</v>
      </c>
      <c r="AK399">
        <v>1</v>
      </c>
      <c r="AM399" s="39" t="s">
        <v>42621</v>
      </c>
      <c r="AN399">
        <v>1</v>
      </c>
      <c r="AP399" s="39" t="s">
        <v>42622</v>
      </c>
      <c r="AQ399">
        <v>1</v>
      </c>
      <c r="AS399" s="39" t="s">
        <v>42627</v>
      </c>
      <c r="AT399">
        <v>0</v>
      </c>
    </row>
    <row r="400" spans="1:46" x14ac:dyDescent="0.3">
      <c r="A400">
        <v>399</v>
      </c>
      <c r="B400" s="1">
        <v>45909.578796296293</v>
      </c>
      <c r="C400" s="1">
        <v>45909.579386574071</v>
      </c>
      <c r="D400" s="39" t="s">
        <v>3698</v>
      </c>
      <c r="E400" s="39" t="s">
        <v>3699</v>
      </c>
      <c r="F400">
        <v>9</v>
      </c>
      <c r="I400" s="39" t="s">
        <v>3699</v>
      </c>
      <c r="L400">
        <v>8</v>
      </c>
      <c r="O400">
        <v>1</v>
      </c>
      <c r="R400" s="39" t="s">
        <v>15187</v>
      </c>
      <c r="S400">
        <v>1</v>
      </c>
      <c r="U400" s="39" t="s">
        <v>15187</v>
      </c>
      <c r="V400">
        <v>1</v>
      </c>
      <c r="X400" s="39" t="s">
        <v>15186</v>
      </c>
      <c r="Y400">
        <v>1</v>
      </c>
      <c r="AA400" s="39" t="s">
        <v>15187</v>
      </c>
      <c r="AB400">
        <v>1</v>
      </c>
      <c r="AD400" s="39" t="s">
        <v>15186</v>
      </c>
      <c r="AE400">
        <v>1</v>
      </c>
      <c r="AG400" s="39" t="s">
        <v>15187</v>
      </c>
      <c r="AH400">
        <v>1</v>
      </c>
      <c r="AJ400" s="39" t="s">
        <v>15186</v>
      </c>
      <c r="AK400">
        <v>1</v>
      </c>
      <c r="AM400" s="39" t="s">
        <v>42621</v>
      </c>
      <c r="AN400">
        <v>1</v>
      </c>
      <c r="AP400" s="39" t="s">
        <v>42622</v>
      </c>
      <c r="AQ400">
        <v>1</v>
      </c>
      <c r="AS400" s="39" t="s">
        <v>42623</v>
      </c>
      <c r="AT400">
        <v>0</v>
      </c>
    </row>
    <row r="401" spans="1:46" x14ac:dyDescent="0.3">
      <c r="A401">
        <v>400</v>
      </c>
      <c r="B401" s="1">
        <v>45909.578553240739</v>
      </c>
      <c r="C401" s="1">
        <v>45909.579768518517</v>
      </c>
      <c r="D401" s="39" t="s">
        <v>3639</v>
      </c>
      <c r="E401" s="39" t="s">
        <v>3640</v>
      </c>
      <c r="F401">
        <v>7</v>
      </c>
      <c r="I401" s="39" t="s">
        <v>3640</v>
      </c>
      <c r="L401">
        <v>8</v>
      </c>
      <c r="O401">
        <v>34</v>
      </c>
      <c r="R401" s="39" t="s">
        <v>15187</v>
      </c>
      <c r="S401">
        <v>1</v>
      </c>
      <c r="U401" s="39" t="s">
        <v>15186</v>
      </c>
      <c r="V401">
        <v>0</v>
      </c>
      <c r="X401" s="39" t="s">
        <v>15186</v>
      </c>
      <c r="Y401">
        <v>1</v>
      </c>
      <c r="AA401" s="39" t="s">
        <v>15186</v>
      </c>
      <c r="AB401">
        <v>0</v>
      </c>
      <c r="AD401" s="39" t="s">
        <v>15186</v>
      </c>
      <c r="AE401">
        <v>1</v>
      </c>
      <c r="AG401" s="39" t="s">
        <v>15187</v>
      </c>
      <c r="AH401">
        <v>1</v>
      </c>
      <c r="AJ401" s="39" t="s">
        <v>15186</v>
      </c>
      <c r="AK401">
        <v>1</v>
      </c>
      <c r="AM401" s="39" t="s">
        <v>42621</v>
      </c>
      <c r="AN401">
        <v>1</v>
      </c>
      <c r="AP401" s="39" t="s">
        <v>42622</v>
      </c>
      <c r="AQ401">
        <v>1</v>
      </c>
      <c r="AS401" s="39" t="s">
        <v>42769</v>
      </c>
      <c r="AT401">
        <v>0</v>
      </c>
    </row>
    <row r="402" spans="1:46" x14ac:dyDescent="0.3">
      <c r="A402">
        <v>401</v>
      </c>
      <c r="B402" s="1">
        <v>45909.576377314814</v>
      </c>
      <c r="C402" s="1">
        <v>45909.579837962963</v>
      </c>
      <c r="D402" s="39" t="s">
        <v>3725</v>
      </c>
      <c r="E402" s="39" t="s">
        <v>3726</v>
      </c>
      <c r="F402">
        <v>7</v>
      </c>
      <c r="I402" s="39" t="s">
        <v>3726</v>
      </c>
      <c r="L402">
        <v>8</v>
      </c>
      <c r="O402">
        <v>2</v>
      </c>
      <c r="R402" s="39" t="s">
        <v>15187</v>
      </c>
      <c r="S402">
        <v>1</v>
      </c>
      <c r="U402" s="39" t="s">
        <v>15186</v>
      </c>
      <c r="V402">
        <v>0</v>
      </c>
      <c r="X402" s="39" t="s">
        <v>15186</v>
      </c>
      <c r="Y402">
        <v>1</v>
      </c>
      <c r="AA402" s="39" t="s">
        <v>15186</v>
      </c>
      <c r="AB402">
        <v>0</v>
      </c>
      <c r="AD402" s="39" t="s">
        <v>15186</v>
      </c>
      <c r="AE402">
        <v>1</v>
      </c>
      <c r="AG402" s="39" t="s">
        <v>15187</v>
      </c>
      <c r="AH402">
        <v>1</v>
      </c>
      <c r="AJ402" s="39" t="s">
        <v>15186</v>
      </c>
      <c r="AK402">
        <v>1</v>
      </c>
      <c r="AM402" s="39" t="s">
        <v>42621</v>
      </c>
      <c r="AN402">
        <v>1</v>
      </c>
      <c r="AP402" s="39" t="s">
        <v>42622</v>
      </c>
      <c r="AQ402">
        <v>1</v>
      </c>
      <c r="AS402" s="39" t="s">
        <v>42769</v>
      </c>
      <c r="AT402">
        <v>0</v>
      </c>
    </row>
    <row r="403" spans="1:46" x14ac:dyDescent="0.3">
      <c r="A403">
        <v>402</v>
      </c>
      <c r="B403" s="1">
        <v>45909.56890046296</v>
      </c>
      <c r="C403" s="1">
        <v>45909.580104166664</v>
      </c>
      <c r="D403" s="39" t="s">
        <v>3688</v>
      </c>
      <c r="E403" s="39" t="s">
        <v>3689</v>
      </c>
      <c r="F403">
        <v>7</v>
      </c>
      <c r="I403" s="39" t="s">
        <v>3689</v>
      </c>
      <c r="L403">
        <v>8</v>
      </c>
      <c r="O403">
        <v>20</v>
      </c>
      <c r="R403" s="39" t="s">
        <v>15187</v>
      </c>
      <c r="S403">
        <v>1</v>
      </c>
      <c r="U403" s="39" t="s">
        <v>15187</v>
      </c>
      <c r="V403">
        <v>1</v>
      </c>
      <c r="X403" s="39" t="s">
        <v>15187</v>
      </c>
      <c r="Y403">
        <v>0</v>
      </c>
      <c r="AA403" s="39" t="s">
        <v>15187</v>
      </c>
      <c r="AB403">
        <v>1</v>
      </c>
      <c r="AD403" s="39" t="s">
        <v>15186</v>
      </c>
      <c r="AE403">
        <v>1</v>
      </c>
      <c r="AG403" s="39" t="s">
        <v>15187</v>
      </c>
      <c r="AH403">
        <v>1</v>
      </c>
      <c r="AJ403" s="39" t="s">
        <v>15186</v>
      </c>
      <c r="AK403">
        <v>1</v>
      </c>
      <c r="AM403" s="39" t="s">
        <v>45393</v>
      </c>
      <c r="AN403">
        <v>0</v>
      </c>
      <c r="AP403" s="39" t="s">
        <v>42622</v>
      </c>
      <c r="AQ403">
        <v>1</v>
      </c>
      <c r="AS403" s="39" t="s">
        <v>42743</v>
      </c>
      <c r="AT403">
        <v>0</v>
      </c>
    </row>
    <row r="404" spans="1:46" x14ac:dyDescent="0.3">
      <c r="A404">
        <v>403</v>
      </c>
      <c r="B404" s="1">
        <v>45909.567650462966</v>
      </c>
      <c r="C404" s="1">
        <v>45909.580138888887</v>
      </c>
      <c r="D404" s="39" t="s">
        <v>3473</v>
      </c>
      <c r="E404" s="39" t="s">
        <v>3474</v>
      </c>
      <c r="F404">
        <v>7</v>
      </c>
      <c r="I404" s="39" t="s">
        <v>3474</v>
      </c>
      <c r="L404">
        <v>8</v>
      </c>
      <c r="O404">
        <v>9</v>
      </c>
      <c r="R404" s="39" t="s">
        <v>15187</v>
      </c>
      <c r="S404">
        <v>1</v>
      </c>
      <c r="U404" s="39" t="s">
        <v>15187</v>
      </c>
      <c r="V404">
        <v>1</v>
      </c>
      <c r="X404" s="39" t="s">
        <v>15186</v>
      </c>
      <c r="Y404">
        <v>1</v>
      </c>
      <c r="AA404" s="39" t="s">
        <v>15187</v>
      </c>
      <c r="AB404">
        <v>1</v>
      </c>
      <c r="AD404" s="39" t="s">
        <v>15187</v>
      </c>
      <c r="AE404">
        <v>0</v>
      </c>
      <c r="AG404" s="39" t="s">
        <v>15187</v>
      </c>
      <c r="AH404">
        <v>1</v>
      </c>
      <c r="AJ404" s="39" t="s">
        <v>15186</v>
      </c>
      <c r="AK404">
        <v>1</v>
      </c>
      <c r="AM404" s="39" t="s">
        <v>42629</v>
      </c>
      <c r="AN404">
        <v>0</v>
      </c>
      <c r="AP404" s="39" t="s">
        <v>42622</v>
      </c>
      <c r="AQ404">
        <v>1</v>
      </c>
      <c r="AS404" s="39" t="s">
        <v>42656</v>
      </c>
      <c r="AT404">
        <v>0</v>
      </c>
    </row>
    <row r="405" spans="1:46" x14ac:dyDescent="0.3">
      <c r="A405">
        <v>404</v>
      </c>
      <c r="B405" s="1">
        <v>45909.576261574075</v>
      </c>
      <c r="C405" s="1">
        <v>45909.581250000003</v>
      </c>
      <c r="D405" s="39" t="s">
        <v>3540</v>
      </c>
      <c r="E405" s="39" t="s">
        <v>3541</v>
      </c>
      <c r="F405">
        <v>9</v>
      </c>
      <c r="I405" s="39" t="s">
        <v>3542</v>
      </c>
      <c r="L405">
        <v>8</v>
      </c>
      <c r="O405">
        <v>30</v>
      </c>
      <c r="R405" s="39" t="s">
        <v>15187</v>
      </c>
      <c r="S405">
        <v>1</v>
      </c>
      <c r="U405" s="39" t="s">
        <v>15187</v>
      </c>
      <c r="V405">
        <v>1</v>
      </c>
      <c r="X405" s="39" t="s">
        <v>15186</v>
      </c>
      <c r="Y405">
        <v>1</v>
      </c>
      <c r="AA405" s="39" t="s">
        <v>15187</v>
      </c>
      <c r="AB405">
        <v>1</v>
      </c>
      <c r="AD405" s="39" t="s">
        <v>15186</v>
      </c>
      <c r="AE405">
        <v>1</v>
      </c>
      <c r="AG405" s="39" t="s">
        <v>15187</v>
      </c>
      <c r="AH405">
        <v>1</v>
      </c>
      <c r="AJ405" s="39" t="s">
        <v>15186</v>
      </c>
      <c r="AK405">
        <v>1</v>
      </c>
      <c r="AM405" s="39" t="s">
        <v>42621</v>
      </c>
      <c r="AN405">
        <v>1</v>
      </c>
      <c r="AP405" s="39" t="s">
        <v>42622</v>
      </c>
      <c r="AQ405">
        <v>1</v>
      </c>
      <c r="AS405" s="39" t="s">
        <v>45394</v>
      </c>
      <c r="AT405">
        <v>0</v>
      </c>
    </row>
    <row r="406" spans="1:46" x14ac:dyDescent="0.3">
      <c r="A406">
        <v>405</v>
      </c>
      <c r="B406" s="1">
        <v>45909.57613425926</v>
      </c>
      <c r="C406" s="1">
        <v>45909.581261574072</v>
      </c>
      <c r="D406" s="39" t="s">
        <v>3490</v>
      </c>
      <c r="E406" s="39" t="s">
        <v>3491</v>
      </c>
      <c r="F406">
        <v>8</v>
      </c>
      <c r="I406" s="39" t="s">
        <v>45395</v>
      </c>
      <c r="L406">
        <v>8</v>
      </c>
      <c r="O406">
        <v>29</v>
      </c>
      <c r="R406" s="39" t="s">
        <v>15187</v>
      </c>
      <c r="S406">
        <v>1</v>
      </c>
      <c r="U406" s="39" t="s">
        <v>15187</v>
      </c>
      <c r="V406">
        <v>1</v>
      </c>
      <c r="X406" s="39" t="s">
        <v>15186</v>
      </c>
      <c r="Y406">
        <v>1</v>
      </c>
      <c r="AA406" s="39" t="s">
        <v>15186</v>
      </c>
      <c r="AB406">
        <v>0</v>
      </c>
      <c r="AD406" s="39" t="s">
        <v>15186</v>
      </c>
      <c r="AE406">
        <v>1</v>
      </c>
      <c r="AG406" s="39" t="s">
        <v>15187</v>
      </c>
      <c r="AH406">
        <v>1</v>
      </c>
      <c r="AJ406" s="39" t="s">
        <v>15186</v>
      </c>
      <c r="AK406">
        <v>1</v>
      </c>
      <c r="AM406" s="39" t="s">
        <v>42621</v>
      </c>
      <c r="AN406">
        <v>1</v>
      </c>
      <c r="AP406" s="39" t="s">
        <v>42622</v>
      </c>
      <c r="AQ406">
        <v>1</v>
      </c>
      <c r="AS406" s="39" t="s">
        <v>45396</v>
      </c>
      <c r="AT406">
        <v>0</v>
      </c>
    </row>
    <row r="407" spans="1:46" x14ac:dyDescent="0.3">
      <c r="A407">
        <v>406</v>
      </c>
      <c r="B407" s="1">
        <v>45909.586226851854</v>
      </c>
      <c r="C407" s="1">
        <v>45909.588969907411</v>
      </c>
      <c r="D407" s="39" t="s">
        <v>220</v>
      </c>
      <c r="E407" s="39" t="s">
        <v>221</v>
      </c>
      <c r="F407">
        <v>7</v>
      </c>
      <c r="I407" s="39" t="s">
        <v>221</v>
      </c>
      <c r="L407">
        <v>11</v>
      </c>
      <c r="O407">
        <v>13</v>
      </c>
      <c r="R407" s="39" t="s">
        <v>15186</v>
      </c>
      <c r="S407">
        <v>0</v>
      </c>
      <c r="U407" s="39" t="s">
        <v>15186</v>
      </c>
      <c r="V407">
        <v>0</v>
      </c>
      <c r="X407" s="39" t="s">
        <v>15186</v>
      </c>
      <c r="Y407">
        <v>1</v>
      </c>
      <c r="AA407" s="39" t="s">
        <v>15187</v>
      </c>
      <c r="AB407">
        <v>1</v>
      </c>
      <c r="AD407" s="39" t="s">
        <v>15186</v>
      </c>
      <c r="AE407">
        <v>1</v>
      </c>
      <c r="AG407" s="39" t="s">
        <v>15187</v>
      </c>
      <c r="AH407">
        <v>1</v>
      </c>
      <c r="AJ407" s="39" t="s">
        <v>15186</v>
      </c>
      <c r="AK407">
        <v>1</v>
      </c>
      <c r="AM407" s="39" t="s">
        <v>42621</v>
      </c>
      <c r="AN407">
        <v>1</v>
      </c>
      <c r="AP407" s="39" t="s">
        <v>42622</v>
      </c>
      <c r="AQ407">
        <v>1</v>
      </c>
      <c r="AS407" s="39" t="s">
        <v>45397</v>
      </c>
      <c r="AT407">
        <v>0</v>
      </c>
    </row>
    <row r="408" spans="1:46" x14ac:dyDescent="0.3">
      <c r="A408">
        <v>407</v>
      </c>
      <c r="B408" s="1">
        <v>45909.584479166668</v>
      </c>
      <c r="C408" s="1">
        <v>45909.589733796296</v>
      </c>
      <c r="D408" s="39" t="s">
        <v>422</v>
      </c>
      <c r="E408" s="39" t="s">
        <v>423</v>
      </c>
      <c r="F408">
        <v>8</v>
      </c>
      <c r="I408" s="39" t="s">
        <v>44724</v>
      </c>
      <c r="L408">
        <v>11</v>
      </c>
      <c r="O408">
        <v>37</v>
      </c>
      <c r="R408" s="39" t="s">
        <v>15187</v>
      </c>
      <c r="S408">
        <v>1</v>
      </c>
      <c r="U408" s="39" t="s">
        <v>15186</v>
      </c>
      <c r="V408">
        <v>0</v>
      </c>
      <c r="X408" s="39" t="s">
        <v>15186</v>
      </c>
      <c r="Y408">
        <v>1</v>
      </c>
      <c r="AA408" s="39" t="s">
        <v>15187</v>
      </c>
      <c r="AB408">
        <v>1</v>
      </c>
      <c r="AD408" s="39" t="s">
        <v>15186</v>
      </c>
      <c r="AE408">
        <v>1</v>
      </c>
      <c r="AG408" s="39" t="s">
        <v>15187</v>
      </c>
      <c r="AH408">
        <v>1</v>
      </c>
      <c r="AJ408" s="39" t="s">
        <v>15186</v>
      </c>
      <c r="AK408">
        <v>1</v>
      </c>
      <c r="AM408" s="39" t="s">
        <v>42621</v>
      </c>
      <c r="AN408">
        <v>1</v>
      </c>
      <c r="AP408" s="39" t="s">
        <v>42622</v>
      </c>
      <c r="AQ408">
        <v>1</v>
      </c>
      <c r="AS408" s="39" t="s">
        <v>45398</v>
      </c>
      <c r="AT408">
        <v>0</v>
      </c>
    </row>
    <row r="409" spans="1:46" x14ac:dyDescent="0.3">
      <c r="A409">
        <v>408</v>
      </c>
      <c r="B409" s="1">
        <v>45909.584444444445</v>
      </c>
      <c r="C409" s="1">
        <v>45909.589745370373</v>
      </c>
      <c r="D409" s="39" t="s">
        <v>244</v>
      </c>
      <c r="E409" s="39" t="s">
        <v>245</v>
      </c>
      <c r="F409">
        <v>8</v>
      </c>
      <c r="I409" s="39" t="s">
        <v>245</v>
      </c>
      <c r="L409">
        <v>11</v>
      </c>
      <c r="O409">
        <v>14</v>
      </c>
      <c r="R409" s="39" t="s">
        <v>15187</v>
      </c>
      <c r="S409">
        <v>1</v>
      </c>
      <c r="U409" s="39" t="s">
        <v>15186</v>
      </c>
      <c r="V409">
        <v>0</v>
      </c>
      <c r="X409" s="39" t="s">
        <v>15186</v>
      </c>
      <c r="Y409">
        <v>1</v>
      </c>
      <c r="AA409" s="39" t="s">
        <v>15187</v>
      </c>
      <c r="AB409">
        <v>1</v>
      </c>
      <c r="AD409" s="39" t="s">
        <v>15186</v>
      </c>
      <c r="AE409">
        <v>1</v>
      </c>
      <c r="AG409" s="39" t="s">
        <v>15187</v>
      </c>
      <c r="AH409">
        <v>1</v>
      </c>
      <c r="AJ409" s="39" t="s">
        <v>15186</v>
      </c>
      <c r="AK409">
        <v>1</v>
      </c>
      <c r="AM409" s="39" t="s">
        <v>42621</v>
      </c>
      <c r="AN409">
        <v>1</v>
      </c>
      <c r="AP409" s="39" t="s">
        <v>42622</v>
      </c>
      <c r="AQ409">
        <v>1</v>
      </c>
      <c r="AS409" s="39" t="s">
        <v>45398</v>
      </c>
      <c r="AT409">
        <v>0</v>
      </c>
    </row>
    <row r="410" spans="1:46" x14ac:dyDescent="0.3">
      <c r="A410">
        <v>409</v>
      </c>
      <c r="B410" s="1">
        <v>45909.614814814813</v>
      </c>
      <c r="C410" s="1">
        <v>45909.616678240738</v>
      </c>
      <c r="D410" s="39" t="s">
        <v>330</v>
      </c>
      <c r="E410" s="39" t="s">
        <v>331</v>
      </c>
      <c r="F410">
        <v>3</v>
      </c>
      <c r="I410" s="39" t="s">
        <v>6611</v>
      </c>
      <c r="L410">
        <v>11</v>
      </c>
      <c r="O410">
        <v>7</v>
      </c>
      <c r="R410" s="39" t="s">
        <v>15186</v>
      </c>
      <c r="S410">
        <v>0</v>
      </c>
      <c r="U410" s="39" t="s">
        <v>15187</v>
      </c>
      <c r="V410">
        <v>1</v>
      </c>
      <c r="X410" s="39" t="s">
        <v>15187</v>
      </c>
      <c r="Y410">
        <v>0</v>
      </c>
      <c r="AA410" s="39" t="s">
        <v>15186</v>
      </c>
      <c r="AB410">
        <v>0</v>
      </c>
      <c r="AD410" s="39" t="s">
        <v>15187</v>
      </c>
      <c r="AE410">
        <v>0</v>
      </c>
      <c r="AG410" s="39" t="s">
        <v>15187</v>
      </c>
      <c r="AH410">
        <v>1</v>
      </c>
      <c r="AJ410" s="39" t="s">
        <v>15187</v>
      </c>
      <c r="AK410">
        <v>0</v>
      </c>
      <c r="AM410" s="39" t="s">
        <v>42621</v>
      </c>
      <c r="AN410">
        <v>1</v>
      </c>
      <c r="AP410" s="39" t="s">
        <v>42630</v>
      </c>
      <c r="AQ410">
        <v>0</v>
      </c>
      <c r="AS410" s="39" t="s">
        <v>42625</v>
      </c>
      <c r="AT410">
        <v>0</v>
      </c>
    </row>
    <row r="411" spans="1:46" x14ac:dyDescent="0.3">
      <c r="A411">
        <v>410</v>
      </c>
      <c r="B411" s="1">
        <v>45909.710381944446</v>
      </c>
      <c r="C411" s="1">
        <v>45909.71199074074</v>
      </c>
      <c r="D411" s="39" t="s">
        <v>1148</v>
      </c>
      <c r="E411" s="39" t="s">
        <v>1149</v>
      </c>
      <c r="F411">
        <v>7</v>
      </c>
      <c r="I411" s="39" t="s">
        <v>1150</v>
      </c>
      <c r="L411">
        <v>2</v>
      </c>
      <c r="O411">
        <v>8</v>
      </c>
      <c r="R411" s="39" t="s">
        <v>15187</v>
      </c>
      <c r="S411">
        <v>1</v>
      </c>
      <c r="U411" s="39" t="s">
        <v>15187</v>
      </c>
      <c r="V411">
        <v>1</v>
      </c>
      <c r="X411" s="39" t="s">
        <v>15186</v>
      </c>
      <c r="Y411">
        <v>1</v>
      </c>
      <c r="AA411" s="39" t="s">
        <v>15186</v>
      </c>
      <c r="AB411">
        <v>0</v>
      </c>
      <c r="AD411" s="39" t="s">
        <v>15187</v>
      </c>
      <c r="AE411">
        <v>0</v>
      </c>
      <c r="AG411" s="39" t="s">
        <v>15186</v>
      </c>
      <c r="AH411">
        <v>0</v>
      </c>
      <c r="AJ411" s="39" t="s">
        <v>15186</v>
      </c>
      <c r="AK411">
        <v>1</v>
      </c>
      <c r="AM411" s="39" t="s">
        <v>42621</v>
      </c>
      <c r="AN411">
        <v>1</v>
      </c>
      <c r="AP411" s="39" t="s">
        <v>42622</v>
      </c>
      <c r="AQ411">
        <v>1</v>
      </c>
      <c r="AS411" s="39" t="s">
        <v>42626</v>
      </c>
      <c r="AT411">
        <v>1</v>
      </c>
    </row>
    <row r="412" spans="1:46" x14ac:dyDescent="0.3">
      <c r="A412">
        <v>411</v>
      </c>
      <c r="B412" s="1">
        <v>45909.832372685189</v>
      </c>
      <c r="C412" s="1">
        <v>45909.833796296298</v>
      </c>
      <c r="D412" s="39" t="s">
        <v>2623</v>
      </c>
      <c r="E412" s="39" t="s">
        <v>2624</v>
      </c>
      <c r="F412">
        <v>6</v>
      </c>
      <c r="I412" s="39" t="s">
        <v>44853</v>
      </c>
      <c r="L412">
        <v>5</v>
      </c>
      <c r="O412">
        <v>27</v>
      </c>
      <c r="R412" s="39" t="s">
        <v>15186</v>
      </c>
      <c r="S412">
        <v>0</v>
      </c>
      <c r="U412" s="39" t="s">
        <v>15186</v>
      </c>
      <c r="V412">
        <v>0</v>
      </c>
      <c r="X412" s="39" t="s">
        <v>15186</v>
      </c>
      <c r="Y412">
        <v>1</v>
      </c>
      <c r="AA412" s="39" t="s">
        <v>15187</v>
      </c>
      <c r="AB412">
        <v>1</v>
      </c>
      <c r="AD412" s="39" t="s">
        <v>15187</v>
      </c>
      <c r="AE412">
        <v>0</v>
      </c>
      <c r="AG412" s="39" t="s">
        <v>15187</v>
      </c>
      <c r="AH412">
        <v>1</v>
      </c>
      <c r="AJ412" s="39" t="s">
        <v>15186</v>
      </c>
      <c r="AK412">
        <v>1</v>
      </c>
      <c r="AM412" s="39" t="s">
        <v>42621</v>
      </c>
      <c r="AN412">
        <v>1</v>
      </c>
      <c r="AP412" s="39" t="s">
        <v>42622</v>
      </c>
      <c r="AQ412">
        <v>1</v>
      </c>
      <c r="AS412" s="39" t="s">
        <v>42696</v>
      </c>
      <c r="AT412">
        <v>0</v>
      </c>
    </row>
    <row r="413" spans="1:46" x14ac:dyDescent="0.3">
      <c r="A413">
        <v>412</v>
      </c>
      <c r="B413" s="1">
        <v>45909.900358796294</v>
      </c>
      <c r="C413" s="1">
        <v>45909.901643518519</v>
      </c>
      <c r="D413" s="39" t="s">
        <v>1409</v>
      </c>
      <c r="E413" s="39" t="s">
        <v>1410</v>
      </c>
      <c r="F413">
        <v>8</v>
      </c>
      <c r="I413" s="39" t="s">
        <v>1410</v>
      </c>
      <c r="L413">
        <v>1</v>
      </c>
      <c r="O413">
        <v>26</v>
      </c>
      <c r="R413" s="39" t="s">
        <v>15187</v>
      </c>
      <c r="S413">
        <v>1</v>
      </c>
      <c r="U413" s="39" t="s">
        <v>15187</v>
      </c>
      <c r="V413">
        <v>1</v>
      </c>
      <c r="X413" s="39" t="s">
        <v>15186</v>
      </c>
      <c r="Y413">
        <v>1</v>
      </c>
      <c r="AA413" s="39" t="s">
        <v>15187</v>
      </c>
      <c r="AB413">
        <v>1</v>
      </c>
      <c r="AD413" s="39" t="s">
        <v>15186</v>
      </c>
      <c r="AE413">
        <v>1</v>
      </c>
      <c r="AG413" s="39" t="s">
        <v>15187</v>
      </c>
      <c r="AH413">
        <v>1</v>
      </c>
      <c r="AJ413" s="39" t="s">
        <v>15186</v>
      </c>
      <c r="AK413">
        <v>1</v>
      </c>
      <c r="AM413" s="39" t="s">
        <v>42621</v>
      </c>
      <c r="AN413">
        <v>1</v>
      </c>
      <c r="AP413" s="39" t="s">
        <v>42624</v>
      </c>
      <c r="AQ413">
        <v>0</v>
      </c>
      <c r="AS413" s="39" t="s">
        <v>42641</v>
      </c>
      <c r="AT413">
        <v>0</v>
      </c>
    </row>
    <row r="414" spans="1:46" x14ac:dyDescent="0.3">
      <c r="A414">
        <v>413</v>
      </c>
      <c r="B414" s="1">
        <v>45909.910694444443</v>
      </c>
      <c r="C414" s="1">
        <v>45909.912048611113</v>
      </c>
      <c r="D414" s="39" t="s">
        <v>990</v>
      </c>
      <c r="E414" s="39" t="s">
        <v>991</v>
      </c>
      <c r="F414">
        <v>8</v>
      </c>
      <c r="I414" s="39" t="s">
        <v>991</v>
      </c>
      <c r="L414">
        <v>1</v>
      </c>
      <c r="O414">
        <v>28</v>
      </c>
      <c r="R414" s="39" t="s">
        <v>15187</v>
      </c>
      <c r="S414">
        <v>1</v>
      </c>
      <c r="U414" s="39" t="s">
        <v>15187</v>
      </c>
      <c r="V414">
        <v>1</v>
      </c>
      <c r="X414" s="39" t="s">
        <v>15186</v>
      </c>
      <c r="Y414">
        <v>1</v>
      </c>
      <c r="AA414" s="39" t="s">
        <v>15187</v>
      </c>
      <c r="AB414">
        <v>1</v>
      </c>
      <c r="AD414" s="39" t="s">
        <v>15186</v>
      </c>
      <c r="AE414">
        <v>1</v>
      </c>
      <c r="AG414" s="39" t="s">
        <v>15187</v>
      </c>
      <c r="AH414">
        <v>1</v>
      </c>
      <c r="AJ414" s="39" t="s">
        <v>15186</v>
      </c>
      <c r="AK414">
        <v>1</v>
      </c>
      <c r="AM414" s="39" t="s">
        <v>42621</v>
      </c>
      <c r="AN414">
        <v>1</v>
      </c>
      <c r="AP414" s="39" t="s">
        <v>42624</v>
      </c>
      <c r="AQ414">
        <v>0</v>
      </c>
      <c r="AS414" s="39" t="s">
        <v>42641</v>
      </c>
      <c r="AT414">
        <v>0</v>
      </c>
    </row>
    <row r="415" spans="1:46" x14ac:dyDescent="0.3">
      <c r="A415">
        <v>414</v>
      </c>
      <c r="B415" s="1">
        <v>45910.390231481484</v>
      </c>
      <c r="C415" s="1">
        <v>45910.391168981485</v>
      </c>
      <c r="D415" s="39" t="s">
        <v>91</v>
      </c>
      <c r="E415" s="39" t="s">
        <v>92</v>
      </c>
      <c r="F415">
        <v>3</v>
      </c>
      <c r="I415" s="39" t="s">
        <v>92</v>
      </c>
      <c r="L415">
        <v>11</v>
      </c>
      <c r="O415">
        <v>10</v>
      </c>
      <c r="R415" s="39" t="s">
        <v>15187</v>
      </c>
      <c r="S415">
        <v>1</v>
      </c>
      <c r="U415" s="39" t="s">
        <v>15187</v>
      </c>
      <c r="V415">
        <v>1</v>
      </c>
      <c r="X415" s="39" t="s">
        <v>15186</v>
      </c>
      <c r="Y415">
        <v>1</v>
      </c>
      <c r="AA415" s="39" t="s">
        <v>15186</v>
      </c>
      <c r="AB415">
        <v>0</v>
      </c>
      <c r="AD415" s="39" t="s">
        <v>15187</v>
      </c>
      <c r="AE415">
        <v>0</v>
      </c>
      <c r="AG415" s="39" t="s">
        <v>15186</v>
      </c>
      <c r="AH415">
        <v>0</v>
      </c>
      <c r="AJ415" s="39" t="s">
        <v>15187</v>
      </c>
      <c r="AK415">
        <v>0</v>
      </c>
      <c r="AM415" s="39" t="s">
        <v>46311</v>
      </c>
      <c r="AN415">
        <v>0</v>
      </c>
      <c r="AP415" s="39" t="s">
        <v>46312</v>
      </c>
      <c r="AQ415">
        <v>0</v>
      </c>
      <c r="AS415" s="39" t="s">
        <v>46313</v>
      </c>
      <c r="AT415">
        <v>0</v>
      </c>
    </row>
    <row r="416" spans="1:46" x14ac:dyDescent="0.3">
      <c r="A416">
        <v>415</v>
      </c>
      <c r="B416" s="1">
        <v>45910.392870370371</v>
      </c>
      <c r="C416" s="1">
        <v>45910.394456018519</v>
      </c>
      <c r="D416" s="39" t="s">
        <v>1419</v>
      </c>
      <c r="E416" s="39" t="s">
        <v>1420</v>
      </c>
      <c r="F416">
        <v>8</v>
      </c>
      <c r="I416" s="39" t="s">
        <v>46314</v>
      </c>
      <c r="L416">
        <v>1</v>
      </c>
      <c r="O416">
        <v>25</v>
      </c>
      <c r="R416" s="39" t="s">
        <v>15187</v>
      </c>
      <c r="S416">
        <v>1</v>
      </c>
      <c r="U416" s="39" t="s">
        <v>15187</v>
      </c>
      <c r="V416">
        <v>1</v>
      </c>
      <c r="X416" s="39" t="s">
        <v>15186</v>
      </c>
      <c r="Y416">
        <v>1</v>
      </c>
      <c r="AA416" s="39" t="s">
        <v>15187</v>
      </c>
      <c r="AB416">
        <v>1</v>
      </c>
      <c r="AD416" s="39" t="s">
        <v>15186</v>
      </c>
      <c r="AE416">
        <v>1</v>
      </c>
      <c r="AG416" s="39" t="s">
        <v>15187</v>
      </c>
      <c r="AH416">
        <v>1</v>
      </c>
      <c r="AJ416" s="39" t="s">
        <v>15186</v>
      </c>
      <c r="AK416">
        <v>1</v>
      </c>
      <c r="AM416" s="39" t="s">
        <v>42621</v>
      </c>
      <c r="AN416">
        <v>1</v>
      </c>
      <c r="AP416" s="39" t="s">
        <v>42624</v>
      </c>
      <c r="AQ416">
        <v>0</v>
      </c>
      <c r="AS416" s="39" t="s">
        <v>42641</v>
      </c>
      <c r="AT416">
        <v>0</v>
      </c>
    </row>
    <row r="417" spans="1:46" x14ac:dyDescent="0.3">
      <c r="A417">
        <v>416</v>
      </c>
      <c r="B417" s="1">
        <v>45910.417766203704</v>
      </c>
      <c r="C417" s="1">
        <v>45910.419687499998</v>
      </c>
      <c r="D417" s="39" t="s">
        <v>1230</v>
      </c>
      <c r="E417" s="39" t="s">
        <v>1231</v>
      </c>
      <c r="F417">
        <v>8</v>
      </c>
      <c r="I417" s="39" t="s">
        <v>14945</v>
      </c>
      <c r="L417">
        <v>1</v>
      </c>
      <c r="O417">
        <v>8</v>
      </c>
      <c r="R417" s="39" t="s">
        <v>15187</v>
      </c>
      <c r="S417">
        <v>1</v>
      </c>
      <c r="U417" s="39" t="s">
        <v>15187</v>
      </c>
      <c r="V417">
        <v>1</v>
      </c>
      <c r="X417" s="39" t="s">
        <v>15186</v>
      </c>
      <c r="Y417">
        <v>1</v>
      </c>
      <c r="AA417" s="39" t="s">
        <v>15187</v>
      </c>
      <c r="AB417">
        <v>1</v>
      </c>
      <c r="AD417" s="39" t="s">
        <v>15186</v>
      </c>
      <c r="AE417">
        <v>1</v>
      </c>
      <c r="AG417" s="39" t="s">
        <v>15187</v>
      </c>
      <c r="AH417">
        <v>1</v>
      </c>
      <c r="AJ417" s="39" t="s">
        <v>15186</v>
      </c>
      <c r="AK417">
        <v>1</v>
      </c>
      <c r="AM417" s="39"/>
      <c r="AN417">
        <v>0</v>
      </c>
      <c r="AP417" s="39" t="s">
        <v>42622</v>
      </c>
      <c r="AQ417">
        <v>1</v>
      </c>
      <c r="AS417" s="39" t="s">
        <v>42656</v>
      </c>
      <c r="AT417">
        <v>0</v>
      </c>
    </row>
    <row r="418" spans="1:46" x14ac:dyDescent="0.3">
      <c r="A418">
        <v>417</v>
      </c>
      <c r="B418" s="1">
        <v>45910.441620370373</v>
      </c>
      <c r="C418" s="1">
        <v>45910.450740740744</v>
      </c>
      <c r="D418" s="39" t="s">
        <v>3188</v>
      </c>
      <c r="E418" s="39" t="s">
        <v>3189</v>
      </c>
      <c r="F418">
        <v>10</v>
      </c>
      <c r="I418" s="39" t="s">
        <v>3189</v>
      </c>
      <c r="L418">
        <v>3</v>
      </c>
      <c r="O418">
        <v>19</v>
      </c>
      <c r="R418" s="39" t="s">
        <v>15187</v>
      </c>
      <c r="S418">
        <v>1</v>
      </c>
      <c r="U418" s="39" t="s">
        <v>15187</v>
      </c>
      <c r="V418">
        <v>1</v>
      </c>
      <c r="X418" s="39" t="s">
        <v>15186</v>
      </c>
      <c r="Y418">
        <v>1</v>
      </c>
      <c r="AA418" s="39" t="s">
        <v>15187</v>
      </c>
      <c r="AB418">
        <v>1</v>
      </c>
      <c r="AD418" s="39" t="s">
        <v>15186</v>
      </c>
      <c r="AE418">
        <v>1</v>
      </c>
      <c r="AG418" s="39" t="s">
        <v>15187</v>
      </c>
      <c r="AH418">
        <v>1</v>
      </c>
      <c r="AJ418" s="39" t="s">
        <v>15186</v>
      </c>
      <c r="AK418">
        <v>1</v>
      </c>
      <c r="AM418" s="39" t="s">
        <v>42621</v>
      </c>
      <c r="AN418">
        <v>1</v>
      </c>
      <c r="AP418" s="39" t="s">
        <v>42622</v>
      </c>
      <c r="AQ418">
        <v>1</v>
      </c>
      <c r="AS418" s="39" t="s">
        <v>42626</v>
      </c>
      <c r="AT418">
        <v>1</v>
      </c>
    </row>
    <row r="419" spans="1:46" x14ac:dyDescent="0.3">
      <c r="A419">
        <v>418</v>
      </c>
      <c r="B419" s="1">
        <v>45910.454050925924</v>
      </c>
      <c r="C419" s="1">
        <v>45910.458032407405</v>
      </c>
      <c r="D419" s="39" t="s">
        <v>3330</v>
      </c>
      <c r="E419" s="39" t="s">
        <v>3331</v>
      </c>
      <c r="F419">
        <v>5</v>
      </c>
      <c r="I419" s="39" t="s">
        <v>18105</v>
      </c>
      <c r="L419">
        <v>3</v>
      </c>
      <c r="O419">
        <v>13</v>
      </c>
      <c r="R419" s="39" t="s">
        <v>15187</v>
      </c>
      <c r="S419">
        <v>1</v>
      </c>
      <c r="U419" s="39" t="s">
        <v>15187</v>
      </c>
      <c r="V419">
        <v>1</v>
      </c>
      <c r="X419" s="39" t="s">
        <v>15187</v>
      </c>
      <c r="Y419">
        <v>0</v>
      </c>
      <c r="AA419" s="39" t="s">
        <v>15187</v>
      </c>
      <c r="AB419">
        <v>1</v>
      </c>
      <c r="AD419" s="39" t="s">
        <v>15187</v>
      </c>
      <c r="AE419">
        <v>0</v>
      </c>
      <c r="AG419" s="39" t="s">
        <v>15187</v>
      </c>
      <c r="AH419">
        <v>1</v>
      </c>
      <c r="AJ419" s="39" t="s">
        <v>15187</v>
      </c>
      <c r="AK419">
        <v>0</v>
      </c>
      <c r="AM419" s="39" t="s">
        <v>42621</v>
      </c>
      <c r="AN419">
        <v>1</v>
      </c>
      <c r="AP419" s="39" t="s">
        <v>42698</v>
      </c>
      <c r="AQ419">
        <v>0</v>
      </c>
      <c r="AS419" s="39" t="s">
        <v>42674</v>
      </c>
      <c r="AT419">
        <v>0</v>
      </c>
    </row>
    <row r="420" spans="1:46" x14ac:dyDescent="0.3">
      <c r="A420">
        <v>419</v>
      </c>
      <c r="B420" s="1">
        <v>45910.460902777777</v>
      </c>
      <c r="C420" s="1">
        <v>45910.470821759256</v>
      </c>
      <c r="D420" s="39" t="s">
        <v>3197</v>
      </c>
      <c r="E420" s="39" t="s">
        <v>3198</v>
      </c>
      <c r="F420">
        <v>8</v>
      </c>
      <c r="I420" s="39" t="s">
        <v>3198</v>
      </c>
      <c r="L420">
        <v>3</v>
      </c>
      <c r="O420">
        <v>1</v>
      </c>
      <c r="R420" s="39" t="s">
        <v>15187</v>
      </c>
      <c r="S420">
        <v>1</v>
      </c>
      <c r="U420" s="39" t="s">
        <v>15186</v>
      </c>
      <c r="V420">
        <v>0</v>
      </c>
      <c r="X420" s="39" t="s">
        <v>15186</v>
      </c>
      <c r="Y420">
        <v>1</v>
      </c>
      <c r="AA420" s="39" t="s">
        <v>15187</v>
      </c>
      <c r="AB420">
        <v>1</v>
      </c>
      <c r="AD420" s="39" t="s">
        <v>15186</v>
      </c>
      <c r="AE420">
        <v>1</v>
      </c>
      <c r="AG420" s="39" t="s">
        <v>15187</v>
      </c>
      <c r="AH420">
        <v>1</v>
      </c>
      <c r="AJ420" s="39" t="s">
        <v>15186</v>
      </c>
      <c r="AK420">
        <v>1</v>
      </c>
      <c r="AM420" s="39" t="s">
        <v>42621</v>
      </c>
      <c r="AN420">
        <v>1</v>
      </c>
      <c r="AP420" s="39" t="s">
        <v>42622</v>
      </c>
      <c r="AQ420">
        <v>1</v>
      </c>
      <c r="AS420" s="39" t="s">
        <v>42662</v>
      </c>
      <c r="AT420">
        <v>0</v>
      </c>
    </row>
    <row r="421" spans="1:46" x14ac:dyDescent="0.3">
      <c r="A421">
        <v>420</v>
      </c>
      <c r="B421" s="1">
        <v>45910.519537037035</v>
      </c>
      <c r="C421" s="1">
        <v>45910.52820601852</v>
      </c>
      <c r="D421" s="39" t="s">
        <v>2045</v>
      </c>
      <c r="E421" s="39" t="s">
        <v>2046</v>
      </c>
      <c r="F421">
        <v>7</v>
      </c>
      <c r="I421" s="39" t="s">
        <v>2046</v>
      </c>
      <c r="L421">
        <v>4</v>
      </c>
      <c r="O421">
        <v>27</v>
      </c>
      <c r="R421" s="39" t="s">
        <v>15187</v>
      </c>
      <c r="S421">
        <v>1</v>
      </c>
      <c r="U421" s="39" t="s">
        <v>15187</v>
      </c>
      <c r="V421">
        <v>1</v>
      </c>
      <c r="X421" s="39" t="s">
        <v>15186</v>
      </c>
      <c r="Y421">
        <v>1</v>
      </c>
      <c r="AA421" s="39" t="s">
        <v>15187</v>
      </c>
      <c r="AB421">
        <v>1</v>
      </c>
      <c r="AD421" s="39" t="s">
        <v>15187</v>
      </c>
      <c r="AE421">
        <v>0</v>
      </c>
      <c r="AG421" s="39" t="s">
        <v>15186</v>
      </c>
      <c r="AH421">
        <v>0</v>
      </c>
      <c r="AJ421" s="39" t="s">
        <v>15186</v>
      </c>
      <c r="AK421">
        <v>1</v>
      </c>
      <c r="AM421" s="39" t="s">
        <v>42621</v>
      </c>
      <c r="AN421">
        <v>1</v>
      </c>
      <c r="AP421" s="39" t="s">
        <v>42624</v>
      </c>
      <c r="AQ421">
        <v>0</v>
      </c>
      <c r="AS421" s="39" t="s">
        <v>42626</v>
      </c>
      <c r="AT421">
        <v>1</v>
      </c>
    </row>
    <row r="422" spans="1:46" x14ac:dyDescent="0.3">
      <c r="A422">
        <v>421</v>
      </c>
      <c r="B422" s="1">
        <v>45910.555219907408</v>
      </c>
      <c r="C422" s="1">
        <v>45910.55641203704</v>
      </c>
      <c r="D422" s="39" t="s">
        <v>2024</v>
      </c>
      <c r="E422" s="39" t="s">
        <v>2025</v>
      </c>
      <c r="F422">
        <v>9</v>
      </c>
      <c r="I422" s="39" t="s">
        <v>2025</v>
      </c>
      <c r="L422">
        <v>4</v>
      </c>
      <c r="O422">
        <v>28</v>
      </c>
      <c r="R422" s="39" t="s">
        <v>15187</v>
      </c>
      <c r="S422">
        <v>1</v>
      </c>
      <c r="U422" s="39" t="s">
        <v>15187</v>
      </c>
      <c r="V422">
        <v>1</v>
      </c>
      <c r="X422" s="39" t="s">
        <v>15186</v>
      </c>
      <c r="Y422">
        <v>1</v>
      </c>
      <c r="AA422" s="39" t="s">
        <v>15187</v>
      </c>
      <c r="AB422">
        <v>1</v>
      </c>
      <c r="AD422" s="39" t="s">
        <v>15186</v>
      </c>
      <c r="AE422">
        <v>1</v>
      </c>
      <c r="AG422" s="39" t="s">
        <v>15187</v>
      </c>
      <c r="AH422">
        <v>1</v>
      </c>
      <c r="AJ422" s="39" t="s">
        <v>15186</v>
      </c>
      <c r="AK422">
        <v>1</v>
      </c>
      <c r="AM422" s="39" t="s">
        <v>42621</v>
      </c>
      <c r="AN422">
        <v>1</v>
      </c>
      <c r="AP422" s="39" t="s">
        <v>42622</v>
      </c>
      <c r="AQ422">
        <v>1</v>
      </c>
      <c r="AS422" s="39" t="s">
        <v>42725</v>
      </c>
      <c r="AT422">
        <v>0</v>
      </c>
    </row>
    <row r="423" spans="1:46" x14ac:dyDescent="0.3">
      <c r="A423">
        <v>422</v>
      </c>
      <c r="B423" s="1">
        <v>45910.546273148146</v>
      </c>
      <c r="C423" s="1">
        <v>45910.5625462963</v>
      </c>
      <c r="D423" s="39" t="s">
        <v>2189</v>
      </c>
      <c r="E423" s="39" t="s">
        <v>2190</v>
      </c>
      <c r="F423">
        <v>8</v>
      </c>
      <c r="I423" s="39" t="s">
        <v>46277</v>
      </c>
      <c r="L423">
        <v>4</v>
      </c>
      <c r="O423">
        <v>15</v>
      </c>
      <c r="R423" s="39" t="s">
        <v>15187</v>
      </c>
      <c r="S423">
        <v>1</v>
      </c>
      <c r="U423" s="39" t="s">
        <v>15186</v>
      </c>
      <c r="V423">
        <v>0</v>
      </c>
      <c r="X423" s="39" t="s">
        <v>15186</v>
      </c>
      <c r="Y423">
        <v>1</v>
      </c>
      <c r="AA423" s="39" t="s">
        <v>15187</v>
      </c>
      <c r="AB423">
        <v>1</v>
      </c>
      <c r="AD423" s="39" t="s">
        <v>15186</v>
      </c>
      <c r="AE423">
        <v>1</v>
      </c>
      <c r="AG423" s="39" t="s">
        <v>15187</v>
      </c>
      <c r="AH423">
        <v>1</v>
      </c>
      <c r="AJ423" s="39" t="s">
        <v>15186</v>
      </c>
      <c r="AK423">
        <v>1</v>
      </c>
      <c r="AM423" s="39" t="s">
        <v>42621</v>
      </c>
      <c r="AN423">
        <v>1</v>
      </c>
      <c r="AP423" s="39" t="s">
        <v>42622</v>
      </c>
      <c r="AQ423">
        <v>1</v>
      </c>
      <c r="AS423" s="39" t="s">
        <v>42681</v>
      </c>
      <c r="AT423">
        <v>0</v>
      </c>
    </row>
    <row r="424" spans="1:46" x14ac:dyDescent="0.3">
      <c r="A424">
        <v>423</v>
      </c>
      <c r="B424" s="1">
        <v>45910.560891203706</v>
      </c>
      <c r="C424" s="1">
        <v>45910.566736111112</v>
      </c>
      <c r="D424" s="39" t="s">
        <v>6809</v>
      </c>
      <c r="E424" s="39" t="s">
        <v>6810</v>
      </c>
      <c r="F424">
        <v>6</v>
      </c>
      <c r="I424" s="39" t="s">
        <v>46315</v>
      </c>
      <c r="L424">
        <v>11</v>
      </c>
      <c r="O424">
        <v>19</v>
      </c>
      <c r="R424" s="39" t="s">
        <v>15186</v>
      </c>
      <c r="S424">
        <v>0</v>
      </c>
      <c r="U424" s="39" t="s">
        <v>15187</v>
      </c>
      <c r="V424">
        <v>1</v>
      </c>
      <c r="X424" s="39" t="s">
        <v>15186</v>
      </c>
      <c r="Y424">
        <v>1</v>
      </c>
      <c r="AA424" s="39" t="s">
        <v>15187</v>
      </c>
      <c r="AB424">
        <v>1</v>
      </c>
      <c r="AD424" s="39" t="s">
        <v>15186</v>
      </c>
      <c r="AE424">
        <v>1</v>
      </c>
      <c r="AG424" s="39" t="s">
        <v>15187</v>
      </c>
      <c r="AH424">
        <v>1</v>
      </c>
      <c r="AJ424" s="39" t="s">
        <v>15186</v>
      </c>
      <c r="AK424">
        <v>1</v>
      </c>
      <c r="AM424" s="39" t="s">
        <v>46316</v>
      </c>
      <c r="AN424">
        <v>0</v>
      </c>
      <c r="AP424" s="39" t="s">
        <v>42639</v>
      </c>
      <c r="AQ424">
        <v>0</v>
      </c>
      <c r="AS424" s="39" t="s">
        <v>42645</v>
      </c>
      <c r="AT424">
        <v>0</v>
      </c>
    </row>
    <row r="425" spans="1:46" x14ac:dyDescent="0.3">
      <c r="A425">
        <v>424</v>
      </c>
      <c r="B425" s="1">
        <v>45910.697997685187</v>
      </c>
      <c r="C425" s="1">
        <v>45910.700555555559</v>
      </c>
      <c r="D425" s="39" t="s">
        <v>3107</v>
      </c>
      <c r="E425" s="39" t="s">
        <v>3108</v>
      </c>
      <c r="F425">
        <v>8</v>
      </c>
      <c r="I425" s="39" t="s">
        <v>3108</v>
      </c>
      <c r="L425">
        <v>3</v>
      </c>
      <c r="O425">
        <v>2</v>
      </c>
      <c r="R425" s="39" t="s">
        <v>15187</v>
      </c>
      <c r="S425">
        <v>1</v>
      </c>
      <c r="U425" s="39" t="s">
        <v>15186</v>
      </c>
      <c r="V425">
        <v>0</v>
      </c>
      <c r="X425" s="39" t="s">
        <v>15186</v>
      </c>
      <c r="Y425">
        <v>1</v>
      </c>
      <c r="AA425" s="39" t="s">
        <v>15187</v>
      </c>
      <c r="AB425">
        <v>1</v>
      </c>
      <c r="AD425" s="39" t="s">
        <v>15186</v>
      </c>
      <c r="AE425">
        <v>1</v>
      </c>
      <c r="AG425" s="39" t="s">
        <v>15187</v>
      </c>
      <c r="AH425">
        <v>1</v>
      </c>
      <c r="AJ425" s="39" t="s">
        <v>15186</v>
      </c>
      <c r="AK425">
        <v>1</v>
      </c>
      <c r="AM425" s="39" t="s">
        <v>42621</v>
      </c>
      <c r="AN425">
        <v>1</v>
      </c>
      <c r="AP425" s="39" t="s">
        <v>42622</v>
      </c>
      <c r="AQ425">
        <v>1</v>
      </c>
      <c r="AS425" s="39" t="s">
        <v>42641</v>
      </c>
      <c r="AT425">
        <v>0</v>
      </c>
    </row>
    <row r="426" spans="1:46" x14ac:dyDescent="0.3">
      <c r="A426">
        <v>425</v>
      </c>
      <c r="B426" s="1">
        <v>45910.732025462959</v>
      </c>
      <c r="C426" s="1">
        <v>45910.735682870371</v>
      </c>
      <c r="D426" s="39" t="s">
        <v>2228</v>
      </c>
      <c r="E426" s="39" t="s">
        <v>2229</v>
      </c>
      <c r="F426">
        <v>9</v>
      </c>
      <c r="I426" s="39" t="s">
        <v>2229</v>
      </c>
      <c r="L426">
        <v>4</v>
      </c>
      <c r="O426">
        <v>5</v>
      </c>
      <c r="R426" s="39" t="s">
        <v>15187</v>
      </c>
      <c r="S426">
        <v>1</v>
      </c>
      <c r="U426" s="39" t="s">
        <v>15187</v>
      </c>
      <c r="V426">
        <v>1</v>
      </c>
      <c r="X426" s="39" t="s">
        <v>15186</v>
      </c>
      <c r="Y426">
        <v>1</v>
      </c>
      <c r="AA426" s="39" t="s">
        <v>15187</v>
      </c>
      <c r="AB426">
        <v>1</v>
      </c>
      <c r="AD426" s="39" t="s">
        <v>15186</v>
      </c>
      <c r="AE426">
        <v>1</v>
      </c>
      <c r="AG426" s="39" t="s">
        <v>15187</v>
      </c>
      <c r="AH426">
        <v>1</v>
      </c>
      <c r="AJ426" s="39" t="s">
        <v>15186</v>
      </c>
      <c r="AK426">
        <v>1</v>
      </c>
      <c r="AM426" s="39" t="s">
        <v>42621</v>
      </c>
      <c r="AN426">
        <v>1</v>
      </c>
      <c r="AP426" s="39" t="s">
        <v>42622</v>
      </c>
      <c r="AQ426">
        <v>1</v>
      </c>
      <c r="AS426" s="39" t="s">
        <v>46317</v>
      </c>
      <c r="AT426">
        <v>0</v>
      </c>
    </row>
    <row r="427" spans="1:46" x14ac:dyDescent="0.3">
      <c r="A427">
        <v>426</v>
      </c>
      <c r="B427" s="1">
        <v>45910.825335648151</v>
      </c>
      <c r="C427" s="1">
        <v>45910.838530092595</v>
      </c>
      <c r="D427" s="39" t="s">
        <v>3404</v>
      </c>
      <c r="E427" s="39" t="s">
        <v>3405</v>
      </c>
      <c r="F427">
        <v>10</v>
      </c>
      <c r="I427" s="39" t="s">
        <v>3405</v>
      </c>
      <c r="L427">
        <v>9</v>
      </c>
      <c r="O427">
        <v>22</v>
      </c>
      <c r="R427" s="39" t="s">
        <v>15187</v>
      </c>
      <c r="S427">
        <v>1</v>
      </c>
      <c r="U427" s="39" t="s">
        <v>15187</v>
      </c>
      <c r="V427">
        <v>1</v>
      </c>
      <c r="X427" s="39" t="s">
        <v>15186</v>
      </c>
      <c r="Y427">
        <v>1</v>
      </c>
      <c r="AA427" s="39" t="s">
        <v>15187</v>
      </c>
      <c r="AB427">
        <v>1</v>
      </c>
      <c r="AD427" s="39" t="s">
        <v>15186</v>
      </c>
      <c r="AE427">
        <v>1</v>
      </c>
      <c r="AG427" s="39" t="s">
        <v>15187</v>
      </c>
      <c r="AH427">
        <v>1</v>
      </c>
      <c r="AJ427" s="39" t="s">
        <v>15186</v>
      </c>
      <c r="AK427">
        <v>1</v>
      </c>
      <c r="AM427" s="39" t="s">
        <v>42621</v>
      </c>
      <c r="AN427">
        <v>1</v>
      </c>
      <c r="AP427" s="39" t="s">
        <v>42622</v>
      </c>
      <c r="AQ427">
        <v>1</v>
      </c>
      <c r="AS427" s="39" t="s">
        <v>42626</v>
      </c>
      <c r="AT427">
        <v>1</v>
      </c>
    </row>
    <row r="428" spans="1:46" x14ac:dyDescent="0.3">
      <c r="A428">
        <v>427</v>
      </c>
      <c r="B428" s="1">
        <v>45910.852905092594</v>
      </c>
      <c r="C428" s="1">
        <v>45910.853946759256</v>
      </c>
      <c r="D428" s="39" t="s">
        <v>1038</v>
      </c>
      <c r="E428" s="39" t="s">
        <v>1039</v>
      </c>
      <c r="F428">
        <v>9</v>
      </c>
      <c r="I428" s="39" t="s">
        <v>1039</v>
      </c>
      <c r="L428">
        <v>2</v>
      </c>
      <c r="O428">
        <v>22</v>
      </c>
      <c r="R428" s="39" t="s">
        <v>15187</v>
      </c>
      <c r="S428">
        <v>1</v>
      </c>
      <c r="U428" s="39" t="s">
        <v>15187</v>
      </c>
      <c r="V428">
        <v>1</v>
      </c>
      <c r="X428" s="39" t="s">
        <v>15186</v>
      </c>
      <c r="Y428">
        <v>1</v>
      </c>
      <c r="AA428" s="39" t="s">
        <v>15187</v>
      </c>
      <c r="AB428">
        <v>1</v>
      </c>
      <c r="AD428" s="39" t="s">
        <v>15187</v>
      </c>
      <c r="AE428">
        <v>0</v>
      </c>
      <c r="AG428" s="39" t="s">
        <v>15187</v>
      </c>
      <c r="AH428">
        <v>1</v>
      </c>
      <c r="AJ428" s="39" t="s">
        <v>15186</v>
      </c>
      <c r="AK428">
        <v>1</v>
      </c>
      <c r="AM428" s="39" t="s">
        <v>42621</v>
      </c>
      <c r="AN428">
        <v>1</v>
      </c>
      <c r="AP428" s="39" t="s">
        <v>42622</v>
      </c>
      <c r="AQ428">
        <v>1</v>
      </c>
      <c r="AS428" s="39" t="s">
        <v>42626</v>
      </c>
      <c r="AT428">
        <v>1</v>
      </c>
    </row>
    <row r="429" spans="1:46" x14ac:dyDescent="0.3">
      <c r="A429">
        <v>428</v>
      </c>
      <c r="B429" s="1">
        <v>45910.882118055553</v>
      </c>
      <c r="C429" s="1">
        <v>45910.883530092593</v>
      </c>
      <c r="D429" s="39" t="s">
        <v>1026</v>
      </c>
      <c r="E429" s="39" t="s">
        <v>1027</v>
      </c>
      <c r="F429">
        <v>9</v>
      </c>
      <c r="I429" s="39" t="s">
        <v>1027</v>
      </c>
      <c r="L429">
        <v>2</v>
      </c>
      <c r="O429">
        <v>24</v>
      </c>
      <c r="R429" s="39" t="s">
        <v>15187</v>
      </c>
      <c r="S429">
        <v>1</v>
      </c>
      <c r="U429" s="39" t="s">
        <v>15187</v>
      </c>
      <c r="V429">
        <v>1</v>
      </c>
      <c r="X429" s="39" t="s">
        <v>15186</v>
      </c>
      <c r="Y429">
        <v>1</v>
      </c>
      <c r="AA429" s="39" t="s">
        <v>15187</v>
      </c>
      <c r="AB429">
        <v>1</v>
      </c>
      <c r="AD429" s="39" t="s">
        <v>15187</v>
      </c>
      <c r="AE429">
        <v>0</v>
      </c>
      <c r="AG429" s="39" t="s">
        <v>15187</v>
      </c>
      <c r="AH429">
        <v>1</v>
      </c>
      <c r="AJ429" s="39" t="s">
        <v>15186</v>
      </c>
      <c r="AK429">
        <v>1</v>
      </c>
      <c r="AM429" s="39" t="s">
        <v>42621</v>
      </c>
      <c r="AN429">
        <v>1</v>
      </c>
      <c r="AP429" s="39" t="s">
        <v>42622</v>
      </c>
      <c r="AQ429">
        <v>1</v>
      </c>
      <c r="AS429" s="39" t="s">
        <v>42626</v>
      </c>
      <c r="AT429">
        <v>1</v>
      </c>
    </row>
    <row r="430" spans="1:46" x14ac:dyDescent="0.3">
      <c r="A430">
        <v>429</v>
      </c>
      <c r="B430" s="1">
        <v>45910.880069444444</v>
      </c>
      <c r="C430" s="1">
        <v>45910.886828703704</v>
      </c>
      <c r="D430" s="39" t="s">
        <v>3846</v>
      </c>
      <c r="E430" s="39" t="s">
        <v>3847</v>
      </c>
      <c r="F430">
        <v>8</v>
      </c>
      <c r="I430" s="39" t="s">
        <v>3847</v>
      </c>
      <c r="L430">
        <v>9</v>
      </c>
      <c r="O430">
        <v>27</v>
      </c>
      <c r="R430" s="39" t="s">
        <v>15187</v>
      </c>
      <c r="S430">
        <v>1</v>
      </c>
      <c r="U430" s="39" t="s">
        <v>15187</v>
      </c>
      <c r="V430">
        <v>1</v>
      </c>
      <c r="X430" s="39" t="s">
        <v>15186</v>
      </c>
      <c r="Y430">
        <v>1</v>
      </c>
      <c r="AA430" s="39" t="s">
        <v>15187</v>
      </c>
      <c r="AB430">
        <v>1</v>
      </c>
      <c r="AD430" s="39" t="s">
        <v>15186</v>
      </c>
      <c r="AE430">
        <v>1</v>
      </c>
      <c r="AG430" s="39" t="s">
        <v>15187</v>
      </c>
      <c r="AH430">
        <v>1</v>
      </c>
      <c r="AJ430" s="39" t="s">
        <v>15186</v>
      </c>
      <c r="AK430">
        <v>1</v>
      </c>
      <c r="AM430" s="39" t="s">
        <v>42621</v>
      </c>
      <c r="AN430">
        <v>1</v>
      </c>
      <c r="AP430" s="39" t="s">
        <v>42639</v>
      </c>
      <c r="AQ430">
        <v>0</v>
      </c>
      <c r="AS430" s="39" t="s">
        <v>47360</v>
      </c>
      <c r="AT430">
        <v>0</v>
      </c>
    </row>
    <row r="431" spans="1:46" x14ac:dyDescent="0.3">
      <c r="A431">
        <v>430</v>
      </c>
      <c r="B431" s="1">
        <v>45910.993657407409</v>
      </c>
      <c r="C431" s="1">
        <v>45910.998043981483</v>
      </c>
      <c r="D431" s="39" t="s">
        <v>1172</v>
      </c>
      <c r="E431" s="39" t="s">
        <v>1173</v>
      </c>
      <c r="F431">
        <v>7</v>
      </c>
      <c r="I431" s="39" t="s">
        <v>1173</v>
      </c>
      <c r="L431">
        <v>2</v>
      </c>
      <c r="O431">
        <v>10</v>
      </c>
      <c r="R431" s="39" t="s">
        <v>15187</v>
      </c>
      <c r="S431">
        <v>1</v>
      </c>
      <c r="U431" s="39" t="s">
        <v>15187</v>
      </c>
      <c r="V431">
        <v>1</v>
      </c>
      <c r="X431" s="39" t="s">
        <v>15186</v>
      </c>
      <c r="Y431">
        <v>1</v>
      </c>
      <c r="AA431" s="39" t="s">
        <v>15186</v>
      </c>
      <c r="AB431">
        <v>0</v>
      </c>
      <c r="AD431" s="39" t="s">
        <v>15187</v>
      </c>
      <c r="AE431">
        <v>0</v>
      </c>
      <c r="AG431" s="39" t="s">
        <v>15186</v>
      </c>
      <c r="AH431">
        <v>0</v>
      </c>
      <c r="AJ431" s="39" t="s">
        <v>15186</v>
      </c>
      <c r="AK431">
        <v>1</v>
      </c>
      <c r="AM431" s="39" t="s">
        <v>42621</v>
      </c>
      <c r="AN431">
        <v>1</v>
      </c>
      <c r="AP431" s="39" t="s">
        <v>42622</v>
      </c>
      <c r="AQ431">
        <v>1</v>
      </c>
      <c r="AS431" s="39" t="s">
        <v>42626</v>
      </c>
      <c r="AT431">
        <v>1</v>
      </c>
    </row>
    <row r="432" spans="1:46" x14ac:dyDescent="0.3">
      <c r="A432">
        <v>431</v>
      </c>
      <c r="B432" s="1">
        <v>45910.997372685182</v>
      </c>
      <c r="C432" s="1">
        <v>45911.000358796293</v>
      </c>
      <c r="D432" s="39" t="s">
        <v>7180</v>
      </c>
      <c r="E432" s="39" t="s">
        <v>7181</v>
      </c>
      <c r="F432">
        <v>9</v>
      </c>
      <c r="I432" s="39" t="s">
        <v>7182</v>
      </c>
      <c r="L432">
        <v>14</v>
      </c>
      <c r="O432">
        <v>37</v>
      </c>
      <c r="R432" s="39" t="s">
        <v>15187</v>
      </c>
      <c r="S432">
        <v>1</v>
      </c>
      <c r="U432" s="39" t="s">
        <v>15187</v>
      </c>
      <c r="V432">
        <v>1</v>
      </c>
      <c r="X432" s="39" t="s">
        <v>15186</v>
      </c>
      <c r="Y432">
        <v>1</v>
      </c>
      <c r="AA432" s="39" t="s">
        <v>15187</v>
      </c>
      <c r="AB432">
        <v>1</v>
      </c>
      <c r="AD432" s="39" t="s">
        <v>15186</v>
      </c>
      <c r="AE432">
        <v>1</v>
      </c>
      <c r="AG432" s="39" t="s">
        <v>15187</v>
      </c>
      <c r="AH432">
        <v>1</v>
      </c>
      <c r="AJ432" s="39" t="s">
        <v>15186</v>
      </c>
      <c r="AK432">
        <v>1</v>
      </c>
      <c r="AM432" s="39" t="s">
        <v>42621</v>
      </c>
      <c r="AN432">
        <v>1</v>
      </c>
      <c r="AP432" s="39" t="s">
        <v>42622</v>
      </c>
      <c r="AQ432">
        <v>1</v>
      </c>
      <c r="AS432" s="39" t="s">
        <v>47361</v>
      </c>
      <c r="AT432">
        <v>0</v>
      </c>
    </row>
    <row r="433" spans="1:46" x14ac:dyDescent="0.3">
      <c r="A433">
        <v>432</v>
      </c>
      <c r="B433" s="1">
        <v>45911.012002314812</v>
      </c>
      <c r="C433" s="1">
        <v>45911.012118055558</v>
      </c>
      <c r="D433" s="39" t="s">
        <v>398</v>
      </c>
      <c r="E433" s="39" t="s">
        <v>399</v>
      </c>
      <c r="F433">
        <v>7</v>
      </c>
      <c r="I433" s="39" t="s">
        <v>400</v>
      </c>
      <c r="L433">
        <v>11</v>
      </c>
      <c r="O433">
        <v>36</v>
      </c>
      <c r="R433" s="39" t="s">
        <v>15187</v>
      </c>
      <c r="S433">
        <v>1</v>
      </c>
      <c r="U433" s="39" t="s">
        <v>15187</v>
      </c>
      <c r="V433">
        <v>1</v>
      </c>
      <c r="X433" s="39" t="s">
        <v>15186</v>
      </c>
      <c r="Y433">
        <v>1</v>
      </c>
      <c r="AA433" s="39" t="s">
        <v>15187</v>
      </c>
      <c r="AB433">
        <v>1</v>
      </c>
      <c r="AD433" s="39" t="s">
        <v>15186</v>
      </c>
      <c r="AE433">
        <v>1</v>
      </c>
      <c r="AG433" s="39" t="s">
        <v>15187</v>
      </c>
      <c r="AH433">
        <v>1</v>
      </c>
      <c r="AJ433" s="39" t="s">
        <v>15187</v>
      </c>
      <c r="AK433">
        <v>0</v>
      </c>
      <c r="AM433" s="39" t="s">
        <v>42638</v>
      </c>
      <c r="AN433">
        <v>0</v>
      </c>
      <c r="AP433" s="39" t="s">
        <v>42622</v>
      </c>
      <c r="AQ433">
        <v>1</v>
      </c>
      <c r="AS433" s="39" t="s">
        <v>47362</v>
      </c>
      <c r="AT433">
        <v>0</v>
      </c>
    </row>
    <row r="434" spans="1:46" x14ac:dyDescent="0.3">
      <c r="A434">
        <v>433</v>
      </c>
      <c r="B434" s="1">
        <v>45910.988298611112</v>
      </c>
      <c r="C434" s="1">
        <v>45911.013298611113</v>
      </c>
      <c r="D434" s="39" t="s">
        <v>1075</v>
      </c>
      <c r="E434" s="39" t="s">
        <v>1076</v>
      </c>
      <c r="F434">
        <v>8</v>
      </c>
      <c r="I434" s="39" t="s">
        <v>1076</v>
      </c>
      <c r="L434">
        <v>2</v>
      </c>
      <c r="O434">
        <v>32</v>
      </c>
      <c r="R434" s="39" t="s">
        <v>15187</v>
      </c>
      <c r="S434">
        <v>1</v>
      </c>
      <c r="U434" s="39" t="s">
        <v>15186</v>
      </c>
      <c r="V434">
        <v>0</v>
      </c>
      <c r="X434" s="39" t="s">
        <v>15186</v>
      </c>
      <c r="Y434">
        <v>1</v>
      </c>
      <c r="AA434" s="39" t="s">
        <v>15187</v>
      </c>
      <c r="AB434">
        <v>1</v>
      </c>
      <c r="AD434" s="39" t="s">
        <v>15186</v>
      </c>
      <c r="AE434">
        <v>1</v>
      </c>
      <c r="AG434" s="39" t="s">
        <v>15187</v>
      </c>
      <c r="AH434">
        <v>1</v>
      </c>
      <c r="AJ434" s="39" t="s">
        <v>15186</v>
      </c>
      <c r="AK434">
        <v>1</v>
      </c>
      <c r="AM434" s="39" t="s">
        <v>42621</v>
      </c>
      <c r="AN434">
        <v>1</v>
      </c>
      <c r="AP434" s="39" t="s">
        <v>42622</v>
      </c>
      <c r="AQ434">
        <v>1</v>
      </c>
      <c r="AS434" s="39" t="s">
        <v>42625</v>
      </c>
      <c r="AT434">
        <v>0</v>
      </c>
    </row>
    <row r="435" spans="1:46" x14ac:dyDescent="0.3">
      <c r="A435">
        <v>434</v>
      </c>
      <c r="B435" s="1">
        <v>45911.296053240738</v>
      </c>
      <c r="C435" s="1">
        <v>45911.305694444447</v>
      </c>
      <c r="D435" s="39" t="s">
        <v>450</v>
      </c>
      <c r="E435" s="39" t="s">
        <v>451</v>
      </c>
      <c r="F435">
        <v>8</v>
      </c>
      <c r="I435" s="39" t="s">
        <v>39055</v>
      </c>
      <c r="L435">
        <v>11</v>
      </c>
      <c r="O435">
        <v>24</v>
      </c>
      <c r="R435" s="39" t="s">
        <v>15187</v>
      </c>
      <c r="S435">
        <v>1</v>
      </c>
      <c r="U435" s="39" t="s">
        <v>15187</v>
      </c>
      <c r="V435">
        <v>1</v>
      </c>
      <c r="X435" s="39" t="s">
        <v>15186</v>
      </c>
      <c r="Y435">
        <v>1</v>
      </c>
      <c r="AA435" s="39" t="s">
        <v>15187</v>
      </c>
      <c r="AB435">
        <v>1</v>
      </c>
      <c r="AD435" s="39" t="s">
        <v>15186</v>
      </c>
      <c r="AE435">
        <v>1</v>
      </c>
      <c r="AG435" s="39" t="s">
        <v>15187</v>
      </c>
      <c r="AH435">
        <v>1</v>
      </c>
      <c r="AJ435" s="39" t="s">
        <v>15186</v>
      </c>
      <c r="AK435">
        <v>1</v>
      </c>
      <c r="AM435" s="39" t="s">
        <v>42621</v>
      </c>
      <c r="AN435">
        <v>1</v>
      </c>
      <c r="AP435" s="39" t="s">
        <v>42634</v>
      </c>
      <c r="AQ435">
        <v>0</v>
      </c>
      <c r="AS435" s="39" t="s">
        <v>47363</v>
      </c>
      <c r="AT435">
        <v>0</v>
      </c>
    </row>
    <row r="436" spans="1:46" x14ac:dyDescent="0.3">
      <c r="A436">
        <v>435</v>
      </c>
      <c r="B436" s="1">
        <v>45911.328263888892</v>
      </c>
      <c r="C436" s="1">
        <v>45911.331111111111</v>
      </c>
      <c r="D436" s="39" t="s">
        <v>67</v>
      </c>
      <c r="E436" s="39" t="s">
        <v>68</v>
      </c>
      <c r="F436">
        <v>7</v>
      </c>
      <c r="I436" s="39" t="s">
        <v>47017</v>
      </c>
      <c r="L436">
        <v>11</v>
      </c>
      <c r="O436">
        <v>25</v>
      </c>
      <c r="R436" s="39" t="s">
        <v>15187</v>
      </c>
      <c r="S436">
        <v>1</v>
      </c>
      <c r="U436" s="39" t="s">
        <v>15187</v>
      </c>
      <c r="V436">
        <v>1</v>
      </c>
      <c r="X436" s="39" t="s">
        <v>15186</v>
      </c>
      <c r="Y436">
        <v>1</v>
      </c>
      <c r="AA436" s="39" t="s">
        <v>15187</v>
      </c>
      <c r="AB436">
        <v>1</v>
      </c>
      <c r="AD436" s="39" t="s">
        <v>15186</v>
      </c>
      <c r="AE436">
        <v>1</v>
      </c>
      <c r="AG436" s="39" t="s">
        <v>15187</v>
      </c>
      <c r="AH436">
        <v>1</v>
      </c>
      <c r="AJ436" s="39" t="s">
        <v>15187</v>
      </c>
      <c r="AK436">
        <v>0</v>
      </c>
      <c r="AM436" s="39" t="s">
        <v>42638</v>
      </c>
      <c r="AN436">
        <v>0</v>
      </c>
      <c r="AP436" s="39" t="s">
        <v>42622</v>
      </c>
      <c r="AQ436">
        <v>1</v>
      </c>
      <c r="AS436" s="39" t="s">
        <v>47364</v>
      </c>
      <c r="AT436">
        <v>0</v>
      </c>
    </row>
    <row r="437" spans="1:46" x14ac:dyDescent="0.3">
      <c r="A437">
        <v>436</v>
      </c>
      <c r="B437" s="1">
        <v>45911.344594907408</v>
      </c>
      <c r="C437" s="1">
        <v>45911.344826388886</v>
      </c>
      <c r="D437" s="39" t="s">
        <v>3151</v>
      </c>
      <c r="E437" s="39" t="s">
        <v>3152</v>
      </c>
      <c r="F437">
        <v>9</v>
      </c>
      <c r="I437" s="39" t="s">
        <v>3152</v>
      </c>
      <c r="L437">
        <v>3</v>
      </c>
      <c r="O437">
        <v>7</v>
      </c>
      <c r="R437" s="39" t="s">
        <v>15187</v>
      </c>
      <c r="S437">
        <v>1</v>
      </c>
      <c r="U437" s="39" t="s">
        <v>15186</v>
      </c>
      <c r="V437">
        <v>0</v>
      </c>
      <c r="X437" s="39" t="s">
        <v>15186</v>
      </c>
      <c r="Y437">
        <v>1</v>
      </c>
      <c r="AA437" s="39" t="s">
        <v>15187</v>
      </c>
      <c r="AB437">
        <v>1</v>
      </c>
      <c r="AD437" s="39" t="s">
        <v>15186</v>
      </c>
      <c r="AE437">
        <v>1</v>
      </c>
      <c r="AG437" s="39" t="s">
        <v>15187</v>
      </c>
      <c r="AH437">
        <v>1</v>
      </c>
      <c r="AJ437" s="39" t="s">
        <v>15186</v>
      </c>
      <c r="AK437">
        <v>1</v>
      </c>
      <c r="AM437" s="39" t="s">
        <v>42621</v>
      </c>
      <c r="AN437">
        <v>1</v>
      </c>
      <c r="AP437" s="39" t="s">
        <v>42622</v>
      </c>
      <c r="AQ437">
        <v>1</v>
      </c>
      <c r="AS437" s="39" t="s">
        <v>42626</v>
      </c>
      <c r="AT437">
        <v>1</v>
      </c>
    </row>
    <row r="438" spans="1:46" x14ac:dyDescent="0.3">
      <c r="A438">
        <v>437</v>
      </c>
      <c r="B438" s="1">
        <v>45911.34275462963</v>
      </c>
      <c r="C438" s="1">
        <v>45911.345370370371</v>
      </c>
      <c r="D438" s="39" t="s">
        <v>3170</v>
      </c>
      <c r="E438" s="39" t="s">
        <v>3171</v>
      </c>
      <c r="F438">
        <v>6</v>
      </c>
      <c r="I438" s="39" t="s">
        <v>3171</v>
      </c>
      <c r="L438">
        <v>3</v>
      </c>
      <c r="O438">
        <v>6</v>
      </c>
      <c r="R438" s="39" t="s">
        <v>15186</v>
      </c>
      <c r="S438">
        <v>0</v>
      </c>
      <c r="U438" s="39" t="s">
        <v>15187</v>
      </c>
      <c r="V438">
        <v>1</v>
      </c>
      <c r="X438" s="39" t="s">
        <v>15186</v>
      </c>
      <c r="Y438">
        <v>1</v>
      </c>
      <c r="AA438" s="39" t="s">
        <v>15187</v>
      </c>
      <c r="AB438">
        <v>1</v>
      </c>
      <c r="AD438" s="39" t="s">
        <v>15187</v>
      </c>
      <c r="AE438">
        <v>0</v>
      </c>
      <c r="AG438" s="39" t="s">
        <v>15187</v>
      </c>
      <c r="AH438">
        <v>1</v>
      </c>
      <c r="AJ438" s="39" t="s">
        <v>15186</v>
      </c>
      <c r="AK438">
        <v>1</v>
      </c>
      <c r="AM438" s="39" t="s">
        <v>42621</v>
      </c>
      <c r="AN438">
        <v>1</v>
      </c>
      <c r="AP438" s="39" t="s">
        <v>42624</v>
      </c>
      <c r="AQ438">
        <v>0</v>
      </c>
      <c r="AS438" s="39" t="s">
        <v>42641</v>
      </c>
      <c r="AT438">
        <v>0</v>
      </c>
    </row>
    <row r="439" spans="1:46" x14ac:dyDescent="0.3">
      <c r="A439">
        <v>438</v>
      </c>
      <c r="B439" s="1">
        <v>45911.352881944447</v>
      </c>
      <c r="C439" s="1">
        <v>45911.353495370371</v>
      </c>
      <c r="D439" s="39" t="s">
        <v>3143</v>
      </c>
      <c r="E439" s="39" t="s">
        <v>3144</v>
      </c>
      <c r="F439">
        <v>7</v>
      </c>
      <c r="I439" s="39" t="s">
        <v>3144</v>
      </c>
      <c r="L439">
        <v>3</v>
      </c>
      <c r="O439">
        <v>8</v>
      </c>
      <c r="R439" s="39" t="s">
        <v>15187</v>
      </c>
      <c r="S439">
        <v>1</v>
      </c>
      <c r="U439" s="39" t="s">
        <v>15187</v>
      </c>
      <c r="V439">
        <v>1</v>
      </c>
      <c r="X439" s="39" t="s">
        <v>15186</v>
      </c>
      <c r="Y439">
        <v>1</v>
      </c>
      <c r="AA439" s="39" t="s">
        <v>15187</v>
      </c>
      <c r="AB439">
        <v>1</v>
      </c>
      <c r="AD439" s="39" t="s">
        <v>15186</v>
      </c>
      <c r="AE439">
        <v>1</v>
      </c>
      <c r="AG439" s="39" t="s">
        <v>15187</v>
      </c>
      <c r="AH439">
        <v>1</v>
      </c>
      <c r="AJ439" s="39" t="s">
        <v>15186</v>
      </c>
      <c r="AK439">
        <v>1</v>
      </c>
      <c r="AM439" s="39" t="s">
        <v>42652</v>
      </c>
      <c r="AN439">
        <v>0</v>
      </c>
      <c r="AP439" s="39" t="s">
        <v>42628</v>
      </c>
      <c r="AQ439">
        <v>0</v>
      </c>
      <c r="AS439" s="39" t="s">
        <v>42691</v>
      </c>
      <c r="AT439">
        <v>0</v>
      </c>
    </row>
    <row r="440" spans="1:46" x14ac:dyDescent="0.3">
      <c r="A440">
        <v>439</v>
      </c>
      <c r="B440" s="1">
        <v>45911.38863425926</v>
      </c>
      <c r="C440" s="1">
        <v>45911.398287037038</v>
      </c>
      <c r="D440" s="39" t="s">
        <v>671</v>
      </c>
      <c r="E440" s="39" t="s">
        <v>672</v>
      </c>
      <c r="F440">
        <v>9</v>
      </c>
      <c r="I440" s="39" t="s">
        <v>673</v>
      </c>
      <c r="L440">
        <v>10</v>
      </c>
      <c r="O440">
        <v>6</v>
      </c>
      <c r="R440" s="39" t="s">
        <v>15187</v>
      </c>
      <c r="S440">
        <v>1</v>
      </c>
      <c r="U440" s="39" t="s">
        <v>15187</v>
      </c>
      <c r="V440">
        <v>1</v>
      </c>
      <c r="X440" s="39" t="s">
        <v>15186</v>
      </c>
      <c r="Y440">
        <v>1</v>
      </c>
      <c r="AA440" s="39" t="s">
        <v>15187</v>
      </c>
      <c r="AB440">
        <v>1</v>
      </c>
      <c r="AD440" s="39" t="s">
        <v>15186</v>
      </c>
      <c r="AE440">
        <v>1</v>
      </c>
      <c r="AG440" s="39" t="s">
        <v>15187</v>
      </c>
      <c r="AH440">
        <v>1</v>
      </c>
      <c r="AJ440" s="39" t="s">
        <v>15186</v>
      </c>
      <c r="AK440">
        <v>1</v>
      </c>
      <c r="AM440" s="39" t="s">
        <v>42621</v>
      </c>
      <c r="AN440">
        <v>1</v>
      </c>
      <c r="AP440" s="39" t="s">
        <v>42622</v>
      </c>
      <c r="AQ440">
        <v>1</v>
      </c>
      <c r="AS440" s="39" t="s">
        <v>47365</v>
      </c>
      <c r="AT440">
        <v>0</v>
      </c>
    </row>
    <row r="441" spans="1:46" x14ac:dyDescent="0.3">
      <c r="A441">
        <v>440</v>
      </c>
      <c r="B441" s="1">
        <v>45911.448159722226</v>
      </c>
      <c r="C441" s="1">
        <v>45911.451053240744</v>
      </c>
      <c r="D441" s="39" t="s">
        <v>343</v>
      </c>
      <c r="E441" s="39" t="s">
        <v>344</v>
      </c>
      <c r="F441">
        <v>9</v>
      </c>
      <c r="I441" s="39" t="s">
        <v>47366</v>
      </c>
      <c r="L441">
        <v>11</v>
      </c>
      <c r="O441">
        <v>35</v>
      </c>
      <c r="R441" s="39" t="s">
        <v>15187</v>
      </c>
      <c r="S441">
        <v>1</v>
      </c>
      <c r="U441" s="39" t="s">
        <v>15187</v>
      </c>
      <c r="V441">
        <v>1</v>
      </c>
      <c r="X441" s="39" t="s">
        <v>15186</v>
      </c>
      <c r="Y441">
        <v>1</v>
      </c>
      <c r="AA441" s="39" t="s">
        <v>15187</v>
      </c>
      <c r="AB441">
        <v>1</v>
      </c>
      <c r="AD441" s="39" t="s">
        <v>15186</v>
      </c>
      <c r="AE441">
        <v>1</v>
      </c>
      <c r="AG441" s="39" t="s">
        <v>15187</v>
      </c>
      <c r="AH441">
        <v>1</v>
      </c>
      <c r="AJ441" s="39" t="s">
        <v>15186</v>
      </c>
      <c r="AK441">
        <v>1</v>
      </c>
      <c r="AM441" s="39" t="s">
        <v>42621</v>
      </c>
      <c r="AN441">
        <v>1</v>
      </c>
      <c r="AP441" s="39" t="s">
        <v>42622</v>
      </c>
      <c r="AQ441">
        <v>1</v>
      </c>
      <c r="AS441" s="39" t="s">
        <v>47367</v>
      </c>
      <c r="AT441">
        <v>0</v>
      </c>
    </row>
    <row r="442" spans="1:46" x14ac:dyDescent="0.3">
      <c r="A442">
        <v>441</v>
      </c>
      <c r="B442" s="1">
        <v>45911.464525462965</v>
      </c>
      <c r="C442" s="1">
        <v>45911.478020833332</v>
      </c>
      <c r="D442" s="39" t="s">
        <v>2073</v>
      </c>
      <c r="E442" s="39" t="s">
        <v>2074</v>
      </c>
      <c r="F442">
        <v>8</v>
      </c>
      <c r="I442" s="39" t="s">
        <v>2074</v>
      </c>
      <c r="L442">
        <v>4</v>
      </c>
      <c r="O442">
        <v>3</v>
      </c>
      <c r="R442" s="39" t="s">
        <v>15187</v>
      </c>
      <c r="S442">
        <v>1</v>
      </c>
      <c r="U442" s="39" t="s">
        <v>15187</v>
      </c>
      <c r="V442">
        <v>1</v>
      </c>
      <c r="X442" s="39" t="s">
        <v>15186</v>
      </c>
      <c r="Y442">
        <v>1</v>
      </c>
      <c r="AA442" s="39" t="s">
        <v>15187</v>
      </c>
      <c r="AB442">
        <v>1</v>
      </c>
      <c r="AD442" s="39" t="s">
        <v>15186</v>
      </c>
      <c r="AE442">
        <v>1</v>
      </c>
      <c r="AG442" s="39" t="s">
        <v>15187</v>
      </c>
      <c r="AH442">
        <v>1</v>
      </c>
      <c r="AJ442" s="39" t="s">
        <v>15186</v>
      </c>
      <c r="AK442">
        <v>1</v>
      </c>
      <c r="AM442" s="39" t="s">
        <v>42621</v>
      </c>
      <c r="AN442">
        <v>1</v>
      </c>
      <c r="AP442" s="39" t="s">
        <v>42624</v>
      </c>
      <c r="AQ442">
        <v>0</v>
      </c>
      <c r="AS442" s="39" t="s">
        <v>47368</v>
      </c>
      <c r="AT442">
        <v>0</v>
      </c>
    </row>
    <row r="443" spans="1:46" x14ac:dyDescent="0.3">
      <c r="A443">
        <v>442</v>
      </c>
      <c r="B443" s="1">
        <v>45911.482129629629</v>
      </c>
      <c r="C443" s="1">
        <v>45911.484513888892</v>
      </c>
      <c r="D443" s="39" t="s">
        <v>885</v>
      </c>
      <c r="E443" s="39" t="s">
        <v>886</v>
      </c>
      <c r="F443">
        <v>8</v>
      </c>
      <c r="I443" s="39" t="s">
        <v>886</v>
      </c>
      <c r="L443">
        <v>2</v>
      </c>
      <c r="O443">
        <v>16</v>
      </c>
      <c r="R443" s="39" t="s">
        <v>15187</v>
      </c>
      <c r="S443">
        <v>1</v>
      </c>
      <c r="U443" s="39" t="s">
        <v>15187</v>
      </c>
      <c r="V443">
        <v>1</v>
      </c>
      <c r="X443" s="39" t="s">
        <v>15186</v>
      </c>
      <c r="Y443">
        <v>1</v>
      </c>
      <c r="AA443" s="39" t="s">
        <v>15187</v>
      </c>
      <c r="AB443">
        <v>1</v>
      </c>
      <c r="AD443" s="39" t="s">
        <v>15186</v>
      </c>
      <c r="AE443">
        <v>1</v>
      </c>
      <c r="AG443" s="39" t="s">
        <v>15187</v>
      </c>
      <c r="AH443">
        <v>1</v>
      </c>
      <c r="AJ443" s="39" t="s">
        <v>15186</v>
      </c>
      <c r="AK443">
        <v>1</v>
      </c>
      <c r="AM443" s="39" t="s">
        <v>42621</v>
      </c>
      <c r="AN443">
        <v>1</v>
      </c>
      <c r="AP443" s="39" t="s">
        <v>42624</v>
      </c>
      <c r="AQ443">
        <v>0</v>
      </c>
      <c r="AS443" s="39" t="s">
        <v>42641</v>
      </c>
      <c r="AT443">
        <v>0</v>
      </c>
    </row>
    <row r="444" spans="1:46" x14ac:dyDescent="0.3">
      <c r="A444">
        <v>443</v>
      </c>
      <c r="B444" s="1">
        <v>45911.496747685182</v>
      </c>
      <c r="C444" s="1">
        <v>45911.501400462963</v>
      </c>
      <c r="D444" s="39" t="s">
        <v>3266</v>
      </c>
      <c r="E444" s="39" t="s">
        <v>3267</v>
      </c>
      <c r="F444">
        <v>8</v>
      </c>
      <c r="I444" s="39" t="s">
        <v>3267</v>
      </c>
      <c r="L444">
        <v>3</v>
      </c>
      <c r="O444">
        <v>4</v>
      </c>
      <c r="R444" s="39" t="s">
        <v>15187</v>
      </c>
      <c r="S444">
        <v>1</v>
      </c>
      <c r="U444" s="39" t="s">
        <v>15187</v>
      </c>
      <c r="V444">
        <v>1</v>
      </c>
      <c r="X444" s="39" t="s">
        <v>15186</v>
      </c>
      <c r="Y444">
        <v>1</v>
      </c>
      <c r="AA444" s="39" t="s">
        <v>15187</v>
      </c>
      <c r="AB444">
        <v>1</v>
      </c>
      <c r="AD444" s="39" t="s">
        <v>15186</v>
      </c>
      <c r="AE444">
        <v>1</v>
      </c>
      <c r="AG444" s="39" t="s">
        <v>15187</v>
      </c>
      <c r="AH444">
        <v>1</v>
      </c>
      <c r="AJ444" s="39" t="s">
        <v>15186</v>
      </c>
      <c r="AK444">
        <v>1</v>
      </c>
      <c r="AM444" s="39" t="s">
        <v>42621</v>
      </c>
      <c r="AN444">
        <v>1</v>
      </c>
      <c r="AP444" s="39" t="s">
        <v>42624</v>
      </c>
      <c r="AQ444">
        <v>0</v>
      </c>
      <c r="AS444" s="39" t="s">
        <v>42641</v>
      </c>
      <c r="AT444">
        <v>0</v>
      </c>
    </row>
    <row r="445" spans="1:46" x14ac:dyDescent="0.3">
      <c r="A445">
        <v>444</v>
      </c>
      <c r="B445" s="1">
        <v>45911.500578703701</v>
      </c>
      <c r="C445" s="1">
        <v>45911.501631944448</v>
      </c>
      <c r="D445" s="39" t="s">
        <v>2098</v>
      </c>
      <c r="E445" s="39" t="s">
        <v>2099</v>
      </c>
      <c r="F445">
        <v>8</v>
      </c>
      <c r="I445" s="39" t="s">
        <v>2099</v>
      </c>
      <c r="L445">
        <v>4</v>
      </c>
      <c r="O445">
        <v>30</v>
      </c>
      <c r="R445" s="39" t="s">
        <v>15187</v>
      </c>
      <c r="S445">
        <v>1</v>
      </c>
      <c r="U445" s="39" t="s">
        <v>15187</v>
      </c>
      <c r="V445">
        <v>1</v>
      </c>
      <c r="X445" s="39" t="s">
        <v>15186</v>
      </c>
      <c r="Y445">
        <v>1</v>
      </c>
      <c r="AA445" s="39" t="s">
        <v>15187</v>
      </c>
      <c r="AB445">
        <v>1</v>
      </c>
      <c r="AD445" s="39" t="s">
        <v>15186</v>
      </c>
      <c r="AE445">
        <v>1</v>
      </c>
      <c r="AG445" s="39" t="s">
        <v>15187</v>
      </c>
      <c r="AH445">
        <v>1</v>
      </c>
      <c r="AJ445" s="39" t="s">
        <v>15186</v>
      </c>
      <c r="AK445">
        <v>1</v>
      </c>
      <c r="AM445" s="39" t="s">
        <v>42621</v>
      </c>
      <c r="AN445">
        <v>1</v>
      </c>
      <c r="AP445" s="39" t="s">
        <v>42624</v>
      </c>
      <c r="AQ445">
        <v>0</v>
      </c>
      <c r="AS445" s="39" t="s">
        <v>47368</v>
      </c>
      <c r="AT445">
        <v>0</v>
      </c>
    </row>
    <row r="446" spans="1:46" x14ac:dyDescent="0.3">
      <c r="A446">
        <v>445</v>
      </c>
      <c r="B446" s="1">
        <v>45911.518865740742</v>
      </c>
      <c r="C446" s="1">
        <v>45911.520335648151</v>
      </c>
      <c r="D446" s="39" t="s">
        <v>1992</v>
      </c>
      <c r="E446" s="39" t="s">
        <v>1993</v>
      </c>
      <c r="F446">
        <v>8</v>
      </c>
      <c r="I446" s="39" t="s">
        <v>46929</v>
      </c>
      <c r="L446">
        <v>4</v>
      </c>
      <c r="O446">
        <v>9</v>
      </c>
      <c r="R446" s="39" t="s">
        <v>15187</v>
      </c>
      <c r="S446">
        <v>1</v>
      </c>
      <c r="U446" s="39" t="s">
        <v>15187</v>
      </c>
      <c r="V446">
        <v>1</v>
      </c>
      <c r="X446" s="39" t="s">
        <v>15186</v>
      </c>
      <c r="Y446">
        <v>1</v>
      </c>
      <c r="AA446" s="39" t="s">
        <v>15187</v>
      </c>
      <c r="AB446">
        <v>1</v>
      </c>
      <c r="AD446" s="39" t="s">
        <v>15186</v>
      </c>
      <c r="AE446">
        <v>1</v>
      </c>
      <c r="AG446" s="39" t="s">
        <v>15187</v>
      </c>
      <c r="AH446">
        <v>1</v>
      </c>
      <c r="AJ446" s="39" t="s">
        <v>15186</v>
      </c>
      <c r="AK446">
        <v>1</v>
      </c>
      <c r="AM446" s="39" t="s">
        <v>42621</v>
      </c>
      <c r="AN446">
        <v>1</v>
      </c>
      <c r="AP446" s="39" t="s">
        <v>42624</v>
      </c>
      <c r="AQ446">
        <v>0</v>
      </c>
      <c r="AS446" s="39" t="s">
        <v>47368</v>
      </c>
      <c r="AT446">
        <v>0</v>
      </c>
    </row>
    <row r="447" spans="1:46" x14ac:dyDescent="0.3">
      <c r="A447">
        <v>446</v>
      </c>
      <c r="B447" s="1">
        <v>45911.52511574074</v>
      </c>
      <c r="C447" s="1">
        <v>45911.525879629633</v>
      </c>
      <c r="D447" s="39" t="s">
        <v>5514</v>
      </c>
      <c r="E447" s="39" t="s">
        <v>5515</v>
      </c>
      <c r="F447">
        <v>8</v>
      </c>
      <c r="I447" s="39" t="s">
        <v>5515</v>
      </c>
      <c r="L447">
        <v>2</v>
      </c>
      <c r="O447">
        <v>18</v>
      </c>
      <c r="R447" s="39" t="s">
        <v>15187</v>
      </c>
      <c r="S447">
        <v>1</v>
      </c>
      <c r="U447" s="39" t="s">
        <v>15187</v>
      </c>
      <c r="V447">
        <v>1</v>
      </c>
      <c r="X447" s="39" t="s">
        <v>15186</v>
      </c>
      <c r="Y447">
        <v>1</v>
      </c>
      <c r="AA447" s="39" t="s">
        <v>15187</v>
      </c>
      <c r="AB447">
        <v>1</v>
      </c>
      <c r="AD447" s="39" t="s">
        <v>15187</v>
      </c>
      <c r="AE447">
        <v>0</v>
      </c>
      <c r="AG447" s="39" t="s">
        <v>15187</v>
      </c>
      <c r="AH447">
        <v>1</v>
      </c>
      <c r="AJ447" s="39" t="s">
        <v>15186</v>
      </c>
      <c r="AK447">
        <v>1</v>
      </c>
      <c r="AM447" s="39" t="s">
        <v>42621</v>
      </c>
      <c r="AN447">
        <v>1</v>
      </c>
      <c r="AP447" s="39" t="s">
        <v>42622</v>
      </c>
      <c r="AQ447">
        <v>1</v>
      </c>
      <c r="AS447" s="39" t="s">
        <v>42660</v>
      </c>
      <c r="AT447">
        <v>0</v>
      </c>
    </row>
    <row r="448" spans="1:46" x14ac:dyDescent="0.3">
      <c r="A448">
        <v>447</v>
      </c>
      <c r="B448" s="1">
        <v>45911.581759259258</v>
      </c>
      <c r="C448" s="1">
        <v>45911.589432870373</v>
      </c>
      <c r="D448" s="39" t="s">
        <v>4469</v>
      </c>
      <c r="E448" s="39" t="s">
        <v>4470</v>
      </c>
      <c r="F448">
        <v>9</v>
      </c>
      <c r="I448" s="39" t="s">
        <v>4471</v>
      </c>
      <c r="L448">
        <v>7</v>
      </c>
      <c r="O448">
        <v>31</v>
      </c>
      <c r="R448" s="39" t="s">
        <v>15187</v>
      </c>
      <c r="S448">
        <v>1</v>
      </c>
      <c r="U448" s="39" t="s">
        <v>15187</v>
      </c>
      <c r="V448">
        <v>1</v>
      </c>
      <c r="X448" s="39" t="s">
        <v>15186</v>
      </c>
      <c r="Y448">
        <v>1</v>
      </c>
      <c r="AA448" s="39" t="s">
        <v>15187</v>
      </c>
      <c r="AB448">
        <v>1</v>
      </c>
      <c r="AD448" s="39" t="s">
        <v>15186</v>
      </c>
      <c r="AE448">
        <v>1</v>
      </c>
      <c r="AG448" s="39" t="s">
        <v>15187</v>
      </c>
      <c r="AH448">
        <v>1</v>
      </c>
      <c r="AJ448" s="39" t="s">
        <v>15186</v>
      </c>
      <c r="AK448">
        <v>1</v>
      </c>
      <c r="AM448" s="39" t="s">
        <v>42621</v>
      </c>
      <c r="AN448">
        <v>1</v>
      </c>
      <c r="AP448" s="39" t="s">
        <v>42622</v>
      </c>
      <c r="AQ448">
        <v>1</v>
      </c>
      <c r="AS448" s="39" t="s">
        <v>47369</v>
      </c>
      <c r="AT448">
        <v>0</v>
      </c>
    </row>
    <row r="449" spans="1:46" x14ac:dyDescent="0.3">
      <c r="A449">
        <v>448</v>
      </c>
      <c r="B449" s="1">
        <v>45911.63863425926</v>
      </c>
      <c r="C449" s="1">
        <v>45911.645671296297</v>
      </c>
      <c r="D449" s="39" t="s">
        <v>1628</v>
      </c>
      <c r="E449" s="39" t="s">
        <v>1629</v>
      </c>
      <c r="F449">
        <v>9</v>
      </c>
      <c r="I449" s="39" t="s">
        <v>26399</v>
      </c>
      <c r="L449">
        <v>13</v>
      </c>
      <c r="O449">
        <v>38</v>
      </c>
      <c r="R449" s="39" t="s">
        <v>15187</v>
      </c>
      <c r="S449">
        <v>1</v>
      </c>
      <c r="U449" s="39" t="s">
        <v>15187</v>
      </c>
      <c r="V449">
        <v>1</v>
      </c>
      <c r="X449" s="39" t="s">
        <v>15186</v>
      </c>
      <c r="Y449">
        <v>1</v>
      </c>
      <c r="AA449" s="39" t="s">
        <v>15187</v>
      </c>
      <c r="AB449">
        <v>1</v>
      </c>
      <c r="AD449" s="39" t="s">
        <v>15186</v>
      </c>
      <c r="AE449">
        <v>1</v>
      </c>
      <c r="AG449" s="39" t="s">
        <v>15187</v>
      </c>
      <c r="AH449">
        <v>1</v>
      </c>
      <c r="AJ449" s="39" t="s">
        <v>15186</v>
      </c>
      <c r="AK449">
        <v>1</v>
      </c>
      <c r="AM449" s="39" t="s">
        <v>42621</v>
      </c>
      <c r="AN449">
        <v>1</v>
      </c>
      <c r="AP449" s="39" t="s">
        <v>42622</v>
      </c>
      <c r="AQ449">
        <v>1</v>
      </c>
      <c r="AS449" s="39" t="s">
        <v>47370</v>
      </c>
      <c r="AT449">
        <v>0</v>
      </c>
    </row>
    <row r="450" spans="1:46" x14ac:dyDescent="0.3">
      <c r="A450">
        <v>449</v>
      </c>
      <c r="B450" s="1">
        <v>45911.670092592591</v>
      </c>
      <c r="C450" s="1">
        <v>45911.671898148146</v>
      </c>
      <c r="D450" s="39" t="s">
        <v>1162</v>
      </c>
      <c r="E450" s="39" t="s">
        <v>1163</v>
      </c>
      <c r="F450">
        <v>8</v>
      </c>
      <c r="I450" s="39" t="s">
        <v>1163</v>
      </c>
      <c r="L450">
        <v>2</v>
      </c>
      <c r="O450">
        <v>14</v>
      </c>
      <c r="R450" s="39" t="s">
        <v>15187</v>
      </c>
      <c r="S450">
        <v>1</v>
      </c>
      <c r="U450" s="39" t="s">
        <v>15187</v>
      </c>
      <c r="V450">
        <v>1</v>
      </c>
      <c r="X450" s="39" t="s">
        <v>15186</v>
      </c>
      <c r="Y450">
        <v>1</v>
      </c>
      <c r="AA450" s="39" t="s">
        <v>15187</v>
      </c>
      <c r="AB450">
        <v>1</v>
      </c>
      <c r="AD450" s="39" t="s">
        <v>15186</v>
      </c>
      <c r="AE450">
        <v>1</v>
      </c>
      <c r="AG450" s="39" t="s">
        <v>15187</v>
      </c>
      <c r="AH450">
        <v>1</v>
      </c>
      <c r="AJ450" s="39" t="s">
        <v>15186</v>
      </c>
      <c r="AK450">
        <v>1</v>
      </c>
      <c r="AM450" s="39" t="s">
        <v>42621</v>
      </c>
      <c r="AN450">
        <v>1</v>
      </c>
      <c r="AP450" s="39" t="s">
        <v>42624</v>
      </c>
      <c r="AQ450">
        <v>0</v>
      </c>
      <c r="AS450" s="39" t="s">
        <v>42641</v>
      </c>
      <c r="AT450">
        <v>0</v>
      </c>
    </row>
    <row r="451" spans="1:46" x14ac:dyDescent="0.3">
      <c r="A451">
        <v>450</v>
      </c>
      <c r="B451" s="1">
        <v>45911.794027777774</v>
      </c>
      <c r="C451" s="1">
        <v>45911.794722222221</v>
      </c>
      <c r="D451" s="39" t="s">
        <v>1050</v>
      </c>
      <c r="E451" s="39" t="s">
        <v>1051</v>
      </c>
      <c r="F451">
        <v>10</v>
      </c>
      <c r="I451" s="39" t="s">
        <v>1052</v>
      </c>
      <c r="L451">
        <v>2</v>
      </c>
      <c r="O451">
        <v>28</v>
      </c>
      <c r="R451" s="39" t="s">
        <v>15187</v>
      </c>
      <c r="S451">
        <v>1</v>
      </c>
      <c r="U451" s="39" t="s">
        <v>15187</v>
      </c>
      <c r="V451">
        <v>1</v>
      </c>
      <c r="X451" s="39" t="s">
        <v>15186</v>
      </c>
      <c r="Y451">
        <v>1</v>
      </c>
      <c r="AA451" s="39" t="s">
        <v>15187</v>
      </c>
      <c r="AB451">
        <v>1</v>
      </c>
      <c r="AD451" s="39" t="s">
        <v>15186</v>
      </c>
      <c r="AE451">
        <v>1</v>
      </c>
      <c r="AG451" s="39" t="s">
        <v>15187</v>
      </c>
      <c r="AH451">
        <v>1</v>
      </c>
      <c r="AJ451" s="39" t="s">
        <v>15186</v>
      </c>
      <c r="AK451">
        <v>1</v>
      </c>
      <c r="AM451" s="39" t="s">
        <v>42621</v>
      </c>
      <c r="AN451">
        <v>1</v>
      </c>
      <c r="AP451" s="39" t="s">
        <v>42622</v>
      </c>
      <c r="AQ451">
        <v>1</v>
      </c>
      <c r="AS451" s="39" t="s">
        <v>42626</v>
      </c>
      <c r="AT451">
        <v>1</v>
      </c>
    </row>
    <row r="452" spans="1:46" x14ac:dyDescent="0.3">
      <c r="A452">
        <v>451</v>
      </c>
      <c r="B452" s="1">
        <v>45911.791655092595</v>
      </c>
      <c r="C452" s="1">
        <v>45911.798622685186</v>
      </c>
      <c r="D452" s="39" t="s">
        <v>921</v>
      </c>
      <c r="E452" s="39" t="s">
        <v>922</v>
      </c>
      <c r="F452">
        <v>8</v>
      </c>
      <c r="I452" s="39" t="s">
        <v>922</v>
      </c>
      <c r="L452">
        <v>2</v>
      </c>
      <c r="O452">
        <v>5</v>
      </c>
      <c r="R452" s="39" t="s">
        <v>15187</v>
      </c>
      <c r="S452">
        <v>1</v>
      </c>
      <c r="U452" s="39" t="s">
        <v>15187</v>
      </c>
      <c r="V452">
        <v>1</v>
      </c>
      <c r="X452" s="39" t="s">
        <v>15186</v>
      </c>
      <c r="Y452">
        <v>1</v>
      </c>
      <c r="AA452" s="39" t="s">
        <v>15187</v>
      </c>
      <c r="AB452">
        <v>1</v>
      </c>
      <c r="AD452" s="39" t="s">
        <v>15186</v>
      </c>
      <c r="AE452">
        <v>1</v>
      </c>
      <c r="AG452" s="39" t="s">
        <v>15187</v>
      </c>
      <c r="AH452">
        <v>1</v>
      </c>
      <c r="AJ452" s="39" t="s">
        <v>15186</v>
      </c>
      <c r="AK452">
        <v>1</v>
      </c>
      <c r="AM452" s="39" t="s">
        <v>42621</v>
      </c>
      <c r="AN452">
        <v>1</v>
      </c>
      <c r="AP452" s="39" t="s">
        <v>47371</v>
      </c>
      <c r="AQ452">
        <v>0</v>
      </c>
      <c r="AS452" s="39" t="s">
        <v>47372</v>
      </c>
      <c r="AT452">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DC15C-0517-45C6-BBB0-717C2FDB8F47}">
  <dimension ref="A1:BA471"/>
  <sheetViews>
    <sheetView workbookViewId="0">
      <selection sqref="A1:BA457"/>
    </sheetView>
  </sheetViews>
  <sheetFormatPr defaultRowHeight="16.5" x14ac:dyDescent="0.3"/>
  <cols>
    <col min="1" max="1" width="5.25" bestFit="1" customWidth="1"/>
    <col min="2" max="2" width="14.5" bestFit="1" customWidth="1"/>
    <col min="3" max="3" width="18" bestFit="1" customWidth="1"/>
    <col min="4" max="4" width="19.375" bestFit="1" customWidth="1"/>
    <col min="5" max="5" width="20.25" bestFit="1" customWidth="1"/>
    <col min="6" max="6" width="13.75" bestFit="1" customWidth="1"/>
    <col min="7" max="7" width="15.625" bestFit="1" customWidth="1"/>
    <col min="8" max="8" width="20" bestFit="1" customWidth="1"/>
    <col min="9" max="9" width="25.25" bestFit="1" customWidth="1"/>
    <col min="10" max="10" width="17.25" bestFit="1" customWidth="1"/>
    <col min="11" max="11" width="20"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18" width="39.375" bestFit="1" customWidth="1"/>
    <col min="19" max="19" width="46.875" bestFit="1" customWidth="1"/>
    <col min="20" max="20" width="49.625" bestFit="1" customWidth="1"/>
    <col min="21" max="21" width="37.5" bestFit="1" customWidth="1"/>
    <col min="22" max="22" width="45" bestFit="1" customWidth="1"/>
    <col min="23" max="23" width="47.625" bestFit="1" customWidth="1"/>
    <col min="24" max="24" width="57.5" bestFit="1" customWidth="1"/>
    <col min="25" max="25" width="65" bestFit="1" customWidth="1"/>
    <col min="26" max="26" width="67.625" bestFit="1" customWidth="1"/>
    <col min="27" max="27" width="44.75" bestFit="1" customWidth="1"/>
    <col min="28" max="28" width="54.875" bestFit="1" customWidth="1"/>
    <col min="29" max="29" width="52.125" bestFit="1" customWidth="1"/>
    <col min="30" max="30" width="46.75" bestFit="1" customWidth="1"/>
    <col min="31" max="31" width="57" bestFit="1" customWidth="1"/>
    <col min="32" max="32" width="54.25" bestFit="1" customWidth="1"/>
    <col min="33" max="33" width="46.875" bestFit="1" customWidth="1"/>
    <col min="34" max="34" width="57.125" bestFit="1" customWidth="1"/>
    <col min="35" max="35" width="54.375" bestFit="1" customWidth="1"/>
    <col min="36" max="36" width="67" bestFit="1" customWidth="1"/>
    <col min="37" max="37" width="77.25" bestFit="1" customWidth="1"/>
    <col min="38" max="38" width="74.5" bestFit="1" customWidth="1"/>
    <col min="39" max="39" width="66" bestFit="1" customWidth="1"/>
    <col min="40" max="40" width="76.125" bestFit="1" customWidth="1"/>
    <col min="41" max="41" width="73.5" bestFit="1" customWidth="1"/>
    <col min="42" max="44" width="81" bestFit="1" customWidth="1"/>
    <col min="45" max="45" width="72.75" bestFit="1" customWidth="1"/>
    <col min="46" max="46" width="81" bestFit="1" customWidth="1"/>
    <col min="47" max="47" width="80.25" bestFit="1" customWidth="1"/>
    <col min="48" max="48" width="47.25" bestFit="1" customWidth="1"/>
    <col min="49" max="49" width="54.75" bestFit="1" customWidth="1"/>
    <col min="50" max="50" width="57.5" bestFit="1" customWidth="1"/>
    <col min="51" max="51" width="81" bestFit="1" customWidth="1"/>
    <col min="52" max="52" width="55" bestFit="1" customWidth="1"/>
    <col min="53" max="53" width="57.75" bestFit="1" customWidth="1"/>
  </cols>
  <sheetData>
    <row r="1" spans="1:53" x14ac:dyDescent="0.3">
      <c r="A1" t="s">
        <v>42371</v>
      </c>
      <c r="B1" t="s">
        <v>1</v>
      </c>
      <c r="C1" t="s">
        <v>2</v>
      </c>
      <c r="D1" t="s">
        <v>3</v>
      </c>
      <c r="E1" t="s">
        <v>4</v>
      </c>
      <c r="F1" t="s">
        <v>15094</v>
      </c>
      <c r="G1" t="s">
        <v>15095</v>
      </c>
      <c r="H1" t="s">
        <v>42372</v>
      </c>
      <c r="I1" t="s">
        <v>15097</v>
      </c>
      <c r="J1" t="s">
        <v>15098</v>
      </c>
      <c r="K1" t="s">
        <v>15099</v>
      </c>
      <c r="L1" t="s">
        <v>4790</v>
      </c>
      <c r="M1" t="s">
        <v>15100</v>
      </c>
      <c r="N1" t="s">
        <v>15101</v>
      </c>
      <c r="O1" t="s">
        <v>7</v>
      </c>
      <c r="P1" t="s">
        <v>15102</v>
      </c>
      <c r="Q1" t="s">
        <v>15103</v>
      </c>
      <c r="R1" t="s">
        <v>42373</v>
      </c>
      <c r="S1" t="s">
        <v>42374</v>
      </c>
      <c r="T1" t="s">
        <v>42375</v>
      </c>
      <c r="U1" t="s">
        <v>42376</v>
      </c>
      <c r="V1" t="s">
        <v>42377</v>
      </c>
      <c r="W1" t="s">
        <v>42378</v>
      </c>
      <c r="X1" t="s">
        <v>42379</v>
      </c>
      <c r="Y1" t="s">
        <v>42380</v>
      </c>
      <c r="Z1" t="s">
        <v>42381</v>
      </c>
      <c r="AA1" t="s">
        <v>42382</v>
      </c>
      <c r="AB1" t="s">
        <v>42383</v>
      </c>
      <c r="AC1" t="s">
        <v>42384</v>
      </c>
      <c r="AD1" t="s">
        <v>42385</v>
      </c>
      <c r="AE1" t="s">
        <v>42386</v>
      </c>
      <c r="AF1" t="s">
        <v>42387</v>
      </c>
      <c r="AG1" t="s">
        <v>42388</v>
      </c>
      <c r="AH1" t="s">
        <v>42389</v>
      </c>
      <c r="AI1" t="s">
        <v>42390</v>
      </c>
      <c r="AJ1" t="s">
        <v>42391</v>
      </c>
      <c r="AK1" t="s">
        <v>42392</v>
      </c>
      <c r="AL1" t="s">
        <v>42393</v>
      </c>
      <c r="AM1" t="s">
        <v>42394</v>
      </c>
      <c r="AN1" t="s">
        <v>42395</v>
      </c>
      <c r="AO1" t="s">
        <v>42396</v>
      </c>
      <c r="AP1" t="s">
        <v>42397</v>
      </c>
      <c r="AQ1" t="s">
        <v>42398</v>
      </c>
      <c r="AR1" t="s">
        <v>42399</v>
      </c>
      <c r="AS1" t="s">
        <v>42400</v>
      </c>
      <c r="AT1" t="s">
        <v>42401</v>
      </c>
      <c r="AU1" t="s">
        <v>42402</v>
      </c>
      <c r="AV1" t="s">
        <v>42403</v>
      </c>
      <c r="AW1" t="s">
        <v>42404</v>
      </c>
      <c r="AX1" t="s">
        <v>42405</v>
      </c>
      <c r="AY1" t="s">
        <v>42406</v>
      </c>
      <c r="AZ1" t="s">
        <v>42407</v>
      </c>
      <c r="BA1" t="s">
        <v>42408</v>
      </c>
    </row>
    <row r="2" spans="1:53" x14ac:dyDescent="0.3">
      <c r="A2">
        <v>1</v>
      </c>
      <c r="B2" s="1">
        <v>45870.591770833336</v>
      </c>
      <c r="C2" s="1">
        <v>45870.593206018515</v>
      </c>
      <c r="D2" s="39" t="s">
        <v>6105</v>
      </c>
      <c r="E2" s="39" t="s">
        <v>6106</v>
      </c>
      <c r="F2">
        <v>5</v>
      </c>
      <c r="I2" s="39" t="s">
        <v>6107</v>
      </c>
      <c r="L2">
        <v>12</v>
      </c>
      <c r="O2">
        <v>9</v>
      </c>
      <c r="R2" s="39" t="s">
        <v>42409</v>
      </c>
      <c r="S2">
        <v>1</v>
      </c>
      <c r="U2" s="39" t="s">
        <v>42410</v>
      </c>
      <c r="V2">
        <v>1</v>
      </c>
      <c r="X2" s="39" t="s">
        <v>42411</v>
      </c>
      <c r="Y2">
        <v>1</v>
      </c>
      <c r="AA2" s="39" t="s">
        <v>42412</v>
      </c>
      <c r="AC2">
        <v>1</v>
      </c>
      <c r="AD2" s="39" t="s">
        <v>42410</v>
      </c>
      <c r="AF2">
        <v>0</v>
      </c>
      <c r="AG2" s="39" t="s">
        <v>42412</v>
      </c>
      <c r="AI2">
        <v>0</v>
      </c>
      <c r="AJ2" s="39" t="s">
        <v>42409</v>
      </c>
      <c r="AL2">
        <v>0</v>
      </c>
      <c r="AM2" s="39" t="s">
        <v>42413</v>
      </c>
      <c r="AO2">
        <v>0</v>
      </c>
      <c r="AP2" s="39" t="s">
        <v>42411</v>
      </c>
      <c r="AR2">
        <v>0</v>
      </c>
      <c r="AS2" s="39" t="s">
        <v>42412</v>
      </c>
      <c r="AU2">
        <v>0</v>
      </c>
      <c r="AV2" s="39" t="s">
        <v>42414</v>
      </c>
      <c r="AW2">
        <v>1</v>
      </c>
      <c r="AY2" s="39" t="s">
        <v>42415</v>
      </c>
      <c r="AZ2">
        <v>0</v>
      </c>
    </row>
    <row r="3" spans="1:53" x14ac:dyDescent="0.3">
      <c r="A3">
        <v>2</v>
      </c>
      <c r="B3" s="1">
        <v>45870.592037037037</v>
      </c>
      <c r="C3" s="1">
        <v>45870.596979166665</v>
      </c>
      <c r="D3" s="39" t="s">
        <v>6033</v>
      </c>
      <c r="E3" s="39" t="s">
        <v>6034</v>
      </c>
      <c r="F3">
        <v>6</v>
      </c>
      <c r="I3" s="39" t="s">
        <v>30493</v>
      </c>
      <c r="L3">
        <v>12</v>
      </c>
      <c r="O3">
        <v>13</v>
      </c>
      <c r="R3" s="39" t="s">
        <v>42409</v>
      </c>
      <c r="S3">
        <v>1</v>
      </c>
      <c r="U3" s="39" t="s">
        <v>42412</v>
      </c>
      <c r="V3">
        <v>0</v>
      </c>
      <c r="X3" s="39" t="s">
        <v>42411</v>
      </c>
      <c r="Y3">
        <v>1</v>
      </c>
      <c r="AA3" s="39" t="s">
        <v>42412</v>
      </c>
      <c r="AC3">
        <v>1</v>
      </c>
      <c r="AD3" s="39" t="s">
        <v>42410</v>
      </c>
      <c r="AF3">
        <v>0</v>
      </c>
      <c r="AG3" s="39" t="s">
        <v>42410</v>
      </c>
      <c r="AI3">
        <v>1</v>
      </c>
      <c r="AJ3" s="39" t="s">
        <v>42410</v>
      </c>
      <c r="AL3">
        <v>1</v>
      </c>
      <c r="AM3" s="39" t="s">
        <v>42412</v>
      </c>
      <c r="AO3">
        <v>1</v>
      </c>
      <c r="AP3" s="39" t="s">
        <v>42412</v>
      </c>
      <c r="AR3">
        <v>0</v>
      </c>
      <c r="AS3" s="39" t="s">
        <v>42413</v>
      </c>
      <c r="AU3">
        <v>0</v>
      </c>
      <c r="AV3" s="39" t="s">
        <v>42416</v>
      </c>
      <c r="AW3">
        <v>0</v>
      </c>
      <c r="AY3" s="39" t="s">
        <v>42417</v>
      </c>
      <c r="AZ3">
        <v>0</v>
      </c>
    </row>
    <row r="4" spans="1:53" x14ac:dyDescent="0.3">
      <c r="A4">
        <v>3</v>
      </c>
      <c r="B4" s="1">
        <v>45870.591909722221</v>
      </c>
      <c r="C4" s="1">
        <v>45870.597719907404</v>
      </c>
      <c r="D4" s="39" t="s">
        <v>2330</v>
      </c>
      <c r="E4" s="39" t="s">
        <v>2331</v>
      </c>
      <c r="F4">
        <v>6</v>
      </c>
      <c r="I4" s="39" t="s">
        <v>2331</v>
      </c>
      <c r="L4">
        <v>12</v>
      </c>
      <c r="O4">
        <v>36</v>
      </c>
      <c r="R4" s="39" t="s">
        <v>42409</v>
      </c>
      <c r="S4">
        <v>1</v>
      </c>
      <c r="U4" s="39" t="s">
        <v>42410</v>
      </c>
      <c r="V4">
        <v>1</v>
      </c>
      <c r="X4" s="39" t="s">
        <v>42411</v>
      </c>
      <c r="Y4">
        <v>1</v>
      </c>
      <c r="AA4" s="39" t="s">
        <v>42412</v>
      </c>
      <c r="AC4">
        <v>1</v>
      </c>
      <c r="AD4" s="39" t="s">
        <v>42410</v>
      </c>
      <c r="AF4">
        <v>0</v>
      </c>
      <c r="AG4" s="39" t="s">
        <v>42410</v>
      </c>
      <c r="AI4">
        <v>1</v>
      </c>
      <c r="AJ4" s="39" t="s">
        <v>42413</v>
      </c>
      <c r="AL4">
        <v>0</v>
      </c>
      <c r="AM4" s="39" t="s">
        <v>42412</v>
      </c>
      <c r="AO4">
        <v>1</v>
      </c>
      <c r="AP4" s="39" t="s">
        <v>42413</v>
      </c>
      <c r="AR4">
        <v>0</v>
      </c>
      <c r="AS4" s="39" t="s">
        <v>42409</v>
      </c>
      <c r="AU4">
        <v>0</v>
      </c>
      <c r="AV4" s="39" t="s">
        <v>42418</v>
      </c>
      <c r="AW4">
        <v>0</v>
      </c>
      <c r="AY4" s="39" t="s">
        <v>42419</v>
      </c>
      <c r="AZ4">
        <v>0</v>
      </c>
    </row>
    <row r="5" spans="1:53" x14ac:dyDescent="0.3">
      <c r="A5">
        <v>4</v>
      </c>
      <c r="B5" s="1">
        <v>45870.592037037037</v>
      </c>
      <c r="C5" s="1">
        <v>45870.602546296293</v>
      </c>
      <c r="D5" s="39" t="s">
        <v>4691</v>
      </c>
      <c r="E5" s="39" t="s">
        <v>4692</v>
      </c>
      <c r="F5">
        <v>7</v>
      </c>
      <c r="I5" s="39" t="s">
        <v>4692</v>
      </c>
      <c r="L5">
        <v>12</v>
      </c>
      <c r="O5">
        <v>4</v>
      </c>
      <c r="R5" s="39" t="s">
        <v>42409</v>
      </c>
      <c r="S5">
        <v>1</v>
      </c>
      <c r="U5" s="39" t="s">
        <v>42410</v>
      </c>
      <c r="V5">
        <v>1</v>
      </c>
      <c r="X5" s="39" t="s">
        <v>42412</v>
      </c>
      <c r="Y5">
        <v>0</v>
      </c>
      <c r="AA5" s="39" t="s">
        <v>42412</v>
      </c>
      <c r="AC5">
        <v>1</v>
      </c>
      <c r="AD5" s="39" t="s">
        <v>42410</v>
      </c>
      <c r="AF5">
        <v>0</v>
      </c>
      <c r="AG5" s="39" t="s">
        <v>42413</v>
      </c>
      <c r="AI5">
        <v>0</v>
      </c>
      <c r="AJ5" s="39" t="s">
        <v>42412</v>
      </c>
      <c r="AL5">
        <v>0</v>
      </c>
      <c r="AM5" s="39" t="s">
        <v>42412</v>
      </c>
      <c r="AO5">
        <v>1</v>
      </c>
      <c r="AP5" s="39" t="s">
        <v>42409</v>
      </c>
      <c r="AR5">
        <v>1</v>
      </c>
      <c r="AS5" s="39" t="s">
        <v>42411</v>
      </c>
      <c r="AU5">
        <v>1</v>
      </c>
      <c r="AV5" s="39" t="s">
        <v>42414</v>
      </c>
      <c r="AW5">
        <v>1</v>
      </c>
      <c r="AY5" s="39" t="s">
        <v>42420</v>
      </c>
      <c r="AZ5">
        <v>0</v>
      </c>
    </row>
    <row r="6" spans="1:53" x14ac:dyDescent="0.3">
      <c r="A6">
        <v>5</v>
      </c>
      <c r="B6" s="1">
        <v>45870.593229166669</v>
      </c>
      <c r="C6" s="1">
        <v>45870.602858796294</v>
      </c>
      <c r="D6" s="39" t="s">
        <v>2417</v>
      </c>
      <c r="E6" s="39" t="s">
        <v>2418</v>
      </c>
      <c r="F6">
        <v>6</v>
      </c>
      <c r="I6" s="39" t="s">
        <v>2418</v>
      </c>
      <c r="L6">
        <v>12</v>
      </c>
      <c r="O6">
        <v>22</v>
      </c>
      <c r="R6" s="39" t="s">
        <v>42409</v>
      </c>
      <c r="S6">
        <v>1</v>
      </c>
      <c r="U6" s="39" t="s">
        <v>42413</v>
      </c>
      <c r="V6">
        <v>0</v>
      </c>
      <c r="X6" s="39" t="s">
        <v>42411</v>
      </c>
      <c r="Y6">
        <v>1</v>
      </c>
      <c r="AA6" s="39" t="s">
        <v>42412</v>
      </c>
      <c r="AC6">
        <v>1</v>
      </c>
      <c r="AD6" s="39" t="s">
        <v>42410</v>
      </c>
      <c r="AF6">
        <v>0</v>
      </c>
      <c r="AG6" s="39" t="s">
        <v>42413</v>
      </c>
      <c r="AI6">
        <v>0</v>
      </c>
      <c r="AJ6" s="39" t="s">
        <v>42413</v>
      </c>
      <c r="AL6">
        <v>0</v>
      </c>
      <c r="AM6" s="39" t="s">
        <v>42412</v>
      </c>
      <c r="AO6">
        <v>1</v>
      </c>
      <c r="AP6" s="39" t="s">
        <v>42412</v>
      </c>
      <c r="AR6">
        <v>0</v>
      </c>
      <c r="AS6" s="39" t="s">
        <v>42411</v>
      </c>
      <c r="AU6">
        <v>1</v>
      </c>
      <c r="AV6" s="39" t="s">
        <v>42414</v>
      </c>
      <c r="AW6">
        <v>1</v>
      </c>
      <c r="AY6" s="39" t="s">
        <v>42421</v>
      </c>
      <c r="AZ6">
        <v>0</v>
      </c>
    </row>
    <row r="7" spans="1:53" x14ac:dyDescent="0.3">
      <c r="A7">
        <v>6</v>
      </c>
      <c r="B7" s="1">
        <v>45870.593541666669</v>
      </c>
      <c r="C7" s="1">
        <v>45870.602905092594</v>
      </c>
      <c r="D7" s="39" t="s">
        <v>2359</v>
      </c>
      <c r="E7" s="39" t="s">
        <v>2360</v>
      </c>
      <c r="F7">
        <v>5</v>
      </c>
      <c r="I7" s="39" t="s">
        <v>30474</v>
      </c>
      <c r="L7">
        <v>12</v>
      </c>
      <c r="O7">
        <v>39</v>
      </c>
      <c r="R7" s="39" t="s">
        <v>42409</v>
      </c>
      <c r="S7">
        <v>1</v>
      </c>
      <c r="U7" s="39" t="s">
        <v>42413</v>
      </c>
      <c r="V7">
        <v>0</v>
      </c>
      <c r="X7" s="39" t="s">
        <v>42411</v>
      </c>
      <c r="Y7">
        <v>1</v>
      </c>
      <c r="AA7" s="39" t="s">
        <v>42412</v>
      </c>
      <c r="AC7">
        <v>1</v>
      </c>
      <c r="AD7" s="39" t="s">
        <v>42410</v>
      </c>
      <c r="AF7">
        <v>0</v>
      </c>
      <c r="AG7" s="39" t="s">
        <v>42413</v>
      </c>
      <c r="AI7">
        <v>0</v>
      </c>
      <c r="AJ7" s="39" t="s">
        <v>42413</v>
      </c>
      <c r="AL7">
        <v>0</v>
      </c>
      <c r="AM7" s="39" t="s">
        <v>42412</v>
      </c>
      <c r="AO7">
        <v>1</v>
      </c>
      <c r="AP7" s="39" t="s">
        <v>42413</v>
      </c>
      <c r="AR7">
        <v>0</v>
      </c>
      <c r="AS7" s="39" t="s">
        <v>42410</v>
      </c>
      <c r="AU7">
        <v>0</v>
      </c>
      <c r="AV7" s="39" t="s">
        <v>42414</v>
      </c>
      <c r="AW7">
        <v>1</v>
      </c>
      <c r="AY7" s="39" t="s">
        <v>42422</v>
      </c>
      <c r="AZ7">
        <v>0</v>
      </c>
    </row>
    <row r="8" spans="1:53" x14ac:dyDescent="0.3">
      <c r="A8">
        <v>7</v>
      </c>
      <c r="B8" s="1">
        <v>45870.592118055552</v>
      </c>
      <c r="C8" s="1">
        <v>45870.60292824074</v>
      </c>
      <c r="D8" s="39" t="s">
        <v>2448</v>
      </c>
      <c r="E8" s="39" t="s">
        <v>2449</v>
      </c>
      <c r="F8">
        <v>12</v>
      </c>
      <c r="I8" s="39" t="s">
        <v>2450</v>
      </c>
      <c r="L8">
        <v>12</v>
      </c>
      <c r="O8">
        <v>15</v>
      </c>
      <c r="R8" s="39" t="s">
        <v>42409</v>
      </c>
      <c r="S8">
        <v>1</v>
      </c>
      <c r="U8" s="39" t="s">
        <v>42410</v>
      </c>
      <c r="V8">
        <v>1</v>
      </c>
      <c r="X8" s="39" t="s">
        <v>42411</v>
      </c>
      <c r="Y8">
        <v>1</v>
      </c>
      <c r="AA8" s="39" t="s">
        <v>42412</v>
      </c>
      <c r="AC8">
        <v>1</v>
      </c>
      <c r="AD8" s="39" t="s">
        <v>42413</v>
      </c>
      <c r="AF8">
        <v>1</v>
      </c>
      <c r="AG8" s="39" t="s">
        <v>42410</v>
      </c>
      <c r="AI8">
        <v>1</v>
      </c>
      <c r="AJ8" s="39" t="s">
        <v>42410</v>
      </c>
      <c r="AL8">
        <v>1</v>
      </c>
      <c r="AM8" s="39" t="s">
        <v>42412</v>
      </c>
      <c r="AO8">
        <v>1</v>
      </c>
      <c r="AP8" s="39" t="s">
        <v>42409</v>
      </c>
      <c r="AR8">
        <v>1</v>
      </c>
      <c r="AS8" s="39" t="s">
        <v>42411</v>
      </c>
      <c r="AU8">
        <v>1</v>
      </c>
      <c r="AV8" s="39" t="s">
        <v>42414</v>
      </c>
      <c r="AW8">
        <v>1</v>
      </c>
      <c r="AY8" s="39" t="s">
        <v>42423</v>
      </c>
      <c r="AZ8">
        <v>1</v>
      </c>
    </row>
    <row r="9" spans="1:53" x14ac:dyDescent="0.3">
      <c r="A9">
        <v>8</v>
      </c>
      <c r="B9" s="1">
        <v>45870.591921296298</v>
      </c>
      <c r="C9" s="1">
        <v>45870.603020833332</v>
      </c>
      <c r="D9" s="39" t="s">
        <v>2383</v>
      </c>
      <c r="E9" s="39" t="s">
        <v>2384</v>
      </c>
      <c r="F9">
        <v>8</v>
      </c>
      <c r="I9" s="39" t="s">
        <v>2384</v>
      </c>
      <c r="L9">
        <v>12</v>
      </c>
      <c r="O9">
        <v>3</v>
      </c>
      <c r="R9" s="39" t="s">
        <v>42409</v>
      </c>
      <c r="S9">
        <v>1</v>
      </c>
      <c r="U9" s="39" t="s">
        <v>42410</v>
      </c>
      <c r="V9">
        <v>1</v>
      </c>
      <c r="X9" s="39" t="s">
        <v>42411</v>
      </c>
      <c r="Y9">
        <v>1</v>
      </c>
      <c r="AA9" s="39" t="s">
        <v>42412</v>
      </c>
      <c r="AC9">
        <v>1</v>
      </c>
      <c r="AD9" s="39" t="s">
        <v>42411</v>
      </c>
      <c r="AF9">
        <v>0</v>
      </c>
      <c r="AG9" s="39" t="s">
        <v>42410</v>
      </c>
      <c r="AI9">
        <v>1</v>
      </c>
      <c r="AJ9" s="39" t="s">
        <v>42413</v>
      </c>
      <c r="AL9">
        <v>0</v>
      </c>
      <c r="AM9" s="39" t="s">
        <v>42412</v>
      </c>
      <c r="AO9">
        <v>1</v>
      </c>
      <c r="AP9" s="39" t="s">
        <v>42409</v>
      </c>
      <c r="AR9">
        <v>1</v>
      </c>
      <c r="AS9" s="39" t="s">
        <v>42411</v>
      </c>
      <c r="AU9">
        <v>1</v>
      </c>
      <c r="AV9" s="39" t="s">
        <v>42424</v>
      </c>
      <c r="AW9">
        <v>0</v>
      </c>
      <c r="AY9" s="39" t="s">
        <v>42425</v>
      </c>
      <c r="AZ9">
        <v>0</v>
      </c>
    </row>
    <row r="10" spans="1:53" x14ac:dyDescent="0.3">
      <c r="A10">
        <v>9</v>
      </c>
      <c r="B10" s="1">
        <v>45870.595312500001</v>
      </c>
      <c r="C10" s="1">
        <v>45870.603032407409</v>
      </c>
      <c r="D10" s="39" t="s">
        <v>6239</v>
      </c>
      <c r="E10" s="39" t="s">
        <v>6240</v>
      </c>
      <c r="F10">
        <v>10</v>
      </c>
      <c r="I10" s="39" t="s">
        <v>6240</v>
      </c>
      <c r="L10">
        <v>12</v>
      </c>
      <c r="O10">
        <v>5</v>
      </c>
      <c r="R10" s="39" t="s">
        <v>42409</v>
      </c>
      <c r="S10">
        <v>1</v>
      </c>
      <c r="U10" s="39" t="s">
        <v>42410</v>
      </c>
      <c r="V10">
        <v>1</v>
      </c>
      <c r="X10" s="39" t="s">
        <v>42411</v>
      </c>
      <c r="Y10">
        <v>1</v>
      </c>
      <c r="AA10" s="39" t="s">
        <v>42412</v>
      </c>
      <c r="AC10">
        <v>1</v>
      </c>
      <c r="AD10" s="39" t="s">
        <v>42413</v>
      </c>
      <c r="AF10">
        <v>1</v>
      </c>
      <c r="AG10" s="39" t="s">
        <v>42410</v>
      </c>
      <c r="AI10">
        <v>1</v>
      </c>
      <c r="AJ10" s="39" t="s">
        <v>42409</v>
      </c>
      <c r="AL10">
        <v>0</v>
      </c>
      <c r="AM10" s="39" t="s">
        <v>42412</v>
      </c>
      <c r="AO10">
        <v>1</v>
      </c>
      <c r="AP10" s="39" t="s">
        <v>42409</v>
      </c>
      <c r="AR10">
        <v>1</v>
      </c>
      <c r="AS10" s="39" t="s">
        <v>42411</v>
      </c>
      <c r="AU10">
        <v>1</v>
      </c>
      <c r="AV10" s="39" t="s">
        <v>42414</v>
      </c>
      <c r="AW10">
        <v>1</v>
      </c>
      <c r="AY10" s="39" t="s">
        <v>42426</v>
      </c>
      <c r="AZ10">
        <v>0</v>
      </c>
    </row>
    <row r="11" spans="1:53" x14ac:dyDescent="0.3">
      <c r="A11">
        <v>10</v>
      </c>
      <c r="B11" s="1">
        <v>45870.592789351853</v>
      </c>
      <c r="C11" s="1">
        <v>45870.603078703702</v>
      </c>
      <c r="D11" s="39" t="s">
        <v>6287</v>
      </c>
      <c r="E11" s="39" t="s">
        <v>6288</v>
      </c>
      <c r="F11">
        <v>9</v>
      </c>
      <c r="I11" s="39" t="s">
        <v>6288</v>
      </c>
      <c r="L11">
        <v>12</v>
      </c>
      <c r="O11">
        <v>6</v>
      </c>
      <c r="R11" s="39" t="s">
        <v>42409</v>
      </c>
      <c r="S11">
        <v>1</v>
      </c>
      <c r="U11" s="39" t="s">
        <v>42410</v>
      </c>
      <c r="V11">
        <v>1</v>
      </c>
      <c r="X11" s="39" t="s">
        <v>42412</v>
      </c>
      <c r="Y11">
        <v>0</v>
      </c>
      <c r="AA11" s="39" t="s">
        <v>42412</v>
      </c>
      <c r="AC11">
        <v>1</v>
      </c>
      <c r="AD11" s="39" t="s">
        <v>42412</v>
      </c>
      <c r="AF11">
        <v>0</v>
      </c>
      <c r="AG11" s="39" t="s">
        <v>42410</v>
      </c>
      <c r="AI11">
        <v>1</v>
      </c>
      <c r="AJ11" s="39" t="s">
        <v>42410</v>
      </c>
      <c r="AL11">
        <v>1</v>
      </c>
      <c r="AM11" s="39" t="s">
        <v>42412</v>
      </c>
      <c r="AO11">
        <v>1</v>
      </c>
      <c r="AP11" s="39" t="s">
        <v>42409</v>
      </c>
      <c r="AR11">
        <v>1</v>
      </c>
      <c r="AS11" s="39" t="s">
        <v>42411</v>
      </c>
      <c r="AU11">
        <v>1</v>
      </c>
      <c r="AV11" s="39" t="s">
        <v>42414</v>
      </c>
      <c r="AW11">
        <v>1</v>
      </c>
      <c r="AY11" s="39" t="s">
        <v>42427</v>
      </c>
      <c r="AZ11">
        <v>0</v>
      </c>
    </row>
    <row r="12" spans="1:53" x14ac:dyDescent="0.3">
      <c r="A12">
        <v>11</v>
      </c>
      <c r="B12" s="1">
        <v>45870.59233796296</v>
      </c>
      <c r="C12" s="1">
        <v>45870.603194444448</v>
      </c>
      <c r="D12" s="39" t="s">
        <v>2371</v>
      </c>
      <c r="E12" s="39" t="s">
        <v>2372</v>
      </c>
      <c r="F12">
        <v>11</v>
      </c>
      <c r="I12" s="39" t="s">
        <v>2372</v>
      </c>
      <c r="L12">
        <v>12</v>
      </c>
      <c r="O12">
        <v>11</v>
      </c>
      <c r="R12" s="39" t="s">
        <v>42409</v>
      </c>
      <c r="S12">
        <v>1</v>
      </c>
      <c r="U12" s="39" t="s">
        <v>42410</v>
      </c>
      <c r="V12">
        <v>1</v>
      </c>
      <c r="X12" s="39" t="s">
        <v>42411</v>
      </c>
      <c r="Y12">
        <v>1</v>
      </c>
      <c r="AA12" s="39" t="s">
        <v>42412</v>
      </c>
      <c r="AC12">
        <v>1</v>
      </c>
      <c r="AD12" s="39" t="s">
        <v>42413</v>
      </c>
      <c r="AF12">
        <v>1</v>
      </c>
      <c r="AG12" s="39" t="s">
        <v>42410</v>
      </c>
      <c r="AI12">
        <v>1</v>
      </c>
      <c r="AJ12" s="39" t="s">
        <v>42409</v>
      </c>
      <c r="AL12">
        <v>0</v>
      </c>
      <c r="AM12" s="39" t="s">
        <v>42412</v>
      </c>
      <c r="AO12">
        <v>1</v>
      </c>
      <c r="AP12" s="39" t="s">
        <v>42409</v>
      </c>
      <c r="AR12">
        <v>1</v>
      </c>
      <c r="AS12" s="39" t="s">
        <v>42411</v>
      </c>
      <c r="AU12">
        <v>1</v>
      </c>
      <c r="AV12" s="39" t="s">
        <v>42414</v>
      </c>
      <c r="AW12">
        <v>1</v>
      </c>
      <c r="AY12" s="39" t="s">
        <v>42423</v>
      </c>
      <c r="AZ12">
        <v>1</v>
      </c>
    </row>
    <row r="13" spans="1:53" x14ac:dyDescent="0.3">
      <c r="A13">
        <v>12</v>
      </c>
      <c r="B13" s="1">
        <v>45870.593958333331</v>
      </c>
      <c r="C13" s="1">
        <v>45870.603460648148</v>
      </c>
      <c r="D13" s="39" t="s">
        <v>2607</v>
      </c>
      <c r="E13" s="39" t="s">
        <v>2608</v>
      </c>
      <c r="F13">
        <v>10</v>
      </c>
      <c r="I13" s="39" t="s">
        <v>2608</v>
      </c>
      <c r="L13">
        <v>12</v>
      </c>
      <c r="O13">
        <v>28</v>
      </c>
      <c r="R13" s="39" t="s">
        <v>42409</v>
      </c>
      <c r="S13">
        <v>1</v>
      </c>
      <c r="U13" s="39" t="s">
        <v>42410</v>
      </c>
      <c r="V13">
        <v>1</v>
      </c>
      <c r="X13" s="39" t="s">
        <v>42411</v>
      </c>
      <c r="Y13">
        <v>1</v>
      </c>
      <c r="AA13" s="39" t="s">
        <v>42412</v>
      </c>
      <c r="AC13">
        <v>1</v>
      </c>
      <c r="AD13" s="39" t="s">
        <v>42410</v>
      </c>
      <c r="AF13">
        <v>0</v>
      </c>
      <c r="AG13" s="39" t="s">
        <v>42413</v>
      </c>
      <c r="AI13">
        <v>0</v>
      </c>
      <c r="AJ13" s="39" t="s">
        <v>42410</v>
      </c>
      <c r="AL13">
        <v>1</v>
      </c>
      <c r="AM13" s="39" t="s">
        <v>42412</v>
      </c>
      <c r="AO13">
        <v>1</v>
      </c>
      <c r="AP13" s="39" t="s">
        <v>42409</v>
      </c>
      <c r="AR13">
        <v>1</v>
      </c>
      <c r="AS13" s="39" t="s">
        <v>42411</v>
      </c>
      <c r="AU13">
        <v>1</v>
      </c>
      <c r="AV13" s="39" t="s">
        <v>42414</v>
      </c>
      <c r="AW13">
        <v>1</v>
      </c>
      <c r="AY13" s="39" t="s">
        <v>42423</v>
      </c>
      <c r="AZ13">
        <v>1</v>
      </c>
    </row>
    <row r="14" spans="1:53" x14ac:dyDescent="0.3">
      <c r="A14">
        <v>13</v>
      </c>
      <c r="B14" s="1">
        <v>45870.599560185183</v>
      </c>
      <c r="C14" s="1">
        <v>45870.603472222225</v>
      </c>
      <c r="D14" s="39" t="s">
        <v>2426</v>
      </c>
      <c r="E14" s="39" t="s">
        <v>2427</v>
      </c>
      <c r="F14">
        <v>12</v>
      </c>
      <c r="I14" s="39" t="s">
        <v>2427</v>
      </c>
      <c r="L14">
        <v>12</v>
      </c>
      <c r="O14">
        <v>27</v>
      </c>
      <c r="R14" s="39" t="s">
        <v>42409</v>
      </c>
      <c r="S14">
        <v>1</v>
      </c>
      <c r="U14" s="39" t="s">
        <v>42410</v>
      </c>
      <c r="V14">
        <v>1</v>
      </c>
      <c r="X14" s="39" t="s">
        <v>42411</v>
      </c>
      <c r="Y14">
        <v>1</v>
      </c>
      <c r="AA14" s="39" t="s">
        <v>42412</v>
      </c>
      <c r="AC14">
        <v>1</v>
      </c>
      <c r="AD14" s="39" t="s">
        <v>42413</v>
      </c>
      <c r="AF14">
        <v>1</v>
      </c>
      <c r="AG14" s="39" t="s">
        <v>42410</v>
      </c>
      <c r="AI14">
        <v>1</v>
      </c>
      <c r="AJ14" s="39" t="s">
        <v>42410</v>
      </c>
      <c r="AL14">
        <v>1</v>
      </c>
      <c r="AM14" s="39" t="s">
        <v>42412</v>
      </c>
      <c r="AO14">
        <v>1</v>
      </c>
      <c r="AP14" s="39" t="s">
        <v>42409</v>
      </c>
      <c r="AR14">
        <v>1</v>
      </c>
      <c r="AS14" s="39" t="s">
        <v>42411</v>
      </c>
      <c r="AU14">
        <v>1</v>
      </c>
      <c r="AV14" s="39" t="s">
        <v>42414</v>
      </c>
      <c r="AW14">
        <v>1</v>
      </c>
      <c r="AY14" s="39" t="s">
        <v>42423</v>
      </c>
      <c r="AZ14">
        <v>1</v>
      </c>
    </row>
    <row r="15" spans="1:53" x14ac:dyDescent="0.3">
      <c r="A15">
        <v>14</v>
      </c>
      <c r="B15" s="1">
        <v>45870.59207175926</v>
      </c>
      <c r="C15" s="1">
        <v>45870.603530092594</v>
      </c>
      <c r="D15" s="39" t="s">
        <v>2402</v>
      </c>
      <c r="E15" s="39" t="s">
        <v>2403</v>
      </c>
      <c r="F15">
        <v>9</v>
      </c>
      <c r="I15" s="39" t="s">
        <v>2404</v>
      </c>
      <c r="L15">
        <v>12</v>
      </c>
      <c r="O15">
        <v>23</v>
      </c>
      <c r="R15" s="39" t="s">
        <v>42409</v>
      </c>
      <c r="S15">
        <v>1</v>
      </c>
      <c r="U15" s="39" t="s">
        <v>42410</v>
      </c>
      <c r="V15">
        <v>1</v>
      </c>
      <c r="X15" s="39" t="s">
        <v>42413</v>
      </c>
      <c r="Y15">
        <v>0</v>
      </c>
      <c r="AA15" s="39" t="s">
        <v>42412</v>
      </c>
      <c r="AC15">
        <v>1</v>
      </c>
      <c r="AD15" s="39" t="s">
        <v>42410</v>
      </c>
      <c r="AF15">
        <v>0</v>
      </c>
      <c r="AG15" s="39" t="s">
        <v>42413</v>
      </c>
      <c r="AI15">
        <v>0</v>
      </c>
      <c r="AJ15" s="39" t="s">
        <v>42410</v>
      </c>
      <c r="AL15">
        <v>1</v>
      </c>
      <c r="AM15" s="39" t="s">
        <v>42412</v>
      </c>
      <c r="AO15">
        <v>1</v>
      </c>
      <c r="AP15" s="39" t="s">
        <v>42409</v>
      </c>
      <c r="AR15">
        <v>1</v>
      </c>
      <c r="AS15" s="39" t="s">
        <v>42411</v>
      </c>
      <c r="AU15">
        <v>1</v>
      </c>
      <c r="AV15" s="39" t="s">
        <v>42414</v>
      </c>
      <c r="AW15">
        <v>1</v>
      </c>
      <c r="AY15" s="39" t="s">
        <v>42423</v>
      </c>
      <c r="AZ15">
        <v>1</v>
      </c>
    </row>
    <row r="16" spans="1:53" x14ac:dyDescent="0.3">
      <c r="A16">
        <v>15</v>
      </c>
      <c r="B16" s="1">
        <v>45870.592442129629</v>
      </c>
      <c r="C16" s="1">
        <v>45870.603750000002</v>
      </c>
      <c r="D16" s="39" t="s">
        <v>2348</v>
      </c>
      <c r="E16" s="39" t="s">
        <v>2349</v>
      </c>
      <c r="F16">
        <v>8</v>
      </c>
      <c r="I16" s="39" t="s">
        <v>2349</v>
      </c>
      <c r="L16">
        <v>12</v>
      </c>
      <c r="O16">
        <v>34</v>
      </c>
      <c r="R16" s="39" t="s">
        <v>42409</v>
      </c>
      <c r="S16">
        <v>1</v>
      </c>
      <c r="U16" s="39" t="s">
        <v>42413</v>
      </c>
      <c r="V16">
        <v>0</v>
      </c>
      <c r="X16" s="39" t="s">
        <v>42411</v>
      </c>
      <c r="Y16">
        <v>1</v>
      </c>
      <c r="AA16" s="39" t="s">
        <v>42412</v>
      </c>
      <c r="AC16">
        <v>1</v>
      </c>
      <c r="AD16" s="39" t="s">
        <v>42410</v>
      </c>
      <c r="AF16">
        <v>0</v>
      </c>
      <c r="AG16" s="39" t="s">
        <v>42413</v>
      </c>
      <c r="AI16">
        <v>0</v>
      </c>
      <c r="AJ16" s="39" t="s">
        <v>42410</v>
      </c>
      <c r="AL16">
        <v>1</v>
      </c>
      <c r="AM16" s="39" t="s">
        <v>42412</v>
      </c>
      <c r="AO16">
        <v>1</v>
      </c>
      <c r="AP16" s="39" t="s">
        <v>42412</v>
      </c>
      <c r="AR16">
        <v>0</v>
      </c>
      <c r="AS16" s="39" t="s">
        <v>42411</v>
      </c>
      <c r="AU16">
        <v>1</v>
      </c>
      <c r="AV16" s="39" t="s">
        <v>42414</v>
      </c>
      <c r="AW16">
        <v>1</v>
      </c>
      <c r="AY16" s="39" t="s">
        <v>42423</v>
      </c>
      <c r="AZ16">
        <v>1</v>
      </c>
    </row>
    <row r="17" spans="1:52" x14ac:dyDescent="0.3">
      <c r="A17">
        <v>16</v>
      </c>
      <c r="B17" s="1">
        <v>45870.59207175926</v>
      </c>
      <c r="C17" s="1">
        <v>45870.603819444441</v>
      </c>
      <c r="D17" s="39" t="s">
        <v>2616</v>
      </c>
      <c r="E17" s="39" t="s">
        <v>2617</v>
      </c>
      <c r="F17">
        <v>7</v>
      </c>
      <c r="I17" s="39" t="s">
        <v>6422</v>
      </c>
      <c r="L17">
        <v>12</v>
      </c>
      <c r="O17">
        <v>38</v>
      </c>
      <c r="R17" s="39" t="s">
        <v>42409</v>
      </c>
      <c r="S17">
        <v>1</v>
      </c>
      <c r="U17" s="39" t="s">
        <v>42413</v>
      </c>
      <c r="V17">
        <v>0</v>
      </c>
      <c r="X17" s="39" t="s">
        <v>42411</v>
      </c>
      <c r="Y17">
        <v>1</v>
      </c>
      <c r="AA17" s="39" t="s">
        <v>42412</v>
      </c>
      <c r="AC17">
        <v>1</v>
      </c>
      <c r="AD17" s="39" t="s">
        <v>42410</v>
      </c>
      <c r="AF17">
        <v>0</v>
      </c>
      <c r="AG17" s="39" t="s">
        <v>42413</v>
      </c>
      <c r="AI17">
        <v>0</v>
      </c>
      <c r="AJ17" s="39" t="s">
        <v>42410</v>
      </c>
      <c r="AL17">
        <v>1</v>
      </c>
      <c r="AM17" s="39" t="s">
        <v>42412</v>
      </c>
      <c r="AO17">
        <v>1</v>
      </c>
      <c r="AP17" s="39" t="s">
        <v>42412</v>
      </c>
      <c r="AR17">
        <v>0</v>
      </c>
      <c r="AS17" s="39" t="s">
        <v>42411</v>
      </c>
      <c r="AU17">
        <v>1</v>
      </c>
      <c r="AV17" s="39" t="s">
        <v>42414</v>
      </c>
      <c r="AW17">
        <v>1</v>
      </c>
      <c r="AY17" s="39" t="s">
        <v>42421</v>
      </c>
      <c r="AZ17">
        <v>0</v>
      </c>
    </row>
    <row r="18" spans="1:52" x14ac:dyDescent="0.3">
      <c r="A18">
        <v>17</v>
      </c>
      <c r="B18" s="1">
        <v>45870.597754629627</v>
      </c>
      <c r="C18" s="1">
        <v>45870.604143518518</v>
      </c>
      <c r="D18" s="39" t="s">
        <v>2295</v>
      </c>
      <c r="E18" s="39" t="s">
        <v>2296</v>
      </c>
      <c r="F18">
        <v>9</v>
      </c>
      <c r="I18" s="39" t="s">
        <v>2297</v>
      </c>
      <c r="L18">
        <v>12</v>
      </c>
      <c r="O18">
        <v>14</v>
      </c>
      <c r="R18" s="39" t="s">
        <v>42409</v>
      </c>
      <c r="S18">
        <v>1</v>
      </c>
      <c r="U18" s="39" t="s">
        <v>42411</v>
      </c>
      <c r="V18">
        <v>0</v>
      </c>
      <c r="X18" s="39" t="s">
        <v>42412</v>
      </c>
      <c r="Y18">
        <v>0</v>
      </c>
      <c r="AA18" s="39" t="s">
        <v>42412</v>
      </c>
      <c r="AC18">
        <v>1</v>
      </c>
      <c r="AD18" s="39" t="s">
        <v>42413</v>
      </c>
      <c r="AF18">
        <v>1</v>
      </c>
      <c r="AG18" s="39" t="s">
        <v>42410</v>
      </c>
      <c r="AI18">
        <v>1</v>
      </c>
      <c r="AJ18" s="39" t="s">
        <v>42410</v>
      </c>
      <c r="AL18">
        <v>1</v>
      </c>
      <c r="AM18" s="39" t="s">
        <v>42412</v>
      </c>
      <c r="AO18">
        <v>1</v>
      </c>
      <c r="AP18" s="39" t="s">
        <v>42409</v>
      </c>
      <c r="AR18">
        <v>1</v>
      </c>
      <c r="AS18" s="39" t="s">
        <v>42411</v>
      </c>
      <c r="AU18">
        <v>1</v>
      </c>
      <c r="AV18" s="39" t="s">
        <v>42414</v>
      </c>
      <c r="AW18">
        <v>1</v>
      </c>
      <c r="AY18" s="39" t="s">
        <v>42419</v>
      </c>
      <c r="AZ18">
        <v>0</v>
      </c>
    </row>
    <row r="19" spans="1:52" x14ac:dyDescent="0.3">
      <c r="A19">
        <v>18</v>
      </c>
      <c r="B19" s="1">
        <v>45870.592638888891</v>
      </c>
      <c r="C19" s="1">
        <v>45870.604375000003</v>
      </c>
      <c r="D19" s="39" t="s">
        <v>2342</v>
      </c>
      <c r="E19" s="39" t="s">
        <v>2343</v>
      </c>
      <c r="F19">
        <v>8</v>
      </c>
      <c r="I19" s="39" t="s">
        <v>2343</v>
      </c>
      <c r="L19">
        <v>12</v>
      </c>
      <c r="O19">
        <v>25</v>
      </c>
      <c r="R19" s="39" t="s">
        <v>42409</v>
      </c>
      <c r="S19">
        <v>1</v>
      </c>
      <c r="U19" s="39" t="s">
        <v>42410</v>
      </c>
      <c r="V19">
        <v>1</v>
      </c>
      <c r="X19" s="39" t="s">
        <v>42411</v>
      </c>
      <c r="Y19">
        <v>1</v>
      </c>
      <c r="AA19" s="39" t="s">
        <v>42412</v>
      </c>
      <c r="AC19">
        <v>1</v>
      </c>
      <c r="AD19" s="39" t="s">
        <v>42410</v>
      </c>
      <c r="AF19">
        <v>0</v>
      </c>
      <c r="AG19" s="39" t="s">
        <v>42413</v>
      </c>
      <c r="AI19">
        <v>0</v>
      </c>
      <c r="AJ19" s="39" t="s">
        <v>42411</v>
      </c>
      <c r="AL19">
        <v>0</v>
      </c>
      <c r="AM19" s="39" t="s">
        <v>42412</v>
      </c>
      <c r="AO19">
        <v>1</v>
      </c>
      <c r="AP19" s="39" t="s">
        <v>42409</v>
      </c>
      <c r="AR19">
        <v>1</v>
      </c>
      <c r="AS19" s="39" t="s">
        <v>42411</v>
      </c>
      <c r="AU19">
        <v>1</v>
      </c>
      <c r="AV19" s="39" t="s">
        <v>42414</v>
      </c>
      <c r="AW19">
        <v>1</v>
      </c>
      <c r="AY19" s="39" t="s">
        <v>42419</v>
      </c>
      <c r="AZ19">
        <v>0</v>
      </c>
    </row>
    <row r="20" spans="1:52" x14ac:dyDescent="0.3">
      <c r="A20">
        <v>19</v>
      </c>
      <c r="B20" s="1">
        <v>45870.593981481485</v>
      </c>
      <c r="C20" s="1">
        <v>45870.604861111111</v>
      </c>
      <c r="D20" s="39" t="s">
        <v>2596</v>
      </c>
      <c r="E20" s="39" t="s">
        <v>2597</v>
      </c>
      <c r="F20">
        <v>8</v>
      </c>
      <c r="I20" s="39" t="s">
        <v>22494</v>
      </c>
      <c r="L20">
        <v>12</v>
      </c>
      <c r="O20">
        <v>1</v>
      </c>
      <c r="R20" s="39" t="s">
        <v>42409</v>
      </c>
      <c r="S20">
        <v>1</v>
      </c>
      <c r="U20" s="39" t="s">
        <v>42413</v>
      </c>
      <c r="V20">
        <v>0</v>
      </c>
      <c r="X20" s="39" t="s">
        <v>42411</v>
      </c>
      <c r="Y20">
        <v>1</v>
      </c>
      <c r="AA20" s="39" t="s">
        <v>42412</v>
      </c>
      <c r="AC20">
        <v>1</v>
      </c>
      <c r="AD20" s="39" t="s">
        <v>42410</v>
      </c>
      <c r="AF20">
        <v>0</v>
      </c>
      <c r="AG20" s="39" t="s">
        <v>42413</v>
      </c>
      <c r="AI20">
        <v>0</v>
      </c>
      <c r="AJ20" s="39" t="s">
        <v>42410</v>
      </c>
      <c r="AL20">
        <v>1</v>
      </c>
      <c r="AM20" s="39" t="s">
        <v>42412</v>
      </c>
      <c r="AO20">
        <v>1</v>
      </c>
      <c r="AP20" s="39" t="s">
        <v>42412</v>
      </c>
      <c r="AR20">
        <v>0</v>
      </c>
      <c r="AS20" s="39" t="s">
        <v>42411</v>
      </c>
      <c r="AU20">
        <v>1</v>
      </c>
      <c r="AV20" s="39" t="s">
        <v>42414</v>
      </c>
      <c r="AW20">
        <v>1</v>
      </c>
      <c r="AY20" s="39" t="s">
        <v>42423</v>
      </c>
      <c r="AZ20">
        <v>1</v>
      </c>
    </row>
    <row r="21" spans="1:52" x14ac:dyDescent="0.3">
      <c r="A21">
        <v>20</v>
      </c>
      <c r="B21" s="1">
        <v>45870.600162037037</v>
      </c>
      <c r="C21" s="1">
        <v>45870.607118055559</v>
      </c>
      <c r="D21" s="39" t="s">
        <v>2441</v>
      </c>
      <c r="E21" s="39" t="s">
        <v>2442</v>
      </c>
      <c r="F21">
        <v>5</v>
      </c>
      <c r="I21" s="39" t="s">
        <v>2442</v>
      </c>
      <c r="L21">
        <v>12</v>
      </c>
      <c r="O21">
        <v>16</v>
      </c>
      <c r="R21" s="39" t="s">
        <v>42409</v>
      </c>
      <c r="S21">
        <v>1</v>
      </c>
      <c r="U21" s="39" t="s">
        <v>42411</v>
      </c>
      <c r="V21">
        <v>0</v>
      </c>
      <c r="X21" s="39" t="s">
        <v>42411</v>
      </c>
      <c r="Y21">
        <v>1</v>
      </c>
      <c r="AA21" s="39" t="s">
        <v>42410</v>
      </c>
      <c r="AC21">
        <v>0</v>
      </c>
      <c r="AD21" s="39" t="s">
        <v>42410</v>
      </c>
      <c r="AF21">
        <v>0</v>
      </c>
      <c r="AG21" s="39" t="s">
        <v>42410</v>
      </c>
      <c r="AI21">
        <v>1</v>
      </c>
      <c r="AJ21" s="39" t="s">
        <v>42409</v>
      </c>
      <c r="AL21">
        <v>0</v>
      </c>
      <c r="AM21" s="39" t="s">
        <v>42412</v>
      </c>
      <c r="AO21">
        <v>1</v>
      </c>
      <c r="AP21" s="39" t="s">
        <v>42412</v>
      </c>
      <c r="AR21">
        <v>0</v>
      </c>
      <c r="AS21" s="39" t="s">
        <v>42409</v>
      </c>
      <c r="AU21">
        <v>0</v>
      </c>
      <c r="AV21" s="39" t="s">
        <v>42414</v>
      </c>
      <c r="AW21">
        <v>1</v>
      </c>
      <c r="AY21" s="39" t="s">
        <v>42428</v>
      </c>
      <c r="AZ21">
        <v>0</v>
      </c>
    </row>
    <row r="22" spans="1:52" x14ac:dyDescent="0.3">
      <c r="A22">
        <v>21</v>
      </c>
      <c r="B22" s="1">
        <v>45874.459143518521</v>
      </c>
      <c r="C22" s="1">
        <v>45874.45925925926</v>
      </c>
      <c r="D22" s="39" t="s">
        <v>3107</v>
      </c>
      <c r="E22" s="39" t="s">
        <v>3108</v>
      </c>
      <c r="F22">
        <v>3</v>
      </c>
      <c r="I22" s="39" t="s">
        <v>3108</v>
      </c>
      <c r="L22">
        <v>3</v>
      </c>
      <c r="O22">
        <v>2</v>
      </c>
      <c r="R22" s="39" t="s">
        <v>42411</v>
      </c>
      <c r="S22">
        <v>0</v>
      </c>
      <c r="U22" s="39" t="s">
        <v>42412</v>
      </c>
      <c r="V22">
        <v>0</v>
      </c>
      <c r="X22" s="39" t="s">
        <v>42413</v>
      </c>
      <c r="Y22">
        <v>0</v>
      </c>
      <c r="AA22" s="39" t="s">
        <v>42412</v>
      </c>
      <c r="AC22">
        <v>1</v>
      </c>
      <c r="AD22" s="39" t="s">
        <v>42410</v>
      </c>
      <c r="AF22">
        <v>0</v>
      </c>
      <c r="AG22" s="39" t="s">
        <v>42410</v>
      </c>
      <c r="AI22">
        <v>1</v>
      </c>
      <c r="AJ22" s="39" t="s">
        <v>42413</v>
      </c>
      <c r="AL22">
        <v>0</v>
      </c>
      <c r="AM22" s="39" t="s">
        <v>42410</v>
      </c>
      <c r="AO22">
        <v>0</v>
      </c>
      <c r="AP22" s="39" t="s">
        <v>42412</v>
      </c>
      <c r="AR22">
        <v>0</v>
      </c>
      <c r="AS22" s="39" t="s">
        <v>42409</v>
      </c>
      <c r="AU22">
        <v>0</v>
      </c>
      <c r="AV22" s="39" t="s">
        <v>42414</v>
      </c>
      <c r="AW22">
        <v>1</v>
      </c>
      <c r="AY22" s="39" t="s">
        <v>42429</v>
      </c>
      <c r="AZ22">
        <v>0</v>
      </c>
    </row>
    <row r="23" spans="1:52" x14ac:dyDescent="0.3">
      <c r="A23">
        <v>22</v>
      </c>
      <c r="B23" s="1">
        <v>45874.455185185187</v>
      </c>
      <c r="C23" s="1">
        <v>45874.45957175926</v>
      </c>
      <c r="D23" s="39" t="s">
        <v>3319</v>
      </c>
      <c r="E23" s="39" t="s">
        <v>3320</v>
      </c>
      <c r="F23">
        <v>8</v>
      </c>
      <c r="I23" s="39" t="s">
        <v>7279</v>
      </c>
      <c r="L23">
        <v>3</v>
      </c>
      <c r="O23">
        <v>14</v>
      </c>
      <c r="R23" s="39" t="s">
        <v>42409</v>
      </c>
      <c r="S23">
        <v>1</v>
      </c>
      <c r="U23" s="39" t="s">
        <v>42410</v>
      </c>
      <c r="V23">
        <v>1</v>
      </c>
      <c r="X23" s="39" t="s">
        <v>42411</v>
      </c>
      <c r="Y23">
        <v>1</v>
      </c>
      <c r="AA23" s="39" t="s">
        <v>42412</v>
      </c>
      <c r="AC23">
        <v>1</v>
      </c>
      <c r="AD23" s="39" t="s">
        <v>42410</v>
      </c>
      <c r="AF23">
        <v>0</v>
      </c>
      <c r="AG23" s="39" t="s">
        <v>42410</v>
      </c>
      <c r="AI23">
        <v>1</v>
      </c>
      <c r="AJ23" s="39" t="s">
        <v>42413</v>
      </c>
      <c r="AL23">
        <v>0</v>
      </c>
      <c r="AM23" s="39" t="s">
        <v>42412</v>
      </c>
      <c r="AO23">
        <v>1</v>
      </c>
      <c r="AP23" s="39" t="s">
        <v>42412</v>
      </c>
      <c r="AR23">
        <v>0</v>
      </c>
      <c r="AS23" s="39" t="s">
        <v>42409</v>
      </c>
      <c r="AU23">
        <v>0</v>
      </c>
      <c r="AV23" s="39" t="s">
        <v>42414</v>
      </c>
      <c r="AW23">
        <v>1</v>
      </c>
      <c r="AY23" s="39" t="s">
        <v>42423</v>
      </c>
      <c r="AZ23">
        <v>1</v>
      </c>
    </row>
    <row r="24" spans="1:52" x14ac:dyDescent="0.3">
      <c r="A24">
        <v>23</v>
      </c>
      <c r="B24" s="1">
        <v>45874.45521990741</v>
      </c>
      <c r="C24" s="1">
        <v>45874.460636574076</v>
      </c>
      <c r="D24" s="39" t="s">
        <v>2208</v>
      </c>
      <c r="E24" s="39" t="s">
        <v>2209</v>
      </c>
      <c r="F24">
        <v>9</v>
      </c>
      <c r="I24" s="39" t="s">
        <v>2209</v>
      </c>
      <c r="L24">
        <v>3</v>
      </c>
      <c r="O24">
        <v>18</v>
      </c>
      <c r="R24" s="39" t="s">
        <v>42409</v>
      </c>
      <c r="S24">
        <v>1</v>
      </c>
      <c r="U24" s="39" t="s">
        <v>42410</v>
      </c>
      <c r="V24">
        <v>1</v>
      </c>
      <c r="X24" s="39" t="s">
        <v>42411</v>
      </c>
      <c r="Y24">
        <v>1</v>
      </c>
      <c r="AA24" s="39" t="s">
        <v>42411</v>
      </c>
      <c r="AC24">
        <v>0</v>
      </c>
      <c r="AD24" s="39" t="s">
        <v>42410</v>
      </c>
      <c r="AF24">
        <v>0</v>
      </c>
      <c r="AG24" s="39" t="s">
        <v>42410</v>
      </c>
      <c r="AI24">
        <v>1</v>
      </c>
      <c r="AJ24" s="39" t="s">
        <v>42413</v>
      </c>
      <c r="AL24">
        <v>0</v>
      </c>
      <c r="AM24" s="39" t="s">
        <v>42412</v>
      </c>
      <c r="AO24">
        <v>1</v>
      </c>
      <c r="AP24" s="39" t="s">
        <v>42409</v>
      </c>
      <c r="AR24">
        <v>1</v>
      </c>
      <c r="AS24" s="39" t="s">
        <v>42411</v>
      </c>
      <c r="AU24">
        <v>1</v>
      </c>
      <c r="AV24" s="39" t="s">
        <v>42414</v>
      </c>
      <c r="AW24">
        <v>1</v>
      </c>
      <c r="AY24" s="39" t="s">
        <v>42423</v>
      </c>
      <c r="AZ24">
        <v>1</v>
      </c>
    </row>
    <row r="25" spans="1:52" x14ac:dyDescent="0.3">
      <c r="A25">
        <v>24</v>
      </c>
      <c r="B25" s="1">
        <v>45874.454976851855</v>
      </c>
      <c r="C25" s="1">
        <v>45874.460729166669</v>
      </c>
      <c r="D25" s="39" t="s">
        <v>3227</v>
      </c>
      <c r="E25" s="39" t="s">
        <v>3228</v>
      </c>
      <c r="F25">
        <v>12</v>
      </c>
      <c r="I25" s="39" t="s">
        <v>14890</v>
      </c>
      <c r="L25">
        <v>3</v>
      </c>
      <c r="O25">
        <v>32</v>
      </c>
      <c r="R25" s="39" t="s">
        <v>42409</v>
      </c>
      <c r="S25">
        <v>1</v>
      </c>
      <c r="U25" s="39" t="s">
        <v>42410</v>
      </c>
      <c r="V25">
        <v>1</v>
      </c>
      <c r="X25" s="39" t="s">
        <v>42411</v>
      </c>
      <c r="Y25">
        <v>1</v>
      </c>
      <c r="AA25" s="39" t="s">
        <v>42412</v>
      </c>
      <c r="AC25">
        <v>1</v>
      </c>
      <c r="AD25" s="39" t="s">
        <v>42413</v>
      </c>
      <c r="AF25">
        <v>1</v>
      </c>
      <c r="AG25" s="39" t="s">
        <v>42410</v>
      </c>
      <c r="AI25">
        <v>1</v>
      </c>
      <c r="AJ25" s="39" t="s">
        <v>42410</v>
      </c>
      <c r="AL25">
        <v>1</v>
      </c>
      <c r="AM25" s="39" t="s">
        <v>42412</v>
      </c>
      <c r="AO25">
        <v>1</v>
      </c>
      <c r="AP25" s="39" t="s">
        <v>42409</v>
      </c>
      <c r="AR25">
        <v>1</v>
      </c>
      <c r="AS25" s="39" t="s">
        <v>42411</v>
      </c>
      <c r="AU25">
        <v>1</v>
      </c>
      <c r="AV25" s="39" t="s">
        <v>42414</v>
      </c>
      <c r="AW25">
        <v>1</v>
      </c>
      <c r="AY25" s="39" t="s">
        <v>42423</v>
      </c>
      <c r="AZ25">
        <v>1</v>
      </c>
    </row>
    <row r="26" spans="1:52" x14ac:dyDescent="0.3">
      <c r="A26">
        <v>25</v>
      </c>
      <c r="B26" s="1">
        <v>45874.455081018517</v>
      </c>
      <c r="C26" s="1">
        <v>45874.461296296293</v>
      </c>
      <c r="D26" s="39" t="s">
        <v>1964</v>
      </c>
      <c r="E26" s="39" t="s">
        <v>1965</v>
      </c>
      <c r="F26">
        <v>11</v>
      </c>
      <c r="I26" s="39" t="s">
        <v>1965</v>
      </c>
      <c r="L26">
        <v>3</v>
      </c>
      <c r="O26">
        <v>24</v>
      </c>
      <c r="R26" s="39" t="s">
        <v>42409</v>
      </c>
      <c r="S26">
        <v>1</v>
      </c>
      <c r="U26" s="39" t="s">
        <v>42410</v>
      </c>
      <c r="V26">
        <v>1</v>
      </c>
      <c r="X26" s="39" t="s">
        <v>42411</v>
      </c>
      <c r="Y26">
        <v>1</v>
      </c>
      <c r="AA26" s="39" t="s">
        <v>42409</v>
      </c>
      <c r="AC26">
        <v>0</v>
      </c>
      <c r="AD26" s="39" t="s">
        <v>42413</v>
      </c>
      <c r="AF26">
        <v>1</v>
      </c>
      <c r="AG26" s="39" t="s">
        <v>42410</v>
      </c>
      <c r="AI26">
        <v>1</v>
      </c>
      <c r="AJ26" s="39" t="s">
        <v>42410</v>
      </c>
      <c r="AL26">
        <v>1</v>
      </c>
      <c r="AM26" s="39" t="s">
        <v>42412</v>
      </c>
      <c r="AO26">
        <v>1</v>
      </c>
      <c r="AP26" s="39" t="s">
        <v>42409</v>
      </c>
      <c r="AR26">
        <v>1</v>
      </c>
      <c r="AS26" s="39" t="s">
        <v>42411</v>
      </c>
      <c r="AU26">
        <v>1</v>
      </c>
      <c r="AV26" s="39" t="s">
        <v>42414</v>
      </c>
      <c r="AW26">
        <v>1</v>
      </c>
      <c r="AY26" s="39" t="s">
        <v>42423</v>
      </c>
      <c r="AZ26">
        <v>1</v>
      </c>
    </row>
    <row r="27" spans="1:52" x14ac:dyDescent="0.3">
      <c r="A27">
        <v>26</v>
      </c>
      <c r="B27" s="1">
        <v>45874.454965277779</v>
      </c>
      <c r="C27" s="1">
        <v>45874.461608796293</v>
      </c>
      <c r="D27" s="39" t="s">
        <v>3395</v>
      </c>
      <c r="E27" s="39" t="s">
        <v>3396</v>
      </c>
      <c r="F27">
        <v>12</v>
      </c>
      <c r="I27" s="39" t="s">
        <v>3396</v>
      </c>
      <c r="L27">
        <v>3</v>
      </c>
      <c r="O27">
        <v>30</v>
      </c>
      <c r="R27" s="39" t="s">
        <v>42409</v>
      </c>
      <c r="S27">
        <v>1</v>
      </c>
      <c r="U27" s="39" t="s">
        <v>42410</v>
      </c>
      <c r="V27">
        <v>1</v>
      </c>
      <c r="X27" s="39" t="s">
        <v>42411</v>
      </c>
      <c r="Y27">
        <v>1</v>
      </c>
      <c r="AA27" s="39" t="s">
        <v>42412</v>
      </c>
      <c r="AC27">
        <v>1</v>
      </c>
      <c r="AD27" s="39" t="s">
        <v>42413</v>
      </c>
      <c r="AF27">
        <v>1</v>
      </c>
      <c r="AG27" s="39" t="s">
        <v>42410</v>
      </c>
      <c r="AI27">
        <v>1</v>
      </c>
      <c r="AJ27" s="39" t="s">
        <v>42410</v>
      </c>
      <c r="AL27">
        <v>1</v>
      </c>
      <c r="AM27" s="39" t="s">
        <v>42412</v>
      </c>
      <c r="AO27">
        <v>1</v>
      </c>
      <c r="AP27" s="39" t="s">
        <v>42409</v>
      </c>
      <c r="AR27">
        <v>1</v>
      </c>
      <c r="AS27" s="39" t="s">
        <v>42411</v>
      </c>
      <c r="AU27">
        <v>1</v>
      </c>
      <c r="AV27" s="39" t="s">
        <v>42414</v>
      </c>
      <c r="AW27">
        <v>1</v>
      </c>
      <c r="AY27" s="39" t="s">
        <v>42423</v>
      </c>
      <c r="AZ27">
        <v>1</v>
      </c>
    </row>
    <row r="28" spans="1:52" x14ac:dyDescent="0.3">
      <c r="A28">
        <v>27</v>
      </c>
      <c r="B28" s="1">
        <v>45874.45517361111</v>
      </c>
      <c r="C28" s="1">
        <v>45874.461631944447</v>
      </c>
      <c r="D28" s="39" t="s">
        <v>3120</v>
      </c>
      <c r="E28" s="39" t="s">
        <v>3121</v>
      </c>
      <c r="F28">
        <v>10</v>
      </c>
      <c r="I28" s="39" t="s">
        <v>42359</v>
      </c>
      <c r="L28">
        <v>3</v>
      </c>
      <c r="O28">
        <v>10</v>
      </c>
      <c r="R28" s="39" t="s">
        <v>42409</v>
      </c>
      <c r="S28">
        <v>1</v>
      </c>
      <c r="U28" s="39" t="s">
        <v>42410</v>
      </c>
      <c r="V28">
        <v>1</v>
      </c>
      <c r="X28" s="39" t="s">
        <v>42411</v>
      </c>
      <c r="Y28">
        <v>1</v>
      </c>
      <c r="AA28" s="39" t="s">
        <v>42409</v>
      </c>
      <c r="AC28">
        <v>0</v>
      </c>
      <c r="AD28" s="39" t="s">
        <v>42413</v>
      </c>
      <c r="AF28">
        <v>1</v>
      </c>
      <c r="AG28" s="39" t="s">
        <v>42410</v>
      </c>
      <c r="AI28">
        <v>1</v>
      </c>
      <c r="AJ28" s="39" t="s">
        <v>42410</v>
      </c>
      <c r="AL28">
        <v>1</v>
      </c>
      <c r="AM28" s="39" t="s">
        <v>42412</v>
      </c>
      <c r="AO28">
        <v>1</v>
      </c>
      <c r="AP28" s="39" t="s">
        <v>42409</v>
      </c>
      <c r="AR28">
        <v>1</v>
      </c>
      <c r="AS28" s="39" t="s">
        <v>42411</v>
      </c>
      <c r="AU28">
        <v>1</v>
      </c>
      <c r="AV28" s="39" t="s">
        <v>42414</v>
      </c>
      <c r="AW28">
        <v>1</v>
      </c>
      <c r="AY28" s="39" t="s">
        <v>42419</v>
      </c>
      <c r="AZ28">
        <v>0</v>
      </c>
    </row>
    <row r="29" spans="1:52" x14ac:dyDescent="0.3">
      <c r="A29">
        <v>28</v>
      </c>
      <c r="B29" s="1">
        <v>45874.454976851855</v>
      </c>
      <c r="C29" s="1">
        <v>45874.46166666667</v>
      </c>
      <c r="D29" s="39" t="s">
        <v>3257</v>
      </c>
      <c r="E29" s="39" t="s">
        <v>3258</v>
      </c>
      <c r="F29">
        <v>11</v>
      </c>
      <c r="I29" s="39" t="s">
        <v>3258</v>
      </c>
      <c r="L29">
        <v>3</v>
      </c>
      <c r="O29">
        <v>9</v>
      </c>
      <c r="R29" s="39" t="s">
        <v>42409</v>
      </c>
      <c r="S29">
        <v>1</v>
      </c>
      <c r="U29" s="39" t="s">
        <v>42413</v>
      </c>
      <c r="V29">
        <v>0</v>
      </c>
      <c r="X29" s="39" t="s">
        <v>42411</v>
      </c>
      <c r="Y29">
        <v>1</v>
      </c>
      <c r="AA29" s="39" t="s">
        <v>42412</v>
      </c>
      <c r="AC29">
        <v>1</v>
      </c>
      <c r="AD29" s="39" t="s">
        <v>42413</v>
      </c>
      <c r="AF29">
        <v>1</v>
      </c>
      <c r="AG29" s="39" t="s">
        <v>42410</v>
      </c>
      <c r="AI29">
        <v>1</v>
      </c>
      <c r="AJ29" s="39" t="s">
        <v>42410</v>
      </c>
      <c r="AL29">
        <v>1</v>
      </c>
      <c r="AM29" s="39" t="s">
        <v>42412</v>
      </c>
      <c r="AO29">
        <v>1</v>
      </c>
      <c r="AP29" s="39" t="s">
        <v>42409</v>
      </c>
      <c r="AR29">
        <v>1</v>
      </c>
      <c r="AS29" s="39" t="s">
        <v>42411</v>
      </c>
      <c r="AU29">
        <v>1</v>
      </c>
      <c r="AV29" s="39" t="s">
        <v>42414</v>
      </c>
      <c r="AW29">
        <v>1</v>
      </c>
      <c r="AY29" s="39" t="s">
        <v>42423</v>
      </c>
      <c r="AZ29">
        <v>1</v>
      </c>
    </row>
    <row r="30" spans="1:52" x14ac:dyDescent="0.3">
      <c r="A30">
        <v>29</v>
      </c>
      <c r="B30" s="1">
        <v>45874.455277777779</v>
      </c>
      <c r="C30" s="1">
        <v>45874.461747685185</v>
      </c>
      <c r="D30" s="39" t="s">
        <v>3376</v>
      </c>
      <c r="E30" s="39" t="s">
        <v>3377</v>
      </c>
      <c r="F30">
        <v>12</v>
      </c>
      <c r="I30" s="39" t="s">
        <v>3377</v>
      </c>
      <c r="L30">
        <v>3</v>
      </c>
      <c r="O30">
        <v>28</v>
      </c>
      <c r="R30" s="39" t="s">
        <v>42409</v>
      </c>
      <c r="S30">
        <v>1</v>
      </c>
      <c r="U30" s="39" t="s">
        <v>42410</v>
      </c>
      <c r="V30">
        <v>1</v>
      </c>
      <c r="X30" s="39" t="s">
        <v>42411</v>
      </c>
      <c r="Y30">
        <v>1</v>
      </c>
      <c r="AA30" s="39" t="s">
        <v>42412</v>
      </c>
      <c r="AC30">
        <v>1</v>
      </c>
      <c r="AD30" s="39" t="s">
        <v>42413</v>
      </c>
      <c r="AF30">
        <v>1</v>
      </c>
      <c r="AG30" s="39" t="s">
        <v>42410</v>
      </c>
      <c r="AI30">
        <v>1</v>
      </c>
      <c r="AJ30" s="39" t="s">
        <v>42410</v>
      </c>
      <c r="AL30">
        <v>1</v>
      </c>
      <c r="AM30" s="39" t="s">
        <v>42412</v>
      </c>
      <c r="AO30">
        <v>1</v>
      </c>
      <c r="AP30" s="39" t="s">
        <v>42409</v>
      </c>
      <c r="AR30">
        <v>1</v>
      </c>
      <c r="AS30" s="39" t="s">
        <v>42411</v>
      </c>
      <c r="AU30">
        <v>1</v>
      </c>
      <c r="AV30" s="39" t="s">
        <v>42414</v>
      </c>
      <c r="AW30">
        <v>1</v>
      </c>
      <c r="AY30" s="39" t="s">
        <v>42423</v>
      </c>
      <c r="AZ30">
        <v>1</v>
      </c>
    </row>
    <row r="31" spans="1:52" x14ac:dyDescent="0.3">
      <c r="A31">
        <v>30</v>
      </c>
      <c r="B31" s="1">
        <v>45874.455509259256</v>
      </c>
      <c r="C31" s="1">
        <v>45874.461793981478</v>
      </c>
      <c r="D31" s="39" t="s">
        <v>3387</v>
      </c>
      <c r="E31" s="39" t="s">
        <v>3388</v>
      </c>
      <c r="F31">
        <v>10</v>
      </c>
      <c r="I31" s="39" t="s">
        <v>3388</v>
      </c>
      <c r="L31">
        <v>3</v>
      </c>
      <c r="O31">
        <v>33</v>
      </c>
      <c r="R31" s="39" t="s">
        <v>42409</v>
      </c>
      <c r="S31">
        <v>1</v>
      </c>
      <c r="U31" s="39" t="s">
        <v>42413</v>
      </c>
      <c r="V31">
        <v>0</v>
      </c>
      <c r="X31" s="39" t="s">
        <v>42411</v>
      </c>
      <c r="Y31">
        <v>1</v>
      </c>
      <c r="AA31" s="39" t="s">
        <v>42409</v>
      </c>
      <c r="AC31">
        <v>0</v>
      </c>
      <c r="AD31" s="39" t="s">
        <v>42413</v>
      </c>
      <c r="AF31">
        <v>1</v>
      </c>
      <c r="AG31" s="39" t="s">
        <v>42410</v>
      </c>
      <c r="AI31">
        <v>1</v>
      </c>
      <c r="AJ31" s="39" t="s">
        <v>42410</v>
      </c>
      <c r="AL31">
        <v>1</v>
      </c>
      <c r="AM31" s="39" t="s">
        <v>42412</v>
      </c>
      <c r="AO31">
        <v>1</v>
      </c>
      <c r="AP31" s="39" t="s">
        <v>42409</v>
      </c>
      <c r="AR31">
        <v>1</v>
      </c>
      <c r="AS31" s="39" t="s">
        <v>42411</v>
      </c>
      <c r="AU31">
        <v>1</v>
      </c>
      <c r="AV31" s="39" t="s">
        <v>42414</v>
      </c>
      <c r="AW31">
        <v>1</v>
      </c>
      <c r="AY31" s="39" t="s">
        <v>42423</v>
      </c>
      <c r="AZ31">
        <v>1</v>
      </c>
    </row>
    <row r="32" spans="1:52" x14ac:dyDescent="0.3">
      <c r="A32">
        <v>31</v>
      </c>
      <c r="B32" s="1">
        <v>45874.455370370371</v>
      </c>
      <c r="C32" s="1">
        <v>45874.461898148147</v>
      </c>
      <c r="D32" s="39" t="s">
        <v>3280</v>
      </c>
      <c r="E32" s="39" t="s">
        <v>3281</v>
      </c>
      <c r="F32">
        <v>9</v>
      </c>
      <c r="I32" s="39" t="s">
        <v>3282</v>
      </c>
      <c r="L32">
        <v>3</v>
      </c>
      <c r="O32">
        <v>26</v>
      </c>
      <c r="R32" s="39" t="s">
        <v>42409</v>
      </c>
      <c r="S32">
        <v>1</v>
      </c>
      <c r="U32" s="39" t="s">
        <v>42412</v>
      </c>
      <c r="V32">
        <v>0</v>
      </c>
      <c r="X32" s="39" t="s">
        <v>42411</v>
      </c>
      <c r="Y32">
        <v>1</v>
      </c>
      <c r="AA32" s="39" t="s">
        <v>42409</v>
      </c>
      <c r="AC32">
        <v>0</v>
      </c>
      <c r="AD32" s="39" t="s">
        <v>42413</v>
      </c>
      <c r="AF32">
        <v>1</v>
      </c>
      <c r="AG32" s="39" t="s">
        <v>42410</v>
      </c>
      <c r="AI32">
        <v>1</v>
      </c>
      <c r="AJ32" s="39" t="s">
        <v>42410</v>
      </c>
      <c r="AL32">
        <v>1</v>
      </c>
      <c r="AM32" s="39" t="s">
        <v>42412</v>
      </c>
      <c r="AO32">
        <v>1</v>
      </c>
      <c r="AP32" s="39" t="s">
        <v>42409</v>
      </c>
      <c r="AR32">
        <v>1</v>
      </c>
      <c r="AS32" s="39" t="s">
        <v>42411</v>
      </c>
      <c r="AU32">
        <v>1</v>
      </c>
      <c r="AV32" s="39" t="s">
        <v>42414</v>
      </c>
      <c r="AW32">
        <v>1</v>
      </c>
      <c r="AY32" s="39" t="s">
        <v>42422</v>
      </c>
      <c r="AZ32">
        <v>0</v>
      </c>
    </row>
    <row r="33" spans="1:52" x14ac:dyDescent="0.3">
      <c r="A33">
        <v>32</v>
      </c>
      <c r="B33" s="1">
        <v>45874.455254629633</v>
      </c>
      <c r="C33" s="1">
        <v>45874.461944444447</v>
      </c>
      <c r="D33" s="39" t="s">
        <v>3218</v>
      </c>
      <c r="E33" s="39" t="s">
        <v>3219</v>
      </c>
      <c r="F33">
        <v>11</v>
      </c>
      <c r="I33" s="39" t="s">
        <v>3219</v>
      </c>
      <c r="L33">
        <v>3</v>
      </c>
      <c r="O33">
        <v>16</v>
      </c>
      <c r="R33" s="39" t="s">
        <v>42409</v>
      </c>
      <c r="S33">
        <v>1</v>
      </c>
      <c r="U33" s="39" t="s">
        <v>42410</v>
      </c>
      <c r="V33">
        <v>1</v>
      </c>
      <c r="X33" s="39" t="s">
        <v>42411</v>
      </c>
      <c r="Y33">
        <v>1</v>
      </c>
      <c r="AA33" s="39" t="s">
        <v>42412</v>
      </c>
      <c r="AC33">
        <v>1</v>
      </c>
      <c r="AD33" s="39" t="s">
        <v>42413</v>
      </c>
      <c r="AF33">
        <v>1</v>
      </c>
      <c r="AG33" s="39" t="s">
        <v>42410</v>
      </c>
      <c r="AI33">
        <v>1</v>
      </c>
      <c r="AJ33" s="39" t="s">
        <v>42410</v>
      </c>
      <c r="AL33">
        <v>1</v>
      </c>
      <c r="AM33" s="39" t="s">
        <v>42412</v>
      </c>
      <c r="AO33">
        <v>1</v>
      </c>
      <c r="AP33" s="39" t="s">
        <v>42409</v>
      </c>
      <c r="AR33">
        <v>1</v>
      </c>
      <c r="AS33" s="39" t="s">
        <v>42411</v>
      </c>
      <c r="AU33">
        <v>1</v>
      </c>
      <c r="AV33" s="39" t="s">
        <v>42414</v>
      </c>
      <c r="AW33">
        <v>1</v>
      </c>
      <c r="AY33" s="39" t="s">
        <v>42419</v>
      </c>
      <c r="AZ33">
        <v>0</v>
      </c>
    </row>
    <row r="34" spans="1:52" x14ac:dyDescent="0.3">
      <c r="A34">
        <v>33</v>
      </c>
      <c r="B34" s="1">
        <v>45874.455092592594</v>
      </c>
      <c r="C34" s="1">
        <v>45874.462071759262</v>
      </c>
      <c r="D34" s="39" t="s">
        <v>3273</v>
      </c>
      <c r="E34" s="39" t="s">
        <v>3274</v>
      </c>
      <c r="F34">
        <v>7</v>
      </c>
      <c r="I34" s="39" t="s">
        <v>3274</v>
      </c>
      <c r="L34">
        <v>3</v>
      </c>
      <c r="O34">
        <v>25</v>
      </c>
      <c r="R34" s="39" t="s">
        <v>42409</v>
      </c>
      <c r="S34">
        <v>1</v>
      </c>
      <c r="U34" s="39" t="s">
        <v>42412</v>
      </c>
      <c r="V34">
        <v>0</v>
      </c>
      <c r="X34" s="39" t="s">
        <v>42411</v>
      </c>
      <c r="Y34">
        <v>1</v>
      </c>
      <c r="AA34" s="39" t="s">
        <v>42409</v>
      </c>
      <c r="AC34">
        <v>0</v>
      </c>
      <c r="AD34" s="39" t="s">
        <v>42410</v>
      </c>
      <c r="AF34">
        <v>0</v>
      </c>
      <c r="AG34" s="39" t="s">
        <v>42410</v>
      </c>
      <c r="AI34">
        <v>1</v>
      </c>
      <c r="AJ34" s="39" t="s">
        <v>42410</v>
      </c>
      <c r="AL34">
        <v>1</v>
      </c>
      <c r="AM34" s="39" t="s">
        <v>42412</v>
      </c>
      <c r="AO34">
        <v>1</v>
      </c>
      <c r="AP34" s="39" t="s">
        <v>42412</v>
      </c>
      <c r="AR34">
        <v>0</v>
      </c>
      <c r="AS34" s="39" t="s">
        <v>42411</v>
      </c>
      <c r="AU34">
        <v>1</v>
      </c>
      <c r="AV34" s="39" t="s">
        <v>42414</v>
      </c>
      <c r="AW34">
        <v>1</v>
      </c>
      <c r="AY34" s="39" t="s">
        <v>42430</v>
      </c>
      <c r="AZ34">
        <v>0</v>
      </c>
    </row>
    <row r="35" spans="1:52" x14ac:dyDescent="0.3">
      <c r="A35">
        <v>34</v>
      </c>
      <c r="B35" s="1">
        <v>45874.455023148148</v>
      </c>
      <c r="C35" s="1">
        <v>45874.462118055555</v>
      </c>
      <c r="D35" s="39" t="s">
        <v>3210</v>
      </c>
      <c r="E35" s="39" t="s">
        <v>3211</v>
      </c>
      <c r="F35">
        <v>11</v>
      </c>
      <c r="I35" s="39" t="s">
        <v>3211</v>
      </c>
      <c r="L35">
        <v>3</v>
      </c>
      <c r="O35">
        <v>35</v>
      </c>
      <c r="R35" s="39" t="s">
        <v>42409</v>
      </c>
      <c r="S35">
        <v>1</v>
      </c>
      <c r="U35" s="39" t="s">
        <v>42410</v>
      </c>
      <c r="V35">
        <v>1</v>
      </c>
      <c r="X35" s="39" t="s">
        <v>42411</v>
      </c>
      <c r="Y35">
        <v>1</v>
      </c>
      <c r="AA35" s="39" t="s">
        <v>42412</v>
      </c>
      <c r="AC35">
        <v>1</v>
      </c>
      <c r="AD35" s="39" t="s">
        <v>42413</v>
      </c>
      <c r="AF35">
        <v>1</v>
      </c>
      <c r="AG35" s="39" t="s">
        <v>42410</v>
      </c>
      <c r="AI35">
        <v>1</v>
      </c>
      <c r="AJ35" s="39" t="s">
        <v>42410</v>
      </c>
      <c r="AL35">
        <v>1</v>
      </c>
      <c r="AM35" s="39" t="s">
        <v>42412</v>
      </c>
      <c r="AO35">
        <v>1</v>
      </c>
      <c r="AP35" s="39" t="s">
        <v>42409</v>
      </c>
      <c r="AR35">
        <v>1</v>
      </c>
      <c r="AS35" s="39" t="s">
        <v>42411</v>
      </c>
      <c r="AU35">
        <v>1</v>
      </c>
      <c r="AV35" s="39" t="s">
        <v>42414</v>
      </c>
      <c r="AW35">
        <v>1</v>
      </c>
      <c r="AY35" s="39" t="s">
        <v>42419</v>
      </c>
      <c r="AZ35">
        <v>0</v>
      </c>
    </row>
    <row r="36" spans="1:52" x14ac:dyDescent="0.3">
      <c r="A36">
        <v>35</v>
      </c>
      <c r="B36" s="1">
        <v>45874.455324074072</v>
      </c>
      <c r="C36" s="1">
        <v>45874.462118055555</v>
      </c>
      <c r="D36" s="39" t="s">
        <v>3341</v>
      </c>
      <c r="E36" s="39" t="s">
        <v>3342</v>
      </c>
      <c r="F36">
        <v>11</v>
      </c>
      <c r="I36" s="39" t="s">
        <v>3342</v>
      </c>
      <c r="L36">
        <v>3</v>
      </c>
      <c r="O36">
        <v>36</v>
      </c>
      <c r="R36" s="39" t="s">
        <v>42409</v>
      </c>
      <c r="S36">
        <v>1</v>
      </c>
      <c r="U36" s="39" t="s">
        <v>42410</v>
      </c>
      <c r="V36">
        <v>1</v>
      </c>
      <c r="X36" s="39" t="s">
        <v>42411</v>
      </c>
      <c r="Y36">
        <v>1</v>
      </c>
      <c r="AA36" s="39" t="s">
        <v>42412</v>
      </c>
      <c r="AC36">
        <v>1</v>
      </c>
      <c r="AD36" s="39" t="s">
        <v>42413</v>
      </c>
      <c r="AF36">
        <v>1</v>
      </c>
      <c r="AG36" s="39" t="s">
        <v>42410</v>
      </c>
      <c r="AI36">
        <v>1</v>
      </c>
      <c r="AJ36" s="39" t="s">
        <v>42410</v>
      </c>
      <c r="AL36">
        <v>1</v>
      </c>
      <c r="AM36" s="39" t="s">
        <v>42412</v>
      </c>
      <c r="AO36">
        <v>1</v>
      </c>
      <c r="AP36" s="39" t="s">
        <v>42409</v>
      </c>
      <c r="AR36">
        <v>1</v>
      </c>
      <c r="AS36" s="39" t="s">
        <v>42411</v>
      </c>
      <c r="AU36">
        <v>1</v>
      </c>
      <c r="AV36" s="39" t="s">
        <v>42414</v>
      </c>
      <c r="AW36">
        <v>1</v>
      </c>
      <c r="AY36" s="39" t="s">
        <v>42419</v>
      </c>
      <c r="AZ36">
        <v>0</v>
      </c>
    </row>
    <row r="37" spans="1:52" x14ac:dyDescent="0.3">
      <c r="A37">
        <v>36</v>
      </c>
      <c r="B37" s="1">
        <v>45874.45952546296</v>
      </c>
      <c r="C37" s="1">
        <v>45874.462152777778</v>
      </c>
      <c r="D37" s="39" t="s">
        <v>3143</v>
      </c>
      <c r="E37" s="39" t="s">
        <v>3144</v>
      </c>
      <c r="F37">
        <v>10</v>
      </c>
      <c r="I37" s="39" t="s">
        <v>3144</v>
      </c>
      <c r="L37">
        <v>3</v>
      </c>
      <c r="O37">
        <v>8</v>
      </c>
      <c r="R37" s="39" t="s">
        <v>42409</v>
      </c>
      <c r="S37">
        <v>1</v>
      </c>
      <c r="U37" s="39" t="s">
        <v>42410</v>
      </c>
      <c r="V37">
        <v>1</v>
      </c>
      <c r="X37" s="39" t="s">
        <v>42411</v>
      </c>
      <c r="Y37">
        <v>1</v>
      </c>
      <c r="AA37" s="39" t="s">
        <v>42409</v>
      </c>
      <c r="AC37">
        <v>0</v>
      </c>
      <c r="AD37" s="39" t="s">
        <v>42413</v>
      </c>
      <c r="AF37">
        <v>1</v>
      </c>
      <c r="AG37" s="39" t="s">
        <v>42410</v>
      </c>
      <c r="AI37">
        <v>1</v>
      </c>
      <c r="AJ37" s="39" t="s">
        <v>42410</v>
      </c>
      <c r="AL37">
        <v>1</v>
      </c>
      <c r="AM37" s="39" t="s">
        <v>42412</v>
      </c>
      <c r="AO37">
        <v>1</v>
      </c>
      <c r="AP37" s="39" t="s">
        <v>42409</v>
      </c>
      <c r="AR37">
        <v>1</v>
      </c>
      <c r="AS37" s="39" t="s">
        <v>42411</v>
      </c>
      <c r="AU37">
        <v>1</v>
      </c>
      <c r="AV37" s="39" t="s">
        <v>42414</v>
      </c>
      <c r="AW37">
        <v>1</v>
      </c>
      <c r="AY37" s="39" t="s">
        <v>42431</v>
      </c>
      <c r="AZ37">
        <v>0</v>
      </c>
    </row>
    <row r="38" spans="1:52" x14ac:dyDescent="0.3">
      <c r="A38">
        <v>37</v>
      </c>
      <c r="B38" s="1">
        <v>45874.45517361111</v>
      </c>
      <c r="C38" s="1">
        <v>45874.462268518517</v>
      </c>
      <c r="D38" s="39" t="s">
        <v>3812</v>
      </c>
      <c r="E38" s="39" t="s">
        <v>3813</v>
      </c>
      <c r="F38">
        <v>11</v>
      </c>
      <c r="I38" s="39" t="s">
        <v>3814</v>
      </c>
      <c r="L38">
        <v>3</v>
      </c>
      <c r="O38">
        <v>17</v>
      </c>
      <c r="R38" s="39" t="s">
        <v>42409</v>
      </c>
      <c r="S38">
        <v>1</v>
      </c>
      <c r="U38" s="39" t="s">
        <v>42410</v>
      </c>
      <c r="V38">
        <v>1</v>
      </c>
      <c r="X38" s="39" t="s">
        <v>42411</v>
      </c>
      <c r="Y38">
        <v>1</v>
      </c>
      <c r="AA38" s="39" t="s">
        <v>42412</v>
      </c>
      <c r="AC38">
        <v>1</v>
      </c>
      <c r="AD38" s="39" t="s">
        <v>42413</v>
      </c>
      <c r="AF38">
        <v>1</v>
      </c>
      <c r="AG38" s="39" t="s">
        <v>42410</v>
      </c>
      <c r="AI38">
        <v>1</v>
      </c>
      <c r="AJ38" s="39" t="s">
        <v>42410</v>
      </c>
      <c r="AL38">
        <v>1</v>
      </c>
      <c r="AM38" s="39" t="s">
        <v>42412</v>
      </c>
      <c r="AO38">
        <v>1</v>
      </c>
      <c r="AP38" s="39" t="s">
        <v>42409</v>
      </c>
      <c r="AR38">
        <v>1</v>
      </c>
      <c r="AS38" s="39" t="s">
        <v>42411</v>
      </c>
      <c r="AU38">
        <v>1</v>
      </c>
      <c r="AV38" s="39" t="s">
        <v>42414</v>
      </c>
      <c r="AW38">
        <v>1</v>
      </c>
      <c r="AY38" s="39" t="s">
        <v>42432</v>
      </c>
      <c r="AZ38">
        <v>0</v>
      </c>
    </row>
    <row r="39" spans="1:52" x14ac:dyDescent="0.3">
      <c r="A39">
        <v>38</v>
      </c>
      <c r="B39" s="1">
        <v>45874.454953703702</v>
      </c>
      <c r="C39" s="1">
        <v>45874.462361111109</v>
      </c>
      <c r="D39" s="39" t="s">
        <v>3163</v>
      </c>
      <c r="E39" s="39" t="s">
        <v>3164</v>
      </c>
      <c r="F39">
        <v>11</v>
      </c>
      <c r="I39" s="39" t="s">
        <v>3164</v>
      </c>
      <c r="L39">
        <v>3</v>
      </c>
      <c r="O39">
        <v>20</v>
      </c>
      <c r="R39" s="39" t="s">
        <v>42409</v>
      </c>
      <c r="S39">
        <v>1</v>
      </c>
      <c r="U39" s="39" t="s">
        <v>42410</v>
      </c>
      <c r="V39">
        <v>1</v>
      </c>
      <c r="X39" s="39" t="s">
        <v>42411</v>
      </c>
      <c r="Y39">
        <v>1</v>
      </c>
      <c r="AA39" s="39" t="s">
        <v>42412</v>
      </c>
      <c r="AC39">
        <v>1</v>
      </c>
      <c r="AD39" s="39" t="s">
        <v>42413</v>
      </c>
      <c r="AF39">
        <v>1</v>
      </c>
      <c r="AG39" s="39" t="s">
        <v>42410</v>
      </c>
      <c r="AI39">
        <v>1</v>
      </c>
      <c r="AJ39" s="39" t="s">
        <v>42410</v>
      </c>
      <c r="AL39">
        <v>1</v>
      </c>
      <c r="AM39" s="39" t="s">
        <v>42412</v>
      </c>
      <c r="AO39">
        <v>1</v>
      </c>
      <c r="AP39" s="39" t="s">
        <v>42409</v>
      </c>
      <c r="AR39">
        <v>1</v>
      </c>
      <c r="AS39" s="39" t="s">
        <v>42411</v>
      </c>
      <c r="AU39">
        <v>1</v>
      </c>
      <c r="AV39" s="39" t="s">
        <v>42433</v>
      </c>
      <c r="AW39">
        <v>0</v>
      </c>
      <c r="AY39" s="39" t="s">
        <v>42423</v>
      </c>
      <c r="AZ39">
        <v>1</v>
      </c>
    </row>
    <row r="40" spans="1:52" x14ac:dyDescent="0.3">
      <c r="A40">
        <v>39</v>
      </c>
      <c r="B40" s="1">
        <v>45874.455069444448</v>
      </c>
      <c r="C40" s="1">
        <v>45874.462453703702</v>
      </c>
      <c r="D40" s="39" t="s">
        <v>3096</v>
      </c>
      <c r="E40" s="39" t="s">
        <v>3097</v>
      </c>
      <c r="F40">
        <v>11</v>
      </c>
      <c r="I40" s="39" t="s">
        <v>3098</v>
      </c>
      <c r="L40">
        <v>3</v>
      </c>
      <c r="O40">
        <v>31</v>
      </c>
      <c r="R40" s="39" t="s">
        <v>42409</v>
      </c>
      <c r="S40">
        <v>1</v>
      </c>
      <c r="U40" s="39" t="s">
        <v>42410</v>
      </c>
      <c r="V40">
        <v>1</v>
      </c>
      <c r="X40" s="39" t="s">
        <v>42411</v>
      </c>
      <c r="Y40">
        <v>1</v>
      </c>
      <c r="AA40" s="39" t="s">
        <v>42409</v>
      </c>
      <c r="AC40">
        <v>0</v>
      </c>
      <c r="AD40" s="39" t="s">
        <v>42413</v>
      </c>
      <c r="AF40">
        <v>1</v>
      </c>
      <c r="AG40" s="39" t="s">
        <v>42410</v>
      </c>
      <c r="AI40">
        <v>1</v>
      </c>
      <c r="AJ40" s="39" t="s">
        <v>42410</v>
      </c>
      <c r="AL40">
        <v>1</v>
      </c>
      <c r="AM40" s="39" t="s">
        <v>42412</v>
      </c>
      <c r="AO40">
        <v>1</v>
      </c>
      <c r="AP40" s="39" t="s">
        <v>42409</v>
      </c>
      <c r="AR40">
        <v>1</v>
      </c>
      <c r="AS40" s="39" t="s">
        <v>42411</v>
      </c>
      <c r="AU40">
        <v>1</v>
      </c>
      <c r="AV40" s="39" t="s">
        <v>42414</v>
      </c>
      <c r="AW40">
        <v>1</v>
      </c>
      <c r="AY40" s="39" t="s">
        <v>42423</v>
      </c>
      <c r="AZ40">
        <v>1</v>
      </c>
    </row>
    <row r="41" spans="1:52" x14ac:dyDescent="0.3">
      <c r="A41">
        <v>40</v>
      </c>
      <c r="B41" s="1">
        <v>45874.459606481483</v>
      </c>
      <c r="C41" s="1">
        <v>45874.462476851855</v>
      </c>
      <c r="D41" s="39" t="s">
        <v>2087</v>
      </c>
      <c r="E41" s="39" t="s">
        <v>2088</v>
      </c>
      <c r="F41">
        <v>8</v>
      </c>
      <c r="I41" s="39" t="s">
        <v>2088</v>
      </c>
      <c r="L41">
        <v>3</v>
      </c>
      <c r="O41">
        <v>15</v>
      </c>
      <c r="R41" s="39" t="s">
        <v>42409</v>
      </c>
      <c r="S41">
        <v>1</v>
      </c>
      <c r="U41" s="39" t="s">
        <v>42413</v>
      </c>
      <c r="V41">
        <v>0</v>
      </c>
      <c r="X41" s="39" t="s">
        <v>42411</v>
      </c>
      <c r="Y41">
        <v>1</v>
      </c>
      <c r="AA41" s="39" t="s">
        <v>42412</v>
      </c>
      <c r="AC41">
        <v>1</v>
      </c>
      <c r="AD41" s="39" t="s">
        <v>42410</v>
      </c>
      <c r="AF41">
        <v>0</v>
      </c>
      <c r="AG41" s="39" t="s">
        <v>42410</v>
      </c>
      <c r="AI41">
        <v>1</v>
      </c>
      <c r="AJ41" s="39" t="s">
        <v>42413</v>
      </c>
      <c r="AL41">
        <v>0</v>
      </c>
      <c r="AM41" s="39" t="s">
        <v>42412</v>
      </c>
      <c r="AO41">
        <v>1</v>
      </c>
      <c r="AP41" s="39" t="s">
        <v>42412</v>
      </c>
      <c r="AR41">
        <v>0</v>
      </c>
      <c r="AS41" s="39" t="s">
        <v>42411</v>
      </c>
      <c r="AU41">
        <v>1</v>
      </c>
      <c r="AV41" s="39" t="s">
        <v>42414</v>
      </c>
      <c r="AW41">
        <v>1</v>
      </c>
      <c r="AY41" s="39" t="s">
        <v>42423</v>
      </c>
      <c r="AZ41">
        <v>1</v>
      </c>
    </row>
    <row r="42" spans="1:52" x14ac:dyDescent="0.3">
      <c r="A42">
        <v>41</v>
      </c>
      <c r="B42" s="1">
        <v>45874.455000000002</v>
      </c>
      <c r="C42" s="1">
        <v>45874.462500000001</v>
      </c>
      <c r="D42" s="39" t="s">
        <v>3266</v>
      </c>
      <c r="E42" s="39" t="s">
        <v>3267</v>
      </c>
      <c r="F42">
        <v>8</v>
      </c>
      <c r="I42" s="39" t="s">
        <v>3267</v>
      </c>
      <c r="L42">
        <v>3</v>
      </c>
      <c r="O42">
        <v>4</v>
      </c>
      <c r="R42" s="39" t="s">
        <v>42409</v>
      </c>
      <c r="S42">
        <v>1</v>
      </c>
      <c r="U42" s="39" t="s">
        <v>42413</v>
      </c>
      <c r="V42">
        <v>0</v>
      </c>
      <c r="X42" s="39" t="s">
        <v>42411</v>
      </c>
      <c r="Y42">
        <v>1</v>
      </c>
      <c r="AA42" s="39" t="s">
        <v>42412</v>
      </c>
      <c r="AC42">
        <v>1</v>
      </c>
      <c r="AD42" s="39" t="s">
        <v>42410</v>
      </c>
      <c r="AF42">
        <v>0</v>
      </c>
      <c r="AG42" s="39" t="s">
        <v>42410</v>
      </c>
      <c r="AI42">
        <v>1</v>
      </c>
      <c r="AJ42" s="39" t="s">
        <v>42413</v>
      </c>
      <c r="AL42">
        <v>0</v>
      </c>
      <c r="AM42" s="39" t="s">
        <v>42412</v>
      </c>
      <c r="AO42">
        <v>1</v>
      </c>
      <c r="AP42" s="39" t="s">
        <v>42409</v>
      </c>
      <c r="AR42">
        <v>1</v>
      </c>
      <c r="AS42" s="39" t="s">
        <v>42411</v>
      </c>
      <c r="AU42">
        <v>1</v>
      </c>
      <c r="AV42" s="39" t="s">
        <v>42414</v>
      </c>
      <c r="AW42">
        <v>1</v>
      </c>
      <c r="AY42" s="39" t="s">
        <v>42434</v>
      </c>
      <c r="AZ42">
        <v>0</v>
      </c>
    </row>
    <row r="43" spans="1:52" x14ac:dyDescent="0.3">
      <c r="A43">
        <v>42</v>
      </c>
      <c r="B43" s="1">
        <v>45874.462488425925</v>
      </c>
      <c r="C43" s="1">
        <v>45874.462569444448</v>
      </c>
      <c r="D43" s="39" t="s">
        <v>3130</v>
      </c>
      <c r="E43" s="39" t="s">
        <v>3131</v>
      </c>
      <c r="F43">
        <v>9</v>
      </c>
      <c r="I43" s="39" t="s">
        <v>3131</v>
      </c>
      <c r="L43">
        <v>3</v>
      </c>
      <c r="O43">
        <v>12</v>
      </c>
      <c r="R43" s="39" t="s">
        <v>42411</v>
      </c>
      <c r="S43">
        <v>0</v>
      </c>
      <c r="U43" s="39" t="s">
        <v>42410</v>
      </c>
      <c r="V43">
        <v>1</v>
      </c>
      <c r="X43" s="39" t="s">
        <v>42411</v>
      </c>
      <c r="Y43">
        <v>1</v>
      </c>
      <c r="AA43" s="39" t="s">
        <v>42412</v>
      </c>
      <c r="AC43">
        <v>1</v>
      </c>
      <c r="AD43" s="39" t="s">
        <v>42410</v>
      </c>
      <c r="AF43">
        <v>0</v>
      </c>
      <c r="AG43" s="39" t="s">
        <v>42410</v>
      </c>
      <c r="AI43">
        <v>1</v>
      </c>
      <c r="AJ43" s="39" t="s">
        <v>42410</v>
      </c>
      <c r="AL43">
        <v>1</v>
      </c>
      <c r="AM43" s="39" t="s">
        <v>42412</v>
      </c>
      <c r="AO43">
        <v>1</v>
      </c>
      <c r="AP43" s="39" t="s">
        <v>42412</v>
      </c>
      <c r="AR43">
        <v>0</v>
      </c>
      <c r="AS43" s="39" t="s">
        <v>42411</v>
      </c>
      <c r="AU43">
        <v>1</v>
      </c>
      <c r="AV43" s="39" t="s">
        <v>42414</v>
      </c>
      <c r="AW43">
        <v>1</v>
      </c>
      <c r="AY43" s="39" t="s">
        <v>42423</v>
      </c>
      <c r="AZ43">
        <v>1</v>
      </c>
    </row>
    <row r="44" spans="1:52" x14ac:dyDescent="0.3">
      <c r="A44">
        <v>43</v>
      </c>
      <c r="B44" s="1">
        <v>45874.455057870371</v>
      </c>
      <c r="C44" s="1">
        <v>45874.462870370371</v>
      </c>
      <c r="D44" s="39" t="s">
        <v>3237</v>
      </c>
      <c r="E44" s="39" t="s">
        <v>3238</v>
      </c>
      <c r="F44">
        <v>12</v>
      </c>
      <c r="I44" s="39" t="s">
        <v>3239</v>
      </c>
      <c r="L44">
        <v>3</v>
      </c>
      <c r="O44">
        <v>22</v>
      </c>
      <c r="R44" s="39" t="s">
        <v>42409</v>
      </c>
      <c r="S44">
        <v>1</v>
      </c>
      <c r="U44" s="39" t="s">
        <v>42410</v>
      </c>
      <c r="V44">
        <v>1</v>
      </c>
      <c r="X44" s="39" t="s">
        <v>42411</v>
      </c>
      <c r="Y44">
        <v>1</v>
      </c>
      <c r="AA44" s="39" t="s">
        <v>42412</v>
      </c>
      <c r="AC44">
        <v>1</v>
      </c>
      <c r="AD44" s="39" t="s">
        <v>42413</v>
      </c>
      <c r="AF44">
        <v>1</v>
      </c>
      <c r="AG44" s="39" t="s">
        <v>42410</v>
      </c>
      <c r="AI44">
        <v>1</v>
      </c>
      <c r="AJ44" s="39" t="s">
        <v>42410</v>
      </c>
      <c r="AL44">
        <v>1</v>
      </c>
      <c r="AM44" s="39" t="s">
        <v>42412</v>
      </c>
      <c r="AO44">
        <v>1</v>
      </c>
      <c r="AP44" s="39" t="s">
        <v>42409</v>
      </c>
      <c r="AR44">
        <v>1</v>
      </c>
      <c r="AS44" s="39" t="s">
        <v>42411</v>
      </c>
      <c r="AU44">
        <v>1</v>
      </c>
      <c r="AV44" s="39" t="s">
        <v>42414</v>
      </c>
      <c r="AW44">
        <v>1</v>
      </c>
      <c r="AY44" s="39" t="s">
        <v>42423</v>
      </c>
      <c r="AZ44">
        <v>1</v>
      </c>
    </row>
    <row r="45" spans="1:52" x14ac:dyDescent="0.3">
      <c r="A45">
        <v>44</v>
      </c>
      <c r="B45" s="1">
        <v>45874.454988425925</v>
      </c>
      <c r="C45" s="1">
        <v>45874.462881944448</v>
      </c>
      <c r="D45" s="39" t="s">
        <v>3311</v>
      </c>
      <c r="E45" s="39" t="s">
        <v>3312</v>
      </c>
      <c r="F45">
        <v>10</v>
      </c>
      <c r="I45" s="39" t="s">
        <v>3312</v>
      </c>
      <c r="L45">
        <v>3</v>
      </c>
      <c r="O45">
        <v>21</v>
      </c>
      <c r="R45" s="39" t="s">
        <v>42409</v>
      </c>
      <c r="S45">
        <v>1</v>
      </c>
      <c r="U45" s="39" t="s">
        <v>42410</v>
      </c>
      <c r="V45">
        <v>1</v>
      </c>
      <c r="X45" s="39" t="s">
        <v>42411</v>
      </c>
      <c r="Y45">
        <v>1</v>
      </c>
      <c r="AA45" s="39" t="s">
        <v>42409</v>
      </c>
      <c r="AC45">
        <v>0</v>
      </c>
      <c r="AD45" s="39" t="s">
        <v>42410</v>
      </c>
      <c r="AF45">
        <v>0</v>
      </c>
      <c r="AG45" s="39" t="s">
        <v>42410</v>
      </c>
      <c r="AI45">
        <v>1</v>
      </c>
      <c r="AJ45" s="39" t="s">
        <v>42410</v>
      </c>
      <c r="AL45">
        <v>1</v>
      </c>
      <c r="AM45" s="39" t="s">
        <v>42412</v>
      </c>
      <c r="AO45">
        <v>1</v>
      </c>
      <c r="AP45" s="39" t="s">
        <v>42409</v>
      </c>
      <c r="AR45">
        <v>1</v>
      </c>
      <c r="AS45" s="39" t="s">
        <v>42411</v>
      </c>
      <c r="AU45">
        <v>1</v>
      </c>
      <c r="AV45" s="39" t="s">
        <v>42414</v>
      </c>
      <c r="AW45">
        <v>1</v>
      </c>
      <c r="AY45" s="39" t="s">
        <v>42423</v>
      </c>
      <c r="AZ45">
        <v>1</v>
      </c>
    </row>
    <row r="46" spans="1:52" x14ac:dyDescent="0.3">
      <c r="A46">
        <v>45</v>
      </c>
      <c r="B46" s="1">
        <v>45874.455243055556</v>
      </c>
      <c r="C46" s="1">
        <v>45874.462916666664</v>
      </c>
      <c r="D46" s="39" t="s">
        <v>3289</v>
      </c>
      <c r="E46" s="39" t="s">
        <v>3290</v>
      </c>
      <c r="F46">
        <v>12</v>
      </c>
      <c r="I46" s="39" t="s">
        <v>3290</v>
      </c>
      <c r="L46">
        <v>3</v>
      </c>
      <c r="O46">
        <v>27</v>
      </c>
      <c r="R46" s="39" t="s">
        <v>42409</v>
      </c>
      <c r="S46">
        <v>1</v>
      </c>
      <c r="U46" s="39" t="s">
        <v>42410</v>
      </c>
      <c r="V46">
        <v>1</v>
      </c>
      <c r="X46" s="39" t="s">
        <v>42411</v>
      </c>
      <c r="Y46">
        <v>1</v>
      </c>
      <c r="AA46" s="39" t="s">
        <v>42412</v>
      </c>
      <c r="AC46">
        <v>1</v>
      </c>
      <c r="AD46" s="39" t="s">
        <v>42413</v>
      </c>
      <c r="AF46">
        <v>1</v>
      </c>
      <c r="AG46" s="39" t="s">
        <v>42410</v>
      </c>
      <c r="AI46">
        <v>1</v>
      </c>
      <c r="AJ46" s="39" t="s">
        <v>42410</v>
      </c>
      <c r="AL46">
        <v>1</v>
      </c>
      <c r="AM46" s="39" t="s">
        <v>42412</v>
      </c>
      <c r="AO46">
        <v>1</v>
      </c>
      <c r="AP46" s="39" t="s">
        <v>42409</v>
      </c>
      <c r="AR46">
        <v>1</v>
      </c>
      <c r="AS46" s="39" t="s">
        <v>42411</v>
      </c>
      <c r="AU46">
        <v>1</v>
      </c>
      <c r="AV46" s="39" t="s">
        <v>42414</v>
      </c>
      <c r="AW46">
        <v>1</v>
      </c>
      <c r="AY46" s="39" t="s">
        <v>42423</v>
      </c>
      <c r="AZ46">
        <v>1</v>
      </c>
    </row>
    <row r="47" spans="1:52" x14ac:dyDescent="0.3">
      <c r="A47">
        <v>46</v>
      </c>
      <c r="B47" s="1">
        <v>45874.455046296294</v>
      </c>
      <c r="C47" s="1">
        <v>45874.463055555556</v>
      </c>
      <c r="D47" s="39" t="s">
        <v>3356</v>
      </c>
      <c r="E47" s="39" t="s">
        <v>3357</v>
      </c>
      <c r="F47">
        <v>12</v>
      </c>
      <c r="I47" s="39" t="s">
        <v>3358</v>
      </c>
      <c r="L47">
        <v>3</v>
      </c>
      <c r="O47">
        <v>29</v>
      </c>
      <c r="R47" s="39" t="s">
        <v>42409</v>
      </c>
      <c r="S47">
        <v>1</v>
      </c>
      <c r="U47" s="39" t="s">
        <v>42410</v>
      </c>
      <c r="V47">
        <v>1</v>
      </c>
      <c r="X47" s="39" t="s">
        <v>42411</v>
      </c>
      <c r="Y47">
        <v>1</v>
      </c>
      <c r="AA47" s="39" t="s">
        <v>42412</v>
      </c>
      <c r="AC47">
        <v>1</v>
      </c>
      <c r="AD47" s="39" t="s">
        <v>42413</v>
      </c>
      <c r="AF47">
        <v>1</v>
      </c>
      <c r="AG47" s="39" t="s">
        <v>42410</v>
      </c>
      <c r="AI47">
        <v>1</v>
      </c>
      <c r="AJ47" s="39" t="s">
        <v>42410</v>
      </c>
      <c r="AL47">
        <v>1</v>
      </c>
      <c r="AM47" s="39" t="s">
        <v>42412</v>
      </c>
      <c r="AO47">
        <v>1</v>
      </c>
      <c r="AP47" s="39" t="s">
        <v>42409</v>
      </c>
      <c r="AR47">
        <v>1</v>
      </c>
      <c r="AS47" s="39" t="s">
        <v>42411</v>
      </c>
      <c r="AU47">
        <v>1</v>
      </c>
      <c r="AV47" s="39" t="s">
        <v>42414</v>
      </c>
      <c r="AW47">
        <v>1</v>
      </c>
      <c r="AY47" s="39" t="s">
        <v>42423</v>
      </c>
      <c r="AZ47">
        <v>1</v>
      </c>
    </row>
    <row r="48" spans="1:52" x14ac:dyDescent="0.3">
      <c r="A48">
        <v>47</v>
      </c>
      <c r="B48" s="1">
        <v>45874.455462962964</v>
      </c>
      <c r="C48" s="1">
        <v>45874.463171296295</v>
      </c>
      <c r="D48" s="39" t="s">
        <v>3799</v>
      </c>
      <c r="E48" s="39" t="s">
        <v>3800</v>
      </c>
      <c r="F48">
        <v>9</v>
      </c>
      <c r="I48" s="39" t="s">
        <v>3801</v>
      </c>
      <c r="L48">
        <v>3</v>
      </c>
      <c r="O48">
        <v>23</v>
      </c>
      <c r="R48" s="39" t="s">
        <v>42409</v>
      </c>
      <c r="S48">
        <v>1</v>
      </c>
      <c r="U48" s="39" t="s">
        <v>42412</v>
      </c>
      <c r="V48">
        <v>0</v>
      </c>
      <c r="X48" s="39" t="s">
        <v>42411</v>
      </c>
      <c r="Y48">
        <v>1</v>
      </c>
      <c r="AA48" s="39" t="s">
        <v>42411</v>
      </c>
      <c r="AC48">
        <v>0</v>
      </c>
      <c r="AD48" s="39" t="s">
        <v>42413</v>
      </c>
      <c r="AF48">
        <v>1</v>
      </c>
      <c r="AG48" s="39" t="s">
        <v>42410</v>
      </c>
      <c r="AI48">
        <v>1</v>
      </c>
      <c r="AJ48" s="39" t="s">
        <v>42410</v>
      </c>
      <c r="AL48">
        <v>1</v>
      </c>
      <c r="AM48" s="39" t="s">
        <v>42412</v>
      </c>
      <c r="AO48">
        <v>1</v>
      </c>
      <c r="AP48" s="39" t="s">
        <v>42409</v>
      </c>
      <c r="AR48">
        <v>1</v>
      </c>
      <c r="AS48" s="39" t="s">
        <v>42413</v>
      </c>
      <c r="AU48">
        <v>0</v>
      </c>
      <c r="AV48" s="39" t="s">
        <v>42414</v>
      </c>
      <c r="AW48">
        <v>1</v>
      </c>
      <c r="AY48" s="39" t="s">
        <v>42423</v>
      </c>
      <c r="AZ48">
        <v>1</v>
      </c>
    </row>
    <row r="49" spans="1:52" x14ac:dyDescent="0.3">
      <c r="A49">
        <v>48</v>
      </c>
      <c r="B49" s="1">
        <v>45874.455763888887</v>
      </c>
      <c r="C49" s="1">
        <v>45874.463171296295</v>
      </c>
      <c r="D49" s="39" t="s">
        <v>3330</v>
      </c>
      <c r="E49" s="39" t="s">
        <v>3331</v>
      </c>
      <c r="F49">
        <v>9</v>
      </c>
      <c r="I49" s="39" t="s">
        <v>3331</v>
      </c>
      <c r="L49">
        <v>3</v>
      </c>
      <c r="O49">
        <v>13</v>
      </c>
      <c r="R49" s="39" t="s">
        <v>42409</v>
      </c>
      <c r="S49">
        <v>1</v>
      </c>
      <c r="U49" s="39" t="s">
        <v>42410</v>
      </c>
      <c r="V49">
        <v>1</v>
      </c>
      <c r="X49" s="39" t="s">
        <v>42411</v>
      </c>
      <c r="Y49">
        <v>1</v>
      </c>
      <c r="AA49" s="39" t="s">
        <v>42411</v>
      </c>
      <c r="AC49">
        <v>0</v>
      </c>
      <c r="AD49" s="39" t="s">
        <v>42410</v>
      </c>
      <c r="AF49">
        <v>0</v>
      </c>
      <c r="AG49" s="39" t="s">
        <v>42413</v>
      </c>
      <c r="AI49">
        <v>0</v>
      </c>
      <c r="AJ49" s="39" t="s">
        <v>42410</v>
      </c>
      <c r="AL49">
        <v>1</v>
      </c>
      <c r="AM49" s="39" t="s">
        <v>42412</v>
      </c>
      <c r="AO49">
        <v>1</v>
      </c>
      <c r="AP49" s="39" t="s">
        <v>42409</v>
      </c>
      <c r="AR49">
        <v>1</v>
      </c>
      <c r="AS49" s="39" t="s">
        <v>42411</v>
      </c>
      <c r="AU49">
        <v>1</v>
      </c>
      <c r="AV49" s="39" t="s">
        <v>42414</v>
      </c>
      <c r="AW49">
        <v>1</v>
      </c>
      <c r="AY49" s="39" t="s">
        <v>42423</v>
      </c>
      <c r="AZ49">
        <v>1</v>
      </c>
    </row>
    <row r="50" spans="1:52" x14ac:dyDescent="0.3">
      <c r="A50">
        <v>49</v>
      </c>
      <c r="B50" s="1">
        <v>45874.459386574075</v>
      </c>
      <c r="C50" s="1">
        <v>45874.463321759256</v>
      </c>
      <c r="D50" s="39" t="s">
        <v>3178</v>
      </c>
      <c r="E50" s="39" t="s">
        <v>3179</v>
      </c>
      <c r="F50">
        <v>7</v>
      </c>
      <c r="I50" s="39" t="s">
        <v>3179</v>
      </c>
      <c r="L50">
        <v>3</v>
      </c>
      <c r="O50">
        <v>5</v>
      </c>
      <c r="R50" s="39" t="s">
        <v>42409</v>
      </c>
      <c r="S50">
        <v>1</v>
      </c>
      <c r="U50" s="39" t="s">
        <v>42413</v>
      </c>
      <c r="V50">
        <v>0</v>
      </c>
      <c r="X50" s="39" t="s">
        <v>42411</v>
      </c>
      <c r="Y50">
        <v>1</v>
      </c>
      <c r="AA50" s="39" t="s">
        <v>42412</v>
      </c>
      <c r="AC50">
        <v>1</v>
      </c>
      <c r="AD50" s="39" t="s">
        <v>42410</v>
      </c>
      <c r="AF50">
        <v>0</v>
      </c>
      <c r="AG50" s="39" t="s">
        <v>42410</v>
      </c>
      <c r="AI50">
        <v>1</v>
      </c>
      <c r="AJ50" s="39" t="s">
        <v>42413</v>
      </c>
      <c r="AL50">
        <v>0</v>
      </c>
      <c r="AM50" s="39" t="s">
        <v>42412</v>
      </c>
      <c r="AO50">
        <v>1</v>
      </c>
      <c r="AP50" s="39" t="s">
        <v>42412</v>
      </c>
      <c r="AR50">
        <v>0</v>
      </c>
      <c r="AS50" s="39" t="s">
        <v>42411</v>
      </c>
      <c r="AU50">
        <v>1</v>
      </c>
      <c r="AV50" s="39" t="s">
        <v>42414</v>
      </c>
      <c r="AW50">
        <v>1</v>
      </c>
      <c r="AY50" s="39" t="s">
        <v>42435</v>
      </c>
      <c r="AZ50">
        <v>0</v>
      </c>
    </row>
    <row r="51" spans="1:52" x14ac:dyDescent="0.3">
      <c r="A51">
        <v>50</v>
      </c>
      <c r="B51" s="1">
        <v>45874.459131944444</v>
      </c>
      <c r="C51" s="1">
        <v>45874.463807870372</v>
      </c>
      <c r="D51" s="39" t="s">
        <v>3244</v>
      </c>
      <c r="E51" s="39" t="s">
        <v>3245</v>
      </c>
      <c r="F51">
        <v>5</v>
      </c>
      <c r="I51" s="39" t="s">
        <v>3246</v>
      </c>
      <c r="L51">
        <v>3</v>
      </c>
      <c r="O51">
        <v>3</v>
      </c>
      <c r="R51" s="39" t="s">
        <v>42411</v>
      </c>
      <c r="S51">
        <v>0</v>
      </c>
      <c r="U51" s="39" t="s">
        <v>42412</v>
      </c>
      <c r="V51">
        <v>0</v>
      </c>
      <c r="X51" s="39" t="s">
        <v>42411</v>
      </c>
      <c r="Y51">
        <v>1</v>
      </c>
      <c r="AA51" s="39" t="s">
        <v>42409</v>
      </c>
      <c r="AC51">
        <v>0</v>
      </c>
      <c r="AD51" s="39" t="s">
        <v>42413</v>
      </c>
      <c r="AF51">
        <v>1</v>
      </c>
      <c r="AG51" s="39" t="s">
        <v>42410</v>
      </c>
      <c r="AI51">
        <v>1</v>
      </c>
      <c r="AJ51" s="39" t="s">
        <v>42413</v>
      </c>
      <c r="AL51">
        <v>0</v>
      </c>
      <c r="AM51" s="39" t="s">
        <v>42412</v>
      </c>
      <c r="AO51">
        <v>1</v>
      </c>
      <c r="AP51" s="39" t="s">
        <v>42412</v>
      </c>
      <c r="AR51">
        <v>0</v>
      </c>
      <c r="AS51" s="39" t="s">
        <v>42409</v>
      </c>
      <c r="AU51">
        <v>0</v>
      </c>
      <c r="AV51" s="39" t="s">
        <v>42414</v>
      </c>
      <c r="AW51">
        <v>1</v>
      </c>
      <c r="AY51" s="39" t="s">
        <v>42436</v>
      </c>
      <c r="AZ51">
        <v>0</v>
      </c>
    </row>
    <row r="52" spans="1:52" x14ac:dyDescent="0.3">
      <c r="A52">
        <v>51</v>
      </c>
      <c r="B52" s="1">
        <v>45874.455451388887</v>
      </c>
      <c r="C52" s="1">
        <v>45874.464594907404</v>
      </c>
      <c r="D52" s="39" t="s">
        <v>3188</v>
      </c>
      <c r="E52" s="39" t="s">
        <v>3189</v>
      </c>
      <c r="F52">
        <v>5</v>
      </c>
      <c r="I52" s="39" t="s">
        <v>38733</v>
      </c>
      <c r="L52">
        <v>3</v>
      </c>
      <c r="O52">
        <v>19</v>
      </c>
      <c r="R52" s="39" t="s">
        <v>42412</v>
      </c>
      <c r="S52">
        <v>0</v>
      </c>
      <c r="U52" s="39" t="s">
        <v>42413</v>
      </c>
      <c r="V52">
        <v>0</v>
      </c>
      <c r="X52" s="39" t="s">
        <v>42411</v>
      </c>
      <c r="Y52">
        <v>1</v>
      </c>
      <c r="AA52" s="39" t="s">
        <v>42409</v>
      </c>
      <c r="AC52">
        <v>0</v>
      </c>
      <c r="AD52" s="39" t="s">
        <v>42410</v>
      </c>
      <c r="AF52">
        <v>0</v>
      </c>
      <c r="AG52" s="39" t="s">
        <v>42410</v>
      </c>
      <c r="AI52">
        <v>1</v>
      </c>
      <c r="AJ52" s="39" t="s">
        <v>42413</v>
      </c>
      <c r="AL52">
        <v>0</v>
      </c>
      <c r="AM52" s="39" t="s">
        <v>42412</v>
      </c>
      <c r="AO52">
        <v>1</v>
      </c>
      <c r="AP52" s="39" t="s">
        <v>42412</v>
      </c>
      <c r="AR52">
        <v>0</v>
      </c>
      <c r="AS52" s="39" t="s">
        <v>42411</v>
      </c>
      <c r="AU52">
        <v>1</v>
      </c>
      <c r="AV52" s="39" t="s">
        <v>42414</v>
      </c>
      <c r="AW52">
        <v>1</v>
      </c>
      <c r="AY52" s="39" t="s">
        <v>42437</v>
      </c>
      <c r="AZ52">
        <v>0</v>
      </c>
    </row>
    <row r="53" spans="1:52" x14ac:dyDescent="0.3">
      <c r="A53">
        <v>52</v>
      </c>
      <c r="B53" s="1">
        <v>45874.462337962963</v>
      </c>
      <c r="C53" s="1">
        <v>45874.46503472222</v>
      </c>
      <c r="D53" s="39" t="s">
        <v>3300</v>
      </c>
      <c r="E53" s="39" t="s">
        <v>3301</v>
      </c>
      <c r="F53">
        <v>7</v>
      </c>
      <c r="I53" s="39" t="s">
        <v>3301</v>
      </c>
      <c r="L53">
        <v>3</v>
      </c>
      <c r="O53">
        <v>11</v>
      </c>
      <c r="R53" s="39" t="s">
        <v>42409</v>
      </c>
      <c r="S53">
        <v>1</v>
      </c>
      <c r="U53" s="39" t="s">
        <v>42410</v>
      </c>
      <c r="V53">
        <v>1</v>
      </c>
      <c r="X53" s="39" t="s">
        <v>42411</v>
      </c>
      <c r="Y53">
        <v>1</v>
      </c>
      <c r="AA53" s="39" t="s">
        <v>42412</v>
      </c>
      <c r="AC53">
        <v>1</v>
      </c>
      <c r="AD53" s="39" t="s">
        <v>42410</v>
      </c>
      <c r="AF53">
        <v>0</v>
      </c>
      <c r="AG53" s="39" t="s">
        <v>42412</v>
      </c>
      <c r="AI53">
        <v>0</v>
      </c>
      <c r="AJ53" s="39" t="s">
        <v>42413</v>
      </c>
      <c r="AL53">
        <v>0</v>
      </c>
      <c r="AM53" s="39" t="s">
        <v>42412</v>
      </c>
      <c r="AO53">
        <v>1</v>
      </c>
      <c r="AP53" s="39" t="s">
        <v>42411</v>
      </c>
      <c r="AR53">
        <v>0</v>
      </c>
      <c r="AS53" s="39" t="s">
        <v>42411</v>
      </c>
      <c r="AU53">
        <v>1</v>
      </c>
      <c r="AV53" s="39" t="s">
        <v>42414</v>
      </c>
      <c r="AW53">
        <v>1</v>
      </c>
      <c r="AY53" s="39" t="s">
        <v>42438</v>
      </c>
      <c r="AZ53">
        <v>0</v>
      </c>
    </row>
    <row r="54" spans="1:52" x14ac:dyDescent="0.3">
      <c r="A54">
        <v>53</v>
      </c>
      <c r="B54" s="1">
        <v>45874.455300925925</v>
      </c>
      <c r="C54" s="1">
        <v>45874.46503472222</v>
      </c>
      <c r="D54" s="39" t="s">
        <v>3367</v>
      </c>
      <c r="E54" s="39" t="s">
        <v>3368</v>
      </c>
      <c r="F54">
        <v>11</v>
      </c>
      <c r="I54" s="39" t="s">
        <v>3369</v>
      </c>
      <c r="L54">
        <v>3</v>
      </c>
      <c r="O54">
        <v>34</v>
      </c>
      <c r="R54" s="39" t="s">
        <v>42409</v>
      </c>
      <c r="S54">
        <v>1</v>
      </c>
      <c r="U54" s="39" t="s">
        <v>42412</v>
      </c>
      <c r="V54">
        <v>0</v>
      </c>
      <c r="X54" s="39" t="s">
        <v>42411</v>
      </c>
      <c r="Y54">
        <v>1</v>
      </c>
      <c r="AA54" s="39" t="s">
        <v>42412</v>
      </c>
      <c r="AC54">
        <v>1</v>
      </c>
      <c r="AD54" s="39" t="s">
        <v>42413</v>
      </c>
      <c r="AF54">
        <v>1</v>
      </c>
      <c r="AG54" s="39" t="s">
        <v>42410</v>
      </c>
      <c r="AI54">
        <v>1</v>
      </c>
      <c r="AJ54" s="39" t="s">
        <v>42410</v>
      </c>
      <c r="AL54">
        <v>1</v>
      </c>
      <c r="AM54" s="39" t="s">
        <v>42412</v>
      </c>
      <c r="AO54">
        <v>1</v>
      </c>
      <c r="AP54" s="39" t="s">
        <v>42409</v>
      </c>
      <c r="AR54">
        <v>1</v>
      </c>
      <c r="AS54" s="39" t="s">
        <v>42411</v>
      </c>
      <c r="AU54">
        <v>1</v>
      </c>
      <c r="AV54" s="39" t="s">
        <v>42414</v>
      </c>
      <c r="AW54">
        <v>1</v>
      </c>
      <c r="AY54" s="39" t="s">
        <v>42423</v>
      </c>
      <c r="AZ54">
        <v>1</v>
      </c>
    </row>
    <row r="55" spans="1:52" x14ac:dyDescent="0.3">
      <c r="A55">
        <v>54</v>
      </c>
      <c r="B55" s="1">
        <v>45874.455057870371</v>
      </c>
      <c r="C55" s="1">
        <v>45874.465185185189</v>
      </c>
      <c r="D55" s="39" t="s">
        <v>3151</v>
      </c>
      <c r="E55" s="39" t="s">
        <v>3152</v>
      </c>
      <c r="F55">
        <v>10</v>
      </c>
      <c r="I55" s="39" t="s">
        <v>3152</v>
      </c>
      <c r="L55">
        <v>3</v>
      </c>
      <c r="O55">
        <v>7</v>
      </c>
      <c r="R55" s="39" t="s">
        <v>42409</v>
      </c>
      <c r="S55">
        <v>1</v>
      </c>
      <c r="U55" s="39" t="s">
        <v>42410</v>
      </c>
      <c r="V55">
        <v>1</v>
      </c>
      <c r="X55" s="39" t="s">
        <v>42411</v>
      </c>
      <c r="Y55">
        <v>1</v>
      </c>
      <c r="AA55" s="39" t="s">
        <v>42409</v>
      </c>
      <c r="AC55">
        <v>0</v>
      </c>
      <c r="AD55" s="39" t="s">
        <v>42413</v>
      </c>
      <c r="AF55">
        <v>1</v>
      </c>
      <c r="AG55" s="39" t="s">
        <v>42410</v>
      </c>
      <c r="AI55">
        <v>1</v>
      </c>
      <c r="AJ55" s="39" t="s">
        <v>42410</v>
      </c>
      <c r="AL55">
        <v>1</v>
      </c>
      <c r="AM55" s="39" t="s">
        <v>42412</v>
      </c>
      <c r="AO55">
        <v>1</v>
      </c>
      <c r="AP55" s="39" t="s">
        <v>42409</v>
      </c>
      <c r="AR55">
        <v>1</v>
      </c>
      <c r="AS55" s="39" t="s">
        <v>42411</v>
      </c>
      <c r="AU55">
        <v>1</v>
      </c>
      <c r="AV55" s="39" t="s">
        <v>42414</v>
      </c>
      <c r="AW55">
        <v>1</v>
      </c>
      <c r="AY55" s="39" t="s">
        <v>42439</v>
      </c>
      <c r="AZ55">
        <v>0</v>
      </c>
    </row>
    <row r="56" spans="1:52" x14ac:dyDescent="0.3">
      <c r="A56">
        <v>55</v>
      </c>
      <c r="B56" s="1">
        <v>45874.463599537034</v>
      </c>
      <c r="C56" s="1">
        <v>45874.465590277781</v>
      </c>
      <c r="D56" s="39" t="s">
        <v>3170</v>
      </c>
      <c r="E56" s="39" t="s">
        <v>3171</v>
      </c>
      <c r="F56">
        <v>9</v>
      </c>
      <c r="I56" s="39" t="s">
        <v>3171</v>
      </c>
      <c r="L56">
        <v>3</v>
      </c>
      <c r="O56">
        <v>6</v>
      </c>
      <c r="R56" s="39" t="s">
        <v>42409</v>
      </c>
      <c r="S56">
        <v>1</v>
      </c>
      <c r="U56" s="39" t="s">
        <v>42410</v>
      </c>
      <c r="V56">
        <v>1</v>
      </c>
      <c r="X56" s="39" t="s">
        <v>42410</v>
      </c>
      <c r="Y56">
        <v>0</v>
      </c>
      <c r="AA56" s="39" t="s">
        <v>42412</v>
      </c>
      <c r="AC56">
        <v>1</v>
      </c>
      <c r="AD56" s="39" t="s">
        <v>42413</v>
      </c>
      <c r="AF56">
        <v>1</v>
      </c>
      <c r="AG56" s="39" t="s">
        <v>42410</v>
      </c>
      <c r="AI56">
        <v>1</v>
      </c>
      <c r="AJ56" s="39" t="s">
        <v>42413</v>
      </c>
      <c r="AL56">
        <v>0</v>
      </c>
      <c r="AM56" s="39" t="s">
        <v>42412</v>
      </c>
      <c r="AO56">
        <v>1</v>
      </c>
      <c r="AP56" s="39" t="s">
        <v>42409</v>
      </c>
      <c r="AR56">
        <v>1</v>
      </c>
      <c r="AS56" s="39" t="s">
        <v>42411</v>
      </c>
      <c r="AU56">
        <v>1</v>
      </c>
      <c r="AV56" s="39" t="s">
        <v>42414</v>
      </c>
      <c r="AW56">
        <v>1</v>
      </c>
      <c r="AY56" s="39" t="s">
        <v>42429</v>
      </c>
      <c r="AZ56">
        <v>0</v>
      </c>
    </row>
    <row r="57" spans="1:52" x14ac:dyDescent="0.3">
      <c r="A57">
        <v>56</v>
      </c>
      <c r="B57" s="1">
        <v>45874.455833333333</v>
      </c>
      <c r="C57" s="1">
        <v>45874.466099537036</v>
      </c>
      <c r="D57" s="39" t="s">
        <v>3197</v>
      </c>
      <c r="E57" s="39" t="s">
        <v>3198</v>
      </c>
      <c r="F57">
        <v>10</v>
      </c>
      <c r="I57" s="39" t="s">
        <v>3198</v>
      </c>
      <c r="L57">
        <v>3</v>
      </c>
      <c r="O57">
        <v>1</v>
      </c>
      <c r="R57" s="39" t="s">
        <v>42409</v>
      </c>
      <c r="S57">
        <v>1</v>
      </c>
      <c r="U57" s="39" t="s">
        <v>42412</v>
      </c>
      <c r="V57">
        <v>0</v>
      </c>
      <c r="X57" s="39" t="s">
        <v>42411</v>
      </c>
      <c r="Y57">
        <v>1</v>
      </c>
      <c r="AA57" s="39" t="s">
        <v>42412</v>
      </c>
      <c r="AC57">
        <v>1</v>
      </c>
      <c r="AD57" s="39" t="s">
        <v>42413</v>
      </c>
      <c r="AF57">
        <v>1</v>
      </c>
      <c r="AG57" s="39" t="s">
        <v>42410</v>
      </c>
      <c r="AI57">
        <v>1</v>
      </c>
      <c r="AJ57" s="39" t="s">
        <v>42410</v>
      </c>
      <c r="AL57">
        <v>1</v>
      </c>
      <c r="AM57" s="39" t="s">
        <v>42412</v>
      </c>
      <c r="AO57">
        <v>1</v>
      </c>
      <c r="AP57" s="39" t="s">
        <v>42409</v>
      </c>
      <c r="AR57">
        <v>1</v>
      </c>
      <c r="AS57" s="39" t="s">
        <v>42409</v>
      </c>
      <c r="AU57">
        <v>0</v>
      </c>
      <c r="AV57" s="39" t="s">
        <v>42414</v>
      </c>
      <c r="AW57">
        <v>1</v>
      </c>
      <c r="AY57" s="39" t="s">
        <v>42423</v>
      </c>
      <c r="AZ57">
        <v>1</v>
      </c>
    </row>
    <row r="58" spans="1:52" x14ac:dyDescent="0.3">
      <c r="A58">
        <v>57</v>
      </c>
      <c r="B58" s="1">
        <v>45878.613194444442</v>
      </c>
      <c r="C58" s="1">
        <v>45878.624293981484</v>
      </c>
      <c r="D58" s="39" t="s">
        <v>1326</v>
      </c>
      <c r="E58" s="39" t="s">
        <v>1327</v>
      </c>
      <c r="F58">
        <v>10</v>
      </c>
      <c r="I58" s="39" t="s">
        <v>31973</v>
      </c>
      <c r="L58">
        <v>1</v>
      </c>
      <c r="O58">
        <v>20</v>
      </c>
      <c r="R58" s="39" t="s">
        <v>42409</v>
      </c>
      <c r="S58">
        <v>1</v>
      </c>
      <c r="U58" s="39" t="s">
        <v>42412</v>
      </c>
      <c r="V58">
        <v>0</v>
      </c>
      <c r="X58" s="39" t="s">
        <v>42411</v>
      </c>
      <c r="Y58">
        <v>1</v>
      </c>
      <c r="AA58" s="39" t="s">
        <v>42409</v>
      </c>
      <c r="AC58">
        <v>0</v>
      </c>
      <c r="AD58" s="39" t="s">
        <v>42413</v>
      </c>
      <c r="AF58">
        <v>1</v>
      </c>
      <c r="AG58" s="39" t="s">
        <v>42410</v>
      </c>
      <c r="AI58">
        <v>1</v>
      </c>
      <c r="AJ58" s="39" t="s">
        <v>42410</v>
      </c>
      <c r="AL58">
        <v>1</v>
      </c>
      <c r="AM58" s="39" t="s">
        <v>42412</v>
      </c>
      <c r="AO58">
        <v>1</v>
      </c>
      <c r="AP58" s="39" t="s">
        <v>42409</v>
      </c>
      <c r="AR58">
        <v>1</v>
      </c>
      <c r="AS58" s="39" t="s">
        <v>42411</v>
      </c>
      <c r="AU58">
        <v>1</v>
      </c>
      <c r="AV58" s="39" t="s">
        <v>42414</v>
      </c>
      <c r="AW58">
        <v>1</v>
      </c>
      <c r="AY58" s="39" t="s">
        <v>42423</v>
      </c>
      <c r="AZ58">
        <v>1</v>
      </c>
    </row>
    <row r="59" spans="1:52" x14ac:dyDescent="0.3">
      <c r="A59">
        <v>58</v>
      </c>
      <c r="B59" s="1">
        <v>45879.537604166668</v>
      </c>
      <c r="C59" s="1">
        <v>45879.547476851854</v>
      </c>
      <c r="D59" s="39" t="s">
        <v>1270</v>
      </c>
      <c r="E59" s="39" t="s">
        <v>1271</v>
      </c>
      <c r="F59">
        <v>12</v>
      </c>
      <c r="I59" s="39" t="s">
        <v>1272</v>
      </c>
      <c r="L59">
        <v>1</v>
      </c>
      <c r="O59">
        <v>2</v>
      </c>
      <c r="R59" s="39" t="s">
        <v>42409</v>
      </c>
      <c r="S59">
        <v>1</v>
      </c>
      <c r="U59" s="39" t="s">
        <v>42410</v>
      </c>
      <c r="V59">
        <v>1</v>
      </c>
      <c r="X59" s="39" t="s">
        <v>42411</v>
      </c>
      <c r="Y59">
        <v>1</v>
      </c>
      <c r="AA59" s="39" t="s">
        <v>42412</v>
      </c>
      <c r="AC59">
        <v>1</v>
      </c>
      <c r="AD59" s="39" t="s">
        <v>42413</v>
      </c>
      <c r="AF59">
        <v>1</v>
      </c>
      <c r="AG59" s="39" t="s">
        <v>42410</v>
      </c>
      <c r="AI59">
        <v>1</v>
      </c>
      <c r="AJ59" s="39" t="s">
        <v>42410</v>
      </c>
      <c r="AL59">
        <v>1</v>
      </c>
      <c r="AM59" s="39" t="s">
        <v>42412</v>
      </c>
      <c r="AO59">
        <v>1</v>
      </c>
      <c r="AP59" s="39" t="s">
        <v>42409</v>
      </c>
      <c r="AR59">
        <v>1</v>
      </c>
      <c r="AS59" s="39" t="s">
        <v>42411</v>
      </c>
      <c r="AU59">
        <v>1</v>
      </c>
      <c r="AV59" s="39" t="s">
        <v>42414</v>
      </c>
      <c r="AW59">
        <v>1</v>
      </c>
      <c r="AY59" s="39" t="s">
        <v>42423</v>
      </c>
      <c r="AZ59">
        <v>1</v>
      </c>
    </row>
    <row r="60" spans="1:52" x14ac:dyDescent="0.3">
      <c r="A60">
        <v>59</v>
      </c>
      <c r="B60" s="1">
        <v>45879.74324074074</v>
      </c>
      <c r="C60" s="1">
        <v>45879.751886574071</v>
      </c>
      <c r="D60" s="39" t="s">
        <v>1294</v>
      </c>
      <c r="E60" s="39" t="s">
        <v>1295</v>
      </c>
      <c r="F60">
        <v>9</v>
      </c>
      <c r="I60" s="39" t="s">
        <v>1295</v>
      </c>
      <c r="L60">
        <v>1</v>
      </c>
      <c r="O60">
        <v>3</v>
      </c>
      <c r="R60" s="39" t="s">
        <v>42409</v>
      </c>
      <c r="S60">
        <v>1</v>
      </c>
      <c r="U60" s="39" t="s">
        <v>42412</v>
      </c>
      <c r="V60">
        <v>0</v>
      </c>
      <c r="X60" s="39" t="s">
        <v>42411</v>
      </c>
      <c r="Y60">
        <v>1</v>
      </c>
      <c r="AA60" s="39" t="s">
        <v>42409</v>
      </c>
      <c r="AC60">
        <v>0</v>
      </c>
      <c r="AD60" s="39" t="s">
        <v>42413</v>
      </c>
      <c r="AF60">
        <v>1</v>
      </c>
      <c r="AG60" s="39" t="s">
        <v>42410</v>
      </c>
      <c r="AI60">
        <v>1</v>
      </c>
      <c r="AJ60" s="39" t="s">
        <v>42410</v>
      </c>
      <c r="AL60">
        <v>1</v>
      </c>
      <c r="AM60" s="39" t="s">
        <v>42412</v>
      </c>
      <c r="AO60">
        <v>1</v>
      </c>
      <c r="AP60" s="39" t="s">
        <v>42409</v>
      </c>
      <c r="AR60">
        <v>1</v>
      </c>
      <c r="AS60" s="39" t="s">
        <v>42411</v>
      </c>
      <c r="AU60">
        <v>1</v>
      </c>
      <c r="AV60" s="39" t="s">
        <v>42414</v>
      </c>
      <c r="AW60">
        <v>1</v>
      </c>
      <c r="AY60" s="39" t="s">
        <v>42419</v>
      </c>
      <c r="AZ60">
        <v>0</v>
      </c>
    </row>
    <row r="61" spans="1:52" x14ac:dyDescent="0.3">
      <c r="A61">
        <v>60</v>
      </c>
      <c r="B61" s="1">
        <v>45881.779039351852</v>
      </c>
      <c r="C61" s="1">
        <v>45881.782141203701</v>
      </c>
      <c r="D61" s="39" t="s">
        <v>1462</v>
      </c>
      <c r="E61" s="39" t="s">
        <v>1463</v>
      </c>
      <c r="F61">
        <v>8</v>
      </c>
      <c r="I61" s="39" t="s">
        <v>1463</v>
      </c>
      <c r="L61">
        <v>1</v>
      </c>
      <c r="O61">
        <v>27</v>
      </c>
      <c r="R61" s="39" t="s">
        <v>42409</v>
      </c>
      <c r="S61">
        <v>1</v>
      </c>
      <c r="U61" s="39" t="s">
        <v>42412</v>
      </c>
      <c r="V61">
        <v>0</v>
      </c>
      <c r="X61" s="39" t="s">
        <v>42411</v>
      </c>
      <c r="Y61">
        <v>1</v>
      </c>
      <c r="AA61" s="39" t="s">
        <v>42412</v>
      </c>
      <c r="AC61">
        <v>1</v>
      </c>
      <c r="AD61" s="39" t="s">
        <v>42410</v>
      </c>
      <c r="AF61">
        <v>0</v>
      </c>
      <c r="AG61" s="39" t="s">
        <v>42410</v>
      </c>
      <c r="AI61">
        <v>1</v>
      </c>
      <c r="AJ61" s="39" t="s">
        <v>42409</v>
      </c>
      <c r="AL61">
        <v>0</v>
      </c>
      <c r="AM61" s="39" t="s">
        <v>42412</v>
      </c>
      <c r="AO61">
        <v>1</v>
      </c>
      <c r="AP61" s="39" t="s">
        <v>42412</v>
      </c>
      <c r="AR61">
        <v>0</v>
      </c>
      <c r="AS61" s="39" t="s">
        <v>42411</v>
      </c>
      <c r="AU61">
        <v>1</v>
      </c>
      <c r="AV61" s="39" t="s">
        <v>42414</v>
      </c>
      <c r="AW61">
        <v>1</v>
      </c>
      <c r="AY61" s="39" t="s">
        <v>42423</v>
      </c>
      <c r="AZ61">
        <v>1</v>
      </c>
    </row>
    <row r="62" spans="1:52" x14ac:dyDescent="0.3">
      <c r="A62">
        <v>61</v>
      </c>
      <c r="B62" s="1">
        <v>45882.386446759258</v>
      </c>
      <c r="C62" s="1">
        <v>45882.38957175926</v>
      </c>
      <c r="D62" s="39" t="s">
        <v>558</v>
      </c>
      <c r="E62" s="39" t="s">
        <v>559</v>
      </c>
      <c r="F62">
        <v>5</v>
      </c>
      <c r="I62" s="39" t="s">
        <v>559</v>
      </c>
      <c r="L62">
        <v>10</v>
      </c>
      <c r="O62">
        <v>8</v>
      </c>
      <c r="R62" s="39" t="s">
        <v>42409</v>
      </c>
      <c r="S62">
        <v>1</v>
      </c>
      <c r="U62" s="39" t="s">
        <v>42413</v>
      </c>
      <c r="V62">
        <v>0</v>
      </c>
      <c r="X62" s="39" t="s">
        <v>42411</v>
      </c>
      <c r="Y62">
        <v>1</v>
      </c>
      <c r="AA62" s="39" t="s">
        <v>42412</v>
      </c>
      <c r="AC62">
        <v>1</v>
      </c>
      <c r="AD62" s="39" t="s">
        <v>42410</v>
      </c>
      <c r="AF62">
        <v>0</v>
      </c>
      <c r="AG62" s="39" t="s">
        <v>42412</v>
      </c>
      <c r="AI62">
        <v>0</v>
      </c>
      <c r="AJ62" s="39" t="s">
        <v>42410</v>
      </c>
      <c r="AL62">
        <v>1</v>
      </c>
      <c r="AM62" s="39" t="s">
        <v>42413</v>
      </c>
      <c r="AO62">
        <v>0</v>
      </c>
      <c r="AP62" s="39" t="s">
        <v>42412</v>
      </c>
      <c r="AR62">
        <v>0</v>
      </c>
      <c r="AS62" s="39" t="s">
        <v>42409</v>
      </c>
      <c r="AU62">
        <v>0</v>
      </c>
      <c r="AV62" s="39" t="s">
        <v>42414</v>
      </c>
      <c r="AW62">
        <v>1</v>
      </c>
      <c r="AY62" s="39" t="s">
        <v>42434</v>
      </c>
      <c r="AZ62">
        <v>0</v>
      </c>
    </row>
    <row r="63" spans="1:52" x14ac:dyDescent="0.3">
      <c r="A63">
        <v>62</v>
      </c>
      <c r="B63" s="1">
        <v>45882.386655092596</v>
      </c>
      <c r="C63" s="1">
        <v>45882.390659722223</v>
      </c>
      <c r="D63" s="39" t="s">
        <v>671</v>
      </c>
      <c r="E63" s="39" t="s">
        <v>672</v>
      </c>
      <c r="F63">
        <v>6</v>
      </c>
      <c r="I63" s="39" t="s">
        <v>673</v>
      </c>
      <c r="L63">
        <v>10</v>
      </c>
      <c r="O63">
        <v>6</v>
      </c>
      <c r="R63" s="39" t="s">
        <v>42409</v>
      </c>
      <c r="S63">
        <v>1</v>
      </c>
      <c r="U63" s="39" t="s">
        <v>42411</v>
      </c>
      <c r="V63">
        <v>0</v>
      </c>
      <c r="X63" s="39" t="s">
        <v>42411</v>
      </c>
      <c r="Y63">
        <v>1</v>
      </c>
      <c r="AA63" s="39" t="s">
        <v>42409</v>
      </c>
      <c r="AC63">
        <v>0</v>
      </c>
      <c r="AD63" s="39" t="s">
        <v>42410</v>
      </c>
      <c r="AF63">
        <v>0</v>
      </c>
      <c r="AG63" s="39" t="s">
        <v>42410</v>
      </c>
      <c r="AI63">
        <v>1</v>
      </c>
      <c r="AJ63" s="39" t="s">
        <v>42412</v>
      </c>
      <c r="AL63">
        <v>0</v>
      </c>
      <c r="AM63" s="39" t="s">
        <v>42412</v>
      </c>
      <c r="AO63">
        <v>1</v>
      </c>
      <c r="AP63" s="39" t="s">
        <v>42412</v>
      </c>
      <c r="AR63">
        <v>0</v>
      </c>
      <c r="AS63" s="39" t="s">
        <v>42411</v>
      </c>
      <c r="AU63">
        <v>1</v>
      </c>
      <c r="AV63" s="39" t="s">
        <v>42414</v>
      </c>
      <c r="AW63">
        <v>1</v>
      </c>
      <c r="AY63" s="39" t="s">
        <v>42440</v>
      </c>
      <c r="AZ63">
        <v>0</v>
      </c>
    </row>
    <row r="64" spans="1:52" x14ac:dyDescent="0.3">
      <c r="A64">
        <v>63</v>
      </c>
      <c r="B64" s="1">
        <v>45882.386238425926</v>
      </c>
      <c r="C64" s="1">
        <v>45882.391192129631</v>
      </c>
      <c r="D64" s="39" t="s">
        <v>575</v>
      </c>
      <c r="E64" s="39" t="s">
        <v>576</v>
      </c>
      <c r="F64">
        <v>7</v>
      </c>
      <c r="I64" s="39" t="s">
        <v>576</v>
      </c>
      <c r="L64">
        <v>10</v>
      </c>
      <c r="O64">
        <v>3</v>
      </c>
      <c r="R64" s="39" t="s">
        <v>42409</v>
      </c>
      <c r="S64">
        <v>1</v>
      </c>
      <c r="U64" s="39" t="s">
        <v>42413</v>
      </c>
      <c r="V64">
        <v>0</v>
      </c>
      <c r="X64" s="39" t="s">
        <v>42411</v>
      </c>
      <c r="Y64">
        <v>1</v>
      </c>
      <c r="AA64" s="39" t="s">
        <v>42412</v>
      </c>
      <c r="AC64">
        <v>1</v>
      </c>
      <c r="AD64" s="39" t="s">
        <v>42410</v>
      </c>
      <c r="AF64">
        <v>0</v>
      </c>
      <c r="AG64" s="39" t="s">
        <v>42410</v>
      </c>
      <c r="AI64">
        <v>1</v>
      </c>
      <c r="AJ64" s="39" t="s">
        <v>42413</v>
      </c>
      <c r="AL64">
        <v>0</v>
      </c>
      <c r="AM64" s="39" t="s">
        <v>42412</v>
      </c>
      <c r="AO64">
        <v>1</v>
      </c>
      <c r="AP64" s="39" t="s">
        <v>42412</v>
      </c>
      <c r="AR64">
        <v>0</v>
      </c>
      <c r="AS64" s="39" t="s">
        <v>42411</v>
      </c>
      <c r="AU64">
        <v>1</v>
      </c>
      <c r="AV64" s="39" t="s">
        <v>42414</v>
      </c>
      <c r="AW64">
        <v>1</v>
      </c>
      <c r="AY64" s="39" t="s">
        <v>42419</v>
      </c>
      <c r="AZ64">
        <v>0</v>
      </c>
    </row>
    <row r="65" spans="1:52" x14ac:dyDescent="0.3">
      <c r="A65">
        <v>64</v>
      </c>
      <c r="B65" s="1">
        <v>45882.386296296296</v>
      </c>
      <c r="C65" s="1">
        <v>45882.391261574077</v>
      </c>
      <c r="D65" s="39" t="s">
        <v>489</v>
      </c>
      <c r="E65" s="39" t="s">
        <v>490</v>
      </c>
      <c r="F65">
        <v>7</v>
      </c>
      <c r="I65" s="39" t="s">
        <v>491</v>
      </c>
      <c r="L65">
        <v>10</v>
      </c>
      <c r="O65">
        <v>7</v>
      </c>
      <c r="R65" s="39" t="s">
        <v>42412</v>
      </c>
      <c r="S65">
        <v>0</v>
      </c>
      <c r="U65" s="39" t="s">
        <v>42410</v>
      </c>
      <c r="V65">
        <v>1</v>
      </c>
      <c r="X65" s="39" t="s">
        <v>42411</v>
      </c>
      <c r="Y65">
        <v>1</v>
      </c>
      <c r="AA65" s="39" t="s">
        <v>42409</v>
      </c>
      <c r="AC65">
        <v>0</v>
      </c>
      <c r="AD65" s="39" t="s">
        <v>42410</v>
      </c>
      <c r="AF65">
        <v>0</v>
      </c>
      <c r="AG65" s="39" t="s">
        <v>42410</v>
      </c>
      <c r="AI65">
        <v>1</v>
      </c>
      <c r="AJ65" s="39" t="s">
        <v>42412</v>
      </c>
      <c r="AL65">
        <v>0</v>
      </c>
      <c r="AM65" s="39" t="s">
        <v>42412</v>
      </c>
      <c r="AO65">
        <v>1</v>
      </c>
      <c r="AP65" s="39" t="s">
        <v>42412</v>
      </c>
      <c r="AR65">
        <v>0</v>
      </c>
      <c r="AS65" s="39" t="s">
        <v>42411</v>
      </c>
      <c r="AU65">
        <v>1</v>
      </c>
      <c r="AV65" s="39" t="s">
        <v>42414</v>
      </c>
      <c r="AW65">
        <v>1</v>
      </c>
      <c r="AY65" s="39" t="s">
        <v>42423</v>
      </c>
      <c r="AZ65">
        <v>1</v>
      </c>
    </row>
    <row r="66" spans="1:52" x14ac:dyDescent="0.3">
      <c r="A66">
        <v>65</v>
      </c>
      <c r="B66" s="1">
        <v>45882.386296296296</v>
      </c>
      <c r="C66" s="1">
        <v>45882.391655092593</v>
      </c>
      <c r="D66" s="39" t="s">
        <v>629</v>
      </c>
      <c r="E66" s="39" t="s">
        <v>630</v>
      </c>
      <c r="F66">
        <v>7</v>
      </c>
      <c r="I66" s="39" t="s">
        <v>631</v>
      </c>
      <c r="L66">
        <v>10</v>
      </c>
      <c r="O66">
        <v>11</v>
      </c>
      <c r="R66" s="39" t="s">
        <v>42409</v>
      </c>
      <c r="S66">
        <v>1</v>
      </c>
      <c r="U66" s="39" t="s">
        <v>42413</v>
      </c>
      <c r="V66">
        <v>0</v>
      </c>
      <c r="X66" s="39" t="s">
        <v>42411</v>
      </c>
      <c r="Y66">
        <v>1</v>
      </c>
      <c r="AA66" s="39" t="s">
        <v>42412</v>
      </c>
      <c r="AC66">
        <v>1</v>
      </c>
      <c r="AD66" s="39" t="s">
        <v>42410</v>
      </c>
      <c r="AF66">
        <v>0</v>
      </c>
      <c r="AG66" s="39" t="s">
        <v>42410</v>
      </c>
      <c r="AI66">
        <v>1</v>
      </c>
      <c r="AJ66" s="39" t="s">
        <v>42412</v>
      </c>
      <c r="AL66">
        <v>0</v>
      </c>
      <c r="AM66" s="39" t="s">
        <v>42412</v>
      </c>
      <c r="AO66">
        <v>1</v>
      </c>
      <c r="AP66" s="39" t="s">
        <v>42411</v>
      </c>
      <c r="AR66">
        <v>0</v>
      </c>
      <c r="AS66" s="39" t="s">
        <v>42409</v>
      </c>
      <c r="AU66">
        <v>0</v>
      </c>
      <c r="AV66" s="39" t="s">
        <v>42414</v>
      </c>
      <c r="AW66">
        <v>1</v>
      </c>
      <c r="AY66" s="39" t="s">
        <v>42423</v>
      </c>
      <c r="AZ66">
        <v>1</v>
      </c>
    </row>
    <row r="67" spans="1:52" x14ac:dyDescent="0.3">
      <c r="A67">
        <v>66</v>
      </c>
      <c r="B67" s="1">
        <v>45882.391539351855</v>
      </c>
      <c r="C67" s="1">
        <v>45882.392337962963</v>
      </c>
      <c r="D67" s="39" t="s">
        <v>750</v>
      </c>
      <c r="E67" s="39" t="s">
        <v>751</v>
      </c>
      <c r="F67">
        <v>8</v>
      </c>
      <c r="I67" s="39" t="s">
        <v>751</v>
      </c>
      <c r="L67">
        <v>10</v>
      </c>
      <c r="O67">
        <v>22</v>
      </c>
      <c r="R67" s="39" t="s">
        <v>42409</v>
      </c>
      <c r="S67">
        <v>1</v>
      </c>
      <c r="U67" s="39" t="s">
        <v>42410</v>
      </c>
      <c r="V67">
        <v>1</v>
      </c>
      <c r="X67" s="39" t="s">
        <v>42411</v>
      </c>
      <c r="Y67">
        <v>1</v>
      </c>
      <c r="AA67" s="39" t="s">
        <v>42412</v>
      </c>
      <c r="AC67">
        <v>1</v>
      </c>
      <c r="AD67" s="39" t="s">
        <v>42410</v>
      </c>
      <c r="AF67">
        <v>0</v>
      </c>
      <c r="AG67" s="39" t="s">
        <v>42413</v>
      </c>
      <c r="AI67">
        <v>0</v>
      </c>
      <c r="AJ67" s="39" t="s">
        <v>42412</v>
      </c>
      <c r="AL67">
        <v>0</v>
      </c>
      <c r="AM67" s="39" t="s">
        <v>42412</v>
      </c>
      <c r="AO67">
        <v>1</v>
      </c>
      <c r="AP67" s="39" t="s">
        <v>42412</v>
      </c>
      <c r="AR67">
        <v>0</v>
      </c>
      <c r="AS67" s="39" t="s">
        <v>42411</v>
      </c>
      <c r="AU67">
        <v>1</v>
      </c>
      <c r="AV67" s="39" t="s">
        <v>42414</v>
      </c>
      <c r="AW67">
        <v>1</v>
      </c>
      <c r="AY67" s="39" t="s">
        <v>42423</v>
      </c>
      <c r="AZ67">
        <v>1</v>
      </c>
    </row>
    <row r="68" spans="1:52" x14ac:dyDescent="0.3">
      <c r="A68">
        <v>67</v>
      </c>
      <c r="B68" s="1">
        <v>45882.386458333334</v>
      </c>
      <c r="C68" s="1">
        <v>45882.392511574071</v>
      </c>
      <c r="D68" s="39" t="s">
        <v>690</v>
      </c>
      <c r="E68" s="39" t="s">
        <v>691</v>
      </c>
      <c r="F68">
        <v>6</v>
      </c>
      <c r="I68" s="39" t="s">
        <v>20627</v>
      </c>
      <c r="L68">
        <v>10</v>
      </c>
      <c r="O68">
        <v>37</v>
      </c>
      <c r="R68" s="39" t="s">
        <v>42410</v>
      </c>
      <c r="S68">
        <v>0</v>
      </c>
      <c r="U68" s="39" t="s">
        <v>42413</v>
      </c>
      <c r="V68">
        <v>0</v>
      </c>
      <c r="X68" s="39" t="s">
        <v>42411</v>
      </c>
      <c r="Y68">
        <v>1</v>
      </c>
      <c r="AA68" s="39" t="s">
        <v>42412</v>
      </c>
      <c r="AC68">
        <v>1</v>
      </c>
      <c r="AD68" s="39" t="s">
        <v>42410</v>
      </c>
      <c r="AF68">
        <v>0</v>
      </c>
      <c r="AG68" s="39" t="s">
        <v>42413</v>
      </c>
      <c r="AI68">
        <v>0</v>
      </c>
      <c r="AJ68" s="39" t="s">
        <v>42412</v>
      </c>
      <c r="AL68">
        <v>0</v>
      </c>
      <c r="AM68" s="39" t="s">
        <v>42412</v>
      </c>
      <c r="AO68">
        <v>1</v>
      </c>
      <c r="AP68" s="39" t="s">
        <v>42412</v>
      </c>
      <c r="AR68">
        <v>0</v>
      </c>
      <c r="AS68" s="39" t="s">
        <v>42411</v>
      </c>
      <c r="AU68">
        <v>1</v>
      </c>
      <c r="AV68" s="39" t="s">
        <v>42414</v>
      </c>
      <c r="AW68">
        <v>1</v>
      </c>
      <c r="AY68" s="39" t="s">
        <v>42423</v>
      </c>
      <c r="AZ68">
        <v>1</v>
      </c>
    </row>
    <row r="69" spans="1:52" x14ac:dyDescent="0.3">
      <c r="A69">
        <v>68</v>
      </c>
      <c r="B69" s="1">
        <v>45882.386817129627</v>
      </c>
      <c r="C69" s="1">
        <v>45882.39266203704</v>
      </c>
      <c r="D69" s="39" t="s">
        <v>659</v>
      </c>
      <c r="E69" s="39" t="s">
        <v>660</v>
      </c>
      <c r="F69">
        <v>8</v>
      </c>
      <c r="I69" s="39" t="s">
        <v>5019</v>
      </c>
      <c r="L69">
        <v>10</v>
      </c>
      <c r="O69">
        <v>19</v>
      </c>
      <c r="R69" s="39" t="s">
        <v>42409</v>
      </c>
      <c r="S69">
        <v>1</v>
      </c>
      <c r="U69" s="39" t="s">
        <v>42410</v>
      </c>
      <c r="V69">
        <v>1</v>
      </c>
      <c r="X69" s="39" t="s">
        <v>42411</v>
      </c>
      <c r="Y69">
        <v>1</v>
      </c>
      <c r="AA69" s="39" t="s">
        <v>42409</v>
      </c>
      <c r="AC69">
        <v>0</v>
      </c>
      <c r="AD69" s="39" t="s">
        <v>42410</v>
      </c>
      <c r="AF69">
        <v>0</v>
      </c>
      <c r="AG69" s="39" t="s">
        <v>42410</v>
      </c>
      <c r="AI69">
        <v>1</v>
      </c>
      <c r="AJ69" s="39" t="s">
        <v>42413</v>
      </c>
      <c r="AL69">
        <v>0</v>
      </c>
      <c r="AM69" s="39" t="s">
        <v>42412</v>
      </c>
      <c r="AO69">
        <v>1</v>
      </c>
      <c r="AP69" s="39" t="s">
        <v>42409</v>
      </c>
      <c r="AR69">
        <v>1</v>
      </c>
      <c r="AS69" s="39" t="s">
        <v>42411</v>
      </c>
      <c r="AU69">
        <v>1</v>
      </c>
      <c r="AV69" s="39" t="s">
        <v>42414</v>
      </c>
      <c r="AW69">
        <v>1</v>
      </c>
      <c r="AY69" s="39" t="s">
        <v>42434</v>
      </c>
      <c r="AZ69">
        <v>0</v>
      </c>
    </row>
    <row r="70" spans="1:52" x14ac:dyDescent="0.3">
      <c r="A70">
        <v>69</v>
      </c>
      <c r="B70" s="1">
        <v>45882.386701388888</v>
      </c>
      <c r="C70" s="1">
        <v>45882.393159722225</v>
      </c>
      <c r="D70" s="39" t="s">
        <v>713</v>
      </c>
      <c r="E70" s="39" t="s">
        <v>714</v>
      </c>
      <c r="F70">
        <v>5</v>
      </c>
      <c r="I70" s="39" t="s">
        <v>714</v>
      </c>
      <c r="L70">
        <v>10</v>
      </c>
      <c r="O70">
        <v>24</v>
      </c>
      <c r="R70" s="39" t="s">
        <v>42409</v>
      </c>
      <c r="S70">
        <v>1</v>
      </c>
      <c r="U70" s="39" t="s">
        <v>42413</v>
      </c>
      <c r="V70">
        <v>0</v>
      </c>
      <c r="X70" s="39" t="s">
        <v>42411</v>
      </c>
      <c r="Y70">
        <v>1</v>
      </c>
      <c r="AA70" s="39" t="s">
        <v>42409</v>
      </c>
      <c r="AC70">
        <v>0</v>
      </c>
      <c r="AD70" s="39" t="s">
        <v>42410</v>
      </c>
      <c r="AF70">
        <v>0</v>
      </c>
      <c r="AG70" s="39" t="s">
        <v>42412</v>
      </c>
      <c r="AI70">
        <v>0</v>
      </c>
      <c r="AJ70" s="39" t="s">
        <v>42412</v>
      </c>
      <c r="AL70">
        <v>0</v>
      </c>
      <c r="AM70" s="39" t="s">
        <v>42412</v>
      </c>
      <c r="AO70">
        <v>1</v>
      </c>
      <c r="AP70" s="39" t="s">
        <v>42412</v>
      </c>
      <c r="AR70">
        <v>0</v>
      </c>
      <c r="AS70" s="39" t="s">
        <v>42411</v>
      </c>
      <c r="AU70">
        <v>1</v>
      </c>
      <c r="AV70" s="39" t="s">
        <v>42414</v>
      </c>
      <c r="AW70">
        <v>1</v>
      </c>
      <c r="AY70" s="39" t="s">
        <v>42419</v>
      </c>
      <c r="AZ70">
        <v>0</v>
      </c>
    </row>
    <row r="71" spans="1:52" x14ac:dyDescent="0.3">
      <c r="A71">
        <v>70</v>
      </c>
      <c r="B71" s="1">
        <v>45882.387731481482</v>
      </c>
      <c r="C71" s="1">
        <v>45882.393240740741</v>
      </c>
      <c r="D71" s="39" t="s">
        <v>602</v>
      </c>
      <c r="E71" s="39" t="s">
        <v>603</v>
      </c>
      <c r="F71">
        <v>5</v>
      </c>
      <c r="I71" s="39" t="s">
        <v>39407</v>
      </c>
      <c r="L71">
        <v>10</v>
      </c>
      <c r="O71">
        <v>18</v>
      </c>
      <c r="R71" s="39" t="s">
        <v>42409</v>
      </c>
      <c r="S71">
        <v>1</v>
      </c>
      <c r="U71" s="39" t="s">
        <v>42412</v>
      </c>
      <c r="V71">
        <v>0</v>
      </c>
      <c r="X71" s="39" t="s">
        <v>42411</v>
      </c>
      <c r="Y71">
        <v>1</v>
      </c>
      <c r="AA71" s="39" t="s">
        <v>42413</v>
      </c>
      <c r="AC71">
        <v>0</v>
      </c>
      <c r="AD71" s="39" t="s">
        <v>42413</v>
      </c>
      <c r="AF71">
        <v>1</v>
      </c>
      <c r="AG71" s="39" t="s">
        <v>42413</v>
      </c>
      <c r="AI71">
        <v>0</v>
      </c>
      <c r="AJ71" s="39" t="s">
        <v>42411</v>
      </c>
      <c r="AL71">
        <v>0</v>
      </c>
      <c r="AM71" s="39" t="s">
        <v>42413</v>
      </c>
      <c r="AO71">
        <v>0</v>
      </c>
      <c r="AP71" s="39" t="s">
        <v>42412</v>
      </c>
      <c r="AR71">
        <v>0</v>
      </c>
      <c r="AS71" s="39" t="s">
        <v>42411</v>
      </c>
      <c r="AU71">
        <v>1</v>
      </c>
      <c r="AV71" s="39" t="s">
        <v>42414</v>
      </c>
      <c r="AW71">
        <v>1</v>
      </c>
      <c r="AY71" s="39" t="s">
        <v>42422</v>
      </c>
      <c r="AZ71">
        <v>0</v>
      </c>
    </row>
    <row r="72" spans="1:52" x14ac:dyDescent="0.3">
      <c r="A72">
        <v>71</v>
      </c>
      <c r="B72" s="1">
        <v>45882.386631944442</v>
      </c>
      <c r="C72" s="1">
        <v>45882.393310185187</v>
      </c>
      <c r="D72" s="39" t="s">
        <v>829</v>
      </c>
      <c r="E72" s="39" t="s">
        <v>830</v>
      </c>
      <c r="F72">
        <v>8</v>
      </c>
      <c r="I72" s="39" t="s">
        <v>830</v>
      </c>
      <c r="L72">
        <v>10</v>
      </c>
      <c r="O72">
        <v>34</v>
      </c>
      <c r="R72" s="39" t="s">
        <v>42409</v>
      </c>
      <c r="S72">
        <v>1</v>
      </c>
      <c r="U72" s="39" t="s">
        <v>42410</v>
      </c>
      <c r="V72">
        <v>1</v>
      </c>
      <c r="X72" s="39" t="s">
        <v>42411</v>
      </c>
      <c r="Y72">
        <v>1</v>
      </c>
      <c r="AA72" s="39" t="s">
        <v>42409</v>
      </c>
      <c r="AC72">
        <v>0</v>
      </c>
      <c r="AD72" s="39" t="s">
        <v>42410</v>
      </c>
      <c r="AF72">
        <v>0</v>
      </c>
      <c r="AG72" s="39" t="s">
        <v>42410</v>
      </c>
      <c r="AI72">
        <v>1</v>
      </c>
      <c r="AJ72" s="39" t="s">
        <v>42413</v>
      </c>
      <c r="AL72">
        <v>0</v>
      </c>
      <c r="AM72" s="39" t="s">
        <v>42412</v>
      </c>
      <c r="AO72">
        <v>1</v>
      </c>
      <c r="AP72" s="39" t="s">
        <v>42409</v>
      </c>
      <c r="AR72">
        <v>1</v>
      </c>
      <c r="AS72" s="39" t="s">
        <v>42411</v>
      </c>
      <c r="AU72">
        <v>1</v>
      </c>
      <c r="AV72" s="39" t="s">
        <v>42414</v>
      </c>
      <c r="AW72">
        <v>1</v>
      </c>
      <c r="AY72" s="39" t="s">
        <v>42419</v>
      </c>
      <c r="AZ72">
        <v>0</v>
      </c>
    </row>
    <row r="73" spans="1:52" x14ac:dyDescent="0.3">
      <c r="A73">
        <v>72</v>
      </c>
      <c r="B73" s="1">
        <v>45882.386273148149</v>
      </c>
      <c r="C73" s="1">
        <v>45882.393495370372</v>
      </c>
      <c r="D73" s="39" t="s">
        <v>531</v>
      </c>
      <c r="E73" s="39" t="s">
        <v>532</v>
      </c>
      <c r="F73">
        <v>7</v>
      </c>
      <c r="I73" s="39" t="s">
        <v>532</v>
      </c>
      <c r="L73">
        <v>10</v>
      </c>
      <c r="O73">
        <v>13</v>
      </c>
      <c r="R73" s="39" t="s">
        <v>42409</v>
      </c>
      <c r="S73">
        <v>1</v>
      </c>
      <c r="U73" s="39" t="s">
        <v>42411</v>
      </c>
      <c r="V73">
        <v>0</v>
      </c>
      <c r="X73" s="39" t="s">
        <v>42411</v>
      </c>
      <c r="Y73">
        <v>1</v>
      </c>
      <c r="AA73" s="39" t="s">
        <v>42412</v>
      </c>
      <c r="AC73">
        <v>1</v>
      </c>
      <c r="AD73" s="39" t="s">
        <v>42410</v>
      </c>
      <c r="AF73">
        <v>0</v>
      </c>
      <c r="AG73" s="39" t="s">
        <v>42410</v>
      </c>
      <c r="AI73">
        <v>1</v>
      </c>
      <c r="AJ73" s="39" t="s">
        <v>42413</v>
      </c>
      <c r="AL73">
        <v>0</v>
      </c>
      <c r="AM73" s="39" t="s">
        <v>42412</v>
      </c>
      <c r="AO73">
        <v>1</v>
      </c>
      <c r="AP73" s="39" t="s">
        <v>42412</v>
      </c>
      <c r="AR73">
        <v>0</v>
      </c>
      <c r="AS73" s="39" t="s">
        <v>42411</v>
      </c>
      <c r="AU73">
        <v>1</v>
      </c>
      <c r="AV73" s="39" t="s">
        <v>42414</v>
      </c>
      <c r="AW73">
        <v>1</v>
      </c>
      <c r="AY73" s="39" t="s">
        <v>42441</v>
      </c>
      <c r="AZ73">
        <v>0</v>
      </c>
    </row>
    <row r="74" spans="1:52" x14ac:dyDescent="0.3">
      <c r="A74">
        <v>73</v>
      </c>
      <c r="B74" s="1">
        <v>45882.386388888888</v>
      </c>
      <c r="C74" s="1">
        <v>45882.393587962964</v>
      </c>
      <c r="D74" s="39" t="s">
        <v>511</v>
      </c>
      <c r="E74" s="39" t="s">
        <v>512</v>
      </c>
      <c r="F74">
        <v>7</v>
      </c>
      <c r="I74" s="39" t="s">
        <v>512</v>
      </c>
      <c r="L74">
        <v>10</v>
      </c>
      <c r="O74">
        <v>16</v>
      </c>
      <c r="R74" s="39" t="s">
        <v>42409</v>
      </c>
      <c r="S74">
        <v>1</v>
      </c>
      <c r="U74" s="39" t="s">
        <v>42410</v>
      </c>
      <c r="V74">
        <v>1</v>
      </c>
      <c r="X74" s="39" t="s">
        <v>42409</v>
      </c>
      <c r="Y74">
        <v>0</v>
      </c>
      <c r="AA74" s="39" t="s">
        <v>42412</v>
      </c>
      <c r="AC74">
        <v>1</v>
      </c>
      <c r="AD74" s="39" t="s">
        <v>42410</v>
      </c>
      <c r="AF74">
        <v>0</v>
      </c>
      <c r="AG74" s="39" t="s">
        <v>42410</v>
      </c>
      <c r="AI74">
        <v>1</v>
      </c>
      <c r="AJ74" s="39" t="s">
        <v>42413</v>
      </c>
      <c r="AL74">
        <v>0</v>
      </c>
      <c r="AM74" s="39" t="s">
        <v>42412</v>
      </c>
      <c r="AO74">
        <v>1</v>
      </c>
      <c r="AP74" s="39" t="s">
        <v>42412</v>
      </c>
      <c r="AR74">
        <v>0</v>
      </c>
      <c r="AS74" s="39" t="s">
        <v>42411</v>
      </c>
      <c r="AU74">
        <v>1</v>
      </c>
      <c r="AV74" s="39" t="s">
        <v>42414</v>
      </c>
      <c r="AW74">
        <v>1</v>
      </c>
      <c r="AY74" s="39" t="s">
        <v>42434</v>
      </c>
      <c r="AZ74">
        <v>0</v>
      </c>
    </row>
    <row r="75" spans="1:52" x14ac:dyDescent="0.3">
      <c r="A75">
        <v>74</v>
      </c>
      <c r="B75" s="1">
        <v>45882.386747685188</v>
      </c>
      <c r="C75" s="1">
        <v>45882.393692129626</v>
      </c>
      <c r="D75" s="39" t="s">
        <v>761</v>
      </c>
      <c r="E75" s="39" t="s">
        <v>762</v>
      </c>
      <c r="F75">
        <v>8</v>
      </c>
      <c r="I75" s="39" t="s">
        <v>42442</v>
      </c>
      <c r="L75">
        <v>10</v>
      </c>
      <c r="O75">
        <v>21</v>
      </c>
      <c r="R75" s="39" t="s">
        <v>42409</v>
      </c>
      <c r="S75">
        <v>1</v>
      </c>
      <c r="U75" s="39" t="s">
        <v>42410</v>
      </c>
      <c r="V75">
        <v>1</v>
      </c>
      <c r="X75" s="39" t="s">
        <v>42411</v>
      </c>
      <c r="Y75">
        <v>1</v>
      </c>
      <c r="AA75" s="39" t="s">
        <v>42412</v>
      </c>
      <c r="AC75">
        <v>1</v>
      </c>
      <c r="AD75" s="39" t="s">
        <v>42410</v>
      </c>
      <c r="AF75">
        <v>0</v>
      </c>
      <c r="AG75" s="39" t="s">
        <v>42413</v>
      </c>
      <c r="AI75">
        <v>0</v>
      </c>
      <c r="AJ75" s="39" t="s">
        <v>42412</v>
      </c>
      <c r="AL75">
        <v>0</v>
      </c>
      <c r="AM75" s="39" t="s">
        <v>42412</v>
      </c>
      <c r="AO75">
        <v>1</v>
      </c>
      <c r="AP75" s="39" t="s">
        <v>42412</v>
      </c>
      <c r="AR75">
        <v>0</v>
      </c>
      <c r="AS75" s="39" t="s">
        <v>42411</v>
      </c>
      <c r="AU75">
        <v>1</v>
      </c>
      <c r="AV75" s="39" t="s">
        <v>42414</v>
      </c>
      <c r="AW75">
        <v>1</v>
      </c>
      <c r="AY75" s="39" t="s">
        <v>42423</v>
      </c>
      <c r="AZ75">
        <v>1</v>
      </c>
    </row>
    <row r="76" spans="1:52" x14ac:dyDescent="0.3">
      <c r="A76">
        <v>75</v>
      </c>
      <c r="B76" s="1">
        <v>45882.386238425926</v>
      </c>
      <c r="C76" s="1">
        <v>45882.393796296295</v>
      </c>
      <c r="D76" s="39" t="s">
        <v>741</v>
      </c>
      <c r="E76" s="39" t="s">
        <v>742</v>
      </c>
      <c r="F76">
        <v>5</v>
      </c>
      <c r="I76" s="39" t="s">
        <v>742</v>
      </c>
      <c r="L76">
        <v>10</v>
      </c>
      <c r="O76">
        <v>36</v>
      </c>
      <c r="R76" s="39" t="s">
        <v>42412</v>
      </c>
      <c r="S76">
        <v>0</v>
      </c>
      <c r="U76" s="39" t="s">
        <v>42410</v>
      </c>
      <c r="V76">
        <v>1</v>
      </c>
      <c r="X76" s="39" t="s">
        <v>42413</v>
      </c>
      <c r="Y76">
        <v>0</v>
      </c>
      <c r="AA76" s="39" t="s">
        <v>42412</v>
      </c>
      <c r="AC76">
        <v>1</v>
      </c>
      <c r="AD76" s="39" t="s">
        <v>42410</v>
      </c>
      <c r="AF76">
        <v>0</v>
      </c>
      <c r="AG76" s="39" t="s">
        <v>42410</v>
      </c>
      <c r="AI76">
        <v>1</v>
      </c>
      <c r="AJ76" s="39" t="s">
        <v>42412</v>
      </c>
      <c r="AL76">
        <v>0</v>
      </c>
      <c r="AM76" s="39" t="s">
        <v>42412</v>
      </c>
      <c r="AO76">
        <v>1</v>
      </c>
      <c r="AP76" s="39" t="s">
        <v>42412</v>
      </c>
      <c r="AR76">
        <v>0</v>
      </c>
      <c r="AS76" s="39" t="s">
        <v>42409</v>
      </c>
      <c r="AU76">
        <v>0</v>
      </c>
      <c r="AV76" s="39" t="s">
        <v>42414</v>
      </c>
      <c r="AW76">
        <v>1</v>
      </c>
      <c r="AY76" s="39" t="s">
        <v>42419</v>
      </c>
      <c r="AZ76">
        <v>0</v>
      </c>
    </row>
    <row r="77" spans="1:52" x14ac:dyDescent="0.3">
      <c r="A77">
        <v>76</v>
      </c>
      <c r="B77" s="1">
        <v>45882.390787037039</v>
      </c>
      <c r="C77" s="1">
        <v>45882.393819444442</v>
      </c>
      <c r="D77" s="39" t="s">
        <v>583</v>
      </c>
      <c r="E77" s="39" t="s">
        <v>584</v>
      </c>
      <c r="F77">
        <v>8</v>
      </c>
      <c r="I77" s="39" t="s">
        <v>585</v>
      </c>
      <c r="L77">
        <v>10</v>
      </c>
      <c r="O77">
        <v>9</v>
      </c>
      <c r="R77" s="39" t="s">
        <v>42409</v>
      </c>
      <c r="S77">
        <v>1</v>
      </c>
      <c r="U77" s="39" t="s">
        <v>42410</v>
      </c>
      <c r="V77">
        <v>1</v>
      </c>
      <c r="X77" s="39" t="s">
        <v>42409</v>
      </c>
      <c r="Y77">
        <v>0</v>
      </c>
      <c r="AA77" s="39" t="s">
        <v>42412</v>
      </c>
      <c r="AC77">
        <v>1</v>
      </c>
      <c r="AD77" s="39" t="s">
        <v>42410</v>
      </c>
      <c r="AF77">
        <v>0</v>
      </c>
      <c r="AG77" s="39" t="s">
        <v>42410</v>
      </c>
      <c r="AI77">
        <v>1</v>
      </c>
      <c r="AJ77" s="39" t="s">
        <v>42413</v>
      </c>
      <c r="AL77">
        <v>0</v>
      </c>
      <c r="AM77" s="39" t="s">
        <v>42412</v>
      </c>
      <c r="AO77">
        <v>1</v>
      </c>
      <c r="AP77" s="39" t="s">
        <v>42412</v>
      </c>
      <c r="AR77">
        <v>0</v>
      </c>
      <c r="AS77" s="39" t="s">
        <v>42411</v>
      </c>
      <c r="AU77">
        <v>1</v>
      </c>
      <c r="AV77" s="39" t="s">
        <v>42414</v>
      </c>
      <c r="AW77">
        <v>1</v>
      </c>
      <c r="AY77" s="39" t="s">
        <v>42423</v>
      </c>
      <c r="AZ77">
        <v>1</v>
      </c>
    </row>
    <row r="78" spans="1:52" x14ac:dyDescent="0.3">
      <c r="A78">
        <v>77</v>
      </c>
      <c r="B78" s="1">
        <v>45882.386574074073</v>
      </c>
      <c r="C78" s="1">
        <v>45882.393831018519</v>
      </c>
      <c r="D78" s="39" t="s">
        <v>818</v>
      </c>
      <c r="E78" s="39" t="s">
        <v>819</v>
      </c>
      <c r="F78">
        <v>5</v>
      </c>
      <c r="I78" s="39" t="s">
        <v>35103</v>
      </c>
      <c r="L78">
        <v>10</v>
      </c>
      <c r="O78">
        <v>1</v>
      </c>
      <c r="R78" s="39" t="s">
        <v>42412</v>
      </c>
      <c r="S78">
        <v>0</v>
      </c>
      <c r="U78" s="39" t="s">
        <v>42410</v>
      </c>
      <c r="V78">
        <v>1</v>
      </c>
      <c r="X78" s="39" t="s">
        <v>42413</v>
      </c>
      <c r="Y78">
        <v>0</v>
      </c>
      <c r="AA78" s="39" t="s">
        <v>42412</v>
      </c>
      <c r="AC78">
        <v>1</v>
      </c>
      <c r="AD78" s="39" t="s">
        <v>42410</v>
      </c>
      <c r="AF78">
        <v>0</v>
      </c>
      <c r="AG78" s="39" t="s">
        <v>42410</v>
      </c>
      <c r="AI78">
        <v>1</v>
      </c>
      <c r="AJ78" s="39" t="s">
        <v>42412</v>
      </c>
      <c r="AL78">
        <v>0</v>
      </c>
      <c r="AM78" s="39" t="s">
        <v>42412</v>
      </c>
      <c r="AO78">
        <v>1</v>
      </c>
      <c r="AP78" s="39" t="s">
        <v>42412</v>
      </c>
      <c r="AR78">
        <v>0</v>
      </c>
      <c r="AS78" s="39" t="s">
        <v>42409</v>
      </c>
      <c r="AU78">
        <v>0</v>
      </c>
      <c r="AV78" s="39" t="s">
        <v>42414</v>
      </c>
      <c r="AW78">
        <v>1</v>
      </c>
      <c r="AY78" s="39" t="s">
        <v>42419</v>
      </c>
      <c r="AZ78">
        <v>0</v>
      </c>
    </row>
    <row r="79" spans="1:52" x14ac:dyDescent="0.3">
      <c r="A79">
        <v>78</v>
      </c>
      <c r="B79" s="1">
        <v>45882.39230324074</v>
      </c>
      <c r="C79" s="1">
        <v>45882.394062500003</v>
      </c>
      <c r="D79" s="39" t="s">
        <v>722</v>
      </c>
      <c r="E79" s="39" t="s">
        <v>723</v>
      </c>
      <c r="F79">
        <v>8</v>
      </c>
      <c r="I79" s="39" t="s">
        <v>723</v>
      </c>
      <c r="L79">
        <v>10</v>
      </c>
      <c r="O79">
        <v>12</v>
      </c>
      <c r="R79" s="39" t="s">
        <v>42409</v>
      </c>
      <c r="S79">
        <v>1</v>
      </c>
      <c r="U79" s="39" t="s">
        <v>42410</v>
      </c>
      <c r="V79">
        <v>1</v>
      </c>
      <c r="X79" s="39" t="s">
        <v>42411</v>
      </c>
      <c r="Y79">
        <v>1</v>
      </c>
      <c r="AA79" s="39" t="s">
        <v>42412</v>
      </c>
      <c r="AC79">
        <v>1</v>
      </c>
      <c r="AD79" s="39" t="s">
        <v>42410</v>
      </c>
      <c r="AF79">
        <v>0</v>
      </c>
      <c r="AG79" s="39" t="s">
        <v>42413</v>
      </c>
      <c r="AI79">
        <v>0</v>
      </c>
      <c r="AJ79" s="39" t="s">
        <v>42412</v>
      </c>
      <c r="AL79">
        <v>0</v>
      </c>
      <c r="AM79" s="39" t="s">
        <v>42412</v>
      </c>
      <c r="AO79">
        <v>1</v>
      </c>
      <c r="AP79" s="39" t="s">
        <v>42412</v>
      </c>
      <c r="AR79">
        <v>0</v>
      </c>
      <c r="AS79" s="39" t="s">
        <v>42411</v>
      </c>
      <c r="AU79">
        <v>1</v>
      </c>
      <c r="AV79" s="39" t="s">
        <v>42414</v>
      </c>
      <c r="AW79">
        <v>1</v>
      </c>
      <c r="AY79" s="39" t="s">
        <v>42423</v>
      </c>
      <c r="AZ79">
        <v>1</v>
      </c>
    </row>
    <row r="80" spans="1:52" x14ac:dyDescent="0.3">
      <c r="A80">
        <v>79</v>
      </c>
      <c r="B80" s="1">
        <v>45882.386319444442</v>
      </c>
      <c r="C80" s="1">
        <v>45882.394143518519</v>
      </c>
      <c r="D80" s="39" t="s">
        <v>702</v>
      </c>
      <c r="E80" s="39" t="s">
        <v>703</v>
      </c>
      <c r="F80">
        <v>7</v>
      </c>
      <c r="I80" s="39" t="s">
        <v>703</v>
      </c>
      <c r="L80">
        <v>10</v>
      </c>
      <c r="O80">
        <v>20</v>
      </c>
      <c r="R80" s="39" t="s">
        <v>42409</v>
      </c>
      <c r="S80">
        <v>1</v>
      </c>
      <c r="U80" s="39" t="s">
        <v>42410</v>
      </c>
      <c r="V80">
        <v>1</v>
      </c>
      <c r="X80" s="39" t="s">
        <v>42411</v>
      </c>
      <c r="Y80">
        <v>1</v>
      </c>
      <c r="AA80" s="39" t="s">
        <v>42412</v>
      </c>
      <c r="AC80">
        <v>1</v>
      </c>
      <c r="AD80" s="39" t="s">
        <v>42410</v>
      </c>
      <c r="AF80">
        <v>0</v>
      </c>
      <c r="AG80" s="39" t="s">
        <v>42413</v>
      </c>
      <c r="AI80">
        <v>0</v>
      </c>
      <c r="AJ80" s="39" t="s">
        <v>42412</v>
      </c>
      <c r="AL80">
        <v>0</v>
      </c>
      <c r="AM80" s="39" t="s">
        <v>42412</v>
      </c>
      <c r="AO80">
        <v>1</v>
      </c>
      <c r="AP80" s="39" t="s">
        <v>42412</v>
      </c>
      <c r="AR80">
        <v>0</v>
      </c>
      <c r="AS80" s="39" t="s">
        <v>42411</v>
      </c>
      <c r="AU80">
        <v>1</v>
      </c>
      <c r="AV80" s="39" t="s">
        <v>42414</v>
      </c>
      <c r="AW80">
        <v>1</v>
      </c>
      <c r="AY80" s="39" t="s">
        <v>42443</v>
      </c>
      <c r="AZ80">
        <v>0</v>
      </c>
    </row>
    <row r="81" spans="1:52" x14ac:dyDescent="0.3">
      <c r="A81">
        <v>80</v>
      </c>
      <c r="B81" s="1">
        <v>45882.386400462965</v>
      </c>
      <c r="C81" s="1">
        <v>45882.394143518519</v>
      </c>
      <c r="D81" s="39" t="s">
        <v>4100</v>
      </c>
      <c r="E81" s="39" t="s">
        <v>4101</v>
      </c>
      <c r="F81">
        <v>7</v>
      </c>
      <c r="I81" s="39" t="s">
        <v>773</v>
      </c>
      <c r="L81">
        <v>10</v>
      </c>
      <c r="O81">
        <v>5</v>
      </c>
      <c r="R81" s="39" t="s">
        <v>42409</v>
      </c>
      <c r="S81">
        <v>1</v>
      </c>
      <c r="U81" s="39" t="s">
        <v>42413</v>
      </c>
      <c r="V81">
        <v>0</v>
      </c>
      <c r="X81" s="39" t="s">
        <v>42411</v>
      </c>
      <c r="Y81">
        <v>1</v>
      </c>
      <c r="AA81" s="39" t="s">
        <v>42412</v>
      </c>
      <c r="AC81">
        <v>1</v>
      </c>
      <c r="AD81" s="39" t="s">
        <v>42410</v>
      </c>
      <c r="AF81">
        <v>0</v>
      </c>
      <c r="AG81" s="39" t="s">
        <v>42410</v>
      </c>
      <c r="AI81">
        <v>1</v>
      </c>
      <c r="AJ81" s="39" t="s">
        <v>42412</v>
      </c>
      <c r="AL81">
        <v>0</v>
      </c>
      <c r="AM81" s="39" t="s">
        <v>42412</v>
      </c>
      <c r="AO81">
        <v>1</v>
      </c>
      <c r="AP81" s="39" t="s">
        <v>42411</v>
      </c>
      <c r="AR81">
        <v>0</v>
      </c>
      <c r="AS81" s="39" t="s">
        <v>42409</v>
      </c>
      <c r="AU81">
        <v>0</v>
      </c>
      <c r="AV81" s="39" t="s">
        <v>42414</v>
      </c>
      <c r="AW81">
        <v>1</v>
      </c>
      <c r="AY81" s="39" t="s">
        <v>42423</v>
      </c>
      <c r="AZ81">
        <v>1</v>
      </c>
    </row>
    <row r="82" spans="1:52" x14ac:dyDescent="0.3">
      <c r="A82">
        <v>81</v>
      </c>
      <c r="B82" s="1">
        <v>45882.386296296296</v>
      </c>
      <c r="C82" s="1">
        <v>45882.394212962965</v>
      </c>
      <c r="D82" s="39" t="s">
        <v>780</v>
      </c>
      <c r="E82" s="39" t="s">
        <v>781</v>
      </c>
      <c r="F82">
        <v>7</v>
      </c>
      <c r="I82" s="39" t="s">
        <v>781</v>
      </c>
      <c r="L82">
        <v>10</v>
      </c>
      <c r="O82">
        <v>29</v>
      </c>
      <c r="R82" s="39" t="s">
        <v>42409</v>
      </c>
      <c r="S82">
        <v>1</v>
      </c>
      <c r="U82" s="39" t="s">
        <v>42413</v>
      </c>
      <c r="V82">
        <v>0</v>
      </c>
      <c r="X82" s="39" t="s">
        <v>42411</v>
      </c>
      <c r="Y82">
        <v>1</v>
      </c>
      <c r="AA82" s="39" t="s">
        <v>42412</v>
      </c>
      <c r="AC82">
        <v>1</v>
      </c>
      <c r="AD82" s="39" t="s">
        <v>42410</v>
      </c>
      <c r="AF82">
        <v>0</v>
      </c>
      <c r="AG82" s="39" t="s">
        <v>42410</v>
      </c>
      <c r="AI82">
        <v>1</v>
      </c>
      <c r="AJ82" s="39" t="s">
        <v>42412</v>
      </c>
      <c r="AL82">
        <v>0</v>
      </c>
      <c r="AM82" s="39" t="s">
        <v>42412</v>
      </c>
      <c r="AO82">
        <v>1</v>
      </c>
      <c r="AP82" s="39" t="s">
        <v>42411</v>
      </c>
      <c r="AR82">
        <v>0</v>
      </c>
      <c r="AS82" s="39" t="s">
        <v>42409</v>
      </c>
      <c r="AU82">
        <v>0</v>
      </c>
      <c r="AV82" s="39" t="s">
        <v>42414</v>
      </c>
      <c r="AW82">
        <v>1</v>
      </c>
      <c r="AY82" s="39" t="s">
        <v>42423</v>
      </c>
      <c r="AZ82">
        <v>1</v>
      </c>
    </row>
    <row r="83" spans="1:52" x14ac:dyDescent="0.3">
      <c r="A83">
        <v>82</v>
      </c>
      <c r="B83" s="1">
        <v>45882.386319444442</v>
      </c>
      <c r="C83" s="1">
        <v>45882.394247685188</v>
      </c>
      <c r="D83" s="39" t="s">
        <v>500</v>
      </c>
      <c r="E83" s="39" t="s">
        <v>501</v>
      </c>
      <c r="F83">
        <v>7</v>
      </c>
      <c r="I83" s="39" t="s">
        <v>501</v>
      </c>
      <c r="L83">
        <v>10</v>
      </c>
      <c r="O83">
        <v>2</v>
      </c>
      <c r="R83" s="39" t="s">
        <v>42409</v>
      </c>
      <c r="S83">
        <v>1</v>
      </c>
      <c r="U83" s="39" t="s">
        <v>42413</v>
      </c>
      <c r="V83">
        <v>0</v>
      </c>
      <c r="X83" s="39" t="s">
        <v>42411</v>
      </c>
      <c r="Y83">
        <v>1</v>
      </c>
      <c r="AA83" s="39" t="s">
        <v>42412</v>
      </c>
      <c r="AC83">
        <v>1</v>
      </c>
      <c r="AD83" s="39" t="s">
        <v>42410</v>
      </c>
      <c r="AF83">
        <v>0</v>
      </c>
      <c r="AG83" s="39" t="s">
        <v>42410</v>
      </c>
      <c r="AI83">
        <v>1</v>
      </c>
      <c r="AJ83" s="39" t="s">
        <v>42412</v>
      </c>
      <c r="AL83">
        <v>0</v>
      </c>
      <c r="AM83" s="39" t="s">
        <v>42412</v>
      </c>
      <c r="AO83">
        <v>1</v>
      </c>
      <c r="AP83" s="39" t="s">
        <v>42411</v>
      </c>
      <c r="AR83">
        <v>0</v>
      </c>
      <c r="AS83" s="39" t="s">
        <v>42409</v>
      </c>
      <c r="AU83">
        <v>0</v>
      </c>
      <c r="AV83" s="39" t="s">
        <v>42414</v>
      </c>
      <c r="AW83">
        <v>1</v>
      </c>
      <c r="AY83" s="39" t="s">
        <v>42423</v>
      </c>
      <c r="AZ83">
        <v>1</v>
      </c>
    </row>
    <row r="84" spans="1:52" x14ac:dyDescent="0.3">
      <c r="A84">
        <v>83</v>
      </c>
      <c r="B84" s="1">
        <v>45882.386724537035</v>
      </c>
      <c r="C84" s="1">
        <v>45882.394872685189</v>
      </c>
      <c r="D84" s="39" t="s">
        <v>734</v>
      </c>
      <c r="E84" s="39" t="s">
        <v>735</v>
      </c>
      <c r="F84">
        <v>5</v>
      </c>
      <c r="I84" s="39" t="s">
        <v>735</v>
      </c>
      <c r="L84">
        <v>10</v>
      </c>
      <c r="O84">
        <v>39</v>
      </c>
      <c r="R84" s="39" t="s">
        <v>42412</v>
      </c>
      <c r="S84">
        <v>0</v>
      </c>
      <c r="U84" s="39" t="s">
        <v>42410</v>
      </c>
      <c r="V84">
        <v>1</v>
      </c>
      <c r="X84" s="39" t="s">
        <v>42413</v>
      </c>
      <c r="Y84">
        <v>0</v>
      </c>
      <c r="AA84" s="39" t="s">
        <v>42412</v>
      </c>
      <c r="AC84">
        <v>1</v>
      </c>
      <c r="AD84" s="39" t="s">
        <v>42410</v>
      </c>
      <c r="AF84">
        <v>0</v>
      </c>
      <c r="AG84" s="39" t="s">
        <v>42410</v>
      </c>
      <c r="AI84">
        <v>1</v>
      </c>
      <c r="AJ84" s="39" t="s">
        <v>42412</v>
      </c>
      <c r="AL84">
        <v>0</v>
      </c>
      <c r="AM84" s="39" t="s">
        <v>42412</v>
      </c>
      <c r="AO84">
        <v>1</v>
      </c>
      <c r="AP84" s="39" t="s">
        <v>42412</v>
      </c>
      <c r="AR84">
        <v>0</v>
      </c>
      <c r="AS84" s="39" t="s">
        <v>42409</v>
      </c>
      <c r="AU84">
        <v>0</v>
      </c>
      <c r="AV84" s="39" t="s">
        <v>42414</v>
      </c>
      <c r="AW84">
        <v>1</v>
      </c>
      <c r="AY84" s="39" t="s">
        <v>42419</v>
      </c>
      <c r="AZ84">
        <v>0</v>
      </c>
    </row>
    <row r="85" spans="1:52" x14ac:dyDescent="0.3">
      <c r="A85">
        <v>84</v>
      </c>
      <c r="B85" s="1">
        <v>45882.393217592595</v>
      </c>
      <c r="C85" s="1">
        <v>45882.395243055558</v>
      </c>
      <c r="D85" s="39" t="s">
        <v>809</v>
      </c>
      <c r="E85" s="39" t="s">
        <v>810</v>
      </c>
      <c r="F85">
        <v>8</v>
      </c>
      <c r="I85" s="39" t="s">
        <v>811</v>
      </c>
      <c r="L85">
        <v>10</v>
      </c>
      <c r="O85">
        <v>30</v>
      </c>
      <c r="R85" s="39" t="s">
        <v>42409</v>
      </c>
      <c r="S85">
        <v>1</v>
      </c>
      <c r="U85" s="39" t="s">
        <v>42413</v>
      </c>
      <c r="V85">
        <v>0</v>
      </c>
      <c r="X85" s="39" t="s">
        <v>42411</v>
      </c>
      <c r="Y85">
        <v>1</v>
      </c>
      <c r="AA85" s="39" t="s">
        <v>42412</v>
      </c>
      <c r="AC85">
        <v>1</v>
      </c>
      <c r="AD85" s="39" t="s">
        <v>42410</v>
      </c>
      <c r="AF85">
        <v>0</v>
      </c>
      <c r="AG85" s="39" t="s">
        <v>42410</v>
      </c>
      <c r="AI85">
        <v>1</v>
      </c>
      <c r="AJ85" s="39" t="s">
        <v>42413</v>
      </c>
      <c r="AL85">
        <v>0</v>
      </c>
      <c r="AM85" s="39" t="s">
        <v>42412</v>
      </c>
      <c r="AO85">
        <v>1</v>
      </c>
      <c r="AP85" s="39" t="s">
        <v>42409</v>
      </c>
      <c r="AR85">
        <v>1</v>
      </c>
      <c r="AS85" s="39" t="s">
        <v>42411</v>
      </c>
      <c r="AU85">
        <v>1</v>
      </c>
      <c r="AV85" s="39" t="s">
        <v>42414</v>
      </c>
      <c r="AW85">
        <v>1</v>
      </c>
      <c r="AY85" s="39" t="s">
        <v>42419</v>
      </c>
      <c r="AZ85">
        <v>0</v>
      </c>
    </row>
    <row r="86" spans="1:52" x14ac:dyDescent="0.3">
      <c r="A86">
        <v>85</v>
      </c>
      <c r="B86" s="1">
        <v>45882.386805555558</v>
      </c>
      <c r="C86" s="1">
        <v>45882.395324074074</v>
      </c>
      <c r="D86" s="39" t="s">
        <v>479</v>
      </c>
      <c r="E86" s="39" t="s">
        <v>480</v>
      </c>
      <c r="F86">
        <v>8</v>
      </c>
      <c r="I86" s="39" t="s">
        <v>480</v>
      </c>
      <c r="L86">
        <v>10</v>
      </c>
      <c r="O86">
        <v>15</v>
      </c>
      <c r="R86" s="39" t="s">
        <v>42412</v>
      </c>
      <c r="S86">
        <v>0</v>
      </c>
      <c r="U86" s="39" t="s">
        <v>42413</v>
      </c>
      <c r="V86">
        <v>0</v>
      </c>
      <c r="X86" s="39" t="s">
        <v>42411</v>
      </c>
      <c r="Y86">
        <v>1</v>
      </c>
      <c r="AA86" s="39" t="s">
        <v>42412</v>
      </c>
      <c r="AC86">
        <v>1</v>
      </c>
      <c r="AD86" s="39" t="s">
        <v>42410</v>
      </c>
      <c r="AF86">
        <v>0</v>
      </c>
      <c r="AG86" s="39" t="s">
        <v>42410</v>
      </c>
      <c r="AI86">
        <v>1</v>
      </c>
      <c r="AJ86" s="39" t="s">
        <v>42410</v>
      </c>
      <c r="AL86">
        <v>1</v>
      </c>
      <c r="AM86" s="39" t="s">
        <v>42412</v>
      </c>
      <c r="AO86">
        <v>1</v>
      </c>
      <c r="AP86" s="39" t="s">
        <v>42412</v>
      </c>
      <c r="AR86">
        <v>0</v>
      </c>
      <c r="AS86" s="39" t="s">
        <v>42411</v>
      </c>
      <c r="AU86">
        <v>1</v>
      </c>
      <c r="AV86" s="39" t="s">
        <v>42414</v>
      </c>
      <c r="AW86">
        <v>1</v>
      </c>
      <c r="AY86" s="39" t="s">
        <v>42423</v>
      </c>
      <c r="AZ86">
        <v>1</v>
      </c>
    </row>
    <row r="87" spans="1:52" x14ac:dyDescent="0.3">
      <c r="A87">
        <v>86</v>
      </c>
      <c r="B87" s="1">
        <v>45882.393321759257</v>
      </c>
      <c r="C87" s="1">
        <v>45882.39534722222</v>
      </c>
      <c r="D87" s="39" t="s">
        <v>468</v>
      </c>
      <c r="E87" s="39" t="s">
        <v>469</v>
      </c>
      <c r="F87">
        <v>8</v>
      </c>
      <c r="I87" s="39" t="s">
        <v>469</v>
      </c>
      <c r="L87">
        <v>10</v>
      </c>
      <c r="O87">
        <v>10</v>
      </c>
      <c r="R87" s="39" t="s">
        <v>42409</v>
      </c>
      <c r="S87">
        <v>1</v>
      </c>
      <c r="U87" s="39" t="s">
        <v>42413</v>
      </c>
      <c r="V87">
        <v>0</v>
      </c>
      <c r="X87" s="39" t="s">
        <v>42411</v>
      </c>
      <c r="Y87">
        <v>1</v>
      </c>
      <c r="AA87" s="39" t="s">
        <v>42412</v>
      </c>
      <c r="AC87">
        <v>1</v>
      </c>
      <c r="AD87" s="39" t="s">
        <v>42410</v>
      </c>
      <c r="AF87">
        <v>0</v>
      </c>
      <c r="AG87" s="39" t="s">
        <v>42410</v>
      </c>
      <c r="AI87">
        <v>1</v>
      </c>
      <c r="AJ87" s="39" t="s">
        <v>42410</v>
      </c>
      <c r="AL87">
        <v>1</v>
      </c>
      <c r="AM87" s="39" t="s">
        <v>42412</v>
      </c>
      <c r="AO87">
        <v>1</v>
      </c>
      <c r="AP87" s="39" t="s">
        <v>42412</v>
      </c>
      <c r="AR87">
        <v>0</v>
      </c>
      <c r="AS87" s="39" t="s">
        <v>42412</v>
      </c>
      <c r="AU87">
        <v>0</v>
      </c>
      <c r="AV87" s="39" t="s">
        <v>42414</v>
      </c>
      <c r="AW87">
        <v>1</v>
      </c>
      <c r="AY87" s="39" t="s">
        <v>42423</v>
      </c>
      <c r="AZ87">
        <v>1</v>
      </c>
    </row>
    <row r="88" spans="1:52" x14ac:dyDescent="0.3">
      <c r="A88">
        <v>87</v>
      </c>
      <c r="B88" s="1">
        <v>45882.392916666664</v>
      </c>
      <c r="C88" s="1">
        <v>45882.395497685182</v>
      </c>
      <c r="D88" s="39" t="s">
        <v>567</v>
      </c>
      <c r="E88" s="39" t="s">
        <v>568</v>
      </c>
      <c r="F88">
        <v>3</v>
      </c>
      <c r="I88" s="39" t="s">
        <v>568</v>
      </c>
      <c r="L88">
        <v>10</v>
      </c>
      <c r="O88">
        <v>31</v>
      </c>
      <c r="R88" s="39" t="s">
        <v>42411</v>
      </c>
      <c r="S88">
        <v>0</v>
      </c>
      <c r="U88" s="39" t="s">
        <v>42410</v>
      </c>
      <c r="V88">
        <v>1</v>
      </c>
      <c r="X88" s="39" t="s">
        <v>42409</v>
      </c>
      <c r="Y88">
        <v>0</v>
      </c>
      <c r="AA88" s="39" t="s">
        <v>42411</v>
      </c>
      <c r="AC88">
        <v>0</v>
      </c>
      <c r="AD88" s="39" t="s">
        <v>42412</v>
      </c>
      <c r="AF88">
        <v>0</v>
      </c>
      <c r="AG88" s="39" t="s">
        <v>42411</v>
      </c>
      <c r="AI88">
        <v>0</v>
      </c>
      <c r="AJ88" s="39" t="s">
        <v>42413</v>
      </c>
      <c r="AL88">
        <v>0</v>
      </c>
      <c r="AM88" s="39" t="s">
        <v>42409</v>
      </c>
      <c r="AO88">
        <v>0</v>
      </c>
      <c r="AP88" s="39" t="s">
        <v>42413</v>
      </c>
      <c r="AR88">
        <v>0</v>
      </c>
      <c r="AS88" s="39" t="s">
        <v>42412</v>
      </c>
      <c r="AU88">
        <v>0</v>
      </c>
      <c r="AV88" s="39" t="s">
        <v>42414</v>
      </c>
      <c r="AW88">
        <v>1</v>
      </c>
      <c r="AY88" s="39" t="s">
        <v>42423</v>
      </c>
      <c r="AZ88">
        <v>1</v>
      </c>
    </row>
    <row r="89" spans="1:52" x14ac:dyDescent="0.3">
      <c r="A89">
        <v>88</v>
      </c>
      <c r="B89" s="1">
        <v>45882.386331018519</v>
      </c>
      <c r="C89" s="1">
        <v>45882.395555555559</v>
      </c>
      <c r="D89" s="39" t="s">
        <v>538</v>
      </c>
      <c r="E89" s="39" t="s">
        <v>539</v>
      </c>
      <c r="F89">
        <v>2</v>
      </c>
      <c r="I89" s="39" t="s">
        <v>539</v>
      </c>
      <c r="L89">
        <v>10</v>
      </c>
      <c r="O89">
        <v>32</v>
      </c>
      <c r="R89" s="39" t="s">
        <v>42412</v>
      </c>
      <c r="S89">
        <v>0</v>
      </c>
      <c r="U89" s="39" t="s">
        <v>42410</v>
      </c>
      <c r="V89">
        <v>1</v>
      </c>
      <c r="X89" s="39" t="s">
        <v>42413</v>
      </c>
      <c r="Y89">
        <v>0</v>
      </c>
      <c r="AA89" s="39" t="s">
        <v>42411</v>
      </c>
      <c r="AC89">
        <v>0</v>
      </c>
      <c r="AD89" s="39" t="s">
        <v>42411</v>
      </c>
      <c r="AF89">
        <v>0</v>
      </c>
      <c r="AG89" s="39" t="s">
        <v>42411</v>
      </c>
      <c r="AI89">
        <v>0</v>
      </c>
      <c r="AJ89" s="39" t="s">
        <v>42409</v>
      </c>
      <c r="AL89">
        <v>0</v>
      </c>
      <c r="AM89" s="39" t="s">
        <v>42413</v>
      </c>
      <c r="AO89">
        <v>0</v>
      </c>
      <c r="AP89" s="39" t="s">
        <v>42411</v>
      </c>
      <c r="AR89">
        <v>0</v>
      </c>
      <c r="AS89" s="39" t="s">
        <v>42413</v>
      </c>
      <c r="AU89">
        <v>0</v>
      </c>
      <c r="AV89" s="39" t="s">
        <v>42418</v>
      </c>
      <c r="AW89">
        <v>0</v>
      </c>
      <c r="AY89" s="39" t="s">
        <v>42423</v>
      </c>
      <c r="AZ89">
        <v>1</v>
      </c>
    </row>
    <row r="90" spans="1:52" x14ac:dyDescent="0.3">
      <c r="A90">
        <v>89</v>
      </c>
      <c r="B90" s="1">
        <v>45882.386469907404</v>
      </c>
      <c r="C90" s="1">
        <v>45882.395787037036</v>
      </c>
      <c r="D90" s="39" t="s">
        <v>799</v>
      </c>
      <c r="E90" s="39" t="s">
        <v>800</v>
      </c>
      <c r="F90">
        <v>9</v>
      </c>
      <c r="I90" s="39" t="s">
        <v>42444</v>
      </c>
      <c r="L90">
        <v>10</v>
      </c>
      <c r="O90">
        <v>38</v>
      </c>
      <c r="R90" s="39" t="s">
        <v>42409</v>
      </c>
      <c r="S90">
        <v>1</v>
      </c>
      <c r="U90" s="39" t="s">
        <v>42413</v>
      </c>
      <c r="V90">
        <v>0</v>
      </c>
      <c r="X90" s="39" t="s">
        <v>42411</v>
      </c>
      <c r="Y90">
        <v>1</v>
      </c>
      <c r="AA90" s="39" t="s">
        <v>42411</v>
      </c>
      <c r="AC90">
        <v>0</v>
      </c>
      <c r="AD90" s="39" t="s">
        <v>42413</v>
      </c>
      <c r="AF90">
        <v>1</v>
      </c>
      <c r="AG90" s="39" t="s">
        <v>42410</v>
      </c>
      <c r="AI90">
        <v>1</v>
      </c>
      <c r="AJ90" s="39" t="s">
        <v>42410</v>
      </c>
      <c r="AL90">
        <v>1</v>
      </c>
      <c r="AM90" s="39" t="s">
        <v>42412</v>
      </c>
      <c r="AO90">
        <v>1</v>
      </c>
      <c r="AP90" s="39" t="s">
        <v>42409</v>
      </c>
      <c r="AR90">
        <v>1</v>
      </c>
      <c r="AS90" s="39" t="s">
        <v>42409</v>
      </c>
      <c r="AU90">
        <v>0</v>
      </c>
      <c r="AV90" s="39" t="s">
        <v>42414</v>
      </c>
      <c r="AW90">
        <v>1</v>
      </c>
      <c r="AY90" s="39" t="s">
        <v>42423</v>
      </c>
      <c r="AZ90">
        <v>1</v>
      </c>
    </row>
    <row r="91" spans="1:52" x14ac:dyDescent="0.3">
      <c r="A91">
        <v>90</v>
      </c>
      <c r="B91" s="1">
        <v>45882.394687499997</v>
      </c>
      <c r="C91" s="1">
        <v>45882.395879629628</v>
      </c>
      <c r="D91" s="39" t="s">
        <v>520</v>
      </c>
      <c r="E91" s="39" t="s">
        <v>521</v>
      </c>
      <c r="F91">
        <v>8</v>
      </c>
      <c r="I91" s="39" t="s">
        <v>42445</v>
      </c>
      <c r="L91">
        <v>10</v>
      </c>
      <c r="O91">
        <v>27</v>
      </c>
      <c r="R91" s="39" t="s">
        <v>42409</v>
      </c>
      <c r="S91">
        <v>1</v>
      </c>
      <c r="U91" s="39" t="s">
        <v>42413</v>
      </c>
      <c r="V91">
        <v>0</v>
      </c>
      <c r="X91" s="39" t="s">
        <v>42411</v>
      </c>
      <c r="Y91">
        <v>1</v>
      </c>
      <c r="AA91" s="39" t="s">
        <v>42412</v>
      </c>
      <c r="AC91">
        <v>1</v>
      </c>
      <c r="AD91" s="39" t="s">
        <v>42410</v>
      </c>
      <c r="AF91">
        <v>0</v>
      </c>
      <c r="AG91" s="39" t="s">
        <v>42410</v>
      </c>
      <c r="AI91">
        <v>1</v>
      </c>
      <c r="AJ91" s="39" t="s">
        <v>42411</v>
      </c>
      <c r="AL91">
        <v>0</v>
      </c>
      <c r="AM91" s="39" t="s">
        <v>42412</v>
      </c>
      <c r="AO91">
        <v>1</v>
      </c>
      <c r="AP91" s="39" t="s">
        <v>42412</v>
      </c>
      <c r="AR91">
        <v>0</v>
      </c>
      <c r="AS91" s="39" t="s">
        <v>42411</v>
      </c>
      <c r="AU91">
        <v>1</v>
      </c>
      <c r="AV91" s="39" t="s">
        <v>42414</v>
      </c>
      <c r="AW91">
        <v>1</v>
      </c>
      <c r="AY91" s="39" t="s">
        <v>42423</v>
      </c>
      <c r="AZ91">
        <v>1</v>
      </c>
    </row>
    <row r="92" spans="1:52" x14ac:dyDescent="0.3">
      <c r="A92">
        <v>91</v>
      </c>
      <c r="B92" s="1">
        <v>45882.393692129626</v>
      </c>
      <c r="C92" s="1">
        <v>45882.396180555559</v>
      </c>
      <c r="D92" s="39" t="s">
        <v>842</v>
      </c>
      <c r="E92" s="39" t="s">
        <v>843</v>
      </c>
      <c r="F92">
        <v>5</v>
      </c>
      <c r="I92" s="39" t="s">
        <v>843</v>
      </c>
      <c r="L92">
        <v>10</v>
      </c>
      <c r="O92">
        <v>28</v>
      </c>
      <c r="R92" s="39" t="s">
        <v>42412</v>
      </c>
      <c r="S92">
        <v>0</v>
      </c>
      <c r="U92" s="39" t="s">
        <v>42412</v>
      </c>
      <c r="V92">
        <v>0</v>
      </c>
      <c r="X92" s="39" t="s">
        <v>42411</v>
      </c>
      <c r="Y92">
        <v>1</v>
      </c>
      <c r="AA92" s="39" t="s">
        <v>42412</v>
      </c>
      <c r="AC92">
        <v>1</v>
      </c>
      <c r="AD92" s="39" t="s">
        <v>42410</v>
      </c>
      <c r="AF92">
        <v>0</v>
      </c>
      <c r="AG92" s="39" t="s">
        <v>42412</v>
      </c>
      <c r="AI92">
        <v>0</v>
      </c>
      <c r="AJ92" s="39" t="s">
        <v>42412</v>
      </c>
      <c r="AL92">
        <v>0</v>
      </c>
      <c r="AM92" s="39" t="s">
        <v>42412</v>
      </c>
      <c r="AO92">
        <v>1</v>
      </c>
      <c r="AP92" s="39" t="s">
        <v>42412</v>
      </c>
      <c r="AR92">
        <v>0</v>
      </c>
      <c r="AS92" s="39" t="s">
        <v>42413</v>
      </c>
      <c r="AU92">
        <v>0</v>
      </c>
      <c r="AV92" s="39" t="s">
        <v>42414</v>
      </c>
      <c r="AW92">
        <v>1</v>
      </c>
      <c r="AY92" s="39" t="s">
        <v>42423</v>
      </c>
      <c r="AZ92">
        <v>1</v>
      </c>
    </row>
    <row r="93" spans="1:52" x14ac:dyDescent="0.3">
      <c r="A93">
        <v>92</v>
      </c>
      <c r="B93" s="1">
        <v>45882.386342592596</v>
      </c>
      <c r="C93" s="1">
        <v>45882.396990740737</v>
      </c>
      <c r="D93" s="39" t="s">
        <v>5149</v>
      </c>
      <c r="E93" s="39" t="s">
        <v>5150</v>
      </c>
      <c r="F93">
        <v>8</v>
      </c>
      <c r="I93" s="39" t="s">
        <v>5150</v>
      </c>
      <c r="L93">
        <v>10</v>
      </c>
      <c r="O93">
        <v>35</v>
      </c>
      <c r="R93" s="39" t="s">
        <v>42412</v>
      </c>
      <c r="S93">
        <v>0</v>
      </c>
      <c r="U93" s="39" t="s">
        <v>42411</v>
      </c>
      <c r="V93">
        <v>0</v>
      </c>
      <c r="X93" s="39" t="s">
        <v>42411</v>
      </c>
      <c r="Y93">
        <v>1</v>
      </c>
      <c r="AA93" s="39" t="s">
        <v>42412</v>
      </c>
      <c r="AC93">
        <v>1</v>
      </c>
      <c r="AD93" s="39" t="s">
        <v>42410</v>
      </c>
      <c r="AF93">
        <v>0</v>
      </c>
      <c r="AG93" s="39" t="s">
        <v>42410</v>
      </c>
      <c r="AI93">
        <v>1</v>
      </c>
      <c r="AJ93" s="39" t="s">
        <v>42410</v>
      </c>
      <c r="AL93">
        <v>1</v>
      </c>
      <c r="AM93" s="39" t="s">
        <v>42412</v>
      </c>
      <c r="AO93">
        <v>1</v>
      </c>
      <c r="AP93" s="39" t="s">
        <v>42412</v>
      </c>
      <c r="AR93">
        <v>0</v>
      </c>
      <c r="AS93" s="39" t="s">
        <v>42411</v>
      </c>
      <c r="AU93">
        <v>1</v>
      </c>
      <c r="AV93" s="39" t="s">
        <v>42414</v>
      </c>
      <c r="AW93">
        <v>1</v>
      </c>
      <c r="AY93" s="39" t="s">
        <v>42423</v>
      </c>
      <c r="AZ93">
        <v>1</v>
      </c>
    </row>
    <row r="94" spans="1:52" x14ac:dyDescent="0.3">
      <c r="A94">
        <v>93</v>
      </c>
      <c r="B94" s="1">
        <v>45882.386435185188</v>
      </c>
      <c r="C94" s="1">
        <v>45882.397129629629</v>
      </c>
      <c r="D94" s="39" t="s">
        <v>682</v>
      </c>
      <c r="E94" s="39" t="s">
        <v>683</v>
      </c>
      <c r="F94">
        <v>7</v>
      </c>
      <c r="I94" s="39" t="s">
        <v>39362</v>
      </c>
      <c r="L94">
        <v>10</v>
      </c>
      <c r="O94">
        <v>25</v>
      </c>
      <c r="R94" s="39" t="s">
        <v>42412</v>
      </c>
      <c r="S94">
        <v>0</v>
      </c>
      <c r="U94" s="39" t="s">
        <v>42410</v>
      </c>
      <c r="V94">
        <v>1</v>
      </c>
      <c r="X94" s="39" t="s">
        <v>42411</v>
      </c>
      <c r="Y94">
        <v>1</v>
      </c>
      <c r="AA94" s="39" t="s">
        <v>42412</v>
      </c>
      <c r="AC94">
        <v>1</v>
      </c>
      <c r="AD94" s="39" t="s">
        <v>42410</v>
      </c>
      <c r="AF94">
        <v>0</v>
      </c>
      <c r="AG94" s="39" t="s">
        <v>42410</v>
      </c>
      <c r="AI94">
        <v>1</v>
      </c>
      <c r="AJ94" s="39" t="s">
        <v>42412</v>
      </c>
      <c r="AL94">
        <v>0</v>
      </c>
      <c r="AM94" s="39" t="s">
        <v>42412</v>
      </c>
      <c r="AO94">
        <v>1</v>
      </c>
      <c r="AP94" s="39" t="s">
        <v>42412</v>
      </c>
      <c r="AR94">
        <v>0</v>
      </c>
      <c r="AS94" s="39" t="s">
        <v>42411</v>
      </c>
      <c r="AU94">
        <v>1</v>
      </c>
      <c r="AV94" s="39" t="s">
        <v>42414</v>
      </c>
      <c r="AW94">
        <v>1</v>
      </c>
      <c r="AY94" s="39" t="s">
        <v>42419</v>
      </c>
      <c r="AZ94">
        <v>0</v>
      </c>
    </row>
    <row r="95" spans="1:52" x14ac:dyDescent="0.3">
      <c r="A95">
        <v>94</v>
      </c>
      <c r="B95" s="1">
        <v>45882.386250000003</v>
      </c>
      <c r="C95" s="1">
        <v>45882.398761574077</v>
      </c>
      <c r="D95" s="39" t="s">
        <v>610</v>
      </c>
      <c r="E95" s="39" t="s">
        <v>611</v>
      </c>
      <c r="F95">
        <v>7</v>
      </c>
      <c r="I95" s="39" t="s">
        <v>611</v>
      </c>
      <c r="L95">
        <v>10</v>
      </c>
      <c r="O95">
        <v>14</v>
      </c>
      <c r="R95" s="39" t="s">
        <v>42409</v>
      </c>
      <c r="S95">
        <v>1</v>
      </c>
      <c r="U95" s="39" t="s">
        <v>42413</v>
      </c>
      <c r="V95">
        <v>0</v>
      </c>
      <c r="X95" s="39" t="s">
        <v>42411</v>
      </c>
      <c r="Y95">
        <v>1</v>
      </c>
      <c r="AA95" s="39" t="s">
        <v>42412</v>
      </c>
      <c r="AC95">
        <v>1</v>
      </c>
      <c r="AD95" s="39" t="s">
        <v>42412</v>
      </c>
      <c r="AF95">
        <v>0</v>
      </c>
      <c r="AG95" s="39" t="s">
        <v>42413</v>
      </c>
      <c r="AI95">
        <v>0</v>
      </c>
      <c r="AJ95" s="39" t="s">
        <v>42410</v>
      </c>
      <c r="AL95">
        <v>1</v>
      </c>
      <c r="AM95" s="39" t="s">
        <v>42411</v>
      </c>
      <c r="AO95">
        <v>0</v>
      </c>
      <c r="AP95" s="39" t="s">
        <v>42413</v>
      </c>
      <c r="AR95">
        <v>0</v>
      </c>
      <c r="AS95" s="39" t="s">
        <v>42411</v>
      </c>
      <c r="AU95">
        <v>1</v>
      </c>
      <c r="AV95" s="39" t="s">
        <v>42414</v>
      </c>
      <c r="AW95">
        <v>1</v>
      </c>
      <c r="AY95" s="39" t="s">
        <v>42423</v>
      </c>
      <c r="AZ95">
        <v>1</v>
      </c>
    </row>
    <row r="96" spans="1:52" x14ac:dyDescent="0.3">
      <c r="A96">
        <v>95</v>
      </c>
      <c r="B96" s="1">
        <v>45882.386550925927</v>
      </c>
      <c r="C96" s="1">
        <v>45882.398981481485</v>
      </c>
      <c r="D96" s="39" t="s">
        <v>638</v>
      </c>
      <c r="E96" s="39" t="s">
        <v>639</v>
      </c>
      <c r="F96">
        <v>9</v>
      </c>
      <c r="I96" s="39" t="s">
        <v>640</v>
      </c>
      <c r="L96">
        <v>10</v>
      </c>
      <c r="O96">
        <v>33</v>
      </c>
      <c r="R96" s="39" t="s">
        <v>42409</v>
      </c>
      <c r="S96">
        <v>1</v>
      </c>
      <c r="U96" s="39" t="s">
        <v>42410</v>
      </c>
      <c r="V96">
        <v>1</v>
      </c>
      <c r="X96" s="39" t="s">
        <v>42411</v>
      </c>
      <c r="Y96">
        <v>1</v>
      </c>
      <c r="AA96" s="39" t="s">
        <v>42412</v>
      </c>
      <c r="AC96">
        <v>1</v>
      </c>
      <c r="AD96" s="39" t="s">
        <v>42410</v>
      </c>
      <c r="AF96">
        <v>0</v>
      </c>
      <c r="AG96" s="39" t="s">
        <v>42410</v>
      </c>
      <c r="AI96">
        <v>1</v>
      </c>
      <c r="AJ96" s="39" t="s">
        <v>42413</v>
      </c>
      <c r="AL96">
        <v>0</v>
      </c>
      <c r="AM96" s="39" t="s">
        <v>42412</v>
      </c>
      <c r="AO96">
        <v>1</v>
      </c>
      <c r="AP96" s="39" t="s">
        <v>42412</v>
      </c>
      <c r="AR96">
        <v>0</v>
      </c>
      <c r="AS96" s="39" t="s">
        <v>42411</v>
      </c>
      <c r="AU96">
        <v>1</v>
      </c>
      <c r="AV96" s="39" t="s">
        <v>42414</v>
      </c>
      <c r="AW96">
        <v>1</v>
      </c>
      <c r="AY96" s="39" t="s">
        <v>42423</v>
      </c>
      <c r="AZ96">
        <v>1</v>
      </c>
    </row>
    <row r="97" spans="1:52" x14ac:dyDescent="0.3">
      <c r="A97">
        <v>96</v>
      </c>
      <c r="B97" s="1">
        <v>45882.39702546296</v>
      </c>
      <c r="C97" s="1">
        <v>45882.399733796294</v>
      </c>
      <c r="D97" s="39" t="s">
        <v>621</v>
      </c>
      <c r="E97" s="39" t="s">
        <v>622</v>
      </c>
      <c r="F97">
        <v>8</v>
      </c>
      <c r="I97" s="39" t="s">
        <v>622</v>
      </c>
      <c r="L97">
        <v>10</v>
      </c>
      <c r="O97">
        <v>23</v>
      </c>
      <c r="R97" s="39" t="s">
        <v>42412</v>
      </c>
      <c r="S97">
        <v>0</v>
      </c>
      <c r="U97" s="39" t="s">
        <v>42411</v>
      </c>
      <c r="V97">
        <v>0</v>
      </c>
      <c r="X97" s="39" t="s">
        <v>42411</v>
      </c>
      <c r="Y97">
        <v>1</v>
      </c>
      <c r="AA97" s="39" t="s">
        <v>42412</v>
      </c>
      <c r="AC97">
        <v>1</v>
      </c>
      <c r="AD97" s="39" t="s">
        <v>42410</v>
      </c>
      <c r="AF97">
        <v>0</v>
      </c>
      <c r="AG97" s="39" t="s">
        <v>42410</v>
      </c>
      <c r="AI97">
        <v>1</v>
      </c>
      <c r="AJ97" s="39" t="s">
        <v>42410</v>
      </c>
      <c r="AL97">
        <v>1</v>
      </c>
      <c r="AM97" s="39" t="s">
        <v>42412</v>
      </c>
      <c r="AO97">
        <v>1</v>
      </c>
      <c r="AP97" s="39" t="s">
        <v>42412</v>
      </c>
      <c r="AR97">
        <v>0</v>
      </c>
      <c r="AS97" s="39" t="s">
        <v>42411</v>
      </c>
      <c r="AU97">
        <v>1</v>
      </c>
      <c r="AV97" s="39" t="s">
        <v>42414</v>
      </c>
      <c r="AW97">
        <v>1</v>
      </c>
      <c r="AY97" s="39" t="s">
        <v>42423</v>
      </c>
      <c r="AZ97">
        <v>1</v>
      </c>
    </row>
    <row r="98" spans="1:52" x14ac:dyDescent="0.3">
      <c r="A98">
        <v>97</v>
      </c>
      <c r="B98" s="1">
        <v>45882.386724537035</v>
      </c>
      <c r="C98" s="1">
        <v>45882.400243055556</v>
      </c>
      <c r="D98" s="39" t="s">
        <v>648</v>
      </c>
      <c r="E98" s="39" t="s">
        <v>649</v>
      </c>
      <c r="F98">
        <v>7</v>
      </c>
      <c r="I98" s="39" t="s">
        <v>649</v>
      </c>
      <c r="L98">
        <v>10</v>
      </c>
      <c r="O98">
        <v>17</v>
      </c>
      <c r="R98" s="39" t="s">
        <v>42409</v>
      </c>
      <c r="S98">
        <v>1</v>
      </c>
      <c r="U98" s="39" t="s">
        <v>42412</v>
      </c>
      <c r="V98">
        <v>0</v>
      </c>
      <c r="X98" s="39" t="s">
        <v>42413</v>
      </c>
      <c r="Y98">
        <v>0</v>
      </c>
      <c r="AA98" s="39" t="s">
        <v>42412</v>
      </c>
      <c r="AC98">
        <v>1</v>
      </c>
      <c r="AD98" s="39" t="s">
        <v>42410</v>
      </c>
      <c r="AF98">
        <v>0</v>
      </c>
      <c r="AG98" s="39" t="s">
        <v>42410</v>
      </c>
      <c r="AI98">
        <v>1</v>
      </c>
      <c r="AJ98" s="39" t="s">
        <v>42413</v>
      </c>
      <c r="AL98">
        <v>0</v>
      </c>
      <c r="AM98" s="39" t="s">
        <v>42412</v>
      </c>
      <c r="AO98">
        <v>1</v>
      </c>
      <c r="AP98" s="39" t="s">
        <v>42409</v>
      </c>
      <c r="AR98">
        <v>1</v>
      </c>
      <c r="AS98" s="39" t="s">
        <v>42413</v>
      </c>
      <c r="AU98">
        <v>0</v>
      </c>
      <c r="AV98" s="39" t="s">
        <v>42414</v>
      </c>
      <c r="AW98">
        <v>1</v>
      </c>
      <c r="AY98" s="39" t="s">
        <v>42423</v>
      </c>
      <c r="AZ98">
        <v>1</v>
      </c>
    </row>
    <row r="99" spans="1:52" x14ac:dyDescent="0.3">
      <c r="A99">
        <v>98</v>
      </c>
      <c r="B99" s="1">
        <v>45882.386458333334</v>
      </c>
      <c r="C99" s="1">
        <v>45882.410509259258</v>
      </c>
      <c r="D99" s="39" t="s">
        <v>549</v>
      </c>
      <c r="E99" s="39" t="s">
        <v>550</v>
      </c>
      <c r="F99">
        <v>8</v>
      </c>
      <c r="I99" s="39" t="s">
        <v>550</v>
      </c>
      <c r="L99">
        <v>10</v>
      </c>
      <c r="O99">
        <v>26</v>
      </c>
      <c r="R99" s="39" t="s">
        <v>42409</v>
      </c>
      <c r="S99">
        <v>1</v>
      </c>
      <c r="U99" s="39" t="s">
        <v>42413</v>
      </c>
      <c r="V99">
        <v>0</v>
      </c>
      <c r="X99" s="39" t="s">
        <v>42411</v>
      </c>
      <c r="Y99">
        <v>1</v>
      </c>
      <c r="AA99" s="39" t="s">
        <v>42412</v>
      </c>
      <c r="AC99">
        <v>1</v>
      </c>
      <c r="AD99" s="39" t="s">
        <v>42410</v>
      </c>
      <c r="AF99">
        <v>0</v>
      </c>
      <c r="AG99" s="39" t="s">
        <v>42410</v>
      </c>
      <c r="AI99">
        <v>1</v>
      </c>
      <c r="AJ99" s="39" t="s">
        <v>42411</v>
      </c>
      <c r="AL99">
        <v>0</v>
      </c>
      <c r="AM99" s="39" t="s">
        <v>42412</v>
      </c>
      <c r="AO99">
        <v>1</v>
      </c>
      <c r="AP99" s="39" t="s">
        <v>42412</v>
      </c>
      <c r="AR99">
        <v>0</v>
      </c>
      <c r="AS99" s="39" t="s">
        <v>42411</v>
      </c>
      <c r="AU99">
        <v>1</v>
      </c>
      <c r="AV99" s="39" t="s">
        <v>42414</v>
      </c>
      <c r="AW99">
        <v>1</v>
      </c>
      <c r="AY99" s="39" t="s">
        <v>42423</v>
      </c>
      <c r="AZ99">
        <v>1</v>
      </c>
    </row>
    <row r="100" spans="1:52" x14ac:dyDescent="0.3">
      <c r="A100">
        <v>99</v>
      </c>
      <c r="B100" s="1">
        <v>45882.591678240744</v>
      </c>
      <c r="C100" s="1">
        <v>45882.633136574077</v>
      </c>
      <c r="D100" s="39" t="s">
        <v>1210</v>
      </c>
      <c r="E100" s="39" t="s">
        <v>1211</v>
      </c>
      <c r="F100">
        <v>9</v>
      </c>
      <c r="I100" s="39" t="s">
        <v>1212</v>
      </c>
      <c r="L100">
        <v>1</v>
      </c>
      <c r="O100">
        <v>23</v>
      </c>
      <c r="R100" s="39" t="s">
        <v>42409</v>
      </c>
      <c r="S100">
        <v>1</v>
      </c>
      <c r="U100" s="39" t="s">
        <v>42412</v>
      </c>
      <c r="V100">
        <v>0</v>
      </c>
      <c r="X100" s="39" t="s">
        <v>42411</v>
      </c>
      <c r="Y100">
        <v>1</v>
      </c>
      <c r="AA100" s="39" t="s">
        <v>42409</v>
      </c>
      <c r="AC100">
        <v>0</v>
      </c>
      <c r="AD100" s="39" t="s">
        <v>42413</v>
      </c>
      <c r="AF100">
        <v>1</v>
      </c>
      <c r="AG100" s="39" t="s">
        <v>42413</v>
      </c>
      <c r="AI100">
        <v>0</v>
      </c>
      <c r="AJ100" s="39" t="s">
        <v>42410</v>
      </c>
      <c r="AL100">
        <v>1</v>
      </c>
      <c r="AM100" s="39" t="s">
        <v>42412</v>
      </c>
      <c r="AO100">
        <v>1</v>
      </c>
      <c r="AP100" s="39" t="s">
        <v>42409</v>
      </c>
      <c r="AR100">
        <v>1</v>
      </c>
      <c r="AS100" s="39" t="s">
        <v>42411</v>
      </c>
      <c r="AU100">
        <v>1</v>
      </c>
      <c r="AV100" s="39" t="s">
        <v>42414</v>
      </c>
      <c r="AW100">
        <v>1</v>
      </c>
      <c r="AY100" s="39" t="s">
        <v>42423</v>
      </c>
      <c r="AZ100">
        <v>1</v>
      </c>
    </row>
    <row r="101" spans="1:52" x14ac:dyDescent="0.3">
      <c r="A101">
        <v>100</v>
      </c>
      <c r="B101" s="1">
        <v>45882.630682870367</v>
      </c>
      <c r="C101" s="1">
        <v>45882.633287037039</v>
      </c>
      <c r="D101" s="39" t="s">
        <v>1221</v>
      </c>
      <c r="E101" s="39" t="s">
        <v>1222</v>
      </c>
      <c r="F101">
        <v>8</v>
      </c>
      <c r="I101" s="39" t="s">
        <v>1223</v>
      </c>
      <c r="L101">
        <v>1</v>
      </c>
      <c r="O101">
        <v>19</v>
      </c>
      <c r="R101" s="39" t="s">
        <v>42409</v>
      </c>
      <c r="S101">
        <v>1</v>
      </c>
      <c r="U101" s="39" t="s">
        <v>42412</v>
      </c>
      <c r="V101">
        <v>0</v>
      </c>
      <c r="X101" s="39" t="s">
        <v>42411</v>
      </c>
      <c r="Y101">
        <v>1</v>
      </c>
      <c r="AA101" s="39" t="s">
        <v>42409</v>
      </c>
      <c r="AC101">
        <v>0</v>
      </c>
      <c r="AD101" s="39" t="s">
        <v>42413</v>
      </c>
      <c r="AF101">
        <v>1</v>
      </c>
      <c r="AG101" s="39" t="s">
        <v>42413</v>
      </c>
      <c r="AI101">
        <v>0</v>
      </c>
      <c r="AJ101" s="39" t="s">
        <v>42410</v>
      </c>
      <c r="AL101">
        <v>1</v>
      </c>
      <c r="AM101" s="39" t="s">
        <v>42412</v>
      </c>
      <c r="AO101">
        <v>1</v>
      </c>
      <c r="AP101" s="39" t="s">
        <v>42409</v>
      </c>
      <c r="AR101">
        <v>1</v>
      </c>
      <c r="AS101" s="39" t="s">
        <v>42411</v>
      </c>
      <c r="AU101">
        <v>1</v>
      </c>
      <c r="AV101" s="39" t="s">
        <v>42424</v>
      </c>
      <c r="AW101">
        <v>0</v>
      </c>
      <c r="AY101" s="39" t="s">
        <v>42423</v>
      </c>
      <c r="AZ101">
        <v>1</v>
      </c>
    </row>
    <row r="102" spans="1:52" x14ac:dyDescent="0.3">
      <c r="A102">
        <v>101</v>
      </c>
      <c r="B102" s="1">
        <v>45884.922766203701</v>
      </c>
      <c r="C102" s="1">
        <v>45884.935324074075</v>
      </c>
      <c r="D102" s="39" t="s">
        <v>1484</v>
      </c>
      <c r="E102" s="39" t="s">
        <v>1485</v>
      </c>
      <c r="F102">
        <v>8</v>
      </c>
      <c r="I102" s="39" t="s">
        <v>1486</v>
      </c>
      <c r="L102">
        <v>1</v>
      </c>
      <c r="O102">
        <v>9</v>
      </c>
      <c r="R102" s="39" t="s">
        <v>42409</v>
      </c>
      <c r="S102">
        <v>1</v>
      </c>
      <c r="U102" s="39" t="s">
        <v>42410</v>
      </c>
      <c r="V102">
        <v>1</v>
      </c>
      <c r="X102" s="39" t="s">
        <v>42409</v>
      </c>
      <c r="Y102">
        <v>0</v>
      </c>
      <c r="AA102" s="39" t="s">
        <v>42412</v>
      </c>
      <c r="AC102">
        <v>1</v>
      </c>
      <c r="AD102" s="39" t="s">
        <v>42410</v>
      </c>
      <c r="AF102">
        <v>0</v>
      </c>
      <c r="AG102" s="39" t="s">
        <v>42410</v>
      </c>
      <c r="AI102">
        <v>1</v>
      </c>
      <c r="AJ102" s="39" t="s">
        <v>42412</v>
      </c>
      <c r="AL102">
        <v>0</v>
      </c>
      <c r="AM102" s="39" t="s">
        <v>42412</v>
      </c>
      <c r="AO102">
        <v>1</v>
      </c>
      <c r="AP102" s="39" t="s">
        <v>42412</v>
      </c>
      <c r="AR102">
        <v>0</v>
      </c>
      <c r="AS102" s="39" t="s">
        <v>42411</v>
      </c>
      <c r="AU102">
        <v>1</v>
      </c>
      <c r="AV102" s="39" t="s">
        <v>42414</v>
      </c>
      <c r="AW102">
        <v>1</v>
      </c>
      <c r="AY102" s="39" t="s">
        <v>42423</v>
      </c>
      <c r="AZ102">
        <v>1</v>
      </c>
    </row>
    <row r="103" spans="1:52" x14ac:dyDescent="0.3">
      <c r="A103">
        <v>102</v>
      </c>
      <c r="B103" s="1">
        <v>45886.875844907408</v>
      </c>
      <c r="C103" s="1">
        <v>45886.893437500003</v>
      </c>
      <c r="D103" s="39" t="s">
        <v>1452</v>
      </c>
      <c r="E103" s="39" t="s">
        <v>1453</v>
      </c>
      <c r="F103">
        <v>11</v>
      </c>
      <c r="I103" s="39" t="s">
        <v>1453</v>
      </c>
      <c r="L103">
        <v>1</v>
      </c>
      <c r="O103">
        <v>30</v>
      </c>
      <c r="R103" s="39" t="s">
        <v>42409</v>
      </c>
      <c r="S103">
        <v>1</v>
      </c>
      <c r="U103" s="39" t="s">
        <v>42412</v>
      </c>
      <c r="V103">
        <v>0</v>
      </c>
      <c r="X103" s="39" t="s">
        <v>42411</v>
      </c>
      <c r="Y103">
        <v>1</v>
      </c>
      <c r="AA103" s="39" t="s">
        <v>42412</v>
      </c>
      <c r="AC103">
        <v>1</v>
      </c>
      <c r="AD103" s="39" t="s">
        <v>42413</v>
      </c>
      <c r="AF103">
        <v>1</v>
      </c>
      <c r="AG103" s="39" t="s">
        <v>42410</v>
      </c>
      <c r="AI103">
        <v>1</v>
      </c>
      <c r="AJ103" s="39" t="s">
        <v>42410</v>
      </c>
      <c r="AL103">
        <v>1</v>
      </c>
      <c r="AM103" s="39" t="s">
        <v>42412</v>
      </c>
      <c r="AO103">
        <v>1</v>
      </c>
      <c r="AP103" s="39" t="s">
        <v>42409</v>
      </c>
      <c r="AR103">
        <v>1</v>
      </c>
      <c r="AS103" s="39" t="s">
        <v>42411</v>
      </c>
      <c r="AU103">
        <v>1</v>
      </c>
      <c r="AV103" s="39" t="s">
        <v>42414</v>
      </c>
      <c r="AW103">
        <v>1</v>
      </c>
      <c r="AY103" s="39" t="s">
        <v>42423</v>
      </c>
      <c r="AZ103">
        <v>1</v>
      </c>
    </row>
    <row r="104" spans="1:52" x14ac:dyDescent="0.3">
      <c r="A104">
        <v>103</v>
      </c>
      <c r="B104" s="1">
        <v>45886.943148148152</v>
      </c>
      <c r="C104" s="1">
        <v>45886.951157407406</v>
      </c>
      <c r="D104" s="39" t="s">
        <v>1379</v>
      </c>
      <c r="E104" s="39" t="s">
        <v>1380</v>
      </c>
      <c r="F104">
        <v>10</v>
      </c>
      <c r="I104" s="39" t="s">
        <v>1381</v>
      </c>
      <c r="L104">
        <v>1</v>
      </c>
      <c r="O104">
        <v>6</v>
      </c>
      <c r="R104" s="39" t="s">
        <v>42409</v>
      </c>
      <c r="S104">
        <v>1</v>
      </c>
      <c r="U104" s="39" t="s">
        <v>42413</v>
      </c>
      <c r="V104">
        <v>0</v>
      </c>
      <c r="X104" s="39" t="s">
        <v>42411</v>
      </c>
      <c r="Y104">
        <v>1</v>
      </c>
      <c r="AA104" s="39" t="s">
        <v>42412</v>
      </c>
      <c r="AC104">
        <v>1</v>
      </c>
      <c r="AD104" s="39" t="s">
        <v>42410</v>
      </c>
      <c r="AF104">
        <v>0</v>
      </c>
      <c r="AG104" s="39" t="s">
        <v>42410</v>
      </c>
      <c r="AI104">
        <v>1</v>
      </c>
      <c r="AJ104" s="39" t="s">
        <v>42410</v>
      </c>
      <c r="AL104">
        <v>1</v>
      </c>
      <c r="AM104" s="39" t="s">
        <v>42412</v>
      </c>
      <c r="AO104">
        <v>1</v>
      </c>
      <c r="AP104" s="39" t="s">
        <v>42409</v>
      </c>
      <c r="AR104">
        <v>1</v>
      </c>
      <c r="AS104" s="39" t="s">
        <v>42411</v>
      </c>
      <c r="AU104">
        <v>1</v>
      </c>
      <c r="AV104" s="39" t="s">
        <v>42414</v>
      </c>
      <c r="AW104">
        <v>1</v>
      </c>
      <c r="AY104" s="39" t="s">
        <v>42423</v>
      </c>
      <c r="AZ104">
        <v>1</v>
      </c>
    </row>
    <row r="105" spans="1:52" x14ac:dyDescent="0.3">
      <c r="A105">
        <v>104</v>
      </c>
      <c r="B105" s="1">
        <v>45891.383379629631</v>
      </c>
      <c r="C105" s="1">
        <v>45891.387939814813</v>
      </c>
      <c r="D105" s="39" t="s">
        <v>3935</v>
      </c>
      <c r="E105" s="39" t="s">
        <v>3936</v>
      </c>
      <c r="F105">
        <v>7</v>
      </c>
      <c r="I105" s="39" t="s">
        <v>3936</v>
      </c>
      <c r="L105">
        <v>6</v>
      </c>
      <c r="O105">
        <v>14</v>
      </c>
      <c r="R105" s="39" t="s">
        <v>42409</v>
      </c>
      <c r="S105">
        <v>1</v>
      </c>
      <c r="U105" s="39" t="s">
        <v>42410</v>
      </c>
      <c r="V105">
        <v>1</v>
      </c>
      <c r="X105" s="39" t="s">
        <v>42413</v>
      </c>
      <c r="Y105">
        <v>0</v>
      </c>
      <c r="AA105" s="39" t="s">
        <v>42412</v>
      </c>
      <c r="AC105">
        <v>1</v>
      </c>
      <c r="AD105" s="39" t="s">
        <v>42410</v>
      </c>
      <c r="AF105">
        <v>0</v>
      </c>
      <c r="AG105" s="39" t="s">
        <v>42410</v>
      </c>
      <c r="AI105">
        <v>1</v>
      </c>
      <c r="AJ105" s="39" t="s">
        <v>42411</v>
      </c>
      <c r="AL105">
        <v>0</v>
      </c>
      <c r="AM105" s="39" t="s">
        <v>42412</v>
      </c>
      <c r="AO105">
        <v>1</v>
      </c>
      <c r="AP105" s="39" t="s">
        <v>42409</v>
      </c>
      <c r="AR105">
        <v>1</v>
      </c>
      <c r="AS105" s="39" t="s">
        <v>42413</v>
      </c>
      <c r="AU105">
        <v>0</v>
      </c>
      <c r="AV105" s="39" t="s">
        <v>42414</v>
      </c>
      <c r="AW105">
        <v>1</v>
      </c>
      <c r="AY105" s="39" t="s">
        <v>42419</v>
      </c>
      <c r="AZ105">
        <v>0</v>
      </c>
    </row>
    <row r="106" spans="1:52" x14ac:dyDescent="0.3">
      <c r="A106">
        <v>105</v>
      </c>
      <c r="B106" s="1">
        <v>45891.384560185186</v>
      </c>
      <c r="C106" s="1">
        <v>45891.388483796298</v>
      </c>
      <c r="D106" s="39" t="s">
        <v>3880</v>
      </c>
      <c r="E106" s="39" t="s">
        <v>3881</v>
      </c>
      <c r="F106">
        <v>7</v>
      </c>
      <c r="I106" s="39" t="s">
        <v>3881</v>
      </c>
      <c r="L106">
        <v>6</v>
      </c>
      <c r="O106">
        <v>39</v>
      </c>
      <c r="R106" s="39" t="s">
        <v>42409</v>
      </c>
      <c r="S106">
        <v>1</v>
      </c>
      <c r="U106" s="39" t="s">
        <v>42413</v>
      </c>
      <c r="V106">
        <v>0</v>
      </c>
      <c r="X106" s="39" t="s">
        <v>42411</v>
      </c>
      <c r="Y106">
        <v>1</v>
      </c>
      <c r="AA106" s="39" t="s">
        <v>42412</v>
      </c>
      <c r="AC106">
        <v>1</v>
      </c>
      <c r="AD106" s="39" t="s">
        <v>42410</v>
      </c>
      <c r="AF106">
        <v>0</v>
      </c>
      <c r="AG106" s="39" t="s">
        <v>42410</v>
      </c>
      <c r="AI106">
        <v>1</v>
      </c>
      <c r="AJ106" s="39" t="s">
        <v>42413</v>
      </c>
      <c r="AL106">
        <v>0</v>
      </c>
      <c r="AM106" s="39" t="s">
        <v>42412</v>
      </c>
      <c r="AO106">
        <v>1</v>
      </c>
      <c r="AP106" s="39" t="s">
        <v>42412</v>
      </c>
      <c r="AR106">
        <v>0</v>
      </c>
      <c r="AS106" s="39" t="s">
        <v>42409</v>
      </c>
      <c r="AU106">
        <v>0</v>
      </c>
      <c r="AV106" s="39" t="s">
        <v>42414</v>
      </c>
      <c r="AW106">
        <v>1</v>
      </c>
      <c r="AY106" s="39" t="s">
        <v>42423</v>
      </c>
      <c r="AZ106">
        <v>1</v>
      </c>
    </row>
    <row r="107" spans="1:52" x14ac:dyDescent="0.3">
      <c r="A107">
        <v>106</v>
      </c>
      <c r="B107" s="1">
        <v>45891.386782407404</v>
      </c>
      <c r="C107" s="1">
        <v>45891.392210648148</v>
      </c>
      <c r="D107" s="39" t="s">
        <v>4544</v>
      </c>
      <c r="E107" s="39" t="s">
        <v>4545</v>
      </c>
      <c r="F107">
        <v>2</v>
      </c>
      <c r="I107" s="39" t="s">
        <v>12245</v>
      </c>
      <c r="L107">
        <v>6</v>
      </c>
      <c r="O107">
        <v>18</v>
      </c>
      <c r="R107" s="39" t="s">
        <v>42411</v>
      </c>
      <c r="S107">
        <v>0</v>
      </c>
      <c r="U107" s="39" t="s">
        <v>42412</v>
      </c>
      <c r="V107">
        <v>0</v>
      </c>
      <c r="X107" s="39" t="s">
        <v>42412</v>
      </c>
      <c r="Y107">
        <v>0</v>
      </c>
      <c r="AA107" s="39" t="s">
        <v>42413</v>
      </c>
      <c r="AC107">
        <v>0</v>
      </c>
      <c r="AD107" s="39" t="s">
        <v>42410</v>
      </c>
      <c r="AF107">
        <v>0</v>
      </c>
      <c r="AG107" s="39" t="s">
        <v>42409</v>
      </c>
      <c r="AI107">
        <v>0</v>
      </c>
      <c r="AJ107" s="39" t="s">
        <v>42413</v>
      </c>
      <c r="AL107">
        <v>0</v>
      </c>
      <c r="AM107" s="39" t="s">
        <v>42412</v>
      </c>
      <c r="AO107">
        <v>1</v>
      </c>
      <c r="AP107" s="39" t="s">
        <v>42412</v>
      </c>
      <c r="AR107">
        <v>0</v>
      </c>
      <c r="AS107" s="39" t="s">
        <v>42409</v>
      </c>
      <c r="AU107">
        <v>0</v>
      </c>
      <c r="AV107" s="39" t="s">
        <v>42414</v>
      </c>
      <c r="AW107">
        <v>1</v>
      </c>
      <c r="AY107" s="39" t="s">
        <v>42419</v>
      </c>
      <c r="AZ107">
        <v>0</v>
      </c>
    </row>
    <row r="108" spans="1:52" x14ac:dyDescent="0.3">
      <c r="A108">
        <v>107</v>
      </c>
      <c r="B108" s="1">
        <v>45891.388460648152</v>
      </c>
      <c r="C108" s="1">
        <v>45891.393148148149</v>
      </c>
      <c r="D108" s="39" t="s">
        <v>4072</v>
      </c>
      <c r="E108" s="39" t="s">
        <v>4073</v>
      </c>
      <c r="F108">
        <v>5</v>
      </c>
      <c r="I108" s="39" t="s">
        <v>4074</v>
      </c>
      <c r="L108">
        <v>6</v>
      </c>
      <c r="O108">
        <v>10</v>
      </c>
      <c r="R108" s="39" t="s">
        <v>42409</v>
      </c>
      <c r="S108">
        <v>1</v>
      </c>
      <c r="U108" s="39" t="s">
        <v>42410</v>
      </c>
      <c r="V108">
        <v>1</v>
      </c>
      <c r="X108" s="39" t="s">
        <v>42413</v>
      </c>
      <c r="Y108">
        <v>0</v>
      </c>
      <c r="AA108" s="39" t="s">
        <v>42412</v>
      </c>
      <c r="AC108">
        <v>1</v>
      </c>
      <c r="AD108" s="39" t="s">
        <v>42410</v>
      </c>
      <c r="AF108">
        <v>0</v>
      </c>
      <c r="AG108" s="39" t="s">
        <v>42410</v>
      </c>
      <c r="AI108">
        <v>1</v>
      </c>
      <c r="AJ108" s="39" t="s">
        <v>42411</v>
      </c>
      <c r="AL108">
        <v>0</v>
      </c>
      <c r="AM108" s="39" t="s">
        <v>42410</v>
      </c>
      <c r="AO108">
        <v>0</v>
      </c>
      <c r="AP108" s="39" t="s">
        <v>42412</v>
      </c>
      <c r="AR108">
        <v>0</v>
      </c>
      <c r="AS108" s="39" t="s">
        <v>42413</v>
      </c>
      <c r="AU108">
        <v>0</v>
      </c>
      <c r="AV108" s="39" t="s">
        <v>42414</v>
      </c>
      <c r="AW108">
        <v>1</v>
      </c>
      <c r="AY108" s="39" t="s">
        <v>42435</v>
      </c>
      <c r="AZ108">
        <v>0</v>
      </c>
    </row>
    <row r="109" spans="1:52" x14ac:dyDescent="0.3">
      <c r="A109">
        <v>108</v>
      </c>
      <c r="B109" s="1">
        <v>45891.388321759259</v>
      </c>
      <c r="C109" s="1">
        <v>45891.393692129626</v>
      </c>
      <c r="D109" s="39" t="s">
        <v>4029</v>
      </c>
      <c r="E109" s="39" t="s">
        <v>4030</v>
      </c>
      <c r="F109">
        <v>7</v>
      </c>
      <c r="I109" s="39" t="s">
        <v>4030</v>
      </c>
      <c r="L109">
        <v>6</v>
      </c>
      <c r="O109">
        <v>20</v>
      </c>
      <c r="R109" s="39" t="s">
        <v>42409</v>
      </c>
      <c r="S109">
        <v>1</v>
      </c>
      <c r="U109" s="39" t="s">
        <v>42413</v>
      </c>
      <c r="V109">
        <v>0</v>
      </c>
      <c r="X109" s="39" t="s">
        <v>42411</v>
      </c>
      <c r="Y109">
        <v>1</v>
      </c>
      <c r="AA109" s="39" t="s">
        <v>42409</v>
      </c>
      <c r="AC109">
        <v>0</v>
      </c>
      <c r="AD109" s="39" t="s">
        <v>42413</v>
      </c>
      <c r="AF109">
        <v>1</v>
      </c>
      <c r="AG109" s="39" t="s">
        <v>42410</v>
      </c>
      <c r="AI109">
        <v>1</v>
      </c>
      <c r="AJ109" s="39" t="s">
        <v>42410</v>
      </c>
      <c r="AL109">
        <v>1</v>
      </c>
      <c r="AM109" s="39" t="s">
        <v>42410</v>
      </c>
      <c r="AO109">
        <v>0</v>
      </c>
      <c r="AP109" s="39" t="s">
        <v>42409</v>
      </c>
      <c r="AR109">
        <v>1</v>
      </c>
      <c r="AS109" s="39" t="s">
        <v>42409</v>
      </c>
      <c r="AU109">
        <v>0</v>
      </c>
      <c r="AV109" s="39" t="s">
        <v>42414</v>
      </c>
      <c r="AW109">
        <v>1</v>
      </c>
      <c r="AY109" s="39" t="s">
        <v>42435</v>
      </c>
      <c r="AZ109">
        <v>0</v>
      </c>
    </row>
    <row r="110" spans="1:52" x14ac:dyDescent="0.3">
      <c r="A110">
        <v>109</v>
      </c>
      <c r="B110" s="1">
        <v>45891.390150462961</v>
      </c>
      <c r="C110" s="1">
        <v>45891.393819444442</v>
      </c>
      <c r="D110" s="39" t="s">
        <v>3411</v>
      </c>
      <c r="E110" s="39" t="s">
        <v>3412</v>
      </c>
      <c r="F110">
        <v>4</v>
      </c>
      <c r="I110" s="39" t="s">
        <v>13711</v>
      </c>
      <c r="L110">
        <v>9</v>
      </c>
      <c r="O110">
        <v>38</v>
      </c>
      <c r="R110" s="39" t="s">
        <v>42409</v>
      </c>
      <c r="S110">
        <v>1</v>
      </c>
      <c r="U110" s="39" t="s">
        <v>42413</v>
      </c>
      <c r="V110">
        <v>0</v>
      </c>
      <c r="X110" s="39" t="s">
        <v>42411</v>
      </c>
      <c r="Y110">
        <v>1</v>
      </c>
      <c r="AA110" s="39" t="s">
        <v>42412</v>
      </c>
      <c r="AC110">
        <v>1</v>
      </c>
      <c r="AD110" s="39" t="s">
        <v>42410</v>
      </c>
      <c r="AF110">
        <v>0</v>
      </c>
      <c r="AG110" s="39" t="s">
        <v>42413</v>
      </c>
      <c r="AI110">
        <v>0</v>
      </c>
      <c r="AJ110" s="39" t="s">
        <v>42413</v>
      </c>
      <c r="AL110">
        <v>0</v>
      </c>
      <c r="AM110" s="39" t="s">
        <v>42410</v>
      </c>
      <c r="AO110">
        <v>0</v>
      </c>
      <c r="AP110" s="39" t="s">
        <v>42412</v>
      </c>
      <c r="AR110">
        <v>0</v>
      </c>
      <c r="AS110" s="39" t="s">
        <v>42409</v>
      </c>
      <c r="AU110">
        <v>0</v>
      </c>
      <c r="AV110" s="39" t="s">
        <v>42414</v>
      </c>
      <c r="AW110">
        <v>1</v>
      </c>
      <c r="AY110" s="39" t="s">
        <v>42446</v>
      </c>
      <c r="AZ110">
        <v>0</v>
      </c>
    </row>
    <row r="111" spans="1:52" x14ac:dyDescent="0.3">
      <c r="A111">
        <v>110</v>
      </c>
      <c r="B111" s="1">
        <v>45891.391180555554</v>
      </c>
      <c r="C111" s="1">
        <v>45891.393877314818</v>
      </c>
      <c r="D111" s="39" t="s">
        <v>2544</v>
      </c>
      <c r="E111" s="39" t="s">
        <v>2545</v>
      </c>
      <c r="F111">
        <v>8</v>
      </c>
      <c r="I111" s="39" t="s">
        <v>2545</v>
      </c>
      <c r="L111">
        <v>9</v>
      </c>
      <c r="O111">
        <v>29</v>
      </c>
      <c r="R111" s="39" t="s">
        <v>42409</v>
      </c>
      <c r="S111">
        <v>1</v>
      </c>
      <c r="U111" s="39" t="s">
        <v>42413</v>
      </c>
      <c r="V111">
        <v>0</v>
      </c>
      <c r="X111" s="39" t="s">
        <v>42411</v>
      </c>
      <c r="Y111">
        <v>1</v>
      </c>
      <c r="AA111" s="39" t="s">
        <v>42412</v>
      </c>
      <c r="AC111">
        <v>1</v>
      </c>
      <c r="AD111" s="39" t="s">
        <v>42410</v>
      </c>
      <c r="AF111">
        <v>0</v>
      </c>
      <c r="AG111" s="39" t="s">
        <v>42410</v>
      </c>
      <c r="AI111">
        <v>1</v>
      </c>
      <c r="AJ111" s="39" t="s">
        <v>42410</v>
      </c>
      <c r="AL111">
        <v>1</v>
      </c>
      <c r="AM111" s="39" t="s">
        <v>42412</v>
      </c>
      <c r="AO111">
        <v>1</v>
      </c>
      <c r="AP111" s="39" t="s">
        <v>42412</v>
      </c>
      <c r="AR111">
        <v>0</v>
      </c>
      <c r="AS111" s="39" t="s">
        <v>42412</v>
      </c>
      <c r="AU111">
        <v>0</v>
      </c>
      <c r="AV111" s="39" t="s">
        <v>42414</v>
      </c>
      <c r="AW111">
        <v>1</v>
      </c>
      <c r="AY111" s="39" t="s">
        <v>42423</v>
      </c>
      <c r="AZ111">
        <v>1</v>
      </c>
    </row>
    <row r="112" spans="1:52" x14ac:dyDescent="0.3">
      <c r="A112">
        <v>111</v>
      </c>
      <c r="B112" s="1">
        <v>45891.388506944444</v>
      </c>
      <c r="C112" s="1">
        <v>45891.394421296296</v>
      </c>
      <c r="D112" s="39" t="s">
        <v>4083</v>
      </c>
      <c r="E112" s="39" t="s">
        <v>4084</v>
      </c>
      <c r="F112">
        <v>7</v>
      </c>
      <c r="I112" s="39" t="s">
        <v>4085</v>
      </c>
      <c r="L112">
        <v>6</v>
      </c>
      <c r="O112">
        <v>38</v>
      </c>
      <c r="R112" s="39" t="s">
        <v>42409</v>
      </c>
      <c r="S112">
        <v>1</v>
      </c>
      <c r="U112" s="39" t="s">
        <v>42413</v>
      </c>
      <c r="V112">
        <v>0</v>
      </c>
      <c r="X112" s="39" t="s">
        <v>42411</v>
      </c>
      <c r="Y112">
        <v>1</v>
      </c>
      <c r="AA112" s="39" t="s">
        <v>42412</v>
      </c>
      <c r="AC112">
        <v>1</v>
      </c>
      <c r="AD112" s="39" t="s">
        <v>42410</v>
      </c>
      <c r="AF112">
        <v>0</v>
      </c>
      <c r="AG112" s="39" t="s">
        <v>42410</v>
      </c>
      <c r="AI112">
        <v>1</v>
      </c>
      <c r="AJ112" s="39" t="s">
        <v>42411</v>
      </c>
      <c r="AL112">
        <v>0</v>
      </c>
      <c r="AM112" s="39" t="s">
        <v>42412</v>
      </c>
      <c r="AO112">
        <v>1</v>
      </c>
      <c r="AP112" s="39" t="s">
        <v>42412</v>
      </c>
      <c r="AR112">
        <v>0</v>
      </c>
      <c r="AS112" s="39" t="s">
        <v>42411</v>
      </c>
      <c r="AU112">
        <v>1</v>
      </c>
      <c r="AV112" s="39" t="s">
        <v>42414</v>
      </c>
      <c r="AW112">
        <v>1</v>
      </c>
      <c r="AY112" s="39" t="s">
        <v>42435</v>
      </c>
      <c r="AZ112">
        <v>0</v>
      </c>
    </row>
    <row r="113" spans="1:52" x14ac:dyDescent="0.3">
      <c r="A113">
        <v>112</v>
      </c>
      <c r="B113" s="1">
        <v>45891.383067129631</v>
      </c>
      <c r="C113" s="1">
        <v>45891.394629629627</v>
      </c>
      <c r="D113" s="39" t="s">
        <v>4009</v>
      </c>
      <c r="E113" s="39" t="s">
        <v>4010</v>
      </c>
      <c r="F113">
        <v>6</v>
      </c>
      <c r="I113" s="39" t="s">
        <v>42447</v>
      </c>
      <c r="L113">
        <v>6</v>
      </c>
      <c r="O113">
        <v>31</v>
      </c>
      <c r="R113" s="39" t="s">
        <v>42412</v>
      </c>
      <c r="S113">
        <v>0</v>
      </c>
      <c r="U113" s="39" t="s">
        <v>42410</v>
      </c>
      <c r="V113">
        <v>1</v>
      </c>
      <c r="X113" s="39" t="s">
        <v>42409</v>
      </c>
      <c r="Y113">
        <v>0</v>
      </c>
      <c r="AA113" s="39" t="s">
        <v>42412</v>
      </c>
      <c r="AC113">
        <v>1</v>
      </c>
      <c r="AD113" s="39" t="s">
        <v>42410</v>
      </c>
      <c r="AF113">
        <v>0</v>
      </c>
      <c r="AG113" s="39" t="s">
        <v>42410</v>
      </c>
      <c r="AI113">
        <v>1</v>
      </c>
      <c r="AJ113" s="39" t="s">
        <v>42413</v>
      </c>
      <c r="AL113">
        <v>0</v>
      </c>
      <c r="AM113" s="39" t="s">
        <v>42412</v>
      </c>
      <c r="AO113">
        <v>1</v>
      </c>
      <c r="AP113" s="39" t="s">
        <v>42412</v>
      </c>
      <c r="AR113">
        <v>0</v>
      </c>
      <c r="AS113" s="39" t="s">
        <v>42409</v>
      </c>
      <c r="AU113">
        <v>0</v>
      </c>
      <c r="AV113" s="39" t="s">
        <v>42414</v>
      </c>
      <c r="AW113">
        <v>1</v>
      </c>
      <c r="AY113" s="39" t="s">
        <v>42423</v>
      </c>
      <c r="AZ113">
        <v>1</v>
      </c>
    </row>
    <row r="114" spans="1:52" x14ac:dyDescent="0.3">
      <c r="A114">
        <v>113</v>
      </c>
      <c r="B114" s="1">
        <v>45891.387962962966</v>
      </c>
      <c r="C114" s="1">
        <v>45891.394745370373</v>
      </c>
      <c r="D114" s="39" t="s">
        <v>3927</v>
      </c>
      <c r="E114" s="39" t="s">
        <v>3928</v>
      </c>
      <c r="F114">
        <v>8</v>
      </c>
      <c r="I114" s="39" t="s">
        <v>3928</v>
      </c>
      <c r="L114">
        <v>6</v>
      </c>
      <c r="O114">
        <v>35</v>
      </c>
      <c r="R114" s="39" t="s">
        <v>42409</v>
      </c>
      <c r="S114">
        <v>1</v>
      </c>
      <c r="U114" s="39" t="s">
        <v>42413</v>
      </c>
      <c r="V114">
        <v>0</v>
      </c>
      <c r="X114" s="39" t="s">
        <v>42411</v>
      </c>
      <c r="Y114">
        <v>1</v>
      </c>
      <c r="AA114" s="39" t="s">
        <v>42412</v>
      </c>
      <c r="AC114">
        <v>1</v>
      </c>
      <c r="AD114" s="39" t="s">
        <v>42410</v>
      </c>
      <c r="AF114">
        <v>0</v>
      </c>
      <c r="AG114" s="39" t="s">
        <v>42410</v>
      </c>
      <c r="AI114">
        <v>1</v>
      </c>
      <c r="AJ114" s="39" t="s">
        <v>42411</v>
      </c>
      <c r="AL114">
        <v>0</v>
      </c>
      <c r="AM114" s="39" t="s">
        <v>42412</v>
      </c>
      <c r="AO114">
        <v>1</v>
      </c>
      <c r="AP114" s="39" t="s">
        <v>42412</v>
      </c>
      <c r="AR114">
        <v>0</v>
      </c>
      <c r="AS114" s="39" t="s">
        <v>42411</v>
      </c>
      <c r="AU114">
        <v>1</v>
      </c>
      <c r="AV114" s="39" t="s">
        <v>42414</v>
      </c>
      <c r="AW114">
        <v>1</v>
      </c>
      <c r="AY114" s="39" t="s">
        <v>42423</v>
      </c>
      <c r="AZ114">
        <v>1</v>
      </c>
    </row>
    <row r="115" spans="1:52" x14ac:dyDescent="0.3">
      <c r="A115">
        <v>114</v>
      </c>
      <c r="B115" s="1">
        <v>45891.393125000002</v>
      </c>
      <c r="C115" s="1">
        <v>45891.396585648145</v>
      </c>
      <c r="D115" s="39" t="s">
        <v>3999</v>
      </c>
      <c r="E115" s="39" t="s">
        <v>4000</v>
      </c>
      <c r="F115">
        <v>4</v>
      </c>
      <c r="I115" s="39" t="s">
        <v>4000</v>
      </c>
      <c r="L115">
        <v>6</v>
      </c>
      <c r="O115">
        <v>17</v>
      </c>
      <c r="R115" s="39" t="s">
        <v>42411</v>
      </c>
      <c r="S115">
        <v>0</v>
      </c>
      <c r="U115" s="39" t="s">
        <v>42412</v>
      </c>
      <c r="V115">
        <v>0</v>
      </c>
      <c r="X115" s="39" t="s">
        <v>42413</v>
      </c>
      <c r="Y115">
        <v>0</v>
      </c>
      <c r="AA115" s="39" t="s">
        <v>42412</v>
      </c>
      <c r="AC115">
        <v>1</v>
      </c>
      <c r="AD115" s="39" t="s">
        <v>42410</v>
      </c>
      <c r="AF115">
        <v>0</v>
      </c>
      <c r="AG115" s="39" t="s">
        <v>42412</v>
      </c>
      <c r="AI115">
        <v>0</v>
      </c>
      <c r="AJ115" s="39" t="s">
        <v>42409</v>
      </c>
      <c r="AL115">
        <v>0</v>
      </c>
      <c r="AM115" s="39" t="s">
        <v>42412</v>
      </c>
      <c r="AO115">
        <v>1</v>
      </c>
      <c r="AP115" s="39" t="s">
        <v>42409</v>
      </c>
      <c r="AR115">
        <v>1</v>
      </c>
      <c r="AS115" s="39" t="s">
        <v>42413</v>
      </c>
      <c r="AU115">
        <v>0</v>
      </c>
      <c r="AV115" s="39" t="s">
        <v>42414</v>
      </c>
      <c r="AW115">
        <v>1</v>
      </c>
      <c r="AY115" s="39" t="s">
        <v>42448</v>
      </c>
      <c r="AZ115">
        <v>0</v>
      </c>
    </row>
    <row r="116" spans="1:52" x14ac:dyDescent="0.3">
      <c r="A116">
        <v>115</v>
      </c>
      <c r="B116" s="1">
        <v>45891.391712962963</v>
      </c>
      <c r="C116" s="1">
        <v>45891.396597222221</v>
      </c>
      <c r="D116" s="39" t="s">
        <v>4161</v>
      </c>
      <c r="E116" s="39" t="s">
        <v>4162</v>
      </c>
      <c r="F116">
        <v>5</v>
      </c>
      <c r="I116" s="39" t="s">
        <v>4163</v>
      </c>
      <c r="L116">
        <v>6</v>
      </c>
      <c r="O116">
        <v>15</v>
      </c>
      <c r="R116" s="39" t="s">
        <v>42409</v>
      </c>
      <c r="S116">
        <v>1</v>
      </c>
      <c r="U116" s="39" t="s">
        <v>42413</v>
      </c>
      <c r="V116">
        <v>0</v>
      </c>
      <c r="X116" s="39" t="s">
        <v>42413</v>
      </c>
      <c r="Y116">
        <v>0</v>
      </c>
      <c r="AA116" s="39" t="s">
        <v>42409</v>
      </c>
      <c r="AC116">
        <v>0</v>
      </c>
      <c r="AD116" s="39" t="s">
        <v>42410</v>
      </c>
      <c r="AF116">
        <v>0</v>
      </c>
      <c r="AG116" s="39" t="s">
        <v>42410</v>
      </c>
      <c r="AI116">
        <v>1</v>
      </c>
      <c r="AJ116" s="39" t="s">
        <v>42412</v>
      </c>
      <c r="AL116">
        <v>0</v>
      </c>
      <c r="AM116" s="39" t="s">
        <v>42412</v>
      </c>
      <c r="AO116">
        <v>1</v>
      </c>
      <c r="AP116" s="39" t="s">
        <v>42412</v>
      </c>
      <c r="AR116">
        <v>0</v>
      </c>
      <c r="AS116" s="39" t="s">
        <v>42413</v>
      </c>
      <c r="AU116">
        <v>0</v>
      </c>
      <c r="AV116" s="39" t="s">
        <v>42414</v>
      </c>
      <c r="AW116">
        <v>1</v>
      </c>
      <c r="AY116" s="39" t="s">
        <v>42423</v>
      </c>
      <c r="AZ116">
        <v>1</v>
      </c>
    </row>
    <row r="117" spans="1:52" x14ac:dyDescent="0.3">
      <c r="A117">
        <v>116</v>
      </c>
      <c r="B117" s="1">
        <v>45891.393796296295</v>
      </c>
      <c r="C117" s="1">
        <v>45891.396666666667</v>
      </c>
      <c r="D117" s="39" t="s">
        <v>5721</v>
      </c>
      <c r="E117" s="39" t="s">
        <v>5722</v>
      </c>
      <c r="F117">
        <v>11</v>
      </c>
      <c r="I117" s="39" t="s">
        <v>5722</v>
      </c>
      <c r="L117">
        <v>9</v>
      </c>
      <c r="O117">
        <v>10</v>
      </c>
      <c r="R117" s="39" t="s">
        <v>42409</v>
      </c>
      <c r="S117">
        <v>1</v>
      </c>
      <c r="U117" s="39" t="s">
        <v>42412</v>
      </c>
      <c r="V117">
        <v>0</v>
      </c>
      <c r="X117" s="39" t="s">
        <v>42411</v>
      </c>
      <c r="Y117">
        <v>1</v>
      </c>
      <c r="AA117" s="39" t="s">
        <v>42412</v>
      </c>
      <c r="AC117">
        <v>1</v>
      </c>
      <c r="AD117" s="39" t="s">
        <v>42413</v>
      </c>
      <c r="AF117">
        <v>1</v>
      </c>
      <c r="AG117" s="39" t="s">
        <v>42410</v>
      </c>
      <c r="AI117">
        <v>1</v>
      </c>
      <c r="AJ117" s="39" t="s">
        <v>42410</v>
      </c>
      <c r="AL117">
        <v>1</v>
      </c>
      <c r="AM117" s="39" t="s">
        <v>42412</v>
      </c>
      <c r="AO117">
        <v>1</v>
      </c>
      <c r="AP117" s="39" t="s">
        <v>42409</v>
      </c>
      <c r="AR117">
        <v>1</v>
      </c>
      <c r="AS117" s="39" t="s">
        <v>42411</v>
      </c>
      <c r="AU117">
        <v>1</v>
      </c>
      <c r="AV117" s="39" t="s">
        <v>42414</v>
      </c>
      <c r="AW117">
        <v>1</v>
      </c>
      <c r="AY117" s="39" t="s">
        <v>42423</v>
      </c>
      <c r="AZ117">
        <v>1</v>
      </c>
    </row>
    <row r="118" spans="1:52" x14ac:dyDescent="0.3">
      <c r="A118">
        <v>117</v>
      </c>
      <c r="B118" s="1">
        <v>45891.390625</v>
      </c>
      <c r="C118" s="1">
        <v>45891.396840277775</v>
      </c>
      <c r="D118" s="39" t="s">
        <v>2583</v>
      </c>
      <c r="E118" s="39" t="s">
        <v>2584</v>
      </c>
      <c r="F118">
        <v>10</v>
      </c>
      <c r="I118" s="39" t="s">
        <v>5933</v>
      </c>
      <c r="L118">
        <v>9</v>
      </c>
      <c r="O118">
        <v>7</v>
      </c>
      <c r="R118" s="39" t="s">
        <v>42409</v>
      </c>
      <c r="S118">
        <v>1</v>
      </c>
      <c r="U118" s="39" t="s">
        <v>42412</v>
      </c>
      <c r="V118">
        <v>0</v>
      </c>
      <c r="X118" s="39" t="s">
        <v>42411</v>
      </c>
      <c r="Y118">
        <v>1</v>
      </c>
      <c r="AA118" s="39" t="s">
        <v>42412</v>
      </c>
      <c r="AC118">
        <v>1</v>
      </c>
      <c r="AD118" s="39" t="s">
        <v>42413</v>
      </c>
      <c r="AF118">
        <v>1</v>
      </c>
      <c r="AG118" s="39" t="s">
        <v>42410</v>
      </c>
      <c r="AI118">
        <v>1</v>
      </c>
      <c r="AJ118" s="39" t="s">
        <v>42410</v>
      </c>
      <c r="AL118">
        <v>1</v>
      </c>
      <c r="AM118" s="39" t="s">
        <v>42412</v>
      </c>
      <c r="AO118">
        <v>1</v>
      </c>
      <c r="AP118" s="39" t="s">
        <v>42409</v>
      </c>
      <c r="AR118">
        <v>1</v>
      </c>
      <c r="AS118" s="39" t="s">
        <v>42411</v>
      </c>
      <c r="AU118">
        <v>1</v>
      </c>
      <c r="AV118" s="39" t="s">
        <v>42414</v>
      </c>
      <c r="AW118">
        <v>1</v>
      </c>
      <c r="AY118" s="39" t="s">
        <v>42449</v>
      </c>
      <c r="AZ118">
        <v>0</v>
      </c>
    </row>
    <row r="119" spans="1:52" x14ac:dyDescent="0.3">
      <c r="A119">
        <v>118</v>
      </c>
      <c r="B119" s="1">
        <v>45891.390543981484</v>
      </c>
      <c r="C119" s="1">
        <v>45891.397118055553</v>
      </c>
      <c r="D119" s="39" t="s">
        <v>2523</v>
      </c>
      <c r="E119" s="39" t="s">
        <v>2524</v>
      </c>
      <c r="F119">
        <v>11</v>
      </c>
      <c r="I119" s="39" t="s">
        <v>2525</v>
      </c>
      <c r="L119">
        <v>9</v>
      </c>
      <c r="O119">
        <v>3</v>
      </c>
      <c r="R119" s="39" t="s">
        <v>42409</v>
      </c>
      <c r="S119">
        <v>1</v>
      </c>
      <c r="U119" s="39" t="s">
        <v>42411</v>
      </c>
      <c r="V119">
        <v>0</v>
      </c>
      <c r="X119" s="39" t="s">
        <v>42411</v>
      </c>
      <c r="Y119">
        <v>1</v>
      </c>
      <c r="AA119" s="39" t="s">
        <v>42412</v>
      </c>
      <c r="AC119">
        <v>1</v>
      </c>
      <c r="AD119" s="39" t="s">
        <v>42413</v>
      </c>
      <c r="AF119">
        <v>1</v>
      </c>
      <c r="AG119" s="39" t="s">
        <v>42410</v>
      </c>
      <c r="AI119">
        <v>1</v>
      </c>
      <c r="AJ119" s="39" t="s">
        <v>42410</v>
      </c>
      <c r="AL119">
        <v>1</v>
      </c>
      <c r="AM119" s="39" t="s">
        <v>42412</v>
      </c>
      <c r="AO119">
        <v>1</v>
      </c>
      <c r="AP119" s="39" t="s">
        <v>42409</v>
      </c>
      <c r="AR119">
        <v>1</v>
      </c>
      <c r="AS119" s="39" t="s">
        <v>42411</v>
      </c>
      <c r="AU119">
        <v>1</v>
      </c>
      <c r="AV119" s="39" t="s">
        <v>42414</v>
      </c>
      <c r="AW119">
        <v>1</v>
      </c>
      <c r="AY119" s="39" t="s">
        <v>42423</v>
      </c>
      <c r="AZ119">
        <v>1</v>
      </c>
    </row>
    <row r="120" spans="1:52" x14ac:dyDescent="0.3">
      <c r="A120">
        <v>119</v>
      </c>
      <c r="B120" s="1">
        <v>45891.387615740743</v>
      </c>
      <c r="C120" s="1">
        <v>45891.397118055553</v>
      </c>
      <c r="D120" s="39" t="s">
        <v>4065</v>
      </c>
      <c r="E120" s="39" t="s">
        <v>4066</v>
      </c>
      <c r="F120">
        <v>5</v>
      </c>
      <c r="I120" s="39" t="s">
        <v>4066</v>
      </c>
      <c r="L120">
        <v>6</v>
      </c>
      <c r="O120">
        <v>22</v>
      </c>
      <c r="R120" s="39" t="s">
        <v>42409</v>
      </c>
      <c r="S120">
        <v>1</v>
      </c>
      <c r="U120" s="39" t="s">
        <v>42412</v>
      </c>
      <c r="V120">
        <v>0</v>
      </c>
      <c r="X120" s="39" t="s">
        <v>42413</v>
      </c>
      <c r="Y120">
        <v>0</v>
      </c>
      <c r="AA120" s="39" t="s">
        <v>42412</v>
      </c>
      <c r="AC120">
        <v>1</v>
      </c>
      <c r="AD120" s="39" t="s">
        <v>42410</v>
      </c>
      <c r="AF120">
        <v>0</v>
      </c>
      <c r="AG120" s="39" t="s">
        <v>42411</v>
      </c>
      <c r="AI120">
        <v>0</v>
      </c>
      <c r="AJ120" s="39" t="s">
        <v>42413</v>
      </c>
      <c r="AL120">
        <v>0</v>
      </c>
      <c r="AM120" s="39" t="s">
        <v>42412</v>
      </c>
      <c r="AO120">
        <v>1</v>
      </c>
      <c r="AP120" s="39" t="s">
        <v>42412</v>
      </c>
      <c r="AR120">
        <v>0</v>
      </c>
      <c r="AS120" s="39" t="s">
        <v>42411</v>
      </c>
      <c r="AU120">
        <v>1</v>
      </c>
      <c r="AV120" s="39" t="s">
        <v>42414</v>
      </c>
      <c r="AW120">
        <v>1</v>
      </c>
      <c r="AY120" s="39" t="s">
        <v>42419</v>
      </c>
      <c r="AZ120">
        <v>0</v>
      </c>
    </row>
    <row r="121" spans="1:52" x14ac:dyDescent="0.3">
      <c r="A121">
        <v>120</v>
      </c>
      <c r="B121" s="1">
        <v>45891.390810185185</v>
      </c>
      <c r="C121" s="1">
        <v>45891.397164351853</v>
      </c>
      <c r="D121" s="39" t="s">
        <v>1943</v>
      </c>
      <c r="E121" s="39" t="s">
        <v>1944</v>
      </c>
      <c r="F121">
        <v>9</v>
      </c>
      <c r="I121" s="39" t="s">
        <v>1945</v>
      </c>
      <c r="L121">
        <v>9</v>
      </c>
      <c r="O121">
        <v>34</v>
      </c>
      <c r="R121" s="39" t="s">
        <v>42409</v>
      </c>
      <c r="S121">
        <v>1</v>
      </c>
      <c r="U121" s="39" t="s">
        <v>42412</v>
      </c>
      <c r="V121">
        <v>0</v>
      </c>
      <c r="X121" s="39" t="s">
        <v>42411</v>
      </c>
      <c r="Y121">
        <v>1</v>
      </c>
      <c r="AA121" s="39" t="s">
        <v>42412</v>
      </c>
      <c r="AC121">
        <v>1</v>
      </c>
      <c r="AD121" s="39" t="s">
        <v>42413</v>
      </c>
      <c r="AF121">
        <v>1</v>
      </c>
      <c r="AG121" s="39" t="s">
        <v>42410</v>
      </c>
      <c r="AI121">
        <v>1</v>
      </c>
      <c r="AJ121" s="39" t="s">
        <v>42411</v>
      </c>
      <c r="AL121">
        <v>0</v>
      </c>
      <c r="AM121" s="39" t="s">
        <v>42412</v>
      </c>
      <c r="AO121">
        <v>1</v>
      </c>
      <c r="AP121" s="39" t="s">
        <v>42409</v>
      </c>
      <c r="AR121">
        <v>1</v>
      </c>
      <c r="AS121" s="39" t="s">
        <v>42411</v>
      </c>
      <c r="AU121">
        <v>1</v>
      </c>
      <c r="AV121" s="39" t="s">
        <v>42450</v>
      </c>
      <c r="AW121">
        <v>0</v>
      </c>
      <c r="AY121" s="39" t="s">
        <v>42423</v>
      </c>
      <c r="AZ121">
        <v>1</v>
      </c>
    </row>
    <row r="122" spans="1:52" x14ac:dyDescent="0.3">
      <c r="A122">
        <v>121</v>
      </c>
      <c r="B122" s="1">
        <v>45891.391469907408</v>
      </c>
      <c r="C122" s="1">
        <v>45891.397199074076</v>
      </c>
      <c r="D122" s="39" t="s">
        <v>1930</v>
      </c>
      <c r="E122" s="39" t="s">
        <v>1931</v>
      </c>
      <c r="F122">
        <v>10</v>
      </c>
      <c r="I122" s="39" t="s">
        <v>1932</v>
      </c>
      <c r="L122">
        <v>9</v>
      </c>
      <c r="O122">
        <v>1</v>
      </c>
      <c r="R122" s="39" t="s">
        <v>42409</v>
      </c>
      <c r="S122">
        <v>1</v>
      </c>
      <c r="U122" s="39" t="s">
        <v>42412</v>
      </c>
      <c r="V122">
        <v>0</v>
      </c>
      <c r="X122" s="39" t="s">
        <v>42411</v>
      </c>
      <c r="Y122">
        <v>1</v>
      </c>
      <c r="AA122" s="39" t="s">
        <v>42412</v>
      </c>
      <c r="AC122">
        <v>1</v>
      </c>
      <c r="AD122" s="39" t="s">
        <v>42413</v>
      </c>
      <c r="AF122">
        <v>1</v>
      </c>
      <c r="AG122" s="39" t="s">
        <v>42410</v>
      </c>
      <c r="AI122">
        <v>1</v>
      </c>
      <c r="AJ122" s="39" t="s">
        <v>42411</v>
      </c>
      <c r="AL122">
        <v>0</v>
      </c>
      <c r="AM122" s="39" t="s">
        <v>42412</v>
      </c>
      <c r="AO122">
        <v>1</v>
      </c>
      <c r="AP122" s="39" t="s">
        <v>42409</v>
      </c>
      <c r="AR122">
        <v>1</v>
      </c>
      <c r="AS122" s="39" t="s">
        <v>42411</v>
      </c>
      <c r="AU122">
        <v>1</v>
      </c>
      <c r="AV122" s="39" t="s">
        <v>42414</v>
      </c>
      <c r="AW122">
        <v>1</v>
      </c>
      <c r="AY122" s="39" t="s">
        <v>42423</v>
      </c>
      <c r="AZ122">
        <v>1</v>
      </c>
    </row>
    <row r="123" spans="1:52" x14ac:dyDescent="0.3">
      <c r="A123">
        <v>122</v>
      </c>
      <c r="B123" s="1">
        <v>45891.390219907407</v>
      </c>
      <c r="C123" s="1">
        <v>45891.397210648145</v>
      </c>
      <c r="D123" s="39" t="s">
        <v>1919</v>
      </c>
      <c r="E123" s="39" t="s">
        <v>1920</v>
      </c>
      <c r="F123">
        <v>10</v>
      </c>
      <c r="I123" s="39" t="s">
        <v>1920</v>
      </c>
      <c r="L123">
        <v>9</v>
      </c>
      <c r="O123">
        <v>20</v>
      </c>
      <c r="R123" s="39" t="s">
        <v>42409</v>
      </c>
      <c r="S123">
        <v>1</v>
      </c>
      <c r="U123" s="39" t="s">
        <v>42413</v>
      </c>
      <c r="V123">
        <v>0</v>
      </c>
      <c r="X123" s="39" t="s">
        <v>42411</v>
      </c>
      <c r="Y123">
        <v>1</v>
      </c>
      <c r="AA123" s="39" t="s">
        <v>42412</v>
      </c>
      <c r="AC123">
        <v>1</v>
      </c>
      <c r="AD123" s="39" t="s">
        <v>42413</v>
      </c>
      <c r="AF123">
        <v>1</v>
      </c>
      <c r="AG123" s="39" t="s">
        <v>42410</v>
      </c>
      <c r="AI123">
        <v>1</v>
      </c>
      <c r="AJ123" s="39" t="s">
        <v>42411</v>
      </c>
      <c r="AL123">
        <v>0</v>
      </c>
      <c r="AM123" s="39" t="s">
        <v>42412</v>
      </c>
      <c r="AO123">
        <v>1</v>
      </c>
      <c r="AP123" s="39" t="s">
        <v>42409</v>
      </c>
      <c r="AR123">
        <v>1</v>
      </c>
      <c r="AS123" s="39" t="s">
        <v>42411</v>
      </c>
      <c r="AU123">
        <v>1</v>
      </c>
      <c r="AV123" s="39" t="s">
        <v>42414</v>
      </c>
      <c r="AW123">
        <v>1</v>
      </c>
      <c r="AY123" s="39" t="s">
        <v>42423</v>
      </c>
      <c r="AZ123">
        <v>1</v>
      </c>
    </row>
    <row r="124" spans="1:52" x14ac:dyDescent="0.3">
      <c r="A124">
        <v>123</v>
      </c>
      <c r="B124" s="1">
        <v>45891.390196759261</v>
      </c>
      <c r="C124" s="1">
        <v>45891.397210648145</v>
      </c>
      <c r="D124" s="39" t="s">
        <v>1954</v>
      </c>
      <c r="E124" s="39" t="s">
        <v>1955</v>
      </c>
      <c r="F124">
        <v>10</v>
      </c>
      <c r="I124" s="39" t="s">
        <v>1955</v>
      </c>
      <c r="L124">
        <v>9</v>
      </c>
      <c r="O124">
        <v>21</v>
      </c>
      <c r="R124" s="39" t="s">
        <v>42409</v>
      </c>
      <c r="S124">
        <v>1</v>
      </c>
      <c r="U124" s="39" t="s">
        <v>42412</v>
      </c>
      <c r="V124">
        <v>0</v>
      </c>
      <c r="X124" s="39" t="s">
        <v>42411</v>
      </c>
      <c r="Y124">
        <v>1</v>
      </c>
      <c r="AA124" s="39" t="s">
        <v>42412</v>
      </c>
      <c r="AC124">
        <v>1</v>
      </c>
      <c r="AD124" s="39" t="s">
        <v>42413</v>
      </c>
      <c r="AF124">
        <v>1</v>
      </c>
      <c r="AG124" s="39" t="s">
        <v>42410</v>
      </c>
      <c r="AI124">
        <v>1</v>
      </c>
      <c r="AJ124" s="39" t="s">
        <v>42411</v>
      </c>
      <c r="AL124">
        <v>0</v>
      </c>
      <c r="AM124" s="39" t="s">
        <v>42412</v>
      </c>
      <c r="AO124">
        <v>1</v>
      </c>
      <c r="AP124" s="39" t="s">
        <v>42409</v>
      </c>
      <c r="AR124">
        <v>1</v>
      </c>
      <c r="AS124" s="39" t="s">
        <v>42411</v>
      </c>
      <c r="AU124">
        <v>1</v>
      </c>
      <c r="AV124" s="39" t="s">
        <v>42414</v>
      </c>
      <c r="AW124">
        <v>1</v>
      </c>
      <c r="AY124" s="39" t="s">
        <v>42423</v>
      </c>
      <c r="AZ124">
        <v>1</v>
      </c>
    </row>
    <row r="125" spans="1:52" x14ac:dyDescent="0.3">
      <c r="A125">
        <v>124</v>
      </c>
      <c r="B125" s="1">
        <v>45891.390636574077</v>
      </c>
      <c r="C125" s="1">
        <v>45891.397245370368</v>
      </c>
      <c r="D125" s="39" t="s">
        <v>4749</v>
      </c>
      <c r="E125" s="39" t="s">
        <v>4750</v>
      </c>
      <c r="F125">
        <v>11</v>
      </c>
      <c r="I125" s="39" t="s">
        <v>4750</v>
      </c>
      <c r="L125">
        <v>9</v>
      </c>
      <c r="O125">
        <v>11</v>
      </c>
      <c r="R125" s="39" t="s">
        <v>42409</v>
      </c>
      <c r="S125">
        <v>1</v>
      </c>
      <c r="U125" s="39" t="s">
        <v>42411</v>
      </c>
      <c r="V125">
        <v>0</v>
      </c>
      <c r="X125" s="39" t="s">
        <v>42411</v>
      </c>
      <c r="Y125">
        <v>1</v>
      </c>
      <c r="AA125" s="39" t="s">
        <v>42412</v>
      </c>
      <c r="AC125">
        <v>1</v>
      </c>
      <c r="AD125" s="39" t="s">
        <v>42413</v>
      </c>
      <c r="AF125">
        <v>1</v>
      </c>
      <c r="AG125" s="39" t="s">
        <v>42410</v>
      </c>
      <c r="AI125">
        <v>1</v>
      </c>
      <c r="AJ125" s="39" t="s">
        <v>42410</v>
      </c>
      <c r="AL125">
        <v>1</v>
      </c>
      <c r="AM125" s="39" t="s">
        <v>42412</v>
      </c>
      <c r="AO125">
        <v>1</v>
      </c>
      <c r="AP125" s="39" t="s">
        <v>42409</v>
      </c>
      <c r="AR125">
        <v>1</v>
      </c>
      <c r="AS125" s="39" t="s">
        <v>42411</v>
      </c>
      <c r="AU125">
        <v>1</v>
      </c>
      <c r="AV125" s="39" t="s">
        <v>42414</v>
      </c>
      <c r="AW125">
        <v>1</v>
      </c>
      <c r="AY125" s="39" t="s">
        <v>42423</v>
      </c>
      <c r="AZ125">
        <v>1</v>
      </c>
    </row>
    <row r="126" spans="1:52" x14ac:dyDescent="0.3">
      <c r="A126">
        <v>125</v>
      </c>
      <c r="B126" s="1">
        <v>45891.393935185188</v>
      </c>
      <c r="C126" s="1">
        <v>45891.397685185184</v>
      </c>
      <c r="D126" s="39" t="s">
        <v>3970</v>
      </c>
      <c r="E126" s="39" t="s">
        <v>3971</v>
      </c>
      <c r="F126">
        <v>6</v>
      </c>
      <c r="I126" s="39" t="s">
        <v>3971</v>
      </c>
      <c r="L126">
        <v>6</v>
      </c>
      <c r="O126">
        <v>5</v>
      </c>
      <c r="R126" s="39" t="s">
        <v>42409</v>
      </c>
      <c r="S126">
        <v>1</v>
      </c>
      <c r="U126" s="39" t="s">
        <v>42412</v>
      </c>
      <c r="V126">
        <v>0</v>
      </c>
      <c r="X126" s="39" t="s">
        <v>42413</v>
      </c>
      <c r="Y126">
        <v>0</v>
      </c>
      <c r="AA126" s="39" t="s">
        <v>42412</v>
      </c>
      <c r="AC126">
        <v>1</v>
      </c>
      <c r="AD126" s="39" t="s">
        <v>42410</v>
      </c>
      <c r="AF126">
        <v>0</v>
      </c>
      <c r="AG126" s="39" t="s">
        <v>42411</v>
      </c>
      <c r="AI126">
        <v>0</v>
      </c>
      <c r="AJ126" s="39" t="s">
        <v>42413</v>
      </c>
      <c r="AL126">
        <v>0</v>
      </c>
      <c r="AM126" s="39" t="s">
        <v>42412</v>
      </c>
      <c r="AO126">
        <v>1</v>
      </c>
      <c r="AP126" s="39" t="s">
        <v>42412</v>
      </c>
      <c r="AR126">
        <v>0</v>
      </c>
      <c r="AS126" s="39" t="s">
        <v>42411</v>
      </c>
      <c r="AU126">
        <v>1</v>
      </c>
      <c r="AV126" s="39" t="s">
        <v>42414</v>
      </c>
      <c r="AW126">
        <v>1</v>
      </c>
      <c r="AY126" s="39" t="s">
        <v>42423</v>
      </c>
      <c r="AZ126">
        <v>1</v>
      </c>
    </row>
    <row r="127" spans="1:52" x14ac:dyDescent="0.3">
      <c r="A127">
        <v>126</v>
      </c>
      <c r="B127" s="1">
        <v>45891.390868055554</v>
      </c>
      <c r="C127" s="1">
        <v>45891.39775462963</v>
      </c>
      <c r="D127" s="39" t="s">
        <v>2469</v>
      </c>
      <c r="E127" s="39" t="s">
        <v>2470</v>
      </c>
      <c r="F127">
        <v>8</v>
      </c>
      <c r="I127" s="39" t="s">
        <v>5836</v>
      </c>
      <c r="L127">
        <v>9</v>
      </c>
      <c r="O127">
        <v>33</v>
      </c>
      <c r="R127" s="39" t="s">
        <v>42409</v>
      </c>
      <c r="S127">
        <v>1</v>
      </c>
      <c r="U127" s="39" t="s">
        <v>42412</v>
      </c>
      <c r="V127">
        <v>0</v>
      </c>
      <c r="X127" s="39" t="s">
        <v>42411</v>
      </c>
      <c r="Y127">
        <v>1</v>
      </c>
      <c r="AA127" s="39" t="s">
        <v>42412</v>
      </c>
      <c r="AC127">
        <v>1</v>
      </c>
      <c r="AD127" s="39" t="s">
        <v>42410</v>
      </c>
      <c r="AF127">
        <v>0</v>
      </c>
      <c r="AG127" s="39" t="s">
        <v>42413</v>
      </c>
      <c r="AI127">
        <v>0</v>
      </c>
      <c r="AJ127" s="39" t="s">
        <v>42410</v>
      </c>
      <c r="AL127">
        <v>1</v>
      </c>
      <c r="AM127" s="39" t="s">
        <v>42412</v>
      </c>
      <c r="AO127">
        <v>1</v>
      </c>
      <c r="AP127" s="39" t="s">
        <v>42409</v>
      </c>
      <c r="AR127">
        <v>1</v>
      </c>
      <c r="AS127" s="39" t="s">
        <v>42411</v>
      </c>
      <c r="AU127">
        <v>1</v>
      </c>
      <c r="AV127" s="39" t="s">
        <v>42414</v>
      </c>
      <c r="AW127">
        <v>1</v>
      </c>
      <c r="AY127" s="39" t="s">
        <v>42422</v>
      </c>
      <c r="AZ127">
        <v>0</v>
      </c>
    </row>
    <row r="128" spans="1:52" x14ac:dyDescent="0.3">
      <c r="A128">
        <v>127</v>
      </c>
      <c r="B128" s="1">
        <v>45891.393101851849</v>
      </c>
      <c r="C128" s="1">
        <v>45891.397847222222</v>
      </c>
      <c r="D128" s="39" t="s">
        <v>3860</v>
      </c>
      <c r="E128" s="39" t="s">
        <v>3861</v>
      </c>
      <c r="F128">
        <v>5</v>
      </c>
      <c r="I128" s="39" t="s">
        <v>3861</v>
      </c>
      <c r="L128">
        <v>6</v>
      </c>
      <c r="O128">
        <v>12</v>
      </c>
      <c r="R128" s="39" t="s">
        <v>42409</v>
      </c>
      <c r="S128">
        <v>1</v>
      </c>
      <c r="U128" s="39" t="s">
        <v>42412</v>
      </c>
      <c r="V128">
        <v>0</v>
      </c>
      <c r="X128" s="39" t="s">
        <v>42413</v>
      </c>
      <c r="Y128">
        <v>0</v>
      </c>
      <c r="AA128" s="39" t="s">
        <v>42412</v>
      </c>
      <c r="AC128">
        <v>1</v>
      </c>
      <c r="AD128" s="39" t="s">
        <v>42410</v>
      </c>
      <c r="AF128">
        <v>0</v>
      </c>
      <c r="AG128" s="39" t="s">
        <v>42411</v>
      </c>
      <c r="AI128">
        <v>0</v>
      </c>
      <c r="AJ128" s="39" t="s">
        <v>42413</v>
      </c>
      <c r="AL128">
        <v>0</v>
      </c>
      <c r="AM128" s="39" t="s">
        <v>42412</v>
      </c>
      <c r="AO128">
        <v>1</v>
      </c>
      <c r="AP128" s="39" t="s">
        <v>42412</v>
      </c>
      <c r="AR128">
        <v>0</v>
      </c>
      <c r="AS128" s="39" t="s">
        <v>42411</v>
      </c>
      <c r="AU128">
        <v>1</v>
      </c>
      <c r="AV128" s="39" t="s">
        <v>42414</v>
      </c>
      <c r="AW128">
        <v>1</v>
      </c>
      <c r="AY128" s="39" t="s">
        <v>42419</v>
      </c>
      <c r="AZ128">
        <v>0</v>
      </c>
    </row>
    <row r="129" spans="1:52" x14ac:dyDescent="0.3">
      <c r="A129">
        <v>128</v>
      </c>
      <c r="B129" s="1">
        <v>45891.39267361111</v>
      </c>
      <c r="C129" s="1">
        <v>45891.398043981484</v>
      </c>
      <c r="D129" s="39" t="s">
        <v>3980</v>
      </c>
      <c r="E129" s="39" t="s">
        <v>3981</v>
      </c>
      <c r="F129">
        <v>4</v>
      </c>
      <c r="I129" s="39" t="s">
        <v>3981</v>
      </c>
      <c r="L129">
        <v>6</v>
      </c>
      <c r="O129">
        <v>6</v>
      </c>
      <c r="R129" s="39" t="s">
        <v>42409</v>
      </c>
      <c r="S129">
        <v>1</v>
      </c>
      <c r="U129" s="39" t="s">
        <v>42412</v>
      </c>
      <c r="V129">
        <v>0</v>
      </c>
      <c r="X129" s="39" t="s">
        <v>42413</v>
      </c>
      <c r="Y129">
        <v>0</v>
      </c>
      <c r="AA129" s="39" t="s">
        <v>42412</v>
      </c>
      <c r="AC129">
        <v>1</v>
      </c>
      <c r="AD129" s="39" t="s">
        <v>42410</v>
      </c>
      <c r="AF129">
        <v>0</v>
      </c>
      <c r="AG129" s="39" t="s">
        <v>42411</v>
      </c>
      <c r="AI129">
        <v>0</v>
      </c>
      <c r="AJ129" s="39" t="s">
        <v>42413</v>
      </c>
      <c r="AL129">
        <v>0</v>
      </c>
      <c r="AM129" s="39" t="s">
        <v>42412</v>
      </c>
      <c r="AO129">
        <v>1</v>
      </c>
      <c r="AP129" s="39" t="s">
        <v>42412</v>
      </c>
      <c r="AR129">
        <v>0</v>
      </c>
      <c r="AS129" s="39" t="s">
        <v>42411</v>
      </c>
      <c r="AU129">
        <v>1</v>
      </c>
      <c r="AV129" s="39" t="s">
        <v>42418</v>
      </c>
      <c r="AW129">
        <v>0</v>
      </c>
      <c r="AY129" s="39" t="s">
        <v>42451</v>
      </c>
      <c r="AZ129">
        <v>0</v>
      </c>
    </row>
    <row r="130" spans="1:52" x14ac:dyDescent="0.3">
      <c r="A130">
        <v>129</v>
      </c>
      <c r="B130" s="1">
        <v>45891.391828703701</v>
      </c>
      <c r="C130" s="1">
        <v>45891.39806712963</v>
      </c>
      <c r="D130" s="39" t="s">
        <v>3909</v>
      </c>
      <c r="E130" s="39" t="s">
        <v>3910</v>
      </c>
      <c r="F130">
        <v>6</v>
      </c>
      <c r="I130" s="39" t="s">
        <v>3910</v>
      </c>
      <c r="L130">
        <v>6</v>
      </c>
      <c r="O130">
        <v>7</v>
      </c>
      <c r="R130" s="39" t="s">
        <v>42409</v>
      </c>
      <c r="S130">
        <v>1</v>
      </c>
      <c r="U130" s="39" t="s">
        <v>42412</v>
      </c>
      <c r="V130">
        <v>0</v>
      </c>
      <c r="X130" s="39" t="s">
        <v>42413</v>
      </c>
      <c r="Y130">
        <v>0</v>
      </c>
      <c r="AA130" s="39" t="s">
        <v>42412</v>
      </c>
      <c r="AC130">
        <v>1</v>
      </c>
      <c r="AD130" s="39" t="s">
        <v>42410</v>
      </c>
      <c r="AF130">
        <v>0</v>
      </c>
      <c r="AG130" s="39" t="s">
        <v>42411</v>
      </c>
      <c r="AI130">
        <v>0</v>
      </c>
      <c r="AJ130" s="39" t="s">
        <v>42413</v>
      </c>
      <c r="AL130">
        <v>0</v>
      </c>
      <c r="AM130" s="39" t="s">
        <v>42412</v>
      </c>
      <c r="AO130">
        <v>1</v>
      </c>
      <c r="AP130" s="39" t="s">
        <v>42412</v>
      </c>
      <c r="AR130">
        <v>0</v>
      </c>
      <c r="AS130" s="39" t="s">
        <v>42411</v>
      </c>
      <c r="AU130">
        <v>1</v>
      </c>
      <c r="AV130" s="39" t="s">
        <v>42414</v>
      </c>
      <c r="AW130">
        <v>1</v>
      </c>
      <c r="AY130" s="39" t="s">
        <v>42423</v>
      </c>
      <c r="AZ130">
        <v>1</v>
      </c>
    </row>
    <row r="131" spans="1:52" x14ac:dyDescent="0.3">
      <c r="A131">
        <v>130</v>
      </c>
      <c r="B131" s="1">
        <v>45891.390231481484</v>
      </c>
      <c r="C131" s="1">
        <v>45891.398101851853</v>
      </c>
      <c r="D131" s="39" t="s">
        <v>3049</v>
      </c>
      <c r="E131" s="39" t="s">
        <v>3050</v>
      </c>
      <c r="F131">
        <v>11</v>
      </c>
      <c r="I131" s="39" t="s">
        <v>3050</v>
      </c>
      <c r="L131">
        <v>9</v>
      </c>
      <c r="O131">
        <v>9</v>
      </c>
      <c r="R131" s="39" t="s">
        <v>42409</v>
      </c>
      <c r="S131">
        <v>1</v>
      </c>
      <c r="U131" s="39" t="s">
        <v>42410</v>
      </c>
      <c r="V131">
        <v>1</v>
      </c>
      <c r="X131" s="39" t="s">
        <v>42411</v>
      </c>
      <c r="Y131">
        <v>1</v>
      </c>
      <c r="AA131" s="39" t="s">
        <v>42412</v>
      </c>
      <c r="AC131">
        <v>1</v>
      </c>
      <c r="AD131" s="39" t="s">
        <v>42413</v>
      </c>
      <c r="AF131">
        <v>1</v>
      </c>
      <c r="AG131" s="39" t="s">
        <v>42410</v>
      </c>
      <c r="AI131">
        <v>1</v>
      </c>
      <c r="AJ131" s="39" t="s">
        <v>42410</v>
      </c>
      <c r="AL131">
        <v>1</v>
      </c>
      <c r="AM131" s="39" t="s">
        <v>42412</v>
      </c>
      <c r="AO131">
        <v>1</v>
      </c>
      <c r="AP131" s="39" t="s">
        <v>42409</v>
      </c>
      <c r="AR131">
        <v>1</v>
      </c>
      <c r="AS131" s="39" t="s">
        <v>42411</v>
      </c>
      <c r="AU131">
        <v>1</v>
      </c>
      <c r="AV131" s="39" t="s">
        <v>42414</v>
      </c>
      <c r="AW131">
        <v>1</v>
      </c>
      <c r="AY131" s="39" t="s">
        <v>42429</v>
      </c>
      <c r="AZ131">
        <v>0</v>
      </c>
    </row>
    <row r="132" spans="1:52" x14ac:dyDescent="0.3">
      <c r="A132">
        <v>131</v>
      </c>
      <c r="B132" s="1">
        <v>45891.391527777778</v>
      </c>
      <c r="C132" s="1">
        <v>45891.398634259262</v>
      </c>
      <c r="D132" s="39" t="s">
        <v>4124</v>
      </c>
      <c r="E132" s="39" t="s">
        <v>4125</v>
      </c>
      <c r="F132">
        <v>8</v>
      </c>
      <c r="I132" s="39" t="s">
        <v>4125</v>
      </c>
      <c r="L132">
        <v>6</v>
      </c>
      <c r="O132">
        <v>26</v>
      </c>
      <c r="R132" s="39" t="s">
        <v>42409</v>
      </c>
      <c r="S132">
        <v>1</v>
      </c>
      <c r="U132" s="39" t="s">
        <v>42412</v>
      </c>
      <c r="V132">
        <v>0</v>
      </c>
      <c r="X132" s="39" t="s">
        <v>42411</v>
      </c>
      <c r="Y132">
        <v>1</v>
      </c>
      <c r="AA132" s="39" t="s">
        <v>42412</v>
      </c>
      <c r="AC132">
        <v>1</v>
      </c>
      <c r="AD132" s="39" t="s">
        <v>42410</v>
      </c>
      <c r="AF132">
        <v>0</v>
      </c>
      <c r="AG132" s="39" t="s">
        <v>42411</v>
      </c>
      <c r="AI132">
        <v>0</v>
      </c>
      <c r="AJ132" s="39" t="s">
        <v>42410</v>
      </c>
      <c r="AL132">
        <v>1</v>
      </c>
      <c r="AM132" s="39" t="s">
        <v>42412</v>
      </c>
      <c r="AO132">
        <v>1</v>
      </c>
      <c r="AP132" s="39" t="s">
        <v>42409</v>
      </c>
      <c r="AR132">
        <v>1</v>
      </c>
      <c r="AS132" s="39" t="s">
        <v>42411</v>
      </c>
      <c r="AU132">
        <v>1</v>
      </c>
      <c r="AV132" s="39" t="s">
        <v>42414</v>
      </c>
      <c r="AW132">
        <v>1</v>
      </c>
      <c r="AY132" s="39" t="s">
        <v>42422</v>
      </c>
      <c r="AZ132">
        <v>0</v>
      </c>
    </row>
    <row r="133" spans="1:52" x14ac:dyDescent="0.3">
      <c r="A133">
        <v>132</v>
      </c>
      <c r="B133" s="1">
        <v>45891.39565972222</v>
      </c>
      <c r="C133" s="1">
        <v>45891.398645833331</v>
      </c>
      <c r="D133" s="39" t="s">
        <v>4131</v>
      </c>
      <c r="E133" s="39" t="s">
        <v>4132</v>
      </c>
      <c r="F133">
        <v>8</v>
      </c>
      <c r="I133" s="39" t="s">
        <v>4132</v>
      </c>
      <c r="L133">
        <v>6</v>
      </c>
      <c r="O133">
        <v>27</v>
      </c>
      <c r="R133" s="39" t="s">
        <v>42409</v>
      </c>
      <c r="S133">
        <v>1</v>
      </c>
      <c r="U133" s="39" t="s">
        <v>42412</v>
      </c>
      <c r="V133">
        <v>0</v>
      </c>
      <c r="X133" s="39" t="s">
        <v>42411</v>
      </c>
      <c r="Y133">
        <v>1</v>
      </c>
      <c r="AA133" s="39" t="s">
        <v>42412</v>
      </c>
      <c r="AC133">
        <v>1</v>
      </c>
      <c r="AD133" s="39" t="s">
        <v>42410</v>
      </c>
      <c r="AF133">
        <v>0</v>
      </c>
      <c r="AG133" s="39" t="s">
        <v>42411</v>
      </c>
      <c r="AI133">
        <v>0</v>
      </c>
      <c r="AJ133" s="39" t="s">
        <v>42410</v>
      </c>
      <c r="AL133">
        <v>1</v>
      </c>
      <c r="AM133" s="39" t="s">
        <v>42412</v>
      </c>
      <c r="AO133">
        <v>1</v>
      </c>
      <c r="AP133" s="39" t="s">
        <v>42409</v>
      </c>
      <c r="AR133">
        <v>1</v>
      </c>
      <c r="AS133" s="39" t="s">
        <v>42411</v>
      </c>
      <c r="AU133">
        <v>1</v>
      </c>
      <c r="AV133" s="39" t="s">
        <v>42414</v>
      </c>
      <c r="AW133">
        <v>1</v>
      </c>
      <c r="AY133" s="39" t="s">
        <v>42422</v>
      </c>
      <c r="AZ133">
        <v>0</v>
      </c>
    </row>
    <row r="134" spans="1:52" x14ac:dyDescent="0.3">
      <c r="A134">
        <v>133</v>
      </c>
      <c r="B134" s="1">
        <v>45891.395671296297</v>
      </c>
      <c r="C134" s="1">
        <v>45891.399050925924</v>
      </c>
      <c r="D134" s="39" t="s">
        <v>3030</v>
      </c>
      <c r="E134" s="39" t="s">
        <v>3031</v>
      </c>
      <c r="F134">
        <v>7</v>
      </c>
      <c r="I134" s="39" t="s">
        <v>3031</v>
      </c>
      <c r="L134">
        <v>9</v>
      </c>
      <c r="O134">
        <v>12</v>
      </c>
      <c r="R134" s="39" t="s">
        <v>42409</v>
      </c>
      <c r="S134">
        <v>1</v>
      </c>
      <c r="U134" s="39" t="s">
        <v>42413</v>
      </c>
      <c r="V134">
        <v>0</v>
      </c>
      <c r="X134" s="39" t="s">
        <v>42411</v>
      </c>
      <c r="Y134">
        <v>1</v>
      </c>
      <c r="AA134" s="39" t="s">
        <v>42412</v>
      </c>
      <c r="AC134">
        <v>1</v>
      </c>
      <c r="AD134" s="39" t="s">
        <v>42410</v>
      </c>
      <c r="AF134">
        <v>0</v>
      </c>
      <c r="AG134" s="39" t="s">
        <v>42410</v>
      </c>
      <c r="AI134">
        <v>1</v>
      </c>
      <c r="AJ134" s="39" t="s">
        <v>42413</v>
      </c>
      <c r="AL134">
        <v>0</v>
      </c>
      <c r="AM134" s="39" t="s">
        <v>42412</v>
      </c>
      <c r="AO134">
        <v>1</v>
      </c>
      <c r="AP134" s="39" t="s">
        <v>42412</v>
      </c>
      <c r="AR134">
        <v>0</v>
      </c>
      <c r="AS134" s="39" t="s">
        <v>42411</v>
      </c>
      <c r="AU134">
        <v>1</v>
      </c>
      <c r="AV134" s="39" t="s">
        <v>42414</v>
      </c>
      <c r="AW134">
        <v>1</v>
      </c>
      <c r="AY134" s="39" t="s">
        <v>42452</v>
      </c>
      <c r="AZ134">
        <v>0</v>
      </c>
    </row>
    <row r="135" spans="1:52" x14ac:dyDescent="0.3">
      <c r="A135">
        <v>134</v>
      </c>
      <c r="B135" s="1">
        <v>45891.396805555552</v>
      </c>
      <c r="C135" s="1">
        <v>45891.399143518516</v>
      </c>
      <c r="D135" s="39" t="s">
        <v>4105</v>
      </c>
      <c r="E135" s="39" t="s">
        <v>4106</v>
      </c>
      <c r="F135">
        <v>7</v>
      </c>
      <c r="I135" s="39" t="s">
        <v>4106</v>
      </c>
      <c r="L135">
        <v>6</v>
      </c>
      <c r="O135">
        <v>24</v>
      </c>
      <c r="R135" s="39" t="s">
        <v>42409</v>
      </c>
      <c r="S135">
        <v>1</v>
      </c>
      <c r="U135" s="39" t="s">
        <v>42413</v>
      </c>
      <c r="V135">
        <v>0</v>
      </c>
      <c r="X135" s="39" t="s">
        <v>42412</v>
      </c>
      <c r="Y135">
        <v>0</v>
      </c>
      <c r="AA135" s="39" t="s">
        <v>42412</v>
      </c>
      <c r="AC135">
        <v>1</v>
      </c>
      <c r="AD135" s="39" t="s">
        <v>42410</v>
      </c>
      <c r="AF135">
        <v>0</v>
      </c>
      <c r="AG135" s="39" t="s">
        <v>42410</v>
      </c>
      <c r="AI135">
        <v>1</v>
      </c>
      <c r="AJ135" s="39" t="s">
        <v>42411</v>
      </c>
      <c r="AL135">
        <v>0</v>
      </c>
      <c r="AM135" s="39" t="s">
        <v>42412</v>
      </c>
      <c r="AO135">
        <v>1</v>
      </c>
      <c r="AP135" s="39" t="s">
        <v>42412</v>
      </c>
      <c r="AR135">
        <v>0</v>
      </c>
      <c r="AS135" s="39" t="s">
        <v>42411</v>
      </c>
      <c r="AU135">
        <v>1</v>
      </c>
      <c r="AV135" s="39" t="s">
        <v>42414</v>
      </c>
      <c r="AW135">
        <v>1</v>
      </c>
      <c r="AY135" s="39" t="s">
        <v>42423</v>
      </c>
      <c r="AZ135">
        <v>1</v>
      </c>
    </row>
    <row r="136" spans="1:52" x14ac:dyDescent="0.3">
      <c r="A136">
        <v>135</v>
      </c>
      <c r="B136" s="1">
        <v>45891.399050925924</v>
      </c>
      <c r="C136" s="1">
        <v>45891.399143518516</v>
      </c>
      <c r="D136" s="39" t="s">
        <v>3067</v>
      </c>
      <c r="E136" s="39" t="s">
        <v>3068</v>
      </c>
      <c r="F136">
        <v>11</v>
      </c>
      <c r="I136" s="39" t="s">
        <v>3068</v>
      </c>
      <c r="L136">
        <v>9</v>
      </c>
      <c r="O136">
        <v>37</v>
      </c>
      <c r="R136" s="39" t="s">
        <v>42409</v>
      </c>
      <c r="S136">
        <v>1</v>
      </c>
      <c r="U136" s="39" t="s">
        <v>42410</v>
      </c>
      <c r="V136">
        <v>1</v>
      </c>
      <c r="X136" s="39" t="s">
        <v>42411</v>
      </c>
      <c r="Y136">
        <v>1</v>
      </c>
      <c r="AA136" s="39" t="s">
        <v>42412</v>
      </c>
      <c r="AC136">
        <v>1</v>
      </c>
      <c r="AD136" s="39" t="s">
        <v>42413</v>
      </c>
      <c r="AF136">
        <v>1</v>
      </c>
      <c r="AG136" s="39" t="s">
        <v>42410</v>
      </c>
      <c r="AI136">
        <v>1</v>
      </c>
      <c r="AJ136" s="39" t="s">
        <v>42410</v>
      </c>
      <c r="AL136">
        <v>1</v>
      </c>
      <c r="AM136" s="39" t="s">
        <v>42412</v>
      </c>
      <c r="AO136">
        <v>1</v>
      </c>
      <c r="AP136" s="39" t="s">
        <v>42409</v>
      </c>
      <c r="AR136">
        <v>1</v>
      </c>
      <c r="AS136" s="39" t="s">
        <v>42409</v>
      </c>
      <c r="AU136">
        <v>0</v>
      </c>
      <c r="AV136" s="39" t="s">
        <v>42414</v>
      </c>
      <c r="AW136">
        <v>1</v>
      </c>
      <c r="AY136" s="39" t="s">
        <v>42423</v>
      </c>
      <c r="AZ136">
        <v>1</v>
      </c>
    </row>
    <row r="137" spans="1:52" x14ac:dyDescent="0.3">
      <c r="A137">
        <v>136</v>
      </c>
      <c r="B137" s="1">
        <v>45891.392291666663</v>
      </c>
      <c r="C137" s="1">
        <v>45891.399548611109</v>
      </c>
      <c r="D137" s="39" t="s">
        <v>1890</v>
      </c>
      <c r="E137" s="39" t="s">
        <v>1891</v>
      </c>
      <c r="F137">
        <v>6</v>
      </c>
      <c r="I137" s="39" t="s">
        <v>1891</v>
      </c>
      <c r="L137">
        <v>9</v>
      </c>
      <c r="O137">
        <v>16</v>
      </c>
      <c r="R137" s="39" t="s">
        <v>42410</v>
      </c>
      <c r="S137">
        <v>0</v>
      </c>
      <c r="U137" s="39" t="s">
        <v>42413</v>
      </c>
      <c r="V137">
        <v>0</v>
      </c>
      <c r="X137" s="39" t="s">
        <v>42411</v>
      </c>
      <c r="Y137">
        <v>1</v>
      </c>
      <c r="AA137" s="39" t="s">
        <v>42412</v>
      </c>
      <c r="AC137">
        <v>1</v>
      </c>
      <c r="AD137" s="39" t="s">
        <v>42410</v>
      </c>
      <c r="AF137">
        <v>0</v>
      </c>
      <c r="AG137" s="39" t="s">
        <v>42410</v>
      </c>
      <c r="AI137">
        <v>1</v>
      </c>
      <c r="AJ137" s="39" t="s">
        <v>42413</v>
      </c>
      <c r="AL137">
        <v>0</v>
      </c>
      <c r="AM137" s="39" t="s">
        <v>42412</v>
      </c>
      <c r="AO137">
        <v>1</v>
      </c>
      <c r="AP137" s="39" t="s">
        <v>42412</v>
      </c>
      <c r="AR137">
        <v>0</v>
      </c>
      <c r="AS137" s="39" t="s">
        <v>42411</v>
      </c>
      <c r="AU137">
        <v>1</v>
      </c>
      <c r="AV137" s="39" t="s">
        <v>42414</v>
      </c>
      <c r="AW137">
        <v>1</v>
      </c>
      <c r="AY137" s="39" t="s">
        <v>42419</v>
      </c>
      <c r="AZ137">
        <v>0</v>
      </c>
    </row>
    <row r="138" spans="1:52" x14ac:dyDescent="0.3">
      <c r="A138">
        <v>137</v>
      </c>
      <c r="B138" s="1">
        <v>45891.390196759261</v>
      </c>
      <c r="C138" s="1">
        <v>45891.399571759262</v>
      </c>
      <c r="D138" s="39" t="s">
        <v>1912</v>
      </c>
      <c r="E138" s="39" t="s">
        <v>1913</v>
      </c>
      <c r="F138">
        <v>10</v>
      </c>
      <c r="I138" s="39" t="s">
        <v>42453</v>
      </c>
      <c r="L138">
        <v>9</v>
      </c>
      <c r="O138">
        <v>39</v>
      </c>
      <c r="R138" s="39" t="s">
        <v>42409</v>
      </c>
      <c r="S138">
        <v>1</v>
      </c>
      <c r="U138" s="39" t="s">
        <v>42410</v>
      </c>
      <c r="V138">
        <v>1</v>
      </c>
      <c r="X138" s="39" t="s">
        <v>42411</v>
      </c>
      <c r="Y138">
        <v>1</v>
      </c>
      <c r="AA138" s="39" t="s">
        <v>42412</v>
      </c>
      <c r="AC138">
        <v>1</v>
      </c>
      <c r="AD138" s="39" t="s">
        <v>42413</v>
      </c>
      <c r="AF138">
        <v>1</v>
      </c>
      <c r="AG138" s="39" t="s">
        <v>42413</v>
      </c>
      <c r="AI138">
        <v>0</v>
      </c>
      <c r="AJ138" s="39" t="s">
        <v>42410</v>
      </c>
      <c r="AL138">
        <v>1</v>
      </c>
      <c r="AM138" s="39" t="s">
        <v>42412</v>
      </c>
      <c r="AO138">
        <v>1</v>
      </c>
      <c r="AP138" s="39" t="s">
        <v>42409</v>
      </c>
      <c r="AR138">
        <v>1</v>
      </c>
      <c r="AS138" s="39" t="s">
        <v>42409</v>
      </c>
      <c r="AU138">
        <v>0</v>
      </c>
      <c r="AV138" s="39" t="s">
        <v>42414</v>
      </c>
      <c r="AW138">
        <v>1</v>
      </c>
      <c r="AY138" s="39" t="s">
        <v>42423</v>
      </c>
      <c r="AZ138">
        <v>1</v>
      </c>
    </row>
    <row r="139" spans="1:52" x14ac:dyDescent="0.3">
      <c r="A139">
        <v>138</v>
      </c>
      <c r="B139" s="1">
        <v>45891.391944444447</v>
      </c>
      <c r="C139" s="1">
        <v>45891.399583333332</v>
      </c>
      <c r="D139" s="39" t="s">
        <v>2574</v>
      </c>
      <c r="E139" s="39" t="s">
        <v>2575</v>
      </c>
      <c r="F139">
        <v>8</v>
      </c>
      <c r="I139" s="39" t="s">
        <v>2575</v>
      </c>
      <c r="L139">
        <v>9</v>
      </c>
      <c r="O139">
        <v>18</v>
      </c>
      <c r="R139" s="39" t="s">
        <v>42409</v>
      </c>
      <c r="S139">
        <v>1</v>
      </c>
      <c r="U139" s="39" t="s">
        <v>42413</v>
      </c>
      <c r="V139">
        <v>0</v>
      </c>
      <c r="X139" s="39" t="s">
        <v>42411</v>
      </c>
      <c r="Y139">
        <v>1</v>
      </c>
      <c r="AA139" s="39" t="s">
        <v>42412</v>
      </c>
      <c r="AC139">
        <v>1</v>
      </c>
      <c r="AD139" s="39" t="s">
        <v>42410</v>
      </c>
      <c r="AF139">
        <v>0</v>
      </c>
      <c r="AG139" s="39" t="s">
        <v>42410</v>
      </c>
      <c r="AI139">
        <v>1</v>
      </c>
      <c r="AJ139" s="39" t="s">
        <v>42413</v>
      </c>
      <c r="AL139">
        <v>0</v>
      </c>
      <c r="AM139" s="39" t="s">
        <v>42412</v>
      </c>
      <c r="AO139">
        <v>1</v>
      </c>
      <c r="AP139" s="39" t="s">
        <v>42412</v>
      </c>
      <c r="AR139">
        <v>0</v>
      </c>
      <c r="AS139" s="39" t="s">
        <v>42411</v>
      </c>
      <c r="AU139">
        <v>1</v>
      </c>
      <c r="AV139" s="39" t="s">
        <v>42414</v>
      </c>
      <c r="AW139">
        <v>1</v>
      </c>
      <c r="AY139" s="39" t="s">
        <v>42423</v>
      </c>
      <c r="AZ139">
        <v>1</v>
      </c>
    </row>
    <row r="140" spans="1:52" x14ac:dyDescent="0.3">
      <c r="A140">
        <v>139</v>
      </c>
      <c r="B140" s="1">
        <v>45891.391817129632</v>
      </c>
      <c r="C140" s="1">
        <v>45891.399583333332</v>
      </c>
      <c r="D140" s="39" t="s">
        <v>4554</v>
      </c>
      <c r="E140" s="39" t="s">
        <v>4555</v>
      </c>
      <c r="F140">
        <v>8</v>
      </c>
      <c r="I140" s="39" t="s">
        <v>5797</v>
      </c>
      <c r="L140">
        <v>9</v>
      </c>
      <c r="O140">
        <v>15</v>
      </c>
      <c r="R140" s="39" t="s">
        <v>42409</v>
      </c>
      <c r="S140">
        <v>1</v>
      </c>
      <c r="U140" s="39" t="s">
        <v>42410</v>
      </c>
      <c r="V140">
        <v>1</v>
      </c>
      <c r="X140" s="39" t="s">
        <v>42411</v>
      </c>
      <c r="Y140">
        <v>1</v>
      </c>
      <c r="AA140" s="39" t="s">
        <v>42412</v>
      </c>
      <c r="AC140">
        <v>1</v>
      </c>
      <c r="AD140" s="39" t="s">
        <v>42410</v>
      </c>
      <c r="AF140">
        <v>0</v>
      </c>
      <c r="AG140" s="39" t="s">
        <v>42410</v>
      </c>
      <c r="AI140">
        <v>1</v>
      </c>
      <c r="AJ140" s="39" t="s">
        <v>42413</v>
      </c>
      <c r="AL140">
        <v>0</v>
      </c>
      <c r="AM140" s="39" t="s">
        <v>42412</v>
      </c>
      <c r="AO140">
        <v>1</v>
      </c>
      <c r="AP140" s="39" t="s">
        <v>42412</v>
      </c>
      <c r="AR140">
        <v>0</v>
      </c>
      <c r="AS140" s="39" t="s">
        <v>42411</v>
      </c>
      <c r="AU140">
        <v>1</v>
      </c>
      <c r="AV140" s="39" t="s">
        <v>42414</v>
      </c>
      <c r="AW140">
        <v>1</v>
      </c>
      <c r="AY140" s="39" t="s">
        <v>42419</v>
      </c>
      <c r="AZ140">
        <v>0</v>
      </c>
    </row>
    <row r="141" spans="1:52" x14ac:dyDescent="0.3">
      <c r="A141">
        <v>140</v>
      </c>
      <c r="B141" s="1">
        <v>45891.390752314815</v>
      </c>
      <c r="C141" s="1">
        <v>45891.399629629632</v>
      </c>
      <c r="D141" s="39" t="s">
        <v>3077</v>
      </c>
      <c r="E141" s="39" t="s">
        <v>3078</v>
      </c>
      <c r="F141">
        <v>10</v>
      </c>
      <c r="I141" s="39" t="s">
        <v>3079</v>
      </c>
      <c r="L141">
        <v>9</v>
      </c>
      <c r="O141">
        <v>36</v>
      </c>
      <c r="R141" s="39" t="s">
        <v>42412</v>
      </c>
      <c r="S141">
        <v>0</v>
      </c>
      <c r="U141" s="39" t="s">
        <v>42410</v>
      </c>
      <c r="V141">
        <v>1</v>
      </c>
      <c r="X141" s="39" t="s">
        <v>42411</v>
      </c>
      <c r="Y141">
        <v>1</v>
      </c>
      <c r="AA141" s="39" t="s">
        <v>42412</v>
      </c>
      <c r="AC141">
        <v>1</v>
      </c>
      <c r="AD141" s="39" t="s">
        <v>42413</v>
      </c>
      <c r="AF141">
        <v>1</v>
      </c>
      <c r="AG141" s="39" t="s">
        <v>42410</v>
      </c>
      <c r="AI141">
        <v>1</v>
      </c>
      <c r="AJ141" s="39" t="s">
        <v>42410</v>
      </c>
      <c r="AL141">
        <v>1</v>
      </c>
      <c r="AM141" s="39" t="s">
        <v>42412</v>
      </c>
      <c r="AO141">
        <v>1</v>
      </c>
      <c r="AP141" s="39" t="s">
        <v>42409</v>
      </c>
      <c r="AR141">
        <v>1</v>
      </c>
      <c r="AS141" s="39" t="s">
        <v>42409</v>
      </c>
      <c r="AU141">
        <v>0</v>
      </c>
      <c r="AV141" s="39" t="s">
        <v>42414</v>
      </c>
      <c r="AW141">
        <v>1</v>
      </c>
      <c r="AY141" s="39" t="s">
        <v>42423</v>
      </c>
      <c r="AZ141">
        <v>1</v>
      </c>
    </row>
    <row r="142" spans="1:52" x14ac:dyDescent="0.3">
      <c r="A142">
        <v>141</v>
      </c>
      <c r="B142" s="1">
        <v>45891.391689814816</v>
      </c>
      <c r="C142" s="1">
        <v>45891.399687500001</v>
      </c>
      <c r="D142" s="39" t="s">
        <v>3040</v>
      </c>
      <c r="E142" s="39" t="s">
        <v>3041</v>
      </c>
      <c r="F142">
        <v>9</v>
      </c>
      <c r="I142" s="39" t="s">
        <v>3041</v>
      </c>
      <c r="L142">
        <v>9</v>
      </c>
      <c r="O142">
        <v>14</v>
      </c>
      <c r="R142" s="39" t="s">
        <v>42409</v>
      </c>
      <c r="S142">
        <v>1</v>
      </c>
      <c r="U142" s="39" t="s">
        <v>42413</v>
      </c>
      <c r="V142">
        <v>0</v>
      </c>
      <c r="X142" s="39" t="s">
        <v>42411</v>
      </c>
      <c r="Y142">
        <v>1</v>
      </c>
      <c r="AA142" s="39" t="s">
        <v>42412</v>
      </c>
      <c r="AC142">
        <v>1</v>
      </c>
      <c r="AD142" s="39" t="s">
        <v>42410</v>
      </c>
      <c r="AF142">
        <v>0</v>
      </c>
      <c r="AG142" s="39" t="s">
        <v>42410</v>
      </c>
      <c r="AI142">
        <v>1</v>
      </c>
      <c r="AJ142" s="39" t="s">
        <v>42413</v>
      </c>
      <c r="AL142">
        <v>0</v>
      </c>
      <c r="AM142" s="39" t="s">
        <v>42412</v>
      </c>
      <c r="AO142">
        <v>1</v>
      </c>
      <c r="AP142" s="39" t="s">
        <v>42409</v>
      </c>
      <c r="AR142">
        <v>1</v>
      </c>
      <c r="AS142" s="39" t="s">
        <v>42411</v>
      </c>
      <c r="AU142">
        <v>1</v>
      </c>
      <c r="AV142" s="39" t="s">
        <v>42414</v>
      </c>
      <c r="AW142">
        <v>1</v>
      </c>
      <c r="AY142" s="39" t="s">
        <v>42423</v>
      </c>
      <c r="AZ142">
        <v>1</v>
      </c>
    </row>
    <row r="143" spans="1:52" x14ac:dyDescent="0.3">
      <c r="A143">
        <v>142</v>
      </c>
      <c r="B143" s="1">
        <v>45891.390879629631</v>
      </c>
      <c r="C143" s="1">
        <v>45891.40048611111</v>
      </c>
      <c r="D143" s="39" t="s">
        <v>3870</v>
      </c>
      <c r="E143" s="39" t="s">
        <v>3871</v>
      </c>
      <c r="F143">
        <v>7</v>
      </c>
      <c r="I143" s="39" t="s">
        <v>3871</v>
      </c>
      <c r="L143">
        <v>6</v>
      </c>
      <c r="O143">
        <v>4</v>
      </c>
      <c r="R143" s="39" t="s">
        <v>42409</v>
      </c>
      <c r="S143">
        <v>1</v>
      </c>
      <c r="U143" s="39" t="s">
        <v>42413</v>
      </c>
      <c r="V143">
        <v>0</v>
      </c>
      <c r="X143" s="39" t="s">
        <v>42412</v>
      </c>
      <c r="Y143">
        <v>0</v>
      </c>
      <c r="AA143" s="39" t="s">
        <v>42412</v>
      </c>
      <c r="AC143">
        <v>1</v>
      </c>
      <c r="AD143" s="39" t="s">
        <v>42410</v>
      </c>
      <c r="AF143">
        <v>0</v>
      </c>
      <c r="AG143" s="39" t="s">
        <v>42410</v>
      </c>
      <c r="AI143">
        <v>1</v>
      </c>
      <c r="AJ143" s="39" t="s">
        <v>42411</v>
      </c>
      <c r="AL143">
        <v>0</v>
      </c>
      <c r="AM143" s="39" t="s">
        <v>42412</v>
      </c>
      <c r="AO143">
        <v>1</v>
      </c>
      <c r="AP143" s="39" t="s">
        <v>42412</v>
      </c>
      <c r="AR143">
        <v>0</v>
      </c>
      <c r="AS143" s="39" t="s">
        <v>42411</v>
      </c>
      <c r="AU143">
        <v>1</v>
      </c>
      <c r="AV143" s="39" t="s">
        <v>42414</v>
      </c>
      <c r="AW143">
        <v>1</v>
      </c>
      <c r="AY143" s="39" t="s">
        <v>42423</v>
      </c>
      <c r="AZ143">
        <v>1</v>
      </c>
    </row>
    <row r="144" spans="1:52" x14ac:dyDescent="0.3">
      <c r="A144">
        <v>143</v>
      </c>
      <c r="B144" s="1">
        <v>45891.397476851853</v>
      </c>
      <c r="C144" s="1">
        <v>45891.40048611111</v>
      </c>
      <c r="D144" s="39" t="s">
        <v>3917</v>
      </c>
      <c r="E144" s="39" t="s">
        <v>3918</v>
      </c>
      <c r="F144">
        <v>7</v>
      </c>
      <c r="I144" s="39" t="s">
        <v>3919</v>
      </c>
      <c r="L144">
        <v>6</v>
      </c>
      <c r="O144">
        <v>11</v>
      </c>
      <c r="R144" s="39" t="s">
        <v>42409</v>
      </c>
      <c r="S144">
        <v>1</v>
      </c>
      <c r="U144" s="39" t="s">
        <v>42413</v>
      </c>
      <c r="V144">
        <v>0</v>
      </c>
      <c r="X144" s="39" t="s">
        <v>42412</v>
      </c>
      <c r="Y144">
        <v>0</v>
      </c>
      <c r="AA144" s="39" t="s">
        <v>42412</v>
      </c>
      <c r="AC144">
        <v>1</v>
      </c>
      <c r="AD144" s="39" t="s">
        <v>42410</v>
      </c>
      <c r="AF144">
        <v>0</v>
      </c>
      <c r="AG144" s="39" t="s">
        <v>42410</v>
      </c>
      <c r="AI144">
        <v>1</v>
      </c>
      <c r="AJ144" s="39" t="s">
        <v>42411</v>
      </c>
      <c r="AL144">
        <v>0</v>
      </c>
      <c r="AM144" s="39" t="s">
        <v>42412</v>
      </c>
      <c r="AO144">
        <v>1</v>
      </c>
      <c r="AP144" s="39" t="s">
        <v>42412</v>
      </c>
      <c r="AR144">
        <v>0</v>
      </c>
      <c r="AS144" s="39" t="s">
        <v>42411</v>
      </c>
      <c r="AU144">
        <v>1</v>
      </c>
      <c r="AV144" s="39" t="s">
        <v>42414</v>
      </c>
      <c r="AW144">
        <v>1</v>
      </c>
      <c r="AY144" s="39" t="s">
        <v>42423</v>
      </c>
      <c r="AZ144">
        <v>1</v>
      </c>
    </row>
    <row r="145" spans="1:52" x14ac:dyDescent="0.3">
      <c r="A145">
        <v>144</v>
      </c>
      <c r="B145" s="1">
        <v>45891.389351851853</v>
      </c>
      <c r="C145" s="1">
        <v>45891.401076388887</v>
      </c>
      <c r="D145" s="39" t="s">
        <v>4141</v>
      </c>
      <c r="E145" s="39" t="s">
        <v>4142</v>
      </c>
      <c r="F145">
        <v>7</v>
      </c>
      <c r="I145" s="39" t="s">
        <v>40598</v>
      </c>
      <c r="L145">
        <v>6</v>
      </c>
      <c r="O145">
        <v>36</v>
      </c>
      <c r="R145" s="39" t="s">
        <v>42409</v>
      </c>
      <c r="S145">
        <v>1</v>
      </c>
      <c r="U145" s="39" t="s">
        <v>42412</v>
      </c>
      <c r="V145">
        <v>0</v>
      </c>
      <c r="X145" s="39" t="s">
        <v>42413</v>
      </c>
      <c r="Y145">
        <v>0</v>
      </c>
      <c r="AA145" s="39" t="s">
        <v>42412</v>
      </c>
      <c r="AC145">
        <v>1</v>
      </c>
      <c r="AD145" s="39" t="s">
        <v>42410</v>
      </c>
      <c r="AF145">
        <v>0</v>
      </c>
      <c r="AG145" s="39" t="s">
        <v>42411</v>
      </c>
      <c r="AI145">
        <v>0</v>
      </c>
      <c r="AJ145" s="39" t="s">
        <v>42410</v>
      </c>
      <c r="AL145">
        <v>1</v>
      </c>
      <c r="AM145" s="39" t="s">
        <v>42412</v>
      </c>
      <c r="AO145">
        <v>1</v>
      </c>
      <c r="AP145" s="39" t="s">
        <v>42409</v>
      </c>
      <c r="AR145">
        <v>1</v>
      </c>
      <c r="AS145" s="39" t="s">
        <v>42411</v>
      </c>
      <c r="AU145">
        <v>1</v>
      </c>
      <c r="AV145" s="39" t="s">
        <v>42414</v>
      </c>
      <c r="AW145">
        <v>1</v>
      </c>
      <c r="AY145" s="39" t="s">
        <v>42443</v>
      </c>
      <c r="AZ145">
        <v>0</v>
      </c>
    </row>
    <row r="146" spans="1:52" x14ac:dyDescent="0.3">
      <c r="A146">
        <v>145</v>
      </c>
      <c r="B146" s="1">
        <v>45891.398356481484</v>
      </c>
      <c r="C146" s="1">
        <v>45891.401145833333</v>
      </c>
      <c r="D146" s="39" t="s">
        <v>3946</v>
      </c>
      <c r="E146" s="39" t="s">
        <v>3947</v>
      </c>
      <c r="F146">
        <v>6</v>
      </c>
      <c r="I146" s="39" t="s">
        <v>3947</v>
      </c>
      <c r="L146">
        <v>6</v>
      </c>
      <c r="O146">
        <v>16</v>
      </c>
      <c r="R146" s="39" t="s">
        <v>42409</v>
      </c>
      <c r="S146">
        <v>1</v>
      </c>
      <c r="U146" s="39" t="s">
        <v>42413</v>
      </c>
      <c r="V146">
        <v>0</v>
      </c>
      <c r="X146" s="39" t="s">
        <v>42411</v>
      </c>
      <c r="Y146">
        <v>1</v>
      </c>
      <c r="AA146" s="39" t="s">
        <v>42412</v>
      </c>
      <c r="AC146">
        <v>1</v>
      </c>
      <c r="AD146" s="39" t="s">
        <v>42410</v>
      </c>
      <c r="AF146">
        <v>0</v>
      </c>
      <c r="AG146" s="39" t="s">
        <v>42410</v>
      </c>
      <c r="AI146">
        <v>1</v>
      </c>
      <c r="AJ146" s="39" t="s">
        <v>42412</v>
      </c>
      <c r="AL146">
        <v>0</v>
      </c>
      <c r="AM146" s="39" t="s">
        <v>42412</v>
      </c>
      <c r="AO146">
        <v>1</v>
      </c>
      <c r="AP146" s="39" t="s">
        <v>42412</v>
      </c>
      <c r="AR146">
        <v>0</v>
      </c>
      <c r="AS146" s="39" t="s">
        <v>42412</v>
      </c>
      <c r="AU146">
        <v>0</v>
      </c>
      <c r="AV146" s="39" t="s">
        <v>42414</v>
      </c>
      <c r="AW146">
        <v>1</v>
      </c>
      <c r="AY146" s="39" t="s">
        <v>42419</v>
      </c>
      <c r="AZ146">
        <v>0</v>
      </c>
    </row>
    <row r="147" spans="1:52" x14ac:dyDescent="0.3">
      <c r="A147">
        <v>146</v>
      </c>
      <c r="B147" s="1">
        <v>45891.397685185184</v>
      </c>
      <c r="C147" s="1">
        <v>45891.40115740741</v>
      </c>
      <c r="D147" s="39" t="s">
        <v>3951</v>
      </c>
      <c r="E147" s="39" t="s">
        <v>3952</v>
      </c>
      <c r="F147">
        <v>6</v>
      </c>
      <c r="I147" s="39" t="s">
        <v>3953</v>
      </c>
      <c r="L147">
        <v>6</v>
      </c>
      <c r="O147">
        <v>29</v>
      </c>
      <c r="R147" s="39" t="s">
        <v>42409</v>
      </c>
      <c r="S147">
        <v>1</v>
      </c>
      <c r="U147" s="39" t="s">
        <v>42413</v>
      </c>
      <c r="V147">
        <v>0</v>
      </c>
      <c r="X147" s="39" t="s">
        <v>42411</v>
      </c>
      <c r="Y147">
        <v>1</v>
      </c>
      <c r="AA147" s="39" t="s">
        <v>42412</v>
      </c>
      <c r="AC147">
        <v>1</v>
      </c>
      <c r="AD147" s="39" t="s">
        <v>42410</v>
      </c>
      <c r="AF147">
        <v>0</v>
      </c>
      <c r="AG147" s="39" t="s">
        <v>42410</v>
      </c>
      <c r="AI147">
        <v>1</v>
      </c>
      <c r="AJ147" s="39" t="s">
        <v>42412</v>
      </c>
      <c r="AL147">
        <v>0</v>
      </c>
      <c r="AM147" s="39" t="s">
        <v>42412</v>
      </c>
      <c r="AO147">
        <v>1</v>
      </c>
      <c r="AP147" s="39" t="s">
        <v>42412</v>
      </c>
      <c r="AR147">
        <v>0</v>
      </c>
      <c r="AS147" s="39" t="s">
        <v>42412</v>
      </c>
      <c r="AU147">
        <v>0</v>
      </c>
      <c r="AV147" s="39" t="s">
        <v>42414</v>
      </c>
      <c r="AW147">
        <v>1</v>
      </c>
      <c r="AY147" s="39" t="s">
        <v>42419</v>
      </c>
      <c r="AZ147">
        <v>0</v>
      </c>
    </row>
    <row r="148" spans="1:52" x14ac:dyDescent="0.3">
      <c r="A148">
        <v>147</v>
      </c>
      <c r="B148" s="1">
        <v>45891.394317129627</v>
      </c>
      <c r="C148" s="1">
        <v>45891.401423611111</v>
      </c>
      <c r="D148" s="39" t="s">
        <v>4777</v>
      </c>
      <c r="E148" s="39" t="s">
        <v>4778</v>
      </c>
      <c r="F148">
        <v>7</v>
      </c>
      <c r="I148" s="39" t="s">
        <v>4779</v>
      </c>
      <c r="L148">
        <v>9</v>
      </c>
      <c r="O148">
        <v>17</v>
      </c>
      <c r="R148" s="39" t="s">
        <v>42409</v>
      </c>
      <c r="S148">
        <v>1</v>
      </c>
      <c r="U148" s="39" t="s">
        <v>42413</v>
      </c>
      <c r="V148">
        <v>0</v>
      </c>
      <c r="X148" s="39" t="s">
        <v>42411</v>
      </c>
      <c r="Y148">
        <v>1</v>
      </c>
      <c r="AA148" s="39" t="s">
        <v>42412</v>
      </c>
      <c r="AC148">
        <v>1</v>
      </c>
      <c r="AD148" s="39" t="s">
        <v>42410</v>
      </c>
      <c r="AF148">
        <v>0</v>
      </c>
      <c r="AG148" s="39" t="s">
        <v>42410</v>
      </c>
      <c r="AI148">
        <v>1</v>
      </c>
      <c r="AJ148" s="39" t="s">
        <v>42413</v>
      </c>
      <c r="AL148">
        <v>0</v>
      </c>
      <c r="AM148" s="39" t="s">
        <v>42412</v>
      </c>
      <c r="AO148">
        <v>1</v>
      </c>
      <c r="AP148" s="39" t="s">
        <v>42412</v>
      </c>
      <c r="AR148">
        <v>0</v>
      </c>
      <c r="AS148" s="39" t="s">
        <v>42411</v>
      </c>
      <c r="AU148">
        <v>1</v>
      </c>
      <c r="AV148" s="39" t="s">
        <v>42414</v>
      </c>
      <c r="AW148">
        <v>1</v>
      </c>
      <c r="AY148" s="39" t="s">
        <v>42419</v>
      </c>
      <c r="AZ148">
        <v>0</v>
      </c>
    </row>
    <row r="149" spans="1:52" x14ac:dyDescent="0.3">
      <c r="A149">
        <v>148</v>
      </c>
      <c r="B149" s="1">
        <v>45891.389085648145</v>
      </c>
      <c r="C149" s="1">
        <v>45891.401643518519</v>
      </c>
      <c r="D149" s="39" t="s">
        <v>4524</v>
      </c>
      <c r="E149" s="39" t="s">
        <v>4525</v>
      </c>
      <c r="F149">
        <v>10</v>
      </c>
      <c r="I149" s="39" t="s">
        <v>14739</v>
      </c>
      <c r="L149">
        <v>6</v>
      </c>
      <c r="O149">
        <v>30</v>
      </c>
      <c r="R149" s="39" t="s">
        <v>42409</v>
      </c>
      <c r="S149">
        <v>1</v>
      </c>
      <c r="U149" s="39" t="s">
        <v>42412</v>
      </c>
      <c r="V149">
        <v>0</v>
      </c>
      <c r="X149" s="39" t="s">
        <v>42411</v>
      </c>
      <c r="Y149">
        <v>1</v>
      </c>
      <c r="AA149" s="39" t="s">
        <v>42412</v>
      </c>
      <c r="AC149">
        <v>1</v>
      </c>
      <c r="AD149" s="39" t="s">
        <v>42413</v>
      </c>
      <c r="AF149">
        <v>1</v>
      </c>
      <c r="AG149" s="39" t="s">
        <v>42410</v>
      </c>
      <c r="AI149">
        <v>1</v>
      </c>
      <c r="AJ149" s="39" t="s">
        <v>42410</v>
      </c>
      <c r="AL149">
        <v>1</v>
      </c>
      <c r="AM149" s="39" t="s">
        <v>42412</v>
      </c>
      <c r="AO149">
        <v>1</v>
      </c>
      <c r="AP149" s="39" t="s">
        <v>42409</v>
      </c>
      <c r="AR149">
        <v>1</v>
      </c>
      <c r="AS149" s="39" t="s">
        <v>42411</v>
      </c>
      <c r="AU149">
        <v>1</v>
      </c>
      <c r="AV149" s="39" t="s">
        <v>42414</v>
      </c>
      <c r="AW149">
        <v>1</v>
      </c>
      <c r="AY149" s="39" t="s">
        <v>42443</v>
      </c>
      <c r="AZ149">
        <v>0</v>
      </c>
    </row>
    <row r="150" spans="1:52" x14ac:dyDescent="0.3">
      <c r="A150">
        <v>149</v>
      </c>
      <c r="B150" s="1">
        <v>45891.392604166664</v>
      </c>
      <c r="C150" s="1">
        <v>45891.401712962965</v>
      </c>
      <c r="D150" s="39" t="s">
        <v>3820</v>
      </c>
      <c r="E150" s="39" t="s">
        <v>3821</v>
      </c>
      <c r="F150">
        <v>10</v>
      </c>
      <c r="I150" s="39" t="s">
        <v>3822</v>
      </c>
      <c r="L150">
        <v>9</v>
      </c>
      <c r="O150">
        <v>4</v>
      </c>
      <c r="R150" s="39" t="s">
        <v>42409</v>
      </c>
      <c r="S150">
        <v>1</v>
      </c>
      <c r="U150" s="39" t="s">
        <v>42410</v>
      </c>
      <c r="V150">
        <v>1</v>
      </c>
      <c r="X150" s="39" t="s">
        <v>42411</v>
      </c>
      <c r="Y150">
        <v>1</v>
      </c>
      <c r="AA150" s="39" t="s">
        <v>42413</v>
      </c>
      <c r="AC150">
        <v>0</v>
      </c>
      <c r="AD150" s="39" t="s">
        <v>42413</v>
      </c>
      <c r="AF150">
        <v>1</v>
      </c>
      <c r="AG150" s="39" t="s">
        <v>42410</v>
      </c>
      <c r="AI150">
        <v>1</v>
      </c>
      <c r="AJ150" s="39" t="s">
        <v>42410</v>
      </c>
      <c r="AL150">
        <v>1</v>
      </c>
      <c r="AM150" s="39" t="s">
        <v>42412</v>
      </c>
      <c r="AO150">
        <v>1</v>
      </c>
      <c r="AP150" s="39" t="s">
        <v>42409</v>
      </c>
      <c r="AR150">
        <v>1</v>
      </c>
      <c r="AS150" s="39" t="s">
        <v>42411</v>
      </c>
      <c r="AU150">
        <v>1</v>
      </c>
      <c r="AV150" s="39" t="s">
        <v>42414</v>
      </c>
      <c r="AW150">
        <v>1</v>
      </c>
      <c r="AY150" s="39" t="s">
        <v>42428</v>
      </c>
      <c r="AZ150">
        <v>0</v>
      </c>
    </row>
    <row r="151" spans="1:52" x14ac:dyDescent="0.3">
      <c r="A151">
        <v>150</v>
      </c>
      <c r="B151" s="1">
        <v>45891.399293981478</v>
      </c>
      <c r="C151" s="1">
        <v>45891.401736111111</v>
      </c>
      <c r="D151" s="39" t="s">
        <v>3898</v>
      </c>
      <c r="E151" s="39" t="s">
        <v>3899</v>
      </c>
      <c r="F151">
        <v>10</v>
      </c>
      <c r="I151" s="39" t="s">
        <v>3899</v>
      </c>
      <c r="L151">
        <v>6</v>
      </c>
      <c r="O151">
        <v>28</v>
      </c>
      <c r="R151" s="39" t="s">
        <v>42409</v>
      </c>
      <c r="S151">
        <v>1</v>
      </c>
      <c r="U151" s="39" t="s">
        <v>42412</v>
      </c>
      <c r="V151">
        <v>0</v>
      </c>
      <c r="X151" s="39" t="s">
        <v>42411</v>
      </c>
      <c r="Y151">
        <v>1</v>
      </c>
      <c r="AA151" s="39" t="s">
        <v>42412</v>
      </c>
      <c r="AC151">
        <v>1</v>
      </c>
      <c r="AD151" s="39" t="s">
        <v>42413</v>
      </c>
      <c r="AF151">
        <v>1</v>
      </c>
      <c r="AG151" s="39" t="s">
        <v>42410</v>
      </c>
      <c r="AI151">
        <v>1</v>
      </c>
      <c r="AJ151" s="39" t="s">
        <v>42410</v>
      </c>
      <c r="AL151">
        <v>1</v>
      </c>
      <c r="AM151" s="39" t="s">
        <v>42412</v>
      </c>
      <c r="AO151">
        <v>1</v>
      </c>
      <c r="AP151" s="39" t="s">
        <v>42409</v>
      </c>
      <c r="AR151">
        <v>1</v>
      </c>
      <c r="AS151" s="39" t="s">
        <v>42411</v>
      </c>
      <c r="AU151">
        <v>1</v>
      </c>
      <c r="AV151" s="39" t="s">
        <v>42414</v>
      </c>
      <c r="AW151">
        <v>1</v>
      </c>
      <c r="AY151" s="39" t="s">
        <v>42443</v>
      </c>
      <c r="AZ151">
        <v>0</v>
      </c>
    </row>
    <row r="152" spans="1:52" x14ac:dyDescent="0.3">
      <c r="A152">
        <v>151</v>
      </c>
      <c r="B152" s="1">
        <v>45891.392129629632</v>
      </c>
      <c r="C152" s="1">
        <v>45891.402314814812</v>
      </c>
      <c r="D152" s="39" t="s">
        <v>2552</v>
      </c>
      <c r="E152" s="39" t="s">
        <v>2553</v>
      </c>
      <c r="F152">
        <v>6</v>
      </c>
      <c r="I152" s="39" t="s">
        <v>2554</v>
      </c>
      <c r="L152">
        <v>9</v>
      </c>
      <c r="O152">
        <v>35</v>
      </c>
      <c r="R152" s="39" t="s">
        <v>42409</v>
      </c>
      <c r="S152">
        <v>1</v>
      </c>
      <c r="U152" s="39" t="s">
        <v>42413</v>
      </c>
      <c r="V152">
        <v>0</v>
      </c>
      <c r="X152" s="39" t="s">
        <v>42411</v>
      </c>
      <c r="Y152">
        <v>1</v>
      </c>
      <c r="AA152" s="39" t="s">
        <v>42412</v>
      </c>
      <c r="AC152">
        <v>1</v>
      </c>
      <c r="AD152" s="39" t="s">
        <v>42410</v>
      </c>
      <c r="AF152">
        <v>0</v>
      </c>
      <c r="AG152" s="39" t="s">
        <v>42410</v>
      </c>
      <c r="AI152">
        <v>1</v>
      </c>
      <c r="AJ152" s="39" t="s">
        <v>42412</v>
      </c>
      <c r="AL152">
        <v>0</v>
      </c>
      <c r="AM152" s="39" t="s">
        <v>42412</v>
      </c>
      <c r="AO152">
        <v>1</v>
      </c>
      <c r="AP152" s="39" t="s">
        <v>42412</v>
      </c>
      <c r="AR152">
        <v>0</v>
      </c>
      <c r="AS152" s="39" t="s">
        <v>42410</v>
      </c>
      <c r="AU152">
        <v>0</v>
      </c>
      <c r="AV152" s="39" t="s">
        <v>42414</v>
      </c>
      <c r="AW152">
        <v>1</v>
      </c>
      <c r="AY152" s="39" t="s">
        <v>42454</v>
      </c>
      <c r="AZ152">
        <v>0</v>
      </c>
    </row>
    <row r="153" spans="1:52" x14ac:dyDescent="0.3">
      <c r="A153">
        <v>152</v>
      </c>
      <c r="B153" s="1">
        <v>45891.394953703704</v>
      </c>
      <c r="C153" s="1">
        <v>45891.404456018521</v>
      </c>
      <c r="D153" s="39" t="s">
        <v>4048</v>
      </c>
      <c r="E153" s="39" t="s">
        <v>4049</v>
      </c>
      <c r="F153">
        <v>6</v>
      </c>
      <c r="I153" s="39" t="s">
        <v>12396</v>
      </c>
      <c r="L153">
        <v>6</v>
      </c>
      <c r="O153">
        <v>21</v>
      </c>
      <c r="R153" s="39" t="s">
        <v>42411</v>
      </c>
      <c r="S153">
        <v>0</v>
      </c>
      <c r="U153" s="39" t="s">
        <v>42413</v>
      </c>
      <c r="V153">
        <v>0</v>
      </c>
      <c r="X153" s="39" t="s">
        <v>42409</v>
      </c>
      <c r="Y153">
        <v>0</v>
      </c>
      <c r="AA153" s="39" t="s">
        <v>42412</v>
      </c>
      <c r="AC153">
        <v>1</v>
      </c>
      <c r="AD153" s="39" t="s">
        <v>42410</v>
      </c>
      <c r="AF153">
        <v>0</v>
      </c>
      <c r="AG153" s="39" t="s">
        <v>42410</v>
      </c>
      <c r="AI153">
        <v>1</v>
      </c>
      <c r="AJ153" s="39" t="s">
        <v>42409</v>
      </c>
      <c r="AL153">
        <v>0</v>
      </c>
      <c r="AM153" s="39" t="s">
        <v>42412</v>
      </c>
      <c r="AO153">
        <v>1</v>
      </c>
      <c r="AP153" s="39" t="s">
        <v>42409</v>
      </c>
      <c r="AR153">
        <v>1</v>
      </c>
      <c r="AS153" s="39" t="s">
        <v>42413</v>
      </c>
      <c r="AU153">
        <v>0</v>
      </c>
      <c r="AV153" s="39" t="s">
        <v>42414</v>
      </c>
      <c r="AW153">
        <v>1</v>
      </c>
      <c r="AY153" s="39" t="s">
        <v>42423</v>
      </c>
      <c r="AZ153">
        <v>1</v>
      </c>
    </row>
    <row r="154" spans="1:52" x14ac:dyDescent="0.3">
      <c r="A154">
        <v>153</v>
      </c>
      <c r="B154" s="1">
        <v>45891.394976851851</v>
      </c>
      <c r="C154" s="1">
        <v>45891.404456018521</v>
      </c>
      <c r="D154" s="39" t="s">
        <v>4151</v>
      </c>
      <c r="E154" s="39" t="s">
        <v>4152</v>
      </c>
      <c r="F154">
        <v>6</v>
      </c>
      <c r="I154" s="39" t="s">
        <v>4153</v>
      </c>
      <c r="L154">
        <v>6</v>
      </c>
      <c r="O154">
        <v>40</v>
      </c>
      <c r="R154" s="39" t="s">
        <v>42411</v>
      </c>
      <c r="S154">
        <v>0</v>
      </c>
      <c r="U154" s="39" t="s">
        <v>42413</v>
      </c>
      <c r="V154">
        <v>0</v>
      </c>
      <c r="X154" s="39" t="s">
        <v>42409</v>
      </c>
      <c r="Y154">
        <v>0</v>
      </c>
      <c r="AA154" s="39" t="s">
        <v>42412</v>
      </c>
      <c r="AC154">
        <v>1</v>
      </c>
      <c r="AD154" s="39" t="s">
        <v>42410</v>
      </c>
      <c r="AF154">
        <v>0</v>
      </c>
      <c r="AG154" s="39" t="s">
        <v>42410</v>
      </c>
      <c r="AI154">
        <v>1</v>
      </c>
      <c r="AJ154" s="39" t="s">
        <v>42409</v>
      </c>
      <c r="AL154">
        <v>0</v>
      </c>
      <c r="AM154" s="39" t="s">
        <v>42412</v>
      </c>
      <c r="AO154">
        <v>1</v>
      </c>
      <c r="AP154" s="39" t="s">
        <v>42409</v>
      </c>
      <c r="AR154">
        <v>1</v>
      </c>
      <c r="AS154" s="39" t="s">
        <v>42413</v>
      </c>
      <c r="AU154">
        <v>0</v>
      </c>
      <c r="AV154" s="39" t="s">
        <v>42414</v>
      </c>
      <c r="AW154">
        <v>1</v>
      </c>
      <c r="AY154" s="39" t="s">
        <v>42423</v>
      </c>
      <c r="AZ154">
        <v>1</v>
      </c>
    </row>
    <row r="155" spans="1:52" x14ac:dyDescent="0.3">
      <c r="A155">
        <v>154</v>
      </c>
      <c r="B155" s="1">
        <v>45891.39576388889</v>
      </c>
      <c r="C155" s="1">
        <v>45891.404675925929</v>
      </c>
      <c r="D155" s="39" t="s">
        <v>3404</v>
      </c>
      <c r="E155" s="39" t="s">
        <v>3405</v>
      </c>
      <c r="F155">
        <v>11</v>
      </c>
      <c r="I155" s="39" t="s">
        <v>3405</v>
      </c>
      <c r="L155">
        <v>9</v>
      </c>
      <c r="O155">
        <v>22</v>
      </c>
      <c r="R155" s="39" t="s">
        <v>42409</v>
      </c>
      <c r="S155">
        <v>1</v>
      </c>
      <c r="U155" s="39" t="s">
        <v>42410</v>
      </c>
      <c r="V155">
        <v>1</v>
      </c>
      <c r="X155" s="39" t="s">
        <v>42411</v>
      </c>
      <c r="Y155">
        <v>1</v>
      </c>
      <c r="AA155" s="39" t="s">
        <v>42412</v>
      </c>
      <c r="AC155">
        <v>1</v>
      </c>
      <c r="AD155" s="39" t="s">
        <v>42413</v>
      </c>
      <c r="AF155">
        <v>1</v>
      </c>
      <c r="AG155" s="39" t="s">
        <v>42410</v>
      </c>
      <c r="AI155">
        <v>1</v>
      </c>
      <c r="AJ155" s="39" t="s">
        <v>42410</v>
      </c>
      <c r="AL155">
        <v>1</v>
      </c>
      <c r="AM155" s="39" t="s">
        <v>42412</v>
      </c>
      <c r="AO155">
        <v>1</v>
      </c>
      <c r="AP155" s="39" t="s">
        <v>42409</v>
      </c>
      <c r="AR155">
        <v>1</v>
      </c>
      <c r="AS155" s="39" t="s">
        <v>42409</v>
      </c>
      <c r="AU155">
        <v>0</v>
      </c>
      <c r="AV155" s="39" t="s">
        <v>42414</v>
      </c>
      <c r="AW155">
        <v>1</v>
      </c>
      <c r="AY155" s="39" t="s">
        <v>42423</v>
      </c>
      <c r="AZ155">
        <v>1</v>
      </c>
    </row>
    <row r="156" spans="1:52" x14ac:dyDescent="0.3">
      <c r="A156">
        <v>155</v>
      </c>
      <c r="B156" s="1">
        <v>45891.393692129626</v>
      </c>
      <c r="C156" s="1">
        <v>45891.404930555553</v>
      </c>
      <c r="D156" s="39" t="s">
        <v>3891</v>
      </c>
      <c r="E156" s="39" t="s">
        <v>3892</v>
      </c>
      <c r="F156">
        <v>6</v>
      </c>
      <c r="I156" s="39" t="s">
        <v>3892</v>
      </c>
      <c r="L156">
        <v>6</v>
      </c>
      <c r="O156">
        <v>37</v>
      </c>
      <c r="R156" s="39" t="s">
        <v>42412</v>
      </c>
      <c r="S156">
        <v>0</v>
      </c>
      <c r="U156" s="39" t="s">
        <v>42413</v>
      </c>
      <c r="V156">
        <v>0</v>
      </c>
      <c r="X156" s="39" t="s">
        <v>42409</v>
      </c>
      <c r="Y156">
        <v>0</v>
      </c>
      <c r="AA156" s="39" t="s">
        <v>42412</v>
      </c>
      <c r="AC156">
        <v>1</v>
      </c>
      <c r="AD156" s="39" t="s">
        <v>42409</v>
      </c>
      <c r="AF156">
        <v>0</v>
      </c>
      <c r="AG156" s="39" t="s">
        <v>42410</v>
      </c>
      <c r="AI156">
        <v>1</v>
      </c>
      <c r="AJ156" s="39" t="s">
        <v>42410</v>
      </c>
      <c r="AL156">
        <v>1</v>
      </c>
      <c r="AM156" s="39" t="s">
        <v>42412</v>
      </c>
      <c r="AO156">
        <v>1</v>
      </c>
      <c r="AP156" s="39" t="s">
        <v>42412</v>
      </c>
      <c r="AR156">
        <v>0</v>
      </c>
      <c r="AS156" s="39" t="s">
        <v>42411</v>
      </c>
      <c r="AU156">
        <v>1</v>
      </c>
      <c r="AV156" s="39" t="s">
        <v>42414</v>
      </c>
      <c r="AW156">
        <v>1</v>
      </c>
      <c r="AY156" s="39" t="s">
        <v>42443</v>
      </c>
      <c r="AZ156">
        <v>0</v>
      </c>
    </row>
    <row r="157" spans="1:52" x14ac:dyDescent="0.3">
      <c r="A157">
        <v>156</v>
      </c>
      <c r="B157" s="1">
        <v>45891.399780092594</v>
      </c>
      <c r="C157" s="1">
        <v>45891.40519675926</v>
      </c>
      <c r="D157" s="39" t="s">
        <v>4037</v>
      </c>
      <c r="E157" s="39" t="s">
        <v>4038</v>
      </c>
      <c r="F157">
        <v>5</v>
      </c>
      <c r="I157" s="39" t="s">
        <v>4038</v>
      </c>
      <c r="L157">
        <v>6</v>
      </c>
      <c r="O157">
        <v>3</v>
      </c>
      <c r="R157" s="39" t="s">
        <v>42409</v>
      </c>
      <c r="S157">
        <v>1</v>
      </c>
      <c r="U157" s="39" t="s">
        <v>42411</v>
      </c>
      <c r="V157">
        <v>0</v>
      </c>
      <c r="X157" s="39" t="s">
        <v>42409</v>
      </c>
      <c r="Y157">
        <v>0</v>
      </c>
      <c r="AA157" s="39" t="s">
        <v>42412</v>
      </c>
      <c r="AC157">
        <v>1</v>
      </c>
      <c r="AD157" s="39" t="s">
        <v>42410</v>
      </c>
      <c r="AF157">
        <v>0</v>
      </c>
      <c r="AG157" s="39" t="s">
        <v>42410</v>
      </c>
      <c r="AI157">
        <v>1</v>
      </c>
      <c r="AJ157" s="39" t="s">
        <v>42413</v>
      </c>
      <c r="AL157">
        <v>0</v>
      </c>
      <c r="AM157" s="39" t="s">
        <v>42412</v>
      </c>
      <c r="AO157">
        <v>1</v>
      </c>
      <c r="AP157" s="39" t="s">
        <v>42413</v>
      </c>
      <c r="AR157">
        <v>0</v>
      </c>
      <c r="AS157" s="39" t="s">
        <v>42413</v>
      </c>
      <c r="AU157">
        <v>0</v>
      </c>
      <c r="AV157" s="39" t="s">
        <v>42414</v>
      </c>
      <c r="AW157">
        <v>1</v>
      </c>
      <c r="AY157" s="39" t="s">
        <v>42455</v>
      </c>
      <c r="AZ157">
        <v>0</v>
      </c>
    </row>
    <row r="158" spans="1:52" x14ac:dyDescent="0.3">
      <c r="A158">
        <v>157</v>
      </c>
      <c r="B158" s="1">
        <v>45891.401817129627</v>
      </c>
      <c r="C158" s="1">
        <v>45891.405370370368</v>
      </c>
      <c r="D158" s="39" t="s">
        <v>4178</v>
      </c>
      <c r="E158" s="39" t="s">
        <v>4179</v>
      </c>
      <c r="F158">
        <v>5</v>
      </c>
      <c r="I158" s="39" t="s">
        <v>4180</v>
      </c>
      <c r="L158">
        <v>6</v>
      </c>
      <c r="O158">
        <v>2</v>
      </c>
      <c r="R158" s="39" t="s">
        <v>42409</v>
      </c>
      <c r="S158">
        <v>1</v>
      </c>
      <c r="U158" s="39" t="s">
        <v>42411</v>
      </c>
      <c r="V158">
        <v>0</v>
      </c>
      <c r="X158" s="39" t="s">
        <v>42409</v>
      </c>
      <c r="Y158">
        <v>0</v>
      </c>
      <c r="AA158" s="39" t="s">
        <v>42412</v>
      </c>
      <c r="AC158">
        <v>1</v>
      </c>
      <c r="AD158" s="39" t="s">
        <v>42410</v>
      </c>
      <c r="AF158">
        <v>0</v>
      </c>
      <c r="AG158" s="39" t="s">
        <v>42410</v>
      </c>
      <c r="AI158">
        <v>1</v>
      </c>
      <c r="AJ158" s="39" t="s">
        <v>42413</v>
      </c>
      <c r="AL158">
        <v>0</v>
      </c>
      <c r="AM158" s="39" t="s">
        <v>42412</v>
      </c>
      <c r="AO158">
        <v>1</v>
      </c>
      <c r="AP158" s="39" t="s">
        <v>42413</v>
      </c>
      <c r="AR158">
        <v>0</v>
      </c>
      <c r="AS158" s="39" t="s">
        <v>42413</v>
      </c>
      <c r="AU158">
        <v>0</v>
      </c>
      <c r="AV158" s="39" t="s">
        <v>42414</v>
      </c>
      <c r="AW158">
        <v>1</v>
      </c>
      <c r="AY158" s="39" t="s">
        <v>42455</v>
      </c>
      <c r="AZ158">
        <v>0</v>
      </c>
    </row>
    <row r="159" spans="1:52" x14ac:dyDescent="0.3">
      <c r="A159">
        <v>158</v>
      </c>
      <c r="B159" s="1">
        <v>45891.40185185185</v>
      </c>
      <c r="C159" s="1">
        <v>45891.405497685184</v>
      </c>
      <c r="D159" s="39" t="s">
        <v>12254</v>
      </c>
      <c r="E159" s="39" t="s">
        <v>12255</v>
      </c>
      <c r="F159">
        <v>5</v>
      </c>
      <c r="I159" s="39" t="s">
        <v>14555</v>
      </c>
      <c r="L159">
        <v>6</v>
      </c>
      <c r="O159">
        <v>19</v>
      </c>
      <c r="R159" s="39" t="s">
        <v>42409</v>
      </c>
      <c r="S159">
        <v>1</v>
      </c>
      <c r="U159" s="39" t="s">
        <v>42411</v>
      </c>
      <c r="V159">
        <v>0</v>
      </c>
      <c r="X159" s="39" t="s">
        <v>42409</v>
      </c>
      <c r="Y159">
        <v>0</v>
      </c>
      <c r="AA159" s="39" t="s">
        <v>42412</v>
      </c>
      <c r="AC159">
        <v>1</v>
      </c>
      <c r="AD159" s="39" t="s">
        <v>42410</v>
      </c>
      <c r="AF159">
        <v>0</v>
      </c>
      <c r="AG159" s="39" t="s">
        <v>42410</v>
      </c>
      <c r="AI159">
        <v>1</v>
      </c>
      <c r="AJ159" s="39" t="s">
        <v>42413</v>
      </c>
      <c r="AL159">
        <v>0</v>
      </c>
      <c r="AM159" s="39" t="s">
        <v>42412</v>
      </c>
      <c r="AO159">
        <v>1</v>
      </c>
      <c r="AP159" s="39" t="s">
        <v>42413</v>
      </c>
      <c r="AR159">
        <v>0</v>
      </c>
      <c r="AS159" s="39" t="s">
        <v>42413</v>
      </c>
      <c r="AU159">
        <v>0</v>
      </c>
      <c r="AV159" s="39" t="s">
        <v>42414</v>
      </c>
      <c r="AW159">
        <v>1</v>
      </c>
      <c r="AY159" s="39" t="s">
        <v>42455</v>
      </c>
      <c r="AZ159">
        <v>0</v>
      </c>
    </row>
    <row r="160" spans="1:52" x14ac:dyDescent="0.3">
      <c r="A160">
        <v>159</v>
      </c>
      <c r="B160" s="1">
        <v>45891.404236111113</v>
      </c>
      <c r="C160" s="1">
        <v>45891.405925925923</v>
      </c>
      <c r="D160" s="39" t="s">
        <v>2496</v>
      </c>
      <c r="E160" s="39" t="s">
        <v>2497</v>
      </c>
      <c r="F160">
        <v>6</v>
      </c>
      <c r="I160" s="39" t="s">
        <v>5984</v>
      </c>
      <c r="L160">
        <v>9</v>
      </c>
      <c r="O160">
        <v>26</v>
      </c>
      <c r="R160" s="39" t="s">
        <v>42409</v>
      </c>
      <c r="S160">
        <v>1</v>
      </c>
      <c r="U160" s="39" t="s">
        <v>42413</v>
      </c>
      <c r="V160">
        <v>0</v>
      </c>
      <c r="X160" s="39" t="s">
        <v>42411</v>
      </c>
      <c r="Y160">
        <v>1</v>
      </c>
      <c r="AA160" s="39" t="s">
        <v>42412</v>
      </c>
      <c r="AC160">
        <v>1</v>
      </c>
      <c r="AD160" s="39" t="s">
        <v>42410</v>
      </c>
      <c r="AF160">
        <v>0</v>
      </c>
      <c r="AG160" s="39" t="s">
        <v>42410</v>
      </c>
      <c r="AI160">
        <v>1</v>
      </c>
      <c r="AJ160" s="39" t="s">
        <v>42412</v>
      </c>
      <c r="AL160">
        <v>0</v>
      </c>
      <c r="AM160" s="39" t="s">
        <v>42412</v>
      </c>
      <c r="AO160">
        <v>1</v>
      </c>
      <c r="AP160" s="39" t="s">
        <v>42412</v>
      </c>
      <c r="AR160">
        <v>0</v>
      </c>
      <c r="AS160" s="39" t="s">
        <v>42410</v>
      </c>
      <c r="AU160">
        <v>0</v>
      </c>
      <c r="AV160" s="39" t="s">
        <v>42414</v>
      </c>
      <c r="AW160">
        <v>1</v>
      </c>
      <c r="AY160" s="39" t="s">
        <v>42456</v>
      </c>
      <c r="AZ160">
        <v>0</v>
      </c>
    </row>
    <row r="161" spans="1:52" x14ac:dyDescent="0.3">
      <c r="A161">
        <v>160</v>
      </c>
      <c r="B161" s="1">
        <v>45891.397905092592</v>
      </c>
      <c r="C161" s="1">
        <v>45891.406481481485</v>
      </c>
      <c r="D161" s="39" t="s">
        <v>12370</v>
      </c>
      <c r="E161" s="39" t="s">
        <v>12371</v>
      </c>
      <c r="F161">
        <v>5</v>
      </c>
      <c r="I161" s="39" t="s">
        <v>12371</v>
      </c>
      <c r="L161">
        <v>6</v>
      </c>
      <c r="O161">
        <v>8</v>
      </c>
      <c r="R161" s="39" t="s">
        <v>42409</v>
      </c>
      <c r="S161">
        <v>1</v>
      </c>
      <c r="U161" s="39" t="s">
        <v>42412</v>
      </c>
      <c r="V161">
        <v>0</v>
      </c>
      <c r="X161" s="39" t="s">
        <v>42409</v>
      </c>
      <c r="Y161">
        <v>0</v>
      </c>
      <c r="AA161" s="39" t="s">
        <v>42412</v>
      </c>
      <c r="AC161">
        <v>1</v>
      </c>
      <c r="AD161" s="39" t="s">
        <v>42410</v>
      </c>
      <c r="AF161">
        <v>0</v>
      </c>
      <c r="AG161" s="39" t="s">
        <v>42410</v>
      </c>
      <c r="AI161">
        <v>1</v>
      </c>
      <c r="AJ161" s="39" t="s">
        <v>42409</v>
      </c>
      <c r="AL161">
        <v>0</v>
      </c>
      <c r="AM161" s="39" t="s">
        <v>42412</v>
      </c>
      <c r="AO161">
        <v>1</v>
      </c>
      <c r="AP161" s="39" t="s">
        <v>42412</v>
      </c>
      <c r="AR161">
        <v>0</v>
      </c>
      <c r="AS161" s="39" t="s">
        <v>42409</v>
      </c>
      <c r="AU161">
        <v>0</v>
      </c>
      <c r="AV161" s="39" t="s">
        <v>42414</v>
      </c>
      <c r="AW161">
        <v>1</v>
      </c>
      <c r="AY161" s="39" t="s">
        <v>42457</v>
      </c>
      <c r="AZ161">
        <v>0</v>
      </c>
    </row>
    <row r="162" spans="1:52" x14ac:dyDescent="0.3">
      <c r="A162">
        <v>161</v>
      </c>
      <c r="B162" s="1">
        <v>45891.40357638889</v>
      </c>
      <c r="C162" s="1">
        <v>45891.406504629631</v>
      </c>
      <c r="D162" s="39" t="s">
        <v>2485</v>
      </c>
      <c r="E162" s="39" t="s">
        <v>2486</v>
      </c>
      <c r="F162">
        <v>6</v>
      </c>
      <c r="I162" s="39" t="s">
        <v>17593</v>
      </c>
      <c r="L162">
        <v>9</v>
      </c>
      <c r="O162">
        <v>28</v>
      </c>
      <c r="R162" s="39" t="s">
        <v>42409</v>
      </c>
      <c r="S162">
        <v>1</v>
      </c>
      <c r="U162" s="39" t="s">
        <v>42413</v>
      </c>
      <c r="V162">
        <v>0</v>
      </c>
      <c r="X162" s="39" t="s">
        <v>42411</v>
      </c>
      <c r="Y162">
        <v>1</v>
      </c>
      <c r="AA162" s="39" t="s">
        <v>42412</v>
      </c>
      <c r="AC162">
        <v>1</v>
      </c>
      <c r="AD162" s="39" t="s">
        <v>42410</v>
      </c>
      <c r="AF162">
        <v>0</v>
      </c>
      <c r="AG162" s="39" t="s">
        <v>42410</v>
      </c>
      <c r="AI162">
        <v>1</v>
      </c>
      <c r="AJ162" s="39" t="s">
        <v>42412</v>
      </c>
      <c r="AL162">
        <v>0</v>
      </c>
      <c r="AM162" s="39" t="s">
        <v>42412</v>
      </c>
      <c r="AO162">
        <v>1</v>
      </c>
      <c r="AP162" s="39" t="s">
        <v>42412</v>
      </c>
      <c r="AR162">
        <v>0</v>
      </c>
      <c r="AS162" s="39" t="s">
        <v>42410</v>
      </c>
      <c r="AU162">
        <v>0</v>
      </c>
      <c r="AV162" s="39" t="s">
        <v>42414</v>
      </c>
      <c r="AW162">
        <v>1</v>
      </c>
      <c r="AY162" s="39" t="s">
        <v>42454</v>
      </c>
      <c r="AZ162">
        <v>0</v>
      </c>
    </row>
    <row r="163" spans="1:52" x14ac:dyDescent="0.3">
      <c r="A163">
        <v>162</v>
      </c>
      <c r="B163" s="1">
        <v>45891.407395833332</v>
      </c>
      <c r="C163" s="1">
        <v>45891.407476851855</v>
      </c>
      <c r="D163" s="39" t="s">
        <v>4533</v>
      </c>
      <c r="E163" s="39" t="s">
        <v>4534</v>
      </c>
      <c r="F163">
        <v>8</v>
      </c>
      <c r="I163" s="39" t="s">
        <v>4534</v>
      </c>
      <c r="L163">
        <v>9</v>
      </c>
      <c r="O163">
        <v>30</v>
      </c>
      <c r="R163" s="39" t="s">
        <v>42409</v>
      </c>
      <c r="S163">
        <v>1</v>
      </c>
      <c r="U163" s="39" t="s">
        <v>42413</v>
      </c>
      <c r="V163">
        <v>0</v>
      </c>
      <c r="X163" s="39" t="s">
        <v>42411</v>
      </c>
      <c r="Y163">
        <v>1</v>
      </c>
      <c r="AA163" s="39" t="s">
        <v>42412</v>
      </c>
      <c r="AC163">
        <v>1</v>
      </c>
      <c r="AD163" s="39" t="s">
        <v>42410</v>
      </c>
      <c r="AF163">
        <v>0</v>
      </c>
      <c r="AG163" s="39" t="s">
        <v>42410</v>
      </c>
      <c r="AI163">
        <v>1</v>
      </c>
      <c r="AJ163" s="39" t="s">
        <v>42410</v>
      </c>
      <c r="AL163">
        <v>1</v>
      </c>
      <c r="AM163" s="39" t="s">
        <v>42412</v>
      </c>
      <c r="AO163">
        <v>1</v>
      </c>
      <c r="AP163" s="39" t="s">
        <v>42412</v>
      </c>
      <c r="AR163">
        <v>0</v>
      </c>
      <c r="AS163" s="39" t="s">
        <v>42412</v>
      </c>
      <c r="AU163">
        <v>0</v>
      </c>
      <c r="AV163" s="39" t="s">
        <v>42414</v>
      </c>
      <c r="AW163">
        <v>1</v>
      </c>
      <c r="AY163" s="39" t="s">
        <v>42423</v>
      </c>
      <c r="AZ163">
        <v>1</v>
      </c>
    </row>
    <row r="164" spans="1:52" x14ac:dyDescent="0.3">
      <c r="A164">
        <v>163</v>
      </c>
      <c r="B164" s="1">
        <v>45891.405127314814</v>
      </c>
      <c r="C164" s="1">
        <v>45891.407557870371</v>
      </c>
      <c r="D164" s="39" t="s">
        <v>4022</v>
      </c>
      <c r="E164" s="39" t="s">
        <v>4023</v>
      </c>
      <c r="F164">
        <v>6</v>
      </c>
      <c r="I164" s="39" t="s">
        <v>4023</v>
      </c>
      <c r="L164">
        <v>6</v>
      </c>
      <c r="O164">
        <v>9</v>
      </c>
      <c r="R164" s="39" t="s">
        <v>42411</v>
      </c>
      <c r="S164">
        <v>0</v>
      </c>
      <c r="U164" s="39" t="s">
        <v>42410</v>
      </c>
      <c r="V164">
        <v>1</v>
      </c>
      <c r="X164" s="39" t="s">
        <v>42409</v>
      </c>
      <c r="Y164">
        <v>0</v>
      </c>
      <c r="AA164" s="39" t="s">
        <v>42412</v>
      </c>
      <c r="AC164">
        <v>1</v>
      </c>
      <c r="AD164" s="39" t="s">
        <v>42410</v>
      </c>
      <c r="AF164">
        <v>0</v>
      </c>
      <c r="AG164" s="39" t="s">
        <v>42410</v>
      </c>
      <c r="AI164">
        <v>1</v>
      </c>
      <c r="AJ164" s="39" t="s">
        <v>42411</v>
      </c>
      <c r="AL164">
        <v>0</v>
      </c>
      <c r="AM164" s="39" t="s">
        <v>42412</v>
      </c>
      <c r="AO164">
        <v>1</v>
      </c>
      <c r="AP164" s="39" t="s">
        <v>42412</v>
      </c>
      <c r="AR164">
        <v>0</v>
      </c>
      <c r="AS164" s="39" t="s">
        <v>42409</v>
      </c>
      <c r="AU164">
        <v>0</v>
      </c>
      <c r="AV164" s="39" t="s">
        <v>42414</v>
      </c>
      <c r="AW164">
        <v>1</v>
      </c>
      <c r="AY164" s="39" t="s">
        <v>42423</v>
      </c>
      <c r="AZ164">
        <v>1</v>
      </c>
    </row>
    <row r="165" spans="1:52" x14ac:dyDescent="0.3">
      <c r="A165">
        <v>164</v>
      </c>
      <c r="B165" s="1">
        <v>45891.401655092595</v>
      </c>
      <c r="C165" s="1">
        <v>45891.408495370371</v>
      </c>
      <c r="D165" s="39" t="s">
        <v>4091</v>
      </c>
      <c r="E165" s="39" t="s">
        <v>4092</v>
      </c>
      <c r="F165">
        <v>10</v>
      </c>
      <c r="I165" s="39" t="s">
        <v>4092</v>
      </c>
      <c r="L165">
        <v>6</v>
      </c>
      <c r="O165">
        <v>23</v>
      </c>
      <c r="R165" s="39" t="s">
        <v>42409</v>
      </c>
      <c r="S165">
        <v>1</v>
      </c>
      <c r="U165" s="39" t="s">
        <v>42410</v>
      </c>
      <c r="V165">
        <v>1</v>
      </c>
      <c r="X165" s="39" t="s">
        <v>42411</v>
      </c>
      <c r="Y165">
        <v>1</v>
      </c>
      <c r="AA165" s="39" t="s">
        <v>42412</v>
      </c>
      <c r="AC165">
        <v>1</v>
      </c>
      <c r="AD165" s="39" t="s">
        <v>42413</v>
      </c>
      <c r="AF165">
        <v>1</v>
      </c>
      <c r="AG165" s="39" t="s">
        <v>42410</v>
      </c>
      <c r="AI165">
        <v>1</v>
      </c>
      <c r="AJ165" s="39" t="s">
        <v>42410</v>
      </c>
      <c r="AL165">
        <v>1</v>
      </c>
      <c r="AM165" s="39" t="s">
        <v>42412</v>
      </c>
      <c r="AO165">
        <v>1</v>
      </c>
      <c r="AP165" s="39" t="s">
        <v>42409</v>
      </c>
      <c r="AR165">
        <v>1</v>
      </c>
      <c r="AS165" s="39" t="s">
        <v>42409</v>
      </c>
      <c r="AU165">
        <v>0</v>
      </c>
      <c r="AV165" s="39" t="s">
        <v>42414</v>
      </c>
      <c r="AW165">
        <v>1</v>
      </c>
      <c r="AY165" s="39" t="s">
        <v>42458</v>
      </c>
      <c r="AZ165">
        <v>0</v>
      </c>
    </row>
    <row r="166" spans="1:52" x14ac:dyDescent="0.3">
      <c r="A166">
        <v>165</v>
      </c>
      <c r="B166" s="1">
        <v>45891.402905092589</v>
      </c>
      <c r="C166" s="1">
        <v>45891.408900462964</v>
      </c>
      <c r="D166" s="39" t="s">
        <v>4059</v>
      </c>
      <c r="E166" s="39" t="s">
        <v>4060</v>
      </c>
      <c r="F166">
        <v>10</v>
      </c>
      <c r="I166" s="39" t="s">
        <v>4060</v>
      </c>
      <c r="L166">
        <v>6</v>
      </c>
      <c r="O166">
        <v>34</v>
      </c>
      <c r="R166" s="39" t="s">
        <v>42409</v>
      </c>
      <c r="S166">
        <v>1</v>
      </c>
      <c r="U166" s="39" t="s">
        <v>42412</v>
      </c>
      <c r="V166">
        <v>0</v>
      </c>
      <c r="X166" s="39" t="s">
        <v>42411</v>
      </c>
      <c r="Y166">
        <v>1</v>
      </c>
      <c r="AA166" s="39" t="s">
        <v>42409</v>
      </c>
      <c r="AC166">
        <v>0</v>
      </c>
      <c r="AD166" s="39" t="s">
        <v>42413</v>
      </c>
      <c r="AF166">
        <v>1</v>
      </c>
      <c r="AG166" s="39" t="s">
        <v>42410</v>
      </c>
      <c r="AI166">
        <v>1</v>
      </c>
      <c r="AJ166" s="39" t="s">
        <v>42410</v>
      </c>
      <c r="AL166">
        <v>1</v>
      </c>
      <c r="AM166" s="39" t="s">
        <v>42412</v>
      </c>
      <c r="AO166">
        <v>1</v>
      </c>
      <c r="AP166" s="39" t="s">
        <v>42409</v>
      </c>
      <c r="AR166">
        <v>1</v>
      </c>
      <c r="AS166" s="39" t="s">
        <v>42411</v>
      </c>
      <c r="AU166">
        <v>1</v>
      </c>
      <c r="AV166" s="39" t="s">
        <v>42414</v>
      </c>
      <c r="AW166">
        <v>1</v>
      </c>
      <c r="AY166" s="39" t="s">
        <v>42423</v>
      </c>
      <c r="AZ166">
        <v>1</v>
      </c>
    </row>
    <row r="167" spans="1:52" x14ac:dyDescent="0.3">
      <c r="A167">
        <v>166</v>
      </c>
      <c r="B167" s="1">
        <v>45891.403020833335</v>
      </c>
      <c r="C167" s="1">
        <v>45891.409062500003</v>
      </c>
      <c r="D167" s="39" t="s">
        <v>4170</v>
      </c>
      <c r="E167" s="39" t="s">
        <v>4171</v>
      </c>
      <c r="F167">
        <v>10</v>
      </c>
      <c r="I167" s="39" t="s">
        <v>4171</v>
      </c>
      <c r="L167">
        <v>6</v>
      </c>
      <c r="O167">
        <v>33</v>
      </c>
      <c r="R167" s="39" t="s">
        <v>42409</v>
      </c>
      <c r="S167">
        <v>1</v>
      </c>
      <c r="U167" s="39" t="s">
        <v>42412</v>
      </c>
      <c r="V167">
        <v>0</v>
      </c>
      <c r="X167" s="39" t="s">
        <v>42411</v>
      </c>
      <c r="Y167">
        <v>1</v>
      </c>
      <c r="AA167" s="39" t="s">
        <v>42409</v>
      </c>
      <c r="AC167">
        <v>0</v>
      </c>
      <c r="AD167" s="39" t="s">
        <v>42413</v>
      </c>
      <c r="AF167">
        <v>1</v>
      </c>
      <c r="AG167" s="39" t="s">
        <v>42410</v>
      </c>
      <c r="AI167">
        <v>1</v>
      </c>
      <c r="AJ167" s="39" t="s">
        <v>42410</v>
      </c>
      <c r="AL167">
        <v>1</v>
      </c>
      <c r="AM167" s="39" t="s">
        <v>42412</v>
      </c>
      <c r="AO167">
        <v>1</v>
      </c>
      <c r="AP167" s="39" t="s">
        <v>42409</v>
      </c>
      <c r="AR167">
        <v>1</v>
      </c>
      <c r="AS167" s="39" t="s">
        <v>42411</v>
      </c>
      <c r="AU167">
        <v>1</v>
      </c>
      <c r="AV167" s="39" t="s">
        <v>42414</v>
      </c>
      <c r="AW167">
        <v>1</v>
      </c>
      <c r="AY167" s="39" t="s">
        <v>42423</v>
      </c>
      <c r="AZ167">
        <v>1</v>
      </c>
    </row>
    <row r="168" spans="1:52" x14ac:dyDescent="0.3">
      <c r="A168">
        <v>167</v>
      </c>
      <c r="B168" s="1">
        <v>45891.401608796295</v>
      </c>
      <c r="C168" s="1">
        <v>45891.412210648145</v>
      </c>
      <c r="D168" s="39" t="s">
        <v>4114</v>
      </c>
      <c r="E168" s="39" t="s">
        <v>4115</v>
      </c>
      <c r="F168">
        <v>8</v>
      </c>
      <c r="I168" s="39" t="s">
        <v>4115</v>
      </c>
      <c r="L168">
        <v>6</v>
      </c>
      <c r="O168">
        <v>32</v>
      </c>
      <c r="R168" s="39" t="s">
        <v>42409</v>
      </c>
      <c r="S168">
        <v>1</v>
      </c>
      <c r="U168" s="39" t="s">
        <v>42412</v>
      </c>
      <c r="V168">
        <v>0</v>
      </c>
      <c r="X168" s="39" t="s">
        <v>42411</v>
      </c>
      <c r="Y168">
        <v>1</v>
      </c>
      <c r="AA168" s="39" t="s">
        <v>42409</v>
      </c>
      <c r="AC168">
        <v>0</v>
      </c>
      <c r="AD168" s="39" t="s">
        <v>42410</v>
      </c>
      <c r="AF168">
        <v>0</v>
      </c>
      <c r="AG168" s="39" t="s">
        <v>42413</v>
      </c>
      <c r="AI168">
        <v>0</v>
      </c>
      <c r="AJ168" s="39" t="s">
        <v>42410</v>
      </c>
      <c r="AL168">
        <v>1</v>
      </c>
      <c r="AM168" s="39" t="s">
        <v>42412</v>
      </c>
      <c r="AO168">
        <v>1</v>
      </c>
      <c r="AP168" s="39" t="s">
        <v>42409</v>
      </c>
      <c r="AR168">
        <v>1</v>
      </c>
      <c r="AS168" s="39" t="s">
        <v>42411</v>
      </c>
      <c r="AU168">
        <v>1</v>
      </c>
      <c r="AV168" s="39" t="s">
        <v>42414</v>
      </c>
      <c r="AW168">
        <v>1</v>
      </c>
      <c r="AY168" s="39" t="s">
        <v>42423</v>
      </c>
      <c r="AZ168">
        <v>1</v>
      </c>
    </row>
    <row r="169" spans="1:52" x14ac:dyDescent="0.3">
      <c r="A169">
        <v>168</v>
      </c>
      <c r="B169" s="1">
        <v>45891.421516203707</v>
      </c>
      <c r="C169" s="1">
        <v>45891.422638888886</v>
      </c>
      <c r="D169" s="39" t="s">
        <v>3987</v>
      </c>
      <c r="E169" s="39" t="s">
        <v>3988</v>
      </c>
      <c r="F169">
        <v>6</v>
      </c>
      <c r="I169" s="39" t="s">
        <v>3988</v>
      </c>
      <c r="L169">
        <v>6</v>
      </c>
      <c r="O169">
        <v>13</v>
      </c>
      <c r="R169" s="39" t="s">
        <v>42409</v>
      </c>
      <c r="S169">
        <v>1</v>
      </c>
      <c r="U169" s="39" t="s">
        <v>42410</v>
      </c>
      <c r="V169">
        <v>1</v>
      </c>
      <c r="X169" s="39" t="s">
        <v>42411</v>
      </c>
      <c r="Y169">
        <v>1</v>
      </c>
      <c r="AA169" s="39" t="s">
        <v>42412</v>
      </c>
      <c r="AC169">
        <v>1</v>
      </c>
      <c r="AD169" s="39" t="s">
        <v>42409</v>
      </c>
      <c r="AF169">
        <v>0</v>
      </c>
      <c r="AG169" s="39" t="s">
        <v>42410</v>
      </c>
      <c r="AI169">
        <v>1</v>
      </c>
      <c r="AJ169" s="39" t="s">
        <v>42413</v>
      </c>
      <c r="AL169">
        <v>0</v>
      </c>
      <c r="AM169" s="39" t="s">
        <v>42410</v>
      </c>
      <c r="AO169">
        <v>0</v>
      </c>
      <c r="AP169" s="39" t="s">
        <v>42412</v>
      </c>
      <c r="AR169">
        <v>0</v>
      </c>
      <c r="AS169" s="39" t="s">
        <v>42412</v>
      </c>
      <c r="AU169">
        <v>0</v>
      </c>
      <c r="AV169" s="39" t="s">
        <v>42414</v>
      </c>
      <c r="AW169">
        <v>1</v>
      </c>
      <c r="AY169" s="39" t="s">
        <v>42459</v>
      </c>
      <c r="AZ169">
        <v>0</v>
      </c>
    </row>
    <row r="170" spans="1:52" x14ac:dyDescent="0.3">
      <c r="A170">
        <v>169</v>
      </c>
      <c r="B170" s="1">
        <v>45891.553807870368</v>
      </c>
      <c r="C170" s="1">
        <v>45891.556990740741</v>
      </c>
      <c r="D170" s="39" t="s">
        <v>4238</v>
      </c>
      <c r="E170" s="39" t="s">
        <v>4239</v>
      </c>
      <c r="F170">
        <v>5</v>
      </c>
      <c r="I170" s="39" t="s">
        <v>4240</v>
      </c>
      <c r="L170">
        <v>7</v>
      </c>
      <c r="O170">
        <v>19</v>
      </c>
      <c r="R170" s="39" t="s">
        <v>42409</v>
      </c>
      <c r="S170">
        <v>1</v>
      </c>
      <c r="U170" s="39" t="s">
        <v>42413</v>
      </c>
      <c r="V170">
        <v>0</v>
      </c>
      <c r="X170" s="39" t="s">
        <v>42411</v>
      </c>
      <c r="Y170">
        <v>1</v>
      </c>
      <c r="AA170" s="39" t="s">
        <v>42409</v>
      </c>
      <c r="AC170">
        <v>0</v>
      </c>
      <c r="AD170" s="39" t="s">
        <v>42410</v>
      </c>
      <c r="AF170">
        <v>0</v>
      </c>
      <c r="AG170" s="39" t="s">
        <v>42410</v>
      </c>
      <c r="AI170">
        <v>1</v>
      </c>
      <c r="AJ170" s="39" t="s">
        <v>42409</v>
      </c>
      <c r="AL170">
        <v>0</v>
      </c>
      <c r="AM170" s="39" t="s">
        <v>42410</v>
      </c>
      <c r="AO170">
        <v>0</v>
      </c>
      <c r="AP170" s="39" t="s">
        <v>42409</v>
      </c>
      <c r="AR170">
        <v>1</v>
      </c>
      <c r="AS170" s="39" t="s">
        <v>42409</v>
      </c>
      <c r="AU170">
        <v>0</v>
      </c>
      <c r="AV170" s="39" t="s">
        <v>42414</v>
      </c>
      <c r="AW170">
        <v>1</v>
      </c>
      <c r="AY170" s="39" t="s">
        <v>42460</v>
      </c>
      <c r="AZ170">
        <v>0</v>
      </c>
    </row>
    <row r="171" spans="1:52" x14ac:dyDescent="0.3">
      <c r="A171">
        <v>170</v>
      </c>
      <c r="B171" s="1">
        <v>45891.555694444447</v>
      </c>
      <c r="C171" s="1">
        <v>45891.559664351851</v>
      </c>
      <c r="D171" s="39" t="s">
        <v>4201</v>
      </c>
      <c r="E171" s="39" t="s">
        <v>4202</v>
      </c>
      <c r="F171">
        <v>7</v>
      </c>
      <c r="I171" s="39" t="s">
        <v>16103</v>
      </c>
      <c r="L171">
        <v>7</v>
      </c>
      <c r="O171">
        <v>1</v>
      </c>
      <c r="R171" s="39" t="s">
        <v>42409</v>
      </c>
      <c r="S171">
        <v>1</v>
      </c>
      <c r="U171" s="39" t="s">
        <v>42410</v>
      </c>
      <c r="V171">
        <v>1</v>
      </c>
      <c r="X171" s="39" t="s">
        <v>42411</v>
      </c>
      <c r="Y171">
        <v>1</v>
      </c>
      <c r="AA171" s="39" t="s">
        <v>42411</v>
      </c>
      <c r="AC171">
        <v>0</v>
      </c>
      <c r="AD171" s="39" t="s">
        <v>42410</v>
      </c>
      <c r="AF171">
        <v>0</v>
      </c>
      <c r="AG171" s="39" t="s">
        <v>42410</v>
      </c>
      <c r="AI171">
        <v>1</v>
      </c>
      <c r="AJ171" s="39" t="s">
        <v>42413</v>
      </c>
      <c r="AL171">
        <v>0</v>
      </c>
      <c r="AM171" s="39" t="s">
        <v>42412</v>
      </c>
      <c r="AO171">
        <v>1</v>
      </c>
      <c r="AP171" s="39" t="s">
        <v>42409</v>
      </c>
      <c r="AR171">
        <v>1</v>
      </c>
      <c r="AS171" s="39" t="s">
        <v>42411</v>
      </c>
      <c r="AU171">
        <v>1</v>
      </c>
      <c r="AV171" s="39" t="s">
        <v>42433</v>
      </c>
      <c r="AW171">
        <v>0</v>
      </c>
      <c r="AY171" s="39" t="s">
        <v>42461</v>
      </c>
      <c r="AZ171">
        <v>0</v>
      </c>
    </row>
    <row r="172" spans="1:52" x14ac:dyDescent="0.3">
      <c r="A172">
        <v>171</v>
      </c>
      <c r="B172" s="1">
        <v>45891.555196759262</v>
      </c>
      <c r="C172" s="1">
        <v>45891.560659722221</v>
      </c>
      <c r="D172" s="39" t="s">
        <v>4334</v>
      </c>
      <c r="E172" s="39" t="s">
        <v>4335</v>
      </c>
      <c r="F172">
        <v>8</v>
      </c>
      <c r="I172" s="39" t="s">
        <v>16076</v>
      </c>
      <c r="L172">
        <v>7</v>
      </c>
      <c r="O172">
        <v>23</v>
      </c>
      <c r="R172" s="39" t="s">
        <v>42409</v>
      </c>
      <c r="S172">
        <v>1</v>
      </c>
      <c r="U172" s="39" t="s">
        <v>42413</v>
      </c>
      <c r="V172">
        <v>0</v>
      </c>
      <c r="X172" s="39" t="s">
        <v>42411</v>
      </c>
      <c r="Y172">
        <v>1</v>
      </c>
      <c r="AA172" s="39" t="s">
        <v>42412</v>
      </c>
      <c r="AC172">
        <v>1</v>
      </c>
      <c r="AD172" s="39" t="s">
        <v>42410</v>
      </c>
      <c r="AF172">
        <v>0</v>
      </c>
      <c r="AG172" s="39" t="s">
        <v>42410</v>
      </c>
      <c r="AI172">
        <v>1</v>
      </c>
      <c r="AJ172" s="39" t="s">
        <v>42410</v>
      </c>
      <c r="AL172">
        <v>1</v>
      </c>
      <c r="AM172" s="39" t="s">
        <v>42412</v>
      </c>
      <c r="AO172">
        <v>1</v>
      </c>
      <c r="AP172" s="39" t="s">
        <v>42412</v>
      </c>
      <c r="AR172">
        <v>0</v>
      </c>
      <c r="AS172" s="39" t="s">
        <v>42411</v>
      </c>
      <c r="AU172">
        <v>1</v>
      </c>
      <c r="AV172" s="39" t="s">
        <v>42414</v>
      </c>
      <c r="AW172">
        <v>1</v>
      </c>
      <c r="AY172" s="39" t="s">
        <v>42462</v>
      </c>
      <c r="AZ172">
        <v>0</v>
      </c>
    </row>
    <row r="173" spans="1:52" x14ac:dyDescent="0.3">
      <c r="A173">
        <v>172</v>
      </c>
      <c r="B173" s="1">
        <v>45891.556064814817</v>
      </c>
      <c r="C173" s="1">
        <v>45891.562731481485</v>
      </c>
      <c r="D173" s="39" t="s">
        <v>4371</v>
      </c>
      <c r="E173" s="39" t="s">
        <v>4372</v>
      </c>
      <c r="F173">
        <v>7</v>
      </c>
      <c r="I173" s="39" t="s">
        <v>4372</v>
      </c>
      <c r="L173">
        <v>7</v>
      </c>
      <c r="O173">
        <v>5</v>
      </c>
      <c r="R173" s="39" t="s">
        <v>42412</v>
      </c>
      <c r="S173">
        <v>0</v>
      </c>
      <c r="U173" s="39" t="s">
        <v>42412</v>
      </c>
      <c r="V173">
        <v>0</v>
      </c>
      <c r="X173" s="39" t="s">
        <v>42411</v>
      </c>
      <c r="Y173">
        <v>1</v>
      </c>
      <c r="AA173" s="39" t="s">
        <v>42412</v>
      </c>
      <c r="AC173">
        <v>1</v>
      </c>
      <c r="AD173" s="39" t="s">
        <v>42410</v>
      </c>
      <c r="AF173">
        <v>0</v>
      </c>
      <c r="AG173" s="39" t="s">
        <v>42410</v>
      </c>
      <c r="AI173">
        <v>1</v>
      </c>
      <c r="AJ173" s="39" t="s">
        <v>42412</v>
      </c>
      <c r="AL173">
        <v>0</v>
      </c>
      <c r="AM173" s="39" t="s">
        <v>42412</v>
      </c>
      <c r="AO173">
        <v>1</v>
      </c>
      <c r="AP173" s="39" t="s">
        <v>42412</v>
      </c>
      <c r="AR173">
        <v>0</v>
      </c>
      <c r="AS173" s="39" t="s">
        <v>42411</v>
      </c>
      <c r="AU173">
        <v>1</v>
      </c>
      <c r="AV173" s="39" t="s">
        <v>42414</v>
      </c>
      <c r="AW173">
        <v>1</v>
      </c>
      <c r="AY173" s="39" t="s">
        <v>42423</v>
      </c>
      <c r="AZ173">
        <v>1</v>
      </c>
    </row>
    <row r="174" spans="1:52" x14ac:dyDescent="0.3">
      <c r="A174">
        <v>173</v>
      </c>
      <c r="B174" s="1">
        <v>45891.557303240741</v>
      </c>
      <c r="C174" s="1">
        <v>45891.562893518516</v>
      </c>
      <c r="D174" s="39" t="s">
        <v>4492</v>
      </c>
      <c r="E174" s="39" t="s">
        <v>4493</v>
      </c>
      <c r="F174">
        <v>7</v>
      </c>
      <c r="I174" s="39" t="s">
        <v>14445</v>
      </c>
      <c r="L174">
        <v>7</v>
      </c>
      <c r="O174">
        <v>12</v>
      </c>
      <c r="R174" s="39" t="s">
        <v>42409</v>
      </c>
      <c r="S174">
        <v>1</v>
      </c>
      <c r="U174" s="39" t="s">
        <v>42412</v>
      </c>
      <c r="V174">
        <v>0</v>
      </c>
      <c r="X174" s="39" t="s">
        <v>42409</v>
      </c>
      <c r="Y174">
        <v>0</v>
      </c>
      <c r="AA174" s="39" t="s">
        <v>42412</v>
      </c>
      <c r="AC174">
        <v>1</v>
      </c>
      <c r="AD174" s="39" t="s">
        <v>42410</v>
      </c>
      <c r="AF174">
        <v>0</v>
      </c>
      <c r="AG174" s="39" t="s">
        <v>42410</v>
      </c>
      <c r="AI174">
        <v>1</v>
      </c>
      <c r="AJ174" s="39" t="s">
        <v>42412</v>
      </c>
      <c r="AL174">
        <v>0</v>
      </c>
      <c r="AM174" s="39" t="s">
        <v>42412</v>
      </c>
      <c r="AO174">
        <v>1</v>
      </c>
      <c r="AP174" s="39" t="s">
        <v>42412</v>
      </c>
      <c r="AR174">
        <v>0</v>
      </c>
      <c r="AS174" s="39" t="s">
        <v>42411</v>
      </c>
      <c r="AU174">
        <v>1</v>
      </c>
      <c r="AV174" s="39" t="s">
        <v>42414</v>
      </c>
      <c r="AW174">
        <v>1</v>
      </c>
      <c r="AY174" s="39" t="s">
        <v>42423</v>
      </c>
      <c r="AZ174">
        <v>1</v>
      </c>
    </row>
    <row r="175" spans="1:52" x14ac:dyDescent="0.3">
      <c r="A175">
        <v>174</v>
      </c>
      <c r="B175" s="1">
        <v>45891.554155092592</v>
      </c>
      <c r="C175" s="1">
        <v>45891.56422453704</v>
      </c>
      <c r="D175" s="39" t="s">
        <v>4188</v>
      </c>
      <c r="E175" s="39" t="s">
        <v>4189</v>
      </c>
      <c r="F175">
        <v>5</v>
      </c>
      <c r="I175" s="39" t="s">
        <v>4189</v>
      </c>
      <c r="L175">
        <v>7</v>
      </c>
      <c r="O175">
        <v>17</v>
      </c>
      <c r="R175" s="39" t="s">
        <v>42412</v>
      </c>
      <c r="S175">
        <v>0</v>
      </c>
      <c r="U175" s="39" t="s">
        <v>42410</v>
      </c>
      <c r="V175">
        <v>1</v>
      </c>
      <c r="X175" s="39" t="s">
        <v>42409</v>
      </c>
      <c r="Y175">
        <v>0</v>
      </c>
      <c r="AA175" s="39" t="s">
        <v>42410</v>
      </c>
      <c r="AC175">
        <v>0</v>
      </c>
      <c r="AD175" s="39" t="s">
        <v>42410</v>
      </c>
      <c r="AF175">
        <v>0</v>
      </c>
      <c r="AG175" s="39" t="s">
        <v>42410</v>
      </c>
      <c r="AI175">
        <v>1</v>
      </c>
      <c r="AJ175" s="39" t="s">
        <v>42410</v>
      </c>
      <c r="AL175">
        <v>1</v>
      </c>
      <c r="AM175" s="39" t="s">
        <v>42410</v>
      </c>
      <c r="AO175">
        <v>0</v>
      </c>
      <c r="AP175" s="39" t="s">
        <v>42409</v>
      </c>
      <c r="AR175">
        <v>1</v>
      </c>
      <c r="AS175" s="39" t="s">
        <v>42413</v>
      </c>
      <c r="AU175">
        <v>0</v>
      </c>
      <c r="AV175" s="39" t="s">
        <v>42414</v>
      </c>
      <c r="AW175">
        <v>1</v>
      </c>
      <c r="AY175" s="39" t="s">
        <v>42463</v>
      </c>
      <c r="AZ175">
        <v>0</v>
      </c>
    </row>
    <row r="176" spans="1:52" x14ac:dyDescent="0.3">
      <c r="A176">
        <v>175</v>
      </c>
      <c r="B176" s="1">
        <v>45891.560752314814</v>
      </c>
      <c r="C176" s="1">
        <v>45891.565995370373</v>
      </c>
      <c r="D176" s="39" t="s">
        <v>4447</v>
      </c>
      <c r="E176" s="39" t="s">
        <v>4448</v>
      </c>
      <c r="F176">
        <v>7</v>
      </c>
      <c r="I176" s="39" t="s">
        <v>12538</v>
      </c>
      <c r="L176">
        <v>7</v>
      </c>
      <c r="O176">
        <v>29</v>
      </c>
      <c r="R176" s="39" t="s">
        <v>42409</v>
      </c>
      <c r="S176">
        <v>1</v>
      </c>
      <c r="U176" s="39" t="s">
        <v>42412</v>
      </c>
      <c r="V176">
        <v>0</v>
      </c>
      <c r="X176" s="39" t="s">
        <v>42411</v>
      </c>
      <c r="Y176">
        <v>1</v>
      </c>
      <c r="AA176" s="39" t="s">
        <v>42412</v>
      </c>
      <c r="AC176">
        <v>1</v>
      </c>
      <c r="AD176" s="39" t="s">
        <v>42410</v>
      </c>
      <c r="AF176">
        <v>0</v>
      </c>
      <c r="AG176" s="39" t="s">
        <v>42411</v>
      </c>
      <c r="AI176">
        <v>0</v>
      </c>
      <c r="AJ176" s="39" t="s">
        <v>42413</v>
      </c>
      <c r="AL176">
        <v>0</v>
      </c>
      <c r="AM176" s="39" t="s">
        <v>42412</v>
      </c>
      <c r="AO176">
        <v>1</v>
      </c>
      <c r="AP176" s="39" t="s">
        <v>42409</v>
      </c>
      <c r="AR176">
        <v>1</v>
      </c>
      <c r="AS176" s="39" t="s">
        <v>42413</v>
      </c>
      <c r="AU176">
        <v>0</v>
      </c>
      <c r="AV176" s="39" t="s">
        <v>42414</v>
      </c>
      <c r="AW176">
        <v>1</v>
      </c>
      <c r="AY176" s="39" t="s">
        <v>42423</v>
      </c>
      <c r="AZ176">
        <v>1</v>
      </c>
    </row>
    <row r="177" spans="1:52" x14ac:dyDescent="0.3">
      <c r="A177">
        <v>176</v>
      </c>
      <c r="B177" s="1">
        <v>45891.562361111108</v>
      </c>
      <c r="C177" s="1">
        <v>45891.567210648151</v>
      </c>
      <c r="D177" s="39" t="s">
        <v>4362</v>
      </c>
      <c r="E177" s="39" t="s">
        <v>4363</v>
      </c>
      <c r="F177">
        <v>3</v>
      </c>
      <c r="I177" s="39" t="s">
        <v>4363</v>
      </c>
      <c r="L177">
        <v>7</v>
      </c>
      <c r="O177">
        <v>26</v>
      </c>
      <c r="R177" s="39" t="s">
        <v>42413</v>
      </c>
      <c r="S177">
        <v>0</v>
      </c>
      <c r="U177" s="39" t="s">
        <v>42411</v>
      </c>
      <c r="V177">
        <v>0</v>
      </c>
      <c r="X177" s="39" t="s">
        <v>42409</v>
      </c>
      <c r="Y177">
        <v>0</v>
      </c>
      <c r="AA177" s="39" t="s">
        <v>42409</v>
      </c>
      <c r="AC177">
        <v>0</v>
      </c>
      <c r="AD177" s="39" t="s">
        <v>42410</v>
      </c>
      <c r="AF177">
        <v>0</v>
      </c>
      <c r="AG177" s="39" t="s">
        <v>42410</v>
      </c>
      <c r="AI177">
        <v>1</v>
      </c>
      <c r="AJ177" s="39" t="s">
        <v>42409</v>
      </c>
      <c r="AL177">
        <v>0</v>
      </c>
      <c r="AM177" s="39" t="s">
        <v>42413</v>
      </c>
      <c r="AO177">
        <v>0</v>
      </c>
      <c r="AP177" s="39" t="s">
        <v>42409</v>
      </c>
      <c r="AR177">
        <v>1</v>
      </c>
      <c r="AS177" s="39" t="s">
        <v>42413</v>
      </c>
      <c r="AU177">
        <v>0</v>
      </c>
      <c r="AV177" s="39" t="s">
        <v>42414</v>
      </c>
      <c r="AW177">
        <v>1</v>
      </c>
      <c r="AY177" s="39" t="s">
        <v>42464</v>
      </c>
      <c r="AZ177">
        <v>0</v>
      </c>
    </row>
    <row r="178" spans="1:52" x14ac:dyDescent="0.3">
      <c r="A178">
        <v>177</v>
      </c>
      <c r="B178" s="1">
        <v>45891.562604166669</v>
      </c>
      <c r="C178" s="1">
        <v>45891.56722222222</v>
      </c>
      <c r="D178" s="39" t="s">
        <v>14403</v>
      </c>
      <c r="E178" s="39" t="s">
        <v>14404</v>
      </c>
      <c r="F178">
        <v>4</v>
      </c>
      <c r="I178" s="39" t="s">
        <v>14404</v>
      </c>
      <c r="L178">
        <v>7</v>
      </c>
      <c r="O178">
        <v>20</v>
      </c>
      <c r="R178" s="39" t="s">
        <v>42413</v>
      </c>
      <c r="S178">
        <v>0</v>
      </c>
      <c r="U178" s="39" t="s">
        <v>42411</v>
      </c>
      <c r="V178">
        <v>0</v>
      </c>
      <c r="X178" s="39" t="s">
        <v>42409</v>
      </c>
      <c r="Y178">
        <v>0</v>
      </c>
      <c r="AA178" s="39" t="s">
        <v>42412</v>
      </c>
      <c r="AC178">
        <v>1</v>
      </c>
      <c r="AD178" s="39" t="s">
        <v>42410</v>
      </c>
      <c r="AF178">
        <v>0</v>
      </c>
      <c r="AG178" s="39" t="s">
        <v>42410</v>
      </c>
      <c r="AI178">
        <v>1</v>
      </c>
      <c r="AJ178" s="39" t="s">
        <v>42409</v>
      </c>
      <c r="AL178">
        <v>0</v>
      </c>
      <c r="AM178" s="39" t="s">
        <v>42413</v>
      </c>
      <c r="AO178">
        <v>0</v>
      </c>
      <c r="AP178" s="39" t="s">
        <v>42409</v>
      </c>
      <c r="AR178">
        <v>1</v>
      </c>
      <c r="AS178" s="39" t="s">
        <v>42413</v>
      </c>
      <c r="AU178">
        <v>0</v>
      </c>
      <c r="AV178" s="39" t="s">
        <v>42414</v>
      </c>
      <c r="AW178">
        <v>1</v>
      </c>
      <c r="AY178" s="39" t="s">
        <v>42434</v>
      </c>
      <c r="AZ178">
        <v>0</v>
      </c>
    </row>
    <row r="179" spans="1:52" x14ac:dyDescent="0.3">
      <c r="A179">
        <v>178</v>
      </c>
      <c r="B179" s="1">
        <v>45891.559907407405</v>
      </c>
      <c r="C179" s="1">
        <v>45891.567453703705</v>
      </c>
      <c r="D179" s="39" t="s">
        <v>4381</v>
      </c>
      <c r="E179" s="39" t="s">
        <v>4382</v>
      </c>
      <c r="F179">
        <v>3</v>
      </c>
      <c r="I179" s="39" t="s">
        <v>4382</v>
      </c>
      <c r="L179">
        <v>7</v>
      </c>
      <c r="O179">
        <v>6</v>
      </c>
      <c r="R179" s="39" t="s">
        <v>42412</v>
      </c>
      <c r="S179">
        <v>0</v>
      </c>
      <c r="U179" s="39" t="s">
        <v>42411</v>
      </c>
      <c r="V179">
        <v>0</v>
      </c>
      <c r="X179" s="39" t="s">
        <v>42409</v>
      </c>
      <c r="Y179">
        <v>0</v>
      </c>
      <c r="AA179" s="39" t="s">
        <v>42409</v>
      </c>
      <c r="AC179">
        <v>0</v>
      </c>
      <c r="AD179" s="39" t="s">
        <v>42410</v>
      </c>
      <c r="AF179">
        <v>0</v>
      </c>
      <c r="AG179" s="39" t="s">
        <v>42410</v>
      </c>
      <c r="AI179">
        <v>1</v>
      </c>
      <c r="AJ179" s="39" t="s">
        <v>42409</v>
      </c>
      <c r="AL179">
        <v>0</v>
      </c>
      <c r="AM179" s="39" t="s">
        <v>42413</v>
      </c>
      <c r="AO179">
        <v>0</v>
      </c>
      <c r="AP179" s="39" t="s">
        <v>42409</v>
      </c>
      <c r="AR179">
        <v>1</v>
      </c>
      <c r="AS179" s="39" t="s">
        <v>42413</v>
      </c>
      <c r="AU179">
        <v>0</v>
      </c>
      <c r="AV179" s="39" t="s">
        <v>42414</v>
      </c>
      <c r="AW179">
        <v>1</v>
      </c>
      <c r="AY179" s="39" t="s">
        <v>42465</v>
      </c>
      <c r="AZ179">
        <v>0</v>
      </c>
    </row>
    <row r="180" spans="1:52" x14ac:dyDescent="0.3">
      <c r="A180">
        <v>179</v>
      </c>
      <c r="B180" s="1">
        <v>45891.560034722221</v>
      </c>
      <c r="C180" s="1">
        <v>45891.567465277774</v>
      </c>
      <c r="D180" s="39" t="s">
        <v>4395</v>
      </c>
      <c r="E180" s="39" t="s">
        <v>4396</v>
      </c>
      <c r="F180">
        <v>3</v>
      </c>
      <c r="I180" s="39" t="s">
        <v>4396</v>
      </c>
      <c r="L180">
        <v>7</v>
      </c>
      <c r="O180">
        <v>18</v>
      </c>
      <c r="R180" s="39" t="s">
        <v>42413</v>
      </c>
      <c r="S180">
        <v>0</v>
      </c>
      <c r="U180" s="39" t="s">
        <v>42411</v>
      </c>
      <c r="V180">
        <v>0</v>
      </c>
      <c r="X180" s="39" t="s">
        <v>42409</v>
      </c>
      <c r="Y180">
        <v>0</v>
      </c>
      <c r="AA180" s="39" t="s">
        <v>42409</v>
      </c>
      <c r="AC180">
        <v>0</v>
      </c>
      <c r="AD180" s="39" t="s">
        <v>42410</v>
      </c>
      <c r="AF180">
        <v>0</v>
      </c>
      <c r="AG180" s="39" t="s">
        <v>42410</v>
      </c>
      <c r="AI180">
        <v>1</v>
      </c>
      <c r="AJ180" s="39" t="s">
        <v>42409</v>
      </c>
      <c r="AL180">
        <v>0</v>
      </c>
      <c r="AM180" s="39" t="s">
        <v>42413</v>
      </c>
      <c r="AO180">
        <v>0</v>
      </c>
      <c r="AP180" s="39" t="s">
        <v>42409</v>
      </c>
      <c r="AR180">
        <v>1</v>
      </c>
      <c r="AS180" s="39" t="s">
        <v>42413</v>
      </c>
      <c r="AU180">
        <v>0</v>
      </c>
      <c r="AV180" s="39" t="s">
        <v>42414</v>
      </c>
      <c r="AW180">
        <v>1</v>
      </c>
      <c r="AY180" s="39" t="s">
        <v>42465</v>
      </c>
      <c r="AZ180">
        <v>0</v>
      </c>
    </row>
    <row r="181" spans="1:52" x14ac:dyDescent="0.3">
      <c r="A181">
        <v>180</v>
      </c>
      <c r="B181" s="1">
        <v>45891.560520833336</v>
      </c>
      <c r="C181" s="1">
        <v>45891.568495370368</v>
      </c>
      <c r="D181" s="39" t="s">
        <v>4406</v>
      </c>
      <c r="E181" s="39" t="s">
        <v>4407</v>
      </c>
      <c r="F181">
        <v>2</v>
      </c>
      <c r="I181" s="39" t="s">
        <v>24994</v>
      </c>
      <c r="L181">
        <v>7</v>
      </c>
      <c r="O181">
        <v>8</v>
      </c>
      <c r="R181" s="39" t="s">
        <v>42413</v>
      </c>
      <c r="S181">
        <v>0</v>
      </c>
      <c r="U181" s="39" t="s">
        <v>42413</v>
      </c>
      <c r="V181">
        <v>0</v>
      </c>
      <c r="X181" s="39" t="s">
        <v>42409</v>
      </c>
      <c r="Y181">
        <v>0</v>
      </c>
      <c r="AA181" s="39" t="s">
        <v>42412</v>
      </c>
      <c r="AC181">
        <v>1</v>
      </c>
      <c r="AD181" s="39" t="s">
        <v>42412</v>
      </c>
      <c r="AF181">
        <v>0</v>
      </c>
      <c r="AG181" s="39" t="s">
        <v>42412</v>
      </c>
      <c r="AI181">
        <v>0</v>
      </c>
      <c r="AJ181" s="39" t="s">
        <v>42410</v>
      </c>
      <c r="AL181">
        <v>1</v>
      </c>
      <c r="AM181" s="39" t="s">
        <v>42410</v>
      </c>
      <c r="AO181">
        <v>0</v>
      </c>
      <c r="AP181" s="39" t="s">
        <v>42410</v>
      </c>
      <c r="AR181">
        <v>0</v>
      </c>
      <c r="AS181" s="39" t="s">
        <v>42410</v>
      </c>
      <c r="AU181">
        <v>0</v>
      </c>
      <c r="AV181" s="39" t="s">
        <v>42418</v>
      </c>
      <c r="AW181">
        <v>0</v>
      </c>
      <c r="AY181" s="39" t="s">
        <v>42466</v>
      </c>
      <c r="AZ181">
        <v>0</v>
      </c>
    </row>
    <row r="182" spans="1:52" x14ac:dyDescent="0.3">
      <c r="A182">
        <v>181</v>
      </c>
      <c r="B182" s="1">
        <v>45891.562106481484</v>
      </c>
      <c r="C182" s="1">
        <v>45891.568807870368</v>
      </c>
      <c r="D182" s="39" t="s">
        <v>4423</v>
      </c>
      <c r="E182" s="39" t="s">
        <v>4424</v>
      </c>
      <c r="F182">
        <v>12</v>
      </c>
      <c r="I182" s="39" t="s">
        <v>41156</v>
      </c>
      <c r="L182">
        <v>7</v>
      </c>
      <c r="O182">
        <v>34</v>
      </c>
      <c r="R182" s="39" t="s">
        <v>42409</v>
      </c>
      <c r="S182">
        <v>1</v>
      </c>
      <c r="U182" s="39" t="s">
        <v>42410</v>
      </c>
      <c r="V182">
        <v>1</v>
      </c>
      <c r="X182" s="39" t="s">
        <v>42411</v>
      </c>
      <c r="Y182">
        <v>1</v>
      </c>
      <c r="AA182" s="39" t="s">
        <v>42412</v>
      </c>
      <c r="AC182">
        <v>1</v>
      </c>
      <c r="AD182" s="39" t="s">
        <v>42413</v>
      </c>
      <c r="AF182">
        <v>1</v>
      </c>
      <c r="AG182" s="39" t="s">
        <v>42410</v>
      </c>
      <c r="AI182">
        <v>1</v>
      </c>
      <c r="AJ182" s="39" t="s">
        <v>42410</v>
      </c>
      <c r="AL182">
        <v>1</v>
      </c>
      <c r="AM182" s="39" t="s">
        <v>42412</v>
      </c>
      <c r="AO182">
        <v>1</v>
      </c>
      <c r="AP182" s="39" t="s">
        <v>42409</v>
      </c>
      <c r="AR182">
        <v>1</v>
      </c>
      <c r="AS182" s="39" t="s">
        <v>42411</v>
      </c>
      <c r="AU182">
        <v>1</v>
      </c>
      <c r="AV182" s="39" t="s">
        <v>42414</v>
      </c>
      <c r="AW182">
        <v>1</v>
      </c>
      <c r="AY182" s="39" t="s">
        <v>42423</v>
      </c>
      <c r="AZ182">
        <v>1</v>
      </c>
    </row>
    <row r="183" spans="1:52" x14ac:dyDescent="0.3">
      <c r="A183">
        <v>182</v>
      </c>
      <c r="B183" s="1">
        <v>45891.560937499999</v>
      </c>
      <c r="C183" s="1">
        <v>45891.569305555553</v>
      </c>
      <c r="D183" s="39" t="s">
        <v>4259</v>
      </c>
      <c r="E183" s="39" t="s">
        <v>4260</v>
      </c>
      <c r="F183">
        <v>9</v>
      </c>
      <c r="I183" s="39" t="s">
        <v>12471</v>
      </c>
      <c r="L183">
        <v>7</v>
      </c>
      <c r="O183">
        <v>9</v>
      </c>
      <c r="R183" s="39" t="s">
        <v>42409</v>
      </c>
      <c r="S183">
        <v>1</v>
      </c>
      <c r="U183" s="39" t="s">
        <v>42410</v>
      </c>
      <c r="V183">
        <v>1</v>
      </c>
      <c r="X183" s="39" t="s">
        <v>42411</v>
      </c>
      <c r="Y183">
        <v>1</v>
      </c>
      <c r="AA183" s="39" t="s">
        <v>42409</v>
      </c>
      <c r="AC183">
        <v>0</v>
      </c>
      <c r="AD183" s="39" t="s">
        <v>42410</v>
      </c>
      <c r="AF183">
        <v>0</v>
      </c>
      <c r="AG183" s="39" t="s">
        <v>42410</v>
      </c>
      <c r="AI183">
        <v>1</v>
      </c>
      <c r="AJ183" s="39" t="s">
        <v>42413</v>
      </c>
      <c r="AL183">
        <v>0</v>
      </c>
      <c r="AM183" s="39" t="s">
        <v>42412</v>
      </c>
      <c r="AO183">
        <v>1</v>
      </c>
      <c r="AP183" s="39" t="s">
        <v>42409</v>
      </c>
      <c r="AR183">
        <v>1</v>
      </c>
      <c r="AS183" s="39" t="s">
        <v>42411</v>
      </c>
      <c r="AU183">
        <v>1</v>
      </c>
      <c r="AV183" s="39" t="s">
        <v>42414</v>
      </c>
      <c r="AW183">
        <v>1</v>
      </c>
      <c r="AY183" s="39" t="s">
        <v>42423</v>
      </c>
      <c r="AZ183">
        <v>1</v>
      </c>
    </row>
    <row r="184" spans="1:52" x14ac:dyDescent="0.3">
      <c r="A184">
        <v>183</v>
      </c>
      <c r="B184" s="1">
        <v>45891.560868055552</v>
      </c>
      <c r="C184" s="1">
        <v>45891.56958333333</v>
      </c>
      <c r="D184" s="39" t="s">
        <v>4315</v>
      </c>
      <c r="E184" s="39" t="s">
        <v>4316</v>
      </c>
      <c r="F184">
        <v>8</v>
      </c>
      <c r="I184" s="39" t="s">
        <v>4316</v>
      </c>
      <c r="L184">
        <v>7</v>
      </c>
      <c r="O184">
        <v>32</v>
      </c>
      <c r="R184" s="39" t="s">
        <v>42409</v>
      </c>
      <c r="S184">
        <v>1</v>
      </c>
      <c r="U184" s="39" t="s">
        <v>42412</v>
      </c>
      <c r="V184">
        <v>0</v>
      </c>
      <c r="X184" s="39" t="s">
        <v>42411</v>
      </c>
      <c r="Y184">
        <v>1</v>
      </c>
      <c r="AA184" s="39" t="s">
        <v>42409</v>
      </c>
      <c r="AC184">
        <v>0</v>
      </c>
      <c r="AD184" s="39" t="s">
        <v>42413</v>
      </c>
      <c r="AF184">
        <v>1</v>
      </c>
      <c r="AG184" s="39" t="s">
        <v>42410</v>
      </c>
      <c r="AI184">
        <v>1</v>
      </c>
      <c r="AJ184" s="39" t="s">
        <v>42412</v>
      </c>
      <c r="AL184">
        <v>0</v>
      </c>
      <c r="AM184" s="39" t="s">
        <v>42412</v>
      </c>
      <c r="AO184">
        <v>1</v>
      </c>
      <c r="AP184" s="39" t="s">
        <v>42409</v>
      </c>
      <c r="AR184">
        <v>1</v>
      </c>
      <c r="AS184" s="39" t="s">
        <v>42411</v>
      </c>
      <c r="AU184">
        <v>1</v>
      </c>
      <c r="AV184" s="39" t="s">
        <v>42414</v>
      </c>
      <c r="AW184">
        <v>1</v>
      </c>
      <c r="AY184" s="39" t="s">
        <v>42451</v>
      </c>
      <c r="AZ184">
        <v>0</v>
      </c>
    </row>
    <row r="185" spans="1:52" x14ac:dyDescent="0.3">
      <c r="A185">
        <v>184</v>
      </c>
      <c r="B185" s="1">
        <v>45891.562002314815</v>
      </c>
      <c r="C185" s="1">
        <v>45891.571122685185</v>
      </c>
      <c r="D185" s="39" t="s">
        <v>14435</v>
      </c>
      <c r="E185" s="39" t="s">
        <v>14436</v>
      </c>
      <c r="F185">
        <v>9</v>
      </c>
      <c r="I185" s="39" t="s">
        <v>14436</v>
      </c>
      <c r="L185">
        <v>7</v>
      </c>
      <c r="O185">
        <v>16</v>
      </c>
      <c r="R185" s="39" t="s">
        <v>42409</v>
      </c>
      <c r="S185">
        <v>1</v>
      </c>
      <c r="U185" s="39" t="s">
        <v>42410</v>
      </c>
      <c r="V185">
        <v>1</v>
      </c>
      <c r="X185" s="39" t="s">
        <v>42411</v>
      </c>
      <c r="Y185">
        <v>1</v>
      </c>
      <c r="AA185" s="39" t="s">
        <v>42409</v>
      </c>
      <c r="AC185">
        <v>0</v>
      </c>
      <c r="AD185" s="39" t="s">
        <v>42410</v>
      </c>
      <c r="AF185">
        <v>0</v>
      </c>
      <c r="AG185" s="39" t="s">
        <v>42410</v>
      </c>
      <c r="AI185">
        <v>1</v>
      </c>
      <c r="AJ185" s="39" t="s">
        <v>42410</v>
      </c>
      <c r="AL185">
        <v>1</v>
      </c>
      <c r="AM185" s="39" t="s">
        <v>42412</v>
      </c>
      <c r="AO185">
        <v>1</v>
      </c>
      <c r="AP185" s="39" t="s">
        <v>42409</v>
      </c>
      <c r="AR185">
        <v>1</v>
      </c>
      <c r="AS185" s="39" t="s">
        <v>42411</v>
      </c>
      <c r="AU185">
        <v>1</v>
      </c>
      <c r="AV185" s="39" t="s">
        <v>42414</v>
      </c>
      <c r="AW185">
        <v>1</v>
      </c>
      <c r="AY185" s="39" t="s">
        <v>42467</v>
      </c>
      <c r="AZ185">
        <v>0</v>
      </c>
    </row>
    <row r="186" spans="1:52" x14ac:dyDescent="0.3">
      <c r="A186">
        <v>185</v>
      </c>
      <c r="B186" s="1">
        <v>45891.569212962961</v>
      </c>
      <c r="C186" s="1">
        <v>45891.572245370371</v>
      </c>
      <c r="D186" s="39" t="s">
        <v>4434</v>
      </c>
      <c r="E186" s="39" t="s">
        <v>4435</v>
      </c>
      <c r="F186">
        <v>6</v>
      </c>
      <c r="I186" s="39" t="s">
        <v>42468</v>
      </c>
      <c r="L186">
        <v>7</v>
      </c>
      <c r="O186">
        <v>27</v>
      </c>
      <c r="R186" s="39" t="s">
        <v>42409</v>
      </c>
      <c r="S186">
        <v>1</v>
      </c>
      <c r="U186" s="39" t="s">
        <v>42413</v>
      </c>
      <c r="V186">
        <v>0</v>
      </c>
      <c r="X186" s="39" t="s">
        <v>42409</v>
      </c>
      <c r="Y186">
        <v>0</v>
      </c>
      <c r="AA186" s="39" t="s">
        <v>42412</v>
      </c>
      <c r="AC186">
        <v>1</v>
      </c>
      <c r="AD186" s="39" t="s">
        <v>42410</v>
      </c>
      <c r="AF186">
        <v>0</v>
      </c>
      <c r="AG186" s="39" t="s">
        <v>42410</v>
      </c>
      <c r="AI186">
        <v>1</v>
      </c>
      <c r="AJ186" s="39" t="s">
        <v>42409</v>
      </c>
      <c r="AL186">
        <v>0</v>
      </c>
      <c r="AM186" s="39" t="s">
        <v>42412</v>
      </c>
      <c r="AO186">
        <v>1</v>
      </c>
      <c r="AP186" s="39" t="s">
        <v>42409</v>
      </c>
      <c r="AR186">
        <v>1</v>
      </c>
      <c r="AS186" s="39" t="s">
        <v>42409</v>
      </c>
      <c r="AU186">
        <v>0</v>
      </c>
      <c r="AV186" s="39" t="s">
        <v>42414</v>
      </c>
      <c r="AW186">
        <v>1</v>
      </c>
      <c r="AY186" s="39" t="s">
        <v>42469</v>
      </c>
      <c r="AZ186">
        <v>0</v>
      </c>
    </row>
    <row r="187" spans="1:52" x14ac:dyDescent="0.3">
      <c r="A187">
        <v>186</v>
      </c>
      <c r="B187" s="1">
        <v>45891.566932870373</v>
      </c>
      <c r="C187" s="1">
        <v>45891.57240740741</v>
      </c>
      <c r="D187" s="39" t="s">
        <v>4209</v>
      </c>
      <c r="E187" s="39" t="s">
        <v>4210</v>
      </c>
      <c r="F187">
        <v>11</v>
      </c>
      <c r="I187" s="39" t="s">
        <v>4210</v>
      </c>
      <c r="L187">
        <v>7</v>
      </c>
      <c r="O187">
        <v>40</v>
      </c>
      <c r="R187" s="39" t="s">
        <v>42409</v>
      </c>
      <c r="S187">
        <v>1</v>
      </c>
      <c r="U187" s="39" t="s">
        <v>42412</v>
      </c>
      <c r="V187">
        <v>0</v>
      </c>
      <c r="X187" s="39" t="s">
        <v>42411</v>
      </c>
      <c r="Y187">
        <v>1</v>
      </c>
      <c r="AA187" s="39" t="s">
        <v>42412</v>
      </c>
      <c r="AC187">
        <v>1</v>
      </c>
      <c r="AD187" s="39" t="s">
        <v>42413</v>
      </c>
      <c r="AF187">
        <v>1</v>
      </c>
      <c r="AG187" s="39" t="s">
        <v>42410</v>
      </c>
      <c r="AI187">
        <v>1</v>
      </c>
      <c r="AJ187" s="39" t="s">
        <v>42410</v>
      </c>
      <c r="AL187">
        <v>1</v>
      </c>
      <c r="AM187" s="39" t="s">
        <v>42412</v>
      </c>
      <c r="AO187">
        <v>1</v>
      </c>
      <c r="AP187" s="39" t="s">
        <v>42409</v>
      </c>
      <c r="AR187">
        <v>1</v>
      </c>
      <c r="AS187" s="39" t="s">
        <v>42411</v>
      </c>
      <c r="AU187">
        <v>1</v>
      </c>
      <c r="AV187" s="39" t="s">
        <v>42414</v>
      </c>
      <c r="AW187">
        <v>1</v>
      </c>
      <c r="AY187" s="39" t="s">
        <v>42423</v>
      </c>
      <c r="AZ187">
        <v>1</v>
      </c>
    </row>
    <row r="188" spans="1:52" x14ac:dyDescent="0.3">
      <c r="A188">
        <v>187</v>
      </c>
      <c r="B188" s="1">
        <v>45891.568229166667</v>
      </c>
      <c r="C188" s="1">
        <v>45891.572858796295</v>
      </c>
      <c r="D188" s="39" t="s">
        <v>4501</v>
      </c>
      <c r="E188" s="39" t="s">
        <v>4502</v>
      </c>
      <c r="F188">
        <v>11</v>
      </c>
      <c r="I188" s="39" t="s">
        <v>4503</v>
      </c>
      <c r="L188">
        <v>7</v>
      </c>
      <c r="O188">
        <v>25</v>
      </c>
      <c r="R188" s="39" t="s">
        <v>42409</v>
      </c>
      <c r="S188">
        <v>1</v>
      </c>
      <c r="U188" s="39" t="s">
        <v>42412</v>
      </c>
      <c r="V188">
        <v>0</v>
      </c>
      <c r="X188" s="39" t="s">
        <v>42411</v>
      </c>
      <c r="Y188">
        <v>1</v>
      </c>
      <c r="AA188" s="39" t="s">
        <v>42412</v>
      </c>
      <c r="AC188">
        <v>1</v>
      </c>
      <c r="AD188" s="39" t="s">
        <v>42413</v>
      </c>
      <c r="AF188">
        <v>1</v>
      </c>
      <c r="AG188" s="39" t="s">
        <v>42410</v>
      </c>
      <c r="AI188">
        <v>1</v>
      </c>
      <c r="AJ188" s="39" t="s">
        <v>42410</v>
      </c>
      <c r="AL188">
        <v>1</v>
      </c>
      <c r="AM188" s="39" t="s">
        <v>42412</v>
      </c>
      <c r="AO188">
        <v>1</v>
      </c>
      <c r="AP188" s="39" t="s">
        <v>42409</v>
      </c>
      <c r="AR188">
        <v>1</v>
      </c>
      <c r="AS188" s="39" t="s">
        <v>42411</v>
      </c>
      <c r="AU188">
        <v>1</v>
      </c>
      <c r="AV188" s="39" t="s">
        <v>42414</v>
      </c>
      <c r="AW188">
        <v>1</v>
      </c>
      <c r="AY188" s="39" t="s">
        <v>42423</v>
      </c>
      <c r="AZ188">
        <v>1</v>
      </c>
    </row>
    <row r="189" spans="1:52" x14ac:dyDescent="0.3">
      <c r="A189">
        <v>188</v>
      </c>
      <c r="B189" s="1">
        <v>45891.567777777775</v>
      </c>
      <c r="C189" s="1">
        <v>45891.573460648149</v>
      </c>
      <c r="D189" s="39" t="s">
        <v>4276</v>
      </c>
      <c r="E189" s="39" t="s">
        <v>4277</v>
      </c>
      <c r="F189">
        <v>8</v>
      </c>
      <c r="I189" s="39" t="s">
        <v>4277</v>
      </c>
      <c r="L189">
        <v>7</v>
      </c>
      <c r="O189">
        <v>4</v>
      </c>
      <c r="R189" s="39" t="s">
        <v>42409</v>
      </c>
      <c r="S189">
        <v>1</v>
      </c>
      <c r="U189" s="39" t="s">
        <v>42410</v>
      </c>
      <c r="V189">
        <v>1</v>
      </c>
      <c r="X189" s="39" t="s">
        <v>42413</v>
      </c>
      <c r="Y189">
        <v>0</v>
      </c>
      <c r="AA189" s="39" t="s">
        <v>42412</v>
      </c>
      <c r="AC189">
        <v>1</v>
      </c>
      <c r="AD189" s="39" t="s">
        <v>42410</v>
      </c>
      <c r="AF189">
        <v>0</v>
      </c>
      <c r="AG189" s="39" t="s">
        <v>42410</v>
      </c>
      <c r="AI189">
        <v>1</v>
      </c>
      <c r="AJ189" s="39" t="s">
        <v>42413</v>
      </c>
      <c r="AL189">
        <v>0</v>
      </c>
      <c r="AM189" s="39" t="s">
        <v>42412</v>
      </c>
      <c r="AO189">
        <v>1</v>
      </c>
      <c r="AP189" s="39" t="s">
        <v>42409</v>
      </c>
      <c r="AR189">
        <v>1</v>
      </c>
      <c r="AS189" s="39" t="s">
        <v>42411</v>
      </c>
      <c r="AU189">
        <v>1</v>
      </c>
      <c r="AV189" s="39" t="s">
        <v>42414</v>
      </c>
      <c r="AW189">
        <v>1</v>
      </c>
      <c r="AY189" s="39" t="s">
        <v>42434</v>
      </c>
      <c r="AZ189">
        <v>0</v>
      </c>
    </row>
    <row r="190" spans="1:52" x14ac:dyDescent="0.3">
      <c r="A190">
        <v>189</v>
      </c>
      <c r="B190" s="1">
        <v>45891.568310185183</v>
      </c>
      <c r="C190" s="1">
        <v>45891.573993055557</v>
      </c>
      <c r="D190" s="39" t="s">
        <v>4217</v>
      </c>
      <c r="E190" s="39" t="s">
        <v>4218</v>
      </c>
      <c r="F190">
        <v>5</v>
      </c>
      <c r="I190" s="39" t="s">
        <v>40894</v>
      </c>
      <c r="L190">
        <v>7</v>
      </c>
      <c r="O190">
        <v>37</v>
      </c>
      <c r="R190" s="39" t="s">
        <v>42409</v>
      </c>
      <c r="S190">
        <v>1</v>
      </c>
      <c r="U190" s="39" t="s">
        <v>42413</v>
      </c>
      <c r="V190">
        <v>0</v>
      </c>
      <c r="X190" s="39" t="s">
        <v>42411</v>
      </c>
      <c r="Y190">
        <v>1</v>
      </c>
      <c r="AA190" s="39" t="s">
        <v>42412</v>
      </c>
      <c r="AC190">
        <v>1</v>
      </c>
      <c r="AD190" s="39" t="s">
        <v>42410</v>
      </c>
      <c r="AF190">
        <v>0</v>
      </c>
      <c r="AG190" s="39" t="s">
        <v>42410</v>
      </c>
      <c r="AI190">
        <v>1</v>
      </c>
      <c r="AJ190" s="39" t="s">
        <v>42411</v>
      </c>
      <c r="AL190">
        <v>0</v>
      </c>
      <c r="AM190" s="39" t="s">
        <v>42413</v>
      </c>
      <c r="AO190">
        <v>0</v>
      </c>
      <c r="AP190" s="39" t="s">
        <v>42412</v>
      </c>
      <c r="AR190">
        <v>0</v>
      </c>
      <c r="AS190" s="39" t="s">
        <v>42409</v>
      </c>
      <c r="AU190">
        <v>0</v>
      </c>
      <c r="AV190" s="39" t="s">
        <v>42414</v>
      </c>
      <c r="AW190">
        <v>1</v>
      </c>
      <c r="AY190" s="39" t="s">
        <v>42434</v>
      </c>
      <c r="AZ190">
        <v>0</v>
      </c>
    </row>
    <row r="191" spans="1:52" x14ac:dyDescent="0.3">
      <c r="A191">
        <v>190</v>
      </c>
      <c r="B191" s="1">
        <v>45891.568171296298</v>
      </c>
      <c r="C191" s="1">
        <v>45891.574074074073</v>
      </c>
      <c r="D191" s="39" t="s">
        <v>4246</v>
      </c>
      <c r="E191" s="39" t="s">
        <v>4247</v>
      </c>
      <c r="F191">
        <v>8</v>
      </c>
      <c r="I191" s="39" t="s">
        <v>41077</v>
      </c>
      <c r="L191">
        <v>7</v>
      </c>
      <c r="O191">
        <v>24</v>
      </c>
      <c r="R191" s="39" t="s">
        <v>42412</v>
      </c>
      <c r="S191">
        <v>0</v>
      </c>
      <c r="U191" s="39" t="s">
        <v>42413</v>
      </c>
      <c r="V191">
        <v>0</v>
      </c>
      <c r="X191" s="39" t="s">
        <v>42411</v>
      </c>
      <c r="Y191">
        <v>1</v>
      </c>
      <c r="AA191" s="39" t="s">
        <v>42412</v>
      </c>
      <c r="AC191">
        <v>1</v>
      </c>
      <c r="AD191" s="39" t="s">
        <v>42410</v>
      </c>
      <c r="AF191">
        <v>0</v>
      </c>
      <c r="AG191" s="39" t="s">
        <v>42410</v>
      </c>
      <c r="AI191">
        <v>1</v>
      </c>
      <c r="AJ191" s="39" t="s">
        <v>42410</v>
      </c>
      <c r="AL191">
        <v>1</v>
      </c>
      <c r="AM191" s="39" t="s">
        <v>42412</v>
      </c>
      <c r="AO191">
        <v>1</v>
      </c>
      <c r="AP191" s="39" t="s">
        <v>42412</v>
      </c>
      <c r="AR191">
        <v>0</v>
      </c>
      <c r="AS191" s="39" t="s">
        <v>42411</v>
      </c>
      <c r="AU191">
        <v>1</v>
      </c>
      <c r="AV191" s="39" t="s">
        <v>42414</v>
      </c>
      <c r="AW191">
        <v>1</v>
      </c>
      <c r="AY191" s="39" t="s">
        <v>42423</v>
      </c>
      <c r="AZ191">
        <v>1</v>
      </c>
    </row>
    <row r="192" spans="1:52" x14ac:dyDescent="0.3">
      <c r="A192">
        <v>191</v>
      </c>
      <c r="B192" s="1">
        <v>45891.569120370368</v>
      </c>
      <c r="C192" s="1">
        <v>45891.574143518519</v>
      </c>
      <c r="D192" s="39" t="s">
        <v>4429</v>
      </c>
      <c r="E192" s="39" t="s">
        <v>4430</v>
      </c>
      <c r="F192">
        <v>5</v>
      </c>
      <c r="I192" s="39" t="s">
        <v>42470</v>
      </c>
      <c r="L192">
        <v>7</v>
      </c>
      <c r="O192">
        <v>28</v>
      </c>
      <c r="R192" s="39" t="s">
        <v>42409</v>
      </c>
      <c r="S192">
        <v>1</v>
      </c>
      <c r="U192" s="39" t="s">
        <v>42413</v>
      </c>
      <c r="V192">
        <v>0</v>
      </c>
      <c r="X192" s="39" t="s">
        <v>42411</v>
      </c>
      <c r="Y192">
        <v>1</v>
      </c>
      <c r="AA192" s="39" t="s">
        <v>42412</v>
      </c>
      <c r="AC192">
        <v>1</v>
      </c>
      <c r="AD192" s="39" t="s">
        <v>42410</v>
      </c>
      <c r="AF192">
        <v>0</v>
      </c>
      <c r="AG192" s="39" t="s">
        <v>42410</v>
      </c>
      <c r="AI192">
        <v>1</v>
      </c>
      <c r="AJ192" s="39" t="s">
        <v>42411</v>
      </c>
      <c r="AL192">
        <v>0</v>
      </c>
      <c r="AM192" s="39" t="s">
        <v>42413</v>
      </c>
      <c r="AO192">
        <v>0</v>
      </c>
      <c r="AP192" s="39" t="s">
        <v>42412</v>
      </c>
      <c r="AR192">
        <v>0</v>
      </c>
      <c r="AS192" s="39" t="s">
        <v>42409</v>
      </c>
      <c r="AU192">
        <v>0</v>
      </c>
      <c r="AV192" s="39" t="s">
        <v>42414</v>
      </c>
      <c r="AW192">
        <v>1</v>
      </c>
      <c r="AY192" s="39" t="s">
        <v>42434</v>
      </c>
      <c r="AZ192">
        <v>0</v>
      </c>
    </row>
    <row r="193" spans="1:52" x14ac:dyDescent="0.3">
      <c r="A193">
        <v>192</v>
      </c>
      <c r="B193" s="1">
        <v>45891.570925925924</v>
      </c>
      <c r="C193" s="1">
        <v>45891.574166666665</v>
      </c>
      <c r="D193" s="39" t="s">
        <v>4509</v>
      </c>
      <c r="E193" s="39" t="s">
        <v>4510</v>
      </c>
      <c r="F193">
        <v>7</v>
      </c>
      <c r="I193" s="39" t="s">
        <v>4510</v>
      </c>
      <c r="L193">
        <v>7</v>
      </c>
      <c r="O193">
        <v>13</v>
      </c>
      <c r="R193" s="39" t="s">
        <v>42409</v>
      </c>
      <c r="S193">
        <v>1</v>
      </c>
      <c r="U193" s="39" t="s">
        <v>42413</v>
      </c>
      <c r="V193">
        <v>0</v>
      </c>
      <c r="X193" s="39" t="s">
        <v>42411</v>
      </c>
      <c r="Y193">
        <v>1</v>
      </c>
      <c r="AA193" s="39" t="s">
        <v>42412</v>
      </c>
      <c r="AC193">
        <v>1</v>
      </c>
      <c r="AD193" s="39" t="s">
        <v>42410</v>
      </c>
      <c r="AF193">
        <v>0</v>
      </c>
      <c r="AG193" s="39" t="s">
        <v>42410</v>
      </c>
      <c r="AI193">
        <v>1</v>
      </c>
      <c r="AJ193" s="39" t="s">
        <v>42413</v>
      </c>
      <c r="AL193">
        <v>0</v>
      </c>
      <c r="AM193" s="39" t="s">
        <v>42412</v>
      </c>
      <c r="AO193">
        <v>1</v>
      </c>
      <c r="AP193" s="39" t="s">
        <v>42412</v>
      </c>
      <c r="AR193">
        <v>0</v>
      </c>
      <c r="AS193" s="39" t="s">
        <v>42411</v>
      </c>
      <c r="AU193">
        <v>1</v>
      </c>
      <c r="AV193" s="39" t="s">
        <v>42414</v>
      </c>
      <c r="AW193">
        <v>1</v>
      </c>
      <c r="AY193" s="39" t="s">
        <v>42471</v>
      </c>
      <c r="AZ193">
        <v>0</v>
      </c>
    </row>
    <row r="194" spans="1:52" x14ac:dyDescent="0.3">
      <c r="A194">
        <v>193</v>
      </c>
      <c r="B194" s="1">
        <v>45891.570671296293</v>
      </c>
      <c r="C194" s="1">
        <v>45891.575543981482</v>
      </c>
      <c r="D194" s="39" t="s">
        <v>4345</v>
      </c>
      <c r="E194" s="39" t="s">
        <v>4346</v>
      </c>
      <c r="F194">
        <v>7</v>
      </c>
      <c r="I194" s="39" t="s">
        <v>42472</v>
      </c>
      <c r="L194">
        <v>7</v>
      </c>
      <c r="O194">
        <v>10</v>
      </c>
      <c r="R194" s="39" t="s">
        <v>42409</v>
      </c>
      <c r="S194">
        <v>1</v>
      </c>
      <c r="U194" s="39" t="s">
        <v>42413</v>
      </c>
      <c r="V194">
        <v>0</v>
      </c>
      <c r="X194" s="39" t="s">
        <v>42411</v>
      </c>
      <c r="Y194">
        <v>1</v>
      </c>
      <c r="AA194" s="39" t="s">
        <v>42412</v>
      </c>
      <c r="AC194">
        <v>1</v>
      </c>
      <c r="AD194" s="39" t="s">
        <v>42410</v>
      </c>
      <c r="AF194">
        <v>0</v>
      </c>
      <c r="AG194" s="39" t="s">
        <v>42410</v>
      </c>
      <c r="AI194">
        <v>1</v>
      </c>
      <c r="AJ194" s="39" t="s">
        <v>42413</v>
      </c>
      <c r="AL194">
        <v>0</v>
      </c>
      <c r="AM194" s="39" t="s">
        <v>42412</v>
      </c>
      <c r="AO194">
        <v>1</v>
      </c>
      <c r="AP194" s="39" t="s">
        <v>42409</v>
      </c>
      <c r="AR194">
        <v>1</v>
      </c>
      <c r="AS194" s="39" t="s">
        <v>42409</v>
      </c>
      <c r="AU194">
        <v>0</v>
      </c>
      <c r="AV194" s="39" t="s">
        <v>42414</v>
      </c>
      <c r="AW194">
        <v>1</v>
      </c>
      <c r="AY194" s="39" t="s">
        <v>42443</v>
      </c>
      <c r="AZ194">
        <v>0</v>
      </c>
    </row>
    <row r="195" spans="1:52" x14ac:dyDescent="0.3">
      <c r="A195">
        <v>194</v>
      </c>
      <c r="B195" s="1">
        <v>45891.565613425926</v>
      </c>
      <c r="C195" s="1">
        <v>45891.575555555559</v>
      </c>
      <c r="D195" s="39" t="s">
        <v>4283</v>
      </c>
      <c r="E195" s="39" t="s">
        <v>4284</v>
      </c>
      <c r="F195">
        <v>8</v>
      </c>
      <c r="I195" s="39" t="s">
        <v>4285</v>
      </c>
      <c r="L195">
        <v>7</v>
      </c>
      <c r="O195">
        <v>22</v>
      </c>
      <c r="R195" s="39" t="s">
        <v>42409</v>
      </c>
      <c r="S195">
        <v>1</v>
      </c>
      <c r="U195" s="39" t="s">
        <v>42413</v>
      </c>
      <c r="V195">
        <v>0</v>
      </c>
      <c r="X195" s="39" t="s">
        <v>42411</v>
      </c>
      <c r="Y195">
        <v>1</v>
      </c>
      <c r="AA195" s="39" t="s">
        <v>42412</v>
      </c>
      <c r="AC195">
        <v>1</v>
      </c>
      <c r="AD195" s="39" t="s">
        <v>42410</v>
      </c>
      <c r="AF195">
        <v>0</v>
      </c>
      <c r="AG195" s="39" t="s">
        <v>42410</v>
      </c>
      <c r="AI195">
        <v>1</v>
      </c>
      <c r="AJ195" s="39" t="s">
        <v>42410</v>
      </c>
      <c r="AL195">
        <v>1</v>
      </c>
      <c r="AM195" s="39" t="s">
        <v>42412</v>
      </c>
      <c r="AO195">
        <v>1</v>
      </c>
      <c r="AP195" s="39" t="s">
        <v>42412</v>
      </c>
      <c r="AR195">
        <v>0</v>
      </c>
      <c r="AS195" s="39" t="s">
        <v>42411</v>
      </c>
      <c r="AU195">
        <v>1</v>
      </c>
      <c r="AV195" s="39" t="s">
        <v>42414</v>
      </c>
      <c r="AW195">
        <v>1</v>
      </c>
      <c r="AY195" s="39" t="s">
        <v>42435</v>
      </c>
      <c r="AZ195">
        <v>0</v>
      </c>
    </row>
    <row r="196" spans="1:52" x14ac:dyDescent="0.3">
      <c r="A196">
        <v>195</v>
      </c>
      <c r="B196" s="1">
        <v>45891.568877314814</v>
      </c>
      <c r="C196" s="1">
        <v>45891.575567129628</v>
      </c>
      <c r="D196" s="39" t="s">
        <v>4415</v>
      </c>
      <c r="E196" s="39" t="s">
        <v>4416</v>
      </c>
      <c r="F196">
        <v>7</v>
      </c>
      <c r="I196" s="39" t="s">
        <v>4416</v>
      </c>
      <c r="L196">
        <v>7</v>
      </c>
      <c r="O196">
        <v>7</v>
      </c>
      <c r="R196" s="39" t="s">
        <v>42409</v>
      </c>
      <c r="S196">
        <v>1</v>
      </c>
      <c r="U196" s="39" t="s">
        <v>42413</v>
      </c>
      <c r="V196">
        <v>0</v>
      </c>
      <c r="X196" s="39" t="s">
        <v>42411</v>
      </c>
      <c r="Y196">
        <v>1</v>
      </c>
      <c r="AA196" s="39" t="s">
        <v>42412</v>
      </c>
      <c r="AC196">
        <v>1</v>
      </c>
      <c r="AD196" s="39" t="s">
        <v>42410</v>
      </c>
      <c r="AF196">
        <v>0</v>
      </c>
      <c r="AG196" s="39" t="s">
        <v>42410</v>
      </c>
      <c r="AI196">
        <v>1</v>
      </c>
      <c r="AJ196" s="39" t="s">
        <v>42413</v>
      </c>
      <c r="AL196">
        <v>0</v>
      </c>
      <c r="AM196" s="39" t="s">
        <v>42412</v>
      </c>
      <c r="AO196">
        <v>1</v>
      </c>
      <c r="AP196" s="39" t="s">
        <v>42409</v>
      </c>
      <c r="AR196">
        <v>1</v>
      </c>
      <c r="AS196" s="39" t="s">
        <v>42409</v>
      </c>
      <c r="AU196">
        <v>0</v>
      </c>
      <c r="AV196" s="39" t="s">
        <v>42414</v>
      </c>
      <c r="AW196">
        <v>1</v>
      </c>
      <c r="AY196" s="39" t="s">
        <v>42443</v>
      </c>
      <c r="AZ196">
        <v>0</v>
      </c>
    </row>
    <row r="197" spans="1:52" x14ac:dyDescent="0.3">
      <c r="A197">
        <v>196</v>
      </c>
      <c r="B197" s="1">
        <v>45891.571597222224</v>
      </c>
      <c r="C197" s="1">
        <v>45891.575925925928</v>
      </c>
      <c r="D197" s="39" t="s">
        <v>4323</v>
      </c>
      <c r="E197" s="39" t="s">
        <v>4324</v>
      </c>
      <c r="F197">
        <v>4</v>
      </c>
      <c r="I197" s="39" t="s">
        <v>4324</v>
      </c>
      <c r="L197">
        <v>7</v>
      </c>
      <c r="O197">
        <v>11</v>
      </c>
      <c r="R197" s="39" t="s">
        <v>42412</v>
      </c>
      <c r="S197">
        <v>0</v>
      </c>
      <c r="U197" s="39" t="s">
        <v>42413</v>
      </c>
      <c r="V197">
        <v>0</v>
      </c>
      <c r="X197" s="39" t="s">
        <v>42409</v>
      </c>
      <c r="Y197">
        <v>0</v>
      </c>
      <c r="AA197" s="39" t="s">
        <v>42413</v>
      </c>
      <c r="AC197">
        <v>0</v>
      </c>
      <c r="AD197" s="39" t="s">
        <v>42410</v>
      </c>
      <c r="AF197">
        <v>0</v>
      </c>
      <c r="AG197" s="39" t="s">
        <v>42410</v>
      </c>
      <c r="AI197">
        <v>1</v>
      </c>
      <c r="AJ197" s="39" t="s">
        <v>42411</v>
      </c>
      <c r="AL197">
        <v>0</v>
      </c>
      <c r="AM197" s="39" t="s">
        <v>42412</v>
      </c>
      <c r="AO197">
        <v>1</v>
      </c>
      <c r="AP197" s="39" t="s">
        <v>42409</v>
      </c>
      <c r="AR197">
        <v>1</v>
      </c>
      <c r="AS197" s="39" t="s">
        <v>42409</v>
      </c>
      <c r="AU197">
        <v>0</v>
      </c>
      <c r="AV197" s="39" t="s">
        <v>42414</v>
      </c>
      <c r="AW197">
        <v>1</v>
      </c>
      <c r="AY197" s="39" t="s">
        <v>42432</v>
      </c>
      <c r="AZ197">
        <v>0</v>
      </c>
    </row>
    <row r="198" spans="1:52" x14ac:dyDescent="0.3">
      <c r="A198">
        <v>197</v>
      </c>
      <c r="B198" s="1">
        <v>45891.570567129631</v>
      </c>
      <c r="C198" s="1">
        <v>45891.576006944444</v>
      </c>
      <c r="D198" s="39" t="s">
        <v>4227</v>
      </c>
      <c r="E198" s="39" t="s">
        <v>4228</v>
      </c>
      <c r="F198">
        <v>7</v>
      </c>
      <c r="I198" s="39" t="s">
        <v>12592</v>
      </c>
      <c r="L198">
        <v>7</v>
      </c>
      <c r="O198">
        <v>2</v>
      </c>
      <c r="R198" s="39" t="s">
        <v>42409</v>
      </c>
      <c r="S198">
        <v>1</v>
      </c>
      <c r="U198" s="39" t="s">
        <v>42410</v>
      </c>
      <c r="V198">
        <v>1</v>
      </c>
      <c r="X198" s="39" t="s">
        <v>42411</v>
      </c>
      <c r="Y198">
        <v>1</v>
      </c>
      <c r="AA198" s="39" t="s">
        <v>42412</v>
      </c>
      <c r="AC198">
        <v>1</v>
      </c>
      <c r="AD198" s="39" t="s">
        <v>42410</v>
      </c>
      <c r="AF198">
        <v>0</v>
      </c>
      <c r="AG198" s="39" t="s">
        <v>42410</v>
      </c>
      <c r="AI198">
        <v>1</v>
      </c>
      <c r="AJ198" s="39" t="s">
        <v>42409</v>
      </c>
      <c r="AL198">
        <v>0</v>
      </c>
      <c r="AM198" s="39" t="s">
        <v>42412</v>
      </c>
      <c r="AO198">
        <v>1</v>
      </c>
      <c r="AP198" s="39" t="s">
        <v>42410</v>
      </c>
      <c r="AR198">
        <v>0</v>
      </c>
      <c r="AS198" s="39" t="s">
        <v>42411</v>
      </c>
      <c r="AU198">
        <v>1</v>
      </c>
      <c r="AV198" s="39" t="s">
        <v>42433</v>
      </c>
      <c r="AW198">
        <v>0</v>
      </c>
      <c r="AY198" s="39" t="s">
        <v>42419</v>
      </c>
      <c r="AZ198">
        <v>0</v>
      </c>
    </row>
    <row r="199" spans="1:52" x14ac:dyDescent="0.3">
      <c r="A199">
        <v>198</v>
      </c>
      <c r="B199" s="1">
        <v>45891.570798611108</v>
      </c>
      <c r="C199" s="1">
        <v>45891.57644675926</v>
      </c>
      <c r="D199" s="39" t="s">
        <v>4477</v>
      </c>
      <c r="E199" s="39" t="s">
        <v>4478</v>
      </c>
      <c r="F199">
        <v>8</v>
      </c>
      <c r="I199" s="39" t="s">
        <v>12651</v>
      </c>
      <c r="L199">
        <v>7</v>
      </c>
      <c r="O199">
        <v>38</v>
      </c>
      <c r="R199" s="39" t="s">
        <v>42409</v>
      </c>
      <c r="S199">
        <v>1</v>
      </c>
      <c r="U199" s="39" t="s">
        <v>42412</v>
      </c>
      <c r="V199">
        <v>0</v>
      </c>
      <c r="X199" s="39" t="s">
        <v>42411</v>
      </c>
      <c r="Y199">
        <v>1</v>
      </c>
      <c r="AA199" s="39" t="s">
        <v>42409</v>
      </c>
      <c r="AC199">
        <v>0</v>
      </c>
      <c r="AD199" s="39" t="s">
        <v>42413</v>
      </c>
      <c r="AF199">
        <v>1</v>
      </c>
      <c r="AG199" s="39" t="s">
        <v>42410</v>
      </c>
      <c r="AI199">
        <v>1</v>
      </c>
      <c r="AJ199" s="39" t="s">
        <v>42410</v>
      </c>
      <c r="AL199">
        <v>1</v>
      </c>
      <c r="AM199" s="39" t="s">
        <v>42412</v>
      </c>
      <c r="AO199">
        <v>1</v>
      </c>
      <c r="AP199" s="39" t="s">
        <v>42412</v>
      </c>
      <c r="AR199">
        <v>0</v>
      </c>
      <c r="AS199" s="39" t="s">
        <v>42411</v>
      </c>
      <c r="AU199">
        <v>1</v>
      </c>
      <c r="AV199" s="39" t="s">
        <v>42414</v>
      </c>
      <c r="AW199">
        <v>1</v>
      </c>
      <c r="AY199" s="39" t="s">
        <v>42419</v>
      </c>
      <c r="AZ199">
        <v>0</v>
      </c>
    </row>
    <row r="200" spans="1:52" x14ac:dyDescent="0.3">
      <c r="A200">
        <v>199</v>
      </c>
      <c r="B200" s="1">
        <v>45891.571331018517</v>
      </c>
      <c r="C200" s="1">
        <v>45891.576493055552</v>
      </c>
      <c r="D200" s="39" t="s">
        <v>4482</v>
      </c>
      <c r="E200" s="39" t="s">
        <v>4483</v>
      </c>
      <c r="F200">
        <v>8</v>
      </c>
      <c r="I200" s="39" t="s">
        <v>4483</v>
      </c>
      <c r="L200">
        <v>7</v>
      </c>
      <c r="O200">
        <v>36</v>
      </c>
      <c r="R200" s="39" t="s">
        <v>42409</v>
      </c>
      <c r="S200">
        <v>1</v>
      </c>
      <c r="U200" s="39" t="s">
        <v>42412</v>
      </c>
      <c r="V200">
        <v>0</v>
      </c>
      <c r="X200" s="39" t="s">
        <v>42411</v>
      </c>
      <c r="Y200">
        <v>1</v>
      </c>
      <c r="AA200" s="39" t="s">
        <v>42409</v>
      </c>
      <c r="AC200">
        <v>0</v>
      </c>
      <c r="AD200" s="39" t="s">
        <v>42413</v>
      </c>
      <c r="AF200">
        <v>1</v>
      </c>
      <c r="AG200" s="39" t="s">
        <v>42410</v>
      </c>
      <c r="AI200">
        <v>1</v>
      </c>
      <c r="AJ200" s="39" t="s">
        <v>42410</v>
      </c>
      <c r="AL200">
        <v>1</v>
      </c>
      <c r="AM200" s="39" t="s">
        <v>42413</v>
      </c>
      <c r="AO200">
        <v>0</v>
      </c>
      <c r="AP200" s="39" t="s">
        <v>42409</v>
      </c>
      <c r="AR200">
        <v>1</v>
      </c>
      <c r="AS200" s="39" t="s">
        <v>42411</v>
      </c>
      <c r="AU200">
        <v>1</v>
      </c>
      <c r="AV200" s="39" t="s">
        <v>42414</v>
      </c>
      <c r="AW200">
        <v>1</v>
      </c>
      <c r="AY200" s="39" t="s">
        <v>42419</v>
      </c>
      <c r="AZ200">
        <v>0</v>
      </c>
    </row>
    <row r="201" spans="1:52" x14ac:dyDescent="0.3">
      <c r="A201">
        <v>200</v>
      </c>
      <c r="B201" s="1">
        <v>45891.567083333335</v>
      </c>
      <c r="C201" s="1">
        <v>45891.576689814814</v>
      </c>
      <c r="D201" s="39" t="s">
        <v>4458</v>
      </c>
      <c r="E201" s="39" t="s">
        <v>4459</v>
      </c>
      <c r="F201">
        <v>7</v>
      </c>
      <c r="I201" s="39" t="s">
        <v>4459</v>
      </c>
      <c r="L201">
        <v>7</v>
      </c>
      <c r="O201">
        <v>14</v>
      </c>
      <c r="R201" s="39" t="s">
        <v>42410</v>
      </c>
      <c r="S201">
        <v>0</v>
      </c>
      <c r="U201" s="39" t="s">
        <v>42410</v>
      </c>
      <c r="V201">
        <v>1</v>
      </c>
      <c r="X201" s="39" t="s">
        <v>42411</v>
      </c>
      <c r="Y201">
        <v>1</v>
      </c>
      <c r="AA201" s="39" t="s">
        <v>42412</v>
      </c>
      <c r="AC201">
        <v>1</v>
      </c>
      <c r="AD201" s="39" t="s">
        <v>42413</v>
      </c>
      <c r="AF201">
        <v>1</v>
      </c>
      <c r="AG201" s="39" t="s">
        <v>42410</v>
      </c>
      <c r="AI201">
        <v>1</v>
      </c>
      <c r="AJ201" s="39" t="s">
        <v>42411</v>
      </c>
      <c r="AL201">
        <v>0</v>
      </c>
      <c r="AM201" s="39" t="s">
        <v>42410</v>
      </c>
      <c r="AO201">
        <v>0</v>
      </c>
      <c r="AP201" s="39" t="s">
        <v>42412</v>
      </c>
      <c r="AR201">
        <v>0</v>
      </c>
      <c r="AS201" s="39" t="s">
        <v>42411</v>
      </c>
      <c r="AU201">
        <v>1</v>
      </c>
      <c r="AV201" s="39" t="s">
        <v>42414</v>
      </c>
      <c r="AW201">
        <v>1</v>
      </c>
      <c r="AY201" s="39" t="s">
        <v>42435</v>
      </c>
      <c r="AZ201">
        <v>0</v>
      </c>
    </row>
    <row r="202" spans="1:52" x14ac:dyDescent="0.3">
      <c r="A202">
        <v>201</v>
      </c>
      <c r="B202" s="1">
        <v>45891.570879629631</v>
      </c>
      <c r="C202" s="1">
        <v>45891.576724537037</v>
      </c>
      <c r="D202" s="39" t="s">
        <v>4469</v>
      </c>
      <c r="E202" s="39" t="s">
        <v>4470</v>
      </c>
      <c r="F202">
        <v>9</v>
      </c>
      <c r="I202" s="39" t="s">
        <v>4471</v>
      </c>
      <c r="L202">
        <v>7</v>
      </c>
      <c r="O202">
        <v>31</v>
      </c>
      <c r="R202" s="39" t="s">
        <v>42410</v>
      </c>
      <c r="S202">
        <v>0</v>
      </c>
      <c r="U202" s="39" t="s">
        <v>42410</v>
      </c>
      <c r="V202">
        <v>1</v>
      </c>
      <c r="X202" s="39" t="s">
        <v>42411</v>
      </c>
      <c r="Y202">
        <v>1</v>
      </c>
      <c r="AA202" s="39" t="s">
        <v>42412</v>
      </c>
      <c r="AC202">
        <v>1</v>
      </c>
      <c r="AD202" s="39" t="s">
        <v>42413</v>
      </c>
      <c r="AF202">
        <v>1</v>
      </c>
      <c r="AG202" s="39" t="s">
        <v>42410</v>
      </c>
      <c r="AI202">
        <v>1</v>
      </c>
      <c r="AJ202" s="39" t="s">
        <v>42410</v>
      </c>
      <c r="AL202">
        <v>1</v>
      </c>
      <c r="AM202" s="39" t="s">
        <v>42412</v>
      </c>
      <c r="AO202">
        <v>1</v>
      </c>
      <c r="AP202" s="39" t="s">
        <v>42410</v>
      </c>
      <c r="AR202">
        <v>0</v>
      </c>
      <c r="AS202" s="39" t="s">
        <v>42411</v>
      </c>
      <c r="AU202">
        <v>1</v>
      </c>
      <c r="AV202" s="39" t="s">
        <v>42414</v>
      </c>
      <c r="AW202">
        <v>1</v>
      </c>
      <c r="AY202" s="39" t="s">
        <v>42419</v>
      </c>
      <c r="AZ202">
        <v>0</v>
      </c>
    </row>
    <row r="203" spans="1:52" x14ac:dyDescent="0.3">
      <c r="A203">
        <v>202</v>
      </c>
      <c r="B203" s="1">
        <v>45891.570752314816</v>
      </c>
      <c r="C203" s="1">
        <v>45891.576817129629</v>
      </c>
      <c r="D203" s="39" t="s">
        <v>4519</v>
      </c>
      <c r="E203" s="39" t="s">
        <v>4520</v>
      </c>
      <c r="F203">
        <v>10</v>
      </c>
      <c r="I203" s="39" t="s">
        <v>4520</v>
      </c>
      <c r="L203">
        <v>7</v>
      </c>
      <c r="O203">
        <v>33</v>
      </c>
      <c r="R203" s="39" t="s">
        <v>42409</v>
      </c>
      <c r="S203">
        <v>1</v>
      </c>
      <c r="U203" s="39" t="s">
        <v>42412</v>
      </c>
      <c r="V203">
        <v>0</v>
      </c>
      <c r="X203" s="39" t="s">
        <v>42411</v>
      </c>
      <c r="Y203">
        <v>1</v>
      </c>
      <c r="AA203" s="39" t="s">
        <v>42412</v>
      </c>
      <c r="AC203">
        <v>1</v>
      </c>
      <c r="AD203" s="39" t="s">
        <v>42413</v>
      </c>
      <c r="AF203">
        <v>1</v>
      </c>
      <c r="AG203" s="39" t="s">
        <v>42410</v>
      </c>
      <c r="AI203">
        <v>1</v>
      </c>
      <c r="AJ203" s="39" t="s">
        <v>42410</v>
      </c>
      <c r="AL203">
        <v>1</v>
      </c>
      <c r="AM203" s="39" t="s">
        <v>42412</v>
      </c>
      <c r="AO203">
        <v>1</v>
      </c>
      <c r="AP203" s="39" t="s">
        <v>42409</v>
      </c>
      <c r="AR203">
        <v>1</v>
      </c>
      <c r="AS203" s="39" t="s">
        <v>42411</v>
      </c>
      <c r="AU203">
        <v>1</v>
      </c>
      <c r="AV203" s="39" t="s">
        <v>42414</v>
      </c>
      <c r="AW203">
        <v>1</v>
      </c>
      <c r="AY203" s="39" t="s">
        <v>42419</v>
      </c>
      <c r="AZ203">
        <v>0</v>
      </c>
    </row>
    <row r="204" spans="1:52" x14ac:dyDescent="0.3">
      <c r="A204">
        <v>203</v>
      </c>
      <c r="B204" s="1">
        <v>45891.569386574076</v>
      </c>
      <c r="C204" s="1">
        <v>45891.576932870368</v>
      </c>
      <c r="D204" s="39" t="s">
        <v>4354</v>
      </c>
      <c r="E204" s="39" t="s">
        <v>4355</v>
      </c>
      <c r="F204">
        <v>10</v>
      </c>
      <c r="I204" s="39" t="s">
        <v>4356</v>
      </c>
      <c r="L204">
        <v>7</v>
      </c>
      <c r="O204">
        <v>39</v>
      </c>
      <c r="R204" s="39" t="s">
        <v>42409</v>
      </c>
      <c r="S204">
        <v>1</v>
      </c>
      <c r="U204" s="39" t="s">
        <v>42410</v>
      </c>
      <c r="V204">
        <v>1</v>
      </c>
      <c r="X204" s="39" t="s">
        <v>42413</v>
      </c>
      <c r="Y204">
        <v>0</v>
      </c>
      <c r="AA204" s="39" t="s">
        <v>42412</v>
      </c>
      <c r="AC204">
        <v>1</v>
      </c>
      <c r="AD204" s="39" t="s">
        <v>42410</v>
      </c>
      <c r="AF204">
        <v>0</v>
      </c>
      <c r="AG204" s="39" t="s">
        <v>42410</v>
      </c>
      <c r="AI204">
        <v>1</v>
      </c>
      <c r="AJ204" s="39" t="s">
        <v>42410</v>
      </c>
      <c r="AL204">
        <v>1</v>
      </c>
      <c r="AM204" s="39" t="s">
        <v>42412</v>
      </c>
      <c r="AO204">
        <v>1</v>
      </c>
      <c r="AP204" s="39" t="s">
        <v>42409</v>
      </c>
      <c r="AR204">
        <v>1</v>
      </c>
      <c r="AS204" s="39" t="s">
        <v>42411</v>
      </c>
      <c r="AU204">
        <v>1</v>
      </c>
      <c r="AV204" s="39" t="s">
        <v>42414</v>
      </c>
      <c r="AW204">
        <v>1</v>
      </c>
      <c r="AY204" s="39" t="s">
        <v>42423</v>
      </c>
      <c r="AZ204">
        <v>1</v>
      </c>
    </row>
    <row r="205" spans="1:52" x14ac:dyDescent="0.3">
      <c r="A205">
        <v>204</v>
      </c>
      <c r="B205" s="1">
        <v>45891.570798611108</v>
      </c>
      <c r="C205" s="1">
        <v>45891.577094907407</v>
      </c>
      <c r="D205" s="39" t="s">
        <v>4251</v>
      </c>
      <c r="E205" s="39" t="s">
        <v>4252</v>
      </c>
      <c r="F205">
        <v>9</v>
      </c>
      <c r="I205" s="39" t="s">
        <v>4252</v>
      </c>
      <c r="L205">
        <v>7</v>
      </c>
      <c r="O205">
        <v>21</v>
      </c>
      <c r="R205" s="39" t="s">
        <v>42409</v>
      </c>
      <c r="S205">
        <v>1</v>
      </c>
      <c r="U205" s="39" t="s">
        <v>42410</v>
      </c>
      <c r="V205">
        <v>1</v>
      </c>
      <c r="X205" s="39" t="s">
        <v>42413</v>
      </c>
      <c r="Y205">
        <v>0</v>
      </c>
      <c r="AA205" s="39" t="s">
        <v>42412</v>
      </c>
      <c r="AC205">
        <v>1</v>
      </c>
      <c r="AD205" s="39" t="s">
        <v>42410</v>
      </c>
      <c r="AF205">
        <v>0</v>
      </c>
      <c r="AG205" s="39" t="s">
        <v>42410</v>
      </c>
      <c r="AI205">
        <v>1</v>
      </c>
      <c r="AJ205" s="39" t="s">
        <v>42410</v>
      </c>
      <c r="AL205">
        <v>1</v>
      </c>
      <c r="AM205" s="39" t="s">
        <v>42412</v>
      </c>
      <c r="AO205">
        <v>1</v>
      </c>
      <c r="AP205" s="39" t="s">
        <v>42409</v>
      </c>
      <c r="AR205">
        <v>1</v>
      </c>
      <c r="AS205" s="39" t="s">
        <v>42411</v>
      </c>
      <c r="AU205">
        <v>1</v>
      </c>
      <c r="AV205" s="39" t="s">
        <v>42414</v>
      </c>
      <c r="AW205">
        <v>1</v>
      </c>
      <c r="AY205" s="39" t="s">
        <v>42451</v>
      </c>
      <c r="AZ205">
        <v>0</v>
      </c>
    </row>
    <row r="206" spans="1:52" x14ac:dyDescent="0.3">
      <c r="A206">
        <v>205</v>
      </c>
      <c r="B206" s="1">
        <v>45891.579907407409</v>
      </c>
      <c r="C206" s="1">
        <v>45891.581643518519</v>
      </c>
      <c r="D206" s="39" t="s">
        <v>4294</v>
      </c>
      <c r="E206" s="39" t="s">
        <v>4295</v>
      </c>
      <c r="F206">
        <v>8</v>
      </c>
      <c r="I206" s="39" t="s">
        <v>4295</v>
      </c>
      <c r="L206">
        <v>7</v>
      </c>
      <c r="O206">
        <v>15</v>
      </c>
      <c r="R206" s="39" t="s">
        <v>42411</v>
      </c>
      <c r="S206">
        <v>0</v>
      </c>
      <c r="U206" s="39" t="s">
        <v>42410</v>
      </c>
      <c r="V206">
        <v>1</v>
      </c>
      <c r="X206" s="39" t="s">
        <v>42411</v>
      </c>
      <c r="Y206">
        <v>1</v>
      </c>
      <c r="AA206" s="39" t="s">
        <v>42412</v>
      </c>
      <c r="AC206">
        <v>1</v>
      </c>
      <c r="AD206" s="39" t="s">
        <v>42413</v>
      </c>
      <c r="AF206">
        <v>1</v>
      </c>
      <c r="AG206" s="39" t="s">
        <v>42410</v>
      </c>
      <c r="AI206">
        <v>1</v>
      </c>
      <c r="AJ206" s="39" t="s">
        <v>42411</v>
      </c>
      <c r="AL206">
        <v>0</v>
      </c>
      <c r="AM206" s="39" t="s">
        <v>42410</v>
      </c>
      <c r="AO206">
        <v>0</v>
      </c>
      <c r="AP206" s="39" t="s">
        <v>42409</v>
      </c>
      <c r="AR206">
        <v>1</v>
      </c>
      <c r="AS206" s="39" t="s">
        <v>42411</v>
      </c>
      <c r="AU206">
        <v>1</v>
      </c>
      <c r="AV206" s="39" t="s">
        <v>42414</v>
      </c>
      <c r="AW206">
        <v>1</v>
      </c>
      <c r="AY206" s="39" t="s">
        <v>42473</v>
      </c>
      <c r="AZ206">
        <v>0</v>
      </c>
    </row>
    <row r="207" spans="1:52" x14ac:dyDescent="0.3">
      <c r="A207">
        <v>206</v>
      </c>
      <c r="B207" s="1">
        <v>45891.582685185182</v>
      </c>
      <c r="C207" s="1">
        <v>45891.588958333334</v>
      </c>
      <c r="D207" s="39" t="s">
        <v>4303</v>
      </c>
      <c r="E207" s="39" t="s">
        <v>4304</v>
      </c>
      <c r="F207">
        <v>6</v>
      </c>
      <c r="I207" s="39" t="s">
        <v>4304</v>
      </c>
      <c r="L207">
        <v>7</v>
      </c>
      <c r="O207">
        <v>30</v>
      </c>
      <c r="R207" s="39" t="s">
        <v>42412</v>
      </c>
      <c r="S207">
        <v>0</v>
      </c>
      <c r="U207" s="39" t="s">
        <v>42413</v>
      </c>
      <c r="V207">
        <v>0</v>
      </c>
      <c r="X207" s="39" t="s">
        <v>42410</v>
      </c>
      <c r="Y207">
        <v>0</v>
      </c>
      <c r="AA207" s="39" t="s">
        <v>42412</v>
      </c>
      <c r="AC207">
        <v>1</v>
      </c>
      <c r="AD207" s="39" t="s">
        <v>42410</v>
      </c>
      <c r="AF207">
        <v>0</v>
      </c>
      <c r="AG207" s="39" t="s">
        <v>42410</v>
      </c>
      <c r="AI207">
        <v>1</v>
      </c>
      <c r="AJ207" s="39" t="s">
        <v>42410</v>
      </c>
      <c r="AL207">
        <v>1</v>
      </c>
      <c r="AM207" s="39" t="s">
        <v>42412</v>
      </c>
      <c r="AO207">
        <v>1</v>
      </c>
      <c r="AP207" s="39" t="s">
        <v>42413</v>
      </c>
      <c r="AR207">
        <v>0</v>
      </c>
      <c r="AS207" s="39" t="s">
        <v>42411</v>
      </c>
      <c r="AU207">
        <v>1</v>
      </c>
      <c r="AV207" s="39" t="s">
        <v>42414</v>
      </c>
      <c r="AW207">
        <v>1</v>
      </c>
      <c r="AY207" s="39" t="s">
        <v>42419</v>
      </c>
      <c r="AZ207">
        <v>0</v>
      </c>
    </row>
    <row r="208" spans="1:52" x14ac:dyDescent="0.3">
      <c r="A208">
        <v>207</v>
      </c>
      <c r="B208" s="1">
        <v>45893.414780092593</v>
      </c>
      <c r="C208" s="1">
        <v>45893.43613425926</v>
      </c>
      <c r="D208" s="39" t="s">
        <v>2506</v>
      </c>
      <c r="E208" s="39" t="s">
        <v>2507</v>
      </c>
      <c r="F208">
        <v>6</v>
      </c>
      <c r="I208" s="39" t="s">
        <v>2507</v>
      </c>
      <c r="L208">
        <v>9</v>
      </c>
      <c r="O208">
        <v>32</v>
      </c>
      <c r="R208" s="39" t="s">
        <v>42409</v>
      </c>
      <c r="S208">
        <v>1</v>
      </c>
      <c r="U208" s="39" t="s">
        <v>42410</v>
      </c>
      <c r="V208">
        <v>1</v>
      </c>
      <c r="X208" s="39" t="s">
        <v>42413</v>
      </c>
      <c r="Y208">
        <v>0</v>
      </c>
      <c r="AA208" s="39" t="s">
        <v>42409</v>
      </c>
      <c r="AC208">
        <v>0</v>
      </c>
      <c r="AD208" s="39" t="s">
        <v>42410</v>
      </c>
      <c r="AF208">
        <v>0</v>
      </c>
      <c r="AG208" s="39" t="s">
        <v>42410</v>
      </c>
      <c r="AI208">
        <v>1</v>
      </c>
      <c r="AJ208" s="39" t="s">
        <v>42412</v>
      </c>
      <c r="AL208">
        <v>0</v>
      </c>
      <c r="AM208" s="39" t="s">
        <v>42412</v>
      </c>
      <c r="AO208">
        <v>1</v>
      </c>
      <c r="AP208" s="39" t="s">
        <v>42412</v>
      </c>
      <c r="AR208">
        <v>0</v>
      </c>
      <c r="AS208" s="39" t="s">
        <v>42411</v>
      </c>
      <c r="AU208">
        <v>1</v>
      </c>
      <c r="AV208" s="39" t="s">
        <v>42418</v>
      </c>
      <c r="AW208">
        <v>0</v>
      </c>
      <c r="AY208" s="39" t="s">
        <v>42423</v>
      </c>
      <c r="AZ208">
        <v>1</v>
      </c>
    </row>
    <row r="209" spans="1:52" x14ac:dyDescent="0.3">
      <c r="A209">
        <v>208</v>
      </c>
      <c r="B209" s="1">
        <v>45894.457430555558</v>
      </c>
      <c r="C209" s="1">
        <v>45894.4608912037</v>
      </c>
      <c r="D209" s="39" t="s">
        <v>2650</v>
      </c>
      <c r="E209" s="39" t="s">
        <v>2651</v>
      </c>
      <c r="F209">
        <v>11</v>
      </c>
      <c r="I209" s="39" t="s">
        <v>11772</v>
      </c>
      <c r="L209">
        <v>10</v>
      </c>
      <c r="O209">
        <v>11</v>
      </c>
      <c r="R209" s="39" t="s">
        <v>42409</v>
      </c>
      <c r="S209">
        <v>1</v>
      </c>
      <c r="U209" s="39" t="s">
        <v>42410</v>
      </c>
      <c r="V209">
        <v>1</v>
      </c>
      <c r="X209" s="39" t="s">
        <v>42411</v>
      </c>
      <c r="Y209">
        <v>1</v>
      </c>
      <c r="AA209" s="39" t="s">
        <v>42412</v>
      </c>
      <c r="AC209">
        <v>1</v>
      </c>
      <c r="AD209" s="39" t="s">
        <v>42413</v>
      </c>
      <c r="AF209">
        <v>1</v>
      </c>
      <c r="AG209" s="39" t="s">
        <v>42410</v>
      </c>
      <c r="AI209">
        <v>1</v>
      </c>
      <c r="AJ209" s="39" t="s">
        <v>42410</v>
      </c>
      <c r="AL209">
        <v>1</v>
      </c>
      <c r="AM209" s="39" t="s">
        <v>42412</v>
      </c>
      <c r="AO209">
        <v>1</v>
      </c>
      <c r="AP209" s="39" t="s">
        <v>42409</v>
      </c>
      <c r="AR209">
        <v>1</v>
      </c>
      <c r="AS209" s="39" t="s">
        <v>42411</v>
      </c>
      <c r="AU209">
        <v>1</v>
      </c>
      <c r="AV209" s="39" t="s">
        <v>42414</v>
      </c>
      <c r="AW209">
        <v>1</v>
      </c>
      <c r="AY209" s="39" t="s">
        <v>42474</v>
      </c>
      <c r="AZ209">
        <v>0</v>
      </c>
    </row>
    <row r="210" spans="1:52" x14ac:dyDescent="0.3">
      <c r="A210">
        <v>209</v>
      </c>
      <c r="B210" s="1">
        <v>45894.459641203706</v>
      </c>
      <c r="C210" s="1">
        <v>45894.461909722224</v>
      </c>
      <c r="D210" s="39" t="s">
        <v>2781</v>
      </c>
      <c r="E210" s="39" t="s">
        <v>2782</v>
      </c>
      <c r="F210">
        <v>8</v>
      </c>
      <c r="I210" s="39" t="s">
        <v>2782</v>
      </c>
      <c r="L210">
        <v>5</v>
      </c>
      <c r="O210">
        <v>10</v>
      </c>
      <c r="R210" s="39" t="s">
        <v>42409</v>
      </c>
      <c r="S210">
        <v>1</v>
      </c>
      <c r="U210" s="39" t="s">
        <v>42413</v>
      </c>
      <c r="V210">
        <v>0</v>
      </c>
      <c r="X210" s="39" t="s">
        <v>42411</v>
      </c>
      <c r="Y210">
        <v>1</v>
      </c>
      <c r="AA210" s="39" t="s">
        <v>42412</v>
      </c>
      <c r="AC210">
        <v>1</v>
      </c>
      <c r="AD210" s="39" t="s">
        <v>42410</v>
      </c>
      <c r="AF210">
        <v>0</v>
      </c>
      <c r="AG210" s="39" t="s">
        <v>42410</v>
      </c>
      <c r="AI210">
        <v>1</v>
      </c>
      <c r="AJ210" s="39" t="s">
        <v>42410</v>
      </c>
      <c r="AL210">
        <v>1</v>
      </c>
      <c r="AM210" s="39" t="s">
        <v>42412</v>
      </c>
      <c r="AO210">
        <v>1</v>
      </c>
      <c r="AP210" s="39" t="s">
        <v>42412</v>
      </c>
      <c r="AR210">
        <v>0</v>
      </c>
      <c r="AS210" s="39" t="s">
        <v>42412</v>
      </c>
      <c r="AU210">
        <v>0</v>
      </c>
      <c r="AV210" s="39" t="s">
        <v>42414</v>
      </c>
      <c r="AW210">
        <v>1</v>
      </c>
      <c r="AY210" s="39" t="s">
        <v>42423</v>
      </c>
      <c r="AZ210">
        <v>1</v>
      </c>
    </row>
    <row r="211" spans="1:52" x14ac:dyDescent="0.3">
      <c r="A211">
        <v>210</v>
      </c>
      <c r="B211" s="1">
        <v>45894.460335648146</v>
      </c>
      <c r="C211" s="1">
        <v>45894.462604166663</v>
      </c>
      <c r="D211" s="39" t="s">
        <v>2954</v>
      </c>
      <c r="E211" s="39" t="s">
        <v>2955</v>
      </c>
      <c r="F211">
        <v>8</v>
      </c>
      <c r="I211" s="39" t="s">
        <v>2955</v>
      </c>
      <c r="L211">
        <v>5</v>
      </c>
      <c r="O211">
        <v>38</v>
      </c>
      <c r="R211" s="39" t="s">
        <v>42409</v>
      </c>
      <c r="S211">
        <v>1</v>
      </c>
      <c r="U211" s="39" t="s">
        <v>42413</v>
      </c>
      <c r="V211">
        <v>0</v>
      </c>
      <c r="X211" s="39" t="s">
        <v>42411</v>
      </c>
      <c r="Y211">
        <v>1</v>
      </c>
      <c r="AA211" s="39" t="s">
        <v>42412</v>
      </c>
      <c r="AC211">
        <v>1</v>
      </c>
      <c r="AD211" s="39" t="s">
        <v>42410</v>
      </c>
      <c r="AF211">
        <v>0</v>
      </c>
      <c r="AG211" s="39" t="s">
        <v>42410</v>
      </c>
      <c r="AI211">
        <v>1</v>
      </c>
      <c r="AJ211" s="39" t="s">
        <v>42410</v>
      </c>
      <c r="AL211">
        <v>1</v>
      </c>
      <c r="AM211" s="39" t="s">
        <v>42412</v>
      </c>
      <c r="AO211">
        <v>1</v>
      </c>
      <c r="AP211" s="39" t="s">
        <v>42412</v>
      </c>
      <c r="AR211">
        <v>0</v>
      </c>
      <c r="AS211" s="39" t="s">
        <v>42412</v>
      </c>
      <c r="AU211">
        <v>0</v>
      </c>
      <c r="AV211" s="39" t="s">
        <v>42414</v>
      </c>
      <c r="AW211">
        <v>1</v>
      </c>
      <c r="AY211" s="39" t="s">
        <v>42423</v>
      </c>
      <c r="AZ211">
        <v>1</v>
      </c>
    </row>
    <row r="212" spans="1:52" x14ac:dyDescent="0.3">
      <c r="A212">
        <v>211</v>
      </c>
      <c r="B212" s="1">
        <v>45894.460578703707</v>
      </c>
      <c r="C212" s="1">
        <v>45894.462650462963</v>
      </c>
      <c r="D212" s="39" t="s">
        <v>2909</v>
      </c>
      <c r="E212" s="39" t="s">
        <v>2910</v>
      </c>
      <c r="F212">
        <v>8</v>
      </c>
      <c r="I212" s="39" t="s">
        <v>2910</v>
      </c>
      <c r="L212">
        <v>5</v>
      </c>
      <c r="O212">
        <v>37</v>
      </c>
      <c r="R212" s="39" t="s">
        <v>42409</v>
      </c>
      <c r="S212">
        <v>1</v>
      </c>
      <c r="U212" s="39" t="s">
        <v>42413</v>
      </c>
      <c r="V212">
        <v>0</v>
      </c>
      <c r="X212" s="39" t="s">
        <v>42411</v>
      </c>
      <c r="Y212">
        <v>1</v>
      </c>
      <c r="AA212" s="39" t="s">
        <v>42412</v>
      </c>
      <c r="AC212">
        <v>1</v>
      </c>
      <c r="AD212" s="39" t="s">
        <v>42410</v>
      </c>
      <c r="AF212">
        <v>0</v>
      </c>
      <c r="AG212" s="39" t="s">
        <v>42410</v>
      </c>
      <c r="AI212">
        <v>1</v>
      </c>
      <c r="AJ212" s="39" t="s">
        <v>42410</v>
      </c>
      <c r="AL212">
        <v>1</v>
      </c>
      <c r="AM212" s="39" t="s">
        <v>42412</v>
      </c>
      <c r="AO212">
        <v>1</v>
      </c>
      <c r="AP212" s="39" t="s">
        <v>42412</v>
      </c>
      <c r="AR212">
        <v>0</v>
      </c>
      <c r="AS212" s="39" t="s">
        <v>42412</v>
      </c>
      <c r="AU212">
        <v>0</v>
      </c>
      <c r="AV212" s="39" t="s">
        <v>42414</v>
      </c>
      <c r="AW212">
        <v>1</v>
      </c>
      <c r="AY212" s="39" t="s">
        <v>42423</v>
      </c>
      <c r="AZ212">
        <v>1</v>
      </c>
    </row>
    <row r="213" spans="1:52" x14ac:dyDescent="0.3">
      <c r="A213">
        <v>212</v>
      </c>
      <c r="B213" s="1">
        <v>45894.460347222222</v>
      </c>
      <c r="C213" s="1">
        <v>45894.463217592594</v>
      </c>
      <c r="D213" s="39" t="s">
        <v>2843</v>
      </c>
      <c r="E213" s="39" t="s">
        <v>2844</v>
      </c>
      <c r="F213">
        <v>8</v>
      </c>
      <c r="I213" s="39" t="s">
        <v>2844</v>
      </c>
      <c r="L213">
        <v>5</v>
      </c>
      <c r="O213">
        <v>34</v>
      </c>
      <c r="R213" s="39" t="s">
        <v>42409</v>
      </c>
      <c r="S213">
        <v>1</v>
      </c>
      <c r="U213" s="39" t="s">
        <v>42413</v>
      </c>
      <c r="V213">
        <v>0</v>
      </c>
      <c r="X213" s="39" t="s">
        <v>42411</v>
      </c>
      <c r="Y213">
        <v>1</v>
      </c>
      <c r="AA213" s="39" t="s">
        <v>42412</v>
      </c>
      <c r="AC213">
        <v>1</v>
      </c>
      <c r="AD213" s="39" t="s">
        <v>42410</v>
      </c>
      <c r="AF213">
        <v>0</v>
      </c>
      <c r="AG213" s="39" t="s">
        <v>42410</v>
      </c>
      <c r="AI213">
        <v>1</v>
      </c>
      <c r="AJ213" s="39" t="s">
        <v>42410</v>
      </c>
      <c r="AL213">
        <v>1</v>
      </c>
      <c r="AM213" s="39" t="s">
        <v>42412</v>
      </c>
      <c r="AO213">
        <v>1</v>
      </c>
      <c r="AP213" s="39" t="s">
        <v>42412</v>
      </c>
      <c r="AR213">
        <v>0</v>
      </c>
      <c r="AS213" s="39" t="s">
        <v>42412</v>
      </c>
      <c r="AU213">
        <v>0</v>
      </c>
      <c r="AV213" s="39" t="s">
        <v>42414</v>
      </c>
      <c r="AW213">
        <v>1</v>
      </c>
      <c r="AY213" s="39" t="s">
        <v>42423</v>
      </c>
      <c r="AZ213">
        <v>1</v>
      </c>
    </row>
    <row r="214" spans="1:52" x14ac:dyDescent="0.3">
      <c r="A214">
        <v>213</v>
      </c>
      <c r="B214" s="1">
        <v>45894.460046296299</v>
      </c>
      <c r="C214" s="1">
        <v>45894.463252314818</v>
      </c>
      <c r="D214" s="39" t="s">
        <v>2852</v>
      </c>
      <c r="E214" s="39" t="s">
        <v>2853</v>
      </c>
      <c r="F214">
        <v>8</v>
      </c>
      <c r="I214" s="39" t="s">
        <v>42475</v>
      </c>
      <c r="L214">
        <v>5</v>
      </c>
      <c r="O214">
        <v>30</v>
      </c>
      <c r="R214" s="39" t="s">
        <v>42409</v>
      </c>
      <c r="S214">
        <v>1</v>
      </c>
      <c r="U214" s="39" t="s">
        <v>42413</v>
      </c>
      <c r="V214">
        <v>0</v>
      </c>
      <c r="X214" s="39" t="s">
        <v>42411</v>
      </c>
      <c r="Y214">
        <v>1</v>
      </c>
      <c r="AA214" s="39" t="s">
        <v>42412</v>
      </c>
      <c r="AC214">
        <v>1</v>
      </c>
      <c r="AD214" s="39" t="s">
        <v>42410</v>
      </c>
      <c r="AF214">
        <v>0</v>
      </c>
      <c r="AG214" s="39" t="s">
        <v>42410</v>
      </c>
      <c r="AI214">
        <v>1</v>
      </c>
      <c r="AJ214" s="39" t="s">
        <v>42410</v>
      </c>
      <c r="AL214">
        <v>1</v>
      </c>
      <c r="AM214" s="39" t="s">
        <v>42412</v>
      </c>
      <c r="AO214">
        <v>1</v>
      </c>
      <c r="AP214" s="39" t="s">
        <v>42412</v>
      </c>
      <c r="AR214">
        <v>0</v>
      </c>
      <c r="AS214" s="39" t="s">
        <v>42412</v>
      </c>
      <c r="AU214">
        <v>0</v>
      </c>
      <c r="AV214" s="39" t="s">
        <v>42414</v>
      </c>
      <c r="AW214">
        <v>1</v>
      </c>
      <c r="AY214" s="39" t="s">
        <v>42423</v>
      </c>
      <c r="AZ214">
        <v>1</v>
      </c>
    </row>
    <row r="215" spans="1:52" x14ac:dyDescent="0.3">
      <c r="A215">
        <v>214</v>
      </c>
      <c r="B215" s="1">
        <v>45894.45821759259</v>
      </c>
      <c r="C215" s="1">
        <v>45894.464143518519</v>
      </c>
      <c r="D215" s="39" t="s">
        <v>2719</v>
      </c>
      <c r="E215" s="39" t="s">
        <v>2720</v>
      </c>
      <c r="F215">
        <v>7</v>
      </c>
      <c r="I215" s="39" t="s">
        <v>2721</v>
      </c>
      <c r="L215">
        <v>5</v>
      </c>
      <c r="O215">
        <v>9</v>
      </c>
      <c r="R215" s="39" t="s">
        <v>42409</v>
      </c>
      <c r="S215">
        <v>1</v>
      </c>
      <c r="U215" s="39" t="s">
        <v>42413</v>
      </c>
      <c r="V215">
        <v>0</v>
      </c>
      <c r="X215" s="39" t="s">
        <v>42411</v>
      </c>
      <c r="Y215">
        <v>1</v>
      </c>
      <c r="AA215" s="39" t="s">
        <v>42412</v>
      </c>
      <c r="AC215">
        <v>1</v>
      </c>
      <c r="AD215" s="39" t="s">
        <v>42410</v>
      </c>
      <c r="AF215">
        <v>0</v>
      </c>
      <c r="AG215" s="39" t="s">
        <v>42413</v>
      </c>
      <c r="AI215">
        <v>0</v>
      </c>
      <c r="AJ215" s="39" t="s">
        <v>42410</v>
      </c>
      <c r="AL215">
        <v>1</v>
      </c>
      <c r="AM215" s="39" t="s">
        <v>42412</v>
      </c>
      <c r="AO215">
        <v>1</v>
      </c>
      <c r="AP215" s="39" t="s">
        <v>42412</v>
      </c>
      <c r="AR215">
        <v>0</v>
      </c>
      <c r="AS215" s="39" t="s">
        <v>42411</v>
      </c>
      <c r="AU215">
        <v>1</v>
      </c>
      <c r="AV215" s="39" t="s">
        <v>42414</v>
      </c>
      <c r="AW215">
        <v>1</v>
      </c>
      <c r="AY215" s="39" t="s">
        <v>42476</v>
      </c>
      <c r="AZ215">
        <v>0</v>
      </c>
    </row>
    <row r="216" spans="1:52" x14ac:dyDescent="0.3">
      <c r="A216">
        <v>215</v>
      </c>
      <c r="B216" s="1">
        <v>45894.458009259259</v>
      </c>
      <c r="C216" s="1">
        <v>45894.464918981481</v>
      </c>
      <c r="D216" s="39" t="s">
        <v>2810</v>
      </c>
      <c r="E216" s="39" t="s">
        <v>2811</v>
      </c>
      <c r="F216">
        <v>8</v>
      </c>
      <c r="I216" s="39" t="s">
        <v>16417</v>
      </c>
      <c r="L216">
        <v>5</v>
      </c>
      <c r="O216">
        <v>22</v>
      </c>
      <c r="R216" s="39" t="s">
        <v>42409</v>
      </c>
      <c r="S216">
        <v>1</v>
      </c>
      <c r="U216" s="39" t="s">
        <v>42413</v>
      </c>
      <c r="V216">
        <v>0</v>
      </c>
      <c r="X216" s="39" t="s">
        <v>42411</v>
      </c>
      <c r="Y216">
        <v>1</v>
      </c>
      <c r="AA216" s="39" t="s">
        <v>42412</v>
      </c>
      <c r="AC216">
        <v>1</v>
      </c>
      <c r="AD216" s="39" t="s">
        <v>42410</v>
      </c>
      <c r="AF216">
        <v>0</v>
      </c>
      <c r="AG216" s="39" t="s">
        <v>42410</v>
      </c>
      <c r="AI216">
        <v>1</v>
      </c>
      <c r="AJ216" s="39" t="s">
        <v>42410</v>
      </c>
      <c r="AL216">
        <v>1</v>
      </c>
      <c r="AM216" s="39" t="s">
        <v>42412</v>
      </c>
      <c r="AO216">
        <v>1</v>
      </c>
      <c r="AP216" s="39" t="s">
        <v>42412</v>
      </c>
      <c r="AR216">
        <v>0</v>
      </c>
      <c r="AS216" s="39" t="s">
        <v>42412</v>
      </c>
      <c r="AU216">
        <v>0</v>
      </c>
      <c r="AV216" s="39" t="s">
        <v>42414</v>
      </c>
      <c r="AW216">
        <v>1</v>
      </c>
      <c r="AY216" s="39" t="s">
        <v>42423</v>
      </c>
      <c r="AZ216">
        <v>1</v>
      </c>
    </row>
    <row r="217" spans="1:52" x14ac:dyDescent="0.3">
      <c r="A217">
        <v>216</v>
      </c>
      <c r="B217" s="1">
        <v>45894.463275462964</v>
      </c>
      <c r="C217" s="1">
        <v>45894.465069444443</v>
      </c>
      <c r="D217" s="39" t="s">
        <v>2759</v>
      </c>
      <c r="E217" s="39" t="s">
        <v>2760</v>
      </c>
      <c r="F217">
        <v>8</v>
      </c>
      <c r="I217" s="39" t="s">
        <v>42477</v>
      </c>
      <c r="L217">
        <v>5</v>
      </c>
      <c r="O217">
        <v>28</v>
      </c>
      <c r="R217" s="39" t="s">
        <v>42409</v>
      </c>
      <c r="S217">
        <v>1</v>
      </c>
      <c r="U217" s="39" t="s">
        <v>42413</v>
      </c>
      <c r="V217">
        <v>0</v>
      </c>
      <c r="X217" s="39" t="s">
        <v>42411</v>
      </c>
      <c r="Y217">
        <v>1</v>
      </c>
      <c r="AA217" s="39" t="s">
        <v>42412</v>
      </c>
      <c r="AC217">
        <v>1</v>
      </c>
      <c r="AD217" s="39" t="s">
        <v>42410</v>
      </c>
      <c r="AF217">
        <v>0</v>
      </c>
      <c r="AG217" s="39" t="s">
        <v>42410</v>
      </c>
      <c r="AI217">
        <v>1</v>
      </c>
      <c r="AJ217" s="39" t="s">
        <v>42410</v>
      </c>
      <c r="AL217">
        <v>1</v>
      </c>
      <c r="AM217" s="39" t="s">
        <v>42412</v>
      </c>
      <c r="AO217">
        <v>1</v>
      </c>
      <c r="AP217" s="39" t="s">
        <v>42412</v>
      </c>
      <c r="AR217">
        <v>0</v>
      </c>
      <c r="AS217" s="39" t="s">
        <v>42412</v>
      </c>
      <c r="AU217">
        <v>0</v>
      </c>
      <c r="AV217" s="39" t="s">
        <v>42414</v>
      </c>
      <c r="AW217">
        <v>1</v>
      </c>
      <c r="AY217" s="39" t="s">
        <v>42423</v>
      </c>
      <c r="AZ217">
        <v>1</v>
      </c>
    </row>
    <row r="218" spans="1:52" x14ac:dyDescent="0.3">
      <c r="A218">
        <v>217</v>
      </c>
      <c r="B218" s="1">
        <v>45894.462800925925</v>
      </c>
      <c r="C218" s="1">
        <v>45894.465196759258</v>
      </c>
      <c r="D218" s="39" t="s">
        <v>2623</v>
      </c>
      <c r="E218" s="39" t="s">
        <v>2624</v>
      </c>
      <c r="F218">
        <v>8</v>
      </c>
      <c r="I218" s="39" t="s">
        <v>2624</v>
      </c>
      <c r="L218">
        <v>5</v>
      </c>
      <c r="O218">
        <v>27</v>
      </c>
      <c r="R218" s="39" t="s">
        <v>42409</v>
      </c>
      <c r="S218">
        <v>1</v>
      </c>
      <c r="U218" s="39" t="s">
        <v>42413</v>
      </c>
      <c r="V218">
        <v>0</v>
      </c>
      <c r="X218" s="39" t="s">
        <v>42411</v>
      </c>
      <c r="Y218">
        <v>1</v>
      </c>
      <c r="AA218" s="39" t="s">
        <v>42412</v>
      </c>
      <c r="AC218">
        <v>1</v>
      </c>
      <c r="AD218" s="39" t="s">
        <v>42410</v>
      </c>
      <c r="AF218">
        <v>0</v>
      </c>
      <c r="AG218" s="39" t="s">
        <v>42410</v>
      </c>
      <c r="AI218">
        <v>1</v>
      </c>
      <c r="AJ218" s="39" t="s">
        <v>42410</v>
      </c>
      <c r="AL218">
        <v>1</v>
      </c>
      <c r="AM218" s="39" t="s">
        <v>42412</v>
      </c>
      <c r="AO218">
        <v>1</v>
      </c>
      <c r="AP218" s="39" t="s">
        <v>42412</v>
      </c>
      <c r="AR218">
        <v>0</v>
      </c>
      <c r="AS218" s="39" t="s">
        <v>42412</v>
      </c>
      <c r="AU218">
        <v>0</v>
      </c>
      <c r="AV218" s="39" t="s">
        <v>42414</v>
      </c>
      <c r="AW218">
        <v>1</v>
      </c>
      <c r="AY218" s="39" t="s">
        <v>42423</v>
      </c>
      <c r="AZ218">
        <v>1</v>
      </c>
    </row>
    <row r="219" spans="1:52" x14ac:dyDescent="0.3">
      <c r="A219">
        <v>218</v>
      </c>
      <c r="B219" s="1">
        <v>45894.460173611114</v>
      </c>
      <c r="C219" s="1">
        <v>45894.465254629627</v>
      </c>
      <c r="D219" s="39" t="s">
        <v>2730</v>
      </c>
      <c r="E219" s="39" t="s">
        <v>2731</v>
      </c>
      <c r="F219">
        <v>6</v>
      </c>
      <c r="I219" s="39" t="s">
        <v>2731</v>
      </c>
      <c r="L219">
        <v>5</v>
      </c>
      <c r="O219">
        <v>14</v>
      </c>
      <c r="R219" s="39" t="s">
        <v>42409</v>
      </c>
      <c r="S219">
        <v>1</v>
      </c>
      <c r="U219" s="39" t="s">
        <v>42413</v>
      </c>
      <c r="V219">
        <v>0</v>
      </c>
      <c r="X219" s="39" t="s">
        <v>42411</v>
      </c>
      <c r="Y219">
        <v>1</v>
      </c>
      <c r="AA219" s="39" t="s">
        <v>42412</v>
      </c>
      <c r="AC219">
        <v>1</v>
      </c>
      <c r="AD219" s="39" t="s">
        <v>42410</v>
      </c>
      <c r="AF219">
        <v>0</v>
      </c>
      <c r="AG219" s="39" t="s">
        <v>42413</v>
      </c>
      <c r="AI219">
        <v>0</v>
      </c>
      <c r="AJ219" s="39" t="s">
        <v>42411</v>
      </c>
      <c r="AL219">
        <v>0</v>
      </c>
      <c r="AM219" s="39" t="s">
        <v>42412</v>
      </c>
      <c r="AO219">
        <v>1</v>
      </c>
      <c r="AP219" s="39" t="s">
        <v>42409</v>
      </c>
      <c r="AR219">
        <v>1</v>
      </c>
      <c r="AS219" s="39" t="s">
        <v>42409</v>
      </c>
      <c r="AU219">
        <v>0</v>
      </c>
      <c r="AV219" s="39" t="s">
        <v>42414</v>
      </c>
      <c r="AW219">
        <v>1</v>
      </c>
      <c r="AY219" s="39" t="s">
        <v>42419</v>
      </c>
      <c r="AZ219">
        <v>0</v>
      </c>
    </row>
    <row r="220" spans="1:52" x14ac:dyDescent="0.3">
      <c r="A220">
        <v>219</v>
      </c>
      <c r="B220" s="1">
        <v>45894.461226851854</v>
      </c>
      <c r="C220" s="1">
        <v>45894.466944444444</v>
      </c>
      <c r="D220" s="39" t="s">
        <v>2818</v>
      </c>
      <c r="E220" s="39" t="s">
        <v>2819</v>
      </c>
      <c r="F220">
        <v>7</v>
      </c>
      <c r="I220" s="39" t="s">
        <v>2820</v>
      </c>
      <c r="L220">
        <v>5</v>
      </c>
      <c r="O220">
        <v>3</v>
      </c>
      <c r="R220" s="39" t="s">
        <v>42409</v>
      </c>
      <c r="S220">
        <v>1</v>
      </c>
      <c r="U220" s="39" t="s">
        <v>42413</v>
      </c>
      <c r="V220">
        <v>0</v>
      </c>
      <c r="X220" s="39" t="s">
        <v>42411</v>
      </c>
      <c r="Y220">
        <v>1</v>
      </c>
      <c r="AA220" s="39" t="s">
        <v>42412</v>
      </c>
      <c r="AC220">
        <v>1</v>
      </c>
      <c r="AD220" s="39" t="s">
        <v>42410</v>
      </c>
      <c r="AF220">
        <v>0</v>
      </c>
      <c r="AG220" s="39" t="s">
        <v>42410</v>
      </c>
      <c r="AI220">
        <v>1</v>
      </c>
      <c r="AJ220" s="39" t="s">
        <v>42409</v>
      </c>
      <c r="AL220">
        <v>0</v>
      </c>
      <c r="AM220" s="39" t="s">
        <v>42413</v>
      </c>
      <c r="AO220">
        <v>0</v>
      </c>
      <c r="AP220" s="39" t="s">
        <v>42409</v>
      </c>
      <c r="AR220">
        <v>1</v>
      </c>
      <c r="AS220" s="39" t="s">
        <v>42411</v>
      </c>
      <c r="AU220">
        <v>1</v>
      </c>
      <c r="AV220" s="39" t="s">
        <v>42414</v>
      </c>
      <c r="AW220">
        <v>1</v>
      </c>
      <c r="AY220" s="39" t="s">
        <v>42478</v>
      </c>
      <c r="AZ220">
        <v>0</v>
      </c>
    </row>
    <row r="221" spans="1:52" x14ac:dyDescent="0.3">
      <c r="A221">
        <v>220</v>
      </c>
      <c r="B221" s="1">
        <v>45894.465682870374</v>
      </c>
      <c r="C221" s="1">
        <v>45894.467557870368</v>
      </c>
      <c r="D221" s="39" t="s">
        <v>2829</v>
      </c>
      <c r="E221" s="39" t="s">
        <v>2830</v>
      </c>
      <c r="F221">
        <v>8</v>
      </c>
      <c r="I221" s="39" t="s">
        <v>2830</v>
      </c>
      <c r="L221">
        <v>5</v>
      </c>
      <c r="O221">
        <v>23</v>
      </c>
      <c r="R221" s="39" t="s">
        <v>42409</v>
      </c>
      <c r="S221">
        <v>1</v>
      </c>
      <c r="U221" s="39" t="s">
        <v>42413</v>
      </c>
      <c r="V221">
        <v>0</v>
      </c>
      <c r="X221" s="39" t="s">
        <v>42411</v>
      </c>
      <c r="Y221">
        <v>1</v>
      </c>
      <c r="AA221" s="39" t="s">
        <v>42412</v>
      </c>
      <c r="AC221">
        <v>1</v>
      </c>
      <c r="AD221" s="39" t="s">
        <v>42410</v>
      </c>
      <c r="AF221">
        <v>0</v>
      </c>
      <c r="AG221" s="39" t="s">
        <v>42410</v>
      </c>
      <c r="AI221">
        <v>1</v>
      </c>
      <c r="AJ221" s="39" t="s">
        <v>42410</v>
      </c>
      <c r="AL221">
        <v>1</v>
      </c>
      <c r="AM221" s="39" t="s">
        <v>42412</v>
      </c>
      <c r="AO221">
        <v>1</v>
      </c>
      <c r="AP221" s="39" t="s">
        <v>42412</v>
      </c>
      <c r="AR221">
        <v>0</v>
      </c>
      <c r="AS221" s="39" t="s">
        <v>42412</v>
      </c>
      <c r="AU221">
        <v>0</v>
      </c>
      <c r="AV221" s="39" t="s">
        <v>42414</v>
      </c>
      <c r="AW221">
        <v>1</v>
      </c>
      <c r="AY221" s="39" t="s">
        <v>42423</v>
      </c>
      <c r="AZ221">
        <v>1</v>
      </c>
    </row>
    <row r="222" spans="1:52" x14ac:dyDescent="0.3">
      <c r="A222">
        <v>221</v>
      </c>
      <c r="B222" s="1">
        <v>45894.460231481484</v>
      </c>
      <c r="C222" s="1">
        <v>45894.467569444445</v>
      </c>
      <c r="D222" s="39" t="s">
        <v>2917</v>
      </c>
      <c r="E222" s="39" t="s">
        <v>2918</v>
      </c>
      <c r="F222">
        <v>7</v>
      </c>
      <c r="I222" s="39" t="s">
        <v>14689</v>
      </c>
      <c r="L222">
        <v>5</v>
      </c>
      <c r="O222">
        <v>12</v>
      </c>
      <c r="R222" s="39" t="s">
        <v>42409</v>
      </c>
      <c r="S222">
        <v>1</v>
      </c>
      <c r="U222" s="39" t="s">
        <v>42412</v>
      </c>
      <c r="V222">
        <v>0</v>
      </c>
      <c r="X222" s="39" t="s">
        <v>42412</v>
      </c>
      <c r="Y222">
        <v>0</v>
      </c>
      <c r="AA222" s="39" t="s">
        <v>42411</v>
      </c>
      <c r="AC222">
        <v>0</v>
      </c>
      <c r="AD222" s="39" t="s">
        <v>42413</v>
      </c>
      <c r="AF222">
        <v>1</v>
      </c>
      <c r="AG222" s="39" t="s">
        <v>42410</v>
      </c>
      <c r="AI222">
        <v>1</v>
      </c>
      <c r="AJ222" s="39" t="s">
        <v>42410</v>
      </c>
      <c r="AL222">
        <v>1</v>
      </c>
      <c r="AM222" s="39" t="s">
        <v>42412</v>
      </c>
      <c r="AO222">
        <v>1</v>
      </c>
      <c r="AP222" s="39" t="s">
        <v>42409</v>
      </c>
      <c r="AR222">
        <v>1</v>
      </c>
      <c r="AS222" s="39" t="s">
        <v>42413</v>
      </c>
      <c r="AU222">
        <v>0</v>
      </c>
      <c r="AV222" s="39" t="s">
        <v>42414</v>
      </c>
      <c r="AW222">
        <v>1</v>
      </c>
      <c r="AY222" s="39" t="s">
        <v>42434</v>
      </c>
      <c r="AZ222">
        <v>0</v>
      </c>
    </row>
    <row r="223" spans="1:52" x14ac:dyDescent="0.3">
      <c r="A223">
        <v>222</v>
      </c>
      <c r="B223" s="1">
        <v>45894.460439814815</v>
      </c>
      <c r="C223" s="1">
        <v>45894.467673611114</v>
      </c>
      <c r="D223" s="39" t="s">
        <v>2837</v>
      </c>
      <c r="E223" s="39" t="s">
        <v>2838</v>
      </c>
      <c r="F223">
        <v>7</v>
      </c>
      <c r="I223" s="39" t="s">
        <v>14573</v>
      </c>
      <c r="L223">
        <v>5</v>
      </c>
      <c r="O223">
        <v>2</v>
      </c>
      <c r="R223" s="39" t="s">
        <v>42409</v>
      </c>
      <c r="S223">
        <v>1</v>
      </c>
      <c r="U223" s="39" t="s">
        <v>42412</v>
      </c>
      <c r="V223">
        <v>0</v>
      </c>
      <c r="X223" s="39" t="s">
        <v>42412</v>
      </c>
      <c r="Y223">
        <v>0</v>
      </c>
      <c r="AA223" s="39" t="s">
        <v>42411</v>
      </c>
      <c r="AC223">
        <v>0</v>
      </c>
      <c r="AD223" s="39" t="s">
        <v>42413</v>
      </c>
      <c r="AF223">
        <v>1</v>
      </c>
      <c r="AG223" s="39" t="s">
        <v>42410</v>
      </c>
      <c r="AI223">
        <v>1</v>
      </c>
      <c r="AJ223" s="39" t="s">
        <v>42410</v>
      </c>
      <c r="AL223">
        <v>1</v>
      </c>
      <c r="AM223" s="39" t="s">
        <v>42412</v>
      </c>
      <c r="AO223">
        <v>1</v>
      </c>
      <c r="AP223" s="39" t="s">
        <v>42409</v>
      </c>
      <c r="AR223">
        <v>1</v>
      </c>
      <c r="AS223" s="39" t="s">
        <v>42413</v>
      </c>
      <c r="AU223">
        <v>0</v>
      </c>
      <c r="AV223" s="39" t="s">
        <v>42414</v>
      </c>
      <c r="AW223">
        <v>1</v>
      </c>
      <c r="AY223" s="39" t="s">
        <v>42434</v>
      </c>
      <c r="AZ223">
        <v>0</v>
      </c>
    </row>
    <row r="224" spans="1:52" x14ac:dyDescent="0.3">
      <c r="A224">
        <v>223</v>
      </c>
      <c r="B224" s="1">
        <v>45894.464039351849</v>
      </c>
      <c r="C224" s="1">
        <v>45894.467951388891</v>
      </c>
      <c r="D224" s="39" t="s">
        <v>2982</v>
      </c>
      <c r="E224" s="39" t="s">
        <v>2983</v>
      </c>
      <c r="F224">
        <v>5</v>
      </c>
      <c r="I224" s="39" t="s">
        <v>2983</v>
      </c>
      <c r="L224">
        <v>5</v>
      </c>
      <c r="O224">
        <v>7</v>
      </c>
      <c r="R224" s="39" t="s">
        <v>42411</v>
      </c>
      <c r="S224">
        <v>0</v>
      </c>
      <c r="U224" s="39" t="s">
        <v>42412</v>
      </c>
      <c r="V224">
        <v>0</v>
      </c>
      <c r="X224" s="39" t="s">
        <v>42412</v>
      </c>
      <c r="Y224">
        <v>0</v>
      </c>
      <c r="AA224" s="39" t="s">
        <v>42409</v>
      </c>
      <c r="AC224">
        <v>0</v>
      </c>
      <c r="AD224" s="39" t="s">
        <v>42410</v>
      </c>
      <c r="AF224">
        <v>0</v>
      </c>
      <c r="AG224" s="39" t="s">
        <v>42413</v>
      </c>
      <c r="AI224">
        <v>0</v>
      </c>
      <c r="AJ224" s="39" t="s">
        <v>42410</v>
      </c>
      <c r="AL224">
        <v>1</v>
      </c>
      <c r="AM224" s="39" t="s">
        <v>42412</v>
      </c>
      <c r="AO224">
        <v>1</v>
      </c>
      <c r="AP224" s="39" t="s">
        <v>42412</v>
      </c>
      <c r="AR224">
        <v>0</v>
      </c>
      <c r="AS224" s="39" t="s">
        <v>42411</v>
      </c>
      <c r="AU224">
        <v>1</v>
      </c>
      <c r="AV224" s="39" t="s">
        <v>42414</v>
      </c>
      <c r="AW224">
        <v>1</v>
      </c>
      <c r="AY224" s="39" t="s">
        <v>42423</v>
      </c>
      <c r="AZ224">
        <v>1</v>
      </c>
    </row>
    <row r="225" spans="1:52" x14ac:dyDescent="0.3">
      <c r="A225">
        <v>224</v>
      </c>
      <c r="B225" s="1">
        <v>45894.462256944447</v>
      </c>
      <c r="C225" s="1">
        <v>45894.468310185184</v>
      </c>
      <c r="D225" s="39" t="s">
        <v>2685</v>
      </c>
      <c r="E225" s="39" t="s">
        <v>2686</v>
      </c>
      <c r="F225">
        <v>7</v>
      </c>
      <c r="I225" s="39" t="s">
        <v>2686</v>
      </c>
      <c r="L225">
        <v>5</v>
      </c>
      <c r="O225">
        <v>13</v>
      </c>
      <c r="R225" s="39" t="s">
        <v>42412</v>
      </c>
      <c r="S225">
        <v>0</v>
      </c>
      <c r="U225" s="39" t="s">
        <v>42410</v>
      </c>
      <c r="V225">
        <v>1</v>
      </c>
      <c r="X225" s="39" t="s">
        <v>42409</v>
      </c>
      <c r="Y225">
        <v>0</v>
      </c>
      <c r="AA225" s="39" t="s">
        <v>42412</v>
      </c>
      <c r="AC225">
        <v>1</v>
      </c>
      <c r="AD225" s="39" t="s">
        <v>42410</v>
      </c>
      <c r="AF225">
        <v>0</v>
      </c>
      <c r="AG225" s="39" t="s">
        <v>42410</v>
      </c>
      <c r="AI225">
        <v>1</v>
      </c>
      <c r="AJ225" s="39" t="s">
        <v>42410</v>
      </c>
      <c r="AL225">
        <v>1</v>
      </c>
      <c r="AM225" s="39" t="s">
        <v>42412</v>
      </c>
      <c r="AO225">
        <v>1</v>
      </c>
      <c r="AP225" s="39" t="s">
        <v>42412</v>
      </c>
      <c r="AR225">
        <v>0</v>
      </c>
      <c r="AS225" s="39" t="s">
        <v>42409</v>
      </c>
      <c r="AU225">
        <v>0</v>
      </c>
      <c r="AV225" s="39" t="s">
        <v>42414</v>
      </c>
      <c r="AW225">
        <v>1</v>
      </c>
      <c r="AY225" s="39" t="s">
        <v>42423</v>
      </c>
      <c r="AZ225">
        <v>1</v>
      </c>
    </row>
    <row r="226" spans="1:52" x14ac:dyDescent="0.3">
      <c r="A226">
        <v>225</v>
      </c>
      <c r="B226" s="1">
        <v>45894.464837962965</v>
      </c>
      <c r="C226" s="1">
        <v>45894.468495370369</v>
      </c>
      <c r="D226" s="39" t="s">
        <v>2674</v>
      </c>
      <c r="E226" s="39" t="s">
        <v>2675</v>
      </c>
      <c r="F226">
        <v>8</v>
      </c>
      <c r="I226" s="39" t="s">
        <v>2675</v>
      </c>
      <c r="L226">
        <v>5</v>
      </c>
      <c r="O226">
        <v>4</v>
      </c>
      <c r="R226" s="39" t="s">
        <v>42409</v>
      </c>
      <c r="S226">
        <v>1</v>
      </c>
      <c r="U226" s="39" t="s">
        <v>42413</v>
      </c>
      <c r="V226">
        <v>0</v>
      </c>
      <c r="X226" s="39" t="s">
        <v>42411</v>
      </c>
      <c r="Y226">
        <v>1</v>
      </c>
      <c r="AA226" s="39" t="s">
        <v>42412</v>
      </c>
      <c r="AC226">
        <v>1</v>
      </c>
      <c r="AD226" s="39" t="s">
        <v>42410</v>
      </c>
      <c r="AF226">
        <v>0</v>
      </c>
      <c r="AG226" s="39" t="s">
        <v>42413</v>
      </c>
      <c r="AI226">
        <v>0</v>
      </c>
      <c r="AJ226" s="39" t="s">
        <v>42410</v>
      </c>
      <c r="AL226">
        <v>1</v>
      </c>
      <c r="AM226" s="39" t="s">
        <v>42412</v>
      </c>
      <c r="AO226">
        <v>1</v>
      </c>
      <c r="AP226" s="39" t="s">
        <v>42412</v>
      </c>
      <c r="AR226">
        <v>0</v>
      </c>
      <c r="AS226" s="39" t="s">
        <v>42411</v>
      </c>
      <c r="AU226">
        <v>1</v>
      </c>
      <c r="AV226" s="39" t="s">
        <v>42414</v>
      </c>
      <c r="AW226">
        <v>1</v>
      </c>
      <c r="AY226" s="39" t="s">
        <v>42423</v>
      </c>
      <c r="AZ226">
        <v>1</v>
      </c>
    </row>
    <row r="227" spans="1:52" x14ac:dyDescent="0.3">
      <c r="A227">
        <v>226</v>
      </c>
      <c r="B227" s="1">
        <v>45894.469328703701</v>
      </c>
      <c r="C227" s="1">
        <v>45894.469375000001</v>
      </c>
      <c r="D227" s="39" t="s">
        <v>2927</v>
      </c>
      <c r="E227" s="39" t="s">
        <v>2928</v>
      </c>
      <c r="F227">
        <v>8</v>
      </c>
      <c r="I227" s="39" t="s">
        <v>2928</v>
      </c>
      <c r="L227">
        <v>5</v>
      </c>
      <c r="O227">
        <v>29</v>
      </c>
      <c r="R227" s="39" t="s">
        <v>42409</v>
      </c>
      <c r="S227">
        <v>1</v>
      </c>
      <c r="U227" s="39" t="s">
        <v>42413</v>
      </c>
      <c r="V227">
        <v>0</v>
      </c>
      <c r="X227" s="39" t="s">
        <v>42411</v>
      </c>
      <c r="Y227">
        <v>1</v>
      </c>
      <c r="AA227" s="39" t="s">
        <v>42412</v>
      </c>
      <c r="AC227">
        <v>1</v>
      </c>
      <c r="AD227" s="39" t="s">
        <v>42410</v>
      </c>
      <c r="AF227">
        <v>0</v>
      </c>
      <c r="AG227" s="39" t="s">
        <v>42410</v>
      </c>
      <c r="AI227">
        <v>1</v>
      </c>
      <c r="AJ227" s="39" t="s">
        <v>42410</v>
      </c>
      <c r="AL227">
        <v>1</v>
      </c>
      <c r="AM227" s="39" t="s">
        <v>42412</v>
      </c>
      <c r="AO227">
        <v>1</v>
      </c>
      <c r="AP227" s="39" t="s">
        <v>42412</v>
      </c>
      <c r="AR227">
        <v>0</v>
      </c>
      <c r="AS227" s="39" t="s">
        <v>42412</v>
      </c>
      <c r="AU227">
        <v>0</v>
      </c>
      <c r="AV227" s="39" t="s">
        <v>42414</v>
      </c>
      <c r="AW227">
        <v>1</v>
      </c>
      <c r="AY227" s="39" t="s">
        <v>42423</v>
      </c>
      <c r="AZ227">
        <v>1</v>
      </c>
    </row>
    <row r="228" spans="1:52" x14ac:dyDescent="0.3">
      <c r="A228">
        <v>227</v>
      </c>
      <c r="B228" s="1">
        <v>45894.464317129627</v>
      </c>
      <c r="C228" s="1">
        <v>45894.469375000001</v>
      </c>
      <c r="D228" s="39" t="s">
        <v>2632</v>
      </c>
      <c r="E228" s="39" t="s">
        <v>2633</v>
      </c>
      <c r="F228">
        <v>7</v>
      </c>
      <c r="I228" s="39" t="s">
        <v>2633</v>
      </c>
      <c r="L228">
        <v>5</v>
      </c>
      <c r="O228">
        <v>26</v>
      </c>
      <c r="R228" s="39" t="s">
        <v>42412</v>
      </c>
      <c r="S228">
        <v>0</v>
      </c>
      <c r="U228" s="39" t="s">
        <v>42410</v>
      </c>
      <c r="V228">
        <v>1</v>
      </c>
      <c r="X228" s="39" t="s">
        <v>42409</v>
      </c>
      <c r="Y228">
        <v>0</v>
      </c>
      <c r="AA228" s="39" t="s">
        <v>42412</v>
      </c>
      <c r="AC228">
        <v>1</v>
      </c>
      <c r="AD228" s="39" t="s">
        <v>42410</v>
      </c>
      <c r="AF228">
        <v>0</v>
      </c>
      <c r="AG228" s="39" t="s">
        <v>42410</v>
      </c>
      <c r="AI228">
        <v>1</v>
      </c>
      <c r="AJ228" s="39" t="s">
        <v>42410</v>
      </c>
      <c r="AL228">
        <v>1</v>
      </c>
      <c r="AM228" s="39" t="s">
        <v>42412</v>
      </c>
      <c r="AO228">
        <v>1</v>
      </c>
      <c r="AP228" s="39" t="s">
        <v>42412</v>
      </c>
      <c r="AR228">
        <v>0</v>
      </c>
      <c r="AS228" s="39" t="s">
        <v>42409</v>
      </c>
      <c r="AU228">
        <v>0</v>
      </c>
      <c r="AV228" s="39" t="s">
        <v>42414</v>
      </c>
      <c r="AW228">
        <v>1</v>
      </c>
      <c r="AY228" s="39" t="s">
        <v>42423</v>
      </c>
      <c r="AZ228">
        <v>1</v>
      </c>
    </row>
    <row r="229" spans="1:52" x14ac:dyDescent="0.3">
      <c r="A229">
        <v>228</v>
      </c>
      <c r="B229" s="1">
        <v>45894.463761574072</v>
      </c>
      <c r="C229" s="1">
        <v>45894.469386574077</v>
      </c>
      <c r="D229" s="39" t="s">
        <v>2663</v>
      </c>
      <c r="E229" s="39" t="s">
        <v>2664</v>
      </c>
      <c r="F229">
        <v>7</v>
      </c>
      <c r="I229" s="39" t="s">
        <v>2664</v>
      </c>
      <c r="L229">
        <v>5</v>
      </c>
      <c r="O229">
        <v>31</v>
      </c>
      <c r="R229" s="39" t="s">
        <v>42412</v>
      </c>
      <c r="S229">
        <v>0</v>
      </c>
      <c r="U229" s="39" t="s">
        <v>42410</v>
      </c>
      <c r="V229">
        <v>1</v>
      </c>
      <c r="X229" s="39" t="s">
        <v>42409</v>
      </c>
      <c r="Y229">
        <v>0</v>
      </c>
      <c r="AA229" s="39" t="s">
        <v>42412</v>
      </c>
      <c r="AC229">
        <v>1</v>
      </c>
      <c r="AD229" s="39" t="s">
        <v>42410</v>
      </c>
      <c r="AF229">
        <v>0</v>
      </c>
      <c r="AG229" s="39" t="s">
        <v>42410</v>
      </c>
      <c r="AI229">
        <v>1</v>
      </c>
      <c r="AJ229" s="39" t="s">
        <v>42410</v>
      </c>
      <c r="AL229">
        <v>1</v>
      </c>
      <c r="AM229" s="39" t="s">
        <v>42412</v>
      </c>
      <c r="AO229">
        <v>1</v>
      </c>
      <c r="AP229" s="39" t="s">
        <v>42412</v>
      </c>
      <c r="AR229">
        <v>0</v>
      </c>
      <c r="AS229" s="39" t="s">
        <v>42409</v>
      </c>
      <c r="AU229">
        <v>0</v>
      </c>
      <c r="AV229" s="39" t="s">
        <v>42414</v>
      </c>
      <c r="AW229">
        <v>1</v>
      </c>
      <c r="AY229" s="39" t="s">
        <v>42423</v>
      </c>
      <c r="AZ229">
        <v>1</v>
      </c>
    </row>
    <row r="230" spans="1:52" x14ac:dyDescent="0.3">
      <c r="A230">
        <v>229</v>
      </c>
      <c r="B230" s="1">
        <v>45894.466539351852</v>
      </c>
      <c r="C230" s="1">
        <v>45894.47042824074</v>
      </c>
      <c r="D230" s="39" t="s">
        <v>2965</v>
      </c>
      <c r="E230" s="39" t="s">
        <v>2966</v>
      </c>
      <c r="F230">
        <v>6</v>
      </c>
      <c r="I230" s="39" t="s">
        <v>2967</v>
      </c>
      <c r="L230">
        <v>5</v>
      </c>
      <c r="O230">
        <v>39</v>
      </c>
      <c r="R230" s="39" t="s">
        <v>42409</v>
      </c>
      <c r="S230">
        <v>1</v>
      </c>
      <c r="U230" s="39" t="s">
        <v>42412</v>
      </c>
      <c r="V230">
        <v>0</v>
      </c>
      <c r="X230" s="39" t="s">
        <v>42409</v>
      </c>
      <c r="Y230">
        <v>0</v>
      </c>
      <c r="AA230" s="39" t="s">
        <v>42412</v>
      </c>
      <c r="AC230">
        <v>1</v>
      </c>
      <c r="AD230" s="39" t="s">
        <v>42410</v>
      </c>
      <c r="AF230">
        <v>0</v>
      </c>
      <c r="AG230" s="39" t="s">
        <v>42410</v>
      </c>
      <c r="AI230">
        <v>1</v>
      </c>
      <c r="AJ230" s="39" t="s">
        <v>42412</v>
      </c>
      <c r="AL230">
        <v>0</v>
      </c>
      <c r="AM230" s="39" t="s">
        <v>42412</v>
      </c>
      <c r="AO230">
        <v>1</v>
      </c>
      <c r="AP230" s="39" t="s">
        <v>42412</v>
      </c>
      <c r="AR230">
        <v>0</v>
      </c>
      <c r="AS230" s="39" t="s">
        <v>42409</v>
      </c>
      <c r="AU230">
        <v>0</v>
      </c>
      <c r="AV230" s="39" t="s">
        <v>42414</v>
      </c>
      <c r="AW230">
        <v>1</v>
      </c>
      <c r="AY230" s="39" t="s">
        <v>42423</v>
      </c>
      <c r="AZ230">
        <v>1</v>
      </c>
    </row>
    <row r="231" spans="1:52" x14ac:dyDescent="0.3">
      <c r="A231">
        <v>230</v>
      </c>
      <c r="B231" s="1">
        <v>45894.466851851852</v>
      </c>
      <c r="C231" s="1">
        <v>45894.47084490741</v>
      </c>
      <c r="D231" s="39" t="s">
        <v>2944</v>
      </c>
      <c r="E231" s="39" t="s">
        <v>2945</v>
      </c>
      <c r="F231">
        <v>7</v>
      </c>
      <c r="I231" s="39" t="s">
        <v>34211</v>
      </c>
      <c r="L231">
        <v>5</v>
      </c>
      <c r="O231">
        <v>6</v>
      </c>
      <c r="R231" s="39" t="s">
        <v>42409</v>
      </c>
      <c r="S231">
        <v>1</v>
      </c>
      <c r="U231" s="39" t="s">
        <v>42412</v>
      </c>
      <c r="V231">
        <v>0</v>
      </c>
      <c r="X231" s="39" t="s">
        <v>42413</v>
      </c>
      <c r="Y231">
        <v>0</v>
      </c>
      <c r="AA231" s="39" t="s">
        <v>42412</v>
      </c>
      <c r="AC231">
        <v>1</v>
      </c>
      <c r="AD231" s="39" t="s">
        <v>42410</v>
      </c>
      <c r="AF231">
        <v>0</v>
      </c>
      <c r="AG231" s="39" t="s">
        <v>42410</v>
      </c>
      <c r="AI231">
        <v>1</v>
      </c>
      <c r="AJ231" s="39" t="s">
        <v>42410</v>
      </c>
      <c r="AL231">
        <v>1</v>
      </c>
      <c r="AM231" s="39" t="s">
        <v>42412</v>
      </c>
      <c r="AO231">
        <v>1</v>
      </c>
      <c r="AP231" s="39" t="s">
        <v>42412</v>
      </c>
      <c r="AR231">
        <v>0</v>
      </c>
      <c r="AS231" s="39" t="s">
        <v>42412</v>
      </c>
      <c r="AU231">
        <v>0</v>
      </c>
      <c r="AV231" s="39" t="s">
        <v>42414</v>
      </c>
      <c r="AW231">
        <v>1</v>
      </c>
      <c r="AY231" s="39" t="s">
        <v>42423</v>
      </c>
      <c r="AZ231">
        <v>1</v>
      </c>
    </row>
    <row r="232" spans="1:52" x14ac:dyDescent="0.3">
      <c r="A232">
        <v>231</v>
      </c>
      <c r="B232" s="1">
        <v>45894.466562499998</v>
      </c>
      <c r="C232" s="1">
        <v>45894.471030092594</v>
      </c>
      <c r="D232" s="39" t="s">
        <v>2769</v>
      </c>
      <c r="E232" s="39" t="s">
        <v>2770</v>
      </c>
      <c r="F232">
        <v>7</v>
      </c>
      <c r="I232" s="39" t="s">
        <v>2771</v>
      </c>
      <c r="L232">
        <v>5</v>
      </c>
      <c r="O232">
        <v>8</v>
      </c>
      <c r="R232" s="39" t="s">
        <v>42409</v>
      </c>
      <c r="S232">
        <v>1</v>
      </c>
      <c r="U232" s="39" t="s">
        <v>42412</v>
      </c>
      <c r="V232">
        <v>0</v>
      </c>
      <c r="X232" s="39" t="s">
        <v>42413</v>
      </c>
      <c r="Y232">
        <v>0</v>
      </c>
      <c r="AA232" s="39" t="s">
        <v>42412</v>
      </c>
      <c r="AC232">
        <v>1</v>
      </c>
      <c r="AD232" s="39" t="s">
        <v>42410</v>
      </c>
      <c r="AF232">
        <v>0</v>
      </c>
      <c r="AG232" s="39" t="s">
        <v>42410</v>
      </c>
      <c r="AI232">
        <v>1</v>
      </c>
      <c r="AJ232" s="39" t="s">
        <v>42410</v>
      </c>
      <c r="AL232">
        <v>1</v>
      </c>
      <c r="AM232" s="39" t="s">
        <v>42412</v>
      </c>
      <c r="AO232">
        <v>1</v>
      </c>
      <c r="AP232" s="39" t="s">
        <v>42412</v>
      </c>
      <c r="AR232">
        <v>0</v>
      </c>
      <c r="AS232" s="39" t="s">
        <v>42412</v>
      </c>
      <c r="AU232">
        <v>0</v>
      </c>
      <c r="AV232" s="39" t="s">
        <v>42414</v>
      </c>
      <c r="AW232">
        <v>1</v>
      </c>
      <c r="AY232" s="39" t="s">
        <v>42423</v>
      </c>
      <c r="AZ232">
        <v>1</v>
      </c>
    </row>
    <row r="233" spans="1:52" x14ac:dyDescent="0.3">
      <c r="A233">
        <v>232</v>
      </c>
      <c r="B233" s="1">
        <v>45894.464745370373</v>
      </c>
      <c r="C233" s="1">
        <v>45894.471342592595</v>
      </c>
      <c r="D233" s="39" t="s">
        <v>2887</v>
      </c>
      <c r="E233" s="39" t="s">
        <v>2888</v>
      </c>
      <c r="F233">
        <v>6</v>
      </c>
      <c r="I233" s="39" t="s">
        <v>2888</v>
      </c>
      <c r="L233">
        <v>5</v>
      </c>
      <c r="O233">
        <v>33</v>
      </c>
      <c r="R233" s="39" t="s">
        <v>42412</v>
      </c>
      <c r="S233">
        <v>0</v>
      </c>
      <c r="U233" s="39" t="s">
        <v>42413</v>
      </c>
      <c r="V233">
        <v>0</v>
      </c>
      <c r="X233" s="39" t="s">
        <v>42411</v>
      </c>
      <c r="Y233">
        <v>1</v>
      </c>
      <c r="AA233" s="39" t="s">
        <v>42412</v>
      </c>
      <c r="AC233">
        <v>1</v>
      </c>
      <c r="AD233" s="39" t="s">
        <v>42410</v>
      </c>
      <c r="AF233">
        <v>0</v>
      </c>
      <c r="AG233" s="39" t="s">
        <v>42410</v>
      </c>
      <c r="AI233">
        <v>1</v>
      </c>
      <c r="AJ233" s="39" t="s">
        <v>42412</v>
      </c>
      <c r="AL233">
        <v>0</v>
      </c>
      <c r="AM233" s="39" t="s">
        <v>42412</v>
      </c>
      <c r="AO233">
        <v>1</v>
      </c>
      <c r="AP233" s="39" t="s">
        <v>42412</v>
      </c>
      <c r="AR233">
        <v>0</v>
      </c>
      <c r="AS233" s="39" t="s">
        <v>42411</v>
      </c>
      <c r="AU233">
        <v>1</v>
      </c>
      <c r="AV233" s="39" t="s">
        <v>42414</v>
      </c>
      <c r="AW233">
        <v>1</v>
      </c>
      <c r="AY233" s="39" t="s">
        <v>42419</v>
      </c>
      <c r="AZ233">
        <v>0</v>
      </c>
    </row>
    <row r="234" spans="1:52" x14ac:dyDescent="0.3">
      <c r="A234">
        <v>233</v>
      </c>
      <c r="B234" s="1">
        <v>45894.4690625</v>
      </c>
      <c r="C234" s="1">
        <v>45894.471493055556</v>
      </c>
      <c r="D234" s="39" t="s">
        <v>2937</v>
      </c>
      <c r="E234" s="39" t="s">
        <v>2938</v>
      </c>
      <c r="F234">
        <v>5</v>
      </c>
      <c r="I234" s="39" t="s">
        <v>2939</v>
      </c>
      <c r="L234">
        <v>5</v>
      </c>
      <c r="O234">
        <v>16</v>
      </c>
      <c r="R234" s="39" t="s">
        <v>42412</v>
      </c>
      <c r="S234">
        <v>0</v>
      </c>
      <c r="U234" s="39" t="s">
        <v>42413</v>
      </c>
      <c r="V234">
        <v>0</v>
      </c>
      <c r="X234" s="39" t="s">
        <v>42411</v>
      </c>
      <c r="Y234">
        <v>1</v>
      </c>
      <c r="AA234" s="39" t="s">
        <v>42409</v>
      </c>
      <c r="AC234">
        <v>0</v>
      </c>
      <c r="AD234" s="39" t="s">
        <v>42410</v>
      </c>
      <c r="AF234">
        <v>0</v>
      </c>
      <c r="AG234" s="39" t="s">
        <v>42410</v>
      </c>
      <c r="AI234">
        <v>1</v>
      </c>
      <c r="AJ234" s="39" t="s">
        <v>42409</v>
      </c>
      <c r="AL234">
        <v>0</v>
      </c>
      <c r="AM234" s="39" t="s">
        <v>42412</v>
      </c>
      <c r="AO234">
        <v>1</v>
      </c>
      <c r="AP234" s="39" t="s">
        <v>42409</v>
      </c>
      <c r="AR234">
        <v>1</v>
      </c>
      <c r="AS234" s="39" t="s">
        <v>42412</v>
      </c>
      <c r="AU234">
        <v>0</v>
      </c>
      <c r="AV234" s="39" t="s">
        <v>42414</v>
      </c>
      <c r="AW234">
        <v>1</v>
      </c>
      <c r="AY234" s="39" t="s">
        <v>42436</v>
      </c>
      <c r="AZ234">
        <v>0</v>
      </c>
    </row>
    <row r="235" spans="1:52" x14ac:dyDescent="0.3">
      <c r="A235">
        <v>234</v>
      </c>
      <c r="B235" s="1">
        <v>45894.462442129632</v>
      </c>
      <c r="C235" s="1">
        <v>45894.47247685185</v>
      </c>
      <c r="D235" s="39" t="s">
        <v>2869</v>
      </c>
      <c r="E235" s="39" t="s">
        <v>2870</v>
      </c>
      <c r="F235">
        <v>8</v>
      </c>
      <c r="I235" s="39" t="s">
        <v>2871</v>
      </c>
      <c r="L235">
        <v>5</v>
      </c>
      <c r="O235">
        <v>36</v>
      </c>
      <c r="R235" s="39" t="s">
        <v>42409</v>
      </c>
      <c r="S235">
        <v>1</v>
      </c>
      <c r="U235" s="39" t="s">
        <v>42413</v>
      </c>
      <c r="V235">
        <v>0</v>
      </c>
      <c r="X235" s="39" t="s">
        <v>42411</v>
      </c>
      <c r="Y235">
        <v>1</v>
      </c>
      <c r="AA235" s="39" t="s">
        <v>42412</v>
      </c>
      <c r="AC235">
        <v>1</v>
      </c>
      <c r="AD235" s="39" t="s">
        <v>42410</v>
      </c>
      <c r="AF235">
        <v>0</v>
      </c>
      <c r="AG235" s="39" t="s">
        <v>42410</v>
      </c>
      <c r="AI235">
        <v>1</v>
      </c>
      <c r="AJ235" s="39" t="s">
        <v>42410</v>
      </c>
      <c r="AL235">
        <v>1</v>
      </c>
      <c r="AM235" s="39" t="s">
        <v>42412</v>
      </c>
      <c r="AO235">
        <v>1</v>
      </c>
      <c r="AP235" s="39" t="s">
        <v>42412</v>
      </c>
      <c r="AR235">
        <v>0</v>
      </c>
      <c r="AS235" s="39" t="s">
        <v>42412</v>
      </c>
      <c r="AU235">
        <v>0</v>
      </c>
      <c r="AV235" s="39" t="s">
        <v>42414</v>
      </c>
      <c r="AW235">
        <v>1</v>
      </c>
      <c r="AY235" s="39" t="s">
        <v>42423</v>
      </c>
      <c r="AZ235">
        <v>1</v>
      </c>
    </row>
    <row r="236" spans="1:52" x14ac:dyDescent="0.3">
      <c r="A236">
        <v>235</v>
      </c>
      <c r="B236" s="1">
        <v>45894.467592592591</v>
      </c>
      <c r="C236" s="1">
        <v>45894.472708333335</v>
      </c>
      <c r="D236" s="39" t="s">
        <v>2696</v>
      </c>
      <c r="E236" s="39" t="s">
        <v>2697</v>
      </c>
      <c r="F236">
        <v>9</v>
      </c>
      <c r="I236" s="39" t="s">
        <v>2698</v>
      </c>
      <c r="L236">
        <v>5</v>
      </c>
      <c r="O236">
        <v>40</v>
      </c>
      <c r="R236" s="39" t="s">
        <v>42411</v>
      </c>
      <c r="S236">
        <v>0</v>
      </c>
      <c r="U236" s="39" t="s">
        <v>42413</v>
      </c>
      <c r="V236">
        <v>0</v>
      </c>
      <c r="X236" s="39" t="s">
        <v>42411</v>
      </c>
      <c r="Y236">
        <v>1</v>
      </c>
      <c r="AA236" s="39" t="s">
        <v>42412</v>
      </c>
      <c r="AC236">
        <v>1</v>
      </c>
      <c r="AD236" s="39" t="s">
        <v>42413</v>
      </c>
      <c r="AF236">
        <v>1</v>
      </c>
      <c r="AG236" s="39" t="s">
        <v>42410</v>
      </c>
      <c r="AI236">
        <v>1</v>
      </c>
      <c r="AJ236" s="39" t="s">
        <v>42410</v>
      </c>
      <c r="AL236">
        <v>1</v>
      </c>
      <c r="AM236" s="39" t="s">
        <v>42412</v>
      </c>
      <c r="AO236">
        <v>1</v>
      </c>
      <c r="AP236" s="39" t="s">
        <v>42409</v>
      </c>
      <c r="AR236">
        <v>1</v>
      </c>
      <c r="AS236" s="39" t="s">
        <v>42411</v>
      </c>
      <c r="AU236">
        <v>1</v>
      </c>
      <c r="AV236" s="39" t="s">
        <v>42414</v>
      </c>
      <c r="AW236">
        <v>1</v>
      </c>
      <c r="AY236" s="39" t="s">
        <v>42479</v>
      </c>
      <c r="AZ236">
        <v>0</v>
      </c>
    </row>
    <row r="237" spans="1:52" x14ac:dyDescent="0.3">
      <c r="A237">
        <v>236</v>
      </c>
      <c r="B237" s="1">
        <v>45894.471875000003</v>
      </c>
      <c r="C237" s="1">
        <v>45894.472997685189</v>
      </c>
      <c r="D237" s="39" t="s">
        <v>2804</v>
      </c>
      <c r="E237" s="39" t="s">
        <v>2805</v>
      </c>
      <c r="F237">
        <v>8</v>
      </c>
      <c r="I237" s="39" t="s">
        <v>11726</v>
      </c>
      <c r="L237">
        <v>5</v>
      </c>
      <c r="O237">
        <v>21</v>
      </c>
      <c r="R237" s="39" t="s">
        <v>42409</v>
      </c>
      <c r="S237">
        <v>1</v>
      </c>
      <c r="U237" s="39" t="s">
        <v>42413</v>
      </c>
      <c r="V237">
        <v>0</v>
      </c>
      <c r="X237" s="39" t="s">
        <v>42411</v>
      </c>
      <c r="Y237">
        <v>1</v>
      </c>
      <c r="AA237" s="39" t="s">
        <v>42412</v>
      </c>
      <c r="AC237">
        <v>1</v>
      </c>
      <c r="AD237" s="39" t="s">
        <v>42410</v>
      </c>
      <c r="AF237">
        <v>0</v>
      </c>
      <c r="AG237" s="39" t="s">
        <v>42410</v>
      </c>
      <c r="AI237">
        <v>1</v>
      </c>
      <c r="AJ237" s="39" t="s">
        <v>42410</v>
      </c>
      <c r="AL237">
        <v>1</v>
      </c>
      <c r="AM237" s="39" t="s">
        <v>42412</v>
      </c>
      <c r="AO237">
        <v>1</v>
      </c>
      <c r="AP237" s="39" t="s">
        <v>42412</v>
      </c>
      <c r="AR237">
        <v>0</v>
      </c>
      <c r="AS237" s="39" t="s">
        <v>42412</v>
      </c>
      <c r="AU237">
        <v>0</v>
      </c>
      <c r="AV237" s="39" t="s">
        <v>42414</v>
      </c>
      <c r="AW237">
        <v>1</v>
      </c>
      <c r="AY237" s="39" t="s">
        <v>42423</v>
      </c>
      <c r="AZ237">
        <v>1</v>
      </c>
    </row>
    <row r="238" spans="1:52" x14ac:dyDescent="0.3">
      <c r="A238">
        <v>237</v>
      </c>
      <c r="B238" s="1">
        <v>45894.469583333332</v>
      </c>
      <c r="C238" s="1">
        <v>45894.473067129627</v>
      </c>
      <c r="D238" s="39" t="s">
        <v>2708</v>
      </c>
      <c r="E238" s="39" t="s">
        <v>2709</v>
      </c>
      <c r="F238">
        <v>9</v>
      </c>
      <c r="I238" s="39" t="s">
        <v>2709</v>
      </c>
      <c r="L238">
        <v>5</v>
      </c>
      <c r="O238">
        <v>25</v>
      </c>
      <c r="R238" s="39" t="s">
        <v>42409</v>
      </c>
      <c r="S238">
        <v>1</v>
      </c>
      <c r="U238" s="39" t="s">
        <v>42413</v>
      </c>
      <c r="V238">
        <v>0</v>
      </c>
      <c r="X238" s="39" t="s">
        <v>42411</v>
      </c>
      <c r="Y238">
        <v>1</v>
      </c>
      <c r="AA238" s="39" t="s">
        <v>42412</v>
      </c>
      <c r="AC238">
        <v>1</v>
      </c>
      <c r="AD238" s="39" t="s">
        <v>42410</v>
      </c>
      <c r="AF238">
        <v>0</v>
      </c>
      <c r="AG238" s="39" t="s">
        <v>42410</v>
      </c>
      <c r="AI238">
        <v>1</v>
      </c>
      <c r="AJ238" s="39" t="s">
        <v>42410</v>
      </c>
      <c r="AL238">
        <v>1</v>
      </c>
      <c r="AM238" s="39" t="s">
        <v>42412</v>
      </c>
      <c r="AO238">
        <v>1</v>
      </c>
      <c r="AP238" s="39" t="s">
        <v>42409</v>
      </c>
      <c r="AR238">
        <v>1</v>
      </c>
      <c r="AS238" s="39" t="s">
        <v>42412</v>
      </c>
      <c r="AU238">
        <v>0</v>
      </c>
      <c r="AV238" s="39" t="s">
        <v>42414</v>
      </c>
      <c r="AW238">
        <v>1</v>
      </c>
      <c r="AY238" s="39" t="s">
        <v>42423</v>
      </c>
      <c r="AZ238">
        <v>1</v>
      </c>
    </row>
    <row r="239" spans="1:52" x14ac:dyDescent="0.3">
      <c r="A239">
        <v>238</v>
      </c>
      <c r="B239" s="1">
        <v>45894.469108796293</v>
      </c>
      <c r="C239" s="1">
        <v>45894.473124999997</v>
      </c>
      <c r="D239" s="39" t="s">
        <v>2749</v>
      </c>
      <c r="E239" s="39" t="s">
        <v>2750</v>
      </c>
      <c r="F239">
        <v>8</v>
      </c>
      <c r="I239" s="39" t="s">
        <v>2750</v>
      </c>
      <c r="L239">
        <v>5</v>
      </c>
      <c r="O239">
        <v>35</v>
      </c>
      <c r="R239" s="39" t="s">
        <v>42409</v>
      </c>
      <c r="S239">
        <v>1</v>
      </c>
      <c r="U239" s="39" t="s">
        <v>42413</v>
      </c>
      <c r="V239">
        <v>0</v>
      </c>
      <c r="X239" s="39" t="s">
        <v>42411</v>
      </c>
      <c r="Y239">
        <v>1</v>
      </c>
      <c r="AA239" s="39" t="s">
        <v>42412</v>
      </c>
      <c r="AC239">
        <v>1</v>
      </c>
      <c r="AD239" s="39" t="s">
        <v>42410</v>
      </c>
      <c r="AF239">
        <v>0</v>
      </c>
      <c r="AG239" s="39" t="s">
        <v>42410</v>
      </c>
      <c r="AI239">
        <v>1</v>
      </c>
      <c r="AJ239" s="39" t="s">
        <v>42410</v>
      </c>
      <c r="AL239">
        <v>1</v>
      </c>
      <c r="AM239" s="39" t="s">
        <v>42412</v>
      </c>
      <c r="AO239">
        <v>1</v>
      </c>
      <c r="AP239" s="39" t="s">
        <v>42412</v>
      </c>
      <c r="AR239">
        <v>0</v>
      </c>
      <c r="AS239" s="39" t="s">
        <v>42412</v>
      </c>
      <c r="AU239">
        <v>0</v>
      </c>
      <c r="AV239" s="39" t="s">
        <v>42414</v>
      </c>
      <c r="AW239">
        <v>1</v>
      </c>
      <c r="AY239" s="39" t="s">
        <v>42423</v>
      </c>
      <c r="AZ239">
        <v>1</v>
      </c>
    </row>
    <row r="240" spans="1:52" x14ac:dyDescent="0.3">
      <c r="A240">
        <v>239</v>
      </c>
      <c r="B240" s="1">
        <v>45894.467106481483</v>
      </c>
      <c r="C240" s="1">
        <v>45894.473877314813</v>
      </c>
      <c r="D240" s="39" t="s">
        <v>2900</v>
      </c>
      <c r="E240" s="39" t="s">
        <v>2901</v>
      </c>
      <c r="F240">
        <v>8</v>
      </c>
      <c r="I240" s="39" t="s">
        <v>2901</v>
      </c>
      <c r="L240">
        <v>5</v>
      </c>
      <c r="O240">
        <v>24</v>
      </c>
      <c r="R240" s="39" t="s">
        <v>42409</v>
      </c>
      <c r="S240">
        <v>1</v>
      </c>
      <c r="U240" s="39" t="s">
        <v>42413</v>
      </c>
      <c r="V240">
        <v>0</v>
      </c>
      <c r="X240" s="39" t="s">
        <v>42411</v>
      </c>
      <c r="Y240">
        <v>1</v>
      </c>
      <c r="AA240" s="39" t="s">
        <v>42412</v>
      </c>
      <c r="AC240">
        <v>1</v>
      </c>
      <c r="AD240" s="39" t="s">
        <v>42410</v>
      </c>
      <c r="AF240">
        <v>0</v>
      </c>
      <c r="AG240" s="39" t="s">
        <v>42410</v>
      </c>
      <c r="AI240">
        <v>1</v>
      </c>
      <c r="AJ240" s="39" t="s">
        <v>42410</v>
      </c>
      <c r="AL240">
        <v>1</v>
      </c>
      <c r="AM240" s="39" t="s">
        <v>42412</v>
      </c>
      <c r="AO240">
        <v>1</v>
      </c>
      <c r="AP240" s="39" t="s">
        <v>42412</v>
      </c>
      <c r="AR240">
        <v>0</v>
      </c>
      <c r="AS240" s="39" t="s">
        <v>42412</v>
      </c>
      <c r="AU240">
        <v>0</v>
      </c>
      <c r="AV240" s="39" t="s">
        <v>42414</v>
      </c>
      <c r="AW240">
        <v>1</v>
      </c>
      <c r="AY240" s="39" t="s">
        <v>42423</v>
      </c>
      <c r="AZ240">
        <v>1</v>
      </c>
    </row>
    <row r="241" spans="1:52" x14ac:dyDescent="0.3">
      <c r="A241">
        <v>240</v>
      </c>
      <c r="B241" s="1">
        <v>45894.471331018518</v>
      </c>
      <c r="C241" s="1">
        <v>45894.47388888889</v>
      </c>
      <c r="D241" s="39" t="s">
        <v>2975</v>
      </c>
      <c r="E241" s="39" t="s">
        <v>2976</v>
      </c>
      <c r="F241">
        <v>8</v>
      </c>
      <c r="I241" s="39" t="s">
        <v>2976</v>
      </c>
      <c r="L241">
        <v>5</v>
      </c>
      <c r="O241">
        <v>18</v>
      </c>
      <c r="R241" s="39" t="s">
        <v>42409</v>
      </c>
      <c r="S241">
        <v>1</v>
      </c>
      <c r="U241" s="39" t="s">
        <v>42413</v>
      </c>
      <c r="V241">
        <v>0</v>
      </c>
      <c r="X241" s="39" t="s">
        <v>42411</v>
      </c>
      <c r="Y241">
        <v>1</v>
      </c>
      <c r="AA241" s="39" t="s">
        <v>42412</v>
      </c>
      <c r="AC241">
        <v>1</v>
      </c>
      <c r="AD241" s="39" t="s">
        <v>42410</v>
      </c>
      <c r="AF241">
        <v>0</v>
      </c>
      <c r="AG241" s="39" t="s">
        <v>42410</v>
      </c>
      <c r="AI241">
        <v>1</v>
      </c>
      <c r="AJ241" s="39" t="s">
        <v>42410</v>
      </c>
      <c r="AL241">
        <v>1</v>
      </c>
      <c r="AM241" s="39" t="s">
        <v>42412</v>
      </c>
      <c r="AO241">
        <v>1</v>
      </c>
      <c r="AP241" s="39" t="s">
        <v>42412</v>
      </c>
      <c r="AR241">
        <v>0</v>
      </c>
      <c r="AS241" s="39" t="s">
        <v>42412</v>
      </c>
      <c r="AU241">
        <v>0</v>
      </c>
      <c r="AV241" s="39" t="s">
        <v>42414</v>
      </c>
      <c r="AW241">
        <v>1</v>
      </c>
      <c r="AY241" s="39" t="s">
        <v>42423</v>
      </c>
      <c r="AZ241">
        <v>1</v>
      </c>
    </row>
    <row r="242" spans="1:52" x14ac:dyDescent="0.3">
      <c r="A242">
        <v>241</v>
      </c>
      <c r="B242" s="1">
        <v>45894.47550925926</v>
      </c>
      <c r="C242" s="1">
        <v>45894.477337962962</v>
      </c>
      <c r="D242" s="39" t="s">
        <v>2791</v>
      </c>
      <c r="E242" s="39" t="s">
        <v>2792</v>
      </c>
      <c r="F242">
        <v>8</v>
      </c>
      <c r="I242" s="39" t="s">
        <v>42480</v>
      </c>
      <c r="L242">
        <v>5</v>
      </c>
      <c r="O242">
        <v>20</v>
      </c>
      <c r="R242" s="39" t="s">
        <v>42409</v>
      </c>
      <c r="S242">
        <v>1</v>
      </c>
      <c r="U242" s="39" t="s">
        <v>42410</v>
      </c>
      <c r="V242">
        <v>1</v>
      </c>
      <c r="X242" s="39" t="s">
        <v>42411</v>
      </c>
      <c r="Y242">
        <v>1</v>
      </c>
      <c r="AA242" s="39" t="s">
        <v>42412</v>
      </c>
      <c r="AC242">
        <v>1</v>
      </c>
      <c r="AD242" s="39" t="s">
        <v>42410</v>
      </c>
      <c r="AF242">
        <v>0</v>
      </c>
      <c r="AG242" s="39" t="s">
        <v>42410</v>
      </c>
      <c r="AI242">
        <v>1</v>
      </c>
      <c r="AJ242" s="39" t="s">
        <v>42413</v>
      </c>
      <c r="AL242">
        <v>0</v>
      </c>
      <c r="AM242" s="39" t="s">
        <v>42412</v>
      </c>
      <c r="AO242">
        <v>1</v>
      </c>
      <c r="AP242" s="39" t="s">
        <v>42412</v>
      </c>
      <c r="AR242">
        <v>0</v>
      </c>
      <c r="AS242" s="39" t="s">
        <v>42411</v>
      </c>
      <c r="AU242">
        <v>1</v>
      </c>
      <c r="AV242" s="39" t="s">
        <v>42414</v>
      </c>
      <c r="AW242">
        <v>1</v>
      </c>
      <c r="AY242" s="39" t="s">
        <v>42481</v>
      </c>
      <c r="AZ242">
        <v>0</v>
      </c>
    </row>
    <row r="243" spans="1:52" x14ac:dyDescent="0.3">
      <c r="A243">
        <v>242</v>
      </c>
      <c r="B243" s="1">
        <v>45894.469953703701</v>
      </c>
      <c r="C243" s="1">
        <v>45894.477349537039</v>
      </c>
      <c r="D243" s="39" t="s">
        <v>2860</v>
      </c>
      <c r="E243" s="39" t="s">
        <v>2861</v>
      </c>
      <c r="F243">
        <v>8</v>
      </c>
      <c r="I243" s="39" t="s">
        <v>41728</v>
      </c>
      <c r="L243">
        <v>5</v>
      </c>
      <c r="O243">
        <v>5</v>
      </c>
      <c r="R243" s="39" t="s">
        <v>42409</v>
      </c>
      <c r="S243">
        <v>1</v>
      </c>
      <c r="U243" s="39" t="s">
        <v>42412</v>
      </c>
      <c r="V243">
        <v>0</v>
      </c>
      <c r="X243" s="39" t="s">
        <v>42410</v>
      </c>
      <c r="Y243">
        <v>0</v>
      </c>
      <c r="AA243" s="39" t="s">
        <v>42412</v>
      </c>
      <c r="AC243">
        <v>1</v>
      </c>
      <c r="AD243" s="39" t="s">
        <v>42413</v>
      </c>
      <c r="AF243">
        <v>1</v>
      </c>
      <c r="AG243" s="39" t="s">
        <v>42413</v>
      </c>
      <c r="AI243">
        <v>0</v>
      </c>
      <c r="AJ243" s="39" t="s">
        <v>42410</v>
      </c>
      <c r="AL243">
        <v>1</v>
      </c>
      <c r="AM243" s="39" t="s">
        <v>42412</v>
      </c>
      <c r="AO243">
        <v>1</v>
      </c>
      <c r="AP243" s="39" t="s">
        <v>42409</v>
      </c>
      <c r="AR243">
        <v>1</v>
      </c>
      <c r="AS243" s="39" t="s">
        <v>42409</v>
      </c>
      <c r="AU243">
        <v>0</v>
      </c>
      <c r="AV243" s="39" t="s">
        <v>42414</v>
      </c>
      <c r="AW243">
        <v>1</v>
      </c>
      <c r="AY243" s="39" t="s">
        <v>42423</v>
      </c>
      <c r="AZ243">
        <v>1</v>
      </c>
    </row>
    <row r="244" spans="1:52" x14ac:dyDescent="0.3">
      <c r="A244">
        <v>243</v>
      </c>
      <c r="B244" s="1">
        <v>45894.470416666663</v>
      </c>
      <c r="C244" s="1">
        <v>45894.477407407408</v>
      </c>
      <c r="D244" s="39" t="s">
        <v>2991</v>
      </c>
      <c r="E244" s="39" t="s">
        <v>2992</v>
      </c>
      <c r="F244">
        <v>7</v>
      </c>
      <c r="I244" s="39" t="s">
        <v>2993</v>
      </c>
      <c r="L244">
        <v>5</v>
      </c>
      <c r="O244">
        <v>17</v>
      </c>
      <c r="R244" s="39" t="s">
        <v>42409</v>
      </c>
      <c r="S244">
        <v>1</v>
      </c>
      <c r="U244" s="39" t="s">
        <v>42412</v>
      </c>
      <c r="V244">
        <v>0</v>
      </c>
      <c r="X244" s="39" t="s">
        <v>42410</v>
      </c>
      <c r="Y244">
        <v>0</v>
      </c>
      <c r="AA244" s="39" t="s">
        <v>42412</v>
      </c>
      <c r="AC244">
        <v>1</v>
      </c>
      <c r="AD244" s="39" t="s">
        <v>42413</v>
      </c>
      <c r="AF244">
        <v>1</v>
      </c>
      <c r="AG244" s="39" t="s">
        <v>42413</v>
      </c>
      <c r="AI244">
        <v>0</v>
      </c>
      <c r="AJ244" s="39" t="s">
        <v>42410</v>
      </c>
      <c r="AL244">
        <v>1</v>
      </c>
      <c r="AM244" s="39" t="s">
        <v>42412</v>
      </c>
      <c r="AO244">
        <v>1</v>
      </c>
      <c r="AP244" s="39" t="s">
        <v>42412</v>
      </c>
      <c r="AR244">
        <v>0</v>
      </c>
      <c r="AS244" s="39" t="s">
        <v>42409</v>
      </c>
      <c r="AU244">
        <v>0</v>
      </c>
      <c r="AV244" s="39" t="s">
        <v>42414</v>
      </c>
      <c r="AW244">
        <v>1</v>
      </c>
      <c r="AY244" s="39" t="s">
        <v>42423</v>
      </c>
      <c r="AZ244">
        <v>1</v>
      </c>
    </row>
    <row r="245" spans="1:52" x14ac:dyDescent="0.3">
      <c r="A245">
        <v>244</v>
      </c>
      <c r="B245" s="1">
        <v>45894.469201388885</v>
      </c>
      <c r="C245" s="1">
        <v>45894.477442129632</v>
      </c>
      <c r="D245" s="39" t="s">
        <v>3000</v>
      </c>
      <c r="E245" s="39" t="s">
        <v>3001</v>
      </c>
      <c r="F245">
        <v>9</v>
      </c>
      <c r="I245" s="39" t="s">
        <v>3002</v>
      </c>
      <c r="L245">
        <v>5</v>
      </c>
      <c r="O245">
        <v>1</v>
      </c>
      <c r="R245" s="39" t="s">
        <v>42409</v>
      </c>
      <c r="S245">
        <v>1</v>
      </c>
      <c r="U245" s="39" t="s">
        <v>42412</v>
      </c>
      <c r="V245">
        <v>0</v>
      </c>
      <c r="X245" s="39" t="s">
        <v>42410</v>
      </c>
      <c r="Y245">
        <v>0</v>
      </c>
      <c r="AA245" s="39" t="s">
        <v>42411</v>
      </c>
      <c r="AC245">
        <v>0</v>
      </c>
      <c r="AD245" s="39" t="s">
        <v>42413</v>
      </c>
      <c r="AF245">
        <v>1</v>
      </c>
      <c r="AG245" s="39" t="s">
        <v>42410</v>
      </c>
      <c r="AI245">
        <v>1</v>
      </c>
      <c r="AJ245" s="39" t="s">
        <v>42410</v>
      </c>
      <c r="AL245">
        <v>1</v>
      </c>
      <c r="AM245" s="39" t="s">
        <v>42412</v>
      </c>
      <c r="AO245">
        <v>1</v>
      </c>
      <c r="AP245" s="39" t="s">
        <v>42409</v>
      </c>
      <c r="AR245">
        <v>1</v>
      </c>
      <c r="AS245" s="39" t="s">
        <v>42411</v>
      </c>
      <c r="AU245">
        <v>1</v>
      </c>
      <c r="AV245" s="39" t="s">
        <v>42414</v>
      </c>
      <c r="AW245">
        <v>1</v>
      </c>
      <c r="AY245" s="39" t="s">
        <v>42423</v>
      </c>
      <c r="AZ245">
        <v>1</v>
      </c>
    </row>
    <row r="246" spans="1:52" x14ac:dyDescent="0.3">
      <c r="A246">
        <v>245</v>
      </c>
      <c r="B246" s="1">
        <v>45894.478310185186</v>
      </c>
      <c r="C246" s="1">
        <v>45894.481932870367</v>
      </c>
      <c r="D246" s="39" t="s">
        <v>2737</v>
      </c>
      <c r="E246" s="39" t="s">
        <v>2738</v>
      </c>
      <c r="F246">
        <v>8</v>
      </c>
      <c r="I246" s="39" t="s">
        <v>2738</v>
      </c>
      <c r="L246">
        <v>5</v>
      </c>
      <c r="O246">
        <v>32</v>
      </c>
      <c r="R246" s="39" t="s">
        <v>42409</v>
      </c>
      <c r="S246">
        <v>1</v>
      </c>
      <c r="U246" s="39" t="s">
        <v>42410</v>
      </c>
      <c r="V246">
        <v>1</v>
      </c>
      <c r="X246" s="39" t="s">
        <v>42411</v>
      </c>
      <c r="Y246">
        <v>1</v>
      </c>
      <c r="AA246" s="39" t="s">
        <v>42412</v>
      </c>
      <c r="AC246">
        <v>1</v>
      </c>
      <c r="AD246" s="39" t="s">
        <v>42413</v>
      </c>
      <c r="AF246">
        <v>1</v>
      </c>
      <c r="AG246" s="39" t="s">
        <v>42410</v>
      </c>
      <c r="AI246">
        <v>1</v>
      </c>
      <c r="AJ246" s="39" t="s">
        <v>42411</v>
      </c>
      <c r="AL246">
        <v>0</v>
      </c>
      <c r="AM246" s="39" t="s">
        <v>42412</v>
      </c>
      <c r="AO246">
        <v>1</v>
      </c>
      <c r="AP246" s="39" t="s">
        <v>42409</v>
      </c>
      <c r="AR246">
        <v>1</v>
      </c>
      <c r="AS246" s="39" t="s">
        <v>42409</v>
      </c>
      <c r="AU246">
        <v>0</v>
      </c>
      <c r="AV246" s="39" t="s">
        <v>42433</v>
      </c>
      <c r="AW246">
        <v>0</v>
      </c>
      <c r="AY246" s="39" t="s">
        <v>42482</v>
      </c>
      <c r="AZ246">
        <v>0</v>
      </c>
    </row>
    <row r="247" spans="1:52" x14ac:dyDescent="0.3">
      <c r="A247">
        <v>246</v>
      </c>
      <c r="B247" s="1">
        <v>45895.57476851852</v>
      </c>
      <c r="C247" s="1">
        <v>45895.576192129629</v>
      </c>
      <c r="D247" s="39" t="s">
        <v>3540</v>
      </c>
      <c r="E247" s="39" t="s">
        <v>3541</v>
      </c>
      <c r="F247">
        <v>8</v>
      </c>
      <c r="I247" s="39" t="s">
        <v>3542</v>
      </c>
      <c r="L247">
        <v>8</v>
      </c>
      <c r="O247">
        <v>30</v>
      </c>
      <c r="R247" s="39" t="s">
        <v>42409</v>
      </c>
      <c r="S247">
        <v>1</v>
      </c>
      <c r="U247" s="39" t="s">
        <v>42413</v>
      </c>
      <c r="V247">
        <v>0</v>
      </c>
      <c r="X247" s="39" t="s">
        <v>42411</v>
      </c>
      <c r="Y247">
        <v>1</v>
      </c>
      <c r="AA247" s="39" t="s">
        <v>42412</v>
      </c>
      <c r="AC247">
        <v>1</v>
      </c>
      <c r="AD247" s="39" t="s">
        <v>42410</v>
      </c>
      <c r="AF247">
        <v>0</v>
      </c>
      <c r="AG247" s="39" t="s">
        <v>42410</v>
      </c>
      <c r="AI247">
        <v>1</v>
      </c>
      <c r="AJ247" s="39" t="s">
        <v>42410</v>
      </c>
      <c r="AL247">
        <v>1</v>
      </c>
      <c r="AM247" s="39" t="s">
        <v>42412</v>
      </c>
      <c r="AO247">
        <v>1</v>
      </c>
      <c r="AP247" s="39" t="s">
        <v>42412</v>
      </c>
      <c r="AR247">
        <v>0</v>
      </c>
      <c r="AS247" s="39" t="s">
        <v>42412</v>
      </c>
      <c r="AU247">
        <v>0</v>
      </c>
      <c r="AV247" s="39" t="s">
        <v>42414</v>
      </c>
      <c r="AW247">
        <v>1</v>
      </c>
      <c r="AY247" s="39" t="s">
        <v>42423</v>
      </c>
      <c r="AZ247">
        <v>1</v>
      </c>
    </row>
    <row r="248" spans="1:52" x14ac:dyDescent="0.3">
      <c r="A248">
        <v>247</v>
      </c>
      <c r="B248" s="1">
        <v>45895.574837962966</v>
      </c>
      <c r="C248" s="1">
        <v>45895.576238425929</v>
      </c>
      <c r="D248" s="39" t="s">
        <v>3490</v>
      </c>
      <c r="E248" s="39" t="s">
        <v>3491</v>
      </c>
      <c r="F248">
        <v>8</v>
      </c>
      <c r="I248" s="39" t="s">
        <v>3491</v>
      </c>
      <c r="L248">
        <v>8</v>
      </c>
      <c r="O248">
        <v>29</v>
      </c>
      <c r="R248" s="39" t="s">
        <v>42409</v>
      </c>
      <c r="S248">
        <v>1</v>
      </c>
      <c r="U248" s="39" t="s">
        <v>42413</v>
      </c>
      <c r="V248">
        <v>0</v>
      </c>
      <c r="X248" s="39" t="s">
        <v>42411</v>
      </c>
      <c r="Y248">
        <v>1</v>
      </c>
      <c r="AA248" s="39" t="s">
        <v>42412</v>
      </c>
      <c r="AC248">
        <v>1</v>
      </c>
      <c r="AD248" s="39" t="s">
        <v>42410</v>
      </c>
      <c r="AF248">
        <v>0</v>
      </c>
      <c r="AG248" s="39" t="s">
        <v>42410</v>
      </c>
      <c r="AI248">
        <v>1</v>
      </c>
      <c r="AJ248" s="39" t="s">
        <v>42410</v>
      </c>
      <c r="AL248">
        <v>1</v>
      </c>
      <c r="AM248" s="39" t="s">
        <v>42412</v>
      </c>
      <c r="AO248">
        <v>1</v>
      </c>
      <c r="AP248" s="39" t="s">
        <v>42412</v>
      </c>
      <c r="AR248">
        <v>0</v>
      </c>
      <c r="AS248" s="39" t="s">
        <v>42412</v>
      </c>
      <c r="AU248">
        <v>0</v>
      </c>
      <c r="AV248" s="39" t="s">
        <v>42414</v>
      </c>
      <c r="AW248">
        <v>1</v>
      </c>
      <c r="AY248" s="39" t="s">
        <v>42423</v>
      </c>
      <c r="AZ248">
        <v>1</v>
      </c>
    </row>
    <row r="249" spans="1:52" x14ac:dyDescent="0.3">
      <c r="A249">
        <v>248</v>
      </c>
      <c r="B249" s="1">
        <v>45895.572546296295</v>
      </c>
      <c r="C249" s="1">
        <v>45895.578344907408</v>
      </c>
      <c r="D249" s="39" t="s">
        <v>3511</v>
      </c>
      <c r="E249" s="39" t="s">
        <v>3512</v>
      </c>
      <c r="F249">
        <v>6</v>
      </c>
      <c r="I249" s="39" t="s">
        <v>12121</v>
      </c>
      <c r="L249">
        <v>8</v>
      </c>
      <c r="O249">
        <v>16</v>
      </c>
      <c r="R249" s="39" t="s">
        <v>42411</v>
      </c>
      <c r="S249">
        <v>0</v>
      </c>
      <c r="U249" s="39" t="s">
        <v>42410</v>
      </c>
      <c r="V249">
        <v>1</v>
      </c>
      <c r="X249" s="39" t="s">
        <v>42409</v>
      </c>
      <c r="Y249">
        <v>0</v>
      </c>
      <c r="AA249" s="39" t="s">
        <v>42412</v>
      </c>
      <c r="AC249">
        <v>1</v>
      </c>
      <c r="AD249" s="39" t="s">
        <v>42409</v>
      </c>
      <c r="AF249">
        <v>0</v>
      </c>
      <c r="AG249" s="39" t="s">
        <v>42413</v>
      </c>
      <c r="AI249">
        <v>0</v>
      </c>
      <c r="AJ249" s="39" t="s">
        <v>42411</v>
      </c>
      <c r="AL249">
        <v>0</v>
      </c>
      <c r="AM249" s="39" t="s">
        <v>42412</v>
      </c>
      <c r="AO249">
        <v>1</v>
      </c>
      <c r="AP249" s="39" t="s">
        <v>42412</v>
      </c>
      <c r="AR249">
        <v>0</v>
      </c>
      <c r="AS249" s="39" t="s">
        <v>42411</v>
      </c>
      <c r="AU249">
        <v>1</v>
      </c>
      <c r="AV249" s="39" t="s">
        <v>42414</v>
      </c>
      <c r="AW249">
        <v>1</v>
      </c>
      <c r="AY249" s="39" t="s">
        <v>42423</v>
      </c>
      <c r="AZ249">
        <v>1</v>
      </c>
    </row>
    <row r="250" spans="1:52" x14ac:dyDescent="0.3">
      <c r="A250">
        <v>249</v>
      </c>
      <c r="B250" s="1">
        <v>45895.576006944444</v>
      </c>
      <c r="C250" s="1">
        <v>45895.578645833331</v>
      </c>
      <c r="D250" s="39" t="s">
        <v>3747</v>
      </c>
      <c r="E250" s="39" t="s">
        <v>3748</v>
      </c>
      <c r="F250">
        <v>8</v>
      </c>
      <c r="I250" s="39" t="s">
        <v>11878</v>
      </c>
      <c r="L250">
        <v>8</v>
      </c>
      <c r="O250">
        <v>28</v>
      </c>
      <c r="R250" s="39" t="s">
        <v>42409</v>
      </c>
      <c r="S250">
        <v>1</v>
      </c>
      <c r="U250" s="39" t="s">
        <v>42413</v>
      </c>
      <c r="V250">
        <v>0</v>
      </c>
      <c r="X250" s="39" t="s">
        <v>42411</v>
      </c>
      <c r="Y250">
        <v>1</v>
      </c>
      <c r="AA250" s="39" t="s">
        <v>42412</v>
      </c>
      <c r="AC250">
        <v>1</v>
      </c>
      <c r="AD250" s="39" t="s">
        <v>42410</v>
      </c>
      <c r="AF250">
        <v>0</v>
      </c>
      <c r="AG250" s="39" t="s">
        <v>42410</v>
      </c>
      <c r="AI250">
        <v>1</v>
      </c>
      <c r="AJ250" s="39" t="s">
        <v>42410</v>
      </c>
      <c r="AL250">
        <v>1</v>
      </c>
      <c r="AM250" s="39" t="s">
        <v>42412</v>
      </c>
      <c r="AO250">
        <v>1</v>
      </c>
      <c r="AP250" s="39" t="s">
        <v>42412</v>
      </c>
      <c r="AR250">
        <v>0</v>
      </c>
      <c r="AS250" s="39" t="s">
        <v>42412</v>
      </c>
      <c r="AU250">
        <v>0</v>
      </c>
      <c r="AV250" s="39" t="s">
        <v>42414</v>
      </c>
      <c r="AW250">
        <v>1</v>
      </c>
      <c r="AY250" s="39" t="s">
        <v>42423</v>
      </c>
      <c r="AZ250">
        <v>1</v>
      </c>
    </row>
    <row r="251" spans="1:52" x14ac:dyDescent="0.3">
      <c r="A251">
        <v>250</v>
      </c>
      <c r="B251" s="1">
        <v>45895.575208333335</v>
      </c>
      <c r="C251" s="1">
        <v>45895.578842592593</v>
      </c>
      <c r="D251" s="39" t="s">
        <v>3773</v>
      </c>
      <c r="E251" s="39" t="s">
        <v>3774</v>
      </c>
      <c r="F251">
        <v>8</v>
      </c>
      <c r="I251" s="39" t="s">
        <v>16234</v>
      </c>
      <c r="L251">
        <v>8</v>
      </c>
      <c r="O251">
        <v>27</v>
      </c>
      <c r="R251" s="39" t="s">
        <v>42409</v>
      </c>
      <c r="S251">
        <v>1</v>
      </c>
      <c r="U251" s="39" t="s">
        <v>42413</v>
      </c>
      <c r="V251">
        <v>0</v>
      </c>
      <c r="X251" s="39" t="s">
        <v>42411</v>
      </c>
      <c r="Y251">
        <v>1</v>
      </c>
      <c r="AA251" s="39" t="s">
        <v>42412</v>
      </c>
      <c r="AC251">
        <v>1</v>
      </c>
      <c r="AD251" s="39" t="s">
        <v>42410</v>
      </c>
      <c r="AF251">
        <v>0</v>
      </c>
      <c r="AG251" s="39" t="s">
        <v>42410</v>
      </c>
      <c r="AI251">
        <v>1</v>
      </c>
      <c r="AJ251" s="39" t="s">
        <v>42410</v>
      </c>
      <c r="AL251">
        <v>1</v>
      </c>
      <c r="AM251" s="39" t="s">
        <v>42412</v>
      </c>
      <c r="AO251">
        <v>1</v>
      </c>
      <c r="AP251" s="39" t="s">
        <v>42412</v>
      </c>
      <c r="AR251">
        <v>0</v>
      </c>
      <c r="AS251" s="39" t="s">
        <v>42412</v>
      </c>
      <c r="AU251">
        <v>0</v>
      </c>
      <c r="AV251" s="39" t="s">
        <v>42414</v>
      </c>
      <c r="AW251">
        <v>1</v>
      </c>
      <c r="AY251" s="39" t="s">
        <v>42423</v>
      </c>
      <c r="AZ251">
        <v>1</v>
      </c>
    </row>
    <row r="252" spans="1:52" x14ac:dyDescent="0.3">
      <c r="A252">
        <v>251</v>
      </c>
      <c r="B252" s="1">
        <v>45895.575555555559</v>
      </c>
      <c r="C252" s="1">
        <v>45895.580347222225</v>
      </c>
      <c r="D252" s="39" t="s">
        <v>330</v>
      </c>
      <c r="E252" s="39" t="s">
        <v>331</v>
      </c>
      <c r="F252">
        <v>7</v>
      </c>
      <c r="I252" s="39" t="s">
        <v>6611</v>
      </c>
      <c r="L252">
        <v>11</v>
      </c>
      <c r="O252">
        <v>7</v>
      </c>
      <c r="R252" s="39" t="s">
        <v>42409</v>
      </c>
      <c r="S252">
        <v>1</v>
      </c>
      <c r="U252" s="39" t="s">
        <v>42410</v>
      </c>
      <c r="V252">
        <v>1</v>
      </c>
      <c r="X252" s="39" t="s">
        <v>42411</v>
      </c>
      <c r="Y252">
        <v>1</v>
      </c>
      <c r="AA252" s="39" t="s">
        <v>42409</v>
      </c>
      <c r="AC252">
        <v>0</v>
      </c>
      <c r="AD252" s="39" t="s">
        <v>42413</v>
      </c>
      <c r="AF252">
        <v>1</v>
      </c>
      <c r="AG252" s="39" t="s">
        <v>42410</v>
      </c>
      <c r="AI252">
        <v>1</v>
      </c>
      <c r="AJ252" s="39" t="s">
        <v>42410</v>
      </c>
      <c r="AL252">
        <v>1</v>
      </c>
      <c r="AM252" s="39" t="s">
        <v>42413</v>
      </c>
      <c r="AO252">
        <v>0</v>
      </c>
      <c r="AP252" s="39" t="s">
        <v>42412</v>
      </c>
      <c r="AR252">
        <v>0</v>
      </c>
      <c r="AS252" s="39" t="s">
        <v>42409</v>
      </c>
      <c r="AU252">
        <v>0</v>
      </c>
      <c r="AV252" s="39" t="s">
        <v>42414</v>
      </c>
      <c r="AW252">
        <v>1</v>
      </c>
      <c r="AY252" s="39" t="s">
        <v>42428</v>
      </c>
      <c r="AZ252">
        <v>0</v>
      </c>
    </row>
    <row r="253" spans="1:52" x14ac:dyDescent="0.3">
      <c r="A253">
        <v>252</v>
      </c>
      <c r="B253" s="1">
        <v>45895.575613425928</v>
      </c>
      <c r="C253" s="1">
        <v>45895.580590277779</v>
      </c>
      <c r="D253" s="39" t="s">
        <v>3585</v>
      </c>
      <c r="E253" s="39" t="s">
        <v>3586</v>
      </c>
      <c r="F253">
        <v>6</v>
      </c>
      <c r="I253" s="39" t="s">
        <v>3587</v>
      </c>
      <c r="L253">
        <v>8</v>
      </c>
      <c r="O253">
        <v>31</v>
      </c>
      <c r="R253" s="39" t="s">
        <v>42409</v>
      </c>
      <c r="S253">
        <v>1</v>
      </c>
      <c r="U253" s="39" t="s">
        <v>42412</v>
      </c>
      <c r="V253">
        <v>0</v>
      </c>
      <c r="X253" s="39" t="s">
        <v>42413</v>
      </c>
      <c r="Y253">
        <v>0</v>
      </c>
      <c r="AA253" s="39" t="s">
        <v>42412</v>
      </c>
      <c r="AC253">
        <v>1</v>
      </c>
      <c r="AD253" s="39" t="s">
        <v>42410</v>
      </c>
      <c r="AF253">
        <v>0</v>
      </c>
      <c r="AG253" s="39" t="s">
        <v>42410</v>
      </c>
      <c r="AI253">
        <v>1</v>
      </c>
      <c r="AJ253" s="39" t="s">
        <v>42412</v>
      </c>
      <c r="AL253">
        <v>0</v>
      </c>
      <c r="AM253" s="39" t="s">
        <v>42412</v>
      </c>
      <c r="AO253">
        <v>1</v>
      </c>
      <c r="AP253" s="39" t="s">
        <v>42412</v>
      </c>
      <c r="AR253">
        <v>0</v>
      </c>
      <c r="AS253" s="39" t="s">
        <v>42409</v>
      </c>
      <c r="AU253">
        <v>0</v>
      </c>
      <c r="AV253" s="39" t="s">
        <v>42414</v>
      </c>
      <c r="AW253">
        <v>1</v>
      </c>
      <c r="AY253" s="39" t="s">
        <v>42423</v>
      </c>
      <c r="AZ253">
        <v>1</v>
      </c>
    </row>
    <row r="254" spans="1:52" x14ac:dyDescent="0.3">
      <c r="A254">
        <v>253</v>
      </c>
      <c r="B254" s="1">
        <v>45895.57476851852</v>
      </c>
      <c r="C254" s="1">
        <v>45895.580833333333</v>
      </c>
      <c r="D254" s="39" t="s">
        <v>3453</v>
      </c>
      <c r="E254" s="39" t="s">
        <v>3454</v>
      </c>
      <c r="F254">
        <v>7</v>
      </c>
      <c r="I254" s="39" t="s">
        <v>3454</v>
      </c>
      <c r="L254">
        <v>8</v>
      </c>
      <c r="O254">
        <v>25</v>
      </c>
      <c r="R254" s="39" t="s">
        <v>42412</v>
      </c>
      <c r="S254">
        <v>0</v>
      </c>
      <c r="U254" s="39" t="s">
        <v>42410</v>
      </c>
      <c r="V254">
        <v>1</v>
      </c>
      <c r="X254" s="39" t="s">
        <v>42411</v>
      </c>
      <c r="Y254">
        <v>1</v>
      </c>
      <c r="AA254" s="39" t="s">
        <v>42409</v>
      </c>
      <c r="AC254">
        <v>0</v>
      </c>
      <c r="AD254" s="39" t="s">
        <v>42413</v>
      </c>
      <c r="AF254">
        <v>1</v>
      </c>
      <c r="AG254" s="39" t="s">
        <v>42410</v>
      </c>
      <c r="AI254">
        <v>1</v>
      </c>
      <c r="AJ254" s="39" t="s">
        <v>42413</v>
      </c>
      <c r="AL254">
        <v>0</v>
      </c>
      <c r="AM254" s="39" t="s">
        <v>42412</v>
      </c>
      <c r="AO254">
        <v>1</v>
      </c>
      <c r="AP254" s="39" t="s">
        <v>42409</v>
      </c>
      <c r="AR254">
        <v>1</v>
      </c>
      <c r="AS254" s="39" t="s">
        <v>42411</v>
      </c>
      <c r="AU254">
        <v>1</v>
      </c>
      <c r="AV254" s="39" t="s">
        <v>42418</v>
      </c>
      <c r="AW254">
        <v>0</v>
      </c>
      <c r="AY254" s="39" t="s">
        <v>42436</v>
      </c>
      <c r="AZ254">
        <v>0</v>
      </c>
    </row>
    <row r="255" spans="1:52" x14ac:dyDescent="0.3">
      <c r="A255">
        <v>254</v>
      </c>
      <c r="B255" s="1">
        <v>45895.576296296298</v>
      </c>
      <c r="C255" s="1">
        <v>45895.581145833334</v>
      </c>
      <c r="D255" s="39" t="s">
        <v>3563</v>
      </c>
      <c r="E255" s="39" t="s">
        <v>3564</v>
      </c>
      <c r="F255">
        <v>3</v>
      </c>
      <c r="I255" s="39" t="s">
        <v>3564</v>
      </c>
      <c r="L255">
        <v>8</v>
      </c>
      <c r="O255">
        <v>10</v>
      </c>
      <c r="R255" s="39" t="s">
        <v>42411</v>
      </c>
      <c r="S255">
        <v>0</v>
      </c>
      <c r="U255" s="39" t="s">
        <v>42411</v>
      </c>
      <c r="V255">
        <v>0</v>
      </c>
      <c r="X255" s="39" t="s">
        <v>42409</v>
      </c>
      <c r="Y255">
        <v>0</v>
      </c>
      <c r="AA255" s="39" t="s">
        <v>42409</v>
      </c>
      <c r="AC255">
        <v>0</v>
      </c>
      <c r="AD255" s="39" t="s">
        <v>42410</v>
      </c>
      <c r="AF255">
        <v>0</v>
      </c>
      <c r="AG255" s="39" t="s">
        <v>42412</v>
      </c>
      <c r="AI255">
        <v>0</v>
      </c>
      <c r="AJ255" s="39" t="s">
        <v>42409</v>
      </c>
      <c r="AL255">
        <v>0</v>
      </c>
      <c r="AM255" s="39" t="s">
        <v>42409</v>
      </c>
      <c r="AO255">
        <v>0</v>
      </c>
      <c r="AP255" s="39" t="s">
        <v>42409</v>
      </c>
      <c r="AR255">
        <v>1</v>
      </c>
      <c r="AS255" s="39" t="s">
        <v>42411</v>
      </c>
      <c r="AU255">
        <v>1</v>
      </c>
      <c r="AV255" s="39" t="s">
        <v>42414</v>
      </c>
      <c r="AW255">
        <v>1</v>
      </c>
      <c r="AY255" s="39" t="s">
        <v>42483</v>
      </c>
      <c r="AZ255">
        <v>0</v>
      </c>
    </row>
    <row r="256" spans="1:52" x14ac:dyDescent="0.3">
      <c r="A256">
        <v>255</v>
      </c>
      <c r="B256" s="1">
        <v>45895.577523148146</v>
      </c>
      <c r="C256" s="1">
        <v>45895.581180555557</v>
      </c>
      <c r="D256" s="39" t="s">
        <v>177</v>
      </c>
      <c r="E256" s="39" t="s">
        <v>178</v>
      </c>
      <c r="F256">
        <v>9</v>
      </c>
      <c r="I256" s="39" t="s">
        <v>42484</v>
      </c>
      <c r="L256">
        <v>11</v>
      </c>
      <c r="O256">
        <v>33</v>
      </c>
      <c r="R256" s="39" t="s">
        <v>42409</v>
      </c>
      <c r="S256">
        <v>1</v>
      </c>
      <c r="U256" s="39" t="s">
        <v>42413</v>
      </c>
      <c r="V256">
        <v>0</v>
      </c>
      <c r="X256" s="39" t="s">
        <v>42411</v>
      </c>
      <c r="Y256">
        <v>1</v>
      </c>
      <c r="AA256" s="39" t="s">
        <v>42412</v>
      </c>
      <c r="AC256">
        <v>1</v>
      </c>
      <c r="AD256" s="39" t="s">
        <v>42413</v>
      </c>
      <c r="AF256">
        <v>1</v>
      </c>
      <c r="AG256" s="39" t="s">
        <v>42413</v>
      </c>
      <c r="AI256">
        <v>0</v>
      </c>
      <c r="AJ256" s="39" t="s">
        <v>42409</v>
      </c>
      <c r="AL256">
        <v>0</v>
      </c>
      <c r="AM256" s="39" t="s">
        <v>42412</v>
      </c>
      <c r="AO256">
        <v>1</v>
      </c>
      <c r="AP256" s="39" t="s">
        <v>42409</v>
      </c>
      <c r="AR256">
        <v>1</v>
      </c>
      <c r="AS256" s="39" t="s">
        <v>42411</v>
      </c>
      <c r="AU256">
        <v>1</v>
      </c>
      <c r="AV256" s="39" t="s">
        <v>42414</v>
      </c>
      <c r="AW256">
        <v>1</v>
      </c>
      <c r="AY256" s="39" t="s">
        <v>42423</v>
      </c>
      <c r="AZ256">
        <v>1</v>
      </c>
    </row>
    <row r="257" spans="1:52" x14ac:dyDescent="0.3">
      <c r="A257">
        <v>256</v>
      </c>
      <c r="B257" s="1">
        <v>45895.576041666667</v>
      </c>
      <c r="C257" s="1">
        <v>45895.58121527778</v>
      </c>
      <c r="D257" s="39" t="s">
        <v>3648</v>
      </c>
      <c r="E257" s="39" t="s">
        <v>3649</v>
      </c>
      <c r="F257">
        <v>8</v>
      </c>
      <c r="I257" s="39" t="s">
        <v>3649</v>
      </c>
      <c r="L257">
        <v>8</v>
      </c>
      <c r="O257">
        <v>11</v>
      </c>
      <c r="R257" s="39" t="s">
        <v>42409</v>
      </c>
      <c r="S257">
        <v>1</v>
      </c>
      <c r="U257" s="39" t="s">
        <v>42413</v>
      </c>
      <c r="V257">
        <v>0</v>
      </c>
      <c r="X257" s="39" t="s">
        <v>42411</v>
      </c>
      <c r="Y257">
        <v>1</v>
      </c>
      <c r="AA257" s="39" t="s">
        <v>42412</v>
      </c>
      <c r="AC257">
        <v>1</v>
      </c>
      <c r="AD257" s="39" t="s">
        <v>42410</v>
      </c>
      <c r="AF257">
        <v>0</v>
      </c>
      <c r="AG257" s="39" t="s">
        <v>42410</v>
      </c>
      <c r="AI257">
        <v>1</v>
      </c>
      <c r="AJ257" s="39" t="s">
        <v>42410</v>
      </c>
      <c r="AL257">
        <v>1</v>
      </c>
      <c r="AM257" s="39" t="s">
        <v>42412</v>
      </c>
      <c r="AO257">
        <v>1</v>
      </c>
      <c r="AP257" s="39" t="s">
        <v>42409</v>
      </c>
      <c r="AR257">
        <v>1</v>
      </c>
      <c r="AS257" s="39" t="s">
        <v>42409</v>
      </c>
      <c r="AU257">
        <v>0</v>
      </c>
      <c r="AV257" s="39" t="s">
        <v>42414</v>
      </c>
      <c r="AW257">
        <v>1</v>
      </c>
      <c r="AY257" s="39" t="s">
        <v>42485</v>
      </c>
      <c r="AZ257">
        <v>0</v>
      </c>
    </row>
    <row r="258" spans="1:52" x14ac:dyDescent="0.3">
      <c r="A258">
        <v>257</v>
      </c>
      <c r="B258" s="1">
        <v>45895.576458333337</v>
      </c>
      <c r="C258" s="1">
        <v>45895.581388888888</v>
      </c>
      <c r="D258" s="39" t="s">
        <v>109</v>
      </c>
      <c r="E258" s="39" t="s">
        <v>110</v>
      </c>
      <c r="F258">
        <v>9</v>
      </c>
      <c r="I258" s="39" t="s">
        <v>110</v>
      </c>
      <c r="L258">
        <v>11</v>
      </c>
      <c r="O258">
        <v>38</v>
      </c>
      <c r="R258" s="39" t="s">
        <v>42409</v>
      </c>
      <c r="S258">
        <v>1</v>
      </c>
      <c r="U258" s="39" t="s">
        <v>42413</v>
      </c>
      <c r="V258">
        <v>0</v>
      </c>
      <c r="X258" s="39" t="s">
        <v>42411</v>
      </c>
      <c r="Y258">
        <v>1</v>
      </c>
      <c r="AA258" s="39" t="s">
        <v>42412</v>
      </c>
      <c r="AC258">
        <v>1</v>
      </c>
      <c r="AD258" s="39" t="s">
        <v>42413</v>
      </c>
      <c r="AF258">
        <v>1</v>
      </c>
      <c r="AG258" s="39" t="s">
        <v>42413</v>
      </c>
      <c r="AI258">
        <v>0</v>
      </c>
      <c r="AJ258" s="39" t="s">
        <v>42409</v>
      </c>
      <c r="AL258">
        <v>0</v>
      </c>
      <c r="AM258" s="39" t="s">
        <v>42412</v>
      </c>
      <c r="AO258">
        <v>1</v>
      </c>
      <c r="AP258" s="39" t="s">
        <v>42409</v>
      </c>
      <c r="AR258">
        <v>1</v>
      </c>
      <c r="AS258" s="39" t="s">
        <v>42411</v>
      </c>
      <c r="AU258">
        <v>1</v>
      </c>
      <c r="AV258" s="39" t="s">
        <v>42414</v>
      </c>
      <c r="AW258">
        <v>1</v>
      </c>
      <c r="AY258" s="39" t="s">
        <v>42423</v>
      </c>
      <c r="AZ258">
        <v>1</v>
      </c>
    </row>
    <row r="259" spans="1:52" x14ac:dyDescent="0.3">
      <c r="A259">
        <v>258</v>
      </c>
      <c r="B259" s="1">
        <v>45895.576122685183</v>
      </c>
      <c r="C259" s="1">
        <v>45895.581631944442</v>
      </c>
      <c r="D259" s="39" t="s">
        <v>77</v>
      </c>
      <c r="E259" s="39" t="s">
        <v>78</v>
      </c>
      <c r="F259">
        <v>10</v>
      </c>
      <c r="I259" s="39" t="s">
        <v>78</v>
      </c>
      <c r="L259">
        <v>11</v>
      </c>
      <c r="O259">
        <v>16</v>
      </c>
      <c r="R259" s="39" t="s">
        <v>42409</v>
      </c>
      <c r="S259">
        <v>1</v>
      </c>
      <c r="U259" s="39" t="s">
        <v>42410</v>
      </c>
      <c r="V259">
        <v>1</v>
      </c>
      <c r="X259" s="39" t="s">
        <v>42411</v>
      </c>
      <c r="Y259">
        <v>1</v>
      </c>
      <c r="AA259" s="39" t="s">
        <v>42412</v>
      </c>
      <c r="AC259">
        <v>1</v>
      </c>
      <c r="AD259" s="39" t="s">
        <v>42413</v>
      </c>
      <c r="AF259">
        <v>1</v>
      </c>
      <c r="AG259" s="39" t="s">
        <v>42410</v>
      </c>
      <c r="AI259">
        <v>1</v>
      </c>
      <c r="AJ259" s="39" t="s">
        <v>42410</v>
      </c>
      <c r="AL259">
        <v>1</v>
      </c>
      <c r="AM259" s="39" t="s">
        <v>42412</v>
      </c>
      <c r="AO259">
        <v>1</v>
      </c>
      <c r="AP259" s="39" t="s">
        <v>42413</v>
      </c>
      <c r="AR259">
        <v>0</v>
      </c>
      <c r="AS259" s="39" t="s">
        <v>42411</v>
      </c>
      <c r="AU259">
        <v>1</v>
      </c>
      <c r="AV259" s="39" t="s">
        <v>42414</v>
      </c>
      <c r="AW259">
        <v>1</v>
      </c>
      <c r="AY259" s="39" t="s">
        <v>42486</v>
      </c>
      <c r="AZ259">
        <v>0</v>
      </c>
    </row>
    <row r="260" spans="1:52" x14ac:dyDescent="0.3">
      <c r="A260">
        <v>259</v>
      </c>
      <c r="B260" s="1">
        <v>45895.576817129629</v>
      </c>
      <c r="C260" s="1">
        <v>45895.581932870373</v>
      </c>
      <c r="D260" s="39" t="s">
        <v>35</v>
      </c>
      <c r="E260" s="39" t="s">
        <v>36</v>
      </c>
      <c r="F260">
        <v>6</v>
      </c>
      <c r="I260" s="39" t="s">
        <v>17731</v>
      </c>
      <c r="L260">
        <v>11</v>
      </c>
      <c r="O260">
        <v>5</v>
      </c>
      <c r="R260" s="39" t="s">
        <v>42412</v>
      </c>
      <c r="S260">
        <v>0</v>
      </c>
      <c r="U260" s="39" t="s">
        <v>42410</v>
      </c>
      <c r="V260">
        <v>1</v>
      </c>
      <c r="X260" s="39" t="s">
        <v>42409</v>
      </c>
      <c r="Y260">
        <v>0</v>
      </c>
      <c r="AA260" s="39" t="s">
        <v>42411</v>
      </c>
      <c r="AC260">
        <v>0</v>
      </c>
      <c r="AD260" s="39" t="s">
        <v>42410</v>
      </c>
      <c r="AF260">
        <v>0</v>
      </c>
      <c r="AG260" s="39" t="s">
        <v>42410</v>
      </c>
      <c r="AI260">
        <v>1</v>
      </c>
      <c r="AJ260" s="39" t="s">
        <v>42409</v>
      </c>
      <c r="AL260">
        <v>0</v>
      </c>
      <c r="AM260" s="39" t="s">
        <v>42412</v>
      </c>
      <c r="AO260">
        <v>1</v>
      </c>
      <c r="AP260" s="39" t="s">
        <v>42409</v>
      </c>
      <c r="AR260">
        <v>1</v>
      </c>
      <c r="AS260" s="39" t="s">
        <v>42413</v>
      </c>
      <c r="AU260">
        <v>0</v>
      </c>
      <c r="AV260" s="39" t="s">
        <v>42414</v>
      </c>
      <c r="AW260">
        <v>1</v>
      </c>
      <c r="AY260" s="39" t="s">
        <v>42423</v>
      </c>
      <c r="AZ260">
        <v>1</v>
      </c>
    </row>
    <row r="261" spans="1:52" x14ac:dyDescent="0.3">
      <c r="A261">
        <v>260</v>
      </c>
      <c r="B261" s="1">
        <v>45895.575729166667</v>
      </c>
      <c r="C261" s="1">
        <v>45895.582002314812</v>
      </c>
      <c r="D261" s="39" t="s">
        <v>56</v>
      </c>
      <c r="E261" s="39" t="s">
        <v>57</v>
      </c>
      <c r="F261">
        <v>6</v>
      </c>
      <c r="I261" s="39" t="s">
        <v>57</v>
      </c>
      <c r="L261">
        <v>11</v>
      </c>
      <c r="O261">
        <v>1</v>
      </c>
      <c r="R261" s="39" t="s">
        <v>42412</v>
      </c>
      <c r="S261">
        <v>0</v>
      </c>
      <c r="U261" s="39" t="s">
        <v>42410</v>
      </c>
      <c r="V261">
        <v>1</v>
      </c>
      <c r="X261" s="39" t="s">
        <v>42411</v>
      </c>
      <c r="Y261">
        <v>1</v>
      </c>
      <c r="AA261" s="39" t="s">
        <v>42409</v>
      </c>
      <c r="AC261">
        <v>0</v>
      </c>
      <c r="AD261" s="39" t="s">
        <v>42413</v>
      </c>
      <c r="AF261">
        <v>1</v>
      </c>
      <c r="AG261" s="39" t="s">
        <v>42412</v>
      </c>
      <c r="AI261">
        <v>0</v>
      </c>
      <c r="AJ261" s="39" t="s">
        <v>42411</v>
      </c>
      <c r="AL261">
        <v>0</v>
      </c>
      <c r="AM261" s="39" t="s">
        <v>42413</v>
      </c>
      <c r="AO261">
        <v>0</v>
      </c>
      <c r="AP261" s="39" t="s">
        <v>42410</v>
      </c>
      <c r="AR261">
        <v>0</v>
      </c>
      <c r="AS261" s="39" t="s">
        <v>42411</v>
      </c>
      <c r="AU261">
        <v>1</v>
      </c>
      <c r="AV261" s="39" t="s">
        <v>42414</v>
      </c>
      <c r="AW261">
        <v>1</v>
      </c>
      <c r="AY261" s="39" t="s">
        <v>42423</v>
      </c>
      <c r="AZ261">
        <v>1</v>
      </c>
    </row>
    <row r="262" spans="1:52" x14ac:dyDescent="0.3">
      <c r="A262">
        <v>261</v>
      </c>
      <c r="B262" s="1">
        <v>45895.578321759262</v>
      </c>
      <c r="C262" s="1">
        <v>45895.58216435185</v>
      </c>
      <c r="D262" s="39" t="s">
        <v>3433</v>
      </c>
      <c r="E262" s="39" t="s">
        <v>3434</v>
      </c>
      <c r="F262">
        <v>10</v>
      </c>
      <c r="I262" s="39" t="s">
        <v>3434</v>
      </c>
      <c r="L262">
        <v>8</v>
      </c>
      <c r="O262">
        <v>7</v>
      </c>
      <c r="R262" s="39" t="s">
        <v>42409</v>
      </c>
      <c r="S262">
        <v>1</v>
      </c>
      <c r="U262" s="39" t="s">
        <v>42410</v>
      </c>
      <c r="V262">
        <v>1</v>
      </c>
      <c r="X262" s="39" t="s">
        <v>42411</v>
      </c>
      <c r="Y262">
        <v>1</v>
      </c>
      <c r="AA262" s="39" t="s">
        <v>42412</v>
      </c>
      <c r="AC262">
        <v>1</v>
      </c>
      <c r="AD262" s="39" t="s">
        <v>42413</v>
      </c>
      <c r="AF262">
        <v>1</v>
      </c>
      <c r="AG262" s="39" t="s">
        <v>42410</v>
      </c>
      <c r="AI262">
        <v>1</v>
      </c>
      <c r="AJ262" s="39" t="s">
        <v>42412</v>
      </c>
      <c r="AL262">
        <v>0</v>
      </c>
      <c r="AM262" s="39" t="s">
        <v>42412</v>
      </c>
      <c r="AO262">
        <v>1</v>
      </c>
      <c r="AP262" s="39" t="s">
        <v>42412</v>
      </c>
      <c r="AR262">
        <v>0</v>
      </c>
      <c r="AS262" s="39" t="s">
        <v>42411</v>
      </c>
      <c r="AU262">
        <v>1</v>
      </c>
      <c r="AV262" s="39" t="s">
        <v>42414</v>
      </c>
      <c r="AW262">
        <v>1</v>
      </c>
      <c r="AY262" s="39" t="s">
        <v>42423</v>
      </c>
      <c r="AZ262">
        <v>1</v>
      </c>
    </row>
    <row r="263" spans="1:52" x14ac:dyDescent="0.3">
      <c r="A263">
        <v>262</v>
      </c>
      <c r="B263" s="1">
        <v>45895.577268518522</v>
      </c>
      <c r="C263" s="1">
        <v>45895.58216435185</v>
      </c>
      <c r="D263" s="39" t="s">
        <v>3481</v>
      </c>
      <c r="E263" s="39" t="s">
        <v>3482</v>
      </c>
      <c r="F263">
        <v>7</v>
      </c>
      <c r="I263" s="39" t="s">
        <v>3482</v>
      </c>
      <c r="L263">
        <v>8</v>
      </c>
      <c r="O263">
        <v>5</v>
      </c>
      <c r="R263" s="39" t="s">
        <v>42409</v>
      </c>
      <c r="S263">
        <v>1</v>
      </c>
      <c r="U263" s="39" t="s">
        <v>42413</v>
      </c>
      <c r="V263">
        <v>0</v>
      </c>
      <c r="X263" s="39" t="s">
        <v>42411</v>
      </c>
      <c r="Y263">
        <v>1</v>
      </c>
      <c r="AA263" s="39" t="s">
        <v>42409</v>
      </c>
      <c r="AC263">
        <v>0</v>
      </c>
      <c r="AD263" s="39" t="s">
        <v>42410</v>
      </c>
      <c r="AF263">
        <v>0</v>
      </c>
      <c r="AG263" s="39" t="s">
        <v>42410</v>
      </c>
      <c r="AI263">
        <v>1</v>
      </c>
      <c r="AJ263" s="39" t="s">
        <v>42413</v>
      </c>
      <c r="AL263">
        <v>0</v>
      </c>
      <c r="AM263" s="39" t="s">
        <v>42412</v>
      </c>
      <c r="AO263">
        <v>1</v>
      </c>
      <c r="AP263" s="39" t="s">
        <v>42412</v>
      </c>
      <c r="AR263">
        <v>0</v>
      </c>
      <c r="AS263" s="39" t="s">
        <v>42411</v>
      </c>
      <c r="AU263">
        <v>1</v>
      </c>
      <c r="AV263" s="39" t="s">
        <v>42414</v>
      </c>
      <c r="AW263">
        <v>1</v>
      </c>
      <c r="AY263" s="39" t="s">
        <v>42423</v>
      </c>
      <c r="AZ263">
        <v>1</v>
      </c>
    </row>
    <row r="264" spans="1:52" x14ac:dyDescent="0.3">
      <c r="A264">
        <v>263</v>
      </c>
      <c r="B264" s="1">
        <v>45895.573136574072</v>
      </c>
      <c r="C264" s="1">
        <v>45895.582337962966</v>
      </c>
      <c r="D264" s="39" t="s">
        <v>3669</v>
      </c>
      <c r="E264" s="39" t="s">
        <v>3670</v>
      </c>
      <c r="F264">
        <v>10</v>
      </c>
      <c r="I264" s="39" t="s">
        <v>3670</v>
      </c>
      <c r="L264">
        <v>8</v>
      </c>
      <c r="O264">
        <v>35</v>
      </c>
      <c r="R264" s="39" t="s">
        <v>42409</v>
      </c>
      <c r="S264">
        <v>1</v>
      </c>
      <c r="U264" s="39" t="s">
        <v>42410</v>
      </c>
      <c r="V264">
        <v>1</v>
      </c>
      <c r="X264" s="39" t="s">
        <v>42411</v>
      </c>
      <c r="Y264">
        <v>1</v>
      </c>
      <c r="AA264" s="39" t="s">
        <v>42413</v>
      </c>
      <c r="AC264">
        <v>0</v>
      </c>
      <c r="AD264" s="39" t="s">
        <v>42413</v>
      </c>
      <c r="AF264">
        <v>1</v>
      </c>
      <c r="AG264" s="39" t="s">
        <v>42410</v>
      </c>
      <c r="AI264">
        <v>1</v>
      </c>
      <c r="AJ264" s="39" t="s">
        <v>42410</v>
      </c>
      <c r="AL264">
        <v>1</v>
      </c>
      <c r="AM264" s="39" t="s">
        <v>42412</v>
      </c>
      <c r="AO264">
        <v>1</v>
      </c>
      <c r="AP264" s="39" t="s">
        <v>42409</v>
      </c>
      <c r="AR264">
        <v>1</v>
      </c>
      <c r="AS264" s="39" t="s">
        <v>42410</v>
      </c>
      <c r="AU264">
        <v>0</v>
      </c>
      <c r="AV264" s="39" t="s">
        <v>42414</v>
      </c>
      <c r="AW264">
        <v>1</v>
      </c>
      <c r="AY264" s="39" t="s">
        <v>42423</v>
      </c>
      <c r="AZ264">
        <v>1</v>
      </c>
    </row>
    <row r="265" spans="1:52" x14ac:dyDescent="0.3">
      <c r="A265">
        <v>264</v>
      </c>
      <c r="B265" s="1">
        <v>45895.577800925923</v>
      </c>
      <c r="C265" s="1">
        <v>45895.582696759258</v>
      </c>
      <c r="D265" s="39" t="s">
        <v>3624</v>
      </c>
      <c r="E265" s="39" t="s">
        <v>3625</v>
      </c>
      <c r="F265">
        <v>7</v>
      </c>
      <c r="I265" s="39" t="s">
        <v>3625</v>
      </c>
      <c r="L265">
        <v>8</v>
      </c>
      <c r="O265">
        <v>24</v>
      </c>
      <c r="R265" s="39" t="s">
        <v>42409</v>
      </c>
      <c r="S265">
        <v>1</v>
      </c>
      <c r="U265" s="39" t="s">
        <v>42409</v>
      </c>
      <c r="V265">
        <v>0</v>
      </c>
      <c r="X265" s="39" t="s">
        <v>42411</v>
      </c>
      <c r="Y265">
        <v>1</v>
      </c>
      <c r="AA265" s="39" t="s">
        <v>42409</v>
      </c>
      <c r="AC265">
        <v>0</v>
      </c>
      <c r="AD265" s="39" t="s">
        <v>42410</v>
      </c>
      <c r="AF265">
        <v>0</v>
      </c>
      <c r="AG265" s="39" t="s">
        <v>42410</v>
      </c>
      <c r="AI265">
        <v>1</v>
      </c>
      <c r="AJ265" s="39" t="s">
        <v>42410</v>
      </c>
      <c r="AL265">
        <v>1</v>
      </c>
      <c r="AM265" s="39" t="s">
        <v>42412</v>
      </c>
      <c r="AO265">
        <v>1</v>
      </c>
      <c r="AP265" s="39" t="s">
        <v>42412</v>
      </c>
      <c r="AR265">
        <v>0</v>
      </c>
      <c r="AS265" s="39" t="s">
        <v>42409</v>
      </c>
      <c r="AU265">
        <v>0</v>
      </c>
      <c r="AV265" s="39" t="s">
        <v>42414</v>
      </c>
      <c r="AW265">
        <v>1</v>
      </c>
      <c r="AY265" s="39" t="s">
        <v>42423</v>
      </c>
      <c r="AZ265">
        <v>1</v>
      </c>
    </row>
    <row r="266" spans="1:52" x14ac:dyDescent="0.3">
      <c r="A266">
        <v>265</v>
      </c>
      <c r="B266" s="1">
        <v>45895.57917824074</v>
      </c>
      <c r="C266" s="1">
        <v>45895.582708333335</v>
      </c>
      <c r="D266" s="39" t="s">
        <v>3592</v>
      </c>
      <c r="E266" s="39" t="s">
        <v>3593</v>
      </c>
      <c r="F266">
        <v>7</v>
      </c>
      <c r="I266" s="39" t="s">
        <v>3593</v>
      </c>
      <c r="L266">
        <v>8</v>
      </c>
      <c r="O266">
        <v>21</v>
      </c>
      <c r="R266" s="39" t="s">
        <v>42409</v>
      </c>
      <c r="S266">
        <v>1</v>
      </c>
      <c r="U266" s="39" t="s">
        <v>42412</v>
      </c>
      <c r="V266">
        <v>0</v>
      </c>
      <c r="X266" s="39" t="s">
        <v>42411</v>
      </c>
      <c r="Y266">
        <v>1</v>
      </c>
      <c r="AA266" s="39" t="s">
        <v>42409</v>
      </c>
      <c r="AC266">
        <v>0</v>
      </c>
      <c r="AD266" s="39" t="s">
        <v>42410</v>
      </c>
      <c r="AF266">
        <v>0</v>
      </c>
      <c r="AG266" s="39" t="s">
        <v>42410</v>
      </c>
      <c r="AI266">
        <v>1</v>
      </c>
      <c r="AJ266" s="39" t="s">
        <v>42410</v>
      </c>
      <c r="AL266">
        <v>1</v>
      </c>
      <c r="AM266" s="39" t="s">
        <v>42412</v>
      </c>
      <c r="AO266">
        <v>1</v>
      </c>
      <c r="AP266" s="39" t="s">
        <v>42412</v>
      </c>
      <c r="AR266">
        <v>0</v>
      </c>
      <c r="AS266" s="39" t="s">
        <v>42409</v>
      </c>
      <c r="AU266">
        <v>0</v>
      </c>
      <c r="AV266" s="39" t="s">
        <v>42414</v>
      </c>
      <c r="AW266">
        <v>1</v>
      </c>
      <c r="AY266" s="39" t="s">
        <v>42423</v>
      </c>
      <c r="AZ266">
        <v>1</v>
      </c>
    </row>
    <row r="267" spans="1:52" x14ac:dyDescent="0.3">
      <c r="A267">
        <v>266</v>
      </c>
      <c r="B267" s="1">
        <v>45895.577997685185</v>
      </c>
      <c r="C267" s="1">
        <v>45895.583043981482</v>
      </c>
      <c r="D267" s="39" t="s">
        <v>3612</v>
      </c>
      <c r="E267" s="39" t="s">
        <v>3613</v>
      </c>
      <c r="F267">
        <v>11</v>
      </c>
      <c r="I267" s="39" t="s">
        <v>41883</v>
      </c>
      <c r="L267">
        <v>8</v>
      </c>
      <c r="O267">
        <v>40</v>
      </c>
      <c r="R267" s="39" t="s">
        <v>42409</v>
      </c>
      <c r="S267">
        <v>1</v>
      </c>
      <c r="U267" s="39" t="s">
        <v>42410</v>
      </c>
      <c r="V267">
        <v>1</v>
      </c>
      <c r="X267" s="39" t="s">
        <v>42411</v>
      </c>
      <c r="Y267">
        <v>1</v>
      </c>
      <c r="AA267" s="39" t="s">
        <v>42412</v>
      </c>
      <c r="AC267">
        <v>1</v>
      </c>
      <c r="AD267" s="39" t="s">
        <v>42413</v>
      </c>
      <c r="AF267">
        <v>1</v>
      </c>
      <c r="AG267" s="39" t="s">
        <v>42410</v>
      </c>
      <c r="AI267">
        <v>1</v>
      </c>
      <c r="AJ267" s="39" t="s">
        <v>42410</v>
      </c>
      <c r="AL267">
        <v>1</v>
      </c>
      <c r="AM267" s="39" t="s">
        <v>42412</v>
      </c>
      <c r="AO267">
        <v>1</v>
      </c>
      <c r="AP267" s="39" t="s">
        <v>42409</v>
      </c>
      <c r="AR267">
        <v>1</v>
      </c>
      <c r="AS267" s="39" t="s">
        <v>42411</v>
      </c>
      <c r="AU267">
        <v>1</v>
      </c>
      <c r="AV267" s="39" t="s">
        <v>42414</v>
      </c>
      <c r="AW267">
        <v>1</v>
      </c>
      <c r="AY267" s="39" t="s">
        <v>42419</v>
      </c>
      <c r="AZ267">
        <v>0</v>
      </c>
    </row>
    <row r="268" spans="1:52" x14ac:dyDescent="0.3">
      <c r="A268">
        <v>267</v>
      </c>
      <c r="B268" s="1">
        <v>45895.576018518521</v>
      </c>
      <c r="C268" s="1">
        <v>45895.583055555559</v>
      </c>
      <c r="D268" s="39" t="s">
        <v>263</v>
      </c>
      <c r="E268" s="39" t="s">
        <v>264</v>
      </c>
      <c r="F268">
        <v>8</v>
      </c>
      <c r="I268" s="39" t="s">
        <v>265</v>
      </c>
      <c r="L268">
        <v>11</v>
      </c>
      <c r="O268">
        <v>23</v>
      </c>
      <c r="R268" s="39" t="s">
        <v>42409</v>
      </c>
      <c r="S268">
        <v>1</v>
      </c>
      <c r="U268" s="39" t="s">
        <v>42410</v>
      </c>
      <c r="V268">
        <v>1</v>
      </c>
      <c r="X268" s="39" t="s">
        <v>42411</v>
      </c>
      <c r="Y268">
        <v>1</v>
      </c>
      <c r="AA268" s="39" t="s">
        <v>42411</v>
      </c>
      <c r="AC268">
        <v>0</v>
      </c>
      <c r="AD268" s="39" t="s">
        <v>42410</v>
      </c>
      <c r="AF268">
        <v>0</v>
      </c>
      <c r="AG268" s="39" t="s">
        <v>42410</v>
      </c>
      <c r="AI268">
        <v>1</v>
      </c>
      <c r="AJ268" s="39" t="s">
        <v>42412</v>
      </c>
      <c r="AL268">
        <v>0</v>
      </c>
      <c r="AM268" s="39" t="s">
        <v>42412</v>
      </c>
      <c r="AO268">
        <v>1</v>
      </c>
      <c r="AP268" s="39" t="s">
        <v>42409</v>
      </c>
      <c r="AR268">
        <v>1</v>
      </c>
      <c r="AS268" s="39" t="s">
        <v>42409</v>
      </c>
      <c r="AU268">
        <v>0</v>
      </c>
      <c r="AV268" s="39" t="s">
        <v>42414</v>
      </c>
      <c r="AW268">
        <v>1</v>
      </c>
      <c r="AY268" s="39" t="s">
        <v>42423</v>
      </c>
      <c r="AZ268">
        <v>1</v>
      </c>
    </row>
    <row r="269" spans="1:52" x14ac:dyDescent="0.3">
      <c r="A269">
        <v>268</v>
      </c>
      <c r="B269" s="1">
        <v>45895.575682870367</v>
      </c>
      <c r="C269" s="1">
        <v>45895.583310185182</v>
      </c>
      <c r="D269" s="39" t="s">
        <v>450</v>
      </c>
      <c r="E269" s="39" t="s">
        <v>451</v>
      </c>
      <c r="F269">
        <v>8</v>
      </c>
      <c r="I269" s="39" t="s">
        <v>39055</v>
      </c>
      <c r="L269">
        <v>11</v>
      </c>
      <c r="O269">
        <v>24</v>
      </c>
      <c r="R269" s="39" t="s">
        <v>42412</v>
      </c>
      <c r="S269">
        <v>0</v>
      </c>
      <c r="U269" s="39" t="s">
        <v>42410</v>
      </c>
      <c r="V269">
        <v>1</v>
      </c>
      <c r="X269" s="39" t="s">
        <v>42411</v>
      </c>
      <c r="Y269">
        <v>1</v>
      </c>
      <c r="AA269" s="39" t="s">
        <v>42412</v>
      </c>
      <c r="AC269">
        <v>1</v>
      </c>
      <c r="AD269" s="39" t="s">
        <v>42410</v>
      </c>
      <c r="AF269">
        <v>0</v>
      </c>
      <c r="AG269" s="39" t="s">
        <v>42410</v>
      </c>
      <c r="AI269">
        <v>1</v>
      </c>
      <c r="AJ269" s="39" t="s">
        <v>42410</v>
      </c>
      <c r="AL269">
        <v>1</v>
      </c>
      <c r="AM269" s="39" t="s">
        <v>42412</v>
      </c>
      <c r="AO269">
        <v>1</v>
      </c>
      <c r="AP269" s="39" t="s">
        <v>42412</v>
      </c>
      <c r="AR269">
        <v>0</v>
      </c>
      <c r="AS269" s="39" t="s">
        <v>42411</v>
      </c>
      <c r="AU269">
        <v>1</v>
      </c>
      <c r="AV269" s="39" t="s">
        <v>42414</v>
      </c>
      <c r="AW269">
        <v>1</v>
      </c>
      <c r="AY269" s="39" t="s">
        <v>42487</v>
      </c>
      <c r="AZ269">
        <v>0</v>
      </c>
    </row>
    <row r="270" spans="1:52" x14ac:dyDescent="0.3">
      <c r="A270">
        <v>269</v>
      </c>
      <c r="B270" s="1">
        <v>45895.575775462959</v>
      </c>
      <c r="C270" s="1">
        <v>45895.583622685182</v>
      </c>
      <c r="D270" s="39" t="s">
        <v>244</v>
      </c>
      <c r="E270" s="39" t="s">
        <v>245</v>
      </c>
      <c r="F270">
        <v>8</v>
      </c>
      <c r="I270" s="39" t="s">
        <v>245</v>
      </c>
      <c r="L270">
        <v>11</v>
      </c>
      <c r="O270">
        <v>14</v>
      </c>
      <c r="R270" s="39" t="s">
        <v>42412</v>
      </c>
      <c r="S270">
        <v>0</v>
      </c>
      <c r="U270" s="39" t="s">
        <v>42410</v>
      </c>
      <c r="V270">
        <v>1</v>
      </c>
      <c r="X270" s="39" t="s">
        <v>42411</v>
      </c>
      <c r="Y270">
        <v>1</v>
      </c>
      <c r="AA270" s="39" t="s">
        <v>42412</v>
      </c>
      <c r="AC270">
        <v>1</v>
      </c>
      <c r="AD270" s="39" t="s">
        <v>42410</v>
      </c>
      <c r="AF270">
        <v>0</v>
      </c>
      <c r="AG270" s="39" t="s">
        <v>42410</v>
      </c>
      <c r="AI270">
        <v>1</v>
      </c>
      <c r="AJ270" s="39" t="s">
        <v>42410</v>
      </c>
      <c r="AL270">
        <v>1</v>
      </c>
      <c r="AM270" s="39" t="s">
        <v>42412</v>
      </c>
      <c r="AO270">
        <v>1</v>
      </c>
      <c r="AP270" s="39" t="s">
        <v>42412</v>
      </c>
      <c r="AR270">
        <v>0</v>
      </c>
      <c r="AS270" s="39" t="s">
        <v>42411</v>
      </c>
      <c r="AU270">
        <v>1</v>
      </c>
      <c r="AV270" s="39" t="s">
        <v>42414</v>
      </c>
      <c r="AW270">
        <v>1</v>
      </c>
      <c r="AY270" s="39" t="s">
        <v>42487</v>
      </c>
      <c r="AZ270">
        <v>0</v>
      </c>
    </row>
    <row r="271" spans="1:52" x14ac:dyDescent="0.3">
      <c r="A271">
        <v>270</v>
      </c>
      <c r="B271" s="1">
        <v>45895.581655092596</v>
      </c>
      <c r="C271" s="1">
        <v>45895.583715277775</v>
      </c>
      <c r="D271" s="39" t="s">
        <v>3599</v>
      </c>
      <c r="E271" s="39" t="s">
        <v>3600</v>
      </c>
      <c r="F271">
        <v>8</v>
      </c>
      <c r="I271" s="39" t="s">
        <v>42488</v>
      </c>
      <c r="L271">
        <v>8</v>
      </c>
      <c r="O271">
        <v>22</v>
      </c>
      <c r="R271" s="39" t="s">
        <v>42409</v>
      </c>
      <c r="S271">
        <v>1</v>
      </c>
      <c r="U271" s="39" t="s">
        <v>42413</v>
      </c>
      <c r="V271">
        <v>0</v>
      </c>
      <c r="X271" s="39" t="s">
        <v>42411</v>
      </c>
      <c r="Y271">
        <v>1</v>
      </c>
      <c r="AA271" s="39" t="s">
        <v>42412</v>
      </c>
      <c r="AC271">
        <v>1</v>
      </c>
      <c r="AD271" s="39" t="s">
        <v>42410</v>
      </c>
      <c r="AF271">
        <v>0</v>
      </c>
      <c r="AG271" s="39" t="s">
        <v>42410</v>
      </c>
      <c r="AI271">
        <v>1</v>
      </c>
      <c r="AJ271" s="39" t="s">
        <v>42410</v>
      </c>
      <c r="AL271">
        <v>1</v>
      </c>
      <c r="AM271" s="39" t="s">
        <v>42412</v>
      </c>
      <c r="AO271">
        <v>1</v>
      </c>
      <c r="AP271" s="39" t="s">
        <v>42412</v>
      </c>
      <c r="AR271">
        <v>0</v>
      </c>
      <c r="AS271" s="39" t="s">
        <v>42412</v>
      </c>
      <c r="AU271">
        <v>0</v>
      </c>
      <c r="AV271" s="39" t="s">
        <v>42414</v>
      </c>
      <c r="AW271">
        <v>1</v>
      </c>
      <c r="AY271" s="39" t="s">
        <v>42423</v>
      </c>
      <c r="AZ271">
        <v>1</v>
      </c>
    </row>
    <row r="272" spans="1:52" x14ac:dyDescent="0.3">
      <c r="A272">
        <v>271</v>
      </c>
      <c r="B272" s="1">
        <v>45895.57949074074</v>
      </c>
      <c r="C272" s="1">
        <v>45895.583854166667</v>
      </c>
      <c r="D272" s="39" t="s">
        <v>3630</v>
      </c>
      <c r="E272" s="39" t="s">
        <v>3631</v>
      </c>
      <c r="F272">
        <v>7</v>
      </c>
      <c r="I272" s="39" t="s">
        <v>3631</v>
      </c>
      <c r="L272">
        <v>8</v>
      </c>
      <c r="O272">
        <v>23</v>
      </c>
      <c r="R272" s="39" t="s">
        <v>42413</v>
      </c>
      <c r="S272">
        <v>0</v>
      </c>
      <c r="U272" s="39" t="s">
        <v>42413</v>
      </c>
      <c r="V272">
        <v>0</v>
      </c>
      <c r="X272" s="39" t="s">
        <v>42411</v>
      </c>
      <c r="Y272">
        <v>1</v>
      </c>
      <c r="AA272" s="39" t="s">
        <v>42412</v>
      </c>
      <c r="AC272">
        <v>1</v>
      </c>
      <c r="AD272" s="39" t="s">
        <v>42410</v>
      </c>
      <c r="AF272">
        <v>0</v>
      </c>
      <c r="AG272" s="39" t="s">
        <v>42410</v>
      </c>
      <c r="AI272">
        <v>1</v>
      </c>
      <c r="AJ272" s="39" t="s">
        <v>42410</v>
      </c>
      <c r="AL272">
        <v>1</v>
      </c>
      <c r="AM272" s="39" t="s">
        <v>42412</v>
      </c>
      <c r="AO272">
        <v>1</v>
      </c>
      <c r="AP272" s="39" t="s">
        <v>42412</v>
      </c>
      <c r="AR272">
        <v>0</v>
      </c>
      <c r="AS272" s="39" t="s">
        <v>42412</v>
      </c>
      <c r="AU272">
        <v>0</v>
      </c>
      <c r="AV272" s="39" t="s">
        <v>42414</v>
      </c>
      <c r="AW272">
        <v>1</v>
      </c>
      <c r="AY272" s="39" t="s">
        <v>42423</v>
      </c>
      <c r="AZ272">
        <v>1</v>
      </c>
    </row>
    <row r="273" spans="1:52" x14ac:dyDescent="0.3">
      <c r="A273">
        <v>272</v>
      </c>
      <c r="B273" s="1">
        <v>45895.577094907407</v>
      </c>
      <c r="C273" s="1">
        <v>45895.584340277775</v>
      </c>
      <c r="D273" s="39" t="s">
        <v>3698</v>
      </c>
      <c r="E273" s="39" t="s">
        <v>3699</v>
      </c>
      <c r="F273">
        <v>9</v>
      </c>
      <c r="I273" s="39" t="s">
        <v>3699</v>
      </c>
      <c r="L273">
        <v>8</v>
      </c>
      <c r="O273">
        <v>1</v>
      </c>
      <c r="R273" s="39" t="s">
        <v>42411</v>
      </c>
      <c r="S273">
        <v>0</v>
      </c>
      <c r="U273" s="39" t="s">
        <v>42412</v>
      </c>
      <c r="V273">
        <v>0</v>
      </c>
      <c r="X273" s="39" t="s">
        <v>42411</v>
      </c>
      <c r="Y273">
        <v>1</v>
      </c>
      <c r="AA273" s="39" t="s">
        <v>42412</v>
      </c>
      <c r="AC273">
        <v>1</v>
      </c>
      <c r="AD273" s="39" t="s">
        <v>42413</v>
      </c>
      <c r="AF273">
        <v>1</v>
      </c>
      <c r="AG273" s="39" t="s">
        <v>42410</v>
      </c>
      <c r="AI273">
        <v>1</v>
      </c>
      <c r="AJ273" s="39" t="s">
        <v>42410</v>
      </c>
      <c r="AL273">
        <v>1</v>
      </c>
      <c r="AM273" s="39" t="s">
        <v>42412</v>
      </c>
      <c r="AO273">
        <v>1</v>
      </c>
      <c r="AP273" s="39" t="s">
        <v>42409</v>
      </c>
      <c r="AR273">
        <v>1</v>
      </c>
      <c r="AS273" s="39" t="s">
        <v>42411</v>
      </c>
      <c r="AU273">
        <v>1</v>
      </c>
      <c r="AV273" s="39" t="s">
        <v>42414</v>
      </c>
      <c r="AW273">
        <v>1</v>
      </c>
      <c r="AY273" s="39" t="s">
        <v>42435</v>
      </c>
      <c r="AZ273">
        <v>0</v>
      </c>
    </row>
    <row r="274" spans="1:52" x14ac:dyDescent="0.3">
      <c r="A274">
        <v>273</v>
      </c>
      <c r="B274" s="1">
        <v>45895.575613425928</v>
      </c>
      <c r="C274" s="1">
        <v>45895.584363425929</v>
      </c>
      <c r="D274" s="39" t="s">
        <v>384</v>
      </c>
      <c r="E274" s="39" t="s">
        <v>385</v>
      </c>
      <c r="F274">
        <v>5</v>
      </c>
      <c r="I274" s="39" t="s">
        <v>385</v>
      </c>
      <c r="L274">
        <v>11</v>
      </c>
      <c r="O274">
        <v>34</v>
      </c>
      <c r="R274" s="39" t="s">
        <v>42413</v>
      </c>
      <c r="S274">
        <v>0</v>
      </c>
      <c r="U274" s="39" t="s">
        <v>42413</v>
      </c>
      <c r="V274">
        <v>0</v>
      </c>
      <c r="X274" s="39" t="s">
        <v>42411</v>
      </c>
      <c r="Y274">
        <v>1</v>
      </c>
      <c r="AA274" s="39" t="s">
        <v>42409</v>
      </c>
      <c r="AC274">
        <v>0</v>
      </c>
      <c r="AD274" s="39" t="s">
        <v>42410</v>
      </c>
      <c r="AF274">
        <v>0</v>
      </c>
      <c r="AG274" s="39" t="s">
        <v>42410</v>
      </c>
      <c r="AI274">
        <v>1</v>
      </c>
      <c r="AJ274" s="39" t="s">
        <v>42413</v>
      </c>
      <c r="AL274">
        <v>0</v>
      </c>
      <c r="AM274" s="39" t="s">
        <v>42412</v>
      </c>
      <c r="AO274">
        <v>1</v>
      </c>
      <c r="AP274" s="39" t="s">
        <v>42412</v>
      </c>
      <c r="AR274">
        <v>0</v>
      </c>
      <c r="AS274" s="39" t="s">
        <v>42411</v>
      </c>
      <c r="AU274">
        <v>1</v>
      </c>
      <c r="AV274" s="39" t="s">
        <v>42414</v>
      </c>
      <c r="AW274">
        <v>1</v>
      </c>
      <c r="AY274" s="39" t="s">
        <v>42451</v>
      </c>
      <c r="AZ274">
        <v>0</v>
      </c>
    </row>
    <row r="275" spans="1:52" x14ac:dyDescent="0.3">
      <c r="A275">
        <v>274</v>
      </c>
      <c r="B275" s="1">
        <v>45895.578229166669</v>
      </c>
      <c r="C275" s="1">
        <v>45895.584537037037</v>
      </c>
      <c r="D275" s="39" t="s">
        <v>3464</v>
      </c>
      <c r="E275" s="39" t="s">
        <v>3465</v>
      </c>
      <c r="F275">
        <v>3</v>
      </c>
      <c r="I275" s="39" t="s">
        <v>3465</v>
      </c>
      <c r="L275">
        <v>8</v>
      </c>
      <c r="O275">
        <v>32</v>
      </c>
      <c r="R275" s="39" t="s">
        <v>42409</v>
      </c>
      <c r="S275">
        <v>1</v>
      </c>
      <c r="U275" s="39" t="s">
        <v>42411</v>
      </c>
      <c r="V275">
        <v>0</v>
      </c>
      <c r="X275" s="39" t="s">
        <v>42409</v>
      </c>
      <c r="Y275">
        <v>0</v>
      </c>
      <c r="AA275" s="39" t="s">
        <v>42412</v>
      </c>
      <c r="AC275">
        <v>1</v>
      </c>
      <c r="AD275" s="39" t="s">
        <v>42410</v>
      </c>
      <c r="AF275">
        <v>0</v>
      </c>
      <c r="AG275" s="39" t="s">
        <v>42410</v>
      </c>
      <c r="AI275">
        <v>1</v>
      </c>
      <c r="AJ275" s="39" t="s">
        <v>42413</v>
      </c>
      <c r="AL275">
        <v>0</v>
      </c>
      <c r="AM275" s="39" t="s">
        <v>42413</v>
      </c>
      <c r="AO275">
        <v>0</v>
      </c>
      <c r="AP275" s="39" t="s">
        <v>42412</v>
      </c>
      <c r="AR275">
        <v>0</v>
      </c>
      <c r="AS275" s="39" t="s">
        <v>42409</v>
      </c>
      <c r="AU275">
        <v>0</v>
      </c>
      <c r="AV275" s="39" t="s">
        <v>42450</v>
      </c>
      <c r="AW275">
        <v>0</v>
      </c>
      <c r="AY275" s="39" t="s">
        <v>42489</v>
      </c>
      <c r="AZ275">
        <v>0</v>
      </c>
    </row>
    <row r="276" spans="1:52" x14ac:dyDescent="0.3">
      <c r="A276">
        <v>275</v>
      </c>
      <c r="B276" s="1">
        <v>45895.578541666669</v>
      </c>
      <c r="C276" s="1">
        <v>45895.584629629629</v>
      </c>
      <c r="D276" s="39" t="s">
        <v>422</v>
      </c>
      <c r="E276" s="39" t="s">
        <v>423</v>
      </c>
      <c r="F276">
        <v>5</v>
      </c>
      <c r="I276" s="39" t="s">
        <v>423</v>
      </c>
      <c r="L276">
        <v>11</v>
      </c>
      <c r="O276">
        <v>37</v>
      </c>
      <c r="R276" s="39" t="s">
        <v>42413</v>
      </c>
      <c r="S276">
        <v>0</v>
      </c>
      <c r="U276" s="39" t="s">
        <v>42413</v>
      </c>
      <c r="V276">
        <v>0</v>
      </c>
      <c r="X276" s="39" t="s">
        <v>42411</v>
      </c>
      <c r="Y276">
        <v>1</v>
      </c>
      <c r="AA276" s="39" t="s">
        <v>42409</v>
      </c>
      <c r="AC276">
        <v>0</v>
      </c>
      <c r="AD276" s="39" t="s">
        <v>42410</v>
      </c>
      <c r="AF276">
        <v>0</v>
      </c>
      <c r="AG276" s="39" t="s">
        <v>42410</v>
      </c>
      <c r="AI276">
        <v>1</v>
      </c>
      <c r="AJ276" s="39" t="s">
        <v>42413</v>
      </c>
      <c r="AL276">
        <v>0</v>
      </c>
      <c r="AM276" s="39" t="s">
        <v>42412</v>
      </c>
      <c r="AO276">
        <v>1</v>
      </c>
      <c r="AP276" s="39" t="s">
        <v>42412</v>
      </c>
      <c r="AR276">
        <v>0</v>
      </c>
      <c r="AS276" s="39" t="s">
        <v>42411</v>
      </c>
      <c r="AU276">
        <v>1</v>
      </c>
      <c r="AV276" s="39" t="s">
        <v>42414</v>
      </c>
      <c r="AW276">
        <v>1</v>
      </c>
      <c r="AY276" s="39" t="s">
        <v>42451</v>
      </c>
      <c r="AZ276">
        <v>0</v>
      </c>
    </row>
    <row r="277" spans="1:52" x14ac:dyDescent="0.3">
      <c r="A277">
        <v>276</v>
      </c>
      <c r="B277" s="1">
        <v>45895.579918981479</v>
      </c>
      <c r="C277" s="1">
        <v>45895.584733796299</v>
      </c>
      <c r="D277" s="39" t="s">
        <v>446</v>
      </c>
      <c r="E277" s="39" t="s">
        <v>447</v>
      </c>
      <c r="F277">
        <v>8</v>
      </c>
      <c r="I277" s="39" t="s">
        <v>447</v>
      </c>
      <c r="L277">
        <v>11</v>
      </c>
      <c r="O277">
        <v>2</v>
      </c>
      <c r="R277" s="39" t="s">
        <v>42411</v>
      </c>
      <c r="S277">
        <v>0</v>
      </c>
      <c r="U277" s="39" t="s">
        <v>42409</v>
      </c>
      <c r="V277">
        <v>0</v>
      </c>
      <c r="X277" s="39" t="s">
        <v>42411</v>
      </c>
      <c r="Y277">
        <v>1</v>
      </c>
      <c r="AA277" s="39" t="s">
        <v>42412</v>
      </c>
      <c r="AC277">
        <v>1</v>
      </c>
      <c r="AD277" s="39" t="s">
        <v>42410</v>
      </c>
      <c r="AF277">
        <v>0</v>
      </c>
      <c r="AG277" s="39" t="s">
        <v>42413</v>
      </c>
      <c r="AI277">
        <v>0</v>
      </c>
      <c r="AJ277" s="39" t="s">
        <v>42410</v>
      </c>
      <c r="AL277">
        <v>1</v>
      </c>
      <c r="AM277" s="39" t="s">
        <v>42412</v>
      </c>
      <c r="AO277">
        <v>1</v>
      </c>
      <c r="AP277" s="39" t="s">
        <v>42409</v>
      </c>
      <c r="AR277">
        <v>1</v>
      </c>
      <c r="AS277" s="39" t="s">
        <v>42411</v>
      </c>
      <c r="AU277">
        <v>1</v>
      </c>
      <c r="AV277" s="39" t="s">
        <v>42414</v>
      </c>
      <c r="AW277">
        <v>1</v>
      </c>
      <c r="AY277" s="39" t="s">
        <v>42423</v>
      </c>
      <c r="AZ277">
        <v>1</v>
      </c>
    </row>
    <row r="278" spans="1:52" x14ac:dyDescent="0.3">
      <c r="A278">
        <v>277</v>
      </c>
      <c r="B278" s="1">
        <v>45895.582106481481</v>
      </c>
      <c r="C278" s="1">
        <v>45895.584756944445</v>
      </c>
      <c r="D278" s="39" t="s">
        <v>220</v>
      </c>
      <c r="E278" s="39" t="s">
        <v>221</v>
      </c>
      <c r="F278">
        <v>11</v>
      </c>
      <c r="I278" s="39" t="s">
        <v>221</v>
      </c>
      <c r="L278">
        <v>11</v>
      </c>
      <c r="O278">
        <v>13</v>
      </c>
      <c r="R278" s="39" t="s">
        <v>42409</v>
      </c>
      <c r="S278">
        <v>1</v>
      </c>
      <c r="U278" s="39" t="s">
        <v>42410</v>
      </c>
      <c r="V278">
        <v>1</v>
      </c>
      <c r="X278" s="39" t="s">
        <v>42411</v>
      </c>
      <c r="Y278">
        <v>1</v>
      </c>
      <c r="AA278" s="39" t="s">
        <v>42412</v>
      </c>
      <c r="AC278">
        <v>1</v>
      </c>
      <c r="AD278" s="39" t="s">
        <v>42413</v>
      </c>
      <c r="AF278">
        <v>1</v>
      </c>
      <c r="AG278" s="39" t="s">
        <v>42410</v>
      </c>
      <c r="AI278">
        <v>1</v>
      </c>
      <c r="AJ278" s="39" t="s">
        <v>42410</v>
      </c>
      <c r="AL278">
        <v>1</v>
      </c>
      <c r="AM278" s="39" t="s">
        <v>42412</v>
      </c>
      <c r="AO278">
        <v>1</v>
      </c>
      <c r="AP278" s="39" t="s">
        <v>42409</v>
      </c>
      <c r="AR278">
        <v>1</v>
      </c>
      <c r="AS278" s="39" t="s">
        <v>42411</v>
      </c>
      <c r="AU278">
        <v>1</v>
      </c>
      <c r="AV278" s="39" t="s">
        <v>42414</v>
      </c>
      <c r="AW278">
        <v>1</v>
      </c>
      <c r="AY278" s="39" t="s">
        <v>42490</v>
      </c>
      <c r="AZ278">
        <v>0</v>
      </c>
    </row>
    <row r="279" spans="1:52" x14ac:dyDescent="0.3">
      <c r="A279">
        <v>278</v>
      </c>
      <c r="B279" s="1">
        <v>45895.579502314817</v>
      </c>
      <c r="C279" s="1">
        <v>45895.584837962961</v>
      </c>
      <c r="D279" s="39" t="s">
        <v>91</v>
      </c>
      <c r="E279" s="39" t="s">
        <v>92</v>
      </c>
      <c r="F279">
        <v>4</v>
      </c>
      <c r="I279" s="39" t="s">
        <v>92</v>
      </c>
      <c r="L279">
        <v>11</v>
      </c>
      <c r="O279">
        <v>10</v>
      </c>
      <c r="R279" s="39" t="s">
        <v>42413</v>
      </c>
      <c r="S279">
        <v>0</v>
      </c>
      <c r="U279" s="39" t="s">
        <v>42413</v>
      </c>
      <c r="V279">
        <v>0</v>
      </c>
      <c r="X279" s="39" t="s">
        <v>42411</v>
      </c>
      <c r="Y279">
        <v>1</v>
      </c>
      <c r="AA279" s="39" t="s">
        <v>42409</v>
      </c>
      <c r="AC279">
        <v>0</v>
      </c>
      <c r="AD279" s="39" t="s">
        <v>42410</v>
      </c>
      <c r="AF279">
        <v>0</v>
      </c>
      <c r="AG279" s="39" t="s">
        <v>42410</v>
      </c>
      <c r="AI279">
        <v>1</v>
      </c>
      <c r="AJ279" s="39" t="s">
        <v>42413</v>
      </c>
      <c r="AL279">
        <v>0</v>
      </c>
      <c r="AM279" s="39" t="s">
        <v>42412</v>
      </c>
      <c r="AO279">
        <v>1</v>
      </c>
      <c r="AP279" s="39" t="s">
        <v>42412</v>
      </c>
      <c r="AR279">
        <v>0</v>
      </c>
      <c r="AS279" s="39" t="s">
        <v>42411</v>
      </c>
      <c r="AU279">
        <v>1</v>
      </c>
      <c r="AV279" s="39" t="s">
        <v>42418</v>
      </c>
      <c r="AW279">
        <v>0</v>
      </c>
      <c r="AY279" s="39" t="s">
        <v>42451</v>
      </c>
      <c r="AZ279">
        <v>0</v>
      </c>
    </row>
    <row r="280" spans="1:52" x14ac:dyDescent="0.3">
      <c r="A280">
        <v>279</v>
      </c>
      <c r="B280" s="1">
        <v>45895.577685185184</v>
      </c>
      <c r="C280" s="1">
        <v>45895.585162037038</v>
      </c>
      <c r="D280" s="39" t="s">
        <v>47</v>
      </c>
      <c r="E280" s="39" t="s">
        <v>48</v>
      </c>
      <c r="F280">
        <v>10</v>
      </c>
      <c r="I280" s="39" t="s">
        <v>49</v>
      </c>
      <c r="L280">
        <v>11</v>
      </c>
      <c r="O280">
        <v>15</v>
      </c>
      <c r="R280" s="39" t="s">
        <v>42412</v>
      </c>
      <c r="S280">
        <v>0</v>
      </c>
      <c r="U280" s="39" t="s">
        <v>42410</v>
      </c>
      <c r="V280">
        <v>1</v>
      </c>
      <c r="X280" s="39" t="s">
        <v>42411</v>
      </c>
      <c r="Y280">
        <v>1</v>
      </c>
      <c r="AA280" s="39" t="s">
        <v>42412</v>
      </c>
      <c r="AC280">
        <v>1</v>
      </c>
      <c r="AD280" s="39" t="s">
        <v>42413</v>
      </c>
      <c r="AF280">
        <v>1</v>
      </c>
      <c r="AG280" s="39" t="s">
        <v>42410</v>
      </c>
      <c r="AI280">
        <v>1</v>
      </c>
      <c r="AJ280" s="39" t="s">
        <v>42410</v>
      </c>
      <c r="AL280">
        <v>1</v>
      </c>
      <c r="AM280" s="39" t="s">
        <v>42412</v>
      </c>
      <c r="AO280">
        <v>1</v>
      </c>
      <c r="AP280" s="39" t="s">
        <v>42409</v>
      </c>
      <c r="AR280">
        <v>1</v>
      </c>
      <c r="AS280" s="39" t="s">
        <v>42411</v>
      </c>
      <c r="AU280">
        <v>1</v>
      </c>
      <c r="AV280" s="39" t="s">
        <v>42414</v>
      </c>
      <c r="AW280">
        <v>1</v>
      </c>
      <c r="AY280" s="39" t="s">
        <v>42491</v>
      </c>
      <c r="AZ280">
        <v>0</v>
      </c>
    </row>
    <row r="281" spans="1:52" x14ac:dyDescent="0.3">
      <c r="A281">
        <v>280</v>
      </c>
      <c r="B281" s="1">
        <v>45895.576689814814</v>
      </c>
      <c r="C281" s="1">
        <v>45895.585243055553</v>
      </c>
      <c r="D281" s="39" t="s">
        <v>122</v>
      </c>
      <c r="E281" s="39" t="s">
        <v>123</v>
      </c>
      <c r="F281">
        <v>5</v>
      </c>
      <c r="I281" s="39" t="s">
        <v>123</v>
      </c>
      <c r="L281">
        <v>11</v>
      </c>
      <c r="O281">
        <v>21</v>
      </c>
      <c r="R281" s="39" t="s">
        <v>42413</v>
      </c>
      <c r="S281">
        <v>0</v>
      </c>
      <c r="U281" s="39" t="s">
        <v>42413</v>
      </c>
      <c r="V281">
        <v>0</v>
      </c>
      <c r="X281" s="39" t="s">
        <v>42411</v>
      </c>
      <c r="Y281">
        <v>1</v>
      </c>
      <c r="AA281" s="39" t="s">
        <v>42409</v>
      </c>
      <c r="AC281">
        <v>0</v>
      </c>
      <c r="AD281" s="39" t="s">
        <v>42410</v>
      </c>
      <c r="AF281">
        <v>0</v>
      </c>
      <c r="AG281" s="39" t="s">
        <v>42410</v>
      </c>
      <c r="AI281">
        <v>1</v>
      </c>
      <c r="AJ281" s="39" t="s">
        <v>42413</v>
      </c>
      <c r="AL281">
        <v>0</v>
      </c>
      <c r="AM281" s="39" t="s">
        <v>42412</v>
      </c>
      <c r="AO281">
        <v>1</v>
      </c>
      <c r="AP281" s="39" t="s">
        <v>42412</v>
      </c>
      <c r="AR281">
        <v>0</v>
      </c>
      <c r="AS281" s="39" t="s">
        <v>42411</v>
      </c>
      <c r="AU281">
        <v>1</v>
      </c>
      <c r="AV281" s="39" t="s">
        <v>42414</v>
      </c>
      <c r="AW281">
        <v>1</v>
      </c>
      <c r="AY281" s="39" t="s">
        <v>42451</v>
      </c>
      <c r="AZ281">
        <v>0</v>
      </c>
    </row>
    <row r="282" spans="1:52" x14ac:dyDescent="0.3">
      <c r="A282">
        <v>281</v>
      </c>
      <c r="B282" s="1">
        <v>45895.582453703704</v>
      </c>
      <c r="C282" s="1">
        <v>45895.586099537039</v>
      </c>
      <c r="D282" s="39" t="s">
        <v>365</v>
      </c>
      <c r="E282" s="39" t="s">
        <v>366</v>
      </c>
      <c r="F282">
        <v>7</v>
      </c>
      <c r="I282" s="39" t="s">
        <v>366</v>
      </c>
      <c r="L282">
        <v>11</v>
      </c>
      <c r="O282">
        <v>9</v>
      </c>
      <c r="R282" s="39" t="s">
        <v>42411</v>
      </c>
      <c r="S282">
        <v>0</v>
      </c>
      <c r="U282" s="39" t="s">
        <v>42410</v>
      </c>
      <c r="V282">
        <v>1</v>
      </c>
      <c r="X282" s="39" t="s">
        <v>42412</v>
      </c>
      <c r="Y282">
        <v>0</v>
      </c>
      <c r="AA282" s="39" t="s">
        <v>42412</v>
      </c>
      <c r="AC282">
        <v>1</v>
      </c>
      <c r="AD282" s="39" t="s">
        <v>42410</v>
      </c>
      <c r="AF282">
        <v>0</v>
      </c>
      <c r="AG282" s="39" t="s">
        <v>42410</v>
      </c>
      <c r="AI282">
        <v>1</v>
      </c>
      <c r="AJ282" s="39" t="s">
        <v>42410</v>
      </c>
      <c r="AL282">
        <v>1</v>
      </c>
      <c r="AM282" s="39" t="s">
        <v>42412</v>
      </c>
      <c r="AO282">
        <v>1</v>
      </c>
      <c r="AP282" s="39" t="s">
        <v>42409</v>
      </c>
      <c r="AR282">
        <v>1</v>
      </c>
      <c r="AS282" s="39" t="s">
        <v>42413</v>
      </c>
      <c r="AU282">
        <v>0</v>
      </c>
      <c r="AV282" s="39" t="s">
        <v>42414</v>
      </c>
      <c r="AW282">
        <v>1</v>
      </c>
      <c r="AY282" s="39" t="s">
        <v>42419</v>
      </c>
      <c r="AZ282">
        <v>0</v>
      </c>
    </row>
    <row r="283" spans="1:52" x14ac:dyDescent="0.3">
      <c r="A283">
        <v>282</v>
      </c>
      <c r="B283" s="1">
        <v>45895.581296296295</v>
      </c>
      <c r="C283" s="1">
        <v>45895.586099537039</v>
      </c>
      <c r="D283" s="39" t="s">
        <v>435</v>
      </c>
      <c r="E283" s="39" t="s">
        <v>436</v>
      </c>
      <c r="F283">
        <v>10</v>
      </c>
      <c r="I283" s="39" t="s">
        <v>436</v>
      </c>
      <c r="L283">
        <v>11</v>
      </c>
      <c r="O283">
        <v>8</v>
      </c>
      <c r="R283" s="39" t="s">
        <v>42409</v>
      </c>
      <c r="S283">
        <v>1</v>
      </c>
      <c r="U283" s="39" t="s">
        <v>42410</v>
      </c>
      <c r="V283">
        <v>1</v>
      </c>
      <c r="X283" s="39" t="s">
        <v>42411</v>
      </c>
      <c r="Y283">
        <v>1</v>
      </c>
      <c r="AA283" s="39" t="s">
        <v>42412</v>
      </c>
      <c r="AC283">
        <v>1</v>
      </c>
      <c r="AD283" s="39" t="s">
        <v>42413</v>
      </c>
      <c r="AF283">
        <v>1</v>
      </c>
      <c r="AG283" s="39" t="s">
        <v>42410</v>
      </c>
      <c r="AI283">
        <v>1</v>
      </c>
      <c r="AJ283" s="39" t="s">
        <v>42410</v>
      </c>
      <c r="AL283">
        <v>1</v>
      </c>
      <c r="AM283" s="39" t="s">
        <v>42409</v>
      </c>
      <c r="AO283">
        <v>0</v>
      </c>
      <c r="AP283" s="39" t="s">
        <v>42411</v>
      </c>
      <c r="AR283">
        <v>0</v>
      </c>
      <c r="AS283" s="39" t="s">
        <v>42411</v>
      </c>
      <c r="AU283">
        <v>1</v>
      </c>
      <c r="AV283" s="39" t="s">
        <v>42414</v>
      </c>
      <c r="AW283">
        <v>1</v>
      </c>
      <c r="AY283" s="39" t="s">
        <v>42423</v>
      </c>
      <c r="AZ283">
        <v>1</v>
      </c>
    </row>
    <row r="284" spans="1:52" x14ac:dyDescent="0.3">
      <c r="A284">
        <v>283</v>
      </c>
      <c r="B284" s="1">
        <v>45895.575428240743</v>
      </c>
      <c r="C284" s="1">
        <v>45895.586157407408</v>
      </c>
      <c r="D284" s="39" t="s">
        <v>194</v>
      </c>
      <c r="E284" s="39" t="s">
        <v>195</v>
      </c>
      <c r="F284">
        <v>10</v>
      </c>
      <c r="I284" s="39" t="s">
        <v>195</v>
      </c>
      <c r="L284">
        <v>11</v>
      </c>
      <c r="O284">
        <v>28</v>
      </c>
      <c r="R284" s="39" t="s">
        <v>42409</v>
      </c>
      <c r="S284">
        <v>1</v>
      </c>
      <c r="U284" s="39" t="s">
        <v>42412</v>
      </c>
      <c r="V284">
        <v>0</v>
      </c>
      <c r="X284" s="39" t="s">
        <v>42411</v>
      </c>
      <c r="Y284">
        <v>1</v>
      </c>
      <c r="AA284" s="39" t="s">
        <v>42412</v>
      </c>
      <c r="AC284">
        <v>1</v>
      </c>
      <c r="AD284" s="39" t="s">
        <v>42410</v>
      </c>
      <c r="AF284">
        <v>0</v>
      </c>
      <c r="AG284" s="39" t="s">
        <v>42410</v>
      </c>
      <c r="AI284">
        <v>1</v>
      </c>
      <c r="AJ284" s="39" t="s">
        <v>42410</v>
      </c>
      <c r="AL284">
        <v>1</v>
      </c>
      <c r="AM284" s="39" t="s">
        <v>42412</v>
      </c>
      <c r="AO284">
        <v>1</v>
      </c>
      <c r="AP284" s="39" t="s">
        <v>42409</v>
      </c>
      <c r="AR284">
        <v>1</v>
      </c>
      <c r="AS284" s="39" t="s">
        <v>42411</v>
      </c>
      <c r="AU284">
        <v>1</v>
      </c>
      <c r="AV284" s="39" t="s">
        <v>42414</v>
      </c>
      <c r="AW284">
        <v>1</v>
      </c>
      <c r="AY284" s="39" t="s">
        <v>42423</v>
      </c>
      <c r="AZ284">
        <v>1</v>
      </c>
    </row>
    <row r="285" spans="1:52" x14ac:dyDescent="0.3">
      <c r="A285">
        <v>284</v>
      </c>
      <c r="B285" s="1">
        <v>45895.57608796296</v>
      </c>
      <c r="C285" s="1">
        <v>45895.586238425924</v>
      </c>
      <c r="D285" s="39" t="s">
        <v>410</v>
      </c>
      <c r="E285" s="39" t="s">
        <v>411</v>
      </c>
      <c r="F285">
        <v>12</v>
      </c>
      <c r="I285" s="39" t="s">
        <v>412</v>
      </c>
      <c r="L285">
        <v>11</v>
      </c>
      <c r="O285">
        <v>27</v>
      </c>
      <c r="R285" s="39" t="s">
        <v>42409</v>
      </c>
      <c r="S285">
        <v>1</v>
      </c>
      <c r="U285" s="39" t="s">
        <v>42410</v>
      </c>
      <c r="V285">
        <v>1</v>
      </c>
      <c r="X285" s="39" t="s">
        <v>42411</v>
      </c>
      <c r="Y285">
        <v>1</v>
      </c>
      <c r="AA285" s="39" t="s">
        <v>42412</v>
      </c>
      <c r="AC285">
        <v>1</v>
      </c>
      <c r="AD285" s="39" t="s">
        <v>42413</v>
      </c>
      <c r="AF285">
        <v>1</v>
      </c>
      <c r="AG285" s="39" t="s">
        <v>42410</v>
      </c>
      <c r="AI285">
        <v>1</v>
      </c>
      <c r="AJ285" s="39" t="s">
        <v>42410</v>
      </c>
      <c r="AL285">
        <v>1</v>
      </c>
      <c r="AM285" s="39" t="s">
        <v>42412</v>
      </c>
      <c r="AO285">
        <v>1</v>
      </c>
      <c r="AP285" s="39" t="s">
        <v>42409</v>
      </c>
      <c r="AR285">
        <v>1</v>
      </c>
      <c r="AS285" s="39" t="s">
        <v>42411</v>
      </c>
      <c r="AU285">
        <v>1</v>
      </c>
      <c r="AV285" s="39" t="s">
        <v>42414</v>
      </c>
      <c r="AW285">
        <v>1</v>
      </c>
      <c r="AY285" s="39" t="s">
        <v>42423</v>
      </c>
      <c r="AZ285">
        <v>1</v>
      </c>
    </row>
    <row r="286" spans="1:52" x14ac:dyDescent="0.3">
      <c r="A286">
        <v>285</v>
      </c>
      <c r="B286" s="1">
        <v>45895.578993055555</v>
      </c>
      <c r="C286" s="1">
        <v>45895.586319444446</v>
      </c>
      <c r="D286" s="39" t="s">
        <v>206</v>
      </c>
      <c r="E286" s="39" t="s">
        <v>207</v>
      </c>
      <c r="F286">
        <v>5</v>
      </c>
      <c r="I286" s="39" t="s">
        <v>207</v>
      </c>
      <c r="L286">
        <v>11</v>
      </c>
      <c r="O286">
        <v>40</v>
      </c>
      <c r="R286" s="39" t="s">
        <v>42413</v>
      </c>
      <c r="S286">
        <v>0</v>
      </c>
      <c r="U286" s="39" t="s">
        <v>42413</v>
      </c>
      <c r="V286">
        <v>0</v>
      </c>
      <c r="X286" s="39" t="s">
        <v>42411</v>
      </c>
      <c r="Y286">
        <v>1</v>
      </c>
      <c r="AA286" s="39" t="s">
        <v>42409</v>
      </c>
      <c r="AC286">
        <v>0</v>
      </c>
      <c r="AD286" s="39" t="s">
        <v>42410</v>
      </c>
      <c r="AF286">
        <v>0</v>
      </c>
      <c r="AG286" s="39" t="s">
        <v>42410</v>
      </c>
      <c r="AI286">
        <v>1</v>
      </c>
      <c r="AJ286" s="39" t="s">
        <v>42413</v>
      </c>
      <c r="AL286">
        <v>0</v>
      </c>
      <c r="AM286" s="39" t="s">
        <v>42412</v>
      </c>
      <c r="AO286">
        <v>1</v>
      </c>
      <c r="AP286" s="39" t="s">
        <v>42412</v>
      </c>
      <c r="AR286">
        <v>0</v>
      </c>
      <c r="AS286" s="39" t="s">
        <v>42411</v>
      </c>
      <c r="AU286">
        <v>1</v>
      </c>
      <c r="AV286" s="39" t="s">
        <v>42414</v>
      </c>
      <c r="AW286">
        <v>1</v>
      </c>
      <c r="AY286" s="39" t="s">
        <v>42451</v>
      </c>
      <c r="AZ286">
        <v>0</v>
      </c>
    </row>
    <row r="287" spans="1:52" x14ac:dyDescent="0.3">
      <c r="A287">
        <v>286</v>
      </c>
      <c r="B287" s="1">
        <v>45895.584479166668</v>
      </c>
      <c r="C287" s="1">
        <v>45895.586365740739</v>
      </c>
      <c r="D287" s="39" t="s">
        <v>181</v>
      </c>
      <c r="E287" s="39" t="s">
        <v>182</v>
      </c>
      <c r="F287">
        <v>9</v>
      </c>
      <c r="I287" s="39" t="s">
        <v>182</v>
      </c>
      <c r="L287">
        <v>11</v>
      </c>
      <c r="O287">
        <v>30</v>
      </c>
      <c r="R287" s="39" t="s">
        <v>42413</v>
      </c>
      <c r="S287">
        <v>0</v>
      </c>
      <c r="U287" s="39" t="s">
        <v>42410</v>
      </c>
      <c r="V287">
        <v>1</v>
      </c>
      <c r="X287" s="39" t="s">
        <v>42411</v>
      </c>
      <c r="Y287">
        <v>1</v>
      </c>
      <c r="AA287" s="39" t="s">
        <v>42412</v>
      </c>
      <c r="AC287">
        <v>1</v>
      </c>
      <c r="AD287" s="39" t="s">
        <v>42413</v>
      </c>
      <c r="AF287">
        <v>1</v>
      </c>
      <c r="AG287" s="39" t="s">
        <v>42410</v>
      </c>
      <c r="AI287">
        <v>1</v>
      </c>
      <c r="AJ287" s="39" t="s">
        <v>42410</v>
      </c>
      <c r="AL287">
        <v>1</v>
      </c>
      <c r="AM287" s="39" t="s">
        <v>42412</v>
      </c>
      <c r="AO287">
        <v>1</v>
      </c>
      <c r="AP287" s="39" t="s">
        <v>42409</v>
      </c>
      <c r="AR287">
        <v>1</v>
      </c>
      <c r="AS287" s="39" t="s">
        <v>42411</v>
      </c>
      <c r="AU287">
        <v>1</v>
      </c>
      <c r="AV287" s="39" t="s">
        <v>42433</v>
      </c>
      <c r="AW287">
        <v>0</v>
      </c>
      <c r="AY287" s="39" t="s">
        <v>42492</v>
      </c>
      <c r="AZ287">
        <v>0</v>
      </c>
    </row>
    <row r="288" spans="1:52" x14ac:dyDescent="0.3">
      <c r="A288">
        <v>287</v>
      </c>
      <c r="B288" s="1">
        <v>45895.579641203702</v>
      </c>
      <c r="C288" s="1">
        <v>45895.586377314816</v>
      </c>
      <c r="D288" s="39" t="s">
        <v>149</v>
      </c>
      <c r="E288" s="39" t="s">
        <v>150</v>
      </c>
      <c r="F288">
        <v>11</v>
      </c>
      <c r="I288" s="39" t="s">
        <v>30968</v>
      </c>
      <c r="L288">
        <v>11</v>
      </c>
      <c r="O288">
        <v>22</v>
      </c>
      <c r="R288" s="39" t="s">
        <v>42412</v>
      </c>
      <c r="S288">
        <v>0</v>
      </c>
      <c r="U288" s="39" t="s">
        <v>42410</v>
      </c>
      <c r="V288">
        <v>1</v>
      </c>
      <c r="X288" s="39" t="s">
        <v>42411</v>
      </c>
      <c r="Y288">
        <v>1</v>
      </c>
      <c r="AA288" s="39" t="s">
        <v>42412</v>
      </c>
      <c r="AC288">
        <v>1</v>
      </c>
      <c r="AD288" s="39" t="s">
        <v>42413</v>
      </c>
      <c r="AF288">
        <v>1</v>
      </c>
      <c r="AG288" s="39" t="s">
        <v>42410</v>
      </c>
      <c r="AI288">
        <v>1</v>
      </c>
      <c r="AJ288" s="39" t="s">
        <v>42410</v>
      </c>
      <c r="AL288">
        <v>1</v>
      </c>
      <c r="AM288" s="39" t="s">
        <v>42412</v>
      </c>
      <c r="AO288">
        <v>1</v>
      </c>
      <c r="AP288" s="39" t="s">
        <v>42409</v>
      </c>
      <c r="AR288">
        <v>1</v>
      </c>
      <c r="AS288" s="39" t="s">
        <v>42411</v>
      </c>
      <c r="AU288">
        <v>1</v>
      </c>
      <c r="AV288" s="39" t="s">
        <v>42414</v>
      </c>
      <c r="AW288">
        <v>1</v>
      </c>
      <c r="AY288" s="39" t="s">
        <v>42423</v>
      </c>
      <c r="AZ288">
        <v>1</v>
      </c>
    </row>
    <row r="289" spans="1:52" x14ac:dyDescent="0.3">
      <c r="A289">
        <v>288</v>
      </c>
      <c r="B289" s="1">
        <v>45895.575844907406</v>
      </c>
      <c r="C289" s="1">
        <v>45895.586412037039</v>
      </c>
      <c r="D289" s="39" t="s">
        <v>398</v>
      </c>
      <c r="E289" s="39" t="s">
        <v>399</v>
      </c>
      <c r="F289">
        <v>7</v>
      </c>
      <c r="I289" s="39" t="s">
        <v>399</v>
      </c>
      <c r="L289">
        <v>11</v>
      </c>
      <c r="O289">
        <v>36</v>
      </c>
      <c r="R289" s="39" t="s">
        <v>42412</v>
      </c>
      <c r="S289">
        <v>0</v>
      </c>
      <c r="U289" s="39" t="s">
        <v>42410</v>
      </c>
      <c r="V289">
        <v>1</v>
      </c>
      <c r="X289" s="39" t="s">
        <v>42409</v>
      </c>
      <c r="Y289">
        <v>0</v>
      </c>
      <c r="AA289" s="39" t="s">
        <v>42412</v>
      </c>
      <c r="AC289">
        <v>1</v>
      </c>
      <c r="AD289" s="39" t="s">
        <v>42410</v>
      </c>
      <c r="AF289">
        <v>0</v>
      </c>
      <c r="AG289" s="39" t="s">
        <v>42410</v>
      </c>
      <c r="AI289">
        <v>1</v>
      </c>
      <c r="AJ289" s="39" t="s">
        <v>42413</v>
      </c>
      <c r="AL289">
        <v>0</v>
      </c>
      <c r="AM289" s="39" t="s">
        <v>42412</v>
      </c>
      <c r="AO289">
        <v>1</v>
      </c>
      <c r="AP289" s="39" t="s">
        <v>42409</v>
      </c>
      <c r="AR289">
        <v>1</v>
      </c>
      <c r="AS289" s="39" t="s">
        <v>42411</v>
      </c>
      <c r="AU289">
        <v>1</v>
      </c>
      <c r="AV289" s="39" t="s">
        <v>42414</v>
      </c>
      <c r="AW289">
        <v>1</v>
      </c>
      <c r="AY289" s="39" t="s">
        <v>42451</v>
      </c>
      <c r="AZ289">
        <v>0</v>
      </c>
    </row>
    <row r="290" spans="1:52" x14ac:dyDescent="0.3">
      <c r="A290">
        <v>289</v>
      </c>
      <c r="B290" s="1">
        <v>45895.580405092594</v>
      </c>
      <c r="C290" s="1">
        <v>45895.586446759262</v>
      </c>
      <c r="D290" s="39" t="s">
        <v>135</v>
      </c>
      <c r="E290" s="39" t="s">
        <v>136</v>
      </c>
      <c r="F290">
        <v>5</v>
      </c>
      <c r="I290" s="39" t="s">
        <v>136</v>
      </c>
      <c r="L290">
        <v>11</v>
      </c>
      <c r="O290">
        <v>20</v>
      </c>
      <c r="R290" s="39" t="s">
        <v>42409</v>
      </c>
      <c r="S290">
        <v>1</v>
      </c>
      <c r="U290" s="39" t="s">
        <v>42412</v>
      </c>
      <c r="V290">
        <v>0</v>
      </c>
      <c r="X290" s="39" t="s">
        <v>42413</v>
      </c>
      <c r="Y290">
        <v>0</v>
      </c>
      <c r="AA290" s="39" t="s">
        <v>42412</v>
      </c>
      <c r="AC290">
        <v>1</v>
      </c>
      <c r="AD290" s="39" t="s">
        <v>42410</v>
      </c>
      <c r="AF290">
        <v>0</v>
      </c>
      <c r="AG290" s="39" t="s">
        <v>42410</v>
      </c>
      <c r="AI290">
        <v>1</v>
      </c>
      <c r="AJ290" s="39" t="s">
        <v>42412</v>
      </c>
      <c r="AL290">
        <v>0</v>
      </c>
      <c r="AM290" s="39" t="s">
        <v>42412</v>
      </c>
      <c r="AO290">
        <v>1</v>
      </c>
      <c r="AP290" s="39" t="s">
        <v>42412</v>
      </c>
      <c r="AR290">
        <v>0</v>
      </c>
      <c r="AS290" s="39" t="s">
        <v>42413</v>
      </c>
      <c r="AU290">
        <v>0</v>
      </c>
      <c r="AV290" s="39" t="s">
        <v>42414</v>
      </c>
      <c r="AW290">
        <v>1</v>
      </c>
      <c r="AY290" s="39" t="s">
        <v>42434</v>
      </c>
      <c r="AZ290">
        <v>0</v>
      </c>
    </row>
    <row r="291" spans="1:52" x14ac:dyDescent="0.3">
      <c r="A291">
        <v>290</v>
      </c>
      <c r="B291" s="1">
        <v>45895.576932870368</v>
      </c>
      <c r="C291" s="1">
        <v>45895.586481481485</v>
      </c>
      <c r="D291" s="39" t="s">
        <v>6809</v>
      </c>
      <c r="E291" s="39" t="s">
        <v>6810</v>
      </c>
      <c r="F291">
        <v>11</v>
      </c>
      <c r="I291" s="39" t="s">
        <v>6810</v>
      </c>
      <c r="L291">
        <v>11</v>
      </c>
      <c r="O291">
        <v>19</v>
      </c>
      <c r="R291" s="39" t="s">
        <v>42409</v>
      </c>
      <c r="S291">
        <v>1</v>
      </c>
      <c r="U291" s="39" t="s">
        <v>42410</v>
      </c>
      <c r="V291">
        <v>1</v>
      </c>
      <c r="X291" s="39" t="s">
        <v>42411</v>
      </c>
      <c r="Y291">
        <v>1</v>
      </c>
      <c r="AA291" s="39" t="s">
        <v>42412</v>
      </c>
      <c r="AC291">
        <v>1</v>
      </c>
      <c r="AD291" s="39" t="s">
        <v>42413</v>
      </c>
      <c r="AF291">
        <v>1</v>
      </c>
      <c r="AG291" s="39" t="s">
        <v>42410</v>
      </c>
      <c r="AI291">
        <v>1</v>
      </c>
      <c r="AJ291" s="39" t="s">
        <v>42410</v>
      </c>
      <c r="AL291">
        <v>1</v>
      </c>
      <c r="AM291" s="39" t="s">
        <v>42412</v>
      </c>
      <c r="AO291">
        <v>1</v>
      </c>
      <c r="AP291" s="39" t="s">
        <v>42409</v>
      </c>
      <c r="AR291">
        <v>1</v>
      </c>
      <c r="AS291" s="39" t="s">
        <v>42411</v>
      </c>
      <c r="AU291">
        <v>1</v>
      </c>
      <c r="AV291" s="39" t="s">
        <v>42414</v>
      </c>
      <c r="AW291">
        <v>1</v>
      </c>
      <c r="AY291" s="39" t="s">
        <v>42434</v>
      </c>
      <c r="AZ291">
        <v>0</v>
      </c>
    </row>
    <row r="292" spans="1:52" x14ac:dyDescent="0.3">
      <c r="A292">
        <v>291</v>
      </c>
      <c r="B292" s="1">
        <v>45895.58053240741</v>
      </c>
      <c r="C292" s="1">
        <v>45895.586539351854</v>
      </c>
      <c r="D292" s="39" t="s">
        <v>3782</v>
      </c>
      <c r="E292" s="39" t="s">
        <v>3783</v>
      </c>
      <c r="F292">
        <v>8</v>
      </c>
      <c r="I292" s="39" t="s">
        <v>34033</v>
      </c>
      <c r="L292">
        <v>8</v>
      </c>
      <c r="O292">
        <v>38</v>
      </c>
      <c r="R292" s="39" t="s">
        <v>42409</v>
      </c>
      <c r="S292">
        <v>1</v>
      </c>
      <c r="U292" s="39" t="s">
        <v>42413</v>
      </c>
      <c r="V292">
        <v>0</v>
      </c>
      <c r="X292" s="39" t="s">
        <v>42411</v>
      </c>
      <c r="Y292">
        <v>1</v>
      </c>
      <c r="AA292" s="39" t="s">
        <v>42412</v>
      </c>
      <c r="AC292">
        <v>1</v>
      </c>
      <c r="AD292" s="39" t="s">
        <v>42410</v>
      </c>
      <c r="AF292">
        <v>0</v>
      </c>
      <c r="AG292" s="39" t="s">
        <v>42410</v>
      </c>
      <c r="AI292">
        <v>1</v>
      </c>
      <c r="AJ292" s="39" t="s">
        <v>42409</v>
      </c>
      <c r="AL292">
        <v>0</v>
      </c>
      <c r="AM292" s="39" t="s">
        <v>42412</v>
      </c>
      <c r="AO292">
        <v>1</v>
      </c>
      <c r="AP292" s="39" t="s">
        <v>42412</v>
      </c>
      <c r="AR292">
        <v>0</v>
      </c>
      <c r="AS292" s="39" t="s">
        <v>42411</v>
      </c>
      <c r="AU292">
        <v>1</v>
      </c>
      <c r="AV292" s="39" t="s">
        <v>42414</v>
      </c>
      <c r="AW292">
        <v>1</v>
      </c>
      <c r="AY292" s="39" t="s">
        <v>42423</v>
      </c>
      <c r="AZ292">
        <v>1</v>
      </c>
    </row>
    <row r="293" spans="1:52" x14ac:dyDescent="0.3">
      <c r="A293">
        <v>292</v>
      </c>
      <c r="B293" s="1">
        <v>45895.585590277777</v>
      </c>
      <c r="C293" s="1">
        <v>45895.586631944447</v>
      </c>
      <c r="D293" s="39" t="s">
        <v>3501</v>
      </c>
      <c r="E293" s="39" t="s">
        <v>3502</v>
      </c>
      <c r="F293">
        <v>7</v>
      </c>
      <c r="I293" s="39" t="s">
        <v>11869</v>
      </c>
      <c r="L293">
        <v>8</v>
      </c>
      <c r="O293">
        <v>8</v>
      </c>
      <c r="R293" s="39" t="s">
        <v>42411</v>
      </c>
      <c r="S293">
        <v>0</v>
      </c>
      <c r="U293" s="39" t="s">
        <v>42412</v>
      </c>
      <c r="V293">
        <v>0</v>
      </c>
      <c r="X293" s="39" t="s">
        <v>42411</v>
      </c>
      <c r="Y293">
        <v>1</v>
      </c>
      <c r="AA293" s="39" t="s">
        <v>42410</v>
      </c>
      <c r="AC293">
        <v>0</v>
      </c>
      <c r="AD293" s="39" t="s">
        <v>42413</v>
      </c>
      <c r="AF293">
        <v>1</v>
      </c>
      <c r="AG293" s="39" t="s">
        <v>42410</v>
      </c>
      <c r="AI293">
        <v>1</v>
      </c>
      <c r="AJ293" s="39" t="s">
        <v>42409</v>
      </c>
      <c r="AL293">
        <v>0</v>
      </c>
      <c r="AM293" s="39" t="s">
        <v>42412</v>
      </c>
      <c r="AO293">
        <v>1</v>
      </c>
      <c r="AP293" s="39" t="s">
        <v>42409</v>
      </c>
      <c r="AR293">
        <v>1</v>
      </c>
      <c r="AS293" s="39" t="s">
        <v>42411</v>
      </c>
      <c r="AU293">
        <v>1</v>
      </c>
      <c r="AV293" s="39" t="s">
        <v>42414</v>
      </c>
      <c r="AW293">
        <v>1</v>
      </c>
      <c r="AY293" s="39" t="s">
        <v>42493</v>
      </c>
      <c r="AZ293">
        <v>0</v>
      </c>
    </row>
    <row r="294" spans="1:52" x14ac:dyDescent="0.3">
      <c r="A294">
        <v>293</v>
      </c>
      <c r="B294" s="1">
        <v>45895.583923611113</v>
      </c>
      <c r="C294" s="1">
        <v>45895.586724537039</v>
      </c>
      <c r="D294" s="39" t="s">
        <v>291</v>
      </c>
      <c r="E294" s="39" t="s">
        <v>292</v>
      </c>
      <c r="F294">
        <v>10</v>
      </c>
      <c r="I294" s="39" t="s">
        <v>292</v>
      </c>
      <c r="L294">
        <v>11</v>
      </c>
      <c r="O294">
        <v>26</v>
      </c>
      <c r="R294" s="39" t="s">
        <v>42409</v>
      </c>
      <c r="S294">
        <v>1</v>
      </c>
      <c r="U294" s="39" t="s">
        <v>42410</v>
      </c>
      <c r="V294">
        <v>1</v>
      </c>
      <c r="X294" s="39" t="s">
        <v>42411</v>
      </c>
      <c r="Y294">
        <v>1</v>
      </c>
      <c r="AA294" s="39" t="s">
        <v>42412</v>
      </c>
      <c r="AC294">
        <v>1</v>
      </c>
      <c r="AD294" s="39" t="s">
        <v>42410</v>
      </c>
      <c r="AF294">
        <v>0</v>
      </c>
      <c r="AG294" s="39" t="s">
        <v>42410</v>
      </c>
      <c r="AI294">
        <v>1</v>
      </c>
      <c r="AJ294" s="39" t="s">
        <v>42410</v>
      </c>
      <c r="AL294">
        <v>1</v>
      </c>
      <c r="AM294" s="39" t="s">
        <v>42412</v>
      </c>
      <c r="AO294">
        <v>1</v>
      </c>
      <c r="AP294" s="39" t="s">
        <v>42409</v>
      </c>
      <c r="AR294">
        <v>1</v>
      </c>
      <c r="AS294" s="39" t="s">
        <v>42413</v>
      </c>
      <c r="AU294">
        <v>0</v>
      </c>
      <c r="AV294" s="39" t="s">
        <v>42414</v>
      </c>
      <c r="AW294">
        <v>1</v>
      </c>
      <c r="AY294" s="39" t="s">
        <v>42423</v>
      </c>
      <c r="AZ294">
        <v>1</v>
      </c>
    </row>
    <row r="295" spans="1:52" x14ac:dyDescent="0.3">
      <c r="A295">
        <v>294</v>
      </c>
      <c r="B295" s="1">
        <v>45895.575787037036</v>
      </c>
      <c r="C295" s="1">
        <v>45895.586736111109</v>
      </c>
      <c r="D295" s="39" t="s">
        <v>316</v>
      </c>
      <c r="E295" s="39" t="s">
        <v>317</v>
      </c>
      <c r="F295">
        <v>10</v>
      </c>
      <c r="I295" s="39" t="s">
        <v>317</v>
      </c>
      <c r="L295">
        <v>11</v>
      </c>
      <c r="O295">
        <v>29</v>
      </c>
      <c r="R295" s="39" t="s">
        <v>42409</v>
      </c>
      <c r="S295">
        <v>1</v>
      </c>
      <c r="U295" s="39" t="s">
        <v>42410</v>
      </c>
      <c r="V295">
        <v>1</v>
      </c>
      <c r="X295" s="39" t="s">
        <v>42411</v>
      </c>
      <c r="Y295">
        <v>1</v>
      </c>
      <c r="AA295" s="39" t="s">
        <v>42412</v>
      </c>
      <c r="AC295">
        <v>1</v>
      </c>
      <c r="AD295" s="39" t="s">
        <v>42413</v>
      </c>
      <c r="AF295">
        <v>1</v>
      </c>
      <c r="AG295" s="39" t="s">
        <v>42410</v>
      </c>
      <c r="AI295">
        <v>1</v>
      </c>
      <c r="AJ295" s="39" t="s">
        <v>42410</v>
      </c>
      <c r="AL295">
        <v>1</v>
      </c>
      <c r="AM295" s="39" t="s">
        <v>42412</v>
      </c>
      <c r="AO295">
        <v>1</v>
      </c>
      <c r="AP295" s="39" t="s">
        <v>42409</v>
      </c>
      <c r="AR295">
        <v>1</v>
      </c>
      <c r="AS295" s="39" t="s">
        <v>42411</v>
      </c>
      <c r="AU295">
        <v>1</v>
      </c>
      <c r="AV295" s="39" t="s">
        <v>42433</v>
      </c>
      <c r="AW295">
        <v>0</v>
      </c>
      <c r="AY295" s="39" t="s">
        <v>42451</v>
      </c>
      <c r="AZ295">
        <v>0</v>
      </c>
    </row>
    <row r="296" spans="1:52" x14ac:dyDescent="0.3">
      <c r="A296">
        <v>295</v>
      </c>
      <c r="B296" s="1">
        <v>45895.579699074071</v>
      </c>
      <c r="C296" s="1">
        <v>45895.586759259262</v>
      </c>
      <c r="D296" s="39" t="s">
        <v>343</v>
      </c>
      <c r="E296" s="39" t="s">
        <v>344</v>
      </c>
      <c r="F296">
        <v>10</v>
      </c>
      <c r="I296" s="39" t="s">
        <v>344</v>
      </c>
      <c r="L296">
        <v>11</v>
      </c>
      <c r="O296">
        <v>35</v>
      </c>
      <c r="R296" s="39" t="s">
        <v>42409</v>
      </c>
      <c r="S296">
        <v>1</v>
      </c>
      <c r="U296" s="39" t="s">
        <v>42410</v>
      </c>
      <c r="V296">
        <v>1</v>
      </c>
      <c r="X296" s="39" t="s">
        <v>42411</v>
      </c>
      <c r="Y296">
        <v>1</v>
      </c>
      <c r="AA296" s="39" t="s">
        <v>42412</v>
      </c>
      <c r="AC296">
        <v>1</v>
      </c>
      <c r="AD296" s="39" t="s">
        <v>42413</v>
      </c>
      <c r="AF296">
        <v>1</v>
      </c>
      <c r="AG296" s="39" t="s">
        <v>42410</v>
      </c>
      <c r="AI296">
        <v>1</v>
      </c>
      <c r="AJ296" s="39" t="s">
        <v>42410</v>
      </c>
      <c r="AL296">
        <v>1</v>
      </c>
      <c r="AM296" s="39" t="s">
        <v>42412</v>
      </c>
      <c r="AO296">
        <v>1</v>
      </c>
      <c r="AP296" s="39" t="s">
        <v>42409</v>
      </c>
      <c r="AR296">
        <v>1</v>
      </c>
      <c r="AS296" s="39" t="s">
        <v>42411</v>
      </c>
      <c r="AU296">
        <v>1</v>
      </c>
      <c r="AV296" s="39" t="s">
        <v>42433</v>
      </c>
      <c r="AW296">
        <v>0</v>
      </c>
      <c r="AY296" s="39" t="s">
        <v>42451</v>
      </c>
      <c r="AZ296">
        <v>0</v>
      </c>
    </row>
    <row r="297" spans="1:52" x14ac:dyDescent="0.3">
      <c r="A297">
        <v>296</v>
      </c>
      <c r="B297" s="1">
        <v>45895.585300925923</v>
      </c>
      <c r="C297" s="1">
        <v>45895.586817129632</v>
      </c>
      <c r="D297" s="39" t="s">
        <v>67</v>
      </c>
      <c r="E297" s="39" t="s">
        <v>68</v>
      </c>
      <c r="F297">
        <v>11</v>
      </c>
      <c r="I297" s="39" t="s">
        <v>68</v>
      </c>
      <c r="L297">
        <v>11</v>
      </c>
      <c r="O297">
        <v>25</v>
      </c>
      <c r="R297" s="39" t="s">
        <v>42409</v>
      </c>
      <c r="S297">
        <v>1</v>
      </c>
      <c r="U297" s="39" t="s">
        <v>42410</v>
      </c>
      <c r="V297">
        <v>1</v>
      </c>
      <c r="X297" s="39" t="s">
        <v>42411</v>
      </c>
      <c r="Y297">
        <v>1</v>
      </c>
      <c r="AA297" s="39" t="s">
        <v>42412</v>
      </c>
      <c r="AC297">
        <v>1</v>
      </c>
      <c r="AD297" s="39" t="s">
        <v>42413</v>
      </c>
      <c r="AF297">
        <v>1</v>
      </c>
      <c r="AG297" s="39" t="s">
        <v>42410</v>
      </c>
      <c r="AI297">
        <v>1</v>
      </c>
      <c r="AJ297" s="39" t="s">
        <v>42410</v>
      </c>
      <c r="AL297">
        <v>1</v>
      </c>
      <c r="AM297" s="39" t="s">
        <v>42412</v>
      </c>
      <c r="AO297">
        <v>1</v>
      </c>
      <c r="AP297" s="39" t="s">
        <v>42409</v>
      </c>
      <c r="AR297">
        <v>1</v>
      </c>
      <c r="AS297" s="39" t="s">
        <v>42411</v>
      </c>
      <c r="AU297">
        <v>1</v>
      </c>
      <c r="AV297" s="39" t="s">
        <v>42414</v>
      </c>
      <c r="AW297">
        <v>1</v>
      </c>
      <c r="AY297" s="39" t="s">
        <v>42419</v>
      </c>
      <c r="AZ297">
        <v>0</v>
      </c>
    </row>
    <row r="298" spans="1:52" x14ac:dyDescent="0.3">
      <c r="A298">
        <v>297</v>
      </c>
      <c r="B298" s="1">
        <v>45895.577013888891</v>
      </c>
      <c r="C298" s="1">
        <v>45895.58766203704</v>
      </c>
      <c r="D298" s="39" t="s">
        <v>3520</v>
      </c>
      <c r="E298" s="39" t="s">
        <v>3521</v>
      </c>
      <c r="F298">
        <v>8</v>
      </c>
      <c r="I298" s="39" t="s">
        <v>3521</v>
      </c>
      <c r="L298">
        <v>8</v>
      </c>
      <c r="O298">
        <v>6</v>
      </c>
      <c r="R298" s="39" t="s">
        <v>42411</v>
      </c>
      <c r="S298">
        <v>0</v>
      </c>
      <c r="U298" s="39" t="s">
        <v>42412</v>
      </c>
      <c r="V298">
        <v>0</v>
      </c>
      <c r="X298" s="39" t="s">
        <v>42411</v>
      </c>
      <c r="Y298">
        <v>1</v>
      </c>
      <c r="AA298" s="39" t="s">
        <v>42411</v>
      </c>
      <c r="AC298">
        <v>0</v>
      </c>
      <c r="AD298" s="39" t="s">
        <v>42413</v>
      </c>
      <c r="AF298">
        <v>1</v>
      </c>
      <c r="AG298" s="39" t="s">
        <v>42410</v>
      </c>
      <c r="AI298">
        <v>1</v>
      </c>
      <c r="AJ298" s="39" t="s">
        <v>42410</v>
      </c>
      <c r="AL298">
        <v>1</v>
      </c>
      <c r="AM298" s="39" t="s">
        <v>42412</v>
      </c>
      <c r="AO298">
        <v>1</v>
      </c>
      <c r="AP298" s="39" t="s">
        <v>42409</v>
      </c>
      <c r="AR298">
        <v>1</v>
      </c>
      <c r="AS298" s="39" t="s">
        <v>42411</v>
      </c>
      <c r="AU298">
        <v>1</v>
      </c>
      <c r="AV298" s="39" t="s">
        <v>42414</v>
      </c>
      <c r="AW298">
        <v>1</v>
      </c>
      <c r="AY298" s="39" t="s">
        <v>42422</v>
      </c>
      <c r="AZ298">
        <v>0</v>
      </c>
    </row>
    <row r="299" spans="1:52" x14ac:dyDescent="0.3">
      <c r="A299">
        <v>298</v>
      </c>
      <c r="B299" s="1">
        <v>45895.576909722222</v>
      </c>
      <c r="C299" s="1">
        <v>45895.587673611109</v>
      </c>
      <c r="D299" s="39" t="s">
        <v>3473</v>
      </c>
      <c r="E299" s="39" t="s">
        <v>3474</v>
      </c>
      <c r="F299">
        <v>8</v>
      </c>
      <c r="I299" s="39" t="s">
        <v>3474</v>
      </c>
      <c r="L299">
        <v>8</v>
      </c>
      <c r="O299">
        <v>9</v>
      </c>
      <c r="R299" s="39" t="s">
        <v>42411</v>
      </c>
      <c r="S299">
        <v>0</v>
      </c>
      <c r="U299" s="39" t="s">
        <v>42412</v>
      </c>
      <c r="V299">
        <v>0</v>
      </c>
      <c r="X299" s="39" t="s">
        <v>42411</v>
      </c>
      <c r="Y299">
        <v>1</v>
      </c>
      <c r="AA299" s="39" t="s">
        <v>42411</v>
      </c>
      <c r="AC299">
        <v>0</v>
      </c>
      <c r="AD299" s="39" t="s">
        <v>42413</v>
      </c>
      <c r="AF299">
        <v>1</v>
      </c>
      <c r="AG299" s="39" t="s">
        <v>42410</v>
      </c>
      <c r="AI299">
        <v>1</v>
      </c>
      <c r="AJ299" s="39" t="s">
        <v>42410</v>
      </c>
      <c r="AL299">
        <v>1</v>
      </c>
      <c r="AM299" s="39" t="s">
        <v>42412</v>
      </c>
      <c r="AO299">
        <v>1</v>
      </c>
      <c r="AP299" s="39" t="s">
        <v>42409</v>
      </c>
      <c r="AR299">
        <v>1</v>
      </c>
      <c r="AS299" s="39" t="s">
        <v>42411</v>
      </c>
      <c r="AU299">
        <v>1</v>
      </c>
      <c r="AV299" s="39" t="s">
        <v>42414</v>
      </c>
      <c r="AW299">
        <v>1</v>
      </c>
      <c r="AY299" s="39" t="s">
        <v>42422</v>
      </c>
      <c r="AZ299">
        <v>0</v>
      </c>
    </row>
    <row r="300" spans="1:52" x14ac:dyDescent="0.3">
      <c r="A300">
        <v>299</v>
      </c>
      <c r="B300" s="1">
        <v>45895.584722222222</v>
      </c>
      <c r="C300" s="1">
        <v>45895.587800925925</v>
      </c>
      <c r="D300" s="39" t="s">
        <v>3659</v>
      </c>
      <c r="E300" s="39" t="s">
        <v>3660</v>
      </c>
      <c r="F300">
        <v>8</v>
      </c>
      <c r="I300" s="39" t="s">
        <v>3660</v>
      </c>
      <c r="L300">
        <v>8</v>
      </c>
      <c r="O300">
        <v>36</v>
      </c>
      <c r="R300" s="39" t="s">
        <v>42409</v>
      </c>
      <c r="S300">
        <v>1</v>
      </c>
      <c r="U300" s="39" t="s">
        <v>42409</v>
      </c>
      <c r="V300">
        <v>0</v>
      </c>
      <c r="X300" s="39" t="s">
        <v>42411</v>
      </c>
      <c r="Y300">
        <v>1</v>
      </c>
      <c r="AA300" s="39" t="s">
        <v>42409</v>
      </c>
      <c r="AC300">
        <v>0</v>
      </c>
      <c r="AD300" s="39" t="s">
        <v>42410</v>
      </c>
      <c r="AF300">
        <v>0</v>
      </c>
      <c r="AG300" s="39" t="s">
        <v>42410</v>
      </c>
      <c r="AI300">
        <v>1</v>
      </c>
      <c r="AJ300" s="39" t="s">
        <v>42410</v>
      </c>
      <c r="AL300">
        <v>1</v>
      </c>
      <c r="AM300" s="39" t="s">
        <v>42412</v>
      </c>
      <c r="AO300">
        <v>1</v>
      </c>
      <c r="AP300" s="39" t="s">
        <v>42409</v>
      </c>
      <c r="AR300">
        <v>1</v>
      </c>
      <c r="AS300" s="39" t="s">
        <v>42411</v>
      </c>
      <c r="AU300">
        <v>1</v>
      </c>
      <c r="AV300" s="39" t="s">
        <v>42414</v>
      </c>
      <c r="AW300">
        <v>1</v>
      </c>
      <c r="AY300" s="39" t="s">
        <v>42494</v>
      </c>
      <c r="AZ300">
        <v>0</v>
      </c>
    </row>
    <row r="301" spans="1:52" x14ac:dyDescent="0.3">
      <c r="A301">
        <v>300</v>
      </c>
      <c r="B301" s="1">
        <v>45895.584398148145</v>
      </c>
      <c r="C301" s="1">
        <v>45895.588182870371</v>
      </c>
      <c r="D301" s="39" t="s">
        <v>3764</v>
      </c>
      <c r="E301" s="39" t="s">
        <v>3765</v>
      </c>
      <c r="F301">
        <v>11</v>
      </c>
      <c r="I301" s="39" t="s">
        <v>11850</v>
      </c>
      <c r="L301">
        <v>8</v>
      </c>
      <c r="O301">
        <v>26</v>
      </c>
      <c r="R301" s="39" t="s">
        <v>42409</v>
      </c>
      <c r="S301">
        <v>1</v>
      </c>
      <c r="U301" s="39" t="s">
        <v>42410</v>
      </c>
      <c r="V301">
        <v>1</v>
      </c>
      <c r="X301" s="39" t="s">
        <v>42411</v>
      </c>
      <c r="Y301">
        <v>1</v>
      </c>
      <c r="AA301" s="39" t="s">
        <v>42409</v>
      </c>
      <c r="AC301">
        <v>0</v>
      </c>
      <c r="AD301" s="39" t="s">
        <v>42413</v>
      </c>
      <c r="AF301">
        <v>1</v>
      </c>
      <c r="AG301" s="39" t="s">
        <v>42410</v>
      </c>
      <c r="AI301">
        <v>1</v>
      </c>
      <c r="AJ301" s="39" t="s">
        <v>42410</v>
      </c>
      <c r="AL301">
        <v>1</v>
      </c>
      <c r="AM301" s="39" t="s">
        <v>42412</v>
      </c>
      <c r="AO301">
        <v>1</v>
      </c>
      <c r="AP301" s="39" t="s">
        <v>42409</v>
      </c>
      <c r="AR301">
        <v>1</v>
      </c>
      <c r="AS301" s="39" t="s">
        <v>42411</v>
      </c>
      <c r="AU301">
        <v>1</v>
      </c>
      <c r="AV301" s="39" t="s">
        <v>42414</v>
      </c>
      <c r="AW301">
        <v>1</v>
      </c>
      <c r="AY301" s="39" t="s">
        <v>42423</v>
      </c>
      <c r="AZ301">
        <v>1</v>
      </c>
    </row>
    <row r="302" spans="1:52" x14ac:dyDescent="0.3">
      <c r="A302">
        <v>301</v>
      </c>
      <c r="B302" s="1">
        <v>45895.587465277778</v>
      </c>
      <c r="C302" s="1">
        <v>45895.588310185187</v>
      </c>
      <c r="D302" s="39" t="s">
        <v>3755</v>
      </c>
      <c r="E302" s="39" t="s">
        <v>3756</v>
      </c>
      <c r="F302">
        <v>10</v>
      </c>
      <c r="I302" s="39" t="s">
        <v>3756</v>
      </c>
      <c r="L302">
        <v>8</v>
      </c>
      <c r="O302">
        <v>18</v>
      </c>
      <c r="R302" s="39" t="s">
        <v>42409</v>
      </c>
      <c r="S302">
        <v>1</v>
      </c>
      <c r="U302" s="39" t="s">
        <v>42410</v>
      </c>
      <c r="V302">
        <v>1</v>
      </c>
      <c r="X302" s="39" t="s">
        <v>42411</v>
      </c>
      <c r="Y302">
        <v>1</v>
      </c>
      <c r="AA302" s="39" t="s">
        <v>42412</v>
      </c>
      <c r="AC302">
        <v>1</v>
      </c>
      <c r="AD302" s="39" t="s">
        <v>42413</v>
      </c>
      <c r="AF302">
        <v>1</v>
      </c>
      <c r="AG302" s="39" t="s">
        <v>42410</v>
      </c>
      <c r="AI302">
        <v>1</v>
      </c>
      <c r="AJ302" s="39" t="s">
        <v>42413</v>
      </c>
      <c r="AL302">
        <v>0</v>
      </c>
      <c r="AM302" s="39" t="s">
        <v>42412</v>
      </c>
      <c r="AO302">
        <v>1</v>
      </c>
      <c r="AP302" s="39" t="s">
        <v>42409</v>
      </c>
      <c r="AR302">
        <v>1</v>
      </c>
      <c r="AS302" s="39" t="s">
        <v>42411</v>
      </c>
      <c r="AU302">
        <v>1</v>
      </c>
      <c r="AV302" s="39" t="s">
        <v>42414</v>
      </c>
      <c r="AW302">
        <v>1</v>
      </c>
      <c r="AY302" s="39" t="s">
        <v>42435</v>
      </c>
      <c r="AZ302">
        <v>0</v>
      </c>
    </row>
    <row r="303" spans="1:52" x14ac:dyDescent="0.3">
      <c r="A303">
        <v>302</v>
      </c>
      <c r="B303" s="1">
        <v>45895.580497685187</v>
      </c>
      <c r="C303" s="1">
        <v>45895.588773148149</v>
      </c>
      <c r="D303" s="39" t="s">
        <v>304</v>
      </c>
      <c r="E303" s="39" t="s">
        <v>305</v>
      </c>
      <c r="F303">
        <v>6</v>
      </c>
      <c r="I303" s="39" t="s">
        <v>306</v>
      </c>
      <c r="L303">
        <v>11</v>
      </c>
      <c r="O303">
        <v>17</v>
      </c>
      <c r="R303" s="39" t="s">
        <v>42413</v>
      </c>
      <c r="S303">
        <v>0</v>
      </c>
      <c r="U303" s="39" t="s">
        <v>42413</v>
      </c>
      <c r="V303">
        <v>0</v>
      </c>
      <c r="X303" s="39" t="s">
        <v>42411</v>
      </c>
      <c r="Y303">
        <v>1</v>
      </c>
      <c r="AA303" s="39" t="s">
        <v>42413</v>
      </c>
      <c r="AC303">
        <v>0</v>
      </c>
      <c r="AD303" s="39" t="s">
        <v>42411</v>
      </c>
      <c r="AF303">
        <v>0</v>
      </c>
      <c r="AG303" s="39" t="s">
        <v>42413</v>
      </c>
      <c r="AI303">
        <v>0</v>
      </c>
      <c r="AJ303" s="39" t="s">
        <v>42411</v>
      </c>
      <c r="AL303">
        <v>0</v>
      </c>
      <c r="AM303" s="39" t="s">
        <v>42412</v>
      </c>
      <c r="AO303">
        <v>1</v>
      </c>
      <c r="AP303" s="39" t="s">
        <v>42409</v>
      </c>
      <c r="AR303">
        <v>1</v>
      </c>
      <c r="AS303" s="39" t="s">
        <v>42411</v>
      </c>
      <c r="AU303">
        <v>1</v>
      </c>
      <c r="AV303" s="39" t="s">
        <v>42414</v>
      </c>
      <c r="AW303">
        <v>1</v>
      </c>
      <c r="AY303" s="39" t="s">
        <v>42423</v>
      </c>
      <c r="AZ303">
        <v>1</v>
      </c>
    </row>
    <row r="304" spans="1:52" x14ac:dyDescent="0.3">
      <c r="A304">
        <v>303</v>
      </c>
      <c r="B304" s="1">
        <v>45895.584143518521</v>
      </c>
      <c r="C304" s="1">
        <v>45895.589201388888</v>
      </c>
      <c r="D304" s="39" t="s">
        <v>3739</v>
      </c>
      <c r="E304" s="39" t="s">
        <v>3740</v>
      </c>
      <c r="F304">
        <v>10</v>
      </c>
      <c r="I304" s="39" t="s">
        <v>3740</v>
      </c>
      <c r="L304">
        <v>8</v>
      </c>
      <c r="O304">
        <v>15</v>
      </c>
      <c r="R304" s="39" t="s">
        <v>42409</v>
      </c>
      <c r="S304">
        <v>1</v>
      </c>
      <c r="U304" s="39" t="s">
        <v>42410</v>
      </c>
      <c r="V304">
        <v>1</v>
      </c>
      <c r="X304" s="39" t="s">
        <v>42411</v>
      </c>
      <c r="Y304">
        <v>1</v>
      </c>
      <c r="AA304" s="39" t="s">
        <v>42412</v>
      </c>
      <c r="AC304">
        <v>1</v>
      </c>
      <c r="AD304" s="39" t="s">
        <v>42413</v>
      </c>
      <c r="AF304">
        <v>1</v>
      </c>
      <c r="AG304" s="39" t="s">
        <v>42410</v>
      </c>
      <c r="AI304">
        <v>1</v>
      </c>
      <c r="AJ304" s="39" t="s">
        <v>42413</v>
      </c>
      <c r="AL304">
        <v>0</v>
      </c>
      <c r="AM304" s="39" t="s">
        <v>42412</v>
      </c>
      <c r="AO304">
        <v>1</v>
      </c>
      <c r="AP304" s="39" t="s">
        <v>42409</v>
      </c>
      <c r="AR304">
        <v>1</v>
      </c>
      <c r="AS304" s="39" t="s">
        <v>42411</v>
      </c>
      <c r="AU304">
        <v>1</v>
      </c>
      <c r="AV304" s="39" t="s">
        <v>42414</v>
      </c>
      <c r="AW304">
        <v>1</v>
      </c>
      <c r="AY304" s="39" t="s">
        <v>42428</v>
      </c>
      <c r="AZ304">
        <v>0</v>
      </c>
    </row>
    <row r="305" spans="1:52" x14ac:dyDescent="0.3">
      <c r="A305">
        <v>304</v>
      </c>
      <c r="B305" s="1">
        <v>45895.576944444445</v>
      </c>
      <c r="C305" s="1">
        <v>45895.589224537034</v>
      </c>
      <c r="D305" s="39" t="s">
        <v>3688</v>
      </c>
      <c r="E305" s="39" t="s">
        <v>3689</v>
      </c>
      <c r="F305">
        <v>7</v>
      </c>
      <c r="I305" s="39" t="s">
        <v>3689</v>
      </c>
      <c r="L305">
        <v>8</v>
      </c>
      <c r="O305">
        <v>20</v>
      </c>
      <c r="R305" s="39" t="s">
        <v>42409</v>
      </c>
      <c r="S305">
        <v>1</v>
      </c>
      <c r="U305" s="39" t="s">
        <v>42413</v>
      </c>
      <c r="V305">
        <v>0</v>
      </c>
      <c r="X305" s="39" t="s">
        <v>42411</v>
      </c>
      <c r="Y305">
        <v>1</v>
      </c>
      <c r="AA305" s="39" t="s">
        <v>42412</v>
      </c>
      <c r="AC305">
        <v>1</v>
      </c>
      <c r="AD305" s="39" t="s">
        <v>42410</v>
      </c>
      <c r="AF305">
        <v>0</v>
      </c>
      <c r="AG305" s="39" t="s">
        <v>42410</v>
      </c>
      <c r="AI305">
        <v>1</v>
      </c>
      <c r="AJ305" s="39" t="s">
        <v>42410</v>
      </c>
      <c r="AL305">
        <v>1</v>
      </c>
      <c r="AM305" s="39" t="s">
        <v>42412</v>
      </c>
      <c r="AO305">
        <v>1</v>
      </c>
      <c r="AP305" s="39" t="s">
        <v>42412</v>
      </c>
      <c r="AR305">
        <v>0</v>
      </c>
      <c r="AS305" s="39" t="s">
        <v>42412</v>
      </c>
      <c r="AU305">
        <v>0</v>
      </c>
      <c r="AV305" s="39" t="s">
        <v>42418</v>
      </c>
      <c r="AW305">
        <v>0</v>
      </c>
      <c r="AY305" s="39" t="s">
        <v>42423</v>
      </c>
      <c r="AZ305">
        <v>1</v>
      </c>
    </row>
    <row r="306" spans="1:52" x14ac:dyDescent="0.3">
      <c r="A306">
        <v>305</v>
      </c>
      <c r="B306" s="1">
        <v>45895.579097222224</v>
      </c>
      <c r="C306" s="1">
        <v>45895.589236111111</v>
      </c>
      <c r="D306" s="39" t="s">
        <v>3715</v>
      </c>
      <c r="E306" s="39" t="s">
        <v>3716</v>
      </c>
      <c r="F306">
        <v>11</v>
      </c>
      <c r="I306" s="39" t="s">
        <v>14719</v>
      </c>
      <c r="L306">
        <v>8</v>
      </c>
      <c r="O306">
        <v>14</v>
      </c>
      <c r="R306" s="39" t="s">
        <v>42409</v>
      </c>
      <c r="S306">
        <v>1</v>
      </c>
      <c r="U306" s="39" t="s">
        <v>42410</v>
      </c>
      <c r="V306">
        <v>1</v>
      </c>
      <c r="X306" s="39" t="s">
        <v>42411</v>
      </c>
      <c r="Y306">
        <v>1</v>
      </c>
      <c r="AA306" s="39" t="s">
        <v>42412</v>
      </c>
      <c r="AC306">
        <v>1</v>
      </c>
      <c r="AD306" s="39" t="s">
        <v>42413</v>
      </c>
      <c r="AF306">
        <v>1</v>
      </c>
      <c r="AG306" s="39" t="s">
        <v>42410</v>
      </c>
      <c r="AI306">
        <v>1</v>
      </c>
      <c r="AJ306" s="39" t="s">
        <v>42413</v>
      </c>
      <c r="AL306">
        <v>0</v>
      </c>
      <c r="AM306" s="39" t="s">
        <v>42412</v>
      </c>
      <c r="AO306">
        <v>1</v>
      </c>
      <c r="AP306" s="39" t="s">
        <v>42409</v>
      </c>
      <c r="AR306">
        <v>1</v>
      </c>
      <c r="AS306" s="39" t="s">
        <v>42411</v>
      </c>
      <c r="AU306">
        <v>1</v>
      </c>
      <c r="AV306" s="39" t="s">
        <v>42414</v>
      </c>
      <c r="AW306">
        <v>1</v>
      </c>
      <c r="AY306" s="39" t="s">
        <v>42423</v>
      </c>
      <c r="AZ306">
        <v>1</v>
      </c>
    </row>
    <row r="307" spans="1:52" x14ac:dyDescent="0.3">
      <c r="A307">
        <v>306</v>
      </c>
      <c r="B307" s="1">
        <v>45895.586469907408</v>
      </c>
      <c r="C307" s="1">
        <v>45895.589236111111</v>
      </c>
      <c r="D307" s="39" t="s">
        <v>3551</v>
      </c>
      <c r="E307" s="39" t="s">
        <v>3552</v>
      </c>
      <c r="F307">
        <v>7</v>
      </c>
      <c r="I307" s="39" t="s">
        <v>42495</v>
      </c>
      <c r="L307">
        <v>8</v>
      </c>
      <c r="O307">
        <v>39</v>
      </c>
      <c r="R307" s="39" t="s">
        <v>42409</v>
      </c>
      <c r="S307">
        <v>1</v>
      </c>
      <c r="U307" s="39" t="s">
        <v>42413</v>
      </c>
      <c r="V307">
        <v>0</v>
      </c>
      <c r="X307" s="39" t="s">
        <v>42411</v>
      </c>
      <c r="Y307">
        <v>1</v>
      </c>
      <c r="AA307" s="39" t="s">
        <v>42412</v>
      </c>
      <c r="AC307">
        <v>1</v>
      </c>
      <c r="AD307" s="39" t="s">
        <v>42410</v>
      </c>
      <c r="AF307">
        <v>0</v>
      </c>
      <c r="AG307" s="39" t="s">
        <v>42410</v>
      </c>
      <c r="AI307">
        <v>1</v>
      </c>
      <c r="AJ307" s="39" t="s">
        <v>42410</v>
      </c>
      <c r="AL307">
        <v>1</v>
      </c>
      <c r="AM307" s="39" t="s">
        <v>42412</v>
      </c>
      <c r="AO307">
        <v>1</v>
      </c>
      <c r="AP307" s="39" t="s">
        <v>42412</v>
      </c>
      <c r="AR307">
        <v>0</v>
      </c>
      <c r="AS307" s="39" t="s">
        <v>42412</v>
      </c>
      <c r="AU307">
        <v>0</v>
      </c>
      <c r="AV307" s="39" t="s">
        <v>42414</v>
      </c>
      <c r="AW307">
        <v>1</v>
      </c>
      <c r="AY307" s="39" t="s">
        <v>42419</v>
      </c>
      <c r="AZ307">
        <v>0</v>
      </c>
    </row>
    <row r="308" spans="1:52" x14ac:dyDescent="0.3">
      <c r="A308">
        <v>307</v>
      </c>
      <c r="B308" s="1">
        <v>45895.586608796293</v>
      </c>
      <c r="C308" s="1">
        <v>45895.589479166665</v>
      </c>
      <c r="D308" s="39" t="s">
        <v>3678</v>
      </c>
      <c r="E308" s="39" t="s">
        <v>3679</v>
      </c>
      <c r="F308">
        <v>8</v>
      </c>
      <c r="I308" s="39" t="s">
        <v>3680</v>
      </c>
      <c r="L308">
        <v>8</v>
      </c>
      <c r="O308">
        <v>19</v>
      </c>
      <c r="R308" s="39" t="s">
        <v>42409</v>
      </c>
      <c r="S308">
        <v>1</v>
      </c>
      <c r="U308" s="39" t="s">
        <v>42413</v>
      </c>
      <c r="V308">
        <v>0</v>
      </c>
      <c r="X308" s="39" t="s">
        <v>42411</v>
      </c>
      <c r="Y308">
        <v>1</v>
      </c>
      <c r="AA308" s="39" t="s">
        <v>42412</v>
      </c>
      <c r="AC308">
        <v>1</v>
      </c>
      <c r="AD308" s="39" t="s">
        <v>42410</v>
      </c>
      <c r="AF308">
        <v>0</v>
      </c>
      <c r="AG308" s="39" t="s">
        <v>42410</v>
      </c>
      <c r="AI308">
        <v>1</v>
      </c>
      <c r="AJ308" s="39" t="s">
        <v>42410</v>
      </c>
      <c r="AL308">
        <v>1</v>
      </c>
      <c r="AM308" s="39" t="s">
        <v>42412</v>
      </c>
      <c r="AO308">
        <v>1</v>
      </c>
      <c r="AP308" s="39" t="s">
        <v>42412</v>
      </c>
      <c r="AR308">
        <v>0</v>
      </c>
      <c r="AS308" s="39" t="s">
        <v>42412</v>
      </c>
      <c r="AU308">
        <v>0</v>
      </c>
      <c r="AV308" s="39" t="s">
        <v>42414</v>
      </c>
      <c r="AW308">
        <v>1</v>
      </c>
      <c r="AY308" s="39" t="s">
        <v>42423</v>
      </c>
      <c r="AZ308">
        <v>1</v>
      </c>
    </row>
    <row r="309" spans="1:52" x14ac:dyDescent="0.3">
      <c r="A309">
        <v>308</v>
      </c>
      <c r="B309" s="1">
        <v>45895.583240740743</v>
      </c>
      <c r="C309" s="1">
        <v>45895.589675925927</v>
      </c>
      <c r="D309" s="39" t="s">
        <v>3732</v>
      </c>
      <c r="E309" s="39" t="s">
        <v>3733</v>
      </c>
      <c r="F309">
        <v>9</v>
      </c>
      <c r="I309" s="39" t="s">
        <v>42072</v>
      </c>
      <c r="L309">
        <v>8</v>
      </c>
      <c r="O309">
        <v>37</v>
      </c>
      <c r="R309" s="39" t="s">
        <v>42409</v>
      </c>
      <c r="S309">
        <v>1</v>
      </c>
      <c r="U309" s="39" t="s">
        <v>42413</v>
      </c>
      <c r="V309">
        <v>0</v>
      </c>
      <c r="X309" s="39" t="s">
        <v>42411</v>
      </c>
      <c r="Y309">
        <v>1</v>
      </c>
      <c r="AA309" s="39" t="s">
        <v>42412</v>
      </c>
      <c r="AC309">
        <v>1</v>
      </c>
      <c r="AD309" s="39" t="s">
        <v>42413</v>
      </c>
      <c r="AF309">
        <v>1</v>
      </c>
      <c r="AG309" s="39" t="s">
        <v>42410</v>
      </c>
      <c r="AI309">
        <v>1</v>
      </c>
      <c r="AJ309" s="39" t="s">
        <v>42410</v>
      </c>
      <c r="AL309">
        <v>1</v>
      </c>
      <c r="AM309" s="39" t="s">
        <v>42412</v>
      </c>
      <c r="AO309">
        <v>1</v>
      </c>
      <c r="AP309" s="39" t="s">
        <v>42412</v>
      </c>
      <c r="AR309">
        <v>0</v>
      </c>
      <c r="AS309" s="39" t="s">
        <v>42412</v>
      </c>
      <c r="AU309">
        <v>0</v>
      </c>
      <c r="AV309" s="39" t="s">
        <v>42414</v>
      </c>
      <c r="AW309">
        <v>1</v>
      </c>
      <c r="AY309" s="39" t="s">
        <v>42423</v>
      </c>
      <c r="AZ309">
        <v>1</v>
      </c>
    </row>
    <row r="310" spans="1:52" x14ac:dyDescent="0.3">
      <c r="A310">
        <v>309</v>
      </c>
      <c r="B310" s="1">
        <v>45895.588842592595</v>
      </c>
      <c r="C310" s="1">
        <v>45895.590416666666</v>
      </c>
      <c r="D310" s="39" t="s">
        <v>3639</v>
      </c>
      <c r="E310" s="39" t="s">
        <v>3640</v>
      </c>
      <c r="F310">
        <v>8</v>
      </c>
      <c r="I310" s="39" t="s">
        <v>3640</v>
      </c>
      <c r="L310">
        <v>8</v>
      </c>
      <c r="O310">
        <v>34</v>
      </c>
      <c r="R310" s="39" t="s">
        <v>42409</v>
      </c>
      <c r="S310">
        <v>1</v>
      </c>
      <c r="U310" s="39" t="s">
        <v>42413</v>
      </c>
      <c r="V310">
        <v>0</v>
      </c>
      <c r="X310" s="39" t="s">
        <v>42411</v>
      </c>
      <c r="Y310">
        <v>1</v>
      </c>
      <c r="AA310" s="39" t="s">
        <v>42412</v>
      </c>
      <c r="AC310">
        <v>1</v>
      </c>
      <c r="AD310" s="39" t="s">
        <v>42410</v>
      </c>
      <c r="AF310">
        <v>0</v>
      </c>
      <c r="AG310" s="39" t="s">
        <v>42410</v>
      </c>
      <c r="AI310">
        <v>1</v>
      </c>
      <c r="AJ310" s="39" t="s">
        <v>42410</v>
      </c>
      <c r="AL310">
        <v>1</v>
      </c>
      <c r="AM310" s="39" t="s">
        <v>42412</v>
      </c>
      <c r="AO310">
        <v>1</v>
      </c>
      <c r="AP310" s="39" t="s">
        <v>42412</v>
      </c>
      <c r="AR310">
        <v>0</v>
      </c>
      <c r="AS310" s="39" t="s">
        <v>42412</v>
      </c>
      <c r="AU310">
        <v>0</v>
      </c>
      <c r="AV310" s="39" t="s">
        <v>42414</v>
      </c>
      <c r="AW310">
        <v>1</v>
      </c>
      <c r="AY310" s="39" t="s">
        <v>42423</v>
      </c>
      <c r="AZ310">
        <v>1</v>
      </c>
    </row>
    <row r="311" spans="1:52" x14ac:dyDescent="0.3">
      <c r="A311">
        <v>310</v>
      </c>
      <c r="B311" s="1">
        <v>45895.582743055558</v>
      </c>
      <c r="C311" s="1">
        <v>45895.591284722221</v>
      </c>
      <c r="D311" s="39" t="s">
        <v>3423</v>
      </c>
      <c r="E311" s="39" t="s">
        <v>3424</v>
      </c>
      <c r="F311">
        <v>7</v>
      </c>
      <c r="I311" s="39" t="s">
        <v>3425</v>
      </c>
      <c r="L311">
        <v>8</v>
      </c>
      <c r="O311">
        <v>12</v>
      </c>
      <c r="R311" s="39" t="s">
        <v>42411</v>
      </c>
      <c r="S311">
        <v>0</v>
      </c>
      <c r="U311" s="39" t="s">
        <v>42412</v>
      </c>
      <c r="V311">
        <v>0</v>
      </c>
      <c r="X311" s="39" t="s">
        <v>42410</v>
      </c>
      <c r="Y311">
        <v>0</v>
      </c>
      <c r="AA311" s="39" t="s">
        <v>42412</v>
      </c>
      <c r="AC311">
        <v>1</v>
      </c>
      <c r="AD311" s="39" t="s">
        <v>42412</v>
      </c>
      <c r="AF311">
        <v>0</v>
      </c>
      <c r="AG311" s="39" t="s">
        <v>42410</v>
      </c>
      <c r="AI311">
        <v>1</v>
      </c>
      <c r="AJ311" s="39" t="s">
        <v>42410</v>
      </c>
      <c r="AL311">
        <v>1</v>
      </c>
      <c r="AM311" s="39" t="s">
        <v>42412</v>
      </c>
      <c r="AO311">
        <v>1</v>
      </c>
      <c r="AP311" s="39" t="s">
        <v>42409</v>
      </c>
      <c r="AR311">
        <v>1</v>
      </c>
      <c r="AS311" s="39" t="s">
        <v>42410</v>
      </c>
      <c r="AU311">
        <v>0</v>
      </c>
      <c r="AV311" s="39" t="s">
        <v>42414</v>
      </c>
      <c r="AW311">
        <v>1</v>
      </c>
      <c r="AY311" s="39" t="s">
        <v>42423</v>
      </c>
      <c r="AZ311">
        <v>1</v>
      </c>
    </row>
    <row r="312" spans="1:52" x14ac:dyDescent="0.3">
      <c r="A312">
        <v>311</v>
      </c>
      <c r="B312" s="1">
        <v>45895.587094907409</v>
      </c>
      <c r="C312" s="1">
        <v>45895.593634259261</v>
      </c>
      <c r="D312" s="39" t="s">
        <v>3441</v>
      </c>
      <c r="E312" s="39" t="s">
        <v>3442</v>
      </c>
      <c r="F312">
        <v>7</v>
      </c>
      <c r="I312" s="39" t="s">
        <v>12063</v>
      </c>
      <c r="L312">
        <v>8</v>
      </c>
      <c r="O312">
        <v>4</v>
      </c>
      <c r="R312" s="39" t="s">
        <v>42411</v>
      </c>
      <c r="S312">
        <v>0</v>
      </c>
      <c r="U312" s="39" t="s">
        <v>42413</v>
      </c>
      <c r="V312">
        <v>0</v>
      </c>
      <c r="X312" s="39" t="s">
        <v>42411</v>
      </c>
      <c r="Y312">
        <v>1</v>
      </c>
      <c r="AA312" s="39" t="s">
        <v>42411</v>
      </c>
      <c r="AC312">
        <v>0</v>
      </c>
      <c r="AD312" s="39" t="s">
        <v>42413</v>
      </c>
      <c r="AF312">
        <v>1</v>
      </c>
      <c r="AG312" s="39" t="s">
        <v>42410</v>
      </c>
      <c r="AI312">
        <v>1</v>
      </c>
      <c r="AJ312" s="39" t="s">
        <v>42410</v>
      </c>
      <c r="AL312">
        <v>1</v>
      </c>
      <c r="AM312" s="39" t="s">
        <v>42412</v>
      </c>
      <c r="AO312">
        <v>1</v>
      </c>
      <c r="AP312" s="39" t="s">
        <v>42411</v>
      </c>
      <c r="AR312">
        <v>0</v>
      </c>
      <c r="AS312" s="39" t="s">
        <v>42411</v>
      </c>
      <c r="AU312">
        <v>1</v>
      </c>
      <c r="AV312" s="39" t="s">
        <v>42414</v>
      </c>
      <c r="AW312">
        <v>1</v>
      </c>
      <c r="AY312" s="39" t="s">
        <v>42419</v>
      </c>
      <c r="AZ312">
        <v>0</v>
      </c>
    </row>
    <row r="313" spans="1:52" x14ac:dyDescent="0.3">
      <c r="A313">
        <v>312</v>
      </c>
      <c r="B313" s="1">
        <v>45895.593240740738</v>
      </c>
      <c r="C313" s="1">
        <v>45895.593831018516</v>
      </c>
      <c r="D313" s="39" t="s">
        <v>3725</v>
      </c>
      <c r="E313" s="39" t="s">
        <v>3726</v>
      </c>
      <c r="F313">
        <v>8</v>
      </c>
      <c r="I313" s="39" t="s">
        <v>3726</v>
      </c>
      <c r="L313">
        <v>8</v>
      </c>
      <c r="O313">
        <v>2</v>
      </c>
      <c r="R313" s="39" t="s">
        <v>42409</v>
      </c>
      <c r="S313">
        <v>1</v>
      </c>
      <c r="U313" s="39" t="s">
        <v>42413</v>
      </c>
      <c r="V313">
        <v>0</v>
      </c>
      <c r="X313" s="39" t="s">
        <v>42411</v>
      </c>
      <c r="Y313">
        <v>1</v>
      </c>
      <c r="AA313" s="39" t="s">
        <v>42412</v>
      </c>
      <c r="AC313">
        <v>1</v>
      </c>
      <c r="AD313" s="39" t="s">
        <v>42410</v>
      </c>
      <c r="AF313">
        <v>0</v>
      </c>
      <c r="AG313" s="39" t="s">
        <v>42410</v>
      </c>
      <c r="AI313">
        <v>1</v>
      </c>
      <c r="AJ313" s="39" t="s">
        <v>42410</v>
      </c>
      <c r="AL313">
        <v>1</v>
      </c>
      <c r="AM313" s="39" t="s">
        <v>42412</v>
      </c>
      <c r="AO313">
        <v>1</v>
      </c>
      <c r="AP313" s="39" t="s">
        <v>42412</v>
      </c>
      <c r="AR313">
        <v>0</v>
      </c>
      <c r="AS313" s="39" t="s">
        <v>42412</v>
      </c>
      <c r="AU313">
        <v>0</v>
      </c>
      <c r="AV313" s="39" t="s">
        <v>42414</v>
      </c>
      <c r="AW313">
        <v>1</v>
      </c>
      <c r="AY313" s="39" t="s">
        <v>42423</v>
      </c>
      <c r="AZ313">
        <v>1</v>
      </c>
    </row>
    <row r="314" spans="1:52" x14ac:dyDescent="0.3">
      <c r="A314">
        <v>313</v>
      </c>
      <c r="B314" s="1">
        <v>45895.586875000001</v>
      </c>
      <c r="C314" s="1">
        <v>45895.593935185185</v>
      </c>
      <c r="D314" s="39" t="s">
        <v>3792</v>
      </c>
      <c r="E314" s="39" t="s">
        <v>3793</v>
      </c>
      <c r="F314">
        <v>12</v>
      </c>
      <c r="I314" s="39" t="s">
        <v>3793</v>
      </c>
      <c r="L314">
        <v>8</v>
      </c>
      <c r="O314">
        <v>17</v>
      </c>
      <c r="R314" s="39" t="s">
        <v>42409</v>
      </c>
      <c r="S314">
        <v>1</v>
      </c>
      <c r="U314" s="39" t="s">
        <v>42410</v>
      </c>
      <c r="V314">
        <v>1</v>
      </c>
      <c r="X314" s="39" t="s">
        <v>42411</v>
      </c>
      <c r="Y314">
        <v>1</v>
      </c>
      <c r="AA314" s="39" t="s">
        <v>42412</v>
      </c>
      <c r="AC314">
        <v>1</v>
      </c>
      <c r="AD314" s="39" t="s">
        <v>42413</v>
      </c>
      <c r="AF314">
        <v>1</v>
      </c>
      <c r="AG314" s="39" t="s">
        <v>42410</v>
      </c>
      <c r="AI314">
        <v>1</v>
      </c>
      <c r="AJ314" s="39" t="s">
        <v>42410</v>
      </c>
      <c r="AL314">
        <v>1</v>
      </c>
      <c r="AM314" s="39" t="s">
        <v>42412</v>
      </c>
      <c r="AO314">
        <v>1</v>
      </c>
      <c r="AP314" s="39" t="s">
        <v>42409</v>
      </c>
      <c r="AR314">
        <v>1</v>
      </c>
      <c r="AS314" s="39" t="s">
        <v>42411</v>
      </c>
      <c r="AU314">
        <v>1</v>
      </c>
      <c r="AV314" s="39" t="s">
        <v>42414</v>
      </c>
      <c r="AW314">
        <v>1</v>
      </c>
      <c r="AY314" s="39" t="s">
        <v>42423</v>
      </c>
      <c r="AZ314">
        <v>1</v>
      </c>
    </row>
    <row r="315" spans="1:52" x14ac:dyDescent="0.3">
      <c r="A315">
        <v>314</v>
      </c>
      <c r="B315" s="1">
        <v>45895.585196759261</v>
      </c>
      <c r="C315" s="1">
        <v>45895.595138888886</v>
      </c>
      <c r="D315" s="39" t="s">
        <v>3706</v>
      </c>
      <c r="E315" s="39" t="s">
        <v>3707</v>
      </c>
      <c r="F315">
        <v>5</v>
      </c>
      <c r="I315" s="39" t="s">
        <v>3707</v>
      </c>
      <c r="L315">
        <v>8</v>
      </c>
      <c r="O315">
        <v>3</v>
      </c>
      <c r="R315" s="39" t="s">
        <v>42411</v>
      </c>
      <c r="S315">
        <v>0</v>
      </c>
      <c r="U315" s="39" t="s">
        <v>42409</v>
      </c>
      <c r="V315">
        <v>0</v>
      </c>
      <c r="X315" s="39" t="s">
        <v>42411</v>
      </c>
      <c r="Y315">
        <v>1</v>
      </c>
      <c r="AA315" s="39" t="s">
        <v>42412</v>
      </c>
      <c r="AC315">
        <v>1</v>
      </c>
      <c r="AD315" s="39" t="s">
        <v>42412</v>
      </c>
      <c r="AF315">
        <v>0</v>
      </c>
      <c r="AG315" s="39" t="s">
        <v>42412</v>
      </c>
      <c r="AI315">
        <v>0</v>
      </c>
      <c r="AJ315" s="39" t="s">
        <v>42409</v>
      </c>
      <c r="AL315">
        <v>0</v>
      </c>
      <c r="AM315" s="39" t="s">
        <v>42413</v>
      </c>
      <c r="AO315">
        <v>0</v>
      </c>
      <c r="AP315" s="39" t="s">
        <v>42411</v>
      </c>
      <c r="AR315">
        <v>0</v>
      </c>
      <c r="AS315" s="39" t="s">
        <v>42411</v>
      </c>
      <c r="AU315">
        <v>1</v>
      </c>
      <c r="AV315" s="39" t="s">
        <v>42414</v>
      </c>
      <c r="AW315">
        <v>1</v>
      </c>
      <c r="AY315" s="39" t="s">
        <v>42423</v>
      </c>
      <c r="AZ315">
        <v>1</v>
      </c>
    </row>
    <row r="316" spans="1:52" x14ac:dyDescent="0.3">
      <c r="A316">
        <v>315</v>
      </c>
      <c r="B316" s="1">
        <v>45895.597337962965</v>
      </c>
      <c r="C316" s="1">
        <v>45895.597546296296</v>
      </c>
      <c r="D316" s="39" t="s">
        <v>3575</v>
      </c>
      <c r="E316" s="39" t="s">
        <v>3576</v>
      </c>
      <c r="F316">
        <v>10</v>
      </c>
      <c r="I316" s="39" t="s">
        <v>42496</v>
      </c>
      <c r="L316">
        <v>8</v>
      </c>
      <c r="O316">
        <v>33</v>
      </c>
      <c r="R316" s="39" t="s">
        <v>42409</v>
      </c>
      <c r="S316">
        <v>1</v>
      </c>
      <c r="U316" s="39" t="s">
        <v>42412</v>
      </c>
      <c r="V316">
        <v>0</v>
      </c>
      <c r="X316" s="39" t="s">
        <v>42411</v>
      </c>
      <c r="Y316">
        <v>1</v>
      </c>
      <c r="AA316" s="39" t="s">
        <v>42412</v>
      </c>
      <c r="AC316">
        <v>1</v>
      </c>
      <c r="AD316" s="39" t="s">
        <v>42413</v>
      </c>
      <c r="AF316">
        <v>1</v>
      </c>
      <c r="AG316" s="39" t="s">
        <v>42410</v>
      </c>
      <c r="AI316">
        <v>1</v>
      </c>
      <c r="AJ316" s="39" t="s">
        <v>42409</v>
      </c>
      <c r="AL316">
        <v>0</v>
      </c>
      <c r="AM316" s="39" t="s">
        <v>42412</v>
      </c>
      <c r="AO316">
        <v>1</v>
      </c>
      <c r="AP316" s="39" t="s">
        <v>42409</v>
      </c>
      <c r="AR316">
        <v>1</v>
      </c>
      <c r="AS316" s="39" t="s">
        <v>42411</v>
      </c>
      <c r="AU316">
        <v>1</v>
      </c>
      <c r="AV316" s="39" t="s">
        <v>42414</v>
      </c>
      <c r="AW316">
        <v>1</v>
      </c>
      <c r="AY316" s="39" t="s">
        <v>42423</v>
      </c>
      <c r="AZ316">
        <v>1</v>
      </c>
    </row>
    <row r="317" spans="1:52" x14ac:dyDescent="0.3">
      <c r="A317">
        <v>316</v>
      </c>
      <c r="B317" s="1">
        <v>45895.604456018518</v>
      </c>
      <c r="C317" s="1">
        <v>45895.605266203704</v>
      </c>
      <c r="D317" s="39" t="s">
        <v>95</v>
      </c>
      <c r="E317" s="39" t="s">
        <v>96</v>
      </c>
      <c r="F317">
        <v>6</v>
      </c>
      <c r="I317" s="39" t="s">
        <v>97</v>
      </c>
      <c r="L317">
        <v>11</v>
      </c>
      <c r="O317">
        <v>32</v>
      </c>
      <c r="R317" s="39" t="s">
        <v>42412</v>
      </c>
      <c r="S317">
        <v>0</v>
      </c>
      <c r="U317" s="39" t="s">
        <v>42413</v>
      </c>
      <c r="V317">
        <v>0</v>
      </c>
      <c r="X317" s="39" t="s">
        <v>42411</v>
      </c>
      <c r="Y317">
        <v>1</v>
      </c>
      <c r="AA317" s="39" t="s">
        <v>42412</v>
      </c>
      <c r="AC317">
        <v>1</v>
      </c>
      <c r="AD317" s="39" t="s">
        <v>42412</v>
      </c>
      <c r="AF317">
        <v>0</v>
      </c>
      <c r="AG317" s="39" t="s">
        <v>42413</v>
      </c>
      <c r="AI317">
        <v>0</v>
      </c>
      <c r="AJ317" s="39" t="s">
        <v>42410</v>
      </c>
      <c r="AL317">
        <v>1</v>
      </c>
      <c r="AM317" s="39" t="s">
        <v>42411</v>
      </c>
      <c r="AO317">
        <v>0</v>
      </c>
      <c r="AP317" s="39" t="s">
        <v>42409</v>
      </c>
      <c r="AR317">
        <v>1</v>
      </c>
      <c r="AS317" s="39" t="s">
        <v>42411</v>
      </c>
      <c r="AU317">
        <v>1</v>
      </c>
      <c r="AV317" s="39" t="s">
        <v>42414</v>
      </c>
      <c r="AW317">
        <v>1</v>
      </c>
      <c r="AY317" s="39" t="s">
        <v>42497</v>
      </c>
      <c r="AZ317">
        <v>0</v>
      </c>
    </row>
    <row r="318" spans="1:52" x14ac:dyDescent="0.3">
      <c r="A318">
        <v>317</v>
      </c>
      <c r="B318" s="1">
        <v>45897.534259259257</v>
      </c>
      <c r="C318" s="1">
        <v>45897.541701388887</v>
      </c>
      <c r="D318" s="39" t="s">
        <v>1242</v>
      </c>
      <c r="E318" s="39" t="s">
        <v>1243</v>
      </c>
      <c r="F318">
        <v>7</v>
      </c>
      <c r="I318" s="39" t="s">
        <v>1244</v>
      </c>
      <c r="L318">
        <v>1</v>
      </c>
      <c r="O318">
        <v>11</v>
      </c>
      <c r="R318" s="39" t="s">
        <v>42409</v>
      </c>
      <c r="S318">
        <v>1</v>
      </c>
      <c r="U318" s="39" t="s">
        <v>42413</v>
      </c>
      <c r="V318">
        <v>0</v>
      </c>
      <c r="X318" s="39" t="s">
        <v>42411</v>
      </c>
      <c r="Y318">
        <v>1</v>
      </c>
      <c r="AA318" s="39" t="s">
        <v>42412</v>
      </c>
      <c r="AC318">
        <v>1</v>
      </c>
      <c r="AD318" s="39" t="s">
        <v>42410</v>
      </c>
      <c r="AF318">
        <v>0</v>
      </c>
      <c r="AG318" s="39" t="s">
        <v>42413</v>
      </c>
      <c r="AI318">
        <v>0</v>
      </c>
      <c r="AJ318" s="39" t="s">
        <v>42412</v>
      </c>
      <c r="AL318">
        <v>0</v>
      </c>
      <c r="AM318" s="39" t="s">
        <v>42412</v>
      </c>
      <c r="AO318">
        <v>1</v>
      </c>
      <c r="AP318" s="39" t="s">
        <v>42409</v>
      </c>
      <c r="AR318">
        <v>1</v>
      </c>
      <c r="AS318" s="39" t="s">
        <v>42411</v>
      </c>
      <c r="AU318">
        <v>1</v>
      </c>
      <c r="AV318" s="39" t="s">
        <v>42414</v>
      </c>
      <c r="AW318">
        <v>1</v>
      </c>
      <c r="AY318" s="39" t="s">
        <v>42432</v>
      </c>
      <c r="AZ318">
        <v>0</v>
      </c>
    </row>
    <row r="319" spans="1:52" x14ac:dyDescent="0.3">
      <c r="A319">
        <v>318</v>
      </c>
      <c r="B319" s="1">
        <v>45897.543888888889</v>
      </c>
      <c r="C319" s="1">
        <v>45897.549062500002</v>
      </c>
      <c r="D319" s="39" t="s">
        <v>1201</v>
      </c>
      <c r="E319" s="39" t="s">
        <v>1202</v>
      </c>
      <c r="F319">
        <v>9</v>
      </c>
      <c r="I319" s="39" t="s">
        <v>1202</v>
      </c>
      <c r="L319">
        <v>1</v>
      </c>
      <c r="O319">
        <v>10</v>
      </c>
      <c r="R319" s="39" t="s">
        <v>42409</v>
      </c>
      <c r="S319">
        <v>1</v>
      </c>
      <c r="U319" s="39" t="s">
        <v>42410</v>
      </c>
      <c r="V319">
        <v>1</v>
      </c>
      <c r="X319" s="39" t="s">
        <v>42411</v>
      </c>
      <c r="Y319">
        <v>1</v>
      </c>
      <c r="AA319" s="39" t="s">
        <v>42412</v>
      </c>
      <c r="AC319">
        <v>1</v>
      </c>
      <c r="AD319" s="39" t="s">
        <v>42410</v>
      </c>
      <c r="AF319">
        <v>0</v>
      </c>
      <c r="AG319" s="39" t="s">
        <v>42410</v>
      </c>
      <c r="AI319">
        <v>1</v>
      </c>
      <c r="AJ319" s="39" t="s">
        <v>42413</v>
      </c>
      <c r="AL319">
        <v>0</v>
      </c>
      <c r="AM319" s="39" t="s">
        <v>42412</v>
      </c>
      <c r="AO319">
        <v>1</v>
      </c>
      <c r="AP319" s="39" t="s">
        <v>42412</v>
      </c>
      <c r="AR319">
        <v>0</v>
      </c>
      <c r="AS319" s="39" t="s">
        <v>42411</v>
      </c>
      <c r="AU319">
        <v>1</v>
      </c>
      <c r="AV319" s="39" t="s">
        <v>42414</v>
      </c>
      <c r="AW319">
        <v>1</v>
      </c>
      <c r="AY319" s="39" t="s">
        <v>42423</v>
      </c>
      <c r="AZ319">
        <v>1</v>
      </c>
    </row>
    <row r="320" spans="1:52" x14ac:dyDescent="0.3">
      <c r="A320">
        <v>319</v>
      </c>
      <c r="B320" s="1">
        <v>45897.543622685182</v>
      </c>
      <c r="C320" s="1">
        <v>45897.549062500002</v>
      </c>
      <c r="D320" s="39" t="s">
        <v>1253</v>
      </c>
      <c r="E320" s="39" t="s">
        <v>1254</v>
      </c>
      <c r="F320">
        <v>9</v>
      </c>
      <c r="I320" s="39" t="s">
        <v>1254</v>
      </c>
      <c r="L320">
        <v>1</v>
      </c>
      <c r="O320">
        <v>7</v>
      </c>
      <c r="R320" s="39" t="s">
        <v>42409</v>
      </c>
      <c r="S320">
        <v>1</v>
      </c>
      <c r="U320" s="39" t="s">
        <v>42410</v>
      </c>
      <c r="V320">
        <v>1</v>
      </c>
      <c r="X320" s="39" t="s">
        <v>42411</v>
      </c>
      <c r="Y320">
        <v>1</v>
      </c>
      <c r="AA320" s="39" t="s">
        <v>42412</v>
      </c>
      <c r="AC320">
        <v>1</v>
      </c>
      <c r="AD320" s="39" t="s">
        <v>42410</v>
      </c>
      <c r="AF320">
        <v>0</v>
      </c>
      <c r="AG320" s="39" t="s">
        <v>42410</v>
      </c>
      <c r="AI320">
        <v>1</v>
      </c>
      <c r="AJ320" s="39" t="s">
        <v>42413</v>
      </c>
      <c r="AL320">
        <v>0</v>
      </c>
      <c r="AM320" s="39" t="s">
        <v>42412</v>
      </c>
      <c r="AO320">
        <v>1</v>
      </c>
      <c r="AP320" s="39" t="s">
        <v>42412</v>
      </c>
      <c r="AR320">
        <v>0</v>
      </c>
      <c r="AS320" s="39" t="s">
        <v>42411</v>
      </c>
      <c r="AU320">
        <v>1</v>
      </c>
      <c r="AV320" s="39" t="s">
        <v>42414</v>
      </c>
      <c r="AW320">
        <v>1</v>
      </c>
      <c r="AY320" s="39" t="s">
        <v>42423</v>
      </c>
      <c r="AZ320">
        <v>1</v>
      </c>
    </row>
    <row r="321" spans="1:52" x14ac:dyDescent="0.3">
      <c r="A321">
        <v>320</v>
      </c>
      <c r="B321" s="1">
        <v>45897.571377314816</v>
      </c>
      <c r="C321" s="1">
        <v>45897.576145833336</v>
      </c>
      <c r="D321" s="39" t="s">
        <v>1429</v>
      </c>
      <c r="E321" s="39" t="s">
        <v>1430</v>
      </c>
      <c r="F321">
        <v>5</v>
      </c>
      <c r="I321" s="39" t="s">
        <v>1430</v>
      </c>
      <c r="L321">
        <v>1</v>
      </c>
      <c r="O321">
        <v>17</v>
      </c>
      <c r="R321" s="39" t="s">
        <v>42412</v>
      </c>
      <c r="S321">
        <v>0</v>
      </c>
      <c r="U321" s="39" t="s">
        <v>42413</v>
      </c>
      <c r="V321">
        <v>0</v>
      </c>
      <c r="X321" s="39" t="s">
        <v>42411</v>
      </c>
      <c r="Y321">
        <v>1</v>
      </c>
      <c r="AA321" s="39" t="s">
        <v>42409</v>
      </c>
      <c r="AC321">
        <v>0</v>
      </c>
      <c r="AD321" s="39" t="s">
        <v>42410</v>
      </c>
      <c r="AF321">
        <v>0</v>
      </c>
      <c r="AG321" s="39" t="s">
        <v>42410</v>
      </c>
      <c r="AI321">
        <v>1</v>
      </c>
      <c r="AJ321" s="39" t="s">
        <v>42413</v>
      </c>
      <c r="AL321">
        <v>0</v>
      </c>
      <c r="AM321" s="39" t="s">
        <v>42412</v>
      </c>
      <c r="AO321">
        <v>1</v>
      </c>
      <c r="AP321" s="39" t="s">
        <v>42412</v>
      </c>
      <c r="AR321">
        <v>0</v>
      </c>
      <c r="AS321" s="39" t="s">
        <v>42411</v>
      </c>
      <c r="AU321">
        <v>1</v>
      </c>
      <c r="AV321" s="39" t="s">
        <v>42414</v>
      </c>
      <c r="AW321">
        <v>1</v>
      </c>
      <c r="AY321" s="39" t="s">
        <v>42498</v>
      </c>
      <c r="AZ321">
        <v>0</v>
      </c>
    </row>
    <row r="322" spans="1:52" x14ac:dyDescent="0.3">
      <c r="A322">
        <v>321</v>
      </c>
      <c r="B322" s="1">
        <v>45898.415717592594</v>
      </c>
      <c r="C322" s="1">
        <v>45898.424363425926</v>
      </c>
      <c r="D322" s="39" t="s">
        <v>2562</v>
      </c>
      <c r="E322" s="39" t="s">
        <v>2563</v>
      </c>
      <c r="F322">
        <v>4</v>
      </c>
      <c r="I322" s="39" t="s">
        <v>42499</v>
      </c>
      <c r="L322">
        <v>9</v>
      </c>
      <c r="O322">
        <v>31</v>
      </c>
      <c r="R322" s="39" t="s">
        <v>42409</v>
      </c>
      <c r="S322">
        <v>1</v>
      </c>
      <c r="U322" s="39" t="s">
        <v>42409</v>
      </c>
      <c r="V322">
        <v>0</v>
      </c>
      <c r="X322" s="39" t="s">
        <v>42412</v>
      </c>
      <c r="Y322">
        <v>0</v>
      </c>
      <c r="AA322" s="39" t="s">
        <v>42409</v>
      </c>
      <c r="AC322">
        <v>0</v>
      </c>
      <c r="AD322" s="39" t="s">
        <v>42410</v>
      </c>
      <c r="AF322">
        <v>0</v>
      </c>
      <c r="AG322" s="39" t="s">
        <v>42410</v>
      </c>
      <c r="AI322">
        <v>1</v>
      </c>
      <c r="AJ322" s="39" t="s">
        <v>42413</v>
      </c>
      <c r="AL322">
        <v>0</v>
      </c>
      <c r="AM322" s="39" t="s">
        <v>42412</v>
      </c>
      <c r="AO322">
        <v>1</v>
      </c>
      <c r="AP322" s="39" t="s">
        <v>42413</v>
      </c>
      <c r="AR322">
        <v>0</v>
      </c>
      <c r="AS322" s="39" t="s">
        <v>42413</v>
      </c>
      <c r="AU322">
        <v>0</v>
      </c>
      <c r="AV322" s="39" t="s">
        <v>42414</v>
      </c>
      <c r="AW322">
        <v>1</v>
      </c>
      <c r="AY322" s="39" t="s">
        <v>42500</v>
      </c>
      <c r="AZ322">
        <v>0</v>
      </c>
    </row>
    <row r="323" spans="1:52" x14ac:dyDescent="0.3">
      <c r="A323">
        <v>322</v>
      </c>
      <c r="B323" s="1">
        <v>45898.438668981478</v>
      </c>
      <c r="C323" s="1">
        <v>45898.44226851852</v>
      </c>
      <c r="D323" s="39" t="s">
        <v>895</v>
      </c>
      <c r="E323" s="39" t="s">
        <v>896</v>
      </c>
      <c r="F323">
        <v>10</v>
      </c>
      <c r="I323" s="39" t="s">
        <v>896</v>
      </c>
      <c r="L323">
        <v>2</v>
      </c>
      <c r="O323">
        <v>23</v>
      </c>
      <c r="R323" s="39" t="s">
        <v>42409</v>
      </c>
      <c r="S323">
        <v>1</v>
      </c>
      <c r="U323" s="39" t="s">
        <v>42412</v>
      </c>
      <c r="V323">
        <v>0</v>
      </c>
      <c r="X323" s="39" t="s">
        <v>42411</v>
      </c>
      <c r="Y323">
        <v>1</v>
      </c>
      <c r="AA323" s="39" t="s">
        <v>42412</v>
      </c>
      <c r="AC323">
        <v>1</v>
      </c>
      <c r="AD323" s="39" t="s">
        <v>42413</v>
      </c>
      <c r="AF323">
        <v>1</v>
      </c>
      <c r="AG323" s="39" t="s">
        <v>42410</v>
      </c>
      <c r="AI323">
        <v>1</v>
      </c>
      <c r="AJ323" s="39" t="s">
        <v>42410</v>
      </c>
      <c r="AL323">
        <v>1</v>
      </c>
      <c r="AM323" s="39" t="s">
        <v>42412</v>
      </c>
      <c r="AO323">
        <v>1</v>
      </c>
      <c r="AP323" s="39" t="s">
        <v>42409</v>
      </c>
      <c r="AR323">
        <v>1</v>
      </c>
      <c r="AS323" s="39" t="s">
        <v>42411</v>
      </c>
      <c r="AU323">
        <v>1</v>
      </c>
      <c r="AV323" s="39" t="s">
        <v>42414</v>
      </c>
      <c r="AW323">
        <v>1</v>
      </c>
      <c r="AY323" s="39" t="s">
        <v>42429</v>
      </c>
      <c r="AZ323">
        <v>0</v>
      </c>
    </row>
    <row r="324" spans="1:52" x14ac:dyDescent="0.3">
      <c r="A324">
        <v>323</v>
      </c>
      <c r="B324" s="1">
        <v>45898.438842592594</v>
      </c>
      <c r="C324" s="1">
        <v>45898.442395833335</v>
      </c>
      <c r="D324" s="39" t="s">
        <v>869</v>
      </c>
      <c r="E324" s="39" t="s">
        <v>870</v>
      </c>
      <c r="F324">
        <v>12</v>
      </c>
      <c r="I324" s="39" t="s">
        <v>5366</v>
      </c>
      <c r="L324">
        <v>2</v>
      </c>
      <c r="O324">
        <v>13</v>
      </c>
      <c r="R324" s="39" t="s">
        <v>42409</v>
      </c>
      <c r="S324">
        <v>1</v>
      </c>
      <c r="U324" s="39" t="s">
        <v>42410</v>
      </c>
      <c r="V324">
        <v>1</v>
      </c>
      <c r="X324" s="39" t="s">
        <v>42411</v>
      </c>
      <c r="Y324">
        <v>1</v>
      </c>
      <c r="AA324" s="39" t="s">
        <v>42412</v>
      </c>
      <c r="AC324">
        <v>1</v>
      </c>
      <c r="AD324" s="39" t="s">
        <v>42413</v>
      </c>
      <c r="AF324">
        <v>1</v>
      </c>
      <c r="AG324" s="39" t="s">
        <v>42410</v>
      </c>
      <c r="AI324">
        <v>1</v>
      </c>
      <c r="AJ324" s="39" t="s">
        <v>42410</v>
      </c>
      <c r="AL324">
        <v>1</v>
      </c>
      <c r="AM324" s="39" t="s">
        <v>42412</v>
      </c>
      <c r="AO324">
        <v>1</v>
      </c>
      <c r="AP324" s="39" t="s">
        <v>42409</v>
      </c>
      <c r="AR324">
        <v>1</v>
      </c>
      <c r="AS324" s="39" t="s">
        <v>42411</v>
      </c>
      <c r="AU324">
        <v>1</v>
      </c>
      <c r="AV324" s="39" t="s">
        <v>42414</v>
      </c>
      <c r="AW324">
        <v>1</v>
      </c>
      <c r="AY324" s="39" t="s">
        <v>42423</v>
      </c>
      <c r="AZ324">
        <v>1</v>
      </c>
    </row>
    <row r="325" spans="1:52" x14ac:dyDescent="0.3">
      <c r="A325">
        <v>324</v>
      </c>
      <c r="B325" s="1">
        <v>45898.438819444447</v>
      </c>
      <c r="C325" s="1">
        <v>45898.442604166667</v>
      </c>
      <c r="D325" s="39" t="s">
        <v>945</v>
      </c>
      <c r="E325" s="39" t="s">
        <v>946</v>
      </c>
      <c r="F325">
        <v>9</v>
      </c>
      <c r="I325" s="39" t="s">
        <v>946</v>
      </c>
      <c r="L325">
        <v>2</v>
      </c>
      <c r="O325">
        <v>25</v>
      </c>
      <c r="R325" s="39" t="s">
        <v>42409</v>
      </c>
      <c r="S325">
        <v>1</v>
      </c>
      <c r="U325" s="39" t="s">
        <v>42412</v>
      </c>
      <c r="V325">
        <v>0</v>
      </c>
      <c r="X325" s="39" t="s">
        <v>42410</v>
      </c>
      <c r="Y325">
        <v>0</v>
      </c>
      <c r="AA325" s="39" t="s">
        <v>42409</v>
      </c>
      <c r="AC325">
        <v>0</v>
      </c>
      <c r="AD325" s="39" t="s">
        <v>42413</v>
      </c>
      <c r="AF325">
        <v>1</v>
      </c>
      <c r="AG325" s="39" t="s">
        <v>42410</v>
      </c>
      <c r="AI325">
        <v>1</v>
      </c>
      <c r="AJ325" s="39" t="s">
        <v>42410</v>
      </c>
      <c r="AL325">
        <v>1</v>
      </c>
      <c r="AM325" s="39" t="s">
        <v>42412</v>
      </c>
      <c r="AO325">
        <v>1</v>
      </c>
      <c r="AP325" s="39" t="s">
        <v>42409</v>
      </c>
      <c r="AR325">
        <v>1</v>
      </c>
      <c r="AS325" s="39" t="s">
        <v>42411</v>
      </c>
      <c r="AU325">
        <v>1</v>
      </c>
      <c r="AV325" s="39" t="s">
        <v>42414</v>
      </c>
      <c r="AW325">
        <v>1</v>
      </c>
      <c r="AY325" s="39" t="s">
        <v>42423</v>
      </c>
      <c r="AZ325">
        <v>1</v>
      </c>
    </row>
    <row r="326" spans="1:52" x14ac:dyDescent="0.3">
      <c r="A326">
        <v>325</v>
      </c>
      <c r="B326" s="1">
        <v>45898.438483796293</v>
      </c>
      <c r="C326" s="1">
        <v>45898.442615740743</v>
      </c>
      <c r="D326" s="39" t="s">
        <v>1108</v>
      </c>
      <c r="E326" s="39" t="s">
        <v>1109</v>
      </c>
      <c r="F326">
        <v>7</v>
      </c>
      <c r="I326" s="39" t="s">
        <v>1109</v>
      </c>
      <c r="L326">
        <v>2</v>
      </c>
      <c r="O326">
        <v>7</v>
      </c>
      <c r="R326" s="39" t="s">
        <v>42409</v>
      </c>
      <c r="S326">
        <v>1</v>
      </c>
      <c r="U326" s="39" t="s">
        <v>42412</v>
      </c>
      <c r="V326">
        <v>0</v>
      </c>
      <c r="X326" s="39" t="s">
        <v>42411</v>
      </c>
      <c r="Y326">
        <v>1</v>
      </c>
      <c r="AA326" s="39" t="s">
        <v>42409</v>
      </c>
      <c r="AC326">
        <v>0</v>
      </c>
      <c r="AD326" s="39" t="s">
        <v>42413</v>
      </c>
      <c r="AF326">
        <v>1</v>
      </c>
      <c r="AG326" s="39" t="s">
        <v>42410</v>
      </c>
      <c r="AI326">
        <v>1</v>
      </c>
      <c r="AJ326" s="39" t="s">
        <v>42412</v>
      </c>
      <c r="AL326">
        <v>0</v>
      </c>
      <c r="AM326" s="39" t="s">
        <v>42410</v>
      </c>
      <c r="AO326">
        <v>0</v>
      </c>
      <c r="AP326" s="39" t="s">
        <v>42409</v>
      </c>
      <c r="AR326">
        <v>1</v>
      </c>
      <c r="AS326" s="39" t="s">
        <v>42411</v>
      </c>
      <c r="AU326">
        <v>1</v>
      </c>
      <c r="AV326" s="39" t="s">
        <v>42414</v>
      </c>
      <c r="AW326">
        <v>1</v>
      </c>
      <c r="AY326" s="39" t="s">
        <v>42501</v>
      </c>
      <c r="AZ326">
        <v>0</v>
      </c>
    </row>
    <row r="327" spans="1:52" x14ac:dyDescent="0.3">
      <c r="A327">
        <v>326</v>
      </c>
      <c r="B327" s="1">
        <v>45898.438425925924</v>
      </c>
      <c r="C327" s="1">
        <v>45898.443472222221</v>
      </c>
      <c r="D327" s="39" t="s">
        <v>937</v>
      </c>
      <c r="E327" s="39" t="s">
        <v>938</v>
      </c>
      <c r="F327">
        <v>11</v>
      </c>
      <c r="I327" s="39" t="s">
        <v>938</v>
      </c>
      <c r="L327">
        <v>2</v>
      </c>
      <c r="O327">
        <v>27</v>
      </c>
      <c r="R327" s="39" t="s">
        <v>42409</v>
      </c>
      <c r="S327">
        <v>1</v>
      </c>
      <c r="U327" s="39" t="s">
        <v>42412</v>
      </c>
      <c r="V327">
        <v>0</v>
      </c>
      <c r="X327" s="39" t="s">
        <v>42411</v>
      </c>
      <c r="Y327">
        <v>1</v>
      </c>
      <c r="AA327" s="39" t="s">
        <v>42412</v>
      </c>
      <c r="AC327">
        <v>1</v>
      </c>
      <c r="AD327" s="39" t="s">
        <v>42413</v>
      </c>
      <c r="AF327">
        <v>1</v>
      </c>
      <c r="AG327" s="39" t="s">
        <v>42410</v>
      </c>
      <c r="AI327">
        <v>1</v>
      </c>
      <c r="AJ327" s="39" t="s">
        <v>42410</v>
      </c>
      <c r="AL327">
        <v>1</v>
      </c>
      <c r="AM327" s="39" t="s">
        <v>42412</v>
      </c>
      <c r="AO327">
        <v>1</v>
      </c>
      <c r="AP327" s="39" t="s">
        <v>42409</v>
      </c>
      <c r="AR327">
        <v>1</v>
      </c>
      <c r="AS327" s="39" t="s">
        <v>42411</v>
      </c>
      <c r="AU327">
        <v>1</v>
      </c>
      <c r="AV327" s="39" t="s">
        <v>42414</v>
      </c>
      <c r="AW327">
        <v>1</v>
      </c>
      <c r="AY327" s="39" t="s">
        <v>42423</v>
      </c>
      <c r="AZ327">
        <v>1</v>
      </c>
    </row>
    <row r="328" spans="1:52" x14ac:dyDescent="0.3">
      <c r="A328">
        <v>327</v>
      </c>
      <c r="B328" s="1">
        <v>45898.439768518518</v>
      </c>
      <c r="C328" s="1">
        <v>45898.446921296294</v>
      </c>
      <c r="D328" s="39" t="s">
        <v>1085</v>
      </c>
      <c r="E328" s="39" t="s">
        <v>1086</v>
      </c>
      <c r="F328">
        <v>10</v>
      </c>
      <c r="I328" s="39" t="s">
        <v>1086</v>
      </c>
      <c r="L328">
        <v>2</v>
      </c>
      <c r="O328">
        <v>33</v>
      </c>
      <c r="R328" s="39" t="s">
        <v>42409</v>
      </c>
      <c r="S328">
        <v>1</v>
      </c>
      <c r="U328" s="39" t="s">
        <v>42412</v>
      </c>
      <c r="V328">
        <v>0</v>
      </c>
      <c r="X328" s="39" t="s">
        <v>42411</v>
      </c>
      <c r="Y328">
        <v>1</v>
      </c>
      <c r="AA328" s="39" t="s">
        <v>42412</v>
      </c>
      <c r="AC328">
        <v>1</v>
      </c>
      <c r="AD328" s="39" t="s">
        <v>42413</v>
      </c>
      <c r="AF328">
        <v>1</v>
      </c>
      <c r="AG328" s="39" t="s">
        <v>42410</v>
      </c>
      <c r="AI328">
        <v>1</v>
      </c>
      <c r="AJ328" s="39" t="s">
        <v>42410</v>
      </c>
      <c r="AL328">
        <v>1</v>
      </c>
      <c r="AM328" s="39" t="s">
        <v>42412</v>
      </c>
      <c r="AO328">
        <v>1</v>
      </c>
      <c r="AP328" s="39" t="s">
        <v>42409</v>
      </c>
      <c r="AR328">
        <v>1</v>
      </c>
      <c r="AS328" s="39" t="s">
        <v>42411</v>
      </c>
      <c r="AU328">
        <v>1</v>
      </c>
      <c r="AV328" s="39" t="s">
        <v>42414</v>
      </c>
      <c r="AW328">
        <v>1</v>
      </c>
      <c r="AY328" s="39" t="s">
        <v>42502</v>
      </c>
      <c r="AZ328">
        <v>0</v>
      </c>
    </row>
    <row r="329" spans="1:52" x14ac:dyDescent="0.3">
      <c r="A329">
        <v>328</v>
      </c>
      <c r="B329" s="1">
        <v>45898.439097222225</v>
      </c>
      <c r="C329" s="1">
        <v>45898.44736111111</v>
      </c>
      <c r="D329" s="39" t="s">
        <v>952</v>
      </c>
      <c r="E329" s="39" t="s">
        <v>953</v>
      </c>
      <c r="F329">
        <v>12</v>
      </c>
      <c r="I329" s="39" t="s">
        <v>953</v>
      </c>
      <c r="L329">
        <v>2</v>
      </c>
      <c r="O329">
        <v>35</v>
      </c>
      <c r="R329" s="39" t="s">
        <v>42409</v>
      </c>
      <c r="S329">
        <v>1</v>
      </c>
      <c r="U329" s="39" t="s">
        <v>42410</v>
      </c>
      <c r="V329">
        <v>1</v>
      </c>
      <c r="X329" s="39" t="s">
        <v>42411</v>
      </c>
      <c r="Y329">
        <v>1</v>
      </c>
      <c r="AA329" s="39" t="s">
        <v>42412</v>
      </c>
      <c r="AC329">
        <v>1</v>
      </c>
      <c r="AD329" s="39" t="s">
        <v>42413</v>
      </c>
      <c r="AF329">
        <v>1</v>
      </c>
      <c r="AG329" s="39" t="s">
        <v>42410</v>
      </c>
      <c r="AI329">
        <v>1</v>
      </c>
      <c r="AJ329" s="39" t="s">
        <v>42410</v>
      </c>
      <c r="AL329">
        <v>1</v>
      </c>
      <c r="AM329" s="39" t="s">
        <v>42412</v>
      </c>
      <c r="AO329">
        <v>1</v>
      </c>
      <c r="AP329" s="39" t="s">
        <v>42409</v>
      </c>
      <c r="AR329">
        <v>1</v>
      </c>
      <c r="AS329" s="39" t="s">
        <v>42411</v>
      </c>
      <c r="AU329">
        <v>1</v>
      </c>
      <c r="AV329" s="39" t="s">
        <v>42414</v>
      </c>
      <c r="AW329">
        <v>1</v>
      </c>
      <c r="AY329" s="39" t="s">
        <v>42423</v>
      </c>
      <c r="AZ329">
        <v>1</v>
      </c>
    </row>
    <row r="330" spans="1:52" x14ac:dyDescent="0.3">
      <c r="A330">
        <v>329</v>
      </c>
      <c r="B330" s="1">
        <v>45898.439780092594</v>
      </c>
      <c r="C330" s="1">
        <v>45898.448946759258</v>
      </c>
      <c r="D330" s="39" t="s">
        <v>1075</v>
      </c>
      <c r="E330" s="39" t="s">
        <v>1076</v>
      </c>
      <c r="F330">
        <v>11</v>
      </c>
      <c r="I330" s="39" t="s">
        <v>1076</v>
      </c>
      <c r="L330">
        <v>2</v>
      </c>
      <c r="O330">
        <v>32</v>
      </c>
      <c r="R330" s="39" t="s">
        <v>42409</v>
      </c>
      <c r="S330">
        <v>1</v>
      </c>
      <c r="U330" s="39" t="s">
        <v>42410</v>
      </c>
      <c r="V330">
        <v>1</v>
      </c>
      <c r="X330" s="39" t="s">
        <v>42411</v>
      </c>
      <c r="Y330">
        <v>1</v>
      </c>
      <c r="AA330" s="39" t="s">
        <v>42412</v>
      </c>
      <c r="AC330">
        <v>1</v>
      </c>
      <c r="AD330" s="39" t="s">
        <v>42413</v>
      </c>
      <c r="AF330">
        <v>1</v>
      </c>
      <c r="AG330" s="39" t="s">
        <v>42410</v>
      </c>
      <c r="AI330">
        <v>1</v>
      </c>
      <c r="AJ330" s="39" t="s">
        <v>42410</v>
      </c>
      <c r="AL330">
        <v>1</v>
      </c>
      <c r="AM330" s="39" t="s">
        <v>42412</v>
      </c>
      <c r="AO330">
        <v>1</v>
      </c>
      <c r="AP330" s="39" t="s">
        <v>42409</v>
      </c>
      <c r="AR330">
        <v>1</v>
      </c>
      <c r="AS330" s="39" t="s">
        <v>42411</v>
      </c>
      <c r="AU330">
        <v>1</v>
      </c>
      <c r="AV330" s="39" t="s">
        <v>42414</v>
      </c>
      <c r="AW330">
        <v>1</v>
      </c>
      <c r="AY330" s="39" t="s">
        <v>42419</v>
      </c>
      <c r="AZ330">
        <v>0</v>
      </c>
    </row>
    <row r="331" spans="1:52" x14ac:dyDescent="0.3">
      <c r="A331">
        <v>330</v>
      </c>
      <c r="B331" s="1">
        <v>45898.439386574071</v>
      </c>
      <c r="C331" s="1">
        <v>45898.449305555558</v>
      </c>
      <c r="D331" s="39" t="s">
        <v>960</v>
      </c>
      <c r="E331" s="39" t="s">
        <v>961</v>
      </c>
      <c r="F331">
        <v>8</v>
      </c>
      <c r="I331" s="39" t="s">
        <v>961</v>
      </c>
      <c r="L331">
        <v>2</v>
      </c>
      <c r="O331">
        <v>1</v>
      </c>
      <c r="R331" s="39" t="s">
        <v>42409</v>
      </c>
      <c r="S331">
        <v>1</v>
      </c>
      <c r="U331" s="39" t="s">
        <v>42413</v>
      </c>
      <c r="V331">
        <v>0</v>
      </c>
      <c r="X331" s="39" t="s">
        <v>42411</v>
      </c>
      <c r="Y331">
        <v>1</v>
      </c>
      <c r="AA331" s="39" t="s">
        <v>42412</v>
      </c>
      <c r="AC331">
        <v>1</v>
      </c>
      <c r="AD331" s="39" t="s">
        <v>42410</v>
      </c>
      <c r="AF331">
        <v>0</v>
      </c>
      <c r="AG331" s="39" t="s">
        <v>42413</v>
      </c>
      <c r="AI331">
        <v>0</v>
      </c>
      <c r="AJ331" s="39" t="s">
        <v>42410</v>
      </c>
      <c r="AL331">
        <v>1</v>
      </c>
      <c r="AM331" s="39" t="s">
        <v>42412</v>
      </c>
      <c r="AO331">
        <v>1</v>
      </c>
      <c r="AP331" s="39" t="s">
        <v>42411</v>
      </c>
      <c r="AR331">
        <v>0</v>
      </c>
      <c r="AS331" s="39" t="s">
        <v>42411</v>
      </c>
      <c r="AU331">
        <v>1</v>
      </c>
      <c r="AV331" s="39" t="s">
        <v>42414</v>
      </c>
      <c r="AW331">
        <v>1</v>
      </c>
      <c r="AY331" s="39" t="s">
        <v>42423</v>
      </c>
      <c r="AZ331">
        <v>1</v>
      </c>
    </row>
    <row r="332" spans="1:52" x14ac:dyDescent="0.3">
      <c r="A332">
        <v>331</v>
      </c>
      <c r="B332" s="1">
        <v>45898.441724537035</v>
      </c>
      <c r="C332" s="1">
        <v>45898.450011574074</v>
      </c>
      <c r="D332" s="39" t="s">
        <v>1148</v>
      </c>
      <c r="E332" s="39" t="s">
        <v>1149</v>
      </c>
      <c r="F332">
        <v>11</v>
      </c>
      <c r="I332" s="39" t="s">
        <v>1150</v>
      </c>
      <c r="L332">
        <v>2</v>
      </c>
      <c r="O332">
        <v>8</v>
      </c>
      <c r="R332" s="39" t="s">
        <v>42409</v>
      </c>
      <c r="S332">
        <v>1</v>
      </c>
      <c r="U332" s="39" t="s">
        <v>42412</v>
      </c>
      <c r="V332">
        <v>0</v>
      </c>
      <c r="X332" s="39" t="s">
        <v>42411</v>
      </c>
      <c r="Y332">
        <v>1</v>
      </c>
      <c r="AA332" s="39" t="s">
        <v>42412</v>
      </c>
      <c r="AC332">
        <v>1</v>
      </c>
      <c r="AD332" s="39" t="s">
        <v>42413</v>
      </c>
      <c r="AF332">
        <v>1</v>
      </c>
      <c r="AG332" s="39" t="s">
        <v>42410</v>
      </c>
      <c r="AI332">
        <v>1</v>
      </c>
      <c r="AJ332" s="39" t="s">
        <v>42410</v>
      </c>
      <c r="AL332">
        <v>1</v>
      </c>
      <c r="AM332" s="39" t="s">
        <v>42412</v>
      </c>
      <c r="AO332">
        <v>1</v>
      </c>
      <c r="AP332" s="39" t="s">
        <v>42409</v>
      </c>
      <c r="AR332">
        <v>1</v>
      </c>
      <c r="AS332" s="39" t="s">
        <v>42411</v>
      </c>
      <c r="AU332">
        <v>1</v>
      </c>
      <c r="AV332" s="39" t="s">
        <v>42414</v>
      </c>
      <c r="AW332">
        <v>1</v>
      </c>
      <c r="AY332" s="39" t="s">
        <v>42423</v>
      </c>
      <c r="AZ332">
        <v>1</v>
      </c>
    </row>
    <row r="333" spans="1:52" x14ac:dyDescent="0.3">
      <c r="A333">
        <v>332</v>
      </c>
      <c r="B333" s="1">
        <v>45898.438761574071</v>
      </c>
      <c r="C333" s="1">
        <v>45898.450057870374</v>
      </c>
      <c r="D333" s="39" t="s">
        <v>904</v>
      </c>
      <c r="E333" s="39" t="s">
        <v>905</v>
      </c>
      <c r="F333">
        <v>11</v>
      </c>
      <c r="I333" s="39" t="s">
        <v>906</v>
      </c>
      <c r="L333">
        <v>2</v>
      </c>
      <c r="O333">
        <v>17</v>
      </c>
      <c r="R333" s="39" t="s">
        <v>42409</v>
      </c>
      <c r="S333">
        <v>1</v>
      </c>
      <c r="U333" s="39" t="s">
        <v>42412</v>
      </c>
      <c r="V333">
        <v>0</v>
      </c>
      <c r="X333" s="39" t="s">
        <v>42411</v>
      </c>
      <c r="Y333">
        <v>1</v>
      </c>
      <c r="AA333" s="39" t="s">
        <v>42412</v>
      </c>
      <c r="AC333">
        <v>1</v>
      </c>
      <c r="AD333" s="39" t="s">
        <v>42413</v>
      </c>
      <c r="AF333">
        <v>1</v>
      </c>
      <c r="AG333" s="39" t="s">
        <v>42410</v>
      </c>
      <c r="AI333">
        <v>1</v>
      </c>
      <c r="AJ333" s="39" t="s">
        <v>42410</v>
      </c>
      <c r="AL333">
        <v>1</v>
      </c>
      <c r="AM333" s="39" t="s">
        <v>42412</v>
      </c>
      <c r="AO333">
        <v>1</v>
      </c>
      <c r="AP333" s="39" t="s">
        <v>42409</v>
      </c>
      <c r="AR333">
        <v>1</v>
      </c>
      <c r="AS333" s="39" t="s">
        <v>42411</v>
      </c>
      <c r="AU333">
        <v>1</v>
      </c>
      <c r="AV333" s="39" t="s">
        <v>42414</v>
      </c>
      <c r="AW333">
        <v>1</v>
      </c>
      <c r="AY333" s="39" t="s">
        <v>42423</v>
      </c>
      <c r="AZ333">
        <v>1</v>
      </c>
    </row>
    <row r="334" spans="1:52" x14ac:dyDescent="0.3">
      <c r="A334">
        <v>333</v>
      </c>
      <c r="B334" s="1">
        <v>45898.444537037038</v>
      </c>
      <c r="C334" s="1">
        <v>45898.450127314813</v>
      </c>
      <c r="D334" s="39" t="s">
        <v>1097</v>
      </c>
      <c r="E334" s="39" t="s">
        <v>1098</v>
      </c>
      <c r="F334">
        <v>11</v>
      </c>
      <c r="I334" s="39" t="s">
        <v>1098</v>
      </c>
      <c r="L334">
        <v>2</v>
      </c>
      <c r="O334">
        <v>12</v>
      </c>
      <c r="R334" s="39" t="s">
        <v>42409</v>
      </c>
      <c r="S334">
        <v>1</v>
      </c>
      <c r="U334" s="39" t="s">
        <v>42412</v>
      </c>
      <c r="V334">
        <v>0</v>
      </c>
      <c r="X334" s="39" t="s">
        <v>42411</v>
      </c>
      <c r="Y334">
        <v>1</v>
      </c>
      <c r="AA334" s="39" t="s">
        <v>42412</v>
      </c>
      <c r="AC334">
        <v>1</v>
      </c>
      <c r="AD334" s="39" t="s">
        <v>42413</v>
      </c>
      <c r="AF334">
        <v>1</v>
      </c>
      <c r="AG334" s="39" t="s">
        <v>42410</v>
      </c>
      <c r="AI334">
        <v>1</v>
      </c>
      <c r="AJ334" s="39" t="s">
        <v>42410</v>
      </c>
      <c r="AL334">
        <v>1</v>
      </c>
      <c r="AM334" s="39" t="s">
        <v>42412</v>
      </c>
      <c r="AO334">
        <v>1</v>
      </c>
      <c r="AP334" s="39" t="s">
        <v>42409</v>
      </c>
      <c r="AR334">
        <v>1</v>
      </c>
      <c r="AS334" s="39" t="s">
        <v>42411</v>
      </c>
      <c r="AU334">
        <v>1</v>
      </c>
      <c r="AV334" s="39" t="s">
        <v>42414</v>
      </c>
      <c r="AW334">
        <v>1</v>
      </c>
      <c r="AY334" s="39" t="s">
        <v>42423</v>
      </c>
      <c r="AZ334">
        <v>1</v>
      </c>
    </row>
    <row r="335" spans="1:52" x14ac:dyDescent="0.3">
      <c r="A335">
        <v>334</v>
      </c>
      <c r="B335" s="1">
        <v>45898.448414351849</v>
      </c>
      <c r="C335" s="1">
        <v>45898.451412037037</v>
      </c>
      <c r="D335" s="39" t="s">
        <v>1162</v>
      </c>
      <c r="E335" s="39" t="s">
        <v>1163</v>
      </c>
      <c r="F335">
        <v>11</v>
      </c>
      <c r="I335" s="39" t="s">
        <v>5475</v>
      </c>
      <c r="L335">
        <v>2</v>
      </c>
      <c r="O335">
        <v>14</v>
      </c>
      <c r="R335" s="39" t="s">
        <v>42409</v>
      </c>
      <c r="S335">
        <v>1</v>
      </c>
      <c r="U335" s="39" t="s">
        <v>42412</v>
      </c>
      <c r="V335">
        <v>0</v>
      </c>
      <c r="X335" s="39" t="s">
        <v>42411</v>
      </c>
      <c r="Y335">
        <v>1</v>
      </c>
      <c r="AA335" s="39" t="s">
        <v>42412</v>
      </c>
      <c r="AC335">
        <v>1</v>
      </c>
      <c r="AD335" s="39" t="s">
        <v>42413</v>
      </c>
      <c r="AF335">
        <v>1</v>
      </c>
      <c r="AG335" s="39" t="s">
        <v>42410</v>
      </c>
      <c r="AI335">
        <v>1</v>
      </c>
      <c r="AJ335" s="39" t="s">
        <v>42410</v>
      </c>
      <c r="AL335">
        <v>1</v>
      </c>
      <c r="AM335" s="39" t="s">
        <v>42412</v>
      </c>
      <c r="AO335">
        <v>1</v>
      </c>
      <c r="AP335" s="39" t="s">
        <v>42409</v>
      </c>
      <c r="AR335">
        <v>1</v>
      </c>
      <c r="AS335" s="39" t="s">
        <v>42411</v>
      </c>
      <c r="AU335">
        <v>1</v>
      </c>
      <c r="AV335" s="39" t="s">
        <v>42414</v>
      </c>
      <c r="AW335">
        <v>1</v>
      </c>
      <c r="AY335" s="39" t="s">
        <v>42423</v>
      </c>
      <c r="AZ335">
        <v>1</v>
      </c>
    </row>
    <row r="336" spans="1:52" x14ac:dyDescent="0.3">
      <c r="A336">
        <v>335</v>
      </c>
      <c r="B336" s="1">
        <v>45898.449108796296</v>
      </c>
      <c r="C336" s="1">
        <v>45898.451423611114</v>
      </c>
      <c r="D336" s="39" t="s">
        <v>1172</v>
      </c>
      <c r="E336" s="39" t="s">
        <v>1173</v>
      </c>
      <c r="F336">
        <v>9</v>
      </c>
      <c r="I336" s="39" t="s">
        <v>1173</v>
      </c>
      <c r="L336">
        <v>2</v>
      </c>
      <c r="O336">
        <v>10</v>
      </c>
      <c r="R336" s="39" t="s">
        <v>42409</v>
      </c>
      <c r="S336">
        <v>1</v>
      </c>
      <c r="U336" s="39" t="s">
        <v>42412</v>
      </c>
      <c r="V336">
        <v>0</v>
      </c>
      <c r="X336" s="39" t="s">
        <v>42411</v>
      </c>
      <c r="Y336">
        <v>1</v>
      </c>
      <c r="AA336" s="39" t="s">
        <v>42412</v>
      </c>
      <c r="AC336">
        <v>1</v>
      </c>
      <c r="AD336" s="39" t="s">
        <v>42413</v>
      </c>
      <c r="AF336">
        <v>1</v>
      </c>
      <c r="AG336" s="39" t="s">
        <v>42410</v>
      </c>
      <c r="AI336">
        <v>1</v>
      </c>
      <c r="AJ336" s="39" t="s">
        <v>42410</v>
      </c>
      <c r="AL336">
        <v>1</v>
      </c>
      <c r="AM336" s="39" t="s">
        <v>42412</v>
      </c>
      <c r="AO336">
        <v>1</v>
      </c>
      <c r="AP336" s="39" t="s">
        <v>42409</v>
      </c>
      <c r="AR336">
        <v>1</v>
      </c>
      <c r="AS336" s="39" t="s">
        <v>42410</v>
      </c>
      <c r="AU336">
        <v>0</v>
      </c>
      <c r="AV336" s="39" t="s">
        <v>42418</v>
      </c>
      <c r="AW336">
        <v>0</v>
      </c>
      <c r="AY336" s="39" t="s">
        <v>42423</v>
      </c>
      <c r="AZ336">
        <v>1</v>
      </c>
    </row>
    <row r="337" spans="1:52" x14ac:dyDescent="0.3">
      <c r="A337">
        <v>336</v>
      </c>
      <c r="B337" s="1">
        <v>45898.44767361111</v>
      </c>
      <c r="C337" s="1">
        <v>45898.455208333333</v>
      </c>
      <c r="D337" s="39" t="s">
        <v>921</v>
      </c>
      <c r="E337" s="39" t="s">
        <v>922</v>
      </c>
      <c r="F337">
        <v>10</v>
      </c>
      <c r="I337" s="39" t="s">
        <v>922</v>
      </c>
      <c r="L337">
        <v>2</v>
      </c>
      <c r="O337">
        <v>5</v>
      </c>
      <c r="R337" s="39" t="s">
        <v>42409</v>
      </c>
      <c r="S337">
        <v>1</v>
      </c>
      <c r="U337" s="39" t="s">
        <v>42412</v>
      </c>
      <c r="V337">
        <v>0</v>
      </c>
      <c r="X337" s="39" t="s">
        <v>42411</v>
      </c>
      <c r="Y337">
        <v>1</v>
      </c>
      <c r="AA337" s="39" t="s">
        <v>42409</v>
      </c>
      <c r="AC337">
        <v>0</v>
      </c>
      <c r="AD337" s="39" t="s">
        <v>42413</v>
      </c>
      <c r="AF337">
        <v>1</v>
      </c>
      <c r="AG337" s="39" t="s">
        <v>42410</v>
      </c>
      <c r="AI337">
        <v>1</v>
      </c>
      <c r="AJ337" s="39" t="s">
        <v>42410</v>
      </c>
      <c r="AL337">
        <v>1</v>
      </c>
      <c r="AM337" s="39" t="s">
        <v>42412</v>
      </c>
      <c r="AO337">
        <v>1</v>
      </c>
      <c r="AP337" s="39" t="s">
        <v>42409</v>
      </c>
      <c r="AR337">
        <v>1</v>
      </c>
      <c r="AS337" s="39" t="s">
        <v>42411</v>
      </c>
      <c r="AU337">
        <v>1</v>
      </c>
      <c r="AV337" s="39" t="s">
        <v>42414</v>
      </c>
      <c r="AW337">
        <v>1</v>
      </c>
      <c r="AY337" s="39" t="s">
        <v>42423</v>
      </c>
      <c r="AZ337">
        <v>1</v>
      </c>
    </row>
    <row r="338" spans="1:52" x14ac:dyDescent="0.3">
      <c r="A338">
        <v>337</v>
      </c>
      <c r="B338" s="1">
        <v>45898.441111111111</v>
      </c>
      <c r="C338" s="1">
        <v>45898.45521990741</v>
      </c>
      <c r="D338" s="39" t="s">
        <v>981</v>
      </c>
      <c r="E338" s="39" t="s">
        <v>982</v>
      </c>
      <c r="F338">
        <v>10</v>
      </c>
      <c r="I338" s="39" t="s">
        <v>982</v>
      </c>
      <c r="L338">
        <v>2</v>
      </c>
      <c r="O338">
        <v>6</v>
      </c>
      <c r="R338" s="39" t="s">
        <v>42409</v>
      </c>
      <c r="S338">
        <v>1</v>
      </c>
      <c r="U338" s="39" t="s">
        <v>42412</v>
      </c>
      <c r="V338">
        <v>0</v>
      </c>
      <c r="X338" s="39" t="s">
        <v>42411</v>
      </c>
      <c r="Y338">
        <v>1</v>
      </c>
      <c r="AA338" s="39" t="s">
        <v>42409</v>
      </c>
      <c r="AC338">
        <v>0</v>
      </c>
      <c r="AD338" s="39" t="s">
        <v>42413</v>
      </c>
      <c r="AF338">
        <v>1</v>
      </c>
      <c r="AG338" s="39" t="s">
        <v>42410</v>
      </c>
      <c r="AI338">
        <v>1</v>
      </c>
      <c r="AJ338" s="39" t="s">
        <v>42410</v>
      </c>
      <c r="AL338">
        <v>1</v>
      </c>
      <c r="AM338" s="39" t="s">
        <v>42412</v>
      </c>
      <c r="AO338">
        <v>1</v>
      </c>
      <c r="AP338" s="39" t="s">
        <v>42409</v>
      </c>
      <c r="AR338">
        <v>1</v>
      </c>
      <c r="AS338" s="39" t="s">
        <v>42411</v>
      </c>
      <c r="AU338">
        <v>1</v>
      </c>
      <c r="AV338" s="39" t="s">
        <v>42414</v>
      </c>
      <c r="AW338">
        <v>1</v>
      </c>
      <c r="AY338" s="39" t="s">
        <v>42423</v>
      </c>
      <c r="AZ338">
        <v>1</v>
      </c>
    </row>
    <row r="339" spans="1:52" x14ac:dyDescent="0.3">
      <c r="A339">
        <v>338</v>
      </c>
      <c r="B339" s="1">
        <v>45898.462638888886</v>
      </c>
      <c r="C339" s="1">
        <v>45898.468726851854</v>
      </c>
      <c r="D339" s="39" t="s">
        <v>970</v>
      </c>
      <c r="E339" s="39" t="s">
        <v>971</v>
      </c>
      <c r="F339">
        <v>5</v>
      </c>
      <c r="I339" s="39" t="s">
        <v>972</v>
      </c>
      <c r="L339">
        <v>2</v>
      </c>
      <c r="O339">
        <v>3</v>
      </c>
      <c r="R339" s="39" t="s">
        <v>42409</v>
      </c>
      <c r="S339">
        <v>1</v>
      </c>
      <c r="U339" s="39" t="s">
        <v>42413</v>
      </c>
      <c r="V339">
        <v>0</v>
      </c>
      <c r="X339" s="39" t="s">
        <v>42411</v>
      </c>
      <c r="Y339">
        <v>1</v>
      </c>
      <c r="AA339" s="39" t="s">
        <v>42409</v>
      </c>
      <c r="AC339">
        <v>0</v>
      </c>
      <c r="AD339" s="39" t="s">
        <v>42410</v>
      </c>
      <c r="AF339">
        <v>0</v>
      </c>
      <c r="AG339" s="39" t="s">
        <v>42413</v>
      </c>
      <c r="AI339">
        <v>0</v>
      </c>
      <c r="AJ339" s="39" t="s">
        <v>42410</v>
      </c>
      <c r="AL339">
        <v>1</v>
      </c>
      <c r="AM339" s="39" t="s">
        <v>42412</v>
      </c>
      <c r="AO339">
        <v>1</v>
      </c>
      <c r="AP339" s="39" t="s">
        <v>42412</v>
      </c>
      <c r="AR339">
        <v>0</v>
      </c>
      <c r="AS339" s="39" t="s">
        <v>42409</v>
      </c>
      <c r="AU339">
        <v>0</v>
      </c>
      <c r="AV339" s="39" t="s">
        <v>42414</v>
      </c>
      <c r="AW339">
        <v>1</v>
      </c>
      <c r="AY339" s="39" t="s">
        <v>42422</v>
      </c>
      <c r="AZ339">
        <v>0</v>
      </c>
    </row>
    <row r="340" spans="1:52" x14ac:dyDescent="0.3">
      <c r="A340">
        <v>339</v>
      </c>
      <c r="B340" s="1">
        <v>45898.583831018521</v>
      </c>
      <c r="C340" s="1">
        <v>45898.586041666669</v>
      </c>
      <c r="D340" s="39" t="s">
        <v>2054</v>
      </c>
      <c r="E340" s="39" t="s">
        <v>2055</v>
      </c>
      <c r="F340">
        <v>8</v>
      </c>
      <c r="I340" s="39" t="s">
        <v>2055</v>
      </c>
      <c r="L340">
        <v>4</v>
      </c>
      <c r="O340">
        <v>26</v>
      </c>
      <c r="R340" s="39" t="s">
        <v>42409</v>
      </c>
      <c r="S340">
        <v>1</v>
      </c>
      <c r="U340" s="39" t="s">
        <v>42413</v>
      </c>
      <c r="V340">
        <v>0</v>
      </c>
      <c r="X340" s="39" t="s">
        <v>42411</v>
      </c>
      <c r="Y340">
        <v>1</v>
      </c>
      <c r="AA340" s="39" t="s">
        <v>42412</v>
      </c>
      <c r="AC340">
        <v>1</v>
      </c>
      <c r="AD340" s="39" t="s">
        <v>42410</v>
      </c>
      <c r="AF340">
        <v>0</v>
      </c>
      <c r="AG340" s="39" t="s">
        <v>42410</v>
      </c>
      <c r="AI340">
        <v>1</v>
      </c>
      <c r="AJ340" s="39" t="s">
        <v>42410</v>
      </c>
      <c r="AL340">
        <v>1</v>
      </c>
      <c r="AM340" s="39" t="s">
        <v>42412</v>
      </c>
      <c r="AO340">
        <v>1</v>
      </c>
      <c r="AP340" s="39" t="s">
        <v>42412</v>
      </c>
      <c r="AR340">
        <v>0</v>
      </c>
      <c r="AS340" s="39" t="s">
        <v>42412</v>
      </c>
      <c r="AU340">
        <v>0</v>
      </c>
      <c r="AV340" s="39" t="s">
        <v>42414</v>
      </c>
      <c r="AW340">
        <v>1</v>
      </c>
      <c r="AY340" s="39" t="s">
        <v>42423</v>
      </c>
      <c r="AZ340">
        <v>1</v>
      </c>
    </row>
    <row r="341" spans="1:52" x14ac:dyDescent="0.3">
      <c r="A341">
        <v>340</v>
      </c>
      <c r="B341" s="1">
        <v>45898.583738425928</v>
      </c>
      <c r="C341" s="1">
        <v>45898.586041666669</v>
      </c>
      <c r="D341" s="39" t="s">
        <v>2033</v>
      </c>
      <c r="E341" s="39" t="s">
        <v>2034</v>
      </c>
      <c r="F341">
        <v>8</v>
      </c>
      <c r="I341" s="39" t="s">
        <v>2034</v>
      </c>
      <c r="L341">
        <v>4</v>
      </c>
      <c r="O341">
        <v>23</v>
      </c>
      <c r="R341" s="39" t="s">
        <v>42409</v>
      </c>
      <c r="S341">
        <v>1</v>
      </c>
      <c r="U341" s="39" t="s">
        <v>42413</v>
      </c>
      <c r="V341">
        <v>0</v>
      </c>
      <c r="X341" s="39" t="s">
        <v>42411</v>
      </c>
      <c r="Y341">
        <v>1</v>
      </c>
      <c r="AA341" s="39" t="s">
        <v>42412</v>
      </c>
      <c r="AC341">
        <v>1</v>
      </c>
      <c r="AD341" s="39" t="s">
        <v>42410</v>
      </c>
      <c r="AF341">
        <v>0</v>
      </c>
      <c r="AG341" s="39" t="s">
        <v>42410</v>
      </c>
      <c r="AI341">
        <v>1</v>
      </c>
      <c r="AJ341" s="39" t="s">
        <v>42410</v>
      </c>
      <c r="AL341">
        <v>1</v>
      </c>
      <c r="AM341" s="39" t="s">
        <v>42412</v>
      </c>
      <c r="AO341">
        <v>1</v>
      </c>
      <c r="AP341" s="39" t="s">
        <v>42412</v>
      </c>
      <c r="AR341">
        <v>0</v>
      </c>
      <c r="AS341" s="39" t="s">
        <v>42412</v>
      </c>
      <c r="AU341">
        <v>0</v>
      </c>
      <c r="AV341" s="39" t="s">
        <v>42414</v>
      </c>
      <c r="AW341">
        <v>1</v>
      </c>
      <c r="AY341" s="39" t="s">
        <v>42423</v>
      </c>
      <c r="AZ341">
        <v>1</v>
      </c>
    </row>
    <row r="342" spans="1:52" x14ac:dyDescent="0.3">
      <c r="A342">
        <v>341</v>
      </c>
      <c r="B342" s="1">
        <v>45898.583136574074</v>
      </c>
      <c r="C342" s="1">
        <v>45898.586585648147</v>
      </c>
      <c r="D342" s="39" t="s">
        <v>2065</v>
      </c>
      <c r="E342" s="39" t="s">
        <v>2066</v>
      </c>
      <c r="F342">
        <v>8</v>
      </c>
      <c r="I342" s="39" t="s">
        <v>6484</v>
      </c>
      <c r="L342">
        <v>4</v>
      </c>
      <c r="O342">
        <v>25</v>
      </c>
      <c r="R342" s="39" t="s">
        <v>42409</v>
      </c>
      <c r="S342">
        <v>1</v>
      </c>
      <c r="U342" s="39" t="s">
        <v>42413</v>
      </c>
      <c r="V342">
        <v>0</v>
      </c>
      <c r="X342" s="39" t="s">
        <v>42411</v>
      </c>
      <c r="Y342">
        <v>1</v>
      </c>
      <c r="AA342" s="39" t="s">
        <v>42412</v>
      </c>
      <c r="AC342">
        <v>1</v>
      </c>
      <c r="AD342" s="39" t="s">
        <v>42410</v>
      </c>
      <c r="AF342">
        <v>0</v>
      </c>
      <c r="AG342" s="39" t="s">
        <v>42410</v>
      </c>
      <c r="AI342">
        <v>1</v>
      </c>
      <c r="AJ342" s="39" t="s">
        <v>42410</v>
      </c>
      <c r="AL342">
        <v>1</v>
      </c>
      <c r="AM342" s="39" t="s">
        <v>42412</v>
      </c>
      <c r="AO342">
        <v>1</v>
      </c>
      <c r="AP342" s="39" t="s">
        <v>42412</v>
      </c>
      <c r="AR342">
        <v>0</v>
      </c>
      <c r="AS342" s="39" t="s">
        <v>42412</v>
      </c>
      <c r="AU342">
        <v>0</v>
      </c>
      <c r="AV342" s="39" t="s">
        <v>42414</v>
      </c>
      <c r="AW342">
        <v>1</v>
      </c>
      <c r="AY342" s="39" t="s">
        <v>42423</v>
      </c>
      <c r="AZ342">
        <v>1</v>
      </c>
    </row>
    <row r="343" spans="1:52" x14ac:dyDescent="0.3">
      <c r="A343">
        <v>342</v>
      </c>
      <c r="B343" s="1">
        <v>45898.584918981483</v>
      </c>
      <c r="C343" s="1">
        <v>45898.588842592595</v>
      </c>
      <c r="D343" s="39" t="s">
        <v>2228</v>
      </c>
      <c r="E343" s="39" t="s">
        <v>2229</v>
      </c>
      <c r="F343">
        <v>10</v>
      </c>
      <c r="I343" s="39" t="s">
        <v>2229</v>
      </c>
      <c r="L343">
        <v>4</v>
      </c>
      <c r="O343">
        <v>5</v>
      </c>
      <c r="R343" s="39" t="s">
        <v>42409</v>
      </c>
      <c r="S343">
        <v>1</v>
      </c>
      <c r="U343" s="39" t="s">
        <v>42410</v>
      </c>
      <c r="V343">
        <v>1</v>
      </c>
      <c r="X343" s="39" t="s">
        <v>42411</v>
      </c>
      <c r="Y343">
        <v>1</v>
      </c>
      <c r="AA343" s="39" t="s">
        <v>42412</v>
      </c>
      <c r="AC343">
        <v>1</v>
      </c>
      <c r="AD343" s="39" t="s">
        <v>42413</v>
      </c>
      <c r="AF343">
        <v>1</v>
      </c>
      <c r="AG343" s="39" t="s">
        <v>42410</v>
      </c>
      <c r="AI343">
        <v>1</v>
      </c>
      <c r="AJ343" s="39" t="s">
        <v>42410</v>
      </c>
      <c r="AL343">
        <v>1</v>
      </c>
      <c r="AM343" s="39" t="s">
        <v>42409</v>
      </c>
      <c r="AO343">
        <v>0</v>
      </c>
      <c r="AP343" s="39" t="s">
        <v>42409</v>
      </c>
      <c r="AR343">
        <v>1</v>
      </c>
      <c r="AS343" s="39" t="s">
        <v>42411</v>
      </c>
      <c r="AU343">
        <v>1</v>
      </c>
      <c r="AV343" s="39" t="s">
        <v>42414</v>
      </c>
      <c r="AW343">
        <v>1</v>
      </c>
      <c r="AY343" s="39" t="s">
        <v>42422</v>
      </c>
      <c r="AZ343">
        <v>0</v>
      </c>
    </row>
    <row r="344" spans="1:52" x14ac:dyDescent="0.3">
      <c r="A344">
        <v>343</v>
      </c>
      <c r="B344" s="1">
        <v>45898.5858912037</v>
      </c>
      <c r="C344" s="1">
        <v>45898.58971064815</v>
      </c>
      <c r="D344" s="39" t="s">
        <v>2237</v>
      </c>
      <c r="E344" s="39" t="s">
        <v>2238</v>
      </c>
      <c r="F344">
        <v>11</v>
      </c>
      <c r="I344" s="39" t="s">
        <v>2239</v>
      </c>
      <c r="L344">
        <v>4</v>
      </c>
      <c r="O344">
        <v>6</v>
      </c>
      <c r="R344" s="39" t="s">
        <v>42409</v>
      </c>
      <c r="S344">
        <v>1</v>
      </c>
      <c r="U344" s="39" t="s">
        <v>42410</v>
      </c>
      <c r="V344">
        <v>1</v>
      </c>
      <c r="X344" s="39" t="s">
        <v>42411</v>
      </c>
      <c r="Y344">
        <v>1</v>
      </c>
      <c r="AA344" s="39" t="s">
        <v>42412</v>
      </c>
      <c r="AC344">
        <v>1</v>
      </c>
      <c r="AD344" s="39" t="s">
        <v>42413</v>
      </c>
      <c r="AF344">
        <v>1</v>
      </c>
      <c r="AG344" s="39" t="s">
        <v>42410</v>
      </c>
      <c r="AI344">
        <v>1</v>
      </c>
      <c r="AJ344" s="39" t="s">
        <v>42410</v>
      </c>
      <c r="AL344">
        <v>1</v>
      </c>
      <c r="AM344" s="39" t="s">
        <v>42412</v>
      </c>
      <c r="AO344">
        <v>1</v>
      </c>
      <c r="AP344" s="39" t="s">
        <v>42409</v>
      </c>
      <c r="AR344">
        <v>1</v>
      </c>
      <c r="AS344" s="39" t="s">
        <v>42411</v>
      </c>
      <c r="AU344">
        <v>1</v>
      </c>
      <c r="AV344" s="39" t="s">
        <v>42414</v>
      </c>
      <c r="AW344">
        <v>1</v>
      </c>
      <c r="AY344" s="39" t="s">
        <v>42422</v>
      </c>
      <c r="AZ344">
        <v>0</v>
      </c>
    </row>
    <row r="345" spans="1:52" x14ac:dyDescent="0.3">
      <c r="A345">
        <v>344</v>
      </c>
      <c r="B345" s="1">
        <v>45898.582835648151</v>
      </c>
      <c r="C345" s="1">
        <v>45898.59002314815</v>
      </c>
      <c r="D345" s="39" t="s">
        <v>2164</v>
      </c>
      <c r="E345" s="39" t="s">
        <v>2165</v>
      </c>
      <c r="F345">
        <v>11</v>
      </c>
      <c r="I345" s="39" t="s">
        <v>6015</v>
      </c>
      <c r="L345">
        <v>4</v>
      </c>
      <c r="O345">
        <v>7</v>
      </c>
      <c r="R345" s="39" t="s">
        <v>42409</v>
      </c>
      <c r="S345">
        <v>1</v>
      </c>
      <c r="U345" s="39" t="s">
        <v>42410</v>
      </c>
      <c r="V345">
        <v>1</v>
      </c>
      <c r="X345" s="39" t="s">
        <v>42411</v>
      </c>
      <c r="Y345">
        <v>1</v>
      </c>
      <c r="AA345" s="39" t="s">
        <v>42412</v>
      </c>
      <c r="AC345">
        <v>1</v>
      </c>
      <c r="AD345" s="39" t="s">
        <v>42413</v>
      </c>
      <c r="AF345">
        <v>1</v>
      </c>
      <c r="AG345" s="39" t="s">
        <v>42410</v>
      </c>
      <c r="AI345">
        <v>1</v>
      </c>
      <c r="AJ345" s="39" t="s">
        <v>42410</v>
      </c>
      <c r="AL345">
        <v>1</v>
      </c>
      <c r="AM345" s="39" t="s">
        <v>42412</v>
      </c>
      <c r="AO345">
        <v>1</v>
      </c>
      <c r="AP345" s="39" t="s">
        <v>42409</v>
      </c>
      <c r="AR345">
        <v>1</v>
      </c>
      <c r="AS345" s="39" t="s">
        <v>42411</v>
      </c>
      <c r="AU345">
        <v>1</v>
      </c>
      <c r="AV345" s="39" t="s">
        <v>42414</v>
      </c>
      <c r="AW345">
        <v>1</v>
      </c>
      <c r="AY345" s="39" t="s">
        <v>42422</v>
      </c>
      <c r="AZ345">
        <v>0</v>
      </c>
    </row>
    <row r="346" spans="1:52" x14ac:dyDescent="0.3">
      <c r="A346">
        <v>345</v>
      </c>
      <c r="B346" s="1">
        <v>45898.582361111112</v>
      </c>
      <c r="C346" s="1">
        <v>45898.590046296296</v>
      </c>
      <c r="D346" s="39" t="s">
        <v>2271</v>
      </c>
      <c r="E346" s="39" t="s">
        <v>2272</v>
      </c>
      <c r="F346">
        <v>11</v>
      </c>
      <c r="I346" s="39" t="s">
        <v>2272</v>
      </c>
      <c r="L346">
        <v>4</v>
      </c>
      <c r="O346">
        <v>12</v>
      </c>
      <c r="R346" s="39" t="s">
        <v>42409</v>
      </c>
      <c r="S346">
        <v>1</v>
      </c>
      <c r="U346" s="39" t="s">
        <v>42410</v>
      </c>
      <c r="V346">
        <v>1</v>
      </c>
      <c r="X346" s="39" t="s">
        <v>42411</v>
      </c>
      <c r="Y346">
        <v>1</v>
      </c>
      <c r="AA346" s="39" t="s">
        <v>42412</v>
      </c>
      <c r="AC346">
        <v>1</v>
      </c>
      <c r="AD346" s="39" t="s">
        <v>42413</v>
      </c>
      <c r="AF346">
        <v>1</v>
      </c>
      <c r="AG346" s="39" t="s">
        <v>42410</v>
      </c>
      <c r="AI346">
        <v>1</v>
      </c>
      <c r="AJ346" s="39" t="s">
        <v>42410</v>
      </c>
      <c r="AL346">
        <v>1</v>
      </c>
      <c r="AM346" s="39" t="s">
        <v>42412</v>
      </c>
      <c r="AO346">
        <v>1</v>
      </c>
      <c r="AP346" s="39" t="s">
        <v>42409</v>
      </c>
      <c r="AR346">
        <v>1</v>
      </c>
      <c r="AS346" s="39" t="s">
        <v>42411</v>
      </c>
      <c r="AU346">
        <v>1</v>
      </c>
      <c r="AV346" s="39" t="s">
        <v>42414</v>
      </c>
      <c r="AW346">
        <v>1</v>
      </c>
      <c r="AY346" s="39" t="s">
        <v>42422</v>
      </c>
      <c r="AZ346">
        <v>0</v>
      </c>
    </row>
    <row r="347" spans="1:52" x14ac:dyDescent="0.3">
      <c r="A347">
        <v>346</v>
      </c>
      <c r="B347" s="1">
        <v>45898.582673611112</v>
      </c>
      <c r="C347" s="1">
        <v>45898.590428240743</v>
      </c>
      <c r="D347" s="39" t="s">
        <v>2013</v>
      </c>
      <c r="E347" s="39" t="s">
        <v>2014</v>
      </c>
      <c r="F347">
        <v>6</v>
      </c>
      <c r="I347" s="39" t="s">
        <v>2014</v>
      </c>
      <c r="L347">
        <v>4</v>
      </c>
      <c r="O347">
        <v>20</v>
      </c>
      <c r="R347" s="39" t="s">
        <v>42409</v>
      </c>
      <c r="S347">
        <v>1</v>
      </c>
      <c r="U347" s="39" t="s">
        <v>42413</v>
      </c>
      <c r="V347">
        <v>0</v>
      </c>
      <c r="X347" s="39" t="s">
        <v>42412</v>
      </c>
      <c r="Y347">
        <v>0</v>
      </c>
      <c r="AA347" s="39" t="s">
        <v>42411</v>
      </c>
      <c r="AC347">
        <v>0</v>
      </c>
      <c r="AD347" s="39" t="s">
        <v>42410</v>
      </c>
      <c r="AF347">
        <v>0</v>
      </c>
      <c r="AG347" s="39" t="s">
        <v>42410</v>
      </c>
      <c r="AI347">
        <v>1</v>
      </c>
      <c r="AJ347" s="39" t="s">
        <v>42412</v>
      </c>
      <c r="AL347">
        <v>0</v>
      </c>
      <c r="AM347" s="39" t="s">
        <v>42412</v>
      </c>
      <c r="AO347">
        <v>1</v>
      </c>
      <c r="AP347" s="39" t="s">
        <v>42412</v>
      </c>
      <c r="AR347">
        <v>0</v>
      </c>
      <c r="AS347" s="39" t="s">
        <v>42411</v>
      </c>
      <c r="AU347">
        <v>1</v>
      </c>
      <c r="AV347" s="39" t="s">
        <v>42414</v>
      </c>
      <c r="AW347">
        <v>1</v>
      </c>
      <c r="AY347" s="39" t="s">
        <v>42423</v>
      </c>
      <c r="AZ347">
        <v>1</v>
      </c>
    </row>
    <row r="348" spans="1:52" x14ac:dyDescent="0.3">
      <c r="A348">
        <v>347</v>
      </c>
      <c r="B348" s="1">
        <v>45898.587210648147</v>
      </c>
      <c r="C348" s="1">
        <v>45898.591458333336</v>
      </c>
      <c r="D348" s="39" t="s">
        <v>2105</v>
      </c>
      <c r="E348" s="39" t="s">
        <v>2106</v>
      </c>
      <c r="F348">
        <v>8</v>
      </c>
      <c r="I348" s="39" t="s">
        <v>2106</v>
      </c>
      <c r="L348">
        <v>4</v>
      </c>
      <c r="O348">
        <v>21</v>
      </c>
      <c r="R348" s="39" t="s">
        <v>42409</v>
      </c>
      <c r="S348">
        <v>1</v>
      </c>
      <c r="U348" s="39" t="s">
        <v>42413</v>
      </c>
      <c r="V348">
        <v>0</v>
      </c>
      <c r="X348" s="39" t="s">
        <v>42411</v>
      </c>
      <c r="Y348">
        <v>1</v>
      </c>
      <c r="AA348" s="39" t="s">
        <v>42412</v>
      </c>
      <c r="AC348">
        <v>1</v>
      </c>
      <c r="AD348" s="39" t="s">
        <v>42410</v>
      </c>
      <c r="AF348">
        <v>0</v>
      </c>
      <c r="AG348" s="39" t="s">
        <v>42410</v>
      </c>
      <c r="AI348">
        <v>1</v>
      </c>
      <c r="AJ348" s="39" t="s">
        <v>42410</v>
      </c>
      <c r="AL348">
        <v>1</v>
      </c>
      <c r="AM348" s="39" t="s">
        <v>42412</v>
      </c>
      <c r="AO348">
        <v>1</v>
      </c>
      <c r="AP348" s="39" t="s">
        <v>42412</v>
      </c>
      <c r="AR348">
        <v>0</v>
      </c>
      <c r="AS348" s="39" t="s">
        <v>42412</v>
      </c>
      <c r="AU348">
        <v>0</v>
      </c>
      <c r="AV348" s="39" t="s">
        <v>42414</v>
      </c>
      <c r="AW348">
        <v>1</v>
      </c>
      <c r="AY348" s="39" t="s">
        <v>42423</v>
      </c>
      <c r="AZ348">
        <v>1</v>
      </c>
    </row>
    <row r="349" spans="1:52" x14ac:dyDescent="0.3">
      <c r="A349">
        <v>348</v>
      </c>
      <c r="B349" s="1">
        <v>45898.584548611114</v>
      </c>
      <c r="C349" s="1">
        <v>45898.594560185185</v>
      </c>
      <c r="D349" s="39" t="s">
        <v>1976</v>
      </c>
      <c r="E349" s="39" t="s">
        <v>1977</v>
      </c>
      <c r="F349">
        <v>10</v>
      </c>
      <c r="I349" s="39" t="s">
        <v>42503</v>
      </c>
      <c r="L349">
        <v>4</v>
      </c>
      <c r="O349">
        <v>33</v>
      </c>
      <c r="R349" s="39" t="s">
        <v>42409</v>
      </c>
      <c r="S349">
        <v>1</v>
      </c>
      <c r="U349" s="39" t="s">
        <v>42412</v>
      </c>
      <c r="V349">
        <v>0</v>
      </c>
      <c r="X349" s="39" t="s">
        <v>42411</v>
      </c>
      <c r="Y349">
        <v>1</v>
      </c>
      <c r="AA349" s="39" t="s">
        <v>42409</v>
      </c>
      <c r="AC349">
        <v>0</v>
      </c>
      <c r="AD349" s="39" t="s">
        <v>42413</v>
      </c>
      <c r="AF349">
        <v>1</v>
      </c>
      <c r="AG349" s="39" t="s">
        <v>42410</v>
      </c>
      <c r="AI349">
        <v>1</v>
      </c>
      <c r="AJ349" s="39" t="s">
        <v>42410</v>
      </c>
      <c r="AL349">
        <v>1</v>
      </c>
      <c r="AM349" s="39" t="s">
        <v>42412</v>
      </c>
      <c r="AO349">
        <v>1</v>
      </c>
      <c r="AP349" s="39" t="s">
        <v>42409</v>
      </c>
      <c r="AR349">
        <v>1</v>
      </c>
      <c r="AS349" s="39" t="s">
        <v>42411</v>
      </c>
      <c r="AU349">
        <v>1</v>
      </c>
      <c r="AV349" s="39" t="s">
        <v>42414</v>
      </c>
      <c r="AW349">
        <v>1</v>
      </c>
      <c r="AY349" s="39" t="s">
        <v>42423</v>
      </c>
      <c r="AZ349">
        <v>1</v>
      </c>
    </row>
    <row r="350" spans="1:52" x14ac:dyDescent="0.3">
      <c r="A350">
        <v>349</v>
      </c>
      <c r="B350" s="1">
        <v>45898.585300925923</v>
      </c>
      <c r="C350" s="1">
        <v>45898.594583333332</v>
      </c>
      <c r="D350" s="39" t="s">
        <v>1987</v>
      </c>
      <c r="E350" s="39" t="s">
        <v>1988</v>
      </c>
      <c r="F350">
        <v>10</v>
      </c>
      <c r="I350" s="39" t="s">
        <v>1988</v>
      </c>
      <c r="L350">
        <v>4</v>
      </c>
      <c r="O350">
        <v>34</v>
      </c>
      <c r="R350" s="39" t="s">
        <v>42409</v>
      </c>
      <c r="S350">
        <v>1</v>
      </c>
      <c r="U350" s="39" t="s">
        <v>42412</v>
      </c>
      <c r="V350">
        <v>0</v>
      </c>
      <c r="X350" s="39" t="s">
        <v>42411</v>
      </c>
      <c r="Y350">
        <v>1</v>
      </c>
      <c r="AA350" s="39" t="s">
        <v>42409</v>
      </c>
      <c r="AC350">
        <v>0</v>
      </c>
      <c r="AD350" s="39" t="s">
        <v>42413</v>
      </c>
      <c r="AF350">
        <v>1</v>
      </c>
      <c r="AG350" s="39" t="s">
        <v>42410</v>
      </c>
      <c r="AI350">
        <v>1</v>
      </c>
      <c r="AJ350" s="39" t="s">
        <v>42410</v>
      </c>
      <c r="AL350">
        <v>1</v>
      </c>
      <c r="AM350" s="39" t="s">
        <v>42412</v>
      </c>
      <c r="AO350">
        <v>1</v>
      </c>
      <c r="AP350" s="39" t="s">
        <v>42409</v>
      </c>
      <c r="AR350">
        <v>1</v>
      </c>
      <c r="AS350" s="39" t="s">
        <v>42411</v>
      </c>
      <c r="AU350">
        <v>1</v>
      </c>
      <c r="AV350" s="39" t="s">
        <v>42414</v>
      </c>
      <c r="AW350">
        <v>1</v>
      </c>
      <c r="AY350" s="39" t="s">
        <v>42423</v>
      </c>
      <c r="AZ350">
        <v>1</v>
      </c>
    </row>
    <row r="351" spans="1:52" x14ac:dyDescent="0.3">
      <c r="A351">
        <v>350</v>
      </c>
      <c r="B351" s="1">
        <v>45898.582754629628</v>
      </c>
      <c r="C351" s="1">
        <v>45898.594872685186</v>
      </c>
      <c r="D351" s="39" t="s">
        <v>2111</v>
      </c>
      <c r="E351" s="39" t="s">
        <v>2112</v>
      </c>
      <c r="F351">
        <v>9</v>
      </c>
      <c r="I351" s="39" t="s">
        <v>21472</v>
      </c>
      <c r="L351">
        <v>4</v>
      </c>
      <c r="O351">
        <v>11</v>
      </c>
      <c r="R351" s="39" t="s">
        <v>42409</v>
      </c>
      <c r="S351">
        <v>1</v>
      </c>
      <c r="U351" s="39" t="s">
        <v>42412</v>
      </c>
      <c r="V351">
        <v>0</v>
      </c>
      <c r="X351" s="39" t="s">
        <v>42411</v>
      </c>
      <c r="Y351">
        <v>1</v>
      </c>
      <c r="AA351" s="39" t="s">
        <v>42409</v>
      </c>
      <c r="AC351">
        <v>0</v>
      </c>
      <c r="AD351" s="39" t="s">
        <v>42413</v>
      </c>
      <c r="AF351">
        <v>1</v>
      </c>
      <c r="AG351" s="39" t="s">
        <v>42410</v>
      </c>
      <c r="AI351">
        <v>1</v>
      </c>
      <c r="AJ351" s="39" t="s">
        <v>42410</v>
      </c>
      <c r="AL351">
        <v>1</v>
      </c>
      <c r="AM351" s="39" t="s">
        <v>42412</v>
      </c>
      <c r="AO351">
        <v>1</v>
      </c>
      <c r="AP351" s="39" t="s">
        <v>42412</v>
      </c>
      <c r="AR351">
        <v>0</v>
      </c>
      <c r="AS351" s="39" t="s">
        <v>42411</v>
      </c>
      <c r="AU351">
        <v>1</v>
      </c>
      <c r="AV351" s="39" t="s">
        <v>42414</v>
      </c>
      <c r="AW351">
        <v>1</v>
      </c>
      <c r="AY351" s="39" t="s">
        <v>42423</v>
      </c>
      <c r="AZ351">
        <v>1</v>
      </c>
    </row>
    <row r="352" spans="1:52" x14ac:dyDescent="0.3">
      <c r="A352">
        <v>351</v>
      </c>
      <c r="B352" s="1">
        <v>45898.582708333335</v>
      </c>
      <c r="C352" s="1">
        <v>45898.597245370373</v>
      </c>
      <c r="D352" s="39" t="s">
        <v>2073</v>
      </c>
      <c r="E352" s="39" t="s">
        <v>2074</v>
      </c>
      <c r="F352">
        <v>11</v>
      </c>
      <c r="I352" s="39" t="s">
        <v>2074</v>
      </c>
      <c r="L352">
        <v>4</v>
      </c>
      <c r="O352">
        <v>3</v>
      </c>
      <c r="R352" s="39" t="s">
        <v>42409</v>
      </c>
      <c r="S352">
        <v>1</v>
      </c>
      <c r="U352" s="39" t="s">
        <v>42411</v>
      </c>
      <c r="V352">
        <v>0</v>
      </c>
      <c r="X352" s="39" t="s">
        <v>42411</v>
      </c>
      <c r="Y352">
        <v>1</v>
      </c>
      <c r="AA352" s="39" t="s">
        <v>42412</v>
      </c>
      <c r="AC352">
        <v>1</v>
      </c>
      <c r="AD352" s="39" t="s">
        <v>42413</v>
      </c>
      <c r="AF352">
        <v>1</v>
      </c>
      <c r="AG352" s="39" t="s">
        <v>42410</v>
      </c>
      <c r="AI352">
        <v>1</v>
      </c>
      <c r="AJ352" s="39" t="s">
        <v>42410</v>
      </c>
      <c r="AL352">
        <v>1</v>
      </c>
      <c r="AM352" s="39" t="s">
        <v>42412</v>
      </c>
      <c r="AO352">
        <v>1</v>
      </c>
      <c r="AP352" s="39" t="s">
        <v>42409</v>
      </c>
      <c r="AR352">
        <v>1</v>
      </c>
      <c r="AS352" s="39" t="s">
        <v>42411</v>
      </c>
      <c r="AU352">
        <v>1</v>
      </c>
      <c r="AV352" s="39" t="s">
        <v>42414</v>
      </c>
      <c r="AW352">
        <v>1</v>
      </c>
      <c r="AY352" s="39" t="s">
        <v>42423</v>
      </c>
      <c r="AZ352">
        <v>1</v>
      </c>
    </row>
    <row r="353" spans="1:52" x14ac:dyDescent="0.3">
      <c r="A353">
        <v>352</v>
      </c>
      <c r="B353" s="1">
        <v>45898.584074074075</v>
      </c>
      <c r="C353" s="1">
        <v>45898.597268518519</v>
      </c>
      <c r="D353" s="39" t="s">
        <v>2098</v>
      </c>
      <c r="E353" s="39" t="s">
        <v>2099</v>
      </c>
      <c r="F353">
        <v>11</v>
      </c>
      <c r="I353" s="39" t="s">
        <v>2099</v>
      </c>
      <c r="L353">
        <v>4</v>
      </c>
      <c r="O353">
        <v>30</v>
      </c>
      <c r="R353" s="39" t="s">
        <v>42409</v>
      </c>
      <c r="S353">
        <v>1</v>
      </c>
      <c r="U353" s="39" t="s">
        <v>42413</v>
      </c>
      <c r="V353">
        <v>0</v>
      </c>
      <c r="X353" s="39" t="s">
        <v>42411</v>
      </c>
      <c r="Y353">
        <v>1</v>
      </c>
      <c r="AA353" s="39" t="s">
        <v>42412</v>
      </c>
      <c r="AC353">
        <v>1</v>
      </c>
      <c r="AD353" s="39" t="s">
        <v>42413</v>
      </c>
      <c r="AF353">
        <v>1</v>
      </c>
      <c r="AG353" s="39" t="s">
        <v>42410</v>
      </c>
      <c r="AI353">
        <v>1</v>
      </c>
      <c r="AJ353" s="39" t="s">
        <v>42410</v>
      </c>
      <c r="AL353">
        <v>1</v>
      </c>
      <c r="AM353" s="39" t="s">
        <v>42412</v>
      </c>
      <c r="AO353">
        <v>1</v>
      </c>
      <c r="AP353" s="39" t="s">
        <v>42409</v>
      </c>
      <c r="AR353">
        <v>1</v>
      </c>
      <c r="AS353" s="39" t="s">
        <v>42411</v>
      </c>
      <c r="AU353">
        <v>1</v>
      </c>
      <c r="AV353" s="39" t="s">
        <v>42414</v>
      </c>
      <c r="AW353">
        <v>1</v>
      </c>
      <c r="AY353" s="39" t="s">
        <v>42423</v>
      </c>
      <c r="AZ353">
        <v>1</v>
      </c>
    </row>
    <row r="354" spans="1:52" x14ac:dyDescent="0.3">
      <c r="A354">
        <v>353</v>
      </c>
      <c r="B354" s="1">
        <v>45898.592534722222</v>
      </c>
      <c r="C354" s="1">
        <v>45898.602500000001</v>
      </c>
      <c r="D354" s="39" t="s">
        <v>2288</v>
      </c>
      <c r="E354" s="39" t="s">
        <v>2289</v>
      </c>
      <c r="F354">
        <v>11</v>
      </c>
      <c r="I354" s="39" t="s">
        <v>2289</v>
      </c>
      <c r="L354">
        <v>4</v>
      </c>
      <c r="O354">
        <v>10</v>
      </c>
      <c r="R354" s="39" t="s">
        <v>42409</v>
      </c>
      <c r="S354">
        <v>1</v>
      </c>
      <c r="U354" s="39" t="s">
        <v>42410</v>
      </c>
      <c r="V354">
        <v>1</v>
      </c>
      <c r="X354" s="39" t="s">
        <v>42411</v>
      </c>
      <c r="Y354">
        <v>1</v>
      </c>
      <c r="AA354" s="39" t="s">
        <v>42412</v>
      </c>
      <c r="AC354">
        <v>1</v>
      </c>
      <c r="AD354" s="39" t="s">
        <v>42413</v>
      </c>
      <c r="AF354">
        <v>1</v>
      </c>
      <c r="AG354" s="39" t="s">
        <v>42410</v>
      </c>
      <c r="AI354">
        <v>1</v>
      </c>
      <c r="AJ354" s="39" t="s">
        <v>42410</v>
      </c>
      <c r="AL354">
        <v>1</v>
      </c>
      <c r="AM354" s="39" t="s">
        <v>42412</v>
      </c>
      <c r="AO354">
        <v>1</v>
      </c>
      <c r="AP354" s="39" t="s">
        <v>42409</v>
      </c>
      <c r="AR354">
        <v>1</v>
      </c>
      <c r="AS354" s="39" t="s">
        <v>42411</v>
      </c>
      <c r="AU354">
        <v>1</v>
      </c>
      <c r="AV354" s="39" t="s">
        <v>42414</v>
      </c>
      <c r="AW354">
        <v>1</v>
      </c>
      <c r="AY354" s="39" t="s">
        <v>42422</v>
      </c>
      <c r="AZ354">
        <v>0</v>
      </c>
    </row>
    <row r="355" spans="1:52" x14ac:dyDescent="0.3">
      <c r="A355">
        <v>354</v>
      </c>
      <c r="B355" s="1">
        <v>45898.592511574076</v>
      </c>
      <c r="C355" s="1">
        <v>45898.602500000001</v>
      </c>
      <c r="D355" s="39" t="s">
        <v>2154</v>
      </c>
      <c r="E355" s="39" t="s">
        <v>2155</v>
      </c>
      <c r="F355">
        <v>11</v>
      </c>
      <c r="I355" s="39" t="s">
        <v>2155</v>
      </c>
      <c r="L355">
        <v>4</v>
      </c>
      <c r="O355">
        <v>29</v>
      </c>
      <c r="R355" s="39" t="s">
        <v>42409</v>
      </c>
      <c r="S355">
        <v>1</v>
      </c>
      <c r="U355" s="39" t="s">
        <v>42410</v>
      </c>
      <c r="V355">
        <v>1</v>
      </c>
      <c r="X355" s="39" t="s">
        <v>42411</v>
      </c>
      <c r="Y355">
        <v>1</v>
      </c>
      <c r="AA355" s="39" t="s">
        <v>42412</v>
      </c>
      <c r="AC355">
        <v>1</v>
      </c>
      <c r="AD355" s="39" t="s">
        <v>42413</v>
      </c>
      <c r="AF355">
        <v>1</v>
      </c>
      <c r="AG355" s="39" t="s">
        <v>42410</v>
      </c>
      <c r="AI355">
        <v>1</v>
      </c>
      <c r="AJ355" s="39" t="s">
        <v>42410</v>
      </c>
      <c r="AL355">
        <v>1</v>
      </c>
      <c r="AM355" s="39" t="s">
        <v>42412</v>
      </c>
      <c r="AO355">
        <v>1</v>
      </c>
      <c r="AP355" s="39" t="s">
        <v>42409</v>
      </c>
      <c r="AR355">
        <v>1</v>
      </c>
      <c r="AS355" s="39" t="s">
        <v>42411</v>
      </c>
      <c r="AU355">
        <v>1</v>
      </c>
      <c r="AV355" s="39" t="s">
        <v>42414</v>
      </c>
      <c r="AW355">
        <v>1</v>
      </c>
      <c r="AY355" s="39" t="s">
        <v>42422</v>
      </c>
      <c r="AZ355">
        <v>0</v>
      </c>
    </row>
    <row r="356" spans="1:52" x14ac:dyDescent="0.3">
      <c r="A356">
        <v>355</v>
      </c>
      <c r="B356" s="1">
        <v>45898.621666666666</v>
      </c>
      <c r="C356" s="1">
        <v>45898.627002314817</v>
      </c>
      <c r="D356" s="39" t="s">
        <v>42504</v>
      </c>
      <c r="E356" s="39" t="s">
        <v>42505</v>
      </c>
      <c r="F356">
        <v>9</v>
      </c>
      <c r="I356" s="39" t="s">
        <v>2199</v>
      </c>
      <c r="L356">
        <v>4</v>
      </c>
      <c r="O356">
        <v>8</v>
      </c>
      <c r="R356" s="39" t="s">
        <v>42409</v>
      </c>
      <c r="S356">
        <v>1</v>
      </c>
      <c r="U356" s="39" t="s">
        <v>42412</v>
      </c>
      <c r="V356">
        <v>0</v>
      </c>
      <c r="X356" s="39" t="s">
        <v>42411</v>
      </c>
      <c r="Y356">
        <v>1</v>
      </c>
      <c r="AA356" s="39" t="s">
        <v>42409</v>
      </c>
      <c r="AC356">
        <v>0</v>
      </c>
      <c r="AD356" s="39" t="s">
        <v>42413</v>
      </c>
      <c r="AF356">
        <v>1</v>
      </c>
      <c r="AG356" s="39" t="s">
        <v>42410</v>
      </c>
      <c r="AI356">
        <v>1</v>
      </c>
      <c r="AJ356" s="39" t="s">
        <v>42410</v>
      </c>
      <c r="AL356">
        <v>1</v>
      </c>
      <c r="AM356" s="39" t="s">
        <v>42412</v>
      </c>
      <c r="AO356">
        <v>1</v>
      </c>
      <c r="AP356" s="39" t="s">
        <v>42409</v>
      </c>
      <c r="AR356">
        <v>1</v>
      </c>
      <c r="AS356" s="39" t="s">
        <v>42411</v>
      </c>
      <c r="AU356">
        <v>1</v>
      </c>
      <c r="AV356" s="39" t="s">
        <v>42414</v>
      </c>
      <c r="AW356">
        <v>1</v>
      </c>
      <c r="AY356" s="39" t="s">
        <v>42422</v>
      </c>
      <c r="AZ356">
        <v>0</v>
      </c>
    </row>
    <row r="357" spans="1:52" x14ac:dyDescent="0.3">
      <c r="A357">
        <v>356</v>
      </c>
      <c r="B357" s="1">
        <v>45898.616388888891</v>
      </c>
      <c r="C357" s="1">
        <v>45898.630740740744</v>
      </c>
      <c r="D357" s="39" t="s">
        <v>2144</v>
      </c>
      <c r="E357" s="39" t="s">
        <v>2145</v>
      </c>
      <c r="F357">
        <v>11</v>
      </c>
      <c r="I357" s="39" t="s">
        <v>2145</v>
      </c>
      <c r="L357">
        <v>4</v>
      </c>
      <c r="O357">
        <v>13</v>
      </c>
      <c r="R357" s="39" t="s">
        <v>42409</v>
      </c>
      <c r="S357">
        <v>1</v>
      </c>
      <c r="U357" s="39" t="s">
        <v>42410</v>
      </c>
      <c r="V357">
        <v>1</v>
      </c>
      <c r="X357" s="39" t="s">
        <v>42411</v>
      </c>
      <c r="Y357">
        <v>1</v>
      </c>
      <c r="AA357" s="39" t="s">
        <v>42412</v>
      </c>
      <c r="AC357">
        <v>1</v>
      </c>
      <c r="AD357" s="39" t="s">
        <v>42413</v>
      </c>
      <c r="AF357">
        <v>1</v>
      </c>
      <c r="AG357" s="39" t="s">
        <v>42410</v>
      </c>
      <c r="AI357">
        <v>1</v>
      </c>
      <c r="AJ357" s="39" t="s">
        <v>42410</v>
      </c>
      <c r="AL357">
        <v>1</v>
      </c>
      <c r="AM357" s="39" t="s">
        <v>42412</v>
      </c>
      <c r="AO357">
        <v>1</v>
      </c>
      <c r="AP357" s="39" t="s">
        <v>42409</v>
      </c>
      <c r="AR357">
        <v>1</v>
      </c>
      <c r="AS357" s="39" t="s">
        <v>42411</v>
      </c>
      <c r="AU357">
        <v>1</v>
      </c>
      <c r="AV357" s="39" t="s">
        <v>42414</v>
      </c>
      <c r="AW357">
        <v>1</v>
      </c>
      <c r="AY357" s="39" t="s">
        <v>42422</v>
      </c>
      <c r="AZ357">
        <v>0</v>
      </c>
    </row>
    <row r="358" spans="1:52" x14ac:dyDescent="0.3">
      <c r="A358">
        <v>357</v>
      </c>
      <c r="B358" s="1">
        <v>45899.569525462961</v>
      </c>
      <c r="C358" s="1">
        <v>45899.571979166663</v>
      </c>
      <c r="D358" s="39" t="s">
        <v>2277</v>
      </c>
      <c r="E358" s="39" t="s">
        <v>2278</v>
      </c>
      <c r="F358">
        <v>12</v>
      </c>
      <c r="I358" s="39" t="s">
        <v>2278</v>
      </c>
      <c r="L358">
        <v>4</v>
      </c>
      <c r="O358">
        <v>32</v>
      </c>
      <c r="R358" s="39" t="s">
        <v>42409</v>
      </c>
      <c r="S358">
        <v>1</v>
      </c>
      <c r="U358" s="39" t="s">
        <v>42410</v>
      </c>
      <c r="V358">
        <v>1</v>
      </c>
      <c r="X358" s="39" t="s">
        <v>42411</v>
      </c>
      <c r="Y358">
        <v>1</v>
      </c>
      <c r="AA358" s="39" t="s">
        <v>42412</v>
      </c>
      <c r="AC358">
        <v>1</v>
      </c>
      <c r="AD358" s="39" t="s">
        <v>42413</v>
      </c>
      <c r="AF358">
        <v>1</v>
      </c>
      <c r="AG358" s="39" t="s">
        <v>42410</v>
      </c>
      <c r="AI358">
        <v>1</v>
      </c>
      <c r="AJ358" s="39" t="s">
        <v>42410</v>
      </c>
      <c r="AL358">
        <v>1</v>
      </c>
      <c r="AM358" s="39" t="s">
        <v>42412</v>
      </c>
      <c r="AO358">
        <v>1</v>
      </c>
      <c r="AP358" s="39" t="s">
        <v>42409</v>
      </c>
      <c r="AR358">
        <v>1</v>
      </c>
      <c r="AS358" s="39" t="s">
        <v>42411</v>
      </c>
      <c r="AU358">
        <v>1</v>
      </c>
      <c r="AV358" s="39" t="s">
        <v>42414</v>
      </c>
      <c r="AW358">
        <v>1</v>
      </c>
      <c r="AY358" s="39" t="s">
        <v>42423</v>
      </c>
      <c r="AZ358">
        <v>1</v>
      </c>
    </row>
    <row r="359" spans="1:52" x14ac:dyDescent="0.3">
      <c r="A359">
        <v>358</v>
      </c>
      <c r="B359" s="1">
        <v>45899.581620370373</v>
      </c>
      <c r="C359" s="1">
        <v>45899.583113425928</v>
      </c>
      <c r="D359" s="39" t="s">
        <v>4267</v>
      </c>
      <c r="E359" s="39" t="s">
        <v>4268</v>
      </c>
      <c r="F359">
        <v>11</v>
      </c>
      <c r="I359" s="39" t="s">
        <v>4268</v>
      </c>
      <c r="L359">
        <v>4</v>
      </c>
      <c r="O359">
        <v>36</v>
      </c>
      <c r="R359" s="39" t="s">
        <v>42409</v>
      </c>
      <c r="S359">
        <v>1</v>
      </c>
      <c r="U359" s="39" t="s">
        <v>42410</v>
      </c>
      <c r="V359">
        <v>1</v>
      </c>
      <c r="X359" s="39" t="s">
        <v>42411</v>
      </c>
      <c r="Y359">
        <v>1</v>
      </c>
      <c r="AA359" s="39" t="s">
        <v>42412</v>
      </c>
      <c r="AC359">
        <v>1</v>
      </c>
      <c r="AD359" s="39" t="s">
        <v>42413</v>
      </c>
      <c r="AF359">
        <v>1</v>
      </c>
      <c r="AG359" s="39" t="s">
        <v>42410</v>
      </c>
      <c r="AI359">
        <v>1</v>
      </c>
      <c r="AJ359" s="39" t="s">
        <v>42410</v>
      </c>
      <c r="AL359">
        <v>1</v>
      </c>
      <c r="AM359" s="39" t="s">
        <v>42412</v>
      </c>
      <c r="AO359">
        <v>1</v>
      </c>
      <c r="AP359" s="39" t="s">
        <v>42409</v>
      </c>
      <c r="AR359">
        <v>1</v>
      </c>
      <c r="AS359" s="39" t="s">
        <v>42411</v>
      </c>
      <c r="AU359">
        <v>1</v>
      </c>
      <c r="AV359" s="39" t="s">
        <v>42414</v>
      </c>
      <c r="AW359">
        <v>1</v>
      </c>
      <c r="AY359" s="39" t="s">
        <v>42422</v>
      </c>
      <c r="AZ359">
        <v>0</v>
      </c>
    </row>
    <row r="360" spans="1:52" x14ac:dyDescent="0.3">
      <c r="A360">
        <v>359</v>
      </c>
      <c r="B360" s="1">
        <v>45900.941493055558</v>
      </c>
      <c r="C360" s="1">
        <v>45900.943344907406</v>
      </c>
      <c r="D360" s="39" t="s">
        <v>3528</v>
      </c>
      <c r="E360" s="39" t="s">
        <v>3529</v>
      </c>
      <c r="F360">
        <v>9</v>
      </c>
      <c r="I360" s="39" t="s">
        <v>3530</v>
      </c>
      <c r="L360">
        <v>8</v>
      </c>
      <c r="O360">
        <v>13</v>
      </c>
      <c r="R360" s="39" t="s">
        <v>42409</v>
      </c>
      <c r="S360">
        <v>1</v>
      </c>
      <c r="U360" s="39" t="s">
        <v>42410</v>
      </c>
      <c r="V360">
        <v>1</v>
      </c>
      <c r="X360" s="39" t="s">
        <v>42411</v>
      </c>
      <c r="Y360">
        <v>1</v>
      </c>
      <c r="AA360" s="39" t="s">
        <v>42409</v>
      </c>
      <c r="AC360">
        <v>0</v>
      </c>
      <c r="AD360" s="39" t="s">
        <v>42410</v>
      </c>
      <c r="AF360">
        <v>0</v>
      </c>
      <c r="AG360" s="39" t="s">
        <v>42410</v>
      </c>
      <c r="AI360">
        <v>1</v>
      </c>
      <c r="AJ360" s="39" t="s">
        <v>42413</v>
      </c>
      <c r="AL360">
        <v>0</v>
      </c>
      <c r="AM360" s="39" t="s">
        <v>42412</v>
      </c>
      <c r="AO360">
        <v>1</v>
      </c>
      <c r="AP360" s="39" t="s">
        <v>42409</v>
      </c>
      <c r="AR360">
        <v>1</v>
      </c>
      <c r="AS360" s="39" t="s">
        <v>42411</v>
      </c>
      <c r="AU360">
        <v>1</v>
      </c>
      <c r="AV360" s="39" t="s">
        <v>42414</v>
      </c>
      <c r="AW360">
        <v>1</v>
      </c>
      <c r="AY360" s="39" t="s">
        <v>42423</v>
      </c>
      <c r="AZ360">
        <v>1</v>
      </c>
    </row>
    <row r="361" spans="1:52" x14ac:dyDescent="0.3">
      <c r="A361">
        <v>360</v>
      </c>
      <c r="B361" s="1">
        <v>45901.832789351851</v>
      </c>
      <c r="C361" s="1">
        <v>45901.837407407409</v>
      </c>
      <c r="D361" s="39" t="s">
        <v>1903</v>
      </c>
      <c r="E361" s="39" t="s">
        <v>1904</v>
      </c>
      <c r="F361">
        <v>9</v>
      </c>
      <c r="I361" s="39" t="s">
        <v>42506</v>
      </c>
      <c r="L361">
        <v>9</v>
      </c>
      <c r="O361">
        <v>19</v>
      </c>
      <c r="R361" s="39" t="s">
        <v>42409</v>
      </c>
      <c r="S361">
        <v>1</v>
      </c>
      <c r="U361" s="39" t="s">
        <v>42410</v>
      </c>
      <c r="V361">
        <v>1</v>
      </c>
      <c r="X361" s="39" t="s">
        <v>42411</v>
      </c>
      <c r="Y361">
        <v>1</v>
      </c>
      <c r="AA361" s="39" t="s">
        <v>42412</v>
      </c>
      <c r="AC361">
        <v>1</v>
      </c>
      <c r="AD361" s="39" t="s">
        <v>42413</v>
      </c>
      <c r="AF361">
        <v>1</v>
      </c>
      <c r="AG361" s="39" t="s">
        <v>42410</v>
      </c>
      <c r="AI361">
        <v>1</v>
      </c>
      <c r="AJ361" s="39" t="s">
        <v>42409</v>
      </c>
      <c r="AL361">
        <v>0</v>
      </c>
      <c r="AM361" s="39" t="s">
        <v>42412</v>
      </c>
      <c r="AO361">
        <v>1</v>
      </c>
      <c r="AP361" s="39" t="s">
        <v>42412</v>
      </c>
      <c r="AR361">
        <v>0</v>
      </c>
      <c r="AS361" s="39" t="s">
        <v>42409</v>
      </c>
      <c r="AU361">
        <v>0</v>
      </c>
      <c r="AV361" s="39" t="s">
        <v>42414</v>
      </c>
      <c r="AW361">
        <v>1</v>
      </c>
      <c r="AY361" s="39" t="s">
        <v>42423</v>
      </c>
      <c r="AZ361">
        <v>1</v>
      </c>
    </row>
    <row r="362" spans="1:52" x14ac:dyDescent="0.3">
      <c r="A362">
        <v>361</v>
      </c>
      <c r="B362" s="1">
        <v>45902.605069444442</v>
      </c>
      <c r="C362" s="1">
        <v>45902.610949074071</v>
      </c>
      <c r="D362" s="39" t="s">
        <v>4739</v>
      </c>
      <c r="E362" s="39" t="s">
        <v>4740</v>
      </c>
      <c r="F362">
        <v>7</v>
      </c>
      <c r="I362" s="39" t="s">
        <v>4740</v>
      </c>
      <c r="L362">
        <v>14</v>
      </c>
      <c r="O362">
        <v>24</v>
      </c>
      <c r="R362" s="39" t="s">
        <v>42412</v>
      </c>
      <c r="S362">
        <v>0</v>
      </c>
      <c r="U362" s="39" t="s">
        <v>42410</v>
      </c>
      <c r="V362">
        <v>1</v>
      </c>
      <c r="X362" s="39" t="s">
        <v>42411</v>
      </c>
      <c r="Y362">
        <v>1</v>
      </c>
      <c r="AA362" s="39" t="s">
        <v>42412</v>
      </c>
      <c r="AC362">
        <v>1</v>
      </c>
      <c r="AD362" s="39" t="s">
        <v>42410</v>
      </c>
      <c r="AF362">
        <v>0</v>
      </c>
      <c r="AG362" s="39" t="s">
        <v>42410</v>
      </c>
      <c r="AI362">
        <v>1</v>
      </c>
      <c r="AJ362" s="39" t="s">
        <v>42413</v>
      </c>
      <c r="AL362">
        <v>0</v>
      </c>
      <c r="AM362" s="39" t="s">
        <v>42412</v>
      </c>
      <c r="AO362">
        <v>1</v>
      </c>
      <c r="AP362" s="39" t="s">
        <v>42412</v>
      </c>
      <c r="AR362">
        <v>0</v>
      </c>
      <c r="AS362" s="39" t="s">
        <v>42411</v>
      </c>
      <c r="AU362">
        <v>1</v>
      </c>
      <c r="AV362" s="39" t="s">
        <v>42414</v>
      </c>
      <c r="AW362">
        <v>1</v>
      </c>
      <c r="AY362" s="39" t="s">
        <v>42434</v>
      </c>
      <c r="AZ362">
        <v>0</v>
      </c>
    </row>
    <row r="363" spans="1:52" x14ac:dyDescent="0.3">
      <c r="A363">
        <v>362</v>
      </c>
      <c r="B363" s="1">
        <v>45902.60733796296</v>
      </c>
      <c r="C363" s="1">
        <v>45902.612268518518</v>
      </c>
      <c r="D363" s="39" t="s">
        <v>33883</v>
      </c>
      <c r="E363" s="39" t="s">
        <v>33934</v>
      </c>
      <c r="F363">
        <v>3</v>
      </c>
      <c r="I363" s="39" t="s">
        <v>33935</v>
      </c>
      <c r="L363">
        <v>14</v>
      </c>
      <c r="O363">
        <v>34</v>
      </c>
      <c r="R363" s="39" t="s">
        <v>42412</v>
      </c>
      <c r="S363">
        <v>0</v>
      </c>
      <c r="U363" s="39" t="s">
        <v>42410</v>
      </c>
      <c r="V363">
        <v>1</v>
      </c>
      <c r="X363" s="39" t="s">
        <v>42409</v>
      </c>
      <c r="Y363">
        <v>0</v>
      </c>
      <c r="AA363" s="39" t="s">
        <v>42412</v>
      </c>
      <c r="AC363">
        <v>1</v>
      </c>
      <c r="AD363" s="39" t="s">
        <v>42410</v>
      </c>
      <c r="AF363">
        <v>0</v>
      </c>
      <c r="AG363" s="39" t="s">
        <v>42412</v>
      </c>
      <c r="AI363">
        <v>0</v>
      </c>
      <c r="AJ363" s="39" t="s">
        <v>42409</v>
      </c>
      <c r="AL363">
        <v>0</v>
      </c>
      <c r="AM363" s="39" t="s">
        <v>42411</v>
      </c>
      <c r="AO363">
        <v>0</v>
      </c>
      <c r="AP363" s="39" t="s">
        <v>42410</v>
      </c>
      <c r="AR363">
        <v>0</v>
      </c>
      <c r="AS363" s="39" t="s">
        <v>42412</v>
      </c>
      <c r="AU363">
        <v>0</v>
      </c>
      <c r="AV363" s="39" t="s">
        <v>42414</v>
      </c>
      <c r="AW363">
        <v>1</v>
      </c>
      <c r="AY363" s="39" t="s">
        <v>42507</v>
      </c>
      <c r="AZ363">
        <v>0</v>
      </c>
    </row>
    <row r="364" spans="1:52" x14ac:dyDescent="0.3">
      <c r="A364">
        <v>363</v>
      </c>
      <c r="B364" s="1">
        <v>45902.608472222222</v>
      </c>
      <c r="C364" s="1">
        <v>45902.612754629627</v>
      </c>
      <c r="D364" s="39" t="s">
        <v>32048</v>
      </c>
      <c r="E364" s="39" t="s">
        <v>32049</v>
      </c>
      <c r="F364">
        <v>5</v>
      </c>
      <c r="I364" s="39" t="s">
        <v>32049</v>
      </c>
      <c r="L364">
        <v>14</v>
      </c>
      <c r="O364">
        <v>3</v>
      </c>
      <c r="R364" s="39" t="s">
        <v>42411</v>
      </c>
      <c r="S364">
        <v>0</v>
      </c>
      <c r="U364" s="39" t="s">
        <v>42410</v>
      </c>
      <c r="V364">
        <v>1</v>
      </c>
      <c r="X364" s="39" t="s">
        <v>42413</v>
      </c>
      <c r="Y364">
        <v>0</v>
      </c>
      <c r="AA364" s="39" t="s">
        <v>42412</v>
      </c>
      <c r="AC364">
        <v>1</v>
      </c>
      <c r="AD364" s="39" t="s">
        <v>42412</v>
      </c>
      <c r="AF364">
        <v>0</v>
      </c>
      <c r="AG364" s="39" t="s">
        <v>42410</v>
      </c>
      <c r="AI364">
        <v>1</v>
      </c>
      <c r="AJ364" s="39" t="s">
        <v>42409</v>
      </c>
      <c r="AL364">
        <v>0</v>
      </c>
      <c r="AM364" s="39" t="s">
        <v>42412</v>
      </c>
      <c r="AO364">
        <v>1</v>
      </c>
      <c r="AP364" s="39" t="s">
        <v>42412</v>
      </c>
      <c r="AR364">
        <v>0</v>
      </c>
      <c r="AS364" s="39" t="s">
        <v>42413</v>
      </c>
      <c r="AU364">
        <v>0</v>
      </c>
      <c r="AV364" s="39" t="s">
        <v>42414</v>
      </c>
      <c r="AW364">
        <v>1</v>
      </c>
      <c r="AY364" s="39" t="s">
        <v>42434</v>
      </c>
      <c r="AZ364">
        <v>0</v>
      </c>
    </row>
    <row r="365" spans="1:52" x14ac:dyDescent="0.3">
      <c r="A365">
        <v>364</v>
      </c>
      <c r="B365" s="1">
        <v>45902.60800925926</v>
      </c>
      <c r="C365" s="1">
        <v>45902.612951388888</v>
      </c>
      <c r="D365" s="39" t="s">
        <v>33791</v>
      </c>
      <c r="E365" s="39" t="s">
        <v>42366</v>
      </c>
      <c r="F365">
        <v>3</v>
      </c>
      <c r="I365" s="39" t="s">
        <v>42366</v>
      </c>
      <c r="L365">
        <v>14</v>
      </c>
      <c r="O365">
        <v>8</v>
      </c>
      <c r="R365" s="39" t="s">
        <v>42409</v>
      </c>
      <c r="S365">
        <v>1</v>
      </c>
      <c r="U365" s="39" t="s">
        <v>42412</v>
      </c>
      <c r="V365">
        <v>0</v>
      </c>
      <c r="X365" s="39" t="s">
        <v>42413</v>
      </c>
      <c r="Y365">
        <v>0</v>
      </c>
      <c r="AA365" s="39" t="s">
        <v>42412</v>
      </c>
      <c r="AC365">
        <v>1</v>
      </c>
      <c r="AD365" s="39" t="s">
        <v>42411</v>
      </c>
      <c r="AF365">
        <v>0</v>
      </c>
      <c r="AG365" s="39" t="s">
        <v>42412</v>
      </c>
      <c r="AI365">
        <v>0</v>
      </c>
      <c r="AJ365" s="39" t="s">
        <v>42412</v>
      </c>
      <c r="AL365">
        <v>0</v>
      </c>
      <c r="AM365" s="39" t="s">
        <v>42410</v>
      </c>
      <c r="AO365">
        <v>0</v>
      </c>
      <c r="AP365" s="39" t="s">
        <v>42410</v>
      </c>
      <c r="AR365">
        <v>0</v>
      </c>
      <c r="AS365" s="39" t="s">
        <v>42409</v>
      </c>
      <c r="AU365">
        <v>0</v>
      </c>
      <c r="AV365" s="39" t="s">
        <v>42414</v>
      </c>
      <c r="AW365">
        <v>1</v>
      </c>
      <c r="AY365" s="39" t="s">
        <v>42508</v>
      </c>
      <c r="AZ365">
        <v>0</v>
      </c>
    </row>
    <row r="366" spans="1:52" x14ac:dyDescent="0.3">
      <c r="A366">
        <v>365</v>
      </c>
      <c r="B366" s="1">
        <v>45902.606412037036</v>
      </c>
      <c r="C366" s="1">
        <v>45902.614131944443</v>
      </c>
      <c r="D366" s="39" t="s">
        <v>33864</v>
      </c>
      <c r="E366" s="39" t="s">
        <v>36420</v>
      </c>
      <c r="F366">
        <v>10</v>
      </c>
      <c r="I366" s="39" t="s">
        <v>36420</v>
      </c>
      <c r="L366">
        <v>14</v>
      </c>
      <c r="O366">
        <v>29</v>
      </c>
      <c r="R366" s="39" t="s">
        <v>42409</v>
      </c>
      <c r="S366">
        <v>1</v>
      </c>
      <c r="U366" s="39" t="s">
        <v>42412</v>
      </c>
      <c r="V366">
        <v>0</v>
      </c>
      <c r="X366" s="39" t="s">
        <v>42411</v>
      </c>
      <c r="Y366">
        <v>1</v>
      </c>
      <c r="AA366" s="39" t="s">
        <v>42412</v>
      </c>
      <c r="AC366">
        <v>1</v>
      </c>
      <c r="AD366" s="39" t="s">
        <v>42413</v>
      </c>
      <c r="AF366">
        <v>1</v>
      </c>
      <c r="AG366" s="39" t="s">
        <v>42410</v>
      </c>
      <c r="AI366">
        <v>1</v>
      </c>
      <c r="AJ366" s="39" t="s">
        <v>42412</v>
      </c>
      <c r="AL366">
        <v>0</v>
      </c>
      <c r="AM366" s="39" t="s">
        <v>42412</v>
      </c>
      <c r="AO366">
        <v>1</v>
      </c>
      <c r="AP366" s="39" t="s">
        <v>42409</v>
      </c>
      <c r="AR366">
        <v>1</v>
      </c>
      <c r="AS366" s="39" t="s">
        <v>42411</v>
      </c>
      <c r="AU366">
        <v>1</v>
      </c>
      <c r="AV366" s="39" t="s">
        <v>42414</v>
      </c>
      <c r="AW366">
        <v>1</v>
      </c>
      <c r="AY366" s="39" t="s">
        <v>42423</v>
      </c>
      <c r="AZ366">
        <v>1</v>
      </c>
    </row>
    <row r="367" spans="1:52" x14ac:dyDescent="0.3">
      <c r="A367">
        <v>366</v>
      </c>
      <c r="B367" s="1">
        <v>45902.604085648149</v>
      </c>
      <c r="C367" s="1">
        <v>45902.614166666666</v>
      </c>
      <c r="D367" s="39" t="s">
        <v>33851</v>
      </c>
      <c r="E367" s="39" t="s">
        <v>36478</v>
      </c>
      <c r="F367">
        <v>10</v>
      </c>
      <c r="I367" s="39" t="s">
        <v>42509</v>
      </c>
      <c r="L367">
        <v>14</v>
      </c>
      <c r="O367">
        <v>25</v>
      </c>
      <c r="R367" s="39" t="s">
        <v>42409</v>
      </c>
      <c r="S367">
        <v>1</v>
      </c>
      <c r="U367" s="39" t="s">
        <v>42412</v>
      </c>
      <c r="V367">
        <v>0</v>
      </c>
      <c r="X367" s="39" t="s">
        <v>42411</v>
      </c>
      <c r="Y367">
        <v>1</v>
      </c>
      <c r="AA367" s="39" t="s">
        <v>42412</v>
      </c>
      <c r="AC367">
        <v>1</v>
      </c>
      <c r="AD367" s="39" t="s">
        <v>42413</v>
      </c>
      <c r="AF367">
        <v>1</v>
      </c>
      <c r="AG367" s="39" t="s">
        <v>42410</v>
      </c>
      <c r="AI367">
        <v>1</v>
      </c>
      <c r="AJ367" s="39" t="s">
        <v>42413</v>
      </c>
      <c r="AL367">
        <v>0</v>
      </c>
      <c r="AM367" s="39" t="s">
        <v>42412</v>
      </c>
      <c r="AO367">
        <v>1</v>
      </c>
      <c r="AP367" s="39" t="s">
        <v>42409</v>
      </c>
      <c r="AR367">
        <v>1</v>
      </c>
      <c r="AS367" s="39" t="s">
        <v>42411</v>
      </c>
      <c r="AU367">
        <v>1</v>
      </c>
      <c r="AV367" s="39" t="s">
        <v>42414</v>
      </c>
      <c r="AW367">
        <v>1</v>
      </c>
      <c r="AY367" s="39" t="s">
        <v>42423</v>
      </c>
      <c r="AZ367">
        <v>1</v>
      </c>
    </row>
    <row r="368" spans="1:52" x14ac:dyDescent="0.3">
      <c r="A368">
        <v>367</v>
      </c>
      <c r="B368" s="1">
        <v>45902.607870370368</v>
      </c>
      <c r="C368" s="1">
        <v>45902.614374999997</v>
      </c>
      <c r="D368" s="39" t="s">
        <v>33768</v>
      </c>
      <c r="E368" s="39" t="s">
        <v>36293</v>
      </c>
      <c r="F368">
        <v>6</v>
      </c>
      <c r="I368" s="39" t="s">
        <v>42510</v>
      </c>
      <c r="L368">
        <v>14</v>
      </c>
      <c r="O368">
        <v>1</v>
      </c>
      <c r="R368" s="39" t="s">
        <v>42412</v>
      </c>
      <c r="S368">
        <v>0</v>
      </c>
      <c r="U368" s="39" t="s">
        <v>42413</v>
      </c>
      <c r="V368">
        <v>0</v>
      </c>
      <c r="X368" s="39" t="s">
        <v>42411</v>
      </c>
      <c r="Y368">
        <v>1</v>
      </c>
      <c r="AA368" s="39" t="s">
        <v>42412</v>
      </c>
      <c r="AC368">
        <v>1</v>
      </c>
      <c r="AD368" s="39" t="s">
        <v>42412</v>
      </c>
      <c r="AF368">
        <v>0</v>
      </c>
      <c r="AG368" s="39" t="s">
        <v>42410</v>
      </c>
      <c r="AI368">
        <v>1</v>
      </c>
      <c r="AJ368" s="39" t="s">
        <v>42409</v>
      </c>
      <c r="AL368">
        <v>0</v>
      </c>
      <c r="AM368" s="39" t="s">
        <v>42412</v>
      </c>
      <c r="AO368">
        <v>1</v>
      </c>
      <c r="AP368" s="39" t="s">
        <v>42409</v>
      </c>
      <c r="AR368">
        <v>1</v>
      </c>
      <c r="AS368" s="39" t="s">
        <v>42413</v>
      </c>
      <c r="AU368">
        <v>0</v>
      </c>
      <c r="AV368" s="39" t="s">
        <v>42414</v>
      </c>
      <c r="AW368">
        <v>1</v>
      </c>
      <c r="AY368" s="39" t="s">
        <v>42434</v>
      </c>
      <c r="AZ368">
        <v>0</v>
      </c>
    </row>
    <row r="369" spans="1:52" x14ac:dyDescent="0.3">
      <c r="A369">
        <v>368</v>
      </c>
      <c r="B369" s="1">
        <v>45902.61146990741</v>
      </c>
      <c r="C369" s="1">
        <v>45902.614421296297</v>
      </c>
      <c r="D369" s="39" t="s">
        <v>33824</v>
      </c>
      <c r="E369" s="39" t="s">
        <v>36181</v>
      </c>
      <c r="F369">
        <v>8</v>
      </c>
      <c r="I369" s="39" t="s">
        <v>36181</v>
      </c>
      <c r="L369">
        <v>14</v>
      </c>
      <c r="O369">
        <v>17</v>
      </c>
      <c r="R369" s="39" t="s">
        <v>42409</v>
      </c>
      <c r="S369">
        <v>1</v>
      </c>
      <c r="U369" s="39" t="s">
        <v>42412</v>
      </c>
      <c r="V369">
        <v>0</v>
      </c>
      <c r="X369" s="39" t="s">
        <v>42411</v>
      </c>
      <c r="Y369">
        <v>1</v>
      </c>
      <c r="AA369" s="39" t="s">
        <v>42409</v>
      </c>
      <c r="AC369">
        <v>0</v>
      </c>
      <c r="AD369" s="39" t="s">
        <v>42413</v>
      </c>
      <c r="AF369">
        <v>1</v>
      </c>
      <c r="AG369" s="39" t="s">
        <v>42410</v>
      </c>
      <c r="AI369">
        <v>1</v>
      </c>
      <c r="AJ369" s="39" t="s">
        <v>42410</v>
      </c>
      <c r="AL369">
        <v>1</v>
      </c>
      <c r="AM369" s="39" t="s">
        <v>42412</v>
      </c>
      <c r="AO369">
        <v>1</v>
      </c>
      <c r="AP369" s="39" t="s">
        <v>42409</v>
      </c>
      <c r="AR369">
        <v>1</v>
      </c>
      <c r="AS369" s="39" t="s">
        <v>42413</v>
      </c>
      <c r="AU369">
        <v>0</v>
      </c>
      <c r="AV369" s="39" t="s">
        <v>42414</v>
      </c>
      <c r="AW369">
        <v>1</v>
      </c>
      <c r="AY369" s="39" t="s">
        <v>42449</v>
      </c>
      <c r="AZ369">
        <v>0</v>
      </c>
    </row>
    <row r="370" spans="1:52" x14ac:dyDescent="0.3">
      <c r="A370">
        <v>369</v>
      </c>
      <c r="B370" s="1">
        <v>45902.605532407404</v>
      </c>
      <c r="C370" s="1">
        <v>45902.614548611113</v>
      </c>
      <c r="D370" s="39" t="s">
        <v>33876</v>
      </c>
      <c r="E370" s="39" t="s">
        <v>36391</v>
      </c>
      <c r="F370">
        <v>6</v>
      </c>
      <c r="I370" s="39" t="s">
        <v>36391</v>
      </c>
      <c r="L370">
        <v>14</v>
      </c>
      <c r="O370">
        <v>32</v>
      </c>
      <c r="R370" s="39" t="s">
        <v>42409</v>
      </c>
      <c r="S370">
        <v>1</v>
      </c>
      <c r="U370" s="39" t="s">
        <v>42412</v>
      </c>
      <c r="V370">
        <v>0</v>
      </c>
      <c r="X370" s="39" t="s">
        <v>42413</v>
      </c>
      <c r="Y370">
        <v>0</v>
      </c>
      <c r="AA370" s="39" t="s">
        <v>42411</v>
      </c>
      <c r="AC370">
        <v>0</v>
      </c>
      <c r="AD370" s="39" t="s">
        <v>42413</v>
      </c>
      <c r="AF370">
        <v>1</v>
      </c>
      <c r="AG370" s="39" t="s">
        <v>42410</v>
      </c>
      <c r="AI370">
        <v>1</v>
      </c>
      <c r="AJ370" s="39" t="s">
        <v>42409</v>
      </c>
      <c r="AL370">
        <v>0</v>
      </c>
      <c r="AM370" s="39" t="s">
        <v>42413</v>
      </c>
      <c r="AO370">
        <v>0</v>
      </c>
      <c r="AP370" s="39" t="s">
        <v>42409</v>
      </c>
      <c r="AR370">
        <v>1</v>
      </c>
      <c r="AS370" s="39" t="s">
        <v>42411</v>
      </c>
      <c r="AU370">
        <v>1</v>
      </c>
      <c r="AV370" s="39" t="s">
        <v>42414</v>
      </c>
      <c r="AW370">
        <v>1</v>
      </c>
      <c r="AY370" s="39" t="s">
        <v>42494</v>
      </c>
      <c r="AZ370">
        <v>0</v>
      </c>
    </row>
    <row r="371" spans="1:52" x14ac:dyDescent="0.3">
      <c r="A371">
        <v>370</v>
      </c>
      <c r="B371" s="1">
        <v>45902.60597222222</v>
      </c>
      <c r="C371" s="1">
        <v>45902.61509259259</v>
      </c>
      <c r="D371" s="39" t="s">
        <v>33828</v>
      </c>
      <c r="E371" s="39" t="s">
        <v>36151</v>
      </c>
      <c r="F371">
        <v>8</v>
      </c>
      <c r="I371" s="39" t="s">
        <v>36151</v>
      </c>
      <c r="L371">
        <v>14</v>
      </c>
      <c r="O371">
        <v>18</v>
      </c>
      <c r="R371" s="39" t="s">
        <v>42409</v>
      </c>
      <c r="S371">
        <v>1</v>
      </c>
      <c r="U371" s="39" t="s">
        <v>42412</v>
      </c>
      <c r="V371">
        <v>0</v>
      </c>
      <c r="X371" s="39" t="s">
        <v>42411</v>
      </c>
      <c r="Y371">
        <v>1</v>
      </c>
      <c r="AA371" s="39" t="s">
        <v>42409</v>
      </c>
      <c r="AC371">
        <v>0</v>
      </c>
      <c r="AD371" s="39" t="s">
        <v>42410</v>
      </c>
      <c r="AF371">
        <v>0</v>
      </c>
      <c r="AG371" s="39" t="s">
        <v>42410</v>
      </c>
      <c r="AI371">
        <v>1</v>
      </c>
      <c r="AJ371" s="39" t="s">
        <v>42413</v>
      </c>
      <c r="AL371">
        <v>0</v>
      </c>
      <c r="AM371" s="39" t="s">
        <v>42412</v>
      </c>
      <c r="AO371">
        <v>1</v>
      </c>
      <c r="AP371" s="39" t="s">
        <v>42409</v>
      </c>
      <c r="AR371">
        <v>1</v>
      </c>
      <c r="AS371" s="39" t="s">
        <v>42411</v>
      </c>
      <c r="AU371">
        <v>1</v>
      </c>
      <c r="AV371" s="39" t="s">
        <v>42414</v>
      </c>
      <c r="AW371">
        <v>1</v>
      </c>
      <c r="AY371" s="39" t="s">
        <v>42423</v>
      </c>
      <c r="AZ371">
        <v>1</v>
      </c>
    </row>
    <row r="372" spans="1:52" x14ac:dyDescent="0.3">
      <c r="A372">
        <v>371</v>
      </c>
      <c r="B372" s="1">
        <v>45902.605092592596</v>
      </c>
      <c r="C372" s="1">
        <v>45902.615104166667</v>
      </c>
      <c r="D372" s="39" t="s">
        <v>33808</v>
      </c>
      <c r="E372" s="39" t="s">
        <v>35495</v>
      </c>
      <c r="F372">
        <v>6</v>
      </c>
      <c r="I372" s="39" t="s">
        <v>35496</v>
      </c>
      <c r="L372">
        <v>14</v>
      </c>
      <c r="O372">
        <v>13</v>
      </c>
      <c r="R372" s="39" t="s">
        <v>42409</v>
      </c>
      <c r="S372">
        <v>1</v>
      </c>
      <c r="U372" s="39" t="s">
        <v>42412</v>
      </c>
      <c r="V372">
        <v>0</v>
      </c>
      <c r="X372" s="39" t="s">
        <v>42413</v>
      </c>
      <c r="Y372">
        <v>0</v>
      </c>
      <c r="AA372" s="39" t="s">
        <v>42412</v>
      </c>
      <c r="AC372">
        <v>1</v>
      </c>
      <c r="AD372" s="39" t="s">
        <v>42410</v>
      </c>
      <c r="AF372">
        <v>0</v>
      </c>
      <c r="AG372" s="39" t="s">
        <v>42410</v>
      </c>
      <c r="AI372">
        <v>1</v>
      </c>
      <c r="AJ372" s="39" t="s">
        <v>42411</v>
      </c>
      <c r="AL372">
        <v>0</v>
      </c>
      <c r="AM372" s="39" t="s">
        <v>42412</v>
      </c>
      <c r="AO372">
        <v>1</v>
      </c>
      <c r="AP372" s="39" t="s">
        <v>42412</v>
      </c>
      <c r="AR372">
        <v>0</v>
      </c>
      <c r="AS372" s="39" t="s">
        <v>42412</v>
      </c>
      <c r="AU372">
        <v>0</v>
      </c>
      <c r="AV372" s="39" t="s">
        <v>42414</v>
      </c>
      <c r="AW372">
        <v>1</v>
      </c>
      <c r="AY372" s="39" t="s">
        <v>42423</v>
      </c>
      <c r="AZ372">
        <v>1</v>
      </c>
    </row>
    <row r="373" spans="1:52" x14ac:dyDescent="0.3">
      <c r="A373">
        <v>372</v>
      </c>
      <c r="B373" s="1">
        <v>45902.606608796297</v>
      </c>
      <c r="C373" s="1">
        <v>45902.617013888892</v>
      </c>
      <c r="D373" s="39" t="s">
        <v>33868</v>
      </c>
      <c r="E373" s="39" t="s">
        <v>36378</v>
      </c>
      <c r="F373">
        <v>8</v>
      </c>
      <c r="I373" s="39" t="s">
        <v>36378</v>
      </c>
      <c r="L373">
        <v>14</v>
      </c>
      <c r="O373">
        <v>30</v>
      </c>
      <c r="R373" s="39" t="s">
        <v>42409</v>
      </c>
      <c r="S373">
        <v>1</v>
      </c>
      <c r="U373" s="39" t="s">
        <v>42412</v>
      </c>
      <c r="V373">
        <v>0</v>
      </c>
      <c r="X373" s="39" t="s">
        <v>42411</v>
      </c>
      <c r="Y373">
        <v>1</v>
      </c>
      <c r="AA373" s="39" t="s">
        <v>42409</v>
      </c>
      <c r="AC373">
        <v>0</v>
      </c>
      <c r="AD373" s="39" t="s">
        <v>42413</v>
      </c>
      <c r="AF373">
        <v>1</v>
      </c>
      <c r="AG373" s="39" t="s">
        <v>42410</v>
      </c>
      <c r="AI373">
        <v>1</v>
      </c>
      <c r="AJ373" s="39" t="s">
        <v>42413</v>
      </c>
      <c r="AL373">
        <v>0</v>
      </c>
      <c r="AM373" s="39" t="s">
        <v>42412</v>
      </c>
      <c r="AO373">
        <v>1</v>
      </c>
      <c r="AP373" s="39" t="s">
        <v>42409</v>
      </c>
      <c r="AR373">
        <v>1</v>
      </c>
      <c r="AS373" s="39" t="s">
        <v>42411</v>
      </c>
      <c r="AU373">
        <v>1</v>
      </c>
      <c r="AV373" s="39" t="s">
        <v>42414</v>
      </c>
      <c r="AW373">
        <v>1</v>
      </c>
      <c r="AY373" s="39" t="s">
        <v>42429</v>
      </c>
      <c r="AZ373">
        <v>0</v>
      </c>
    </row>
    <row r="374" spans="1:52" x14ac:dyDescent="0.3">
      <c r="A374">
        <v>373</v>
      </c>
      <c r="B374" s="1">
        <v>45902.605358796296</v>
      </c>
      <c r="C374" s="1">
        <v>45902.617534722223</v>
      </c>
      <c r="D374" s="39" t="s">
        <v>33838</v>
      </c>
      <c r="E374" s="39" t="s">
        <v>33973</v>
      </c>
      <c r="F374">
        <v>5</v>
      </c>
      <c r="I374" s="39" t="s">
        <v>33973</v>
      </c>
      <c r="L374">
        <v>14</v>
      </c>
      <c r="O374">
        <v>21</v>
      </c>
      <c r="R374" s="39" t="s">
        <v>42409</v>
      </c>
      <c r="S374">
        <v>1</v>
      </c>
      <c r="U374" s="39" t="s">
        <v>42412</v>
      </c>
      <c r="V374">
        <v>0</v>
      </c>
      <c r="X374" s="39" t="s">
        <v>42412</v>
      </c>
      <c r="Y374">
        <v>0</v>
      </c>
      <c r="AA374" s="39" t="s">
        <v>42409</v>
      </c>
      <c r="AC374">
        <v>0</v>
      </c>
      <c r="AD374" s="39" t="s">
        <v>42410</v>
      </c>
      <c r="AF374">
        <v>0</v>
      </c>
      <c r="AG374" s="39" t="s">
        <v>42410</v>
      </c>
      <c r="AI374">
        <v>1</v>
      </c>
      <c r="AJ374" s="39" t="s">
        <v>42412</v>
      </c>
      <c r="AL374">
        <v>0</v>
      </c>
      <c r="AM374" s="39" t="s">
        <v>42412</v>
      </c>
      <c r="AO374">
        <v>1</v>
      </c>
      <c r="AP374" s="39" t="s">
        <v>42412</v>
      </c>
      <c r="AR374">
        <v>0</v>
      </c>
      <c r="AS374" s="39" t="s">
        <v>42411</v>
      </c>
      <c r="AU374">
        <v>1</v>
      </c>
      <c r="AV374" s="39" t="s">
        <v>42414</v>
      </c>
      <c r="AW374">
        <v>1</v>
      </c>
      <c r="AY374" s="39" t="s">
        <v>42511</v>
      </c>
      <c r="AZ374">
        <v>0</v>
      </c>
    </row>
    <row r="375" spans="1:52" x14ac:dyDescent="0.3">
      <c r="A375">
        <v>374</v>
      </c>
      <c r="B375" s="1">
        <v>45902.605462962965</v>
      </c>
      <c r="C375" s="1">
        <v>45902.617951388886</v>
      </c>
      <c r="D375" s="39" t="s">
        <v>33891</v>
      </c>
      <c r="E375" s="39" t="s">
        <v>33955</v>
      </c>
      <c r="F375">
        <v>7</v>
      </c>
      <c r="I375" s="39" t="s">
        <v>33956</v>
      </c>
      <c r="L375">
        <v>14</v>
      </c>
      <c r="O375">
        <v>37</v>
      </c>
      <c r="R375" s="39" t="s">
        <v>42409</v>
      </c>
      <c r="S375">
        <v>1</v>
      </c>
      <c r="U375" s="39" t="s">
        <v>42410</v>
      </c>
      <c r="V375">
        <v>1</v>
      </c>
      <c r="X375" s="39" t="s">
        <v>42411</v>
      </c>
      <c r="Y375">
        <v>1</v>
      </c>
      <c r="AA375" s="39" t="s">
        <v>42412</v>
      </c>
      <c r="AC375">
        <v>1</v>
      </c>
      <c r="AD375" s="39" t="s">
        <v>42413</v>
      </c>
      <c r="AF375">
        <v>1</v>
      </c>
      <c r="AG375" s="39" t="s">
        <v>42413</v>
      </c>
      <c r="AI375">
        <v>0</v>
      </c>
      <c r="AJ375" s="39" t="s">
        <v>42412</v>
      </c>
      <c r="AL375">
        <v>0</v>
      </c>
      <c r="AM375" s="39" t="s">
        <v>42413</v>
      </c>
      <c r="AO375">
        <v>0</v>
      </c>
      <c r="AP375" s="39" t="s">
        <v>42412</v>
      </c>
      <c r="AR375">
        <v>0</v>
      </c>
      <c r="AS375" s="39" t="s">
        <v>42411</v>
      </c>
      <c r="AU375">
        <v>1</v>
      </c>
      <c r="AV375" s="39" t="s">
        <v>42414</v>
      </c>
      <c r="AW375">
        <v>1</v>
      </c>
      <c r="AY375" s="39" t="s">
        <v>42428</v>
      </c>
      <c r="AZ375">
        <v>0</v>
      </c>
    </row>
    <row r="376" spans="1:52" x14ac:dyDescent="0.3">
      <c r="A376">
        <v>375</v>
      </c>
      <c r="B376" s="1">
        <v>45902.612685185188</v>
      </c>
      <c r="C376" s="1">
        <v>45902.618194444447</v>
      </c>
      <c r="D376" s="39" t="s">
        <v>33895</v>
      </c>
      <c r="E376" s="39" t="s">
        <v>36305</v>
      </c>
      <c r="F376">
        <v>7</v>
      </c>
      <c r="I376" s="39" t="s">
        <v>36305</v>
      </c>
      <c r="L376">
        <v>14</v>
      </c>
      <c r="O376">
        <v>38</v>
      </c>
      <c r="R376" s="39" t="s">
        <v>42409</v>
      </c>
      <c r="S376">
        <v>1</v>
      </c>
      <c r="U376" s="39" t="s">
        <v>42410</v>
      </c>
      <c r="V376">
        <v>1</v>
      </c>
      <c r="X376" s="39" t="s">
        <v>42411</v>
      </c>
      <c r="Y376">
        <v>1</v>
      </c>
      <c r="AA376" s="39" t="s">
        <v>42412</v>
      </c>
      <c r="AC376">
        <v>1</v>
      </c>
      <c r="AD376" s="39" t="s">
        <v>42410</v>
      </c>
      <c r="AF376">
        <v>0</v>
      </c>
      <c r="AG376" s="39" t="s">
        <v>42413</v>
      </c>
      <c r="AI376">
        <v>0</v>
      </c>
      <c r="AJ376" s="39" t="s">
        <v>42409</v>
      </c>
      <c r="AL376">
        <v>0</v>
      </c>
      <c r="AM376" s="39" t="s">
        <v>42412</v>
      </c>
      <c r="AO376">
        <v>1</v>
      </c>
      <c r="AP376" s="39" t="s">
        <v>42412</v>
      </c>
      <c r="AR376">
        <v>0</v>
      </c>
      <c r="AS376" s="39" t="s">
        <v>42411</v>
      </c>
      <c r="AU376">
        <v>1</v>
      </c>
      <c r="AV376" s="39" t="s">
        <v>42414</v>
      </c>
      <c r="AW376">
        <v>1</v>
      </c>
      <c r="AY376" s="39" t="s">
        <v>42419</v>
      </c>
      <c r="AZ376">
        <v>0</v>
      </c>
    </row>
    <row r="377" spans="1:52" x14ac:dyDescent="0.3">
      <c r="A377">
        <v>376</v>
      </c>
      <c r="B377" s="1">
        <v>45902.607569444444</v>
      </c>
      <c r="C377" s="1">
        <v>45902.619131944448</v>
      </c>
      <c r="D377" s="39" t="s">
        <v>4647</v>
      </c>
      <c r="E377" s="39" t="s">
        <v>4648</v>
      </c>
      <c r="F377">
        <v>7</v>
      </c>
      <c r="I377" s="39" t="s">
        <v>4648</v>
      </c>
      <c r="L377">
        <v>14</v>
      </c>
      <c r="O377">
        <v>40</v>
      </c>
      <c r="R377" s="39" t="s">
        <v>42409</v>
      </c>
      <c r="S377">
        <v>1</v>
      </c>
      <c r="U377" s="39" t="s">
        <v>42412</v>
      </c>
      <c r="V377">
        <v>0</v>
      </c>
      <c r="X377" s="39" t="s">
        <v>42411</v>
      </c>
      <c r="Y377">
        <v>1</v>
      </c>
      <c r="AA377" s="39" t="s">
        <v>42412</v>
      </c>
      <c r="AC377">
        <v>1</v>
      </c>
      <c r="AD377" s="39" t="s">
        <v>42410</v>
      </c>
      <c r="AF377">
        <v>0</v>
      </c>
      <c r="AG377" s="39" t="s">
        <v>42410</v>
      </c>
      <c r="AI377">
        <v>1</v>
      </c>
      <c r="AJ377" s="39" t="s">
        <v>42413</v>
      </c>
      <c r="AL377">
        <v>0</v>
      </c>
      <c r="AM377" s="39" t="s">
        <v>42412</v>
      </c>
      <c r="AO377">
        <v>1</v>
      </c>
      <c r="AP377" s="39" t="s">
        <v>42412</v>
      </c>
      <c r="AR377">
        <v>0</v>
      </c>
      <c r="AS377" s="39" t="s">
        <v>42413</v>
      </c>
      <c r="AU377">
        <v>0</v>
      </c>
      <c r="AV377" s="39" t="s">
        <v>42414</v>
      </c>
      <c r="AW377">
        <v>1</v>
      </c>
      <c r="AY377" s="39" t="s">
        <v>42423</v>
      </c>
      <c r="AZ377">
        <v>1</v>
      </c>
    </row>
    <row r="378" spans="1:52" x14ac:dyDescent="0.3">
      <c r="A378">
        <v>377</v>
      </c>
      <c r="B378" s="1">
        <v>45902.613483796296</v>
      </c>
      <c r="C378" s="1">
        <v>45902.61928240741</v>
      </c>
      <c r="D378" s="39" t="s">
        <v>32138</v>
      </c>
      <c r="E378" s="39" t="s">
        <v>32139</v>
      </c>
      <c r="F378">
        <v>7</v>
      </c>
      <c r="I378" s="39" t="s">
        <v>32140</v>
      </c>
      <c r="L378">
        <v>14</v>
      </c>
      <c r="O378">
        <v>26</v>
      </c>
      <c r="R378" s="39" t="s">
        <v>42409</v>
      </c>
      <c r="S378">
        <v>1</v>
      </c>
      <c r="U378" s="39" t="s">
        <v>42410</v>
      </c>
      <c r="V378">
        <v>1</v>
      </c>
      <c r="X378" s="39" t="s">
        <v>42411</v>
      </c>
      <c r="Y378">
        <v>1</v>
      </c>
      <c r="AA378" s="39" t="s">
        <v>42412</v>
      </c>
      <c r="AC378">
        <v>1</v>
      </c>
      <c r="AD378" s="39" t="s">
        <v>42413</v>
      </c>
      <c r="AF378">
        <v>1</v>
      </c>
      <c r="AG378" s="39" t="s">
        <v>42413</v>
      </c>
      <c r="AI378">
        <v>0</v>
      </c>
      <c r="AJ378" s="39" t="s">
        <v>42412</v>
      </c>
      <c r="AL378">
        <v>0</v>
      </c>
      <c r="AM378" s="39" t="s">
        <v>42413</v>
      </c>
      <c r="AO378">
        <v>0</v>
      </c>
      <c r="AP378" s="39" t="s">
        <v>42412</v>
      </c>
      <c r="AR378">
        <v>0</v>
      </c>
      <c r="AS378" s="39" t="s">
        <v>42411</v>
      </c>
      <c r="AU378">
        <v>1</v>
      </c>
      <c r="AV378" s="39" t="s">
        <v>42414</v>
      </c>
      <c r="AW378">
        <v>1</v>
      </c>
      <c r="AY378" s="39" t="s">
        <v>42443</v>
      </c>
      <c r="AZ378">
        <v>0</v>
      </c>
    </row>
    <row r="379" spans="1:52" x14ac:dyDescent="0.3">
      <c r="A379">
        <v>378</v>
      </c>
      <c r="B379" s="1">
        <v>45902.605358796296</v>
      </c>
      <c r="C379" s="1">
        <v>45902.619386574072</v>
      </c>
      <c r="D379" s="39" t="s">
        <v>33831</v>
      </c>
      <c r="E379" s="39" t="s">
        <v>33903</v>
      </c>
      <c r="F379">
        <v>7</v>
      </c>
      <c r="I379" s="39" t="s">
        <v>33903</v>
      </c>
      <c r="L379">
        <v>14</v>
      </c>
      <c r="O379">
        <v>19</v>
      </c>
      <c r="R379" s="39" t="s">
        <v>42409</v>
      </c>
      <c r="S379">
        <v>1</v>
      </c>
      <c r="U379" s="39" t="s">
        <v>42413</v>
      </c>
      <c r="V379">
        <v>0</v>
      </c>
      <c r="X379" s="39" t="s">
        <v>42409</v>
      </c>
      <c r="Y379">
        <v>0</v>
      </c>
      <c r="AA379" s="39" t="s">
        <v>42412</v>
      </c>
      <c r="AC379">
        <v>1</v>
      </c>
      <c r="AD379" s="39" t="s">
        <v>42410</v>
      </c>
      <c r="AF379">
        <v>0</v>
      </c>
      <c r="AG379" s="39" t="s">
        <v>42410</v>
      </c>
      <c r="AI379">
        <v>1</v>
      </c>
      <c r="AJ379" s="39" t="s">
        <v>42412</v>
      </c>
      <c r="AL379">
        <v>0</v>
      </c>
      <c r="AM379" s="39" t="s">
        <v>42412</v>
      </c>
      <c r="AO379">
        <v>1</v>
      </c>
      <c r="AP379" s="39" t="s">
        <v>42409</v>
      </c>
      <c r="AR379">
        <v>1</v>
      </c>
      <c r="AS379" s="39" t="s">
        <v>42411</v>
      </c>
      <c r="AU379">
        <v>1</v>
      </c>
      <c r="AV379" s="39" t="s">
        <v>42414</v>
      </c>
      <c r="AW379">
        <v>1</v>
      </c>
      <c r="AY379" s="39" t="s">
        <v>42419</v>
      </c>
      <c r="AZ379">
        <v>0</v>
      </c>
    </row>
    <row r="380" spans="1:52" x14ac:dyDescent="0.3">
      <c r="A380">
        <v>379</v>
      </c>
      <c r="B380" s="1">
        <v>45902.613275462965</v>
      </c>
      <c r="C380" s="1">
        <v>45902.619398148148</v>
      </c>
      <c r="D380" s="39" t="s">
        <v>33898</v>
      </c>
      <c r="E380" s="39" t="s">
        <v>36232</v>
      </c>
      <c r="F380">
        <v>5</v>
      </c>
      <c r="I380" s="39" t="s">
        <v>42512</v>
      </c>
      <c r="L380">
        <v>14</v>
      </c>
      <c r="O380">
        <v>39</v>
      </c>
      <c r="R380" s="39" t="s">
        <v>42411</v>
      </c>
      <c r="S380">
        <v>0</v>
      </c>
      <c r="U380" s="39" t="s">
        <v>42413</v>
      </c>
      <c r="V380">
        <v>0</v>
      </c>
      <c r="X380" s="39" t="s">
        <v>42409</v>
      </c>
      <c r="Y380">
        <v>0</v>
      </c>
      <c r="AA380" s="39" t="s">
        <v>42412</v>
      </c>
      <c r="AC380">
        <v>1</v>
      </c>
      <c r="AD380" s="39" t="s">
        <v>42410</v>
      </c>
      <c r="AF380">
        <v>0</v>
      </c>
      <c r="AG380" s="39" t="s">
        <v>42410</v>
      </c>
      <c r="AI380">
        <v>1</v>
      </c>
      <c r="AJ380" s="39" t="s">
        <v>42413</v>
      </c>
      <c r="AL380">
        <v>0</v>
      </c>
      <c r="AM380" s="39" t="s">
        <v>42412</v>
      </c>
      <c r="AO380">
        <v>1</v>
      </c>
      <c r="AP380" s="39" t="s">
        <v>42409</v>
      </c>
      <c r="AR380">
        <v>1</v>
      </c>
      <c r="AS380" s="39" t="s">
        <v>42412</v>
      </c>
      <c r="AU380">
        <v>0</v>
      </c>
      <c r="AV380" s="39" t="s">
        <v>42414</v>
      </c>
      <c r="AW380">
        <v>1</v>
      </c>
      <c r="AY380" s="39" t="s">
        <v>42513</v>
      </c>
      <c r="AZ380">
        <v>0</v>
      </c>
    </row>
    <row r="381" spans="1:52" x14ac:dyDescent="0.3">
      <c r="A381">
        <v>380</v>
      </c>
      <c r="B381" s="1">
        <v>45902.604768518519</v>
      </c>
      <c r="C381" s="1">
        <v>45902.619398148148</v>
      </c>
      <c r="D381" s="39" t="s">
        <v>4614</v>
      </c>
      <c r="E381" s="39" t="s">
        <v>4615</v>
      </c>
      <c r="F381">
        <v>6</v>
      </c>
      <c r="I381" s="39" t="s">
        <v>4615</v>
      </c>
      <c r="L381">
        <v>14</v>
      </c>
      <c r="O381">
        <v>12</v>
      </c>
      <c r="R381" s="39" t="s">
        <v>42409</v>
      </c>
      <c r="S381">
        <v>1</v>
      </c>
      <c r="U381" s="39" t="s">
        <v>42413</v>
      </c>
      <c r="V381">
        <v>0</v>
      </c>
      <c r="X381" s="39" t="s">
        <v>42411</v>
      </c>
      <c r="Y381">
        <v>1</v>
      </c>
      <c r="AA381" s="39" t="s">
        <v>42413</v>
      </c>
      <c r="AC381">
        <v>0</v>
      </c>
      <c r="AD381" s="39" t="s">
        <v>42410</v>
      </c>
      <c r="AF381">
        <v>0</v>
      </c>
      <c r="AG381" s="39" t="s">
        <v>42410</v>
      </c>
      <c r="AI381">
        <v>1</v>
      </c>
      <c r="AJ381" s="39" t="s">
        <v>42409</v>
      </c>
      <c r="AL381">
        <v>0</v>
      </c>
      <c r="AM381" s="39" t="s">
        <v>42412</v>
      </c>
      <c r="AO381">
        <v>1</v>
      </c>
      <c r="AP381" s="39" t="s">
        <v>42412</v>
      </c>
      <c r="AR381">
        <v>0</v>
      </c>
      <c r="AS381" s="39" t="s">
        <v>42409</v>
      </c>
      <c r="AU381">
        <v>0</v>
      </c>
      <c r="AV381" s="39" t="s">
        <v>42414</v>
      </c>
      <c r="AW381">
        <v>1</v>
      </c>
      <c r="AY381" s="39" t="s">
        <v>42423</v>
      </c>
      <c r="AZ381">
        <v>1</v>
      </c>
    </row>
    <row r="382" spans="1:52" x14ac:dyDescent="0.3">
      <c r="A382">
        <v>381</v>
      </c>
      <c r="B382" s="1">
        <v>45902.615671296298</v>
      </c>
      <c r="C382" s="1">
        <v>45902.619467592594</v>
      </c>
      <c r="D382" s="39" t="s">
        <v>33820</v>
      </c>
      <c r="E382" s="39" t="s">
        <v>36128</v>
      </c>
      <c r="F382">
        <v>7</v>
      </c>
      <c r="I382" s="39" t="s">
        <v>42514</v>
      </c>
      <c r="L382">
        <v>14</v>
      </c>
      <c r="O382">
        <v>16</v>
      </c>
      <c r="R382" s="39" t="s">
        <v>42409</v>
      </c>
      <c r="S382">
        <v>1</v>
      </c>
      <c r="U382" s="39" t="s">
        <v>42411</v>
      </c>
      <c r="V382">
        <v>0</v>
      </c>
      <c r="X382" s="39" t="s">
        <v>42413</v>
      </c>
      <c r="Y382">
        <v>0</v>
      </c>
      <c r="AA382" s="39" t="s">
        <v>42412</v>
      </c>
      <c r="AC382">
        <v>1</v>
      </c>
      <c r="AD382" s="39" t="s">
        <v>42410</v>
      </c>
      <c r="AF382">
        <v>0</v>
      </c>
      <c r="AG382" s="39" t="s">
        <v>42410</v>
      </c>
      <c r="AI382">
        <v>1</v>
      </c>
      <c r="AJ382" s="39" t="s">
        <v>42411</v>
      </c>
      <c r="AL382">
        <v>0</v>
      </c>
      <c r="AM382" s="39" t="s">
        <v>42412</v>
      </c>
      <c r="AO382">
        <v>1</v>
      </c>
      <c r="AP382" s="39" t="s">
        <v>42412</v>
      </c>
      <c r="AR382">
        <v>0</v>
      </c>
      <c r="AS382" s="39" t="s">
        <v>42411</v>
      </c>
      <c r="AU382">
        <v>1</v>
      </c>
      <c r="AV382" s="39" t="s">
        <v>42414</v>
      </c>
      <c r="AW382">
        <v>1</v>
      </c>
      <c r="AY382" s="39" t="s">
        <v>42423</v>
      </c>
      <c r="AZ382">
        <v>1</v>
      </c>
    </row>
    <row r="383" spans="1:52" x14ac:dyDescent="0.3">
      <c r="A383">
        <v>382</v>
      </c>
      <c r="B383" s="1">
        <v>45902.611041666663</v>
      </c>
      <c r="C383" s="1">
        <v>45902.619490740741</v>
      </c>
      <c r="D383" s="39" t="s">
        <v>33857</v>
      </c>
      <c r="E383" s="39" t="s">
        <v>33946</v>
      </c>
      <c r="F383">
        <v>7</v>
      </c>
      <c r="I383" s="39" t="s">
        <v>33946</v>
      </c>
      <c r="L383">
        <v>14</v>
      </c>
      <c r="O383">
        <v>27</v>
      </c>
      <c r="R383" s="39" t="s">
        <v>42409</v>
      </c>
      <c r="S383">
        <v>1</v>
      </c>
      <c r="U383" s="39" t="s">
        <v>42413</v>
      </c>
      <c r="V383">
        <v>0</v>
      </c>
      <c r="X383" s="39" t="s">
        <v>42409</v>
      </c>
      <c r="Y383">
        <v>0</v>
      </c>
      <c r="AA383" s="39" t="s">
        <v>42412</v>
      </c>
      <c r="AC383">
        <v>1</v>
      </c>
      <c r="AD383" s="39" t="s">
        <v>42410</v>
      </c>
      <c r="AF383">
        <v>0</v>
      </c>
      <c r="AG383" s="39" t="s">
        <v>42410</v>
      </c>
      <c r="AI383">
        <v>1</v>
      </c>
      <c r="AJ383" s="39" t="s">
        <v>42412</v>
      </c>
      <c r="AL383">
        <v>0</v>
      </c>
      <c r="AM383" s="39" t="s">
        <v>42412</v>
      </c>
      <c r="AO383">
        <v>1</v>
      </c>
      <c r="AP383" s="39" t="s">
        <v>42409</v>
      </c>
      <c r="AR383">
        <v>1</v>
      </c>
      <c r="AS383" s="39" t="s">
        <v>42411</v>
      </c>
      <c r="AU383">
        <v>1</v>
      </c>
      <c r="AV383" s="39" t="s">
        <v>42414</v>
      </c>
      <c r="AW383">
        <v>1</v>
      </c>
      <c r="AY383" s="39" t="s">
        <v>42419</v>
      </c>
      <c r="AZ383">
        <v>0</v>
      </c>
    </row>
    <row r="384" spans="1:52" x14ac:dyDescent="0.3">
      <c r="A384">
        <v>383</v>
      </c>
      <c r="B384" s="1">
        <v>45902.60633101852</v>
      </c>
      <c r="C384" s="1">
        <v>45902.619942129626</v>
      </c>
      <c r="D384" s="39" t="s">
        <v>33781</v>
      </c>
      <c r="E384" s="39" t="s">
        <v>36139</v>
      </c>
      <c r="F384">
        <v>6</v>
      </c>
      <c r="I384" s="39" t="s">
        <v>36139</v>
      </c>
      <c r="L384">
        <v>14</v>
      </c>
      <c r="O384">
        <v>5</v>
      </c>
      <c r="R384" s="39" t="s">
        <v>42409</v>
      </c>
      <c r="S384">
        <v>1</v>
      </c>
      <c r="U384" s="39" t="s">
        <v>42412</v>
      </c>
      <c r="V384">
        <v>0</v>
      </c>
      <c r="X384" s="39" t="s">
        <v>42413</v>
      </c>
      <c r="Y384">
        <v>0</v>
      </c>
      <c r="AA384" s="39" t="s">
        <v>42412</v>
      </c>
      <c r="AC384">
        <v>1</v>
      </c>
      <c r="AD384" s="39" t="s">
        <v>42410</v>
      </c>
      <c r="AF384">
        <v>0</v>
      </c>
      <c r="AG384" s="39" t="s">
        <v>42410</v>
      </c>
      <c r="AI384">
        <v>1</v>
      </c>
      <c r="AJ384" s="39" t="s">
        <v>42411</v>
      </c>
      <c r="AL384">
        <v>0</v>
      </c>
      <c r="AM384" s="39" t="s">
        <v>42412</v>
      </c>
      <c r="AO384">
        <v>1</v>
      </c>
      <c r="AP384" s="39" t="s">
        <v>42412</v>
      </c>
      <c r="AR384">
        <v>0</v>
      </c>
      <c r="AS384" s="39" t="s">
        <v>42412</v>
      </c>
      <c r="AU384">
        <v>0</v>
      </c>
      <c r="AV384" s="39" t="s">
        <v>42414</v>
      </c>
      <c r="AW384">
        <v>1</v>
      </c>
      <c r="AY384" s="39" t="s">
        <v>42423</v>
      </c>
      <c r="AZ384">
        <v>1</v>
      </c>
    </row>
    <row r="385" spans="1:52" x14ac:dyDescent="0.3">
      <c r="A385">
        <v>384</v>
      </c>
      <c r="B385" s="1">
        <v>45902.615335648145</v>
      </c>
      <c r="C385" s="1">
        <v>45902.620219907411</v>
      </c>
      <c r="D385" s="39" t="s">
        <v>33777</v>
      </c>
      <c r="E385" s="39" t="s">
        <v>36274</v>
      </c>
      <c r="F385">
        <v>8</v>
      </c>
      <c r="I385" s="39" t="s">
        <v>36274</v>
      </c>
      <c r="L385">
        <v>14</v>
      </c>
      <c r="O385">
        <v>4</v>
      </c>
      <c r="R385" s="39" t="s">
        <v>42409</v>
      </c>
      <c r="S385">
        <v>1</v>
      </c>
      <c r="U385" s="39" t="s">
        <v>42410</v>
      </c>
      <c r="V385">
        <v>1</v>
      </c>
      <c r="X385" s="39" t="s">
        <v>42413</v>
      </c>
      <c r="Y385">
        <v>0</v>
      </c>
      <c r="AA385" s="39" t="s">
        <v>42412</v>
      </c>
      <c r="AC385">
        <v>1</v>
      </c>
      <c r="AD385" s="39" t="s">
        <v>42413</v>
      </c>
      <c r="AF385">
        <v>1</v>
      </c>
      <c r="AG385" s="39" t="s">
        <v>42410</v>
      </c>
      <c r="AI385">
        <v>1</v>
      </c>
      <c r="AJ385" s="39" t="s">
        <v>42409</v>
      </c>
      <c r="AL385">
        <v>0</v>
      </c>
      <c r="AM385" s="39" t="s">
        <v>42410</v>
      </c>
      <c r="AO385">
        <v>0</v>
      </c>
      <c r="AP385" s="39" t="s">
        <v>42409</v>
      </c>
      <c r="AR385">
        <v>1</v>
      </c>
      <c r="AS385" s="39" t="s">
        <v>42411</v>
      </c>
      <c r="AU385">
        <v>1</v>
      </c>
      <c r="AV385" s="39" t="s">
        <v>42414</v>
      </c>
      <c r="AW385">
        <v>1</v>
      </c>
      <c r="AY385" s="39" t="s">
        <v>42515</v>
      </c>
      <c r="AZ385">
        <v>0</v>
      </c>
    </row>
    <row r="386" spans="1:52" x14ac:dyDescent="0.3">
      <c r="A386">
        <v>385</v>
      </c>
      <c r="B386" s="1">
        <v>45902.614247685182</v>
      </c>
      <c r="C386" s="1">
        <v>45902.620300925926</v>
      </c>
      <c r="D386" s="39" t="s">
        <v>33802</v>
      </c>
      <c r="E386" s="39" t="s">
        <v>33913</v>
      </c>
      <c r="F386">
        <v>8</v>
      </c>
      <c r="I386" s="39" t="s">
        <v>42516</v>
      </c>
      <c r="L386">
        <v>14</v>
      </c>
      <c r="O386">
        <v>11</v>
      </c>
      <c r="R386" s="39" t="s">
        <v>42409</v>
      </c>
      <c r="S386">
        <v>1</v>
      </c>
      <c r="U386" s="39" t="s">
        <v>42413</v>
      </c>
      <c r="V386">
        <v>0</v>
      </c>
      <c r="X386" s="39" t="s">
        <v>42411</v>
      </c>
      <c r="Y386">
        <v>1</v>
      </c>
      <c r="AA386" s="39" t="s">
        <v>42412</v>
      </c>
      <c r="AC386">
        <v>1</v>
      </c>
      <c r="AD386" s="39" t="s">
        <v>42410</v>
      </c>
      <c r="AF386">
        <v>0</v>
      </c>
      <c r="AG386" s="39" t="s">
        <v>42410</v>
      </c>
      <c r="AI386">
        <v>1</v>
      </c>
      <c r="AJ386" s="39" t="s">
        <v>42413</v>
      </c>
      <c r="AL386">
        <v>0</v>
      </c>
      <c r="AM386" s="39" t="s">
        <v>42412</v>
      </c>
      <c r="AO386">
        <v>1</v>
      </c>
      <c r="AP386" s="39" t="s">
        <v>42412</v>
      </c>
      <c r="AR386">
        <v>0</v>
      </c>
      <c r="AS386" s="39" t="s">
        <v>42411</v>
      </c>
      <c r="AU386">
        <v>1</v>
      </c>
      <c r="AV386" s="39" t="s">
        <v>42414</v>
      </c>
      <c r="AW386">
        <v>1</v>
      </c>
      <c r="AY386" s="39" t="s">
        <v>42423</v>
      </c>
      <c r="AZ386">
        <v>1</v>
      </c>
    </row>
    <row r="387" spans="1:52" x14ac:dyDescent="0.3">
      <c r="A387">
        <v>386</v>
      </c>
      <c r="B387" s="1">
        <v>45902.615497685183</v>
      </c>
      <c r="C387" s="1">
        <v>45902.620775462965</v>
      </c>
      <c r="D387" s="39" t="s">
        <v>33798</v>
      </c>
      <c r="E387" s="39" t="s">
        <v>36367</v>
      </c>
      <c r="F387">
        <v>6</v>
      </c>
      <c r="I387" s="39" t="s">
        <v>42517</v>
      </c>
      <c r="L387">
        <v>14</v>
      </c>
      <c r="O387">
        <v>10</v>
      </c>
      <c r="R387" s="39" t="s">
        <v>42409</v>
      </c>
      <c r="S387">
        <v>1</v>
      </c>
      <c r="U387" s="39" t="s">
        <v>42411</v>
      </c>
      <c r="V387">
        <v>0</v>
      </c>
      <c r="X387" s="39" t="s">
        <v>42411</v>
      </c>
      <c r="Y387">
        <v>1</v>
      </c>
      <c r="AA387" s="39" t="s">
        <v>42409</v>
      </c>
      <c r="AC387">
        <v>0</v>
      </c>
      <c r="AD387" s="39" t="s">
        <v>42410</v>
      </c>
      <c r="AF387">
        <v>0</v>
      </c>
      <c r="AG387" s="39" t="s">
        <v>42411</v>
      </c>
      <c r="AI387">
        <v>0</v>
      </c>
      <c r="AJ387" s="39" t="s">
        <v>42413</v>
      </c>
      <c r="AL387">
        <v>0</v>
      </c>
      <c r="AM387" s="39" t="s">
        <v>42412</v>
      </c>
      <c r="AO387">
        <v>1</v>
      </c>
      <c r="AP387" s="39" t="s">
        <v>42409</v>
      </c>
      <c r="AR387">
        <v>1</v>
      </c>
      <c r="AS387" s="39" t="s">
        <v>42411</v>
      </c>
      <c r="AU387">
        <v>1</v>
      </c>
      <c r="AV387" s="39" t="s">
        <v>42414</v>
      </c>
      <c r="AW387">
        <v>1</v>
      </c>
      <c r="AY387" s="39" t="s">
        <v>42518</v>
      </c>
      <c r="AZ387">
        <v>0</v>
      </c>
    </row>
    <row r="388" spans="1:52" x14ac:dyDescent="0.3">
      <c r="A388">
        <v>387</v>
      </c>
      <c r="B388" s="1">
        <v>45902.605219907404</v>
      </c>
      <c r="C388" s="1">
        <v>45902.62091435185</v>
      </c>
      <c r="D388" s="39" t="s">
        <v>4765</v>
      </c>
      <c r="E388" s="39" t="s">
        <v>4766</v>
      </c>
      <c r="F388">
        <v>6</v>
      </c>
      <c r="I388" s="39" t="s">
        <v>4767</v>
      </c>
      <c r="L388">
        <v>14</v>
      </c>
      <c r="O388">
        <v>9</v>
      </c>
      <c r="R388" s="39" t="s">
        <v>42409</v>
      </c>
      <c r="S388">
        <v>1</v>
      </c>
      <c r="U388" s="39" t="s">
        <v>42413</v>
      </c>
      <c r="V388">
        <v>0</v>
      </c>
      <c r="X388" s="39" t="s">
        <v>42411</v>
      </c>
      <c r="Y388">
        <v>1</v>
      </c>
      <c r="AA388" s="39" t="s">
        <v>42410</v>
      </c>
      <c r="AC388">
        <v>0</v>
      </c>
      <c r="AD388" s="39" t="s">
        <v>42410</v>
      </c>
      <c r="AF388">
        <v>0</v>
      </c>
      <c r="AG388" s="39" t="s">
        <v>42413</v>
      </c>
      <c r="AI388">
        <v>0</v>
      </c>
      <c r="AJ388" s="39" t="s">
        <v>42411</v>
      </c>
      <c r="AL388">
        <v>0</v>
      </c>
      <c r="AM388" s="39" t="s">
        <v>42412</v>
      </c>
      <c r="AO388">
        <v>1</v>
      </c>
      <c r="AP388" s="39" t="s">
        <v>42412</v>
      </c>
      <c r="AR388">
        <v>0</v>
      </c>
      <c r="AS388" s="39" t="s">
        <v>42411</v>
      </c>
      <c r="AU388">
        <v>1</v>
      </c>
      <c r="AV388" s="39" t="s">
        <v>42414</v>
      </c>
      <c r="AW388">
        <v>1</v>
      </c>
      <c r="AY388" s="39" t="s">
        <v>42423</v>
      </c>
      <c r="AZ388">
        <v>1</v>
      </c>
    </row>
    <row r="389" spans="1:52" x14ac:dyDescent="0.3">
      <c r="A389">
        <v>388</v>
      </c>
      <c r="B389" s="1">
        <v>45902.607731481483</v>
      </c>
      <c r="C389" s="1">
        <v>45902.621736111112</v>
      </c>
      <c r="D389" s="39" t="s">
        <v>33880</v>
      </c>
      <c r="E389" s="39" t="s">
        <v>42519</v>
      </c>
      <c r="F389">
        <v>6</v>
      </c>
      <c r="I389" s="39" t="s">
        <v>42520</v>
      </c>
      <c r="L389">
        <v>14</v>
      </c>
      <c r="O389">
        <v>33</v>
      </c>
      <c r="R389" s="39" t="s">
        <v>42411</v>
      </c>
      <c r="S389">
        <v>0</v>
      </c>
      <c r="U389" s="39" t="s">
        <v>42412</v>
      </c>
      <c r="V389">
        <v>0</v>
      </c>
      <c r="X389" s="39" t="s">
        <v>42409</v>
      </c>
      <c r="Y389">
        <v>0</v>
      </c>
      <c r="AA389" s="39" t="s">
        <v>42412</v>
      </c>
      <c r="AC389">
        <v>1</v>
      </c>
      <c r="AD389" s="39" t="s">
        <v>42412</v>
      </c>
      <c r="AF389">
        <v>0</v>
      </c>
      <c r="AG389" s="39" t="s">
        <v>42413</v>
      </c>
      <c r="AI389">
        <v>0</v>
      </c>
      <c r="AJ389" s="39" t="s">
        <v>42410</v>
      </c>
      <c r="AL389">
        <v>1</v>
      </c>
      <c r="AM389" s="39" t="s">
        <v>42412</v>
      </c>
      <c r="AO389">
        <v>1</v>
      </c>
      <c r="AP389" s="39" t="s">
        <v>42409</v>
      </c>
      <c r="AR389">
        <v>1</v>
      </c>
      <c r="AS389" s="39" t="s">
        <v>42409</v>
      </c>
      <c r="AU389">
        <v>0</v>
      </c>
      <c r="AV389" s="39" t="s">
        <v>42414</v>
      </c>
      <c r="AW389">
        <v>1</v>
      </c>
      <c r="AY389" s="39" t="s">
        <v>42423</v>
      </c>
      <c r="AZ389">
        <v>1</v>
      </c>
    </row>
    <row r="390" spans="1:52" x14ac:dyDescent="0.3">
      <c r="A390">
        <v>389</v>
      </c>
      <c r="B390" s="1">
        <v>45902.612534722219</v>
      </c>
      <c r="C390" s="1">
        <v>45902.622407407405</v>
      </c>
      <c r="D390" s="39" t="s">
        <v>4757</v>
      </c>
      <c r="E390" s="39" t="s">
        <v>4758</v>
      </c>
      <c r="F390">
        <v>8</v>
      </c>
      <c r="I390" s="39" t="s">
        <v>4758</v>
      </c>
      <c r="L390">
        <v>14</v>
      </c>
      <c r="O390">
        <v>28</v>
      </c>
      <c r="R390" s="39" t="s">
        <v>42409</v>
      </c>
      <c r="S390">
        <v>1</v>
      </c>
      <c r="U390" s="39" t="s">
        <v>42410</v>
      </c>
      <c r="V390">
        <v>1</v>
      </c>
      <c r="X390" s="39" t="s">
        <v>42411</v>
      </c>
      <c r="Y390">
        <v>1</v>
      </c>
      <c r="AA390" s="39" t="s">
        <v>42409</v>
      </c>
      <c r="AC390">
        <v>0</v>
      </c>
      <c r="AD390" s="39" t="s">
        <v>42413</v>
      </c>
      <c r="AF390">
        <v>1</v>
      </c>
      <c r="AG390" s="39" t="s">
        <v>42410</v>
      </c>
      <c r="AI390">
        <v>1</v>
      </c>
      <c r="AJ390" s="39" t="s">
        <v>42413</v>
      </c>
      <c r="AL390">
        <v>0</v>
      </c>
      <c r="AM390" s="39" t="s">
        <v>42410</v>
      </c>
      <c r="AO390">
        <v>0</v>
      </c>
      <c r="AP390" s="39" t="s">
        <v>42412</v>
      </c>
      <c r="AR390">
        <v>0</v>
      </c>
      <c r="AS390" s="39" t="s">
        <v>42411</v>
      </c>
      <c r="AU390">
        <v>1</v>
      </c>
      <c r="AV390" s="39" t="s">
        <v>42414</v>
      </c>
      <c r="AW390">
        <v>1</v>
      </c>
      <c r="AY390" s="39" t="s">
        <v>42423</v>
      </c>
      <c r="AZ390">
        <v>1</v>
      </c>
    </row>
    <row r="391" spans="1:52" x14ac:dyDescent="0.3">
      <c r="A391">
        <v>390</v>
      </c>
      <c r="B391" s="1">
        <v>45902.615648148145</v>
      </c>
      <c r="C391" s="1">
        <v>45902.62363425926</v>
      </c>
      <c r="D391" s="39" t="s">
        <v>33812</v>
      </c>
      <c r="E391" s="39" t="s">
        <v>34278</v>
      </c>
      <c r="F391">
        <v>5</v>
      </c>
      <c r="I391" s="39" t="s">
        <v>34279</v>
      </c>
      <c r="L391">
        <v>14</v>
      </c>
      <c r="O391">
        <v>14</v>
      </c>
      <c r="R391" s="39" t="s">
        <v>42409</v>
      </c>
      <c r="S391">
        <v>1</v>
      </c>
      <c r="U391" s="39" t="s">
        <v>42412</v>
      </c>
      <c r="V391">
        <v>0</v>
      </c>
      <c r="X391" s="39" t="s">
        <v>42411</v>
      </c>
      <c r="Y391">
        <v>1</v>
      </c>
      <c r="AA391" s="39" t="s">
        <v>42409</v>
      </c>
      <c r="AC391">
        <v>0</v>
      </c>
      <c r="AD391" s="39" t="s">
        <v>42410</v>
      </c>
      <c r="AF391">
        <v>0</v>
      </c>
      <c r="AG391" s="39" t="s">
        <v>42413</v>
      </c>
      <c r="AI391">
        <v>0</v>
      </c>
      <c r="AJ391" s="39" t="s">
        <v>42411</v>
      </c>
      <c r="AL391">
        <v>0</v>
      </c>
      <c r="AM391" s="39" t="s">
        <v>42412</v>
      </c>
      <c r="AO391">
        <v>1</v>
      </c>
      <c r="AP391" s="39" t="s">
        <v>42412</v>
      </c>
      <c r="AR391">
        <v>0</v>
      </c>
      <c r="AS391" s="39" t="s">
        <v>42411</v>
      </c>
      <c r="AU391">
        <v>1</v>
      </c>
      <c r="AV391" s="39" t="s">
        <v>42414</v>
      </c>
      <c r="AW391">
        <v>1</v>
      </c>
      <c r="AY391" s="39" t="s">
        <v>42419</v>
      </c>
      <c r="AZ391">
        <v>0</v>
      </c>
    </row>
    <row r="392" spans="1:52" x14ac:dyDescent="0.3">
      <c r="A392">
        <v>391</v>
      </c>
      <c r="B392" s="1">
        <v>45902.605104166665</v>
      </c>
      <c r="C392" s="1">
        <v>45902.623657407406</v>
      </c>
      <c r="D392" s="39" t="s">
        <v>4715</v>
      </c>
      <c r="E392" s="39" t="s">
        <v>4716</v>
      </c>
      <c r="F392">
        <v>5</v>
      </c>
      <c r="I392" s="39" t="s">
        <v>4717</v>
      </c>
      <c r="L392">
        <v>14</v>
      </c>
      <c r="O392">
        <v>7</v>
      </c>
      <c r="R392" s="39" t="s">
        <v>42409</v>
      </c>
      <c r="S392">
        <v>1</v>
      </c>
      <c r="U392" s="39" t="s">
        <v>42412</v>
      </c>
      <c r="V392">
        <v>0</v>
      </c>
      <c r="X392" s="39" t="s">
        <v>42411</v>
      </c>
      <c r="Y392">
        <v>1</v>
      </c>
      <c r="AA392" s="39" t="s">
        <v>42409</v>
      </c>
      <c r="AC392">
        <v>0</v>
      </c>
      <c r="AD392" s="39" t="s">
        <v>42410</v>
      </c>
      <c r="AF392">
        <v>0</v>
      </c>
      <c r="AG392" s="39" t="s">
        <v>42410</v>
      </c>
      <c r="AI392">
        <v>1</v>
      </c>
      <c r="AJ392" s="39" t="s">
        <v>42412</v>
      </c>
      <c r="AL392">
        <v>0</v>
      </c>
      <c r="AM392" s="39" t="s">
        <v>42412</v>
      </c>
      <c r="AO392">
        <v>1</v>
      </c>
      <c r="AP392" s="39" t="s">
        <v>42412</v>
      </c>
      <c r="AR392">
        <v>0</v>
      </c>
      <c r="AS392" s="39" t="s">
        <v>42413</v>
      </c>
      <c r="AU392">
        <v>0</v>
      </c>
      <c r="AV392" s="39" t="s">
        <v>42414</v>
      </c>
      <c r="AW392">
        <v>1</v>
      </c>
      <c r="AY392" s="39" t="s">
        <v>42419</v>
      </c>
      <c r="AZ392">
        <v>0</v>
      </c>
    </row>
    <row r="393" spans="1:52" x14ac:dyDescent="0.3">
      <c r="A393">
        <v>392</v>
      </c>
      <c r="B393" s="1">
        <v>45902.615879629629</v>
      </c>
      <c r="C393" s="1">
        <v>45902.623738425929</v>
      </c>
      <c r="D393" s="39" t="s">
        <v>4668</v>
      </c>
      <c r="E393" s="39" t="s">
        <v>4669</v>
      </c>
      <c r="F393">
        <v>5</v>
      </c>
      <c r="I393" s="39" t="s">
        <v>42521</v>
      </c>
      <c r="L393">
        <v>14</v>
      </c>
      <c r="O393">
        <v>2</v>
      </c>
      <c r="R393" s="39" t="s">
        <v>42409</v>
      </c>
      <c r="S393">
        <v>1</v>
      </c>
      <c r="U393" s="39" t="s">
        <v>42411</v>
      </c>
      <c r="V393">
        <v>0</v>
      </c>
      <c r="X393" s="39" t="s">
        <v>42409</v>
      </c>
      <c r="Y393">
        <v>0</v>
      </c>
      <c r="AA393" s="39" t="s">
        <v>42412</v>
      </c>
      <c r="AC393">
        <v>1</v>
      </c>
      <c r="AD393" s="39" t="s">
        <v>42410</v>
      </c>
      <c r="AF393">
        <v>0</v>
      </c>
      <c r="AG393" s="39" t="s">
        <v>42410</v>
      </c>
      <c r="AI393">
        <v>1</v>
      </c>
      <c r="AJ393" s="39" t="s">
        <v>42413</v>
      </c>
      <c r="AL393">
        <v>0</v>
      </c>
      <c r="AM393" s="39" t="s">
        <v>42409</v>
      </c>
      <c r="AO393">
        <v>0</v>
      </c>
      <c r="AP393" s="39" t="s">
        <v>42409</v>
      </c>
      <c r="AR393">
        <v>1</v>
      </c>
      <c r="AS393" s="39" t="s">
        <v>42413</v>
      </c>
      <c r="AU393">
        <v>0</v>
      </c>
      <c r="AV393" s="39" t="s">
        <v>42414</v>
      </c>
      <c r="AW393">
        <v>1</v>
      </c>
      <c r="AY393" s="39" t="s">
        <v>42522</v>
      </c>
      <c r="AZ393">
        <v>0</v>
      </c>
    </row>
    <row r="394" spans="1:52" x14ac:dyDescent="0.3">
      <c r="A394">
        <v>393</v>
      </c>
      <c r="B394" s="1">
        <v>45902.606168981481</v>
      </c>
      <c r="C394" s="1">
        <v>45902.623807870368</v>
      </c>
      <c r="D394" s="39" t="s">
        <v>33844</v>
      </c>
      <c r="E394" s="39" t="s">
        <v>36344</v>
      </c>
      <c r="F394">
        <v>6</v>
      </c>
      <c r="I394" s="39" t="s">
        <v>36344</v>
      </c>
      <c r="L394">
        <v>14</v>
      </c>
      <c r="O394">
        <v>23</v>
      </c>
      <c r="R394" s="39" t="s">
        <v>42409</v>
      </c>
      <c r="S394">
        <v>1</v>
      </c>
      <c r="U394" s="39" t="s">
        <v>42412</v>
      </c>
      <c r="V394">
        <v>0</v>
      </c>
      <c r="X394" s="39" t="s">
        <v>42411</v>
      </c>
      <c r="Y394">
        <v>1</v>
      </c>
      <c r="AA394" s="39" t="s">
        <v>42412</v>
      </c>
      <c r="AC394">
        <v>1</v>
      </c>
      <c r="AD394" s="39" t="s">
        <v>42410</v>
      </c>
      <c r="AF394">
        <v>0</v>
      </c>
      <c r="AG394" s="39" t="s">
        <v>42410</v>
      </c>
      <c r="AI394">
        <v>1</v>
      </c>
      <c r="AJ394" s="39" t="s">
        <v>42413</v>
      </c>
      <c r="AL394">
        <v>0</v>
      </c>
      <c r="AM394" s="39" t="s">
        <v>42412</v>
      </c>
      <c r="AO394">
        <v>1</v>
      </c>
      <c r="AP394" s="39" t="s">
        <v>42412</v>
      </c>
      <c r="AR394">
        <v>0</v>
      </c>
      <c r="AS394" s="39" t="s">
        <v>42413</v>
      </c>
      <c r="AU394">
        <v>0</v>
      </c>
      <c r="AV394" s="39" t="s">
        <v>42414</v>
      </c>
      <c r="AW394">
        <v>1</v>
      </c>
      <c r="AY394" s="39" t="s">
        <v>42419</v>
      </c>
      <c r="AZ394">
        <v>0</v>
      </c>
    </row>
    <row r="395" spans="1:52" x14ac:dyDescent="0.3">
      <c r="A395">
        <v>394</v>
      </c>
      <c r="B395" s="1">
        <v>45902.604490740741</v>
      </c>
      <c r="C395" s="1">
        <v>45902.623865740738</v>
      </c>
      <c r="D395" s="39" t="s">
        <v>4659</v>
      </c>
      <c r="E395" s="39" t="s">
        <v>4660</v>
      </c>
      <c r="F395">
        <v>5</v>
      </c>
      <c r="I395" s="39" t="s">
        <v>4661</v>
      </c>
      <c r="L395">
        <v>14</v>
      </c>
      <c r="O395">
        <v>22</v>
      </c>
      <c r="R395" s="39" t="s">
        <v>42409</v>
      </c>
      <c r="S395">
        <v>1</v>
      </c>
      <c r="U395" s="39" t="s">
        <v>42412</v>
      </c>
      <c r="V395">
        <v>0</v>
      </c>
      <c r="X395" s="39" t="s">
        <v>42411</v>
      </c>
      <c r="Y395">
        <v>1</v>
      </c>
      <c r="AA395" s="39" t="s">
        <v>42409</v>
      </c>
      <c r="AC395">
        <v>0</v>
      </c>
      <c r="AD395" s="39" t="s">
        <v>42410</v>
      </c>
      <c r="AF395">
        <v>0</v>
      </c>
      <c r="AG395" s="39" t="s">
        <v>42410</v>
      </c>
      <c r="AI395">
        <v>1</v>
      </c>
      <c r="AJ395" s="39" t="s">
        <v>42412</v>
      </c>
      <c r="AL395">
        <v>0</v>
      </c>
      <c r="AM395" s="39" t="s">
        <v>42412</v>
      </c>
      <c r="AO395">
        <v>1</v>
      </c>
      <c r="AP395" s="39" t="s">
        <v>42412</v>
      </c>
      <c r="AR395">
        <v>0</v>
      </c>
      <c r="AS395" s="39" t="s">
        <v>42413</v>
      </c>
      <c r="AU395">
        <v>0</v>
      </c>
      <c r="AV395" s="39" t="s">
        <v>42414</v>
      </c>
      <c r="AW395">
        <v>1</v>
      </c>
      <c r="AY395" s="39" t="s">
        <v>42502</v>
      </c>
      <c r="AZ395">
        <v>0</v>
      </c>
    </row>
    <row r="396" spans="1:52" x14ac:dyDescent="0.3">
      <c r="A396">
        <v>395</v>
      </c>
      <c r="B396" s="1">
        <v>45902.615914351853</v>
      </c>
      <c r="C396" s="1">
        <v>45902.62394675926</v>
      </c>
      <c r="D396" s="39" t="s">
        <v>33872</v>
      </c>
      <c r="E396" s="39" t="s">
        <v>36386</v>
      </c>
      <c r="F396">
        <v>4</v>
      </c>
      <c r="I396" s="39" t="s">
        <v>36386</v>
      </c>
      <c r="L396">
        <v>14</v>
      </c>
      <c r="O396">
        <v>31</v>
      </c>
      <c r="R396" s="39" t="s">
        <v>42411</v>
      </c>
      <c r="S396">
        <v>0</v>
      </c>
      <c r="U396" s="39" t="s">
        <v>42413</v>
      </c>
      <c r="V396">
        <v>0</v>
      </c>
      <c r="X396" s="39" t="s">
        <v>42409</v>
      </c>
      <c r="Y396">
        <v>0</v>
      </c>
      <c r="AA396" s="39" t="s">
        <v>42412</v>
      </c>
      <c r="AC396">
        <v>1</v>
      </c>
      <c r="AD396" s="39" t="s">
        <v>42410</v>
      </c>
      <c r="AF396">
        <v>0</v>
      </c>
      <c r="AG396" s="39" t="s">
        <v>42413</v>
      </c>
      <c r="AI396">
        <v>0</v>
      </c>
      <c r="AJ396" s="39" t="s">
        <v>42413</v>
      </c>
      <c r="AL396">
        <v>0</v>
      </c>
      <c r="AM396" s="39" t="s">
        <v>42412</v>
      </c>
      <c r="AO396">
        <v>1</v>
      </c>
      <c r="AP396" s="39" t="s">
        <v>42412</v>
      </c>
      <c r="AR396">
        <v>0</v>
      </c>
      <c r="AS396" s="39" t="s">
        <v>42411</v>
      </c>
      <c r="AU396">
        <v>1</v>
      </c>
      <c r="AV396" s="39" t="s">
        <v>42414</v>
      </c>
      <c r="AW396">
        <v>1</v>
      </c>
      <c r="AY396" s="39" t="s">
        <v>42419</v>
      </c>
      <c r="AZ396">
        <v>0</v>
      </c>
    </row>
    <row r="397" spans="1:52" x14ac:dyDescent="0.3">
      <c r="A397">
        <v>396</v>
      </c>
      <c r="B397" s="1">
        <v>45902.623298611114</v>
      </c>
      <c r="C397" s="1">
        <v>45902.626666666663</v>
      </c>
      <c r="D397" s="39" t="s">
        <v>33785</v>
      </c>
      <c r="E397" s="39" t="s">
        <v>36160</v>
      </c>
      <c r="F397">
        <v>4</v>
      </c>
      <c r="I397" s="39" t="s">
        <v>36160</v>
      </c>
      <c r="L397">
        <v>14</v>
      </c>
      <c r="O397">
        <v>6</v>
      </c>
      <c r="R397" s="39" t="s">
        <v>42410</v>
      </c>
      <c r="S397">
        <v>0</v>
      </c>
      <c r="U397" s="39" t="s">
        <v>42410</v>
      </c>
      <c r="V397">
        <v>1</v>
      </c>
      <c r="X397" s="39" t="s">
        <v>42410</v>
      </c>
      <c r="Y397">
        <v>0</v>
      </c>
      <c r="AA397" s="39" t="s">
        <v>42410</v>
      </c>
      <c r="AC397">
        <v>0</v>
      </c>
      <c r="AD397" s="39" t="s">
        <v>42410</v>
      </c>
      <c r="AF397">
        <v>0</v>
      </c>
      <c r="AG397" s="39" t="s">
        <v>42410</v>
      </c>
      <c r="AI397">
        <v>1</v>
      </c>
      <c r="AJ397" s="39" t="s">
        <v>42410</v>
      </c>
      <c r="AL397">
        <v>1</v>
      </c>
      <c r="AM397" s="39" t="s">
        <v>42410</v>
      </c>
      <c r="AO397">
        <v>0</v>
      </c>
      <c r="AP397" s="39" t="s">
        <v>42410</v>
      </c>
      <c r="AR397">
        <v>0</v>
      </c>
      <c r="AS397" s="39" t="s">
        <v>42410</v>
      </c>
      <c r="AU397">
        <v>0</v>
      </c>
      <c r="AV397" s="39" t="s">
        <v>42414</v>
      </c>
      <c r="AW397">
        <v>1</v>
      </c>
      <c r="AY397" s="39" t="s">
        <v>42419</v>
      </c>
      <c r="AZ397">
        <v>0</v>
      </c>
    </row>
    <row r="398" spans="1:52" x14ac:dyDescent="0.3">
      <c r="A398">
        <v>397</v>
      </c>
      <c r="B398" s="1">
        <v>45902.60560185185</v>
      </c>
      <c r="C398" s="1">
        <v>45902.627118055556</v>
      </c>
      <c r="D398" s="39" t="s">
        <v>4635</v>
      </c>
      <c r="E398" s="39" t="s">
        <v>4636</v>
      </c>
      <c r="F398">
        <v>8</v>
      </c>
      <c r="I398" s="39" t="s">
        <v>42523</v>
      </c>
      <c r="L398">
        <v>14</v>
      </c>
      <c r="O398">
        <v>35</v>
      </c>
      <c r="R398" s="39" t="s">
        <v>42409</v>
      </c>
      <c r="S398">
        <v>1</v>
      </c>
      <c r="U398" s="39" t="s">
        <v>42410</v>
      </c>
      <c r="V398">
        <v>1</v>
      </c>
      <c r="X398" s="39" t="s">
        <v>42411</v>
      </c>
      <c r="Y398">
        <v>1</v>
      </c>
      <c r="AA398" s="39" t="s">
        <v>42412</v>
      </c>
      <c r="AC398">
        <v>1</v>
      </c>
      <c r="AD398" s="39" t="s">
        <v>42410</v>
      </c>
      <c r="AF398">
        <v>0</v>
      </c>
      <c r="AG398" s="39" t="s">
        <v>42410</v>
      </c>
      <c r="AI398">
        <v>1</v>
      </c>
      <c r="AJ398" s="39" t="s">
        <v>42413</v>
      </c>
      <c r="AL398">
        <v>0</v>
      </c>
      <c r="AM398" s="39" t="s">
        <v>42412</v>
      </c>
      <c r="AO398">
        <v>1</v>
      </c>
      <c r="AP398" s="39" t="s">
        <v>42412</v>
      </c>
      <c r="AR398">
        <v>0</v>
      </c>
      <c r="AS398" s="39" t="s">
        <v>42411</v>
      </c>
      <c r="AU398">
        <v>1</v>
      </c>
      <c r="AV398" s="39" t="s">
        <v>42414</v>
      </c>
      <c r="AW398">
        <v>1</v>
      </c>
      <c r="AY398" s="39" t="s">
        <v>42419</v>
      </c>
      <c r="AZ398">
        <v>0</v>
      </c>
    </row>
    <row r="399" spans="1:52" x14ac:dyDescent="0.3">
      <c r="A399">
        <v>398</v>
      </c>
      <c r="B399" s="1">
        <v>45902.607453703706</v>
      </c>
      <c r="C399" s="1">
        <v>45902.627164351848</v>
      </c>
      <c r="D399" s="39" t="s">
        <v>4706</v>
      </c>
      <c r="E399" s="39" t="s">
        <v>4707</v>
      </c>
      <c r="F399">
        <v>9</v>
      </c>
      <c r="I399" s="39" t="s">
        <v>4708</v>
      </c>
      <c r="L399">
        <v>14</v>
      </c>
      <c r="O399">
        <v>36</v>
      </c>
      <c r="R399" s="39" t="s">
        <v>42409</v>
      </c>
      <c r="S399">
        <v>1</v>
      </c>
      <c r="U399" s="39" t="s">
        <v>42410</v>
      </c>
      <c r="V399">
        <v>1</v>
      </c>
      <c r="X399" s="39" t="s">
        <v>42411</v>
      </c>
      <c r="Y399">
        <v>1</v>
      </c>
      <c r="AA399" s="39" t="s">
        <v>42412</v>
      </c>
      <c r="AC399">
        <v>1</v>
      </c>
      <c r="AD399" s="39" t="s">
        <v>42410</v>
      </c>
      <c r="AF399">
        <v>0</v>
      </c>
      <c r="AG399" s="39" t="s">
        <v>42410</v>
      </c>
      <c r="AI399">
        <v>1</v>
      </c>
      <c r="AJ399" s="39" t="s">
        <v>42413</v>
      </c>
      <c r="AL399">
        <v>0</v>
      </c>
      <c r="AM399" s="39" t="s">
        <v>42412</v>
      </c>
      <c r="AO399">
        <v>1</v>
      </c>
      <c r="AP399" s="39" t="s">
        <v>42412</v>
      </c>
      <c r="AR399">
        <v>0</v>
      </c>
      <c r="AS399" s="39" t="s">
        <v>42411</v>
      </c>
      <c r="AU399">
        <v>1</v>
      </c>
      <c r="AV399" s="39" t="s">
        <v>42414</v>
      </c>
      <c r="AW399">
        <v>1</v>
      </c>
      <c r="AY399" s="39" t="s">
        <v>42423</v>
      </c>
      <c r="AZ399">
        <v>1</v>
      </c>
    </row>
    <row r="400" spans="1:52" x14ac:dyDescent="0.3">
      <c r="A400">
        <v>399</v>
      </c>
      <c r="B400" s="1">
        <v>45902.615891203706</v>
      </c>
      <c r="C400" s="1">
        <v>45902.628969907404</v>
      </c>
      <c r="D400" s="39" t="s">
        <v>4625</v>
      </c>
      <c r="E400" s="39" t="s">
        <v>4626</v>
      </c>
      <c r="F400">
        <v>12</v>
      </c>
      <c r="I400" s="39" t="s">
        <v>42524</v>
      </c>
      <c r="L400">
        <v>14</v>
      </c>
      <c r="O400">
        <v>20</v>
      </c>
      <c r="R400" s="39" t="s">
        <v>42409</v>
      </c>
      <c r="S400">
        <v>1</v>
      </c>
      <c r="U400" s="39" t="s">
        <v>42410</v>
      </c>
      <c r="V400">
        <v>1</v>
      </c>
      <c r="X400" s="39" t="s">
        <v>42411</v>
      </c>
      <c r="Y400">
        <v>1</v>
      </c>
      <c r="AA400" s="39" t="s">
        <v>42412</v>
      </c>
      <c r="AC400">
        <v>1</v>
      </c>
      <c r="AD400" s="39" t="s">
        <v>42413</v>
      </c>
      <c r="AF400">
        <v>1</v>
      </c>
      <c r="AG400" s="39" t="s">
        <v>42410</v>
      </c>
      <c r="AI400">
        <v>1</v>
      </c>
      <c r="AJ400" s="39" t="s">
        <v>42410</v>
      </c>
      <c r="AL400">
        <v>1</v>
      </c>
      <c r="AM400" s="39" t="s">
        <v>42412</v>
      </c>
      <c r="AO400">
        <v>1</v>
      </c>
      <c r="AP400" s="39" t="s">
        <v>42409</v>
      </c>
      <c r="AR400">
        <v>1</v>
      </c>
      <c r="AS400" s="39" t="s">
        <v>42411</v>
      </c>
      <c r="AU400">
        <v>1</v>
      </c>
      <c r="AV400" s="39" t="s">
        <v>42414</v>
      </c>
      <c r="AW400">
        <v>1</v>
      </c>
      <c r="AY400" s="39" t="s">
        <v>42423</v>
      </c>
      <c r="AZ400">
        <v>1</v>
      </c>
    </row>
    <row r="401" spans="1:52" x14ac:dyDescent="0.3">
      <c r="A401">
        <v>400</v>
      </c>
      <c r="B401" s="1">
        <v>45902.62259259259</v>
      </c>
      <c r="C401" s="1">
        <v>45902.632291666669</v>
      </c>
      <c r="D401" s="39" t="s">
        <v>33816</v>
      </c>
      <c r="E401" s="39" t="s">
        <v>36471</v>
      </c>
      <c r="F401">
        <v>4</v>
      </c>
      <c r="I401" s="39" t="s">
        <v>42525</v>
      </c>
      <c r="L401">
        <v>14</v>
      </c>
      <c r="O401">
        <v>15</v>
      </c>
      <c r="R401" s="39" t="s">
        <v>42410</v>
      </c>
      <c r="S401">
        <v>0</v>
      </c>
      <c r="U401" s="39" t="s">
        <v>42413</v>
      </c>
      <c r="V401">
        <v>0</v>
      </c>
      <c r="X401" s="39" t="s">
        <v>42413</v>
      </c>
      <c r="Y401">
        <v>0</v>
      </c>
      <c r="AA401" s="39" t="s">
        <v>42412</v>
      </c>
      <c r="AC401">
        <v>1</v>
      </c>
      <c r="AD401" s="39" t="s">
        <v>42410</v>
      </c>
      <c r="AF401">
        <v>0</v>
      </c>
      <c r="AG401" s="39" t="s">
        <v>42410</v>
      </c>
      <c r="AI401">
        <v>1</v>
      </c>
      <c r="AJ401" s="39" t="s">
        <v>42412</v>
      </c>
      <c r="AL401">
        <v>0</v>
      </c>
      <c r="AM401" s="39" t="s">
        <v>42412</v>
      </c>
      <c r="AO401">
        <v>1</v>
      </c>
      <c r="AP401" s="39" t="s">
        <v>42411</v>
      </c>
      <c r="AR401">
        <v>0</v>
      </c>
      <c r="AS401" s="39" t="s">
        <v>42410</v>
      </c>
      <c r="AU401">
        <v>0</v>
      </c>
      <c r="AV401" s="39" t="s">
        <v>42414</v>
      </c>
      <c r="AW401">
        <v>1</v>
      </c>
      <c r="AY401" s="39" t="s">
        <v>42419</v>
      </c>
      <c r="AZ401">
        <v>0</v>
      </c>
    </row>
    <row r="402" spans="1:52" x14ac:dyDescent="0.3">
      <c r="A402">
        <v>401</v>
      </c>
      <c r="B402" s="1">
        <v>45903.861875000002</v>
      </c>
      <c r="C402" s="1">
        <v>45903.865486111114</v>
      </c>
      <c r="D402" s="39" t="s">
        <v>1259</v>
      </c>
      <c r="E402" s="39" t="s">
        <v>1260</v>
      </c>
      <c r="F402">
        <v>8</v>
      </c>
      <c r="I402" s="39" t="s">
        <v>1261</v>
      </c>
      <c r="L402">
        <v>1</v>
      </c>
      <c r="O402">
        <v>14</v>
      </c>
      <c r="R402" s="39" t="s">
        <v>42409</v>
      </c>
      <c r="S402">
        <v>1</v>
      </c>
      <c r="U402" s="39" t="s">
        <v>42410</v>
      </c>
      <c r="V402">
        <v>1</v>
      </c>
      <c r="X402" s="39" t="s">
        <v>42411</v>
      </c>
      <c r="Y402">
        <v>1</v>
      </c>
      <c r="AA402" s="39" t="s">
        <v>42412</v>
      </c>
      <c r="AC402">
        <v>1</v>
      </c>
      <c r="AD402" s="39" t="s">
        <v>42410</v>
      </c>
      <c r="AF402">
        <v>0</v>
      </c>
      <c r="AG402" s="39" t="s">
        <v>42410</v>
      </c>
      <c r="AI402">
        <v>1</v>
      </c>
      <c r="AJ402" s="39" t="s">
        <v>42413</v>
      </c>
      <c r="AL402">
        <v>0</v>
      </c>
      <c r="AM402" s="39" t="s">
        <v>42412</v>
      </c>
      <c r="AO402">
        <v>1</v>
      </c>
      <c r="AP402" s="39" t="s">
        <v>42412</v>
      </c>
      <c r="AR402">
        <v>0</v>
      </c>
      <c r="AS402" s="39" t="s">
        <v>42411</v>
      </c>
      <c r="AU402">
        <v>1</v>
      </c>
      <c r="AV402" s="39" t="s">
        <v>42414</v>
      </c>
      <c r="AW402">
        <v>1</v>
      </c>
      <c r="AY402" s="39" t="s">
        <v>42501</v>
      </c>
      <c r="AZ402">
        <v>0</v>
      </c>
    </row>
    <row r="403" spans="1:52" x14ac:dyDescent="0.3">
      <c r="A403">
        <v>402</v>
      </c>
      <c r="B403" s="1">
        <v>45904.624675925923</v>
      </c>
      <c r="C403" s="1">
        <v>45904.628067129626</v>
      </c>
      <c r="D403" s="39" t="s">
        <v>1525</v>
      </c>
      <c r="E403" s="39" t="s">
        <v>1526</v>
      </c>
      <c r="F403">
        <v>10</v>
      </c>
      <c r="I403" s="39" t="s">
        <v>1526</v>
      </c>
      <c r="L403">
        <v>13</v>
      </c>
      <c r="O403">
        <v>11</v>
      </c>
      <c r="R403" s="39" t="s">
        <v>42409</v>
      </c>
      <c r="S403">
        <v>1</v>
      </c>
      <c r="U403" s="39" t="s">
        <v>42410</v>
      </c>
      <c r="V403">
        <v>1</v>
      </c>
      <c r="X403" s="39" t="s">
        <v>42411</v>
      </c>
      <c r="Y403">
        <v>1</v>
      </c>
      <c r="AA403" s="39" t="s">
        <v>42412</v>
      </c>
      <c r="AC403">
        <v>1</v>
      </c>
      <c r="AD403" s="39" t="s">
        <v>42413</v>
      </c>
      <c r="AF403">
        <v>1</v>
      </c>
      <c r="AG403" s="39" t="s">
        <v>42410</v>
      </c>
      <c r="AI403">
        <v>1</v>
      </c>
      <c r="AJ403" s="39" t="s">
        <v>42410</v>
      </c>
      <c r="AL403">
        <v>1</v>
      </c>
      <c r="AM403" s="39" t="s">
        <v>42412</v>
      </c>
      <c r="AO403">
        <v>1</v>
      </c>
      <c r="AP403" s="39" t="s">
        <v>42409</v>
      </c>
      <c r="AR403">
        <v>1</v>
      </c>
      <c r="AS403" s="39" t="s">
        <v>42411</v>
      </c>
      <c r="AU403">
        <v>1</v>
      </c>
      <c r="AV403" s="39" t="s">
        <v>42424</v>
      </c>
      <c r="AW403">
        <v>0</v>
      </c>
      <c r="AY403" s="39" t="s">
        <v>42526</v>
      </c>
      <c r="AZ403">
        <v>0</v>
      </c>
    </row>
    <row r="404" spans="1:52" x14ac:dyDescent="0.3">
      <c r="A404">
        <v>403</v>
      </c>
      <c r="B404" s="1">
        <v>45904.633067129631</v>
      </c>
      <c r="C404" s="1">
        <v>45904.635277777779</v>
      </c>
      <c r="D404" s="39" t="s">
        <v>1825</v>
      </c>
      <c r="E404" s="39" t="s">
        <v>1826</v>
      </c>
      <c r="F404">
        <v>12</v>
      </c>
      <c r="I404" s="39" t="s">
        <v>1826</v>
      </c>
      <c r="L404">
        <v>13</v>
      </c>
      <c r="O404">
        <v>17</v>
      </c>
      <c r="R404" s="39" t="s">
        <v>42409</v>
      </c>
      <c r="S404">
        <v>1</v>
      </c>
      <c r="U404" s="39" t="s">
        <v>42410</v>
      </c>
      <c r="V404">
        <v>1</v>
      </c>
      <c r="X404" s="39" t="s">
        <v>42411</v>
      </c>
      <c r="Y404">
        <v>1</v>
      </c>
      <c r="AA404" s="39" t="s">
        <v>42412</v>
      </c>
      <c r="AC404">
        <v>1</v>
      </c>
      <c r="AD404" s="39" t="s">
        <v>42413</v>
      </c>
      <c r="AF404">
        <v>1</v>
      </c>
      <c r="AG404" s="39" t="s">
        <v>42410</v>
      </c>
      <c r="AI404">
        <v>1</v>
      </c>
      <c r="AJ404" s="39" t="s">
        <v>42410</v>
      </c>
      <c r="AL404">
        <v>1</v>
      </c>
      <c r="AM404" s="39" t="s">
        <v>42412</v>
      </c>
      <c r="AO404">
        <v>1</v>
      </c>
      <c r="AP404" s="39" t="s">
        <v>42409</v>
      </c>
      <c r="AR404">
        <v>1</v>
      </c>
      <c r="AS404" s="39" t="s">
        <v>42411</v>
      </c>
      <c r="AU404">
        <v>1</v>
      </c>
      <c r="AV404" s="39" t="s">
        <v>42414</v>
      </c>
      <c r="AW404">
        <v>1</v>
      </c>
      <c r="AY404" s="39" t="s">
        <v>42423</v>
      </c>
      <c r="AZ404">
        <v>1</v>
      </c>
    </row>
    <row r="405" spans="1:52" x14ac:dyDescent="0.3">
      <c r="A405">
        <v>404</v>
      </c>
      <c r="B405" s="1">
        <v>45904.633599537039</v>
      </c>
      <c r="C405" s="1">
        <v>45904.637499999997</v>
      </c>
      <c r="D405" s="39" t="s">
        <v>1506</v>
      </c>
      <c r="E405" s="39" t="s">
        <v>1507</v>
      </c>
      <c r="F405">
        <v>5</v>
      </c>
      <c r="I405" s="39" t="s">
        <v>6862</v>
      </c>
      <c r="L405">
        <v>13</v>
      </c>
      <c r="O405">
        <v>29</v>
      </c>
      <c r="R405" s="39" t="s">
        <v>42409</v>
      </c>
      <c r="S405">
        <v>1</v>
      </c>
      <c r="U405" s="39" t="s">
        <v>42410</v>
      </c>
      <c r="V405">
        <v>1</v>
      </c>
      <c r="X405" s="39" t="s">
        <v>42411</v>
      </c>
      <c r="Y405">
        <v>1</v>
      </c>
      <c r="AA405" s="39" t="s">
        <v>42413</v>
      </c>
      <c r="AC405">
        <v>0</v>
      </c>
      <c r="AD405" s="39" t="s">
        <v>42410</v>
      </c>
      <c r="AF405">
        <v>0</v>
      </c>
      <c r="AG405" s="39" t="s">
        <v>42410</v>
      </c>
      <c r="AI405">
        <v>1</v>
      </c>
      <c r="AJ405" s="39" t="s">
        <v>42412</v>
      </c>
      <c r="AL405">
        <v>0</v>
      </c>
      <c r="AM405" s="39" t="s">
        <v>42409</v>
      </c>
      <c r="AO405">
        <v>0</v>
      </c>
      <c r="AP405" s="39" t="s">
        <v>42410</v>
      </c>
      <c r="AR405">
        <v>0</v>
      </c>
      <c r="AS405" s="39" t="s">
        <v>42412</v>
      </c>
      <c r="AU405">
        <v>0</v>
      </c>
      <c r="AV405" s="39" t="s">
        <v>42433</v>
      </c>
      <c r="AW405">
        <v>0</v>
      </c>
      <c r="AY405" s="39" t="s">
        <v>42423</v>
      </c>
      <c r="AZ405">
        <v>1</v>
      </c>
    </row>
    <row r="406" spans="1:52" x14ac:dyDescent="0.3">
      <c r="A406">
        <v>405</v>
      </c>
      <c r="B406" s="1">
        <v>45904.633796296293</v>
      </c>
      <c r="C406" s="1">
        <v>45904.637604166666</v>
      </c>
      <c r="D406" s="39" t="s">
        <v>1639</v>
      </c>
      <c r="E406" s="39" t="s">
        <v>1640</v>
      </c>
      <c r="F406">
        <v>8</v>
      </c>
      <c r="I406" s="39" t="s">
        <v>1641</v>
      </c>
      <c r="L406">
        <v>13</v>
      </c>
      <c r="O406">
        <v>13</v>
      </c>
      <c r="R406" s="39" t="s">
        <v>42409</v>
      </c>
      <c r="S406">
        <v>1</v>
      </c>
      <c r="U406" s="39" t="s">
        <v>42410</v>
      </c>
      <c r="V406">
        <v>1</v>
      </c>
      <c r="X406" s="39" t="s">
        <v>42411</v>
      </c>
      <c r="Y406">
        <v>1</v>
      </c>
      <c r="AA406" s="39" t="s">
        <v>42412</v>
      </c>
      <c r="AC406">
        <v>1</v>
      </c>
      <c r="AD406" s="39" t="s">
        <v>42410</v>
      </c>
      <c r="AF406">
        <v>0</v>
      </c>
      <c r="AG406" s="39" t="s">
        <v>42410</v>
      </c>
      <c r="AI406">
        <v>1</v>
      </c>
      <c r="AJ406" s="39" t="s">
        <v>42413</v>
      </c>
      <c r="AL406">
        <v>0</v>
      </c>
      <c r="AM406" s="39" t="s">
        <v>42412</v>
      </c>
      <c r="AO406">
        <v>1</v>
      </c>
      <c r="AP406" s="39" t="s">
        <v>42412</v>
      </c>
      <c r="AR406">
        <v>0</v>
      </c>
      <c r="AS406" s="39" t="s">
        <v>42411</v>
      </c>
      <c r="AU406">
        <v>1</v>
      </c>
      <c r="AV406" s="39" t="s">
        <v>42414</v>
      </c>
      <c r="AW406">
        <v>1</v>
      </c>
      <c r="AY406" s="39" t="s">
        <v>42527</v>
      </c>
      <c r="AZ406">
        <v>0</v>
      </c>
    </row>
    <row r="407" spans="1:52" x14ac:dyDescent="0.3">
      <c r="A407">
        <v>406</v>
      </c>
      <c r="B407" s="1">
        <v>45904.636122685188</v>
      </c>
      <c r="C407" s="1">
        <v>45904.637627314813</v>
      </c>
      <c r="D407" s="39" t="s">
        <v>1559</v>
      </c>
      <c r="E407" s="39" t="s">
        <v>1560</v>
      </c>
      <c r="F407">
        <v>12</v>
      </c>
      <c r="I407" s="39" t="s">
        <v>1560</v>
      </c>
      <c r="L407">
        <v>13</v>
      </c>
      <c r="O407">
        <v>3</v>
      </c>
      <c r="R407" s="39" t="s">
        <v>42409</v>
      </c>
      <c r="S407">
        <v>1</v>
      </c>
      <c r="U407" s="39" t="s">
        <v>42410</v>
      </c>
      <c r="V407">
        <v>1</v>
      </c>
      <c r="X407" s="39" t="s">
        <v>42411</v>
      </c>
      <c r="Y407">
        <v>1</v>
      </c>
      <c r="AA407" s="39" t="s">
        <v>42412</v>
      </c>
      <c r="AC407">
        <v>1</v>
      </c>
      <c r="AD407" s="39" t="s">
        <v>42413</v>
      </c>
      <c r="AF407">
        <v>1</v>
      </c>
      <c r="AG407" s="39" t="s">
        <v>42410</v>
      </c>
      <c r="AI407">
        <v>1</v>
      </c>
      <c r="AJ407" s="39" t="s">
        <v>42410</v>
      </c>
      <c r="AL407">
        <v>1</v>
      </c>
      <c r="AM407" s="39" t="s">
        <v>42412</v>
      </c>
      <c r="AO407">
        <v>1</v>
      </c>
      <c r="AP407" s="39" t="s">
        <v>42409</v>
      </c>
      <c r="AR407">
        <v>1</v>
      </c>
      <c r="AS407" s="39" t="s">
        <v>42411</v>
      </c>
      <c r="AU407">
        <v>1</v>
      </c>
      <c r="AV407" s="39" t="s">
        <v>42414</v>
      </c>
      <c r="AW407">
        <v>1</v>
      </c>
      <c r="AY407" s="39" t="s">
        <v>42423</v>
      </c>
      <c r="AZ407">
        <v>1</v>
      </c>
    </row>
    <row r="408" spans="1:52" x14ac:dyDescent="0.3">
      <c r="A408">
        <v>407</v>
      </c>
      <c r="B408" s="1">
        <v>45904.633599537039</v>
      </c>
      <c r="C408" s="1">
        <v>45904.637650462966</v>
      </c>
      <c r="D408" s="39" t="s">
        <v>1495</v>
      </c>
      <c r="E408" s="39" t="s">
        <v>1496</v>
      </c>
      <c r="F408">
        <v>4</v>
      </c>
      <c r="I408" s="39" t="s">
        <v>1496</v>
      </c>
      <c r="L408">
        <v>13</v>
      </c>
      <c r="O408">
        <v>18</v>
      </c>
      <c r="R408" s="39" t="s">
        <v>42409</v>
      </c>
      <c r="S408">
        <v>1</v>
      </c>
      <c r="U408" s="39" t="s">
        <v>42412</v>
      </c>
      <c r="V408">
        <v>0</v>
      </c>
      <c r="X408" s="39" t="s">
        <v>42413</v>
      </c>
      <c r="Y408">
        <v>0</v>
      </c>
      <c r="AA408" s="39" t="s">
        <v>42411</v>
      </c>
      <c r="AC408">
        <v>0</v>
      </c>
      <c r="AD408" s="39" t="s">
        <v>42410</v>
      </c>
      <c r="AF408">
        <v>0</v>
      </c>
      <c r="AG408" s="39" t="s">
        <v>42412</v>
      </c>
      <c r="AI408">
        <v>0</v>
      </c>
      <c r="AJ408" s="39" t="s">
        <v>42409</v>
      </c>
      <c r="AL408">
        <v>0</v>
      </c>
      <c r="AM408" s="39" t="s">
        <v>42412</v>
      </c>
      <c r="AO408">
        <v>1</v>
      </c>
      <c r="AP408" s="39" t="s">
        <v>42409</v>
      </c>
      <c r="AR408">
        <v>1</v>
      </c>
      <c r="AS408" s="39" t="s">
        <v>42409</v>
      </c>
      <c r="AU408">
        <v>0</v>
      </c>
      <c r="AV408" s="39" t="s">
        <v>42414</v>
      </c>
      <c r="AW408">
        <v>1</v>
      </c>
      <c r="AY408" s="39" t="s">
        <v>42528</v>
      </c>
      <c r="AZ408">
        <v>0</v>
      </c>
    </row>
    <row r="409" spans="1:52" x14ac:dyDescent="0.3">
      <c r="A409">
        <v>408</v>
      </c>
      <c r="B409" s="1">
        <v>45904.633506944447</v>
      </c>
      <c r="C409" s="1">
        <v>45904.63795138889</v>
      </c>
      <c r="D409" s="39" t="s">
        <v>1848</v>
      </c>
      <c r="E409" s="39" t="s">
        <v>1849</v>
      </c>
      <c r="F409">
        <v>3</v>
      </c>
      <c r="I409" s="39" t="s">
        <v>1850</v>
      </c>
      <c r="L409">
        <v>13</v>
      </c>
      <c r="O409">
        <v>20</v>
      </c>
      <c r="R409" s="39" t="s">
        <v>42409</v>
      </c>
      <c r="S409">
        <v>1</v>
      </c>
      <c r="U409" s="39" t="s">
        <v>42412</v>
      </c>
      <c r="V409">
        <v>0</v>
      </c>
      <c r="X409" s="39" t="s">
        <v>42411</v>
      </c>
      <c r="Y409">
        <v>1</v>
      </c>
      <c r="AA409" s="39" t="s">
        <v>42412</v>
      </c>
      <c r="AC409">
        <v>1</v>
      </c>
      <c r="AD409" s="39" t="s">
        <v>42410</v>
      </c>
      <c r="AF409">
        <v>0</v>
      </c>
      <c r="AG409" s="39" t="s">
        <v>42413</v>
      </c>
      <c r="AI409">
        <v>0</v>
      </c>
      <c r="AJ409" s="39" t="s">
        <v>42409</v>
      </c>
      <c r="AL409">
        <v>0</v>
      </c>
      <c r="AM409" s="39" t="s">
        <v>42411</v>
      </c>
      <c r="AO409">
        <v>0</v>
      </c>
      <c r="AP409" s="39" t="s">
        <v>42411</v>
      </c>
      <c r="AR409">
        <v>0</v>
      </c>
      <c r="AS409" s="39" t="s">
        <v>42413</v>
      </c>
      <c r="AU409">
        <v>0</v>
      </c>
      <c r="AV409" s="39" t="s">
        <v>42424</v>
      </c>
      <c r="AW409">
        <v>0</v>
      </c>
      <c r="AY409" s="39" t="s">
        <v>42529</v>
      </c>
      <c r="AZ409">
        <v>0</v>
      </c>
    </row>
    <row r="410" spans="1:52" x14ac:dyDescent="0.3">
      <c r="A410">
        <v>409</v>
      </c>
      <c r="B410" s="1">
        <v>45904.633136574077</v>
      </c>
      <c r="C410" s="1">
        <v>45904.638333333336</v>
      </c>
      <c r="D410" s="39" t="s">
        <v>1791</v>
      </c>
      <c r="E410" s="39" t="s">
        <v>1792</v>
      </c>
      <c r="F410">
        <v>7</v>
      </c>
      <c r="I410" s="39" t="s">
        <v>1792</v>
      </c>
      <c r="L410">
        <v>13</v>
      </c>
      <c r="O410">
        <v>31</v>
      </c>
      <c r="R410" s="39" t="s">
        <v>42409</v>
      </c>
      <c r="S410">
        <v>1</v>
      </c>
      <c r="U410" s="39" t="s">
        <v>42409</v>
      </c>
      <c r="V410">
        <v>0</v>
      </c>
      <c r="X410" s="39" t="s">
        <v>42413</v>
      </c>
      <c r="Y410">
        <v>0</v>
      </c>
      <c r="AA410" s="39" t="s">
        <v>42412</v>
      </c>
      <c r="AC410">
        <v>1</v>
      </c>
      <c r="AD410" s="39" t="s">
        <v>42412</v>
      </c>
      <c r="AF410">
        <v>0</v>
      </c>
      <c r="AG410" s="39" t="s">
        <v>42410</v>
      </c>
      <c r="AI410">
        <v>1</v>
      </c>
      <c r="AJ410" s="39" t="s">
        <v>42410</v>
      </c>
      <c r="AL410">
        <v>1</v>
      </c>
      <c r="AM410" s="39" t="s">
        <v>42412</v>
      </c>
      <c r="AO410">
        <v>1</v>
      </c>
      <c r="AP410" s="39" t="s">
        <v>42409</v>
      </c>
      <c r="AR410">
        <v>1</v>
      </c>
      <c r="AS410" s="39" t="s">
        <v>42409</v>
      </c>
      <c r="AU410">
        <v>0</v>
      </c>
      <c r="AV410" s="39" t="s">
        <v>42414</v>
      </c>
      <c r="AW410">
        <v>1</v>
      </c>
      <c r="AY410" s="39" t="s">
        <v>42419</v>
      </c>
      <c r="AZ410">
        <v>0</v>
      </c>
    </row>
    <row r="411" spans="1:52" x14ac:dyDescent="0.3">
      <c r="A411">
        <v>410</v>
      </c>
      <c r="B411" s="1">
        <v>45904.636469907404</v>
      </c>
      <c r="C411" s="1">
        <v>45904.638668981483</v>
      </c>
      <c r="D411" s="39" t="s">
        <v>1548</v>
      </c>
      <c r="E411" s="39" t="s">
        <v>1549</v>
      </c>
      <c r="F411">
        <v>12</v>
      </c>
      <c r="I411" s="39" t="s">
        <v>1549</v>
      </c>
      <c r="L411">
        <v>13</v>
      </c>
      <c r="O411">
        <v>1</v>
      </c>
      <c r="R411" s="39" t="s">
        <v>42409</v>
      </c>
      <c r="S411">
        <v>1</v>
      </c>
      <c r="U411" s="39" t="s">
        <v>42410</v>
      </c>
      <c r="V411">
        <v>1</v>
      </c>
      <c r="X411" s="39" t="s">
        <v>42411</v>
      </c>
      <c r="Y411">
        <v>1</v>
      </c>
      <c r="AA411" s="39" t="s">
        <v>42412</v>
      </c>
      <c r="AC411">
        <v>1</v>
      </c>
      <c r="AD411" s="39" t="s">
        <v>42413</v>
      </c>
      <c r="AF411">
        <v>1</v>
      </c>
      <c r="AG411" s="39" t="s">
        <v>42410</v>
      </c>
      <c r="AI411">
        <v>1</v>
      </c>
      <c r="AJ411" s="39" t="s">
        <v>42410</v>
      </c>
      <c r="AL411">
        <v>1</v>
      </c>
      <c r="AM411" s="39" t="s">
        <v>42412</v>
      </c>
      <c r="AO411">
        <v>1</v>
      </c>
      <c r="AP411" s="39" t="s">
        <v>42409</v>
      </c>
      <c r="AR411">
        <v>1</v>
      </c>
      <c r="AS411" s="39" t="s">
        <v>42411</v>
      </c>
      <c r="AU411">
        <v>1</v>
      </c>
      <c r="AV411" s="39" t="s">
        <v>42414</v>
      </c>
      <c r="AW411">
        <v>1</v>
      </c>
      <c r="AY411" s="39" t="s">
        <v>42423</v>
      </c>
      <c r="AZ411">
        <v>1</v>
      </c>
    </row>
    <row r="412" spans="1:52" x14ac:dyDescent="0.3">
      <c r="A412">
        <v>411</v>
      </c>
      <c r="B412" s="1">
        <v>45904.634780092594</v>
      </c>
      <c r="C412" s="1">
        <v>45904.638969907406</v>
      </c>
      <c r="D412" s="39" t="s">
        <v>1594</v>
      </c>
      <c r="E412" s="39" t="s">
        <v>1595</v>
      </c>
      <c r="F412">
        <v>11</v>
      </c>
      <c r="I412" s="39" t="s">
        <v>1595</v>
      </c>
      <c r="L412">
        <v>13</v>
      </c>
      <c r="O412">
        <v>14</v>
      </c>
      <c r="R412" s="39" t="s">
        <v>42409</v>
      </c>
      <c r="S412">
        <v>1</v>
      </c>
      <c r="U412" s="39" t="s">
        <v>42410</v>
      </c>
      <c r="V412">
        <v>1</v>
      </c>
      <c r="X412" s="39" t="s">
        <v>42411</v>
      </c>
      <c r="Y412">
        <v>1</v>
      </c>
      <c r="AA412" s="39" t="s">
        <v>42412</v>
      </c>
      <c r="AC412">
        <v>1</v>
      </c>
      <c r="AD412" s="39" t="s">
        <v>42412</v>
      </c>
      <c r="AF412">
        <v>0</v>
      </c>
      <c r="AG412" s="39" t="s">
        <v>42410</v>
      </c>
      <c r="AI412">
        <v>1</v>
      </c>
      <c r="AJ412" s="39" t="s">
        <v>42410</v>
      </c>
      <c r="AL412">
        <v>1</v>
      </c>
      <c r="AM412" s="39" t="s">
        <v>42412</v>
      </c>
      <c r="AO412">
        <v>1</v>
      </c>
      <c r="AP412" s="39" t="s">
        <v>42409</v>
      </c>
      <c r="AR412">
        <v>1</v>
      </c>
      <c r="AS412" s="39" t="s">
        <v>42411</v>
      </c>
      <c r="AU412">
        <v>1</v>
      </c>
      <c r="AV412" s="39" t="s">
        <v>42414</v>
      </c>
      <c r="AW412">
        <v>1</v>
      </c>
      <c r="AY412" s="39" t="s">
        <v>42423</v>
      </c>
      <c r="AZ412">
        <v>1</v>
      </c>
    </row>
    <row r="413" spans="1:52" x14ac:dyDescent="0.3">
      <c r="A413">
        <v>412</v>
      </c>
      <c r="B413" s="1">
        <v>45904.633171296293</v>
      </c>
      <c r="C413" s="1">
        <v>45904.639074074075</v>
      </c>
      <c r="D413" s="39" t="s">
        <v>1803</v>
      </c>
      <c r="E413" s="39" t="s">
        <v>1804</v>
      </c>
      <c r="F413">
        <v>7</v>
      </c>
      <c r="I413" s="39" t="s">
        <v>1804</v>
      </c>
      <c r="L413">
        <v>13</v>
      </c>
      <c r="O413">
        <v>26</v>
      </c>
      <c r="R413" s="39" t="s">
        <v>42409</v>
      </c>
      <c r="S413">
        <v>1</v>
      </c>
      <c r="U413" s="39" t="s">
        <v>42412</v>
      </c>
      <c r="V413">
        <v>0</v>
      </c>
      <c r="X413" s="39" t="s">
        <v>42411</v>
      </c>
      <c r="Y413">
        <v>1</v>
      </c>
      <c r="AA413" s="39" t="s">
        <v>42412</v>
      </c>
      <c r="AC413">
        <v>1</v>
      </c>
      <c r="AD413" s="39" t="s">
        <v>42410</v>
      </c>
      <c r="AF413">
        <v>0</v>
      </c>
      <c r="AG413" s="39" t="s">
        <v>42410</v>
      </c>
      <c r="AI413">
        <v>1</v>
      </c>
      <c r="AJ413" s="39" t="s">
        <v>42411</v>
      </c>
      <c r="AL413">
        <v>0</v>
      </c>
      <c r="AM413" s="39" t="s">
        <v>42413</v>
      </c>
      <c r="AO413">
        <v>0</v>
      </c>
      <c r="AP413" s="39" t="s">
        <v>42409</v>
      </c>
      <c r="AR413">
        <v>1</v>
      </c>
      <c r="AS413" s="39" t="s">
        <v>42411</v>
      </c>
      <c r="AU413">
        <v>1</v>
      </c>
      <c r="AV413" s="39" t="s">
        <v>42414</v>
      </c>
      <c r="AW413">
        <v>1</v>
      </c>
      <c r="AY413" s="39" t="s">
        <v>42419</v>
      </c>
      <c r="AZ413">
        <v>0</v>
      </c>
    </row>
    <row r="414" spans="1:52" x14ac:dyDescent="0.3">
      <c r="A414">
        <v>413</v>
      </c>
      <c r="B414" s="1">
        <v>45904.633194444446</v>
      </c>
      <c r="C414" s="1">
        <v>45904.639814814815</v>
      </c>
      <c r="D414" s="39" t="s">
        <v>1883</v>
      </c>
      <c r="E414" s="39" t="s">
        <v>1884</v>
      </c>
      <c r="F414">
        <v>4</v>
      </c>
      <c r="I414" s="39" t="s">
        <v>1884</v>
      </c>
      <c r="L414">
        <v>13</v>
      </c>
      <c r="O414">
        <v>39</v>
      </c>
      <c r="R414" s="39" t="s">
        <v>42412</v>
      </c>
      <c r="S414">
        <v>0</v>
      </c>
      <c r="U414" s="39" t="s">
        <v>42413</v>
      </c>
      <c r="V414">
        <v>0</v>
      </c>
      <c r="X414" s="39" t="s">
        <v>42413</v>
      </c>
      <c r="Y414">
        <v>0</v>
      </c>
      <c r="AA414" s="39" t="s">
        <v>42412</v>
      </c>
      <c r="AC414">
        <v>1</v>
      </c>
      <c r="AD414" s="39" t="s">
        <v>42410</v>
      </c>
      <c r="AF414">
        <v>0</v>
      </c>
      <c r="AG414" s="39" t="s">
        <v>42410</v>
      </c>
      <c r="AI414">
        <v>1</v>
      </c>
      <c r="AJ414" s="39" t="s">
        <v>42411</v>
      </c>
      <c r="AL414">
        <v>0</v>
      </c>
      <c r="AM414" s="39" t="s">
        <v>42412</v>
      </c>
      <c r="AO414">
        <v>1</v>
      </c>
      <c r="AP414" s="39" t="s">
        <v>42412</v>
      </c>
      <c r="AR414">
        <v>0</v>
      </c>
      <c r="AS414" s="39" t="s">
        <v>42413</v>
      </c>
      <c r="AU414">
        <v>0</v>
      </c>
      <c r="AV414" s="39" t="s">
        <v>42414</v>
      </c>
      <c r="AW414">
        <v>1</v>
      </c>
      <c r="AY414" s="39" t="s">
        <v>42530</v>
      </c>
      <c r="AZ414">
        <v>0</v>
      </c>
    </row>
    <row r="415" spans="1:52" x14ac:dyDescent="0.3">
      <c r="A415">
        <v>414</v>
      </c>
      <c r="B415" s="1">
        <v>45904.633425925924</v>
      </c>
      <c r="C415" s="1">
        <v>45904.640266203707</v>
      </c>
      <c r="D415" s="39" t="s">
        <v>1670</v>
      </c>
      <c r="E415" s="39" t="s">
        <v>1671</v>
      </c>
      <c r="F415">
        <v>10</v>
      </c>
      <c r="I415" s="39" t="s">
        <v>42531</v>
      </c>
      <c r="L415">
        <v>13</v>
      </c>
      <c r="O415">
        <v>40</v>
      </c>
      <c r="R415" s="39" t="s">
        <v>42409</v>
      </c>
      <c r="S415">
        <v>1</v>
      </c>
      <c r="U415" s="39" t="s">
        <v>42410</v>
      </c>
      <c r="V415">
        <v>1</v>
      </c>
      <c r="X415" s="39" t="s">
        <v>42411</v>
      </c>
      <c r="Y415">
        <v>1</v>
      </c>
      <c r="AA415" s="39" t="s">
        <v>42412</v>
      </c>
      <c r="AC415">
        <v>1</v>
      </c>
      <c r="AD415" s="39" t="s">
        <v>42413</v>
      </c>
      <c r="AF415">
        <v>1</v>
      </c>
      <c r="AG415" s="39" t="s">
        <v>42410</v>
      </c>
      <c r="AI415">
        <v>1</v>
      </c>
      <c r="AJ415" s="39" t="s">
        <v>42411</v>
      </c>
      <c r="AL415">
        <v>0</v>
      </c>
      <c r="AM415" s="39" t="s">
        <v>42412</v>
      </c>
      <c r="AO415">
        <v>1</v>
      </c>
      <c r="AP415" s="39" t="s">
        <v>42409</v>
      </c>
      <c r="AR415">
        <v>1</v>
      </c>
      <c r="AS415" s="39" t="s">
        <v>42409</v>
      </c>
      <c r="AU415">
        <v>0</v>
      </c>
      <c r="AV415" s="39" t="s">
        <v>42414</v>
      </c>
      <c r="AW415">
        <v>1</v>
      </c>
      <c r="AY415" s="39" t="s">
        <v>42423</v>
      </c>
      <c r="AZ415">
        <v>1</v>
      </c>
    </row>
    <row r="416" spans="1:52" x14ac:dyDescent="0.3">
      <c r="A416">
        <v>415</v>
      </c>
      <c r="B416" s="1">
        <v>45904.634560185186</v>
      </c>
      <c r="C416" s="1">
        <v>45904.640324074076</v>
      </c>
      <c r="D416" s="39" t="s">
        <v>1834</v>
      </c>
      <c r="E416" s="39" t="s">
        <v>1835</v>
      </c>
      <c r="F416">
        <v>7</v>
      </c>
      <c r="I416" s="39" t="s">
        <v>1835</v>
      </c>
      <c r="L416">
        <v>13</v>
      </c>
      <c r="O416">
        <v>10</v>
      </c>
      <c r="R416" s="39" t="s">
        <v>42409</v>
      </c>
      <c r="S416">
        <v>1</v>
      </c>
      <c r="U416" s="39" t="s">
        <v>42412</v>
      </c>
      <c r="V416">
        <v>0</v>
      </c>
      <c r="X416" s="39" t="s">
        <v>42411</v>
      </c>
      <c r="Y416">
        <v>1</v>
      </c>
      <c r="AA416" s="39" t="s">
        <v>42409</v>
      </c>
      <c r="AC416">
        <v>0</v>
      </c>
      <c r="AD416" s="39" t="s">
        <v>42410</v>
      </c>
      <c r="AF416">
        <v>0</v>
      </c>
      <c r="AG416" s="39" t="s">
        <v>42413</v>
      </c>
      <c r="AI416">
        <v>0</v>
      </c>
      <c r="AJ416" s="39" t="s">
        <v>42412</v>
      </c>
      <c r="AL416">
        <v>0</v>
      </c>
      <c r="AM416" s="39" t="s">
        <v>42412</v>
      </c>
      <c r="AO416">
        <v>1</v>
      </c>
      <c r="AP416" s="39" t="s">
        <v>42409</v>
      </c>
      <c r="AR416">
        <v>1</v>
      </c>
      <c r="AS416" s="39" t="s">
        <v>42411</v>
      </c>
      <c r="AU416">
        <v>1</v>
      </c>
      <c r="AV416" s="39" t="s">
        <v>42414</v>
      </c>
      <c r="AW416">
        <v>1</v>
      </c>
      <c r="AY416" s="39" t="s">
        <v>42423</v>
      </c>
      <c r="AZ416">
        <v>1</v>
      </c>
    </row>
    <row r="417" spans="1:52" x14ac:dyDescent="0.3">
      <c r="A417">
        <v>416</v>
      </c>
      <c r="B417" s="1">
        <v>45904.633344907408</v>
      </c>
      <c r="C417" s="1">
        <v>45904.640625</v>
      </c>
      <c r="D417" s="39" t="s">
        <v>1745</v>
      </c>
      <c r="E417" s="39" t="s">
        <v>1746</v>
      </c>
      <c r="F417">
        <v>10</v>
      </c>
      <c r="I417" s="39" t="s">
        <v>1746</v>
      </c>
      <c r="L417">
        <v>13</v>
      </c>
      <c r="O417">
        <v>36</v>
      </c>
      <c r="R417" s="39" t="s">
        <v>42409</v>
      </c>
      <c r="S417">
        <v>1</v>
      </c>
      <c r="U417" s="39" t="s">
        <v>42410</v>
      </c>
      <c r="V417">
        <v>1</v>
      </c>
      <c r="X417" s="39" t="s">
        <v>42411</v>
      </c>
      <c r="Y417">
        <v>1</v>
      </c>
      <c r="AA417" s="39" t="s">
        <v>42412</v>
      </c>
      <c r="AC417">
        <v>1</v>
      </c>
      <c r="AD417" s="39" t="s">
        <v>42413</v>
      </c>
      <c r="AF417">
        <v>1</v>
      </c>
      <c r="AG417" s="39" t="s">
        <v>42410</v>
      </c>
      <c r="AI417">
        <v>1</v>
      </c>
      <c r="AJ417" s="39" t="s">
        <v>42411</v>
      </c>
      <c r="AL417">
        <v>0</v>
      </c>
      <c r="AM417" s="39" t="s">
        <v>42412</v>
      </c>
      <c r="AO417">
        <v>1</v>
      </c>
      <c r="AP417" s="39" t="s">
        <v>42409</v>
      </c>
      <c r="AR417">
        <v>1</v>
      </c>
      <c r="AS417" s="39" t="s">
        <v>42409</v>
      </c>
      <c r="AU417">
        <v>0</v>
      </c>
      <c r="AV417" s="39" t="s">
        <v>42414</v>
      </c>
      <c r="AW417">
        <v>1</v>
      </c>
      <c r="AY417" s="39" t="s">
        <v>42423</v>
      </c>
      <c r="AZ417">
        <v>1</v>
      </c>
    </row>
    <row r="418" spans="1:52" x14ac:dyDescent="0.3">
      <c r="A418">
        <v>417</v>
      </c>
      <c r="B418" s="1">
        <v>45904.633668981478</v>
      </c>
      <c r="C418" s="1">
        <v>45904.640844907408</v>
      </c>
      <c r="D418" s="39" t="s">
        <v>1861</v>
      </c>
      <c r="E418" s="39" t="s">
        <v>1862</v>
      </c>
      <c r="F418">
        <v>9</v>
      </c>
      <c r="I418" s="39" t="s">
        <v>7011</v>
      </c>
      <c r="L418">
        <v>13</v>
      </c>
      <c r="O418">
        <v>32</v>
      </c>
      <c r="R418" s="39" t="s">
        <v>42409</v>
      </c>
      <c r="S418">
        <v>1</v>
      </c>
      <c r="U418" s="39" t="s">
        <v>42412</v>
      </c>
      <c r="V418">
        <v>0</v>
      </c>
      <c r="X418" s="39" t="s">
        <v>42411</v>
      </c>
      <c r="Y418">
        <v>1</v>
      </c>
      <c r="AA418" s="39" t="s">
        <v>42412</v>
      </c>
      <c r="AC418">
        <v>1</v>
      </c>
      <c r="AD418" s="39" t="s">
        <v>42410</v>
      </c>
      <c r="AF418">
        <v>0</v>
      </c>
      <c r="AG418" s="39" t="s">
        <v>42410</v>
      </c>
      <c r="AI418">
        <v>1</v>
      </c>
      <c r="AJ418" s="39" t="s">
        <v>42410</v>
      </c>
      <c r="AL418">
        <v>1</v>
      </c>
      <c r="AM418" s="39" t="s">
        <v>42412</v>
      </c>
      <c r="AO418">
        <v>1</v>
      </c>
      <c r="AP418" s="39" t="s">
        <v>42409</v>
      </c>
      <c r="AR418">
        <v>1</v>
      </c>
      <c r="AS418" s="39" t="s">
        <v>42413</v>
      </c>
      <c r="AU418">
        <v>0</v>
      </c>
      <c r="AV418" s="39" t="s">
        <v>42414</v>
      </c>
      <c r="AW418">
        <v>1</v>
      </c>
      <c r="AY418" s="39" t="s">
        <v>42423</v>
      </c>
      <c r="AZ418">
        <v>1</v>
      </c>
    </row>
    <row r="419" spans="1:52" x14ac:dyDescent="0.3">
      <c r="A419">
        <v>418</v>
      </c>
      <c r="B419" s="1">
        <v>45904.634895833333</v>
      </c>
      <c r="C419" s="1">
        <v>45904.6409375</v>
      </c>
      <c r="D419" s="39" t="s">
        <v>1513</v>
      </c>
      <c r="E419" s="39" t="s">
        <v>1514</v>
      </c>
      <c r="F419">
        <v>11</v>
      </c>
      <c r="I419" s="39" t="s">
        <v>1514</v>
      </c>
      <c r="L419">
        <v>13</v>
      </c>
      <c r="O419">
        <v>12</v>
      </c>
      <c r="R419" s="39" t="s">
        <v>42409</v>
      </c>
      <c r="S419">
        <v>1</v>
      </c>
      <c r="U419" s="39" t="s">
        <v>42412</v>
      </c>
      <c r="V419">
        <v>0</v>
      </c>
      <c r="X419" s="39" t="s">
        <v>42411</v>
      </c>
      <c r="Y419">
        <v>1</v>
      </c>
      <c r="AA419" s="39" t="s">
        <v>42412</v>
      </c>
      <c r="AC419">
        <v>1</v>
      </c>
      <c r="AD419" s="39" t="s">
        <v>42413</v>
      </c>
      <c r="AF419">
        <v>1</v>
      </c>
      <c r="AG419" s="39" t="s">
        <v>42410</v>
      </c>
      <c r="AI419">
        <v>1</v>
      </c>
      <c r="AJ419" s="39" t="s">
        <v>42410</v>
      </c>
      <c r="AL419">
        <v>1</v>
      </c>
      <c r="AM419" s="39" t="s">
        <v>42412</v>
      </c>
      <c r="AO419">
        <v>1</v>
      </c>
      <c r="AP419" s="39" t="s">
        <v>42409</v>
      </c>
      <c r="AR419">
        <v>1</v>
      </c>
      <c r="AS419" s="39" t="s">
        <v>42411</v>
      </c>
      <c r="AU419">
        <v>1</v>
      </c>
      <c r="AV419" s="39" t="s">
        <v>42414</v>
      </c>
      <c r="AW419">
        <v>1</v>
      </c>
      <c r="AY419" s="39" t="s">
        <v>42423</v>
      </c>
      <c r="AZ419">
        <v>1</v>
      </c>
    </row>
    <row r="420" spans="1:52" x14ac:dyDescent="0.3">
      <c r="A420">
        <v>419</v>
      </c>
      <c r="B420" s="1">
        <v>45904.633229166669</v>
      </c>
      <c r="C420" s="1">
        <v>45904.640983796293</v>
      </c>
      <c r="D420" s="39" t="s">
        <v>1872</v>
      </c>
      <c r="E420" s="39" t="s">
        <v>1873</v>
      </c>
      <c r="F420">
        <v>11</v>
      </c>
      <c r="I420" s="39" t="s">
        <v>1874</v>
      </c>
      <c r="L420">
        <v>13</v>
      </c>
      <c r="O420">
        <v>37</v>
      </c>
      <c r="R420" s="39" t="s">
        <v>42409</v>
      </c>
      <c r="S420">
        <v>1</v>
      </c>
      <c r="U420" s="39" t="s">
        <v>42412</v>
      </c>
      <c r="V420">
        <v>0</v>
      </c>
      <c r="X420" s="39" t="s">
        <v>42411</v>
      </c>
      <c r="Y420">
        <v>1</v>
      </c>
      <c r="AA420" s="39" t="s">
        <v>42412</v>
      </c>
      <c r="AC420">
        <v>1</v>
      </c>
      <c r="AD420" s="39" t="s">
        <v>42413</v>
      </c>
      <c r="AF420">
        <v>1</v>
      </c>
      <c r="AG420" s="39" t="s">
        <v>42410</v>
      </c>
      <c r="AI420">
        <v>1</v>
      </c>
      <c r="AJ420" s="39" t="s">
        <v>42410</v>
      </c>
      <c r="AL420">
        <v>1</v>
      </c>
      <c r="AM420" s="39" t="s">
        <v>42412</v>
      </c>
      <c r="AO420">
        <v>1</v>
      </c>
      <c r="AP420" s="39" t="s">
        <v>42409</v>
      </c>
      <c r="AR420">
        <v>1</v>
      </c>
      <c r="AS420" s="39" t="s">
        <v>42411</v>
      </c>
      <c r="AU420">
        <v>1</v>
      </c>
      <c r="AV420" s="39" t="s">
        <v>42414</v>
      </c>
      <c r="AW420">
        <v>1</v>
      </c>
      <c r="AY420" s="39" t="s">
        <v>42423</v>
      </c>
      <c r="AZ420">
        <v>1</v>
      </c>
    </row>
    <row r="421" spans="1:52" x14ac:dyDescent="0.3">
      <c r="A421">
        <v>420</v>
      </c>
      <c r="B421" s="1">
        <v>45904.633344907408</v>
      </c>
      <c r="C421" s="1">
        <v>45904.64099537037</v>
      </c>
      <c r="D421" s="39" t="s">
        <v>1714</v>
      </c>
      <c r="E421" s="39" t="s">
        <v>1715</v>
      </c>
      <c r="F421">
        <v>11</v>
      </c>
      <c r="I421" s="39" t="s">
        <v>42532</v>
      </c>
      <c r="L421">
        <v>13</v>
      </c>
      <c r="O421">
        <v>24</v>
      </c>
      <c r="R421" s="39" t="s">
        <v>42409</v>
      </c>
      <c r="S421">
        <v>1</v>
      </c>
      <c r="U421" s="39" t="s">
        <v>42412</v>
      </c>
      <c r="V421">
        <v>0</v>
      </c>
      <c r="X421" s="39" t="s">
        <v>42411</v>
      </c>
      <c r="Y421">
        <v>1</v>
      </c>
      <c r="AA421" s="39" t="s">
        <v>42412</v>
      </c>
      <c r="AC421">
        <v>1</v>
      </c>
      <c r="AD421" s="39" t="s">
        <v>42413</v>
      </c>
      <c r="AF421">
        <v>1</v>
      </c>
      <c r="AG421" s="39" t="s">
        <v>42410</v>
      </c>
      <c r="AI421">
        <v>1</v>
      </c>
      <c r="AJ421" s="39" t="s">
        <v>42410</v>
      </c>
      <c r="AL421">
        <v>1</v>
      </c>
      <c r="AM421" s="39" t="s">
        <v>42412</v>
      </c>
      <c r="AO421">
        <v>1</v>
      </c>
      <c r="AP421" s="39" t="s">
        <v>42409</v>
      </c>
      <c r="AR421">
        <v>1</v>
      </c>
      <c r="AS421" s="39" t="s">
        <v>42411</v>
      </c>
      <c r="AU421">
        <v>1</v>
      </c>
      <c r="AV421" s="39" t="s">
        <v>42414</v>
      </c>
      <c r="AW421">
        <v>1</v>
      </c>
      <c r="AY421" s="39" t="s">
        <v>42423</v>
      </c>
      <c r="AZ421">
        <v>1</v>
      </c>
    </row>
    <row r="422" spans="1:52" x14ac:dyDescent="0.3">
      <c r="A422">
        <v>421</v>
      </c>
      <c r="B422" s="1">
        <v>45904.633344907408</v>
      </c>
      <c r="C422" s="1">
        <v>45904.641064814816</v>
      </c>
      <c r="D422" s="39" t="s">
        <v>1814</v>
      </c>
      <c r="E422" s="39" t="s">
        <v>1815</v>
      </c>
      <c r="F422">
        <v>11</v>
      </c>
      <c r="I422" s="39" t="s">
        <v>1815</v>
      </c>
      <c r="L422">
        <v>13</v>
      </c>
      <c r="O422">
        <v>21</v>
      </c>
      <c r="R422" s="39" t="s">
        <v>42409</v>
      </c>
      <c r="S422">
        <v>1</v>
      </c>
      <c r="U422" s="39" t="s">
        <v>42412</v>
      </c>
      <c r="V422">
        <v>0</v>
      </c>
      <c r="X422" s="39" t="s">
        <v>42411</v>
      </c>
      <c r="Y422">
        <v>1</v>
      </c>
      <c r="AA422" s="39" t="s">
        <v>42412</v>
      </c>
      <c r="AC422">
        <v>1</v>
      </c>
      <c r="AD422" s="39" t="s">
        <v>42413</v>
      </c>
      <c r="AF422">
        <v>1</v>
      </c>
      <c r="AG422" s="39" t="s">
        <v>42410</v>
      </c>
      <c r="AI422">
        <v>1</v>
      </c>
      <c r="AJ422" s="39" t="s">
        <v>42410</v>
      </c>
      <c r="AL422">
        <v>1</v>
      </c>
      <c r="AM422" s="39" t="s">
        <v>42412</v>
      </c>
      <c r="AO422">
        <v>1</v>
      </c>
      <c r="AP422" s="39" t="s">
        <v>42409</v>
      </c>
      <c r="AR422">
        <v>1</v>
      </c>
      <c r="AS422" s="39" t="s">
        <v>42411</v>
      </c>
      <c r="AU422">
        <v>1</v>
      </c>
      <c r="AV422" s="39" t="s">
        <v>42414</v>
      </c>
      <c r="AW422">
        <v>1</v>
      </c>
      <c r="AY422" s="39" t="s">
        <v>42423</v>
      </c>
      <c r="AZ422">
        <v>1</v>
      </c>
    </row>
    <row r="423" spans="1:52" x14ac:dyDescent="0.3">
      <c r="A423">
        <v>422</v>
      </c>
      <c r="B423" s="1">
        <v>45904.639722222222</v>
      </c>
      <c r="C423" s="1">
        <v>45904.641168981485</v>
      </c>
      <c r="D423" s="39" t="s">
        <v>1780</v>
      </c>
      <c r="E423" s="39" t="s">
        <v>1781</v>
      </c>
      <c r="F423">
        <v>12</v>
      </c>
      <c r="I423" s="39" t="s">
        <v>1781</v>
      </c>
      <c r="L423">
        <v>13</v>
      </c>
      <c r="O423">
        <v>34</v>
      </c>
      <c r="R423" s="39" t="s">
        <v>42409</v>
      </c>
      <c r="S423">
        <v>1</v>
      </c>
      <c r="U423" s="39" t="s">
        <v>42410</v>
      </c>
      <c r="V423">
        <v>1</v>
      </c>
      <c r="X423" s="39" t="s">
        <v>42411</v>
      </c>
      <c r="Y423">
        <v>1</v>
      </c>
      <c r="AA423" s="39" t="s">
        <v>42412</v>
      </c>
      <c r="AC423">
        <v>1</v>
      </c>
      <c r="AD423" s="39" t="s">
        <v>42413</v>
      </c>
      <c r="AF423">
        <v>1</v>
      </c>
      <c r="AG423" s="39" t="s">
        <v>42410</v>
      </c>
      <c r="AI423">
        <v>1</v>
      </c>
      <c r="AJ423" s="39" t="s">
        <v>42410</v>
      </c>
      <c r="AL423">
        <v>1</v>
      </c>
      <c r="AM423" s="39" t="s">
        <v>42412</v>
      </c>
      <c r="AO423">
        <v>1</v>
      </c>
      <c r="AP423" s="39" t="s">
        <v>42409</v>
      </c>
      <c r="AR423">
        <v>1</v>
      </c>
      <c r="AS423" s="39" t="s">
        <v>42411</v>
      </c>
      <c r="AU423">
        <v>1</v>
      </c>
      <c r="AV423" s="39" t="s">
        <v>42414</v>
      </c>
      <c r="AW423">
        <v>1</v>
      </c>
      <c r="AY423" s="39" t="s">
        <v>42423</v>
      </c>
      <c r="AZ423">
        <v>1</v>
      </c>
    </row>
    <row r="424" spans="1:52" x14ac:dyDescent="0.3">
      <c r="A424">
        <v>423</v>
      </c>
      <c r="B424" s="1">
        <v>45904.633263888885</v>
      </c>
      <c r="C424" s="1">
        <v>45904.641261574077</v>
      </c>
      <c r="D424" s="39" t="s">
        <v>1617</v>
      </c>
      <c r="E424" s="39" t="s">
        <v>1618</v>
      </c>
      <c r="F424">
        <v>11</v>
      </c>
      <c r="I424" s="39" t="s">
        <v>1618</v>
      </c>
      <c r="L424">
        <v>13</v>
      </c>
      <c r="O424">
        <v>33</v>
      </c>
      <c r="R424" s="39" t="s">
        <v>42411</v>
      </c>
      <c r="S424">
        <v>0</v>
      </c>
      <c r="U424" s="39" t="s">
        <v>42410</v>
      </c>
      <c r="V424">
        <v>1</v>
      </c>
      <c r="X424" s="39" t="s">
        <v>42411</v>
      </c>
      <c r="Y424">
        <v>1</v>
      </c>
      <c r="AA424" s="39" t="s">
        <v>42412</v>
      </c>
      <c r="AC424">
        <v>1</v>
      </c>
      <c r="AD424" s="39" t="s">
        <v>42413</v>
      </c>
      <c r="AF424">
        <v>1</v>
      </c>
      <c r="AG424" s="39" t="s">
        <v>42410</v>
      </c>
      <c r="AI424">
        <v>1</v>
      </c>
      <c r="AJ424" s="39" t="s">
        <v>42410</v>
      </c>
      <c r="AL424">
        <v>1</v>
      </c>
      <c r="AM424" s="39" t="s">
        <v>42412</v>
      </c>
      <c r="AO424">
        <v>1</v>
      </c>
      <c r="AP424" s="39" t="s">
        <v>42409</v>
      </c>
      <c r="AR424">
        <v>1</v>
      </c>
      <c r="AS424" s="39" t="s">
        <v>42411</v>
      </c>
      <c r="AU424">
        <v>1</v>
      </c>
      <c r="AV424" s="39" t="s">
        <v>42414</v>
      </c>
      <c r="AW424">
        <v>1</v>
      </c>
      <c r="AY424" s="39" t="s">
        <v>42423</v>
      </c>
      <c r="AZ424">
        <v>1</v>
      </c>
    </row>
    <row r="425" spans="1:52" x14ac:dyDescent="0.3">
      <c r="A425">
        <v>424</v>
      </c>
      <c r="B425" s="1">
        <v>45904.635972222219</v>
      </c>
      <c r="C425" s="1">
        <v>45904.641319444447</v>
      </c>
      <c r="D425" s="39" t="s">
        <v>6957</v>
      </c>
      <c r="E425" s="39" t="s">
        <v>6958</v>
      </c>
      <c r="F425">
        <v>11</v>
      </c>
      <c r="I425" s="39" t="s">
        <v>6958</v>
      </c>
      <c r="L425">
        <v>13</v>
      </c>
      <c r="O425">
        <v>23</v>
      </c>
      <c r="R425" s="39" t="s">
        <v>42411</v>
      </c>
      <c r="S425">
        <v>0</v>
      </c>
      <c r="U425" s="39" t="s">
        <v>42410</v>
      </c>
      <c r="V425">
        <v>1</v>
      </c>
      <c r="X425" s="39" t="s">
        <v>42411</v>
      </c>
      <c r="Y425">
        <v>1</v>
      </c>
      <c r="AA425" s="39" t="s">
        <v>42412</v>
      </c>
      <c r="AC425">
        <v>1</v>
      </c>
      <c r="AD425" s="39" t="s">
        <v>42413</v>
      </c>
      <c r="AF425">
        <v>1</v>
      </c>
      <c r="AG425" s="39" t="s">
        <v>42410</v>
      </c>
      <c r="AI425">
        <v>1</v>
      </c>
      <c r="AJ425" s="39" t="s">
        <v>42410</v>
      </c>
      <c r="AL425">
        <v>1</v>
      </c>
      <c r="AM425" s="39" t="s">
        <v>42412</v>
      </c>
      <c r="AO425">
        <v>1</v>
      </c>
      <c r="AP425" s="39" t="s">
        <v>42409</v>
      </c>
      <c r="AR425">
        <v>1</v>
      </c>
      <c r="AS425" s="39" t="s">
        <v>42411</v>
      </c>
      <c r="AU425">
        <v>1</v>
      </c>
      <c r="AV425" s="39" t="s">
        <v>42414</v>
      </c>
      <c r="AW425">
        <v>1</v>
      </c>
      <c r="AY425" s="39" t="s">
        <v>42423</v>
      </c>
      <c r="AZ425">
        <v>1</v>
      </c>
    </row>
    <row r="426" spans="1:52" x14ac:dyDescent="0.3">
      <c r="A426">
        <v>425</v>
      </c>
      <c r="B426" s="1">
        <v>45904.633101851854</v>
      </c>
      <c r="C426" s="1">
        <v>45904.641446759262</v>
      </c>
      <c r="D426" s="39" t="s">
        <v>1650</v>
      </c>
      <c r="E426" s="39" t="s">
        <v>1651</v>
      </c>
      <c r="F426">
        <v>12</v>
      </c>
      <c r="I426" s="39" t="s">
        <v>17237</v>
      </c>
      <c r="L426">
        <v>13</v>
      </c>
      <c r="O426">
        <v>4</v>
      </c>
      <c r="R426" s="39" t="s">
        <v>42409</v>
      </c>
      <c r="S426">
        <v>1</v>
      </c>
      <c r="U426" s="39" t="s">
        <v>42410</v>
      </c>
      <c r="V426">
        <v>1</v>
      </c>
      <c r="X426" s="39" t="s">
        <v>42411</v>
      </c>
      <c r="Y426">
        <v>1</v>
      </c>
      <c r="AA426" s="39" t="s">
        <v>42412</v>
      </c>
      <c r="AC426">
        <v>1</v>
      </c>
      <c r="AD426" s="39" t="s">
        <v>42413</v>
      </c>
      <c r="AF426">
        <v>1</v>
      </c>
      <c r="AG426" s="39" t="s">
        <v>42410</v>
      </c>
      <c r="AI426">
        <v>1</v>
      </c>
      <c r="AJ426" s="39" t="s">
        <v>42410</v>
      </c>
      <c r="AL426">
        <v>1</v>
      </c>
      <c r="AM426" s="39" t="s">
        <v>42412</v>
      </c>
      <c r="AO426">
        <v>1</v>
      </c>
      <c r="AP426" s="39" t="s">
        <v>42409</v>
      </c>
      <c r="AR426">
        <v>1</v>
      </c>
      <c r="AS426" s="39" t="s">
        <v>42411</v>
      </c>
      <c r="AU426">
        <v>1</v>
      </c>
      <c r="AV426" s="39" t="s">
        <v>42414</v>
      </c>
      <c r="AW426">
        <v>1</v>
      </c>
      <c r="AY426" s="39" t="s">
        <v>42423</v>
      </c>
      <c r="AZ426">
        <v>1</v>
      </c>
    </row>
    <row r="427" spans="1:52" x14ac:dyDescent="0.3">
      <c r="A427">
        <v>426</v>
      </c>
      <c r="B427" s="1">
        <v>45904.633738425924</v>
      </c>
      <c r="C427" s="1">
        <v>45904.641631944447</v>
      </c>
      <c r="D427" s="39" t="s">
        <v>1661</v>
      </c>
      <c r="E427" s="39" t="s">
        <v>1662</v>
      </c>
      <c r="F427">
        <v>8</v>
      </c>
      <c r="I427" s="39" t="s">
        <v>42533</v>
      </c>
      <c r="L427">
        <v>13</v>
      </c>
      <c r="O427">
        <v>19</v>
      </c>
      <c r="R427" s="39" t="s">
        <v>42409</v>
      </c>
      <c r="S427">
        <v>1</v>
      </c>
      <c r="U427" s="39" t="s">
        <v>42410</v>
      </c>
      <c r="V427">
        <v>1</v>
      </c>
      <c r="X427" s="39" t="s">
        <v>42411</v>
      </c>
      <c r="Y427">
        <v>1</v>
      </c>
      <c r="AA427" s="39" t="s">
        <v>42413</v>
      </c>
      <c r="AC427">
        <v>0</v>
      </c>
      <c r="AD427" s="39" t="s">
        <v>42410</v>
      </c>
      <c r="AF427">
        <v>0</v>
      </c>
      <c r="AG427" s="39" t="s">
        <v>42410</v>
      </c>
      <c r="AI427">
        <v>1</v>
      </c>
      <c r="AJ427" s="39" t="s">
        <v>42412</v>
      </c>
      <c r="AL427">
        <v>0</v>
      </c>
      <c r="AM427" s="39" t="s">
        <v>42412</v>
      </c>
      <c r="AO427">
        <v>1</v>
      </c>
      <c r="AP427" s="39" t="s">
        <v>42411</v>
      </c>
      <c r="AR427">
        <v>0</v>
      </c>
      <c r="AS427" s="39" t="s">
        <v>42411</v>
      </c>
      <c r="AU427">
        <v>1</v>
      </c>
      <c r="AV427" s="39" t="s">
        <v>42414</v>
      </c>
      <c r="AW427">
        <v>1</v>
      </c>
      <c r="AY427" s="39" t="s">
        <v>42423</v>
      </c>
      <c r="AZ427">
        <v>1</v>
      </c>
    </row>
    <row r="428" spans="1:52" x14ac:dyDescent="0.3">
      <c r="A428">
        <v>427</v>
      </c>
      <c r="B428" s="1">
        <v>45904.633587962962</v>
      </c>
      <c r="C428" s="1">
        <v>45904.641724537039</v>
      </c>
      <c r="D428" s="39" t="s">
        <v>1606</v>
      </c>
      <c r="E428" s="39" t="s">
        <v>1607</v>
      </c>
      <c r="F428">
        <v>7</v>
      </c>
      <c r="I428" s="39" t="s">
        <v>40143</v>
      </c>
      <c r="L428">
        <v>13</v>
      </c>
      <c r="O428">
        <v>27</v>
      </c>
      <c r="R428" s="39" t="s">
        <v>42409</v>
      </c>
      <c r="S428">
        <v>1</v>
      </c>
      <c r="U428" s="39" t="s">
        <v>42410</v>
      </c>
      <c r="V428">
        <v>1</v>
      </c>
      <c r="X428" s="39" t="s">
        <v>42413</v>
      </c>
      <c r="Y428">
        <v>0</v>
      </c>
      <c r="AA428" s="39" t="s">
        <v>42412</v>
      </c>
      <c r="AC428">
        <v>1</v>
      </c>
      <c r="AD428" s="39" t="s">
        <v>42410</v>
      </c>
      <c r="AF428">
        <v>0</v>
      </c>
      <c r="AG428" s="39" t="s">
        <v>42410</v>
      </c>
      <c r="AI428">
        <v>1</v>
      </c>
      <c r="AJ428" s="39" t="s">
        <v>42413</v>
      </c>
      <c r="AL428">
        <v>0</v>
      </c>
      <c r="AM428" s="39" t="s">
        <v>42412</v>
      </c>
      <c r="AO428">
        <v>1</v>
      </c>
      <c r="AP428" s="39" t="s">
        <v>42412</v>
      </c>
      <c r="AR428">
        <v>0</v>
      </c>
      <c r="AS428" s="39" t="s">
        <v>42411</v>
      </c>
      <c r="AU428">
        <v>1</v>
      </c>
      <c r="AV428" s="39" t="s">
        <v>42414</v>
      </c>
      <c r="AW428">
        <v>1</v>
      </c>
      <c r="AY428" s="39" t="s">
        <v>42534</v>
      </c>
      <c r="AZ428">
        <v>0</v>
      </c>
    </row>
    <row r="429" spans="1:52" x14ac:dyDescent="0.3">
      <c r="A429">
        <v>428</v>
      </c>
      <c r="B429" s="1">
        <v>45904.635208333333</v>
      </c>
      <c r="C429" s="1">
        <v>45904.642048611109</v>
      </c>
      <c r="D429" s="39" t="s">
        <v>1705</v>
      </c>
      <c r="E429" s="39" t="s">
        <v>1706</v>
      </c>
      <c r="F429">
        <v>6</v>
      </c>
      <c r="I429" s="39" t="s">
        <v>1706</v>
      </c>
      <c r="L429">
        <v>13</v>
      </c>
      <c r="O429">
        <v>28</v>
      </c>
      <c r="R429" s="39" t="s">
        <v>42409</v>
      </c>
      <c r="S429">
        <v>1</v>
      </c>
      <c r="U429" s="39" t="s">
        <v>42413</v>
      </c>
      <c r="V429">
        <v>0</v>
      </c>
      <c r="X429" s="39" t="s">
        <v>42411</v>
      </c>
      <c r="Y429">
        <v>1</v>
      </c>
      <c r="AA429" s="39" t="s">
        <v>42412</v>
      </c>
      <c r="AC429">
        <v>1</v>
      </c>
      <c r="AD429" s="39" t="s">
        <v>42410</v>
      </c>
      <c r="AF429">
        <v>0</v>
      </c>
      <c r="AG429" s="39" t="s">
        <v>42410</v>
      </c>
      <c r="AI429">
        <v>1</v>
      </c>
      <c r="AJ429" s="39" t="s">
        <v>42412</v>
      </c>
      <c r="AL429">
        <v>0</v>
      </c>
      <c r="AM429" s="39" t="s">
        <v>42412</v>
      </c>
      <c r="AO429">
        <v>1</v>
      </c>
      <c r="AP429" s="39" t="s">
        <v>42412</v>
      </c>
      <c r="AR429">
        <v>0</v>
      </c>
      <c r="AS429" s="39" t="s">
        <v>42413</v>
      </c>
      <c r="AU429">
        <v>0</v>
      </c>
      <c r="AV429" s="39" t="s">
        <v>42414</v>
      </c>
      <c r="AW429">
        <v>1</v>
      </c>
      <c r="AY429" s="39" t="s">
        <v>42434</v>
      </c>
      <c r="AZ429">
        <v>0</v>
      </c>
    </row>
    <row r="430" spans="1:52" x14ac:dyDescent="0.3">
      <c r="A430">
        <v>429</v>
      </c>
      <c r="B430" s="1">
        <v>45904.633391203701</v>
      </c>
      <c r="C430" s="1">
        <v>45904.642210648148</v>
      </c>
      <c r="D430" s="39" t="s">
        <v>1768</v>
      </c>
      <c r="E430" s="39" t="s">
        <v>1769</v>
      </c>
      <c r="F430">
        <v>12</v>
      </c>
      <c r="I430" s="39" t="s">
        <v>42535</v>
      </c>
      <c r="L430">
        <v>13</v>
      </c>
      <c r="O430">
        <v>16</v>
      </c>
      <c r="R430" s="39" t="s">
        <v>42409</v>
      </c>
      <c r="S430">
        <v>1</v>
      </c>
      <c r="U430" s="39" t="s">
        <v>42410</v>
      </c>
      <c r="V430">
        <v>1</v>
      </c>
      <c r="X430" s="39" t="s">
        <v>42411</v>
      </c>
      <c r="Y430">
        <v>1</v>
      </c>
      <c r="AA430" s="39" t="s">
        <v>42412</v>
      </c>
      <c r="AC430">
        <v>1</v>
      </c>
      <c r="AD430" s="39" t="s">
        <v>42413</v>
      </c>
      <c r="AF430">
        <v>1</v>
      </c>
      <c r="AG430" s="39" t="s">
        <v>42410</v>
      </c>
      <c r="AI430">
        <v>1</v>
      </c>
      <c r="AJ430" s="39" t="s">
        <v>42410</v>
      </c>
      <c r="AL430">
        <v>1</v>
      </c>
      <c r="AM430" s="39" t="s">
        <v>42412</v>
      </c>
      <c r="AO430">
        <v>1</v>
      </c>
      <c r="AP430" s="39" t="s">
        <v>42409</v>
      </c>
      <c r="AR430">
        <v>1</v>
      </c>
      <c r="AS430" s="39" t="s">
        <v>42411</v>
      </c>
      <c r="AU430">
        <v>1</v>
      </c>
      <c r="AV430" s="39" t="s">
        <v>42414</v>
      </c>
      <c r="AW430">
        <v>1</v>
      </c>
      <c r="AY430" s="39" t="s">
        <v>42423</v>
      </c>
      <c r="AZ430">
        <v>1</v>
      </c>
    </row>
    <row r="431" spans="1:52" x14ac:dyDescent="0.3">
      <c r="A431">
        <v>430</v>
      </c>
      <c r="B431" s="1">
        <v>45904.634664351855</v>
      </c>
      <c r="C431" s="1">
        <v>45904.642754629633</v>
      </c>
      <c r="D431" s="39" t="s">
        <v>1585</v>
      </c>
      <c r="E431" s="39" t="s">
        <v>1586</v>
      </c>
      <c r="F431">
        <v>7</v>
      </c>
      <c r="I431" s="39" t="s">
        <v>1586</v>
      </c>
      <c r="L431">
        <v>13</v>
      </c>
      <c r="O431">
        <v>22</v>
      </c>
      <c r="R431" s="39" t="s">
        <v>42411</v>
      </c>
      <c r="S431">
        <v>0</v>
      </c>
      <c r="U431" s="39" t="s">
        <v>42410</v>
      </c>
      <c r="V431">
        <v>1</v>
      </c>
      <c r="X431" s="39" t="s">
        <v>42411</v>
      </c>
      <c r="Y431">
        <v>1</v>
      </c>
      <c r="AA431" s="39" t="s">
        <v>42412</v>
      </c>
      <c r="AC431">
        <v>1</v>
      </c>
      <c r="AD431" s="39" t="s">
        <v>42410</v>
      </c>
      <c r="AF431">
        <v>0</v>
      </c>
      <c r="AG431" s="39" t="s">
        <v>42410</v>
      </c>
      <c r="AI431">
        <v>1</v>
      </c>
      <c r="AJ431" s="39" t="s">
        <v>42413</v>
      </c>
      <c r="AL431">
        <v>0</v>
      </c>
      <c r="AM431" s="39" t="s">
        <v>42412</v>
      </c>
      <c r="AO431">
        <v>1</v>
      </c>
      <c r="AP431" s="39" t="s">
        <v>42412</v>
      </c>
      <c r="AR431">
        <v>0</v>
      </c>
      <c r="AS431" s="39" t="s">
        <v>42411</v>
      </c>
      <c r="AU431">
        <v>1</v>
      </c>
      <c r="AV431" s="39" t="s">
        <v>42414</v>
      </c>
      <c r="AW431">
        <v>1</v>
      </c>
      <c r="AY431" s="39" t="s">
        <v>42536</v>
      </c>
      <c r="AZ431">
        <v>0</v>
      </c>
    </row>
    <row r="432" spans="1:52" x14ac:dyDescent="0.3">
      <c r="A432">
        <v>431</v>
      </c>
      <c r="B432" s="1">
        <v>45904.637118055558</v>
      </c>
      <c r="C432" s="1">
        <v>45904.64329861111</v>
      </c>
      <c r="D432" s="39" t="s">
        <v>1757</v>
      </c>
      <c r="E432" s="39" t="s">
        <v>1758</v>
      </c>
      <c r="F432">
        <v>7</v>
      </c>
      <c r="I432" s="39" t="s">
        <v>1758</v>
      </c>
      <c r="L432">
        <v>13</v>
      </c>
      <c r="O432">
        <v>35</v>
      </c>
      <c r="R432" s="39" t="s">
        <v>42409</v>
      </c>
      <c r="S432">
        <v>1</v>
      </c>
      <c r="U432" s="39" t="s">
        <v>42413</v>
      </c>
      <c r="V432">
        <v>0</v>
      </c>
      <c r="X432" s="39" t="s">
        <v>42410</v>
      </c>
      <c r="Y432">
        <v>0</v>
      </c>
      <c r="AA432" s="39" t="s">
        <v>42412</v>
      </c>
      <c r="AC432">
        <v>1</v>
      </c>
      <c r="AD432" s="39" t="s">
        <v>42410</v>
      </c>
      <c r="AF432">
        <v>0</v>
      </c>
      <c r="AG432" s="39" t="s">
        <v>42410</v>
      </c>
      <c r="AI432">
        <v>1</v>
      </c>
      <c r="AJ432" s="39" t="s">
        <v>42410</v>
      </c>
      <c r="AL432">
        <v>1</v>
      </c>
      <c r="AM432" s="39" t="s">
        <v>42410</v>
      </c>
      <c r="AO432">
        <v>0</v>
      </c>
      <c r="AP432" s="39" t="s">
        <v>42412</v>
      </c>
      <c r="AR432">
        <v>0</v>
      </c>
      <c r="AS432" s="39" t="s">
        <v>42411</v>
      </c>
      <c r="AU432">
        <v>1</v>
      </c>
      <c r="AV432" s="39" t="s">
        <v>42414</v>
      </c>
      <c r="AW432">
        <v>1</v>
      </c>
      <c r="AY432" s="39" t="s">
        <v>42423</v>
      </c>
      <c r="AZ432">
        <v>1</v>
      </c>
    </row>
    <row r="433" spans="1:52" x14ac:dyDescent="0.3">
      <c r="A433">
        <v>432</v>
      </c>
      <c r="B433" s="1">
        <v>45904.633159722223</v>
      </c>
      <c r="C433" s="1">
        <v>45904.643310185187</v>
      </c>
      <c r="D433" s="39" t="s">
        <v>1735</v>
      </c>
      <c r="E433" s="39" t="s">
        <v>1736</v>
      </c>
      <c r="F433">
        <v>9</v>
      </c>
      <c r="I433" s="39" t="s">
        <v>1736</v>
      </c>
      <c r="L433">
        <v>13</v>
      </c>
      <c r="O433">
        <v>8</v>
      </c>
      <c r="R433" s="39" t="s">
        <v>42409</v>
      </c>
      <c r="S433">
        <v>1</v>
      </c>
      <c r="U433" s="39" t="s">
        <v>42413</v>
      </c>
      <c r="V433">
        <v>0</v>
      </c>
      <c r="X433" s="39" t="s">
        <v>42411</v>
      </c>
      <c r="Y433">
        <v>1</v>
      </c>
      <c r="AA433" s="39" t="s">
        <v>42409</v>
      </c>
      <c r="AC433">
        <v>0</v>
      </c>
      <c r="AD433" s="39" t="s">
        <v>42413</v>
      </c>
      <c r="AF433">
        <v>1</v>
      </c>
      <c r="AG433" s="39" t="s">
        <v>42410</v>
      </c>
      <c r="AI433">
        <v>1</v>
      </c>
      <c r="AJ433" s="39" t="s">
        <v>42411</v>
      </c>
      <c r="AL433">
        <v>0</v>
      </c>
      <c r="AM433" s="39" t="s">
        <v>42412</v>
      </c>
      <c r="AO433">
        <v>1</v>
      </c>
      <c r="AP433" s="39" t="s">
        <v>42409</v>
      </c>
      <c r="AR433">
        <v>1</v>
      </c>
      <c r="AS433" s="39" t="s">
        <v>42411</v>
      </c>
      <c r="AU433">
        <v>1</v>
      </c>
      <c r="AV433" s="39" t="s">
        <v>42414</v>
      </c>
      <c r="AW433">
        <v>1</v>
      </c>
      <c r="AY433" s="39" t="s">
        <v>42423</v>
      </c>
      <c r="AZ433">
        <v>1</v>
      </c>
    </row>
    <row r="434" spans="1:52" x14ac:dyDescent="0.3">
      <c r="A434">
        <v>433</v>
      </c>
      <c r="B434" s="1">
        <v>45904.633599537039</v>
      </c>
      <c r="C434" s="1">
        <v>45904.644687499997</v>
      </c>
      <c r="D434" s="39" t="s">
        <v>1726</v>
      </c>
      <c r="E434" s="39" t="s">
        <v>1727</v>
      </c>
      <c r="F434">
        <v>6</v>
      </c>
      <c r="I434" s="39" t="s">
        <v>32141</v>
      </c>
      <c r="L434">
        <v>13</v>
      </c>
      <c r="O434">
        <v>6</v>
      </c>
      <c r="R434" s="39" t="s">
        <v>42409</v>
      </c>
      <c r="S434">
        <v>1</v>
      </c>
      <c r="U434" s="39" t="s">
        <v>42410</v>
      </c>
      <c r="V434">
        <v>1</v>
      </c>
      <c r="X434" s="39" t="s">
        <v>42413</v>
      </c>
      <c r="Y434">
        <v>0</v>
      </c>
      <c r="AA434" s="39" t="s">
        <v>42412</v>
      </c>
      <c r="AC434">
        <v>1</v>
      </c>
      <c r="AD434" s="39" t="s">
        <v>42410</v>
      </c>
      <c r="AF434">
        <v>0</v>
      </c>
      <c r="AG434" s="39" t="s">
        <v>42410</v>
      </c>
      <c r="AI434">
        <v>1</v>
      </c>
      <c r="AJ434" s="39" t="s">
        <v>42412</v>
      </c>
      <c r="AL434">
        <v>0</v>
      </c>
      <c r="AM434" s="39" t="s">
        <v>42412</v>
      </c>
      <c r="AO434">
        <v>1</v>
      </c>
      <c r="AP434" s="39" t="s">
        <v>42412</v>
      </c>
      <c r="AR434">
        <v>0</v>
      </c>
      <c r="AS434" s="39" t="s">
        <v>42413</v>
      </c>
      <c r="AU434">
        <v>0</v>
      </c>
      <c r="AV434" s="39" t="s">
        <v>42414</v>
      </c>
      <c r="AW434">
        <v>1</v>
      </c>
      <c r="AY434" s="39" t="s">
        <v>42419</v>
      </c>
      <c r="AZ434">
        <v>0</v>
      </c>
    </row>
    <row r="435" spans="1:52" x14ac:dyDescent="0.3">
      <c r="A435">
        <v>434</v>
      </c>
      <c r="B435" s="1">
        <v>45904.633287037039</v>
      </c>
      <c r="C435" s="1">
        <v>45904.644699074073</v>
      </c>
      <c r="D435" s="39" t="s">
        <v>1696</v>
      </c>
      <c r="E435" s="39" t="s">
        <v>1697</v>
      </c>
      <c r="F435">
        <v>5</v>
      </c>
      <c r="I435" s="39" t="s">
        <v>1697</v>
      </c>
      <c r="L435">
        <v>13</v>
      </c>
      <c r="O435">
        <v>5</v>
      </c>
      <c r="R435" s="39" t="s">
        <v>42411</v>
      </c>
      <c r="S435">
        <v>0</v>
      </c>
      <c r="U435" s="39" t="s">
        <v>42410</v>
      </c>
      <c r="V435">
        <v>1</v>
      </c>
      <c r="X435" s="39" t="s">
        <v>42413</v>
      </c>
      <c r="Y435">
        <v>0</v>
      </c>
      <c r="AA435" s="39" t="s">
        <v>42412</v>
      </c>
      <c r="AC435">
        <v>1</v>
      </c>
      <c r="AD435" s="39" t="s">
        <v>42410</v>
      </c>
      <c r="AF435">
        <v>0</v>
      </c>
      <c r="AG435" s="39" t="s">
        <v>42410</v>
      </c>
      <c r="AI435">
        <v>1</v>
      </c>
      <c r="AJ435" s="39" t="s">
        <v>42412</v>
      </c>
      <c r="AL435">
        <v>0</v>
      </c>
      <c r="AM435" s="39" t="s">
        <v>42412</v>
      </c>
      <c r="AO435">
        <v>1</v>
      </c>
      <c r="AP435" s="39" t="s">
        <v>42412</v>
      </c>
      <c r="AR435">
        <v>0</v>
      </c>
      <c r="AS435" s="39" t="s">
        <v>42413</v>
      </c>
      <c r="AU435">
        <v>0</v>
      </c>
      <c r="AV435" s="39" t="s">
        <v>42414</v>
      </c>
      <c r="AW435">
        <v>1</v>
      </c>
      <c r="AY435" s="39" t="s">
        <v>42419</v>
      </c>
      <c r="AZ435">
        <v>0</v>
      </c>
    </row>
    <row r="436" spans="1:52" x14ac:dyDescent="0.3">
      <c r="A436">
        <v>435</v>
      </c>
      <c r="B436" s="1">
        <v>45904.654918981483</v>
      </c>
      <c r="C436" s="1">
        <v>45904.657071759262</v>
      </c>
      <c r="D436" s="39" t="s">
        <v>1538</v>
      </c>
      <c r="E436" s="39" t="s">
        <v>1539</v>
      </c>
      <c r="F436">
        <v>7</v>
      </c>
      <c r="I436" s="39" t="s">
        <v>1539</v>
      </c>
      <c r="L436">
        <v>13</v>
      </c>
      <c r="O436">
        <v>2</v>
      </c>
      <c r="R436" s="39" t="s">
        <v>42411</v>
      </c>
      <c r="S436">
        <v>0</v>
      </c>
      <c r="U436" s="39" t="s">
        <v>42410</v>
      </c>
      <c r="V436">
        <v>1</v>
      </c>
      <c r="X436" s="39" t="s">
        <v>42411</v>
      </c>
      <c r="Y436">
        <v>1</v>
      </c>
      <c r="AA436" s="39" t="s">
        <v>42412</v>
      </c>
      <c r="AC436">
        <v>1</v>
      </c>
      <c r="AD436" s="39" t="s">
        <v>42410</v>
      </c>
      <c r="AF436">
        <v>0</v>
      </c>
      <c r="AG436" s="39" t="s">
        <v>42410</v>
      </c>
      <c r="AI436">
        <v>1</v>
      </c>
      <c r="AJ436" s="39" t="s">
        <v>42413</v>
      </c>
      <c r="AL436">
        <v>0</v>
      </c>
      <c r="AM436" s="39" t="s">
        <v>42412</v>
      </c>
      <c r="AO436">
        <v>1</v>
      </c>
      <c r="AP436" s="39" t="s">
        <v>42412</v>
      </c>
      <c r="AR436">
        <v>0</v>
      </c>
      <c r="AS436" s="39" t="s">
        <v>42411</v>
      </c>
      <c r="AU436">
        <v>1</v>
      </c>
      <c r="AV436" s="39" t="s">
        <v>42414</v>
      </c>
      <c r="AW436">
        <v>1</v>
      </c>
      <c r="AY436" s="39" t="s">
        <v>42536</v>
      </c>
      <c r="AZ436">
        <v>0</v>
      </c>
    </row>
    <row r="437" spans="1:52" x14ac:dyDescent="0.3">
      <c r="A437">
        <v>436</v>
      </c>
      <c r="B437" s="1">
        <v>45904.655219907407</v>
      </c>
      <c r="C437" s="1">
        <v>45904.657858796294</v>
      </c>
      <c r="D437" s="39" t="s">
        <v>1683</v>
      </c>
      <c r="E437" s="39" t="s">
        <v>1684</v>
      </c>
      <c r="F437">
        <v>7</v>
      </c>
      <c r="I437" s="39" t="s">
        <v>1684</v>
      </c>
      <c r="L437">
        <v>13</v>
      </c>
      <c r="O437">
        <v>30</v>
      </c>
      <c r="R437" s="39" t="s">
        <v>42411</v>
      </c>
      <c r="S437">
        <v>0</v>
      </c>
      <c r="U437" s="39" t="s">
        <v>42410</v>
      </c>
      <c r="V437">
        <v>1</v>
      </c>
      <c r="X437" s="39" t="s">
        <v>42411</v>
      </c>
      <c r="Y437">
        <v>1</v>
      </c>
      <c r="AA437" s="39" t="s">
        <v>42412</v>
      </c>
      <c r="AC437">
        <v>1</v>
      </c>
      <c r="AD437" s="39" t="s">
        <v>42410</v>
      </c>
      <c r="AF437">
        <v>0</v>
      </c>
      <c r="AG437" s="39" t="s">
        <v>42410</v>
      </c>
      <c r="AI437">
        <v>1</v>
      </c>
      <c r="AJ437" s="39" t="s">
        <v>42413</v>
      </c>
      <c r="AL437">
        <v>0</v>
      </c>
      <c r="AM437" s="39" t="s">
        <v>42412</v>
      </c>
      <c r="AO437">
        <v>1</v>
      </c>
      <c r="AP437" s="39" t="s">
        <v>42412</v>
      </c>
      <c r="AR437">
        <v>0</v>
      </c>
      <c r="AS437" s="39" t="s">
        <v>42411</v>
      </c>
      <c r="AU437">
        <v>1</v>
      </c>
      <c r="AV437" s="39" t="s">
        <v>42414</v>
      </c>
      <c r="AW437">
        <v>1</v>
      </c>
      <c r="AY437" s="39" t="s">
        <v>42536</v>
      </c>
      <c r="AZ437">
        <v>0</v>
      </c>
    </row>
    <row r="438" spans="1:52" x14ac:dyDescent="0.3">
      <c r="A438">
        <v>437</v>
      </c>
      <c r="B438" s="1">
        <v>45904.680798611109</v>
      </c>
      <c r="C438" s="1">
        <v>45904.684027777781</v>
      </c>
      <c r="D438" s="39" t="s">
        <v>792</v>
      </c>
      <c r="E438" s="39" t="s">
        <v>793</v>
      </c>
      <c r="F438">
        <v>6</v>
      </c>
      <c r="I438" s="39" t="s">
        <v>793</v>
      </c>
      <c r="L438">
        <v>10</v>
      </c>
      <c r="O438">
        <v>40</v>
      </c>
      <c r="R438" s="39" t="s">
        <v>42412</v>
      </c>
      <c r="S438">
        <v>0</v>
      </c>
      <c r="U438" s="39" t="s">
        <v>42410</v>
      </c>
      <c r="V438">
        <v>1</v>
      </c>
      <c r="X438" s="39" t="s">
        <v>42411</v>
      </c>
      <c r="Y438">
        <v>1</v>
      </c>
      <c r="AA438" s="39" t="s">
        <v>42412</v>
      </c>
      <c r="AC438">
        <v>1</v>
      </c>
      <c r="AD438" s="39" t="s">
        <v>42410</v>
      </c>
      <c r="AF438">
        <v>0</v>
      </c>
      <c r="AG438" s="39" t="s">
        <v>42410</v>
      </c>
      <c r="AI438">
        <v>1</v>
      </c>
      <c r="AJ438" s="39" t="s">
        <v>42412</v>
      </c>
      <c r="AL438">
        <v>0</v>
      </c>
      <c r="AM438" s="39" t="s">
        <v>42412</v>
      </c>
      <c r="AO438">
        <v>1</v>
      </c>
      <c r="AP438" s="39" t="s">
        <v>42412</v>
      </c>
      <c r="AR438">
        <v>0</v>
      </c>
      <c r="AS438" s="39" t="s">
        <v>42409</v>
      </c>
      <c r="AU438">
        <v>0</v>
      </c>
      <c r="AV438" s="39" t="s">
        <v>42414</v>
      </c>
      <c r="AW438">
        <v>1</v>
      </c>
      <c r="AY438" s="39" t="s">
        <v>42537</v>
      </c>
      <c r="AZ438">
        <v>0</v>
      </c>
    </row>
    <row r="439" spans="1:52" x14ac:dyDescent="0.3">
      <c r="A439">
        <v>438</v>
      </c>
      <c r="B439" s="1">
        <v>45905.52716435185</v>
      </c>
      <c r="C439" s="1">
        <v>45905.532256944447</v>
      </c>
      <c r="D439" s="39" t="s">
        <v>4386</v>
      </c>
      <c r="E439" s="39" t="s">
        <v>4387</v>
      </c>
      <c r="F439">
        <v>3</v>
      </c>
      <c r="I439" s="39" t="s">
        <v>4387</v>
      </c>
      <c r="L439">
        <v>7</v>
      </c>
      <c r="O439">
        <v>25</v>
      </c>
      <c r="R439" s="39" t="s">
        <v>42411</v>
      </c>
      <c r="S439">
        <v>0</v>
      </c>
      <c r="U439" s="39" t="s">
        <v>42409</v>
      </c>
      <c r="V439">
        <v>0</v>
      </c>
      <c r="X439" s="39" t="s">
        <v>42413</v>
      </c>
      <c r="Y439">
        <v>0</v>
      </c>
      <c r="AA439" s="39" t="s">
        <v>42409</v>
      </c>
      <c r="AC439">
        <v>0</v>
      </c>
      <c r="AD439" s="39" t="s">
        <v>42412</v>
      </c>
      <c r="AF439">
        <v>0</v>
      </c>
      <c r="AG439" s="39" t="s">
        <v>42410</v>
      </c>
      <c r="AI439">
        <v>1</v>
      </c>
      <c r="AJ439" s="39" t="s">
        <v>42411</v>
      </c>
      <c r="AL439">
        <v>0</v>
      </c>
      <c r="AM439" s="39" t="s">
        <v>42412</v>
      </c>
      <c r="AO439">
        <v>1</v>
      </c>
      <c r="AP439" s="39" t="s">
        <v>42412</v>
      </c>
      <c r="AR439">
        <v>0</v>
      </c>
      <c r="AS439" s="39" t="s">
        <v>42412</v>
      </c>
      <c r="AU439">
        <v>0</v>
      </c>
      <c r="AV439" s="39" t="s">
        <v>42414</v>
      </c>
      <c r="AW439">
        <v>1</v>
      </c>
      <c r="AY439" s="39" t="s">
        <v>42426</v>
      </c>
      <c r="AZ439">
        <v>0</v>
      </c>
    </row>
    <row r="440" spans="1:52" x14ac:dyDescent="0.3">
      <c r="A440">
        <v>439</v>
      </c>
      <c r="B440" s="1">
        <v>45905.557384259257</v>
      </c>
      <c r="C440" s="1">
        <v>45905.55940972222</v>
      </c>
      <c r="D440" s="39" t="s">
        <v>2258</v>
      </c>
      <c r="E440" s="39" t="s">
        <v>2259</v>
      </c>
      <c r="F440">
        <v>11</v>
      </c>
      <c r="I440" s="39" t="s">
        <v>2259</v>
      </c>
      <c r="L440">
        <v>4</v>
      </c>
      <c r="O440">
        <v>24</v>
      </c>
      <c r="R440" s="39" t="s">
        <v>42409</v>
      </c>
      <c r="S440">
        <v>1</v>
      </c>
      <c r="U440" s="39" t="s">
        <v>42410</v>
      </c>
      <c r="V440">
        <v>1</v>
      </c>
      <c r="X440" s="39" t="s">
        <v>42411</v>
      </c>
      <c r="Y440">
        <v>1</v>
      </c>
      <c r="AA440" s="39" t="s">
        <v>42412</v>
      </c>
      <c r="AC440">
        <v>1</v>
      </c>
      <c r="AD440" s="39" t="s">
        <v>42413</v>
      </c>
      <c r="AF440">
        <v>1</v>
      </c>
      <c r="AG440" s="39" t="s">
        <v>42410</v>
      </c>
      <c r="AI440">
        <v>1</v>
      </c>
      <c r="AJ440" s="39" t="s">
        <v>42410</v>
      </c>
      <c r="AL440">
        <v>1</v>
      </c>
      <c r="AM440" s="39" t="s">
        <v>42412</v>
      </c>
      <c r="AO440">
        <v>1</v>
      </c>
      <c r="AP440" s="39" t="s">
        <v>42409</v>
      </c>
      <c r="AR440">
        <v>1</v>
      </c>
      <c r="AS440" s="39" t="s">
        <v>42411</v>
      </c>
      <c r="AU440">
        <v>1</v>
      </c>
      <c r="AV440" s="39" t="s">
        <v>42414</v>
      </c>
      <c r="AW440">
        <v>1</v>
      </c>
      <c r="AY440" s="39" t="s">
        <v>42422</v>
      </c>
      <c r="AZ440">
        <v>0</v>
      </c>
    </row>
    <row r="441" spans="1:52" x14ac:dyDescent="0.3">
      <c r="A441">
        <v>440</v>
      </c>
      <c r="B441" s="1">
        <v>45905.58216435185</v>
      </c>
      <c r="C441" s="1">
        <v>45905.58457175926</v>
      </c>
      <c r="D441" s="39" t="s">
        <v>2218</v>
      </c>
      <c r="E441" s="39" t="s">
        <v>2219</v>
      </c>
      <c r="F441">
        <v>11</v>
      </c>
      <c r="I441" s="39" t="s">
        <v>2219</v>
      </c>
      <c r="L441">
        <v>4</v>
      </c>
      <c r="O441">
        <v>22</v>
      </c>
      <c r="R441" s="39" t="s">
        <v>42409</v>
      </c>
      <c r="S441">
        <v>1</v>
      </c>
      <c r="U441" s="39" t="s">
        <v>42410</v>
      </c>
      <c r="V441">
        <v>1</v>
      </c>
      <c r="X441" s="39" t="s">
        <v>42411</v>
      </c>
      <c r="Y441">
        <v>1</v>
      </c>
      <c r="AA441" s="39" t="s">
        <v>42412</v>
      </c>
      <c r="AC441">
        <v>1</v>
      </c>
      <c r="AD441" s="39" t="s">
        <v>42413</v>
      </c>
      <c r="AF441">
        <v>1</v>
      </c>
      <c r="AG441" s="39" t="s">
        <v>42410</v>
      </c>
      <c r="AI441">
        <v>1</v>
      </c>
      <c r="AJ441" s="39" t="s">
        <v>42410</v>
      </c>
      <c r="AL441">
        <v>1</v>
      </c>
      <c r="AM441" s="39" t="s">
        <v>42412</v>
      </c>
      <c r="AO441">
        <v>1</v>
      </c>
      <c r="AP441" s="39" t="s">
        <v>42409</v>
      </c>
      <c r="AR441">
        <v>1</v>
      </c>
      <c r="AS441" s="39" t="s">
        <v>42411</v>
      </c>
      <c r="AU441">
        <v>1</v>
      </c>
      <c r="AV441" s="39" t="s">
        <v>42414</v>
      </c>
      <c r="AW441">
        <v>1</v>
      </c>
      <c r="AY441" s="39" t="s">
        <v>42422</v>
      </c>
      <c r="AZ441">
        <v>0</v>
      </c>
    </row>
    <row r="442" spans="1:52" x14ac:dyDescent="0.3">
      <c r="A442">
        <v>441</v>
      </c>
      <c r="B442" s="1">
        <v>45905.586168981485</v>
      </c>
      <c r="C442" s="1">
        <v>45905.58935185185</v>
      </c>
      <c r="D442" s="39" t="s">
        <v>2265</v>
      </c>
      <c r="E442" s="39" t="s">
        <v>2266</v>
      </c>
      <c r="F442">
        <v>11</v>
      </c>
      <c r="I442" s="39" t="s">
        <v>2267</v>
      </c>
      <c r="L442">
        <v>4</v>
      </c>
      <c r="O442">
        <v>31</v>
      </c>
      <c r="R442" s="39" t="s">
        <v>42409</v>
      </c>
      <c r="S442">
        <v>1</v>
      </c>
      <c r="U442" s="39" t="s">
        <v>42410</v>
      </c>
      <c r="V442">
        <v>1</v>
      </c>
      <c r="X442" s="39" t="s">
        <v>42411</v>
      </c>
      <c r="Y442">
        <v>1</v>
      </c>
      <c r="AA442" s="39" t="s">
        <v>42412</v>
      </c>
      <c r="AC442">
        <v>1</v>
      </c>
      <c r="AD442" s="39" t="s">
        <v>42413</v>
      </c>
      <c r="AF442">
        <v>1</v>
      </c>
      <c r="AG442" s="39" t="s">
        <v>42410</v>
      </c>
      <c r="AI442">
        <v>1</v>
      </c>
      <c r="AJ442" s="39" t="s">
        <v>42410</v>
      </c>
      <c r="AL442">
        <v>1</v>
      </c>
      <c r="AM442" s="39" t="s">
        <v>42412</v>
      </c>
      <c r="AO442">
        <v>1</v>
      </c>
      <c r="AP442" s="39" t="s">
        <v>42409</v>
      </c>
      <c r="AR442">
        <v>1</v>
      </c>
      <c r="AS442" s="39" t="s">
        <v>42411</v>
      </c>
      <c r="AU442">
        <v>1</v>
      </c>
      <c r="AV442" s="39" t="s">
        <v>42414</v>
      </c>
      <c r="AW442">
        <v>1</v>
      </c>
      <c r="AY442" s="39" t="s">
        <v>42422</v>
      </c>
      <c r="AZ442">
        <v>0</v>
      </c>
    </row>
    <row r="443" spans="1:52" x14ac:dyDescent="0.3">
      <c r="A443">
        <v>442</v>
      </c>
      <c r="B443" s="1">
        <v>45906.957824074074</v>
      </c>
      <c r="C443" s="1">
        <v>45906.965011574073</v>
      </c>
      <c r="D443" s="39" t="s">
        <v>998</v>
      </c>
      <c r="E443" s="39" t="s">
        <v>999</v>
      </c>
      <c r="F443">
        <v>11</v>
      </c>
      <c r="I443" s="39" t="s">
        <v>1000</v>
      </c>
      <c r="L443">
        <v>2</v>
      </c>
      <c r="O443">
        <v>11</v>
      </c>
      <c r="R443" s="39" t="s">
        <v>42409</v>
      </c>
      <c r="S443">
        <v>1</v>
      </c>
      <c r="U443" s="39" t="s">
        <v>42410</v>
      </c>
      <c r="V443">
        <v>1</v>
      </c>
      <c r="X443" s="39" t="s">
        <v>42411</v>
      </c>
      <c r="Y443">
        <v>1</v>
      </c>
      <c r="AA443" s="39" t="s">
        <v>42412</v>
      </c>
      <c r="AC443">
        <v>1</v>
      </c>
      <c r="AD443" s="39" t="s">
        <v>42413</v>
      </c>
      <c r="AF443">
        <v>1</v>
      </c>
      <c r="AG443" s="39" t="s">
        <v>42410</v>
      </c>
      <c r="AI443">
        <v>1</v>
      </c>
      <c r="AJ443" s="39" t="s">
        <v>42410</v>
      </c>
      <c r="AL443">
        <v>1</v>
      </c>
      <c r="AM443" s="39" t="s">
        <v>42412</v>
      </c>
      <c r="AO443">
        <v>1</v>
      </c>
      <c r="AP443" s="39" t="s">
        <v>42409</v>
      </c>
      <c r="AR443">
        <v>1</v>
      </c>
      <c r="AS443" s="39" t="s">
        <v>42411</v>
      </c>
      <c r="AU443">
        <v>1</v>
      </c>
      <c r="AV443" s="39" t="s">
        <v>42414</v>
      </c>
      <c r="AW443">
        <v>1</v>
      </c>
      <c r="AY443" s="39" t="s">
        <v>42429</v>
      </c>
      <c r="AZ443">
        <v>0</v>
      </c>
    </row>
    <row r="444" spans="1:52" x14ac:dyDescent="0.3">
      <c r="A444">
        <v>443</v>
      </c>
      <c r="B444" s="1">
        <v>45907.572372685187</v>
      </c>
      <c r="C444" s="1">
        <v>45907.573993055557</v>
      </c>
      <c r="D444" s="39" t="s">
        <v>2024</v>
      </c>
      <c r="E444" s="39" t="s">
        <v>2025</v>
      </c>
      <c r="F444">
        <v>11</v>
      </c>
      <c r="I444" s="39" t="s">
        <v>2025</v>
      </c>
      <c r="L444">
        <v>4</v>
      </c>
      <c r="O444">
        <v>28</v>
      </c>
      <c r="R444" s="39" t="s">
        <v>42409</v>
      </c>
      <c r="S444">
        <v>1</v>
      </c>
      <c r="U444" s="39" t="s">
        <v>42410</v>
      </c>
      <c r="V444">
        <v>1</v>
      </c>
      <c r="X444" s="39" t="s">
        <v>42411</v>
      </c>
      <c r="Y444">
        <v>1</v>
      </c>
      <c r="AA444" s="39" t="s">
        <v>42412</v>
      </c>
      <c r="AC444">
        <v>1</v>
      </c>
      <c r="AD444" s="39" t="s">
        <v>42413</v>
      </c>
      <c r="AF444">
        <v>1</v>
      </c>
      <c r="AG444" s="39" t="s">
        <v>42410</v>
      </c>
      <c r="AI444">
        <v>1</v>
      </c>
      <c r="AJ444" s="39" t="s">
        <v>42410</v>
      </c>
      <c r="AL444">
        <v>1</v>
      </c>
      <c r="AM444" s="39" t="s">
        <v>42412</v>
      </c>
      <c r="AO444">
        <v>1</v>
      </c>
      <c r="AP444" s="39" t="s">
        <v>42409</v>
      </c>
      <c r="AR444">
        <v>1</v>
      </c>
      <c r="AS444" s="39" t="s">
        <v>42411</v>
      </c>
      <c r="AU444">
        <v>1</v>
      </c>
      <c r="AV444" s="39" t="s">
        <v>42414</v>
      </c>
      <c r="AW444">
        <v>1</v>
      </c>
      <c r="AY444" s="39" t="s">
        <v>42422</v>
      </c>
      <c r="AZ444">
        <v>0</v>
      </c>
    </row>
    <row r="445" spans="1:52" x14ac:dyDescent="0.3">
      <c r="A445">
        <v>444</v>
      </c>
      <c r="B445" s="1">
        <v>45907.874884259261</v>
      </c>
      <c r="C445" s="1">
        <v>45907.876979166664</v>
      </c>
      <c r="D445" s="39" t="s">
        <v>2132</v>
      </c>
      <c r="E445" s="39" t="s">
        <v>2133</v>
      </c>
      <c r="F445">
        <v>11</v>
      </c>
      <c r="I445" s="39" t="s">
        <v>2133</v>
      </c>
      <c r="L445">
        <v>4</v>
      </c>
      <c r="O445">
        <v>1</v>
      </c>
      <c r="R445" s="39" t="s">
        <v>42409</v>
      </c>
      <c r="S445">
        <v>1</v>
      </c>
      <c r="U445" s="39" t="s">
        <v>42410</v>
      </c>
      <c r="V445">
        <v>1</v>
      </c>
      <c r="X445" s="39" t="s">
        <v>42411</v>
      </c>
      <c r="Y445">
        <v>1</v>
      </c>
      <c r="AA445" s="39" t="s">
        <v>42412</v>
      </c>
      <c r="AC445">
        <v>1</v>
      </c>
      <c r="AD445" s="39" t="s">
        <v>42413</v>
      </c>
      <c r="AF445">
        <v>1</v>
      </c>
      <c r="AG445" s="39" t="s">
        <v>42410</v>
      </c>
      <c r="AI445">
        <v>1</v>
      </c>
      <c r="AJ445" s="39" t="s">
        <v>42410</v>
      </c>
      <c r="AL445">
        <v>1</v>
      </c>
      <c r="AM445" s="39" t="s">
        <v>42412</v>
      </c>
      <c r="AO445">
        <v>1</v>
      </c>
      <c r="AP445" s="39" t="s">
        <v>42409</v>
      </c>
      <c r="AR445">
        <v>1</v>
      </c>
      <c r="AS445" s="39" t="s">
        <v>42411</v>
      </c>
      <c r="AU445">
        <v>1</v>
      </c>
      <c r="AV445" s="39" t="s">
        <v>42414</v>
      </c>
      <c r="AW445">
        <v>1</v>
      </c>
      <c r="AY445" s="39" t="s">
        <v>42422</v>
      </c>
      <c r="AZ445">
        <v>0</v>
      </c>
    </row>
    <row r="446" spans="1:52" x14ac:dyDescent="0.3">
      <c r="A446">
        <v>445</v>
      </c>
      <c r="B446" s="1">
        <v>45907.889675925922</v>
      </c>
      <c r="C446" s="1">
        <v>45907.899189814816</v>
      </c>
      <c r="D446" s="39" t="s">
        <v>1006</v>
      </c>
      <c r="E446" s="39" t="s">
        <v>1007</v>
      </c>
      <c r="F446">
        <v>11</v>
      </c>
      <c r="I446" s="39" t="s">
        <v>1007</v>
      </c>
      <c r="L446">
        <v>2</v>
      </c>
      <c r="O446">
        <v>2</v>
      </c>
      <c r="R446" s="39" t="s">
        <v>42409</v>
      </c>
      <c r="S446">
        <v>1</v>
      </c>
      <c r="U446" s="39" t="s">
        <v>42412</v>
      </c>
      <c r="V446">
        <v>0</v>
      </c>
      <c r="X446" s="39" t="s">
        <v>42411</v>
      </c>
      <c r="Y446">
        <v>1</v>
      </c>
      <c r="AA446" s="39" t="s">
        <v>42412</v>
      </c>
      <c r="AC446">
        <v>1</v>
      </c>
      <c r="AD446" s="39" t="s">
        <v>42413</v>
      </c>
      <c r="AF446">
        <v>1</v>
      </c>
      <c r="AG446" s="39" t="s">
        <v>42410</v>
      </c>
      <c r="AI446">
        <v>1</v>
      </c>
      <c r="AJ446" s="39" t="s">
        <v>42410</v>
      </c>
      <c r="AL446">
        <v>1</v>
      </c>
      <c r="AM446" s="39" t="s">
        <v>42412</v>
      </c>
      <c r="AO446">
        <v>1</v>
      </c>
      <c r="AP446" s="39" t="s">
        <v>42409</v>
      </c>
      <c r="AR446">
        <v>1</v>
      </c>
      <c r="AS446" s="39" t="s">
        <v>42411</v>
      </c>
      <c r="AU446">
        <v>1</v>
      </c>
      <c r="AV446" s="39" t="s">
        <v>42414</v>
      </c>
      <c r="AW446">
        <v>1</v>
      </c>
      <c r="AY446" s="39" t="s">
        <v>42423</v>
      </c>
      <c r="AZ446">
        <v>1</v>
      </c>
    </row>
    <row r="447" spans="1:52" x14ac:dyDescent="0.3">
      <c r="A447">
        <v>446</v>
      </c>
      <c r="B447" s="1">
        <v>45907.905115740738</v>
      </c>
      <c r="C447" s="1">
        <v>45907.927129629628</v>
      </c>
      <c r="D447" s="39" t="s">
        <v>2182</v>
      </c>
      <c r="E447" s="39" t="s">
        <v>2183</v>
      </c>
      <c r="F447">
        <v>10</v>
      </c>
      <c r="I447" s="39" t="s">
        <v>42538</v>
      </c>
      <c r="L447">
        <v>4</v>
      </c>
      <c r="O447">
        <v>16</v>
      </c>
      <c r="R447" s="39" t="s">
        <v>42409</v>
      </c>
      <c r="S447">
        <v>1</v>
      </c>
      <c r="U447" s="39" t="s">
        <v>42412</v>
      </c>
      <c r="V447">
        <v>0</v>
      </c>
      <c r="X447" s="39" t="s">
        <v>42411</v>
      </c>
      <c r="Y447">
        <v>1</v>
      </c>
      <c r="AA447" s="39" t="s">
        <v>42409</v>
      </c>
      <c r="AC447">
        <v>0</v>
      </c>
      <c r="AD447" s="39" t="s">
        <v>42413</v>
      </c>
      <c r="AF447">
        <v>1</v>
      </c>
      <c r="AG447" s="39" t="s">
        <v>42410</v>
      </c>
      <c r="AI447">
        <v>1</v>
      </c>
      <c r="AJ447" s="39" t="s">
        <v>42410</v>
      </c>
      <c r="AL447">
        <v>1</v>
      </c>
      <c r="AM447" s="39" t="s">
        <v>42412</v>
      </c>
      <c r="AO447">
        <v>1</v>
      </c>
      <c r="AP447" s="39" t="s">
        <v>42409</v>
      </c>
      <c r="AR447">
        <v>1</v>
      </c>
      <c r="AS447" s="39" t="s">
        <v>42411</v>
      </c>
      <c r="AU447">
        <v>1</v>
      </c>
      <c r="AV447" s="39" t="s">
        <v>42414</v>
      </c>
      <c r="AW447">
        <v>1</v>
      </c>
      <c r="AY447" s="39" t="s">
        <v>42423</v>
      </c>
      <c r="AZ447">
        <v>1</v>
      </c>
    </row>
    <row r="448" spans="1:52" x14ac:dyDescent="0.3">
      <c r="A448">
        <v>447</v>
      </c>
      <c r="B448" s="1">
        <v>45907.970127314817</v>
      </c>
      <c r="C448" s="1">
        <v>45907.981261574074</v>
      </c>
      <c r="D448" s="39" t="s">
        <v>862</v>
      </c>
      <c r="E448" s="39" t="s">
        <v>863</v>
      </c>
      <c r="F448">
        <v>12</v>
      </c>
      <c r="I448" s="39" t="s">
        <v>42539</v>
      </c>
      <c r="L448">
        <v>2</v>
      </c>
      <c r="O448">
        <v>29</v>
      </c>
      <c r="R448" s="39" t="s">
        <v>42409</v>
      </c>
      <c r="S448">
        <v>1</v>
      </c>
      <c r="U448" s="39" t="s">
        <v>42410</v>
      </c>
      <c r="V448">
        <v>1</v>
      </c>
      <c r="X448" s="39" t="s">
        <v>42411</v>
      </c>
      <c r="Y448">
        <v>1</v>
      </c>
      <c r="AA448" s="39" t="s">
        <v>42412</v>
      </c>
      <c r="AC448">
        <v>1</v>
      </c>
      <c r="AD448" s="39" t="s">
        <v>42413</v>
      </c>
      <c r="AF448">
        <v>1</v>
      </c>
      <c r="AG448" s="39" t="s">
        <v>42410</v>
      </c>
      <c r="AI448">
        <v>1</v>
      </c>
      <c r="AJ448" s="39" t="s">
        <v>42410</v>
      </c>
      <c r="AL448">
        <v>1</v>
      </c>
      <c r="AM448" s="39" t="s">
        <v>42412</v>
      </c>
      <c r="AO448">
        <v>1</v>
      </c>
      <c r="AP448" s="39" t="s">
        <v>42409</v>
      </c>
      <c r="AR448">
        <v>1</v>
      </c>
      <c r="AS448" s="39" t="s">
        <v>42411</v>
      </c>
      <c r="AU448">
        <v>1</v>
      </c>
      <c r="AV448" s="39" t="s">
        <v>42414</v>
      </c>
      <c r="AW448">
        <v>1</v>
      </c>
      <c r="AY448" s="39" t="s">
        <v>42423</v>
      </c>
      <c r="AZ448">
        <v>1</v>
      </c>
    </row>
    <row r="449" spans="1:52" x14ac:dyDescent="0.3">
      <c r="A449">
        <v>448</v>
      </c>
      <c r="B449" s="1">
        <v>45907.969537037039</v>
      </c>
      <c r="C449" s="1">
        <v>45907.981423611112</v>
      </c>
      <c r="D449" s="39" t="s">
        <v>878</v>
      </c>
      <c r="E449" s="39" t="s">
        <v>879</v>
      </c>
      <c r="F449">
        <v>12</v>
      </c>
      <c r="I449" s="39" t="s">
        <v>879</v>
      </c>
      <c r="L449">
        <v>2</v>
      </c>
      <c r="O449">
        <v>15</v>
      </c>
      <c r="R449" s="39" t="s">
        <v>42409</v>
      </c>
      <c r="S449">
        <v>1</v>
      </c>
      <c r="U449" s="39" t="s">
        <v>42410</v>
      </c>
      <c r="V449">
        <v>1</v>
      </c>
      <c r="X449" s="39" t="s">
        <v>42411</v>
      </c>
      <c r="Y449">
        <v>1</v>
      </c>
      <c r="AA449" s="39" t="s">
        <v>42412</v>
      </c>
      <c r="AC449">
        <v>1</v>
      </c>
      <c r="AD449" s="39" t="s">
        <v>42413</v>
      </c>
      <c r="AF449">
        <v>1</v>
      </c>
      <c r="AG449" s="39" t="s">
        <v>42410</v>
      </c>
      <c r="AI449">
        <v>1</v>
      </c>
      <c r="AJ449" s="39" t="s">
        <v>42410</v>
      </c>
      <c r="AL449">
        <v>1</v>
      </c>
      <c r="AM449" s="39" t="s">
        <v>42412</v>
      </c>
      <c r="AO449">
        <v>1</v>
      </c>
      <c r="AP449" s="39" t="s">
        <v>42409</v>
      </c>
      <c r="AR449">
        <v>1</v>
      </c>
      <c r="AS449" s="39" t="s">
        <v>42411</v>
      </c>
      <c r="AU449">
        <v>1</v>
      </c>
      <c r="AV449" s="39" t="s">
        <v>42414</v>
      </c>
      <c r="AW449">
        <v>1</v>
      </c>
      <c r="AY449" s="39" t="s">
        <v>42423</v>
      </c>
      <c r="AZ449">
        <v>1</v>
      </c>
    </row>
    <row r="450" spans="1:52" x14ac:dyDescent="0.3">
      <c r="A450">
        <v>449</v>
      </c>
      <c r="B450" s="1">
        <v>45909.892534722225</v>
      </c>
      <c r="C450" s="1">
        <v>45909.899062500001</v>
      </c>
      <c r="D450" s="39" t="s">
        <v>7180</v>
      </c>
      <c r="E450" s="39" t="s">
        <v>7181</v>
      </c>
      <c r="F450">
        <v>8</v>
      </c>
      <c r="I450" s="39" t="s">
        <v>7182</v>
      </c>
      <c r="L450">
        <v>14</v>
      </c>
      <c r="O450">
        <v>37</v>
      </c>
      <c r="R450" s="39" t="s">
        <v>42409</v>
      </c>
      <c r="S450">
        <v>1</v>
      </c>
      <c r="U450" s="39" t="s">
        <v>42412</v>
      </c>
      <c r="V450">
        <v>0</v>
      </c>
      <c r="X450" s="39" t="s">
        <v>42411</v>
      </c>
      <c r="Y450">
        <v>1</v>
      </c>
      <c r="AA450" s="39" t="s">
        <v>42412</v>
      </c>
      <c r="AC450">
        <v>1</v>
      </c>
      <c r="AD450" s="39" t="s">
        <v>42410</v>
      </c>
      <c r="AF450">
        <v>0</v>
      </c>
      <c r="AG450" s="39" t="s">
        <v>42410</v>
      </c>
      <c r="AI450">
        <v>1</v>
      </c>
      <c r="AJ450" s="39" t="s">
        <v>42411</v>
      </c>
      <c r="AL450">
        <v>0</v>
      </c>
      <c r="AM450" s="39" t="s">
        <v>42412</v>
      </c>
      <c r="AO450">
        <v>1</v>
      </c>
      <c r="AP450" s="39" t="s">
        <v>42412</v>
      </c>
      <c r="AR450">
        <v>0</v>
      </c>
      <c r="AS450" s="39" t="s">
        <v>42411</v>
      </c>
      <c r="AU450">
        <v>1</v>
      </c>
      <c r="AV450" s="39" t="s">
        <v>42414</v>
      </c>
      <c r="AW450">
        <v>1</v>
      </c>
      <c r="AY450" s="39" t="s">
        <v>42423</v>
      </c>
      <c r="AZ450">
        <v>1</v>
      </c>
    </row>
    <row r="451" spans="1:52" x14ac:dyDescent="0.3">
      <c r="A451">
        <v>450</v>
      </c>
      <c r="B451" s="1">
        <v>45909.898425925923</v>
      </c>
      <c r="C451" s="1">
        <v>45909.899791666663</v>
      </c>
      <c r="D451" s="39" t="s">
        <v>1409</v>
      </c>
      <c r="E451" s="39" t="s">
        <v>1410</v>
      </c>
      <c r="F451">
        <v>7</v>
      </c>
      <c r="I451" s="39" t="s">
        <v>1410</v>
      </c>
      <c r="L451">
        <v>1</v>
      </c>
      <c r="O451">
        <v>26</v>
      </c>
      <c r="R451" s="39" t="s">
        <v>42409</v>
      </c>
      <c r="S451">
        <v>1</v>
      </c>
      <c r="U451" s="39" t="s">
        <v>42412</v>
      </c>
      <c r="V451">
        <v>0</v>
      </c>
      <c r="X451" s="39" t="s">
        <v>42411</v>
      </c>
      <c r="Y451">
        <v>1</v>
      </c>
      <c r="AA451" s="39" t="s">
        <v>42409</v>
      </c>
      <c r="AC451">
        <v>0</v>
      </c>
      <c r="AD451" s="39" t="s">
        <v>42413</v>
      </c>
      <c r="AF451">
        <v>1</v>
      </c>
      <c r="AG451" s="39" t="s">
        <v>42410</v>
      </c>
      <c r="AI451">
        <v>1</v>
      </c>
      <c r="AJ451" s="39" t="s">
        <v>42412</v>
      </c>
      <c r="AL451">
        <v>0</v>
      </c>
      <c r="AM451" s="39" t="s">
        <v>42410</v>
      </c>
      <c r="AO451">
        <v>0</v>
      </c>
      <c r="AP451" s="39" t="s">
        <v>42409</v>
      </c>
      <c r="AR451">
        <v>1</v>
      </c>
      <c r="AS451" s="39" t="s">
        <v>42411</v>
      </c>
      <c r="AU451">
        <v>1</v>
      </c>
      <c r="AV451" s="39" t="s">
        <v>42414</v>
      </c>
      <c r="AW451">
        <v>1</v>
      </c>
      <c r="AY451" s="39" t="s">
        <v>42501</v>
      </c>
      <c r="AZ451">
        <v>0</v>
      </c>
    </row>
    <row r="452" spans="1:52" x14ac:dyDescent="0.3">
      <c r="A452">
        <v>451</v>
      </c>
      <c r="B452" s="1">
        <v>45909.912534722222</v>
      </c>
      <c r="C452" s="1">
        <v>45909.91375</v>
      </c>
      <c r="D452" s="39" t="s">
        <v>990</v>
      </c>
      <c r="E452" s="39" t="s">
        <v>991</v>
      </c>
      <c r="F452">
        <v>7</v>
      </c>
      <c r="I452" s="39" t="s">
        <v>991</v>
      </c>
      <c r="L452">
        <v>1</v>
      </c>
      <c r="O452">
        <v>28</v>
      </c>
      <c r="R452" s="39" t="s">
        <v>42409</v>
      </c>
      <c r="S452">
        <v>1</v>
      </c>
      <c r="U452" s="39" t="s">
        <v>42412</v>
      </c>
      <c r="V452">
        <v>0</v>
      </c>
      <c r="X452" s="39" t="s">
        <v>42411</v>
      </c>
      <c r="Y452">
        <v>1</v>
      </c>
      <c r="AA452" s="39" t="s">
        <v>42409</v>
      </c>
      <c r="AC452">
        <v>0</v>
      </c>
      <c r="AD452" s="39" t="s">
        <v>42413</v>
      </c>
      <c r="AF452">
        <v>1</v>
      </c>
      <c r="AG452" s="39" t="s">
        <v>42410</v>
      </c>
      <c r="AI452">
        <v>1</v>
      </c>
      <c r="AJ452" s="39" t="s">
        <v>42412</v>
      </c>
      <c r="AL452">
        <v>0</v>
      </c>
      <c r="AM452" s="39" t="s">
        <v>42410</v>
      </c>
      <c r="AO452">
        <v>0</v>
      </c>
      <c r="AP452" s="39" t="s">
        <v>42409</v>
      </c>
      <c r="AR452">
        <v>1</v>
      </c>
      <c r="AS452" s="39" t="s">
        <v>42411</v>
      </c>
      <c r="AU452">
        <v>1</v>
      </c>
      <c r="AV452" s="39" t="s">
        <v>42414</v>
      </c>
      <c r="AW452">
        <v>1</v>
      </c>
      <c r="AY452" s="39" t="s">
        <v>42501</v>
      </c>
      <c r="AZ452">
        <v>0</v>
      </c>
    </row>
    <row r="453" spans="1:52" x14ac:dyDescent="0.3">
      <c r="A453">
        <v>452</v>
      </c>
      <c r="B453" s="1">
        <v>45910.391296296293</v>
      </c>
      <c r="C453" s="1">
        <v>45910.392731481479</v>
      </c>
      <c r="D453" s="39" t="s">
        <v>1419</v>
      </c>
      <c r="E453" s="39" t="s">
        <v>1420</v>
      </c>
      <c r="F453">
        <v>7</v>
      </c>
      <c r="I453" s="39" t="s">
        <v>46188</v>
      </c>
      <c r="L453">
        <v>1</v>
      </c>
      <c r="O453">
        <v>25</v>
      </c>
      <c r="R453" s="39" t="s">
        <v>42409</v>
      </c>
      <c r="S453">
        <v>1</v>
      </c>
      <c r="U453" s="39" t="s">
        <v>42412</v>
      </c>
      <c r="V453">
        <v>0</v>
      </c>
      <c r="X453" s="39" t="s">
        <v>42411</v>
      </c>
      <c r="Y453">
        <v>1</v>
      </c>
      <c r="AA453" s="39" t="s">
        <v>42409</v>
      </c>
      <c r="AC453">
        <v>0</v>
      </c>
      <c r="AD453" s="39" t="s">
        <v>42413</v>
      </c>
      <c r="AF453">
        <v>1</v>
      </c>
      <c r="AG453" s="39" t="s">
        <v>42410</v>
      </c>
      <c r="AI453">
        <v>1</v>
      </c>
      <c r="AJ453" s="39" t="s">
        <v>42412</v>
      </c>
      <c r="AL453">
        <v>0</v>
      </c>
      <c r="AM453" s="39" t="s">
        <v>42410</v>
      </c>
      <c r="AO453">
        <v>0</v>
      </c>
      <c r="AP453" s="39" t="s">
        <v>42409</v>
      </c>
      <c r="AR453">
        <v>1</v>
      </c>
      <c r="AS453" s="39" t="s">
        <v>42411</v>
      </c>
      <c r="AU453">
        <v>1</v>
      </c>
      <c r="AV453" s="39" t="s">
        <v>42414</v>
      </c>
      <c r="AW453">
        <v>1</v>
      </c>
      <c r="AY453" s="39" t="s">
        <v>42501</v>
      </c>
      <c r="AZ453">
        <v>0</v>
      </c>
    </row>
    <row r="454" spans="1:52" x14ac:dyDescent="0.3">
      <c r="A454">
        <v>453</v>
      </c>
      <c r="B454" s="1">
        <v>45910.415324074071</v>
      </c>
      <c r="C454" s="1">
        <v>45910.417650462965</v>
      </c>
      <c r="D454" s="39" t="s">
        <v>1230</v>
      </c>
      <c r="E454" s="39" t="s">
        <v>1231</v>
      </c>
      <c r="F454">
        <v>9</v>
      </c>
      <c r="I454" s="39" t="s">
        <v>14945</v>
      </c>
      <c r="L454">
        <v>1</v>
      </c>
      <c r="O454">
        <v>8</v>
      </c>
      <c r="R454" s="39" t="s">
        <v>42409</v>
      </c>
      <c r="S454">
        <v>1</v>
      </c>
      <c r="U454" s="39" t="s">
        <v>42410</v>
      </c>
      <c r="V454">
        <v>1</v>
      </c>
      <c r="X454" s="39" t="s">
        <v>42411</v>
      </c>
      <c r="Y454">
        <v>1</v>
      </c>
      <c r="AA454" s="39" t="s">
        <v>42412</v>
      </c>
      <c r="AC454">
        <v>1</v>
      </c>
      <c r="AD454" s="39" t="s">
        <v>42410</v>
      </c>
      <c r="AF454">
        <v>0</v>
      </c>
      <c r="AG454" s="39" t="s">
        <v>42410</v>
      </c>
      <c r="AI454">
        <v>1</v>
      </c>
      <c r="AJ454" s="39" t="s">
        <v>42413</v>
      </c>
      <c r="AL454">
        <v>0</v>
      </c>
      <c r="AM454" s="39" t="s">
        <v>42412</v>
      </c>
      <c r="AO454">
        <v>1</v>
      </c>
      <c r="AP454" s="39" t="s">
        <v>42412</v>
      </c>
      <c r="AR454">
        <v>0</v>
      </c>
      <c r="AS454" s="39" t="s">
        <v>42411</v>
      </c>
      <c r="AU454">
        <v>1</v>
      </c>
      <c r="AV454" s="39" t="s">
        <v>42414</v>
      </c>
      <c r="AW454">
        <v>1</v>
      </c>
      <c r="AY454" s="39" t="s">
        <v>42423</v>
      </c>
      <c r="AZ454">
        <v>1</v>
      </c>
    </row>
    <row r="455" spans="1:52" x14ac:dyDescent="0.3">
      <c r="A455">
        <v>454</v>
      </c>
      <c r="B455" s="1">
        <v>45910.425428240742</v>
      </c>
      <c r="C455" s="1">
        <v>45910.45758101852</v>
      </c>
      <c r="D455" s="39" t="s">
        <v>592</v>
      </c>
      <c r="E455" s="39" t="s">
        <v>593</v>
      </c>
      <c r="F455">
        <v>7</v>
      </c>
      <c r="I455" s="39" t="s">
        <v>594</v>
      </c>
      <c r="L455">
        <v>10</v>
      </c>
      <c r="O455">
        <v>4</v>
      </c>
      <c r="R455" s="39" t="s">
        <v>42412</v>
      </c>
      <c r="S455">
        <v>0</v>
      </c>
      <c r="U455" s="39" t="s">
        <v>42410</v>
      </c>
      <c r="V455">
        <v>1</v>
      </c>
      <c r="X455" s="39" t="s">
        <v>42409</v>
      </c>
      <c r="Y455">
        <v>0</v>
      </c>
      <c r="AA455" s="39" t="s">
        <v>42412</v>
      </c>
      <c r="AC455">
        <v>1</v>
      </c>
      <c r="AD455" s="39" t="s">
        <v>42410</v>
      </c>
      <c r="AF455">
        <v>0</v>
      </c>
      <c r="AG455" s="39" t="s">
        <v>42410</v>
      </c>
      <c r="AI455">
        <v>1</v>
      </c>
      <c r="AJ455" s="39" t="s">
        <v>42410</v>
      </c>
      <c r="AL455">
        <v>1</v>
      </c>
      <c r="AM455" s="39" t="s">
        <v>42412</v>
      </c>
      <c r="AO455">
        <v>1</v>
      </c>
      <c r="AP455" s="39" t="s">
        <v>42412</v>
      </c>
      <c r="AR455">
        <v>0</v>
      </c>
      <c r="AS455" s="39" t="s">
        <v>42411</v>
      </c>
      <c r="AU455">
        <v>1</v>
      </c>
      <c r="AV455" s="39" t="s">
        <v>42414</v>
      </c>
      <c r="AW455">
        <v>1</v>
      </c>
      <c r="AY455" s="39" t="s">
        <v>46189</v>
      </c>
      <c r="AZ455">
        <v>0</v>
      </c>
    </row>
    <row r="456" spans="1:52" x14ac:dyDescent="0.3">
      <c r="A456">
        <v>455</v>
      </c>
      <c r="B456" s="1">
        <v>45910.512939814813</v>
      </c>
      <c r="C456" s="1">
        <v>45910.519120370373</v>
      </c>
      <c r="D456" s="39" t="s">
        <v>2045</v>
      </c>
      <c r="E456" s="39" t="s">
        <v>2046</v>
      </c>
      <c r="F456">
        <v>8</v>
      </c>
      <c r="I456" s="39" t="s">
        <v>2046</v>
      </c>
      <c r="L456">
        <v>4</v>
      </c>
      <c r="O456">
        <v>27</v>
      </c>
      <c r="R456" s="39" t="s">
        <v>42409</v>
      </c>
      <c r="S456">
        <v>1</v>
      </c>
      <c r="U456" s="39" t="s">
        <v>42410</v>
      </c>
      <c r="V456">
        <v>1</v>
      </c>
      <c r="X456" s="39" t="s">
        <v>42411</v>
      </c>
      <c r="Y456">
        <v>1</v>
      </c>
      <c r="AA456" s="39" t="s">
        <v>42411</v>
      </c>
      <c r="AC456">
        <v>0</v>
      </c>
      <c r="AD456" s="39" t="s">
        <v>42412</v>
      </c>
      <c r="AF456">
        <v>0</v>
      </c>
      <c r="AG456" s="39" t="s">
        <v>42413</v>
      </c>
      <c r="AI456">
        <v>0</v>
      </c>
      <c r="AJ456" s="39" t="s">
        <v>42410</v>
      </c>
      <c r="AL456">
        <v>1</v>
      </c>
      <c r="AM456" s="39" t="s">
        <v>42412</v>
      </c>
      <c r="AO456">
        <v>1</v>
      </c>
      <c r="AP456" s="39" t="s">
        <v>42409</v>
      </c>
      <c r="AR456">
        <v>1</v>
      </c>
      <c r="AS456" s="39" t="s">
        <v>42411</v>
      </c>
      <c r="AU456">
        <v>1</v>
      </c>
      <c r="AV456" s="39" t="s">
        <v>42414</v>
      </c>
      <c r="AW456">
        <v>1</v>
      </c>
      <c r="AY456" s="39" t="s">
        <v>42422</v>
      </c>
      <c r="AZ456">
        <v>0</v>
      </c>
    </row>
    <row r="457" spans="1:52" x14ac:dyDescent="0.3">
      <c r="A457">
        <v>456</v>
      </c>
      <c r="B457" s="1">
        <v>45910.594548611109</v>
      </c>
      <c r="C457" s="1">
        <v>45910.598310185182</v>
      </c>
      <c r="D457" s="39" t="s">
        <v>2189</v>
      </c>
      <c r="E457" s="39" t="s">
        <v>2190</v>
      </c>
      <c r="F457">
        <v>10</v>
      </c>
      <c r="I457" s="39" t="s">
        <v>2190</v>
      </c>
      <c r="L457">
        <v>4</v>
      </c>
      <c r="O457">
        <v>15</v>
      </c>
      <c r="R457" s="39" t="s">
        <v>42409</v>
      </c>
      <c r="S457">
        <v>1</v>
      </c>
      <c r="U457" s="39" t="s">
        <v>42410</v>
      </c>
      <c r="V457">
        <v>1</v>
      </c>
      <c r="X457" s="39" t="s">
        <v>42411</v>
      </c>
      <c r="Y457">
        <v>1</v>
      </c>
      <c r="AA457" s="39" t="s">
        <v>42412</v>
      </c>
      <c r="AC457">
        <v>1</v>
      </c>
      <c r="AD457" s="39" t="s">
        <v>42413</v>
      </c>
      <c r="AF457">
        <v>1</v>
      </c>
      <c r="AG457" s="39" t="s">
        <v>42410</v>
      </c>
      <c r="AI457">
        <v>1</v>
      </c>
      <c r="AJ457" s="39" t="s">
        <v>42410</v>
      </c>
      <c r="AL457">
        <v>1</v>
      </c>
      <c r="AM457" s="39" t="s">
        <v>42413</v>
      </c>
      <c r="AO457">
        <v>0</v>
      </c>
      <c r="AP457" s="39" t="s">
        <v>42409</v>
      </c>
      <c r="AR457">
        <v>1</v>
      </c>
      <c r="AS457" s="39" t="s">
        <v>42411</v>
      </c>
      <c r="AU457">
        <v>1</v>
      </c>
      <c r="AV457" s="39" t="s">
        <v>42414</v>
      </c>
      <c r="AW457">
        <v>1</v>
      </c>
      <c r="AY457" s="39" t="s">
        <v>42422</v>
      </c>
      <c r="AZ457">
        <v>0</v>
      </c>
    </row>
    <row r="458" spans="1:52" x14ac:dyDescent="0.3">
      <c r="A458">
        <v>457</v>
      </c>
      <c r="B458" s="1">
        <v>45910.85119212963</v>
      </c>
      <c r="C458" s="1">
        <v>45910.852800925924</v>
      </c>
      <c r="D458" s="39" t="s">
        <v>1038</v>
      </c>
      <c r="E458" s="39" t="s">
        <v>1039</v>
      </c>
      <c r="F458">
        <v>12</v>
      </c>
      <c r="I458" s="39" t="s">
        <v>1039</v>
      </c>
      <c r="L458">
        <v>2</v>
      </c>
      <c r="O458">
        <v>22</v>
      </c>
      <c r="R458" s="39" t="s">
        <v>42409</v>
      </c>
      <c r="S458">
        <v>1</v>
      </c>
      <c r="U458" s="39" t="s">
        <v>42410</v>
      </c>
      <c r="V458">
        <v>1</v>
      </c>
      <c r="X458" s="39" t="s">
        <v>42411</v>
      </c>
      <c r="Y458">
        <v>1</v>
      </c>
      <c r="AA458" s="39" t="s">
        <v>42412</v>
      </c>
      <c r="AC458">
        <v>1</v>
      </c>
      <c r="AD458" s="39" t="s">
        <v>42413</v>
      </c>
      <c r="AF458">
        <v>1</v>
      </c>
      <c r="AG458" s="39" t="s">
        <v>42410</v>
      </c>
      <c r="AI458">
        <v>1</v>
      </c>
      <c r="AJ458" s="39" t="s">
        <v>42410</v>
      </c>
      <c r="AL458">
        <v>1</v>
      </c>
      <c r="AM458" s="39" t="s">
        <v>42412</v>
      </c>
      <c r="AO458">
        <v>1</v>
      </c>
      <c r="AP458" s="39" t="s">
        <v>42409</v>
      </c>
      <c r="AR458">
        <v>1</v>
      </c>
      <c r="AS458" s="39" t="s">
        <v>42411</v>
      </c>
      <c r="AU458">
        <v>1</v>
      </c>
      <c r="AV458" s="39" t="s">
        <v>42414</v>
      </c>
      <c r="AW458">
        <v>1</v>
      </c>
      <c r="AY458" s="39" t="s">
        <v>42423</v>
      </c>
      <c r="AZ458">
        <v>1</v>
      </c>
    </row>
    <row r="459" spans="1:52" x14ac:dyDescent="0.3">
      <c r="A459">
        <v>458</v>
      </c>
      <c r="B459" s="1">
        <v>45910.852152777778</v>
      </c>
      <c r="C459" s="1">
        <v>45910.856435185182</v>
      </c>
      <c r="D459" s="39" t="s">
        <v>2433</v>
      </c>
      <c r="E459" s="39" t="s">
        <v>2434</v>
      </c>
      <c r="F459">
        <v>7</v>
      </c>
      <c r="I459" s="39" t="s">
        <v>2434</v>
      </c>
      <c r="L459">
        <v>12</v>
      </c>
      <c r="O459">
        <v>17</v>
      </c>
      <c r="R459" s="39" t="s">
        <v>42412</v>
      </c>
      <c r="S459">
        <v>0</v>
      </c>
      <c r="U459" s="39" t="s">
        <v>42410</v>
      </c>
      <c r="V459">
        <v>1</v>
      </c>
      <c r="X459" s="39" t="s">
        <v>42409</v>
      </c>
      <c r="Y459">
        <v>0</v>
      </c>
      <c r="AA459" s="39" t="s">
        <v>42412</v>
      </c>
      <c r="AC459">
        <v>1</v>
      </c>
      <c r="AD459" s="39" t="s">
        <v>42410</v>
      </c>
      <c r="AF459">
        <v>0</v>
      </c>
      <c r="AG459" s="39" t="s">
        <v>42410</v>
      </c>
      <c r="AI459">
        <v>1</v>
      </c>
      <c r="AJ459" s="39" t="s">
        <v>42412</v>
      </c>
      <c r="AL459">
        <v>0</v>
      </c>
      <c r="AM459" s="39" t="s">
        <v>42412</v>
      </c>
      <c r="AO459">
        <v>1</v>
      </c>
      <c r="AP459" s="39" t="s">
        <v>42412</v>
      </c>
      <c r="AR459">
        <v>0</v>
      </c>
      <c r="AS459" s="39" t="s">
        <v>42411</v>
      </c>
      <c r="AU459">
        <v>1</v>
      </c>
      <c r="AV459" s="39" t="s">
        <v>42414</v>
      </c>
      <c r="AW459">
        <v>1</v>
      </c>
      <c r="AY459" s="39" t="s">
        <v>42423</v>
      </c>
      <c r="AZ459">
        <v>1</v>
      </c>
    </row>
    <row r="460" spans="1:52" x14ac:dyDescent="0.3">
      <c r="A460">
        <v>459</v>
      </c>
      <c r="B460" s="1">
        <v>45910.879814814813</v>
      </c>
      <c r="C460" s="1">
        <v>45910.881979166668</v>
      </c>
      <c r="D460" s="39" t="s">
        <v>1026</v>
      </c>
      <c r="E460" s="39" t="s">
        <v>1027</v>
      </c>
      <c r="F460">
        <v>12</v>
      </c>
      <c r="I460" s="39" t="s">
        <v>46925</v>
      </c>
      <c r="L460">
        <v>2</v>
      </c>
      <c r="O460">
        <v>24</v>
      </c>
      <c r="R460" s="39" t="s">
        <v>42409</v>
      </c>
      <c r="S460">
        <v>1</v>
      </c>
      <c r="U460" s="39" t="s">
        <v>42410</v>
      </c>
      <c r="V460">
        <v>1</v>
      </c>
      <c r="X460" s="39" t="s">
        <v>42411</v>
      </c>
      <c r="Y460">
        <v>1</v>
      </c>
      <c r="AA460" s="39" t="s">
        <v>42412</v>
      </c>
      <c r="AC460">
        <v>1</v>
      </c>
      <c r="AD460" s="39" t="s">
        <v>42413</v>
      </c>
      <c r="AF460">
        <v>1</v>
      </c>
      <c r="AG460" s="39" t="s">
        <v>42410</v>
      </c>
      <c r="AI460">
        <v>1</v>
      </c>
      <c r="AJ460" s="39" t="s">
        <v>42410</v>
      </c>
      <c r="AL460">
        <v>1</v>
      </c>
      <c r="AM460" s="39" t="s">
        <v>42412</v>
      </c>
      <c r="AO460">
        <v>1</v>
      </c>
      <c r="AP460" s="39" t="s">
        <v>42409</v>
      </c>
      <c r="AR460">
        <v>1</v>
      </c>
      <c r="AS460" s="39" t="s">
        <v>42411</v>
      </c>
      <c r="AU460">
        <v>1</v>
      </c>
      <c r="AV460" s="39" t="s">
        <v>42414</v>
      </c>
      <c r="AW460">
        <v>1</v>
      </c>
      <c r="AY460" s="39" t="s">
        <v>42423</v>
      </c>
      <c r="AZ460">
        <v>1</v>
      </c>
    </row>
    <row r="461" spans="1:52" x14ac:dyDescent="0.3">
      <c r="A461">
        <v>460</v>
      </c>
      <c r="B461" s="1">
        <v>45910.91337962963</v>
      </c>
      <c r="C461" s="1">
        <v>45910.917673611111</v>
      </c>
      <c r="D461" s="39" t="s">
        <v>3831</v>
      </c>
      <c r="E461" s="39" t="s">
        <v>3832</v>
      </c>
      <c r="F461">
        <v>9</v>
      </c>
      <c r="I461" s="39" t="s">
        <v>3832</v>
      </c>
      <c r="L461">
        <v>9</v>
      </c>
      <c r="O461">
        <v>23</v>
      </c>
      <c r="R461" s="39" t="s">
        <v>42409</v>
      </c>
      <c r="S461">
        <v>1</v>
      </c>
      <c r="U461" s="39" t="s">
        <v>42410</v>
      </c>
      <c r="V461">
        <v>1</v>
      </c>
      <c r="X461" s="39" t="s">
        <v>42411</v>
      </c>
      <c r="Y461">
        <v>1</v>
      </c>
      <c r="AA461" s="39" t="s">
        <v>42412</v>
      </c>
      <c r="AC461">
        <v>1</v>
      </c>
      <c r="AD461" s="39" t="s">
        <v>42410</v>
      </c>
      <c r="AF461">
        <v>0</v>
      </c>
      <c r="AG461" s="39" t="s">
        <v>42410</v>
      </c>
      <c r="AI461">
        <v>1</v>
      </c>
      <c r="AJ461" s="39" t="s">
        <v>42410</v>
      </c>
      <c r="AL461">
        <v>1</v>
      </c>
      <c r="AM461" s="39" t="s">
        <v>42413</v>
      </c>
      <c r="AO461">
        <v>0</v>
      </c>
      <c r="AP461" s="39" t="s">
        <v>42409</v>
      </c>
      <c r="AR461">
        <v>1</v>
      </c>
      <c r="AS461" s="39" t="s">
        <v>42413</v>
      </c>
      <c r="AU461">
        <v>0</v>
      </c>
      <c r="AV461" s="39" t="s">
        <v>42414</v>
      </c>
      <c r="AW461">
        <v>1</v>
      </c>
      <c r="AY461" s="39" t="s">
        <v>42423</v>
      </c>
      <c r="AZ461">
        <v>1</v>
      </c>
    </row>
    <row r="462" spans="1:52" x14ac:dyDescent="0.3">
      <c r="A462">
        <v>461</v>
      </c>
      <c r="B462" s="1">
        <v>45911.392372685186</v>
      </c>
      <c r="C462" s="1">
        <v>45911.396770833337</v>
      </c>
      <c r="D462" s="39" t="s">
        <v>3850</v>
      </c>
      <c r="E462" s="39" t="s">
        <v>3851</v>
      </c>
      <c r="F462">
        <v>8</v>
      </c>
      <c r="I462" s="39" t="s">
        <v>5710</v>
      </c>
      <c r="L462">
        <v>9</v>
      </c>
      <c r="O462">
        <v>8</v>
      </c>
      <c r="R462" s="39" t="s">
        <v>42409</v>
      </c>
      <c r="S462">
        <v>1</v>
      </c>
      <c r="U462" s="39" t="s">
        <v>42410</v>
      </c>
      <c r="V462">
        <v>1</v>
      </c>
      <c r="X462" s="39" t="s">
        <v>42411</v>
      </c>
      <c r="Y462">
        <v>1</v>
      </c>
      <c r="AA462" s="39" t="s">
        <v>42412</v>
      </c>
      <c r="AC462">
        <v>1</v>
      </c>
      <c r="AD462" s="39" t="s">
        <v>42410</v>
      </c>
      <c r="AF462">
        <v>0</v>
      </c>
      <c r="AG462" s="39" t="s">
        <v>42410</v>
      </c>
      <c r="AI462">
        <v>1</v>
      </c>
      <c r="AJ462" s="39" t="s">
        <v>42410</v>
      </c>
      <c r="AL462">
        <v>1</v>
      </c>
      <c r="AM462" s="39" t="s">
        <v>42413</v>
      </c>
      <c r="AO462">
        <v>0</v>
      </c>
      <c r="AP462" s="39" t="s">
        <v>42411</v>
      </c>
      <c r="AR462">
        <v>0</v>
      </c>
      <c r="AS462" s="39" t="s">
        <v>42413</v>
      </c>
      <c r="AU462">
        <v>0</v>
      </c>
      <c r="AV462" s="39" t="s">
        <v>42414</v>
      </c>
      <c r="AW462">
        <v>1</v>
      </c>
      <c r="AY462" s="39" t="s">
        <v>42423</v>
      </c>
      <c r="AZ462">
        <v>1</v>
      </c>
    </row>
    <row r="463" spans="1:52" x14ac:dyDescent="0.3">
      <c r="A463">
        <v>462</v>
      </c>
      <c r="B463" s="1">
        <v>45911.394259259258</v>
      </c>
      <c r="C463" s="1">
        <v>45911.405312499999</v>
      </c>
      <c r="D463" s="39" t="s">
        <v>3855</v>
      </c>
      <c r="E463" s="39" t="s">
        <v>3856</v>
      </c>
      <c r="F463">
        <v>8</v>
      </c>
      <c r="I463" s="39" t="s">
        <v>3856</v>
      </c>
      <c r="L463">
        <v>9</v>
      </c>
      <c r="O463">
        <v>2</v>
      </c>
      <c r="R463" s="39" t="s">
        <v>42409</v>
      </c>
      <c r="S463">
        <v>1</v>
      </c>
      <c r="U463" s="39" t="s">
        <v>42410</v>
      </c>
      <c r="V463">
        <v>1</v>
      </c>
      <c r="X463" s="39" t="s">
        <v>42411</v>
      </c>
      <c r="Y463">
        <v>1</v>
      </c>
      <c r="AA463" s="39" t="s">
        <v>42412</v>
      </c>
      <c r="AC463">
        <v>1</v>
      </c>
      <c r="AD463" s="39" t="s">
        <v>42410</v>
      </c>
      <c r="AF463">
        <v>0</v>
      </c>
      <c r="AG463" s="39" t="s">
        <v>42410</v>
      </c>
      <c r="AI463">
        <v>1</v>
      </c>
      <c r="AJ463" s="39" t="s">
        <v>42410</v>
      </c>
      <c r="AL463">
        <v>1</v>
      </c>
      <c r="AM463" s="39" t="s">
        <v>42412</v>
      </c>
      <c r="AO463">
        <v>1</v>
      </c>
      <c r="AP463" s="39" t="s">
        <v>42411</v>
      </c>
      <c r="AR463">
        <v>0</v>
      </c>
      <c r="AS463" s="39" t="s">
        <v>42412</v>
      </c>
      <c r="AU463">
        <v>0</v>
      </c>
      <c r="AV463" s="39" t="s">
        <v>42414</v>
      </c>
      <c r="AW463">
        <v>1</v>
      </c>
      <c r="AY463" s="39" t="s">
        <v>46926</v>
      </c>
      <c r="AZ463">
        <v>0</v>
      </c>
    </row>
    <row r="464" spans="1:52" x14ac:dyDescent="0.3">
      <c r="A464">
        <v>463</v>
      </c>
      <c r="B464" s="1">
        <v>45911.442349537036</v>
      </c>
      <c r="C464" s="1">
        <v>45911.446076388886</v>
      </c>
      <c r="D464" s="39" t="s">
        <v>3846</v>
      </c>
      <c r="E464" s="39" t="s">
        <v>3847</v>
      </c>
      <c r="F464">
        <v>9</v>
      </c>
      <c r="I464" s="39" t="s">
        <v>3847</v>
      </c>
      <c r="L464">
        <v>9</v>
      </c>
      <c r="O464">
        <v>27</v>
      </c>
      <c r="R464" s="39" t="s">
        <v>42409</v>
      </c>
      <c r="S464">
        <v>1</v>
      </c>
      <c r="U464" s="39" t="s">
        <v>42410</v>
      </c>
      <c r="V464">
        <v>1</v>
      </c>
      <c r="X464" s="39" t="s">
        <v>42411</v>
      </c>
      <c r="Y464">
        <v>1</v>
      </c>
      <c r="AA464" s="39" t="s">
        <v>42412</v>
      </c>
      <c r="AC464">
        <v>1</v>
      </c>
      <c r="AD464" s="39" t="s">
        <v>42410</v>
      </c>
      <c r="AF464">
        <v>0</v>
      </c>
      <c r="AG464" s="39" t="s">
        <v>42410</v>
      </c>
      <c r="AI464">
        <v>1</v>
      </c>
      <c r="AJ464" s="39" t="s">
        <v>42410</v>
      </c>
      <c r="AL464">
        <v>1</v>
      </c>
      <c r="AM464" s="39" t="s">
        <v>42413</v>
      </c>
      <c r="AO464">
        <v>0</v>
      </c>
      <c r="AP464" s="39" t="s">
        <v>42409</v>
      </c>
      <c r="AR464">
        <v>1</v>
      </c>
      <c r="AS464" s="39" t="s">
        <v>42413</v>
      </c>
      <c r="AU464">
        <v>0</v>
      </c>
      <c r="AV464" s="39" t="s">
        <v>42414</v>
      </c>
      <c r="AW464">
        <v>1</v>
      </c>
      <c r="AY464" s="39" t="s">
        <v>42423</v>
      </c>
      <c r="AZ464">
        <v>1</v>
      </c>
    </row>
    <row r="465" spans="1:52" x14ac:dyDescent="0.3">
      <c r="A465">
        <v>464</v>
      </c>
      <c r="B465" s="1">
        <v>45911.478738425925</v>
      </c>
      <c r="C465" s="1">
        <v>45911.481979166667</v>
      </c>
      <c r="D465" s="39" t="s">
        <v>885</v>
      </c>
      <c r="E465" s="39" t="s">
        <v>886</v>
      </c>
      <c r="F465">
        <v>7</v>
      </c>
      <c r="I465" s="39" t="s">
        <v>886</v>
      </c>
      <c r="L465">
        <v>2</v>
      </c>
      <c r="O465">
        <v>16</v>
      </c>
      <c r="R465" s="39" t="s">
        <v>42409</v>
      </c>
      <c r="S465">
        <v>1</v>
      </c>
      <c r="U465" s="39" t="s">
        <v>42412</v>
      </c>
      <c r="V465">
        <v>0</v>
      </c>
      <c r="X465" s="39" t="s">
        <v>42411</v>
      </c>
      <c r="Y465">
        <v>1</v>
      </c>
      <c r="AA465" s="39" t="s">
        <v>42409</v>
      </c>
      <c r="AC465">
        <v>0</v>
      </c>
      <c r="AD465" s="39" t="s">
        <v>42413</v>
      </c>
      <c r="AF465">
        <v>1</v>
      </c>
      <c r="AG465" s="39" t="s">
        <v>42410</v>
      </c>
      <c r="AI465">
        <v>1</v>
      </c>
      <c r="AJ465" s="39" t="s">
        <v>42412</v>
      </c>
      <c r="AL465">
        <v>0</v>
      </c>
      <c r="AM465" s="39" t="s">
        <v>42410</v>
      </c>
      <c r="AO465">
        <v>0</v>
      </c>
      <c r="AP465" s="39" t="s">
        <v>42409</v>
      </c>
      <c r="AR465">
        <v>1</v>
      </c>
      <c r="AS465" s="39" t="s">
        <v>42411</v>
      </c>
      <c r="AU465">
        <v>1</v>
      </c>
      <c r="AV465" s="39" t="s">
        <v>42414</v>
      </c>
      <c r="AW465">
        <v>1</v>
      </c>
      <c r="AY465" s="39" t="s">
        <v>42501</v>
      </c>
      <c r="AZ465">
        <v>0</v>
      </c>
    </row>
    <row r="466" spans="1:52" x14ac:dyDescent="0.3">
      <c r="A466">
        <v>465</v>
      </c>
      <c r="B466" s="1">
        <v>45911.523495370369</v>
      </c>
      <c r="C466" s="1">
        <v>45911.525046296294</v>
      </c>
      <c r="D466" s="39" t="s">
        <v>5514</v>
      </c>
      <c r="E466" s="39" t="s">
        <v>5515</v>
      </c>
      <c r="F466">
        <v>12</v>
      </c>
      <c r="I466" s="39" t="s">
        <v>5515</v>
      </c>
      <c r="L466">
        <v>2</v>
      </c>
      <c r="O466">
        <v>18</v>
      </c>
      <c r="R466" s="39" t="s">
        <v>42409</v>
      </c>
      <c r="S466">
        <v>1</v>
      </c>
      <c r="U466" s="39" t="s">
        <v>42410</v>
      </c>
      <c r="V466">
        <v>1</v>
      </c>
      <c r="X466" s="39" t="s">
        <v>42411</v>
      </c>
      <c r="Y466">
        <v>1</v>
      </c>
      <c r="AA466" s="39" t="s">
        <v>42412</v>
      </c>
      <c r="AC466">
        <v>1</v>
      </c>
      <c r="AD466" s="39" t="s">
        <v>42413</v>
      </c>
      <c r="AF466">
        <v>1</v>
      </c>
      <c r="AG466" s="39" t="s">
        <v>42410</v>
      </c>
      <c r="AI466">
        <v>1</v>
      </c>
      <c r="AJ466" s="39" t="s">
        <v>42410</v>
      </c>
      <c r="AL466">
        <v>1</v>
      </c>
      <c r="AM466" s="39" t="s">
        <v>42412</v>
      </c>
      <c r="AO466">
        <v>1</v>
      </c>
      <c r="AP466" s="39" t="s">
        <v>42409</v>
      </c>
      <c r="AR466">
        <v>1</v>
      </c>
      <c r="AS466" s="39" t="s">
        <v>42411</v>
      </c>
      <c r="AU466">
        <v>1</v>
      </c>
      <c r="AV466" s="39" t="s">
        <v>42414</v>
      </c>
      <c r="AW466">
        <v>1</v>
      </c>
      <c r="AY466" s="39" t="s">
        <v>42423</v>
      </c>
      <c r="AZ466">
        <v>1</v>
      </c>
    </row>
    <row r="467" spans="1:52" x14ac:dyDescent="0.3">
      <c r="A467">
        <v>466</v>
      </c>
      <c r="B467" s="1">
        <v>45911.527303240742</v>
      </c>
      <c r="C467" s="1">
        <v>45911.529178240744</v>
      </c>
      <c r="D467" s="39" t="s">
        <v>3009</v>
      </c>
      <c r="E467" s="39" t="s">
        <v>3010</v>
      </c>
      <c r="F467">
        <v>8</v>
      </c>
      <c r="I467" s="39" t="s">
        <v>42266</v>
      </c>
      <c r="L467">
        <v>5</v>
      </c>
      <c r="O467">
        <v>15</v>
      </c>
      <c r="R467" s="39" t="s">
        <v>42409</v>
      </c>
      <c r="S467">
        <v>1</v>
      </c>
      <c r="U467" s="39" t="s">
        <v>42413</v>
      </c>
      <c r="V467">
        <v>0</v>
      </c>
      <c r="X467" s="39" t="s">
        <v>42411</v>
      </c>
      <c r="Y467">
        <v>1</v>
      </c>
      <c r="AA467" s="39" t="s">
        <v>42412</v>
      </c>
      <c r="AC467">
        <v>1</v>
      </c>
      <c r="AD467" s="39" t="s">
        <v>42410</v>
      </c>
      <c r="AF467">
        <v>0</v>
      </c>
      <c r="AG467" s="39" t="s">
        <v>42410</v>
      </c>
      <c r="AI467">
        <v>1</v>
      </c>
      <c r="AJ467" s="39" t="s">
        <v>42410</v>
      </c>
      <c r="AL467">
        <v>1</v>
      </c>
      <c r="AM467" s="39" t="s">
        <v>42412</v>
      </c>
      <c r="AO467">
        <v>1</v>
      </c>
      <c r="AP467" s="39" t="s">
        <v>42412</v>
      </c>
      <c r="AR467">
        <v>0</v>
      </c>
      <c r="AS467" s="39" t="s">
        <v>42412</v>
      </c>
      <c r="AU467">
        <v>0</v>
      </c>
      <c r="AV467" s="39" t="s">
        <v>42414</v>
      </c>
      <c r="AW467">
        <v>1</v>
      </c>
      <c r="AY467" s="39" t="s">
        <v>42423</v>
      </c>
      <c r="AZ467">
        <v>1</v>
      </c>
    </row>
    <row r="468" spans="1:52" x14ac:dyDescent="0.3">
      <c r="A468">
        <v>467</v>
      </c>
      <c r="B468" s="1">
        <v>45911.547939814816</v>
      </c>
      <c r="C468" s="1">
        <v>45911.55641203704</v>
      </c>
      <c r="D468" s="39" t="s">
        <v>2532</v>
      </c>
      <c r="E468" s="39" t="s">
        <v>2533</v>
      </c>
      <c r="F468">
        <v>5</v>
      </c>
      <c r="I468" s="39" t="s">
        <v>2534</v>
      </c>
      <c r="L468">
        <v>9</v>
      </c>
      <c r="O468">
        <v>40</v>
      </c>
      <c r="R468" s="39" t="s">
        <v>42412</v>
      </c>
      <c r="S468">
        <v>0</v>
      </c>
      <c r="U468" s="39" t="s">
        <v>42412</v>
      </c>
      <c r="V468">
        <v>0</v>
      </c>
      <c r="X468" s="39" t="s">
        <v>42411</v>
      </c>
      <c r="Y468">
        <v>1</v>
      </c>
      <c r="AA468" s="39" t="s">
        <v>42412</v>
      </c>
      <c r="AC468">
        <v>1</v>
      </c>
      <c r="AD468" s="39" t="s">
        <v>42410</v>
      </c>
      <c r="AF468">
        <v>0</v>
      </c>
      <c r="AG468" s="39" t="s">
        <v>42413</v>
      </c>
      <c r="AI468">
        <v>0</v>
      </c>
      <c r="AJ468" s="39" t="s">
        <v>42409</v>
      </c>
      <c r="AL468">
        <v>0</v>
      </c>
      <c r="AM468" s="39" t="s">
        <v>42412</v>
      </c>
      <c r="AO468">
        <v>1</v>
      </c>
      <c r="AP468" s="39" t="s">
        <v>42412</v>
      </c>
      <c r="AR468">
        <v>0</v>
      </c>
      <c r="AS468" s="39" t="s">
        <v>42411</v>
      </c>
      <c r="AU468">
        <v>1</v>
      </c>
      <c r="AV468" s="39" t="s">
        <v>42414</v>
      </c>
      <c r="AW468">
        <v>1</v>
      </c>
      <c r="AY468" s="39" t="s">
        <v>46927</v>
      </c>
      <c r="AZ468">
        <v>0</v>
      </c>
    </row>
    <row r="469" spans="1:52" x14ac:dyDescent="0.3">
      <c r="A469">
        <v>468</v>
      </c>
      <c r="B469" s="1">
        <v>45911.638541666667</v>
      </c>
      <c r="C469" s="1">
        <v>45911.641342592593</v>
      </c>
      <c r="D469" s="39" t="s">
        <v>1628</v>
      </c>
      <c r="E469" s="39" t="s">
        <v>1629</v>
      </c>
      <c r="F469">
        <v>2</v>
      </c>
      <c r="I469" s="39" t="s">
        <v>26399</v>
      </c>
      <c r="L469">
        <v>13</v>
      </c>
      <c r="O469">
        <v>38</v>
      </c>
      <c r="R469" s="39" t="s">
        <v>42413</v>
      </c>
      <c r="S469">
        <v>0</v>
      </c>
      <c r="U469" s="39" t="s">
        <v>42410</v>
      </c>
      <c r="V469">
        <v>1</v>
      </c>
      <c r="X469" s="39" t="s">
        <v>42412</v>
      </c>
      <c r="Y469">
        <v>0</v>
      </c>
      <c r="AA469" s="39" t="s">
        <v>42411</v>
      </c>
      <c r="AC469">
        <v>0</v>
      </c>
      <c r="AD469" s="39" t="s">
        <v>42409</v>
      </c>
      <c r="AF469">
        <v>0</v>
      </c>
      <c r="AG469" s="39" t="s">
        <v>42413</v>
      </c>
      <c r="AI469">
        <v>0</v>
      </c>
      <c r="AJ469" s="39" t="s">
        <v>42413</v>
      </c>
      <c r="AL469">
        <v>0</v>
      </c>
      <c r="AM469" s="39" t="s">
        <v>42409</v>
      </c>
      <c r="AO469">
        <v>0</v>
      </c>
      <c r="AP469" s="39" t="s">
        <v>42410</v>
      </c>
      <c r="AR469">
        <v>0</v>
      </c>
      <c r="AS469" s="39" t="s">
        <v>42412</v>
      </c>
      <c r="AU469">
        <v>0</v>
      </c>
      <c r="AV469" s="39" t="s">
        <v>42414</v>
      </c>
      <c r="AW469">
        <v>1</v>
      </c>
      <c r="AY469" s="39" t="s">
        <v>46928</v>
      </c>
      <c r="AZ469">
        <v>0</v>
      </c>
    </row>
    <row r="470" spans="1:52" x14ac:dyDescent="0.3">
      <c r="A470">
        <v>469</v>
      </c>
      <c r="B470" s="1">
        <v>45911.758668981478</v>
      </c>
      <c r="C470" s="1">
        <v>45911.768854166665</v>
      </c>
      <c r="D470" s="39" t="s">
        <v>1992</v>
      </c>
      <c r="E470" s="39" t="s">
        <v>1993</v>
      </c>
      <c r="F470">
        <v>5</v>
      </c>
      <c r="I470" s="39" t="s">
        <v>46929</v>
      </c>
      <c r="L470">
        <v>4</v>
      </c>
      <c r="O470">
        <v>9</v>
      </c>
      <c r="R470" s="39" t="s">
        <v>42412</v>
      </c>
      <c r="S470">
        <v>0</v>
      </c>
      <c r="U470" s="39" t="s">
        <v>42411</v>
      </c>
      <c r="V470">
        <v>0</v>
      </c>
      <c r="X470" s="39" t="s">
        <v>42409</v>
      </c>
      <c r="Y470">
        <v>0</v>
      </c>
      <c r="AA470" s="39" t="s">
        <v>42411</v>
      </c>
      <c r="AC470">
        <v>0</v>
      </c>
      <c r="AD470" s="39" t="s">
        <v>42410</v>
      </c>
      <c r="AF470">
        <v>0</v>
      </c>
      <c r="AG470" s="39" t="s">
        <v>42412</v>
      </c>
      <c r="AI470">
        <v>0</v>
      </c>
      <c r="AJ470" s="39" t="s">
        <v>42409</v>
      </c>
      <c r="AL470">
        <v>0</v>
      </c>
      <c r="AM470" s="39" t="s">
        <v>42412</v>
      </c>
      <c r="AO470">
        <v>1</v>
      </c>
      <c r="AP470" s="39" t="s">
        <v>42409</v>
      </c>
      <c r="AR470">
        <v>1</v>
      </c>
      <c r="AS470" s="39" t="s">
        <v>42411</v>
      </c>
      <c r="AU470">
        <v>1</v>
      </c>
      <c r="AV470" s="39" t="s">
        <v>42414</v>
      </c>
      <c r="AW470">
        <v>1</v>
      </c>
      <c r="AY470" s="39" t="s">
        <v>42423</v>
      </c>
      <c r="AZ470">
        <v>1</v>
      </c>
    </row>
    <row r="471" spans="1:52" x14ac:dyDescent="0.3">
      <c r="A471">
        <v>470</v>
      </c>
      <c r="B471" s="1">
        <v>45911.767638888887</v>
      </c>
      <c r="C471" s="1">
        <v>45911.773692129631</v>
      </c>
      <c r="D471" s="39" t="s">
        <v>1050</v>
      </c>
      <c r="E471" s="39" t="s">
        <v>1051</v>
      </c>
      <c r="F471">
        <v>11</v>
      </c>
      <c r="I471" s="39" t="s">
        <v>1052</v>
      </c>
      <c r="L471">
        <v>2</v>
      </c>
      <c r="O471">
        <v>28</v>
      </c>
      <c r="R471" s="39" t="s">
        <v>42409</v>
      </c>
      <c r="S471">
        <v>1</v>
      </c>
      <c r="U471" s="39" t="s">
        <v>42410</v>
      </c>
      <c r="V471">
        <v>1</v>
      </c>
      <c r="X471" s="39" t="s">
        <v>42411</v>
      </c>
      <c r="Y471">
        <v>1</v>
      </c>
      <c r="AA471" s="39" t="s">
        <v>42409</v>
      </c>
      <c r="AC471">
        <v>0</v>
      </c>
      <c r="AD471" s="39" t="s">
        <v>42413</v>
      </c>
      <c r="AF471">
        <v>1</v>
      </c>
      <c r="AG471" s="39" t="s">
        <v>42410</v>
      </c>
      <c r="AI471">
        <v>1</v>
      </c>
      <c r="AJ471" s="39" t="s">
        <v>42410</v>
      </c>
      <c r="AL471">
        <v>1</v>
      </c>
      <c r="AM471" s="39" t="s">
        <v>42412</v>
      </c>
      <c r="AO471">
        <v>1</v>
      </c>
      <c r="AP471" s="39" t="s">
        <v>42409</v>
      </c>
      <c r="AR471">
        <v>1</v>
      </c>
      <c r="AS471" s="39" t="s">
        <v>42411</v>
      </c>
      <c r="AU471">
        <v>1</v>
      </c>
      <c r="AV471" s="39" t="s">
        <v>42414</v>
      </c>
      <c r="AW471">
        <v>1</v>
      </c>
      <c r="AY471" s="39" t="s">
        <v>42423</v>
      </c>
      <c r="AZ471">
        <v>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031CF-7CE5-4741-B0CC-C0A48849E107}">
  <dimension ref="A1:AU485"/>
  <sheetViews>
    <sheetView workbookViewId="0">
      <selection sqref="A1:AU410"/>
    </sheetView>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13.75" bestFit="1" customWidth="1"/>
    <col min="7" max="7" width="15.625" bestFit="1" customWidth="1"/>
    <col min="8" max="8" width="19.75" bestFit="1" customWidth="1"/>
    <col min="9" max="9" width="23.375" bestFit="1" customWidth="1"/>
    <col min="10" max="10" width="21" bestFit="1" customWidth="1"/>
    <col min="11" max="11" width="23.75"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18" width="33.375" bestFit="1" customWidth="1"/>
    <col min="19" max="19" width="40.875" bestFit="1" customWidth="1"/>
    <col min="20" max="20" width="43.5" bestFit="1" customWidth="1"/>
    <col min="21" max="21" width="41" bestFit="1" customWidth="1"/>
    <col min="22" max="22" width="48.5" bestFit="1" customWidth="1"/>
    <col min="23" max="23" width="51.125" bestFit="1" customWidth="1"/>
    <col min="24" max="24" width="32.125" bestFit="1" customWidth="1"/>
    <col min="25" max="25" width="39.5" bestFit="1" customWidth="1"/>
    <col min="26" max="26" width="42.25" bestFit="1" customWidth="1"/>
    <col min="27" max="27" width="49.875" bestFit="1" customWidth="1"/>
    <col min="28" max="28" width="57.375" bestFit="1" customWidth="1"/>
    <col min="29" max="29" width="60" bestFit="1" customWidth="1"/>
    <col min="30" max="32" width="81" bestFit="1" customWidth="1"/>
    <col min="33" max="33" width="54.375" bestFit="1" customWidth="1"/>
    <col min="34" max="34" width="61.875" bestFit="1" customWidth="1"/>
    <col min="35" max="35" width="64.5" bestFit="1" customWidth="1"/>
    <col min="36" max="36" width="55.75" bestFit="1" customWidth="1"/>
    <col min="37" max="37" width="63.25" bestFit="1" customWidth="1"/>
    <col min="38" max="38" width="66" bestFit="1" customWidth="1"/>
    <col min="39" max="39" width="49.375" bestFit="1" customWidth="1"/>
    <col min="40" max="40" width="56.875" bestFit="1" customWidth="1"/>
    <col min="41" max="41" width="59.5" bestFit="1" customWidth="1"/>
    <col min="42" max="42" width="76.375" bestFit="1" customWidth="1"/>
    <col min="43" max="44" width="81" bestFit="1" customWidth="1"/>
    <col min="45" max="45" width="80.875" bestFit="1" customWidth="1"/>
    <col min="46" max="47" width="81" bestFit="1" customWidth="1"/>
  </cols>
  <sheetData>
    <row r="1" spans="1:47" x14ac:dyDescent="0.3">
      <c r="A1" t="s">
        <v>0</v>
      </c>
      <c r="B1" t="s">
        <v>1</v>
      </c>
      <c r="C1" t="s">
        <v>2</v>
      </c>
      <c r="D1" t="s">
        <v>3</v>
      </c>
      <c r="E1" t="s">
        <v>4</v>
      </c>
      <c r="F1" t="s">
        <v>15094</v>
      </c>
      <c r="G1" t="s">
        <v>15095</v>
      </c>
      <c r="H1" t="s">
        <v>15096</v>
      </c>
      <c r="I1" t="s">
        <v>4789</v>
      </c>
      <c r="J1" t="s">
        <v>42301</v>
      </c>
      <c r="K1" t="s">
        <v>42302</v>
      </c>
      <c r="L1" t="s">
        <v>4790</v>
      </c>
      <c r="M1" t="s">
        <v>15100</v>
      </c>
      <c r="N1" t="s">
        <v>15101</v>
      </c>
      <c r="O1" t="s">
        <v>7</v>
      </c>
      <c r="P1" t="s">
        <v>15102</v>
      </c>
      <c r="Q1" t="s">
        <v>15103</v>
      </c>
      <c r="R1" t="s">
        <v>42303</v>
      </c>
      <c r="S1" t="s">
        <v>42304</v>
      </c>
      <c r="T1" t="s">
        <v>42305</v>
      </c>
      <c r="U1" t="s">
        <v>42306</v>
      </c>
      <c r="V1" t="s">
        <v>42307</v>
      </c>
      <c r="W1" t="s">
        <v>42308</v>
      </c>
      <c r="X1" t="s">
        <v>42309</v>
      </c>
      <c r="Y1" t="s">
        <v>42310</v>
      </c>
      <c r="Z1" t="s">
        <v>42311</v>
      </c>
      <c r="AA1" t="s">
        <v>42312</v>
      </c>
      <c r="AB1" t="s">
        <v>42313</v>
      </c>
      <c r="AC1" t="s">
        <v>42314</v>
      </c>
      <c r="AD1" t="s">
        <v>42315</v>
      </c>
      <c r="AE1" t="s">
        <v>42316</v>
      </c>
      <c r="AF1" t="s">
        <v>42317</v>
      </c>
      <c r="AG1" t="s">
        <v>42318</v>
      </c>
      <c r="AH1" t="s">
        <v>42319</v>
      </c>
      <c r="AI1" t="s">
        <v>42320</v>
      </c>
      <c r="AJ1" t="s">
        <v>42321</v>
      </c>
      <c r="AK1" t="s">
        <v>42322</v>
      </c>
      <c r="AL1" t="s">
        <v>42323</v>
      </c>
      <c r="AM1" t="s">
        <v>42324</v>
      </c>
      <c r="AN1" t="s">
        <v>42325</v>
      </c>
      <c r="AO1" t="s">
        <v>42326</v>
      </c>
      <c r="AP1" t="s">
        <v>42327</v>
      </c>
      <c r="AQ1" t="s">
        <v>42328</v>
      </c>
      <c r="AR1" t="s">
        <v>42329</v>
      </c>
      <c r="AS1" t="s">
        <v>42330</v>
      </c>
      <c r="AT1" t="s">
        <v>42331</v>
      </c>
      <c r="AU1" t="s">
        <v>42332</v>
      </c>
    </row>
    <row r="2" spans="1:47" x14ac:dyDescent="0.3">
      <c r="A2">
        <v>1</v>
      </c>
      <c r="B2" s="1">
        <v>45874.430312500001</v>
      </c>
      <c r="C2" s="1">
        <v>45874.432314814818</v>
      </c>
      <c r="D2" s="39" t="s">
        <v>3300</v>
      </c>
      <c r="E2" s="39" t="s">
        <v>3301</v>
      </c>
      <c r="F2">
        <v>5</v>
      </c>
      <c r="I2" s="39" t="s">
        <v>3301</v>
      </c>
      <c r="J2">
        <v>0</v>
      </c>
      <c r="L2">
        <v>3</v>
      </c>
      <c r="M2">
        <v>0</v>
      </c>
      <c r="O2">
        <v>11</v>
      </c>
      <c r="P2">
        <v>0</v>
      </c>
      <c r="R2" s="39" t="s">
        <v>42333</v>
      </c>
      <c r="S2">
        <v>0</v>
      </c>
      <c r="U2" s="39" t="s">
        <v>35628</v>
      </c>
      <c r="V2">
        <v>1</v>
      </c>
      <c r="X2" s="39" t="s">
        <v>19936</v>
      </c>
      <c r="Y2">
        <v>0</v>
      </c>
      <c r="AA2" s="39" t="s">
        <v>42334</v>
      </c>
      <c r="AB2">
        <v>1</v>
      </c>
      <c r="AD2" s="39" t="s">
        <v>42335</v>
      </c>
      <c r="AE2">
        <v>0</v>
      </c>
      <c r="AG2" s="39" t="s">
        <v>42336</v>
      </c>
      <c r="AH2">
        <v>1</v>
      </c>
      <c r="AJ2" s="39" t="s">
        <v>42337</v>
      </c>
      <c r="AK2">
        <v>1</v>
      </c>
      <c r="AM2" s="39" t="s">
        <v>42338</v>
      </c>
      <c r="AN2">
        <v>0</v>
      </c>
      <c r="AP2" s="39" t="s">
        <v>42339</v>
      </c>
      <c r="AQ2">
        <v>1</v>
      </c>
      <c r="AS2" s="39" t="s">
        <v>42340</v>
      </c>
      <c r="AT2">
        <v>0</v>
      </c>
    </row>
    <row r="3" spans="1:47" x14ac:dyDescent="0.3">
      <c r="A3">
        <v>2</v>
      </c>
      <c r="B3" s="1">
        <v>45874.430659722224</v>
      </c>
      <c r="C3" s="1">
        <v>45874.433599537035</v>
      </c>
      <c r="D3" s="39" t="s">
        <v>3107</v>
      </c>
      <c r="E3" s="39" t="s">
        <v>3108</v>
      </c>
      <c r="F3">
        <v>9</v>
      </c>
      <c r="I3" s="39" t="s">
        <v>3108</v>
      </c>
      <c r="J3">
        <v>0</v>
      </c>
      <c r="L3">
        <v>3</v>
      </c>
      <c r="M3">
        <v>0</v>
      </c>
      <c r="O3">
        <v>2</v>
      </c>
      <c r="P3">
        <v>0</v>
      </c>
      <c r="R3" s="39" t="s">
        <v>42341</v>
      </c>
      <c r="S3">
        <v>1</v>
      </c>
      <c r="U3" s="39" t="s">
        <v>42342</v>
      </c>
      <c r="V3">
        <v>0</v>
      </c>
      <c r="X3" s="39" t="s">
        <v>42343</v>
      </c>
      <c r="Y3">
        <v>1</v>
      </c>
      <c r="AA3" s="39" t="s">
        <v>42334</v>
      </c>
      <c r="AB3">
        <v>1</v>
      </c>
      <c r="AD3" s="39" t="s">
        <v>42344</v>
      </c>
      <c r="AE3">
        <v>1</v>
      </c>
      <c r="AG3" s="39" t="s">
        <v>42336</v>
      </c>
      <c r="AH3">
        <v>1</v>
      </c>
      <c r="AJ3" s="39" t="s">
        <v>42337</v>
      </c>
      <c r="AK3">
        <v>1</v>
      </c>
      <c r="AM3" s="39" t="s">
        <v>42345</v>
      </c>
      <c r="AN3">
        <v>1</v>
      </c>
      <c r="AP3" s="39" t="s">
        <v>42339</v>
      </c>
      <c r="AQ3">
        <v>1</v>
      </c>
      <c r="AS3" s="39" t="s">
        <v>42346</v>
      </c>
      <c r="AT3">
        <v>1</v>
      </c>
    </row>
    <row r="4" spans="1:47" x14ac:dyDescent="0.3">
      <c r="A4">
        <v>3</v>
      </c>
      <c r="B4" s="1">
        <v>45874.430520833332</v>
      </c>
      <c r="C4" s="1">
        <v>45874.433611111112</v>
      </c>
      <c r="D4" s="39" t="s">
        <v>3280</v>
      </c>
      <c r="E4" s="39" t="s">
        <v>3281</v>
      </c>
      <c r="F4">
        <v>8</v>
      </c>
      <c r="I4" s="39" t="s">
        <v>3282</v>
      </c>
      <c r="J4">
        <v>0</v>
      </c>
      <c r="L4">
        <v>3</v>
      </c>
      <c r="M4">
        <v>0</v>
      </c>
      <c r="O4">
        <v>26</v>
      </c>
      <c r="P4">
        <v>0</v>
      </c>
      <c r="R4" s="39" t="s">
        <v>42347</v>
      </c>
      <c r="S4">
        <v>0</v>
      </c>
      <c r="U4" s="39" t="s">
        <v>35628</v>
      </c>
      <c r="V4">
        <v>1</v>
      </c>
      <c r="X4" s="39" t="s">
        <v>19936</v>
      </c>
      <c r="Y4">
        <v>0</v>
      </c>
      <c r="AA4" s="39" t="s">
        <v>42334</v>
      </c>
      <c r="AB4">
        <v>1</v>
      </c>
      <c r="AD4" s="39" t="s">
        <v>42344</v>
      </c>
      <c r="AE4">
        <v>1</v>
      </c>
      <c r="AG4" s="39" t="s">
        <v>42336</v>
      </c>
      <c r="AH4">
        <v>1</v>
      </c>
      <c r="AJ4" s="39" t="s">
        <v>42337</v>
      </c>
      <c r="AK4">
        <v>1</v>
      </c>
      <c r="AM4" s="39" t="s">
        <v>42345</v>
      </c>
      <c r="AN4">
        <v>1</v>
      </c>
      <c r="AP4" s="39" t="s">
        <v>42339</v>
      </c>
      <c r="AQ4">
        <v>1</v>
      </c>
      <c r="AS4" s="39" t="s">
        <v>42346</v>
      </c>
      <c r="AT4">
        <v>1</v>
      </c>
    </row>
    <row r="5" spans="1:47" x14ac:dyDescent="0.3">
      <c r="A5">
        <v>4</v>
      </c>
      <c r="B5" s="1">
        <v>45874.430254629631</v>
      </c>
      <c r="C5" s="1">
        <v>45874.433657407404</v>
      </c>
      <c r="D5" s="39" t="s">
        <v>3143</v>
      </c>
      <c r="E5" s="39" t="s">
        <v>3144</v>
      </c>
      <c r="F5">
        <v>8</v>
      </c>
      <c r="I5" s="39" t="s">
        <v>3144</v>
      </c>
      <c r="J5">
        <v>0</v>
      </c>
      <c r="L5">
        <v>3</v>
      </c>
      <c r="M5">
        <v>0</v>
      </c>
      <c r="O5">
        <v>12</v>
      </c>
      <c r="P5">
        <v>0</v>
      </c>
      <c r="R5" s="39" t="s">
        <v>42347</v>
      </c>
      <c r="S5">
        <v>0</v>
      </c>
      <c r="U5" s="39" t="s">
        <v>35628</v>
      </c>
      <c r="V5">
        <v>1</v>
      </c>
      <c r="X5" s="39" t="s">
        <v>19936</v>
      </c>
      <c r="Y5">
        <v>0</v>
      </c>
      <c r="AA5" s="39" t="s">
        <v>42334</v>
      </c>
      <c r="AB5">
        <v>1</v>
      </c>
      <c r="AD5" s="39" t="s">
        <v>42344</v>
      </c>
      <c r="AE5">
        <v>1</v>
      </c>
      <c r="AG5" s="39" t="s">
        <v>42336</v>
      </c>
      <c r="AH5">
        <v>1</v>
      </c>
      <c r="AJ5" s="39" t="s">
        <v>42337</v>
      </c>
      <c r="AK5">
        <v>1</v>
      </c>
      <c r="AM5" s="39" t="s">
        <v>42345</v>
      </c>
      <c r="AN5">
        <v>1</v>
      </c>
      <c r="AP5" s="39" t="s">
        <v>42339</v>
      </c>
      <c r="AQ5">
        <v>1</v>
      </c>
      <c r="AS5" s="39" t="s">
        <v>42346</v>
      </c>
      <c r="AT5">
        <v>1</v>
      </c>
    </row>
    <row r="6" spans="1:47" x14ac:dyDescent="0.3">
      <c r="A6">
        <v>5</v>
      </c>
      <c r="B6" s="1">
        <v>45874.430092592593</v>
      </c>
      <c r="C6" s="1">
        <v>45874.433819444443</v>
      </c>
      <c r="D6" s="39" t="s">
        <v>3257</v>
      </c>
      <c r="E6" s="39" t="s">
        <v>3258</v>
      </c>
      <c r="F6">
        <v>6</v>
      </c>
      <c r="I6" s="39" t="s">
        <v>3258</v>
      </c>
      <c r="J6">
        <v>0</v>
      </c>
      <c r="L6">
        <v>3</v>
      </c>
      <c r="M6">
        <v>0</v>
      </c>
      <c r="O6">
        <v>9</v>
      </c>
      <c r="P6">
        <v>0</v>
      </c>
      <c r="R6" s="39" t="s">
        <v>42347</v>
      </c>
      <c r="S6">
        <v>0</v>
      </c>
      <c r="U6" s="39" t="s">
        <v>42342</v>
      </c>
      <c r="V6">
        <v>0</v>
      </c>
      <c r="X6" s="39" t="s">
        <v>19936</v>
      </c>
      <c r="Y6">
        <v>0</v>
      </c>
      <c r="AA6" s="39" t="s">
        <v>42334</v>
      </c>
      <c r="AB6">
        <v>1</v>
      </c>
      <c r="AD6" s="39" t="s">
        <v>42344</v>
      </c>
      <c r="AE6">
        <v>1</v>
      </c>
      <c r="AG6" s="39" t="s">
        <v>42348</v>
      </c>
      <c r="AH6">
        <v>0</v>
      </c>
      <c r="AJ6" s="39" t="s">
        <v>42337</v>
      </c>
      <c r="AK6">
        <v>1</v>
      </c>
      <c r="AM6" s="39" t="s">
        <v>42345</v>
      </c>
      <c r="AN6">
        <v>1</v>
      </c>
      <c r="AP6" s="39" t="s">
        <v>42339</v>
      </c>
      <c r="AQ6">
        <v>1</v>
      </c>
      <c r="AS6" s="39" t="s">
        <v>42346</v>
      </c>
      <c r="AT6">
        <v>1</v>
      </c>
    </row>
    <row r="7" spans="1:47" x14ac:dyDescent="0.3">
      <c r="A7">
        <v>6</v>
      </c>
      <c r="B7" s="1">
        <v>45874.430868055555</v>
      </c>
      <c r="C7" s="1">
        <v>45874.433854166666</v>
      </c>
      <c r="D7" s="39" t="s">
        <v>3163</v>
      </c>
      <c r="E7" s="39" t="s">
        <v>3164</v>
      </c>
      <c r="F7">
        <v>9</v>
      </c>
      <c r="I7" s="39" t="s">
        <v>3164</v>
      </c>
      <c r="J7">
        <v>0</v>
      </c>
      <c r="L7">
        <v>3</v>
      </c>
      <c r="M7">
        <v>0</v>
      </c>
      <c r="O7">
        <v>20</v>
      </c>
      <c r="P7">
        <v>0</v>
      </c>
      <c r="R7" s="39" t="s">
        <v>42333</v>
      </c>
      <c r="S7">
        <v>0</v>
      </c>
      <c r="U7" s="39" t="s">
        <v>35628</v>
      </c>
      <c r="V7">
        <v>1</v>
      </c>
      <c r="X7" s="39" t="s">
        <v>42343</v>
      </c>
      <c r="Y7">
        <v>1</v>
      </c>
      <c r="AA7" s="39" t="s">
        <v>42334</v>
      </c>
      <c r="AB7">
        <v>1</v>
      </c>
      <c r="AD7" s="39" t="s">
        <v>42344</v>
      </c>
      <c r="AE7">
        <v>1</v>
      </c>
      <c r="AG7" s="39" t="s">
        <v>42336</v>
      </c>
      <c r="AH7">
        <v>1</v>
      </c>
      <c r="AJ7" s="39" t="s">
        <v>42337</v>
      </c>
      <c r="AK7">
        <v>1</v>
      </c>
      <c r="AM7" s="39" t="s">
        <v>42345</v>
      </c>
      <c r="AN7">
        <v>1</v>
      </c>
      <c r="AP7" s="39" t="s">
        <v>42339</v>
      </c>
      <c r="AQ7">
        <v>1</v>
      </c>
      <c r="AS7" s="39" t="s">
        <v>42346</v>
      </c>
      <c r="AT7">
        <v>1</v>
      </c>
    </row>
    <row r="8" spans="1:47" x14ac:dyDescent="0.3">
      <c r="A8">
        <v>7</v>
      </c>
      <c r="B8" s="1">
        <v>45874.430162037039</v>
      </c>
      <c r="C8" s="1">
        <v>45874.433900462966</v>
      </c>
      <c r="D8" s="39" t="s">
        <v>3210</v>
      </c>
      <c r="E8" s="39" t="s">
        <v>3211</v>
      </c>
      <c r="F8">
        <v>7</v>
      </c>
      <c r="I8" s="39" t="s">
        <v>42349</v>
      </c>
      <c r="J8">
        <v>0</v>
      </c>
      <c r="L8">
        <v>3</v>
      </c>
      <c r="M8">
        <v>0</v>
      </c>
      <c r="O8">
        <v>35</v>
      </c>
      <c r="P8">
        <v>0</v>
      </c>
      <c r="R8" s="39" t="s">
        <v>42347</v>
      </c>
      <c r="S8">
        <v>0</v>
      </c>
      <c r="U8" s="39" t="s">
        <v>35628</v>
      </c>
      <c r="V8">
        <v>1</v>
      </c>
      <c r="X8" s="39" t="s">
        <v>42343</v>
      </c>
      <c r="Y8">
        <v>1</v>
      </c>
      <c r="AA8" s="39" t="s">
        <v>42350</v>
      </c>
      <c r="AB8">
        <v>0</v>
      </c>
      <c r="AD8" s="39" t="s">
        <v>42344</v>
      </c>
      <c r="AE8">
        <v>1</v>
      </c>
      <c r="AG8" s="39" t="s">
        <v>42336</v>
      </c>
      <c r="AH8">
        <v>1</v>
      </c>
      <c r="AJ8" s="39" t="s">
        <v>42337</v>
      </c>
      <c r="AK8">
        <v>1</v>
      </c>
      <c r="AM8" s="39" t="s">
        <v>42351</v>
      </c>
      <c r="AN8">
        <v>0</v>
      </c>
      <c r="AP8" s="39" t="s">
        <v>42339</v>
      </c>
      <c r="AQ8">
        <v>1</v>
      </c>
      <c r="AS8" s="39" t="s">
        <v>42346</v>
      </c>
      <c r="AT8">
        <v>1</v>
      </c>
    </row>
    <row r="9" spans="1:47" x14ac:dyDescent="0.3">
      <c r="A9">
        <v>8</v>
      </c>
      <c r="B9" s="1">
        <v>45874.430150462962</v>
      </c>
      <c r="C9" s="1">
        <v>45874.434247685182</v>
      </c>
      <c r="D9" s="39" t="s">
        <v>3244</v>
      </c>
      <c r="E9" s="39" t="s">
        <v>3245</v>
      </c>
      <c r="F9">
        <v>8</v>
      </c>
      <c r="I9" s="39" t="s">
        <v>3246</v>
      </c>
      <c r="J9">
        <v>0</v>
      </c>
      <c r="L9">
        <v>3</v>
      </c>
      <c r="M9">
        <v>0</v>
      </c>
      <c r="O9">
        <v>3</v>
      </c>
      <c r="P9">
        <v>0</v>
      </c>
      <c r="R9" s="39" t="s">
        <v>42347</v>
      </c>
      <c r="S9">
        <v>0</v>
      </c>
      <c r="U9" s="39" t="s">
        <v>35628</v>
      </c>
      <c r="V9">
        <v>1</v>
      </c>
      <c r="X9" s="39" t="s">
        <v>19936</v>
      </c>
      <c r="Y9">
        <v>0</v>
      </c>
      <c r="AA9" s="39" t="s">
        <v>42334</v>
      </c>
      <c r="AB9">
        <v>1</v>
      </c>
      <c r="AD9" s="39" t="s">
        <v>42344</v>
      </c>
      <c r="AE9">
        <v>1</v>
      </c>
      <c r="AG9" s="39" t="s">
        <v>42336</v>
      </c>
      <c r="AH9">
        <v>1</v>
      </c>
      <c r="AJ9" s="39" t="s">
        <v>42337</v>
      </c>
      <c r="AK9">
        <v>1</v>
      </c>
      <c r="AM9" s="39" t="s">
        <v>42345</v>
      </c>
      <c r="AN9">
        <v>1</v>
      </c>
      <c r="AP9" s="39" t="s">
        <v>42339</v>
      </c>
      <c r="AQ9">
        <v>1</v>
      </c>
      <c r="AS9" s="39" t="s">
        <v>42346</v>
      </c>
      <c r="AT9">
        <v>1</v>
      </c>
    </row>
    <row r="10" spans="1:47" x14ac:dyDescent="0.3">
      <c r="A10">
        <v>9</v>
      </c>
      <c r="B10" s="1">
        <v>45874.431273148148</v>
      </c>
      <c r="C10" s="1">
        <v>45874.434363425928</v>
      </c>
      <c r="D10" s="39" t="s">
        <v>3319</v>
      </c>
      <c r="E10" s="39" t="s">
        <v>3320</v>
      </c>
      <c r="F10">
        <v>6</v>
      </c>
      <c r="I10" s="39" t="s">
        <v>7279</v>
      </c>
      <c r="J10">
        <v>0</v>
      </c>
      <c r="L10">
        <v>3</v>
      </c>
      <c r="M10">
        <v>0</v>
      </c>
      <c r="O10">
        <v>14</v>
      </c>
      <c r="P10">
        <v>0</v>
      </c>
      <c r="R10" s="39" t="s">
        <v>42333</v>
      </c>
      <c r="S10">
        <v>0</v>
      </c>
      <c r="U10" s="39" t="s">
        <v>35628</v>
      </c>
      <c r="V10">
        <v>1</v>
      </c>
      <c r="X10" s="39" t="s">
        <v>19936</v>
      </c>
      <c r="Y10">
        <v>0</v>
      </c>
      <c r="AA10" s="39" t="s">
        <v>42334</v>
      </c>
      <c r="AB10">
        <v>1</v>
      </c>
      <c r="AD10" s="39" t="s">
        <v>42335</v>
      </c>
      <c r="AE10">
        <v>0</v>
      </c>
      <c r="AG10" s="39" t="s">
        <v>42336</v>
      </c>
      <c r="AH10">
        <v>1</v>
      </c>
      <c r="AJ10" s="39" t="s">
        <v>42337</v>
      </c>
      <c r="AK10">
        <v>1</v>
      </c>
      <c r="AM10" s="39" t="s">
        <v>42345</v>
      </c>
      <c r="AN10">
        <v>1</v>
      </c>
      <c r="AP10" s="39" t="s">
        <v>42339</v>
      </c>
      <c r="AQ10">
        <v>1</v>
      </c>
      <c r="AS10" s="39" t="s">
        <v>42340</v>
      </c>
      <c r="AT10">
        <v>0</v>
      </c>
    </row>
    <row r="11" spans="1:47" x14ac:dyDescent="0.3">
      <c r="A11">
        <v>10</v>
      </c>
      <c r="B11" s="1">
        <v>45874.430625000001</v>
      </c>
      <c r="C11" s="1">
        <v>45874.434548611112</v>
      </c>
      <c r="D11" s="39" t="s">
        <v>2208</v>
      </c>
      <c r="E11" s="39" t="s">
        <v>2209</v>
      </c>
      <c r="F11">
        <v>3</v>
      </c>
      <c r="I11" s="39" t="s">
        <v>2209</v>
      </c>
      <c r="J11">
        <v>0</v>
      </c>
      <c r="L11">
        <v>3</v>
      </c>
      <c r="M11">
        <v>0</v>
      </c>
      <c r="O11">
        <v>18</v>
      </c>
      <c r="P11">
        <v>0</v>
      </c>
      <c r="R11" s="39" t="s">
        <v>42333</v>
      </c>
      <c r="S11">
        <v>0</v>
      </c>
      <c r="U11" s="39" t="s">
        <v>38984</v>
      </c>
      <c r="V11">
        <v>0</v>
      </c>
      <c r="X11" s="39" t="s">
        <v>19936</v>
      </c>
      <c r="Y11">
        <v>0</v>
      </c>
      <c r="AA11" s="39" t="s">
        <v>42350</v>
      </c>
      <c r="AB11">
        <v>0</v>
      </c>
      <c r="AD11" s="39" t="s">
        <v>42344</v>
      </c>
      <c r="AE11">
        <v>1</v>
      </c>
      <c r="AG11" s="39" t="s">
        <v>42348</v>
      </c>
      <c r="AH11">
        <v>0</v>
      </c>
      <c r="AJ11" s="39" t="s">
        <v>42337</v>
      </c>
      <c r="AK11">
        <v>1</v>
      </c>
      <c r="AM11" s="39" t="s">
        <v>42352</v>
      </c>
      <c r="AN11">
        <v>0</v>
      </c>
      <c r="AP11" s="39" t="s">
        <v>42339</v>
      </c>
      <c r="AQ11">
        <v>1</v>
      </c>
      <c r="AS11" s="39" t="s">
        <v>42353</v>
      </c>
      <c r="AT11">
        <v>0</v>
      </c>
    </row>
    <row r="12" spans="1:47" x14ac:dyDescent="0.3">
      <c r="A12">
        <v>11</v>
      </c>
      <c r="B12" s="1">
        <v>45874.430381944447</v>
      </c>
      <c r="C12" s="1">
        <v>45874.434548611112</v>
      </c>
      <c r="D12" s="39" t="s">
        <v>3356</v>
      </c>
      <c r="E12" s="39" t="s">
        <v>3357</v>
      </c>
      <c r="F12">
        <v>9</v>
      </c>
      <c r="I12" s="39" t="s">
        <v>3358</v>
      </c>
      <c r="J12">
        <v>0</v>
      </c>
      <c r="L12">
        <v>3</v>
      </c>
      <c r="M12">
        <v>0</v>
      </c>
      <c r="O12">
        <v>29</v>
      </c>
      <c r="P12">
        <v>0</v>
      </c>
      <c r="R12" s="39" t="s">
        <v>42347</v>
      </c>
      <c r="S12">
        <v>0</v>
      </c>
      <c r="U12" s="39" t="s">
        <v>35628</v>
      </c>
      <c r="V12">
        <v>1</v>
      </c>
      <c r="X12" s="39" t="s">
        <v>42343</v>
      </c>
      <c r="Y12">
        <v>1</v>
      </c>
      <c r="AA12" s="39" t="s">
        <v>42334</v>
      </c>
      <c r="AB12">
        <v>1</v>
      </c>
      <c r="AD12" s="39" t="s">
        <v>42344</v>
      </c>
      <c r="AE12">
        <v>1</v>
      </c>
      <c r="AG12" s="39" t="s">
        <v>42336</v>
      </c>
      <c r="AH12">
        <v>1</v>
      </c>
      <c r="AJ12" s="39" t="s">
        <v>42337</v>
      </c>
      <c r="AK12">
        <v>1</v>
      </c>
      <c r="AM12" s="39" t="s">
        <v>42345</v>
      </c>
      <c r="AN12">
        <v>1</v>
      </c>
      <c r="AP12" s="39" t="s">
        <v>42339</v>
      </c>
      <c r="AQ12">
        <v>1</v>
      </c>
      <c r="AS12" s="39" t="s">
        <v>42346</v>
      </c>
      <c r="AT12">
        <v>1</v>
      </c>
    </row>
    <row r="13" spans="1:47" x14ac:dyDescent="0.3">
      <c r="A13">
        <v>12</v>
      </c>
      <c r="B13" s="1">
        <v>45874.430266203701</v>
      </c>
      <c r="C13" s="1">
        <v>45874.434548611112</v>
      </c>
      <c r="D13" s="39" t="s">
        <v>3170</v>
      </c>
      <c r="E13" s="39" t="s">
        <v>3171</v>
      </c>
      <c r="F13">
        <v>8</v>
      </c>
      <c r="I13" s="39" t="s">
        <v>3171</v>
      </c>
      <c r="J13">
        <v>0</v>
      </c>
      <c r="L13">
        <v>3</v>
      </c>
      <c r="M13">
        <v>0</v>
      </c>
      <c r="O13">
        <v>6</v>
      </c>
      <c r="P13">
        <v>0</v>
      </c>
      <c r="R13" s="39" t="s">
        <v>42347</v>
      </c>
      <c r="S13">
        <v>0</v>
      </c>
      <c r="U13" s="39" t="s">
        <v>38984</v>
      </c>
      <c r="V13">
        <v>0</v>
      </c>
      <c r="X13" s="39" t="s">
        <v>42343</v>
      </c>
      <c r="Y13">
        <v>1</v>
      </c>
      <c r="AA13" s="39" t="s">
        <v>42334</v>
      </c>
      <c r="AB13">
        <v>1</v>
      </c>
      <c r="AD13" s="39" t="s">
        <v>42344</v>
      </c>
      <c r="AE13">
        <v>1</v>
      </c>
      <c r="AG13" s="39" t="s">
        <v>42336</v>
      </c>
      <c r="AH13">
        <v>1</v>
      </c>
      <c r="AJ13" s="39" t="s">
        <v>42337</v>
      </c>
      <c r="AK13">
        <v>1</v>
      </c>
      <c r="AM13" s="39" t="s">
        <v>42345</v>
      </c>
      <c r="AN13">
        <v>1</v>
      </c>
      <c r="AP13" s="39" t="s">
        <v>42339</v>
      </c>
      <c r="AQ13">
        <v>1</v>
      </c>
      <c r="AS13" s="39" t="s">
        <v>42346</v>
      </c>
      <c r="AT13">
        <v>1</v>
      </c>
    </row>
    <row r="14" spans="1:47" x14ac:dyDescent="0.3">
      <c r="A14">
        <v>13</v>
      </c>
      <c r="B14" s="1">
        <v>45874.43068287037</v>
      </c>
      <c r="C14" s="1">
        <v>45874.434756944444</v>
      </c>
      <c r="D14" s="39" t="s">
        <v>3376</v>
      </c>
      <c r="E14" s="39" t="s">
        <v>3377</v>
      </c>
      <c r="F14">
        <v>10</v>
      </c>
      <c r="I14" s="39" t="s">
        <v>3377</v>
      </c>
      <c r="J14">
        <v>0</v>
      </c>
      <c r="L14">
        <v>3</v>
      </c>
      <c r="M14">
        <v>0</v>
      </c>
      <c r="O14">
        <v>28</v>
      </c>
      <c r="P14">
        <v>0</v>
      </c>
      <c r="R14" s="39" t="s">
        <v>42341</v>
      </c>
      <c r="S14">
        <v>1</v>
      </c>
      <c r="U14" s="39" t="s">
        <v>35628</v>
      </c>
      <c r="V14">
        <v>1</v>
      </c>
      <c r="X14" s="39" t="s">
        <v>42343</v>
      </c>
      <c r="Y14">
        <v>1</v>
      </c>
      <c r="AA14" s="39" t="s">
        <v>42334</v>
      </c>
      <c r="AB14">
        <v>1</v>
      </c>
      <c r="AD14" s="39" t="s">
        <v>42344</v>
      </c>
      <c r="AE14">
        <v>1</v>
      </c>
      <c r="AG14" s="39" t="s">
        <v>42336</v>
      </c>
      <c r="AH14">
        <v>1</v>
      </c>
      <c r="AJ14" s="39" t="s">
        <v>42337</v>
      </c>
      <c r="AK14">
        <v>1</v>
      </c>
      <c r="AM14" s="39" t="s">
        <v>42345</v>
      </c>
      <c r="AN14">
        <v>1</v>
      </c>
      <c r="AP14" s="39" t="s">
        <v>42339</v>
      </c>
      <c r="AQ14">
        <v>1</v>
      </c>
      <c r="AS14" s="39" t="s">
        <v>42346</v>
      </c>
      <c r="AT14">
        <v>1</v>
      </c>
    </row>
    <row r="15" spans="1:47" x14ac:dyDescent="0.3">
      <c r="A15">
        <v>14</v>
      </c>
      <c r="B15" s="1">
        <v>45874.430324074077</v>
      </c>
      <c r="C15" s="1">
        <v>45874.43482638889</v>
      </c>
      <c r="D15" s="39" t="s">
        <v>3096</v>
      </c>
      <c r="E15" s="39" t="s">
        <v>3097</v>
      </c>
      <c r="F15">
        <v>9</v>
      </c>
      <c r="I15" s="39" t="s">
        <v>3098</v>
      </c>
      <c r="J15">
        <v>0</v>
      </c>
      <c r="L15">
        <v>3</v>
      </c>
      <c r="M15">
        <v>0</v>
      </c>
      <c r="O15">
        <v>31</v>
      </c>
      <c r="P15">
        <v>0</v>
      </c>
      <c r="R15" s="39" t="s">
        <v>42354</v>
      </c>
      <c r="S15">
        <v>0</v>
      </c>
      <c r="U15" s="39" t="s">
        <v>35628</v>
      </c>
      <c r="V15">
        <v>1</v>
      </c>
      <c r="X15" s="39" t="s">
        <v>42343</v>
      </c>
      <c r="Y15">
        <v>1</v>
      </c>
      <c r="AA15" s="39" t="s">
        <v>42334</v>
      </c>
      <c r="AB15">
        <v>1</v>
      </c>
      <c r="AD15" s="39" t="s">
        <v>42344</v>
      </c>
      <c r="AE15">
        <v>1</v>
      </c>
      <c r="AG15" s="39" t="s">
        <v>42336</v>
      </c>
      <c r="AH15">
        <v>1</v>
      </c>
      <c r="AJ15" s="39" t="s">
        <v>42337</v>
      </c>
      <c r="AK15">
        <v>1</v>
      </c>
      <c r="AM15" s="39" t="s">
        <v>42345</v>
      </c>
      <c r="AN15">
        <v>1</v>
      </c>
      <c r="AP15" s="39" t="s">
        <v>42339</v>
      </c>
      <c r="AQ15">
        <v>1</v>
      </c>
      <c r="AS15" s="39" t="s">
        <v>42346</v>
      </c>
      <c r="AT15">
        <v>1</v>
      </c>
    </row>
    <row r="16" spans="1:47" x14ac:dyDescent="0.3">
      <c r="A16">
        <v>15</v>
      </c>
      <c r="B16" s="1">
        <v>45874.430671296293</v>
      </c>
      <c r="C16" s="1">
        <v>45874.434872685182</v>
      </c>
      <c r="D16" s="39" t="s">
        <v>3395</v>
      </c>
      <c r="E16" s="39" t="s">
        <v>3396</v>
      </c>
      <c r="F16">
        <v>10</v>
      </c>
      <c r="I16" s="39" t="s">
        <v>3396</v>
      </c>
      <c r="J16">
        <v>0</v>
      </c>
      <c r="L16">
        <v>3</v>
      </c>
      <c r="M16">
        <v>0</v>
      </c>
      <c r="O16">
        <v>30</v>
      </c>
      <c r="P16">
        <v>0</v>
      </c>
      <c r="R16" s="39" t="s">
        <v>42341</v>
      </c>
      <c r="S16">
        <v>1</v>
      </c>
      <c r="U16" s="39" t="s">
        <v>35628</v>
      </c>
      <c r="V16">
        <v>1</v>
      </c>
      <c r="X16" s="39" t="s">
        <v>42343</v>
      </c>
      <c r="Y16">
        <v>1</v>
      </c>
      <c r="AA16" s="39" t="s">
        <v>42334</v>
      </c>
      <c r="AB16">
        <v>1</v>
      </c>
      <c r="AD16" s="39" t="s">
        <v>42344</v>
      </c>
      <c r="AE16">
        <v>1</v>
      </c>
      <c r="AG16" s="39" t="s">
        <v>42336</v>
      </c>
      <c r="AH16">
        <v>1</v>
      </c>
      <c r="AJ16" s="39" t="s">
        <v>42337</v>
      </c>
      <c r="AK16">
        <v>1</v>
      </c>
      <c r="AM16" s="39" t="s">
        <v>42345</v>
      </c>
      <c r="AN16">
        <v>1</v>
      </c>
      <c r="AP16" s="39" t="s">
        <v>42339</v>
      </c>
      <c r="AQ16">
        <v>1</v>
      </c>
      <c r="AS16" s="39" t="s">
        <v>42346</v>
      </c>
      <c r="AT16">
        <v>1</v>
      </c>
    </row>
    <row r="17" spans="1:46" x14ac:dyDescent="0.3">
      <c r="A17">
        <v>16</v>
      </c>
      <c r="B17" s="1">
        <v>45874.430196759262</v>
      </c>
      <c r="C17" s="1">
        <v>45874.434884259259</v>
      </c>
      <c r="D17" s="39" t="s">
        <v>3330</v>
      </c>
      <c r="E17" s="39" t="s">
        <v>3331</v>
      </c>
      <c r="F17">
        <v>9</v>
      </c>
      <c r="I17" s="39" t="s">
        <v>42355</v>
      </c>
      <c r="J17">
        <v>0</v>
      </c>
      <c r="L17">
        <v>3</v>
      </c>
      <c r="M17">
        <v>0</v>
      </c>
      <c r="O17">
        <v>13</v>
      </c>
      <c r="P17">
        <v>0</v>
      </c>
      <c r="R17" s="39" t="s">
        <v>42354</v>
      </c>
      <c r="S17">
        <v>0</v>
      </c>
      <c r="U17" s="39" t="s">
        <v>35628</v>
      </c>
      <c r="V17">
        <v>1</v>
      </c>
      <c r="X17" s="39" t="s">
        <v>42343</v>
      </c>
      <c r="Y17">
        <v>1</v>
      </c>
      <c r="AA17" s="39" t="s">
        <v>42334</v>
      </c>
      <c r="AB17">
        <v>1</v>
      </c>
      <c r="AD17" s="39" t="s">
        <v>42344</v>
      </c>
      <c r="AE17">
        <v>1</v>
      </c>
      <c r="AG17" s="39" t="s">
        <v>42336</v>
      </c>
      <c r="AH17">
        <v>1</v>
      </c>
      <c r="AJ17" s="39" t="s">
        <v>42337</v>
      </c>
      <c r="AK17">
        <v>1</v>
      </c>
      <c r="AM17" s="39" t="s">
        <v>42345</v>
      </c>
      <c r="AN17">
        <v>1</v>
      </c>
      <c r="AP17" s="39" t="s">
        <v>42339</v>
      </c>
      <c r="AQ17">
        <v>1</v>
      </c>
      <c r="AS17" s="39" t="s">
        <v>42346</v>
      </c>
      <c r="AT17">
        <v>1</v>
      </c>
    </row>
    <row r="18" spans="1:46" x14ac:dyDescent="0.3">
      <c r="A18">
        <v>17</v>
      </c>
      <c r="B18" s="1">
        <v>45874.434398148151</v>
      </c>
      <c r="C18" s="1">
        <v>45874.434930555559</v>
      </c>
      <c r="D18" s="39" t="s">
        <v>3151</v>
      </c>
      <c r="E18" s="39" t="s">
        <v>3152</v>
      </c>
      <c r="F18">
        <v>9</v>
      </c>
      <c r="I18" s="39" t="s">
        <v>3152</v>
      </c>
      <c r="J18">
        <v>0</v>
      </c>
      <c r="L18">
        <v>3</v>
      </c>
      <c r="M18">
        <v>0</v>
      </c>
      <c r="O18">
        <v>7</v>
      </c>
      <c r="P18">
        <v>0</v>
      </c>
      <c r="R18" s="39" t="s">
        <v>42347</v>
      </c>
      <c r="S18">
        <v>0</v>
      </c>
      <c r="U18" s="39" t="s">
        <v>35628</v>
      </c>
      <c r="V18">
        <v>1</v>
      </c>
      <c r="X18" s="39" t="s">
        <v>42343</v>
      </c>
      <c r="Y18">
        <v>1</v>
      </c>
      <c r="AA18" s="39" t="s">
        <v>42334</v>
      </c>
      <c r="AB18">
        <v>1</v>
      </c>
      <c r="AD18" s="39" t="s">
        <v>42344</v>
      </c>
      <c r="AE18">
        <v>1</v>
      </c>
      <c r="AG18" s="39" t="s">
        <v>42336</v>
      </c>
      <c r="AH18">
        <v>1</v>
      </c>
      <c r="AJ18" s="39" t="s">
        <v>42337</v>
      </c>
      <c r="AK18">
        <v>1</v>
      </c>
      <c r="AM18" s="39" t="s">
        <v>42345</v>
      </c>
      <c r="AN18">
        <v>1</v>
      </c>
      <c r="AP18" s="39" t="s">
        <v>42339</v>
      </c>
      <c r="AQ18">
        <v>1</v>
      </c>
      <c r="AS18" s="39" t="s">
        <v>42346</v>
      </c>
      <c r="AT18">
        <v>1</v>
      </c>
    </row>
    <row r="19" spans="1:46" x14ac:dyDescent="0.3">
      <c r="A19">
        <v>18</v>
      </c>
      <c r="B19" s="1">
        <v>45874.430219907408</v>
      </c>
      <c r="C19" s="1">
        <v>45874.435034722221</v>
      </c>
      <c r="D19" s="39" t="s">
        <v>3266</v>
      </c>
      <c r="E19" s="39" t="s">
        <v>3267</v>
      </c>
      <c r="F19">
        <v>9</v>
      </c>
      <c r="I19" s="39" t="s">
        <v>3267</v>
      </c>
      <c r="J19">
        <v>0</v>
      </c>
      <c r="L19">
        <v>3</v>
      </c>
      <c r="M19">
        <v>0</v>
      </c>
      <c r="O19">
        <v>4</v>
      </c>
      <c r="P19">
        <v>0</v>
      </c>
      <c r="R19" s="39" t="s">
        <v>42347</v>
      </c>
      <c r="S19">
        <v>0</v>
      </c>
      <c r="U19" s="39" t="s">
        <v>35628</v>
      </c>
      <c r="V19">
        <v>1</v>
      </c>
      <c r="X19" s="39" t="s">
        <v>42343</v>
      </c>
      <c r="Y19">
        <v>1</v>
      </c>
      <c r="AA19" s="39" t="s">
        <v>42334</v>
      </c>
      <c r="AB19">
        <v>1</v>
      </c>
      <c r="AD19" s="39" t="s">
        <v>42344</v>
      </c>
      <c r="AE19">
        <v>1</v>
      </c>
      <c r="AG19" s="39" t="s">
        <v>42336</v>
      </c>
      <c r="AH19">
        <v>1</v>
      </c>
      <c r="AJ19" s="39" t="s">
        <v>42337</v>
      </c>
      <c r="AK19">
        <v>1</v>
      </c>
      <c r="AM19" s="39" t="s">
        <v>42345</v>
      </c>
      <c r="AN19">
        <v>1</v>
      </c>
      <c r="AP19" s="39" t="s">
        <v>42339</v>
      </c>
      <c r="AQ19">
        <v>1</v>
      </c>
      <c r="AS19" s="39" t="s">
        <v>42346</v>
      </c>
      <c r="AT19">
        <v>1</v>
      </c>
    </row>
    <row r="20" spans="1:46" x14ac:dyDescent="0.3">
      <c r="A20">
        <v>19</v>
      </c>
      <c r="B20" s="1">
        <v>45874.430787037039</v>
      </c>
      <c r="C20" s="1">
        <v>45874.435081018521</v>
      </c>
      <c r="D20" s="39" t="s">
        <v>3387</v>
      </c>
      <c r="E20" s="39" t="s">
        <v>3388</v>
      </c>
      <c r="F20">
        <v>9</v>
      </c>
      <c r="I20" s="39" t="s">
        <v>3388</v>
      </c>
      <c r="J20">
        <v>0</v>
      </c>
      <c r="L20">
        <v>3</v>
      </c>
      <c r="M20">
        <v>0</v>
      </c>
      <c r="O20">
        <v>33</v>
      </c>
      <c r="P20">
        <v>0</v>
      </c>
      <c r="R20" s="39" t="s">
        <v>42341</v>
      </c>
      <c r="S20">
        <v>1</v>
      </c>
      <c r="U20" s="39" t="s">
        <v>35628</v>
      </c>
      <c r="V20">
        <v>1</v>
      </c>
      <c r="X20" s="39" t="s">
        <v>42343</v>
      </c>
      <c r="Y20">
        <v>1</v>
      </c>
      <c r="AA20" s="39" t="s">
        <v>42334</v>
      </c>
      <c r="AB20">
        <v>1</v>
      </c>
      <c r="AD20" s="39" t="s">
        <v>42335</v>
      </c>
      <c r="AE20">
        <v>0</v>
      </c>
      <c r="AG20" s="39" t="s">
        <v>42336</v>
      </c>
      <c r="AH20">
        <v>1</v>
      </c>
      <c r="AJ20" s="39" t="s">
        <v>42337</v>
      </c>
      <c r="AK20">
        <v>1</v>
      </c>
      <c r="AM20" s="39" t="s">
        <v>42345</v>
      </c>
      <c r="AN20">
        <v>1</v>
      </c>
      <c r="AP20" s="39" t="s">
        <v>42339</v>
      </c>
      <c r="AQ20">
        <v>1</v>
      </c>
      <c r="AS20" s="39" t="s">
        <v>42346</v>
      </c>
      <c r="AT20">
        <v>1</v>
      </c>
    </row>
    <row r="21" spans="1:46" x14ac:dyDescent="0.3">
      <c r="A21">
        <v>20</v>
      </c>
      <c r="B21" s="1">
        <v>45874.430231481485</v>
      </c>
      <c r="C21" s="1">
        <v>45874.435127314813</v>
      </c>
      <c r="D21" s="39" t="s">
        <v>3341</v>
      </c>
      <c r="E21" s="39" t="s">
        <v>3342</v>
      </c>
      <c r="F21">
        <v>6</v>
      </c>
      <c r="I21" s="39" t="s">
        <v>3342</v>
      </c>
      <c r="J21">
        <v>0</v>
      </c>
      <c r="L21">
        <v>3</v>
      </c>
      <c r="M21">
        <v>0</v>
      </c>
      <c r="O21">
        <v>36</v>
      </c>
      <c r="P21">
        <v>0</v>
      </c>
      <c r="R21" s="39" t="s">
        <v>42347</v>
      </c>
      <c r="S21">
        <v>0</v>
      </c>
      <c r="U21" s="39" t="s">
        <v>35628</v>
      </c>
      <c r="V21">
        <v>1</v>
      </c>
      <c r="X21" s="39" t="s">
        <v>42343</v>
      </c>
      <c r="Y21">
        <v>1</v>
      </c>
      <c r="AA21" s="39" t="s">
        <v>42334</v>
      </c>
      <c r="AB21">
        <v>1</v>
      </c>
      <c r="AD21" s="39" t="s">
        <v>42344</v>
      </c>
      <c r="AE21">
        <v>1</v>
      </c>
      <c r="AG21" s="39" t="s">
        <v>42348</v>
      </c>
      <c r="AH21">
        <v>0</v>
      </c>
      <c r="AJ21" s="39" t="s">
        <v>42356</v>
      </c>
      <c r="AK21">
        <v>0</v>
      </c>
      <c r="AM21" s="39" t="s">
        <v>42352</v>
      </c>
      <c r="AN21">
        <v>0</v>
      </c>
      <c r="AP21" s="39" t="s">
        <v>42339</v>
      </c>
      <c r="AQ21">
        <v>1</v>
      </c>
      <c r="AS21" s="39" t="s">
        <v>42346</v>
      </c>
      <c r="AT21">
        <v>1</v>
      </c>
    </row>
    <row r="22" spans="1:46" x14ac:dyDescent="0.3">
      <c r="A22">
        <v>21</v>
      </c>
      <c r="B22" s="1">
        <v>45874.430358796293</v>
      </c>
      <c r="C22" s="1">
        <v>45874.435196759259</v>
      </c>
      <c r="D22" s="39" t="s">
        <v>3311</v>
      </c>
      <c r="E22" s="39" t="s">
        <v>3312</v>
      </c>
      <c r="F22">
        <v>8</v>
      </c>
      <c r="I22" s="39" t="s">
        <v>3312</v>
      </c>
      <c r="J22">
        <v>0</v>
      </c>
      <c r="L22">
        <v>3</v>
      </c>
      <c r="M22">
        <v>0</v>
      </c>
      <c r="O22">
        <v>21</v>
      </c>
      <c r="P22">
        <v>0</v>
      </c>
      <c r="R22" s="39" t="s">
        <v>42333</v>
      </c>
      <c r="S22">
        <v>0</v>
      </c>
      <c r="U22" s="39" t="s">
        <v>35628</v>
      </c>
      <c r="V22">
        <v>1</v>
      </c>
      <c r="X22" s="39" t="s">
        <v>42343</v>
      </c>
      <c r="Y22">
        <v>1</v>
      </c>
      <c r="AA22" s="39" t="s">
        <v>42334</v>
      </c>
      <c r="AB22">
        <v>1</v>
      </c>
      <c r="AD22" s="39" t="s">
        <v>42357</v>
      </c>
      <c r="AE22">
        <v>0</v>
      </c>
      <c r="AG22" s="39" t="s">
        <v>42336</v>
      </c>
      <c r="AH22">
        <v>1</v>
      </c>
      <c r="AJ22" s="39" t="s">
        <v>42337</v>
      </c>
      <c r="AK22">
        <v>1</v>
      </c>
      <c r="AM22" s="39" t="s">
        <v>42345</v>
      </c>
      <c r="AN22">
        <v>1</v>
      </c>
      <c r="AP22" s="39" t="s">
        <v>42339</v>
      </c>
      <c r="AQ22">
        <v>1</v>
      </c>
      <c r="AS22" s="39" t="s">
        <v>42346</v>
      </c>
      <c r="AT22">
        <v>1</v>
      </c>
    </row>
    <row r="23" spans="1:46" x14ac:dyDescent="0.3">
      <c r="A23">
        <v>22</v>
      </c>
      <c r="B23" s="1">
        <v>45874.430555555555</v>
      </c>
      <c r="C23" s="1">
        <v>45874.435266203705</v>
      </c>
      <c r="D23" s="39" t="s">
        <v>3227</v>
      </c>
      <c r="E23" s="39" t="s">
        <v>3228</v>
      </c>
      <c r="F23">
        <v>6</v>
      </c>
      <c r="I23" s="39" t="s">
        <v>14890</v>
      </c>
      <c r="J23">
        <v>0</v>
      </c>
      <c r="L23">
        <v>3</v>
      </c>
      <c r="M23">
        <v>0</v>
      </c>
      <c r="O23">
        <v>32</v>
      </c>
      <c r="P23">
        <v>0</v>
      </c>
      <c r="R23" s="39" t="s">
        <v>42333</v>
      </c>
      <c r="S23">
        <v>0</v>
      </c>
      <c r="U23" s="39" t="s">
        <v>35628</v>
      </c>
      <c r="V23">
        <v>1</v>
      </c>
      <c r="X23" s="39" t="s">
        <v>42343</v>
      </c>
      <c r="Y23">
        <v>1</v>
      </c>
      <c r="AA23" s="39" t="s">
        <v>42334</v>
      </c>
      <c r="AB23">
        <v>1</v>
      </c>
      <c r="AD23" s="39" t="s">
        <v>42344</v>
      </c>
      <c r="AE23">
        <v>1</v>
      </c>
      <c r="AG23" s="39" t="s">
        <v>42348</v>
      </c>
      <c r="AH23">
        <v>0</v>
      </c>
      <c r="AJ23" s="39" t="s">
        <v>42356</v>
      </c>
      <c r="AK23">
        <v>0</v>
      </c>
      <c r="AM23" s="39" t="s">
        <v>42352</v>
      </c>
      <c r="AN23">
        <v>0</v>
      </c>
      <c r="AP23" s="39" t="s">
        <v>42339</v>
      </c>
      <c r="AQ23">
        <v>1</v>
      </c>
      <c r="AS23" s="39" t="s">
        <v>42346</v>
      </c>
      <c r="AT23">
        <v>1</v>
      </c>
    </row>
    <row r="24" spans="1:46" x14ac:dyDescent="0.3">
      <c r="A24">
        <v>23</v>
      </c>
      <c r="B24" s="1">
        <v>45874.430335648147</v>
      </c>
      <c r="C24" s="1">
        <v>45874.435312499998</v>
      </c>
      <c r="D24" s="39" t="s">
        <v>3237</v>
      </c>
      <c r="E24" s="39" t="s">
        <v>3238</v>
      </c>
      <c r="F24">
        <v>8</v>
      </c>
      <c r="I24" s="39" t="s">
        <v>3239</v>
      </c>
      <c r="J24">
        <v>0</v>
      </c>
      <c r="L24">
        <v>3</v>
      </c>
      <c r="M24">
        <v>0</v>
      </c>
      <c r="O24">
        <v>22</v>
      </c>
      <c r="P24">
        <v>0</v>
      </c>
      <c r="R24" s="39" t="s">
        <v>42347</v>
      </c>
      <c r="S24">
        <v>0</v>
      </c>
      <c r="U24" s="39" t="s">
        <v>35628</v>
      </c>
      <c r="V24">
        <v>1</v>
      </c>
      <c r="X24" s="39" t="s">
        <v>42343</v>
      </c>
      <c r="Y24">
        <v>1</v>
      </c>
      <c r="AA24" s="39" t="s">
        <v>42334</v>
      </c>
      <c r="AB24">
        <v>1</v>
      </c>
      <c r="AD24" s="39" t="s">
        <v>42344</v>
      </c>
      <c r="AE24">
        <v>1</v>
      </c>
      <c r="AG24" s="39" t="s">
        <v>42336</v>
      </c>
      <c r="AH24">
        <v>1</v>
      </c>
      <c r="AJ24" s="39" t="s">
        <v>42337</v>
      </c>
      <c r="AK24">
        <v>1</v>
      </c>
      <c r="AM24" s="39" t="s">
        <v>42345</v>
      </c>
      <c r="AN24">
        <v>1</v>
      </c>
      <c r="AP24" s="39" t="s">
        <v>42339</v>
      </c>
      <c r="AQ24">
        <v>1</v>
      </c>
      <c r="AS24" s="39" t="s">
        <v>42358</v>
      </c>
      <c r="AT24">
        <v>0</v>
      </c>
    </row>
    <row r="25" spans="1:46" x14ac:dyDescent="0.3">
      <c r="A25">
        <v>24</v>
      </c>
      <c r="B25" s="1">
        <v>45874.430324074077</v>
      </c>
      <c r="C25" s="1">
        <v>45874.435543981483</v>
      </c>
      <c r="D25" s="39" t="s">
        <v>1964</v>
      </c>
      <c r="E25" s="39" t="s">
        <v>1965</v>
      </c>
      <c r="F25">
        <v>8</v>
      </c>
      <c r="I25" s="39" t="s">
        <v>1965</v>
      </c>
      <c r="J25">
        <v>0</v>
      </c>
      <c r="L25">
        <v>3</v>
      </c>
      <c r="M25">
        <v>0</v>
      </c>
      <c r="O25">
        <v>24</v>
      </c>
      <c r="P25">
        <v>0</v>
      </c>
      <c r="R25" s="39" t="s">
        <v>42341</v>
      </c>
      <c r="S25">
        <v>1</v>
      </c>
      <c r="U25" s="39" t="s">
        <v>38984</v>
      </c>
      <c r="V25">
        <v>0</v>
      </c>
      <c r="X25" s="39" t="s">
        <v>42343</v>
      </c>
      <c r="Y25">
        <v>1</v>
      </c>
      <c r="AA25" s="39" t="s">
        <v>42350</v>
      </c>
      <c r="AB25">
        <v>0</v>
      </c>
      <c r="AD25" s="39" t="s">
        <v>42344</v>
      </c>
      <c r="AE25">
        <v>1</v>
      </c>
      <c r="AG25" s="39" t="s">
        <v>42336</v>
      </c>
      <c r="AH25">
        <v>1</v>
      </c>
      <c r="AJ25" s="39" t="s">
        <v>42337</v>
      </c>
      <c r="AK25">
        <v>1</v>
      </c>
      <c r="AM25" s="39" t="s">
        <v>42345</v>
      </c>
      <c r="AN25">
        <v>1</v>
      </c>
      <c r="AP25" s="39" t="s">
        <v>42339</v>
      </c>
      <c r="AQ25">
        <v>1</v>
      </c>
      <c r="AS25" s="39" t="s">
        <v>42346</v>
      </c>
      <c r="AT25">
        <v>1</v>
      </c>
    </row>
    <row r="26" spans="1:46" x14ac:dyDescent="0.3">
      <c r="A26">
        <v>25</v>
      </c>
      <c r="B26" s="1">
        <v>45874.430196759262</v>
      </c>
      <c r="C26" s="1">
        <v>45874.435555555552</v>
      </c>
      <c r="D26" s="39" t="s">
        <v>2087</v>
      </c>
      <c r="E26" s="39" t="s">
        <v>2088</v>
      </c>
      <c r="F26">
        <v>9</v>
      </c>
      <c r="I26" s="39" t="s">
        <v>2088</v>
      </c>
      <c r="J26">
        <v>0</v>
      </c>
      <c r="L26">
        <v>3</v>
      </c>
      <c r="M26">
        <v>0</v>
      </c>
      <c r="O26">
        <v>15</v>
      </c>
      <c r="P26">
        <v>0</v>
      </c>
      <c r="R26" s="39" t="s">
        <v>42354</v>
      </c>
      <c r="S26">
        <v>0</v>
      </c>
      <c r="U26" s="39" t="s">
        <v>35628</v>
      </c>
      <c r="V26">
        <v>1</v>
      </c>
      <c r="X26" s="39" t="s">
        <v>42343</v>
      </c>
      <c r="Y26">
        <v>1</v>
      </c>
      <c r="AA26" s="39" t="s">
        <v>42334</v>
      </c>
      <c r="AB26">
        <v>1</v>
      </c>
      <c r="AD26" s="39" t="s">
        <v>42344</v>
      </c>
      <c r="AE26">
        <v>1</v>
      </c>
      <c r="AG26" s="39" t="s">
        <v>42336</v>
      </c>
      <c r="AH26">
        <v>1</v>
      </c>
      <c r="AJ26" s="39" t="s">
        <v>42337</v>
      </c>
      <c r="AK26">
        <v>1</v>
      </c>
      <c r="AM26" s="39" t="s">
        <v>42345</v>
      </c>
      <c r="AN26">
        <v>1</v>
      </c>
      <c r="AP26" s="39" t="s">
        <v>42339</v>
      </c>
      <c r="AQ26">
        <v>1</v>
      </c>
      <c r="AS26" s="39" t="s">
        <v>42346</v>
      </c>
      <c r="AT26">
        <v>1</v>
      </c>
    </row>
    <row r="27" spans="1:46" x14ac:dyDescent="0.3">
      <c r="A27">
        <v>26</v>
      </c>
      <c r="B27" s="1">
        <v>45874.43041666667</v>
      </c>
      <c r="C27" s="1">
        <v>45874.436018518521</v>
      </c>
      <c r="D27" s="39" t="s">
        <v>3120</v>
      </c>
      <c r="E27" s="39" t="s">
        <v>3121</v>
      </c>
      <c r="F27">
        <v>7</v>
      </c>
      <c r="I27" s="39" t="s">
        <v>42359</v>
      </c>
      <c r="J27">
        <v>0</v>
      </c>
      <c r="L27">
        <v>3</v>
      </c>
      <c r="M27">
        <v>0</v>
      </c>
      <c r="O27">
        <v>10</v>
      </c>
      <c r="P27">
        <v>0</v>
      </c>
      <c r="R27" s="39" t="s">
        <v>42333</v>
      </c>
      <c r="S27">
        <v>0</v>
      </c>
      <c r="U27" s="39" t="s">
        <v>38984</v>
      </c>
      <c r="V27">
        <v>0</v>
      </c>
      <c r="X27" s="39" t="s">
        <v>42343</v>
      </c>
      <c r="Y27">
        <v>1</v>
      </c>
      <c r="AA27" s="39" t="s">
        <v>42350</v>
      </c>
      <c r="AB27">
        <v>0</v>
      </c>
      <c r="AD27" s="39" t="s">
        <v>42344</v>
      </c>
      <c r="AE27">
        <v>1</v>
      </c>
      <c r="AG27" s="39" t="s">
        <v>42336</v>
      </c>
      <c r="AH27">
        <v>1</v>
      </c>
      <c r="AJ27" s="39" t="s">
        <v>42337</v>
      </c>
      <c r="AK27">
        <v>1</v>
      </c>
      <c r="AM27" s="39" t="s">
        <v>42345</v>
      </c>
      <c r="AN27">
        <v>1</v>
      </c>
      <c r="AP27" s="39" t="s">
        <v>42339</v>
      </c>
      <c r="AQ27">
        <v>1</v>
      </c>
      <c r="AS27" s="39" t="s">
        <v>42346</v>
      </c>
      <c r="AT27">
        <v>1</v>
      </c>
    </row>
    <row r="28" spans="1:46" x14ac:dyDescent="0.3">
      <c r="A28">
        <v>27</v>
      </c>
      <c r="B28" s="1">
        <v>45874.430266203701</v>
      </c>
      <c r="C28" s="1">
        <v>45874.436064814814</v>
      </c>
      <c r="D28" s="39" t="s">
        <v>3273</v>
      </c>
      <c r="E28" s="39" t="s">
        <v>3274</v>
      </c>
      <c r="F28">
        <v>8</v>
      </c>
      <c r="I28" s="39" t="s">
        <v>3274</v>
      </c>
      <c r="J28">
        <v>0</v>
      </c>
      <c r="L28">
        <v>3</v>
      </c>
      <c r="M28">
        <v>0</v>
      </c>
      <c r="O28">
        <v>25</v>
      </c>
      <c r="P28">
        <v>0</v>
      </c>
      <c r="R28" s="39" t="s">
        <v>42347</v>
      </c>
      <c r="S28">
        <v>0</v>
      </c>
      <c r="U28" s="39" t="s">
        <v>35628</v>
      </c>
      <c r="V28">
        <v>1</v>
      </c>
      <c r="X28" s="39" t="s">
        <v>42343</v>
      </c>
      <c r="Y28">
        <v>1</v>
      </c>
      <c r="AA28" s="39" t="s">
        <v>42334</v>
      </c>
      <c r="AB28">
        <v>1</v>
      </c>
      <c r="AD28" s="39" t="s">
        <v>42335</v>
      </c>
      <c r="AE28">
        <v>0</v>
      </c>
      <c r="AG28" s="39" t="s">
        <v>42336</v>
      </c>
      <c r="AH28">
        <v>1</v>
      </c>
      <c r="AJ28" s="39" t="s">
        <v>42337</v>
      </c>
      <c r="AK28">
        <v>1</v>
      </c>
      <c r="AM28" s="39" t="s">
        <v>42345</v>
      </c>
      <c r="AN28">
        <v>1</v>
      </c>
      <c r="AP28" s="39" t="s">
        <v>42339</v>
      </c>
      <c r="AQ28">
        <v>1</v>
      </c>
      <c r="AS28" s="39" t="s">
        <v>42346</v>
      </c>
      <c r="AT28">
        <v>1</v>
      </c>
    </row>
    <row r="29" spans="1:46" x14ac:dyDescent="0.3">
      <c r="A29">
        <v>28</v>
      </c>
      <c r="B29" s="1">
        <v>45874.430625000001</v>
      </c>
      <c r="C29" s="1">
        <v>45874.43613425926</v>
      </c>
      <c r="D29" s="39" t="s">
        <v>3289</v>
      </c>
      <c r="E29" s="39" t="s">
        <v>3290</v>
      </c>
      <c r="F29">
        <v>9</v>
      </c>
      <c r="I29" s="39" t="s">
        <v>3290</v>
      </c>
      <c r="J29">
        <v>0</v>
      </c>
      <c r="L29">
        <v>3</v>
      </c>
      <c r="M29">
        <v>0</v>
      </c>
      <c r="O29">
        <v>27</v>
      </c>
      <c r="P29">
        <v>0</v>
      </c>
      <c r="R29" s="39" t="s">
        <v>42347</v>
      </c>
      <c r="S29">
        <v>0</v>
      </c>
      <c r="U29" s="39" t="s">
        <v>35628</v>
      </c>
      <c r="V29">
        <v>1</v>
      </c>
      <c r="X29" s="39" t="s">
        <v>42343</v>
      </c>
      <c r="Y29">
        <v>1</v>
      </c>
      <c r="AA29" s="39" t="s">
        <v>42334</v>
      </c>
      <c r="AB29">
        <v>1</v>
      </c>
      <c r="AD29" s="39" t="s">
        <v>42344</v>
      </c>
      <c r="AE29">
        <v>1</v>
      </c>
      <c r="AG29" s="39" t="s">
        <v>42336</v>
      </c>
      <c r="AH29">
        <v>1</v>
      </c>
      <c r="AJ29" s="39" t="s">
        <v>42337</v>
      </c>
      <c r="AK29">
        <v>1</v>
      </c>
      <c r="AM29" s="39" t="s">
        <v>42345</v>
      </c>
      <c r="AN29">
        <v>1</v>
      </c>
      <c r="AP29" s="39" t="s">
        <v>42339</v>
      </c>
      <c r="AQ29">
        <v>1</v>
      </c>
      <c r="AS29" s="39" t="s">
        <v>42346</v>
      </c>
      <c r="AT29">
        <v>1</v>
      </c>
    </row>
    <row r="30" spans="1:46" x14ac:dyDescent="0.3">
      <c r="A30">
        <v>29</v>
      </c>
      <c r="B30" s="1">
        <v>45874.430567129632</v>
      </c>
      <c r="C30" s="1">
        <v>45874.436840277776</v>
      </c>
      <c r="D30" s="39" t="s">
        <v>3799</v>
      </c>
      <c r="E30" s="39" t="s">
        <v>3800</v>
      </c>
      <c r="F30">
        <v>9</v>
      </c>
      <c r="I30" s="39" t="s">
        <v>3801</v>
      </c>
      <c r="J30">
        <v>0</v>
      </c>
      <c r="L30">
        <v>3</v>
      </c>
      <c r="M30">
        <v>0</v>
      </c>
      <c r="O30">
        <v>23</v>
      </c>
      <c r="P30">
        <v>0</v>
      </c>
      <c r="R30" s="39" t="s">
        <v>42347</v>
      </c>
      <c r="S30">
        <v>0</v>
      </c>
      <c r="U30" s="39" t="s">
        <v>35628</v>
      </c>
      <c r="V30">
        <v>1</v>
      </c>
      <c r="X30" s="39" t="s">
        <v>42343</v>
      </c>
      <c r="Y30">
        <v>1</v>
      </c>
      <c r="AA30" s="39" t="s">
        <v>42334</v>
      </c>
      <c r="AB30">
        <v>1</v>
      </c>
      <c r="AD30" s="39" t="s">
        <v>42344</v>
      </c>
      <c r="AE30">
        <v>1</v>
      </c>
      <c r="AG30" s="39" t="s">
        <v>42336</v>
      </c>
      <c r="AH30">
        <v>1</v>
      </c>
      <c r="AJ30" s="39" t="s">
        <v>42337</v>
      </c>
      <c r="AK30">
        <v>1</v>
      </c>
      <c r="AM30" s="39" t="s">
        <v>42345</v>
      </c>
      <c r="AN30">
        <v>1</v>
      </c>
      <c r="AP30" s="39" t="s">
        <v>42339</v>
      </c>
      <c r="AQ30">
        <v>1</v>
      </c>
      <c r="AS30" s="39" t="s">
        <v>42346</v>
      </c>
      <c r="AT30">
        <v>1</v>
      </c>
    </row>
    <row r="31" spans="1:46" x14ac:dyDescent="0.3">
      <c r="A31">
        <v>30</v>
      </c>
      <c r="B31" s="1">
        <v>45874.430254629631</v>
      </c>
      <c r="C31" s="1">
        <v>45874.436898148146</v>
      </c>
      <c r="D31" s="39" t="s">
        <v>3178</v>
      </c>
      <c r="E31" s="39" t="s">
        <v>3179</v>
      </c>
      <c r="F31">
        <v>8</v>
      </c>
      <c r="I31" s="39" t="s">
        <v>3179</v>
      </c>
      <c r="J31">
        <v>0</v>
      </c>
      <c r="L31">
        <v>3</v>
      </c>
      <c r="M31">
        <v>0</v>
      </c>
      <c r="O31">
        <v>5</v>
      </c>
      <c r="P31">
        <v>0</v>
      </c>
      <c r="R31" s="39" t="s">
        <v>42354</v>
      </c>
      <c r="S31">
        <v>0</v>
      </c>
      <c r="U31" s="39" t="s">
        <v>35628</v>
      </c>
      <c r="V31">
        <v>1</v>
      </c>
      <c r="X31" s="39" t="s">
        <v>42343</v>
      </c>
      <c r="Y31">
        <v>1</v>
      </c>
      <c r="AA31" s="39" t="s">
        <v>42334</v>
      </c>
      <c r="AB31">
        <v>1</v>
      </c>
      <c r="AD31" s="39" t="s">
        <v>42344</v>
      </c>
      <c r="AE31">
        <v>1</v>
      </c>
      <c r="AG31" s="39" t="s">
        <v>42336</v>
      </c>
      <c r="AH31">
        <v>1</v>
      </c>
      <c r="AJ31" s="39" t="s">
        <v>42337</v>
      </c>
      <c r="AK31">
        <v>1</v>
      </c>
      <c r="AM31" s="39" t="s">
        <v>42345</v>
      </c>
      <c r="AN31">
        <v>1</v>
      </c>
      <c r="AP31" s="39" t="s">
        <v>42360</v>
      </c>
      <c r="AQ31">
        <v>0</v>
      </c>
      <c r="AS31" s="39" t="s">
        <v>42346</v>
      </c>
      <c r="AT31">
        <v>1</v>
      </c>
    </row>
    <row r="32" spans="1:46" x14ac:dyDescent="0.3">
      <c r="A32">
        <v>31</v>
      </c>
      <c r="B32" s="1">
        <v>45874.43041666667</v>
      </c>
      <c r="C32" s="1">
        <v>45874.436898148146</v>
      </c>
      <c r="D32" s="39" t="s">
        <v>3218</v>
      </c>
      <c r="E32" s="39" t="s">
        <v>3219</v>
      </c>
      <c r="F32">
        <v>8</v>
      </c>
      <c r="I32" s="39" t="s">
        <v>3219</v>
      </c>
      <c r="J32">
        <v>0</v>
      </c>
      <c r="L32">
        <v>3</v>
      </c>
      <c r="M32">
        <v>0</v>
      </c>
      <c r="O32">
        <v>16</v>
      </c>
      <c r="P32">
        <v>0</v>
      </c>
      <c r="R32" s="39" t="s">
        <v>42354</v>
      </c>
      <c r="S32">
        <v>0</v>
      </c>
      <c r="U32" s="39" t="s">
        <v>35628</v>
      </c>
      <c r="V32">
        <v>1</v>
      </c>
      <c r="X32" s="39" t="s">
        <v>42343</v>
      </c>
      <c r="Y32">
        <v>1</v>
      </c>
      <c r="AA32" s="39" t="s">
        <v>42361</v>
      </c>
      <c r="AB32">
        <v>0</v>
      </c>
      <c r="AD32" s="39" t="s">
        <v>42344</v>
      </c>
      <c r="AE32">
        <v>1</v>
      </c>
      <c r="AG32" s="39" t="s">
        <v>42336</v>
      </c>
      <c r="AH32">
        <v>1</v>
      </c>
      <c r="AJ32" s="39" t="s">
        <v>42337</v>
      </c>
      <c r="AK32">
        <v>1</v>
      </c>
      <c r="AM32" s="39" t="s">
        <v>42345</v>
      </c>
      <c r="AN32">
        <v>1</v>
      </c>
      <c r="AP32" s="39" t="s">
        <v>42339</v>
      </c>
      <c r="AQ32">
        <v>1</v>
      </c>
      <c r="AS32" s="39" t="s">
        <v>42346</v>
      </c>
      <c r="AT32">
        <v>1</v>
      </c>
    </row>
    <row r="33" spans="1:46" x14ac:dyDescent="0.3">
      <c r="A33">
        <v>32</v>
      </c>
      <c r="B33" s="1">
        <v>45874.436585648145</v>
      </c>
      <c r="C33" s="1">
        <v>45874.437557870369</v>
      </c>
      <c r="D33" s="39" t="s">
        <v>3130</v>
      </c>
      <c r="E33" s="39" t="s">
        <v>3131</v>
      </c>
      <c r="F33">
        <v>9</v>
      </c>
      <c r="I33" s="39" t="s">
        <v>3131</v>
      </c>
      <c r="J33">
        <v>0</v>
      </c>
      <c r="L33">
        <v>3</v>
      </c>
      <c r="M33">
        <v>0</v>
      </c>
      <c r="O33">
        <v>12</v>
      </c>
      <c r="P33">
        <v>0</v>
      </c>
      <c r="R33" s="39" t="s">
        <v>42347</v>
      </c>
      <c r="S33">
        <v>0</v>
      </c>
      <c r="U33" s="39" t="s">
        <v>35628</v>
      </c>
      <c r="V33">
        <v>1</v>
      </c>
      <c r="X33" s="39" t="s">
        <v>42343</v>
      </c>
      <c r="Y33">
        <v>1</v>
      </c>
      <c r="AA33" s="39" t="s">
        <v>42334</v>
      </c>
      <c r="AB33">
        <v>1</v>
      </c>
      <c r="AD33" s="39" t="s">
        <v>42344</v>
      </c>
      <c r="AE33">
        <v>1</v>
      </c>
      <c r="AG33" s="39" t="s">
        <v>42336</v>
      </c>
      <c r="AH33">
        <v>1</v>
      </c>
      <c r="AJ33" s="39" t="s">
        <v>42337</v>
      </c>
      <c r="AK33">
        <v>1</v>
      </c>
      <c r="AM33" s="39" t="s">
        <v>42345</v>
      </c>
      <c r="AN33">
        <v>1</v>
      </c>
      <c r="AP33" s="39" t="s">
        <v>42339</v>
      </c>
      <c r="AQ33">
        <v>1</v>
      </c>
      <c r="AS33" s="39" t="s">
        <v>42346</v>
      </c>
      <c r="AT33">
        <v>1</v>
      </c>
    </row>
    <row r="34" spans="1:46" x14ac:dyDescent="0.3">
      <c r="A34">
        <v>33</v>
      </c>
      <c r="B34" s="1">
        <v>45874.430717592593</v>
      </c>
      <c r="C34" s="1">
        <v>45874.437650462962</v>
      </c>
      <c r="D34" s="39" t="s">
        <v>3197</v>
      </c>
      <c r="E34" s="39" t="s">
        <v>3198</v>
      </c>
      <c r="F34">
        <v>7</v>
      </c>
      <c r="I34" s="39" t="s">
        <v>3198</v>
      </c>
      <c r="J34">
        <v>0</v>
      </c>
      <c r="L34">
        <v>3</v>
      </c>
      <c r="M34">
        <v>0</v>
      </c>
      <c r="O34">
        <v>1</v>
      </c>
      <c r="P34">
        <v>0</v>
      </c>
      <c r="R34" s="39" t="s">
        <v>42333</v>
      </c>
      <c r="S34">
        <v>0</v>
      </c>
      <c r="U34" s="39" t="s">
        <v>38984</v>
      </c>
      <c r="V34">
        <v>0</v>
      </c>
      <c r="X34" s="39" t="s">
        <v>42343</v>
      </c>
      <c r="Y34">
        <v>1</v>
      </c>
      <c r="AA34" s="39" t="s">
        <v>42334</v>
      </c>
      <c r="AB34">
        <v>1</v>
      </c>
      <c r="AD34" s="39" t="s">
        <v>42335</v>
      </c>
      <c r="AE34">
        <v>0</v>
      </c>
      <c r="AG34" s="39" t="s">
        <v>42336</v>
      </c>
      <c r="AH34">
        <v>1</v>
      </c>
      <c r="AJ34" s="39" t="s">
        <v>42337</v>
      </c>
      <c r="AK34">
        <v>1</v>
      </c>
      <c r="AM34" s="39" t="s">
        <v>42345</v>
      </c>
      <c r="AN34">
        <v>1</v>
      </c>
      <c r="AP34" s="39" t="s">
        <v>42339</v>
      </c>
      <c r="AQ34">
        <v>1</v>
      </c>
      <c r="AS34" s="39" t="s">
        <v>42346</v>
      </c>
      <c r="AT34">
        <v>1</v>
      </c>
    </row>
    <row r="35" spans="1:46" x14ac:dyDescent="0.3">
      <c r="A35">
        <v>34</v>
      </c>
      <c r="B35" s="1">
        <v>45874.430428240739</v>
      </c>
      <c r="C35" s="1">
        <v>45874.437928240739</v>
      </c>
      <c r="D35" s="39" t="s">
        <v>3812</v>
      </c>
      <c r="E35" s="39" t="s">
        <v>3813</v>
      </c>
      <c r="F35">
        <v>6</v>
      </c>
      <c r="I35" s="39" t="s">
        <v>3814</v>
      </c>
      <c r="J35">
        <v>0</v>
      </c>
      <c r="L35">
        <v>3</v>
      </c>
      <c r="M35">
        <v>0</v>
      </c>
      <c r="O35">
        <v>17</v>
      </c>
      <c r="P35">
        <v>0</v>
      </c>
      <c r="R35" s="39" t="s">
        <v>42354</v>
      </c>
      <c r="S35">
        <v>0</v>
      </c>
      <c r="U35" s="39" t="s">
        <v>38984</v>
      </c>
      <c r="V35">
        <v>0</v>
      </c>
      <c r="X35" s="39" t="s">
        <v>42343</v>
      </c>
      <c r="Y35">
        <v>1</v>
      </c>
      <c r="AA35" s="39" t="s">
        <v>42350</v>
      </c>
      <c r="AB35">
        <v>0</v>
      </c>
      <c r="AD35" s="39" t="s">
        <v>42344</v>
      </c>
      <c r="AE35">
        <v>1</v>
      </c>
      <c r="AG35" s="39" t="s">
        <v>42336</v>
      </c>
      <c r="AH35">
        <v>1</v>
      </c>
      <c r="AJ35" s="39" t="s">
        <v>42337</v>
      </c>
      <c r="AK35">
        <v>1</v>
      </c>
      <c r="AM35" s="39" t="s">
        <v>42345</v>
      </c>
      <c r="AN35">
        <v>1</v>
      </c>
      <c r="AP35" s="39" t="s">
        <v>42360</v>
      </c>
      <c r="AQ35">
        <v>0</v>
      </c>
      <c r="AS35" s="39" t="s">
        <v>42346</v>
      </c>
      <c r="AT35">
        <v>1</v>
      </c>
    </row>
    <row r="36" spans="1:46" x14ac:dyDescent="0.3">
      <c r="A36">
        <v>35</v>
      </c>
      <c r="B36" s="1">
        <v>45874.43136574074</v>
      </c>
      <c r="C36" s="1">
        <v>45874.438217592593</v>
      </c>
      <c r="D36" s="39" t="s">
        <v>3188</v>
      </c>
      <c r="E36" s="39" t="s">
        <v>3189</v>
      </c>
      <c r="F36">
        <v>8</v>
      </c>
      <c r="I36" s="39" t="s">
        <v>38733</v>
      </c>
      <c r="J36">
        <v>0</v>
      </c>
      <c r="L36">
        <v>3</v>
      </c>
      <c r="M36">
        <v>0</v>
      </c>
      <c r="O36">
        <v>19</v>
      </c>
      <c r="P36">
        <v>0</v>
      </c>
      <c r="R36" s="39" t="s">
        <v>42354</v>
      </c>
      <c r="S36">
        <v>0</v>
      </c>
      <c r="U36" s="39" t="s">
        <v>35628</v>
      </c>
      <c r="V36">
        <v>1</v>
      </c>
      <c r="X36" s="39" t="s">
        <v>42343</v>
      </c>
      <c r="Y36">
        <v>1</v>
      </c>
      <c r="AA36" s="39" t="s">
        <v>42334</v>
      </c>
      <c r="AB36">
        <v>1</v>
      </c>
      <c r="AD36" s="39" t="s">
        <v>42357</v>
      </c>
      <c r="AE36">
        <v>0</v>
      </c>
      <c r="AG36" s="39" t="s">
        <v>42336</v>
      </c>
      <c r="AH36">
        <v>1</v>
      </c>
      <c r="AJ36" s="39" t="s">
        <v>42337</v>
      </c>
      <c r="AK36">
        <v>1</v>
      </c>
      <c r="AM36" s="39" t="s">
        <v>42345</v>
      </c>
      <c r="AN36">
        <v>1</v>
      </c>
      <c r="AP36" s="39" t="s">
        <v>42339</v>
      </c>
      <c r="AQ36">
        <v>1</v>
      </c>
      <c r="AS36" s="39" t="s">
        <v>42346</v>
      </c>
      <c r="AT36">
        <v>1</v>
      </c>
    </row>
    <row r="37" spans="1:46" x14ac:dyDescent="0.3">
      <c r="A37">
        <v>36</v>
      </c>
      <c r="B37" s="1">
        <v>45874.43136574074</v>
      </c>
      <c r="C37" s="1">
        <v>45874.438437500001</v>
      </c>
      <c r="D37" s="39" t="s">
        <v>3367</v>
      </c>
      <c r="E37" s="39" t="s">
        <v>3368</v>
      </c>
      <c r="F37">
        <v>5</v>
      </c>
      <c r="I37" s="39" t="s">
        <v>3369</v>
      </c>
      <c r="J37">
        <v>0</v>
      </c>
      <c r="L37">
        <v>3</v>
      </c>
      <c r="M37">
        <v>0</v>
      </c>
      <c r="O37">
        <v>34</v>
      </c>
      <c r="P37">
        <v>0</v>
      </c>
      <c r="R37" s="39" t="s">
        <v>42354</v>
      </c>
      <c r="S37">
        <v>0</v>
      </c>
      <c r="U37" s="39" t="s">
        <v>38984</v>
      </c>
      <c r="V37">
        <v>0</v>
      </c>
      <c r="X37" s="39" t="s">
        <v>19936</v>
      </c>
      <c r="Y37">
        <v>0</v>
      </c>
      <c r="AA37" s="39" t="s">
        <v>42334</v>
      </c>
      <c r="AB37">
        <v>1</v>
      </c>
      <c r="AD37" s="39" t="s">
        <v>42335</v>
      </c>
      <c r="AE37">
        <v>0</v>
      </c>
      <c r="AG37" s="39" t="s">
        <v>42336</v>
      </c>
      <c r="AH37">
        <v>1</v>
      </c>
      <c r="AJ37" s="39" t="s">
        <v>42356</v>
      </c>
      <c r="AK37">
        <v>0</v>
      </c>
      <c r="AM37" s="39" t="s">
        <v>42345</v>
      </c>
      <c r="AN37">
        <v>1</v>
      </c>
      <c r="AP37" s="39" t="s">
        <v>42339</v>
      </c>
      <c r="AQ37">
        <v>1</v>
      </c>
      <c r="AS37" s="39" t="s">
        <v>42346</v>
      </c>
      <c r="AT37">
        <v>1</v>
      </c>
    </row>
    <row r="38" spans="1:46" x14ac:dyDescent="0.3">
      <c r="A38">
        <v>37</v>
      </c>
      <c r="B38" s="1">
        <v>45876.540162037039</v>
      </c>
      <c r="C38" s="1">
        <v>45876.544293981482</v>
      </c>
      <c r="D38" s="39" t="s">
        <v>1221</v>
      </c>
      <c r="E38" s="39" t="s">
        <v>1222</v>
      </c>
      <c r="F38">
        <v>9</v>
      </c>
      <c r="I38" s="39" t="s">
        <v>1223</v>
      </c>
      <c r="J38">
        <v>0</v>
      </c>
      <c r="L38">
        <v>1</v>
      </c>
      <c r="M38">
        <v>0</v>
      </c>
      <c r="O38">
        <v>19</v>
      </c>
      <c r="P38">
        <v>0</v>
      </c>
      <c r="R38" s="39" t="s">
        <v>42347</v>
      </c>
      <c r="S38">
        <v>0</v>
      </c>
      <c r="U38" s="39" t="s">
        <v>35628</v>
      </c>
      <c r="V38">
        <v>1</v>
      </c>
      <c r="X38" s="39" t="s">
        <v>42343</v>
      </c>
      <c r="Y38">
        <v>1</v>
      </c>
      <c r="AA38" s="39" t="s">
        <v>42334</v>
      </c>
      <c r="AB38">
        <v>1</v>
      </c>
      <c r="AD38" s="39" t="s">
        <v>42344</v>
      </c>
      <c r="AE38">
        <v>1</v>
      </c>
      <c r="AG38" s="39" t="s">
        <v>42336</v>
      </c>
      <c r="AH38">
        <v>1</v>
      </c>
      <c r="AJ38" s="39" t="s">
        <v>42337</v>
      </c>
      <c r="AK38">
        <v>1</v>
      </c>
      <c r="AM38" s="39" t="s">
        <v>42345</v>
      </c>
      <c r="AN38">
        <v>1</v>
      </c>
      <c r="AP38" s="39" t="s">
        <v>42339</v>
      </c>
      <c r="AQ38">
        <v>1</v>
      </c>
      <c r="AS38" s="39" t="s">
        <v>42346</v>
      </c>
      <c r="AT38">
        <v>1</v>
      </c>
    </row>
    <row r="39" spans="1:46" x14ac:dyDescent="0.3">
      <c r="A39">
        <v>38</v>
      </c>
      <c r="B39" s="1">
        <v>45876.540543981479</v>
      </c>
      <c r="C39" s="1">
        <v>45876.544398148151</v>
      </c>
      <c r="D39" s="39" t="s">
        <v>1462</v>
      </c>
      <c r="E39" s="39" t="s">
        <v>1463</v>
      </c>
      <c r="F39">
        <v>6</v>
      </c>
      <c r="I39" s="39" t="s">
        <v>1463</v>
      </c>
      <c r="J39">
        <v>0</v>
      </c>
      <c r="L39">
        <v>1</v>
      </c>
      <c r="M39">
        <v>0</v>
      </c>
      <c r="O39">
        <v>27</v>
      </c>
      <c r="P39">
        <v>0</v>
      </c>
      <c r="R39" s="39" t="s">
        <v>42354</v>
      </c>
      <c r="S39">
        <v>0</v>
      </c>
      <c r="U39" s="39" t="s">
        <v>35628</v>
      </c>
      <c r="V39">
        <v>1</v>
      </c>
      <c r="X39" s="39" t="s">
        <v>42343</v>
      </c>
      <c r="Y39">
        <v>1</v>
      </c>
      <c r="AA39" s="39" t="s">
        <v>42350</v>
      </c>
      <c r="AB39">
        <v>0</v>
      </c>
      <c r="AD39" s="39" t="s">
        <v>42344</v>
      </c>
      <c r="AE39">
        <v>1</v>
      </c>
      <c r="AG39" s="39" t="s">
        <v>42336</v>
      </c>
      <c r="AH39">
        <v>1</v>
      </c>
      <c r="AJ39" s="39" t="s">
        <v>42337</v>
      </c>
      <c r="AK39">
        <v>1</v>
      </c>
      <c r="AM39" s="39" t="s">
        <v>42338</v>
      </c>
      <c r="AN39">
        <v>0</v>
      </c>
      <c r="AP39" s="39" t="s">
        <v>42339</v>
      </c>
      <c r="AQ39">
        <v>1</v>
      </c>
      <c r="AS39" s="39" t="s">
        <v>42358</v>
      </c>
      <c r="AT39">
        <v>0</v>
      </c>
    </row>
    <row r="40" spans="1:46" x14ac:dyDescent="0.3">
      <c r="A40">
        <v>39</v>
      </c>
      <c r="B40" s="1">
        <v>45876.540451388886</v>
      </c>
      <c r="C40" s="1">
        <v>45876.544803240744</v>
      </c>
      <c r="D40" s="39" t="s">
        <v>1316</v>
      </c>
      <c r="E40" s="39" t="s">
        <v>1317</v>
      </c>
      <c r="F40">
        <v>9</v>
      </c>
      <c r="I40" s="39" t="s">
        <v>1318</v>
      </c>
      <c r="J40">
        <v>0</v>
      </c>
      <c r="L40">
        <v>1</v>
      </c>
      <c r="M40">
        <v>0</v>
      </c>
      <c r="O40">
        <v>22</v>
      </c>
      <c r="P40">
        <v>0</v>
      </c>
      <c r="R40" s="39" t="s">
        <v>42347</v>
      </c>
      <c r="S40">
        <v>0</v>
      </c>
      <c r="U40" s="39" t="s">
        <v>35628</v>
      </c>
      <c r="V40">
        <v>1</v>
      </c>
      <c r="X40" s="39" t="s">
        <v>42343</v>
      </c>
      <c r="Y40">
        <v>1</v>
      </c>
      <c r="AA40" s="39" t="s">
        <v>42334</v>
      </c>
      <c r="AB40">
        <v>1</v>
      </c>
      <c r="AD40" s="39" t="s">
        <v>42344</v>
      </c>
      <c r="AE40">
        <v>1</v>
      </c>
      <c r="AG40" s="39" t="s">
        <v>42336</v>
      </c>
      <c r="AH40">
        <v>1</v>
      </c>
      <c r="AJ40" s="39" t="s">
        <v>42337</v>
      </c>
      <c r="AK40">
        <v>1</v>
      </c>
      <c r="AM40" s="39" t="s">
        <v>42345</v>
      </c>
      <c r="AN40">
        <v>1</v>
      </c>
      <c r="AP40" s="39" t="s">
        <v>42339</v>
      </c>
      <c r="AQ40">
        <v>1</v>
      </c>
      <c r="AS40" s="39" t="s">
        <v>42346</v>
      </c>
      <c r="AT40">
        <v>1</v>
      </c>
    </row>
    <row r="41" spans="1:46" x14ac:dyDescent="0.3">
      <c r="A41">
        <v>40</v>
      </c>
      <c r="B41" s="1">
        <v>45876.540462962963</v>
      </c>
      <c r="C41" s="1">
        <v>45876.545104166667</v>
      </c>
      <c r="D41" s="39" t="s">
        <v>1358</v>
      </c>
      <c r="E41" s="39" t="s">
        <v>1359</v>
      </c>
      <c r="F41">
        <v>7</v>
      </c>
      <c r="I41" s="39" t="s">
        <v>14132</v>
      </c>
      <c r="J41">
        <v>0</v>
      </c>
      <c r="L41">
        <v>1</v>
      </c>
      <c r="M41">
        <v>0</v>
      </c>
      <c r="O41">
        <v>13</v>
      </c>
      <c r="P41">
        <v>0</v>
      </c>
      <c r="R41" s="39" t="s">
        <v>42333</v>
      </c>
      <c r="S41">
        <v>0</v>
      </c>
      <c r="U41" s="39" t="s">
        <v>35628</v>
      </c>
      <c r="V41">
        <v>1</v>
      </c>
      <c r="X41" s="39" t="s">
        <v>19936</v>
      </c>
      <c r="Y41">
        <v>0</v>
      </c>
      <c r="AA41" s="39" t="s">
        <v>42334</v>
      </c>
      <c r="AB41">
        <v>1</v>
      </c>
      <c r="AD41" s="39" t="s">
        <v>42344</v>
      </c>
      <c r="AE41">
        <v>1</v>
      </c>
      <c r="AG41" s="39" t="s">
        <v>42348</v>
      </c>
      <c r="AH41">
        <v>0</v>
      </c>
      <c r="AJ41" s="39" t="s">
        <v>42337</v>
      </c>
      <c r="AK41">
        <v>1</v>
      </c>
      <c r="AM41" s="39" t="s">
        <v>42345</v>
      </c>
      <c r="AN41">
        <v>1</v>
      </c>
      <c r="AP41" s="39" t="s">
        <v>42339</v>
      </c>
      <c r="AQ41">
        <v>1</v>
      </c>
      <c r="AS41" s="39" t="s">
        <v>42346</v>
      </c>
      <c r="AT41">
        <v>1</v>
      </c>
    </row>
    <row r="42" spans="1:46" x14ac:dyDescent="0.3">
      <c r="A42">
        <v>41</v>
      </c>
      <c r="B42" s="1">
        <v>45876.540752314817</v>
      </c>
      <c r="C42" s="1">
        <v>45876.545185185183</v>
      </c>
      <c r="D42" s="39" t="s">
        <v>1259</v>
      </c>
      <c r="E42" s="39" t="s">
        <v>1260</v>
      </c>
      <c r="F42">
        <v>8</v>
      </c>
      <c r="I42" s="39" t="s">
        <v>1260</v>
      </c>
      <c r="J42">
        <v>0</v>
      </c>
      <c r="L42">
        <v>1</v>
      </c>
      <c r="M42">
        <v>0</v>
      </c>
      <c r="O42">
        <v>14</v>
      </c>
      <c r="P42">
        <v>0</v>
      </c>
      <c r="R42" s="39" t="s">
        <v>42333</v>
      </c>
      <c r="S42">
        <v>0</v>
      </c>
      <c r="U42" s="39" t="s">
        <v>35628</v>
      </c>
      <c r="V42">
        <v>1</v>
      </c>
      <c r="X42" s="39" t="s">
        <v>35872</v>
      </c>
      <c r="Y42">
        <v>0</v>
      </c>
      <c r="AA42" s="39" t="s">
        <v>42334</v>
      </c>
      <c r="AB42">
        <v>1</v>
      </c>
      <c r="AD42" s="39" t="s">
        <v>42344</v>
      </c>
      <c r="AE42">
        <v>1</v>
      </c>
      <c r="AG42" s="39" t="s">
        <v>42336</v>
      </c>
      <c r="AH42">
        <v>1</v>
      </c>
      <c r="AJ42" s="39" t="s">
        <v>42337</v>
      </c>
      <c r="AK42">
        <v>1</v>
      </c>
      <c r="AM42" s="39" t="s">
        <v>42345</v>
      </c>
      <c r="AN42">
        <v>1</v>
      </c>
      <c r="AP42" s="39" t="s">
        <v>42339</v>
      </c>
      <c r="AQ42">
        <v>1</v>
      </c>
      <c r="AS42" s="39" t="s">
        <v>42346</v>
      </c>
      <c r="AT42">
        <v>1</v>
      </c>
    </row>
    <row r="43" spans="1:46" x14ac:dyDescent="0.3">
      <c r="A43">
        <v>42</v>
      </c>
      <c r="B43" s="1">
        <v>45876.540243055555</v>
      </c>
      <c r="C43" s="1">
        <v>45876.545185185183</v>
      </c>
      <c r="D43" s="39" t="s">
        <v>1336</v>
      </c>
      <c r="E43" s="39" t="s">
        <v>1337</v>
      </c>
      <c r="F43">
        <v>6</v>
      </c>
      <c r="I43" s="39" t="s">
        <v>5566</v>
      </c>
      <c r="J43">
        <v>0</v>
      </c>
      <c r="L43">
        <v>1</v>
      </c>
      <c r="M43">
        <v>0</v>
      </c>
      <c r="O43">
        <v>12</v>
      </c>
      <c r="P43">
        <v>0</v>
      </c>
      <c r="R43" s="39" t="s">
        <v>42354</v>
      </c>
      <c r="S43">
        <v>0</v>
      </c>
      <c r="U43" s="39" t="s">
        <v>38984</v>
      </c>
      <c r="V43">
        <v>0</v>
      </c>
      <c r="X43" s="39" t="s">
        <v>35628</v>
      </c>
      <c r="Y43">
        <v>0</v>
      </c>
      <c r="AA43" s="39" t="s">
        <v>42350</v>
      </c>
      <c r="AB43">
        <v>0</v>
      </c>
      <c r="AD43" s="39" t="s">
        <v>42344</v>
      </c>
      <c r="AE43">
        <v>1</v>
      </c>
      <c r="AG43" s="39" t="s">
        <v>42336</v>
      </c>
      <c r="AH43">
        <v>1</v>
      </c>
      <c r="AJ43" s="39" t="s">
        <v>42337</v>
      </c>
      <c r="AK43">
        <v>1</v>
      </c>
      <c r="AM43" s="39" t="s">
        <v>42345</v>
      </c>
      <c r="AN43">
        <v>1</v>
      </c>
      <c r="AP43" s="39" t="s">
        <v>42339</v>
      </c>
      <c r="AQ43">
        <v>1</v>
      </c>
      <c r="AS43" s="39" t="s">
        <v>42346</v>
      </c>
      <c r="AT43">
        <v>1</v>
      </c>
    </row>
    <row r="44" spans="1:46" x14ac:dyDescent="0.3">
      <c r="A44">
        <v>43</v>
      </c>
      <c r="B44" s="1">
        <v>45876.541192129633</v>
      </c>
      <c r="C44" s="1">
        <v>45876.545381944445</v>
      </c>
      <c r="D44" s="39" t="s">
        <v>1282</v>
      </c>
      <c r="E44" s="39" t="s">
        <v>1283</v>
      </c>
      <c r="F44">
        <v>8</v>
      </c>
      <c r="I44" s="39" t="s">
        <v>1283</v>
      </c>
      <c r="J44">
        <v>0</v>
      </c>
      <c r="L44">
        <v>1</v>
      </c>
      <c r="M44">
        <v>0</v>
      </c>
      <c r="O44">
        <v>15</v>
      </c>
      <c r="P44">
        <v>0</v>
      </c>
      <c r="R44" s="39" t="s">
        <v>42333</v>
      </c>
      <c r="S44">
        <v>0</v>
      </c>
      <c r="U44" s="39" t="s">
        <v>35628</v>
      </c>
      <c r="V44">
        <v>1</v>
      </c>
      <c r="X44" s="39" t="s">
        <v>19936</v>
      </c>
      <c r="Y44">
        <v>0</v>
      </c>
      <c r="AA44" s="39" t="s">
        <v>42334</v>
      </c>
      <c r="AB44">
        <v>1</v>
      </c>
      <c r="AD44" s="39" t="s">
        <v>42344</v>
      </c>
      <c r="AE44">
        <v>1</v>
      </c>
      <c r="AG44" s="39" t="s">
        <v>42336</v>
      </c>
      <c r="AH44">
        <v>1</v>
      </c>
      <c r="AJ44" s="39" t="s">
        <v>42337</v>
      </c>
      <c r="AK44">
        <v>1</v>
      </c>
      <c r="AM44" s="39" t="s">
        <v>42345</v>
      </c>
      <c r="AN44">
        <v>1</v>
      </c>
      <c r="AP44" s="39" t="s">
        <v>42339</v>
      </c>
      <c r="AQ44">
        <v>1</v>
      </c>
      <c r="AS44" s="39" t="s">
        <v>42346</v>
      </c>
      <c r="AT44">
        <v>1</v>
      </c>
    </row>
    <row r="45" spans="1:46" x14ac:dyDescent="0.3">
      <c r="A45">
        <v>44</v>
      </c>
      <c r="B45" s="1">
        <v>45876.540844907409</v>
      </c>
      <c r="C45" s="1">
        <v>45876.54582175926</v>
      </c>
      <c r="D45" s="39" t="s">
        <v>1484</v>
      </c>
      <c r="E45" s="39" t="s">
        <v>1485</v>
      </c>
      <c r="F45">
        <v>9</v>
      </c>
      <c r="I45" s="39" t="s">
        <v>1486</v>
      </c>
      <c r="J45">
        <v>0</v>
      </c>
      <c r="L45">
        <v>1</v>
      </c>
      <c r="M45">
        <v>0</v>
      </c>
      <c r="O45">
        <v>9</v>
      </c>
      <c r="P45">
        <v>0</v>
      </c>
      <c r="R45" s="39" t="s">
        <v>42354</v>
      </c>
      <c r="S45">
        <v>0</v>
      </c>
      <c r="U45" s="39" t="s">
        <v>35628</v>
      </c>
      <c r="V45">
        <v>1</v>
      </c>
      <c r="X45" s="39" t="s">
        <v>42343</v>
      </c>
      <c r="Y45">
        <v>1</v>
      </c>
      <c r="AA45" s="39" t="s">
        <v>42334</v>
      </c>
      <c r="AB45">
        <v>1</v>
      </c>
      <c r="AD45" s="39" t="s">
        <v>42344</v>
      </c>
      <c r="AE45">
        <v>1</v>
      </c>
      <c r="AG45" s="39" t="s">
        <v>42336</v>
      </c>
      <c r="AH45">
        <v>1</v>
      </c>
      <c r="AJ45" s="39" t="s">
        <v>42337</v>
      </c>
      <c r="AK45">
        <v>1</v>
      </c>
      <c r="AM45" s="39" t="s">
        <v>42345</v>
      </c>
      <c r="AN45">
        <v>1</v>
      </c>
      <c r="AP45" s="39" t="s">
        <v>42339</v>
      </c>
      <c r="AQ45">
        <v>1</v>
      </c>
      <c r="AS45" s="39" t="s">
        <v>42346</v>
      </c>
      <c r="AT45">
        <v>1</v>
      </c>
    </row>
    <row r="46" spans="1:46" x14ac:dyDescent="0.3">
      <c r="A46">
        <v>45</v>
      </c>
      <c r="B46" s="1">
        <v>45876.542326388888</v>
      </c>
      <c r="C46" s="1">
        <v>45876.546620370369</v>
      </c>
      <c r="D46" s="39" t="s">
        <v>1440</v>
      </c>
      <c r="E46" s="39" t="s">
        <v>1441</v>
      </c>
      <c r="F46">
        <v>8</v>
      </c>
      <c r="I46" s="39" t="s">
        <v>1441</v>
      </c>
      <c r="J46">
        <v>0</v>
      </c>
      <c r="L46">
        <v>1</v>
      </c>
      <c r="M46">
        <v>0</v>
      </c>
      <c r="O46">
        <v>4</v>
      </c>
      <c r="P46">
        <v>0</v>
      </c>
      <c r="R46" s="39" t="s">
        <v>42347</v>
      </c>
      <c r="S46">
        <v>0</v>
      </c>
      <c r="U46" s="39" t="s">
        <v>35628</v>
      </c>
      <c r="V46">
        <v>1</v>
      </c>
      <c r="X46" s="39" t="s">
        <v>19936</v>
      </c>
      <c r="Y46">
        <v>0</v>
      </c>
      <c r="AA46" s="39" t="s">
        <v>42334</v>
      </c>
      <c r="AB46">
        <v>1</v>
      </c>
      <c r="AD46" s="39" t="s">
        <v>42344</v>
      </c>
      <c r="AE46">
        <v>1</v>
      </c>
      <c r="AG46" s="39" t="s">
        <v>42336</v>
      </c>
      <c r="AH46">
        <v>1</v>
      </c>
      <c r="AJ46" s="39" t="s">
        <v>42337</v>
      </c>
      <c r="AK46">
        <v>1</v>
      </c>
      <c r="AM46" s="39" t="s">
        <v>42345</v>
      </c>
      <c r="AN46">
        <v>1</v>
      </c>
      <c r="AP46" s="39" t="s">
        <v>42339</v>
      </c>
      <c r="AQ46">
        <v>1</v>
      </c>
      <c r="AS46" s="39" t="s">
        <v>42346</v>
      </c>
      <c r="AT46">
        <v>1</v>
      </c>
    </row>
    <row r="47" spans="1:46" x14ac:dyDescent="0.3">
      <c r="A47">
        <v>46</v>
      </c>
      <c r="B47" s="1">
        <v>45876.540671296294</v>
      </c>
      <c r="C47" s="1">
        <v>45876.546620370369</v>
      </c>
      <c r="D47" s="39" t="s">
        <v>1294</v>
      </c>
      <c r="E47" s="39" t="s">
        <v>1295</v>
      </c>
      <c r="F47">
        <v>7</v>
      </c>
      <c r="I47" s="39" t="s">
        <v>1295</v>
      </c>
      <c r="J47">
        <v>0</v>
      </c>
      <c r="L47">
        <v>1</v>
      </c>
      <c r="M47">
        <v>0</v>
      </c>
      <c r="O47">
        <v>3</v>
      </c>
      <c r="P47">
        <v>0</v>
      </c>
      <c r="R47" s="39" t="s">
        <v>42354</v>
      </c>
      <c r="S47">
        <v>0</v>
      </c>
      <c r="U47" s="39" t="s">
        <v>38984</v>
      </c>
      <c r="V47">
        <v>0</v>
      </c>
      <c r="X47" s="39" t="s">
        <v>42343</v>
      </c>
      <c r="Y47">
        <v>1</v>
      </c>
      <c r="AA47" s="39" t="s">
        <v>42334</v>
      </c>
      <c r="AB47">
        <v>1</v>
      </c>
      <c r="AD47" s="39" t="s">
        <v>42344</v>
      </c>
      <c r="AE47">
        <v>1</v>
      </c>
      <c r="AG47" s="39" t="s">
        <v>42336</v>
      </c>
      <c r="AH47">
        <v>1</v>
      </c>
      <c r="AJ47" s="39" t="s">
        <v>42337</v>
      </c>
      <c r="AK47">
        <v>1</v>
      </c>
      <c r="AM47" s="39" t="s">
        <v>42352</v>
      </c>
      <c r="AN47">
        <v>0</v>
      </c>
      <c r="AP47" s="39" t="s">
        <v>42339</v>
      </c>
      <c r="AQ47">
        <v>1</v>
      </c>
      <c r="AS47" s="39" t="s">
        <v>42346</v>
      </c>
      <c r="AT47">
        <v>1</v>
      </c>
    </row>
    <row r="48" spans="1:46" x14ac:dyDescent="0.3">
      <c r="A48">
        <v>47</v>
      </c>
      <c r="B48" s="1">
        <v>45876.540138888886</v>
      </c>
      <c r="C48" s="1">
        <v>45876.546655092592</v>
      </c>
      <c r="D48" s="39" t="s">
        <v>1119</v>
      </c>
      <c r="E48" s="39" t="s">
        <v>1120</v>
      </c>
      <c r="F48">
        <v>9</v>
      </c>
      <c r="I48" s="39" t="s">
        <v>1120</v>
      </c>
      <c r="J48">
        <v>0</v>
      </c>
      <c r="L48">
        <v>1</v>
      </c>
      <c r="M48">
        <v>0</v>
      </c>
      <c r="O48">
        <v>16</v>
      </c>
      <c r="P48">
        <v>0</v>
      </c>
      <c r="R48" s="39" t="s">
        <v>42347</v>
      </c>
      <c r="S48">
        <v>0</v>
      </c>
      <c r="U48" s="39" t="s">
        <v>35628</v>
      </c>
      <c r="V48">
        <v>1</v>
      </c>
      <c r="X48" s="39" t="s">
        <v>42343</v>
      </c>
      <c r="Y48">
        <v>1</v>
      </c>
      <c r="AA48" s="39" t="s">
        <v>42334</v>
      </c>
      <c r="AB48">
        <v>1</v>
      </c>
      <c r="AD48" s="39" t="s">
        <v>42344</v>
      </c>
      <c r="AE48">
        <v>1</v>
      </c>
      <c r="AG48" s="39" t="s">
        <v>42336</v>
      </c>
      <c r="AH48">
        <v>1</v>
      </c>
      <c r="AJ48" s="39" t="s">
        <v>42337</v>
      </c>
      <c r="AK48">
        <v>1</v>
      </c>
      <c r="AM48" s="39" t="s">
        <v>42345</v>
      </c>
      <c r="AN48">
        <v>1</v>
      </c>
      <c r="AP48" s="39" t="s">
        <v>42339</v>
      </c>
      <c r="AQ48">
        <v>1</v>
      </c>
      <c r="AS48" s="39" t="s">
        <v>42346</v>
      </c>
      <c r="AT48">
        <v>1</v>
      </c>
    </row>
    <row r="49" spans="1:46" x14ac:dyDescent="0.3">
      <c r="A49">
        <v>48</v>
      </c>
      <c r="B49" s="1">
        <v>45876.541446759256</v>
      </c>
      <c r="C49" s="1">
        <v>45876.546666666669</v>
      </c>
      <c r="D49" s="39" t="s">
        <v>1429</v>
      </c>
      <c r="E49" s="39" t="s">
        <v>1430</v>
      </c>
      <c r="F49">
        <v>8</v>
      </c>
      <c r="I49" s="39" t="s">
        <v>1430</v>
      </c>
      <c r="J49">
        <v>0</v>
      </c>
      <c r="L49">
        <v>1</v>
      </c>
      <c r="M49">
        <v>0</v>
      </c>
      <c r="O49">
        <v>17</v>
      </c>
      <c r="P49">
        <v>0</v>
      </c>
      <c r="R49" s="39" t="s">
        <v>42354</v>
      </c>
      <c r="S49">
        <v>0</v>
      </c>
      <c r="U49" s="39" t="s">
        <v>35628</v>
      </c>
      <c r="V49">
        <v>1</v>
      </c>
      <c r="X49" s="39" t="s">
        <v>42343</v>
      </c>
      <c r="Y49">
        <v>1</v>
      </c>
      <c r="AA49" s="39" t="s">
        <v>42350</v>
      </c>
      <c r="AB49">
        <v>0</v>
      </c>
      <c r="AD49" s="39" t="s">
        <v>42344</v>
      </c>
      <c r="AE49">
        <v>1</v>
      </c>
      <c r="AG49" s="39" t="s">
        <v>42336</v>
      </c>
      <c r="AH49">
        <v>1</v>
      </c>
      <c r="AJ49" s="39" t="s">
        <v>42337</v>
      </c>
      <c r="AK49">
        <v>1</v>
      </c>
      <c r="AM49" s="39" t="s">
        <v>42345</v>
      </c>
      <c r="AN49">
        <v>1</v>
      </c>
      <c r="AP49" s="39" t="s">
        <v>42339</v>
      </c>
      <c r="AQ49">
        <v>1</v>
      </c>
      <c r="AS49" s="39" t="s">
        <v>42346</v>
      </c>
      <c r="AT49">
        <v>1</v>
      </c>
    </row>
    <row r="50" spans="1:46" x14ac:dyDescent="0.3">
      <c r="A50">
        <v>49</v>
      </c>
      <c r="B50" s="1">
        <v>45876.543090277781</v>
      </c>
      <c r="C50" s="1">
        <v>45876.546793981484</v>
      </c>
      <c r="D50" s="39" t="s">
        <v>1201</v>
      </c>
      <c r="E50" s="39" t="s">
        <v>1202</v>
      </c>
      <c r="F50">
        <v>8</v>
      </c>
      <c r="I50" s="39" t="s">
        <v>1202</v>
      </c>
      <c r="J50">
        <v>0</v>
      </c>
      <c r="L50">
        <v>1</v>
      </c>
      <c r="M50">
        <v>0</v>
      </c>
      <c r="O50">
        <v>10</v>
      </c>
      <c r="P50">
        <v>0</v>
      </c>
      <c r="R50" s="39" t="s">
        <v>42333</v>
      </c>
      <c r="S50">
        <v>0</v>
      </c>
      <c r="U50" s="39" t="s">
        <v>35628</v>
      </c>
      <c r="V50">
        <v>1</v>
      </c>
      <c r="X50" s="39" t="s">
        <v>42343</v>
      </c>
      <c r="Y50">
        <v>1</v>
      </c>
      <c r="AA50" s="39" t="s">
        <v>42334</v>
      </c>
      <c r="AB50">
        <v>1</v>
      </c>
      <c r="AD50" s="39" t="s">
        <v>42344</v>
      </c>
      <c r="AE50">
        <v>1</v>
      </c>
      <c r="AG50" s="39" t="s">
        <v>42336</v>
      </c>
      <c r="AH50">
        <v>1</v>
      </c>
      <c r="AJ50" s="39" t="s">
        <v>42337</v>
      </c>
      <c r="AK50">
        <v>1</v>
      </c>
      <c r="AM50" s="39" t="s">
        <v>42345</v>
      </c>
      <c r="AN50">
        <v>1</v>
      </c>
      <c r="AP50" s="39" t="s">
        <v>42360</v>
      </c>
      <c r="AQ50">
        <v>0</v>
      </c>
      <c r="AS50" s="39" t="s">
        <v>42346</v>
      </c>
      <c r="AT50">
        <v>1</v>
      </c>
    </row>
    <row r="51" spans="1:46" x14ac:dyDescent="0.3">
      <c r="A51">
        <v>50</v>
      </c>
      <c r="B51" s="1">
        <v>45876.540949074071</v>
      </c>
      <c r="C51" s="1">
        <v>45876.5468287037</v>
      </c>
      <c r="D51" s="39" t="s">
        <v>1379</v>
      </c>
      <c r="E51" s="39" t="s">
        <v>1380</v>
      </c>
      <c r="F51">
        <v>9</v>
      </c>
      <c r="I51" s="39" t="s">
        <v>1381</v>
      </c>
      <c r="J51">
        <v>0</v>
      </c>
      <c r="L51">
        <v>1</v>
      </c>
      <c r="M51">
        <v>0</v>
      </c>
      <c r="O51">
        <v>6</v>
      </c>
      <c r="P51">
        <v>0</v>
      </c>
      <c r="R51" s="39" t="s">
        <v>42354</v>
      </c>
      <c r="S51">
        <v>0</v>
      </c>
      <c r="U51" s="39" t="s">
        <v>35628</v>
      </c>
      <c r="V51">
        <v>1</v>
      </c>
      <c r="X51" s="39" t="s">
        <v>42343</v>
      </c>
      <c r="Y51">
        <v>1</v>
      </c>
      <c r="AA51" s="39" t="s">
        <v>42334</v>
      </c>
      <c r="AB51">
        <v>1</v>
      </c>
      <c r="AD51" s="39" t="s">
        <v>42344</v>
      </c>
      <c r="AE51">
        <v>1</v>
      </c>
      <c r="AG51" s="39" t="s">
        <v>42336</v>
      </c>
      <c r="AH51">
        <v>1</v>
      </c>
      <c r="AJ51" s="39" t="s">
        <v>42337</v>
      </c>
      <c r="AK51">
        <v>1</v>
      </c>
      <c r="AM51" s="39" t="s">
        <v>42345</v>
      </c>
      <c r="AN51">
        <v>1</v>
      </c>
      <c r="AP51" s="39" t="s">
        <v>42339</v>
      </c>
      <c r="AQ51">
        <v>1</v>
      </c>
      <c r="AS51" s="39" t="s">
        <v>42346</v>
      </c>
      <c r="AT51">
        <v>1</v>
      </c>
    </row>
    <row r="52" spans="1:46" x14ac:dyDescent="0.3">
      <c r="A52">
        <v>51</v>
      </c>
      <c r="B52" s="1">
        <v>45876.540752314817</v>
      </c>
      <c r="C52" s="1">
        <v>45876.547013888892</v>
      </c>
      <c r="D52" s="39" t="s">
        <v>1304</v>
      </c>
      <c r="E52" s="39" t="s">
        <v>1305</v>
      </c>
      <c r="F52">
        <v>8</v>
      </c>
      <c r="I52" s="39" t="s">
        <v>6829</v>
      </c>
      <c r="J52">
        <v>0</v>
      </c>
      <c r="L52">
        <v>1</v>
      </c>
      <c r="M52">
        <v>0</v>
      </c>
      <c r="O52">
        <v>18</v>
      </c>
      <c r="P52">
        <v>0</v>
      </c>
      <c r="R52" s="39" t="s">
        <v>42341</v>
      </c>
      <c r="S52">
        <v>1</v>
      </c>
      <c r="U52" s="39" t="s">
        <v>35628</v>
      </c>
      <c r="V52">
        <v>1</v>
      </c>
      <c r="X52" s="39" t="s">
        <v>42343</v>
      </c>
      <c r="Y52">
        <v>1</v>
      </c>
      <c r="AA52" s="39" t="s">
        <v>42350</v>
      </c>
      <c r="AB52">
        <v>0</v>
      </c>
      <c r="AD52" s="39" t="s">
        <v>42344</v>
      </c>
      <c r="AE52">
        <v>1</v>
      </c>
      <c r="AG52" s="39" t="s">
        <v>42336</v>
      </c>
      <c r="AH52">
        <v>1</v>
      </c>
      <c r="AJ52" s="39" t="s">
        <v>42356</v>
      </c>
      <c r="AK52">
        <v>0</v>
      </c>
      <c r="AM52" s="39" t="s">
        <v>42345</v>
      </c>
      <c r="AN52">
        <v>1</v>
      </c>
      <c r="AP52" s="39" t="s">
        <v>42339</v>
      </c>
      <c r="AQ52">
        <v>1</v>
      </c>
      <c r="AS52" s="39" t="s">
        <v>42346</v>
      </c>
      <c r="AT52">
        <v>1</v>
      </c>
    </row>
    <row r="53" spans="1:46" x14ac:dyDescent="0.3">
      <c r="A53">
        <v>52</v>
      </c>
      <c r="B53" s="1">
        <v>45876.542638888888</v>
      </c>
      <c r="C53" s="1">
        <v>45876.547013888892</v>
      </c>
      <c r="D53" s="39" t="s">
        <v>1326</v>
      </c>
      <c r="E53" s="39" t="s">
        <v>1327</v>
      </c>
      <c r="F53">
        <v>6</v>
      </c>
      <c r="I53" s="39" t="s">
        <v>1328</v>
      </c>
      <c r="J53">
        <v>0</v>
      </c>
      <c r="L53">
        <v>1</v>
      </c>
      <c r="M53">
        <v>0</v>
      </c>
      <c r="O53">
        <v>20</v>
      </c>
      <c r="P53">
        <v>0</v>
      </c>
      <c r="R53" s="39" t="s">
        <v>42347</v>
      </c>
      <c r="S53">
        <v>0</v>
      </c>
      <c r="U53" s="39" t="s">
        <v>35628</v>
      </c>
      <c r="V53">
        <v>1</v>
      </c>
      <c r="X53" s="39" t="s">
        <v>35628</v>
      </c>
      <c r="Y53">
        <v>0</v>
      </c>
      <c r="AA53" s="39" t="s">
        <v>42350</v>
      </c>
      <c r="AB53">
        <v>0</v>
      </c>
      <c r="AD53" s="39" t="s">
        <v>42344</v>
      </c>
      <c r="AE53">
        <v>1</v>
      </c>
      <c r="AG53" s="39" t="s">
        <v>42336</v>
      </c>
      <c r="AH53">
        <v>1</v>
      </c>
      <c r="AJ53" s="39" t="s">
        <v>42337</v>
      </c>
      <c r="AK53">
        <v>1</v>
      </c>
      <c r="AM53" s="39" t="s">
        <v>42345</v>
      </c>
      <c r="AN53">
        <v>1</v>
      </c>
      <c r="AP53" s="39" t="s">
        <v>42339</v>
      </c>
      <c r="AQ53">
        <v>1</v>
      </c>
      <c r="AS53" s="39" t="s">
        <v>42358</v>
      </c>
      <c r="AT53">
        <v>0</v>
      </c>
    </row>
    <row r="54" spans="1:46" x14ac:dyDescent="0.3">
      <c r="A54">
        <v>53</v>
      </c>
      <c r="B54" s="1">
        <v>45876.545983796299</v>
      </c>
      <c r="C54" s="1">
        <v>45876.547407407408</v>
      </c>
      <c r="D54" s="39" t="s">
        <v>1270</v>
      </c>
      <c r="E54" s="39" t="s">
        <v>1271</v>
      </c>
      <c r="F54">
        <v>9</v>
      </c>
      <c r="I54" s="39" t="s">
        <v>1272</v>
      </c>
      <c r="J54">
        <v>0</v>
      </c>
      <c r="L54">
        <v>1</v>
      </c>
      <c r="M54">
        <v>0</v>
      </c>
      <c r="O54">
        <v>2</v>
      </c>
      <c r="P54">
        <v>0</v>
      </c>
      <c r="R54" s="39" t="s">
        <v>42333</v>
      </c>
      <c r="S54">
        <v>0</v>
      </c>
      <c r="U54" s="39" t="s">
        <v>35628</v>
      </c>
      <c r="V54">
        <v>1</v>
      </c>
      <c r="X54" s="39" t="s">
        <v>42343</v>
      </c>
      <c r="Y54">
        <v>1</v>
      </c>
      <c r="AA54" s="39" t="s">
        <v>42334</v>
      </c>
      <c r="AB54">
        <v>1</v>
      </c>
      <c r="AD54" s="39" t="s">
        <v>42344</v>
      </c>
      <c r="AE54">
        <v>1</v>
      </c>
      <c r="AG54" s="39" t="s">
        <v>42336</v>
      </c>
      <c r="AH54">
        <v>1</v>
      </c>
      <c r="AJ54" s="39" t="s">
        <v>42337</v>
      </c>
      <c r="AK54">
        <v>1</v>
      </c>
      <c r="AM54" s="39" t="s">
        <v>42345</v>
      </c>
      <c r="AN54">
        <v>1</v>
      </c>
      <c r="AP54" s="39" t="s">
        <v>42339</v>
      </c>
      <c r="AQ54">
        <v>1</v>
      </c>
      <c r="AS54" s="39" t="s">
        <v>42346</v>
      </c>
      <c r="AT54">
        <v>1</v>
      </c>
    </row>
    <row r="55" spans="1:46" x14ac:dyDescent="0.3">
      <c r="A55">
        <v>54</v>
      </c>
      <c r="B55" s="1">
        <v>45876.540752314817</v>
      </c>
      <c r="C55" s="1">
        <v>45876.547500000001</v>
      </c>
      <c r="D55" s="39" t="s">
        <v>990</v>
      </c>
      <c r="E55" s="39" t="s">
        <v>991</v>
      </c>
      <c r="F55">
        <v>7</v>
      </c>
      <c r="I55" s="39" t="s">
        <v>991</v>
      </c>
      <c r="J55">
        <v>0</v>
      </c>
      <c r="L55">
        <v>1</v>
      </c>
      <c r="M55">
        <v>0</v>
      </c>
      <c r="O55">
        <v>28</v>
      </c>
      <c r="P55">
        <v>0</v>
      </c>
      <c r="R55" s="39" t="s">
        <v>42354</v>
      </c>
      <c r="S55">
        <v>0</v>
      </c>
      <c r="U55" s="39" t="s">
        <v>35628</v>
      </c>
      <c r="V55">
        <v>1</v>
      </c>
      <c r="X55" s="39" t="s">
        <v>42343</v>
      </c>
      <c r="Y55">
        <v>1</v>
      </c>
      <c r="AA55" s="39" t="s">
        <v>42334</v>
      </c>
      <c r="AB55">
        <v>1</v>
      </c>
      <c r="AD55" s="39" t="s">
        <v>42344</v>
      </c>
      <c r="AE55">
        <v>1</v>
      </c>
      <c r="AG55" s="39" t="s">
        <v>42336</v>
      </c>
      <c r="AH55">
        <v>1</v>
      </c>
      <c r="AJ55" s="39" t="s">
        <v>42337</v>
      </c>
      <c r="AK55">
        <v>1</v>
      </c>
      <c r="AM55" s="39" t="s">
        <v>42352</v>
      </c>
      <c r="AN55">
        <v>0</v>
      </c>
      <c r="AP55" s="39" t="s">
        <v>42360</v>
      </c>
      <c r="AQ55">
        <v>0</v>
      </c>
      <c r="AS55" s="39" t="s">
        <v>42346</v>
      </c>
      <c r="AT55">
        <v>1</v>
      </c>
    </row>
    <row r="56" spans="1:46" x14ac:dyDescent="0.3">
      <c r="A56">
        <v>55</v>
      </c>
      <c r="B56" s="1">
        <v>45876.540763888886</v>
      </c>
      <c r="C56" s="1">
        <v>45876.547546296293</v>
      </c>
      <c r="D56" s="39" t="s">
        <v>1242</v>
      </c>
      <c r="E56" s="39" t="s">
        <v>1243</v>
      </c>
      <c r="F56">
        <v>9</v>
      </c>
      <c r="I56" s="39" t="s">
        <v>1244</v>
      </c>
      <c r="J56">
        <v>0</v>
      </c>
      <c r="L56">
        <v>1</v>
      </c>
      <c r="M56">
        <v>0</v>
      </c>
      <c r="O56">
        <v>11</v>
      </c>
      <c r="P56">
        <v>0</v>
      </c>
      <c r="R56" s="39" t="s">
        <v>42333</v>
      </c>
      <c r="S56">
        <v>0</v>
      </c>
      <c r="U56" s="39" t="s">
        <v>35628</v>
      </c>
      <c r="V56">
        <v>1</v>
      </c>
      <c r="X56" s="39" t="s">
        <v>42343</v>
      </c>
      <c r="Y56">
        <v>1</v>
      </c>
      <c r="AA56" s="39" t="s">
        <v>42334</v>
      </c>
      <c r="AB56">
        <v>1</v>
      </c>
      <c r="AD56" s="39" t="s">
        <v>42344</v>
      </c>
      <c r="AE56">
        <v>1</v>
      </c>
      <c r="AG56" s="39" t="s">
        <v>42336</v>
      </c>
      <c r="AH56">
        <v>1</v>
      </c>
      <c r="AJ56" s="39" t="s">
        <v>42337</v>
      </c>
      <c r="AK56">
        <v>1</v>
      </c>
      <c r="AM56" s="39" t="s">
        <v>42345</v>
      </c>
      <c r="AN56">
        <v>1</v>
      </c>
      <c r="AP56" s="39" t="s">
        <v>42339</v>
      </c>
      <c r="AQ56">
        <v>1</v>
      </c>
      <c r="AS56" s="39" t="s">
        <v>42346</v>
      </c>
      <c r="AT56">
        <v>1</v>
      </c>
    </row>
    <row r="57" spans="1:46" x14ac:dyDescent="0.3">
      <c r="A57">
        <v>56</v>
      </c>
      <c r="B57" s="1">
        <v>45876.540960648148</v>
      </c>
      <c r="C57" s="1">
        <v>45876.547731481478</v>
      </c>
      <c r="D57" s="39" t="s">
        <v>1473</v>
      </c>
      <c r="E57" s="39" t="s">
        <v>1474</v>
      </c>
      <c r="F57">
        <v>7</v>
      </c>
      <c r="I57" s="39" t="s">
        <v>1475</v>
      </c>
      <c r="J57">
        <v>0</v>
      </c>
      <c r="L57">
        <v>1</v>
      </c>
      <c r="M57">
        <v>0</v>
      </c>
      <c r="O57">
        <v>21</v>
      </c>
      <c r="P57">
        <v>0</v>
      </c>
      <c r="R57" s="39" t="s">
        <v>42347</v>
      </c>
      <c r="S57">
        <v>0</v>
      </c>
      <c r="U57" s="39" t="s">
        <v>35628</v>
      </c>
      <c r="V57">
        <v>1</v>
      </c>
      <c r="X57" s="39" t="s">
        <v>42343</v>
      </c>
      <c r="Y57">
        <v>1</v>
      </c>
      <c r="AA57" s="39" t="s">
        <v>42334</v>
      </c>
      <c r="AB57">
        <v>1</v>
      </c>
      <c r="AD57" s="39" t="s">
        <v>42357</v>
      </c>
      <c r="AE57">
        <v>0</v>
      </c>
      <c r="AG57" s="39" t="s">
        <v>42348</v>
      </c>
      <c r="AH57">
        <v>0</v>
      </c>
      <c r="AJ57" s="39" t="s">
        <v>42337</v>
      </c>
      <c r="AK57">
        <v>1</v>
      </c>
      <c r="AM57" s="39" t="s">
        <v>42345</v>
      </c>
      <c r="AN57">
        <v>1</v>
      </c>
      <c r="AP57" s="39" t="s">
        <v>42339</v>
      </c>
      <c r="AQ57">
        <v>1</v>
      </c>
      <c r="AS57" s="39" t="s">
        <v>42346</v>
      </c>
      <c r="AT57">
        <v>1</v>
      </c>
    </row>
    <row r="58" spans="1:46" x14ac:dyDescent="0.3">
      <c r="A58">
        <v>57</v>
      </c>
      <c r="B58" s="1">
        <v>45876.541134259256</v>
      </c>
      <c r="C58" s="1">
        <v>45876.547812500001</v>
      </c>
      <c r="D58" s="39" t="s">
        <v>1368</v>
      </c>
      <c r="E58" s="39" t="s">
        <v>1369</v>
      </c>
      <c r="F58">
        <v>8</v>
      </c>
      <c r="I58" s="39" t="s">
        <v>1369</v>
      </c>
      <c r="J58">
        <v>0</v>
      </c>
      <c r="L58">
        <v>1</v>
      </c>
      <c r="M58">
        <v>0</v>
      </c>
      <c r="O58">
        <v>5</v>
      </c>
      <c r="P58">
        <v>0</v>
      </c>
      <c r="R58" s="39" t="s">
        <v>42333</v>
      </c>
      <c r="S58">
        <v>0</v>
      </c>
      <c r="U58" s="39" t="s">
        <v>35628</v>
      </c>
      <c r="V58">
        <v>1</v>
      </c>
      <c r="X58" s="39" t="s">
        <v>19936</v>
      </c>
      <c r="Y58">
        <v>0</v>
      </c>
      <c r="AA58" s="39" t="s">
        <v>42334</v>
      </c>
      <c r="AB58">
        <v>1</v>
      </c>
      <c r="AD58" s="39" t="s">
        <v>42344</v>
      </c>
      <c r="AE58">
        <v>1</v>
      </c>
      <c r="AG58" s="39" t="s">
        <v>42336</v>
      </c>
      <c r="AH58">
        <v>1</v>
      </c>
      <c r="AJ58" s="39" t="s">
        <v>42337</v>
      </c>
      <c r="AK58">
        <v>1</v>
      </c>
      <c r="AM58" s="39" t="s">
        <v>42345</v>
      </c>
      <c r="AN58">
        <v>1</v>
      </c>
      <c r="AP58" s="39" t="s">
        <v>42339</v>
      </c>
      <c r="AQ58">
        <v>1</v>
      </c>
      <c r="AS58" s="39" t="s">
        <v>42346</v>
      </c>
      <c r="AT58">
        <v>1</v>
      </c>
    </row>
    <row r="59" spans="1:46" x14ac:dyDescent="0.3">
      <c r="A59">
        <v>58</v>
      </c>
      <c r="B59" s="1">
        <v>45876.540949074071</v>
      </c>
      <c r="C59" s="1">
        <v>45876.548379629632</v>
      </c>
      <c r="D59" s="39" t="s">
        <v>1409</v>
      </c>
      <c r="E59" s="39" t="s">
        <v>1410</v>
      </c>
      <c r="F59">
        <v>8</v>
      </c>
      <c r="I59" s="39" t="s">
        <v>1410</v>
      </c>
      <c r="J59">
        <v>0</v>
      </c>
      <c r="L59">
        <v>1</v>
      </c>
      <c r="M59">
        <v>0</v>
      </c>
      <c r="O59">
        <v>26</v>
      </c>
      <c r="P59">
        <v>0</v>
      </c>
      <c r="R59" s="39" t="s">
        <v>42347</v>
      </c>
      <c r="S59">
        <v>0</v>
      </c>
      <c r="U59" s="39" t="s">
        <v>35628</v>
      </c>
      <c r="V59">
        <v>1</v>
      </c>
      <c r="X59" s="39" t="s">
        <v>42343</v>
      </c>
      <c r="Y59">
        <v>1</v>
      </c>
      <c r="AA59" s="39" t="s">
        <v>42362</v>
      </c>
      <c r="AB59">
        <v>0</v>
      </c>
      <c r="AD59" s="39" t="s">
        <v>42344</v>
      </c>
      <c r="AE59">
        <v>1</v>
      </c>
      <c r="AG59" s="39" t="s">
        <v>42336</v>
      </c>
      <c r="AH59">
        <v>1</v>
      </c>
      <c r="AJ59" s="39" t="s">
        <v>42337</v>
      </c>
      <c r="AK59">
        <v>1</v>
      </c>
      <c r="AM59" s="39" t="s">
        <v>42345</v>
      </c>
      <c r="AN59">
        <v>1</v>
      </c>
      <c r="AP59" s="39" t="s">
        <v>42339</v>
      </c>
      <c r="AQ59">
        <v>1</v>
      </c>
      <c r="AS59" s="39" t="s">
        <v>42346</v>
      </c>
      <c r="AT59">
        <v>1</v>
      </c>
    </row>
    <row r="60" spans="1:46" x14ac:dyDescent="0.3">
      <c r="A60">
        <v>59</v>
      </c>
      <c r="B60" s="1">
        <v>45876.540949074071</v>
      </c>
      <c r="C60" s="1">
        <v>45876.548564814817</v>
      </c>
      <c r="D60" s="39" t="s">
        <v>1419</v>
      </c>
      <c r="E60" s="39" t="s">
        <v>1420</v>
      </c>
      <c r="F60">
        <v>5</v>
      </c>
      <c r="I60" s="39" t="s">
        <v>1420</v>
      </c>
      <c r="J60">
        <v>0</v>
      </c>
      <c r="L60">
        <v>1</v>
      </c>
      <c r="M60">
        <v>0</v>
      </c>
      <c r="O60">
        <v>25</v>
      </c>
      <c r="P60">
        <v>0</v>
      </c>
      <c r="R60" s="39" t="s">
        <v>42347</v>
      </c>
      <c r="S60">
        <v>0</v>
      </c>
      <c r="U60" s="39" t="s">
        <v>35628</v>
      </c>
      <c r="V60">
        <v>1</v>
      </c>
      <c r="X60" s="39" t="s">
        <v>19936</v>
      </c>
      <c r="Y60">
        <v>0</v>
      </c>
      <c r="AA60" s="39" t="s">
        <v>42362</v>
      </c>
      <c r="AB60">
        <v>0</v>
      </c>
      <c r="AD60" s="39" t="s">
        <v>42344</v>
      </c>
      <c r="AE60">
        <v>1</v>
      </c>
      <c r="AG60" s="39" t="s">
        <v>42348</v>
      </c>
      <c r="AH60">
        <v>0</v>
      </c>
      <c r="AJ60" s="39" t="s">
        <v>42337</v>
      </c>
      <c r="AK60">
        <v>1</v>
      </c>
      <c r="AM60" s="39" t="s">
        <v>42345</v>
      </c>
      <c r="AN60">
        <v>1</v>
      </c>
      <c r="AP60" s="39" t="s">
        <v>42339</v>
      </c>
      <c r="AQ60">
        <v>1</v>
      </c>
      <c r="AS60" s="39" t="s">
        <v>42358</v>
      </c>
      <c r="AT60">
        <v>0</v>
      </c>
    </row>
    <row r="61" spans="1:46" x14ac:dyDescent="0.3">
      <c r="A61">
        <v>60</v>
      </c>
      <c r="B61" s="1">
        <v>45876.540659722225</v>
      </c>
      <c r="C61" s="1">
        <v>45876.548576388886</v>
      </c>
      <c r="D61" s="39" t="s">
        <v>1388</v>
      </c>
      <c r="E61" s="39" t="s">
        <v>1389</v>
      </c>
      <c r="F61">
        <v>6</v>
      </c>
      <c r="I61" s="39" t="s">
        <v>6547</v>
      </c>
      <c r="J61">
        <v>0</v>
      </c>
      <c r="L61">
        <v>1</v>
      </c>
      <c r="M61">
        <v>0</v>
      </c>
      <c r="O61">
        <v>29</v>
      </c>
      <c r="P61">
        <v>0</v>
      </c>
      <c r="R61" s="39" t="s">
        <v>42333</v>
      </c>
      <c r="S61">
        <v>0</v>
      </c>
      <c r="U61" s="39" t="s">
        <v>42363</v>
      </c>
      <c r="V61">
        <v>0</v>
      </c>
      <c r="X61" s="39" t="s">
        <v>42343</v>
      </c>
      <c r="Y61">
        <v>1</v>
      </c>
      <c r="AA61" s="39" t="s">
        <v>42334</v>
      </c>
      <c r="AB61">
        <v>1</v>
      </c>
      <c r="AD61" s="39" t="s">
        <v>42344</v>
      </c>
      <c r="AE61">
        <v>1</v>
      </c>
      <c r="AG61" s="39" t="s">
        <v>42336</v>
      </c>
      <c r="AH61">
        <v>1</v>
      </c>
      <c r="AJ61" s="39" t="s">
        <v>42337</v>
      </c>
      <c r="AK61">
        <v>1</v>
      </c>
      <c r="AM61" s="39" t="s">
        <v>42338</v>
      </c>
      <c r="AN61">
        <v>0</v>
      </c>
      <c r="AP61" s="39" t="s">
        <v>42339</v>
      </c>
      <c r="AQ61">
        <v>1</v>
      </c>
      <c r="AS61" s="39" t="s">
        <v>42358</v>
      </c>
      <c r="AT61">
        <v>0</v>
      </c>
    </row>
    <row r="62" spans="1:46" x14ac:dyDescent="0.3">
      <c r="A62">
        <v>61</v>
      </c>
      <c r="B62" s="1">
        <v>45876.541701388887</v>
      </c>
      <c r="C62" s="1">
        <v>45876.549131944441</v>
      </c>
      <c r="D62" s="39" t="s">
        <v>1452</v>
      </c>
      <c r="E62" s="39" t="s">
        <v>1453</v>
      </c>
      <c r="F62">
        <v>7</v>
      </c>
      <c r="I62" s="39" t="s">
        <v>1453</v>
      </c>
      <c r="J62">
        <v>0</v>
      </c>
      <c r="L62">
        <v>1</v>
      </c>
      <c r="M62">
        <v>0</v>
      </c>
      <c r="O62">
        <v>30</v>
      </c>
      <c r="P62">
        <v>0</v>
      </c>
      <c r="R62" s="39" t="s">
        <v>42347</v>
      </c>
      <c r="S62">
        <v>0</v>
      </c>
      <c r="U62" s="39" t="s">
        <v>38984</v>
      </c>
      <c r="V62">
        <v>0</v>
      </c>
      <c r="X62" s="39" t="s">
        <v>42343</v>
      </c>
      <c r="Y62">
        <v>1</v>
      </c>
      <c r="AA62" s="39" t="s">
        <v>42350</v>
      </c>
      <c r="AB62">
        <v>0</v>
      </c>
      <c r="AD62" s="39" t="s">
        <v>42344</v>
      </c>
      <c r="AE62">
        <v>1</v>
      </c>
      <c r="AG62" s="39" t="s">
        <v>42336</v>
      </c>
      <c r="AH62">
        <v>1</v>
      </c>
      <c r="AJ62" s="39" t="s">
        <v>42337</v>
      </c>
      <c r="AK62">
        <v>1</v>
      </c>
      <c r="AM62" s="39" t="s">
        <v>42345</v>
      </c>
      <c r="AN62">
        <v>1</v>
      </c>
      <c r="AP62" s="39" t="s">
        <v>42339</v>
      </c>
      <c r="AQ62">
        <v>1</v>
      </c>
      <c r="AS62" s="39" t="s">
        <v>42346</v>
      </c>
      <c r="AT62">
        <v>1</v>
      </c>
    </row>
    <row r="63" spans="1:46" x14ac:dyDescent="0.3">
      <c r="A63">
        <v>62</v>
      </c>
      <c r="B63" s="1">
        <v>45876.543240740742</v>
      </c>
      <c r="C63" s="1">
        <v>45876.549166666664</v>
      </c>
      <c r="D63" s="39" t="s">
        <v>1253</v>
      </c>
      <c r="E63" s="39" t="s">
        <v>1254</v>
      </c>
      <c r="F63">
        <v>8</v>
      </c>
      <c r="I63" s="39" t="s">
        <v>1254</v>
      </c>
      <c r="J63">
        <v>0</v>
      </c>
      <c r="L63">
        <v>1</v>
      </c>
      <c r="M63">
        <v>0</v>
      </c>
      <c r="O63">
        <v>7</v>
      </c>
      <c r="P63">
        <v>0</v>
      </c>
      <c r="R63" s="39" t="s">
        <v>42333</v>
      </c>
      <c r="S63">
        <v>0</v>
      </c>
      <c r="U63" s="39" t="s">
        <v>35628</v>
      </c>
      <c r="V63">
        <v>1</v>
      </c>
      <c r="X63" s="39" t="s">
        <v>42343</v>
      </c>
      <c r="Y63">
        <v>1</v>
      </c>
      <c r="AA63" s="39" t="s">
        <v>42334</v>
      </c>
      <c r="AB63">
        <v>1</v>
      </c>
      <c r="AD63" s="39" t="s">
        <v>42344</v>
      </c>
      <c r="AE63">
        <v>1</v>
      </c>
      <c r="AG63" s="39" t="s">
        <v>42336</v>
      </c>
      <c r="AH63">
        <v>1</v>
      </c>
      <c r="AJ63" s="39" t="s">
        <v>42337</v>
      </c>
      <c r="AK63">
        <v>1</v>
      </c>
      <c r="AM63" s="39" t="s">
        <v>42345</v>
      </c>
      <c r="AN63">
        <v>1</v>
      </c>
      <c r="AP63" s="39" t="s">
        <v>42360</v>
      </c>
      <c r="AQ63">
        <v>0</v>
      </c>
      <c r="AS63" s="39" t="s">
        <v>42346</v>
      </c>
      <c r="AT63">
        <v>1</v>
      </c>
    </row>
    <row r="64" spans="1:46" x14ac:dyDescent="0.3">
      <c r="A64">
        <v>63</v>
      </c>
      <c r="B64" s="1">
        <v>45876.541921296295</v>
      </c>
      <c r="C64" s="1">
        <v>45876.549571759257</v>
      </c>
      <c r="D64" s="39" t="s">
        <v>1398</v>
      </c>
      <c r="E64" s="39" t="s">
        <v>1399</v>
      </c>
      <c r="F64">
        <v>9</v>
      </c>
      <c r="I64" s="39" t="s">
        <v>19609</v>
      </c>
      <c r="J64">
        <v>0</v>
      </c>
      <c r="L64">
        <v>1</v>
      </c>
      <c r="M64">
        <v>0</v>
      </c>
      <c r="O64">
        <v>1</v>
      </c>
      <c r="P64">
        <v>0</v>
      </c>
      <c r="R64" s="39" t="s">
        <v>42347</v>
      </c>
      <c r="S64">
        <v>0</v>
      </c>
      <c r="U64" s="39" t="s">
        <v>35628</v>
      </c>
      <c r="V64">
        <v>1</v>
      </c>
      <c r="X64" s="39" t="s">
        <v>42343</v>
      </c>
      <c r="Y64">
        <v>1</v>
      </c>
      <c r="AA64" s="39" t="s">
        <v>42334</v>
      </c>
      <c r="AB64">
        <v>1</v>
      </c>
      <c r="AD64" s="39" t="s">
        <v>42344</v>
      </c>
      <c r="AE64">
        <v>1</v>
      </c>
      <c r="AG64" s="39" t="s">
        <v>42336</v>
      </c>
      <c r="AH64">
        <v>1</v>
      </c>
      <c r="AJ64" s="39" t="s">
        <v>42337</v>
      </c>
      <c r="AK64">
        <v>1</v>
      </c>
      <c r="AM64" s="39" t="s">
        <v>42345</v>
      </c>
      <c r="AN64">
        <v>1</v>
      </c>
      <c r="AP64" s="39" t="s">
        <v>42339</v>
      </c>
      <c r="AQ64">
        <v>1</v>
      </c>
      <c r="AS64" s="39" t="s">
        <v>42346</v>
      </c>
      <c r="AT64">
        <v>1</v>
      </c>
    </row>
    <row r="65" spans="1:46" x14ac:dyDescent="0.3">
      <c r="A65">
        <v>64</v>
      </c>
      <c r="B65" s="1">
        <v>45876.543344907404</v>
      </c>
      <c r="C65" s="1">
        <v>45876.550023148149</v>
      </c>
      <c r="D65" s="39" t="s">
        <v>1230</v>
      </c>
      <c r="E65" s="39" t="s">
        <v>1231</v>
      </c>
      <c r="F65">
        <v>8</v>
      </c>
      <c r="I65" s="39" t="s">
        <v>14945</v>
      </c>
      <c r="J65">
        <v>0</v>
      </c>
      <c r="L65">
        <v>1</v>
      </c>
      <c r="M65">
        <v>0</v>
      </c>
      <c r="O65">
        <v>8</v>
      </c>
      <c r="P65">
        <v>0</v>
      </c>
      <c r="R65" s="39" t="s">
        <v>42333</v>
      </c>
      <c r="S65">
        <v>0</v>
      </c>
      <c r="U65" s="39" t="s">
        <v>35628</v>
      </c>
      <c r="V65">
        <v>1</v>
      </c>
      <c r="X65" s="39" t="s">
        <v>42343</v>
      </c>
      <c r="Y65">
        <v>1</v>
      </c>
      <c r="AA65" s="39" t="s">
        <v>42334</v>
      </c>
      <c r="AB65">
        <v>1</v>
      </c>
      <c r="AD65" s="39" t="s">
        <v>42344</v>
      </c>
      <c r="AE65">
        <v>1</v>
      </c>
      <c r="AG65" s="39" t="s">
        <v>42336</v>
      </c>
      <c r="AH65">
        <v>1</v>
      </c>
      <c r="AJ65" s="39" t="s">
        <v>42337</v>
      </c>
      <c r="AK65">
        <v>1</v>
      </c>
      <c r="AM65" s="39" t="s">
        <v>42345</v>
      </c>
      <c r="AN65">
        <v>1</v>
      </c>
      <c r="AP65" s="39" t="s">
        <v>42360</v>
      </c>
      <c r="AQ65">
        <v>0</v>
      </c>
      <c r="AS65" s="39" t="s">
        <v>42346</v>
      </c>
      <c r="AT65">
        <v>1</v>
      </c>
    </row>
    <row r="66" spans="1:46" x14ac:dyDescent="0.3">
      <c r="A66">
        <v>65</v>
      </c>
      <c r="B66" s="1">
        <v>45882.412407407406</v>
      </c>
      <c r="C66" s="1">
        <v>45882.414606481485</v>
      </c>
      <c r="D66" s="39" t="s">
        <v>713</v>
      </c>
      <c r="E66" s="39" t="s">
        <v>714</v>
      </c>
      <c r="F66">
        <v>7</v>
      </c>
      <c r="I66" s="39" t="s">
        <v>714</v>
      </c>
      <c r="J66">
        <v>0</v>
      </c>
      <c r="L66">
        <v>10</v>
      </c>
      <c r="M66">
        <v>0</v>
      </c>
      <c r="O66">
        <v>24</v>
      </c>
      <c r="P66">
        <v>0</v>
      </c>
      <c r="R66" s="39" t="s">
        <v>42347</v>
      </c>
      <c r="S66">
        <v>0</v>
      </c>
      <c r="U66" s="39" t="s">
        <v>35628</v>
      </c>
      <c r="V66">
        <v>1</v>
      </c>
      <c r="X66" s="39" t="s">
        <v>42343</v>
      </c>
      <c r="Y66">
        <v>1</v>
      </c>
      <c r="AA66" s="39" t="s">
        <v>42350</v>
      </c>
      <c r="AB66">
        <v>0</v>
      </c>
      <c r="AD66" s="39" t="s">
        <v>42344</v>
      </c>
      <c r="AE66">
        <v>1</v>
      </c>
      <c r="AG66" s="39" t="s">
        <v>42336</v>
      </c>
      <c r="AH66">
        <v>1</v>
      </c>
      <c r="AJ66" s="39" t="s">
        <v>42337</v>
      </c>
      <c r="AK66">
        <v>1</v>
      </c>
      <c r="AM66" s="39" t="s">
        <v>42345</v>
      </c>
      <c r="AN66">
        <v>1</v>
      </c>
      <c r="AP66" s="39" t="s">
        <v>42339</v>
      </c>
      <c r="AQ66">
        <v>1</v>
      </c>
      <c r="AS66" s="39" t="s">
        <v>42358</v>
      </c>
      <c r="AT66">
        <v>0</v>
      </c>
    </row>
    <row r="67" spans="1:46" x14ac:dyDescent="0.3">
      <c r="A67">
        <v>66</v>
      </c>
      <c r="B67" s="1">
        <v>45882.411562499998</v>
      </c>
      <c r="C67" s="1">
        <v>45882.414733796293</v>
      </c>
      <c r="D67" s="39" t="s">
        <v>583</v>
      </c>
      <c r="E67" s="39" t="s">
        <v>584</v>
      </c>
      <c r="F67">
        <v>10</v>
      </c>
      <c r="I67" s="39" t="s">
        <v>585</v>
      </c>
      <c r="J67">
        <v>0</v>
      </c>
      <c r="L67">
        <v>10</v>
      </c>
      <c r="M67">
        <v>0</v>
      </c>
      <c r="O67">
        <v>9</v>
      </c>
      <c r="P67">
        <v>0</v>
      </c>
      <c r="R67" s="39" t="s">
        <v>42341</v>
      </c>
      <c r="S67">
        <v>1</v>
      </c>
      <c r="U67" s="39" t="s">
        <v>35628</v>
      </c>
      <c r="V67">
        <v>1</v>
      </c>
      <c r="X67" s="39" t="s">
        <v>42343</v>
      </c>
      <c r="Y67">
        <v>1</v>
      </c>
      <c r="AA67" s="39" t="s">
        <v>42334</v>
      </c>
      <c r="AB67">
        <v>1</v>
      </c>
      <c r="AD67" s="39" t="s">
        <v>42344</v>
      </c>
      <c r="AE67">
        <v>1</v>
      </c>
      <c r="AG67" s="39" t="s">
        <v>42336</v>
      </c>
      <c r="AH67">
        <v>1</v>
      </c>
      <c r="AJ67" s="39" t="s">
        <v>42337</v>
      </c>
      <c r="AK67">
        <v>1</v>
      </c>
      <c r="AM67" s="39" t="s">
        <v>42345</v>
      </c>
      <c r="AN67">
        <v>1</v>
      </c>
      <c r="AP67" s="39" t="s">
        <v>42339</v>
      </c>
      <c r="AQ67">
        <v>1</v>
      </c>
      <c r="AS67" s="39" t="s">
        <v>42346</v>
      </c>
      <c r="AT67">
        <v>1</v>
      </c>
    </row>
    <row r="68" spans="1:46" x14ac:dyDescent="0.3">
      <c r="A68">
        <v>67</v>
      </c>
      <c r="B68" s="1">
        <v>45882.411562499998</v>
      </c>
      <c r="C68" s="1">
        <v>45882.414976851855</v>
      </c>
      <c r="D68" s="39" t="s">
        <v>511</v>
      </c>
      <c r="E68" s="39" t="s">
        <v>512</v>
      </c>
      <c r="F68">
        <v>9</v>
      </c>
      <c r="I68" s="39" t="s">
        <v>512</v>
      </c>
      <c r="J68">
        <v>0</v>
      </c>
      <c r="L68">
        <v>10</v>
      </c>
      <c r="M68">
        <v>0</v>
      </c>
      <c r="O68">
        <v>16</v>
      </c>
      <c r="P68">
        <v>0</v>
      </c>
      <c r="R68" s="39" t="s">
        <v>42333</v>
      </c>
      <c r="S68">
        <v>0</v>
      </c>
      <c r="U68" s="39" t="s">
        <v>35628</v>
      </c>
      <c r="V68">
        <v>1</v>
      </c>
      <c r="X68" s="39" t="s">
        <v>42343</v>
      </c>
      <c r="Y68">
        <v>1</v>
      </c>
      <c r="AA68" s="39" t="s">
        <v>42334</v>
      </c>
      <c r="AB68">
        <v>1</v>
      </c>
      <c r="AD68" s="39" t="s">
        <v>42344</v>
      </c>
      <c r="AE68">
        <v>1</v>
      </c>
      <c r="AG68" s="39" t="s">
        <v>42336</v>
      </c>
      <c r="AH68">
        <v>1</v>
      </c>
      <c r="AJ68" s="39" t="s">
        <v>42337</v>
      </c>
      <c r="AK68">
        <v>1</v>
      </c>
      <c r="AM68" s="39" t="s">
        <v>42345</v>
      </c>
      <c r="AN68">
        <v>1</v>
      </c>
      <c r="AP68" s="39" t="s">
        <v>42339</v>
      </c>
      <c r="AQ68">
        <v>1</v>
      </c>
      <c r="AS68" s="39" t="s">
        <v>42346</v>
      </c>
      <c r="AT68">
        <v>1</v>
      </c>
    </row>
    <row r="69" spans="1:46" x14ac:dyDescent="0.3">
      <c r="A69">
        <v>68</v>
      </c>
      <c r="B69" s="1">
        <v>45882.411307870374</v>
      </c>
      <c r="C69" s="1">
        <v>45882.415451388886</v>
      </c>
      <c r="D69" s="39" t="s">
        <v>531</v>
      </c>
      <c r="E69" s="39" t="s">
        <v>532</v>
      </c>
      <c r="F69">
        <v>7</v>
      </c>
      <c r="I69" s="39" t="s">
        <v>532</v>
      </c>
      <c r="J69">
        <v>0</v>
      </c>
      <c r="L69">
        <v>10</v>
      </c>
      <c r="M69">
        <v>0</v>
      </c>
      <c r="O69">
        <v>13</v>
      </c>
      <c r="P69">
        <v>0</v>
      </c>
      <c r="R69" s="39" t="s">
        <v>42341</v>
      </c>
      <c r="S69">
        <v>1</v>
      </c>
      <c r="U69" s="39" t="s">
        <v>35628</v>
      </c>
      <c r="V69">
        <v>1</v>
      </c>
      <c r="X69" s="39" t="s">
        <v>42343</v>
      </c>
      <c r="Y69">
        <v>1</v>
      </c>
      <c r="AA69" s="39" t="s">
        <v>42361</v>
      </c>
      <c r="AB69">
        <v>0</v>
      </c>
      <c r="AD69" s="39" t="s">
        <v>42344</v>
      </c>
      <c r="AE69">
        <v>1</v>
      </c>
      <c r="AG69" s="39" t="s">
        <v>42336</v>
      </c>
      <c r="AH69">
        <v>1</v>
      </c>
      <c r="AJ69" s="39" t="s">
        <v>42364</v>
      </c>
      <c r="AK69">
        <v>0</v>
      </c>
      <c r="AM69" s="39" t="s">
        <v>42345</v>
      </c>
      <c r="AN69">
        <v>1</v>
      </c>
      <c r="AP69" s="39" t="s">
        <v>42339</v>
      </c>
      <c r="AQ69">
        <v>1</v>
      </c>
      <c r="AS69" s="39" t="s">
        <v>42353</v>
      </c>
      <c r="AT69">
        <v>0</v>
      </c>
    </row>
    <row r="70" spans="1:46" x14ac:dyDescent="0.3">
      <c r="A70">
        <v>69</v>
      </c>
      <c r="B70" s="1">
        <v>45882.414583333331</v>
      </c>
      <c r="C70" s="1">
        <v>45882.41609953704</v>
      </c>
      <c r="D70" s="39" t="s">
        <v>671</v>
      </c>
      <c r="E70" s="39" t="s">
        <v>672</v>
      </c>
      <c r="F70">
        <v>8</v>
      </c>
      <c r="I70" s="39" t="s">
        <v>673</v>
      </c>
      <c r="J70">
        <v>0</v>
      </c>
      <c r="L70">
        <v>10</v>
      </c>
      <c r="M70">
        <v>0</v>
      </c>
      <c r="O70">
        <v>6</v>
      </c>
      <c r="P70">
        <v>0</v>
      </c>
      <c r="R70" s="39" t="s">
        <v>42347</v>
      </c>
      <c r="S70">
        <v>0</v>
      </c>
      <c r="U70" s="39" t="s">
        <v>35628</v>
      </c>
      <c r="V70">
        <v>1</v>
      </c>
      <c r="X70" s="39" t="s">
        <v>42343</v>
      </c>
      <c r="Y70">
        <v>1</v>
      </c>
      <c r="AA70" s="39" t="s">
        <v>42350</v>
      </c>
      <c r="AB70">
        <v>0</v>
      </c>
      <c r="AD70" s="39" t="s">
        <v>42344</v>
      </c>
      <c r="AE70">
        <v>1</v>
      </c>
      <c r="AG70" s="39" t="s">
        <v>42336</v>
      </c>
      <c r="AH70">
        <v>1</v>
      </c>
      <c r="AJ70" s="39" t="s">
        <v>42337</v>
      </c>
      <c r="AK70">
        <v>1</v>
      </c>
      <c r="AM70" s="39" t="s">
        <v>42345</v>
      </c>
      <c r="AN70">
        <v>1</v>
      </c>
      <c r="AP70" s="39" t="s">
        <v>42339</v>
      </c>
      <c r="AQ70">
        <v>1</v>
      </c>
      <c r="AS70" s="39" t="s">
        <v>42346</v>
      </c>
      <c r="AT70">
        <v>1</v>
      </c>
    </row>
    <row r="71" spans="1:46" x14ac:dyDescent="0.3">
      <c r="A71">
        <v>70</v>
      </c>
      <c r="B71" s="1">
        <v>45882.412534722222</v>
      </c>
      <c r="C71" s="1">
        <v>45882.416168981479</v>
      </c>
      <c r="D71" s="39" t="s">
        <v>520</v>
      </c>
      <c r="E71" s="39" t="s">
        <v>521</v>
      </c>
      <c r="F71">
        <v>9</v>
      </c>
      <c r="I71" s="39" t="s">
        <v>521</v>
      </c>
      <c r="J71">
        <v>0</v>
      </c>
      <c r="L71">
        <v>10</v>
      </c>
      <c r="M71">
        <v>0</v>
      </c>
      <c r="O71">
        <v>27</v>
      </c>
      <c r="P71">
        <v>0</v>
      </c>
      <c r="R71" s="39" t="s">
        <v>42354</v>
      </c>
      <c r="S71">
        <v>0</v>
      </c>
      <c r="U71" s="39" t="s">
        <v>35628</v>
      </c>
      <c r="V71">
        <v>1</v>
      </c>
      <c r="X71" s="39" t="s">
        <v>42343</v>
      </c>
      <c r="Y71">
        <v>1</v>
      </c>
      <c r="AA71" s="39" t="s">
        <v>42334</v>
      </c>
      <c r="AB71">
        <v>1</v>
      </c>
      <c r="AD71" s="39" t="s">
        <v>42344</v>
      </c>
      <c r="AE71">
        <v>1</v>
      </c>
      <c r="AG71" s="39" t="s">
        <v>42336</v>
      </c>
      <c r="AH71">
        <v>1</v>
      </c>
      <c r="AJ71" s="39" t="s">
        <v>42337</v>
      </c>
      <c r="AK71">
        <v>1</v>
      </c>
      <c r="AM71" s="39" t="s">
        <v>42345</v>
      </c>
      <c r="AN71">
        <v>1</v>
      </c>
      <c r="AP71" s="39" t="s">
        <v>42339</v>
      </c>
      <c r="AQ71">
        <v>1</v>
      </c>
      <c r="AS71" s="39" t="s">
        <v>42346</v>
      </c>
      <c r="AT71">
        <v>1</v>
      </c>
    </row>
    <row r="72" spans="1:46" x14ac:dyDescent="0.3">
      <c r="A72">
        <v>71</v>
      </c>
      <c r="B72" s="1">
        <v>45882.414884259262</v>
      </c>
      <c r="C72" s="1">
        <v>45882.416203703702</v>
      </c>
      <c r="D72" s="39" t="s">
        <v>629</v>
      </c>
      <c r="E72" s="39" t="s">
        <v>630</v>
      </c>
      <c r="F72">
        <v>9</v>
      </c>
      <c r="I72" s="39" t="s">
        <v>631</v>
      </c>
      <c r="J72">
        <v>0</v>
      </c>
      <c r="L72">
        <v>10</v>
      </c>
      <c r="M72">
        <v>0</v>
      </c>
      <c r="O72">
        <v>11</v>
      </c>
      <c r="P72">
        <v>0</v>
      </c>
      <c r="R72" s="39" t="s">
        <v>42333</v>
      </c>
      <c r="S72">
        <v>0</v>
      </c>
      <c r="U72" s="39" t="s">
        <v>35628</v>
      </c>
      <c r="V72">
        <v>1</v>
      </c>
      <c r="X72" s="39" t="s">
        <v>42343</v>
      </c>
      <c r="Y72">
        <v>1</v>
      </c>
      <c r="AA72" s="39" t="s">
        <v>42334</v>
      </c>
      <c r="AB72">
        <v>1</v>
      </c>
      <c r="AD72" s="39" t="s">
        <v>42344</v>
      </c>
      <c r="AE72">
        <v>1</v>
      </c>
      <c r="AG72" s="39" t="s">
        <v>42336</v>
      </c>
      <c r="AH72">
        <v>1</v>
      </c>
      <c r="AJ72" s="39" t="s">
        <v>42337</v>
      </c>
      <c r="AK72">
        <v>1</v>
      </c>
      <c r="AM72" s="39" t="s">
        <v>42345</v>
      </c>
      <c r="AN72">
        <v>1</v>
      </c>
      <c r="AP72" s="39" t="s">
        <v>42339</v>
      </c>
      <c r="AQ72">
        <v>1</v>
      </c>
      <c r="AS72" s="39" t="s">
        <v>42346</v>
      </c>
      <c r="AT72">
        <v>1</v>
      </c>
    </row>
    <row r="73" spans="1:46" x14ac:dyDescent="0.3">
      <c r="A73">
        <v>72</v>
      </c>
      <c r="B73" s="1">
        <v>45882.413217592592</v>
      </c>
      <c r="C73" s="1">
        <v>45882.416712962964</v>
      </c>
      <c r="D73" s="39" t="s">
        <v>659</v>
      </c>
      <c r="E73" s="39" t="s">
        <v>660</v>
      </c>
      <c r="F73">
        <v>8</v>
      </c>
      <c r="I73" s="39" t="s">
        <v>5019</v>
      </c>
      <c r="J73">
        <v>0</v>
      </c>
      <c r="L73">
        <v>10</v>
      </c>
      <c r="M73">
        <v>0</v>
      </c>
      <c r="O73">
        <v>19</v>
      </c>
      <c r="P73">
        <v>0</v>
      </c>
      <c r="R73" s="39" t="s">
        <v>42347</v>
      </c>
      <c r="S73">
        <v>0</v>
      </c>
      <c r="U73" s="39" t="s">
        <v>35628</v>
      </c>
      <c r="V73">
        <v>1</v>
      </c>
      <c r="X73" s="39" t="s">
        <v>42343</v>
      </c>
      <c r="Y73">
        <v>1</v>
      </c>
      <c r="AA73" s="39" t="s">
        <v>42350</v>
      </c>
      <c r="AB73">
        <v>0</v>
      </c>
      <c r="AD73" s="39" t="s">
        <v>42344</v>
      </c>
      <c r="AE73">
        <v>1</v>
      </c>
      <c r="AG73" s="39" t="s">
        <v>42336</v>
      </c>
      <c r="AH73">
        <v>1</v>
      </c>
      <c r="AJ73" s="39" t="s">
        <v>42337</v>
      </c>
      <c r="AK73">
        <v>1</v>
      </c>
      <c r="AM73" s="39" t="s">
        <v>42345</v>
      </c>
      <c r="AN73">
        <v>1</v>
      </c>
      <c r="AP73" s="39" t="s">
        <v>42339</v>
      </c>
      <c r="AQ73">
        <v>1</v>
      </c>
      <c r="AS73" s="39" t="s">
        <v>42346</v>
      </c>
      <c r="AT73">
        <v>1</v>
      </c>
    </row>
    <row r="74" spans="1:46" x14ac:dyDescent="0.3">
      <c r="A74">
        <v>73</v>
      </c>
      <c r="B74" s="1">
        <v>45882.412303240744</v>
      </c>
      <c r="C74" s="1">
        <v>45882.416944444441</v>
      </c>
      <c r="D74" s="39" t="s">
        <v>799</v>
      </c>
      <c r="E74" s="39" t="s">
        <v>800</v>
      </c>
      <c r="F74">
        <v>7</v>
      </c>
      <c r="I74" s="39" t="s">
        <v>800</v>
      </c>
      <c r="J74">
        <v>0</v>
      </c>
      <c r="L74">
        <v>10</v>
      </c>
      <c r="M74">
        <v>0</v>
      </c>
      <c r="O74">
        <v>38</v>
      </c>
      <c r="P74">
        <v>0</v>
      </c>
      <c r="R74" s="39" t="s">
        <v>42347</v>
      </c>
      <c r="S74">
        <v>0</v>
      </c>
      <c r="U74" s="39" t="s">
        <v>35628</v>
      </c>
      <c r="V74">
        <v>1</v>
      </c>
      <c r="X74" s="39" t="s">
        <v>42343</v>
      </c>
      <c r="Y74">
        <v>1</v>
      </c>
      <c r="AA74" s="39" t="s">
        <v>42350</v>
      </c>
      <c r="AB74">
        <v>0</v>
      </c>
      <c r="AD74" s="39" t="s">
        <v>42344</v>
      </c>
      <c r="AE74">
        <v>1</v>
      </c>
      <c r="AG74" s="39" t="s">
        <v>42336</v>
      </c>
      <c r="AH74">
        <v>1</v>
      </c>
      <c r="AJ74" s="39" t="s">
        <v>42337</v>
      </c>
      <c r="AK74">
        <v>1</v>
      </c>
      <c r="AM74" s="39" t="s">
        <v>42345</v>
      </c>
      <c r="AN74">
        <v>1</v>
      </c>
      <c r="AP74" s="39" t="s">
        <v>42339</v>
      </c>
      <c r="AQ74">
        <v>1</v>
      </c>
      <c r="AS74" s="39" t="s">
        <v>42358</v>
      </c>
      <c r="AT74">
        <v>0</v>
      </c>
    </row>
    <row r="75" spans="1:46" x14ac:dyDescent="0.3">
      <c r="A75">
        <v>74</v>
      </c>
      <c r="B75" s="1">
        <v>45882.411377314813</v>
      </c>
      <c r="C75" s="1">
        <v>45882.416956018518</v>
      </c>
      <c r="D75" s="39" t="s">
        <v>567</v>
      </c>
      <c r="E75" s="39" t="s">
        <v>568</v>
      </c>
      <c r="F75">
        <v>6</v>
      </c>
      <c r="I75" s="39" t="s">
        <v>568</v>
      </c>
      <c r="J75">
        <v>0</v>
      </c>
      <c r="L75">
        <v>10</v>
      </c>
      <c r="M75">
        <v>0</v>
      </c>
      <c r="O75">
        <v>31</v>
      </c>
      <c r="P75">
        <v>0</v>
      </c>
      <c r="R75" s="39" t="s">
        <v>42354</v>
      </c>
      <c r="S75">
        <v>0</v>
      </c>
      <c r="U75" s="39" t="s">
        <v>35628</v>
      </c>
      <c r="V75">
        <v>1</v>
      </c>
      <c r="X75" s="39" t="s">
        <v>42343</v>
      </c>
      <c r="Y75">
        <v>1</v>
      </c>
      <c r="AA75" s="39" t="s">
        <v>42350</v>
      </c>
      <c r="AB75">
        <v>0</v>
      </c>
      <c r="AD75" s="39" t="s">
        <v>42344</v>
      </c>
      <c r="AE75">
        <v>1</v>
      </c>
      <c r="AG75" s="39" t="s">
        <v>42336</v>
      </c>
      <c r="AH75">
        <v>1</v>
      </c>
      <c r="AJ75" s="39" t="s">
        <v>42337</v>
      </c>
      <c r="AK75">
        <v>1</v>
      </c>
      <c r="AM75" s="39" t="s">
        <v>42345</v>
      </c>
      <c r="AN75">
        <v>1</v>
      </c>
      <c r="AP75" s="39" t="s">
        <v>42360</v>
      </c>
      <c r="AQ75">
        <v>0</v>
      </c>
      <c r="AS75" s="39" t="s">
        <v>42358</v>
      </c>
      <c r="AT75">
        <v>0</v>
      </c>
    </row>
    <row r="76" spans="1:46" x14ac:dyDescent="0.3">
      <c r="A76">
        <v>75</v>
      </c>
      <c r="B76" s="1">
        <v>45882.413668981484</v>
      </c>
      <c r="C76" s="1">
        <v>45882.417199074072</v>
      </c>
      <c r="D76" s="39" t="s">
        <v>780</v>
      </c>
      <c r="E76" s="39" t="s">
        <v>781</v>
      </c>
      <c r="F76">
        <v>9</v>
      </c>
      <c r="I76" s="39" t="s">
        <v>781</v>
      </c>
      <c r="J76">
        <v>0</v>
      </c>
      <c r="L76">
        <v>10</v>
      </c>
      <c r="M76">
        <v>0</v>
      </c>
      <c r="O76">
        <v>29</v>
      </c>
      <c r="P76">
        <v>0</v>
      </c>
      <c r="R76" s="39" t="s">
        <v>42354</v>
      </c>
      <c r="S76">
        <v>0</v>
      </c>
      <c r="U76" s="39" t="s">
        <v>35628</v>
      </c>
      <c r="V76">
        <v>1</v>
      </c>
      <c r="X76" s="39" t="s">
        <v>42343</v>
      </c>
      <c r="Y76">
        <v>1</v>
      </c>
      <c r="AA76" s="39" t="s">
        <v>42334</v>
      </c>
      <c r="AB76">
        <v>1</v>
      </c>
      <c r="AD76" s="39" t="s">
        <v>42344</v>
      </c>
      <c r="AE76">
        <v>1</v>
      </c>
      <c r="AG76" s="39" t="s">
        <v>42336</v>
      </c>
      <c r="AH76">
        <v>1</v>
      </c>
      <c r="AJ76" s="39" t="s">
        <v>42337</v>
      </c>
      <c r="AK76">
        <v>1</v>
      </c>
      <c r="AM76" s="39" t="s">
        <v>42345</v>
      </c>
      <c r="AN76">
        <v>1</v>
      </c>
      <c r="AP76" s="39" t="s">
        <v>42339</v>
      </c>
      <c r="AQ76">
        <v>1</v>
      </c>
      <c r="AS76" s="39" t="s">
        <v>42346</v>
      </c>
      <c r="AT76">
        <v>1</v>
      </c>
    </row>
    <row r="77" spans="1:46" x14ac:dyDescent="0.3">
      <c r="A77">
        <v>76</v>
      </c>
      <c r="B77" s="1">
        <v>45882.41170138889</v>
      </c>
      <c r="C77" s="1">
        <v>45882.417314814818</v>
      </c>
      <c r="D77" s="39" t="s">
        <v>500</v>
      </c>
      <c r="E77" s="39" t="s">
        <v>501</v>
      </c>
      <c r="F77">
        <v>7</v>
      </c>
      <c r="I77" s="39" t="s">
        <v>501</v>
      </c>
      <c r="J77">
        <v>0</v>
      </c>
      <c r="L77">
        <v>10</v>
      </c>
      <c r="M77">
        <v>0</v>
      </c>
      <c r="O77">
        <v>2</v>
      </c>
      <c r="P77">
        <v>0</v>
      </c>
      <c r="R77" s="39" t="s">
        <v>42341</v>
      </c>
      <c r="S77">
        <v>1</v>
      </c>
      <c r="U77" s="39" t="s">
        <v>38984</v>
      </c>
      <c r="V77">
        <v>0</v>
      </c>
      <c r="X77" s="39" t="s">
        <v>35628</v>
      </c>
      <c r="Y77">
        <v>0</v>
      </c>
      <c r="AA77" s="39" t="s">
        <v>42334</v>
      </c>
      <c r="AB77">
        <v>1</v>
      </c>
      <c r="AD77" s="39" t="s">
        <v>42344</v>
      </c>
      <c r="AE77">
        <v>1</v>
      </c>
      <c r="AG77" s="39" t="s">
        <v>42336</v>
      </c>
      <c r="AH77">
        <v>1</v>
      </c>
      <c r="AJ77" s="39" t="s">
        <v>42337</v>
      </c>
      <c r="AK77">
        <v>1</v>
      </c>
      <c r="AM77" s="39" t="s">
        <v>42345</v>
      </c>
      <c r="AN77">
        <v>1</v>
      </c>
      <c r="AP77" s="39" t="s">
        <v>42360</v>
      </c>
      <c r="AQ77">
        <v>0</v>
      </c>
      <c r="AS77" s="39" t="s">
        <v>42346</v>
      </c>
      <c r="AT77">
        <v>1</v>
      </c>
    </row>
    <row r="78" spans="1:46" x14ac:dyDescent="0.3">
      <c r="A78">
        <v>77</v>
      </c>
      <c r="B78" s="1">
        <v>45882.412627314814</v>
      </c>
      <c r="C78" s="1">
        <v>45882.417569444442</v>
      </c>
      <c r="D78" s="39" t="s">
        <v>549</v>
      </c>
      <c r="E78" s="39" t="s">
        <v>550</v>
      </c>
      <c r="F78">
        <v>9</v>
      </c>
      <c r="I78" s="39" t="s">
        <v>550</v>
      </c>
      <c r="J78">
        <v>0</v>
      </c>
      <c r="L78">
        <v>10</v>
      </c>
      <c r="M78">
        <v>0</v>
      </c>
      <c r="O78">
        <v>26</v>
      </c>
      <c r="P78">
        <v>0</v>
      </c>
      <c r="R78" s="39" t="s">
        <v>42354</v>
      </c>
      <c r="S78">
        <v>0</v>
      </c>
      <c r="U78" s="39" t="s">
        <v>35628</v>
      </c>
      <c r="V78">
        <v>1</v>
      </c>
      <c r="X78" s="39" t="s">
        <v>42343</v>
      </c>
      <c r="Y78">
        <v>1</v>
      </c>
      <c r="AA78" s="39" t="s">
        <v>42334</v>
      </c>
      <c r="AB78">
        <v>1</v>
      </c>
      <c r="AD78" s="39" t="s">
        <v>42344</v>
      </c>
      <c r="AE78">
        <v>1</v>
      </c>
      <c r="AG78" s="39" t="s">
        <v>42336</v>
      </c>
      <c r="AH78">
        <v>1</v>
      </c>
      <c r="AJ78" s="39" t="s">
        <v>42337</v>
      </c>
      <c r="AK78">
        <v>1</v>
      </c>
      <c r="AM78" s="39" t="s">
        <v>42345</v>
      </c>
      <c r="AN78">
        <v>1</v>
      </c>
      <c r="AP78" s="39" t="s">
        <v>42339</v>
      </c>
      <c r="AQ78">
        <v>1</v>
      </c>
      <c r="AS78" s="39" t="s">
        <v>42346</v>
      </c>
      <c r="AT78">
        <v>1</v>
      </c>
    </row>
    <row r="79" spans="1:46" x14ac:dyDescent="0.3">
      <c r="A79">
        <v>78</v>
      </c>
      <c r="B79" s="1">
        <v>45882.411481481482</v>
      </c>
      <c r="C79" s="1">
        <v>45882.417581018519</v>
      </c>
      <c r="D79" s="39" t="s">
        <v>538</v>
      </c>
      <c r="E79" s="39" t="s">
        <v>539</v>
      </c>
      <c r="F79">
        <v>7</v>
      </c>
      <c r="I79" s="39" t="s">
        <v>539</v>
      </c>
      <c r="J79">
        <v>0</v>
      </c>
      <c r="L79">
        <v>10</v>
      </c>
      <c r="M79">
        <v>0</v>
      </c>
      <c r="O79">
        <v>32</v>
      </c>
      <c r="P79">
        <v>0</v>
      </c>
      <c r="R79" s="39" t="s">
        <v>42354</v>
      </c>
      <c r="S79">
        <v>0</v>
      </c>
      <c r="U79" s="39" t="s">
        <v>38984</v>
      </c>
      <c r="V79">
        <v>0</v>
      </c>
      <c r="X79" s="39" t="s">
        <v>35872</v>
      </c>
      <c r="Y79">
        <v>0</v>
      </c>
      <c r="AA79" s="39" t="s">
        <v>42334</v>
      </c>
      <c r="AB79">
        <v>1</v>
      </c>
      <c r="AD79" s="39" t="s">
        <v>42344</v>
      </c>
      <c r="AE79">
        <v>1</v>
      </c>
      <c r="AG79" s="39" t="s">
        <v>42336</v>
      </c>
      <c r="AH79">
        <v>1</v>
      </c>
      <c r="AJ79" s="39" t="s">
        <v>42337</v>
      </c>
      <c r="AK79">
        <v>1</v>
      </c>
      <c r="AM79" s="39" t="s">
        <v>42345</v>
      </c>
      <c r="AN79">
        <v>1</v>
      </c>
      <c r="AP79" s="39" t="s">
        <v>42339</v>
      </c>
      <c r="AQ79">
        <v>1</v>
      </c>
      <c r="AS79" s="39" t="s">
        <v>42346</v>
      </c>
      <c r="AT79">
        <v>1</v>
      </c>
    </row>
    <row r="80" spans="1:46" x14ac:dyDescent="0.3">
      <c r="A80">
        <v>79</v>
      </c>
      <c r="B80" s="1">
        <v>45882.413136574076</v>
      </c>
      <c r="C80" s="1">
        <v>45882.417627314811</v>
      </c>
      <c r="D80" s="39" t="s">
        <v>575</v>
      </c>
      <c r="E80" s="39" t="s">
        <v>576</v>
      </c>
      <c r="F80">
        <v>7</v>
      </c>
      <c r="I80" s="39" t="s">
        <v>576</v>
      </c>
      <c r="J80">
        <v>0</v>
      </c>
      <c r="L80">
        <v>10</v>
      </c>
      <c r="M80">
        <v>0</v>
      </c>
      <c r="O80">
        <v>3</v>
      </c>
      <c r="P80">
        <v>0</v>
      </c>
      <c r="R80" s="39" t="s">
        <v>42347</v>
      </c>
      <c r="S80">
        <v>0</v>
      </c>
      <c r="U80" s="39" t="s">
        <v>35628</v>
      </c>
      <c r="V80">
        <v>1</v>
      </c>
      <c r="X80" s="39" t="s">
        <v>35872</v>
      </c>
      <c r="Y80">
        <v>0</v>
      </c>
      <c r="AA80" s="39" t="s">
        <v>42350</v>
      </c>
      <c r="AB80">
        <v>0</v>
      </c>
      <c r="AD80" s="39" t="s">
        <v>42344</v>
      </c>
      <c r="AE80">
        <v>1</v>
      </c>
      <c r="AG80" s="39" t="s">
        <v>42336</v>
      </c>
      <c r="AH80">
        <v>1</v>
      </c>
      <c r="AJ80" s="39" t="s">
        <v>42337</v>
      </c>
      <c r="AK80">
        <v>1</v>
      </c>
      <c r="AM80" s="39" t="s">
        <v>42345</v>
      </c>
      <c r="AN80">
        <v>1</v>
      </c>
      <c r="AP80" s="39" t="s">
        <v>42339</v>
      </c>
      <c r="AQ80">
        <v>1</v>
      </c>
      <c r="AS80" s="39" t="s">
        <v>42346</v>
      </c>
      <c r="AT80">
        <v>1</v>
      </c>
    </row>
    <row r="81" spans="1:46" x14ac:dyDescent="0.3">
      <c r="A81">
        <v>80</v>
      </c>
      <c r="B81" s="1">
        <v>45882.411863425928</v>
      </c>
      <c r="C81" s="1">
        <v>45882.417685185188</v>
      </c>
      <c r="D81" s="39" t="s">
        <v>741</v>
      </c>
      <c r="E81" s="39" t="s">
        <v>742</v>
      </c>
      <c r="F81">
        <v>7</v>
      </c>
      <c r="I81" s="39" t="s">
        <v>742</v>
      </c>
      <c r="J81">
        <v>0</v>
      </c>
      <c r="L81">
        <v>10</v>
      </c>
      <c r="M81">
        <v>0</v>
      </c>
      <c r="O81">
        <v>36</v>
      </c>
      <c r="P81">
        <v>0</v>
      </c>
      <c r="R81" s="39" t="s">
        <v>42347</v>
      </c>
      <c r="S81">
        <v>0</v>
      </c>
      <c r="U81" s="39" t="s">
        <v>35628</v>
      </c>
      <c r="V81">
        <v>1</v>
      </c>
      <c r="X81" s="39" t="s">
        <v>42343</v>
      </c>
      <c r="Y81">
        <v>1</v>
      </c>
      <c r="AA81" s="39" t="s">
        <v>42350</v>
      </c>
      <c r="AB81">
        <v>0</v>
      </c>
      <c r="AD81" s="39" t="s">
        <v>42344</v>
      </c>
      <c r="AE81">
        <v>1</v>
      </c>
      <c r="AG81" s="39" t="s">
        <v>42336</v>
      </c>
      <c r="AH81">
        <v>1</v>
      </c>
      <c r="AJ81" s="39" t="s">
        <v>42337</v>
      </c>
      <c r="AK81">
        <v>1</v>
      </c>
      <c r="AM81" s="39" t="s">
        <v>42345</v>
      </c>
      <c r="AN81">
        <v>1</v>
      </c>
      <c r="AP81" s="39" t="s">
        <v>42339</v>
      </c>
      <c r="AQ81">
        <v>1</v>
      </c>
      <c r="AS81" s="39" t="s">
        <v>42358</v>
      </c>
      <c r="AT81">
        <v>0</v>
      </c>
    </row>
    <row r="82" spans="1:46" x14ac:dyDescent="0.3">
      <c r="A82">
        <v>81</v>
      </c>
      <c r="B82" s="1">
        <v>45882.411527777775</v>
      </c>
      <c r="C82" s="1">
        <v>45882.41778935185</v>
      </c>
      <c r="D82" s="39" t="s">
        <v>638</v>
      </c>
      <c r="E82" s="39" t="s">
        <v>639</v>
      </c>
      <c r="F82">
        <v>9</v>
      </c>
      <c r="I82" s="39" t="s">
        <v>640</v>
      </c>
      <c r="J82">
        <v>0</v>
      </c>
      <c r="L82">
        <v>10</v>
      </c>
      <c r="M82">
        <v>0</v>
      </c>
      <c r="O82">
        <v>33</v>
      </c>
      <c r="P82">
        <v>0</v>
      </c>
      <c r="R82" s="39" t="s">
        <v>42347</v>
      </c>
      <c r="S82">
        <v>0</v>
      </c>
      <c r="U82" s="39" t="s">
        <v>35628</v>
      </c>
      <c r="V82">
        <v>1</v>
      </c>
      <c r="X82" s="39" t="s">
        <v>42343</v>
      </c>
      <c r="Y82">
        <v>1</v>
      </c>
      <c r="AA82" s="39" t="s">
        <v>42334</v>
      </c>
      <c r="AB82">
        <v>1</v>
      </c>
      <c r="AD82" s="39" t="s">
        <v>42344</v>
      </c>
      <c r="AE82">
        <v>1</v>
      </c>
      <c r="AG82" s="39" t="s">
        <v>42336</v>
      </c>
      <c r="AH82">
        <v>1</v>
      </c>
      <c r="AJ82" s="39" t="s">
        <v>42337</v>
      </c>
      <c r="AK82">
        <v>1</v>
      </c>
      <c r="AM82" s="39" t="s">
        <v>42345</v>
      </c>
      <c r="AN82">
        <v>1</v>
      </c>
      <c r="AP82" s="39" t="s">
        <v>42339</v>
      </c>
      <c r="AQ82">
        <v>1</v>
      </c>
      <c r="AS82" s="39" t="s">
        <v>42346</v>
      </c>
      <c r="AT82">
        <v>1</v>
      </c>
    </row>
    <row r="83" spans="1:46" x14ac:dyDescent="0.3">
      <c r="A83">
        <v>82</v>
      </c>
      <c r="B83" s="1">
        <v>45882.412129629629</v>
      </c>
      <c r="C83" s="1">
        <v>45882.417928240742</v>
      </c>
      <c r="D83" s="39" t="s">
        <v>648</v>
      </c>
      <c r="E83" s="39" t="s">
        <v>649</v>
      </c>
      <c r="F83">
        <v>7</v>
      </c>
      <c r="I83" s="39" t="s">
        <v>649</v>
      </c>
      <c r="J83">
        <v>0</v>
      </c>
      <c r="L83">
        <v>10</v>
      </c>
      <c r="M83">
        <v>0</v>
      </c>
      <c r="O83">
        <v>17</v>
      </c>
      <c r="P83">
        <v>0</v>
      </c>
      <c r="R83" s="39" t="s">
        <v>42354</v>
      </c>
      <c r="S83">
        <v>0</v>
      </c>
      <c r="U83" s="39" t="s">
        <v>42342</v>
      </c>
      <c r="V83">
        <v>0</v>
      </c>
      <c r="X83" s="39" t="s">
        <v>19936</v>
      </c>
      <c r="Y83">
        <v>0</v>
      </c>
      <c r="AA83" s="39" t="s">
        <v>42334</v>
      </c>
      <c r="AB83">
        <v>1</v>
      </c>
      <c r="AD83" s="39" t="s">
        <v>42344</v>
      </c>
      <c r="AE83">
        <v>1</v>
      </c>
      <c r="AG83" s="39" t="s">
        <v>42336</v>
      </c>
      <c r="AH83">
        <v>1</v>
      </c>
      <c r="AJ83" s="39" t="s">
        <v>42337</v>
      </c>
      <c r="AK83">
        <v>1</v>
      </c>
      <c r="AM83" s="39" t="s">
        <v>42345</v>
      </c>
      <c r="AN83">
        <v>1</v>
      </c>
      <c r="AP83" s="39" t="s">
        <v>42339</v>
      </c>
      <c r="AQ83">
        <v>1</v>
      </c>
      <c r="AS83" s="39" t="s">
        <v>42346</v>
      </c>
      <c r="AT83">
        <v>1</v>
      </c>
    </row>
    <row r="84" spans="1:46" x14ac:dyDescent="0.3">
      <c r="A84">
        <v>83</v>
      </c>
      <c r="B84" s="1">
        <v>45882.411874999998</v>
      </c>
      <c r="C84" s="1">
        <v>45882.41810185185</v>
      </c>
      <c r="D84" s="39" t="s">
        <v>734</v>
      </c>
      <c r="E84" s="39" t="s">
        <v>735</v>
      </c>
      <c r="F84">
        <v>6</v>
      </c>
      <c r="I84" s="39" t="s">
        <v>735</v>
      </c>
      <c r="J84">
        <v>0</v>
      </c>
      <c r="L84">
        <v>10</v>
      </c>
      <c r="M84">
        <v>0</v>
      </c>
      <c r="O84">
        <v>39</v>
      </c>
      <c r="P84">
        <v>0</v>
      </c>
      <c r="R84" s="39" t="s">
        <v>42347</v>
      </c>
      <c r="S84">
        <v>0</v>
      </c>
      <c r="U84" s="39" t="s">
        <v>42363</v>
      </c>
      <c r="V84">
        <v>0</v>
      </c>
      <c r="X84" s="39" t="s">
        <v>42343</v>
      </c>
      <c r="Y84">
        <v>1</v>
      </c>
      <c r="AA84" s="39" t="s">
        <v>42350</v>
      </c>
      <c r="AB84">
        <v>0</v>
      </c>
      <c r="AD84" s="39" t="s">
        <v>42344</v>
      </c>
      <c r="AE84">
        <v>1</v>
      </c>
      <c r="AG84" s="39" t="s">
        <v>42336</v>
      </c>
      <c r="AH84">
        <v>1</v>
      </c>
      <c r="AJ84" s="39" t="s">
        <v>42337</v>
      </c>
      <c r="AK84">
        <v>1</v>
      </c>
      <c r="AM84" s="39" t="s">
        <v>42345</v>
      </c>
      <c r="AN84">
        <v>1</v>
      </c>
      <c r="AP84" s="39" t="s">
        <v>42339</v>
      </c>
      <c r="AQ84">
        <v>1</v>
      </c>
      <c r="AS84" s="39" t="s">
        <v>42358</v>
      </c>
      <c r="AT84">
        <v>0</v>
      </c>
    </row>
    <row r="85" spans="1:46" x14ac:dyDescent="0.3">
      <c r="A85">
        <v>84</v>
      </c>
      <c r="B85" s="1">
        <v>45882.411712962959</v>
      </c>
      <c r="C85" s="1">
        <v>45882.41814814815</v>
      </c>
      <c r="D85" s="39" t="s">
        <v>468</v>
      </c>
      <c r="E85" s="39" t="s">
        <v>469</v>
      </c>
      <c r="F85">
        <v>7</v>
      </c>
      <c r="I85" s="39" t="s">
        <v>469</v>
      </c>
      <c r="J85">
        <v>0</v>
      </c>
      <c r="L85">
        <v>10</v>
      </c>
      <c r="M85">
        <v>0</v>
      </c>
      <c r="O85">
        <v>10</v>
      </c>
      <c r="P85">
        <v>0</v>
      </c>
      <c r="R85" s="39" t="s">
        <v>42333</v>
      </c>
      <c r="S85">
        <v>0</v>
      </c>
      <c r="U85" s="39" t="s">
        <v>35628</v>
      </c>
      <c r="V85">
        <v>1</v>
      </c>
      <c r="X85" s="39" t="s">
        <v>42343</v>
      </c>
      <c r="Y85">
        <v>1</v>
      </c>
      <c r="AA85" s="39" t="s">
        <v>42350</v>
      </c>
      <c r="AB85">
        <v>0</v>
      </c>
      <c r="AD85" s="39" t="s">
        <v>42344</v>
      </c>
      <c r="AE85">
        <v>1</v>
      </c>
      <c r="AG85" s="39" t="s">
        <v>42336</v>
      </c>
      <c r="AH85">
        <v>1</v>
      </c>
      <c r="AJ85" s="39" t="s">
        <v>42337</v>
      </c>
      <c r="AK85">
        <v>1</v>
      </c>
      <c r="AM85" s="39" t="s">
        <v>42345</v>
      </c>
      <c r="AN85">
        <v>1</v>
      </c>
      <c r="AP85" s="39" t="s">
        <v>42339</v>
      </c>
      <c r="AQ85">
        <v>1</v>
      </c>
      <c r="AS85" s="39" t="s">
        <v>42358</v>
      </c>
      <c r="AT85">
        <v>0</v>
      </c>
    </row>
    <row r="86" spans="1:46" x14ac:dyDescent="0.3">
      <c r="A86">
        <v>85</v>
      </c>
      <c r="B86" s="1">
        <v>45882.41443287037</v>
      </c>
      <c r="C86" s="1">
        <v>45882.418182870373</v>
      </c>
      <c r="D86" s="39" t="s">
        <v>809</v>
      </c>
      <c r="E86" s="39" t="s">
        <v>810</v>
      </c>
      <c r="F86">
        <v>7</v>
      </c>
      <c r="I86" s="39" t="s">
        <v>811</v>
      </c>
      <c r="J86">
        <v>0</v>
      </c>
      <c r="L86">
        <v>10</v>
      </c>
      <c r="M86">
        <v>0</v>
      </c>
      <c r="O86">
        <v>30</v>
      </c>
      <c r="P86">
        <v>0</v>
      </c>
      <c r="R86" s="39" t="s">
        <v>42347</v>
      </c>
      <c r="S86">
        <v>0</v>
      </c>
      <c r="U86" s="39" t="s">
        <v>35628</v>
      </c>
      <c r="V86">
        <v>1</v>
      </c>
      <c r="X86" s="39" t="s">
        <v>42343</v>
      </c>
      <c r="Y86">
        <v>1</v>
      </c>
      <c r="AA86" s="39" t="s">
        <v>42350</v>
      </c>
      <c r="AB86">
        <v>0</v>
      </c>
      <c r="AD86" s="39" t="s">
        <v>42335</v>
      </c>
      <c r="AE86">
        <v>0</v>
      </c>
      <c r="AG86" s="39" t="s">
        <v>42336</v>
      </c>
      <c r="AH86">
        <v>1</v>
      </c>
      <c r="AJ86" s="39" t="s">
        <v>42337</v>
      </c>
      <c r="AK86">
        <v>1</v>
      </c>
      <c r="AM86" s="39" t="s">
        <v>42345</v>
      </c>
      <c r="AN86">
        <v>1</v>
      </c>
      <c r="AP86" s="39" t="s">
        <v>42339</v>
      </c>
      <c r="AQ86">
        <v>1</v>
      </c>
      <c r="AS86" s="39" t="s">
        <v>42346</v>
      </c>
      <c r="AT86">
        <v>1</v>
      </c>
    </row>
    <row r="87" spans="1:46" x14ac:dyDescent="0.3">
      <c r="A87">
        <v>86</v>
      </c>
      <c r="B87" s="1">
        <v>45882.412199074075</v>
      </c>
      <c r="C87" s="1">
        <v>45882.418229166666</v>
      </c>
      <c r="D87" s="39" t="s">
        <v>682</v>
      </c>
      <c r="E87" s="39" t="s">
        <v>683</v>
      </c>
      <c r="F87">
        <v>8</v>
      </c>
      <c r="I87" s="39" t="s">
        <v>683</v>
      </c>
      <c r="J87">
        <v>0</v>
      </c>
      <c r="L87">
        <v>10</v>
      </c>
      <c r="M87">
        <v>0</v>
      </c>
      <c r="O87">
        <v>25</v>
      </c>
      <c r="P87">
        <v>0</v>
      </c>
      <c r="R87" s="39" t="s">
        <v>42347</v>
      </c>
      <c r="S87">
        <v>0</v>
      </c>
      <c r="U87" s="39" t="s">
        <v>35628</v>
      </c>
      <c r="V87">
        <v>1</v>
      </c>
      <c r="X87" s="39" t="s">
        <v>42343</v>
      </c>
      <c r="Y87">
        <v>1</v>
      </c>
      <c r="AA87" s="39" t="s">
        <v>42350</v>
      </c>
      <c r="AB87">
        <v>0</v>
      </c>
      <c r="AD87" s="39" t="s">
        <v>42344</v>
      </c>
      <c r="AE87">
        <v>1</v>
      </c>
      <c r="AG87" s="39" t="s">
        <v>42336</v>
      </c>
      <c r="AH87">
        <v>1</v>
      </c>
      <c r="AJ87" s="39" t="s">
        <v>42337</v>
      </c>
      <c r="AK87">
        <v>1</v>
      </c>
      <c r="AM87" s="39" t="s">
        <v>42345</v>
      </c>
      <c r="AN87">
        <v>1</v>
      </c>
      <c r="AP87" s="39" t="s">
        <v>42339</v>
      </c>
      <c r="AQ87">
        <v>1</v>
      </c>
      <c r="AS87" s="39" t="s">
        <v>42346</v>
      </c>
      <c r="AT87">
        <v>1</v>
      </c>
    </row>
    <row r="88" spans="1:46" x14ac:dyDescent="0.3">
      <c r="A88">
        <v>87</v>
      </c>
      <c r="B88" s="1">
        <v>45882.414687500001</v>
      </c>
      <c r="C88" s="1">
        <v>45882.418310185189</v>
      </c>
      <c r="D88" s="39" t="s">
        <v>818</v>
      </c>
      <c r="E88" s="39" t="s">
        <v>819</v>
      </c>
      <c r="F88">
        <v>6</v>
      </c>
      <c r="I88" s="39" t="s">
        <v>35103</v>
      </c>
      <c r="J88">
        <v>0</v>
      </c>
      <c r="L88">
        <v>10</v>
      </c>
      <c r="M88">
        <v>0</v>
      </c>
      <c r="O88">
        <v>1</v>
      </c>
      <c r="P88">
        <v>0</v>
      </c>
      <c r="R88" s="39" t="s">
        <v>42333</v>
      </c>
      <c r="S88">
        <v>0</v>
      </c>
      <c r="U88" s="39" t="s">
        <v>35628</v>
      </c>
      <c r="V88">
        <v>1</v>
      </c>
      <c r="X88" s="39" t="s">
        <v>35628</v>
      </c>
      <c r="Y88">
        <v>0</v>
      </c>
      <c r="AA88" s="39" t="s">
        <v>42334</v>
      </c>
      <c r="AB88">
        <v>1</v>
      </c>
      <c r="AD88" s="39" t="s">
        <v>42365</v>
      </c>
      <c r="AE88">
        <v>0</v>
      </c>
      <c r="AG88" s="39" t="s">
        <v>42336</v>
      </c>
      <c r="AH88">
        <v>1</v>
      </c>
      <c r="AJ88" s="39" t="s">
        <v>42337</v>
      </c>
      <c r="AK88">
        <v>1</v>
      </c>
      <c r="AM88" s="39" t="s">
        <v>42345</v>
      </c>
      <c r="AN88">
        <v>1</v>
      </c>
      <c r="AP88" s="39" t="s">
        <v>42360</v>
      </c>
      <c r="AQ88">
        <v>0</v>
      </c>
      <c r="AS88" s="39" t="s">
        <v>42346</v>
      </c>
      <c r="AT88">
        <v>1</v>
      </c>
    </row>
    <row r="89" spans="1:46" x14ac:dyDescent="0.3">
      <c r="A89">
        <v>88</v>
      </c>
      <c r="B89" s="1">
        <v>45882.414780092593</v>
      </c>
      <c r="C89" s="1">
        <v>45882.418321759258</v>
      </c>
      <c r="D89" s="39" t="s">
        <v>479</v>
      </c>
      <c r="E89" s="39" t="s">
        <v>480</v>
      </c>
      <c r="F89">
        <v>9</v>
      </c>
      <c r="I89" s="39" t="s">
        <v>480</v>
      </c>
      <c r="J89">
        <v>0</v>
      </c>
      <c r="L89">
        <v>10</v>
      </c>
      <c r="M89">
        <v>0</v>
      </c>
      <c r="O89">
        <v>15</v>
      </c>
      <c r="P89">
        <v>0</v>
      </c>
      <c r="R89" s="39" t="s">
        <v>42354</v>
      </c>
      <c r="S89">
        <v>0</v>
      </c>
      <c r="U89" s="39" t="s">
        <v>35628</v>
      </c>
      <c r="V89">
        <v>1</v>
      </c>
      <c r="X89" s="39" t="s">
        <v>42343</v>
      </c>
      <c r="Y89">
        <v>1</v>
      </c>
      <c r="AA89" s="39" t="s">
        <v>42334</v>
      </c>
      <c r="AB89">
        <v>1</v>
      </c>
      <c r="AD89" s="39" t="s">
        <v>42344</v>
      </c>
      <c r="AE89">
        <v>1</v>
      </c>
      <c r="AG89" s="39" t="s">
        <v>42336</v>
      </c>
      <c r="AH89">
        <v>1</v>
      </c>
      <c r="AJ89" s="39" t="s">
        <v>42337</v>
      </c>
      <c r="AK89">
        <v>1</v>
      </c>
      <c r="AM89" s="39" t="s">
        <v>42345</v>
      </c>
      <c r="AN89">
        <v>1</v>
      </c>
      <c r="AP89" s="39" t="s">
        <v>42339</v>
      </c>
      <c r="AQ89">
        <v>1</v>
      </c>
      <c r="AS89" s="39" t="s">
        <v>42346</v>
      </c>
      <c r="AT89">
        <v>1</v>
      </c>
    </row>
    <row r="90" spans="1:46" x14ac:dyDescent="0.3">
      <c r="A90">
        <v>89</v>
      </c>
      <c r="B90" s="1">
        <v>45882.41133101852</v>
      </c>
      <c r="C90" s="1">
        <v>45882.418368055558</v>
      </c>
      <c r="D90" s="39" t="s">
        <v>702</v>
      </c>
      <c r="E90" s="39" t="s">
        <v>703</v>
      </c>
      <c r="F90">
        <v>7</v>
      </c>
      <c r="I90" s="39" t="s">
        <v>703</v>
      </c>
      <c r="J90">
        <v>0</v>
      </c>
      <c r="L90">
        <v>10</v>
      </c>
      <c r="M90">
        <v>0</v>
      </c>
      <c r="O90">
        <v>20</v>
      </c>
      <c r="P90">
        <v>0</v>
      </c>
      <c r="R90" s="39" t="s">
        <v>42333</v>
      </c>
      <c r="S90">
        <v>0</v>
      </c>
      <c r="U90" s="39" t="s">
        <v>38984</v>
      </c>
      <c r="V90">
        <v>0</v>
      </c>
      <c r="X90" s="39" t="s">
        <v>42343</v>
      </c>
      <c r="Y90">
        <v>1</v>
      </c>
      <c r="AA90" s="39" t="s">
        <v>42334</v>
      </c>
      <c r="AB90">
        <v>1</v>
      </c>
      <c r="AD90" s="39" t="s">
        <v>42335</v>
      </c>
      <c r="AE90">
        <v>0</v>
      </c>
      <c r="AG90" s="39" t="s">
        <v>42336</v>
      </c>
      <c r="AH90">
        <v>1</v>
      </c>
      <c r="AJ90" s="39" t="s">
        <v>42337</v>
      </c>
      <c r="AK90">
        <v>1</v>
      </c>
      <c r="AM90" s="39" t="s">
        <v>42345</v>
      </c>
      <c r="AN90">
        <v>1</v>
      </c>
      <c r="AP90" s="39" t="s">
        <v>42339</v>
      </c>
      <c r="AQ90">
        <v>1</v>
      </c>
      <c r="AS90" s="39" t="s">
        <v>42346</v>
      </c>
      <c r="AT90">
        <v>1</v>
      </c>
    </row>
    <row r="91" spans="1:46" x14ac:dyDescent="0.3">
      <c r="A91">
        <v>90</v>
      </c>
      <c r="B91" s="1">
        <v>45882.413611111115</v>
      </c>
      <c r="C91" s="1">
        <v>45882.418368055558</v>
      </c>
      <c r="D91" s="39" t="s">
        <v>690</v>
      </c>
      <c r="E91" s="39" t="s">
        <v>691</v>
      </c>
      <c r="F91">
        <v>6</v>
      </c>
      <c r="I91" s="39" t="s">
        <v>20627</v>
      </c>
      <c r="J91">
        <v>0</v>
      </c>
      <c r="L91">
        <v>10</v>
      </c>
      <c r="M91">
        <v>0</v>
      </c>
      <c r="O91">
        <v>37</v>
      </c>
      <c r="P91">
        <v>0</v>
      </c>
      <c r="R91" s="39" t="s">
        <v>42333</v>
      </c>
      <c r="S91">
        <v>0</v>
      </c>
      <c r="U91" s="39" t="s">
        <v>38984</v>
      </c>
      <c r="V91">
        <v>0</v>
      </c>
      <c r="X91" s="39" t="s">
        <v>42343</v>
      </c>
      <c r="Y91">
        <v>1</v>
      </c>
      <c r="AA91" s="39" t="s">
        <v>42350</v>
      </c>
      <c r="AB91">
        <v>0</v>
      </c>
      <c r="AD91" s="39" t="s">
        <v>42344</v>
      </c>
      <c r="AE91">
        <v>1</v>
      </c>
      <c r="AG91" s="39" t="s">
        <v>42336</v>
      </c>
      <c r="AH91">
        <v>1</v>
      </c>
      <c r="AJ91" s="39" t="s">
        <v>42337</v>
      </c>
      <c r="AK91">
        <v>1</v>
      </c>
      <c r="AM91" s="39" t="s">
        <v>42345</v>
      </c>
      <c r="AN91">
        <v>1</v>
      </c>
      <c r="AP91" s="39" t="s">
        <v>42339</v>
      </c>
      <c r="AQ91">
        <v>1</v>
      </c>
      <c r="AS91" s="39" t="s">
        <v>42358</v>
      </c>
      <c r="AT91">
        <v>0</v>
      </c>
    </row>
    <row r="92" spans="1:46" x14ac:dyDescent="0.3">
      <c r="A92">
        <v>91</v>
      </c>
      <c r="B92" s="1">
        <v>45882.412499999999</v>
      </c>
      <c r="C92" s="1">
        <v>45882.418622685182</v>
      </c>
      <c r="D92" s="39" t="s">
        <v>722</v>
      </c>
      <c r="E92" s="39" t="s">
        <v>723</v>
      </c>
      <c r="F92">
        <v>5</v>
      </c>
      <c r="I92" s="39" t="s">
        <v>723</v>
      </c>
      <c r="J92">
        <v>0</v>
      </c>
      <c r="L92">
        <v>10</v>
      </c>
      <c r="M92">
        <v>0</v>
      </c>
      <c r="O92">
        <v>12</v>
      </c>
      <c r="P92">
        <v>0</v>
      </c>
      <c r="R92" s="39" t="s">
        <v>42333</v>
      </c>
      <c r="S92">
        <v>0</v>
      </c>
      <c r="U92" s="39" t="s">
        <v>38984</v>
      </c>
      <c r="V92">
        <v>0</v>
      </c>
      <c r="X92" s="39" t="s">
        <v>42343</v>
      </c>
      <c r="Y92">
        <v>1</v>
      </c>
      <c r="AA92" s="39" t="s">
        <v>42334</v>
      </c>
      <c r="AB92">
        <v>1</v>
      </c>
      <c r="AD92" s="39" t="s">
        <v>42335</v>
      </c>
      <c r="AE92">
        <v>0</v>
      </c>
      <c r="AG92" s="39" t="s">
        <v>42336</v>
      </c>
      <c r="AH92">
        <v>1</v>
      </c>
      <c r="AJ92" s="39" t="s">
        <v>42337</v>
      </c>
      <c r="AK92">
        <v>1</v>
      </c>
      <c r="AM92" s="39" t="s">
        <v>42345</v>
      </c>
      <c r="AN92">
        <v>1</v>
      </c>
      <c r="AP92" s="39" t="s">
        <v>42360</v>
      </c>
      <c r="AQ92">
        <v>0</v>
      </c>
      <c r="AS92" s="39" t="s">
        <v>42358</v>
      </c>
      <c r="AT92">
        <v>0</v>
      </c>
    </row>
    <row r="93" spans="1:46" x14ac:dyDescent="0.3">
      <c r="A93">
        <v>92</v>
      </c>
      <c r="B93" s="1">
        <v>45882.414039351854</v>
      </c>
      <c r="C93" s="1">
        <v>45882.418877314813</v>
      </c>
      <c r="D93" s="39" t="s">
        <v>610</v>
      </c>
      <c r="E93" s="39" t="s">
        <v>611</v>
      </c>
      <c r="F93">
        <v>7</v>
      </c>
      <c r="I93" s="39" t="s">
        <v>611</v>
      </c>
      <c r="J93">
        <v>0</v>
      </c>
      <c r="L93">
        <v>10</v>
      </c>
      <c r="M93">
        <v>0</v>
      </c>
      <c r="O93">
        <v>14</v>
      </c>
      <c r="P93">
        <v>0</v>
      </c>
      <c r="R93" s="39" t="s">
        <v>42347</v>
      </c>
      <c r="S93">
        <v>0</v>
      </c>
      <c r="U93" s="39" t="s">
        <v>38984</v>
      </c>
      <c r="V93">
        <v>0</v>
      </c>
      <c r="X93" s="39" t="s">
        <v>42343</v>
      </c>
      <c r="Y93">
        <v>1</v>
      </c>
      <c r="AA93" s="39" t="s">
        <v>42350</v>
      </c>
      <c r="AB93">
        <v>0</v>
      </c>
      <c r="AD93" s="39" t="s">
        <v>42344</v>
      </c>
      <c r="AE93">
        <v>1</v>
      </c>
      <c r="AG93" s="39" t="s">
        <v>42336</v>
      </c>
      <c r="AH93">
        <v>1</v>
      </c>
      <c r="AJ93" s="39" t="s">
        <v>42337</v>
      </c>
      <c r="AK93">
        <v>1</v>
      </c>
      <c r="AM93" s="39" t="s">
        <v>42345</v>
      </c>
      <c r="AN93">
        <v>1</v>
      </c>
      <c r="AP93" s="39" t="s">
        <v>42339</v>
      </c>
      <c r="AQ93">
        <v>1</v>
      </c>
      <c r="AS93" s="39" t="s">
        <v>42346</v>
      </c>
      <c r="AT93">
        <v>1</v>
      </c>
    </row>
    <row r="94" spans="1:46" x14ac:dyDescent="0.3">
      <c r="A94">
        <v>93</v>
      </c>
      <c r="B94" s="1">
        <v>45882.412048611113</v>
      </c>
      <c r="C94" s="1">
        <v>45882.418888888889</v>
      </c>
      <c r="D94" s="39" t="s">
        <v>761</v>
      </c>
      <c r="E94" s="39" t="s">
        <v>762</v>
      </c>
      <c r="F94">
        <v>6</v>
      </c>
      <c r="I94" s="39" t="s">
        <v>762</v>
      </c>
      <c r="J94">
        <v>0</v>
      </c>
      <c r="L94">
        <v>10</v>
      </c>
      <c r="M94">
        <v>0</v>
      </c>
      <c r="O94">
        <v>21</v>
      </c>
      <c r="P94">
        <v>0</v>
      </c>
      <c r="R94" s="39" t="s">
        <v>42347</v>
      </c>
      <c r="S94">
        <v>0</v>
      </c>
      <c r="U94" s="39" t="s">
        <v>38984</v>
      </c>
      <c r="V94">
        <v>0</v>
      </c>
      <c r="X94" s="39" t="s">
        <v>42343</v>
      </c>
      <c r="Y94">
        <v>1</v>
      </c>
      <c r="AA94" s="39" t="s">
        <v>42350</v>
      </c>
      <c r="AB94">
        <v>0</v>
      </c>
      <c r="AD94" s="39" t="s">
        <v>42344</v>
      </c>
      <c r="AE94">
        <v>1</v>
      </c>
      <c r="AG94" s="39" t="s">
        <v>42336</v>
      </c>
      <c r="AH94">
        <v>1</v>
      </c>
      <c r="AJ94" s="39" t="s">
        <v>42337</v>
      </c>
      <c r="AK94">
        <v>1</v>
      </c>
      <c r="AM94" s="39" t="s">
        <v>42345</v>
      </c>
      <c r="AN94">
        <v>1</v>
      </c>
      <c r="AP94" s="39" t="s">
        <v>42339</v>
      </c>
      <c r="AQ94">
        <v>1</v>
      </c>
      <c r="AS94" s="39" t="s">
        <v>42358</v>
      </c>
      <c r="AT94">
        <v>0</v>
      </c>
    </row>
    <row r="95" spans="1:46" x14ac:dyDescent="0.3">
      <c r="A95">
        <v>94</v>
      </c>
      <c r="B95" s="1">
        <v>45882.414583333331</v>
      </c>
      <c r="C95" s="1">
        <v>45882.418923611112</v>
      </c>
      <c r="D95" s="39" t="s">
        <v>489</v>
      </c>
      <c r="E95" s="39" t="s">
        <v>490</v>
      </c>
      <c r="F95">
        <v>6</v>
      </c>
      <c r="I95" s="39" t="s">
        <v>491</v>
      </c>
      <c r="J95">
        <v>0</v>
      </c>
      <c r="L95">
        <v>10</v>
      </c>
      <c r="M95">
        <v>0</v>
      </c>
      <c r="O95">
        <v>7</v>
      </c>
      <c r="P95">
        <v>0</v>
      </c>
      <c r="R95" s="39" t="s">
        <v>42333</v>
      </c>
      <c r="S95">
        <v>0</v>
      </c>
      <c r="U95" s="39" t="s">
        <v>38984</v>
      </c>
      <c r="V95">
        <v>0</v>
      </c>
      <c r="X95" s="39" t="s">
        <v>42343</v>
      </c>
      <c r="Y95">
        <v>1</v>
      </c>
      <c r="AA95" s="39" t="s">
        <v>42334</v>
      </c>
      <c r="AB95">
        <v>1</v>
      </c>
      <c r="AD95" s="39" t="s">
        <v>42335</v>
      </c>
      <c r="AE95">
        <v>0</v>
      </c>
      <c r="AG95" s="39" t="s">
        <v>42336</v>
      </c>
      <c r="AH95">
        <v>1</v>
      </c>
      <c r="AJ95" s="39" t="s">
        <v>42337</v>
      </c>
      <c r="AK95">
        <v>1</v>
      </c>
      <c r="AM95" s="39" t="s">
        <v>42352</v>
      </c>
      <c r="AN95">
        <v>0</v>
      </c>
      <c r="AP95" s="39" t="s">
        <v>42339</v>
      </c>
      <c r="AQ95">
        <v>1</v>
      </c>
      <c r="AS95" s="39" t="s">
        <v>42346</v>
      </c>
      <c r="AT95">
        <v>1</v>
      </c>
    </row>
    <row r="96" spans="1:46" x14ac:dyDescent="0.3">
      <c r="A96">
        <v>95</v>
      </c>
      <c r="B96" s="1">
        <v>45882.412048611113</v>
      </c>
      <c r="C96" s="1">
        <v>45882.419421296298</v>
      </c>
      <c r="D96" s="39" t="s">
        <v>750</v>
      </c>
      <c r="E96" s="39" t="s">
        <v>751</v>
      </c>
      <c r="F96">
        <v>7</v>
      </c>
      <c r="I96" s="39" t="s">
        <v>751</v>
      </c>
      <c r="J96">
        <v>0</v>
      </c>
      <c r="L96">
        <v>10</v>
      </c>
      <c r="M96">
        <v>0</v>
      </c>
      <c r="O96">
        <v>22</v>
      </c>
      <c r="P96">
        <v>0</v>
      </c>
      <c r="R96" s="39" t="s">
        <v>42347</v>
      </c>
      <c r="S96">
        <v>0</v>
      </c>
      <c r="U96" s="39" t="s">
        <v>38984</v>
      </c>
      <c r="V96">
        <v>0</v>
      </c>
      <c r="X96" s="39" t="s">
        <v>42343</v>
      </c>
      <c r="Y96">
        <v>1</v>
      </c>
      <c r="AA96" s="39" t="s">
        <v>42350</v>
      </c>
      <c r="AB96">
        <v>0</v>
      </c>
      <c r="AD96" s="39" t="s">
        <v>42344</v>
      </c>
      <c r="AE96">
        <v>1</v>
      </c>
      <c r="AG96" s="39" t="s">
        <v>42336</v>
      </c>
      <c r="AH96">
        <v>1</v>
      </c>
      <c r="AJ96" s="39" t="s">
        <v>42337</v>
      </c>
      <c r="AK96">
        <v>1</v>
      </c>
      <c r="AM96" s="39" t="s">
        <v>42345</v>
      </c>
      <c r="AN96">
        <v>1</v>
      </c>
      <c r="AP96" s="39" t="s">
        <v>42339</v>
      </c>
      <c r="AQ96">
        <v>1</v>
      </c>
      <c r="AS96" s="39" t="s">
        <v>42346</v>
      </c>
      <c r="AT96">
        <v>1</v>
      </c>
    </row>
    <row r="97" spans="1:46" x14ac:dyDescent="0.3">
      <c r="A97">
        <v>96</v>
      </c>
      <c r="B97" s="1">
        <v>45882.417025462964</v>
      </c>
      <c r="C97" s="1">
        <v>45882.419537037036</v>
      </c>
      <c r="D97" s="39" t="s">
        <v>772</v>
      </c>
      <c r="E97" s="39" t="s">
        <v>773</v>
      </c>
      <c r="F97">
        <v>8</v>
      </c>
      <c r="I97" s="39" t="s">
        <v>773</v>
      </c>
      <c r="J97">
        <v>0</v>
      </c>
      <c r="L97">
        <v>10</v>
      </c>
      <c r="M97">
        <v>0</v>
      </c>
      <c r="O97">
        <v>5</v>
      </c>
      <c r="P97">
        <v>0</v>
      </c>
      <c r="R97" s="39" t="s">
        <v>42333</v>
      </c>
      <c r="S97">
        <v>0</v>
      </c>
      <c r="U97" s="39" t="s">
        <v>35628</v>
      </c>
      <c r="V97">
        <v>1</v>
      </c>
      <c r="X97" s="39" t="s">
        <v>42343</v>
      </c>
      <c r="Y97">
        <v>1</v>
      </c>
      <c r="AA97" s="39" t="s">
        <v>42350</v>
      </c>
      <c r="AB97">
        <v>0</v>
      </c>
      <c r="AD97" s="39" t="s">
        <v>42344</v>
      </c>
      <c r="AE97">
        <v>1</v>
      </c>
      <c r="AG97" s="39" t="s">
        <v>42336</v>
      </c>
      <c r="AH97">
        <v>1</v>
      </c>
      <c r="AJ97" s="39" t="s">
        <v>42337</v>
      </c>
      <c r="AK97">
        <v>1</v>
      </c>
      <c r="AM97" s="39" t="s">
        <v>42345</v>
      </c>
      <c r="AN97">
        <v>1</v>
      </c>
      <c r="AP97" s="39" t="s">
        <v>42339</v>
      </c>
      <c r="AQ97">
        <v>1</v>
      </c>
      <c r="AS97" s="39" t="s">
        <v>42346</v>
      </c>
      <c r="AT97">
        <v>1</v>
      </c>
    </row>
    <row r="98" spans="1:46" x14ac:dyDescent="0.3">
      <c r="A98">
        <v>97</v>
      </c>
      <c r="B98" s="1">
        <v>45882.415763888886</v>
      </c>
      <c r="C98" s="1">
        <v>45882.421875</v>
      </c>
      <c r="D98" s="39" t="s">
        <v>558</v>
      </c>
      <c r="E98" s="39" t="s">
        <v>559</v>
      </c>
      <c r="F98">
        <v>9</v>
      </c>
      <c r="I98" s="39" t="s">
        <v>559</v>
      </c>
      <c r="J98">
        <v>0</v>
      </c>
      <c r="L98">
        <v>10</v>
      </c>
      <c r="M98">
        <v>0</v>
      </c>
      <c r="O98">
        <v>8</v>
      </c>
      <c r="P98">
        <v>0</v>
      </c>
      <c r="R98" s="39" t="s">
        <v>42333</v>
      </c>
      <c r="S98">
        <v>0</v>
      </c>
      <c r="U98" s="39" t="s">
        <v>35628</v>
      </c>
      <c r="V98">
        <v>1</v>
      </c>
      <c r="X98" s="39" t="s">
        <v>42343</v>
      </c>
      <c r="Y98">
        <v>1</v>
      </c>
      <c r="AA98" s="39" t="s">
        <v>42334</v>
      </c>
      <c r="AB98">
        <v>1</v>
      </c>
      <c r="AD98" s="39" t="s">
        <v>42344</v>
      </c>
      <c r="AE98">
        <v>1</v>
      </c>
      <c r="AG98" s="39" t="s">
        <v>42336</v>
      </c>
      <c r="AH98">
        <v>1</v>
      </c>
      <c r="AJ98" s="39" t="s">
        <v>42337</v>
      </c>
      <c r="AK98">
        <v>1</v>
      </c>
      <c r="AM98" s="39" t="s">
        <v>42345</v>
      </c>
      <c r="AN98">
        <v>1</v>
      </c>
      <c r="AP98" s="39" t="s">
        <v>42339</v>
      </c>
      <c r="AQ98">
        <v>1</v>
      </c>
      <c r="AS98" s="39" t="s">
        <v>42346</v>
      </c>
      <c r="AT98">
        <v>1</v>
      </c>
    </row>
    <row r="99" spans="1:46" x14ac:dyDescent="0.3">
      <c r="A99">
        <v>98</v>
      </c>
      <c r="B99" s="1">
        <v>45882.414560185185</v>
      </c>
      <c r="C99" s="1">
        <v>45882.421909722223</v>
      </c>
      <c r="D99" s="39" t="s">
        <v>592</v>
      </c>
      <c r="E99" s="39" t="s">
        <v>593</v>
      </c>
      <c r="F99">
        <v>8</v>
      </c>
      <c r="I99" s="39" t="s">
        <v>594</v>
      </c>
      <c r="J99">
        <v>0</v>
      </c>
      <c r="L99">
        <v>10</v>
      </c>
      <c r="M99">
        <v>0</v>
      </c>
      <c r="O99">
        <v>4</v>
      </c>
      <c r="P99">
        <v>0</v>
      </c>
      <c r="R99" s="39" t="s">
        <v>42333</v>
      </c>
      <c r="S99">
        <v>0</v>
      </c>
      <c r="U99" s="39" t="s">
        <v>35628</v>
      </c>
      <c r="V99">
        <v>1</v>
      </c>
      <c r="X99" s="39" t="s">
        <v>42343</v>
      </c>
      <c r="Y99">
        <v>1</v>
      </c>
      <c r="AA99" s="39" t="s">
        <v>42334</v>
      </c>
      <c r="AB99">
        <v>1</v>
      </c>
      <c r="AD99" s="39" t="s">
        <v>42344</v>
      </c>
      <c r="AE99">
        <v>1</v>
      </c>
      <c r="AG99" s="39" t="s">
        <v>42336</v>
      </c>
      <c r="AH99">
        <v>1</v>
      </c>
      <c r="AJ99" s="39" t="s">
        <v>42337</v>
      </c>
      <c r="AK99">
        <v>1</v>
      </c>
      <c r="AM99" s="39" t="s">
        <v>42345</v>
      </c>
      <c r="AN99">
        <v>1</v>
      </c>
      <c r="AP99" s="39" t="s">
        <v>42339</v>
      </c>
      <c r="AQ99">
        <v>1</v>
      </c>
      <c r="AS99" s="39" t="s">
        <v>42353</v>
      </c>
      <c r="AT99">
        <v>0</v>
      </c>
    </row>
    <row r="100" spans="1:46" x14ac:dyDescent="0.3">
      <c r="A100">
        <v>99</v>
      </c>
      <c r="B100" s="1">
        <v>45882.415173611109</v>
      </c>
      <c r="C100" s="1">
        <v>45882.422754629632</v>
      </c>
      <c r="D100" s="39" t="s">
        <v>5149</v>
      </c>
      <c r="E100" s="39" t="s">
        <v>5150</v>
      </c>
      <c r="F100">
        <v>8</v>
      </c>
      <c r="I100" s="39" t="s">
        <v>5150</v>
      </c>
      <c r="J100">
        <v>0</v>
      </c>
      <c r="L100">
        <v>10</v>
      </c>
      <c r="M100">
        <v>0</v>
      </c>
      <c r="O100">
        <v>35</v>
      </c>
      <c r="P100">
        <v>0</v>
      </c>
      <c r="R100" s="39" t="s">
        <v>42354</v>
      </c>
      <c r="S100">
        <v>0</v>
      </c>
      <c r="U100" s="39" t="s">
        <v>35628</v>
      </c>
      <c r="V100">
        <v>1</v>
      </c>
      <c r="X100" s="39" t="s">
        <v>42343</v>
      </c>
      <c r="Y100">
        <v>1</v>
      </c>
      <c r="AA100" s="39" t="s">
        <v>42334</v>
      </c>
      <c r="AB100">
        <v>1</v>
      </c>
      <c r="AD100" s="39" t="s">
        <v>42335</v>
      </c>
      <c r="AE100">
        <v>0</v>
      </c>
      <c r="AG100" s="39" t="s">
        <v>42336</v>
      </c>
      <c r="AH100">
        <v>1</v>
      </c>
      <c r="AJ100" s="39" t="s">
        <v>42337</v>
      </c>
      <c r="AK100">
        <v>1</v>
      </c>
      <c r="AM100" s="39" t="s">
        <v>42345</v>
      </c>
      <c r="AN100">
        <v>1</v>
      </c>
      <c r="AP100" s="39" t="s">
        <v>42339</v>
      </c>
      <c r="AQ100">
        <v>1</v>
      </c>
      <c r="AS100" s="39" t="s">
        <v>42346</v>
      </c>
      <c r="AT100">
        <v>1</v>
      </c>
    </row>
    <row r="101" spans="1:46" x14ac:dyDescent="0.3">
      <c r="A101">
        <v>100</v>
      </c>
      <c r="B101" s="1">
        <v>45882.417881944442</v>
      </c>
      <c r="C101" s="1">
        <v>45882.423449074071</v>
      </c>
      <c r="D101" s="39" t="s">
        <v>621</v>
      </c>
      <c r="E101" s="39" t="s">
        <v>622</v>
      </c>
      <c r="F101">
        <v>7</v>
      </c>
      <c r="I101" s="39" t="s">
        <v>622</v>
      </c>
      <c r="J101">
        <v>0</v>
      </c>
      <c r="L101">
        <v>10</v>
      </c>
      <c r="M101">
        <v>0</v>
      </c>
      <c r="O101">
        <v>23</v>
      </c>
      <c r="P101">
        <v>0</v>
      </c>
      <c r="R101" s="39" t="s">
        <v>42347</v>
      </c>
      <c r="S101">
        <v>0</v>
      </c>
      <c r="U101" s="39" t="s">
        <v>38984</v>
      </c>
      <c r="V101">
        <v>0</v>
      </c>
      <c r="X101" s="39" t="s">
        <v>42343</v>
      </c>
      <c r="Y101">
        <v>1</v>
      </c>
      <c r="AA101" s="39" t="s">
        <v>42334</v>
      </c>
      <c r="AB101">
        <v>1</v>
      </c>
      <c r="AD101" s="39" t="s">
        <v>42335</v>
      </c>
      <c r="AE101">
        <v>0</v>
      </c>
      <c r="AG101" s="39" t="s">
        <v>42336</v>
      </c>
      <c r="AH101">
        <v>1</v>
      </c>
      <c r="AJ101" s="39" t="s">
        <v>42337</v>
      </c>
      <c r="AK101">
        <v>1</v>
      </c>
      <c r="AM101" s="39" t="s">
        <v>42345</v>
      </c>
      <c r="AN101">
        <v>1</v>
      </c>
      <c r="AP101" s="39" t="s">
        <v>42339</v>
      </c>
      <c r="AQ101">
        <v>1</v>
      </c>
      <c r="AS101" s="39" t="s">
        <v>42346</v>
      </c>
      <c r="AT101">
        <v>1</v>
      </c>
    </row>
    <row r="102" spans="1:46" x14ac:dyDescent="0.3">
      <c r="A102">
        <v>101</v>
      </c>
      <c r="B102" s="1">
        <v>45882.418055555558</v>
      </c>
      <c r="C102" s="1">
        <v>45882.424502314818</v>
      </c>
      <c r="D102" s="39" t="s">
        <v>842</v>
      </c>
      <c r="E102" s="39" t="s">
        <v>843</v>
      </c>
      <c r="F102">
        <v>9</v>
      </c>
      <c r="I102" s="39"/>
      <c r="L102">
        <v>10</v>
      </c>
      <c r="O102">
        <v>28</v>
      </c>
      <c r="R102" s="39" t="s">
        <v>42354</v>
      </c>
      <c r="S102">
        <v>0</v>
      </c>
      <c r="U102" s="39" t="s">
        <v>35628</v>
      </c>
      <c r="V102">
        <v>1</v>
      </c>
      <c r="X102" s="39" t="s">
        <v>42343</v>
      </c>
      <c r="Y102">
        <v>1</v>
      </c>
      <c r="AA102" s="39" t="s">
        <v>42334</v>
      </c>
      <c r="AB102">
        <v>1</v>
      </c>
      <c r="AD102" s="39" t="s">
        <v>42344</v>
      </c>
      <c r="AE102">
        <v>1</v>
      </c>
      <c r="AG102" s="39" t="s">
        <v>42336</v>
      </c>
      <c r="AH102">
        <v>1</v>
      </c>
      <c r="AJ102" s="39" t="s">
        <v>42337</v>
      </c>
      <c r="AK102">
        <v>1</v>
      </c>
      <c r="AM102" s="39" t="s">
        <v>42345</v>
      </c>
      <c r="AN102">
        <v>1</v>
      </c>
      <c r="AP102" s="39" t="s">
        <v>42339</v>
      </c>
      <c r="AQ102">
        <v>1</v>
      </c>
      <c r="AS102" s="39" t="s">
        <v>42346</v>
      </c>
      <c r="AT102">
        <v>1</v>
      </c>
    </row>
    <row r="103" spans="1:46" x14ac:dyDescent="0.3">
      <c r="A103">
        <v>102</v>
      </c>
      <c r="B103" s="1">
        <v>45888.576944444445</v>
      </c>
      <c r="C103" s="1">
        <v>45888.579363425924</v>
      </c>
      <c r="D103" s="39" t="s">
        <v>33812</v>
      </c>
      <c r="E103" s="39" t="s">
        <v>34278</v>
      </c>
      <c r="F103">
        <v>10</v>
      </c>
      <c r="I103" s="39"/>
      <c r="L103">
        <v>14</v>
      </c>
      <c r="O103">
        <v>14</v>
      </c>
      <c r="R103" s="39" t="s">
        <v>42341</v>
      </c>
      <c r="S103">
        <v>1</v>
      </c>
      <c r="U103" s="39" t="s">
        <v>35628</v>
      </c>
      <c r="V103">
        <v>1</v>
      </c>
      <c r="X103" s="39" t="s">
        <v>42343</v>
      </c>
      <c r="Y103">
        <v>1</v>
      </c>
      <c r="AA103" s="39" t="s">
        <v>42334</v>
      </c>
      <c r="AB103">
        <v>1</v>
      </c>
      <c r="AD103" s="39" t="s">
        <v>42344</v>
      </c>
      <c r="AE103">
        <v>1</v>
      </c>
      <c r="AG103" s="39" t="s">
        <v>42336</v>
      </c>
      <c r="AH103">
        <v>1</v>
      </c>
      <c r="AJ103" s="39" t="s">
        <v>42337</v>
      </c>
      <c r="AK103">
        <v>1</v>
      </c>
      <c r="AM103" s="39" t="s">
        <v>42345</v>
      </c>
      <c r="AN103">
        <v>1</v>
      </c>
      <c r="AP103" s="39" t="s">
        <v>42339</v>
      </c>
      <c r="AQ103">
        <v>1</v>
      </c>
      <c r="AS103" s="39" t="s">
        <v>42346</v>
      </c>
      <c r="AT103">
        <v>1</v>
      </c>
    </row>
    <row r="104" spans="1:46" x14ac:dyDescent="0.3">
      <c r="A104">
        <v>103</v>
      </c>
      <c r="B104" s="1">
        <v>45888.578564814816</v>
      </c>
      <c r="C104" s="1">
        <v>45888.579629629632</v>
      </c>
      <c r="D104" s="39" t="s">
        <v>33791</v>
      </c>
      <c r="E104" s="39" t="s">
        <v>42366</v>
      </c>
      <c r="F104">
        <v>2</v>
      </c>
      <c r="I104" s="39"/>
      <c r="L104">
        <v>14</v>
      </c>
      <c r="O104">
        <v>8</v>
      </c>
      <c r="R104" s="39" t="s">
        <v>42347</v>
      </c>
      <c r="S104">
        <v>0</v>
      </c>
      <c r="U104" s="39" t="s">
        <v>38984</v>
      </c>
      <c r="V104">
        <v>0</v>
      </c>
      <c r="X104" s="39" t="s">
        <v>35872</v>
      </c>
      <c r="Y104">
        <v>0</v>
      </c>
      <c r="AA104" s="39" t="s">
        <v>42362</v>
      </c>
      <c r="AB104">
        <v>0</v>
      </c>
      <c r="AD104" s="39" t="s">
        <v>42365</v>
      </c>
      <c r="AE104">
        <v>0</v>
      </c>
      <c r="AG104" s="39" t="s">
        <v>42336</v>
      </c>
      <c r="AH104">
        <v>1</v>
      </c>
      <c r="AJ104" s="39" t="s">
        <v>42367</v>
      </c>
      <c r="AK104">
        <v>0</v>
      </c>
      <c r="AM104" s="39" t="s">
        <v>42345</v>
      </c>
      <c r="AN104">
        <v>1</v>
      </c>
      <c r="AP104" s="39" t="s">
        <v>42360</v>
      </c>
      <c r="AQ104">
        <v>0</v>
      </c>
      <c r="AS104" s="39" t="s">
        <v>42358</v>
      </c>
      <c r="AT104">
        <v>0</v>
      </c>
    </row>
    <row r="105" spans="1:46" x14ac:dyDescent="0.3">
      <c r="A105">
        <v>104</v>
      </c>
      <c r="B105" s="1">
        <v>45888.577233796299</v>
      </c>
      <c r="C105" s="1">
        <v>45888.58016203704</v>
      </c>
      <c r="D105" s="39" t="s">
        <v>33844</v>
      </c>
      <c r="E105" s="39" t="s">
        <v>36344</v>
      </c>
      <c r="F105">
        <v>9</v>
      </c>
      <c r="I105" s="39"/>
      <c r="L105">
        <v>14</v>
      </c>
      <c r="O105">
        <v>23</v>
      </c>
      <c r="R105" s="39" t="s">
        <v>42341</v>
      </c>
      <c r="S105">
        <v>1</v>
      </c>
      <c r="U105" s="39" t="s">
        <v>35628</v>
      </c>
      <c r="V105">
        <v>1</v>
      </c>
      <c r="X105" s="39" t="s">
        <v>19936</v>
      </c>
      <c r="Y105">
        <v>0</v>
      </c>
      <c r="AA105" s="39" t="s">
        <v>42334</v>
      </c>
      <c r="AB105">
        <v>1</v>
      </c>
      <c r="AD105" s="39" t="s">
        <v>42344</v>
      </c>
      <c r="AE105">
        <v>1</v>
      </c>
      <c r="AG105" s="39" t="s">
        <v>42336</v>
      </c>
      <c r="AH105">
        <v>1</v>
      </c>
      <c r="AJ105" s="39" t="s">
        <v>42337</v>
      </c>
      <c r="AK105">
        <v>1</v>
      </c>
      <c r="AM105" s="39" t="s">
        <v>42345</v>
      </c>
      <c r="AN105">
        <v>1</v>
      </c>
      <c r="AP105" s="39" t="s">
        <v>42339</v>
      </c>
      <c r="AQ105">
        <v>1</v>
      </c>
      <c r="AS105" s="39" t="s">
        <v>42346</v>
      </c>
      <c r="AT105">
        <v>1</v>
      </c>
    </row>
    <row r="106" spans="1:46" x14ac:dyDescent="0.3">
      <c r="A106">
        <v>105</v>
      </c>
      <c r="B106" s="1">
        <v>45888.576828703706</v>
      </c>
      <c r="C106" s="1">
        <v>45888.580185185187</v>
      </c>
      <c r="D106" s="39" t="s">
        <v>33828</v>
      </c>
      <c r="E106" s="39" t="s">
        <v>36151</v>
      </c>
      <c r="F106">
        <v>7</v>
      </c>
      <c r="I106" s="39"/>
      <c r="L106">
        <v>14</v>
      </c>
      <c r="O106">
        <v>18</v>
      </c>
      <c r="R106" s="39" t="s">
        <v>42354</v>
      </c>
      <c r="S106">
        <v>0</v>
      </c>
      <c r="U106" s="39" t="s">
        <v>35628</v>
      </c>
      <c r="V106">
        <v>1</v>
      </c>
      <c r="X106" s="39" t="s">
        <v>42343</v>
      </c>
      <c r="Y106">
        <v>1</v>
      </c>
      <c r="AA106" s="39" t="s">
        <v>42350</v>
      </c>
      <c r="AB106">
        <v>0</v>
      </c>
      <c r="AD106" s="39" t="s">
        <v>42344</v>
      </c>
      <c r="AE106">
        <v>1</v>
      </c>
      <c r="AG106" s="39" t="s">
        <v>42336</v>
      </c>
      <c r="AH106">
        <v>1</v>
      </c>
      <c r="AJ106" s="39" t="s">
        <v>42337</v>
      </c>
      <c r="AK106">
        <v>1</v>
      </c>
      <c r="AM106" s="39" t="s">
        <v>42345</v>
      </c>
      <c r="AN106">
        <v>1</v>
      </c>
      <c r="AP106" s="39" t="s">
        <v>42339</v>
      </c>
      <c r="AQ106">
        <v>1</v>
      </c>
      <c r="AS106" s="39" t="s">
        <v>42358</v>
      </c>
      <c r="AT106">
        <v>0</v>
      </c>
    </row>
    <row r="107" spans="1:46" x14ac:dyDescent="0.3">
      <c r="A107">
        <v>106</v>
      </c>
      <c r="B107" s="1">
        <v>45888.577037037037</v>
      </c>
      <c r="C107" s="1">
        <v>45888.580324074072</v>
      </c>
      <c r="D107" s="39" t="s">
        <v>33802</v>
      </c>
      <c r="E107" s="39" t="s">
        <v>33913</v>
      </c>
      <c r="F107">
        <v>9</v>
      </c>
      <c r="I107" s="39"/>
      <c r="L107">
        <v>14</v>
      </c>
      <c r="O107">
        <v>11</v>
      </c>
      <c r="R107" s="39" t="s">
        <v>42333</v>
      </c>
      <c r="S107">
        <v>0</v>
      </c>
      <c r="U107" s="39" t="s">
        <v>35628</v>
      </c>
      <c r="V107">
        <v>1</v>
      </c>
      <c r="X107" s="39" t="s">
        <v>42343</v>
      </c>
      <c r="Y107">
        <v>1</v>
      </c>
      <c r="AA107" s="39" t="s">
        <v>42334</v>
      </c>
      <c r="AB107">
        <v>1</v>
      </c>
      <c r="AD107" s="39" t="s">
        <v>42344</v>
      </c>
      <c r="AE107">
        <v>1</v>
      </c>
      <c r="AG107" s="39" t="s">
        <v>42336</v>
      </c>
      <c r="AH107">
        <v>1</v>
      </c>
      <c r="AJ107" s="39" t="s">
        <v>42337</v>
      </c>
      <c r="AK107">
        <v>1</v>
      </c>
      <c r="AM107" s="39" t="s">
        <v>42345</v>
      </c>
      <c r="AN107">
        <v>1</v>
      </c>
      <c r="AP107" s="39" t="s">
        <v>42339</v>
      </c>
      <c r="AQ107">
        <v>1</v>
      </c>
      <c r="AS107" s="39" t="s">
        <v>42346</v>
      </c>
      <c r="AT107">
        <v>1</v>
      </c>
    </row>
    <row r="108" spans="1:46" x14ac:dyDescent="0.3">
      <c r="A108">
        <v>107</v>
      </c>
      <c r="B108" s="1">
        <v>45888.576458333337</v>
      </c>
      <c r="C108" s="1">
        <v>45888.580358796295</v>
      </c>
      <c r="D108" s="39" t="s">
        <v>4765</v>
      </c>
      <c r="E108" s="39" t="s">
        <v>4766</v>
      </c>
      <c r="F108">
        <v>8</v>
      </c>
      <c r="I108" s="39"/>
      <c r="L108">
        <v>14</v>
      </c>
      <c r="O108">
        <v>9</v>
      </c>
      <c r="R108" s="39" t="s">
        <v>42354</v>
      </c>
      <c r="S108">
        <v>0</v>
      </c>
      <c r="U108" s="39" t="s">
        <v>35628</v>
      </c>
      <c r="V108">
        <v>1</v>
      </c>
      <c r="X108" s="39" t="s">
        <v>42343</v>
      </c>
      <c r="Y108">
        <v>1</v>
      </c>
      <c r="AA108" s="39" t="s">
        <v>42334</v>
      </c>
      <c r="AB108">
        <v>1</v>
      </c>
      <c r="AD108" s="39" t="s">
        <v>42344</v>
      </c>
      <c r="AE108">
        <v>1</v>
      </c>
      <c r="AG108" s="39" t="s">
        <v>42336</v>
      </c>
      <c r="AH108">
        <v>1</v>
      </c>
      <c r="AJ108" s="39" t="s">
        <v>42337</v>
      </c>
      <c r="AK108">
        <v>1</v>
      </c>
      <c r="AM108" s="39" t="s">
        <v>42351</v>
      </c>
      <c r="AN108">
        <v>0</v>
      </c>
      <c r="AP108" s="39" t="s">
        <v>42339</v>
      </c>
      <c r="AQ108">
        <v>1</v>
      </c>
      <c r="AS108" s="39" t="s">
        <v>42346</v>
      </c>
      <c r="AT108">
        <v>1</v>
      </c>
    </row>
    <row r="109" spans="1:46" x14ac:dyDescent="0.3">
      <c r="A109">
        <v>108</v>
      </c>
      <c r="B109" s="1">
        <v>45888.577766203707</v>
      </c>
      <c r="C109" s="1">
        <v>45888.580393518518</v>
      </c>
      <c r="D109" s="39" t="s">
        <v>32048</v>
      </c>
      <c r="E109" s="39" t="s">
        <v>32049</v>
      </c>
      <c r="F109">
        <v>9</v>
      </c>
      <c r="I109" s="39"/>
      <c r="L109">
        <v>14</v>
      </c>
      <c r="O109">
        <v>3</v>
      </c>
      <c r="R109" s="39" t="s">
        <v>42333</v>
      </c>
      <c r="S109">
        <v>0</v>
      </c>
      <c r="U109" s="39" t="s">
        <v>35628</v>
      </c>
      <c r="V109">
        <v>1</v>
      </c>
      <c r="X109" s="39" t="s">
        <v>42343</v>
      </c>
      <c r="Y109">
        <v>1</v>
      </c>
      <c r="AA109" s="39" t="s">
        <v>42334</v>
      </c>
      <c r="AB109">
        <v>1</v>
      </c>
      <c r="AD109" s="39" t="s">
        <v>42344</v>
      </c>
      <c r="AE109">
        <v>1</v>
      </c>
      <c r="AG109" s="39" t="s">
        <v>42336</v>
      </c>
      <c r="AH109">
        <v>1</v>
      </c>
      <c r="AJ109" s="39" t="s">
        <v>42337</v>
      </c>
      <c r="AK109">
        <v>1</v>
      </c>
      <c r="AM109" s="39" t="s">
        <v>42345</v>
      </c>
      <c r="AN109">
        <v>1</v>
      </c>
      <c r="AP109" s="39" t="s">
        <v>42339</v>
      </c>
      <c r="AQ109">
        <v>1</v>
      </c>
      <c r="AS109" s="39" t="s">
        <v>42346</v>
      </c>
      <c r="AT109">
        <v>1</v>
      </c>
    </row>
    <row r="110" spans="1:46" x14ac:dyDescent="0.3">
      <c r="A110">
        <v>109</v>
      </c>
      <c r="B110" s="1">
        <v>45888.576458333337</v>
      </c>
      <c r="C110" s="1">
        <v>45888.58084490741</v>
      </c>
      <c r="D110" s="39" t="s">
        <v>33891</v>
      </c>
      <c r="E110" s="39" t="s">
        <v>33955</v>
      </c>
      <c r="F110">
        <v>6</v>
      </c>
      <c r="I110" s="39"/>
      <c r="L110">
        <v>14</v>
      </c>
      <c r="O110">
        <v>37</v>
      </c>
      <c r="R110" s="39" t="s">
        <v>42333</v>
      </c>
      <c r="S110">
        <v>0</v>
      </c>
      <c r="U110" s="39" t="s">
        <v>35628</v>
      </c>
      <c r="V110">
        <v>1</v>
      </c>
      <c r="X110" s="39" t="s">
        <v>19936</v>
      </c>
      <c r="Y110">
        <v>0</v>
      </c>
      <c r="AA110" s="39" t="s">
        <v>42334</v>
      </c>
      <c r="AB110">
        <v>1</v>
      </c>
      <c r="AD110" s="39" t="s">
        <v>42335</v>
      </c>
      <c r="AE110">
        <v>0</v>
      </c>
      <c r="AG110" s="39" t="s">
        <v>42336</v>
      </c>
      <c r="AH110">
        <v>1</v>
      </c>
      <c r="AJ110" s="39" t="s">
        <v>42337</v>
      </c>
      <c r="AK110">
        <v>1</v>
      </c>
      <c r="AM110" s="39" t="s">
        <v>42345</v>
      </c>
      <c r="AN110">
        <v>1</v>
      </c>
      <c r="AP110" s="39" t="s">
        <v>42339</v>
      </c>
      <c r="AQ110">
        <v>1</v>
      </c>
      <c r="AS110" s="39" t="s">
        <v>42358</v>
      </c>
      <c r="AT110">
        <v>0</v>
      </c>
    </row>
    <row r="111" spans="1:46" x14ac:dyDescent="0.3">
      <c r="A111">
        <v>110</v>
      </c>
      <c r="B111" s="1">
        <v>45888.577418981484</v>
      </c>
      <c r="C111" s="1">
        <v>45888.581030092595</v>
      </c>
      <c r="D111" s="39" t="s">
        <v>33785</v>
      </c>
      <c r="E111" s="39" t="s">
        <v>36160</v>
      </c>
      <c r="F111">
        <v>8</v>
      </c>
      <c r="I111" s="39"/>
      <c r="L111">
        <v>14</v>
      </c>
      <c r="O111">
        <v>6</v>
      </c>
      <c r="R111" s="39" t="s">
        <v>42347</v>
      </c>
      <c r="S111">
        <v>0</v>
      </c>
      <c r="U111" s="39" t="s">
        <v>35628</v>
      </c>
      <c r="V111">
        <v>1</v>
      </c>
      <c r="X111" s="39" t="s">
        <v>42343</v>
      </c>
      <c r="Y111">
        <v>1</v>
      </c>
      <c r="AA111" s="39" t="s">
        <v>42334</v>
      </c>
      <c r="AB111">
        <v>1</v>
      </c>
      <c r="AD111" s="39" t="s">
        <v>42344</v>
      </c>
      <c r="AE111">
        <v>1</v>
      </c>
      <c r="AG111" s="39" t="s">
        <v>42336</v>
      </c>
      <c r="AH111">
        <v>1</v>
      </c>
      <c r="AJ111" s="39" t="s">
        <v>42337</v>
      </c>
      <c r="AK111">
        <v>1</v>
      </c>
      <c r="AM111" s="39" t="s">
        <v>42345</v>
      </c>
      <c r="AN111">
        <v>1</v>
      </c>
      <c r="AP111" s="39" t="s">
        <v>42339</v>
      </c>
      <c r="AQ111">
        <v>1</v>
      </c>
      <c r="AS111" s="39" t="s">
        <v>42358</v>
      </c>
      <c r="AT111">
        <v>0</v>
      </c>
    </row>
    <row r="112" spans="1:46" x14ac:dyDescent="0.3">
      <c r="A112">
        <v>111</v>
      </c>
      <c r="B112" s="1">
        <v>45888.577337962961</v>
      </c>
      <c r="C112" s="1">
        <v>45888.581724537034</v>
      </c>
      <c r="D112" s="39" t="s">
        <v>33857</v>
      </c>
      <c r="E112" s="39" t="s">
        <v>33946</v>
      </c>
      <c r="F112">
        <v>7</v>
      </c>
      <c r="I112" s="39"/>
      <c r="L112">
        <v>4</v>
      </c>
      <c r="O112">
        <v>27</v>
      </c>
      <c r="R112" s="39" t="s">
        <v>42354</v>
      </c>
      <c r="S112">
        <v>0</v>
      </c>
      <c r="U112" s="39" t="s">
        <v>35628</v>
      </c>
      <c r="V112">
        <v>1</v>
      </c>
      <c r="X112" s="39" t="s">
        <v>35872</v>
      </c>
      <c r="Y112">
        <v>0</v>
      </c>
      <c r="AA112" s="39" t="s">
        <v>42350</v>
      </c>
      <c r="AB112">
        <v>0</v>
      </c>
      <c r="AD112" s="39" t="s">
        <v>42344</v>
      </c>
      <c r="AE112">
        <v>1</v>
      </c>
      <c r="AG112" s="39" t="s">
        <v>42336</v>
      </c>
      <c r="AH112">
        <v>1</v>
      </c>
      <c r="AJ112" s="39" t="s">
        <v>42337</v>
      </c>
      <c r="AK112">
        <v>1</v>
      </c>
      <c r="AM112" s="39" t="s">
        <v>42345</v>
      </c>
      <c r="AN112">
        <v>1</v>
      </c>
      <c r="AP112" s="39" t="s">
        <v>42339</v>
      </c>
      <c r="AQ112">
        <v>1</v>
      </c>
      <c r="AS112" s="39" t="s">
        <v>42346</v>
      </c>
      <c r="AT112">
        <v>1</v>
      </c>
    </row>
    <row r="113" spans="1:46" x14ac:dyDescent="0.3">
      <c r="A113">
        <v>112</v>
      </c>
      <c r="B113" s="1">
        <v>45888.578368055554</v>
      </c>
      <c r="C113" s="1">
        <v>45888.581921296296</v>
      </c>
      <c r="D113" s="39" t="s">
        <v>32138</v>
      </c>
      <c r="E113" s="39" t="s">
        <v>32139</v>
      </c>
      <c r="F113">
        <v>8</v>
      </c>
      <c r="I113" s="39"/>
      <c r="L113">
        <v>14</v>
      </c>
      <c r="O113">
        <v>26</v>
      </c>
      <c r="R113" s="39" t="s">
        <v>42354</v>
      </c>
      <c r="S113">
        <v>0</v>
      </c>
      <c r="U113" s="39" t="s">
        <v>35628</v>
      </c>
      <c r="V113">
        <v>1</v>
      </c>
      <c r="X113" s="39" t="s">
        <v>42343</v>
      </c>
      <c r="Y113">
        <v>1</v>
      </c>
      <c r="AA113" s="39" t="s">
        <v>42334</v>
      </c>
      <c r="AB113">
        <v>1</v>
      </c>
      <c r="AD113" s="39" t="s">
        <v>42344</v>
      </c>
      <c r="AE113">
        <v>1</v>
      </c>
      <c r="AG113" s="39" t="s">
        <v>42336</v>
      </c>
      <c r="AH113">
        <v>1</v>
      </c>
      <c r="AJ113" s="39" t="s">
        <v>42337</v>
      </c>
      <c r="AK113">
        <v>1</v>
      </c>
      <c r="AM113" s="39" t="s">
        <v>42345</v>
      </c>
      <c r="AN113">
        <v>1</v>
      </c>
      <c r="AP113" s="39" t="s">
        <v>42339</v>
      </c>
      <c r="AQ113">
        <v>1</v>
      </c>
      <c r="AS113" s="39" t="s">
        <v>42358</v>
      </c>
      <c r="AT113">
        <v>0</v>
      </c>
    </row>
    <row r="114" spans="1:46" x14ac:dyDescent="0.3">
      <c r="A114">
        <v>113</v>
      </c>
      <c r="B114" s="1">
        <v>45888.577430555553</v>
      </c>
      <c r="C114" s="1">
        <v>45888.582048611112</v>
      </c>
      <c r="D114" s="39" t="s">
        <v>4715</v>
      </c>
      <c r="E114" s="39" t="s">
        <v>4716</v>
      </c>
      <c r="F114">
        <v>9</v>
      </c>
      <c r="I114" s="39"/>
      <c r="L114">
        <v>14</v>
      </c>
      <c r="O114">
        <v>7</v>
      </c>
      <c r="R114" s="39" t="s">
        <v>42354</v>
      </c>
      <c r="S114">
        <v>0</v>
      </c>
      <c r="U114" s="39" t="s">
        <v>35628</v>
      </c>
      <c r="V114">
        <v>1</v>
      </c>
      <c r="X114" s="39" t="s">
        <v>42343</v>
      </c>
      <c r="Y114">
        <v>1</v>
      </c>
      <c r="AA114" s="39" t="s">
        <v>42334</v>
      </c>
      <c r="AB114">
        <v>1</v>
      </c>
      <c r="AD114" s="39" t="s">
        <v>42344</v>
      </c>
      <c r="AE114">
        <v>1</v>
      </c>
      <c r="AG114" s="39" t="s">
        <v>42336</v>
      </c>
      <c r="AH114">
        <v>1</v>
      </c>
      <c r="AJ114" s="39" t="s">
        <v>42337</v>
      </c>
      <c r="AK114">
        <v>1</v>
      </c>
      <c r="AM114" s="39" t="s">
        <v>42345</v>
      </c>
      <c r="AN114">
        <v>1</v>
      </c>
      <c r="AP114" s="39" t="s">
        <v>42339</v>
      </c>
      <c r="AQ114">
        <v>1</v>
      </c>
      <c r="AS114" s="39" t="s">
        <v>42346</v>
      </c>
      <c r="AT114">
        <v>1</v>
      </c>
    </row>
    <row r="115" spans="1:46" x14ac:dyDescent="0.3">
      <c r="A115">
        <v>114</v>
      </c>
      <c r="B115" s="1">
        <v>45888.577326388891</v>
      </c>
      <c r="C115" s="1">
        <v>45888.58222222222</v>
      </c>
      <c r="D115" s="39" t="s">
        <v>33898</v>
      </c>
      <c r="E115" s="39" t="s">
        <v>36232</v>
      </c>
      <c r="F115">
        <v>8</v>
      </c>
      <c r="I115" s="39"/>
      <c r="L115">
        <v>14</v>
      </c>
      <c r="O115">
        <v>39</v>
      </c>
      <c r="R115" s="39" t="s">
        <v>42354</v>
      </c>
      <c r="S115">
        <v>0</v>
      </c>
      <c r="U115" s="39" t="s">
        <v>35628</v>
      </c>
      <c r="V115">
        <v>1</v>
      </c>
      <c r="X115" s="39" t="s">
        <v>42343</v>
      </c>
      <c r="Y115">
        <v>1</v>
      </c>
      <c r="AA115" s="39" t="s">
        <v>42334</v>
      </c>
      <c r="AB115">
        <v>1</v>
      </c>
      <c r="AD115" s="39" t="s">
        <v>42344</v>
      </c>
      <c r="AE115">
        <v>1</v>
      </c>
      <c r="AG115" s="39" t="s">
        <v>42336</v>
      </c>
      <c r="AH115">
        <v>1</v>
      </c>
      <c r="AJ115" s="39" t="s">
        <v>42337</v>
      </c>
      <c r="AK115">
        <v>1</v>
      </c>
      <c r="AM115" s="39" t="s">
        <v>42345</v>
      </c>
      <c r="AN115">
        <v>1</v>
      </c>
      <c r="AP115" s="39" t="s">
        <v>42339</v>
      </c>
      <c r="AQ115">
        <v>1</v>
      </c>
      <c r="AS115" s="39" t="s">
        <v>42358</v>
      </c>
      <c r="AT115">
        <v>0</v>
      </c>
    </row>
    <row r="116" spans="1:46" x14ac:dyDescent="0.3">
      <c r="A116">
        <v>115</v>
      </c>
      <c r="B116" s="1">
        <v>45888.577662037038</v>
      </c>
      <c r="C116" s="1">
        <v>45888.58222222222</v>
      </c>
      <c r="D116" s="39" t="s">
        <v>4739</v>
      </c>
      <c r="E116" s="39" t="s">
        <v>4740</v>
      </c>
      <c r="F116">
        <v>8</v>
      </c>
      <c r="I116" s="39"/>
      <c r="L116">
        <v>14</v>
      </c>
      <c r="O116">
        <v>24</v>
      </c>
      <c r="R116" s="39" t="s">
        <v>42354</v>
      </c>
      <c r="S116">
        <v>0</v>
      </c>
      <c r="U116" s="39" t="s">
        <v>35628</v>
      </c>
      <c r="V116">
        <v>1</v>
      </c>
      <c r="X116" s="39" t="s">
        <v>42343</v>
      </c>
      <c r="Y116">
        <v>1</v>
      </c>
      <c r="AA116" s="39" t="s">
        <v>42334</v>
      </c>
      <c r="AB116">
        <v>1</v>
      </c>
      <c r="AD116" s="39" t="s">
        <v>42344</v>
      </c>
      <c r="AE116">
        <v>1</v>
      </c>
      <c r="AG116" s="39" t="s">
        <v>42336</v>
      </c>
      <c r="AH116">
        <v>1</v>
      </c>
      <c r="AJ116" s="39" t="s">
        <v>42337</v>
      </c>
      <c r="AK116">
        <v>1</v>
      </c>
      <c r="AM116" s="39" t="s">
        <v>42345</v>
      </c>
      <c r="AN116">
        <v>1</v>
      </c>
      <c r="AP116" s="39" t="s">
        <v>42339</v>
      </c>
      <c r="AQ116">
        <v>1</v>
      </c>
      <c r="AS116" s="39" t="s">
        <v>42358</v>
      </c>
      <c r="AT116">
        <v>0</v>
      </c>
    </row>
    <row r="117" spans="1:46" x14ac:dyDescent="0.3">
      <c r="A117">
        <v>116</v>
      </c>
      <c r="B117" s="1">
        <v>45888.578692129631</v>
      </c>
      <c r="C117" s="1">
        <v>45888.582476851851</v>
      </c>
      <c r="D117" s="39" t="s">
        <v>4659</v>
      </c>
      <c r="E117" s="39" t="s">
        <v>4660</v>
      </c>
      <c r="F117">
        <v>9</v>
      </c>
      <c r="I117" s="39"/>
      <c r="L117">
        <v>14</v>
      </c>
      <c r="O117">
        <v>22</v>
      </c>
      <c r="R117" s="39" t="s">
        <v>42354</v>
      </c>
      <c r="S117">
        <v>0</v>
      </c>
      <c r="U117" s="39" t="s">
        <v>35628</v>
      </c>
      <c r="V117">
        <v>1</v>
      </c>
      <c r="X117" s="39" t="s">
        <v>42343</v>
      </c>
      <c r="Y117">
        <v>1</v>
      </c>
      <c r="AA117" s="39" t="s">
        <v>42334</v>
      </c>
      <c r="AB117">
        <v>1</v>
      </c>
      <c r="AD117" s="39" t="s">
        <v>42344</v>
      </c>
      <c r="AE117">
        <v>1</v>
      </c>
      <c r="AG117" s="39" t="s">
        <v>42336</v>
      </c>
      <c r="AH117">
        <v>1</v>
      </c>
      <c r="AJ117" s="39" t="s">
        <v>42337</v>
      </c>
      <c r="AK117">
        <v>1</v>
      </c>
      <c r="AM117" s="39" t="s">
        <v>42345</v>
      </c>
      <c r="AN117">
        <v>1</v>
      </c>
      <c r="AP117" s="39" t="s">
        <v>42339</v>
      </c>
      <c r="AQ117">
        <v>1</v>
      </c>
      <c r="AS117" s="39" t="s">
        <v>42346</v>
      </c>
      <c r="AT117">
        <v>1</v>
      </c>
    </row>
    <row r="118" spans="1:46" x14ac:dyDescent="0.3">
      <c r="A118">
        <v>117</v>
      </c>
      <c r="B118" s="1">
        <v>45888.57644675926</v>
      </c>
      <c r="C118" s="1">
        <v>45888.58258101852</v>
      </c>
      <c r="D118" s="39" t="s">
        <v>4614</v>
      </c>
      <c r="E118" s="39" t="s">
        <v>4615</v>
      </c>
      <c r="F118">
        <v>7</v>
      </c>
      <c r="I118" s="39"/>
      <c r="L118">
        <v>14</v>
      </c>
      <c r="O118">
        <v>12</v>
      </c>
      <c r="R118" s="39" t="s">
        <v>42354</v>
      </c>
      <c r="S118">
        <v>0</v>
      </c>
      <c r="U118" s="39" t="s">
        <v>38984</v>
      </c>
      <c r="V118">
        <v>0</v>
      </c>
      <c r="X118" s="39" t="s">
        <v>42343</v>
      </c>
      <c r="Y118">
        <v>1</v>
      </c>
      <c r="AA118" s="39" t="s">
        <v>42334</v>
      </c>
      <c r="AB118">
        <v>1</v>
      </c>
      <c r="AD118" s="39" t="s">
        <v>42344</v>
      </c>
      <c r="AE118">
        <v>1</v>
      </c>
      <c r="AG118" s="39" t="s">
        <v>42336</v>
      </c>
      <c r="AH118">
        <v>1</v>
      </c>
      <c r="AJ118" s="39" t="s">
        <v>42337</v>
      </c>
      <c r="AK118">
        <v>1</v>
      </c>
      <c r="AM118" s="39" t="s">
        <v>42352</v>
      </c>
      <c r="AN118">
        <v>0</v>
      </c>
      <c r="AP118" s="39" t="s">
        <v>42339</v>
      </c>
      <c r="AQ118">
        <v>1</v>
      </c>
      <c r="AS118" s="39" t="s">
        <v>42346</v>
      </c>
      <c r="AT118">
        <v>1</v>
      </c>
    </row>
    <row r="119" spans="1:46" x14ac:dyDescent="0.3">
      <c r="A119">
        <v>118</v>
      </c>
      <c r="B119" s="1">
        <v>45888.577314814815</v>
      </c>
      <c r="C119" s="1">
        <v>45888.582615740743</v>
      </c>
      <c r="D119" s="39" t="s">
        <v>33781</v>
      </c>
      <c r="E119" s="39" t="s">
        <v>36139</v>
      </c>
      <c r="F119">
        <v>7</v>
      </c>
      <c r="I119" s="39"/>
      <c r="L119">
        <v>14</v>
      </c>
      <c r="O119">
        <v>5</v>
      </c>
      <c r="R119" s="39" t="s">
        <v>42354</v>
      </c>
      <c r="S119">
        <v>0</v>
      </c>
      <c r="U119" s="39" t="s">
        <v>38984</v>
      </c>
      <c r="V119">
        <v>0</v>
      </c>
      <c r="X119" s="39" t="s">
        <v>42343</v>
      </c>
      <c r="Y119">
        <v>1</v>
      </c>
      <c r="AA119" s="39" t="s">
        <v>42334</v>
      </c>
      <c r="AB119">
        <v>1</v>
      </c>
      <c r="AD119" s="39" t="s">
        <v>42344</v>
      </c>
      <c r="AE119">
        <v>1</v>
      </c>
      <c r="AG119" s="39" t="s">
        <v>42336</v>
      </c>
      <c r="AH119">
        <v>1</v>
      </c>
      <c r="AJ119" s="39" t="s">
        <v>42337</v>
      </c>
      <c r="AK119">
        <v>1</v>
      </c>
      <c r="AM119" s="39" t="s">
        <v>42352</v>
      </c>
      <c r="AN119">
        <v>0</v>
      </c>
      <c r="AP119" s="39" t="s">
        <v>42339</v>
      </c>
      <c r="AQ119">
        <v>1</v>
      </c>
      <c r="AS119" s="39" t="s">
        <v>42346</v>
      </c>
      <c r="AT119">
        <v>1</v>
      </c>
    </row>
    <row r="120" spans="1:46" x14ac:dyDescent="0.3">
      <c r="A120">
        <v>119</v>
      </c>
      <c r="B120" s="1">
        <v>45888.577245370368</v>
      </c>
      <c r="C120" s="1">
        <v>45888.582800925928</v>
      </c>
      <c r="D120" s="39" t="s">
        <v>33895</v>
      </c>
      <c r="E120" s="39" t="s">
        <v>36305</v>
      </c>
      <c r="F120">
        <v>9</v>
      </c>
      <c r="I120" s="39"/>
      <c r="L120">
        <v>14</v>
      </c>
      <c r="O120">
        <v>38</v>
      </c>
      <c r="R120" s="39" t="s">
        <v>42354</v>
      </c>
      <c r="S120">
        <v>0</v>
      </c>
      <c r="U120" s="39" t="s">
        <v>35628</v>
      </c>
      <c r="V120">
        <v>1</v>
      </c>
      <c r="X120" s="39" t="s">
        <v>42343</v>
      </c>
      <c r="Y120">
        <v>1</v>
      </c>
      <c r="AA120" s="39" t="s">
        <v>42334</v>
      </c>
      <c r="AB120">
        <v>1</v>
      </c>
      <c r="AD120" s="39" t="s">
        <v>42344</v>
      </c>
      <c r="AE120">
        <v>1</v>
      </c>
      <c r="AG120" s="39" t="s">
        <v>42336</v>
      </c>
      <c r="AH120">
        <v>1</v>
      </c>
      <c r="AJ120" s="39" t="s">
        <v>42337</v>
      </c>
      <c r="AK120">
        <v>1</v>
      </c>
      <c r="AM120" s="39" t="s">
        <v>42345</v>
      </c>
      <c r="AN120">
        <v>1</v>
      </c>
      <c r="AP120" s="39" t="s">
        <v>42339</v>
      </c>
      <c r="AQ120">
        <v>1</v>
      </c>
      <c r="AS120" s="39" t="s">
        <v>42346</v>
      </c>
      <c r="AT120">
        <v>1</v>
      </c>
    </row>
    <row r="121" spans="1:46" x14ac:dyDescent="0.3">
      <c r="A121">
        <v>120</v>
      </c>
      <c r="B121" s="1">
        <v>45888.576284722221</v>
      </c>
      <c r="C121" s="1">
        <v>45888.582858796297</v>
      </c>
      <c r="D121" s="39" t="s">
        <v>33808</v>
      </c>
      <c r="E121" s="39" t="s">
        <v>35495</v>
      </c>
      <c r="F121">
        <v>9</v>
      </c>
      <c r="I121" s="39"/>
      <c r="L121">
        <v>14</v>
      </c>
      <c r="O121">
        <v>13</v>
      </c>
      <c r="R121" s="39" t="s">
        <v>42354</v>
      </c>
      <c r="S121">
        <v>0</v>
      </c>
      <c r="U121" s="39" t="s">
        <v>35628</v>
      </c>
      <c r="V121">
        <v>1</v>
      </c>
      <c r="X121" s="39" t="s">
        <v>42343</v>
      </c>
      <c r="Y121">
        <v>1</v>
      </c>
      <c r="AA121" s="39" t="s">
        <v>42334</v>
      </c>
      <c r="AB121">
        <v>1</v>
      </c>
      <c r="AD121" s="39" t="s">
        <v>42344</v>
      </c>
      <c r="AE121">
        <v>1</v>
      </c>
      <c r="AG121" s="39" t="s">
        <v>42336</v>
      </c>
      <c r="AH121">
        <v>1</v>
      </c>
      <c r="AJ121" s="39" t="s">
        <v>42337</v>
      </c>
      <c r="AK121">
        <v>1</v>
      </c>
      <c r="AM121" s="39" t="s">
        <v>42345</v>
      </c>
      <c r="AN121">
        <v>1</v>
      </c>
      <c r="AP121" s="39" t="s">
        <v>42339</v>
      </c>
      <c r="AQ121">
        <v>1</v>
      </c>
      <c r="AS121" s="39" t="s">
        <v>42346</v>
      </c>
      <c r="AT121">
        <v>1</v>
      </c>
    </row>
    <row r="122" spans="1:46" x14ac:dyDescent="0.3">
      <c r="A122">
        <v>121</v>
      </c>
      <c r="B122" s="1">
        <v>45888.577743055554</v>
      </c>
      <c r="C122" s="1">
        <v>45888.583090277774</v>
      </c>
      <c r="D122" s="39" t="s">
        <v>33768</v>
      </c>
      <c r="E122" s="39" t="s">
        <v>36293</v>
      </c>
      <c r="F122">
        <v>9</v>
      </c>
      <c r="I122" s="39"/>
      <c r="L122">
        <v>14</v>
      </c>
      <c r="O122">
        <v>1</v>
      </c>
      <c r="R122" s="39" t="s">
        <v>42354</v>
      </c>
      <c r="S122">
        <v>0</v>
      </c>
      <c r="U122" s="39" t="s">
        <v>35628</v>
      </c>
      <c r="V122">
        <v>1</v>
      </c>
      <c r="X122" s="39" t="s">
        <v>42343</v>
      </c>
      <c r="Y122">
        <v>1</v>
      </c>
      <c r="AA122" s="39" t="s">
        <v>42334</v>
      </c>
      <c r="AB122">
        <v>1</v>
      </c>
      <c r="AD122" s="39" t="s">
        <v>42344</v>
      </c>
      <c r="AE122">
        <v>1</v>
      </c>
      <c r="AG122" s="39" t="s">
        <v>42336</v>
      </c>
      <c r="AH122">
        <v>1</v>
      </c>
      <c r="AJ122" s="39" t="s">
        <v>42337</v>
      </c>
      <c r="AK122">
        <v>1</v>
      </c>
      <c r="AM122" s="39" t="s">
        <v>42345</v>
      </c>
      <c r="AN122">
        <v>1</v>
      </c>
      <c r="AP122" s="39" t="s">
        <v>42339</v>
      </c>
      <c r="AQ122">
        <v>1</v>
      </c>
      <c r="AS122" s="39" t="s">
        <v>42346</v>
      </c>
      <c r="AT122">
        <v>1</v>
      </c>
    </row>
    <row r="123" spans="1:46" x14ac:dyDescent="0.3">
      <c r="A123">
        <v>122</v>
      </c>
      <c r="B123" s="1">
        <v>45888.576574074075</v>
      </c>
      <c r="C123" s="1">
        <v>45888.583587962959</v>
      </c>
      <c r="D123" s="39" t="s">
        <v>33798</v>
      </c>
      <c r="E123" s="39" t="s">
        <v>36367</v>
      </c>
      <c r="F123">
        <v>7</v>
      </c>
      <c r="I123" s="39"/>
      <c r="L123">
        <v>14</v>
      </c>
      <c r="O123">
        <v>10</v>
      </c>
      <c r="R123" s="39" t="s">
        <v>42333</v>
      </c>
      <c r="S123">
        <v>0</v>
      </c>
      <c r="U123" s="39" t="s">
        <v>35628</v>
      </c>
      <c r="V123">
        <v>1</v>
      </c>
      <c r="X123" s="39" t="s">
        <v>19936</v>
      </c>
      <c r="Y123">
        <v>0</v>
      </c>
      <c r="AA123" s="39" t="s">
        <v>42334</v>
      </c>
      <c r="AB123">
        <v>1</v>
      </c>
      <c r="AD123" s="39" t="s">
        <v>42344</v>
      </c>
      <c r="AE123">
        <v>1</v>
      </c>
      <c r="AG123" s="39" t="s">
        <v>42336</v>
      </c>
      <c r="AH123">
        <v>1</v>
      </c>
      <c r="AJ123" s="39" t="s">
        <v>42337</v>
      </c>
      <c r="AK123">
        <v>1</v>
      </c>
      <c r="AM123" s="39" t="s">
        <v>42345</v>
      </c>
      <c r="AN123">
        <v>1</v>
      </c>
      <c r="AP123" s="39" t="s">
        <v>42339</v>
      </c>
      <c r="AQ123">
        <v>1</v>
      </c>
      <c r="AS123" s="39" t="s">
        <v>42340</v>
      </c>
      <c r="AT123">
        <v>0</v>
      </c>
    </row>
    <row r="124" spans="1:46" x14ac:dyDescent="0.3">
      <c r="A124">
        <v>123</v>
      </c>
      <c r="B124" s="1">
        <v>45888.576898148145</v>
      </c>
      <c r="C124" s="1">
        <v>45888.583831018521</v>
      </c>
      <c r="D124" s="39" t="s">
        <v>33851</v>
      </c>
      <c r="E124" s="39" t="s">
        <v>36478</v>
      </c>
      <c r="F124">
        <v>7</v>
      </c>
      <c r="I124" s="39"/>
      <c r="L124">
        <v>14</v>
      </c>
      <c r="O124">
        <v>25</v>
      </c>
      <c r="R124" s="39" t="s">
        <v>42347</v>
      </c>
      <c r="S124">
        <v>0</v>
      </c>
      <c r="U124" s="39" t="s">
        <v>35628</v>
      </c>
      <c r="V124">
        <v>1</v>
      </c>
      <c r="X124" s="39" t="s">
        <v>42343</v>
      </c>
      <c r="Y124">
        <v>1</v>
      </c>
      <c r="AA124" s="39" t="s">
        <v>42334</v>
      </c>
      <c r="AB124">
        <v>1</v>
      </c>
      <c r="AD124" s="39" t="s">
        <v>42344</v>
      </c>
      <c r="AE124">
        <v>1</v>
      </c>
      <c r="AG124" s="39" t="s">
        <v>42336</v>
      </c>
      <c r="AH124">
        <v>1</v>
      </c>
      <c r="AJ124" s="39" t="s">
        <v>42356</v>
      </c>
      <c r="AK124">
        <v>0</v>
      </c>
      <c r="AM124" s="39" t="s">
        <v>42345</v>
      </c>
      <c r="AN124">
        <v>1</v>
      </c>
      <c r="AP124" s="39" t="s">
        <v>42339</v>
      </c>
      <c r="AQ124">
        <v>1</v>
      </c>
      <c r="AS124" s="39" t="s">
        <v>42340</v>
      </c>
      <c r="AT124">
        <v>0</v>
      </c>
    </row>
    <row r="125" spans="1:46" x14ac:dyDescent="0.3">
      <c r="A125">
        <v>124</v>
      </c>
      <c r="B125" s="1">
        <v>45888.580381944441</v>
      </c>
      <c r="C125" s="1">
        <v>45888.583877314813</v>
      </c>
      <c r="D125" s="39" t="s">
        <v>33777</v>
      </c>
      <c r="E125" s="39" t="s">
        <v>36274</v>
      </c>
      <c r="F125">
        <v>3</v>
      </c>
      <c r="I125" s="39"/>
      <c r="L125">
        <v>14</v>
      </c>
      <c r="O125">
        <v>4</v>
      </c>
      <c r="R125" s="39" t="s">
        <v>42354</v>
      </c>
      <c r="S125">
        <v>0</v>
      </c>
      <c r="U125" s="39" t="s">
        <v>42342</v>
      </c>
      <c r="V125">
        <v>0</v>
      </c>
      <c r="X125" s="39" t="s">
        <v>35628</v>
      </c>
      <c r="Y125">
        <v>0</v>
      </c>
      <c r="AA125" s="39" t="s">
        <v>42350</v>
      </c>
      <c r="AB125">
        <v>0</v>
      </c>
      <c r="AD125" s="39" t="s">
        <v>42365</v>
      </c>
      <c r="AE125">
        <v>0</v>
      </c>
      <c r="AG125" s="39" t="s">
        <v>42368</v>
      </c>
      <c r="AH125">
        <v>0</v>
      </c>
      <c r="AJ125" s="39" t="s">
        <v>42337</v>
      </c>
      <c r="AK125">
        <v>1</v>
      </c>
      <c r="AM125" s="39" t="s">
        <v>42345</v>
      </c>
      <c r="AN125">
        <v>1</v>
      </c>
      <c r="AP125" s="39" t="s">
        <v>42339</v>
      </c>
      <c r="AQ125">
        <v>1</v>
      </c>
      <c r="AS125" s="39" t="s">
        <v>42358</v>
      </c>
      <c r="AT125">
        <v>0</v>
      </c>
    </row>
    <row r="126" spans="1:46" x14ac:dyDescent="0.3">
      <c r="A126">
        <v>125</v>
      </c>
      <c r="B126" s="1">
        <v>45888.576469907406</v>
      </c>
      <c r="C126" s="1">
        <v>45888.58388888889</v>
      </c>
      <c r="D126" s="39" t="s">
        <v>33876</v>
      </c>
      <c r="E126" s="39" t="s">
        <v>36391</v>
      </c>
      <c r="F126">
        <v>8</v>
      </c>
      <c r="I126" s="39"/>
      <c r="L126">
        <v>14</v>
      </c>
      <c r="O126">
        <v>32</v>
      </c>
      <c r="R126" s="39" t="s">
        <v>42341</v>
      </c>
      <c r="S126">
        <v>1</v>
      </c>
      <c r="U126" s="39" t="s">
        <v>35628</v>
      </c>
      <c r="V126">
        <v>1</v>
      </c>
      <c r="X126" s="39" t="s">
        <v>19936</v>
      </c>
      <c r="Y126">
        <v>0</v>
      </c>
      <c r="AA126" s="39" t="s">
        <v>42350</v>
      </c>
      <c r="AB126">
        <v>0</v>
      </c>
      <c r="AD126" s="39" t="s">
        <v>42344</v>
      </c>
      <c r="AE126">
        <v>1</v>
      </c>
      <c r="AG126" s="39" t="s">
        <v>42336</v>
      </c>
      <c r="AH126">
        <v>1</v>
      </c>
      <c r="AJ126" s="39" t="s">
        <v>42337</v>
      </c>
      <c r="AK126">
        <v>1</v>
      </c>
      <c r="AM126" s="39" t="s">
        <v>42345</v>
      </c>
      <c r="AN126">
        <v>1</v>
      </c>
      <c r="AP126" s="39" t="s">
        <v>42339</v>
      </c>
      <c r="AQ126">
        <v>1</v>
      </c>
      <c r="AS126" s="39" t="s">
        <v>42346</v>
      </c>
      <c r="AT126">
        <v>1</v>
      </c>
    </row>
    <row r="127" spans="1:46" x14ac:dyDescent="0.3">
      <c r="A127">
        <v>126</v>
      </c>
      <c r="B127" s="1">
        <v>45888.581145833334</v>
      </c>
      <c r="C127" s="1">
        <v>45888.58388888889</v>
      </c>
      <c r="D127" s="39" t="s">
        <v>33824</v>
      </c>
      <c r="E127" s="39" t="s">
        <v>36181</v>
      </c>
      <c r="F127">
        <v>5</v>
      </c>
      <c r="I127" s="39"/>
      <c r="L127">
        <v>14</v>
      </c>
      <c r="O127">
        <v>17</v>
      </c>
      <c r="R127" s="39" t="s">
        <v>42341</v>
      </c>
      <c r="S127">
        <v>1</v>
      </c>
      <c r="U127" s="39" t="s">
        <v>35628</v>
      </c>
      <c r="V127">
        <v>1</v>
      </c>
      <c r="X127" s="39" t="s">
        <v>42343</v>
      </c>
      <c r="Y127">
        <v>1</v>
      </c>
      <c r="AA127" s="39" t="s">
        <v>42334</v>
      </c>
      <c r="AB127">
        <v>1</v>
      </c>
      <c r="AD127" s="39" t="s">
        <v>42344</v>
      </c>
      <c r="AE127">
        <v>1</v>
      </c>
      <c r="AG127" s="39" t="s">
        <v>42348</v>
      </c>
      <c r="AH127">
        <v>0</v>
      </c>
      <c r="AJ127" s="39" t="s">
        <v>42356</v>
      </c>
      <c r="AK127">
        <v>0</v>
      </c>
      <c r="AM127" s="39" t="s">
        <v>42352</v>
      </c>
      <c r="AN127">
        <v>0</v>
      </c>
      <c r="AP127" s="39" t="s">
        <v>42360</v>
      </c>
      <c r="AQ127">
        <v>0</v>
      </c>
      <c r="AS127" s="39" t="s">
        <v>42353</v>
      </c>
      <c r="AT127">
        <v>0</v>
      </c>
    </row>
    <row r="128" spans="1:46" x14ac:dyDescent="0.3">
      <c r="A128">
        <v>127</v>
      </c>
      <c r="B128" s="1">
        <v>45888.577557870369</v>
      </c>
      <c r="C128" s="1">
        <v>45888.584178240744</v>
      </c>
      <c r="D128" s="39" t="s">
        <v>4668</v>
      </c>
      <c r="E128" s="39" t="s">
        <v>4669</v>
      </c>
      <c r="F128">
        <v>6</v>
      </c>
      <c r="I128" s="39"/>
      <c r="L128">
        <v>14</v>
      </c>
      <c r="O128">
        <v>2</v>
      </c>
      <c r="R128" s="39" t="s">
        <v>42354</v>
      </c>
      <c r="S128">
        <v>0</v>
      </c>
      <c r="U128" s="39" t="s">
        <v>35628</v>
      </c>
      <c r="V128">
        <v>1</v>
      </c>
      <c r="X128" s="39" t="s">
        <v>42343</v>
      </c>
      <c r="Y128">
        <v>1</v>
      </c>
      <c r="AA128" s="39" t="s">
        <v>42334</v>
      </c>
      <c r="AB128">
        <v>1</v>
      </c>
      <c r="AD128" s="39" t="s">
        <v>42335</v>
      </c>
      <c r="AE128">
        <v>0</v>
      </c>
      <c r="AG128" s="39" t="s">
        <v>42336</v>
      </c>
      <c r="AH128">
        <v>1</v>
      </c>
      <c r="AJ128" s="39" t="s">
        <v>42337</v>
      </c>
      <c r="AK128">
        <v>1</v>
      </c>
      <c r="AM128" s="39" t="s">
        <v>42338</v>
      </c>
      <c r="AN128">
        <v>0</v>
      </c>
      <c r="AP128" s="39" t="s">
        <v>42339</v>
      </c>
      <c r="AQ128">
        <v>1</v>
      </c>
      <c r="AS128" s="39" t="s">
        <v>42358</v>
      </c>
      <c r="AT128">
        <v>0</v>
      </c>
    </row>
    <row r="129" spans="1:46" x14ac:dyDescent="0.3">
      <c r="A129">
        <v>128</v>
      </c>
      <c r="B129" s="1">
        <v>45888.583171296297</v>
      </c>
      <c r="C129" s="1">
        <v>45888.584201388891</v>
      </c>
      <c r="D129" s="39" t="s">
        <v>33820</v>
      </c>
      <c r="E129" s="39" t="s">
        <v>36128</v>
      </c>
      <c r="F129">
        <v>6</v>
      </c>
      <c r="I129" s="39"/>
      <c r="L129">
        <v>14</v>
      </c>
      <c r="O129">
        <v>16</v>
      </c>
      <c r="R129" s="39" t="s">
        <v>42354</v>
      </c>
      <c r="S129">
        <v>0</v>
      </c>
      <c r="U129" s="39" t="s">
        <v>35628</v>
      </c>
      <c r="V129">
        <v>1</v>
      </c>
      <c r="X129" s="39" t="s">
        <v>42343</v>
      </c>
      <c r="Y129">
        <v>1</v>
      </c>
      <c r="AA129" s="39" t="s">
        <v>42334</v>
      </c>
      <c r="AB129">
        <v>1</v>
      </c>
      <c r="AD129" s="39" t="s">
        <v>42365</v>
      </c>
      <c r="AE129">
        <v>0</v>
      </c>
      <c r="AG129" s="39" t="s">
        <v>42336</v>
      </c>
      <c r="AH129">
        <v>1</v>
      </c>
      <c r="AJ129" s="39" t="s">
        <v>42337</v>
      </c>
      <c r="AK129">
        <v>1</v>
      </c>
      <c r="AM129" s="39" t="s">
        <v>42338</v>
      </c>
      <c r="AN129">
        <v>0</v>
      </c>
      <c r="AP129" s="39" t="s">
        <v>42339</v>
      </c>
      <c r="AQ129">
        <v>1</v>
      </c>
      <c r="AS129" s="39" t="s">
        <v>42358</v>
      </c>
      <c r="AT129">
        <v>0</v>
      </c>
    </row>
    <row r="130" spans="1:46" x14ac:dyDescent="0.3">
      <c r="A130">
        <v>129</v>
      </c>
      <c r="B130" s="1">
        <v>45888.57744212963</v>
      </c>
      <c r="C130" s="1">
        <v>45888.584293981483</v>
      </c>
      <c r="D130" s="39" t="s">
        <v>33816</v>
      </c>
      <c r="E130" s="39" t="s">
        <v>36471</v>
      </c>
      <c r="F130">
        <v>7</v>
      </c>
      <c r="I130" s="39"/>
      <c r="L130">
        <v>14</v>
      </c>
      <c r="O130">
        <v>15</v>
      </c>
      <c r="R130" s="39" t="s">
        <v>42333</v>
      </c>
      <c r="S130">
        <v>0</v>
      </c>
      <c r="U130" s="39" t="s">
        <v>35628</v>
      </c>
      <c r="V130">
        <v>1</v>
      </c>
      <c r="X130" s="39" t="s">
        <v>42343</v>
      </c>
      <c r="Y130">
        <v>1</v>
      </c>
      <c r="AA130" s="39" t="s">
        <v>42361</v>
      </c>
      <c r="AB130">
        <v>0</v>
      </c>
      <c r="AD130" s="39" t="s">
        <v>42344</v>
      </c>
      <c r="AE130">
        <v>1</v>
      </c>
      <c r="AG130" s="39" t="s">
        <v>42336</v>
      </c>
      <c r="AH130">
        <v>1</v>
      </c>
      <c r="AJ130" s="39" t="s">
        <v>42337</v>
      </c>
      <c r="AK130">
        <v>1</v>
      </c>
      <c r="AM130" s="39" t="s">
        <v>42345</v>
      </c>
      <c r="AN130">
        <v>1</v>
      </c>
      <c r="AP130" s="39" t="s">
        <v>42339</v>
      </c>
      <c r="AQ130">
        <v>1</v>
      </c>
      <c r="AS130" s="39" t="s">
        <v>42340</v>
      </c>
      <c r="AT130">
        <v>0</v>
      </c>
    </row>
    <row r="131" spans="1:46" x14ac:dyDescent="0.3">
      <c r="A131">
        <v>130</v>
      </c>
      <c r="B131" s="1">
        <v>45888.578668981485</v>
      </c>
      <c r="C131" s="1">
        <v>45888.58457175926</v>
      </c>
      <c r="D131" s="39" t="s">
        <v>4757</v>
      </c>
      <c r="E131" s="39" t="s">
        <v>4758</v>
      </c>
      <c r="F131">
        <v>8</v>
      </c>
      <c r="I131" s="39"/>
      <c r="L131">
        <v>14</v>
      </c>
      <c r="O131">
        <v>28</v>
      </c>
      <c r="R131" s="39" t="s">
        <v>42333</v>
      </c>
      <c r="S131">
        <v>0</v>
      </c>
      <c r="U131" s="39" t="s">
        <v>35628</v>
      </c>
      <c r="V131">
        <v>1</v>
      </c>
      <c r="X131" s="39" t="s">
        <v>42343</v>
      </c>
      <c r="Y131">
        <v>1</v>
      </c>
      <c r="AA131" s="39" t="s">
        <v>42334</v>
      </c>
      <c r="AB131">
        <v>1</v>
      </c>
      <c r="AD131" s="39" t="s">
        <v>42335</v>
      </c>
      <c r="AE131">
        <v>0</v>
      </c>
      <c r="AG131" s="39" t="s">
        <v>42336</v>
      </c>
      <c r="AH131">
        <v>1</v>
      </c>
      <c r="AJ131" s="39" t="s">
        <v>42337</v>
      </c>
      <c r="AK131">
        <v>1</v>
      </c>
      <c r="AM131" s="39" t="s">
        <v>42345</v>
      </c>
      <c r="AN131">
        <v>1</v>
      </c>
      <c r="AP131" s="39" t="s">
        <v>42339</v>
      </c>
      <c r="AQ131">
        <v>1</v>
      </c>
      <c r="AS131" s="39" t="s">
        <v>42346</v>
      </c>
      <c r="AT131">
        <v>1</v>
      </c>
    </row>
    <row r="132" spans="1:46" x14ac:dyDescent="0.3">
      <c r="A132">
        <v>131</v>
      </c>
      <c r="B132" s="1">
        <v>45888.576805555553</v>
      </c>
      <c r="C132" s="1">
        <v>45888.585104166668</v>
      </c>
      <c r="D132" s="39" t="s">
        <v>4706</v>
      </c>
      <c r="E132" s="39" t="s">
        <v>4707</v>
      </c>
      <c r="F132">
        <v>8</v>
      </c>
      <c r="I132" s="39"/>
      <c r="L132">
        <v>14</v>
      </c>
      <c r="O132">
        <v>36</v>
      </c>
      <c r="R132" s="39" t="s">
        <v>42347</v>
      </c>
      <c r="S132">
        <v>0</v>
      </c>
      <c r="U132" s="39" t="s">
        <v>35628</v>
      </c>
      <c r="V132">
        <v>1</v>
      </c>
      <c r="X132" s="39" t="s">
        <v>42343</v>
      </c>
      <c r="Y132">
        <v>1</v>
      </c>
      <c r="AA132" s="39" t="s">
        <v>42334</v>
      </c>
      <c r="AB132">
        <v>1</v>
      </c>
      <c r="AD132" s="39" t="s">
        <v>42335</v>
      </c>
      <c r="AE132">
        <v>0</v>
      </c>
      <c r="AG132" s="39" t="s">
        <v>42336</v>
      </c>
      <c r="AH132">
        <v>1</v>
      </c>
      <c r="AJ132" s="39" t="s">
        <v>42337</v>
      </c>
      <c r="AK132">
        <v>1</v>
      </c>
      <c r="AM132" s="39" t="s">
        <v>42345</v>
      </c>
      <c r="AN132">
        <v>1</v>
      </c>
      <c r="AP132" s="39" t="s">
        <v>42339</v>
      </c>
      <c r="AQ132">
        <v>1</v>
      </c>
      <c r="AS132" s="39" t="s">
        <v>42346</v>
      </c>
      <c r="AT132">
        <v>1</v>
      </c>
    </row>
    <row r="133" spans="1:46" x14ac:dyDescent="0.3">
      <c r="A133">
        <v>132</v>
      </c>
      <c r="B133" s="1">
        <v>45888.577060185184</v>
      </c>
      <c r="C133" s="1">
        <v>45888.585138888891</v>
      </c>
      <c r="D133" s="39" t="s">
        <v>4625</v>
      </c>
      <c r="E133" s="39" t="s">
        <v>4626</v>
      </c>
      <c r="F133">
        <v>8</v>
      </c>
      <c r="I133" s="39"/>
      <c r="L133">
        <v>14</v>
      </c>
      <c r="O133">
        <v>20</v>
      </c>
      <c r="R133" s="39" t="s">
        <v>42354</v>
      </c>
      <c r="S133">
        <v>0</v>
      </c>
      <c r="U133" s="39" t="s">
        <v>35628</v>
      </c>
      <c r="V133">
        <v>1</v>
      </c>
      <c r="X133" s="39" t="s">
        <v>42343</v>
      </c>
      <c r="Y133">
        <v>1</v>
      </c>
      <c r="AA133" s="39" t="s">
        <v>42334</v>
      </c>
      <c r="AB133">
        <v>1</v>
      </c>
      <c r="AD133" s="39" t="s">
        <v>42335</v>
      </c>
      <c r="AE133">
        <v>0</v>
      </c>
      <c r="AG133" s="39" t="s">
        <v>42336</v>
      </c>
      <c r="AH133">
        <v>1</v>
      </c>
      <c r="AJ133" s="39" t="s">
        <v>42337</v>
      </c>
      <c r="AK133">
        <v>1</v>
      </c>
      <c r="AM133" s="39" t="s">
        <v>42345</v>
      </c>
      <c r="AN133">
        <v>1</v>
      </c>
      <c r="AP133" s="39" t="s">
        <v>42339</v>
      </c>
      <c r="AQ133">
        <v>1</v>
      </c>
      <c r="AS133" s="39" t="s">
        <v>42346</v>
      </c>
      <c r="AT133">
        <v>1</v>
      </c>
    </row>
    <row r="134" spans="1:46" x14ac:dyDescent="0.3">
      <c r="A134">
        <v>133</v>
      </c>
      <c r="B134" s="1">
        <v>45888.576828703706</v>
      </c>
      <c r="C134" s="1">
        <v>45888.585138888891</v>
      </c>
      <c r="D134" s="39" t="s">
        <v>4635</v>
      </c>
      <c r="E134" s="39" t="s">
        <v>4636</v>
      </c>
      <c r="F134">
        <v>8</v>
      </c>
      <c r="I134" s="39"/>
      <c r="L134">
        <v>14</v>
      </c>
      <c r="O134">
        <v>35</v>
      </c>
      <c r="R134" s="39" t="s">
        <v>42347</v>
      </c>
      <c r="S134">
        <v>0</v>
      </c>
      <c r="U134" s="39" t="s">
        <v>35628</v>
      </c>
      <c r="V134">
        <v>1</v>
      </c>
      <c r="X134" s="39" t="s">
        <v>42343</v>
      </c>
      <c r="Y134">
        <v>1</v>
      </c>
      <c r="AA134" s="39" t="s">
        <v>42334</v>
      </c>
      <c r="AB134">
        <v>1</v>
      </c>
      <c r="AD134" s="39" t="s">
        <v>42335</v>
      </c>
      <c r="AE134">
        <v>0</v>
      </c>
      <c r="AG134" s="39" t="s">
        <v>42336</v>
      </c>
      <c r="AH134">
        <v>1</v>
      </c>
      <c r="AJ134" s="39" t="s">
        <v>42337</v>
      </c>
      <c r="AK134">
        <v>1</v>
      </c>
      <c r="AM134" s="39" t="s">
        <v>42345</v>
      </c>
      <c r="AN134">
        <v>1</v>
      </c>
      <c r="AP134" s="39" t="s">
        <v>42339</v>
      </c>
      <c r="AQ134">
        <v>1</v>
      </c>
      <c r="AS134" s="39" t="s">
        <v>42346</v>
      </c>
      <c r="AT134">
        <v>1</v>
      </c>
    </row>
    <row r="135" spans="1:46" x14ac:dyDescent="0.3">
      <c r="A135">
        <v>134</v>
      </c>
      <c r="B135" s="1">
        <v>45888.577164351853</v>
      </c>
      <c r="C135" s="1">
        <v>45888.585347222222</v>
      </c>
      <c r="D135" s="39" t="s">
        <v>4647</v>
      </c>
      <c r="E135" s="39" t="s">
        <v>4648</v>
      </c>
      <c r="F135">
        <v>7</v>
      </c>
      <c r="I135" s="39"/>
      <c r="L135">
        <v>14</v>
      </c>
      <c r="O135">
        <v>40</v>
      </c>
      <c r="R135" s="39" t="s">
        <v>42347</v>
      </c>
      <c r="S135">
        <v>0</v>
      </c>
      <c r="U135" s="39" t="s">
        <v>35628</v>
      </c>
      <c r="V135">
        <v>1</v>
      </c>
      <c r="X135" s="39" t="s">
        <v>19936</v>
      </c>
      <c r="Y135">
        <v>0</v>
      </c>
      <c r="AA135" s="39" t="s">
        <v>42334</v>
      </c>
      <c r="AB135">
        <v>1</v>
      </c>
      <c r="AD135" s="39" t="s">
        <v>42335</v>
      </c>
      <c r="AE135">
        <v>0</v>
      </c>
      <c r="AG135" s="39" t="s">
        <v>42336</v>
      </c>
      <c r="AH135">
        <v>1</v>
      </c>
      <c r="AJ135" s="39" t="s">
        <v>42337</v>
      </c>
      <c r="AK135">
        <v>1</v>
      </c>
      <c r="AM135" s="39" t="s">
        <v>42345</v>
      </c>
      <c r="AN135">
        <v>1</v>
      </c>
      <c r="AP135" s="39" t="s">
        <v>42339</v>
      </c>
      <c r="AQ135">
        <v>1</v>
      </c>
      <c r="AS135" s="39" t="s">
        <v>42346</v>
      </c>
      <c r="AT135">
        <v>1</v>
      </c>
    </row>
    <row r="136" spans="1:46" x14ac:dyDescent="0.3">
      <c r="A136">
        <v>135</v>
      </c>
      <c r="B136" s="1">
        <v>45888.577245370368</v>
      </c>
      <c r="C136" s="1">
        <v>45888.585578703707</v>
      </c>
      <c r="D136" s="39" t="s">
        <v>33864</v>
      </c>
      <c r="E136" s="39" t="s">
        <v>36420</v>
      </c>
      <c r="F136">
        <v>5</v>
      </c>
      <c r="I136" s="39"/>
      <c r="L136">
        <v>14</v>
      </c>
      <c r="O136">
        <v>29</v>
      </c>
      <c r="R136" s="39" t="s">
        <v>42347</v>
      </c>
      <c r="S136">
        <v>0</v>
      </c>
      <c r="U136" s="39" t="s">
        <v>35628</v>
      </c>
      <c r="V136">
        <v>1</v>
      </c>
      <c r="X136" s="39" t="s">
        <v>42343</v>
      </c>
      <c r="Y136">
        <v>1</v>
      </c>
      <c r="AA136" s="39" t="s">
        <v>42362</v>
      </c>
      <c r="AB136">
        <v>0</v>
      </c>
      <c r="AD136" s="39" t="s">
        <v>42344</v>
      </c>
      <c r="AE136">
        <v>1</v>
      </c>
      <c r="AG136" s="39" t="s">
        <v>42336</v>
      </c>
      <c r="AH136">
        <v>1</v>
      </c>
      <c r="AJ136" s="39" t="s">
        <v>42356</v>
      </c>
      <c r="AK136">
        <v>0</v>
      </c>
      <c r="AM136" s="39" t="s">
        <v>42352</v>
      </c>
      <c r="AN136">
        <v>0</v>
      </c>
      <c r="AP136" s="39" t="s">
        <v>42339</v>
      </c>
      <c r="AQ136">
        <v>1</v>
      </c>
      <c r="AS136" s="39" t="s">
        <v>42353</v>
      </c>
      <c r="AT136">
        <v>0</v>
      </c>
    </row>
    <row r="137" spans="1:46" x14ac:dyDescent="0.3">
      <c r="A137">
        <v>136</v>
      </c>
      <c r="B137" s="1">
        <v>45888.58520833333</v>
      </c>
      <c r="C137" s="1">
        <v>45888.585648148146</v>
      </c>
      <c r="D137" s="39" t="s">
        <v>33831</v>
      </c>
      <c r="E137" s="39" t="s">
        <v>33903</v>
      </c>
      <c r="F137">
        <v>4</v>
      </c>
      <c r="I137" s="39"/>
      <c r="L137">
        <v>14</v>
      </c>
      <c r="O137">
        <v>19</v>
      </c>
      <c r="R137" s="39" t="s">
        <v>42341</v>
      </c>
      <c r="S137">
        <v>1</v>
      </c>
      <c r="U137" s="39" t="s">
        <v>42342</v>
      </c>
      <c r="V137">
        <v>0</v>
      </c>
      <c r="X137" s="39" t="s">
        <v>35628</v>
      </c>
      <c r="Y137">
        <v>0</v>
      </c>
      <c r="AA137" s="39" t="s">
        <v>42361</v>
      </c>
      <c r="AB137">
        <v>0</v>
      </c>
      <c r="AD137" s="39" t="s">
        <v>42357</v>
      </c>
      <c r="AE137">
        <v>0</v>
      </c>
      <c r="AG137" s="39" t="s">
        <v>42348</v>
      </c>
      <c r="AH137">
        <v>0</v>
      </c>
      <c r="AJ137" s="39" t="s">
        <v>42337</v>
      </c>
      <c r="AK137">
        <v>1</v>
      </c>
      <c r="AM137" s="39" t="s">
        <v>42338</v>
      </c>
      <c r="AN137">
        <v>0</v>
      </c>
      <c r="AP137" s="39" t="s">
        <v>42339</v>
      </c>
      <c r="AQ137">
        <v>1</v>
      </c>
      <c r="AS137" s="39" t="s">
        <v>42346</v>
      </c>
      <c r="AT137">
        <v>1</v>
      </c>
    </row>
    <row r="138" spans="1:46" x14ac:dyDescent="0.3">
      <c r="A138">
        <v>137</v>
      </c>
      <c r="B138" s="1">
        <v>45888.580011574071</v>
      </c>
      <c r="C138" s="1">
        <v>45888.585914351854</v>
      </c>
      <c r="D138" s="39" t="s">
        <v>33868</v>
      </c>
      <c r="E138" s="39" t="s">
        <v>36378</v>
      </c>
      <c r="F138">
        <v>5</v>
      </c>
      <c r="I138" s="39"/>
      <c r="L138">
        <v>14</v>
      </c>
      <c r="O138">
        <v>30</v>
      </c>
      <c r="R138" s="39" t="s">
        <v>42347</v>
      </c>
      <c r="S138">
        <v>0</v>
      </c>
      <c r="U138" s="39" t="s">
        <v>35628</v>
      </c>
      <c r="V138">
        <v>1</v>
      </c>
      <c r="X138" s="39" t="s">
        <v>42343</v>
      </c>
      <c r="Y138">
        <v>1</v>
      </c>
      <c r="AA138" s="39" t="s">
        <v>42334</v>
      </c>
      <c r="AB138">
        <v>1</v>
      </c>
      <c r="AD138" s="39" t="s">
        <v>42335</v>
      </c>
      <c r="AE138">
        <v>0</v>
      </c>
      <c r="AG138" s="39" t="s">
        <v>42336</v>
      </c>
      <c r="AH138">
        <v>1</v>
      </c>
      <c r="AJ138" s="39" t="s">
        <v>42356</v>
      </c>
      <c r="AK138">
        <v>0</v>
      </c>
      <c r="AM138" s="39" t="s">
        <v>42352</v>
      </c>
      <c r="AN138">
        <v>0</v>
      </c>
      <c r="AP138" s="39" t="s">
        <v>42339</v>
      </c>
      <c r="AQ138">
        <v>1</v>
      </c>
      <c r="AS138" s="39" t="s">
        <v>42358</v>
      </c>
      <c r="AT138">
        <v>0</v>
      </c>
    </row>
    <row r="139" spans="1:46" x14ac:dyDescent="0.3">
      <c r="A139">
        <v>138</v>
      </c>
      <c r="B139" s="1">
        <v>45888.581388888888</v>
      </c>
      <c r="C139" s="1">
        <v>45888.586006944446</v>
      </c>
      <c r="D139" s="39" t="s">
        <v>33872</v>
      </c>
      <c r="E139" s="39" t="s">
        <v>36386</v>
      </c>
      <c r="F139">
        <v>8</v>
      </c>
      <c r="I139" s="39"/>
      <c r="L139">
        <v>9</v>
      </c>
      <c r="O139">
        <v>31</v>
      </c>
      <c r="R139" s="39" t="s">
        <v>42347</v>
      </c>
      <c r="S139">
        <v>0</v>
      </c>
      <c r="U139" s="39" t="s">
        <v>35628</v>
      </c>
      <c r="V139">
        <v>1</v>
      </c>
      <c r="X139" s="39" t="s">
        <v>42343</v>
      </c>
      <c r="Y139">
        <v>1</v>
      </c>
      <c r="AA139" s="39" t="s">
        <v>42334</v>
      </c>
      <c r="AB139">
        <v>1</v>
      </c>
      <c r="AD139" s="39" t="s">
        <v>42344</v>
      </c>
      <c r="AE139">
        <v>1</v>
      </c>
      <c r="AG139" s="39" t="s">
        <v>42336</v>
      </c>
      <c r="AH139">
        <v>1</v>
      </c>
      <c r="AJ139" s="39" t="s">
        <v>42337</v>
      </c>
      <c r="AK139">
        <v>1</v>
      </c>
      <c r="AM139" s="39" t="s">
        <v>42338</v>
      </c>
      <c r="AN139">
        <v>0</v>
      </c>
      <c r="AP139" s="39" t="s">
        <v>42339</v>
      </c>
      <c r="AQ139">
        <v>1</v>
      </c>
      <c r="AS139" s="39" t="s">
        <v>42346</v>
      </c>
      <c r="AT139">
        <v>1</v>
      </c>
    </row>
    <row r="140" spans="1:46" x14ac:dyDescent="0.3">
      <c r="A140">
        <v>139</v>
      </c>
      <c r="B140" s="1">
        <v>45888.583807870367</v>
      </c>
      <c r="C140" s="1">
        <v>45888.586064814815</v>
      </c>
      <c r="D140" s="39" t="s">
        <v>33883</v>
      </c>
      <c r="E140" s="39" t="s">
        <v>33934</v>
      </c>
      <c r="F140">
        <v>5</v>
      </c>
      <c r="I140" s="39"/>
      <c r="L140">
        <v>1</v>
      </c>
      <c r="O140">
        <v>34</v>
      </c>
      <c r="R140" s="39" t="s">
        <v>42354</v>
      </c>
      <c r="S140">
        <v>0</v>
      </c>
      <c r="U140" s="39" t="s">
        <v>35628</v>
      </c>
      <c r="V140">
        <v>1</v>
      </c>
      <c r="X140" s="39" t="s">
        <v>35628</v>
      </c>
      <c r="Y140">
        <v>0</v>
      </c>
      <c r="AA140" s="39" t="s">
        <v>42362</v>
      </c>
      <c r="AB140">
        <v>0</v>
      </c>
      <c r="AD140" s="39" t="s">
        <v>42344</v>
      </c>
      <c r="AE140">
        <v>1</v>
      </c>
      <c r="AG140" s="39" t="s">
        <v>42336</v>
      </c>
      <c r="AH140">
        <v>1</v>
      </c>
      <c r="AJ140" s="39" t="s">
        <v>42356</v>
      </c>
      <c r="AK140">
        <v>0</v>
      </c>
      <c r="AM140" s="39" t="s">
        <v>42345</v>
      </c>
      <c r="AN140">
        <v>1</v>
      </c>
      <c r="AP140" s="39" t="s">
        <v>42369</v>
      </c>
      <c r="AQ140">
        <v>0</v>
      </c>
      <c r="AS140" s="39" t="s">
        <v>42346</v>
      </c>
      <c r="AT140">
        <v>1</v>
      </c>
    </row>
    <row r="141" spans="1:46" x14ac:dyDescent="0.3">
      <c r="A141">
        <v>140</v>
      </c>
      <c r="B141" s="1">
        <v>45890.621238425927</v>
      </c>
      <c r="C141" s="1">
        <v>45890.623796296299</v>
      </c>
      <c r="D141" s="39" t="s">
        <v>1559</v>
      </c>
      <c r="E141" s="39" t="s">
        <v>1560</v>
      </c>
      <c r="F141">
        <v>10</v>
      </c>
      <c r="I141" s="39"/>
      <c r="L141">
        <v>13</v>
      </c>
      <c r="O141">
        <v>3</v>
      </c>
      <c r="R141" s="39" t="s">
        <v>42341</v>
      </c>
      <c r="S141">
        <v>1</v>
      </c>
      <c r="U141" s="39" t="s">
        <v>35628</v>
      </c>
      <c r="V141">
        <v>1</v>
      </c>
      <c r="X141" s="39" t="s">
        <v>42343</v>
      </c>
      <c r="Y141">
        <v>1</v>
      </c>
      <c r="AA141" s="39" t="s">
        <v>42334</v>
      </c>
      <c r="AB141">
        <v>1</v>
      </c>
      <c r="AD141" s="39" t="s">
        <v>42344</v>
      </c>
      <c r="AE141">
        <v>1</v>
      </c>
      <c r="AG141" s="39" t="s">
        <v>42336</v>
      </c>
      <c r="AH141">
        <v>1</v>
      </c>
      <c r="AJ141" s="39" t="s">
        <v>42337</v>
      </c>
      <c r="AK141">
        <v>1</v>
      </c>
      <c r="AM141" s="39" t="s">
        <v>42345</v>
      </c>
      <c r="AN141">
        <v>1</v>
      </c>
      <c r="AP141" s="39" t="s">
        <v>42339</v>
      </c>
      <c r="AQ141">
        <v>1</v>
      </c>
      <c r="AS141" s="39" t="s">
        <v>42346</v>
      </c>
      <c r="AT141">
        <v>1</v>
      </c>
    </row>
    <row r="142" spans="1:46" x14ac:dyDescent="0.3">
      <c r="A142">
        <v>141</v>
      </c>
      <c r="B142" s="1">
        <v>45890.62091435185</v>
      </c>
      <c r="C142" s="1">
        <v>45890.624340277776</v>
      </c>
      <c r="D142" s="39" t="s">
        <v>1495</v>
      </c>
      <c r="E142" s="39" t="s">
        <v>1496</v>
      </c>
      <c r="F142">
        <v>1</v>
      </c>
      <c r="I142" s="39"/>
      <c r="L142">
        <v>13</v>
      </c>
      <c r="O142">
        <v>18</v>
      </c>
      <c r="R142" s="39" t="s">
        <v>42333</v>
      </c>
      <c r="S142">
        <v>0</v>
      </c>
      <c r="U142" s="39" t="s">
        <v>38984</v>
      </c>
      <c r="V142">
        <v>0</v>
      </c>
      <c r="X142" s="39" t="s">
        <v>19936</v>
      </c>
      <c r="Y142">
        <v>0</v>
      </c>
      <c r="AA142" s="39" t="s">
        <v>42362</v>
      </c>
      <c r="AB142">
        <v>0</v>
      </c>
      <c r="AD142" s="39" t="s">
        <v>42357</v>
      </c>
      <c r="AE142">
        <v>0</v>
      </c>
      <c r="AG142" s="39" t="s">
        <v>42348</v>
      </c>
      <c r="AH142">
        <v>0</v>
      </c>
      <c r="AJ142" s="39" t="s">
        <v>42364</v>
      </c>
      <c r="AK142">
        <v>0</v>
      </c>
      <c r="AM142" s="39" t="s">
        <v>42352</v>
      </c>
      <c r="AN142">
        <v>0</v>
      </c>
      <c r="AP142" s="39" t="s">
        <v>42339</v>
      </c>
      <c r="AQ142">
        <v>1</v>
      </c>
      <c r="AS142" s="39" t="s">
        <v>42358</v>
      </c>
      <c r="AT142">
        <v>0</v>
      </c>
    </row>
    <row r="143" spans="1:46" x14ac:dyDescent="0.3">
      <c r="A143">
        <v>142</v>
      </c>
      <c r="B143" s="1">
        <v>45890.62059027778</v>
      </c>
      <c r="C143" s="1">
        <v>45890.624942129631</v>
      </c>
      <c r="D143" s="39" t="s">
        <v>1872</v>
      </c>
      <c r="E143" s="39" t="s">
        <v>1873</v>
      </c>
      <c r="F143">
        <v>9</v>
      </c>
      <c r="I143" s="39"/>
      <c r="L143">
        <v>13</v>
      </c>
      <c r="O143">
        <v>37</v>
      </c>
      <c r="R143" s="39" t="s">
        <v>42333</v>
      </c>
      <c r="S143">
        <v>0</v>
      </c>
      <c r="U143" s="39" t="s">
        <v>35628</v>
      </c>
      <c r="V143">
        <v>1</v>
      </c>
      <c r="X143" s="39" t="s">
        <v>42343</v>
      </c>
      <c r="Y143">
        <v>1</v>
      </c>
      <c r="AA143" s="39" t="s">
        <v>42334</v>
      </c>
      <c r="AB143">
        <v>1</v>
      </c>
      <c r="AD143" s="39" t="s">
        <v>42344</v>
      </c>
      <c r="AE143">
        <v>1</v>
      </c>
      <c r="AG143" s="39" t="s">
        <v>42336</v>
      </c>
      <c r="AH143">
        <v>1</v>
      </c>
      <c r="AJ143" s="39" t="s">
        <v>42337</v>
      </c>
      <c r="AK143">
        <v>1</v>
      </c>
      <c r="AM143" s="39" t="s">
        <v>42345</v>
      </c>
      <c r="AN143">
        <v>1</v>
      </c>
      <c r="AP143" s="39" t="s">
        <v>42339</v>
      </c>
      <c r="AQ143">
        <v>1</v>
      </c>
      <c r="AS143" s="39" t="s">
        <v>42346</v>
      </c>
      <c r="AT143">
        <v>1</v>
      </c>
    </row>
    <row r="144" spans="1:46" x14ac:dyDescent="0.3">
      <c r="A144">
        <v>143</v>
      </c>
      <c r="B144" s="1">
        <v>45890.620833333334</v>
      </c>
      <c r="C144" s="1">
        <v>45890.625277777777</v>
      </c>
      <c r="D144" s="39" t="s">
        <v>1791</v>
      </c>
      <c r="E144" s="39" t="s">
        <v>1792</v>
      </c>
      <c r="F144">
        <v>6</v>
      </c>
      <c r="I144" s="39"/>
      <c r="L144">
        <v>13</v>
      </c>
      <c r="O144">
        <v>31</v>
      </c>
      <c r="R144" s="39" t="s">
        <v>42354</v>
      </c>
      <c r="S144">
        <v>0</v>
      </c>
      <c r="U144" s="39" t="s">
        <v>35628</v>
      </c>
      <c r="V144">
        <v>1</v>
      </c>
      <c r="X144" s="39" t="s">
        <v>42343</v>
      </c>
      <c r="Y144">
        <v>1</v>
      </c>
      <c r="AA144" s="39" t="s">
        <v>42350</v>
      </c>
      <c r="AB144">
        <v>0</v>
      </c>
      <c r="AD144" s="39" t="s">
        <v>42344</v>
      </c>
      <c r="AE144">
        <v>1</v>
      </c>
      <c r="AG144" s="39" t="s">
        <v>42368</v>
      </c>
      <c r="AH144">
        <v>0</v>
      </c>
      <c r="AJ144" s="39" t="s">
        <v>42337</v>
      </c>
      <c r="AK144">
        <v>1</v>
      </c>
      <c r="AM144" s="39" t="s">
        <v>42345</v>
      </c>
      <c r="AN144">
        <v>1</v>
      </c>
      <c r="AP144" s="39" t="s">
        <v>42339</v>
      </c>
      <c r="AQ144">
        <v>1</v>
      </c>
      <c r="AS144" s="39" t="s">
        <v>42358</v>
      </c>
      <c r="AT144">
        <v>0</v>
      </c>
    </row>
    <row r="145" spans="1:46" x14ac:dyDescent="0.3">
      <c r="A145">
        <v>144</v>
      </c>
      <c r="B145" s="1">
        <v>45890.620740740742</v>
      </c>
      <c r="C145" s="1">
        <v>45890.625381944446</v>
      </c>
      <c r="D145" s="39" t="s">
        <v>1513</v>
      </c>
      <c r="E145" s="39" t="s">
        <v>1514</v>
      </c>
      <c r="F145">
        <v>8</v>
      </c>
      <c r="I145" s="39"/>
      <c r="L145">
        <v>13</v>
      </c>
      <c r="O145">
        <v>12</v>
      </c>
      <c r="R145" s="39" t="s">
        <v>42333</v>
      </c>
      <c r="S145">
        <v>0</v>
      </c>
      <c r="U145" s="39" t="s">
        <v>35628</v>
      </c>
      <c r="V145">
        <v>1</v>
      </c>
      <c r="X145" s="39" t="s">
        <v>42343</v>
      </c>
      <c r="Y145">
        <v>1</v>
      </c>
      <c r="AA145" s="39" t="s">
        <v>42334</v>
      </c>
      <c r="AB145">
        <v>1</v>
      </c>
      <c r="AD145" s="39" t="s">
        <v>42344</v>
      </c>
      <c r="AE145">
        <v>1</v>
      </c>
      <c r="AG145" s="39" t="s">
        <v>42348</v>
      </c>
      <c r="AH145">
        <v>0</v>
      </c>
      <c r="AJ145" s="39" t="s">
        <v>42337</v>
      </c>
      <c r="AK145">
        <v>1</v>
      </c>
      <c r="AM145" s="39" t="s">
        <v>42345</v>
      </c>
      <c r="AN145">
        <v>1</v>
      </c>
      <c r="AP145" s="39" t="s">
        <v>42339</v>
      </c>
      <c r="AQ145">
        <v>1</v>
      </c>
      <c r="AS145" s="39" t="s">
        <v>42346</v>
      </c>
      <c r="AT145">
        <v>1</v>
      </c>
    </row>
    <row r="146" spans="1:46" x14ac:dyDescent="0.3">
      <c r="A146">
        <v>145</v>
      </c>
      <c r="B146" s="1">
        <v>45890.620578703703</v>
      </c>
      <c r="C146" s="1">
        <v>45890.625381944446</v>
      </c>
      <c r="D146" s="39" t="s">
        <v>1814</v>
      </c>
      <c r="E146" s="39" t="s">
        <v>1815</v>
      </c>
      <c r="F146">
        <v>9</v>
      </c>
      <c r="I146" s="39"/>
      <c r="L146">
        <v>13</v>
      </c>
      <c r="O146">
        <v>21</v>
      </c>
      <c r="R146" s="39" t="s">
        <v>42333</v>
      </c>
      <c r="S146">
        <v>0</v>
      </c>
      <c r="U146" s="39" t="s">
        <v>35628</v>
      </c>
      <c r="V146">
        <v>1</v>
      </c>
      <c r="X146" s="39" t="s">
        <v>42343</v>
      </c>
      <c r="Y146">
        <v>1</v>
      </c>
      <c r="AA146" s="39" t="s">
        <v>42334</v>
      </c>
      <c r="AB146">
        <v>1</v>
      </c>
      <c r="AD146" s="39" t="s">
        <v>42344</v>
      </c>
      <c r="AE146">
        <v>1</v>
      </c>
      <c r="AG146" s="39" t="s">
        <v>42336</v>
      </c>
      <c r="AH146">
        <v>1</v>
      </c>
      <c r="AJ146" s="39" t="s">
        <v>42337</v>
      </c>
      <c r="AK146">
        <v>1</v>
      </c>
      <c r="AM146" s="39" t="s">
        <v>42345</v>
      </c>
      <c r="AN146">
        <v>1</v>
      </c>
      <c r="AP146" s="39" t="s">
        <v>42339</v>
      </c>
      <c r="AQ146">
        <v>1</v>
      </c>
      <c r="AS146" s="39" t="s">
        <v>42346</v>
      </c>
      <c r="AT146">
        <v>1</v>
      </c>
    </row>
    <row r="147" spans="1:46" x14ac:dyDescent="0.3">
      <c r="A147">
        <v>146</v>
      </c>
      <c r="B147" s="1">
        <v>45890.621180555558</v>
      </c>
      <c r="C147" s="1">
        <v>45890.62568287037</v>
      </c>
      <c r="D147" s="39" t="s">
        <v>1548</v>
      </c>
      <c r="E147" s="39" t="s">
        <v>1549</v>
      </c>
      <c r="F147">
        <v>7</v>
      </c>
      <c r="I147" s="39"/>
      <c r="L147">
        <v>13</v>
      </c>
      <c r="O147">
        <v>1</v>
      </c>
      <c r="R147" s="39" t="s">
        <v>42333</v>
      </c>
      <c r="S147">
        <v>0</v>
      </c>
      <c r="U147" s="39" t="s">
        <v>35628</v>
      </c>
      <c r="V147">
        <v>1</v>
      </c>
      <c r="X147" s="39" t="s">
        <v>19936</v>
      </c>
      <c r="Y147">
        <v>0</v>
      </c>
      <c r="AA147" s="39" t="s">
        <v>42334</v>
      </c>
      <c r="AB147">
        <v>1</v>
      </c>
      <c r="AD147" s="39" t="s">
        <v>42344</v>
      </c>
      <c r="AE147">
        <v>1</v>
      </c>
      <c r="AG147" s="39" t="s">
        <v>42336</v>
      </c>
      <c r="AH147">
        <v>1</v>
      </c>
      <c r="AJ147" s="39" t="s">
        <v>42337</v>
      </c>
      <c r="AK147">
        <v>1</v>
      </c>
      <c r="AM147" s="39" t="s">
        <v>42352</v>
      </c>
      <c r="AN147">
        <v>0</v>
      </c>
      <c r="AP147" s="39" t="s">
        <v>42339</v>
      </c>
      <c r="AQ147">
        <v>1</v>
      </c>
      <c r="AS147" s="39" t="s">
        <v>42346</v>
      </c>
      <c r="AT147">
        <v>1</v>
      </c>
    </row>
    <row r="148" spans="1:46" x14ac:dyDescent="0.3">
      <c r="A148">
        <v>147</v>
      </c>
      <c r="B148" s="1">
        <v>45890.621296296296</v>
      </c>
      <c r="C148" s="1">
        <v>45890.625763888886</v>
      </c>
      <c r="D148" s="39" t="s">
        <v>1639</v>
      </c>
      <c r="E148" s="39" t="s">
        <v>1640</v>
      </c>
      <c r="F148">
        <v>6</v>
      </c>
      <c r="I148" s="39"/>
      <c r="L148">
        <v>13</v>
      </c>
      <c r="O148">
        <v>13</v>
      </c>
      <c r="R148" s="39" t="s">
        <v>42341</v>
      </c>
      <c r="S148">
        <v>1</v>
      </c>
      <c r="U148" s="39" t="s">
        <v>42363</v>
      </c>
      <c r="V148">
        <v>0</v>
      </c>
      <c r="X148" s="39" t="s">
        <v>19936</v>
      </c>
      <c r="Y148">
        <v>0</v>
      </c>
      <c r="AA148" s="39" t="s">
        <v>42334</v>
      </c>
      <c r="AB148">
        <v>1</v>
      </c>
      <c r="AD148" s="39" t="s">
        <v>42344</v>
      </c>
      <c r="AE148">
        <v>1</v>
      </c>
      <c r="AG148" s="39" t="s">
        <v>42348</v>
      </c>
      <c r="AH148">
        <v>0</v>
      </c>
      <c r="AJ148" s="39" t="s">
        <v>42356</v>
      </c>
      <c r="AK148">
        <v>0</v>
      </c>
      <c r="AM148" s="39" t="s">
        <v>42345</v>
      </c>
      <c r="AN148">
        <v>1</v>
      </c>
      <c r="AP148" s="39" t="s">
        <v>42339</v>
      </c>
      <c r="AQ148">
        <v>1</v>
      </c>
      <c r="AS148" s="39" t="s">
        <v>42346</v>
      </c>
      <c r="AT148">
        <v>1</v>
      </c>
    </row>
    <row r="149" spans="1:46" x14ac:dyDescent="0.3">
      <c r="A149">
        <v>148</v>
      </c>
      <c r="B149" s="1">
        <v>45890.621944444443</v>
      </c>
      <c r="C149" s="1">
        <v>45890.625868055555</v>
      </c>
      <c r="D149" s="39" t="s">
        <v>1745</v>
      </c>
      <c r="E149" s="39" t="s">
        <v>1746</v>
      </c>
      <c r="F149">
        <v>7</v>
      </c>
      <c r="I149" s="39"/>
      <c r="L149">
        <v>13</v>
      </c>
      <c r="O149">
        <v>36</v>
      </c>
      <c r="R149" s="39" t="s">
        <v>42347</v>
      </c>
      <c r="S149">
        <v>0</v>
      </c>
      <c r="U149" s="39" t="s">
        <v>35628</v>
      </c>
      <c r="V149">
        <v>1</v>
      </c>
      <c r="X149" s="39" t="s">
        <v>42343</v>
      </c>
      <c r="Y149">
        <v>1</v>
      </c>
      <c r="AA149" s="39" t="s">
        <v>42334</v>
      </c>
      <c r="AB149">
        <v>1</v>
      </c>
      <c r="AD149" s="39" t="s">
        <v>42335</v>
      </c>
      <c r="AE149">
        <v>0</v>
      </c>
      <c r="AG149" s="39" t="s">
        <v>42348</v>
      </c>
      <c r="AH149">
        <v>0</v>
      </c>
      <c r="AJ149" s="39" t="s">
        <v>42337</v>
      </c>
      <c r="AK149">
        <v>1</v>
      </c>
      <c r="AM149" s="39" t="s">
        <v>42345</v>
      </c>
      <c r="AN149">
        <v>1</v>
      </c>
      <c r="AP149" s="39" t="s">
        <v>42339</v>
      </c>
      <c r="AQ149">
        <v>1</v>
      </c>
      <c r="AS149" s="39" t="s">
        <v>42346</v>
      </c>
      <c r="AT149">
        <v>1</v>
      </c>
    </row>
    <row r="150" spans="1:46" x14ac:dyDescent="0.3">
      <c r="A150">
        <v>149</v>
      </c>
      <c r="B150" s="1">
        <v>45890.621365740742</v>
      </c>
      <c r="C150" s="1">
        <v>45890.625902777778</v>
      </c>
      <c r="D150" s="39" t="s">
        <v>1735</v>
      </c>
      <c r="E150" s="39" t="s">
        <v>1736</v>
      </c>
      <c r="F150">
        <v>6</v>
      </c>
      <c r="I150" s="39"/>
      <c r="L150">
        <v>13</v>
      </c>
      <c r="O150">
        <v>8</v>
      </c>
      <c r="R150" s="39" t="s">
        <v>42341</v>
      </c>
      <c r="S150">
        <v>1</v>
      </c>
      <c r="U150" s="39" t="s">
        <v>38984</v>
      </c>
      <c r="V150">
        <v>0</v>
      </c>
      <c r="X150" s="39" t="s">
        <v>19936</v>
      </c>
      <c r="Y150">
        <v>0</v>
      </c>
      <c r="AA150" s="39" t="s">
        <v>42334</v>
      </c>
      <c r="AB150">
        <v>1</v>
      </c>
      <c r="AD150" s="39" t="s">
        <v>42335</v>
      </c>
      <c r="AE150">
        <v>0</v>
      </c>
      <c r="AG150" s="39" t="s">
        <v>42336</v>
      </c>
      <c r="AH150">
        <v>1</v>
      </c>
      <c r="AJ150" s="39" t="s">
        <v>42356</v>
      </c>
      <c r="AK150">
        <v>0</v>
      </c>
      <c r="AM150" s="39" t="s">
        <v>42345</v>
      </c>
      <c r="AN150">
        <v>1</v>
      </c>
      <c r="AP150" s="39" t="s">
        <v>42339</v>
      </c>
      <c r="AQ150">
        <v>1</v>
      </c>
      <c r="AS150" s="39" t="s">
        <v>42346</v>
      </c>
      <c r="AT150">
        <v>1</v>
      </c>
    </row>
    <row r="151" spans="1:46" x14ac:dyDescent="0.3">
      <c r="A151">
        <v>150</v>
      </c>
      <c r="B151" s="1">
        <v>45890.624756944446</v>
      </c>
      <c r="C151" s="1">
        <v>45890.625902777778</v>
      </c>
      <c r="D151" s="39" t="s">
        <v>1670</v>
      </c>
      <c r="E151" s="39" t="s">
        <v>1671</v>
      </c>
      <c r="F151">
        <v>8</v>
      </c>
      <c r="I151" s="39"/>
      <c r="L151">
        <v>13</v>
      </c>
      <c r="O151">
        <v>40</v>
      </c>
      <c r="R151" s="39" t="s">
        <v>42347</v>
      </c>
      <c r="S151">
        <v>0</v>
      </c>
      <c r="U151" s="39" t="s">
        <v>38984</v>
      </c>
      <c r="V151">
        <v>0</v>
      </c>
      <c r="X151" s="39" t="s">
        <v>42343</v>
      </c>
      <c r="Y151">
        <v>1</v>
      </c>
      <c r="AA151" s="39" t="s">
        <v>42334</v>
      </c>
      <c r="AB151">
        <v>1</v>
      </c>
      <c r="AD151" s="39" t="s">
        <v>42344</v>
      </c>
      <c r="AE151">
        <v>1</v>
      </c>
      <c r="AG151" s="39" t="s">
        <v>42336</v>
      </c>
      <c r="AH151">
        <v>1</v>
      </c>
      <c r="AJ151" s="39" t="s">
        <v>42337</v>
      </c>
      <c r="AK151">
        <v>1</v>
      </c>
      <c r="AM151" s="39" t="s">
        <v>42345</v>
      </c>
      <c r="AN151">
        <v>1</v>
      </c>
      <c r="AP151" s="39" t="s">
        <v>42339</v>
      </c>
      <c r="AQ151">
        <v>1</v>
      </c>
      <c r="AS151" s="39" t="s">
        <v>42346</v>
      </c>
      <c r="AT151">
        <v>1</v>
      </c>
    </row>
    <row r="152" spans="1:46" x14ac:dyDescent="0.3">
      <c r="A152">
        <v>151</v>
      </c>
      <c r="B152" s="1">
        <v>45890.62096064815</v>
      </c>
      <c r="C152" s="1">
        <v>45890.625914351855</v>
      </c>
      <c r="D152" s="39" t="s">
        <v>1585</v>
      </c>
      <c r="E152" s="39" t="s">
        <v>1586</v>
      </c>
      <c r="F152">
        <v>9</v>
      </c>
      <c r="I152" s="39"/>
      <c r="L152">
        <v>13</v>
      </c>
      <c r="O152">
        <v>22</v>
      </c>
      <c r="R152" s="39" t="s">
        <v>42341</v>
      </c>
      <c r="S152">
        <v>1</v>
      </c>
      <c r="U152" s="39" t="s">
        <v>35628</v>
      </c>
      <c r="V152">
        <v>1</v>
      </c>
      <c r="X152" s="39" t="s">
        <v>42343</v>
      </c>
      <c r="Y152">
        <v>1</v>
      </c>
      <c r="AA152" s="39" t="s">
        <v>42334</v>
      </c>
      <c r="AB152">
        <v>1</v>
      </c>
      <c r="AD152" s="39" t="s">
        <v>42344</v>
      </c>
      <c r="AE152">
        <v>1</v>
      </c>
      <c r="AG152" s="39" t="s">
        <v>42336</v>
      </c>
      <c r="AH152">
        <v>1</v>
      </c>
      <c r="AJ152" s="39" t="s">
        <v>42337</v>
      </c>
      <c r="AK152">
        <v>1</v>
      </c>
      <c r="AM152" s="39" t="s">
        <v>42345</v>
      </c>
      <c r="AN152">
        <v>1</v>
      </c>
      <c r="AP152" s="39" t="s">
        <v>42360</v>
      </c>
      <c r="AQ152">
        <v>0</v>
      </c>
      <c r="AS152" s="39" t="s">
        <v>42346</v>
      </c>
      <c r="AT152">
        <v>1</v>
      </c>
    </row>
    <row r="153" spans="1:46" x14ac:dyDescent="0.3">
      <c r="A153">
        <v>152</v>
      </c>
      <c r="B153" s="1">
        <v>45890.621747685182</v>
      </c>
      <c r="C153" s="1">
        <v>45890.625937500001</v>
      </c>
      <c r="D153" s="39" t="s">
        <v>1525</v>
      </c>
      <c r="E153" s="39" t="s">
        <v>1526</v>
      </c>
      <c r="F153">
        <v>4</v>
      </c>
      <c r="I153" s="39"/>
      <c r="L153">
        <v>13</v>
      </c>
      <c r="O153">
        <v>11</v>
      </c>
      <c r="R153" s="39" t="s">
        <v>42347</v>
      </c>
      <c r="S153">
        <v>0</v>
      </c>
      <c r="U153" s="39" t="s">
        <v>42363</v>
      </c>
      <c r="V153">
        <v>0</v>
      </c>
      <c r="X153" s="39" t="s">
        <v>42343</v>
      </c>
      <c r="Y153">
        <v>1</v>
      </c>
      <c r="AA153" s="39" t="s">
        <v>42362</v>
      </c>
      <c r="AB153">
        <v>0</v>
      </c>
      <c r="AD153" s="39" t="s">
        <v>42344</v>
      </c>
      <c r="AE153">
        <v>1</v>
      </c>
      <c r="AG153" s="39" t="s">
        <v>42348</v>
      </c>
      <c r="AH153">
        <v>0</v>
      </c>
      <c r="AJ153" s="39" t="s">
        <v>42356</v>
      </c>
      <c r="AK153">
        <v>0</v>
      </c>
      <c r="AM153" s="39" t="s">
        <v>42345</v>
      </c>
      <c r="AN153">
        <v>1</v>
      </c>
      <c r="AP153" s="39" t="s">
        <v>42360</v>
      </c>
      <c r="AQ153">
        <v>0</v>
      </c>
      <c r="AS153" s="39" t="s">
        <v>42346</v>
      </c>
      <c r="AT153">
        <v>1</v>
      </c>
    </row>
    <row r="154" spans="1:46" x14ac:dyDescent="0.3">
      <c r="A154">
        <v>153</v>
      </c>
      <c r="B154" s="1">
        <v>45890.621631944443</v>
      </c>
      <c r="C154" s="1">
        <v>45890.62599537037</v>
      </c>
      <c r="D154" s="39" t="s">
        <v>1683</v>
      </c>
      <c r="E154" s="39" t="s">
        <v>1684</v>
      </c>
      <c r="F154">
        <v>9</v>
      </c>
      <c r="I154" s="39"/>
      <c r="L154">
        <v>13</v>
      </c>
      <c r="O154">
        <v>30</v>
      </c>
      <c r="R154" s="39" t="s">
        <v>42341</v>
      </c>
      <c r="S154">
        <v>1</v>
      </c>
      <c r="U154" s="39" t="s">
        <v>35628</v>
      </c>
      <c r="V154">
        <v>1</v>
      </c>
      <c r="X154" s="39" t="s">
        <v>42343</v>
      </c>
      <c r="Y154">
        <v>1</v>
      </c>
      <c r="AA154" s="39" t="s">
        <v>42334</v>
      </c>
      <c r="AB154">
        <v>1</v>
      </c>
      <c r="AD154" s="39" t="s">
        <v>42344</v>
      </c>
      <c r="AE154">
        <v>1</v>
      </c>
      <c r="AG154" s="39" t="s">
        <v>42336</v>
      </c>
      <c r="AH154">
        <v>1</v>
      </c>
      <c r="AJ154" s="39" t="s">
        <v>42337</v>
      </c>
      <c r="AK154">
        <v>1</v>
      </c>
      <c r="AM154" s="39" t="s">
        <v>42345</v>
      </c>
      <c r="AN154">
        <v>1</v>
      </c>
      <c r="AP154" s="39" t="s">
        <v>42360</v>
      </c>
      <c r="AQ154">
        <v>0</v>
      </c>
      <c r="AS154" s="39" t="s">
        <v>42346</v>
      </c>
      <c r="AT154">
        <v>1</v>
      </c>
    </row>
    <row r="155" spans="1:46" x14ac:dyDescent="0.3">
      <c r="A155">
        <v>154</v>
      </c>
      <c r="B155" s="1">
        <v>45890.621041666665</v>
      </c>
      <c r="C155" s="1">
        <v>45890.626076388886</v>
      </c>
      <c r="D155" s="39" t="s">
        <v>1650</v>
      </c>
      <c r="E155" s="39" t="s">
        <v>1651</v>
      </c>
      <c r="F155">
        <v>8</v>
      </c>
      <c r="I155" s="39"/>
      <c r="L155">
        <v>13</v>
      </c>
      <c r="O155">
        <v>4</v>
      </c>
      <c r="R155" s="39" t="s">
        <v>42333</v>
      </c>
      <c r="S155">
        <v>0</v>
      </c>
      <c r="U155" s="39" t="s">
        <v>35628</v>
      </c>
      <c r="V155">
        <v>1</v>
      </c>
      <c r="X155" s="39" t="s">
        <v>42343</v>
      </c>
      <c r="Y155">
        <v>1</v>
      </c>
      <c r="AA155" s="39" t="s">
        <v>42334</v>
      </c>
      <c r="AB155">
        <v>1</v>
      </c>
      <c r="AD155" s="39" t="s">
        <v>42344</v>
      </c>
      <c r="AE155">
        <v>1</v>
      </c>
      <c r="AG155" s="39" t="s">
        <v>42336</v>
      </c>
      <c r="AH155">
        <v>1</v>
      </c>
      <c r="AJ155" s="39" t="s">
        <v>42337</v>
      </c>
      <c r="AK155">
        <v>1</v>
      </c>
      <c r="AM155" s="39" t="s">
        <v>42352</v>
      </c>
      <c r="AN155">
        <v>0</v>
      </c>
      <c r="AP155" s="39" t="s">
        <v>42339</v>
      </c>
      <c r="AQ155">
        <v>1</v>
      </c>
      <c r="AS155" s="39" t="s">
        <v>42346</v>
      </c>
      <c r="AT155">
        <v>1</v>
      </c>
    </row>
    <row r="156" spans="1:46" x14ac:dyDescent="0.3">
      <c r="A156">
        <v>155</v>
      </c>
      <c r="B156" s="1">
        <v>45890.621076388888</v>
      </c>
      <c r="C156" s="1">
        <v>45890.626134259262</v>
      </c>
      <c r="D156" s="39" t="s">
        <v>1617</v>
      </c>
      <c r="E156" s="39" t="s">
        <v>1618</v>
      </c>
      <c r="F156">
        <v>7</v>
      </c>
      <c r="I156" s="39"/>
      <c r="L156">
        <v>13</v>
      </c>
      <c r="O156">
        <v>33</v>
      </c>
      <c r="R156" s="39" t="s">
        <v>42354</v>
      </c>
      <c r="S156">
        <v>0</v>
      </c>
      <c r="U156" s="39" t="s">
        <v>35628</v>
      </c>
      <c r="V156">
        <v>1</v>
      </c>
      <c r="X156" s="39" t="s">
        <v>35628</v>
      </c>
      <c r="Y156">
        <v>0</v>
      </c>
      <c r="AA156" s="39" t="s">
        <v>42350</v>
      </c>
      <c r="AB156">
        <v>0</v>
      </c>
      <c r="AD156" s="39" t="s">
        <v>42344</v>
      </c>
      <c r="AE156">
        <v>1</v>
      </c>
      <c r="AG156" s="39" t="s">
        <v>42336</v>
      </c>
      <c r="AH156">
        <v>1</v>
      </c>
      <c r="AJ156" s="39" t="s">
        <v>42337</v>
      </c>
      <c r="AK156">
        <v>1</v>
      </c>
      <c r="AM156" s="39" t="s">
        <v>42345</v>
      </c>
      <c r="AN156">
        <v>1</v>
      </c>
      <c r="AP156" s="39" t="s">
        <v>42339</v>
      </c>
      <c r="AQ156">
        <v>1</v>
      </c>
      <c r="AS156" s="39" t="s">
        <v>42346</v>
      </c>
      <c r="AT156">
        <v>1</v>
      </c>
    </row>
    <row r="157" spans="1:46" x14ac:dyDescent="0.3">
      <c r="A157">
        <v>156</v>
      </c>
      <c r="B157" s="1">
        <v>45890.620868055557</v>
      </c>
      <c r="C157" s="1">
        <v>45890.626168981478</v>
      </c>
      <c r="D157" s="39" t="s">
        <v>1848</v>
      </c>
      <c r="E157" s="39" t="s">
        <v>1849</v>
      </c>
      <c r="F157">
        <v>4</v>
      </c>
      <c r="I157" s="39"/>
      <c r="L157">
        <v>13</v>
      </c>
      <c r="O157">
        <v>20</v>
      </c>
      <c r="R157" s="39" t="s">
        <v>42333</v>
      </c>
      <c r="S157">
        <v>0</v>
      </c>
      <c r="U157" s="39" t="s">
        <v>38984</v>
      </c>
      <c r="V157">
        <v>0</v>
      </c>
      <c r="X157" s="39" t="s">
        <v>42343</v>
      </c>
      <c r="Y157">
        <v>1</v>
      </c>
      <c r="AA157" s="39" t="s">
        <v>42361</v>
      </c>
      <c r="AB157">
        <v>0</v>
      </c>
      <c r="AD157" s="39" t="s">
        <v>42335</v>
      </c>
      <c r="AE157">
        <v>0</v>
      </c>
      <c r="AG157" s="39" t="s">
        <v>42348</v>
      </c>
      <c r="AH157">
        <v>0</v>
      </c>
      <c r="AJ157" s="39" t="s">
        <v>42337</v>
      </c>
      <c r="AK157">
        <v>1</v>
      </c>
      <c r="AM157" s="39" t="s">
        <v>42345</v>
      </c>
      <c r="AN157">
        <v>1</v>
      </c>
      <c r="AP157" s="39" t="s">
        <v>42339</v>
      </c>
      <c r="AQ157">
        <v>1</v>
      </c>
      <c r="AS157" s="39" t="s">
        <v>42353</v>
      </c>
      <c r="AT157">
        <v>0</v>
      </c>
    </row>
    <row r="158" spans="1:46" x14ac:dyDescent="0.3">
      <c r="A158">
        <v>157</v>
      </c>
      <c r="B158" s="1">
        <v>45890.622141203705</v>
      </c>
      <c r="C158" s="1">
        <v>45890.626168981478</v>
      </c>
      <c r="D158" s="39" t="s">
        <v>1726</v>
      </c>
      <c r="E158" s="39" t="s">
        <v>1727</v>
      </c>
      <c r="F158">
        <v>8</v>
      </c>
      <c r="I158" s="39"/>
      <c r="L158">
        <v>13</v>
      </c>
      <c r="O158">
        <v>6</v>
      </c>
      <c r="R158" s="39" t="s">
        <v>42354</v>
      </c>
      <c r="S158">
        <v>0</v>
      </c>
      <c r="U158" s="39" t="s">
        <v>35628</v>
      </c>
      <c r="V158">
        <v>1</v>
      </c>
      <c r="X158" s="39" t="s">
        <v>42343</v>
      </c>
      <c r="Y158">
        <v>1</v>
      </c>
      <c r="AA158" s="39" t="s">
        <v>42334</v>
      </c>
      <c r="AB158">
        <v>1</v>
      </c>
      <c r="AD158" s="39" t="s">
        <v>42344</v>
      </c>
      <c r="AE158">
        <v>1</v>
      </c>
      <c r="AG158" s="39" t="s">
        <v>42336</v>
      </c>
      <c r="AH158">
        <v>1</v>
      </c>
      <c r="AJ158" s="39" t="s">
        <v>42337</v>
      </c>
      <c r="AK158">
        <v>1</v>
      </c>
      <c r="AM158" s="39" t="s">
        <v>42345</v>
      </c>
      <c r="AN158">
        <v>1</v>
      </c>
      <c r="AP158" s="39" t="s">
        <v>42339</v>
      </c>
      <c r="AQ158">
        <v>1</v>
      </c>
      <c r="AS158" s="39" t="s">
        <v>42358</v>
      </c>
      <c r="AT158">
        <v>0</v>
      </c>
    </row>
    <row r="159" spans="1:46" x14ac:dyDescent="0.3">
      <c r="A159">
        <v>158</v>
      </c>
      <c r="B159" s="1">
        <v>45890.621377314812</v>
      </c>
      <c r="C159" s="1">
        <v>45890.626180555555</v>
      </c>
      <c r="D159" s="39" t="s">
        <v>1768</v>
      </c>
      <c r="E159" s="39" t="s">
        <v>1769</v>
      </c>
      <c r="F159">
        <v>6</v>
      </c>
      <c r="I159" s="39"/>
      <c r="L159">
        <v>13</v>
      </c>
      <c r="O159">
        <v>16</v>
      </c>
      <c r="R159" s="39" t="s">
        <v>42333</v>
      </c>
      <c r="S159">
        <v>0</v>
      </c>
      <c r="U159" s="39" t="s">
        <v>42342</v>
      </c>
      <c r="V159">
        <v>0</v>
      </c>
      <c r="X159" s="39" t="s">
        <v>42343</v>
      </c>
      <c r="Y159">
        <v>1</v>
      </c>
      <c r="AA159" s="39" t="s">
        <v>42350</v>
      </c>
      <c r="AB159">
        <v>0</v>
      </c>
      <c r="AD159" s="39" t="s">
        <v>42344</v>
      </c>
      <c r="AE159">
        <v>1</v>
      </c>
      <c r="AG159" s="39" t="s">
        <v>42348</v>
      </c>
      <c r="AH159">
        <v>0</v>
      </c>
      <c r="AJ159" s="39" t="s">
        <v>42337</v>
      </c>
      <c r="AK159">
        <v>1</v>
      </c>
      <c r="AM159" s="39" t="s">
        <v>42345</v>
      </c>
      <c r="AN159">
        <v>1</v>
      </c>
      <c r="AP159" s="39" t="s">
        <v>42339</v>
      </c>
      <c r="AQ159">
        <v>1</v>
      </c>
      <c r="AS159" s="39" t="s">
        <v>42346</v>
      </c>
      <c r="AT159">
        <v>1</v>
      </c>
    </row>
    <row r="160" spans="1:46" x14ac:dyDescent="0.3">
      <c r="A160">
        <v>159</v>
      </c>
      <c r="B160" s="1">
        <v>45890.621261574073</v>
      </c>
      <c r="C160" s="1">
        <v>45890.626180555555</v>
      </c>
      <c r="D160" s="39" t="s">
        <v>1538</v>
      </c>
      <c r="E160" s="39" t="s">
        <v>1539</v>
      </c>
      <c r="F160">
        <v>9</v>
      </c>
      <c r="I160" s="39"/>
      <c r="L160">
        <v>13</v>
      </c>
      <c r="O160">
        <v>2</v>
      </c>
      <c r="R160" s="39" t="s">
        <v>42333</v>
      </c>
      <c r="S160">
        <v>0</v>
      </c>
      <c r="U160" s="39" t="s">
        <v>35628</v>
      </c>
      <c r="V160">
        <v>1</v>
      </c>
      <c r="X160" s="39" t="s">
        <v>42343</v>
      </c>
      <c r="Y160">
        <v>1</v>
      </c>
      <c r="AA160" s="39" t="s">
        <v>42334</v>
      </c>
      <c r="AB160">
        <v>1</v>
      </c>
      <c r="AD160" s="39" t="s">
        <v>42344</v>
      </c>
      <c r="AE160">
        <v>1</v>
      </c>
      <c r="AG160" s="39" t="s">
        <v>42336</v>
      </c>
      <c r="AH160">
        <v>1</v>
      </c>
      <c r="AJ160" s="39" t="s">
        <v>42337</v>
      </c>
      <c r="AK160">
        <v>1</v>
      </c>
      <c r="AM160" s="39" t="s">
        <v>42345</v>
      </c>
      <c r="AN160">
        <v>1</v>
      </c>
      <c r="AP160" s="39" t="s">
        <v>42339</v>
      </c>
      <c r="AQ160">
        <v>1</v>
      </c>
      <c r="AS160" s="39" t="s">
        <v>42346</v>
      </c>
      <c r="AT160">
        <v>1</v>
      </c>
    </row>
    <row r="161" spans="1:46" x14ac:dyDescent="0.3">
      <c r="A161">
        <v>160</v>
      </c>
      <c r="B161" s="1">
        <v>45890.621145833335</v>
      </c>
      <c r="C161" s="1">
        <v>45890.626226851855</v>
      </c>
      <c r="D161" s="39" t="s">
        <v>1696</v>
      </c>
      <c r="E161" s="39" t="s">
        <v>1697</v>
      </c>
      <c r="F161">
        <v>8</v>
      </c>
      <c r="I161" s="39"/>
      <c r="L161">
        <v>13</v>
      </c>
      <c r="O161">
        <v>5</v>
      </c>
      <c r="R161" s="39" t="s">
        <v>42354</v>
      </c>
      <c r="S161">
        <v>0</v>
      </c>
      <c r="U161" s="39" t="s">
        <v>35628</v>
      </c>
      <c r="V161">
        <v>1</v>
      </c>
      <c r="X161" s="39" t="s">
        <v>42343</v>
      </c>
      <c r="Y161">
        <v>1</v>
      </c>
      <c r="AA161" s="39" t="s">
        <v>42334</v>
      </c>
      <c r="AB161">
        <v>1</v>
      </c>
      <c r="AD161" s="39" t="s">
        <v>42344</v>
      </c>
      <c r="AE161">
        <v>1</v>
      </c>
      <c r="AG161" s="39" t="s">
        <v>42336</v>
      </c>
      <c r="AH161">
        <v>1</v>
      </c>
      <c r="AJ161" s="39" t="s">
        <v>42337</v>
      </c>
      <c r="AK161">
        <v>1</v>
      </c>
      <c r="AM161" s="39" t="s">
        <v>42345</v>
      </c>
      <c r="AN161">
        <v>1</v>
      </c>
      <c r="AP161" s="39" t="s">
        <v>42339</v>
      </c>
      <c r="AQ161">
        <v>1</v>
      </c>
      <c r="AS161" s="39" t="s">
        <v>42358</v>
      </c>
      <c r="AT161">
        <v>0</v>
      </c>
    </row>
    <row r="162" spans="1:46" x14ac:dyDescent="0.3">
      <c r="A162">
        <v>161</v>
      </c>
      <c r="B162" s="1">
        <v>45890.62128472222</v>
      </c>
      <c r="C162" s="1">
        <v>45890.626469907409</v>
      </c>
      <c r="D162" s="39" t="s">
        <v>1594</v>
      </c>
      <c r="E162" s="39" t="s">
        <v>1595</v>
      </c>
      <c r="F162">
        <v>7</v>
      </c>
      <c r="I162" s="39"/>
      <c r="L162">
        <v>13</v>
      </c>
      <c r="O162">
        <v>14</v>
      </c>
      <c r="R162" s="39" t="s">
        <v>42341</v>
      </c>
      <c r="S162">
        <v>1</v>
      </c>
      <c r="U162" s="39" t="s">
        <v>42363</v>
      </c>
      <c r="V162">
        <v>0</v>
      </c>
      <c r="X162" s="39" t="s">
        <v>19936</v>
      </c>
      <c r="Y162">
        <v>0</v>
      </c>
      <c r="AA162" s="39" t="s">
        <v>42334</v>
      </c>
      <c r="AB162">
        <v>1</v>
      </c>
      <c r="AD162" s="39" t="s">
        <v>42344</v>
      </c>
      <c r="AE162">
        <v>1</v>
      </c>
      <c r="AG162" s="39" t="s">
        <v>42336</v>
      </c>
      <c r="AH162">
        <v>1</v>
      </c>
      <c r="AJ162" s="39" t="s">
        <v>42337</v>
      </c>
      <c r="AK162">
        <v>1</v>
      </c>
      <c r="AM162" s="39" t="s">
        <v>42338</v>
      </c>
      <c r="AN162">
        <v>0</v>
      </c>
      <c r="AP162" s="39" t="s">
        <v>42339</v>
      </c>
      <c r="AQ162">
        <v>1</v>
      </c>
      <c r="AS162" s="39" t="s">
        <v>42346</v>
      </c>
      <c r="AT162">
        <v>1</v>
      </c>
    </row>
    <row r="163" spans="1:46" x14ac:dyDescent="0.3">
      <c r="A163">
        <v>162</v>
      </c>
      <c r="B163" s="1">
        <v>45890.620763888888</v>
      </c>
      <c r="C163" s="1">
        <v>45890.626469907409</v>
      </c>
      <c r="D163" s="39" t="s">
        <v>1714</v>
      </c>
      <c r="E163" s="39" t="s">
        <v>1715</v>
      </c>
      <c r="F163">
        <v>9</v>
      </c>
      <c r="I163" s="39"/>
      <c r="L163">
        <v>13</v>
      </c>
      <c r="O163">
        <v>24</v>
      </c>
      <c r="R163" s="39" t="s">
        <v>42333</v>
      </c>
      <c r="S163">
        <v>0</v>
      </c>
      <c r="U163" s="39" t="s">
        <v>35628</v>
      </c>
      <c r="V163">
        <v>1</v>
      </c>
      <c r="X163" s="39" t="s">
        <v>42343</v>
      </c>
      <c r="Y163">
        <v>1</v>
      </c>
      <c r="AA163" s="39" t="s">
        <v>42334</v>
      </c>
      <c r="AB163">
        <v>1</v>
      </c>
      <c r="AD163" s="39" t="s">
        <v>42344</v>
      </c>
      <c r="AE163">
        <v>1</v>
      </c>
      <c r="AG163" s="39" t="s">
        <v>42336</v>
      </c>
      <c r="AH163">
        <v>1</v>
      </c>
      <c r="AJ163" s="39" t="s">
        <v>42337</v>
      </c>
      <c r="AK163">
        <v>1</v>
      </c>
      <c r="AM163" s="39" t="s">
        <v>42345</v>
      </c>
      <c r="AN163">
        <v>1</v>
      </c>
      <c r="AP163" s="39" t="s">
        <v>42339</v>
      </c>
      <c r="AQ163">
        <v>1</v>
      </c>
      <c r="AS163" s="39" t="s">
        <v>42346</v>
      </c>
      <c r="AT163">
        <v>1</v>
      </c>
    </row>
    <row r="164" spans="1:46" x14ac:dyDescent="0.3">
      <c r="A164">
        <v>163</v>
      </c>
      <c r="B164" s="1">
        <v>45890.621030092596</v>
      </c>
      <c r="C164" s="1">
        <v>45890.626493055555</v>
      </c>
      <c r="D164" s="39" t="s">
        <v>1705</v>
      </c>
      <c r="E164" s="39" t="s">
        <v>1706</v>
      </c>
      <c r="F164">
        <v>8</v>
      </c>
      <c r="I164" s="39"/>
      <c r="L164">
        <v>13</v>
      </c>
      <c r="O164">
        <v>28</v>
      </c>
      <c r="R164" s="39" t="s">
        <v>42354</v>
      </c>
      <c r="S164">
        <v>0</v>
      </c>
      <c r="U164" s="39" t="s">
        <v>35628</v>
      </c>
      <c r="V164">
        <v>1</v>
      </c>
      <c r="X164" s="39" t="s">
        <v>42343</v>
      </c>
      <c r="Y164">
        <v>1</v>
      </c>
      <c r="AA164" s="39" t="s">
        <v>42362</v>
      </c>
      <c r="AB164">
        <v>0</v>
      </c>
      <c r="AD164" s="39" t="s">
        <v>42344</v>
      </c>
      <c r="AE164">
        <v>1</v>
      </c>
      <c r="AG164" s="39" t="s">
        <v>42336</v>
      </c>
      <c r="AH164">
        <v>1</v>
      </c>
      <c r="AJ164" s="39" t="s">
        <v>42337</v>
      </c>
      <c r="AK164">
        <v>1</v>
      </c>
      <c r="AM164" s="39" t="s">
        <v>42345</v>
      </c>
      <c r="AN164">
        <v>1</v>
      </c>
      <c r="AP164" s="39" t="s">
        <v>42339</v>
      </c>
      <c r="AQ164">
        <v>1</v>
      </c>
      <c r="AS164" s="39" t="s">
        <v>42346</v>
      </c>
      <c r="AT164">
        <v>1</v>
      </c>
    </row>
    <row r="165" spans="1:46" x14ac:dyDescent="0.3">
      <c r="A165">
        <v>164</v>
      </c>
      <c r="B165" s="1">
        <v>45890.621412037035</v>
      </c>
      <c r="C165" s="1">
        <v>45890.626493055555</v>
      </c>
      <c r="D165" s="39" t="s">
        <v>1506</v>
      </c>
      <c r="E165" s="39" t="s">
        <v>1507</v>
      </c>
      <c r="F165">
        <v>7</v>
      </c>
      <c r="I165" s="39"/>
      <c r="L165">
        <v>13</v>
      </c>
      <c r="O165">
        <v>29</v>
      </c>
      <c r="R165" s="39" t="s">
        <v>42347</v>
      </c>
      <c r="S165">
        <v>0</v>
      </c>
      <c r="U165" s="39" t="s">
        <v>35628</v>
      </c>
      <c r="V165">
        <v>1</v>
      </c>
      <c r="X165" s="39" t="s">
        <v>19936</v>
      </c>
      <c r="Y165">
        <v>0</v>
      </c>
      <c r="AA165" s="39" t="s">
        <v>42350</v>
      </c>
      <c r="AB165">
        <v>0</v>
      </c>
      <c r="AD165" s="39" t="s">
        <v>42344</v>
      </c>
      <c r="AE165">
        <v>1</v>
      </c>
      <c r="AG165" s="39" t="s">
        <v>42336</v>
      </c>
      <c r="AH165">
        <v>1</v>
      </c>
      <c r="AJ165" s="39" t="s">
        <v>42337</v>
      </c>
      <c r="AK165">
        <v>1</v>
      </c>
      <c r="AM165" s="39" t="s">
        <v>42345</v>
      </c>
      <c r="AN165">
        <v>1</v>
      </c>
      <c r="AP165" s="39" t="s">
        <v>42339</v>
      </c>
      <c r="AQ165">
        <v>1</v>
      </c>
      <c r="AS165" s="39" t="s">
        <v>42346</v>
      </c>
      <c r="AT165">
        <v>1</v>
      </c>
    </row>
    <row r="166" spans="1:46" x14ac:dyDescent="0.3">
      <c r="A166">
        <v>165</v>
      </c>
      <c r="B166" s="1">
        <v>45890.621527777781</v>
      </c>
      <c r="C166" s="1">
        <v>45890.626493055555</v>
      </c>
      <c r="D166" s="39" t="s">
        <v>6957</v>
      </c>
      <c r="E166" s="39" t="s">
        <v>6958</v>
      </c>
      <c r="F166">
        <v>6</v>
      </c>
      <c r="I166" s="39"/>
      <c r="L166">
        <v>13</v>
      </c>
      <c r="O166">
        <v>23</v>
      </c>
      <c r="R166" s="39" t="s">
        <v>42347</v>
      </c>
      <c r="S166">
        <v>0</v>
      </c>
      <c r="U166" s="39" t="s">
        <v>35628</v>
      </c>
      <c r="V166">
        <v>1</v>
      </c>
      <c r="X166" s="39" t="s">
        <v>35628</v>
      </c>
      <c r="Y166">
        <v>0</v>
      </c>
      <c r="AA166" s="39" t="s">
        <v>42334</v>
      </c>
      <c r="AB166">
        <v>1</v>
      </c>
      <c r="AD166" s="39" t="s">
        <v>42335</v>
      </c>
      <c r="AE166">
        <v>0</v>
      </c>
      <c r="AG166" s="39" t="s">
        <v>42336</v>
      </c>
      <c r="AH166">
        <v>1</v>
      </c>
      <c r="AJ166" s="39" t="s">
        <v>42337</v>
      </c>
      <c r="AK166">
        <v>1</v>
      </c>
      <c r="AM166" s="39" t="s">
        <v>42345</v>
      </c>
      <c r="AN166">
        <v>1</v>
      </c>
      <c r="AP166" s="39" t="s">
        <v>42339</v>
      </c>
      <c r="AQ166">
        <v>1</v>
      </c>
      <c r="AS166" s="39" t="s">
        <v>42340</v>
      </c>
      <c r="AT166">
        <v>0</v>
      </c>
    </row>
    <row r="167" spans="1:46" x14ac:dyDescent="0.3">
      <c r="A167">
        <v>166</v>
      </c>
      <c r="B167" s="1">
        <v>45890.621782407405</v>
      </c>
      <c r="C167" s="1">
        <v>45890.62672453704</v>
      </c>
      <c r="D167" s="39" t="s">
        <v>1606</v>
      </c>
      <c r="E167" s="39" t="s">
        <v>1607</v>
      </c>
      <c r="F167">
        <v>8</v>
      </c>
      <c r="I167" s="39"/>
      <c r="L167">
        <v>13</v>
      </c>
      <c r="O167">
        <v>27</v>
      </c>
      <c r="R167" s="39" t="s">
        <v>42354</v>
      </c>
      <c r="S167">
        <v>0</v>
      </c>
      <c r="U167" s="39" t="s">
        <v>35628</v>
      </c>
      <c r="V167">
        <v>1</v>
      </c>
      <c r="X167" s="39" t="s">
        <v>42343</v>
      </c>
      <c r="Y167">
        <v>1</v>
      </c>
      <c r="AA167" s="39" t="s">
        <v>42362</v>
      </c>
      <c r="AB167">
        <v>0</v>
      </c>
      <c r="AD167" s="39" t="s">
        <v>42344</v>
      </c>
      <c r="AE167">
        <v>1</v>
      </c>
      <c r="AG167" s="39" t="s">
        <v>42336</v>
      </c>
      <c r="AH167">
        <v>1</v>
      </c>
      <c r="AJ167" s="39" t="s">
        <v>42337</v>
      </c>
      <c r="AK167">
        <v>1</v>
      </c>
      <c r="AM167" s="39" t="s">
        <v>42345</v>
      </c>
      <c r="AN167">
        <v>1</v>
      </c>
      <c r="AP167" s="39" t="s">
        <v>42339</v>
      </c>
      <c r="AQ167">
        <v>1</v>
      </c>
      <c r="AS167" s="39" t="s">
        <v>42346</v>
      </c>
      <c r="AT167">
        <v>1</v>
      </c>
    </row>
    <row r="168" spans="1:46" x14ac:dyDescent="0.3">
      <c r="A168">
        <v>167</v>
      </c>
      <c r="B168" s="1">
        <v>45890.621412037035</v>
      </c>
      <c r="C168" s="1">
        <v>45890.626851851855</v>
      </c>
      <c r="D168" s="39" t="s">
        <v>1861</v>
      </c>
      <c r="E168" s="39" t="s">
        <v>1862</v>
      </c>
      <c r="F168">
        <v>10</v>
      </c>
      <c r="I168" s="39"/>
      <c r="L168">
        <v>13</v>
      </c>
      <c r="O168">
        <v>32</v>
      </c>
      <c r="R168" s="39" t="s">
        <v>42341</v>
      </c>
      <c r="S168">
        <v>1</v>
      </c>
      <c r="U168" s="39" t="s">
        <v>35628</v>
      </c>
      <c r="V168">
        <v>1</v>
      </c>
      <c r="X168" s="39" t="s">
        <v>42343</v>
      </c>
      <c r="Y168">
        <v>1</v>
      </c>
      <c r="AA168" s="39" t="s">
        <v>42334</v>
      </c>
      <c r="AB168">
        <v>1</v>
      </c>
      <c r="AD168" s="39" t="s">
        <v>42344</v>
      </c>
      <c r="AE168">
        <v>1</v>
      </c>
      <c r="AG168" s="39" t="s">
        <v>42336</v>
      </c>
      <c r="AH168">
        <v>1</v>
      </c>
      <c r="AJ168" s="39" t="s">
        <v>42337</v>
      </c>
      <c r="AK168">
        <v>1</v>
      </c>
      <c r="AM168" s="39" t="s">
        <v>42345</v>
      </c>
      <c r="AN168">
        <v>1</v>
      </c>
      <c r="AP168" s="39" t="s">
        <v>42339</v>
      </c>
      <c r="AQ168">
        <v>1</v>
      </c>
      <c r="AS168" s="39" t="s">
        <v>42346</v>
      </c>
      <c r="AT168">
        <v>1</v>
      </c>
    </row>
    <row r="169" spans="1:46" x14ac:dyDescent="0.3">
      <c r="A169">
        <v>168</v>
      </c>
      <c r="B169" s="1">
        <v>45890.620856481481</v>
      </c>
      <c r="C169" s="1">
        <v>45890.626979166664</v>
      </c>
      <c r="D169" s="39" t="s">
        <v>1803</v>
      </c>
      <c r="E169" s="39" t="s">
        <v>1804</v>
      </c>
      <c r="F169">
        <v>6</v>
      </c>
      <c r="I169" s="39"/>
      <c r="L169">
        <v>13</v>
      </c>
      <c r="O169">
        <v>26</v>
      </c>
      <c r="R169" s="39" t="s">
        <v>42347</v>
      </c>
      <c r="S169">
        <v>0</v>
      </c>
      <c r="U169" s="39" t="s">
        <v>35628</v>
      </c>
      <c r="V169">
        <v>1</v>
      </c>
      <c r="X169" s="39" t="s">
        <v>35628</v>
      </c>
      <c r="Y169">
        <v>0</v>
      </c>
      <c r="AA169" s="39" t="s">
        <v>42334</v>
      </c>
      <c r="AB169">
        <v>1</v>
      </c>
      <c r="AD169" s="39" t="s">
        <v>42365</v>
      </c>
      <c r="AE169">
        <v>0</v>
      </c>
      <c r="AG169" s="39" t="s">
        <v>42336</v>
      </c>
      <c r="AH169">
        <v>1</v>
      </c>
      <c r="AJ169" s="39" t="s">
        <v>42337</v>
      </c>
      <c r="AK169">
        <v>1</v>
      </c>
      <c r="AM169" s="39" t="s">
        <v>42352</v>
      </c>
      <c r="AN169">
        <v>0</v>
      </c>
      <c r="AP169" s="39" t="s">
        <v>42339</v>
      </c>
      <c r="AQ169">
        <v>1</v>
      </c>
      <c r="AS169" s="39" t="s">
        <v>42346</v>
      </c>
      <c r="AT169">
        <v>1</v>
      </c>
    </row>
    <row r="170" spans="1:46" x14ac:dyDescent="0.3">
      <c r="A170">
        <v>169</v>
      </c>
      <c r="B170" s="1">
        <v>45890.621446759258</v>
      </c>
      <c r="C170" s="1">
        <v>45890.627060185187</v>
      </c>
      <c r="D170" s="39" t="s">
        <v>1883</v>
      </c>
      <c r="E170" s="39" t="s">
        <v>1884</v>
      </c>
      <c r="F170">
        <v>6</v>
      </c>
      <c r="I170" s="39"/>
      <c r="L170">
        <v>13</v>
      </c>
      <c r="O170">
        <v>39</v>
      </c>
      <c r="R170" s="39" t="s">
        <v>42347</v>
      </c>
      <c r="S170">
        <v>0</v>
      </c>
      <c r="U170" s="39" t="s">
        <v>38984</v>
      </c>
      <c r="V170">
        <v>0</v>
      </c>
      <c r="X170" s="39" t="s">
        <v>42343</v>
      </c>
      <c r="Y170">
        <v>1</v>
      </c>
      <c r="AA170" s="39" t="s">
        <v>42350</v>
      </c>
      <c r="AB170">
        <v>0</v>
      </c>
      <c r="AD170" s="39" t="s">
        <v>42344</v>
      </c>
      <c r="AE170">
        <v>1</v>
      </c>
      <c r="AG170" s="39" t="s">
        <v>42336</v>
      </c>
      <c r="AH170">
        <v>1</v>
      </c>
      <c r="AJ170" s="39" t="s">
        <v>42367</v>
      </c>
      <c r="AK170">
        <v>0</v>
      </c>
      <c r="AM170" s="39" t="s">
        <v>42345</v>
      </c>
      <c r="AN170">
        <v>1</v>
      </c>
      <c r="AP170" s="39" t="s">
        <v>42339</v>
      </c>
      <c r="AQ170">
        <v>1</v>
      </c>
      <c r="AS170" s="39" t="s">
        <v>42346</v>
      </c>
      <c r="AT170">
        <v>1</v>
      </c>
    </row>
    <row r="171" spans="1:46" x14ac:dyDescent="0.3">
      <c r="A171">
        <v>170</v>
      </c>
      <c r="B171" s="1">
        <v>45890.626134259262</v>
      </c>
      <c r="C171" s="1">
        <v>45890.627546296295</v>
      </c>
      <c r="D171" s="39" t="s">
        <v>6879</v>
      </c>
      <c r="E171" s="39" t="s">
        <v>6880</v>
      </c>
      <c r="F171">
        <v>7</v>
      </c>
      <c r="I171" s="39"/>
      <c r="L171">
        <v>13</v>
      </c>
      <c r="O171">
        <v>15</v>
      </c>
      <c r="R171" s="39" t="s">
        <v>42333</v>
      </c>
      <c r="S171">
        <v>0</v>
      </c>
      <c r="U171" s="39" t="s">
        <v>35628</v>
      </c>
      <c r="V171">
        <v>1</v>
      </c>
      <c r="X171" s="39" t="s">
        <v>35628</v>
      </c>
      <c r="Y171">
        <v>0</v>
      </c>
      <c r="AA171" s="39" t="s">
        <v>42362</v>
      </c>
      <c r="AB171">
        <v>0</v>
      </c>
      <c r="AD171" s="39" t="s">
        <v>42344</v>
      </c>
      <c r="AE171">
        <v>1</v>
      </c>
      <c r="AG171" s="39" t="s">
        <v>42336</v>
      </c>
      <c r="AH171">
        <v>1</v>
      </c>
      <c r="AJ171" s="39" t="s">
        <v>42337</v>
      </c>
      <c r="AK171">
        <v>1</v>
      </c>
      <c r="AM171" s="39" t="s">
        <v>42345</v>
      </c>
      <c r="AN171">
        <v>1</v>
      </c>
      <c r="AP171" s="39" t="s">
        <v>42339</v>
      </c>
      <c r="AQ171">
        <v>1</v>
      </c>
      <c r="AS171" s="39" t="s">
        <v>42346</v>
      </c>
      <c r="AT171">
        <v>1</v>
      </c>
    </row>
    <row r="172" spans="1:46" x14ac:dyDescent="0.3">
      <c r="A172">
        <v>171</v>
      </c>
      <c r="B172" s="1">
        <v>45890.621030092596</v>
      </c>
      <c r="C172" s="1">
        <v>45890.627569444441</v>
      </c>
      <c r="D172" s="39" t="s">
        <v>1780</v>
      </c>
      <c r="E172" s="39" t="s">
        <v>1781</v>
      </c>
      <c r="F172">
        <v>6</v>
      </c>
      <c r="I172" s="39"/>
      <c r="L172">
        <v>13</v>
      </c>
      <c r="O172">
        <v>34</v>
      </c>
      <c r="R172" s="39" t="s">
        <v>42354</v>
      </c>
      <c r="S172">
        <v>0</v>
      </c>
      <c r="U172" s="39" t="s">
        <v>35628</v>
      </c>
      <c r="V172">
        <v>1</v>
      </c>
      <c r="X172" s="39" t="s">
        <v>35628</v>
      </c>
      <c r="Y172">
        <v>0</v>
      </c>
      <c r="AA172" s="39" t="s">
        <v>42334</v>
      </c>
      <c r="AB172">
        <v>1</v>
      </c>
      <c r="AD172" s="39" t="s">
        <v>42344</v>
      </c>
      <c r="AE172">
        <v>1</v>
      </c>
      <c r="AG172" s="39" t="s">
        <v>42336</v>
      </c>
      <c r="AH172">
        <v>1</v>
      </c>
      <c r="AJ172" s="39" t="s">
        <v>42337</v>
      </c>
      <c r="AK172">
        <v>1</v>
      </c>
      <c r="AM172" s="39" t="s">
        <v>42352</v>
      </c>
      <c r="AN172">
        <v>0</v>
      </c>
      <c r="AP172" s="39" t="s">
        <v>42339</v>
      </c>
      <c r="AQ172">
        <v>1</v>
      </c>
      <c r="AS172" s="39" t="s">
        <v>42340</v>
      </c>
      <c r="AT172">
        <v>0</v>
      </c>
    </row>
    <row r="173" spans="1:46" x14ac:dyDescent="0.3">
      <c r="A173">
        <v>172</v>
      </c>
      <c r="B173" s="1">
        <v>45890.620937500003</v>
      </c>
      <c r="C173" s="1">
        <v>45890.627696759257</v>
      </c>
      <c r="D173" s="39" t="s">
        <v>1757</v>
      </c>
      <c r="E173" s="39" t="s">
        <v>1758</v>
      </c>
      <c r="F173">
        <v>4</v>
      </c>
      <c r="I173" s="39"/>
      <c r="L173">
        <v>13</v>
      </c>
      <c r="O173">
        <v>35</v>
      </c>
      <c r="R173" s="39" t="s">
        <v>42347</v>
      </c>
      <c r="S173">
        <v>0</v>
      </c>
      <c r="U173" s="39" t="s">
        <v>35628</v>
      </c>
      <c r="V173">
        <v>1</v>
      </c>
      <c r="X173" s="39" t="s">
        <v>42343</v>
      </c>
      <c r="Y173">
        <v>1</v>
      </c>
      <c r="AA173" s="39" t="s">
        <v>42350</v>
      </c>
      <c r="AB173">
        <v>0</v>
      </c>
      <c r="AD173" s="39" t="s">
        <v>42357</v>
      </c>
      <c r="AE173">
        <v>0</v>
      </c>
      <c r="AG173" s="39" t="s">
        <v>42336</v>
      </c>
      <c r="AH173">
        <v>1</v>
      </c>
      <c r="AJ173" s="39" t="s">
        <v>42337</v>
      </c>
      <c r="AK173">
        <v>1</v>
      </c>
      <c r="AM173" s="39" t="s">
        <v>42352</v>
      </c>
      <c r="AN173">
        <v>0</v>
      </c>
      <c r="AP173" s="39" t="s">
        <v>42360</v>
      </c>
      <c r="AQ173">
        <v>0</v>
      </c>
      <c r="AS173" s="39" t="s">
        <v>42358</v>
      </c>
      <c r="AT173">
        <v>0</v>
      </c>
    </row>
    <row r="174" spans="1:46" x14ac:dyDescent="0.3">
      <c r="A174">
        <v>173</v>
      </c>
      <c r="B174" s="1">
        <v>45890.621608796297</v>
      </c>
      <c r="C174" s="1">
        <v>45890.628206018519</v>
      </c>
      <c r="D174" s="39" t="s">
        <v>16212</v>
      </c>
      <c r="E174" s="39" t="s">
        <v>16213</v>
      </c>
      <c r="F174">
        <v>7</v>
      </c>
      <c r="I174" s="39"/>
      <c r="L174">
        <v>13</v>
      </c>
      <c r="O174">
        <v>7</v>
      </c>
      <c r="R174" s="39" t="s">
        <v>42354</v>
      </c>
      <c r="S174">
        <v>0</v>
      </c>
      <c r="U174" s="39" t="s">
        <v>35628</v>
      </c>
      <c r="V174">
        <v>1</v>
      </c>
      <c r="X174" s="39" t="s">
        <v>42343</v>
      </c>
      <c r="Y174">
        <v>1</v>
      </c>
      <c r="AA174" s="39" t="s">
        <v>42334</v>
      </c>
      <c r="AB174">
        <v>1</v>
      </c>
      <c r="AD174" s="39" t="s">
        <v>42365</v>
      </c>
      <c r="AE174">
        <v>0</v>
      </c>
      <c r="AG174" s="39" t="s">
        <v>42336</v>
      </c>
      <c r="AH174">
        <v>1</v>
      </c>
      <c r="AJ174" s="39" t="s">
        <v>42337</v>
      </c>
      <c r="AK174">
        <v>1</v>
      </c>
      <c r="AM174" s="39" t="s">
        <v>42345</v>
      </c>
      <c r="AN174">
        <v>1</v>
      </c>
      <c r="AP174" s="39" t="s">
        <v>42360</v>
      </c>
      <c r="AQ174">
        <v>0</v>
      </c>
      <c r="AS174" s="39" t="s">
        <v>42346</v>
      </c>
      <c r="AT174">
        <v>1</v>
      </c>
    </row>
    <row r="175" spans="1:46" x14ac:dyDescent="0.3">
      <c r="A175">
        <v>174</v>
      </c>
      <c r="B175" s="1">
        <v>45890.621886574074</v>
      </c>
      <c r="C175" s="1">
        <v>45890.628252314818</v>
      </c>
      <c r="D175" s="39" t="s">
        <v>4726</v>
      </c>
      <c r="E175" s="39" t="s">
        <v>4727</v>
      </c>
      <c r="F175">
        <v>8</v>
      </c>
      <c r="I175" s="39"/>
      <c r="L175">
        <v>13</v>
      </c>
      <c r="O175">
        <v>25</v>
      </c>
      <c r="R175" s="39" t="s">
        <v>42354</v>
      </c>
      <c r="S175">
        <v>0</v>
      </c>
      <c r="U175" s="39" t="s">
        <v>35628</v>
      </c>
      <c r="V175">
        <v>1</v>
      </c>
      <c r="X175" s="39" t="s">
        <v>42343</v>
      </c>
      <c r="Y175">
        <v>1</v>
      </c>
      <c r="AA175" s="39" t="s">
        <v>42334</v>
      </c>
      <c r="AB175">
        <v>1</v>
      </c>
      <c r="AD175" s="39" t="s">
        <v>42365</v>
      </c>
      <c r="AE175">
        <v>0</v>
      </c>
      <c r="AG175" s="39" t="s">
        <v>42336</v>
      </c>
      <c r="AH175">
        <v>1</v>
      </c>
      <c r="AJ175" s="39" t="s">
        <v>42337</v>
      </c>
      <c r="AK175">
        <v>1</v>
      </c>
      <c r="AM175" s="39" t="s">
        <v>42345</v>
      </c>
      <c r="AN175">
        <v>1</v>
      </c>
      <c r="AP175" s="39" t="s">
        <v>42339</v>
      </c>
      <c r="AQ175">
        <v>1</v>
      </c>
      <c r="AS175" s="39" t="s">
        <v>42346</v>
      </c>
      <c r="AT175">
        <v>1</v>
      </c>
    </row>
    <row r="176" spans="1:46" x14ac:dyDescent="0.3">
      <c r="A176">
        <v>175</v>
      </c>
      <c r="B176" s="1">
        <v>45890.621157407404</v>
      </c>
      <c r="C176" s="1">
        <v>45890.628495370373</v>
      </c>
      <c r="D176" s="39" t="s">
        <v>1825</v>
      </c>
      <c r="E176" s="39" t="s">
        <v>1826</v>
      </c>
      <c r="F176">
        <v>9</v>
      </c>
      <c r="I176" s="39"/>
      <c r="L176">
        <v>13</v>
      </c>
      <c r="O176">
        <v>17</v>
      </c>
      <c r="R176" s="39" t="s">
        <v>42354</v>
      </c>
      <c r="S176">
        <v>0</v>
      </c>
      <c r="U176" s="39" t="s">
        <v>35628</v>
      </c>
      <c r="V176">
        <v>1</v>
      </c>
      <c r="X176" s="39" t="s">
        <v>42343</v>
      </c>
      <c r="Y176">
        <v>1</v>
      </c>
      <c r="AA176" s="39" t="s">
        <v>42334</v>
      </c>
      <c r="AB176">
        <v>1</v>
      </c>
      <c r="AD176" s="39" t="s">
        <v>42344</v>
      </c>
      <c r="AE176">
        <v>1</v>
      </c>
      <c r="AG176" s="39" t="s">
        <v>42336</v>
      </c>
      <c r="AH176">
        <v>1</v>
      </c>
      <c r="AJ176" s="39" t="s">
        <v>42337</v>
      </c>
      <c r="AK176">
        <v>1</v>
      </c>
      <c r="AM176" s="39" t="s">
        <v>42345</v>
      </c>
      <c r="AN176">
        <v>1</v>
      </c>
      <c r="AP176" s="39" t="s">
        <v>42339</v>
      </c>
      <c r="AQ176">
        <v>1</v>
      </c>
      <c r="AS176" s="39" t="s">
        <v>42346</v>
      </c>
      <c r="AT176">
        <v>1</v>
      </c>
    </row>
    <row r="177" spans="1:46" x14ac:dyDescent="0.3">
      <c r="A177">
        <v>176</v>
      </c>
      <c r="B177" s="1">
        <v>45890.621238425927</v>
      </c>
      <c r="C177" s="1">
        <v>45890.628530092596</v>
      </c>
      <c r="D177" s="39" t="s">
        <v>1834</v>
      </c>
      <c r="E177" s="39" t="s">
        <v>1835</v>
      </c>
      <c r="F177">
        <v>9</v>
      </c>
      <c r="I177" s="39"/>
      <c r="L177">
        <v>13</v>
      </c>
      <c r="O177">
        <v>10</v>
      </c>
      <c r="R177" s="39" t="s">
        <v>42354</v>
      </c>
      <c r="S177">
        <v>0</v>
      </c>
      <c r="U177" s="39" t="s">
        <v>35628</v>
      </c>
      <c r="V177">
        <v>1</v>
      </c>
      <c r="X177" s="39" t="s">
        <v>42343</v>
      </c>
      <c r="Y177">
        <v>1</v>
      </c>
      <c r="AA177" s="39" t="s">
        <v>42334</v>
      </c>
      <c r="AB177">
        <v>1</v>
      </c>
      <c r="AD177" s="39" t="s">
        <v>42344</v>
      </c>
      <c r="AE177">
        <v>1</v>
      </c>
      <c r="AG177" s="39" t="s">
        <v>42336</v>
      </c>
      <c r="AH177">
        <v>1</v>
      </c>
      <c r="AJ177" s="39" t="s">
        <v>42337</v>
      </c>
      <c r="AK177">
        <v>1</v>
      </c>
      <c r="AM177" s="39" t="s">
        <v>42345</v>
      </c>
      <c r="AN177">
        <v>1</v>
      </c>
      <c r="AP177" s="39" t="s">
        <v>42339</v>
      </c>
      <c r="AQ177">
        <v>1</v>
      </c>
      <c r="AS177" s="39" t="s">
        <v>42346</v>
      </c>
      <c r="AT177">
        <v>1</v>
      </c>
    </row>
    <row r="178" spans="1:46" x14ac:dyDescent="0.3">
      <c r="A178">
        <v>177</v>
      </c>
      <c r="B178" s="1">
        <v>45890.621562499997</v>
      </c>
      <c r="C178" s="1">
        <v>45890.628831018519</v>
      </c>
      <c r="D178" s="39" t="s">
        <v>1661</v>
      </c>
      <c r="E178" s="39" t="s">
        <v>1662</v>
      </c>
      <c r="F178">
        <v>9</v>
      </c>
      <c r="I178" s="39"/>
      <c r="L178">
        <v>13</v>
      </c>
      <c r="O178">
        <v>19</v>
      </c>
      <c r="R178" s="39" t="s">
        <v>42333</v>
      </c>
      <c r="S178">
        <v>0</v>
      </c>
      <c r="U178" s="39" t="s">
        <v>35628</v>
      </c>
      <c r="V178">
        <v>1</v>
      </c>
      <c r="X178" s="39" t="s">
        <v>42343</v>
      </c>
      <c r="Y178">
        <v>1</v>
      </c>
      <c r="AA178" s="39" t="s">
        <v>42334</v>
      </c>
      <c r="AB178">
        <v>1</v>
      </c>
      <c r="AD178" s="39" t="s">
        <v>42344</v>
      </c>
      <c r="AE178">
        <v>1</v>
      </c>
      <c r="AG178" s="39" t="s">
        <v>42336</v>
      </c>
      <c r="AH178">
        <v>1</v>
      </c>
      <c r="AJ178" s="39" t="s">
        <v>42337</v>
      </c>
      <c r="AK178">
        <v>1</v>
      </c>
      <c r="AM178" s="39" t="s">
        <v>42345</v>
      </c>
      <c r="AN178">
        <v>1</v>
      </c>
      <c r="AP178" s="39" t="s">
        <v>42339</v>
      </c>
      <c r="AQ178">
        <v>1</v>
      </c>
      <c r="AS178" s="39" t="s">
        <v>42346</v>
      </c>
      <c r="AT178">
        <v>1</v>
      </c>
    </row>
    <row r="179" spans="1:46" x14ac:dyDescent="0.3">
      <c r="A179">
        <v>178</v>
      </c>
      <c r="B179" s="1">
        <v>45890.621180555558</v>
      </c>
      <c r="C179" s="1">
        <v>45890.629027777781</v>
      </c>
      <c r="D179" s="39" t="s">
        <v>1628</v>
      </c>
      <c r="E179" s="39" t="s">
        <v>1629</v>
      </c>
      <c r="F179">
        <v>6</v>
      </c>
      <c r="I179" s="39"/>
      <c r="L179">
        <v>13</v>
      </c>
      <c r="O179">
        <v>38</v>
      </c>
      <c r="R179" s="39" t="s">
        <v>42354</v>
      </c>
      <c r="S179">
        <v>0</v>
      </c>
      <c r="U179" s="39" t="s">
        <v>42363</v>
      </c>
      <c r="V179">
        <v>0</v>
      </c>
      <c r="X179" s="39" t="s">
        <v>42343</v>
      </c>
      <c r="Y179">
        <v>1</v>
      </c>
      <c r="AA179" s="39" t="s">
        <v>42334</v>
      </c>
      <c r="AB179">
        <v>1</v>
      </c>
      <c r="AD179" s="39" t="s">
        <v>42365</v>
      </c>
      <c r="AE179">
        <v>0</v>
      </c>
      <c r="AG179" s="39" t="s">
        <v>42336</v>
      </c>
      <c r="AH179">
        <v>1</v>
      </c>
      <c r="AJ179" s="39" t="s">
        <v>42337</v>
      </c>
      <c r="AK179">
        <v>1</v>
      </c>
      <c r="AM179" s="39" t="s">
        <v>42345</v>
      </c>
      <c r="AN179">
        <v>1</v>
      </c>
      <c r="AP179" s="39" t="s">
        <v>42360</v>
      </c>
      <c r="AQ179">
        <v>0</v>
      </c>
      <c r="AS179" s="39" t="s">
        <v>42346</v>
      </c>
      <c r="AT179">
        <v>1</v>
      </c>
    </row>
    <row r="180" spans="1:46" x14ac:dyDescent="0.3">
      <c r="A180">
        <v>179</v>
      </c>
      <c r="B180" s="1">
        <v>45890.621828703705</v>
      </c>
      <c r="C180" s="1">
        <v>45890.62903935185</v>
      </c>
      <c r="D180" s="39" t="s">
        <v>1572</v>
      </c>
      <c r="E180" s="39" t="s">
        <v>1573</v>
      </c>
      <c r="F180">
        <v>6</v>
      </c>
      <c r="I180" s="39"/>
      <c r="L180">
        <v>13</v>
      </c>
      <c r="O180">
        <v>9</v>
      </c>
      <c r="R180" s="39" t="s">
        <v>42333</v>
      </c>
      <c r="S180">
        <v>0</v>
      </c>
      <c r="U180" s="39" t="s">
        <v>42363</v>
      </c>
      <c r="V180">
        <v>0</v>
      </c>
      <c r="X180" s="39" t="s">
        <v>42343</v>
      </c>
      <c r="Y180">
        <v>1</v>
      </c>
      <c r="AA180" s="39" t="s">
        <v>42334</v>
      </c>
      <c r="AB180">
        <v>1</v>
      </c>
      <c r="AD180" s="39" t="s">
        <v>42365</v>
      </c>
      <c r="AE180">
        <v>0</v>
      </c>
      <c r="AG180" s="39" t="s">
        <v>42336</v>
      </c>
      <c r="AH180">
        <v>1</v>
      </c>
      <c r="AJ180" s="39" t="s">
        <v>42337</v>
      </c>
      <c r="AK180">
        <v>1</v>
      </c>
      <c r="AM180" s="39" t="s">
        <v>42345</v>
      </c>
      <c r="AN180">
        <v>1</v>
      </c>
      <c r="AP180" s="39" t="s">
        <v>42360</v>
      </c>
      <c r="AQ180">
        <v>0</v>
      </c>
      <c r="AS180" s="39" t="s">
        <v>42346</v>
      </c>
      <c r="AT180">
        <v>1</v>
      </c>
    </row>
    <row r="181" spans="1:46" x14ac:dyDescent="0.3">
      <c r="A181">
        <v>180</v>
      </c>
      <c r="B181" s="1">
        <v>45891.360752314817</v>
      </c>
      <c r="C181" s="1">
        <v>45891.363159722219</v>
      </c>
      <c r="D181" s="39" t="s">
        <v>2544</v>
      </c>
      <c r="E181" s="39" t="s">
        <v>2545</v>
      </c>
      <c r="F181">
        <v>7</v>
      </c>
      <c r="I181" s="39"/>
      <c r="L181">
        <v>9</v>
      </c>
      <c r="O181">
        <v>29</v>
      </c>
      <c r="R181" s="39" t="s">
        <v>42333</v>
      </c>
      <c r="S181">
        <v>0</v>
      </c>
      <c r="U181" s="39" t="s">
        <v>35628</v>
      </c>
      <c r="V181">
        <v>1</v>
      </c>
      <c r="X181" s="39" t="s">
        <v>42343</v>
      </c>
      <c r="Y181">
        <v>1</v>
      </c>
      <c r="AA181" s="39" t="s">
        <v>42350</v>
      </c>
      <c r="AB181">
        <v>0</v>
      </c>
      <c r="AD181" s="39" t="s">
        <v>42344</v>
      </c>
      <c r="AE181">
        <v>1</v>
      </c>
      <c r="AG181" s="39" t="s">
        <v>42336</v>
      </c>
      <c r="AH181">
        <v>1</v>
      </c>
      <c r="AJ181" s="39" t="s">
        <v>42337</v>
      </c>
      <c r="AK181">
        <v>1</v>
      </c>
      <c r="AM181" s="39" t="s">
        <v>42345</v>
      </c>
      <c r="AN181">
        <v>1</v>
      </c>
      <c r="AP181" s="39" t="s">
        <v>42339</v>
      </c>
      <c r="AQ181">
        <v>1</v>
      </c>
      <c r="AS181" s="39" t="s">
        <v>42358</v>
      </c>
      <c r="AT181">
        <v>0</v>
      </c>
    </row>
    <row r="182" spans="1:46" x14ac:dyDescent="0.3">
      <c r="A182">
        <v>181</v>
      </c>
      <c r="B182" s="1">
        <v>45891.360000000001</v>
      </c>
      <c r="C182" s="1">
        <v>45891.363333333335</v>
      </c>
      <c r="D182" s="39" t="s">
        <v>4533</v>
      </c>
      <c r="E182" s="39" t="s">
        <v>4534</v>
      </c>
      <c r="F182">
        <v>7</v>
      </c>
      <c r="I182" s="39"/>
      <c r="L182">
        <v>9</v>
      </c>
      <c r="O182">
        <v>30</v>
      </c>
      <c r="R182" s="39" t="s">
        <v>42333</v>
      </c>
      <c r="S182">
        <v>0</v>
      </c>
      <c r="U182" s="39" t="s">
        <v>35628</v>
      </c>
      <c r="V182">
        <v>1</v>
      </c>
      <c r="X182" s="39" t="s">
        <v>42343</v>
      </c>
      <c r="Y182">
        <v>1</v>
      </c>
      <c r="AA182" s="39" t="s">
        <v>42350</v>
      </c>
      <c r="AB182">
        <v>0</v>
      </c>
      <c r="AD182" s="39" t="s">
        <v>42344</v>
      </c>
      <c r="AE182">
        <v>1</v>
      </c>
      <c r="AG182" s="39" t="s">
        <v>42336</v>
      </c>
      <c r="AH182">
        <v>1</v>
      </c>
      <c r="AJ182" s="39" t="s">
        <v>42337</v>
      </c>
      <c r="AK182">
        <v>1</v>
      </c>
      <c r="AM182" s="39" t="s">
        <v>42345</v>
      </c>
      <c r="AN182">
        <v>1</v>
      </c>
      <c r="AP182" s="39" t="s">
        <v>42339</v>
      </c>
      <c r="AQ182">
        <v>1</v>
      </c>
      <c r="AS182" s="39" t="s">
        <v>42358</v>
      </c>
      <c r="AT182">
        <v>0</v>
      </c>
    </row>
    <row r="183" spans="1:46" x14ac:dyDescent="0.3">
      <c r="A183">
        <v>182</v>
      </c>
      <c r="B183" s="1">
        <v>45891.360023148147</v>
      </c>
      <c r="C183" s="1">
        <v>45891.364768518521</v>
      </c>
      <c r="D183" s="39" t="s">
        <v>1954</v>
      </c>
      <c r="E183" s="39" t="s">
        <v>1955</v>
      </c>
      <c r="F183">
        <v>8</v>
      </c>
      <c r="I183" s="39"/>
      <c r="L183">
        <v>9</v>
      </c>
      <c r="O183">
        <v>21</v>
      </c>
      <c r="R183" s="39" t="s">
        <v>42354</v>
      </c>
      <c r="S183">
        <v>0</v>
      </c>
      <c r="U183" s="39" t="s">
        <v>35628</v>
      </c>
      <c r="V183">
        <v>1</v>
      </c>
      <c r="X183" s="39" t="s">
        <v>19936</v>
      </c>
      <c r="Y183">
        <v>0</v>
      </c>
      <c r="AA183" s="39" t="s">
        <v>42334</v>
      </c>
      <c r="AB183">
        <v>1</v>
      </c>
      <c r="AD183" s="39" t="s">
        <v>42344</v>
      </c>
      <c r="AE183">
        <v>1</v>
      </c>
      <c r="AG183" s="39" t="s">
        <v>42336</v>
      </c>
      <c r="AH183">
        <v>1</v>
      </c>
      <c r="AJ183" s="39" t="s">
        <v>42337</v>
      </c>
      <c r="AK183">
        <v>1</v>
      </c>
      <c r="AM183" s="39" t="s">
        <v>42345</v>
      </c>
      <c r="AN183">
        <v>1</v>
      </c>
      <c r="AP183" s="39" t="s">
        <v>42339</v>
      </c>
      <c r="AQ183">
        <v>1</v>
      </c>
      <c r="AS183" s="39" t="s">
        <v>42346</v>
      </c>
      <c r="AT183">
        <v>1</v>
      </c>
    </row>
    <row r="184" spans="1:46" x14ac:dyDescent="0.3">
      <c r="A184">
        <v>183</v>
      </c>
      <c r="B184" s="1">
        <v>45891.36078703704</v>
      </c>
      <c r="C184" s="1">
        <v>45891.36478009259</v>
      </c>
      <c r="D184" s="39" t="s">
        <v>3411</v>
      </c>
      <c r="E184" s="39" t="s">
        <v>3412</v>
      </c>
      <c r="F184">
        <v>5</v>
      </c>
      <c r="I184" s="39"/>
      <c r="L184">
        <v>9</v>
      </c>
      <c r="O184">
        <v>38</v>
      </c>
      <c r="R184" s="39" t="s">
        <v>42333</v>
      </c>
      <c r="S184">
        <v>0</v>
      </c>
      <c r="U184" s="39" t="s">
        <v>35628</v>
      </c>
      <c r="V184">
        <v>1</v>
      </c>
      <c r="X184" s="39" t="s">
        <v>19936</v>
      </c>
      <c r="Y184">
        <v>0</v>
      </c>
      <c r="AA184" s="39" t="s">
        <v>42350</v>
      </c>
      <c r="AB184">
        <v>0</v>
      </c>
      <c r="AD184" s="39" t="s">
        <v>42335</v>
      </c>
      <c r="AE184">
        <v>0</v>
      </c>
      <c r="AG184" s="39" t="s">
        <v>42336</v>
      </c>
      <c r="AH184">
        <v>1</v>
      </c>
      <c r="AJ184" s="39" t="s">
        <v>42337</v>
      </c>
      <c r="AK184">
        <v>1</v>
      </c>
      <c r="AM184" s="39" t="s">
        <v>42345</v>
      </c>
      <c r="AN184">
        <v>1</v>
      </c>
      <c r="AP184" s="39" t="s">
        <v>42339</v>
      </c>
      <c r="AQ184">
        <v>1</v>
      </c>
      <c r="AS184" s="39" t="s">
        <v>42358</v>
      </c>
      <c r="AT184">
        <v>0</v>
      </c>
    </row>
    <row r="185" spans="1:46" x14ac:dyDescent="0.3">
      <c r="A185">
        <v>184</v>
      </c>
      <c r="B185" s="1">
        <v>45891.359652777777</v>
      </c>
      <c r="C185" s="1">
        <v>45891.364953703705</v>
      </c>
      <c r="D185" s="39" t="s">
        <v>2562</v>
      </c>
      <c r="E185" s="39" t="s">
        <v>2563</v>
      </c>
      <c r="F185">
        <v>5</v>
      </c>
      <c r="I185" s="39"/>
      <c r="L185">
        <v>9</v>
      </c>
      <c r="O185">
        <v>31</v>
      </c>
      <c r="R185" s="39" t="s">
        <v>42354</v>
      </c>
      <c r="S185">
        <v>0</v>
      </c>
      <c r="U185" s="39" t="s">
        <v>35628</v>
      </c>
      <c r="V185">
        <v>1</v>
      </c>
      <c r="X185" s="39" t="s">
        <v>19936</v>
      </c>
      <c r="Y185">
        <v>0</v>
      </c>
      <c r="AA185" s="39" t="s">
        <v>42334</v>
      </c>
      <c r="AB185">
        <v>1</v>
      </c>
      <c r="AD185" s="39" t="s">
        <v>42365</v>
      </c>
      <c r="AE185">
        <v>0</v>
      </c>
      <c r="AG185" s="39" t="s">
        <v>42336</v>
      </c>
      <c r="AH185">
        <v>1</v>
      </c>
      <c r="AJ185" s="39" t="s">
        <v>42337</v>
      </c>
      <c r="AK185">
        <v>1</v>
      </c>
      <c r="AM185" s="39" t="s">
        <v>42351</v>
      </c>
      <c r="AN185">
        <v>0</v>
      </c>
      <c r="AP185" s="39" t="s">
        <v>42360</v>
      </c>
      <c r="AQ185">
        <v>0</v>
      </c>
      <c r="AS185" s="39" t="s">
        <v>42346</v>
      </c>
      <c r="AT185">
        <v>1</v>
      </c>
    </row>
    <row r="186" spans="1:46" x14ac:dyDescent="0.3">
      <c r="A186">
        <v>185</v>
      </c>
      <c r="B186" s="1">
        <v>45891.360358796293</v>
      </c>
      <c r="C186" s="1">
        <v>45891.365104166667</v>
      </c>
      <c r="D186" s="39" t="s">
        <v>2583</v>
      </c>
      <c r="E186" s="39" t="s">
        <v>2584</v>
      </c>
      <c r="F186">
        <v>7</v>
      </c>
      <c r="I186" s="39"/>
      <c r="L186">
        <v>9</v>
      </c>
      <c r="O186">
        <v>7</v>
      </c>
      <c r="R186" s="39" t="s">
        <v>42347</v>
      </c>
      <c r="S186">
        <v>0</v>
      </c>
      <c r="U186" s="39" t="s">
        <v>35628</v>
      </c>
      <c r="V186">
        <v>1</v>
      </c>
      <c r="X186" s="39" t="s">
        <v>42343</v>
      </c>
      <c r="Y186">
        <v>1</v>
      </c>
      <c r="AA186" s="39" t="s">
        <v>42334</v>
      </c>
      <c r="AB186">
        <v>1</v>
      </c>
      <c r="AD186" s="39" t="s">
        <v>42344</v>
      </c>
      <c r="AE186">
        <v>1</v>
      </c>
      <c r="AG186" s="39" t="s">
        <v>42368</v>
      </c>
      <c r="AH186">
        <v>0</v>
      </c>
      <c r="AJ186" s="39" t="s">
        <v>42337</v>
      </c>
      <c r="AK186">
        <v>1</v>
      </c>
      <c r="AM186" s="39" t="s">
        <v>42345</v>
      </c>
      <c r="AN186">
        <v>1</v>
      </c>
      <c r="AP186" s="39" t="s">
        <v>42339</v>
      </c>
      <c r="AQ186">
        <v>1</v>
      </c>
      <c r="AS186" s="39" t="s">
        <v>42340</v>
      </c>
      <c r="AT186">
        <v>0</v>
      </c>
    </row>
    <row r="187" spans="1:46" x14ac:dyDescent="0.3">
      <c r="A187">
        <v>186</v>
      </c>
      <c r="B187" s="1">
        <v>45891.361238425925</v>
      </c>
      <c r="C187" s="1">
        <v>45891.365810185183</v>
      </c>
      <c r="D187" s="39" t="s">
        <v>1890</v>
      </c>
      <c r="E187" s="39" t="s">
        <v>1891</v>
      </c>
      <c r="F187">
        <v>8</v>
      </c>
      <c r="I187" s="39"/>
      <c r="L187">
        <v>9</v>
      </c>
      <c r="O187">
        <v>16</v>
      </c>
      <c r="R187" s="39" t="s">
        <v>42354</v>
      </c>
      <c r="S187">
        <v>0</v>
      </c>
      <c r="U187" s="39" t="s">
        <v>35628</v>
      </c>
      <c r="V187">
        <v>1</v>
      </c>
      <c r="X187" s="39" t="s">
        <v>42343</v>
      </c>
      <c r="Y187">
        <v>1</v>
      </c>
      <c r="AA187" s="39" t="s">
        <v>42334</v>
      </c>
      <c r="AB187">
        <v>1</v>
      </c>
      <c r="AD187" s="39" t="s">
        <v>42344</v>
      </c>
      <c r="AE187">
        <v>1</v>
      </c>
      <c r="AG187" s="39" t="s">
        <v>42336</v>
      </c>
      <c r="AH187">
        <v>1</v>
      </c>
      <c r="AJ187" s="39" t="s">
        <v>42337</v>
      </c>
      <c r="AK187">
        <v>1</v>
      </c>
      <c r="AM187" s="39" t="s">
        <v>42352</v>
      </c>
      <c r="AN187">
        <v>0</v>
      </c>
      <c r="AP187" s="39" t="s">
        <v>42339</v>
      </c>
      <c r="AQ187">
        <v>1</v>
      </c>
      <c r="AS187" s="39" t="s">
        <v>42346</v>
      </c>
      <c r="AT187">
        <v>1</v>
      </c>
    </row>
    <row r="188" spans="1:46" x14ac:dyDescent="0.3">
      <c r="A188">
        <v>187</v>
      </c>
      <c r="B188" s="1">
        <v>45891.361655092594</v>
      </c>
      <c r="C188" s="1">
        <v>45891.365868055553</v>
      </c>
      <c r="D188" s="39" t="s">
        <v>5721</v>
      </c>
      <c r="E188" s="39" t="s">
        <v>5722</v>
      </c>
      <c r="F188">
        <v>5</v>
      </c>
      <c r="I188" s="39"/>
      <c r="L188">
        <v>9</v>
      </c>
      <c r="O188">
        <v>10</v>
      </c>
      <c r="R188" s="39" t="s">
        <v>42354</v>
      </c>
      <c r="S188">
        <v>0</v>
      </c>
      <c r="U188" s="39" t="s">
        <v>35628</v>
      </c>
      <c r="V188">
        <v>1</v>
      </c>
      <c r="X188" s="39" t="s">
        <v>42343</v>
      </c>
      <c r="Y188">
        <v>1</v>
      </c>
      <c r="AA188" s="39" t="s">
        <v>42334</v>
      </c>
      <c r="AB188">
        <v>1</v>
      </c>
      <c r="AD188" s="39" t="s">
        <v>42344</v>
      </c>
      <c r="AE188">
        <v>1</v>
      </c>
      <c r="AG188" s="39" t="s">
        <v>42348</v>
      </c>
      <c r="AH188">
        <v>0</v>
      </c>
      <c r="AJ188" s="39" t="s">
        <v>42367</v>
      </c>
      <c r="AK188">
        <v>0</v>
      </c>
      <c r="AM188" s="39" t="s">
        <v>42345</v>
      </c>
      <c r="AN188">
        <v>1</v>
      </c>
      <c r="AP188" s="39" t="s">
        <v>42360</v>
      </c>
      <c r="AQ188">
        <v>0</v>
      </c>
      <c r="AS188" s="39" t="s">
        <v>42353</v>
      </c>
      <c r="AT188">
        <v>0</v>
      </c>
    </row>
    <row r="189" spans="1:46" x14ac:dyDescent="0.3">
      <c r="A189">
        <v>188</v>
      </c>
      <c r="B189" s="1">
        <v>45891.360486111109</v>
      </c>
      <c r="C189" s="1">
        <v>45891.365879629629</v>
      </c>
      <c r="D189" s="39" t="s">
        <v>2485</v>
      </c>
      <c r="E189" s="39" t="s">
        <v>2486</v>
      </c>
      <c r="F189">
        <v>6</v>
      </c>
      <c r="I189" s="39"/>
      <c r="L189">
        <v>9</v>
      </c>
      <c r="O189">
        <v>28</v>
      </c>
      <c r="R189" s="39" t="s">
        <v>42347</v>
      </c>
      <c r="S189">
        <v>0</v>
      </c>
      <c r="U189" s="39" t="s">
        <v>38984</v>
      </c>
      <c r="V189">
        <v>0</v>
      </c>
      <c r="X189" s="39" t="s">
        <v>35628</v>
      </c>
      <c r="Y189">
        <v>0</v>
      </c>
      <c r="AA189" s="39" t="s">
        <v>42350</v>
      </c>
      <c r="AB189">
        <v>0</v>
      </c>
      <c r="AD189" s="39" t="s">
        <v>42344</v>
      </c>
      <c r="AE189">
        <v>1</v>
      </c>
      <c r="AG189" s="39" t="s">
        <v>42336</v>
      </c>
      <c r="AH189">
        <v>1</v>
      </c>
      <c r="AJ189" s="39" t="s">
        <v>42337</v>
      </c>
      <c r="AK189">
        <v>1</v>
      </c>
      <c r="AM189" s="39" t="s">
        <v>42345</v>
      </c>
      <c r="AN189">
        <v>1</v>
      </c>
      <c r="AP189" s="39" t="s">
        <v>42339</v>
      </c>
      <c r="AQ189">
        <v>1</v>
      </c>
      <c r="AS189" s="39" t="s">
        <v>42346</v>
      </c>
      <c r="AT189">
        <v>1</v>
      </c>
    </row>
    <row r="190" spans="1:46" x14ac:dyDescent="0.3">
      <c r="A190">
        <v>189</v>
      </c>
      <c r="B190" s="1">
        <v>45891.360694444447</v>
      </c>
      <c r="C190" s="1">
        <v>45891.365879629629</v>
      </c>
      <c r="D190" s="39" t="s">
        <v>3831</v>
      </c>
      <c r="E190" s="39" t="s">
        <v>3832</v>
      </c>
      <c r="F190">
        <v>7</v>
      </c>
      <c r="I190" s="39"/>
      <c r="L190">
        <v>9</v>
      </c>
      <c r="O190">
        <v>23</v>
      </c>
      <c r="R190" s="39" t="s">
        <v>42347</v>
      </c>
      <c r="S190">
        <v>0</v>
      </c>
      <c r="U190" s="39" t="s">
        <v>35628</v>
      </c>
      <c r="V190">
        <v>1</v>
      </c>
      <c r="X190" s="39" t="s">
        <v>19936</v>
      </c>
      <c r="Y190">
        <v>0</v>
      </c>
      <c r="AA190" s="39" t="s">
        <v>42350</v>
      </c>
      <c r="AB190">
        <v>0</v>
      </c>
      <c r="AD190" s="39" t="s">
        <v>42344</v>
      </c>
      <c r="AE190">
        <v>1</v>
      </c>
      <c r="AG190" s="39" t="s">
        <v>42336</v>
      </c>
      <c r="AH190">
        <v>1</v>
      </c>
      <c r="AJ190" s="39" t="s">
        <v>42337</v>
      </c>
      <c r="AK190">
        <v>1</v>
      </c>
      <c r="AM190" s="39" t="s">
        <v>42345</v>
      </c>
      <c r="AN190">
        <v>1</v>
      </c>
      <c r="AP190" s="39" t="s">
        <v>42339</v>
      </c>
      <c r="AQ190">
        <v>1</v>
      </c>
      <c r="AS190" s="39" t="s">
        <v>42346</v>
      </c>
      <c r="AT190">
        <v>1</v>
      </c>
    </row>
    <row r="191" spans="1:46" x14ac:dyDescent="0.3">
      <c r="A191">
        <v>190</v>
      </c>
      <c r="B191" s="1">
        <v>45891.36078703704</v>
      </c>
      <c r="C191" s="1">
        <v>45891.365891203706</v>
      </c>
      <c r="D191" s="39" t="s">
        <v>2496</v>
      </c>
      <c r="E191" s="39" t="s">
        <v>2497</v>
      </c>
      <c r="F191">
        <v>6</v>
      </c>
      <c r="I191" s="39"/>
      <c r="L191">
        <v>9</v>
      </c>
      <c r="O191">
        <v>26</v>
      </c>
      <c r="R191" s="39" t="s">
        <v>42347</v>
      </c>
      <c r="S191">
        <v>0</v>
      </c>
      <c r="U191" s="39" t="s">
        <v>38984</v>
      </c>
      <c r="V191">
        <v>0</v>
      </c>
      <c r="X191" s="39" t="s">
        <v>35628</v>
      </c>
      <c r="Y191">
        <v>0</v>
      </c>
      <c r="AA191" s="39" t="s">
        <v>42350</v>
      </c>
      <c r="AB191">
        <v>0</v>
      </c>
      <c r="AD191" s="39" t="s">
        <v>42344</v>
      </c>
      <c r="AE191">
        <v>1</v>
      </c>
      <c r="AG191" s="39" t="s">
        <v>42336</v>
      </c>
      <c r="AH191">
        <v>1</v>
      </c>
      <c r="AJ191" s="39" t="s">
        <v>42337</v>
      </c>
      <c r="AK191">
        <v>1</v>
      </c>
      <c r="AM191" s="39" t="s">
        <v>42345</v>
      </c>
      <c r="AN191">
        <v>1</v>
      </c>
      <c r="AP191" s="39" t="s">
        <v>42339</v>
      </c>
      <c r="AQ191">
        <v>1</v>
      </c>
      <c r="AS191" s="39" t="s">
        <v>42346</v>
      </c>
      <c r="AT191">
        <v>1</v>
      </c>
    </row>
    <row r="192" spans="1:46" x14ac:dyDescent="0.3">
      <c r="A192">
        <v>191</v>
      </c>
      <c r="B192" s="1">
        <v>45891.362372685187</v>
      </c>
      <c r="C192" s="1">
        <v>45891.365925925929</v>
      </c>
      <c r="D192" s="39" t="s">
        <v>4777</v>
      </c>
      <c r="E192" s="39" t="s">
        <v>4778</v>
      </c>
      <c r="F192">
        <v>5</v>
      </c>
      <c r="I192" s="39"/>
      <c r="L192">
        <v>9</v>
      </c>
      <c r="O192">
        <v>17</v>
      </c>
      <c r="R192" s="39" t="s">
        <v>42354</v>
      </c>
      <c r="S192">
        <v>0</v>
      </c>
      <c r="U192" s="39" t="s">
        <v>35628</v>
      </c>
      <c r="V192">
        <v>1</v>
      </c>
      <c r="X192" s="39" t="s">
        <v>35628</v>
      </c>
      <c r="Y192">
        <v>0</v>
      </c>
      <c r="AA192" s="39" t="s">
        <v>42334</v>
      </c>
      <c r="AB192">
        <v>1</v>
      </c>
      <c r="AD192" s="39" t="s">
        <v>42344</v>
      </c>
      <c r="AE192">
        <v>1</v>
      </c>
      <c r="AG192" s="39" t="s">
        <v>42368</v>
      </c>
      <c r="AH192">
        <v>0</v>
      </c>
      <c r="AJ192" s="39" t="s">
        <v>42337</v>
      </c>
      <c r="AK192">
        <v>1</v>
      </c>
      <c r="AM192" s="39" t="s">
        <v>42345</v>
      </c>
      <c r="AN192">
        <v>1</v>
      </c>
      <c r="AP192" s="39" t="s">
        <v>42360</v>
      </c>
      <c r="AQ192">
        <v>0</v>
      </c>
      <c r="AS192" s="39" t="s">
        <v>42353</v>
      </c>
      <c r="AT192">
        <v>0</v>
      </c>
    </row>
    <row r="193" spans="1:46" x14ac:dyDescent="0.3">
      <c r="A193">
        <v>192</v>
      </c>
      <c r="B193" s="1">
        <v>45891.360856481479</v>
      </c>
      <c r="C193" s="1">
        <v>45891.366018518522</v>
      </c>
      <c r="D193" s="39" t="s">
        <v>2552</v>
      </c>
      <c r="E193" s="39" t="s">
        <v>2553</v>
      </c>
      <c r="F193">
        <v>6</v>
      </c>
      <c r="I193" s="39"/>
      <c r="L193">
        <v>9</v>
      </c>
      <c r="O193">
        <v>35</v>
      </c>
      <c r="R193" s="39" t="s">
        <v>42347</v>
      </c>
      <c r="S193">
        <v>0</v>
      </c>
      <c r="U193" s="39" t="s">
        <v>38984</v>
      </c>
      <c r="V193">
        <v>0</v>
      </c>
      <c r="X193" s="39" t="s">
        <v>35628</v>
      </c>
      <c r="Y193">
        <v>0</v>
      </c>
      <c r="AA193" s="39" t="s">
        <v>42350</v>
      </c>
      <c r="AB193">
        <v>0</v>
      </c>
      <c r="AD193" s="39" t="s">
        <v>42344</v>
      </c>
      <c r="AE193">
        <v>1</v>
      </c>
      <c r="AG193" s="39" t="s">
        <v>42336</v>
      </c>
      <c r="AH193">
        <v>1</v>
      </c>
      <c r="AJ193" s="39" t="s">
        <v>42337</v>
      </c>
      <c r="AK193">
        <v>1</v>
      </c>
      <c r="AM193" s="39" t="s">
        <v>42345</v>
      </c>
      <c r="AN193">
        <v>1</v>
      </c>
      <c r="AP193" s="39" t="s">
        <v>42339</v>
      </c>
      <c r="AQ193">
        <v>1</v>
      </c>
      <c r="AS193" s="39" t="s">
        <v>42346</v>
      </c>
      <c r="AT193">
        <v>1</v>
      </c>
    </row>
    <row r="194" spans="1:46" x14ac:dyDescent="0.3">
      <c r="A194">
        <v>193</v>
      </c>
      <c r="B194" s="1">
        <v>45891.361689814818</v>
      </c>
      <c r="C194" s="1">
        <v>45891.366099537037</v>
      </c>
      <c r="D194" s="39" t="s">
        <v>2469</v>
      </c>
      <c r="E194" s="39" t="s">
        <v>2470</v>
      </c>
      <c r="F194">
        <v>8</v>
      </c>
      <c r="I194" s="39"/>
      <c r="L194">
        <v>9</v>
      </c>
      <c r="O194">
        <v>33</v>
      </c>
      <c r="R194" s="39" t="s">
        <v>42333</v>
      </c>
      <c r="S194">
        <v>0</v>
      </c>
      <c r="U194" s="39" t="s">
        <v>35628</v>
      </c>
      <c r="V194">
        <v>1</v>
      </c>
      <c r="X194" s="39" t="s">
        <v>42343</v>
      </c>
      <c r="Y194">
        <v>1</v>
      </c>
      <c r="AA194" s="39" t="s">
        <v>42334</v>
      </c>
      <c r="AB194">
        <v>1</v>
      </c>
      <c r="AD194" s="39" t="s">
        <v>42344</v>
      </c>
      <c r="AE194">
        <v>1</v>
      </c>
      <c r="AG194" s="39" t="s">
        <v>42336</v>
      </c>
      <c r="AH194">
        <v>1</v>
      </c>
      <c r="AJ194" s="39" t="s">
        <v>42337</v>
      </c>
      <c r="AK194">
        <v>1</v>
      </c>
      <c r="AM194" s="39" t="s">
        <v>42345</v>
      </c>
      <c r="AN194">
        <v>1</v>
      </c>
      <c r="AP194" s="39" t="s">
        <v>42360</v>
      </c>
      <c r="AQ194">
        <v>0</v>
      </c>
      <c r="AS194" s="39" t="s">
        <v>42346</v>
      </c>
      <c r="AT194">
        <v>1</v>
      </c>
    </row>
    <row r="195" spans="1:46" x14ac:dyDescent="0.3">
      <c r="A195">
        <v>194</v>
      </c>
      <c r="B195" s="1">
        <v>45891.361678240741</v>
      </c>
      <c r="C195" s="1">
        <v>45891.366307870368</v>
      </c>
      <c r="D195" s="39" t="s">
        <v>3820</v>
      </c>
      <c r="E195" s="39" t="s">
        <v>3821</v>
      </c>
      <c r="F195">
        <v>6</v>
      </c>
      <c r="I195" s="39"/>
      <c r="L195">
        <v>9</v>
      </c>
      <c r="O195">
        <v>4</v>
      </c>
      <c r="R195" s="39" t="s">
        <v>42347</v>
      </c>
      <c r="S195">
        <v>0</v>
      </c>
      <c r="U195" s="39" t="s">
        <v>35628</v>
      </c>
      <c r="V195">
        <v>1</v>
      </c>
      <c r="X195" s="39" t="s">
        <v>35628</v>
      </c>
      <c r="Y195">
        <v>0</v>
      </c>
      <c r="AA195" s="39" t="s">
        <v>42350</v>
      </c>
      <c r="AB195">
        <v>0</v>
      </c>
      <c r="AD195" s="39" t="s">
        <v>42344</v>
      </c>
      <c r="AE195">
        <v>1</v>
      </c>
      <c r="AG195" s="39" t="s">
        <v>42336</v>
      </c>
      <c r="AH195">
        <v>1</v>
      </c>
      <c r="AJ195" s="39" t="s">
        <v>42337</v>
      </c>
      <c r="AK195">
        <v>1</v>
      </c>
      <c r="AM195" s="39" t="s">
        <v>42345</v>
      </c>
      <c r="AN195">
        <v>1</v>
      </c>
      <c r="AP195" s="39" t="s">
        <v>42339</v>
      </c>
      <c r="AQ195">
        <v>1</v>
      </c>
      <c r="AS195" s="39" t="s">
        <v>42358</v>
      </c>
      <c r="AT195">
        <v>0</v>
      </c>
    </row>
    <row r="196" spans="1:46" x14ac:dyDescent="0.3">
      <c r="A196">
        <v>195</v>
      </c>
      <c r="B196" s="1">
        <v>45891.364155092589</v>
      </c>
      <c r="C196" s="1">
        <v>45891.366655092592</v>
      </c>
      <c r="D196" s="39" t="s">
        <v>3067</v>
      </c>
      <c r="E196" s="39" t="s">
        <v>3068</v>
      </c>
      <c r="F196">
        <v>9</v>
      </c>
      <c r="I196" s="39"/>
      <c r="L196">
        <v>9</v>
      </c>
      <c r="O196">
        <v>37</v>
      </c>
      <c r="R196" s="39" t="s">
        <v>42347</v>
      </c>
      <c r="S196">
        <v>0</v>
      </c>
      <c r="U196" s="39" t="s">
        <v>35628</v>
      </c>
      <c r="V196">
        <v>1</v>
      </c>
      <c r="X196" s="39" t="s">
        <v>42343</v>
      </c>
      <c r="Y196">
        <v>1</v>
      </c>
      <c r="AA196" s="39" t="s">
        <v>42334</v>
      </c>
      <c r="AB196">
        <v>1</v>
      </c>
      <c r="AD196" s="39" t="s">
        <v>42344</v>
      </c>
      <c r="AE196">
        <v>1</v>
      </c>
      <c r="AG196" s="39" t="s">
        <v>42336</v>
      </c>
      <c r="AH196">
        <v>1</v>
      </c>
      <c r="AJ196" s="39" t="s">
        <v>42337</v>
      </c>
      <c r="AK196">
        <v>1</v>
      </c>
      <c r="AM196" s="39" t="s">
        <v>42345</v>
      </c>
      <c r="AN196">
        <v>1</v>
      </c>
      <c r="AP196" s="39" t="s">
        <v>42339</v>
      </c>
      <c r="AQ196">
        <v>1</v>
      </c>
      <c r="AS196" s="39" t="s">
        <v>42346</v>
      </c>
      <c r="AT196">
        <v>1</v>
      </c>
    </row>
    <row r="197" spans="1:46" x14ac:dyDescent="0.3">
      <c r="A197">
        <v>196</v>
      </c>
      <c r="B197" s="1">
        <v>45891.361504629633</v>
      </c>
      <c r="C197" s="1">
        <v>45891.367164351854</v>
      </c>
      <c r="D197" s="39" t="s">
        <v>4554</v>
      </c>
      <c r="E197" s="39" t="s">
        <v>4555</v>
      </c>
      <c r="F197">
        <v>7</v>
      </c>
      <c r="I197" s="39"/>
      <c r="L197">
        <v>9</v>
      </c>
      <c r="O197">
        <v>15</v>
      </c>
      <c r="R197" s="39" t="s">
        <v>42347</v>
      </c>
      <c r="S197">
        <v>0</v>
      </c>
      <c r="U197" s="39" t="s">
        <v>35628</v>
      </c>
      <c r="V197">
        <v>1</v>
      </c>
      <c r="X197" s="39" t="s">
        <v>35628</v>
      </c>
      <c r="Y197">
        <v>0</v>
      </c>
      <c r="AA197" s="39" t="s">
        <v>42334</v>
      </c>
      <c r="AB197">
        <v>1</v>
      </c>
      <c r="AD197" s="39" t="s">
        <v>42344</v>
      </c>
      <c r="AE197">
        <v>1</v>
      </c>
      <c r="AG197" s="39" t="s">
        <v>42336</v>
      </c>
      <c r="AH197">
        <v>1</v>
      </c>
      <c r="AJ197" s="39" t="s">
        <v>42356</v>
      </c>
      <c r="AK197">
        <v>0</v>
      </c>
      <c r="AM197" s="39" t="s">
        <v>42345</v>
      </c>
      <c r="AN197">
        <v>1</v>
      </c>
      <c r="AP197" s="39" t="s">
        <v>42339</v>
      </c>
      <c r="AQ197">
        <v>1</v>
      </c>
      <c r="AS197" s="39" t="s">
        <v>42346</v>
      </c>
      <c r="AT197">
        <v>1</v>
      </c>
    </row>
    <row r="198" spans="1:46" x14ac:dyDescent="0.3">
      <c r="A198">
        <v>197</v>
      </c>
      <c r="B198" s="1">
        <v>45891.360439814816</v>
      </c>
      <c r="C198" s="1">
        <v>45891.367303240739</v>
      </c>
      <c r="D198" s="39" t="s">
        <v>3077</v>
      </c>
      <c r="E198" s="39" t="s">
        <v>3078</v>
      </c>
      <c r="F198">
        <v>9</v>
      </c>
      <c r="I198" s="39"/>
      <c r="L198">
        <v>9</v>
      </c>
      <c r="O198">
        <v>36</v>
      </c>
      <c r="R198" s="39" t="s">
        <v>42347</v>
      </c>
      <c r="S198">
        <v>0</v>
      </c>
      <c r="U198" s="39" t="s">
        <v>35628</v>
      </c>
      <c r="V198">
        <v>1</v>
      </c>
      <c r="X198" s="39" t="s">
        <v>42343</v>
      </c>
      <c r="Y198">
        <v>1</v>
      </c>
      <c r="AA198" s="39" t="s">
        <v>42334</v>
      </c>
      <c r="AB198">
        <v>1</v>
      </c>
      <c r="AD198" s="39" t="s">
        <v>42344</v>
      </c>
      <c r="AE198">
        <v>1</v>
      </c>
      <c r="AG198" s="39" t="s">
        <v>42336</v>
      </c>
      <c r="AH198">
        <v>1</v>
      </c>
      <c r="AJ198" s="39" t="s">
        <v>42337</v>
      </c>
      <c r="AK198">
        <v>1</v>
      </c>
      <c r="AM198" s="39" t="s">
        <v>42345</v>
      </c>
      <c r="AN198">
        <v>1</v>
      </c>
      <c r="AP198" s="39" t="s">
        <v>42339</v>
      </c>
      <c r="AQ198">
        <v>1</v>
      </c>
      <c r="AS198" s="39" t="s">
        <v>42346</v>
      </c>
      <c r="AT198">
        <v>1</v>
      </c>
    </row>
    <row r="199" spans="1:46" x14ac:dyDescent="0.3">
      <c r="A199">
        <v>198</v>
      </c>
      <c r="B199" s="1">
        <v>45891.361643518518</v>
      </c>
      <c r="C199" s="1">
        <v>45891.367592592593</v>
      </c>
      <c r="D199" s="39" t="s">
        <v>2523</v>
      </c>
      <c r="E199" s="39" t="s">
        <v>2524</v>
      </c>
      <c r="F199">
        <v>6</v>
      </c>
      <c r="I199" s="39"/>
      <c r="L199">
        <v>9</v>
      </c>
      <c r="O199">
        <v>3</v>
      </c>
      <c r="R199" s="39" t="s">
        <v>42347</v>
      </c>
      <c r="S199">
        <v>0</v>
      </c>
      <c r="U199" s="39" t="s">
        <v>35628</v>
      </c>
      <c r="V199">
        <v>1</v>
      </c>
      <c r="X199" s="39" t="s">
        <v>42343</v>
      </c>
      <c r="Y199">
        <v>1</v>
      </c>
      <c r="AA199" s="39" t="s">
        <v>42350</v>
      </c>
      <c r="AB199">
        <v>0</v>
      </c>
      <c r="AD199" s="39" t="s">
        <v>42344</v>
      </c>
      <c r="AE199">
        <v>1</v>
      </c>
      <c r="AG199" s="39" t="s">
        <v>42348</v>
      </c>
      <c r="AH199">
        <v>0</v>
      </c>
      <c r="AJ199" s="39" t="s">
        <v>42337</v>
      </c>
      <c r="AK199">
        <v>1</v>
      </c>
      <c r="AM199" s="39" t="s">
        <v>42345</v>
      </c>
      <c r="AN199">
        <v>1</v>
      </c>
      <c r="AP199" s="39" t="s">
        <v>42339</v>
      </c>
      <c r="AQ199">
        <v>1</v>
      </c>
      <c r="AS199" s="39" t="s">
        <v>42358</v>
      </c>
      <c r="AT199">
        <v>0</v>
      </c>
    </row>
    <row r="200" spans="1:46" x14ac:dyDescent="0.3">
      <c r="A200">
        <v>199</v>
      </c>
      <c r="B200" s="1">
        <v>45891.361655092594</v>
      </c>
      <c r="C200" s="1">
        <v>45891.367604166669</v>
      </c>
      <c r="D200" s="39" t="s">
        <v>4749</v>
      </c>
      <c r="E200" s="39" t="s">
        <v>4750</v>
      </c>
      <c r="F200">
        <v>7</v>
      </c>
      <c r="I200" s="39"/>
      <c r="L200">
        <v>9</v>
      </c>
      <c r="O200">
        <v>11</v>
      </c>
      <c r="R200" s="39" t="s">
        <v>42347</v>
      </c>
      <c r="S200">
        <v>0</v>
      </c>
      <c r="U200" s="39" t="s">
        <v>35628</v>
      </c>
      <c r="V200">
        <v>1</v>
      </c>
      <c r="X200" s="39" t="s">
        <v>42343</v>
      </c>
      <c r="Y200">
        <v>1</v>
      </c>
      <c r="AA200" s="39" t="s">
        <v>42350</v>
      </c>
      <c r="AB200">
        <v>0</v>
      </c>
      <c r="AD200" s="39" t="s">
        <v>42344</v>
      </c>
      <c r="AE200">
        <v>1</v>
      </c>
      <c r="AG200" s="39" t="s">
        <v>42336</v>
      </c>
      <c r="AH200">
        <v>1</v>
      </c>
      <c r="AJ200" s="39" t="s">
        <v>42337</v>
      </c>
      <c r="AK200">
        <v>1</v>
      </c>
      <c r="AM200" s="39" t="s">
        <v>42345</v>
      </c>
      <c r="AN200">
        <v>1</v>
      </c>
      <c r="AP200" s="39" t="s">
        <v>42339</v>
      </c>
      <c r="AQ200">
        <v>1</v>
      </c>
      <c r="AS200" s="39" t="s">
        <v>42358</v>
      </c>
      <c r="AT200">
        <v>0</v>
      </c>
    </row>
    <row r="201" spans="1:46" x14ac:dyDescent="0.3">
      <c r="A201">
        <v>200</v>
      </c>
      <c r="B201" s="1">
        <v>45891.362604166665</v>
      </c>
      <c r="C201" s="1">
        <v>45891.368101851855</v>
      </c>
      <c r="D201" s="39" t="s">
        <v>3030</v>
      </c>
      <c r="E201" s="39" t="s">
        <v>3031</v>
      </c>
      <c r="F201">
        <v>6</v>
      </c>
      <c r="I201" s="39"/>
      <c r="L201">
        <v>9</v>
      </c>
      <c r="O201">
        <v>12</v>
      </c>
      <c r="R201" s="39" t="s">
        <v>42341</v>
      </c>
      <c r="S201">
        <v>1</v>
      </c>
      <c r="U201" s="39" t="s">
        <v>35628</v>
      </c>
      <c r="V201">
        <v>1</v>
      </c>
      <c r="X201" s="39" t="s">
        <v>35628</v>
      </c>
      <c r="Y201">
        <v>0</v>
      </c>
      <c r="AA201" s="39" t="s">
        <v>42334</v>
      </c>
      <c r="AB201">
        <v>1</v>
      </c>
      <c r="AD201" s="39" t="s">
        <v>42335</v>
      </c>
      <c r="AE201">
        <v>0</v>
      </c>
      <c r="AG201" s="39" t="s">
        <v>42336</v>
      </c>
      <c r="AH201">
        <v>1</v>
      </c>
      <c r="AJ201" s="39" t="s">
        <v>42356</v>
      </c>
      <c r="AK201">
        <v>0</v>
      </c>
      <c r="AM201" s="39" t="s">
        <v>42345</v>
      </c>
      <c r="AN201">
        <v>1</v>
      </c>
      <c r="AP201" s="39" t="s">
        <v>42360</v>
      </c>
      <c r="AQ201">
        <v>0</v>
      </c>
      <c r="AS201" s="39" t="s">
        <v>42346</v>
      </c>
      <c r="AT201">
        <v>1</v>
      </c>
    </row>
    <row r="202" spans="1:46" x14ac:dyDescent="0.3">
      <c r="A202">
        <v>201</v>
      </c>
      <c r="B202" s="1">
        <v>45891.362314814818</v>
      </c>
      <c r="C202" s="1">
        <v>45891.368344907409</v>
      </c>
      <c r="D202" s="39" t="s">
        <v>3049</v>
      </c>
      <c r="E202" s="39" t="s">
        <v>3050</v>
      </c>
      <c r="F202">
        <v>9</v>
      </c>
      <c r="I202" s="39"/>
      <c r="L202">
        <v>9</v>
      </c>
      <c r="O202">
        <v>9</v>
      </c>
      <c r="R202" s="39" t="s">
        <v>42354</v>
      </c>
      <c r="S202">
        <v>0</v>
      </c>
      <c r="U202" s="39" t="s">
        <v>35628</v>
      </c>
      <c r="V202">
        <v>1</v>
      </c>
      <c r="X202" s="39" t="s">
        <v>42343</v>
      </c>
      <c r="Y202">
        <v>1</v>
      </c>
      <c r="AA202" s="39" t="s">
        <v>42334</v>
      </c>
      <c r="AB202">
        <v>1</v>
      </c>
      <c r="AD202" s="39" t="s">
        <v>42344</v>
      </c>
      <c r="AE202">
        <v>1</v>
      </c>
      <c r="AG202" s="39" t="s">
        <v>42336</v>
      </c>
      <c r="AH202">
        <v>1</v>
      </c>
      <c r="AJ202" s="39" t="s">
        <v>42337</v>
      </c>
      <c r="AK202">
        <v>1</v>
      </c>
      <c r="AM202" s="39" t="s">
        <v>42345</v>
      </c>
      <c r="AN202">
        <v>1</v>
      </c>
      <c r="AP202" s="39" t="s">
        <v>42339</v>
      </c>
      <c r="AQ202">
        <v>1</v>
      </c>
      <c r="AS202" s="39" t="s">
        <v>42346</v>
      </c>
      <c r="AT202">
        <v>1</v>
      </c>
    </row>
    <row r="203" spans="1:46" x14ac:dyDescent="0.3">
      <c r="A203">
        <v>202</v>
      </c>
      <c r="B203" s="1">
        <v>45891.362557870372</v>
      </c>
      <c r="C203" s="1">
        <v>45891.368356481478</v>
      </c>
      <c r="D203" s="39" t="s">
        <v>1919</v>
      </c>
      <c r="E203" s="39" t="s">
        <v>1920</v>
      </c>
      <c r="F203">
        <v>7</v>
      </c>
      <c r="I203" s="39"/>
      <c r="L203">
        <v>9</v>
      </c>
      <c r="O203">
        <v>20</v>
      </c>
      <c r="R203" s="39" t="s">
        <v>42333</v>
      </c>
      <c r="S203">
        <v>0</v>
      </c>
      <c r="U203" s="39" t="s">
        <v>35628</v>
      </c>
      <c r="V203">
        <v>1</v>
      </c>
      <c r="X203" s="39" t="s">
        <v>19936</v>
      </c>
      <c r="Y203">
        <v>0</v>
      </c>
      <c r="AA203" s="39" t="s">
        <v>42334</v>
      </c>
      <c r="AB203">
        <v>1</v>
      </c>
      <c r="AD203" s="39" t="s">
        <v>42357</v>
      </c>
      <c r="AE203">
        <v>0</v>
      </c>
      <c r="AG203" s="39" t="s">
        <v>42336</v>
      </c>
      <c r="AH203">
        <v>1</v>
      </c>
      <c r="AJ203" s="39" t="s">
        <v>42337</v>
      </c>
      <c r="AK203">
        <v>1</v>
      </c>
      <c r="AM203" s="39" t="s">
        <v>42345</v>
      </c>
      <c r="AN203">
        <v>1</v>
      </c>
      <c r="AP203" s="39" t="s">
        <v>42339</v>
      </c>
      <c r="AQ203">
        <v>1</v>
      </c>
      <c r="AS203" s="39" t="s">
        <v>42346</v>
      </c>
      <c r="AT203">
        <v>1</v>
      </c>
    </row>
    <row r="204" spans="1:46" x14ac:dyDescent="0.3">
      <c r="A204">
        <v>203</v>
      </c>
      <c r="B204" s="1">
        <v>45891.361296296294</v>
      </c>
      <c r="C204" s="1">
        <v>45891.368530092594</v>
      </c>
      <c r="D204" s="39" t="s">
        <v>3040</v>
      </c>
      <c r="E204" s="39" t="s">
        <v>3041</v>
      </c>
      <c r="F204">
        <v>8</v>
      </c>
      <c r="I204" s="39"/>
      <c r="L204">
        <v>9</v>
      </c>
      <c r="O204">
        <v>14</v>
      </c>
      <c r="R204" s="39" t="s">
        <v>42354</v>
      </c>
      <c r="S204">
        <v>0</v>
      </c>
      <c r="U204" s="39" t="s">
        <v>35628</v>
      </c>
      <c r="V204">
        <v>1</v>
      </c>
      <c r="X204" s="39" t="s">
        <v>42343</v>
      </c>
      <c r="Y204">
        <v>1</v>
      </c>
      <c r="AA204" s="39" t="s">
        <v>42334</v>
      </c>
      <c r="AB204">
        <v>1</v>
      </c>
      <c r="AD204" s="39" t="s">
        <v>42344</v>
      </c>
      <c r="AE204">
        <v>1</v>
      </c>
      <c r="AG204" s="39" t="s">
        <v>42336</v>
      </c>
      <c r="AH204">
        <v>1</v>
      </c>
      <c r="AJ204" s="39" t="s">
        <v>42337</v>
      </c>
      <c r="AK204">
        <v>1</v>
      </c>
      <c r="AM204" s="39" t="s">
        <v>42345</v>
      </c>
      <c r="AN204">
        <v>1</v>
      </c>
      <c r="AP204" s="39" t="s">
        <v>42339</v>
      </c>
      <c r="AQ204">
        <v>1</v>
      </c>
      <c r="AS204" s="39" t="s">
        <v>42358</v>
      </c>
      <c r="AT204">
        <v>0</v>
      </c>
    </row>
    <row r="205" spans="1:46" x14ac:dyDescent="0.3">
      <c r="A205">
        <v>204</v>
      </c>
      <c r="B205" s="1">
        <v>45891.365023148152</v>
      </c>
      <c r="C205" s="1">
        <v>45891.368692129632</v>
      </c>
      <c r="D205" s="39" t="s">
        <v>3855</v>
      </c>
      <c r="E205" s="39" t="s">
        <v>3856</v>
      </c>
      <c r="F205">
        <v>5</v>
      </c>
      <c r="I205" s="39"/>
      <c r="L205">
        <v>9</v>
      </c>
      <c r="O205">
        <v>2</v>
      </c>
      <c r="R205" s="39" t="s">
        <v>42354</v>
      </c>
      <c r="S205">
        <v>0</v>
      </c>
      <c r="U205" s="39" t="s">
        <v>35628</v>
      </c>
      <c r="V205">
        <v>1</v>
      </c>
      <c r="X205" s="39" t="s">
        <v>19936</v>
      </c>
      <c r="Y205">
        <v>0</v>
      </c>
      <c r="AA205" s="39" t="s">
        <v>42334</v>
      </c>
      <c r="AB205">
        <v>1</v>
      </c>
      <c r="AD205" s="39" t="s">
        <v>42365</v>
      </c>
      <c r="AE205">
        <v>0</v>
      </c>
      <c r="AG205" s="39" t="s">
        <v>42336</v>
      </c>
      <c r="AH205">
        <v>1</v>
      </c>
      <c r="AJ205" s="39" t="s">
        <v>42337</v>
      </c>
      <c r="AK205">
        <v>1</v>
      </c>
      <c r="AM205" s="39" t="s">
        <v>42351</v>
      </c>
      <c r="AN205">
        <v>0</v>
      </c>
      <c r="AP205" s="39" t="s">
        <v>42360</v>
      </c>
      <c r="AQ205">
        <v>0</v>
      </c>
      <c r="AS205" s="39" t="s">
        <v>42346</v>
      </c>
      <c r="AT205">
        <v>1</v>
      </c>
    </row>
    <row r="206" spans="1:46" x14ac:dyDescent="0.3">
      <c r="A206">
        <v>205</v>
      </c>
      <c r="B206" s="1">
        <v>45891.361250000002</v>
      </c>
      <c r="C206" s="1">
        <v>45891.368807870371</v>
      </c>
      <c r="D206" s="39" t="s">
        <v>1943</v>
      </c>
      <c r="E206" s="39" t="s">
        <v>1944</v>
      </c>
      <c r="F206">
        <v>5</v>
      </c>
      <c r="I206" s="39"/>
      <c r="L206">
        <v>9</v>
      </c>
      <c r="O206">
        <v>34</v>
      </c>
      <c r="R206" s="39" t="s">
        <v>42347</v>
      </c>
      <c r="S206">
        <v>0</v>
      </c>
      <c r="U206" s="39" t="s">
        <v>35628</v>
      </c>
      <c r="V206">
        <v>1</v>
      </c>
      <c r="X206" s="39" t="s">
        <v>19936</v>
      </c>
      <c r="Y206">
        <v>0</v>
      </c>
      <c r="AA206" s="39" t="s">
        <v>42334</v>
      </c>
      <c r="AB206">
        <v>1</v>
      </c>
      <c r="AD206" s="39" t="s">
        <v>42357</v>
      </c>
      <c r="AE206">
        <v>0</v>
      </c>
      <c r="AG206" s="39" t="s">
        <v>42336</v>
      </c>
      <c r="AH206">
        <v>1</v>
      </c>
      <c r="AJ206" s="39" t="s">
        <v>42337</v>
      </c>
      <c r="AK206">
        <v>1</v>
      </c>
      <c r="AM206" s="39" t="s">
        <v>42352</v>
      </c>
      <c r="AN206">
        <v>0</v>
      </c>
      <c r="AP206" s="39" t="s">
        <v>42339</v>
      </c>
      <c r="AQ206">
        <v>1</v>
      </c>
      <c r="AS206" s="39" t="s">
        <v>42353</v>
      </c>
      <c r="AT206">
        <v>0</v>
      </c>
    </row>
    <row r="207" spans="1:46" x14ac:dyDescent="0.3">
      <c r="A207">
        <v>206</v>
      </c>
      <c r="B207" s="1">
        <v>45891.360694444447</v>
      </c>
      <c r="C207" s="1">
        <v>45891.36891203704</v>
      </c>
      <c r="D207" s="39" t="s">
        <v>2574</v>
      </c>
      <c r="E207" s="39" t="s">
        <v>2575</v>
      </c>
      <c r="F207">
        <v>8</v>
      </c>
      <c r="I207" s="39"/>
      <c r="L207">
        <v>9</v>
      </c>
      <c r="O207">
        <v>18</v>
      </c>
      <c r="R207" s="39" t="s">
        <v>42354</v>
      </c>
      <c r="S207">
        <v>0</v>
      </c>
      <c r="U207" s="39" t="s">
        <v>35628</v>
      </c>
      <c r="V207">
        <v>1</v>
      </c>
      <c r="X207" s="39" t="s">
        <v>42343</v>
      </c>
      <c r="Y207">
        <v>1</v>
      </c>
      <c r="AA207" s="39" t="s">
        <v>42334</v>
      </c>
      <c r="AB207">
        <v>1</v>
      </c>
      <c r="AD207" s="39" t="s">
        <v>42344</v>
      </c>
      <c r="AE207">
        <v>1</v>
      </c>
      <c r="AG207" s="39" t="s">
        <v>42336</v>
      </c>
      <c r="AH207">
        <v>1</v>
      </c>
      <c r="AJ207" s="39" t="s">
        <v>42356</v>
      </c>
      <c r="AK207">
        <v>0</v>
      </c>
      <c r="AM207" s="39" t="s">
        <v>42345</v>
      </c>
      <c r="AN207">
        <v>1</v>
      </c>
      <c r="AP207" s="39" t="s">
        <v>42339</v>
      </c>
      <c r="AQ207">
        <v>1</v>
      </c>
      <c r="AS207" s="39" t="s">
        <v>42346</v>
      </c>
      <c r="AT207">
        <v>1</v>
      </c>
    </row>
    <row r="208" spans="1:46" x14ac:dyDescent="0.3">
      <c r="A208">
        <v>207</v>
      </c>
      <c r="B208" s="1">
        <v>45891.361250000002</v>
      </c>
      <c r="C208" s="1">
        <v>45891.368958333333</v>
      </c>
      <c r="D208" s="39" t="s">
        <v>1930</v>
      </c>
      <c r="E208" s="39" t="s">
        <v>1931</v>
      </c>
      <c r="F208">
        <v>5</v>
      </c>
      <c r="I208" s="39"/>
      <c r="L208">
        <v>2</v>
      </c>
      <c r="O208">
        <v>1</v>
      </c>
      <c r="R208" s="39" t="s">
        <v>42333</v>
      </c>
      <c r="S208">
        <v>0</v>
      </c>
      <c r="U208" s="39" t="s">
        <v>35628</v>
      </c>
      <c r="V208">
        <v>1</v>
      </c>
      <c r="X208" s="39" t="s">
        <v>19936</v>
      </c>
      <c r="Y208">
        <v>0</v>
      </c>
      <c r="AA208" s="39" t="s">
        <v>42334</v>
      </c>
      <c r="AB208">
        <v>1</v>
      </c>
      <c r="AD208" s="39" t="s">
        <v>42357</v>
      </c>
      <c r="AE208">
        <v>0</v>
      </c>
      <c r="AG208" s="39" t="s">
        <v>42336</v>
      </c>
      <c r="AH208">
        <v>1</v>
      </c>
      <c r="AJ208" s="39" t="s">
        <v>42337</v>
      </c>
      <c r="AK208">
        <v>1</v>
      </c>
      <c r="AM208" s="39" t="s">
        <v>42352</v>
      </c>
      <c r="AN208">
        <v>0</v>
      </c>
      <c r="AP208" s="39" t="s">
        <v>42339</v>
      </c>
      <c r="AQ208">
        <v>1</v>
      </c>
      <c r="AS208" s="39" t="s">
        <v>42353</v>
      </c>
      <c r="AT208">
        <v>0</v>
      </c>
    </row>
    <row r="209" spans="1:46" x14ac:dyDescent="0.3">
      <c r="A209">
        <v>208</v>
      </c>
      <c r="B209" s="1">
        <v>45891.367268518516</v>
      </c>
      <c r="C209" s="1">
        <v>45891.369456018518</v>
      </c>
      <c r="D209" s="39" t="s">
        <v>3850</v>
      </c>
      <c r="E209" s="39" t="s">
        <v>3851</v>
      </c>
      <c r="F209">
        <v>5</v>
      </c>
      <c r="I209" s="39"/>
      <c r="L209">
        <v>9</v>
      </c>
      <c r="O209">
        <v>8</v>
      </c>
      <c r="R209" s="39" t="s">
        <v>42354</v>
      </c>
      <c r="S209">
        <v>0</v>
      </c>
      <c r="U209" s="39" t="s">
        <v>35628</v>
      </c>
      <c r="V209">
        <v>1</v>
      </c>
      <c r="X209" s="39" t="s">
        <v>19936</v>
      </c>
      <c r="Y209">
        <v>0</v>
      </c>
      <c r="AA209" s="39" t="s">
        <v>42334</v>
      </c>
      <c r="AB209">
        <v>1</v>
      </c>
      <c r="AD209" s="39" t="s">
        <v>42365</v>
      </c>
      <c r="AE209">
        <v>0</v>
      </c>
      <c r="AG209" s="39" t="s">
        <v>42336</v>
      </c>
      <c r="AH209">
        <v>1</v>
      </c>
      <c r="AJ209" s="39" t="s">
        <v>42337</v>
      </c>
      <c r="AK209">
        <v>1</v>
      </c>
      <c r="AM209" s="39" t="s">
        <v>42351</v>
      </c>
      <c r="AN209">
        <v>0</v>
      </c>
      <c r="AP209" s="39" t="s">
        <v>42360</v>
      </c>
      <c r="AQ209">
        <v>0</v>
      </c>
      <c r="AS209" s="39" t="s">
        <v>42346</v>
      </c>
      <c r="AT209">
        <v>1</v>
      </c>
    </row>
    <row r="210" spans="1:46" x14ac:dyDescent="0.3">
      <c r="A210">
        <v>209</v>
      </c>
      <c r="B210" s="1">
        <v>45891.368773148148</v>
      </c>
      <c r="C210" s="1">
        <v>45891.370092592595</v>
      </c>
      <c r="D210" s="39" t="s">
        <v>3404</v>
      </c>
      <c r="E210" s="39" t="s">
        <v>3405</v>
      </c>
      <c r="F210">
        <v>9</v>
      </c>
      <c r="I210" s="39"/>
      <c r="L210">
        <v>9</v>
      </c>
      <c r="O210">
        <v>22</v>
      </c>
      <c r="R210" s="39" t="s">
        <v>42347</v>
      </c>
      <c r="S210">
        <v>0</v>
      </c>
      <c r="U210" s="39" t="s">
        <v>35628</v>
      </c>
      <c r="V210">
        <v>1</v>
      </c>
      <c r="X210" s="39" t="s">
        <v>42343</v>
      </c>
      <c r="Y210">
        <v>1</v>
      </c>
      <c r="AA210" s="39" t="s">
        <v>42334</v>
      </c>
      <c r="AB210">
        <v>1</v>
      </c>
      <c r="AD210" s="39" t="s">
        <v>42344</v>
      </c>
      <c r="AE210">
        <v>1</v>
      </c>
      <c r="AG210" s="39" t="s">
        <v>42336</v>
      </c>
      <c r="AH210">
        <v>1</v>
      </c>
      <c r="AJ210" s="39" t="s">
        <v>42337</v>
      </c>
      <c r="AK210">
        <v>1</v>
      </c>
      <c r="AM210" s="39" t="s">
        <v>42345</v>
      </c>
      <c r="AN210">
        <v>1</v>
      </c>
      <c r="AP210" s="39" t="s">
        <v>42339</v>
      </c>
      <c r="AQ210">
        <v>1</v>
      </c>
      <c r="AS210" s="39" t="s">
        <v>42346</v>
      </c>
      <c r="AT210">
        <v>1</v>
      </c>
    </row>
    <row r="211" spans="1:46" x14ac:dyDescent="0.3">
      <c r="A211">
        <v>210</v>
      </c>
      <c r="B211" s="1">
        <v>45891.367314814815</v>
      </c>
      <c r="C211" s="1">
        <v>45891.370821759258</v>
      </c>
      <c r="D211" s="39" t="s">
        <v>1903</v>
      </c>
      <c r="E211" s="39" t="s">
        <v>1904</v>
      </c>
      <c r="F211">
        <v>7</v>
      </c>
      <c r="I211" s="39"/>
      <c r="L211">
        <v>9</v>
      </c>
      <c r="O211">
        <v>19</v>
      </c>
      <c r="R211" s="39" t="s">
        <v>42347</v>
      </c>
      <c r="S211">
        <v>0</v>
      </c>
      <c r="U211" s="39" t="s">
        <v>35628</v>
      </c>
      <c r="V211">
        <v>1</v>
      </c>
      <c r="X211" s="39" t="s">
        <v>42343</v>
      </c>
      <c r="Y211">
        <v>1</v>
      </c>
      <c r="AA211" s="39" t="s">
        <v>42334</v>
      </c>
      <c r="AB211">
        <v>1</v>
      </c>
      <c r="AD211" s="39" t="s">
        <v>42344</v>
      </c>
      <c r="AE211">
        <v>1</v>
      </c>
      <c r="AG211" s="39" t="s">
        <v>42348</v>
      </c>
      <c r="AH211">
        <v>0</v>
      </c>
      <c r="AJ211" s="39" t="s">
        <v>42337</v>
      </c>
      <c r="AK211">
        <v>1</v>
      </c>
      <c r="AM211" s="39" t="s">
        <v>42352</v>
      </c>
      <c r="AN211">
        <v>0</v>
      </c>
      <c r="AP211" s="39" t="s">
        <v>42339</v>
      </c>
      <c r="AQ211">
        <v>1</v>
      </c>
      <c r="AS211" s="39" t="s">
        <v>42346</v>
      </c>
      <c r="AT211">
        <v>1</v>
      </c>
    </row>
    <row r="212" spans="1:46" x14ac:dyDescent="0.3">
      <c r="A212">
        <v>211</v>
      </c>
      <c r="B212" s="1">
        <v>45891.370833333334</v>
      </c>
      <c r="C212" s="1">
        <v>45891.37232638889</v>
      </c>
      <c r="D212" s="39" t="s">
        <v>1912</v>
      </c>
      <c r="E212" s="39" t="s">
        <v>1913</v>
      </c>
      <c r="F212">
        <v>8</v>
      </c>
      <c r="I212" s="39"/>
      <c r="L212">
        <v>9</v>
      </c>
      <c r="O212">
        <v>39</v>
      </c>
      <c r="R212" s="39" t="s">
        <v>42347</v>
      </c>
      <c r="S212">
        <v>0</v>
      </c>
      <c r="U212" s="39" t="s">
        <v>35628</v>
      </c>
      <c r="V212">
        <v>1</v>
      </c>
      <c r="X212" s="39" t="s">
        <v>42343</v>
      </c>
      <c r="Y212">
        <v>1</v>
      </c>
      <c r="AA212" s="39" t="s">
        <v>42334</v>
      </c>
      <c r="AB212">
        <v>1</v>
      </c>
      <c r="AD212" s="39" t="s">
        <v>42344</v>
      </c>
      <c r="AE212">
        <v>1</v>
      </c>
      <c r="AG212" s="39" t="s">
        <v>42348</v>
      </c>
      <c r="AH212">
        <v>0</v>
      </c>
      <c r="AJ212" s="39" t="s">
        <v>42337</v>
      </c>
      <c r="AK212">
        <v>1</v>
      </c>
      <c r="AM212" s="39" t="s">
        <v>42345</v>
      </c>
      <c r="AN212">
        <v>1</v>
      </c>
      <c r="AP212" s="39" t="s">
        <v>42339</v>
      </c>
      <c r="AQ212">
        <v>1</v>
      </c>
      <c r="AS212" s="39" t="s">
        <v>42346</v>
      </c>
      <c r="AT212">
        <v>1</v>
      </c>
    </row>
    <row r="213" spans="1:46" x14ac:dyDescent="0.3">
      <c r="A213">
        <v>212</v>
      </c>
      <c r="B213" s="1">
        <v>45891.368819444448</v>
      </c>
      <c r="C213" s="1">
        <v>45891.376481481479</v>
      </c>
      <c r="D213" s="39" t="s">
        <v>3085</v>
      </c>
      <c r="E213" s="39" t="s">
        <v>3086</v>
      </c>
      <c r="F213">
        <v>8</v>
      </c>
      <c r="I213" s="39"/>
      <c r="L213">
        <v>9</v>
      </c>
      <c r="O213">
        <v>13</v>
      </c>
      <c r="R213" s="39" t="s">
        <v>42354</v>
      </c>
      <c r="S213">
        <v>0</v>
      </c>
      <c r="U213" s="39" t="s">
        <v>35628</v>
      </c>
      <c r="V213">
        <v>1</v>
      </c>
      <c r="X213" s="39" t="s">
        <v>42343</v>
      </c>
      <c r="Y213">
        <v>1</v>
      </c>
      <c r="AA213" s="39" t="s">
        <v>42334</v>
      </c>
      <c r="AB213">
        <v>1</v>
      </c>
      <c r="AD213" s="39" t="s">
        <v>42344</v>
      </c>
      <c r="AE213">
        <v>1</v>
      </c>
      <c r="AG213" s="39" t="s">
        <v>42336</v>
      </c>
      <c r="AH213">
        <v>1</v>
      </c>
      <c r="AJ213" s="39" t="s">
        <v>42356</v>
      </c>
      <c r="AK213">
        <v>0</v>
      </c>
      <c r="AM213" s="39" t="s">
        <v>42345</v>
      </c>
      <c r="AN213">
        <v>1</v>
      </c>
      <c r="AP213" s="39" t="s">
        <v>42339</v>
      </c>
      <c r="AQ213">
        <v>1</v>
      </c>
      <c r="AS213" s="39" t="s">
        <v>42346</v>
      </c>
      <c r="AT213">
        <v>1</v>
      </c>
    </row>
    <row r="214" spans="1:46" x14ac:dyDescent="0.3">
      <c r="A214">
        <v>213</v>
      </c>
      <c r="B214" s="1">
        <v>45891.38212962963</v>
      </c>
      <c r="C214" s="1">
        <v>45891.384236111109</v>
      </c>
      <c r="D214" s="39" t="s">
        <v>3880</v>
      </c>
      <c r="E214" s="39" t="s">
        <v>3881</v>
      </c>
      <c r="F214">
        <v>10</v>
      </c>
      <c r="I214" s="39"/>
      <c r="L214">
        <v>6</v>
      </c>
      <c r="O214">
        <v>39</v>
      </c>
      <c r="R214" s="39" t="s">
        <v>42341</v>
      </c>
      <c r="S214">
        <v>1</v>
      </c>
      <c r="U214" s="39" t="s">
        <v>35628</v>
      </c>
      <c r="V214">
        <v>1</v>
      </c>
      <c r="X214" s="39" t="s">
        <v>42343</v>
      </c>
      <c r="Y214">
        <v>1</v>
      </c>
      <c r="AA214" s="39" t="s">
        <v>42334</v>
      </c>
      <c r="AB214">
        <v>1</v>
      </c>
      <c r="AD214" s="39" t="s">
        <v>42344</v>
      </c>
      <c r="AE214">
        <v>1</v>
      </c>
      <c r="AG214" s="39" t="s">
        <v>42336</v>
      </c>
      <c r="AH214">
        <v>1</v>
      </c>
      <c r="AJ214" s="39" t="s">
        <v>42337</v>
      </c>
      <c r="AK214">
        <v>1</v>
      </c>
      <c r="AM214" s="39" t="s">
        <v>42345</v>
      </c>
      <c r="AN214">
        <v>1</v>
      </c>
      <c r="AP214" s="39" t="s">
        <v>42339</v>
      </c>
      <c r="AQ214">
        <v>1</v>
      </c>
      <c r="AS214" s="39" t="s">
        <v>42346</v>
      </c>
      <c r="AT214">
        <v>1</v>
      </c>
    </row>
    <row r="215" spans="1:46" x14ac:dyDescent="0.3">
      <c r="A215">
        <v>214</v>
      </c>
      <c r="B215" s="1">
        <v>45891.378645833334</v>
      </c>
      <c r="C215" s="1">
        <v>45891.386423611111</v>
      </c>
      <c r="D215" s="39" t="s">
        <v>3018</v>
      </c>
      <c r="E215" s="39" t="s">
        <v>3019</v>
      </c>
      <c r="F215">
        <v>9</v>
      </c>
      <c r="I215" s="39"/>
      <c r="L215">
        <v>9</v>
      </c>
      <c r="O215">
        <v>6</v>
      </c>
      <c r="R215" s="39" t="s">
        <v>42347</v>
      </c>
      <c r="S215">
        <v>0</v>
      </c>
      <c r="U215" s="39" t="s">
        <v>35628</v>
      </c>
      <c r="V215">
        <v>1</v>
      </c>
      <c r="X215" s="39" t="s">
        <v>42343</v>
      </c>
      <c r="Y215">
        <v>1</v>
      </c>
      <c r="AA215" s="39" t="s">
        <v>42334</v>
      </c>
      <c r="AB215">
        <v>1</v>
      </c>
      <c r="AD215" s="39" t="s">
        <v>42344</v>
      </c>
      <c r="AE215">
        <v>1</v>
      </c>
      <c r="AG215" s="39" t="s">
        <v>42336</v>
      </c>
      <c r="AH215">
        <v>1</v>
      </c>
      <c r="AJ215" s="39" t="s">
        <v>42337</v>
      </c>
      <c r="AK215">
        <v>1</v>
      </c>
      <c r="AM215" s="39" t="s">
        <v>42345</v>
      </c>
      <c r="AN215">
        <v>1</v>
      </c>
      <c r="AP215" s="39" t="s">
        <v>42339</v>
      </c>
      <c r="AQ215">
        <v>1</v>
      </c>
      <c r="AS215" s="39" t="s">
        <v>42346</v>
      </c>
      <c r="AT215">
        <v>1</v>
      </c>
    </row>
    <row r="216" spans="1:46" x14ac:dyDescent="0.3">
      <c r="A216">
        <v>215</v>
      </c>
      <c r="B216" s="1">
        <v>45891.382719907408</v>
      </c>
      <c r="C216" s="1">
        <v>45891.386481481481</v>
      </c>
      <c r="D216" s="39" t="s">
        <v>4544</v>
      </c>
      <c r="E216" s="39" t="s">
        <v>4545</v>
      </c>
      <c r="F216">
        <v>9</v>
      </c>
      <c r="I216" s="39"/>
      <c r="L216">
        <v>6</v>
      </c>
      <c r="O216">
        <v>18</v>
      </c>
      <c r="R216" s="39" t="s">
        <v>42341</v>
      </c>
      <c r="S216">
        <v>1</v>
      </c>
      <c r="U216" s="39" t="s">
        <v>35628</v>
      </c>
      <c r="V216">
        <v>1</v>
      </c>
      <c r="X216" s="39" t="s">
        <v>35872</v>
      </c>
      <c r="Y216">
        <v>0</v>
      </c>
      <c r="AA216" s="39" t="s">
        <v>42334</v>
      </c>
      <c r="AB216">
        <v>1</v>
      </c>
      <c r="AD216" s="39" t="s">
        <v>42344</v>
      </c>
      <c r="AE216">
        <v>1</v>
      </c>
      <c r="AG216" s="39" t="s">
        <v>42336</v>
      </c>
      <c r="AH216">
        <v>1</v>
      </c>
      <c r="AJ216" s="39" t="s">
        <v>42337</v>
      </c>
      <c r="AK216">
        <v>1</v>
      </c>
      <c r="AM216" s="39" t="s">
        <v>42345</v>
      </c>
      <c r="AN216">
        <v>1</v>
      </c>
      <c r="AP216" s="39" t="s">
        <v>42339</v>
      </c>
      <c r="AQ216">
        <v>1</v>
      </c>
      <c r="AS216" s="39" t="s">
        <v>42346</v>
      </c>
      <c r="AT216">
        <v>1</v>
      </c>
    </row>
    <row r="217" spans="1:46" x14ac:dyDescent="0.3">
      <c r="A217">
        <v>216</v>
      </c>
      <c r="B217" s="1">
        <v>45891.383599537039</v>
      </c>
      <c r="C217" s="1">
        <v>45891.387511574074</v>
      </c>
      <c r="D217" s="39" t="s">
        <v>4065</v>
      </c>
      <c r="E217" s="39" t="s">
        <v>4066</v>
      </c>
      <c r="F217">
        <v>6</v>
      </c>
      <c r="I217" s="39"/>
      <c r="L217">
        <v>6</v>
      </c>
      <c r="O217">
        <v>22</v>
      </c>
      <c r="R217" s="39" t="s">
        <v>42333</v>
      </c>
      <c r="S217">
        <v>0</v>
      </c>
      <c r="U217" s="39" t="s">
        <v>35628</v>
      </c>
      <c r="V217">
        <v>1</v>
      </c>
      <c r="X217" s="39" t="s">
        <v>35628</v>
      </c>
      <c r="Y217">
        <v>0</v>
      </c>
      <c r="AA217" s="39" t="s">
        <v>42334</v>
      </c>
      <c r="AB217">
        <v>1</v>
      </c>
      <c r="AD217" s="39" t="s">
        <v>42335</v>
      </c>
      <c r="AE217">
        <v>0</v>
      </c>
      <c r="AG217" s="39" t="s">
        <v>42336</v>
      </c>
      <c r="AH217">
        <v>1</v>
      </c>
      <c r="AJ217" s="39" t="s">
        <v>42337</v>
      </c>
      <c r="AK217">
        <v>1</v>
      </c>
      <c r="AM217" s="39" t="s">
        <v>42345</v>
      </c>
      <c r="AN217">
        <v>1</v>
      </c>
      <c r="AP217" s="39" t="s">
        <v>42339</v>
      </c>
      <c r="AQ217">
        <v>1</v>
      </c>
      <c r="AS217" s="39" t="s">
        <v>42358</v>
      </c>
      <c r="AT217">
        <v>0</v>
      </c>
    </row>
    <row r="218" spans="1:46" x14ac:dyDescent="0.3">
      <c r="A218">
        <v>217</v>
      </c>
      <c r="B218" s="1">
        <v>45891.385520833333</v>
      </c>
      <c r="C218" s="1">
        <v>45891.387523148151</v>
      </c>
      <c r="D218" s="39" t="s">
        <v>3870</v>
      </c>
      <c r="E218" s="39" t="s">
        <v>3871</v>
      </c>
      <c r="F218">
        <v>3</v>
      </c>
      <c r="I218" s="39"/>
      <c r="L218">
        <v>14</v>
      </c>
      <c r="O218">
        <v>4</v>
      </c>
      <c r="R218" s="39" t="s">
        <v>42333</v>
      </c>
      <c r="S218">
        <v>0</v>
      </c>
      <c r="U218" s="39" t="s">
        <v>42363</v>
      </c>
      <c r="V218">
        <v>0</v>
      </c>
      <c r="X218" s="39" t="s">
        <v>19936</v>
      </c>
      <c r="Y218">
        <v>0</v>
      </c>
      <c r="AA218" s="39" t="s">
        <v>42361</v>
      </c>
      <c r="AB218">
        <v>0</v>
      </c>
      <c r="AD218" s="39" t="s">
        <v>42335</v>
      </c>
      <c r="AE218">
        <v>0</v>
      </c>
      <c r="AG218" s="39" t="s">
        <v>42336</v>
      </c>
      <c r="AH218">
        <v>1</v>
      </c>
      <c r="AJ218" s="39" t="s">
        <v>42367</v>
      </c>
      <c r="AK218">
        <v>0</v>
      </c>
      <c r="AM218" s="39" t="s">
        <v>42338</v>
      </c>
      <c r="AN218">
        <v>0</v>
      </c>
      <c r="AP218" s="39" t="s">
        <v>42339</v>
      </c>
      <c r="AQ218">
        <v>1</v>
      </c>
      <c r="AS218" s="39" t="s">
        <v>42346</v>
      </c>
      <c r="AT218">
        <v>1</v>
      </c>
    </row>
    <row r="219" spans="1:46" x14ac:dyDescent="0.3">
      <c r="A219">
        <v>218</v>
      </c>
      <c r="B219" s="1">
        <v>45891.385937500003</v>
      </c>
      <c r="C219" s="1">
        <v>45891.387615740743</v>
      </c>
      <c r="D219" s="39" t="s">
        <v>3927</v>
      </c>
      <c r="E219" s="39" t="s">
        <v>3928</v>
      </c>
      <c r="F219">
        <v>9</v>
      </c>
      <c r="I219" s="39"/>
      <c r="L219">
        <v>6</v>
      </c>
      <c r="O219">
        <v>35</v>
      </c>
      <c r="R219" s="39" t="s">
        <v>42354</v>
      </c>
      <c r="S219">
        <v>0</v>
      </c>
      <c r="U219" s="39" t="s">
        <v>35628</v>
      </c>
      <c r="V219">
        <v>1</v>
      </c>
      <c r="X219" s="39" t="s">
        <v>42343</v>
      </c>
      <c r="Y219">
        <v>1</v>
      </c>
      <c r="AA219" s="39" t="s">
        <v>42334</v>
      </c>
      <c r="AB219">
        <v>1</v>
      </c>
      <c r="AD219" s="39" t="s">
        <v>42344</v>
      </c>
      <c r="AE219">
        <v>1</v>
      </c>
      <c r="AG219" s="39" t="s">
        <v>42336</v>
      </c>
      <c r="AH219">
        <v>1</v>
      </c>
      <c r="AJ219" s="39" t="s">
        <v>42337</v>
      </c>
      <c r="AK219">
        <v>1</v>
      </c>
      <c r="AM219" s="39" t="s">
        <v>42345</v>
      </c>
      <c r="AN219">
        <v>1</v>
      </c>
      <c r="AP219" s="39" t="s">
        <v>42339</v>
      </c>
      <c r="AQ219">
        <v>1</v>
      </c>
      <c r="AS219" s="39" t="s">
        <v>42346</v>
      </c>
      <c r="AT219">
        <v>1</v>
      </c>
    </row>
    <row r="220" spans="1:46" x14ac:dyDescent="0.3">
      <c r="A220">
        <v>219</v>
      </c>
      <c r="B220" s="1">
        <v>45891.384837962964</v>
      </c>
      <c r="C220" s="1">
        <v>45891.388194444444</v>
      </c>
      <c r="D220" s="39" t="s">
        <v>4029</v>
      </c>
      <c r="E220" s="39" t="s">
        <v>4030</v>
      </c>
      <c r="F220">
        <v>7</v>
      </c>
      <c r="I220" s="39"/>
      <c r="L220">
        <v>6</v>
      </c>
      <c r="O220">
        <v>20</v>
      </c>
      <c r="R220" s="39" t="s">
        <v>42341</v>
      </c>
      <c r="S220">
        <v>1</v>
      </c>
      <c r="U220" s="39" t="s">
        <v>35628</v>
      </c>
      <c r="V220">
        <v>1</v>
      </c>
      <c r="X220" s="39" t="s">
        <v>19936</v>
      </c>
      <c r="Y220">
        <v>0</v>
      </c>
      <c r="AA220" s="39" t="s">
        <v>42334</v>
      </c>
      <c r="AB220">
        <v>1</v>
      </c>
      <c r="AD220" s="39" t="s">
        <v>42335</v>
      </c>
      <c r="AE220">
        <v>0</v>
      </c>
      <c r="AG220" s="39" t="s">
        <v>42336</v>
      </c>
      <c r="AH220">
        <v>1</v>
      </c>
      <c r="AJ220" s="39" t="s">
        <v>42337</v>
      </c>
      <c r="AK220">
        <v>1</v>
      </c>
      <c r="AM220" s="39" t="s">
        <v>42345</v>
      </c>
      <c r="AN220">
        <v>1</v>
      </c>
      <c r="AP220" s="39" t="s">
        <v>42339</v>
      </c>
      <c r="AQ220">
        <v>1</v>
      </c>
      <c r="AS220" s="39" t="s">
        <v>42358</v>
      </c>
      <c r="AT220">
        <v>0</v>
      </c>
    </row>
    <row r="221" spans="1:46" x14ac:dyDescent="0.3">
      <c r="A221">
        <v>220</v>
      </c>
      <c r="B221" s="1">
        <v>45891.384664351855</v>
      </c>
      <c r="C221" s="1">
        <v>45891.388356481482</v>
      </c>
      <c r="D221" s="39" t="s">
        <v>4072</v>
      </c>
      <c r="E221" s="39" t="s">
        <v>4073</v>
      </c>
      <c r="F221">
        <v>6</v>
      </c>
      <c r="I221" s="39"/>
      <c r="L221">
        <v>6</v>
      </c>
      <c r="O221">
        <v>10</v>
      </c>
      <c r="R221" s="39" t="s">
        <v>42333</v>
      </c>
      <c r="S221">
        <v>0</v>
      </c>
      <c r="U221" s="39" t="s">
        <v>35628</v>
      </c>
      <c r="V221">
        <v>1</v>
      </c>
      <c r="X221" s="39" t="s">
        <v>35872</v>
      </c>
      <c r="Y221">
        <v>0</v>
      </c>
      <c r="AA221" s="39" t="s">
        <v>42350</v>
      </c>
      <c r="AB221">
        <v>0</v>
      </c>
      <c r="AD221" s="39" t="s">
        <v>42344</v>
      </c>
      <c r="AE221">
        <v>1</v>
      </c>
      <c r="AG221" s="39" t="s">
        <v>42336</v>
      </c>
      <c r="AH221">
        <v>1</v>
      </c>
      <c r="AJ221" s="39" t="s">
        <v>42337</v>
      </c>
      <c r="AK221">
        <v>1</v>
      </c>
      <c r="AM221" s="39" t="s">
        <v>42345</v>
      </c>
      <c r="AN221">
        <v>1</v>
      </c>
      <c r="AP221" s="39" t="s">
        <v>42339</v>
      </c>
      <c r="AQ221">
        <v>1</v>
      </c>
      <c r="AS221" s="39" t="s">
        <v>42358</v>
      </c>
      <c r="AT221">
        <v>0</v>
      </c>
    </row>
    <row r="222" spans="1:46" x14ac:dyDescent="0.3">
      <c r="A222">
        <v>221</v>
      </c>
      <c r="B222" s="1">
        <v>45891.383518518516</v>
      </c>
      <c r="C222" s="1">
        <v>45891.388402777775</v>
      </c>
      <c r="D222" s="39" t="s">
        <v>4083</v>
      </c>
      <c r="E222" s="39" t="s">
        <v>4084</v>
      </c>
      <c r="F222">
        <v>8</v>
      </c>
      <c r="I222" s="39"/>
      <c r="L222">
        <v>6</v>
      </c>
      <c r="O222">
        <v>38</v>
      </c>
      <c r="R222" s="39" t="s">
        <v>42354</v>
      </c>
      <c r="S222">
        <v>0</v>
      </c>
      <c r="U222" s="39" t="s">
        <v>35628</v>
      </c>
      <c r="V222">
        <v>1</v>
      </c>
      <c r="X222" s="39" t="s">
        <v>19936</v>
      </c>
      <c r="Y222">
        <v>0</v>
      </c>
      <c r="AA222" s="39" t="s">
        <v>42334</v>
      </c>
      <c r="AB222">
        <v>1</v>
      </c>
      <c r="AD222" s="39" t="s">
        <v>42344</v>
      </c>
      <c r="AE222">
        <v>1</v>
      </c>
      <c r="AG222" s="39" t="s">
        <v>42336</v>
      </c>
      <c r="AH222">
        <v>1</v>
      </c>
      <c r="AJ222" s="39" t="s">
        <v>42337</v>
      </c>
      <c r="AK222">
        <v>1</v>
      </c>
      <c r="AM222" s="39" t="s">
        <v>42345</v>
      </c>
      <c r="AN222">
        <v>1</v>
      </c>
      <c r="AP222" s="39" t="s">
        <v>42339</v>
      </c>
      <c r="AQ222">
        <v>1</v>
      </c>
      <c r="AS222" s="39" t="s">
        <v>42346</v>
      </c>
      <c r="AT222">
        <v>1</v>
      </c>
    </row>
    <row r="223" spans="1:46" x14ac:dyDescent="0.3">
      <c r="A223">
        <v>222</v>
      </c>
      <c r="B223" s="1">
        <v>45891.382557870369</v>
      </c>
      <c r="C223" s="1">
        <v>45891.388692129629</v>
      </c>
      <c r="D223" s="39" t="s">
        <v>4100</v>
      </c>
      <c r="E223" s="39" t="s">
        <v>4101</v>
      </c>
      <c r="F223">
        <v>7</v>
      </c>
      <c r="I223" s="39"/>
      <c r="L223">
        <v>6</v>
      </c>
      <c r="O223">
        <v>25</v>
      </c>
      <c r="R223" s="39" t="s">
        <v>42341</v>
      </c>
      <c r="S223">
        <v>1</v>
      </c>
      <c r="U223" s="39" t="s">
        <v>35628</v>
      </c>
      <c r="V223">
        <v>1</v>
      </c>
      <c r="X223" s="39" t="s">
        <v>35872</v>
      </c>
      <c r="Y223">
        <v>0</v>
      </c>
      <c r="AA223" s="39" t="s">
        <v>42350</v>
      </c>
      <c r="AB223">
        <v>0</v>
      </c>
      <c r="AD223" s="39" t="s">
        <v>42344</v>
      </c>
      <c r="AE223">
        <v>1</v>
      </c>
      <c r="AG223" s="39" t="s">
        <v>42336</v>
      </c>
      <c r="AH223">
        <v>1</v>
      </c>
      <c r="AJ223" s="39" t="s">
        <v>42337</v>
      </c>
      <c r="AK223">
        <v>1</v>
      </c>
      <c r="AM223" s="39" t="s">
        <v>42345</v>
      </c>
      <c r="AN223">
        <v>1</v>
      </c>
      <c r="AP223" s="39" t="s">
        <v>42339</v>
      </c>
      <c r="AQ223">
        <v>1</v>
      </c>
      <c r="AS223" s="39" t="s">
        <v>42358</v>
      </c>
      <c r="AT223">
        <v>0</v>
      </c>
    </row>
    <row r="224" spans="1:46" x14ac:dyDescent="0.3">
      <c r="A224">
        <v>223</v>
      </c>
      <c r="B224" s="1">
        <v>45891.387106481481</v>
      </c>
      <c r="C224" s="1">
        <v>45891.390717592592</v>
      </c>
      <c r="D224" s="39" t="s">
        <v>4124</v>
      </c>
      <c r="E224" s="39" t="s">
        <v>4125</v>
      </c>
      <c r="F224">
        <v>6</v>
      </c>
      <c r="I224" s="39"/>
      <c r="L224">
        <v>6</v>
      </c>
      <c r="O224">
        <v>26</v>
      </c>
      <c r="R224" s="39" t="s">
        <v>42354</v>
      </c>
      <c r="S224">
        <v>0</v>
      </c>
      <c r="U224" s="39" t="s">
        <v>35628</v>
      </c>
      <c r="V224">
        <v>1</v>
      </c>
      <c r="X224" s="39" t="s">
        <v>35628</v>
      </c>
      <c r="Y224">
        <v>0</v>
      </c>
      <c r="AA224" s="39" t="s">
        <v>42334</v>
      </c>
      <c r="AB224">
        <v>1</v>
      </c>
      <c r="AD224" s="39" t="s">
        <v>42335</v>
      </c>
      <c r="AE224">
        <v>0</v>
      </c>
      <c r="AG224" s="39" t="s">
        <v>42336</v>
      </c>
      <c r="AH224">
        <v>1</v>
      </c>
      <c r="AJ224" s="39" t="s">
        <v>42337</v>
      </c>
      <c r="AK224">
        <v>1</v>
      </c>
      <c r="AM224" s="39" t="s">
        <v>42345</v>
      </c>
      <c r="AN224">
        <v>1</v>
      </c>
      <c r="AP224" s="39" t="s">
        <v>42339</v>
      </c>
      <c r="AQ224">
        <v>1</v>
      </c>
      <c r="AS224" s="39" t="s">
        <v>42358</v>
      </c>
      <c r="AT224">
        <v>0</v>
      </c>
    </row>
    <row r="225" spans="1:46" x14ac:dyDescent="0.3">
      <c r="A225">
        <v>224</v>
      </c>
      <c r="B225" s="1">
        <v>45891.386458333334</v>
      </c>
      <c r="C225" s="1">
        <v>45891.390833333331</v>
      </c>
      <c r="D225" s="39" t="s">
        <v>4131</v>
      </c>
      <c r="E225" s="39" t="s">
        <v>4132</v>
      </c>
      <c r="F225">
        <v>6</v>
      </c>
      <c r="I225" s="39"/>
      <c r="L225">
        <v>6</v>
      </c>
      <c r="O225">
        <v>27</v>
      </c>
      <c r="R225" s="39" t="s">
        <v>42354</v>
      </c>
      <c r="S225">
        <v>0</v>
      </c>
      <c r="U225" s="39" t="s">
        <v>35628</v>
      </c>
      <c r="V225">
        <v>1</v>
      </c>
      <c r="X225" s="39" t="s">
        <v>35628</v>
      </c>
      <c r="Y225">
        <v>0</v>
      </c>
      <c r="AA225" s="39" t="s">
        <v>42334</v>
      </c>
      <c r="AB225">
        <v>1</v>
      </c>
      <c r="AD225" s="39" t="s">
        <v>42335</v>
      </c>
      <c r="AE225">
        <v>0</v>
      </c>
      <c r="AG225" s="39" t="s">
        <v>42336</v>
      </c>
      <c r="AH225">
        <v>1</v>
      </c>
      <c r="AJ225" s="39" t="s">
        <v>42337</v>
      </c>
      <c r="AK225">
        <v>1</v>
      </c>
      <c r="AM225" s="39" t="s">
        <v>42345</v>
      </c>
      <c r="AN225">
        <v>1</v>
      </c>
      <c r="AP225" s="39" t="s">
        <v>42339</v>
      </c>
      <c r="AQ225">
        <v>1</v>
      </c>
      <c r="AS225" s="39" t="s">
        <v>42358</v>
      </c>
      <c r="AT225">
        <v>0</v>
      </c>
    </row>
    <row r="226" spans="1:46" x14ac:dyDescent="0.3">
      <c r="A226">
        <v>225</v>
      </c>
      <c r="B226" s="1">
        <v>45891.387754629628</v>
      </c>
      <c r="C226" s="1">
        <v>45891.391342592593</v>
      </c>
      <c r="D226" s="39" t="s">
        <v>4161</v>
      </c>
      <c r="E226" s="39" t="s">
        <v>4162</v>
      </c>
      <c r="F226">
        <v>9</v>
      </c>
      <c r="I226" s="39"/>
      <c r="L226">
        <v>6</v>
      </c>
      <c r="O226">
        <v>15</v>
      </c>
      <c r="R226" s="39" t="s">
        <v>42354</v>
      </c>
      <c r="S226">
        <v>0</v>
      </c>
      <c r="U226" s="39" t="s">
        <v>35628</v>
      </c>
      <c r="V226">
        <v>1</v>
      </c>
      <c r="X226" s="39" t="s">
        <v>42343</v>
      </c>
      <c r="Y226">
        <v>1</v>
      </c>
      <c r="AA226" s="39" t="s">
        <v>42334</v>
      </c>
      <c r="AB226">
        <v>1</v>
      </c>
      <c r="AD226" s="39" t="s">
        <v>42344</v>
      </c>
      <c r="AE226">
        <v>1</v>
      </c>
      <c r="AG226" s="39" t="s">
        <v>42336</v>
      </c>
      <c r="AH226">
        <v>1</v>
      </c>
      <c r="AJ226" s="39" t="s">
        <v>42337</v>
      </c>
      <c r="AK226">
        <v>1</v>
      </c>
      <c r="AM226" s="39" t="s">
        <v>42345</v>
      </c>
      <c r="AN226">
        <v>1</v>
      </c>
      <c r="AP226" s="39" t="s">
        <v>42339</v>
      </c>
      <c r="AQ226">
        <v>1</v>
      </c>
      <c r="AS226" s="39" t="s">
        <v>42346</v>
      </c>
      <c r="AT226">
        <v>1</v>
      </c>
    </row>
    <row r="227" spans="1:46" x14ac:dyDescent="0.3">
      <c r="A227">
        <v>226</v>
      </c>
      <c r="B227" s="1">
        <v>45891.384988425925</v>
      </c>
      <c r="C227" s="1">
        <v>45891.391516203701</v>
      </c>
      <c r="D227" s="39" t="s">
        <v>3909</v>
      </c>
      <c r="E227" s="39" t="s">
        <v>3910</v>
      </c>
      <c r="F227">
        <v>5</v>
      </c>
      <c r="I227" s="39"/>
      <c r="L227">
        <v>6</v>
      </c>
      <c r="O227">
        <v>7</v>
      </c>
      <c r="R227" s="39" t="s">
        <v>42347</v>
      </c>
      <c r="S227">
        <v>0</v>
      </c>
      <c r="U227" s="39" t="s">
        <v>42342</v>
      </c>
      <c r="V227">
        <v>0</v>
      </c>
      <c r="X227" s="39" t="s">
        <v>19936</v>
      </c>
      <c r="Y227">
        <v>0</v>
      </c>
      <c r="AA227" s="39" t="s">
        <v>42334</v>
      </c>
      <c r="AB227">
        <v>1</v>
      </c>
      <c r="AD227" s="39" t="s">
        <v>42335</v>
      </c>
      <c r="AE227">
        <v>0</v>
      </c>
      <c r="AG227" s="39" t="s">
        <v>42336</v>
      </c>
      <c r="AH227">
        <v>1</v>
      </c>
      <c r="AJ227" s="39" t="s">
        <v>42337</v>
      </c>
      <c r="AK227">
        <v>1</v>
      </c>
      <c r="AM227" s="39" t="s">
        <v>42352</v>
      </c>
      <c r="AN227">
        <v>0</v>
      </c>
      <c r="AP227" s="39" t="s">
        <v>42339</v>
      </c>
      <c r="AQ227">
        <v>1</v>
      </c>
      <c r="AS227" s="39" t="s">
        <v>42346</v>
      </c>
      <c r="AT227">
        <v>1</v>
      </c>
    </row>
    <row r="228" spans="1:46" x14ac:dyDescent="0.3">
      <c r="A228">
        <v>227</v>
      </c>
      <c r="B228" s="1">
        <v>45891.388090277775</v>
      </c>
      <c r="C228" s="1">
        <v>45891.392199074071</v>
      </c>
      <c r="D228" s="39" t="s">
        <v>3935</v>
      </c>
      <c r="E228" s="39" t="s">
        <v>3936</v>
      </c>
      <c r="F228">
        <v>6</v>
      </c>
      <c r="I228" s="39"/>
      <c r="L228">
        <v>6</v>
      </c>
      <c r="O228">
        <v>14</v>
      </c>
      <c r="R228" s="39" t="s">
        <v>42333</v>
      </c>
      <c r="S228">
        <v>0</v>
      </c>
      <c r="U228" s="39" t="s">
        <v>35628</v>
      </c>
      <c r="V228">
        <v>1</v>
      </c>
      <c r="X228" s="39" t="s">
        <v>35872</v>
      </c>
      <c r="Y228">
        <v>0</v>
      </c>
      <c r="AA228" s="39" t="s">
        <v>42350</v>
      </c>
      <c r="AB228">
        <v>0</v>
      </c>
      <c r="AD228" s="39" t="s">
        <v>42335</v>
      </c>
      <c r="AE228">
        <v>0</v>
      </c>
      <c r="AG228" s="39" t="s">
        <v>42336</v>
      </c>
      <c r="AH228">
        <v>1</v>
      </c>
      <c r="AJ228" s="39" t="s">
        <v>42337</v>
      </c>
      <c r="AK228">
        <v>1</v>
      </c>
      <c r="AM228" s="39" t="s">
        <v>42345</v>
      </c>
      <c r="AN228">
        <v>1</v>
      </c>
      <c r="AP228" s="39" t="s">
        <v>42339</v>
      </c>
      <c r="AQ228">
        <v>1</v>
      </c>
      <c r="AS228" s="39" t="s">
        <v>42346</v>
      </c>
      <c r="AT228">
        <v>1</v>
      </c>
    </row>
    <row r="229" spans="1:46" x14ac:dyDescent="0.3">
      <c r="A229">
        <v>228</v>
      </c>
      <c r="B229" s="1">
        <v>45891.392094907409</v>
      </c>
      <c r="C229" s="1">
        <v>45891.392210648148</v>
      </c>
      <c r="D229" s="39" t="s">
        <v>3917</v>
      </c>
      <c r="E229" s="39" t="s">
        <v>3918</v>
      </c>
      <c r="F229">
        <v>6</v>
      </c>
      <c r="I229" s="39"/>
      <c r="L229">
        <v>6</v>
      </c>
      <c r="O229">
        <v>11</v>
      </c>
      <c r="R229" s="39" t="s">
        <v>42347</v>
      </c>
      <c r="S229">
        <v>0</v>
      </c>
      <c r="U229" s="39" t="s">
        <v>42363</v>
      </c>
      <c r="V229">
        <v>0</v>
      </c>
      <c r="X229" s="39" t="s">
        <v>42343</v>
      </c>
      <c r="Y229">
        <v>1</v>
      </c>
      <c r="AA229" s="39" t="s">
        <v>42350</v>
      </c>
      <c r="AB229">
        <v>0</v>
      </c>
      <c r="AD229" s="39" t="s">
        <v>42344</v>
      </c>
      <c r="AE229">
        <v>1</v>
      </c>
      <c r="AG229" s="39" t="s">
        <v>42336</v>
      </c>
      <c r="AH229">
        <v>1</v>
      </c>
      <c r="AJ229" s="39" t="s">
        <v>42337</v>
      </c>
      <c r="AK229">
        <v>1</v>
      </c>
      <c r="AM229" s="39" t="s">
        <v>42338</v>
      </c>
      <c r="AN229">
        <v>0</v>
      </c>
      <c r="AP229" s="39" t="s">
        <v>42339</v>
      </c>
      <c r="AQ229">
        <v>1</v>
      </c>
      <c r="AS229" s="39" t="s">
        <v>42346</v>
      </c>
      <c r="AT229">
        <v>1</v>
      </c>
    </row>
    <row r="230" spans="1:46" x14ac:dyDescent="0.3">
      <c r="A230">
        <v>229</v>
      </c>
      <c r="B230" s="1">
        <v>45891.387824074074</v>
      </c>
      <c r="C230" s="1">
        <v>45891.392465277779</v>
      </c>
      <c r="D230" s="39" t="s">
        <v>3980</v>
      </c>
      <c r="E230" s="39" t="s">
        <v>3981</v>
      </c>
      <c r="F230">
        <v>6</v>
      </c>
      <c r="I230" s="39"/>
      <c r="L230">
        <v>6</v>
      </c>
      <c r="O230">
        <v>6</v>
      </c>
      <c r="R230" s="39" t="s">
        <v>42347</v>
      </c>
      <c r="S230">
        <v>0</v>
      </c>
      <c r="U230" s="39" t="s">
        <v>42342</v>
      </c>
      <c r="V230">
        <v>0</v>
      </c>
      <c r="X230" s="39" t="s">
        <v>42343</v>
      </c>
      <c r="Y230">
        <v>1</v>
      </c>
      <c r="AA230" s="39" t="s">
        <v>42334</v>
      </c>
      <c r="AB230">
        <v>1</v>
      </c>
      <c r="AD230" s="39" t="s">
        <v>42335</v>
      </c>
      <c r="AE230">
        <v>0</v>
      </c>
      <c r="AG230" s="39" t="s">
        <v>42336</v>
      </c>
      <c r="AH230">
        <v>1</v>
      </c>
      <c r="AJ230" s="39" t="s">
        <v>42337</v>
      </c>
      <c r="AK230">
        <v>1</v>
      </c>
      <c r="AM230" s="39" t="s">
        <v>42352</v>
      </c>
      <c r="AN230">
        <v>0</v>
      </c>
      <c r="AP230" s="39" t="s">
        <v>42339</v>
      </c>
      <c r="AQ230">
        <v>1</v>
      </c>
      <c r="AS230" s="39" t="s">
        <v>42346</v>
      </c>
      <c r="AT230">
        <v>1</v>
      </c>
    </row>
    <row r="231" spans="1:46" x14ac:dyDescent="0.3">
      <c r="A231">
        <v>230</v>
      </c>
      <c r="B231" s="1">
        <v>45891.386018518519</v>
      </c>
      <c r="C231" s="1">
        <v>45891.392534722225</v>
      </c>
      <c r="D231" s="39" t="s">
        <v>3860</v>
      </c>
      <c r="E231" s="39" t="s">
        <v>3861</v>
      </c>
      <c r="F231">
        <v>5</v>
      </c>
      <c r="I231" s="39"/>
      <c r="L231">
        <v>6</v>
      </c>
      <c r="O231">
        <v>12</v>
      </c>
      <c r="R231" s="39" t="s">
        <v>42347</v>
      </c>
      <c r="S231">
        <v>0</v>
      </c>
      <c r="U231" s="39" t="s">
        <v>42342</v>
      </c>
      <c r="V231">
        <v>0</v>
      </c>
      <c r="X231" s="39" t="s">
        <v>42343</v>
      </c>
      <c r="Y231">
        <v>1</v>
      </c>
      <c r="AA231" s="39" t="s">
        <v>42334</v>
      </c>
      <c r="AB231">
        <v>1</v>
      </c>
      <c r="AD231" s="39" t="s">
        <v>42357</v>
      </c>
      <c r="AE231">
        <v>0</v>
      </c>
      <c r="AG231" s="39" t="s">
        <v>42348</v>
      </c>
      <c r="AH231">
        <v>0</v>
      </c>
      <c r="AJ231" s="39" t="s">
        <v>42337</v>
      </c>
      <c r="AK231">
        <v>1</v>
      </c>
      <c r="AM231" s="39" t="s">
        <v>42352</v>
      </c>
      <c r="AN231">
        <v>0</v>
      </c>
      <c r="AP231" s="39" t="s">
        <v>42339</v>
      </c>
      <c r="AQ231">
        <v>1</v>
      </c>
      <c r="AS231" s="39" t="s">
        <v>42346</v>
      </c>
      <c r="AT231">
        <v>1</v>
      </c>
    </row>
    <row r="232" spans="1:46" x14ac:dyDescent="0.3">
      <c r="A232">
        <v>231</v>
      </c>
      <c r="B232" s="1">
        <v>45891.390208333331</v>
      </c>
      <c r="C232" s="1">
        <v>45891.393009259256</v>
      </c>
      <c r="D232" s="39" t="s">
        <v>3999</v>
      </c>
      <c r="E232" s="39" t="s">
        <v>4000</v>
      </c>
      <c r="F232">
        <v>8</v>
      </c>
      <c r="I232" s="39"/>
      <c r="L232">
        <v>6</v>
      </c>
      <c r="O232">
        <v>17</v>
      </c>
      <c r="R232" s="39" t="s">
        <v>42341</v>
      </c>
      <c r="S232">
        <v>1</v>
      </c>
      <c r="U232" s="39" t="s">
        <v>38984</v>
      </c>
      <c r="V232">
        <v>0</v>
      </c>
      <c r="X232" s="39" t="s">
        <v>42343</v>
      </c>
      <c r="Y232">
        <v>1</v>
      </c>
      <c r="AA232" s="39" t="s">
        <v>42334</v>
      </c>
      <c r="AB232">
        <v>1</v>
      </c>
      <c r="AD232" s="39" t="s">
        <v>42365</v>
      </c>
      <c r="AE232">
        <v>0</v>
      </c>
      <c r="AG232" s="39" t="s">
        <v>42336</v>
      </c>
      <c r="AH232">
        <v>1</v>
      </c>
      <c r="AJ232" s="39" t="s">
        <v>42337</v>
      </c>
      <c r="AK232">
        <v>1</v>
      </c>
      <c r="AM232" s="39" t="s">
        <v>42345</v>
      </c>
      <c r="AN232">
        <v>1</v>
      </c>
      <c r="AP232" s="39" t="s">
        <v>42339</v>
      </c>
      <c r="AQ232">
        <v>1</v>
      </c>
      <c r="AS232" s="39" t="s">
        <v>42346</v>
      </c>
      <c r="AT232">
        <v>1</v>
      </c>
    </row>
    <row r="233" spans="1:46" x14ac:dyDescent="0.3">
      <c r="A233">
        <v>232</v>
      </c>
      <c r="B233" s="1">
        <v>45891.388622685183</v>
      </c>
      <c r="C233" s="1">
        <v>45891.393738425926</v>
      </c>
      <c r="D233" s="39" t="s">
        <v>3970</v>
      </c>
      <c r="E233" s="39" t="s">
        <v>3971</v>
      </c>
      <c r="F233">
        <v>6</v>
      </c>
      <c r="I233" s="39"/>
      <c r="L233">
        <v>6</v>
      </c>
      <c r="O233">
        <v>5</v>
      </c>
      <c r="R233" s="39" t="s">
        <v>42347</v>
      </c>
      <c r="S233">
        <v>0</v>
      </c>
      <c r="U233" s="39" t="s">
        <v>42342</v>
      </c>
      <c r="V233">
        <v>0</v>
      </c>
      <c r="X233" s="39" t="s">
        <v>42343</v>
      </c>
      <c r="Y233">
        <v>1</v>
      </c>
      <c r="AA233" s="39" t="s">
        <v>42334</v>
      </c>
      <c r="AB233">
        <v>1</v>
      </c>
      <c r="AD233" s="39" t="s">
        <v>42344</v>
      </c>
      <c r="AE233">
        <v>1</v>
      </c>
      <c r="AG233" s="39" t="s">
        <v>42336</v>
      </c>
      <c r="AH233">
        <v>1</v>
      </c>
      <c r="AJ233" s="39" t="s">
        <v>42337</v>
      </c>
      <c r="AK233">
        <v>1</v>
      </c>
      <c r="AM233" s="39" t="s">
        <v>42352</v>
      </c>
      <c r="AN233">
        <v>0</v>
      </c>
      <c r="AP233" s="39" t="s">
        <v>42339</v>
      </c>
      <c r="AQ233">
        <v>1</v>
      </c>
      <c r="AS233" s="39" t="s">
        <v>42353</v>
      </c>
      <c r="AT233">
        <v>0</v>
      </c>
    </row>
    <row r="234" spans="1:46" x14ac:dyDescent="0.3">
      <c r="A234">
        <v>233</v>
      </c>
      <c r="B234" s="1">
        <v>45891.390868055554</v>
      </c>
      <c r="C234" s="1">
        <v>45891.393784722219</v>
      </c>
      <c r="D234" s="39" t="s">
        <v>3946</v>
      </c>
      <c r="E234" s="39" t="s">
        <v>3947</v>
      </c>
      <c r="F234">
        <v>8</v>
      </c>
      <c r="I234" s="39"/>
      <c r="L234">
        <v>6</v>
      </c>
      <c r="O234">
        <v>16</v>
      </c>
      <c r="R234" s="39" t="s">
        <v>42333</v>
      </c>
      <c r="S234">
        <v>0</v>
      </c>
      <c r="U234" s="39" t="s">
        <v>35628</v>
      </c>
      <c r="V234">
        <v>1</v>
      </c>
      <c r="X234" s="39" t="s">
        <v>42343</v>
      </c>
      <c r="Y234">
        <v>1</v>
      </c>
      <c r="AA234" s="39" t="s">
        <v>42350</v>
      </c>
      <c r="AB234">
        <v>0</v>
      </c>
      <c r="AD234" s="39" t="s">
        <v>42344</v>
      </c>
      <c r="AE234">
        <v>1</v>
      </c>
      <c r="AG234" s="39" t="s">
        <v>42336</v>
      </c>
      <c r="AH234">
        <v>1</v>
      </c>
      <c r="AJ234" s="39" t="s">
        <v>42337</v>
      </c>
      <c r="AK234">
        <v>1</v>
      </c>
      <c r="AM234" s="39" t="s">
        <v>42345</v>
      </c>
      <c r="AN234">
        <v>1</v>
      </c>
      <c r="AP234" s="39" t="s">
        <v>42339</v>
      </c>
      <c r="AQ234">
        <v>1</v>
      </c>
      <c r="AS234" s="39" t="s">
        <v>42346</v>
      </c>
      <c r="AT234">
        <v>1</v>
      </c>
    </row>
    <row r="235" spans="1:46" x14ac:dyDescent="0.3">
      <c r="A235">
        <v>234</v>
      </c>
      <c r="B235" s="1">
        <v>45891.389201388891</v>
      </c>
      <c r="C235" s="1">
        <v>45891.394675925927</v>
      </c>
      <c r="D235" s="39" t="s">
        <v>4151</v>
      </c>
      <c r="E235" s="39" t="s">
        <v>4152</v>
      </c>
      <c r="F235">
        <v>9</v>
      </c>
      <c r="I235" s="39"/>
      <c r="L235">
        <v>6</v>
      </c>
      <c r="O235">
        <v>40</v>
      </c>
      <c r="R235" s="39" t="s">
        <v>42347</v>
      </c>
      <c r="S235">
        <v>0</v>
      </c>
      <c r="U235" s="39" t="s">
        <v>35628</v>
      </c>
      <c r="V235">
        <v>1</v>
      </c>
      <c r="X235" s="39" t="s">
        <v>42343</v>
      </c>
      <c r="Y235">
        <v>1</v>
      </c>
      <c r="AA235" s="39" t="s">
        <v>42334</v>
      </c>
      <c r="AB235">
        <v>1</v>
      </c>
      <c r="AD235" s="39" t="s">
        <v>42344</v>
      </c>
      <c r="AE235">
        <v>1</v>
      </c>
      <c r="AG235" s="39" t="s">
        <v>42336</v>
      </c>
      <c r="AH235">
        <v>1</v>
      </c>
      <c r="AJ235" s="39" t="s">
        <v>42337</v>
      </c>
      <c r="AK235">
        <v>1</v>
      </c>
      <c r="AM235" s="39" t="s">
        <v>42345</v>
      </c>
      <c r="AN235">
        <v>1</v>
      </c>
      <c r="AP235" s="39" t="s">
        <v>42339</v>
      </c>
      <c r="AQ235">
        <v>1</v>
      </c>
      <c r="AS235" s="39" t="s">
        <v>42346</v>
      </c>
      <c r="AT235">
        <v>1</v>
      </c>
    </row>
    <row r="236" spans="1:46" x14ac:dyDescent="0.3">
      <c r="A236">
        <v>235</v>
      </c>
      <c r="B236" s="1">
        <v>45891.389189814814</v>
      </c>
      <c r="C236" s="1">
        <v>45891.394687499997</v>
      </c>
      <c r="D236" s="39" t="s">
        <v>4048</v>
      </c>
      <c r="E236" s="39" t="s">
        <v>4049</v>
      </c>
      <c r="F236">
        <v>9</v>
      </c>
      <c r="I236" s="39"/>
      <c r="L236">
        <v>6</v>
      </c>
      <c r="O236">
        <v>21</v>
      </c>
      <c r="R236" s="39" t="s">
        <v>42347</v>
      </c>
      <c r="S236">
        <v>0</v>
      </c>
      <c r="U236" s="39" t="s">
        <v>35628</v>
      </c>
      <c r="V236">
        <v>1</v>
      </c>
      <c r="X236" s="39" t="s">
        <v>42343</v>
      </c>
      <c r="Y236">
        <v>1</v>
      </c>
      <c r="AA236" s="39" t="s">
        <v>42334</v>
      </c>
      <c r="AB236">
        <v>1</v>
      </c>
      <c r="AD236" s="39" t="s">
        <v>42344</v>
      </c>
      <c r="AE236">
        <v>1</v>
      </c>
      <c r="AG236" s="39" t="s">
        <v>42336</v>
      </c>
      <c r="AH236">
        <v>1</v>
      </c>
      <c r="AJ236" s="39" t="s">
        <v>42337</v>
      </c>
      <c r="AK236">
        <v>1</v>
      </c>
      <c r="AM236" s="39" t="s">
        <v>42345</v>
      </c>
      <c r="AN236">
        <v>1</v>
      </c>
      <c r="AP236" s="39" t="s">
        <v>42339</v>
      </c>
      <c r="AQ236">
        <v>1</v>
      </c>
      <c r="AS236" s="39" t="s">
        <v>42346</v>
      </c>
      <c r="AT236">
        <v>1</v>
      </c>
    </row>
    <row r="237" spans="1:46" x14ac:dyDescent="0.3">
      <c r="A237">
        <v>236</v>
      </c>
      <c r="B237" s="1">
        <v>45891.390763888892</v>
      </c>
      <c r="C237" s="1">
        <v>45891.396122685182</v>
      </c>
      <c r="D237" s="39" t="s">
        <v>4105</v>
      </c>
      <c r="E237" s="39" t="s">
        <v>4106</v>
      </c>
      <c r="F237">
        <v>6</v>
      </c>
      <c r="I237" s="39"/>
      <c r="L237">
        <v>6</v>
      </c>
      <c r="O237">
        <v>24</v>
      </c>
      <c r="R237" s="39" t="s">
        <v>42347</v>
      </c>
      <c r="S237">
        <v>0</v>
      </c>
      <c r="U237" s="39" t="s">
        <v>35628</v>
      </c>
      <c r="V237">
        <v>1</v>
      </c>
      <c r="X237" s="39" t="s">
        <v>35628</v>
      </c>
      <c r="Y237">
        <v>0</v>
      </c>
      <c r="AA237" s="39" t="s">
        <v>42334</v>
      </c>
      <c r="AB237">
        <v>1</v>
      </c>
      <c r="AD237" s="39" t="s">
        <v>42335</v>
      </c>
      <c r="AE237">
        <v>0</v>
      </c>
      <c r="AG237" s="39" t="s">
        <v>42336</v>
      </c>
      <c r="AH237">
        <v>1</v>
      </c>
      <c r="AJ237" s="39" t="s">
        <v>42337</v>
      </c>
      <c r="AK237">
        <v>1</v>
      </c>
      <c r="AM237" s="39" t="s">
        <v>42352</v>
      </c>
      <c r="AN237">
        <v>0</v>
      </c>
      <c r="AP237" s="39" t="s">
        <v>42339</v>
      </c>
      <c r="AQ237">
        <v>1</v>
      </c>
      <c r="AS237" s="39" t="s">
        <v>42346</v>
      </c>
      <c r="AT237">
        <v>1</v>
      </c>
    </row>
    <row r="238" spans="1:46" x14ac:dyDescent="0.3">
      <c r="A238">
        <v>237</v>
      </c>
      <c r="B238" s="1">
        <v>45891.393900462965</v>
      </c>
      <c r="C238" s="1">
        <v>45891.397037037037</v>
      </c>
      <c r="D238" s="39" t="s">
        <v>3951</v>
      </c>
      <c r="E238" s="39" t="s">
        <v>3952</v>
      </c>
      <c r="F238">
        <v>7</v>
      </c>
      <c r="I238" s="39"/>
      <c r="L238">
        <v>6</v>
      </c>
      <c r="O238">
        <v>29</v>
      </c>
      <c r="R238" s="39" t="s">
        <v>42333</v>
      </c>
      <c r="S238">
        <v>0</v>
      </c>
      <c r="U238" s="39" t="s">
        <v>35628</v>
      </c>
      <c r="V238">
        <v>1</v>
      </c>
      <c r="X238" s="39" t="s">
        <v>42343</v>
      </c>
      <c r="Y238">
        <v>1</v>
      </c>
      <c r="AA238" s="39" t="s">
        <v>42350</v>
      </c>
      <c r="AB238">
        <v>0</v>
      </c>
      <c r="AD238" s="39" t="s">
        <v>42344</v>
      </c>
      <c r="AE238">
        <v>1</v>
      </c>
      <c r="AG238" s="39" t="s">
        <v>42336</v>
      </c>
      <c r="AH238">
        <v>1</v>
      </c>
      <c r="AJ238" s="39" t="s">
        <v>42337</v>
      </c>
      <c r="AK238">
        <v>1</v>
      </c>
      <c r="AM238" s="39" t="s">
        <v>42345</v>
      </c>
      <c r="AN238">
        <v>1</v>
      </c>
      <c r="AP238" s="39" t="s">
        <v>42339</v>
      </c>
      <c r="AQ238">
        <v>1</v>
      </c>
      <c r="AS238" s="39" t="s">
        <v>42358</v>
      </c>
      <c r="AT238">
        <v>0</v>
      </c>
    </row>
    <row r="239" spans="1:46" x14ac:dyDescent="0.3">
      <c r="A239">
        <v>238</v>
      </c>
      <c r="B239" s="1">
        <v>45891.395173611112</v>
      </c>
      <c r="C239" s="1">
        <v>45891.397638888891</v>
      </c>
      <c r="D239" s="39" t="s">
        <v>12370</v>
      </c>
      <c r="E239" s="39" t="s">
        <v>12371</v>
      </c>
      <c r="F239">
        <v>8</v>
      </c>
      <c r="I239" s="39"/>
      <c r="L239">
        <v>6</v>
      </c>
      <c r="O239">
        <v>8</v>
      </c>
      <c r="R239" s="39" t="s">
        <v>42347</v>
      </c>
      <c r="S239">
        <v>0</v>
      </c>
      <c r="U239" s="39" t="s">
        <v>35628</v>
      </c>
      <c r="V239">
        <v>1</v>
      </c>
      <c r="X239" s="39" t="s">
        <v>35628</v>
      </c>
      <c r="Y239">
        <v>0</v>
      </c>
      <c r="AA239" s="39" t="s">
        <v>42334</v>
      </c>
      <c r="AB239">
        <v>1</v>
      </c>
      <c r="AD239" s="39" t="s">
        <v>42344</v>
      </c>
      <c r="AE239">
        <v>1</v>
      </c>
      <c r="AG239" s="39" t="s">
        <v>42336</v>
      </c>
      <c r="AH239">
        <v>1</v>
      </c>
      <c r="AJ239" s="39" t="s">
        <v>42337</v>
      </c>
      <c r="AK239">
        <v>1</v>
      </c>
      <c r="AM239" s="39" t="s">
        <v>42345</v>
      </c>
      <c r="AN239">
        <v>1</v>
      </c>
      <c r="AP239" s="39" t="s">
        <v>42339</v>
      </c>
      <c r="AQ239">
        <v>1</v>
      </c>
      <c r="AS239" s="39" t="s">
        <v>42346</v>
      </c>
      <c r="AT239">
        <v>1</v>
      </c>
    </row>
    <row r="240" spans="1:46" x14ac:dyDescent="0.3">
      <c r="A240">
        <v>239</v>
      </c>
      <c r="B240" s="1">
        <v>45891.394618055558</v>
      </c>
      <c r="C240" s="1">
        <v>45891.398368055554</v>
      </c>
      <c r="D240" s="39" t="s">
        <v>3898</v>
      </c>
      <c r="E240" s="39" t="s">
        <v>3899</v>
      </c>
      <c r="F240">
        <v>7</v>
      </c>
      <c r="I240" s="39"/>
      <c r="L240">
        <v>6</v>
      </c>
      <c r="O240">
        <v>28</v>
      </c>
      <c r="R240" s="39" t="s">
        <v>42333</v>
      </c>
      <c r="S240">
        <v>0</v>
      </c>
      <c r="U240" s="39" t="s">
        <v>35628</v>
      </c>
      <c r="V240">
        <v>1</v>
      </c>
      <c r="X240" s="39" t="s">
        <v>42343</v>
      </c>
      <c r="Y240">
        <v>1</v>
      </c>
      <c r="AA240" s="39" t="s">
        <v>42334</v>
      </c>
      <c r="AB240">
        <v>1</v>
      </c>
      <c r="AD240" s="39" t="s">
        <v>42344</v>
      </c>
      <c r="AE240">
        <v>1</v>
      </c>
      <c r="AG240" s="39" t="s">
        <v>42348</v>
      </c>
      <c r="AH240">
        <v>0</v>
      </c>
      <c r="AJ240" s="39" t="s">
        <v>42337</v>
      </c>
      <c r="AK240">
        <v>1</v>
      </c>
      <c r="AM240" s="39" t="s">
        <v>42345</v>
      </c>
      <c r="AN240">
        <v>1</v>
      </c>
      <c r="AP240" s="39" t="s">
        <v>42339</v>
      </c>
      <c r="AQ240">
        <v>1</v>
      </c>
      <c r="AS240" s="39" t="s">
        <v>42358</v>
      </c>
      <c r="AT240">
        <v>0</v>
      </c>
    </row>
    <row r="241" spans="1:46" x14ac:dyDescent="0.3">
      <c r="A241">
        <v>240</v>
      </c>
      <c r="B241" s="1">
        <v>45891.39880787037</v>
      </c>
      <c r="C241" s="1">
        <v>45891.399537037039</v>
      </c>
      <c r="D241" s="39" t="s">
        <v>4037</v>
      </c>
      <c r="E241" s="39" t="s">
        <v>4038</v>
      </c>
      <c r="F241">
        <v>7</v>
      </c>
      <c r="I241" s="39"/>
      <c r="L241">
        <v>6</v>
      </c>
      <c r="O241">
        <v>3</v>
      </c>
      <c r="R241" s="39" t="s">
        <v>42354</v>
      </c>
      <c r="S241">
        <v>0</v>
      </c>
      <c r="U241" s="39" t="s">
        <v>38984</v>
      </c>
      <c r="V241">
        <v>0</v>
      </c>
      <c r="X241" s="39" t="s">
        <v>35628</v>
      </c>
      <c r="Y241">
        <v>0</v>
      </c>
      <c r="AA241" s="39" t="s">
        <v>42334</v>
      </c>
      <c r="AB241">
        <v>1</v>
      </c>
      <c r="AD241" s="39" t="s">
        <v>42344</v>
      </c>
      <c r="AE241">
        <v>1</v>
      </c>
      <c r="AG241" s="39" t="s">
        <v>42336</v>
      </c>
      <c r="AH241">
        <v>1</v>
      </c>
      <c r="AJ241" s="39" t="s">
        <v>42337</v>
      </c>
      <c r="AK241">
        <v>1</v>
      </c>
      <c r="AM241" s="39" t="s">
        <v>42345</v>
      </c>
      <c r="AN241">
        <v>1</v>
      </c>
      <c r="AP241" s="39" t="s">
        <v>42339</v>
      </c>
      <c r="AQ241">
        <v>1</v>
      </c>
      <c r="AS241" s="39" t="s">
        <v>42346</v>
      </c>
      <c r="AT241">
        <v>1</v>
      </c>
    </row>
    <row r="242" spans="1:46" x14ac:dyDescent="0.3">
      <c r="A242">
        <v>241</v>
      </c>
      <c r="B242" s="1">
        <v>45891.394918981481</v>
      </c>
      <c r="C242" s="1">
        <v>45891.401562500003</v>
      </c>
      <c r="D242" s="39" t="s">
        <v>12254</v>
      </c>
      <c r="E242" s="39" t="s">
        <v>12255</v>
      </c>
      <c r="F242">
        <v>8</v>
      </c>
      <c r="I242" s="39"/>
      <c r="L242">
        <v>6</v>
      </c>
      <c r="O242">
        <v>19</v>
      </c>
      <c r="R242" s="39" t="s">
        <v>42354</v>
      </c>
      <c r="S242">
        <v>0</v>
      </c>
      <c r="U242" s="39" t="s">
        <v>35628</v>
      </c>
      <c r="V242">
        <v>1</v>
      </c>
      <c r="X242" s="39" t="s">
        <v>42343</v>
      </c>
      <c r="Y242">
        <v>1</v>
      </c>
      <c r="AA242" s="39" t="s">
        <v>42334</v>
      </c>
      <c r="AB242">
        <v>1</v>
      </c>
      <c r="AD242" s="39" t="s">
        <v>42344</v>
      </c>
      <c r="AE242">
        <v>1</v>
      </c>
      <c r="AG242" s="39" t="s">
        <v>42368</v>
      </c>
      <c r="AH242">
        <v>0</v>
      </c>
      <c r="AJ242" s="39" t="s">
        <v>42337</v>
      </c>
      <c r="AK242">
        <v>1</v>
      </c>
      <c r="AM242" s="39" t="s">
        <v>42345</v>
      </c>
      <c r="AN242">
        <v>1</v>
      </c>
      <c r="AP242" s="39" t="s">
        <v>42339</v>
      </c>
      <c r="AQ242">
        <v>1</v>
      </c>
      <c r="AS242" s="39" t="s">
        <v>42346</v>
      </c>
      <c r="AT242">
        <v>1</v>
      </c>
    </row>
    <row r="243" spans="1:46" x14ac:dyDescent="0.3">
      <c r="A243">
        <v>242</v>
      </c>
      <c r="B243" s="1">
        <v>45891.398229166669</v>
      </c>
      <c r="C243" s="1">
        <v>45891.401585648149</v>
      </c>
      <c r="D243" s="39" t="s">
        <v>4178</v>
      </c>
      <c r="E243" s="39" t="s">
        <v>4179</v>
      </c>
      <c r="F243">
        <v>9</v>
      </c>
      <c r="I243" s="39"/>
      <c r="L243">
        <v>6</v>
      </c>
      <c r="O243">
        <v>2</v>
      </c>
      <c r="R243" s="39" t="s">
        <v>42354</v>
      </c>
      <c r="S243">
        <v>0</v>
      </c>
      <c r="U243" s="39" t="s">
        <v>35628</v>
      </c>
      <c r="V243">
        <v>1</v>
      </c>
      <c r="X243" s="39" t="s">
        <v>42343</v>
      </c>
      <c r="Y243">
        <v>1</v>
      </c>
      <c r="AA243" s="39" t="s">
        <v>42334</v>
      </c>
      <c r="AB243">
        <v>1</v>
      </c>
      <c r="AD243" s="39" t="s">
        <v>42344</v>
      </c>
      <c r="AE243">
        <v>1</v>
      </c>
      <c r="AG243" s="39" t="s">
        <v>42336</v>
      </c>
      <c r="AH243">
        <v>1</v>
      </c>
      <c r="AJ243" s="39" t="s">
        <v>42337</v>
      </c>
      <c r="AK243">
        <v>1</v>
      </c>
      <c r="AM243" s="39" t="s">
        <v>42345</v>
      </c>
      <c r="AN243">
        <v>1</v>
      </c>
      <c r="AP243" s="39" t="s">
        <v>42339</v>
      </c>
      <c r="AQ243">
        <v>1</v>
      </c>
      <c r="AS243" s="39" t="s">
        <v>42346</v>
      </c>
      <c r="AT243">
        <v>1</v>
      </c>
    </row>
    <row r="244" spans="1:46" x14ac:dyDescent="0.3">
      <c r="A244">
        <v>243</v>
      </c>
      <c r="B244" s="1">
        <v>45891.402581018519</v>
      </c>
      <c r="C244" s="1">
        <v>45891.402731481481</v>
      </c>
      <c r="D244" s="39" t="s">
        <v>4170</v>
      </c>
      <c r="E244" s="39" t="s">
        <v>4171</v>
      </c>
      <c r="F244">
        <v>7</v>
      </c>
      <c r="I244" s="39"/>
      <c r="L244">
        <v>6</v>
      </c>
      <c r="O244">
        <v>33</v>
      </c>
      <c r="R244" s="39" t="s">
        <v>42347</v>
      </c>
      <c r="S244">
        <v>0</v>
      </c>
      <c r="U244" s="39" t="s">
        <v>42342</v>
      </c>
      <c r="V244">
        <v>0</v>
      </c>
      <c r="X244" s="39" t="s">
        <v>42343</v>
      </c>
      <c r="Y244">
        <v>1</v>
      </c>
      <c r="AA244" s="39" t="s">
        <v>42334</v>
      </c>
      <c r="AB244">
        <v>1</v>
      </c>
      <c r="AD244" s="39" t="s">
        <v>42335</v>
      </c>
      <c r="AE244">
        <v>0</v>
      </c>
      <c r="AG244" s="39" t="s">
        <v>42336</v>
      </c>
      <c r="AH244">
        <v>1</v>
      </c>
      <c r="AJ244" s="39" t="s">
        <v>42337</v>
      </c>
      <c r="AK244">
        <v>1</v>
      </c>
      <c r="AM244" s="39" t="s">
        <v>42345</v>
      </c>
      <c r="AN244">
        <v>1</v>
      </c>
      <c r="AP244" s="39" t="s">
        <v>42339</v>
      </c>
      <c r="AQ244">
        <v>1</v>
      </c>
      <c r="AS244" s="39" t="s">
        <v>42346</v>
      </c>
      <c r="AT244">
        <v>1</v>
      </c>
    </row>
    <row r="245" spans="1:46" x14ac:dyDescent="0.3">
      <c r="A245">
        <v>244</v>
      </c>
      <c r="B245" s="1">
        <v>45891.39912037037</v>
      </c>
      <c r="C245" s="1">
        <v>45891.402743055558</v>
      </c>
      <c r="D245" s="39" t="s">
        <v>4059</v>
      </c>
      <c r="E245" s="39" t="s">
        <v>4060</v>
      </c>
      <c r="F245">
        <v>9</v>
      </c>
      <c r="I245" s="39"/>
      <c r="L245">
        <v>6</v>
      </c>
      <c r="O245">
        <v>34</v>
      </c>
      <c r="R245" s="39" t="s">
        <v>42347</v>
      </c>
      <c r="S245">
        <v>0</v>
      </c>
      <c r="U245" s="39" t="s">
        <v>35628</v>
      </c>
      <c r="V245">
        <v>1</v>
      </c>
      <c r="X245" s="39" t="s">
        <v>42343</v>
      </c>
      <c r="Y245">
        <v>1</v>
      </c>
      <c r="AA245" s="39" t="s">
        <v>42334</v>
      </c>
      <c r="AB245">
        <v>1</v>
      </c>
      <c r="AD245" s="39" t="s">
        <v>42344</v>
      </c>
      <c r="AE245">
        <v>1</v>
      </c>
      <c r="AG245" s="39" t="s">
        <v>42336</v>
      </c>
      <c r="AH245">
        <v>1</v>
      </c>
      <c r="AJ245" s="39" t="s">
        <v>42337</v>
      </c>
      <c r="AK245">
        <v>1</v>
      </c>
      <c r="AM245" s="39" t="s">
        <v>42345</v>
      </c>
      <c r="AN245">
        <v>1</v>
      </c>
      <c r="AP245" s="39" t="s">
        <v>42339</v>
      </c>
      <c r="AQ245">
        <v>1</v>
      </c>
      <c r="AS245" s="39" t="s">
        <v>42346</v>
      </c>
      <c r="AT245">
        <v>1</v>
      </c>
    </row>
    <row r="246" spans="1:46" x14ac:dyDescent="0.3">
      <c r="A246">
        <v>245</v>
      </c>
      <c r="B246" s="1">
        <v>45891.40353009259</v>
      </c>
      <c r="C246" s="1">
        <v>45891.405046296299</v>
      </c>
      <c r="D246" s="39" t="s">
        <v>4022</v>
      </c>
      <c r="E246" s="39" t="s">
        <v>4023</v>
      </c>
      <c r="F246">
        <v>9</v>
      </c>
      <c r="I246" s="39"/>
      <c r="L246">
        <v>6</v>
      </c>
      <c r="O246">
        <v>9</v>
      </c>
      <c r="R246" s="39" t="s">
        <v>42341</v>
      </c>
      <c r="S246">
        <v>1</v>
      </c>
      <c r="U246" s="39" t="s">
        <v>35628</v>
      </c>
      <c r="V246">
        <v>1</v>
      </c>
      <c r="X246" s="39" t="s">
        <v>42343</v>
      </c>
      <c r="Y246">
        <v>1</v>
      </c>
      <c r="AA246" s="39" t="s">
        <v>42334</v>
      </c>
      <c r="AB246">
        <v>1</v>
      </c>
      <c r="AD246" s="39" t="s">
        <v>42335</v>
      </c>
      <c r="AE246">
        <v>0</v>
      </c>
      <c r="AG246" s="39" t="s">
        <v>42336</v>
      </c>
      <c r="AH246">
        <v>1</v>
      </c>
      <c r="AJ246" s="39" t="s">
        <v>42337</v>
      </c>
      <c r="AK246">
        <v>1</v>
      </c>
      <c r="AM246" s="39" t="s">
        <v>42345</v>
      </c>
      <c r="AN246">
        <v>1</v>
      </c>
      <c r="AP246" s="39" t="s">
        <v>42339</v>
      </c>
      <c r="AQ246">
        <v>1</v>
      </c>
      <c r="AS246" s="39" t="s">
        <v>42346</v>
      </c>
      <c r="AT246">
        <v>1</v>
      </c>
    </row>
    <row r="247" spans="1:46" x14ac:dyDescent="0.3">
      <c r="A247">
        <v>246</v>
      </c>
      <c r="B247" s="1">
        <v>45891.402291666665</v>
      </c>
      <c r="C247" s="1">
        <v>45891.406423611108</v>
      </c>
      <c r="D247" s="39" t="s">
        <v>4141</v>
      </c>
      <c r="E247" s="39" t="s">
        <v>4142</v>
      </c>
      <c r="F247">
        <v>8</v>
      </c>
      <c r="I247" s="39"/>
      <c r="L247">
        <v>6</v>
      </c>
      <c r="O247">
        <v>36</v>
      </c>
      <c r="R247" s="39" t="s">
        <v>42354</v>
      </c>
      <c r="S247">
        <v>0</v>
      </c>
      <c r="U247" s="39" t="s">
        <v>35628</v>
      </c>
      <c r="V247">
        <v>1</v>
      </c>
      <c r="X247" s="39" t="s">
        <v>42343</v>
      </c>
      <c r="Y247">
        <v>1</v>
      </c>
      <c r="AA247" s="39" t="s">
        <v>42334</v>
      </c>
      <c r="AB247">
        <v>1</v>
      </c>
      <c r="AD247" s="39" t="s">
        <v>42344</v>
      </c>
      <c r="AE247">
        <v>1</v>
      </c>
      <c r="AG247" s="39" t="s">
        <v>42336</v>
      </c>
      <c r="AH247">
        <v>1</v>
      </c>
      <c r="AJ247" s="39" t="s">
        <v>42337</v>
      </c>
      <c r="AK247">
        <v>1</v>
      </c>
      <c r="AM247" s="39" t="s">
        <v>42345</v>
      </c>
      <c r="AN247">
        <v>1</v>
      </c>
      <c r="AP247" s="39" t="s">
        <v>42339</v>
      </c>
      <c r="AQ247">
        <v>1</v>
      </c>
      <c r="AS247" s="39" t="s">
        <v>42358</v>
      </c>
      <c r="AT247">
        <v>0</v>
      </c>
    </row>
    <row r="248" spans="1:46" x14ac:dyDescent="0.3">
      <c r="A248">
        <v>247</v>
      </c>
      <c r="B248" s="1">
        <v>45891.402291666665</v>
      </c>
      <c r="C248" s="1">
        <v>45891.406967592593</v>
      </c>
      <c r="D248" s="39" t="s">
        <v>4524</v>
      </c>
      <c r="E248" s="39" t="s">
        <v>4525</v>
      </c>
      <c r="F248">
        <v>5</v>
      </c>
      <c r="I248" s="39"/>
      <c r="L248">
        <v>6</v>
      </c>
      <c r="O248">
        <v>30</v>
      </c>
      <c r="R248" s="39" t="s">
        <v>42347</v>
      </c>
      <c r="S248">
        <v>0</v>
      </c>
      <c r="U248" s="39" t="s">
        <v>42363</v>
      </c>
      <c r="V248">
        <v>0</v>
      </c>
      <c r="X248" s="39" t="s">
        <v>35628</v>
      </c>
      <c r="Y248">
        <v>0</v>
      </c>
      <c r="AA248" s="39" t="s">
        <v>42334</v>
      </c>
      <c r="AB248">
        <v>1</v>
      </c>
      <c r="AD248" s="39" t="s">
        <v>42344</v>
      </c>
      <c r="AE248">
        <v>1</v>
      </c>
      <c r="AG248" s="39" t="s">
        <v>42368</v>
      </c>
      <c r="AH248">
        <v>0</v>
      </c>
      <c r="AJ248" s="39" t="s">
        <v>42337</v>
      </c>
      <c r="AK248">
        <v>1</v>
      </c>
      <c r="AM248" s="39" t="s">
        <v>42352</v>
      </c>
      <c r="AN248">
        <v>0</v>
      </c>
      <c r="AP248" s="39" t="s">
        <v>42339</v>
      </c>
      <c r="AQ248">
        <v>1</v>
      </c>
      <c r="AS248" s="39" t="s">
        <v>42346</v>
      </c>
      <c r="AT248">
        <v>1</v>
      </c>
    </row>
    <row r="249" spans="1:46" x14ac:dyDescent="0.3">
      <c r="A249">
        <v>248</v>
      </c>
      <c r="B249" s="1">
        <v>45891.407280092593</v>
      </c>
      <c r="C249" s="1">
        <v>45891.411354166667</v>
      </c>
      <c r="D249" s="39" t="s">
        <v>4009</v>
      </c>
      <c r="E249" s="39" t="s">
        <v>4010</v>
      </c>
      <c r="F249">
        <v>8</v>
      </c>
      <c r="I249" s="39"/>
      <c r="L249">
        <v>6</v>
      </c>
      <c r="O249">
        <v>31</v>
      </c>
      <c r="R249" s="39" t="s">
        <v>42347</v>
      </c>
      <c r="S249">
        <v>0</v>
      </c>
      <c r="U249" s="39" t="s">
        <v>35628</v>
      </c>
      <c r="V249">
        <v>1</v>
      </c>
      <c r="X249" s="39" t="s">
        <v>42343</v>
      </c>
      <c r="Y249">
        <v>1</v>
      </c>
      <c r="AA249" s="39" t="s">
        <v>42350</v>
      </c>
      <c r="AB249">
        <v>0</v>
      </c>
      <c r="AD249" s="39" t="s">
        <v>42344</v>
      </c>
      <c r="AE249">
        <v>1</v>
      </c>
      <c r="AG249" s="39" t="s">
        <v>42336</v>
      </c>
      <c r="AH249">
        <v>1</v>
      </c>
      <c r="AJ249" s="39" t="s">
        <v>42337</v>
      </c>
      <c r="AK249">
        <v>1</v>
      </c>
      <c r="AM249" s="39" t="s">
        <v>42345</v>
      </c>
      <c r="AN249">
        <v>1</v>
      </c>
      <c r="AP249" s="39" t="s">
        <v>42339</v>
      </c>
      <c r="AQ249">
        <v>1</v>
      </c>
      <c r="AS249" s="39" t="s">
        <v>42346</v>
      </c>
      <c r="AT249">
        <v>1</v>
      </c>
    </row>
    <row r="250" spans="1:46" x14ac:dyDescent="0.3">
      <c r="A250">
        <v>249</v>
      </c>
      <c r="B250" s="1">
        <v>45891.409872685188</v>
      </c>
      <c r="C250" s="1">
        <v>45891.412199074075</v>
      </c>
      <c r="D250" s="39" t="s">
        <v>4091</v>
      </c>
      <c r="E250" s="39" t="s">
        <v>4092</v>
      </c>
      <c r="F250">
        <v>9</v>
      </c>
      <c r="I250" s="39"/>
      <c r="L250">
        <v>6</v>
      </c>
      <c r="O250">
        <v>23</v>
      </c>
      <c r="R250" s="39" t="s">
        <v>42347</v>
      </c>
      <c r="S250">
        <v>0</v>
      </c>
      <c r="U250" s="39" t="s">
        <v>35628</v>
      </c>
      <c r="V250">
        <v>1</v>
      </c>
      <c r="X250" s="39" t="s">
        <v>42343</v>
      </c>
      <c r="Y250">
        <v>1</v>
      </c>
      <c r="AA250" s="39" t="s">
        <v>42334</v>
      </c>
      <c r="AB250">
        <v>1</v>
      </c>
      <c r="AD250" s="39" t="s">
        <v>42344</v>
      </c>
      <c r="AE250">
        <v>1</v>
      </c>
      <c r="AG250" s="39" t="s">
        <v>42336</v>
      </c>
      <c r="AH250">
        <v>1</v>
      </c>
      <c r="AJ250" s="39" t="s">
        <v>42337</v>
      </c>
      <c r="AK250">
        <v>1</v>
      </c>
      <c r="AM250" s="39" t="s">
        <v>42345</v>
      </c>
      <c r="AN250">
        <v>1</v>
      </c>
      <c r="AP250" s="39" t="s">
        <v>42339</v>
      </c>
      <c r="AQ250">
        <v>1</v>
      </c>
      <c r="AS250" s="39" t="s">
        <v>42346</v>
      </c>
      <c r="AT250">
        <v>1</v>
      </c>
    </row>
    <row r="251" spans="1:46" x14ac:dyDescent="0.3">
      <c r="A251">
        <v>250</v>
      </c>
      <c r="B251" s="1">
        <v>45891.412928240738</v>
      </c>
      <c r="C251" s="1">
        <v>45891.415625000001</v>
      </c>
      <c r="D251" s="39" t="s">
        <v>4114</v>
      </c>
      <c r="E251" s="39" t="s">
        <v>4115</v>
      </c>
      <c r="F251">
        <v>7</v>
      </c>
      <c r="I251" s="39"/>
      <c r="L251">
        <v>6</v>
      </c>
      <c r="O251">
        <v>32</v>
      </c>
      <c r="R251" s="39" t="s">
        <v>42347</v>
      </c>
      <c r="S251">
        <v>0</v>
      </c>
      <c r="U251" s="39" t="s">
        <v>42342</v>
      </c>
      <c r="V251">
        <v>0</v>
      </c>
      <c r="X251" s="39" t="s">
        <v>42343</v>
      </c>
      <c r="Y251">
        <v>1</v>
      </c>
      <c r="AA251" s="39" t="s">
        <v>42350</v>
      </c>
      <c r="AB251">
        <v>0</v>
      </c>
      <c r="AD251" s="39" t="s">
        <v>42344</v>
      </c>
      <c r="AE251">
        <v>1</v>
      </c>
      <c r="AG251" s="39" t="s">
        <v>42336</v>
      </c>
      <c r="AH251">
        <v>1</v>
      </c>
      <c r="AJ251" s="39" t="s">
        <v>42337</v>
      </c>
      <c r="AK251">
        <v>1</v>
      </c>
      <c r="AM251" s="39" t="s">
        <v>42345</v>
      </c>
      <c r="AN251">
        <v>1</v>
      </c>
      <c r="AP251" s="39" t="s">
        <v>42339</v>
      </c>
      <c r="AQ251">
        <v>1</v>
      </c>
      <c r="AS251" s="39" t="s">
        <v>42346</v>
      </c>
      <c r="AT251">
        <v>1</v>
      </c>
    </row>
    <row r="252" spans="1:46" x14ac:dyDescent="0.3">
      <c r="A252">
        <v>251</v>
      </c>
      <c r="B252" s="1">
        <v>45891.420601851853</v>
      </c>
      <c r="C252" s="1">
        <v>45891.422268518516</v>
      </c>
      <c r="D252" s="39" t="s">
        <v>3961</v>
      </c>
      <c r="E252" s="39" t="s">
        <v>3962</v>
      </c>
      <c r="F252">
        <v>9</v>
      </c>
      <c r="I252" s="39"/>
      <c r="L252">
        <v>6</v>
      </c>
      <c r="O252">
        <v>1</v>
      </c>
      <c r="R252" s="39" t="s">
        <v>42333</v>
      </c>
      <c r="S252">
        <v>0</v>
      </c>
      <c r="U252" s="39" t="s">
        <v>35628</v>
      </c>
      <c r="V252">
        <v>1</v>
      </c>
      <c r="X252" s="39" t="s">
        <v>42343</v>
      </c>
      <c r="Y252">
        <v>1</v>
      </c>
      <c r="AA252" s="39" t="s">
        <v>42334</v>
      </c>
      <c r="AB252">
        <v>1</v>
      </c>
      <c r="AD252" s="39" t="s">
        <v>42344</v>
      </c>
      <c r="AE252">
        <v>1</v>
      </c>
      <c r="AG252" s="39" t="s">
        <v>42336</v>
      </c>
      <c r="AH252">
        <v>1</v>
      </c>
      <c r="AJ252" s="39" t="s">
        <v>42337</v>
      </c>
      <c r="AK252">
        <v>1</v>
      </c>
      <c r="AM252" s="39" t="s">
        <v>42345</v>
      </c>
      <c r="AN252">
        <v>1</v>
      </c>
      <c r="AP252" s="39" t="s">
        <v>42339</v>
      </c>
      <c r="AQ252">
        <v>1</v>
      </c>
      <c r="AS252" s="39" t="s">
        <v>42346</v>
      </c>
      <c r="AT252">
        <v>1</v>
      </c>
    </row>
    <row r="253" spans="1:46" x14ac:dyDescent="0.3">
      <c r="A253">
        <v>252</v>
      </c>
      <c r="B253" s="1">
        <v>45891.422430555554</v>
      </c>
      <c r="C253" s="1">
        <v>45891.423495370371</v>
      </c>
      <c r="D253" s="39" t="s">
        <v>3891</v>
      </c>
      <c r="E253" s="39" t="s">
        <v>3892</v>
      </c>
      <c r="F253">
        <v>6</v>
      </c>
      <c r="I253" s="39"/>
      <c r="L253">
        <v>6</v>
      </c>
      <c r="O253">
        <v>37</v>
      </c>
      <c r="R253" s="39" t="s">
        <v>42347</v>
      </c>
      <c r="S253">
        <v>0</v>
      </c>
      <c r="U253" s="39" t="s">
        <v>42342</v>
      </c>
      <c r="V253">
        <v>0</v>
      </c>
      <c r="X253" s="39" t="s">
        <v>42343</v>
      </c>
      <c r="Y253">
        <v>1</v>
      </c>
      <c r="AA253" s="39" t="s">
        <v>42361</v>
      </c>
      <c r="AB253">
        <v>0</v>
      </c>
      <c r="AD253" s="39" t="s">
        <v>42344</v>
      </c>
      <c r="AE253">
        <v>1</v>
      </c>
      <c r="AG253" s="39" t="s">
        <v>42336</v>
      </c>
      <c r="AH253">
        <v>1</v>
      </c>
      <c r="AJ253" s="39" t="s">
        <v>42337</v>
      </c>
      <c r="AK253">
        <v>1</v>
      </c>
      <c r="AM253" s="39" t="s">
        <v>42345</v>
      </c>
      <c r="AN253">
        <v>1</v>
      </c>
      <c r="AP253" s="39" t="s">
        <v>42339</v>
      </c>
      <c r="AQ253">
        <v>1</v>
      </c>
      <c r="AS253" s="39" t="s">
        <v>42353</v>
      </c>
      <c r="AT253">
        <v>0</v>
      </c>
    </row>
    <row r="254" spans="1:46" x14ac:dyDescent="0.3">
      <c r="A254">
        <v>253</v>
      </c>
      <c r="B254" s="1">
        <v>45891.425532407404</v>
      </c>
      <c r="C254" s="1">
        <v>45891.42560185185</v>
      </c>
      <c r="D254" s="39" t="s">
        <v>3987</v>
      </c>
      <c r="E254" s="39" t="s">
        <v>3988</v>
      </c>
      <c r="F254">
        <v>2</v>
      </c>
      <c r="I254" s="39"/>
      <c r="L254">
        <v>6</v>
      </c>
      <c r="O254">
        <v>13</v>
      </c>
      <c r="R254" s="39" t="s">
        <v>42347</v>
      </c>
      <c r="S254">
        <v>0</v>
      </c>
      <c r="U254" s="39" t="s">
        <v>42363</v>
      </c>
      <c r="V254">
        <v>0</v>
      </c>
      <c r="X254" s="39" t="s">
        <v>19936</v>
      </c>
      <c r="Y254">
        <v>0</v>
      </c>
      <c r="AA254" s="39" t="s">
        <v>42334</v>
      </c>
      <c r="AB254">
        <v>1</v>
      </c>
      <c r="AD254" s="39" t="s">
        <v>42344</v>
      </c>
      <c r="AE254">
        <v>1</v>
      </c>
      <c r="AG254" s="39" t="s">
        <v>42368</v>
      </c>
      <c r="AH254">
        <v>0</v>
      </c>
      <c r="AJ254" s="39" t="s">
        <v>42356</v>
      </c>
      <c r="AK254">
        <v>0</v>
      </c>
      <c r="AM254" s="39" t="s">
        <v>42351</v>
      </c>
      <c r="AN254">
        <v>0</v>
      </c>
      <c r="AP254" s="39" t="s">
        <v>42370</v>
      </c>
      <c r="AQ254">
        <v>0</v>
      </c>
      <c r="AS254" s="39" t="s">
        <v>42340</v>
      </c>
      <c r="AT254">
        <v>0</v>
      </c>
    </row>
    <row r="255" spans="1:46" x14ac:dyDescent="0.3">
      <c r="A255">
        <v>254</v>
      </c>
      <c r="B255" s="1">
        <v>45891.447743055556</v>
      </c>
      <c r="C255" s="1">
        <v>45891.44940972222</v>
      </c>
      <c r="D255" s="39" t="s">
        <v>3838</v>
      </c>
      <c r="E255" s="39" t="s">
        <v>3839</v>
      </c>
      <c r="F255">
        <v>5</v>
      </c>
      <c r="I255" s="39"/>
      <c r="L255">
        <v>9</v>
      </c>
      <c r="O255">
        <v>25</v>
      </c>
      <c r="R255" s="39" t="s">
        <v>42354</v>
      </c>
      <c r="S255">
        <v>0</v>
      </c>
      <c r="U255" s="39" t="s">
        <v>35628</v>
      </c>
      <c r="V255">
        <v>1</v>
      </c>
      <c r="X255" s="39" t="s">
        <v>19936</v>
      </c>
      <c r="Y255">
        <v>0</v>
      </c>
      <c r="AA255" s="39" t="s">
        <v>42334</v>
      </c>
      <c r="AB255">
        <v>1</v>
      </c>
      <c r="AD255" s="39" t="s">
        <v>42365</v>
      </c>
      <c r="AE255">
        <v>0</v>
      </c>
      <c r="AG255" s="39" t="s">
        <v>42336</v>
      </c>
      <c r="AH255">
        <v>1</v>
      </c>
      <c r="AJ255" s="39" t="s">
        <v>42337</v>
      </c>
      <c r="AK255">
        <v>1</v>
      </c>
      <c r="AM255" s="39" t="s">
        <v>42351</v>
      </c>
      <c r="AN255">
        <v>0</v>
      </c>
      <c r="AP255" s="39" t="s">
        <v>42360</v>
      </c>
      <c r="AQ255">
        <v>0</v>
      </c>
      <c r="AS255" s="39" t="s">
        <v>42346</v>
      </c>
      <c r="AT255">
        <v>1</v>
      </c>
    </row>
    <row r="256" spans="1:46" x14ac:dyDescent="0.3">
      <c r="A256">
        <v>255</v>
      </c>
      <c r="B256" s="1">
        <v>45891.483020833337</v>
      </c>
      <c r="C256" s="1">
        <v>45891.484965277778</v>
      </c>
      <c r="D256" s="39" t="s">
        <v>2506</v>
      </c>
      <c r="E256" s="39" t="s">
        <v>2507</v>
      </c>
      <c r="F256">
        <v>5</v>
      </c>
      <c r="I256" s="39"/>
      <c r="L256">
        <v>9</v>
      </c>
      <c r="O256">
        <v>32</v>
      </c>
      <c r="R256" s="39" t="s">
        <v>42354</v>
      </c>
      <c r="S256">
        <v>0</v>
      </c>
      <c r="U256" s="39" t="s">
        <v>35628</v>
      </c>
      <c r="V256">
        <v>1</v>
      </c>
      <c r="X256" s="39" t="s">
        <v>19936</v>
      </c>
      <c r="Y256">
        <v>0</v>
      </c>
      <c r="AA256" s="39" t="s">
        <v>42334</v>
      </c>
      <c r="AB256">
        <v>1</v>
      </c>
      <c r="AD256" s="39" t="s">
        <v>42365</v>
      </c>
      <c r="AE256">
        <v>0</v>
      </c>
      <c r="AG256" s="39" t="s">
        <v>42336</v>
      </c>
      <c r="AH256">
        <v>1</v>
      </c>
      <c r="AJ256" s="39" t="s">
        <v>42337</v>
      </c>
      <c r="AK256">
        <v>1</v>
      </c>
      <c r="AM256" s="39" t="s">
        <v>42351</v>
      </c>
      <c r="AN256">
        <v>0</v>
      </c>
      <c r="AP256" s="39" t="s">
        <v>42360</v>
      </c>
      <c r="AQ256">
        <v>0</v>
      </c>
      <c r="AS256" s="39" t="s">
        <v>42346</v>
      </c>
      <c r="AT256">
        <v>1</v>
      </c>
    </row>
    <row r="257" spans="1:46" x14ac:dyDescent="0.3">
      <c r="A257">
        <v>256</v>
      </c>
      <c r="B257" s="1">
        <v>45891.550891203704</v>
      </c>
      <c r="C257" s="1">
        <v>45891.553449074076</v>
      </c>
      <c r="D257" s="39" t="s">
        <v>4238</v>
      </c>
      <c r="E257" s="39" t="s">
        <v>4239</v>
      </c>
      <c r="F257">
        <v>4</v>
      </c>
      <c r="I257" s="39"/>
      <c r="L257">
        <v>7</v>
      </c>
      <c r="O257">
        <v>19</v>
      </c>
      <c r="R257" s="39" t="s">
        <v>42333</v>
      </c>
      <c r="S257">
        <v>0</v>
      </c>
      <c r="U257" s="39" t="s">
        <v>35628</v>
      </c>
      <c r="V257">
        <v>1</v>
      </c>
      <c r="X257" s="39" t="s">
        <v>19936</v>
      </c>
      <c r="Y257">
        <v>0</v>
      </c>
      <c r="AA257" s="39" t="s">
        <v>42334</v>
      </c>
      <c r="AB257">
        <v>1</v>
      </c>
      <c r="AD257" s="39" t="s">
        <v>42335</v>
      </c>
      <c r="AE257">
        <v>0</v>
      </c>
      <c r="AG257" s="39" t="s">
        <v>42368</v>
      </c>
      <c r="AH257">
        <v>0</v>
      </c>
      <c r="AJ257" s="39" t="s">
        <v>42337</v>
      </c>
      <c r="AK257">
        <v>1</v>
      </c>
      <c r="AM257" s="39" t="s">
        <v>42338</v>
      </c>
      <c r="AN257">
        <v>0</v>
      </c>
      <c r="AP257" s="39" t="s">
        <v>42339</v>
      </c>
      <c r="AQ257">
        <v>1</v>
      </c>
      <c r="AS257" s="39" t="s">
        <v>42358</v>
      </c>
      <c r="AT257">
        <v>0</v>
      </c>
    </row>
    <row r="258" spans="1:46" x14ac:dyDescent="0.3">
      <c r="A258">
        <v>257</v>
      </c>
      <c r="B258" s="1">
        <v>45891.551099537035</v>
      </c>
      <c r="C258" s="1">
        <v>45891.555069444446</v>
      </c>
      <c r="D258" s="39" t="s">
        <v>4334</v>
      </c>
      <c r="E258" s="39" t="s">
        <v>4335</v>
      </c>
      <c r="F258">
        <v>8</v>
      </c>
      <c r="I258" s="39"/>
      <c r="L258">
        <v>7</v>
      </c>
      <c r="O258">
        <v>23</v>
      </c>
      <c r="R258" s="39" t="s">
        <v>42347</v>
      </c>
      <c r="S258">
        <v>0</v>
      </c>
      <c r="U258" s="39" t="s">
        <v>35628</v>
      </c>
      <c r="V258">
        <v>1</v>
      </c>
      <c r="X258" s="39" t="s">
        <v>42343</v>
      </c>
      <c r="Y258">
        <v>1</v>
      </c>
      <c r="AA258" s="39" t="s">
        <v>42334</v>
      </c>
      <c r="AB258">
        <v>1</v>
      </c>
      <c r="AD258" s="39" t="s">
        <v>42344</v>
      </c>
      <c r="AE258">
        <v>1</v>
      </c>
      <c r="AG258" s="39" t="s">
        <v>42336</v>
      </c>
      <c r="AH258">
        <v>1</v>
      </c>
      <c r="AJ258" s="39" t="s">
        <v>42337</v>
      </c>
      <c r="AK258">
        <v>1</v>
      </c>
      <c r="AM258" s="39" t="s">
        <v>42352</v>
      </c>
      <c r="AN258">
        <v>0</v>
      </c>
      <c r="AP258" s="39" t="s">
        <v>42339</v>
      </c>
      <c r="AQ258">
        <v>1</v>
      </c>
      <c r="AS258" s="39" t="s">
        <v>42346</v>
      </c>
      <c r="AT258">
        <v>1</v>
      </c>
    </row>
    <row r="259" spans="1:46" x14ac:dyDescent="0.3">
      <c r="A259">
        <v>258</v>
      </c>
      <c r="B259" s="1">
        <v>45891.552175925928</v>
      </c>
      <c r="C259" s="1">
        <v>45891.555277777778</v>
      </c>
      <c r="D259" s="39" t="s">
        <v>14435</v>
      </c>
      <c r="E259" s="39" t="s">
        <v>14436</v>
      </c>
      <c r="F259">
        <v>9</v>
      </c>
      <c r="I259" s="39"/>
      <c r="L259">
        <v>7</v>
      </c>
      <c r="O259">
        <v>16</v>
      </c>
      <c r="R259" s="39" t="s">
        <v>42347</v>
      </c>
      <c r="S259">
        <v>0</v>
      </c>
      <c r="U259" s="39" t="s">
        <v>35628</v>
      </c>
      <c r="V259">
        <v>1</v>
      </c>
      <c r="X259" s="39" t="s">
        <v>42343</v>
      </c>
      <c r="Y259">
        <v>1</v>
      </c>
      <c r="AA259" s="39" t="s">
        <v>42334</v>
      </c>
      <c r="AB259">
        <v>1</v>
      </c>
      <c r="AD259" s="39" t="s">
        <v>42344</v>
      </c>
      <c r="AE259">
        <v>1</v>
      </c>
      <c r="AG259" s="39" t="s">
        <v>42336</v>
      </c>
      <c r="AH259">
        <v>1</v>
      </c>
      <c r="AJ259" s="39" t="s">
        <v>42337</v>
      </c>
      <c r="AK259">
        <v>1</v>
      </c>
      <c r="AM259" s="39" t="s">
        <v>42345</v>
      </c>
      <c r="AN259">
        <v>1</v>
      </c>
      <c r="AP259" s="39" t="s">
        <v>42339</v>
      </c>
      <c r="AQ259">
        <v>1</v>
      </c>
      <c r="AS259" s="39" t="s">
        <v>42346</v>
      </c>
      <c r="AT259">
        <v>1</v>
      </c>
    </row>
    <row r="260" spans="1:46" x14ac:dyDescent="0.3">
      <c r="A260">
        <v>259</v>
      </c>
      <c r="B260" s="1">
        <v>45891.552615740744</v>
      </c>
      <c r="C260" s="1">
        <v>45891.555439814816</v>
      </c>
      <c r="D260" s="39" t="s">
        <v>4201</v>
      </c>
      <c r="E260" s="39" t="s">
        <v>4202</v>
      </c>
      <c r="F260">
        <v>6</v>
      </c>
      <c r="I260" s="39"/>
      <c r="L260">
        <v>7</v>
      </c>
      <c r="O260">
        <v>1</v>
      </c>
      <c r="R260" s="39" t="s">
        <v>42333</v>
      </c>
      <c r="S260">
        <v>0</v>
      </c>
      <c r="U260" s="39" t="s">
        <v>38984</v>
      </c>
      <c r="V260">
        <v>0</v>
      </c>
      <c r="X260" s="39" t="s">
        <v>19936</v>
      </c>
      <c r="Y260">
        <v>0</v>
      </c>
      <c r="AA260" s="39" t="s">
        <v>42334</v>
      </c>
      <c r="AB260">
        <v>1</v>
      </c>
      <c r="AD260" s="39" t="s">
        <v>42365</v>
      </c>
      <c r="AE260">
        <v>0</v>
      </c>
      <c r="AG260" s="39" t="s">
        <v>42336</v>
      </c>
      <c r="AH260">
        <v>1</v>
      </c>
      <c r="AJ260" s="39" t="s">
        <v>42337</v>
      </c>
      <c r="AK260">
        <v>1</v>
      </c>
      <c r="AM260" s="39" t="s">
        <v>42345</v>
      </c>
      <c r="AN260">
        <v>1</v>
      </c>
      <c r="AP260" s="39" t="s">
        <v>42339</v>
      </c>
      <c r="AQ260">
        <v>1</v>
      </c>
      <c r="AS260" s="39" t="s">
        <v>42346</v>
      </c>
      <c r="AT260">
        <v>1</v>
      </c>
    </row>
    <row r="261" spans="1:46" x14ac:dyDescent="0.3">
      <c r="A261">
        <v>260</v>
      </c>
      <c r="B261" s="1">
        <v>45891.554039351853</v>
      </c>
      <c r="C261" s="1">
        <v>45891.555717592593</v>
      </c>
      <c r="D261" s="39" t="s">
        <v>14403</v>
      </c>
      <c r="E261" s="39" t="s">
        <v>14404</v>
      </c>
      <c r="F261">
        <v>2</v>
      </c>
      <c r="I261" s="39"/>
      <c r="L261">
        <v>7</v>
      </c>
      <c r="O261">
        <v>20</v>
      </c>
      <c r="R261" s="39" t="s">
        <v>42347</v>
      </c>
      <c r="S261">
        <v>0</v>
      </c>
      <c r="U261" s="39" t="s">
        <v>42363</v>
      </c>
      <c r="V261">
        <v>0</v>
      </c>
      <c r="X261" s="39" t="s">
        <v>35872</v>
      </c>
      <c r="Y261">
        <v>0</v>
      </c>
      <c r="AA261" s="39" t="s">
        <v>42362</v>
      </c>
      <c r="AB261">
        <v>0</v>
      </c>
      <c r="AD261" s="39" t="s">
        <v>42365</v>
      </c>
      <c r="AE261">
        <v>0</v>
      </c>
      <c r="AG261" s="39" t="s">
        <v>42348</v>
      </c>
      <c r="AH261">
        <v>0</v>
      </c>
      <c r="AJ261" s="39" t="s">
        <v>42337</v>
      </c>
      <c r="AK261">
        <v>1</v>
      </c>
      <c r="AM261" s="39" t="s">
        <v>42352</v>
      </c>
      <c r="AN261">
        <v>0</v>
      </c>
      <c r="AP261" s="39" t="s">
        <v>42339</v>
      </c>
      <c r="AQ261">
        <v>1</v>
      </c>
      <c r="AS261" s="39" t="s">
        <v>42353</v>
      </c>
      <c r="AT261">
        <v>0</v>
      </c>
    </row>
    <row r="262" spans="1:46" x14ac:dyDescent="0.3">
      <c r="A262">
        <v>261</v>
      </c>
      <c r="B262" s="1">
        <v>45891.55269675926</v>
      </c>
      <c r="C262" s="1">
        <v>45891.555787037039</v>
      </c>
      <c r="D262" s="39" t="s">
        <v>4371</v>
      </c>
      <c r="E262" s="39" t="s">
        <v>4372</v>
      </c>
      <c r="F262">
        <v>8</v>
      </c>
      <c r="I262" s="39"/>
      <c r="L262">
        <v>7</v>
      </c>
      <c r="O262">
        <v>5</v>
      </c>
      <c r="R262" s="39" t="s">
        <v>42333</v>
      </c>
      <c r="S262">
        <v>0</v>
      </c>
      <c r="U262" s="39" t="s">
        <v>35628</v>
      </c>
      <c r="V262">
        <v>1</v>
      </c>
      <c r="X262" s="39" t="s">
        <v>42343</v>
      </c>
      <c r="Y262">
        <v>1</v>
      </c>
      <c r="AA262" s="39" t="s">
        <v>42350</v>
      </c>
      <c r="AB262">
        <v>0</v>
      </c>
      <c r="AD262" s="39" t="s">
        <v>42344</v>
      </c>
      <c r="AE262">
        <v>1</v>
      </c>
      <c r="AG262" s="39" t="s">
        <v>42336</v>
      </c>
      <c r="AH262">
        <v>1</v>
      </c>
      <c r="AJ262" s="39" t="s">
        <v>42337</v>
      </c>
      <c r="AK262">
        <v>1</v>
      </c>
      <c r="AM262" s="39" t="s">
        <v>42345</v>
      </c>
      <c r="AN262">
        <v>1</v>
      </c>
      <c r="AP262" s="39" t="s">
        <v>42339</v>
      </c>
      <c r="AQ262">
        <v>1</v>
      </c>
      <c r="AS262" s="39" t="s">
        <v>42346</v>
      </c>
      <c r="AT262">
        <v>1</v>
      </c>
    </row>
    <row r="263" spans="1:46" x14ac:dyDescent="0.3">
      <c r="A263">
        <v>262</v>
      </c>
      <c r="B263" s="1">
        <v>45891.553784722222</v>
      </c>
      <c r="C263" s="1">
        <v>45891.55736111111</v>
      </c>
      <c r="D263" s="39" t="s">
        <v>4276</v>
      </c>
      <c r="E263" s="39" t="s">
        <v>4277</v>
      </c>
      <c r="F263">
        <v>7</v>
      </c>
      <c r="I263" s="39"/>
      <c r="L263">
        <v>7</v>
      </c>
      <c r="O263">
        <v>4</v>
      </c>
      <c r="R263" s="39" t="s">
        <v>42354</v>
      </c>
      <c r="S263">
        <v>0</v>
      </c>
      <c r="U263" s="39" t="s">
        <v>35628</v>
      </c>
      <c r="V263">
        <v>1</v>
      </c>
      <c r="X263" s="39" t="s">
        <v>42343</v>
      </c>
      <c r="Y263">
        <v>1</v>
      </c>
      <c r="AA263" s="39" t="s">
        <v>42334</v>
      </c>
      <c r="AB263">
        <v>1</v>
      </c>
      <c r="AD263" s="39" t="s">
        <v>42335</v>
      </c>
      <c r="AE263">
        <v>0</v>
      </c>
      <c r="AG263" s="39" t="s">
        <v>42336</v>
      </c>
      <c r="AH263">
        <v>1</v>
      </c>
      <c r="AJ263" s="39" t="s">
        <v>42337</v>
      </c>
      <c r="AK263">
        <v>1</v>
      </c>
      <c r="AM263" s="39" t="s">
        <v>42345</v>
      </c>
      <c r="AN263">
        <v>1</v>
      </c>
      <c r="AP263" s="39" t="s">
        <v>42339</v>
      </c>
      <c r="AQ263">
        <v>1</v>
      </c>
      <c r="AS263" s="39" t="s">
        <v>42340</v>
      </c>
      <c r="AT263">
        <v>0</v>
      </c>
    </row>
    <row r="264" spans="1:46" x14ac:dyDescent="0.3">
      <c r="A264">
        <v>263</v>
      </c>
      <c r="B264" s="1">
        <v>45891.550335648149</v>
      </c>
      <c r="C264" s="1">
        <v>45891.558229166665</v>
      </c>
      <c r="D264" s="39" t="s">
        <v>4246</v>
      </c>
      <c r="E264" s="39" t="s">
        <v>4247</v>
      </c>
      <c r="F264">
        <v>6</v>
      </c>
      <c r="I264" s="39"/>
      <c r="L264">
        <v>7</v>
      </c>
      <c r="O264">
        <v>24</v>
      </c>
      <c r="R264" s="39" t="s">
        <v>42354</v>
      </c>
      <c r="S264">
        <v>0</v>
      </c>
      <c r="U264" s="39" t="s">
        <v>35628</v>
      </c>
      <c r="V264">
        <v>1</v>
      </c>
      <c r="X264" s="39" t="s">
        <v>35872</v>
      </c>
      <c r="Y264">
        <v>0</v>
      </c>
      <c r="AA264" s="39" t="s">
        <v>42362</v>
      </c>
      <c r="AB264">
        <v>0</v>
      </c>
      <c r="AD264" s="39" t="s">
        <v>42344</v>
      </c>
      <c r="AE264">
        <v>1</v>
      </c>
      <c r="AG264" s="39" t="s">
        <v>42336</v>
      </c>
      <c r="AH264">
        <v>1</v>
      </c>
      <c r="AJ264" s="39" t="s">
        <v>42337</v>
      </c>
      <c r="AK264">
        <v>1</v>
      </c>
      <c r="AM264" s="39" t="s">
        <v>42352</v>
      </c>
      <c r="AN264">
        <v>0</v>
      </c>
      <c r="AP264" s="39" t="s">
        <v>42339</v>
      </c>
      <c r="AQ264">
        <v>1</v>
      </c>
      <c r="AS264" s="39" t="s">
        <v>42346</v>
      </c>
      <c r="AT264">
        <v>1</v>
      </c>
    </row>
    <row r="265" spans="1:46" x14ac:dyDescent="0.3">
      <c r="A265">
        <v>264</v>
      </c>
      <c r="B265" s="1">
        <v>45891.555844907409</v>
      </c>
      <c r="C265" s="1">
        <v>45891.559467592589</v>
      </c>
      <c r="D265" s="39" t="s">
        <v>4395</v>
      </c>
      <c r="E265" s="39" t="s">
        <v>4396</v>
      </c>
      <c r="F265">
        <v>9</v>
      </c>
      <c r="I265" s="39"/>
      <c r="L265">
        <v>7</v>
      </c>
      <c r="O265">
        <v>18</v>
      </c>
      <c r="R265" s="39" t="s">
        <v>42347</v>
      </c>
      <c r="S265">
        <v>0</v>
      </c>
      <c r="U265" s="39" t="s">
        <v>35628</v>
      </c>
      <c r="V265">
        <v>1</v>
      </c>
      <c r="X265" s="39" t="s">
        <v>42343</v>
      </c>
      <c r="Y265">
        <v>1</v>
      </c>
      <c r="AA265" s="39" t="s">
        <v>42334</v>
      </c>
      <c r="AB265">
        <v>1</v>
      </c>
      <c r="AD265" s="39" t="s">
        <v>42344</v>
      </c>
      <c r="AE265">
        <v>1</v>
      </c>
      <c r="AG265" s="39" t="s">
        <v>42336</v>
      </c>
      <c r="AH265">
        <v>1</v>
      </c>
      <c r="AJ265" s="39" t="s">
        <v>42337</v>
      </c>
      <c r="AK265">
        <v>1</v>
      </c>
      <c r="AM265" s="39" t="s">
        <v>42345</v>
      </c>
      <c r="AN265">
        <v>1</v>
      </c>
      <c r="AP265" s="39" t="s">
        <v>42339</v>
      </c>
      <c r="AQ265">
        <v>1</v>
      </c>
      <c r="AS265" s="39" t="s">
        <v>42346</v>
      </c>
      <c r="AT265">
        <v>1</v>
      </c>
    </row>
    <row r="266" spans="1:46" x14ac:dyDescent="0.3">
      <c r="A266">
        <v>265</v>
      </c>
      <c r="B266" s="1">
        <v>45891.555868055555</v>
      </c>
      <c r="C266" s="1">
        <v>45891.559571759259</v>
      </c>
      <c r="D266" s="39" t="s">
        <v>4188</v>
      </c>
      <c r="E266" s="39" t="s">
        <v>4189</v>
      </c>
      <c r="F266">
        <v>8</v>
      </c>
      <c r="I266" s="39"/>
      <c r="L266">
        <v>7</v>
      </c>
      <c r="O266">
        <v>17</v>
      </c>
      <c r="R266" s="39" t="s">
        <v>42333</v>
      </c>
      <c r="S266">
        <v>0</v>
      </c>
      <c r="U266" s="39" t="s">
        <v>35628</v>
      </c>
      <c r="V266">
        <v>1</v>
      </c>
      <c r="X266" s="39" t="s">
        <v>42343</v>
      </c>
      <c r="Y266">
        <v>1</v>
      </c>
      <c r="AA266" s="39" t="s">
        <v>42334</v>
      </c>
      <c r="AB266">
        <v>1</v>
      </c>
      <c r="AD266" s="39" t="s">
        <v>42344</v>
      </c>
      <c r="AE266">
        <v>1</v>
      </c>
      <c r="AG266" s="39" t="s">
        <v>42336</v>
      </c>
      <c r="AH266">
        <v>1</v>
      </c>
      <c r="AJ266" s="39" t="s">
        <v>42337</v>
      </c>
      <c r="AK266">
        <v>1</v>
      </c>
      <c r="AM266" s="39" t="s">
        <v>42345</v>
      </c>
      <c r="AN266">
        <v>1</v>
      </c>
      <c r="AP266" s="39" t="s">
        <v>42339</v>
      </c>
      <c r="AQ266">
        <v>1</v>
      </c>
      <c r="AS266" s="39" t="s">
        <v>42358</v>
      </c>
      <c r="AT266">
        <v>0</v>
      </c>
    </row>
    <row r="267" spans="1:46" x14ac:dyDescent="0.3">
      <c r="A267">
        <v>266</v>
      </c>
      <c r="B267" s="1">
        <v>45891.55505787037</v>
      </c>
      <c r="C267" s="1">
        <v>45891.559675925928</v>
      </c>
      <c r="D267" s="39" t="s">
        <v>4381</v>
      </c>
      <c r="E267" s="39" t="s">
        <v>4382</v>
      </c>
      <c r="F267">
        <v>8</v>
      </c>
      <c r="I267" s="39"/>
      <c r="L267">
        <v>7</v>
      </c>
      <c r="O267">
        <v>6</v>
      </c>
      <c r="R267" s="39" t="s">
        <v>42333</v>
      </c>
      <c r="S267">
        <v>0</v>
      </c>
      <c r="U267" s="39" t="s">
        <v>35628</v>
      </c>
      <c r="V267">
        <v>1</v>
      </c>
      <c r="X267" s="39" t="s">
        <v>42343</v>
      </c>
      <c r="Y267">
        <v>1</v>
      </c>
      <c r="AA267" s="39" t="s">
        <v>42334</v>
      </c>
      <c r="AB267">
        <v>1</v>
      </c>
      <c r="AD267" s="39" t="s">
        <v>42335</v>
      </c>
      <c r="AE267">
        <v>0</v>
      </c>
      <c r="AG267" s="39" t="s">
        <v>42336</v>
      </c>
      <c r="AH267">
        <v>1</v>
      </c>
      <c r="AJ267" s="39" t="s">
        <v>42337</v>
      </c>
      <c r="AK267">
        <v>1</v>
      </c>
      <c r="AM267" s="39" t="s">
        <v>42345</v>
      </c>
      <c r="AN267">
        <v>1</v>
      </c>
      <c r="AP267" s="39" t="s">
        <v>42339</v>
      </c>
      <c r="AQ267">
        <v>1</v>
      </c>
      <c r="AS267" s="39" t="s">
        <v>42346</v>
      </c>
      <c r="AT267">
        <v>1</v>
      </c>
    </row>
    <row r="268" spans="1:46" x14ac:dyDescent="0.3">
      <c r="A268">
        <v>267</v>
      </c>
      <c r="B268" s="1">
        <v>45891.557557870372</v>
      </c>
      <c r="C268" s="1">
        <v>45891.56045138889</v>
      </c>
      <c r="D268" s="39" t="s">
        <v>4447</v>
      </c>
      <c r="E268" s="39" t="s">
        <v>4448</v>
      </c>
      <c r="F268">
        <v>9</v>
      </c>
      <c r="I268" s="39"/>
      <c r="L268">
        <v>7</v>
      </c>
      <c r="O268">
        <v>29</v>
      </c>
      <c r="R268" s="39" t="s">
        <v>42333</v>
      </c>
      <c r="S268">
        <v>0</v>
      </c>
      <c r="U268" s="39" t="s">
        <v>35628</v>
      </c>
      <c r="V268">
        <v>1</v>
      </c>
      <c r="X268" s="39" t="s">
        <v>42343</v>
      </c>
      <c r="Y268">
        <v>1</v>
      </c>
      <c r="AA268" s="39" t="s">
        <v>42334</v>
      </c>
      <c r="AB268">
        <v>1</v>
      </c>
      <c r="AD268" s="39" t="s">
        <v>42344</v>
      </c>
      <c r="AE268">
        <v>1</v>
      </c>
      <c r="AG268" s="39" t="s">
        <v>42336</v>
      </c>
      <c r="AH268">
        <v>1</v>
      </c>
      <c r="AJ268" s="39" t="s">
        <v>42337</v>
      </c>
      <c r="AK268">
        <v>1</v>
      </c>
      <c r="AM268" s="39" t="s">
        <v>42345</v>
      </c>
      <c r="AN268">
        <v>1</v>
      </c>
      <c r="AP268" s="39" t="s">
        <v>42339</v>
      </c>
      <c r="AQ268">
        <v>1</v>
      </c>
      <c r="AS268" s="39" t="s">
        <v>42346</v>
      </c>
      <c r="AT268">
        <v>1</v>
      </c>
    </row>
    <row r="269" spans="1:46" x14ac:dyDescent="0.3">
      <c r="A269">
        <v>268</v>
      </c>
      <c r="B269" s="1">
        <v>45891.557789351849</v>
      </c>
      <c r="C269" s="1">
        <v>45891.56050925926</v>
      </c>
      <c r="D269" s="39" t="s">
        <v>4315</v>
      </c>
      <c r="E269" s="39" t="s">
        <v>4316</v>
      </c>
      <c r="F269">
        <v>7</v>
      </c>
      <c r="I269" s="39"/>
      <c r="L269">
        <v>7</v>
      </c>
      <c r="O269">
        <v>32</v>
      </c>
      <c r="R269" s="39" t="s">
        <v>42354</v>
      </c>
      <c r="S269">
        <v>0</v>
      </c>
      <c r="U269" s="39" t="s">
        <v>35628</v>
      </c>
      <c r="V269">
        <v>1</v>
      </c>
      <c r="X269" s="39" t="s">
        <v>35628</v>
      </c>
      <c r="Y269">
        <v>0</v>
      </c>
      <c r="AA269" s="39" t="s">
        <v>42334</v>
      </c>
      <c r="AB269">
        <v>1</v>
      </c>
      <c r="AD269" s="39" t="s">
        <v>42344</v>
      </c>
      <c r="AE269">
        <v>1</v>
      </c>
      <c r="AG269" s="39" t="s">
        <v>42336</v>
      </c>
      <c r="AH269">
        <v>1</v>
      </c>
      <c r="AJ269" s="39" t="s">
        <v>42337</v>
      </c>
      <c r="AK269">
        <v>1</v>
      </c>
      <c r="AM269" s="39" t="s">
        <v>42352</v>
      </c>
      <c r="AN269">
        <v>0</v>
      </c>
      <c r="AP269" s="39" t="s">
        <v>42339</v>
      </c>
      <c r="AQ269">
        <v>1</v>
      </c>
      <c r="AS269" s="39" t="s">
        <v>42346</v>
      </c>
      <c r="AT269">
        <v>1</v>
      </c>
    </row>
    <row r="270" spans="1:46" x14ac:dyDescent="0.3">
      <c r="A270">
        <v>269</v>
      </c>
      <c r="B270" s="1">
        <v>45891.556562500002</v>
      </c>
      <c r="C270" s="1">
        <v>45891.560844907406</v>
      </c>
      <c r="D270" s="39" t="s">
        <v>4259</v>
      </c>
      <c r="E270" s="39" t="s">
        <v>4260</v>
      </c>
      <c r="F270">
        <v>8</v>
      </c>
      <c r="I270" s="39"/>
      <c r="L270">
        <v>7</v>
      </c>
      <c r="O270">
        <v>9</v>
      </c>
      <c r="R270" s="39" t="s">
        <v>42354</v>
      </c>
      <c r="S270">
        <v>0</v>
      </c>
      <c r="U270" s="39" t="s">
        <v>35628</v>
      </c>
      <c r="V270">
        <v>1</v>
      </c>
      <c r="X270" s="39" t="s">
        <v>19936</v>
      </c>
      <c r="Y270">
        <v>0</v>
      </c>
      <c r="AA270" s="39" t="s">
        <v>42334</v>
      </c>
      <c r="AB270">
        <v>1</v>
      </c>
      <c r="AD270" s="39" t="s">
        <v>42344</v>
      </c>
      <c r="AE270">
        <v>1</v>
      </c>
      <c r="AG270" s="39" t="s">
        <v>42336</v>
      </c>
      <c r="AH270">
        <v>1</v>
      </c>
      <c r="AJ270" s="39" t="s">
        <v>42337</v>
      </c>
      <c r="AK270">
        <v>1</v>
      </c>
      <c r="AM270" s="39" t="s">
        <v>42345</v>
      </c>
      <c r="AN270">
        <v>1</v>
      </c>
      <c r="AP270" s="39" t="s">
        <v>42339</v>
      </c>
      <c r="AQ270">
        <v>1</v>
      </c>
      <c r="AS270" s="39" t="s">
        <v>42346</v>
      </c>
      <c r="AT270">
        <v>1</v>
      </c>
    </row>
    <row r="271" spans="1:46" x14ac:dyDescent="0.3">
      <c r="A271">
        <v>270</v>
      </c>
      <c r="B271" s="1">
        <v>45891.558472222219</v>
      </c>
      <c r="C271" s="1">
        <v>45891.561956018515</v>
      </c>
      <c r="D271" s="39" t="s">
        <v>4423</v>
      </c>
      <c r="E271" s="39" t="s">
        <v>4424</v>
      </c>
      <c r="F271">
        <v>9</v>
      </c>
      <c r="I271" s="39"/>
      <c r="L271">
        <v>7</v>
      </c>
      <c r="O271">
        <v>34</v>
      </c>
      <c r="R271" s="39" t="s">
        <v>42347</v>
      </c>
      <c r="S271">
        <v>0</v>
      </c>
      <c r="U271" s="39" t="s">
        <v>35628</v>
      </c>
      <c r="V271">
        <v>1</v>
      </c>
      <c r="X271" s="39" t="s">
        <v>42343</v>
      </c>
      <c r="Y271">
        <v>1</v>
      </c>
      <c r="AA271" s="39" t="s">
        <v>42334</v>
      </c>
      <c r="AB271">
        <v>1</v>
      </c>
      <c r="AD271" s="39" t="s">
        <v>42344</v>
      </c>
      <c r="AE271">
        <v>1</v>
      </c>
      <c r="AG271" s="39" t="s">
        <v>42336</v>
      </c>
      <c r="AH271">
        <v>1</v>
      </c>
      <c r="AJ271" s="39" t="s">
        <v>42337</v>
      </c>
      <c r="AK271">
        <v>1</v>
      </c>
      <c r="AM271" s="39" t="s">
        <v>42345</v>
      </c>
      <c r="AN271">
        <v>1</v>
      </c>
      <c r="AP271" s="39" t="s">
        <v>42339</v>
      </c>
      <c r="AQ271">
        <v>1</v>
      </c>
      <c r="AS271" s="39" t="s">
        <v>42346</v>
      </c>
      <c r="AT271">
        <v>1</v>
      </c>
    </row>
    <row r="272" spans="1:46" x14ac:dyDescent="0.3">
      <c r="A272">
        <v>271</v>
      </c>
      <c r="B272" s="1">
        <v>45891.557453703703</v>
      </c>
      <c r="C272" s="1">
        <v>45891.563611111109</v>
      </c>
      <c r="D272" s="39" t="s">
        <v>4283</v>
      </c>
      <c r="E272" s="39" t="s">
        <v>4284</v>
      </c>
      <c r="F272">
        <v>7</v>
      </c>
      <c r="I272" s="39"/>
      <c r="L272">
        <v>7</v>
      </c>
      <c r="O272">
        <v>22</v>
      </c>
      <c r="R272" s="39" t="s">
        <v>42341</v>
      </c>
      <c r="S272">
        <v>1</v>
      </c>
      <c r="U272" s="39" t="s">
        <v>35628</v>
      </c>
      <c r="V272">
        <v>1</v>
      </c>
      <c r="X272" s="39" t="s">
        <v>42343</v>
      </c>
      <c r="Y272">
        <v>1</v>
      </c>
      <c r="AA272" s="39" t="s">
        <v>42334</v>
      </c>
      <c r="AB272">
        <v>1</v>
      </c>
      <c r="AD272" s="39" t="s">
        <v>42357</v>
      </c>
      <c r="AE272">
        <v>0</v>
      </c>
      <c r="AG272" s="39" t="s">
        <v>42336</v>
      </c>
      <c r="AH272">
        <v>1</v>
      </c>
      <c r="AJ272" s="39" t="s">
        <v>42356</v>
      </c>
      <c r="AK272">
        <v>0</v>
      </c>
      <c r="AM272" s="39" t="s">
        <v>42345</v>
      </c>
      <c r="AN272">
        <v>1</v>
      </c>
      <c r="AP272" s="39" t="s">
        <v>42339</v>
      </c>
      <c r="AQ272">
        <v>1</v>
      </c>
      <c r="AS272" s="39" t="s">
        <v>42358</v>
      </c>
      <c r="AT272">
        <v>0</v>
      </c>
    </row>
    <row r="273" spans="1:46" x14ac:dyDescent="0.3">
      <c r="A273">
        <v>272</v>
      </c>
      <c r="B273" s="1">
        <v>45891.563460648147</v>
      </c>
      <c r="C273" s="1">
        <v>45891.566134259258</v>
      </c>
      <c r="D273" s="39" t="s">
        <v>4492</v>
      </c>
      <c r="E273" s="39" t="s">
        <v>4493</v>
      </c>
      <c r="F273">
        <v>9</v>
      </c>
      <c r="I273" s="39"/>
      <c r="L273">
        <v>7</v>
      </c>
      <c r="O273">
        <v>12</v>
      </c>
      <c r="R273" s="39" t="s">
        <v>42347</v>
      </c>
      <c r="S273">
        <v>0</v>
      </c>
      <c r="U273" s="39" t="s">
        <v>35628</v>
      </c>
      <c r="V273">
        <v>1</v>
      </c>
      <c r="X273" s="39" t="s">
        <v>42343</v>
      </c>
      <c r="Y273">
        <v>1</v>
      </c>
      <c r="AA273" s="39" t="s">
        <v>42334</v>
      </c>
      <c r="AB273">
        <v>1</v>
      </c>
      <c r="AD273" s="39" t="s">
        <v>42344</v>
      </c>
      <c r="AE273">
        <v>1</v>
      </c>
      <c r="AG273" s="39" t="s">
        <v>42336</v>
      </c>
      <c r="AH273">
        <v>1</v>
      </c>
      <c r="AJ273" s="39" t="s">
        <v>42337</v>
      </c>
      <c r="AK273">
        <v>1</v>
      </c>
      <c r="AM273" s="39" t="s">
        <v>42345</v>
      </c>
      <c r="AN273">
        <v>1</v>
      </c>
      <c r="AP273" s="39" t="s">
        <v>42339</v>
      </c>
      <c r="AQ273">
        <v>1</v>
      </c>
      <c r="AS273" s="39" t="s">
        <v>42346</v>
      </c>
      <c r="AT273">
        <v>1</v>
      </c>
    </row>
    <row r="274" spans="1:46" x14ac:dyDescent="0.3">
      <c r="A274">
        <v>273</v>
      </c>
      <c r="B274" s="1">
        <v>45891.559131944443</v>
      </c>
      <c r="C274" s="1">
        <v>45891.566296296296</v>
      </c>
      <c r="D274" s="39" t="s">
        <v>4303</v>
      </c>
      <c r="E274" s="39" t="s">
        <v>4304</v>
      </c>
      <c r="F274">
        <v>8</v>
      </c>
      <c r="I274" s="39"/>
      <c r="L274">
        <v>7</v>
      </c>
      <c r="O274">
        <v>30</v>
      </c>
      <c r="R274" s="39" t="s">
        <v>42347</v>
      </c>
      <c r="S274">
        <v>0</v>
      </c>
      <c r="U274" s="39" t="s">
        <v>35628</v>
      </c>
      <c r="V274">
        <v>1</v>
      </c>
      <c r="X274" s="39" t="s">
        <v>35872</v>
      </c>
      <c r="Y274">
        <v>0</v>
      </c>
      <c r="AA274" s="39" t="s">
        <v>42334</v>
      </c>
      <c r="AB274">
        <v>1</v>
      </c>
      <c r="AD274" s="39" t="s">
        <v>42344</v>
      </c>
      <c r="AE274">
        <v>1</v>
      </c>
      <c r="AG274" s="39" t="s">
        <v>42336</v>
      </c>
      <c r="AH274">
        <v>1</v>
      </c>
      <c r="AJ274" s="39" t="s">
        <v>42337</v>
      </c>
      <c r="AK274">
        <v>1</v>
      </c>
      <c r="AM274" s="39" t="s">
        <v>42345</v>
      </c>
      <c r="AN274">
        <v>1</v>
      </c>
      <c r="AP274" s="39" t="s">
        <v>42339</v>
      </c>
      <c r="AQ274">
        <v>1</v>
      </c>
      <c r="AS274" s="39" t="s">
        <v>42346</v>
      </c>
      <c r="AT274">
        <v>1</v>
      </c>
    </row>
    <row r="275" spans="1:46" x14ac:dyDescent="0.3">
      <c r="A275">
        <v>274</v>
      </c>
      <c r="B275" s="1">
        <v>45891.562893518516</v>
      </c>
      <c r="C275" s="1">
        <v>45891.566562499997</v>
      </c>
      <c r="D275" s="39" t="s">
        <v>4209</v>
      </c>
      <c r="E275" s="39" t="s">
        <v>4210</v>
      </c>
      <c r="F275">
        <v>9</v>
      </c>
      <c r="I275" s="39"/>
      <c r="L275">
        <v>7</v>
      </c>
      <c r="O275">
        <v>40</v>
      </c>
      <c r="R275" s="39" t="s">
        <v>42341</v>
      </c>
      <c r="S275">
        <v>1</v>
      </c>
      <c r="U275" s="39" t="s">
        <v>35628</v>
      </c>
      <c r="V275">
        <v>1</v>
      </c>
      <c r="X275" s="39" t="s">
        <v>42343</v>
      </c>
      <c r="Y275">
        <v>1</v>
      </c>
      <c r="AA275" s="39" t="s">
        <v>42334</v>
      </c>
      <c r="AB275">
        <v>1</v>
      </c>
      <c r="AD275" s="39" t="s">
        <v>42357</v>
      </c>
      <c r="AE275">
        <v>0</v>
      </c>
      <c r="AG275" s="39" t="s">
        <v>42336</v>
      </c>
      <c r="AH275">
        <v>1</v>
      </c>
      <c r="AJ275" s="39" t="s">
        <v>42337</v>
      </c>
      <c r="AK275">
        <v>1</v>
      </c>
      <c r="AM275" s="39" t="s">
        <v>42345</v>
      </c>
      <c r="AN275">
        <v>1</v>
      </c>
      <c r="AP275" s="39" t="s">
        <v>42339</v>
      </c>
      <c r="AQ275">
        <v>1</v>
      </c>
      <c r="AS275" s="39" t="s">
        <v>42346</v>
      </c>
      <c r="AT275">
        <v>1</v>
      </c>
    </row>
    <row r="276" spans="1:46" x14ac:dyDescent="0.3">
      <c r="A276">
        <v>275</v>
      </c>
      <c r="B276" s="1">
        <v>45891.564722222225</v>
      </c>
      <c r="C276" s="1">
        <v>45891.566689814812</v>
      </c>
      <c r="D276" s="39" t="s">
        <v>4458</v>
      </c>
      <c r="E276" s="39" t="s">
        <v>4459</v>
      </c>
      <c r="F276">
        <v>7</v>
      </c>
      <c r="I276" s="39"/>
      <c r="L276">
        <v>7</v>
      </c>
      <c r="O276">
        <v>14</v>
      </c>
      <c r="R276" s="39" t="s">
        <v>42341</v>
      </c>
      <c r="S276">
        <v>1</v>
      </c>
      <c r="U276" s="39" t="s">
        <v>35628</v>
      </c>
      <c r="V276">
        <v>1</v>
      </c>
      <c r="X276" s="39" t="s">
        <v>19936</v>
      </c>
      <c r="Y276">
        <v>0</v>
      </c>
      <c r="AA276" s="39" t="s">
        <v>42361</v>
      </c>
      <c r="AB276">
        <v>0</v>
      </c>
      <c r="AD276" s="39" t="s">
        <v>42335</v>
      </c>
      <c r="AE276">
        <v>0</v>
      </c>
      <c r="AG276" s="39" t="s">
        <v>42336</v>
      </c>
      <c r="AH276">
        <v>1</v>
      </c>
      <c r="AJ276" s="39" t="s">
        <v>42337</v>
      </c>
      <c r="AK276">
        <v>1</v>
      </c>
      <c r="AM276" s="39" t="s">
        <v>42345</v>
      </c>
      <c r="AN276">
        <v>1</v>
      </c>
      <c r="AP276" s="39" t="s">
        <v>42339</v>
      </c>
      <c r="AQ276">
        <v>1</v>
      </c>
      <c r="AS276" s="39" t="s">
        <v>42346</v>
      </c>
      <c r="AT276">
        <v>1</v>
      </c>
    </row>
    <row r="277" spans="1:46" x14ac:dyDescent="0.3">
      <c r="A277">
        <v>276</v>
      </c>
      <c r="B277" s="1">
        <v>45891.563587962963</v>
      </c>
      <c r="C277" s="1">
        <v>45891.567939814813</v>
      </c>
      <c r="D277" s="39" t="s">
        <v>4217</v>
      </c>
      <c r="E277" s="39" t="s">
        <v>4218</v>
      </c>
      <c r="F277">
        <v>7</v>
      </c>
      <c r="I277" s="39"/>
      <c r="L277">
        <v>7</v>
      </c>
      <c r="O277">
        <v>37</v>
      </c>
      <c r="R277" s="39" t="s">
        <v>42354</v>
      </c>
      <c r="S277">
        <v>0</v>
      </c>
      <c r="U277" s="39" t="s">
        <v>35628</v>
      </c>
      <c r="V277">
        <v>1</v>
      </c>
      <c r="X277" s="39" t="s">
        <v>35628</v>
      </c>
      <c r="Y277">
        <v>0</v>
      </c>
      <c r="AA277" s="39" t="s">
        <v>42350</v>
      </c>
      <c r="AB277">
        <v>0</v>
      </c>
      <c r="AD277" s="39" t="s">
        <v>42344</v>
      </c>
      <c r="AE277">
        <v>1</v>
      </c>
      <c r="AG277" s="39" t="s">
        <v>42336</v>
      </c>
      <c r="AH277">
        <v>1</v>
      </c>
      <c r="AJ277" s="39" t="s">
        <v>42337</v>
      </c>
      <c r="AK277">
        <v>1</v>
      </c>
      <c r="AM277" s="39" t="s">
        <v>42345</v>
      </c>
      <c r="AN277">
        <v>1</v>
      </c>
      <c r="AP277" s="39" t="s">
        <v>42339</v>
      </c>
      <c r="AQ277">
        <v>1</v>
      </c>
      <c r="AS277" s="39" t="s">
        <v>42346</v>
      </c>
      <c r="AT277">
        <v>1</v>
      </c>
    </row>
    <row r="278" spans="1:46" x14ac:dyDescent="0.3">
      <c r="A278">
        <v>277</v>
      </c>
      <c r="B278" s="1">
        <v>45891.564467592594</v>
      </c>
      <c r="C278" s="1">
        <v>45891.567986111113</v>
      </c>
      <c r="D278" s="39" t="s">
        <v>4501</v>
      </c>
      <c r="E278" s="39" t="s">
        <v>4502</v>
      </c>
      <c r="F278">
        <v>7</v>
      </c>
      <c r="I278" s="39"/>
      <c r="L278">
        <v>7</v>
      </c>
      <c r="O278">
        <v>35</v>
      </c>
      <c r="R278" s="39" t="s">
        <v>42341</v>
      </c>
      <c r="S278">
        <v>1</v>
      </c>
      <c r="U278" s="39" t="s">
        <v>35628</v>
      </c>
      <c r="V278">
        <v>1</v>
      </c>
      <c r="X278" s="39" t="s">
        <v>19936</v>
      </c>
      <c r="Y278">
        <v>0</v>
      </c>
      <c r="AA278" s="39" t="s">
        <v>42334</v>
      </c>
      <c r="AB278">
        <v>1</v>
      </c>
      <c r="AD278" s="39" t="s">
        <v>42344</v>
      </c>
      <c r="AE278">
        <v>1</v>
      </c>
      <c r="AG278" s="39" t="s">
        <v>42368</v>
      </c>
      <c r="AH278">
        <v>0</v>
      </c>
      <c r="AJ278" s="39" t="s">
        <v>42337</v>
      </c>
      <c r="AK278">
        <v>1</v>
      </c>
      <c r="AM278" s="39" t="s">
        <v>42345</v>
      </c>
      <c r="AN278">
        <v>1</v>
      </c>
      <c r="AP278" s="39" t="s">
        <v>42360</v>
      </c>
      <c r="AQ278">
        <v>0</v>
      </c>
      <c r="AS278" s="39" t="s">
        <v>42346</v>
      </c>
      <c r="AT278">
        <v>1</v>
      </c>
    </row>
    <row r="279" spans="1:46" x14ac:dyDescent="0.3">
      <c r="A279">
        <v>278</v>
      </c>
      <c r="B279" s="1">
        <v>45891.564143518517</v>
      </c>
      <c r="C279" s="1">
        <v>45891.568171296298</v>
      </c>
      <c r="D279" s="39" t="s">
        <v>4251</v>
      </c>
      <c r="E279" s="39" t="s">
        <v>4252</v>
      </c>
      <c r="F279">
        <v>8</v>
      </c>
      <c r="I279" s="39"/>
      <c r="L279">
        <v>7</v>
      </c>
      <c r="O279">
        <v>21</v>
      </c>
      <c r="R279" s="39" t="s">
        <v>42347</v>
      </c>
      <c r="S279">
        <v>0</v>
      </c>
      <c r="U279" s="39" t="s">
        <v>35628</v>
      </c>
      <c r="V279">
        <v>1</v>
      </c>
      <c r="X279" s="39" t="s">
        <v>42343</v>
      </c>
      <c r="Y279">
        <v>1</v>
      </c>
      <c r="AA279" s="39" t="s">
        <v>42334</v>
      </c>
      <c r="AB279">
        <v>1</v>
      </c>
      <c r="AD279" s="39" t="s">
        <v>42335</v>
      </c>
      <c r="AE279">
        <v>0</v>
      </c>
      <c r="AG279" s="39" t="s">
        <v>42336</v>
      </c>
      <c r="AH279">
        <v>1</v>
      </c>
      <c r="AJ279" s="39" t="s">
        <v>42337</v>
      </c>
      <c r="AK279">
        <v>1</v>
      </c>
      <c r="AM279" s="39" t="s">
        <v>42345</v>
      </c>
      <c r="AN279">
        <v>1</v>
      </c>
      <c r="AP279" s="39" t="s">
        <v>42339</v>
      </c>
      <c r="AQ279">
        <v>1</v>
      </c>
      <c r="AS279" s="39" t="s">
        <v>42346</v>
      </c>
      <c r="AT279">
        <v>1</v>
      </c>
    </row>
    <row r="280" spans="1:46" x14ac:dyDescent="0.3">
      <c r="A280">
        <v>279</v>
      </c>
      <c r="B280" s="1">
        <v>45891.566250000003</v>
      </c>
      <c r="C280" s="1">
        <v>45891.568344907406</v>
      </c>
      <c r="D280" s="39" t="s">
        <v>4354</v>
      </c>
      <c r="E280" s="39" t="s">
        <v>4355</v>
      </c>
      <c r="F280">
        <v>7</v>
      </c>
      <c r="I280" s="39"/>
      <c r="L280">
        <v>7</v>
      </c>
      <c r="O280">
        <v>39</v>
      </c>
      <c r="R280" s="39" t="s">
        <v>42333</v>
      </c>
      <c r="S280">
        <v>0</v>
      </c>
      <c r="U280" s="39" t="s">
        <v>35628</v>
      </c>
      <c r="V280">
        <v>1</v>
      </c>
      <c r="X280" s="39" t="s">
        <v>42343</v>
      </c>
      <c r="Y280">
        <v>1</v>
      </c>
      <c r="AA280" s="39" t="s">
        <v>42350</v>
      </c>
      <c r="AB280">
        <v>0</v>
      </c>
      <c r="AD280" s="39" t="s">
        <v>42344</v>
      </c>
      <c r="AE280">
        <v>1</v>
      </c>
      <c r="AG280" s="39" t="s">
        <v>42336</v>
      </c>
      <c r="AH280">
        <v>1</v>
      </c>
      <c r="AJ280" s="39" t="s">
        <v>42337</v>
      </c>
      <c r="AK280">
        <v>1</v>
      </c>
      <c r="AM280" s="39" t="s">
        <v>42345</v>
      </c>
      <c r="AN280">
        <v>1</v>
      </c>
      <c r="AP280" s="39" t="s">
        <v>42339</v>
      </c>
      <c r="AQ280">
        <v>1</v>
      </c>
      <c r="AS280" s="39" t="s">
        <v>42358</v>
      </c>
      <c r="AT280">
        <v>0</v>
      </c>
    </row>
    <row r="281" spans="1:46" x14ac:dyDescent="0.3">
      <c r="A281">
        <v>280</v>
      </c>
      <c r="B281" s="1">
        <v>45891.567013888889</v>
      </c>
      <c r="C281" s="1">
        <v>45891.568425925929</v>
      </c>
      <c r="D281" s="39" t="s">
        <v>4434</v>
      </c>
      <c r="E281" s="39" t="s">
        <v>4435</v>
      </c>
      <c r="F281">
        <v>6</v>
      </c>
      <c r="I281" s="39"/>
      <c r="L281">
        <v>7</v>
      </c>
      <c r="O281">
        <v>27</v>
      </c>
      <c r="R281" s="39" t="s">
        <v>42354</v>
      </c>
      <c r="S281">
        <v>0</v>
      </c>
      <c r="U281" s="39" t="s">
        <v>35628</v>
      </c>
      <c r="V281">
        <v>1</v>
      </c>
      <c r="X281" s="39" t="s">
        <v>35628</v>
      </c>
      <c r="Y281">
        <v>0</v>
      </c>
      <c r="AA281" s="39" t="s">
        <v>42350</v>
      </c>
      <c r="AB281">
        <v>0</v>
      </c>
      <c r="AD281" s="39" t="s">
        <v>42335</v>
      </c>
      <c r="AE281">
        <v>0</v>
      </c>
      <c r="AG281" s="39" t="s">
        <v>42336</v>
      </c>
      <c r="AH281">
        <v>1</v>
      </c>
      <c r="AJ281" s="39" t="s">
        <v>42337</v>
      </c>
      <c r="AK281">
        <v>1</v>
      </c>
      <c r="AM281" s="39" t="s">
        <v>42345</v>
      </c>
      <c r="AN281">
        <v>1</v>
      </c>
      <c r="AP281" s="39" t="s">
        <v>42339</v>
      </c>
      <c r="AQ281">
        <v>1</v>
      </c>
      <c r="AS281" s="39" t="s">
        <v>42346</v>
      </c>
      <c r="AT281">
        <v>1</v>
      </c>
    </row>
    <row r="282" spans="1:46" x14ac:dyDescent="0.3">
      <c r="A282">
        <v>281</v>
      </c>
      <c r="B282" s="1">
        <v>45891.564918981479</v>
      </c>
      <c r="C282" s="1">
        <v>45891.568449074075</v>
      </c>
      <c r="D282" s="39" t="s">
        <v>4429</v>
      </c>
      <c r="E282" s="39" t="s">
        <v>4430</v>
      </c>
      <c r="F282">
        <v>7</v>
      </c>
      <c r="I282" s="39"/>
      <c r="L282">
        <v>7</v>
      </c>
      <c r="O282">
        <v>28</v>
      </c>
      <c r="R282" s="39" t="s">
        <v>42354</v>
      </c>
      <c r="S282">
        <v>0</v>
      </c>
      <c r="U282" s="39" t="s">
        <v>35628</v>
      </c>
      <c r="V282">
        <v>1</v>
      </c>
      <c r="X282" s="39" t="s">
        <v>35628</v>
      </c>
      <c r="Y282">
        <v>0</v>
      </c>
      <c r="AA282" s="39" t="s">
        <v>42350</v>
      </c>
      <c r="AB282">
        <v>0</v>
      </c>
      <c r="AD282" s="39" t="s">
        <v>42344</v>
      </c>
      <c r="AE282">
        <v>1</v>
      </c>
      <c r="AG282" s="39" t="s">
        <v>42336</v>
      </c>
      <c r="AH282">
        <v>1</v>
      </c>
      <c r="AJ282" s="39" t="s">
        <v>42337</v>
      </c>
      <c r="AK282">
        <v>1</v>
      </c>
      <c r="AM282" s="39" t="s">
        <v>42345</v>
      </c>
      <c r="AN282">
        <v>1</v>
      </c>
      <c r="AP282" s="39" t="s">
        <v>42339</v>
      </c>
      <c r="AQ282">
        <v>1</v>
      </c>
      <c r="AS282" s="39" t="s">
        <v>42346</v>
      </c>
      <c r="AT282">
        <v>1</v>
      </c>
    </row>
    <row r="283" spans="1:46" x14ac:dyDescent="0.3">
      <c r="A283">
        <v>282</v>
      </c>
      <c r="B283" s="1">
        <v>45891.566053240742</v>
      </c>
      <c r="C283" s="1">
        <v>45891.570405092592</v>
      </c>
      <c r="D283" s="39" t="s">
        <v>4227</v>
      </c>
      <c r="E283" s="39" t="s">
        <v>4228</v>
      </c>
      <c r="F283">
        <v>7</v>
      </c>
      <c r="I283" s="39"/>
      <c r="L283">
        <v>7</v>
      </c>
      <c r="O283">
        <v>2</v>
      </c>
      <c r="R283" s="39" t="s">
        <v>42333</v>
      </c>
      <c r="S283">
        <v>0</v>
      </c>
      <c r="U283" s="39" t="s">
        <v>35628</v>
      </c>
      <c r="V283">
        <v>1</v>
      </c>
      <c r="X283" s="39" t="s">
        <v>19936</v>
      </c>
      <c r="Y283">
        <v>0</v>
      </c>
      <c r="AA283" s="39" t="s">
        <v>42334</v>
      </c>
      <c r="AB283">
        <v>1</v>
      </c>
      <c r="AD283" s="39" t="s">
        <v>42344</v>
      </c>
      <c r="AE283">
        <v>1</v>
      </c>
      <c r="AG283" s="39" t="s">
        <v>42336</v>
      </c>
      <c r="AH283">
        <v>1</v>
      </c>
      <c r="AJ283" s="39" t="s">
        <v>42337</v>
      </c>
      <c r="AK283">
        <v>1</v>
      </c>
      <c r="AM283" s="39" t="s">
        <v>42345</v>
      </c>
      <c r="AN283">
        <v>1</v>
      </c>
      <c r="AP283" s="39" t="s">
        <v>42339</v>
      </c>
      <c r="AQ283">
        <v>1</v>
      </c>
      <c r="AS283" s="39" t="s">
        <v>42358</v>
      </c>
      <c r="AT283">
        <v>0</v>
      </c>
    </row>
    <row r="284" spans="1:46" x14ac:dyDescent="0.3">
      <c r="A284">
        <v>283</v>
      </c>
      <c r="B284" s="1">
        <v>45891.56523148148</v>
      </c>
      <c r="C284" s="1">
        <v>45891.570509259262</v>
      </c>
      <c r="D284" s="39" t="s">
        <v>4482</v>
      </c>
      <c r="E284" s="39" t="s">
        <v>4483</v>
      </c>
      <c r="F284">
        <v>8</v>
      </c>
      <c r="I284" s="39"/>
      <c r="L284">
        <v>7</v>
      </c>
      <c r="O284">
        <v>36</v>
      </c>
      <c r="R284" s="39" t="s">
        <v>42347</v>
      </c>
      <c r="S284">
        <v>0</v>
      </c>
      <c r="U284" s="39" t="s">
        <v>35628</v>
      </c>
      <c r="V284">
        <v>1</v>
      </c>
      <c r="X284" s="39" t="s">
        <v>42343</v>
      </c>
      <c r="Y284">
        <v>1</v>
      </c>
      <c r="AA284" s="39" t="s">
        <v>42350</v>
      </c>
      <c r="AB284">
        <v>0</v>
      </c>
      <c r="AD284" s="39" t="s">
        <v>42344</v>
      </c>
      <c r="AE284">
        <v>1</v>
      </c>
      <c r="AG284" s="39" t="s">
        <v>42336</v>
      </c>
      <c r="AH284">
        <v>1</v>
      </c>
      <c r="AJ284" s="39" t="s">
        <v>42337</v>
      </c>
      <c r="AK284">
        <v>1</v>
      </c>
      <c r="AM284" s="39" t="s">
        <v>42345</v>
      </c>
      <c r="AN284">
        <v>1</v>
      </c>
      <c r="AP284" s="39" t="s">
        <v>42339</v>
      </c>
      <c r="AQ284">
        <v>1</v>
      </c>
      <c r="AS284" s="39" t="s">
        <v>42346</v>
      </c>
      <c r="AT284">
        <v>1</v>
      </c>
    </row>
    <row r="285" spans="1:46" x14ac:dyDescent="0.3">
      <c r="A285">
        <v>284</v>
      </c>
      <c r="B285" s="1">
        <v>45891.564502314817</v>
      </c>
      <c r="C285" s="1">
        <v>45891.570520833331</v>
      </c>
      <c r="D285" s="39" t="s">
        <v>4477</v>
      </c>
      <c r="E285" s="39" t="s">
        <v>4478</v>
      </c>
      <c r="F285">
        <v>7</v>
      </c>
      <c r="I285" s="39"/>
      <c r="L285">
        <v>7</v>
      </c>
      <c r="O285">
        <v>38</v>
      </c>
      <c r="R285" s="39" t="s">
        <v>42354</v>
      </c>
      <c r="S285">
        <v>0</v>
      </c>
      <c r="U285" s="39" t="s">
        <v>38984</v>
      </c>
      <c r="V285">
        <v>0</v>
      </c>
      <c r="X285" s="39" t="s">
        <v>42343</v>
      </c>
      <c r="Y285">
        <v>1</v>
      </c>
      <c r="AA285" s="39" t="s">
        <v>42334</v>
      </c>
      <c r="AB285">
        <v>1</v>
      </c>
      <c r="AD285" s="39" t="s">
        <v>42344</v>
      </c>
      <c r="AE285">
        <v>1</v>
      </c>
      <c r="AG285" s="39" t="s">
        <v>42336</v>
      </c>
      <c r="AH285">
        <v>1</v>
      </c>
      <c r="AJ285" s="39" t="s">
        <v>42337</v>
      </c>
      <c r="AK285">
        <v>1</v>
      </c>
      <c r="AM285" s="39" t="s">
        <v>42345</v>
      </c>
      <c r="AN285">
        <v>1</v>
      </c>
      <c r="AP285" s="39" t="s">
        <v>42339</v>
      </c>
      <c r="AQ285">
        <v>1</v>
      </c>
      <c r="AS285" s="39" t="s">
        <v>42358</v>
      </c>
      <c r="AT285">
        <v>0</v>
      </c>
    </row>
    <row r="286" spans="1:46" x14ac:dyDescent="0.3">
      <c r="A286">
        <v>285</v>
      </c>
      <c r="B286" s="1">
        <v>45891.564780092594</v>
      </c>
      <c r="C286" s="1">
        <v>45891.570555555554</v>
      </c>
      <c r="D286" s="39" t="s">
        <v>4509</v>
      </c>
      <c r="E286" s="39" t="s">
        <v>4510</v>
      </c>
      <c r="F286">
        <v>9</v>
      </c>
      <c r="I286" s="39"/>
      <c r="L286">
        <v>7</v>
      </c>
      <c r="O286">
        <v>13</v>
      </c>
      <c r="R286" s="39" t="s">
        <v>42333</v>
      </c>
      <c r="S286">
        <v>0</v>
      </c>
      <c r="U286" s="39" t="s">
        <v>35628</v>
      </c>
      <c r="V286">
        <v>1</v>
      </c>
      <c r="X286" s="39" t="s">
        <v>42343</v>
      </c>
      <c r="Y286">
        <v>1</v>
      </c>
      <c r="AA286" s="39" t="s">
        <v>42334</v>
      </c>
      <c r="AB286">
        <v>1</v>
      </c>
      <c r="AD286" s="39" t="s">
        <v>42344</v>
      </c>
      <c r="AE286">
        <v>1</v>
      </c>
      <c r="AG286" s="39" t="s">
        <v>42336</v>
      </c>
      <c r="AH286">
        <v>1</v>
      </c>
      <c r="AJ286" s="39" t="s">
        <v>42337</v>
      </c>
      <c r="AK286">
        <v>1</v>
      </c>
      <c r="AM286" s="39" t="s">
        <v>42345</v>
      </c>
      <c r="AN286">
        <v>1</v>
      </c>
      <c r="AP286" s="39" t="s">
        <v>42339</v>
      </c>
      <c r="AQ286">
        <v>1</v>
      </c>
      <c r="AS286" s="39" t="s">
        <v>42346</v>
      </c>
      <c r="AT286">
        <v>1</v>
      </c>
    </row>
    <row r="287" spans="1:46" x14ac:dyDescent="0.3">
      <c r="A287">
        <v>286</v>
      </c>
      <c r="B287" s="1">
        <v>45891.564710648148</v>
      </c>
      <c r="C287" s="1">
        <v>45891.570555555554</v>
      </c>
      <c r="D287" s="39" t="s">
        <v>4519</v>
      </c>
      <c r="E287" s="39" t="s">
        <v>4520</v>
      </c>
      <c r="F287">
        <v>8</v>
      </c>
      <c r="I287" s="39"/>
      <c r="L287">
        <v>7</v>
      </c>
      <c r="O287">
        <v>33</v>
      </c>
      <c r="R287" s="39" t="s">
        <v>42347</v>
      </c>
      <c r="S287">
        <v>0</v>
      </c>
      <c r="U287" s="39" t="s">
        <v>35628</v>
      </c>
      <c r="V287">
        <v>1</v>
      </c>
      <c r="X287" s="39" t="s">
        <v>42343</v>
      </c>
      <c r="Y287">
        <v>1</v>
      </c>
      <c r="AA287" s="39" t="s">
        <v>42350</v>
      </c>
      <c r="AB287">
        <v>0</v>
      </c>
      <c r="AD287" s="39" t="s">
        <v>42344</v>
      </c>
      <c r="AE287">
        <v>1</v>
      </c>
      <c r="AG287" s="39" t="s">
        <v>42336</v>
      </c>
      <c r="AH287">
        <v>1</v>
      </c>
      <c r="AJ287" s="39" t="s">
        <v>42337</v>
      </c>
      <c r="AK287">
        <v>1</v>
      </c>
      <c r="AM287" s="39" t="s">
        <v>42345</v>
      </c>
      <c r="AN287">
        <v>1</v>
      </c>
      <c r="AP287" s="39" t="s">
        <v>42339</v>
      </c>
      <c r="AQ287">
        <v>1</v>
      </c>
      <c r="AS287" s="39" t="s">
        <v>42346</v>
      </c>
      <c r="AT287">
        <v>1</v>
      </c>
    </row>
    <row r="288" spans="1:46" x14ac:dyDescent="0.3">
      <c r="A288">
        <v>287</v>
      </c>
      <c r="B288" s="1">
        <v>45891.566053240742</v>
      </c>
      <c r="C288" s="1">
        <v>45891.570740740739</v>
      </c>
      <c r="D288" s="39" t="s">
        <v>4469</v>
      </c>
      <c r="E288" s="39" t="s">
        <v>4470</v>
      </c>
      <c r="F288">
        <v>5</v>
      </c>
      <c r="I288" s="39"/>
      <c r="L288">
        <v>7</v>
      </c>
      <c r="O288">
        <v>31</v>
      </c>
      <c r="R288" s="39" t="s">
        <v>42333</v>
      </c>
      <c r="S288">
        <v>0</v>
      </c>
      <c r="U288" s="39" t="s">
        <v>35628</v>
      </c>
      <c r="V288">
        <v>1</v>
      </c>
      <c r="X288" s="39" t="s">
        <v>19936</v>
      </c>
      <c r="Y288">
        <v>0</v>
      </c>
      <c r="AA288" s="39" t="s">
        <v>42334</v>
      </c>
      <c r="AB288">
        <v>1</v>
      </c>
      <c r="AD288" s="39" t="s">
        <v>42365</v>
      </c>
      <c r="AE288">
        <v>0</v>
      </c>
      <c r="AG288" s="39" t="s">
        <v>42336</v>
      </c>
      <c r="AH288">
        <v>1</v>
      </c>
      <c r="AJ288" s="39" t="s">
        <v>42337</v>
      </c>
      <c r="AK288">
        <v>1</v>
      </c>
      <c r="AM288" s="39" t="s">
        <v>42345</v>
      </c>
      <c r="AN288">
        <v>1</v>
      </c>
      <c r="AP288" s="39" t="s">
        <v>42370</v>
      </c>
      <c r="AQ288">
        <v>0</v>
      </c>
      <c r="AS288" s="39" t="s">
        <v>42358</v>
      </c>
      <c r="AT288">
        <v>0</v>
      </c>
    </row>
    <row r="289" spans="1:46" x14ac:dyDescent="0.3">
      <c r="A289">
        <v>288</v>
      </c>
      <c r="B289" s="1">
        <v>45891.567418981482</v>
      </c>
      <c r="C289" s="1">
        <v>45891.570763888885</v>
      </c>
      <c r="D289" s="39" t="s">
        <v>4323</v>
      </c>
      <c r="E289" s="39" t="s">
        <v>4324</v>
      </c>
      <c r="F289">
        <v>6</v>
      </c>
      <c r="I289" s="39"/>
      <c r="L289">
        <v>7</v>
      </c>
      <c r="O289">
        <v>11</v>
      </c>
      <c r="R289" s="39" t="s">
        <v>42354</v>
      </c>
      <c r="S289">
        <v>0</v>
      </c>
      <c r="U289" s="39" t="s">
        <v>35628</v>
      </c>
      <c r="V289">
        <v>1</v>
      </c>
      <c r="X289" s="39" t="s">
        <v>19936</v>
      </c>
      <c r="Y289">
        <v>0</v>
      </c>
      <c r="AA289" s="39" t="s">
        <v>42334</v>
      </c>
      <c r="AB289">
        <v>1</v>
      </c>
      <c r="AD289" s="39" t="s">
        <v>42335</v>
      </c>
      <c r="AE289">
        <v>0</v>
      </c>
      <c r="AG289" s="39" t="s">
        <v>42336</v>
      </c>
      <c r="AH289">
        <v>1</v>
      </c>
      <c r="AJ289" s="39" t="s">
        <v>42337</v>
      </c>
      <c r="AK289">
        <v>1</v>
      </c>
      <c r="AM289" s="39" t="s">
        <v>42345</v>
      </c>
      <c r="AN289">
        <v>1</v>
      </c>
      <c r="AP289" s="39" t="s">
        <v>42339</v>
      </c>
      <c r="AQ289">
        <v>1</v>
      </c>
      <c r="AS289" s="39" t="s">
        <v>42353</v>
      </c>
      <c r="AT289">
        <v>0</v>
      </c>
    </row>
    <row r="290" spans="1:46" x14ac:dyDescent="0.3">
      <c r="A290">
        <v>289</v>
      </c>
      <c r="B290" s="1">
        <v>45891.568449074075</v>
      </c>
      <c r="C290" s="1">
        <v>45891.570787037039</v>
      </c>
      <c r="D290" s="39" t="s">
        <v>4294</v>
      </c>
      <c r="E290" s="39" t="s">
        <v>4295</v>
      </c>
      <c r="F290">
        <v>6</v>
      </c>
      <c r="I290" s="39"/>
      <c r="L290">
        <v>7</v>
      </c>
      <c r="O290">
        <v>15</v>
      </c>
      <c r="R290" s="39" t="s">
        <v>42341</v>
      </c>
      <c r="S290">
        <v>1</v>
      </c>
      <c r="U290" s="39" t="s">
        <v>35628</v>
      </c>
      <c r="V290">
        <v>1</v>
      </c>
      <c r="X290" s="39" t="s">
        <v>19936</v>
      </c>
      <c r="Y290">
        <v>0</v>
      </c>
      <c r="AA290" s="39" t="s">
        <v>42334</v>
      </c>
      <c r="AB290">
        <v>1</v>
      </c>
      <c r="AD290" s="39" t="s">
        <v>42344</v>
      </c>
      <c r="AE290">
        <v>1</v>
      </c>
      <c r="AG290" s="39" t="s">
        <v>42348</v>
      </c>
      <c r="AH290">
        <v>0</v>
      </c>
      <c r="AJ290" s="39" t="s">
        <v>42337</v>
      </c>
      <c r="AK290">
        <v>1</v>
      </c>
      <c r="AM290" s="39" t="s">
        <v>42351</v>
      </c>
      <c r="AN290">
        <v>0</v>
      </c>
      <c r="AP290" s="39" t="s">
        <v>42339</v>
      </c>
      <c r="AQ290">
        <v>1</v>
      </c>
      <c r="AS290" s="39" t="s">
        <v>42358</v>
      </c>
      <c r="AT290">
        <v>0</v>
      </c>
    </row>
    <row r="291" spans="1:46" x14ac:dyDescent="0.3">
      <c r="A291">
        <v>290</v>
      </c>
      <c r="B291" s="1">
        <v>45891.571979166663</v>
      </c>
      <c r="C291" s="1">
        <v>45891.573587962965</v>
      </c>
      <c r="D291" s="39" t="s">
        <v>4406</v>
      </c>
      <c r="E291" s="39" t="s">
        <v>4407</v>
      </c>
      <c r="F291">
        <v>6</v>
      </c>
      <c r="I291" s="39"/>
      <c r="L291">
        <v>7</v>
      </c>
      <c r="O291">
        <v>8</v>
      </c>
      <c r="R291" s="39" t="s">
        <v>42333</v>
      </c>
      <c r="S291">
        <v>0</v>
      </c>
      <c r="U291" s="39" t="s">
        <v>42363</v>
      </c>
      <c r="V291">
        <v>0</v>
      </c>
      <c r="X291" s="39" t="s">
        <v>35872</v>
      </c>
      <c r="Y291">
        <v>0</v>
      </c>
      <c r="AA291" s="39" t="s">
        <v>42361</v>
      </c>
      <c r="AB291">
        <v>0</v>
      </c>
      <c r="AD291" s="39" t="s">
        <v>42344</v>
      </c>
      <c r="AE291">
        <v>1</v>
      </c>
      <c r="AG291" s="39" t="s">
        <v>42336</v>
      </c>
      <c r="AH291">
        <v>1</v>
      </c>
      <c r="AJ291" s="39" t="s">
        <v>42337</v>
      </c>
      <c r="AK291">
        <v>1</v>
      </c>
      <c r="AM291" s="39" t="s">
        <v>42345</v>
      </c>
      <c r="AN291">
        <v>1</v>
      </c>
      <c r="AP291" s="39" t="s">
        <v>42339</v>
      </c>
      <c r="AQ291">
        <v>1</v>
      </c>
      <c r="AS291" s="39" t="s">
        <v>42346</v>
      </c>
      <c r="AT291">
        <v>1</v>
      </c>
    </row>
    <row r="292" spans="1:46" x14ac:dyDescent="0.3">
      <c r="A292">
        <v>291</v>
      </c>
      <c r="B292" s="1">
        <v>45891.57167824074</v>
      </c>
      <c r="C292" s="1">
        <v>45891.574861111112</v>
      </c>
      <c r="D292" s="39" t="s">
        <v>4362</v>
      </c>
      <c r="E292" s="39" t="s">
        <v>4363</v>
      </c>
      <c r="F292">
        <v>6</v>
      </c>
      <c r="I292" s="39"/>
      <c r="L292">
        <v>7</v>
      </c>
      <c r="O292">
        <v>26</v>
      </c>
      <c r="R292" s="39" t="s">
        <v>42354</v>
      </c>
      <c r="S292">
        <v>0</v>
      </c>
      <c r="U292" s="39" t="s">
        <v>35628</v>
      </c>
      <c r="V292">
        <v>1</v>
      </c>
      <c r="X292" s="39" t="s">
        <v>35628</v>
      </c>
      <c r="Y292">
        <v>0</v>
      </c>
      <c r="AA292" s="39" t="s">
        <v>42350</v>
      </c>
      <c r="AB292">
        <v>0</v>
      </c>
      <c r="AD292" s="39" t="s">
        <v>42344</v>
      </c>
      <c r="AE292">
        <v>1</v>
      </c>
      <c r="AG292" s="39" t="s">
        <v>42336</v>
      </c>
      <c r="AH292">
        <v>1</v>
      </c>
      <c r="AJ292" s="39" t="s">
        <v>42337</v>
      </c>
      <c r="AK292">
        <v>1</v>
      </c>
      <c r="AM292" s="39" t="s">
        <v>42345</v>
      </c>
      <c r="AN292">
        <v>1</v>
      </c>
      <c r="AP292" s="39" t="s">
        <v>42339</v>
      </c>
      <c r="AQ292">
        <v>1</v>
      </c>
      <c r="AS292" s="39" t="s">
        <v>42358</v>
      </c>
      <c r="AT292">
        <v>0</v>
      </c>
    </row>
    <row r="293" spans="1:46" x14ac:dyDescent="0.3">
      <c r="A293">
        <v>292</v>
      </c>
      <c r="B293" s="1">
        <v>45891.576423611114</v>
      </c>
      <c r="C293" s="1">
        <v>45891.579421296294</v>
      </c>
      <c r="D293" s="39" t="s">
        <v>4345</v>
      </c>
      <c r="E293" s="39" t="s">
        <v>4346</v>
      </c>
      <c r="F293">
        <v>6</v>
      </c>
      <c r="I293" s="39"/>
      <c r="L293">
        <v>7</v>
      </c>
      <c r="O293">
        <v>10</v>
      </c>
      <c r="R293" s="39" t="s">
        <v>42333</v>
      </c>
      <c r="S293">
        <v>0</v>
      </c>
      <c r="U293" s="39" t="s">
        <v>35628</v>
      </c>
      <c r="V293">
        <v>1</v>
      </c>
      <c r="X293" s="39" t="s">
        <v>19936</v>
      </c>
      <c r="Y293">
        <v>0</v>
      </c>
      <c r="AA293" s="39" t="s">
        <v>42334</v>
      </c>
      <c r="AB293">
        <v>1</v>
      </c>
      <c r="AD293" s="39" t="s">
        <v>42344</v>
      </c>
      <c r="AE293">
        <v>1</v>
      </c>
      <c r="AG293" s="39" t="s">
        <v>42368</v>
      </c>
      <c r="AH293">
        <v>0</v>
      </c>
      <c r="AJ293" s="39" t="s">
        <v>42337</v>
      </c>
      <c r="AK293">
        <v>1</v>
      </c>
      <c r="AM293" s="39" t="s">
        <v>42338</v>
      </c>
      <c r="AN293">
        <v>0</v>
      </c>
      <c r="AP293" s="39" t="s">
        <v>42339</v>
      </c>
      <c r="AQ293">
        <v>1</v>
      </c>
      <c r="AS293" s="39" t="s">
        <v>42346</v>
      </c>
      <c r="AT293">
        <v>1</v>
      </c>
    </row>
    <row r="294" spans="1:46" x14ac:dyDescent="0.3">
      <c r="A294">
        <v>293</v>
      </c>
      <c r="B294" s="1">
        <v>45891.577511574076</v>
      </c>
      <c r="C294" s="1">
        <v>45891.58053240741</v>
      </c>
      <c r="D294" s="39" t="s">
        <v>4415</v>
      </c>
      <c r="E294" s="39" t="s">
        <v>4416</v>
      </c>
      <c r="F294">
        <v>6</v>
      </c>
      <c r="I294" s="39"/>
      <c r="L294">
        <v>7</v>
      </c>
      <c r="O294">
        <v>7</v>
      </c>
      <c r="R294" s="39" t="s">
        <v>42333</v>
      </c>
      <c r="S294">
        <v>0</v>
      </c>
      <c r="U294" s="39" t="s">
        <v>35628</v>
      </c>
      <c r="V294">
        <v>1</v>
      </c>
      <c r="X294" s="39" t="s">
        <v>19936</v>
      </c>
      <c r="Y294">
        <v>0</v>
      </c>
      <c r="AA294" s="39" t="s">
        <v>42334</v>
      </c>
      <c r="AB294">
        <v>1</v>
      </c>
      <c r="AD294" s="39" t="s">
        <v>42344</v>
      </c>
      <c r="AE294">
        <v>1</v>
      </c>
      <c r="AG294" s="39" t="s">
        <v>42368</v>
      </c>
      <c r="AH294">
        <v>0</v>
      </c>
      <c r="AJ294" s="39" t="s">
        <v>42337</v>
      </c>
      <c r="AK294">
        <v>1</v>
      </c>
      <c r="AM294" s="39" t="s">
        <v>42338</v>
      </c>
      <c r="AN294">
        <v>0</v>
      </c>
      <c r="AP294" s="39" t="s">
        <v>42339</v>
      </c>
      <c r="AQ294">
        <v>1</v>
      </c>
      <c r="AS294" s="39" t="s">
        <v>42346</v>
      </c>
      <c r="AT294">
        <v>1</v>
      </c>
    </row>
    <row r="295" spans="1:46" x14ac:dyDescent="0.3">
      <c r="A295">
        <v>294</v>
      </c>
      <c r="B295" s="1">
        <v>45894.456006944441</v>
      </c>
      <c r="C295" s="1">
        <v>45894.457280092596</v>
      </c>
      <c r="D295" s="39" t="s">
        <v>2650</v>
      </c>
      <c r="E295" s="39" t="s">
        <v>2651</v>
      </c>
      <c r="F295">
        <v>7</v>
      </c>
      <c r="I295" s="39"/>
      <c r="L295">
        <v>5</v>
      </c>
      <c r="O295">
        <v>11</v>
      </c>
      <c r="R295" s="39" t="s">
        <v>42341</v>
      </c>
      <c r="S295">
        <v>1</v>
      </c>
      <c r="U295" s="39" t="s">
        <v>35628</v>
      </c>
      <c r="V295">
        <v>1</v>
      </c>
      <c r="X295" s="39" t="s">
        <v>19936</v>
      </c>
      <c r="Y295">
        <v>0</v>
      </c>
      <c r="AA295" s="39" t="s">
        <v>42334</v>
      </c>
      <c r="AB295">
        <v>1</v>
      </c>
      <c r="AD295" s="39" t="s">
        <v>42344</v>
      </c>
      <c r="AE295">
        <v>1</v>
      </c>
      <c r="AG295" s="39" t="s">
        <v>42348</v>
      </c>
      <c r="AH295">
        <v>0</v>
      </c>
      <c r="AJ295" s="39" t="s">
        <v>42337</v>
      </c>
      <c r="AK295">
        <v>1</v>
      </c>
      <c r="AM295" s="39" t="s">
        <v>42345</v>
      </c>
      <c r="AN295">
        <v>1</v>
      </c>
      <c r="AP295" s="39" t="s">
        <v>42339</v>
      </c>
      <c r="AQ295">
        <v>1</v>
      </c>
      <c r="AS295" s="39" t="s">
        <v>42358</v>
      </c>
      <c r="AT295">
        <v>0</v>
      </c>
    </row>
    <row r="296" spans="1:46" x14ac:dyDescent="0.3">
      <c r="A296">
        <v>295</v>
      </c>
      <c r="B296" s="1">
        <v>45894.45585648148</v>
      </c>
      <c r="C296" s="1">
        <v>45894.457731481481</v>
      </c>
      <c r="D296" s="39" t="s">
        <v>2810</v>
      </c>
      <c r="E296" s="39" t="s">
        <v>2811</v>
      </c>
      <c r="F296">
        <v>6</v>
      </c>
      <c r="I296" s="39"/>
      <c r="L296">
        <v>5</v>
      </c>
      <c r="O296">
        <v>23</v>
      </c>
      <c r="R296" s="39" t="s">
        <v>42333</v>
      </c>
      <c r="S296">
        <v>0</v>
      </c>
      <c r="U296" s="39" t="s">
        <v>38984</v>
      </c>
      <c r="V296">
        <v>0</v>
      </c>
      <c r="X296" s="39" t="s">
        <v>35628</v>
      </c>
      <c r="Y296">
        <v>0</v>
      </c>
      <c r="AA296" s="39" t="s">
        <v>42350</v>
      </c>
      <c r="AB296">
        <v>0</v>
      </c>
      <c r="AD296" s="39" t="s">
        <v>42344</v>
      </c>
      <c r="AE296">
        <v>1</v>
      </c>
      <c r="AG296" s="39" t="s">
        <v>42336</v>
      </c>
      <c r="AH296">
        <v>1</v>
      </c>
      <c r="AJ296" s="39" t="s">
        <v>42337</v>
      </c>
      <c r="AK296">
        <v>1</v>
      </c>
      <c r="AM296" s="39" t="s">
        <v>42345</v>
      </c>
      <c r="AN296">
        <v>1</v>
      </c>
      <c r="AP296" s="39" t="s">
        <v>42339</v>
      </c>
      <c r="AQ296">
        <v>1</v>
      </c>
      <c r="AS296" s="39" t="s">
        <v>42346</v>
      </c>
      <c r="AT296">
        <v>1</v>
      </c>
    </row>
    <row r="297" spans="1:46" x14ac:dyDescent="0.3">
      <c r="A297">
        <v>296</v>
      </c>
      <c r="B297" s="1">
        <v>45894.454085648147</v>
      </c>
      <c r="C297" s="1">
        <v>45894.458090277774</v>
      </c>
      <c r="D297" s="39" t="s">
        <v>2719</v>
      </c>
      <c r="E297" s="39" t="s">
        <v>2720</v>
      </c>
      <c r="F297">
        <v>8</v>
      </c>
      <c r="I297" s="39"/>
      <c r="L297">
        <v>5</v>
      </c>
      <c r="O297">
        <v>9</v>
      </c>
      <c r="R297" s="39" t="s">
        <v>42354</v>
      </c>
      <c r="S297">
        <v>0</v>
      </c>
      <c r="U297" s="39" t="s">
        <v>35628</v>
      </c>
      <c r="V297">
        <v>1</v>
      </c>
      <c r="X297" s="39" t="s">
        <v>42343</v>
      </c>
      <c r="Y297">
        <v>1</v>
      </c>
      <c r="AA297" s="39" t="s">
        <v>42334</v>
      </c>
      <c r="AB297">
        <v>1</v>
      </c>
      <c r="AD297" s="39" t="s">
        <v>42344</v>
      </c>
      <c r="AE297">
        <v>1</v>
      </c>
      <c r="AG297" s="39" t="s">
        <v>42336</v>
      </c>
      <c r="AH297">
        <v>1</v>
      </c>
      <c r="AJ297" s="39" t="s">
        <v>42337</v>
      </c>
      <c r="AK297">
        <v>1</v>
      </c>
      <c r="AM297" s="39" t="s">
        <v>42345</v>
      </c>
      <c r="AN297">
        <v>1</v>
      </c>
      <c r="AP297" s="39" t="s">
        <v>42360</v>
      </c>
      <c r="AQ297">
        <v>0</v>
      </c>
      <c r="AS297" s="39" t="s">
        <v>42346</v>
      </c>
      <c r="AT297">
        <v>1</v>
      </c>
    </row>
    <row r="298" spans="1:46" x14ac:dyDescent="0.3">
      <c r="A298">
        <v>297</v>
      </c>
      <c r="B298" s="1">
        <v>45894.455671296295</v>
      </c>
      <c r="C298" s="1">
        <v>45894.459652777776</v>
      </c>
      <c r="D298" s="39" t="s">
        <v>2917</v>
      </c>
      <c r="E298" s="39" t="s">
        <v>2918</v>
      </c>
      <c r="F298">
        <v>9</v>
      </c>
      <c r="I298" s="39"/>
      <c r="L298">
        <v>5</v>
      </c>
      <c r="O298">
        <v>12</v>
      </c>
      <c r="R298" s="39" t="s">
        <v>42347</v>
      </c>
      <c r="S298">
        <v>0</v>
      </c>
      <c r="U298" s="39" t="s">
        <v>35628</v>
      </c>
      <c r="V298">
        <v>1</v>
      </c>
      <c r="X298" s="39" t="s">
        <v>42343</v>
      </c>
      <c r="Y298">
        <v>1</v>
      </c>
      <c r="AA298" s="39" t="s">
        <v>42334</v>
      </c>
      <c r="AB298">
        <v>1</v>
      </c>
      <c r="AD298" s="39" t="s">
        <v>42344</v>
      </c>
      <c r="AE298">
        <v>1</v>
      </c>
      <c r="AG298" s="39" t="s">
        <v>42336</v>
      </c>
      <c r="AH298">
        <v>1</v>
      </c>
      <c r="AJ298" s="39" t="s">
        <v>42337</v>
      </c>
      <c r="AK298">
        <v>1</v>
      </c>
      <c r="AM298" s="39" t="s">
        <v>42345</v>
      </c>
      <c r="AN298">
        <v>1</v>
      </c>
      <c r="AP298" s="39" t="s">
        <v>42339</v>
      </c>
      <c r="AQ298">
        <v>1</v>
      </c>
      <c r="AS298" s="39" t="s">
        <v>42346</v>
      </c>
      <c r="AT298">
        <v>1</v>
      </c>
    </row>
    <row r="299" spans="1:46" x14ac:dyDescent="0.3">
      <c r="A299">
        <v>298</v>
      </c>
      <c r="B299" s="1">
        <v>45894.456655092596</v>
      </c>
      <c r="C299" s="1">
        <v>45894.460057870368</v>
      </c>
      <c r="D299" s="39" t="s">
        <v>2730</v>
      </c>
      <c r="E299" s="39" t="s">
        <v>2731</v>
      </c>
      <c r="F299">
        <v>9</v>
      </c>
      <c r="I299" s="39"/>
      <c r="L299">
        <v>5</v>
      </c>
      <c r="O299">
        <v>14</v>
      </c>
      <c r="R299" s="39" t="s">
        <v>42341</v>
      </c>
      <c r="S299">
        <v>1</v>
      </c>
      <c r="U299" s="39" t="s">
        <v>35628</v>
      </c>
      <c r="V299">
        <v>1</v>
      </c>
      <c r="X299" s="39" t="s">
        <v>42343</v>
      </c>
      <c r="Y299">
        <v>1</v>
      </c>
      <c r="AA299" s="39" t="s">
        <v>42350</v>
      </c>
      <c r="AB299">
        <v>0</v>
      </c>
      <c r="AD299" s="39" t="s">
        <v>42344</v>
      </c>
      <c r="AE299">
        <v>1</v>
      </c>
      <c r="AG299" s="39" t="s">
        <v>42336</v>
      </c>
      <c r="AH299">
        <v>1</v>
      </c>
      <c r="AJ299" s="39" t="s">
        <v>42337</v>
      </c>
      <c r="AK299">
        <v>1</v>
      </c>
      <c r="AM299" s="39" t="s">
        <v>42345</v>
      </c>
      <c r="AN299">
        <v>1</v>
      </c>
      <c r="AP299" s="39" t="s">
        <v>42339</v>
      </c>
      <c r="AQ299">
        <v>1</v>
      </c>
      <c r="AS299" s="39" t="s">
        <v>42346</v>
      </c>
      <c r="AT299">
        <v>1</v>
      </c>
    </row>
    <row r="300" spans="1:46" x14ac:dyDescent="0.3">
      <c r="A300">
        <v>299</v>
      </c>
      <c r="B300" s="1">
        <v>45894.455694444441</v>
      </c>
      <c r="C300" s="1">
        <v>45894.460173611114</v>
      </c>
      <c r="D300" s="39" t="s">
        <v>2837</v>
      </c>
      <c r="E300" s="39" t="s">
        <v>2838</v>
      </c>
      <c r="F300">
        <v>9</v>
      </c>
      <c r="I300" s="39"/>
      <c r="L300">
        <v>5</v>
      </c>
      <c r="O300">
        <v>2</v>
      </c>
      <c r="R300" s="39" t="s">
        <v>42347</v>
      </c>
      <c r="S300">
        <v>0</v>
      </c>
      <c r="U300" s="39" t="s">
        <v>35628</v>
      </c>
      <c r="V300">
        <v>1</v>
      </c>
      <c r="X300" s="39" t="s">
        <v>42343</v>
      </c>
      <c r="Y300">
        <v>1</v>
      </c>
      <c r="AA300" s="39" t="s">
        <v>42334</v>
      </c>
      <c r="AB300">
        <v>1</v>
      </c>
      <c r="AD300" s="39" t="s">
        <v>42344</v>
      </c>
      <c r="AE300">
        <v>1</v>
      </c>
      <c r="AG300" s="39" t="s">
        <v>42336</v>
      </c>
      <c r="AH300">
        <v>1</v>
      </c>
      <c r="AJ300" s="39" t="s">
        <v>42337</v>
      </c>
      <c r="AK300">
        <v>1</v>
      </c>
      <c r="AM300" s="39" t="s">
        <v>42345</v>
      </c>
      <c r="AN300">
        <v>1</v>
      </c>
      <c r="AP300" s="39" t="s">
        <v>42339</v>
      </c>
      <c r="AQ300">
        <v>1</v>
      </c>
      <c r="AS300" s="39" t="s">
        <v>42346</v>
      </c>
      <c r="AT300">
        <v>1</v>
      </c>
    </row>
    <row r="301" spans="1:46" x14ac:dyDescent="0.3">
      <c r="A301">
        <v>300</v>
      </c>
      <c r="B301" s="1">
        <v>45894.457766203705</v>
      </c>
      <c r="C301" s="1">
        <v>45894.460833333331</v>
      </c>
      <c r="D301" s="39" t="s">
        <v>2818</v>
      </c>
      <c r="E301" s="39" t="s">
        <v>2819</v>
      </c>
      <c r="F301">
        <v>7</v>
      </c>
      <c r="I301" s="39"/>
      <c r="L301">
        <v>5</v>
      </c>
      <c r="O301">
        <v>3</v>
      </c>
      <c r="R301" s="39" t="s">
        <v>42333</v>
      </c>
      <c r="S301">
        <v>0</v>
      </c>
      <c r="U301" s="39" t="s">
        <v>35628</v>
      </c>
      <c r="V301">
        <v>1</v>
      </c>
      <c r="X301" s="39" t="s">
        <v>35628</v>
      </c>
      <c r="Y301">
        <v>0</v>
      </c>
      <c r="AA301" s="39" t="s">
        <v>42350</v>
      </c>
      <c r="AB301">
        <v>0</v>
      </c>
      <c r="AD301" s="39" t="s">
        <v>42344</v>
      </c>
      <c r="AE301">
        <v>1</v>
      </c>
      <c r="AG301" s="39" t="s">
        <v>42336</v>
      </c>
      <c r="AH301">
        <v>1</v>
      </c>
      <c r="AJ301" s="39" t="s">
        <v>42337</v>
      </c>
      <c r="AK301">
        <v>1</v>
      </c>
      <c r="AM301" s="39" t="s">
        <v>42345</v>
      </c>
      <c r="AN301">
        <v>1</v>
      </c>
      <c r="AP301" s="39" t="s">
        <v>42339</v>
      </c>
      <c r="AQ301">
        <v>1</v>
      </c>
      <c r="AS301" s="39" t="s">
        <v>42346</v>
      </c>
      <c r="AT301">
        <v>1</v>
      </c>
    </row>
    <row r="302" spans="1:46" x14ac:dyDescent="0.3">
      <c r="A302">
        <v>301</v>
      </c>
      <c r="B302" s="1">
        <v>45894.456666666665</v>
      </c>
      <c r="C302" s="1">
        <v>45894.462129629632</v>
      </c>
      <c r="D302" s="39" t="s">
        <v>2685</v>
      </c>
      <c r="E302" s="39" t="s">
        <v>2686</v>
      </c>
      <c r="F302">
        <v>6</v>
      </c>
      <c r="I302" s="39"/>
      <c r="L302">
        <v>5</v>
      </c>
      <c r="O302">
        <v>13</v>
      </c>
      <c r="R302" s="39" t="s">
        <v>42354</v>
      </c>
      <c r="S302">
        <v>0</v>
      </c>
      <c r="U302" s="39" t="s">
        <v>35628</v>
      </c>
      <c r="V302">
        <v>1</v>
      </c>
      <c r="X302" s="39" t="s">
        <v>42343</v>
      </c>
      <c r="Y302">
        <v>1</v>
      </c>
      <c r="AA302" s="39" t="s">
        <v>42350</v>
      </c>
      <c r="AB302">
        <v>0</v>
      </c>
      <c r="AD302" s="39" t="s">
        <v>42344</v>
      </c>
      <c r="AE302">
        <v>1</v>
      </c>
      <c r="AG302" s="39" t="s">
        <v>42336</v>
      </c>
      <c r="AH302">
        <v>1</v>
      </c>
      <c r="AJ302" s="39" t="s">
        <v>42337</v>
      </c>
      <c r="AK302">
        <v>1</v>
      </c>
      <c r="AM302" s="39" t="s">
        <v>42351</v>
      </c>
      <c r="AN302">
        <v>0</v>
      </c>
      <c r="AP302" s="39" t="s">
        <v>42360</v>
      </c>
      <c r="AQ302">
        <v>0</v>
      </c>
      <c r="AS302" s="39" t="s">
        <v>42346</v>
      </c>
      <c r="AT302">
        <v>1</v>
      </c>
    </row>
    <row r="303" spans="1:46" x14ac:dyDescent="0.3">
      <c r="A303">
        <v>302</v>
      </c>
      <c r="B303" s="1">
        <v>45894.458252314813</v>
      </c>
      <c r="C303" s="1">
        <v>45894.462372685186</v>
      </c>
      <c r="D303" s="39" t="s">
        <v>2869</v>
      </c>
      <c r="E303" s="39" t="s">
        <v>2870</v>
      </c>
      <c r="F303">
        <v>7</v>
      </c>
      <c r="I303" s="39"/>
      <c r="L303">
        <v>5</v>
      </c>
      <c r="O303">
        <v>36</v>
      </c>
      <c r="R303" s="39" t="s">
        <v>42347</v>
      </c>
      <c r="S303">
        <v>0</v>
      </c>
      <c r="U303" s="39" t="s">
        <v>35628</v>
      </c>
      <c r="V303">
        <v>1</v>
      </c>
      <c r="X303" s="39" t="s">
        <v>35628</v>
      </c>
      <c r="Y303">
        <v>0</v>
      </c>
      <c r="AA303" s="39" t="s">
        <v>42350</v>
      </c>
      <c r="AB303">
        <v>0</v>
      </c>
      <c r="AD303" s="39" t="s">
        <v>42344</v>
      </c>
      <c r="AE303">
        <v>1</v>
      </c>
      <c r="AG303" s="39" t="s">
        <v>42336</v>
      </c>
      <c r="AH303">
        <v>1</v>
      </c>
      <c r="AJ303" s="39" t="s">
        <v>42337</v>
      </c>
      <c r="AK303">
        <v>1</v>
      </c>
      <c r="AM303" s="39" t="s">
        <v>42345</v>
      </c>
      <c r="AN303">
        <v>1</v>
      </c>
      <c r="AP303" s="39" t="s">
        <v>42339</v>
      </c>
      <c r="AQ303">
        <v>1</v>
      </c>
      <c r="AS303" s="39" t="s">
        <v>42346</v>
      </c>
      <c r="AT303">
        <v>1</v>
      </c>
    </row>
    <row r="304" spans="1:46" x14ac:dyDescent="0.3">
      <c r="A304">
        <v>303</v>
      </c>
      <c r="B304" s="1">
        <v>45894.460115740738</v>
      </c>
      <c r="C304" s="1">
        <v>45894.463645833333</v>
      </c>
      <c r="D304" s="39" t="s">
        <v>2663</v>
      </c>
      <c r="E304" s="39" t="s">
        <v>2664</v>
      </c>
      <c r="F304">
        <v>6</v>
      </c>
      <c r="I304" s="39"/>
      <c r="L304">
        <v>5</v>
      </c>
      <c r="O304">
        <v>31</v>
      </c>
      <c r="R304" s="39" t="s">
        <v>42354</v>
      </c>
      <c r="S304">
        <v>0</v>
      </c>
      <c r="U304" s="39" t="s">
        <v>35628</v>
      </c>
      <c r="V304">
        <v>1</v>
      </c>
      <c r="X304" s="39" t="s">
        <v>42343</v>
      </c>
      <c r="Y304">
        <v>1</v>
      </c>
      <c r="AA304" s="39" t="s">
        <v>42350</v>
      </c>
      <c r="AB304">
        <v>0</v>
      </c>
      <c r="AD304" s="39" t="s">
        <v>42344</v>
      </c>
      <c r="AE304">
        <v>1</v>
      </c>
      <c r="AG304" s="39" t="s">
        <v>42336</v>
      </c>
      <c r="AH304">
        <v>1</v>
      </c>
      <c r="AJ304" s="39" t="s">
        <v>42337</v>
      </c>
      <c r="AK304">
        <v>1</v>
      </c>
      <c r="AM304" s="39" t="s">
        <v>42351</v>
      </c>
      <c r="AN304">
        <v>0</v>
      </c>
      <c r="AP304" s="39" t="s">
        <v>42360</v>
      </c>
      <c r="AQ304">
        <v>0</v>
      </c>
      <c r="AS304" s="39" t="s">
        <v>42346</v>
      </c>
      <c r="AT304">
        <v>1</v>
      </c>
    </row>
    <row r="305" spans="1:46" x14ac:dyDescent="0.3">
      <c r="A305">
        <v>304</v>
      </c>
      <c r="B305" s="1">
        <v>45894.461354166669</v>
      </c>
      <c r="C305" s="1">
        <v>45894.463946759257</v>
      </c>
      <c r="D305" s="39" t="s">
        <v>2982</v>
      </c>
      <c r="E305" s="39" t="s">
        <v>2983</v>
      </c>
      <c r="F305">
        <v>7</v>
      </c>
      <c r="I305" s="39"/>
      <c r="L305">
        <v>5</v>
      </c>
      <c r="O305">
        <v>7</v>
      </c>
      <c r="R305" s="39" t="s">
        <v>42341</v>
      </c>
      <c r="S305">
        <v>1</v>
      </c>
      <c r="U305" s="39" t="s">
        <v>35628</v>
      </c>
      <c r="V305">
        <v>1</v>
      </c>
      <c r="X305" s="39" t="s">
        <v>42343</v>
      </c>
      <c r="Y305">
        <v>1</v>
      </c>
      <c r="AA305" s="39" t="s">
        <v>42334</v>
      </c>
      <c r="AB305">
        <v>1</v>
      </c>
      <c r="AD305" s="39" t="s">
        <v>42335</v>
      </c>
      <c r="AE305">
        <v>0</v>
      </c>
      <c r="AG305" s="39" t="s">
        <v>42336</v>
      </c>
      <c r="AH305">
        <v>1</v>
      </c>
      <c r="AJ305" s="39" t="s">
        <v>42356</v>
      </c>
      <c r="AK305">
        <v>0</v>
      </c>
      <c r="AM305" s="39" t="s">
        <v>42338</v>
      </c>
      <c r="AN305">
        <v>0</v>
      </c>
      <c r="AP305" s="39" t="s">
        <v>42339</v>
      </c>
      <c r="AQ305">
        <v>1</v>
      </c>
      <c r="AS305" s="39" t="s">
        <v>42346</v>
      </c>
      <c r="AT305">
        <v>1</v>
      </c>
    </row>
    <row r="306" spans="1:46" x14ac:dyDescent="0.3">
      <c r="A306">
        <v>305</v>
      </c>
      <c r="B306" s="1">
        <v>45894.459016203706</v>
      </c>
      <c r="C306" s="1">
        <v>45894.464050925926</v>
      </c>
      <c r="D306" s="39" t="s">
        <v>2632</v>
      </c>
      <c r="E306" s="39" t="s">
        <v>2633</v>
      </c>
      <c r="F306">
        <v>6</v>
      </c>
      <c r="I306" s="39"/>
      <c r="L306">
        <v>5</v>
      </c>
      <c r="O306">
        <v>26</v>
      </c>
      <c r="R306" s="39" t="s">
        <v>42354</v>
      </c>
      <c r="S306">
        <v>0</v>
      </c>
      <c r="U306" s="39" t="s">
        <v>35628</v>
      </c>
      <c r="V306">
        <v>1</v>
      </c>
      <c r="X306" s="39" t="s">
        <v>42343</v>
      </c>
      <c r="Y306">
        <v>1</v>
      </c>
      <c r="AA306" s="39" t="s">
        <v>42350</v>
      </c>
      <c r="AB306">
        <v>0</v>
      </c>
      <c r="AD306" s="39" t="s">
        <v>42344</v>
      </c>
      <c r="AE306">
        <v>1</v>
      </c>
      <c r="AG306" s="39" t="s">
        <v>42336</v>
      </c>
      <c r="AH306">
        <v>1</v>
      </c>
      <c r="AJ306" s="39" t="s">
        <v>42337</v>
      </c>
      <c r="AK306">
        <v>1</v>
      </c>
      <c r="AM306" s="39" t="s">
        <v>42351</v>
      </c>
      <c r="AN306">
        <v>0</v>
      </c>
      <c r="AP306" s="39" t="s">
        <v>42360</v>
      </c>
      <c r="AQ306">
        <v>0</v>
      </c>
      <c r="AS306" s="39" t="s">
        <v>42346</v>
      </c>
      <c r="AT306">
        <v>1</v>
      </c>
    </row>
    <row r="307" spans="1:46" x14ac:dyDescent="0.3">
      <c r="A307">
        <v>306</v>
      </c>
      <c r="B307" s="1">
        <v>45894.460486111115</v>
      </c>
      <c r="C307" s="1">
        <v>45894.464583333334</v>
      </c>
      <c r="D307" s="39" t="s">
        <v>2887</v>
      </c>
      <c r="E307" s="39" t="s">
        <v>2888</v>
      </c>
      <c r="F307">
        <v>8</v>
      </c>
      <c r="I307" s="39"/>
      <c r="L307">
        <v>5</v>
      </c>
      <c r="O307">
        <v>33</v>
      </c>
      <c r="R307" s="39" t="s">
        <v>42341</v>
      </c>
      <c r="S307">
        <v>1</v>
      </c>
      <c r="U307" s="39" t="s">
        <v>35628</v>
      </c>
      <c r="V307">
        <v>1</v>
      </c>
      <c r="X307" s="39" t="s">
        <v>35628</v>
      </c>
      <c r="Y307">
        <v>0</v>
      </c>
      <c r="AA307" s="39" t="s">
        <v>42334</v>
      </c>
      <c r="AB307">
        <v>1</v>
      </c>
      <c r="AD307" s="39" t="s">
        <v>42344</v>
      </c>
      <c r="AE307">
        <v>1</v>
      </c>
      <c r="AG307" s="39" t="s">
        <v>42336</v>
      </c>
      <c r="AH307">
        <v>1</v>
      </c>
      <c r="AJ307" s="39" t="s">
        <v>42337</v>
      </c>
      <c r="AK307">
        <v>1</v>
      </c>
      <c r="AM307" s="39" t="s">
        <v>42345</v>
      </c>
      <c r="AN307">
        <v>1</v>
      </c>
      <c r="AP307" s="39" t="s">
        <v>42339</v>
      </c>
      <c r="AQ307">
        <v>1</v>
      </c>
      <c r="AS307" s="39" t="s">
        <v>42358</v>
      </c>
      <c r="AT307">
        <v>0</v>
      </c>
    </row>
    <row r="308" spans="1:46" x14ac:dyDescent="0.3">
      <c r="A308">
        <v>307</v>
      </c>
      <c r="B308" s="1">
        <v>45894.462060185186</v>
      </c>
      <c r="C308" s="1">
        <v>45894.464756944442</v>
      </c>
      <c r="D308" s="39" t="s">
        <v>2674</v>
      </c>
      <c r="E308" s="39" t="s">
        <v>2675</v>
      </c>
      <c r="F308">
        <v>7</v>
      </c>
      <c r="I308" s="39"/>
      <c r="L308">
        <v>5</v>
      </c>
      <c r="O308">
        <v>4</v>
      </c>
      <c r="R308" s="39" t="s">
        <v>42333</v>
      </c>
      <c r="S308">
        <v>0</v>
      </c>
      <c r="U308" s="39" t="s">
        <v>38984</v>
      </c>
      <c r="V308">
        <v>0</v>
      </c>
      <c r="X308" s="39" t="s">
        <v>42343</v>
      </c>
      <c r="Y308">
        <v>1</v>
      </c>
      <c r="AA308" s="39" t="s">
        <v>42362</v>
      </c>
      <c r="AB308">
        <v>0</v>
      </c>
      <c r="AD308" s="39" t="s">
        <v>42344</v>
      </c>
      <c r="AE308">
        <v>1</v>
      </c>
      <c r="AG308" s="39" t="s">
        <v>42336</v>
      </c>
      <c r="AH308">
        <v>1</v>
      </c>
      <c r="AJ308" s="39" t="s">
        <v>42337</v>
      </c>
      <c r="AK308">
        <v>1</v>
      </c>
      <c r="AM308" s="39" t="s">
        <v>42345</v>
      </c>
      <c r="AN308">
        <v>1</v>
      </c>
      <c r="AP308" s="39" t="s">
        <v>42339</v>
      </c>
      <c r="AQ308">
        <v>1</v>
      </c>
      <c r="AS308" s="39" t="s">
        <v>42346</v>
      </c>
      <c r="AT308">
        <v>1</v>
      </c>
    </row>
    <row r="309" spans="1:46" x14ac:dyDescent="0.3">
      <c r="A309">
        <v>308</v>
      </c>
      <c r="B309" s="1">
        <v>45894.462777777779</v>
      </c>
      <c r="C309" s="1">
        <v>45894.464837962965</v>
      </c>
      <c r="D309" s="39" t="s">
        <v>2954</v>
      </c>
      <c r="E309" s="39" t="s">
        <v>2955</v>
      </c>
      <c r="F309">
        <v>6</v>
      </c>
      <c r="I309" s="39"/>
      <c r="L309">
        <v>5</v>
      </c>
      <c r="O309">
        <v>38</v>
      </c>
      <c r="R309" s="39" t="s">
        <v>42333</v>
      </c>
      <c r="S309">
        <v>0</v>
      </c>
      <c r="U309" s="39" t="s">
        <v>35628</v>
      </c>
      <c r="V309">
        <v>1</v>
      </c>
      <c r="X309" s="39" t="s">
        <v>42343</v>
      </c>
      <c r="Y309">
        <v>1</v>
      </c>
      <c r="AA309" s="39" t="s">
        <v>42350</v>
      </c>
      <c r="AB309">
        <v>0</v>
      </c>
      <c r="AD309" s="39" t="s">
        <v>42344</v>
      </c>
      <c r="AE309">
        <v>1</v>
      </c>
      <c r="AG309" s="39" t="s">
        <v>42348</v>
      </c>
      <c r="AH309">
        <v>0</v>
      </c>
      <c r="AJ309" s="39" t="s">
        <v>42337</v>
      </c>
      <c r="AK309">
        <v>1</v>
      </c>
      <c r="AM309" s="39" t="s">
        <v>42345</v>
      </c>
      <c r="AN309">
        <v>1</v>
      </c>
      <c r="AP309" s="39" t="s">
        <v>42339</v>
      </c>
      <c r="AQ309">
        <v>1</v>
      </c>
      <c r="AS309" s="39" t="s">
        <v>42358</v>
      </c>
      <c r="AT309">
        <v>0</v>
      </c>
    </row>
    <row r="310" spans="1:46" x14ac:dyDescent="0.3">
      <c r="A310">
        <v>309</v>
      </c>
      <c r="B310" s="1">
        <v>45894.462800925925</v>
      </c>
      <c r="C310" s="1">
        <v>45894.464872685188</v>
      </c>
      <c r="D310" s="39" t="s">
        <v>2708</v>
      </c>
      <c r="E310" s="39" t="s">
        <v>2709</v>
      </c>
      <c r="F310">
        <v>6</v>
      </c>
      <c r="I310" s="39"/>
      <c r="L310">
        <v>5</v>
      </c>
      <c r="O310">
        <v>25</v>
      </c>
      <c r="R310" s="39" t="s">
        <v>42347</v>
      </c>
      <c r="S310">
        <v>0</v>
      </c>
      <c r="U310" s="39" t="s">
        <v>35628</v>
      </c>
      <c r="V310">
        <v>1</v>
      </c>
      <c r="X310" s="39" t="s">
        <v>19936</v>
      </c>
      <c r="Y310">
        <v>0</v>
      </c>
      <c r="AA310" s="39" t="s">
        <v>42334</v>
      </c>
      <c r="AB310">
        <v>1</v>
      </c>
      <c r="AD310" s="39" t="s">
        <v>42344</v>
      </c>
      <c r="AE310">
        <v>1</v>
      </c>
      <c r="AG310" s="39" t="s">
        <v>42348</v>
      </c>
      <c r="AH310">
        <v>0</v>
      </c>
      <c r="AJ310" s="39" t="s">
        <v>42337</v>
      </c>
      <c r="AK310">
        <v>1</v>
      </c>
      <c r="AM310" s="39" t="s">
        <v>42352</v>
      </c>
      <c r="AN310">
        <v>0</v>
      </c>
      <c r="AP310" s="39" t="s">
        <v>42339</v>
      </c>
      <c r="AQ310">
        <v>1</v>
      </c>
      <c r="AS310" s="39" t="s">
        <v>42346</v>
      </c>
      <c r="AT310">
        <v>1</v>
      </c>
    </row>
    <row r="311" spans="1:46" x14ac:dyDescent="0.3">
      <c r="A311">
        <v>310</v>
      </c>
      <c r="B311" s="1">
        <v>45894.461539351854</v>
      </c>
      <c r="C311" s="1">
        <v>45894.465497685182</v>
      </c>
      <c r="D311" s="39" t="s">
        <v>2965</v>
      </c>
      <c r="E311" s="39" t="s">
        <v>2966</v>
      </c>
      <c r="F311">
        <v>8</v>
      </c>
      <c r="I311" s="39"/>
      <c r="L311">
        <v>5</v>
      </c>
      <c r="O311">
        <v>39</v>
      </c>
      <c r="R311" s="39" t="s">
        <v>42333</v>
      </c>
      <c r="S311">
        <v>0</v>
      </c>
      <c r="U311" s="39" t="s">
        <v>35628</v>
      </c>
      <c r="V311">
        <v>1</v>
      </c>
      <c r="X311" s="39" t="s">
        <v>42343</v>
      </c>
      <c r="Y311">
        <v>1</v>
      </c>
      <c r="AA311" s="39" t="s">
        <v>42334</v>
      </c>
      <c r="AB311">
        <v>1</v>
      </c>
      <c r="AD311" s="39" t="s">
        <v>42344</v>
      </c>
      <c r="AE311">
        <v>1</v>
      </c>
      <c r="AG311" s="39" t="s">
        <v>42336</v>
      </c>
      <c r="AH311">
        <v>1</v>
      </c>
      <c r="AJ311" s="39" t="s">
        <v>42337</v>
      </c>
      <c r="AK311">
        <v>1</v>
      </c>
      <c r="AM311" s="39" t="s">
        <v>42352</v>
      </c>
      <c r="AN311">
        <v>0</v>
      </c>
      <c r="AP311" s="39" t="s">
        <v>42339</v>
      </c>
      <c r="AQ311">
        <v>1</v>
      </c>
      <c r="AS311" s="39" t="s">
        <v>42346</v>
      </c>
      <c r="AT311">
        <v>1</v>
      </c>
    </row>
    <row r="312" spans="1:46" x14ac:dyDescent="0.3">
      <c r="A312">
        <v>311</v>
      </c>
      <c r="B312" s="1">
        <v>45894.463553240741</v>
      </c>
      <c r="C312" s="1">
        <v>45894.465624999997</v>
      </c>
      <c r="D312" s="39" t="s">
        <v>2829</v>
      </c>
      <c r="E312" s="39" t="s">
        <v>2830</v>
      </c>
      <c r="F312">
        <v>7</v>
      </c>
      <c r="I312" s="39"/>
      <c r="L312">
        <v>5</v>
      </c>
      <c r="O312">
        <v>23</v>
      </c>
      <c r="R312" s="39" t="s">
        <v>42347</v>
      </c>
      <c r="S312">
        <v>0</v>
      </c>
      <c r="U312" s="39" t="s">
        <v>35628</v>
      </c>
      <c r="V312">
        <v>1</v>
      </c>
      <c r="X312" s="39" t="s">
        <v>42343</v>
      </c>
      <c r="Y312">
        <v>1</v>
      </c>
      <c r="AA312" s="39" t="s">
        <v>42350</v>
      </c>
      <c r="AB312">
        <v>0</v>
      </c>
      <c r="AD312" s="39" t="s">
        <v>42344</v>
      </c>
      <c r="AE312">
        <v>1</v>
      </c>
      <c r="AG312" s="39" t="s">
        <v>42336</v>
      </c>
      <c r="AH312">
        <v>1</v>
      </c>
      <c r="AJ312" s="39" t="s">
        <v>42337</v>
      </c>
      <c r="AK312">
        <v>1</v>
      </c>
      <c r="AM312" s="39" t="s">
        <v>42352</v>
      </c>
      <c r="AN312">
        <v>0</v>
      </c>
      <c r="AP312" s="39" t="s">
        <v>42339</v>
      </c>
      <c r="AQ312">
        <v>1</v>
      </c>
      <c r="AS312" s="39" t="s">
        <v>42346</v>
      </c>
      <c r="AT312">
        <v>1</v>
      </c>
    </row>
    <row r="313" spans="1:46" x14ac:dyDescent="0.3">
      <c r="A313">
        <v>312</v>
      </c>
      <c r="B313" s="1">
        <v>45894.462071759262</v>
      </c>
      <c r="C313" s="1">
        <v>45894.466168981482</v>
      </c>
      <c r="D313" s="39" t="s">
        <v>2781</v>
      </c>
      <c r="E313" s="39" t="s">
        <v>2782</v>
      </c>
      <c r="F313">
        <v>7</v>
      </c>
      <c r="I313" s="39"/>
      <c r="L313">
        <v>5</v>
      </c>
      <c r="O313">
        <v>10</v>
      </c>
      <c r="R313" s="39" t="s">
        <v>42333</v>
      </c>
      <c r="S313">
        <v>0</v>
      </c>
      <c r="U313" s="39" t="s">
        <v>35628</v>
      </c>
      <c r="V313">
        <v>1</v>
      </c>
      <c r="X313" s="39" t="s">
        <v>42343</v>
      </c>
      <c r="Y313">
        <v>1</v>
      </c>
      <c r="AA313" s="39" t="s">
        <v>42350</v>
      </c>
      <c r="AB313">
        <v>0</v>
      </c>
      <c r="AD313" s="39" t="s">
        <v>42344</v>
      </c>
      <c r="AE313">
        <v>1</v>
      </c>
      <c r="AG313" s="39" t="s">
        <v>42336</v>
      </c>
      <c r="AH313">
        <v>1</v>
      </c>
      <c r="AJ313" s="39" t="s">
        <v>42337</v>
      </c>
      <c r="AK313">
        <v>1</v>
      </c>
      <c r="AM313" s="39" t="s">
        <v>42345</v>
      </c>
      <c r="AN313">
        <v>1</v>
      </c>
      <c r="AP313" s="39" t="s">
        <v>42339</v>
      </c>
      <c r="AQ313">
        <v>1</v>
      </c>
      <c r="AS313" s="39" t="s">
        <v>42358</v>
      </c>
      <c r="AT313">
        <v>0</v>
      </c>
    </row>
    <row r="314" spans="1:46" x14ac:dyDescent="0.3">
      <c r="A314">
        <v>313</v>
      </c>
      <c r="B314" s="1">
        <v>45894.46398148148</v>
      </c>
      <c r="C314" s="1">
        <v>45894.466400462959</v>
      </c>
      <c r="D314" s="39" t="s">
        <v>2769</v>
      </c>
      <c r="E314" s="39" t="s">
        <v>2770</v>
      </c>
      <c r="F314">
        <v>6</v>
      </c>
      <c r="I314" s="39"/>
      <c r="L314">
        <v>5</v>
      </c>
      <c r="O314">
        <v>8</v>
      </c>
      <c r="R314" s="39" t="s">
        <v>42347</v>
      </c>
      <c r="S314">
        <v>0</v>
      </c>
      <c r="U314" s="39" t="s">
        <v>42363</v>
      </c>
      <c r="V314">
        <v>0</v>
      </c>
      <c r="X314" s="39" t="s">
        <v>42343</v>
      </c>
      <c r="Y314">
        <v>1</v>
      </c>
      <c r="AA314" s="39" t="s">
        <v>42350</v>
      </c>
      <c r="AB314">
        <v>0</v>
      </c>
      <c r="AD314" s="39" t="s">
        <v>42344</v>
      </c>
      <c r="AE314">
        <v>1</v>
      </c>
      <c r="AG314" s="39" t="s">
        <v>42336</v>
      </c>
      <c r="AH314">
        <v>1</v>
      </c>
      <c r="AJ314" s="39" t="s">
        <v>42337</v>
      </c>
      <c r="AK314">
        <v>1</v>
      </c>
      <c r="AM314" s="39" t="s">
        <v>42345</v>
      </c>
      <c r="AN314">
        <v>1</v>
      </c>
      <c r="AP314" s="39" t="s">
        <v>42339</v>
      </c>
      <c r="AQ314">
        <v>1</v>
      </c>
      <c r="AS314" s="39" t="s">
        <v>42358</v>
      </c>
      <c r="AT314">
        <v>0</v>
      </c>
    </row>
    <row r="315" spans="1:46" x14ac:dyDescent="0.3">
      <c r="A315">
        <v>314</v>
      </c>
      <c r="B315" s="1">
        <v>45894.463935185187</v>
      </c>
      <c r="C315" s="1">
        <v>45894.466631944444</v>
      </c>
      <c r="D315" s="39" t="s">
        <v>2944</v>
      </c>
      <c r="E315" s="39" t="s">
        <v>2945</v>
      </c>
      <c r="F315">
        <v>8</v>
      </c>
      <c r="I315" s="39"/>
      <c r="L315">
        <v>5</v>
      </c>
      <c r="O315">
        <v>6</v>
      </c>
      <c r="R315" s="39" t="s">
        <v>42341</v>
      </c>
      <c r="S315">
        <v>1</v>
      </c>
      <c r="U315" s="39" t="s">
        <v>38984</v>
      </c>
      <c r="V315">
        <v>0</v>
      </c>
      <c r="X315" s="39" t="s">
        <v>42343</v>
      </c>
      <c r="Y315">
        <v>1</v>
      </c>
      <c r="AA315" s="39" t="s">
        <v>42350</v>
      </c>
      <c r="AB315">
        <v>0</v>
      </c>
      <c r="AD315" s="39" t="s">
        <v>42344</v>
      </c>
      <c r="AE315">
        <v>1</v>
      </c>
      <c r="AG315" s="39" t="s">
        <v>42336</v>
      </c>
      <c r="AH315">
        <v>1</v>
      </c>
      <c r="AJ315" s="39" t="s">
        <v>42337</v>
      </c>
      <c r="AK315">
        <v>1</v>
      </c>
      <c r="AM315" s="39" t="s">
        <v>42345</v>
      </c>
      <c r="AN315">
        <v>1</v>
      </c>
      <c r="AP315" s="39" t="s">
        <v>42339</v>
      </c>
      <c r="AQ315">
        <v>1</v>
      </c>
      <c r="AS315" s="39" t="s">
        <v>42346</v>
      </c>
      <c r="AT315">
        <v>1</v>
      </c>
    </row>
    <row r="316" spans="1:46" x14ac:dyDescent="0.3">
      <c r="A316">
        <v>315</v>
      </c>
      <c r="B316" s="1">
        <v>45894.462858796294</v>
      </c>
      <c r="C316" s="1">
        <v>45894.466793981483</v>
      </c>
      <c r="D316" s="39" t="s">
        <v>2749</v>
      </c>
      <c r="E316" s="39" t="s">
        <v>2750</v>
      </c>
      <c r="F316">
        <v>9</v>
      </c>
      <c r="I316" s="39"/>
      <c r="L316">
        <v>5</v>
      </c>
      <c r="O316">
        <v>35</v>
      </c>
      <c r="R316" s="39" t="s">
        <v>42347</v>
      </c>
      <c r="S316">
        <v>0</v>
      </c>
      <c r="U316" s="39" t="s">
        <v>35628</v>
      </c>
      <c r="V316">
        <v>1</v>
      </c>
      <c r="X316" s="39" t="s">
        <v>42343</v>
      </c>
      <c r="Y316">
        <v>1</v>
      </c>
      <c r="AA316" s="39" t="s">
        <v>42334</v>
      </c>
      <c r="AB316">
        <v>1</v>
      </c>
      <c r="AD316" s="39" t="s">
        <v>42344</v>
      </c>
      <c r="AE316">
        <v>1</v>
      </c>
      <c r="AG316" s="39" t="s">
        <v>42336</v>
      </c>
      <c r="AH316">
        <v>1</v>
      </c>
      <c r="AJ316" s="39" t="s">
        <v>42337</v>
      </c>
      <c r="AK316">
        <v>1</v>
      </c>
      <c r="AM316" s="39" t="s">
        <v>42345</v>
      </c>
      <c r="AN316">
        <v>1</v>
      </c>
      <c r="AP316" s="39" t="s">
        <v>42339</v>
      </c>
      <c r="AQ316">
        <v>1</v>
      </c>
      <c r="AS316" s="39" t="s">
        <v>42346</v>
      </c>
      <c r="AT316">
        <v>1</v>
      </c>
    </row>
    <row r="317" spans="1:46" x14ac:dyDescent="0.3">
      <c r="A317">
        <v>316</v>
      </c>
      <c r="B317" s="1">
        <v>45894.460381944446</v>
      </c>
      <c r="C317" s="1">
        <v>45894.466828703706</v>
      </c>
      <c r="D317" s="39" t="s">
        <v>2900</v>
      </c>
      <c r="E317" s="39" t="s">
        <v>2901</v>
      </c>
      <c r="F317">
        <v>8</v>
      </c>
      <c r="I317" s="39"/>
      <c r="L317">
        <v>5</v>
      </c>
      <c r="O317">
        <v>24</v>
      </c>
      <c r="R317" s="39" t="s">
        <v>42347</v>
      </c>
      <c r="S317">
        <v>0</v>
      </c>
      <c r="U317" s="39" t="s">
        <v>35628</v>
      </c>
      <c r="V317">
        <v>1</v>
      </c>
      <c r="X317" s="39" t="s">
        <v>42343</v>
      </c>
      <c r="Y317">
        <v>1</v>
      </c>
      <c r="AA317" s="39" t="s">
        <v>42334</v>
      </c>
      <c r="AB317">
        <v>1</v>
      </c>
      <c r="AD317" s="39" t="s">
        <v>42344</v>
      </c>
      <c r="AE317">
        <v>1</v>
      </c>
      <c r="AG317" s="39" t="s">
        <v>42336</v>
      </c>
      <c r="AH317">
        <v>1</v>
      </c>
      <c r="AJ317" s="39" t="s">
        <v>42337</v>
      </c>
      <c r="AK317">
        <v>1</v>
      </c>
      <c r="AM317" s="39" t="s">
        <v>42345</v>
      </c>
      <c r="AN317">
        <v>1</v>
      </c>
      <c r="AP317" s="39" t="s">
        <v>42360</v>
      </c>
      <c r="AQ317">
        <v>0</v>
      </c>
      <c r="AS317" s="39" t="s">
        <v>42346</v>
      </c>
      <c r="AT317">
        <v>1</v>
      </c>
    </row>
    <row r="318" spans="1:46" x14ac:dyDescent="0.3">
      <c r="A318">
        <v>317</v>
      </c>
      <c r="B318" s="1">
        <v>45894.461863425924</v>
      </c>
      <c r="C318" s="1">
        <v>45894.467222222222</v>
      </c>
      <c r="D318" s="39" t="s">
        <v>2696</v>
      </c>
      <c r="E318" s="39" t="s">
        <v>2697</v>
      </c>
      <c r="F318">
        <v>5</v>
      </c>
      <c r="I318" s="39"/>
      <c r="L318">
        <v>5</v>
      </c>
      <c r="O318">
        <v>40</v>
      </c>
      <c r="R318" s="39" t="s">
        <v>42333</v>
      </c>
      <c r="S318">
        <v>0</v>
      </c>
      <c r="U318" s="39" t="s">
        <v>35628</v>
      </c>
      <c r="V318">
        <v>1</v>
      </c>
      <c r="X318" s="39" t="s">
        <v>19936</v>
      </c>
      <c r="Y318">
        <v>0</v>
      </c>
      <c r="AA318" s="39" t="s">
        <v>42361</v>
      </c>
      <c r="AB318">
        <v>0</v>
      </c>
      <c r="AD318" s="39" t="s">
        <v>42344</v>
      </c>
      <c r="AE318">
        <v>1</v>
      </c>
      <c r="AG318" s="39" t="s">
        <v>42368</v>
      </c>
      <c r="AH318">
        <v>0</v>
      </c>
      <c r="AJ318" s="39" t="s">
        <v>42367</v>
      </c>
      <c r="AK318">
        <v>0</v>
      </c>
      <c r="AM318" s="39" t="s">
        <v>42345</v>
      </c>
      <c r="AN318">
        <v>1</v>
      </c>
      <c r="AP318" s="39" t="s">
        <v>42339</v>
      </c>
      <c r="AQ318">
        <v>1</v>
      </c>
      <c r="AS318" s="39" t="s">
        <v>42346</v>
      </c>
      <c r="AT318">
        <v>1</v>
      </c>
    </row>
    <row r="319" spans="1:46" x14ac:dyDescent="0.3">
      <c r="A319">
        <v>318</v>
      </c>
      <c r="B319" s="1">
        <v>45894.463900462964</v>
      </c>
      <c r="C319" s="1">
        <v>45894.468252314815</v>
      </c>
      <c r="D319" s="39" t="s">
        <v>2843</v>
      </c>
      <c r="E319" s="39" t="s">
        <v>2844</v>
      </c>
      <c r="F319">
        <v>7</v>
      </c>
      <c r="I319" s="39"/>
      <c r="L319">
        <v>5</v>
      </c>
      <c r="O319">
        <v>34</v>
      </c>
      <c r="R319" s="39" t="s">
        <v>42333</v>
      </c>
      <c r="S319">
        <v>0</v>
      </c>
      <c r="U319" s="39" t="s">
        <v>35628</v>
      </c>
      <c r="V319">
        <v>1</v>
      </c>
      <c r="X319" s="39" t="s">
        <v>42343</v>
      </c>
      <c r="Y319">
        <v>1</v>
      </c>
      <c r="AA319" s="39" t="s">
        <v>42350</v>
      </c>
      <c r="AB319">
        <v>0</v>
      </c>
      <c r="AD319" s="39" t="s">
        <v>42344</v>
      </c>
      <c r="AE319">
        <v>1</v>
      </c>
      <c r="AG319" s="39" t="s">
        <v>42336</v>
      </c>
      <c r="AH319">
        <v>1</v>
      </c>
      <c r="AJ319" s="39" t="s">
        <v>42337</v>
      </c>
      <c r="AK319">
        <v>1</v>
      </c>
      <c r="AM319" s="39" t="s">
        <v>42345</v>
      </c>
      <c r="AN319">
        <v>1</v>
      </c>
      <c r="AP319" s="39" t="s">
        <v>42339</v>
      </c>
      <c r="AQ319">
        <v>1</v>
      </c>
      <c r="AS319" s="39" t="s">
        <v>42358</v>
      </c>
      <c r="AT319">
        <v>0</v>
      </c>
    </row>
    <row r="320" spans="1:46" x14ac:dyDescent="0.3">
      <c r="A320">
        <v>319</v>
      </c>
      <c r="B320" s="1">
        <v>45894.464247685188</v>
      </c>
      <c r="C320" s="1">
        <v>45894.468252314815</v>
      </c>
      <c r="D320" s="39" t="s">
        <v>2852</v>
      </c>
      <c r="E320" s="39" t="s">
        <v>2853</v>
      </c>
      <c r="F320">
        <v>7</v>
      </c>
      <c r="I320" s="39"/>
      <c r="L320">
        <v>5</v>
      </c>
      <c r="O320">
        <v>30</v>
      </c>
      <c r="R320" s="39" t="s">
        <v>42333</v>
      </c>
      <c r="S320">
        <v>0</v>
      </c>
      <c r="U320" s="39" t="s">
        <v>35628</v>
      </c>
      <c r="V320">
        <v>1</v>
      </c>
      <c r="X320" s="39" t="s">
        <v>42343</v>
      </c>
      <c r="Y320">
        <v>1</v>
      </c>
      <c r="AA320" s="39" t="s">
        <v>42350</v>
      </c>
      <c r="AB320">
        <v>0</v>
      </c>
      <c r="AD320" s="39" t="s">
        <v>42344</v>
      </c>
      <c r="AE320">
        <v>1</v>
      </c>
      <c r="AG320" s="39" t="s">
        <v>42336</v>
      </c>
      <c r="AH320">
        <v>1</v>
      </c>
      <c r="AJ320" s="39" t="s">
        <v>42337</v>
      </c>
      <c r="AK320">
        <v>1</v>
      </c>
      <c r="AM320" s="39" t="s">
        <v>42345</v>
      </c>
      <c r="AN320">
        <v>1</v>
      </c>
      <c r="AP320" s="39" t="s">
        <v>42339</v>
      </c>
      <c r="AQ320">
        <v>1</v>
      </c>
      <c r="AS320" s="39" t="s">
        <v>42358</v>
      </c>
      <c r="AT320">
        <v>0</v>
      </c>
    </row>
    <row r="321" spans="1:46" x14ac:dyDescent="0.3">
      <c r="A321">
        <v>320</v>
      </c>
      <c r="B321" s="1">
        <v>45894.463136574072</v>
      </c>
      <c r="C321" s="1">
        <v>45894.468298611115</v>
      </c>
      <c r="D321" s="39" t="s">
        <v>2909</v>
      </c>
      <c r="E321" s="39" t="s">
        <v>2910</v>
      </c>
      <c r="F321">
        <v>7</v>
      </c>
      <c r="I321" s="39"/>
      <c r="L321">
        <v>5</v>
      </c>
      <c r="O321">
        <v>37</v>
      </c>
      <c r="R321" s="39" t="s">
        <v>42333</v>
      </c>
      <c r="S321">
        <v>0</v>
      </c>
      <c r="U321" s="39" t="s">
        <v>35628</v>
      </c>
      <c r="V321">
        <v>1</v>
      </c>
      <c r="X321" s="39" t="s">
        <v>42343</v>
      </c>
      <c r="Y321">
        <v>1</v>
      </c>
      <c r="AA321" s="39" t="s">
        <v>42350</v>
      </c>
      <c r="AB321">
        <v>0</v>
      </c>
      <c r="AD321" s="39" t="s">
        <v>42344</v>
      </c>
      <c r="AE321">
        <v>1</v>
      </c>
      <c r="AG321" s="39" t="s">
        <v>42336</v>
      </c>
      <c r="AH321">
        <v>1</v>
      </c>
      <c r="AJ321" s="39" t="s">
        <v>42337</v>
      </c>
      <c r="AK321">
        <v>1</v>
      </c>
      <c r="AM321" s="39" t="s">
        <v>42345</v>
      </c>
      <c r="AN321">
        <v>1</v>
      </c>
      <c r="AP321" s="39" t="s">
        <v>42339</v>
      </c>
      <c r="AQ321">
        <v>1</v>
      </c>
      <c r="AS321" s="39" t="s">
        <v>42358</v>
      </c>
      <c r="AT321">
        <v>0</v>
      </c>
    </row>
    <row r="322" spans="1:46" x14ac:dyDescent="0.3">
      <c r="A322">
        <v>321</v>
      </c>
      <c r="B322" s="1">
        <v>45894.463506944441</v>
      </c>
      <c r="C322" s="1">
        <v>45894.468935185185</v>
      </c>
      <c r="D322" s="39" t="s">
        <v>2937</v>
      </c>
      <c r="E322" s="39" t="s">
        <v>2938</v>
      </c>
      <c r="F322">
        <v>8</v>
      </c>
      <c r="I322" s="39"/>
      <c r="L322">
        <v>5</v>
      </c>
      <c r="O322">
        <v>16</v>
      </c>
      <c r="R322" s="39" t="s">
        <v>42347</v>
      </c>
      <c r="S322">
        <v>0</v>
      </c>
      <c r="U322" s="39" t="s">
        <v>35628</v>
      </c>
      <c r="V322">
        <v>1</v>
      </c>
      <c r="X322" s="39" t="s">
        <v>42343</v>
      </c>
      <c r="Y322">
        <v>1</v>
      </c>
      <c r="AA322" s="39" t="s">
        <v>42334</v>
      </c>
      <c r="AB322">
        <v>1</v>
      </c>
      <c r="AD322" s="39" t="s">
        <v>42344</v>
      </c>
      <c r="AE322">
        <v>1</v>
      </c>
      <c r="AG322" s="39" t="s">
        <v>42336</v>
      </c>
      <c r="AH322">
        <v>1</v>
      </c>
      <c r="AJ322" s="39" t="s">
        <v>42337</v>
      </c>
      <c r="AK322">
        <v>1</v>
      </c>
      <c r="AM322" s="39" t="s">
        <v>42352</v>
      </c>
      <c r="AN322">
        <v>0</v>
      </c>
      <c r="AP322" s="39" t="s">
        <v>42339</v>
      </c>
      <c r="AQ322">
        <v>1</v>
      </c>
      <c r="AS322" s="39" t="s">
        <v>42346</v>
      </c>
      <c r="AT322">
        <v>1</v>
      </c>
    </row>
    <row r="323" spans="1:46" x14ac:dyDescent="0.3">
      <c r="A323">
        <v>322</v>
      </c>
      <c r="B323" s="1">
        <v>45894.46597222222</v>
      </c>
      <c r="C323" s="1">
        <v>45894.4690162037</v>
      </c>
      <c r="D323" s="39" t="s">
        <v>3000</v>
      </c>
      <c r="E323" s="39" t="s">
        <v>3001</v>
      </c>
      <c r="F323">
        <v>8</v>
      </c>
      <c r="I323" s="39"/>
      <c r="L323">
        <v>5</v>
      </c>
      <c r="O323">
        <v>1</v>
      </c>
      <c r="R323" s="39" t="s">
        <v>42347</v>
      </c>
      <c r="S323">
        <v>0</v>
      </c>
      <c r="U323" s="39" t="s">
        <v>35628</v>
      </c>
      <c r="V323">
        <v>1</v>
      </c>
      <c r="X323" s="39" t="s">
        <v>42343</v>
      </c>
      <c r="Y323">
        <v>1</v>
      </c>
      <c r="AA323" s="39" t="s">
        <v>42350</v>
      </c>
      <c r="AB323">
        <v>0</v>
      </c>
      <c r="AD323" s="39" t="s">
        <v>42344</v>
      </c>
      <c r="AE323">
        <v>1</v>
      </c>
      <c r="AG323" s="39" t="s">
        <v>42336</v>
      </c>
      <c r="AH323">
        <v>1</v>
      </c>
      <c r="AJ323" s="39" t="s">
        <v>42337</v>
      </c>
      <c r="AK323">
        <v>1</v>
      </c>
      <c r="AM323" s="39" t="s">
        <v>42345</v>
      </c>
      <c r="AN323">
        <v>1</v>
      </c>
      <c r="AP323" s="39" t="s">
        <v>42339</v>
      </c>
      <c r="AQ323">
        <v>1</v>
      </c>
      <c r="AS323" s="39" t="s">
        <v>42346</v>
      </c>
      <c r="AT323">
        <v>1</v>
      </c>
    </row>
    <row r="324" spans="1:46" x14ac:dyDescent="0.3">
      <c r="A324">
        <v>323</v>
      </c>
      <c r="B324" s="1">
        <v>45894.468981481485</v>
      </c>
      <c r="C324" s="1">
        <v>45894.469050925924</v>
      </c>
      <c r="D324" s="39" t="s">
        <v>2927</v>
      </c>
      <c r="E324" s="39" t="s">
        <v>2928</v>
      </c>
      <c r="F324">
        <v>7</v>
      </c>
      <c r="I324" s="39"/>
      <c r="L324">
        <v>5</v>
      </c>
      <c r="O324">
        <v>29</v>
      </c>
      <c r="R324" s="39" t="s">
        <v>42333</v>
      </c>
      <c r="S324">
        <v>0</v>
      </c>
      <c r="U324" s="39" t="s">
        <v>35628</v>
      </c>
      <c r="V324">
        <v>1</v>
      </c>
      <c r="X324" s="39" t="s">
        <v>42343</v>
      </c>
      <c r="Y324">
        <v>1</v>
      </c>
      <c r="AA324" s="39" t="s">
        <v>42350</v>
      </c>
      <c r="AB324">
        <v>0</v>
      </c>
      <c r="AD324" s="39" t="s">
        <v>42344</v>
      </c>
      <c r="AE324">
        <v>1</v>
      </c>
      <c r="AG324" s="39" t="s">
        <v>42336</v>
      </c>
      <c r="AH324">
        <v>1</v>
      </c>
      <c r="AJ324" s="39" t="s">
        <v>42337</v>
      </c>
      <c r="AK324">
        <v>1</v>
      </c>
      <c r="AM324" s="39" t="s">
        <v>42345</v>
      </c>
      <c r="AN324">
        <v>1</v>
      </c>
      <c r="AP324" s="39" t="s">
        <v>42339</v>
      </c>
      <c r="AQ324">
        <v>1</v>
      </c>
      <c r="AS324" s="39" t="s">
        <v>42358</v>
      </c>
      <c r="AT324">
        <v>0</v>
      </c>
    </row>
    <row r="325" spans="1:46" x14ac:dyDescent="0.3">
      <c r="A325">
        <v>324</v>
      </c>
      <c r="B325" s="1">
        <v>45894.46565972222</v>
      </c>
      <c r="C325" s="1">
        <v>45894.469699074078</v>
      </c>
      <c r="D325" s="39" t="s">
        <v>2860</v>
      </c>
      <c r="E325" s="39" t="s">
        <v>2861</v>
      </c>
      <c r="F325">
        <v>6</v>
      </c>
      <c r="I325" s="39"/>
      <c r="L325">
        <v>5</v>
      </c>
      <c r="O325">
        <v>5</v>
      </c>
      <c r="R325" s="39" t="s">
        <v>42347</v>
      </c>
      <c r="S325">
        <v>0</v>
      </c>
      <c r="U325" s="39" t="s">
        <v>35628</v>
      </c>
      <c r="V325">
        <v>1</v>
      </c>
      <c r="X325" s="39" t="s">
        <v>42343</v>
      </c>
      <c r="Y325">
        <v>1</v>
      </c>
      <c r="AA325" s="39" t="s">
        <v>42350</v>
      </c>
      <c r="AB325">
        <v>0</v>
      </c>
      <c r="AD325" s="39" t="s">
        <v>42335</v>
      </c>
      <c r="AE325">
        <v>0</v>
      </c>
      <c r="AG325" s="39" t="s">
        <v>42336</v>
      </c>
      <c r="AH325">
        <v>1</v>
      </c>
      <c r="AJ325" s="39" t="s">
        <v>42367</v>
      </c>
      <c r="AK325">
        <v>0</v>
      </c>
      <c r="AM325" s="39" t="s">
        <v>42345</v>
      </c>
      <c r="AN325">
        <v>1</v>
      </c>
      <c r="AP325" s="39" t="s">
        <v>42339</v>
      </c>
      <c r="AQ325">
        <v>1</v>
      </c>
      <c r="AS325" s="39" t="s">
        <v>42346</v>
      </c>
      <c r="AT325">
        <v>1</v>
      </c>
    </row>
    <row r="326" spans="1:46" x14ac:dyDescent="0.3">
      <c r="A326">
        <v>325</v>
      </c>
      <c r="B326" s="1">
        <v>45894.467777777776</v>
      </c>
      <c r="C326" s="1">
        <v>45894.469872685186</v>
      </c>
      <c r="D326" s="39" t="s">
        <v>2623</v>
      </c>
      <c r="E326" s="39" t="s">
        <v>2624</v>
      </c>
      <c r="F326">
        <v>9</v>
      </c>
      <c r="I326" s="39"/>
      <c r="L326">
        <v>5</v>
      </c>
      <c r="O326">
        <v>27</v>
      </c>
      <c r="R326" s="39" t="s">
        <v>42341</v>
      </c>
      <c r="S326">
        <v>1</v>
      </c>
      <c r="U326" s="39" t="s">
        <v>35628</v>
      </c>
      <c r="V326">
        <v>1</v>
      </c>
      <c r="X326" s="39" t="s">
        <v>42343</v>
      </c>
      <c r="Y326">
        <v>1</v>
      </c>
      <c r="AA326" s="39" t="s">
        <v>42334</v>
      </c>
      <c r="AB326">
        <v>1</v>
      </c>
      <c r="AD326" s="39" t="s">
        <v>42344</v>
      </c>
      <c r="AE326">
        <v>1</v>
      </c>
      <c r="AG326" s="39" t="s">
        <v>42348</v>
      </c>
      <c r="AH326">
        <v>0</v>
      </c>
      <c r="AJ326" s="39" t="s">
        <v>42337</v>
      </c>
      <c r="AK326">
        <v>1</v>
      </c>
      <c r="AM326" s="39" t="s">
        <v>42345</v>
      </c>
      <c r="AN326">
        <v>1</v>
      </c>
      <c r="AP326" s="39" t="s">
        <v>42339</v>
      </c>
      <c r="AQ326">
        <v>1</v>
      </c>
      <c r="AS326" s="39" t="s">
        <v>42346</v>
      </c>
      <c r="AT326">
        <v>1</v>
      </c>
    </row>
    <row r="327" spans="1:46" x14ac:dyDescent="0.3">
      <c r="A327">
        <v>326</v>
      </c>
      <c r="B327" s="1">
        <v>45894.467824074076</v>
      </c>
      <c r="C327" s="1">
        <v>45894.469872685186</v>
      </c>
      <c r="D327" s="39" t="s">
        <v>2759</v>
      </c>
      <c r="E327" s="39" t="s">
        <v>2760</v>
      </c>
      <c r="F327">
        <v>9</v>
      </c>
      <c r="I327" s="39"/>
      <c r="L327">
        <v>5</v>
      </c>
      <c r="O327">
        <v>28</v>
      </c>
      <c r="R327" s="39" t="s">
        <v>42341</v>
      </c>
      <c r="S327">
        <v>1</v>
      </c>
      <c r="U327" s="39" t="s">
        <v>35628</v>
      </c>
      <c r="V327">
        <v>1</v>
      </c>
      <c r="X327" s="39" t="s">
        <v>42343</v>
      </c>
      <c r="Y327">
        <v>1</v>
      </c>
      <c r="AA327" s="39" t="s">
        <v>42334</v>
      </c>
      <c r="AB327">
        <v>1</v>
      </c>
      <c r="AD327" s="39" t="s">
        <v>42344</v>
      </c>
      <c r="AE327">
        <v>1</v>
      </c>
      <c r="AG327" s="39" t="s">
        <v>42348</v>
      </c>
      <c r="AH327">
        <v>0</v>
      </c>
      <c r="AJ327" s="39" t="s">
        <v>42337</v>
      </c>
      <c r="AK327">
        <v>1</v>
      </c>
      <c r="AM327" s="39" t="s">
        <v>42345</v>
      </c>
      <c r="AN327">
        <v>1</v>
      </c>
      <c r="AP327" s="39" t="s">
        <v>42339</v>
      </c>
      <c r="AQ327">
        <v>1</v>
      </c>
      <c r="AS327" s="39" t="s">
        <v>42346</v>
      </c>
      <c r="AT327">
        <v>1</v>
      </c>
    </row>
    <row r="328" spans="1:46" x14ac:dyDescent="0.3">
      <c r="A328">
        <v>327</v>
      </c>
      <c r="B328" s="1">
        <v>45894.464502314811</v>
      </c>
      <c r="C328" s="1">
        <v>45894.470219907409</v>
      </c>
      <c r="D328" s="39" t="s">
        <v>2991</v>
      </c>
      <c r="E328" s="39" t="s">
        <v>2992</v>
      </c>
      <c r="F328">
        <v>8</v>
      </c>
      <c r="I328" s="39"/>
      <c r="L328">
        <v>5</v>
      </c>
      <c r="O328">
        <v>17</v>
      </c>
      <c r="R328" s="39" t="s">
        <v>42341</v>
      </c>
      <c r="S328">
        <v>1</v>
      </c>
      <c r="U328" s="39" t="s">
        <v>35628</v>
      </c>
      <c r="V328">
        <v>1</v>
      </c>
      <c r="X328" s="39" t="s">
        <v>42343</v>
      </c>
      <c r="Y328">
        <v>1</v>
      </c>
      <c r="AA328" s="39" t="s">
        <v>42350</v>
      </c>
      <c r="AB328">
        <v>0</v>
      </c>
      <c r="AD328" s="39" t="s">
        <v>42335</v>
      </c>
      <c r="AE328">
        <v>0</v>
      </c>
      <c r="AG328" s="39" t="s">
        <v>42336</v>
      </c>
      <c r="AH328">
        <v>1</v>
      </c>
      <c r="AJ328" s="39" t="s">
        <v>42337</v>
      </c>
      <c r="AK328">
        <v>1</v>
      </c>
      <c r="AM328" s="39" t="s">
        <v>42345</v>
      </c>
      <c r="AN328">
        <v>1</v>
      </c>
      <c r="AP328" s="39" t="s">
        <v>42339</v>
      </c>
      <c r="AQ328">
        <v>1</v>
      </c>
      <c r="AS328" s="39" t="s">
        <v>42346</v>
      </c>
      <c r="AT328">
        <v>1</v>
      </c>
    </row>
    <row r="329" spans="1:46" x14ac:dyDescent="0.3">
      <c r="A329">
        <v>328</v>
      </c>
      <c r="B329" s="1">
        <v>45894.46702546296</v>
      </c>
      <c r="C329" s="1">
        <v>45894.471180555556</v>
      </c>
      <c r="D329" s="39" t="s">
        <v>2975</v>
      </c>
      <c r="E329" s="39" t="s">
        <v>2976</v>
      </c>
      <c r="F329">
        <v>9</v>
      </c>
      <c r="I329" s="39"/>
      <c r="L329">
        <v>5</v>
      </c>
      <c r="O329">
        <v>18</v>
      </c>
      <c r="R329" s="39" t="s">
        <v>42354</v>
      </c>
      <c r="S329">
        <v>0</v>
      </c>
      <c r="U329" s="39" t="s">
        <v>35628</v>
      </c>
      <c r="V329">
        <v>1</v>
      </c>
      <c r="X329" s="39" t="s">
        <v>42343</v>
      </c>
      <c r="Y329">
        <v>1</v>
      </c>
      <c r="AA329" s="39" t="s">
        <v>42334</v>
      </c>
      <c r="AB329">
        <v>1</v>
      </c>
      <c r="AD329" s="39" t="s">
        <v>42344</v>
      </c>
      <c r="AE329">
        <v>1</v>
      </c>
      <c r="AG329" s="39" t="s">
        <v>42336</v>
      </c>
      <c r="AH329">
        <v>1</v>
      </c>
      <c r="AJ329" s="39" t="s">
        <v>42337</v>
      </c>
      <c r="AK329">
        <v>1</v>
      </c>
      <c r="AM329" s="39" t="s">
        <v>42345</v>
      </c>
      <c r="AN329">
        <v>1</v>
      </c>
      <c r="AP329" s="39" t="s">
        <v>42339</v>
      </c>
      <c r="AQ329">
        <v>1</v>
      </c>
      <c r="AS329" s="39" t="s">
        <v>42346</v>
      </c>
      <c r="AT329">
        <v>1</v>
      </c>
    </row>
    <row r="330" spans="1:46" x14ac:dyDescent="0.3">
      <c r="A330">
        <v>329</v>
      </c>
      <c r="B330" s="1">
        <v>45894.467858796299</v>
      </c>
      <c r="C330" s="1">
        <v>45894.47179398148</v>
      </c>
      <c r="D330" s="39" t="s">
        <v>2804</v>
      </c>
      <c r="E330" s="39" t="s">
        <v>2805</v>
      </c>
      <c r="F330">
        <v>7</v>
      </c>
      <c r="I330" s="39"/>
      <c r="L330">
        <v>5</v>
      </c>
      <c r="O330">
        <v>21</v>
      </c>
      <c r="R330" s="39" t="s">
        <v>42354</v>
      </c>
      <c r="S330">
        <v>0</v>
      </c>
      <c r="U330" s="39" t="s">
        <v>35628</v>
      </c>
      <c r="V330">
        <v>1</v>
      </c>
      <c r="X330" s="39" t="s">
        <v>42343</v>
      </c>
      <c r="Y330">
        <v>1</v>
      </c>
      <c r="AA330" s="39" t="s">
        <v>42350</v>
      </c>
      <c r="AB330">
        <v>0</v>
      </c>
      <c r="AD330" s="39" t="s">
        <v>42344</v>
      </c>
      <c r="AE330">
        <v>1</v>
      </c>
      <c r="AG330" s="39" t="s">
        <v>42336</v>
      </c>
      <c r="AH330">
        <v>1</v>
      </c>
      <c r="AJ330" s="39" t="s">
        <v>42337</v>
      </c>
      <c r="AK330">
        <v>1</v>
      </c>
      <c r="AM330" s="39" t="s">
        <v>42345</v>
      </c>
      <c r="AN330">
        <v>1</v>
      </c>
      <c r="AP330" s="39" t="s">
        <v>42360</v>
      </c>
      <c r="AQ330">
        <v>0</v>
      </c>
      <c r="AS330" s="39" t="s">
        <v>42346</v>
      </c>
      <c r="AT330">
        <v>1</v>
      </c>
    </row>
    <row r="331" spans="1:46" x14ac:dyDescent="0.3">
      <c r="A331">
        <v>330</v>
      </c>
      <c r="B331" s="1">
        <v>45894.472951388889</v>
      </c>
      <c r="C331" s="1">
        <v>45894.474236111113</v>
      </c>
      <c r="D331" s="39" t="s">
        <v>2791</v>
      </c>
      <c r="E331" s="39" t="s">
        <v>2792</v>
      </c>
      <c r="F331">
        <v>3</v>
      </c>
      <c r="I331" s="39"/>
      <c r="L331">
        <v>5</v>
      </c>
      <c r="O331">
        <v>-20</v>
      </c>
      <c r="R331" s="39" t="s">
        <v>42347</v>
      </c>
      <c r="S331">
        <v>0</v>
      </c>
      <c r="U331" s="39" t="s">
        <v>42342</v>
      </c>
      <c r="V331">
        <v>0</v>
      </c>
      <c r="X331" s="39" t="s">
        <v>35872</v>
      </c>
      <c r="Y331">
        <v>0</v>
      </c>
      <c r="AA331" s="39" t="s">
        <v>42361</v>
      </c>
      <c r="AB331">
        <v>0</v>
      </c>
      <c r="AD331" s="39" t="s">
        <v>42344</v>
      </c>
      <c r="AE331">
        <v>1</v>
      </c>
      <c r="AG331" s="39" t="s">
        <v>42368</v>
      </c>
      <c r="AH331">
        <v>0</v>
      </c>
      <c r="AJ331" s="39" t="s">
        <v>42356</v>
      </c>
      <c r="AK331">
        <v>0</v>
      </c>
      <c r="AM331" s="39" t="s">
        <v>42352</v>
      </c>
      <c r="AN331">
        <v>0</v>
      </c>
      <c r="AP331" s="39" t="s">
        <v>42339</v>
      </c>
      <c r="AQ331">
        <v>1</v>
      </c>
      <c r="AS331" s="39" t="s">
        <v>42346</v>
      </c>
      <c r="AT331">
        <v>1</v>
      </c>
    </row>
    <row r="332" spans="1:46" x14ac:dyDescent="0.3">
      <c r="A332">
        <v>331</v>
      </c>
      <c r="B332" s="1">
        <v>45894.476030092592</v>
      </c>
      <c r="C332" s="1">
        <v>45894.47792824074</v>
      </c>
      <c r="D332" s="39" t="s">
        <v>2737</v>
      </c>
      <c r="E332" s="39" t="s">
        <v>2738</v>
      </c>
      <c r="F332">
        <v>4</v>
      </c>
      <c r="I332" s="39"/>
      <c r="L332">
        <v>5</v>
      </c>
      <c r="O332">
        <v>32</v>
      </c>
      <c r="R332" s="39" t="s">
        <v>42333</v>
      </c>
      <c r="S332">
        <v>0</v>
      </c>
      <c r="U332" s="39" t="s">
        <v>35628</v>
      </c>
      <c r="V332">
        <v>1</v>
      </c>
      <c r="X332" s="39" t="s">
        <v>19936</v>
      </c>
      <c r="Y332">
        <v>0</v>
      </c>
      <c r="AA332" s="39" t="s">
        <v>42334</v>
      </c>
      <c r="AB332">
        <v>1</v>
      </c>
      <c r="AD332" s="39" t="s">
        <v>42344</v>
      </c>
      <c r="AE332">
        <v>1</v>
      </c>
      <c r="AG332" s="39" t="s">
        <v>42348</v>
      </c>
      <c r="AH332">
        <v>0</v>
      </c>
      <c r="AJ332" s="39" t="s">
        <v>42337</v>
      </c>
      <c r="AK332">
        <v>1</v>
      </c>
      <c r="AM332" s="39" t="s">
        <v>42352</v>
      </c>
      <c r="AN332">
        <v>0</v>
      </c>
      <c r="AP332" s="39" t="s">
        <v>42360</v>
      </c>
      <c r="AQ332">
        <v>0</v>
      </c>
      <c r="AS332" s="39" t="s">
        <v>42358</v>
      </c>
      <c r="AT332">
        <v>0</v>
      </c>
    </row>
    <row r="333" spans="1:46" x14ac:dyDescent="0.3">
      <c r="A333">
        <v>332</v>
      </c>
      <c r="B333" s="1">
        <v>45895.566678240742</v>
      </c>
      <c r="C333" s="1">
        <v>45895.570277777777</v>
      </c>
      <c r="D333" s="39" t="s">
        <v>3669</v>
      </c>
      <c r="E333" s="39" t="s">
        <v>3670</v>
      </c>
      <c r="F333">
        <v>5</v>
      </c>
      <c r="I333" s="39"/>
      <c r="L333">
        <v>8</v>
      </c>
      <c r="O333">
        <v>35</v>
      </c>
      <c r="R333" s="39" t="s">
        <v>42333</v>
      </c>
      <c r="S333">
        <v>0</v>
      </c>
      <c r="U333" s="39" t="s">
        <v>42342</v>
      </c>
      <c r="V333">
        <v>0</v>
      </c>
      <c r="X333" s="39" t="s">
        <v>42343</v>
      </c>
      <c r="Y333">
        <v>1</v>
      </c>
      <c r="AA333" s="39" t="s">
        <v>42362</v>
      </c>
      <c r="AB333">
        <v>0</v>
      </c>
      <c r="AD333" s="39" t="s">
        <v>42344</v>
      </c>
      <c r="AE333">
        <v>1</v>
      </c>
      <c r="AG333" s="39" t="s">
        <v>42336</v>
      </c>
      <c r="AH333">
        <v>1</v>
      </c>
      <c r="AJ333" s="39" t="s">
        <v>42337</v>
      </c>
      <c r="AK333">
        <v>1</v>
      </c>
      <c r="AM333" s="39" t="s">
        <v>42345</v>
      </c>
      <c r="AN333">
        <v>1</v>
      </c>
      <c r="AP333" s="39" t="s">
        <v>42360</v>
      </c>
      <c r="AQ333">
        <v>0</v>
      </c>
      <c r="AS333" s="39" t="s">
        <v>42358</v>
      </c>
      <c r="AT333">
        <v>0</v>
      </c>
    </row>
    <row r="334" spans="1:46" x14ac:dyDescent="0.3">
      <c r="A334">
        <v>333</v>
      </c>
      <c r="B334" s="1">
        <v>45895.568425925929</v>
      </c>
      <c r="C334" s="1">
        <v>45895.571284722224</v>
      </c>
      <c r="D334" s="39" t="s">
        <v>3511</v>
      </c>
      <c r="E334" s="39" t="s">
        <v>3512</v>
      </c>
      <c r="F334">
        <v>9</v>
      </c>
      <c r="I334" s="39"/>
      <c r="L334">
        <v>8</v>
      </c>
      <c r="O334">
        <v>16</v>
      </c>
      <c r="R334" s="39" t="s">
        <v>42347</v>
      </c>
      <c r="S334">
        <v>0</v>
      </c>
      <c r="U334" s="39" t="s">
        <v>35628</v>
      </c>
      <c r="V334">
        <v>1</v>
      </c>
      <c r="X334" s="39" t="s">
        <v>42343</v>
      </c>
      <c r="Y334">
        <v>1</v>
      </c>
      <c r="AA334" s="39" t="s">
        <v>42334</v>
      </c>
      <c r="AB334">
        <v>1</v>
      </c>
      <c r="AD334" s="39" t="s">
        <v>42344</v>
      </c>
      <c r="AE334">
        <v>1</v>
      </c>
      <c r="AG334" s="39" t="s">
        <v>42336</v>
      </c>
      <c r="AH334">
        <v>1</v>
      </c>
      <c r="AJ334" s="39" t="s">
        <v>42337</v>
      </c>
      <c r="AK334">
        <v>1</v>
      </c>
      <c r="AM334" s="39" t="s">
        <v>42345</v>
      </c>
      <c r="AN334">
        <v>1</v>
      </c>
      <c r="AP334" s="39" t="s">
        <v>42339</v>
      </c>
      <c r="AQ334">
        <v>1</v>
      </c>
      <c r="AS334" s="39" t="s">
        <v>42346</v>
      </c>
      <c r="AT334">
        <v>1</v>
      </c>
    </row>
    <row r="335" spans="1:46" x14ac:dyDescent="0.3">
      <c r="A335">
        <v>334</v>
      </c>
      <c r="B335" s="1">
        <v>45895.567997685182</v>
      </c>
      <c r="C335" s="1">
        <v>45895.572870370372</v>
      </c>
      <c r="D335" s="39" t="s">
        <v>3747</v>
      </c>
      <c r="E335" s="39" t="s">
        <v>3748</v>
      </c>
      <c r="F335">
        <v>7</v>
      </c>
      <c r="I335" s="39"/>
      <c r="L335">
        <v>8</v>
      </c>
      <c r="O335">
        <v>28</v>
      </c>
      <c r="R335" s="39" t="s">
        <v>42347</v>
      </c>
      <c r="S335">
        <v>0</v>
      </c>
      <c r="U335" s="39" t="s">
        <v>35628</v>
      </c>
      <c r="V335">
        <v>1</v>
      </c>
      <c r="X335" s="39" t="s">
        <v>35872</v>
      </c>
      <c r="Y335">
        <v>0</v>
      </c>
      <c r="AA335" s="39" t="s">
        <v>42350</v>
      </c>
      <c r="AB335">
        <v>0</v>
      </c>
      <c r="AD335" s="39" t="s">
        <v>42344</v>
      </c>
      <c r="AE335">
        <v>1</v>
      </c>
      <c r="AG335" s="39" t="s">
        <v>42336</v>
      </c>
      <c r="AH335">
        <v>1</v>
      </c>
      <c r="AJ335" s="39" t="s">
        <v>42337</v>
      </c>
      <c r="AK335">
        <v>1</v>
      </c>
      <c r="AM335" s="39" t="s">
        <v>42345</v>
      </c>
      <c r="AN335">
        <v>1</v>
      </c>
      <c r="AP335" s="39" t="s">
        <v>42339</v>
      </c>
      <c r="AQ335">
        <v>1</v>
      </c>
      <c r="AS335" s="39" t="s">
        <v>42346</v>
      </c>
      <c r="AT335">
        <v>1</v>
      </c>
    </row>
    <row r="336" spans="1:46" x14ac:dyDescent="0.3">
      <c r="A336">
        <v>335</v>
      </c>
      <c r="B336" s="1">
        <v>45895.57271990741</v>
      </c>
      <c r="C336" s="1">
        <v>45895.574837962966</v>
      </c>
      <c r="D336" s="39" t="s">
        <v>3773</v>
      </c>
      <c r="E336" s="39" t="s">
        <v>3774</v>
      </c>
      <c r="F336">
        <v>7</v>
      </c>
      <c r="I336" s="39"/>
      <c r="L336">
        <v>8</v>
      </c>
      <c r="O336">
        <v>27</v>
      </c>
      <c r="R336" s="39" t="s">
        <v>42347</v>
      </c>
      <c r="S336">
        <v>0</v>
      </c>
      <c r="U336" s="39" t="s">
        <v>35628</v>
      </c>
      <c r="V336">
        <v>1</v>
      </c>
      <c r="X336" s="39" t="s">
        <v>35872</v>
      </c>
      <c r="Y336">
        <v>0</v>
      </c>
      <c r="AA336" s="39" t="s">
        <v>42350</v>
      </c>
      <c r="AB336">
        <v>0</v>
      </c>
      <c r="AD336" s="39" t="s">
        <v>42344</v>
      </c>
      <c r="AE336">
        <v>1</v>
      </c>
      <c r="AG336" s="39" t="s">
        <v>42336</v>
      </c>
      <c r="AH336">
        <v>1</v>
      </c>
      <c r="AJ336" s="39" t="s">
        <v>42337</v>
      </c>
      <c r="AK336">
        <v>1</v>
      </c>
      <c r="AM336" s="39" t="s">
        <v>42345</v>
      </c>
      <c r="AN336">
        <v>1</v>
      </c>
      <c r="AP336" s="39" t="s">
        <v>42339</v>
      </c>
      <c r="AQ336">
        <v>1</v>
      </c>
      <c r="AS336" s="39" t="s">
        <v>42346</v>
      </c>
      <c r="AT336">
        <v>1</v>
      </c>
    </row>
    <row r="337" spans="1:46" x14ac:dyDescent="0.3">
      <c r="A337">
        <v>336</v>
      </c>
      <c r="B337" s="1">
        <v>45895.57335648148</v>
      </c>
      <c r="C337" s="1">
        <v>45895.575381944444</v>
      </c>
      <c r="D337" s="39" t="s">
        <v>3585</v>
      </c>
      <c r="E337" s="39" t="s">
        <v>3586</v>
      </c>
      <c r="F337">
        <v>6</v>
      </c>
      <c r="I337" s="39"/>
      <c r="L337">
        <v>8</v>
      </c>
      <c r="O337">
        <v>31</v>
      </c>
      <c r="R337" s="39" t="s">
        <v>42347</v>
      </c>
      <c r="S337">
        <v>0</v>
      </c>
      <c r="U337" s="39" t="s">
        <v>35628</v>
      </c>
      <c r="V337">
        <v>1</v>
      </c>
      <c r="X337" s="39" t="s">
        <v>35628</v>
      </c>
      <c r="Y337">
        <v>0</v>
      </c>
      <c r="AA337" s="39" t="s">
        <v>42350</v>
      </c>
      <c r="AB337">
        <v>0</v>
      </c>
      <c r="AD337" s="39" t="s">
        <v>42344</v>
      </c>
      <c r="AE337">
        <v>1</v>
      </c>
      <c r="AG337" s="39" t="s">
        <v>42336</v>
      </c>
      <c r="AH337">
        <v>1</v>
      </c>
      <c r="AJ337" s="39" t="s">
        <v>42337</v>
      </c>
      <c r="AK337">
        <v>1</v>
      </c>
      <c r="AM337" s="39" t="s">
        <v>42352</v>
      </c>
      <c r="AN337">
        <v>0</v>
      </c>
      <c r="AP337" s="39" t="s">
        <v>42339</v>
      </c>
      <c r="AQ337">
        <v>1</v>
      </c>
      <c r="AS337" s="39" t="s">
        <v>42346</v>
      </c>
      <c r="AT337">
        <v>1</v>
      </c>
    </row>
    <row r="338" spans="1:46" x14ac:dyDescent="0.3">
      <c r="A338">
        <v>337</v>
      </c>
      <c r="B338" s="1">
        <v>45895.572569444441</v>
      </c>
      <c r="C338" s="1">
        <v>45895.57608796296</v>
      </c>
      <c r="D338" s="39" t="s">
        <v>3563</v>
      </c>
      <c r="E338" s="39" t="s">
        <v>3564</v>
      </c>
      <c r="F338">
        <v>5</v>
      </c>
      <c r="I338" s="39"/>
      <c r="L338">
        <v>8</v>
      </c>
      <c r="O338">
        <v>10</v>
      </c>
      <c r="R338" s="39" t="s">
        <v>42333</v>
      </c>
      <c r="S338">
        <v>0</v>
      </c>
      <c r="U338" s="39" t="s">
        <v>38984</v>
      </c>
      <c r="V338">
        <v>0</v>
      </c>
      <c r="X338" s="39" t="s">
        <v>35628</v>
      </c>
      <c r="Y338">
        <v>0</v>
      </c>
      <c r="AA338" s="39" t="s">
        <v>42334</v>
      </c>
      <c r="AB338">
        <v>1</v>
      </c>
      <c r="AD338" s="39" t="s">
        <v>42344</v>
      </c>
      <c r="AE338">
        <v>1</v>
      </c>
      <c r="AG338" s="39" t="s">
        <v>42336</v>
      </c>
      <c r="AH338">
        <v>1</v>
      </c>
      <c r="AJ338" s="39" t="s">
        <v>42337</v>
      </c>
      <c r="AK338">
        <v>1</v>
      </c>
      <c r="AM338" s="39" t="s">
        <v>42352</v>
      </c>
      <c r="AN338">
        <v>0</v>
      </c>
      <c r="AP338" s="39" t="s">
        <v>42339</v>
      </c>
      <c r="AQ338">
        <v>1</v>
      </c>
      <c r="AS338" s="39" t="s">
        <v>42358</v>
      </c>
      <c r="AT338">
        <v>0</v>
      </c>
    </row>
    <row r="339" spans="1:46" x14ac:dyDescent="0.3">
      <c r="A339">
        <v>338</v>
      </c>
      <c r="B339" s="1">
        <v>45895.57068287037</v>
      </c>
      <c r="C339" s="1">
        <v>45895.576168981483</v>
      </c>
      <c r="D339" s="39" t="s">
        <v>3520</v>
      </c>
      <c r="E339" s="39" t="s">
        <v>3521</v>
      </c>
      <c r="F339">
        <v>5</v>
      </c>
      <c r="I339" s="39"/>
      <c r="L339">
        <v>8</v>
      </c>
      <c r="O339">
        <v>6</v>
      </c>
      <c r="R339" s="39" t="s">
        <v>42347</v>
      </c>
      <c r="S339">
        <v>0</v>
      </c>
      <c r="U339" s="39" t="s">
        <v>38984</v>
      </c>
      <c r="V339">
        <v>0</v>
      </c>
      <c r="X339" s="39" t="s">
        <v>35628</v>
      </c>
      <c r="Y339">
        <v>0</v>
      </c>
      <c r="AA339" s="39" t="s">
        <v>42334</v>
      </c>
      <c r="AB339">
        <v>1</v>
      </c>
      <c r="AD339" s="39" t="s">
        <v>42335</v>
      </c>
      <c r="AE339">
        <v>0</v>
      </c>
      <c r="AG339" s="39" t="s">
        <v>42336</v>
      </c>
      <c r="AH339">
        <v>1</v>
      </c>
      <c r="AJ339" s="39" t="s">
        <v>42337</v>
      </c>
      <c r="AK339">
        <v>1</v>
      </c>
      <c r="AM339" s="39" t="s">
        <v>42345</v>
      </c>
      <c r="AN339">
        <v>1</v>
      </c>
      <c r="AP339" s="39" t="s">
        <v>42339</v>
      </c>
      <c r="AQ339">
        <v>1</v>
      </c>
      <c r="AS339" s="39" t="s">
        <v>42353</v>
      </c>
      <c r="AT339">
        <v>0</v>
      </c>
    </row>
    <row r="340" spans="1:46" x14ac:dyDescent="0.3">
      <c r="A340">
        <v>339</v>
      </c>
      <c r="B340" s="1">
        <v>45895.571909722225</v>
      </c>
      <c r="C340" s="1">
        <v>45895.576203703706</v>
      </c>
      <c r="D340" s="39" t="s">
        <v>3473</v>
      </c>
      <c r="E340" s="39" t="s">
        <v>3474</v>
      </c>
      <c r="F340">
        <v>8</v>
      </c>
      <c r="I340" s="39"/>
      <c r="L340">
        <v>8</v>
      </c>
      <c r="O340">
        <v>9</v>
      </c>
      <c r="R340" s="39" t="s">
        <v>42347</v>
      </c>
      <c r="S340">
        <v>0</v>
      </c>
      <c r="U340" s="39" t="s">
        <v>35628</v>
      </c>
      <c r="V340">
        <v>1</v>
      </c>
      <c r="X340" s="39" t="s">
        <v>42343</v>
      </c>
      <c r="Y340">
        <v>1</v>
      </c>
      <c r="AA340" s="39" t="s">
        <v>42334</v>
      </c>
      <c r="AB340">
        <v>1</v>
      </c>
      <c r="AD340" s="39" t="s">
        <v>42344</v>
      </c>
      <c r="AE340">
        <v>1</v>
      </c>
      <c r="AG340" s="39" t="s">
        <v>42336</v>
      </c>
      <c r="AH340">
        <v>1</v>
      </c>
      <c r="AJ340" s="39" t="s">
        <v>42337</v>
      </c>
      <c r="AK340">
        <v>1</v>
      </c>
      <c r="AM340" s="39" t="s">
        <v>42345</v>
      </c>
      <c r="AN340">
        <v>1</v>
      </c>
      <c r="AP340" s="39" t="s">
        <v>42339</v>
      </c>
      <c r="AQ340">
        <v>1</v>
      </c>
      <c r="AS340" s="39" t="s">
        <v>42353</v>
      </c>
      <c r="AT340">
        <v>0</v>
      </c>
    </row>
    <row r="341" spans="1:46" x14ac:dyDescent="0.3">
      <c r="A341">
        <v>340</v>
      </c>
      <c r="B341" s="1">
        <v>45895.57440972222</v>
      </c>
      <c r="C341" s="1">
        <v>45895.576944444445</v>
      </c>
      <c r="D341" s="39" t="s">
        <v>3698</v>
      </c>
      <c r="E341" s="39" t="s">
        <v>3699</v>
      </c>
      <c r="F341">
        <v>6</v>
      </c>
      <c r="I341" s="39"/>
      <c r="L341">
        <v>8</v>
      </c>
      <c r="O341">
        <v>1</v>
      </c>
      <c r="R341" s="39" t="s">
        <v>42354</v>
      </c>
      <c r="S341">
        <v>0</v>
      </c>
      <c r="U341" s="39" t="s">
        <v>38984</v>
      </c>
      <c r="V341">
        <v>0</v>
      </c>
      <c r="X341" s="39" t="s">
        <v>42343</v>
      </c>
      <c r="Y341">
        <v>1</v>
      </c>
      <c r="AA341" s="39" t="s">
        <v>42350</v>
      </c>
      <c r="AB341">
        <v>0</v>
      </c>
      <c r="AD341" s="39" t="s">
        <v>42344</v>
      </c>
      <c r="AE341">
        <v>1</v>
      </c>
      <c r="AG341" s="39" t="s">
        <v>42336</v>
      </c>
      <c r="AH341">
        <v>1</v>
      </c>
      <c r="AJ341" s="39" t="s">
        <v>42337</v>
      </c>
      <c r="AK341">
        <v>1</v>
      </c>
      <c r="AM341" s="39" t="s">
        <v>42352</v>
      </c>
      <c r="AN341">
        <v>0</v>
      </c>
      <c r="AP341" s="39" t="s">
        <v>42339</v>
      </c>
      <c r="AQ341">
        <v>1</v>
      </c>
      <c r="AS341" s="39" t="s">
        <v>42346</v>
      </c>
      <c r="AT341">
        <v>1</v>
      </c>
    </row>
    <row r="342" spans="1:46" x14ac:dyDescent="0.3">
      <c r="A342">
        <v>341</v>
      </c>
      <c r="B342" s="1">
        <v>45895.573067129626</v>
      </c>
      <c r="C342" s="1">
        <v>45895.577060185184</v>
      </c>
      <c r="D342" s="39" t="s">
        <v>3481</v>
      </c>
      <c r="E342" s="39" t="s">
        <v>3482</v>
      </c>
      <c r="F342">
        <v>8</v>
      </c>
      <c r="I342" s="39"/>
      <c r="L342">
        <v>8</v>
      </c>
      <c r="O342">
        <v>5</v>
      </c>
      <c r="R342" s="39" t="s">
        <v>42347</v>
      </c>
      <c r="S342">
        <v>0</v>
      </c>
      <c r="U342" s="39" t="s">
        <v>35628</v>
      </c>
      <c r="V342">
        <v>1</v>
      </c>
      <c r="X342" s="39" t="s">
        <v>42343</v>
      </c>
      <c r="Y342">
        <v>1</v>
      </c>
      <c r="AA342" s="39" t="s">
        <v>42350</v>
      </c>
      <c r="AB342">
        <v>0</v>
      </c>
      <c r="AD342" s="39" t="s">
        <v>42344</v>
      </c>
      <c r="AE342">
        <v>1</v>
      </c>
      <c r="AG342" s="39" t="s">
        <v>42336</v>
      </c>
      <c r="AH342">
        <v>1</v>
      </c>
      <c r="AJ342" s="39" t="s">
        <v>42337</v>
      </c>
      <c r="AK342">
        <v>1</v>
      </c>
      <c r="AM342" s="39" t="s">
        <v>42345</v>
      </c>
      <c r="AN342">
        <v>1</v>
      </c>
      <c r="AP342" s="39" t="s">
        <v>42339</v>
      </c>
      <c r="AQ342">
        <v>1</v>
      </c>
      <c r="AS342" s="39" t="s">
        <v>42346</v>
      </c>
      <c r="AT342">
        <v>1</v>
      </c>
    </row>
    <row r="343" spans="1:46" x14ac:dyDescent="0.3">
      <c r="A343">
        <v>342</v>
      </c>
      <c r="B343" s="1">
        <v>45895.573912037034</v>
      </c>
      <c r="C343" s="1">
        <v>45895.577175925922</v>
      </c>
      <c r="D343" s="39" t="s">
        <v>3624</v>
      </c>
      <c r="E343" s="39" t="s">
        <v>3625</v>
      </c>
      <c r="F343">
        <v>7</v>
      </c>
      <c r="I343" s="39"/>
      <c r="L343">
        <v>8</v>
      </c>
      <c r="O343">
        <v>24</v>
      </c>
      <c r="R343" s="39" t="s">
        <v>42333</v>
      </c>
      <c r="S343">
        <v>0</v>
      </c>
      <c r="U343" s="39" t="s">
        <v>35628</v>
      </c>
      <c r="V343">
        <v>1</v>
      </c>
      <c r="X343" s="39" t="s">
        <v>42343</v>
      </c>
      <c r="Y343">
        <v>1</v>
      </c>
      <c r="AA343" s="39" t="s">
        <v>42350</v>
      </c>
      <c r="AB343">
        <v>0</v>
      </c>
      <c r="AD343" s="39" t="s">
        <v>42344</v>
      </c>
      <c r="AE343">
        <v>1</v>
      </c>
      <c r="AG343" s="39" t="s">
        <v>42336</v>
      </c>
      <c r="AH343">
        <v>1</v>
      </c>
      <c r="AJ343" s="39" t="s">
        <v>42337</v>
      </c>
      <c r="AK343">
        <v>1</v>
      </c>
      <c r="AM343" s="39" t="s">
        <v>42345</v>
      </c>
      <c r="AN343">
        <v>1</v>
      </c>
      <c r="AP343" s="39" t="s">
        <v>42339</v>
      </c>
      <c r="AQ343">
        <v>1</v>
      </c>
      <c r="AS343" s="39" t="s">
        <v>42358</v>
      </c>
      <c r="AT343">
        <v>0</v>
      </c>
    </row>
    <row r="344" spans="1:46" x14ac:dyDescent="0.3">
      <c r="A344">
        <v>343</v>
      </c>
      <c r="B344" s="1">
        <v>45895.573900462965</v>
      </c>
      <c r="C344" s="1">
        <v>45895.577222222222</v>
      </c>
      <c r="D344" s="39" t="s">
        <v>3592</v>
      </c>
      <c r="E344" s="39" t="s">
        <v>3593</v>
      </c>
      <c r="F344">
        <v>6</v>
      </c>
      <c r="I344" s="39"/>
      <c r="L344">
        <v>8</v>
      </c>
      <c r="O344">
        <v>21</v>
      </c>
      <c r="R344" s="39" t="s">
        <v>42341</v>
      </c>
      <c r="S344">
        <v>1</v>
      </c>
      <c r="U344" s="39" t="s">
        <v>35628</v>
      </c>
      <c r="V344">
        <v>1</v>
      </c>
      <c r="X344" s="39" t="s">
        <v>35628</v>
      </c>
      <c r="Y344">
        <v>0</v>
      </c>
      <c r="AA344" s="39" t="s">
        <v>42350</v>
      </c>
      <c r="AB344">
        <v>0</v>
      </c>
      <c r="AD344" s="39" t="s">
        <v>42344</v>
      </c>
      <c r="AE344">
        <v>1</v>
      </c>
      <c r="AG344" s="39" t="s">
        <v>42336</v>
      </c>
      <c r="AH344">
        <v>1</v>
      </c>
      <c r="AJ344" s="39" t="s">
        <v>42337</v>
      </c>
      <c r="AK344">
        <v>1</v>
      </c>
      <c r="AM344" s="39" t="s">
        <v>42345</v>
      </c>
      <c r="AN344">
        <v>1</v>
      </c>
      <c r="AP344" s="39" t="s">
        <v>42360</v>
      </c>
      <c r="AQ344">
        <v>0</v>
      </c>
      <c r="AS344" s="39" t="s">
        <v>42358</v>
      </c>
      <c r="AT344">
        <v>0</v>
      </c>
    </row>
    <row r="345" spans="1:46" x14ac:dyDescent="0.3">
      <c r="A345">
        <v>344</v>
      </c>
      <c r="B345" s="1">
        <v>45895.573252314818</v>
      </c>
      <c r="C345" s="1">
        <v>45895.577673611115</v>
      </c>
      <c r="D345" s="39" t="s">
        <v>3599</v>
      </c>
      <c r="E345" s="39" t="s">
        <v>3600</v>
      </c>
      <c r="F345">
        <v>8</v>
      </c>
      <c r="I345" s="39"/>
      <c r="L345">
        <v>8</v>
      </c>
      <c r="O345">
        <v>22</v>
      </c>
      <c r="R345" s="39" t="s">
        <v>42354</v>
      </c>
      <c r="S345">
        <v>0</v>
      </c>
      <c r="U345" s="39" t="s">
        <v>35628</v>
      </c>
      <c r="V345">
        <v>1</v>
      </c>
      <c r="X345" s="39" t="s">
        <v>42343</v>
      </c>
      <c r="Y345">
        <v>1</v>
      </c>
      <c r="AA345" s="39" t="s">
        <v>42350</v>
      </c>
      <c r="AB345">
        <v>0</v>
      </c>
      <c r="AD345" s="39" t="s">
        <v>42344</v>
      </c>
      <c r="AE345">
        <v>1</v>
      </c>
      <c r="AG345" s="39" t="s">
        <v>42336</v>
      </c>
      <c r="AH345">
        <v>1</v>
      </c>
      <c r="AJ345" s="39" t="s">
        <v>42337</v>
      </c>
      <c r="AK345">
        <v>1</v>
      </c>
      <c r="AM345" s="39" t="s">
        <v>42345</v>
      </c>
      <c r="AN345">
        <v>1</v>
      </c>
      <c r="AP345" s="39" t="s">
        <v>42339</v>
      </c>
      <c r="AQ345">
        <v>1</v>
      </c>
      <c r="AS345" s="39" t="s">
        <v>42346</v>
      </c>
      <c r="AT345">
        <v>1</v>
      </c>
    </row>
    <row r="346" spans="1:46" x14ac:dyDescent="0.3">
      <c r="A346">
        <v>345</v>
      </c>
      <c r="B346" s="1">
        <v>45895.576423611114</v>
      </c>
      <c r="C346" s="1">
        <v>45895.5778125</v>
      </c>
      <c r="D346" s="39" t="s">
        <v>3612</v>
      </c>
      <c r="E346" s="39" t="s">
        <v>3613</v>
      </c>
      <c r="F346">
        <v>5</v>
      </c>
      <c r="I346" s="39"/>
      <c r="L346">
        <v>8</v>
      </c>
      <c r="O346">
        <v>40</v>
      </c>
      <c r="R346" s="39" t="s">
        <v>42333</v>
      </c>
      <c r="S346">
        <v>0</v>
      </c>
      <c r="U346" s="39" t="s">
        <v>35628</v>
      </c>
      <c r="V346">
        <v>1</v>
      </c>
      <c r="X346" s="39" t="s">
        <v>19936</v>
      </c>
      <c r="Y346">
        <v>0</v>
      </c>
      <c r="AA346" s="39" t="s">
        <v>42350</v>
      </c>
      <c r="AB346">
        <v>0</v>
      </c>
      <c r="AD346" s="39" t="s">
        <v>42335</v>
      </c>
      <c r="AE346">
        <v>0</v>
      </c>
      <c r="AG346" s="39" t="s">
        <v>42336</v>
      </c>
      <c r="AH346">
        <v>1</v>
      </c>
      <c r="AJ346" s="39" t="s">
        <v>42337</v>
      </c>
      <c r="AK346">
        <v>1</v>
      </c>
      <c r="AM346" s="39" t="s">
        <v>42345</v>
      </c>
      <c r="AN346">
        <v>1</v>
      </c>
      <c r="AP346" s="39" t="s">
        <v>42339</v>
      </c>
      <c r="AQ346">
        <v>1</v>
      </c>
      <c r="AS346" s="39" t="s">
        <v>42353</v>
      </c>
      <c r="AT346">
        <v>0</v>
      </c>
    </row>
    <row r="347" spans="1:46" x14ac:dyDescent="0.3">
      <c r="A347">
        <v>346</v>
      </c>
      <c r="B347" s="1">
        <v>45895.577986111108</v>
      </c>
      <c r="C347" s="1">
        <v>45895.578113425923</v>
      </c>
      <c r="D347" s="39" t="s">
        <v>3464</v>
      </c>
      <c r="E347" s="39" t="s">
        <v>3465</v>
      </c>
      <c r="F347">
        <v>4</v>
      </c>
      <c r="I347" s="39"/>
      <c r="L347">
        <v>8</v>
      </c>
      <c r="O347">
        <v>32</v>
      </c>
      <c r="R347" s="39" t="s">
        <v>42333</v>
      </c>
      <c r="S347">
        <v>0</v>
      </c>
      <c r="U347" s="39" t="s">
        <v>38984</v>
      </c>
      <c r="V347">
        <v>0</v>
      </c>
      <c r="X347" s="39" t="s">
        <v>35628</v>
      </c>
      <c r="Y347">
        <v>0</v>
      </c>
      <c r="AA347" s="39" t="s">
        <v>42350</v>
      </c>
      <c r="AB347">
        <v>0</v>
      </c>
      <c r="AD347" s="39" t="s">
        <v>42344</v>
      </c>
      <c r="AE347">
        <v>1</v>
      </c>
      <c r="AG347" s="39" t="s">
        <v>42336</v>
      </c>
      <c r="AH347">
        <v>1</v>
      </c>
      <c r="AJ347" s="39" t="s">
        <v>42337</v>
      </c>
      <c r="AK347">
        <v>1</v>
      </c>
      <c r="AM347" s="39" t="s">
        <v>42352</v>
      </c>
      <c r="AN347">
        <v>0</v>
      </c>
      <c r="AP347" s="39" t="s">
        <v>42339</v>
      </c>
      <c r="AQ347">
        <v>1</v>
      </c>
      <c r="AS347" s="39" t="s">
        <v>42353</v>
      </c>
      <c r="AT347">
        <v>0</v>
      </c>
    </row>
    <row r="348" spans="1:46" x14ac:dyDescent="0.3">
      <c r="A348">
        <v>347</v>
      </c>
      <c r="B348" s="1">
        <v>45895.57671296296</v>
      </c>
      <c r="C348" s="1">
        <v>45895.578206018516</v>
      </c>
      <c r="D348" s="39" t="s">
        <v>3490</v>
      </c>
      <c r="E348" s="39" t="s">
        <v>3491</v>
      </c>
      <c r="F348">
        <v>7</v>
      </c>
      <c r="I348" s="39"/>
      <c r="L348">
        <v>8</v>
      </c>
      <c r="O348">
        <v>29</v>
      </c>
      <c r="R348" s="39" t="s">
        <v>42333</v>
      </c>
      <c r="S348">
        <v>0</v>
      </c>
      <c r="U348" s="39" t="s">
        <v>35628</v>
      </c>
      <c r="V348">
        <v>1</v>
      </c>
      <c r="X348" s="39" t="s">
        <v>42343</v>
      </c>
      <c r="Y348">
        <v>1</v>
      </c>
      <c r="AA348" s="39" t="s">
        <v>42350</v>
      </c>
      <c r="AB348">
        <v>0</v>
      </c>
      <c r="AD348" s="39" t="s">
        <v>42344</v>
      </c>
      <c r="AE348">
        <v>1</v>
      </c>
      <c r="AG348" s="39" t="s">
        <v>42336</v>
      </c>
      <c r="AH348">
        <v>1</v>
      </c>
      <c r="AJ348" s="39" t="s">
        <v>42337</v>
      </c>
      <c r="AK348">
        <v>1</v>
      </c>
      <c r="AM348" s="39" t="s">
        <v>42345</v>
      </c>
      <c r="AN348">
        <v>1</v>
      </c>
      <c r="AP348" s="39" t="s">
        <v>42339</v>
      </c>
      <c r="AQ348">
        <v>1</v>
      </c>
      <c r="AS348" s="39" t="s">
        <v>42358</v>
      </c>
      <c r="AT348">
        <v>0</v>
      </c>
    </row>
    <row r="349" spans="1:46" x14ac:dyDescent="0.3">
      <c r="A349">
        <v>348</v>
      </c>
      <c r="B349" s="1">
        <v>45895.573611111111</v>
      </c>
      <c r="C349" s="1">
        <v>45895.578217592592</v>
      </c>
      <c r="D349" s="39" t="s">
        <v>3433</v>
      </c>
      <c r="E349" s="39" t="s">
        <v>3434</v>
      </c>
      <c r="F349">
        <v>8</v>
      </c>
      <c r="I349" s="39"/>
      <c r="L349">
        <v>8</v>
      </c>
      <c r="O349">
        <v>7</v>
      </c>
      <c r="R349" s="39" t="s">
        <v>42347</v>
      </c>
      <c r="S349">
        <v>0</v>
      </c>
      <c r="U349" s="39" t="s">
        <v>35628</v>
      </c>
      <c r="V349">
        <v>1</v>
      </c>
      <c r="X349" s="39" t="s">
        <v>42343</v>
      </c>
      <c r="Y349">
        <v>1</v>
      </c>
      <c r="AA349" s="39" t="s">
        <v>42334</v>
      </c>
      <c r="AB349">
        <v>1</v>
      </c>
      <c r="AD349" s="39" t="s">
        <v>42344</v>
      </c>
      <c r="AE349">
        <v>1</v>
      </c>
      <c r="AG349" s="39" t="s">
        <v>42336</v>
      </c>
      <c r="AH349">
        <v>1</v>
      </c>
      <c r="AJ349" s="39" t="s">
        <v>42337</v>
      </c>
      <c r="AK349">
        <v>1</v>
      </c>
      <c r="AM349" s="39" t="s">
        <v>42345</v>
      </c>
      <c r="AN349">
        <v>1</v>
      </c>
      <c r="AP349" s="39" t="s">
        <v>42339</v>
      </c>
      <c r="AQ349">
        <v>1</v>
      </c>
      <c r="AS349" s="39" t="s">
        <v>42358</v>
      </c>
      <c r="AT349">
        <v>0</v>
      </c>
    </row>
    <row r="350" spans="1:46" x14ac:dyDescent="0.3">
      <c r="A350">
        <v>349</v>
      </c>
      <c r="B350" s="1">
        <v>45895.574270833335</v>
      </c>
      <c r="C350" s="1">
        <v>45895.578252314815</v>
      </c>
      <c r="D350" s="39" t="s">
        <v>3739</v>
      </c>
      <c r="E350" s="39" t="s">
        <v>3740</v>
      </c>
      <c r="F350">
        <v>9</v>
      </c>
      <c r="I350" s="39"/>
      <c r="L350">
        <v>8</v>
      </c>
      <c r="O350">
        <v>15</v>
      </c>
      <c r="R350" s="39" t="s">
        <v>42347</v>
      </c>
      <c r="S350">
        <v>0</v>
      </c>
      <c r="U350" s="39" t="s">
        <v>35628</v>
      </c>
      <c r="V350">
        <v>1</v>
      </c>
      <c r="X350" s="39" t="s">
        <v>42343</v>
      </c>
      <c r="Y350">
        <v>1</v>
      </c>
      <c r="AA350" s="39" t="s">
        <v>42334</v>
      </c>
      <c r="AB350">
        <v>1</v>
      </c>
      <c r="AD350" s="39" t="s">
        <v>42344</v>
      </c>
      <c r="AE350">
        <v>1</v>
      </c>
      <c r="AG350" s="39" t="s">
        <v>42336</v>
      </c>
      <c r="AH350">
        <v>1</v>
      </c>
      <c r="AJ350" s="39" t="s">
        <v>42337</v>
      </c>
      <c r="AK350">
        <v>1</v>
      </c>
      <c r="AM350" s="39" t="s">
        <v>42345</v>
      </c>
      <c r="AN350">
        <v>1</v>
      </c>
      <c r="AP350" s="39" t="s">
        <v>42339</v>
      </c>
      <c r="AQ350">
        <v>1</v>
      </c>
      <c r="AS350" s="39" t="s">
        <v>42346</v>
      </c>
      <c r="AT350">
        <v>1</v>
      </c>
    </row>
    <row r="351" spans="1:46" x14ac:dyDescent="0.3">
      <c r="A351">
        <v>350</v>
      </c>
      <c r="B351" s="1">
        <v>45895.575879629629</v>
      </c>
      <c r="C351" s="1">
        <v>45895.5784375</v>
      </c>
      <c r="D351" s="39" t="s">
        <v>3715</v>
      </c>
      <c r="E351" s="39" t="s">
        <v>3716</v>
      </c>
      <c r="F351">
        <v>9</v>
      </c>
      <c r="I351" s="39"/>
      <c r="L351">
        <v>8</v>
      </c>
      <c r="O351">
        <v>14</v>
      </c>
      <c r="R351" s="39" t="s">
        <v>42347</v>
      </c>
      <c r="S351">
        <v>0</v>
      </c>
      <c r="U351" s="39" t="s">
        <v>35628</v>
      </c>
      <c r="V351">
        <v>1</v>
      </c>
      <c r="X351" s="39" t="s">
        <v>42343</v>
      </c>
      <c r="Y351">
        <v>1</v>
      </c>
      <c r="AA351" s="39" t="s">
        <v>42334</v>
      </c>
      <c r="AB351">
        <v>1</v>
      </c>
      <c r="AD351" s="39" t="s">
        <v>42344</v>
      </c>
      <c r="AE351">
        <v>1</v>
      </c>
      <c r="AG351" s="39" t="s">
        <v>42336</v>
      </c>
      <c r="AH351">
        <v>1</v>
      </c>
      <c r="AJ351" s="39" t="s">
        <v>42337</v>
      </c>
      <c r="AK351">
        <v>1</v>
      </c>
      <c r="AM351" s="39" t="s">
        <v>42345</v>
      </c>
      <c r="AN351">
        <v>1</v>
      </c>
      <c r="AP351" s="39" t="s">
        <v>42339</v>
      </c>
      <c r="AQ351">
        <v>1</v>
      </c>
      <c r="AS351" s="39" t="s">
        <v>42346</v>
      </c>
      <c r="AT351">
        <v>1</v>
      </c>
    </row>
    <row r="352" spans="1:46" x14ac:dyDescent="0.3">
      <c r="A352">
        <v>351</v>
      </c>
      <c r="B352" s="1">
        <v>45895.573321759257</v>
      </c>
      <c r="C352" s="1">
        <v>45895.578599537039</v>
      </c>
      <c r="D352" s="39" t="s">
        <v>3782</v>
      </c>
      <c r="E352" s="39" t="s">
        <v>3783</v>
      </c>
      <c r="F352">
        <v>6</v>
      </c>
      <c r="I352" s="39"/>
      <c r="L352">
        <v>8</v>
      </c>
      <c r="O352">
        <v>38</v>
      </c>
      <c r="R352" s="39" t="s">
        <v>42333</v>
      </c>
      <c r="S352">
        <v>0</v>
      </c>
      <c r="U352" s="39" t="s">
        <v>42363</v>
      </c>
      <c r="V352">
        <v>0</v>
      </c>
      <c r="X352" s="39" t="s">
        <v>42343</v>
      </c>
      <c r="Y352">
        <v>1</v>
      </c>
      <c r="AA352" s="39" t="s">
        <v>42334</v>
      </c>
      <c r="AB352">
        <v>1</v>
      </c>
      <c r="AD352" s="39" t="s">
        <v>42344</v>
      </c>
      <c r="AE352">
        <v>1</v>
      </c>
      <c r="AG352" s="39" t="s">
        <v>42336</v>
      </c>
      <c r="AH352">
        <v>1</v>
      </c>
      <c r="AJ352" s="39" t="s">
        <v>42337</v>
      </c>
      <c r="AK352">
        <v>1</v>
      </c>
      <c r="AM352" s="39" t="s">
        <v>42345</v>
      </c>
      <c r="AN352">
        <v>1</v>
      </c>
      <c r="AP352" s="39" t="s">
        <v>42360</v>
      </c>
      <c r="AQ352">
        <v>0</v>
      </c>
      <c r="AS352" s="39" t="s">
        <v>42358</v>
      </c>
      <c r="AT352">
        <v>0</v>
      </c>
    </row>
    <row r="353" spans="1:46" x14ac:dyDescent="0.3">
      <c r="A353">
        <v>352</v>
      </c>
      <c r="B353" s="1">
        <v>45895.576921296299</v>
      </c>
      <c r="C353" s="1">
        <v>45895.578668981485</v>
      </c>
      <c r="D353" s="39" t="s">
        <v>3540</v>
      </c>
      <c r="E353" s="39" t="s">
        <v>3541</v>
      </c>
      <c r="F353">
        <v>7</v>
      </c>
      <c r="I353" s="39"/>
      <c r="L353">
        <v>8</v>
      </c>
      <c r="O353">
        <v>30</v>
      </c>
      <c r="R353" s="39" t="s">
        <v>42333</v>
      </c>
      <c r="S353">
        <v>0</v>
      </c>
      <c r="U353" s="39" t="s">
        <v>35628</v>
      </c>
      <c r="V353">
        <v>1</v>
      </c>
      <c r="X353" s="39" t="s">
        <v>42343</v>
      </c>
      <c r="Y353">
        <v>1</v>
      </c>
      <c r="AA353" s="39" t="s">
        <v>42350</v>
      </c>
      <c r="AB353">
        <v>0</v>
      </c>
      <c r="AD353" s="39" t="s">
        <v>42344</v>
      </c>
      <c r="AE353">
        <v>1</v>
      </c>
      <c r="AG353" s="39" t="s">
        <v>42336</v>
      </c>
      <c r="AH353">
        <v>1</v>
      </c>
      <c r="AJ353" s="39" t="s">
        <v>42337</v>
      </c>
      <c r="AK353">
        <v>1</v>
      </c>
      <c r="AM353" s="39" t="s">
        <v>42345</v>
      </c>
      <c r="AN353">
        <v>1</v>
      </c>
      <c r="AP353" s="39" t="s">
        <v>42339</v>
      </c>
      <c r="AQ353">
        <v>1</v>
      </c>
      <c r="AS353" s="39" t="s">
        <v>42358</v>
      </c>
      <c r="AT353">
        <v>0</v>
      </c>
    </row>
    <row r="354" spans="1:46" x14ac:dyDescent="0.3">
      <c r="A354">
        <v>353</v>
      </c>
      <c r="B354" s="1">
        <v>45895.575069444443</v>
      </c>
      <c r="C354" s="1">
        <v>45895.579027777778</v>
      </c>
      <c r="D354" s="39" t="s">
        <v>3630</v>
      </c>
      <c r="E354" s="39" t="s">
        <v>3631</v>
      </c>
      <c r="F354">
        <v>8</v>
      </c>
      <c r="I354" s="39"/>
      <c r="L354">
        <v>8</v>
      </c>
      <c r="O354">
        <v>23</v>
      </c>
      <c r="R354" s="39" t="s">
        <v>42347</v>
      </c>
      <c r="S354">
        <v>0</v>
      </c>
      <c r="U354" s="39" t="s">
        <v>35628</v>
      </c>
      <c r="V354">
        <v>1</v>
      </c>
      <c r="X354" s="39" t="s">
        <v>42343</v>
      </c>
      <c r="Y354">
        <v>1</v>
      </c>
      <c r="AA354" s="39" t="s">
        <v>42350</v>
      </c>
      <c r="AB354">
        <v>0</v>
      </c>
      <c r="AD354" s="39" t="s">
        <v>42344</v>
      </c>
      <c r="AE354">
        <v>1</v>
      </c>
      <c r="AG354" s="39" t="s">
        <v>42336</v>
      </c>
      <c r="AH354">
        <v>1</v>
      </c>
      <c r="AJ354" s="39" t="s">
        <v>42337</v>
      </c>
      <c r="AK354">
        <v>1</v>
      </c>
      <c r="AM354" s="39" t="s">
        <v>42345</v>
      </c>
      <c r="AN354">
        <v>1</v>
      </c>
      <c r="AP354" s="39" t="s">
        <v>42339</v>
      </c>
      <c r="AQ354">
        <v>1</v>
      </c>
      <c r="AS354" s="39" t="s">
        <v>42346</v>
      </c>
      <c r="AT354">
        <v>1</v>
      </c>
    </row>
    <row r="355" spans="1:46" x14ac:dyDescent="0.3">
      <c r="A355">
        <v>354</v>
      </c>
      <c r="B355" s="1">
        <v>45895.577326388891</v>
      </c>
      <c r="C355" s="1">
        <v>45895.581145833334</v>
      </c>
      <c r="D355" s="39" t="s">
        <v>3501</v>
      </c>
      <c r="E355" s="39" t="s">
        <v>3502</v>
      </c>
      <c r="F355">
        <v>4</v>
      </c>
      <c r="I355" s="39"/>
      <c r="L355">
        <v>8</v>
      </c>
      <c r="O355">
        <v>8</v>
      </c>
      <c r="R355" s="39" t="s">
        <v>42354</v>
      </c>
      <c r="S355">
        <v>0</v>
      </c>
      <c r="U355" s="39" t="s">
        <v>38984</v>
      </c>
      <c r="V355">
        <v>0</v>
      </c>
      <c r="X355" s="39" t="s">
        <v>42343</v>
      </c>
      <c r="Y355">
        <v>1</v>
      </c>
      <c r="AA355" s="39" t="s">
        <v>42334</v>
      </c>
      <c r="AB355">
        <v>1</v>
      </c>
      <c r="AD355" s="39" t="s">
        <v>42335</v>
      </c>
      <c r="AE355">
        <v>0</v>
      </c>
      <c r="AG355" s="39" t="s">
        <v>42348</v>
      </c>
      <c r="AH355">
        <v>0</v>
      </c>
      <c r="AJ355" s="39" t="s">
        <v>42337</v>
      </c>
      <c r="AK355">
        <v>1</v>
      </c>
      <c r="AM355" s="39" t="s">
        <v>42338</v>
      </c>
      <c r="AN355">
        <v>0</v>
      </c>
      <c r="AP355" s="39" t="s">
        <v>42339</v>
      </c>
      <c r="AQ355">
        <v>1</v>
      </c>
      <c r="AS355" s="39" t="s">
        <v>42353</v>
      </c>
      <c r="AT355">
        <v>0</v>
      </c>
    </row>
    <row r="356" spans="1:46" x14ac:dyDescent="0.3">
      <c r="A356">
        <v>355</v>
      </c>
      <c r="B356" s="1">
        <v>45895.5784375</v>
      </c>
      <c r="C356" s="1">
        <v>45895.582488425927</v>
      </c>
      <c r="D356" s="39" t="s">
        <v>3423</v>
      </c>
      <c r="E356" s="39" t="s">
        <v>3424</v>
      </c>
      <c r="F356">
        <v>2</v>
      </c>
      <c r="I356" s="39"/>
      <c r="L356">
        <v>8</v>
      </c>
      <c r="O356">
        <v>12</v>
      </c>
      <c r="R356" s="39" t="s">
        <v>42333</v>
      </c>
      <c r="S356">
        <v>0</v>
      </c>
      <c r="U356" s="39" t="s">
        <v>38984</v>
      </c>
      <c r="V356">
        <v>0</v>
      </c>
      <c r="X356" s="39" t="s">
        <v>19936</v>
      </c>
      <c r="Y356">
        <v>0</v>
      </c>
      <c r="AA356" s="39" t="s">
        <v>42350</v>
      </c>
      <c r="AB356">
        <v>0</v>
      </c>
      <c r="AD356" s="39" t="s">
        <v>42344</v>
      </c>
      <c r="AE356">
        <v>1</v>
      </c>
      <c r="AG356" s="39" t="s">
        <v>42348</v>
      </c>
      <c r="AH356">
        <v>0</v>
      </c>
      <c r="AJ356" s="39" t="s">
        <v>42364</v>
      </c>
      <c r="AK356">
        <v>0</v>
      </c>
      <c r="AM356" s="39" t="s">
        <v>42352</v>
      </c>
      <c r="AN356">
        <v>0</v>
      </c>
      <c r="AP356" s="39" t="s">
        <v>42339</v>
      </c>
      <c r="AQ356">
        <v>1</v>
      </c>
      <c r="AS356" s="39" t="s">
        <v>42340</v>
      </c>
      <c r="AT356">
        <v>0</v>
      </c>
    </row>
    <row r="357" spans="1:46" x14ac:dyDescent="0.3">
      <c r="A357">
        <v>356</v>
      </c>
      <c r="B357" s="1">
        <v>45895.578888888886</v>
      </c>
      <c r="C357" s="1">
        <v>45895.582928240743</v>
      </c>
      <c r="D357" s="39" t="s">
        <v>3755</v>
      </c>
      <c r="E357" s="39" t="s">
        <v>3756</v>
      </c>
      <c r="F357">
        <v>7</v>
      </c>
      <c r="I357" s="39"/>
      <c r="L357">
        <v>8</v>
      </c>
      <c r="O357">
        <v>18</v>
      </c>
      <c r="R357" s="39" t="s">
        <v>42333</v>
      </c>
      <c r="S357">
        <v>0</v>
      </c>
      <c r="U357" s="39" t="s">
        <v>35628</v>
      </c>
      <c r="V357">
        <v>1</v>
      </c>
      <c r="X357" s="39" t="s">
        <v>19936</v>
      </c>
      <c r="Y357">
        <v>0</v>
      </c>
      <c r="AA357" s="39" t="s">
        <v>42334</v>
      </c>
      <c r="AB357">
        <v>1</v>
      </c>
      <c r="AD357" s="39" t="s">
        <v>42344</v>
      </c>
      <c r="AE357">
        <v>1</v>
      </c>
      <c r="AG357" s="39" t="s">
        <v>42336</v>
      </c>
      <c r="AH357">
        <v>1</v>
      </c>
      <c r="AJ357" s="39" t="s">
        <v>42337</v>
      </c>
      <c r="AK357">
        <v>1</v>
      </c>
      <c r="AM357" s="39" t="s">
        <v>42352</v>
      </c>
      <c r="AN357">
        <v>0</v>
      </c>
      <c r="AP357" s="39" t="s">
        <v>42339</v>
      </c>
      <c r="AQ357">
        <v>1</v>
      </c>
      <c r="AS357" s="39" t="s">
        <v>42346</v>
      </c>
      <c r="AT357">
        <v>1</v>
      </c>
    </row>
    <row r="358" spans="1:46" x14ac:dyDescent="0.3">
      <c r="A358">
        <v>357</v>
      </c>
      <c r="B358" s="1">
        <v>45895.580405092594</v>
      </c>
      <c r="C358" s="1">
        <v>45895.583668981482</v>
      </c>
      <c r="D358" s="39" t="s">
        <v>3706</v>
      </c>
      <c r="E358" s="39" t="s">
        <v>3707</v>
      </c>
      <c r="F358">
        <v>5</v>
      </c>
      <c r="I358" s="39"/>
      <c r="L358">
        <v>8</v>
      </c>
      <c r="O358">
        <v>3</v>
      </c>
      <c r="R358" s="39" t="s">
        <v>42333</v>
      </c>
      <c r="S358">
        <v>0</v>
      </c>
      <c r="U358" s="39" t="s">
        <v>35628</v>
      </c>
      <c r="V358">
        <v>1</v>
      </c>
      <c r="X358" s="39" t="s">
        <v>35628</v>
      </c>
      <c r="Y358">
        <v>0</v>
      </c>
      <c r="AA358" s="39" t="s">
        <v>42362</v>
      </c>
      <c r="AB358">
        <v>0</v>
      </c>
      <c r="AD358" s="39" t="s">
        <v>42357</v>
      </c>
      <c r="AE358">
        <v>0</v>
      </c>
      <c r="AG358" s="39" t="s">
        <v>42336</v>
      </c>
      <c r="AH358">
        <v>1</v>
      </c>
      <c r="AJ358" s="39" t="s">
        <v>42337</v>
      </c>
      <c r="AK358">
        <v>1</v>
      </c>
      <c r="AM358" s="39" t="s">
        <v>42345</v>
      </c>
      <c r="AN358">
        <v>1</v>
      </c>
      <c r="AP358" s="39" t="s">
        <v>42360</v>
      </c>
      <c r="AQ358">
        <v>0</v>
      </c>
      <c r="AS358" s="39" t="s">
        <v>42346</v>
      </c>
      <c r="AT358">
        <v>1</v>
      </c>
    </row>
    <row r="359" spans="1:46" x14ac:dyDescent="0.3">
      <c r="A359">
        <v>358</v>
      </c>
      <c r="B359" s="1">
        <v>45895.58021990741</v>
      </c>
      <c r="C359" s="1">
        <v>45895.583993055552</v>
      </c>
      <c r="D359" s="39" t="s">
        <v>3764</v>
      </c>
      <c r="E359" s="39" t="s">
        <v>3765</v>
      </c>
      <c r="F359">
        <v>9</v>
      </c>
      <c r="I359" s="39"/>
      <c r="L359">
        <v>8</v>
      </c>
      <c r="O359">
        <v>26</v>
      </c>
      <c r="R359" s="39" t="s">
        <v>42333</v>
      </c>
      <c r="S359">
        <v>0</v>
      </c>
      <c r="U359" s="39" t="s">
        <v>35628</v>
      </c>
      <c r="V359">
        <v>1</v>
      </c>
      <c r="X359" s="39" t="s">
        <v>42343</v>
      </c>
      <c r="Y359">
        <v>1</v>
      </c>
      <c r="AA359" s="39" t="s">
        <v>42334</v>
      </c>
      <c r="AB359">
        <v>1</v>
      </c>
      <c r="AD359" s="39" t="s">
        <v>42344</v>
      </c>
      <c r="AE359">
        <v>1</v>
      </c>
      <c r="AG359" s="39" t="s">
        <v>42336</v>
      </c>
      <c r="AH359">
        <v>1</v>
      </c>
      <c r="AJ359" s="39" t="s">
        <v>42337</v>
      </c>
      <c r="AK359">
        <v>1</v>
      </c>
      <c r="AM359" s="39" t="s">
        <v>42345</v>
      </c>
      <c r="AN359">
        <v>1</v>
      </c>
      <c r="AP359" s="39" t="s">
        <v>42339</v>
      </c>
      <c r="AQ359">
        <v>1</v>
      </c>
      <c r="AS359" s="39" t="s">
        <v>42346</v>
      </c>
      <c r="AT359">
        <v>1</v>
      </c>
    </row>
    <row r="360" spans="1:46" x14ac:dyDescent="0.3">
      <c r="A360">
        <v>359</v>
      </c>
      <c r="B360" s="1">
        <v>45895.583379629628</v>
      </c>
      <c r="C360" s="1">
        <v>45895.586215277777</v>
      </c>
      <c r="D360" s="39" t="s">
        <v>3551</v>
      </c>
      <c r="E360" s="39" t="s">
        <v>3552</v>
      </c>
      <c r="F360">
        <v>5</v>
      </c>
      <c r="I360" s="39"/>
      <c r="L360">
        <v>8</v>
      </c>
      <c r="O360">
        <v>39</v>
      </c>
      <c r="R360" s="39" t="s">
        <v>42333</v>
      </c>
      <c r="S360">
        <v>0</v>
      </c>
      <c r="U360" s="39" t="s">
        <v>35628</v>
      </c>
      <c r="V360">
        <v>1</v>
      </c>
      <c r="X360" s="39" t="s">
        <v>42343</v>
      </c>
      <c r="Y360">
        <v>1</v>
      </c>
      <c r="AA360" s="39" t="s">
        <v>42334</v>
      </c>
      <c r="AB360">
        <v>1</v>
      </c>
      <c r="AD360" s="39" t="s">
        <v>42344</v>
      </c>
      <c r="AE360">
        <v>1</v>
      </c>
      <c r="AG360" s="39" t="s">
        <v>42348</v>
      </c>
      <c r="AH360">
        <v>0</v>
      </c>
      <c r="AJ360" s="39" t="s">
        <v>42356</v>
      </c>
      <c r="AK360">
        <v>0</v>
      </c>
      <c r="AM360" s="39" t="s">
        <v>42338</v>
      </c>
      <c r="AN360">
        <v>0</v>
      </c>
      <c r="AP360" s="39" t="s">
        <v>42339</v>
      </c>
      <c r="AQ360">
        <v>1</v>
      </c>
      <c r="AS360" s="39" t="s">
        <v>42358</v>
      </c>
      <c r="AT360">
        <v>0</v>
      </c>
    </row>
    <row r="361" spans="1:46" x14ac:dyDescent="0.3">
      <c r="A361">
        <v>360</v>
      </c>
      <c r="B361" s="1">
        <v>45895.583518518521</v>
      </c>
      <c r="C361" s="1">
        <v>45895.586261574077</v>
      </c>
      <c r="D361" s="39" t="s">
        <v>3441</v>
      </c>
      <c r="E361" s="39" t="s">
        <v>3442</v>
      </c>
      <c r="F361">
        <v>8</v>
      </c>
      <c r="I361" s="39"/>
      <c r="L361">
        <v>8</v>
      </c>
      <c r="O361">
        <v>4</v>
      </c>
      <c r="R361" s="39" t="s">
        <v>42354</v>
      </c>
      <c r="S361">
        <v>0</v>
      </c>
      <c r="U361" s="39" t="s">
        <v>35628</v>
      </c>
      <c r="V361">
        <v>1</v>
      </c>
      <c r="X361" s="39" t="s">
        <v>42343</v>
      </c>
      <c r="Y361">
        <v>1</v>
      </c>
      <c r="AA361" s="39" t="s">
        <v>42334</v>
      </c>
      <c r="AB361">
        <v>1</v>
      </c>
      <c r="AD361" s="39" t="s">
        <v>42344</v>
      </c>
      <c r="AE361">
        <v>1</v>
      </c>
      <c r="AG361" s="39" t="s">
        <v>42336</v>
      </c>
      <c r="AH361">
        <v>1</v>
      </c>
      <c r="AJ361" s="39" t="s">
        <v>42337</v>
      </c>
      <c r="AK361">
        <v>1</v>
      </c>
      <c r="AM361" s="39" t="s">
        <v>42338</v>
      </c>
      <c r="AN361">
        <v>0</v>
      </c>
      <c r="AP361" s="39" t="s">
        <v>42339</v>
      </c>
      <c r="AQ361">
        <v>1</v>
      </c>
      <c r="AS361" s="39" t="s">
        <v>42346</v>
      </c>
      <c r="AT361">
        <v>1</v>
      </c>
    </row>
    <row r="362" spans="1:46" x14ac:dyDescent="0.3">
      <c r="A362">
        <v>361</v>
      </c>
      <c r="B362" s="1">
        <v>45895.581180555557</v>
      </c>
      <c r="C362" s="1">
        <v>45895.586296296293</v>
      </c>
      <c r="D362" s="39" t="s">
        <v>3678</v>
      </c>
      <c r="E362" s="39" t="s">
        <v>3679</v>
      </c>
      <c r="F362">
        <v>9</v>
      </c>
      <c r="I362" s="39"/>
      <c r="L362">
        <v>8</v>
      </c>
      <c r="O362">
        <v>19</v>
      </c>
      <c r="R362" s="39" t="s">
        <v>42347</v>
      </c>
      <c r="S362">
        <v>0</v>
      </c>
      <c r="U362" s="39" t="s">
        <v>35628</v>
      </c>
      <c r="V362">
        <v>1</v>
      </c>
      <c r="X362" s="39" t="s">
        <v>42343</v>
      </c>
      <c r="Y362">
        <v>1</v>
      </c>
      <c r="AA362" s="39" t="s">
        <v>42334</v>
      </c>
      <c r="AB362">
        <v>1</v>
      </c>
      <c r="AD362" s="39" t="s">
        <v>42344</v>
      </c>
      <c r="AE362">
        <v>1</v>
      </c>
      <c r="AG362" s="39" t="s">
        <v>42336</v>
      </c>
      <c r="AH362">
        <v>1</v>
      </c>
      <c r="AJ362" s="39" t="s">
        <v>42337</v>
      </c>
      <c r="AK362">
        <v>1</v>
      </c>
      <c r="AM362" s="39" t="s">
        <v>42345</v>
      </c>
      <c r="AN362">
        <v>1</v>
      </c>
      <c r="AP362" s="39" t="s">
        <v>42339</v>
      </c>
      <c r="AQ362">
        <v>1</v>
      </c>
      <c r="AS362" s="39" t="s">
        <v>42346</v>
      </c>
      <c r="AT362">
        <v>1</v>
      </c>
    </row>
    <row r="363" spans="1:46" x14ac:dyDescent="0.3">
      <c r="A363">
        <v>362</v>
      </c>
      <c r="B363" s="1">
        <v>45895.581875000003</v>
      </c>
      <c r="C363" s="1">
        <v>45895.586550925924</v>
      </c>
      <c r="D363" s="39" t="s">
        <v>3453</v>
      </c>
      <c r="E363" s="39" t="s">
        <v>3454</v>
      </c>
      <c r="F363">
        <v>9</v>
      </c>
      <c r="I363" s="39"/>
      <c r="L363">
        <v>8</v>
      </c>
      <c r="O363">
        <v>25</v>
      </c>
      <c r="R363" s="39" t="s">
        <v>42354</v>
      </c>
      <c r="S363">
        <v>0</v>
      </c>
      <c r="U363" s="39" t="s">
        <v>35628</v>
      </c>
      <c r="V363">
        <v>1</v>
      </c>
      <c r="X363" s="39" t="s">
        <v>42343</v>
      </c>
      <c r="Y363">
        <v>1</v>
      </c>
      <c r="AA363" s="39" t="s">
        <v>42334</v>
      </c>
      <c r="AB363">
        <v>1</v>
      </c>
      <c r="AD363" s="39" t="s">
        <v>42344</v>
      </c>
      <c r="AE363">
        <v>1</v>
      </c>
      <c r="AG363" s="39" t="s">
        <v>42336</v>
      </c>
      <c r="AH363">
        <v>1</v>
      </c>
      <c r="AJ363" s="39" t="s">
        <v>42337</v>
      </c>
      <c r="AK363">
        <v>1</v>
      </c>
      <c r="AM363" s="39" t="s">
        <v>42345</v>
      </c>
      <c r="AN363">
        <v>1</v>
      </c>
      <c r="AP363" s="39" t="s">
        <v>42339</v>
      </c>
      <c r="AQ363">
        <v>1</v>
      </c>
      <c r="AS363" s="39" t="s">
        <v>42346</v>
      </c>
      <c r="AT363">
        <v>1</v>
      </c>
    </row>
    <row r="364" spans="1:46" x14ac:dyDescent="0.3">
      <c r="A364">
        <v>363</v>
      </c>
      <c r="B364" s="1">
        <v>45895.581759259258</v>
      </c>
      <c r="C364" s="1">
        <v>45895.587592592594</v>
      </c>
      <c r="D364" s="39" t="s">
        <v>3648</v>
      </c>
      <c r="E364" s="39" t="s">
        <v>3649</v>
      </c>
      <c r="F364">
        <v>6</v>
      </c>
      <c r="I364" s="39"/>
      <c r="L364">
        <v>8</v>
      </c>
      <c r="O364">
        <v>11</v>
      </c>
      <c r="R364" s="39" t="s">
        <v>42354</v>
      </c>
      <c r="S364">
        <v>0</v>
      </c>
      <c r="U364" s="39" t="s">
        <v>38984</v>
      </c>
      <c r="V364">
        <v>0</v>
      </c>
      <c r="X364" s="39" t="s">
        <v>42343</v>
      </c>
      <c r="Y364">
        <v>1</v>
      </c>
      <c r="AA364" s="39" t="s">
        <v>42334</v>
      </c>
      <c r="AB364">
        <v>1</v>
      </c>
      <c r="AD364" s="39" t="s">
        <v>42335</v>
      </c>
      <c r="AE364">
        <v>0</v>
      </c>
      <c r="AG364" s="39" t="s">
        <v>42336</v>
      </c>
      <c r="AH364">
        <v>1</v>
      </c>
      <c r="AJ364" s="39" t="s">
        <v>42337</v>
      </c>
      <c r="AK364">
        <v>1</v>
      </c>
      <c r="AM364" s="39" t="s">
        <v>42352</v>
      </c>
      <c r="AN364">
        <v>0</v>
      </c>
      <c r="AP364" s="39" t="s">
        <v>42339</v>
      </c>
      <c r="AQ364">
        <v>1</v>
      </c>
      <c r="AS364" s="39" t="s">
        <v>42346</v>
      </c>
      <c r="AT364">
        <v>1</v>
      </c>
    </row>
    <row r="365" spans="1:46" x14ac:dyDescent="0.3">
      <c r="A365">
        <v>364</v>
      </c>
      <c r="B365" s="1">
        <v>45895.586712962962</v>
      </c>
      <c r="C365" s="1">
        <v>45895.588692129626</v>
      </c>
      <c r="D365" s="39" t="s">
        <v>3639</v>
      </c>
      <c r="E365" s="39" t="s">
        <v>3640</v>
      </c>
      <c r="F365">
        <v>7</v>
      </c>
      <c r="I365" s="39"/>
      <c r="L365">
        <v>8</v>
      </c>
      <c r="O365">
        <v>34</v>
      </c>
      <c r="R365" s="39" t="s">
        <v>42333</v>
      </c>
      <c r="S365">
        <v>0</v>
      </c>
      <c r="U365" s="39" t="s">
        <v>35628</v>
      </c>
      <c r="V365">
        <v>1</v>
      </c>
      <c r="X365" s="39" t="s">
        <v>42343</v>
      </c>
      <c r="Y365">
        <v>1</v>
      </c>
      <c r="AA365" s="39" t="s">
        <v>42350</v>
      </c>
      <c r="AB365">
        <v>0</v>
      </c>
      <c r="AD365" s="39" t="s">
        <v>42344</v>
      </c>
      <c r="AE365">
        <v>1</v>
      </c>
      <c r="AG365" s="39" t="s">
        <v>42336</v>
      </c>
      <c r="AH365">
        <v>1</v>
      </c>
      <c r="AJ365" s="39" t="s">
        <v>42337</v>
      </c>
      <c r="AK365">
        <v>1</v>
      </c>
      <c r="AM365" s="39" t="s">
        <v>42345</v>
      </c>
      <c r="AN365">
        <v>1</v>
      </c>
      <c r="AP365" s="39" t="s">
        <v>42339</v>
      </c>
      <c r="AQ365">
        <v>1</v>
      </c>
      <c r="AS365" s="39" t="s">
        <v>42358</v>
      </c>
      <c r="AT365">
        <v>0</v>
      </c>
    </row>
    <row r="366" spans="1:46" x14ac:dyDescent="0.3">
      <c r="A366">
        <v>365</v>
      </c>
      <c r="B366" s="1">
        <v>45895.589571759258</v>
      </c>
      <c r="C366" s="1">
        <v>45895.591689814813</v>
      </c>
      <c r="D366" s="39" t="s">
        <v>3659</v>
      </c>
      <c r="E366" s="39" t="s">
        <v>3660</v>
      </c>
      <c r="F366">
        <v>7</v>
      </c>
      <c r="I366" s="39"/>
      <c r="L366">
        <v>8</v>
      </c>
      <c r="O366">
        <v>36</v>
      </c>
      <c r="R366" s="39" t="s">
        <v>42333</v>
      </c>
      <c r="S366">
        <v>0</v>
      </c>
      <c r="U366" s="39" t="s">
        <v>35628</v>
      </c>
      <c r="V366">
        <v>1</v>
      </c>
      <c r="X366" s="39" t="s">
        <v>19936</v>
      </c>
      <c r="Y366">
        <v>0</v>
      </c>
      <c r="AA366" s="39" t="s">
        <v>42334</v>
      </c>
      <c r="AB366">
        <v>1</v>
      </c>
      <c r="AD366" s="39" t="s">
        <v>42344</v>
      </c>
      <c r="AE366">
        <v>1</v>
      </c>
      <c r="AG366" s="39" t="s">
        <v>42336</v>
      </c>
      <c r="AH366">
        <v>1</v>
      </c>
      <c r="AJ366" s="39" t="s">
        <v>42337</v>
      </c>
      <c r="AK366">
        <v>1</v>
      </c>
      <c r="AM366" s="39" t="s">
        <v>42352</v>
      </c>
      <c r="AN366">
        <v>0</v>
      </c>
      <c r="AP366" s="39" t="s">
        <v>42339</v>
      </c>
      <c r="AQ366">
        <v>1</v>
      </c>
      <c r="AS366" s="39" t="s">
        <v>42346</v>
      </c>
      <c r="AT366">
        <v>1</v>
      </c>
    </row>
    <row r="367" spans="1:46" x14ac:dyDescent="0.3">
      <c r="A367">
        <v>366</v>
      </c>
      <c r="B367" s="1">
        <v>45895.585925925923</v>
      </c>
      <c r="C367" s="1">
        <v>45895.591782407406</v>
      </c>
      <c r="D367" s="39" t="s">
        <v>3725</v>
      </c>
      <c r="E367" s="39" t="s">
        <v>3726</v>
      </c>
      <c r="F367">
        <v>7</v>
      </c>
      <c r="I367" s="39"/>
      <c r="L367">
        <v>8</v>
      </c>
      <c r="O367">
        <v>2</v>
      </c>
      <c r="R367" s="39" t="s">
        <v>42333</v>
      </c>
      <c r="S367">
        <v>0</v>
      </c>
      <c r="U367" s="39" t="s">
        <v>35628</v>
      </c>
      <c r="V367">
        <v>1</v>
      </c>
      <c r="X367" s="39" t="s">
        <v>42343</v>
      </c>
      <c r="Y367">
        <v>1</v>
      </c>
      <c r="AA367" s="39" t="s">
        <v>42350</v>
      </c>
      <c r="AB367">
        <v>0</v>
      </c>
      <c r="AD367" s="39" t="s">
        <v>42344</v>
      </c>
      <c r="AE367">
        <v>1</v>
      </c>
      <c r="AG367" s="39" t="s">
        <v>42336</v>
      </c>
      <c r="AH367">
        <v>1</v>
      </c>
      <c r="AJ367" s="39" t="s">
        <v>42337</v>
      </c>
      <c r="AK367">
        <v>1</v>
      </c>
      <c r="AM367" s="39" t="s">
        <v>42345</v>
      </c>
      <c r="AN367">
        <v>1</v>
      </c>
      <c r="AP367" s="39" t="s">
        <v>42339</v>
      </c>
      <c r="AQ367">
        <v>1</v>
      </c>
      <c r="AS367" s="39" t="s">
        <v>42358</v>
      </c>
      <c r="AT367">
        <v>0</v>
      </c>
    </row>
    <row r="368" spans="1:46" x14ac:dyDescent="0.3">
      <c r="A368">
        <v>367</v>
      </c>
      <c r="B368" s="1">
        <v>45895.58971064815</v>
      </c>
      <c r="C368" s="1">
        <v>45895.59202546296</v>
      </c>
      <c r="D368" s="39" t="s">
        <v>3575</v>
      </c>
      <c r="E368" s="39" t="s">
        <v>3576</v>
      </c>
      <c r="F368">
        <v>6</v>
      </c>
      <c r="I368" s="39"/>
      <c r="L368">
        <v>8</v>
      </c>
      <c r="O368">
        <v>33</v>
      </c>
      <c r="R368" s="39" t="s">
        <v>42354</v>
      </c>
      <c r="S368">
        <v>0</v>
      </c>
      <c r="U368" s="39" t="s">
        <v>38984</v>
      </c>
      <c r="V368">
        <v>0</v>
      </c>
      <c r="X368" s="39" t="s">
        <v>42343</v>
      </c>
      <c r="Y368">
        <v>1</v>
      </c>
      <c r="AA368" s="39" t="s">
        <v>42334</v>
      </c>
      <c r="AB368">
        <v>1</v>
      </c>
      <c r="AD368" s="39" t="s">
        <v>42335</v>
      </c>
      <c r="AE368">
        <v>0</v>
      </c>
      <c r="AG368" s="39" t="s">
        <v>42336</v>
      </c>
      <c r="AH368">
        <v>1</v>
      </c>
      <c r="AJ368" s="39" t="s">
        <v>42337</v>
      </c>
      <c r="AK368">
        <v>1</v>
      </c>
      <c r="AM368" s="39" t="s">
        <v>42352</v>
      </c>
      <c r="AN368">
        <v>0</v>
      </c>
      <c r="AP368" s="39" t="s">
        <v>42339</v>
      </c>
      <c r="AQ368">
        <v>1</v>
      </c>
      <c r="AS368" s="39" t="s">
        <v>42346</v>
      </c>
      <c r="AT368">
        <v>1</v>
      </c>
    </row>
    <row r="369" spans="1:46" x14ac:dyDescent="0.3">
      <c r="A369">
        <v>368</v>
      </c>
      <c r="B369" s="1">
        <v>45895.589872685188</v>
      </c>
      <c r="C369" s="1">
        <v>45895.593495370369</v>
      </c>
      <c r="D369" s="39" t="s">
        <v>3732</v>
      </c>
      <c r="E369" s="39" t="s">
        <v>3733</v>
      </c>
      <c r="F369">
        <v>5</v>
      </c>
      <c r="I369" s="39"/>
      <c r="L369">
        <v>8</v>
      </c>
      <c r="O369">
        <v>37</v>
      </c>
      <c r="R369" s="39" t="s">
        <v>42347</v>
      </c>
      <c r="S369">
        <v>0</v>
      </c>
      <c r="U369" s="39" t="s">
        <v>42342</v>
      </c>
      <c r="V369">
        <v>0</v>
      </c>
      <c r="X369" s="39" t="s">
        <v>42343</v>
      </c>
      <c r="Y369">
        <v>1</v>
      </c>
      <c r="AA369" s="39" t="s">
        <v>42334</v>
      </c>
      <c r="AB369">
        <v>1</v>
      </c>
      <c r="AD369" s="39" t="s">
        <v>42344</v>
      </c>
      <c r="AE369">
        <v>1</v>
      </c>
      <c r="AG369" s="39" t="s">
        <v>42348</v>
      </c>
      <c r="AH369">
        <v>0</v>
      </c>
      <c r="AJ369" s="39" t="s">
        <v>42356</v>
      </c>
      <c r="AK369">
        <v>0</v>
      </c>
      <c r="AM369" s="39" t="s">
        <v>42338</v>
      </c>
      <c r="AN369">
        <v>0</v>
      </c>
      <c r="AP369" s="39" t="s">
        <v>42339</v>
      </c>
      <c r="AQ369">
        <v>1</v>
      </c>
      <c r="AS369" s="39" t="s">
        <v>42346</v>
      </c>
      <c r="AT369">
        <v>1</v>
      </c>
    </row>
    <row r="370" spans="1:46" x14ac:dyDescent="0.3">
      <c r="A370">
        <v>369</v>
      </c>
      <c r="B370" s="1">
        <v>45895.594189814816</v>
      </c>
      <c r="C370" s="1">
        <v>45895.596585648149</v>
      </c>
      <c r="D370" s="39" t="s">
        <v>3792</v>
      </c>
      <c r="E370" s="39" t="s">
        <v>3793</v>
      </c>
      <c r="F370">
        <v>7</v>
      </c>
      <c r="I370" s="39"/>
      <c r="L370">
        <v>8</v>
      </c>
      <c r="O370">
        <v>17</v>
      </c>
      <c r="R370" s="39" t="s">
        <v>42333</v>
      </c>
      <c r="S370">
        <v>0</v>
      </c>
      <c r="U370" s="39" t="s">
        <v>35628</v>
      </c>
      <c r="V370">
        <v>1</v>
      </c>
      <c r="X370" s="39" t="s">
        <v>42343</v>
      </c>
      <c r="Y370">
        <v>1</v>
      </c>
      <c r="AA370" s="39" t="s">
        <v>42350</v>
      </c>
      <c r="AB370">
        <v>0</v>
      </c>
      <c r="AD370" s="39" t="s">
        <v>42344</v>
      </c>
      <c r="AE370">
        <v>1</v>
      </c>
      <c r="AG370" s="39" t="s">
        <v>42336</v>
      </c>
      <c r="AH370">
        <v>1</v>
      </c>
      <c r="AJ370" s="39" t="s">
        <v>42337</v>
      </c>
      <c r="AK370">
        <v>1</v>
      </c>
      <c r="AM370" s="39" t="s">
        <v>42345</v>
      </c>
      <c r="AN370">
        <v>1</v>
      </c>
      <c r="AP370" s="39" t="s">
        <v>42339</v>
      </c>
      <c r="AQ370">
        <v>1</v>
      </c>
      <c r="AS370" s="39" t="s">
        <v>42358</v>
      </c>
      <c r="AT370">
        <v>0</v>
      </c>
    </row>
    <row r="371" spans="1:46" x14ac:dyDescent="0.3">
      <c r="A371">
        <v>370</v>
      </c>
      <c r="B371" s="1">
        <v>45895.595497685186</v>
      </c>
      <c r="C371" s="1">
        <v>45895.596689814818</v>
      </c>
      <c r="D371" s="39" t="s">
        <v>3688</v>
      </c>
      <c r="E371" s="39" t="s">
        <v>3689</v>
      </c>
      <c r="F371">
        <v>6</v>
      </c>
      <c r="I371" s="39"/>
      <c r="L371">
        <v>8</v>
      </c>
      <c r="O371">
        <v>20</v>
      </c>
      <c r="R371" s="39" t="s">
        <v>42333</v>
      </c>
      <c r="S371">
        <v>0</v>
      </c>
      <c r="U371" s="39" t="s">
        <v>35628</v>
      </c>
      <c r="V371">
        <v>1</v>
      </c>
      <c r="X371" s="39" t="s">
        <v>42343</v>
      </c>
      <c r="Y371">
        <v>1</v>
      </c>
      <c r="AA371" s="39" t="s">
        <v>42334</v>
      </c>
      <c r="AB371">
        <v>1</v>
      </c>
      <c r="AD371" s="39" t="s">
        <v>42344</v>
      </c>
      <c r="AE371">
        <v>1</v>
      </c>
      <c r="AG371" s="39" t="s">
        <v>42348</v>
      </c>
      <c r="AH371">
        <v>0</v>
      </c>
      <c r="AJ371" s="39" t="s">
        <v>42356</v>
      </c>
      <c r="AK371">
        <v>0</v>
      </c>
      <c r="AM371" s="39" t="s">
        <v>42338</v>
      </c>
      <c r="AN371">
        <v>0</v>
      </c>
      <c r="AP371" s="39" t="s">
        <v>42339</v>
      </c>
      <c r="AQ371">
        <v>1</v>
      </c>
      <c r="AS371" s="39" t="s">
        <v>42346</v>
      </c>
      <c r="AT371">
        <v>1</v>
      </c>
    </row>
    <row r="372" spans="1:46" x14ac:dyDescent="0.3">
      <c r="A372">
        <v>371</v>
      </c>
      <c r="B372" s="1">
        <v>45896.383356481485</v>
      </c>
      <c r="C372" s="1">
        <v>45896.387337962966</v>
      </c>
      <c r="D372" s="39" t="s">
        <v>792</v>
      </c>
      <c r="E372" s="39" t="s">
        <v>793</v>
      </c>
      <c r="F372">
        <v>6</v>
      </c>
      <c r="I372" s="39"/>
      <c r="L372">
        <v>10</v>
      </c>
      <c r="O372">
        <v>40</v>
      </c>
      <c r="R372" s="39" t="s">
        <v>42347</v>
      </c>
      <c r="S372">
        <v>0</v>
      </c>
      <c r="U372" s="39" t="s">
        <v>35628</v>
      </c>
      <c r="V372">
        <v>1</v>
      </c>
      <c r="X372" s="39" t="s">
        <v>19936</v>
      </c>
      <c r="Y372">
        <v>0</v>
      </c>
      <c r="AA372" s="39" t="s">
        <v>42334</v>
      </c>
      <c r="AB372">
        <v>1</v>
      </c>
      <c r="AD372" s="39" t="s">
        <v>42344</v>
      </c>
      <c r="AE372">
        <v>1</v>
      </c>
      <c r="AG372" s="39" t="s">
        <v>42336</v>
      </c>
      <c r="AH372">
        <v>1</v>
      </c>
      <c r="AJ372" s="39" t="s">
        <v>42356</v>
      </c>
      <c r="AK372">
        <v>0</v>
      </c>
      <c r="AM372" s="39" t="s">
        <v>42352</v>
      </c>
      <c r="AN372">
        <v>0</v>
      </c>
      <c r="AP372" s="39" t="s">
        <v>42339</v>
      </c>
      <c r="AQ372">
        <v>1</v>
      </c>
      <c r="AS372" s="39" t="s">
        <v>42346</v>
      </c>
      <c r="AT372">
        <v>1</v>
      </c>
    </row>
    <row r="373" spans="1:46" x14ac:dyDescent="0.3">
      <c r="A373">
        <v>372</v>
      </c>
      <c r="B373" s="1">
        <v>45900.927615740744</v>
      </c>
      <c r="C373" s="1">
        <v>45900.93246527778</v>
      </c>
      <c r="D373" s="39" t="s">
        <v>3528</v>
      </c>
      <c r="E373" s="39" t="s">
        <v>3529</v>
      </c>
      <c r="F373">
        <v>6</v>
      </c>
      <c r="I373" s="39"/>
      <c r="L373">
        <v>8</v>
      </c>
      <c r="O373">
        <v>13</v>
      </c>
      <c r="R373" s="39" t="s">
        <v>42333</v>
      </c>
      <c r="S373">
        <v>0</v>
      </c>
      <c r="U373" s="39" t="s">
        <v>35628</v>
      </c>
      <c r="V373">
        <v>1</v>
      </c>
      <c r="X373" s="39" t="s">
        <v>35628</v>
      </c>
      <c r="Y373">
        <v>0</v>
      </c>
      <c r="AA373" s="39" t="s">
        <v>42350</v>
      </c>
      <c r="AB373">
        <v>0</v>
      </c>
      <c r="AD373" s="39" t="s">
        <v>42344</v>
      </c>
      <c r="AE373">
        <v>1</v>
      </c>
      <c r="AG373" s="39" t="s">
        <v>42336</v>
      </c>
      <c r="AH373">
        <v>1</v>
      </c>
      <c r="AJ373" s="39" t="s">
        <v>42337</v>
      </c>
      <c r="AK373">
        <v>1</v>
      </c>
      <c r="AM373" s="39" t="s">
        <v>42345</v>
      </c>
      <c r="AN373">
        <v>1</v>
      </c>
      <c r="AP373" s="39" t="s">
        <v>42360</v>
      </c>
      <c r="AQ373">
        <v>0</v>
      </c>
      <c r="AS373" s="39" t="s">
        <v>42346</v>
      </c>
      <c r="AT373">
        <v>1</v>
      </c>
    </row>
    <row r="374" spans="1:46" x14ac:dyDescent="0.3">
      <c r="A374">
        <v>373</v>
      </c>
      <c r="B374" s="1">
        <v>45905.362071759257</v>
      </c>
      <c r="C374" s="1">
        <v>45905.365729166668</v>
      </c>
      <c r="D374" s="39" t="s">
        <v>2532</v>
      </c>
      <c r="E374" s="39" t="s">
        <v>2533</v>
      </c>
      <c r="F374">
        <v>8</v>
      </c>
      <c r="I374" s="39"/>
      <c r="L374">
        <v>9</v>
      </c>
      <c r="O374">
        <v>40</v>
      </c>
      <c r="R374" s="39" t="s">
        <v>42347</v>
      </c>
      <c r="S374">
        <v>0</v>
      </c>
      <c r="U374" s="39" t="s">
        <v>35628</v>
      </c>
      <c r="V374">
        <v>1</v>
      </c>
      <c r="X374" s="39" t="s">
        <v>19936</v>
      </c>
      <c r="Y374">
        <v>0</v>
      </c>
      <c r="AA374" s="39" t="s">
        <v>42334</v>
      </c>
      <c r="AB374">
        <v>1</v>
      </c>
      <c r="AD374" s="39" t="s">
        <v>42344</v>
      </c>
      <c r="AE374">
        <v>1</v>
      </c>
      <c r="AG374" s="39" t="s">
        <v>42336</v>
      </c>
      <c r="AH374">
        <v>1</v>
      </c>
      <c r="AJ374" s="39" t="s">
        <v>42337</v>
      </c>
      <c r="AK374">
        <v>1</v>
      </c>
      <c r="AM374" s="39" t="s">
        <v>42345</v>
      </c>
      <c r="AN374">
        <v>1</v>
      </c>
      <c r="AP374" s="39" t="s">
        <v>42339</v>
      </c>
      <c r="AQ374">
        <v>1</v>
      </c>
      <c r="AS374" s="39" t="s">
        <v>42346</v>
      </c>
      <c r="AT374">
        <v>1</v>
      </c>
    </row>
    <row r="375" spans="1:46" x14ac:dyDescent="0.3">
      <c r="A375">
        <v>374</v>
      </c>
      <c r="B375" s="1">
        <v>45905.525138888886</v>
      </c>
      <c r="C375" s="1">
        <v>45905.527048611111</v>
      </c>
      <c r="D375" s="39" t="s">
        <v>4386</v>
      </c>
      <c r="E375" s="39" t="s">
        <v>4387</v>
      </c>
      <c r="F375">
        <v>8</v>
      </c>
      <c r="I375" s="39"/>
      <c r="L375">
        <v>7</v>
      </c>
      <c r="O375">
        <v>25</v>
      </c>
      <c r="R375" s="39" t="s">
        <v>42333</v>
      </c>
      <c r="S375">
        <v>0</v>
      </c>
      <c r="U375" s="39" t="s">
        <v>35628</v>
      </c>
      <c r="V375">
        <v>1</v>
      </c>
      <c r="X375" s="39" t="s">
        <v>42343</v>
      </c>
      <c r="Y375">
        <v>1</v>
      </c>
      <c r="AA375" s="39" t="s">
        <v>42361</v>
      </c>
      <c r="AB375">
        <v>0</v>
      </c>
      <c r="AD375" s="39" t="s">
        <v>42344</v>
      </c>
      <c r="AE375">
        <v>1</v>
      </c>
      <c r="AG375" s="39" t="s">
        <v>42336</v>
      </c>
      <c r="AH375">
        <v>1</v>
      </c>
      <c r="AJ375" s="39" t="s">
        <v>42337</v>
      </c>
      <c r="AK375">
        <v>1</v>
      </c>
      <c r="AM375" s="39" t="s">
        <v>42345</v>
      </c>
      <c r="AN375">
        <v>1</v>
      </c>
      <c r="AP375" s="39" t="s">
        <v>42339</v>
      </c>
      <c r="AQ375">
        <v>1</v>
      </c>
      <c r="AS375" s="39" t="s">
        <v>42346</v>
      </c>
      <c r="AT375">
        <v>1</v>
      </c>
    </row>
    <row r="376" spans="1:46" x14ac:dyDescent="0.3">
      <c r="A376">
        <v>375</v>
      </c>
      <c r="B376" s="1">
        <v>45905.556956018518</v>
      </c>
      <c r="C376" s="1">
        <v>45905.557291666664</v>
      </c>
      <c r="D376" s="39" t="s">
        <v>6264</v>
      </c>
      <c r="E376" s="39" t="s">
        <v>6265</v>
      </c>
      <c r="F376">
        <v>1</v>
      </c>
      <c r="I376" s="39"/>
      <c r="L376">
        <v>12</v>
      </c>
      <c r="O376">
        <v>33</v>
      </c>
      <c r="R376" s="39" t="s">
        <v>42347</v>
      </c>
      <c r="S376">
        <v>0</v>
      </c>
      <c r="U376" s="39" t="s">
        <v>38984</v>
      </c>
      <c r="V376">
        <v>0</v>
      </c>
      <c r="X376" s="39" t="s">
        <v>42343</v>
      </c>
      <c r="Y376">
        <v>1</v>
      </c>
      <c r="AA376" s="39" t="s">
        <v>42361</v>
      </c>
      <c r="AB376">
        <v>0</v>
      </c>
      <c r="AD376" s="39" t="s">
        <v>42365</v>
      </c>
      <c r="AE376">
        <v>0</v>
      </c>
      <c r="AG376" s="39" t="s">
        <v>42368</v>
      </c>
      <c r="AH376">
        <v>0</v>
      </c>
      <c r="AJ376" s="39" t="s">
        <v>42367</v>
      </c>
      <c r="AK376">
        <v>0</v>
      </c>
      <c r="AM376" s="39" t="s">
        <v>42351</v>
      </c>
      <c r="AN376">
        <v>0</v>
      </c>
      <c r="AP376" s="39" t="s">
        <v>42360</v>
      </c>
      <c r="AQ376">
        <v>0</v>
      </c>
      <c r="AS376" s="39" t="s">
        <v>42358</v>
      </c>
      <c r="AT376">
        <v>0</v>
      </c>
    </row>
    <row r="377" spans="1:46" x14ac:dyDescent="0.3">
      <c r="A377">
        <v>376</v>
      </c>
      <c r="B377" s="1">
        <v>45905.556250000001</v>
      </c>
      <c r="C377" s="1">
        <v>45905.557754629626</v>
      </c>
      <c r="D377" s="39" t="s">
        <v>2433</v>
      </c>
      <c r="E377" s="39" t="s">
        <v>2434</v>
      </c>
      <c r="F377">
        <v>9</v>
      </c>
      <c r="I377" s="39"/>
      <c r="L377">
        <v>12</v>
      </c>
      <c r="O377">
        <v>17</v>
      </c>
      <c r="R377" s="39" t="s">
        <v>42354</v>
      </c>
      <c r="S377">
        <v>0</v>
      </c>
      <c r="U377" s="39" t="s">
        <v>35628</v>
      </c>
      <c r="V377">
        <v>1</v>
      </c>
      <c r="X377" s="39" t="s">
        <v>42343</v>
      </c>
      <c r="Y377">
        <v>1</v>
      </c>
      <c r="AA377" s="39" t="s">
        <v>42334</v>
      </c>
      <c r="AB377">
        <v>1</v>
      </c>
      <c r="AD377" s="39" t="s">
        <v>42344</v>
      </c>
      <c r="AE377">
        <v>1</v>
      </c>
      <c r="AG377" s="39" t="s">
        <v>42336</v>
      </c>
      <c r="AH377">
        <v>1</v>
      </c>
      <c r="AJ377" s="39" t="s">
        <v>42337</v>
      </c>
      <c r="AK377">
        <v>1</v>
      </c>
      <c r="AM377" s="39" t="s">
        <v>42345</v>
      </c>
      <c r="AN377">
        <v>1</v>
      </c>
      <c r="AP377" s="39" t="s">
        <v>42339</v>
      </c>
      <c r="AQ377">
        <v>1</v>
      </c>
      <c r="AS377" s="39" t="s">
        <v>42346</v>
      </c>
      <c r="AT377">
        <v>1</v>
      </c>
    </row>
    <row r="378" spans="1:46" x14ac:dyDescent="0.3">
      <c r="A378">
        <v>377</v>
      </c>
      <c r="B378" s="1">
        <v>45905.556273148148</v>
      </c>
      <c r="C378" s="1">
        <v>45905.557789351849</v>
      </c>
      <c r="D378" s="39" t="s">
        <v>6105</v>
      </c>
      <c r="E378" s="39" t="s">
        <v>6106</v>
      </c>
      <c r="F378">
        <v>2</v>
      </c>
      <c r="I378" s="39"/>
      <c r="L378">
        <v>12</v>
      </c>
      <c r="O378">
        <v>9</v>
      </c>
      <c r="R378" s="39" t="s">
        <v>42341</v>
      </c>
      <c r="S378">
        <v>1</v>
      </c>
      <c r="U378" s="39" t="s">
        <v>38984</v>
      </c>
      <c r="V378">
        <v>0</v>
      </c>
      <c r="X378" s="39" t="s">
        <v>19936</v>
      </c>
      <c r="Y378">
        <v>0</v>
      </c>
      <c r="AA378" s="39" t="s">
        <v>42361</v>
      </c>
      <c r="AB378">
        <v>0</v>
      </c>
      <c r="AD378" s="39" t="s">
        <v>42335</v>
      </c>
      <c r="AE378">
        <v>0</v>
      </c>
      <c r="AG378" s="39" t="s">
        <v>42348</v>
      </c>
      <c r="AH378">
        <v>0</v>
      </c>
      <c r="AJ378" s="39" t="s">
        <v>42364</v>
      </c>
      <c r="AK378">
        <v>0</v>
      </c>
      <c r="AM378" s="39" t="s">
        <v>42351</v>
      </c>
      <c r="AN378">
        <v>0</v>
      </c>
      <c r="AP378" s="39" t="s">
        <v>42339</v>
      </c>
      <c r="AQ378">
        <v>1</v>
      </c>
      <c r="AS378" s="39" t="s">
        <v>42340</v>
      </c>
      <c r="AT378">
        <v>0</v>
      </c>
    </row>
    <row r="379" spans="1:46" x14ac:dyDescent="0.3">
      <c r="A379">
        <v>378</v>
      </c>
      <c r="B379" s="1">
        <v>45905.556261574071</v>
      </c>
      <c r="C379" s="1">
        <v>45905.557858796295</v>
      </c>
      <c r="D379" s="39" t="s">
        <v>6050</v>
      </c>
      <c r="E379" s="39" t="s">
        <v>6051</v>
      </c>
      <c r="F379">
        <v>8</v>
      </c>
      <c r="I379" s="39"/>
      <c r="L379">
        <v>12</v>
      </c>
      <c r="O379">
        <v>30</v>
      </c>
      <c r="R379" s="39" t="s">
        <v>42354</v>
      </c>
      <c r="S379">
        <v>0</v>
      </c>
      <c r="U379" s="39" t="s">
        <v>35628</v>
      </c>
      <c r="V379">
        <v>1</v>
      </c>
      <c r="X379" s="39" t="s">
        <v>42343</v>
      </c>
      <c r="Y379">
        <v>1</v>
      </c>
      <c r="AA379" s="39" t="s">
        <v>42350</v>
      </c>
      <c r="AB379">
        <v>0</v>
      </c>
      <c r="AD379" s="39" t="s">
        <v>42344</v>
      </c>
      <c r="AE379">
        <v>1</v>
      </c>
      <c r="AG379" s="39" t="s">
        <v>42336</v>
      </c>
      <c r="AH379">
        <v>1</v>
      </c>
      <c r="AJ379" s="39" t="s">
        <v>42337</v>
      </c>
      <c r="AK379">
        <v>1</v>
      </c>
      <c r="AM379" s="39" t="s">
        <v>42345</v>
      </c>
      <c r="AN379">
        <v>1</v>
      </c>
      <c r="AP379" s="39" t="s">
        <v>42339</v>
      </c>
      <c r="AQ379">
        <v>1</v>
      </c>
      <c r="AS379" s="39" t="s">
        <v>42346</v>
      </c>
      <c r="AT379">
        <v>1</v>
      </c>
    </row>
    <row r="380" spans="1:46" x14ac:dyDescent="0.3">
      <c r="A380">
        <v>379</v>
      </c>
      <c r="B380" s="1">
        <v>45905.556307870371</v>
      </c>
      <c r="C380" s="1">
        <v>45905.557962962965</v>
      </c>
      <c r="D380" s="39" t="s">
        <v>6222</v>
      </c>
      <c r="E380" s="39" t="s">
        <v>6223</v>
      </c>
      <c r="F380">
        <v>5</v>
      </c>
      <c r="I380" s="39"/>
      <c r="L380">
        <v>12</v>
      </c>
      <c r="O380">
        <v>24</v>
      </c>
      <c r="R380" s="39" t="s">
        <v>42341</v>
      </c>
      <c r="S380">
        <v>1</v>
      </c>
      <c r="U380" s="39" t="s">
        <v>35628</v>
      </c>
      <c r="V380">
        <v>1</v>
      </c>
      <c r="X380" s="39" t="s">
        <v>35872</v>
      </c>
      <c r="Y380">
        <v>0</v>
      </c>
      <c r="AA380" s="39" t="s">
        <v>42334</v>
      </c>
      <c r="AB380">
        <v>1</v>
      </c>
      <c r="AD380" s="39" t="s">
        <v>42357</v>
      </c>
      <c r="AE380">
        <v>0</v>
      </c>
      <c r="AG380" s="39" t="s">
        <v>42336</v>
      </c>
      <c r="AH380">
        <v>1</v>
      </c>
      <c r="AJ380" s="39" t="s">
        <v>42356</v>
      </c>
      <c r="AK380">
        <v>0</v>
      </c>
      <c r="AM380" s="39" t="s">
        <v>42351</v>
      </c>
      <c r="AN380">
        <v>0</v>
      </c>
      <c r="AP380" s="39" t="s">
        <v>42339</v>
      </c>
      <c r="AQ380">
        <v>1</v>
      </c>
      <c r="AS380" s="39" t="s">
        <v>42358</v>
      </c>
      <c r="AT380">
        <v>0</v>
      </c>
    </row>
    <row r="381" spans="1:46" x14ac:dyDescent="0.3">
      <c r="A381">
        <v>380</v>
      </c>
      <c r="B381" s="1">
        <v>45905.556250000001</v>
      </c>
      <c r="C381" s="1">
        <v>45905.558171296296</v>
      </c>
      <c r="D381" s="39" t="s">
        <v>2359</v>
      </c>
      <c r="E381" s="39" t="s">
        <v>2360</v>
      </c>
      <c r="F381">
        <v>9</v>
      </c>
      <c r="I381" s="39"/>
      <c r="L381">
        <v>12</v>
      </c>
      <c r="O381">
        <v>39</v>
      </c>
      <c r="R381" s="39" t="s">
        <v>42333</v>
      </c>
      <c r="S381">
        <v>0</v>
      </c>
      <c r="U381" s="39" t="s">
        <v>35628</v>
      </c>
      <c r="V381">
        <v>1</v>
      </c>
      <c r="X381" s="39" t="s">
        <v>42343</v>
      </c>
      <c r="Y381">
        <v>1</v>
      </c>
      <c r="AA381" s="39" t="s">
        <v>42334</v>
      </c>
      <c r="AB381">
        <v>1</v>
      </c>
      <c r="AD381" s="39" t="s">
        <v>42344</v>
      </c>
      <c r="AE381">
        <v>1</v>
      </c>
      <c r="AG381" s="39" t="s">
        <v>42336</v>
      </c>
      <c r="AH381">
        <v>1</v>
      </c>
      <c r="AJ381" s="39" t="s">
        <v>42337</v>
      </c>
      <c r="AK381">
        <v>1</v>
      </c>
      <c r="AM381" s="39" t="s">
        <v>42345</v>
      </c>
      <c r="AN381">
        <v>1</v>
      </c>
      <c r="AP381" s="39" t="s">
        <v>42339</v>
      </c>
      <c r="AQ381">
        <v>1</v>
      </c>
      <c r="AS381" s="39" t="s">
        <v>42346</v>
      </c>
      <c r="AT381">
        <v>1</v>
      </c>
    </row>
    <row r="382" spans="1:46" x14ac:dyDescent="0.3">
      <c r="A382">
        <v>381</v>
      </c>
      <c r="B382" s="1">
        <v>45905.556238425925</v>
      </c>
      <c r="C382" s="1">
        <v>45905.558819444443</v>
      </c>
      <c r="D382" s="39" t="s">
        <v>2330</v>
      </c>
      <c r="E382" s="39" t="s">
        <v>2331</v>
      </c>
      <c r="F382">
        <v>6</v>
      </c>
      <c r="I382" s="39"/>
      <c r="L382">
        <v>12</v>
      </c>
      <c r="O382">
        <v>36</v>
      </c>
      <c r="R382" s="39" t="s">
        <v>42341</v>
      </c>
      <c r="S382">
        <v>1</v>
      </c>
      <c r="U382" s="39" t="s">
        <v>38984</v>
      </c>
      <c r="V382">
        <v>0</v>
      </c>
      <c r="X382" s="39" t="s">
        <v>19936</v>
      </c>
      <c r="Y382">
        <v>0</v>
      </c>
      <c r="AA382" s="39" t="s">
        <v>42334</v>
      </c>
      <c r="AB382">
        <v>1</v>
      </c>
      <c r="AD382" s="39" t="s">
        <v>42335</v>
      </c>
      <c r="AE382">
        <v>0</v>
      </c>
      <c r="AG382" s="39" t="s">
        <v>42336</v>
      </c>
      <c r="AH382">
        <v>1</v>
      </c>
      <c r="AJ382" s="39" t="s">
        <v>42356</v>
      </c>
      <c r="AK382">
        <v>0</v>
      </c>
      <c r="AM382" s="39" t="s">
        <v>42345</v>
      </c>
      <c r="AN382">
        <v>1</v>
      </c>
      <c r="AP382" s="39" t="s">
        <v>42339</v>
      </c>
      <c r="AQ382">
        <v>1</v>
      </c>
      <c r="AS382" s="39" t="s">
        <v>42346</v>
      </c>
      <c r="AT382">
        <v>1</v>
      </c>
    </row>
    <row r="383" spans="1:46" x14ac:dyDescent="0.3">
      <c r="A383">
        <v>382</v>
      </c>
      <c r="B383" s="1">
        <v>45905.556238425925</v>
      </c>
      <c r="C383" s="1">
        <v>45905.559560185182</v>
      </c>
      <c r="D383" s="39" t="s">
        <v>2383</v>
      </c>
      <c r="E383" s="39" t="s">
        <v>2384</v>
      </c>
      <c r="F383">
        <v>7</v>
      </c>
      <c r="I383" s="39"/>
      <c r="L383">
        <v>12</v>
      </c>
      <c r="O383">
        <v>3</v>
      </c>
      <c r="R383" s="39" t="s">
        <v>42347</v>
      </c>
      <c r="S383">
        <v>0</v>
      </c>
      <c r="U383" s="39" t="s">
        <v>35628</v>
      </c>
      <c r="V383">
        <v>1</v>
      </c>
      <c r="X383" s="39" t="s">
        <v>19936</v>
      </c>
      <c r="Y383">
        <v>0</v>
      </c>
      <c r="AA383" s="39" t="s">
        <v>42334</v>
      </c>
      <c r="AB383">
        <v>1</v>
      </c>
      <c r="AD383" s="39" t="s">
        <v>42357</v>
      </c>
      <c r="AE383">
        <v>0</v>
      </c>
      <c r="AG383" s="39" t="s">
        <v>42336</v>
      </c>
      <c r="AH383">
        <v>1</v>
      </c>
      <c r="AJ383" s="39" t="s">
        <v>42337</v>
      </c>
      <c r="AK383">
        <v>1</v>
      </c>
      <c r="AM383" s="39" t="s">
        <v>42345</v>
      </c>
      <c r="AN383">
        <v>1</v>
      </c>
      <c r="AP383" s="39" t="s">
        <v>42339</v>
      </c>
      <c r="AQ383">
        <v>1</v>
      </c>
      <c r="AS383" s="39" t="s">
        <v>42346</v>
      </c>
      <c r="AT383">
        <v>1</v>
      </c>
    </row>
    <row r="384" spans="1:46" x14ac:dyDescent="0.3">
      <c r="A384">
        <v>383</v>
      </c>
      <c r="B384" s="1">
        <v>45905.556261574071</v>
      </c>
      <c r="C384" s="1">
        <v>45905.559560185182</v>
      </c>
      <c r="D384" s="39" t="s">
        <v>2411</v>
      </c>
      <c r="E384" s="39" t="s">
        <v>2412</v>
      </c>
      <c r="F384">
        <v>7</v>
      </c>
      <c r="I384" s="39"/>
      <c r="L384">
        <v>12</v>
      </c>
      <c r="O384">
        <v>18</v>
      </c>
      <c r="R384" s="39" t="s">
        <v>42347</v>
      </c>
      <c r="S384">
        <v>0</v>
      </c>
      <c r="U384" s="39" t="s">
        <v>35628</v>
      </c>
      <c r="V384">
        <v>1</v>
      </c>
      <c r="X384" s="39" t="s">
        <v>19936</v>
      </c>
      <c r="Y384">
        <v>0</v>
      </c>
      <c r="AA384" s="39" t="s">
        <v>42334</v>
      </c>
      <c r="AB384">
        <v>1</v>
      </c>
      <c r="AD384" s="39" t="s">
        <v>42357</v>
      </c>
      <c r="AE384">
        <v>0</v>
      </c>
      <c r="AG384" s="39" t="s">
        <v>42336</v>
      </c>
      <c r="AH384">
        <v>1</v>
      </c>
      <c r="AJ384" s="39" t="s">
        <v>42337</v>
      </c>
      <c r="AK384">
        <v>1</v>
      </c>
      <c r="AM384" s="39" t="s">
        <v>42345</v>
      </c>
      <c r="AN384">
        <v>1</v>
      </c>
      <c r="AP384" s="39" t="s">
        <v>42339</v>
      </c>
      <c r="AQ384">
        <v>1</v>
      </c>
      <c r="AS384" s="39" t="s">
        <v>42346</v>
      </c>
      <c r="AT384">
        <v>1</v>
      </c>
    </row>
    <row r="385" spans="1:46" x14ac:dyDescent="0.3">
      <c r="A385">
        <v>384</v>
      </c>
      <c r="B385" s="1">
        <v>45905.556805555556</v>
      </c>
      <c r="C385" s="1">
        <v>45905.559629629628</v>
      </c>
      <c r="D385" s="39" t="s">
        <v>6181</v>
      </c>
      <c r="E385" s="39" t="s">
        <v>6182</v>
      </c>
      <c r="F385">
        <v>7</v>
      </c>
      <c r="I385" s="39"/>
      <c r="L385">
        <v>12</v>
      </c>
      <c r="O385">
        <v>10</v>
      </c>
      <c r="R385" s="39" t="s">
        <v>42333</v>
      </c>
      <c r="S385">
        <v>0</v>
      </c>
      <c r="U385" s="39" t="s">
        <v>35628</v>
      </c>
      <c r="V385">
        <v>1</v>
      </c>
      <c r="X385" s="39" t="s">
        <v>35628</v>
      </c>
      <c r="Y385">
        <v>0</v>
      </c>
      <c r="AA385" s="39" t="s">
        <v>42334</v>
      </c>
      <c r="AB385">
        <v>1</v>
      </c>
      <c r="AD385" s="39" t="s">
        <v>42344</v>
      </c>
      <c r="AE385">
        <v>1</v>
      </c>
      <c r="AG385" s="39" t="s">
        <v>42336</v>
      </c>
      <c r="AH385">
        <v>1</v>
      </c>
      <c r="AJ385" s="39" t="s">
        <v>42337</v>
      </c>
      <c r="AK385">
        <v>1</v>
      </c>
      <c r="AM385" s="39" t="s">
        <v>42345</v>
      </c>
      <c r="AN385">
        <v>1</v>
      </c>
      <c r="AP385" s="39" t="s">
        <v>42339</v>
      </c>
      <c r="AQ385">
        <v>1</v>
      </c>
      <c r="AS385" s="39" t="s">
        <v>42358</v>
      </c>
      <c r="AT385">
        <v>0</v>
      </c>
    </row>
    <row r="386" spans="1:46" x14ac:dyDescent="0.3">
      <c r="A386">
        <v>385</v>
      </c>
      <c r="B386" s="1">
        <v>45905.556354166663</v>
      </c>
      <c r="C386" s="1">
        <v>45905.559710648151</v>
      </c>
      <c r="D386" s="39" t="s">
        <v>2393</v>
      </c>
      <c r="E386" s="39" t="s">
        <v>2394</v>
      </c>
      <c r="F386">
        <v>4</v>
      </c>
      <c r="I386" s="39"/>
      <c r="L386">
        <v>12</v>
      </c>
      <c r="O386">
        <v>29</v>
      </c>
      <c r="R386" s="39" t="s">
        <v>42333</v>
      </c>
      <c r="S386">
        <v>0</v>
      </c>
      <c r="U386" s="39" t="s">
        <v>35628</v>
      </c>
      <c r="V386">
        <v>1</v>
      </c>
      <c r="X386" s="39" t="s">
        <v>35628</v>
      </c>
      <c r="Y386">
        <v>0</v>
      </c>
      <c r="AA386" s="39" t="s">
        <v>42350</v>
      </c>
      <c r="AB386">
        <v>0</v>
      </c>
      <c r="AD386" s="39" t="s">
        <v>42357</v>
      </c>
      <c r="AE386">
        <v>0</v>
      </c>
      <c r="AG386" s="39" t="s">
        <v>42336</v>
      </c>
      <c r="AH386">
        <v>1</v>
      </c>
      <c r="AJ386" s="39" t="s">
        <v>42337</v>
      </c>
      <c r="AK386">
        <v>1</v>
      </c>
      <c r="AM386" s="39" t="s">
        <v>42345</v>
      </c>
      <c r="AN386">
        <v>1</v>
      </c>
      <c r="AP386" s="39" t="s">
        <v>42360</v>
      </c>
      <c r="AQ386">
        <v>0</v>
      </c>
      <c r="AS386" s="39" t="s">
        <v>42358</v>
      </c>
      <c r="AT386">
        <v>0</v>
      </c>
    </row>
    <row r="387" spans="1:46" x14ac:dyDescent="0.3">
      <c r="A387">
        <v>386</v>
      </c>
      <c r="B387" s="1">
        <v>45905.556793981479</v>
      </c>
      <c r="C387" s="1">
        <v>45905.559837962966</v>
      </c>
      <c r="D387" s="39" t="s">
        <v>6287</v>
      </c>
      <c r="E387" s="39" t="s">
        <v>6288</v>
      </c>
      <c r="F387">
        <v>5</v>
      </c>
      <c r="I387" s="39"/>
      <c r="L387">
        <v>12</v>
      </c>
      <c r="O387">
        <v>6</v>
      </c>
      <c r="R387" s="39" t="s">
        <v>42333</v>
      </c>
      <c r="S387">
        <v>0</v>
      </c>
      <c r="U387" s="39" t="s">
        <v>38984</v>
      </c>
      <c r="V387">
        <v>0</v>
      </c>
      <c r="X387" s="39" t="s">
        <v>19936</v>
      </c>
      <c r="Y387">
        <v>0</v>
      </c>
      <c r="AA387" s="39" t="s">
        <v>42362</v>
      </c>
      <c r="AB387">
        <v>0</v>
      </c>
      <c r="AD387" s="39" t="s">
        <v>42344</v>
      </c>
      <c r="AE387">
        <v>1</v>
      </c>
      <c r="AG387" s="39" t="s">
        <v>42336</v>
      </c>
      <c r="AH387">
        <v>1</v>
      </c>
      <c r="AJ387" s="39" t="s">
        <v>42337</v>
      </c>
      <c r="AK387">
        <v>1</v>
      </c>
      <c r="AM387" s="39" t="s">
        <v>42345</v>
      </c>
      <c r="AN387">
        <v>1</v>
      </c>
      <c r="AP387" s="39" t="s">
        <v>42339</v>
      </c>
      <c r="AQ387">
        <v>1</v>
      </c>
      <c r="AS387" s="39" t="s">
        <v>42353</v>
      </c>
      <c r="AT387">
        <v>0</v>
      </c>
    </row>
    <row r="388" spans="1:46" x14ac:dyDescent="0.3">
      <c r="A388">
        <v>387</v>
      </c>
      <c r="B388" s="1">
        <v>45905.556261574071</v>
      </c>
      <c r="C388" s="1">
        <v>45905.560162037036</v>
      </c>
      <c r="D388" s="39" t="s">
        <v>2417</v>
      </c>
      <c r="E388" s="39" t="s">
        <v>2418</v>
      </c>
      <c r="F388">
        <v>5</v>
      </c>
      <c r="I388" s="39"/>
      <c r="L388">
        <v>12</v>
      </c>
      <c r="O388">
        <v>22</v>
      </c>
      <c r="R388" s="39" t="s">
        <v>42341</v>
      </c>
      <c r="S388">
        <v>1</v>
      </c>
      <c r="U388" s="39" t="s">
        <v>35628</v>
      </c>
      <c r="V388">
        <v>1</v>
      </c>
      <c r="X388" s="39" t="s">
        <v>19936</v>
      </c>
      <c r="Y388">
        <v>0</v>
      </c>
      <c r="AA388" s="39" t="s">
        <v>42350</v>
      </c>
      <c r="AB388">
        <v>0</v>
      </c>
      <c r="AD388" s="39" t="s">
        <v>42344</v>
      </c>
      <c r="AE388">
        <v>1</v>
      </c>
      <c r="AG388" s="39" t="s">
        <v>42348</v>
      </c>
      <c r="AH388">
        <v>0</v>
      </c>
      <c r="AJ388" s="39" t="s">
        <v>42364</v>
      </c>
      <c r="AK388">
        <v>0</v>
      </c>
      <c r="AM388" s="39" t="s">
        <v>42345</v>
      </c>
      <c r="AN388">
        <v>1</v>
      </c>
      <c r="AP388" s="39" t="s">
        <v>42339</v>
      </c>
      <c r="AQ388">
        <v>1</v>
      </c>
      <c r="AS388" s="39" t="s">
        <v>42358</v>
      </c>
      <c r="AT388">
        <v>0</v>
      </c>
    </row>
    <row r="389" spans="1:46" x14ac:dyDescent="0.3">
      <c r="A389">
        <v>388</v>
      </c>
      <c r="B389" s="1">
        <v>45905.556284722225</v>
      </c>
      <c r="C389" s="1">
        <v>45905.560231481482</v>
      </c>
      <c r="D389" s="39" t="s">
        <v>6332</v>
      </c>
      <c r="E389" s="39" t="s">
        <v>6333</v>
      </c>
      <c r="F389">
        <v>6</v>
      </c>
      <c r="I389" s="39"/>
      <c r="L389">
        <v>12</v>
      </c>
      <c r="O389">
        <v>7</v>
      </c>
      <c r="R389" s="39" t="s">
        <v>42333</v>
      </c>
      <c r="S389">
        <v>0</v>
      </c>
      <c r="U389" s="39" t="s">
        <v>38984</v>
      </c>
      <c r="V389">
        <v>0</v>
      </c>
      <c r="X389" s="39" t="s">
        <v>19936</v>
      </c>
      <c r="Y389">
        <v>0</v>
      </c>
      <c r="AA389" s="39" t="s">
        <v>42334</v>
      </c>
      <c r="AB389">
        <v>1</v>
      </c>
      <c r="AD389" s="39" t="s">
        <v>42344</v>
      </c>
      <c r="AE389">
        <v>1</v>
      </c>
      <c r="AG389" s="39" t="s">
        <v>42336</v>
      </c>
      <c r="AH389">
        <v>1</v>
      </c>
      <c r="AJ389" s="39" t="s">
        <v>42337</v>
      </c>
      <c r="AK389">
        <v>1</v>
      </c>
      <c r="AM389" s="39" t="s">
        <v>42338</v>
      </c>
      <c r="AN389">
        <v>0</v>
      </c>
      <c r="AP389" s="39" t="s">
        <v>42339</v>
      </c>
      <c r="AQ389">
        <v>1</v>
      </c>
      <c r="AS389" s="39" t="s">
        <v>42346</v>
      </c>
      <c r="AT389">
        <v>1</v>
      </c>
    </row>
    <row r="390" spans="1:46" x14ac:dyDescent="0.3">
      <c r="A390">
        <v>389</v>
      </c>
      <c r="B390" s="1">
        <v>45905.556331018517</v>
      </c>
      <c r="C390" s="1">
        <v>45905.560254629629</v>
      </c>
      <c r="D390" s="39" t="s">
        <v>2616</v>
      </c>
      <c r="E390" s="39" t="s">
        <v>2617</v>
      </c>
      <c r="F390">
        <v>6</v>
      </c>
      <c r="I390" s="39"/>
      <c r="L390">
        <v>12</v>
      </c>
      <c r="O390">
        <v>38</v>
      </c>
      <c r="R390" s="39" t="s">
        <v>42333</v>
      </c>
      <c r="S390">
        <v>0</v>
      </c>
      <c r="U390" s="39" t="s">
        <v>35628</v>
      </c>
      <c r="V390">
        <v>1</v>
      </c>
      <c r="X390" s="39" t="s">
        <v>35628</v>
      </c>
      <c r="Y390">
        <v>0</v>
      </c>
      <c r="AA390" s="39" t="s">
        <v>42350</v>
      </c>
      <c r="AB390">
        <v>0</v>
      </c>
      <c r="AD390" s="39" t="s">
        <v>42344</v>
      </c>
      <c r="AE390">
        <v>1</v>
      </c>
      <c r="AG390" s="39" t="s">
        <v>42336</v>
      </c>
      <c r="AH390">
        <v>1</v>
      </c>
      <c r="AJ390" s="39" t="s">
        <v>42364</v>
      </c>
      <c r="AK390">
        <v>0</v>
      </c>
      <c r="AM390" s="39" t="s">
        <v>42345</v>
      </c>
      <c r="AN390">
        <v>1</v>
      </c>
      <c r="AP390" s="39" t="s">
        <v>42339</v>
      </c>
      <c r="AQ390">
        <v>1</v>
      </c>
      <c r="AS390" s="39" t="s">
        <v>42346</v>
      </c>
      <c r="AT390">
        <v>1</v>
      </c>
    </row>
    <row r="391" spans="1:46" x14ac:dyDescent="0.3">
      <c r="A391">
        <v>390</v>
      </c>
      <c r="B391" s="1">
        <v>45905.556273148148</v>
      </c>
      <c r="C391" s="1">
        <v>45905.560370370367</v>
      </c>
      <c r="D391" s="39" t="s">
        <v>2348</v>
      </c>
      <c r="E391" s="39" t="s">
        <v>2349</v>
      </c>
      <c r="F391">
        <v>8</v>
      </c>
      <c r="I391" s="39"/>
      <c r="L391">
        <v>12</v>
      </c>
      <c r="O391">
        <v>34</v>
      </c>
      <c r="R391" s="39" t="s">
        <v>42347</v>
      </c>
      <c r="S391">
        <v>0</v>
      </c>
      <c r="U391" s="39" t="s">
        <v>35628</v>
      </c>
      <c r="V391">
        <v>1</v>
      </c>
      <c r="X391" s="39" t="s">
        <v>42343</v>
      </c>
      <c r="Y391">
        <v>1</v>
      </c>
      <c r="AA391" s="39" t="s">
        <v>42334</v>
      </c>
      <c r="AB391">
        <v>1</v>
      </c>
      <c r="AD391" s="39" t="s">
        <v>42344</v>
      </c>
      <c r="AE391">
        <v>1</v>
      </c>
      <c r="AG391" s="39" t="s">
        <v>42336</v>
      </c>
      <c r="AH391">
        <v>1</v>
      </c>
      <c r="AJ391" s="39" t="s">
        <v>42364</v>
      </c>
      <c r="AK391">
        <v>0</v>
      </c>
      <c r="AM391" s="39" t="s">
        <v>42345</v>
      </c>
      <c r="AN391">
        <v>1</v>
      </c>
      <c r="AP391" s="39" t="s">
        <v>42339</v>
      </c>
      <c r="AQ391">
        <v>1</v>
      </c>
      <c r="AS391" s="39" t="s">
        <v>42346</v>
      </c>
      <c r="AT391">
        <v>1</v>
      </c>
    </row>
    <row r="392" spans="1:46" x14ac:dyDescent="0.3">
      <c r="A392">
        <v>391</v>
      </c>
      <c r="B392" s="1">
        <v>45905.557025462964</v>
      </c>
      <c r="C392" s="1">
        <v>45905.560381944444</v>
      </c>
      <c r="D392" s="39" t="s">
        <v>2607</v>
      </c>
      <c r="E392" s="39" t="s">
        <v>2608</v>
      </c>
      <c r="F392">
        <v>7</v>
      </c>
      <c r="I392" s="39"/>
      <c r="L392">
        <v>12</v>
      </c>
      <c r="O392">
        <v>28</v>
      </c>
      <c r="R392" s="39" t="s">
        <v>42347</v>
      </c>
      <c r="S392">
        <v>0</v>
      </c>
      <c r="U392" s="39" t="s">
        <v>38984</v>
      </c>
      <c r="V392">
        <v>0</v>
      </c>
      <c r="X392" s="39" t="s">
        <v>42343</v>
      </c>
      <c r="Y392">
        <v>1</v>
      </c>
      <c r="AA392" s="39" t="s">
        <v>42334</v>
      </c>
      <c r="AB392">
        <v>1</v>
      </c>
      <c r="AD392" s="39" t="s">
        <v>42344</v>
      </c>
      <c r="AE392">
        <v>1</v>
      </c>
      <c r="AG392" s="39" t="s">
        <v>42368</v>
      </c>
      <c r="AH392">
        <v>0</v>
      </c>
      <c r="AJ392" s="39" t="s">
        <v>42337</v>
      </c>
      <c r="AK392">
        <v>1</v>
      </c>
      <c r="AM392" s="39" t="s">
        <v>42345</v>
      </c>
      <c r="AN392">
        <v>1</v>
      </c>
      <c r="AP392" s="39" t="s">
        <v>42339</v>
      </c>
      <c r="AQ392">
        <v>1</v>
      </c>
      <c r="AS392" s="39" t="s">
        <v>42346</v>
      </c>
      <c r="AT392">
        <v>1</v>
      </c>
    </row>
    <row r="393" spans="1:46" x14ac:dyDescent="0.3">
      <c r="A393">
        <v>392</v>
      </c>
      <c r="B393" s="1">
        <v>45905.556250000001</v>
      </c>
      <c r="C393" s="1">
        <v>45905.560381944444</v>
      </c>
      <c r="D393" s="39" t="s">
        <v>2371</v>
      </c>
      <c r="E393" s="39" t="s">
        <v>2372</v>
      </c>
      <c r="F393">
        <v>6</v>
      </c>
      <c r="I393" s="39"/>
      <c r="L393">
        <v>12</v>
      </c>
      <c r="O393">
        <v>11</v>
      </c>
      <c r="R393" s="39" t="s">
        <v>42354</v>
      </c>
      <c r="S393">
        <v>0</v>
      </c>
      <c r="U393" s="39" t="s">
        <v>35628</v>
      </c>
      <c r="V393">
        <v>1</v>
      </c>
      <c r="X393" s="39" t="s">
        <v>19936</v>
      </c>
      <c r="Y393">
        <v>0</v>
      </c>
      <c r="AA393" s="39" t="s">
        <v>42334</v>
      </c>
      <c r="AB393">
        <v>1</v>
      </c>
      <c r="AD393" s="39" t="s">
        <v>42344</v>
      </c>
      <c r="AE393">
        <v>1</v>
      </c>
      <c r="AG393" s="39" t="s">
        <v>42348</v>
      </c>
      <c r="AH393">
        <v>0</v>
      </c>
      <c r="AJ393" s="39" t="s">
        <v>42337</v>
      </c>
      <c r="AK393">
        <v>1</v>
      </c>
      <c r="AM393" s="39" t="s">
        <v>42338</v>
      </c>
      <c r="AN393">
        <v>0</v>
      </c>
      <c r="AP393" s="39" t="s">
        <v>42339</v>
      </c>
      <c r="AQ393">
        <v>1</v>
      </c>
      <c r="AS393" s="39" t="s">
        <v>42346</v>
      </c>
      <c r="AT393">
        <v>1</v>
      </c>
    </row>
    <row r="394" spans="1:46" x14ac:dyDescent="0.3">
      <c r="A394">
        <v>393</v>
      </c>
      <c r="B394" s="1">
        <v>45905.55636574074</v>
      </c>
      <c r="C394" s="1">
        <v>45905.560393518521</v>
      </c>
      <c r="D394" s="39" t="s">
        <v>32016</v>
      </c>
      <c r="E394" s="39" t="s">
        <v>32017</v>
      </c>
      <c r="F394">
        <v>7</v>
      </c>
      <c r="I394" s="39"/>
      <c r="L394">
        <v>12</v>
      </c>
      <c r="O394">
        <v>35</v>
      </c>
      <c r="R394" s="39" t="s">
        <v>42333</v>
      </c>
      <c r="S394">
        <v>0</v>
      </c>
      <c r="U394" s="39" t="s">
        <v>35628</v>
      </c>
      <c r="V394">
        <v>1</v>
      </c>
      <c r="X394" s="39" t="s">
        <v>35628</v>
      </c>
      <c r="Y394">
        <v>0</v>
      </c>
      <c r="AA394" s="39" t="s">
        <v>42334</v>
      </c>
      <c r="AB394">
        <v>1</v>
      </c>
      <c r="AD394" s="39" t="s">
        <v>42335</v>
      </c>
      <c r="AE394">
        <v>0</v>
      </c>
      <c r="AG394" s="39" t="s">
        <v>42336</v>
      </c>
      <c r="AH394">
        <v>1</v>
      </c>
      <c r="AJ394" s="39" t="s">
        <v>42337</v>
      </c>
      <c r="AK394">
        <v>1</v>
      </c>
      <c r="AM394" s="39" t="s">
        <v>42345</v>
      </c>
      <c r="AN394">
        <v>1</v>
      </c>
      <c r="AP394" s="39" t="s">
        <v>42339</v>
      </c>
      <c r="AQ394">
        <v>1</v>
      </c>
      <c r="AS394" s="39" t="s">
        <v>42346</v>
      </c>
      <c r="AT394">
        <v>1</v>
      </c>
    </row>
    <row r="395" spans="1:46" x14ac:dyDescent="0.3">
      <c r="A395">
        <v>394</v>
      </c>
      <c r="B395" s="1">
        <v>45905.555949074071</v>
      </c>
      <c r="C395" s="1">
        <v>45905.56050925926</v>
      </c>
      <c r="D395" s="39" t="s">
        <v>2307</v>
      </c>
      <c r="E395" s="39" t="s">
        <v>2308</v>
      </c>
      <c r="F395">
        <v>7</v>
      </c>
      <c r="I395" s="39"/>
      <c r="L395">
        <v>12</v>
      </c>
      <c r="O395">
        <v>37</v>
      </c>
      <c r="R395" s="39" t="s">
        <v>42333</v>
      </c>
      <c r="S395">
        <v>0</v>
      </c>
      <c r="U395" s="39" t="s">
        <v>35628</v>
      </c>
      <c r="V395">
        <v>1</v>
      </c>
      <c r="X395" s="39" t="s">
        <v>42343</v>
      </c>
      <c r="Y395">
        <v>1</v>
      </c>
      <c r="AA395" s="39" t="s">
        <v>42334</v>
      </c>
      <c r="AB395">
        <v>1</v>
      </c>
      <c r="AD395" s="39" t="s">
        <v>42344</v>
      </c>
      <c r="AE395">
        <v>1</v>
      </c>
      <c r="AG395" s="39" t="s">
        <v>42348</v>
      </c>
      <c r="AH395">
        <v>0</v>
      </c>
      <c r="AJ395" s="39" t="s">
        <v>42337</v>
      </c>
      <c r="AK395">
        <v>1</v>
      </c>
      <c r="AM395" s="39" t="s">
        <v>42345</v>
      </c>
      <c r="AN395">
        <v>1</v>
      </c>
      <c r="AP395" s="39" t="s">
        <v>42360</v>
      </c>
      <c r="AQ395">
        <v>0</v>
      </c>
      <c r="AS395" s="39" t="s">
        <v>42346</v>
      </c>
      <c r="AT395">
        <v>1</v>
      </c>
    </row>
    <row r="396" spans="1:46" x14ac:dyDescent="0.3">
      <c r="A396">
        <v>395</v>
      </c>
      <c r="B396" s="1">
        <v>45905.556226851855</v>
      </c>
      <c r="C396" s="1">
        <v>45905.560636574075</v>
      </c>
      <c r="D396" s="39" t="s">
        <v>6115</v>
      </c>
      <c r="E396" s="39" t="s">
        <v>6116</v>
      </c>
      <c r="F396">
        <v>5</v>
      </c>
      <c r="I396" s="39"/>
      <c r="L396">
        <v>12</v>
      </c>
      <c r="O396">
        <v>32</v>
      </c>
      <c r="R396" s="39" t="s">
        <v>42333</v>
      </c>
      <c r="S396">
        <v>0</v>
      </c>
      <c r="U396" s="39" t="s">
        <v>38984</v>
      </c>
      <c r="V396">
        <v>0</v>
      </c>
      <c r="X396" s="39" t="s">
        <v>19936</v>
      </c>
      <c r="Y396">
        <v>0</v>
      </c>
      <c r="AA396" s="39" t="s">
        <v>42334</v>
      </c>
      <c r="AB396">
        <v>1</v>
      </c>
      <c r="AD396" s="39" t="s">
        <v>42357</v>
      </c>
      <c r="AE396">
        <v>0</v>
      </c>
      <c r="AG396" s="39" t="s">
        <v>42336</v>
      </c>
      <c r="AH396">
        <v>1</v>
      </c>
      <c r="AJ396" s="39" t="s">
        <v>42356</v>
      </c>
      <c r="AK396">
        <v>0</v>
      </c>
      <c r="AM396" s="39" t="s">
        <v>42345</v>
      </c>
      <c r="AN396">
        <v>1</v>
      </c>
      <c r="AP396" s="39" t="s">
        <v>42339</v>
      </c>
      <c r="AQ396">
        <v>1</v>
      </c>
      <c r="AS396" s="39" t="s">
        <v>42346</v>
      </c>
      <c r="AT396">
        <v>1</v>
      </c>
    </row>
    <row r="397" spans="1:46" x14ac:dyDescent="0.3">
      <c r="A397">
        <v>396</v>
      </c>
      <c r="B397" s="1">
        <v>45905.558287037034</v>
      </c>
      <c r="C397" s="1">
        <v>45905.560729166667</v>
      </c>
      <c r="D397" s="39" t="s">
        <v>2319</v>
      </c>
      <c r="E397" s="39" t="s">
        <v>2320</v>
      </c>
      <c r="F397">
        <v>5</v>
      </c>
      <c r="I397" s="39"/>
      <c r="L397">
        <v>12</v>
      </c>
      <c r="O397">
        <v>19</v>
      </c>
      <c r="R397" s="39" t="s">
        <v>42333</v>
      </c>
      <c r="S397">
        <v>0</v>
      </c>
      <c r="U397" s="39" t="s">
        <v>38984</v>
      </c>
      <c r="V397">
        <v>0</v>
      </c>
      <c r="X397" s="39" t="s">
        <v>19936</v>
      </c>
      <c r="Y397">
        <v>0</v>
      </c>
      <c r="AA397" s="39" t="s">
        <v>42334</v>
      </c>
      <c r="AB397">
        <v>1</v>
      </c>
      <c r="AD397" s="39" t="s">
        <v>42357</v>
      </c>
      <c r="AE397">
        <v>0</v>
      </c>
      <c r="AG397" s="39" t="s">
        <v>42348</v>
      </c>
      <c r="AH397">
        <v>0</v>
      </c>
      <c r="AJ397" s="39" t="s">
        <v>42337</v>
      </c>
      <c r="AK397">
        <v>1</v>
      </c>
      <c r="AM397" s="39" t="s">
        <v>42345</v>
      </c>
      <c r="AN397">
        <v>1</v>
      </c>
      <c r="AP397" s="39" t="s">
        <v>42339</v>
      </c>
      <c r="AQ397">
        <v>1</v>
      </c>
      <c r="AS397" s="39" t="s">
        <v>42346</v>
      </c>
      <c r="AT397">
        <v>1</v>
      </c>
    </row>
    <row r="398" spans="1:46" x14ac:dyDescent="0.3">
      <c r="A398">
        <v>397</v>
      </c>
      <c r="B398" s="1">
        <v>45905.559733796297</v>
      </c>
      <c r="C398" s="1">
        <v>45905.560833333337</v>
      </c>
      <c r="D398" s="39" t="s">
        <v>6033</v>
      </c>
      <c r="E398" s="39" t="s">
        <v>6034</v>
      </c>
      <c r="F398">
        <v>2</v>
      </c>
      <c r="I398" s="39"/>
      <c r="L398">
        <v>12</v>
      </c>
      <c r="O398">
        <v>13</v>
      </c>
      <c r="R398" s="39" t="s">
        <v>42333</v>
      </c>
      <c r="S398">
        <v>0</v>
      </c>
      <c r="U398" s="39" t="s">
        <v>42342</v>
      </c>
      <c r="V398">
        <v>0</v>
      </c>
      <c r="X398" s="39" t="s">
        <v>19936</v>
      </c>
      <c r="Y398">
        <v>0</v>
      </c>
      <c r="AA398" s="39" t="s">
        <v>42334</v>
      </c>
      <c r="AB398">
        <v>1</v>
      </c>
      <c r="AD398" s="39" t="s">
        <v>42357</v>
      </c>
      <c r="AE398">
        <v>0</v>
      </c>
      <c r="AG398" s="39" t="s">
        <v>42348</v>
      </c>
      <c r="AH398">
        <v>0</v>
      </c>
      <c r="AJ398" s="39" t="s">
        <v>42337</v>
      </c>
      <c r="AK398">
        <v>1</v>
      </c>
      <c r="AM398" s="39" t="s">
        <v>42351</v>
      </c>
      <c r="AN398">
        <v>0</v>
      </c>
      <c r="AP398" s="39" t="s">
        <v>42360</v>
      </c>
      <c r="AQ398">
        <v>0</v>
      </c>
      <c r="AS398" s="39" t="s">
        <v>42358</v>
      </c>
      <c r="AT398">
        <v>0</v>
      </c>
    </row>
    <row r="399" spans="1:46" x14ac:dyDescent="0.3">
      <c r="A399">
        <v>398</v>
      </c>
      <c r="B399" s="1">
        <v>45905.556319444448</v>
      </c>
      <c r="C399" s="1">
        <v>45905.561006944445</v>
      </c>
      <c r="D399" s="39" t="s">
        <v>2596</v>
      </c>
      <c r="E399" s="39" t="s">
        <v>2597</v>
      </c>
      <c r="F399">
        <v>5</v>
      </c>
      <c r="I399" s="39"/>
      <c r="L399">
        <v>12</v>
      </c>
      <c r="O399">
        <v>1</v>
      </c>
      <c r="R399" s="39" t="s">
        <v>42341</v>
      </c>
      <c r="S399">
        <v>1</v>
      </c>
      <c r="U399" s="39" t="s">
        <v>35628</v>
      </c>
      <c r="V399">
        <v>1</v>
      </c>
      <c r="X399" s="39" t="s">
        <v>35628</v>
      </c>
      <c r="Y399">
        <v>0</v>
      </c>
      <c r="AA399" s="39" t="s">
        <v>42350</v>
      </c>
      <c r="AB399">
        <v>0</v>
      </c>
      <c r="AD399" s="39" t="s">
        <v>42357</v>
      </c>
      <c r="AE399">
        <v>0</v>
      </c>
      <c r="AG399" s="39" t="s">
        <v>42336</v>
      </c>
      <c r="AH399">
        <v>1</v>
      </c>
      <c r="AJ399" s="39" t="s">
        <v>42364</v>
      </c>
      <c r="AK399">
        <v>0</v>
      </c>
      <c r="AM399" s="39" t="s">
        <v>42345</v>
      </c>
      <c r="AN399">
        <v>1</v>
      </c>
      <c r="AP399" s="39" t="s">
        <v>42369</v>
      </c>
      <c r="AQ399">
        <v>0</v>
      </c>
      <c r="AS399" s="39" t="s">
        <v>42346</v>
      </c>
      <c r="AT399">
        <v>1</v>
      </c>
    </row>
    <row r="400" spans="1:46" x14ac:dyDescent="0.3">
      <c r="A400">
        <v>399</v>
      </c>
      <c r="B400" s="1">
        <v>45905.556250000001</v>
      </c>
      <c r="C400" s="1">
        <v>45905.561249999999</v>
      </c>
      <c r="D400" s="39" t="s">
        <v>2458</v>
      </c>
      <c r="E400" s="39" t="s">
        <v>2459</v>
      </c>
      <c r="F400">
        <v>6</v>
      </c>
      <c r="I400" s="39"/>
      <c r="L400">
        <v>12</v>
      </c>
      <c r="O400">
        <v>20</v>
      </c>
      <c r="R400" s="39" t="s">
        <v>42354</v>
      </c>
      <c r="S400">
        <v>0</v>
      </c>
      <c r="U400" s="39" t="s">
        <v>35628</v>
      </c>
      <c r="V400">
        <v>1</v>
      </c>
      <c r="X400" s="39" t="s">
        <v>42343</v>
      </c>
      <c r="Y400">
        <v>1</v>
      </c>
      <c r="AA400" s="39" t="s">
        <v>42334</v>
      </c>
      <c r="AB400">
        <v>1</v>
      </c>
      <c r="AD400" s="39" t="s">
        <v>42335</v>
      </c>
      <c r="AE400">
        <v>0</v>
      </c>
      <c r="AG400" s="39" t="s">
        <v>42336</v>
      </c>
      <c r="AH400">
        <v>1</v>
      </c>
      <c r="AJ400" s="39" t="s">
        <v>42364</v>
      </c>
      <c r="AK400">
        <v>0</v>
      </c>
      <c r="AM400" s="39" t="s">
        <v>42345</v>
      </c>
      <c r="AN400">
        <v>1</v>
      </c>
      <c r="AP400" s="39" t="s">
        <v>42339</v>
      </c>
      <c r="AQ400">
        <v>1</v>
      </c>
      <c r="AS400" s="39" t="s">
        <v>42358</v>
      </c>
      <c r="AT400">
        <v>0</v>
      </c>
    </row>
    <row r="401" spans="1:46" x14ac:dyDescent="0.3">
      <c r="A401">
        <v>400</v>
      </c>
      <c r="B401" s="1">
        <v>45905.55537037037</v>
      </c>
      <c r="C401" s="1">
        <v>45905.561249999999</v>
      </c>
      <c r="D401" s="39" t="s">
        <v>2402</v>
      </c>
      <c r="E401" s="39" t="s">
        <v>2403</v>
      </c>
      <c r="F401">
        <v>6</v>
      </c>
      <c r="I401" s="39"/>
      <c r="L401">
        <v>12</v>
      </c>
      <c r="O401">
        <v>23</v>
      </c>
      <c r="R401" s="39" t="s">
        <v>42333</v>
      </c>
      <c r="S401">
        <v>0</v>
      </c>
      <c r="U401" s="39" t="s">
        <v>35628</v>
      </c>
      <c r="V401">
        <v>1</v>
      </c>
      <c r="X401" s="39" t="s">
        <v>19936</v>
      </c>
      <c r="Y401">
        <v>0</v>
      </c>
      <c r="AA401" s="39" t="s">
        <v>42334</v>
      </c>
      <c r="AB401">
        <v>1</v>
      </c>
      <c r="AD401" s="39" t="s">
        <v>42357</v>
      </c>
      <c r="AE401">
        <v>0</v>
      </c>
      <c r="AG401" s="39" t="s">
        <v>42336</v>
      </c>
      <c r="AH401">
        <v>1</v>
      </c>
      <c r="AJ401" s="39" t="s">
        <v>42337</v>
      </c>
      <c r="AK401">
        <v>1</v>
      </c>
      <c r="AM401" s="39" t="s">
        <v>42345</v>
      </c>
      <c r="AN401">
        <v>1</v>
      </c>
      <c r="AP401" s="39" t="s">
        <v>42339</v>
      </c>
      <c r="AQ401">
        <v>1</v>
      </c>
      <c r="AS401" s="39" t="s">
        <v>42358</v>
      </c>
      <c r="AT401">
        <v>0</v>
      </c>
    </row>
    <row r="402" spans="1:46" x14ac:dyDescent="0.3">
      <c r="A402">
        <v>401</v>
      </c>
      <c r="B402" s="1">
        <v>45905.556250000001</v>
      </c>
      <c r="C402" s="1">
        <v>45905.561261574076</v>
      </c>
      <c r="D402" s="39" t="s">
        <v>6239</v>
      </c>
      <c r="E402" s="39" t="s">
        <v>6240</v>
      </c>
      <c r="F402">
        <v>8</v>
      </c>
      <c r="I402" s="39"/>
      <c r="L402">
        <v>12</v>
      </c>
      <c r="O402">
        <v>5</v>
      </c>
      <c r="R402" s="39" t="s">
        <v>42341</v>
      </c>
      <c r="S402">
        <v>1</v>
      </c>
      <c r="U402" s="39" t="s">
        <v>35628</v>
      </c>
      <c r="V402">
        <v>1</v>
      </c>
      <c r="X402" s="39" t="s">
        <v>19936</v>
      </c>
      <c r="Y402">
        <v>0</v>
      </c>
      <c r="AA402" s="39" t="s">
        <v>42334</v>
      </c>
      <c r="AB402">
        <v>1</v>
      </c>
      <c r="AD402" s="39" t="s">
        <v>42357</v>
      </c>
      <c r="AE402">
        <v>0</v>
      </c>
      <c r="AG402" s="39" t="s">
        <v>42336</v>
      </c>
      <c r="AH402">
        <v>1</v>
      </c>
      <c r="AJ402" s="39" t="s">
        <v>42337</v>
      </c>
      <c r="AK402">
        <v>1</v>
      </c>
      <c r="AM402" s="39" t="s">
        <v>42345</v>
      </c>
      <c r="AN402">
        <v>1</v>
      </c>
      <c r="AP402" s="39" t="s">
        <v>42339</v>
      </c>
      <c r="AQ402">
        <v>1</v>
      </c>
      <c r="AS402" s="39" t="s">
        <v>42346</v>
      </c>
      <c r="AT402">
        <v>1</v>
      </c>
    </row>
    <row r="403" spans="1:46" x14ac:dyDescent="0.3">
      <c r="A403">
        <v>402</v>
      </c>
      <c r="B403" s="1">
        <v>45905.556238425925</v>
      </c>
      <c r="C403" s="1">
        <v>45905.561273148145</v>
      </c>
      <c r="D403" s="39" t="s">
        <v>2426</v>
      </c>
      <c r="E403" s="39" t="s">
        <v>2427</v>
      </c>
      <c r="F403">
        <v>8</v>
      </c>
      <c r="I403" s="39"/>
      <c r="L403">
        <v>12</v>
      </c>
      <c r="O403">
        <v>27</v>
      </c>
      <c r="R403" s="39" t="s">
        <v>42341</v>
      </c>
      <c r="S403">
        <v>1</v>
      </c>
      <c r="U403" s="39" t="s">
        <v>35628</v>
      </c>
      <c r="V403">
        <v>1</v>
      </c>
      <c r="X403" s="39" t="s">
        <v>19936</v>
      </c>
      <c r="Y403">
        <v>0</v>
      </c>
      <c r="AA403" s="39" t="s">
        <v>42334</v>
      </c>
      <c r="AB403">
        <v>1</v>
      </c>
      <c r="AD403" s="39" t="s">
        <v>42344</v>
      </c>
      <c r="AE403">
        <v>1</v>
      </c>
      <c r="AG403" s="39" t="s">
        <v>42336</v>
      </c>
      <c r="AH403">
        <v>1</v>
      </c>
      <c r="AJ403" s="39" t="s">
        <v>42337</v>
      </c>
      <c r="AK403">
        <v>1</v>
      </c>
      <c r="AM403" s="39" t="s">
        <v>42345</v>
      </c>
      <c r="AN403">
        <v>1</v>
      </c>
      <c r="AP403" s="39" t="s">
        <v>42339</v>
      </c>
      <c r="AQ403">
        <v>1</v>
      </c>
      <c r="AS403" s="39" t="s">
        <v>42358</v>
      </c>
      <c r="AT403">
        <v>0</v>
      </c>
    </row>
    <row r="404" spans="1:46" x14ac:dyDescent="0.3">
      <c r="A404">
        <v>403</v>
      </c>
      <c r="B404" s="1">
        <v>45905.556307870371</v>
      </c>
      <c r="C404" s="1">
        <v>45905.561331018522</v>
      </c>
      <c r="D404" s="39" t="s">
        <v>6248</v>
      </c>
      <c r="E404" s="39" t="s">
        <v>6249</v>
      </c>
      <c r="F404">
        <v>3</v>
      </c>
      <c r="I404" s="39"/>
      <c r="L404">
        <v>12</v>
      </c>
      <c r="O404">
        <v>26</v>
      </c>
      <c r="R404" s="39" t="s">
        <v>42347</v>
      </c>
      <c r="S404">
        <v>0</v>
      </c>
      <c r="U404" s="39" t="s">
        <v>35628</v>
      </c>
      <c r="V404">
        <v>1</v>
      </c>
      <c r="X404" s="39" t="s">
        <v>19936</v>
      </c>
      <c r="Y404">
        <v>0</v>
      </c>
      <c r="AA404" s="39" t="s">
        <v>42361</v>
      </c>
      <c r="AB404">
        <v>0</v>
      </c>
      <c r="AD404" s="39" t="s">
        <v>42335</v>
      </c>
      <c r="AE404">
        <v>0</v>
      </c>
      <c r="AG404" s="39" t="s">
        <v>42336</v>
      </c>
      <c r="AH404">
        <v>1</v>
      </c>
      <c r="AJ404" s="39" t="s">
        <v>42364</v>
      </c>
      <c r="AK404">
        <v>0</v>
      </c>
      <c r="AM404" s="39" t="s">
        <v>42351</v>
      </c>
      <c r="AN404">
        <v>0</v>
      </c>
      <c r="AP404" s="39" t="s">
        <v>42339</v>
      </c>
      <c r="AQ404">
        <v>1</v>
      </c>
      <c r="AS404" s="39" t="s">
        <v>42358</v>
      </c>
      <c r="AT404">
        <v>0</v>
      </c>
    </row>
    <row r="405" spans="1:46" x14ac:dyDescent="0.3">
      <c r="A405">
        <v>404</v>
      </c>
      <c r="B405" s="1">
        <v>45905.556238425925</v>
      </c>
      <c r="C405" s="1">
        <v>45905.561493055553</v>
      </c>
      <c r="D405" s="39" t="s">
        <v>2342</v>
      </c>
      <c r="E405" s="39" t="s">
        <v>2343</v>
      </c>
      <c r="F405">
        <v>6</v>
      </c>
      <c r="I405" s="39"/>
      <c r="L405">
        <v>12</v>
      </c>
      <c r="O405">
        <v>25</v>
      </c>
      <c r="R405" s="39" t="s">
        <v>42333</v>
      </c>
      <c r="S405">
        <v>0</v>
      </c>
      <c r="U405" s="39" t="s">
        <v>35628</v>
      </c>
      <c r="V405">
        <v>1</v>
      </c>
      <c r="X405" s="39" t="s">
        <v>19936</v>
      </c>
      <c r="Y405">
        <v>0</v>
      </c>
      <c r="AA405" s="39" t="s">
        <v>42334</v>
      </c>
      <c r="AB405">
        <v>1</v>
      </c>
      <c r="AD405" s="39" t="s">
        <v>42357</v>
      </c>
      <c r="AE405">
        <v>0</v>
      </c>
      <c r="AG405" s="39" t="s">
        <v>42348</v>
      </c>
      <c r="AH405">
        <v>0</v>
      </c>
      <c r="AJ405" s="39" t="s">
        <v>42337</v>
      </c>
      <c r="AK405">
        <v>1</v>
      </c>
      <c r="AM405" s="39" t="s">
        <v>42345</v>
      </c>
      <c r="AN405">
        <v>1</v>
      </c>
      <c r="AP405" s="39" t="s">
        <v>42339</v>
      </c>
      <c r="AQ405">
        <v>1</v>
      </c>
      <c r="AS405" s="39" t="s">
        <v>42346</v>
      </c>
      <c r="AT405">
        <v>1</v>
      </c>
    </row>
    <row r="406" spans="1:46" x14ac:dyDescent="0.3">
      <c r="A406">
        <v>405</v>
      </c>
      <c r="B406" s="1">
        <v>45905.556967592594</v>
      </c>
      <c r="C406" s="1">
        <v>45905.561620370368</v>
      </c>
      <c r="D406" s="39" t="s">
        <v>2448</v>
      </c>
      <c r="E406" s="39" t="s">
        <v>2449</v>
      </c>
      <c r="F406">
        <v>8</v>
      </c>
      <c r="I406" s="39"/>
      <c r="L406">
        <v>12</v>
      </c>
      <c r="O406">
        <v>15</v>
      </c>
      <c r="R406" s="39" t="s">
        <v>42347</v>
      </c>
      <c r="S406">
        <v>0</v>
      </c>
      <c r="U406" s="39" t="s">
        <v>42363</v>
      </c>
      <c r="V406">
        <v>0</v>
      </c>
      <c r="X406" s="39" t="s">
        <v>42343</v>
      </c>
      <c r="Y406">
        <v>1</v>
      </c>
      <c r="AA406" s="39" t="s">
        <v>42334</v>
      </c>
      <c r="AB406">
        <v>1</v>
      </c>
      <c r="AD406" s="39" t="s">
        <v>42344</v>
      </c>
      <c r="AE406">
        <v>1</v>
      </c>
      <c r="AG406" s="39" t="s">
        <v>42336</v>
      </c>
      <c r="AH406">
        <v>1</v>
      </c>
      <c r="AJ406" s="39" t="s">
        <v>42337</v>
      </c>
      <c r="AK406">
        <v>1</v>
      </c>
      <c r="AM406" s="39" t="s">
        <v>42345</v>
      </c>
      <c r="AN406">
        <v>1</v>
      </c>
      <c r="AP406" s="39" t="s">
        <v>42339</v>
      </c>
      <c r="AQ406">
        <v>1</v>
      </c>
      <c r="AS406" s="39" t="s">
        <v>42346</v>
      </c>
      <c r="AT406">
        <v>1</v>
      </c>
    </row>
    <row r="407" spans="1:46" x14ac:dyDescent="0.3">
      <c r="A407">
        <v>406</v>
      </c>
      <c r="B407" s="1">
        <v>45905.556516203702</v>
      </c>
      <c r="C407" s="1">
        <v>45905.561782407407</v>
      </c>
      <c r="D407" s="39" t="s">
        <v>2295</v>
      </c>
      <c r="E407" s="39" t="s">
        <v>2296</v>
      </c>
      <c r="F407">
        <v>7</v>
      </c>
      <c r="I407" s="39"/>
      <c r="L407">
        <v>12</v>
      </c>
      <c r="O407">
        <v>14</v>
      </c>
      <c r="R407" s="39" t="s">
        <v>42347</v>
      </c>
      <c r="S407">
        <v>0</v>
      </c>
      <c r="U407" s="39" t="s">
        <v>42363</v>
      </c>
      <c r="V407">
        <v>0</v>
      </c>
      <c r="X407" s="39" t="s">
        <v>42343</v>
      </c>
      <c r="Y407">
        <v>1</v>
      </c>
      <c r="AA407" s="39" t="s">
        <v>42350</v>
      </c>
      <c r="AB407">
        <v>0</v>
      </c>
      <c r="AD407" s="39" t="s">
        <v>42344</v>
      </c>
      <c r="AE407">
        <v>1</v>
      </c>
      <c r="AG407" s="39" t="s">
        <v>42336</v>
      </c>
      <c r="AH407">
        <v>1</v>
      </c>
      <c r="AJ407" s="39" t="s">
        <v>42337</v>
      </c>
      <c r="AK407">
        <v>1</v>
      </c>
      <c r="AM407" s="39" t="s">
        <v>42345</v>
      </c>
      <c r="AN407">
        <v>1</v>
      </c>
      <c r="AP407" s="39" t="s">
        <v>42339</v>
      </c>
      <c r="AQ407">
        <v>1</v>
      </c>
      <c r="AS407" s="39" t="s">
        <v>42346</v>
      </c>
      <c r="AT407">
        <v>1</v>
      </c>
    </row>
    <row r="408" spans="1:46" x14ac:dyDescent="0.3">
      <c r="A408">
        <v>407</v>
      </c>
      <c r="B408" s="1">
        <v>45905.557256944441</v>
      </c>
      <c r="C408" s="1">
        <v>45905.561840277776</v>
      </c>
      <c r="D408" s="39" t="s">
        <v>4691</v>
      </c>
      <c r="E408" s="39" t="s">
        <v>4692</v>
      </c>
      <c r="F408">
        <v>5</v>
      </c>
      <c r="I408" s="39"/>
      <c r="L408">
        <v>12</v>
      </c>
      <c r="O408">
        <v>4</v>
      </c>
      <c r="R408" s="39" t="s">
        <v>42354</v>
      </c>
      <c r="S408">
        <v>0</v>
      </c>
      <c r="U408" s="39" t="s">
        <v>35628</v>
      </c>
      <c r="V408">
        <v>1</v>
      </c>
      <c r="X408" s="39" t="s">
        <v>35872</v>
      </c>
      <c r="Y408">
        <v>0</v>
      </c>
      <c r="AA408" s="39" t="s">
        <v>42334</v>
      </c>
      <c r="AB408">
        <v>1</v>
      </c>
      <c r="AD408" s="39" t="s">
        <v>42365</v>
      </c>
      <c r="AE408">
        <v>0</v>
      </c>
      <c r="AG408" s="39" t="s">
        <v>42336</v>
      </c>
      <c r="AH408">
        <v>1</v>
      </c>
      <c r="AJ408" s="39" t="s">
        <v>42356</v>
      </c>
      <c r="AK408">
        <v>0</v>
      </c>
      <c r="AM408" s="39" t="s">
        <v>42345</v>
      </c>
      <c r="AN408">
        <v>1</v>
      </c>
      <c r="AP408" s="39" t="s">
        <v>42339</v>
      </c>
      <c r="AQ408">
        <v>1</v>
      </c>
      <c r="AS408" s="39" t="s">
        <v>42358</v>
      </c>
      <c r="AT408">
        <v>0</v>
      </c>
    </row>
    <row r="409" spans="1:46" x14ac:dyDescent="0.3">
      <c r="A409">
        <v>408</v>
      </c>
      <c r="B409" s="1">
        <v>45905.563726851855</v>
      </c>
      <c r="C409" s="1">
        <v>45905.564560185187</v>
      </c>
      <c r="D409" s="39" t="s">
        <v>4680</v>
      </c>
      <c r="E409" s="39" t="s">
        <v>4681</v>
      </c>
      <c r="F409">
        <v>7</v>
      </c>
      <c r="I409" s="39"/>
      <c r="L409">
        <v>12</v>
      </c>
      <c r="O409">
        <v>12</v>
      </c>
      <c r="R409" s="39" t="s">
        <v>42347</v>
      </c>
      <c r="S409">
        <v>0</v>
      </c>
      <c r="U409" s="39" t="s">
        <v>35628</v>
      </c>
      <c r="V409">
        <v>1</v>
      </c>
      <c r="X409" s="39" t="s">
        <v>42343</v>
      </c>
      <c r="Y409">
        <v>1</v>
      </c>
      <c r="AA409" s="39" t="s">
        <v>42350</v>
      </c>
      <c r="AB409">
        <v>0</v>
      </c>
      <c r="AD409" s="39" t="s">
        <v>42344</v>
      </c>
      <c r="AE409">
        <v>1</v>
      </c>
      <c r="AG409" s="39" t="s">
        <v>42336</v>
      </c>
      <c r="AH409">
        <v>1</v>
      </c>
      <c r="AJ409" s="39" t="s">
        <v>42337</v>
      </c>
      <c r="AK409">
        <v>1</v>
      </c>
      <c r="AM409" s="39" t="s">
        <v>42352</v>
      </c>
      <c r="AN409">
        <v>0</v>
      </c>
      <c r="AP409" s="39" t="s">
        <v>42339</v>
      </c>
      <c r="AQ409">
        <v>1</v>
      </c>
      <c r="AS409" s="39" t="s">
        <v>42346</v>
      </c>
      <c r="AT409">
        <v>1</v>
      </c>
    </row>
    <row r="410" spans="1:46" x14ac:dyDescent="0.3">
      <c r="A410">
        <v>409</v>
      </c>
      <c r="B410" s="1">
        <v>45908.475983796299</v>
      </c>
      <c r="C410" s="1">
        <v>45908.477881944447</v>
      </c>
      <c r="D410" s="39" t="s">
        <v>3009</v>
      </c>
      <c r="E410" s="39" t="s">
        <v>3010</v>
      </c>
      <c r="F410">
        <v>8</v>
      </c>
      <c r="I410" s="39"/>
      <c r="L410">
        <v>5</v>
      </c>
      <c r="O410">
        <v>15</v>
      </c>
      <c r="R410" s="39" t="s">
        <v>42354</v>
      </c>
      <c r="S410">
        <v>0</v>
      </c>
      <c r="U410" s="39" t="s">
        <v>35628</v>
      </c>
      <c r="V410">
        <v>1</v>
      </c>
      <c r="X410" s="39" t="s">
        <v>35628</v>
      </c>
      <c r="Y410">
        <v>0</v>
      </c>
      <c r="AA410" s="39" t="s">
        <v>42334</v>
      </c>
      <c r="AB410">
        <v>1</v>
      </c>
      <c r="AD410" s="39" t="s">
        <v>42344</v>
      </c>
      <c r="AE410">
        <v>1</v>
      </c>
      <c r="AG410" s="39" t="s">
        <v>42336</v>
      </c>
      <c r="AH410">
        <v>1</v>
      </c>
      <c r="AJ410" s="39" t="s">
        <v>42337</v>
      </c>
      <c r="AK410">
        <v>1</v>
      </c>
      <c r="AM410" s="39" t="s">
        <v>42345</v>
      </c>
      <c r="AN410">
        <v>1</v>
      </c>
      <c r="AP410" s="39" t="s">
        <v>42339</v>
      </c>
      <c r="AQ410">
        <v>1</v>
      </c>
      <c r="AS410" s="39" t="s">
        <v>42346</v>
      </c>
      <c r="AT410">
        <v>1</v>
      </c>
    </row>
    <row r="411" spans="1:46" x14ac:dyDescent="0.3">
      <c r="A411">
        <v>410</v>
      </c>
      <c r="B411" s="1">
        <v>45909.541967592595</v>
      </c>
      <c r="C411" s="1">
        <v>45909.543564814812</v>
      </c>
      <c r="D411" s="39" t="s">
        <v>330</v>
      </c>
      <c r="E411" s="39" t="s">
        <v>331</v>
      </c>
      <c r="F411">
        <v>6</v>
      </c>
      <c r="I411" s="39"/>
      <c r="L411">
        <v>11</v>
      </c>
      <c r="O411">
        <v>7</v>
      </c>
      <c r="R411" s="39" t="s">
        <v>42341</v>
      </c>
      <c r="S411">
        <v>1</v>
      </c>
      <c r="U411" s="39" t="s">
        <v>35628</v>
      </c>
      <c r="V411">
        <v>1</v>
      </c>
      <c r="X411" s="39" t="s">
        <v>19936</v>
      </c>
      <c r="Y411">
        <v>0</v>
      </c>
      <c r="AA411" s="39" t="s">
        <v>42362</v>
      </c>
      <c r="AB411">
        <v>0</v>
      </c>
      <c r="AD411" s="39" t="s">
        <v>42357</v>
      </c>
      <c r="AE411">
        <v>0</v>
      </c>
      <c r="AG411" s="39" t="s">
        <v>42348</v>
      </c>
      <c r="AH411">
        <v>0</v>
      </c>
      <c r="AJ411" s="39" t="s">
        <v>42337</v>
      </c>
      <c r="AK411">
        <v>1</v>
      </c>
      <c r="AM411" s="39" t="s">
        <v>42345</v>
      </c>
      <c r="AN411">
        <v>1</v>
      </c>
      <c r="AP411" s="39" t="s">
        <v>42339</v>
      </c>
      <c r="AQ411">
        <v>1</v>
      </c>
      <c r="AS411" s="39" t="s">
        <v>42346</v>
      </c>
      <c r="AT411">
        <v>1</v>
      </c>
    </row>
    <row r="412" spans="1:46" x14ac:dyDescent="0.3">
      <c r="A412">
        <v>411</v>
      </c>
      <c r="B412" s="1">
        <v>45909.541979166665</v>
      </c>
      <c r="C412" s="1">
        <v>45909.544537037036</v>
      </c>
      <c r="D412" s="39" t="s">
        <v>220</v>
      </c>
      <c r="E412" s="39" t="s">
        <v>221</v>
      </c>
      <c r="F412">
        <v>6</v>
      </c>
      <c r="I412" s="39"/>
      <c r="L412">
        <v>11</v>
      </c>
      <c r="O412">
        <v>13</v>
      </c>
      <c r="R412" s="39" t="s">
        <v>42354</v>
      </c>
      <c r="S412">
        <v>0</v>
      </c>
      <c r="U412" s="39" t="s">
        <v>35628</v>
      </c>
      <c r="V412">
        <v>1</v>
      </c>
      <c r="X412" s="39" t="s">
        <v>19936</v>
      </c>
      <c r="Y412">
        <v>0</v>
      </c>
      <c r="AA412" s="39" t="s">
        <v>42334</v>
      </c>
      <c r="AB412">
        <v>1</v>
      </c>
      <c r="AD412" s="39" t="s">
        <v>42357</v>
      </c>
      <c r="AE412">
        <v>0</v>
      </c>
      <c r="AG412" s="39" t="s">
        <v>42336</v>
      </c>
      <c r="AH412">
        <v>1</v>
      </c>
      <c r="AJ412" s="39" t="s">
        <v>42364</v>
      </c>
      <c r="AK412">
        <v>0</v>
      </c>
      <c r="AM412" s="39" t="s">
        <v>42345</v>
      </c>
      <c r="AN412">
        <v>1</v>
      </c>
      <c r="AP412" s="39" t="s">
        <v>42339</v>
      </c>
      <c r="AQ412">
        <v>1</v>
      </c>
      <c r="AS412" s="39" t="s">
        <v>42346</v>
      </c>
      <c r="AT412">
        <v>1</v>
      </c>
    </row>
    <row r="413" spans="1:46" x14ac:dyDescent="0.3">
      <c r="A413">
        <v>412</v>
      </c>
      <c r="B413" s="1">
        <v>45909.542604166665</v>
      </c>
      <c r="C413" s="1">
        <v>45909.545254629629</v>
      </c>
      <c r="D413" s="39" t="s">
        <v>244</v>
      </c>
      <c r="E413" s="39" t="s">
        <v>245</v>
      </c>
      <c r="F413">
        <v>8</v>
      </c>
      <c r="I413" s="39"/>
      <c r="L413">
        <v>11</v>
      </c>
      <c r="O413">
        <v>14</v>
      </c>
      <c r="R413" s="39" t="s">
        <v>42354</v>
      </c>
      <c r="S413">
        <v>0</v>
      </c>
      <c r="U413" s="39" t="s">
        <v>35628</v>
      </c>
      <c r="V413">
        <v>1</v>
      </c>
      <c r="X413" s="39" t="s">
        <v>19936</v>
      </c>
      <c r="Y413">
        <v>0</v>
      </c>
      <c r="AA413" s="39" t="s">
        <v>42334</v>
      </c>
      <c r="AB413">
        <v>1</v>
      </c>
      <c r="AD413" s="39" t="s">
        <v>42344</v>
      </c>
      <c r="AE413">
        <v>1</v>
      </c>
      <c r="AG413" s="39" t="s">
        <v>42336</v>
      </c>
      <c r="AH413">
        <v>1</v>
      </c>
      <c r="AJ413" s="39" t="s">
        <v>42337</v>
      </c>
      <c r="AK413">
        <v>1</v>
      </c>
      <c r="AM413" s="39" t="s">
        <v>42345</v>
      </c>
      <c r="AN413">
        <v>1</v>
      </c>
      <c r="AP413" s="39" t="s">
        <v>42339</v>
      </c>
      <c r="AQ413">
        <v>1</v>
      </c>
      <c r="AS413" s="39" t="s">
        <v>42346</v>
      </c>
      <c r="AT413">
        <v>1</v>
      </c>
    </row>
    <row r="414" spans="1:46" x14ac:dyDescent="0.3">
      <c r="A414">
        <v>413</v>
      </c>
      <c r="B414" s="1">
        <v>45909.541597222225</v>
      </c>
      <c r="C414" s="1">
        <v>45909.545671296299</v>
      </c>
      <c r="D414" s="39" t="s">
        <v>194</v>
      </c>
      <c r="E414" s="39" t="s">
        <v>195</v>
      </c>
      <c r="F414">
        <v>9</v>
      </c>
      <c r="I414" s="39"/>
      <c r="L414">
        <v>11</v>
      </c>
      <c r="O414">
        <v>28</v>
      </c>
      <c r="R414" s="39" t="s">
        <v>42341</v>
      </c>
      <c r="S414">
        <v>1</v>
      </c>
      <c r="U414" s="39" t="s">
        <v>35628</v>
      </c>
      <c r="V414">
        <v>1</v>
      </c>
      <c r="X414" s="39" t="s">
        <v>42343</v>
      </c>
      <c r="Y414">
        <v>1</v>
      </c>
      <c r="AA414" s="39" t="s">
        <v>42362</v>
      </c>
      <c r="AB414">
        <v>0</v>
      </c>
      <c r="AD414" s="39" t="s">
        <v>42344</v>
      </c>
      <c r="AE414">
        <v>1</v>
      </c>
      <c r="AG414" s="39" t="s">
        <v>42336</v>
      </c>
      <c r="AH414">
        <v>1</v>
      </c>
      <c r="AJ414" s="39" t="s">
        <v>42337</v>
      </c>
      <c r="AK414">
        <v>1</v>
      </c>
      <c r="AM414" s="39" t="s">
        <v>42345</v>
      </c>
      <c r="AN414">
        <v>1</v>
      </c>
      <c r="AP414" s="39" t="s">
        <v>42339</v>
      </c>
      <c r="AQ414">
        <v>1</v>
      </c>
      <c r="AS414" s="39" t="s">
        <v>42346</v>
      </c>
      <c r="AT414">
        <v>1</v>
      </c>
    </row>
    <row r="415" spans="1:46" x14ac:dyDescent="0.3">
      <c r="A415">
        <v>414</v>
      </c>
      <c r="B415" s="1">
        <v>45909.542951388888</v>
      </c>
      <c r="C415" s="1">
        <v>45909.546018518522</v>
      </c>
      <c r="D415" s="39" t="s">
        <v>135</v>
      </c>
      <c r="E415" s="39" t="s">
        <v>136</v>
      </c>
      <c r="F415">
        <v>8</v>
      </c>
      <c r="I415" s="39"/>
      <c r="L415">
        <v>11</v>
      </c>
      <c r="O415">
        <v>20</v>
      </c>
      <c r="R415" s="39" t="s">
        <v>42333</v>
      </c>
      <c r="S415">
        <v>0</v>
      </c>
      <c r="U415" s="39" t="s">
        <v>38984</v>
      </c>
      <c r="V415">
        <v>0</v>
      </c>
      <c r="X415" s="39" t="s">
        <v>42343</v>
      </c>
      <c r="Y415">
        <v>1</v>
      </c>
      <c r="AA415" s="39" t="s">
        <v>42334</v>
      </c>
      <c r="AB415">
        <v>1</v>
      </c>
      <c r="AD415" s="39" t="s">
        <v>42344</v>
      </c>
      <c r="AE415">
        <v>1</v>
      </c>
      <c r="AG415" s="39" t="s">
        <v>42336</v>
      </c>
      <c r="AH415">
        <v>1</v>
      </c>
      <c r="AJ415" s="39" t="s">
        <v>42337</v>
      </c>
      <c r="AK415">
        <v>1</v>
      </c>
      <c r="AM415" s="39" t="s">
        <v>42345</v>
      </c>
      <c r="AN415">
        <v>1</v>
      </c>
      <c r="AP415" s="39" t="s">
        <v>42339</v>
      </c>
      <c r="AQ415">
        <v>1</v>
      </c>
      <c r="AS415" s="39" t="s">
        <v>42346</v>
      </c>
      <c r="AT415">
        <v>1</v>
      </c>
    </row>
    <row r="416" spans="1:46" x14ac:dyDescent="0.3">
      <c r="A416">
        <v>415</v>
      </c>
      <c r="B416" s="1">
        <v>45909.541932870372</v>
      </c>
      <c r="C416" s="1">
        <v>45909.546215277776</v>
      </c>
      <c r="D416" s="39" t="s">
        <v>384</v>
      </c>
      <c r="E416" s="39" t="s">
        <v>385</v>
      </c>
      <c r="F416">
        <v>7</v>
      </c>
      <c r="I416" s="39"/>
      <c r="L416">
        <v>11</v>
      </c>
      <c r="O416">
        <v>34</v>
      </c>
      <c r="R416" s="39" t="s">
        <v>42347</v>
      </c>
      <c r="S416">
        <v>0</v>
      </c>
      <c r="U416" s="39" t="s">
        <v>35628</v>
      </c>
      <c r="V416">
        <v>1</v>
      </c>
      <c r="X416" s="39" t="s">
        <v>35628</v>
      </c>
      <c r="Y416">
        <v>0</v>
      </c>
      <c r="AA416" s="39" t="s">
        <v>42361</v>
      </c>
      <c r="AB416">
        <v>0</v>
      </c>
      <c r="AD416" s="39" t="s">
        <v>42344</v>
      </c>
      <c r="AE416">
        <v>1</v>
      </c>
      <c r="AG416" s="39" t="s">
        <v>42336</v>
      </c>
      <c r="AH416">
        <v>1</v>
      </c>
      <c r="AJ416" s="39" t="s">
        <v>42337</v>
      </c>
      <c r="AK416">
        <v>1</v>
      </c>
      <c r="AM416" s="39" t="s">
        <v>42345</v>
      </c>
      <c r="AN416">
        <v>1</v>
      </c>
      <c r="AP416" s="39" t="s">
        <v>42339</v>
      </c>
      <c r="AQ416">
        <v>1</v>
      </c>
      <c r="AS416" s="39" t="s">
        <v>42346</v>
      </c>
      <c r="AT416">
        <v>1</v>
      </c>
    </row>
    <row r="417" spans="1:46" x14ac:dyDescent="0.3">
      <c r="A417">
        <v>416</v>
      </c>
      <c r="B417" s="1">
        <v>45909.541967592595</v>
      </c>
      <c r="C417" s="1">
        <v>45909.546215277776</v>
      </c>
      <c r="D417" s="39" t="s">
        <v>316</v>
      </c>
      <c r="E417" s="39" t="s">
        <v>317</v>
      </c>
      <c r="F417">
        <v>7</v>
      </c>
      <c r="I417" s="39"/>
      <c r="L417">
        <v>11</v>
      </c>
      <c r="O417">
        <v>29</v>
      </c>
      <c r="R417" s="39" t="s">
        <v>42347</v>
      </c>
      <c r="S417">
        <v>0</v>
      </c>
      <c r="U417" s="39" t="s">
        <v>35628</v>
      </c>
      <c r="V417">
        <v>1</v>
      </c>
      <c r="X417" s="39" t="s">
        <v>35628</v>
      </c>
      <c r="Y417">
        <v>0</v>
      </c>
      <c r="AA417" s="39" t="s">
        <v>42334</v>
      </c>
      <c r="AB417">
        <v>1</v>
      </c>
      <c r="AD417" s="39" t="s">
        <v>42344</v>
      </c>
      <c r="AE417">
        <v>1</v>
      </c>
      <c r="AG417" s="39" t="s">
        <v>42336</v>
      </c>
      <c r="AH417">
        <v>1</v>
      </c>
      <c r="AJ417" s="39" t="s">
        <v>42337</v>
      </c>
      <c r="AK417">
        <v>1</v>
      </c>
      <c r="AM417" s="39" t="s">
        <v>42345</v>
      </c>
      <c r="AN417">
        <v>1</v>
      </c>
      <c r="AP417" s="39" t="s">
        <v>42360</v>
      </c>
      <c r="AQ417">
        <v>0</v>
      </c>
      <c r="AS417" s="39" t="s">
        <v>42346</v>
      </c>
      <c r="AT417">
        <v>1</v>
      </c>
    </row>
    <row r="418" spans="1:46" x14ac:dyDescent="0.3">
      <c r="A418">
        <v>417</v>
      </c>
      <c r="B418" s="1">
        <v>45909.542013888888</v>
      </c>
      <c r="C418" s="1">
        <v>45909.546261574076</v>
      </c>
      <c r="D418" s="39" t="s">
        <v>206</v>
      </c>
      <c r="E418" s="39" t="s">
        <v>207</v>
      </c>
      <c r="F418">
        <v>9</v>
      </c>
      <c r="I418" s="39"/>
      <c r="L418">
        <v>11</v>
      </c>
      <c r="O418">
        <v>40</v>
      </c>
      <c r="R418" s="39" t="s">
        <v>42354</v>
      </c>
      <c r="S418">
        <v>0</v>
      </c>
      <c r="U418" s="39" t="s">
        <v>35628</v>
      </c>
      <c r="V418">
        <v>1</v>
      </c>
      <c r="X418" s="39" t="s">
        <v>42343</v>
      </c>
      <c r="Y418">
        <v>1</v>
      </c>
      <c r="AA418" s="39" t="s">
        <v>42334</v>
      </c>
      <c r="AB418">
        <v>1</v>
      </c>
      <c r="AD418" s="39" t="s">
        <v>42344</v>
      </c>
      <c r="AE418">
        <v>1</v>
      </c>
      <c r="AG418" s="39" t="s">
        <v>42336</v>
      </c>
      <c r="AH418">
        <v>1</v>
      </c>
      <c r="AJ418" s="39" t="s">
        <v>42337</v>
      </c>
      <c r="AK418">
        <v>1</v>
      </c>
      <c r="AM418" s="39" t="s">
        <v>42345</v>
      </c>
      <c r="AN418">
        <v>1</v>
      </c>
      <c r="AP418" s="39" t="s">
        <v>42339</v>
      </c>
      <c r="AQ418">
        <v>1</v>
      </c>
      <c r="AS418" s="39" t="s">
        <v>42346</v>
      </c>
      <c r="AT418">
        <v>1</v>
      </c>
    </row>
    <row r="419" spans="1:46" x14ac:dyDescent="0.3">
      <c r="A419">
        <v>418</v>
      </c>
      <c r="B419" s="1">
        <v>45909.542013888888</v>
      </c>
      <c r="C419" s="1">
        <v>45909.546284722222</v>
      </c>
      <c r="D419" s="39" t="s">
        <v>398</v>
      </c>
      <c r="E419" s="39" t="s">
        <v>399</v>
      </c>
      <c r="F419">
        <v>9</v>
      </c>
      <c r="I419" s="39"/>
      <c r="L419">
        <v>11</v>
      </c>
      <c r="O419">
        <v>36</v>
      </c>
      <c r="R419" s="39" t="s">
        <v>42347</v>
      </c>
      <c r="S419">
        <v>0</v>
      </c>
      <c r="U419" s="39" t="s">
        <v>35628</v>
      </c>
      <c r="V419">
        <v>1</v>
      </c>
      <c r="X419" s="39" t="s">
        <v>42343</v>
      </c>
      <c r="Y419">
        <v>1</v>
      </c>
      <c r="AA419" s="39" t="s">
        <v>42334</v>
      </c>
      <c r="AB419">
        <v>1</v>
      </c>
      <c r="AD419" s="39" t="s">
        <v>42344</v>
      </c>
      <c r="AE419">
        <v>1</v>
      </c>
      <c r="AG419" s="39" t="s">
        <v>42336</v>
      </c>
      <c r="AH419">
        <v>1</v>
      </c>
      <c r="AJ419" s="39" t="s">
        <v>42337</v>
      </c>
      <c r="AK419">
        <v>1</v>
      </c>
      <c r="AM419" s="39" t="s">
        <v>42345</v>
      </c>
      <c r="AN419">
        <v>1</v>
      </c>
      <c r="AP419" s="39" t="s">
        <v>42339</v>
      </c>
      <c r="AQ419">
        <v>1</v>
      </c>
      <c r="AS419" s="39" t="s">
        <v>42346</v>
      </c>
      <c r="AT419">
        <v>1</v>
      </c>
    </row>
    <row r="420" spans="1:46" x14ac:dyDescent="0.3">
      <c r="A420">
        <v>419</v>
      </c>
      <c r="B420" s="1">
        <v>45909.542372685188</v>
      </c>
      <c r="C420" s="1">
        <v>45909.546469907407</v>
      </c>
      <c r="D420" s="39" t="s">
        <v>67</v>
      </c>
      <c r="E420" s="39" t="s">
        <v>68</v>
      </c>
      <c r="F420">
        <v>5</v>
      </c>
      <c r="I420" s="39"/>
      <c r="L420">
        <v>11</v>
      </c>
      <c r="O420">
        <v>25</v>
      </c>
      <c r="R420" s="39" t="s">
        <v>42333</v>
      </c>
      <c r="S420">
        <v>0</v>
      </c>
      <c r="U420" s="39" t="s">
        <v>38984</v>
      </c>
      <c r="V420">
        <v>0</v>
      </c>
      <c r="X420" s="39" t="s">
        <v>19936</v>
      </c>
      <c r="Y420">
        <v>0</v>
      </c>
      <c r="AA420" s="39" t="s">
        <v>42361</v>
      </c>
      <c r="AB420">
        <v>0</v>
      </c>
      <c r="AD420" s="39" t="s">
        <v>42357</v>
      </c>
      <c r="AE420">
        <v>0</v>
      </c>
      <c r="AG420" s="39" t="s">
        <v>42336</v>
      </c>
      <c r="AH420">
        <v>1</v>
      </c>
      <c r="AJ420" s="39" t="s">
        <v>42337</v>
      </c>
      <c r="AK420">
        <v>1</v>
      </c>
      <c r="AM420" s="39" t="s">
        <v>42345</v>
      </c>
      <c r="AN420">
        <v>1</v>
      </c>
      <c r="AP420" s="39" t="s">
        <v>42339</v>
      </c>
      <c r="AQ420">
        <v>1</v>
      </c>
      <c r="AS420" s="39" t="s">
        <v>42346</v>
      </c>
      <c r="AT420">
        <v>1</v>
      </c>
    </row>
    <row r="421" spans="1:46" x14ac:dyDescent="0.3">
      <c r="A421">
        <v>420</v>
      </c>
      <c r="B421" s="1">
        <v>45909.541967592595</v>
      </c>
      <c r="C421" s="1">
        <v>45909.546493055554</v>
      </c>
      <c r="D421" s="39" t="s">
        <v>109</v>
      </c>
      <c r="E421" s="39" t="s">
        <v>110</v>
      </c>
      <c r="F421">
        <v>7</v>
      </c>
      <c r="I421" s="39"/>
      <c r="L421">
        <v>11</v>
      </c>
      <c r="O421">
        <v>38</v>
      </c>
      <c r="R421" s="39" t="s">
        <v>42333</v>
      </c>
      <c r="S421">
        <v>0</v>
      </c>
      <c r="U421" s="39" t="s">
        <v>35628</v>
      </c>
      <c r="V421">
        <v>1</v>
      </c>
      <c r="X421" s="39" t="s">
        <v>35872</v>
      </c>
      <c r="Y421">
        <v>0</v>
      </c>
      <c r="AA421" s="39" t="s">
        <v>42334</v>
      </c>
      <c r="AB421">
        <v>1</v>
      </c>
      <c r="AD421" s="39" t="s">
        <v>42344</v>
      </c>
      <c r="AE421">
        <v>1</v>
      </c>
      <c r="AG421" s="39" t="s">
        <v>42336</v>
      </c>
      <c r="AH421">
        <v>1</v>
      </c>
      <c r="AJ421" s="39" t="s">
        <v>42337</v>
      </c>
      <c r="AK421">
        <v>1</v>
      </c>
      <c r="AM421" s="39" t="s">
        <v>42345</v>
      </c>
      <c r="AN421">
        <v>1</v>
      </c>
      <c r="AP421" s="39" t="s">
        <v>42360</v>
      </c>
      <c r="AQ421">
        <v>0</v>
      </c>
      <c r="AS421" s="39" t="s">
        <v>42346</v>
      </c>
      <c r="AT421">
        <v>1</v>
      </c>
    </row>
    <row r="422" spans="1:46" x14ac:dyDescent="0.3">
      <c r="A422">
        <v>421</v>
      </c>
      <c r="B422" s="1">
        <v>45909.542326388888</v>
      </c>
      <c r="C422" s="1">
        <v>45909.546597222223</v>
      </c>
      <c r="D422" s="39" t="s">
        <v>343</v>
      </c>
      <c r="E422" s="39" t="s">
        <v>344</v>
      </c>
      <c r="F422">
        <v>7</v>
      </c>
      <c r="I422" s="39"/>
      <c r="L422">
        <v>11</v>
      </c>
      <c r="O422">
        <v>35</v>
      </c>
      <c r="R422" s="39" t="s">
        <v>42354</v>
      </c>
      <c r="S422">
        <v>0</v>
      </c>
      <c r="U422" s="39" t="s">
        <v>38984</v>
      </c>
      <c r="V422">
        <v>0</v>
      </c>
      <c r="X422" s="39" t="s">
        <v>42343</v>
      </c>
      <c r="Y422">
        <v>1</v>
      </c>
      <c r="AA422" s="39" t="s">
        <v>42334</v>
      </c>
      <c r="AB422">
        <v>1</v>
      </c>
      <c r="AD422" s="39" t="s">
        <v>42357</v>
      </c>
      <c r="AE422">
        <v>0</v>
      </c>
      <c r="AG422" s="39" t="s">
        <v>42336</v>
      </c>
      <c r="AH422">
        <v>1</v>
      </c>
      <c r="AJ422" s="39" t="s">
        <v>42337</v>
      </c>
      <c r="AK422">
        <v>1</v>
      </c>
      <c r="AM422" s="39" t="s">
        <v>42345</v>
      </c>
      <c r="AN422">
        <v>1</v>
      </c>
      <c r="AP422" s="39" t="s">
        <v>42339</v>
      </c>
      <c r="AQ422">
        <v>1</v>
      </c>
      <c r="AS422" s="39" t="s">
        <v>42346</v>
      </c>
      <c r="AT422">
        <v>1</v>
      </c>
    </row>
    <row r="423" spans="1:46" x14ac:dyDescent="0.3">
      <c r="A423">
        <v>422</v>
      </c>
      <c r="B423" s="1">
        <v>45909.542002314818</v>
      </c>
      <c r="C423" s="1">
        <v>45909.546689814815</v>
      </c>
      <c r="D423" s="39" t="s">
        <v>56</v>
      </c>
      <c r="E423" s="39" t="s">
        <v>57</v>
      </c>
      <c r="F423">
        <v>7</v>
      </c>
      <c r="I423" s="39"/>
      <c r="L423">
        <v>11</v>
      </c>
      <c r="O423">
        <v>1</v>
      </c>
      <c r="R423" s="39" t="s">
        <v>42333</v>
      </c>
      <c r="S423">
        <v>0</v>
      </c>
      <c r="U423" s="39" t="s">
        <v>35628</v>
      </c>
      <c r="V423">
        <v>1</v>
      </c>
      <c r="X423" s="39" t="s">
        <v>42343</v>
      </c>
      <c r="Y423">
        <v>1</v>
      </c>
      <c r="AA423" s="39" t="s">
        <v>42361</v>
      </c>
      <c r="AB423">
        <v>0</v>
      </c>
      <c r="AD423" s="39" t="s">
        <v>42357</v>
      </c>
      <c r="AE423">
        <v>0</v>
      </c>
      <c r="AG423" s="39" t="s">
        <v>42336</v>
      </c>
      <c r="AH423">
        <v>1</v>
      </c>
      <c r="AJ423" s="39" t="s">
        <v>42337</v>
      </c>
      <c r="AK423">
        <v>1</v>
      </c>
      <c r="AM423" s="39" t="s">
        <v>42345</v>
      </c>
      <c r="AN423">
        <v>1</v>
      </c>
      <c r="AP423" s="39" t="s">
        <v>42339</v>
      </c>
      <c r="AQ423">
        <v>1</v>
      </c>
      <c r="AS423" s="39" t="s">
        <v>42346</v>
      </c>
      <c r="AT423">
        <v>1</v>
      </c>
    </row>
    <row r="424" spans="1:46" x14ac:dyDescent="0.3">
      <c r="A424">
        <v>423</v>
      </c>
      <c r="B424" s="1">
        <v>45909.541956018518</v>
      </c>
      <c r="C424" s="1">
        <v>45909.546712962961</v>
      </c>
      <c r="D424" s="39" t="s">
        <v>35</v>
      </c>
      <c r="E424" s="39" t="s">
        <v>36</v>
      </c>
      <c r="F424">
        <v>5</v>
      </c>
      <c r="I424" s="39"/>
      <c r="L424">
        <v>11</v>
      </c>
      <c r="O424">
        <v>5</v>
      </c>
      <c r="R424" s="39" t="s">
        <v>42341</v>
      </c>
      <c r="S424">
        <v>1</v>
      </c>
      <c r="U424" s="39" t="s">
        <v>35628</v>
      </c>
      <c r="V424">
        <v>1</v>
      </c>
      <c r="X424" s="39" t="s">
        <v>19936</v>
      </c>
      <c r="Y424">
        <v>0</v>
      </c>
      <c r="AA424" s="39" t="s">
        <v>42361</v>
      </c>
      <c r="AB424">
        <v>0</v>
      </c>
      <c r="AD424" s="39" t="s">
        <v>42357</v>
      </c>
      <c r="AE424">
        <v>0</v>
      </c>
      <c r="AG424" s="39" t="s">
        <v>42348</v>
      </c>
      <c r="AH424">
        <v>0</v>
      </c>
      <c r="AJ424" s="39" t="s">
        <v>42337</v>
      </c>
      <c r="AK424">
        <v>1</v>
      </c>
      <c r="AM424" s="39" t="s">
        <v>42338</v>
      </c>
      <c r="AN424">
        <v>0</v>
      </c>
      <c r="AP424" s="39" t="s">
        <v>42339</v>
      </c>
      <c r="AQ424">
        <v>1</v>
      </c>
      <c r="AS424" s="39" t="s">
        <v>42346</v>
      </c>
      <c r="AT424">
        <v>1</v>
      </c>
    </row>
    <row r="425" spans="1:46" x14ac:dyDescent="0.3">
      <c r="A425">
        <v>424</v>
      </c>
      <c r="B425" s="1">
        <v>45909.542083333334</v>
      </c>
      <c r="C425" s="1">
        <v>45909.546770833331</v>
      </c>
      <c r="D425" s="39" t="s">
        <v>177</v>
      </c>
      <c r="E425" s="39" t="s">
        <v>178</v>
      </c>
      <c r="F425">
        <v>5</v>
      </c>
      <c r="I425" s="39"/>
      <c r="L425">
        <v>11</v>
      </c>
      <c r="O425">
        <v>33</v>
      </c>
      <c r="R425" s="39" t="s">
        <v>42347</v>
      </c>
      <c r="S425">
        <v>0</v>
      </c>
      <c r="U425" s="39" t="s">
        <v>42342</v>
      </c>
      <c r="V425">
        <v>0</v>
      </c>
      <c r="X425" s="39" t="s">
        <v>35628</v>
      </c>
      <c r="Y425">
        <v>0</v>
      </c>
      <c r="AA425" s="39" t="s">
        <v>42361</v>
      </c>
      <c r="AB425">
        <v>0</v>
      </c>
      <c r="AD425" s="39" t="s">
        <v>42357</v>
      </c>
      <c r="AE425">
        <v>0</v>
      </c>
      <c r="AG425" s="39" t="s">
        <v>42336</v>
      </c>
      <c r="AH425">
        <v>1</v>
      </c>
      <c r="AJ425" s="39" t="s">
        <v>42337</v>
      </c>
      <c r="AK425">
        <v>1</v>
      </c>
      <c r="AM425" s="39" t="s">
        <v>42345</v>
      </c>
      <c r="AN425">
        <v>1</v>
      </c>
      <c r="AP425" s="39" t="s">
        <v>42339</v>
      </c>
      <c r="AQ425">
        <v>1</v>
      </c>
      <c r="AS425" s="39" t="s">
        <v>42346</v>
      </c>
      <c r="AT425">
        <v>1</v>
      </c>
    </row>
    <row r="426" spans="1:46" x14ac:dyDescent="0.3">
      <c r="A426">
        <v>425</v>
      </c>
      <c r="B426" s="1">
        <v>45909.54142361111</v>
      </c>
      <c r="C426" s="1">
        <v>45909.546840277777</v>
      </c>
      <c r="D426" s="39" t="s">
        <v>422</v>
      </c>
      <c r="E426" s="39" t="s">
        <v>423</v>
      </c>
      <c r="F426">
        <v>8</v>
      </c>
      <c r="I426" s="39"/>
      <c r="L426">
        <v>11</v>
      </c>
      <c r="O426">
        <v>37</v>
      </c>
      <c r="R426" s="39" t="s">
        <v>42333</v>
      </c>
      <c r="S426">
        <v>0</v>
      </c>
      <c r="U426" s="39" t="s">
        <v>35628</v>
      </c>
      <c r="V426">
        <v>1</v>
      </c>
      <c r="X426" s="39" t="s">
        <v>42343</v>
      </c>
      <c r="Y426">
        <v>1</v>
      </c>
      <c r="AA426" s="39" t="s">
        <v>42334</v>
      </c>
      <c r="AB426">
        <v>1</v>
      </c>
      <c r="AD426" s="39" t="s">
        <v>42357</v>
      </c>
      <c r="AE426">
        <v>0</v>
      </c>
      <c r="AG426" s="39" t="s">
        <v>42336</v>
      </c>
      <c r="AH426">
        <v>1</v>
      </c>
      <c r="AJ426" s="39" t="s">
        <v>42337</v>
      </c>
      <c r="AK426">
        <v>1</v>
      </c>
      <c r="AM426" s="39" t="s">
        <v>42345</v>
      </c>
      <c r="AN426">
        <v>1</v>
      </c>
      <c r="AP426" s="39" t="s">
        <v>42339</v>
      </c>
      <c r="AQ426">
        <v>1</v>
      </c>
      <c r="AS426" s="39" t="s">
        <v>42346</v>
      </c>
      <c r="AT426">
        <v>1</v>
      </c>
    </row>
    <row r="427" spans="1:46" x14ac:dyDescent="0.3">
      <c r="A427">
        <v>426</v>
      </c>
      <c r="B427" s="1">
        <v>45909.542210648149</v>
      </c>
      <c r="C427" s="1">
        <v>45909.547025462962</v>
      </c>
      <c r="D427" s="39" t="s">
        <v>47</v>
      </c>
      <c r="E427" s="39" t="s">
        <v>48</v>
      </c>
      <c r="F427">
        <v>7</v>
      </c>
      <c r="I427" s="39"/>
      <c r="L427">
        <v>11</v>
      </c>
      <c r="O427">
        <v>15</v>
      </c>
      <c r="R427" s="39" t="s">
        <v>42333</v>
      </c>
      <c r="S427">
        <v>0</v>
      </c>
      <c r="U427" s="39" t="s">
        <v>35628</v>
      </c>
      <c r="V427">
        <v>1</v>
      </c>
      <c r="X427" s="39" t="s">
        <v>42343</v>
      </c>
      <c r="Y427">
        <v>1</v>
      </c>
      <c r="AA427" s="39" t="s">
        <v>42334</v>
      </c>
      <c r="AB427">
        <v>1</v>
      </c>
      <c r="AD427" s="39" t="s">
        <v>42344</v>
      </c>
      <c r="AE427">
        <v>1</v>
      </c>
      <c r="AG427" s="39" t="s">
        <v>42336</v>
      </c>
      <c r="AH427">
        <v>1</v>
      </c>
      <c r="AJ427" s="39" t="s">
        <v>42337</v>
      </c>
      <c r="AK427">
        <v>1</v>
      </c>
      <c r="AM427" s="39" t="s">
        <v>42338</v>
      </c>
      <c r="AN427">
        <v>0</v>
      </c>
      <c r="AP427" s="39" t="s">
        <v>42360</v>
      </c>
      <c r="AQ427">
        <v>0</v>
      </c>
      <c r="AS427" s="39" t="s">
        <v>42346</v>
      </c>
      <c r="AT427">
        <v>1</v>
      </c>
    </row>
    <row r="428" spans="1:46" x14ac:dyDescent="0.3">
      <c r="A428">
        <v>427</v>
      </c>
      <c r="B428" s="1">
        <v>45909.541979166665</v>
      </c>
      <c r="C428" s="1">
        <v>45909.547060185185</v>
      </c>
      <c r="D428" s="39" t="s">
        <v>6809</v>
      </c>
      <c r="E428" s="39" t="s">
        <v>6810</v>
      </c>
      <c r="F428">
        <v>8</v>
      </c>
      <c r="I428" s="39"/>
      <c r="L428">
        <v>11</v>
      </c>
      <c r="O428">
        <v>19</v>
      </c>
      <c r="R428" s="39" t="s">
        <v>42347</v>
      </c>
      <c r="S428">
        <v>0</v>
      </c>
      <c r="U428" s="39" t="s">
        <v>35628</v>
      </c>
      <c r="V428">
        <v>1</v>
      </c>
      <c r="X428" s="39" t="s">
        <v>42343</v>
      </c>
      <c r="Y428">
        <v>1</v>
      </c>
      <c r="AA428" s="39" t="s">
        <v>42334</v>
      </c>
      <c r="AB428">
        <v>1</v>
      </c>
      <c r="AD428" s="39" t="s">
        <v>42357</v>
      </c>
      <c r="AE428">
        <v>0</v>
      </c>
      <c r="AG428" s="39" t="s">
        <v>42336</v>
      </c>
      <c r="AH428">
        <v>1</v>
      </c>
      <c r="AJ428" s="39" t="s">
        <v>42337</v>
      </c>
      <c r="AK428">
        <v>1</v>
      </c>
      <c r="AM428" s="39" t="s">
        <v>42345</v>
      </c>
      <c r="AN428">
        <v>1</v>
      </c>
      <c r="AP428" s="39" t="s">
        <v>42339</v>
      </c>
      <c r="AQ428">
        <v>1</v>
      </c>
      <c r="AS428" s="39" t="s">
        <v>42346</v>
      </c>
      <c r="AT428">
        <v>1</v>
      </c>
    </row>
    <row r="429" spans="1:46" x14ac:dyDescent="0.3">
      <c r="A429">
        <v>428</v>
      </c>
      <c r="B429" s="1">
        <v>45909.543437499997</v>
      </c>
      <c r="C429" s="1">
        <v>45909.547129629631</v>
      </c>
      <c r="D429" s="39" t="s">
        <v>77</v>
      </c>
      <c r="E429" s="39" t="s">
        <v>78</v>
      </c>
      <c r="F429">
        <v>6</v>
      </c>
      <c r="I429" s="39"/>
      <c r="L429">
        <v>11</v>
      </c>
      <c r="O429">
        <v>16</v>
      </c>
      <c r="R429" s="39" t="s">
        <v>42347</v>
      </c>
      <c r="S429">
        <v>0</v>
      </c>
      <c r="U429" s="39" t="s">
        <v>35628</v>
      </c>
      <c r="V429">
        <v>1</v>
      </c>
      <c r="X429" s="39" t="s">
        <v>42343</v>
      </c>
      <c r="Y429">
        <v>1</v>
      </c>
      <c r="AA429" s="39" t="s">
        <v>42334</v>
      </c>
      <c r="AB429">
        <v>1</v>
      </c>
      <c r="AD429" s="39" t="s">
        <v>42357</v>
      </c>
      <c r="AE429">
        <v>0</v>
      </c>
      <c r="AG429" s="39" t="s">
        <v>42348</v>
      </c>
      <c r="AH429">
        <v>0</v>
      </c>
      <c r="AJ429" s="39" t="s">
        <v>42364</v>
      </c>
      <c r="AK429">
        <v>0</v>
      </c>
      <c r="AM429" s="39" t="s">
        <v>42345</v>
      </c>
      <c r="AN429">
        <v>1</v>
      </c>
      <c r="AP429" s="39" t="s">
        <v>42339</v>
      </c>
      <c r="AQ429">
        <v>1</v>
      </c>
      <c r="AS429" s="39" t="s">
        <v>42346</v>
      </c>
      <c r="AT429">
        <v>1</v>
      </c>
    </row>
    <row r="430" spans="1:46" x14ac:dyDescent="0.3">
      <c r="A430">
        <v>429</v>
      </c>
      <c r="B430" s="1">
        <v>45909.547523148147</v>
      </c>
      <c r="C430" s="1">
        <v>45909.547615740739</v>
      </c>
      <c r="D430" s="39" t="s">
        <v>181</v>
      </c>
      <c r="E430" s="39" t="s">
        <v>182</v>
      </c>
      <c r="F430">
        <v>5</v>
      </c>
      <c r="I430" s="39"/>
      <c r="L430">
        <v>11</v>
      </c>
      <c r="O430">
        <v>30</v>
      </c>
      <c r="R430" s="39" t="s">
        <v>42333</v>
      </c>
      <c r="S430">
        <v>0</v>
      </c>
      <c r="U430" s="39" t="s">
        <v>42363</v>
      </c>
      <c r="V430">
        <v>0</v>
      </c>
      <c r="X430" s="39" t="s">
        <v>35872</v>
      </c>
      <c r="Y430">
        <v>0</v>
      </c>
      <c r="AA430" s="39" t="s">
        <v>42334</v>
      </c>
      <c r="AB430">
        <v>1</v>
      </c>
      <c r="AD430" s="39" t="s">
        <v>42335</v>
      </c>
      <c r="AE430">
        <v>0</v>
      </c>
      <c r="AG430" s="39" t="s">
        <v>42336</v>
      </c>
      <c r="AH430">
        <v>1</v>
      </c>
      <c r="AJ430" s="39" t="s">
        <v>42337</v>
      </c>
      <c r="AK430">
        <v>1</v>
      </c>
      <c r="AM430" s="39" t="s">
        <v>42345</v>
      </c>
      <c r="AN430">
        <v>1</v>
      </c>
      <c r="AP430" s="39" t="s">
        <v>42339</v>
      </c>
      <c r="AQ430">
        <v>1</v>
      </c>
      <c r="AS430" s="39" t="s">
        <v>42358</v>
      </c>
      <c r="AT430">
        <v>0</v>
      </c>
    </row>
    <row r="431" spans="1:46" x14ac:dyDescent="0.3">
      <c r="A431">
        <v>430</v>
      </c>
      <c r="B431" s="1">
        <v>45909.547777777778</v>
      </c>
      <c r="C431" s="1">
        <v>45909.547835648147</v>
      </c>
      <c r="D431" s="39" t="s">
        <v>122</v>
      </c>
      <c r="E431" s="39" t="s">
        <v>123</v>
      </c>
      <c r="F431">
        <v>2</v>
      </c>
      <c r="I431" s="39"/>
      <c r="L431">
        <v>11</v>
      </c>
      <c r="O431">
        <v>21</v>
      </c>
      <c r="R431" s="39" t="s">
        <v>42354</v>
      </c>
      <c r="S431">
        <v>0</v>
      </c>
      <c r="U431" s="39" t="s">
        <v>42342</v>
      </c>
      <c r="V431">
        <v>0</v>
      </c>
      <c r="X431" s="39" t="s">
        <v>19936</v>
      </c>
      <c r="Y431">
        <v>0</v>
      </c>
      <c r="AA431" s="39" t="s">
        <v>42334</v>
      </c>
      <c r="AB431">
        <v>1</v>
      </c>
      <c r="AD431" s="39" t="s">
        <v>42365</v>
      </c>
      <c r="AE431">
        <v>0</v>
      </c>
      <c r="AG431" s="39" t="s">
        <v>42368</v>
      </c>
      <c r="AH431">
        <v>0</v>
      </c>
      <c r="AJ431" s="39" t="s">
        <v>42367</v>
      </c>
      <c r="AK431">
        <v>0</v>
      </c>
      <c r="AM431" s="39" t="s">
        <v>42338</v>
      </c>
      <c r="AN431">
        <v>0</v>
      </c>
      <c r="AP431" s="39" t="s">
        <v>42370</v>
      </c>
      <c r="AQ431">
        <v>0</v>
      </c>
      <c r="AS431" s="39" t="s">
        <v>42346</v>
      </c>
      <c r="AT431">
        <v>1</v>
      </c>
    </row>
    <row r="432" spans="1:46" x14ac:dyDescent="0.3">
      <c r="A432">
        <v>431</v>
      </c>
      <c r="B432" s="1">
        <v>45909.545347222222</v>
      </c>
      <c r="C432" s="1">
        <v>45909.547847222224</v>
      </c>
      <c r="D432" s="39" t="s">
        <v>458</v>
      </c>
      <c r="E432" s="39" t="s">
        <v>459</v>
      </c>
      <c r="F432">
        <v>9</v>
      </c>
      <c r="I432" s="39"/>
      <c r="L432">
        <v>11</v>
      </c>
      <c r="O432">
        <v>4</v>
      </c>
      <c r="R432" s="39" t="s">
        <v>42341</v>
      </c>
      <c r="S432">
        <v>1</v>
      </c>
      <c r="U432" s="39" t="s">
        <v>35628</v>
      </c>
      <c r="V432">
        <v>1</v>
      </c>
      <c r="X432" s="39" t="s">
        <v>42343</v>
      </c>
      <c r="Y432">
        <v>1</v>
      </c>
      <c r="AA432" s="39" t="s">
        <v>42334</v>
      </c>
      <c r="AB432">
        <v>1</v>
      </c>
      <c r="AD432" s="39" t="s">
        <v>42344</v>
      </c>
      <c r="AE432">
        <v>1</v>
      </c>
      <c r="AG432" s="39" t="s">
        <v>42336</v>
      </c>
      <c r="AH432">
        <v>1</v>
      </c>
      <c r="AJ432" s="39" t="s">
        <v>42337</v>
      </c>
      <c r="AK432">
        <v>1</v>
      </c>
      <c r="AM432" s="39" t="s">
        <v>42345</v>
      </c>
      <c r="AN432">
        <v>1</v>
      </c>
      <c r="AP432" s="39" t="s">
        <v>42360</v>
      </c>
      <c r="AQ432">
        <v>0</v>
      </c>
      <c r="AS432" s="39" t="s">
        <v>42346</v>
      </c>
      <c r="AT432">
        <v>1</v>
      </c>
    </row>
    <row r="433" spans="1:46" x14ac:dyDescent="0.3">
      <c r="A433">
        <v>432</v>
      </c>
      <c r="B433" s="1">
        <v>45909.544293981482</v>
      </c>
      <c r="C433" s="1">
        <v>45909.548159722224</v>
      </c>
      <c r="D433" s="39" t="s">
        <v>277</v>
      </c>
      <c r="E433" s="39" t="s">
        <v>278</v>
      </c>
      <c r="F433">
        <v>7</v>
      </c>
      <c r="I433" s="39"/>
      <c r="L433">
        <v>11</v>
      </c>
      <c r="O433">
        <v>12</v>
      </c>
      <c r="R433" s="39" t="s">
        <v>42354</v>
      </c>
      <c r="S433">
        <v>0</v>
      </c>
      <c r="U433" s="39" t="s">
        <v>35628</v>
      </c>
      <c r="V433">
        <v>1</v>
      </c>
      <c r="X433" s="39" t="s">
        <v>35628</v>
      </c>
      <c r="Y433">
        <v>0</v>
      </c>
      <c r="AA433" s="39" t="s">
        <v>42361</v>
      </c>
      <c r="AB433">
        <v>0</v>
      </c>
      <c r="AD433" s="39" t="s">
        <v>42344</v>
      </c>
      <c r="AE433">
        <v>1</v>
      </c>
      <c r="AG433" s="39" t="s">
        <v>42336</v>
      </c>
      <c r="AH433">
        <v>1</v>
      </c>
      <c r="AJ433" s="39" t="s">
        <v>42337</v>
      </c>
      <c r="AK433">
        <v>1</v>
      </c>
      <c r="AM433" s="39" t="s">
        <v>42345</v>
      </c>
      <c r="AN433">
        <v>1</v>
      </c>
      <c r="AP433" s="39" t="s">
        <v>42339</v>
      </c>
      <c r="AQ433">
        <v>1</v>
      </c>
      <c r="AS433" s="39" t="s">
        <v>42346</v>
      </c>
      <c r="AT433">
        <v>1</v>
      </c>
    </row>
    <row r="434" spans="1:46" x14ac:dyDescent="0.3">
      <c r="A434">
        <v>433</v>
      </c>
      <c r="B434" s="1">
        <v>45909.541990740741</v>
      </c>
      <c r="C434" s="1">
        <v>45909.548217592594</v>
      </c>
      <c r="D434" s="39" t="s">
        <v>91</v>
      </c>
      <c r="E434" s="39" t="s">
        <v>92</v>
      </c>
      <c r="F434">
        <v>3</v>
      </c>
      <c r="I434" s="39"/>
      <c r="L434">
        <v>11</v>
      </c>
      <c r="O434">
        <v>10</v>
      </c>
      <c r="R434" s="39" t="s">
        <v>42333</v>
      </c>
      <c r="S434">
        <v>0</v>
      </c>
      <c r="U434" s="39" t="s">
        <v>38984</v>
      </c>
      <c r="V434">
        <v>0</v>
      </c>
      <c r="X434" s="39" t="s">
        <v>35872</v>
      </c>
      <c r="Y434">
        <v>0</v>
      </c>
      <c r="AA434" s="39" t="s">
        <v>42350</v>
      </c>
      <c r="AB434">
        <v>0</v>
      </c>
      <c r="AD434" s="39" t="s">
        <v>42357</v>
      </c>
      <c r="AE434">
        <v>0</v>
      </c>
      <c r="AG434" s="39" t="s">
        <v>42336</v>
      </c>
      <c r="AH434">
        <v>1</v>
      </c>
      <c r="AJ434" s="39" t="s">
        <v>42337</v>
      </c>
      <c r="AK434">
        <v>1</v>
      </c>
      <c r="AM434" s="39" t="s">
        <v>42338</v>
      </c>
      <c r="AN434">
        <v>0</v>
      </c>
      <c r="AP434" s="39" t="s">
        <v>42339</v>
      </c>
      <c r="AQ434">
        <v>1</v>
      </c>
      <c r="AS434" s="39" t="s">
        <v>42358</v>
      </c>
      <c r="AT434">
        <v>0</v>
      </c>
    </row>
    <row r="435" spans="1:46" x14ac:dyDescent="0.3">
      <c r="A435">
        <v>434</v>
      </c>
      <c r="B435" s="1">
        <v>45909.546365740738</v>
      </c>
      <c r="C435" s="1">
        <v>45909.548252314817</v>
      </c>
      <c r="D435" s="39" t="s">
        <v>233</v>
      </c>
      <c r="E435" s="39" t="s">
        <v>234</v>
      </c>
      <c r="F435">
        <v>0</v>
      </c>
      <c r="I435" s="39"/>
      <c r="L435">
        <v>11</v>
      </c>
      <c r="O435">
        <v>6</v>
      </c>
      <c r="R435" s="39" t="s">
        <v>42354</v>
      </c>
      <c r="S435">
        <v>0</v>
      </c>
      <c r="U435" s="39" t="s">
        <v>38984</v>
      </c>
      <c r="V435">
        <v>0</v>
      </c>
      <c r="X435" s="39" t="s">
        <v>35628</v>
      </c>
      <c r="Y435">
        <v>0</v>
      </c>
      <c r="AA435" s="39" t="s">
        <v>42350</v>
      </c>
      <c r="AB435">
        <v>0</v>
      </c>
      <c r="AD435" s="39" t="s">
        <v>42357</v>
      </c>
      <c r="AE435">
        <v>0</v>
      </c>
      <c r="AG435" s="39" t="s">
        <v>42368</v>
      </c>
      <c r="AH435">
        <v>0</v>
      </c>
      <c r="AJ435" s="39" t="s">
        <v>42356</v>
      </c>
      <c r="AK435">
        <v>0</v>
      </c>
      <c r="AM435" s="39" t="s">
        <v>42351</v>
      </c>
      <c r="AN435">
        <v>0</v>
      </c>
      <c r="AP435" s="39" t="s">
        <v>42370</v>
      </c>
      <c r="AQ435">
        <v>0</v>
      </c>
      <c r="AS435" s="39" t="s">
        <v>42340</v>
      </c>
      <c r="AT435">
        <v>0</v>
      </c>
    </row>
    <row r="436" spans="1:46" x14ac:dyDescent="0.3">
      <c r="A436">
        <v>435</v>
      </c>
      <c r="B436" s="1">
        <v>45909.542974537035</v>
      </c>
      <c r="C436" s="1">
        <v>45909.548321759263</v>
      </c>
      <c r="D436" s="39" t="s">
        <v>410</v>
      </c>
      <c r="E436" s="39" t="s">
        <v>411</v>
      </c>
      <c r="F436">
        <v>7</v>
      </c>
      <c r="I436" s="39"/>
      <c r="L436">
        <v>11</v>
      </c>
      <c r="O436">
        <v>27</v>
      </c>
      <c r="R436" s="39" t="s">
        <v>42333</v>
      </c>
      <c r="S436">
        <v>0</v>
      </c>
      <c r="U436" s="39" t="s">
        <v>35628</v>
      </c>
      <c r="V436">
        <v>1</v>
      </c>
      <c r="X436" s="39" t="s">
        <v>19936</v>
      </c>
      <c r="Y436">
        <v>0</v>
      </c>
      <c r="AA436" s="39" t="s">
        <v>42334</v>
      </c>
      <c r="AB436">
        <v>1</v>
      </c>
      <c r="AD436" s="39" t="s">
        <v>42357</v>
      </c>
      <c r="AE436">
        <v>0</v>
      </c>
      <c r="AG436" s="39" t="s">
        <v>42336</v>
      </c>
      <c r="AH436">
        <v>1</v>
      </c>
      <c r="AJ436" s="39" t="s">
        <v>42337</v>
      </c>
      <c r="AK436">
        <v>1</v>
      </c>
      <c r="AM436" s="39" t="s">
        <v>42345</v>
      </c>
      <c r="AN436">
        <v>1</v>
      </c>
      <c r="AP436" s="39" t="s">
        <v>42339</v>
      </c>
      <c r="AQ436">
        <v>1</v>
      </c>
      <c r="AS436" s="39" t="s">
        <v>42346</v>
      </c>
      <c r="AT436">
        <v>1</v>
      </c>
    </row>
    <row r="437" spans="1:46" x14ac:dyDescent="0.3">
      <c r="A437">
        <v>436</v>
      </c>
      <c r="B437" s="1">
        <v>45909.544629629629</v>
      </c>
      <c r="C437" s="1">
        <v>45909.548356481479</v>
      </c>
      <c r="D437" s="39" t="s">
        <v>435</v>
      </c>
      <c r="E437" s="39" t="s">
        <v>436</v>
      </c>
      <c r="F437">
        <v>5</v>
      </c>
      <c r="I437" s="39"/>
      <c r="L437">
        <v>11</v>
      </c>
      <c r="O437">
        <v>8</v>
      </c>
      <c r="R437" s="39" t="s">
        <v>42341</v>
      </c>
      <c r="S437">
        <v>1</v>
      </c>
      <c r="U437" s="39" t="s">
        <v>35628</v>
      </c>
      <c r="V437">
        <v>1</v>
      </c>
      <c r="X437" s="39" t="s">
        <v>19936</v>
      </c>
      <c r="Y437">
        <v>0</v>
      </c>
      <c r="AA437" s="39" t="s">
        <v>42350</v>
      </c>
      <c r="AB437">
        <v>0</v>
      </c>
      <c r="AD437" s="39" t="s">
        <v>42344</v>
      </c>
      <c r="AE437">
        <v>1</v>
      </c>
      <c r="AG437" s="39" t="s">
        <v>42348</v>
      </c>
      <c r="AH437">
        <v>0</v>
      </c>
      <c r="AJ437" s="39" t="s">
        <v>42337</v>
      </c>
      <c r="AK437">
        <v>1</v>
      </c>
      <c r="AM437" s="39" t="s">
        <v>42338</v>
      </c>
      <c r="AN437">
        <v>0</v>
      </c>
      <c r="AP437" s="39" t="s">
        <v>42339</v>
      </c>
      <c r="AQ437">
        <v>1</v>
      </c>
      <c r="AS437" s="39" t="s">
        <v>42340</v>
      </c>
      <c r="AT437">
        <v>0</v>
      </c>
    </row>
    <row r="438" spans="1:46" x14ac:dyDescent="0.3">
      <c r="A438">
        <v>437</v>
      </c>
      <c r="B438" s="1">
        <v>45909.547546296293</v>
      </c>
      <c r="C438" s="1">
        <v>45909.548541666663</v>
      </c>
      <c r="D438" s="39" t="s">
        <v>365</v>
      </c>
      <c r="E438" s="39" t="s">
        <v>366</v>
      </c>
      <c r="F438">
        <v>6</v>
      </c>
      <c r="I438" s="39"/>
      <c r="L438">
        <v>11</v>
      </c>
      <c r="O438">
        <v>9</v>
      </c>
      <c r="R438" s="39" t="s">
        <v>42341</v>
      </c>
      <c r="S438">
        <v>1</v>
      </c>
      <c r="U438" s="39" t="s">
        <v>42342</v>
      </c>
      <c r="V438">
        <v>0</v>
      </c>
      <c r="X438" s="39" t="s">
        <v>35628</v>
      </c>
      <c r="Y438">
        <v>0</v>
      </c>
      <c r="AA438" s="39" t="s">
        <v>42361</v>
      </c>
      <c r="AB438">
        <v>0</v>
      </c>
      <c r="AD438" s="39" t="s">
        <v>42344</v>
      </c>
      <c r="AE438">
        <v>1</v>
      </c>
      <c r="AG438" s="39" t="s">
        <v>42336</v>
      </c>
      <c r="AH438">
        <v>1</v>
      </c>
      <c r="AJ438" s="39" t="s">
        <v>42337</v>
      </c>
      <c r="AK438">
        <v>1</v>
      </c>
      <c r="AM438" s="39" t="s">
        <v>42338</v>
      </c>
      <c r="AN438">
        <v>0</v>
      </c>
      <c r="AP438" s="39" t="s">
        <v>42339</v>
      </c>
      <c r="AQ438">
        <v>1</v>
      </c>
      <c r="AS438" s="39" t="s">
        <v>42346</v>
      </c>
      <c r="AT438">
        <v>1</v>
      </c>
    </row>
    <row r="439" spans="1:46" x14ac:dyDescent="0.3">
      <c r="A439">
        <v>438</v>
      </c>
      <c r="B439" s="1">
        <v>45909.543506944443</v>
      </c>
      <c r="C439" s="1">
        <v>45909.548703703702</v>
      </c>
      <c r="D439" s="39" t="s">
        <v>446</v>
      </c>
      <c r="E439" s="39" t="s">
        <v>447</v>
      </c>
      <c r="F439">
        <v>9</v>
      </c>
      <c r="I439" s="39"/>
      <c r="L439">
        <v>11</v>
      </c>
      <c r="O439">
        <v>2</v>
      </c>
      <c r="R439" s="39" t="s">
        <v>42341</v>
      </c>
      <c r="S439">
        <v>1</v>
      </c>
      <c r="U439" s="39" t="s">
        <v>35628</v>
      </c>
      <c r="V439">
        <v>1</v>
      </c>
      <c r="X439" s="39" t="s">
        <v>42343</v>
      </c>
      <c r="Y439">
        <v>1</v>
      </c>
      <c r="AA439" s="39" t="s">
        <v>42362</v>
      </c>
      <c r="AB439">
        <v>0</v>
      </c>
      <c r="AD439" s="39" t="s">
        <v>42344</v>
      </c>
      <c r="AE439">
        <v>1</v>
      </c>
      <c r="AG439" s="39" t="s">
        <v>42336</v>
      </c>
      <c r="AH439">
        <v>1</v>
      </c>
      <c r="AJ439" s="39" t="s">
        <v>42337</v>
      </c>
      <c r="AK439">
        <v>1</v>
      </c>
      <c r="AM439" s="39" t="s">
        <v>42345</v>
      </c>
      <c r="AN439">
        <v>1</v>
      </c>
      <c r="AP439" s="39" t="s">
        <v>42339</v>
      </c>
      <c r="AQ439">
        <v>1</v>
      </c>
      <c r="AS439" s="39" t="s">
        <v>42346</v>
      </c>
      <c r="AT439">
        <v>1</v>
      </c>
    </row>
    <row r="440" spans="1:46" x14ac:dyDescent="0.3">
      <c r="A440">
        <v>439</v>
      </c>
      <c r="B440" s="1">
        <v>45909.544918981483</v>
      </c>
      <c r="C440" s="1">
        <v>45909.549050925925</v>
      </c>
      <c r="D440" s="39" t="s">
        <v>263</v>
      </c>
      <c r="E440" s="39" t="s">
        <v>264</v>
      </c>
      <c r="F440">
        <v>6</v>
      </c>
      <c r="I440" s="39"/>
      <c r="L440">
        <v>11</v>
      </c>
      <c r="O440">
        <v>23</v>
      </c>
      <c r="R440" s="39" t="s">
        <v>42341</v>
      </c>
      <c r="S440">
        <v>1</v>
      </c>
      <c r="U440" s="39" t="s">
        <v>35628</v>
      </c>
      <c r="V440">
        <v>1</v>
      </c>
      <c r="X440" s="39" t="s">
        <v>19936</v>
      </c>
      <c r="Y440">
        <v>0</v>
      </c>
      <c r="AA440" s="39" t="s">
        <v>42350</v>
      </c>
      <c r="AB440">
        <v>0</v>
      </c>
      <c r="AD440" s="39" t="s">
        <v>42344</v>
      </c>
      <c r="AE440">
        <v>1</v>
      </c>
      <c r="AG440" s="39" t="s">
        <v>42336</v>
      </c>
      <c r="AH440">
        <v>1</v>
      </c>
      <c r="AJ440" s="39" t="s">
        <v>42356</v>
      </c>
      <c r="AK440">
        <v>0</v>
      </c>
      <c r="AM440" s="39" t="s">
        <v>42345</v>
      </c>
      <c r="AN440">
        <v>1</v>
      </c>
      <c r="AP440" s="39" t="s">
        <v>42339</v>
      </c>
      <c r="AQ440">
        <v>1</v>
      </c>
      <c r="AS440" s="39" t="s">
        <v>42340</v>
      </c>
      <c r="AT440">
        <v>0</v>
      </c>
    </row>
    <row r="441" spans="1:46" x14ac:dyDescent="0.3">
      <c r="A441">
        <v>440</v>
      </c>
      <c r="B441" s="1">
        <v>45909.542939814812</v>
      </c>
      <c r="C441" s="1">
        <v>45909.549363425926</v>
      </c>
      <c r="D441" s="39" t="s">
        <v>149</v>
      </c>
      <c r="E441" s="39" t="s">
        <v>150</v>
      </c>
      <c r="F441">
        <v>8</v>
      </c>
      <c r="I441" s="39"/>
      <c r="L441">
        <v>11</v>
      </c>
      <c r="O441">
        <v>22</v>
      </c>
      <c r="R441" s="39" t="s">
        <v>42341</v>
      </c>
      <c r="S441">
        <v>1</v>
      </c>
      <c r="U441" s="39" t="s">
        <v>35628</v>
      </c>
      <c r="V441">
        <v>1</v>
      </c>
      <c r="X441" s="39" t="s">
        <v>19936</v>
      </c>
      <c r="Y441">
        <v>0</v>
      </c>
      <c r="AA441" s="39" t="s">
        <v>42350</v>
      </c>
      <c r="AB441">
        <v>0</v>
      </c>
      <c r="AD441" s="39" t="s">
        <v>42344</v>
      </c>
      <c r="AE441">
        <v>1</v>
      </c>
      <c r="AG441" s="39" t="s">
        <v>42336</v>
      </c>
      <c r="AH441">
        <v>1</v>
      </c>
      <c r="AJ441" s="39" t="s">
        <v>42337</v>
      </c>
      <c r="AK441">
        <v>1</v>
      </c>
      <c r="AM441" s="39" t="s">
        <v>42345</v>
      </c>
      <c r="AN441">
        <v>1</v>
      </c>
      <c r="AP441" s="39" t="s">
        <v>42339</v>
      </c>
      <c r="AQ441">
        <v>1</v>
      </c>
      <c r="AS441" s="39" t="s">
        <v>42346</v>
      </c>
      <c r="AT441">
        <v>1</v>
      </c>
    </row>
    <row r="442" spans="1:46" x14ac:dyDescent="0.3">
      <c r="A442">
        <v>441</v>
      </c>
      <c r="B442" s="1">
        <v>45909.544363425928</v>
      </c>
      <c r="C442" s="1">
        <v>45909.54991898148</v>
      </c>
      <c r="D442" s="39" t="s">
        <v>304</v>
      </c>
      <c r="E442" s="39" t="s">
        <v>305</v>
      </c>
      <c r="F442">
        <v>8</v>
      </c>
      <c r="I442" s="39"/>
      <c r="L442">
        <v>11</v>
      </c>
      <c r="O442">
        <v>17</v>
      </c>
      <c r="R442" s="39" t="s">
        <v>42341</v>
      </c>
      <c r="S442">
        <v>1</v>
      </c>
      <c r="U442" s="39" t="s">
        <v>35628</v>
      </c>
      <c r="V442">
        <v>1</v>
      </c>
      <c r="X442" s="39" t="s">
        <v>19936</v>
      </c>
      <c r="Y442">
        <v>0</v>
      </c>
      <c r="AA442" s="39" t="s">
        <v>42334</v>
      </c>
      <c r="AB442">
        <v>1</v>
      </c>
      <c r="AD442" s="39" t="s">
        <v>42357</v>
      </c>
      <c r="AE442">
        <v>0</v>
      </c>
      <c r="AG442" s="39" t="s">
        <v>42336</v>
      </c>
      <c r="AH442">
        <v>1</v>
      </c>
      <c r="AJ442" s="39" t="s">
        <v>42337</v>
      </c>
      <c r="AK442">
        <v>1</v>
      </c>
      <c r="AM442" s="39" t="s">
        <v>42345</v>
      </c>
      <c r="AN442">
        <v>1</v>
      </c>
      <c r="AP442" s="39" t="s">
        <v>42339</v>
      </c>
      <c r="AQ442">
        <v>1</v>
      </c>
      <c r="AS442" s="39" t="s">
        <v>42346</v>
      </c>
      <c r="AT442">
        <v>1</v>
      </c>
    </row>
    <row r="443" spans="1:46" x14ac:dyDescent="0.3">
      <c r="A443">
        <v>442</v>
      </c>
      <c r="B443" s="1">
        <v>45909.545439814814</v>
      </c>
      <c r="C443" s="1">
        <v>45909.550810185188</v>
      </c>
      <c r="D443" s="39" t="s">
        <v>95</v>
      </c>
      <c r="E443" s="39" t="s">
        <v>96</v>
      </c>
      <c r="F443">
        <v>5</v>
      </c>
      <c r="I443" s="39"/>
      <c r="L443">
        <v>11</v>
      </c>
      <c r="O443">
        <v>32</v>
      </c>
      <c r="R443" s="39" t="s">
        <v>42333</v>
      </c>
      <c r="S443">
        <v>0</v>
      </c>
      <c r="U443" s="39" t="s">
        <v>35628</v>
      </c>
      <c r="V443">
        <v>1</v>
      </c>
      <c r="X443" s="39" t="s">
        <v>35628</v>
      </c>
      <c r="Y443">
        <v>0</v>
      </c>
      <c r="AA443" s="39" t="s">
        <v>42350</v>
      </c>
      <c r="AB443">
        <v>0</v>
      </c>
      <c r="AD443" s="39" t="s">
        <v>42357</v>
      </c>
      <c r="AE443">
        <v>0</v>
      </c>
      <c r="AG443" s="39" t="s">
        <v>42336</v>
      </c>
      <c r="AH443">
        <v>1</v>
      </c>
      <c r="AJ443" s="39" t="s">
        <v>42337</v>
      </c>
      <c r="AK443">
        <v>1</v>
      </c>
      <c r="AM443" s="39" t="s">
        <v>42345</v>
      </c>
      <c r="AN443">
        <v>1</v>
      </c>
      <c r="AP443" s="39" t="s">
        <v>42339</v>
      </c>
      <c r="AQ443">
        <v>1</v>
      </c>
      <c r="AS443" s="39" t="s">
        <v>42358</v>
      </c>
      <c r="AT443">
        <v>0</v>
      </c>
    </row>
    <row r="444" spans="1:46" x14ac:dyDescent="0.3">
      <c r="A444">
        <v>443</v>
      </c>
      <c r="B444" s="1">
        <v>45909.550868055558</v>
      </c>
      <c r="C444" s="1">
        <v>45909.55327546296</v>
      </c>
      <c r="D444" s="39" t="s">
        <v>291</v>
      </c>
      <c r="E444" s="39" t="s">
        <v>292</v>
      </c>
      <c r="F444">
        <v>5</v>
      </c>
      <c r="I444" s="39"/>
      <c r="L444">
        <v>11</v>
      </c>
      <c r="O444">
        <v>26</v>
      </c>
      <c r="R444" s="39" t="s">
        <v>42341</v>
      </c>
      <c r="S444">
        <v>1</v>
      </c>
      <c r="U444" s="39" t="s">
        <v>35628</v>
      </c>
      <c r="V444">
        <v>1</v>
      </c>
      <c r="X444" s="39" t="s">
        <v>19936</v>
      </c>
      <c r="Y444">
        <v>0</v>
      </c>
      <c r="AA444" s="39" t="s">
        <v>42350</v>
      </c>
      <c r="AB444">
        <v>0</v>
      </c>
      <c r="AD444" s="39" t="s">
        <v>42335</v>
      </c>
      <c r="AE444">
        <v>0</v>
      </c>
      <c r="AG444" s="39" t="s">
        <v>42348</v>
      </c>
      <c r="AH444">
        <v>0</v>
      </c>
      <c r="AJ444" s="39" t="s">
        <v>42356</v>
      </c>
      <c r="AK444">
        <v>0</v>
      </c>
      <c r="AM444" s="39" t="s">
        <v>42345</v>
      </c>
      <c r="AN444">
        <v>1</v>
      </c>
      <c r="AP444" s="39" t="s">
        <v>42339</v>
      </c>
      <c r="AQ444">
        <v>1</v>
      </c>
      <c r="AS444" s="39" t="s">
        <v>42346</v>
      </c>
      <c r="AT444">
        <v>1</v>
      </c>
    </row>
    <row r="445" spans="1:46" x14ac:dyDescent="0.3">
      <c r="A445">
        <v>444</v>
      </c>
      <c r="B445" s="1">
        <v>45909.556111111109</v>
      </c>
      <c r="C445" s="1">
        <v>45909.558449074073</v>
      </c>
      <c r="D445" s="39" t="s">
        <v>254</v>
      </c>
      <c r="E445" s="39" t="s">
        <v>255</v>
      </c>
      <c r="F445">
        <v>6</v>
      </c>
      <c r="I445" s="39"/>
      <c r="L445">
        <v>11</v>
      </c>
      <c r="O445">
        <v>11</v>
      </c>
      <c r="R445" s="39" t="s">
        <v>42333</v>
      </c>
      <c r="S445">
        <v>0</v>
      </c>
      <c r="U445" s="39" t="s">
        <v>35628</v>
      </c>
      <c r="V445">
        <v>1</v>
      </c>
      <c r="X445" s="39" t="s">
        <v>42343</v>
      </c>
      <c r="Y445">
        <v>1</v>
      </c>
      <c r="AA445" s="39" t="s">
        <v>42334</v>
      </c>
      <c r="AB445">
        <v>1</v>
      </c>
      <c r="AD445" s="39" t="s">
        <v>42357</v>
      </c>
      <c r="AE445">
        <v>0</v>
      </c>
      <c r="AG445" s="39" t="s">
        <v>42348</v>
      </c>
      <c r="AH445">
        <v>0</v>
      </c>
      <c r="AJ445" s="39" t="s">
        <v>42364</v>
      </c>
      <c r="AK445">
        <v>0</v>
      </c>
      <c r="AM445" s="39" t="s">
        <v>42345</v>
      </c>
      <c r="AN445">
        <v>1</v>
      </c>
      <c r="AP445" s="39" t="s">
        <v>42339</v>
      </c>
      <c r="AQ445">
        <v>1</v>
      </c>
      <c r="AS445" s="39" t="s">
        <v>42346</v>
      </c>
      <c r="AT445">
        <v>1</v>
      </c>
    </row>
    <row r="446" spans="1:46" x14ac:dyDescent="0.3">
      <c r="A446">
        <v>445</v>
      </c>
      <c r="B446" s="1">
        <v>45909.621006944442</v>
      </c>
      <c r="C446" s="1">
        <v>45909.624641203707</v>
      </c>
      <c r="D446" s="39" t="s">
        <v>33838</v>
      </c>
      <c r="E446" s="39" t="s">
        <v>33973</v>
      </c>
      <c r="F446">
        <v>8</v>
      </c>
      <c r="I446" s="39"/>
      <c r="L446">
        <v>14</v>
      </c>
      <c r="O446">
        <v>21</v>
      </c>
      <c r="R446" s="39" t="s">
        <v>42347</v>
      </c>
      <c r="S446">
        <v>0</v>
      </c>
      <c r="U446" s="39" t="s">
        <v>35628</v>
      </c>
      <c r="V446">
        <v>1</v>
      </c>
      <c r="X446" s="39" t="s">
        <v>42343</v>
      </c>
      <c r="Y446">
        <v>1</v>
      </c>
      <c r="AA446" s="39" t="s">
        <v>42334</v>
      </c>
      <c r="AB446">
        <v>1</v>
      </c>
      <c r="AD446" s="39" t="s">
        <v>42344</v>
      </c>
      <c r="AE446">
        <v>1</v>
      </c>
      <c r="AG446" s="39" t="s">
        <v>42336</v>
      </c>
      <c r="AH446">
        <v>1</v>
      </c>
      <c r="AJ446" s="39" t="s">
        <v>42337</v>
      </c>
      <c r="AK446">
        <v>1</v>
      </c>
      <c r="AM446" s="39" t="s">
        <v>42345</v>
      </c>
      <c r="AN446">
        <v>1</v>
      </c>
      <c r="AP446" s="39" t="s">
        <v>42339</v>
      </c>
      <c r="AQ446">
        <v>1</v>
      </c>
      <c r="AS446" s="39" t="s">
        <v>42353</v>
      </c>
      <c r="AT446">
        <v>0</v>
      </c>
    </row>
    <row r="447" spans="1:46" x14ac:dyDescent="0.3">
      <c r="A447">
        <v>446</v>
      </c>
      <c r="B447" s="1">
        <v>45909.889143518521</v>
      </c>
      <c r="C447" s="1">
        <v>45909.891087962962</v>
      </c>
      <c r="D447" s="39" t="s">
        <v>7180</v>
      </c>
      <c r="E447" s="39" t="s">
        <v>7181</v>
      </c>
      <c r="F447">
        <v>8</v>
      </c>
      <c r="I447" s="39"/>
      <c r="L447">
        <v>14</v>
      </c>
      <c r="O447">
        <v>37</v>
      </c>
      <c r="R447" s="39" t="s">
        <v>42347</v>
      </c>
      <c r="S447">
        <v>0</v>
      </c>
      <c r="U447" s="39" t="s">
        <v>35628</v>
      </c>
      <c r="V447">
        <v>1</v>
      </c>
      <c r="X447" s="39" t="s">
        <v>42343</v>
      </c>
      <c r="Y447">
        <v>1</v>
      </c>
      <c r="AA447" s="39" t="s">
        <v>42334</v>
      </c>
      <c r="AB447">
        <v>1</v>
      </c>
      <c r="AD447" s="39" t="s">
        <v>42357</v>
      </c>
      <c r="AE447">
        <v>0</v>
      </c>
      <c r="AG447" s="39" t="s">
        <v>42336</v>
      </c>
      <c r="AH447">
        <v>1</v>
      </c>
      <c r="AJ447" s="39" t="s">
        <v>42337</v>
      </c>
      <c r="AK447">
        <v>1</v>
      </c>
      <c r="AM447" s="39" t="s">
        <v>42345</v>
      </c>
      <c r="AN447">
        <v>1</v>
      </c>
      <c r="AP447" s="39" t="s">
        <v>42339</v>
      </c>
      <c r="AQ447">
        <v>1</v>
      </c>
      <c r="AS447" s="39" t="s">
        <v>42346</v>
      </c>
      <c r="AT447">
        <v>1</v>
      </c>
    </row>
    <row r="448" spans="1:46" x14ac:dyDescent="0.3">
      <c r="A448">
        <v>447</v>
      </c>
      <c r="B448" s="1">
        <v>45910.562997685185</v>
      </c>
      <c r="C448" s="1">
        <v>45910.568206018521</v>
      </c>
      <c r="D448" s="39" t="s">
        <v>1108</v>
      </c>
      <c r="E448" s="39" t="s">
        <v>1109</v>
      </c>
      <c r="F448">
        <v>7</v>
      </c>
      <c r="I448" s="39"/>
      <c r="L448">
        <v>2</v>
      </c>
      <c r="O448">
        <v>7</v>
      </c>
      <c r="R448" s="39" t="s">
        <v>42333</v>
      </c>
      <c r="S448">
        <v>0</v>
      </c>
      <c r="U448" s="39" t="s">
        <v>38984</v>
      </c>
      <c r="V448">
        <v>0</v>
      </c>
      <c r="X448" s="39" t="s">
        <v>19936</v>
      </c>
      <c r="Y448">
        <v>0</v>
      </c>
      <c r="AA448" s="39" t="s">
        <v>42334</v>
      </c>
      <c r="AB448">
        <v>1</v>
      </c>
      <c r="AD448" s="39" t="s">
        <v>42344</v>
      </c>
      <c r="AE448">
        <v>1</v>
      </c>
      <c r="AG448" s="39" t="s">
        <v>42336</v>
      </c>
      <c r="AH448">
        <v>1</v>
      </c>
      <c r="AJ448" s="39" t="s">
        <v>42337</v>
      </c>
      <c r="AK448">
        <v>1</v>
      </c>
      <c r="AM448" s="39" t="s">
        <v>42345</v>
      </c>
      <c r="AN448">
        <v>1</v>
      </c>
      <c r="AP448" s="39" t="s">
        <v>42339</v>
      </c>
      <c r="AQ448">
        <v>1</v>
      </c>
      <c r="AS448" s="39" t="s">
        <v>42346</v>
      </c>
      <c r="AT448">
        <v>1</v>
      </c>
    </row>
    <row r="449" spans="1:46" x14ac:dyDescent="0.3">
      <c r="A449">
        <v>448</v>
      </c>
      <c r="B449" s="1">
        <v>45910.588287037041</v>
      </c>
      <c r="C449" s="1">
        <v>45910.59269675926</v>
      </c>
      <c r="D449" s="39" t="s">
        <v>2045</v>
      </c>
      <c r="E449" s="39" t="s">
        <v>2046</v>
      </c>
      <c r="F449">
        <v>8</v>
      </c>
      <c r="I449" s="39"/>
      <c r="L449">
        <v>4</v>
      </c>
      <c r="O449">
        <v>27</v>
      </c>
      <c r="R449" s="39" t="s">
        <v>42347</v>
      </c>
      <c r="S449">
        <v>0</v>
      </c>
      <c r="U449" s="39" t="s">
        <v>35628</v>
      </c>
      <c r="V449">
        <v>1</v>
      </c>
      <c r="X449" s="39" t="s">
        <v>42343</v>
      </c>
      <c r="Y449">
        <v>1</v>
      </c>
      <c r="AA449" s="39" t="s">
        <v>42334</v>
      </c>
      <c r="AB449">
        <v>1</v>
      </c>
      <c r="AD449" s="39" t="s">
        <v>42344</v>
      </c>
      <c r="AE449">
        <v>1</v>
      </c>
      <c r="AG449" s="39" t="s">
        <v>42336</v>
      </c>
      <c r="AH449">
        <v>1</v>
      </c>
      <c r="AJ449" s="39" t="s">
        <v>42356</v>
      </c>
      <c r="AK449">
        <v>0</v>
      </c>
      <c r="AM449" s="39" t="s">
        <v>42345</v>
      </c>
      <c r="AN449">
        <v>1</v>
      </c>
      <c r="AP449" s="39" t="s">
        <v>42339</v>
      </c>
      <c r="AQ449">
        <v>1</v>
      </c>
      <c r="AS449" s="39" t="s">
        <v>42346</v>
      </c>
      <c r="AT449">
        <v>1</v>
      </c>
    </row>
    <row r="450" spans="1:46" x14ac:dyDescent="0.3">
      <c r="A450">
        <v>449</v>
      </c>
      <c r="B450" s="1">
        <v>45910.588333333333</v>
      </c>
      <c r="C450" s="1">
        <v>45910.59270833333</v>
      </c>
      <c r="D450" s="39" t="s">
        <v>2024</v>
      </c>
      <c r="E450" s="39" t="s">
        <v>2025</v>
      </c>
      <c r="F450">
        <v>8</v>
      </c>
      <c r="I450" s="39"/>
      <c r="L450">
        <v>4</v>
      </c>
      <c r="O450">
        <v>28</v>
      </c>
      <c r="R450" s="39" t="s">
        <v>42347</v>
      </c>
      <c r="S450">
        <v>0</v>
      </c>
      <c r="U450" s="39" t="s">
        <v>35628</v>
      </c>
      <c r="V450">
        <v>1</v>
      </c>
      <c r="X450" s="39" t="s">
        <v>42343</v>
      </c>
      <c r="Y450">
        <v>1</v>
      </c>
      <c r="AA450" s="39" t="s">
        <v>42334</v>
      </c>
      <c r="AB450">
        <v>1</v>
      </c>
      <c r="AD450" s="39" t="s">
        <v>42344</v>
      </c>
      <c r="AE450">
        <v>1</v>
      </c>
      <c r="AG450" s="39" t="s">
        <v>42336</v>
      </c>
      <c r="AH450">
        <v>1</v>
      </c>
      <c r="AJ450" s="39" t="s">
        <v>42356</v>
      </c>
      <c r="AK450">
        <v>0</v>
      </c>
      <c r="AM450" s="39" t="s">
        <v>42345</v>
      </c>
      <c r="AN450">
        <v>1</v>
      </c>
      <c r="AP450" s="39" t="s">
        <v>42339</v>
      </c>
      <c r="AQ450">
        <v>1</v>
      </c>
      <c r="AS450" s="39" t="s">
        <v>42346</v>
      </c>
      <c r="AT450">
        <v>1</v>
      </c>
    </row>
    <row r="451" spans="1:46" x14ac:dyDescent="0.3">
      <c r="A451">
        <v>450</v>
      </c>
      <c r="B451" s="1">
        <v>45910.595729166664</v>
      </c>
      <c r="C451" s="1">
        <v>45910.598587962966</v>
      </c>
      <c r="D451" s="39" t="s">
        <v>1210</v>
      </c>
      <c r="E451" s="39" t="s">
        <v>1211</v>
      </c>
      <c r="F451">
        <v>8</v>
      </c>
      <c r="I451" s="39"/>
      <c r="L451">
        <v>1</v>
      </c>
      <c r="O451">
        <v>23</v>
      </c>
      <c r="R451" s="39" t="s">
        <v>42347</v>
      </c>
      <c r="S451">
        <v>0</v>
      </c>
      <c r="U451" s="39" t="s">
        <v>35628</v>
      </c>
      <c r="V451">
        <v>1</v>
      </c>
      <c r="X451" s="39" t="s">
        <v>42343</v>
      </c>
      <c r="Y451">
        <v>1</v>
      </c>
      <c r="AA451" s="39" t="s">
        <v>42334</v>
      </c>
      <c r="AB451">
        <v>1</v>
      </c>
      <c r="AD451" s="39" t="s">
        <v>42344</v>
      </c>
      <c r="AE451">
        <v>1</v>
      </c>
      <c r="AG451" s="39" t="s">
        <v>42336</v>
      </c>
      <c r="AH451">
        <v>1</v>
      </c>
      <c r="AJ451" s="39" t="s">
        <v>42337</v>
      </c>
      <c r="AK451">
        <v>1</v>
      </c>
      <c r="AM451" s="39" t="s">
        <v>42352</v>
      </c>
      <c r="AN451">
        <v>0</v>
      </c>
      <c r="AP451" s="39" t="s">
        <v>42339</v>
      </c>
      <c r="AQ451">
        <v>1</v>
      </c>
      <c r="AS451" s="39" t="s">
        <v>42346</v>
      </c>
      <c r="AT451">
        <v>1</v>
      </c>
    </row>
    <row r="452" spans="1:46" x14ac:dyDescent="0.3">
      <c r="A452">
        <v>451</v>
      </c>
      <c r="B452" s="1">
        <v>45910.600949074076</v>
      </c>
      <c r="C452" s="1">
        <v>45910.60292824074</v>
      </c>
      <c r="D452" s="39" t="s">
        <v>2033</v>
      </c>
      <c r="E452" s="39" t="s">
        <v>2034</v>
      </c>
      <c r="F452">
        <v>7</v>
      </c>
      <c r="I452" s="39"/>
      <c r="L452">
        <v>4</v>
      </c>
      <c r="O452">
        <v>23</v>
      </c>
      <c r="R452" s="39" t="s">
        <v>42333</v>
      </c>
      <c r="S452">
        <v>0</v>
      </c>
      <c r="U452" s="39" t="s">
        <v>35628</v>
      </c>
      <c r="V452">
        <v>1</v>
      </c>
      <c r="X452" s="39" t="s">
        <v>42343</v>
      </c>
      <c r="Y452">
        <v>1</v>
      </c>
      <c r="AA452" s="39" t="s">
        <v>42350</v>
      </c>
      <c r="AB452">
        <v>0</v>
      </c>
      <c r="AD452" s="39" t="s">
        <v>42344</v>
      </c>
      <c r="AE452">
        <v>1</v>
      </c>
      <c r="AG452" s="39" t="s">
        <v>42336</v>
      </c>
      <c r="AH452">
        <v>1</v>
      </c>
      <c r="AJ452" s="39" t="s">
        <v>42337</v>
      </c>
      <c r="AK452">
        <v>1</v>
      </c>
      <c r="AM452" s="39" t="s">
        <v>42345</v>
      </c>
      <c r="AN452">
        <v>1</v>
      </c>
      <c r="AP452" s="39" t="s">
        <v>42339</v>
      </c>
      <c r="AQ452">
        <v>1</v>
      </c>
      <c r="AS452" s="39" t="s">
        <v>42358</v>
      </c>
      <c r="AT452">
        <v>0</v>
      </c>
    </row>
    <row r="453" spans="1:46" x14ac:dyDescent="0.3">
      <c r="A453">
        <v>452</v>
      </c>
      <c r="B453" s="1">
        <v>45910.60900462963</v>
      </c>
      <c r="C453" s="1">
        <v>45910.613749999997</v>
      </c>
      <c r="D453" s="39" t="s">
        <v>1987</v>
      </c>
      <c r="E453" s="39" t="s">
        <v>1988</v>
      </c>
      <c r="F453">
        <v>5</v>
      </c>
      <c r="I453" s="39"/>
      <c r="L453">
        <v>4</v>
      </c>
      <c r="O453">
        <v>34</v>
      </c>
      <c r="R453" s="39" t="s">
        <v>42347</v>
      </c>
      <c r="S453">
        <v>0</v>
      </c>
      <c r="U453" s="39" t="s">
        <v>42342</v>
      </c>
      <c r="V453">
        <v>0</v>
      </c>
      <c r="X453" s="39" t="s">
        <v>19936</v>
      </c>
      <c r="Y453">
        <v>0</v>
      </c>
      <c r="AA453" s="39" t="s">
        <v>42334</v>
      </c>
      <c r="AB453">
        <v>1</v>
      </c>
      <c r="AD453" s="39" t="s">
        <v>42344</v>
      </c>
      <c r="AE453">
        <v>1</v>
      </c>
      <c r="AG453" s="39" t="s">
        <v>42336</v>
      </c>
      <c r="AH453">
        <v>1</v>
      </c>
      <c r="AJ453" s="39" t="s">
        <v>42337</v>
      </c>
      <c r="AK453">
        <v>1</v>
      </c>
      <c r="AM453" s="39" t="s">
        <v>42345</v>
      </c>
      <c r="AN453">
        <v>1</v>
      </c>
      <c r="AP453" s="39" t="s">
        <v>42360</v>
      </c>
      <c r="AQ453">
        <v>0</v>
      </c>
      <c r="AS453" s="39" t="s">
        <v>42358</v>
      </c>
      <c r="AT453">
        <v>0</v>
      </c>
    </row>
    <row r="454" spans="1:46" x14ac:dyDescent="0.3">
      <c r="A454">
        <v>453</v>
      </c>
      <c r="B454" s="1">
        <v>45910.620694444442</v>
      </c>
      <c r="C454" s="1">
        <v>45910.622418981482</v>
      </c>
      <c r="D454" s="39" t="s">
        <v>2054</v>
      </c>
      <c r="E454" s="39" t="s">
        <v>2055</v>
      </c>
      <c r="F454">
        <v>5</v>
      </c>
      <c r="I454" s="39"/>
      <c r="L454">
        <v>4</v>
      </c>
      <c r="O454">
        <v>26</v>
      </c>
      <c r="R454" s="39" t="s">
        <v>42347</v>
      </c>
      <c r="S454">
        <v>0</v>
      </c>
      <c r="U454" s="39" t="s">
        <v>42342</v>
      </c>
      <c r="V454">
        <v>0</v>
      </c>
      <c r="X454" s="39" t="s">
        <v>19936</v>
      </c>
      <c r="Y454">
        <v>0</v>
      </c>
      <c r="AA454" s="39" t="s">
        <v>42334</v>
      </c>
      <c r="AB454">
        <v>1</v>
      </c>
      <c r="AD454" s="39" t="s">
        <v>42344</v>
      </c>
      <c r="AE454">
        <v>1</v>
      </c>
      <c r="AG454" s="39" t="s">
        <v>42336</v>
      </c>
      <c r="AH454">
        <v>1</v>
      </c>
      <c r="AJ454" s="39" t="s">
        <v>42337</v>
      </c>
      <c r="AK454">
        <v>1</v>
      </c>
      <c r="AM454" s="39" t="s">
        <v>42345</v>
      </c>
      <c r="AN454">
        <v>1</v>
      </c>
      <c r="AP454" s="39" t="s">
        <v>42360</v>
      </c>
      <c r="AQ454">
        <v>0</v>
      </c>
      <c r="AS454" s="39" t="s">
        <v>42358</v>
      </c>
      <c r="AT454">
        <v>0</v>
      </c>
    </row>
    <row r="455" spans="1:46" x14ac:dyDescent="0.3">
      <c r="A455">
        <v>454</v>
      </c>
      <c r="B455" s="1">
        <v>45910.622928240744</v>
      </c>
      <c r="C455" s="1">
        <v>45910.624675925923</v>
      </c>
      <c r="D455" s="39" t="s">
        <v>2277</v>
      </c>
      <c r="E455" s="39" t="s">
        <v>2278</v>
      </c>
      <c r="F455">
        <v>5</v>
      </c>
      <c r="I455" s="39"/>
      <c r="L455">
        <v>4</v>
      </c>
      <c r="O455">
        <v>32</v>
      </c>
      <c r="R455" s="39" t="s">
        <v>42347</v>
      </c>
      <c r="S455">
        <v>0</v>
      </c>
      <c r="U455" s="39" t="s">
        <v>42342</v>
      </c>
      <c r="V455">
        <v>0</v>
      </c>
      <c r="X455" s="39" t="s">
        <v>19936</v>
      </c>
      <c r="Y455">
        <v>0</v>
      </c>
      <c r="AA455" s="39" t="s">
        <v>42334</v>
      </c>
      <c r="AB455">
        <v>1</v>
      </c>
      <c r="AD455" s="39" t="s">
        <v>42344</v>
      </c>
      <c r="AE455">
        <v>1</v>
      </c>
      <c r="AG455" s="39" t="s">
        <v>42336</v>
      </c>
      <c r="AH455">
        <v>1</v>
      </c>
      <c r="AJ455" s="39" t="s">
        <v>42337</v>
      </c>
      <c r="AK455">
        <v>1</v>
      </c>
      <c r="AM455" s="39" t="s">
        <v>42345</v>
      </c>
      <c r="AN455">
        <v>1</v>
      </c>
      <c r="AP455" s="39" t="s">
        <v>42360</v>
      </c>
      <c r="AQ455">
        <v>0</v>
      </c>
      <c r="AS455" s="39" t="s">
        <v>42358</v>
      </c>
      <c r="AT455">
        <v>0</v>
      </c>
    </row>
    <row r="456" spans="1:46" x14ac:dyDescent="0.3">
      <c r="A456">
        <v>455</v>
      </c>
      <c r="B456" s="1">
        <v>45910.849259259259</v>
      </c>
      <c r="C456" s="1">
        <v>45910.851076388892</v>
      </c>
      <c r="D456" s="39" t="s">
        <v>1038</v>
      </c>
      <c r="E456" s="39" t="s">
        <v>1039</v>
      </c>
      <c r="F456">
        <v>8</v>
      </c>
      <c r="I456" s="39"/>
      <c r="L456">
        <v>2</v>
      </c>
      <c r="O456">
        <v>22</v>
      </c>
      <c r="R456" s="39" t="s">
        <v>42347</v>
      </c>
      <c r="S456">
        <v>0</v>
      </c>
      <c r="U456" s="39" t="s">
        <v>35628</v>
      </c>
      <c r="V456">
        <v>1</v>
      </c>
      <c r="X456" s="39" t="s">
        <v>42343</v>
      </c>
      <c r="Y456">
        <v>1</v>
      </c>
      <c r="AA456" s="39" t="s">
        <v>42334</v>
      </c>
      <c r="AB456">
        <v>1</v>
      </c>
      <c r="AD456" s="39" t="s">
        <v>42344</v>
      </c>
      <c r="AE456">
        <v>1</v>
      </c>
      <c r="AG456" s="39" t="s">
        <v>42336</v>
      </c>
      <c r="AH456">
        <v>1</v>
      </c>
      <c r="AJ456" s="39" t="s">
        <v>42337</v>
      </c>
      <c r="AK456">
        <v>1</v>
      </c>
      <c r="AM456" s="39" t="s">
        <v>42345</v>
      </c>
      <c r="AN456">
        <v>1</v>
      </c>
      <c r="AP456" s="39" t="s">
        <v>42339</v>
      </c>
      <c r="AQ456">
        <v>1</v>
      </c>
      <c r="AS456" s="39" t="s">
        <v>42358</v>
      </c>
      <c r="AT456">
        <v>0</v>
      </c>
    </row>
    <row r="457" spans="1:46" x14ac:dyDescent="0.3">
      <c r="A457">
        <v>456</v>
      </c>
      <c r="B457" s="1">
        <v>45910.868472222224</v>
      </c>
      <c r="C457" s="1">
        <v>45910.869791666664</v>
      </c>
      <c r="D457" s="39" t="s">
        <v>1026</v>
      </c>
      <c r="E457" s="39" t="s">
        <v>1027</v>
      </c>
      <c r="F457">
        <v>8</v>
      </c>
      <c r="I457" s="39"/>
      <c r="L457">
        <v>2</v>
      </c>
      <c r="O457">
        <v>24</v>
      </c>
      <c r="R457" s="39" t="s">
        <v>42347</v>
      </c>
      <c r="S457">
        <v>0</v>
      </c>
      <c r="U457" s="39" t="s">
        <v>35628</v>
      </c>
      <c r="V457">
        <v>1</v>
      </c>
      <c r="X457" s="39" t="s">
        <v>42343</v>
      </c>
      <c r="Y457">
        <v>1</v>
      </c>
      <c r="AA457" s="39" t="s">
        <v>42334</v>
      </c>
      <c r="AB457">
        <v>1</v>
      </c>
      <c r="AD457" s="39" t="s">
        <v>42344</v>
      </c>
      <c r="AE457">
        <v>1</v>
      </c>
      <c r="AG457" s="39" t="s">
        <v>42336</v>
      </c>
      <c r="AH457">
        <v>1</v>
      </c>
      <c r="AJ457" s="39" t="s">
        <v>42337</v>
      </c>
      <c r="AK457">
        <v>1</v>
      </c>
      <c r="AM457" s="39" t="s">
        <v>42345</v>
      </c>
      <c r="AN457">
        <v>1</v>
      </c>
      <c r="AP457" s="39" t="s">
        <v>42339</v>
      </c>
      <c r="AQ457">
        <v>1</v>
      </c>
      <c r="AS457" s="39" t="s">
        <v>42358</v>
      </c>
      <c r="AT457">
        <v>0</v>
      </c>
    </row>
    <row r="458" spans="1:46" x14ac:dyDescent="0.3">
      <c r="A458">
        <v>457</v>
      </c>
      <c r="B458" s="1">
        <v>45910.879050925927</v>
      </c>
      <c r="C458" s="1">
        <v>45910.884386574071</v>
      </c>
      <c r="D458" s="39" t="s">
        <v>998</v>
      </c>
      <c r="E458" s="39" t="s">
        <v>999</v>
      </c>
      <c r="F458">
        <v>7</v>
      </c>
      <c r="I458" s="39"/>
      <c r="L458">
        <v>2</v>
      </c>
      <c r="O458">
        <v>11</v>
      </c>
      <c r="R458" s="39" t="s">
        <v>42354</v>
      </c>
      <c r="S458">
        <v>0</v>
      </c>
      <c r="U458" s="39" t="s">
        <v>38984</v>
      </c>
      <c r="V458">
        <v>0</v>
      </c>
      <c r="X458" s="39" t="s">
        <v>42343</v>
      </c>
      <c r="Y458">
        <v>1</v>
      </c>
      <c r="AA458" s="39" t="s">
        <v>42350</v>
      </c>
      <c r="AB458">
        <v>0</v>
      </c>
      <c r="AD458" s="39" t="s">
        <v>42344</v>
      </c>
      <c r="AE458">
        <v>1</v>
      </c>
      <c r="AG458" s="39" t="s">
        <v>42336</v>
      </c>
      <c r="AH458">
        <v>1</v>
      </c>
      <c r="AJ458" s="39" t="s">
        <v>42337</v>
      </c>
      <c r="AK458">
        <v>1</v>
      </c>
      <c r="AM458" s="39" t="s">
        <v>42345</v>
      </c>
      <c r="AN458">
        <v>1</v>
      </c>
      <c r="AP458" s="39" t="s">
        <v>42339</v>
      </c>
      <c r="AQ458">
        <v>1</v>
      </c>
      <c r="AS458" s="39" t="s">
        <v>42346</v>
      </c>
      <c r="AT458">
        <v>1</v>
      </c>
    </row>
    <row r="459" spans="1:46" x14ac:dyDescent="0.3">
      <c r="A459">
        <v>458</v>
      </c>
      <c r="B459" s="1">
        <v>45910.963530092595</v>
      </c>
      <c r="C459" s="1">
        <v>45910.966932870368</v>
      </c>
      <c r="D459" s="39" t="s">
        <v>1976</v>
      </c>
      <c r="E459" s="39" t="s">
        <v>1977</v>
      </c>
      <c r="F459">
        <v>8</v>
      </c>
      <c r="I459" s="39"/>
      <c r="L459">
        <v>4</v>
      </c>
      <c r="O459">
        <v>33</v>
      </c>
      <c r="R459" s="39" t="s">
        <v>42354</v>
      </c>
      <c r="S459">
        <v>0</v>
      </c>
      <c r="U459" s="39" t="s">
        <v>35628</v>
      </c>
      <c r="V459">
        <v>1</v>
      </c>
      <c r="X459" s="39" t="s">
        <v>42343</v>
      </c>
      <c r="Y459">
        <v>1</v>
      </c>
      <c r="AA459" s="39" t="s">
        <v>42334</v>
      </c>
      <c r="AB459">
        <v>1</v>
      </c>
      <c r="AD459" s="39" t="s">
        <v>42344</v>
      </c>
      <c r="AE459">
        <v>1</v>
      </c>
      <c r="AG459" s="39" t="s">
        <v>42336</v>
      </c>
      <c r="AH459">
        <v>1</v>
      </c>
      <c r="AJ459" s="39" t="s">
        <v>42337</v>
      </c>
      <c r="AK459">
        <v>1</v>
      </c>
      <c r="AM459" s="39" t="s">
        <v>42352</v>
      </c>
      <c r="AN459">
        <v>0</v>
      </c>
      <c r="AP459" s="39" t="s">
        <v>42339</v>
      </c>
      <c r="AQ459">
        <v>1</v>
      </c>
      <c r="AS459" s="39" t="s">
        <v>42346</v>
      </c>
      <c r="AT459">
        <v>1</v>
      </c>
    </row>
    <row r="460" spans="1:46" x14ac:dyDescent="0.3">
      <c r="A460">
        <v>459</v>
      </c>
      <c r="B460" s="1">
        <v>45910.96638888889</v>
      </c>
      <c r="C460" s="1">
        <v>45910.969942129632</v>
      </c>
      <c r="D460" s="39" t="s">
        <v>895</v>
      </c>
      <c r="E460" s="39" t="s">
        <v>896</v>
      </c>
      <c r="F460">
        <v>8</v>
      </c>
      <c r="I460" s="39"/>
      <c r="L460">
        <v>2</v>
      </c>
      <c r="O460">
        <v>23</v>
      </c>
      <c r="R460" s="39" t="s">
        <v>42347</v>
      </c>
      <c r="S460">
        <v>0</v>
      </c>
      <c r="U460" s="39" t="s">
        <v>35628</v>
      </c>
      <c r="V460">
        <v>1</v>
      </c>
      <c r="X460" s="39" t="s">
        <v>42343</v>
      </c>
      <c r="Y460">
        <v>1</v>
      </c>
      <c r="AA460" s="39" t="s">
        <v>42350</v>
      </c>
      <c r="AB460">
        <v>0</v>
      </c>
      <c r="AD460" s="39" t="s">
        <v>42344</v>
      </c>
      <c r="AE460">
        <v>1</v>
      </c>
      <c r="AG460" s="39" t="s">
        <v>42336</v>
      </c>
      <c r="AH460">
        <v>1</v>
      </c>
      <c r="AJ460" s="39" t="s">
        <v>42337</v>
      </c>
      <c r="AK460">
        <v>1</v>
      </c>
      <c r="AM460" s="39" t="s">
        <v>42345</v>
      </c>
      <c r="AN460">
        <v>1</v>
      </c>
      <c r="AP460" s="39" t="s">
        <v>42339</v>
      </c>
      <c r="AQ460">
        <v>1</v>
      </c>
      <c r="AS460" s="39" t="s">
        <v>42346</v>
      </c>
      <c r="AT460">
        <v>1</v>
      </c>
    </row>
    <row r="461" spans="1:46" x14ac:dyDescent="0.3">
      <c r="A461">
        <v>460</v>
      </c>
      <c r="B461" s="1">
        <v>45911.288414351853</v>
      </c>
      <c r="C461" s="1">
        <v>45911.295555555553</v>
      </c>
      <c r="D461" s="39" t="s">
        <v>450</v>
      </c>
      <c r="E461" s="39" t="s">
        <v>451</v>
      </c>
      <c r="F461">
        <v>7</v>
      </c>
      <c r="I461" s="39"/>
      <c r="L461">
        <v>11</v>
      </c>
      <c r="O461">
        <v>24</v>
      </c>
      <c r="R461" s="39" t="s">
        <v>42354</v>
      </c>
      <c r="S461">
        <v>0</v>
      </c>
      <c r="U461" s="39" t="s">
        <v>35628</v>
      </c>
      <c r="V461">
        <v>1</v>
      </c>
      <c r="X461" s="39" t="s">
        <v>42343</v>
      </c>
      <c r="Y461">
        <v>1</v>
      </c>
      <c r="AA461" s="39" t="s">
        <v>42334</v>
      </c>
      <c r="AB461">
        <v>1</v>
      </c>
      <c r="AD461" s="39" t="s">
        <v>42344</v>
      </c>
      <c r="AE461">
        <v>1</v>
      </c>
      <c r="AG461" s="39" t="s">
        <v>42368</v>
      </c>
      <c r="AH461">
        <v>0</v>
      </c>
      <c r="AJ461" s="39" t="s">
        <v>42337</v>
      </c>
      <c r="AK461">
        <v>1</v>
      </c>
      <c r="AM461" s="39" t="s">
        <v>42345</v>
      </c>
      <c r="AN461">
        <v>1</v>
      </c>
      <c r="AP461" s="39" t="s">
        <v>42339</v>
      </c>
      <c r="AQ461">
        <v>1</v>
      </c>
      <c r="AS461" s="39" t="s">
        <v>42358</v>
      </c>
      <c r="AT461">
        <v>0</v>
      </c>
    </row>
    <row r="462" spans="1:46" x14ac:dyDescent="0.3">
      <c r="A462">
        <v>461</v>
      </c>
      <c r="B462" s="1">
        <v>45911.350254629629</v>
      </c>
      <c r="C462" s="1">
        <v>45911.350937499999</v>
      </c>
      <c r="D462" s="39" t="s">
        <v>937</v>
      </c>
      <c r="E462" s="39" t="s">
        <v>938</v>
      </c>
      <c r="F462">
        <v>8</v>
      </c>
      <c r="I462" s="39"/>
      <c r="L462">
        <v>2</v>
      </c>
      <c r="O462">
        <v>23</v>
      </c>
      <c r="R462" s="39" t="s">
        <v>42347</v>
      </c>
      <c r="S462">
        <v>0</v>
      </c>
      <c r="U462" s="39" t="s">
        <v>35628</v>
      </c>
      <c r="V462">
        <v>1</v>
      </c>
      <c r="X462" s="39" t="s">
        <v>42343</v>
      </c>
      <c r="Y462">
        <v>1</v>
      </c>
      <c r="AA462" s="39" t="s">
        <v>42350</v>
      </c>
      <c r="AB462">
        <v>0</v>
      </c>
      <c r="AD462" s="39" t="s">
        <v>42344</v>
      </c>
      <c r="AE462">
        <v>1</v>
      </c>
      <c r="AG462" s="39" t="s">
        <v>42336</v>
      </c>
      <c r="AH462">
        <v>1</v>
      </c>
      <c r="AJ462" s="39" t="s">
        <v>42337</v>
      </c>
      <c r="AK462">
        <v>1</v>
      </c>
      <c r="AM462" s="39" t="s">
        <v>42345</v>
      </c>
      <c r="AN462">
        <v>1</v>
      </c>
      <c r="AP462" s="39" t="s">
        <v>42339</v>
      </c>
      <c r="AQ462">
        <v>1</v>
      </c>
      <c r="AS462" s="39" t="s">
        <v>42346</v>
      </c>
      <c r="AT462">
        <v>1</v>
      </c>
    </row>
    <row r="463" spans="1:46" x14ac:dyDescent="0.3">
      <c r="A463">
        <v>462</v>
      </c>
      <c r="B463" s="1">
        <v>45911.407986111109</v>
      </c>
      <c r="C463" s="1">
        <v>45911.412407407406</v>
      </c>
      <c r="D463" s="39" t="s">
        <v>2182</v>
      </c>
      <c r="E463" s="39" t="s">
        <v>2183</v>
      </c>
      <c r="F463">
        <v>6</v>
      </c>
      <c r="I463" s="39"/>
      <c r="L463">
        <v>4</v>
      </c>
      <c r="O463">
        <v>16</v>
      </c>
      <c r="R463" s="39" t="s">
        <v>42347</v>
      </c>
      <c r="S463">
        <v>0</v>
      </c>
      <c r="U463" s="39" t="s">
        <v>38984</v>
      </c>
      <c r="V463">
        <v>0</v>
      </c>
      <c r="X463" s="39" t="s">
        <v>35628</v>
      </c>
      <c r="Y463">
        <v>0</v>
      </c>
      <c r="AA463" s="39" t="s">
        <v>42350</v>
      </c>
      <c r="AB463">
        <v>0</v>
      </c>
      <c r="AD463" s="39" t="s">
        <v>42344</v>
      </c>
      <c r="AE463">
        <v>1</v>
      </c>
      <c r="AG463" s="39" t="s">
        <v>42336</v>
      </c>
      <c r="AH463">
        <v>1</v>
      </c>
      <c r="AJ463" s="39" t="s">
        <v>42337</v>
      </c>
      <c r="AK463">
        <v>1</v>
      </c>
      <c r="AM463" s="39" t="s">
        <v>42345</v>
      </c>
      <c r="AN463">
        <v>1</v>
      </c>
      <c r="AP463" s="39" t="s">
        <v>42339</v>
      </c>
      <c r="AQ463">
        <v>1</v>
      </c>
      <c r="AS463" s="39" t="s">
        <v>42346</v>
      </c>
      <c r="AT463">
        <v>1</v>
      </c>
    </row>
    <row r="464" spans="1:46" x14ac:dyDescent="0.3">
      <c r="A464">
        <v>463</v>
      </c>
      <c r="B464" s="1">
        <v>45911.430879629632</v>
      </c>
      <c r="C464" s="1">
        <v>45911.434976851851</v>
      </c>
      <c r="D464" s="39" t="s">
        <v>970</v>
      </c>
      <c r="E464" s="39" t="s">
        <v>971</v>
      </c>
      <c r="F464">
        <v>9</v>
      </c>
      <c r="I464" s="39"/>
      <c r="L464">
        <v>2</v>
      </c>
      <c r="O464">
        <v>3</v>
      </c>
      <c r="R464" s="39" t="s">
        <v>42354</v>
      </c>
      <c r="S464">
        <v>0</v>
      </c>
      <c r="U464" s="39" t="s">
        <v>35628</v>
      </c>
      <c r="V464">
        <v>1</v>
      </c>
      <c r="X464" s="39" t="s">
        <v>42343</v>
      </c>
      <c r="Y464">
        <v>1</v>
      </c>
      <c r="AA464" s="39" t="s">
        <v>42334</v>
      </c>
      <c r="AB464">
        <v>1</v>
      </c>
      <c r="AD464" s="39" t="s">
        <v>42344</v>
      </c>
      <c r="AE464">
        <v>1</v>
      </c>
      <c r="AG464" s="39" t="s">
        <v>42336</v>
      </c>
      <c r="AH464">
        <v>1</v>
      </c>
      <c r="AJ464" s="39" t="s">
        <v>42337</v>
      </c>
      <c r="AK464">
        <v>1</v>
      </c>
      <c r="AM464" s="39" t="s">
        <v>42345</v>
      </c>
      <c r="AN464">
        <v>1</v>
      </c>
      <c r="AP464" s="39" t="s">
        <v>42339</v>
      </c>
      <c r="AQ464">
        <v>1</v>
      </c>
      <c r="AS464" s="39" t="s">
        <v>42346</v>
      </c>
      <c r="AT464">
        <v>1</v>
      </c>
    </row>
    <row r="465" spans="1:46" x14ac:dyDescent="0.3">
      <c r="A465">
        <v>464</v>
      </c>
      <c r="B465" s="1">
        <v>45911.446238425924</v>
      </c>
      <c r="C465" s="1">
        <v>45911.451863425929</v>
      </c>
      <c r="D465" s="39" t="s">
        <v>1148</v>
      </c>
      <c r="E465" s="39" t="s">
        <v>1149</v>
      </c>
      <c r="F465">
        <v>9</v>
      </c>
      <c r="I465" s="39"/>
      <c r="L465">
        <v>2</v>
      </c>
      <c r="O465">
        <v>4</v>
      </c>
      <c r="R465" s="39" t="s">
        <v>42354</v>
      </c>
      <c r="S465">
        <v>0</v>
      </c>
      <c r="U465" s="39" t="s">
        <v>35628</v>
      </c>
      <c r="V465">
        <v>1</v>
      </c>
      <c r="X465" s="39" t="s">
        <v>42343</v>
      </c>
      <c r="Y465">
        <v>1</v>
      </c>
      <c r="AA465" s="39" t="s">
        <v>42334</v>
      </c>
      <c r="AB465">
        <v>1</v>
      </c>
      <c r="AD465" s="39" t="s">
        <v>42344</v>
      </c>
      <c r="AE465">
        <v>1</v>
      </c>
      <c r="AG465" s="39" t="s">
        <v>42336</v>
      </c>
      <c r="AH465">
        <v>1</v>
      </c>
      <c r="AJ465" s="39" t="s">
        <v>42337</v>
      </c>
      <c r="AK465">
        <v>1</v>
      </c>
      <c r="AM465" s="39" t="s">
        <v>42345</v>
      </c>
      <c r="AN465">
        <v>1</v>
      </c>
      <c r="AP465" s="39" t="s">
        <v>42339</v>
      </c>
      <c r="AQ465">
        <v>1</v>
      </c>
      <c r="AS465" s="39" t="s">
        <v>42346</v>
      </c>
      <c r="AT465">
        <v>1</v>
      </c>
    </row>
    <row r="466" spans="1:46" x14ac:dyDescent="0.3">
      <c r="A466">
        <v>465</v>
      </c>
      <c r="B466" s="1">
        <v>45911.475983796299</v>
      </c>
      <c r="C466" s="1">
        <v>45911.477708333332</v>
      </c>
      <c r="D466" s="39" t="s">
        <v>2271</v>
      </c>
      <c r="E466" s="39" t="s">
        <v>2272</v>
      </c>
      <c r="F466">
        <v>6</v>
      </c>
      <c r="I466" s="39"/>
      <c r="L466">
        <v>4</v>
      </c>
      <c r="O466">
        <v>12</v>
      </c>
      <c r="R466" s="39" t="s">
        <v>42333</v>
      </c>
      <c r="S466">
        <v>0</v>
      </c>
      <c r="U466" s="39" t="s">
        <v>35628</v>
      </c>
      <c r="V466">
        <v>1</v>
      </c>
      <c r="X466" s="39" t="s">
        <v>42343</v>
      </c>
      <c r="Y466">
        <v>1</v>
      </c>
      <c r="AA466" s="39" t="s">
        <v>42350</v>
      </c>
      <c r="AB466">
        <v>0</v>
      </c>
      <c r="AD466" s="39" t="s">
        <v>42344</v>
      </c>
      <c r="AE466">
        <v>1</v>
      </c>
      <c r="AG466" s="39" t="s">
        <v>42348</v>
      </c>
      <c r="AH466">
        <v>0</v>
      </c>
      <c r="AJ466" s="39" t="s">
        <v>42337</v>
      </c>
      <c r="AK466">
        <v>1</v>
      </c>
      <c r="AM466" s="39" t="s">
        <v>42345</v>
      </c>
      <c r="AN466">
        <v>1</v>
      </c>
      <c r="AP466" s="39" t="s">
        <v>42339</v>
      </c>
      <c r="AQ466">
        <v>1</v>
      </c>
      <c r="AS466" s="39" t="s">
        <v>42358</v>
      </c>
      <c r="AT466">
        <v>0</v>
      </c>
    </row>
    <row r="467" spans="1:46" x14ac:dyDescent="0.3">
      <c r="A467">
        <v>466</v>
      </c>
      <c r="B467" s="1">
        <v>45911.473553240743</v>
      </c>
      <c r="C467" s="1">
        <v>45911.478298611109</v>
      </c>
      <c r="D467" s="39" t="s">
        <v>885</v>
      </c>
      <c r="E467" s="39" t="s">
        <v>886</v>
      </c>
      <c r="F467">
        <v>7</v>
      </c>
      <c r="I467" s="39"/>
      <c r="L467">
        <v>2</v>
      </c>
      <c r="O467">
        <v>16</v>
      </c>
      <c r="R467" s="39" t="s">
        <v>42333</v>
      </c>
      <c r="S467">
        <v>0</v>
      </c>
      <c r="U467" s="39" t="s">
        <v>38984</v>
      </c>
      <c r="V467">
        <v>0</v>
      </c>
      <c r="X467" s="39" t="s">
        <v>19936</v>
      </c>
      <c r="Y467">
        <v>0</v>
      </c>
      <c r="AA467" s="39" t="s">
        <v>42334</v>
      </c>
      <c r="AB467">
        <v>1</v>
      </c>
      <c r="AD467" s="39" t="s">
        <v>42344</v>
      </c>
      <c r="AE467">
        <v>1</v>
      </c>
      <c r="AG467" s="39" t="s">
        <v>42336</v>
      </c>
      <c r="AH467">
        <v>1</v>
      </c>
      <c r="AJ467" s="39" t="s">
        <v>42337</v>
      </c>
      <c r="AK467">
        <v>1</v>
      </c>
      <c r="AM467" s="39" t="s">
        <v>42345</v>
      </c>
      <c r="AN467">
        <v>1</v>
      </c>
      <c r="AP467" s="39" t="s">
        <v>42339</v>
      </c>
      <c r="AQ467">
        <v>1</v>
      </c>
      <c r="AS467" s="39" t="s">
        <v>42346</v>
      </c>
      <c r="AT467">
        <v>1</v>
      </c>
    </row>
    <row r="468" spans="1:46" x14ac:dyDescent="0.3">
      <c r="A468">
        <v>467</v>
      </c>
      <c r="B468" s="1">
        <v>45911.475798611114</v>
      </c>
      <c r="C468" s="1">
        <v>45911.480370370373</v>
      </c>
      <c r="D468" s="39" t="s">
        <v>2154</v>
      </c>
      <c r="E468" s="39" t="s">
        <v>2155</v>
      </c>
      <c r="F468">
        <v>8</v>
      </c>
      <c r="I468" s="39"/>
      <c r="L468">
        <v>4</v>
      </c>
      <c r="O468">
        <v>29</v>
      </c>
      <c r="R468" s="39" t="s">
        <v>42347</v>
      </c>
      <c r="S468">
        <v>0</v>
      </c>
      <c r="U468" s="39" t="s">
        <v>35628</v>
      </c>
      <c r="V468">
        <v>1</v>
      </c>
      <c r="X468" s="39" t="s">
        <v>42343</v>
      </c>
      <c r="Y468">
        <v>1</v>
      </c>
      <c r="AA468" s="39" t="s">
        <v>42334</v>
      </c>
      <c r="AB468">
        <v>1</v>
      </c>
      <c r="AD468" s="39" t="s">
        <v>42344</v>
      </c>
      <c r="AE468">
        <v>1</v>
      </c>
      <c r="AG468" s="39" t="s">
        <v>42336</v>
      </c>
      <c r="AH468">
        <v>1</v>
      </c>
      <c r="AJ468" s="39" t="s">
        <v>42337</v>
      </c>
      <c r="AK468">
        <v>1</v>
      </c>
      <c r="AM468" s="39" t="s">
        <v>42345</v>
      </c>
      <c r="AN468">
        <v>1</v>
      </c>
      <c r="AP468" s="39" t="s">
        <v>42339</v>
      </c>
      <c r="AQ468">
        <v>1</v>
      </c>
      <c r="AS468" s="39" t="s">
        <v>42358</v>
      </c>
      <c r="AT468">
        <v>0</v>
      </c>
    </row>
    <row r="469" spans="1:46" x14ac:dyDescent="0.3">
      <c r="A469">
        <v>468</v>
      </c>
      <c r="B469" s="1">
        <v>45911.490300925929</v>
      </c>
      <c r="C469" s="1">
        <v>45911.49486111111</v>
      </c>
      <c r="D469" s="39" t="s">
        <v>2013</v>
      </c>
      <c r="E469" s="39" t="s">
        <v>2014</v>
      </c>
      <c r="F469">
        <v>6</v>
      </c>
      <c r="I469" s="39"/>
      <c r="L469">
        <v>4</v>
      </c>
      <c r="O469">
        <v>20</v>
      </c>
      <c r="R469" s="39" t="s">
        <v>42333</v>
      </c>
      <c r="S469">
        <v>0</v>
      </c>
      <c r="U469" s="39" t="s">
        <v>35628</v>
      </c>
      <c r="V469">
        <v>1</v>
      </c>
      <c r="X469" s="39" t="s">
        <v>19936</v>
      </c>
      <c r="Y469">
        <v>0</v>
      </c>
      <c r="AA469" s="39" t="s">
        <v>42350</v>
      </c>
      <c r="AB469">
        <v>0</v>
      </c>
      <c r="AD469" s="39" t="s">
        <v>42344</v>
      </c>
      <c r="AE469">
        <v>1</v>
      </c>
      <c r="AG469" s="39" t="s">
        <v>42336</v>
      </c>
      <c r="AH469">
        <v>1</v>
      </c>
      <c r="AJ469" s="39" t="s">
        <v>42337</v>
      </c>
      <c r="AK469">
        <v>1</v>
      </c>
      <c r="AM469" s="39" t="s">
        <v>42345</v>
      </c>
      <c r="AN469">
        <v>1</v>
      </c>
      <c r="AP469" s="39" t="s">
        <v>42360</v>
      </c>
      <c r="AQ469">
        <v>0</v>
      </c>
      <c r="AS469" s="39" t="s">
        <v>42346</v>
      </c>
      <c r="AT469">
        <v>1</v>
      </c>
    </row>
    <row r="470" spans="1:46" x14ac:dyDescent="0.3">
      <c r="A470">
        <v>469</v>
      </c>
      <c r="B470" s="1">
        <v>45911.497442129628</v>
      </c>
      <c r="C470" s="1">
        <v>45911.500231481485</v>
      </c>
      <c r="D470" s="39" t="s">
        <v>928</v>
      </c>
      <c r="E470" s="39" t="s">
        <v>929</v>
      </c>
      <c r="F470">
        <v>8</v>
      </c>
      <c r="I470" s="39"/>
      <c r="L470">
        <v>2</v>
      </c>
      <c r="O470">
        <v>31</v>
      </c>
      <c r="R470" s="39" t="s">
        <v>42347</v>
      </c>
      <c r="S470">
        <v>0</v>
      </c>
      <c r="U470" s="39" t="s">
        <v>35628</v>
      </c>
      <c r="V470">
        <v>1</v>
      </c>
      <c r="X470" s="39" t="s">
        <v>42343</v>
      </c>
      <c r="Y470">
        <v>1</v>
      </c>
      <c r="AA470" s="39" t="s">
        <v>42334</v>
      </c>
      <c r="AB470">
        <v>1</v>
      </c>
      <c r="AD470" s="39" t="s">
        <v>42344</v>
      </c>
      <c r="AE470">
        <v>1</v>
      </c>
      <c r="AG470" s="39" t="s">
        <v>42336</v>
      </c>
      <c r="AH470">
        <v>1</v>
      </c>
      <c r="AJ470" s="39" t="s">
        <v>42337</v>
      </c>
      <c r="AK470">
        <v>1</v>
      </c>
      <c r="AM470" s="39" t="s">
        <v>42345</v>
      </c>
      <c r="AN470">
        <v>1</v>
      </c>
      <c r="AP470" s="39" t="s">
        <v>42339</v>
      </c>
      <c r="AQ470">
        <v>1</v>
      </c>
      <c r="AS470" s="39" t="s">
        <v>42358</v>
      </c>
      <c r="AT470">
        <v>0</v>
      </c>
    </row>
    <row r="471" spans="1:46" x14ac:dyDescent="0.3">
      <c r="A471">
        <v>470</v>
      </c>
      <c r="B471" s="1">
        <v>45911.51284722222</v>
      </c>
      <c r="C471" s="1">
        <v>45911.515092592592</v>
      </c>
      <c r="D471" s="39" t="s">
        <v>2065</v>
      </c>
      <c r="E471" s="39" t="s">
        <v>2066</v>
      </c>
      <c r="F471">
        <v>7</v>
      </c>
      <c r="I471" s="39"/>
      <c r="L471">
        <v>4</v>
      </c>
      <c r="O471">
        <v>25</v>
      </c>
      <c r="R471" s="39" t="s">
        <v>42333</v>
      </c>
      <c r="S471">
        <v>0</v>
      </c>
      <c r="U471" s="39" t="s">
        <v>35628</v>
      </c>
      <c r="V471">
        <v>1</v>
      </c>
      <c r="X471" s="39" t="s">
        <v>42343</v>
      </c>
      <c r="Y471">
        <v>1</v>
      </c>
      <c r="AA471" s="39" t="s">
        <v>42350</v>
      </c>
      <c r="AB471">
        <v>0</v>
      </c>
      <c r="AD471" s="39" t="s">
        <v>42344</v>
      </c>
      <c r="AE471">
        <v>1</v>
      </c>
      <c r="AG471" s="39" t="s">
        <v>42336</v>
      </c>
      <c r="AH471">
        <v>1</v>
      </c>
      <c r="AJ471" s="39" t="s">
        <v>42337</v>
      </c>
      <c r="AK471">
        <v>1</v>
      </c>
      <c r="AM471" s="39" t="s">
        <v>42345</v>
      </c>
      <c r="AN471">
        <v>1</v>
      </c>
      <c r="AP471" s="39" t="s">
        <v>42339</v>
      </c>
      <c r="AQ471">
        <v>1</v>
      </c>
      <c r="AS471" s="39" t="s">
        <v>42358</v>
      </c>
      <c r="AT471">
        <v>0</v>
      </c>
    </row>
    <row r="472" spans="1:46" x14ac:dyDescent="0.3">
      <c r="A472">
        <v>471</v>
      </c>
      <c r="B472" s="1">
        <v>45911.512083333335</v>
      </c>
      <c r="C472" s="1">
        <v>45911.516863425924</v>
      </c>
      <c r="D472" s="39" t="s">
        <v>2098</v>
      </c>
      <c r="E472" s="39" t="s">
        <v>2099</v>
      </c>
      <c r="F472">
        <v>7</v>
      </c>
      <c r="I472" s="39"/>
      <c r="L472">
        <v>4</v>
      </c>
      <c r="O472">
        <v>30</v>
      </c>
      <c r="R472" s="39" t="s">
        <v>42333</v>
      </c>
      <c r="S472">
        <v>0</v>
      </c>
      <c r="U472" s="39" t="s">
        <v>35628</v>
      </c>
      <c r="V472">
        <v>1</v>
      </c>
      <c r="X472" s="39" t="s">
        <v>42343</v>
      </c>
      <c r="Y472">
        <v>1</v>
      </c>
      <c r="AA472" s="39" t="s">
        <v>42350</v>
      </c>
      <c r="AB472">
        <v>0</v>
      </c>
      <c r="AD472" s="39" t="s">
        <v>42344</v>
      </c>
      <c r="AE472">
        <v>1</v>
      </c>
      <c r="AG472" s="39" t="s">
        <v>42336</v>
      </c>
      <c r="AH472">
        <v>1</v>
      </c>
      <c r="AJ472" s="39" t="s">
        <v>42337</v>
      </c>
      <c r="AK472">
        <v>1</v>
      </c>
      <c r="AM472" s="39" t="s">
        <v>42345</v>
      </c>
      <c r="AN472">
        <v>1</v>
      </c>
      <c r="AP472" s="39" t="s">
        <v>42339</v>
      </c>
      <c r="AQ472">
        <v>1</v>
      </c>
      <c r="AS472" s="39" t="s">
        <v>42358</v>
      </c>
      <c r="AT472">
        <v>0</v>
      </c>
    </row>
    <row r="473" spans="1:46" x14ac:dyDescent="0.3">
      <c r="A473">
        <v>472</v>
      </c>
      <c r="B473" s="1">
        <v>45911.518773148149</v>
      </c>
      <c r="C473" s="1">
        <v>45911.520972222221</v>
      </c>
      <c r="D473" s="39" t="s">
        <v>2164</v>
      </c>
      <c r="E473" s="39" t="s">
        <v>2165</v>
      </c>
      <c r="F473">
        <v>7</v>
      </c>
      <c r="I473" s="39"/>
      <c r="L473">
        <v>4</v>
      </c>
      <c r="O473">
        <v>7</v>
      </c>
      <c r="R473" s="39" t="s">
        <v>42333</v>
      </c>
      <c r="S473">
        <v>0</v>
      </c>
      <c r="U473" s="39" t="s">
        <v>35628</v>
      </c>
      <c r="V473">
        <v>1</v>
      </c>
      <c r="X473" s="39" t="s">
        <v>42343</v>
      </c>
      <c r="Y473">
        <v>1</v>
      </c>
      <c r="AA473" s="39" t="s">
        <v>42350</v>
      </c>
      <c r="AB473">
        <v>0</v>
      </c>
      <c r="AD473" s="39" t="s">
        <v>42344</v>
      </c>
      <c r="AE473">
        <v>1</v>
      </c>
      <c r="AG473" s="39" t="s">
        <v>42336</v>
      </c>
      <c r="AH473">
        <v>1</v>
      </c>
      <c r="AJ473" s="39" t="s">
        <v>42337</v>
      </c>
      <c r="AK473">
        <v>1</v>
      </c>
      <c r="AM473" s="39" t="s">
        <v>42345</v>
      </c>
      <c r="AN473">
        <v>1</v>
      </c>
      <c r="AP473" s="39" t="s">
        <v>42339</v>
      </c>
      <c r="AQ473">
        <v>1</v>
      </c>
      <c r="AS473" s="39" t="s">
        <v>42358</v>
      </c>
      <c r="AT473">
        <v>0</v>
      </c>
    </row>
    <row r="474" spans="1:46" x14ac:dyDescent="0.3">
      <c r="A474">
        <v>473</v>
      </c>
      <c r="B474" s="1">
        <v>45911.52134259259</v>
      </c>
      <c r="C474" s="1">
        <v>45911.5234375</v>
      </c>
      <c r="D474" s="39" t="s">
        <v>5514</v>
      </c>
      <c r="E474" s="39" t="s">
        <v>5515</v>
      </c>
      <c r="F474">
        <v>8</v>
      </c>
      <c r="I474" s="39"/>
      <c r="L474">
        <v>2</v>
      </c>
      <c r="O474">
        <v>18</v>
      </c>
      <c r="R474" s="39" t="s">
        <v>42347</v>
      </c>
      <c r="S474">
        <v>0</v>
      </c>
      <c r="U474" s="39" t="s">
        <v>35628</v>
      </c>
      <c r="V474">
        <v>1</v>
      </c>
      <c r="X474" s="39" t="s">
        <v>42343</v>
      </c>
      <c r="Y474">
        <v>1</v>
      </c>
      <c r="AA474" s="39" t="s">
        <v>42334</v>
      </c>
      <c r="AB474">
        <v>1</v>
      </c>
      <c r="AD474" s="39" t="s">
        <v>42344</v>
      </c>
      <c r="AE474">
        <v>1</v>
      </c>
      <c r="AG474" s="39" t="s">
        <v>42336</v>
      </c>
      <c r="AH474">
        <v>1</v>
      </c>
      <c r="AJ474" s="39" t="s">
        <v>42337</v>
      </c>
      <c r="AK474">
        <v>1</v>
      </c>
      <c r="AM474" s="39" t="s">
        <v>42345</v>
      </c>
      <c r="AN474">
        <v>1</v>
      </c>
      <c r="AP474" s="39" t="s">
        <v>42339</v>
      </c>
      <c r="AQ474">
        <v>1</v>
      </c>
      <c r="AS474" s="39" t="s">
        <v>42358</v>
      </c>
      <c r="AT474">
        <v>0</v>
      </c>
    </row>
    <row r="475" spans="1:46" x14ac:dyDescent="0.3">
      <c r="A475">
        <v>474</v>
      </c>
      <c r="B475" s="1">
        <v>45911.524722222224</v>
      </c>
      <c r="C475" s="1">
        <v>45911.527905092589</v>
      </c>
      <c r="D475" s="39" t="s">
        <v>2073</v>
      </c>
      <c r="E475" s="39" t="s">
        <v>2074</v>
      </c>
      <c r="F475">
        <v>6</v>
      </c>
      <c r="I475" s="39"/>
      <c r="L475">
        <v>4</v>
      </c>
      <c r="O475">
        <v>3</v>
      </c>
      <c r="R475" s="39" t="s">
        <v>42333</v>
      </c>
      <c r="S475">
        <v>0</v>
      </c>
      <c r="U475" s="39" t="s">
        <v>35628</v>
      </c>
      <c r="V475">
        <v>1</v>
      </c>
      <c r="X475" s="39" t="s">
        <v>19936</v>
      </c>
      <c r="Y475">
        <v>0</v>
      </c>
      <c r="AA475" s="39" t="s">
        <v>42350</v>
      </c>
      <c r="AB475">
        <v>0</v>
      </c>
      <c r="AD475" s="39" t="s">
        <v>42344</v>
      </c>
      <c r="AE475">
        <v>1</v>
      </c>
      <c r="AG475" s="39" t="s">
        <v>42336</v>
      </c>
      <c r="AH475">
        <v>1</v>
      </c>
      <c r="AJ475" s="39" t="s">
        <v>42337</v>
      </c>
      <c r="AK475">
        <v>1</v>
      </c>
      <c r="AM475" s="39" t="s">
        <v>42345</v>
      </c>
      <c r="AN475">
        <v>1</v>
      </c>
      <c r="AP475" s="39" t="s">
        <v>42360</v>
      </c>
      <c r="AQ475">
        <v>0</v>
      </c>
      <c r="AS475" s="39" t="s">
        <v>42346</v>
      </c>
      <c r="AT475">
        <v>1</v>
      </c>
    </row>
    <row r="476" spans="1:46" x14ac:dyDescent="0.3">
      <c r="A476">
        <v>475</v>
      </c>
      <c r="B476" s="1">
        <v>45911.529120370367</v>
      </c>
      <c r="C476" s="1">
        <v>45911.533067129632</v>
      </c>
      <c r="D476" s="39" t="s">
        <v>1992</v>
      </c>
      <c r="E476" s="39" t="s">
        <v>1993</v>
      </c>
      <c r="F476">
        <v>6</v>
      </c>
      <c r="I476" s="39"/>
      <c r="L476">
        <v>4</v>
      </c>
      <c r="O476">
        <v>9</v>
      </c>
      <c r="R476" s="39" t="s">
        <v>42333</v>
      </c>
      <c r="S476">
        <v>0</v>
      </c>
      <c r="U476" s="39" t="s">
        <v>35628</v>
      </c>
      <c r="V476">
        <v>1</v>
      </c>
      <c r="X476" s="39" t="s">
        <v>19936</v>
      </c>
      <c r="Y476">
        <v>0</v>
      </c>
      <c r="AA476" s="39" t="s">
        <v>42361</v>
      </c>
      <c r="AB476">
        <v>0</v>
      </c>
      <c r="AD476" s="39" t="s">
        <v>42344</v>
      </c>
      <c r="AE476">
        <v>1</v>
      </c>
      <c r="AG476" s="39" t="s">
        <v>42348</v>
      </c>
      <c r="AH476">
        <v>0</v>
      </c>
      <c r="AJ476" s="39" t="s">
        <v>42337</v>
      </c>
      <c r="AK476">
        <v>1</v>
      </c>
      <c r="AM476" s="39" t="s">
        <v>42345</v>
      </c>
      <c r="AN476">
        <v>1</v>
      </c>
      <c r="AP476" s="39" t="s">
        <v>42339</v>
      </c>
      <c r="AQ476">
        <v>1</v>
      </c>
      <c r="AS476" s="39" t="s">
        <v>42346</v>
      </c>
      <c r="AT476">
        <v>1</v>
      </c>
    </row>
    <row r="477" spans="1:46" x14ac:dyDescent="0.3">
      <c r="A477">
        <v>476</v>
      </c>
      <c r="B477" s="1">
        <v>45911.559386574074</v>
      </c>
      <c r="C477" s="1">
        <v>45911.562835648147</v>
      </c>
      <c r="D477" s="39" t="s">
        <v>2478</v>
      </c>
      <c r="E477" s="39" t="s">
        <v>2479</v>
      </c>
      <c r="F477">
        <v>4</v>
      </c>
      <c r="I477" s="39"/>
      <c r="L477">
        <v>9</v>
      </c>
      <c r="O477">
        <v>5</v>
      </c>
      <c r="R477" s="39" t="s">
        <v>42333</v>
      </c>
      <c r="S477">
        <v>0</v>
      </c>
      <c r="U477" s="39" t="s">
        <v>35628</v>
      </c>
      <c r="V477">
        <v>1</v>
      </c>
      <c r="X477" s="39" t="s">
        <v>35628</v>
      </c>
      <c r="Y477">
        <v>0</v>
      </c>
      <c r="AA477" s="39" t="s">
        <v>42361</v>
      </c>
      <c r="AB477">
        <v>0</v>
      </c>
      <c r="AD477" s="39" t="s">
        <v>42357</v>
      </c>
      <c r="AE477">
        <v>0</v>
      </c>
      <c r="AG477" s="39" t="s">
        <v>42368</v>
      </c>
      <c r="AH477">
        <v>0</v>
      </c>
      <c r="AJ477" s="39" t="s">
        <v>42337</v>
      </c>
      <c r="AK477">
        <v>1</v>
      </c>
      <c r="AM477" s="39" t="s">
        <v>42345</v>
      </c>
      <c r="AN477">
        <v>1</v>
      </c>
      <c r="AP477" s="39" t="s">
        <v>42339</v>
      </c>
      <c r="AQ477">
        <v>1</v>
      </c>
      <c r="AS477" s="39" t="s">
        <v>42340</v>
      </c>
      <c r="AT477">
        <v>0</v>
      </c>
    </row>
    <row r="478" spans="1:46" x14ac:dyDescent="0.3">
      <c r="A478">
        <v>477</v>
      </c>
      <c r="B478" s="1">
        <v>45911.660833333335</v>
      </c>
      <c r="C478" s="1">
        <v>45911.664768518516</v>
      </c>
      <c r="D478" s="39" t="s">
        <v>1097</v>
      </c>
      <c r="E478" s="39" t="s">
        <v>1098</v>
      </c>
      <c r="F478">
        <v>6</v>
      </c>
      <c r="I478" s="39"/>
      <c r="L478">
        <v>2</v>
      </c>
      <c r="O478">
        <v>12</v>
      </c>
      <c r="R478" s="39" t="s">
        <v>42333</v>
      </c>
      <c r="S478">
        <v>0</v>
      </c>
      <c r="U478" s="39" t="s">
        <v>38984</v>
      </c>
      <c r="V478">
        <v>0</v>
      </c>
      <c r="X478" s="39" t="s">
        <v>19936</v>
      </c>
      <c r="Y478">
        <v>0</v>
      </c>
      <c r="AA478" s="39" t="s">
        <v>42334</v>
      </c>
      <c r="AB478">
        <v>1</v>
      </c>
      <c r="AD478" s="39" t="s">
        <v>42344</v>
      </c>
      <c r="AE478">
        <v>1</v>
      </c>
      <c r="AG478" s="39" t="s">
        <v>42368</v>
      </c>
      <c r="AH478">
        <v>0</v>
      </c>
      <c r="AJ478" s="39" t="s">
        <v>42337</v>
      </c>
      <c r="AK478">
        <v>1</v>
      </c>
      <c r="AM478" s="39" t="s">
        <v>42345</v>
      </c>
      <c r="AN478">
        <v>1</v>
      </c>
      <c r="AP478" s="39" t="s">
        <v>42339</v>
      </c>
      <c r="AQ478">
        <v>1</v>
      </c>
      <c r="AS478" s="39" t="s">
        <v>42346</v>
      </c>
      <c r="AT478">
        <v>1</v>
      </c>
    </row>
    <row r="479" spans="1:46" x14ac:dyDescent="0.3">
      <c r="A479">
        <v>478</v>
      </c>
      <c r="B479" s="1">
        <v>45911.665902777779</v>
      </c>
      <c r="C479" s="1">
        <v>45911.667916666665</v>
      </c>
      <c r="D479" s="39" t="s">
        <v>1162</v>
      </c>
      <c r="E479" s="39" t="s">
        <v>1163</v>
      </c>
      <c r="F479">
        <v>7</v>
      </c>
      <c r="I479" s="39"/>
      <c r="L479">
        <v>2</v>
      </c>
      <c r="O479">
        <v>14</v>
      </c>
      <c r="R479" s="39" t="s">
        <v>42333</v>
      </c>
      <c r="S479">
        <v>0</v>
      </c>
      <c r="U479" s="39" t="s">
        <v>38984</v>
      </c>
      <c r="V479">
        <v>0</v>
      </c>
      <c r="X479" s="39" t="s">
        <v>19936</v>
      </c>
      <c r="Y479">
        <v>0</v>
      </c>
      <c r="AA479" s="39" t="s">
        <v>42334</v>
      </c>
      <c r="AB479">
        <v>1</v>
      </c>
      <c r="AD479" s="39" t="s">
        <v>42344</v>
      </c>
      <c r="AE479">
        <v>1</v>
      </c>
      <c r="AG479" s="39" t="s">
        <v>42336</v>
      </c>
      <c r="AH479">
        <v>1</v>
      </c>
      <c r="AJ479" s="39" t="s">
        <v>42337</v>
      </c>
      <c r="AK479">
        <v>1</v>
      </c>
      <c r="AM479" s="39" t="s">
        <v>42345</v>
      </c>
      <c r="AN479">
        <v>1</v>
      </c>
      <c r="AP479" s="39" t="s">
        <v>42339</v>
      </c>
      <c r="AQ479">
        <v>1</v>
      </c>
      <c r="AS479" s="39" t="s">
        <v>42346</v>
      </c>
      <c r="AT479">
        <v>1</v>
      </c>
    </row>
    <row r="480" spans="1:46" x14ac:dyDescent="0.3">
      <c r="A480">
        <v>479</v>
      </c>
      <c r="B480" s="1">
        <v>45911.667025462964</v>
      </c>
      <c r="C480" s="1">
        <v>45911.669687499998</v>
      </c>
      <c r="D480" s="39" t="s">
        <v>904</v>
      </c>
      <c r="E480" s="39" t="s">
        <v>905</v>
      </c>
      <c r="F480">
        <v>7</v>
      </c>
      <c r="I480" s="39"/>
      <c r="L480">
        <v>2</v>
      </c>
      <c r="O480">
        <v>17</v>
      </c>
      <c r="R480" s="39" t="s">
        <v>42333</v>
      </c>
      <c r="S480">
        <v>0</v>
      </c>
      <c r="U480" s="39" t="s">
        <v>38984</v>
      </c>
      <c r="V480">
        <v>0</v>
      </c>
      <c r="X480" s="39" t="s">
        <v>19936</v>
      </c>
      <c r="Y480">
        <v>0</v>
      </c>
      <c r="AA480" s="39" t="s">
        <v>42334</v>
      </c>
      <c r="AB480">
        <v>1</v>
      </c>
      <c r="AD480" s="39" t="s">
        <v>42344</v>
      </c>
      <c r="AE480">
        <v>1</v>
      </c>
      <c r="AG480" s="39" t="s">
        <v>42336</v>
      </c>
      <c r="AH480">
        <v>1</v>
      </c>
      <c r="AJ480" s="39" t="s">
        <v>42337</v>
      </c>
      <c r="AK480">
        <v>1</v>
      </c>
      <c r="AM480" s="39" t="s">
        <v>42345</v>
      </c>
      <c r="AN480">
        <v>1</v>
      </c>
      <c r="AP480" s="39" t="s">
        <v>42339</v>
      </c>
      <c r="AQ480">
        <v>1</v>
      </c>
      <c r="AS480" s="39" t="s">
        <v>42346</v>
      </c>
      <c r="AT480">
        <v>1</v>
      </c>
    </row>
    <row r="481" spans="1:46" x14ac:dyDescent="0.3">
      <c r="A481">
        <v>480</v>
      </c>
      <c r="B481" s="1">
        <v>45911.684907407405</v>
      </c>
      <c r="C481" s="1">
        <v>45911.687696759262</v>
      </c>
      <c r="D481" s="39" t="s">
        <v>2144</v>
      </c>
      <c r="E481" s="39" t="s">
        <v>2145</v>
      </c>
      <c r="F481">
        <v>7</v>
      </c>
      <c r="I481" s="39"/>
      <c r="L481">
        <v>4</v>
      </c>
      <c r="O481">
        <v>13</v>
      </c>
      <c r="R481" s="39" t="s">
        <v>42333</v>
      </c>
      <c r="S481">
        <v>0</v>
      </c>
      <c r="U481" s="39" t="s">
        <v>35628</v>
      </c>
      <c r="V481">
        <v>1</v>
      </c>
      <c r="X481" s="39" t="s">
        <v>42343</v>
      </c>
      <c r="Y481">
        <v>1</v>
      </c>
      <c r="AA481" s="39" t="s">
        <v>42350</v>
      </c>
      <c r="AB481">
        <v>0</v>
      </c>
      <c r="AD481" s="39" t="s">
        <v>42344</v>
      </c>
      <c r="AE481">
        <v>1</v>
      </c>
      <c r="AG481" s="39" t="s">
        <v>42336</v>
      </c>
      <c r="AH481">
        <v>1</v>
      </c>
      <c r="AJ481" s="39" t="s">
        <v>42337</v>
      </c>
      <c r="AK481">
        <v>1</v>
      </c>
      <c r="AM481" s="39" t="s">
        <v>42345</v>
      </c>
      <c r="AN481">
        <v>1</v>
      </c>
      <c r="AP481" s="39" t="s">
        <v>42339</v>
      </c>
      <c r="AQ481">
        <v>1</v>
      </c>
      <c r="AS481" s="39" t="s">
        <v>42358</v>
      </c>
      <c r="AT481">
        <v>0</v>
      </c>
    </row>
    <row r="482" spans="1:46" x14ac:dyDescent="0.3">
      <c r="A482">
        <v>481</v>
      </c>
      <c r="B482" s="1">
        <v>45911.722013888888</v>
      </c>
      <c r="C482" s="1">
        <v>45911.725543981483</v>
      </c>
      <c r="D482" s="39" t="s">
        <v>981</v>
      </c>
      <c r="E482" s="39" t="s">
        <v>982</v>
      </c>
      <c r="F482">
        <v>8</v>
      </c>
      <c r="I482" s="39"/>
      <c r="L482">
        <v>2</v>
      </c>
      <c r="O482">
        <v>6</v>
      </c>
      <c r="R482" s="39" t="s">
        <v>42333</v>
      </c>
      <c r="S482">
        <v>0</v>
      </c>
      <c r="U482" s="39" t="s">
        <v>35628</v>
      </c>
      <c r="V482">
        <v>1</v>
      </c>
      <c r="X482" s="39" t="s">
        <v>19936</v>
      </c>
      <c r="Y482">
        <v>0</v>
      </c>
      <c r="AA482" s="39" t="s">
        <v>42334</v>
      </c>
      <c r="AB482">
        <v>1</v>
      </c>
      <c r="AD482" s="39" t="s">
        <v>42344</v>
      </c>
      <c r="AE482">
        <v>1</v>
      </c>
      <c r="AG482" s="39" t="s">
        <v>42336</v>
      </c>
      <c r="AH482">
        <v>1</v>
      </c>
      <c r="AJ482" s="39" t="s">
        <v>42337</v>
      </c>
      <c r="AK482">
        <v>1</v>
      </c>
      <c r="AM482" s="39" t="s">
        <v>42345</v>
      </c>
      <c r="AN482">
        <v>1</v>
      </c>
      <c r="AP482" s="39" t="s">
        <v>42339</v>
      </c>
      <c r="AQ482">
        <v>1</v>
      </c>
      <c r="AS482" s="39" t="s">
        <v>42346</v>
      </c>
      <c r="AT482">
        <v>1</v>
      </c>
    </row>
    <row r="483" spans="1:46" x14ac:dyDescent="0.3">
      <c r="A483">
        <v>482</v>
      </c>
      <c r="B483" s="1">
        <v>45911.750358796293</v>
      </c>
      <c r="C483" s="1">
        <v>45911.758125</v>
      </c>
      <c r="D483" s="39" t="s">
        <v>1050</v>
      </c>
      <c r="E483" s="39" t="s">
        <v>1051</v>
      </c>
      <c r="F483">
        <v>8</v>
      </c>
      <c r="I483" s="39"/>
      <c r="L483">
        <v>2</v>
      </c>
      <c r="O483">
        <v>28</v>
      </c>
      <c r="R483" s="39" t="s">
        <v>42354</v>
      </c>
      <c r="S483">
        <v>0</v>
      </c>
      <c r="U483" s="39" t="s">
        <v>35628</v>
      </c>
      <c r="V483">
        <v>1</v>
      </c>
      <c r="X483" s="39" t="s">
        <v>42343</v>
      </c>
      <c r="Y483">
        <v>1</v>
      </c>
      <c r="AA483" s="39" t="s">
        <v>42350</v>
      </c>
      <c r="AB483">
        <v>0</v>
      </c>
      <c r="AD483" s="39" t="s">
        <v>42344</v>
      </c>
      <c r="AE483">
        <v>1</v>
      </c>
      <c r="AG483" s="39" t="s">
        <v>42336</v>
      </c>
      <c r="AH483">
        <v>1</v>
      </c>
      <c r="AJ483" s="39" t="s">
        <v>42337</v>
      </c>
      <c r="AK483">
        <v>1</v>
      </c>
      <c r="AM483" s="39" t="s">
        <v>42345</v>
      </c>
      <c r="AN483">
        <v>1</v>
      </c>
      <c r="AP483" s="39" t="s">
        <v>42339</v>
      </c>
      <c r="AQ483">
        <v>1</v>
      </c>
      <c r="AS483" s="39" t="s">
        <v>42346</v>
      </c>
      <c r="AT483">
        <v>1</v>
      </c>
    </row>
    <row r="484" spans="1:46" x14ac:dyDescent="0.3">
      <c r="A484">
        <v>483</v>
      </c>
      <c r="B484" s="1">
        <v>45911.767245370371</v>
      </c>
      <c r="C484" s="1">
        <v>45911.768819444442</v>
      </c>
      <c r="D484" s="39" t="s">
        <v>2132</v>
      </c>
      <c r="E484" s="39" t="s">
        <v>2133</v>
      </c>
      <c r="F484">
        <v>7</v>
      </c>
      <c r="I484" s="39"/>
      <c r="L484">
        <v>4</v>
      </c>
      <c r="O484">
        <v>1</v>
      </c>
      <c r="R484" s="39" t="s">
        <v>42333</v>
      </c>
      <c r="S484">
        <v>0</v>
      </c>
      <c r="U484" s="39" t="s">
        <v>35628</v>
      </c>
      <c r="V484">
        <v>1</v>
      </c>
      <c r="X484" s="39" t="s">
        <v>42343</v>
      </c>
      <c r="Y484">
        <v>1</v>
      </c>
      <c r="AA484" s="39" t="s">
        <v>42350</v>
      </c>
      <c r="AB484">
        <v>0</v>
      </c>
      <c r="AD484" s="39" t="s">
        <v>42344</v>
      </c>
      <c r="AE484">
        <v>1</v>
      </c>
      <c r="AG484" s="39" t="s">
        <v>42336</v>
      </c>
      <c r="AH484">
        <v>1</v>
      </c>
      <c r="AJ484" s="39" t="s">
        <v>42337</v>
      </c>
      <c r="AK484">
        <v>1</v>
      </c>
      <c r="AM484" s="39" t="s">
        <v>42345</v>
      </c>
      <c r="AN484">
        <v>1</v>
      </c>
      <c r="AP484" s="39" t="s">
        <v>42339</v>
      </c>
      <c r="AQ484">
        <v>1</v>
      </c>
      <c r="AS484" s="39" t="s">
        <v>42358</v>
      </c>
      <c r="AT484">
        <v>0</v>
      </c>
    </row>
    <row r="485" spans="1:46" x14ac:dyDescent="0.3">
      <c r="A485">
        <v>484</v>
      </c>
      <c r="B485" s="1">
        <v>45911.785509259258</v>
      </c>
      <c r="C485" s="1">
        <v>45911.790358796294</v>
      </c>
      <c r="D485" s="39" t="s">
        <v>921</v>
      </c>
      <c r="E485" s="39" t="s">
        <v>922</v>
      </c>
      <c r="F485">
        <v>7</v>
      </c>
      <c r="I485" s="39"/>
      <c r="L485">
        <v>2</v>
      </c>
      <c r="O485">
        <v>5</v>
      </c>
      <c r="R485" s="39" t="s">
        <v>42354</v>
      </c>
      <c r="S485">
        <v>0</v>
      </c>
      <c r="U485" s="39" t="s">
        <v>38984</v>
      </c>
      <c r="V485">
        <v>0</v>
      </c>
      <c r="X485" s="39" t="s">
        <v>42343</v>
      </c>
      <c r="Y485">
        <v>1</v>
      </c>
      <c r="AA485" s="39" t="s">
        <v>42334</v>
      </c>
      <c r="AB485">
        <v>1</v>
      </c>
      <c r="AD485" s="39" t="s">
        <v>42344</v>
      </c>
      <c r="AE485">
        <v>1</v>
      </c>
      <c r="AG485" s="39" t="s">
        <v>42336</v>
      </c>
      <c r="AH485">
        <v>1</v>
      </c>
      <c r="AJ485" s="39" t="s">
        <v>42337</v>
      </c>
      <c r="AK485">
        <v>1</v>
      </c>
      <c r="AM485" s="39" t="s">
        <v>42352</v>
      </c>
      <c r="AN485">
        <v>0</v>
      </c>
      <c r="AP485" s="39" t="s">
        <v>42339</v>
      </c>
      <c r="AQ485">
        <v>1</v>
      </c>
      <c r="AS485" s="39" t="s">
        <v>42346</v>
      </c>
      <c r="AT485">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2A0E9-3C4C-4E59-A45C-E6251E337824}">
  <dimension ref="A1:BM377"/>
  <sheetViews>
    <sheetView topLeftCell="D71"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19.25" bestFit="1" customWidth="1"/>
    <col min="6" max="6" width="13.75" bestFit="1" customWidth="1"/>
    <col min="7" max="7" width="15.625" bestFit="1" customWidth="1"/>
    <col min="8" max="8" width="19.75" bestFit="1" customWidth="1"/>
    <col min="9" max="9" width="23.375" bestFit="1" customWidth="1"/>
    <col min="10" max="10" width="17" bestFit="1" customWidth="1"/>
    <col min="11" max="11" width="19.75"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18" width="81" bestFit="1" customWidth="1"/>
    <col min="19" max="19" width="78.125" bestFit="1" customWidth="1"/>
    <col min="20" max="20" width="80.75" bestFit="1" customWidth="1"/>
    <col min="21" max="21" width="81" bestFit="1" customWidth="1"/>
    <col min="22" max="22" width="75.375" bestFit="1" customWidth="1"/>
    <col min="23" max="23" width="78.125" bestFit="1" customWidth="1"/>
    <col min="24" max="24" width="77.75" bestFit="1" customWidth="1"/>
    <col min="25" max="25" width="14.375" bestFit="1" customWidth="1"/>
    <col min="26" max="26" width="17.125" bestFit="1" customWidth="1"/>
    <col min="27" max="27" width="81" bestFit="1" customWidth="1"/>
    <col min="28" max="28" width="14.375" bestFit="1" customWidth="1"/>
    <col min="29" max="29" width="17.125" bestFit="1" customWidth="1"/>
    <col min="30" max="30" width="81" bestFit="1" customWidth="1"/>
    <col min="31" max="31" width="14.375" bestFit="1" customWidth="1"/>
    <col min="32" max="32" width="17.125" bestFit="1" customWidth="1"/>
    <col min="33" max="33" width="81" bestFit="1" customWidth="1"/>
    <col min="34" max="34" width="14.375" bestFit="1" customWidth="1"/>
    <col min="35" max="35" width="17.125" bestFit="1" customWidth="1"/>
    <col min="36" max="36" width="81" bestFit="1" customWidth="1"/>
    <col min="37" max="37" width="14.375" bestFit="1" customWidth="1"/>
    <col min="38" max="38" width="17.125" bestFit="1" customWidth="1"/>
    <col min="39" max="39" width="81" bestFit="1" customWidth="1"/>
    <col min="40" max="40" width="14.375" bestFit="1" customWidth="1"/>
    <col min="41" max="41" width="17.125" bestFit="1" customWidth="1"/>
    <col min="42" max="42" width="81" bestFit="1" customWidth="1"/>
    <col min="43" max="43" width="14.375" bestFit="1" customWidth="1"/>
    <col min="44" max="44" width="17.125" bestFit="1" customWidth="1"/>
    <col min="45" max="45" width="81" bestFit="1" customWidth="1"/>
    <col min="46" max="46" width="14.375" bestFit="1" customWidth="1"/>
    <col min="47" max="47" width="17.125" bestFit="1" customWidth="1"/>
    <col min="48" max="48" width="81" bestFit="1" customWidth="1"/>
    <col min="49" max="49" width="14.375" bestFit="1" customWidth="1"/>
    <col min="50" max="50" width="17.125" bestFit="1" customWidth="1"/>
    <col min="51" max="51" width="81" bestFit="1" customWidth="1"/>
    <col min="52" max="52" width="14.375" bestFit="1" customWidth="1"/>
    <col min="53" max="53" width="17.125" bestFit="1" customWidth="1"/>
    <col min="54" max="54" width="81" bestFit="1" customWidth="1"/>
    <col min="55" max="55" width="45.75" bestFit="1" customWidth="1"/>
    <col min="56" max="56" width="48.5" bestFit="1" customWidth="1"/>
    <col min="57" max="57" width="81" bestFit="1" customWidth="1"/>
    <col min="58" max="58" width="65.125" bestFit="1" customWidth="1"/>
    <col min="59" max="59" width="67.75" bestFit="1" customWidth="1"/>
    <col min="60" max="65" width="81" bestFit="1" customWidth="1"/>
  </cols>
  <sheetData>
    <row r="1" spans="1:65" x14ac:dyDescent="0.3">
      <c r="A1" t="s">
        <v>0</v>
      </c>
      <c r="B1" t="s">
        <v>1</v>
      </c>
      <c r="C1" t="s">
        <v>2</v>
      </c>
      <c r="D1" t="s">
        <v>3</v>
      </c>
      <c r="E1" t="s">
        <v>4</v>
      </c>
      <c r="F1" t="s">
        <v>15094</v>
      </c>
      <c r="G1" t="s">
        <v>15095</v>
      </c>
      <c r="H1" t="s">
        <v>15096</v>
      </c>
      <c r="I1" t="s">
        <v>23134</v>
      </c>
      <c r="J1" t="s">
        <v>23135</v>
      </c>
      <c r="K1" t="s">
        <v>23136</v>
      </c>
      <c r="L1" t="s">
        <v>4790</v>
      </c>
      <c r="M1" t="s">
        <v>15100</v>
      </c>
      <c r="N1" t="s">
        <v>15101</v>
      </c>
      <c r="O1" t="s">
        <v>7</v>
      </c>
      <c r="P1" t="s">
        <v>15102</v>
      </c>
      <c r="Q1" t="s">
        <v>15103</v>
      </c>
      <c r="R1" t="s">
        <v>38589</v>
      </c>
      <c r="S1" t="s">
        <v>38590</v>
      </c>
      <c r="T1" t="s">
        <v>38591</v>
      </c>
      <c r="U1" t="s">
        <v>38592</v>
      </c>
      <c r="V1" t="s">
        <v>38593</v>
      </c>
      <c r="W1" t="s">
        <v>38594</v>
      </c>
      <c r="X1" t="s">
        <v>38595</v>
      </c>
      <c r="Y1" t="s">
        <v>38596</v>
      </c>
      <c r="Z1" t="s">
        <v>38597</v>
      </c>
      <c r="AA1" t="s">
        <v>38598</v>
      </c>
      <c r="AB1" t="s">
        <v>38599</v>
      </c>
      <c r="AC1" t="s">
        <v>38600</v>
      </c>
      <c r="AD1" t="s">
        <v>38601</v>
      </c>
      <c r="AE1" t="s">
        <v>38602</v>
      </c>
      <c r="AF1" t="s">
        <v>38603</v>
      </c>
      <c r="AG1" t="s">
        <v>38604</v>
      </c>
      <c r="AH1" t="s">
        <v>38605</v>
      </c>
      <c r="AI1" t="s">
        <v>38606</v>
      </c>
      <c r="AJ1" t="s">
        <v>38607</v>
      </c>
      <c r="AK1" t="s">
        <v>38608</v>
      </c>
      <c r="AL1" t="s">
        <v>38609</v>
      </c>
      <c r="AM1" t="s">
        <v>38610</v>
      </c>
      <c r="AN1" t="s">
        <v>38611</v>
      </c>
      <c r="AO1" t="s">
        <v>38612</v>
      </c>
      <c r="AP1" t="s">
        <v>38613</v>
      </c>
      <c r="AQ1" t="s">
        <v>38614</v>
      </c>
      <c r="AR1" t="s">
        <v>38615</v>
      </c>
      <c r="AS1" t="s">
        <v>38616</v>
      </c>
      <c r="AT1" t="s">
        <v>38617</v>
      </c>
      <c r="AU1" t="s">
        <v>38618</v>
      </c>
      <c r="AV1" t="s">
        <v>38619</v>
      </c>
      <c r="AW1" t="s">
        <v>38620</v>
      </c>
      <c r="AX1" t="s">
        <v>38621</v>
      </c>
      <c r="AY1" t="s">
        <v>38622</v>
      </c>
      <c r="AZ1" t="s">
        <v>38623</v>
      </c>
      <c r="BA1" t="s">
        <v>38624</v>
      </c>
      <c r="BB1" t="s">
        <v>38625</v>
      </c>
      <c r="BC1" t="s">
        <v>38626</v>
      </c>
      <c r="BD1" t="s">
        <v>38627</v>
      </c>
      <c r="BE1" t="s">
        <v>38628</v>
      </c>
      <c r="BF1" t="s">
        <v>38629</v>
      </c>
      <c r="BG1" t="s">
        <v>38630</v>
      </c>
      <c r="BH1" t="s">
        <v>38631</v>
      </c>
      <c r="BI1" t="s">
        <v>38632</v>
      </c>
      <c r="BJ1" t="s">
        <v>38633</v>
      </c>
      <c r="BK1" t="s">
        <v>38634</v>
      </c>
      <c r="BL1" t="s">
        <v>38635</v>
      </c>
      <c r="BM1" t="s">
        <v>38636</v>
      </c>
    </row>
    <row r="2" spans="1:65" x14ac:dyDescent="0.3">
      <c r="A2">
        <v>1</v>
      </c>
      <c r="B2" s="1">
        <v>45867.467361111114</v>
      </c>
      <c r="C2" s="1">
        <v>45867.473773148151</v>
      </c>
      <c r="D2" s="39" t="s">
        <v>3130</v>
      </c>
      <c r="E2" s="39" t="s">
        <v>3131</v>
      </c>
      <c r="I2" s="39" t="s">
        <v>3132</v>
      </c>
      <c r="J2">
        <v>0</v>
      </c>
      <c r="L2">
        <v>3</v>
      </c>
      <c r="M2">
        <v>0</v>
      </c>
      <c r="O2">
        <v>12</v>
      </c>
      <c r="P2">
        <v>0</v>
      </c>
      <c r="R2" s="39" t="s">
        <v>38637</v>
      </c>
      <c r="S2">
        <v>0</v>
      </c>
      <c r="U2" s="39" t="s">
        <v>38638</v>
      </c>
      <c r="V2">
        <v>0</v>
      </c>
      <c r="X2" s="39" t="s">
        <v>35628</v>
      </c>
      <c r="Y2">
        <v>0</v>
      </c>
      <c r="AA2" s="39" t="s">
        <v>38639</v>
      </c>
      <c r="AB2">
        <v>0</v>
      </c>
      <c r="AD2" s="39" t="s">
        <v>38640</v>
      </c>
      <c r="AE2">
        <v>0</v>
      </c>
      <c r="AG2" s="39" t="s">
        <v>13321</v>
      </c>
      <c r="AH2">
        <v>0</v>
      </c>
      <c r="AJ2" s="39" t="s">
        <v>38641</v>
      </c>
      <c r="AK2">
        <v>0</v>
      </c>
      <c r="AM2" s="39" t="s">
        <v>38642</v>
      </c>
      <c r="AN2">
        <v>0</v>
      </c>
      <c r="AP2" s="39" t="s">
        <v>37571</v>
      </c>
      <c r="AQ2">
        <v>0</v>
      </c>
      <c r="AS2" s="39" t="s">
        <v>38643</v>
      </c>
      <c r="AT2">
        <v>0</v>
      </c>
      <c r="AV2" s="39" t="s">
        <v>38644</v>
      </c>
      <c r="AW2">
        <v>0</v>
      </c>
      <c r="AY2" s="39" t="s">
        <v>38645</v>
      </c>
      <c r="AZ2">
        <v>0</v>
      </c>
      <c r="BB2" s="39" t="s">
        <v>38646</v>
      </c>
      <c r="BC2">
        <v>0</v>
      </c>
      <c r="BE2" s="39" t="s">
        <v>38647</v>
      </c>
      <c r="BF2">
        <v>0</v>
      </c>
      <c r="BH2" s="39" t="s">
        <v>38648</v>
      </c>
      <c r="BI2">
        <v>0</v>
      </c>
      <c r="BK2" s="39" t="s">
        <v>38649</v>
      </c>
      <c r="BL2">
        <v>0</v>
      </c>
    </row>
    <row r="3" spans="1:65" x14ac:dyDescent="0.3">
      <c r="A3">
        <v>2</v>
      </c>
      <c r="B3" s="1">
        <v>45867.466550925928</v>
      </c>
      <c r="C3" s="1">
        <v>45867.474004629628</v>
      </c>
      <c r="D3" s="39" t="s">
        <v>2087</v>
      </c>
      <c r="E3" s="39" t="s">
        <v>2088</v>
      </c>
      <c r="I3" s="39" t="s">
        <v>2088</v>
      </c>
      <c r="J3">
        <v>0</v>
      </c>
      <c r="L3">
        <v>3</v>
      </c>
      <c r="M3">
        <v>0</v>
      </c>
      <c r="O3">
        <v>15</v>
      </c>
      <c r="P3">
        <v>0</v>
      </c>
      <c r="R3" s="39" t="s">
        <v>38650</v>
      </c>
      <c r="S3">
        <v>0</v>
      </c>
      <c r="U3" s="39" t="s">
        <v>38651</v>
      </c>
      <c r="V3">
        <v>0</v>
      </c>
      <c r="X3" s="39" t="s">
        <v>35628</v>
      </c>
      <c r="Y3">
        <v>0</v>
      </c>
      <c r="AA3" s="39" t="s">
        <v>38652</v>
      </c>
      <c r="AB3">
        <v>0</v>
      </c>
      <c r="AD3" s="39" t="s">
        <v>38640</v>
      </c>
      <c r="AE3">
        <v>0</v>
      </c>
      <c r="AG3" s="39" t="s">
        <v>38653</v>
      </c>
      <c r="AH3">
        <v>0</v>
      </c>
      <c r="AJ3" s="39" t="s">
        <v>38654</v>
      </c>
      <c r="AK3">
        <v>0</v>
      </c>
      <c r="AM3" s="39" t="s">
        <v>36216</v>
      </c>
      <c r="AN3">
        <v>0</v>
      </c>
      <c r="AP3" s="39" t="s">
        <v>38655</v>
      </c>
      <c r="AQ3">
        <v>0</v>
      </c>
      <c r="AS3" s="39" t="s">
        <v>38656</v>
      </c>
      <c r="AT3">
        <v>0</v>
      </c>
      <c r="AV3" s="39" t="s">
        <v>38657</v>
      </c>
      <c r="AW3">
        <v>0</v>
      </c>
      <c r="AY3" s="39" t="s">
        <v>38658</v>
      </c>
      <c r="AZ3">
        <v>0</v>
      </c>
      <c r="BB3" s="39" t="s">
        <v>38659</v>
      </c>
      <c r="BC3">
        <v>0</v>
      </c>
      <c r="BE3" s="39" t="s">
        <v>38660</v>
      </c>
      <c r="BF3">
        <v>0</v>
      </c>
      <c r="BH3" s="39" t="s">
        <v>38661</v>
      </c>
      <c r="BI3">
        <v>0</v>
      </c>
      <c r="BK3" s="39" t="s">
        <v>38662</v>
      </c>
      <c r="BL3">
        <v>0</v>
      </c>
    </row>
    <row r="4" spans="1:65" x14ac:dyDescent="0.3">
      <c r="A4">
        <v>3</v>
      </c>
      <c r="B4" s="1">
        <v>45867.465937499997</v>
      </c>
      <c r="C4" s="1">
        <v>45867.475358796299</v>
      </c>
      <c r="D4" s="39" t="s">
        <v>3151</v>
      </c>
      <c r="E4" s="39" t="s">
        <v>3152</v>
      </c>
      <c r="I4" s="39" t="s">
        <v>3152</v>
      </c>
      <c r="J4">
        <v>0</v>
      </c>
      <c r="L4">
        <v>3</v>
      </c>
      <c r="M4">
        <v>0</v>
      </c>
      <c r="O4">
        <v>7</v>
      </c>
      <c r="P4">
        <v>0</v>
      </c>
      <c r="R4" s="39" t="s">
        <v>38663</v>
      </c>
      <c r="S4">
        <v>0</v>
      </c>
      <c r="U4" s="39" t="s">
        <v>38664</v>
      </c>
      <c r="V4">
        <v>0</v>
      </c>
      <c r="X4" s="39" t="s">
        <v>35628</v>
      </c>
      <c r="Y4">
        <v>0</v>
      </c>
      <c r="AA4" s="39" t="s">
        <v>38665</v>
      </c>
      <c r="AB4">
        <v>0</v>
      </c>
      <c r="AD4" s="39" t="s">
        <v>38666</v>
      </c>
      <c r="AE4">
        <v>0</v>
      </c>
      <c r="AG4" s="39" t="s">
        <v>12887</v>
      </c>
      <c r="AH4">
        <v>0</v>
      </c>
      <c r="AJ4" s="39" t="s">
        <v>35872</v>
      </c>
      <c r="AK4">
        <v>0</v>
      </c>
      <c r="AM4" s="39" t="s">
        <v>35960</v>
      </c>
      <c r="AN4">
        <v>0</v>
      </c>
      <c r="AP4" s="39" t="s">
        <v>38667</v>
      </c>
      <c r="AQ4">
        <v>0</v>
      </c>
      <c r="AS4" s="39" t="s">
        <v>314</v>
      </c>
      <c r="AT4">
        <v>0</v>
      </c>
      <c r="AV4" s="39" t="s">
        <v>38668</v>
      </c>
      <c r="AW4">
        <v>0</v>
      </c>
      <c r="AY4" s="39" t="s">
        <v>38669</v>
      </c>
      <c r="AZ4">
        <v>0</v>
      </c>
      <c r="BB4" s="39" t="s">
        <v>38670</v>
      </c>
      <c r="BC4">
        <v>0</v>
      </c>
      <c r="BE4" s="39" t="s">
        <v>38671</v>
      </c>
      <c r="BF4">
        <v>0</v>
      </c>
      <c r="BH4" s="39" t="s">
        <v>38672</v>
      </c>
      <c r="BI4">
        <v>0</v>
      </c>
      <c r="BK4" s="39" t="s">
        <v>38673</v>
      </c>
      <c r="BL4">
        <v>0</v>
      </c>
    </row>
    <row r="5" spans="1:65" x14ac:dyDescent="0.3">
      <c r="A5">
        <v>4</v>
      </c>
      <c r="B5" s="1">
        <v>45867.474814814814</v>
      </c>
      <c r="C5" s="1">
        <v>45867.479421296295</v>
      </c>
      <c r="D5" s="39" t="s">
        <v>3244</v>
      </c>
      <c r="E5" s="39" t="s">
        <v>3245</v>
      </c>
      <c r="I5" s="39" t="s">
        <v>38674</v>
      </c>
      <c r="J5">
        <v>0</v>
      </c>
      <c r="L5">
        <v>3</v>
      </c>
      <c r="M5">
        <v>0</v>
      </c>
      <c r="O5">
        <v>3</v>
      </c>
      <c r="P5">
        <v>0</v>
      </c>
      <c r="R5" s="39" t="s">
        <v>38650</v>
      </c>
      <c r="S5">
        <v>0</v>
      </c>
      <c r="U5" s="39" t="s">
        <v>38651</v>
      </c>
      <c r="V5">
        <v>0</v>
      </c>
      <c r="X5" s="39" t="s">
        <v>35628</v>
      </c>
      <c r="Y5">
        <v>0</v>
      </c>
      <c r="AA5" s="39" t="s">
        <v>22286</v>
      </c>
      <c r="AB5">
        <v>0</v>
      </c>
      <c r="AD5" s="39" t="s">
        <v>38675</v>
      </c>
      <c r="AE5">
        <v>0</v>
      </c>
      <c r="AG5" s="39" t="s">
        <v>12887</v>
      </c>
      <c r="AH5">
        <v>0</v>
      </c>
      <c r="AJ5" s="39" t="s">
        <v>38676</v>
      </c>
      <c r="AK5">
        <v>0</v>
      </c>
      <c r="AM5" s="39" t="s">
        <v>38677</v>
      </c>
      <c r="AN5">
        <v>0</v>
      </c>
      <c r="AP5" s="39" t="s">
        <v>38678</v>
      </c>
      <c r="AQ5">
        <v>0</v>
      </c>
      <c r="AS5" s="39" t="s">
        <v>38679</v>
      </c>
      <c r="AT5">
        <v>0</v>
      </c>
      <c r="AV5" s="39" t="s">
        <v>38680</v>
      </c>
      <c r="AW5">
        <v>0</v>
      </c>
      <c r="AY5" s="39" t="s">
        <v>38681</v>
      </c>
      <c r="AZ5">
        <v>0</v>
      </c>
      <c r="BB5" s="39" t="s">
        <v>38659</v>
      </c>
      <c r="BC5">
        <v>0</v>
      </c>
      <c r="BE5" s="39" t="s">
        <v>38682</v>
      </c>
      <c r="BF5">
        <v>0</v>
      </c>
      <c r="BH5" s="39" t="s">
        <v>38683</v>
      </c>
      <c r="BI5">
        <v>0</v>
      </c>
      <c r="BK5" s="39" t="s">
        <v>38684</v>
      </c>
      <c r="BL5">
        <v>0</v>
      </c>
    </row>
    <row r="6" spans="1:65" x14ac:dyDescent="0.3">
      <c r="A6">
        <v>5</v>
      </c>
      <c r="B6" s="1">
        <v>45867.466307870367</v>
      </c>
      <c r="C6" s="1">
        <v>45867.480196759258</v>
      </c>
      <c r="D6" s="39" t="s">
        <v>3330</v>
      </c>
      <c r="E6" s="39" t="s">
        <v>3331</v>
      </c>
      <c r="I6" s="39" t="s">
        <v>3331</v>
      </c>
      <c r="J6">
        <v>0</v>
      </c>
      <c r="L6">
        <v>3</v>
      </c>
      <c r="M6">
        <v>0</v>
      </c>
      <c r="O6">
        <v>13</v>
      </c>
      <c r="P6">
        <v>0</v>
      </c>
      <c r="R6" s="39" t="s">
        <v>38685</v>
      </c>
      <c r="S6">
        <v>0</v>
      </c>
      <c r="U6" s="39" t="s">
        <v>38686</v>
      </c>
      <c r="V6">
        <v>0</v>
      </c>
      <c r="X6" s="39" t="s">
        <v>38640</v>
      </c>
      <c r="Y6">
        <v>0</v>
      </c>
      <c r="AA6" s="39" t="s">
        <v>38687</v>
      </c>
      <c r="AB6">
        <v>0</v>
      </c>
      <c r="AD6" s="39" t="s">
        <v>38640</v>
      </c>
      <c r="AE6">
        <v>0</v>
      </c>
      <c r="AG6" s="39" t="s">
        <v>13324</v>
      </c>
      <c r="AH6">
        <v>0</v>
      </c>
      <c r="AJ6" s="39" t="s">
        <v>38688</v>
      </c>
      <c r="AK6">
        <v>0</v>
      </c>
      <c r="AM6" s="39" t="s">
        <v>38689</v>
      </c>
      <c r="AN6">
        <v>0</v>
      </c>
      <c r="AP6" s="39" t="s">
        <v>38690</v>
      </c>
      <c r="AQ6">
        <v>0</v>
      </c>
      <c r="AS6" s="39" t="s">
        <v>38691</v>
      </c>
      <c r="AT6">
        <v>0</v>
      </c>
      <c r="AV6" s="39" t="s">
        <v>35628</v>
      </c>
      <c r="AW6">
        <v>0</v>
      </c>
      <c r="AY6" s="39" t="s">
        <v>38692</v>
      </c>
      <c r="AZ6">
        <v>0</v>
      </c>
      <c r="BB6" s="39" t="s">
        <v>38693</v>
      </c>
      <c r="BC6">
        <v>0</v>
      </c>
      <c r="BE6" s="39" t="s">
        <v>38694</v>
      </c>
      <c r="BF6">
        <v>0</v>
      </c>
      <c r="BH6" s="39" t="s">
        <v>38695</v>
      </c>
      <c r="BI6">
        <v>0</v>
      </c>
      <c r="BK6" s="39" t="s">
        <v>38696</v>
      </c>
      <c r="BL6">
        <v>0</v>
      </c>
    </row>
    <row r="7" spans="1:65" x14ac:dyDescent="0.3">
      <c r="A7">
        <v>6</v>
      </c>
      <c r="B7" s="1">
        <v>45867.474930555552</v>
      </c>
      <c r="C7" s="1">
        <v>45867.481782407405</v>
      </c>
      <c r="D7" s="39" t="s">
        <v>2208</v>
      </c>
      <c r="E7" s="39" t="s">
        <v>2209</v>
      </c>
      <c r="I7" s="39" t="s">
        <v>2209</v>
      </c>
      <c r="J7">
        <v>0</v>
      </c>
      <c r="L7">
        <v>3</v>
      </c>
      <c r="M7">
        <v>0</v>
      </c>
      <c r="O7">
        <v>18</v>
      </c>
      <c r="P7">
        <v>0</v>
      </c>
      <c r="R7" s="39" t="s">
        <v>38697</v>
      </c>
      <c r="S7">
        <v>0</v>
      </c>
      <c r="U7" s="39" t="s">
        <v>38698</v>
      </c>
      <c r="V7">
        <v>0</v>
      </c>
      <c r="X7" s="39" t="s">
        <v>38699</v>
      </c>
      <c r="Y7">
        <v>0</v>
      </c>
      <c r="AA7" s="39" t="s">
        <v>314</v>
      </c>
      <c r="AB7">
        <v>0</v>
      </c>
      <c r="AD7" s="39" t="s">
        <v>38700</v>
      </c>
      <c r="AE7">
        <v>0</v>
      </c>
      <c r="AG7" s="39" t="s">
        <v>38701</v>
      </c>
      <c r="AH7">
        <v>0</v>
      </c>
      <c r="AJ7" s="39" t="s">
        <v>38702</v>
      </c>
      <c r="AK7">
        <v>0</v>
      </c>
      <c r="AM7" s="39" t="s">
        <v>314</v>
      </c>
      <c r="AN7">
        <v>0</v>
      </c>
      <c r="AP7" s="39" t="s">
        <v>38703</v>
      </c>
      <c r="AQ7">
        <v>0</v>
      </c>
      <c r="AS7" s="39" t="s">
        <v>20593</v>
      </c>
      <c r="AT7">
        <v>0</v>
      </c>
      <c r="AV7" s="39" t="s">
        <v>38704</v>
      </c>
      <c r="AW7">
        <v>0</v>
      </c>
      <c r="AY7" s="39" t="s">
        <v>36032</v>
      </c>
      <c r="AZ7">
        <v>0</v>
      </c>
      <c r="BB7" s="39" t="s">
        <v>38705</v>
      </c>
      <c r="BC7">
        <v>0</v>
      </c>
      <c r="BE7" s="39" t="s">
        <v>38706</v>
      </c>
      <c r="BF7">
        <v>0</v>
      </c>
      <c r="BH7" s="39" t="s">
        <v>38707</v>
      </c>
      <c r="BI7">
        <v>0</v>
      </c>
      <c r="BK7" s="39" t="s">
        <v>38708</v>
      </c>
      <c r="BL7">
        <v>0</v>
      </c>
    </row>
    <row r="8" spans="1:65" x14ac:dyDescent="0.3">
      <c r="A8">
        <v>7</v>
      </c>
      <c r="B8" s="1">
        <v>45867.46738425926</v>
      </c>
      <c r="C8" s="1">
        <v>45867.482141203705</v>
      </c>
      <c r="D8" s="39" t="s">
        <v>3812</v>
      </c>
      <c r="E8" s="39" t="s">
        <v>3813</v>
      </c>
      <c r="I8" s="39" t="s">
        <v>3813</v>
      </c>
      <c r="J8">
        <v>0</v>
      </c>
      <c r="L8">
        <v>3</v>
      </c>
      <c r="M8">
        <v>0</v>
      </c>
      <c r="O8">
        <v>17</v>
      </c>
      <c r="P8">
        <v>0</v>
      </c>
      <c r="R8" s="39" t="s">
        <v>38709</v>
      </c>
      <c r="S8">
        <v>0</v>
      </c>
      <c r="U8" s="39" t="s">
        <v>38710</v>
      </c>
      <c r="V8">
        <v>0</v>
      </c>
      <c r="X8" s="39" t="s">
        <v>38711</v>
      </c>
      <c r="Y8">
        <v>0</v>
      </c>
      <c r="AA8" s="39" t="s">
        <v>314</v>
      </c>
      <c r="AB8">
        <v>0</v>
      </c>
      <c r="AD8" s="39" t="s">
        <v>38712</v>
      </c>
      <c r="AE8">
        <v>0</v>
      </c>
      <c r="AG8" s="39" t="s">
        <v>38701</v>
      </c>
      <c r="AH8">
        <v>0</v>
      </c>
      <c r="AJ8" s="39" t="s">
        <v>38713</v>
      </c>
      <c r="AK8">
        <v>0</v>
      </c>
      <c r="AM8" s="39" t="s">
        <v>314</v>
      </c>
      <c r="AN8">
        <v>0</v>
      </c>
      <c r="AP8" s="39" t="s">
        <v>38714</v>
      </c>
      <c r="AQ8">
        <v>0</v>
      </c>
      <c r="AS8" s="39" t="s">
        <v>38715</v>
      </c>
      <c r="AT8">
        <v>0</v>
      </c>
      <c r="AV8" s="39" t="s">
        <v>38716</v>
      </c>
      <c r="AW8">
        <v>0</v>
      </c>
      <c r="AY8" s="39" t="s">
        <v>38717</v>
      </c>
      <c r="AZ8">
        <v>0</v>
      </c>
      <c r="BB8" s="39" t="s">
        <v>38718</v>
      </c>
      <c r="BC8">
        <v>0</v>
      </c>
      <c r="BE8" s="39" t="s">
        <v>38719</v>
      </c>
      <c r="BF8">
        <v>0</v>
      </c>
      <c r="BH8" s="39" t="s">
        <v>38707</v>
      </c>
      <c r="BI8">
        <v>0</v>
      </c>
      <c r="BK8" s="39" t="s">
        <v>38720</v>
      </c>
      <c r="BL8">
        <v>0</v>
      </c>
    </row>
    <row r="9" spans="1:65" x14ac:dyDescent="0.3">
      <c r="A9">
        <v>8</v>
      </c>
      <c r="B9" s="1">
        <v>45867.483819444446</v>
      </c>
      <c r="C9" s="1">
        <v>45867.488379629627</v>
      </c>
      <c r="D9" s="39" t="s">
        <v>3096</v>
      </c>
      <c r="E9" s="39" t="s">
        <v>3097</v>
      </c>
      <c r="I9" s="39" t="s">
        <v>3098</v>
      </c>
      <c r="J9">
        <v>0</v>
      </c>
      <c r="L9">
        <v>3</v>
      </c>
      <c r="M9">
        <v>0</v>
      </c>
      <c r="O9">
        <v>31</v>
      </c>
      <c r="P9">
        <v>0</v>
      </c>
      <c r="R9" s="39" t="s">
        <v>38721</v>
      </c>
      <c r="S9">
        <v>0</v>
      </c>
      <c r="U9" s="39" t="s">
        <v>38722</v>
      </c>
      <c r="V9">
        <v>0</v>
      </c>
      <c r="X9" s="39" t="s">
        <v>38723</v>
      </c>
      <c r="Y9">
        <v>0</v>
      </c>
      <c r="AA9" s="39" t="s">
        <v>314</v>
      </c>
      <c r="AB9">
        <v>0</v>
      </c>
      <c r="AD9" s="39" t="s">
        <v>38724</v>
      </c>
      <c r="AE9">
        <v>0</v>
      </c>
      <c r="AG9" s="39" t="s">
        <v>38701</v>
      </c>
      <c r="AH9">
        <v>0</v>
      </c>
      <c r="AJ9" s="39" t="s">
        <v>38725</v>
      </c>
      <c r="AK9">
        <v>0</v>
      </c>
      <c r="AM9" s="39" t="s">
        <v>314</v>
      </c>
      <c r="AN9">
        <v>0</v>
      </c>
      <c r="AP9" s="39" t="s">
        <v>38703</v>
      </c>
      <c r="AQ9">
        <v>0</v>
      </c>
      <c r="AS9" s="39" t="s">
        <v>38726</v>
      </c>
      <c r="AT9">
        <v>0</v>
      </c>
      <c r="AV9" s="39" t="s">
        <v>38727</v>
      </c>
      <c r="AW9">
        <v>0</v>
      </c>
      <c r="AY9" s="39" t="s">
        <v>38728</v>
      </c>
      <c r="AZ9">
        <v>0</v>
      </c>
      <c r="BB9" s="39" t="s">
        <v>38729</v>
      </c>
      <c r="BC9">
        <v>0</v>
      </c>
      <c r="BE9" s="39" t="s">
        <v>38730</v>
      </c>
      <c r="BF9">
        <v>0</v>
      </c>
      <c r="BH9" s="39" t="s">
        <v>38731</v>
      </c>
      <c r="BI9">
        <v>0</v>
      </c>
      <c r="BK9" s="39" t="s">
        <v>38732</v>
      </c>
      <c r="BL9">
        <v>0</v>
      </c>
    </row>
    <row r="10" spans="1:65" x14ac:dyDescent="0.3">
      <c r="A10">
        <v>9</v>
      </c>
      <c r="B10" s="1">
        <v>45867.471932870372</v>
      </c>
      <c r="C10" s="1">
        <v>45867.489976851852</v>
      </c>
      <c r="D10" s="39" t="s">
        <v>3188</v>
      </c>
      <c r="E10" s="39" t="s">
        <v>3189</v>
      </c>
      <c r="I10" s="39" t="s">
        <v>38733</v>
      </c>
      <c r="J10">
        <v>0</v>
      </c>
      <c r="L10">
        <v>3</v>
      </c>
      <c r="M10">
        <v>0</v>
      </c>
      <c r="O10">
        <v>19</v>
      </c>
      <c r="P10">
        <v>0</v>
      </c>
      <c r="R10" s="39" t="s">
        <v>38734</v>
      </c>
      <c r="S10">
        <v>0</v>
      </c>
      <c r="U10" s="39" t="s">
        <v>38735</v>
      </c>
      <c r="V10">
        <v>0</v>
      </c>
      <c r="X10" s="39" t="s">
        <v>38736</v>
      </c>
      <c r="Y10">
        <v>0</v>
      </c>
      <c r="AA10" s="39" t="s">
        <v>314</v>
      </c>
      <c r="AB10">
        <v>0</v>
      </c>
      <c r="AD10" s="39" t="s">
        <v>38712</v>
      </c>
      <c r="AE10">
        <v>0</v>
      </c>
      <c r="AG10" s="39" t="s">
        <v>38701</v>
      </c>
      <c r="AH10">
        <v>0</v>
      </c>
      <c r="AJ10" s="39" t="s">
        <v>38713</v>
      </c>
      <c r="AK10">
        <v>0</v>
      </c>
      <c r="AM10" s="39" t="s">
        <v>314</v>
      </c>
      <c r="AN10">
        <v>0</v>
      </c>
      <c r="AP10" s="39" t="s">
        <v>38714</v>
      </c>
      <c r="AQ10">
        <v>0</v>
      </c>
      <c r="AS10" s="39" t="s">
        <v>38726</v>
      </c>
      <c r="AT10">
        <v>0</v>
      </c>
      <c r="AV10" s="39" t="s">
        <v>38716</v>
      </c>
      <c r="AW10">
        <v>0</v>
      </c>
      <c r="AY10" s="39" t="s">
        <v>38737</v>
      </c>
      <c r="AZ10">
        <v>0</v>
      </c>
      <c r="BB10" s="39" t="s">
        <v>38738</v>
      </c>
      <c r="BC10">
        <v>0</v>
      </c>
      <c r="BE10" s="39" t="s">
        <v>38739</v>
      </c>
      <c r="BF10">
        <v>0</v>
      </c>
      <c r="BH10" s="39" t="s">
        <v>38740</v>
      </c>
      <c r="BI10">
        <v>0</v>
      </c>
      <c r="BK10" s="39" t="s">
        <v>38741</v>
      </c>
      <c r="BL10">
        <v>0</v>
      </c>
    </row>
    <row r="11" spans="1:65" x14ac:dyDescent="0.3">
      <c r="A11">
        <v>10</v>
      </c>
      <c r="B11" s="1">
        <v>45867.512048611112</v>
      </c>
      <c r="C11" s="1">
        <v>45867.521666666667</v>
      </c>
      <c r="D11" s="39" t="s">
        <v>3395</v>
      </c>
      <c r="E11" s="39" t="s">
        <v>3396</v>
      </c>
      <c r="I11" s="39" t="s">
        <v>3396</v>
      </c>
      <c r="J11">
        <v>0</v>
      </c>
      <c r="L11">
        <v>3</v>
      </c>
      <c r="M11">
        <v>0</v>
      </c>
      <c r="O11">
        <v>30</v>
      </c>
      <c r="P11">
        <v>0</v>
      </c>
      <c r="R11" s="39" t="s">
        <v>38742</v>
      </c>
      <c r="S11">
        <v>0</v>
      </c>
      <c r="U11" s="39" t="s">
        <v>38743</v>
      </c>
      <c r="V11">
        <v>0</v>
      </c>
      <c r="X11" s="39" t="s">
        <v>35628</v>
      </c>
      <c r="Y11">
        <v>0</v>
      </c>
      <c r="AA11" s="39" t="s">
        <v>38744</v>
      </c>
      <c r="AB11">
        <v>0</v>
      </c>
      <c r="AD11" s="39" t="s">
        <v>38640</v>
      </c>
      <c r="AE11">
        <v>0</v>
      </c>
      <c r="AG11" s="39" t="s">
        <v>38745</v>
      </c>
      <c r="AH11">
        <v>0</v>
      </c>
      <c r="AJ11" s="39" t="s">
        <v>35872</v>
      </c>
      <c r="AK11">
        <v>0</v>
      </c>
      <c r="AM11" s="39" t="s">
        <v>38746</v>
      </c>
      <c r="AN11">
        <v>0</v>
      </c>
      <c r="AP11" s="39" t="s">
        <v>38747</v>
      </c>
      <c r="AQ11">
        <v>0</v>
      </c>
      <c r="AS11" s="39" t="s">
        <v>38748</v>
      </c>
      <c r="AT11">
        <v>0</v>
      </c>
      <c r="AV11" s="39" t="s">
        <v>38641</v>
      </c>
      <c r="AW11">
        <v>0</v>
      </c>
      <c r="AY11" s="39" t="s">
        <v>38749</v>
      </c>
      <c r="AZ11">
        <v>0</v>
      </c>
      <c r="BB11" s="39" t="s">
        <v>38750</v>
      </c>
      <c r="BC11">
        <v>0</v>
      </c>
      <c r="BE11" s="39" t="s">
        <v>38751</v>
      </c>
      <c r="BF11">
        <v>0</v>
      </c>
      <c r="BH11" s="39" t="s">
        <v>38752</v>
      </c>
      <c r="BI11">
        <v>0</v>
      </c>
      <c r="BK11" s="39" t="s">
        <v>38753</v>
      </c>
      <c r="BL11">
        <v>0</v>
      </c>
    </row>
    <row r="12" spans="1:65" x14ac:dyDescent="0.3">
      <c r="A12">
        <v>11</v>
      </c>
      <c r="B12" s="1">
        <v>45867.512048611112</v>
      </c>
      <c r="C12" s="1">
        <v>45867.523055555554</v>
      </c>
      <c r="D12" s="39" t="s">
        <v>3376</v>
      </c>
      <c r="E12" s="39" t="s">
        <v>3377</v>
      </c>
      <c r="I12" s="39" t="s">
        <v>3377</v>
      </c>
      <c r="J12">
        <v>0</v>
      </c>
      <c r="L12">
        <v>3</v>
      </c>
      <c r="M12">
        <v>0</v>
      </c>
      <c r="O12">
        <v>28</v>
      </c>
      <c r="P12">
        <v>0</v>
      </c>
      <c r="R12" s="39" t="s">
        <v>38754</v>
      </c>
      <c r="S12">
        <v>0</v>
      </c>
      <c r="U12" s="39" t="s">
        <v>38755</v>
      </c>
      <c r="V12">
        <v>0</v>
      </c>
      <c r="X12" s="39" t="s">
        <v>35628</v>
      </c>
      <c r="Y12">
        <v>0</v>
      </c>
      <c r="AA12" s="39" t="s">
        <v>38756</v>
      </c>
      <c r="AB12">
        <v>0</v>
      </c>
      <c r="AD12" s="39" t="s">
        <v>38757</v>
      </c>
      <c r="AE12">
        <v>0</v>
      </c>
      <c r="AG12" s="39" t="s">
        <v>38758</v>
      </c>
      <c r="AH12">
        <v>0</v>
      </c>
      <c r="AJ12" s="39" t="s">
        <v>38759</v>
      </c>
      <c r="AK12">
        <v>0</v>
      </c>
      <c r="AM12" s="39" t="s">
        <v>38760</v>
      </c>
      <c r="AN12">
        <v>0</v>
      </c>
      <c r="AP12" s="39" t="s">
        <v>38761</v>
      </c>
      <c r="AQ12">
        <v>0</v>
      </c>
      <c r="AS12" s="39" t="s">
        <v>38762</v>
      </c>
      <c r="AT12">
        <v>0</v>
      </c>
      <c r="AV12" s="39" t="s">
        <v>38641</v>
      </c>
      <c r="AW12">
        <v>0</v>
      </c>
      <c r="AY12" s="39" t="s">
        <v>38749</v>
      </c>
      <c r="AZ12">
        <v>0</v>
      </c>
      <c r="BB12" s="39" t="s">
        <v>38763</v>
      </c>
      <c r="BC12">
        <v>0</v>
      </c>
      <c r="BE12" s="39" t="s">
        <v>38764</v>
      </c>
      <c r="BF12">
        <v>0</v>
      </c>
      <c r="BH12" s="39" t="s">
        <v>38765</v>
      </c>
      <c r="BI12">
        <v>0</v>
      </c>
      <c r="BK12" s="39" t="s">
        <v>38766</v>
      </c>
      <c r="BL12">
        <v>0</v>
      </c>
    </row>
    <row r="13" spans="1:65" x14ac:dyDescent="0.3">
      <c r="A13">
        <v>12</v>
      </c>
      <c r="B13" s="1">
        <v>45867.514039351852</v>
      </c>
      <c r="C13" s="1">
        <v>45867.530439814815</v>
      </c>
      <c r="D13" s="39" t="s">
        <v>3227</v>
      </c>
      <c r="E13" s="39" t="s">
        <v>3228</v>
      </c>
      <c r="I13" s="39" t="s">
        <v>14890</v>
      </c>
      <c r="J13">
        <v>0</v>
      </c>
      <c r="L13">
        <v>3</v>
      </c>
      <c r="M13">
        <v>0</v>
      </c>
      <c r="O13">
        <v>32</v>
      </c>
      <c r="P13">
        <v>0</v>
      </c>
      <c r="R13" s="39" t="s">
        <v>38767</v>
      </c>
      <c r="S13">
        <v>0</v>
      </c>
      <c r="U13" s="39" t="s">
        <v>38768</v>
      </c>
      <c r="V13">
        <v>0</v>
      </c>
      <c r="X13" s="39" t="s">
        <v>38769</v>
      </c>
      <c r="Y13">
        <v>0</v>
      </c>
      <c r="AA13" s="39" t="s">
        <v>35867</v>
      </c>
      <c r="AB13">
        <v>0</v>
      </c>
      <c r="AD13" s="39" t="s">
        <v>38770</v>
      </c>
      <c r="AE13">
        <v>0</v>
      </c>
      <c r="AG13" s="39" t="s">
        <v>38771</v>
      </c>
      <c r="AH13">
        <v>0</v>
      </c>
      <c r="AJ13" s="39" t="s">
        <v>38772</v>
      </c>
      <c r="AK13">
        <v>0</v>
      </c>
      <c r="AM13" s="39" t="s">
        <v>38773</v>
      </c>
      <c r="AN13">
        <v>0</v>
      </c>
      <c r="AP13" s="39" t="s">
        <v>38774</v>
      </c>
      <c r="AQ13">
        <v>0</v>
      </c>
      <c r="AS13" s="39" t="s">
        <v>38775</v>
      </c>
      <c r="AT13">
        <v>0</v>
      </c>
      <c r="AV13" s="39" t="s">
        <v>38776</v>
      </c>
      <c r="AW13">
        <v>0</v>
      </c>
      <c r="AY13" s="39" t="s">
        <v>38777</v>
      </c>
      <c r="AZ13">
        <v>0</v>
      </c>
      <c r="BB13" s="39" t="s">
        <v>38778</v>
      </c>
      <c r="BC13">
        <v>0</v>
      </c>
      <c r="BE13" s="39" t="s">
        <v>38779</v>
      </c>
      <c r="BF13">
        <v>0</v>
      </c>
      <c r="BH13" s="39" t="s">
        <v>38661</v>
      </c>
      <c r="BI13">
        <v>0</v>
      </c>
      <c r="BK13" s="39" t="s">
        <v>38780</v>
      </c>
      <c r="BL13">
        <v>0</v>
      </c>
    </row>
    <row r="14" spans="1:65" x14ac:dyDescent="0.3">
      <c r="A14">
        <v>13</v>
      </c>
      <c r="B14" s="1">
        <v>45869.5625</v>
      </c>
      <c r="C14" s="1">
        <v>45869.569618055553</v>
      </c>
      <c r="D14" s="39" t="s">
        <v>1201</v>
      </c>
      <c r="E14" s="39" t="s">
        <v>1202</v>
      </c>
      <c r="I14" s="39" t="s">
        <v>38781</v>
      </c>
      <c r="J14">
        <v>0</v>
      </c>
      <c r="L14">
        <v>1</v>
      </c>
      <c r="M14">
        <v>0</v>
      </c>
      <c r="O14">
        <v>10</v>
      </c>
      <c r="P14">
        <v>0</v>
      </c>
      <c r="R14" s="39" t="s">
        <v>38782</v>
      </c>
      <c r="S14">
        <v>0</v>
      </c>
      <c r="U14" s="39" t="s">
        <v>38783</v>
      </c>
      <c r="V14">
        <v>0</v>
      </c>
      <c r="X14" s="39" t="s">
        <v>38784</v>
      </c>
      <c r="Y14">
        <v>0</v>
      </c>
      <c r="AA14" s="39" t="s">
        <v>38785</v>
      </c>
      <c r="AB14">
        <v>0</v>
      </c>
      <c r="AD14" s="39" t="s">
        <v>38786</v>
      </c>
      <c r="AE14">
        <v>0</v>
      </c>
      <c r="AG14" s="39" t="s">
        <v>13321</v>
      </c>
      <c r="AH14">
        <v>0</v>
      </c>
      <c r="AJ14" s="39" t="s">
        <v>38787</v>
      </c>
      <c r="AK14">
        <v>0</v>
      </c>
      <c r="AM14" s="39" t="s">
        <v>36279</v>
      </c>
      <c r="AN14">
        <v>0</v>
      </c>
      <c r="AP14" s="39" t="s">
        <v>38788</v>
      </c>
      <c r="AQ14">
        <v>0</v>
      </c>
      <c r="AS14" s="39" t="s">
        <v>38789</v>
      </c>
      <c r="AT14">
        <v>0</v>
      </c>
      <c r="AV14" s="39" t="s">
        <v>38790</v>
      </c>
      <c r="AW14">
        <v>0</v>
      </c>
      <c r="AY14" s="39" t="s">
        <v>38791</v>
      </c>
      <c r="AZ14">
        <v>0</v>
      </c>
      <c r="BB14" s="39" t="s">
        <v>38792</v>
      </c>
      <c r="BC14">
        <v>0</v>
      </c>
      <c r="BE14" s="39" t="s">
        <v>38793</v>
      </c>
      <c r="BF14">
        <v>0</v>
      </c>
      <c r="BH14" s="39" t="s">
        <v>38794</v>
      </c>
      <c r="BI14">
        <v>0</v>
      </c>
      <c r="BK14" s="39" t="s">
        <v>38795</v>
      </c>
      <c r="BL14">
        <v>0</v>
      </c>
    </row>
    <row r="15" spans="1:65" x14ac:dyDescent="0.3">
      <c r="A15">
        <v>14</v>
      </c>
      <c r="B15" s="1">
        <v>45869.562719907408</v>
      </c>
      <c r="C15" s="1">
        <v>45869.575335648151</v>
      </c>
      <c r="D15" s="39" t="s">
        <v>1462</v>
      </c>
      <c r="E15" s="39" t="s">
        <v>1463</v>
      </c>
      <c r="I15" s="39" t="s">
        <v>1463</v>
      </c>
      <c r="J15">
        <v>0</v>
      </c>
      <c r="L15">
        <v>1</v>
      </c>
      <c r="M15">
        <v>0</v>
      </c>
      <c r="O15">
        <v>27</v>
      </c>
      <c r="P15">
        <v>0</v>
      </c>
      <c r="R15" s="39" t="s">
        <v>38796</v>
      </c>
      <c r="S15">
        <v>0</v>
      </c>
      <c r="U15" s="39" t="s">
        <v>38797</v>
      </c>
      <c r="V15">
        <v>0</v>
      </c>
      <c r="X15" s="39" t="s">
        <v>35628</v>
      </c>
      <c r="Y15">
        <v>0</v>
      </c>
      <c r="AA15" s="39" t="s">
        <v>35770</v>
      </c>
      <c r="AB15">
        <v>0</v>
      </c>
      <c r="AD15" s="39" t="s">
        <v>38798</v>
      </c>
      <c r="AE15">
        <v>0</v>
      </c>
      <c r="AG15" s="39" t="s">
        <v>35772</v>
      </c>
      <c r="AH15">
        <v>0</v>
      </c>
      <c r="AJ15" s="39" t="s">
        <v>38799</v>
      </c>
      <c r="AK15">
        <v>0</v>
      </c>
      <c r="AM15" s="39" t="s">
        <v>38800</v>
      </c>
      <c r="AN15">
        <v>0</v>
      </c>
      <c r="AP15" s="39" t="s">
        <v>38799</v>
      </c>
      <c r="AQ15">
        <v>0</v>
      </c>
      <c r="AS15" s="39" t="s">
        <v>35771</v>
      </c>
      <c r="AT15">
        <v>0</v>
      </c>
      <c r="AV15" s="39" t="s">
        <v>38801</v>
      </c>
      <c r="AW15">
        <v>0</v>
      </c>
      <c r="AY15" s="39" t="s">
        <v>35773</v>
      </c>
      <c r="AZ15">
        <v>0</v>
      </c>
      <c r="BB15" s="39" t="s">
        <v>38802</v>
      </c>
      <c r="BC15">
        <v>0</v>
      </c>
      <c r="BE15" s="39" t="s">
        <v>38803</v>
      </c>
      <c r="BF15">
        <v>0</v>
      </c>
      <c r="BH15" s="39" t="s">
        <v>38804</v>
      </c>
      <c r="BI15">
        <v>0</v>
      </c>
      <c r="BK15" s="39" t="s">
        <v>38805</v>
      </c>
      <c r="BL15">
        <v>0</v>
      </c>
    </row>
    <row r="16" spans="1:65" x14ac:dyDescent="0.3">
      <c r="A16">
        <v>15</v>
      </c>
      <c r="B16" s="1">
        <v>45869.570347222223</v>
      </c>
      <c r="C16" s="1">
        <v>45869.578761574077</v>
      </c>
      <c r="D16" s="39" t="s">
        <v>1429</v>
      </c>
      <c r="E16" s="39" t="s">
        <v>1430</v>
      </c>
      <c r="I16" s="39" t="s">
        <v>1430</v>
      </c>
      <c r="J16">
        <v>0</v>
      </c>
      <c r="L16">
        <v>1</v>
      </c>
      <c r="M16">
        <v>0</v>
      </c>
      <c r="O16">
        <v>17</v>
      </c>
      <c r="P16">
        <v>0</v>
      </c>
      <c r="R16" s="39" t="s">
        <v>38806</v>
      </c>
      <c r="S16">
        <v>0</v>
      </c>
      <c r="U16" s="39" t="s">
        <v>38807</v>
      </c>
      <c r="V16">
        <v>0</v>
      </c>
      <c r="X16" s="39" t="s">
        <v>35628</v>
      </c>
      <c r="Y16">
        <v>0</v>
      </c>
      <c r="AA16" s="39" t="s">
        <v>239</v>
      </c>
      <c r="AB16">
        <v>0</v>
      </c>
      <c r="AD16" s="39" t="s">
        <v>38798</v>
      </c>
      <c r="AE16">
        <v>0</v>
      </c>
      <c r="AG16" s="39" t="s">
        <v>38808</v>
      </c>
      <c r="AH16">
        <v>0</v>
      </c>
      <c r="AJ16" s="39" t="s">
        <v>35872</v>
      </c>
      <c r="AK16">
        <v>0</v>
      </c>
      <c r="AM16" s="39" t="s">
        <v>38809</v>
      </c>
      <c r="AN16">
        <v>0</v>
      </c>
      <c r="AP16" s="39" t="s">
        <v>38810</v>
      </c>
      <c r="AQ16">
        <v>0</v>
      </c>
      <c r="AS16" s="39" t="s">
        <v>38811</v>
      </c>
      <c r="AT16">
        <v>0</v>
      </c>
      <c r="AV16" s="39" t="s">
        <v>38812</v>
      </c>
      <c r="AW16">
        <v>0</v>
      </c>
      <c r="AY16" s="39" t="s">
        <v>36074</v>
      </c>
      <c r="AZ16">
        <v>0</v>
      </c>
      <c r="BB16" s="39" t="s">
        <v>38813</v>
      </c>
      <c r="BC16">
        <v>0</v>
      </c>
      <c r="BE16" s="39" t="s">
        <v>38814</v>
      </c>
      <c r="BF16">
        <v>0</v>
      </c>
      <c r="BH16" s="39" t="s">
        <v>38815</v>
      </c>
      <c r="BI16">
        <v>0</v>
      </c>
      <c r="BK16" s="39" t="s">
        <v>38816</v>
      </c>
      <c r="BL16">
        <v>0</v>
      </c>
    </row>
    <row r="17" spans="1:64" x14ac:dyDescent="0.3">
      <c r="A17">
        <v>16</v>
      </c>
      <c r="B17" s="1">
        <v>45869.848113425927</v>
      </c>
      <c r="C17" s="1">
        <v>45869.860821759263</v>
      </c>
      <c r="D17" s="39" t="s">
        <v>3237</v>
      </c>
      <c r="E17" s="39" t="s">
        <v>3238</v>
      </c>
      <c r="I17" s="39" t="s">
        <v>3239</v>
      </c>
      <c r="J17">
        <v>0</v>
      </c>
      <c r="L17">
        <v>3</v>
      </c>
      <c r="M17">
        <v>0</v>
      </c>
      <c r="O17">
        <v>22</v>
      </c>
      <c r="P17">
        <v>0</v>
      </c>
      <c r="R17" s="39" t="s">
        <v>38817</v>
      </c>
      <c r="S17">
        <v>0</v>
      </c>
      <c r="U17" s="39" t="s">
        <v>38818</v>
      </c>
      <c r="V17">
        <v>0</v>
      </c>
      <c r="X17" s="39" t="s">
        <v>35628</v>
      </c>
      <c r="Y17">
        <v>0</v>
      </c>
      <c r="AA17" s="39" t="s">
        <v>38819</v>
      </c>
      <c r="AB17">
        <v>0</v>
      </c>
      <c r="AD17" s="39" t="s">
        <v>38820</v>
      </c>
      <c r="AE17">
        <v>0</v>
      </c>
      <c r="AG17" s="39" t="s">
        <v>37725</v>
      </c>
      <c r="AH17">
        <v>0</v>
      </c>
      <c r="AJ17" s="39" t="s">
        <v>35872</v>
      </c>
      <c r="AK17">
        <v>0</v>
      </c>
      <c r="AM17" s="39" t="s">
        <v>36205</v>
      </c>
      <c r="AN17">
        <v>0</v>
      </c>
      <c r="AP17" s="39" t="s">
        <v>38821</v>
      </c>
      <c r="AQ17">
        <v>0</v>
      </c>
      <c r="AS17" s="39" t="s">
        <v>36256</v>
      </c>
      <c r="AT17">
        <v>0</v>
      </c>
      <c r="AV17" s="39" t="s">
        <v>38822</v>
      </c>
      <c r="AW17">
        <v>0</v>
      </c>
      <c r="AY17" s="39" t="s">
        <v>36255</v>
      </c>
      <c r="AZ17">
        <v>0</v>
      </c>
      <c r="BB17" s="39" t="s">
        <v>38823</v>
      </c>
      <c r="BC17">
        <v>0</v>
      </c>
      <c r="BE17" s="39" t="s">
        <v>38824</v>
      </c>
      <c r="BF17">
        <v>0</v>
      </c>
      <c r="BH17" s="39" t="s">
        <v>38825</v>
      </c>
      <c r="BI17">
        <v>0</v>
      </c>
      <c r="BK17" s="39" t="s">
        <v>38826</v>
      </c>
      <c r="BL17">
        <v>0</v>
      </c>
    </row>
    <row r="18" spans="1:64" x14ac:dyDescent="0.3">
      <c r="A18">
        <v>17</v>
      </c>
      <c r="B18" s="1">
        <v>45869.856782407405</v>
      </c>
      <c r="C18" s="1">
        <v>45869.861215277779</v>
      </c>
      <c r="D18" s="39" t="s">
        <v>1294</v>
      </c>
      <c r="E18" s="39" t="s">
        <v>1295</v>
      </c>
      <c r="I18" s="39" t="s">
        <v>1295</v>
      </c>
      <c r="J18">
        <v>0</v>
      </c>
      <c r="L18">
        <v>1</v>
      </c>
      <c r="M18">
        <v>0</v>
      </c>
      <c r="O18">
        <v>3</v>
      </c>
      <c r="P18">
        <v>0</v>
      </c>
      <c r="R18" s="39" t="s">
        <v>38827</v>
      </c>
      <c r="S18">
        <v>0</v>
      </c>
      <c r="U18" s="39" t="s">
        <v>38828</v>
      </c>
      <c r="V18">
        <v>0</v>
      </c>
      <c r="X18" s="39" t="s">
        <v>35628</v>
      </c>
      <c r="Y18">
        <v>0</v>
      </c>
      <c r="AA18" s="39" t="s">
        <v>38829</v>
      </c>
      <c r="AB18">
        <v>0</v>
      </c>
      <c r="AD18" s="39" t="s">
        <v>38640</v>
      </c>
      <c r="AE18">
        <v>0</v>
      </c>
      <c r="AG18" s="39" t="s">
        <v>38830</v>
      </c>
      <c r="AH18">
        <v>0</v>
      </c>
      <c r="AJ18" s="39" t="s">
        <v>35872</v>
      </c>
      <c r="AK18">
        <v>0</v>
      </c>
      <c r="AM18" s="39" t="s">
        <v>38831</v>
      </c>
      <c r="AN18">
        <v>0</v>
      </c>
      <c r="AP18" s="39" t="s">
        <v>38832</v>
      </c>
      <c r="AQ18">
        <v>0</v>
      </c>
      <c r="AS18" s="39" t="s">
        <v>38833</v>
      </c>
      <c r="AT18">
        <v>0</v>
      </c>
      <c r="AV18" s="39" t="s">
        <v>38834</v>
      </c>
      <c r="AW18">
        <v>0</v>
      </c>
      <c r="AY18" s="39" t="s">
        <v>38835</v>
      </c>
      <c r="AZ18">
        <v>0</v>
      </c>
      <c r="BB18" s="39" t="s">
        <v>38836</v>
      </c>
      <c r="BC18">
        <v>0</v>
      </c>
      <c r="BE18" s="39" t="s">
        <v>38837</v>
      </c>
      <c r="BF18">
        <v>0</v>
      </c>
      <c r="BH18" s="39" t="s">
        <v>38838</v>
      </c>
      <c r="BI18">
        <v>0</v>
      </c>
      <c r="BK18" s="39" t="s">
        <v>38839</v>
      </c>
      <c r="BL18">
        <v>0</v>
      </c>
    </row>
    <row r="19" spans="1:64" x14ac:dyDescent="0.3">
      <c r="A19">
        <v>18</v>
      </c>
      <c r="B19" s="1">
        <v>45870.61513888889</v>
      </c>
      <c r="C19" s="1">
        <v>45870.626967592594</v>
      </c>
      <c r="D19" s="39" t="s">
        <v>1210</v>
      </c>
      <c r="E19" s="39" t="s">
        <v>1211</v>
      </c>
      <c r="I19" s="39" t="s">
        <v>1212</v>
      </c>
      <c r="J19">
        <v>0</v>
      </c>
      <c r="L19">
        <v>1</v>
      </c>
      <c r="M19">
        <v>0</v>
      </c>
      <c r="O19">
        <v>23</v>
      </c>
      <c r="P19">
        <v>0</v>
      </c>
      <c r="R19" s="39" t="s">
        <v>38840</v>
      </c>
      <c r="S19">
        <v>0</v>
      </c>
      <c r="U19" s="39" t="s">
        <v>38841</v>
      </c>
      <c r="V19">
        <v>0</v>
      </c>
      <c r="X19" s="39" t="s">
        <v>38842</v>
      </c>
      <c r="Y19">
        <v>0</v>
      </c>
      <c r="AA19" s="39" t="s">
        <v>38843</v>
      </c>
      <c r="AB19">
        <v>0</v>
      </c>
      <c r="AD19" s="39" t="s">
        <v>38770</v>
      </c>
      <c r="AE19">
        <v>0</v>
      </c>
      <c r="AG19" s="39" t="s">
        <v>38844</v>
      </c>
      <c r="AH19">
        <v>0</v>
      </c>
      <c r="AJ19" s="39" t="s">
        <v>38845</v>
      </c>
      <c r="AK19">
        <v>0</v>
      </c>
      <c r="AM19" s="39" t="s">
        <v>38846</v>
      </c>
      <c r="AN19">
        <v>0</v>
      </c>
      <c r="AP19" s="39" t="s">
        <v>38714</v>
      </c>
      <c r="AQ19">
        <v>0</v>
      </c>
      <c r="AS19" s="39" t="s">
        <v>38847</v>
      </c>
      <c r="AT19">
        <v>0</v>
      </c>
      <c r="AV19" s="39" t="s">
        <v>38848</v>
      </c>
      <c r="AW19">
        <v>0</v>
      </c>
      <c r="AY19" s="39" t="s">
        <v>38849</v>
      </c>
      <c r="AZ19">
        <v>0</v>
      </c>
      <c r="BB19" s="39" t="s">
        <v>38850</v>
      </c>
      <c r="BC19">
        <v>0</v>
      </c>
      <c r="BE19" s="39" t="s">
        <v>38851</v>
      </c>
      <c r="BF19">
        <v>0</v>
      </c>
      <c r="BH19" s="39" t="s">
        <v>38852</v>
      </c>
      <c r="BI19">
        <v>0</v>
      </c>
      <c r="BK19" s="39" t="s">
        <v>38853</v>
      </c>
      <c r="BL19">
        <v>0</v>
      </c>
    </row>
    <row r="20" spans="1:64" x14ac:dyDescent="0.3">
      <c r="A20">
        <v>19</v>
      </c>
      <c r="B20" s="1">
        <v>45871.011921296296</v>
      </c>
      <c r="C20" s="1">
        <v>45871.015960648147</v>
      </c>
      <c r="D20" s="39" t="s">
        <v>1221</v>
      </c>
      <c r="E20" s="39" t="s">
        <v>1222</v>
      </c>
      <c r="I20" s="39" t="s">
        <v>1223</v>
      </c>
      <c r="J20">
        <v>0</v>
      </c>
      <c r="L20">
        <v>1</v>
      </c>
      <c r="M20">
        <v>0</v>
      </c>
      <c r="O20">
        <v>19</v>
      </c>
      <c r="P20">
        <v>0</v>
      </c>
      <c r="R20" s="39" t="s">
        <v>38854</v>
      </c>
      <c r="S20">
        <v>0</v>
      </c>
      <c r="U20" s="39" t="s">
        <v>38855</v>
      </c>
      <c r="V20">
        <v>0</v>
      </c>
      <c r="X20" s="39" t="s">
        <v>38856</v>
      </c>
      <c r="Y20">
        <v>0</v>
      </c>
      <c r="AA20" s="39" t="s">
        <v>38857</v>
      </c>
      <c r="AB20">
        <v>0</v>
      </c>
      <c r="AD20" s="39" t="s">
        <v>38858</v>
      </c>
      <c r="AE20">
        <v>0</v>
      </c>
      <c r="AG20" s="39" t="s">
        <v>38859</v>
      </c>
      <c r="AH20">
        <v>0</v>
      </c>
      <c r="AJ20" s="39" t="s">
        <v>38860</v>
      </c>
      <c r="AK20">
        <v>0</v>
      </c>
      <c r="AM20" s="39" t="s">
        <v>38861</v>
      </c>
      <c r="AN20">
        <v>0</v>
      </c>
      <c r="AP20" s="39" t="s">
        <v>38862</v>
      </c>
      <c r="AQ20">
        <v>0</v>
      </c>
      <c r="AS20" s="39" t="s">
        <v>38863</v>
      </c>
      <c r="AT20">
        <v>0</v>
      </c>
      <c r="AV20" s="39" t="s">
        <v>38864</v>
      </c>
      <c r="AW20">
        <v>0</v>
      </c>
      <c r="AY20" s="39" t="s">
        <v>36074</v>
      </c>
      <c r="AZ20">
        <v>0</v>
      </c>
      <c r="BB20" s="39" t="s">
        <v>38865</v>
      </c>
      <c r="BC20">
        <v>0</v>
      </c>
      <c r="BE20" s="39" t="s">
        <v>38866</v>
      </c>
      <c r="BF20">
        <v>0</v>
      </c>
      <c r="BH20" s="39" t="s">
        <v>38867</v>
      </c>
      <c r="BI20">
        <v>0</v>
      </c>
      <c r="BK20" s="39" t="s">
        <v>38868</v>
      </c>
      <c r="BL20">
        <v>0</v>
      </c>
    </row>
    <row r="21" spans="1:64" x14ac:dyDescent="0.3">
      <c r="A21">
        <v>20</v>
      </c>
      <c r="B21" s="1">
        <v>45873.306273148148</v>
      </c>
      <c r="C21" s="1">
        <v>45873.324259259258</v>
      </c>
      <c r="D21" s="39" t="s">
        <v>1484</v>
      </c>
      <c r="E21" s="39" t="s">
        <v>1485</v>
      </c>
      <c r="I21" s="39" t="s">
        <v>1486</v>
      </c>
      <c r="J21">
        <v>0</v>
      </c>
      <c r="L21">
        <v>1</v>
      </c>
      <c r="M21">
        <v>0</v>
      </c>
      <c r="O21">
        <v>9</v>
      </c>
      <c r="P21">
        <v>0</v>
      </c>
      <c r="R21" s="39" t="s">
        <v>38869</v>
      </c>
      <c r="S21">
        <v>0</v>
      </c>
      <c r="U21" s="39" t="s">
        <v>38870</v>
      </c>
      <c r="V21">
        <v>0</v>
      </c>
      <c r="X21" s="39" t="s">
        <v>38871</v>
      </c>
      <c r="Y21">
        <v>0</v>
      </c>
      <c r="AA21" s="39" t="s">
        <v>38872</v>
      </c>
      <c r="AB21">
        <v>0</v>
      </c>
      <c r="AD21" s="39" t="s">
        <v>38873</v>
      </c>
      <c r="AE21">
        <v>0</v>
      </c>
      <c r="AG21" s="39" t="s">
        <v>38874</v>
      </c>
      <c r="AH21">
        <v>0</v>
      </c>
      <c r="AJ21" s="39" t="s">
        <v>38875</v>
      </c>
      <c r="AK21">
        <v>0</v>
      </c>
      <c r="AM21" s="39" t="s">
        <v>38876</v>
      </c>
      <c r="AN21">
        <v>0</v>
      </c>
      <c r="AP21" s="39" t="s">
        <v>38877</v>
      </c>
      <c r="AQ21">
        <v>0</v>
      </c>
      <c r="AS21" s="39" t="s">
        <v>38878</v>
      </c>
      <c r="AT21">
        <v>0</v>
      </c>
      <c r="AV21" s="39" t="s">
        <v>38879</v>
      </c>
      <c r="AW21">
        <v>0</v>
      </c>
      <c r="AY21" s="39" t="s">
        <v>38880</v>
      </c>
      <c r="AZ21">
        <v>0</v>
      </c>
      <c r="BB21" s="39" t="s">
        <v>38881</v>
      </c>
      <c r="BC21">
        <v>0</v>
      </c>
      <c r="BE21" s="39" t="s">
        <v>38882</v>
      </c>
      <c r="BF21">
        <v>0</v>
      </c>
      <c r="BH21" s="39" t="s">
        <v>38883</v>
      </c>
      <c r="BI21">
        <v>0</v>
      </c>
      <c r="BK21" s="39" t="s">
        <v>38884</v>
      </c>
      <c r="BL21">
        <v>0</v>
      </c>
    </row>
    <row r="22" spans="1:64" x14ac:dyDescent="0.3">
      <c r="A22">
        <v>21</v>
      </c>
      <c r="B22" s="1">
        <v>45873.853819444441</v>
      </c>
      <c r="C22" s="1">
        <v>45873.872372685182</v>
      </c>
      <c r="D22" s="39" t="s">
        <v>3356</v>
      </c>
      <c r="E22" s="39" t="s">
        <v>3357</v>
      </c>
      <c r="I22" s="39" t="s">
        <v>3358</v>
      </c>
      <c r="J22">
        <v>0</v>
      </c>
      <c r="L22">
        <v>3</v>
      </c>
      <c r="M22">
        <v>0</v>
      </c>
      <c r="O22">
        <v>29</v>
      </c>
      <c r="P22">
        <v>0</v>
      </c>
      <c r="R22" s="39" t="s">
        <v>38885</v>
      </c>
      <c r="S22">
        <v>0</v>
      </c>
      <c r="U22" s="39" t="s">
        <v>38886</v>
      </c>
      <c r="V22">
        <v>0</v>
      </c>
      <c r="X22" s="39" t="s">
        <v>38887</v>
      </c>
      <c r="Y22">
        <v>0</v>
      </c>
      <c r="AA22" s="39" t="s">
        <v>38888</v>
      </c>
      <c r="AB22">
        <v>0</v>
      </c>
      <c r="AD22" s="39" t="s">
        <v>38889</v>
      </c>
      <c r="AE22">
        <v>0</v>
      </c>
      <c r="AG22" s="39" t="s">
        <v>38890</v>
      </c>
      <c r="AH22">
        <v>0</v>
      </c>
      <c r="AJ22" s="39" t="s">
        <v>38891</v>
      </c>
      <c r="AK22">
        <v>0</v>
      </c>
      <c r="AM22" s="39" t="s">
        <v>38892</v>
      </c>
      <c r="AN22">
        <v>0</v>
      </c>
      <c r="AP22" s="39" t="s">
        <v>38893</v>
      </c>
      <c r="AQ22">
        <v>0</v>
      </c>
      <c r="AS22" s="39" t="s">
        <v>38894</v>
      </c>
      <c r="AT22">
        <v>0</v>
      </c>
      <c r="AV22" s="39" t="s">
        <v>38895</v>
      </c>
      <c r="AW22">
        <v>0</v>
      </c>
      <c r="AY22" s="39" t="s">
        <v>38896</v>
      </c>
      <c r="AZ22">
        <v>0</v>
      </c>
      <c r="BB22" s="39" t="s">
        <v>38897</v>
      </c>
      <c r="BC22">
        <v>0</v>
      </c>
      <c r="BE22" s="39" t="s">
        <v>38898</v>
      </c>
      <c r="BF22">
        <v>0</v>
      </c>
      <c r="BH22" s="39" t="s">
        <v>38899</v>
      </c>
      <c r="BI22">
        <v>0</v>
      </c>
      <c r="BK22" s="39" t="s">
        <v>38900</v>
      </c>
      <c r="BL22">
        <v>0</v>
      </c>
    </row>
    <row r="23" spans="1:64" x14ac:dyDescent="0.3">
      <c r="A23">
        <v>22</v>
      </c>
      <c r="B23" s="1">
        <v>45873.926041666666</v>
      </c>
      <c r="C23" s="1">
        <v>45873.933009259257</v>
      </c>
      <c r="D23" s="39" t="s">
        <v>3341</v>
      </c>
      <c r="E23" s="39" t="s">
        <v>3342</v>
      </c>
      <c r="I23" s="39" t="s">
        <v>3342</v>
      </c>
      <c r="J23">
        <v>0</v>
      </c>
      <c r="L23">
        <v>3</v>
      </c>
      <c r="M23">
        <v>0</v>
      </c>
      <c r="O23">
        <v>36</v>
      </c>
      <c r="P23">
        <v>0</v>
      </c>
      <c r="R23" s="39" t="s">
        <v>38901</v>
      </c>
      <c r="S23">
        <v>0</v>
      </c>
      <c r="U23" s="39" t="s">
        <v>38902</v>
      </c>
      <c r="V23">
        <v>0</v>
      </c>
      <c r="X23" s="39" t="s">
        <v>35628</v>
      </c>
      <c r="Y23">
        <v>0</v>
      </c>
      <c r="AA23" s="39" t="s">
        <v>38903</v>
      </c>
      <c r="AB23">
        <v>0</v>
      </c>
      <c r="AD23" s="39" t="s">
        <v>38640</v>
      </c>
      <c r="AE23">
        <v>0</v>
      </c>
      <c r="AG23" s="39" t="s">
        <v>38904</v>
      </c>
      <c r="AH23">
        <v>0</v>
      </c>
      <c r="AJ23" s="39" t="s">
        <v>35872</v>
      </c>
      <c r="AK23">
        <v>0</v>
      </c>
      <c r="AM23" s="39" t="s">
        <v>38905</v>
      </c>
      <c r="AN23">
        <v>0</v>
      </c>
      <c r="AP23" s="39" t="s">
        <v>38906</v>
      </c>
      <c r="AQ23">
        <v>0</v>
      </c>
      <c r="AS23" s="39" t="s">
        <v>38907</v>
      </c>
      <c r="AT23">
        <v>0</v>
      </c>
      <c r="AV23" s="39" t="s">
        <v>38641</v>
      </c>
      <c r="AW23">
        <v>0</v>
      </c>
      <c r="AY23" s="39" t="s">
        <v>38908</v>
      </c>
      <c r="AZ23">
        <v>0</v>
      </c>
      <c r="BB23" s="39" t="s">
        <v>38909</v>
      </c>
      <c r="BC23">
        <v>0</v>
      </c>
      <c r="BE23" s="39" t="s">
        <v>38910</v>
      </c>
      <c r="BF23">
        <v>0</v>
      </c>
      <c r="BH23" s="39" t="s">
        <v>38911</v>
      </c>
      <c r="BI23">
        <v>0</v>
      </c>
      <c r="BK23" s="39" t="s">
        <v>38912</v>
      </c>
      <c r="BL23">
        <v>0</v>
      </c>
    </row>
    <row r="24" spans="1:64" x14ac:dyDescent="0.3">
      <c r="A24">
        <v>23</v>
      </c>
      <c r="B24" s="1">
        <v>45873.97383101852</v>
      </c>
      <c r="C24" s="1">
        <v>45873.994398148148</v>
      </c>
      <c r="D24" s="39" t="s">
        <v>3387</v>
      </c>
      <c r="E24" s="39" t="s">
        <v>3388</v>
      </c>
      <c r="I24" s="39" t="s">
        <v>3388</v>
      </c>
      <c r="J24">
        <v>0</v>
      </c>
      <c r="L24">
        <v>3</v>
      </c>
      <c r="M24">
        <v>0</v>
      </c>
      <c r="O24">
        <v>33</v>
      </c>
      <c r="P24">
        <v>0</v>
      </c>
      <c r="R24" s="39" t="s">
        <v>38913</v>
      </c>
      <c r="S24">
        <v>0</v>
      </c>
      <c r="U24" s="39" t="s">
        <v>38914</v>
      </c>
      <c r="V24">
        <v>0</v>
      </c>
      <c r="X24" s="39" t="s">
        <v>38915</v>
      </c>
      <c r="Y24">
        <v>0</v>
      </c>
      <c r="AA24" s="39" t="s">
        <v>38916</v>
      </c>
      <c r="AB24">
        <v>0</v>
      </c>
      <c r="AD24" s="39" t="s">
        <v>38917</v>
      </c>
      <c r="AE24">
        <v>0</v>
      </c>
      <c r="AG24" s="39" t="s">
        <v>38918</v>
      </c>
      <c r="AH24">
        <v>0</v>
      </c>
      <c r="AJ24" s="39" t="s">
        <v>38919</v>
      </c>
      <c r="AK24">
        <v>0</v>
      </c>
      <c r="AM24" s="39" t="s">
        <v>38920</v>
      </c>
      <c r="AN24">
        <v>0</v>
      </c>
      <c r="AP24" s="39" t="s">
        <v>38921</v>
      </c>
      <c r="AQ24">
        <v>0</v>
      </c>
      <c r="AS24" s="39" t="s">
        <v>38922</v>
      </c>
      <c r="AT24">
        <v>0</v>
      </c>
      <c r="AV24" s="39" t="s">
        <v>38923</v>
      </c>
      <c r="AW24">
        <v>0</v>
      </c>
      <c r="AY24" s="39" t="s">
        <v>37079</v>
      </c>
      <c r="AZ24">
        <v>0</v>
      </c>
      <c r="BB24" s="39" t="s">
        <v>38924</v>
      </c>
      <c r="BC24">
        <v>0</v>
      </c>
      <c r="BE24" s="39" t="s">
        <v>38925</v>
      </c>
      <c r="BF24">
        <v>0</v>
      </c>
      <c r="BH24" s="39" t="s">
        <v>38926</v>
      </c>
      <c r="BI24">
        <v>0</v>
      </c>
      <c r="BK24" s="39" t="s">
        <v>38927</v>
      </c>
      <c r="BL24">
        <v>0</v>
      </c>
    </row>
    <row r="25" spans="1:64" x14ac:dyDescent="0.3">
      <c r="A25">
        <v>24</v>
      </c>
      <c r="B25" s="1">
        <v>45874.398715277777</v>
      </c>
      <c r="C25" s="1">
        <v>45874.403877314813</v>
      </c>
      <c r="D25" s="39" t="s">
        <v>3210</v>
      </c>
      <c r="E25" s="39" t="s">
        <v>3211</v>
      </c>
      <c r="I25" s="39" t="s">
        <v>3211</v>
      </c>
      <c r="J25">
        <v>0</v>
      </c>
      <c r="L25">
        <v>3</v>
      </c>
      <c r="M25">
        <v>0</v>
      </c>
      <c r="O25">
        <v>35</v>
      </c>
      <c r="P25">
        <v>0</v>
      </c>
      <c r="R25" s="39" t="s">
        <v>38928</v>
      </c>
      <c r="S25">
        <v>0</v>
      </c>
      <c r="U25" s="39" t="s">
        <v>38929</v>
      </c>
      <c r="V25">
        <v>0</v>
      </c>
      <c r="X25" s="39" t="s">
        <v>35628</v>
      </c>
      <c r="Y25">
        <v>0</v>
      </c>
      <c r="AA25" s="39" t="s">
        <v>38930</v>
      </c>
      <c r="AB25">
        <v>0</v>
      </c>
      <c r="AD25" s="39" t="s">
        <v>38640</v>
      </c>
      <c r="AE25">
        <v>0</v>
      </c>
      <c r="AG25" s="39" t="s">
        <v>37858</v>
      </c>
      <c r="AH25">
        <v>0</v>
      </c>
      <c r="AJ25" s="39" t="s">
        <v>35872</v>
      </c>
      <c r="AK25">
        <v>0</v>
      </c>
      <c r="AM25" s="39" t="s">
        <v>38931</v>
      </c>
      <c r="AN25">
        <v>0</v>
      </c>
      <c r="AP25" s="39" t="s">
        <v>38932</v>
      </c>
      <c r="AQ25">
        <v>0</v>
      </c>
      <c r="AS25" s="39" t="s">
        <v>38933</v>
      </c>
      <c r="AT25">
        <v>0</v>
      </c>
      <c r="AV25" s="39" t="s">
        <v>38934</v>
      </c>
      <c r="AW25">
        <v>0</v>
      </c>
      <c r="AY25" s="39" t="s">
        <v>38658</v>
      </c>
      <c r="AZ25">
        <v>0</v>
      </c>
      <c r="BB25" s="39" t="s">
        <v>38935</v>
      </c>
      <c r="BC25">
        <v>0</v>
      </c>
      <c r="BE25" s="39" t="s">
        <v>38936</v>
      </c>
      <c r="BF25">
        <v>0</v>
      </c>
      <c r="BH25" s="39" t="s">
        <v>38937</v>
      </c>
      <c r="BI25">
        <v>0</v>
      </c>
      <c r="BK25" s="39" t="s">
        <v>38938</v>
      </c>
      <c r="BL25">
        <v>0</v>
      </c>
    </row>
    <row r="26" spans="1:64" x14ac:dyDescent="0.3">
      <c r="A26">
        <v>25</v>
      </c>
      <c r="B26" s="1">
        <v>45874.43277777778</v>
      </c>
      <c r="C26" s="1">
        <v>45874.4371875</v>
      </c>
      <c r="D26" s="39" t="s">
        <v>3300</v>
      </c>
      <c r="E26" s="39" t="s">
        <v>3301</v>
      </c>
      <c r="I26" s="39" t="s">
        <v>3301</v>
      </c>
      <c r="J26">
        <v>0</v>
      </c>
      <c r="L26">
        <v>3</v>
      </c>
      <c r="M26">
        <v>0</v>
      </c>
      <c r="O26">
        <v>11</v>
      </c>
      <c r="P26">
        <v>0</v>
      </c>
      <c r="R26" s="39" t="s">
        <v>38939</v>
      </c>
      <c r="S26">
        <v>0</v>
      </c>
      <c r="U26" s="39" t="s">
        <v>38940</v>
      </c>
      <c r="V26">
        <v>0</v>
      </c>
      <c r="X26" s="39" t="s">
        <v>35628</v>
      </c>
      <c r="Y26">
        <v>0</v>
      </c>
      <c r="AA26" s="39" t="s">
        <v>38941</v>
      </c>
      <c r="AB26">
        <v>0</v>
      </c>
      <c r="AD26" s="39" t="s">
        <v>37748</v>
      </c>
      <c r="AE26">
        <v>0</v>
      </c>
      <c r="AG26" s="39" t="s">
        <v>38942</v>
      </c>
      <c r="AH26">
        <v>0</v>
      </c>
      <c r="AJ26" s="39" t="s">
        <v>38943</v>
      </c>
      <c r="AK26">
        <v>0</v>
      </c>
      <c r="AM26" s="39" t="s">
        <v>38944</v>
      </c>
      <c r="AN26">
        <v>0</v>
      </c>
      <c r="AP26" s="39" t="s">
        <v>38945</v>
      </c>
      <c r="AQ26">
        <v>0</v>
      </c>
      <c r="AS26" s="39" t="s">
        <v>38946</v>
      </c>
      <c r="AT26">
        <v>0</v>
      </c>
      <c r="AV26" s="39" t="s">
        <v>38947</v>
      </c>
      <c r="AW26">
        <v>0</v>
      </c>
      <c r="AY26" s="39" t="s">
        <v>38948</v>
      </c>
      <c r="AZ26">
        <v>0</v>
      </c>
      <c r="BB26" s="39" t="s">
        <v>38949</v>
      </c>
      <c r="BC26">
        <v>0</v>
      </c>
      <c r="BE26" s="39" t="s">
        <v>38950</v>
      </c>
      <c r="BF26">
        <v>0</v>
      </c>
      <c r="BH26" s="39" t="s">
        <v>38951</v>
      </c>
      <c r="BI26">
        <v>0</v>
      </c>
      <c r="BK26" s="39" t="s">
        <v>38952</v>
      </c>
      <c r="BL26">
        <v>0</v>
      </c>
    </row>
    <row r="27" spans="1:64" x14ac:dyDescent="0.3">
      <c r="A27">
        <v>26</v>
      </c>
      <c r="B27" s="1">
        <v>45874.464039351849</v>
      </c>
      <c r="C27" s="1">
        <v>45874.47252314815</v>
      </c>
      <c r="D27" s="39" t="s">
        <v>3280</v>
      </c>
      <c r="E27" s="39" t="s">
        <v>3281</v>
      </c>
      <c r="I27" s="39" t="s">
        <v>3282</v>
      </c>
      <c r="J27">
        <v>0</v>
      </c>
      <c r="L27">
        <v>3</v>
      </c>
      <c r="M27">
        <v>0</v>
      </c>
      <c r="O27">
        <v>26</v>
      </c>
      <c r="P27">
        <v>0</v>
      </c>
      <c r="R27" s="39" t="s">
        <v>38953</v>
      </c>
      <c r="S27">
        <v>0</v>
      </c>
      <c r="U27" s="39" t="s">
        <v>38954</v>
      </c>
      <c r="V27">
        <v>0</v>
      </c>
      <c r="X27" s="39" t="s">
        <v>38955</v>
      </c>
      <c r="Y27">
        <v>0</v>
      </c>
      <c r="AA27" s="39" t="s">
        <v>38956</v>
      </c>
      <c r="AB27">
        <v>0</v>
      </c>
      <c r="AD27" s="39" t="s">
        <v>38955</v>
      </c>
      <c r="AE27">
        <v>0</v>
      </c>
      <c r="AG27" s="39" t="s">
        <v>38957</v>
      </c>
      <c r="AH27">
        <v>0</v>
      </c>
      <c r="AJ27" s="39" t="s">
        <v>38958</v>
      </c>
      <c r="AK27">
        <v>0</v>
      </c>
      <c r="AM27" s="39" t="s">
        <v>38959</v>
      </c>
      <c r="AN27">
        <v>0</v>
      </c>
      <c r="AP27" s="39" t="s">
        <v>38960</v>
      </c>
      <c r="AQ27">
        <v>0</v>
      </c>
      <c r="AS27" s="39" t="s">
        <v>38961</v>
      </c>
      <c r="AT27">
        <v>0</v>
      </c>
      <c r="AV27" s="39" t="s">
        <v>38962</v>
      </c>
      <c r="AW27">
        <v>0</v>
      </c>
      <c r="AY27" s="39" t="s">
        <v>38963</v>
      </c>
      <c r="AZ27">
        <v>0</v>
      </c>
      <c r="BB27" s="39" t="s">
        <v>38964</v>
      </c>
      <c r="BC27">
        <v>0</v>
      </c>
      <c r="BE27" s="39" t="s">
        <v>38965</v>
      </c>
      <c r="BF27">
        <v>0</v>
      </c>
      <c r="BH27" s="39" t="s">
        <v>38966</v>
      </c>
      <c r="BI27">
        <v>0</v>
      </c>
      <c r="BK27" s="39" t="s">
        <v>38967</v>
      </c>
      <c r="BL27">
        <v>0</v>
      </c>
    </row>
    <row r="28" spans="1:64" x14ac:dyDescent="0.3">
      <c r="A28">
        <v>27</v>
      </c>
      <c r="B28" s="1">
        <v>45874.48709490741</v>
      </c>
      <c r="C28" s="1">
        <v>45874.495312500003</v>
      </c>
      <c r="D28" s="39" t="s">
        <v>3197</v>
      </c>
      <c r="E28" s="39" t="s">
        <v>3198</v>
      </c>
      <c r="I28" s="39" t="s">
        <v>3198</v>
      </c>
      <c r="J28">
        <v>0</v>
      </c>
      <c r="L28">
        <v>3</v>
      </c>
      <c r="M28">
        <v>0</v>
      </c>
      <c r="O28">
        <v>1</v>
      </c>
      <c r="P28">
        <v>0</v>
      </c>
      <c r="R28" s="39" t="s">
        <v>38968</v>
      </c>
      <c r="S28">
        <v>0</v>
      </c>
      <c r="U28" s="39" t="s">
        <v>38969</v>
      </c>
      <c r="V28">
        <v>0</v>
      </c>
      <c r="X28" s="39" t="s">
        <v>38842</v>
      </c>
      <c r="Y28">
        <v>0</v>
      </c>
      <c r="AA28" s="39" t="s">
        <v>38970</v>
      </c>
      <c r="AB28">
        <v>0</v>
      </c>
      <c r="AD28" s="39" t="s">
        <v>38971</v>
      </c>
      <c r="AE28">
        <v>0</v>
      </c>
      <c r="AG28" s="39" t="s">
        <v>38972</v>
      </c>
      <c r="AH28">
        <v>0</v>
      </c>
      <c r="AJ28" s="39" t="s">
        <v>38973</v>
      </c>
      <c r="AK28">
        <v>0</v>
      </c>
      <c r="AM28" s="39" t="s">
        <v>38974</v>
      </c>
      <c r="AN28">
        <v>0</v>
      </c>
      <c r="AP28" s="39" t="s">
        <v>38975</v>
      </c>
      <c r="AQ28">
        <v>0</v>
      </c>
      <c r="AS28" s="39" t="s">
        <v>38976</v>
      </c>
      <c r="AT28">
        <v>0</v>
      </c>
      <c r="AV28" s="39" t="s">
        <v>38842</v>
      </c>
      <c r="AW28">
        <v>0</v>
      </c>
      <c r="AY28" s="39" t="s">
        <v>38977</v>
      </c>
      <c r="AZ28">
        <v>0</v>
      </c>
      <c r="BB28" s="39" t="s">
        <v>38978</v>
      </c>
      <c r="BC28">
        <v>0</v>
      </c>
      <c r="BE28" s="39" t="s">
        <v>38979</v>
      </c>
      <c r="BF28">
        <v>0</v>
      </c>
      <c r="BH28" s="39" t="s">
        <v>38951</v>
      </c>
      <c r="BI28">
        <v>0</v>
      </c>
      <c r="BK28" s="39" t="s">
        <v>38980</v>
      </c>
      <c r="BL28">
        <v>0</v>
      </c>
    </row>
    <row r="29" spans="1:64" x14ac:dyDescent="0.3">
      <c r="A29">
        <v>28</v>
      </c>
      <c r="B29" s="1">
        <v>45874.588854166665</v>
      </c>
      <c r="C29" s="1">
        <v>45874.592499999999</v>
      </c>
      <c r="D29" s="39" t="s">
        <v>220</v>
      </c>
      <c r="E29" s="39" t="s">
        <v>221</v>
      </c>
      <c r="I29" s="39" t="s">
        <v>221</v>
      </c>
      <c r="J29">
        <v>0</v>
      </c>
      <c r="L29">
        <v>11</v>
      </c>
      <c r="M29">
        <v>0</v>
      </c>
      <c r="O29">
        <v>13</v>
      </c>
      <c r="P29">
        <v>0</v>
      </c>
      <c r="R29" s="39" t="s">
        <v>38981</v>
      </c>
      <c r="S29">
        <v>0</v>
      </c>
      <c r="U29" s="39" t="s">
        <v>38982</v>
      </c>
      <c r="V29">
        <v>0</v>
      </c>
      <c r="X29" s="39" t="s">
        <v>38983</v>
      </c>
      <c r="Y29">
        <v>0</v>
      </c>
      <c r="AA29" s="39" t="s">
        <v>36161</v>
      </c>
      <c r="AB29">
        <v>0</v>
      </c>
      <c r="AD29" s="39" t="s">
        <v>38640</v>
      </c>
      <c r="AE29">
        <v>0</v>
      </c>
      <c r="AG29" s="39" t="s">
        <v>20593</v>
      </c>
      <c r="AH29">
        <v>0</v>
      </c>
      <c r="AJ29" s="39" t="s">
        <v>35872</v>
      </c>
      <c r="AK29">
        <v>0</v>
      </c>
      <c r="AM29" s="39" t="s">
        <v>20593</v>
      </c>
      <c r="AN29">
        <v>0</v>
      </c>
      <c r="AP29" s="39" t="s">
        <v>37571</v>
      </c>
      <c r="AQ29">
        <v>0</v>
      </c>
      <c r="AS29" s="39" t="s">
        <v>314</v>
      </c>
      <c r="AT29">
        <v>0</v>
      </c>
      <c r="AV29" s="39" t="s">
        <v>38984</v>
      </c>
      <c r="AW29">
        <v>0</v>
      </c>
      <c r="AY29" s="39" t="s">
        <v>38985</v>
      </c>
      <c r="AZ29">
        <v>0</v>
      </c>
      <c r="BB29" s="39" t="s">
        <v>38986</v>
      </c>
      <c r="BC29">
        <v>0</v>
      </c>
      <c r="BE29" s="39" t="s">
        <v>38987</v>
      </c>
      <c r="BF29">
        <v>0</v>
      </c>
      <c r="BH29" s="39" t="s">
        <v>38988</v>
      </c>
      <c r="BI29">
        <v>0</v>
      </c>
      <c r="BK29" s="39" t="s">
        <v>38989</v>
      </c>
      <c r="BL29">
        <v>0</v>
      </c>
    </row>
    <row r="30" spans="1:64" x14ac:dyDescent="0.3">
      <c r="A30">
        <v>29</v>
      </c>
      <c r="B30" s="1">
        <v>45874.588518518518</v>
      </c>
      <c r="C30" s="1">
        <v>45874.594618055555</v>
      </c>
      <c r="D30" s="39" t="s">
        <v>244</v>
      </c>
      <c r="E30" s="39" t="s">
        <v>245</v>
      </c>
      <c r="I30" s="39" t="s">
        <v>245</v>
      </c>
      <c r="J30">
        <v>0</v>
      </c>
      <c r="L30">
        <v>11</v>
      </c>
      <c r="M30">
        <v>0</v>
      </c>
      <c r="O30">
        <v>14</v>
      </c>
      <c r="P30">
        <v>0</v>
      </c>
      <c r="R30" s="39" t="s">
        <v>38990</v>
      </c>
      <c r="S30">
        <v>0</v>
      </c>
      <c r="U30" s="39" t="s">
        <v>38991</v>
      </c>
      <c r="V30">
        <v>0</v>
      </c>
      <c r="X30" s="39" t="s">
        <v>35628</v>
      </c>
      <c r="Y30">
        <v>0</v>
      </c>
      <c r="AA30" s="39" t="s">
        <v>38992</v>
      </c>
      <c r="AB30">
        <v>0</v>
      </c>
      <c r="AD30" s="39" t="s">
        <v>38640</v>
      </c>
      <c r="AE30">
        <v>0</v>
      </c>
      <c r="AG30" s="39" t="s">
        <v>38993</v>
      </c>
      <c r="AH30">
        <v>0</v>
      </c>
      <c r="AJ30" s="39" t="s">
        <v>38994</v>
      </c>
      <c r="AK30">
        <v>0</v>
      </c>
      <c r="AM30" s="39" t="s">
        <v>38995</v>
      </c>
      <c r="AN30">
        <v>0</v>
      </c>
      <c r="AP30" s="39" t="s">
        <v>38996</v>
      </c>
      <c r="AQ30">
        <v>0</v>
      </c>
      <c r="AS30" s="39" t="s">
        <v>38997</v>
      </c>
      <c r="AT30">
        <v>0</v>
      </c>
      <c r="AV30" s="39" t="s">
        <v>38641</v>
      </c>
      <c r="AW30">
        <v>0</v>
      </c>
      <c r="AY30" s="39" t="s">
        <v>38998</v>
      </c>
      <c r="AZ30">
        <v>0</v>
      </c>
      <c r="BB30" s="39" t="s">
        <v>38949</v>
      </c>
      <c r="BC30">
        <v>0</v>
      </c>
      <c r="BE30" s="39" t="s">
        <v>38999</v>
      </c>
      <c r="BF30">
        <v>0</v>
      </c>
      <c r="BH30" s="39" t="s">
        <v>39000</v>
      </c>
      <c r="BI30">
        <v>0</v>
      </c>
      <c r="BK30" s="39" t="s">
        <v>39001</v>
      </c>
      <c r="BL30">
        <v>0</v>
      </c>
    </row>
    <row r="31" spans="1:64" x14ac:dyDescent="0.3">
      <c r="A31">
        <v>30</v>
      </c>
      <c r="B31" s="1">
        <v>45874.589270833334</v>
      </c>
      <c r="C31" s="1">
        <v>45874.595694444448</v>
      </c>
      <c r="D31" s="39" t="s">
        <v>446</v>
      </c>
      <c r="E31" s="39" t="s">
        <v>447</v>
      </c>
      <c r="I31" s="39" t="s">
        <v>447</v>
      </c>
      <c r="J31">
        <v>0</v>
      </c>
      <c r="L31">
        <v>11</v>
      </c>
      <c r="M31">
        <v>0</v>
      </c>
      <c r="O31">
        <v>2</v>
      </c>
      <c r="P31">
        <v>0</v>
      </c>
      <c r="R31" s="39" t="s">
        <v>39002</v>
      </c>
      <c r="S31">
        <v>0</v>
      </c>
      <c r="U31" s="39" t="s">
        <v>39003</v>
      </c>
      <c r="V31">
        <v>0</v>
      </c>
      <c r="X31" s="39" t="s">
        <v>39004</v>
      </c>
      <c r="Y31">
        <v>0</v>
      </c>
      <c r="AA31" s="39" t="s">
        <v>38956</v>
      </c>
      <c r="AB31">
        <v>0</v>
      </c>
      <c r="AD31" s="39" t="s">
        <v>38675</v>
      </c>
      <c r="AE31">
        <v>0</v>
      </c>
      <c r="AG31" s="39" t="s">
        <v>39005</v>
      </c>
      <c r="AH31">
        <v>0</v>
      </c>
      <c r="AJ31" s="39" t="s">
        <v>38676</v>
      </c>
      <c r="AK31">
        <v>0</v>
      </c>
      <c r="AM31" s="39" t="s">
        <v>39006</v>
      </c>
      <c r="AN31">
        <v>0</v>
      </c>
      <c r="AP31" s="39" t="s">
        <v>39007</v>
      </c>
      <c r="AQ31">
        <v>0</v>
      </c>
      <c r="AS31" s="39" t="s">
        <v>39008</v>
      </c>
      <c r="AT31">
        <v>0</v>
      </c>
      <c r="AV31" s="39" t="s">
        <v>38680</v>
      </c>
      <c r="AW31">
        <v>0</v>
      </c>
      <c r="AY31" s="39" t="s">
        <v>39009</v>
      </c>
      <c r="AZ31">
        <v>0</v>
      </c>
      <c r="BB31" s="39" t="s">
        <v>39010</v>
      </c>
      <c r="BC31">
        <v>0</v>
      </c>
      <c r="BE31" s="39" t="s">
        <v>39011</v>
      </c>
      <c r="BF31">
        <v>0</v>
      </c>
      <c r="BH31" s="39" t="s">
        <v>39012</v>
      </c>
      <c r="BI31">
        <v>0</v>
      </c>
      <c r="BK31" s="39" t="s">
        <v>39013</v>
      </c>
      <c r="BL31">
        <v>0</v>
      </c>
    </row>
    <row r="32" spans="1:64" x14ac:dyDescent="0.3">
      <c r="A32">
        <v>31</v>
      </c>
      <c r="B32" s="1">
        <v>45874.58898148148</v>
      </c>
      <c r="C32" s="1">
        <v>45874.595706018517</v>
      </c>
      <c r="D32" s="39" t="s">
        <v>343</v>
      </c>
      <c r="E32" s="39" t="s">
        <v>344</v>
      </c>
      <c r="I32" s="39" t="s">
        <v>344</v>
      </c>
      <c r="J32">
        <v>0</v>
      </c>
      <c r="L32">
        <v>11</v>
      </c>
      <c r="M32">
        <v>0</v>
      </c>
      <c r="O32">
        <v>35</v>
      </c>
      <c r="P32">
        <v>0</v>
      </c>
      <c r="R32" s="39" t="s">
        <v>39014</v>
      </c>
      <c r="S32">
        <v>0</v>
      </c>
      <c r="U32" s="39" t="s">
        <v>39015</v>
      </c>
      <c r="V32">
        <v>0</v>
      </c>
      <c r="X32" s="39" t="s">
        <v>35628</v>
      </c>
      <c r="Y32">
        <v>0</v>
      </c>
      <c r="AA32" s="39" t="s">
        <v>39016</v>
      </c>
      <c r="AB32">
        <v>0</v>
      </c>
      <c r="AD32" s="39" t="s">
        <v>39017</v>
      </c>
      <c r="AE32">
        <v>0</v>
      </c>
      <c r="AG32" s="39" t="s">
        <v>39018</v>
      </c>
      <c r="AH32">
        <v>0</v>
      </c>
      <c r="AJ32" s="39" t="s">
        <v>35872</v>
      </c>
      <c r="AK32">
        <v>0</v>
      </c>
      <c r="AM32" s="39" t="s">
        <v>39019</v>
      </c>
      <c r="AN32">
        <v>0</v>
      </c>
      <c r="AP32" s="39" t="s">
        <v>39020</v>
      </c>
      <c r="AQ32">
        <v>0</v>
      </c>
      <c r="AS32" s="39" t="s">
        <v>39021</v>
      </c>
      <c r="AT32">
        <v>0</v>
      </c>
      <c r="AV32" s="39" t="s">
        <v>38984</v>
      </c>
      <c r="AW32">
        <v>0</v>
      </c>
      <c r="AY32" s="39" t="s">
        <v>39022</v>
      </c>
      <c r="AZ32">
        <v>0</v>
      </c>
      <c r="BB32" s="39" t="s">
        <v>39023</v>
      </c>
      <c r="BC32">
        <v>0</v>
      </c>
      <c r="BE32" s="39" t="s">
        <v>39024</v>
      </c>
      <c r="BF32">
        <v>0</v>
      </c>
      <c r="BH32" s="39" t="s">
        <v>38951</v>
      </c>
      <c r="BI32">
        <v>0</v>
      </c>
      <c r="BK32" s="39" t="s">
        <v>39025</v>
      </c>
      <c r="BL32">
        <v>0</v>
      </c>
    </row>
    <row r="33" spans="1:64" x14ac:dyDescent="0.3">
      <c r="A33">
        <v>32</v>
      </c>
      <c r="B33" s="1">
        <v>45874.588692129626</v>
      </c>
      <c r="C33" s="1">
        <v>45874.595902777779</v>
      </c>
      <c r="D33" s="39" t="s">
        <v>398</v>
      </c>
      <c r="E33" s="39" t="s">
        <v>399</v>
      </c>
      <c r="I33" s="39" t="s">
        <v>400</v>
      </c>
      <c r="J33">
        <v>0</v>
      </c>
      <c r="L33">
        <v>11</v>
      </c>
      <c r="M33">
        <v>0</v>
      </c>
      <c r="O33">
        <v>36</v>
      </c>
      <c r="P33">
        <v>0</v>
      </c>
      <c r="R33" s="39" t="s">
        <v>39026</v>
      </c>
      <c r="S33">
        <v>0</v>
      </c>
      <c r="U33" s="39" t="s">
        <v>39015</v>
      </c>
      <c r="V33">
        <v>0</v>
      </c>
      <c r="X33" s="39" t="s">
        <v>35628</v>
      </c>
      <c r="Y33">
        <v>0</v>
      </c>
      <c r="AA33" s="39" t="s">
        <v>39016</v>
      </c>
      <c r="AB33">
        <v>0</v>
      </c>
      <c r="AD33" s="39" t="s">
        <v>39017</v>
      </c>
      <c r="AE33">
        <v>0</v>
      </c>
      <c r="AG33" s="39" t="s">
        <v>37936</v>
      </c>
      <c r="AH33">
        <v>0</v>
      </c>
      <c r="AJ33" s="39" t="s">
        <v>35872</v>
      </c>
      <c r="AK33">
        <v>0</v>
      </c>
      <c r="AM33" s="39" t="s">
        <v>39019</v>
      </c>
      <c r="AN33">
        <v>0</v>
      </c>
      <c r="AP33" s="39" t="s">
        <v>39020</v>
      </c>
      <c r="AQ33">
        <v>0</v>
      </c>
      <c r="AS33" s="39" t="s">
        <v>39021</v>
      </c>
      <c r="AT33">
        <v>0</v>
      </c>
      <c r="AV33" s="39" t="s">
        <v>38984</v>
      </c>
      <c r="AW33">
        <v>0</v>
      </c>
      <c r="AY33" s="39" t="s">
        <v>39022</v>
      </c>
      <c r="AZ33">
        <v>0</v>
      </c>
      <c r="BB33" s="39" t="s">
        <v>38949</v>
      </c>
      <c r="BC33">
        <v>0</v>
      </c>
      <c r="BE33" s="39" t="s">
        <v>39024</v>
      </c>
      <c r="BF33">
        <v>0</v>
      </c>
      <c r="BH33" s="39" t="s">
        <v>38951</v>
      </c>
      <c r="BI33">
        <v>0</v>
      </c>
      <c r="BK33" s="39" t="s">
        <v>39025</v>
      </c>
      <c r="BL33">
        <v>0</v>
      </c>
    </row>
    <row r="34" spans="1:64" x14ac:dyDescent="0.3">
      <c r="A34">
        <v>33</v>
      </c>
      <c r="B34" s="1">
        <v>45874.589629629627</v>
      </c>
      <c r="C34" s="1">
        <v>45874.596076388887</v>
      </c>
      <c r="D34" s="39" t="s">
        <v>35</v>
      </c>
      <c r="E34" s="39" t="s">
        <v>36</v>
      </c>
      <c r="I34" s="39" t="s">
        <v>36</v>
      </c>
      <c r="J34">
        <v>0</v>
      </c>
      <c r="L34">
        <v>11</v>
      </c>
      <c r="M34">
        <v>0</v>
      </c>
      <c r="O34">
        <v>5</v>
      </c>
      <c r="P34">
        <v>0</v>
      </c>
      <c r="R34" s="39" t="s">
        <v>39027</v>
      </c>
      <c r="S34">
        <v>0</v>
      </c>
      <c r="U34" s="39" t="s">
        <v>39028</v>
      </c>
      <c r="V34">
        <v>0</v>
      </c>
      <c r="X34" s="39" t="s">
        <v>39029</v>
      </c>
      <c r="Y34">
        <v>0</v>
      </c>
      <c r="AA34" s="39" t="s">
        <v>39030</v>
      </c>
      <c r="AB34">
        <v>0</v>
      </c>
      <c r="AD34" s="39" t="s">
        <v>39031</v>
      </c>
      <c r="AE34">
        <v>0</v>
      </c>
      <c r="AG34" s="39" t="s">
        <v>39032</v>
      </c>
      <c r="AH34">
        <v>0</v>
      </c>
      <c r="AJ34" s="39" t="s">
        <v>38676</v>
      </c>
      <c r="AK34">
        <v>0</v>
      </c>
      <c r="AM34" s="39" t="s">
        <v>39033</v>
      </c>
      <c r="AN34">
        <v>0</v>
      </c>
      <c r="AP34" s="39" t="s">
        <v>39034</v>
      </c>
      <c r="AQ34">
        <v>0</v>
      </c>
      <c r="AS34" s="39" t="s">
        <v>39035</v>
      </c>
      <c r="AT34">
        <v>0</v>
      </c>
      <c r="AV34" s="39" t="s">
        <v>38680</v>
      </c>
      <c r="AW34">
        <v>0</v>
      </c>
      <c r="AY34" s="39" t="s">
        <v>39036</v>
      </c>
      <c r="AZ34">
        <v>0</v>
      </c>
      <c r="BB34" s="39" t="s">
        <v>39037</v>
      </c>
      <c r="BC34">
        <v>0</v>
      </c>
      <c r="BE34" s="39" t="s">
        <v>39038</v>
      </c>
      <c r="BF34">
        <v>0</v>
      </c>
      <c r="BH34" s="39" t="s">
        <v>39039</v>
      </c>
      <c r="BI34">
        <v>0</v>
      </c>
      <c r="BK34" s="39" t="s">
        <v>39040</v>
      </c>
      <c r="BL34">
        <v>0</v>
      </c>
    </row>
    <row r="35" spans="1:64" x14ac:dyDescent="0.3">
      <c r="A35">
        <v>34</v>
      </c>
      <c r="B35" s="1">
        <v>45874.589016203703</v>
      </c>
      <c r="C35" s="1">
        <v>45874.596284722225</v>
      </c>
      <c r="D35" s="39" t="s">
        <v>181</v>
      </c>
      <c r="E35" s="39" t="s">
        <v>182</v>
      </c>
      <c r="I35" s="39" t="s">
        <v>182</v>
      </c>
      <c r="J35">
        <v>0</v>
      </c>
      <c r="L35">
        <v>11</v>
      </c>
      <c r="M35">
        <v>0</v>
      </c>
      <c r="O35">
        <v>30</v>
      </c>
      <c r="P35">
        <v>0</v>
      </c>
      <c r="R35" s="39" t="s">
        <v>39041</v>
      </c>
      <c r="S35">
        <v>0</v>
      </c>
      <c r="U35" s="39" t="s">
        <v>39042</v>
      </c>
      <c r="V35">
        <v>0</v>
      </c>
      <c r="X35" s="39" t="s">
        <v>35628</v>
      </c>
      <c r="Y35">
        <v>0</v>
      </c>
      <c r="AA35" s="39" t="s">
        <v>39043</v>
      </c>
      <c r="AB35">
        <v>0</v>
      </c>
      <c r="AD35" s="39" t="s">
        <v>38640</v>
      </c>
      <c r="AE35">
        <v>0</v>
      </c>
      <c r="AG35" s="39" t="s">
        <v>13321</v>
      </c>
      <c r="AH35">
        <v>0</v>
      </c>
      <c r="AJ35" s="39" t="s">
        <v>35872</v>
      </c>
      <c r="AK35">
        <v>0</v>
      </c>
      <c r="AM35" s="39" t="s">
        <v>36279</v>
      </c>
      <c r="AN35">
        <v>0</v>
      </c>
      <c r="AP35" s="39" t="s">
        <v>39044</v>
      </c>
      <c r="AQ35">
        <v>0</v>
      </c>
      <c r="AS35" s="39" t="s">
        <v>39045</v>
      </c>
      <c r="AT35">
        <v>0</v>
      </c>
      <c r="AV35" s="39" t="s">
        <v>39046</v>
      </c>
      <c r="AW35">
        <v>0</v>
      </c>
      <c r="AY35" s="39" t="s">
        <v>39047</v>
      </c>
      <c r="AZ35">
        <v>0</v>
      </c>
      <c r="BB35" s="39" t="s">
        <v>39048</v>
      </c>
      <c r="BC35">
        <v>0</v>
      </c>
      <c r="BE35" s="39" t="s">
        <v>39049</v>
      </c>
      <c r="BF35">
        <v>0</v>
      </c>
      <c r="BH35" s="39" t="s">
        <v>39050</v>
      </c>
      <c r="BI35">
        <v>0</v>
      </c>
      <c r="BK35" s="39" t="s">
        <v>39051</v>
      </c>
      <c r="BL35">
        <v>0</v>
      </c>
    </row>
    <row r="36" spans="1:64" x14ac:dyDescent="0.3">
      <c r="A36">
        <v>35</v>
      </c>
      <c r="B36" s="1">
        <v>45874.589224537034</v>
      </c>
      <c r="C36" s="1">
        <v>45874.596435185187</v>
      </c>
      <c r="D36" s="39" t="s">
        <v>316</v>
      </c>
      <c r="E36" s="39" t="s">
        <v>317</v>
      </c>
      <c r="I36" s="39" t="s">
        <v>317</v>
      </c>
      <c r="J36">
        <v>0</v>
      </c>
      <c r="L36">
        <v>11</v>
      </c>
      <c r="M36">
        <v>0</v>
      </c>
      <c r="O36">
        <v>29</v>
      </c>
      <c r="P36">
        <v>0</v>
      </c>
      <c r="R36" s="39" t="s">
        <v>38990</v>
      </c>
      <c r="S36">
        <v>0</v>
      </c>
      <c r="U36" s="39" t="s">
        <v>39052</v>
      </c>
      <c r="V36">
        <v>0</v>
      </c>
      <c r="X36" s="39" t="s">
        <v>39053</v>
      </c>
      <c r="Y36">
        <v>0</v>
      </c>
      <c r="AA36" s="39" t="s">
        <v>39016</v>
      </c>
      <c r="AB36">
        <v>0</v>
      </c>
      <c r="AD36" s="39" t="s">
        <v>39017</v>
      </c>
      <c r="AE36">
        <v>0</v>
      </c>
      <c r="AG36" s="39" t="s">
        <v>39018</v>
      </c>
      <c r="AH36">
        <v>0</v>
      </c>
      <c r="AJ36" s="39" t="s">
        <v>35872</v>
      </c>
      <c r="AK36">
        <v>0</v>
      </c>
      <c r="AM36" s="39" t="s">
        <v>39019</v>
      </c>
      <c r="AN36">
        <v>0</v>
      </c>
      <c r="AP36" s="39" t="s">
        <v>39020</v>
      </c>
      <c r="AQ36">
        <v>0</v>
      </c>
      <c r="AS36" s="39" t="s">
        <v>39021</v>
      </c>
      <c r="AT36">
        <v>0</v>
      </c>
      <c r="AV36" s="39" t="s">
        <v>38984</v>
      </c>
      <c r="AW36">
        <v>0</v>
      </c>
      <c r="AY36" s="39" t="s">
        <v>39022</v>
      </c>
      <c r="AZ36">
        <v>0</v>
      </c>
      <c r="BB36" s="39" t="s">
        <v>38949</v>
      </c>
      <c r="BC36">
        <v>0</v>
      </c>
      <c r="BE36" s="39" t="s">
        <v>39054</v>
      </c>
      <c r="BF36">
        <v>0</v>
      </c>
      <c r="BH36" s="39" t="s">
        <v>38951</v>
      </c>
      <c r="BI36">
        <v>0</v>
      </c>
      <c r="BK36" s="39" t="s">
        <v>39025</v>
      </c>
      <c r="BL36">
        <v>0</v>
      </c>
    </row>
    <row r="37" spans="1:64" x14ac:dyDescent="0.3">
      <c r="A37">
        <v>36</v>
      </c>
      <c r="B37" s="1">
        <v>45874.593356481484</v>
      </c>
      <c r="C37" s="1">
        <v>45874.59648148148</v>
      </c>
      <c r="D37" s="39" t="s">
        <v>450</v>
      </c>
      <c r="E37" s="39" t="s">
        <v>451</v>
      </c>
      <c r="I37" s="39" t="s">
        <v>39055</v>
      </c>
      <c r="J37">
        <v>0</v>
      </c>
      <c r="L37">
        <v>11</v>
      </c>
      <c r="M37">
        <v>0</v>
      </c>
      <c r="O37">
        <v>24</v>
      </c>
      <c r="P37">
        <v>0</v>
      </c>
      <c r="R37" s="39" t="s">
        <v>39056</v>
      </c>
      <c r="S37">
        <v>0</v>
      </c>
      <c r="U37" s="39" t="s">
        <v>39057</v>
      </c>
      <c r="V37">
        <v>0</v>
      </c>
      <c r="X37" s="39" t="s">
        <v>39058</v>
      </c>
      <c r="Y37">
        <v>0</v>
      </c>
      <c r="AA37" s="39" t="s">
        <v>39059</v>
      </c>
      <c r="AB37">
        <v>0</v>
      </c>
      <c r="AD37" s="39" t="s">
        <v>39060</v>
      </c>
      <c r="AE37">
        <v>0</v>
      </c>
      <c r="AG37" s="39" t="s">
        <v>39061</v>
      </c>
      <c r="AH37">
        <v>0</v>
      </c>
      <c r="AJ37" s="39" t="s">
        <v>39062</v>
      </c>
      <c r="AK37">
        <v>0</v>
      </c>
      <c r="AM37" s="39" t="s">
        <v>39063</v>
      </c>
      <c r="AN37">
        <v>0</v>
      </c>
      <c r="AP37" s="39" t="s">
        <v>39064</v>
      </c>
      <c r="AQ37">
        <v>0</v>
      </c>
      <c r="AS37" s="39" t="s">
        <v>39065</v>
      </c>
      <c r="AT37">
        <v>0</v>
      </c>
      <c r="AV37" s="39" t="s">
        <v>39066</v>
      </c>
      <c r="AW37">
        <v>0</v>
      </c>
      <c r="AY37" s="39" t="s">
        <v>39067</v>
      </c>
      <c r="AZ37">
        <v>0</v>
      </c>
      <c r="BB37" s="39" t="s">
        <v>39068</v>
      </c>
      <c r="BC37">
        <v>0</v>
      </c>
      <c r="BE37" s="39" t="s">
        <v>39069</v>
      </c>
      <c r="BF37">
        <v>0</v>
      </c>
      <c r="BH37" s="39" t="s">
        <v>39070</v>
      </c>
      <c r="BI37">
        <v>0</v>
      </c>
      <c r="BK37" s="39" t="s">
        <v>39071</v>
      </c>
      <c r="BL37">
        <v>0</v>
      </c>
    </row>
    <row r="38" spans="1:64" x14ac:dyDescent="0.3">
      <c r="A38">
        <v>37</v>
      </c>
      <c r="B38" s="1">
        <v>45874.589004629626</v>
      </c>
      <c r="C38" s="1">
        <v>45874.596597222226</v>
      </c>
      <c r="D38" s="39" t="s">
        <v>422</v>
      </c>
      <c r="E38" s="39" t="s">
        <v>423</v>
      </c>
      <c r="I38" s="39" t="s">
        <v>424</v>
      </c>
      <c r="J38">
        <v>0</v>
      </c>
      <c r="L38">
        <v>11</v>
      </c>
      <c r="M38">
        <v>0</v>
      </c>
      <c r="O38">
        <v>37</v>
      </c>
      <c r="P38">
        <v>0</v>
      </c>
      <c r="R38" s="39" t="s">
        <v>39072</v>
      </c>
      <c r="S38">
        <v>0</v>
      </c>
      <c r="U38" s="39" t="s">
        <v>39073</v>
      </c>
      <c r="V38">
        <v>0</v>
      </c>
      <c r="X38" s="39" t="s">
        <v>35628</v>
      </c>
      <c r="Y38">
        <v>0</v>
      </c>
      <c r="AA38" s="39" t="s">
        <v>39016</v>
      </c>
      <c r="AB38">
        <v>0</v>
      </c>
      <c r="AD38" s="39" t="s">
        <v>39017</v>
      </c>
      <c r="AE38">
        <v>0</v>
      </c>
      <c r="AG38" s="39" t="s">
        <v>39018</v>
      </c>
      <c r="AH38">
        <v>0</v>
      </c>
      <c r="AJ38" s="39" t="s">
        <v>35872</v>
      </c>
      <c r="AK38">
        <v>0</v>
      </c>
      <c r="AM38" s="39" t="s">
        <v>39019</v>
      </c>
      <c r="AN38">
        <v>0</v>
      </c>
      <c r="AP38" s="39" t="s">
        <v>39020</v>
      </c>
      <c r="AQ38">
        <v>0</v>
      </c>
      <c r="AS38" s="39" t="s">
        <v>39021</v>
      </c>
      <c r="AT38">
        <v>0</v>
      </c>
      <c r="AV38" s="39" t="s">
        <v>38984</v>
      </c>
      <c r="AW38">
        <v>0</v>
      </c>
      <c r="AY38" s="39" t="s">
        <v>39022</v>
      </c>
      <c r="AZ38">
        <v>0</v>
      </c>
      <c r="BB38" s="39" t="s">
        <v>38949</v>
      </c>
      <c r="BC38">
        <v>0</v>
      </c>
      <c r="BE38" s="39" t="s">
        <v>39024</v>
      </c>
      <c r="BF38">
        <v>0</v>
      </c>
      <c r="BH38" s="39" t="s">
        <v>38951</v>
      </c>
      <c r="BI38">
        <v>0</v>
      </c>
      <c r="BK38" s="39" t="s">
        <v>39025</v>
      </c>
      <c r="BL38">
        <v>0</v>
      </c>
    </row>
    <row r="39" spans="1:64" x14ac:dyDescent="0.3">
      <c r="A39">
        <v>38</v>
      </c>
      <c r="B39" s="1">
        <v>45874.592361111114</v>
      </c>
      <c r="C39" s="1">
        <v>45874.596631944441</v>
      </c>
      <c r="D39" s="39" t="s">
        <v>91</v>
      </c>
      <c r="E39" s="39" t="s">
        <v>92</v>
      </c>
      <c r="I39" s="39" t="s">
        <v>92</v>
      </c>
      <c r="J39">
        <v>0</v>
      </c>
      <c r="L39">
        <v>11</v>
      </c>
      <c r="M39">
        <v>0</v>
      </c>
      <c r="O39">
        <v>10</v>
      </c>
      <c r="P39">
        <v>0</v>
      </c>
      <c r="R39" s="39" t="s">
        <v>39014</v>
      </c>
      <c r="S39">
        <v>0</v>
      </c>
      <c r="U39" s="39" t="s">
        <v>39074</v>
      </c>
      <c r="V39">
        <v>0</v>
      </c>
      <c r="X39" s="39" t="s">
        <v>39075</v>
      </c>
      <c r="Y39">
        <v>0</v>
      </c>
      <c r="AA39" s="39" t="s">
        <v>39076</v>
      </c>
      <c r="AB39">
        <v>0</v>
      </c>
      <c r="AD39" s="39" t="s">
        <v>38640</v>
      </c>
      <c r="AE39">
        <v>0</v>
      </c>
      <c r="AG39" s="39" t="s">
        <v>39077</v>
      </c>
      <c r="AH39">
        <v>0</v>
      </c>
      <c r="AJ39" s="39" t="s">
        <v>35872</v>
      </c>
      <c r="AK39">
        <v>0</v>
      </c>
      <c r="AM39" s="39" t="s">
        <v>38831</v>
      </c>
      <c r="AN39">
        <v>0</v>
      </c>
      <c r="AP39" s="39" t="s">
        <v>39078</v>
      </c>
      <c r="AQ39">
        <v>0</v>
      </c>
      <c r="AS39" s="39" t="s">
        <v>39079</v>
      </c>
      <c r="AT39">
        <v>0</v>
      </c>
      <c r="AV39" s="39" t="s">
        <v>38641</v>
      </c>
      <c r="AW39">
        <v>0</v>
      </c>
      <c r="AY39" s="39" t="s">
        <v>39080</v>
      </c>
      <c r="AZ39">
        <v>0</v>
      </c>
      <c r="BB39" s="39" t="s">
        <v>38949</v>
      </c>
      <c r="BC39">
        <v>0</v>
      </c>
      <c r="BE39" s="39" t="s">
        <v>38950</v>
      </c>
      <c r="BF39">
        <v>0</v>
      </c>
      <c r="BH39" s="39" t="s">
        <v>39081</v>
      </c>
      <c r="BI39">
        <v>0</v>
      </c>
      <c r="BK39" s="39" t="s">
        <v>39082</v>
      </c>
      <c r="BL39">
        <v>0</v>
      </c>
    </row>
    <row r="40" spans="1:64" x14ac:dyDescent="0.3">
      <c r="A40">
        <v>39</v>
      </c>
      <c r="B40" s="1">
        <v>45874.589513888888</v>
      </c>
      <c r="C40" s="1">
        <v>45874.596805555557</v>
      </c>
      <c r="D40" s="39" t="s">
        <v>135</v>
      </c>
      <c r="E40" s="39" t="s">
        <v>136</v>
      </c>
      <c r="I40" s="39" t="s">
        <v>136</v>
      </c>
      <c r="J40">
        <v>0</v>
      </c>
      <c r="L40">
        <v>11</v>
      </c>
      <c r="M40">
        <v>0</v>
      </c>
      <c r="O40">
        <v>20</v>
      </c>
      <c r="P40">
        <v>0</v>
      </c>
      <c r="R40" s="39" t="s">
        <v>39083</v>
      </c>
      <c r="S40">
        <v>0</v>
      </c>
      <c r="U40" s="39" t="s">
        <v>39084</v>
      </c>
      <c r="V40">
        <v>0</v>
      </c>
      <c r="X40" s="39" t="s">
        <v>35628</v>
      </c>
      <c r="Y40">
        <v>0</v>
      </c>
      <c r="AA40" s="39" t="s">
        <v>39085</v>
      </c>
      <c r="AB40">
        <v>0</v>
      </c>
      <c r="AD40" s="39" t="s">
        <v>39017</v>
      </c>
      <c r="AE40">
        <v>0</v>
      </c>
      <c r="AG40" s="39" t="s">
        <v>39086</v>
      </c>
      <c r="AH40">
        <v>0</v>
      </c>
      <c r="AJ40" s="39" t="s">
        <v>38654</v>
      </c>
      <c r="AK40">
        <v>0</v>
      </c>
      <c r="AM40" s="39" t="s">
        <v>39087</v>
      </c>
      <c r="AN40">
        <v>0</v>
      </c>
      <c r="AP40" s="39" t="s">
        <v>39088</v>
      </c>
      <c r="AQ40">
        <v>0</v>
      </c>
      <c r="AS40" s="39" t="s">
        <v>39089</v>
      </c>
      <c r="AT40">
        <v>0</v>
      </c>
      <c r="AV40" s="39" t="s">
        <v>38641</v>
      </c>
      <c r="AW40">
        <v>0</v>
      </c>
      <c r="AY40" s="39" t="s">
        <v>39090</v>
      </c>
      <c r="AZ40">
        <v>0</v>
      </c>
      <c r="BB40" s="39" t="s">
        <v>39091</v>
      </c>
      <c r="BC40">
        <v>0</v>
      </c>
      <c r="BE40" s="39" t="s">
        <v>39092</v>
      </c>
      <c r="BF40">
        <v>0</v>
      </c>
      <c r="BH40" s="39" t="s">
        <v>39093</v>
      </c>
      <c r="BI40">
        <v>0</v>
      </c>
      <c r="BK40" s="39" t="s">
        <v>39094</v>
      </c>
      <c r="BL40">
        <v>0</v>
      </c>
    </row>
    <row r="41" spans="1:64" x14ac:dyDescent="0.3">
      <c r="A41">
        <v>40</v>
      </c>
      <c r="B41" s="1">
        <v>45874.58861111111</v>
      </c>
      <c r="C41" s="1">
        <v>45874.597002314818</v>
      </c>
      <c r="D41" s="39" t="s">
        <v>194</v>
      </c>
      <c r="E41" s="39" t="s">
        <v>195</v>
      </c>
      <c r="I41" s="39" t="s">
        <v>17698</v>
      </c>
      <c r="J41">
        <v>0</v>
      </c>
      <c r="L41">
        <v>11</v>
      </c>
      <c r="M41">
        <v>0</v>
      </c>
      <c r="O41">
        <v>28</v>
      </c>
      <c r="P41">
        <v>0</v>
      </c>
      <c r="R41" s="39" t="s">
        <v>39095</v>
      </c>
      <c r="S41">
        <v>0</v>
      </c>
      <c r="U41" s="39" t="s">
        <v>39096</v>
      </c>
      <c r="V41">
        <v>0</v>
      </c>
      <c r="X41" s="39" t="s">
        <v>35628</v>
      </c>
      <c r="Y41">
        <v>0</v>
      </c>
      <c r="AA41" s="39" t="s">
        <v>39097</v>
      </c>
      <c r="AB41">
        <v>0</v>
      </c>
      <c r="AD41" s="39" t="s">
        <v>38640</v>
      </c>
      <c r="AE41">
        <v>0</v>
      </c>
      <c r="AG41" s="39" t="s">
        <v>314</v>
      </c>
      <c r="AH41">
        <v>0</v>
      </c>
      <c r="AJ41" s="39" t="s">
        <v>35872</v>
      </c>
      <c r="AK41">
        <v>0</v>
      </c>
      <c r="AM41" s="39" t="s">
        <v>20593</v>
      </c>
      <c r="AN41">
        <v>0</v>
      </c>
      <c r="AP41" s="39" t="s">
        <v>39098</v>
      </c>
      <c r="AQ41">
        <v>0</v>
      </c>
      <c r="AS41" s="39" t="s">
        <v>38665</v>
      </c>
      <c r="AT41">
        <v>0</v>
      </c>
      <c r="AV41" s="39" t="s">
        <v>38641</v>
      </c>
      <c r="AW41">
        <v>0</v>
      </c>
      <c r="AY41" s="39" t="s">
        <v>14233</v>
      </c>
      <c r="AZ41">
        <v>0</v>
      </c>
      <c r="BB41" s="39" t="s">
        <v>39099</v>
      </c>
      <c r="BC41">
        <v>0</v>
      </c>
      <c r="BE41" s="39" t="s">
        <v>39100</v>
      </c>
      <c r="BF41">
        <v>0</v>
      </c>
      <c r="BH41" s="39" t="s">
        <v>39101</v>
      </c>
      <c r="BI41">
        <v>0</v>
      </c>
      <c r="BK41" s="39" t="s">
        <v>39102</v>
      </c>
      <c r="BL41">
        <v>0</v>
      </c>
    </row>
    <row r="42" spans="1:64" x14ac:dyDescent="0.3">
      <c r="A42">
        <v>41</v>
      </c>
      <c r="B42" s="1">
        <v>45874.590740740743</v>
      </c>
      <c r="C42" s="1">
        <v>45874.597372685188</v>
      </c>
      <c r="D42" s="39" t="s">
        <v>67</v>
      </c>
      <c r="E42" s="39" t="s">
        <v>68</v>
      </c>
      <c r="I42" s="39" t="s">
        <v>68</v>
      </c>
      <c r="J42">
        <v>0</v>
      </c>
      <c r="L42">
        <v>11</v>
      </c>
      <c r="M42">
        <v>0</v>
      </c>
      <c r="O42">
        <v>25</v>
      </c>
      <c r="P42">
        <v>0</v>
      </c>
      <c r="R42" s="39" t="s">
        <v>39103</v>
      </c>
      <c r="S42">
        <v>0</v>
      </c>
      <c r="U42" s="39" t="s">
        <v>39104</v>
      </c>
      <c r="V42">
        <v>0</v>
      </c>
      <c r="X42" s="39" t="s">
        <v>35628</v>
      </c>
      <c r="Y42">
        <v>0</v>
      </c>
      <c r="AA42" s="39" t="s">
        <v>39105</v>
      </c>
      <c r="AB42">
        <v>0</v>
      </c>
      <c r="AD42" s="39" t="s">
        <v>39017</v>
      </c>
      <c r="AE42">
        <v>0</v>
      </c>
      <c r="AG42" s="39" t="s">
        <v>39106</v>
      </c>
      <c r="AH42">
        <v>0</v>
      </c>
      <c r="AJ42" s="39" t="s">
        <v>35872</v>
      </c>
      <c r="AK42">
        <v>0</v>
      </c>
      <c r="AM42" s="39" t="s">
        <v>39107</v>
      </c>
      <c r="AN42">
        <v>0</v>
      </c>
      <c r="AP42" s="39" t="s">
        <v>39020</v>
      </c>
      <c r="AQ42">
        <v>0</v>
      </c>
      <c r="AS42" s="39" t="s">
        <v>39108</v>
      </c>
      <c r="AT42">
        <v>0</v>
      </c>
      <c r="AV42" s="39" t="s">
        <v>38984</v>
      </c>
      <c r="AW42">
        <v>0</v>
      </c>
      <c r="AY42" s="39" t="s">
        <v>39109</v>
      </c>
      <c r="AZ42">
        <v>0</v>
      </c>
      <c r="BB42" s="39" t="s">
        <v>39110</v>
      </c>
      <c r="BC42">
        <v>0</v>
      </c>
      <c r="BE42" s="39" t="s">
        <v>39111</v>
      </c>
      <c r="BF42">
        <v>0</v>
      </c>
      <c r="BH42" s="39" t="s">
        <v>39112</v>
      </c>
      <c r="BI42">
        <v>0</v>
      </c>
      <c r="BK42" s="39" t="s">
        <v>39113</v>
      </c>
      <c r="BL42">
        <v>0</v>
      </c>
    </row>
    <row r="43" spans="1:64" x14ac:dyDescent="0.3">
      <c r="A43">
        <v>42</v>
      </c>
      <c r="B43" s="1">
        <v>45874.589386574073</v>
      </c>
      <c r="C43" s="1">
        <v>45874.597569444442</v>
      </c>
      <c r="D43" s="39" t="s">
        <v>277</v>
      </c>
      <c r="E43" s="39" t="s">
        <v>278</v>
      </c>
      <c r="I43" s="39" t="s">
        <v>279</v>
      </c>
      <c r="J43">
        <v>0</v>
      </c>
      <c r="L43">
        <v>11</v>
      </c>
      <c r="M43">
        <v>0</v>
      </c>
      <c r="O43">
        <v>12</v>
      </c>
      <c r="P43">
        <v>0</v>
      </c>
      <c r="R43" s="39" t="s">
        <v>38939</v>
      </c>
      <c r="S43">
        <v>0</v>
      </c>
      <c r="U43" s="39" t="s">
        <v>38940</v>
      </c>
      <c r="V43">
        <v>0</v>
      </c>
      <c r="X43" s="39" t="s">
        <v>35628</v>
      </c>
      <c r="Y43">
        <v>0</v>
      </c>
      <c r="AA43" s="39" t="s">
        <v>39114</v>
      </c>
      <c r="AB43">
        <v>0</v>
      </c>
      <c r="AD43" s="39" t="s">
        <v>38798</v>
      </c>
      <c r="AE43">
        <v>0</v>
      </c>
      <c r="AG43" s="39" t="s">
        <v>39115</v>
      </c>
      <c r="AH43">
        <v>0</v>
      </c>
      <c r="AJ43" s="39" t="s">
        <v>35872</v>
      </c>
      <c r="AK43">
        <v>0</v>
      </c>
      <c r="AM43" s="39" t="s">
        <v>39116</v>
      </c>
      <c r="AN43">
        <v>0</v>
      </c>
      <c r="AP43" s="39" t="s">
        <v>39117</v>
      </c>
      <c r="AQ43">
        <v>0</v>
      </c>
      <c r="AS43" s="39" t="s">
        <v>39118</v>
      </c>
      <c r="AT43">
        <v>0</v>
      </c>
      <c r="AV43" s="39" t="s">
        <v>38641</v>
      </c>
      <c r="AW43">
        <v>0</v>
      </c>
      <c r="AY43" s="39" t="s">
        <v>39119</v>
      </c>
      <c r="AZ43">
        <v>0</v>
      </c>
      <c r="BB43" s="39" t="s">
        <v>39120</v>
      </c>
      <c r="BC43">
        <v>0</v>
      </c>
      <c r="BE43" s="39" t="s">
        <v>39121</v>
      </c>
      <c r="BF43">
        <v>0</v>
      </c>
      <c r="BH43" s="39" t="s">
        <v>38951</v>
      </c>
      <c r="BI43">
        <v>0</v>
      </c>
      <c r="BK43" s="39" t="s">
        <v>38952</v>
      </c>
      <c r="BL43">
        <v>0</v>
      </c>
    </row>
    <row r="44" spans="1:64" x14ac:dyDescent="0.3">
      <c r="A44">
        <v>43</v>
      </c>
      <c r="B44" s="1">
        <v>45874.591064814813</v>
      </c>
      <c r="C44" s="1">
        <v>45874.598796296297</v>
      </c>
      <c r="D44" s="39" t="s">
        <v>177</v>
      </c>
      <c r="E44" s="39" t="s">
        <v>178</v>
      </c>
      <c r="I44" s="39" t="s">
        <v>178</v>
      </c>
      <c r="J44">
        <v>0</v>
      </c>
      <c r="L44">
        <v>11</v>
      </c>
      <c r="M44">
        <v>0</v>
      </c>
      <c r="O44">
        <v>33</v>
      </c>
      <c r="P44">
        <v>0</v>
      </c>
      <c r="R44" s="39" t="s">
        <v>38939</v>
      </c>
      <c r="S44">
        <v>0</v>
      </c>
      <c r="U44" s="39" t="s">
        <v>38940</v>
      </c>
      <c r="V44">
        <v>0</v>
      </c>
      <c r="X44" s="39" t="s">
        <v>35628</v>
      </c>
      <c r="Y44">
        <v>0</v>
      </c>
      <c r="AA44" s="39" t="s">
        <v>39122</v>
      </c>
      <c r="AB44">
        <v>0</v>
      </c>
      <c r="AD44" s="39" t="s">
        <v>38640</v>
      </c>
      <c r="AE44">
        <v>0</v>
      </c>
      <c r="AG44" s="39" t="s">
        <v>39123</v>
      </c>
      <c r="AH44">
        <v>0</v>
      </c>
      <c r="AJ44" s="39" t="s">
        <v>35872</v>
      </c>
      <c r="AK44">
        <v>0</v>
      </c>
      <c r="AM44" s="39" t="s">
        <v>39124</v>
      </c>
      <c r="AN44">
        <v>0</v>
      </c>
      <c r="AP44" s="39" t="s">
        <v>39125</v>
      </c>
      <c r="AQ44">
        <v>0</v>
      </c>
      <c r="AS44" s="39" t="s">
        <v>39126</v>
      </c>
      <c r="AT44">
        <v>0</v>
      </c>
      <c r="AV44" s="39" t="s">
        <v>38641</v>
      </c>
      <c r="AW44">
        <v>0</v>
      </c>
      <c r="AY44" s="39" t="s">
        <v>39127</v>
      </c>
      <c r="AZ44">
        <v>0</v>
      </c>
      <c r="BB44" s="39" t="s">
        <v>38949</v>
      </c>
      <c r="BC44">
        <v>0</v>
      </c>
      <c r="BE44" s="39" t="s">
        <v>39128</v>
      </c>
      <c r="BF44">
        <v>0</v>
      </c>
      <c r="BH44" s="39" t="s">
        <v>38951</v>
      </c>
      <c r="BI44">
        <v>0</v>
      </c>
      <c r="BK44" s="39" t="s">
        <v>38952</v>
      </c>
      <c r="BL44">
        <v>0</v>
      </c>
    </row>
    <row r="45" spans="1:64" x14ac:dyDescent="0.3">
      <c r="A45">
        <v>44</v>
      </c>
      <c r="B45" s="1">
        <v>45874.58966435185</v>
      </c>
      <c r="C45" s="1">
        <v>45874.598807870374</v>
      </c>
      <c r="D45" s="39" t="s">
        <v>56</v>
      </c>
      <c r="E45" s="39" t="s">
        <v>57</v>
      </c>
      <c r="I45" s="39" t="s">
        <v>57</v>
      </c>
      <c r="J45">
        <v>0</v>
      </c>
      <c r="L45">
        <v>11</v>
      </c>
      <c r="M45">
        <v>0</v>
      </c>
      <c r="O45">
        <v>1</v>
      </c>
      <c r="P45">
        <v>0</v>
      </c>
      <c r="R45" s="39" t="s">
        <v>39129</v>
      </c>
      <c r="S45">
        <v>0</v>
      </c>
      <c r="U45" s="39" t="s">
        <v>39130</v>
      </c>
      <c r="V45">
        <v>0</v>
      </c>
      <c r="X45" s="39" t="s">
        <v>38640</v>
      </c>
      <c r="Y45">
        <v>0</v>
      </c>
      <c r="AA45" s="39" t="s">
        <v>39131</v>
      </c>
      <c r="AB45">
        <v>0</v>
      </c>
      <c r="AD45" s="39" t="s">
        <v>39132</v>
      </c>
      <c r="AE45">
        <v>0</v>
      </c>
      <c r="AG45" s="39" t="s">
        <v>39133</v>
      </c>
      <c r="AH45">
        <v>0</v>
      </c>
      <c r="AJ45" s="39" t="s">
        <v>39134</v>
      </c>
      <c r="AK45">
        <v>0</v>
      </c>
      <c r="AM45" s="39" t="s">
        <v>39135</v>
      </c>
      <c r="AN45">
        <v>0</v>
      </c>
      <c r="AP45" s="39" t="s">
        <v>39136</v>
      </c>
      <c r="AQ45">
        <v>0</v>
      </c>
      <c r="AS45" s="39" t="s">
        <v>39137</v>
      </c>
      <c r="AT45">
        <v>0</v>
      </c>
      <c r="AV45" s="39" t="s">
        <v>39138</v>
      </c>
      <c r="AW45">
        <v>0</v>
      </c>
      <c r="AY45" s="39" t="s">
        <v>39139</v>
      </c>
      <c r="AZ45">
        <v>0</v>
      </c>
      <c r="BB45" s="39" t="s">
        <v>39140</v>
      </c>
      <c r="BC45">
        <v>0</v>
      </c>
      <c r="BE45" s="39" t="s">
        <v>39141</v>
      </c>
      <c r="BF45">
        <v>0</v>
      </c>
      <c r="BH45" s="39" t="s">
        <v>39142</v>
      </c>
      <c r="BI45">
        <v>0</v>
      </c>
      <c r="BK45" s="39" t="s">
        <v>39143</v>
      </c>
      <c r="BL45">
        <v>0</v>
      </c>
    </row>
    <row r="46" spans="1:64" x14ac:dyDescent="0.3">
      <c r="A46">
        <v>45</v>
      </c>
      <c r="B46" s="1">
        <v>45874.589201388888</v>
      </c>
      <c r="C46" s="1">
        <v>45874.599976851852</v>
      </c>
      <c r="D46" s="39" t="s">
        <v>330</v>
      </c>
      <c r="E46" s="39" t="s">
        <v>331</v>
      </c>
      <c r="I46" s="39" t="s">
        <v>6611</v>
      </c>
      <c r="J46">
        <v>0</v>
      </c>
      <c r="L46">
        <v>11</v>
      </c>
      <c r="M46">
        <v>0</v>
      </c>
      <c r="O46">
        <v>7</v>
      </c>
      <c r="P46">
        <v>0</v>
      </c>
      <c r="R46" s="39" t="s">
        <v>39144</v>
      </c>
      <c r="S46">
        <v>0</v>
      </c>
      <c r="U46" s="39" t="s">
        <v>39145</v>
      </c>
      <c r="V46">
        <v>0</v>
      </c>
      <c r="X46" s="39" t="s">
        <v>39146</v>
      </c>
      <c r="Y46">
        <v>0</v>
      </c>
      <c r="AA46" s="39" t="s">
        <v>39147</v>
      </c>
      <c r="AB46">
        <v>0</v>
      </c>
      <c r="AD46" s="39" t="s">
        <v>39148</v>
      </c>
      <c r="AE46">
        <v>0</v>
      </c>
      <c r="AG46" s="39" t="s">
        <v>12887</v>
      </c>
      <c r="AH46">
        <v>0</v>
      </c>
      <c r="AJ46" s="39" t="s">
        <v>39149</v>
      </c>
      <c r="AK46">
        <v>0</v>
      </c>
      <c r="AM46" s="39" t="s">
        <v>39150</v>
      </c>
      <c r="AN46">
        <v>0</v>
      </c>
      <c r="AP46" s="39" t="s">
        <v>38714</v>
      </c>
      <c r="AQ46">
        <v>0</v>
      </c>
      <c r="AS46" s="39" t="s">
        <v>39151</v>
      </c>
      <c r="AT46">
        <v>0</v>
      </c>
      <c r="AV46" s="39" t="s">
        <v>39152</v>
      </c>
      <c r="AW46">
        <v>0</v>
      </c>
      <c r="AY46" s="39" t="s">
        <v>39153</v>
      </c>
      <c r="AZ46">
        <v>0</v>
      </c>
      <c r="BB46" s="39" t="s">
        <v>39154</v>
      </c>
      <c r="BC46">
        <v>0</v>
      </c>
      <c r="BE46" s="39" t="s">
        <v>39155</v>
      </c>
      <c r="BF46">
        <v>0</v>
      </c>
      <c r="BH46" s="39" t="s">
        <v>39156</v>
      </c>
      <c r="BI46">
        <v>0</v>
      </c>
      <c r="BK46" s="39" t="s">
        <v>39157</v>
      </c>
      <c r="BL46">
        <v>0</v>
      </c>
    </row>
    <row r="47" spans="1:64" x14ac:dyDescent="0.3">
      <c r="A47">
        <v>46</v>
      </c>
      <c r="B47" s="1">
        <v>45874.595590277779</v>
      </c>
      <c r="C47" s="1">
        <v>45874.60050925926</v>
      </c>
      <c r="D47" s="39" t="s">
        <v>20</v>
      </c>
      <c r="E47" s="39" t="s">
        <v>21</v>
      </c>
      <c r="I47" s="39" t="s">
        <v>21</v>
      </c>
      <c r="J47">
        <v>0</v>
      </c>
      <c r="L47">
        <v>11</v>
      </c>
      <c r="M47">
        <v>0</v>
      </c>
      <c r="O47">
        <v>18</v>
      </c>
      <c r="P47">
        <v>0</v>
      </c>
      <c r="R47" s="39" t="s">
        <v>39158</v>
      </c>
      <c r="S47">
        <v>0</v>
      </c>
      <c r="U47" s="39" t="s">
        <v>39159</v>
      </c>
      <c r="V47">
        <v>0</v>
      </c>
      <c r="X47" s="39" t="s">
        <v>39160</v>
      </c>
      <c r="Y47">
        <v>0</v>
      </c>
      <c r="AA47" s="39" t="s">
        <v>39161</v>
      </c>
      <c r="AB47">
        <v>0</v>
      </c>
      <c r="AD47" s="39" t="s">
        <v>39162</v>
      </c>
      <c r="AE47">
        <v>0</v>
      </c>
      <c r="AG47" s="39" t="s">
        <v>39163</v>
      </c>
      <c r="AH47">
        <v>0</v>
      </c>
      <c r="AJ47" s="39" t="s">
        <v>64</v>
      </c>
      <c r="AK47">
        <v>0</v>
      </c>
      <c r="AM47" s="39" t="s">
        <v>39164</v>
      </c>
      <c r="AN47">
        <v>0</v>
      </c>
      <c r="AP47" s="39" t="s">
        <v>39165</v>
      </c>
      <c r="AQ47">
        <v>0</v>
      </c>
      <c r="AS47" s="39" t="s">
        <v>39166</v>
      </c>
      <c r="AT47">
        <v>0</v>
      </c>
      <c r="AV47" s="39" t="s">
        <v>64</v>
      </c>
      <c r="AW47">
        <v>0</v>
      </c>
      <c r="AY47" s="39" t="s">
        <v>39166</v>
      </c>
      <c r="AZ47">
        <v>0</v>
      </c>
      <c r="BB47" s="39" t="s">
        <v>39167</v>
      </c>
      <c r="BC47">
        <v>0</v>
      </c>
      <c r="BE47" s="39" t="s">
        <v>39168</v>
      </c>
      <c r="BF47">
        <v>0</v>
      </c>
      <c r="BH47" s="39" t="s">
        <v>38951</v>
      </c>
      <c r="BI47">
        <v>0</v>
      </c>
      <c r="BK47" s="39" t="s">
        <v>38952</v>
      </c>
      <c r="BL47">
        <v>0</v>
      </c>
    </row>
    <row r="48" spans="1:64" x14ac:dyDescent="0.3">
      <c r="A48">
        <v>47</v>
      </c>
      <c r="B48" s="1">
        <v>45874.595405092594</v>
      </c>
      <c r="C48" s="1">
        <v>45874.600532407407</v>
      </c>
      <c r="D48" s="39" t="s">
        <v>458</v>
      </c>
      <c r="E48" s="39" t="s">
        <v>459</v>
      </c>
      <c r="I48" s="39" t="s">
        <v>459</v>
      </c>
      <c r="J48">
        <v>0</v>
      </c>
      <c r="L48">
        <v>11</v>
      </c>
      <c r="M48">
        <v>0</v>
      </c>
      <c r="O48">
        <v>4</v>
      </c>
      <c r="P48">
        <v>0</v>
      </c>
      <c r="R48" s="39" t="s">
        <v>38939</v>
      </c>
      <c r="S48">
        <v>0</v>
      </c>
      <c r="U48" s="39" t="s">
        <v>39169</v>
      </c>
      <c r="V48">
        <v>0</v>
      </c>
      <c r="X48" s="39" t="s">
        <v>38530</v>
      </c>
      <c r="Y48">
        <v>0</v>
      </c>
      <c r="AA48" s="39" t="s">
        <v>39170</v>
      </c>
      <c r="AB48">
        <v>0</v>
      </c>
      <c r="AD48" s="39" t="s">
        <v>39171</v>
      </c>
      <c r="AE48">
        <v>0</v>
      </c>
      <c r="AG48" s="39" t="s">
        <v>39172</v>
      </c>
      <c r="AH48">
        <v>0</v>
      </c>
      <c r="AJ48" s="39" t="s">
        <v>39173</v>
      </c>
      <c r="AK48">
        <v>0</v>
      </c>
      <c r="AM48" s="39" t="s">
        <v>39174</v>
      </c>
      <c r="AN48">
        <v>0</v>
      </c>
      <c r="AP48" s="39" t="s">
        <v>38822</v>
      </c>
      <c r="AQ48">
        <v>0</v>
      </c>
      <c r="AS48" s="39" t="s">
        <v>39175</v>
      </c>
      <c r="AT48">
        <v>0</v>
      </c>
      <c r="AV48" s="39" t="s">
        <v>38822</v>
      </c>
      <c r="AW48">
        <v>0</v>
      </c>
      <c r="AY48" s="39" t="s">
        <v>39175</v>
      </c>
      <c r="AZ48">
        <v>0</v>
      </c>
      <c r="BB48" s="39" t="s">
        <v>39176</v>
      </c>
      <c r="BC48">
        <v>0</v>
      </c>
      <c r="BE48" s="39" t="s">
        <v>39177</v>
      </c>
      <c r="BF48">
        <v>0</v>
      </c>
      <c r="BH48" s="39" t="s">
        <v>39178</v>
      </c>
      <c r="BI48">
        <v>0</v>
      </c>
      <c r="BK48" s="39" t="s">
        <v>38952</v>
      </c>
      <c r="BL48">
        <v>0</v>
      </c>
    </row>
    <row r="49" spans="1:64" x14ac:dyDescent="0.3">
      <c r="A49">
        <v>48</v>
      </c>
      <c r="B49" s="1">
        <v>45874.59547453704</v>
      </c>
      <c r="C49" s="1">
        <v>45874.600659722222</v>
      </c>
      <c r="D49" s="39" t="s">
        <v>122</v>
      </c>
      <c r="E49" s="39" t="s">
        <v>123</v>
      </c>
      <c r="I49" s="39" t="s">
        <v>123</v>
      </c>
      <c r="J49">
        <v>0</v>
      </c>
      <c r="L49">
        <v>11</v>
      </c>
      <c r="M49">
        <v>0</v>
      </c>
      <c r="O49">
        <v>21</v>
      </c>
      <c r="P49">
        <v>0</v>
      </c>
      <c r="R49" s="39" t="s">
        <v>38939</v>
      </c>
      <c r="S49">
        <v>0</v>
      </c>
      <c r="U49" s="39" t="s">
        <v>39179</v>
      </c>
      <c r="V49">
        <v>0</v>
      </c>
      <c r="X49" s="39" t="s">
        <v>39029</v>
      </c>
      <c r="Y49">
        <v>0</v>
      </c>
      <c r="AA49" s="39" t="s">
        <v>39180</v>
      </c>
      <c r="AB49">
        <v>0</v>
      </c>
      <c r="AD49" s="39" t="s">
        <v>39017</v>
      </c>
      <c r="AE49">
        <v>0</v>
      </c>
      <c r="AG49" s="39" t="s">
        <v>39017</v>
      </c>
      <c r="AH49">
        <v>0</v>
      </c>
      <c r="AJ49" s="39" t="s">
        <v>35872</v>
      </c>
      <c r="AK49">
        <v>0</v>
      </c>
      <c r="AM49" s="39" t="s">
        <v>39181</v>
      </c>
      <c r="AN49">
        <v>0</v>
      </c>
      <c r="AP49" s="39" t="s">
        <v>39020</v>
      </c>
      <c r="AQ49">
        <v>0</v>
      </c>
      <c r="AS49" s="39" t="s">
        <v>39021</v>
      </c>
      <c r="AT49">
        <v>0</v>
      </c>
      <c r="AV49" s="39" t="s">
        <v>38984</v>
      </c>
      <c r="AW49">
        <v>0</v>
      </c>
      <c r="AY49" s="39" t="s">
        <v>39182</v>
      </c>
      <c r="AZ49">
        <v>0</v>
      </c>
      <c r="BB49" s="39" t="s">
        <v>39183</v>
      </c>
      <c r="BC49">
        <v>0</v>
      </c>
      <c r="BE49" s="39" t="s">
        <v>39184</v>
      </c>
      <c r="BF49">
        <v>0</v>
      </c>
      <c r="BH49" s="39" t="s">
        <v>39185</v>
      </c>
      <c r="BI49">
        <v>0</v>
      </c>
      <c r="BK49" s="39" t="s">
        <v>39186</v>
      </c>
      <c r="BL49">
        <v>0</v>
      </c>
    </row>
    <row r="50" spans="1:64" x14ac:dyDescent="0.3">
      <c r="A50">
        <v>49</v>
      </c>
      <c r="B50" s="1">
        <v>45874.597858796296</v>
      </c>
      <c r="C50" s="1">
        <v>45874.600659722222</v>
      </c>
      <c r="D50" s="39" t="s">
        <v>291</v>
      </c>
      <c r="E50" s="39" t="s">
        <v>292</v>
      </c>
      <c r="I50" s="39" t="s">
        <v>292</v>
      </c>
      <c r="J50">
        <v>0</v>
      </c>
      <c r="L50">
        <v>11</v>
      </c>
      <c r="M50">
        <v>0</v>
      </c>
      <c r="O50">
        <v>26</v>
      </c>
      <c r="P50">
        <v>0</v>
      </c>
      <c r="R50" s="39" t="s">
        <v>39187</v>
      </c>
      <c r="S50">
        <v>0</v>
      </c>
      <c r="U50" s="39" t="s">
        <v>39188</v>
      </c>
      <c r="V50">
        <v>0</v>
      </c>
      <c r="X50" s="39" t="s">
        <v>35628</v>
      </c>
      <c r="Y50">
        <v>0</v>
      </c>
      <c r="AA50" s="39" t="s">
        <v>39189</v>
      </c>
      <c r="AB50">
        <v>0</v>
      </c>
      <c r="AD50" s="39" t="s">
        <v>38798</v>
      </c>
      <c r="AE50">
        <v>0</v>
      </c>
      <c r="AG50" s="39" t="s">
        <v>13324</v>
      </c>
      <c r="AH50">
        <v>0</v>
      </c>
      <c r="AJ50" s="39" t="s">
        <v>35872</v>
      </c>
      <c r="AK50">
        <v>0</v>
      </c>
      <c r="AM50" s="39" t="s">
        <v>20593</v>
      </c>
      <c r="AN50">
        <v>0</v>
      </c>
      <c r="AP50" s="39" t="s">
        <v>39017</v>
      </c>
      <c r="AQ50">
        <v>0</v>
      </c>
      <c r="AS50" s="39" t="s">
        <v>29736</v>
      </c>
      <c r="AT50">
        <v>0</v>
      </c>
      <c r="AV50" s="39" t="s">
        <v>38984</v>
      </c>
      <c r="AW50">
        <v>0</v>
      </c>
      <c r="AY50" s="39" t="s">
        <v>39190</v>
      </c>
      <c r="AZ50">
        <v>0</v>
      </c>
      <c r="BB50" s="39" t="s">
        <v>39191</v>
      </c>
      <c r="BC50">
        <v>0</v>
      </c>
      <c r="BE50" s="39" t="s">
        <v>39192</v>
      </c>
      <c r="BF50">
        <v>0</v>
      </c>
      <c r="BH50" s="39" t="s">
        <v>39193</v>
      </c>
      <c r="BI50">
        <v>0</v>
      </c>
      <c r="BK50" s="39" t="s">
        <v>39194</v>
      </c>
      <c r="BL50">
        <v>0</v>
      </c>
    </row>
    <row r="51" spans="1:64" x14ac:dyDescent="0.3">
      <c r="A51">
        <v>50</v>
      </c>
      <c r="B51" s="1">
        <v>45874.59710648148</v>
      </c>
      <c r="C51" s="1">
        <v>45874.600798611114</v>
      </c>
      <c r="D51" s="39" t="s">
        <v>435</v>
      </c>
      <c r="E51" s="39" t="s">
        <v>436</v>
      </c>
      <c r="I51" s="39" t="s">
        <v>436</v>
      </c>
      <c r="J51">
        <v>0</v>
      </c>
      <c r="L51">
        <v>11</v>
      </c>
      <c r="M51">
        <v>0</v>
      </c>
      <c r="O51">
        <v>8</v>
      </c>
      <c r="P51">
        <v>0</v>
      </c>
      <c r="R51" s="39" t="s">
        <v>39014</v>
      </c>
      <c r="S51">
        <v>0</v>
      </c>
      <c r="U51" s="39" t="s">
        <v>39015</v>
      </c>
      <c r="V51">
        <v>0</v>
      </c>
      <c r="X51" s="39" t="s">
        <v>38640</v>
      </c>
      <c r="Y51">
        <v>0</v>
      </c>
      <c r="AA51" s="39" t="s">
        <v>39195</v>
      </c>
      <c r="AB51">
        <v>0</v>
      </c>
      <c r="AD51" s="39" t="s">
        <v>38640</v>
      </c>
      <c r="AE51">
        <v>0</v>
      </c>
      <c r="AG51" s="39" t="s">
        <v>39196</v>
      </c>
      <c r="AH51">
        <v>0</v>
      </c>
      <c r="AJ51" s="39" t="s">
        <v>39197</v>
      </c>
      <c r="AK51">
        <v>0</v>
      </c>
      <c r="AM51" s="39" t="s">
        <v>39198</v>
      </c>
      <c r="AN51">
        <v>0</v>
      </c>
      <c r="AP51" s="39" t="s">
        <v>39199</v>
      </c>
      <c r="AQ51">
        <v>0</v>
      </c>
      <c r="AS51" s="39" t="s">
        <v>39200</v>
      </c>
      <c r="AT51">
        <v>0</v>
      </c>
      <c r="AV51" s="39" t="s">
        <v>39199</v>
      </c>
      <c r="AW51">
        <v>0</v>
      </c>
      <c r="AY51" s="39" t="s">
        <v>39201</v>
      </c>
      <c r="AZ51">
        <v>0</v>
      </c>
      <c r="BB51" s="39" t="s">
        <v>39176</v>
      </c>
      <c r="BC51">
        <v>0</v>
      </c>
      <c r="BE51" s="39" t="s">
        <v>39202</v>
      </c>
      <c r="BF51">
        <v>0</v>
      </c>
      <c r="BH51" s="39" t="s">
        <v>39081</v>
      </c>
      <c r="BI51">
        <v>0</v>
      </c>
      <c r="BK51" s="39" t="s">
        <v>38952</v>
      </c>
      <c r="BL51">
        <v>0</v>
      </c>
    </row>
    <row r="52" spans="1:64" x14ac:dyDescent="0.3">
      <c r="A52">
        <v>51</v>
      </c>
      <c r="B52" s="1">
        <v>45874.588587962964</v>
      </c>
      <c r="C52" s="1">
        <v>45874.60087962963</v>
      </c>
      <c r="D52" s="39" t="s">
        <v>384</v>
      </c>
      <c r="E52" s="39" t="s">
        <v>385</v>
      </c>
      <c r="I52" s="39" t="s">
        <v>385</v>
      </c>
      <c r="J52">
        <v>0</v>
      </c>
      <c r="L52">
        <v>11</v>
      </c>
      <c r="M52">
        <v>0</v>
      </c>
      <c r="O52">
        <v>34</v>
      </c>
      <c r="P52">
        <v>0</v>
      </c>
      <c r="R52" s="39" t="s">
        <v>39203</v>
      </c>
      <c r="S52">
        <v>0</v>
      </c>
      <c r="U52" s="39" t="s">
        <v>39204</v>
      </c>
      <c r="V52">
        <v>0</v>
      </c>
      <c r="X52" s="39" t="s">
        <v>35628</v>
      </c>
      <c r="Y52">
        <v>0</v>
      </c>
      <c r="AA52" s="39" t="s">
        <v>39016</v>
      </c>
      <c r="AB52">
        <v>0</v>
      </c>
      <c r="AD52" s="39" t="s">
        <v>39017</v>
      </c>
      <c r="AE52">
        <v>0</v>
      </c>
      <c r="AG52" s="39" t="s">
        <v>39205</v>
      </c>
      <c r="AH52">
        <v>0</v>
      </c>
      <c r="AJ52" s="39" t="s">
        <v>35872</v>
      </c>
      <c r="AK52">
        <v>0</v>
      </c>
      <c r="AM52" s="39" t="s">
        <v>39019</v>
      </c>
      <c r="AN52">
        <v>0</v>
      </c>
      <c r="AP52" s="39" t="s">
        <v>39020</v>
      </c>
      <c r="AQ52">
        <v>0</v>
      </c>
      <c r="AS52" s="39" t="s">
        <v>39021</v>
      </c>
      <c r="AT52">
        <v>0</v>
      </c>
      <c r="AV52" s="39" t="s">
        <v>38984</v>
      </c>
      <c r="AW52">
        <v>0</v>
      </c>
      <c r="AY52" s="39" t="s">
        <v>39022</v>
      </c>
      <c r="AZ52">
        <v>0</v>
      </c>
      <c r="BB52" s="39" t="s">
        <v>38949</v>
      </c>
      <c r="BC52">
        <v>0</v>
      </c>
      <c r="BE52" s="39" t="s">
        <v>39024</v>
      </c>
      <c r="BF52">
        <v>0</v>
      </c>
      <c r="BH52" s="39" t="s">
        <v>38951</v>
      </c>
      <c r="BI52">
        <v>0</v>
      </c>
      <c r="BK52" s="39" t="s">
        <v>39206</v>
      </c>
      <c r="BL52">
        <v>0</v>
      </c>
    </row>
    <row r="53" spans="1:64" x14ac:dyDescent="0.3">
      <c r="A53">
        <v>52</v>
      </c>
      <c r="B53" s="1">
        <v>45874.592534722222</v>
      </c>
      <c r="C53" s="1">
        <v>45874.60087962963</v>
      </c>
      <c r="D53" s="39" t="s">
        <v>109</v>
      </c>
      <c r="E53" s="39" t="s">
        <v>110</v>
      </c>
      <c r="I53" s="39" t="s">
        <v>110</v>
      </c>
      <c r="J53">
        <v>0</v>
      </c>
      <c r="L53">
        <v>11</v>
      </c>
      <c r="M53">
        <v>0</v>
      </c>
      <c r="O53">
        <v>38</v>
      </c>
      <c r="P53">
        <v>0</v>
      </c>
      <c r="R53" s="39" t="s">
        <v>39207</v>
      </c>
      <c r="S53">
        <v>0</v>
      </c>
      <c r="U53" s="39" t="s">
        <v>39208</v>
      </c>
      <c r="V53">
        <v>0</v>
      </c>
      <c r="X53" s="39" t="s">
        <v>39029</v>
      </c>
      <c r="Y53">
        <v>0</v>
      </c>
      <c r="AA53" s="39" t="s">
        <v>39209</v>
      </c>
      <c r="AB53">
        <v>0</v>
      </c>
      <c r="AD53" s="39" t="s">
        <v>38675</v>
      </c>
      <c r="AE53">
        <v>0</v>
      </c>
      <c r="AG53" s="39" t="s">
        <v>38904</v>
      </c>
      <c r="AH53">
        <v>0</v>
      </c>
      <c r="AJ53" s="39" t="s">
        <v>38676</v>
      </c>
      <c r="AK53">
        <v>0</v>
      </c>
      <c r="AM53" s="39" t="s">
        <v>39033</v>
      </c>
      <c r="AN53">
        <v>0</v>
      </c>
      <c r="AP53" s="39" t="s">
        <v>39210</v>
      </c>
      <c r="AQ53">
        <v>0</v>
      </c>
      <c r="AS53" s="39" t="s">
        <v>39211</v>
      </c>
      <c r="AT53">
        <v>0</v>
      </c>
      <c r="AV53" s="39" t="s">
        <v>39212</v>
      </c>
      <c r="AW53">
        <v>0</v>
      </c>
      <c r="AY53" s="39" t="s">
        <v>39213</v>
      </c>
      <c r="AZ53">
        <v>0</v>
      </c>
      <c r="BB53" s="39" t="s">
        <v>39214</v>
      </c>
      <c r="BC53">
        <v>0</v>
      </c>
      <c r="BE53" s="39" t="s">
        <v>39215</v>
      </c>
      <c r="BF53">
        <v>0</v>
      </c>
      <c r="BH53" s="39" t="s">
        <v>39216</v>
      </c>
      <c r="BI53">
        <v>0</v>
      </c>
      <c r="BK53" s="39" t="s">
        <v>39217</v>
      </c>
      <c r="BL53">
        <v>0</v>
      </c>
    </row>
    <row r="54" spans="1:64" x14ac:dyDescent="0.3">
      <c r="A54">
        <v>53</v>
      </c>
      <c r="B54" s="1">
        <v>45874.588865740741</v>
      </c>
      <c r="C54" s="1">
        <v>45874.601319444446</v>
      </c>
      <c r="D54" s="39" t="s">
        <v>206</v>
      </c>
      <c r="E54" s="39" t="s">
        <v>207</v>
      </c>
      <c r="I54" s="39" t="s">
        <v>207</v>
      </c>
      <c r="J54">
        <v>0</v>
      </c>
      <c r="L54">
        <v>11</v>
      </c>
      <c r="M54">
        <v>0</v>
      </c>
      <c r="O54">
        <v>40</v>
      </c>
      <c r="P54">
        <v>0</v>
      </c>
      <c r="R54" s="39" t="s">
        <v>39014</v>
      </c>
      <c r="S54">
        <v>0</v>
      </c>
      <c r="U54" s="39" t="s">
        <v>39218</v>
      </c>
      <c r="V54">
        <v>0</v>
      </c>
      <c r="X54" s="39" t="s">
        <v>39219</v>
      </c>
      <c r="Y54">
        <v>0</v>
      </c>
      <c r="AA54" s="39" t="s">
        <v>39220</v>
      </c>
      <c r="AB54">
        <v>0</v>
      </c>
      <c r="AD54" s="39" t="s">
        <v>39221</v>
      </c>
      <c r="AE54">
        <v>0</v>
      </c>
      <c r="AG54" s="39" t="s">
        <v>35902</v>
      </c>
      <c r="AH54">
        <v>0</v>
      </c>
      <c r="AJ54" s="39" t="s">
        <v>35872</v>
      </c>
      <c r="AK54">
        <v>0</v>
      </c>
      <c r="AM54" s="39" t="s">
        <v>29312</v>
      </c>
      <c r="AN54">
        <v>0</v>
      </c>
      <c r="AP54" s="39" t="s">
        <v>39222</v>
      </c>
      <c r="AQ54">
        <v>0</v>
      </c>
      <c r="AS54" s="39" t="s">
        <v>39223</v>
      </c>
      <c r="AT54">
        <v>0</v>
      </c>
      <c r="AV54" s="39" t="s">
        <v>39224</v>
      </c>
      <c r="AW54">
        <v>0</v>
      </c>
      <c r="AY54" s="39" t="s">
        <v>39225</v>
      </c>
      <c r="AZ54">
        <v>0</v>
      </c>
      <c r="BB54" s="39" t="s">
        <v>38949</v>
      </c>
      <c r="BC54">
        <v>0</v>
      </c>
      <c r="BE54" s="39" t="s">
        <v>38950</v>
      </c>
      <c r="BF54">
        <v>0</v>
      </c>
      <c r="BH54" s="39" t="s">
        <v>39226</v>
      </c>
      <c r="BI54">
        <v>0</v>
      </c>
      <c r="BK54" s="39" t="s">
        <v>39227</v>
      </c>
      <c r="BL54">
        <v>0</v>
      </c>
    </row>
    <row r="55" spans="1:64" x14ac:dyDescent="0.3">
      <c r="A55">
        <v>54</v>
      </c>
      <c r="B55" s="1">
        <v>45874.601666666669</v>
      </c>
      <c r="C55" s="1">
        <v>45874.601979166669</v>
      </c>
      <c r="D55" s="39" t="s">
        <v>365</v>
      </c>
      <c r="E55" s="39" t="s">
        <v>366</v>
      </c>
      <c r="I55" s="39" t="s">
        <v>366</v>
      </c>
      <c r="J55">
        <v>0</v>
      </c>
      <c r="L55">
        <v>11</v>
      </c>
      <c r="M55">
        <v>0</v>
      </c>
      <c r="O55">
        <v>9</v>
      </c>
      <c r="P55">
        <v>0</v>
      </c>
      <c r="R55" s="39" t="s">
        <v>39014</v>
      </c>
      <c r="S55">
        <v>0</v>
      </c>
      <c r="U55" s="39" t="s">
        <v>39015</v>
      </c>
      <c r="V55">
        <v>0</v>
      </c>
      <c r="X55" s="39" t="s">
        <v>38530</v>
      </c>
      <c r="Y55">
        <v>0</v>
      </c>
      <c r="AA55" s="39" t="s">
        <v>39228</v>
      </c>
      <c r="AB55">
        <v>0</v>
      </c>
      <c r="AD55" s="39" t="s">
        <v>39171</v>
      </c>
      <c r="AE55">
        <v>0</v>
      </c>
      <c r="AG55" s="39" t="s">
        <v>39229</v>
      </c>
      <c r="AH55">
        <v>0</v>
      </c>
      <c r="AJ55" s="39" t="s">
        <v>39173</v>
      </c>
      <c r="AK55">
        <v>0</v>
      </c>
      <c r="AM55" s="39" t="s">
        <v>39198</v>
      </c>
      <c r="AN55">
        <v>0</v>
      </c>
      <c r="AP55" s="39" t="s">
        <v>38822</v>
      </c>
      <c r="AQ55">
        <v>0</v>
      </c>
      <c r="AS55" s="39" t="s">
        <v>39230</v>
      </c>
      <c r="AT55">
        <v>0</v>
      </c>
      <c r="AV55" s="39" t="s">
        <v>38822</v>
      </c>
      <c r="AW55">
        <v>0</v>
      </c>
      <c r="AY55" s="39" t="s">
        <v>39231</v>
      </c>
      <c r="AZ55">
        <v>0</v>
      </c>
      <c r="BB55" s="39" t="s">
        <v>38949</v>
      </c>
      <c r="BC55">
        <v>0</v>
      </c>
      <c r="BE55" s="39" t="s">
        <v>39121</v>
      </c>
      <c r="BF55">
        <v>0</v>
      </c>
      <c r="BH55" s="39" t="s">
        <v>39232</v>
      </c>
      <c r="BI55">
        <v>0</v>
      </c>
      <c r="BK55" s="39" t="s">
        <v>39233</v>
      </c>
      <c r="BL55">
        <v>0</v>
      </c>
    </row>
    <row r="56" spans="1:64" x14ac:dyDescent="0.3">
      <c r="A56">
        <v>55</v>
      </c>
      <c r="B56" s="1">
        <v>45874.594710648147</v>
      </c>
      <c r="C56" s="1">
        <v>45874.602789351855</v>
      </c>
      <c r="D56" s="39" t="s">
        <v>304</v>
      </c>
      <c r="E56" s="39" t="s">
        <v>305</v>
      </c>
      <c r="I56" s="39" t="s">
        <v>306</v>
      </c>
      <c r="J56">
        <v>0</v>
      </c>
      <c r="L56">
        <v>11</v>
      </c>
      <c r="M56">
        <v>0</v>
      </c>
      <c r="O56">
        <v>17</v>
      </c>
      <c r="P56">
        <v>0</v>
      </c>
      <c r="R56" s="39" t="s">
        <v>39234</v>
      </c>
      <c r="S56">
        <v>0</v>
      </c>
      <c r="U56" s="39" t="s">
        <v>39235</v>
      </c>
      <c r="V56">
        <v>0</v>
      </c>
      <c r="X56" s="39" t="s">
        <v>39029</v>
      </c>
      <c r="Y56">
        <v>0</v>
      </c>
      <c r="AA56" s="39" t="s">
        <v>39236</v>
      </c>
      <c r="AB56">
        <v>0</v>
      </c>
      <c r="AD56" s="39" t="s">
        <v>38640</v>
      </c>
      <c r="AE56">
        <v>0</v>
      </c>
      <c r="AG56" s="39" t="s">
        <v>39237</v>
      </c>
      <c r="AH56">
        <v>0</v>
      </c>
      <c r="AJ56" s="39" t="s">
        <v>38654</v>
      </c>
      <c r="AK56">
        <v>0</v>
      </c>
      <c r="AM56" s="39" t="s">
        <v>38809</v>
      </c>
      <c r="AN56">
        <v>0</v>
      </c>
      <c r="AP56" s="39" t="s">
        <v>39238</v>
      </c>
      <c r="AQ56">
        <v>0</v>
      </c>
      <c r="AS56" s="39" t="s">
        <v>39239</v>
      </c>
      <c r="AT56">
        <v>0</v>
      </c>
      <c r="AV56" s="39" t="s">
        <v>39240</v>
      </c>
      <c r="AW56">
        <v>0</v>
      </c>
      <c r="AY56" s="39" t="s">
        <v>39241</v>
      </c>
      <c r="AZ56">
        <v>0</v>
      </c>
      <c r="BB56" s="39" t="s">
        <v>39242</v>
      </c>
      <c r="BC56">
        <v>0</v>
      </c>
      <c r="BE56" s="39" t="s">
        <v>39243</v>
      </c>
      <c r="BF56">
        <v>0</v>
      </c>
      <c r="BH56" s="39" t="s">
        <v>39244</v>
      </c>
      <c r="BI56">
        <v>0</v>
      </c>
      <c r="BK56" s="39" t="s">
        <v>39245</v>
      </c>
      <c r="BL56">
        <v>0</v>
      </c>
    </row>
    <row r="57" spans="1:64" x14ac:dyDescent="0.3">
      <c r="A57">
        <v>56</v>
      </c>
      <c r="B57" s="1">
        <v>45874.594247685185</v>
      </c>
      <c r="C57" s="1">
        <v>45874.603229166663</v>
      </c>
      <c r="D57" s="39" t="s">
        <v>410</v>
      </c>
      <c r="E57" s="39" t="s">
        <v>411</v>
      </c>
      <c r="I57" s="39" t="s">
        <v>411</v>
      </c>
      <c r="J57">
        <v>0</v>
      </c>
      <c r="L57">
        <v>11</v>
      </c>
      <c r="M57">
        <v>0</v>
      </c>
      <c r="O57">
        <v>27</v>
      </c>
      <c r="P57">
        <v>0</v>
      </c>
      <c r="R57" s="39" t="s">
        <v>39014</v>
      </c>
      <c r="S57">
        <v>0</v>
      </c>
      <c r="U57" s="39" t="s">
        <v>39246</v>
      </c>
      <c r="V57">
        <v>0</v>
      </c>
      <c r="X57" s="39" t="s">
        <v>38530</v>
      </c>
      <c r="Y57">
        <v>0</v>
      </c>
      <c r="AA57" s="39" t="s">
        <v>39228</v>
      </c>
      <c r="AB57">
        <v>0</v>
      </c>
      <c r="AD57" s="39" t="s">
        <v>39171</v>
      </c>
      <c r="AE57">
        <v>0</v>
      </c>
      <c r="AG57" s="39" t="s">
        <v>39247</v>
      </c>
      <c r="AH57">
        <v>0</v>
      </c>
      <c r="AJ57" s="39" t="s">
        <v>39173</v>
      </c>
      <c r="AK57">
        <v>0</v>
      </c>
      <c r="AM57" s="39" t="s">
        <v>39198</v>
      </c>
      <c r="AN57">
        <v>0</v>
      </c>
      <c r="AP57" s="39" t="s">
        <v>38822</v>
      </c>
      <c r="AQ57">
        <v>0</v>
      </c>
      <c r="AS57" s="39" t="s">
        <v>39248</v>
      </c>
      <c r="AT57">
        <v>0</v>
      </c>
      <c r="AV57" s="39" t="s">
        <v>38822</v>
      </c>
      <c r="AW57">
        <v>0</v>
      </c>
      <c r="AY57" s="39" t="s">
        <v>39231</v>
      </c>
      <c r="AZ57">
        <v>0</v>
      </c>
      <c r="BB57" s="39" t="s">
        <v>39249</v>
      </c>
      <c r="BC57">
        <v>0</v>
      </c>
      <c r="BE57" s="39" t="s">
        <v>39250</v>
      </c>
      <c r="BF57">
        <v>0</v>
      </c>
      <c r="BH57" s="39" t="s">
        <v>39251</v>
      </c>
      <c r="BI57">
        <v>0</v>
      </c>
      <c r="BK57" s="39" t="s">
        <v>39252</v>
      </c>
      <c r="BL57">
        <v>0</v>
      </c>
    </row>
    <row r="58" spans="1:64" x14ac:dyDescent="0.3">
      <c r="A58">
        <v>57</v>
      </c>
      <c r="B58" s="1">
        <v>45874.601145833331</v>
      </c>
      <c r="C58" s="1">
        <v>45874.604907407411</v>
      </c>
      <c r="D58" s="39" t="s">
        <v>77</v>
      </c>
      <c r="E58" s="39" t="s">
        <v>78</v>
      </c>
      <c r="I58" s="39" t="s">
        <v>39253</v>
      </c>
      <c r="J58">
        <v>0</v>
      </c>
      <c r="L58">
        <v>11</v>
      </c>
      <c r="M58">
        <v>0</v>
      </c>
      <c r="O58">
        <v>16</v>
      </c>
      <c r="P58">
        <v>0</v>
      </c>
      <c r="R58" s="39" t="s">
        <v>39254</v>
      </c>
      <c r="S58">
        <v>0</v>
      </c>
      <c r="U58" s="39" t="s">
        <v>39255</v>
      </c>
      <c r="V58">
        <v>0</v>
      </c>
      <c r="X58" s="39" t="s">
        <v>39256</v>
      </c>
      <c r="Y58">
        <v>0</v>
      </c>
      <c r="AA58" s="39" t="s">
        <v>39257</v>
      </c>
      <c r="AB58">
        <v>0</v>
      </c>
      <c r="AD58" s="39" t="s">
        <v>39171</v>
      </c>
      <c r="AE58">
        <v>0</v>
      </c>
      <c r="AG58" s="39" t="s">
        <v>39258</v>
      </c>
      <c r="AH58">
        <v>0</v>
      </c>
      <c r="AJ58" s="39" t="s">
        <v>39173</v>
      </c>
      <c r="AK58">
        <v>0</v>
      </c>
      <c r="AM58" s="39" t="s">
        <v>39259</v>
      </c>
      <c r="AN58">
        <v>0</v>
      </c>
      <c r="AP58" s="39" t="s">
        <v>39199</v>
      </c>
      <c r="AQ58">
        <v>0</v>
      </c>
      <c r="AS58" s="39" t="s">
        <v>39260</v>
      </c>
      <c r="AT58">
        <v>0</v>
      </c>
      <c r="AV58" s="39" t="s">
        <v>39199</v>
      </c>
      <c r="AW58">
        <v>0</v>
      </c>
      <c r="AY58" s="39" t="s">
        <v>39261</v>
      </c>
      <c r="AZ58">
        <v>0</v>
      </c>
      <c r="BB58" s="39" t="s">
        <v>39262</v>
      </c>
      <c r="BC58">
        <v>0</v>
      </c>
      <c r="BE58" s="39" t="s">
        <v>39263</v>
      </c>
      <c r="BF58">
        <v>0</v>
      </c>
      <c r="BH58" s="39" t="s">
        <v>39264</v>
      </c>
      <c r="BI58">
        <v>0</v>
      </c>
      <c r="BK58" s="39" t="s">
        <v>39265</v>
      </c>
      <c r="BL58">
        <v>0</v>
      </c>
    </row>
    <row r="59" spans="1:64" x14ac:dyDescent="0.3">
      <c r="A59">
        <v>58</v>
      </c>
      <c r="B59" s="1">
        <v>45874.597662037035</v>
      </c>
      <c r="C59" s="1">
        <v>45874.606041666666</v>
      </c>
      <c r="D59" s="39" t="s">
        <v>149</v>
      </c>
      <c r="E59" s="39" t="s">
        <v>150</v>
      </c>
      <c r="I59" s="39" t="s">
        <v>150</v>
      </c>
      <c r="J59">
        <v>0</v>
      </c>
      <c r="L59">
        <v>11</v>
      </c>
      <c r="M59">
        <v>0</v>
      </c>
      <c r="O59">
        <v>22</v>
      </c>
      <c r="P59">
        <v>0</v>
      </c>
      <c r="R59" s="39" t="s">
        <v>39266</v>
      </c>
      <c r="S59">
        <v>0</v>
      </c>
      <c r="U59" s="39" t="s">
        <v>39267</v>
      </c>
      <c r="V59">
        <v>0</v>
      </c>
      <c r="X59" s="39" t="s">
        <v>35628</v>
      </c>
      <c r="Y59">
        <v>0</v>
      </c>
      <c r="AA59" s="39" t="s">
        <v>39268</v>
      </c>
      <c r="AB59">
        <v>0</v>
      </c>
      <c r="AD59" s="39" t="s">
        <v>38640</v>
      </c>
      <c r="AE59">
        <v>0</v>
      </c>
      <c r="AG59" s="39" t="s">
        <v>39269</v>
      </c>
      <c r="AH59">
        <v>0</v>
      </c>
      <c r="AJ59" s="39" t="s">
        <v>20593</v>
      </c>
      <c r="AK59">
        <v>0</v>
      </c>
      <c r="AM59" s="39" t="s">
        <v>36165</v>
      </c>
      <c r="AN59">
        <v>0</v>
      </c>
      <c r="AP59" s="39" t="s">
        <v>36165</v>
      </c>
      <c r="AQ59">
        <v>0</v>
      </c>
      <c r="AS59" s="39" t="s">
        <v>314</v>
      </c>
      <c r="AT59">
        <v>0</v>
      </c>
      <c r="AV59" s="39" t="s">
        <v>39270</v>
      </c>
      <c r="AW59">
        <v>0</v>
      </c>
      <c r="AY59" s="39" t="s">
        <v>38181</v>
      </c>
      <c r="AZ59">
        <v>0</v>
      </c>
      <c r="BB59" s="39" t="s">
        <v>39271</v>
      </c>
      <c r="BC59">
        <v>0</v>
      </c>
      <c r="BE59" s="39" t="s">
        <v>39272</v>
      </c>
      <c r="BF59">
        <v>0</v>
      </c>
      <c r="BH59" s="39" t="s">
        <v>39273</v>
      </c>
      <c r="BI59">
        <v>0</v>
      </c>
      <c r="BK59" s="39" t="s">
        <v>39274</v>
      </c>
      <c r="BL59">
        <v>0</v>
      </c>
    </row>
    <row r="60" spans="1:64" x14ac:dyDescent="0.3">
      <c r="A60">
        <v>59</v>
      </c>
      <c r="B60" s="1">
        <v>45874.58865740741</v>
      </c>
      <c r="C60" s="1">
        <v>45874.609317129631</v>
      </c>
      <c r="D60" s="39" t="s">
        <v>263</v>
      </c>
      <c r="E60" s="39" t="s">
        <v>264</v>
      </c>
      <c r="I60" s="39" t="s">
        <v>265</v>
      </c>
      <c r="J60">
        <v>0</v>
      </c>
      <c r="L60">
        <v>11</v>
      </c>
      <c r="M60">
        <v>0</v>
      </c>
      <c r="O60">
        <v>23</v>
      </c>
      <c r="P60">
        <v>0</v>
      </c>
      <c r="R60" s="39" t="s">
        <v>39275</v>
      </c>
      <c r="S60">
        <v>0</v>
      </c>
      <c r="U60" s="39" t="s">
        <v>39276</v>
      </c>
      <c r="V60">
        <v>0</v>
      </c>
      <c r="X60" s="39" t="s">
        <v>38530</v>
      </c>
      <c r="Y60">
        <v>0</v>
      </c>
      <c r="AA60" s="39" t="s">
        <v>39228</v>
      </c>
      <c r="AB60">
        <v>0</v>
      </c>
      <c r="AD60" s="39" t="s">
        <v>39277</v>
      </c>
      <c r="AE60">
        <v>0</v>
      </c>
      <c r="AG60" s="39" t="s">
        <v>39278</v>
      </c>
      <c r="AH60">
        <v>0</v>
      </c>
      <c r="AJ60" s="39" t="s">
        <v>39279</v>
      </c>
      <c r="AK60">
        <v>0</v>
      </c>
      <c r="AM60" s="39" t="s">
        <v>39280</v>
      </c>
      <c r="AN60">
        <v>0</v>
      </c>
      <c r="AP60" s="39" t="s">
        <v>38822</v>
      </c>
      <c r="AQ60">
        <v>0</v>
      </c>
      <c r="AS60" s="39" t="s">
        <v>39281</v>
      </c>
      <c r="AT60">
        <v>0</v>
      </c>
      <c r="AV60" s="39" t="s">
        <v>38822</v>
      </c>
      <c r="AW60">
        <v>0</v>
      </c>
      <c r="AY60" s="39" t="s">
        <v>39282</v>
      </c>
      <c r="AZ60">
        <v>0</v>
      </c>
      <c r="BB60" s="39" t="s">
        <v>39283</v>
      </c>
      <c r="BC60">
        <v>0</v>
      </c>
      <c r="BE60" s="39" t="s">
        <v>39250</v>
      </c>
      <c r="BF60">
        <v>0</v>
      </c>
      <c r="BH60" s="39" t="s">
        <v>39284</v>
      </c>
      <c r="BI60">
        <v>0</v>
      </c>
      <c r="BK60" s="39" t="s">
        <v>39285</v>
      </c>
      <c r="BL60">
        <v>0</v>
      </c>
    </row>
    <row r="61" spans="1:64" x14ac:dyDescent="0.3">
      <c r="A61">
        <v>60</v>
      </c>
      <c r="B61" s="1">
        <v>45874.603807870371</v>
      </c>
      <c r="C61" s="1">
        <v>45874.611030092594</v>
      </c>
      <c r="D61" s="39" t="s">
        <v>95</v>
      </c>
      <c r="E61" s="39" t="s">
        <v>96</v>
      </c>
      <c r="I61" s="39" t="s">
        <v>96</v>
      </c>
      <c r="J61">
        <v>0</v>
      </c>
      <c r="L61">
        <v>11</v>
      </c>
      <c r="M61">
        <v>0</v>
      </c>
      <c r="O61">
        <v>32</v>
      </c>
      <c r="P61">
        <v>0</v>
      </c>
      <c r="R61" s="39" t="s">
        <v>38939</v>
      </c>
      <c r="S61">
        <v>0</v>
      </c>
      <c r="U61" s="39" t="s">
        <v>39074</v>
      </c>
      <c r="V61">
        <v>0</v>
      </c>
      <c r="X61" s="39" t="s">
        <v>35628</v>
      </c>
      <c r="Y61">
        <v>0</v>
      </c>
      <c r="AA61" s="39" t="s">
        <v>39286</v>
      </c>
      <c r="AB61">
        <v>0</v>
      </c>
      <c r="AD61" s="39" t="s">
        <v>38640</v>
      </c>
      <c r="AE61">
        <v>0</v>
      </c>
      <c r="AG61" s="39" t="s">
        <v>39287</v>
      </c>
      <c r="AH61">
        <v>0</v>
      </c>
      <c r="AJ61" s="39" t="s">
        <v>38654</v>
      </c>
      <c r="AK61">
        <v>0</v>
      </c>
      <c r="AM61" s="39" t="s">
        <v>39288</v>
      </c>
      <c r="AN61">
        <v>0</v>
      </c>
      <c r="AP61" s="39" t="s">
        <v>39289</v>
      </c>
      <c r="AQ61">
        <v>0</v>
      </c>
      <c r="AS61" s="39" t="s">
        <v>39290</v>
      </c>
      <c r="AT61">
        <v>0</v>
      </c>
      <c r="AV61" s="39" t="s">
        <v>38641</v>
      </c>
      <c r="AW61">
        <v>0</v>
      </c>
      <c r="AY61" s="39" t="s">
        <v>39291</v>
      </c>
      <c r="AZ61">
        <v>0</v>
      </c>
      <c r="BB61" s="39" t="s">
        <v>38949</v>
      </c>
      <c r="BC61">
        <v>0</v>
      </c>
      <c r="BE61" s="39" t="s">
        <v>39292</v>
      </c>
      <c r="BF61">
        <v>0</v>
      </c>
      <c r="BH61" s="39" t="s">
        <v>39293</v>
      </c>
      <c r="BI61">
        <v>0</v>
      </c>
      <c r="BK61" s="39" t="s">
        <v>39294</v>
      </c>
      <c r="BL61">
        <v>0</v>
      </c>
    </row>
    <row r="62" spans="1:64" x14ac:dyDescent="0.3">
      <c r="A62">
        <v>61</v>
      </c>
      <c r="B62" s="1">
        <v>45874.602453703701</v>
      </c>
      <c r="C62" s="1">
        <v>45874.611979166664</v>
      </c>
      <c r="D62" s="39" t="s">
        <v>6809</v>
      </c>
      <c r="E62" s="39" t="s">
        <v>6810</v>
      </c>
      <c r="I62" s="39" t="s">
        <v>6810</v>
      </c>
      <c r="J62">
        <v>0</v>
      </c>
      <c r="L62">
        <v>11</v>
      </c>
      <c r="M62">
        <v>0</v>
      </c>
      <c r="O62">
        <v>19</v>
      </c>
      <c r="P62">
        <v>0</v>
      </c>
      <c r="R62" s="39" t="s">
        <v>39295</v>
      </c>
      <c r="S62">
        <v>0</v>
      </c>
      <c r="U62" s="39" t="s">
        <v>39296</v>
      </c>
      <c r="V62">
        <v>0</v>
      </c>
      <c r="X62" s="39" t="s">
        <v>39256</v>
      </c>
      <c r="Y62">
        <v>0</v>
      </c>
      <c r="AA62" s="39" t="s">
        <v>39297</v>
      </c>
      <c r="AB62">
        <v>0</v>
      </c>
      <c r="AD62" s="39" t="s">
        <v>39171</v>
      </c>
      <c r="AE62">
        <v>0</v>
      </c>
      <c r="AG62" s="39" t="s">
        <v>39298</v>
      </c>
      <c r="AH62">
        <v>0</v>
      </c>
      <c r="AJ62" s="39" t="s">
        <v>39279</v>
      </c>
      <c r="AK62">
        <v>0</v>
      </c>
      <c r="AM62" s="39" t="s">
        <v>35960</v>
      </c>
      <c r="AN62">
        <v>0</v>
      </c>
      <c r="AP62" s="39" t="s">
        <v>38822</v>
      </c>
      <c r="AQ62">
        <v>0</v>
      </c>
      <c r="AS62" s="39" t="s">
        <v>314</v>
      </c>
      <c r="AT62">
        <v>0</v>
      </c>
      <c r="AV62" s="39" t="s">
        <v>39299</v>
      </c>
      <c r="AW62">
        <v>0</v>
      </c>
      <c r="AY62" s="39" t="s">
        <v>36074</v>
      </c>
      <c r="AZ62">
        <v>0</v>
      </c>
      <c r="BB62" s="39" t="s">
        <v>39300</v>
      </c>
      <c r="BC62">
        <v>0</v>
      </c>
      <c r="BE62" s="39" t="s">
        <v>39301</v>
      </c>
      <c r="BF62">
        <v>0</v>
      </c>
      <c r="BH62" s="39" t="s">
        <v>39302</v>
      </c>
      <c r="BI62">
        <v>0</v>
      </c>
      <c r="BK62" s="39" t="s">
        <v>39303</v>
      </c>
      <c r="BL62">
        <v>0</v>
      </c>
    </row>
    <row r="63" spans="1:64" x14ac:dyDescent="0.3">
      <c r="A63">
        <v>62</v>
      </c>
      <c r="B63" s="1">
        <v>45875.387499999997</v>
      </c>
      <c r="C63" s="1">
        <v>45875.391273148147</v>
      </c>
      <c r="D63" s="39" t="s">
        <v>659</v>
      </c>
      <c r="E63" s="39" t="s">
        <v>660</v>
      </c>
      <c r="I63" s="39" t="s">
        <v>5019</v>
      </c>
      <c r="J63">
        <v>0</v>
      </c>
      <c r="L63">
        <v>10</v>
      </c>
      <c r="M63">
        <v>0</v>
      </c>
      <c r="O63">
        <v>19</v>
      </c>
      <c r="P63">
        <v>0</v>
      </c>
      <c r="R63" s="39" t="s">
        <v>39304</v>
      </c>
      <c r="S63">
        <v>0</v>
      </c>
      <c r="U63" s="39" t="s">
        <v>39305</v>
      </c>
      <c r="V63">
        <v>0</v>
      </c>
      <c r="X63" s="39" t="s">
        <v>39029</v>
      </c>
      <c r="Y63">
        <v>0</v>
      </c>
      <c r="AA63" s="39" t="s">
        <v>39306</v>
      </c>
      <c r="AB63">
        <v>0</v>
      </c>
      <c r="AD63" s="39" t="s">
        <v>38675</v>
      </c>
      <c r="AE63">
        <v>0</v>
      </c>
      <c r="AG63" s="39" t="s">
        <v>39307</v>
      </c>
      <c r="AH63">
        <v>0</v>
      </c>
      <c r="AJ63" s="39" t="s">
        <v>38676</v>
      </c>
      <c r="AK63">
        <v>0</v>
      </c>
      <c r="AM63" s="39" t="s">
        <v>20593</v>
      </c>
      <c r="AN63">
        <v>0</v>
      </c>
      <c r="AP63" s="39" t="s">
        <v>39308</v>
      </c>
      <c r="AQ63">
        <v>0</v>
      </c>
      <c r="AS63" s="39" t="s">
        <v>314</v>
      </c>
      <c r="AT63">
        <v>0</v>
      </c>
      <c r="AV63" s="39" t="s">
        <v>38680</v>
      </c>
      <c r="AW63">
        <v>0</v>
      </c>
      <c r="AY63" s="39" t="s">
        <v>39309</v>
      </c>
      <c r="AZ63">
        <v>0</v>
      </c>
      <c r="BB63" s="39" t="s">
        <v>39310</v>
      </c>
      <c r="BC63">
        <v>0</v>
      </c>
      <c r="BE63" s="39" t="s">
        <v>39311</v>
      </c>
      <c r="BF63">
        <v>0</v>
      </c>
      <c r="BH63" s="39" t="s">
        <v>39312</v>
      </c>
      <c r="BI63">
        <v>0</v>
      </c>
      <c r="BK63" s="39" t="s">
        <v>39313</v>
      </c>
      <c r="BL63">
        <v>0</v>
      </c>
    </row>
    <row r="64" spans="1:64" x14ac:dyDescent="0.3">
      <c r="A64">
        <v>63</v>
      </c>
      <c r="B64" s="1">
        <v>45875.387638888889</v>
      </c>
      <c r="C64" s="1">
        <v>45875.392442129632</v>
      </c>
      <c r="D64" s="39" t="s">
        <v>479</v>
      </c>
      <c r="E64" s="39" t="s">
        <v>480</v>
      </c>
      <c r="I64" s="39" t="s">
        <v>480</v>
      </c>
      <c r="J64">
        <v>0</v>
      </c>
      <c r="L64">
        <v>10</v>
      </c>
      <c r="M64">
        <v>0</v>
      </c>
      <c r="O64">
        <v>15</v>
      </c>
      <c r="P64">
        <v>0</v>
      </c>
      <c r="R64" s="39" t="s">
        <v>38939</v>
      </c>
      <c r="S64">
        <v>0</v>
      </c>
      <c r="U64" s="39" t="s">
        <v>38940</v>
      </c>
      <c r="V64">
        <v>0</v>
      </c>
      <c r="X64" s="39" t="s">
        <v>38640</v>
      </c>
      <c r="Y64">
        <v>0</v>
      </c>
      <c r="AA64" s="39" t="s">
        <v>39314</v>
      </c>
      <c r="AB64">
        <v>0</v>
      </c>
      <c r="AD64" s="39" t="s">
        <v>38640</v>
      </c>
      <c r="AE64">
        <v>0</v>
      </c>
      <c r="AG64" s="39" t="s">
        <v>39076</v>
      </c>
      <c r="AH64">
        <v>0</v>
      </c>
      <c r="AJ64" s="39" t="s">
        <v>35872</v>
      </c>
      <c r="AK64">
        <v>0</v>
      </c>
      <c r="AM64" s="39" t="s">
        <v>39006</v>
      </c>
      <c r="AN64">
        <v>0</v>
      </c>
      <c r="AP64" s="39" t="s">
        <v>39315</v>
      </c>
      <c r="AQ64">
        <v>0</v>
      </c>
      <c r="AS64" s="39" t="s">
        <v>39316</v>
      </c>
      <c r="AT64">
        <v>0</v>
      </c>
      <c r="AV64" s="39" t="s">
        <v>38641</v>
      </c>
      <c r="AW64">
        <v>0</v>
      </c>
      <c r="AY64" s="39" t="s">
        <v>39317</v>
      </c>
      <c r="AZ64">
        <v>0</v>
      </c>
      <c r="BB64" s="39" t="s">
        <v>39318</v>
      </c>
      <c r="BC64">
        <v>0</v>
      </c>
      <c r="BE64" s="39" t="s">
        <v>39319</v>
      </c>
      <c r="BF64">
        <v>0</v>
      </c>
      <c r="BH64" s="39" t="s">
        <v>38951</v>
      </c>
      <c r="BI64">
        <v>0</v>
      </c>
      <c r="BK64" s="39" t="s">
        <v>39320</v>
      </c>
      <c r="BL64">
        <v>0</v>
      </c>
    </row>
    <row r="65" spans="1:64" x14ac:dyDescent="0.3">
      <c r="A65">
        <v>64</v>
      </c>
      <c r="B65" s="1">
        <v>45875.389918981484</v>
      </c>
      <c r="C65" s="1">
        <v>45875.395486111112</v>
      </c>
      <c r="D65" s="39" t="s">
        <v>818</v>
      </c>
      <c r="E65" s="39" t="s">
        <v>819</v>
      </c>
      <c r="I65" s="39" t="s">
        <v>35103</v>
      </c>
      <c r="J65">
        <v>0</v>
      </c>
      <c r="L65">
        <v>10</v>
      </c>
      <c r="M65">
        <v>0</v>
      </c>
      <c r="O65">
        <v>1</v>
      </c>
      <c r="P65">
        <v>0</v>
      </c>
      <c r="R65" s="39" t="s">
        <v>39014</v>
      </c>
      <c r="S65">
        <v>0</v>
      </c>
      <c r="U65" s="39" t="s">
        <v>39015</v>
      </c>
      <c r="V65">
        <v>0</v>
      </c>
      <c r="X65" s="39" t="s">
        <v>35628</v>
      </c>
      <c r="Y65">
        <v>0</v>
      </c>
      <c r="AA65" s="39" t="s">
        <v>39321</v>
      </c>
      <c r="AB65">
        <v>0</v>
      </c>
      <c r="AD65" s="39" t="s">
        <v>38666</v>
      </c>
      <c r="AE65">
        <v>0</v>
      </c>
      <c r="AG65" s="39" t="s">
        <v>39322</v>
      </c>
      <c r="AH65">
        <v>0</v>
      </c>
      <c r="AJ65" s="39" t="s">
        <v>35872</v>
      </c>
      <c r="AK65">
        <v>0</v>
      </c>
      <c r="AM65" s="39" t="s">
        <v>37081</v>
      </c>
      <c r="AN65">
        <v>0</v>
      </c>
      <c r="AP65" s="39" t="s">
        <v>37571</v>
      </c>
      <c r="AQ65">
        <v>0</v>
      </c>
      <c r="AS65" s="39" t="s">
        <v>38789</v>
      </c>
      <c r="AT65">
        <v>0</v>
      </c>
      <c r="AV65" s="39" t="s">
        <v>38641</v>
      </c>
      <c r="AW65">
        <v>0</v>
      </c>
      <c r="AY65" s="39" t="s">
        <v>36074</v>
      </c>
      <c r="AZ65">
        <v>0</v>
      </c>
      <c r="BB65" s="39" t="s">
        <v>39323</v>
      </c>
      <c r="BC65">
        <v>0</v>
      </c>
      <c r="BE65" s="39" t="s">
        <v>39324</v>
      </c>
      <c r="BF65">
        <v>0</v>
      </c>
      <c r="BH65" s="39" t="s">
        <v>39325</v>
      </c>
      <c r="BI65">
        <v>0</v>
      </c>
      <c r="BK65" s="39" t="s">
        <v>39326</v>
      </c>
      <c r="BL65">
        <v>0</v>
      </c>
    </row>
    <row r="66" spans="1:64" x14ac:dyDescent="0.3">
      <c r="A66">
        <v>65</v>
      </c>
      <c r="B66" s="1">
        <v>45875.391793981478</v>
      </c>
      <c r="C66" s="1">
        <v>45875.396099537036</v>
      </c>
      <c r="D66" s="39" t="s">
        <v>575</v>
      </c>
      <c r="E66" s="39" t="s">
        <v>576</v>
      </c>
      <c r="I66" s="39" t="s">
        <v>39327</v>
      </c>
      <c r="J66">
        <v>0</v>
      </c>
      <c r="L66">
        <v>10</v>
      </c>
      <c r="M66">
        <v>0</v>
      </c>
      <c r="O66">
        <v>3</v>
      </c>
      <c r="P66">
        <v>0</v>
      </c>
      <c r="R66" s="39" t="s">
        <v>39328</v>
      </c>
      <c r="S66">
        <v>0</v>
      </c>
      <c r="U66" s="39" t="s">
        <v>39329</v>
      </c>
      <c r="V66">
        <v>0</v>
      </c>
      <c r="X66" s="39" t="s">
        <v>39029</v>
      </c>
      <c r="Y66">
        <v>0</v>
      </c>
      <c r="AA66" s="39" t="s">
        <v>39330</v>
      </c>
      <c r="AB66">
        <v>0</v>
      </c>
      <c r="AD66" s="39" t="s">
        <v>39331</v>
      </c>
      <c r="AE66">
        <v>0</v>
      </c>
      <c r="AG66" s="39" t="s">
        <v>39332</v>
      </c>
      <c r="AH66">
        <v>0</v>
      </c>
      <c r="AJ66" s="39" t="s">
        <v>39212</v>
      </c>
      <c r="AK66">
        <v>0</v>
      </c>
      <c r="AM66" s="39" t="s">
        <v>39333</v>
      </c>
      <c r="AN66">
        <v>0</v>
      </c>
      <c r="AP66" s="39" t="s">
        <v>39334</v>
      </c>
      <c r="AQ66">
        <v>0</v>
      </c>
      <c r="AS66" s="39" t="s">
        <v>39335</v>
      </c>
      <c r="AT66">
        <v>0</v>
      </c>
      <c r="AV66" s="39" t="s">
        <v>39212</v>
      </c>
      <c r="AW66">
        <v>0</v>
      </c>
      <c r="AY66" s="39" t="s">
        <v>39336</v>
      </c>
      <c r="AZ66">
        <v>0</v>
      </c>
      <c r="BB66" s="39" t="s">
        <v>39337</v>
      </c>
      <c r="BC66">
        <v>0</v>
      </c>
      <c r="BE66" s="39" t="s">
        <v>39338</v>
      </c>
      <c r="BF66">
        <v>0</v>
      </c>
      <c r="BH66" s="39" t="s">
        <v>39339</v>
      </c>
      <c r="BI66">
        <v>0</v>
      </c>
      <c r="BK66" s="39" t="s">
        <v>39340</v>
      </c>
      <c r="BL66">
        <v>0</v>
      </c>
    </row>
    <row r="67" spans="1:64" x14ac:dyDescent="0.3">
      <c r="A67">
        <v>66</v>
      </c>
      <c r="B67" s="1">
        <v>45875.387314814812</v>
      </c>
      <c r="C67" s="1">
        <v>45875.396527777775</v>
      </c>
      <c r="D67" s="39" t="s">
        <v>531</v>
      </c>
      <c r="E67" s="39" t="s">
        <v>532</v>
      </c>
      <c r="I67" s="39" t="s">
        <v>39341</v>
      </c>
      <c r="J67">
        <v>0</v>
      </c>
      <c r="L67">
        <v>10</v>
      </c>
      <c r="M67">
        <v>0</v>
      </c>
      <c r="O67">
        <v>13</v>
      </c>
      <c r="P67">
        <v>0</v>
      </c>
      <c r="R67" s="39" t="s">
        <v>39342</v>
      </c>
      <c r="S67">
        <v>0</v>
      </c>
      <c r="U67" s="39" t="s">
        <v>39343</v>
      </c>
      <c r="V67">
        <v>0</v>
      </c>
      <c r="X67" s="39" t="s">
        <v>35628</v>
      </c>
      <c r="Y67">
        <v>0</v>
      </c>
      <c r="AA67" s="39" t="s">
        <v>36161</v>
      </c>
      <c r="AB67">
        <v>0</v>
      </c>
      <c r="AD67" s="39" t="s">
        <v>38640</v>
      </c>
      <c r="AE67">
        <v>0</v>
      </c>
      <c r="AG67" s="39" t="s">
        <v>13324</v>
      </c>
      <c r="AH67">
        <v>0</v>
      </c>
      <c r="AJ67" s="39" t="s">
        <v>35872</v>
      </c>
      <c r="AK67">
        <v>0</v>
      </c>
      <c r="AM67" s="39" t="s">
        <v>39344</v>
      </c>
      <c r="AN67">
        <v>0</v>
      </c>
      <c r="AP67" s="39" t="s">
        <v>39345</v>
      </c>
      <c r="AQ67">
        <v>0</v>
      </c>
      <c r="AS67" s="39" t="s">
        <v>39346</v>
      </c>
      <c r="AT67">
        <v>0</v>
      </c>
      <c r="AV67" s="39" t="s">
        <v>39347</v>
      </c>
      <c r="AW67">
        <v>0</v>
      </c>
      <c r="AY67" s="39" t="s">
        <v>39348</v>
      </c>
      <c r="AZ67">
        <v>0</v>
      </c>
      <c r="BB67" s="39" t="s">
        <v>39349</v>
      </c>
      <c r="BC67">
        <v>0</v>
      </c>
      <c r="BE67" s="39" t="s">
        <v>39350</v>
      </c>
      <c r="BF67">
        <v>0</v>
      </c>
      <c r="BH67" s="39" t="s">
        <v>39351</v>
      </c>
      <c r="BI67">
        <v>0</v>
      </c>
      <c r="BK67" s="39" t="s">
        <v>39352</v>
      </c>
      <c r="BL67">
        <v>0</v>
      </c>
    </row>
    <row r="68" spans="1:64" x14ac:dyDescent="0.3">
      <c r="A68">
        <v>67</v>
      </c>
      <c r="B68" s="1">
        <v>45875.389363425929</v>
      </c>
      <c r="C68" s="1">
        <v>45875.398298611108</v>
      </c>
      <c r="D68" s="39" t="s">
        <v>741</v>
      </c>
      <c r="E68" s="39" t="s">
        <v>742</v>
      </c>
      <c r="I68" s="39" t="s">
        <v>742</v>
      </c>
      <c r="J68">
        <v>0</v>
      </c>
      <c r="L68">
        <v>10</v>
      </c>
      <c r="M68">
        <v>0</v>
      </c>
      <c r="O68">
        <v>36</v>
      </c>
      <c r="P68">
        <v>0</v>
      </c>
      <c r="R68" s="39" t="s">
        <v>39353</v>
      </c>
      <c r="S68">
        <v>0</v>
      </c>
      <c r="U68" s="39" t="s">
        <v>39354</v>
      </c>
      <c r="V68">
        <v>0</v>
      </c>
      <c r="X68" s="39" t="s">
        <v>35628</v>
      </c>
      <c r="Y68">
        <v>0</v>
      </c>
      <c r="AA68" s="39" t="s">
        <v>39306</v>
      </c>
      <c r="AB68">
        <v>0</v>
      </c>
      <c r="AD68" s="39" t="s">
        <v>39355</v>
      </c>
      <c r="AE68">
        <v>0</v>
      </c>
      <c r="AG68" s="39" t="s">
        <v>39356</v>
      </c>
      <c r="AH68">
        <v>0</v>
      </c>
      <c r="AJ68" s="39" t="s">
        <v>38676</v>
      </c>
      <c r="AK68">
        <v>0</v>
      </c>
      <c r="AM68" s="39" t="s">
        <v>39357</v>
      </c>
      <c r="AN68">
        <v>0</v>
      </c>
      <c r="AP68" s="39" t="s">
        <v>39358</v>
      </c>
      <c r="AQ68">
        <v>0</v>
      </c>
      <c r="AS68" s="39" t="s">
        <v>22286</v>
      </c>
      <c r="AT68">
        <v>0</v>
      </c>
      <c r="AV68" s="39" t="s">
        <v>38680</v>
      </c>
      <c r="AW68">
        <v>0</v>
      </c>
      <c r="AY68" s="39" t="s">
        <v>39359</v>
      </c>
      <c r="AZ68">
        <v>0</v>
      </c>
      <c r="BB68" s="39" t="s">
        <v>39360</v>
      </c>
      <c r="BC68">
        <v>0</v>
      </c>
      <c r="BE68" s="39" t="s">
        <v>39361</v>
      </c>
      <c r="BF68">
        <v>0</v>
      </c>
      <c r="BH68" s="39" t="s">
        <v>38951</v>
      </c>
      <c r="BI68">
        <v>0</v>
      </c>
      <c r="BK68" s="39" t="s">
        <v>39320</v>
      </c>
      <c r="BL68">
        <v>0</v>
      </c>
    </row>
    <row r="69" spans="1:64" x14ac:dyDescent="0.3">
      <c r="A69">
        <v>68</v>
      </c>
      <c r="B69" s="1">
        <v>45875.388391203705</v>
      </c>
      <c r="C69" s="1">
        <v>45875.39880787037</v>
      </c>
      <c r="D69" s="39" t="s">
        <v>682</v>
      </c>
      <c r="E69" s="39" t="s">
        <v>683</v>
      </c>
      <c r="I69" s="39" t="s">
        <v>39362</v>
      </c>
      <c r="J69">
        <v>0</v>
      </c>
      <c r="L69">
        <v>10</v>
      </c>
      <c r="M69">
        <v>0</v>
      </c>
      <c r="O69">
        <v>25</v>
      </c>
      <c r="P69">
        <v>0</v>
      </c>
      <c r="R69" s="39" t="s">
        <v>38939</v>
      </c>
      <c r="S69">
        <v>0</v>
      </c>
      <c r="U69" s="39" t="s">
        <v>39363</v>
      </c>
      <c r="V69">
        <v>0</v>
      </c>
      <c r="X69" s="39" t="s">
        <v>35628</v>
      </c>
      <c r="Y69">
        <v>0</v>
      </c>
      <c r="AA69" s="39" t="s">
        <v>37058</v>
      </c>
      <c r="AB69">
        <v>0</v>
      </c>
      <c r="AD69" s="39" t="s">
        <v>38640</v>
      </c>
      <c r="AE69">
        <v>0</v>
      </c>
      <c r="AG69" s="39" t="s">
        <v>12887</v>
      </c>
      <c r="AH69">
        <v>0</v>
      </c>
      <c r="AJ69" s="39" t="s">
        <v>39364</v>
      </c>
      <c r="AK69">
        <v>0</v>
      </c>
      <c r="AM69" s="39" t="s">
        <v>36074</v>
      </c>
      <c r="AN69">
        <v>0</v>
      </c>
      <c r="AP69" s="39" t="s">
        <v>39365</v>
      </c>
      <c r="AQ69">
        <v>0</v>
      </c>
      <c r="AS69" s="39" t="s">
        <v>20593</v>
      </c>
      <c r="AT69">
        <v>0</v>
      </c>
      <c r="AV69" s="39" t="s">
        <v>38834</v>
      </c>
      <c r="AW69">
        <v>0</v>
      </c>
      <c r="AY69" s="39" t="s">
        <v>39366</v>
      </c>
      <c r="AZ69">
        <v>0</v>
      </c>
      <c r="BB69" s="39" t="s">
        <v>39367</v>
      </c>
      <c r="BC69">
        <v>0</v>
      </c>
      <c r="BE69" s="39" t="s">
        <v>39368</v>
      </c>
      <c r="BF69">
        <v>0</v>
      </c>
      <c r="BH69" s="39" t="s">
        <v>39369</v>
      </c>
      <c r="BI69">
        <v>0</v>
      </c>
      <c r="BK69" s="39" t="s">
        <v>39370</v>
      </c>
      <c r="BL69">
        <v>0</v>
      </c>
    </row>
    <row r="70" spans="1:64" x14ac:dyDescent="0.3">
      <c r="A70">
        <v>69</v>
      </c>
      <c r="B70" s="1">
        <v>45875.388090277775</v>
      </c>
      <c r="C70" s="1">
        <v>45875.399710648147</v>
      </c>
      <c r="D70" s="39" t="s">
        <v>799</v>
      </c>
      <c r="E70" s="39" t="s">
        <v>800</v>
      </c>
      <c r="I70" s="39" t="s">
        <v>800</v>
      </c>
      <c r="J70">
        <v>0</v>
      </c>
      <c r="L70">
        <v>10</v>
      </c>
      <c r="M70">
        <v>0</v>
      </c>
      <c r="O70">
        <v>38</v>
      </c>
      <c r="P70">
        <v>0</v>
      </c>
      <c r="R70" s="39" t="s">
        <v>38939</v>
      </c>
      <c r="S70">
        <v>0</v>
      </c>
      <c r="U70" s="39" t="s">
        <v>39371</v>
      </c>
      <c r="V70">
        <v>0</v>
      </c>
      <c r="X70" s="39" t="s">
        <v>35628</v>
      </c>
      <c r="Y70">
        <v>0</v>
      </c>
      <c r="AA70" s="39" t="s">
        <v>37058</v>
      </c>
      <c r="AB70">
        <v>0</v>
      </c>
      <c r="AD70" s="39" t="s">
        <v>38640</v>
      </c>
      <c r="AE70">
        <v>0</v>
      </c>
      <c r="AG70" s="39" t="s">
        <v>12887</v>
      </c>
      <c r="AH70">
        <v>0</v>
      </c>
      <c r="AJ70" s="39" t="s">
        <v>39364</v>
      </c>
      <c r="AK70">
        <v>0</v>
      </c>
      <c r="AM70" s="39" t="s">
        <v>36074</v>
      </c>
      <c r="AN70">
        <v>0</v>
      </c>
      <c r="AP70" s="39" t="s">
        <v>35872</v>
      </c>
      <c r="AQ70">
        <v>0</v>
      </c>
      <c r="AS70" s="39" t="s">
        <v>20593</v>
      </c>
      <c r="AT70">
        <v>0</v>
      </c>
      <c r="AV70" s="39" t="s">
        <v>38641</v>
      </c>
      <c r="AW70">
        <v>0</v>
      </c>
      <c r="AY70" s="39" t="s">
        <v>39366</v>
      </c>
      <c r="AZ70">
        <v>0</v>
      </c>
      <c r="BB70" s="39" t="s">
        <v>39372</v>
      </c>
      <c r="BC70">
        <v>0</v>
      </c>
      <c r="BE70" s="39" t="s">
        <v>39373</v>
      </c>
      <c r="BF70">
        <v>0</v>
      </c>
      <c r="BH70" s="39" t="s">
        <v>39325</v>
      </c>
      <c r="BI70">
        <v>0</v>
      </c>
      <c r="BK70" s="39" t="s">
        <v>39326</v>
      </c>
      <c r="BL70">
        <v>0</v>
      </c>
    </row>
    <row r="71" spans="1:64" x14ac:dyDescent="0.3">
      <c r="A71">
        <v>70</v>
      </c>
      <c r="B71" s="1">
        <v>45875.394386574073</v>
      </c>
      <c r="C71" s="1">
        <v>45875.400173611109</v>
      </c>
      <c r="D71" s="39" t="s">
        <v>713</v>
      </c>
      <c r="E71" s="39" t="s">
        <v>714</v>
      </c>
      <c r="I71" s="39" t="s">
        <v>714</v>
      </c>
      <c r="J71">
        <v>0</v>
      </c>
      <c r="L71">
        <v>10</v>
      </c>
      <c r="M71">
        <v>0</v>
      </c>
      <c r="O71">
        <v>24</v>
      </c>
      <c r="P71">
        <v>0</v>
      </c>
      <c r="R71" s="39" t="s">
        <v>39374</v>
      </c>
      <c r="S71">
        <v>0</v>
      </c>
      <c r="U71" s="39" t="s">
        <v>39375</v>
      </c>
      <c r="V71">
        <v>0</v>
      </c>
      <c r="X71" s="39" t="s">
        <v>38983</v>
      </c>
      <c r="Y71">
        <v>0</v>
      </c>
      <c r="AA71" s="39" t="s">
        <v>39376</v>
      </c>
      <c r="AB71">
        <v>0</v>
      </c>
      <c r="AD71" s="39" t="s">
        <v>39377</v>
      </c>
      <c r="AE71">
        <v>0</v>
      </c>
      <c r="AG71" s="39" t="s">
        <v>39378</v>
      </c>
      <c r="AH71">
        <v>0</v>
      </c>
      <c r="AJ71" s="39" t="s">
        <v>35872</v>
      </c>
      <c r="AK71">
        <v>0</v>
      </c>
      <c r="AM71" s="39" t="s">
        <v>38243</v>
      </c>
      <c r="AN71">
        <v>0</v>
      </c>
      <c r="AP71" s="39" t="s">
        <v>39379</v>
      </c>
      <c r="AQ71">
        <v>0</v>
      </c>
      <c r="AS71" s="39" t="s">
        <v>38942</v>
      </c>
      <c r="AT71">
        <v>0</v>
      </c>
      <c r="AV71" s="39" t="s">
        <v>38641</v>
      </c>
      <c r="AW71">
        <v>0</v>
      </c>
      <c r="AY71" s="39" t="s">
        <v>39380</v>
      </c>
      <c r="AZ71">
        <v>0</v>
      </c>
      <c r="BB71" s="39" t="s">
        <v>39381</v>
      </c>
      <c r="BC71">
        <v>0</v>
      </c>
      <c r="BE71" s="39" t="s">
        <v>39382</v>
      </c>
      <c r="BF71">
        <v>0</v>
      </c>
      <c r="BH71" s="39" t="s">
        <v>39383</v>
      </c>
      <c r="BI71">
        <v>0</v>
      </c>
      <c r="BK71" s="39" t="s">
        <v>39384</v>
      </c>
      <c r="BL71">
        <v>0</v>
      </c>
    </row>
    <row r="72" spans="1:64" x14ac:dyDescent="0.3">
      <c r="A72">
        <v>71</v>
      </c>
      <c r="B72" s="1">
        <v>45875.389722222222</v>
      </c>
      <c r="C72" s="1">
        <v>45875.400740740741</v>
      </c>
      <c r="D72" s="39" t="s">
        <v>468</v>
      </c>
      <c r="E72" s="39" t="s">
        <v>469</v>
      </c>
      <c r="I72" s="39" t="s">
        <v>469</v>
      </c>
      <c r="J72">
        <v>0</v>
      </c>
      <c r="L72">
        <v>10</v>
      </c>
      <c r="M72">
        <v>0</v>
      </c>
      <c r="O72">
        <v>10</v>
      </c>
      <c r="P72">
        <v>0</v>
      </c>
      <c r="R72" s="39" t="s">
        <v>39014</v>
      </c>
      <c r="S72">
        <v>0</v>
      </c>
      <c r="U72" s="39" t="s">
        <v>39385</v>
      </c>
      <c r="V72">
        <v>0</v>
      </c>
      <c r="X72" s="39" t="s">
        <v>35628</v>
      </c>
      <c r="Y72">
        <v>0</v>
      </c>
      <c r="AA72" s="39" t="s">
        <v>39386</v>
      </c>
      <c r="AB72">
        <v>0</v>
      </c>
      <c r="AD72" s="39" t="s">
        <v>39017</v>
      </c>
      <c r="AE72">
        <v>0</v>
      </c>
      <c r="AG72" s="39" t="s">
        <v>37936</v>
      </c>
      <c r="AH72">
        <v>0</v>
      </c>
      <c r="AJ72" s="39" t="s">
        <v>35872</v>
      </c>
      <c r="AK72">
        <v>0</v>
      </c>
      <c r="AM72" s="39" t="s">
        <v>38243</v>
      </c>
      <c r="AN72">
        <v>0</v>
      </c>
      <c r="AP72" s="39" t="s">
        <v>39020</v>
      </c>
      <c r="AQ72">
        <v>0</v>
      </c>
      <c r="AS72" s="39" t="s">
        <v>39021</v>
      </c>
      <c r="AT72">
        <v>0</v>
      </c>
      <c r="AV72" s="39" t="s">
        <v>38984</v>
      </c>
      <c r="AW72">
        <v>0</v>
      </c>
      <c r="AY72" s="39" t="s">
        <v>39387</v>
      </c>
      <c r="AZ72">
        <v>0</v>
      </c>
      <c r="BB72" s="39" t="s">
        <v>39388</v>
      </c>
      <c r="BC72">
        <v>0</v>
      </c>
      <c r="BE72" s="39" t="s">
        <v>39389</v>
      </c>
      <c r="BF72">
        <v>0</v>
      </c>
      <c r="BH72" s="39" t="s">
        <v>39390</v>
      </c>
      <c r="BI72">
        <v>0</v>
      </c>
      <c r="BK72" s="39" t="s">
        <v>39391</v>
      </c>
      <c r="BL72">
        <v>0</v>
      </c>
    </row>
    <row r="73" spans="1:64" x14ac:dyDescent="0.3">
      <c r="A73">
        <v>72</v>
      </c>
      <c r="B73" s="1">
        <v>45875.395844907405</v>
      </c>
      <c r="C73" s="1">
        <v>45875.400937500002</v>
      </c>
      <c r="D73" s="39" t="s">
        <v>829</v>
      </c>
      <c r="E73" s="39" t="s">
        <v>830</v>
      </c>
      <c r="I73" s="39" t="s">
        <v>830</v>
      </c>
      <c r="J73">
        <v>0</v>
      </c>
      <c r="L73">
        <v>10</v>
      </c>
      <c r="M73">
        <v>0</v>
      </c>
      <c r="O73">
        <v>34</v>
      </c>
      <c r="P73">
        <v>0</v>
      </c>
      <c r="R73" s="39" t="s">
        <v>39392</v>
      </c>
      <c r="S73">
        <v>0</v>
      </c>
      <c r="U73" s="39" t="s">
        <v>38940</v>
      </c>
      <c r="V73">
        <v>0</v>
      </c>
      <c r="X73" s="39" t="s">
        <v>35628</v>
      </c>
      <c r="Y73">
        <v>0</v>
      </c>
      <c r="AA73" s="39" t="s">
        <v>37058</v>
      </c>
      <c r="AB73">
        <v>0</v>
      </c>
      <c r="AD73" s="39" t="s">
        <v>38640</v>
      </c>
      <c r="AE73">
        <v>0</v>
      </c>
      <c r="AG73" s="39" t="s">
        <v>12887</v>
      </c>
      <c r="AH73">
        <v>0</v>
      </c>
      <c r="AJ73" s="39" t="s">
        <v>37571</v>
      </c>
      <c r="AK73">
        <v>0</v>
      </c>
      <c r="AM73" s="39" t="s">
        <v>36074</v>
      </c>
      <c r="AN73">
        <v>0</v>
      </c>
      <c r="AP73" s="39" t="s">
        <v>38654</v>
      </c>
      <c r="AQ73">
        <v>0</v>
      </c>
      <c r="AS73" s="39" t="s">
        <v>29312</v>
      </c>
      <c r="AT73">
        <v>0</v>
      </c>
      <c r="AV73" s="39" t="s">
        <v>38641</v>
      </c>
      <c r="AW73">
        <v>0</v>
      </c>
      <c r="AY73" s="39" t="s">
        <v>39366</v>
      </c>
      <c r="AZ73">
        <v>0</v>
      </c>
      <c r="BB73" s="39" t="s">
        <v>39393</v>
      </c>
      <c r="BC73">
        <v>0</v>
      </c>
      <c r="BE73" s="39" t="s">
        <v>39394</v>
      </c>
      <c r="BF73">
        <v>0</v>
      </c>
      <c r="BH73" s="39" t="s">
        <v>39395</v>
      </c>
      <c r="BI73">
        <v>0</v>
      </c>
      <c r="BK73" s="39" t="s">
        <v>39396</v>
      </c>
      <c r="BL73">
        <v>0</v>
      </c>
    </row>
    <row r="74" spans="1:64" x14ac:dyDescent="0.3">
      <c r="A74">
        <v>73</v>
      </c>
      <c r="B74" s="1">
        <v>45875.395497685182</v>
      </c>
      <c r="C74" s="1">
        <v>45875.401099537034</v>
      </c>
      <c r="D74" s="39" t="s">
        <v>629</v>
      </c>
      <c r="E74" s="39" t="s">
        <v>630</v>
      </c>
      <c r="I74" s="39" t="s">
        <v>631</v>
      </c>
      <c r="J74">
        <v>0</v>
      </c>
      <c r="L74">
        <v>10</v>
      </c>
      <c r="M74">
        <v>0</v>
      </c>
      <c r="O74">
        <v>11</v>
      </c>
      <c r="P74">
        <v>0</v>
      </c>
      <c r="R74" s="39" t="s">
        <v>39397</v>
      </c>
      <c r="S74">
        <v>0</v>
      </c>
      <c r="U74" s="39" t="s">
        <v>39398</v>
      </c>
      <c r="V74">
        <v>0</v>
      </c>
      <c r="X74" s="39" t="s">
        <v>38640</v>
      </c>
      <c r="Y74">
        <v>0</v>
      </c>
      <c r="AA74" s="39" t="s">
        <v>13344</v>
      </c>
      <c r="AB74">
        <v>0</v>
      </c>
      <c r="AD74" s="39" t="s">
        <v>38640</v>
      </c>
      <c r="AE74">
        <v>0</v>
      </c>
      <c r="AG74" s="39" t="s">
        <v>39399</v>
      </c>
      <c r="AH74">
        <v>0</v>
      </c>
      <c r="AJ74" s="39" t="s">
        <v>35872</v>
      </c>
      <c r="AK74">
        <v>0</v>
      </c>
      <c r="AM74" s="39" t="s">
        <v>20593</v>
      </c>
      <c r="AN74">
        <v>0</v>
      </c>
      <c r="AP74" s="39" t="s">
        <v>39400</v>
      </c>
      <c r="AQ74">
        <v>0</v>
      </c>
      <c r="AS74" s="39" t="s">
        <v>39401</v>
      </c>
      <c r="AT74">
        <v>0</v>
      </c>
      <c r="AV74" s="39" t="s">
        <v>38641</v>
      </c>
      <c r="AW74">
        <v>0</v>
      </c>
      <c r="AY74" s="39" t="s">
        <v>39402</v>
      </c>
      <c r="AZ74">
        <v>0</v>
      </c>
      <c r="BB74" s="39" t="s">
        <v>39403</v>
      </c>
      <c r="BC74">
        <v>0</v>
      </c>
      <c r="BE74" s="39" t="s">
        <v>39404</v>
      </c>
      <c r="BF74">
        <v>0</v>
      </c>
      <c r="BH74" s="39" t="s">
        <v>39405</v>
      </c>
      <c r="BI74">
        <v>0</v>
      </c>
      <c r="BK74" s="39" t="s">
        <v>39406</v>
      </c>
      <c r="BL74">
        <v>0</v>
      </c>
    </row>
    <row r="75" spans="1:64" x14ac:dyDescent="0.3">
      <c r="A75">
        <v>74</v>
      </c>
      <c r="B75" s="1">
        <v>45875.395543981482</v>
      </c>
      <c r="C75" s="1">
        <v>45875.402442129627</v>
      </c>
      <c r="D75" s="39" t="s">
        <v>602</v>
      </c>
      <c r="E75" s="39" t="s">
        <v>603</v>
      </c>
      <c r="I75" s="39" t="s">
        <v>39407</v>
      </c>
      <c r="J75">
        <v>0</v>
      </c>
      <c r="L75">
        <v>10</v>
      </c>
      <c r="M75">
        <v>0</v>
      </c>
      <c r="O75">
        <v>18</v>
      </c>
      <c r="P75">
        <v>0</v>
      </c>
      <c r="R75" s="39" t="s">
        <v>39408</v>
      </c>
      <c r="S75">
        <v>0</v>
      </c>
      <c r="U75" s="39" t="s">
        <v>39052</v>
      </c>
      <c r="V75">
        <v>0</v>
      </c>
      <c r="X75" s="39" t="s">
        <v>39409</v>
      </c>
      <c r="Y75">
        <v>0</v>
      </c>
      <c r="AA75" s="39" t="s">
        <v>13344</v>
      </c>
      <c r="AB75">
        <v>0</v>
      </c>
      <c r="AD75" s="39" t="s">
        <v>39409</v>
      </c>
      <c r="AE75">
        <v>0</v>
      </c>
      <c r="AG75" s="39" t="s">
        <v>39410</v>
      </c>
      <c r="AH75">
        <v>0</v>
      </c>
      <c r="AJ75" s="39" t="s">
        <v>39411</v>
      </c>
      <c r="AK75">
        <v>0</v>
      </c>
      <c r="AM75" s="39" t="s">
        <v>39412</v>
      </c>
      <c r="AN75">
        <v>0</v>
      </c>
      <c r="AP75" s="39" t="s">
        <v>39413</v>
      </c>
      <c r="AQ75">
        <v>0</v>
      </c>
      <c r="AS75" s="39" t="s">
        <v>39414</v>
      </c>
      <c r="AT75">
        <v>0</v>
      </c>
      <c r="AV75" s="39" t="s">
        <v>39415</v>
      </c>
      <c r="AW75">
        <v>0</v>
      </c>
      <c r="AY75" s="39" t="s">
        <v>39416</v>
      </c>
      <c r="AZ75">
        <v>0</v>
      </c>
      <c r="BB75" s="39" t="s">
        <v>39318</v>
      </c>
      <c r="BC75">
        <v>0</v>
      </c>
      <c r="BE75" s="39" t="s">
        <v>39417</v>
      </c>
      <c r="BF75">
        <v>0</v>
      </c>
      <c r="BH75" s="39" t="s">
        <v>39418</v>
      </c>
      <c r="BI75">
        <v>0</v>
      </c>
      <c r="BK75" s="39" t="s">
        <v>39326</v>
      </c>
      <c r="BL75">
        <v>0</v>
      </c>
    </row>
    <row r="76" spans="1:64" x14ac:dyDescent="0.3">
      <c r="A76">
        <v>75</v>
      </c>
      <c r="B76" s="1">
        <v>45875.398333333331</v>
      </c>
      <c r="C76" s="1">
        <v>45875.404722222222</v>
      </c>
      <c r="D76" s="39" t="s">
        <v>583</v>
      </c>
      <c r="E76" s="39" t="s">
        <v>584</v>
      </c>
      <c r="I76" s="39" t="s">
        <v>585</v>
      </c>
      <c r="J76">
        <v>0</v>
      </c>
      <c r="L76">
        <v>10</v>
      </c>
      <c r="M76">
        <v>0</v>
      </c>
      <c r="O76">
        <v>9</v>
      </c>
      <c r="P76">
        <v>0</v>
      </c>
      <c r="R76" s="39" t="s">
        <v>39419</v>
      </c>
      <c r="S76">
        <v>0</v>
      </c>
      <c r="U76" s="39" t="s">
        <v>39420</v>
      </c>
      <c r="V76">
        <v>0</v>
      </c>
      <c r="X76" s="39" t="s">
        <v>35628</v>
      </c>
      <c r="Y76">
        <v>0</v>
      </c>
      <c r="AA76" s="39" t="s">
        <v>36607</v>
      </c>
      <c r="AB76">
        <v>0</v>
      </c>
      <c r="AD76" s="39" t="s">
        <v>38666</v>
      </c>
      <c r="AE76">
        <v>0</v>
      </c>
      <c r="AG76" s="39" t="s">
        <v>39421</v>
      </c>
      <c r="AH76">
        <v>0</v>
      </c>
      <c r="AJ76" s="39" t="s">
        <v>35872</v>
      </c>
      <c r="AK76">
        <v>0</v>
      </c>
      <c r="AM76" s="39" t="s">
        <v>20593</v>
      </c>
      <c r="AN76">
        <v>0</v>
      </c>
      <c r="AP76" s="39" t="s">
        <v>39422</v>
      </c>
      <c r="AQ76">
        <v>0</v>
      </c>
      <c r="AS76" s="39" t="s">
        <v>39423</v>
      </c>
      <c r="AT76">
        <v>0</v>
      </c>
      <c r="AV76" s="39" t="s">
        <v>38812</v>
      </c>
      <c r="AW76">
        <v>0</v>
      </c>
      <c r="AY76" s="39" t="s">
        <v>39424</v>
      </c>
      <c r="AZ76">
        <v>0</v>
      </c>
      <c r="BB76" s="39" t="s">
        <v>39425</v>
      </c>
      <c r="BC76">
        <v>0</v>
      </c>
      <c r="BE76" s="39" t="s">
        <v>39426</v>
      </c>
      <c r="BF76">
        <v>0</v>
      </c>
      <c r="BH76" s="39" t="s">
        <v>39427</v>
      </c>
      <c r="BI76">
        <v>0</v>
      </c>
      <c r="BK76" s="39" t="s">
        <v>39428</v>
      </c>
      <c r="BL76">
        <v>0</v>
      </c>
    </row>
    <row r="77" spans="1:64" x14ac:dyDescent="0.3">
      <c r="A77">
        <v>76</v>
      </c>
      <c r="B77" s="1">
        <v>45875.388680555552</v>
      </c>
      <c r="C77" s="1">
        <v>45875.404988425929</v>
      </c>
      <c r="D77" s="39" t="s">
        <v>648</v>
      </c>
      <c r="E77" s="39" t="s">
        <v>649</v>
      </c>
      <c r="I77" s="39" t="s">
        <v>649</v>
      </c>
      <c r="J77">
        <v>0</v>
      </c>
      <c r="L77">
        <v>10</v>
      </c>
      <c r="M77">
        <v>0</v>
      </c>
      <c r="O77">
        <v>17</v>
      </c>
      <c r="P77">
        <v>0</v>
      </c>
      <c r="R77" s="39" t="s">
        <v>39429</v>
      </c>
      <c r="S77">
        <v>0</v>
      </c>
      <c r="U77" s="39" t="s">
        <v>39430</v>
      </c>
      <c r="V77">
        <v>0</v>
      </c>
      <c r="X77" s="39" t="s">
        <v>35628</v>
      </c>
      <c r="Y77">
        <v>0</v>
      </c>
      <c r="AA77" s="39" t="s">
        <v>39431</v>
      </c>
      <c r="AB77">
        <v>0</v>
      </c>
      <c r="AD77" s="39" t="s">
        <v>39432</v>
      </c>
      <c r="AE77">
        <v>0</v>
      </c>
      <c r="AG77" s="39" t="s">
        <v>36781</v>
      </c>
      <c r="AH77">
        <v>0</v>
      </c>
      <c r="AJ77" s="39" t="s">
        <v>35872</v>
      </c>
      <c r="AK77">
        <v>0</v>
      </c>
      <c r="AM77" s="39" t="s">
        <v>39433</v>
      </c>
      <c r="AN77">
        <v>0</v>
      </c>
      <c r="AP77" s="39" t="s">
        <v>39434</v>
      </c>
      <c r="AQ77">
        <v>0</v>
      </c>
      <c r="AS77" s="39" t="s">
        <v>36781</v>
      </c>
      <c r="AT77">
        <v>0</v>
      </c>
      <c r="AV77" s="39" t="s">
        <v>38984</v>
      </c>
      <c r="AW77">
        <v>0</v>
      </c>
      <c r="AY77" s="39" t="s">
        <v>39435</v>
      </c>
      <c r="AZ77">
        <v>0</v>
      </c>
      <c r="BB77" s="39" t="s">
        <v>39436</v>
      </c>
      <c r="BC77">
        <v>0</v>
      </c>
      <c r="BE77" s="39" t="s">
        <v>39437</v>
      </c>
      <c r="BF77">
        <v>0</v>
      </c>
      <c r="BH77" s="39" t="s">
        <v>39438</v>
      </c>
      <c r="BI77">
        <v>0</v>
      </c>
      <c r="BK77" s="39" t="s">
        <v>39439</v>
      </c>
      <c r="BL77">
        <v>0</v>
      </c>
    </row>
    <row r="78" spans="1:64" x14ac:dyDescent="0.3">
      <c r="A78">
        <v>77</v>
      </c>
      <c r="B78" s="1">
        <v>45875.396354166667</v>
      </c>
      <c r="C78" s="1">
        <v>45875.405277777776</v>
      </c>
      <c r="D78" s="39" t="s">
        <v>671</v>
      </c>
      <c r="E78" s="39" t="s">
        <v>672</v>
      </c>
      <c r="I78" s="39" t="s">
        <v>672</v>
      </c>
      <c r="J78">
        <v>0</v>
      </c>
      <c r="L78">
        <v>10</v>
      </c>
      <c r="M78">
        <v>0</v>
      </c>
      <c r="O78">
        <v>6</v>
      </c>
      <c r="P78">
        <v>0</v>
      </c>
      <c r="R78" s="39" t="s">
        <v>39440</v>
      </c>
      <c r="S78">
        <v>0</v>
      </c>
      <c r="U78" s="39" t="s">
        <v>39441</v>
      </c>
      <c r="V78">
        <v>0</v>
      </c>
      <c r="X78" s="39" t="s">
        <v>35628</v>
      </c>
      <c r="Y78">
        <v>0</v>
      </c>
      <c r="AA78" s="39" t="s">
        <v>39442</v>
      </c>
      <c r="AB78">
        <v>0</v>
      </c>
      <c r="AD78" s="39" t="s">
        <v>39443</v>
      </c>
      <c r="AE78">
        <v>0</v>
      </c>
      <c r="AG78" s="39" t="s">
        <v>38942</v>
      </c>
      <c r="AH78">
        <v>0</v>
      </c>
      <c r="AJ78" s="39" t="s">
        <v>35872</v>
      </c>
      <c r="AK78">
        <v>0</v>
      </c>
      <c r="AM78" s="39" t="s">
        <v>39444</v>
      </c>
      <c r="AN78">
        <v>0</v>
      </c>
      <c r="AP78" s="39" t="s">
        <v>39445</v>
      </c>
      <c r="AQ78">
        <v>0</v>
      </c>
      <c r="AS78" s="39" t="s">
        <v>39446</v>
      </c>
      <c r="AT78">
        <v>0</v>
      </c>
      <c r="AV78" s="39" t="s">
        <v>39447</v>
      </c>
      <c r="AW78">
        <v>0</v>
      </c>
      <c r="AY78" s="39" t="s">
        <v>39448</v>
      </c>
      <c r="AZ78">
        <v>0</v>
      </c>
      <c r="BB78" s="39" t="s">
        <v>39449</v>
      </c>
      <c r="BC78">
        <v>0</v>
      </c>
      <c r="BE78" s="39" t="s">
        <v>39450</v>
      </c>
      <c r="BF78">
        <v>0</v>
      </c>
      <c r="BH78" s="39" t="s">
        <v>39451</v>
      </c>
      <c r="BI78">
        <v>0</v>
      </c>
      <c r="BK78" s="39" t="s">
        <v>39452</v>
      </c>
      <c r="BL78">
        <v>0</v>
      </c>
    </row>
    <row r="79" spans="1:64" x14ac:dyDescent="0.3">
      <c r="A79">
        <v>78</v>
      </c>
      <c r="B79" s="1">
        <v>45875.397037037037</v>
      </c>
      <c r="C79" s="1">
        <v>45875.405393518522</v>
      </c>
      <c r="D79" s="39" t="s">
        <v>511</v>
      </c>
      <c r="E79" s="39" t="s">
        <v>512</v>
      </c>
      <c r="I79" s="39" t="s">
        <v>512</v>
      </c>
      <c r="J79">
        <v>0</v>
      </c>
      <c r="L79">
        <v>10</v>
      </c>
      <c r="M79">
        <v>0</v>
      </c>
      <c r="O79">
        <v>16</v>
      </c>
      <c r="P79">
        <v>0</v>
      </c>
      <c r="R79" s="39" t="s">
        <v>39453</v>
      </c>
      <c r="S79">
        <v>0</v>
      </c>
      <c r="U79" s="39" t="s">
        <v>39052</v>
      </c>
      <c r="V79">
        <v>0</v>
      </c>
      <c r="X79" s="39" t="s">
        <v>38858</v>
      </c>
      <c r="Y79">
        <v>0</v>
      </c>
      <c r="AA79" s="39" t="s">
        <v>38475</v>
      </c>
      <c r="AB79">
        <v>0</v>
      </c>
      <c r="AD79" s="39" t="s">
        <v>38640</v>
      </c>
      <c r="AE79">
        <v>0</v>
      </c>
      <c r="AG79" s="39" t="s">
        <v>39454</v>
      </c>
      <c r="AH79">
        <v>0</v>
      </c>
      <c r="AJ79" s="39" t="s">
        <v>38822</v>
      </c>
      <c r="AK79">
        <v>0</v>
      </c>
      <c r="AM79" s="39" t="s">
        <v>39455</v>
      </c>
      <c r="AN79">
        <v>0</v>
      </c>
      <c r="AP79" s="39" t="s">
        <v>39173</v>
      </c>
      <c r="AQ79">
        <v>0</v>
      </c>
      <c r="AS79" s="39" t="s">
        <v>39456</v>
      </c>
      <c r="AT79">
        <v>0</v>
      </c>
      <c r="AV79" s="39" t="s">
        <v>39457</v>
      </c>
      <c r="AW79">
        <v>0</v>
      </c>
      <c r="AY79" s="39" t="s">
        <v>39458</v>
      </c>
      <c r="AZ79">
        <v>0</v>
      </c>
      <c r="BB79" s="39" t="s">
        <v>39459</v>
      </c>
      <c r="BC79">
        <v>0</v>
      </c>
      <c r="BE79" s="39" t="s">
        <v>39324</v>
      </c>
      <c r="BF79">
        <v>0</v>
      </c>
      <c r="BH79" s="39" t="s">
        <v>39460</v>
      </c>
      <c r="BI79">
        <v>0</v>
      </c>
      <c r="BK79" s="39" t="s">
        <v>39461</v>
      </c>
      <c r="BL79">
        <v>0</v>
      </c>
    </row>
    <row r="80" spans="1:64" x14ac:dyDescent="0.3">
      <c r="A80">
        <v>79</v>
      </c>
      <c r="B80" s="1">
        <v>45875.397060185183</v>
      </c>
      <c r="C80" s="1">
        <v>45875.405844907407</v>
      </c>
      <c r="D80" s="39" t="s">
        <v>750</v>
      </c>
      <c r="E80" s="39" t="s">
        <v>751</v>
      </c>
      <c r="I80" s="39" t="s">
        <v>751</v>
      </c>
      <c r="J80">
        <v>0</v>
      </c>
      <c r="L80">
        <v>10</v>
      </c>
      <c r="M80">
        <v>0</v>
      </c>
      <c r="O80">
        <v>22</v>
      </c>
      <c r="P80">
        <v>0</v>
      </c>
      <c r="R80" s="39" t="s">
        <v>38939</v>
      </c>
      <c r="S80">
        <v>0</v>
      </c>
      <c r="U80" s="39" t="s">
        <v>38940</v>
      </c>
      <c r="V80">
        <v>0</v>
      </c>
      <c r="X80" s="39" t="s">
        <v>35628</v>
      </c>
      <c r="Y80">
        <v>0</v>
      </c>
      <c r="AA80" s="39" t="s">
        <v>35605</v>
      </c>
      <c r="AB80">
        <v>0</v>
      </c>
      <c r="AD80" s="39" t="s">
        <v>35605</v>
      </c>
      <c r="AE80">
        <v>0</v>
      </c>
      <c r="AG80" s="39" t="s">
        <v>35605</v>
      </c>
      <c r="AH80">
        <v>0</v>
      </c>
      <c r="AJ80" s="39" t="s">
        <v>35872</v>
      </c>
      <c r="AK80">
        <v>0</v>
      </c>
      <c r="AM80" s="39" t="s">
        <v>39462</v>
      </c>
      <c r="AN80">
        <v>0</v>
      </c>
      <c r="AP80" s="39" t="s">
        <v>39463</v>
      </c>
      <c r="AQ80">
        <v>0</v>
      </c>
      <c r="AS80" s="39" t="s">
        <v>39463</v>
      </c>
      <c r="AT80">
        <v>0</v>
      </c>
      <c r="AV80" s="39" t="s">
        <v>38984</v>
      </c>
      <c r="AW80">
        <v>0</v>
      </c>
      <c r="AY80" s="39" t="s">
        <v>39225</v>
      </c>
      <c r="AZ80">
        <v>0</v>
      </c>
      <c r="BB80" s="39" t="s">
        <v>39318</v>
      </c>
      <c r="BC80">
        <v>0</v>
      </c>
      <c r="BE80" s="39" t="s">
        <v>39324</v>
      </c>
      <c r="BF80">
        <v>0</v>
      </c>
      <c r="BH80" s="39" t="s">
        <v>38951</v>
      </c>
      <c r="BI80">
        <v>0</v>
      </c>
      <c r="BK80" s="39" t="s">
        <v>39326</v>
      </c>
      <c r="BL80">
        <v>0</v>
      </c>
    </row>
    <row r="81" spans="1:64" x14ac:dyDescent="0.3">
      <c r="A81">
        <v>80</v>
      </c>
      <c r="B81" s="1">
        <v>45875.398553240739</v>
      </c>
      <c r="C81" s="1">
        <v>45875.40693287037</v>
      </c>
      <c r="D81" s="39" t="s">
        <v>610</v>
      </c>
      <c r="E81" s="39" t="s">
        <v>611</v>
      </c>
      <c r="I81" s="39" t="s">
        <v>611</v>
      </c>
      <c r="J81">
        <v>0</v>
      </c>
      <c r="L81">
        <v>10</v>
      </c>
      <c r="M81">
        <v>0</v>
      </c>
      <c r="O81">
        <v>14</v>
      </c>
      <c r="P81">
        <v>0</v>
      </c>
      <c r="R81" s="39" t="s">
        <v>39464</v>
      </c>
      <c r="S81">
        <v>0</v>
      </c>
      <c r="U81" s="39" t="s">
        <v>39465</v>
      </c>
      <c r="V81">
        <v>0</v>
      </c>
      <c r="X81" s="39" t="s">
        <v>39466</v>
      </c>
      <c r="Y81">
        <v>0</v>
      </c>
      <c r="AA81" s="39" t="s">
        <v>39467</v>
      </c>
      <c r="AB81">
        <v>0</v>
      </c>
      <c r="AD81" s="39" t="s">
        <v>39468</v>
      </c>
      <c r="AE81">
        <v>0</v>
      </c>
      <c r="AG81" s="39" t="s">
        <v>39469</v>
      </c>
      <c r="AH81">
        <v>0</v>
      </c>
      <c r="AJ81" s="39" t="s">
        <v>39470</v>
      </c>
      <c r="AK81">
        <v>0</v>
      </c>
      <c r="AM81" s="39" t="s">
        <v>39471</v>
      </c>
      <c r="AN81">
        <v>0</v>
      </c>
      <c r="AP81" s="39" t="s">
        <v>39472</v>
      </c>
      <c r="AQ81">
        <v>0</v>
      </c>
      <c r="AS81" s="39" t="s">
        <v>39473</v>
      </c>
      <c r="AT81">
        <v>0</v>
      </c>
      <c r="AV81" s="39" t="s">
        <v>39474</v>
      </c>
      <c r="AW81">
        <v>0</v>
      </c>
      <c r="AY81" s="39" t="s">
        <v>39475</v>
      </c>
      <c r="AZ81">
        <v>0</v>
      </c>
      <c r="BB81" s="39" t="s">
        <v>39476</v>
      </c>
      <c r="BC81">
        <v>0</v>
      </c>
      <c r="BE81" s="39" t="s">
        <v>39477</v>
      </c>
      <c r="BF81">
        <v>0</v>
      </c>
      <c r="BH81" s="39" t="s">
        <v>39478</v>
      </c>
      <c r="BI81">
        <v>0</v>
      </c>
      <c r="BK81" s="39" t="s">
        <v>39479</v>
      </c>
      <c r="BL81">
        <v>0</v>
      </c>
    </row>
    <row r="82" spans="1:64" x14ac:dyDescent="0.3">
      <c r="A82">
        <v>81</v>
      </c>
      <c r="B82" s="1">
        <v>45875.39707175926</v>
      </c>
      <c r="C82" s="1">
        <v>45875.407453703701</v>
      </c>
      <c r="D82" s="39" t="s">
        <v>702</v>
      </c>
      <c r="E82" s="39" t="s">
        <v>703</v>
      </c>
      <c r="I82" s="39" t="s">
        <v>39480</v>
      </c>
      <c r="J82">
        <v>0</v>
      </c>
      <c r="L82">
        <v>10</v>
      </c>
      <c r="M82">
        <v>0</v>
      </c>
      <c r="O82">
        <v>20</v>
      </c>
      <c r="P82">
        <v>0</v>
      </c>
      <c r="R82" s="39" t="s">
        <v>39014</v>
      </c>
      <c r="S82">
        <v>0</v>
      </c>
      <c r="U82" s="39" t="s">
        <v>39015</v>
      </c>
      <c r="V82">
        <v>0</v>
      </c>
      <c r="X82" s="39" t="s">
        <v>35628</v>
      </c>
      <c r="Y82">
        <v>0</v>
      </c>
      <c r="AA82" s="39" t="s">
        <v>35605</v>
      </c>
      <c r="AB82">
        <v>0</v>
      </c>
      <c r="AD82" s="39" t="s">
        <v>38640</v>
      </c>
      <c r="AE82">
        <v>0</v>
      </c>
      <c r="AG82" s="39" t="s">
        <v>39481</v>
      </c>
      <c r="AH82">
        <v>0</v>
      </c>
      <c r="AJ82" s="39" t="s">
        <v>35872</v>
      </c>
      <c r="AK82">
        <v>0</v>
      </c>
      <c r="AM82" s="39" t="s">
        <v>39482</v>
      </c>
      <c r="AN82">
        <v>0</v>
      </c>
      <c r="AP82" s="39" t="s">
        <v>37571</v>
      </c>
      <c r="AQ82">
        <v>0</v>
      </c>
      <c r="AS82" s="39" t="s">
        <v>39414</v>
      </c>
      <c r="AT82">
        <v>0</v>
      </c>
      <c r="AV82" s="39" t="s">
        <v>38641</v>
      </c>
      <c r="AW82">
        <v>0</v>
      </c>
      <c r="AY82" s="39" t="s">
        <v>39225</v>
      </c>
      <c r="AZ82">
        <v>0</v>
      </c>
      <c r="BB82" s="39" t="s">
        <v>39483</v>
      </c>
      <c r="BC82">
        <v>0</v>
      </c>
      <c r="BE82" s="39" t="s">
        <v>39484</v>
      </c>
      <c r="BF82">
        <v>0</v>
      </c>
      <c r="BH82" s="39" t="s">
        <v>38951</v>
      </c>
      <c r="BI82">
        <v>0</v>
      </c>
      <c r="BK82" s="39" t="s">
        <v>39485</v>
      </c>
      <c r="BL82">
        <v>0</v>
      </c>
    </row>
    <row r="83" spans="1:64" x14ac:dyDescent="0.3">
      <c r="A83">
        <v>82</v>
      </c>
      <c r="B83" s="1">
        <v>45875.40284722222</v>
      </c>
      <c r="C83" s="1">
        <v>45875.407627314817</v>
      </c>
      <c r="D83" s="39" t="s">
        <v>489</v>
      </c>
      <c r="E83" s="39" t="s">
        <v>490</v>
      </c>
      <c r="I83" s="39" t="s">
        <v>491</v>
      </c>
      <c r="J83">
        <v>0</v>
      </c>
      <c r="L83">
        <v>10</v>
      </c>
      <c r="M83">
        <v>0</v>
      </c>
      <c r="O83">
        <v>7</v>
      </c>
      <c r="P83">
        <v>0</v>
      </c>
      <c r="R83" s="39" t="s">
        <v>39486</v>
      </c>
      <c r="S83">
        <v>0</v>
      </c>
      <c r="U83" s="39" t="s">
        <v>39487</v>
      </c>
      <c r="V83">
        <v>0</v>
      </c>
      <c r="X83" s="39" t="s">
        <v>35628</v>
      </c>
      <c r="Y83">
        <v>0</v>
      </c>
      <c r="AA83" s="39" t="s">
        <v>39488</v>
      </c>
      <c r="AB83">
        <v>0</v>
      </c>
      <c r="AD83" s="39" t="s">
        <v>38675</v>
      </c>
      <c r="AE83">
        <v>0</v>
      </c>
      <c r="AG83" s="39" t="s">
        <v>39489</v>
      </c>
      <c r="AH83">
        <v>0</v>
      </c>
      <c r="AJ83" s="39" t="s">
        <v>39490</v>
      </c>
      <c r="AK83">
        <v>0</v>
      </c>
      <c r="AM83" s="39" t="s">
        <v>38963</v>
      </c>
      <c r="AN83">
        <v>0</v>
      </c>
      <c r="AP83" s="39" t="s">
        <v>39491</v>
      </c>
      <c r="AQ83">
        <v>0</v>
      </c>
      <c r="AS83" s="39" t="s">
        <v>39492</v>
      </c>
      <c r="AT83">
        <v>0</v>
      </c>
      <c r="AV83" s="39" t="s">
        <v>39212</v>
      </c>
      <c r="AW83">
        <v>0</v>
      </c>
      <c r="AY83" s="39" t="s">
        <v>39493</v>
      </c>
      <c r="AZ83">
        <v>0</v>
      </c>
      <c r="BB83" s="39" t="s">
        <v>39494</v>
      </c>
      <c r="BC83">
        <v>0</v>
      </c>
      <c r="BE83" s="39" t="s">
        <v>39495</v>
      </c>
      <c r="BF83">
        <v>0</v>
      </c>
      <c r="BH83" s="39" t="s">
        <v>39496</v>
      </c>
      <c r="BI83">
        <v>0</v>
      </c>
      <c r="BK83" s="39" t="s">
        <v>39497</v>
      </c>
      <c r="BL83">
        <v>0</v>
      </c>
    </row>
    <row r="84" spans="1:64" x14ac:dyDescent="0.3">
      <c r="A84">
        <v>83</v>
      </c>
      <c r="B84" s="1">
        <v>45875.399004629631</v>
      </c>
      <c r="C84" s="1">
        <v>45875.408622685187</v>
      </c>
      <c r="D84" s="39" t="s">
        <v>761</v>
      </c>
      <c r="E84" s="39" t="s">
        <v>762</v>
      </c>
      <c r="I84" s="39" t="s">
        <v>762</v>
      </c>
      <c r="J84">
        <v>0</v>
      </c>
      <c r="L84">
        <v>10</v>
      </c>
      <c r="M84">
        <v>0</v>
      </c>
      <c r="O84">
        <v>21</v>
      </c>
      <c r="P84">
        <v>0</v>
      </c>
      <c r="R84" s="39" t="s">
        <v>39014</v>
      </c>
      <c r="S84">
        <v>0</v>
      </c>
      <c r="U84" s="39" t="s">
        <v>39498</v>
      </c>
      <c r="V84">
        <v>0</v>
      </c>
      <c r="X84" s="39" t="s">
        <v>35628</v>
      </c>
      <c r="Y84">
        <v>0</v>
      </c>
      <c r="AA84" s="39" t="s">
        <v>35605</v>
      </c>
      <c r="AB84">
        <v>0</v>
      </c>
      <c r="AD84" s="39" t="s">
        <v>38666</v>
      </c>
      <c r="AE84">
        <v>0</v>
      </c>
      <c r="AG84" s="39" t="s">
        <v>39481</v>
      </c>
      <c r="AH84">
        <v>0</v>
      </c>
      <c r="AJ84" s="39" t="s">
        <v>38654</v>
      </c>
      <c r="AK84">
        <v>0</v>
      </c>
      <c r="AM84" s="39" t="s">
        <v>39499</v>
      </c>
      <c r="AN84">
        <v>0</v>
      </c>
      <c r="AP84" s="39" t="s">
        <v>39500</v>
      </c>
      <c r="AQ84">
        <v>0</v>
      </c>
      <c r="AS84" s="39" t="s">
        <v>39501</v>
      </c>
      <c r="AT84">
        <v>0</v>
      </c>
      <c r="AV84" s="39" t="s">
        <v>38680</v>
      </c>
      <c r="AW84">
        <v>0</v>
      </c>
      <c r="AY84" s="39" t="s">
        <v>39502</v>
      </c>
      <c r="AZ84">
        <v>0</v>
      </c>
      <c r="BB84" s="39" t="s">
        <v>39503</v>
      </c>
      <c r="BC84">
        <v>0</v>
      </c>
      <c r="BE84" s="39" t="s">
        <v>39324</v>
      </c>
      <c r="BF84">
        <v>0</v>
      </c>
      <c r="BH84" s="39" t="s">
        <v>39504</v>
      </c>
      <c r="BI84">
        <v>0</v>
      </c>
      <c r="BK84" s="39" t="s">
        <v>39485</v>
      </c>
      <c r="BL84">
        <v>0</v>
      </c>
    </row>
    <row r="85" spans="1:64" x14ac:dyDescent="0.3">
      <c r="A85">
        <v>84</v>
      </c>
      <c r="B85" s="1">
        <v>45875.403495370374</v>
      </c>
      <c r="C85" s="1">
        <v>45875.408807870372</v>
      </c>
      <c r="D85" s="39" t="s">
        <v>638</v>
      </c>
      <c r="E85" s="39" t="s">
        <v>639</v>
      </c>
      <c r="I85" s="39" t="s">
        <v>640</v>
      </c>
      <c r="J85">
        <v>0</v>
      </c>
      <c r="L85">
        <v>10</v>
      </c>
      <c r="M85">
        <v>0</v>
      </c>
      <c r="O85">
        <v>33</v>
      </c>
      <c r="P85">
        <v>0</v>
      </c>
      <c r="R85" s="39" t="s">
        <v>39505</v>
      </c>
      <c r="S85">
        <v>0</v>
      </c>
      <c r="U85" s="39" t="s">
        <v>39506</v>
      </c>
      <c r="V85">
        <v>0</v>
      </c>
      <c r="X85" s="39" t="s">
        <v>39507</v>
      </c>
      <c r="Y85">
        <v>0</v>
      </c>
      <c r="AA85" s="39" t="s">
        <v>39508</v>
      </c>
      <c r="AB85">
        <v>0</v>
      </c>
      <c r="AD85" s="39" t="s">
        <v>38724</v>
      </c>
      <c r="AE85">
        <v>0</v>
      </c>
      <c r="AG85" s="39" t="s">
        <v>39509</v>
      </c>
      <c r="AH85">
        <v>0</v>
      </c>
      <c r="AJ85" s="39" t="s">
        <v>39510</v>
      </c>
      <c r="AK85">
        <v>0</v>
      </c>
      <c r="AM85" s="39" t="s">
        <v>39511</v>
      </c>
      <c r="AN85">
        <v>0</v>
      </c>
      <c r="AP85" s="39" t="s">
        <v>39512</v>
      </c>
      <c r="AQ85">
        <v>0</v>
      </c>
      <c r="AS85" s="39" t="s">
        <v>39513</v>
      </c>
      <c r="AT85">
        <v>0</v>
      </c>
      <c r="AV85" s="39" t="s">
        <v>39514</v>
      </c>
      <c r="AW85">
        <v>0</v>
      </c>
      <c r="AY85" s="39" t="s">
        <v>39515</v>
      </c>
      <c r="AZ85">
        <v>0</v>
      </c>
      <c r="BB85" s="39" t="s">
        <v>39516</v>
      </c>
      <c r="BC85">
        <v>0</v>
      </c>
      <c r="BE85" s="39" t="s">
        <v>39517</v>
      </c>
      <c r="BF85">
        <v>0</v>
      </c>
      <c r="BH85" s="39" t="s">
        <v>39518</v>
      </c>
      <c r="BI85">
        <v>0</v>
      </c>
      <c r="BK85" s="39" t="s">
        <v>39519</v>
      </c>
      <c r="BL85">
        <v>0</v>
      </c>
    </row>
    <row r="86" spans="1:64" x14ac:dyDescent="0.3">
      <c r="A86">
        <v>85</v>
      </c>
      <c r="B86" s="1">
        <v>45875.388391203705</v>
      </c>
      <c r="C86" s="1">
        <v>45875.409259259257</v>
      </c>
      <c r="D86" s="39" t="s">
        <v>5149</v>
      </c>
      <c r="E86" s="39" t="s">
        <v>5150</v>
      </c>
      <c r="I86" s="39" t="s">
        <v>5150</v>
      </c>
      <c r="J86">
        <v>0</v>
      </c>
      <c r="L86">
        <v>10</v>
      </c>
      <c r="M86">
        <v>0</v>
      </c>
      <c r="O86">
        <v>35</v>
      </c>
      <c r="P86">
        <v>0</v>
      </c>
      <c r="R86" s="39" t="s">
        <v>39520</v>
      </c>
      <c r="S86">
        <v>0</v>
      </c>
      <c r="U86" s="39" t="s">
        <v>39521</v>
      </c>
      <c r="V86">
        <v>0</v>
      </c>
      <c r="X86" s="39" t="s">
        <v>38640</v>
      </c>
      <c r="Y86">
        <v>0</v>
      </c>
      <c r="AA86" s="39" t="s">
        <v>39522</v>
      </c>
      <c r="AB86">
        <v>0</v>
      </c>
      <c r="AD86" s="39" t="s">
        <v>38640</v>
      </c>
      <c r="AE86">
        <v>0</v>
      </c>
      <c r="AG86" s="39" t="s">
        <v>39523</v>
      </c>
      <c r="AH86">
        <v>0</v>
      </c>
      <c r="AJ86" s="39" t="s">
        <v>38680</v>
      </c>
      <c r="AK86">
        <v>0</v>
      </c>
      <c r="AM86" s="39" t="s">
        <v>39524</v>
      </c>
      <c r="AN86">
        <v>0</v>
      </c>
      <c r="AP86" s="39"/>
      <c r="AQ86">
        <v>0</v>
      </c>
      <c r="AS86" s="39"/>
      <c r="AT86">
        <v>0</v>
      </c>
      <c r="AV86" s="39"/>
      <c r="AW86">
        <v>0</v>
      </c>
      <c r="AY86" s="39"/>
      <c r="AZ86">
        <v>0</v>
      </c>
      <c r="BB86" s="39"/>
      <c r="BC86">
        <v>0</v>
      </c>
      <c r="BE86" s="39"/>
      <c r="BF86">
        <v>0</v>
      </c>
      <c r="BH86" s="39"/>
      <c r="BI86">
        <v>0</v>
      </c>
      <c r="BK86" s="39"/>
      <c r="BL86">
        <v>0</v>
      </c>
    </row>
    <row r="87" spans="1:64" x14ac:dyDescent="0.3">
      <c r="A87">
        <v>86</v>
      </c>
      <c r="B87" s="1">
        <v>45875.388506944444</v>
      </c>
      <c r="C87" s="1">
        <v>45875.40934027778</v>
      </c>
      <c r="D87" s="39" t="s">
        <v>842</v>
      </c>
      <c r="E87" s="39" t="s">
        <v>843</v>
      </c>
      <c r="I87" s="39" t="s">
        <v>843</v>
      </c>
      <c r="J87">
        <v>0</v>
      </c>
      <c r="L87">
        <v>10</v>
      </c>
      <c r="M87">
        <v>0</v>
      </c>
      <c r="O87">
        <v>28</v>
      </c>
      <c r="P87">
        <v>0</v>
      </c>
      <c r="R87" s="39" t="s">
        <v>39525</v>
      </c>
      <c r="S87">
        <v>0</v>
      </c>
      <c r="U87" s="39" t="s">
        <v>39526</v>
      </c>
      <c r="V87">
        <v>0</v>
      </c>
      <c r="X87" s="39" t="s">
        <v>38640</v>
      </c>
      <c r="Y87">
        <v>0</v>
      </c>
      <c r="AA87" s="39" t="s">
        <v>39522</v>
      </c>
      <c r="AB87">
        <v>0</v>
      </c>
      <c r="AD87" s="39" t="s">
        <v>38640</v>
      </c>
      <c r="AE87">
        <v>0</v>
      </c>
      <c r="AG87" s="39" t="s">
        <v>39527</v>
      </c>
      <c r="AH87">
        <v>0</v>
      </c>
      <c r="AJ87" s="39" t="s">
        <v>39528</v>
      </c>
      <c r="AK87">
        <v>0</v>
      </c>
      <c r="AM87" s="39" t="s">
        <v>39529</v>
      </c>
      <c r="AN87">
        <v>0</v>
      </c>
      <c r="AP87" s="39" t="s">
        <v>39530</v>
      </c>
      <c r="AQ87">
        <v>0</v>
      </c>
      <c r="AS87" s="39" t="s">
        <v>39531</v>
      </c>
      <c r="AT87">
        <v>0</v>
      </c>
      <c r="AV87" s="39" t="s">
        <v>39532</v>
      </c>
      <c r="AW87">
        <v>0</v>
      </c>
      <c r="AY87" s="39" t="s">
        <v>39533</v>
      </c>
      <c r="AZ87">
        <v>0</v>
      </c>
      <c r="BB87" s="39"/>
      <c r="BC87">
        <v>0</v>
      </c>
      <c r="BE87" s="39"/>
      <c r="BF87">
        <v>0</v>
      </c>
      <c r="BH87" s="39"/>
      <c r="BI87">
        <v>0</v>
      </c>
      <c r="BK87" s="39" t="s">
        <v>39534</v>
      </c>
      <c r="BL87">
        <v>0</v>
      </c>
    </row>
    <row r="88" spans="1:64" x14ac:dyDescent="0.3">
      <c r="A88">
        <v>87</v>
      </c>
      <c r="B88" s="1">
        <v>45875.40320601852</v>
      </c>
      <c r="C88" s="1">
        <v>45875.409942129627</v>
      </c>
      <c r="D88" s="39" t="s">
        <v>690</v>
      </c>
      <c r="E88" s="39" t="s">
        <v>691</v>
      </c>
      <c r="I88" s="39" t="s">
        <v>20627</v>
      </c>
      <c r="J88">
        <v>0</v>
      </c>
      <c r="L88">
        <v>10</v>
      </c>
      <c r="M88">
        <v>0</v>
      </c>
      <c r="O88">
        <v>37</v>
      </c>
      <c r="P88">
        <v>0</v>
      </c>
      <c r="R88" s="39" t="s">
        <v>39535</v>
      </c>
      <c r="S88">
        <v>0</v>
      </c>
      <c r="U88" s="39" t="s">
        <v>39536</v>
      </c>
      <c r="V88">
        <v>0</v>
      </c>
      <c r="X88" s="39" t="s">
        <v>35628</v>
      </c>
      <c r="Y88">
        <v>0</v>
      </c>
      <c r="AA88" s="39" t="s">
        <v>35605</v>
      </c>
      <c r="AB88">
        <v>0</v>
      </c>
      <c r="AD88" s="39" t="s">
        <v>38640</v>
      </c>
      <c r="AE88">
        <v>0</v>
      </c>
      <c r="AG88" s="39" t="s">
        <v>39481</v>
      </c>
      <c r="AH88">
        <v>0</v>
      </c>
      <c r="AJ88" s="39" t="s">
        <v>35872</v>
      </c>
      <c r="AK88">
        <v>0</v>
      </c>
      <c r="AM88" s="39" t="s">
        <v>39482</v>
      </c>
      <c r="AN88">
        <v>0</v>
      </c>
      <c r="AP88" s="39" t="s">
        <v>37571</v>
      </c>
      <c r="AQ88">
        <v>0</v>
      </c>
      <c r="AS88" s="39" t="s">
        <v>39414</v>
      </c>
      <c r="AT88">
        <v>0</v>
      </c>
      <c r="AV88" s="39" t="s">
        <v>38641</v>
      </c>
      <c r="AW88">
        <v>0</v>
      </c>
      <c r="AY88" s="39" t="s">
        <v>39225</v>
      </c>
      <c r="AZ88">
        <v>0</v>
      </c>
      <c r="BB88" s="39" t="s">
        <v>39537</v>
      </c>
      <c r="BC88">
        <v>0</v>
      </c>
      <c r="BE88" s="39" t="s">
        <v>39538</v>
      </c>
      <c r="BF88">
        <v>0</v>
      </c>
      <c r="BH88" s="39" t="s">
        <v>39539</v>
      </c>
      <c r="BI88">
        <v>0</v>
      </c>
      <c r="BK88" s="39" t="s">
        <v>39540</v>
      </c>
      <c r="BL88">
        <v>0</v>
      </c>
    </row>
    <row r="89" spans="1:64" x14ac:dyDescent="0.3">
      <c r="A89">
        <v>88</v>
      </c>
      <c r="B89" s="1">
        <v>45875.404780092591</v>
      </c>
      <c r="C89" s="1">
        <v>45875.412731481483</v>
      </c>
      <c r="D89" s="39" t="s">
        <v>772</v>
      </c>
      <c r="E89" s="39" t="s">
        <v>773</v>
      </c>
      <c r="I89" s="39" t="s">
        <v>773</v>
      </c>
      <c r="J89">
        <v>0</v>
      </c>
      <c r="L89">
        <v>10</v>
      </c>
      <c r="M89">
        <v>0</v>
      </c>
      <c r="O89">
        <v>5</v>
      </c>
      <c r="P89">
        <v>0</v>
      </c>
      <c r="R89" s="39" t="s">
        <v>38939</v>
      </c>
      <c r="S89">
        <v>0</v>
      </c>
      <c r="U89" s="39" t="s">
        <v>38940</v>
      </c>
      <c r="V89">
        <v>0</v>
      </c>
      <c r="X89" s="39" t="s">
        <v>35628</v>
      </c>
      <c r="Y89">
        <v>0</v>
      </c>
      <c r="AA89" s="39" t="s">
        <v>35605</v>
      </c>
      <c r="AB89">
        <v>0</v>
      </c>
      <c r="AD89" s="39" t="s">
        <v>38640</v>
      </c>
      <c r="AE89">
        <v>0</v>
      </c>
      <c r="AG89" s="39" t="s">
        <v>39481</v>
      </c>
      <c r="AH89">
        <v>0</v>
      </c>
      <c r="AJ89" s="39" t="s">
        <v>39541</v>
      </c>
      <c r="AK89">
        <v>0</v>
      </c>
      <c r="AM89" s="39" t="s">
        <v>39482</v>
      </c>
      <c r="AN89">
        <v>0</v>
      </c>
      <c r="AP89" s="39" t="s">
        <v>37571</v>
      </c>
      <c r="AQ89">
        <v>0</v>
      </c>
      <c r="AS89" s="39" t="s">
        <v>39414</v>
      </c>
      <c r="AT89">
        <v>0</v>
      </c>
      <c r="AV89" s="39" t="s">
        <v>38641</v>
      </c>
      <c r="AW89">
        <v>0</v>
      </c>
      <c r="AY89" s="39" t="s">
        <v>39225</v>
      </c>
      <c r="AZ89">
        <v>0</v>
      </c>
      <c r="BB89" s="39" t="s">
        <v>39542</v>
      </c>
      <c r="BC89">
        <v>0</v>
      </c>
      <c r="BE89" s="39" t="s">
        <v>39543</v>
      </c>
      <c r="BF89">
        <v>0</v>
      </c>
      <c r="BH89" s="39" t="s">
        <v>39544</v>
      </c>
      <c r="BI89">
        <v>0</v>
      </c>
      <c r="BK89" s="39" t="s">
        <v>39545</v>
      </c>
      <c r="BL89">
        <v>0</v>
      </c>
    </row>
    <row r="90" spans="1:64" x14ac:dyDescent="0.3">
      <c r="A90">
        <v>89</v>
      </c>
      <c r="B90" s="1">
        <v>45875.414085648146</v>
      </c>
      <c r="C90" s="1">
        <v>45875.418055555558</v>
      </c>
      <c r="D90" s="39" t="s">
        <v>734</v>
      </c>
      <c r="E90" s="39" t="s">
        <v>735</v>
      </c>
      <c r="I90" s="39" t="s">
        <v>735</v>
      </c>
      <c r="J90">
        <v>0</v>
      </c>
      <c r="L90">
        <v>10</v>
      </c>
      <c r="M90">
        <v>0</v>
      </c>
      <c r="O90">
        <v>39</v>
      </c>
      <c r="P90">
        <v>0</v>
      </c>
      <c r="R90" s="39" t="s">
        <v>39546</v>
      </c>
      <c r="S90">
        <v>0</v>
      </c>
      <c r="U90" s="39" t="s">
        <v>39547</v>
      </c>
      <c r="V90">
        <v>0</v>
      </c>
      <c r="X90" s="39" t="s">
        <v>39548</v>
      </c>
      <c r="Y90">
        <v>0</v>
      </c>
      <c r="AA90" s="39" t="s">
        <v>39549</v>
      </c>
      <c r="AB90">
        <v>0</v>
      </c>
      <c r="AD90" s="39" t="s">
        <v>38712</v>
      </c>
      <c r="AE90">
        <v>0</v>
      </c>
      <c r="AG90" s="39" t="s">
        <v>39550</v>
      </c>
      <c r="AH90">
        <v>0</v>
      </c>
      <c r="AJ90" s="39" t="s">
        <v>39551</v>
      </c>
      <c r="AK90">
        <v>0</v>
      </c>
      <c r="AM90" s="39" t="s">
        <v>39552</v>
      </c>
      <c r="AN90">
        <v>0</v>
      </c>
      <c r="AP90" s="39" t="s">
        <v>39553</v>
      </c>
      <c r="AQ90">
        <v>0</v>
      </c>
      <c r="AS90" s="39" t="s">
        <v>39554</v>
      </c>
      <c r="AT90">
        <v>0</v>
      </c>
      <c r="AV90" s="39" t="s">
        <v>39514</v>
      </c>
      <c r="AW90">
        <v>0</v>
      </c>
      <c r="AY90" s="39" t="s">
        <v>39555</v>
      </c>
      <c r="AZ90">
        <v>0</v>
      </c>
      <c r="BB90" s="39" t="s">
        <v>39556</v>
      </c>
      <c r="BC90">
        <v>0</v>
      </c>
      <c r="BE90" s="39" t="s">
        <v>39557</v>
      </c>
      <c r="BF90">
        <v>0</v>
      </c>
      <c r="BH90" s="39" t="s">
        <v>39558</v>
      </c>
      <c r="BI90">
        <v>0</v>
      </c>
      <c r="BK90" s="39" t="s">
        <v>39559</v>
      </c>
      <c r="BL90">
        <v>0</v>
      </c>
    </row>
    <row r="91" spans="1:64" x14ac:dyDescent="0.3">
      <c r="A91">
        <v>90</v>
      </c>
      <c r="B91" s="1">
        <v>45875.883310185185</v>
      </c>
      <c r="C91" s="1">
        <v>45875.893888888888</v>
      </c>
      <c r="D91" s="39" t="s">
        <v>1119</v>
      </c>
      <c r="E91" s="39" t="s">
        <v>1120</v>
      </c>
      <c r="I91" s="39" t="s">
        <v>1120</v>
      </c>
      <c r="J91">
        <v>0</v>
      </c>
      <c r="L91">
        <v>1</v>
      </c>
      <c r="M91">
        <v>0</v>
      </c>
      <c r="O91">
        <v>16</v>
      </c>
      <c r="P91">
        <v>0</v>
      </c>
      <c r="R91" s="39" t="s">
        <v>39560</v>
      </c>
      <c r="S91">
        <v>0</v>
      </c>
      <c r="U91" s="39" t="s">
        <v>39561</v>
      </c>
      <c r="V91">
        <v>0</v>
      </c>
      <c r="X91" s="39" t="s">
        <v>39562</v>
      </c>
      <c r="Y91">
        <v>0</v>
      </c>
      <c r="AA91" s="39" t="s">
        <v>39563</v>
      </c>
      <c r="AB91">
        <v>0</v>
      </c>
      <c r="AD91" s="39" t="s">
        <v>38724</v>
      </c>
      <c r="AE91">
        <v>0</v>
      </c>
      <c r="AG91" s="39" t="s">
        <v>39230</v>
      </c>
      <c r="AH91">
        <v>0</v>
      </c>
      <c r="AJ91" s="39" t="s">
        <v>39510</v>
      </c>
      <c r="AK91">
        <v>0</v>
      </c>
      <c r="AM91" s="39" t="s">
        <v>21157</v>
      </c>
      <c r="AN91">
        <v>0</v>
      </c>
      <c r="AP91" s="39" t="s">
        <v>39564</v>
      </c>
      <c r="AQ91">
        <v>0</v>
      </c>
      <c r="AS91" s="39" t="s">
        <v>39565</v>
      </c>
      <c r="AT91">
        <v>0</v>
      </c>
      <c r="AV91" s="39" t="s">
        <v>39566</v>
      </c>
      <c r="AW91">
        <v>0</v>
      </c>
      <c r="AY91" s="39" t="s">
        <v>36074</v>
      </c>
      <c r="AZ91">
        <v>0</v>
      </c>
      <c r="BB91" s="39" t="s">
        <v>39567</v>
      </c>
      <c r="BC91">
        <v>0</v>
      </c>
      <c r="BE91" s="39" t="s">
        <v>39568</v>
      </c>
      <c r="BF91">
        <v>0</v>
      </c>
      <c r="BH91" s="39" t="s">
        <v>39569</v>
      </c>
      <c r="BI91">
        <v>0</v>
      </c>
      <c r="BK91" s="39" t="s">
        <v>39570</v>
      </c>
      <c r="BL91">
        <v>0</v>
      </c>
    </row>
    <row r="92" spans="1:64" x14ac:dyDescent="0.3">
      <c r="A92">
        <v>91</v>
      </c>
      <c r="B92" s="1">
        <v>45876.49827546296</v>
      </c>
      <c r="C92" s="1">
        <v>45876.505671296298</v>
      </c>
      <c r="D92" s="39" t="s">
        <v>1242</v>
      </c>
      <c r="E92" s="39" t="s">
        <v>1243</v>
      </c>
      <c r="I92" s="39" t="s">
        <v>1244</v>
      </c>
      <c r="J92">
        <v>0</v>
      </c>
      <c r="L92">
        <v>1</v>
      </c>
      <c r="M92">
        <v>0</v>
      </c>
      <c r="O92">
        <v>11</v>
      </c>
      <c r="P92">
        <v>0</v>
      </c>
      <c r="R92" s="39" t="s">
        <v>39571</v>
      </c>
      <c r="S92">
        <v>0</v>
      </c>
      <c r="U92" s="39" t="s">
        <v>39572</v>
      </c>
      <c r="V92">
        <v>0</v>
      </c>
      <c r="X92" s="39" t="s">
        <v>39146</v>
      </c>
      <c r="Y92">
        <v>0</v>
      </c>
      <c r="AA92" s="39" t="s">
        <v>39467</v>
      </c>
      <c r="AB92">
        <v>0</v>
      </c>
      <c r="AD92" s="39" t="s">
        <v>39573</v>
      </c>
      <c r="AE92">
        <v>0</v>
      </c>
      <c r="AG92" s="39" t="s">
        <v>39574</v>
      </c>
      <c r="AH92">
        <v>0</v>
      </c>
      <c r="AJ92" s="39" t="s">
        <v>39575</v>
      </c>
      <c r="AK92">
        <v>0</v>
      </c>
      <c r="AM92" s="39" t="s">
        <v>39576</v>
      </c>
      <c r="AN92">
        <v>0</v>
      </c>
      <c r="AP92" s="39" t="s">
        <v>39577</v>
      </c>
      <c r="AQ92">
        <v>0</v>
      </c>
      <c r="AS92" s="39" t="s">
        <v>39578</v>
      </c>
      <c r="AT92">
        <v>0</v>
      </c>
      <c r="AV92" s="39" t="s">
        <v>39579</v>
      </c>
      <c r="AW92">
        <v>0</v>
      </c>
      <c r="AY92" s="39" t="s">
        <v>39580</v>
      </c>
      <c r="AZ92">
        <v>0</v>
      </c>
      <c r="BB92" s="39" t="s">
        <v>39581</v>
      </c>
      <c r="BC92">
        <v>0</v>
      </c>
      <c r="BE92" s="39" t="s">
        <v>39582</v>
      </c>
      <c r="BF92">
        <v>0</v>
      </c>
      <c r="BH92" s="39" t="s">
        <v>39583</v>
      </c>
      <c r="BI92">
        <v>0</v>
      </c>
      <c r="BK92" s="39" t="s">
        <v>39584</v>
      </c>
      <c r="BL92">
        <v>0</v>
      </c>
    </row>
    <row r="93" spans="1:64" x14ac:dyDescent="0.3">
      <c r="A93">
        <v>92</v>
      </c>
      <c r="B93" s="1">
        <v>45876.506168981483</v>
      </c>
      <c r="C93" s="1">
        <v>45876.51321759259</v>
      </c>
      <c r="D93" s="39" t="s">
        <v>1253</v>
      </c>
      <c r="E93" s="39" t="s">
        <v>1254</v>
      </c>
      <c r="I93" s="39" t="s">
        <v>1254</v>
      </c>
      <c r="J93">
        <v>0</v>
      </c>
      <c r="L93">
        <v>1</v>
      </c>
      <c r="M93">
        <v>0</v>
      </c>
      <c r="O93">
        <v>7</v>
      </c>
      <c r="P93">
        <v>0</v>
      </c>
      <c r="R93" s="39" t="s">
        <v>39585</v>
      </c>
      <c r="S93">
        <v>0</v>
      </c>
      <c r="U93" s="39" t="s">
        <v>39586</v>
      </c>
      <c r="V93">
        <v>0</v>
      </c>
      <c r="X93" s="39" t="s">
        <v>39587</v>
      </c>
      <c r="Y93">
        <v>0</v>
      </c>
      <c r="AA93" s="39" t="s">
        <v>39467</v>
      </c>
      <c r="AB93">
        <v>0</v>
      </c>
      <c r="AD93" s="39" t="s">
        <v>39573</v>
      </c>
      <c r="AE93">
        <v>0</v>
      </c>
      <c r="AG93" s="39" t="s">
        <v>39574</v>
      </c>
      <c r="AH93">
        <v>0</v>
      </c>
      <c r="AJ93" s="39" t="s">
        <v>39588</v>
      </c>
      <c r="AK93">
        <v>0</v>
      </c>
      <c r="AM93" s="39" t="s">
        <v>39589</v>
      </c>
      <c r="AN93">
        <v>0</v>
      </c>
      <c r="AP93" s="39" t="s">
        <v>39577</v>
      </c>
      <c r="AQ93">
        <v>0</v>
      </c>
      <c r="AS93" s="39" t="s">
        <v>39590</v>
      </c>
      <c r="AT93">
        <v>0</v>
      </c>
      <c r="AV93" s="39" t="s">
        <v>39579</v>
      </c>
      <c r="AW93">
        <v>0</v>
      </c>
      <c r="AY93" s="39" t="s">
        <v>39591</v>
      </c>
      <c r="AZ93">
        <v>0</v>
      </c>
      <c r="BB93" s="39" t="s">
        <v>39592</v>
      </c>
      <c r="BC93">
        <v>0</v>
      </c>
      <c r="BE93" s="39" t="s">
        <v>39593</v>
      </c>
      <c r="BF93">
        <v>0</v>
      </c>
      <c r="BH93" s="39" t="s">
        <v>39594</v>
      </c>
      <c r="BI93">
        <v>0</v>
      </c>
      <c r="BK93" s="39" t="s">
        <v>39595</v>
      </c>
      <c r="BL93">
        <v>0</v>
      </c>
    </row>
    <row r="94" spans="1:64" x14ac:dyDescent="0.3">
      <c r="A94">
        <v>93</v>
      </c>
      <c r="B94" s="1">
        <v>45876.625555555554</v>
      </c>
      <c r="C94" s="1">
        <v>45876.636041666665</v>
      </c>
      <c r="D94" s="39" t="s">
        <v>1548</v>
      </c>
      <c r="E94" s="39" t="s">
        <v>1549</v>
      </c>
      <c r="I94" s="39" t="s">
        <v>1549</v>
      </c>
      <c r="J94">
        <v>0</v>
      </c>
      <c r="L94">
        <v>13</v>
      </c>
      <c r="M94">
        <v>0</v>
      </c>
      <c r="O94">
        <v>1</v>
      </c>
      <c r="P94">
        <v>0</v>
      </c>
      <c r="R94" s="39" t="s">
        <v>38990</v>
      </c>
      <c r="S94">
        <v>0</v>
      </c>
      <c r="U94" s="39" t="s">
        <v>39596</v>
      </c>
      <c r="V94">
        <v>0</v>
      </c>
      <c r="X94" s="39" t="s">
        <v>38712</v>
      </c>
      <c r="Y94">
        <v>0</v>
      </c>
      <c r="AA94" s="39" t="s">
        <v>39597</v>
      </c>
      <c r="AB94">
        <v>0</v>
      </c>
      <c r="AD94" s="39" t="s">
        <v>39146</v>
      </c>
      <c r="AE94">
        <v>0</v>
      </c>
      <c r="AG94" s="39" t="s">
        <v>36032</v>
      </c>
      <c r="AH94">
        <v>0</v>
      </c>
      <c r="AJ94" s="39" t="s">
        <v>38713</v>
      </c>
      <c r="AK94">
        <v>0</v>
      </c>
      <c r="AM94" s="39" t="s">
        <v>21157</v>
      </c>
      <c r="AN94">
        <v>0</v>
      </c>
      <c r="AP94" s="39" t="s">
        <v>39598</v>
      </c>
      <c r="AQ94">
        <v>0</v>
      </c>
      <c r="AS94" s="39" t="s">
        <v>314</v>
      </c>
      <c r="AT94">
        <v>0</v>
      </c>
      <c r="AV94" s="39" t="s">
        <v>39599</v>
      </c>
      <c r="AW94">
        <v>0</v>
      </c>
      <c r="AY94" s="39" t="s">
        <v>36074</v>
      </c>
      <c r="AZ94">
        <v>0</v>
      </c>
      <c r="BB94" s="39" t="s">
        <v>39600</v>
      </c>
      <c r="BC94">
        <v>0</v>
      </c>
      <c r="BE94" s="39" t="s">
        <v>39601</v>
      </c>
      <c r="BF94">
        <v>0</v>
      </c>
      <c r="BH94" s="39" t="s">
        <v>39602</v>
      </c>
      <c r="BI94">
        <v>0</v>
      </c>
      <c r="BK94" s="39" t="s">
        <v>39603</v>
      </c>
      <c r="BL94">
        <v>0</v>
      </c>
    </row>
    <row r="95" spans="1:64" x14ac:dyDescent="0.3">
      <c r="A95">
        <v>94</v>
      </c>
      <c r="B95" s="1">
        <v>45876.637754629628</v>
      </c>
      <c r="C95" s="1">
        <v>45876.642824074072</v>
      </c>
      <c r="D95" s="39" t="s">
        <v>1506</v>
      </c>
      <c r="E95" s="39" t="s">
        <v>1507</v>
      </c>
      <c r="I95" s="39" t="s">
        <v>1507</v>
      </c>
      <c r="J95">
        <v>0</v>
      </c>
      <c r="L95">
        <v>13</v>
      </c>
      <c r="M95">
        <v>0</v>
      </c>
      <c r="O95">
        <v>29</v>
      </c>
      <c r="P95">
        <v>0</v>
      </c>
      <c r="R95" s="39" t="s">
        <v>39014</v>
      </c>
      <c r="S95">
        <v>0</v>
      </c>
      <c r="U95" s="39" t="s">
        <v>39596</v>
      </c>
      <c r="V95">
        <v>0</v>
      </c>
      <c r="X95" s="39" t="s">
        <v>35628</v>
      </c>
      <c r="Y95">
        <v>0</v>
      </c>
      <c r="AA95" s="39" t="s">
        <v>39604</v>
      </c>
      <c r="AB95">
        <v>0</v>
      </c>
      <c r="AD95" s="39" t="s">
        <v>38640</v>
      </c>
      <c r="AE95">
        <v>0</v>
      </c>
      <c r="AG95" s="39" t="s">
        <v>39605</v>
      </c>
      <c r="AH95">
        <v>0</v>
      </c>
      <c r="AJ95" s="39" t="s">
        <v>39606</v>
      </c>
      <c r="AK95">
        <v>0</v>
      </c>
      <c r="AM95" s="39" t="s">
        <v>39607</v>
      </c>
      <c r="AN95">
        <v>0</v>
      </c>
      <c r="AP95" s="39" t="s">
        <v>39608</v>
      </c>
      <c r="AQ95">
        <v>0</v>
      </c>
      <c r="AS95" s="39" t="s">
        <v>39609</v>
      </c>
      <c r="AT95">
        <v>0</v>
      </c>
      <c r="AV95" s="39" t="s">
        <v>38984</v>
      </c>
      <c r="AW95">
        <v>0</v>
      </c>
      <c r="AY95" s="39" t="s">
        <v>39610</v>
      </c>
      <c r="AZ95">
        <v>0</v>
      </c>
      <c r="BB95" s="39" t="s">
        <v>39611</v>
      </c>
      <c r="BC95">
        <v>0</v>
      </c>
      <c r="BE95" s="39" t="s">
        <v>39612</v>
      </c>
      <c r="BF95">
        <v>0</v>
      </c>
      <c r="BH95" s="39" t="s">
        <v>39613</v>
      </c>
      <c r="BI95">
        <v>0</v>
      </c>
      <c r="BK95" s="39" t="s">
        <v>39614</v>
      </c>
      <c r="BL95">
        <v>0</v>
      </c>
    </row>
    <row r="96" spans="1:64" x14ac:dyDescent="0.3">
      <c r="A96">
        <v>95</v>
      </c>
      <c r="B96" s="1">
        <v>45876.638298611113</v>
      </c>
      <c r="C96" s="1">
        <v>45876.64471064815</v>
      </c>
      <c r="D96" s="39" t="s">
        <v>1670</v>
      </c>
      <c r="E96" s="39" t="s">
        <v>1671</v>
      </c>
      <c r="I96" s="39" t="s">
        <v>1671</v>
      </c>
      <c r="J96">
        <v>0</v>
      </c>
      <c r="L96">
        <v>13</v>
      </c>
      <c r="M96">
        <v>0</v>
      </c>
      <c r="O96">
        <v>40</v>
      </c>
      <c r="P96">
        <v>0</v>
      </c>
      <c r="R96" s="39" t="s">
        <v>38939</v>
      </c>
      <c r="S96">
        <v>0</v>
      </c>
      <c r="U96" s="39" t="s">
        <v>39615</v>
      </c>
      <c r="V96">
        <v>0</v>
      </c>
      <c r="X96" s="39" t="s">
        <v>35628</v>
      </c>
      <c r="Y96">
        <v>0</v>
      </c>
      <c r="AA96" s="39" t="s">
        <v>39616</v>
      </c>
      <c r="AB96">
        <v>0</v>
      </c>
      <c r="AD96" s="39" t="s">
        <v>39617</v>
      </c>
      <c r="AE96">
        <v>0</v>
      </c>
      <c r="AG96" s="39" t="s">
        <v>39618</v>
      </c>
      <c r="AH96">
        <v>0</v>
      </c>
      <c r="AJ96" s="39" t="s">
        <v>35880</v>
      </c>
      <c r="AK96">
        <v>0</v>
      </c>
      <c r="AM96" s="39" t="s">
        <v>35872</v>
      </c>
      <c r="AN96">
        <v>0</v>
      </c>
      <c r="AP96" s="39" t="s">
        <v>39619</v>
      </c>
      <c r="AQ96">
        <v>0</v>
      </c>
      <c r="AS96" s="39" t="s">
        <v>39620</v>
      </c>
      <c r="AT96">
        <v>0</v>
      </c>
      <c r="AV96" s="39" t="s">
        <v>38403</v>
      </c>
      <c r="AW96">
        <v>0</v>
      </c>
      <c r="AY96" s="39" t="s">
        <v>39621</v>
      </c>
      <c r="AZ96">
        <v>0</v>
      </c>
      <c r="BB96" s="39" t="s">
        <v>39622</v>
      </c>
      <c r="BC96">
        <v>0</v>
      </c>
      <c r="BE96" s="39" t="s">
        <v>39623</v>
      </c>
      <c r="BF96">
        <v>0</v>
      </c>
      <c r="BH96" s="39" t="s">
        <v>38951</v>
      </c>
      <c r="BI96">
        <v>0</v>
      </c>
      <c r="BK96" s="39" t="s">
        <v>39624</v>
      </c>
      <c r="BL96">
        <v>0</v>
      </c>
    </row>
    <row r="97" spans="1:64" x14ac:dyDescent="0.3">
      <c r="A97">
        <v>96</v>
      </c>
      <c r="B97" s="1">
        <v>45876.638807870368</v>
      </c>
      <c r="C97" s="1">
        <v>45876.645532407405</v>
      </c>
      <c r="D97" s="39" t="s">
        <v>1525</v>
      </c>
      <c r="E97" s="39" t="s">
        <v>1526</v>
      </c>
      <c r="I97" s="39" t="s">
        <v>1526</v>
      </c>
      <c r="J97">
        <v>0</v>
      </c>
      <c r="L97">
        <v>13</v>
      </c>
      <c r="M97">
        <v>0</v>
      </c>
      <c r="O97">
        <v>11</v>
      </c>
      <c r="P97">
        <v>0</v>
      </c>
      <c r="R97" s="39" t="s">
        <v>39625</v>
      </c>
      <c r="S97">
        <v>0</v>
      </c>
      <c r="U97" s="39" t="s">
        <v>39626</v>
      </c>
      <c r="V97">
        <v>0</v>
      </c>
      <c r="X97" s="39" t="s">
        <v>38640</v>
      </c>
      <c r="Y97">
        <v>0</v>
      </c>
      <c r="AA97" s="39" t="s">
        <v>39627</v>
      </c>
      <c r="AB97">
        <v>0</v>
      </c>
      <c r="AD97" s="39" t="s">
        <v>39628</v>
      </c>
      <c r="AE97">
        <v>0</v>
      </c>
      <c r="AG97" s="39" t="s">
        <v>39629</v>
      </c>
      <c r="AH97">
        <v>0</v>
      </c>
      <c r="AJ97" s="39" t="s">
        <v>39630</v>
      </c>
      <c r="AK97">
        <v>0</v>
      </c>
      <c r="AM97" s="39" t="s">
        <v>39631</v>
      </c>
      <c r="AN97">
        <v>0</v>
      </c>
      <c r="AP97" s="39" t="s">
        <v>39632</v>
      </c>
      <c r="AQ97">
        <v>0</v>
      </c>
      <c r="AS97" s="39" t="s">
        <v>39633</v>
      </c>
      <c r="AT97">
        <v>0</v>
      </c>
      <c r="AV97" s="39" t="s">
        <v>39634</v>
      </c>
      <c r="AW97">
        <v>0</v>
      </c>
      <c r="AY97" s="39" t="s">
        <v>39635</v>
      </c>
      <c r="AZ97">
        <v>0</v>
      </c>
      <c r="BB97" s="39" t="s">
        <v>39636</v>
      </c>
      <c r="BC97">
        <v>0</v>
      </c>
      <c r="BE97" s="39" t="s">
        <v>39637</v>
      </c>
      <c r="BF97">
        <v>0</v>
      </c>
      <c r="BH97" s="39" t="s">
        <v>39638</v>
      </c>
      <c r="BI97">
        <v>0</v>
      </c>
      <c r="BK97" s="39" t="s">
        <v>39639</v>
      </c>
      <c r="BL97">
        <v>0</v>
      </c>
    </row>
    <row r="98" spans="1:64" x14ac:dyDescent="0.3">
      <c r="A98">
        <v>97</v>
      </c>
      <c r="B98" s="1">
        <v>45876.637592592589</v>
      </c>
      <c r="C98" s="1">
        <v>45876.646631944444</v>
      </c>
      <c r="D98" s="39" t="s">
        <v>1735</v>
      </c>
      <c r="E98" s="39" t="s">
        <v>1736</v>
      </c>
      <c r="I98" s="39" t="s">
        <v>1736</v>
      </c>
      <c r="J98">
        <v>0</v>
      </c>
      <c r="L98">
        <v>13</v>
      </c>
      <c r="M98">
        <v>0</v>
      </c>
      <c r="O98">
        <v>8</v>
      </c>
      <c r="P98">
        <v>0</v>
      </c>
      <c r="R98" s="39" t="s">
        <v>38939</v>
      </c>
      <c r="S98">
        <v>0</v>
      </c>
      <c r="U98" s="39" t="s">
        <v>39596</v>
      </c>
      <c r="V98">
        <v>0</v>
      </c>
      <c r="X98" s="39" t="s">
        <v>35628</v>
      </c>
      <c r="Y98">
        <v>0</v>
      </c>
      <c r="AA98" s="39" t="s">
        <v>39640</v>
      </c>
      <c r="AB98">
        <v>0</v>
      </c>
      <c r="AD98" s="39" t="s">
        <v>38640</v>
      </c>
      <c r="AE98">
        <v>0</v>
      </c>
      <c r="AG98" s="39" t="s">
        <v>39641</v>
      </c>
      <c r="AH98">
        <v>0</v>
      </c>
      <c r="AJ98" s="39" t="s">
        <v>35872</v>
      </c>
      <c r="AK98">
        <v>0</v>
      </c>
      <c r="AM98" s="39" t="s">
        <v>37081</v>
      </c>
      <c r="AN98">
        <v>0</v>
      </c>
      <c r="AP98" s="39" t="s">
        <v>39642</v>
      </c>
      <c r="AQ98">
        <v>0</v>
      </c>
      <c r="AS98" s="39" t="s">
        <v>39643</v>
      </c>
      <c r="AT98">
        <v>0</v>
      </c>
      <c r="AV98" s="39" t="s">
        <v>38834</v>
      </c>
      <c r="AW98">
        <v>0</v>
      </c>
      <c r="AY98" s="39" t="s">
        <v>39644</v>
      </c>
      <c r="AZ98">
        <v>0</v>
      </c>
      <c r="BB98" s="39" t="s">
        <v>39318</v>
      </c>
      <c r="BC98">
        <v>0</v>
      </c>
      <c r="BE98" s="39" t="s">
        <v>39645</v>
      </c>
      <c r="BF98">
        <v>0</v>
      </c>
      <c r="BH98" s="39" t="s">
        <v>38951</v>
      </c>
      <c r="BI98">
        <v>0</v>
      </c>
      <c r="BK98" s="39" t="s">
        <v>39646</v>
      </c>
      <c r="BL98">
        <v>0</v>
      </c>
    </row>
    <row r="99" spans="1:64" x14ac:dyDescent="0.3">
      <c r="A99">
        <v>98</v>
      </c>
      <c r="B99" s="1">
        <v>45876.63758101852</v>
      </c>
      <c r="C99" s="1">
        <v>45876.646863425929</v>
      </c>
      <c r="D99" s="39" t="s">
        <v>1768</v>
      </c>
      <c r="E99" s="39" t="s">
        <v>1769</v>
      </c>
      <c r="I99" s="39" t="s">
        <v>1769</v>
      </c>
      <c r="J99">
        <v>0</v>
      </c>
      <c r="L99">
        <v>13</v>
      </c>
      <c r="M99">
        <v>0</v>
      </c>
      <c r="O99">
        <v>16</v>
      </c>
      <c r="P99">
        <v>0</v>
      </c>
      <c r="R99" s="39" t="s">
        <v>39647</v>
      </c>
      <c r="S99">
        <v>0</v>
      </c>
      <c r="U99" s="39" t="s">
        <v>39648</v>
      </c>
      <c r="V99">
        <v>0</v>
      </c>
      <c r="X99" s="39" t="s">
        <v>35628</v>
      </c>
      <c r="Y99">
        <v>0</v>
      </c>
      <c r="AA99" s="39" t="s">
        <v>39649</v>
      </c>
      <c r="AB99">
        <v>0</v>
      </c>
      <c r="AD99" s="39" t="s">
        <v>39378</v>
      </c>
      <c r="AE99">
        <v>0</v>
      </c>
      <c r="AG99" s="39" t="s">
        <v>39650</v>
      </c>
      <c r="AH99">
        <v>0</v>
      </c>
      <c r="AJ99" s="39" t="s">
        <v>35872</v>
      </c>
      <c r="AK99">
        <v>0</v>
      </c>
      <c r="AM99" s="39" t="s">
        <v>20593</v>
      </c>
      <c r="AN99">
        <v>0</v>
      </c>
      <c r="AP99" s="39" t="s">
        <v>39651</v>
      </c>
      <c r="AQ99">
        <v>0</v>
      </c>
      <c r="AS99" s="39" t="s">
        <v>39652</v>
      </c>
      <c r="AT99">
        <v>0</v>
      </c>
      <c r="AV99" s="39" t="s">
        <v>38641</v>
      </c>
      <c r="AW99">
        <v>0</v>
      </c>
      <c r="AY99" s="39" t="s">
        <v>39653</v>
      </c>
      <c r="AZ99">
        <v>0</v>
      </c>
      <c r="BB99" s="39" t="s">
        <v>39318</v>
      </c>
      <c r="BC99">
        <v>0</v>
      </c>
      <c r="BE99" s="39" t="s">
        <v>39645</v>
      </c>
      <c r="BF99">
        <v>0</v>
      </c>
      <c r="BH99" s="39" t="s">
        <v>39654</v>
      </c>
      <c r="BI99">
        <v>0</v>
      </c>
      <c r="BK99" s="39" t="s">
        <v>39655</v>
      </c>
      <c r="BL99">
        <v>0</v>
      </c>
    </row>
    <row r="100" spans="1:64" x14ac:dyDescent="0.3">
      <c r="A100">
        <v>99</v>
      </c>
      <c r="B100" s="1">
        <v>45876.637824074074</v>
      </c>
      <c r="C100" s="1">
        <v>45876.647233796299</v>
      </c>
      <c r="D100" s="39" t="s">
        <v>1791</v>
      </c>
      <c r="E100" s="39" t="s">
        <v>1792</v>
      </c>
      <c r="I100" s="39" t="s">
        <v>1792</v>
      </c>
      <c r="J100">
        <v>0</v>
      </c>
      <c r="L100">
        <v>13</v>
      </c>
      <c r="M100">
        <v>0</v>
      </c>
      <c r="O100">
        <v>31</v>
      </c>
      <c r="P100">
        <v>0</v>
      </c>
      <c r="R100" s="39" t="s">
        <v>39656</v>
      </c>
      <c r="S100">
        <v>0</v>
      </c>
      <c r="U100" s="39" t="s">
        <v>39657</v>
      </c>
      <c r="V100">
        <v>0</v>
      </c>
      <c r="X100" s="39" t="s">
        <v>39658</v>
      </c>
      <c r="Y100">
        <v>0</v>
      </c>
      <c r="AA100" s="39" t="s">
        <v>39659</v>
      </c>
      <c r="AB100">
        <v>0</v>
      </c>
      <c r="AD100" s="39" t="s">
        <v>39660</v>
      </c>
      <c r="AE100">
        <v>0</v>
      </c>
      <c r="AG100" s="39" t="s">
        <v>35605</v>
      </c>
      <c r="AH100">
        <v>0</v>
      </c>
      <c r="AJ100" s="39" t="s">
        <v>39661</v>
      </c>
      <c r="AK100">
        <v>0</v>
      </c>
      <c r="AM100" s="39" t="s">
        <v>39661</v>
      </c>
      <c r="AN100">
        <v>0</v>
      </c>
      <c r="AP100" s="39" t="s">
        <v>39662</v>
      </c>
      <c r="AQ100">
        <v>0</v>
      </c>
      <c r="AS100" s="39" t="s">
        <v>39663</v>
      </c>
      <c r="AT100">
        <v>0</v>
      </c>
      <c r="AV100" s="39" t="s">
        <v>39664</v>
      </c>
      <c r="AW100">
        <v>0</v>
      </c>
      <c r="AY100" s="39" t="s">
        <v>39664</v>
      </c>
      <c r="AZ100">
        <v>0</v>
      </c>
      <c r="BB100" s="39" t="s">
        <v>39665</v>
      </c>
      <c r="BC100">
        <v>0</v>
      </c>
      <c r="BE100" s="39" t="s">
        <v>39666</v>
      </c>
      <c r="BF100">
        <v>0</v>
      </c>
      <c r="BH100" s="39" t="s">
        <v>39667</v>
      </c>
      <c r="BI100">
        <v>0</v>
      </c>
      <c r="BK100" s="39" t="s">
        <v>39668</v>
      </c>
      <c r="BL100">
        <v>0</v>
      </c>
    </row>
    <row r="101" spans="1:64" x14ac:dyDescent="0.3">
      <c r="A101">
        <v>100</v>
      </c>
      <c r="B101" s="1">
        <v>45876.639965277776</v>
      </c>
      <c r="C101" s="1">
        <v>45876.647569444445</v>
      </c>
      <c r="D101" s="39" t="s">
        <v>1883</v>
      </c>
      <c r="E101" s="39" t="s">
        <v>1884</v>
      </c>
      <c r="I101" s="39" t="s">
        <v>1884</v>
      </c>
      <c r="J101">
        <v>0</v>
      </c>
      <c r="L101">
        <v>13</v>
      </c>
      <c r="M101">
        <v>0</v>
      </c>
      <c r="O101">
        <v>39</v>
      </c>
      <c r="P101">
        <v>0</v>
      </c>
      <c r="R101" s="39" t="s">
        <v>39669</v>
      </c>
      <c r="S101">
        <v>0</v>
      </c>
      <c r="U101" s="39" t="s">
        <v>39179</v>
      </c>
      <c r="V101">
        <v>0</v>
      </c>
      <c r="X101" s="39" t="s">
        <v>35628</v>
      </c>
      <c r="Y101">
        <v>0</v>
      </c>
      <c r="AA101" s="39" t="s">
        <v>20593</v>
      </c>
      <c r="AB101">
        <v>0</v>
      </c>
      <c r="AD101" s="39" t="s">
        <v>39670</v>
      </c>
      <c r="AE101">
        <v>0</v>
      </c>
      <c r="AG101" s="39" t="s">
        <v>13324</v>
      </c>
      <c r="AH101">
        <v>0</v>
      </c>
      <c r="AJ101" s="39" t="s">
        <v>35872</v>
      </c>
      <c r="AK101">
        <v>0</v>
      </c>
      <c r="AM101" s="39" t="s">
        <v>20593</v>
      </c>
      <c r="AN101">
        <v>0</v>
      </c>
      <c r="AP101" s="39" t="s">
        <v>39020</v>
      </c>
      <c r="AQ101">
        <v>0</v>
      </c>
      <c r="AS101" s="39" t="s">
        <v>38942</v>
      </c>
      <c r="AT101">
        <v>0</v>
      </c>
      <c r="AV101" s="39" t="s">
        <v>38984</v>
      </c>
      <c r="AW101">
        <v>0</v>
      </c>
      <c r="AY101" s="39" t="s">
        <v>39671</v>
      </c>
      <c r="AZ101">
        <v>0</v>
      </c>
      <c r="BB101" s="39" t="s">
        <v>39672</v>
      </c>
      <c r="BC101">
        <v>0</v>
      </c>
      <c r="BE101" s="39" t="s">
        <v>39673</v>
      </c>
      <c r="BF101">
        <v>0</v>
      </c>
      <c r="BH101" s="39" t="s">
        <v>39674</v>
      </c>
      <c r="BI101">
        <v>0</v>
      </c>
      <c r="BK101" s="39" t="s">
        <v>39675</v>
      </c>
      <c r="BL101">
        <v>0</v>
      </c>
    </row>
    <row r="102" spans="1:64" x14ac:dyDescent="0.3">
      <c r="A102">
        <v>101</v>
      </c>
      <c r="B102" s="1">
        <v>45876.63789351852</v>
      </c>
      <c r="C102" s="1">
        <v>45876.647581018522</v>
      </c>
      <c r="D102" s="39" t="s">
        <v>1803</v>
      </c>
      <c r="E102" s="39" t="s">
        <v>1804</v>
      </c>
      <c r="I102" s="39" t="s">
        <v>1804</v>
      </c>
      <c r="L102">
        <v>13</v>
      </c>
      <c r="O102">
        <v>26</v>
      </c>
      <c r="R102" s="39" t="s">
        <v>39676</v>
      </c>
      <c r="U102" s="39" t="s">
        <v>39677</v>
      </c>
      <c r="X102" s="39" t="s">
        <v>35628</v>
      </c>
      <c r="AA102" s="39" t="s">
        <v>39678</v>
      </c>
      <c r="AD102" s="39" t="s">
        <v>38640</v>
      </c>
      <c r="AG102" s="39" t="s">
        <v>39679</v>
      </c>
      <c r="AJ102" s="39" t="s">
        <v>35872</v>
      </c>
      <c r="AM102" s="39" t="s">
        <v>37092</v>
      </c>
      <c r="AP102" s="39" t="s">
        <v>39680</v>
      </c>
      <c r="AS102" s="39" t="s">
        <v>39681</v>
      </c>
      <c r="AV102" s="39" t="s">
        <v>38984</v>
      </c>
      <c r="AY102" s="39" t="s">
        <v>39682</v>
      </c>
      <c r="BB102" s="39" t="s">
        <v>39683</v>
      </c>
      <c r="BE102" s="39" t="s">
        <v>39684</v>
      </c>
      <c r="BH102" s="39" t="s">
        <v>39685</v>
      </c>
      <c r="BK102" s="39" t="s">
        <v>39686</v>
      </c>
    </row>
    <row r="103" spans="1:64" x14ac:dyDescent="0.3">
      <c r="A103">
        <v>102</v>
      </c>
      <c r="B103" s="1">
        <v>45876.637407407405</v>
      </c>
      <c r="C103" s="1">
        <v>45876.648020833331</v>
      </c>
      <c r="D103" s="39" t="s">
        <v>1585</v>
      </c>
      <c r="E103" s="39" t="s">
        <v>1586</v>
      </c>
      <c r="I103" s="39" t="s">
        <v>1586</v>
      </c>
      <c r="L103">
        <v>13</v>
      </c>
      <c r="O103">
        <v>22</v>
      </c>
      <c r="R103" s="39" t="s">
        <v>39687</v>
      </c>
      <c r="U103" s="39" t="s">
        <v>39688</v>
      </c>
      <c r="X103" s="39" t="s">
        <v>35628</v>
      </c>
      <c r="AA103" s="39" t="s">
        <v>39689</v>
      </c>
      <c r="AD103" s="39" t="s">
        <v>39690</v>
      </c>
      <c r="AG103" s="39" t="s">
        <v>39691</v>
      </c>
      <c r="AJ103" s="39" t="s">
        <v>35880</v>
      </c>
      <c r="AM103" s="39" t="s">
        <v>39692</v>
      </c>
      <c r="AP103" s="39" t="s">
        <v>35879</v>
      </c>
      <c r="AS103" s="39" t="s">
        <v>39693</v>
      </c>
      <c r="AV103" s="39" t="s">
        <v>38403</v>
      </c>
      <c r="AY103" s="39" t="s">
        <v>39694</v>
      </c>
      <c r="BB103" s="39" t="s">
        <v>39695</v>
      </c>
      <c r="BE103" s="39" t="s">
        <v>39696</v>
      </c>
      <c r="BH103" s="39" t="s">
        <v>39697</v>
      </c>
      <c r="BK103" s="39" t="s">
        <v>39698</v>
      </c>
    </row>
    <row r="104" spans="1:64" x14ac:dyDescent="0.3">
      <c r="A104">
        <v>103</v>
      </c>
      <c r="B104" s="1">
        <v>45876.638344907406</v>
      </c>
      <c r="C104" s="1">
        <v>45876.648287037038</v>
      </c>
      <c r="D104" s="39" t="s">
        <v>1861</v>
      </c>
      <c r="E104" s="39" t="s">
        <v>1862</v>
      </c>
      <c r="I104" s="39" t="s">
        <v>7011</v>
      </c>
      <c r="L104">
        <v>13</v>
      </c>
      <c r="O104">
        <v>32</v>
      </c>
      <c r="R104" s="39" t="s">
        <v>38939</v>
      </c>
      <c r="U104" s="39" t="s">
        <v>39699</v>
      </c>
      <c r="X104" s="39" t="s">
        <v>39700</v>
      </c>
      <c r="AA104" s="39" t="s">
        <v>39701</v>
      </c>
      <c r="AD104" s="39" t="s">
        <v>38770</v>
      </c>
      <c r="AG104" s="39" t="s">
        <v>39509</v>
      </c>
      <c r="AJ104" s="39" t="s">
        <v>39702</v>
      </c>
      <c r="AM104" s="39" t="s">
        <v>39703</v>
      </c>
      <c r="AP104" s="39" t="s">
        <v>39704</v>
      </c>
      <c r="AS104" s="39" t="s">
        <v>39705</v>
      </c>
      <c r="AV104" s="39" t="s">
        <v>39514</v>
      </c>
      <c r="AY104" s="39" t="s">
        <v>39706</v>
      </c>
      <c r="BB104" s="39" t="s">
        <v>39367</v>
      </c>
      <c r="BE104" s="39" t="s">
        <v>39707</v>
      </c>
      <c r="BH104" s="39" t="s">
        <v>39708</v>
      </c>
      <c r="BK104" s="39" t="s">
        <v>39624</v>
      </c>
    </row>
    <row r="105" spans="1:64" x14ac:dyDescent="0.3">
      <c r="A105">
        <v>104</v>
      </c>
      <c r="B105" s="1">
        <v>45876.637743055559</v>
      </c>
      <c r="C105" s="1">
        <v>45876.648414351854</v>
      </c>
      <c r="D105" s="39" t="s">
        <v>16212</v>
      </c>
      <c r="E105" s="39" t="s">
        <v>16213</v>
      </c>
      <c r="I105" s="39" t="s">
        <v>21414</v>
      </c>
      <c r="L105">
        <v>13</v>
      </c>
      <c r="O105">
        <v>7</v>
      </c>
      <c r="R105" s="39" t="s">
        <v>39709</v>
      </c>
      <c r="U105" s="39" t="s">
        <v>39710</v>
      </c>
      <c r="X105" s="39" t="s">
        <v>39664</v>
      </c>
      <c r="AA105" s="39" t="s">
        <v>39664</v>
      </c>
      <c r="AD105" s="39" t="s">
        <v>38640</v>
      </c>
      <c r="AG105" s="39" t="s">
        <v>39711</v>
      </c>
      <c r="AJ105" s="39" t="s">
        <v>35872</v>
      </c>
      <c r="AM105" s="39" t="s">
        <v>39712</v>
      </c>
      <c r="AP105" s="39" t="s">
        <v>39713</v>
      </c>
      <c r="AS105" s="39" t="s">
        <v>39714</v>
      </c>
      <c r="AV105" s="39" t="s">
        <v>38984</v>
      </c>
      <c r="AY105" s="39" t="s">
        <v>39715</v>
      </c>
      <c r="BB105" s="39" t="s">
        <v>39716</v>
      </c>
      <c r="BE105" s="39" t="s">
        <v>39717</v>
      </c>
      <c r="BH105" s="39" t="s">
        <v>39718</v>
      </c>
      <c r="BK105" s="39" t="s">
        <v>39719</v>
      </c>
    </row>
    <row r="106" spans="1:64" x14ac:dyDescent="0.3">
      <c r="A106">
        <v>105</v>
      </c>
      <c r="B106" s="1">
        <v>45876.637962962966</v>
      </c>
      <c r="C106" s="1">
        <v>45876.648541666669</v>
      </c>
      <c r="D106" s="39" t="s">
        <v>1848</v>
      </c>
      <c r="E106" s="39" t="s">
        <v>1849</v>
      </c>
      <c r="I106" s="39" t="s">
        <v>1850</v>
      </c>
      <c r="L106">
        <v>13</v>
      </c>
      <c r="O106">
        <v>20</v>
      </c>
      <c r="R106" s="39" t="s">
        <v>39720</v>
      </c>
      <c r="U106" s="39" t="s">
        <v>39721</v>
      </c>
      <c r="X106" s="39" t="s">
        <v>39722</v>
      </c>
      <c r="AA106" s="39" t="s">
        <v>39722</v>
      </c>
      <c r="AD106" s="39" t="s">
        <v>38947</v>
      </c>
      <c r="AG106" s="39" t="s">
        <v>39723</v>
      </c>
      <c r="AJ106" s="39" t="s">
        <v>39724</v>
      </c>
      <c r="AM106" s="39" t="s">
        <v>16918</v>
      </c>
      <c r="AP106" s="39" t="s">
        <v>39725</v>
      </c>
      <c r="AS106" s="39" t="s">
        <v>38831</v>
      </c>
      <c r="AV106" s="39" t="s">
        <v>39726</v>
      </c>
      <c r="AY106" s="39" t="s">
        <v>38984</v>
      </c>
      <c r="BB106" s="39" t="s">
        <v>39727</v>
      </c>
      <c r="BE106" s="39" t="s">
        <v>39728</v>
      </c>
      <c r="BH106" s="39" t="s">
        <v>39729</v>
      </c>
      <c r="BK106" s="39" t="s">
        <v>39730</v>
      </c>
    </row>
    <row r="107" spans="1:64" x14ac:dyDescent="0.3">
      <c r="A107">
        <v>106</v>
      </c>
      <c r="B107" s="1">
        <v>45876.637766203705</v>
      </c>
      <c r="C107" s="1">
        <v>45876.648541666669</v>
      </c>
      <c r="D107" s="39" t="s">
        <v>1594</v>
      </c>
      <c r="E107" s="39" t="s">
        <v>1595</v>
      </c>
      <c r="I107" s="39" t="s">
        <v>1595</v>
      </c>
      <c r="L107">
        <v>13</v>
      </c>
      <c r="O107">
        <v>14</v>
      </c>
      <c r="R107" s="39" t="s">
        <v>39731</v>
      </c>
      <c r="U107" s="39" t="s">
        <v>39732</v>
      </c>
      <c r="X107" s="39" t="s">
        <v>35628</v>
      </c>
      <c r="AA107" s="39" t="s">
        <v>39733</v>
      </c>
      <c r="AD107" s="39" t="s">
        <v>38675</v>
      </c>
      <c r="AG107" s="39" t="s">
        <v>39734</v>
      </c>
      <c r="AJ107" s="39" t="s">
        <v>38676</v>
      </c>
      <c r="AM107" s="39" t="s">
        <v>39735</v>
      </c>
      <c r="AP107" s="39" t="s">
        <v>39736</v>
      </c>
      <c r="AS107" s="39" t="s">
        <v>39737</v>
      </c>
      <c r="AV107" s="39" t="s">
        <v>38680</v>
      </c>
      <c r="AY107" s="39" t="s">
        <v>39738</v>
      </c>
      <c r="BB107" s="39" t="s">
        <v>39739</v>
      </c>
      <c r="BE107" s="39" t="s">
        <v>39740</v>
      </c>
      <c r="BH107" s="39" t="s">
        <v>39741</v>
      </c>
      <c r="BK107" s="39" t="s">
        <v>39742</v>
      </c>
    </row>
    <row r="108" spans="1:64" x14ac:dyDescent="0.3">
      <c r="A108">
        <v>107</v>
      </c>
      <c r="B108" s="1">
        <v>45876.637754629628</v>
      </c>
      <c r="C108" s="1">
        <v>45876.648657407408</v>
      </c>
      <c r="D108" s="39" t="s">
        <v>1825</v>
      </c>
      <c r="E108" s="39" t="s">
        <v>1826</v>
      </c>
      <c r="I108" s="39" t="s">
        <v>39743</v>
      </c>
      <c r="L108">
        <v>13</v>
      </c>
      <c r="O108">
        <v>17</v>
      </c>
      <c r="R108" s="39" t="s">
        <v>39744</v>
      </c>
      <c r="U108" s="39" t="s">
        <v>39745</v>
      </c>
      <c r="X108" s="39" t="s">
        <v>35628</v>
      </c>
      <c r="AA108" s="39" t="s">
        <v>36317</v>
      </c>
      <c r="AD108" s="39" t="s">
        <v>38675</v>
      </c>
      <c r="AG108" s="39" t="s">
        <v>39746</v>
      </c>
      <c r="AJ108" s="39" t="s">
        <v>38654</v>
      </c>
      <c r="AM108" s="39" t="s">
        <v>36205</v>
      </c>
      <c r="AP108" s="39" t="s">
        <v>39747</v>
      </c>
      <c r="AS108" s="39" t="s">
        <v>37356</v>
      </c>
      <c r="AV108" s="39" t="s">
        <v>38984</v>
      </c>
      <c r="AY108" s="39" t="s">
        <v>37010</v>
      </c>
      <c r="BB108" s="39" t="s">
        <v>39748</v>
      </c>
      <c r="BE108" s="39" t="s">
        <v>39749</v>
      </c>
      <c r="BH108" s="39" t="s">
        <v>39750</v>
      </c>
      <c r="BK108" s="39" t="s">
        <v>39751</v>
      </c>
    </row>
    <row r="109" spans="1:64" x14ac:dyDescent="0.3">
      <c r="A109">
        <v>108</v>
      </c>
      <c r="B109" s="1">
        <v>45876.642638888887</v>
      </c>
      <c r="C109" s="1">
        <v>45876.648865740739</v>
      </c>
      <c r="D109" s="39" t="s">
        <v>1661</v>
      </c>
      <c r="E109" s="39" t="s">
        <v>1662</v>
      </c>
      <c r="I109" s="39" t="s">
        <v>1662</v>
      </c>
      <c r="L109">
        <v>13</v>
      </c>
      <c r="O109">
        <v>19</v>
      </c>
      <c r="R109" s="39" t="s">
        <v>38939</v>
      </c>
      <c r="U109" s="39" t="s">
        <v>39596</v>
      </c>
      <c r="X109" s="39" t="s">
        <v>35628</v>
      </c>
      <c r="AA109" s="39" t="s">
        <v>39752</v>
      </c>
      <c r="AD109" s="39" t="s">
        <v>39753</v>
      </c>
      <c r="AG109" s="39" t="s">
        <v>13324</v>
      </c>
      <c r="AJ109" s="39" t="s">
        <v>39754</v>
      </c>
      <c r="AM109" s="39" t="s">
        <v>21157</v>
      </c>
      <c r="AP109" s="39" t="s">
        <v>38640</v>
      </c>
      <c r="AS109" s="39" t="s">
        <v>39755</v>
      </c>
      <c r="AV109" s="39" t="s">
        <v>38641</v>
      </c>
      <c r="AY109" s="39" t="s">
        <v>36074</v>
      </c>
      <c r="BB109" s="39" t="s">
        <v>39756</v>
      </c>
      <c r="BE109" s="39" t="s">
        <v>39757</v>
      </c>
      <c r="BH109" s="39" t="s">
        <v>39758</v>
      </c>
      <c r="BK109" s="39" t="s">
        <v>39759</v>
      </c>
    </row>
    <row r="110" spans="1:64" x14ac:dyDescent="0.3">
      <c r="A110">
        <v>109</v>
      </c>
      <c r="B110" s="1">
        <v>45876.646574074075</v>
      </c>
      <c r="C110" s="1">
        <v>45876.648865740739</v>
      </c>
      <c r="D110" s="39" t="s">
        <v>1538</v>
      </c>
      <c r="E110" s="39" t="s">
        <v>1539</v>
      </c>
      <c r="I110" s="39" t="s">
        <v>1539</v>
      </c>
      <c r="L110">
        <v>13</v>
      </c>
      <c r="O110">
        <v>2</v>
      </c>
      <c r="R110" s="39" t="s">
        <v>38939</v>
      </c>
      <c r="U110" s="39" t="s">
        <v>39760</v>
      </c>
      <c r="X110" s="39" t="s">
        <v>39761</v>
      </c>
      <c r="AA110" s="39" t="s">
        <v>39762</v>
      </c>
      <c r="AD110" s="39" t="s">
        <v>39763</v>
      </c>
      <c r="AG110" s="39" t="s">
        <v>39764</v>
      </c>
      <c r="AJ110" s="39" t="s">
        <v>38654</v>
      </c>
      <c r="AM110" s="39" t="s">
        <v>39765</v>
      </c>
      <c r="AP110" s="39" t="s">
        <v>39766</v>
      </c>
      <c r="AS110" s="39" t="s">
        <v>39767</v>
      </c>
      <c r="AV110" s="39" t="s">
        <v>39768</v>
      </c>
      <c r="AY110" s="39" t="s">
        <v>39769</v>
      </c>
      <c r="BB110" s="39" t="s">
        <v>39770</v>
      </c>
      <c r="BE110" s="39" t="s">
        <v>39623</v>
      </c>
      <c r="BH110" s="39" t="s">
        <v>39081</v>
      </c>
      <c r="BK110" s="39" t="s">
        <v>39771</v>
      </c>
    </row>
    <row r="111" spans="1:64" x14ac:dyDescent="0.3">
      <c r="A111">
        <v>110</v>
      </c>
      <c r="B111" s="1">
        <v>45876.638009259259</v>
      </c>
      <c r="C111" s="1">
        <v>45876.648888888885</v>
      </c>
      <c r="D111" s="39" t="s">
        <v>1745</v>
      </c>
      <c r="E111" s="39" t="s">
        <v>1746</v>
      </c>
      <c r="I111" s="39" t="s">
        <v>1747</v>
      </c>
      <c r="L111">
        <v>13</v>
      </c>
      <c r="O111">
        <v>36</v>
      </c>
      <c r="R111" s="39" t="s">
        <v>38990</v>
      </c>
      <c r="U111" s="39" t="s">
        <v>39772</v>
      </c>
      <c r="X111" s="39" t="s">
        <v>38812</v>
      </c>
      <c r="AA111" s="39" t="s">
        <v>39773</v>
      </c>
      <c r="AD111" s="39" t="s">
        <v>39774</v>
      </c>
      <c r="AG111" s="39" t="s">
        <v>39775</v>
      </c>
      <c r="AJ111" s="39" t="s">
        <v>38654</v>
      </c>
      <c r="AM111" s="39" t="s">
        <v>39776</v>
      </c>
      <c r="AP111" s="39" t="s">
        <v>39777</v>
      </c>
      <c r="AS111" s="39" t="s">
        <v>39778</v>
      </c>
      <c r="AV111" s="39" t="s">
        <v>38812</v>
      </c>
      <c r="AY111" s="39" t="s">
        <v>39773</v>
      </c>
      <c r="BB111" s="39" t="s">
        <v>39318</v>
      </c>
      <c r="BE111" s="39" t="s">
        <v>39645</v>
      </c>
      <c r="BH111" s="39" t="s">
        <v>39779</v>
      </c>
      <c r="BK111" s="39" t="s">
        <v>39780</v>
      </c>
    </row>
    <row r="112" spans="1:64" x14ac:dyDescent="0.3">
      <c r="A112">
        <v>111</v>
      </c>
      <c r="B112" s="1">
        <v>45876.638159722221</v>
      </c>
      <c r="C112" s="1">
        <v>45876.649259259262</v>
      </c>
      <c r="D112" s="39" t="s">
        <v>1495</v>
      </c>
      <c r="E112" s="39" t="s">
        <v>1496</v>
      </c>
      <c r="I112" s="39" t="s">
        <v>39781</v>
      </c>
      <c r="L112">
        <v>13</v>
      </c>
      <c r="O112">
        <v>18</v>
      </c>
      <c r="R112" s="39" t="s">
        <v>39782</v>
      </c>
      <c r="U112" s="39" t="s">
        <v>39783</v>
      </c>
      <c r="X112" s="39" t="s">
        <v>38640</v>
      </c>
      <c r="AA112" s="39" t="s">
        <v>13321</v>
      </c>
      <c r="AD112" s="39" t="s">
        <v>38640</v>
      </c>
      <c r="AG112" s="39" t="s">
        <v>39784</v>
      </c>
      <c r="AJ112" s="39" t="s">
        <v>38812</v>
      </c>
      <c r="AM112" s="39" t="s">
        <v>39785</v>
      </c>
      <c r="AP112" s="39" t="s">
        <v>38654</v>
      </c>
      <c r="AS112" s="39" t="s">
        <v>20593</v>
      </c>
      <c r="AV112" s="39" t="s">
        <v>38812</v>
      </c>
      <c r="AY112" s="39" t="s">
        <v>39786</v>
      </c>
      <c r="BB112" s="39" t="s">
        <v>39787</v>
      </c>
      <c r="BE112" s="39" t="s">
        <v>39788</v>
      </c>
      <c r="BH112" s="39" t="s">
        <v>39789</v>
      </c>
      <c r="BK112" s="39" t="s">
        <v>39790</v>
      </c>
    </row>
    <row r="113" spans="1:63" x14ac:dyDescent="0.3">
      <c r="A113">
        <v>112</v>
      </c>
      <c r="B113" s="1">
        <v>45876.638680555552</v>
      </c>
      <c r="C113" s="1">
        <v>45876.649398148147</v>
      </c>
      <c r="D113" s="39" t="s">
        <v>1705</v>
      </c>
      <c r="E113" s="39" t="s">
        <v>1706</v>
      </c>
      <c r="I113" s="39" t="s">
        <v>39791</v>
      </c>
      <c r="L113">
        <v>13</v>
      </c>
      <c r="O113">
        <v>28</v>
      </c>
      <c r="R113" s="39" t="s">
        <v>39792</v>
      </c>
      <c r="U113" s="39" t="s">
        <v>39596</v>
      </c>
      <c r="X113" s="39" t="s">
        <v>39793</v>
      </c>
      <c r="AA113" s="39" t="s">
        <v>39794</v>
      </c>
      <c r="AD113" s="39" t="s">
        <v>39795</v>
      </c>
      <c r="AG113" s="39" t="s">
        <v>39796</v>
      </c>
      <c r="AJ113" s="39" t="s">
        <v>39797</v>
      </c>
      <c r="AM113" s="39" t="s">
        <v>39798</v>
      </c>
      <c r="AP113" s="39" t="s">
        <v>39799</v>
      </c>
      <c r="AS113" s="39" t="s">
        <v>39800</v>
      </c>
      <c r="AV113" s="39" t="s">
        <v>39801</v>
      </c>
      <c r="AY113" s="39" t="s">
        <v>39802</v>
      </c>
      <c r="BB113" s="39" t="s">
        <v>39318</v>
      </c>
      <c r="BE113" s="39" t="s">
        <v>39803</v>
      </c>
      <c r="BH113" s="39" t="s">
        <v>38951</v>
      </c>
      <c r="BK113" s="39" t="s">
        <v>39804</v>
      </c>
    </row>
    <row r="114" spans="1:63" x14ac:dyDescent="0.3">
      <c r="A114">
        <v>113</v>
      </c>
      <c r="B114" s="1">
        <v>45876.643587962964</v>
      </c>
      <c r="C114" s="1">
        <v>45876.650150462963</v>
      </c>
      <c r="D114" s="39" t="s">
        <v>1834</v>
      </c>
      <c r="E114" s="39" t="s">
        <v>1835</v>
      </c>
      <c r="I114" s="39" t="s">
        <v>1835</v>
      </c>
      <c r="L114">
        <v>13</v>
      </c>
      <c r="O114">
        <v>10</v>
      </c>
      <c r="R114" s="39" t="s">
        <v>39805</v>
      </c>
      <c r="U114" s="39" t="s">
        <v>39806</v>
      </c>
      <c r="X114" s="39" t="s">
        <v>39807</v>
      </c>
      <c r="AA114" s="39" t="s">
        <v>39808</v>
      </c>
      <c r="AD114" s="39" t="s">
        <v>38641</v>
      </c>
      <c r="AG114" s="39" t="s">
        <v>314</v>
      </c>
      <c r="AJ114" s="39" t="s">
        <v>35628</v>
      </c>
      <c r="AM114" s="39" t="s">
        <v>16918</v>
      </c>
      <c r="AP114" s="39" t="s">
        <v>35872</v>
      </c>
      <c r="AS114" s="39" t="s">
        <v>39809</v>
      </c>
      <c r="AV114" s="39" t="s">
        <v>38641</v>
      </c>
      <c r="AY114" s="39" t="s">
        <v>39810</v>
      </c>
      <c r="BB114" s="39" t="s">
        <v>39811</v>
      </c>
      <c r="BE114" s="39" t="s">
        <v>39812</v>
      </c>
      <c r="BH114" s="39" t="s">
        <v>39813</v>
      </c>
      <c r="BK114" s="39" t="s">
        <v>39814</v>
      </c>
    </row>
    <row r="115" spans="1:63" x14ac:dyDescent="0.3">
      <c r="A115">
        <v>114</v>
      </c>
      <c r="B115" s="1">
        <v>45876.643576388888</v>
      </c>
      <c r="C115" s="1">
        <v>45876.650277777779</v>
      </c>
      <c r="D115" s="39" t="s">
        <v>1628</v>
      </c>
      <c r="E115" s="39" t="s">
        <v>1629</v>
      </c>
      <c r="I115" s="39" t="s">
        <v>6984</v>
      </c>
      <c r="L115">
        <v>13</v>
      </c>
      <c r="O115">
        <v>38</v>
      </c>
      <c r="R115" s="39" t="s">
        <v>39815</v>
      </c>
      <c r="U115" s="39" t="s">
        <v>39816</v>
      </c>
      <c r="X115" s="39" t="s">
        <v>38812</v>
      </c>
      <c r="AA115" s="39" t="s">
        <v>39817</v>
      </c>
      <c r="AD115" s="39" t="s">
        <v>39774</v>
      </c>
      <c r="AG115" s="39" t="s">
        <v>39818</v>
      </c>
      <c r="AJ115" s="39" t="s">
        <v>38654</v>
      </c>
      <c r="AM115" s="39" t="s">
        <v>39776</v>
      </c>
      <c r="AP115" s="39" t="s">
        <v>39777</v>
      </c>
      <c r="AS115" s="39" t="s">
        <v>39778</v>
      </c>
      <c r="AV115" s="39" t="s">
        <v>38812</v>
      </c>
      <c r="AY115" s="39" t="s">
        <v>39773</v>
      </c>
      <c r="BB115" s="39" t="s">
        <v>39819</v>
      </c>
      <c r="BE115" s="39" t="s">
        <v>39645</v>
      </c>
      <c r="BH115" s="39" t="s">
        <v>39820</v>
      </c>
      <c r="BK115" s="39" t="s">
        <v>39821</v>
      </c>
    </row>
    <row r="116" spans="1:63" x14ac:dyDescent="0.3">
      <c r="A116">
        <v>115</v>
      </c>
      <c r="B116" s="1">
        <v>45876.6403125</v>
      </c>
      <c r="C116" s="1">
        <v>45876.650300925925</v>
      </c>
      <c r="D116" s="39" t="s">
        <v>6879</v>
      </c>
      <c r="E116" s="39" t="s">
        <v>6880</v>
      </c>
      <c r="I116" s="39" t="s">
        <v>33698</v>
      </c>
      <c r="L116">
        <v>13</v>
      </c>
      <c r="O116">
        <v>15</v>
      </c>
      <c r="R116" s="39" t="s">
        <v>39822</v>
      </c>
      <c r="U116" s="39" t="s">
        <v>39823</v>
      </c>
      <c r="X116" s="39" t="s">
        <v>35628</v>
      </c>
      <c r="AA116" s="39" t="s">
        <v>39824</v>
      </c>
      <c r="AD116" s="39" t="s">
        <v>35871</v>
      </c>
      <c r="AG116" s="39" t="s">
        <v>39825</v>
      </c>
      <c r="AJ116" s="39" t="s">
        <v>38654</v>
      </c>
      <c r="AM116" s="39" t="s">
        <v>39826</v>
      </c>
      <c r="AP116" s="39" t="s">
        <v>39827</v>
      </c>
      <c r="AS116" s="39" t="s">
        <v>39828</v>
      </c>
      <c r="AV116" s="39" t="s">
        <v>38641</v>
      </c>
      <c r="AY116" s="39" t="s">
        <v>39829</v>
      </c>
      <c r="BB116" s="39" t="s">
        <v>39830</v>
      </c>
      <c r="BE116" s="39" t="s">
        <v>39831</v>
      </c>
      <c r="BH116" s="39" t="s">
        <v>39832</v>
      </c>
      <c r="BK116" s="39" t="s">
        <v>39833</v>
      </c>
    </row>
    <row r="117" spans="1:63" x14ac:dyDescent="0.3">
      <c r="A117">
        <v>116</v>
      </c>
      <c r="B117" s="1">
        <v>45876.638449074075</v>
      </c>
      <c r="C117" s="1">
        <v>45876.650358796294</v>
      </c>
      <c r="D117" s="39" t="s">
        <v>1513</v>
      </c>
      <c r="E117" s="39" t="s">
        <v>1514</v>
      </c>
      <c r="I117" s="39" t="s">
        <v>7373</v>
      </c>
      <c r="L117">
        <v>13</v>
      </c>
      <c r="O117">
        <v>12</v>
      </c>
      <c r="R117" s="39" t="s">
        <v>39834</v>
      </c>
      <c r="U117" s="39" t="s">
        <v>39835</v>
      </c>
      <c r="X117" s="39" t="s">
        <v>35628</v>
      </c>
      <c r="AA117" s="39" t="s">
        <v>39836</v>
      </c>
      <c r="AD117" s="39" t="s">
        <v>39837</v>
      </c>
      <c r="AG117" s="39" t="s">
        <v>39838</v>
      </c>
      <c r="AJ117" s="39" t="s">
        <v>39839</v>
      </c>
      <c r="AM117" s="39" t="s">
        <v>36205</v>
      </c>
      <c r="AP117" s="39" t="s">
        <v>39747</v>
      </c>
      <c r="AS117" s="39" t="s">
        <v>39840</v>
      </c>
      <c r="AV117" s="39" t="s">
        <v>38984</v>
      </c>
      <c r="AY117" s="39" t="s">
        <v>39841</v>
      </c>
      <c r="BB117" s="39" t="s">
        <v>39842</v>
      </c>
      <c r="BE117" s="39" t="s">
        <v>39843</v>
      </c>
      <c r="BH117" s="39" t="s">
        <v>39844</v>
      </c>
      <c r="BK117" s="39" t="s">
        <v>39845</v>
      </c>
    </row>
    <row r="118" spans="1:63" x14ac:dyDescent="0.3">
      <c r="A118">
        <v>117</v>
      </c>
      <c r="B118" s="1">
        <v>45876.640173611115</v>
      </c>
      <c r="C118" s="1">
        <v>45876.650358796294</v>
      </c>
      <c r="D118" s="39" t="s">
        <v>1683</v>
      </c>
      <c r="E118" s="39" t="s">
        <v>1684</v>
      </c>
      <c r="I118" s="39" t="s">
        <v>1684</v>
      </c>
      <c r="L118">
        <v>13</v>
      </c>
      <c r="O118">
        <v>30</v>
      </c>
      <c r="R118" s="39" t="s">
        <v>39846</v>
      </c>
      <c r="U118" s="39" t="s">
        <v>39847</v>
      </c>
      <c r="X118" s="39" t="s">
        <v>35628</v>
      </c>
      <c r="AA118" s="39" t="s">
        <v>39848</v>
      </c>
      <c r="AD118" s="39" t="s">
        <v>38640</v>
      </c>
      <c r="AG118" s="39" t="s">
        <v>39849</v>
      </c>
      <c r="AJ118" s="39" t="s">
        <v>38834</v>
      </c>
      <c r="AM118" s="39" t="s">
        <v>39850</v>
      </c>
      <c r="AP118" s="39" t="s">
        <v>35872</v>
      </c>
      <c r="AS118" s="39" t="s">
        <v>38640</v>
      </c>
      <c r="AV118" s="39" t="s">
        <v>13324</v>
      </c>
      <c r="AY118" s="39" t="s">
        <v>38834</v>
      </c>
      <c r="BB118" s="39" t="s">
        <v>39851</v>
      </c>
      <c r="BE118" s="39" t="s">
        <v>39852</v>
      </c>
      <c r="BH118" s="39" t="s">
        <v>39853</v>
      </c>
      <c r="BK118" s="39" t="s">
        <v>39854</v>
      </c>
    </row>
    <row r="119" spans="1:63" x14ac:dyDescent="0.3">
      <c r="A119">
        <v>118</v>
      </c>
      <c r="B119" s="1">
        <v>45876.644270833334</v>
      </c>
      <c r="C119" s="1">
        <v>45876.650393518517</v>
      </c>
      <c r="D119" s="39" t="s">
        <v>1572</v>
      </c>
      <c r="E119" s="39" t="s">
        <v>1573</v>
      </c>
      <c r="I119" s="39" t="s">
        <v>1574</v>
      </c>
      <c r="L119">
        <v>13</v>
      </c>
      <c r="O119">
        <v>9</v>
      </c>
      <c r="R119" s="39" t="s">
        <v>39822</v>
      </c>
      <c r="U119" s="39" t="s">
        <v>39855</v>
      </c>
      <c r="X119" s="39" t="s">
        <v>35628</v>
      </c>
      <c r="AA119" s="39" t="s">
        <v>39856</v>
      </c>
      <c r="AD119" s="39" t="s">
        <v>35871</v>
      </c>
      <c r="AG119" s="39" t="s">
        <v>39825</v>
      </c>
      <c r="AJ119" s="39" t="s">
        <v>39857</v>
      </c>
      <c r="AM119" s="39" t="s">
        <v>39858</v>
      </c>
      <c r="AP119" s="39" t="s">
        <v>39859</v>
      </c>
      <c r="AS119" s="39" t="s">
        <v>39860</v>
      </c>
      <c r="AV119" s="39" t="s">
        <v>38834</v>
      </c>
      <c r="AY119" s="39" t="s">
        <v>39829</v>
      </c>
      <c r="BB119" s="39" t="s">
        <v>39830</v>
      </c>
      <c r="BE119" s="39" t="s">
        <v>39861</v>
      </c>
      <c r="BH119" s="39" t="s">
        <v>39862</v>
      </c>
      <c r="BK119" s="39" t="s">
        <v>39863</v>
      </c>
    </row>
    <row r="120" spans="1:63" x14ac:dyDescent="0.3">
      <c r="A120">
        <v>119</v>
      </c>
      <c r="B120" s="1">
        <v>45876.638414351852</v>
      </c>
      <c r="C120" s="1">
        <v>45876.650914351849</v>
      </c>
      <c r="D120" s="39" t="s">
        <v>6957</v>
      </c>
      <c r="E120" s="39" t="s">
        <v>6958</v>
      </c>
      <c r="I120" s="39" t="s">
        <v>6958</v>
      </c>
      <c r="L120">
        <v>13</v>
      </c>
      <c r="O120">
        <v>23</v>
      </c>
      <c r="R120" s="39" t="s">
        <v>39864</v>
      </c>
      <c r="U120" s="39" t="s">
        <v>39865</v>
      </c>
      <c r="X120" s="39" t="s">
        <v>39866</v>
      </c>
      <c r="AA120" s="39" t="s">
        <v>39867</v>
      </c>
      <c r="AD120" s="39" t="s">
        <v>39868</v>
      </c>
      <c r="AG120" s="39" t="s">
        <v>38859</v>
      </c>
      <c r="AJ120" s="39" t="s">
        <v>39869</v>
      </c>
      <c r="AM120" s="39" t="s">
        <v>39870</v>
      </c>
      <c r="AP120" s="39" t="s">
        <v>39871</v>
      </c>
      <c r="AS120" s="39" t="s">
        <v>39872</v>
      </c>
      <c r="AV120" s="39" t="s">
        <v>39873</v>
      </c>
      <c r="AY120" s="39" t="s">
        <v>39874</v>
      </c>
      <c r="BB120" s="39" t="s">
        <v>39875</v>
      </c>
      <c r="BE120" s="39" t="s">
        <v>39601</v>
      </c>
      <c r="BH120" s="39" t="s">
        <v>39876</v>
      </c>
      <c r="BK120" s="39" t="s">
        <v>39877</v>
      </c>
    </row>
    <row r="121" spans="1:63" x14ac:dyDescent="0.3">
      <c r="A121">
        <v>120</v>
      </c>
      <c r="B121" s="1">
        <v>45876.637881944444</v>
      </c>
      <c r="C121" s="1">
        <v>45876.650960648149</v>
      </c>
      <c r="D121" s="39" t="s">
        <v>1780</v>
      </c>
      <c r="E121" s="39" t="s">
        <v>1781</v>
      </c>
      <c r="I121" s="39" t="s">
        <v>1781</v>
      </c>
      <c r="L121">
        <v>13</v>
      </c>
      <c r="O121">
        <v>34</v>
      </c>
      <c r="R121" s="39" t="s">
        <v>39878</v>
      </c>
      <c r="U121" s="39" t="s">
        <v>39879</v>
      </c>
      <c r="X121" s="39" t="s">
        <v>39880</v>
      </c>
      <c r="AA121" s="39" t="s">
        <v>39881</v>
      </c>
      <c r="AD121" s="39" t="s">
        <v>39868</v>
      </c>
      <c r="AG121" s="39" t="s">
        <v>39882</v>
      </c>
      <c r="AJ121" s="39" t="s">
        <v>39702</v>
      </c>
      <c r="AM121" s="39" t="s">
        <v>39883</v>
      </c>
      <c r="AP121" s="39" t="s">
        <v>39884</v>
      </c>
      <c r="AS121" s="39" t="s">
        <v>39885</v>
      </c>
      <c r="AV121" s="39" t="s">
        <v>39566</v>
      </c>
      <c r="AY121" s="39" t="s">
        <v>39886</v>
      </c>
      <c r="BB121" s="39" t="s">
        <v>39887</v>
      </c>
      <c r="BE121" s="39" t="s">
        <v>39888</v>
      </c>
      <c r="BH121" s="39" t="s">
        <v>39889</v>
      </c>
      <c r="BK121" s="39" t="s">
        <v>39890</v>
      </c>
    </row>
    <row r="122" spans="1:63" x14ac:dyDescent="0.3">
      <c r="A122">
        <v>121</v>
      </c>
      <c r="B122" s="1">
        <v>45876.650081018517</v>
      </c>
      <c r="C122" s="1">
        <v>45876.651030092595</v>
      </c>
      <c r="D122" s="39" t="s">
        <v>1696</v>
      </c>
      <c r="E122" s="39" t="s">
        <v>1697</v>
      </c>
      <c r="I122" s="39" t="s">
        <v>1697</v>
      </c>
      <c r="L122">
        <v>13</v>
      </c>
      <c r="O122">
        <v>5</v>
      </c>
      <c r="R122" s="39" t="s">
        <v>39891</v>
      </c>
      <c r="U122" s="39" t="s">
        <v>39892</v>
      </c>
      <c r="X122" s="39" t="s">
        <v>37571</v>
      </c>
      <c r="AA122" s="39" t="s">
        <v>39893</v>
      </c>
      <c r="AD122" s="39" t="s">
        <v>39017</v>
      </c>
      <c r="AG122" s="39" t="s">
        <v>39894</v>
      </c>
      <c r="AJ122" s="39" t="s">
        <v>35872</v>
      </c>
      <c r="AM122" s="39" t="s">
        <v>37072</v>
      </c>
      <c r="AP122" s="39" t="s">
        <v>35628</v>
      </c>
      <c r="AS122" s="39" t="s">
        <v>39895</v>
      </c>
      <c r="AV122" s="39" t="s">
        <v>38812</v>
      </c>
      <c r="AY122" s="39" t="s">
        <v>39896</v>
      </c>
      <c r="BB122" s="39" t="s">
        <v>39897</v>
      </c>
      <c r="BE122" s="39" t="s">
        <v>39898</v>
      </c>
      <c r="BH122" s="39" t="s">
        <v>39899</v>
      </c>
      <c r="BK122" s="39" t="s">
        <v>39900</v>
      </c>
    </row>
    <row r="123" spans="1:63" x14ac:dyDescent="0.3">
      <c r="A123">
        <v>122</v>
      </c>
      <c r="B123" s="1">
        <v>45876.647719907407</v>
      </c>
      <c r="C123" s="1">
        <v>45876.651030092595</v>
      </c>
      <c r="D123" s="39" t="s">
        <v>1872</v>
      </c>
      <c r="E123" s="39" t="s">
        <v>1873</v>
      </c>
      <c r="I123" s="39" t="s">
        <v>1874</v>
      </c>
      <c r="L123">
        <v>13</v>
      </c>
      <c r="O123">
        <v>37</v>
      </c>
      <c r="R123" s="39" t="s">
        <v>39901</v>
      </c>
      <c r="U123" s="39" t="s">
        <v>39902</v>
      </c>
      <c r="X123" s="39" t="s">
        <v>39903</v>
      </c>
      <c r="AA123" s="39" t="s">
        <v>39904</v>
      </c>
      <c r="AD123" s="39" t="s">
        <v>39905</v>
      </c>
      <c r="AG123" s="39" t="s">
        <v>39906</v>
      </c>
      <c r="AJ123" s="39" t="s">
        <v>39907</v>
      </c>
      <c r="AM123" s="39" t="s">
        <v>36205</v>
      </c>
      <c r="AP123" s="39" t="s">
        <v>39908</v>
      </c>
      <c r="AS123" s="39" t="s">
        <v>39909</v>
      </c>
      <c r="AV123" s="39" t="s">
        <v>38812</v>
      </c>
      <c r="AY123" s="39" t="s">
        <v>36444</v>
      </c>
      <c r="BB123" s="39" t="s">
        <v>39910</v>
      </c>
      <c r="BE123" s="39" t="s">
        <v>39911</v>
      </c>
      <c r="BH123" s="39" t="s">
        <v>38951</v>
      </c>
      <c r="BK123" s="39" t="s">
        <v>39912</v>
      </c>
    </row>
    <row r="124" spans="1:63" x14ac:dyDescent="0.3">
      <c r="A124">
        <v>123</v>
      </c>
      <c r="B124" s="1">
        <v>45876.638495370367</v>
      </c>
      <c r="C124" s="1">
        <v>45876.651099537034</v>
      </c>
      <c r="D124" s="39" t="s">
        <v>1814</v>
      </c>
      <c r="E124" s="39" t="s">
        <v>1815</v>
      </c>
      <c r="I124" s="39" t="s">
        <v>1815</v>
      </c>
      <c r="L124">
        <v>13</v>
      </c>
      <c r="O124">
        <v>21</v>
      </c>
      <c r="R124" s="39" t="s">
        <v>39913</v>
      </c>
      <c r="U124" s="39" t="s">
        <v>39914</v>
      </c>
      <c r="X124" s="39" t="s">
        <v>35628</v>
      </c>
      <c r="AA124" s="39" t="s">
        <v>39915</v>
      </c>
      <c r="AD124" s="39" t="s">
        <v>19936</v>
      </c>
      <c r="AG124" s="39" t="s">
        <v>39906</v>
      </c>
      <c r="AJ124" s="39" t="s">
        <v>35872</v>
      </c>
      <c r="AM124" s="39" t="s">
        <v>36205</v>
      </c>
      <c r="AP124" s="39" t="s">
        <v>39747</v>
      </c>
      <c r="AS124" s="39" t="s">
        <v>35959</v>
      </c>
      <c r="AV124" s="39" t="s">
        <v>38984</v>
      </c>
      <c r="AY124" s="39" t="s">
        <v>36444</v>
      </c>
      <c r="BB124" s="39" t="s">
        <v>38836</v>
      </c>
      <c r="BE124" s="39" t="s">
        <v>39916</v>
      </c>
      <c r="BH124" s="39" t="s">
        <v>39917</v>
      </c>
      <c r="BK124" s="39" t="s">
        <v>39918</v>
      </c>
    </row>
    <row r="125" spans="1:63" x14ac:dyDescent="0.3">
      <c r="A125">
        <v>124</v>
      </c>
      <c r="B125" s="1">
        <v>45876.637766203705</v>
      </c>
      <c r="C125" s="1">
        <v>45876.65111111111</v>
      </c>
      <c r="D125" s="39" t="s">
        <v>1617</v>
      </c>
      <c r="E125" s="39" t="s">
        <v>1618</v>
      </c>
      <c r="I125" s="39" t="s">
        <v>1618</v>
      </c>
      <c r="L125">
        <v>13</v>
      </c>
      <c r="O125">
        <v>33</v>
      </c>
      <c r="R125" s="39" t="s">
        <v>39408</v>
      </c>
      <c r="U125" s="39" t="s">
        <v>39919</v>
      </c>
      <c r="X125" s="39" t="s">
        <v>39920</v>
      </c>
      <c r="AA125" s="39" t="s">
        <v>39921</v>
      </c>
      <c r="AD125" s="39" t="s">
        <v>39922</v>
      </c>
      <c r="AG125" s="39" t="s">
        <v>39923</v>
      </c>
      <c r="AJ125" s="39" t="s">
        <v>39869</v>
      </c>
      <c r="AM125" s="39" t="s">
        <v>39924</v>
      </c>
      <c r="AP125" s="39" t="s">
        <v>39871</v>
      </c>
      <c r="AS125" s="39" t="s">
        <v>39925</v>
      </c>
      <c r="AV125" s="39" t="s">
        <v>39873</v>
      </c>
      <c r="AY125" s="39" t="s">
        <v>39926</v>
      </c>
      <c r="BB125" s="39" t="s">
        <v>39927</v>
      </c>
      <c r="BE125" s="39" t="s">
        <v>39928</v>
      </c>
      <c r="BH125" s="39" t="s">
        <v>39929</v>
      </c>
      <c r="BK125" s="39" t="s">
        <v>39930</v>
      </c>
    </row>
    <row r="126" spans="1:63" x14ac:dyDescent="0.3">
      <c r="A126">
        <v>125</v>
      </c>
      <c r="B126" s="1">
        <v>45876.638055555559</v>
      </c>
      <c r="C126" s="1">
        <v>45876.651122685187</v>
      </c>
      <c r="D126" s="39" t="s">
        <v>4726</v>
      </c>
      <c r="E126" s="39" t="s">
        <v>4727</v>
      </c>
      <c r="I126" s="39" t="s">
        <v>4728</v>
      </c>
      <c r="L126">
        <v>13</v>
      </c>
      <c r="O126">
        <v>25</v>
      </c>
      <c r="R126" s="39" t="s">
        <v>39931</v>
      </c>
      <c r="U126" s="39" t="s">
        <v>39932</v>
      </c>
      <c r="X126" s="39" t="s">
        <v>38812</v>
      </c>
      <c r="AA126" s="39" t="s">
        <v>39933</v>
      </c>
      <c r="AD126" s="39" t="s">
        <v>39774</v>
      </c>
      <c r="AG126" s="39" t="s">
        <v>39934</v>
      </c>
      <c r="AJ126" s="39" t="s">
        <v>38654</v>
      </c>
      <c r="AM126" s="39" t="s">
        <v>39776</v>
      </c>
      <c r="AP126" s="39" t="s">
        <v>39777</v>
      </c>
      <c r="AS126" s="39" t="s">
        <v>39935</v>
      </c>
      <c r="AV126" s="39" t="s">
        <v>38812</v>
      </c>
      <c r="AY126" s="39" t="s">
        <v>36402</v>
      </c>
      <c r="BB126" s="39" t="s">
        <v>39936</v>
      </c>
      <c r="BE126" s="39" t="s">
        <v>39601</v>
      </c>
      <c r="BH126" s="39" t="s">
        <v>39937</v>
      </c>
      <c r="BK126" s="39" t="s">
        <v>39938</v>
      </c>
    </row>
    <row r="127" spans="1:63" x14ac:dyDescent="0.3">
      <c r="A127">
        <v>126</v>
      </c>
      <c r="B127" s="1">
        <v>45876.639479166668</v>
      </c>
      <c r="C127" s="1">
        <v>45876.651192129626</v>
      </c>
      <c r="D127" s="39" t="s">
        <v>1726</v>
      </c>
      <c r="E127" s="39" t="s">
        <v>1727</v>
      </c>
      <c r="I127" s="39" t="s">
        <v>32141</v>
      </c>
      <c r="L127">
        <v>13</v>
      </c>
      <c r="O127">
        <v>6</v>
      </c>
      <c r="R127" s="39" t="s">
        <v>39939</v>
      </c>
      <c r="U127" s="39" t="s">
        <v>39940</v>
      </c>
      <c r="X127" s="39" t="s">
        <v>37571</v>
      </c>
      <c r="AA127" s="39" t="s">
        <v>39941</v>
      </c>
      <c r="AD127" s="39" t="s">
        <v>38640</v>
      </c>
      <c r="AG127" s="39" t="s">
        <v>39942</v>
      </c>
      <c r="AJ127" s="39" t="s">
        <v>38822</v>
      </c>
      <c r="AM127" s="39" t="s">
        <v>39943</v>
      </c>
      <c r="AP127" s="39" t="s">
        <v>39944</v>
      </c>
      <c r="AS127" s="39" t="s">
        <v>39945</v>
      </c>
      <c r="AV127" s="39" t="s">
        <v>38822</v>
      </c>
      <c r="AY127" s="39" t="s">
        <v>39481</v>
      </c>
      <c r="BB127" s="39" t="s">
        <v>39946</v>
      </c>
      <c r="BE127" s="39" t="s">
        <v>39947</v>
      </c>
      <c r="BH127" s="39" t="s">
        <v>38951</v>
      </c>
      <c r="BK127" s="39" t="s">
        <v>39948</v>
      </c>
    </row>
    <row r="128" spans="1:63" x14ac:dyDescent="0.3">
      <c r="A128">
        <v>127</v>
      </c>
      <c r="B128" s="1">
        <v>45876.637673611112</v>
      </c>
      <c r="C128" s="1">
        <v>45876.651203703703</v>
      </c>
      <c r="D128" s="39" t="s">
        <v>1650</v>
      </c>
      <c r="E128" s="39" t="s">
        <v>1651</v>
      </c>
      <c r="I128" s="39" t="s">
        <v>17237</v>
      </c>
      <c r="L128">
        <v>13</v>
      </c>
      <c r="O128">
        <v>4</v>
      </c>
      <c r="R128" s="39" t="s">
        <v>39949</v>
      </c>
      <c r="U128" s="39" t="s">
        <v>39950</v>
      </c>
      <c r="X128" s="39" t="s">
        <v>39951</v>
      </c>
      <c r="AA128" s="39" t="s">
        <v>39952</v>
      </c>
      <c r="AD128" s="39" t="s">
        <v>39953</v>
      </c>
      <c r="AG128" s="39" t="s">
        <v>39954</v>
      </c>
      <c r="AJ128" s="39" t="s">
        <v>39955</v>
      </c>
      <c r="AM128" s="39" t="s">
        <v>39956</v>
      </c>
      <c r="AP128" s="39" t="s">
        <v>39871</v>
      </c>
      <c r="AS128" s="39" t="s">
        <v>39957</v>
      </c>
      <c r="AV128" s="39" t="s">
        <v>39873</v>
      </c>
      <c r="AY128" s="39" t="s">
        <v>39958</v>
      </c>
      <c r="BB128" s="39" t="s">
        <v>39959</v>
      </c>
      <c r="BE128" s="39" t="s">
        <v>39960</v>
      </c>
      <c r="BH128" s="39" t="s">
        <v>39961</v>
      </c>
      <c r="BK128" s="39" t="s">
        <v>39962</v>
      </c>
    </row>
    <row r="129" spans="1:63" x14ac:dyDescent="0.3">
      <c r="A129">
        <v>128</v>
      </c>
      <c r="B129" s="1">
        <v>45876.637766203705</v>
      </c>
      <c r="C129" s="1">
        <v>45876.65148148148</v>
      </c>
      <c r="D129" s="39" t="s">
        <v>1714</v>
      </c>
      <c r="E129" s="39" t="s">
        <v>1715</v>
      </c>
      <c r="I129" s="39" t="s">
        <v>1716</v>
      </c>
      <c r="L129">
        <v>13</v>
      </c>
      <c r="O129">
        <v>24</v>
      </c>
      <c r="R129" s="39" t="s">
        <v>39963</v>
      </c>
      <c r="U129" s="39" t="s">
        <v>39964</v>
      </c>
      <c r="X129" s="39" t="s">
        <v>39965</v>
      </c>
      <c r="AA129" s="39" t="s">
        <v>39966</v>
      </c>
      <c r="AD129" s="39" t="s">
        <v>39967</v>
      </c>
      <c r="AG129" s="39" t="s">
        <v>36444</v>
      </c>
      <c r="AJ129" s="39" t="s">
        <v>35872</v>
      </c>
      <c r="AM129" s="39" t="s">
        <v>36205</v>
      </c>
      <c r="AP129" s="39" t="s">
        <v>39968</v>
      </c>
      <c r="AS129" s="39" t="s">
        <v>39969</v>
      </c>
      <c r="AV129" s="39" t="s">
        <v>38984</v>
      </c>
      <c r="AY129" s="39" t="s">
        <v>36444</v>
      </c>
      <c r="BB129" s="39" t="s">
        <v>39910</v>
      </c>
      <c r="BE129" s="39" t="s">
        <v>39970</v>
      </c>
      <c r="BH129" s="39" t="s">
        <v>39971</v>
      </c>
      <c r="BK129" s="39" t="s">
        <v>39972</v>
      </c>
    </row>
    <row r="130" spans="1:63" x14ac:dyDescent="0.3">
      <c r="A130">
        <v>129</v>
      </c>
      <c r="B130" s="1">
        <v>45876.656655092593</v>
      </c>
      <c r="C130" s="1">
        <v>45876.657210648147</v>
      </c>
      <c r="D130" s="39" t="s">
        <v>1757</v>
      </c>
      <c r="E130" s="39" t="s">
        <v>1758</v>
      </c>
      <c r="I130" s="39" t="s">
        <v>39973</v>
      </c>
      <c r="L130">
        <v>13</v>
      </c>
      <c r="O130">
        <v>35</v>
      </c>
      <c r="R130" s="39" t="s">
        <v>39974</v>
      </c>
      <c r="U130" s="39" t="s">
        <v>39975</v>
      </c>
      <c r="X130" s="39" t="s">
        <v>35628</v>
      </c>
      <c r="AA130" s="39" t="s">
        <v>39976</v>
      </c>
      <c r="AD130" s="39" t="s">
        <v>39977</v>
      </c>
      <c r="AG130" s="39" t="s">
        <v>39978</v>
      </c>
      <c r="AJ130" s="39" t="s">
        <v>38654</v>
      </c>
      <c r="AM130" s="39" t="s">
        <v>39979</v>
      </c>
      <c r="AP130" s="39" t="s">
        <v>39980</v>
      </c>
      <c r="AS130" s="39" t="s">
        <v>39981</v>
      </c>
      <c r="AV130" s="39" t="s">
        <v>39982</v>
      </c>
      <c r="AY130" s="39" t="s">
        <v>39983</v>
      </c>
      <c r="BB130" s="39" t="s">
        <v>39984</v>
      </c>
      <c r="BE130" s="39" t="s">
        <v>39985</v>
      </c>
      <c r="BH130" s="39" t="s">
        <v>39986</v>
      </c>
      <c r="BK130" s="39" t="s">
        <v>39987</v>
      </c>
    </row>
    <row r="131" spans="1:63" x14ac:dyDescent="0.3">
      <c r="A131">
        <v>130</v>
      </c>
      <c r="B131" s="1">
        <v>45879.424814814818</v>
      </c>
      <c r="C131" s="1">
        <v>45879.435682870368</v>
      </c>
      <c r="D131" s="39" t="s">
        <v>1270</v>
      </c>
      <c r="E131" s="39" t="s">
        <v>1271</v>
      </c>
      <c r="I131" s="39" t="s">
        <v>1272</v>
      </c>
      <c r="L131">
        <v>1</v>
      </c>
      <c r="O131">
        <v>2</v>
      </c>
      <c r="R131" s="39" t="s">
        <v>39988</v>
      </c>
      <c r="U131" s="39" t="s">
        <v>39989</v>
      </c>
      <c r="X131" s="39" t="s">
        <v>35628</v>
      </c>
      <c r="AA131" s="39" t="s">
        <v>39990</v>
      </c>
      <c r="AD131" s="39" t="s">
        <v>39017</v>
      </c>
      <c r="AG131" s="39" t="s">
        <v>39641</v>
      </c>
      <c r="AJ131" s="39" t="s">
        <v>35872</v>
      </c>
      <c r="AM131" s="39" t="s">
        <v>39991</v>
      </c>
      <c r="AP131" s="39" t="s">
        <v>39992</v>
      </c>
      <c r="AS131" s="39" t="s">
        <v>39993</v>
      </c>
      <c r="AV131" s="39" t="s">
        <v>38984</v>
      </c>
      <c r="AY131" s="39" t="s">
        <v>39994</v>
      </c>
      <c r="BB131" s="39" t="s">
        <v>39995</v>
      </c>
      <c r="BE131" s="39" t="s">
        <v>39996</v>
      </c>
      <c r="BH131" s="39" t="s">
        <v>39997</v>
      </c>
      <c r="BK131" s="39" t="s">
        <v>39998</v>
      </c>
    </row>
    <row r="132" spans="1:63" x14ac:dyDescent="0.3">
      <c r="A132">
        <v>131</v>
      </c>
      <c r="B132" s="1">
        <v>45879.939409722225</v>
      </c>
      <c r="C132" s="1">
        <v>45879.953333333331</v>
      </c>
      <c r="D132" s="39" t="s">
        <v>1326</v>
      </c>
      <c r="E132" s="39" t="s">
        <v>1327</v>
      </c>
      <c r="I132" s="39" t="s">
        <v>1327</v>
      </c>
      <c r="L132">
        <v>1</v>
      </c>
      <c r="O132">
        <v>20</v>
      </c>
      <c r="R132" s="39" t="s">
        <v>39999</v>
      </c>
      <c r="U132" s="39" t="s">
        <v>40000</v>
      </c>
      <c r="X132" s="39" t="s">
        <v>35628</v>
      </c>
      <c r="AA132" s="39" t="s">
        <v>36161</v>
      </c>
      <c r="AD132" s="39" t="s">
        <v>39017</v>
      </c>
      <c r="AG132" s="39" t="s">
        <v>35902</v>
      </c>
      <c r="AJ132" s="39" t="s">
        <v>35872</v>
      </c>
      <c r="AM132" s="39" t="s">
        <v>36279</v>
      </c>
      <c r="AP132" s="39" t="s">
        <v>40001</v>
      </c>
      <c r="AS132" s="39" t="s">
        <v>40002</v>
      </c>
      <c r="AV132" s="39" t="s">
        <v>38834</v>
      </c>
      <c r="AY132" s="39" t="s">
        <v>35730</v>
      </c>
      <c r="BB132" s="39" t="s">
        <v>40003</v>
      </c>
      <c r="BE132" s="39" t="s">
        <v>40004</v>
      </c>
      <c r="BH132" s="39" t="s">
        <v>40005</v>
      </c>
      <c r="BK132" s="39" t="s">
        <v>40006</v>
      </c>
    </row>
    <row r="133" spans="1:63" x14ac:dyDescent="0.3">
      <c r="A133">
        <v>132</v>
      </c>
      <c r="B133" s="1">
        <v>45880.81517361111</v>
      </c>
      <c r="C133" s="1">
        <v>45880.824386574073</v>
      </c>
      <c r="D133" s="39" t="s">
        <v>1304</v>
      </c>
      <c r="E133" s="39" t="s">
        <v>1305</v>
      </c>
      <c r="I133" s="39" t="s">
        <v>6829</v>
      </c>
      <c r="L133">
        <v>1</v>
      </c>
      <c r="O133">
        <v>18</v>
      </c>
      <c r="R133" s="39" t="s">
        <v>40007</v>
      </c>
      <c r="U133" s="39" t="s">
        <v>40008</v>
      </c>
      <c r="X133" s="39" t="s">
        <v>35628</v>
      </c>
      <c r="AA133" s="39" t="s">
        <v>40009</v>
      </c>
      <c r="AD133" s="39" t="s">
        <v>39017</v>
      </c>
      <c r="AG133" s="39" t="s">
        <v>37936</v>
      </c>
      <c r="AJ133" s="39" t="s">
        <v>38654</v>
      </c>
      <c r="AM133" s="39" t="s">
        <v>40010</v>
      </c>
      <c r="AP133" s="39" t="s">
        <v>39020</v>
      </c>
      <c r="AS133" s="39" t="s">
        <v>40011</v>
      </c>
      <c r="AV133" s="39" t="s">
        <v>38641</v>
      </c>
      <c r="AY133" s="39" t="s">
        <v>40012</v>
      </c>
      <c r="BB133" s="39" t="s">
        <v>40013</v>
      </c>
      <c r="BE133" s="39" t="s">
        <v>40014</v>
      </c>
      <c r="BH133" s="39" t="s">
        <v>40015</v>
      </c>
      <c r="BK133" s="39" t="s">
        <v>40016</v>
      </c>
    </row>
    <row r="134" spans="1:63" x14ac:dyDescent="0.3">
      <c r="A134">
        <v>133</v>
      </c>
      <c r="B134" s="1">
        <v>45881.380324074074</v>
      </c>
      <c r="C134" s="1">
        <v>45881.393599537034</v>
      </c>
      <c r="D134" s="39" t="s">
        <v>1452</v>
      </c>
      <c r="E134" s="39" t="s">
        <v>1453</v>
      </c>
      <c r="I134" s="39" t="s">
        <v>1453</v>
      </c>
      <c r="L134">
        <v>1</v>
      </c>
      <c r="O134">
        <v>30</v>
      </c>
      <c r="R134" s="39" t="s">
        <v>40017</v>
      </c>
      <c r="U134" s="39" t="s">
        <v>40018</v>
      </c>
      <c r="X134" s="39" t="s">
        <v>40019</v>
      </c>
      <c r="AA134" s="39" t="s">
        <v>40020</v>
      </c>
      <c r="AD134" s="39" t="s">
        <v>38712</v>
      </c>
      <c r="AG134" s="39" t="s">
        <v>40021</v>
      </c>
      <c r="AJ134" s="39" t="s">
        <v>39551</v>
      </c>
      <c r="AM134" s="39" t="s">
        <v>40022</v>
      </c>
      <c r="AP134" s="39" t="s">
        <v>40023</v>
      </c>
      <c r="AS134" s="39" t="s">
        <v>40024</v>
      </c>
      <c r="AV134" s="39" t="s">
        <v>40025</v>
      </c>
      <c r="AY134" s="39" t="s">
        <v>39706</v>
      </c>
      <c r="BB134" s="39" t="s">
        <v>40026</v>
      </c>
      <c r="BE134" s="39" t="s">
        <v>40027</v>
      </c>
      <c r="BH134" s="39" t="s">
        <v>40028</v>
      </c>
      <c r="BK134" s="39" t="s">
        <v>40029</v>
      </c>
    </row>
    <row r="135" spans="1:63" x14ac:dyDescent="0.3">
      <c r="A135">
        <v>134</v>
      </c>
      <c r="B135" s="1">
        <v>45881.742152777777</v>
      </c>
      <c r="C135" s="1">
        <v>45881.750636574077</v>
      </c>
      <c r="D135" s="39" t="s">
        <v>538</v>
      </c>
      <c r="E135" s="39" t="s">
        <v>539</v>
      </c>
      <c r="I135" s="39" t="s">
        <v>539</v>
      </c>
      <c r="L135">
        <v>10</v>
      </c>
      <c r="O135">
        <v>32</v>
      </c>
      <c r="R135" s="39" t="s">
        <v>38939</v>
      </c>
      <c r="U135" s="39" t="s">
        <v>39596</v>
      </c>
      <c r="X135" s="39" t="s">
        <v>40030</v>
      </c>
      <c r="AA135" s="39" t="s">
        <v>40031</v>
      </c>
      <c r="AD135" s="39" t="s">
        <v>40032</v>
      </c>
      <c r="AG135" s="39" t="s">
        <v>40033</v>
      </c>
      <c r="AJ135" s="39" t="s">
        <v>35628</v>
      </c>
      <c r="AM135" s="39" t="s">
        <v>40034</v>
      </c>
      <c r="AP135" s="39" t="s">
        <v>38641</v>
      </c>
      <c r="AS135" s="39" t="s">
        <v>40035</v>
      </c>
      <c r="AV135" s="39" t="s">
        <v>38641</v>
      </c>
      <c r="AY135" s="39" t="s">
        <v>40036</v>
      </c>
      <c r="BB135" s="39" t="s">
        <v>40037</v>
      </c>
      <c r="BE135" s="39" t="s">
        <v>40038</v>
      </c>
      <c r="BH135" s="39" t="s">
        <v>40039</v>
      </c>
      <c r="BK135" s="39" t="s">
        <v>40040</v>
      </c>
    </row>
    <row r="136" spans="1:63" x14ac:dyDescent="0.3">
      <c r="A136">
        <v>135</v>
      </c>
      <c r="B136" s="1">
        <v>45882.347766203704</v>
      </c>
      <c r="C136" s="1">
        <v>45882.355636574073</v>
      </c>
      <c r="D136" s="39" t="s">
        <v>567</v>
      </c>
      <c r="E136" s="39" t="s">
        <v>568</v>
      </c>
      <c r="I136" s="39" t="s">
        <v>568</v>
      </c>
      <c r="L136">
        <v>10</v>
      </c>
      <c r="O136">
        <v>31</v>
      </c>
      <c r="R136" s="39" t="s">
        <v>40041</v>
      </c>
      <c r="U136" s="39" t="s">
        <v>40042</v>
      </c>
      <c r="X136" s="39" t="s">
        <v>40043</v>
      </c>
      <c r="AA136" s="39" t="s">
        <v>40044</v>
      </c>
      <c r="AD136" s="39" t="s">
        <v>40045</v>
      </c>
      <c r="AG136" s="39" t="s">
        <v>40046</v>
      </c>
      <c r="AJ136" s="39" t="s">
        <v>40047</v>
      </c>
      <c r="AM136" s="39" t="s">
        <v>40048</v>
      </c>
      <c r="AP136" s="39" t="s">
        <v>40049</v>
      </c>
      <c r="AS136" s="39" t="s">
        <v>40050</v>
      </c>
      <c r="AV136" s="39" t="s">
        <v>40051</v>
      </c>
      <c r="AY136" s="39" t="s">
        <v>40052</v>
      </c>
      <c r="BB136" s="39" t="s">
        <v>40053</v>
      </c>
      <c r="BE136" s="39" t="s">
        <v>40054</v>
      </c>
      <c r="BH136" s="39" t="s">
        <v>40055</v>
      </c>
      <c r="BK136" s="39" t="s">
        <v>40056</v>
      </c>
    </row>
    <row r="137" spans="1:63" x14ac:dyDescent="0.3">
      <c r="A137">
        <v>136</v>
      </c>
      <c r="B137" s="1">
        <v>45882.354837962965</v>
      </c>
      <c r="C137" s="1">
        <v>45882.363275462965</v>
      </c>
      <c r="D137" s="39" t="s">
        <v>500</v>
      </c>
      <c r="E137" s="39" t="s">
        <v>501</v>
      </c>
      <c r="I137" s="39" t="s">
        <v>501</v>
      </c>
      <c r="L137">
        <v>10</v>
      </c>
      <c r="O137">
        <v>2</v>
      </c>
      <c r="R137" s="39" t="s">
        <v>38939</v>
      </c>
      <c r="U137" s="39" t="s">
        <v>39596</v>
      </c>
      <c r="X137" s="39" t="s">
        <v>40057</v>
      </c>
      <c r="AA137" s="39" t="s">
        <v>40058</v>
      </c>
      <c r="AD137" s="39" t="s">
        <v>40059</v>
      </c>
      <c r="AG137" s="39" t="s">
        <v>40060</v>
      </c>
      <c r="AJ137" s="39" t="s">
        <v>40061</v>
      </c>
      <c r="AM137" s="39" t="s">
        <v>40062</v>
      </c>
      <c r="AP137" s="39" t="s">
        <v>40063</v>
      </c>
      <c r="AS137" s="39" t="s">
        <v>40064</v>
      </c>
      <c r="AV137" s="39" t="s">
        <v>40065</v>
      </c>
      <c r="AY137" s="39" t="s">
        <v>40066</v>
      </c>
      <c r="BB137" s="39" t="s">
        <v>39318</v>
      </c>
      <c r="BE137" s="39" t="s">
        <v>40067</v>
      </c>
      <c r="BH137" s="39" t="s">
        <v>40068</v>
      </c>
      <c r="BK137" s="39" t="s">
        <v>40069</v>
      </c>
    </row>
    <row r="138" spans="1:63" x14ac:dyDescent="0.3">
      <c r="A138">
        <v>137</v>
      </c>
      <c r="B138" s="1">
        <v>45882.354027777779</v>
      </c>
      <c r="C138" s="1">
        <v>45882.366203703707</v>
      </c>
      <c r="D138" s="39" t="s">
        <v>558</v>
      </c>
      <c r="E138" s="39" t="s">
        <v>559</v>
      </c>
      <c r="I138" s="39" t="s">
        <v>559</v>
      </c>
      <c r="L138">
        <v>10</v>
      </c>
      <c r="O138">
        <v>8</v>
      </c>
      <c r="R138" s="39" t="s">
        <v>40070</v>
      </c>
      <c r="U138" s="39" t="s">
        <v>40071</v>
      </c>
      <c r="X138" s="39" t="s">
        <v>40072</v>
      </c>
      <c r="AA138" s="39" t="s">
        <v>40073</v>
      </c>
      <c r="AD138" s="39" t="s">
        <v>40074</v>
      </c>
      <c r="AG138" s="39" t="s">
        <v>40075</v>
      </c>
      <c r="AJ138" s="39" t="s">
        <v>40076</v>
      </c>
      <c r="AM138" s="39" t="s">
        <v>40077</v>
      </c>
      <c r="AP138" s="39" t="s">
        <v>40078</v>
      </c>
      <c r="AS138" s="39" t="s">
        <v>40079</v>
      </c>
      <c r="AV138" s="39" t="s">
        <v>40080</v>
      </c>
      <c r="AY138" s="39" t="s">
        <v>40081</v>
      </c>
      <c r="BB138" s="39" t="s">
        <v>40082</v>
      </c>
      <c r="BE138" s="39" t="s">
        <v>40083</v>
      </c>
      <c r="BH138" s="39" t="s">
        <v>40084</v>
      </c>
      <c r="BK138" s="39" t="s">
        <v>40085</v>
      </c>
    </row>
    <row r="139" spans="1:63" x14ac:dyDescent="0.3">
      <c r="A139">
        <v>138</v>
      </c>
      <c r="B139" s="1">
        <v>45882.363993055558</v>
      </c>
      <c r="C139" s="1">
        <v>45882.367326388892</v>
      </c>
      <c r="D139" s="39" t="s">
        <v>592</v>
      </c>
      <c r="E139" s="39" t="s">
        <v>593</v>
      </c>
      <c r="I139" s="39" t="s">
        <v>594</v>
      </c>
      <c r="L139">
        <v>10</v>
      </c>
      <c r="O139">
        <v>4</v>
      </c>
      <c r="R139" s="39" t="s">
        <v>40086</v>
      </c>
      <c r="U139" s="39" t="s">
        <v>40087</v>
      </c>
      <c r="X139" s="39" t="s">
        <v>40088</v>
      </c>
      <c r="AA139" s="39" t="s">
        <v>40089</v>
      </c>
      <c r="AD139" s="39" t="s">
        <v>40090</v>
      </c>
      <c r="AG139" s="39" t="s">
        <v>40091</v>
      </c>
      <c r="AJ139" s="39" t="s">
        <v>40092</v>
      </c>
      <c r="AM139" s="39" t="s">
        <v>40093</v>
      </c>
      <c r="AP139" s="39" t="s">
        <v>40094</v>
      </c>
      <c r="AS139" s="39" t="s">
        <v>40095</v>
      </c>
      <c r="AV139" s="39" t="s">
        <v>40096</v>
      </c>
      <c r="AY139" s="39" t="s">
        <v>40097</v>
      </c>
      <c r="BB139" s="39" t="s">
        <v>39318</v>
      </c>
      <c r="BE139" s="39" t="s">
        <v>40067</v>
      </c>
      <c r="BH139" s="39" t="s">
        <v>40068</v>
      </c>
      <c r="BK139" s="39" t="s">
        <v>40098</v>
      </c>
    </row>
    <row r="140" spans="1:63" x14ac:dyDescent="0.3">
      <c r="A140">
        <v>139</v>
      </c>
      <c r="B140" s="1">
        <v>45882.364120370374</v>
      </c>
      <c r="C140" s="1">
        <v>45882.372604166667</v>
      </c>
      <c r="D140" s="39" t="s">
        <v>549</v>
      </c>
      <c r="E140" s="39" t="s">
        <v>550</v>
      </c>
      <c r="I140" s="39" t="s">
        <v>550</v>
      </c>
      <c r="L140">
        <v>10</v>
      </c>
      <c r="O140">
        <v>26</v>
      </c>
      <c r="R140" s="39" t="s">
        <v>40099</v>
      </c>
      <c r="U140" s="39" t="s">
        <v>39596</v>
      </c>
      <c r="X140" s="39" t="s">
        <v>40100</v>
      </c>
      <c r="AA140" s="39" t="s">
        <v>40058</v>
      </c>
      <c r="AD140" s="39" t="s">
        <v>40101</v>
      </c>
      <c r="AG140" s="39" t="s">
        <v>40102</v>
      </c>
      <c r="AJ140" s="39" t="s">
        <v>40103</v>
      </c>
      <c r="AM140" s="39" t="s">
        <v>40104</v>
      </c>
      <c r="AP140" s="39" t="s">
        <v>40105</v>
      </c>
      <c r="AS140" s="39" t="s">
        <v>40106</v>
      </c>
      <c r="AV140" s="39" t="s">
        <v>40107</v>
      </c>
      <c r="AY140" s="39" t="s">
        <v>40108</v>
      </c>
      <c r="BB140" s="39" t="s">
        <v>39318</v>
      </c>
      <c r="BE140" s="39" t="s">
        <v>40067</v>
      </c>
      <c r="BH140" s="39" t="s">
        <v>40109</v>
      </c>
      <c r="BK140" s="39" t="s">
        <v>40110</v>
      </c>
    </row>
    <row r="141" spans="1:63" x14ac:dyDescent="0.3">
      <c r="A141">
        <v>140</v>
      </c>
      <c r="B141" s="1">
        <v>45882.396597222221</v>
      </c>
      <c r="C141" s="1">
        <v>45882.401284722226</v>
      </c>
      <c r="D141" s="39" t="s">
        <v>520</v>
      </c>
      <c r="E141" s="39" t="s">
        <v>521</v>
      </c>
      <c r="I141" s="39" t="s">
        <v>33406</v>
      </c>
      <c r="L141">
        <v>10</v>
      </c>
      <c r="O141">
        <v>27</v>
      </c>
      <c r="R141" s="39" t="s">
        <v>40111</v>
      </c>
      <c r="U141" s="39" t="s">
        <v>40112</v>
      </c>
      <c r="X141" s="39" t="s">
        <v>40113</v>
      </c>
      <c r="AA141" s="39" t="s">
        <v>40058</v>
      </c>
      <c r="AD141" s="39" t="s">
        <v>40101</v>
      </c>
      <c r="AG141" s="39" t="s">
        <v>40102</v>
      </c>
      <c r="AJ141" s="39" t="s">
        <v>40114</v>
      </c>
      <c r="AM141" s="39" t="s">
        <v>40115</v>
      </c>
      <c r="AP141" s="39" t="s">
        <v>40105</v>
      </c>
      <c r="AS141" s="39" t="s">
        <v>40106</v>
      </c>
      <c r="AV141" s="39" t="s">
        <v>40116</v>
      </c>
      <c r="AY141" s="39" t="s">
        <v>40108</v>
      </c>
      <c r="BB141" s="39" t="s">
        <v>39819</v>
      </c>
      <c r="BE141" s="39" t="s">
        <v>40067</v>
      </c>
      <c r="BH141" s="39" t="s">
        <v>40117</v>
      </c>
      <c r="BK141" s="39" t="s">
        <v>40118</v>
      </c>
    </row>
    <row r="142" spans="1:63" x14ac:dyDescent="0.3">
      <c r="A142">
        <v>141</v>
      </c>
      <c r="B142" s="1">
        <v>45882.397372685184</v>
      </c>
      <c r="C142" s="1">
        <v>45882.407592592594</v>
      </c>
      <c r="D142" s="39" t="s">
        <v>722</v>
      </c>
      <c r="E142" s="39" t="s">
        <v>723</v>
      </c>
      <c r="I142" s="39" t="s">
        <v>723</v>
      </c>
      <c r="L142">
        <v>10</v>
      </c>
      <c r="O142">
        <v>12</v>
      </c>
      <c r="R142" s="39" t="s">
        <v>40119</v>
      </c>
      <c r="U142" s="39" t="s">
        <v>40120</v>
      </c>
      <c r="X142" s="39" t="s">
        <v>40121</v>
      </c>
      <c r="AA142" s="39" t="s">
        <v>40122</v>
      </c>
      <c r="AD142" s="39" t="s">
        <v>40123</v>
      </c>
      <c r="AG142" s="39" t="s">
        <v>40124</v>
      </c>
      <c r="AJ142" s="39" t="s">
        <v>40125</v>
      </c>
      <c r="AM142" s="39" t="s">
        <v>40126</v>
      </c>
      <c r="AP142" s="39" t="s">
        <v>40127</v>
      </c>
      <c r="AS142" s="39" t="s">
        <v>40128</v>
      </c>
      <c r="AV142" s="39" t="s">
        <v>40129</v>
      </c>
      <c r="AY142" s="39" t="s">
        <v>40129</v>
      </c>
      <c r="BB142" s="39" t="s">
        <v>40130</v>
      </c>
      <c r="BE142" s="39" t="s">
        <v>40131</v>
      </c>
      <c r="BH142" s="39" t="s">
        <v>40132</v>
      </c>
      <c r="BK142" s="39" t="s">
        <v>40133</v>
      </c>
    </row>
    <row r="143" spans="1:63" x14ac:dyDescent="0.3">
      <c r="A143">
        <v>142</v>
      </c>
      <c r="B143" s="1">
        <v>45882.576342592591</v>
      </c>
      <c r="C143" s="1">
        <v>45882.588888888888</v>
      </c>
      <c r="D143" s="39" t="s">
        <v>3799</v>
      </c>
      <c r="E143" s="39" t="s">
        <v>3800</v>
      </c>
      <c r="I143" s="39" t="s">
        <v>3801</v>
      </c>
      <c r="L143">
        <v>3</v>
      </c>
      <c r="O143">
        <v>23</v>
      </c>
      <c r="R143" s="39" t="s">
        <v>40134</v>
      </c>
      <c r="U143" s="39" t="s">
        <v>40135</v>
      </c>
      <c r="X143" s="39" t="s">
        <v>38798</v>
      </c>
      <c r="AA143" s="39" t="s">
        <v>39314</v>
      </c>
      <c r="AD143" s="39" t="s">
        <v>40136</v>
      </c>
      <c r="AG143" s="39" t="s">
        <v>39356</v>
      </c>
      <c r="AJ143" s="39" t="s">
        <v>38676</v>
      </c>
      <c r="AM143" s="39" t="s">
        <v>39006</v>
      </c>
      <c r="AP143" s="39" t="s">
        <v>40137</v>
      </c>
      <c r="AS143" s="39" t="s">
        <v>40138</v>
      </c>
      <c r="AV143" s="39" t="s">
        <v>38680</v>
      </c>
      <c r="AY143" s="39" t="s">
        <v>40139</v>
      </c>
      <c r="BB143" s="39" t="s">
        <v>38836</v>
      </c>
      <c r="BE143" s="39" t="s">
        <v>40140</v>
      </c>
      <c r="BH143" s="39" t="s">
        <v>40141</v>
      </c>
      <c r="BK143" s="39" t="s">
        <v>40142</v>
      </c>
    </row>
    <row r="144" spans="1:63" x14ac:dyDescent="0.3">
      <c r="A144">
        <v>143</v>
      </c>
      <c r="B144" s="1">
        <v>45882.629687499997</v>
      </c>
      <c r="C144" s="1">
        <v>45882.636192129627</v>
      </c>
      <c r="D144" s="39" t="s">
        <v>1606</v>
      </c>
      <c r="E144" s="39" t="s">
        <v>1607</v>
      </c>
      <c r="I144" s="39" t="s">
        <v>40143</v>
      </c>
      <c r="L144">
        <v>13</v>
      </c>
      <c r="O144">
        <v>27</v>
      </c>
      <c r="R144" s="39" t="s">
        <v>40144</v>
      </c>
      <c r="U144" s="39" t="s">
        <v>40145</v>
      </c>
      <c r="X144" s="39" t="s">
        <v>35628</v>
      </c>
      <c r="AA144" s="39" t="s">
        <v>40146</v>
      </c>
      <c r="AD144" s="39" t="s">
        <v>40147</v>
      </c>
      <c r="AG144" s="39" t="s">
        <v>40148</v>
      </c>
      <c r="AJ144" s="39" t="s">
        <v>35872</v>
      </c>
      <c r="AM144" s="39" t="s">
        <v>36279</v>
      </c>
      <c r="AP144" s="39" t="s">
        <v>40149</v>
      </c>
      <c r="AS144" s="39" t="s">
        <v>40150</v>
      </c>
      <c r="AV144" s="39" t="s">
        <v>38834</v>
      </c>
      <c r="AY144" s="39" t="s">
        <v>40151</v>
      </c>
      <c r="BB144" s="39" t="s">
        <v>40152</v>
      </c>
      <c r="BE144" s="39" t="s">
        <v>40153</v>
      </c>
      <c r="BH144" s="39" t="s">
        <v>40154</v>
      </c>
      <c r="BK144" s="39" t="s">
        <v>40155</v>
      </c>
    </row>
    <row r="145" spans="1:63" x14ac:dyDescent="0.3">
      <c r="A145">
        <v>144</v>
      </c>
      <c r="B145" s="1">
        <v>45884.384930555556</v>
      </c>
      <c r="C145" s="1">
        <v>45884.392523148148</v>
      </c>
      <c r="D145" s="39" t="s">
        <v>1890</v>
      </c>
      <c r="E145" s="39" t="s">
        <v>1891</v>
      </c>
      <c r="I145" s="39" t="s">
        <v>1891</v>
      </c>
      <c r="L145">
        <v>9</v>
      </c>
      <c r="O145">
        <v>16</v>
      </c>
      <c r="R145" s="39" t="s">
        <v>40156</v>
      </c>
      <c r="U145" s="39" t="s">
        <v>40157</v>
      </c>
      <c r="X145" s="39" t="s">
        <v>40158</v>
      </c>
      <c r="AA145" s="39" t="s">
        <v>40159</v>
      </c>
      <c r="AD145" s="39" t="s">
        <v>40160</v>
      </c>
      <c r="AG145" s="39" t="s">
        <v>40161</v>
      </c>
      <c r="AJ145" s="39" t="s">
        <v>39606</v>
      </c>
      <c r="AM145" s="39" t="s">
        <v>40162</v>
      </c>
      <c r="AP145" s="39" t="s">
        <v>40163</v>
      </c>
      <c r="AS145" s="39" t="s">
        <v>40164</v>
      </c>
      <c r="AV145" s="39" t="s">
        <v>40165</v>
      </c>
      <c r="AY145" s="39" t="s">
        <v>40166</v>
      </c>
      <c r="BB145" s="39" t="s">
        <v>39323</v>
      </c>
      <c r="BE145" s="39" t="s">
        <v>40167</v>
      </c>
      <c r="BH145" s="39" t="s">
        <v>40068</v>
      </c>
      <c r="BK145" s="39" t="s">
        <v>40168</v>
      </c>
    </row>
    <row r="146" spans="1:63" x14ac:dyDescent="0.3">
      <c r="A146">
        <v>145</v>
      </c>
      <c r="B146" s="1">
        <v>45884.389502314814</v>
      </c>
      <c r="C146" s="1">
        <v>45884.393055555556</v>
      </c>
      <c r="D146" s="39" t="s">
        <v>2506</v>
      </c>
      <c r="E146" s="39" t="s">
        <v>2507</v>
      </c>
      <c r="I146" s="39" t="s">
        <v>2507</v>
      </c>
      <c r="L146">
        <v>9</v>
      </c>
      <c r="O146">
        <v>32</v>
      </c>
      <c r="R146" s="39" t="s">
        <v>40169</v>
      </c>
      <c r="U146" s="39" t="s">
        <v>40170</v>
      </c>
      <c r="X146" s="39" t="s">
        <v>40171</v>
      </c>
      <c r="AA146" s="39" t="s">
        <v>40172</v>
      </c>
      <c r="AD146" s="39" t="s">
        <v>38640</v>
      </c>
      <c r="AG146" s="39" t="s">
        <v>40173</v>
      </c>
      <c r="AJ146" s="39" t="s">
        <v>38641</v>
      </c>
      <c r="AM146" s="39" t="s">
        <v>40174</v>
      </c>
      <c r="AP146" s="39" t="s">
        <v>37571</v>
      </c>
      <c r="AS146" s="39" t="s">
        <v>40175</v>
      </c>
      <c r="AV146" s="39" t="s">
        <v>35872</v>
      </c>
      <c r="AY146" s="39" t="s">
        <v>40176</v>
      </c>
      <c r="BB146" s="39" t="s">
        <v>40177</v>
      </c>
      <c r="BE146" s="39" t="s">
        <v>40178</v>
      </c>
      <c r="BH146" s="39" t="s">
        <v>40179</v>
      </c>
      <c r="BK146" s="39" t="s">
        <v>40180</v>
      </c>
    </row>
    <row r="147" spans="1:63" x14ac:dyDescent="0.3">
      <c r="A147">
        <v>146</v>
      </c>
      <c r="B147" s="1">
        <v>45884.386666666665</v>
      </c>
      <c r="C147" s="1">
        <v>45884.393611111111</v>
      </c>
      <c r="D147" s="39" t="s">
        <v>2496</v>
      </c>
      <c r="E147" s="39" t="s">
        <v>2497</v>
      </c>
      <c r="I147" s="39" t="s">
        <v>5984</v>
      </c>
      <c r="L147">
        <v>9</v>
      </c>
      <c r="O147">
        <v>26</v>
      </c>
      <c r="R147" s="39" t="s">
        <v>40181</v>
      </c>
      <c r="U147" s="39" t="s">
        <v>40182</v>
      </c>
      <c r="X147" s="39" t="s">
        <v>35628</v>
      </c>
      <c r="AA147" s="39" t="s">
        <v>39604</v>
      </c>
      <c r="AD147" s="39" t="s">
        <v>38640</v>
      </c>
      <c r="AG147" s="39" t="s">
        <v>40033</v>
      </c>
      <c r="AJ147" s="39" t="s">
        <v>35872</v>
      </c>
      <c r="AM147" s="39" t="s">
        <v>40183</v>
      </c>
      <c r="AP147" s="39" t="s">
        <v>40184</v>
      </c>
      <c r="AS147" s="39" t="s">
        <v>40185</v>
      </c>
      <c r="AV147" s="39" t="s">
        <v>38984</v>
      </c>
      <c r="AY147" s="39" t="s">
        <v>40186</v>
      </c>
      <c r="BB147" s="39" t="s">
        <v>40187</v>
      </c>
      <c r="BE147" s="39" t="s">
        <v>40188</v>
      </c>
      <c r="BH147" s="39" t="s">
        <v>40189</v>
      </c>
      <c r="BK147" s="39" t="s">
        <v>40190</v>
      </c>
    </row>
    <row r="148" spans="1:63" x14ac:dyDescent="0.3">
      <c r="A148">
        <v>147</v>
      </c>
      <c r="B148" s="1">
        <v>45884.393043981479</v>
      </c>
      <c r="C148" s="1">
        <v>45884.393645833334</v>
      </c>
      <c r="D148" s="39" t="s">
        <v>2562</v>
      </c>
      <c r="E148" s="39" t="s">
        <v>2563</v>
      </c>
      <c r="I148" s="39" t="s">
        <v>2563</v>
      </c>
      <c r="L148">
        <v>9</v>
      </c>
      <c r="O148">
        <v>31</v>
      </c>
      <c r="R148" s="39" t="s">
        <v>40191</v>
      </c>
      <c r="U148" s="39" t="s">
        <v>40192</v>
      </c>
      <c r="X148" s="39" t="s">
        <v>40171</v>
      </c>
      <c r="AA148" s="39" t="s">
        <v>40172</v>
      </c>
      <c r="AD148" s="39" t="s">
        <v>38640</v>
      </c>
      <c r="AG148" s="39" t="s">
        <v>40173</v>
      </c>
      <c r="AJ148" s="39" t="s">
        <v>38641</v>
      </c>
      <c r="AM148" s="39" t="s">
        <v>40174</v>
      </c>
      <c r="AP148" s="39" t="s">
        <v>37571</v>
      </c>
      <c r="AS148" s="39" t="s">
        <v>40175</v>
      </c>
      <c r="AV148" s="39" t="s">
        <v>40193</v>
      </c>
      <c r="AY148" s="39" t="s">
        <v>40194</v>
      </c>
      <c r="BB148" s="39" t="s">
        <v>40195</v>
      </c>
      <c r="BE148" s="39" t="s">
        <v>40196</v>
      </c>
      <c r="BH148" s="39" t="s">
        <v>40197</v>
      </c>
      <c r="BK148" s="39" t="s">
        <v>40198</v>
      </c>
    </row>
    <row r="149" spans="1:63" x14ac:dyDescent="0.3">
      <c r="A149">
        <v>148</v>
      </c>
      <c r="B149" s="1">
        <v>45884.386678240742</v>
      </c>
      <c r="C149" s="1">
        <v>45884.393877314818</v>
      </c>
      <c r="D149" s="39" t="s">
        <v>2485</v>
      </c>
      <c r="E149" s="39" t="s">
        <v>2486</v>
      </c>
      <c r="I149" s="39" t="s">
        <v>17593</v>
      </c>
      <c r="L149">
        <v>9</v>
      </c>
      <c r="O149">
        <v>28</v>
      </c>
      <c r="R149" s="39" t="s">
        <v>40199</v>
      </c>
      <c r="U149" s="39" t="s">
        <v>40200</v>
      </c>
      <c r="X149" s="39" t="s">
        <v>35628</v>
      </c>
      <c r="AA149" s="39" t="s">
        <v>40201</v>
      </c>
      <c r="AD149" s="39" t="s">
        <v>38640</v>
      </c>
      <c r="AG149" s="39" t="s">
        <v>40202</v>
      </c>
      <c r="AJ149" s="39" t="s">
        <v>38654</v>
      </c>
      <c r="AM149" s="39" t="s">
        <v>40203</v>
      </c>
      <c r="AP149" s="39" t="s">
        <v>40204</v>
      </c>
      <c r="AS149" s="39" t="s">
        <v>40205</v>
      </c>
      <c r="AV149" s="39" t="s">
        <v>38984</v>
      </c>
      <c r="AY149" s="39" t="s">
        <v>40206</v>
      </c>
      <c r="BB149" s="39" t="s">
        <v>40187</v>
      </c>
      <c r="BE149" s="39" t="s">
        <v>40188</v>
      </c>
      <c r="BH149" s="39" t="s">
        <v>40189</v>
      </c>
      <c r="BK149" s="39" t="s">
        <v>40207</v>
      </c>
    </row>
    <row r="150" spans="1:63" x14ac:dyDescent="0.3">
      <c r="A150">
        <v>149</v>
      </c>
      <c r="B150" s="1">
        <v>45884.39334490741</v>
      </c>
      <c r="C150" s="1">
        <v>45884.394224537034</v>
      </c>
      <c r="D150" s="39" t="s">
        <v>2552</v>
      </c>
      <c r="E150" s="39" t="s">
        <v>2553</v>
      </c>
      <c r="I150" s="39" t="s">
        <v>2554</v>
      </c>
      <c r="L150">
        <v>9</v>
      </c>
      <c r="O150">
        <v>35</v>
      </c>
      <c r="R150" s="39" t="s">
        <v>40208</v>
      </c>
      <c r="U150" s="39" t="s">
        <v>40209</v>
      </c>
      <c r="X150" s="39" t="s">
        <v>35628</v>
      </c>
      <c r="AA150" s="39" t="s">
        <v>39689</v>
      </c>
      <c r="AD150" s="39" t="s">
        <v>38640</v>
      </c>
      <c r="AG150" s="39" t="s">
        <v>40033</v>
      </c>
      <c r="AJ150" s="39" t="s">
        <v>35872</v>
      </c>
      <c r="AM150" s="39" t="s">
        <v>40183</v>
      </c>
      <c r="AP150" s="39" t="s">
        <v>40184</v>
      </c>
      <c r="AS150" s="39" t="s">
        <v>39737</v>
      </c>
      <c r="AV150" s="39" t="s">
        <v>38984</v>
      </c>
      <c r="AY150" s="39" t="s">
        <v>40186</v>
      </c>
      <c r="BB150" s="39" t="s">
        <v>40187</v>
      </c>
      <c r="BE150" s="39" t="s">
        <v>40188</v>
      </c>
      <c r="BH150" s="39" t="s">
        <v>40189</v>
      </c>
      <c r="BK150" s="39" t="s">
        <v>40190</v>
      </c>
    </row>
    <row r="151" spans="1:63" x14ac:dyDescent="0.3">
      <c r="A151">
        <v>150</v>
      </c>
      <c r="B151" s="1">
        <v>45884.386979166666</v>
      </c>
      <c r="C151" s="1">
        <v>45884.395115740743</v>
      </c>
      <c r="D151" s="39" t="s">
        <v>4554</v>
      </c>
      <c r="E151" s="39" t="s">
        <v>4555</v>
      </c>
      <c r="I151" s="39" t="s">
        <v>5797</v>
      </c>
      <c r="L151">
        <v>9</v>
      </c>
      <c r="O151">
        <v>15</v>
      </c>
      <c r="R151" s="39" t="s">
        <v>40210</v>
      </c>
      <c r="U151" s="39" t="s">
        <v>39596</v>
      </c>
      <c r="X151" s="39" t="s">
        <v>40158</v>
      </c>
      <c r="AA151" s="39" t="s">
        <v>40159</v>
      </c>
      <c r="AD151" s="39" t="s">
        <v>40160</v>
      </c>
      <c r="AG151" s="39" t="s">
        <v>40161</v>
      </c>
      <c r="AJ151" s="39" t="s">
        <v>39606</v>
      </c>
      <c r="AM151" s="39" t="s">
        <v>40211</v>
      </c>
      <c r="AP151" s="39" t="s">
        <v>40212</v>
      </c>
      <c r="AS151" s="39" t="s">
        <v>40213</v>
      </c>
      <c r="AV151" s="39" t="s">
        <v>40165</v>
      </c>
      <c r="AY151" s="39" t="s">
        <v>40166</v>
      </c>
      <c r="BB151" s="39" t="s">
        <v>40214</v>
      </c>
      <c r="BE151" s="39" t="s">
        <v>40215</v>
      </c>
      <c r="BH151" s="39" t="s">
        <v>40216</v>
      </c>
      <c r="BK151" s="39" t="s">
        <v>40217</v>
      </c>
    </row>
    <row r="152" spans="1:63" x14ac:dyDescent="0.3">
      <c r="A152">
        <v>151</v>
      </c>
      <c r="B152" s="1">
        <v>45884.393865740742</v>
      </c>
      <c r="C152" s="1">
        <v>45884.396296296298</v>
      </c>
      <c r="D152" s="39" t="s">
        <v>2574</v>
      </c>
      <c r="E152" s="39" t="s">
        <v>2575</v>
      </c>
      <c r="I152" s="39" t="s">
        <v>2575</v>
      </c>
      <c r="L152">
        <v>9</v>
      </c>
      <c r="O152">
        <v>18</v>
      </c>
      <c r="R152" s="39" t="s">
        <v>40218</v>
      </c>
      <c r="U152" s="39" t="s">
        <v>39596</v>
      </c>
      <c r="X152" s="39" t="s">
        <v>40158</v>
      </c>
      <c r="AA152" s="39" t="s">
        <v>40159</v>
      </c>
      <c r="AD152" s="39" t="s">
        <v>40161</v>
      </c>
      <c r="AG152" s="39" t="s">
        <v>40160</v>
      </c>
      <c r="AJ152" s="39" t="s">
        <v>39606</v>
      </c>
      <c r="AM152" s="39" t="s">
        <v>40211</v>
      </c>
      <c r="AP152" s="39" t="s">
        <v>40212</v>
      </c>
      <c r="AS152" s="39" t="s">
        <v>40164</v>
      </c>
      <c r="AV152" s="39" t="s">
        <v>40219</v>
      </c>
      <c r="AY152" s="39" t="s">
        <v>40166</v>
      </c>
      <c r="BB152" s="39" t="s">
        <v>39323</v>
      </c>
      <c r="BE152" s="39" t="s">
        <v>40220</v>
      </c>
      <c r="BH152" s="39" t="s">
        <v>40221</v>
      </c>
      <c r="BK152" s="39" t="s">
        <v>40222</v>
      </c>
    </row>
    <row r="153" spans="1:63" x14ac:dyDescent="0.3">
      <c r="A153">
        <v>152</v>
      </c>
      <c r="B153" s="1">
        <v>45884.384756944448</v>
      </c>
      <c r="C153" s="1">
        <v>45884.396851851852</v>
      </c>
      <c r="D153" s="39" t="s">
        <v>3085</v>
      </c>
      <c r="E153" s="39" t="s">
        <v>3086</v>
      </c>
      <c r="I153" s="39" t="s">
        <v>3087</v>
      </c>
      <c r="L153">
        <v>9</v>
      </c>
      <c r="O153">
        <v>13</v>
      </c>
      <c r="R153" s="39" t="s">
        <v>40210</v>
      </c>
      <c r="U153" s="39" t="s">
        <v>39596</v>
      </c>
      <c r="X153" s="39" t="s">
        <v>39029</v>
      </c>
      <c r="AA153" s="39" t="s">
        <v>40159</v>
      </c>
      <c r="AD153" s="39" t="s">
        <v>40160</v>
      </c>
      <c r="AG153" s="39" t="s">
        <v>40161</v>
      </c>
      <c r="AJ153" s="39" t="s">
        <v>39606</v>
      </c>
      <c r="AM153" s="39" t="s">
        <v>40211</v>
      </c>
      <c r="AP153" s="39" t="s">
        <v>40212</v>
      </c>
      <c r="AS153" s="39" t="s">
        <v>40164</v>
      </c>
      <c r="AV153" s="39" t="s">
        <v>40223</v>
      </c>
      <c r="AY153" s="39" t="s">
        <v>40166</v>
      </c>
      <c r="BB153" s="39" t="s">
        <v>39323</v>
      </c>
      <c r="BE153" s="39" t="s">
        <v>40220</v>
      </c>
      <c r="BH153" s="39" t="s">
        <v>40068</v>
      </c>
      <c r="BK153" s="39" t="s">
        <v>40224</v>
      </c>
    </row>
    <row r="154" spans="1:63" x14ac:dyDescent="0.3">
      <c r="A154">
        <v>153</v>
      </c>
      <c r="B154" s="1">
        <v>45884.385868055557</v>
      </c>
      <c r="C154" s="1">
        <v>45884.39775462963</v>
      </c>
      <c r="D154" s="39" t="s">
        <v>3030</v>
      </c>
      <c r="E154" s="39" t="s">
        <v>3031</v>
      </c>
      <c r="I154" s="39" t="s">
        <v>40225</v>
      </c>
      <c r="L154">
        <v>9</v>
      </c>
      <c r="O154">
        <v>12</v>
      </c>
      <c r="R154" s="39" t="s">
        <v>40218</v>
      </c>
      <c r="U154" s="39" t="s">
        <v>39596</v>
      </c>
      <c r="X154" s="39" t="s">
        <v>40158</v>
      </c>
      <c r="AA154" s="39" t="s">
        <v>40159</v>
      </c>
      <c r="AD154" s="39" t="s">
        <v>40160</v>
      </c>
      <c r="AG154" s="39" t="s">
        <v>40161</v>
      </c>
      <c r="AJ154" s="39" t="s">
        <v>39606</v>
      </c>
      <c r="AM154" s="39" t="s">
        <v>40211</v>
      </c>
      <c r="AP154" s="39" t="s">
        <v>40212</v>
      </c>
      <c r="AS154" s="39" t="s">
        <v>40164</v>
      </c>
      <c r="AV154" s="39" t="s">
        <v>40165</v>
      </c>
      <c r="AY154" s="39" t="s">
        <v>40166</v>
      </c>
      <c r="BB154" s="39" t="s">
        <v>39323</v>
      </c>
      <c r="BE154" s="39" t="s">
        <v>40220</v>
      </c>
      <c r="BH154" s="39" t="s">
        <v>40068</v>
      </c>
      <c r="BK154" s="39" t="s">
        <v>40226</v>
      </c>
    </row>
    <row r="155" spans="1:63" x14ac:dyDescent="0.3">
      <c r="A155">
        <v>154</v>
      </c>
      <c r="B155" s="1">
        <v>45884.383912037039</v>
      </c>
      <c r="C155" s="1">
        <v>45884.397939814815</v>
      </c>
      <c r="D155" s="39" t="s">
        <v>4777</v>
      </c>
      <c r="E155" s="39" t="s">
        <v>4778</v>
      </c>
      <c r="I155" s="39" t="s">
        <v>4779</v>
      </c>
      <c r="L155">
        <v>9</v>
      </c>
      <c r="O155">
        <v>17</v>
      </c>
      <c r="R155" s="39" t="s">
        <v>40210</v>
      </c>
      <c r="U155" s="39" t="s">
        <v>40227</v>
      </c>
      <c r="X155" s="39" t="s">
        <v>40228</v>
      </c>
      <c r="AA155" s="39" t="s">
        <v>40229</v>
      </c>
      <c r="AD155" s="39" t="s">
        <v>40230</v>
      </c>
      <c r="AG155" s="39" t="s">
        <v>40231</v>
      </c>
      <c r="AJ155" s="39" t="s">
        <v>40232</v>
      </c>
      <c r="AM155" s="39" t="s">
        <v>40233</v>
      </c>
      <c r="AP155" s="39" t="s">
        <v>40234</v>
      </c>
      <c r="AS155" s="39" t="s">
        <v>40235</v>
      </c>
      <c r="AV155" s="39" t="s">
        <v>40236</v>
      </c>
      <c r="AY155" s="39" t="s">
        <v>40237</v>
      </c>
      <c r="BB155" s="39" t="s">
        <v>39323</v>
      </c>
      <c r="BE155" s="39" t="s">
        <v>40220</v>
      </c>
      <c r="BH155" s="39" t="s">
        <v>40068</v>
      </c>
      <c r="BK155" s="39" t="s">
        <v>40238</v>
      </c>
    </row>
    <row r="156" spans="1:63" x14ac:dyDescent="0.3">
      <c r="A156">
        <v>155</v>
      </c>
      <c r="B156" s="1">
        <v>45884.385613425926</v>
      </c>
      <c r="C156" s="1">
        <v>45884.398159722223</v>
      </c>
      <c r="D156" s="39" t="s">
        <v>3850</v>
      </c>
      <c r="E156" s="39" t="s">
        <v>3851</v>
      </c>
      <c r="I156" s="39" t="s">
        <v>3851</v>
      </c>
      <c r="L156">
        <v>9</v>
      </c>
      <c r="O156">
        <v>8</v>
      </c>
      <c r="R156" s="39" t="s">
        <v>40239</v>
      </c>
      <c r="U156" s="39" t="s">
        <v>40240</v>
      </c>
      <c r="X156" s="39" t="s">
        <v>40171</v>
      </c>
      <c r="AA156" s="39" t="s">
        <v>40241</v>
      </c>
      <c r="AD156" s="39" t="s">
        <v>38640</v>
      </c>
      <c r="AG156" s="39" t="s">
        <v>40242</v>
      </c>
      <c r="AJ156" s="39" t="s">
        <v>38641</v>
      </c>
      <c r="AM156" s="39" t="s">
        <v>40243</v>
      </c>
      <c r="AP156" s="39" t="s">
        <v>37571</v>
      </c>
      <c r="AS156" s="39" t="s">
        <v>40244</v>
      </c>
      <c r="AV156" s="39" t="s">
        <v>40193</v>
      </c>
      <c r="AY156" s="39" t="s">
        <v>40245</v>
      </c>
      <c r="BB156" s="39" t="s">
        <v>40195</v>
      </c>
      <c r="BE156" s="39" t="s">
        <v>40196</v>
      </c>
      <c r="BH156" s="39" t="s">
        <v>40197</v>
      </c>
      <c r="BK156" s="39" t="s">
        <v>40198</v>
      </c>
    </row>
    <row r="157" spans="1:63" x14ac:dyDescent="0.3">
      <c r="A157">
        <v>156</v>
      </c>
      <c r="B157" s="1">
        <v>45884.388136574074</v>
      </c>
      <c r="C157" s="1">
        <v>45884.398576388892</v>
      </c>
      <c r="D157" s="39" t="s">
        <v>3049</v>
      </c>
      <c r="E157" s="39" t="s">
        <v>3050</v>
      </c>
      <c r="I157" s="39" t="s">
        <v>3050</v>
      </c>
      <c r="L157">
        <v>9</v>
      </c>
      <c r="O157">
        <v>9</v>
      </c>
      <c r="R157" s="39" t="s">
        <v>40246</v>
      </c>
      <c r="U157" s="39" t="s">
        <v>40247</v>
      </c>
      <c r="X157" s="39" t="s">
        <v>38640</v>
      </c>
      <c r="AA157" s="39" t="s">
        <v>40248</v>
      </c>
      <c r="AD157" s="39" t="s">
        <v>38640</v>
      </c>
      <c r="AG157" s="39" t="s">
        <v>40248</v>
      </c>
      <c r="AJ157" s="39" t="s">
        <v>38641</v>
      </c>
      <c r="AM157" s="39" t="s">
        <v>40249</v>
      </c>
      <c r="AP157" s="39" t="s">
        <v>40250</v>
      </c>
      <c r="AS157" s="39" t="s">
        <v>40251</v>
      </c>
      <c r="AV157" s="39" t="s">
        <v>38641</v>
      </c>
      <c r="AY157" s="39" t="s">
        <v>40252</v>
      </c>
      <c r="BB157" s="39" t="s">
        <v>40253</v>
      </c>
      <c r="BE157" s="39" t="s">
        <v>40254</v>
      </c>
      <c r="BH157" s="39" t="s">
        <v>40255</v>
      </c>
      <c r="BK157" s="39" t="s">
        <v>40256</v>
      </c>
    </row>
    <row r="158" spans="1:63" x14ac:dyDescent="0.3">
      <c r="A158">
        <v>157</v>
      </c>
      <c r="B158" s="1">
        <v>45884.39329861111</v>
      </c>
      <c r="C158" s="1">
        <v>45884.399004629631</v>
      </c>
      <c r="D158" s="39" t="s">
        <v>2544</v>
      </c>
      <c r="E158" s="39" t="s">
        <v>2545</v>
      </c>
      <c r="I158" s="39" t="s">
        <v>2545</v>
      </c>
      <c r="L158">
        <v>9</v>
      </c>
      <c r="O158">
        <v>29</v>
      </c>
      <c r="R158" s="39" t="s">
        <v>38939</v>
      </c>
      <c r="U158" s="39" t="s">
        <v>40257</v>
      </c>
      <c r="X158" s="39" t="s">
        <v>35628</v>
      </c>
      <c r="AA158" s="39" t="s">
        <v>39386</v>
      </c>
      <c r="AD158" s="39" t="s">
        <v>39690</v>
      </c>
      <c r="AG158" s="39" t="s">
        <v>40148</v>
      </c>
      <c r="AJ158" s="39" t="s">
        <v>38654</v>
      </c>
      <c r="AM158" s="39" t="s">
        <v>39462</v>
      </c>
      <c r="AP158" s="39" t="s">
        <v>40258</v>
      </c>
      <c r="AS158" s="39" t="s">
        <v>40259</v>
      </c>
      <c r="AV158" s="39" t="s">
        <v>38984</v>
      </c>
      <c r="AY158" s="39" t="s">
        <v>40260</v>
      </c>
      <c r="BB158" s="39" t="s">
        <v>40261</v>
      </c>
      <c r="BE158" s="39" t="s">
        <v>40262</v>
      </c>
      <c r="BH158" s="39" t="s">
        <v>40263</v>
      </c>
      <c r="BK158" s="39" t="s">
        <v>40264</v>
      </c>
    </row>
    <row r="159" spans="1:63" x14ac:dyDescent="0.3">
      <c r="A159">
        <v>158</v>
      </c>
      <c r="B159" s="1">
        <v>45884.396898148145</v>
      </c>
      <c r="C159" s="1">
        <v>45884.401712962965</v>
      </c>
      <c r="D159" s="39" t="s">
        <v>3411</v>
      </c>
      <c r="E159" s="39" t="s">
        <v>3412</v>
      </c>
      <c r="I159" s="39" t="s">
        <v>13711</v>
      </c>
      <c r="L159">
        <v>9</v>
      </c>
      <c r="O159">
        <v>38</v>
      </c>
      <c r="R159" s="39" t="s">
        <v>40265</v>
      </c>
      <c r="U159" s="39" t="s">
        <v>40266</v>
      </c>
      <c r="X159" s="39" t="s">
        <v>35628</v>
      </c>
      <c r="AA159" s="39" t="s">
        <v>40267</v>
      </c>
      <c r="AD159" s="39" t="s">
        <v>39017</v>
      </c>
      <c r="AG159" s="39" t="s">
        <v>40268</v>
      </c>
      <c r="AJ159" s="39" t="s">
        <v>35872</v>
      </c>
      <c r="AM159" s="39" t="s">
        <v>40269</v>
      </c>
      <c r="AP159" s="39" t="s">
        <v>39020</v>
      </c>
      <c r="AS159" s="39" t="s">
        <v>40270</v>
      </c>
      <c r="AV159" s="39" t="s">
        <v>38984</v>
      </c>
      <c r="AY159" s="39" t="s">
        <v>40271</v>
      </c>
      <c r="BB159" s="39" t="s">
        <v>40272</v>
      </c>
      <c r="BE159" s="39" t="s">
        <v>40273</v>
      </c>
      <c r="BH159" s="39" t="s">
        <v>40274</v>
      </c>
      <c r="BK159" s="39" t="s">
        <v>40275</v>
      </c>
    </row>
    <row r="160" spans="1:63" x14ac:dyDescent="0.3">
      <c r="A160">
        <v>159</v>
      </c>
      <c r="B160" s="1">
        <v>45884.396932870368</v>
      </c>
      <c r="C160" s="1">
        <v>45884.402777777781</v>
      </c>
      <c r="D160" s="39" t="s">
        <v>4533</v>
      </c>
      <c r="E160" s="39" t="s">
        <v>4534</v>
      </c>
      <c r="I160" s="39" t="s">
        <v>4534</v>
      </c>
      <c r="L160">
        <v>9</v>
      </c>
      <c r="O160">
        <v>30</v>
      </c>
      <c r="R160" s="39" t="s">
        <v>40276</v>
      </c>
      <c r="U160" s="39" t="s">
        <v>40257</v>
      </c>
      <c r="X160" s="39" t="s">
        <v>35628</v>
      </c>
      <c r="AA160" s="39" t="s">
        <v>39386</v>
      </c>
      <c r="AD160" s="39" t="s">
        <v>39017</v>
      </c>
      <c r="AG160" s="39" t="s">
        <v>40148</v>
      </c>
      <c r="AJ160" s="39" t="s">
        <v>35872</v>
      </c>
      <c r="AM160" s="39" t="s">
        <v>39482</v>
      </c>
      <c r="AP160" s="39" t="s">
        <v>40277</v>
      </c>
      <c r="AS160" s="39" t="s">
        <v>40278</v>
      </c>
      <c r="AV160" s="39" t="s">
        <v>38812</v>
      </c>
      <c r="AY160" s="39" t="s">
        <v>40279</v>
      </c>
      <c r="BB160" s="39" t="s">
        <v>40280</v>
      </c>
      <c r="BE160" s="39" t="s">
        <v>40281</v>
      </c>
      <c r="BH160" s="39" t="s">
        <v>40282</v>
      </c>
      <c r="BK160" s="39" t="s">
        <v>40283</v>
      </c>
    </row>
    <row r="161" spans="1:63" x14ac:dyDescent="0.3">
      <c r="A161">
        <v>160</v>
      </c>
      <c r="B161" s="1">
        <v>45884.396249999998</v>
      </c>
      <c r="C161" s="1">
        <v>45884.402858796297</v>
      </c>
      <c r="D161" s="39" t="s">
        <v>1930</v>
      </c>
      <c r="E161" s="39" t="s">
        <v>1931</v>
      </c>
      <c r="I161" s="39" t="s">
        <v>1932</v>
      </c>
      <c r="L161">
        <v>9</v>
      </c>
      <c r="O161">
        <v>1</v>
      </c>
      <c r="R161" s="39" t="s">
        <v>40284</v>
      </c>
      <c r="U161" s="39" t="s">
        <v>40285</v>
      </c>
      <c r="X161" s="39" t="s">
        <v>35628</v>
      </c>
      <c r="AA161" s="39" t="s">
        <v>40286</v>
      </c>
      <c r="AD161" s="39" t="s">
        <v>39017</v>
      </c>
      <c r="AG161" s="39" t="s">
        <v>40287</v>
      </c>
      <c r="AJ161" s="39" t="s">
        <v>35872</v>
      </c>
      <c r="AM161" s="39" t="s">
        <v>40288</v>
      </c>
      <c r="AP161" s="39" t="s">
        <v>39088</v>
      </c>
      <c r="AS161" s="39" t="s">
        <v>40289</v>
      </c>
      <c r="AV161" s="39" t="s">
        <v>38641</v>
      </c>
      <c r="AY161" s="39" t="s">
        <v>40290</v>
      </c>
      <c r="BB161" s="39" t="s">
        <v>39323</v>
      </c>
      <c r="BE161" s="39" t="s">
        <v>40220</v>
      </c>
      <c r="BH161" s="39" t="s">
        <v>40291</v>
      </c>
      <c r="BK161" s="39" t="s">
        <v>40292</v>
      </c>
    </row>
    <row r="162" spans="1:63" x14ac:dyDescent="0.3">
      <c r="A162">
        <v>161</v>
      </c>
      <c r="B162" s="1">
        <v>45884.396203703705</v>
      </c>
      <c r="C162" s="1">
        <v>45884.402939814812</v>
      </c>
      <c r="D162" s="39" t="s">
        <v>1919</v>
      </c>
      <c r="E162" s="39" t="s">
        <v>1920</v>
      </c>
      <c r="I162" s="39" t="s">
        <v>1920</v>
      </c>
      <c r="L162">
        <v>9</v>
      </c>
      <c r="O162">
        <v>20</v>
      </c>
      <c r="R162" s="39" t="s">
        <v>40293</v>
      </c>
      <c r="U162" s="39" t="s">
        <v>40294</v>
      </c>
      <c r="X162" s="39" t="s">
        <v>35628</v>
      </c>
      <c r="AA162" s="39" t="s">
        <v>40295</v>
      </c>
      <c r="AD162" s="39" t="s">
        <v>39017</v>
      </c>
      <c r="AG162" s="39" t="s">
        <v>37936</v>
      </c>
      <c r="AJ162" s="39" t="s">
        <v>35872</v>
      </c>
      <c r="AM162" s="39" t="s">
        <v>40296</v>
      </c>
      <c r="AP162" s="39" t="s">
        <v>39088</v>
      </c>
      <c r="AS162" s="39" t="s">
        <v>38942</v>
      </c>
      <c r="AV162" s="39" t="s">
        <v>38641</v>
      </c>
      <c r="AY162" s="39" t="s">
        <v>40297</v>
      </c>
      <c r="BB162" s="39" t="s">
        <v>39323</v>
      </c>
      <c r="BE162" s="39" t="s">
        <v>40220</v>
      </c>
      <c r="BH162" s="39" t="s">
        <v>40298</v>
      </c>
      <c r="BK162" s="39" t="s">
        <v>40299</v>
      </c>
    </row>
    <row r="163" spans="1:63" x14ac:dyDescent="0.3">
      <c r="A163">
        <v>162</v>
      </c>
      <c r="B163" s="1">
        <v>45884.397372685184</v>
      </c>
      <c r="C163" s="1">
        <v>45884.403541666667</v>
      </c>
      <c r="D163" s="39" t="s">
        <v>5721</v>
      </c>
      <c r="E163" s="39" t="s">
        <v>5722</v>
      </c>
      <c r="I163" s="39" t="s">
        <v>5722</v>
      </c>
      <c r="L163">
        <v>9</v>
      </c>
      <c r="O163">
        <v>10</v>
      </c>
      <c r="R163" s="39" t="s">
        <v>40284</v>
      </c>
      <c r="U163" s="39" t="s">
        <v>40300</v>
      </c>
      <c r="X163" s="39" t="s">
        <v>39029</v>
      </c>
      <c r="AA163" s="39" t="s">
        <v>40301</v>
      </c>
      <c r="AD163" s="39" t="s">
        <v>38675</v>
      </c>
      <c r="AG163" s="39" t="s">
        <v>40302</v>
      </c>
      <c r="AJ163" s="39" t="s">
        <v>38676</v>
      </c>
      <c r="AM163" s="39" t="s">
        <v>40303</v>
      </c>
      <c r="AP163" s="39" t="s">
        <v>40304</v>
      </c>
      <c r="AS163" s="39" t="s">
        <v>40185</v>
      </c>
      <c r="AV163" s="39" t="s">
        <v>38680</v>
      </c>
      <c r="AY163" s="39" t="s">
        <v>40305</v>
      </c>
      <c r="BB163" s="39" t="s">
        <v>39323</v>
      </c>
      <c r="BE163" s="39" t="s">
        <v>40167</v>
      </c>
      <c r="BH163" s="39" t="s">
        <v>40306</v>
      </c>
      <c r="BK163" s="39" t="s">
        <v>40168</v>
      </c>
    </row>
    <row r="164" spans="1:63" x14ac:dyDescent="0.3">
      <c r="A164">
        <v>163</v>
      </c>
      <c r="B164" s="1">
        <v>45884.390972222223</v>
      </c>
      <c r="C164" s="1">
        <v>45884.404583333337</v>
      </c>
      <c r="D164" s="39" t="s">
        <v>3855</v>
      </c>
      <c r="E164" s="39" t="s">
        <v>3856</v>
      </c>
      <c r="I164" s="39" t="s">
        <v>40307</v>
      </c>
      <c r="L164">
        <v>9</v>
      </c>
      <c r="O164">
        <v>2</v>
      </c>
      <c r="R164" s="39" t="s">
        <v>40308</v>
      </c>
      <c r="U164" s="39" t="s">
        <v>40309</v>
      </c>
      <c r="X164" s="39" t="s">
        <v>40310</v>
      </c>
      <c r="AA164" s="39" t="s">
        <v>40311</v>
      </c>
      <c r="AD164" s="39" t="s">
        <v>40312</v>
      </c>
      <c r="AG164" s="39" t="s">
        <v>40313</v>
      </c>
      <c r="AJ164" s="39" t="s">
        <v>40314</v>
      </c>
      <c r="AM164" s="39" t="s">
        <v>40315</v>
      </c>
      <c r="AP164" s="39" t="s">
        <v>37571</v>
      </c>
      <c r="AS164" s="39" t="s">
        <v>40316</v>
      </c>
      <c r="AV164" s="39" t="s">
        <v>40193</v>
      </c>
      <c r="AY164" s="39" t="s">
        <v>40317</v>
      </c>
      <c r="BB164" s="39" t="s">
        <v>40318</v>
      </c>
      <c r="BE164" s="39" t="s">
        <v>40319</v>
      </c>
      <c r="BH164" s="39" t="s">
        <v>40320</v>
      </c>
      <c r="BK164" s="39" t="s">
        <v>40321</v>
      </c>
    </row>
    <row r="165" spans="1:63" x14ac:dyDescent="0.3">
      <c r="A165">
        <v>164</v>
      </c>
      <c r="B165" s="1">
        <v>45884.396944444445</v>
      </c>
      <c r="C165" s="1">
        <v>45884.404768518521</v>
      </c>
      <c r="D165" s="39" t="s">
        <v>1943</v>
      </c>
      <c r="E165" s="39" t="s">
        <v>1944</v>
      </c>
      <c r="I165" s="39" t="s">
        <v>1945</v>
      </c>
      <c r="L165">
        <v>9</v>
      </c>
      <c r="O165">
        <v>34</v>
      </c>
      <c r="R165" s="39" t="s">
        <v>40322</v>
      </c>
      <c r="U165" s="39" t="s">
        <v>40323</v>
      </c>
      <c r="X165" s="39" t="s">
        <v>35628</v>
      </c>
      <c r="AA165" s="39" t="s">
        <v>40324</v>
      </c>
      <c r="AD165" s="39" t="s">
        <v>38640</v>
      </c>
      <c r="AG165" s="39" t="s">
        <v>38291</v>
      </c>
      <c r="AJ165" s="39" t="s">
        <v>38654</v>
      </c>
      <c r="AM165" s="39" t="s">
        <v>35960</v>
      </c>
      <c r="AP165" s="39" t="s">
        <v>40325</v>
      </c>
      <c r="AS165" s="39" t="s">
        <v>40150</v>
      </c>
      <c r="AV165" s="39" t="s">
        <v>38641</v>
      </c>
      <c r="AY165" s="39" t="s">
        <v>40326</v>
      </c>
      <c r="BB165" s="39" t="s">
        <v>39323</v>
      </c>
      <c r="BE165" s="39" t="s">
        <v>40167</v>
      </c>
      <c r="BH165" s="39" t="s">
        <v>40327</v>
      </c>
      <c r="BK165" s="39" t="s">
        <v>40328</v>
      </c>
    </row>
    <row r="166" spans="1:63" x14ac:dyDescent="0.3">
      <c r="A166">
        <v>165</v>
      </c>
      <c r="B166" s="1">
        <v>45884.40148148148</v>
      </c>
      <c r="C166" s="1">
        <v>45884.406076388892</v>
      </c>
      <c r="D166" s="39" t="s">
        <v>1954</v>
      </c>
      <c r="E166" s="39" t="s">
        <v>1955</v>
      </c>
      <c r="I166" s="39" t="s">
        <v>1955</v>
      </c>
      <c r="L166">
        <v>9</v>
      </c>
      <c r="O166">
        <v>21</v>
      </c>
      <c r="R166" s="39" t="s">
        <v>40329</v>
      </c>
      <c r="U166" s="39" t="s">
        <v>40330</v>
      </c>
      <c r="X166" s="39" t="s">
        <v>35628</v>
      </c>
      <c r="AA166" s="39" t="s">
        <v>40324</v>
      </c>
      <c r="AD166" s="39" t="s">
        <v>38640</v>
      </c>
      <c r="AG166" s="39" t="s">
        <v>38291</v>
      </c>
      <c r="AJ166" s="39" t="s">
        <v>38654</v>
      </c>
      <c r="AM166" s="39" t="s">
        <v>35960</v>
      </c>
      <c r="AP166" s="39" t="s">
        <v>40331</v>
      </c>
      <c r="AS166" s="39" t="s">
        <v>40150</v>
      </c>
      <c r="AV166" s="39" t="s">
        <v>40332</v>
      </c>
      <c r="AY166" s="39" t="s">
        <v>40333</v>
      </c>
      <c r="BB166" s="39" t="s">
        <v>40334</v>
      </c>
      <c r="BE166" s="39" t="s">
        <v>40335</v>
      </c>
      <c r="BH166" s="39" t="s">
        <v>40336</v>
      </c>
      <c r="BK166" s="39" t="s">
        <v>40337</v>
      </c>
    </row>
    <row r="167" spans="1:63" x14ac:dyDescent="0.3">
      <c r="A167">
        <v>166</v>
      </c>
      <c r="B167" s="1">
        <v>45884.394745370373</v>
      </c>
      <c r="C167" s="1">
        <v>45884.406087962961</v>
      </c>
      <c r="D167" s="39" t="s">
        <v>3040</v>
      </c>
      <c r="E167" s="39" t="s">
        <v>3041</v>
      </c>
      <c r="I167" s="39" t="s">
        <v>3042</v>
      </c>
      <c r="L167">
        <v>9</v>
      </c>
      <c r="O167">
        <v>14</v>
      </c>
      <c r="R167" s="39" t="s">
        <v>40284</v>
      </c>
      <c r="U167" s="39" t="s">
        <v>40338</v>
      </c>
      <c r="X167" s="39" t="s">
        <v>40339</v>
      </c>
      <c r="AA167" s="39" t="s">
        <v>40340</v>
      </c>
      <c r="AD167" s="39" t="s">
        <v>40341</v>
      </c>
      <c r="AG167" s="39" t="s">
        <v>40342</v>
      </c>
      <c r="AJ167" s="39" t="s">
        <v>40343</v>
      </c>
      <c r="AM167" s="39" t="s">
        <v>40211</v>
      </c>
      <c r="AP167" s="39" t="s">
        <v>40344</v>
      </c>
      <c r="AS167" s="39" t="s">
        <v>40164</v>
      </c>
      <c r="AV167" s="39" t="s">
        <v>40165</v>
      </c>
      <c r="AY167" s="39" t="s">
        <v>40345</v>
      </c>
      <c r="BB167" s="39" t="s">
        <v>39323</v>
      </c>
      <c r="BE167" s="39" t="s">
        <v>40220</v>
      </c>
      <c r="BH167" s="39" t="s">
        <v>40068</v>
      </c>
      <c r="BK167" s="39" t="s">
        <v>40346</v>
      </c>
    </row>
    <row r="168" spans="1:63" x14ac:dyDescent="0.3">
      <c r="A168">
        <v>167</v>
      </c>
      <c r="B168" s="1">
        <v>45884.400324074071</v>
      </c>
      <c r="C168" s="1">
        <v>45884.406805555554</v>
      </c>
      <c r="D168" s="39" t="s">
        <v>2523</v>
      </c>
      <c r="E168" s="39" t="s">
        <v>2524</v>
      </c>
      <c r="I168" s="39" t="s">
        <v>2524</v>
      </c>
      <c r="L168">
        <v>9</v>
      </c>
      <c r="O168">
        <v>3</v>
      </c>
      <c r="R168" s="39" t="s">
        <v>40284</v>
      </c>
      <c r="U168" s="39" t="s">
        <v>40347</v>
      </c>
      <c r="X168" s="39" t="s">
        <v>35628</v>
      </c>
      <c r="AA168" s="39" t="s">
        <v>39604</v>
      </c>
      <c r="AD168" s="39" t="s">
        <v>40348</v>
      </c>
      <c r="AG168" s="39" t="s">
        <v>40349</v>
      </c>
      <c r="AJ168" s="39" t="s">
        <v>38676</v>
      </c>
      <c r="AM168" s="39" t="s">
        <v>40350</v>
      </c>
      <c r="AP168" s="39" t="s">
        <v>40351</v>
      </c>
      <c r="AS168" s="39" t="s">
        <v>40185</v>
      </c>
      <c r="AV168" s="39" t="s">
        <v>38680</v>
      </c>
      <c r="AY168" s="39" t="s">
        <v>40352</v>
      </c>
      <c r="BB168" s="39" t="s">
        <v>39323</v>
      </c>
      <c r="BE168" s="39" t="s">
        <v>40220</v>
      </c>
      <c r="BH168" s="39" t="s">
        <v>40068</v>
      </c>
      <c r="BK168" s="39" t="s">
        <v>40353</v>
      </c>
    </row>
    <row r="169" spans="1:63" x14ac:dyDescent="0.3">
      <c r="A169">
        <v>168</v>
      </c>
      <c r="B169" s="1">
        <v>45884.401145833333</v>
      </c>
      <c r="C169" s="1">
        <v>45884.410590277781</v>
      </c>
      <c r="D169" s="39" t="s">
        <v>2469</v>
      </c>
      <c r="E169" s="39" t="s">
        <v>2470</v>
      </c>
      <c r="I169" s="39" t="s">
        <v>5836</v>
      </c>
      <c r="L169">
        <v>9</v>
      </c>
      <c r="O169">
        <v>33</v>
      </c>
      <c r="R169" s="39" t="s">
        <v>40354</v>
      </c>
      <c r="U169" s="39" t="s">
        <v>40355</v>
      </c>
      <c r="X169" s="39" t="s">
        <v>35628</v>
      </c>
      <c r="AA169" s="39" t="s">
        <v>40356</v>
      </c>
      <c r="AD169" s="39" t="s">
        <v>39017</v>
      </c>
      <c r="AG169" s="39" t="s">
        <v>37936</v>
      </c>
      <c r="AJ169" s="39" t="s">
        <v>40357</v>
      </c>
      <c r="AM169" s="39" t="s">
        <v>38243</v>
      </c>
      <c r="AP169" s="39" t="s">
        <v>40358</v>
      </c>
      <c r="AS169" s="39" t="s">
        <v>40359</v>
      </c>
      <c r="AV169" s="39" t="s">
        <v>38812</v>
      </c>
      <c r="AY169" s="39" t="s">
        <v>40360</v>
      </c>
      <c r="BB169" s="39" t="s">
        <v>40361</v>
      </c>
      <c r="BE169" s="39" t="s">
        <v>40362</v>
      </c>
      <c r="BH169" s="39" t="s">
        <v>40363</v>
      </c>
      <c r="BK169" s="39" t="s">
        <v>40364</v>
      </c>
    </row>
    <row r="170" spans="1:63" x14ac:dyDescent="0.3">
      <c r="A170">
        <v>169</v>
      </c>
      <c r="B170" s="1">
        <v>45884.406134259261</v>
      </c>
      <c r="C170" s="1">
        <v>45884.410682870373</v>
      </c>
      <c r="D170" s="39" t="s">
        <v>4749</v>
      </c>
      <c r="E170" s="39" t="s">
        <v>4750</v>
      </c>
      <c r="I170" s="39" t="s">
        <v>4750</v>
      </c>
      <c r="L170">
        <v>9</v>
      </c>
      <c r="O170">
        <v>11</v>
      </c>
      <c r="R170" s="39" t="s">
        <v>40265</v>
      </c>
      <c r="U170" s="39" t="s">
        <v>40365</v>
      </c>
      <c r="X170" s="39" t="s">
        <v>40366</v>
      </c>
      <c r="AA170" s="39" t="s">
        <v>36161</v>
      </c>
      <c r="AD170" s="39" t="s">
        <v>40367</v>
      </c>
      <c r="AG170" s="39" t="s">
        <v>35902</v>
      </c>
      <c r="AJ170" s="39" t="s">
        <v>35872</v>
      </c>
      <c r="AM170" s="39" t="s">
        <v>38831</v>
      </c>
      <c r="AP170" s="39" t="s">
        <v>40368</v>
      </c>
      <c r="AS170" s="39" t="s">
        <v>38789</v>
      </c>
      <c r="AV170" s="39" t="s">
        <v>38680</v>
      </c>
      <c r="AY170" s="39" t="s">
        <v>40369</v>
      </c>
      <c r="BB170" s="39" t="s">
        <v>39323</v>
      </c>
      <c r="BE170" s="39" t="s">
        <v>40370</v>
      </c>
      <c r="BH170" s="39" t="s">
        <v>40371</v>
      </c>
      <c r="BK170" s="39" t="s">
        <v>40372</v>
      </c>
    </row>
    <row r="171" spans="1:63" x14ac:dyDescent="0.3">
      <c r="A171">
        <v>170</v>
      </c>
      <c r="B171" s="1">
        <v>45891.375717592593</v>
      </c>
      <c r="C171" s="1">
        <v>45891.381886574076</v>
      </c>
      <c r="D171" s="39" t="s">
        <v>3880</v>
      </c>
      <c r="E171" s="39" t="s">
        <v>3881</v>
      </c>
      <c r="I171" s="39" t="s">
        <v>40373</v>
      </c>
      <c r="L171">
        <v>6</v>
      </c>
      <c r="O171">
        <v>39</v>
      </c>
      <c r="R171" s="39" t="s">
        <v>40374</v>
      </c>
      <c r="U171" s="39" t="s">
        <v>40375</v>
      </c>
      <c r="X171" s="39" t="s">
        <v>35628</v>
      </c>
      <c r="AA171" s="39" t="s">
        <v>40376</v>
      </c>
      <c r="AD171" s="39" t="s">
        <v>40045</v>
      </c>
      <c r="AG171" s="39" t="s">
        <v>40377</v>
      </c>
      <c r="AJ171" s="39" t="s">
        <v>40047</v>
      </c>
      <c r="AM171" s="39" t="s">
        <v>40378</v>
      </c>
      <c r="AP171" s="39" t="s">
        <v>40379</v>
      </c>
      <c r="AS171" s="39" t="s">
        <v>40380</v>
      </c>
      <c r="AV171" s="39" t="s">
        <v>40051</v>
      </c>
      <c r="AY171" s="39" t="s">
        <v>40381</v>
      </c>
      <c r="BB171" s="39" t="s">
        <v>39318</v>
      </c>
      <c r="BE171" s="39" t="s">
        <v>40382</v>
      </c>
      <c r="BH171" s="39" t="s">
        <v>40383</v>
      </c>
      <c r="BK171" s="39" t="s">
        <v>40384</v>
      </c>
    </row>
    <row r="172" spans="1:63" x14ac:dyDescent="0.3">
      <c r="A172">
        <v>171</v>
      </c>
      <c r="B172" s="1">
        <v>45891.378263888888</v>
      </c>
      <c r="C172" s="1">
        <v>45891.382141203707</v>
      </c>
      <c r="D172" s="39" t="s">
        <v>4100</v>
      </c>
      <c r="E172" s="39" t="s">
        <v>4101</v>
      </c>
      <c r="I172" s="39" t="s">
        <v>4101</v>
      </c>
      <c r="L172">
        <v>6</v>
      </c>
      <c r="O172">
        <v>25</v>
      </c>
      <c r="R172" s="39" t="s">
        <v>40385</v>
      </c>
      <c r="U172" s="39" t="s">
        <v>40386</v>
      </c>
      <c r="X172" s="39" t="s">
        <v>38640</v>
      </c>
      <c r="AA172" s="39" t="s">
        <v>40387</v>
      </c>
      <c r="AD172" s="39" t="s">
        <v>38640</v>
      </c>
      <c r="AG172" s="39" t="s">
        <v>40388</v>
      </c>
      <c r="AJ172" s="39" t="s">
        <v>35628</v>
      </c>
      <c r="AM172" s="39" t="s">
        <v>40389</v>
      </c>
      <c r="AP172" s="39" t="s">
        <v>35872</v>
      </c>
      <c r="AS172" s="39" t="s">
        <v>40390</v>
      </c>
      <c r="AV172" s="39" t="s">
        <v>38641</v>
      </c>
      <c r="AY172" s="39" t="s">
        <v>40391</v>
      </c>
      <c r="BB172" s="39" t="s">
        <v>40392</v>
      </c>
      <c r="BE172" s="39" t="s">
        <v>40393</v>
      </c>
      <c r="BH172" s="39" t="s">
        <v>40394</v>
      </c>
      <c r="BK172" s="39" t="s">
        <v>40395</v>
      </c>
    </row>
    <row r="173" spans="1:63" x14ac:dyDescent="0.3">
      <c r="A173">
        <v>172</v>
      </c>
      <c r="B173" s="1">
        <v>45891.376527777778</v>
      </c>
      <c r="C173" s="1">
        <v>45891.382465277777</v>
      </c>
      <c r="D173" s="39" t="s">
        <v>4544</v>
      </c>
      <c r="E173" s="39" t="s">
        <v>4545</v>
      </c>
      <c r="I173" s="39" t="s">
        <v>12245</v>
      </c>
      <c r="L173">
        <v>6</v>
      </c>
      <c r="O173">
        <v>18</v>
      </c>
      <c r="R173" s="39" t="s">
        <v>40396</v>
      </c>
      <c r="U173" s="39" t="s">
        <v>40397</v>
      </c>
      <c r="X173" s="39" t="s">
        <v>35628</v>
      </c>
      <c r="AA173" s="39" t="s">
        <v>40398</v>
      </c>
      <c r="AD173" s="39" t="s">
        <v>40399</v>
      </c>
      <c r="AG173" s="39" t="s">
        <v>40400</v>
      </c>
      <c r="AJ173" s="39" t="s">
        <v>35872</v>
      </c>
      <c r="AM173" s="39" t="s">
        <v>40401</v>
      </c>
      <c r="AP173" s="39" t="s">
        <v>37571</v>
      </c>
      <c r="AS173" s="39" t="s">
        <v>40402</v>
      </c>
      <c r="AV173" s="39" t="s">
        <v>38641</v>
      </c>
      <c r="AY173" s="39" t="s">
        <v>40403</v>
      </c>
      <c r="BB173" s="39" t="s">
        <v>40404</v>
      </c>
      <c r="BE173" s="39" t="s">
        <v>40405</v>
      </c>
      <c r="BH173" s="39" t="s">
        <v>40406</v>
      </c>
      <c r="BK173" s="39" t="s">
        <v>40407</v>
      </c>
    </row>
    <row r="174" spans="1:63" x14ac:dyDescent="0.3">
      <c r="A174">
        <v>173</v>
      </c>
      <c r="B174" s="1">
        <v>45891.377430555556</v>
      </c>
      <c r="C174" s="1">
        <v>45891.3827662037</v>
      </c>
      <c r="D174" s="39" t="s">
        <v>3935</v>
      </c>
      <c r="E174" s="39" t="s">
        <v>3936</v>
      </c>
      <c r="I174" s="39" t="s">
        <v>3936</v>
      </c>
      <c r="L174">
        <v>6</v>
      </c>
      <c r="O174">
        <v>14</v>
      </c>
      <c r="R174" s="39" t="s">
        <v>40408</v>
      </c>
      <c r="U174" s="39" t="s">
        <v>40409</v>
      </c>
      <c r="X174" s="39" t="s">
        <v>35628</v>
      </c>
      <c r="AA174" s="39" t="s">
        <v>40410</v>
      </c>
      <c r="AD174" s="39" t="s">
        <v>38164</v>
      </c>
      <c r="AG174" s="39" t="s">
        <v>40411</v>
      </c>
      <c r="AJ174" s="39" t="s">
        <v>35872</v>
      </c>
      <c r="AM174" s="39" t="s">
        <v>40412</v>
      </c>
      <c r="AP174" s="39" t="s">
        <v>37571</v>
      </c>
      <c r="AS174" s="39" t="s">
        <v>40413</v>
      </c>
      <c r="AV174" s="39" t="s">
        <v>38834</v>
      </c>
      <c r="AY174" s="39" t="s">
        <v>40414</v>
      </c>
      <c r="BB174" s="39" t="s">
        <v>40415</v>
      </c>
      <c r="BE174" s="39" t="s">
        <v>40416</v>
      </c>
      <c r="BH174" s="39" t="s">
        <v>40417</v>
      </c>
      <c r="BK174" s="39" t="s">
        <v>40418</v>
      </c>
    </row>
    <row r="175" spans="1:63" x14ac:dyDescent="0.3">
      <c r="A175">
        <v>174</v>
      </c>
      <c r="B175" s="1">
        <v>45891.377511574072</v>
      </c>
      <c r="C175" s="1">
        <v>45891.383032407408</v>
      </c>
      <c r="D175" s="39" t="s">
        <v>4083</v>
      </c>
      <c r="E175" s="39" t="s">
        <v>4084</v>
      </c>
      <c r="I175" s="39" t="s">
        <v>4085</v>
      </c>
      <c r="L175">
        <v>6</v>
      </c>
      <c r="O175">
        <v>38</v>
      </c>
      <c r="R175" s="39" t="s">
        <v>40210</v>
      </c>
      <c r="U175" s="39" t="s">
        <v>40419</v>
      </c>
      <c r="X175" s="39" t="s">
        <v>40420</v>
      </c>
      <c r="AA175" s="39" t="s">
        <v>40421</v>
      </c>
      <c r="AD175" s="39" t="s">
        <v>40422</v>
      </c>
      <c r="AG175" s="39" t="s">
        <v>40423</v>
      </c>
      <c r="AJ175" s="39" t="s">
        <v>40424</v>
      </c>
      <c r="AM175" s="39" t="s">
        <v>40425</v>
      </c>
      <c r="AP175" s="39" t="s">
        <v>40426</v>
      </c>
      <c r="AS175" s="39" t="s">
        <v>40427</v>
      </c>
      <c r="AV175" s="39" t="s">
        <v>40428</v>
      </c>
      <c r="AY175" s="39" t="s">
        <v>40429</v>
      </c>
      <c r="BB175" s="39" t="s">
        <v>39323</v>
      </c>
      <c r="BE175" s="39" t="s">
        <v>40430</v>
      </c>
      <c r="BH175" s="39" t="s">
        <v>40431</v>
      </c>
      <c r="BK175" s="39" t="s">
        <v>40432</v>
      </c>
    </row>
    <row r="176" spans="1:63" x14ac:dyDescent="0.3">
      <c r="A176">
        <v>175</v>
      </c>
      <c r="B176" s="1">
        <v>45891.377488425926</v>
      </c>
      <c r="C176" s="1">
        <v>45891.383310185185</v>
      </c>
      <c r="D176" s="39" t="s">
        <v>4065</v>
      </c>
      <c r="E176" s="39" t="s">
        <v>4066</v>
      </c>
      <c r="I176" s="39" t="s">
        <v>4066</v>
      </c>
      <c r="L176">
        <v>6</v>
      </c>
      <c r="O176">
        <v>22</v>
      </c>
      <c r="R176" s="39" t="s">
        <v>40433</v>
      </c>
      <c r="U176" s="39" t="s">
        <v>40434</v>
      </c>
      <c r="X176" s="39" t="s">
        <v>38640</v>
      </c>
      <c r="AA176" s="39" t="s">
        <v>40435</v>
      </c>
      <c r="AD176" s="39" t="s">
        <v>39031</v>
      </c>
      <c r="AG176" s="39" t="s">
        <v>40436</v>
      </c>
      <c r="AJ176" s="39" t="s">
        <v>38680</v>
      </c>
      <c r="AM176" s="39" t="s">
        <v>40437</v>
      </c>
      <c r="AP176" s="39" t="s">
        <v>40438</v>
      </c>
      <c r="AS176" s="39" t="s">
        <v>40439</v>
      </c>
      <c r="AV176" s="39" t="s">
        <v>40440</v>
      </c>
      <c r="AY176" s="39" t="s">
        <v>40441</v>
      </c>
      <c r="BB176" s="39" t="s">
        <v>39318</v>
      </c>
      <c r="BE176" s="39" t="s">
        <v>40442</v>
      </c>
      <c r="BH176" s="39" t="s">
        <v>40431</v>
      </c>
      <c r="BK176" s="39" t="s">
        <v>40384</v>
      </c>
    </row>
    <row r="177" spans="1:63" x14ac:dyDescent="0.3">
      <c r="A177">
        <v>176</v>
      </c>
      <c r="B177" s="1">
        <v>45891.38</v>
      </c>
      <c r="C177" s="1">
        <v>45891.384293981479</v>
      </c>
      <c r="D177" s="39" t="s">
        <v>4072</v>
      </c>
      <c r="E177" s="39" t="s">
        <v>4073</v>
      </c>
      <c r="I177" s="39" t="s">
        <v>4074</v>
      </c>
      <c r="L177">
        <v>6</v>
      </c>
      <c r="O177">
        <v>10</v>
      </c>
      <c r="R177" s="39" t="s">
        <v>40443</v>
      </c>
      <c r="U177" s="39" t="s">
        <v>40444</v>
      </c>
      <c r="X177" s="39" t="s">
        <v>40445</v>
      </c>
      <c r="AA177" s="39" t="s">
        <v>40446</v>
      </c>
      <c r="AD177" s="39" t="s">
        <v>40447</v>
      </c>
      <c r="AG177" s="39" t="s">
        <v>40448</v>
      </c>
      <c r="AJ177" s="39" t="s">
        <v>40449</v>
      </c>
      <c r="AM177" s="39" t="s">
        <v>40446</v>
      </c>
      <c r="AP177" s="39" t="s">
        <v>7402</v>
      </c>
      <c r="AS177" s="39" t="s">
        <v>40450</v>
      </c>
      <c r="AV177" s="39" t="s">
        <v>40446</v>
      </c>
      <c r="AY177" s="39" t="s">
        <v>40451</v>
      </c>
      <c r="BB177" s="39" t="s">
        <v>40452</v>
      </c>
      <c r="BE177" s="39" t="s">
        <v>40453</v>
      </c>
      <c r="BH177" s="39" t="s">
        <v>40454</v>
      </c>
      <c r="BK177" s="39" t="s">
        <v>40384</v>
      </c>
    </row>
    <row r="178" spans="1:63" x14ac:dyDescent="0.3">
      <c r="A178">
        <v>177</v>
      </c>
      <c r="B178" s="1">
        <v>45891.379710648151</v>
      </c>
      <c r="C178" s="1">
        <v>45891.384340277778</v>
      </c>
      <c r="D178" s="39" t="s">
        <v>3909</v>
      </c>
      <c r="E178" s="39" t="s">
        <v>3910</v>
      </c>
      <c r="I178" s="39" t="s">
        <v>3910</v>
      </c>
      <c r="L178">
        <v>6</v>
      </c>
      <c r="O178">
        <v>7</v>
      </c>
      <c r="R178" s="39" t="s">
        <v>40455</v>
      </c>
      <c r="U178" s="39" t="s">
        <v>40456</v>
      </c>
      <c r="X178" s="39" t="s">
        <v>40457</v>
      </c>
      <c r="AA178" s="39" t="s">
        <v>40458</v>
      </c>
      <c r="AD178" s="39" t="s">
        <v>40459</v>
      </c>
      <c r="AG178" s="39" t="s">
        <v>40460</v>
      </c>
      <c r="AJ178" s="39" t="s">
        <v>40461</v>
      </c>
      <c r="AM178" s="39" t="s">
        <v>40462</v>
      </c>
      <c r="AP178" s="39" t="s">
        <v>40463</v>
      </c>
      <c r="AS178" s="39" t="s">
        <v>40464</v>
      </c>
      <c r="AV178" s="39" t="s">
        <v>40465</v>
      </c>
      <c r="AY178" s="39" t="s">
        <v>40466</v>
      </c>
      <c r="BB178" s="39" t="s">
        <v>39318</v>
      </c>
      <c r="BE178" s="39" t="s">
        <v>40453</v>
      </c>
      <c r="BH178" s="39" t="s">
        <v>40454</v>
      </c>
      <c r="BK178" s="39" t="s">
        <v>40384</v>
      </c>
    </row>
    <row r="179" spans="1:63" x14ac:dyDescent="0.3">
      <c r="A179">
        <v>178</v>
      </c>
      <c r="B179" s="1">
        <v>45891.378645833334</v>
      </c>
      <c r="C179" s="1">
        <v>45891.384583333333</v>
      </c>
      <c r="D179" s="39" t="s">
        <v>4029</v>
      </c>
      <c r="E179" s="39" t="s">
        <v>4030</v>
      </c>
      <c r="I179" s="39" t="s">
        <v>4030</v>
      </c>
      <c r="L179">
        <v>6</v>
      </c>
      <c r="O179">
        <v>20</v>
      </c>
      <c r="R179" s="39" t="s">
        <v>40433</v>
      </c>
      <c r="U179" s="39" t="s">
        <v>40467</v>
      </c>
      <c r="X179" s="39" t="s">
        <v>35628</v>
      </c>
      <c r="AA179" s="39" t="s">
        <v>40468</v>
      </c>
      <c r="AD179" s="39" t="s">
        <v>40399</v>
      </c>
      <c r="AG179" s="39" t="s">
        <v>37936</v>
      </c>
      <c r="AJ179" s="39" t="s">
        <v>35872</v>
      </c>
      <c r="AM179" s="39" t="s">
        <v>40469</v>
      </c>
      <c r="AP179" s="39" t="s">
        <v>40470</v>
      </c>
      <c r="AS179" s="39" t="s">
        <v>38942</v>
      </c>
      <c r="AV179" s="39" t="s">
        <v>38984</v>
      </c>
      <c r="AY179" s="39" t="s">
        <v>40471</v>
      </c>
      <c r="BB179" s="39" t="s">
        <v>40392</v>
      </c>
      <c r="BE179" s="39" t="s">
        <v>40382</v>
      </c>
      <c r="BH179" s="39" t="s">
        <v>40454</v>
      </c>
      <c r="BK179" s="39" t="s">
        <v>40395</v>
      </c>
    </row>
    <row r="180" spans="1:63" x14ac:dyDescent="0.3">
      <c r="A180">
        <v>179</v>
      </c>
      <c r="B180" s="1">
        <v>45891.379479166666</v>
      </c>
      <c r="C180" s="1">
        <v>45891.385324074072</v>
      </c>
      <c r="D180" s="39" t="s">
        <v>3870</v>
      </c>
      <c r="E180" s="39" t="s">
        <v>3871</v>
      </c>
      <c r="I180" s="39" t="s">
        <v>40472</v>
      </c>
      <c r="L180">
        <v>6</v>
      </c>
      <c r="O180">
        <v>4</v>
      </c>
      <c r="R180" s="39" t="s">
        <v>40473</v>
      </c>
      <c r="U180" s="39" t="s">
        <v>40386</v>
      </c>
      <c r="X180" s="39" t="s">
        <v>40474</v>
      </c>
      <c r="AA180" s="39" t="s">
        <v>40475</v>
      </c>
      <c r="AD180" s="39" t="s">
        <v>40476</v>
      </c>
      <c r="AG180" s="39" t="s">
        <v>40477</v>
      </c>
      <c r="AJ180" s="39" t="s">
        <v>40478</v>
      </c>
      <c r="AM180" s="39" t="s">
        <v>40479</v>
      </c>
      <c r="AP180" s="39" t="s">
        <v>40480</v>
      </c>
      <c r="AS180" s="39" t="s">
        <v>40481</v>
      </c>
      <c r="AV180" s="39" t="s">
        <v>40482</v>
      </c>
      <c r="AY180" s="39" t="s">
        <v>40483</v>
      </c>
      <c r="BB180" s="39" t="s">
        <v>39622</v>
      </c>
      <c r="BE180" s="39" t="s">
        <v>40484</v>
      </c>
      <c r="BH180" s="39" t="s">
        <v>40485</v>
      </c>
      <c r="BK180" s="39" t="s">
        <v>40395</v>
      </c>
    </row>
    <row r="181" spans="1:63" x14ac:dyDescent="0.3">
      <c r="A181">
        <v>180</v>
      </c>
      <c r="B181" s="1">
        <v>45891.379479166666</v>
      </c>
      <c r="C181" s="1">
        <v>45891.385601851849</v>
      </c>
      <c r="D181" s="39" t="s">
        <v>3927</v>
      </c>
      <c r="E181" s="39" t="s">
        <v>3928</v>
      </c>
      <c r="I181" s="39" t="s">
        <v>3928</v>
      </c>
      <c r="L181">
        <v>6</v>
      </c>
      <c r="O181">
        <v>35</v>
      </c>
      <c r="R181" s="39" t="s">
        <v>40486</v>
      </c>
      <c r="U181" s="39" t="s">
        <v>40487</v>
      </c>
      <c r="X181" s="39" t="s">
        <v>35628</v>
      </c>
      <c r="AA181" s="39" t="s">
        <v>40488</v>
      </c>
      <c r="AD181" s="39" t="s">
        <v>39017</v>
      </c>
      <c r="AG181" s="39" t="s">
        <v>40489</v>
      </c>
      <c r="AJ181" s="39" t="s">
        <v>38654</v>
      </c>
      <c r="AM181" s="39" t="s">
        <v>40490</v>
      </c>
      <c r="AP181" s="39" t="s">
        <v>40491</v>
      </c>
      <c r="AS181" s="39" t="s">
        <v>35989</v>
      </c>
      <c r="AV181" s="39" t="s">
        <v>38812</v>
      </c>
      <c r="AY181" s="39" t="s">
        <v>40492</v>
      </c>
      <c r="BB181" s="39" t="s">
        <v>40392</v>
      </c>
      <c r="BE181" s="39" t="s">
        <v>40493</v>
      </c>
      <c r="BH181" s="39" t="s">
        <v>40454</v>
      </c>
      <c r="BK181" s="39" t="s">
        <v>40494</v>
      </c>
    </row>
    <row r="182" spans="1:63" x14ac:dyDescent="0.3">
      <c r="A182">
        <v>181</v>
      </c>
      <c r="B182" s="1">
        <v>45891.378460648149</v>
      </c>
      <c r="C182" s="1">
        <v>45891.385613425926</v>
      </c>
      <c r="D182" s="39" t="s">
        <v>3917</v>
      </c>
      <c r="E182" s="39" t="s">
        <v>3918</v>
      </c>
      <c r="I182" s="39" t="s">
        <v>3919</v>
      </c>
      <c r="L182">
        <v>6</v>
      </c>
      <c r="O182">
        <v>11</v>
      </c>
      <c r="R182" s="39" t="s">
        <v>40495</v>
      </c>
      <c r="U182" s="39" t="s">
        <v>40496</v>
      </c>
      <c r="X182" s="39" t="s">
        <v>39616</v>
      </c>
      <c r="AA182" s="39" t="s">
        <v>39616</v>
      </c>
      <c r="AD182" s="39" t="s">
        <v>40497</v>
      </c>
      <c r="AG182" s="39" t="s">
        <v>40497</v>
      </c>
      <c r="AJ182" s="39" t="s">
        <v>35880</v>
      </c>
      <c r="AM182" s="39" t="s">
        <v>35880</v>
      </c>
      <c r="AP182" s="39" t="s">
        <v>35879</v>
      </c>
      <c r="AS182" s="39" t="s">
        <v>35879</v>
      </c>
      <c r="AV182" s="39" t="s">
        <v>39664</v>
      </c>
      <c r="AY182" s="39" t="s">
        <v>39664</v>
      </c>
      <c r="BB182" s="39" t="s">
        <v>40498</v>
      </c>
      <c r="BE182" s="39" t="s">
        <v>40499</v>
      </c>
      <c r="BH182" s="39" t="s">
        <v>40500</v>
      </c>
      <c r="BK182" s="39" t="s">
        <v>40501</v>
      </c>
    </row>
    <row r="183" spans="1:63" x14ac:dyDescent="0.3">
      <c r="A183">
        <v>182</v>
      </c>
      <c r="B183" s="1">
        <v>45891.379988425928</v>
      </c>
      <c r="C183" s="1">
        <v>45891.385740740741</v>
      </c>
      <c r="D183" s="39" t="s">
        <v>3860</v>
      </c>
      <c r="E183" s="39" t="s">
        <v>3861</v>
      </c>
      <c r="I183" s="39" t="s">
        <v>3861</v>
      </c>
      <c r="L183">
        <v>6</v>
      </c>
      <c r="O183">
        <v>12</v>
      </c>
      <c r="R183" s="39" t="s">
        <v>40502</v>
      </c>
      <c r="U183" s="39" t="s">
        <v>40503</v>
      </c>
      <c r="X183" s="39" t="s">
        <v>40504</v>
      </c>
      <c r="AA183" s="39" t="s">
        <v>40505</v>
      </c>
      <c r="AD183" s="39" t="s">
        <v>40506</v>
      </c>
      <c r="AG183" s="39" t="s">
        <v>40507</v>
      </c>
      <c r="AJ183" s="39" t="s">
        <v>40508</v>
      </c>
      <c r="AM183" s="39" t="s">
        <v>40509</v>
      </c>
      <c r="AP183" s="39" t="s">
        <v>40510</v>
      </c>
      <c r="AS183" s="39" t="s">
        <v>40511</v>
      </c>
      <c r="AV183" s="39" t="s">
        <v>40512</v>
      </c>
      <c r="AY183" s="39" t="s">
        <v>40513</v>
      </c>
      <c r="BB183" s="39" t="s">
        <v>39318</v>
      </c>
      <c r="BE183" s="39" t="s">
        <v>40453</v>
      </c>
      <c r="BH183" s="39" t="s">
        <v>40394</v>
      </c>
      <c r="BK183" s="39" t="s">
        <v>40384</v>
      </c>
    </row>
    <row r="184" spans="1:63" x14ac:dyDescent="0.3">
      <c r="A184">
        <v>183</v>
      </c>
      <c r="B184" s="1">
        <v>45891.379467592589</v>
      </c>
      <c r="C184" s="1">
        <v>45891.386250000003</v>
      </c>
      <c r="D184" s="39" t="s">
        <v>4131</v>
      </c>
      <c r="E184" s="39" t="s">
        <v>4132</v>
      </c>
      <c r="I184" s="39" t="s">
        <v>4132</v>
      </c>
      <c r="L184">
        <v>6</v>
      </c>
      <c r="O184">
        <v>27</v>
      </c>
      <c r="R184" s="39" t="s">
        <v>40514</v>
      </c>
      <c r="U184" s="39" t="s">
        <v>40515</v>
      </c>
      <c r="X184" s="39" t="s">
        <v>39690</v>
      </c>
      <c r="AA184" s="39" t="s">
        <v>40516</v>
      </c>
      <c r="AD184" s="39" t="s">
        <v>38640</v>
      </c>
      <c r="AG184" s="39" t="s">
        <v>40517</v>
      </c>
      <c r="AJ184" s="39" t="s">
        <v>35872</v>
      </c>
      <c r="AM184" s="39" t="s">
        <v>40518</v>
      </c>
      <c r="AP184" s="39" t="s">
        <v>40519</v>
      </c>
      <c r="AS184" s="39" t="s">
        <v>40520</v>
      </c>
      <c r="AV184" s="39" t="s">
        <v>38641</v>
      </c>
      <c r="AY184" s="39" t="s">
        <v>40521</v>
      </c>
      <c r="BB184" s="39" t="s">
        <v>39318</v>
      </c>
      <c r="BE184" s="39" t="s">
        <v>40453</v>
      </c>
      <c r="BH184" s="39" t="s">
        <v>40431</v>
      </c>
      <c r="BK184" s="39" t="s">
        <v>40384</v>
      </c>
    </row>
    <row r="185" spans="1:63" x14ac:dyDescent="0.3">
      <c r="A185">
        <v>184</v>
      </c>
      <c r="B185" s="1">
        <v>45891.378865740742</v>
      </c>
      <c r="C185" s="1">
        <v>45891.386793981481</v>
      </c>
      <c r="D185" s="39" t="s">
        <v>4124</v>
      </c>
      <c r="E185" s="39" t="s">
        <v>4125</v>
      </c>
      <c r="I185" s="39" t="s">
        <v>4125</v>
      </c>
      <c r="L185">
        <v>6</v>
      </c>
      <c r="O185">
        <v>26</v>
      </c>
      <c r="R185" s="39" t="s">
        <v>40522</v>
      </c>
      <c r="U185" s="39" t="s">
        <v>40523</v>
      </c>
      <c r="X185" s="39" t="s">
        <v>40524</v>
      </c>
      <c r="AA185" s="39" t="s">
        <v>40525</v>
      </c>
      <c r="AD185" s="39" t="s">
        <v>40524</v>
      </c>
      <c r="AG185" s="39" t="s">
        <v>40526</v>
      </c>
      <c r="AJ185" s="39" t="s">
        <v>39212</v>
      </c>
      <c r="AM185" s="39" t="s">
        <v>40527</v>
      </c>
      <c r="AP185" s="39" t="s">
        <v>40528</v>
      </c>
      <c r="AS185" s="39" t="s">
        <v>40529</v>
      </c>
      <c r="AV185" s="39" t="s">
        <v>40357</v>
      </c>
      <c r="AY185" s="39" t="s">
        <v>40530</v>
      </c>
      <c r="BB185" s="39" t="s">
        <v>40531</v>
      </c>
      <c r="BE185" s="39" t="s">
        <v>40532</v>
      </c>
      <c r="BH185" s="39" t="s">
        <v>40533</v>
      </c>
      <c r="BK185" s="39" t="s">
        <v>40534</v>
      </c>
    </row>
    <row r="186" spans="1:63" x14ac:dyDescent="0.3">
      <c r="A186">
        <v>185</v>
      </c>
      <c r="B186" s="1">
        <v>45891.378483796296</v>
      </c>
      <c r="C186" s="1">
        <v>45891.386944444443</v>
      </c>
      <c r="D186" s="39" t="s">
        <v>4161</v>
      </c>
      <c r="E186" s="39" t="s">
        <v>4162</v>
      </c>
      <c r="I186" s="39" t="s">
        <v>4163</v>
      </c>
      <c r="L186">
        <v>6</v>
      </c>
      <c r="O186">
        <v>15</v>
      </c>
      <c r="R186" s="39" t="s">
        <v>40535</v>
      </c>
      <c r="U186" s="39" t="s">
        <v>40536</v>
      </c>
      <c r="X186" s="39" t="s">
        <v>35628</v>
      </c>
      <c r="AA186" s="39" t="s">
        <v>40537</v>
      </c>
      <c r="AD186" s="39" t="s">
        <v>39017</v>
      </c>
      <c r="AG186" s="39" t="s">
        <v>37936</v>
      </c>
      <c r="AJ186" s="39" t="s">
        <v>35872</v>
      </c>
      <c r="AM186" s="39" t="s">
        <v>40538</v>
      </c>
      <c r="AP186" s="39" t="s">
        <v>39020</v>
      </c>
      <c r="AS186" s="39" t="s">
        <v>38942</v>
      </c>
      <c r="AV186" s="39" t="s">
        <v>38984</v>
      </c>
      <c r="AY186" s="39" t="s">
        <v>40539</v>
      </c>
      <c r="BB186" s="39" t="s">
        <v>39318</v>
      </c>
      <c r="BE186" s="39" t="s">
        <v>40540</v>
      </c>
      <c r="BH186" s="39" t="s">
        <v>40541</v>
      </c>
      <c r="BK186" s="39" t="s">
        <v>40542</v>
      </c>
    </row>
    <row r="187" spans="1:63" x14ac:dyDescent="0.3">
      <c r="A187">
        <v>186</v>
      </c>
      <c r="B187" s="1">
        <v>45891.380150462966</v>
      </c>
      <c r="C187" s="1">
        <v>45891.387615740743</v>
      </c>
      <c r="D187" s="39" t="s">
        <v>3980</v>
      </c>
      <c r="E187" s="39" t="s">
        <v>3981</v>
      </c>
      <c r="I187" s="39" t="s">
        <v>3981</v>
      </c>
      <c r="L187">
        <v>6</v>
      </c>
      <c r="O187">
        <v>6</v>
      </c>
      <c r="R187" s="39" t="s">
        <v>40543</v>
      </c>
      <c r="U187" s="39" t="s">
        <v>40544</v>
      </c>
      <c r="X187" s="39" t="s">
        <v>40545</v>
      </c>
      <c r="AA187" s="39" t="s">
        <v>39941</v>
      </c>
      <c r="AD187" s="39" t="s">
        <v>40546</v>
      </c>
      <c r="AG187" s="39" t="s">
        <v>39641</v>
      </c>
      <c r="AJ187" s="39" t="s">
        <v>35628</v>
      </c>
      <c r="AM187" s="39" t="s">
        <v>40547</v>
      </c>
      <c r="AP187" s="39" t="s">
        <v>39199</v>
      </c>
      <c r="AS187" s="39" t="s">
        <v>40548</v>
      </c>
      <c r="AV187" s="39" t="s">
        <v>35872</v>
      </c>
      <c r="AY187" s="39" t="s">
        <v>40549</v>
      </c>
      <c r="BB187" s="39" t="s">
        <v>40550</v>
      </c>
      <c r="BE187" s="39" t="s">
        <v>40551</v>
      </c>
      <c r="BH187" s="39" t="s">
        <v>40552</v>
      </c>
      <c r="BK187" s="39" t="s">
        <v>40553</v>
      </c>
    </row>
    <row r="188" spans="1:63" x14ac:dyDescent="0.3">
      <c r="A188">
        <v>187</v>
      </c>
      <c r="B188" s="1">
        <v>45891.376689814817</v>
      </c>
      <c r="C188" s="1">
        <v>45891.387743055559</v>
      </c>
      <c r="D188" s="39" t="s">
        <v>4524</v>
      </c>
      <c r="E188" s="39" t="s">
        <v>4525</v>
      </c>
      <c r="I188" s="39" t="s">
        <v>14739</v>
      </c>
      <c r="L188">
        <v>6</v>
      </c>
      <c r="O188">
        <v>30</v>
      </c>
      <c r="R188" s="39" t="s">
        <v>40554</v>
      </c>
      <c r="U188" s="39" t="s">
        <v>40555</v>
      </c>
      <c r="X188" s="39" t="s">
        <v>40556</v>
      </c>
      <c r="AA188" s="39" t="s">
        <v>40557</v>
      </c>
      <c r="AD188" s="39" t="s">
        <v>38724</v>
      </c>
      <c r="AG188" s="39" t="s">
        <v>40558</v>
      </c>
      <c r="AJ188" s="39" t="s">
        <v>40559</v>
      </c>
      <c r="AM188" s="39" t="s">
        <v>40560</v>
      </c>
      <c r="AP188" s="39" t="s">
        <v>40561</v>
      </c>
      <c r="AS188" s="39" t="s">
        <v>40562</v>
      </c>
      <c r="AV188" s="39" t="s">
        <v>40563</v>
      </c>
      <c r="AY188" s="39" t="s">
        <v>40564</v>
      </c>
      <c r="BB188" s="39" t="s">
        <v>39318</v>
      </c>
      <c r="BE188" s="39" t="s">
        <v>40565</v>
      </c>
      <c r="BH188" s="39" t="s">
        <v>40454</v>
      </c>
      <c r="BK188" s="39" t="s">
        <v>40566</v>
      </c>
    </row>
    <row r="189" spans="1:63" x14ac:dyDescent="0.3">
      <c r="A189">
        <v>188</v>
      </c>
      <c r="B189" s="1">
        <v>45891.386203703703</v>
      </c>
      <c r="C189" s="1">
        <v>45891.388206018521</v>
      </c>
      <c r="D189" s="39" t="s">
        <v>3970</v>
      </c>
      <c r="E189" s="39" t="s">
        <v>3971</v>
      </c>
      <c r="I189" s="39" t="s">
        <v>3971</v>
      </c>
      <c r="L189">
        <v>6</v>
      </c>
      <c r="O189">
        <v>5</v>
      </c>
      <c r="R189" s="39" t="s">
        <v>40567</v>
      </c>
      <c r="U189" s="39" t="s">
        <v>40568</v>
      </c>
      <c r="X189" s="39" t="s">
        <v>40504</v>
      </c>
      <c r="AA189" s="39" t="s">
        <v>40569</v>
      </c>
      <c r="AD189" s="39" t="s">
        <v>40506</v>
      </c>
      <c r="AG189" s="39" t="s">
        <v>40507</v>
      </c>
      <c r="AJ189" s="39" t="s">
        <v>40508</v>
      </c>
      <c r="AM189" s="39" t="s">
        <v>40509</v>
      </c>
      <c r="AP189" s="39" t="s">
        <v>40570</v>
      </c>
      <c r="AS189" s="39" t="s">
        <v>40511</v>
      </c>
      <c r="AV189" s="39" t="s">
        <v>40512</v>
      </c>
      <c r="AY189" s="39" t="s">
        <v>40571</v>
      </c>
      <c r="BB189" s="39" t="s">
        <v>40572</v>
      </c>
      <c r="BE189" s="39" t="s">
        <v>40573</v>
      </c>
      <c r="BH189" s="39" t="s">
        <v>40574</v>
      </c>
      <c r="BK189" s="39" t="s">
        <v>40575</v>
      </c>
    </row>
    <row r="190" spans="1:63" x14ac:dyDescent="0.3">
      <c r="A190">
        <v>189</v>
      </c>
      <c r="B190" s="1">
        <v>45891.380173611113</v>
      </c>
      <c r="C190" s="1">
        <v>45891.388819444444</v>
      </c>
      <c r="D190" s="39" t="s">
        <v>4048</v>
      </c>
      <c r="E190" s="39" t="s">
        <v>4049</v>
      </c>
      <c r="I190" s="39" t="s">
        <v>12396</v>
      </c>
      <c r="L190">
        <v>6</v>
      </c>
      <c r="O190">
        <v>21</v>
      </c>
      <c r="R190" s="39" t="s">
        <v>40576</v>
      </c>
      <c r="U190" s="39" t="s">
        <v>40577</v>
      </c>
      <c r="X190" s="39" t="s">
        <v>39690</v>
      </c>
      <c r="AA190" s="39" t="s">
        <v>40516</v>
      </c>
      <c r="AD190" s="39" t="s">
        <v>39690</v>
      </c>
      <c r="AG190" s="39" t="s">
        <v>40578</v>
      </c>
      <c r="AJ190" s="39" t="s">
        <v>38812</v>
      </c>
      <c r="AM190" s="39" t="s">
        <v>40579</v>
      </c>
      <c r="AP190" s="39" t="s">
        <v>39747</v>
      </c>
      <c r="AS190" s="39" t="s">
        <v>40580</v>
      </c>
      <c r="AV190" s="39" t="s">
        <v>38994</v>
      </c>
      <c r="AY190" s="39" t="s">
        <v>39462</v>
      </c>
      <c r="BB190" s="39" t="s">
        <v>40581</v>
      </c>
      <c r="BE190" s="39" t="s">
        <v>40582</v>
      </c>
      <c r="BH190" s="39" t="s">
        <v>40583</v>
      </c>
      <c r="BK190" s="39" t="s">
        <v>40584</v>
      </c>
    </row>
    <row r="191" spans="1:63" x14ac:dyDescent="0.3">
      <c r="A191">
        <v>190</v>
      </c>
      <c r="B191" s="1">
        <v>45891.380173611113</v>
      </c>
      <c r="C191" s="1">
        <v>45891.388819444444</v>
      </c>
      <c r="D191" s="39" t="s">
        <v>4151</v>
      </c>
      <c r="E191" s="39" t="s">
        <v>4152</v>
      </c>
      <c r="I191" s="39" t="s">
        <v>4153</v>
      </c>
      <c r="L191">
        <v>6</v>
      </c>
      <c r="O191">
        <v>40</v>
      </c>
      <c r="R191" s="39" t="s">
        <v>40585</v>
      </c>
      <c r="U191" s="39" t="s">
        <v>40577</v>
      </c>
      <c r="X191" s="39" t="s">
        <v>39017</v>
      </c>
      <c r="AA191" s="39" t="s">
        <v>40586</v>
      </c>
      <c r="AD191" s="39" t="s">
        <v>39690</v>
      </c>
      <c r="AG191" s="39" t="s">
        <v>40587</v>
      </c>
      <c r="AJ191" s="39" t="s">
        <v>38984</v>
      </c>
      <c r="AM191" s="39" t="s">
        <v>40579</v>
      </c>
      <c r="AP191" s="39" t="s">
        <v>39747</v>
      </c>
      <c r="AS191" s="39" t="s">
        <v>40588</v>
      </c>
      <c r="AV191" s="39" t="s">
        <v>35872</v>
      </c>
      <c r="AY191" s="39" t="s">
        <v>39462</v>
      </c>
      <c r="BB191" s="39" t="s">
        <v>40581</v>
      </c>
      <c r="BE191" s="39" t="s">
        <v>40582</v>
      </c>
      <c r="BH191" s="39" t="s">
        <v>40583</v>
      </c>
      <c r="BK191" s="39" t="s">
        <v>40566</v>
      </c>
    </row>
    <row r="192" spans="1:63" x14ac:dyDescent="0.3">
      <c r="A192">
        <v>191</v>
      </c>
      <c r="B192" s="1">
        <v>45891.380046296297</v>
      </c>
      <c r="C192" s="1">
        <v>45891.388958333337</v>
      </c>
      <c r="D192" s="39" t="s">
        <v>3898</v>
      </c>
      <c r="E192" s="39" t="s">
        <v>3899</v>
      </c>
      <c r="I192" s="39" t="s">
        <v>3899</v>
      </c>
      <c r="L192">
        <v>6</v>
      </c>
      <c r="O192">
        <v>28</v>
      </c>
      <c r="R192" s="39" t="s">
        <v>40473</v>
      </c>
      <c r="U192" s="39" t="s">
        <v>40375</v>
      </c>
      <c r="X192" s="39" t="s">
        <v>40589</v>
      </c>
      <c r="AA192" s="39" t="s">
        <v>40557</v>
      </c>
      <c r="AD192" s="39" t="s">
        <v>38724</v>
      </c>
      <c r="AG192" s="39" t="s">
        <v>40590</v>
      </c>
      <c r="AJ192" s="39" t="s">
        <v>40591</v>
      </c>
      <c r="AM192" s="39" t="s">
        <v>40592</v>
      </c>
      <c r="AP192" s="39" t="s">
        <v>40593</v>
      </c>
      <c r="AS192" s="39" t="s">
        <v>40594</v>
      </c>
      <c r="AV192" s="39" t="s">
        <v>40595</v>
      </c>
      <c r="AY192" s="39" t="s">
        <v>40596</v>
      </c>
      <c r="BB192" s="39" t="s">
        <v>39318</v>
      </c>
      <c r="BE192" s="39" t="s">
        <v>40597</v>
      </c>
      <c r="BH192" s="39" t="s">
        <v>40394</v>
      </c>
      <c r="BK192" s="39" t="s">
        <v>40566</v>
      </c>
    </row>
    <row r="193" spans="1:63" x14ac:dyDescent="0.3">
      <c r="A193">
        <v>192</v>
      </c>
      <c r="B193" s="1">
        <v>45891.382476851853</v>
      </c>
      <c r="C193" s="1">
        <v>45891.389120370368</v>
      </c>
      <c r="D193" s="39" t="s">
        <v>4141</v>
      </c>
      <c r="E193" s="39" t="s">
        <v>4142</v>
      </c>
      <c r="I193" s="39" t="s">
        <v>40598</v>
      </c>
      <c r="L193">
        <v>6</v>
      </c>
      <c r="O193">
        <v>36</v>
      </c>
      <c r="R193" s="39" t="s">
        <v>40599</v>
      </c>
      <c r="U193" s="39" t="s">
        <v>40467</v>
      </c>
      <c r="X193" s="39" t="s">
        <v>40600</v>
      </c>
      <c r="AA193" s="39" t="s">
        <v>40601</v>
      </c>
      <c r="AD193" s="39" t="s">
        <v>38712</v>
      </c>
      <c r="AG193" s="39" t="s">
        <v>40602</v>
      </c>
      <c r="AJ193" s="39" t="s">
        <v>40559</v>
      </c>
      <c r="AM193" s="39" t="s">
        <v>40603</v>
      </c>
      <c r="AP193" s="39" t="s">
        <v>40604</v>
      </c>
      <c r="AS193" s="39" t="s">
        <v>40605</v>
      </c>
      <c r="AV193" s="39" t="s">
        <v>40606</v>
      </c>
      <c r="AY193" s="39" t="s">
        <v>40607</v>
      </c>
      <c r="BB193" s="39" t="s">
        <v>40608</v>
      </c>
      <c r="BE193" s="39" t="s">
        <v>40453</v>
      </c>
      <c r="BH193" s="39" t="s">
        <v>40431</v>
      </c>
      <c r="BK193" s="39" t="s">
        <v>40566</v>
      </c>
    </row>
    <row r="194" spans="1:63" x14ac:dyDescent="0.3">
      <c r="A194">
        <v>193</v>
      </c>
      <c r="B194" s="1">
        <v>45891.382106481484</v>
      </c>
      <c r="C194" s="1">
        <v>45891.389918981484</v>
      </c>
      <c r="D194" s="39" t="s">
        <v>3951</v>
      </c>
      <c r="E194" s="39" t="s">
        <v>3952</v>
      </c>
      <c r="I194" s="39" t="s">
        <v>3953</v>
      </c>
      <c r="L194">
        <v>6</v>
      </c>
      <c r="O194">
        <v>29</v>
      </c>
      <c r="R194" s="39" t="s">
        <v>40609</v>
      </c>
      <c r="U194" s="39" t="s">
        <v>40610</v>
      </c>
      <c r="X194" s="39" t="s">
        <v>35628</v>
      </c>
      <c r="AA194" s="39" t="s">
        <v>40611</v>
      </c>
      <c r="AD194" s="39" t="s">
        <v>39017</v>
      </c>
      <c r="AG194" s="39" t="s">
        <v>39017</v>
      </c>
      <c r="AJ194" s="39" t="s">
        <v>37936</v>
      </c>
      <c r="AM194" s="39" t="s">
        <v>40612</v>
      </c>
      <c r="AP194" s="39" t="s">
        <v>40613</v>
      </c>
      <c r="AS194" s="39" t="s">
        <v>38942</v>
      </c>
      <c r="AV194" s="39" t="s">
        <v>38641</v>
      </c>
      <c r="AY194" s="39" t="s">
        <v>40614</v>
      </c>
      <c r="BB194" s="39" t="s">
        <v>39318</v>
      </c>
      <c r="BE194" s="39" t="s">
        <v>40453</v>
      </c>
      <c r="BH194" s="39" t="s">
        <v>40454</v>
      </c>
      <c r="BK194" s="39" t="s">
        <v>40566</v>
      </c>
    </row>
    <row r="195" spans="1:63" x14ac:dyDescent="0.3">
      <c r="A195">
        <v>194</v>
      </c>
      <c r="B195" s="1">
        <v>45891.38108796296</v>
      </c>
      <c r="C195" s="1">
        <v>45891.389988425923</v>
      </c>
      <c r="D195" s="39" t="s">
        <v>3999</v>
      </c>
      <c r="E195" s="39" t="s">
        <v>4000</v>
      </c>
      <c r="I195" s="39" t="s">
        <v>4000</v>
      </c>
      <c r="L195">
        <v>6</v>
      </c>
      <c r="O195">
        <v>17</v>
      </c>
      <c r="R195" s="39" t="s">
        <v>40615</v>
      </c>
      <c r="U195" s="39" t="s">
        <v>40616</v>
      </c>
      <c r="X195" s="39" t="s">
        <v>39146</v>
      </c>
      <c r="AA195" s="39" t="s">
        <v>40617</v>
      </c>
      <c r="AD195" s="39" t="s">
        <v>40618</v>
      </c>
      <c r="AG195" s="39" t="s">
        <v>40619</v>
      </c>
      <c r="AJ195" s="39" t="s">
        <v>40620</v>
      </c>
      <c r="AM195" s="39" t="s">
        <v>40621</v>
      </c>
      <c r="AP195" s="39" t="s">
        <v>40622</v>
      </c>
      <c r="AS195" s="39" t="s">
        <v>40623</v>
      </c>
      <c r="AV195" s="39" t="s">
        <v>40624</v>
      </c>
      <c r="AY195" s="39" t="s">
        <v>40625</v>
      </c>
      <c r="BB195" s="39" t="s">
        <v>40392</v>
      </c>
      <c r="BE195" s="39" t="s">
        <v>40626</v>
      </c>
      <c r="BH195" s="39" t="s">
        <v>40627</v>
      </c>
      <c r="BK195" s="39" t="s">
        <v>40566</v>
      </c>
    </row>
    <row r="196" spans="1:63" x14ac:dyDescent="0.3">
      <c r="A196">
        <v>195</v>
      </c>
      <c r="B196" s="1">
        <v>45891.381932870368</v>
      </c>
      <c r="C196" s="1">
        <v>45891.390416666669</v>
      </c>
      <c r="D196" s="39" t="s">
        <v>4105</v>
      </c>
      <c r="E196" s="39" t="s">
        <v>4106</v>
      </c>
      <c r="I196" s="39" t="s">
        <v>4106</v>
      </c>
      <c r="L196">
        <v>6</v>
      </c>
      <c r="O196">
        <v>24</v>
      </c>
      <c r="R196" s="39" t="s">
        <v>40628</v>
      </c>
      <c r="U196" s="39" t="s">
        <v>40629</v>
      </c>
      <c r="X196" s="39" t="s">
        <v>38640</v>
      </c>
      <c r="AA196" s="39" t="s">
        <v>40630</v>
      </c>
      <c r="AD196" s="39" t="s">
        <v>38640</v>
      </c>
      <c r="AG196" s="39" t="s">
        <v>40630</v>
      </c>
      <c r="AJ196" s="39" t="s">
        <v>35628</v>
      </c>
      <c r="AM196" s="39" t="s">
        <v>40631</v>
      </c>
      <c r="AP196" s="39" t="s">
        <v>38654</v>
      </c>
      <c r="AS196" s="39" t="s">
        <v>40390</v>
      </c>
      <c r="AV196" s="39" t="s">
        <v>38641</v>
      </c>
      <c r="AY196" s="39" t="s">
        <v>40391</v>
      </c>
      <c r="BB196" s="39" t="s">
        <v>39318</v>
      </c>
      <c r="BE196" s="39" t="s">
        <v>40453</v>
      </c>
      <c r="BH196" s="39" t="s">
        <v>40431</v>
      </c>
      <c r="BK196" s="39" t="s">
        <v>40566</v>
      </c>
    </row>
    <row r="197" spans="1:63" x14ac:dyDescent="0.3">
      <c r="A197">
        <v>196</v>
      </c>
      <c r="B197" s="1">
        <v>45891.390474537038</v>
      </c>
      <c r="C197" s="1">
        <v>45891.390509259261</v>
      </c>
      <c r="D197" s="39" t="s">
        <v>3946</v>
      </c>
      <c r="E197" s="39" t="s">
        <v>3947</v>
      </c>
      <c r="I197" s="39" t="s">
        <v>12299</v>
      </c>
      <c r="L197">
        <v>6</v>
      </c>
      <c r="O197">
        <v>16</v>
      </c>
      <c r="R197" s="39" t="s">
        <v>40632</v>
      </c>
      <c r="U197" s="39" t="s">
        <v>40633</v>
      </c>
      <c r="X197" s="39" t="s">
        <v>35628</v>
      </c>
      <c r="AA197" s="39" t="s">
        <v>37423</v>
      </c>
      <c r="AD197" s="39" t="s">
        <v>39017</v>
      </c>
      <c r="AG197" s="39" t="s">
        <v>35902</v>
      </c>
      <c r="AJ197" s="39" t="s">
        <v>35872</v>
      </c>
      <c r="AM197" s="39" t="s">
        <v>38831</v>
      </c>
      <c r="AP197" s="39" t="s">
        <v>40634</v>
      </c>
      <c r="AS197" s="39" t="s">
        <v>40635</v>
      </c>
      <c r="AV197" s="39" t="s">
        <v>38834</v>
      </c>
      <c r="AY197" s="39" t="s">
        <v>40636</v>
      </c>
      <c r="BB197" s="39" t="s">
        <v>39323</v>
      </c>
      <c r="BE197" s="39" t="s">
        <v>40637</v>
      </c>
      <c r="BH197" s="39" t="s">
        <v>40638</v>
      </c>
      <c r="BK197" s="39" t="s">
        <v>40639</v>
      </c>
    </row>
    <row r="198" spans="1:63" x14ac:dyDescent="0.3">
      <c r="A198">
        <v>197</v>
      </c>
      <c r="B198" s="1">
        <v>45891.38690972222</v>
      </c>
      <c r="C198" s="1">
        <v>45891.393923611111</v>
      </c>
      <c r="D198" s="39" t="s">
        <v>12254</v>
      </c>
      <c r="E198" s="39" t="s">
        <v>12255</v>
      </c>
      <c r="I198" s="39" t="s">
        <v>14555</v>
      </c>
      <c r="L198">
        <v>6</v>
      </c>
      <c r="O198">
        <v>19</v>
      </c>
      <c r="R198" s="39" t="s">
        <v>40640</v>
      </c>
      <c r="U198" s="39" t="s">
        <v>40641</v>
      </c>
      <c r="X198" s="39" t="s">
        <v>35628</v>
      </c>
      <c r="AA198" s="39" t="s">
        <v>40642</v>
      </c>
      <c r="AD198" s="39" t="s">
        <v>39017</v>
      </c>
      <c r="AG198" s="39" t="s">
        <v>37936</v>
      </c>
      <c r="AJ198" s="39" t="s">
        <v>35872</v>
      </c>
      <c r="AM198" s="39" t="s">
        <v>40643</v>
      </c>
      <c r="AP198" s="39" t="s">
        <v>40644</v>
      </c>
      <c r="AS198" s="39" t="s">
        <v>38942</v>
      </c>
      <c r="AV198" s="39" t="s">
        <v>38984</v>
      </c>
      <c r="AY198" s="39" t="s">
        <v>40645</v>
      </c>
      <c r="BB198" s="39" t="s">
        <v>40646</v>
      </c>
      <c r="BE198" s="39" t="s">
        <v>40647</v>
      </c>
      <c r="BH198" s="39" t="s">
        <v>40648</v>
      </c>
      <c r="BK198" s="39" t="s">
        <v>40649</v>
      </c>
    </row>
    <row r="199" spans="1:63" x14ac:dyDescent="0.3">
      <c r="A199">
        <v>198</v>
      </c>
      <c r="B199" s="1">
        <v>45891.386076388888</v>
      </c>
      <c r="C199" s="1">
        <v>45891.394699074073</v>
      </c>
      <c r="D199" s="39" t="s">
        <v>12370</v>
      </c>
      <c r="E199" s="39" t="s">
        <v>12371</v>
      </c>
      <c r="I199" s="39" t="s">
        <v>40650</v>
      </c>
      <c r="L199">
        <v>6</v>
      </c>
      <c r="O199">
        <v>8</v>
      </c>
      <c r="R199" s="39" t="s">
        <v>40651</v>
      </c>
      <c r="U199" s="39" t="s">
        <v>40652</v>
      </c>
      <c r="X199" s="39" t="s">
        <v>39722</v>
      </c>
      <c r="AA199" s="39" t="s">
        <v>40653</v>
      </c>
      <c r="AD199" s="39" t="s">
        <v>39722</v>
      </c>
      <c r="AG199" s="39" t="s">
        <v>40654</v>
      </c>
      <c r="AJ199" s="39" t="s">
        <v>38947</v>
      </c>
      <c r="AM199" s="39" t="s">
        <v>40655</v>
      </c>
      <c r="AP199" s="39" t="s">
        <v>39606</v>
      </c>
      <c r="AS199" s="39" t="s">
        <v>40656</v>
      </c>
      <c r="AV199" s="39" t="s">
        <v>40657</v>
      </c>
      <c r="AY199" s="39" t="s">
        <v>40658</v>
      </c>
      <c r="BB199" s="39" t="s">
        <v>40659</v>
      </c>
      <c r="BE199" s="39" t="s">
        <v>40660</v>
      </c>
      <c r="BH199" s="39" t="s">
        <v>40661</v>
      </c>
      <c r="BK199" s="39" t="s">
        <v>40662</v>
      </c>
    </row>
    <row r="200" spans="1:63" x14ac:dyDescent="0.3">
      <c r="A200">
        <v>199</v>
      </c>
      <c r="B200" s="1">
        <v>45891.384814814817</v>
      </c>
      <c r="C200" s="1">
        <v>45891.395277777781</v>
      </c>
      <c r="D200" s="39" t="s">
        <v>4170</v>
      </c>
      <c r="E200" s="39" t="s">
        <v>4171</v>
      </c>
      <c r="I200" s="39" t="s">
        <v>4171</v>
      </c>
      <c r="L200">
        <v>6</v>
      </c>
      <c r="O200">
        <v>33</v>
      </c>
      <c r="R200" s="39" t="s">
        <v>40663</v>
      </c>
      <c r="U200" s="39" t="s">
        <v>40664</v>
      </c>
      <c r="X200" s="39" t="s">
        <v>40665</v>
      </c>
      <c r="AA200" s="39" t="s">
        <v>40666</v>
      </c>
      <c r="AD200" s="39" t="s">
        <v>40667</v>
      </c>
      <c r="AG200" s="39" t="s">
        <v>40668</v>
      </c>
      <c r="AJ200" s="39" t="s">
        <v>40669</v>
      </c>
      <c r="AM200" s="39" t="s">
        <v>40183</v>
      </c>
      <c r="AP200" s="39" t="s">
        <v>40670</v>
      </c>
      <c r="AS200" s="39" t="s">
        <v>40671</v>
      </c>
      <c r="AV200" s="39" t="s">
        <v>40672</v>
      </c>
      <c r="AY200" s="39" t="s">
        <v>39462</v>
      </c>
      <c r="BB200" s="39" t="s">
        <v>39318</v>
      </c>
      <c r="BE200" s="39" t="s">
        <v>40382</v>
      </c>
      <c r="BH200" s="39" t="s">
        <v>40541</v>
      </c>
      <c r="BK200" s="39" t="s">
        <v>40566</v>
      </c>
    </row>
    <row r="201" spans="1:63" x14ac:dyDescent="0.3">
      <c r="A201">
        <v>200</v>
      </c>
      <c r="B201" s="1">
        <v>45891.395324074074</v>
      </c>
      <c r="C201" s="1">
        <v>45891.397638888891</v>
      </c>
      <c r="D201" s="39" t="s">
        <v>4178</v>
      </c>
      <c r="E201" s="39" t="s">
        <v>4179</v>
      </c>
      <c r="I201" s="39" t="s">
        <v>4180</v>
      </c>
      <c r="L201">
        <v>6</v>
      </c>
      <c r="O201">
        <v>2</v>
      </c>
      <c r="R201" s="39" t="s">
        <v>40673</v>
      </c>
      <c r="U201" s="39" t="s">
        <v>40674</v>
      </c>
      <c r="X201" s="39" t="s">
        <v>35628</v>
      </c>
      <c r="AA201" s="39" t="s">
        <v>40675</v>
      </c>
      <c r="AD201" s="39" t="s">
        <v>39017</v>
      </c>
      <c r="AG201" s="39" t="s">
        <v>38942</v>
      </c>
      <c r="AJ201" s="39" t="s">
        <v>35872</v>
      </c>
      <c r="AM201" s="39" t="s">
        <v>40676</v>
      </c>
      <c r="AP201" s="39" t="s">
        <v>39088</v>
      </c>
      <c r="AS201" s="39" t="s">
        <v>40677</v>
      </c>
      <c r="AV201" s="39" t="s">
        <v>38641</v>
      </c>
      <c r="AY201" s="39" t="s">
        <v>40678</v>
      </c>
      <c r="BB201" s="39" t="s">
        <v>40679</v>
      </c>
      <c r="BE201" s="39" t="s">
        <v>40680</v>
      </c>
      <c r="BH201" s="39" t="s">
        <v>40681</v>
      </c>
      <c r="BK201" s="39" t="s">
        <v>40682</v>
      </c>
    </row>
    <row r="202" spans="1:63" x14ac:dyDescent="0.3">
      <c r="A202">
        <v>201</v>
      </c>
      <c r="B202" s="1">
        <v>45891.383553240739</v>
      </c>
      <c r="C202" s="1">
        <v>45891.398414351854</v>
      </c>
      <c r="D202" s="39" t="s">
        <v>4037</v>
      </c>
      <c r="E202" s="39" t="s">
        <v>4038</v>
      </c>
      <c r="I202" s="39" t="s">
        <v>4038</v>
      </c>
      <c r="L202">
        <v>6</v>
      </c>
      <c r="O202">
        <v>3</v>
      </c>
      <c r="R202" s="39" t="s">
        <v>40683</v>
      </c>
      <c r="U202" s="39" t="s">
        <v>40684</v>
      </c>
      <c r="X202" s="39" t="s">
        <v>40685</v>
      </c>
      <c r="AA202" s="39" t="s">
        <v>40686</v>
      </c>
      <c r="AD202" s="39" t="s">
        <v>40687</v>
      </c>
      <c r="AG202" s="39" t="s">
        <v>40688</v>
      </c>
      <c r="AJ202" s="39" t="s">
        <v>35872</v>
      </c>
      <c r="AM202" s="39" t="s">
        <v>40689</v>
      </c>
      <c r="AP202" s="39" t="s">
        <v>40690</v>
      </c>
      <c r="AS202" s="39" t="s">
        <v>40691</v>
      </c>
      <c r="AV202" s="39" t="s">
        <v>40692</v>
      </c>
      <c r="AY202" s="39" t="s">
        <v>40693</v>
      </c>
      <c r="BB202" s="39" t="s">
        <v>40694</v>
      </c>
      <c r="BE202" s="39" t="s">
        <v>40695</v>
      </c>
      <c r="BH202" s="39" t="s">
        <v>40696</v>
      </c>
      <c r="BK202" s="39" t="s">
        <v>40697</v>
      </c>
    </row>
    <row r="203" spans="1:63" x14ac:dyDescent="0.3">
      <c r="A203">
        <v>202</v>
      </c>
      <c r="B203" s="1">
        <v>45891.385266203702</v>
      </c>
      <c r="C203" s="1">
        <v>45891.398784722223</v>
      </c>
      <c r="D203" s="39" t="s">
        <v>4059</v>
      </c>
      <c r="E203" s="39" t="s">
        <v>4060</v>
      </c>
      <c r="I203" s="39" t="s">
        <v>4060</v>
      </c>
      <c r="L203">
        <v>6</v>
      </c>
      <c r="O203">
        <v>34</v>
      </c>
      <c r="R203" s="39" t="s">
        <v>40698</v>
      </c>
      <c r="U203" s="39" t="s">
        <v>40699</v>
      </c>
      <c r="X203" s="39" t="s">
        <v>40700</v>
      </c>
      <c r="AA203" s="39" t="s">
        <v>40516</v>
      </c>
      <c r="AD203" s="39" t="s">
        <v>40700</v>
      </c>
      <c r="AG203" s="39" t="s">
        <v>40578</v>
      </c>
      <c r="AJ203" s="39" t="s">
        <v>40701</v>
      </c>
      <c r="AM203" s="39" t="s">
        <v>40579</v>
      </c>
      <c r="AP203" s="39" t="s">
        <v>40702</v>
      </c>
      <c r="AS203" s="39" t="s">
        <v>40580</v>
      </c>
      <c r="AV203" s="39" t="s">
        <v>40703</v>
      </c>
      <c r="AY203" s="39" t="s">
        <v>39462</v>
      </c>
      <c r="BB203" s="39" t="s">
        <v>40704</v>
      </c>
      <c r="BE203" s="39" t="s">
        <v>40705</v>
      </c>
      <c r="BH203" s="39" t="s">
        <v>40706</v>
      </c>
      <c r="BK203" s="39" t="s">
        <v>40707</v>
      </c>
    </row>
    <row r="204" spans="1:63" x14ac:dyDescent="0.3">
      <c r="A204">
        <v>203</v>
      </c>
      <c r="B204" s="1">
        <v>45891.387546296297</v>
      </c>
      <c r="C204" s="1">
        <v>45891.399351851855</v>
      </c>
      <c r="D204" s="39" t="s">
        <v>4091</v>
      </c>
      <c r="E204" s="39" t="s">
        <v>4092</v>
      </c>
      <c r="I204" s="39" t="s">
        <v>40708</v>
      </c>
      <c r="L204">
        <v>6</v>
      </c>
      <c r="O204">
        <v>23</v>
      </c>
      <c r="R204" s="39" t="s">
        <v>40709</v>
      </c>
      <c r="U204" s="39" t="s">
        <v>40710</v>
      </c>
      <c r="X204" s="39" t="s">
        <v>39146</v>
      </c>
      <c r="AA204" s="39" t="s">
        <v>40711</v>
      </c>
      <c r="AD204" s="39" t="s">
        <v>38712</v>
      </c>
      <c r="AG204" s="39" t="s">
        <v>40712</v>
      </c>
      <c r="AJ204" s="39" t="s">
        <v>40713</v>
      </c>
      <c r="AM204" s="39" t="s">
        <v>40714</v>
      </c>
      <c r="AP204" s="39" t="s">
        <v>40715</v>
      </c>
      <c r="AS204" s="39" t="s">
        <v>40716</v>
      </c>
      <c r="AV204" s="39" t="s">
        <v>40717</v>
      </c>
      <c r="AY204" s="39" t="s">
        <v>35753</v>
      </c>
      <c r="BB204" s="39" t="s">
        <v>40718</v>
      </c>
      <c r="BE204" s="39" t="s">
        <v>40719</v>
      </c>
      <c r="BH204" s="39" t="s">
        <v>40720</v>
      </c>
      <c r="BK204" s="39" t="s">
        <v>40721</v>
      </c>
    </row>
    <row r="205" spans="1:63" x14ac:dyDescent="0.3">
      <c r="A205">
        <v>204</v>
      </c>
      <c r="B205" s="1">
        <v>45891.387685185182</v>
      </c>
      <c r="C205" s="1">
        <v>45891.401458333334</v>
      </c>
      <c r="D205" s="39" t="s">
        <v>4114</v>
      </c>
      <c r="E205" s="39" t="s">
        <v>4115</v>
      </c>
      <c r="I205" s="39" t="s">
        <v>4115</v>
      </c>
      <c r="L205">
        <v>6</v>
      </c>
      <c r="O205">
        <v>32</v>
      </c>
      <c r="R205" s="39" t="s">
        <v>40722</v>
      </c>
      <c r="U205" s="39" t="s">
        <v>40723</v>
      </c>
      <c r="X205" s="39" t="s">
        <v>40724</v>
      </c>
      <c r="AA205" s="39" t="s">
        <v>40725</v>
      </c>
      <c r="AD205" s="39" t="s">
        <v>40726</v>
      </c>
      <c r="AG205" s="39" t="s">
        <v>40727</v>
      </c>
      <c r="AJ205" s="39" t="s">
        <v>40728</v>
      </c>
      <c r="AM205" s="39" t="s">
        <v>36279</v>
      </c>
      <c r="AP205" s="39" t="s">
        <v>40729</v>
      </c>
      <c r="AS205" s="39" t="s">
        <v>314</v>
      </c>
      <c r="AV205" s="39" t="s">
        <v>40730</v>
      </c>
      <c r="AY205" s="39" t="s">
        <v>40731</v>
      </c>
      <c r="BB205" s="39" t="s">
        <v>40732</v>
      </c>
      <c r="BE205" s="39" t="s">
        <v>40733</v>
      </c>
      <c r="BH205" s="39" t="s">
        <v>40734</v>
      </c>
      <c r="BK205" s="39" t="s">
        <v>40735</v>
      </c>
    </row>
    <row r="206" spans="1:63" x14ac:dyDescent="0.3">
      <c r="A206">
        <v>205</v>
      </c>
      <c r="B206" s="1">
        <v>45891.398784722223</v>
      </c>
      <c r="C206" s="1">
        <v>45891.402986111112</v>
      </c>
      <c r="D206" s="39" t="s">
        <v>4022</v>
      </c>
      <c r="E206" s="39" t="s">
        <v>4023</v>
      </c>
      <c r="I206" s="39" t="s">
        <v>40736</v>
      </c>
      <c r="L206">
        <v>6</v>
      </c>
      <c r="O206">
        <v>9</v>
      </c>
      <c r="R206" s="39" t="s">
        <v>40374</v>
      </c>
      <c r="U206" s="39" t="s">
        <v>40375</v>
      </c>
      <c r="X206" s="39" t="s">
        <v>35628</v>
      </c>
      <c r="AA206" s="39" t="s">
        <v>40737</v>
      </c>
      <c r="AD206" s="39" t="s">
        <v>39017</v>
      </c>
      <c r="AG206" s="39" t="s">
        <v>37936</v>
      </c>
      <c r="AJ206" s="39" t="s">
        <v>35872</v>
      </c>
      <c r="AM206" s="39" t="s">
        <v>37092</v>
      </c>
      <c r="AP206" s="39" t="s">
        <v>39020</v>
      </c>
      <c r="AS206" s="39" t="s">
        <v>40359</v>
      </c>
      <c r="AV206" s="39" t="s">
        <v>38984</v>
      </c>
      <c r="AY206" s="39" t="s">
        <v>40738</v>
      </c>
      <c r="BB206" s="39" t="s">
        <v>39318</v>
      </c>
      <c r="BE206" s="39" t="s">
        <v>40739</v>
      </c>
      <c r="BH206" s="39" t="s">
        <v>40431</v>
      </c>
      <c r="BK206" s="39" t="s">
        <v>40566</v>
      </c>
    </row>
    <row r="207" spans="1:63" x14ac:dyDescent="0.3">
      <c r="A207">
        <v>206</v>
      </c>
      <c r="B207" s="1">
        <v>45891.397326388891</v>
      </c>
      <c r="C207" s="1">
        <v>45891.406770833331</v>
      </c>
      <c r="D207" s="39" t="s">
        <v>4009</v>
      </c>
      <c r="E207" s="39" t="s">
        <v>4010</v>
      </c>
      <c r="I207" s="39" t="s">
        <v>4010</v>
      </c>
      <c r="L207">
        <v>6</v>
      </c>
      <c r="O207">
        <v>31</v>
      </c>
      <c r="R207" s="39" t="s">
        <v>40740</v>
      </c>
      <c r="U207" s="39" t="s">
        <v>40741</v>
      </c>
      <c r="X207" s="39" t="s">
        <v>40742</v>
      </c>
      <c r="AA207" s="39" t="s">
        <v>40743</v>
      </c>
      <c r="AD207" s="39" t="s">
        <v>40744</v>
      </c>
      <c r="AG207" s="39" t="s">
        <v>40745</v>
      </c>
      <c r="AJ207" s="39" t="s">
        <v>40746</v>
      </c>
      <c r="AM207" s="39" t="s">
        <v>40747</v>
      </c>
      <c r="AP207" s="39" t="s">
        <v>40748</v>
      </c>
      <c r="AS207" s="39" t="s">
        <v>40749</v>
      </c>
      <c r="AV207" s="39" t="s">
        <v>40750</v>
      </c>
      <c r="AY207" s="39" t="s">
        <v>40751</v>
      </c>
      <c r="BB207" s="39" t="s">
        <v>39318</v>
      </c>
      <c r="BE207" s="39" t="s">
        <v>40453</v>
      </c>
      <c r="BH207" s="39" t="s">
        <v>40454</v>
      </c>
      <c r="BK207" s="39" t="s">
        <v>40566</v>
      </c>
    </row>
    <row r="208" spans="1:63" x14ac:dyDescent="0.3">
      <c r="A208">
        <v>207</v>
      </c>
      <c r="B208" s="1">
        <v>45891.412280092591</v>
      </c>
      <c r="C208" s="1">
        <v>45891.420162037037</v>
      </c>
      <c r="D208" s="39" t="s">
        <v>3961</v>
      </c>
      <c r="E208" s="39" t="s">
        <v>3962</v>
      </c>
      <c r="I208" s="39" t="s">
        <v>3962</v>
      </c>
      <c r="L208">
        <v>6</v>
      </c>
      <c r="O208">
        <v>1</v>
      </c>
      <c r="R208" s="39" t="s">
        <v>40752</v>
      </c>
      <c r="U208" s="39" t="s">
        <v>40753</v>
      </c>
      <c r="X208" s="39" t="s">
        <v>40754</v>
      </c>
      <c r="AA208" s="39" t="s">
        <v>39286</v>
      </c>
      <c r="AD208" s="39" t="s">
        <v>39017</v>
      </c>
      <c r="AG208" s="39" t="s">
        <v>40755</v>
      </c>
      <c r="AJ208" s="39" t="s">
        <v>35872</v>
      </c>
      <c r="AM208" s="39" t="s">
        <v>36216</v>
      </c>
      <c r="AP208" s="39" t="s">
        <v>40756</v>
      </c>
      <c r="AS208" s="39" t="s">
        <v>40757</v>
      </c>
      <c r="AV208" s="39" t="s">
        <v>38641</v>
      </c>
      <c r="AY208" s="39" t="s">
        <v>22544</v>
      </c>
      <c r="BB208" s="39" t="s">
        <v>40758</v>
      </c>
      <c r="BE208" s="39" t="s">
        <v>40759</v>
      </c>
      <c r="BH208" s="39" t="s">
        <v>40760</v>
      </c>
      <c r="BK208" s="39" t="s">
        <v>40761</v>
      </c>
    </row>
    <row r="209" spans="1:63" x14ac:dyDescent="0.3">
      <c r="A209">
        <v>208</v>
      </c>
      <c r="B209" s="1">
        <v>45891.417164351849</v>
      </c>
      <c r="C209" s="1">
        <v>45891.422303240739</v>
      </c>
      <c r="D209" s="39" t="s">
        <v>3891</v>
      </c>
      <c r="E209" s="39" t="s">
        <v>3892</v>
      </c>
      <c r="I209" s="39" t="s">
        <v>3892</v>
      </c>
      <c r="L209">
        <v>6</v>
      </c>
      <c r="O209">
        <v>37</v>
      </c>
      <c r="R209" s="39" t="s">
        <v>40762</v>
      </c>
      <c r="U209" s="39" t="s">
        <v>40763</v>
      </c>
      <c r="X209" s="39" t="s">
        <v>35628</v>
      </c>
      <c r="AA209" s="39" t="s">
        <v>40764</v>
      </c>
      <c r="AD209" s="39" t="s">
        <v>38798</v>
      </c>
      <c r="AG209" s="39" t="s">
        <v>40765</v>
      </c>
      <c r="AJ209" s="39" t="s">
        <v>35872</v>
      </c>
      <c r="AM209" s="39" t="s">
        <v>36279</v>
      </c>
      <c r="AP209" s="39" t="s">
        <v>40766</v>
      </c>
      <c r="AS209" s="39" t="s">
        <v>40767</v>
      </c>
      <c r="AV209" s="39" t="s">
        <v>40768</v>
      </c>
      <c r="AY209" s="39" t="s">
        <v>40769</v>
      </c>
      <c r="BB209" s="39" t="s">
        <v>40770</v>
      </c>
      <c r="BE209" s="39" t="s">
        <v>40771</v>
      </c>
      <c r="BH209" s="39" t="s">
        <v>40772</v>
      </c>
      <c r="BK209" s="39" t="s">
        <v>40773</v>
      </c>
    </row>
    <row r="210" spans="1:63" x14ac:dyDescent="0.3">
      <c r="A210">
        <v>209</v>
      </c>
      <c r="B210" s="1">
        <v>45891.549178240741</v>
      </c>
      <c r="C210" s="1">
        <v>45891.552256944444</v>
      </c>
      <c r="D210" s="39" t="s">
        <v>14403</v>
      </c>
      <c r="E210" s="39" t="s">
        <v>14404</v>
      </c>
      <c r="I210" s="39" t="s">
        <v>14404</v>
      </c>
      <c r="L210">
        <v>7</v>
      </c>
      <c r="O210">
        <v>20</v>
      </c>
      <c r="R210" s="39" t="s">
        <v>40774</v>
      </c>
      <c r="U210" s="39" t="s">
        <v>40775</v>
      </c>
      <c r="X210" s="39" t="s">
        <v>38598</v>
      </c>
      <c r="AA210" s="39" t="s">
        <v>38604</v>
      </c>
      <c r="AD210" s="39" t="s">
        <v>38604</v>
      </c>
      <c r="AG210" s="39" t="s">
        <v>38595</v>
      </c>
      <c r="AJ210" s="39" t="s">
        <v>38604</v>
      </c>
      <c r="AM210" s="39" t="s">
        <v>38595</v>
      </c>
      <c r="AP210" s="39" t="s">
        <v>38604</v>
      </c>
      <c r="AS210" s="39" t="s">
        <v>40776</v>
      </c>
      <c r="AV210" s="39" t="s">
        <v>40777</v>
      </c>
      <c r="AY210" s="39" t="s">
        <v>40777</v>
      </c>
      <c r="BB210" s="39" t="s">
        <v>39323</v>
      </c>
      <c r="BE210" s="39" t="s">
        <v>40778</v>
      </c>
      <c r="BH210" s="39" t="s">
        <v>40779</v>
      </c>
      <c r="BK210" s="39" t="s">
        <v>40780</v>
      </c>
    </row>
    <row r="211" spans="1:63" x14ac:dyDescent="0.3">
      <c r="A211">
        <v>210</v>
      </c>
      <c r="B211" s="1">
        <v>45891.548090277778</v>
      </c>
      <c r="C211" s="1">
        <v>45891.552349537036</v>
      </c>
      <c r="D211" s="39" t="s">
        <v>4201</v>
      </c>
      <c r="E211" s="39" t="s">
        <v>4202</v>
      </c>
      <c r="I211" s="39" t="s">
        <v>4202</v>
      </c>
      <c r="L211">
        <v>7</v>
      </c>
      <c r="O211">
        <v>1</v>
      </c>
      <c r="R211" s="39" t="s">
        <v>40781</v>
      </c>
      <c r="U211" s="39" t="s">
        <v>40782</v>
      </c>
      <c r="X211" s="39" t="s">
        <v>40783</v>
      </c>
      <c r="AA211" s="39" t="s">
        <v>40784</v>
      </c>
      <c r="AD211" s="39" t="s">
        <v>39017</v>
      </c>
      <c r="AG211" s="39" t="s">
        <v>37936</v>
      </c>
      <c r="AJ211" s="39" t="s">
        <v>35872</v>
      </c>
      <c r="AM211" s="39" t="s">
        <v>38243</v>
      </c>
      <c r="AP211" s="39" t="s">
        <v>40785</v>
      </c>
      <c r="AS211" s="39" t="s">
        <v>40786</v>
      </c>
      <c r="AV211" s="39" t="s">
        <v>38984</v>
      </c>
      <c r="AY211" s="39" t="s">
        <v>40787</v>
      </c>
      <c r="BB211" s="39" t="s">
        <v>40788</v>
      </c>
      <c r="BE211" s="39" t="s">
        <v>40789</v>
      </c>
      <c r="BH211" s="39" t="s">
        <v>40790</v>
      </c>
      <c r="BK211" s="39" t="s">
        <v>40791</v>
      </c>
    </row>
    <row r="212" spans="1:63" x14ac:dyDescent="0.3">
      <c r="A212">
        <v>211</v>
      </c>
      <c r="B212" s="1">
        <v>45891.549027777779</v>
      </c>
      <c r="C212" s="1">
        <v>45891.553368055553</v>
      </c>
      <c r="D212" s="39" t="s">
        <v>4188</v>
      </c>
      <c r="E212" s="39" t="s">
        <v>4189</v>
      </c>
      <c r="I212" s="39" t="s">
        <v>4189</v>
      </c>
      <c r="L212">
        <v>7</v>
      </c>
      <c r="O212">
        <v>17</v>
      </c>
      <c r="R212" s="39" t="s">
        <v>40792</v>
      </c>
      <c r="U212" s="39" t="s">
        <v>40793</v>
      </c>
      <c r="X212" s="39" t="s">
        <v>40794</v>
      </c>
      <c r="AA212" s="39" t="s">
        <v>40794</v>
      </c>
      <c r="AD212" s="39" t="s">
        <v>40794</v>
      </c>
      <c r="AG212" s="39" t="s">
        <v>40794</v>
      </c>
      <c r="AJ212" s="39" t="s">
        <v>40794</v>
      </c>
      <c r="AM212" s="39" t="s">
        <v>40794</v>
      </c>
      <c r="AP212" s="39" t="s">
        <v>40794</v>
      </c>
      <c r="AS212" s="39" t="s">
        <v>40794</v>
      </c>
      <c r="AV212" s="39" t="s">
        <v>40794</v>
      </c>
      <c r="AY212" s="39" t="s">
        <v>40794</v>
      </c>
      <c r="BB212" s="39" t="s">
        <v>40795</v>
      </c>
      <c r="BE212" s="39" t="s">
        <v>40796</v>
      </c>
      <c r="BH212" s="39" t="s">
        <v>40797</v>
      </c>
      <c r="BK212" s="39" t="s">
        <v>40798</v>
      </c>
    </row>
    <row r="213" spans="1:63" x14ac:dyDescent="0.3">
      <c r="A213">
        <v>212</v>
      </c>
      <c r="B213" s="1">
        <v>45891.548437500001</v>
      </c>
      <c r="C213" s="1">
        <v>45891.555567129632</v>
      </c>
      <c r="D213" s="39" t="s">
        <v>4259</v>
      </c>
      <c r="E213" s="39" t="s">
        <v>4260</v>
      </c>
      <c r="I213" s="39" t="s">
        <v>12471</v>
      </c>
      <c r="L213">
        <v>7</v>
      </c>
      <c r="O213">
        <v>9</v>
      </c>
      <c r="R213" s="39" t="s">
        <v>40799</v>
      </c>
      <c r="U213" s="39" t="s">
        <v>40555</v>
      </c>
      <c r="X213" s="39" t="s">
        <v>40800</v>
      </c>
      <c r="AA213" s="39" t="s">
        <v>40801</v>
      </c>
      <c r="AD213" s="39" t="s">
        <v>38724</v>
      </c>
      <c r="AG213" s="39" t="s">
        <v>40802</v>
      </c>
      <c r="AJ213" s="39" t="s">
        <v>40559</v>
      </c>
      <c r="AM213" s="39" t="s">
        <v>40803</v>
      </c>
      <c r="AP213" s="39" t="s">
        <v>40804</v>
      </c>
      <c r="AS213" s="39" t="s">
        <v>40805</v>
      </c>
      <c r="AV213" s="39" t="s">
        <v>40806</v>
      </c>
      <c r="AY213" s="39" t="s">
        <v>40807</v>
      </c>
      <c r="BB213" s="39" t="s">
        <v>40808</v>
      </c>
      <c r="BE213" s="39" t="s">
        <v>40809</v>
      </c>
      <c r="BH213" s="39" t="s">
        <v>40454</v>
      </c>
      <c r="BK213" s="39" t="s">
        <v>40566</v>
      </c>
    </row>
    <row r="214" spans="1:63" x14ac:dyDescent="0.3">
      <c r="A214">
        <v>213</v>
      </c>
      <c r="B214" s="1">
        <v>45891.549513888887</v>
      </c>
      <c r="C214" s="1">
        <v>45891.55672453704</v>
      </c>
      <c r="D214" s="39" t="s">
        <v>4492</v>
      </c>
      <c r="E214" s="39" t="s">
        <v>4493</v>
      </c>
      <c r="I214" s="39" t="s">
        <v>14445</v>
      </c>
      <c r="L214">
        <v>7</v>
      </c>
      <c r="O214">
        <v>12</v>
      </c>
      <c r="R214" s="39" t="s">
        <v>40810</v>
      </c>
      <c r="U214" s="39" t="s">
        <v>40811</v>
      </c>
      <c r="X214" s="39" t="s">
        <v>38164</v>
      </c>
      <c r="AA214" s="39" t="s">
        <v>40812</v>
      </c>
      <c r="AD214" s="39" t="s">
        <v>38164</v>
      </c>
      <c r="AG214" s="39" t="s">
        <v>40813</v>
      </c>
      <c r="AJ214" s="39" t="s">
        <v>35872</v>
      </c>
      <c r="AM214" s="39" t="s">
        <v>40814</v>
      </c>
      <c r="AP214" s="39" t="s">
        <v>39088</v>
      </c>
      <c r="AS214" s="39" t="s">
        <v>40815</v>
      </c>
      <c r="AV214" s="39" t="s">
        <v>40816</v>
      </c>
      <c r="AY214" s="39" t="s">
        <v>40817</v>
      </c>
      <c r="BB214" s="39" t="s">
        <v>40818</v>
      </c>
      <c r="BE214" s="39" t="s">
        <v>40819</v>
      </c>
      <c r="BH214" s="39" t="s">
        <v>40820</v>
      </c>
      <c r="BK214" s="39" t="s">
        <v>40821</v>
      </c>
    </row>
    <row r="215" spans="1:63" x14ac:dyDescent="0.3">
      <c r="A215">
        <v>214</v>
      </c>
      <c r="B215" s="1">
        <v>45891.54965277778</v>
      </c>
      <c r="C215" s="1">
        <v>45891.55678240741</v>
      </c>
      <c r="D215" s="39" t="s">
        <v>4315</v>
      </c>
      <c r="E215" s="39" t="s">
        <v>4316</v>
      </c>
      <c r="I215" s="39" t="s">
        <v>4316</v>
      </c>
      <c r="L215">
        <v>7</v>
      </c>
      <c r="O215">
        <v>32</v>
      </c>
      <c r="R215" s="39" t="s">
        <v>40374</v>
      </c>
      <c r="U215" s="39" t="s">
        <v>40822</v>
      </c>
      <c r="X215" s="39" t="s">
        <v>39029</v>
      </c>
      <c r="AA215" s="39" t="s">
        <v>40823</v>
      </c>
      <c r="AD215" s="39" t="s">
        <v>40459</v>
      </c>
      <c r="AG215" s="39" t="s">
        <v>39332</v>
      </c>
      <c r="AJ215" s="39" t="s">
        <v>40461</v>
      </c>
      <c r="AM215" s="39" t="s">
        <v>40824</v>
      </c>
      <c r="AP215" s="39" t="s">
        <v>40825</v>
      </c>
      <c r="AS215" s="39" t="s">
        <v>40185</v>
      </c>
      <c r="AV215" s="39" t="s">
        <v>40826</v>
      </c>
      <c r="AY215" s="39" t="s">
        <v>40827</v>
      </c>
      <c r="BB215" s="39" t="s">
        <v>40808</v>
      </c>
      <c r="BE215" s="39" t="s">
        <v>40809</v>
      </c>
      <c r="BH215" s="39" t="s">
        <v>40431</v>
      </c>
      <c r="BK215" s="39" t="s">
        <v>40584</v>
      </c>
    </row>
    <row r="216" spans="1:63" x14ac:dyDescent="0.3">
      <c r="A216">
        <v>215</v>
      </c>
      <c r="B216" s="1">
        <v>45891.551562499997</v>
      </c>
      <c r="C216" s="1">
        <v>45891.557060185187</v>
      </c>
      <c r="D216" s="39" t="s">
        <v>4447</v>
      </c>
      <c r="E216" s="39" t="s">
        <v>4448</v>
      </c>
      <c r="I216" s="39" t="s">
        <v>12538</v>
      </c>
      <c r="L216">
        <v>7</v>
      </c>
      <c r="O216">
        <v>29</v>
      </c>
      <c r="R216" s="39" t="s">
        <v>40828</v>
      </c>
      <c r="U216" s="39" t="s">
        <v>40829</v>
      </c>
      <c r="X216" s="39" t="s">
        <v>40830</v>
      </c>
      <c r="AA216" s="39" t="s">
        <v>40831</v>
      </c>
      <c r="AD216" s="39" t="s">
        <v>40832</v>
      </c>
      <c r="AG216" s="39" t="s">
        <v>40833</v>
      </c>
      <c r="AJ216" s="39" t="s">
        <v>40834</v>
      </c>
      <c r="AM216" s="39" t="s">
        <v>40835</v>
      </c>
      <c r="AP216" s="39" t="s">
        <v>40836</v>
      </c>
      <c r="AS216" s="39" t="s">
        <v>40837</v>
      </c>
      <c r="AV216" s="39" t="s">
        <v>40838</v>
      </c>
      <c r="AY216" s="39" t="s">
        <v>40839</v>
      </c>
      <c r="BB216" s="39" t="s">
        <v>40840</v>
      </c>
      <c r="BE216" s="39" t="s">
        <v>40841</v>
      </c>
      <c r="BH216" s="39" t="s">
        <v>40842</v>
      </c>
      <c r="BK216" s="39" t="s">
        <v>40843</v>
      </c>
    </row>
    <row r="217" spans="1:63" x14ac:dyDescent="0.3">
      <c r="A217">
        <v>216</v>
      </c>
      <c r="B217" s="1">
        <v>45891.551539351851</v>
      </c>
      <c r="C217" s="1">
        <v>45891.558275462965</v>
      </c>
      <c r="D217" s="39" t="s">
        <v>4294</v>
      </c>
      <c r="E217" s="39" t="s">
        <v>4295</v>
      </c>
      <c r="I217" s="39" t="s">
        <v>4295</v>
      </c>
      <c r="L217">
        <v>7</v>
      </c>
      <c r="O217">
        <v>15</v>
      </c>
      <c r="R217" s="39" t="s">
        <v>40844</v>
      </c>
      <c r="U217" s="39" t="s">
        <v>40845</v>
      </c>
      <c r="X217" s="39" t="s">
        <v>40846</v>
      </c>
      <c r="AA217" s="39" t="s">
        <v>40847</v>
      </c>
      <c r="AD217" s="39" t="s">
        <v>40848</v>
      </c>
      <c r="AG217" s="39" t="s">
        <v>40849</v>
      </c>
      <c r="AJ217" s="39" t="s">
        <v>40850</v>
      </c>
      <c r="AM217" s="39" t="s">
        <v>40851</v>
      </c>
      <c r="AP217" s="39" t="s">
        <v>40852</v>
      </c>
      <c r="AS217" s="39" t="s">
        <v>40853</v>
      </c>
      <c r="AV217" s="39" t="s">
        <v>40854</v>
      </c>
      <c r="AY217" s="39" t="s">
        <v>40855</v>
      </c>
      <c r="BB217" s="39" t="s">
        <v>40856</v>
      </c>
      <c r="BE217" s="39" t="s">
        <v>40857</v>
      </c>
      <c r="BH217" s="39" t="s">
        <v>40858</v>
      </c>
      <c r="BK217" s="39" t="s">
        <v>40859</v>
      </c>
    </row>
    <row r="218" spans="1:63" x14ac:dyDescent="0.3">
      <c r="A218">
        <v>217</v>
      </c>
      <c r="B218" s="1">
        <v>45891.552847222221</v>
      </c>
      <c r="C218" s="1">
        <v>45891.558715277781</v>
      </c>
      <c r="D218" s="39" t="s">
        <v>4406</v>
      </c>
      <c r="E218" s="39" t="s">
        <v>4407</v>
      </c>
      <c r="I218" s="39" t="s">
        <v>24994</v>
      </c>
      <c r="L218">
        <v>7</v>
      </c>
      <c r="O218">
        <v>8</v>
      </c>
      <c r="R218" s="39" t="s">
        <v>40860</v>
      </c>
      <c r="U218" s="39" t="s">
        <v>40861</v>
      </c>
      <c r="X218" s="39" t="s">
        <v>40862</v>
      </c>
      <c r="AA218" s="39" t="s">
        <v>40863</v>
      </c>
      <c r="AD218" s="39" t="s">
        <v>38675</v>
      </c>
      <c r="AG218" s="39" t="s">
        <v>40302</v>
      </c>
      <c r="AJ218" s="39" t="s">
        <v>38676</v>
      </c>
      <c r="AM218" s="39" t="s">
        <v>40864</v>
      </c>
      <c r="AP218" s="39" t="s">
        <v>40865</v>
      </c>
      <c r="AS218" s="39" t="s">
        <v>40866</v>
      </c>
      <c r="AV218" s="39" t="s">
        <v>38680</v>
      </c>
      <c r="AY218" s="39" t="s">
        <v>40867</v>
      </c>
      <c r="BB218" s="39" t="s">
        <v>40868</v>
      </c>
      <c r="BE218" s="39" t="s">
        <v>40869</v>
      </c>
      <c r="BH218" s="39" t="s">
        <v>40870</v>
      </c>
      <c r="BK218" s="39" t="s">
        <v>40871</v>
      </c>
    </row>
    <row r="219" spans="1:63" x14ac:dyDescent="0.3">
      <c r="A219">
        <v>218</v>
      </c>
      <c r="B219" s="1">
        <v>45891.555706018517</v>
      </c>
      <c r="C219" s="1">
        <v>45891.561215277776</v>
      </c>
      <c r="D219" s="39" t="s">
        <v>14435</v>
      </c>
      <c r="E219" s="39" t="s">
        <v>14436</v>
      </c>
      <c r="I219" s="39" t="s">
        <v>40872</v>
      </c>
      <c r="L219">
        <v>7</v>
      </c>
      <c r="O219">
        <v>16</v>
      </c>
      <c r="R219" s="39" t="s">
        <v>40873</v>
      </c>
      <c r="U219" s="39" t="s">
        <v>40874</v>
      </c>
      <c r="X219" s="39" t="s">
        <v>40875</v>
      </c>
      <c r="AA219" s="39" t="s">
        <v>40876</v>
      </c>
      <c r="AD219" s="39" t="s">
        <v>40877</v>
      </c>
      <c r="AG219" s="39" t="s">
        <v>40878</v>
      </c>
      <c r="AJ219" s="39" t="s">
        <v>40879</v>
      </c>
      <c r="AM219" s="39" t="s">
        <v>40880</v>
      </c>
      <c r="AP219" s="39" t="s">
        <v>36165</v>
      </c>
      <c r="AS219" s="39" t="s">
        <v>40881</v>
      </c>
      <c r="AV219" s="39" t="s">
        <v>40459</v>
      </c>
      <c r="AY219" s="39" t="s">
        <v>40882</v>
      </c>
      <c r="BB219" s="39" t="s">
        <v>40883</v>
      </c>
      <c r="BE219" s="39" t="s">
        <v>40884</v>
      </c>
      <c r="BH219" s="39" t="s">
        <v>40885</v>
      </c>
      <c r="BK219" s="39" t="s">
        <v>40886</v>
      </c>
    </row>
    <row r="220" spans="1:63" x14ac:dyDescent="0.3">
      <c r="A220">
        <v>219</v>
      </c>
      <c r="B220" s="1">
        <v>45891.555625000001</v>
      </c>
      <c r="C220" s="1">
        <v>45891.561388888891</v>
      </c>
      <c r="D220" s="39" t="s">
        <v>4209</v>
      </c>
      <c r="E220" s="39" t="s">
        <v>4210</v>
      </c>
      <c r="I220" s="39" t="s">
        <v>4210</v>
      </c>
      <c r="L220">
        <v>7</v>
      </c>
      <c r="O220">
        <v>40</v>
      </c>
      <c r="R220" s="39" t="s">
        <v>40887</v>
      </c>
      <c r="U220" s="39" t="s">
        <v>40888</v>
      </c>
      <c r="X220" s="39" t="s">
        <v>40889</v>
      </c>
      <c r="AA220" s="39" t="s">
        <v>20593</v>
      </c>
      <c r="AD220" s="39" t="s">
        <v>38712</v>
      </c>
      <c r="AG220" s="39" t="s">
        <v>27967</v>
      </c>
      <c r="AJ220" s="39" t="s">
        <v>39551</v>
      </c>
      <c r="AM220" s="39" t="s">
        <v>21157</v>
      </c>
      <c r="AP220" s="39" t="s">
        <v>38712</v>
      </c>
      <c r="AS220" s="39" t="s">
        <v>40890</v>
      </c>
      <c r="AV220" s="39" t="s">
        <v>40891</v>
      </c>
      <c r="AY220" s="39" t="s">
        <v>39706</v>
      </c>
      <c r="BB220" s="39" t="s">
        <v>40892</v>
      </c>
      <c r="BE220" s="39" t="s">
        <v>40893</v>
      </c>
      <c r="BH220" s="39" t="s">
        <v>40454</v>
      </c>
      <c r="BK220" s="39" t="s">
        <v>40566</v>
      </c>
    </row>
    <row r="221" spans="1:63" x14ac:dyDescent="0.3">
      <c r="A221">
        <v>220</v>
      </c>
      <c r="B221" s="1">
        <v>45891.550312500003</v>
      </c>
      <c r="C221" s="1">
        <v>45891.561481481483</v>
      </c>
      <c r="D221" s="39" t="s">
        <v>4217</v>
      </c>
      <c r="E221" s="39" t="s">
        <v>4218</v>
      </c>
      <c r="I221" s="39" t="s">
        <v>40894</v>
      </c>
      <c r="L221">
        <v>7</v>
      </c>
      <c r="O221">
        <v>37</v>
      </c>
      <c r="R221" s="39" t="s">
        <v>40895</v>
      </c>
      <c r="U221" s="39" t="s">
        <v>40896</v>
      </c>
      <c r="X221" s="39" t="s">
        <v>40889</v>
      </c>
      <c r="AA221" s="39" t="s">
        <v>20593</v>
      </c>
      <c r="AD221" s="39" t="s">
        <v>38724</v>
      </c>
      <c r="AG221" s="39" t="s">
        <v>40897</v>
      </c>
      <c r="AJ221" s="39" t="s">
        <v>39551</v>
      </c>
      <c r="AM221" s="39" t="s">
        <v>21157</v>
      </c>
      <c r="AP221" s="39" t="s">
        <v>38712</v>
      </c>
      <c r="AS221" s="39" t="s">
        <v>40898</v>
      </c>
      <c r="AV221" s="39" t="s">
        <v>40891</v>
      </c>
      <c r="AY221" s="39" t="s">
        <v>40899</v>
      </c>
      <c r="BB221" s="39" t="s">
        <v>40900</v>
      </c>
      <c r="BE221" s="39" t="s">
        <v>40901</v>
      </c>
      <c r="BH221" s="39" t="s">
        <v>40902</v>
      </c>
      <c r="BK221" s="39" t="s">
        <v>40903</v>
      </c>
    </row>
    <row r="222" spans="1:63" x14ac:dyDescent="0.3">
      <c r="A222">
        <v>221</v>
      </c>
      <c r="B222" s="1">
        <v>45891.553530092591</v>
      </c>
      <c r="C222" s="1">
        <v>45891.561851851853</v>
      </c>
      <c r="D222" s="39" t="s">
        <v>4362</v>
      </c>
      <c r="E222" s="39" t="s">
        <v>4363</v>
      </c>
      <c r="I222" s="39" t="s">
        <v>4363</v>
      </c>
      <c r="L222">
        <v>7</v>
      </c>
      <c r="O222">
        <v>26</v>
      </c>
      <c r="R222" s="39" t="s">
        <v>39266</v>
      </c>
      <c r="U222" s="39" t="s">
        <v>40904</v>
      </c>
      <c r="X222" s="39" t="s">
        <v>35628</v>
      </c>
      <c r="AA222" s="39" t="s">
        <v>40905</v>
      </c>
      <c r="AD222" s="39" t="s">
        <v>40906</v>
      </c>
      <c r="AG222" s="39" t="s">
        <v>40907</v>
      </c>
      <c r="AJ222" s="39" t="s">
        <v>40908</v>
      </c>
      <c r="AM222" s="39" t="s">
        <v>36205</v>
      </c>
      <c r="AP222" s="39" t="s">
        <v>37571</v>
      </c>
      <c r="AS222" s="39" t="s">
        <v>40909</v>
      </c>
      <c r="AV222" s="39" t="s">
        <v>40910</v>
      </c>
      <c r="AY222" s="39" t="s">
        <v>40911</v>
      </c>
      <c r="BB222" s="39" t="s">
        <v>40912</v>
      </c>
      <c r="BE222" s="39" t="s">
        <v>40913</v>
      </c>
      <c r="BH222" s="39" t="s">
        <v>40914</v>
      </c>
      <c r="BK222" s="39" t="s">
        <v>40915</v>
      </c>
    </row>
    <row r="223" spans="1:63" x14ac:dyDescent="0.3">
      <c r="A223">
        <v>222</v>
      </c>
      <c r="B223" s="1">
        <v>45891.549618055556</v>
      </c>
      <c r="C223" s="1">
        <v>45891.562256944446</v>
      </c>
      <c r="D223" s="39" t="s">
        <v>4458</v>
      </c>
      <c r="E223" s="39" t="s">
        <v>4459</v>
      </c>
      <c r="I223" s="39" t="s">
        <v>4459</v>
      </c>
      <c r="L223">
        <v>7</v>
      </c>
      <c r="O223">
        <v>14</v>
      </c>
      <c r="R223" s="39" t="s">
        <v>40916</v>
      </c>
      <c r="U223" s="39" t="s">
        <v>40917</v>
      </c>
      <c r="X223" s="39" t="s">
        <v>40918</v>
      </c>
      <c r="AA223" s="39" t="s">
        <v>40919</v>
      </c>
      <c r="AD223" s="39" t="s">
        <v>40920</v>
      </c>
      <c r="AG223" s="39" t="s">
        <v>40921</v>
      </c>
      <c r="AJ223" s="39" t="s">
        <v>40922</v>
      </c>
      <c r="AM223" s="39" t="s">
        <v>40923</v>
      </c>
      <c r="AP223" s="39" t="s">
        <v>40924</v>
      </c>
      <c r="AS223" s="39" t="s">
        <v>40925</v>
      </c>
      <c r="AV223" s="39" t="s">
        <v>40926</v>
      </c>
      <c r="AY223" s="39" t="s">
        <v>40927</v>
      </c>
      <c r="BB223" s="39" t="s">
        <v>40808</v>
      </c>
      <c r="BE223" s="39" t="s">
        <v>40928</v>
      </c>
      <c r="BH223" s="39" t="s">
        <v>40929</v>
      </c>
      <c r="BK223" s="39" t="s">
        <v>40584</v>
      </c>
    </row>
    <row r="224" spans="1:63" x14ac:dyDescent="0.3">
      <c r="A224">
        <v>223</v>
      </c>
      <c r="B224" s="1">
        <v>45891.549618055556</v>
      </c>
      <c r="C224" s="1">
        <v>45891.563645833332</v>
      </c>
      <c r="D224" s="39" t="s">
        <v>4477</v>
      </c>
      <c r="E224" s="39" t="s">
        <v>4478</v>
      </c>
      <c r="I224" s="39" t="s">
        <v>12651</v>
      </c>
      <c r="L224">
        <v>7</v>
      </c>
      <c r="O224">
        <v>38</v>
      </c>
      <c r="R224" s="39" t="s">
        <v>40930</v>
      </c>
      <c r="U224" s="39" t="s">
        <v>40931</v>
      </c>
      <c r="X224" s="39" t="s">
        <v>40932</v>
      </c>
      <c r="AA224" s="39" t="s">
        <v>40933</v>
      </c>
      <c r="AD224" s="39" t="s">
        <v>39409</v>
      </c>
      <c r="AG224" s="39" t="s">
        <v>40934</v>
      </c>
      <c r="AJ224" s="39" t="s">
        <v>40935</v>
      </c>
      <c r="AM224" s="39" t="s">
        <v>40936</v>
      </c>
      <c r="AP224" s="39" t="s">
        <v>40937</v>
      </c>
      <c r="AS224" s="39" t="s">
        <v>40938</v>
      </c>
      <c r="AV224" s="39" t="s">
        <v>40939</v>
      </c>
      <c r="AY224" s="39" t="s">
        <v>40940</v>
      </c>
      <c r="BB224" s="39" t="s">
        <v>40808</v>
      </c>
      <c r="BE224" s="39" t="s">
        <v>40809</v>
      </c>
      <c r="BH224" s="39" t="s">
        <v>40431</v>
      </c>
      <c r="BK224" s="39" t="s">
        <v>40566</v>
      </c>
    </row>
    <row r="225" spans="1:63" x14ac:dyDescent="0.3">
      <c r="A225">
        <v>224</v>
      </c>
      <c r="B225" s="1">
        <v>45891.555115740739</v>
      </c>
      <c r="C225" s="1">
        <v>45891.563703703701</v>
      </c>
      <c r="D225" s="39" t="s">
        <v>4251</v>
      </c>
      <c r="E225" s="39" t="s">
        <v>4252</v>
      </c>
      <c r="I225" s="39" t="s">
        <v>4252</v>
      </c>
      <c r="L225">
        <v>7</v>
      </c>
      <c r="O225">
        <v>21</v>
      </c>
      <c r="R225" s="39" t="s">
        <v>40941</v>
      </c>
      <c r="U225" s="39" t="s">
        <v>40942</v>
      </c>
      <c r="X225" s="39" t="s">
        <v>40943</v>
      </c>
      <c r="AA225" s="39" t="s">
        <v>40944</v>
      </c>
      <c r="AD225" s="39" t="s">
        <v>38724</v>
      </c>
      <c r="AG225" s="39" t="s">
        <v>40558</v>
      </c>
      <c r="AJ225" s="39" t="s">
        <v>40559</v>
      </c>
      <c r="AM225" s="39" t="s">
        <v>40945</v>
      </c>
      <c r="AP225" s="39" t="s">
        <v>40946</v>
      </c>
      <c r="AS225" s="39" t="s">
        <v>40947</v>
      </c>
      <c r="AV225" s="39" t="s">
        <v>40948</v>
      </c>
      <c r="AY225" s="39" t="s">
        <v>40949</v>
      </c>
      <c r="BB225" s="39" t="s">
        <v>40950</v>
      </c>
      <c r="BE225" s="39" t="s">
        <v>40951</v>
      </c>
      <c r="BH225" s="39" t="s">
        <v>40952</v>
      </c>
      <c r="BK225" s="39" t="s">
        <v>40953</v>
      </c>
    </row>
    <row r="226" spans="1:63" x14ac:dyDescent="0.3">
      <c r="A226">
        <v>225</v>
      </c>
      <c r="B226" s="1">
        <v>45891.553946759261</v>
      </c>
      <c r="C226" s="1">
        <v>45891.564236111109</v>
      </c>
      <c r="D226" s="39" t="s">
        <v>4429</v>
      </c>
      <c r="E226" s="39" t="s">
        <v>4430</v>
      </c>
      <c r="I226" s="39" t="s">
        <v>40954</v>
      </c>
      <c r="L226">
        <v>7</v>
      </c>
      <c r="O226">
        <v>28</v>
      </c>
      <c r="R226" s="39" t="s">
        <v>40955</v>
      </c>
      <c r="U226" s="39" t="s">
        <v>40956</v>
      </c>
      <c r="X226" s="39" t="s">
        <v>40957</v>
      </c>
      <c r="AA226" s="39" t="s">
        <v>20593</v>
      </c>
      <c r="AD226" s="39" t="s">
        <v>38724</v>
      </c>
      <c r="AG226" s="39" t="s">
        <v>22897</v>
      </c>
      <c r="AJ226" s="39" t="s">
        <v>39510</v>
      </c>
      <c r="AM226" s="39" t="s">
        <v>40958</v>
      </c>
      <c r="AP226" s="39" t="s">
        <v>38724</v>
      </c>
      <c r="AS226" s="39" t="s">
        <v>36380</v>
      </c>
      <c r="AV226" s="39" t="s">
        <v>39566</v>
      </c>
      <c r="AY226" s="39" t="s">
        <v>39706</v>
      </c>
      <c r="BB226" s="39" t="s">
        <v>40959</v>
      </c>
      <c r="BE226" s="39" t="s">
        <v>40960</v>
      </c>
      <c r="BH226" s="39" t="s">
        <v>40902</v>
      </c>
      <c r="BK226" s="39" t="s">
        <v>40903</v>
      </c>
    </row>
    <row r="227" spans="1:63" x14ac:dyDescent="0.3">
      <c r="A227">
        <v>226</v>
      </c>
      <c r="B227" s="1">
        <v>45891.550810185188</v>
      </c>
      <c r="C227" s="1">
        <v>45891.564351851855</v>
      </c>
      <c r="D227" s="39" t="s">
        <v>4482</v>
      </c>
      <c r="E227" s="39" t="s">
        <v>4483</v>
      </c>
      <c r="I227" s="39" t="s">
        <v>4483</v>
      </c>
      <c r="L227">
        <v>7</v>
      </c>
      <c r="O227">
        <v>36</v>
      </c>
      <c r="R227" s="39" t="s">
        <v>40961</v>
      </c>
      <c r="U227" s="39" t="s">
        <v>40962</v>
      </c>
      <c r="X227" s="39" t="s">
        <v>40963</v>
      </c>
      <c r="AA227" s="39" t="s">
        <v>40964</v>
      </c>
      <c r="AD227" s="39" t="s">
        <v>40965</v>
      </c>
      <c r="AG227" s="39" t="s">
        <v>40966</v>
      </c>
      <c r="AJ227" s="39" t="s">
        <v>40967</v>
      </c>
      <c r="AM227" s="39" t="s">
        <v>40968</v>
      </c>
      <c r="AP227" s="39" t="s">
        <v>40969</v>
      </c>
      <c r="AS227" s="39" t="s">
        <v>40970</v>
      </c>
      <c r="AV227" s="39" t="s">
        <v>40971</v>
      </c>
      <c r="AY227" s="39" t="s">
        <v>40972</v>
      </c>
      <c r="BB227" s="39" t="s">
        <v>40973</v>
      </c>
      <c r="BE227" s="39" t="s">
        <v>40974</v>
      </c>
      <c r="BH227" s="39" t="s">
        <v>40975</v>
      </c>
      <c r="BK227" s="39" t="s">
        <v>40976</v>
      </c>
    </row>
    <row r="228" spans="1:63" x14ac:dyDescent="0.3">
      <c r="A228">
        <v>227</v>
      </c>
      <c r="B228" s="1">
        <v>45891.557557870372</v>
      </c>
      <c r="C228" s="1">
        <v>45891.564363425925</v>
      </c>
      <c r="D228" s="39" t="s">
        <v>4509</v>
      </c>
      <c r="E228" s="39" t="s">
        <v>4510</v>
      </c>
      <c r="I228" s="39" t="s">
        <v>4510</v>
      </c>
      <c r="L228">
        <v>7</v>
      </c>
      <c r="O228">
        <v>13</v>
      </c>
      <c r="R228" s="39" t="s">
        <v>40977</v>
      </c>
      <c r="U228" s="39" t="s">
        <v>40978</v>
      </c>
      <c r="X228" s="39" t="s">
        <v>36492</v>
      </c>
      <c r="AA228" s="39" t="s">
        <v>40979</v>
      </c>
      <c r="AD228" s="39" t="s">
        <v>39017</v>
      </c>
      <c r="AG228" s="39" t="s">
        <v>38291</v>
      </c>
      <c r="AJ228" s="39" t="s">
        <v>35872</v>
      </c>
      <c r="AM228" s="39" t="s">
        <v>40980</v>
      </c>
      <c r="AP228" s="39" t="s">
        <v>40981</v>
      </c>
      <c r="AS228" s="39" t="s">
        <v>40982</v>
      </c>
      <c r="AV228" s="39" t="s">
        <v>38984</v>
      </c>
      <c r="AY228" s="39" t="s">
        <v>40983</v>
      </c>
      <c r="BB228" s="39" t="s">
        <v>40984</v>
      </c>
      <c r="BE228" s="39" t="s">
        <v>40985</v>
      </c>
      <c r="BH228" s="39" t="s">
        <v>40986</v>
      </c>
      <c r="BK228" s="39" t="s">
        <v>40987</v>
      </c>
    </row>
    <row r="229" spans="1:63" x14ac:dyDescent="0.3">
      <c r="A229">
        <v>228</v>
      </c>
      <c r="B229" s="1">
        <v>45891.557060185187</v>
      </c>
      <c r="C229" s="1">
        <v>45891.564606481479</v>
      </c>
      <c r="D229" s="39" t="s">
        <v>4354</v>
      </c>
      <c r="E229" s="39" t="s">
        <v>4355</v>
      </c>
      <c r="I229" s="39" t="s">
        <v>14491</v>
      </c>
      <c r="L229">
        <v>7</v>
      </c>
      <c r="O229">
        <v>39</v>
      </c>
      <c r="R229" s="39" t="s">
        <v>40988</v>
      </c>
      <c r="U229" s="39" t="s">
        <v>40989</v>
      </c>
      <c r="X229" s="39" t="s">
        <v>35628</v>
      </c>
      <c r="AA229" s="39" t="s">
        <v>40737</v>
      </c>
      <c r="AD229" s="39" t="s">
        <v>40147</v>
      </c>
      <c r="AG229" s="39" t="s">
        <v>37936</v>
      </c>
      <c r="AJ229" s="39" t="s">
        <v>38654</v>
      </c>
      <c r="AM229" s="39" t="s">
        <v>40990</v>
      </c>
      <c r="AP229" s="39" t="s">
        <v>40644</v>
      </c>
      <c r="AS229" s="39" t="s">
        <v>38942</v>
      </c>
      <c r="AV229" s="39" t="s">
        <v>38984</v>
      </c>
      <c r="AY229" s="39" t="s">
        <v>40991</v>
      </c>
      <c r="BB229" s="39" t="s">
        <v>40992</v>
      </c>
      <c r="BE229" s="39" t="s">
        <v>40993</v>
      </c>
      <c r="BH229" s="39" t="s">
        <v>40994</v>
      </c>
      <c r="BK229" s="39" t="s">
        <v>40995</v>
      </c>
    </row>
    <row r="230" spans="1:63" x14ac:dyDescent="0.3">
      <c r="A230">
        <v>229</v>
      </c>
      <c r="B230" s="1">
        <v>45891.557523148149</v>
      </c>
      <c r="C230" s="1">
        <v>45891.564629629633</v>
      </c>
      <c r="D230" s="39" t="s">
        <v>4238</v>
      </c>
      <c r="E230" s="39" t="s">
        <v>4239</v>
      </c>
      <c r="I230" s="39" t="s">
        <v>4240</v>
      </c>
      <c r="L230">
        <v>7</v>
      </c>
      <c r="O230">
        <v>19</v>
      </c>
      <c r="R230" s="39" t="s">
        <v>40996</v>
      </c>
      <c r="U230" s="39" t="s">
        <v>40997</v>
      </c>
      <c r="X230" s="39" t="s">
        <v>40998</v>
      </c>
      <c r="AA230" s="39" t="s">
        <v>40999</v>
      </c>
      <c r="AD230" s="39" t="s">
        <v>41000</v>
      </c>
      <c r="AG230" s="39" t="s">
        <v>41001</v>
      </c>
      <c r="AJ230" s="39" t="s">
        <v>41002</v>
      </c>
      <c r="AM230" s="39" t="s">
        <v>41003</v>
      </c>
      <c r="AP230" s="39" t="s">
        <v>41004</v>
      </c>
      <c r="AS230" s="39" t="s">
        <v>41005</v>
      </c>
      <c r="AV230" s="39" t="s">
        <v>41006</v>
      </c>
      <c r="AY230" s="39" t="s">
        <v>41007</v>
      </c>
      <c r="BB230" s="39" t="s">
        <v>41008</v>
      </c>
      <c r="BE230" s="39" t="s">
        <v>41009</v>
      </c>
      <c r="BH230" s="39" t="s">
        <v>40454</v>
      </c>
      <c r="BK230" s="39" t="s">
        <v>40566</v>
      </c>
    </row>
    <row r="231" spans="1:63" x14ac:dyDescent="0.3">
      <c r="A231">
        <v>230</v>
      </c>
      <c r="B231" s="1">
        <v>45891.559027777781</v>
      </c>
      <c r="C231" s="1">
        <v>45891.564733796295</v>
      </c>
      <c r="D231" s="39" t="s">
        <v>4434</v>
      </c>
      <c r="E231" s="39" t="s">
        <v>4435</v>
      </c>
      <c r="I231" s="39" t="s">
        <v>18534</v>
      </c>
      <c r="L231">
        <v>7</v>
      </c>
      <c r="O231">
        <v>27</v>
      </c>
      <c r="R231" s="39" t="s">
        <v>40955</v>
      </c>
      <c r="U231" s="39" t="s">
        <v>40956</v>
      </c>
      <c r="X231" s="39" t="s">
        <v>39700</v>
      </c>
      <c r="AA231" s="39" t="s">
        <v>41010</v>
      </c>
      <c r="AD231" s="39" t="s">
        <v>41011</v>
      </c>
      <c r="AG231" s="39" t="s">
        <v>12887</v>
      </c>
      <c r="AJ231" s="39" t="s">
        <v>39510</v>
      </c>
      <c r="AM231" s="39" t="s">
        <v>40958</v>
      </c>
      <c r="AP231" s="39" t="s">
        <v>38724</v>
      </c>
      <c r="AS231" s="39" t="s">
        <v>36380</v>
      </c>
      <c r="AV231" s="39" t="s">
        <v>39566</v>
      </c>
      <c r="AY231" s="39" t="s">
        <v>39706</v>
      </c>
      <c r="BB231" s="39" t="s">
        <v>40959</v>
      </c>
      <c r="BE231" s="39" t="s">
        <v>40960</v>
      </c>
      <c r="BH231" s="39" t="s">
        <v>40902</v>
      </c>
      <c r="BK231" s="39" t="s">
        <v>40903</v>
      </c>
    </row>
    <row r="232" spans="1:63" x14ac:dyDescent="0.3">
      <c r="A232">
        <v>231</v>
      </c>
      <c r="B232" s="1">
        <v>45891.550578703704</v>
      </c>
      <c r="C232" s="1">
        <v>45891.565729166665</v>
      </c>
      <c r="D232" s="39" t="s">
        <v>4469</v>
      </c>
      <c r="E232" s="39" t="s">
        <v>4470</v>
      </c>
      <c r="I232" s="39" t="s">
        <v>4471</v>
      </c>
      <c r="L232">
        <v>7</v>
      </c>
      <c r="O232">
        <v>31</v>
      </c>
      <c r="R232" s="39" t="s">
        <v>41012</v>
      </c>
      <c r="U232" s="39" t="s">
        <v>41013</v>
      </c>
      <c r="X232" s="39" t="s">
        <v>40918</v>
      </c>
      <c r="AA232" s="39" t="s">
        <v>41014</v>
      </c>
      <c r="AD232" s="39" t="s">
        <v>38724</v>
      </c>
      <c r="AG232" s="39" t="s">
        <v>41015</v>
      </c>
      <c r="AJ232" s="39" t="s">
        <v>38772</v>
      </c>
      <c r="AM232" s="39" t="s">
        <v>41016</v>
      </c>
      <c r="AP232" s="39" t="s">
        <v>41017</v>
      </c>
      <c r="AS232" s="39" t="s">
        <v>41018</v>
      </c>
      <c r="AV232" s="39" t="s">
        <v>40939</v>
      </c>
      <c r="AY232" s="39" t="s">
        <v>41019</v>
      </c>
      <c r="BB232" s="39" t="s">
        <v>41020</v>
      </c>
      <c r="BE232" s="39" t="s">
        <v>41021</v>
      </c>
      <c r="BH232" s="39" t="s">
        <v>41022</v>
      </c>
      <c r="BK232" s="39" t="s">
        <v>41023</v>
      </c>
    </row>
    <row r="233" spans="1:63" x14ac:dyDescent="0.3">
      <c r="A233">
        <v>232</v>
      </c>
      <c r="B233" s="1">
        <v>45891.549675925926</v>
      </c>
      <c r="C233" s="1">
        <v>45891.565752314818</v>
      </c>
      <c r="D233" s="39" t="s">
        <v>4227</v>
      </c>
      <c r="E233" s="39" t="s">
        <v>4228</v>
      </c>
      <c r="I233" s="39" t="s">
        <v>12592</v>
      </c>
      <c r="L233">
        <v>7</v>
      </c>
      <c r="O233">
        <v>2</v>
      </c>
      <c r="R233" s="39" t="s">
        <v>41024</v>
      </c>
      <c r="U233" s="39" t="s">
        <v>41025</v>
      </c>
      <c r="X233" s="39" t="s">
        <v>40918</v>
      </c>
      <c r="AA233" s="39" t="s">
        <v>41026</v>
      </c>
      <c r="AD233" s="39" t="s">
        <v>41027</v>
      </c>
      <c r="AG233" s="39" t="s">
        <v>41015</v>
      </c>
      <c r="AJ233" s="39" t="s">
        <v>41028</v>
      </c>
      <c r="AM233" s="39" t="s">
        <v>41029</v>
      </c>
      <c r="AP233" s="39" t="s">
        <v>41030</v>
      </c>
      <c r="AS233" s="39" t="s">
        <v>41031</v>
      </c>
      <c r="AV233" s="39" t="s">
        <v>41032</v>
      </c>
      <c r="AY233" s="39" t="s">
        <v>41019</v>
      </c>
      <c r="BB233" s="39" t="s">
        <v>41033</v>
      </c>
      <c r="BE233" s="39" t="s">
        <v>41034</v>
      </c>
      <c r="BH233" s="39" t="s">
        <v>41035</v>
      </c>
      <c r="BK233" s="39" t="s">
        <v>41036</v>
      </c>
    </row>
    <row r="234" spans="1:63" x14ac:dyDescent="0.3">
      <c r="A234">
        <v>233</v>
      </c>
      <c r="B234" s="1">
        <v>45891.558506944442</v>
      </c>
      <c r="C234" s="1">
        <v>45891.566655092596</v>
      </c>
      <c r="D234" s="39" t="s">
        <v>4276</v>
      </c>
      <c r="E234" s="39" t="s">
        <v>4277</v>
      </c>
      <c r="I234" s="39" t="s">
        <v>4277</v>
      </c>
      <c r="L234">
        <v>7</v>
      </c>
      <c r="O234">
        <v>4</v>
      </c>
      <c r="R234" s="39" t="s">
        <v>41037</v>
      </c>
      <c r="U234" s="39" t="s">
        <v>41038</v>
      </c>
      <c r="X234" s="39" t="s">
        <v>38640</v>
      </c>
      <c r="AA234" s="39" t="s">
        <v>41039</v>
      </c>
      <c r="AD234" s="39" t="s">
        <v>38640</v>
      </c>
      <c r="AG234" s="39" t="s">
        <v>41040</v>
      </c>
      <c r="AJ234" s="39" t="s">
        <v>38984</v>
      </c>
      <c r="AM234" s="39" t="s">
        <v>41041</v>
      </c>
      <c r="AP234" s="39" t="s">
        <v>35628</v>
      </c>
      <c r="AS234" s="39" t="s">
        <v>41042</v>
      </c>
      <c r="AV234" s="39" t="s">
        <v>41043</v>
      </c>
      <c r="AY234" s="39" t="s">
        <v>41044</v>
      </c>
      <c r="BB234" s="39" t="s">
        <v>41045</v>
      </c>
      <c r="BE234" s="39" t="s">
        <v>41046</v>
      </c>
      <c r="BH234" s="39" t="s">
        <v>41047</v>
      </c>
      <c r="BK234" s="39" t="s">
        <v>41048</v>
      </c>
    </row>
    <row r="235" spans="1:63" x14ac:dyDescent="0.3">
      <c r="A235">
        <v>234</v>
      </c>
      <c r="B235" s="1">
        <v>45891.553298611114</v>
      </c>
      <c r="C235" s="1">
        <v>45891.566712962966</v>
      </c>
      <c r="D235" s="39" t="s">
        <v>4323</v>
      </c>
      <c r="E235" s="39" t="s">
        <v>4324</v>
      </c>
      <c r="I235" s="39" t="s">
        <v>4324</v>
      </c>
      <c r="L235">
        <v>7</v>
      </c>
      <c r="O235">
        <v>11</v>
      </c>
      <c r="R235" s="39" t="s">
        <v>41049</v>
      </c>
      <c r="U235" s="39" t="s">
        <v>41050</v>
      </c>
      <c r="X235" s="39" t="s">
        <v>41051</v>
      </c>
      <c r="AA235" s="39" t="s">
        <v>41052</v>
      </c>
      <c r="AD235" s="39" t="s">
        <v>41053</v>
      </c>
      <c r="AG235" s="39" t="s">
        <v>41054</v>
      </c>
      <c r="AJ235" s="39" t="s">
        <v>41055</v>
      </c>
      <c r="AM235" s="39" t="s">
        <v>41056</v>
      </c>
      <c r="AP235" s="39" t="s">
        <v>41057</v>
      </c>
      <c r="AS235" s="39" t="s">
        <v>41056</v>
      </c>
      <c r="AV235" s="39" t="s">
        <v>41058</v>
      </c>
      <c r="AY235" s="39" t="s">
        <v>41059</v>
      </c>
      <c r="BB235" s="39" t="s">
        <v>41060</v>
      </c>
      <c r="BE235" s="39" t="s">
        <v>41061</v>
      </c>
      <c r="BH235" s="39" t="s">
        <v>41062</v>
      </c>
      <c r="BK235" s="39" t="s">
        <v>41063</v>
      </c>
    </row>
    <row r="236" spans="1:63" x14ac:dyDescent="0.3">
      <c r="A236">
        <v>235</v>
      </c>
      <c r="B236" s="1">
        <v>45891.561041666668</v>
      </c>
      <c r="C236" s="1">
        <v>45891.567106481481</v>
      </c>
      <c r="D236" s="39" t="s">
        <v>4334</v>
      </c>
      <c r="E236" s="39" t="s">
        <v>4335</v>
      </c>
      <c r="I236" s="39" t="s">
        <v>16076</v>
      </c>
      <c r="L236">
        <v>7</v>
      </c>
      <c r="O236">
        <v>23</v>
      </c>
      <c r="R236" s="39" t="s">
        <v>41064</v>
      </c>
      <c r="U236" s="39" t="s">
        <v>41065</v>
      </c>
      <c r="X236" s="39" t="s">
        <v>35628</v>
      </c>
      <c r="AA236" s="39" t="s">
        <v>41066</v>
      </c>
      <c r="AD236" s="39" t="s">
        <v>41067</v>
      </c>
      <c r="AG236" s="39" t="s">
        <v>41068</v>
      </c>
      <c r="AJ236" s="39" t="s">
        <v>39490</v>
      </c>
      <c r="AM236" s="39" t="s">
        <v>41069</v>
      </c>
      <c r="AP236" s="39" t="s">
        <v>41070</v>
      </c>
      <c r="AS236" s="39" t="s">
        <v>41071</v>
      </c>
      <c r="AV236" s="39" t="s">
        <v>40223</v>
      </c>
      <c r="AY236" s="39" t="s">
        <v>41072</v>
      </c>
      <c r="BB236" s="39" t="s">
        <v>41073</v>
      </c>
      <c r="BE236" s="39" t="s">
        <v>41074</v>
      </c>
      <c r="BH236" s="39" t="s">
        <v>41075</v>
      </c>
      <c r="BK236" s="39" t="s">
        <v>41076</v>
      </c>
    </row>
    <row r="237" spans="1:63" x14ac:dyDescent="0.3">
      <c r="A237">
        <v>236</v>
      </c>
      <c r="B237" s="1">
        <v>45891.55872685185</v>
      </c>
      <c r="C237" s="1">
        <v>45891.567881944444</v>
      </c>
      <c r="D237" s="39" t="s">
        <v>4246</v>
      </c>
      <c r="E237" s="39" t="s">
        <v>4247</v>
      </c>
      <c r="I237" s="39" t="s">
        <v>41077</v>
      </c>
      <c r="L237">
        <v>7</v>
      </c>
      <c r="O237">
        <v>24</v>
      </c>
      <c r="R237" s="39" t="s">
        <v>41078</v>
      </c>
      <c r="U237" s="39" t="s">
        <v>41079</v>
      </c>
      <c r="X237" s="39" t="s">
        <v>41080</v>
      </c>
      <c r="AA237" s="39" t="s">
        <v>41081</v>
      </c>
      <c r="AD237" s="39" t="s">
        <v>41080</v>
      </c>
      <c r="AG237" s="39" t="s">
        <v>41082</v>
      </c>
      <c r="AJ237" s="39" t="s">
        <v>41083</v>
      </c>
      <c r="AM237" s="39" t="s">
        <v>41084</v>
      </c>
      <c r="AP237" s="39" t="s">
        <v>41085</v>
      </c>
      <c r="AS237" s="39" t="s">
        <v>41086</v>
      </c>
      <c r="AV237" s="39" t="s">
        <v>41087</v>
      </c>
      <c r="AY237" s="39" t="s">
        <v>41088</v>
      </c>
      <c r="BB237" s="39" t="s">
        <v>41089</v>
      </c>
      <c r="BE237" s="39" t="s">
        <v>41090</v>
      </c>
      <c r="BH237" s="39" t="s">
        <v>41091</v>
      </c>
      <c r="BK237" s="39" t="s">
        <v>41092</v>
      </c>
    </row>
    <row r="238" spans="1:63" x14ac:dyDescent="0.3">
      <c r="A238">
        <v>237</v>
      </c>
      <c r="B238" s="1">
        <v>45891.553229166668</v>
      </c>
      <c r="C238" s="1">
        <v>45891.568344907406</v>
      </c>
      <c r="D238" s="39" t="s">
        <v>4415</v>
      </c>
      <c r="E238" s="39" t="s">
        <v>4416</v>
      </c>
      <c r="I238" s="39" t="s">
        <v>4416</v>
      </c>
      <c r="L238">
        <v>7</v>
      </c>
      <c r="O238">
        <v>7</v>
      </c>
      <c r="R238" s="39" t="s">
        <v>41093</v>
      </c>
      <c r="U238" s="39" t="s">
        <v>41094</v>
      </c>
      <c r="X238" s="39" t="s">
        <v>41095</v>
      </c>
      <c r="AA238" s="39" t="s">
        <v>41096</v>
      </c>
      <c r="AD238" s="39" t="s">
        <v>38812</v>
      </c>
      <c r="AG238" s="39" t="s">
        <v>41097</v>
      </c>
      <c r="AJ238" s="39" t="s">
        <v>35872</v>
      </c>
      <c r="AM238" s="39" t="s">
        <v>41098</v>
      </c>
      <c r="AP238" s="39" t="s">
        <v>39017</v>
      </c>
      <c r="AS238" s="39" t="s">
        <v>41099</v>
      </c>
      <c r="AV238" s="39" t="s">
        <v>38812</v>
      </c>
      <c r="AY238" s="39" t="s">
        <v>41100</v>
      </c>
      <c r="BB238" s="39" t="s">
        <v>41101</v>
      </c>
      <c r="BE238" s="39" t="s">
        <v>41102</v>
      </c>
      <c r="BH238" s="39" t="s">
        <v>41103</v>
      </c>
      <c r="BK238" s="39" t="s">
        <v>41104</v>
      </c>
    </row>
    <row r="239" spans="1:63" x14ac:dyDescent="0.3">
      <c r="A239">
        <v>238</v>
      </c>
      <c r="B239" s="1">
        <v>45891.556944444441</v>
      </c>
      <c r="C239" s="1">
        <v>45891.570347222223</v>
      </c>
      <c r="D239" s="39" t="s">
        <v>4345</v>
      </c>
      <c r="E239" s="39" t="s">
        <v>4346</v>
      </c>
      <c r="I239" s="39" t="s">
        <v>4346</v>
      </c>
      <c r="L239">
        <v>7</v>
      </c>
      <c r="O239">
        <v>10</v>
      </c>
      <c r="R239" s="39" t="s">
        <v>41105</v>
      </c>
      <c r="U239" s="39" t="s">
        <v>41106</v>
      </c>
      <c r="X239" s="39" t="s">
        <v>41095</v>
      </c>
      <c r="AA239" s="39" t="s">
        <v>41107</v>
      </c>
      <c r="AD239" s="39" t="s">
        <v>38812</v>
      </c>
      <c r="AG239" s="39" t="s">
        <v>41108</v>
      </c>
      <c r="AJ239" s="39" t="s">
        <v>35872</v>
      </c>
      <c r="AM239" s="39" t="s">
        <v>41098</v>
      </c>
      <c r="AP239" s="39" t="s">
        <v>39017</v>
      </c>
      <c r="AS239" s="39" t="s">
        <v>41109</v>
      </c>
      <c r="AV239" s="39" t="s">
        <v>38812</v>
      </c>
      <c r="AY239" s="39" t="s">
        <v>41110</v>
      </c>
      <c r="BB239" s="39" t="s">
        <v>41111</v>
      </c>
      <c r="BE239" s="39" t="s">
        <v>41112</v>
      </c>
      <c r="BH239" s="39" t="s">
        <v>41113</v>
      </c>
      <c r="BK239" s="39" t="s">
        <v>41114</v>
      </c>
    </row>
    <row r="240" spans="1:63" x14ac:dyDescent="0.3">
      <c r="A240">
        <v>239</v>
      </c>
      <c r="B240" s="1">
        <v>45891.563240740739</v>
      </c>
      <c r="C240" s="1">
        <v>45891.57435185185</v>
      </c>
      <c r="D240" s="39" t="s">
        <v>4371</v>
      </c>
      <c r="E240" s="39" t="s">
        <v>4372</v>
      </c>
      <c r="I240" s="39" t="s">
        <v>4372</v>
      </c>
      <c r="L240">
        <v>7</v>
      </c>
      <c r="O240">
        <v>5</v>
      </c>
      <c r="R240" s="39" t="s">
        <v>41115</v>
      </c>
      <c r="U240" s="39" t="s">
        <v>41116</v>
      </c>
      <c r="X240" s="39" t="s">
        <v>35628</v>
      </c>
      <c r="AA240" s="39" t="s">
        <v>41117</v>
      </c>
      <c r="AD240" s="39" t="s">
        <v>41118</v>
      </c>
      <c r="AG240" s="39" t="s">
        <v>41119</v>
      </c>
      <c r="AJ240" s="39" t="s">
        <v>38654</v>
      </c>
      <c r="AM240" s="39" t="s">
        <v>36279</v>
      </c>
      <c r="AP240" s="39" t="s">
        <v>41120</v>
      </c>
      <c r="AS240" s="39" t="s">
        <v>41121</v>
      </c>
      <c r="AV240" s="39" t="s">
        <v>38984</v>
      </c>
      <c r="AY240" s="39" t="s">
        <v>41122</v>
      </c>
      <c r="BB240" s="39" t="s">
        <v>41123</v>
      </c>
      <c r="BE240" s="39" t="s">
        <v>41124</v>
      </c>
      <c r="BH240" s="39" t="s">
        <v>41125</v>
      </c>
      <c r="BK240" s="39" t="s">
        <v>41126</v>
      </c>
    </row>
    <row r="241" spans="1:63" x14ac:dyDescent="0.3">
      <c r="A241">
        <v>240</v>
      </c>
      <c r="B241" s="1">
        <v>45891.572511574072</v>
      </c>
      <c r="C241" s="1">
        <v>45891.578333333331</v>
      </c>
      <c r="D241" s="39" t="s">
        <v>4381</v>
      </c>
      <c r="E241" s="39" t="s">
        <v>4382</v>
      </c>
      <c r="I241" s="39" t="s">
        <v>4382</v>
      </c>
      <c r="L241">
        <v>7</v>
      </c>
      <c r="O241">
        <v>6</v>
      </c>
      <c r="R241" s="39" t="s">
        <v>41127</v>
      </c>
      <c r="U241" s="39" t="s">
        <v>41128</v>
      </c>
      <c r="X241" s="39" t="s">
        <v>41129</v>
      </c>
      <c r="AA241" s="39" t="s">
        <v>20593</v>
      </c>
      <c r="AD241" s="39" t="s">
        <v>38712</v>
      </c>
      <c r="AG241" s="39" t="s">
        <v>37692</v>
      </c>
      <c r="AJ241" s="39" t="s">
        <v>41130</v>
      </c>
      <c r="AM241" s="39" t="s">
        <v>21157</v>
      </c>
      <c r="AP241" s="39" t="s">
        <v>38712</v>
      </c>
      <c r="AS241" s="39" t="s">
        <v>41131</v>
      </c>
      <c r="AV241" s="39" t="s">
        <v>40891</v>
      </c>
      <c r="AY241" s="39" t="s">
        <v>41132</v>
      </c>
      <c r="BB241" s="39" t="s">
        <v>41133</v>
      </c>
      <c r="BE241" s="39" t="s">
        <v>41134</v>
      </c>
      <c r="BH241" s="39" t="s">
        <v>40431</v>
      </c>
      <c r="BK241" s="39" t="s">
        <v>40566</v>
      </c>
    </row>
    <row r="242" spans="1:63" x14ac:dyDescent="0.3">
      <c r="A242">
        <v>241</v>
      </c>
      <c r="B242" s="1">
        <v>45891.566631944443</v>
      </c>
      <c r="C242" s="1">
        <v>45891.579259259262</v>
      </c>
      <c r="D242" s="39" t="s">
        <v>4303</v>
      </c>
      <c r="E242" s="39" t="s">
        <v>4304</v>
      </c>
      <c r="I242" s="39" t="s">
        <v>4304</v>
      </c>
      <c r="L242">
        <v>7</v>
      </c>
      <c r="O242">
        <v>30</v>
      </c>
      <c r="R242" s="39" t="s">
        <v>40663</v>
      </c>
      <c r="U242" s="39" t="s">
        <v>41135</v>
      </c>
      <c r="X242" s="39" t="s">
        <v>39146</v>
      </c>
      <c r="AA242" s="39" t="s">
        <v>41136</v>
      </c>
      <c r="AD242" s="39" t="s">
        <v>39409</v>
      </c>
      <c r="AG242" s="39" t="s">
        <v>38890</v>
      </c>
      <c r="AJ242" s="39" t="s">
        <v>41137</v>
      </c>
      <c r="AM242" s="39" t="s">
        <v>41138</v>
      </c>
      <c r="AP242" s="39" t="s">
        <v>41139</v>
      </c>
      <c r="AS242" s="39" t="s">
        <v>41140</v>
      </c>
      <c r="AV242" s="39" t="s">
        <v>41141</v>
      </c>
      <c r="AY242" s="39" t="s">
        <v>41142</v>
      </c>
      <c r="BB242" s="39" t="s">
        <v>41143</v>
      </c>
      <c r="BE242" s="39" t="s">
        <v>41144</v>
      </c>
      <c r="BH242" s="39" t="s">
        <v>40454</v>
      </c>
      <c r="BK242" s="39" t="s">
        <v>40566</v>
      </c>
    </row>
    <row r="243" spans="1:63" x14ac:dyDescent="0.3">
      <c r="A243">
        <v>242</v>
      </c>
      <c r="B243" s="1">
        <v>45891.57230324074</v>
      </c>
      <c r="C243" s="1">
        <v>45891.579571759263</v>
      </c>
      <c r="D243" s="39" t="s">
        <v>4395</v>
      </c>
      <c r="E243" s="39" t="s">
        <v>4396</v>
      </c>
      <c r="I243" s="39" t="s">
        <v>4396</v>
      </c>
      <c r="L243">
        <v>7</v>
      </c>
      <c r="O243">
        <v>18</v>
      </c>
      <c r="R243" s="39" t="s">
        <v>41145</v>
      </c>
      <c r="U243" s="39" t="s">
        <v>41146</v>
      </c>
      <c r="X243" s="39" t="s">
        <v>41147</v>
      </c>
      <c r="AA243" s="39" t="s">
        <v>35634</v>
      </c>
      <c r="AD243" s="39" t="s">
        <v>38712</v>
      </c>
      <c r="AG243" s="39" t="s">
        <v>35902</v>
      </c>
      <c r="AJ243" s="39" t="s">
        <v>39551</v>
      </c>
      <c r="AM243" s="39" t="s">
        <v>41148</v>
      </c>
      <c r="AP243" s="39" t="s">
        <v>41149</v>
      </c>
      <c r="AS243" s="39" t="s">
        <v>41150</v>
      </c>
      <c r="AV243" s="39" t="s">
        <v>40891</v>
      </c>
      <c r="AY243" s="39" t="s">
        <v>41151</v>
      </c>
      <c r="BB243" s="39" t="s">
        <v>41152</v>
      </c>
      <c r="BE243" s="39" t="s">
        <v>41153</v>
      </c>
      <c r="BH243" s="39" t="s">
        <v>41154</v>
      </c>
      <c r="BK243" s="39" t="s">
        <v>41155</v>
      </c>
    </row>
    <row r="244" spans="1:63" x14ac:dyDescent="0.3">
      <c r="A244">
        <v>243</v>
      </c>
      <c r="B244" s="1">
        <v>45891.569363425922</v>
      </c>
      <c r="C244" s="1">
        <v>45891.580347222225</v>
      </c>
      <c r="D244" s="39" t="s">
        <v>4423</v>
      </c>
      <c r="E244" s="39" t="s">
        <v>4424</v>
      </c>
      <c r="I244" s="39" t="s">
        <v>41156</v>
      </c>
      <c r="L244">
        <v>7</v>
      </c>
      <c r="O244">
        <v>34</v>
      </c>
      <c r="R244" s="39" t="s">
        <v>41157</v>
      </c>
      <c r="U244" s="39" t="s">
        <v>41158</v>
      </c>
      <c r="X244" s="39" t="s">
        <v>41159</v>
      </c>
      <c r="AA244" s="39" t="s">
        <v>41160</v>
      </c>
      <c r="AD244" s="39" t="s">
        <v>41161</v>
      </c>
      <c r="AG244" s="39" t="s">
        <v>41162</v>
      </c>
      <c r="AJ244" s="39" t="s">
        <v>38772</v>
      </c>
      <c r="AM244" s="39" t="s">
        <v>41163</v>
      </c>
      <c r="AP244" s="39" t="s">
        <v>41164</v>
      </c>
      <c r="AS244" s="39" t="s">
        <v>41165</v>
      </c>
      <c r="AV244" s="39" t="s">
        <v>41166</v>
      </c>
      <c r="AY244" s="39" t="s">
        <v>41167</v>
      </c>
      <c r="BB244" s="39" t="s">
        <v>41168</v>
      </c>
      <c r="BE244" s="39" t="s">
        <v>41169</v>
      </c>
      <c r="BH244" s="39" t="s">
        <v>41170</v>
      </c>
      <c r="BK244" s="39" t="s">
        <v>41171</v>
      </c>
    </row>
    <row r="245" spans="1:63" x14ac:dyDescent="0.3">
      <c r="A245">
        <v>244</v>
      </c>
      <c r="B245" s="1">
        <v>45891.58084490741</v>
      </c>
      <c r="C245" s="1">
        <v>45891.582870370374</v>
      </c>
      <c r="D245" s="39" t="s">
        <v>6105</v>
      </c>
      <c r="E245" s="39" t="s">
        <v>6106</v>
      </c>
      <c r="I245" s="39" t="s">
        <v>6107</v>
      </c>
      <c r="L245">
        <v>12</v>
      </c>
      <c r="O245">
        <v>9</v>
      </c>
      <c r="R245" s="39" t="s">
        <v>41172</v>
      </c>
      <c r="U245" s="39" t="s">
        <v>41173</v>
      </c>
      <c r="X245" s="39" t="s">
        <v>41174</v>
      </c>
      <c r="AA245" s="39" t="s">
        <v>40448</v>
      </c>
      <c r="AD245" s="39" t="s">
        <v>40447</v>
      </c>
      <c r="AG245" s="39" t="s">
        <v>40451</v>
      </c>
      <c r="AJ245" s="39" t="s">
        <v>41175</v>
      </c>
      <c r="AM245" s="39" t="s">
        <v>40450</v>
      </c>
      <c r="AP245" s="39" t="s">
        <v>7402</v>
      </c>
      <c r="AS245" s="39" t="s">
        <v>41176</v>
      </c>
      <c r="AV245" s="39" t="s">
        <v>41177</v>
      </c>
      <c r="AY245" s="39" t="s">
        <v>41178</v>
      </c>
      <c r="BB245" s="39" t="s">
        <v>41060</v>
      </c>
      <c r="BE245" s="39" t="s">
        <v>41179</v>
      </c>
      <c r="BH245" s="39" t="s">
        <v>41180</v>
      </c>
      <c r="BK245" s="39" t="s">
        <v>41181</v>
      </c>
    </row>
    <row r="246" spans="1:63" x14ac:dyDescent="0.3">
      <c r="A246">
        <v>245</v>
      </c>
      <c r="B246" s="1">
        <v>45891.57708333333</v>
      </c>
      <c r="C246" s="1">
        <v>45891.587025462963</v>
      </c>
      <c r="D246" s="39" t="s">
        <v>4519</v>
      </c>
      <c r="E246" s="39" t="s">
        <v>4520</v>
      </c>
      <c r="I246" s="39" t="s">
        <v>4520</v>
      </c>
      <c r="L246">
        <v>7</v>
      </c>
      <c r="O246">
        <v>33</v>
      </c>
      <c r="R246" s="39" t="s">
        <v>40996</v>
      </c>
      <c r="U246" s="39" t="s">
        <v>41182</v>
      </c>
      <c r="X246" s="39" t="s">
        <v>41183</v>
      </c>
      <c r="AA246" s="39" t="s">
        <v>41184</v>
      </c>
      <c r="AD246" s="39" t="s">
        <v>41185</v>
      </c>
      <c r="AG246" s="39" t="s">
        <v>41186</v>
      </c>
      <c r="AJ246" s="39" t="s">
        <v>41187</v>
      </c>
      <c r="AM246" s="39" t="s">
        <v>41188</v>
      </c>
      <c r="AP246" s="39" t="s">
        <v>41189</v>
      </c>
      <c r="AS246" s="39" t="s">
        <v>41190</v>
      </c>
      <c r="AV246" s="39" t="s">
        <v>41191</v>
      </c>
      <c r="AY246" s="39" t="s">
        <v>41192</v>
      </c>
      <c r="BB246" s="39" t="s">
        <v>41143</v>
      </c>
      <c r="BE246" s="39" t="s">
        <v>41009</v>
      </c>
      <c r="BH246" s="39" t="s">
        <v>40454</v>
      </c>
      <c r="BK246" s="39" t="s">
        <v>40566</v>
      </c>
    </row>
    <row r="247" spans="1:63" x14ac:dyDescent="0.3">
      <c r="A247">
        <v>246</v>
      </c>
      <c r="B247" s="1">
        <v>45891.586030092592</v>
      </c>
      <c r="C247" s="1">
        <v>45891.587453703702</v>
      </c>
      <c r="D247" s="39" t="s">
        <v>4501</v>
      </c>
      <c r="E247" s="39" t="s">
        <v>4502</v>
      </c>
      <c r="I247" s="39" t="s">
        <v>21571</v>
      </c>
      <c r="L247">
        <v>7</v>
      </c>
      <c r="O247">
        <v>35</v>
      </c>
      <c r="R247" s="39" t="s">
        <v>41193</v>
      </c>
      <c r="U247" s="39" t="s">
        <v>41194</v>
      </c>
      <c r="X247" s="39" t="s">
        <v>41195</v>
      </c>
      <c r="AA247" s="39" t="s">
        <v>41196</v>
      </c>
      <c r="AD247" s="39" t="s">
        <v>41197</v>
      </c>
      <c r="AG247" s="39" t="s">
        <v>41198</v>
      </c>
      <c r="AJ247" s="39" t="s">
        <v>41199</v>
      </c>
      <c r="AM247" s="39" t="s">
        <v>41200</v>
      </c>
      <c r="AP247" s="39" t="s">
        <v>41201</v>
      </c>
      <c r="AS247" s="39" t="s">
        <v>41202</v>
      </c>
      <c r="AV247" s="39" t="s">
        <v>41203</v>
      </c>
      <c r="AY247" s="39" t="s">
        <v>41204</v>
      </c>
      <c r="BB247" s="39" t="s">
        <v>41205</v>
      </c>
      <c r="BE247" s="39" t="s">
        <v>41206</v>
      </c>
      <c r="BH247" s="39" t="s">
        <v>41207</v>
      </c>
      <c r="BK247" s="39" t="s">
        <v>41208</v>
      </c>
    </row>
    <row r="248" spans="1:63" x14ac:dyDescent="0.3">
      <c r="A248">
        <v>247</v>
      </c>
      <c r="B248" s="1">
        <v>45891.581307870372</v>
      </c>
      <c r="C248" s="1">
        <v>45891.587534722225</v>
      </c>
      <c r="D248" s="39" t="s">
        <v>4691</v>
      </c>
      <c r="E248" s="39" t="s">
        <v>4692</v>
      </c>
      <c r="I248" s="39" t="s">
        <v>4692</v>
      </c>
      <c r="L248">
        <v>12</v>
      </c>
      <c r="O248">
        <v>44024</v>
      </c>
      <c r="R248" s="39" t="s">
        <v>41209</v>
      </c>
      <c r="U248" s="39" t="s">
        <v>41210</v>
      </c>
      <c r="X248" s="39" t="s">
        <v>41211</v>
      </c>
      <c r="AA248" s="39" t="s">
        <v>41212</v>
      </c>
      <c r="AD248" s="39" t="s">
        <v>41211</v>
      </c>
      <c r="AG248" s="39" t="s">
        <v>41213</v>
      </c>
      <c r="AJ248" s="39" t="s">
        <v>38680</v>
      </c>
      <c r="AM248" s="39" t="s">
        <v>41214</v>
      </c>
      <c r="AP248" s="39" t="s">
        <v>41215</v>
      </c>
      <c r="AS248" s="39" t="s">
        <v>41216</v>
      </c>
      <c r="AV248" s="39" t="s">
        <v>40478</v>
      </c>
      <c r="AY248" s="39" t="s">
        <v>41217</v>
      </c>
      <c r="BB248" s="39" t="s">
        <v>41218</v>
      </c>
      <c r="BE248" s="39" t="s">
        <v>41219</v>
      </c>
      <c r="BH248" s="39" t="s">
        <v>41220</v>
      </c>
      <c r="BK248" s="39" t="s">
        <v>41221</v>
      </c>
    </row>
    <row r="249" spans="1:63" x14ac:dyDescent="0.3">
      <c r="A249">
        <v>248</v>
      </c>
      <c r="B249" s="1">
        <v>45891.583020833335</v>
      </c>
      <c r="C249" s="1">
        <v>45891.592326388891</v>
      </c>
      <c r="D249" s="39" t="s">
        <v>6222</v>
      </c>
      <c r="E249" s="39" t="s">
        <v>6223</v>
      </c>
      <c r="I249" s="39" t="s">
        <v>6223</v>
      </c>
      <c r="L249">
        <v>12</v>
      </c>
      <c r="O249">
        <v>24</v>
      </c>
      <c r="R249" s="39" t="s">
        <v>41222</v>
      </c>
      <c r="U249" s="39" t="s">
        <v>41223</v>
      </c>
      <c r="X249" s="39" t="s">
        <v>35628</v>
      </c>
      <c r="AA249" s="39" t="s">
        <v>21156</v>
      </c>
      <c r="AD249" s="39" t="s">
        <v>19936</v>
      </c>
      <c r="AG249" s="39" t="s">
        <v>41224</v>
      </c>
      <c r="AJ249" s="39" t="s">
        <v>35872</v>
      </c>
      <c r="AM249" s="39" t="s">
        <v>41225</v>
      </c>
      <c r="AP249" s="39" t="s">
        <v>19936</v>
      </c>
      <c r="AS249" s="39" t="s">
        <v>39906</v>
      </c>
      <c r="AV249" s="39" t="s">
        <v>38812</v>
      </c>
      <c r="AY249" s="39" t="s">
        <v>36074</v>
      </c>
      <c r="BB249" s="39" t="s">
        <v>41226</v>
      </c>
      <c r="BE249" s="39" t="s">
        <v>41227</v>
      </c>
      <c r="BH249" s="39" t="s">
        <v>41228</v>
      </c>
      <c r="BK249" s="39" t="s">
        <v>41229</v>
      </c>
    </row>
    <row r="250" spans="1:63" x14ac:dyDescent="0.3">
      <c r="A250">
        <v>249</v>
      </c>
      <c r="B250" s="1">
        <v>45891.583784722221</v>
      </c>
      <c r="C250" s="1">
        <v>45891.592442129629</v>
      </c>
      <c r="D250" s="39" t="s">
        <v>6239</v>
      </c>
      <c r="E250" s="39" t="s">
        <v>6240</v>
      </c>
      <c r="I250" s="39" t="s">
        <v>6240</v>
      </c>
      <c r="L250">
        <v>12</v>
      </c>
      <c r="O250">
        <v>5</v>
      </c>
      <c r="R250" s="39" t="s">
        <v>41230</v>
      </c>
      <c r="U250" s="39" t="s">
        <v>41231</v>
      </c>
      <c r="X250" s="39" t="s">
        <v>39029</v>
      </c>
      <c r="AA250" s="39" t="s">
        <v>41232</v>
      </c>
      <c r="AD250" s="39" t="s">
        <v>38675</v>
      </c>
      <c r="AG250" s="39" t="s">
        <v>41233</v>
      </c>
      <c r="AJ250" s="39" t="s">
        <v>38676</v>
      </c>
      <c r="AM250" s="39" t="s">
        <v>41234</v>
      </c>
      <c r="AP250" s="39" t="s">
        <v>41235</v>
      </c>
      <c r="AS250" s="39" t="s">
        <v>40185</v>
      </c>
      <c r="AV250" s="39" t="s">
        <v>41236</v>
      </c>
      <c r="AY250" s="39" t="s">
        <v>41237</v>
      </c>
      <c r="BB250" s="39" t="s">
        <v>41238</v>
      </c>
      <c r="BE250" s="39" t="s">
        <v>41239</v>
      </c>
      <c r="BH250" s="39" t="s">
        <v>41240</v>
      </c>
      <c r="BK250" s="39" t="s">
        <v>41241</v>
      </c>
    </row>
    <row r="251" spans="1:63" x14ac:dyDescent="0.3">
      <c r="A251">
        <v>250</v>
      </c>
      <c r="B251" s="1">
        <v>45891.582465277781</v>
      </c>
      <c r="C251" s="1">
        <v>45891.593518518515</v>
      </c>
      <c r="D251" s="39" t="s">
        <v>2348</v>
      </c>
      <c r="E251" s="39" t="s">
        <v>2349</v>
      </c>
      <c r="I251" s="39" t="s">
        <v>2349</v>
      </c>
      <c r="L251">
        <v>12</v>
      </c>
      <c r="O251">
        <v>34</v>
      </c>
      <c r="R251" s="39" t="s">
        <v>41242</v>
      </c>
      <c r="U251" s="39" t="s">
        <v>41243</v>
      </c>
      <c r="X251" s="39" t="s">
        <v>35628</v>
      </c>
      <c r="AA251" s="39" t="s">
        <v>21156</v>
      </c>
      <c r="AD251" s="39" t="s">
        <v>38858</v>
      </c>
      <c r="AG251" s="39" t="s">
        <v>41244</v>
      </c>
      <c r="AJ251" s="39" t="s">
        <v>35872</v>
      </c>
      <c r="AM251" s="39" t="s">
        <v>39166</v>
      </c>
      <c r="AP251" s="39" t="s">
        <v>36205</v>
      </c>
      <c r="AS251" s="39" t="s">
        <v>41245</v>
      </c>
      <c r="AV251" s="39" t="s">
        <v>38984</v>
      </c>
      <c r="AY251" s="39" t="s">
        <v>36074</v>
      </c>
      <c r="BB251" s="39" t="s">
        <v>40808</v>
      </c>
      <c r="BE251" s="39" t="s">
        <v>40809</v>
      </c>
      <c r="BH251" s="39" t="s">
        <v>40454</v>
      </c>
      <c r="BK251" s="39" t="s">
        <v>40566</v>
      </c>
    </row>
    <row r="252" spans="1:63" x14ac:dyDescent="0.3">
      <c r="A252">
        <v>251</v>
      </c>
      <c r="B252" s="1">
        <v>45891.58390046296</v>
      </c>
      <c r="C252" s="1">
        <v>45891.593541666669</v>
      </c>
      <c r="D252" s="39" t="s">
        <v>2371</v>
      </c>
      <c r="E252" s="39" t="s">
        <v>2372</v>
      </c>
      <c r="I252" s="39" t="s">
        <v>2372</v>
      </c>
      <c r="L252">
        <v>12</v>
      </c>
      <c r="O252">
        <v>11</v>
      </c>
      <c r="R252" s="39" t="s">
        <v>41246</v>
      </c>
      <c r="U252" s="39" t="s">
        <v>40888</v>
      </c>
      <c r="X252" s="39" t="s">
        <v>35628</v>
      </c>
      <c r="AA252" s="39" t="s">
        <v>41247</v>
      </c>
      <c r="AD252" s="39" t="s">
        <v>19936</v>
      </c>
      <c r="AG252" s="39" t="s">
        <v>41248</v>
      </c>
      <c r="AJ252" s="39" t="s">
        <v>41249</v>
      </c>
      <c r="AM252" s="39" t="s">
        <v>41250</v>
      </c>
      <c r="AP252" s="39" t="s">
        <v>19936</v>
      </c>
      <c r="AS252" s="39" t="s">
        <v>41251</v>
      </c>
      <c r="AV252" s="39" t="s">
        <v>38812</v>
      </c>
      <c r="AY252" s="39" t="s">
        <v>41252</v>
      </c>
      <c r="BB252" s="39" t="s">
        <v>41253</v>
      </c>
      <c r="BE252" s="39" t="s">
        <v>41254</v>
      </c>
      <c r="BH252" s="39" t="s">
        <v>41255</v>
      </c>
      <c r="BK252" s="39" t="s">
        <v>40566</v>
      </c>
    </row>
    <row r="253" spans="1:63" x14ac:dyDescent="0.3">
      <c r="A253">
        <v>252</v>
      </c>
      <c r="B253" s="1">
        <v>45891.585115740738</v>
      </c>
      <c r="C253" s="1">
        <v>45891.593611111108</v>
      </c>
      <c r="D253" s="39" t="s">
        <v>2417</v>
      </c>
      <c r="E253" s="39" t="s">
        <v>2418</v>
      </c>
      <c r="I253" s="39" t="s">
        <v>2418</v>
      </c>
      <c r="L253">
        <v>12</v>
      </c>
      <c r="O253">
        <v>22</v>
      </c>
      <c r="R253" s="39" t="s">
        <v>41256</v>
      </c>
      <c r="U253" s="39" t="s">
        <v>41257</v>
      </c>
      <c r="X253" s="39" t="s">
        <v>35628</v>
      </c>
      <c r="AA253" s="39" t="s">
        <v>21156</v>
      </c>
      <c r="AD253" s="39" t="s">
        <v>41258</v>
      </c>
      <c r="AG253" s="39" t="s">
        <v>41259</v>
      </c>
      <c r="AJ253" s="39" t="s">
        <v>38654</v>
      </c>
      <c r="AM253" s="39" t="s">
        <v>36205</v>
      </c>
      <c r="AP253" s="39" t="s">
        <v>38858</v>
      </c>
      <c r="AS253" s="39" t="s">
        <v>41259</v>
      </c>
      <c r="AV253" s="39" t="s">
        <v>38984</v>
      </c>
      <c r="AY253" s="39" t="s">
        <v>36074</v>
      </c>
      <c r="BB253" s="39" t="s">
        <v>41143</v>
      </c>
      <c r="BE253" s="39" t="s">
        <v>41260</v>
      </c>
      <c r="BH253" s="39" t="s">
        <v>40394</v>
      </c>
      <c r="BK253" s="39" t="s">
        <v>41261</v>
      </c>
    </row>
    <row r="254" spans="1:63" x14ac:dyDescent="0.3">
      <c r="A254">
        <v>253</v>
      </c>
      <c r="B254" s="1">
        <v>45891.581018518518</v>
      </c>
      <c r="C254" s="1">
        <v>45891.594166666669</v>
      </c>
      <c r="D254" s="39" t="s">
        <v>2342</v>
      </c>
      <c r="E254" s="39" t="s">
        <v>2343</v>
      </c>
      <c r="I254" s="39" t="s">
        <v>2343</v>
      </c>
      <c r="L254">
        <v>12</v>
      </c>
      <c r="O254">
        <v>25</v>
      </c>
      <c r="R254" s="39" t="s">
        <v>41262</v>
      </c>
      <c r="U254" s="39" t="s">
        <v>41263</v>
      </c>
      <c r="X254" s="39" t="s">
        <v>41264</v>
      </c>
      <c r="AA254" s="39" t="s">
        <v>38858</v>
      </c>
      <c r="AD254" s="39" t="s">
        <v>35872</v>
      </c>
      <c r="AG254" s="39" t="s">
        <v>38858</v>
      </c>
      <c r="AJ254" s="39" t="s">
        <v>41265</v>
      </c>
      <c r="AM254" s="39" t="s">
        <v>35872</v>
      </c>
      <c r="AP254" s="39" t="s">
        <v>41266</v>
      </c>
      <c r="AS254" s="39" t="s">
        <v>38984</v>
      </c>
      <c r="AV254" s="39" t="s">
        <v>41267</v>
      </c>
      <c r="AY254" s="39" t="s">
        <v>41268</v>
      </c>
      <c r="BB254" s="39" t="s">
        <v>41269</v>
      </c>
      <c r="BE254" s="39" t="s">
        <v>40809</v>
      </c>
      <c r="BH254" s="39" t="s">
        <v>40431</v>
      </c>
      <c r="BK254" s="39" t="s">
        <v>41270</v>
      </c>
    </row>
    <row r="255" spans="1:63" x14ac:dyDescent="0.3">
      <c r="A255">
        <v>254</v>
      </c>
      <c r="B255" s="1">
        <v>45891.581666666665</v>
      </c>
      <c r="C255" s="1">
        <v>45891.594375000001</v>
      </c>
      <c r="D255" s="39" t="s">
        <v>6181</v>
      </c>
      <c r="E255" s="39" t="s">
        <v>6182</v>
      </c>
      <c r="I255" s="39" t="s">
        <v>6182</v>
      </c>
      <c r="L255">
        <v>12</v>
      </c>
      <c r="O255">
        <v>10</v>
      </c>
      <c r="R255" s="39" t="s">
        <v>41271</v>
      </c>
      <c r="U255" s="39" t="s">
        <v>41272</v>
      </c>
      <c r="X255" s="39" t="s">
        <v>35628</v>
      </c>
      <c r="AA255" s="39" t="s">
        <v>21156</v>
      </c>
      <c r="AD255" s="39" t="s">
        <v>19936</v>
      </c>
      <c r="AG255" s="39" t="s">
        <v>41273</v>
      </c>
      <c r="AJ255" s="39" t="s">
        <v>35872</v>
      </c>
      <c r="AM255" s="39" t="s">
        <v>36205</v>
      </c>
      <c r="AP255" s="39" t="s">
        <v>38858</v>
      </c>
      <c r="AS255" s="39" t="s">
        <v>41245</v>
      </c>
      <c r="AV255" s="39" t="s">
        <v>38812</v>
      </c>
      <c r="AY255" s="39" t="s">
        <v>36074</v>
      </c>
      <c r="BB255" s="39" t="s">
        <v>41274</v>
      </c>
      <c r="BE255" s="39" t="s">
        <v>41275</v>
      </c>
      <c r="BH255" s="39" t="s">
        <v>40952</v>
      </c>
      <c r="BK255" s="39" t="s">
        <v>40566</v>
      </c>
    </row>
    <row r="256" spans="1:63" x14ac:dyDescent="0.3">
      <c r="A256">
        <v>255</v>
      </c>
      <c r="B256" s="1">
        <v>45891.585763888892</v>
      </c>
      <c r="C256" s="1">
        <v>45891.595057870371</v>
      </c>
      <c r="D256" s="39" t="s">
        <v>2448</v>
      </c>
      <c r="E256" s="39" t="s">
        <v>2449</v>
      </c>
      <c r="I256" s="39" t="s">
        <v>13949</v>
      </c>
      <c r="L256">
        <v>12</v>
      </c>
      <c r="O256">
        <v>15</v>
      </c>
      <c r="R256" s="39" t="s">
        <v>41276</v>
      </c>
      <c r="U256" s="39" t="s">
        <v>41277</v>
      </c>
      <c r="X256" s="39" t="s">
        <v>41278</v>
      </c>
      <c r="AA256" s="39" t="s">
        <v>41279</v>
      </c>
      <c r="AD256" s="39" t="s">
        <v>41280</v>
      </c>
      <c r="AG256" s="39" t="s">
        <v>12887</v>
      </c>
      <c r="AJ256" s="39" t="s">
        <v>35872</v>
      </c>
      <c r="AM256" s="39" t="s">
        <v>41281</v>
      </c>
      <c r="AP256" s="39" t="s">
        <v>19936</v>
      </c>
      <c r="AS256" s="39" t="s">
        <v>41282</v>
      </c>
      <c r="AV256" s="39" t="s">
        <v>38812</v>
      </c>
      <c r="AY256" s="39" t="s">
        <v>37975</v>
      </c>
      <c r="BB256" s="39" t="s">
        <v>41283</v>
      </c>
      <c r="BE256" s="39" t="s">
        <v>41284</v>
      </c>
      <c r="BH256" s="39" t="s">
        <v>41285</v>
      </c>
      <c r="BK256" s="39" t="s">
        <v>41286</v>
      </c>
    </row>
    <row r="257" spans="1:63" x14ac:dyDescent="0.3">
      <c r="A257">
        <v>256</v>
      </c>
      <c r="B257" s="1">
        <v>45891.580625000002</v>
      </c>
      <c r="C257" s="1">
        <v>45891.595092592594</v>
      </c>
      <c r="D257" s="39" t="s">
        <v>2433</v>
      </c>
      <c r="E257" s="39" t="s">
        <v>2434</v>
      </c>
      <c r="I257" s="39" t="s">
        <v>2434</v>
      </c>
      <c r="L257">
        <v>12</v>
      </c>
      <c r="O257">
        <v>17</v>
      </c>
      <c r="R257" s="39" t="s">
        <v>41287</v>
      </c>
      <c r="U257" s="39" t="s">
        <v>41288</v>
      </c>
      <c r="X257" s="39" t="s">
        <v>39029</v>
      </c>
      <c r="AA257" s="39" t="s">
        <v>21156</v>
      </c>
      <c r="AD257" s="39" t="s">
        <v>19936</v>
      </c>
      <c r="AG257" s="39" t="s">
        <v>12887</v>
      </c>
      <c r="AJ257" s="39" t="s">
        <v>35872</v>
      </c>
      <c r="AM257" s="39" t="s">
        <v>36205</v>
      </c>
      <c r="AP257" s="39" t="s">
        <v>19936</v>
      </c>
      <c r="AS257" s="39" t="s">
        <v>41245</v>
      </c>
      <c r="AV257" s="39" t="s">
        <v>38984</v>
      </c>
      <c r="AY257" s="39" t="s">
        <v>36074</v>
      </c>
      <c r="BB257" s="39" t="s">
        <v>41289</v>
      </c>
      <c r="BE257" s="39" t="s">
        <v>41290</v>
      </c>
      <c r="BH257" s="39" t="s">
        <v>41291</v>
      </c>
      <c r="BK257" s="39" t="s">
        <v>41292</v>
      </c>
    </row>
    <row r="258" spans="1:63" x14ac:dyDescent="0.3">
      <c r="A258">
        <v>257</v>
      </c>
      <c r="B258" s="1">
        <v>45891.581585648149</v>
      </c>
      <c r="C258" s="1">
        <v>45891.595127314817</v>
      </c>
      <c r="D258" s="39" t="s">
        <v>2616</v>
      </c>
      <c r="E258" s="39" t="s">
        <v>2617</v>
      </c>
      <c r="I258" s="39" t="s">
        <v>6422</v>
      </c>
      <c r="L258">
        <v>12</v>
      </c>
      <c r="O258">
        <v>38</v>
      </c>
      <c r="R258" s="39" t="s">
        <v>41293</v>
      </c>
      <c r="U258" s="39" t="s">
        <v>41294</v>
      </c>
      <c r="X258" s="39" t="s">
        <v>35628</v>
      </c>
      <c r="AA258" s="39" t="s">
        <v>21156</v>
      </c>
      <c r="AD258" s="39" t="s">
        <v>38858</v>
      </c>
      <c r="AG258" s="39" t="s">
        <v>36325</v>
      </c>
      <c r="AJ258" s="39" t="s">
        <v>35872</v>
      </c>
      <c r="AM258" s="39" t="s">
        <v>41295</v>
      </c>
      <c r="AP258" s="39" t="s">
        <v>38858</v>
      </c>
      <c r="AS258" s="39" t="s">
        <v>39906</v>
      </c>
      <c r="AV258" s="39" t="s">
        <v>38984</v>
      </c>
      <c r="AY258" s="39" t="s">
        <v>36074</v>
      </c>
      <c r="BB258" s="39" t="s">
        <v>41296</v>
      </c>
      <c r="BE258" s="39" t="s">
        <v>41297</v>
      </c>
      <c r="BH258" s="39" t="s">
        <v>41298</v>
      </c>
      <c r="BK258" s="39" t="s">
        <v>41299</v>
      </c>
    </row>
    <row r="259" spans="1:63" x14ac:dyDescent="0.3">
      <c r="A259">
        <v>258</v>
      </c>
      <c r="B259" s="1">
        <v>45891.595046296294</v>
      </c>
      <c r="C259" s="1">
        <v>45891.595393518517</v>
      </c>
      <c r="D259" s="39" t="s">
        <v>2426</v>
      </c>
      <c r="E259" s="39" t="s">
        <v>2427</v>
      </c>
      <c r="I259" s="39" t="s">
        <v>41300</v>
      </c>
      <c r="L259">
        <v>12</v>
      </c>
      <c r="O259">
        <v>27</v>
      </c>
      <c r="R259" s="39" t="s">
        <v>41301</v>
      </c>
      <c r="U259" s="39" t="s">
        <v>41302</v>
      </c>
      <c r="X259" s="39" t="s">
        <v>35628</v>
      </c>
      <c r="AA259" s="39" t="s">
        <v>38858</v>
      </c>
      <c r="AD259" s="39" t="s">
        <v>35872</v>
      </c>
      <c r="AG259" s="39" t="s">
        <v>41303</v>
      </c>
      <c r="AJ259" s="39" t="s">
        <v>41304</v>
      </c>
      <c r="AM259" s="39" t="s">
        <v>35872</v>
      </c>
      <c r="AP259" s="39" t="s">
        <v>41305</v>
      </c>
      <c r="AS259" s="39" t="s">
        <v>41306</v>
      </c>
      <c r="AV259" s="39" t="s">
        <v>41307</v>
      </c>
      <c r="AY259" s="39" t="s">
        <v>41308</v>
      </c>
      <c r="BB259" s="39" t="s">
        <v>41309</v>
      </c>
      <c r="BE259" s="39" t="s">
        <v>41310</v>
      </c>
      <c r="BH259" s="39" t="s">
        <v>41311</v>
      </c>
      <c r="BK259" s="39" t="s">
        <v>41312</v>
      </c>
    </row>
    <row r="260" spans="1:63" x14ac:dyDescent="0.3">
      <c r="A260">
        <v>259</v>
      </c>
      <c r="B260" s="1">
        <v>45891.581423611111</v>
      </c>
      <c r="C260" s="1">
        <v>45891.595462962963</v>
      </c>
      <c r="D260" s="39" t="s">
        <v>2307</v>
      </c>
      <c r="E260" s="39" t="s">
        <v>2308</v>
      </c>
      <c r="I260" s="39" t="s">
        <v>2309</v>
      </c>
      <c r="L260">
        <v>12</v>
      </c>
      <c r="O260">
        <v>37</v>
      </c>
      <c r="R260" s="39" t="s">
        <v>41313</v>
      </c>
      <c r="U260" s="39" t="s">
        <v>41314</v>
      </c>
      <c r="X260" s="39" t="s">
        <v>35628</v>
      </c>
      <c r="AA260" s="39" t="s">
        <v>38858</v>
      </c>
      <c r="AD260" s="39" t="s">
        <v>38654</v>
      </c>
      <c r="AG260" s="39" t="s">
        <v>38858</v>
      </c>
      <c r="AJ260" s="39" t="s">
        <v>41315</v>
      </c>
      <c r="AM260" s="39" t="s">
        <v>38654</v>
      </c>
      <c r="AP260" s="39" t="s">
        <v>41316</v>
      </c>
      <c r="AS260" s="39" t="s">
        <v>41317</v>
      </c>
      <c r="AV260" s="39" t="s">
        <v>41318</v>
      </c>
      <c r="AY260" s="39" t="s">
        <v>38812</v>
      </c>
      <c r="BB260" s="39" t="s">
        <v>41319</v>
      </c>
      <c r="BE260" s="39" t="s">
        <v>41320</v>
      </c>
      <c r="BH260" s="39" t="s">
        <v>41321</v>
      </c>
      <c r="BK260" s="39" t="s">
        <v>41322</v>
      </c>
    </row>
    <row r="261" spans="1:63" x14ac:dyDescent="0.3">
      <c r="A261">
        <v>260</v>
      </c>
      <c r="B261" s="1">
        <v>45891.581018518518</v>
      </c>
      <c r="C261" s="1">
        <v>45891.595543981479</v>
      </c>
      <c r="D261" s="39" t="s">
        <v>2393</v>
      </c>
      <c r="E261" s="39" t="s">
        <v>2394</v>
      </c>
      <c r="I261" s="39" t="s">
        <v>2394</v>
      </c>
      <c r="L261">
        <v>12</v>
      </c>
      <c r="O261">
        <v>29</v>
      </c>
      <c r="R261" s="39" t="s">
        <v>41323</v>
      </c>
      <c r="U261" s="39" t="s">
        <v>41324</v>
      </c>
      <c r="X261" s="39" t="s">
        <v>35628</v>
      </c>
      <c r="AA261" s="39" t="s">
        <v>38858</v>
      </c>
      <c r="AD261" s="39" t="s">
        <v>38654</v>
      </c>
      <c r="AG261" s="39" t="s">
        <v>41325</v>
      </c>
      <c r="AJ261" s="39" t="s">
        <v>41326</v>
      </c>
      <c r="AM261" s="39" t="s">
        <v>38654</v>
      </c>
      <c r="AP261" s="39" t="s">
        <v>41327</v>
      </c>
      <c r="AS261" s="39" t="s">
        <v>41328</v>
      </c>
      <c r="AV261" s="39" t="s">
        <v>41307</v>
      </c>
      <c r="AY261" s="39" t="s">
        <v>41308</v>
      </c>
      <c r="BB261" s="39" t="s">
        <v>40808</v>
      </c>
      <c r="BE261" s="39" t="s">
        <v>41329</v>
      </c>
      <c r="BH261" s="39" t="s">
        <v>40541</v>
      </c>
      <c r="BK261" s="39" t="s">
        <v>40566</v>
      </c>
    </row>
    <row r="262" spans="1:63" x14ac:dyDescent="0.3">
      <c r="A262">
        <v>261</v>
      </c>
      <c r="B262" s="1">
        <v>45891.584710648145</v>
      </c>
      <c r="C262" s="1">
        <v>45891.595706018517</v>
      </c>
      <c r="D262" s="39" t="s">
        <v>2441</v>
      </c>
      <c r="E262" s="39" t="s">
        <v>2442</v>
      </c>
      <c r="I262" s="39" t="s">
        <v>2442</v>
      </c>
      <c r="L262">
        <v>12</v>
      </c>
      <c r="O262">
        <v>16</v>
      </c>
      <c r="R262" s="39" t="s">
        <v>41330</v>
      </c>
      <c r="U262" s="39" t="s">
        <v>41331</v>
      </c>
      <c r="X262" s="39" t="s">
        <v>35628</v>
      </c>
      <c r="AA262" s="39" t="s">
        <v>22200</v>
      </c>
      <c r="AD262" s="39" t="s">
        <v>38858</v>
      </c>
      <c r="AG262" s="39" t="s">
        <v>41259</v>
      </c>
      <c r="AJ262" s="39" t="s">
        <v>38654</v>
      </c>
      <c r="AM262" s="39" t="s">
        <v>36205</v>
      </c>
      <c r="AP262" s="39" t="s">
        <v>38858</v>
      </c>
      <c r="AS262" s="39" t="s">
        <v>36325</v>
      </c>
      <c r="AV262" s="39" t="s">
        <v>41332</v>
      </c>
      <c r="AY262" s="39" t="s">
        <v>36074</v>
      </c>
      <c r="BB262" s="39" t="s">
        <v>41333</v>
      </c>
      <c r="BE262" s="39" t="s">
        <v>41334</v>
      </c>
      <c r="BH262" s="39" t="s">
        <v>41335</v>
      </c>
      <c r="BK262" s="39" t="s">
        <v>41336</v>
      </c>
    </row>
    <row r="263" spans="1:63" x14ac:dyDescent="0.3">
      <c r="A263">
        <v>262</v>
      </c>
      <c r="B263" s="1">
        <v>45891.580995370372</v>
      </c>
      <c r="C263" s="1">
        <v>45891.595821759256</v>
      </c>
      <c r="D263" s="39" t="s">
        <v>2402</v>
      </c>
      <c r="E263" s="39" t="s">
        <v>2403</v>
      </c>
      <c r="I263" s="39" t="s">
        <v>2404</v>
      </c>
      <c r="L263">
        <v>12</v>
      </c>
      <c r="O263">
        <v>23</v>
      </c>
      <c r="R263" s="39" t="s">
        <v>41337</v>
      </c>
      <c r="U263" s="39" t="s">
        <v>41338</v>
      </c>
      <c r="X263" s="39" t="s">
        <v>41339</v>
      </c>
      <c r="AA263" s="39" t="s">
        <v>41340</v>
      </c>
      <c r="AD263" s="39" t="s">
        <v>41341</v>
      </c>
      <c r="AG263" s="39" t="s">
        <v>41342</v>
      </c>
      <c r="AJ263" s="39" t="s">
        <v>41343</v>
      </c>
      <c r="AM263" s="39" t="s">
        <v>38654</v>
      </c>
      <c r="AP263" s="39" t="s">
        <v>41344</v>
      </c>
      <c r="AS263" s="39" t="s">
        <v>41345</v>
      </c>
      <c r="AV263" s="39" t="s">
        <v>41346</v>
      </c>
      <c r="AY263" s="39" t="s">
        <v>41346</v>
      </c>
      <c r="BB263" s="39" t="s">
        <v>41347</v>
      </c>
      <c r="BE263" s="39" t="s">
        <v>41348</v>
      </c>
      <c r="BH263" s="39" t="s">
        <v>41349</v>
      </c>
      <c r="BK263" s="39" t="s">
        <v>41350</v>
      </c>
    </row>
    <row r="264" spans="1:63" x14ac:dyDescent="0.3">
      <c r="A264">
        <v>263</v>
      </c>
      <c r="B264" s="1">
        <v>45891.581620370373</v>
      </c>
      <c r="C264" s="1">
        <v>45891.595995370371</v>
      </c>
      <c r="D264" s="39" t="s">
        <v>2596</v>
      </c>
      <c r="E264" s="39" t="s">
        <v>2597</v>
      </c>
      <c r="I264" s="39" t="s">
        <v>2597</v>
      </c>
      <c r="L264">
        <v>12</v>
      </c>
      <c r="O264">
        <v>1</v>
      </c>
      <c r="R264" s="39" t="s">
        <v>41351</v>
      </c>
      <c r="U264" s="39" t="s">
        <v>41352</v>
      </c>
      <c r="X264" s="39" t="s">
        <v>35628</v>
      </c>
      <c r="AA264" s="39" t="s">
        <v>41353</v>
      </c>
      <c r="AD264" s="39" t="s">
        <v>38858</v>
      </c>
      <c r="AG264" s="39" t="s">
        <v>39906</v>
      </c>
      <c r="AJ264" s="39" t="s">
        <v>35872</v>
      </c>
      <c r="AM264" s="39" t="s">
        <v>41295</v>
      </c>
      <c r="AP264" s="39" t="s">
        <v>38858</v>
      </c>
      <c r="AS264" s="39" t="s">
        <v>39906</v>
      </c>
      <c r="AV264" s="39" t="s">
        <v>38812</v>
      </c>
      <c r="AY264" s="39" t="s">
        <v>36074</v>
      </c>
      <c r="BB264" s="39" t="s">
        <v>41354</v>
      </c>
      <c r="BE264" s="39" t="s">
        <v>41355</v>
      </c>
      <c r="BH264" s="39" t="s">
        <v>41356</v>
      </c>
      <c r="BK264" s="39" t="s">
        <v>41357</v>
      </c>
    </row>
    <row r="265" spans="1:63" x14ac:dyDescent="0.3">
      <c r="A265">
        <v>264</v>
      </c>
      <c r="B265" s="1">
        <v>45891.583275462966</v>
      </c>
      <c r="C265" s="1">
        <v>45891.596041666664</v>
      </c>
      <c r="D265" s="39" t="s">
        <v>2383</v>
      </c>
      <c r="E265" s="39" t="s">
        <v>2384</v>
      </c>
      <c r="I265" s="39" t="s">
        <v>2384</v>
      </c>
      <c r="L265">
        <v>12</v>
      </c>
      <c r="O265">
        <v>3</v>
      </c>
      <c r="R265" s="39" t="s">
        <v>41337</v>
      </c>
      <c r="U265" s="39" t="s">
        <v>41338</v>
      </c>
      <c r="X265" s="39" t="s">
        <v>41358</v>
      </c>
      <c r="AA265" s="39" t="s">
        <v>41359</v>
      </c>
      <c r="AD265" s="39" t="s">
        <v>41360</v>
      </c>
      <c r="AG265" s="39" t="s">
        <v>41361</v>
      </c>
      <c r="AJ265" s="39" t="s">
        <v>41360</v>
      </c>
      <c r="AM265" s="39" t="s">
        <v>35872</v>
      </c>
      <c r="AP265" s="39" t="s">
        <v>41362</v>
      </c>
      <c r="AS265" s="39" t="s">
        <v>36325</v>
      </c>
      <c r="AV265" s="39" t="s">
        <v>38812</v>
      </c>
      <c r="AY265" s="39" t="s">
        <v>41363</v>
      </c>
      <c r="BB265" s="39" t="s">
        <v>41364</v>
      </c>
      <c r="BE265" s="39" t="s">
        <v>41365</v>
      </c>
      <c r="BH265" s="39" t="s">
        <v>41366</v>
      </c>
      <c r="BK265" s="39" t="s">
        <v>41367</v>
      </c>
    </row>
    <row r="266" spans="1:63" x14ac:dyDescent="0.3">
      <c r="A266">
        <v>265</v>
      </c>
      <c r="B266" s="1">
        <v>45891.580891203703</v>
      </c>
      <c r="C266" s="1">
        <v>45891.596215277779</v>
      </c>
      <c r="D266" s="39" t="s">
        <v>2607</v>
      </c>
      <c r="E266" s="39" t="s">
        <v>2608</v>
      </c>
      <c r="I266" s="39" t="s">
        <v>2608</v>
      </c>
      <c r="L266">
        <v>12</v>
      </c>
      <c r="O266">
        <v>28</v>
      </c>
      <c r="R266" s="39" t="s">
        <v>41368</v>
      </c>
      <c r="U266" s="39" t="s">
        <v>41369</v>
      </c>
      <c r="X266" s="39" t="s">
        <v>35628</v>
      </c>
      <c r="AA266" s="39" t="s">
        <v>21156</v>
      </c>
      <c r="AD266" s="39" t="s">
        <v>19936</v>
      </c>
      <c r="AG266" s="39" t="s">
        <v>39166</v>
      </c>
      <c r="AJ266" s="39" t="s">
        <v>35872</v>
      </c>
      <c r="AM266" s="39" t="s">
        <v>36205</v>
      </c>
      <c r="AP266" s="39" t="s">
        <v>19936</v>
      </c>
      <c r="AS266" s="39" t="s">
        <v>36325</v>
      </c>
      <c r="AV266" s="39" t="s">
        <v>38984</v>
      </c>
      <c r="AY266" s="39" t="s">
        <v>36074</v>
      </c>
      <c r="BB266" s="39" t="s">
        <v>41370</v>
      </c>
      <c r="BE266" s="39" t="s">
        <v>41371</v>
      </c>
      <c r="BH266" s="39" t="s">
        <v>41372</v>
      </c>
      <c r="BK266" s="39" t="s">
        <v>41373</v>
      </c>
    </row>
    <row r="267" spans="1:63" x14ac:dyDescent="0.3">
      <c r="A267">
        <v>266</v>
      </c>
      <c r="B267" s="1">
        <v>45891.582766203705</v>
      </c>
      <c r="C267" s="1">
        <v>45891.596273148149</v>
      </c>
      <c r="D267" s="39" t="s">
        <v>2295</v>
      </c>
      <c r="E267" s="39" t="s">
        <v>2296</v>
      </c>
      <c r="I267" s="39" t="s">
        <v>2297</v>
      </c>
      <c r="L267">
        <v>12</v>
      </c>
      <c r="O267">
        <v>14</v>
      </c>
      <c r="R267" s="39" t="s">
        <v>41374</v>
      </c>
      <c r="U267" s="39" t="s">
        <v>41375</v>
      </c>
      <c r="X267" s="39" t="s">
        <v>41376</v>
      </c>
      <c r="AA267" s="39" t="s">
        <v>41377</v>
      </c>
      <c r="AD267" s="39" t="s">
        <v>41378</v>
      </c>
      <c r="AG267" s="39" t="s">
        <v>41379</v>
      </c>
      <c r="AJ267" s="39" t="s">
        <v>41380</v>
      </c>
      <c r="AM267" s="39" t="s">
        <v>41381</v>
      </c>
      <c r="AP267" s="39" t="s">
        <v>41381</v>
      </c>
      <c r="AS267" s="39" t="s">
        <v>39212</v>
      </c>
      <c r="AV267" s="39" t="s">
        <v>41382</v>
      </c>
      <c r="AY267" s="39" t="s">
        <v>36074</v>
      </c>
      <c r="BB267" s="39" t="s">
        <v>41383</v>
      </c>
      <c r="BE267" s="39" t="s">
        <v>41384</v>
      </c>
      <c r="BH267" s="39" t="s">
        <v>41385</v>
      </c>
      <c r="BK267" s="39" t="s">
        <v>41386</v>
      </c>
    </row>
    <row r="268" spans="1:63" x14ac:dyDescent="0.3">
      <c r="A268">
        <v>267</v>
      </c>
      <c r="B268" s="1">
        <v>45891.593530092592</v>
      </c>
      <c r="C268" s="1">
        <v>45891.596377314818</v>
      </c>
      <c r="D268" s="39" t="s">
        <v>2359</v>
      </c>
      <c r="E268" s="39" t="s">
        <v>2360</v>
      </c>
      <c r="I268" s="39" t="s">
        <v>2360</v>
      </c>
      <c r="L268">
        <v>12</v>
      </c>
      <c r="O268">
        <v>39</v>
      </c>
      <c r="R268" s="39" t="s">
        <v>41387</v>
      </c>
      <c r="U268" s="39" t="s">
        <v>41388</v>
      </c>
      <c r="X268" s="39" t="s">
        <v>41389</v>
      </c>
      <c r="AA268" s="39" t="s">
        <v>41390</v>
      </c>
      <c r="AD268" s="39" t="s">
        <v>19936</v>
      </c>
      <c r="AG268" s="39" t="s">
        <v>41391</v>
      </c>
      <c r="AJ268" s="39" t="s">
        <v>41392</v>
      </c>
      <c r="AM268" s="39" t="s">
        <v>36205</v>
      </c>
      <c r="AP268" s="39" t="s">
        <v>19936</v>
      </c>
      <c r="AS268" s="39" t="s">
        <v>41393</v>
      </c>
      <c r="AV268" s="39" t="s">
        <v>38984</v>
      </c>
      <c r="AY268" s="39" t="s">
        <v>36074</v>
      </c>
      <c r="BB268" s="39" t="s">
        <v>41394</v>
      </c>
      <c r="BE268" s="39" t="s">
        <v>41395</v>
      </c>
      <c r="BH268" s="39" t="s">
        <v>40454</v>
      </c>
      <c r="BK268" s="39" t="s">
        <v>41396</v>
      </c>
    </row>
    <row r="269" spans="1:63" x14ac:dyDescent="0.3">
      <c r="A269">
        <v>268</v>
      </c>
      <c r="B269" s="1">
        <v>45891.588912037034</v>
      </c>
      <c r="C269" s="1">
        <v>45891.599062499998</v>
      </c>
      <c r="D269" s="39" t="s">
        <v>6287</v>
      </c>
      <c r="E269" s="39" t="s">
        <v>6288</v>
      </c>
      <c r="I269" s="39" t="s">
        <v>6288</v>
      </c>
      <c r="L269">
        <v>12</v>
      </c>
      <c r="O269">
        <v>6</v>
      </c>
      <c r="R269" s="39" t="s">
        <v>41397</v>
      </c>
      <c r="U269" s="39" t="s">
        <v>41398</v>
      </c>
      <c r="X269" s="39" t="s">
        <v>14233</v>
      </c>
      <c r="AA269" s="39" t="s">
        <v>41399</v>
      </c>
      <c r="AD269" s="39" t="s">
        <v>6588</v>
      </c>
      <c r="AG269" s="39" t="s">
        <v>41400</v>
      </c>
      <c r="AJ269" s="39" t="s">
        <v>35872</v>
      </c>
      <c r="AM269" s="39" t="s">
        <v>41401</v>
      </c>
      <c r="AP269" s="39" t="s">
        <v>41402</v>
      </c>
      <c r="AS269" s="39" t="s">
        <v>37356</v>
      </c>
      <c r="AV269" s="39" t="s">
        <v>38812</v>
      </c>
      <c r="AY269" s="39" t="s">
        <v>39726</v>
      </c>
      <c r="BB269" s="39" t="s">
        <v>41403</v>
      </c>
      <c r="BE269" s="39" t="s">
        <v>41404</v>
      </c>
      <c r="BH269" s="39" t="s">
        <v>41405</v>
      </c>
      <c r="BK269" s="39" t="s">
        <v>41406</v>
      </c>
    </row>
    <row r="270" spans="1:63" x14ac:dyDescent="0.3">
      <c r="A270">
        <v>269</v>
      </c>
      <c r="B270" s="1">
        <v>45891.582557870373</v>
      </c>
      <c r="C270" s="1">
        <v>45891.601076388892</v>
      </c>
      <c r="D270" s="39" t="s">
        <v>2458</v>
      </c>
      <c r="E270" s="39" t="s">
        <v>2459</v>
      </c>
      <c r="I270" s="39" t="s">
        <v>2460</v>
      </c>
      <c r="L270">
        <v>12</v>
      </c>
      <c r="O270">
        <v>20</v>
      </c>
      <c r="R270" s="39" t="s">
        <v>41407</v>
      </c>
      <c r="U270" s="39" t="s">
        <v>41408</v>
      </c>
      <c r="X270" s="39" t="s">
        <v>41409</v>
      </c>
      <c r="AA270" s="39" t="s">
        <v>41410</v>
      </c>
      <c r="AD270" s="39" t="s">
        <v>41411</v>
      </c>
      <c r="AG270" s="39" t="s">
        <v>41412</v>
      </c>
      <c r="AJ270" s="39" t="s">
        <v>41413</v>
      </c>
      <c r="AM270" s="39" t="s">
        <v>41414</v>
      </c>
      <c r="AP270" s="39" t="s">
        <v>41415</v>
      </c>
      <c r="AS270" s="39" t="s">
        <v>41412</v>
      </c>
      <c r="AV270" s="39" t="s">
        <v>41267</v>
      </c>
      <c r="AY270" s="39" t="s">
        <v>41416</v>
      </c>
      <c r="BB270" s="39" t="s">
        <v>41364</v>
      </c>
      <c r="BE270" s="39" t="s">
        <v>41365</v>
      </c>
      <c r="BH270" s="39" t="s">
        <v>41366</v>
      </c>
      <c r="BK270" s="39" t="s">
        <v>41367</v>
      </c>
    </row>
    <row r="271" spans="1:63" x14ac:dyDescent="0.3">
      <c r="A271">
        <v>270</v>
      </c>
      <c r="B271" s="1">
        <v>45891.5940162037</v>
      </c>
      <c r="C271" s="1">
        <v>45891.606793981482</v>
      </c>
      <c r="D271" s="39" t="s">
        <v>6248</v>
      </c>
      <c r="E271" s="39" t="s">
        <v>6249</v>
      </c>
      <c r="I271" s="39" t="s">
        <v>6249</v>
      </c>
      <c r="L271">
        <v>12</v>
      </c>
      <c r="O271">
        <v>26</v>
      </c>
      <c r="R271" s="39" t="s">
        <v>41417</v>
      </c>
      <c r="U271" s="39" t="s">
        <v>41418</v>
      </c>
      <c r="X271" s="39" t="s">
        <v>35628</v>
      </c>
      <c r="AA271" s="39" t="s">
        <v>41419</v>
      </c>
      <c r="AD271" s="39" t="s">
        <v>41420</v>
      </c>
      <c r="AG271" s="39" t="s">
        <v>41421</v>
      </c>
      <c r="AJ271" s="39" t="s">
        <v>35872</v>
      </c>
      <c r="AM271" s="39" t="s">
        <v>41422</v>
      </c>
      <c r="AP271" s="39" t="s">
        <v>41423</v>
      </c>
      <c r="AS271" s="39" t="s">
        <v>41424</v>
      </c>
      <c r="AV271" s="39" t="s">
        <v>41425</v>
      </c>
      <c r="AY271" s="39" t="s">
        <v>41426</v>
      </c>
      <c r="BB271" s="39" t="s">
        <v>41427</v>
      </c>
      <c r="BE271" s="39" t="s">
        <v>41428</v>
      </c>
      <c r="BH271" s="39" t="s">
        <v>41429</v>
      </c>
      <c r="BK271" s="39" t="s">
        <v>41430</v>
      </c>
    </row>
    <row r="272" spans="1:63" x14ac:dyDescent="0.3">
      <c r="A272">
        <v>271</v>
      </c>
      <c r="B272" s="1">
        <v>45891.65</v>
      </c>
      <c r="C272" s="1">
        <v>45891.663784722223</v>
      </c>
      <c r="D272" s="39" t="s">
        <v>2411</v>
      </c>
      <c r="E272" s="39" t="s">
        <v>2412</v>
      </c>
      <c r="I272" s="39" t="s">
        <v>2412</v>
      </c>
      <c r="L272">
        <v>12</v>
      </c>
      <c r="O272">
        <v>18</v>
      </c>
      <c r="R272" s="39" t="s">
        <v>41431</v>
      </c>
      <c r="U272" s="39" t="s">
        <v>40555</v>
      </c>
      <c r="X272" s="39" t="s">
        <v>41432</v>
      </c>
      <c r="AA272" s="39" t="s">
        <v>36032</v>
      </c>
      <c r="AD272" s="39" t="s">
        <v>19936</v>
      </c>
      <c r="AG272" s="39" t="s">
        <v>36325</v>
      </c>
      <c r="AJ272" s="39" t="s">
        <v>38654</v>
      </c>
      <c r="AM272" s="39" t="s">
        <v>36205</v>
      </c>
      <c r="AP272" s="39" t="s">
        <v>19936</v>
      </c>
      <c r="AS272" s="39" t="s">
        <v>36325</v>
      </c>
      <c r="AV272" s="39" t="s">
        <v>38984</v>
      </c>
      <c r="AY272" s="39" t="s">
        <v>41363</v>
      </c>
      <c r="BB272" s="39" t="s">
        <v>41143</v>
      </c>
      <c r="BE272" s="39" t="s">
        <v>41260</v>
      </c>
      <c r="BH272" s="39" t="s">
        <v>40431</v>
      </c>
      <c r="BK272" s="39" t="s">
        <v>41286</v>
      </c>
    </row>
    <row r="273" spans="1:63" x14ac:dyDescent="0.3">
      <c r="A273">
        <v>272</v>
      </c>
      <c r="B273" s="1">
        <v>45894.447569444441</v>
      </c>
      <c r="C273" s="1">
        <v>45894.4528587963</v>
      </c>
      <c r="D273" s="39" t="s">
        <v>2781</v>
      </c>
      <c r="E273" s="39" t="s">
        <v>2782</v>
      </c>
      <c r="I273" s="39" t="s">
        <v>2782</v>
      </c>
      <c r="L273">
        <v>5</v>
      </c>
      <c r="O273">
        <v>10</v>
      </c>
      <c r="R273" s="39" t="s">
        <v>41433</v>
      </c>
      <c r="U273" s="39" t="s">
        <v>41434</v>
      </c>
      <c r="X273" s="39" t="s">
        <v>35628</v>
      </c>
      <c r="AA273" s="39" t="s">
        <v>39386</v>
      </c>
      <c r="AD273" s="39" t="s">
        <v>39017</v>
      </c>
      <c r="AG273" s="39" t="s">
        <v>41435</v>
      </c>
      <c r="AJ273" s="39" t="s">
        <v>38654</v>
      </c>
      <c r="AM273" s="39" t="s">
        <v>39482</v>
      </c>
      <c r="AP273" s="39" t="s">
        <v>41436</v>
      </c>
      <c r="AS273" s="39" t="s">
        <v>41437</v>
      </c>
      <c r="AV273" s="39" t="s">
        <v>38984</v>
      </c>
      <c r="AY273" s="39" t="s">
        <v>41438</v>
      </c>
      <c r="BB273" s="39" t="s">
        <v>41439</v>
      </c>
      <c r="BE273" s="39" t="s">
        <v>41440</v>
      </c>
      <c r="BH273" s="39" t="s">
        <v>41441</v>
      </c>
      <c r="BK273" s="39" t="s">
        <v>41442</v>
      </c>
    </row>
    <row r="274" spans="1:63" x14ac:dyDescent="0.3">
      <c r="A274">
        <v>273</v>
      </c>
      <c r="B274" s="1">
        <v>45894.450821759259</v>
      </c>
      <c r="C274" s="1">
        <v>45894.453738425924</v>
      </c>
      <c r="D274" s="39" t="s">
        <v>2719</v>
      </c>
      <c r="E274" s="39" t="s">
        <v>2720</v>
      </c>
      <c r="I274" s="39" t="s">
        <v>2721</v>
      </c>
      <c r="L274">
        <v>5</v>
      </c>
      <c r="O274">
        <v>9</v>
      </c>
      <c r="R274" s="39" t="s">
        <v>41443</v>
      </c>
      <c r="U274" s="39" t="s">
        <v>41444</v>
      </c>
      <c r="X274" s="39" t="s">
        <v>35628</v>
      </c>
      <c r="AA274" s="39" t="s">
        <v>41445</v>
      </c>
      <c r="AD274" s="39" t="s">
        <v>41446</v>
      </c>
      <c r="AG274" s="39" t="s">
        <v>38956</v>
      </c>
      <c r="AJ274" s="39" t="s">
        <v>35872</v>
      </c>
      <c r="AM274" s="39" t="s">
        <v>41447</v>
      </c>
      <c r="AP274" s="39" t="s">
        <v>38984</v>
      </c>
      <c r="AS274" s="39" t="s">
        <v>41448</v>
      </c>
      <c r="AV274" s="39" t="s">
        <v>41449</v>
      </c>
      <c r="AY274" s="39" t="s">
        <v>41450</v>
      </c>
      <c r="BB274" s="39" t="s">
        <v>41451</v>
      </c>
      <c r="BE274" s="39" t="s">
        <v>41452</v>
      </c>
      <c r="BH274" s="39" t="s">
        <v>41453</v>
      </c>
      <c r="BK274" s="39" t="s">
        <v>41454</v>
      </c>
    </row>
    <row r="275" spans="1:63" x14ac:dyDescent="0.3">
      <c r="A275">
        <v>274</v>
      </c>
      <c r="B275" s="1">
        <v>45894.448738425926</v>
      </c>
      <c r="C275" s="1">
        <v>45894.454780092594</v>
      </c>
      <c r="D275" s="39" t="s">
        <v>2837</v>
      </c>
      <c r="E275" s="39" t="s">
        <v>2838</v>
      </c>
      <c r="I275" s="39" t="s">
        <v>14573</v>
      </c>
      <c r="L275">
        <v>5</v>
      </c>
      <c r="O275">
        <v>2</v>
      </c>
      <c r="R275" s="39" t="s">
        <v>41455</v>
      </c>
      <c r="U275" s="39" t="s">
        <v>41456</v>
      </c>
      <c r="X275" s="39" t="s">
        <v>35628</v>
      </c>
      <c r="AA275" s="39" t="s">
        <v>41457</v>
      </c>
      <c r="AD275" s="39" t="s">
        <v>39017</v>
      </c>
      <c r="AG275" s="39" t="s">
        <v>41458</v>
      </c>
      <c r="AJ275" s="39" t="s">
        <v>35872</v>
      </c>
      <c r="AM275" s="39" t="s">
        <v>37081</v>
      </c>
      <c r="AP275" s="39" t="s">
        <v>41459</v>
      </c>
      <c r="AS275" s="39" t="s">
        <v>35978</v>
      </c>
      <c r="AV275" s="39" t="s">
        <v>38641</v>
      </c>
      <c r="AY275" s="39" t="s">
        <v>41460</v>
      </c>
      <c r="BB275" s="39" t="s">
        <v>41461</v>
      </c>
      <c r="BE275" s="39" t="s">
        <v>41462</v>
      </c>
      <c r="BH275" s="39" t="s">
        <v>41463</v>
      </c>
      <c r="BK275" s="39" t="s">
        <v>41464</v>
      </c>
    </row>
    <row r="276" spans="1:63" x14ac:dyDescent="0.3">
      <c r="A276">
        <v>275</v>
      </c>
      <c r="B276" s="1">
        <v>45894.45045138889</v>
      </c>
      <c r="C276" s="1">
        <v>45894.455046296294</v>
      </c>
      <c r="D276" s="39" t="s">
        <v>2869</v>
      </c>
      <c r="E276" s="39" t="s">
        <v>2870</v>
      </c>
      <c r="I276" s="39" t="s">
        <v>2871</v>
      </c>
      <c r="L276">
        <v>5</v>
      </c>
      <c r="O276">
        <v>36</v>
      </c>
      <c r="R276" s="39" t="s">
        <v>41455</v>
      </c>
      <c r="U276" s="39" t="s">
        <v>41465</v>
      </c>
      <c r="X276" s="39" t="s">
        <v>35628</v>
      </c>
      <c r="AA276" s="39" t="s">
        <v>41466</v>
      </c>
      <c r="AD276" s="39" t="s">
        <v>40147</v>
      </c>
      <c r="AG276" s="39" t="s">
        <v>37936</v>
      </c>
      <c r="AJ276" s="39" t="s">
        <v>35872</v>
      </c>
      <c r="AM276" s="39" t="s">
        <v>38243</v>
      </c>
      <c r="AP276" s="39" t="s">
        <v>39020</v>
      </c>
      <c r="AS276" s="39" t="s">
        <v>39021</v>
      </c>
      <c r="AV276" s="39" t="s">
        <v>38984</v>
      </c>
      <c r="AY276" s="39" t="s">
        <v>41467</v>
      </c>
      <c r="BB276" s="39" t="s">
        <v>41468</v>
      </c>
      <c r="BE276" s="39" t="s">
        <v>41009</v>
      </c>
      <c r="BH276" s="39" t="s">
        <v>41469</v>
      </c>
      <c r="BK276" s="39" t="s">
        <v>41470</v>
      </c>
    </row>
    <row r="277" spans="1:63" x14ac:dyDescent="0.3">
      <c r="A277">
        <v>276</v>
      </c>
      <c r="B277" s="1">
        <v>45894.452731481484</v>
      </c>
      <c r="C277" s="1">
        <v>45894.455324074072</v>
      </c>
      <c r="D277" s="39" t="s">
        <v>2810</v>
      </c>
      <c r="E277" s="39" t="s">
        <v>2811</v>
      </c>
      <c r="I277" s="39" t="s">
        <v>16417</v>
      </c>
      <c r="L277">
        <v>5</v>
      </c>
      <c r="O277">
        <v>22</v>
      </c>
      <c r="R277" s="39" t="s">
        <v>41471</v>
      </c>
      <c r="U277" s="39" t="s">
        <v>41472</v>
      </c>
      <c r="X277" s="39" t="s">
        <v>35628</v>
      </c>
      <c r="AA277" s="39" t="s">
        <v>41473</v>
      </c>
      <c r="AD277" s="39" t="s">
        <v>37748</v>
      </c>
      <c r="AG277" s="39" t="s">
        <v>37936</v>
      </c>
      <c r="AJ277" s="39" t="s">
        <v>35872</v>
      </c>
      <c r="AM277" s="39" t="s">
        <v>41474</v>
      </c>
      <c r="AP277" s="39" t="s">
        <v>41475</v>
      </c>
      <c r="AS277" s="39" t="s">
        <v>41476</v>
      </c>
      <c r="AV277" s="39" t="s">
        <v>38641</v>
      </c>
      <c r="AY277" s="39" t="s">
        <v>41477</v>
      </c>
      <c r="BB277" s="39" t="s">
        <v>41478</v>
      </c>
      <c r="BE277" s="39" t="s">
        <v>41479</v>
      </c>
      <c r="BH277" s="39" t="s">
        <v>41480</v>
      </c>
      <c r="BK277" s="39" t="s">
        <v>41481</v>
      </c>
    </row>
    <row r="278" spans="1:63" x14ac:dyDescent="0.3">
      <c r="A278">
        <v>277</v>
      </c>
      <c r="B278" s="1">
        <v>45894.449143518519</v>
      </c>
      <c r="C278" s="1">
        <v>45894.455381944441</v>
      </c>
      <c r="D278" s="39" t="s">
        <v>2685</v>
      </c>
      <c r="E278" s="39" t="s">
        <v>2686</v>
      </c>
      <c r="I278" s="39" t="s">
        <v>2686</v>
      </c>
      <c r="L278">
        <v>5</v>
      </c>
      <c r="O278">
        <v>13</v>
      </c>
      <c r="R278" s="39" t="s">
        <v>41482</v>
      </c>
      <c r="U278" s="39" t="s">
        <v>41483</v>
      </c>
      <c r="X278" s="39" t="s">
        <v>41484</v>
      </c>
      <c r="AA278" s="39" t="s">
        <v>39734</v>
      </c>
      <c r="AD278" s="39" t="s">
        <v>38640</v>
      </c>
      <c r="AG278" s="39" t="s">
        <v>40668</v>
      </c>
      <c r="AJ278" s="39" t="s">
        <v>35628</v>
      </c>
      <c r="AM278" s="39" t="s">
        <v>41485</v>
      </c>
      <c r="AP278" s="39" t="s">
        <v>38641</v>
      </c>
      <c r="AS278" s="39" t="s">
        <v>41486</v>
      </c>
      <c r="AV278" s="39" t="s">
        <v>35872</v>
      </c>
      <c r="AY278" s="39" t="s">
        <v>39124</v>
      </c>
      <c r="BB278" s="39" t="s">
        <v>41487</v>
      </c>
      <c r="BE278" s="39" t="s">
        <v>41488</v>
      </c>
      <c r="BH278" s="39" t="s">
        <v>41489</v>
      </c>
      <c r="BK278" s="39" t="s">
        <v>41490</v>
      </c>
    </row>
    <row r="279" spans="1:63" x14ac:dyDescent="0.3">
      <c r="A279">
        <v>278</v>
      </c>
      <c r="B279" s="1">
        <v>45894.450428240743</v>
      </c>
      <c r="C279" s="1">
        <v>45894.455428240741</v>
      </c>
      <c r="D279" s="39" t="s">
        <v>2917</v>
      </c>
      <c r="E279" s="39" t="s">
        <v>2918</v>
      </c>
      <c r="I279" s="39" t="s">
        <v>16311</v>
      </c>
      <c r="L279">
        <v>5</v>
      </c>
      <c r="O279">
        <v>12</v>
      </c>
      <c r="R279" s="39" t="s">
        <v>41455</v>
      </c>
      <c r="U279" s="39" t="s">
        <v>41491</v>
      </c>
      <c r="X279" s="39" t="s">
        <v>35628</v>
      </c>
      <c r="AA279" s="39" t="s">
        <v>41492</v>
      </c>
      <c r="AD279" s="39" t="s">
        <v>39017</v>
      </c>
      <c r="AG279" s="39" t="s">
        <v>41493</v>
      </c>
      <c r="AJ279" s="39" t="s">
        <v>41494</v>
      </c>
      <c r="AM279" s="39" t="s">
        <v>37081</v>
      </c>
      <c r="AP279" s="39" t="s">
        <v>41495</v>
      </c>
      <c r="AS279" s="39" t="s">
        <v>41496</v>
      </c>
      <c r="AV279" s="39" t="s">
        <v>38834</v>
      </c>
      <c r="AY279" s="39" t="s">
        <v>41497</v>
      </c>
      <c r="BB279" s="39" t="s">
        <v>41498</v>
      </c>
      <c r="BE279" s="39" t="s">
        <v>41499</v>
      </c>
      <c r="BH279" s="39" t="s">
        <v>41500</v>
      </c>
      <c r="BK279" s="39" t="s">
        <v>41501</v>
      </c>
    </row>
    <row r="280" spans="1:63" x14ac:dyDescent="0.3">
      <c r="A280">
        <v>279</v>
      </c>
      <c r="B280" s="1">
        <v>45894.450185185182</v>
      </c>
      <c r="C280" s="1">
        <v>45894.455694444441</v>
      </c>
      <c r="D280" s="39" t="s">
        <v>2632</v>
      </c>
      <c r="E280" s="39" t="s">
        <v>2633</v>
      </c>
      <c r="I280" s="39" t="s">
        <v>2633</v>
      </c>
      <c r="L280">
        <v>5</v>
      </c>
      <c r="O280">
        <v>26</v>
      </c>
      <c r="R280" s="39" t="s">
        <v>41482</v>
      </c>
      <c r="U280" s="39" t="s">
        <v>41483</v>
      </c>
      <c r="X280" s="39" t="s">
        <v>38640</v>
      </c>
      <c r="AA280" s="39" t="s">
        <v>41502</v>
      </c>
      <c r="AD280" s="39" t="s">
        <v>38640</v>
      </c>
      <c r="AG280" s="39" t="s">
        <v>41503</v>
      </c>
      <c r="AJ280" s="39" t="s">
        <v>35628</v>
      </c>
      <c r="AM280" s="39" t="s">
        <v>41485</v>
      </c>
      <c r="AP280" s="39" t="s">
        <v>38641</v>
      </c>
      <c r="AS280" s="39" t="s">
        <v>41504</v>
      </c>
      <c r="AV280" s="39" t="s">
        <v>35872</v>
      </c>
      <c r="AY280" s="39" t="s">
        <v>39124</v>
      </c>
      <c r="BB280" s="39" t="s">
        <v>41487</v>
      </c>
      <c r="BE280" s="39" t="s">
        <v>41488</v>
      </c>
      <c r="BH280" s="39" t="s">
        <v>41505</v>
      </c>
      <c r="BK280" s="39" t="s">
        <v>41506</v>
      </c>
    </row>
    <row r="281" spans="1:63" x14ac:dyDescent="0.3">
      <c r="A281">
        <v>280</v>
      </c>
      <c r="B281" s="1">
        <v>45894.449317129627</v>
      </c>
      <c r="C281" s="1">
        <v>45894.456226851849</v>
      </c>
      <c r="D281" s="39" t="s">
        <v>2730</v>
      </c>
      <c r="E281" s="39" t="s">
        <v>2731</v>
      </c>
      <c r="I281" s="39" t="s">
        <v>2731</v>
      </c>
      <c r="L281">
        <v>5</v>
      </c>
      <c r="O281">
        <v>14</v>
      </c>
      <c r="R281" s="39" t="s">
        <v>41455</v>
      </c>
      <c r="U281" s="39" t="s">
        <v>41507</v>
      </c>
      <c r="X281" s="39" t="s">
        <v>40943</v>
      </c>
      <c r="AA281" s="39" t="s">
        <v>41508</v>
      </c>
      <c r="AD281" s="39" t="s">
        <v>41509</v>
      </c>
      <c r="AG281" s="39" t="s">
        <v>41510</v>
      </c>
      <c r="AJ281" s="39" t="s">
        <v>38772</v>
      </c>
      <c r="AM281" s="39" t="s">
        <v>41511</v>
      </c>
      <c r="AP281" s="39" t="s">
        <v>41512</v>
      </c>
      <c r="AS281" s="39" t="s">
        <v>41513</v>
      </c>
      <c r="AV281" s="39" t="s">
        <v>41514</v>
      </c>
      <c r="AY281" s="39" t="s">
        <v>41515</v>
      </c>
      <c r="BB281" s="39" t="s">
        <v>41461</v>
      </c>
      <c r="BE281" s="39" t="s">
        <v>41516</v>
      </c>
      <c r="BH281" s="39" t="s">
        <v>41517</v>
      </c>
      <c r="BK281" s="39" t="s">
        <v>41518</v>
      </c>
    </row>
    <row r="282" spans="1:63" x14ac:dyDescent="0.3">
      <c r="A282">
        <v>281</v>
      </c>
      <c r="B282" s="1">
        <v>45894.453541666669</v>
      </c>
      <c r="C282" s="1">
        <v>45894.456562500003</v>
      </c>
      <c r="D282" s="39" t="s">
        <v>2663</v>
      </c>
      <c r="E282" s="39" t="s">
        <v>2664</v>
      </c>
      <c r="I282" s="39" t="s">
        <v>2664</v>
      </c>
      <c r="L282">
        <v>5</v>
      </c>
      <c r="O282">
        <v>31</v>
      </c>
      <c r="R282" s="39" t="s">
        <v>41519</v>
      </c>
      <c r="U282" s="39" t="s">
        <v>41520</v>
      </c>
      <c r="X282" s="39" t="s">
        <v>38640</v>
      </c>
      <c r="AA282" s="39" t="s">
        <v>38830</v>
      </c>
      <c r="AD282" s="39" t="s">
        <v>38640</v>
      </c>
      <c r="AG282" s="39" t="s">
        <v>41521</v>
      </c>
      <c r="AJ282" s="39" t="s">
        <v>35628</v>
      </c>
      <c r="AM282" s="39" t="s">
        <v>41522</v>
      </c>
      <c r="AP282" s="39" t="s">
        <v>38641</v>
      </c>
      <c r="AS282" s="39" t="s">
        <v>41523</v>
      </c>
      <c r="AV282" s="39" t="s">
        <v>35872</v>
      </c>
      <c r="AY282" s="39" t="s">
        <v>41524</v>
      </c>
      <c r="BB282" s="39" t="s">
        <v>41487</v>
      </c>
      <c r="BE282" s="39" t="s">
        <v>41488</v>
      </c>
      <c r="BH282" s="39" t="s">
        <v>41505</v>
      </c>
      <c r="BK282" s="39" t="s">
        <v>41506</v>
      </c>
    </row>
    <row r="283" spans="1:63" x14ac:dyDescent="0.3">
      <c r="A283">
        <v>282</v>
      </c>
      <c r="B283" s="1">
        <v>45894.450648148151</v>
      </c>
      <c r="C283" s="1">
        <v>45894.456782407404</v>
      </c>
      <c r="D283" s="39" t="s">
        <v>2937</v>
      </c>
      <c r="E283" s="39" t="s">
        <v>2938</v>
      </c>
      <c r="I283" s="39" t="s">
        <v>2939</v>
      </c>
      <c r="L283">
        <v>5</v>
      </c>
      <c r="O283">
        <v>16</v>
      </c>
      <c r="R283" s="39" t="s">
        <v>41525</v>
      </c>
      <c r="U283" s="39" t="s">
        <v>41526</v>
      </c>
      <c r="X283" s="39" t="s">
        <v>41527</v>
      </c>
      <c r="AA283" s="39" t="s">
        <v>41528</v>
      </c>
      <c r="AD283" s="39" t="s">
        <v>41529</v>
      </c>
      <c r="AG283" s="39" t="s">
        <v>41530</v>
      </c>
      <c r="AJ283" s="39" t="s">
        <v>39606</v>
      </c>
      <c r="AM283" s="39" t="s">
        <v>40401</v>
      </c>
      <c r="AP283" s="39" t="s">
        <v>41531</v>
      </c>
      <c r="AS283" s="39" t="s">
        <v>41532</v>
      </c>
      <c r="AV283" s="39" t="s">
        <v>38641</v>
      </c>
      <c r="AY283" s="39" t="s">
        <v>41533</v>
      </c>
      <c r="BB283" s="39" t="s">
        <v>41534</v>
      </c>
      <c r="BE283" s="39" t="s">
        <v>41535</v>
      </c>
      <c r="BH283" s="39" t="s">
        <v>41536</v>
      </c>
      <c r="BK283" s="39" t="s">
        <v>41537</v>
      </c>
    </row>
    <row r="284" spans="1:63" x14ac:dyDescent="0.3">
      <c r="A284">
        <v>283</v>
      </c>
      <c r="B284" s="1">
        <v>45894.448414351849</v>
      </c>
      <c r="C284" s="1">
        <v>45894.457199074073</v>
      </c>
      <c r="D284" s="39" t="s">
        <v>2818</v>
      </c>
      <c r="E284" s="39" t="s">
        <v>2819</v>
      </c>
      <c r="I284" s="39" t="s">
        <v>2820</v>
      </c>
      <c r="L284">
        <v>5</v>
      </c>
      <c r="O284">
        <v>3</v>
      </c>
      <c r="R284" s="39" t="s">
        <v>41455</v>
      </c>
      <c r="U284" s="39" t="s">
        <v>41538</v>
      </c>
      <c r="X284" s="39" t="s">
        <v>40943</v>
      </c>
      <c r="AA284" s="39" t="s">
        <v>40557</v>
      </c>
      <c r="AD284" s="39" t="s">
        <v>41000</v>
      </c>
      <c r="AG284" s="39" t="s">
        <v>41539</v>
      </c>
      <c r="AJ284" s="39" t="s">
        <v>41540</v>
      </c>
      <c r="AM284" s="39" t="s">
        <v>41541</v>
      </c>
      <c r="AP284" s="39" t="s">
        <v>41542</v>
      </c>
      <c r="AS284" s="39" t="s">
        <v>41543</v>
      </c>
      <c r="AV284" s="39" t="s">
        <v>41544</v>
      </c>
      <c r="AY284" s="39" t="s">
        <v>41545</v>
      </c>
      <c r="BB284" s="39" t="s">
        <v>41546</v>
      </c>
      <c r="BE284" s="39" t="s">
        <v>41547</v>
      </c>
      <c r="BH284" s="39" t="s">
        <v>41469</v>
      </c>
      <c r="BK284" s="39" t="s">
        <v>41548</v>
      </c>
    </row>
    <row r="285" spans="1:63" x14ac:dyDescent="0.3">
      <c r="A285">
        <v>284</v>
      </c>
      <c r="B285" s="1">
        <v>45894.450462962966</v>
      </c>
      <c r="C285" s="1">
        <v>45894.457326388889</v>
      </c>
      <c r="D285" s="39" t="s">
        <v>2804</v>
      </c>
      <c r="E285" s="39" t="s">
        <v>2805</v>
      </c>
      <c r="I285" s="39" t="s">
        <v>11726</v>
      </c>
      <c r="L285">
        <v>5</v>
      </c>
      <c r="O285">
        <v>21</v>
      </c>
      <c r="R285" s="39" t="s">
        <v>41549</v>
      </c>
      <c r="U285" s="39" t="s">
        <v>41550</v>
      </c>
      <c r="X285" s="39" t="s">
        <v>39616</v>
      </c>
      <c r="AA285" s="39" t="s">
        <v>39616</v>
      </c>
      <c r="AD285" s="39" t="s">
        <v>39378</v>
      </c>
      <c r="AG285" s="39" t="s">
        <v>39378</v>
      </c>
      <c r="AJ285" s="39" t="s">
        <v>35880</v>
      </c>
      <c r="AM285" s="39" t="s">
        <v>35880</v>
      </c>
      <c r="AP285" s="39" t="s">
        <v>35879</v>
      </c>
      <c r="AS285" s="39" t="s">
        <v>35879</v>
      </c>
      <c r="AV285" s="39" t="s">
        <v>38403</v>
      </c>
      <c r="AY285" s="39" t="s">
        <v>38403</v>
      </c>
      <c r="BB285" s="39" t="s">
        <v>41551</v>
      </c>
      <c r="BE285" s="39" t="s">
        <v>41552</v>
      </c>
      <c r="BH285" s="39" t="s">
        <v>41553</v>
      </c>
      <c r="BK285" s="39" t="s">
        <v>41554</v>
      </c>
    </row>
    <row r="286" spans="1:63" x14ac:dyDescent="0.3">
      <c r="A286">
        <v>285</v>
      </c>
      <c r="B286" s="1">
        <v>45894.452164351853</v>
      </c>
      <c r="C286" s="1">
        <v>45894.458472222221</v>
      </c>
      <c r="D286" s="39" t="s">
        <v>2696</v>
      </c>
      <c r="E286" s="39" t="s">
        <v>2697</v>
      </c>
      <c r="I286" s="39" t="s">
        <v>41555</v>
      </c>
      <c r="L286">
        <v>5</v>
      </c>
      <c r="O286">
        <v>40</v>
      </c>
      <c r="R286" s="39" t="s">
        <v>41455</v>
      </c>
      <c r="U286" s="39" t="s">
        <v>41556</v>
      </c>
      <c r="X286" s="39" t="s">
        <v>35628</v>
      </c>
      <c r="AA286" s="39" t="s">
        <v>41557</v>
      </c>
      <c r="AD286" s="39" t="s">
        <v>39017</v>
      </c>
      <c r="AG286" s="39" t="s">
        <v>41558</v>
      </c>
      <c r="AJ286" s="39" t="s">
        <v>38994</v>
      </c>
      <c r="AM286" s="39" t="s">
        <v>40538</v>
      </c>
      <c r="AP286" s="39" t="s">
        <v>39020</v>
      </c>
      <c r="AS286" s="39" t="s">
        <v>41559</v>
      </c>
      <c r="AV286" s="39" t="s">
        <v>38984</v>
      </c>
      <c r="AY286" s="39" t="s">
        <v>41560</v>
      </c>
      <c r="BB286" s="39" t="s">
        <v>41561</v>
      </c>
      <c r="BE286" s="39" t="s">
        <v>41562</v>
      </c>
      <c r="BH286" s="39" t="s">
        <v>41563</v>
      </c>
      <c r="BK286" s="39" t="s">
        <v>41564</v>
      </c>
    </row>
    <row r="287" spans="1:63" x14ac:dyDescent="0.3">
      <c r="A287">
        <v>286</v>
      </c>
      <c r="B287" s="1">
        <v>45894.44809027778</v>
      </c>
      <c r="C287" s="1">
        <v>45894.459027777775</v>
      </c>
      <c r="D287" s="39" t="s">
        <v>2852</v>
      </c>
      <c r="E287" s="39" t="s">
        <v>2853</v>
      </c>
      <c r="I287" s="39" t="s">
        <v>2854</v>
      </c>
      <c r="L287">
        <v>5</v>
      </c>
      <c r="O287">
        <v>30</v>
      </c>
      <c r="R287" s="39" t="s">
        <v>38939</v>
      </c>
      <c r="U287" s="39" t="s">
        <v>41565</v>
      </c>
      <c r="X287" s="39" t="s">
        <v>35628</v>
      </c>
      <c r="AA287" s="39" t="s">
        <v>39386</v>
      </c>
      <c r="AD287" s="39" t="s">
        <v>39017</v>
      </c>
      <c r="AG287" s="39" t="s">
        <v>40148</v>
      </c>
      <c r="AJ287" s="39" t="s">
        <v>35872</v>
      </c>
      <c r="AM287" s="39" t="s">
        <v>41566</v>
      </c>
      <c r="AP287" s="39" t="s">
        <v>39020</v>
      </c>
      <c r="AS287" s="39" t="s">
        <v>39021</v>
      </c>
      <c r="AV287" s="39" t="s">
        <v>39212</v>
      </c>
      <c r="AY287" s="39" t="s">
        <v>39387</v>
      </c>
      <c r="BB287" s="39" t="s">
        <v>41567</v>
      </c>
      <c r="BE287" s="39" t="s">
        <v>41568</v>
      </c>
      <c r="BH287" s="39" t="s">
        <v>41569</v>
      </c>
      <c r="BK287" s="39" t="s">
        <v>41442</v>
      </c>
    </row>
    <row r="288" spans="1:63" x14ac:dyDescent="0.3">
      <c r="A288">
        <v>287</v>
      </c>
      <c r="B288" s="1">
        <v>45894.450150462966</v>
      </c>
      <c r="C288" s="1">
        <v>45894.459039351852</v>
      </c>
      <c r="D288" s="39" t="s">
        <v>2909</v>
      </c>
      <c r="E288" s="39" t="s">
        <v>2910</v>
      </c>
      <c r="I288" s="39" t="s">
        <v>2910</v>
      </c>
      <c r="L288">
        <v>5</v>
      </c>
      <c r="O288">
        <v>37</v>
      </c>
      <c r="R288" s="39" t="s">
        <v>40276</v>
      </c>
      <c r="U288" s="39" t="s">
        <v>40257</v>
      </c>
      <c r="X288" s="39" t="s">
        <v>35628</v>
      </c>
      <c r="AA288" s="39" t="s">
        <v>39386</v>
      </c>
      <c r="AD288" s="39" t="s">
        <v>39017</v>
      </c>
      <c r="AG288" s="39" t="s">
        <v>41458</v>
      </c>
      <c r="AJ288" s="39" t="s">
        <v>35872</v>
      </c>
      <c r="AM288" s="39" t="s">
        <v>41570</v>
      </c>
      <c r="AP288" s="39" t="s">
        <v>39020</v>
      </c>
      <c r="AS288" s="39" t="s">
        <v>39021</v>
      </c>
      <c r="AV288" s="39" t="s">
        <v>38984</v>
      </c>
      <c r="AY288" s="39" t="s">
        <v>41571</v>
      </c>
      <c r="BB288" s="39" t="s">
        <v>40280</v>
      </c>
      <c r="BE288" s="39" t="s">
        <v>40281</v>
      </c>
      <c r="BH288" s="39" t="s">
        <v>40282</v>
      </c>
      <c r="BK288" s="39" t="s">
        <v>40283</v>
      </c>
    </row>
    <row r="289" spans="1:63" x14ac:dyDescent="0.3">
      <c r="A289">
        <v>288</v>
      </c>
      <c r="B289" s="1">
        <v>45894.451296296298</v>
      </c>
      <c r="C289" s="1">
        <v>45894.459247685183</v>
      </c>
      <c r="D289" s="39" t="s">
        <v>2843</v>
      </c>
      <c r="E289" s="39" t="s">
        <v>2844</v>
      </c>
      <c r="I289" s="39" t="s">
        <v>2844</v>
      </c>
      <c r="L289">
        <v>5</v>
      </c>
      <c r="O289">
        <v>34</v>
      </c>
      <c r="R289" s="39" t="s">
        <v>41572</v>
      </c>
      <c r="U289" s="39" t="s">
        <v>41565</v>
      </c>
      <c r="X289" s="39" t="s">
        <v>35628</v>
      </c>
      <c r="AA289" s="39" t="s">
        <v>39386</v>
      </c>
      <c r="AD289" s="39" t="s">
        <v>39017</v>
      </c>
      <c r="AG289" s="39" t="s">
        <v>41573</v>
      </c>
      <c r="AJ289" s="39" t="s">
        <v>35872</v>
      </c>
      <c r="AM289" s="39" t="s">
        <v>39482</v>
      </c>
      <c r="AP289" s="39" t="s">
        <v>41436</v>
      </c>
      <c r="AS289" s="39" t="s">
        <v>40259</v>
      </c>
      <c r="AV289" s="39" t="s">
        <v>38984</v>
      </c>
      <c r="AY289" s="39" t="s">
        <v>41574</v>
      </c>
      <c r="BB289" s="39" t="s">
        <v>41575</v>
      </c>
      <c r="BE289" s="39" t="s">
        <v>41568</v>
      </c>
      <c r="BH289" s="39" t="s">
        <v>41569</v>
      </c>
      <c r="BK289" s="39" t="s">
        <v>41442</v>
      </c>
    </row>
    <row r="290" spans="1:63" x14ac:dyDescent="0.3">
      <c r="A290">
        <v>289</v>
      </c>
      <c r="B290" s="1">
        <v>45894.45349537037</v>
      </c>
      <c r="C290" s="1">
        <v>45894.459282407406</v>
      </c>
      <c r="D290" s="39" t="s">
        <v>2900</v>
      </c>
      <c r="E290" s="39" t="s">
        <v>2901</v>
      </c>
      <c r="I290" s="39" t="s">
        <v>2901</v>
      </c>
      <c r="L290">
        <v>5</v>
      </c>
      <c r="O290">
        <v>24</v>
      </c>
      <c r="R290" s="39" t="s">
        <v>41576</v>
      </c>
      <c r="U290" s="39" t="s">
        <v>41577</v>
      </c>
      <c r="X290" s="39" t="s">
        <v>35628</v>
      </c>
      <c r="AA290" s="39" t="s">
        <v>41578</v>
      </c>
      <c r="AD290" s="39" t="s">
        <v>40147</v>
      </c>
      <c r="AG290" s="39" t="s">
        <v>41458</v>
      </c>
      <c r="AJ290" s="39" t="s">
        <v>35872</v>
      </c>
      <c r="AM290" s="39" t="s">
        <v>39462</v>
      </c>
      <c r="AP290" s="39" t="s">
        <v>41436</v>
      </c>
      <c r="AS290" s="39" t="s">
        <v>41579</v>
      </c>
      <c r="AV290" s="39" t="s">
        <v>41425</v>
      </c>
      <c r="AY290" s="39" t="s">
        <v>41580</v>
      </c>
      <c r="BB290" s="39" t="s">
        <v>41461</v>
      </c>
      <c r="BE290" s="39" t="s">
        <v>41009</v>
      </c>
      <c r="BH290" s="39" t="s">
        <v>41581</v>
      </c>
      <c r="BK290" s="39" t="s">
        <v>41518</v>
      </c>
    </row>
    <row r="291" spans="1:63" x14ac:dyDescent="0.3">
      <c r="A291">
        <v>290</v>
      </c>
      <c r="B291" s="1">
        <v>45894.451377314814</v>
      </c>
      <c r="C291" s="1">
        <v>45894.459502314814</v>
      </c>
      <c r="D291" s="39" t="s">
        <v>2708</v>
      </c>
      <c r="E291" s="39" t="s">
        <v>2709</v>
      </c>
      <c r="I291" s="39" t="s">
        <v>2709</v>
      </c>
      <c r="L291">
        <v>5</v>
      </c>
      <c r="O291">
        <v>25</v>
      </c>
      <c r="R291" s="39" t="s">
        <v>41582</v>
      </c>
      <c r="U291" s="39" t="s">
        <v>41583</v>
      </c>
      <c r="X291" s="39" t="s">
        <v>38640</v>
      </c>
      <c r="AA291" s="39" t="s">
        <v>41584</v>
      </c>
      <c r="AD291" s="39" t="s">
        <v>38640</v>
      </c>
      <c r="AG291" s="39" t="s">
        <v>13324</v>
      </c>
      <c r="AJ291" s="39" t="s">
        <v>35872</v>
      </c>
      <c r="AM291" s="39" t="s">
        <v>20593</v>
      </c>
      <c r="AP291" s="39" t="s">
        <v>41585</v>
      </c>
      <c r="AS291" s="39" t="s">
        <v>314</v>
      </c>
      <c r="AV291" s="39" t="s">
        <v>38834</v>
      </c>
      <c r="AY291" s="39" t="s">
        <v>37334</v>
      </c>
      <c r="BB291" s="39" t="s">
        <v>41586</v>
      </c>
      <c r="BE291" s="39" t="s">
        <v>41587</v>
      </c>
      <c r="BH291" s="39" t="s">
        <v>41588</v>
      </c>
      <c r="BK291" s="39" t="s">
        <v>41589</v>
      </c>
    </row>
    <row r="292" spans="1:63" x14ac:dyDescent="0.3">
      <c r="A292">
        <v>291</v>
      </c>
      <c r="B292" s="1">
        <v>45894.450046296297</v>
      </c>
      <c r="C292" s="1">
        <v>45894.459618055553</v>
      </c>
      <c r="D292" s="39" t="s">
        <v>2887</v>
      </c>
      <c r="E292" s="39" t="s">
        <v>2888</v>
      </c>
      <c r="I292" s="39" t="s">
        <v>2888</v>
      </c>
      <c r="L292">
        <v>5</v>
      </c>
      <c r="O292">
        <v>33</v>
      </c>
      <c r="R292" s="39" t="s">
        <v>41455</v>
      </c>
      <c r="U292" s="39" t="s">
        <v>41590</v>
      </c>
      <c r="X292" s="39" t="s">
        <v>41591</v>
      </c>
      <c r="AA292" s="39" t="s">
        <v>41592</v>
      </c>
      <c r="AD292" s="39" t="s">
        <v>41593</v>
      </c>
      <c r="AG292" s="39" t="s">
        <v>41594</v>
      </c>
      <c r="AJ292" s="39" t="s">
        <v>41595</v>
      </c>
      <c r="AM292" s="39" t="s">
        <v>41596</v>
      </c>
      <c r="AP292" s="39" t="s">
        <v>41189</v>
      </c>
      <c r="AS292" s="39" t="s">
        <v>41597</v>
      </c>
      <c r="AV292" s="39" t="s">
        <v>40595</v>
      </c>
      <c r="AY292" s="39" t="s">
        <v>40949</v>
      </c>
      <c r="BB292" s="39" t="s">
        <v>41598</v>
      </c>
      <c r="BE292" s="39" t="s">
        <v>41599</v>
      </c>
      <c r="BH292" s="39" t="s">
        <v>41600</v>
      </c>
      <c r="BK292" s="39" t="s">
        <v>41601</v>
      </c>
    </row>
    <row r="293" spans="1:63" x14ac:dyDescent="0.3">
      <c r="A293">
        <v>292</v>
      </c>
      <c r="B293" s="1">
        <v>45894.452361111114</v>
      </c>
      <c r="C293" s="1">
        <v>45894.460046296299</v>
      </c>
      <c r="D293" s="39" t="s">
        <v>2954</v>
      </c>
      <c r="E293" s="39" t="s">
        <v>2955</v>
      </c>
      <c r="I293" s="39" t="s">
        <v>2955</v>
      </c>
      <c r="L293">
        <v>5</v>
      </c>
      <c r="O293">
        <v>38</v>
      </c>
      <c r="R293" s="39" t="s">
        <v>41602</v>
      </c>
      <c r="U293" s="39" t="s">
        <v>41603</v>
      </c>
      <c r="X293" s="39" t="s">
        <v>35628</v>
      </c>
      <c r="AA293" s="39" t="s">
        <v>41604</v>
      </c>
      <c r="AD293" s="39" t="s">
        <v>39017</v>
      </c>
      <c r="AG293" s="39" t="s">
        <v>41605</v>
      </c>
      <c r="AJ293" s="39" t="s">
        <v>35872</v>
      </c>
      <c r="AM293" s="39" t="s">
        <v>39462</v>
      </c>
      <c r="AP293" s="39" t="s">
        <v>41606</v>
      </c>
      <c r="AS293" s="39" t="s">
        <v>41607</v>
      </c>
      <c r="AV293" s="39" t="s">
        <v>38984</v>
      </c>
      <c r="AY293" s="39" t="s">
        <v>41608</v>
      </c>
      <c r="BB293" s="39" t="s">
        <v>41567</v>
      </c>
      <c r="BE293" s="39" t="s">
        <v>41568</v>
      </c>
      <c r="BH293" s="39" t="s">
        <v>41569</v>
      </c>
      <c r="BK293" s="39" t="s">
        <v>41442</v>
      </c>
    </row>
    <row r="294" spans="1:63" x14ac:dyDescent="0.3">
      <c r="A294">
        <v>293</v>
      </c>
      <c r="B294" s="1">
        <v>45894.450115740743</v>
      </c>
      <c r="C294" s="1">
        <v>45894.460173611114</v>
      </c>
      <c r="D294" s="39" t="s">
        <v>2791</v>
      </c>
      <c r="E294" s="39" t="s">
        <v>2792</v>
      </c>
      <c r="I294" s="39" t="s">
        <v>2792</v>
      </c>
      <c r="L294">
        <v>5</v>
      </c>
      <c r="O294">
        <v>20</v>
      </c>
      <c r="R294" s="39" t="s">
        <v>41609</v>
      </c>
      <c r="U294" s="39" t="s">
        <v>41610</v>
      </c>
      <c r="X294" s="39" t="s">
        <v>35628</v>
      </c>
      <c r="AA294" s="39" t="s">
        <v>41611</v>
      </c>
      <c r="AD294" s="39" t="s">
        <v>41612</v>
      </c>
      <c r="AG294" s="39" t="s">
        <v>39746</v>
      </c>
      <c r="AJ294" s="39" t="s">
        <v>41613</v>
      </c>
      <c r="AM294" s="39" t="s">
        <v>41614</v>
      </c>
      <c r="AP294" s="39" t="s">
        <v>41615</v>
      </c>
      <c r="AS294" s="39" t="s">
        <v>41616</v>
      </c>
      <c r="AV294" s="39" t="s">
        <v>41617</v>
      </c>
      <c r="AY294" s="39" t="s">
        <v>41618</v>
      </c>
      <c r="BB294" s="39" t="s">
        <v>41619</v>
      </c>
      <c r="BE294" s="39" t="s">
        <v>41620</v>
      </c>
      <c r="BH294" s="39" t="s">
        <v>41621</v>
      </c>
      <c r="BK294" s="39" t="s">
        <v>41622</v>
      </c>
    </row>
    <row r="295" spans="1:63" x14ac:dyDescent="0.3">
      <c r="A295">
        <v>294</v>
      </c>
      <c r="B295" s="1">
        <v>45894.453344907408</v>
      </c>
      <c r="C295" s="1">
        <v>45894.46056712963</v>
      </c>
      <c r="D295" s="39" t="s">
        <v>2982</v>
      </c>
      <c r="E295" s="39" t="s">
        <v>2983</v>
      </c>
      <c r="I295" s="39" t="s">
        <v>2983</v>
      </c>
      <c r="L295">
        <v>5</v>
      </c>
      <c r="O295">
        <v>7</v>
      </c>
      <c r="R295" s="39" t="s">
        <v>41623</v>
      </c>
      <c r="U295" s="39" t="s">
        <v>41624</v>
      </c>
      <c r="X295" s="39" t="s">
        <v>38640</v>
      </c>
      <c r="AA295" s="39" t="s">
        <v>41625</v>
      </c>
      <c r="AD295" s="39" t="s">
        <v>38640</v>
      </c>
      <c r="AG295" s="39" t="s">
        <v>41001</v>
      </c>
      <c r="AJ295" s="39" t="s">
        <v>35628</v>
      </c>
      <c r="AM295" s="39" t="s">
        <v>41626</v>
      </c>
      <c r="AP295" s="39" t="s">
        <v>38834</v>
      </c>
      <c r="AS295" s="39" t="s">
        <v>41627</v>
      </c>
      <c r="AV295" s="39" t="s">
        <v>35872</v>
      </c>
      <c r="AY295" s="39" t="s">
        <v>41628</v>
      </c>
      <c r="BB295" s="39" t="s">
        <v>41629</v>
      </c>
      <c r="BE295" s="39" t="s">
        <v>41630</v>
      </c>
      <c r="BH295" s="39" t="s">
        <v>41631</v>
      </c>
      <c r="BK295" s="39" t="s">
        <v>41632</v>
      </c>
    </row>
    <row r="296" spans="1:63" x14ac:dyDescent="0.3">
      <c r="A296">
        <v>295</v>
      </c>
      <c r="B296" s="1">
        <v>45894.455439814818</v>
      </c>
      <c r="C296" s="1">
        <v>45894.4609375</v>
      </c>
      <c r="D296" s="39" t="s">
        <v>2965</v>
      </c>
      <c r="E296" s="39" t="s">
        <v>2966</v>
      </c>
      <c r="I296" s="39" t="s">
        <v>2967</v>
      </c>
      <c r="L296">
        <v>5</v>
      </c>
      <c r="O296">
        <v>39</v>
      </c>
      <c r="R296" s="39" t="s">
        <v>41633</v>
      </c>
      <c r="U296" s="39" t="s">
        <v>41634</v>
      </c>
      <c r="X296" s="39" t="s">
        <v>39029</v>
      </c>
      <c r="AA296" s="39" t="s">
        <v>41635</v>
      </c>
      <c r="AD296" s="39" t="s">
        <v>41636</v>
      </c>
      <c r="AG296" s="39" t="s">
        <v>41637</v>
      </c>
      <c r="AJ296" s="39" t="s">
        <v>38676</v>
      </c>
      <c r="AM296" s="39" t="s">
        <v>41638</v>
      </c>
      <c r="AP296" s="39" t="s">
        <v>41639</v>
      </c>
      <c r="AS296" s="39" t="s">
        <v>41640</v>
      </c>
      <c r="AV296" s="39" t="s">
        <v>39212</v>
      </c>
      <c r="AY296" s="39" t="s">
        <v>41641</v>
      </c>
      <c r="BB296" s="39" t="s">
        <v>41642</v>
      </c>
      <c r="BE296" s="39" t="s">
        <v>41643</v>
      </c>
      <c r="BH296" s="39" t="s">
        <v>41644</v>
      </c>
      <c r="BK296" s="39" t="s">
        <v>41645</v>
      </c>
    </row>
    <row r="297" spans="1:63" x14ac:dyDescent="0.3">
      <c r="A297">
        <v>296</v>
      </c>
      <c r="B297" s="1">
        <v>45894.457777777781</v>
      </c>
      <c r="C297" s="1">
        <v>45894.461412037039</v>
      </c>
      <c r="D297" s="39" t="s">
        <v>2623</v>
      </c>
      <c r="E297" s="39" t="s">
        <v>2624</v>
      </c>
      <c r="I297" s="39" t="s">
        <v>2624</v>
      </c>
      <c r="L297">
        <v>5</v>
      </c>
      <c r="O297">
        <v>27</v>
      </c>
      <c r="R297" s="39" t="s">
        <v>41646</v>
      </c>
      <c r="U297" s="39" t="s">
        <v>41647</v>
      </c>
      <c r="X297" s="39" t="s">
        <v>35628</v>
      </c>
      <c r="AA297" s="39" t="s">
        <v>41648</v>
      </c>
      <c r="AD297" s="39" t="s">
        <v>38858</v>
      </c>
      <c r="AG297" s="39" t="s">
        <v>41649</v>
      </c>
      <c r="AJ297" s="39" t="s">
        <v>39279</v>
      </c>
      <c r="AM297" s="39" t="s">
        <v>41650</v>
      </c>
      <c r="AP297" s="39" t="s">
        <v>41651</v>
      </c>
      <c r="AS297" s="39" t="s">
        <v>41652</v>
      </c>
      <c r="AV297" s="39" t="s">
        <v>38822</v>
      </c>
      <c r="AY297" s="39" t="s">
        <v>41653</v>
      </c>
      <c r="BB297" s="39" t="s">
        <v>41654</v>
      </c>
      <c r="BE297" s="39" t="s">
        <v>41655</v>
      </c>
      <c r="BH297" s="39" t="s">
        <v>41656</v>
      </c>
      <c r="BK297" s="39" t="s">
        <v>41657</v>
      </c>
    </row>
    <row r="298" spans="1:63" x14ac:dyDescent="0.3">
      <c r="A298">
        <v>297</v>
      </c>
      <c r="B298" s="1">
        <v>45894.457777777781</v>
      </c>
      <c r="C298" s="1">
        <v>45894.461481481485</v>
      </c>
      <c r="D298" s="39" t="s">
        <v>2759</v>
      </c>
      <c r="E298" s="39" t="s">
        <v>2760</v>
      </c>
      <c r="I298" s="39" t="s">
        <v>41658</v>
      </c>
      <c r="L298">
        <v>5</v>
      </c>
      <c r="O298">
        <v>28</v>
      </c>
      <c r="R298" s="39" t="s">
        <v>41646</v>
      </c>
      <c r="U298" s="39" t="s">
        <v>41647</v>
      </c>
      <c r="X298" s="39" t="s">
        <v>35628</v>
      </c>
      <c r="AA298" s="39" t="s">
        <v>41659</v>
      </c>
      <c r="AD298" s="39" t="s">
        <v>38858</v>
      </c>
      <c r="AG298" s="39" t="s">
        <v>41649</v>
      </c>
      <c r="AJ298" s="39" t="s">
        <v>39279</v>
      </c>
      <c r="AM298" s="39" t="s">
        <v>41660</v>
      </c>
      <c r="AP298" s="39" t="s">
        <v>41651</v>
      </c>
      <c r="AS298" s="39" t="s">
        <v>41652</v>
      </c>
      <c r="AV298" s="39" t="s">
        <v>38822</v>
      </c>
      <c r="AY298" s="39" t="s">
        <v>41653</v>
      </c>
      <c r="BB298" s="39" t="s">
        <v>41661</v>
      </c>
      <c r="BE298" s="39" t="s">
        <v>41655</v>
      </c>
      <c r="BH298" s="39" t="s">
        <v>41662</v>
      </c>
      <c r="BK298" s="39" t="s">
        <v>41663</v>
      </c>
    </row>
    <row r="299" spans="1:63" x14ac:dyDescent="0.3">
      <c r="A299">
        <v>298</v>
      </c>
      <c r="B299" s="1">
        <v>45894.457685185182</v>
      </c>
      <c r="C299" s="1">
        <v>45894.461817129632</v>
      </c>
      <c r="D299" s="39" t="s">
        <v>2674</v>
      </c>
      <c r="E299" s="39" t="s">
        <v>2675</v>
      </c>
      <c r="I299" s="39" t="s">
        <v>2675</v>
      </c>
      <c r="L299">
        <v>5</v>
      </c>
      <c r="O299">
        <v>4</v>
      </c>
      <c r="R299" s="39" t="s">
        <v>41455</v>
      </c>
      <c r="U299" s="39" t="s">
        <v>41465</v>
      </c>
      <c r="X299" s="39" t="s">
        <v>35628</v>
      </c>
      <c r="AA299" s="39" t="s">
        <v>41664</v>
      </c>
      <c r="AD299" s="39" t="s">
        <v>41665</v>
      </c>
      <c r="AG299" s="39" t="s">
        <v>39076</v>
      </c>
      <c r="AJ299" s="39" t="s">
        <v>35872</v>
      </c>
      <c r="AM299" s="39" t="s">
        <v>41666</v>
      </c>
      <c r="AP299" s="39" t="s">
        <v>38984</v>
      </c>
      <c r="AS299" s="39" t="s">
        <v>41667</v>
      </c>
      <c r="AV299" s="39" t="s">
        <v>41668</v>
      </c>
      <c r="AY299" s="39" t="s">
        <v>41669</v>
      </c>
      <c r="BB299" s="39" t="s">
        <v>41498</v>
      </c>
      <c r="BE299" s="39" t="s">
        <v>41547</v>
      </c>
      <c r="BH299" s="39" t="s">
        <v>41670</v>
      </c>
      <c r="BK299" s="39" t="s">
        <v>41518</v>
      </c>
    </row>
    <row r="300" spans="1:63" x14ac:dyDescent="0.3">
      <c r="A300">
        <v>299</v>
      </c>
      <c r="B300" s="1">
        <v>45894.452893518515</v>
      </c>
      <c r="C300" s="1">
        <v>45894.461886574078</v>
      </c>
      <c r="D300" s="39" t="s">
        <v>2749</v>
      </c>
      <c r="E300" s="39" t="s">
        <v>2750</v>
      </c>
      <c r="I300" s="39" t="s">
        <v>2750</v>
      </c>
      <c r="L300">
        <v>5</v>
      </c>
      <c r="O300">
        <v>35</v>
      </c>
      <c r="R300" s="39" t="s">
        <v>41671</v>
      </c>
      <c r="U300" s="39" t="s">
        <v>41672</v>
      </c>
      <c r="X300" s="39" t="s">
        <v>35628</v>
      </c>
      <c r="AA300" s="39" t="s">
        <v>36161</v>
      </c>
      <c r="AD300" s="39" t="s">
        <v>38640</v>
      </c>
      <c r="AG300" s="39" t="s">
        <v>13324</v>
      </c>
      <c r="AJ300" s="39" t="s">
        <v>35872</v>
      </c>
      <c r="AM300" s="39" t="s">
        <v>20593</v>
      </c>
      <c r="AP300" s="39" t="s">
        <v>41673</v>
      </c>
      <c r="AS300" s="39" t="s">
        <v>314</v>
      </c>
      <c r="AV300" s="39" t="s">
        <v>38641</v>
      </c>
      <c r="AY300" s="39" t="s">
        <v>37334</v>
      </c>
      <c r="BB300" s="39" t="s">
        <v>41674</v>
      </c>
      <c r="BE300" s="39" t="s">
        <v>41675</v>
      </c>
      <c r="BH300" s="39" t="s">
        <v>41676</v>
      </c>
      <c r="BK300" s="39" t="s">
        <v>41677</v>
      </c>
    </row>
    <row r="301" spans="1:63" x14ac:dyDescent="0.3">
      <c r="A301">
        <v>300</v>
      </c>
      <c r="B301" s="1">
        <v>45894.453553240739</v>
      </c>
      <c r="C301" s="1">
        <v>45894.462141203701</v>
      </c>
      <c r="D301" s="39" t="s">
        <v>2769</v>
      </c>
      <c r="E301" s="39" t="s">
        <v>2770</v>
      </c>
      <c r="I301" s="39" t="s">
        <v>2771</v>
      </c>
      <c r="L301">
        <v>5</v>
      </c>
      <c r="O301">
        <v>8</v>
      </c>
      <c r="R301" s="39" t="s">
        <v>41678</v>
      </c>
      <c r="U301" s="39" t="s">
        <v>41679</v>
      </c>
      <c r="X301" s="39" t="s">
        <v>41680</v>
      </c>
      <c r="AA301" s="39" t="s">
        <v>41681</v>
      </c>
      <c r="AD301" s="39" t="s">
        <v>41682</v>
      </c>
      <c r="AG301" s="39" t="s">
        <v>41683</v>
      </c>
      <c r="AJ301" s="39" t="s">
        <v>39490</v>
      </c>
      <c r="AM301" s="39" t="s">
        <v>41684</v>
      </c>
      <c r="AP301" s="39" t="s">
        <v>41685</v>
      </c>
      <c r="AS301" s="39" t="s">
        <v>41686</v>
      </c>
      <c r="AV301" s="39" t="s">
        <v>38680</v>
      </c>
      <c r="AY301" s="39" t="s">
        <v>41687</v>
      </c>
      <c r="BB301" s="39" t="s">
        <v>41688</v>
      </c>
      <c r="BE301" s="39" t="s">
        <v>41689</v>
      </c>
      <c r="BH301" s="39" t="s">
        <v>41690</v>
      </c>
      <c r="BK301" s="39" t="s">
        <v>41691</v>
      </c>
    </row>
    <row r="302" spans="1:63" x14ac:dyDescent="0.3">
      <c r="A302">
        <v>301</v>
      </c>
      <c r="B302" s="1">
        <v>45894.454305555555</v>
      </c>
      <c r="C302" s="1">
        <v>45894.462604166663</v>
      </c>
      <c r="D302" s="39" t="s">
        <v>2944</v>
      </c>
      <c r="E302" s="39" t="s">
        <v>2945</v>
      </c>
      <c r="I302" s="39" t="s">
        <v>2945</v>
      </c>
      <c r="L302">
        <v>5</v>
      </c>
      <c r="O302">
        <v>6</v>
      </c>
      <c r="R302" s="39" t="s">
        <v>41692</v>
      </c>
      <c r="U302" s="39" t="s">
        <v>41693</v>
      </c>
      <c r="X302" s="39" t="s">
        <v>35628</v>
      </c>
      <c r="AA302" s="39" t="s">
        <v>41694</v>
      </c>
      <c r="AD302" s="39" t="s">
        <v>41695</v>
      </c>
      <c r="AG302" s="39" t="s">
        <v>41696</v>
      </c>
      <c r="AJ302" s="39" t="s">
        <v>39606</v>
      </c>
      <c r="AM302" s="39" t="s">
        <v>41697</v>
      </c>
      <c r="AP302" s="39" t="s">
        <v>41698</v>
      </c>
      <c r="AS302" s="39" t="s">
        <v>41699</v>
      </c>
      <c r="AV302" s="39" t="s">
        <v>38680</v>
      </c>
      <c r="AY302" s="39" t="s">
        <v>41700</v>
      </c>
      <c r="BB302" s="39" t="s">
        <v>41701</v>
      </c>
      <c r="BE302" s="39" t="s">
        <v>41702</v>
      </c>
      <c r="BH302" s="39" t="s">
        <v>41703</v>
      </c>
      <c r="BK302" s="39" t="s">
        <v>41704</v>
      </c>
    </row>
    <row r="303" spans="1:63" x14ac:dyDescent="0.3">
      <c r="A303">
        <v>302</v>
      </c>
      <c r="B303" s="1">
        <v>45894.455682870372</v>
      </c>
      <c r="C303" s="1">
        <v>45894.463043981479</v>
      </c>
      <c r="D303" s="39" t="s">
        <v>2829</v>
      </c>
      <c r="E303" s="39" t="s">
        <v>2830</v>
      </c>
      <c r="I303" s="39" t="s">
        <v>2830</v>
      </c>
      <c r="L303">
        <v>5</v>
      </c>
      <c r="O303">
        <v>23</v>
      </c>
      <c r="R303" s="39" t="s">
        <v>41455</v>
      </c>
      <c r="U303" s="39" t="s">
        <v>41705</v>
      </c>
      <c r="X303" s="39" t="s">
        <v>35628</v>
      </c>
      <c r="AA303" s="39" t="s">
        <v>41473</v>
      </c>
      <c r="AD303" s="39" t="s">
        <v>39017</v>
      </c>
      <c r="AG303" s="39" t="s">
        <v>41558</v>
      </c>
      <c r="AJ303" s="39" t="s">
        <v>35872</v>
      </c>
      <c r="AM303" s="39" t="s">
        <v>41474</v>
      </c>
      <c r="AP303" s="39" t="s">
        <v>41475</v>
      </c>
      <c r="AS303" s="39" t="s">
        <v>39021</v>
      </c>
      <c r="AV303" s="39" t="s">
        <v>38641</v>
      </c>
      <c r="AY303" s="39" t="s">
        <v>41477</v>
      </c>
      <c r="BB303" s="39" t="s">
        <v>41498</v>
      </c>
      <c r="BE303" s="39" t="s">
        <v>41516</v>
      </c>
      <c r="BH303" s="39" t="s">
        <v>41706</v>
      </c>
      <c r="BK303" s="39" t="s">
        <v>41707</v>
      </c>
    </row>
    <row r="304" spans="1:63" x14ac:dyDescent="0.3">
      <c r="A304">
        <v>303</v>
      </c>
      <c r="B304" s="1">
        <v>45894.455949074072</v>
      </c>
      <c r="C304" s="1">
        <v>45894.46435185185</v>
      </c>
      <c r="D304" s="39" t="s">
        <v>2991</v>
      </c>
      <c r="E304" s="39" t="s">
        <v>2992</v>
      </c>
      <c r="I304" s="39" t="s">
        <v>2993</v>
      </c>
      <c r="L304">
        <v>5</v>
      </c>
      <c r="O304">
        <v>17</v>
      </c>
      <c r="R304" s="39" t="s">
        <v>41455</v>
      </c>
      <c r="U304" s="39" t="s">
        <v>41708</v>
      </c>
      <c r="X304" s="39" t="s">
        <v>35628</v>
      </c>
      <c r="AA304" s="39" t="s">
        <v>41709</v>
      </c>
      <c r="AD304" s="39" t="s">
        <v>41710</v>
      </c>
      <c r="AG304" s="39" t="s">
        <v>37936</v>
      </c>
      <c r="AJ304" s="39" t="s">
        <v>35872</v>
      </c>
      <c r="AM304" s="39" t="s">
        <v>37092</v>
      </c>
      <c r="AP304" s="39" t="s">
        <v>40785</v>
      </c>
      <c r="AS304" s="39" t="s">
        <v>39021</v>
      </c>
      <c r="AV304" s="39" t="s">
        <v>38641</v>
      </c>
      <c r="AY304" s="39" t="s">
        <v>41711</v>
      </c>
      <c r="BB304" s="39" t="s">
        <v>41712</v>
      </c>
      <c r="BE304" s="39" t="s">
        <v>41009</v>
      </c>
      <c r="BH304" s="39" t="s">
        <v>41469</v>
      </c>
      <c r="BK304" s="39" t="s">
        <v>41713</v>
      </c>
    </row>
    <row r="305" spans="1:63" x14ac:dyDescent="0.3">
      <c r="A305">
        <v>304</v>
      </c>
      <c r="B305" s="1">
        <v>45894.453449074077</v>
      </c>
      <c r="C305" s="1">
        <v>45894.464432870373</v>
      </c>
      <c r="D305" s="39" t="s">
        <v>3000</v>
      </c>
      <c r="E305" s="39" t="s">
        <v>3001</v>
      </c>
      <c r="I305" s="39" t="s">
        <v>3002</v>
      </c>
      <c r="L305">
        <v>5</v>
      </c>
      <c r="O305">
        <v>1</v>
      </c>
      <c r="R305" s="39" t="s">
        <v>41714</v>
      </c>
      <c r="U305" s="39" t="s">
        <v>41507</v>
      </c>
      <c r="X305" s="39" t="s">
        <v>41715</v>
      </c>
      <c r="AA305" s="39" t="s">
        <v>41716</v>
      </c>
      <c r="AD305" s="39" t="s">
        <v>38770</v>
      </c>
      <c r="AG305" s="39" t="s">
        <v>41717</v>
      </c>
      <c r="AJ305" s="39" t="s">
        <v>41718</v>
      </c>
      <c r="AM305" s="39" t="s">
        <v>41719</v>
      </c>
      <c r="AP305" s="39" t="s">
        <v>41720</v>
      </c>
      <c r="AS305" s="39" t="s">
        <v>41721</v>
      </c>
      <c r="AV305" s="39" t="s">
        <v>41722</v>
      </c>
      <c r="AY305" s="39" t="s">
        <v>41723</v>
      </c>
      <c r="BB305" s="39" t="s">
        <v>41724</v>
      </c>
      <c r="BE305" s="39" t="s">
        <v>41725</v>
      </c>
      <c r="BH305" s="39" t="s">
        <v>41726</v>
      </c>
      <c r="BK305" s="39" t="s">
        <v>41727</v>
      </c>
    </row>
    <row r="306" spans="1:63" x14ac:dyDescent="0.3">
      <c r="A306">
        <v>305</v>
      </c>
      <c r="B306" s="1">
        <v>45894.456006944441</v>
      </c>
      <c r="C306" s="1">
        <v>45894.465150462966</v>
      </c>
      <c r="D306" s="39" t="s">
        <v>2860</v>
      </c>
      <c r="E306" s="39" t="s">
        <v>2861</v>
      </c>
      <c r="I306" s="39" t="s">
        <v>41728</v>
      </c>
      <c r="L306">
        <v>5</v>
      </c>
      <c r="O306">
        <v>5</v>
      </c>
      <c r="R306" s="39" t="s">
        <v>41729</v>
      </c>
      <c r="U306" s="39" t="s">
        <v>41730</v>
      </c>
      <c r="X306" s="39" t="s">
        <v>35628</v>
      </c>
      <c r="AA306" s="39" t="s">
        <v>41731</v>
      </c>
      <c r="AD306" s="39" t="s">
        <v>38798</v>
      </c>
      <c r="AG306" s="39" t="s">
        <v>41435</v>
      </c>
      <c r="AJ306" s="39" t="s">
        <v>35872</v>
      </c>
      <c r="AM306" s="39" t="s">
        <v>41422</v>
      </c>
      <c r="AP306" s="39" t="s">
        <v>41732</v>
      </c>
      <c r="AS306" s="39" t="s">
        <v>41733</v>
      </c>
      <c r="AV306" s="39" t="s">
        <v>38641</v>
      </c>
      <c r="AY306" s="39" t="s">
        <v>41734</v>
      </c>
      <c r="BB306" s="39" t="s">
        <v>41735</v>
      </c>
      <c r="BE306" s="39" t="s">
        <v>41736</v>
      </c>
      <c r="BH306" s="39" t="s">
        <v>41737</v>
      </c>
      <c r="BK306" s="39" t="s">
        <v>41738</v>
      </c>
    </row>
    <row r="307" spans="1:63" x14ac:dyDescent="0.3">
      <c r="A307">
        <v>306</v>
      </c>
      <c r="B307" s="1">
        <v>45894.457407407404</v>
      </c>
      <c r="C307" s="1">
        <v>45894.46603009259</v>
      </c>
      <c r="D307" s="39" t="s">
        <v>2975</v>
      </c>
      <c r="E307" s="39" t="s">
        <v>2976</v>
      </c>
      <c r="I307" s="39" t="s">
        <v>2976</v>
      </c>
      <c r="L307">
        <v>5</v>
      </c>
      <c r="O307">
        <v>18</v>
      </c>
      <c r="R307" s="39" t="s">
        <v>41739</v>
      </c>
      <c r="U307" s="39" t="s">
        <v>41507</v>
      </c>
      <c r="X307" s="39" t="s">
        <v>41740</v>
      </c>
      <c r="AA307" s="39" t="s">
        <v>39467</v>
      </c>
      <c r="AD307" s="39" t="s">
        <v>41741</v>
      </c>
      <c r="AG307" s="39" t="s">
        <v>41742</v>
      </c>
      <c r="AJ307" s="39" t="s">
        <v>41743</v>
      </c>
      <c r="AM307" s="39" t="s">
        <v>41744</v>
      </c>
      <c r="AP307" s="39" t="s">
        <v>41745</v>
      </c>
      <c r="AS307" s="39" t="s">
        <v>41746</v>
      </c>
      <c r="AV307" s="39" t="s">
        <v>41747</v>
      </c>
      <c r="AY307" s="39" t="s">
        <v>41748</v>
      </c>
      <c r="BB307" s="39" t="s">
        <v>41749</v>
      </c>
      <c r="BE307" s="39" t="s">
        <v>41750</v>
      </c>
      <c r="BH307" s="39" t="s">
        <v>41751</v>
      </c>
      <c r="BK307" s="39" t="s">
        <v>41752</v>
      </c>
    </row>
    <row r="308" spans="1:63" x14ac:dyDescent="0.3">
      <c r="A308">
        <v>307</v>
      </c>
      <c r="B308" s="1">
        <v>45894.469166666669</v>
      </c>
      <c r="C308" s="1">
        <v>45894.469201388885</v>
      </c>
      <c r="D308" s="39" t="s">
        <v>2927</v>
      </c>
      <c r="E308" s="39" t="s">
        <v>2928</v>
      </c>
      <c r="I308" s="39" t="s">
        <v>2928</v>
      </c>
      <c r="L308">
        <v>5</v>
      </c>
      <c r="O308">
        <v>29</v>
      </c>
      <c r="R308" s="39" t="s">
        <v>41753</v>
      </c>
      <c r="U308" s="39" t="s">
        <v>41754</v>
      </c>
      <c r="X308" s="39" t="s">
        <v>35628</v>
      </c>
      <c r="AA308" s="39" t="s">
        <v>40356</v>
      </c>
      <c r="AD308" s="39" t="s">
        <v>39017</v>
      </c>
      <c r="AG308" s="39" t="s">
        <v>41755</v>
      </c>
      <c r="AJ308" s="39" t="s">
        <v>35872</v>
      </c>
      <c r="AM308" s="39" t="s">
        <v>41756</v>
      </c>
      <c r="AP308" s="39" t="s">
        <v>41757</v>
      </c>
      <c r="AS308" s="39" t="s">
        <v>41758</v>
      </c>
      <c r="AV308" s="39" t="s">
        <v>38984</v>
      </c>
      <c r="AY308" s="39" t="s">
        <v>41759</v>
      </c>
      <c r="BB308" s="39" t="s">
        <v>41760</v>
      </c>
      <c r="BE308" s="39" t="s">
        <v>41440</v>
      </c>
      <c r="BH308" s="39" t="s">
        <v>41761</v>
      </c>
      <c r="BK308" s="39" t="s">
        <v>41442</v>
      </c>
    </row>
    <row r="309" spans="1:63" x14ac:dyDescent="0.3">
      <c r="A309">
        <v>308</v>
      </c>
      <c r="B309" s="1">
        <v>45894.462569444448</v>
      </c>
      <c r="C309" s="1">
        <v>45894.474270833336</v>
      </c>
      <c r="D309" s="39" t="s">
        <v>2737</v>
      </c>
      <c r="E309" s="39" t="s">
        <v>2738</v>
      </c>
      <c r="I309" s="39" t="s">
        <v>2738</v>
      </c>
      <c r="L309">
        <v>5</v>
      </c>
      <c r="O309">
        <v>32</v>
      </c>
      <c r="R309" s="39" t="s">
        <v>41762</v>
      </c>
      <c r="U309" s="39" t="s">
        <v>39385</v>
      </c>
      <c r="X309" s="39" t="s">
        <v>35628</v>
      </c>
      <c r="AA309" s="39" t="s">
        <v>40356</v>
      </c>
      <c r="AD309" s="39" t="s">
        <v>39017</v>
      </c>
      <c r="AG309" s="39" t="s">
        <v>41458</v>
      </c>
      <c r="AJ309" s="39" t="s">
        <v>35872</v>
      </c>
      <c r="AM309" s="39" t="s">
        <v>39462</v>
      </c>
      <c r="AP309" s="39" t="s">
        <v>41763</v>
      </c>
      <c r="AS309" s="39" t="s">
        <v>41764</v>
      </c>
      <c r="AV309" s="39" t="s">
        <v>38984</v>
      </c>
      <c r="AY309" s="39" t="s">
        <v>41574</v>
      </c>
      <c r="BB309" s="39" t="s">
        <v>41765</v>
      </c>
      <c r="BE309" s="39" t="s">
        <v>41766</v>
      </c>
      <c r="BH309" s="39" t="s">
        <v>41767</v>
      </c>
      <c r="BK309" s="39" t="s">
        <v>41768</v>
      </c>
    </row>
    <row r="310" spans="1:63" x14ac:dyDescent="0.3">
      <c r="A310">
        <v>309</v>
      </c>
      <c r="B310" s="1">
        <v>45894.464837962965</v>
      </c>
      <c r="C310" s="1">
        <v>45894.477430555555</v>
      </c>
      <c r="D310" s="39" t="s">
        <v>2650</v>
      </c>
      <c r="E310" s="39" t="s">
        <v>2651</v>
      </c>
      <c r="I310" s="39" t="s">
        <v>11772</v>
      </c>
      <c r="L310">
        <v>5</v>
      </c>
      <c r="O310">
        <v>11</v>
      </c>
      <c r="R310" s="39" t="s">
        <v>41769</v>
      </c>
      <c r="U310" s="39" t="s">
        <v>41770</v>
      </c>
      <c r="X310" s="39" t="s">
        <v>35628</v>
      </c>
      <c r="AA310" s="39" t="s">
        <v>40356</v>
      </c>
      <c r="AD310" s="39" t="s">
        <v>39017</v>
      </c>
      <c r="AG310" s="39" t="s">
        <v>41458</v>
      </c>
      <c r="AJ310" s="39" t="s">
        <v>35872</v>
      </c>
      <c r="AM310" s="39" t="s">
        <v>39482</v>
      </c>
      <c r="AP310" s="39" t="s">
        <v>41771</v>
      </c>
      <c r="AS310" s="39" t="s">
        <v>40259</v>
      </c>
      <c r="AV310" s="39" t="s">
        <v>38984</v>
      </c>
      <c r="AY310" s="39" t="s">
        <v>41772</v>
      </c>
      <c r="BB310" s="39" t="s">
        <v>41773</v>
      </c>
      <c r="BE310" s="39" t="s">
        <v>41774</v>
      </c>
      <c r="BH310" s="39" t="s">
        <v>41775</v>
      </c>
      <c r="BK310" s="39" t="s">
        <v>41776</v>
      </c>
    </row>
    <row r="311" spans="1:63" x14ac:dyDescent="0.3">
      <c r="A311">
        <v>310</v>
      </c>
      <c r="B311" s="1">
        <v>45895.560335648152</v>
      </c>
      <c r="C311" s="1">
        <v>45895.566203703704</v>
      </c>
      <c r="D311" s="39" t="s">
        <v>3511</v>
      </c>
      <c r="E311" s="39" t="s">
        <v>3512</v>
      </c>
      <c r="I311" s="39" t="s">
        <v>12121</v>
      </c>
      <c r="L311">
        <v>8</v>
      </c>
      <c r="O311">
        <v>16</v>
      </c>
      <c r="R311" s="39" t="s">
        <v>41777</v>
      </c>
      <c r="U311" s="39" t="s">
        <v>41778</v>
      </c>
      <c r="X311" s="39" t="s">
        <v>41779</v>
      </c>
      <c r="AA311" s="39" t="s">
        <v>41780</v>
      </c>
      <c r="AD311" s="39" t="s">
        <v>41781</v>
      </c>
      <c r="AG311" s="39" t="s">
        <v>41782</v>
      </c>
      <c r="AJ311" s="39" t="s">
        <v>41783</v>
      </c>
      <c r="AM311" s="39" t="s">
        <v>41784</v>
      </c>
      <c r="AP311" s="39" t="s">
        <v>41785</v>
      </c>
      <c r="AS311" s="39" t="s">
        <v>41786</v>
      </c>
      <c r="AV311" s="39" t="s">
        <v>41787</v>
      </c>
      <c r="AY311" s="39" t="s">
        <v>41788</v>
      </c>
      <c r="BB311" s="39" t="s">
        <v>41789</v>
      </c>
      <c r="BE311" s="39" t="s">
        <v>41790</v>
      </c>
      <c r="BH311" s="39" t="s">
        <v>41791</v>
      </c>
      <c r="BK311" s="39" t="s">
        <v>41792</v>
      </c>
    </row>
    <row r="312" spans="1:63" x14ac:dyDescent="0.3">
      <c r="A312">
        <v>311</v>
      </c>
      <c r="B312" s="1">
        <v>45895.561018518521</v>
      </c>
      <c r="C312" s="1">
        <v>45895.566203703704</v>
      </c>
      <c r="D312" s="39" t="s">
        <v>3747</v>
      </c>
      <c r="E312" s="39" t="s">
        <v>3748</v>
      </c>
      <c r="I312" s="39" t="s">
        <v>3748</v>
      </c>
      <c r="L312">
        <v>8</v>
      </c>
      <c r="O312">
        <v>28</v>
      </c>
      <c r="R312" s="39" t="s">
        <v>41793</v>
      </c>
      <c r="U312" s="39" t="s">
        <v>41794</v>
      </c>
      <c r="X312" s="39" t="s">
        <v>35628</v>
      </c>
      <c r="AA312" s="39" t="s">
        <v>41795</v>
      </c>
      <c r="AD312" s="39" t="s">
        <v>41796</v>
      </c>
      <c r="AG312" s="39" t="s">
        <v>38942</v>
      </c>
      <c r="AJ312" s="39" t="s">
        <v>39606</v>
      </c>
      <c r="AM312" s="39" t="s">
        <v>41797</v>
      </c>
      <c r="AP312" s="39" t="s">
        <v>39020</v>
      </c>
      <c r="AS312" s="39" t="s">
        <v>41798</v>
      </c>
      <c r="AV312" s="39" t="s">
        <v>41799</v>
      </c>
      <c r="AY312" s="39" t="s">
        <v>41800</v>
      </c>
      <c r="BB312" s="39" t="s">
        <v>41801</v>
      </c>
      <c r="BE312" s="39" t="s">
        <v>41802</v>
      </c>
      <c r="BH312" s="39" t="s">
        <v>41803</v>
      </c>
      <c r="BK312" s="39" t="s">
        <v>41804</v>
      </c>
    </row>
    <row r="313" spans="1:63" x14ac:dyDescent="0.3">
      <c r="A313">
        <v>312</v>
      </c>
      <c r="B313" s="1">
        <v>45895.564513888887</v>
      </c>
      <c r="C313" s="1">
        <v>45895.568495370368</v>
      </c>
      <c r="D313" s="39" t="s">
        <v>3599</v>
      </c>
      <c r="E313" s="39" t="s">
        <v>3600</v>
      </c>
      <c r="I313" s="39" t="s">
        <v>3600</v>
      </c>
      <c r="L313">
        <v>8</v>
      </c>
      <c r="O313">
        <v>22</v>
      </c>
      <c r="R313" s="39" t="s">
        <v>41805</v>
      </c>
      <c r="U313" s="39" t="s">
        <v>41806</v>
      </c>
      <c r="X313" s="39" t="s">
        <v>39029</v>
      </c>
      <c r="AA313" s="39" t="s">
        <v>41807</v>
      </c>
      <c r="AD313" s="39" t="s">
        <v>38675</v>
      </c>
      <c r="AG313" s="39" t="s">
        <v>41683</v>
      </c>
      <c r="AJ313" s="39" t="s">
        <v>41808</v>
      </c>
      <c r="AM313" s="39" t="s">
        <v>41809</v>
      </c>
      <c r="AP313" s="39" t="s">
        <v>39490</v>
      </c>
      <c r="AS313" s="39" t="s">
        <v>40303</v>
      </c>
      <c r="AV313" s="39" t="s">
        <v>38680</v>
      </c>
      <c r="AY313" s="39" t="s">
        <v>41810</v>
      </c>
      <c r="BB313" s="39" t="s">
        <v>41811</v>
      </c>
      <c r="BE313" s="39" t="s">
        <v>41812</v>
      </c>
      <c r="BH313" s="39" t="s">
        <v>41813</v>
      </c>
      <c r="BK313" s="39" t="s">
        <v>41814</v>
      </c>
    </row>
    <row r="314" spans="1:63" x14ac:dyDescent="0.3">
      <c r="A314">
        <v>313</v>
      </c>
      <c r="B314" s="1">
        <v>45895.563460648147</v>
      </c>
      <c r="C314" s="1">
        <v>45895.568935185183</v>
      </c>
      <c r="D314" s="39" t="s">
        <v>3464</v>
      </c>
      <c r="E314" s="39" t="s">
        <v>3465</v>
      </c>
      <c r="I314" s="39" t="s">
        <v>3465</v>
      </c>
      <c r="L314">
        <v>8</v>
      </c>
      <c r="O314">
        <v>32</v>
      </c>
      <c r="R314" s="39" t="s">
        <v>41815</v>
      </c>
      <c r="U314" s="39" t="s">
        <v>41816</v>
      </c>
      <c r="X314" s="39" t="s">
        <v>39029</v>
      </c>
      <c r="AA314" s="39" t="s">
        <v>41817</v>
      </c>
      <c r="AD314" s="39" t="s">
        <v>40524</v>
      </c>
      <c r="AG314" s="39" t="s">
        <v>41818</v>
      </c>
      <c r="AJ314" s="39" t="s">
        <v>38676</v>
      </c>
      <c r="AM314" s="39" t="s">
        <v>39471</v>
      </c>
      <c r="AP314" s="39" t="s">
        <v>40528</v>
      </c>
      <c r="AS314" s="39" t="s">
        <v>41819</v>
      </c>
      <c r="AV314" s="39" t="s">
        <v>39212</v>
      </c>
      <c r="AY314" s="39" t="s">
        <v>41820</v>
      </c>
      <c r="BB314" s="39" t="s">
        <v>41821</v>
      </c>
      <c r="BE314" s="39" t="s">
        <v>41822</v>
      </c>
      <c r="BH314" s="39" t="s">
        <v>41823</v>
      </c>
      <c r="BK314" s="39" t="s">
        <v>41824</v>
      </c>
    </row>
    <row r="315" spans="1:63" x14ac:dyDescent="0.3">
      <c r="A315">
        <v>314</v>
      </c>
      <c r="B315" s="1">
        <v>45895.565405092595</v>
      </c>
      <c r="C315" s="1">
        <v>45895.570486111108</v>
      </c>
      <c r="D315" s="39" t="s">
        <v>3520</v>
      </c>
      <c r="E315" s="39" t="s">
        <v>3521</v>
      </c>
      <c r="I315" s="39" t="s">
        <v>3521</v>
      </c>
      <c r="L315">
        <v>8</v>
      </c>
      <c r="O315">
        <v>6</v>
      </c>
      <c r="R315" s="39" t="s">
        <v>41825</v>
      </c>
      <c r="U315" s="39" t="s">
        <v>41826</v>
      </c>
      <c r="X315" s="39" t="s">
        <v>41827</v>
      </c>
      <c r="AA315" s="39" t="s">
        <v>41828</v>
      </c>
      <c r="AD315" s="39" t="s">
        <v>39722</v>
      </c>
      <c r="AG315" s="39" t="s">
        <v>41558</v>
      </c>
      <c r="AJ315" s="39" t="s">
        <v>41829</v>
      </c>
      <c r="AM315" s="39" t="s">
        <v>41830</v>
      </c>
      <c r="AP315" s="39" t="s">
        <v>41831</v>
      </c>
      <c r="AS315" s="39" t="s">
        <v>41832</v>
      </c>
      <c r="AV315" s="39" t="s">
        <v>41833</v>
      </c>
      <c r="AY315" s="39" t="s">
        <v>41834</v>
      </c>
      <c r="BB315" s="39" t="s">
        <v>41835</v>
      </c>
      <c r="BE315" s="39" t="s">
        <v>41836</v>
      </c>
      <c r="BH315" s="39" t="s">
        <v>41837</v>
      </c>
      <c r="BK315" s="39" t="s">
        <v>41838</v>
      </c>
    </row>
    <row r="316" spans="1:63" x14ac:dyDescent="0.3">
      <c r="A316">
        <v>315</v>
      </c>
      <c r="B316" s="1">
        <v>45895.564814814818</v>
      </c>
      <c r="C316" s="1">
        <v>45895.570983796293</v>
      </c>
      <c r="D316" s="39" t="s">
        <v>3585</v>
      </c>
      <c r="E316" s="39" t="s">
        <v>3586</v>
      </c>
      <c r="I316" s="39" t="s">
        <v>41839</v>
      </c>
      <c r="L316">
        <v>8</v>
      </c>
      <c r="O316">
        <v>31</v>
      </c>
      <c r="R316" s="39" t="s">
        <v>41805</v>
      </c>
      <c r="U316" s="39" t="s">
        <v>41806</v>
      </c>
      <c r="X316" s="39" t="s">
        <v>40943</v>
      </c>
      <c r="AA316" s="39" t="s">
        <v>41840</v>
      </c>
      <c r="AD316" s="39" t="s">
        <v>41841</v>
      </c>
      <c r="AG316" s="39" t="s">
        <v>41842</v>
      </c>
      <c r="AJ316" s="39" t="s">
        <v>41843</v>
      </c>
      <c r="AM316" s="39" t="s">
        <v>41844</v>
      </c>
      <c r="AP316" s="39" t="s">
        <v>41845</v>
      </c>
      <c r="AS316" s="39" t="s">
        <v>41846</v>
      </c>
      <c r="AV316" s="39" t="s">
        <v>41847</v>
      </c>
      <c r="AY316" s="39" t="s">
        <v>41848</v>
      </c>
      <c r="BB316" s="39" t="s">
        <v>41849</v>
      </c>
      <c r="BE316" s="39" t="s">
        <v>41850</v>
      </c>
      <c r="BH316" s="39" t="s">
        <v>41851</v>
      </c>
      <c r="BK316" s="39" t="s">
        <v>41814</v>
      </c>
    </row>
    <row r="317" spans="1:63" x14ac:dyDescent="0.3">
      <c r="A317">
        <v>316</v>
      </c>
      <c r="B317" s="1">
        <v>45895.56517361111</v>
      </c>
      <c r="C317" s="1">
        <v>45895.571122685185</v>
      </c>
      <c r="D317" s="39" t="s">
        <v>3481</v>
      </c>
      <c r="E317" s="39" t="s">
        <v>3482</v>
      </c>
      <c r="I317" s="39" t="s">
        <v>3482</v>
      </c>
      <c r="L317">
        <v>8</v>
      </c>
      <c r="O317">
        <v>5</v>
      </c>
      <c r="R317" s="39" t="s">
        <v>41805</v>
      </c>
      <c r="U317" s="39" t="s">
        <v>41852</v>
      </c>
      <c r="X317" s="39" t="s">
        <v>35628</v>
      </c>
      <c r="AA317" s="39" t="s">
        <v>41853</v>
      </c>
      <c r="AD317" s="39" t="s">
        <v>39017</v>
      </c>
      <c r="AG317" s="39" t="s">
        <v>38942</v>
      </c>
      <c r="AJ317" s="39" t="s">
        <v>35872</v>
      </c>
      <c r="AM317" s="39" t="s">
        <v>41854</v>
      </c>
      <c r="AP317" s="39" t="s">
        <v>39020</v>
      </c>
      <c r="AS317" s="39" t="s">
        <v>41855</v>
      </c>
      <c r="AV317" s="39" t="s">
        <v>41856</v>
      </c>
      <c r="AY317" s="39" t="s">
        <v>41857</v>
      </c>
      <c r="BB317" s="39" t="s">
        <v>41858</v>
      </c>
      <c r="BE317" s="39" t="s">
        <v>41859</v>
      </c>
      <c r="BH317" s="39" t="s">
        <v>41860</v>
      </c>
      <c r="BK317" s="39" t="s">
        <v>41861</v>
      </c>
    </row>
    <row r="318" spans="1:63" x14ac:dyDescent="0.3">
      <c r="A318">
        <v>317</v>
      </c>
      <c r="B318" s="1">
        <v>45895.565439814818</v>
      </c>
      <c r="C318" s="1">
        <v>45895.571435185186</v>
      </c>
      <c r="D318" s="39" t="s">
        <v>3473</v>
      </c>
      <c r="E318" s="39" t="s">
        <v>3474</v>
      </c>
      <c r="I318" s="39" t="s">
        <v>3474</v>
      </c>
      <c r="L318">
        <v>8</v>
      </c>
      <c r="O318">
        <v>9</v>
      </c>
      <c r="R318" s="39" t="s">
        <v>41805</v>
      </c>
      <c r="U318" s="39" t="s">
        <v>41862</v>
      </c>
      <c r="X318" s="39" t="s">
        <v>38842</v>
      </c>
      <c r="AA318" s="39" t="s">
        <v>41863</v>
      </c>
      <c r="AD318" s="39" t="s">
        <v>41864</v>
      </c>
      <c r="AG318" s="39" t="s">
        <v>41865</v>
      </c>
      <c r="AJ318" s="39" t="s">
        <v>41866</v>
      </c>
      <c r="AM318" s="39" t="s">
        <v>41867</v>
      </c>
      <c r="AP318" s="39" t="s">
        <v>41868</v>
      </c>
      <c r="AS318" s="39" t="s">
        <v>41869</v>
      </c>
      <c r="AV318" s="39" t="s">
        <v>41870</v>
      </c>
      <c r="AY318" s="39" t="s">
        <v>41871</v>
      </c>
      <c r="BB318" s="39" t="s">
        <v>41872</v>
      </c>
      <c r="BE318" s="39" t="s">
        <v>41873</v>
      </c>
      <c r="BH318" s="39" t="s">
        <v>41813</v>
      </c>
      <c r="BK318" s="39" t="s">
        <v>41814</v>
      </c>
    </row>
    <row r="319" spans="1:63" x14ac:dyDescent="0.3">
      <c r="A319">
        <v>318</v>
      </c>
      <c r="B319" s="1">
        <v>45895.56517361111</v>
      </c>
      <c r="C319" s="1">
        <v>45895.571851851855</v>
      </c>
      <c r="D319" s="39" t="s">
        <v>3592</v>
      </c>
      <c r="E319" s="39" t="s">
        <v>3593</v>
      </c>
      <c r="I319" s="39" t="s">
        <v>3593</v>
      </c>
      <c r="L319">
        <v>8</v>
      </c>
      <c r="O319">
        <v>21</v>
      </c>
      <c r="R319" s="39" t="s">
        <v>41874</v>
      </c>
      <c r="U319" s="39" t="s">
        <v>41875</v>
      </c>
      <c r="X319" s="39" t="s">
        <v>35628</v>
      </c>
      <c r="AA319" s="39" t="s">
        <v>40009</v>
      </c>
      <c r="AD319" s="39" t="s">
        <v>40147</v>
      </c>
      <c r="AG319" s="39" t="s">
        <v>38942</v>
      </c>
      <c r="AJ319" s="39" t="s">
        <v>38654</v>
      </c>
      <c r="AM319" s="39" t="s">
        <v>41876</v>
      </c>
      <c r="AP319" s="39" t="s">
        <v>39020</v>
      </c>
      <c r="AS319" s="39" t="s">
        <v>41877</v>
      </c>
      <c r="AV319" s="39" t="s">
        <v>38984</v>
      </c>
      <c r="AY319" s="39" t="s">
        <v>41878</v>
      </c>
      <c r="BB319" s="39" t="s">
        <v>41879</v>
      </c>
      <c r="BE319" s="39" t="s">
        <v>41880</v>
      </c>
      <c r="BH319" s="39" t="s">
        <v>41881</v>
      </c>
      <c r="BK319" s="39" t="s">
        <v>41882</v>
      </c>
    </row>
    <row r="320" spans="1:63" x14ac:dyDescent="0.3">
      <c r="A320">
        <v>319</v>
      </c>
      <c r="B320" s="1">
        <v>45895.565115740741</v>
      </c>
      <c r="C320" s="1">
        <v>45895.571956018517</v>
      </c>
      <c r="D320" s="39" t="s">
        <v>3612</v>
      </c>
      <c r="E320" s="39" t="s">
        <v>3613</v>
      </c>
      <c r="I320" s="39" t="s">
        <v>41883</v>
      </c>
      <c r="L320">
        <v>8</v>
      </c>
      <c r="O320">
        <v>40</v>
      </c>
      <c r="R320" s="39" t="s">
        <v>41884</v>
      </c>
      <c r="U320" s="39" t="s">
        <v>41885</v>
      </c>
      <c r="X320" s="39" t="s">
        <v>41886</v>
      </c>
      <c r="AA320" s="39" t="s">
        <v>39467</v>
      </c>
      <c r="AD320" s="39" t="s">
        <v>41887</v>
      </c>
      <c r="AG320" s="39" t="s">
        <v>41888</v>
      </c>
      <c r="AJ320" s="39" t="s">
        <v>41866</v>
      </c>
      <c r="AM320" s="39" t="s">
        <v>41889</v>
      </c>
      <c r="AP320" s="39" t="s">
        <v>41890</v>
      </c>
      <c r="AS320" s="39" t="s">
        <v>41891</v>
      </c>
      <c r="AV320" s="39" t="s">
        <v>41747</v>
      </c>
      <c r="AY320" s="39" t="s">
        <v>41892</v>
      </c>
      <c r="BB320" s="39" t="s">
        <v>41893</v>
      </c>
      <c r="BE320" s="39" t="s">
        <v>41894</v>
      </c>
      <c r="BH320" s="39" t="s">
        <v>41895</v>
      </c>
      <c r="BK320" s="39" t="s">
        <v>41896</v>
      </c>
    </row>
    <row r="321" spans="1:63" x14ac:dyDescent="0.3">
      <c r="A321">
        <v>320</v>
      </c>
      <c r="B321" s="1">
        <v>45895.565972222219</v>
      </c>
      <c r="C321" s="1">
        <v>45895.572291666664</v>
      </c>
      <c r="D321" s="39" t="s">
        <v>3563</v>
      </c>
      <c r="E321" s="39" t="s">
        <v>3564</v>
      </c>
      <c r="I321" s="39" t="s">
        <v>3565</v>
      </c>
      <c r="L321">
        <v>8</v>
      </c>
      <c r="O321">
        <v>10</v>
      </c>
      <c r="R321" s="39" t="s">
        <v>41805</v>
      </c>
      <c r="U321" s="39" t="s">
        <v>41806</v>
      </c>
      <c r="X321" s="39" t="s">
        <v>41897</v>
      </c>
      <c r="AA321" s="39" t="s">
        <v>41898</v>
      </c>
      <c r="AD321" s="39" t="s">
        <v>41899</v>
      </c>
      <c r="AG321" s="39" t="s">
        <v>41900</v>
      </c>
      <c r="AJ321" s="39" t="s">
        <v>41901</v>
      </c>
      <c r="AM321" s="39" t="s">
        <v>41902</v>
      </c>
      <c r="AP321" s="39" t="s">
        <v>41899</v>
      </c>
      <c r="AS321" s="39" t="s">
        <v>41898</v>
      </c>
      <c r="AV321" s="39" t="s">
        <v>41903</v>
      </c>
      <c r="AY321" s="39" t="s">
        <v>41897</v>
      </c>
      <c r="BB321" s="39" t="s">
        <v>41904</v>
      </c>
      <c r="BE321" s="39" t="s">
        <v>41905</v>
      </c>
      <c r="BH321" s="39" t="s">
        <v>41906</v>
      </c>
      <c r="BK321" s="39" t="s">
        <v>41814</v>
      </c>
    </row>
    <row r="322" spans="1:63" x14ac:dyDescent="0.3">
      <c r="A322">
        <v>321</v>
      </c>
      <c r="B322" s="1">
        <v>45895.562673611108</v>
      </c>
      <c r="C322" s="1">
        <v>45895.57236111111</v>
      </c>
      <c r="D322" s="39" t="s">
        <v>3773</v>
      </c>
      <c r="E322" s="39" t="s">
        <v>3774</v>
      </c>
      <c r="I322" s="39" t="s">
        <v>41907</v>
      </c>
      <c r="L322">
        <v>8</v>
      </c>
      <c r="O322">
        <v>27</v>
      </c>
      <c r="R322" s="39" t="s">
        <v>41908</v>
      </c>
      <c r="U322" s="39" t="s">
        <v>41909</v>
      </c>
      <c r="X322" s="39" t="s">
        <v>41910</v>
      </c>
      <c r="AA322" s="39" t="s">
        <v>41911</v>
      </c>
      <c r="AD322" s="39" t="s">
        <v>39017</v>
      </c>
      <c r="AG322" s="39" t="s">
        <v>35902</v>
      </c>
      <c r="AJ322" s="39" t="s">
        <v>35872</v>
      </c>
      <c r="AM322" s="39" t="s">
        <v>41912</v>
      </c>
      <c r="AP322" s="39" t="s">
        <v>39017</v>
      </c>
      <c r="AS322" s="39" t="s">
        <v>41458</v>
      </c>
      <c r="AV322" s="39" t="s">
        <v>38984</v>
      </c>
      <c r="AY322" s="39" t="s">
        <v>41913</v>
      </c>
      <c r="BB322" s="39" t="s">
        <v>41914</v>
      </c>
      <c r="BE322" s="39" t="s">
        <v>41915</v>
      </c>
      <c r="BH322" s="39" t="s">
        <v>41916</v>
      </c>
      <c r="BK322" s="39" t="s">
        <v>41917</v>
      </c>
    </row>
    <row r="323" spans="1:63" x14ac:dyDescent="0.3">
      <c r="A323">
        <v>322</v>
      </c>
      <c r="B323" s="1">
        <v>45895.567407407405</v>
      </c>
      <c r="C323" s="1">
        <v>45895.573055555556</v>
      </c>
      <c r="D323" s="39" t="s">
        <v>3782</v>
      </c>
      <c r="E323" s="39" t="s">
        <v>3783</v>
      </c>
      <c r="I323" s="39" t="s">
        <v>34033</v>
      </c>
      <c r="L323">
        <v>8</v>
      </c>
      <c r="O323">
        <v>38</v>
      </c>
      <c r="R323" s="39" t="s">
        <v>41918</v>
      </c>
      <c r="U323" s="39" t="s">
        <v>41919</v>
      </c>
      <c r="X323" s="39" t="s">
        <v>41920</v>
      </c>
      <c r="AA323" s="39" t="s">
        <v>41921</v>
      </c>
      <c r="AD323" s="39" t="s">
        <v>41922</v>
      </c>
      <c r="AG323" s="39" t="s">
        <v>41923</v>
      </c>
      <c r="AJ323" s="39" t="s">
        <v>40047</v>
      </c>
      <c r="AM323" s="39" t="s">
        <v>41924</v>
      </c>
      <c r="AP323" s="39" t="s">
        <v>41925</v>
      </c>
      <c r="AS323" s="39" t="s">
        <v>41926</v>
      </c>
      <c r="AV323" s="39" t="s">
        <v>40051</v>
      </c>
      <c r="AY323" s="39" t="s">
        <v>41927</v>
      </c>
      <c r="BB323" s="39" t="s">
        <v>41928</v>
      </c>
      <c r="BE323" s="39" t="s">
        <v>41929</v>
      </c>
      <c r="BH323" s="39" t="s">
        <v>41930</v>
      </c>
      <c r="BK323" s="39" t="s">
        <v>41931</v>
      </c>
    </row>
    <row r="324" spans="1:63" x14ac:dyDescent="0.3">
      <c r="A324">
        <v>323</v>
      </c>
      <c r="B324" s="1">
        <v>45895.564780092594</v>
      </c>
      <c r="C324" s="1">
        <v>45895.573136574072</v>
      </c>
      <c r="D324" s="39" t="s">
        <v>3490</v>
      </c>
      <c r="E324" s="39" t="s">
        <v>3491</v>
      </c>
      <c r="I324" s="39" t="s">
        <v>3491</v>
      </c>
      <c r="L324">
        <v>8</v>
      </c>
      <c r="O324">
        <v>29</v>
      </c>
      <c r="R324" s="39" t="s">
        <v>41932</v>
      </c>
      <c r="U324" s="39" t="s">
        <v>39385</v>
      </c>
      <c r="X324" s="39" t="s">
        <v>35628</v>
      </c>
      <c r="AA324" s="39" t="s">
        <v>41933</v>
      </c>
      <c r="AD324" s="39" t="s">
        <v>39017</v>
      </c>
      <c r="AG324" s="39" t="s">
        <v>41934</v>
      </c>
      <c r="AJ324" s="39" t="s">
        <v>38654</v>
      </c>
      <c r="AM324" s="39" t="s">
        <v>39482</v>
      </c>
      <c r="AP324" s="39" t="s">
        <v>40277</v>
      </c>
      <c r="AS324" s="39" t="s">
        <v>41935</v>
      </c>
      <c r="AV324" s="39" t="s">
        <v>38812</v>
      </c>
      <c r="AY324" s="39" t="s">
        <v>41936</v>
      </c>
      <c r="BB324" s="39" t="s">
        <v>41937</v>
      </c>
      <c r="BE324" s="39" t="s">
        <v>41938</v>
      </c>
      <c r="BH324" s="39" t="s">
        <v>41939</v>
      </c>
      <c r="BK324" s="39" t="s">
        <v>41940</v>
      </c>
    </row>
    <row r="325" spans="1:63" x14ac:dyDescent="0.3">
      <c r="A325">
        <v>324</v>
      </c>
      <c r="B325" s="1">
        <v>45895.564780092594</v>
      </c>
      <c r="C325" s="1">
        <v>45895.573159722226</v>
      </c>
      <c r="D325" s="39" t="s">
        <v>3540</v>
      </c>
      <c r="E325" s="39" t="s">
        <v>3541</v>
      </c>
      <c r="I325" s="39" t="s">
        <v>41941</v>
      </c>
      <c r="L325">
        <v>8</v>
      </c>
      <c r="O325">
        <v>30</v>
      </c>
      <c r="R325" s="39" t="s">
        <v>38939</v>
      </c>
      <c r="U325" s="39" t="s">
        <v>39385</v>
      </c>
      <c r="X325" s="39" t="s">
        <v>35628</v>
      </c>
      <c r="AA325" s="39" t="s">
        <v>39386</v>
      </c>
      <c r="AD325" s="39" t="s">
        <v>39017</v>
      </c>
      <c r="AG325" s="39" t="s">
        <v>40148</v>
      </c>
      <c r="AJ325" s="39" t="s">
        <v>35872</v>
      </c>
      <c r="AM325" s="39" t="s">
        <v>39462</v>
      </c>
      <c r="AP325" s="39" t="s">
        <v>41436</v>
      </c>
      <c r="AS325" s="39" t="s">
        <v>41764</v>
      </c>
      <c r="AV325" s="39" t="s">
        <v>38984</v>
      </c>
      <c r="AY325" s="39" t="s">
        <v>41574</v>
      </c>
      <c r="BB325" s="39" t="s">
        <v>41942</v>
      </c>
      <c r="BE325" s="39" t="s">
        <v>41943</v>
      </c>
      <c r="BH325" s="39" t="s">
        <v>41944</v>
      </c>
      <c r="BK325" s="39" t="s">
        <v>41945</v>
      </c>
    </row>
    <row r="326" spans="1:63" x14ac:dyDescent="0.3">
      <c r="A326">
        <v>325</v>
      </c>
      <c r="B326" s="1">
        <v>45895.566979166666</v>
      </c>
      <c r="C326" s="1">
        <v>45895.573449074072</v>
      </c>
      <c r="D326" s="39" t="s">
        <v>3433</v>
      </c>
      <c r="E326" s="39" t="s">
        <v>3434</v>
      </c>
      <c r="I326" s="39" t="s">
        <v>3434</v>
      </c>
      <c r="L326">
        <v>8</v>
      </c>
      <c r="O326">
        <v>7</v>
      </c>
      <c r="R326" s="39" t="s">
        <v>41946</v>
      </c>
      <c r="U326" s="39" t="s">
        <v>41947</v>
      </c>
      <c r="X326" s="39" t="s">
        <v>35628</v>
      </c>
      <c r="AA326" s="39" t="s">
        <v>41948</v>
      </c>
      <c r="AD326" s="39" t="s">
        <v>38164</v>
      </c>
      <c r="AG326" s="39" t="s">
        <v>35902</v>
      </c>
      <c r="AJ326" s="39" t="s">
        <v>35872</v>
      </c>
      <c r="AM326" s="39" t="s">
        <v>36279</v>
      </c>
      <c r="AP326" s="39" t="s">
        <v>41949</v>
      </c>
      <c r="AS326" s="39" t="s">
        <v>41950</v>
      </c>
      <c r="AV326" s="39" t="s">
        <v>38812</v>
      </c>
      <c r="AY326" s="39" t="s">
        <v>36032</v>
      </c>
      <c r="BB326" s="39" t="s">
        <v>39323</v>
      </c>
      <c r="BE326" s="39" t="s">
        <v>41951</v>
      </c>
      <c r="BH326" s="39" t="s">
        <v>41952</v>
      </c>
      <c r="BK326" s="39" t="s">
        <v>41953</v>
      </c>
    </row>
    <row r="327" spans="1:63" x14ac:dyDescent="0.3">
      <c r="A327">
        <v>326</v>
      </c>
      <c r="B327" s="1">
        <v>45895.565995370373</v>
      </c>
      <c r="C327" s="1">
        <v>45895.573460648149</v>
      </c>
      <c r="D327" s="39" t="s">
        <v>3624</v>
      </c>
      <c r="E327" s="39" t="s">
        <v>3625</v>
      </c>
      <c r="I327" s="39" t="s">
        <v>3625</v>
      </c>
      <c r="L327">
        <v>8</v>
      </c>
      <c r="O327">
        <v>24</v>
      </c>
      <c r="R327" s="39" t="s">
        <v>41805</v>
      </c>
      <c r="U327" s="39" t="s">
        <v>41806</v>
      </c>
      <c r="X327" s="39" t="s">
        <v>35628</v>
      </c>
      <c r="AA327" s="39" t="s">
        <v>41954</v>
      </c>
      <c r="AD327" s="39" t="s">
        <v>41955</v>
      </c>
      <c r="AG327" s="39" t="s">
        <v>37936</v>
      </c>
      <c r="AJ327" s="39" t="s">
        <v>35872</v>
      </c>
      <c r="AM327" s="39" t="s">
        <v>38243</v>
      </c>
      <c r="AP327" s="39" t="s">
        <v>39020</v>
      </c>
      <c r="AS327" s="39" t="s">
        <v>39021</v>
      </c>
      <c r="AV327" s="39" t="s">
        <v>38984</v>
      </c>
      <c r="AY327" s="39" t="s">
        <v>39387</v>
      </c>
      <c r="BB327" s="39" t="s">
        <v>41956</v>
      </c>
      <c r="BE327" s="39" t="s">
        <v>41905</v>
      </c>
      <c r="BH327" s="39" t="s">
        <v>41957</v>
      </c>
      <c r="BK327" s="39" t="s">
        <v>41814</v>
      </c>
    </row>
    <row r="328" spans="1:63" x14ac:dyDescent="0.3">
      <c r="A328">
        <v>327</v>
      </c>
      <c r="B328" s="1">
        <v>45895.564571759256</v>
      </c>
      <c r="C328" s="1">
        <v>45895.573611111111</v>
      </c>
      <c r="D328" s="39" t="s">
        <v>3698</v>
      </c>
      <c r="E328" s="39" t="s">
        <v>3699</v>
      </c>
      <c r="I328" s="39" t="s">
        <v>41958</v>
      </c>
      <c r="L328">
        <v>8</v>
      </c>
      <c r="O328">
        <v>1</v>
      </c>
      <c r="R328" s="39" t="s">
        <v>41959</v>
      </c>
      <c r="U328" s="39" t="s">
        <v>41960</v>
      </c>
      <c r="X328" s="39" t="s">
        <v>38842</v>
      </c>
      <c r="AA328" s="39" t="s">
        <v>41961</v>
      </c>
      <c r="AD328" s="39" t="s">
        <v>39148</v>
      </c>
      <c r="AG328" s="39" t="s">
        <v>41962</v>
      </c>
      <c r="AJ328" s="39" t="s">
        <v>41963</v>
      </c>
      <c r="AM328" s="39" t="s">
        <v>41964</v>
      </c>
      <c r="AP328" s="39" t="s">
        <v>41965</v>
      </c>
      <c r="AS328" s="39" t="s">
        <v>41966</v>
      </c>
      <c r="AV328" s="39" t="s">
        <v>41967</v>
      </c>
      <c r="AY328" s="39" t="s">
        <v>36432</v>
      </c>
      <c r="BB328" s="39" t="s">
        <v>41968</v>
      </c>
      <c r="BE328" s="39" t="s">
        <v>41969</v>
      </c>
      <c r="BH328" s="39" t="s">
        <v>41970</v>
      </c>
      <c r="BK328" s="39" t="s">
        <v>41971</v>
      </c>
    </row>
    <row r="329" spans="1:63" x14ac:dyDescent="0.3">
      <c r="A329">
        <v>328</v>
      </c>
      <c r="B329" s="1">
        <v>45895.564803240741</v>
      </c>
      <c r="C329" s="1">
        <v>45895.573935185188</v>
      </c>
      <c r="D329" s="39" t="s">
        <v>3739</v>
      </c>
      <c r="E329" s="39" t="s">
        <v>3740</v>
      </c>
      <c r="I329" s="39" t="s">
        <v>3740</v>
      </c>
      <c r="L329">
        <v>8</v>
      </c>
      <c r="O329">
        <v>15</v>
      </c>
      <c r="R329" s="39" t="s">
        <v>41972</v>
      </c>
      <c r="U329" s="39" t="s">
        <v>41973</v>
      </c>
      <c r="X329" s="39" t="s">
        <v>41974</v>
      </c>
      <c r="AA329" s="39" t="s">
        <v>41975</v>
      </c>
      <c r="AD329" s="39" t="s">
        <v>39017</v>
      </c>
      <c r="AG329" s="39" t="s">
        <v>37216</v>
      </c>
      <c r="AJ329" s="39" t="s">
        <v>35872</v>
      </c>
      <c r="AM329" s="39" t="s">
        <v>41976</v>
      </c>
      <c r="AP329" s="39" t="s">
        <v>40644</v>
      </c>
      <c r="AS329" s="39" t="s">
        <v>40517</v>
      </c>
      <c r="AV329" s="39" t="s">
        <v>41799</v>
      </c>
      <c r="AY329" s="39" t="s">
        <v>41977</v>
      </c>
      <c r="BB329" s="39" t="s">
        <v>41978</v>
      </c>
      <c r="BE329" s="39" t="s">
        <v>41979</v>
      </c>
      <c r="BH329" s="39" t="s">
        <v>41980</v>
      </c>
      <c r="BK329" s="39" t="s">
        <v>41981</v>
      </c>
    </row>
    <row r="330" spans="1:63" x14ac:dyDescent="0.3">
      <c r="A330">
        <v>329</v>
      </c>
      <c r="B330" s="1">
        <v>45895.561956018515</v>
      </c>
      <c r="C330" s="1">
        <v>45895.57403935185</v>
      </c>
      <c r="D330" s="39" t="s">
        <v>3630</v>
      </c>
      <c r="E330" s="39" t="s">
        <v>3631</v>
      </c>
      <c r="I330" s="39" t="s">
        <v>3631</v>
      </c>
      <c r="L330">
        <v>8</v>
      </c>
      <c r="O330">
        <v>23</v>
      </c>
      <c r="R330" s="39" t="s">
        <v>41805</v>
      </c>
      <c r="U330" s="39" t="s">
        <v>41806</v>
      </c>
      <c r="X330" s="39" t="s">
        <v>35628</v>
      </c>
      <c r="AA330" s="39" t="s">
        <v>41982</v>
      </c>
      <c r="AD330" s="39" t="s">
        <v>38640</v>
      </c>
      <c r="AG330" s="39" t="s">
        <v>39679</v>
      </c>
      <c r="AJ330" s="39" t="s">
        <v>41983</v>
      </c>
      <c r="AM330" s="39" t="s">
        <v>41984</v>
      </c>
      <c r="AP330" s="39" t="s">
        <v>39606</v>
      </c>
      <c r="AS330" s="39" t="s">
        <v>41976</v>
      </c>
      <c r="AV330" s="39" t="s">
        <v>38641</v>
      </c>
      <c r="AY330" s="39" t="s">
        <v>41985</v>
      </c>
      <c r="BB330" s="39" t="s">
        <v>41986</v>
      </c>
      <c r="BE330" s="39" t="s">
        <v>41987</v>
      </c>
      <c r="BH330" s="39" t="s">
        <v>41906</v>
      </c>
      <c r="BK330" s="39" t="s">
        <v>41814</v>
      </c>
    </row>
    <row r="331" spans="1:63" x14ac:dyDescent="0.3">
      <c r="A331">
        <v>330</v>
      </c>
      <c r="B331" s="1">
        <v>45895.56459490741</v>
      </c>
      <c r="C331" s="1">
        <v>45895.574201388888</v>
      </c>
      <c r="D331" s="39" t="s">
        <v>3501</v>
      </c>
      <c r="E331" s="39" t="s">
        <v>3502</v>
      </c>
      <c r="I331" s="39" t="s">
        <v>11869</v>
      </c>
      <c r="L331">
        <v>8</v>
      </c>
      <c r="O331">
        <v>8</v>
      </c>
      <c r="R331" s="39" t="s">
        <v>41805</v>
      </c>
      <c r="U331" s="39" t="s">
        <v>41806</v>
      </c>
      <c r="X331" s="39" t="s">
        <v>41988</v>
      </c>
      <c r="AA331" s="39" t="s">
        <v>35867</v>
      </c>
      <c r="AD331" s="39" t="s">
        <v>38770</v>
      </c>
      <c r="AG331" s="39" t="s">
        <v>41989</v>
      </c>
      <c r="AJ331" s="39" t="s">
        <v>38772</v>
      </c>
      <c r="AM331" s="39" t="s">
        <v>41990</v>
      </c>
      <c r="AP331" s="39" t="s">
        <v>38788</v>
      </c>
      <c r="AS331" s="39" t="s">
        <v>1194</v>
      </c>
      <c r="AV331" s="39" t="s">
        <v>41991</v>
      </c>
      <c r="AY331" s="39" t="s">
        <v>36074</v>
      </c>
      <c r="BB331" s="39" t="s">
        <v>41992</v>
      </c>
      <c r="BE331" s="39" t="s">
        <v>41859</v>
      </c>
      <c r="BH331" s="39" t="s">
        <v>41851</v>
      </c>
      <c r="BK331" s="39" t="s">
        <v>41814</v>
      </c>
    </row>
    <row r="332" spans="1:63" x14ac:dyDescent="0.3">
      <c r="A332">
        <v>331</v>
      </c>
      <c r="B332" s="1">
        <v>45895.568078703705</v>
      </c>
      <c r="C332" s="1">
        <v>45895.574513888889</v>
      </c>
      <c r="D332" s="39" t="s">
        <v>3453</v>
      </c>
      <c r="E332" s="39" t="s">
        <v>3454</v>
      </c>
      <c r="I332" s="39" t="s">
        <v>3455</v>
      </c>
      <c r="L332">
        <v>8</v>
      </c>
      <c r="O332">
        <v>25</v>
      </c>
      <c r="R332" s="39" t="s">
        <v>41993</v>
      </c>
      <c r="U332" s="39" t="s">
        <v>41994</v>
      </c>
      <c r="X332" s="39" t="s">
        <v>35628</v>
      </c>
      <c r="AA332" s="39" t="s">
        <v>41995</v>
      </c>
      <c r="AD332" s="39" t="s">
        <v>38640</v>
      </c>
      <c r="AG332" s="39" t="s">
        <v>41996</v>
      </c>
      <c r="AJ332" s="39" t="s">
        <v>39606</v>
      </c>
      <c r="AM332" s="39" t="s">
        <v>37947</v>
      </c>
      <c r="AP332" s="39" t="s">
        <v>40670</v>
      </c>
      <c r="AS332" s="39" t="s">
        <v>41997</v>
      </c>
      <c r="AV332" s="39" t="s">
        <v>38641</v>
      </c>
      <c r="AY332" s="39" t="s">
        <v>41998</v>
      </c>
      <c r="BB332" s="39" t="s">
        <v>41999</v>
      </c>
      <c r="BE332" s="39" t="s">
        <v>42000</v>
      </c>
      <c r="BH332" s="39" t="s">
        <v>42001</v>
      </c>
      <c r="BK332" s="39" t="s">
        <v>42002</v>
      </c>
    </row>
    <row r="333" spans="1:63" x14ac:dyDescent="0.3">
      <c r="A333">
        <v>332</v>
      </c>
      <c r="B333" s="1">
        <v>45895.565150462964</v>
      </c>
      <c r="C333" s="1">
        <v>45895.575358796297</v>
      </c>
      <c r="D333" s="39" t="s">
        <v>3715</v>
      </c>
      <c r="E333" s="39" t="s">
        <v>3716</v>
      </c>
      <c r="I333" s="39" t="s">
        <v>14719</v>
      </c>
      <c r="L333">
        <v>8</v>
      </c>
      <c r="O333">
        <v>14</v>
      </c>
      <c r="R333" s="39" t="s">
        <v>41805</v>
      </c>
      <c r="U333" s="39" t="s">
        <v>41806</v>
      </c>
      <c r="X333" s="39" t="s">
        <v>35628</v>
      </c>
      <c r="AA333" s="39" t="s">
        <v>42003</v>
      </c>
      <c r="AD333" s="39" t="s">
        <v>39017</v>
      </c>
      <c r="AG333" s="39" t="s">
        <v>42004</v>
      </c>
      <c r="AJ333" s="39" t="s">
        <v>35872</v>
      </c>
      <c r="AM333" s="39" t="s">
        <v>42005</v>
      </c>
      <c r="AP333" s="39" t="s">
        <v>42006</v>
      </c>
      <c r="AS333" s="39" t="s">
        <v>42007</v>
      </c>
      <c r="AV333" s="39" t="s">
        <v>38984</v>
      </c>
      <c r="AY333" s="39" t="s">
        <v>42008</v>
      </c>
      <c r="BB333" s="39" t="s">
        <v>42009</v>
      </c>
      <c r="BE333" s="39" t="s">
        <v>41009</v>
      </c>
      <c r="BH333" s="39" t="s">
        <v>41851</v>
      </c>
      <c r="BK333" s="39" t="s">
        <v>41814</v>
      </c>
    </row>
    <row r="334" spans="1:63" x14ac:dyDescent="0.3">
      <c r="A334">
        <v>333</v>
      </c>
      <c r="B334" s="1">
        <v>45895.576944444445</v>
      </c>
      <c r="C334" s="1">
        <v>45895.578067129631</v>
      </c>
      <c r="D334" s="39" t="s">
        <v>3755</v>
      </c>
      <c r="E334" s="39" t="s">
        <v>3756</v>
      </c>
      <c r="I334" s="39" t="s">
        <v>3756</v>
      </c>
      <c r="L334">
        <v>8</v>
      </c>
      <c r="O334">
        <v>18</v>
      </c>
      <c r="R334" s="39" t="s">
        <v>42010</v>
      </c>
      <c r="U334" s="39" t="s">
        <v>42011</v>
      </c>
      <c r="X334" s="39" t="s">
        <v>35628</v>
      </c>
      <c r="AA334" s="39" t="s">
        <v>42012</v>
      </c>
      <c r="AD334" s="39" t="s">
        <v>39017</v>
      </c>
      <c r="AG334" s="39" t="s">
        <v>39399</v>
      </c>
      <c r="AJ334" s="39" t="s">
        <v>35872</v>
      </c>
      <c r="AM334" s="39" t="s">
        <v>39991</v>
      </c>
      <c r="AP334" s="39" t="s">
        <v>42013</v>
      </c>
      <c r="AS334" s="39" t="s">
        <v>42014</v>
      </c>
      <c r="AV334" s="39" t="s">
        <v>41332</v>
      </c>
      <c r="AY334" s="39" t="s">
        <v>42015</v>
      </c>
      <c r="BB334" s="39" t="s">
        <v>42016</v>
      </c>
      <c r="BE334" s="39" t="s">
        <v>42017</v>
      </c>
      <c r="BH334" s="39" t="s">
        <v>42018</v>
      </c>
      <c r="BK334" s="39" t="s">
        <v>42019</v>
      </c>
    </row>
    <row r="335" spans="1:63" x14ac:dyDescent="0.3">
      <c r="A335">
        <v>334</v>
      </c>
      <c r="B335" s="1">
        <v>45895.570960648147</v>
      </c>
      <c r="C335" s="1">
        <v>45895.578148148146</v>
      </c>
      <c r="D335" s="39" t="s">
        <v>3423</v>
      </c>
      <c r="E335" s="39" t="s">
        <v>3424</v>
      </c>
      <c r="I335" s="39" t="s">
        <v>3425</v>
      </c>
      <c r="L335">
        <v>8</v>
      </c>
      <c r="O335">
        <v>12</v>
      </c>
      <c r="R335" s="39" t="s">
        <v>41805</v>
      </c>
      <c r="U335" s="39" t="s">
        <v>41806</v>
      </c>
      <c r="X335" s="39" t="s">
        <v>42020</v>
      </c>
      <c r="AA335" s="39" t="s">
        <v>42021</v>
      </c>
      <c r="AD335" s="39" t="s">
        <v>42022</v>
      </c>
      <c r="AG335" s="39" t="s">
        <v>42023</v>
      </c>
      <c r="AJ335" s="39" t="s">
        <v>42024</v>
      </c>
      <c r="AM335" s="39" t="s">
        <v>42025</v>
      </c>
      <c r="AP335" s="39" t="s">
        <v>42026</v>
      </c>
      <c r="AS335" s="39" t="s">
        <v>42027</v>
      </c>
      <c r="AV335" s="39" t="s">
        <v>42028</v>
      </c>
      <c r="AY335" s="39" t="s">
        <v>42029</v>
      </c>
      <c r="BB335" s="39" t="s">
        <v>42030</v>
      </c>
      <c r="BE335" s="39" t="s">
        <v>41859</v>
      </c>
      <c r="BH335" s="39" t="s">
        <v>41851</v>
      </c>
      <c r="BK335" s="39" t="s">
        <v>41814</v>
      </c>
    </row>
    <row r="336" spans="1:63" x14ac:dyDescent="0.3">
      <c r="A336">
        <v>335</v>
      </c>
      <c r="B336" s="1">
        <v>45895.571111111109</v>
      </c>
      <c r="C336" s="1">
        <v>45895.579016203701</v>
      </c>
      <c r="D336" s="39" t="s">
        <v>3764</v>
      </c>
      <c r="E336" s="39" t="s">
        <v>3765</v>
      </c>
      <c r="I336" s="39" t="s">
        <v>11850</v>
      </c>
      <c r="L336">
        <v>8</v>
      </c>
      <c r="O336">
        <v>26</v>
      </c>
      <c r="R336" s="39" t="s">
        <v>42031</v>
      </c>
      <c r="U336" s="39" t="s">
        <v>42032</v>
      </c>
      <c r="X336" s="39" t="s">
        <v>38640</v>
      </c>
      <c r="AA336" s="39" t="s">
        <v>42033</v>
      </c>
      <c r="AD336" s="39" t="s">
        <v>38640</v>
      </c>
      <c r="AG336" s="39" t="s">
        <v>42034</v>
      </c>
      <c r="AJ336" s="39" t="s">
        <v>35628</v>
      </c>
      <c r="AM336" s="39" t="s">
        <v>42035</v>
      </c>
      <c r="AP336" s="39" t="s">
        <v>35872</v>
      </c>
      <c r="AS336" s="39" t="s">
        <v>35960</v>
      </c>
      <c r="AV336" s="39" t="s">
        <v>38641</v>
      </c>
      <c r="AY336" s="39" t="s">
        <v>42036</v>
      </c>
      <c r="BB336" s="39" t="s">
        <v>42037</v>
      </c>
      <c r="BE336" s="39" t="s">
        <v>42038</v>
      </c>
      <c r="BH336" s="39" t="s">
        <v>42039</v>
      </c>
      <c r="BK336" s="39" t="s">
        <v>42040</v>
      </c>
    </row>
    <row r="337" spans="1:63" x14ac:dyDescent="0.3">
      <c r="A337">
        <v>336</v>
      </c>
      <c r="B337" s="1">
        <v>45895.573564814818</v>
      </c>
      <c r="C337" s="1">
        <v>45895.57949074074</v>
      </c>
      <c r="D337" s="39" t="s">
        <v>3706</v>
      </c>
      <c r="E337" s="39" t="s">
        <v>3707</v>
      </c>
      <c r="I337" s="39" t="s">
        <v>3707</v>
      </c>
      <c r="L337">
        <v>8</v>
      </c>
      <c r="O337">
        <v>3</v>
      </c>
      <c r="R337" s="39" t="s">
        <v>42041</v>
      </c>
      <c r="U337" s="39" t="s">
        <v>41875</v>
      </c>
      <c r="X337" s="39" t="s">
        <v>42042</v>
      </c>
      <c r="AA337" s="39" t="s">
        <v>42043</v>
      </c>
      <c r="AD337" s="39" t="s">
        <v>42042</v>
      </c>
      <c r="AG337" s="39" t="s">
        <v>42044</v>
      </c>
      <c r="AJ337" s="39" t="s">
        <v>42045</v>
      </c>
      <c r="AM337" s="39" t="s">
        <v>42046</v>
      </c>
      <c r="AP337" s="39" t="s">
        <v>42047</v>
      </c>
      <c r="AS337" s="39" t="s">
        <v>42048</v>
      </c>
      <c r="AV337" s="39" t="s">
        <v>42049</v>
      </c>
      <c r="AY337" s="39" t="s">
        <v>42050</v>
      </c>
      <c r="BB337" s="39" t="s">
        <v>41879</v>
      </c>
      <c r="BE337" s="39" t="s">
        <v>42051</v>
      </c>
      <c r="BH337" s="39" t="s">
        <v>42052</v>
      </c>
      <c r="BK337" s="39" t="s">
        <v>42053</v>
      </c>
    </row>
    <row r="338" spans="1:63" x14ac:dyDescent="0.3">
      <c r="A338">
        <v>337</v>
      </c>
      <c r="B338" s="1">
        <v>45895.570613425924</v>
      </c>
      <c r="C338" s="1">
        <v>45895.579976851855</v>
      </c>
      <c r="D338" s="39" t="s">
        <v>3678</v>
      </c>
      <c r="E338" s="39" t="s">
        <v>3679</v>
      </c>
      <c r="I338" s="39" t="s">
        <v>3680</v>
      </c>
      <c r="L338">
        <v>8</v>
      </c>
      <c r="O338">
        <v>19</v>
      </c>
      <c r="R338" s="39" t="s">
        <v>42054</v>
      </c>
      <c r="U338" s="39" t="s">
        <v>42055</v>
      </c>
      <c r="X338" s="39" t="s">
        <v>35628</v>
      </c>
      <c r="AA338" s="39" t="s">
        <v>42056</v>
      </c>
      <c r="AD338" s="39" t="s">
        <v>39017</v>
      </c>
      <c r="AG338" s="39" t="s">
        <v>42057</v>
      </c>
      <c r="AJ338" s="39" t="s">
        <v>35872</v>
      </c>
      <c r="AM338" s="39" t="s">
        <v>36914</v>
      </c>
      <c r="AP338" s="39" t="s">
        <v>42058</v>
      </c>
      <c r="AS338" s="39" t="s">
        <v>42059</v>
      </c>
      <c r="AV338" s="39" t="s">
        <v>38984</v>
      </c>
      <c r="AY338" s="39" t="s">
        <v>42060</v>
      </c>
      <c r="BB338" s="39" t="s">
        <v>42061</v>
      </c>
      <c r="BE338" s="39" t="s">
        <v>42062</v>
      </c>
      <c r="BH338" s="39" t="s">
        <v>42063</v>
      </c>
      <c r="BK338" s="39" t="s">
        <v>42064</v>
      </c>
    </row>
    <row r="339" spans="1:63" x14ac:dyDescent="0.3">
      <c r="A339">
        <v>338</v>
      </c>
      <c r="B339" s="1">
        <v>45895.574849537035</v>
      </c>
      <c r="C339" s="1">
        <v>45895.582696759258</v>
      </c>
      <c r="D339" s="39" t="s">
        <v>3551</v>
      </c>
      <c r="E339" s="39" t="s">
        <v>3552</v>
      </c>
      <c r="I339" s="39" t="s">
        <v>42065</v>
      </c>
      <c r="L339">
        <v>8</v>
      </c>
      <c r="O339">
        <v>39</v>
      </c>
      <c r="R339" s="39" t="s">
        <v>42066</v>
      </c>
      <c r="U339" s="39" t="s">
        <v>42067</v>
      </c>
      <c r="X339" s="39" t="s">
        <v>35628</v>
      </c>
      <c r="AA339" s="39" t="s">
        <v>239</v>
      </c>
      <c r="AD339" s="39" t="s">
        <v>35871</v>
      </c>
      <c r="AG339" s="39" t="s">
        <v>13324</v>
      </c>
      <c r="AJ339" s="39" t="s">
        <v>39747</v>
      </c>
      <c r="AM339" s="39" t="s">
        <v>314</v>
      </c>
      <c r="AP339" s="39" t="s">
        <v>38994</v>
      </c>
      <c r="AS339" s="39" t="s">
        <v>20593</v>
      </c>
      <c r="AV339" s="39" t="s">
        <v>38641</v>
      </c>
      <c r="AY339" s="39" t="s">
        <v>14233</v>
      </c>
      <c r="BB339" s="39" t="s">
        <v>42068</v>
      </c>
      <c r="BE339" s="39" t="s">
        <v>42069</v>
      </c>
      <c r="BH339" s="39" t="s">
        <v>42070</v>
      </c>
      <c r="BK339" s="39" t="s">
        <v>42071</v>
      </c>
    </row>
    <row r="340" spans="1:63" x14ac:dyDescent="0.3">
      <c r="A340">
        <v>339</v>
      </c>
      <c r="B340" s="1">
        <v>45895.5705787037</v>
      </c>
      <c r="C340" s="1">
        <v>45895.583136574074</v>
      </c>
      <c r="D340" s="39" t="s">
        <v>3732</v>
      </c>
      <c r="E340" s="39" t="s">
        <v>3733</v>
      </c>
      <c r="I340" s="39" t="s">
        <v>42072</v>
      </c>
      <c r="L340">
        <v>8</v>
      </c>
      <c r="O340">
        <v>37</v>
      </c>
      <c r="R340" s="39" t="s">
        <v>42073</v>
      </c>
      <c r="U340" s="39" t="s">
        <v>42074</v>
      </c>
      <c r="X340" s="39" t="s">
        <v>35628</v>
      </c>
      <c r="AA340" s="39" t="s">
        <v>39752</v>
      </c>
      <c r="AD340" s="39" t="s">
        <v>35871</v>
      </c>
      <c r="AG340" s="39" t="s">
        <v>36153</v>
      </c>
      <c r="AJ340" s="39" t="s">
        <v>38654</v>
      </c>
      <c r="AM340" s="39" t="s">
        <v>20593</v>
      </c>
      <c r="AP340" s="39" t="s">
        <v>42075</v>
      </c>
      <c r="AS340" s="39" t="s">
        <v>314</v>
      </c>
      <c r="AV340" s="39" t="s">
        <v>38812</v>
      </c>
      <c r="AY340" s="39" t="s">
        <v>42076</v>
      </c>
      <c r="BB340" s="39" t="s">
        <v>42077</v>
      </c>
      <c r="BE340" s="39" t="s">
        <v>42078</v>
      </c>
      <c r="BH340" s="39" t="s">
        <v>42079</v>
      </c>
      <c r="BK340" s="39" t="s">
        <v>42080</v>
      </c>
    </row>
    <row r="341" spans="1:63" x14ac:dyDescent="0.3">
      <c r="A341">
        <v>340</v>
      </c>
      <c r="B341" s="1">
        <v>45895.572858796295</v>
      </c>
      <c r="C341" s="1">
        <v>45895.583252314813</v>
      </c>
      <c r="D341" s="39" t="s">
        <v>3441</v>
      </c>
      <c r="E341" s="39" t="s">
        <v>3442</v>
      </c>
      <c r="I341" s="39" t="s">
        <v>12063</v>
      </c>
      <c r="L341">
        <v>8</v>
      </c>
      <c r="O341">
        <v>4</v>
      </c>
      <c r="R341" s="39" t="s">
        <v>41805</v>
      </c>
      <c r="U341" s="39" t="s">
        <v>41806</v>
      </c>
      <c r="X341" s="39" t="s">
        <v>42081</v>
      </c>
      <c r="AA341" s="39" t="s">
        <v>42082</v>
      </c>
      <c r="AD341" s="39" t="s">
        <v>42083</v>
      </c>
      <c r="AG341" s="39" t="s">
        <v>42084</v>
      </c>
      <c r="AJ341" s="39" t="s">
        <v>38772</v>
      </c>
      <c r="AM341" s="39" t="s">
        <v>42085</v>
      </c>
      <c r="AP341" s="39" t="s">
        <v>42086</v>
      </c>
      <c r="AS341" s="39" t="s">
        <v>42087</v>
      </c>
      <c r="AV341" s="39" t="s">
        <v>42088</v>
      </c>
      <c r="AY341" s="39" t="s">
        <v>42089</v>
      </c>
      <c r="BB341" s="39" t="s">
        <v>42030</v>
      </c>
      <c r="BE341" s="39" t="s">
        <v>41859</v>
      </c>
      <c r="BH341" s="39" t="s">
        <v>41851</v>
      </c>
      <c r="BK341" s="39" t="s">
        <v>41814</v>
      </c>
    </row>
    <row r="342" spans="1:63" x14ac:dyDescent="0.3">
      <c r="A342">
        <v>341</v>
      </c>
      <c r="B342" s="1">
        <v>45895.573784722219</v>
      </c>
      <c r="C342" s="1">
        <v>45895.583391203705</v>
      </c>
      <c r="D342" s="39" t="s">
        <v>3659</v>
      </c>
      <c r="E342" s="39" t="s">
        <v>3660</v>
      </c>
      <c r="I342" s="39" t="s">
        <v>3660</v>
      </c>
      <c r="L342">
        <v>8</v>
      </c>
      <c r="O342">
        <v>36</v>
      </c>
      <c r="R342" s="39" t="s">
        <v>42090</v>
      </c>
      <c r="U342" s="39" t="s">
        <v>42091</v>
      </c>
      <c r="X342" s="39" t="s">
        <v>35628</v>
      </c>
      <c r="AA342" s="39" t="s">
        <v>42092</v>
      </c>
      <c r="AD342" s="39" t="s">
        <v>38640</v>
      </c>
      <c r="AG342" s="39" t="s">
        <v>42093</v>
      </c>
      <c r="AJ342" s="39" t="s">
        <v>38654</v>
      </c>
      <c r="AM342" s="39" t="s">
        <v>38831</v>
      </c>
      <c r="AP342" s="39" t="s">
        <v>42094</v>
      </c>
      <c r="AS342" s="39" t="s">
        <v>42095</v>
      </c>
      <c r="AV342" s="39" t="s">
        <v>38641</v>
      </c>
      <c r="AY342" s="39" t="s">
        <v>42096</v>
      </c>
      <c r="BB342" s="39" t="s">
        <v>42097</v>
      </c>
      <c r="BE342" s="39" t="s">
        <v>42098</v>
      </c>
      <c r="BH342" s="39" t="s">
        <v>42099</v>
      </c>
      <c r="BK342" s="39" t="s">
        <v>42100</v>
      </c>
    </row>
    <row r="343" spans="1:63" x14ac:dyDescent="0.3">
      <c r="A343">
        <v>342</v>
      </c>
      <c r="B343" s="1">
        <v>45895.5778125</v>
      </c>
      <c r="C343" s="1">
        <v>45895.583425925928</v>
      </c>
      <c r="D343" s="39" t="s">
        <v>33864</v>
      </c>
      <c r="E343" s="39" t="s">
        <v>36420</v>
      </c>
      <c r="I343" s="39" t="s">
        <v>36420</v>
      </c>
      <c r="L343">
        <v>14</v>
      </c>
      <c r="O343">
        <v>29</v>
      </c>
      <c r="R343" s="39" t="s">
        <v>41805</v>
      </c>
      <c r="U343" s="39" t="s">
        <v>42101</v>
      </c>
      <c r="X343" s="39" t="s">
        <v>35628</v>
      </c>
      <c r="AA343" s="39" t="s">
        <v>42102</v>
      </c>
      <c r="AD343" s="39" t="s">
        <v>39017</v>
      </c>
      <c r="AG343" s="39" t="s">
        <v>37936</v>
      </c>
      <c r="AJ343" s="39" t="s">
        <v>35872</v>
      </c>
      <c r="AM343" s="39" t="s">
        <v>38243</v>
      </c>
      <c r="AP343" s="39" t="s">
        <v>40785</v>
      </c>
      <c r="AS343" s="39" t="s">
        <v>40671</v>
      </c>
      <c r="AV343" s="39" t="s">
        <v>38984</v>
      </c>
      <c r="AY343" s="39" t="s">
        <v>42103</v>
      </c>
      <c r="BB343" s="39" t="s">
        <v>41811</v>
      </c>
      <c r="BE343" s="39" t="s">
        <v>42104</v>
      </c>
      <c r="BH343" s="39" t="s">
        <v>41813</v>
      </c>
      <c r="BK343" s="39" t="s">
        <v>41814</v>
      </c>
    </row>
    <row r="344" spans="1:63" x14ac:dyDescent="0.3">
      <c r="A344">
        <v>343</v>
      </c>
      <c r="B344" s="1">
        <v>45895.572592592594</v>
      </c>
      <c r="C344" s="1">
        <v>45895.584409722222</v>
      </c>
      <c r="D344" s="39" t="s">
        <v>3792</v>
      </c>
      <c r="E344" s="39" t="s">
        <v>3793</v>
      </c>
      <c r="I344" s="39" t="s">
        <v>3793</v>
      </c>
      <c r="L344">
        <v>8</v>
      </c>
      <c r="O344">
        <v>17</v>
      </c>
      <c r="R344" s="39" t="s">
        <v>41805</v>
      </c>
      <c r="U344" s="39" t="s">
        <v>42105</v>
      </c>
      <c r="X344" s="39" t="s">
        <v>35628</v>
      </c>
      <c r="AA344" s="39" t="s">
        <v>42106</v>
      </c>
      <c r="AD344" s="39" t="s">
        <v>38164</v>
      </c>
      <c r="AG344" s="39" t="s">
        <v>42107</v>
      </c>
      <c r="AJ344" s="39" t="s">
        <v>38654</v>
      </c>
      <c r="AM344" s="39" t="s">
        <v>42005</v>
      </c>
      <c r="AP344" s="39" t="s">
        <v>42108</v>
      </c>
      <c r="AS344" s="39" t="s">
        <v>42109</v>
      </c>
      <c r="AV344" s="39" t="s">
        <v>38984</v>
      </c>
      <c r="AY344" s="39" t="s">
        <v>42110</v>
      </c>
      <c r="BB344" s="39" t="s">
        <v>42111</v>
      </c>
      <c r="BE344" s="39" t="s">
        <v>42112</v>
      </c>
      <c r="BH344" s="39" t="s">
        <v>42113</v>
      </c>
      <c r="BK344" s="39" t="s">
        <v>42114</v>
      </c>
    </row>
    <row r="345" spans="1:63" x14ac:dyDescent="0.3">
      <c r="A345">
        <v>344</v>
      </c>
      <c r="B345" s="1">
        <v>45895.577002314814</v>
      </c>
      <c r="C345" s="1">
        <v>45895.585601851853</v>
      </c>
      <c r="D345" s="39" t="s">
        <v>3725</v>
      </c>
      <c r="E345" s="39" t="s">
        <v>3726</v>
      </c>
      <c r="I345" s="39" t="s">
        <v>3726</v>
      </c>
      <c r="L345">
        <v>8</v>
      </c>
      <c r="O345">
        <v>2</v>
      </c>
      <c r="R345" s="39" t="s">
        <v>42115</v>
      </c>
      <c r="U345" s="39" t="s">
        <v>42116</v>
      </c>
      <c r="X345" s="39" t="s">
        <v>35628</v>
      </c>
      <c r="AA345" s="39" t="s">
        <v>42003</v>
      </c>
      <c r="AD345" s="39" t="s">
        <v>39017</v>
      </c>
      <c r="AG345" s="39" t="s">
        <v>42117</v>
      </c>
      <c r="AJ345" s="39" t="s">
        <v>38654</v>
      </c>
      <c r="AM345" s="39" t="s">
        <v>42118</v>
      </c>
      <c r="AP345" s="39" t="s">
        <v>42119</v>
      </c>
      <c r="AS345" s="39" t="s">
        <v>42120</v>
      </c>
      <c r="AV345" s="39" t="s">
        <v>39270</v>
      </c>
      <c r="AY345" s="39" t="s">
        <v>42121</v>
      </c>
      <c r="BB345" s="39" t="s">
        <v>41811</v>
      </c>
      <c r="BE345" s="39" t="s">
        <v>41859</v>
      </c>
      <c r="BH345" s="39" t="s">
        <v>42122</v>
      </c>
      <c r="BK345" s="39" t="s">
        <v>42123</v>
      </c>
    </row>
    <row r="346" spans="1:63" x14ac:dyDescent="0.3">
      <c r="A346">
        <v>345</v>
      </c>
      <c r="B346" s="1">
        <v>45895.573923611111</v>
      </c>
      <c r="C346" s="1">
        <v>45895.586539351854</v>
      </c>
      <c r="D346" s="39" t="s">
        <v>3639</v>
      </c>
      <c r="E346" s="39" t="s">
        <v>3640</v>
      </c>
      <c r="I346" s="39" t="s">
        <v>3640</v>
      </c>
      <c r="L346">
        <v>8</v>
      </c>
      <c r="O346">
        <v>34</v>
      </c>
      <c r="R346" s="39" t="s">
        <v>42124</v>
      </c>
      <c r="U346" s="39" t="s">
        <v>42125</v>
      </c>
      <c r="X346" s="39" t="s">
        <v>42126</v>
      </c>
      <c r="AA346" s="39" t="s">
        <v>42127</v>
      </c>
      <c r="AD346" s="39" t="s">
        <v>42128</v>
      </c>
      <c r="AG346" s="39" t="s">
        <v>42129</v>
      </c>
      <c r="AJ346" s="39" t="s">
        <v>42130</v>
      </c>
      <c r="AM346" s="39" t="s">
        <v>42131</v>
      </c>
      <c r="AP346" s="39" t="s">
        <v>42132</v>
      </c>
      <c r="AS346" s="39" t="s">
        <v>42133</v>
      </c>
      <c r="AV346" s="39" t="s">
        <v>42134</v>
      </c>
      <c r="AY346" s="39" t="s">
        <v>42135</v>
      </c>
      <c r="BB346" s="39" t="s">
        <v>42136</v>
      </c>
      <c r="BE346" s="39" t="s">
        <v>42137</v>
      </c>
      <c r="BH346" s="39" t="s">
        <v>42138</v>
      </c>
      <c r="BK346" s="39" t="s">
        <v>42139</v>
      </c>
    </row>
    <row r="347" spans="1:63" x14ac:dyDescent="0.3">
      <c r="A347">
        <v>346</v>
      </c>
      <c r="B347" s="1">
        <v>45895.5778125</v>
      </c>
      <c r="C347" s="1">
        <v>45895.587013888886</v>
      </c>
      <c r="D347" s="39" t="s">
        <v>33868</v>
      </c>
      <c r="E347" s="39" t="s">
        <v>36378</v>
      </c>
      <c r="I347" s="39" t="s">
        <v>36378</v>
      </c>
      <c r="L347">
        <v>14</v>
      </c>
      <c r="O347">
        <v>30</v>
      </c>
      <c r="R347" s="39" t="s">
        <v>41805</v>
      </c>
      <c r="U347" s="39" t="s">
        <v>42140</v>
      </c>
      <c r="X347" s="39" t="s">
        <v>35628</v>
      </c>
      <c r="AA347" s="39" t="s">
        <v>42141</v>
      </c>
      <c r="AD347" s="39" t="s">
        <v>42142</v>
      </c>
      <c r="AG347" s="39" t="s">
        <v>36153</v>
      </c>
      <c r="AJ347" s="39" t="s">
        <v>35872</v>
      </c>
      <c r="AM347" s="39" t="s">
        <v>42143</v>
      </c>
      <c r="AP347" s="39" t="s">
        <v>38640</v>
      </c>
      <c r="AS347" s="39" t="s">
        <v>314</v>
      </c>
      <c r="AV347" s="39" t="s">
        <v>38834</v>
      </c>
      <c r="AY347" s="39" t="s">
        <v>13324</v>
      </c>
      <c r="BB347" s="39" t="s">
        <v>42144</v>
      </c>
      <c r="BE347" s="39" t="s">
        <v>42145</v>
      </c>
      <c r="BH347" s="39" t="s">
        <v>42146</v>
      </c>
      <c r="BK347" s="39" t="s">
        <v>42147</v>
      </c>
    </row>
    <row r="348" spans="1:63" x14ac:dyDescent="0.3">
      <c r="A348">
        <v>347</v>
      </c>
      <c r="B348" s="1">
        <v>45895.57440972222</v>
      </c>
      <c r="C348" s="1">
        <v>45895.58865740741</v>
      </c>
      <c r="D348" s="39" t="s">
        <v>3575</v>
      </c>
      <c r="E348" s="39" t="s">
        <v>3576</v>
      </c>
      <c r="I348" s="39" t="s">
        <v>3576</v>
      </c>
      <c r="L348">
        <v>8</v>
      </c>
      <c r="O348">
        <v>33</v>
      </c>
      <c r="R348" s="39" t="s">
        <v>42148</v>
      </c>
      <c r="U348" s="39" t="s">
        <v>42149</v>
      </c>
      <c r="X348" s="39" t="s">
        <v>35628</v>
      </c>
      <c r="AA348" s="39" t="s">
        <v>42150</v>
      </c>
      <c r="AD348" s="39" t="s">
        <v>42142</v>
      </c>
      <c r="AG348" s="39" t="s">
        <v>42151</v>
      </c>
      <c r="AJ348" s="39" t="s">
        <v>39173</v>
      </c>
      <c r="AM348" s="39" t="s">
        <v>37072</v>
      </c>
      <c r="AP348" s="39" t="s">
        <v>42152</v>
      </c>
      <c r="AS348" s="39" t="s">
        <v>42153</v>
      </c>
      <c r="AV348" s="39" t="s">
        <v>38641</v>
      </c>
      <c r="AY348" s="39" t="s">
        <v>42154</v>
      </c>
      <c r="BB348" s="39" t="s">
        <v>42155</v>
      </c>
      <c r="BE348" s="39" t="s">
        <v>42156</v>
      </c>
      <c r="BH348" s="39" t="s">
        <v>42157</v>
      </c>
      <c r="BK348" s="39" t="s">
        <v>42158</v>
      </c>
    </row>
    <row r="349" spans="1:63" x14ac:dyDescent="0.3">
      <c r="A349">
        <v>348</v>
      </c>
      <c r="B349" s="1">
        <v>45895.585856481484</v>
      </c>
      <c r="C349" s="1">
        <v>45895.5937962963</v>
      </c>
      <c r="D349" s="39" t="s">
        <v>3669</v>
      </c>
      <c r="E349" s="39" t="s">
        <v>3670</v>
      </c>
      <c r="I349" s="39" t="s">
        <v>3670</v>
      </c>
      <c r="L349">
        <v>8</v>
      </c>
      <c r="O349">
        <v>35</v>
      </c>
      <c r="R349" s="39" t="s">
        <v>41805</v>
      </c>
      <c r="U349" s="39" t="s">
        <v>42105</v>
      </c>
      <c r="X349" s="39" t="s">
        <v>42159</v>
      </c>
      <c r="AA349" s="39" t="s">
        <v>42160</v>
      </c>
      <c r="AD349" s="39" t="s">
        <v>38845</v>
      </c>
      <c r="AG349" s="39" t="s">
        <v>314</v>
      </c>
      <c r="AJ349" s="39" t="s">
        <v>42161</v>
      </c>
      <c r="AM349" s="39" t="s">
        <v>4340</v>
      </c>
      <c r="AP349" s="39" t="s">
        <v>42162</v>
      </c>
      <c r="AS349" s="39" t="s">
        <v>42163</v>
      </c>
      <c r="AV349" s="39" t="s">
        <v>42164</v>
      </c>
      <c r="AY349" s="39" t="s">
        <v>36074</v>
      </c>
      <c r="BB349" s="39" t="s">
        <v>42030</v>
      </c>
      <c r="BE349" s="39" t="s">
        <v>41859</v>
      </c>
      <c r="BH349" s="39" t="s">
        <v>41851</v>
      </c>
      <c r="BK349" s="39" t="s">
        <v>42165</v>
      </c>
    </row>
    <row r="350" spans="1:63" x14ac:dyDescent="0.3">
      <c r="A350">
        <v>349</v>
      </c>
      <c r="B350" s="1">
        <v>45895.594363425924</v>
      </c>
      <c r="C350" s="1">
        <v>45895.595324074071</v>
      </c>
      <c r="D350" s="39" t="s">
        <v>3688</v>
      </c>
      <c r="E350" s="39" t="s">
        <v>3689</v>
      </c>
      <c r="I350" s="39" t="s">
        <v>3689</v>
      </c>
      <c r="L350">
        <v>8</v>
      </c>
      <c r="O350">
        <v>20</v>
      </c>
      <c r="R350" s="39" t="s">
        <v>42166</v>
      </c>
      <c r="U350" s="39" t="s">
        <v>42167</v>
      </c>
      <c r="X350" s="39" t="s">
        <v>35628</v>
      </c>
      <c r="AA350" s="39" t="s">
        <v>1504</v>
      </c>
      <c r="AD350" s="39" t="s">
        <v>35871</v>
      </c>
      <c r="AG350" s="39" t="s">
        <v>42168</v>
      </c>
      <c r="AJ350" s="39" t="s">
        <v>42169</v>
      </c>
      <c r="AM350" s="39" t="s">
        <v>314</v>
      </c>
      <c r="AP350" s="39" t="s">
        <v>35872</v>
      </c>
      <c r="AS350" s="39" t="s">
        <v>20593</v>
      </c>
      <c r="AV350" s="39" t="s">
        <v>38834</v>
      </c>
      <c r="AY350" s="39" t="s">
        <v>42170</v>
      </c>
      <c r="BB350" s="39" t="s">
        <v>39191</v>
      </c>
      <c r="BE350" s="39" t="s">
        <v>42171</v>
      </c>
      <c r="BH350" s="39" t="s">
        <v>42172</v>
      </c>
      <c r="BK350" s="39" t="s">
        <v>42173</v>
      </c>
    </row>
    <row r="351" spans="1:63" x14ac:dyDescent="0.3">
      <c r="A351">
        <v>350</v>
      </c>
      <c r="B351" s="1">
        <v>45895.592974537038</v>
      </c>
      <c r="C351" s="1">
        <v>45895.599537037036</v>
      </c>
      <c r="D351" s="39" t="s">
        <v>3648</v>
      </c>
      <c r="E351" s="39" t="s">
        <v>3649</v>
      </c>
      <c r="I351" s="39" t="s">
        <v>3649</v>
      </c>
      <c r="L351">
        <v>8</v>
      </c>
      <c r="O351">
        <v>11</v>
      </c>
      <c r="R351" s="39" t="s">
        <v>42174</v>
      </c>
      <c r="U351" s="39" t="s">
        <v>42175</v>
      </c>
      <c r="X351" s="39" t="s">
        <v>39029</v>
      </c>
      <c r="AA351" s="39" t="s">
        <v>42150</v>
      </c>
      <c r="AD351" s="39" t="s">
        <v>42142</v>
      </c>
      <c r="AG351" s="39" t="s">
        <v>42151</v>
      </c>
      <c r="AJ351" s="39" t="s">
        <v>39173</v>
      </c>
      <c r="AM351" s="39" t="s">
        <v>37072</v>
      </c>
      <c r="AP351" s="39" t="s">
        <v>42152</v>
      </c>
      <c r="AS351" s="39" t="s">
        <v>42153</v>
      </c>
      <c r="AV351" s="39" t="s">
        <v>38641</v>
      </c>
      <c r="AY351" s="39" t="s">
        <v>42154</v>
      </c>
      <c r="BB351" s="39" t="s">
        <v>42176</v>
      </c>
      <c r="BE351" s="39" t="s">
        <v>42177</v>
      </c>
      <c r="BH351" s="39" t="s">
        <v>42178</v>
      </c>
      <c r="BK351" s="39" t="s">
        <v>42179</v>
      </c>
    </row>
    <row r="352" spans="1:63" x14ac:dyDescent="0.3">
      <c r="A352">
        <v>351</v>
      </c>
      <c r="B352" s="1">
        <v>45895.756956018522</v>
      </c>
      <c r="C352" s="1">
        <v>45895.769224537034</v>
      </c>
      <c r="D352" s="39" t="s">
        <v>3367</v>
      </c>
      <c r="E352" s="39" t="s">
        <v>3368</v>
      </c>
      <c r="I352" s="39" t="s">
        <v>3369</v>
      </c>
      <c r="L352">
        <v>3</v>
      </c>
      <c r="O352">
        <v>34</v>
      </c>
      <c r="R352" s="39" t="s">
        <v>42180</v>
      </c>
      <c r="U352" s="39" t="s">
        <v>42181</v>
      </c>
      <c r="X352" s="39" t="s">
        <v>42182</v>
      </c>
      <c r="AA352" s="39" t="s">
        <v>42183</v>
      </c>
      <c r="AD352" s="39" t="s">
        <v>38770</v>
      </c>
      <c r="AG352" s="39" t="s">
        <v>42184</v>
      </c>
      <c r="AJ352" s="39" t="s">
        <v>39702</v>
      </c>
      <c r="AM352" s="39" t="s">
        <v>42185</v>
      </c>
      <c r="AP352" s="39" t="s">
        <v>42186</v>
      </c>
      <c r="AS352" s="39" t="s">
        <v>42187</v>
      </c>
      <c r="AV352" s="39" t="s">
        <v>39566</v>
      </c>
      <c r="AY352" s="39" t="s">
        <v>42188</v>
      </c>
      <c r="BB352" s="39" t="s">
        <v>38836</v>
      </c>
      <c r="BE352" s="39" t="s">
        <v>42189</v>
      </c>
      <c r="BH352" s="39" t="s">
        <v>42190</v>
      </c>
      <c r="BK352" s="39" t="s">
        <v>42191</v>
      </c>
    </row>
    <row r="353" spans="1:63" x14ac:dyDescent="0.3">
      <c r="A353">
        <v>352</v>
      </c>
      <c r="B353" s="1">
        <v>45896.363182870373</v>
      </c>
      <c r="C353" s="1">
        <v>45896.374178240738</v>
      </c>
      <c r="D353" s="39" t="s">
        <v>792</v>
      </c>
      <c r="E353" s="39" t="s">
        <v>793</v>
      </c>
      <c r="I353" s="39" t="s">
        <v>793</v>
      </c>
      <c r="L353">
        <v>10</v>
      </c>
      <c r="O353">
        <v>40</v>
      </c>
      <c r="R353" s="39" t="s">
        <v>42192</v>
      </c>
      <c r="U353" s="39" t="s">
        <v>42193</v>
      </c>
      <c r="X353" s="39" t="s">
        <v>42194</v>
      </c>
      <c r="AA353" s="39" t="s">
        <v>42092</v>
      </c>
      <c r="AD353" s="39" t="s">
        <v>38955</v>
      </c>
      <c r="AG353" s="39" t="s">
        <v>42195</v>
      </c>
      <c r="AJ353" s="39" t="s">
        <v>42196</v>
      </c>
      <c r="AM353" s="39" t="s">
        <v>20593</v>
      </c>
      <c r="AP353" s="39" t="s">
        <v>42197</v>
      </c>
      <c r="AS353" s="39" t="s">
        <v>42198</v>
      </c>
      <c r="AV353" s="39" t="s">
        <v>42199</v>
      </c>
      <c r="AY353" s="39" t="s">
        <v>37334</v>
      </c>
      <c r="BB353" s="39" t="s">
        <v>42200</v>
      </c>
      <c r="BE353" s="39" t="s">
        <v>42201</v>
      </c>
      <c r="BH353" s="39" t="s">
        <v>42202</v>
      </c>
      <c r="BK353" s="39" t="s">
        <v>42203</v>
      </c>
    </row>
    <row r="354" spans="1:63" x14ac:dyDescent="0.3">
      <c r="A354">
        <v>353</v>
      </c>
      <c r="B354" s="1">
        <v>45896.419282407405</v>
      </c>
      <c r="C354" s="1">
        <v>45896.419560185182</v>
      </c>
      <c r="D354" s="39" t="s">
        <v>621</v>
      </c>
      <c r="E354" s="39" t="s">
        <v>622</v>
      </c>
      <c r="I354" s="39" t="s">
        <v>622</v>
      </c>
      <c r="L354">
        <v>10</v>
      </c>
      <c r="O354">
        <v>23</v>
      </c>
      <c r="R354" s="39" t="s">
        <v>42204</v>
      </c>
      <c r="U354" s="39" t="s">
        <v>39385</v>
      </c>
      <c r="X354" s="39" t="s">
        <v>35628</v>
      </c>
      <c r="AA354" s="39" t="s">
        <v>42205</v>
      </c>
      <c r="AD354" s="39" t="s">
        <v>39017</v>
      </c>
      <c r="AG354" s="39" t="s">
        <v>42206</v>
      </c>
      <c r="AJ354" s="39" t="s">
        <v>38654</v>
      </c>
      <c r="AM354" s="39" t="s">
        <v>41756</v>
      </c>
      <c r="AP354" s="39" t="s">
        <v>41757</v>
      </c>
      <c r="AS354" s="39" t="s">
        <v>42207</v>
      </c>
      <c r="AV354" s="39" t="s">
        <v>38984</v>
      </c>
      <c r="AY354" s="39" t="s">
        <v>42208</v>
      </c>
      <c r="BB354" s="39" t="s">
        <v>42209</v>
      </c>
      <c r="BE354" s="39" t="s">
        <v>42210</v>
      </c>
      <c r="BH354" s="39" t="s">
        <v>39390</v>
      </c>
      <c r="BK354" s="39" t="s">
        <v>42211</v>
      </c>
    </row>
    <row r="355" spans="1:63" x14ac:dyDescent="0.3">
      <c r="A355">
        <v>354</v>
      </c>
      <c r="B355" s="1">
        <v>45900.923206018517</v>
      </c>
      <c r="C355" s="1">
        <v>45900.927465277775</v>
      </c>
      <c r="D355" s="39" t="s">
        <v>3528</v>
      </c>
      <c r="E355" s="39" t="s">
        <v>3529</v>
      </c>
      <c r="I355" s="39" t="s">
        <v>3530</v>
      </c>
      <c r="L355">
        <v>8</v>
      </c>
      <c r="O355">
        <v>13</v>
      </c>
      <c r="R355" s="39" t="s">
        <v>42212</v>
      </c>
      <c r="U355" s="39" t="s">
        <v>42213</v>
      </c>
      <c r="X355" s="39" t="s">
        <v>40478</v>
      </c>
      <c r="AA355" s="39" t="s">
        <v>39689</v>
      </c>
      <c r="AD355" s="39" t="s">
        <v>40459</v>
      </c>
      <c r="AG355" s="39" t="s">
        <v>42214</v>
      </c>
      <c r="AJ355" s="39" t="s">
        <v>39490</v>
      </c>
      <c r="AM355" s="39" t="s">
        <v>42215</v>
      </c>
      <c r="AP355" s="39" t="s">
        <v>42216</v>
      </c>
      <c r="AS355" s="39" t="s">
        <v>40464</v>
      </c>
      <c r="AV355" s="39" t="s">
        <v>40465</v>
      </c>
      <c r="AY355" s="39" t="s">
        <v>42217</v>
      </c>
      <c r="BB355" s="39" t="s">
        <v>42218</v>
      </c>
      <c r="BE355" s="39" t="s">
        <v>42219</v>
      </c>
      <c r="BH355" s="39" t="s">
        <v>42220</v>
      </c>
      <c r="BK355" s="39" t="s">
        <v>42221</v>
      </c>
    </row>
    <row r="356" spans="1:63" x14ac:dyDescent="0.3">
      <c r="A356">
        <v>355</v>
      </c>
      <c r="B356" s="1">
        <v>45902.900787037041</v>
      </c>
      <c r="C356" s="1">
        <v>45902.910810185182</v>
      </c>
      <c r="D356" s="39" t="s">
        <v>1108</v>
      </c>
      <c r="E356" s="39" t="s">
        <v>1109</v>
      </c>
      <c r="I356" s="39" t="s">
        <v>1109</v>
      </c>
      <c r="L356">
        <v>2</v>
      </c>
      <c r="O356">
        <v>7</v>
      </c>
      <c r="R356" s="39" t="s">
        <v>40774</v>
      </c>
      <c r="U356" s="39" t="s">
        <v>42222</v>
      </c>
      <c r="X356" s="39" t="s">
        <v>41715</v>
      </c>
      <c r="AA356" s="39" t="s">
        <v>21156</v>
      </c>
      <c r="AD356" s="39" t="s">
        <v>42223</v>
      </c>
      <c r="AG356" s="39" t="s">
        <v>4340</v>
      </c>
      <c r="AJ356" s="39" t="s">
        <v>42224</v>
      </c>
      <c r="AM356" s="39" t="s">
        <v>29312</v>
      </c>
      <c r="AP356" s="39" t="s">
        <v>42223</v>
      </c>
      <c r="AS356" s="39" t="s">
        <v>12887</v>
      </c>
      <c r="AV356" s="39" t="s">
        <v>42225</v>
      </c>
      <c r="AY356" s="39" t="s">
        <v>27649</v>
      </c>
      <c r="BB356" s="39" t="s">
        <v>42226</v>
      </c>
      <c r="BE356" s="39" t="s">
        <v>42227</v>
      </c>
      <c r="BH356" s="39" t="s">
        <v>42228</v>
      </c>
      <c r="BK356" s="39" t="s">
        <v>42229</v>
      </c>
    </row>
    <row r="357" spans="1:63" x14ac:dyDescent="0.3">
      <c r="A357">
        <v>356</v>
      </c>
      <c r="B357" s="1">
        <v>45902.972986111112</v>
      </c>
      <c r="C357" s="1">
        <v>45902.977488425924</v>
      </c>
      <c r="D357" s="39" t="s">
        <v>2478</v>
      </c>
      <c r="E357" s="39" t="s">
        <v>2479</v>
      </c>
      <c r="I357" s="39" t="s">
        <v>2479</v>
      </c>
      <c r="L357">
        <v>9</v>
      </c>
      <c r="O357">
        <v>5</v>
      </c>
      <c r="R357" s="39" t="s">
        <v>42230</v>
      </c>
      <c r="U357" s="39" t="s">
        <v>42231</v>
      </c>
      <c r="X357" s="39" t="s">
        <v>38724</v>
      </c>
      <c r="AA357" s="39" t="s">
        <v>42232</v>
      </c>
      <c r="AD357" s="39" t="s">
        <v>42233</v>
      </c>
      <c r="AG357" s="39" t="s">
        <v>42234</v>
      </c>
      <c r="AJ357" s="39" t="s">
        <v>42235</v>
      </c>
      <c r="AM357" s="39" t="s">
        <v>42236</v>
      </c>
      <c r="AP357" s="39" t="s">
        <v>42237</v>
      </c>
      <c r="AS357" s="39" t="s">
        <v>42238</v>
      </c>
      <c r="AV357" s="39" t="s">
        <v>42239</v>
      </c>
      <c r="AY357" s="39" t="s">
        <v>42240</v>
      </c>
      <c r="BB357" s="39" t="s">
        <v>42241</v>
      </c>
      <c r="BE357" s="39" t="s">
        <v>42242</v>
      </c>
      <c r="BH357" s="39" t="s">
        <v>42243</v>
      </c>
      <c r="BK357" s="39" t="s">
        <v>42244</v>
      </c>
    </row>
    <row r="358" spans="1:63" x14ac:dyDescent="0.3">
      <c r="A358">
        <v>357</v>
      </c>
      <c r="B358" s="1">
        <v>45903.858831018515</v>
      </c>
      <c r="C358" s="1">
        <v>45903.861643518518</v>
      </c>
      <c r="D358" s="39" t="s">
        <v>1259</v>
      </c>
      <c r="E358" s="39" t="s">
        <v>1260</v>
      </c>
      <c r="I358" s="39" t="s">
        <v>1261</v>
      </c>
      <c r="L358">
        <v>1</v>
      </c>
      <c r="O358">
        <v>14</v>
      </c>
      <c r="R358" s="39" t="s">
        <v>40774</v>
      </c>
      <c r="U358" s="39" t="s">
        <v>42222</v>
      </c>
      <c r="X358" s="39" t="s">
        <v>42245</v>
      </c>
      <c r="AA358" s="39" t="s">
        <v>21156</v>
      </c>
      <c r="AD358" s="39" t="s">
        <v>42223</v>
      </c>
      <c r="AG358" s="39" t="s">
        <v>4340</v>
      </c>
      <c r="AJ358" s="39" t="s">
        <v>42224</v>
      </c>
      <c r="AM358" s="39" t="s">
        <v>20593</v>
      </c>
      <c r="AP358" s="39" t="s">
        <v>42223</v>
      </c>
      <c r="AS358" s="39" t="s">
        <v>12887</v>
      </c>
      <c r="AV358" s="39" t="s">
        <v>42225</v>
      </c>
      <c r="AY358" s="39" t="s">
        <v>27649</v>
      </c>
      <c r="BB358" s="39" t="s">
        <v>42226</v>
      </c>
      <c r="BE358" s="39" t="s">
        <v>42227</v>
      </c>
      <c r="BH358" s="39" t="s">
        <v>42228</v>
      </c>
      <c r="BK358" s="39" t="s">
        <v>42229</v>
      </c>
    </row>
    <row r="359" spans="1:63" x14ac:dyDescent="0.3">
      <c r="A359">
        <v>358</v>
      </c>
      <c r="B359" s="1">
        <v>45905.262071759258</v>
      </c>
      <c r="C359" s="1">
        <v>45905.275254629632</v>
      </c>
      <c r="D359" s="39" t="s">
        <v>2532</v>
      </c>
      <c r="E359" s="39" t="s">
        <v>2533</v>
      </c>
      <c r="I359" s="39" t="s">
        <v>2533</v>
      </c>
      <c r="L359">
        <v>9</v>
      </c>
      <c r="O359">
        <v>40</v>
      </c>
      <c r="R359" s="39" t="s">
        <v>42246</v>
      </c>
      <c r="U359" s="39" t="s">
        <v>42247</v>
      </c>
      <c r="X359" s="39" t="s">
        <v>42248</v>
      </c>
      <c r="AA359" s="39" t="s">
        <v>38829</v>
      </c>
      <c r="AD359" s="39" t="s">
        <v>38724</v>
      </c>
      <c r="AG359" s="39" t="s">
        <v>42249</v>
      </c>
      <c r="AJ359" s="39" t="s">
        <v>42250</v>
      </c>
      <c r="AM359" s="39" t="s">
        <v>42251</v>
      </c>
      <c r="AP359" s="39" t="s">
        <v>39564</v>
      </c>
      <c r="AS359" s="39" t="s">
        <v>42252</v>
      </c>
      <c r="AV359" s="39" t="s">
        <v>42253</v>
      </c>
      <c r="AY359" s="39" t="s">
        <v>39231</v>
      </c>
      <c r="BB359" s="39" t="s">
        <v>42254</v>
      </c>
      <c r="BE359" s="39" t="s">
        <v>42255</v>
      </c>
      <c r="BH359" s="39" t="s">
        <v>42256</v>
      </c>
      <c r="BK359" s="39" t="s">
        <v>42257</v>
      </c>
    </row>
    <row r="360" spans="1:63" x14ac:dyDescent="0.3">
      <c r="A360">
        <v>359</v>
      </c>
      <c r="B360" s="1">
        <v>45905.513761574075</v>
      </c>
      <c r="C360" s="1">
        <v>45905.524814814817</v>
      </c>
      <c r="D360" s="39" t="s">
        <v>4386</v>
      </c>
      <c r="E360" s="39" t="s">
        <v>4387</v>
      </c>
      <c r="I360" s="39" t="s">
        <v>12705</v>
      </c>
      <c r="L360">
        <v>7</v>
      </c>
      <c r="O360">
        <v>25</v>
      </c>
      <c r="R360" s="39" t="s">
        <v>42258</v>
      </c>
      <c r="U360" s="39" t="s">
        <v>42259</v>
      </c>
      <c r="X360" s="39" t="s">
        <v>42260</v>
      </c>
      <c r="AA360" s="39" t="s">
        <v>20593</v>
      </c>
      <c r="AD360" s="39" t="s">
        <v>38724</v>
      </c>
      <c r="AG360" s="39" t="s">
        <v>13324</v>
      </c>
      <c r="AJ360" s="39" t="s">
        <v>39702</v>
      </c>
      <c r="AM360" s="39" t="s">
        <v>21157</v>
      </c>
      <c r="AP360" s="39" t="s">
        <v>42261</v>
      </c>
      <c r="AS360" s="39" t="s">
        <v>42262</v>
      </c>
      <c r="AV360" s="39" t="s">
        <v>42263</v>
      </c>
      <c r="AY360" s="39" t="s">
        <v>42264</v>
      </c>
      <c r="BB360" s="39" t="s">
        <v>40959</v>
      </c>
      <c r="BE360" s="39" t="s">
        <v>40960</v>
      </c>
      <c r="BH360" s="39" t="s">
        <v>40902</v>
      </c>
      <c r="BK360" s="39" t="s">
        <v>42265</v>
      </c>
    </row>
    <row r="361" spans="1:63" x14ac:dyDescent="0.3">
      <c r="A361">
        <v>360</v>
      </c>
      <c r="B361" s="1">
        <v>45908.470150462963</v>
      </c>
      <c r="C361" s="1">
        <v>45908.475729166668</v>
      </c>
      <c r="D361" s="39" t="s">
        <v>3009</v>
      </c>
      <c r="E361" s="39" t="s">
        <v>3010</v>
      </c>
      <c r="I361" s="39" t="s">
        <v>42266</v>
      </c>
      <c r="L361">
        <v>5</v>
      </c>
      <c r="O361">
        <v>15</v>
      </c>
      <c r="R361" s="39" t="s">
        <v>42267</v>
      </c>
      <c r="U361" s="39" t="s">
        <v>42268</v>
      </c>
      <c r="X361" s="39" t="s">
        <v>38640</v>
      </c>
      <c r="AA361" s="39" t="s">
        <v>42269</v>
      </c>
      <c r="AD361" s="39" t="s">
        <v>35628</v>
      </c>
      <c r="AG361" s="39" t="s">
        <v>42270</v>
      </c>
      <c r="AJ361" s="39" t="s">
        <v>38641</v>
      </c>
      <c r="AM361" s="39" t="s">
        <v>42271</v>
      </c>
      <c r="AP361" s="39" t="s">
        <v>35872</v>
      </c>
      <c r="AS361" s="39" t="s">
        <v>42272</v>
      </c>
      <c r="AV361" s="39" t="s">
        <v>36165</v>
      </c>
      <c r="AY361" s="39" t="s">
        <v>42273</v>
      </c>
      <c r="BB361" s="39" t="s">
        <v>42274</v>
      </c>
      <c r="BE361" s="39" t="s">
        <v>42275</v>
      </c>
      <c r="BH361" s="39" t="s">
        <v>42276</v>
      </c>
      <c r="BK361" s="39" t="s">
        <v>42277</v>
      </c>
    </row>
    <row r="362" spans="1:63" x14ac:dyDescent="0.3">
      <c r="A362">
        <v>361</v>
      </c>
      <c r="B362" s="1">
        <v>45908.85527777778</v>
      </c>
      <c r="C362" s="1">
        <v>45908.865023148152</v>
      </c>
      <c r="D362" s="39" t="s">
        <v>33812</v>
      </c>
      <c r="E362" s="39" t="s">
        <v>34278</v>
      </c>
      <c r="I362" s="39" t="s">
        <v>34279</v>
      </c>
      <c r="L362">
        <v>14</v>
      </c>
      <c r="O362">
        <v>14</v>
      </c>
      <c r="R362" s="39" t="s">
        <v>42278</v>
      </c>
      <c r="U362" s="39" t="s">
        <v>42279</v>
      </c>
      <c r="X362" s="39" t="s">
        <v>42280</v>
      </c>
      <c r="AA362" s="39" t="s">
        <v>42281</v>
      </c>
      <c r="AD362" s="39" t="s">
        <v>42282</v>
      </c>
      <c r="AG362" s="39" t="s">
        <v>40380</v>
      </c>
      <c r="AJ362" s="39" t="s">
        <v>42283</v>
      </c>
      <c r="AM362" s="39" t="s">
        <v>42284</v>
      </c>
      <c r="AP362" s="39" t="s">
        <v>42285</v>
      </c>
      <c r="AS362" s="39" t="s">
        <v>42286</v>
      </c>
      <c r="AV362" s="39" t="s">
        <v>42287</v>
      </c>
      <c r="AY362" s="39" t="s">
        <v>42288</v>
      </c>
      <c r="BB362" s="39" t="s">
        <v>42289</v>
      </c>
      <c r="BE362" s="39" t="s">
        <v>42290</v>
      </c>
      <c r="BH362" s="39" t="s">
        <v>42291</v>
      </c>
      <c r="BK362" s="39" t="s">
        <v>42292</v>
      </c>
    </row>
    <row r="363" spans="1:63" x14ac:dyDescent="0.3">
      <c r="A363">
        <v>362</v>
      </c>
      <c r="B363" s="1">
        <v>45909.420648148145</v>
      </c>
      <c r="C363" s="1">
        <v>45909.425775462965</v>
      </c>
      <c r="D363" s="39" t="s">
        <v>3311</v>
      </c>
      <c r="E363" s="39" t="s">
        <v>3312</v>
      </c>
      <c r="I363" s="39" t="s">
        <v>3312</v>
      </c>
      <c r="L363">
        <v>3</v>
      </c>
      <c r="O363">
        <v>21</v>
      </c>
      <c r="R363" s="39" t="s">
        <v>42293</v>
      </c>
      <c r="U363" s="39" t="s">
        <v>42294</v>
      </c>
      <c r="X363" s="39" t="s">
        <v>35628</v>
      </c>
      <c r="AA363" s="39" t="s">
        <v>38819</v>
      </c>
      <c r="AD363" s="39" t="s">
        <v>38820</v>
      </c>
      <c r="AG363" s="39" t="s">
        <v>37725</v>
      </c>
      <c r="AJ363" s="39" t="s">
        <v>35872</v>
      </c>
      <c r="AM363" s="39" t="s">
        <v>35960</v>
      </c>
      <c r="AP363" s="39" t="s">
        <v>42295</v>
      </c>
      <c r="AS363" s="39" t="s">
        <v>42296</v>
      </c>
      <c r="AV363" s="39" t="s">
        <v>39199</v>
      </c>
      <c r="AY363" s="39" t="s">
        <v>36203</v>
      </c>
      <c r="BB363" s="39" t="s">
        <v>42297</v>
      </c>
      <c r="BE363" s="39" t="s">
        <v>42298</v>
      </c>
      <c r="BH363" s="39" t="s">
        <v>42299</v>
      </c>
      <c r="BK363" s="39" t="s">
        <v>42300</v>
      </c>
    </row>
    <row r="364" spans="1:63" x14ac:dyDescent="0.3">
      <c r="A364">
        <v>363</v>
      </c>
      <c r="B364" s="1">
        <v>45909.557766203703</v>
      </c>
      <c r="C364" s="1">
        <v>45909.563969907409</v>
      </c>
      <c r="D364" s="39" t="s">
        <v>7180</v>
      </c>
      <c r="E364" s="39" t="s">
        <v>7181</v>
      </c>
      <c r="I364" s="39" t="s">
        <v>7182</v>
      </c>
      <c r="L364">
        <v>14</v>
      </c>
      <c r="O364">
        <v>37</v>
      </c>
      <c r="R364" s="39" t="s">
        <v>45399</v>
      </c>
      <c r="U364" s="39" t="s">
        <v>45400</v>
      </c>
      <c r="X364" s="39" t="s">
        <v>38640</v>
      </c>
      <c r="AA364" s="39" t="s">
        <v>45401</v>
      </c>
      <c r="AD364" s="39" t="s">
        <v>38640</v>
      </c>
      <c r="AG364" s="39" t="s">
        <v>45402</v>
      </c>
      <c r="AJ364" s="39" t="s">
        <v>38641</v>
      </c>
      <c r="AM364" s="39" t="s">
        <v>45403</v>
      </c>
      <c r="AP364" s="39" t="s">
        <v>35628</v>
      </c>
      <c r="AS364" s="39" t="s">
        <v>45404</v>
      </c>
      <c r="AV364" s="39" t="s">
        <v>35872</v>
      </c>
      <c r="AY364" s="39" t="s">
        <v>37072</v>
      </c>
      <c r="BB364" s="39" t="s">
        <v>45405</v>
      </c>
      <c r="BE364" s="39" t="s">
        <v>45406</v>
      </c>
      <c r="BH364" s="39" t="s">
        <v>45407</v>
      </c>
      <c r="BK364" s="39" t="s">
        <v>45408</v>
      </c>
    </row>
    <row r="365" spans="1:63" x14ac:dyDescent="0.3">
      <c r="A365">
        <v>364</v>
      </c>
      <c r="B365" s="1">
        <v>45909.613749999997</v>
      </c>
      <c r="C365" s="1">
        <v>45909.618541666663</v>
      </c>
      <c r="D365" s="39" t="s">
        <v>32048</v>
      </c>
      <c r="E365" s="39" t="s">
        <v>32049</v>
      </c>
      <c r="I365" s="39" t="s">
        <v>32049</v>
      </c>
      <c r="L365">
        <v>14</v>
      </c>
      <c r="O365">
        <v>3</v>
      </c>
      <c r="R365" s="39" t="s">
        <v>45409</v>
      </c>
      <c r="U365" s="39" t="s">
        <v>45410</v>
      </c>
      <c r="X365" s="39" t="s">
        <v>40943</v>
      </c>
      <c r="AA365" s="39" t="s">
        <v>21156</v>
      </c>
      <c r="AD365" s="39" t="s">
        <v>45411</v>
      </c>
      <c r="AG365" s="39" t="s">
        <v>314</v>
      </c>
      <c r="AJ365" s="39" t="s">
        <v>45412</v>
      </c>
      <c r="AM365" s="39" t="s">
        <v>20593</v>
      </c>
      <c r="AP365" s="39" t="s">
        <v>45413</v>
      </c>
      <c r="AS365" s="39" t="s">
        <v>314</v>
      </c>
      <c r="AV365" s="39" t="s">
        <v>45414</v>
      </c>
      <c r="AY365" s="39" t="s">
        <v>20593</v>
      </c>
      <c r="BB365" s="39" t="s">
        <v>45415</v>
      </c>
      <c r="BE365" s="39" t="s">
        <v>45416</v>
      </c>
      <c r="BH365" s="39" t="s">
        <v>45417</v>
      </c>
      <c r="BK365" s="39" t="s">
        <v>45418</v>
      </c>
    </row>
    <row r="366" spans="1:63" x14ac:dyDescent="0.3">
      <c r="A366">
        <v>365</v>
      </c>
      <c r="B366" s="1">
        <v>45909.894606481481</v>
      </c>
      <c r="C366" s="1">
        <v>45909.89806712963</v>
      </c>
      <c r="D366" s="39" t="s">
        <v>1409</v>
      </c>
      <c r="E366" s="39" t="s">
        <v>1410</v>
      </c>
      <c r="I366" s="39" t="s">
        <v>1410</v>
      </c>
      <c r="L366">
        <v>1</v>
      </c>
      <c r="O366">
        <v>26</v>
      </c>
      <c r="R366" s="39" t="s">
        <v>40774</v>
      </c>
      <c r="U366" s="39" t="s">
        <v>42222</v>
      </c>
      <c r="X366" s="39" t="s">
        <v>38842</v>
      </c>
      <c r="AA366" s="39" t="s">
        <v>21156</v>
      </c>
      <c r="AD366" s="39" t="s">
        <v>38703</v>
      </c>
      <c r="AG366" s="39" t="s">
        <v>4340</v>
      </c>
      <c r="AJ366" s="39" t="s">
        <v>45419</v>
      </c>
      <c r="AM366" s="39" t="s">
        <v>20593</v>
      </c>
      <c r="AP366" s="39" t="s">
        <v>38703</v>
      </c>
      <c r="AS366" s="39" t="s">
        <v>12887</v>
      </c>
      <c r="AV366" s="39" t="s">
        <v>45420</v>
      </c>
      <c r="AY366" s="39" t="s">
        <v>27649</v>
      </c>
      <c r="BB366" s="39" t="s">
        <v>42226</v>
      </c>
      <c r="BE366" s="39" t="s">
        <v>42227</v>
      </c>
      <c r="BH366" s="39" t="s">
        <v>42228</v>
      </c>
      <c r="BK366" s="39" t="s">
        <v>45421</v>
      </c>
    </row>
    <row r="367" spans="1:63" x14ac:dyDescent="0.3">
      <c r="A367">
        <v>366</v>
      </c>
      <c r="B367" s="1">
        <v>45909.914976851855</v>
      </c>
      <c r="C367" s="1">
        <v>45909.91673611111</v>
      </c>
      <c r="D367" s="39" t="s">
        <v>990</v>
      </c>
      <c r="E367" s="39" t="s">
        <v>991</v>
      </c>
      <c r="I367" s="39" t="s">
        <v>991</v>
      </c>
      <c r="L367">
        <v>1</v>
      </c>
      <c r="O367">
        <v>28</v>
      </c>
      <c r="R367" s="39" t="s">
        <v>40774</v>
      </c>
      <c r="U367" s="39" t="s">
        <v>42222</v>
      </c>
      <c r="X367" s="39" t="s">
        <v>41715</v>
      </c>
      <c r="AA367" s="39" t="s">
        <v>21156</v>
      </c>
      <c r="AD367" s="39" t="s">
        <v>42223</v>
      </c>
      <c r="AG367" s="39" t="s">
        <v>4340</v>
      </c>
      <c r="AJ367" s="39" t="s">
        <v>42224</v>
      </c>
      <c r="AM367" s="39" t="s">
        <v>20593</v>
      </c>
      <c r="AP367" s="39" t="s">
        <v>42223</v>
      </c>
      <c r="AS367" s="39" t="s">
        <v>12887</v>
      </c>
      <c r="AV367" s="39" t="s">
        <v>42225</v>
      </c>
      <c r="AY367" s="39" t="s">
        <v>27649</v>
      </c>
      <c r="BB367" s="39" t="s">
        <v>42226</v>
      </c>
      <c r="BE367" s="39" t="s">
        <v>42227</v>
      </c>
      <c r="BH367" s="39" t="s">
        <v>42228</v>
      </c>
      <c r="BK367" s="39" t="s">
        <v>42229</v>
      </c>
    </row>
    <row r="368" spans="1:63" x14ac:dyDescent="0.3">
      <c r="A368">
        <v>367</v>
      </c>
      <c r="B368" s="1">
        <v>45910.37771990741</v>
      </c>
      <c r="C368" s="1">
        <v>45910.380289351851</v>
      </c>
      <c r="D368" s="39" t="s">
        <v>1419</v>
      </c>
      <c r="E368" s="39" t="s">
        <v>1420</v>
      </c>
      <c r="I368" s="39" t="s">
        <v>5610</v>
      </c>
      <c r="L368">
        <v>1</v>
      </c>
      <c r="O368">
        <v>25</v>
      </c>
      <c r="R368" s="39" t="s">
        <v>40774</v>
      </c>
      <c r="U368" s="39" t="s">
        <v>42222</v>
      </c>
      <c r="X368" s="39" t="s">
        <v>46318</v>
      </c>
      <c r="AA368" s="39" t="s">
        <v>21156</v>
      </c>
      <c r="AD368" s="39" t="s">
        <v>42223</v>
      </c>
      <c r="AG368" s="39" t="s">
        <v>4340</v>
      </c>
      <c r="AJ368" s="39" t="s">
        <v>42224</v>
      </c>
      <c r="AM368" s="39" t="s">
        <v>20593</v>
      </c>
      <c r="AP368" s="39" t="s">
        <v>42223</v>
      </c>
      <c r="AS368" s="39" t="s">
        <v>12887</v>
      </c>
      <c r="AV368" s="39" t="s">
        <v>42225</v>
      </c>
      <c r="AY368" s="39" t="s">
        <v>27649</v>
      </c>
      <c r="BB368" s="39" t="s">
        <v>42226</v>
      </c>
      <c r="BE368" s="39" t="s">
        <v>42227</v>
      </c>
      <c r="BH368" s="39" t="s">
        <v>42228</v>
      </c>
      <c r="BK368" s="39" t="s">
        <v>42229</v>
      </c>
    </row>
    <row r="369" spans="1:63" x14ac:dyDescent="0.3">
      <c r="A369">
        <v>368</v>
      </c>
      <c r="B369" s="1">
        <v>45910.825555555559</v>
      </c>
      <c r="C369" s="1">
        <v>45910.833460648151</v>
      </c>
      <c r="D369" s="39" t="s">
        <v>1038</v>
      </c>
      <c r="E369" s="39" t="s">
        <v>1039</v>
      </c>
      <c r="I369" s="39" t="s">
        <v>1039</v>
      </c>
      <c r="L369">
        <v>2</v>
      </c>
      <c r="O369">
        <v>22</v>
      </c>
      <c r="R369" s="39" t="s">
        <v>47373</v>
      </c>
      <c r="U369" s="39" t="s">
        <v>47374</v>
      </c>
      <c r="X369" s="39" t="s">
        <v>35628</v>
      </c>
      <c r="AA369" s="39" t="s">
        <v>47375</v>
      </c>
      <c r="AD369" s="39" t="s">
        <v>38820</v>
      </c>
      <c r="AG369" s="39" t="s">
        <v>37725</v>
      </c>
      <c r="AJ369" s="39" t="s">
        <v>38654</v>
      </c>
      <c r="AM369" s="39" t="s">
        <v>36205</v>
      </c>
      <c r="AP369" s="39" t="s">
        <v>47376</v>
      </c>
      <c r="AS369" s="39" t="s">
        <v>42296</v>
      </c>
      <c r="AV369" s="39" t="s">
        <v>39199</v>
      </c>
      <c r="AY369" s="39" t="s">
        <v>36203</v>
      </c>
      <c r="BB369" s="39" t="s">
        <v>47377</v>
      </c>
      <c r="BE369" s="39" t="s">
        <v>47378</v>
      </c>
      <c r="BH369" s="39" t="s">
        <v>47379</v>
      </c>
      <c r="BK369" s="39" t="s">
        <v>38826</v>
      </c>
    </row>
    <row r="370" spans="1:63" x14ac:dyDescent="0.3">
      <c r="A370">
        <v>369</v>
      </c>
      <c r="B370" s="1">
        <v>45910.838645833333</v>
      </c>
      <c r="C370" s="1">
        <v>45910.846331018518</v>
      </c>
      <c r="D370" s="39" t="s">
        <v>3404</v>
      </c>
      <c r="E370" s="39" t="s">
        <v>3405</v>
      </c>
      <c r="I370" s="39" t="s">
        <v>3405</v>
      </c>
      <c r="L370">
        <v>9</v>
      </c>
      <c r="O370">
        <v>22</v>
      </c>
      <c r="R370" s="39" t="s">
        <v>47380</v>
      </c>
      <c r="U370" s="39" t="s">
        <v>47381</v>
      </c>
      <c r="X370" s="39" t="s">
        <v>47382</v>
      </c>
      <c r="AA370" s="39" t="s">
        <v>47383</v>
      </c>
      <c r="AD370" s="39" t="s">
        <v>47382</v>
      </c>
      <c r="AG370" s="39" t="s">
        <v>40475</v>
      </c>
      <c r="AJ370" s="39" t="s">
        <v>47384</v>
      </c>
      <c r="AM370" s="39" t="s">
        <v>47385</v>
      </c>
      <c r="AP370" s="39" t="s">
        <v>47386</v>
      </c>
      <c r="AS370" s="39" t="s">
        <v>47387</v>
      </c>
      <c r="AV370" s="39" t="s">
        <v>47388</v>
      </c>
      <c r="AY370" s="39" t="s">
        <v>47389</v>
      </c>
      <c r="BB370" s="39" t="s">
        <v>47390</v>
      </c>
      <c r="BE370" s="39" t="s">
        <v>47391</v>
      </c>
      <c r="BH370" s="39" t="s">
        <v>47392</v>
      </c>
      <c r="BK370" s="39" t="s">
        <v>47393</v>
      </c>
    </row>
    <row r="371" spans="1:63" x14ac:dyDescent="0.3">
      <c r="A371">
        <v>370</v>
      </c>
      <c r="B371" s="1">
        <v>45910.860092592593</v>
      </c>
      <c r="C371" s="1">
        <v>45910.870081018518</v>
      </c>
      <c r="D371" s="39" t="s">
        <v>3846</v>
      </c>
      <c r="E371" s="39" t="s">
        <v>3847</v>
      </c>
      <c r="I371" s="39" t="s">
        <v>3847</v>
      </c>
      <c r="L371">
        <v>9</v>
      </c>
      <c r="O371">
        <v>27</v>
      </c>
      <c r="R371" s="39" t="s">
        <v>47394</v>
      </c>
      <c r="U371" s="39" t="s">
        <v>47395</v>
      </c>
      <c r="X371" s="39" t="s">
        <v>47396</v>
      </c>
      <c r="AA371" s="39" t="s">
        <v>47397</v>
      </c>
      <c r="AD371" s="39" t="s">
        <v>39722</v>
      </c>
      <c r="AG371" s="39" t="s">
        <v>47398</v>
      </c>
      <c r="AJ371" s="39" t="s">
        <v>41974</v>
      </c>
      <c r="AM371" s="39" t="s">
        <v>47399</v>
      </c>
      <c r="AP371" s="39" t="s">
        <v>47400</v>
      </c>
      <c r="AS371" s="39" t="s">
        <v>47401</v>
      </c>
      <c r="AV371" s="39" t="s">
        <v>38947</v>
      </c>
      <c r="AY371" s="39" t="s">
        <v>47402</v>
      </c>
      <c r="BB371" s="39" t="s">
        <v>47403</v>
      </c>
      <c r="BE371" s="39" t="s">
        <v>47404</v>
      </c>
      <c r="BH371" s="39" t="s">
        <v>47405</v>
      </c>
      <c r="BK371" s="39" t="s">
        <v>47406</v>
      </c>
    </row>
    <row r="372" spans="1:63" x14ac:dyDescent="0.3">
      <c r="A372">
        <v>371</v>
      </c>
      <c r="B372" s="1">
        <v>45910.921469907407</v>
      </c>
      <c r="C372" s="1">
        <v>45910.928124999999</v>
      </c>
      <c r="D372" s="39" t="s">
        <v>33781</v>
      </c>
      <c r="E372" s="39" t="s">
        <v>36139</v>
      </c>
      <c r="I372" s="39" t="s">
        <v>36139</v>
      </c>
      <c r="L372">
        <v>14</v>
      </c>
      <c r="O372">
        <v>5</v>
      </c>
      <c r="R372" s="39" t="s">
        <v>47407</v>
      </c>
      <c r="U372" s="39" t="s">
        <v>47408</v>
      </c>
      <c r="X372" s="39" t="s">
        <v>47409</v>
      </c>
      <c r="AA372" s="39" t="s">
        <v>47410</v>
      </c>
      <c r="AD372" s="39" t="s">
        <v>47411</v>
      </c>
      <c r="AG372" s="39" t="s">
        <v>47412</v>
      </c>
      <c r="AJ372" s="39" t="s">
        <v>39670</v>
      </c>
      <c r="AM372" s="39" t="s">
        <v>47413</v>
      </c>
      <c r="AP372" s="39" t="s">
        <v>35872</v>
      </c>
      <c r="AS372" s="39" t="s">
        <v>47414</v>
      </c>
      <c r="AV372" s="39" t="s">
        <v>39670</v>
      </c>
      <c r="AY372" s="39" t="s">
        <v>20593</v>
      </c>
      <c r="BB372" s="39" t="s">
        <v>47415</v>
      </c>
      <c r="BE372" s="39" t="s">
        <v>47416</v>
      </c>
      <c r="BH372" s="39" t="s">
        <v>47417</v>
      </c>
      <c r="BK372" s="39" t="s">
        <v>47418</v>
      </c>
    </row>
    <row r="373" spans="1:63" x14ac:dyDescent="0.3">
      <c r="A373">
        <v>372</v>
      </c>
      <c r="B373" s="1">
        <v>45911.34579861111</v>
      </c>
      <c r="C373" s="1">
        <v>45911.352685185186</v>
      </c>
      <c r="D373" s="39" t="s">
        <v>3266</v>
      </c>
      <c r="E373" s="39" t="s">
        <v>3267</v>
      </c>
      <c r="I373" s="39" t="s">
        <v>3267</v>
      </c>
      <c r="L373">
        <v>3</v>
      </c>
      <c r="O373">
        <v>4</v>
      </c>
      <c r="R373" s="39" t="s">
        <v>47419</v>
      </c>
      <c r="U373" s="39" t="s">
        <v>47420</v>
      </c>
      <c r="X373" s="39" t="s">
        <v>38842</v>
      </c>
      <c r="AA373" s="39" t="s">
        <v>21156</v>
      </c>
      <c r="AD373" s="39" t="s">
        <v>47421</v>
      </c>
      <c r="AG373" s="39" t="s">
        <v>47422</v>
      </c>
      <c r="AJ373" s="39" t="s">
        <v>42224</v>
      </c>
      <c r="AM373" s="39" t="s">
        <v>20593</v>
      </c>
      <c r="AP373" s="39" t="s">
        <v>38714</v>
      </c>
      <c r="AS373" s="39" t="s">
        <v>12887</v>
      </c>
      <c r="AV373" s="39" t="s">
        <v>45420</v>
      </c>
      <c r="AY373" s="39" t="s">
        <v>27649</v>
      </c>
      <c r="BB373" s="39" t="s">
        <v>42226</v>
      </c>
      <c r="BE373" s="39" t="s">
        <v>47423</v>
      </c>
      <c r="BH373" s="39" t="s">
        <v>42228</v>
      </c>
      <c r="BK373" s="39" t="s">
        <v>42229</v>
      </c>
    </row>
    <row r="374" spans="1:63" x14ac:dyDescent="0.3">
      <c r="A374">
        <v>373</v>
      </c>
      <c r="B374" s="1">
        <v>45911.467997685184</v>
      </c>
      <c r="C374" s="1">
        <v>45911.473124999997</v>
      </c>
      <c r="D374" s="39" t="s">
        <v>885</v>
      </c>
      <c r="E374" s="39" t="s">
        <v>886</v>
      </c>
      <c r="I374" s="39" t="s">
        <v>886</v>
      </c>
      <c r="L374">
        <v>2</v>
      </c>
      <c r="O374">
        <v>16</v>
      </c>
      <c r="R374" s="39" t="s">
        <v>47424</v>
      </c>
      <c r="U374" s="39" t="s">
        <v>47425</v>
      </c>
      <c r="X374" s="39" t="s">
        <v>38842</v>
      </c>
      <c r="AA374" s="39" t="s">
        <v>21156</v>
      </c>
      <c r="AD374" s="39" t="s">
        <v>38788</v>
      </c>
      <c r="AG374" s="39" t="s">
        <v>239</v>
      </c>
      <c r="AJ374" s="39" t="s">
        <v>47426</v>
      </c>
      <c r="AM374" s="39" t="s">
        <v>12887</v>
      </c>
      <c r="AP374" s="39" t="s">
        <v>38788</v>
      </c>
      <c r="AS374" s="39" t="s">
        <v>12887</v>
      </c>
      <c r="AV374" s="39" t="s">
        <v>47427</v>
      </c>
      <c r="AY374" s="39" t="s">
        <v>27649</v>
      </c>
      <c r="BB374" s="39" t="s">
        <v>47428</v>
      </c>
      <c r="BE374" s="39" t="s">
        <v>47429</v>
      </c>
      <c r="BH374" s="39" t="s">
        <v>47430</v>
      </c>
      <c r="BK374" s="39" t="s">
        <v>47431</v>
      </c>
    </row>
    <row r="375" spans="1:63" x14ac:dyDescent="0.3">
      <c r="A375">
        <v>374</v>
      </c>
      <c r="B375" s="1">
        <v>45911.489270833335</v>
      </c>
      <c r="C375" s="1">
        <v>45911.495787037034</v>
      </c>
      <c r="D375" s="39" t="s">
        <v>928</v>
      </c>
      <c r="E375" s="39" t="s">
        <v>929</v>
      </c>
      <c r="I375" s="39" t="s">
        <v>929</v>
      </c>
      <c r="L375">
        <v>2</v>
      </c>
      <c r="O375">
        <v>31</v>
      </c>
      <c r="R375" s="39" t="s">
        <v>47432</v>
      </c>
      <c r="U375" s="39" t="s">
        <v>47433</v>
      </c>
      <c r="X375" s="39" t="s">
        <v>35628</v>
      </c>
      <c r="AA375" s="39" t="s">
        <v>47434</v>
      </c>
      <c r="AD375" s="39" t="s">
        <v>47435</v>
      </c>
      <c r="AG375" s="39" t="s">
        <v>37725</v>
      </c>
      <c r="AJ375" s="39" t="s">
        <v>35872</v>
      </c>
      <c r="AM375" s="39" t="s">
        <v>47436</v>
      </c>
      <c r="AP375" s="39" t="s">
        <v>47437</v>
      </c>
      <c r="AS375" s="39" t="s">
        <v>47438</v>
      </c>
      <c r="AV375" s="39" t="s">
        <v>39199</v>
      </c>
      <c r="AY375" s="39" t="s">
        <v>47439</v>
      </c>
      <c r="BB375" s="39" t="s">
        <v>47440</v>
      </c>
      <c r="BE375" s="39" t="s">
        <v>47441</v>
      </c>
      <c r="BH375" s="39" t="s">
        <v>47442</v>
      </c>
      <c r="BK375" s="39" t="s">
        <v>42300</v>
      </c>
    </row>
    <row r="376" spans="1:63" x14ac:dyDescent="0.3">
      <c r="A376">
        <v>375</v>
      </c>
      <c r="B376" s="1">
        <v>45911.517511574071</v>
      </c>
      <c r="C376" s="1">
        <v>45911.521145833336</v>
      </c>
      <c r="D376" s="39" t="s">
        <v>5514</v>
      </c>
      <c r="E376" s="39" t="s">
        <v>5515</v>
      </c>
      <c r="I376" s="39" t="s">
        <v>5515</v>
      </c>
      <c r="L376">
        <v>2</v>
      </c>
      <c r="O376">
        <v>18</v>
      </c>
      <c r="R376" s="39" t="s">
        <v>47443</v>
      </c>
      <c r="U376" s="39" t="s">
        <v>47444</v>
      </c>
      <c r="X376" s="39" t="s">
        <v>35628</v>
      </c>
      <c r="AA376" s="39" t="s">
        <v>38819</v>
      </c>
      <c r="AD376" s="39" t="s">
        <v>38820</v>
      </c>
      <c r="AG376" s="39" t="s">
        <v>37725</v>
      </c>
      <c r="AJ376" s="39" t="s">
        <v>38654</v>
      </c>
      <c r="AM376" s="39" t="s">
        <v>36205</v>
      </c>
      <c r="AP376" s="39" t="s">
        <v>38821</v>
      </c>
      <c r="AS376" s="39" t="s">
        <v>47445</v>
      </c>
      <c r="AV376" s="39" t="s">
        <v>47446</v>
      </c>
      <c r="AY376" s="39" t="s">
        <v>47447</v>
      </c>
      <c r="BB376" s="39" t="s">
        <v>47448</v>
      </c>
      <c r="BE376" s="39" t="s">
        <v>47378</v>
      </c>
      <c r="BH376" s="39" t="s">
        <v>47379</v>
      </c>
      <c r="BK376" s="39" t="s">
        <v>38826</v>
      </c>
    </row>
    <row r="377" spans="1:63" x14ac:dyDescent="0.3">
      <c r="A377">
        <v>376</v>
      </c>
      <c r="B377" s="1">
        <v>45911.510844907411</v>
      </c>
      <c r="C377" s="1">
        <v>45911.523310185185</v>
      </c>
      <c r="D377" s="39" t="s">
        <v>1050</v>
      </c>
      <c r="E377" s="39" t="s">
        <v>1051</v>
      </c>
      <c r="I377" s="39" t="s">
        <v>1052</v>
      </c>
      <c r="L377">
        <v>2</v>
      </c>
      <c r="O377">
        <v>28</v>
      </c>
      <c r="R377" s="39" t="s">
        <v>47449</v>
      </c>
      <c r="U377" s="39" t="s">
        <v>47450</v>
      </c>
      <c r="X377" s="39" t="s">
        <v>47451</v>
      </c>
      <c r="AA377" s="39" t="s">
        <v>1504</v>
      </c>
      <c r="AD377" s="39" t="s">
        <v>38640</v>
      </c>
      <c r="AG377" s="39" t="s">
        <v>12887</v>
      </c>
      <c r="AJ377" s="39" t="s">
        <v>38984</v>
      </c>
      <c r="AM377" s="39" t="s">
        <v>47452</v>
      </c>
      <c r="AP377" s="39" t="s">
        <v>39747</v>
      </c>
      <c r="AS377" s="39" t="s">
        <v>37061</v>
      </c>
      <c r="AV377" s="39" t="s">
        <v>38984</v>
      </c>
      <c r="AY377" s="39" t="s">
        <v>47453</v>
      </c>
      <c r="BB377" s="39" t="s">
        <v>47454</v>
      </c>
      <c r="BE377" s="39" t="s">
        <v>47455</v>
      </c>
      <c r="BH377" s="39" t="s">
        <v>47456</v>
      </c>
      <c r="BK377" s="39" t="s">
        <v>47457</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94796-A847-4ACC-BF55-23E14646C86B}">
  <dimension ref="A1:V406"/>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22" width="81" bestFit="1" customWidth="1"/>
  </cols>
  <sheetData>
    <row r="1" spans="1:22" x14ac:dyDescent="0.3">
      <c r="A1" t="s">
        <v>0</v>
      </c>
      <c r="B1" t="s">
        <v>1</v>
      </c>
      <c r="C1" t="s">
        <v>2</v>
      </c>
      <c r="D1" t="s">
        <v>3</v>
      </c>
      <c r="E1" t="s">
        <v>4</v>
      </c>
      <c r="F1" t="s">
        <v>35590</v>
      </c>
      <c r="G1" t="s">
        <v>35591</v>
      </c>
      <c r="H1" t="s">
        <v>35592</v>
      </c>
      <c r="I1" t="s">
        <v>35593</v>
      </c>
      <c r="J1" t="s">
        <v>35594</v>
      </c>
      <c r="K1" t="s">
        <v>35595</v>
      </c>
      <c r="L1" t="s">
        <v>35596</v>
      </c>
      <c r="M1" t="s">
        <v>35597</v>
      </c>
      <c r="N1" t="s">
        <v>35598</v>
      </c>
      <c r="O1" t="s">
        <v>35599</v>
      </c>
      <c r="P1" t="s">
        <v>35600</v>
      </c>
      <c r="Q1" t="s">
        <v>35601</v>
      </c>
      <c r="R1" t="s">
        <v>35602</v>
      </c>
      <c r="S1" t="s">
        <v>35603</v>
      </c>
      <c r="T1" t="s">
        <v>35604</v>
      </c>
      <c r="U1" t="s">
        <v>35605</v>
      </c>
      <c r="V1" t="s">
        <v>35606</v>
      </c>
    </row>
    <row r="2" spans="1:22" x14ac:dyDescent="0.3">
      <c r="A2">
        <v>1</v>
      </c>
      <c r="B2" s="1">
        <v>45867.467106481483</v>
      </c>
      <c r="C2" s="1">
        <v>45867.473275462966</v>
      </c>
      <c r="D2" s="39" t="s">
        <v>3266</v>
      </c>
      <c r="E2" s="39" t="s">
        <v>3267</v>
      </c>
      <c r="F2" s="39" t="s">
        <v>35607</v>
      </c>
      <c r="G2" s="39" t="s">
        <v>35608</v>
      </c>
      <c r="H2" s="39" t="s">
        <v>35609</v>
      </c>
      <c r="I2" s="39" t="s">
        <v>35610</v>
      </c>
      <c r="J2" s="39" t="s">
        <v>35611</v>
      </c>
      <c r="K2" s="39" t="s">
        <v>35612</v>
      </c>
      <c r="L2" s="39" t="s">
        <v>35611</v>
      </c>
      <c r="M2" s="39" t="s">
        <v>35613</v>
      </c>
      <c r="N2" s="39" t="s">
        <v>35614</v>
      </c>
      <c r="O2" s="39" t="s">
        <v>35615</v>
      </c>
      <c r="P2" s="39" t="s">
        <v>35616</v>
      </c>
      <c r="Q2" s="39" t="s">
        <v>35617</v>
      </c>
      <c r="R2" s="39" t="s">
        <v>35618</v>
      </c>
      <c r="S2" s="39" t="s">
        <v>35619</v>
      </c>
      <c r="T2" s="39" t="s">
        <v>35620</v>
      </c>
      <c r="U2" s="39" t="s">
        <v>35621</v>
      </c>
      <c r="V2" s="39" t="s">
        <v>35622</v>
      </c>
    </row>
    <row r="3" spans="1:22" x14ac:dyDescent="0.3">
      <c r="A3">
        <v>2</v>
      </c>
      <c r="B3" s="1">
        <v>45867.467048611114</v>
      </c>
      <c r="C3" s="1">
        <v>45867.47451388889</v>
      </c>
      <c r="D3" s="39" t="s">
        <v>3244</v>
      </c>
      <c r="E3" s="39" t="s">
        <v>3245</v>
      </c>
      <c r="F3" s="39" t="s">
        <v>35607</v>
      </c>
      <c r="G3" s="39" t="s">
        <v>13324</v>
      </c>
      <c r="H3" s="39" t="s">
        <v>35623</v>
      </c>
      <c r="I3" s="39" t="s">
        <v>35624</v>
      </c>
      <c r="J3" s="39" t="s">
        <v>35611</v>
      </c>
      <c r="K3" s="39" t="s">
        <v>12887</v>
      </c>
      <c r="L3" s="39" t="s">
        <v>35625</v>
      </c>
      <c r="M3" s="39" t="s">
        <v>35626</v>
      </c>
      <c r="N3" s="39" t="s">
        <v>35614</v>
      </c>
      <c r="O3" s="39" t="s">
        <v>22200</v>
      </c>
      <c r="P3" s="39" t="s">
        <v>35627</v>
      </c>
      <c r="Q3" s="39" t="s">
        <v>35628</v>
      </c>
      <c r="R3" s="39" t="s">
        <v>35629</v>
      </c>
      <c r="S3" s="39" t="s">
        <v>35630</v>
      </c>
      <c r="T3" s="39" t="s">
        <v>35631</v>
      </c>
      <c r="U3" s="39" t="s">
        <v>35632</v>
      </c>
      <c r="V3" s="39" t="s">
        <v>35633</v>
      </c>
    </row>
    <row r="4" spans="1:22" x14ac:dyDescent="0.3">
      <c r="A4">
        <v>3</v>
      </c>
      <c r="B4" s="1">
        <v>45867.46665509259</v>
      </c>
      <c r="C4" s="1">
        <v>45867.477326388886</v>
      </c>
      <c r="D4" s="39" t="s">
        <v>3120</v>
      </c>
      <c r="E4" s="39" t="s">
        <v>3121</v>
      </c>
      <c r="F4" s="39" t="s">
        <v>35607</v>
      </c>
      <c r="G4" s="39" t="s">
        <v>35634</v>
      </c>
      <c r="H4" s="39" t="s">
        <v>35609</v>
      </c>
      <c r="I4" s="39" t="s">
        <v>35635</v>
      </c>
      <c r="J4" s="39" t="s">
        <v>35611</v>
      </c>
      <c r="K4" s="39" t="s">
        <v>35636</v>
      </c>
      <c r="L4" s="39" t="s">
        <v>35611</v>
      </c>
      <c r="M4" s="39" t="s">
        <v>35637</v>
      </c>
      <c r="N4" s="39" t="s">
        <v>35614</v>
      </c>
      <c r="O4" s="39" t="s">
        <v>35638</v>
      </c>
      <c r="P4" s="39" t="s">
        <v>35616</v>
      </c>
      <c r="Q4" s="39" t="s">
        <v>35639</v>
      </c>
      <c r="R4" s="39" t="s">
        <v>35640</v>
      </c>
      <c r="S4" s="39" t="s">
        <v>35641</v>
      </c>
      <c r="T4" s="39" t="s">
        <v>35642</v>
      </c>
      <c r="U4" s="39" t="s">
        <v>35643</v>
      </c>
      <c r="V4" s="39" t="s">
        <v>35644</v>
      </c>
    </row>
    <row r="5" spans="1:22" x14ac:dyDescent="0.3">
      <c r="A5">
        <v>4</v>
      </c>
      <c r="B5" s="1">
        <v>45867.466956018521</v>
      </c>
      <c r="C5" s="1">
        <v>45867.477812500001</v>
      </c>
      <c r="D5" s="39" t="s">
        <v>3395</v>
      </c>
      <c r="E5" s="39" t="s">
        <v>3396</v>
      </c>
      <c r="F5" s="39" t="s">
        <v>35607</v>
      </c>
      <c r="G5" s="39" t="s">
        <v>35645</v>
      </c>
      <c r="H5" s="39" t="s">
        <v>35623</v>
      </c>
      <c r="I5" s="39" t="s">
        <v>35646</v>
      </c>
      <c r="J5" s="39" t="s">
        <v>35611</v>
      </c>
      <c r="K5" s="39" t="s">
        <v>35647</v>
      </c>
      <c r="L5" s="39" t="s">
        <v>35611</v>
      </c>
      <c r="M5" s="39" t="s">
        <v>35647</v>
      </c>
      <c r="N5" s="39" t="s">
        <v>35614</v>
      </c>
      <c r="O5" s="39" t="s">
        <v>35648</v>
      </c>
      <c r="P5" s="39" t="s">
        <v>35649</v>
      </c>
      <c r="Q5" s="39" t="s">
        <v>35650</v>
      </c>
      <c r="R5" s="39" t="s">
        <v>35651</v>
      </c>
      <c r="S5" s="39" t="s">
        <v>35652</v>
      </c>
      <c r="T5" s="39" t="s">
        <v>35653</v>
      </c>
      <c r="U5" s="39" t="s">
        <v>35654</v>
      </c>
      <c r="V5" s="39" t="s">
        <v>35655</v>
      </c>
    </row>
    <row r="6" spans="1:22" x14ac:dyDescent="0.3">
      <c r="A6">
        <v>5</v>
      </c>
      <c r="B6" s="1">
        <v>45867.472685185188</v>
      </c>
      <c r="C6" s="1">
        <v>45867.478576388887</v>
      </c>
      <c r="D6" s="39" t="s">
        <v>3096</v>
      </c>
      <c r="E6" s="39" t="s">
        <v>3097</v>
      </c>
      <c r="F6" s="39" t="s">
        <v>35607</v>
      </c>
      <c r="G6" s="39" t="s">
        <v>35656</v>
      </c>
      <c r="H6" s="39" t="s">
        <v>35623</v>
      </c>
      <c r="I6" s="39" t="s">
        <v>35657</v>
      </c>
      <c r="J6" s="39" t="s">
        <v>35611</v>
      </c>
      <c r="K6" s="39" t="s">
        <v>35658</v>
      </c>
      <c r="L6" s="39" t="s">
        <v>35611</v>
      </c>
      <c r="M6" s="39" t="s">
        <v>35658</v>
      </c>
      <c r="N6" s="39" t="s">
        <v>35614</v>
      </c>
      <c r="O6" s="39" t="s">
        <v>35648</v>
      </c>
      <c r="P6" s="39" t="s">
        <v>35659</v>
      </c>
      <c r="Q6" s="39" t="s">
        <v>35660</v>
      </c>
      <c r="R6" s="39" t="s">
        <v>35661</v>
      </c>
      <c r="S6" s="39" t="s">
        <v>35662</v>
      </c>
      <c r="T6" s="39" t="s">
        <v>35663</v>
      </c>
      <c r="U6" s="39" t="s">
        <v>35664</v>
      </c>
      <c r="V6" s="39" t="s">
        <v>35665</v>
      </c>
    </row>
    <row r="7" spans="1:22" x14ac:dyDescent="0.3">
      <c r="A7">
        <v>6</v>
      </c>
      <c r="B7" s="1">
        <v>45867.46665509259</v>
      </c>
      <c r="C7" s="1">
        <v>45867.478703703702</v>
      </c>
      <c r="D7" s="39" t="s">
        <v>3376</v>
      </c>
      <c r="E7" s="39" t="s">
        <v>3377</v>
      </c>
      <c r="F7" s="39" t="s">
        <v>35607</v>
      </c>
      <c r="G7" s="39" t="s">
        <v>35666</v>
      </c>
      <c r="H7" s="39" t="s">
        <v>35623</v>
      </c>
      <c r="I7" s="39" t="s">
        <v>35667</v>
      </c>
      <c r="J7" s="39" t="s">
        <v>35611</v>
      </c>
      <c r="K7" s="39" t="s">
        <v>35668</v>
      </c>
      <c r="L7" s="39" t="s">
        <v>35611</v>
      </c>
      <c r="M7" s="39" t="s">
        <v>35668</v>
      </c>
      <c r="N7" s="39" t="s">
        <v>35614</v>
      </c>
      <c r="O7" s="39" t="s">
        <v>35648</v>
      </c>
      <c r="P7" s="39" t="s">
        <v>35669</v>
      </c>
      <c r="Q7" s="39" t="s">
        <v>35670</v>
      </c>
      <c r="R7" s="39" t="s">
        <v>35661</v>
      </c>
      <c r="S7" s="39" t="s">
        <v>35662</v>
      </c>
      <c r="T7" s="39" t="s">
        <v>35671</v>
      </c>
      <c r="U7" s="39" t="s">
        <v>35672</v>
      </c>
      <c r="V7" s="39" t="s">
        <v>35655</v>
      </c>
    </row>
    <row r="8" spans="1:22" x14ac:dyDescent="0.3">
      <c r="A8">
        <v>7</v>
      </c>
      <c r="B8" s="1">
        <v>45867.476724537039</v>
      </c>
      <c r="C8" s="1">
        <v>45867.47996527778</v>
      </c>
      <c r="D8" s="39" t="s">
        <v>3227</v>
      </c>
      <c r="E8" s="39" t="s">
        <v>3228</v>
      </c>
      <c r="F8" s="39" t="s">
        <v>35607</v>
      </c>
      <c r="G8" s="39" t="s">
        <v>35673</v>
      </c>
      <c r="H8" s="39" t="s">
        <v>35609</v>
      </c>
      <c r="I8" s="39" t="s">
        <v>35674</v>
      </c>
      <c r="J8" s="39" t="s">
        <v>35611</v>
      </c>
      <c r="K8" s="39" t="s">
        <v>35675</v>
      </c>
      <c r="L8" s="39" t="s">
        <v>35611</v>
      </c>
      <c r="M8" s="39" t="s">
        <v>35676</v>
      </c>
      <c r="N8" s="39" t="s">
        <v>35614</v>
      </c>
      <c r="O8" s="39" t="s">
        <v>35677</v>
      </c>
      <c r="P8" s="39" t="s">
        <v>35678</v>
      </c>
      <c r="Q8" s="39" t="s">
        <v>35679</v>
      </c>
      <c r="R8" s="39" t="s">
        <v>35680</v>
      </c>
      <c r="S8" s="39" t="s">
        <v>35681</v>
      </c>
      <c r="T8" s="39" t="s">
        <v>35682</v>
      </c>
      <c r="U8" s="39" t="s">
        <v>35683</v>
      </c>
      <c r="V8" s="39" t="s">
        <v>35684</v>
      </c>
    </row>
    <row r="9" spans="1:22" x14ac:dyDescent="0.3">
      <c r="A9">
        <v>8</v>
      </c>
      <c r="B9" s="1">
        <v>45867.468333333331</v>
      </c>
      <c r="C9" s="1">
        <v>45867.480868055558</v>
      </c>
      <c r="D9" s="39" t="s">
        <v>3356</v>
      </c>
      <c r="E9" s="39" t="s">
        <v>3357</v>
      </c>
      <c r="F9" s="39" t="s">
        <v>35607</v>
      </c>
      <c r="G9" s="39" t="s">
        <v>35685</v>
      </c>
      <c r="H9" s="39" t="s">
        <v>35686</v>
      </c>
      <c r="I9" s="39" t="s">
        <v>35687</v>
      </c>
      <c r="J9" s="39" t="s">
        <v>35611</v>
      </c>
      <c r="K9" s="39" t="s">
        <v>35688</v>
      </c>
      <c r="L9" s="39" t="s">
        <v>35611</v>
      </c>
      <c r="M9" s="39" t="s">
        <v>35688</v>
      </c>
      <c r="N9" s="39" t="s">
        <v>35614</v>
      </c>
      <c r="O9" s="39" t="s">
        <v>35689</v>
      </c>
      <c r="P9" s="39" t="s">
        <v>35690</v>
      </c>
      <c r="Q9" s="39" t="s">
        <v>35691</v>
      </c>
      <c r="R9" s="39" t="s">
        <v>35692</v>
      </c>
      <c r="S9" s="39" t="s">
        <v>35693</v>
      </c>
      <c r="T9" s="39" t="s">
        <v>35694</v>
      </c>
      <c r="U9" s="39" t="s">
        <v>35695</v>
      </c>
      <c r="V9" s="39" t="s">
        <v>35696</v>
      </c>
    </row>
    <row r="10" spans="1:22" x14ac:dyDescent="0.3">
      <c r="A10">
        <v>9</v>
      </c>
      <c r="B10" s="1">
        <v>45867.47483796296</v>
      </c>
      <c r="C10" s="1">
        <v>45867.503391203703</v>
      </c>
      <c r="D10" s="39" t="s">
        <v>2087</v>
      </c>
      <c r="E10" s="39" t="s">
        <v>2088</v>
      </c>
      <c r="F10" s="39" t="s">
        <v>35607</v>
      </c>
      <c r="G10" s="39" t="s">
        <v>35697</v>
      </c>
      <c r="H10" s="39" t="s">
        <v>35609</v>
      </c>
      <c r="I10" s="39" t="s">
        <v>35698</v>
      </c>
      <c r="J10" s="39" t="s">
        <v>35699</v>
      </c>
      <c r="K10" s="39" t="s">
        <v>35700</v>
      </c>
      <c r="L10" s="39" t="s">
        <v>35611</v>
      </c>
      <c r="M10" s="39" t="s">
        <v>35701</v>
      </c>
      <c r="N10" s="39" t="s">
        <v>35614</v>
      </c>
      <c r="O10" s="39" t="s">
        <v>35702</v>
      </c>
      <c r="P10" s="39" t="s">
        <v>35703</v>
      </c>
      <c r="Q10" s="39" t="s">
        <v>35704</v>
      </c>
      <c r="R10" s="39" t="s">
        <v>35705</v>
      </c>
      <c r="S10" s="39" t="s">
        <v>35706</v>
      </c>
      <c r="T10" s="39" t="s">
        <v>35707</v>
      </c>
      <c r="U10" s="39" t="s">
        <v>35708</v>
      </c>
      <c r="V10" s="39" t="s">
        <v>35709</v>
      </c>
    </row>
    <row r="11" spans="1:22" x14ac:dyDescent="0.3">
      <c r="A11">
        <v>10</v>
      </c>
      <c r="B11" s="1">
        <v>45867.510625000003</v>
      </c>
      <c r="C11" s="1">
        <v>45867.510659722226</v>
      </c>
      <c r="D11" s="39" t="s">
        <v>3812</v>
      </c>
      <c r="E11" s="39" t="s">
        <v>3813</v>
      </c>
      <c r="F11" s="39" t="s">
        <v>35607</v>
      </c>
      <c r="G11" s="39" t="s">
        <v>12887</v>
      </c>
      <c r="H11" s="39" t="s">
        <v>35609</v>
      </c>
      <c r="I11" s="39" t="s">
        <v>239</v>
      </c>
      <c r="J11" s="39" t="s">
        <v>35611</v>
      </c>
      <c r="K11" s="39" t="s">
        <v>13324</v>
      </c>
      <c r="L11" s="39" t="s">
        <v>35611</v>
      </c>
      <c r="M11" s="39" t="s">
        <v>314</v>
      </c>
      <c r="N11" s="39" t="s">
        <v>35614</v>
      </c>
      <c r="O11" s="39" t="s">
        <v>20593</v>
      </c>
      <c r="P11" s="39" t="s">
        <v>35710</v>
      </c>
      <c r="Q11" s="39" t="s">
        <v>35711</v>
      </c>
      <c r="R11" s="39" t="s">
        <v>35712</v>
      </c>
      <c r="S11" s="39" t="s">
        <v>35713</v>
      </c>
      <c r="T11" s="39" t="s">
        <v>35714</v>
      </c>
      <c r="U11" s="39" t="s">
        <v>35715</v>
      </c>
      <c r="V11" s="39" t="s">
        <v>35716</v>
      </c>
    </row>
    <row r="12" spans="1:22" x14ac:dyDescent="0.3">
      <c r="A12">
        <v>11</v>
      </c>
      <c r="B12" s="1">
        <v>45867.512037037035</v>
      </c>
      <c r="C12" s="1">
        <v>45867.514884259261</v>
      </c>
      <c r="D12" s="39" t="s">
        <v>2208</v>
      </c>
      <c r="E12" s="39" t="s">
        <v>2209</v>
      </c>
      <c r="F12" s="39" t="s">
        <v>35607</v>
      </c>
      <c r="G12" s="39" t="s">
        <v>35717</v>
      </c>
      <c r="H12" s="39" t="s">
        <v>35718</v>
      </c>
      <c r="I12" s="39" t="s">
        <v>35719</v>
      </c>
      <c r="J12" s="39" t="s">
        <v>35611</v>
      </c>
      <c r="K12" s="39" t="s">
        <v>35720</v>
      </c>
      <c r="L12" s="39" t="s">
        <v>35611</v>
      </c>
      <c r="M12" s="39" t="s">
        <v>35721</v>
      </c>
      <c r="N12" s="39" t="s">
        <v>35614</v>
      </c>
      <c r="O12" s="39" t="s">
        <v>35722</v>
      </c>
      <c r="P12" s="39" t="s">
        <v>35710</v>
      </c>
      <c r="Q12" s="39" t="s">
        <v>35723</v>
      </c>
      <c r="R12" s="39" t="s">
        <v>35724</v>
      </c>
      <c r="S12" s="39" t="s">
        <v>35725</v>
      </c>
      <c r="T12" s="39" t="s">
        <v>35726</v>
      </c>
      <c r="U12" s="39" t="s">
        <v>35727</v>
      </c>
      <c r="V12" s="39" t="s">
        <v>35728</v>
      </c>
    </row>
    <row r="13" spans="1:22" x14ac:dyDescent="0.3">
      <c r="A13">
        <v>12</v>
      </c>
      <c r="B13" s="1">
        <v>45867.538761574076</v>
      </c>
      <c r="C13" s="1">
        <v>45867.539895833332</v>
      </c>
      <c r="D13" s="39" t="s">
        <v>3237</v>
      </c>
      <c r="E13" s="39" t="s">
        <v>3238</v>
      </c>
      <c r="F13" s="39" t="s">
        <v>35607</v>
      </c>
      <c r="G13" s="39" t="s">
        <v>35685</v>
      </c>
      <c r="H13" s="39" t="s">
        <v>35729</v>
      </c>
      <c r="I13" s="39" t="s">
        <v>35730</v>
      </c>
      <c r="J13" s="39" t="s">
        <v>35611</v>
      </c>
      <c r="K13" s="39" t="s">
        <v>35731</v>
      </c>
      <c r="L13" s="39" t="s">
        <v>35611</v>
      </c>
      <c r="M13" s="39" t="s">
        <v>35732</v>
      </c>
      <c r="N13" s="39" t="s">
        <v>35614</v>
      </c>
      <c r="O13" s="39" t="s">
        <v>35733</v>
      </c>
      <c r="P13" s="39" t="s">
        <v>35669</v>
      </c>
      <c r="Q13" s="39" t="s">
        <v>35734</v>
      </c>
      <c r="R13" s="39" t="s">
        <v>35735</v>
      </c>
      <c r="S13" s="39" t="s">
        <v>35736</v>
      </c>
      <c r="T13" s="39" t="s">
        <v>35737</v>
      </c>
      <c r="U13" s="39" t="s">
        <v>35738</v>
      </c>
      <c r="V13" s="39" t="s">
        <v>35739</v>
      </c>
    </row>
    <row r="14" spans="1:22" x14ac:dyDescent="0.3">
      <c r="A14">
        <v>13</v>
      </c>
      <c r="B14" s="1">
        <v>45867.932696759257</v>
      </c>
      <c r="C14" s="1">
        <v>45867.932719907411</v>
      </c>
      <c r="D14" s="39" t="s">
        <v>3387</v>
      </c>
      <c r="E14" s="39" t="s">
        <v>3388</v>
      </c>
      <c r="F14" s="39" t="s">
        <v>35607</v>
      </c>
      <c r="G14" s="39" t="s">
        <v>35740</v>
      </c>
      <c r="H14" s="39" t="s">
        <v>35609</v>
      </c>
      <c r="I14" s="39" t="s">
        <v>35741</v>
      </c>
      <c r="J14" s="39" t="s">
        <v>35611</v>
      </c>
      <c r="K14" s="39" t="s">
        <v>35742</v>
      </c>
      <c r="L14" s="39" t="s">
        <v>35611</v>
      </c>
      <c r="M14" s="39" t="s">
        <v>35743</v>
      </c>
      <c r="N14" s="39" t="s">
        <v>35614</v>
      </c>
      <c r="O14" s="39" t="s">
        <v>35744</v>
      </c>
      <c r="P14" s="39" t="s">
        <v>35616</v>
      </c>
      <c r="Q14" s="39" t="s">
        <v>35745</v>
      </c>
      <c r="R14" s="39" t="s">
        <v>35746</v>
      </c>
      <c r="S14" s="39" t="s">
        <v>35747</v>
      </c>
      <c r="T14" s="39" t="s">
        <v>35748</v>
      </c>
      <c r="U14" s="39" t="s">
        <v>35749</v>
      </c>
      <c r="V14" s="39" t="s">
        <v>35750</v>
      </c>
    </row>
    <row r="15" spans="1:22" x14ac:dyDescent="0.3">
      <c r="A15">
        <v>14</v>
      </c>
      <c r="B15" s="1">
        <v>45869.579212962963</v>
      </c>
      <c r="C15" s="1">
        <v>45869.586898148147</v>
      </c>
      <c r="D15" s="39" t="s">
        <v>1294</v>
      </c>
      <c r="E15" s="39" t="s">
        <v>1295</v>
      </c>
      <c r="F15" s="39" t="s">
        <v>35607</v>
      </c>
      <c r="G15" s="39" t="s">
        <v>35751</v>
      </c>
      <c r="H15" s="39" t="s">
        <v>35752</v>
      </c>
      <c r="I15" s="39" t="s">
        <v>35753</v>
      </c>
      <c r="J15" s="39" t="s">
        <v>35611</v>
      </c>
      <c r="K15" s="39" t="s">
        <v>35754</v>
      </c>
      <c r="L15" s="39" t="s">
        <v>35611</v>
      </c>
      <c r="M15" s="39" t="s">
        <v>35755</v>
      </c>
      <c r="N15" s="39" t="s">
        <v>35614</v>
      </c>
      <c r="O15" s="39" t="s">
        <v>35756</v>
      </c>
      <c r="P15" s="39" t="s">
        <v>35757</v>
      </c>
      <c r="Q15" s="39" t="s">
        <v>35758</v>
      </c>
      <c r="R15" s="39" t="s">
        <v>35759</v>
      </c>
      <c r="S15" s="39" t="s">
        <v>35760</v>
      </c>
      <c r="T15" s="39" t="s">
        <v>35761</v>
      </c>
      <c r="U15" s="39" t="s">
        <v>35762</v>
      </c>
      <c r="V15" s="39" t="s">
        <v>35763</v>
      </c>
    </row>
    <row r="16" spans="1:22" x14ac:dyDescent="0.3">
      <c r="A16">
        <v>15</v>
      </c>
      <c r="B16" s="1">
        <v>45869.561886574076</v>
      </c>
      <c r="C16" s="1">
        <v>45869.588125000002</v>
      </c>
      <c r="D16" s="39" t="s">
        <v>1270</v>
      </c>
      <c r="E16" s="39" t="s">
        <v>1271</v>
      </c>
      <c r="F16" s="39" t="s">
        <v>35607</v>
      </c>
      <c r="G16" s="39" t="s">
        <v>35764</v>
      </c>
      <c r="H16" s="39" t="s">
        <v>35718</v>
      </c>
      <c r="I16" s="39" t="s">
        <v>35765</v>
      </c>
      <c r="J16" s="39" t="s">
        <v>35611</v>
      </c>
      <c r="K16" s="39" t="s">
        <v>35766</v>
      </c>
      <c r="L16" s="39" t="s">
        <v>35611</v>
      </c>
      <c r="M16" s="39" t="s">
        <v>35755</v>
      </c>
      <c r="N16" s="39" t="s">
        <v>35614</v>
      </c>
      <c r="O16" s="39" t="s">
        <v>35767</v>
      </c>
      <c r="P16" s="39" t="s">
        <v>35710</v>
      </c>
      <c r="Q16" s="39" t="s">
        <v>35758</v>
      </c>
      <c r="R16" s="39" t="s">
        <v>35768</v>
      </c>
      <c r="S16" s="39" t="s">
        <v>35769</v>
      </c>
      <c r="T16" s="39" t="s">
        <v>35761</v>
      </c>
      <c r="U16" s="39" t="s">
        <v>35762</v>
      </c>
      <c r="V16" s="39" t="s">
        <v>35763</v>
      </c>
    </row>
    <row r="17" spans="1:22" x14ac:dyDescent="0.3">
      <c r="A17">
        <v>16</v>
      </c>
      <c r="B17" s="1">
        <v>45869.575868055559</v>
      </c>
      <c r="C17" s="1">
        <v>45869.589270833334</v>
      </c>
      <c r="D17" s="39" t="s">
        <v>1462</v>
      </c>
      <c r="E17" s="39" t="s">
        <v>1463</v>
      </c>
      <c r="F17" s="39" t="s">
        <v>35607</v>
      </c>
      <c r="G17" s="39" t="s">
        <v>35770</v>
      </c>
      <c r="H17" s="39" t="s">
        <v>35609</v>
      </c>
      <c r="I17" s="39" t="s">
        <v>35771</v>
      </c>
      <c r="J17" s="39" t="s">
        <v>35611</v>
      </c>
      <c r="K17" s="39" t="s">
        <v>35772</v>
      </c>
      <c r="L17" s="39" t="s">
        <v>35614</v>
      </c>
      <c r="M17" s="39" t="s">
        <v>35773</v>
      </c>
      <c r="N17" s="39" t="s">
        <v>35614</v>
      </c>
      <c r="O17" s="39" t="s">
        <v>35773</v>
      </c>
      <c r="P17" s="39" t="s">
        <v>35774</v>
      </c>
      <c r="Q17" s="39" t="s">
        <v>35775</v>
      </c>
      <c r="R17" s="39" t="s">
        <v>35776</v>
      </c>
      <c r="S17" s="39" t="s">
        <v>35777</v>
      </c>
      <c r="T17" s="39" t="s">
        <v>35778</v>
      </c>
      <c r="U17" s="39" t="s">
        <v>35779</v>
      </c>
      <c r="V17" s="39" t="s">
        <v>35780</v>
      </c>
    </row>
    <row r="18" spans="1:22" x14ac:dyDescent="0.3">
      <c r="A18">
        <v>17</v>
      </c>
      <c r="B18" s="1">
        <v>45869.581504629627</v>
      </c>
      <c r="C18" s="1">
        <v>45869.5937962963</v>
      </c>
      <c r="D18" s="39" t="s">
        <v>1429</v>
      </c>
      <c r="E18" s="39" t="s">
        <v>1430</v>
      </c>
      <c r="F18" s="39" t="s">
        <v>35607</v>
      </c>
      <c r="G18" s="39" t="s">
        <v>35781</v>
      </c>
      <c r="H18" s="39" t="s">
        <v>35686</v>
      </c>
      <c r="I18" s="39" t="s">
        <v>35782</v>
      </c>
      <c r="J18" s="39" t="s">
        <v>35611</v>
      </c>
      <c r="K18" s="39" t="s">
        <v>35783</v>
      </c>
      <c r="L18" s="39" t="s">
        <v>35611</v>
      </c>
      <c r="M18" s="39" t="s">
        <v>35784</v>
      </c>
      <c r="N18" s="39" t="s">
        <v>35614</v>
      </c>
      <c r="O18" s="39" t="s">
        <v>35785</v>
      </c>
      <c r="P18" s="39" t="s">
        <v>35774</v>
      </c>
      <c r="Q18" s="39" t="s">
        <v>35786</v>
      </c>
      <c r="R18" s="39" t="s">
        <v>35787</v>
      </c>
      <c r="S18" s="39" t="s">
        <v>35788</v>
      </c>
      <c r="T18" s="39" t="s">
        <v>35789</v>
      </c>
      <c r="U18" s="39" t="s">
        <v>35790</v>
      </c>
      <c r="V18" s="39" t="s">
        <v>35791</v>
      </c>
    </row>
    <row r="19" spans="1:22" x14ac:dyDescent="0.3">
      <c r="A19">
        <v>18</v>
      </c>
      <c r="B19" s="1">
        <v>45869.66914351852</v>
      </c>
      <c r="C19" s="1">
        <v>45869.67015046296</v>
      </c>
      <c r="D19" s="39" t="s">
        <v>1768</v>
      </c>
      <c r="E19" s="39" t="s">
        <v>1769</v>
      </c>
      <c r="F19" s="39" t="s">
        <v>35792</v>
      </c>
      <c r="G19" s="39" t="s">
        <v>35793</v>
      </c>
      <c r="H19" s="39" t="s">
        <v>35794</v>
      </c>
      <c r="I19" s="39" t="s">
        <v>35795</v>
      </c>
      <c r="J19" s="39" t="s">
        <v>35611</v>
      </c>
      <c r="K19" s="39" t="s">
        <v>35675</v>
      </c>
      <c r="L19" s="39" t="s">
        <v>35611</v>
      </c>
      <c r="M19" s="39" t="s">
        <v>35796</v>
      </c>
      <c r="N19" s="39" t="s">
        <v>35797</v>
      </c>
      <c r="O19" s="39" t="s">
        <v>35798</v>
      </c>
      <c r="P19" s="39" t="s">
        <v>35616</v>
      </c>
      <c r="Q19" s="39" t="s">
        <v>35799</v>
      </c>
      <c r="R19" s="39" t="s">
        <v>35800</v>
      </c>
      <c r="S19" s="39" t="s">
        <v>35801</v>
      </c>
      <c r="T19" s="39" t="s">
        <v>35802</v>
      </c>
      <c r="U19" s="39" t="s">
        <v>35803</v>
      </c>
      <c r="V19" s="39" t="s">
        <v>35804</v>
      </c>
    </row>
    <row r="20" spans="1:22" x14ac:dyDescent="0.3">
      <c r="A20">
        <v>19</v>
      </c>
      <c r="B20" s="1">
        <v>45870.36010416667</v>
      </c>
      <c r="C20" s="1">
        <v>45870.370868055557</v>
      </c>
      <c r="D20" s="39" t="s">
        <v>3257</v>
      </c>
      <c r="E20" s="39" t="s">
        <v>3258</v>
      </c>
      <c r="F20" s="39" t="s">
        <v>35607</v>
      </c>
      <c r="G20" s="39" t="s">
        <v>35656</v>
      </c>
      <c r="H20" s="39" t="s">
        <v>35623</v>
      </c>
      <c r="I20" s="39" t="s">
        <v>35805</v>
      </c>
      <c r="J20" s="39" t="s">
        <v>35611</v>
      </c>
      <c r="K20" s="39" t="s">
        <v>35668</v>
      </c>
      <c r="L20" s="39" t="s">
        <v>35611</v>
      </c>
      <c r="M20" s="39" t="s">
        <v>35668</v>
      </c>
      <c r="N20" s="39" t="s">
        <v>35614</v>
      </c>
      <c r="O20" s="39" t="s">
        <v>35648</v>
      </c>
      <c r="P20" s="39" t="s">
        <v>35659</v>
      </c>
      <c r="Q20" s="39" t="s">
        <v>35806</v>
      </c>
      <c r="R20" s="39" t="s">
        <v>35807</v>
      </c>
      <c r="S20" s="39" t="s">
        <v>35808</v>
      </c>
      <c r="T20" s="39" t="s">
        <v>35809</v>
      </c>
      <c r="U20" s="39" t="s">
        <v>35810</v>
      </c>
      <c r="V20" s="39" t="s">
        <v>35811</v>
      </c>
    </row>
    <row r="21" spans="1:22" x14ac:dyDescent="0.3">
      <c r="A21">
        <v>20</v>
      </c>
      <c r="B21" s="1">
        <v>45870.589317129627</v>
      </c>
      <c r="C21" s="1">
        <v>45870.610520833332</v>
      </c>
      <c r="D21" s="39" t="s">
        <v>1210</v>
      </c>
      <c r="E21" s="39" t="s">
        <v>1211</v>
      </c>
      <c r="F21" s="39" t="s">
        <v>35607</v>
      </c>
      <c r="G21" s="39" t="s">
        <v>35812</v>
      </c>
      <c r="H21" s="39" t="s">
        <v>35609</v>
      </c>
      <c r="I21" s="39" t="s">
        <v>35813</v>
      </c>
      <c r="J21" s="39" t="s">
        <v>35611</v>
      </c>
      <c r="K21" s="39" t="s">
        <v>35814</v>
      </c>
      <c r="L21" s="39" t="s">
        <v>35611</v>
      </c>
      <c r="M21" s="39" t="s">
        <v>35815</v>
      </c>
      <c r="N21" s="39" t="s">
        <v>35614</v>
      </c>
      <c r="O21" s="39" t="s">
        <v>35816</v>
      </c>
      <c r="P21" s="39" t="s">
        <v>35817</v>
      </c>
      <c r="Q21" s="39" t="s">
        <v>35818</v>
      </c>
      <c r="R21" s="39" t="s">
        <v>35819</v>
      </c>
      <c r="S21" s="39" t="s">
        <v>35820</v>
      </c>
      <c r="T21" s="39" t="s">
        <v>35821</v>
      </c>
      <c r="U21" s="39" t="s">
        <v>35822</v>
      </c>
      <c r="V21" s="39" t="s">
        <v>35823</v>
      </c>
    </row>
    <row r="22" spans="1:22" x14ac:dyDescent="0.3">
      <c r="A22">
        <v>21</v>
      </c>
      <c r="B22" s="1">
        <v>45870.969988425924</v>
      </c>
      <c r="C22" s="1">
        <v>45870.990694444445</v>
      </c>
      <c r="D22" s="39" t="s">
        <v>1221</v>
      </c>
      <c r="E22" s="39" t="s">
        <v>1222</v>
      </c>
      <c r="F22" s="39" t="s">
        <v>35607</v>
      </c>
      <c r="G22" s="39" t="s">
        <v>35824</v>
      </c>
      <c r="H22" s="39" t="s">
        <v>35729</v>
      </c>
      <c r="I22" s="39" t="s">
        <v>35825</v>
      </c>
      <c r="J22" s="39" t="s">
        <v>35611</v>
      </c>
      <c r="K22" s="39" t="s">
        <v>35826</v>
      </c>
      <c r="L22" s="39" t="s">
        <v>35611</v>
      </c>
      <c r="M22" s="39" t="s">
        <v>35827</v>
      </c>
      <c r="N22" s="39" t="s">
        <v>35614</v>
      </c>
      <c r="O22" s="39" t="s">
        <v>21157</v>
      </c>
      <c r="P22" s="39" t="s">
        <v>35659</v>
      </c>
      <c r="Q22" s="39" t="s">
        <v>35828</v>
      </c>
      <c r="R22" s="39" t="s">
        <v>35829</v>
      </c>
      <c r="S22" s="39" t="s">
        <v>35830</v>
      </c>
      <c r="T22" s="39" t="s">
        <v>35831</v>
      </c>
      <c r="U22" s="39" t="s">
        <v>35832</v>
      </c>
      <c r="V22" s="39" t="s">
        <v>35833</v>
      </c>
    </row>
    <row r="23" spans="1:22" x14ac:dyDescent="0.3">
      <c r="A23">
        <v>22</v>
      </c>
      <c r="B23" s="1">
        <v>45871.330023148148</v>
      </c>
      <c r="C23" s="1">
        <v>45871.34306712963</v>
      </c>
      <c r="D23" s="39" t="s">
        <v>1872</v>
      </c>
      <c r="E23" s="39" t="s">
        <v>1873</v>
      </c>
      <c r="F23" s="39" t="s">
        <v>35834</v>
      </c>
      <c r="G23" s="39" t="s">
        <v>35656</v>
      </c>
      <c r="H23" s="39" t="s">
        <v>35609</v>
      </c>
      <c r="I23" s="39" t="s">
        <v>35835</v>
      </c>
      <c r="J23" s="39" t="s">
        <v>35836</v>
      </c>
      <c r="K23" s="39" t="s">
        <v>35837</v>
      </c>
      <c r="L23" s="39" t="s">
        <v>35838</v>
      </c>
      <c r="M23" s="39" t="s">
        <v>35839</v>
      </c>
      <c r="N23" s="39" t="s">
        <v>35614</v>
      </c>
      <c r="O23" s="39" t="s">
        <v>35840</v>
      </c>
      <c r="P23" s="39" t="s">
        <v>35616</v>
      </c>
      <c r="Q23" s="39" t="s">
        <v>35841</v>
      </c>
      <c r="R23" s="39" t="s">
        <v>35842</v>
      </c>
      <c r="S23" s="39" t="s">
        <v>35843</v>
      </c>
      <c r="T23" s="39" t="s">
        <v>35844</v>
      </c>
      <c r="U23" s="39" t="s">
        <v>35845</v>
      </c>
      <c r="V23" s="39" t="s">
        <v>35846</v>
      </c>
    </row>
    <row r="24" spans="1:22" x14ac:dyDescent="0.3">
      <c r="A24">
        <v>23</v>
      </c>
      <c r="B24" s="1">
        <v>45871.45585648148</v>
      </c>
      <c r="C24" s="1">
        <v>45871.466134259259</v>
      </c>
      <c r="D24" s="39" t="s">
        <v>1735</v>
      </c>
      <c r="E24" s="39" t="s">
        <v>1736</v>
      </c>
      <c r="F24" s="39" t="s">
        <v>35607</v>
      </c>
      <c r="G24" s="39" t="s">
        <v>35847</v>
      </c>
      <c r="H24" s="39" t="s">
        <v>35838</v>
      </c>
      <c r="I24" s="39" t="s">
        <v>35848</v>
      </c>
      <c r="J24" s="39" t="s">
        <v>35611</v>
      </c>
      <c r="K24" s="39" t="s">
        <v>35849</v>
      </c>
      <c r="L24" s="39" t="s">
        <v>35611</v>
      </c>
      <c r="M24" s="39" t="s">
        <v>35849</v>
      </c>
      <c r="N24" s="39" t="s">
        <v>35614</v>
      </c>
      <c r="O24" s="39" t="s">
        <v>35648</v>
      </c>
      <c r="P24" s="39" t="s">
        <v>35616</v>
      </c>
      <c r="Q24" s="39" t="s">
        <v>35850</v>
      </c>
      <c r="R24" s="39" t="s">
        <v>35851</v>
      </c>
      <c r="S24" s="39" t="s">
        <v>35852</v>
      </c>
      <c r="T24" s="39" t="s">
        <v>35853</v>
      </c>
      <c r="U24" s="39" t="s">
        <v>35854</v>
      </c>
      <c r="V24" s="39" t="s">
        <v>35855</v>
      </c>
    </row>
    <row r="25" spans="1:22" x14ac:dyDescent="0.3">
      <c r="A25">
        <v>24</v>
      </c>
      <c r="B25" s="1">
        <v>45871.458124999997</v>
      </c>
      <c r="C25" s="1">
        <v>45871.466979166667</v>
      </c>
      <c r="D25" s="39" t="s">
        <v>1617</v>
      </c>
      <c r="E25" s="39" t="s">
        <v>1618</v>
      </c>
      <c r="F25" s="39" t="s">
        <v>35607</v>
      </c>
      <c r="G25" s="39" t="s">
        <v>35856</v>
      </c>
      <c r="H25" s="39" t="s">
        <v>35623</v>
      </c>
      <c r="I25" s="39" t="s">
        <v>35857</v>
      </c>
      <c r="J25" s="39" t="s">
        <v>35611</v>
      </c>
      <c r="K25" s="39" t="s">
        <v>35858</v>
      </c>
      <c r="L25" s="39" t="s">
        <v>35611</v>
      </c>
      <c r="M25" s="39" t="s">
        <v>35859</v>
      </c>
      <c r="N25" s="39" t="s">
        <v>35614</v>
      </c>
      <c r="O25" s="39" t="s">
        <v>35860</v>
      </c>
      <c r="P25" s="39" t="s">
        <v>35616</v>
      </c>
      <c r="Q25" s="39" t="s">
        <v>35861</v>
      </c>
      <c r="R25" s="39" t="s">
        <v>35862</v>
      </c>
      <c r="S25" s="39" t="s">
        <v>35863</v>
      </c>
      <c r="T25" s="39" t="s">
        <v>35864</v>
      </c>
      <c r="U25" s="39" t="s">
        <v>35865</v>
      </c>
      <c r="V25" s="39" t="s">
        <v>35866</v>
      </c>
    </row>
    <row r="26" spans="1:22" x14ac:dyDescent="0.3">
      <c r="A26">
        <v>25</v>
      </c>
      <c r="B26" s="1">
        <v>45871.479664351849</v>
      </c>
      <c r="C26" s="1">
        <v>45871.479699074072</v>
      </c>
      <c r="D26" s="39" t="s">
        <v>1696</v>
      </c>
      <c r="E26" s="39" t="s">
        <v>1697</v>
      </c>
      <c r="F26" s="39" t="s">
        <v>35607</v>
      </c>
      <c r="G26" s="39" t="s">
        <v>35867</v>
      </c>
      <c r="H26" s="39" t="s">
        <v>35623</v>
      </c>
      <c r="I26" s="39" t="s">
        <v>35868</v>
      </c>
      <c r="J26" s="39" t="s">
        <v>35611</v>
      </c>
      <c r="K26" s="39" t="s">
        <v>35869</v>
      </c>
      <c r="L26" s="39" t="s">
        <v>35611</v>
      </c>
      <c r="M26" s="39" t="s">
        <v>35869</v>
      </c>
      <c r="N26" s="39" t="s">
        <v>35614</v>
      </c>
      <c r="O26" s="39" t="s">
        <v>35870</v>
      </c>
      <c r="P26" s="39" t="s">
        <v>35616</v>
      </c>
      <c r="Q26" s="39" t="s">
        <v>35871</v>
      </c>
      <c r="R26" s="39" t="s">
        <v>35872</v>
      </c>
      <c r="S26" s="39" t="s">
        <v>35873</v>
      </c>
      <c r="T26" s="39" t="s">
        <v>35874</v>
      </c>
      <c r="U26" s="39" t="s">
        <v>35875</v>
      </c>
      <c r="V26" s="39" t="s">
        <v>35876</v>
      </c>
    </row>
    <row r="27" spans="1:22" x14ac:dyDescent="0.3">
      <c r="A27">
        <v>26</v>
      </c>
      <c r="B27" s="1">
        <v>45871.48065972222</v>
      </c>
      <c r="C27" s="1">
        <v>45871.492361111108</v>
      </c>
      <c r="D27" s="39" t="s">
        <v>1683</v>
      </c>
      <c r="E27" s="39" t="s">
        <v>1684</v>
      </c>
      <c r="F27" s="39" t="s">
        <v>35607</v>
      </c>
      <c r="G27" s="39" t="s">
        <v>35877</v>
      </c>
      <c r="H27" s="39" t="s">
        <v>35794</v>
      </c>
      <c r="I27" s="39" t="s">
        <v>35878</v>
      </c>
      <c r="J27" s="39" t="s">
        <v>35611</v>
      </c>
      <c r="K27" s="39" t="s">
        <v>35879</v>
      </c>
      <c r="L27" s="39" t="s">
        <v>35611</v>
      </c>
      <c r="M27" s="39" t="s">
        <v>35879</v>
      </c>
      <c r="N27" s="39" t="s">
        <v>35614</v>
      </c>
      <c r="O27" s="39" t="s">
        <v>35880</v>
      </c>
      <c r="P27" s="39" t="s">
        <v>35881</v>
      </c>
      <c r="Q27" s="39" t="s">
        <v>35882</v>
      </c>
      <c r="R27" s="39" t="s">
        <v>35883</v>
      </c>
      <c r="S27" s="39" t="s">
        <v>35884</v>
      </c>
      <c r="T27" s="39" t="s">
        <v>35885</v>
      </c>
      <c r="U27" s="39" t="s">
        <v>35886</v>
      </c>
      <c r="V27" s="39" t="s">
        <v>35887</v>
      </c>
    </row>
    <row r="28" spans="1:22" x14ac:dyDescent="0.3">
      <c r="A28">
        <v>27</v>
      </c>
      <c r="B28" s="1">
        <v>45871.463807870372</v>
      </c>
      <c r="C28" s="1">
        <v>45871.493715277778</v>
      </c>
      <c r="D28" s="39" t="s">
        <v>1780</v>
      </c>
      <c r="E28" s="39" t="s">
        <v>1781</v>
      </c>
      <c r="F28" s="39" t="s">
        <v>35607</v>
      </c>
      <c r="G28" s="39" t="s">
        <v>35888</v>
      </c>
      <c r="H28" s="39" t="s">
        <v>35729</v>
      </c>
      <c r="I28" s="39" t="s">
        <v>35889</v>
      </c>
      <c r="J28" s="39" t="s">
        <v>35611</v>
      </c>
      <c r="K28" s="39" t="s">
        <v>35890</v>
      </c>
      <c r="L28" s="39" t="s">
        <v>35611</v>
      </c>
      <c r="M28" s="39" t="s">
        <v>35891</v>
      </c>
      <c r="N28" s="39" t="s">
        <v>35614</v>
      </c>
      <c r="O28" s="39" t="s">
        <v>35892</v>
      </c>
      <c r="P28" s="39" t="s">
        <v>35893</v>
      </c>
      <c r="Q28" s="39" t="s">
        <v>35894</v>
      </c>
      <c r="R28" s="39" t="s">
        <v>35895</v>
      </c>
      <c r="S28" s="39" t="s">
        <v>35896</v>
      </c>
      <c r="T28" s="39" t="s">
        <v>35897</v>
      </c>
      <c r="U28" s="39" t="s">
        <v>35898</v>
      </c>
      <c r="V28" s="39" t="s">
        <v>35899</v>
      </c>
    </row>
    <row r="29" spans="1:22" x14ac:dyDescent="0.3">
      <c r="A29">
        <v>28</v>
      </c>
      <c r="B29" s="1">
        <v>45871.475358796299</v>
      </c>
      <c r="C29" s="1">
        <v>45871.494675925926</v>
      </c>
      <c r="D29" s="39" t="s">
        <v>6957</v>
      </c>
      <c r="E29" s="39" t="s">
        <v>6958</v>
      </c>
      <c r="F29" s="39" t="s">
        <v>35607</v>
      </c>
      <c r="G29" s="39" t="s">
        <v>35900</v>
      </c>
      <c r="H29" s="39" t="s">
        <v>35686</v>
      </c>
      <c r="I29" s="39" t="s">
        <v>35901</v>
      </c>
      <c r="J29" s="39" t="s">
        <v>35611</v>
      </c>
      <c r="K29" s="39" t="s">
        <v>35902</v>
      </c>
      <c r="L29" s="39" t="s">
        <v>35611</v>
      </c>
      <c r="M29" s="39" t="s">
        <v>21156</v>
      </c>
      <c r="N29" s="39" t="s">
        <v>35614</v>
      </c>
      <c r="O29" s="39" t="s">
        <v>20593</v>
      </c>
      <c r="P29" s="39" t="s">
        <v>35616</v>
      </c>
      <c r="Q29" s="39" t="s">
        <v>35903</v>
      </c>
      <c r="R29" s="39" t="s">
        <v>35904</v>
      </c>
      <c r="S29" s="39" t="s">
        <v>35905</v>
      </c>
      <c r="T29" s="39" t="s">
        <v>35906</v>
      </c>
      <c r="U29" s="39" t="s">
        <v>35907</v>
      </c>
      <c r="V29" s="39" t="s">
        <v>35908</v>
      </c>
    </row>
    <row r="30" spans="1:22" x14ac:dyDescent="0.3">
      <c r="A30">
        <v>29</v>
      </c>
      <c r="B30" s="1">
        <v>45871.512997685182</v>
      </c>
      <c r="C30" s="1">
        <v>45871.527569444443</v>
      </c>
      <c r="D30" s="39" t="s">
        <v>1650</v>
      </c>
      <c r="E30" s="39" t="s">
        <v>1651</v>
      </c>
      <c r="F30" s="39" t="s">
        <v>35607</v>
      </c>
      <c r="G30" s="39" t="s">
        <v>35909</v>
      </c>
      <c r="H30" s="39" t="s">
        <v>35794</v>
      </c>
      <c r="I30" s="39" t="s">
        <v>35910</v>
      </c>
      <c r="J30" s="39" t="s">
        <v>35611</v>
      </c>
      <c r="K30" s="39" t="s">
        <v>35911</v>
      </c>
      <c r="L30" s="39" t="s">
        <v>35611</v>
      </c>
      <c r="M30" s="39" t="s">
        <v>35912</v>
      </c>
      <c r="N30" s="39" t="s">
        <v>35614</v>
      </c>
      <c r="O30" s="39" t="s">
        <v>35913</v>
      </c>
      <c r="P30" s="39" t="s">
        <v>35914</v>
      </c>
      <c r="Q30" s="39" t="s">
        <v>35894</v>
      </c>
      <c r="R30" s="39" t="s">
        <v>35895</v>
      </c>
      <c r="S30" s="39" t="s">
        <v>35915</v>
      </c>
      <c r="T30" s="39" t="s">
        <v>35916</v>
      </c>
      <c r="U30" s="39" t="s">
        <v>35917</v>
      </c>
      <c r="V30" s="39" t="s">
        <v>35918</v>
      </c>
    </row>
    <row r="31" spans="1:22" x14ac:dyDescent="0.3">
      <c r="A31">
        <v>30</v>
      </c>
      <c r="B31" s="1">
        <v>45871.525300925925</v>
      </c>
      <c r="C31" s="1">
        <v>45871.532048611109</v>
      </c>
      <c r="D31" s="39" t="s">
        <v>1513</v>
      </c>
      <c r="E31" s="39" t="s">
        <v>1514</v>
      </c>
      <c r="F31" s="39" t="s">
        <v>35919</v>
      </c>
      <c r="G31" s="39" t="s">
        <v>35656</v>
      </c>
      <c r="H31" s="39" t="s">
        <v>35609</v>
      </c>
      <c r="I31" s="39" t="s">
        <v>35920</v>
      </c>
      <c r="J31" s="39" t="s">
        <v>35836</v>
      </c>
      <c r="K31" s="39" t="s">
        <v>35921</v>
      </c>
      <c r="L31" s="39" t="s">
        <v>35611</v>
      </c>
      <c r="M31" s="39" t="s">
        <v>35922</v>
      </c>
      <c r="N31" s="39" t="s">
        <v>35614</v>
      </c>
      <c r="O31" s="39" t="s">
        <v>35923</v>
      </c>
      <c r="P31" s="39" t="s">
        <v>35616</v>
      </c>
      <c r="Q31" s="39" t="s">
        <v>35841</v>
      </c>
      <c r="R31" s="39" t="s">
        <v>35842</v>
      </c>
      <c r="S31" s="39" t="s">
        <v>35924</v>
      </c>
      <c r="T31" s="39" t="s">
        <v>35925</v>
      </c>
      <c r="U31" s="39" t="s">
        <v>35926</v>
      </c>
      <c r="V31" s="39" t="s">
        <v>35927</v>
      </c>
    </row>
    <row r="32" spans="1:22" x14ac:dyDescent="0.3">
      <c r="A32">
        <v>31</v>
      </c>
      <c r="B32" s="1">
        <v>45871.528402777774</v>
      </c>
      <c r="C32" s="1">
        <v>45871.539560185185</v>
      </c>
      <c r="D32" s="39" t="s">
        <v>1861</v>
      </c>
      <c r="E32" s="39" t="s">
        <v>1862</v>
      </c>
      <c r="F32" s="39" t="s">
        <v>35834</v>
      </c>
      <c r="G32" s="39" t="s">
        <v>35656</v>
      </c>
      <c r="H32" s="39" t="s">
        <v>35609</v>
      </c>
      <c r="I32" s="39" t="s">
        <v>35928</v>
      </c>
      <c r="J32" s="39" t="s">
        <v>35836</v>
      </c>
      <c r="K32" s="39" t="s">
        <v>35929</v>
      </c>
      <c r="L32" s="39" t="s">
        <v>35611</v>
      </c>
      <c r="M32" s="39" t="s">
        <v>35930</v>
      </c>
      <c r="N32" s="39" t="s">
        <v>35614</v>
      </c>
      <c r="O32" s="39" t="s">
        <v>35733</v>
      </c>
      <c r="P32" s="39" t="s">
        <v>35616</v>
      </c>
      <c r="Q32" s="39" t="s">
        <v>35841</v>
      </c>
      <c r="R32" s="39" t="s">
        <v>35842</v>
      </c>
      <c r="S32" s="39" t="s">
        <v>35931</v>
      </c>
      <c r="T32" s="39" t="s">
        <v>35932</v>
      </c>
      <c r="U32" s="39" t="s">
        <v>35933</v>
      </c>
      <c r="V32" s="39" t="s">
        <v>35927</v>
      </c>
    </row>
    <row r="33" spans="1:22" x14ac:dyDescent="0.3">
      <c r="A33">
        <v>32</v>
      </c>
      <c r="B33" s="1">
        <v>45871.529317129629</v>
      </c>
      <c r="C33" s="1">
        <v>45871.547812500001</v>
      </c>
      <c r="D33" s="39" t="s">
        <v>2496</v>
      </c>
      <c r="E33" s="39" t="s">
        <v>2497</v>
      </c>
      <c r="F33" s="39" t="s">
        <v>35607</v>
      </c>
      <c r="G33" s="39" t="s">
        <v>35934</v>
      </c>
      <c r="H33" s="39" t="s">
        <v>35609</v>
      </c>
      <c r="I33" s="39" t="s">
        <v>35935</v>
      </c>
      <c r="J33" s="39" t="s">
        <v>35611</v>
      </c>
      <c r="K33" s="39" t="s">
        <v>35936</v>
      </c>
      <c r="L33" s="39" t="s">
        <v>35611</v>
      </c>
      <c r="M33" s="39" t="s">
        <v>35937</v>
      </c>
      <c r="N33" s="39" t="s">
        <v>35614</v>
      </c>
      <c r="O33" s="39" t="s">
        <v>35938</v>
      </c>
      <c r="P33" s="39" t="s">
        <v>35616</v>
      </c>
      <c r="Q33" s="39" t="s">
        <v>35939</v>
      </c>
      <c r="R33" s="39" t="s">
        <v>35940</v>
      </c>
      <c r="S33" s="39" t="s">
        <v>35941</v>
      </c>
      <c r="T33" s="39" t="s">
        <v>35942</v>
      </c>
      <c r="U33" s="39" t="s">
        <v>35943</v>
      </c>
      <c r="V33" s="39" t="s">
        <v>35944</v>
      </c>
    </row>
    <row r="34" spans="1:22" x14ac:dyDescent="0.3">
      <c r="A34">
        <v>33</v>
      </c>
      <c r="B34" s="1">
        <v>45871.545636574076</v>
      </c>
      <c r="C34" s="1">
        <v>45871.557071759256</v>
      </c>
      <c r="D34" s="39" t="s">
        <v>2552</v>
      </c>
      <c r="E34" s="39" t="s">
        <v>2553</v>
      </c>
      <c r="F34" s="39" t="s">
        <v>35607</v>
      </c>
      <c r="G34" s="39" t="s">
        <v>35945</v>
      </c>
      <c r="H34" s="39" t="s">
        <v>35609</v>
      </c>
      <c r="I34" s="39" t="s">
        <v>35946</v>
      </c>
      <c r="J34" s="39" t="s">
        <v>35611</v>
      </c>
      <c r="K34" s="39" t="s">
        <v>35947</v>
      </c>
      <c r="L34" s="39" t="s">
        <v>35611</v>
      </c>
      <c r="M34" s="39" t="s">
        <v>35948</v>
      </c>
      <c r="N34" s="39" t="s">
        <v>35614</v>
      </c>
      <c r="O34" s="39" t="s">
        <v>35949</v>
      </c>
      <c r="P34" s="39" t="s">
        <v>35616</v>
      </c>
      <c r="Q34" s="39" t="s">
        <v>35950</v>
      </c>
      <c r="R34" s="39" t="s">
        <v>35951</v>
      </c>
      <c r="S34" s="39" t="s">
        <v>35952</v>
      </c>
      <c r="T34" s="39" t="s">
        <v>35953</v>
      </c>
      <c r="U34" s="39" t="s">
        <v>35954</v>
      </c>
      <c r="V34" s="39" t="s">
        <v>35955</v>
      </c>
    </row>
    <row r="35" spans="1:22" x14ac:dyDescent="0.3">
      <c r="A35">
        <v>34</v>
      </c>
      <c r="B35" s="1">
        <v>45871.597615740742</v>
      </c>
      <c r="C35" s="1">
        <v>45871.597650462965</v>
      </c>
      <c r="D35" s="39" t="s">
        <v>1814</v>
      </c>
      <c r="E35" s="39" t="s">
        <v>1815</v>
      </c>
      <c r="F35" s="39" t="s">
        <v>35607</v>
      </c>
      <c r="G35" s="39" t="s">
        <v>35740</v>
      </c>
      <c r="H35" s="39" t="s">
        <v>35609</v>
      </c>
      <c r="I35" s="39" t="s">
        <v>35956</v>
      </c>
      <c r="J35" s="39" t="s">
        <v>35957</v>
      </c>
      <c r="K35" s="39" t="s">
        <v>35958</v>
      </c>
      <c r="L35" s="39" t="s">
        <v>35838</v>
      </c>
      <c r="M35" s="39" t="s">
        <v>35959</v>
      </c>
      <c r="N35" s="39" t="s">
        <v>35614</v>
      </c>
      <c r="O35" s="39" t="s">
        <v>35960</v>
      </c>
      <c r="P35" s="39" t="s">
        <v>35961</v>
      </c>
      <c r="Q35" s="39" t="s">
        <v>35962</v>
      </c>
      <c r="R35" s="39" t="s">
        <v>35963</v>
      </c>
      <c r="S35" s="39" t="s">
        <v>35964</v>
      </c>
      <c r="T35" s="39" t="s">
        <v>35965</v>
      </c>
      <c r="U35" s="39" t="s">
        <v>35966</v>
      </c>
      <c r="V35" s="39" t="s">
        <v>35967</v>
      </c>
    </row>
    <row r="36" spans="1:22" x14ac:dyDescent="0.3">
      <c r="A36">
        <v>35</v>
      </c>
      <c r="B36" s="1">
        <v>45871.593043981484</v>
      </c>
      <c r="C36" s="1">
        <v>45871.60125</v>
      </c>
      <c r="D36" s="39" t="s">
        <v>2485</v>
      </c>
      <c r="E36" s="39" t="s">
        <v>2486</v>
      </c>
      <c r="F36" s="39" t="s">
        <v>35607</v>
      </c>
      <c r="G36" s="39" t="s">
        <v>35968</v>
      </c>
      <c r="H36" s="39" t="s">
        <v>35609</v>
      </c>
      <c r="I36" s="39" t="s">
        <v>35969</v>
      </c>
      <c r="J36" s="39" t="s">
        <v>35611</v>
      </c>
      <c r="K36" s="39" t="s">
        <v>35947</v>
      </c>
      <c r="L36" s="39" t="s">
        <v>35611</v>
      </c>
      <c r="M36" s="39" t="s">
        <v>35970</v>
      </c>
      <c r="N36" s="39" t="s">
        <v>35614</v>
      </c>
      <c r="O36" s="39" t="s">
        <v>35971</v>
      </c>
      <c r="P36" s="39" t="s">
        <v>35616</v>
      </c>
      <c r="Q36" s="39" t="s">
        <v>35972</v>
      </c>
      <c r="R36" s="39" t="s">
        <v>35973</v>
      </c>
      <c r="S36" s="39" t="s">
        <v>35941</v>
      </c>
      <c r="T36" s="39" t="s">
        <v>35974</v>
      </c>
      <c r="U36" s="39" t="s">
        <v>35975</v>
      </c>
      <c r="V36" s="39" t="s">
        <v>35976</v>
      </c>
    </row>
    <row r="37" spans="1:22" x14ac:dyDescent="0.3">
      <c r="A37">
        <v>36</v>
      </c>
      <c r="B37" s="1">
        <v>45871.595682870371</v>
      </c>
      <c r="C37" s="1">
        <v>45871.617245370369</v>
      </c>
      <c r="D37" s="39" t="s">
        <v>1825</v>
      </c>
      <c r="E37" s="39" t="s">
        <v>1826</v>
      </c>
      <c r="F37" s="39" t="s">
        <v>35607</v>
      </c>
      <c r="G37" s="39" t="s">
        <v>35740</v>
      </c>
      <c r="H37" s="39" t="s">
        <v>35686</v>
      </c>
      <c r="I37" s="39" t="s">
        <v>35977</v>
      </c>
      <c r="J37" s="39" t="s">
        <v>35838</v>
      </c>
      <c r="K37" s="39" t="s">
        <v>35978</v>
      </c>
      <c r="L37" s="39" t="s">
        <v>35838</v>
      </c>
      <c r="M37" s="39" t="s">
        <v>35979</v>
      </c>
      <c r="N37" s="39" t="s">
        <v>35614</v>
      </c>
      <c r="O37" s="39" t="s">
        <v>35980</v>
      </c>
      <c r="P37" s="39" t="s">
        <v>35914</v>
      </c>
      <c r="Q37" s="39" t="s">
        <v>35981</v>
      </c>
      <c r="R37" s="39" t="s">
        <v>35982</v>
      </c>
      <c r="S37" s="39" t="s">
        <v>35983</v>
      </c>
      <c r="T37" s="39" t="s">
        <v>35984</v>
      </c>
      <c r="U37" s="39" t="s">
        <v>35985</v>
      </c>
      <c r="V37" s="39" t="s">
        <v>35986</v>
      </c>
    </row>
    <row r="38" spans="1:22" x14ac:dyDescent="0.3">
      <c r="A38">
        <v>37</v>
      </c>
      <c r="B38" s="1">
        <v>45871.610810185186</v>
      </c>
      <c r="C38" s="1">
        <v>45871.617604166669</v>
      </c>
      <c r="D38" s="39" t="s">
        <v>1791</v>
      </c>
      <c r="E38" s="39" t="s">
        <v>1792</v>
      </c>
      <c r="F38" s="39" t="s">
        <v>35607</v>
      </c>
      <c r="G38" s="39" t="s">
        <v>35987</v>
      </c>
      <c r="H38" s="39" t="s">
        <v>35609</v>
      </c>
      <c r="I38" s="39" t="s">
        <v>35988</v>
      </c>
      <c r="J38" s="39" t="s">
        <v>35611</v>
      </c>
      <c r="K38" s="39" t="s">
        <v>35989</v>
      </c>
      <c r="L38" s="39" t="s">
        <v>35611</v>
      </c>
      <c r="M38" s="39" t="s">
        <v>35990</v>
      </c>
      <c r="N38" s="39" t="s">
        <v>35614</v>
      </c>
      <c r="O38" s="39" t="s">
        <v>35991</v>
      </c>
      <c r="P38" s="39" t="s">
        <v>35616</v>
      </c>
      <c r="Q38" s="39" t="s">
        <v>35992</v>
      </c>
      <c r="R38" s="39" t="s">
        <v>35993</v>
      </c>
      <c r="S38" s="39" t="s">
        <v>35994</v>
      </c>
      <c r="T38" s="39" t="s">
        <v>35995</v>
      </c>
      <c r="U38" s="39" t="s">
        <v>35996</v>
      </c>
      <c r="V38" s="39" t="s">
        <v>35997</v>
      </c>
    </row>
    <row r="39" spans="1:22" x14ac:dyDescent="0.3">
      <c r="A39">
        <v>38</v>
      </c>
      <c r="B39" s="1">
        <v>45871.62394675926</v>
      </c>
      <c r="C39" s="1">
        <v>45871.649097222224</v>
      </c>
      <c r="D39" s="39" t="s">
        <v>1585</v>
      </c>
      <c r="E39" s="39" t="s">
        <v>1586</v>
      </c>
      <c r="F39" s="39" t="s">
        <v>35607</v>
      </c>
      <c r="G39" s="39" t="s">
        <v>35998</v>
      </c>
      <c r="H39" s="39" t="s">
        <v>35686</v>
      </c>
      <c r="I39" s="39" t="s">
        <v>35999</v>
      </c>
      <c r="J39" s="39" t="s">
        <v>35611</v>
      </c>
      <c r="K39" s="39" t="s">
        <v>36000</v>
      </c>
      <c r="L39" s="39" t="s">
        <v>35611</v>
      </c>
      <c r="M39" s="39" t="s">
        <v>36001</v>
      </c>
      <c r="N39" s="39" t="s">
        <v>35614</v>
      </c>
      <c r="O39" s="39" t="s">
        <v>36002</v>
      </c>
      <c r="P39" s="39" t="s">
        <v>36003</v>
      </c>
      <c r="Q39" s="39" t="s">
        <v>36004</v>
      </c>
      <c r="R39" s="39" t="s">
        <v>36005</v>
      </c>
      <c r="S39" s="39" t="s">
        <v>36006</v>
      </c>
      <c r="T39" s="39" t="s">
        <v>36007</v>
      </c>
      <c r="U39" s="39" t="s">
        <v>36008</v>
      </c>
      <c r="V39" s="39" t="s">
        <v>36009</v>
      </c>
    </row>
    <row r="40" spans="1:22" x14ac:dyDescent="0.3">
      <c r="A40">
        <v>39</v>
      </c>
      <c r="B40" s="1">
        <v>45871.627210648148</v>
      </c>
      <c r="C40" s="1">
        <v>45871.655949074076</v>
      </c>
      <c r="D40" s="39" t="s">
        <v>2506</v>
      </c>
      <c r="E40" s="39" t="s">
        <v>2507</v>
      </c>
      <c r="F40" s="39" t="s">
        <v>35607</v>
      </c>
      <c r="G40" s="39" t="s">
        <v>36010</v>
      </c>
      <c r="H40" s="39" t="s">
        <v>35609</v>
      </c>
      <c r="I40" s="39" t="s">
        <v>36011</v>
      </c>
      <c r="J40" s="39" t="s">
        <v>35611</v>
      </c>
      <c r="K40" s="39" t="s">
        <v>36012</v>
      </c>
      <c r="L40" s="39" t="s">
        <v>35611</v>
      </c>
      <c r="M40" s="39" t="s">
        <v>36013</v>
      </c>
      <c r="N40" s="39" t="s">
        <v>35614</v>
      </c>
      <c r="O40" s="39" t="s">
        <v>36014</v>
      </c>
      <c r="P40" s="39" t="s">
        <v>35757</v>
      </c>
      <c r="Q40" s="39" t="s">
        <v>36015</v>
      </c>
      <c r="R40" s="39" t="s">
        <v>36016</v>
      </c>
      <c r="S40" s="39" t="s">
        <v>36017</v>
      </c>
      <c r="T40" s="39" t="s">
        <v>36018</v>
      </c>
      <c r="U40" s="39" t="s">
        <v>36019</v>
      </c>
      <c r="V40" s="39" t="s">
        <v>36020</v>
      </c>
    </row>
    <row r="41" spans="1:22" x14ac:dyDescent="0.3">
      <c r="A41">
        <v>40</v>
      </c>
      <c r="B41" s="1">
        <v>45871.712731481479</v>
      </c>
      <c r="C41" s="1">
        <v>45871.726585648146</v>
      </c>
      <c r="D41" s="39" t="s">
        <v>1606</v>
      </c>
      <c r="E41" s="39" t="s">
        <v>1607</v>
      </c>
      <c r="F41" s="39" t="s">
        <v>35607</v>
      </c>
      <c r="G41" s="39" t="s">
        <v>36021</v>
      </c>
      <c r="H41" s="39" t="s">
        <v>35623</v>
      </c>
      <c r="I41" s="39" t="s">
        <v>36022</v>
      </c>
      <c r="J41" s="39" t="s">
        <v>35611</v>
      </c>
      <c r="K41" s="39" t="s">
        <v>36023</v>
      </c>
      <c r="L41" s="39" t="s">
        <v>35611</v>
      </c>
      <c r="M41" s="39" t="s">
        <v>36024</v>
      </c>
      <c r="N41" s="39" t="s">
        <v>35614</v>
      </c>
      <c r="O41" s="39" t="s">
        <v>36025</v>
      </c>
      <c r="P41" s="39" t="s">
        <v>35616</v>
      </c>
      <c r="Q41" s="39" t="s">
        <v>36026</v>
      </c>
      <c r="R41" s="39" t="s">
        <v>36027</v>
      </c>
      <c r="S41" s="39" t="s">
        <v>36028</v>
      </c>
      <c r="T41" s="39" t="s">
        <v>36029</v>
      </c>
      <c r="U41" s="39" t="s">
        <v>36030</v>
      </c>
      <c r="V41" s="39" t="s">
        <v>36031</v>
      </c>
    </row>
    <row r="42" spans="1:22" x14ac:dyDescent="0.3">
      <c r="A42">
        <v>41</v>
      </c>
      <c r="B42" s="1">
        <v>45871.767141203702</v>
      </c>
      <c r="C42" s="1">
        <v>45871.777569444443</v>
      </c>
      <c r="D42" s="39" t="s">
        <v>1745</v>
      </c>
      <c r="E42" s="39" t="s">
        <v>1746</v>
      </c>
      <c r="F42" s="39" t="s">
        <v>35607</v>
      </c>
      <c r="G42" s="39" t="s">
        <v>35877</v>
      </c>
      <c r="H42" s="39" t="s">
        <v>35718</v>
      </c>
      <c r="I42" s="39" t="s">
        <v>35879</v>
      </c>
      <c r="J42" s="39" t="s">
        <v>35611</v>
      </c>
      <c r="K42" s="39" t="s">
        <v>36032</v>
      </c>
      <c r="L42" s="39" t="s">
        <v>35611</v>
      </c>
      <c r="M42" s="39" t="s">
        <v>29230</v>
      </c>
      <c r="N42" s="39" t="s">
        <v>35614</v>
      </c>
      <c r="O42" s="39" t="s">
        <v>21157</v>
      </c>
      <c r="P42" s="39" t="s">
        <v>35616</v>
      </c>
      <c r="Q42" s="39" t="s">
        <v>35841</v>
      </c>
      <c r="R42" s="39" t="s">
        <v>36033</v>
      </c>
      <c r="S42" s="39" t="s">
        <v>36034</v>
      </c>
      <c r="T42" s="39" t="s">
        <v>36035</v>
      </c>
      <c r="U42" s="39" t="s">
        <v>36036</v>
      </c>
      <c r="V42" s="39" t="s">
        <v>36037</v>
      </c>
    </row>
    <row r="43" spans="1:22" x14ac:dyDescent="0.3">
      <c r="A43">
        <v>42</v>
      </c>
      <c r="B43" s="1">
        <v>45871.846550925926</v>
      </c>
      <c r="C43" s="1">
        <v>45871.848391203705</v>
      </c>
      <c r="D43" s="39" t="s">
        <v>1670</v>
      </c>
      <c r="E43" s="39" t="s">
        <v>1671</v>
      </c>
      <c r="F43" s="39" t="s">
        <v>35607</v>
      </c>
      <c r="G43" s="39" t="s">
        <v>36038</v>
      </c>
      <c r="H43" s="39" t="s">
        <v>35686</v>
      </c>
      <c r="I43" s="39" t="s">
        <v>36039</v>
      </c>
      <c r="J43" s="39" t="s">
        <v>35611</v>
      </c>
      <c r="K43" s="39" t="s">
        <v>36040</v>
      </c>
      <c r="L43" s="39" t="s">
        <v>35611</v>
      </c>
      <c r="M43" s="39" t="s">
        <v>36041</v>
      </c>
      <c r="N43" s="39" t="s">
        <v>35614</v>
      </c>
      <c r="O43" s="39" t="s">
        <v>36042</v>
      </c>
      <c r="P43" s="39" t="s">
        <v>36043</v>
      </c>
      <c r="Q43" s="39" t="s">
        <v>36044</v>
      </c>
      <c r="R43" s="39" t="s">
        <v>36045</v>
      </c>
      <c r="S43" s="39" t="s">
        <v>36046</v>
      </c>
      <c r="T43" s="39" t="s">
        <v>36047</v>
      </c>
      <c r="U43" s="39" t="s">
        <v>36048</v>
      </c>
      <c r="V43" s="39" t="s">
        <v>36049</v>
      </c>
    </row>
    <row r="44" spans="1:22" x14ac:dyDescent="0.3">
      <c r="A44">
        <v>43</v>
      </c>
      <c r="B44" s="1">
        <v>45871.874814814815</v>
      </c>
      <c r="C44" s="1">
        <v>45871.889351851853</v>
      </c>
      <c r="D44" s="39" t="s">
        <v>1757</v>
      </c>
      <c r="E44" s="39" t="s">
        <v>1758</v>
      </c>
      <c r="F44" s="39" t="s">
        <v>35607</v>
      </c>
      <c r="G44" s="39" t="s">
        <v>36050</v>
      </c>
      <c r="H44" s="39" t="s">
        <v>36051</v>
      </c>
      <c r="I44" s="39" t="s">
        <v>36052</v>
      </c>
      <c r="J44" s="39" t="s">
        <v>35611</v>
      </c>
      <c r="K44" s="39" t="s">
        <v>36053</v>
      </c>
      <c r="L44" s="39" t="s">
        <v>35611</v>
      </c>
      <c r="M44" s="39" t="s">
        <v>36054</v>
      </c>
      <c r="N44" s="39" t="s">
        <v>35623</v>
      </c>
      <c r="O44" s="39" t="s">
        <v>36055</v>
      </c>
      <c r="P44" s="39" t="s">
        <v>35616</v>
      </c>
      <c r="Q44" s="39" t="s">
        <v>36056</v>
      </c>
      <c r="R44" s="39" t="s">
        <v>36057</v>
      </c>
      <c r="S44" s="39" t="s">
        <v>36058</v>
      </c>
      <c r="T44" s="39" t="s">
        <v>36059</v>
      </c>
      <c r="U44" s="39" t="s">
        <v>36060</v>
      </c>
      <c r="V44" s="39" t="s">
        <v>36061</v>
      </c>
    </row>
    <row r="45" spans="1:22" x14ac:dyDescent="0.3">
      <c r="A45">
        <v>44</v>
      </c>
      <c r="B45" s="1">
        <v>45871.898958333331</v>
      </c>
      <c r="C45" s="1">
        <v>45871.914398148147</v>
      </c>
      <c r="D45" s="39" t="s">
        <v>4726</v>
      </c>
      <c r="E45" s="39" t="s">
        <v>4727</v>
      </c>
      <c r="F45" s="39" t="s">
        <v>35607</v>
      </c>
      <c r="G45" s="39" t="s">
        <v>36062</v>
      </c>
      <c r="H45" s="39" t="s">
        <v>35609</v>
      </c>
      <c r="I45" s="39" t="s">
        <v>36063</v>
      </c>
      <c r="J45" s="39" t="s">
        <v>35611</v>
      </c>
      <c r="K45" s="39" t="s">
        <v>36064</v>
      </c>
      <c r="L45" s="39" t="s">
        <v>35611</v>
      </c>
      <c r="M45" s="39" t="s">
        <v>36065</v>
      </c>
      <c r="N45" s="39" t="s">
        <v>35614</v>
      </c>
      <c r="O45" s="39" t="s">
        <v>36066</v>
      </c>
      <c r="P45" s="39" t="s">
        <v>36067</v>
      </c>
      <c r="Q45" s="39" t="s">
        <v>36068</v>
      </c>
      <c r="R45" s="39" t="s">
        <v>36069</v>
      </c>
      <c r="S45" s="39" t="s">
        <v>36070</v>
      </c>
      <c r="T45" s="39" t="s">
        <v>36071</v>
      </c>
      <c r="U45" s="39" t="s">
        <v>36072</v>
      </c>
      <c r="V45" s="39" t="s">
        <v>36073</v>
      </c>
    </row>
    <row r="46" spans="1:22" x14ac:dyDescent="0.3">
      <c r="A46">
        <v>45</v>
      </c>
      <c r="B46" s="1">
        <v>45872.461041666669</v>
      </c>
      <c r="C46" s="1">
        <v>45872.468912037039</v>
      </c>
      <c r="D46" s="39" t="s">
        <v>1242</v>
      </c>
      <c r="E46" s="39" t="s">
        <v>1243</v>
      </c>
      <c r="F46" s="39" t="s">
        <v>35607</v>
      </c>
      <c r="G46" s="39" t="s">
        <v>28902</v>
      </c>
      <c r="H46" s="39" t="s">
        <v>35609</v>
      </c>
      <c r="I46" s="39" t="s">
        <v>36074</v>
      </c>
      <c r="J46" s="39" t="s">
        <v>35611</v>
      </c>
      <c r="K46" s="39" t="s">
        <v>36075</v>
      </c>
      <c r="L46" s="39" t="s">
        <v>35611</v>
      </c>
      <c r="M46" s="39" t="s">
        <v>36076</v>
      </c>
      <c r="N46" s="39" t="s">
        <v>35614</v>
      </c>
      <c r="O46" s="39" t="s">
        <v>36077</v>
      </c>
      <c r="P46" s="39" t="s">
        <v>36043</v>
      </c>
      <c r="Q46" s="39" t="s">
        <v>36078</v>
      </c>
      <c r="R46" s="39" t="s">
        <v>36079</v>
      </c>
      <c r="S46" s="39" t="s">
        <v>36080</v>
      </c>
      <c r="T46" s="39" t="s">
        <v>36081</v>
      </c>
      <c r="U46" s="39" t="s">
        <v>36082</v>
      </c>
      <c r="V46" s="39" t="s">
        <v>36083</v>
      </c>
    </row>
    <row r="47" spans="1:22" x14ac:dyDescent="0.3">
      <c r="A47">
        <v>46</v>
      </c>
      <c r="B47" s="1">
        <v>45872.45207175926</v>
      </c>
      <c r="C47" s="1">
        <v>45872.476527777777</v>
      </c>
      <c r="D47" s="39" t="s">
        <v>1484</v>
      </c>
      <c r="E47" s="39" t="s">
        <v>1485</v>
      </c>
      <c r="F47" s="39" t="s">
        <v>35607</v>
      </c>
      <c r="G47" s="39" t="s">
        <v>35656</v>
      </c>
      <c r="H47" s="39" t="s">
        <v>35609</v>
      </c>
      <c r="I47" s="39" t="s">
        <v>36084</v>
      </c>
      <c r="J47" s="39" t="s">
        <v>35611</v>
      </c>
      <c r="K47" s="39" t="s">
        <v>36085</v>
      </c>
      <c r="L47" s="39" t="s">
        <v>35611</v>
      </c>
      <c r="M47" s="39" t="s">
        <v>36085</v>
      </c>
      <c r="N47" s="39" t="s">
        <v>35614</v>
      </c>
      <c r="O47" s="39" t="s">
        <v>36086</v>
      </c>
      <c r="P47" s="39" t="s">
        <v>35616</v>
      </c>
      <c r="Q47" s="39" t="s">
        <v>36087</v>
      </c>
      <c r="R47" s="39" t="s">
        <v>36088</v>
      </c>
      <c r="S47" s="39" t="s">
        <v>36089</v>
      </c>
      <c r="T47" s="39" t="s">
        <v>36090</v>
      </c>
      <c r="U47" s="39" t="s">
        <v>36091</v>
      </c>
      <c r="V47" s="39" t="s">
        <v>36092</v>
      </c>
    </row>
    <row r="48" spans="1:22" x14ac:dyDescent="0.3">
      <c r="A48">
        <v>47</v>
      </c>
      <c r="B48" s="1">
        <v>45872.605775462966</v>
      </c>
      <c r="C48" s="1">
        <v>45872.619768518518</v>
      </c>
      <c r="D48" s="39" t="s">
        <v>1714</v>
      </c>
      <c r="E48" s="39" t="s">
        <v>1715</v>
      </c>
      <c r="F48" s="39" t="s">
        <v>35834</v>
      </c>
      <c r="G48" s="39" t="s">
        <v>36093</v>
      </c>
      <c r="H48" s="39" t="s">
        <v>35686</v>
      </c>
      <c r="I48" s="39" t="s">
        <v>36094</v>
      </c>
      <c r="J48" s="39" t="s">
        <v>35836</v>
      </c>
      <c r="K48" s="39" t="s">
        <v>36095</v>
      </c>
      <c r="L48" s="39" t="s">
        <v>35611</v>
      </c>
      <c r="M48" s="39" t="s">
        <v>36096</v>
      </c>
      <c r="N48" s="39" t="s">
        <v>35614</v>
      </c>
      <c r="O48" s="39" t="s">
        <v>36097</v>
      </c>
      <c r="P48" s="39" t="s">
        <v>35710</v>
      </c>
      <c r="Q48" s="39" t="s">
        <v>35841</v>
      </c>
      <c r="R48" s="39" t="s">
        <v>36098</v>
      </c>
      <c r="S48" s="39" t="s">
        <v>36099</v>
      </c>
      <c r="T48" s="39" t="s">
        <v>36100</v>
      </c>
      <c r="U48" s="39" t="s">
        <v>36101</v>
      </c>
      <c r="V48" s="39" t="s">
        <v>35927</v>
      </c>
    </row>
    <row r="49" spans="1:22" x14ac:dyDescent="0.3">
      <c r="A49">
        <v>48</v>
      </c>
      <c r="B49" s="1">
        <v>45873.940243055556</v>
      </c>
      <c r="C49" s="1">
        <v>45873.955717592595</v>
      </c>
      <c r="D49" s="39" t="s">
        <v>3341</v>
      </c>
      <c r="E49" s="39" t="s">
        <v>3342</v>
      </c>
      <c r="F49" s="39" t="s">
        <v>35623</v>
      </c>
      <c r="G49" s="39" t="s">
        <v>36102</v>
      </c>
      <c r="H49" s="39" t="s">
        <v>36051</v>
      </c>
      <c r="I49" s="39" t="s">
        <v>36103</v>
      </c>
      <c r="J49" s="39" t="s">
        <v>35607</v>
      </c>
      <c r="K49" s="39" t="s">
        <v>35867</v>
      </c>
      <c r="L49" s="39" t="s">
        <v>35611</v>
      </c>
      <c r="M49" s="39" t="s">
        <v>36104</v>
      </c>
      <c r="N49" s="39" t="s">
        <v>35614</v>
      </c>
      <c r="O49" s="39" t="s">
        <v>21157</v>
      </c>
      <c r="P49" s="39" t="s">
        <v>35616</v>
      </c>
      <c r="Q49" s="39" t="s">
        <v>36105</v>
      </c>
      <c r="R49" s="39" t="s">
        <v>36106</v>
      </c>
      <c r="S49" s="39" t="s">
        <v>36107</v>
      </c>
      <c r="T49" s="39" t="s">
        <v>36108</v>
      </c>
      <c r="U49" s="39" t="s">
        <v>36109</v>
      </c>
      <c r="V49" s="39" t="s">
        <v>36110</v>
      </c>
    </row>
    <row r="50" spans="1:22" x14ac:dyDescent="0.3">
      <c r="A50">
        <v>49</v>
      </c>
      <c r="B50" s="1">
        <v>45874.405092592591</v>
      </c>
      <c r="C50" s="1">
        <v>45874.410833333335</v>
      </c>
      <c r="D50" s="39" t="s">
        <v>3210</v>
      </c>
      <c r="E50" s="39" t="s">
        <v>3211</v>
      </c>
      <c r="F50" s="39" t="s">
        <v>35607</v>
      </c>
      <c r="G50" s="39" t="s">
        <v>35740</v>
      </c>
      <c r="H50" s="39" t="s">
        <v>35609</v>
      </c>
      <c r="I50" s="39" t="s">
        <v>36111</v>
      </c>
      <c r="J50" s="39" t="s">
        <v>35611</v>
      </c>
      <c r="K50" s="39" t="s">
        <v>36112</v>
      </c>
      <c r="L50" s="39" t="s">
        <v>35611</v>
      </c>
      <c r="M50" s="39" t="s">
        <v>35612</v>
      </c>
      <c r="N50" s="39" t="s">
        <v>35614</v>
      </c>
      <c r="O50" s="39" t="s">
        <v>36113</v>
      </c>
      <c r="P50" s="39" t="s">
        <v>35616</v>
      </c>
      <c r="Q50" s="39" t="s">
        <v>36114</v>
      </c>
      <c r="R50" s="39" t="s">
        <v>36115</v>
      </c>
      <c r="S50" s="39" t="s">
        <v>36116</v>
      </c>
      <c r="T50" s="39" t="s">
        <v>36117</v>
      </c>
      <c r="U50" s="39" t="s">
        <v>36118</v>
      </c>
      <c r="V50" s="39" t="s">
        <v>36119</v>
      </c>
    </row>
    <row r="51" spans="1:22" x14ac:dyDescent="0.3">
      <c r="A51">
        <v>50</v>
      </c>
      <c r="B51" s="1">
        <v>45874.583020833335</v>
      </c>
      <c r="C51" s="1">
        <v>45874.595648148148</v>
      </c>
      <c r="D51" s="39" t="s">
        <v>33812</v>
      </c>
      <c r="E51" s="39" t="s">
        <v>34278</v>
      </c>
      <c r="F51" s="39" t="s">
        <v>35607</v>
      </c>
      <c r="G51" s="39" t="s">
        <v>16918</v>
      </c>
      <c r="H51" s="39" t="s">
        <v>35623</v>
      </c>
      <c r="I51" s="39" t="s">
        <v>36120</v>
      </c>
      <c r="J51" s="39" t="s">
        <v>35611</v>
      </c>
      <c r="K51" s="39" t="s">
        <v>314</v>
      </c>
      <c r="L51" s="39" t="s">
        <v>35611</v>
      </c>
      <c r="M51" s="39" t="s">
        <v>36121</v>
      </c>
      <c r="N51" s="39" t="s">
        <v>35614</v>
      </c>
      <c r="O51" s="39" t="s">
        <v>20593</v>
      </c>
      <c r="P51" s="39" t="s">
        <v>35616</v>
      </c>
      <c r="Q51" s="39" t="s">
        <v>36122</v>
      </c>
      <c r="R51" s="39" t="s">
        <v>36123</v>
      </c>
      <c r="S51" s="39" t="s">
        <v>36124</v>
      </c>
      <c r="T51" s="39" t="s">
        <v>36125</v>
      </c>
      <c r="U51" s="39" t="s">
        <v>36126</v>
      </c>
      <c r="V51" s="39" t="s">
        <v>36127</v>
      </c>
    </row>
    <row r="52" spans="1:22" x14ac:dyDescent="0.3">
      <c r="A52">
        <v>51</v>
      </c>
      <c r="B52" s="1">
        <v>45874.579502314817</v>
      </c>
      <c r="C52" s="1">
        <v>45874.607349537036</v>
      </c>
      <c r="D52" s="39" t="s">
        <v>33820</v>
      </c>
      <c r="E52" s="39" t="s">
        <v>36128</v>
      </c>
      <c r="F52" s="39" t="s">
        <v>35607</v>
      </c>
      <c r="G52" s="39" t="s">
        <v>35867</v>
      </c>
      <c r="H52" s="39" t="s">
        <v>35718</v>
      </c>
      <c r="I52" s="39" t="s">
        <v>36129</v>
      </c>
      <c r="J52" s="39" t="s">
        <v>35838</v>
      </c>
      <c r="K52" s="39" t="s">
        <v>36130</v>
      </c>
      <c r="L52" s="39" t="s">
        <v>35611</v>
      </c>
      <c r="M52" s="39" t="s">
        <v>36131</v>
      </c>
      <c r="N52" s="39" t="s">
        <v>35614</v>
      </c>
      <c r="O52" s="39" t="s">
        <v>36132</v>
      </c>
      <c r="P52" s="39" t="s">
        <v>35616</v>
      </c>
      <c r="Q52" s="39" t="s">
        <v>36133</v>
      </c>
      <c r="R52" s="39" t="s">
        <v>36134</v>
      </c>
      <c r="S52" s="39" t="s">
        <v>36135</v>
      </c>
      <c r="T52" s="39" t="s">
        <v>36136</v>
      </c>
      <c r="U52" s="39" t="s">
        <v>36137</v>
      </c>
      <c r="V52" s="39" t="s">
        <v>36138</v>
      </c>
    </row>
    <row r="53" spans="1:22" x14ac:dyDescent="0.3">
      <c r="A53">
        <v>52</v>
      </c>
      <c r="B53" s="1">
        <v>45874.580729166664</v>
      </c>
      <c r="C53" s="1">
        <v>45874.622106481482</v>
      </c>
      <c r="D53" s="39" t="s">
        <v>33781</v>
      </c>
      <c r="E53" s="39" t="s">
        <v>36139</v>
      </c>
      <c r="F53" s="39" t="s">
        <v>35607</v>
      </c>
      <c r="G53" s="39" t="s">
        <v>36140</v>
      </c>
      <c r="H53" s="39" t="s">
        <v>35611</v>
      </c>
      <c r="I53" s="39" t="s">
        <v>36141</v>
      </c>
      <c r="J53" s="39" t="s">
        <v>35611</v>
      </c>
      <c r="K53" s="39" t="s">
        <v>36142</v>
      </c>
      <c r="L53" s="39" t="s">
        <v>35611</v>
      </c>
      <c r="M53" s="39" t="s">
        <v>36143</v>
      </c>
      <c r="N53" s="39" t="s">
        <v>35614</v>
      </c>
      <c r="O53" s="39" t="s">
        <v>36144</v>
      </c>
      <c r="P53" s="39" t="s">
        <v>35616</v>
      </c>
      <c r="Q53" s="39" t="s">
        <v>36145</v>
      </c>
      <c r="R53" s="39" t="s">
        <v>36146</v>
      </c>
      <c r="S53" s="39" t="s">
        <v>36147</v>
      </c>
      <c r="T53" s="39" t="s">
        <v>36148</v>
      </c>
      <c r="U53" s="39" t="s">
        <v>36149</v>
      </c>
      <c r="V53" s="39" t="s">
        <v>36150</v>
      </c>
    </row>
    <row r="54" spans="1:22" x14ac:dyDescent="0.3">
      <c r="A54">
        <v>53</v>
      </c>
      <c r="B54" s="1">
        <v>45874.583680555559</v>
      </c>
      <c r="C54" s="1">
        <v>45874.622407407405</v>
      </c>
      <c r="D54" s="39" t="s">
        <v>33828</v>
      </c>
      <c r="E54" s="39" t="s">
        <v>36151</v>
      </c>
      <c r="F54" s="39" t="s">
        <v>35607</v>
      </c>
      <c r="G54" s="39" t="s">
        <v>239</v>
      </c>
      <c r="H54" s="39" t="s">
        <v>35623</v>
      </c>
      <c r="I54" s="39" t="s">
        <v>36152</v>
      </c>
      <c r="J54" s="39" t="s">
        <v>35611</v>
      </c>
      <c r="K54" s="39" t="s">
        <v>36153</v>
      </c>
      <c r="L54" s="39" t="s">
        <v>35611</v>
      </c>
      <c r="M54" s="39" t="s">
        <v>314</v>
      </c>
      <c r="N54" s="39" t="s">
        <v>35614</v>
      </c>
      <c r="O54" s="39" t="s">
        <v>36154</v>
      </c>
      <c r="P54" s="39" t="s">
        <v>35616</v>
      </c>
      <c r="Q54" s="39" t="s">
        <v>35628</v>
      </c>
      <c r="R54" s="39" t="s">
        <v>36155</v>
      </c>
      <c r="S54" s="39" t="s">
        <v>36156</v>
      </c>
      <c r="T54" s="39" t="s">
        <v>36157</v>
      </c>
      <c r="U54" s="39" t="s">
        <v>36158</v>
      </c>
      <c r="V54" s="39" t="s">
        <v>36159</v>
      </c>
    </row>
    <row r="55" spans="1:22" x14ac:dyDescent="0.3">
      <c r="A55">
        <v>54</v>
      </c>
      <c r="B55" s="1">
        <v>45874.592002314814</v>
      </c>
      <c r="C55" s="1">
        <v>45874.623194444444</v>
      </c>
      <c r="D55" s="39" t="s">
        <v>33785</v>
      </c>
      <c r="E55" s="39" t="s">
        <v>36160</v>
      </c>
      <c r="F55" s="39" t="s">
        <v>35607</v>
      </c>
      <c r="G55" s="39" t="s">
        <v>36161</v>
      </c>
      <c r="H55" s="39" t="s">
        <v>35623</v>
      </c>
      <c r="I55" s="39" t="s">
        <v>36162</v>
      </c>
      <c r="J55" s="39" t="s">
        <v>35611</v>
      </c>
      <c r="K55" s="39" t="s">
        <v>12887</v>
      </c>
      <c r="L55" s="39" t="s">
        <v>35611</v>
      </c>
      <c r="M55" s="39" t="s">
        <v>36163</v>
      </c>
      <c r="N55" s="39" t="s">
        <v>35614</v>
      </c>
      <c r="O55" s="39" t="s">
        <v>20593</v>
      </c>
      <c r="P55" s="39" t="s">
        <v>35616</v>
      </c>
      <c r="Q55" s="39" t="s">
        <v>36164</v>
      </c>
      <c r="R55" s="39" t="s">
        <v>36165</v>
      </c>
      <c r="S55" s="39" t="s">
        <v>36166</v>
      </c>
      <c r="T55" s="39" t="s">
        <v>36167</v>
      </c>
      <c r="U55" s="39" t="s">
        <v>36168</v>
      </c>
      <c r="V55" s="39" t="s">
        <v>36169</v>
      </c>
    </row>
    <row r="56" spans="1:22" x14ac:dyDescent="0.3">
      <c r="A56">
        <v>55</v>
      </c>
      <c r="B56" s="1">
        <v>45874.617638888885</v>
      </c>
      <c r="C56" s="1">
        <v>45874.623599537037</v>
      </c>
      <c r="D56" s="39" t="s">
        <v>4765</v>
      </c>
      <c r="E56" s="39" t="s">
        <v>4766</v>
      </c>
      <c r="F56" s="39" t="s">
        <v>35607</v>
      </c>
      <c r="G56" s="39" t="s">
        <v>36170</v>
      </c>
      <c r="H56" s="39" t="s">
        <v>35609</v>
      </c>
      <c r="I56" s="39" t="s">
        <v>36171</v>
      </c>
      <c r="J56" s="39" t="s">
        <v>35611</v>
      </c>
      <c r="K56" s="39" t="s">
        <v>36172</v>
      </c>
      <c r="L56" s="39" t="s">
        <v>35611</v>
      </c>
      <c r="M56" s="39" t="s">
        <v>36172</v>
      </c>
      <c r="N56" s="39" t="s">
        <v>35614</v>
      </c>
      <c r="O56" s="39" t="s">
        <v>36173</v>
      </c>
      <c r="P56" s="39" t="s">
        <v>36174</v>
      </c>
      <c r="Q56" s="39" t="s">
        <v>36175</v>
      </c>
      <c r="R56" s="39" t="s">
        <v>36176</v>
      </c>
      <c r="S56" s="39" t="s">
        <v>36177</v>
      </c>
      <c r="T56" s="39" t="s">
        <v>36178</v>
      </c>
      <c r="U56" s="39" t="s">
        <v>36179</v>
      </c>
      <c r="V56" s="39" t="s">
        <v>36180</v>
      </c>
    </row>
    <row r="57" spans="1:22" x14ac:dyDescent="0.3">
      <c r="A57">
        <v>56</v>
      </c>
      <c r="B57" s="1">
        <v>45874.617847222224</v>
      </c>
      <c r="C57" s="1">
        <v>45874.62363425926</v>
      </c>
      <c r="D57" s="39" t="s">
        <v>33824</v>
      </c>
      <c r="E57" s="39" t="s">
        <v>36181</v>
      </c>
      <c r="F57" s="39" t="s">
        <v>35607</v>
      </c>
      <c r="G57" s="39" t="s">
        <v>35634</v>
      </c>
      <c r="H57" s="39" t="s">
        <v>35623</v>
      </c>
      <c r="I57" s="39" t="s">
        <v>36182</v>
      </c>
      <c r="J57" s="39" t="s">
        <v>35611</v>
      </c>
      <c r="K57" s="39" t="s">
        <v>35871</v>
      </c>
      <c r="L57" s="39" t="s">
        <v>35623</v>
      </c>
      <c r="M57" s="39" t="s">
        <v>36183</v>
      </c>
      <c r="N57" s="39" t="s">
        <v>35614</v>
      </c>
      <c r="O57" s="39" t="s">
        <v>36184</v>
      </c>
      <c r="P57" s="39" t="s">
        <v>35616</v>
      </c>
      <c r="Q57" s="39" t="s">
        <v>36185</v>
      </c>
      <c r="R57" s="39" t="s">
        <v>36186</v>
      </c>
      <c r="S57" s="39" t="s">
        <v>36187</v>
      </c>
      <c r="T57" s="39" t="s">
        <v>36188</v>
      </c>
      <c r="U57" s="39" t="s">
        <v>36189</v>
      </c>
      <c r="V57" s="39" t="s">
        <v>36190</v>
      </c>
    </row>
    <row r="58" spans="1:22" x14ac:dyDescent="0.3">
      <c r="A58">
        <v>57</v>
      </c>
      <c r="B58" s="1">
        <v>45874.619247685187</v>
      </c>
      <c r="C58" s="1">
        <v>45874.6249537037</v>
      </c>
      <c r="D58" s="39" t="s">
        <v>33883</v>
      </c>
      <c r="E58" s="39" t="s">
        <v>33934</v>
      </c>
      <c r="F58" s="39" t="s">
        <v>36051</v>
      </c>
      <c r="G58" s="39" t="s">
        <v>36191</v>
      </c>
      <c r="H58" s="39" t="s">
        <v>35623</v>
      </c>
      <c r="I58" s="39" t="s">
        <v>36192</v>
      </c>
      <c r="J58" s="39" t="s">
        <v>35611</v>
      </c>
      <c r="K58" s="39" t="s">
        <v>36193</v>
      </c>
      <c r="L58" s="39" t="s">
        <v>35611</v>
      </c>
      <c r="M58" s="39" t="s">
        <v>36194</v>
      </c>
      <c r="N58" s="39" t="s">
        <v>36195</v>
      </c>
      <c r="O58" s="39" t="s">
        <v>36196</v>
      </c>
      <c r="P58" s="39" t="s">
        <v>35616</v>
      </c>
      <c r="Q58" s="39" t="s">
        <v>36197</v>
      </c>
      <c r="R58" s="39" t="s">
        <v>36198</v>
      </c>
      <c r="S58" s="39" t="s">
        <v>36199</v>
      </c>
      <c r="T58" s="39" t="s">
        <v>36200</v>
      </c>
      <c r="U58" s="39" t="s">
        <v>36201</v>
      </c>
      <c r="V58" s="39" t="s">
        <v>36202</v>
      </c>
    </row>
    <row r="59" spans="1:22" x14ac:dyDescent="0.3">
      <c r="A59">
        <v>58</v>
      </c>
      <c r="B59" s="1">
        <v>45874.617777777778</v>
      </c>
      <c r="C59" s="1">
        <v>45874.625891203701</v>
      </c>
      <c r="D59" s="39" t="s">
        <v>32138</v>
      </c>
      <c r="E59" s="39" t="s">
        <v>32139</v>
      </c>
      <c r="F59" s="39" t="s">
        <v>35607</v>
      </c>
      <c r="G59" s="39" t="s">
        <v>239</v>
      </c>
      <c r="H59" s="39" t="s">
        <v>35718</v>
      </c>
      <c r="I59" s="39" t="s">
        <v>36203</v>
      </c>
      <c r="J59" s="39" t="s">
        <v>35957</v>
      </c>
      <c r="K59" s="39" t="s">
        <v>36204</v>
      </c>
      <c r="L59" s="39" t="s">
        <v>35611</v>
      </c>
      <c r="M59" s="39" t="s">
        <v>36131</v>
      </c>
      <c r="N59" s="39" t="s">
        <v>35614</v>
      </c>
      <c r="O59" s="39" t="s">
        <v>36205</v>
      </c>
      <c r="P59" s="39" t="s">
        <v>35710</v>
      </c>
      <c r="Q59" s="39" t="s">
        <v>36206</v>
      </c>
      <c r="R59" s="39" t="s">
        <v>36207</v>
      </c>
      <c r="S59" s="39" t="s">
        <v>36208</v>
      </c>
      <c r="T59" s="39" t="s">
        <v>36209</v>
      </c>
      <c r="U59" s="39" t="s">
        <v>36210</v>
      </c>
      <c r="V59" s="39" t="s">
        <v>36211</v>
      </c>
    </row>
    <row r="60" spans="1:22" x14ac:dyDescent="0.3">
      <c r="A60">
        <v>59</v>
      </c>
      <c r="B60" s="1">
        <v>45874.618217592593</v>
      </c>
      <c r="C60" s="1">
        <v>45874.626307870371</v>
      </c>
      <c r="D60" s="39" t="s">
        <v>33857</v>
      </c>
      <c r="E60" s="39" t="s">
        <v>33946</v>
      </c>
      <c r="F60" s="39" t="s">
        <v>35607</v>
      </c>
      <c r="G60" s="39" t="s">
        <v>36212</v>
      </c>
      <c r="H60" s="39" t="s">
        <v>35609</v>
      </c>
      <c r="I60" s="39" t="s">
        <v>36213</v>
      </c>
      <c r="J60" s="39" t="s">
        <v>35611</v>
      </c>
      <c r="K60" s="39" t="s">
        <v>36214</v>
      </c>
      <c r="L60" s="39" t="s">
        <v>35611</v>
      </c>
      <c r="M60" s="39" t="s">
        <v>36215</v>
      </c>
      <c r="N60" s="39" t="s">
        <v>35614</v>
      </c>
      <c r="O60" s="39" t="s">
        <v>36216</v>
      </c>
      <c r="P60" s="39" t="s">
        <v>35616</v>
      </c>
      <c r="Q60" s="39" t="s">
        <v>36217</v>
      </c>
      <c r="R60" s="39" t="s">
        <v>36218</v>
      </c>
      <c r="S60" s="39" t="s">
        <v>36219</v>
      </c>
      <c r="T60" s="39" t="s">
        <v>36220</v>
      </c>
      <c r="U60" s="39" t="s">
        <v>36221</v>
      </c>
      <c r="V60" s="39" t="s">
        <v>36222</v>
      </c>
    </row>
    <row r="61" spans="1:22" x14ac:dyDescent="0.3">
      <c r="A61">
        <v>60</v>
      </c>
      <c r="B61" s="1">
        <v>45874.617164351854</v>
      </c>
      <c r="C61" s="1">
        <v>45874.626643518517</v>
      </c>
      <c r="D61" s="39" t="s">
        <v>33891</v>
      </c>
      <c r="E61" s="39" t="s">
        <v>33955</v>
      </c>
      <c r="F61" s="39" t="s">
        <v>35607</v>
      </c>
      <c r="G61" s="39" t="s">
        <v>36223</v>
      </c>
      <c r="H61" s="39" t="s">
        <v>35752</v>
      </c>
      <c r="I61" s="39" t="s">
        <v>36203</v>
      </c>
      <c r="J61" s="39" t="s">
        <v>35838</v>
      </c>
      <c r="K61" s="39" t="s">
        <v>36224</v>
      </c>
      <c r="L61" s="39" t="s">
        <v>35611</v>
      </c>
      <c r="M61" s="39" t="s">
        <v>36225</v>
      </c>
      <c r="N61" s="39" t="s">
        <v>35614</v>
      </c>
      <c r="O61" s="39" t="s">
        <v>20593</v>
      </c>
      <c r="P61" s="39" t="s">
        <v>35616</v>
      </c>
      <c r="Q61" s="39" t="s">
        <v>36226</v>
      </c>
      <c r="R61" s="39" t="s">
        <v>36227</v>
      </c>
      <c r="S61" s="39" t="s">
        <v>36228</v>
      </c>
      <c r="T61" s="39" t="s">
        <v>36229</v>
      </c>
      <c r="U61" s="39" t="s">
        <v>36230</v>
      </c>
      <c r="V61" s="39" t="s">
        <v>36231</v>
      </c>
    </row>
    <row r="62" spans="1:22" x14ac:dyDescent="0.3">
      <c r="A62">
        <v>61</v>
      </c>
      <c r="B62" s="1">
        <v>45874.617905092593</v>
      </c>
      <c r="C62" s="1">
        <v>45874.626782407409</v>
      </c>
      <c r="D62" s="39" t="s">
        <v>33898</v>
      </c>
      <c r="E62" s="39" t="s">
        <v>36232</v>
      </c>
      <c r="F62" s="39" t="s">
        <v>35607</v>
      </c>
      <c r="G62" s="39" t="s">
        <v>36233</v>
      </c>
      <c r="H62" s="39" t="s">
        <v>35686</v>
      </c>
      <c r="I62" s="39" t="s">
        <v>36234</v>
      </c>
      <c r="J62" s="39" t="s">
        <v>35611</v>
      </c>
      <c r="K62" s="39" t="s">
        <v>36235</v>
      </c>
      <c r="L62" s="39" t="s">
        <v>35611</v>
      </c>
      <c r="M62" s="39" t="s">
        <v>36236</v>
      </c>
      <c r="N62" s="39" t="s">
        <v>35614</v>
      </c>
      <c r="O62" s="39" t="s">
        <v>36237</v>
      </c>
      <c r="P62" s="39" t="s">
        <v>35616</v>
      </c>
      <c r="Q62" s="39" t="s">
        <v>36044</v>
      </c>
      <c r="R62" s="39" t="s">
        <v>36238</v>
      </c>
      <c r="S62" s="39" t="s">
        <v>36239</v>
      </c>
      <c r="T62" s="39" t="s">
        <v>36240</v>
      </c>
      <c r="U62" s="39" t="s">
        <v>36241</v>
      </c>
      <c r="V62" s="39" t="s">
        <v>36242</v>
      </c>
    </row>
    <row r="63" spans="1:22" x14ac:dyDescent="0.3">
      <c r="A63">
        <v>62</v>
      </c>
      <c r="B63" s="1">
        <v>45874.626226851855</v>
      </c>
      <c r="C63" s="1">
        <v>45874.626817129632</v>
      </c>
      <c r="D63" s="39" t="s">
        <v>33802</v>
      </c>
      <c r="E63" s="39" t="s">
        <v>33913</v>
      </c>
      <c r="F63" s="39" t="s">
        <v>35607</v>
      </c>
      <c r="G63" s="39" t="s">
        <v>36243</v>
      </c>
      <c r="H63" s="39" t="s">
        <v>35609</v>
      </c>
      <c r="I63" s="39" t="s">
        <v>36244</v>
      </c>
      <c r="J63" s="39" t="s">
        <v>35611</v>
      </c>
      <c r="K63" s="39" t="s">
        <v>36245</v>
      </c>
      <c r="L63" s="39" t="s">
        <v>35611</v>
      </c>
      <c r="M63" s="39" t="s">
        <v>36246</v>
      </c>
      <c r="N63" s="39" t="s">
        <v>35614</v>
      </c>
      <c r="O63" s="39" t="s">
        <v>36247</v>
      </c>
      <c r="P63" s="39" t="s">
        <v>35961</v>
      </c>
      <c r="Q63" s="39" t="s">
        <v>36248</v>
      </c>
      <c r="R63" s="39" t="s">
        <v>36249</v>
      </c>
      <c r="S63" s="39" t="s">
        <v>36250</v>
      </c>
      <c r="T63" s="39" t="s">
        <v>36251</v>
      </c>
      <c r="U63" s="39" t="s">
        <v>36252</v>
      </c>
      <c r="V63" s="39" t="s">
        <v>36253</v>
      </c>
    </row>
    <row r="64" spans="1:22" x14ac:dyDescent="0.3">
      <c r="A64">
        <v>63</v>
      </c>
      <c r="B64" s="1">
        <v>45874.588750000003</v>
      </c>
      <c r="C64" s="1">
        <v>45874.626967592594</v>
      </c>
      <c r="D64" s="39" t="s">
        <v>33831</v>
      </c>
      <c r="E64" s="39" t="s">
        <v>33903</v>
      </c>
      <c r="F64" s="39" t="s">
        <v>35607</v>
      </c>
      <c r="G64" s="39" t="s">
        <v>36254</v>
      </c>
      <c r="H64" s="39" t="s">
        <v>35752</v>
      </c>
      <c r="I64" s="39" t="s">
        <v>36255</v>
      </c>
      <c r="J64" s="39" t="s">
        <v>35838</v>
      </c>
      <c r="K64" s="39" t="s">
        <v>35958</v>
      </c>
      <c r="L64" s="39" t="s">
        <v>35611</v>
      </c>
      <c r="M64" s="39" t="s">
        <v>36256</v>
      </c>
      <c r="N64" s="39" t="s">
        <v>35614</v>
      </c>
      <c r="O64" s="39" t="s">
        <v>35960</v>
      </c>
      <c r="P64" s="39" t="s">
        <v>35616</v>
      </c>
      <c r="Q64" s="39" t="s">
        <v>36257</v>
      </c>
      <c r="R64" s="39" t="s">
        <v>36258</v>
      </c>
      <c r="S64" s="39" t="s">
        <v>36259</v>
      </c>
      <c r="T64" s="39" t="s">
        <v>36260</v>
      </c>
      <c r="U64" s="39" t="s">
        <v>36261</v>
      </c>
      <c r="V64" s="39" t="s">
        <v>36262</v>
      </c>
    </row>
    <row r="65" spans="1:22" x14ac:dyDescent="0.3">
      <c r="A65">
        <v>64</v>
      </c>
      <c r="B65" s="1">
        <v>45874.617361111108</v>
      </c>
      <c r="C65" s="1">
        <v>45874.627465277779</v>
      </c>
      <c r="D65" s="39" t="s">
        <v>4625</v>
      </c>
      <c r="E65" s="39" t="s">
        <v>4626</v>
      </c>
      <c r="F65" s="39" t="s">
        <v>35607</v>
      </c>
      <c r="G65" s="39" t="s">
        <v>36263</v>
      </c>
      <c r="H65" s="39" t="s">
        <v>35794</v>
      </c>
      <c r="I65" s="39" t="s">
        <v>36264</v>
      </c>
      <c r="J65" s="39" t="s">
        <v>35836</v>
      </c>
      <c r="K65" s="39" t="s">
        <v>36265</v>
      </c>
      <c r="L65" s="39" t="s">
        <v>35838</v>
      </c>
      <c r="M65" s="39" t="s">
        <v>36266</v>
      </c>
      <c r="N65" s="39" t="s">
        <v>35614</v>
      </c>
      <c r="O65" s="39" t="s">
        <v>36267</v>
      </c>
      <c r="P65" s="39" t="s">
        <v>35616</v>
      </c>
      <c r="Q65" s="39" t="s">
        <v>36268</v>
      </c>
      <c r="R65" s="39" t="s">
        <v>36269</v>
      </c>
      <c r="S65" s="39" t="s">
        <v>36270</v>
      </c>
      <c r="T65" s="39" t="s">
        <v>36271</v>
      </c>
      <c r="U65" s="39" t="s">
        <v>36272</v>
      </c>
      <c r="V65" s="39" t="s">
        <v>36273</v>
      </c>
    </row>
    <row r="66" spans="1:22" x14ac:dyDescent="0.3">
      <c r="A66">
        <v>65</v>
      </c>
      <c r="B66" s="1">
        <v>45874.618391203701</v>
      </c>
      <c r="C66" s="1">
        <v>45874.628067129626</v>
      </c>
      <c r="D66" s="39" t="s">
        <v>33777</v>
      </c>
      <c r="E66" s="39" t="s">
        <v>36274</v>
      </c>
      <c r="F66" s="39" t="s">
        <v>35607</v>
      </c>
      <c r="G66" s="39" t="s">
        <v>36275</v>
      </c>
      <c r="H66" s="39" t="s">
        <v>35623</v>
      </c>
      <c r="I66" s="39" t="s">
        <v>36276</v>
      </c>
      <c r="J66" s="39" t="s">
        <v>35611</v>
      </c>
      <c r="K66" s="39" t="s">
        <v>36277</v>
      </c>
      <c r="L66" s="39" t="s">
        <v>35611</v>
      </c>
      <c r="M66" s="39" t="s">
        <v>36278</v>
      </c>
      <c r="N66" s="39" t="s">
        <v>35614</v>
      </c>
      <c r="O66" s="39" t="s">
        <v>36279</v>
      </c>
      <c r="P66" s="39" t="s">
        <v>35616</v>
      </c>
      <c r="Q66" s="39" t="s">
        <v>36280</v>
      </c>
      <c r="R66" s="39" t="s">
        <v>36281</v>
      </c>
      <c r="S66" s="39" t="s">
        <v>36282</v>
      </c>
      <c r="T66" s="39" t="s">
        <v>36283</v>
      </c>
      <c r="U66" s="39" t="s">
        <v>36284</v>
      </c>
      <c r="V66" s="39" t="s">
        <v>36285</v>
      </c>
    </row>
    <row r="67" spans="1:22" x14ac:dyDescent="0.3">
      <c r="A67">
        <v>66</v>
      </c>
      <c r="B67" s="1">
        <v>45874.617442129631</v>
      </c>
      <c r="C67" s="1">
        <v>45874.628472222219</v>
      </c>
      <c r="D67" s="39" t="s">
        <v>32048</v>
      </c>
      <c r="E67" s="39" t="s">
        <v>32049</v>
      </c>
      <c r="F67" s="39" t="s">
        <v>35607</v>
      </c>
      <c r="G67" s="39" t="s">
        <v>13324</v>
      </c>
      <c r="H67" s="39" t="s">
        <v>35686</v>
      </c>
      <c r="I67" s="39" t="s">
        <v>36032</v>
      </c>
      <c r="J67" s="39" t="s">
        <v>35838</v>
      </c>
      <c r="K67" s="39" t="s">
        <v>36153</v>
      </c>
      <c r="L67" s="39" t="s">
        <v>35611</v>
      </c>
      <c r="M67" s="39" t="s">
        <v>36286</v>
      </c>
      <c r="N67" s="39" t="s">
        <v>35614</v>
      </c>
      <c r="O67" s="39" t="s">
        <v>20593</v>
      </c>
      <c r="P67" s="39" t="s">
        <v>35616</v>
      </c>
      <c r="Q67" s="39" t="s">
        <v>36287</v>
      </c>
      <c r="R67" s="39" t="s">
        <v>36288</v>
      </c>
      <c r="S67" s="39" t="s">
        <v>36289</v>
      </c>
      <c r="T67" s="39" t="s">
        <v>36290</v>
      </c>
      <c r="U67" s="39" t="s">
        <v>36291</v>
      </c>
      <c r="V67" s="39" t="s">
        <v>36292</v>
      </c>
    </row>
    <row r="68" spans="1:22" x14ac:dyDescent="0.3">
      <c r="A68">
        <v>67</v>
      </c>
      <c r="B68" s="1">
        <v>45874.627476851849</v>
      </c>
      <c r="C68" s="1">
        <v>45874.62877314815</v>
      </c>
      <c r="D68" s="39" t="s">
        <v>33768</v>
      </c>
      <c r="E68" s="39" t="s">
        <v>36293</v>
      </c>
      <c r="F68" s="39" t="s">
        <v>35607</v>
      </c>
      <c r="G68" s="39" t="s">
        <v>36294</v>
      </c>
      <c r="H68" s="39" t="s">
        <v>35609</v>
      </c>
      <c r="I68" s="39" t="s">
        <v>36295</v>
      </c>
      <c r="J68" s="39" t="s">
        <v>35611</v>
      </c>
      <c r="K68" s="39" t="s">
        <v>36296</v>
      </c>
      <c r="L68" s="39" t="s">
        <v>35607</v>
      </c>
      <c r="M68" s="39" t="s">
        <v>36297</v>
      </c>
      <c r="N68" s="39" t="s">
        <v>35614</v>
      </c>
      <c r="O68" s="39" t="s">
        <v>36298</v>
      </c>
      <c r="P68" s="39" t="s">
        <v>35914</v>
      </c>
      <c r="Q68" s="39" t="s">
        <v>36299</v>
      </c>
      <c r="R68" s="39" t="s">
        <v>36300</v>
      </c>
      <c r="S68" s="39" t="s">
        <v>36301</v>
      </c>
      <c r="T68" s="39" t="s">
        <v>36302</v>
      </c>
      <c r="U68" s="39" t="s">
        <v>36303</v>
      </c>
      <c r="V68" s="39" t="s">
        <v>36304</v>
      </c>
    </row>
    <row r="69" spans="1:22" x14ac:dyDescent="0.3">
      <c r="A69">
        <v>68</v>
      </c>
      <c r="B69" s="1">
        <v>45874.624224537038</v>
      </c>
      <c r="C69" s="1">
        <v>45874.629189814812</v>
      </c>
      <c r="D69" s="39" t="s">
        <v>33895</v>
      </c>
      <c r="E69" s="39" t="s">
        <v>36305</v>
      </c>
      <c r="F69" s="39" t="s">
        <v>35607</v>
      </c>
      <c r="G69" s="39" t="s">
        <v>36306</v>
      </c>
      <c r="H69" s="39" t="s">
        <v>35623</v>
      </c>
      <c r="I69" s="39" t="s">
        <v>36307</v>
      </c>
      <c r="J69" s="39" t="s">
        <v>35611</v>
      </c>
      <c r="K69" s="39" t="s">
        <v>36308</v>
      </c>
      <c r="L69" s="39" t="s">
        <v>35611</v>
      </c>
      <c r="M69" s="39" t="s">
        <v>36309</v>
      </c>
      <c r="N69" s="39" t="s">
        <v>35614</v>
      </c>
      <c r="O69" s="39" t="s">
        <v>36310</v>
      </c>
      <c r="P69" s="39" t="s">
        <v>35616</v>
      </c>
      <c r="Q69" s="39" t="s">
        <v>36311</v>
      </c>
      <c r="R69" s="39" t="s">
        <v>36312</v>
      </c>
      <c r="S69" s="39" t="s">
        <v>36313</v>
      </c>
      <c r="T69" s="39" t="s">
        <v>36314</v>
      </c>
      <c r="U69" s="39" t="s">
        <v>36315</v>
      </c>
      <c r="V69" s="39" t="s">
        <v>36316</v>
      </c>
    </row>
    <row r="70" spans="1:22" x14ac:dyDescent="0.3">
      <c r="A70">
        <v>69</v>
      </c>
      <c r="B70" s="1">
        <v>45874.629282407404</v>
      </c>
      <c r="C70" s="1">
        <v>45874.629340277781</v>
      </c>
      <c r="D70" s="39" t="s">
        <v>4614</v>
      </c>
      <c r="E70" s="39" t="s">
        <v>4615</v>
      </c>
      <c r="F70" s="39" t="s">
        <v>35607</v>
      </c>
      <c r="G70" s="39" t="s">
        <v>36317</v>
      </c>
      <c r="H70" s="39" t="s">
        <v>35609</v>
      </c>
      <c r="I70" s="39" t="s">
        <v>36318</v>
      </c>
      <c r="J70" s="39" t="s">
        <v>35838</v>
      </c>
      <c r="K70" s="39" t="s">
        <v>35959</v>
      </c>
      <c r="L70" s="39" t="s">
        <v>35957</v>
      </c>
      <c r="M70" s="39" t="s">
        <v>35959</v>
      </c>
      <c r="N70" s="39" t="s">
        <v>35614</v>
      </c>
      <c r="O70" s="39" t="s">
        <v>36205</v>
      </c>
      <c r="P70" s="39" t="s">
        <v>35616</v>
      </c>
      <c r="Q70" s="39" t="s">
        <v>36319</v>
      </c>
      <c r="R70" s="39" t="s">
        <v>36320</v>
      </c>
      <c r="S70" s="39" t="s">
        <v>36321</v>
      </c>
      <c r="T70" s="39" t="s">
        <v>36322</v>
      </c>
      <c r="U70" s="39" t="s">
        <v>36323</v>
      </c>
      <c r="V70" s="39" t="s">
        <v>36324</v>
      </c>
    </row>
    <row r="71" spans="1:22" x14ac:dyDescent="0.3">
      <c r="A71">
        <v>70</v>
      </c>
      <c r="B71" s="1">
        <v>45874.618437500001</v>
      </c>
      <c r="C71" s="1">
        <v>45874.629629629628</v>
      </c>
      <c r="D71" s="39" t="s">
        <v>4757</v>
      </c>
      <c r="E71" s="39" t="s">
        <v>4758</v>
      </c>
      <c r="F71" s="39" t="s">
        <v>35607</v>
      </c>
      <c r="G71" s="39" t="s">
        <v>21156</v>
      </c>
      <c r="H71" s="39" t="s">
        <v>35609</v>
      </c>
      <c r="I71" s="39" t="s">
        <v>36325</v>
      </c>
      <c r="J71" s="39" t="s">
        <v>35838</v>
      </c>
      <c r="K71" s="39" t="s">
        <v>36326</v>
      </c>
      <c r="L71" s="39" t="s">
        <v>35838</v>
      </c>
      <c r="M71" s="39" t="s">
        <v>36327</v>
      </c>
      <c r="N71" s="39" t="s">
        <v>35614</v>
      </c>
      <c r="O71" s="39" t="s">
        <v>36205</v>
      </c>
      <c r="P71" s="39" t="s">
        <v>36043</v>
      </c>
      <c r="Q71" s="39" t="s">
        <v>35660</v>
      </c>
      <c r="R71" s="39" t="s">
        <v>36328</v>
      </c>
      <c r="S71" s="39" t="s">
        <v>36329</v>
      </c>
      <c r="T71" s="39" t="s">
        <v>36330</v>
      </c>
      <c r="U71" s="39" t="s">
        <v>36331</v>
      </c>
      <c r="V71" s="39" t="s">
        <v>36332</v>
      </c>
    </row>
    <row r="72" spans="1:22" x14ac:dyDescent="0.3">
      <c r="A72">
        <v>71</v>
      </c>
      <c r="B72" s="1">
        <v>45874.618391203701</v>
      </c>
      <c r="C72" s="1">
        <v>45874.630694444444</v>
      </c>
      <c r="D72" s="39" t="s">
        <v>33838</v>
      </c>
      <c r="E72" s="39" t="s">
        <v>33973</v>
      </c>
      <c r="F72" s="39" t="s">
        <v>35607</v>
      </c>
      <c r="G72" s="39" t="s">
        <v>36333</v>
      </c>
      <c r="H72" s="39" t="s">
        <v>35609</v>
      </c>
      <c r="I72" s="39" t="s">
        <v>36334</v>
      </c>
      <c r="J72" s="39" t="s">
        <v>35611</v>
      </c>
      <c r="K72" s="39" t="s">
        <v>36335</v>
      </c>
      <c r="L72" s="39" t="s">
        <v>35611</v>
      </c>
      <c r="M72" s="39" t="s">
        <v>36336</v>
      </c>
      <c r="N72" s="39" t="s">
        <v>35614</v>
      </c>
      <c r="O72" s="39" t="s">
        <v>36337</v>
      </c>
      <c r="P72" s="39" t="s">
        <v>35616</v>
      </c>
      <c r="Q72" s="39" t="s">
        <v>36338</v>
      </c>
      <c r="R72" s="39" t="s">
        <v>36339</v>
      </c>
      <c r="S72" s="39" t="s">
        <v>36340</v>
      </c>
      <c r="T72" s="39" t="s">
        <v>36341</v>
      </c>
      <c r="U72" s="39" t="s">
        <v>36342</v>
      </c>
      <c r="V72" s="39" t="s">
        <v>36343</v>
      </c>
    </row>
    <row r="73" spans="1:22" x14ac:dyDescent="0.3">
      <c r="A73">
        <v>72</v>
      </c>
      <c r="B73" s="1">
        <v>45874.618692129632</v>
      </c>
      <c r="C73" s="1">
        <v>45874.630798611113</v>
      </c>
      <c r="D73" s="39" t="s">
        <v>33844</v>
      </c>
      <c r="E73" s="39" t="s">
        <v>36344</v>
      </c>
      <c r="F73" s="39" t="s">
        <v>35607</v>
      </c>
      <c r="G73" s="39" t="s">
        <v>36345</v>
      </c>
      <c r="H73" s="39" t="s">
        <v>35609</v>
      </c>
      <c r="I73" s="39" t="s">
        <v>36346</v>
      </c>
      <c r="J73" s="39" t="s">
        <v>35611</v>
      </c>
      <c r="K73" s="39" t="s">
        <v>36347</v>
      </c>
      <c r="L73" s="39" t="s">
        <v>35611</v>
      </c>
      <c r="M73" s="39" t="s">
        <v>36348</v>
      </c>
      <c r="N73" s="39" t="s">
        <v>35614</v>
      </c>
      <c r="O73" s="39" t="s">
        <v>36349</v>
      </c>
      <c r="P73" s="39" t="s">
        <v>35616</v>
      </c>
      <c r="Q73" s="39" t="s">
        <v>36350</v>
      </c>
      <c r="R73" s="39" t="s">
        <v>36351</v>
      </c>
      <c r="S73" s="39" t="s">
        <v>36352</v>
      </c>
      <c r="T73" s="39" t="s">
        <v>36353</v>
      </c>
      <c r="U73" s="39" t="s">
        <v>36354</v>
      </c>
      <c r="V73" s="39" t="s">
        <v>36355</v>
      </c>
    </row>
    <row r="74" spans="1:22" x14ac:dyDescent="0.3">
      <c r="A74">
        <v>73</v>
      </c>
      <c r="B74" s="1">
        <v>45874.626527777778</v>
      </c>
      <c r="C74" s="1">
        <v>45874.630902777775</v>
      </c>
      <c r="D74" s="39" t="s">
        <v>33808</v>
      </c>
      <c r="E74" s="39" t="s">
        <v>35495</v>
      </c>
      <c r="F74" s="39" t="s">
        <v>35607</v>
      </c>
      <c r="G74" s="39" t="s">
        <v>36356</v>
      </c>
      <c r="H74" s="39" t="s">
        <v>35686</v>
      </c>
      <c r="I74" s="39" t="s">
        <v>36357</v>
      </c>
      <c r="J74" s="39" t="s">
        <v>35611</v>
      </c>
      <c r="K74" s="39" t="s">
        <v>36358</v>
      </c>
      <c r="L74" s="39" t="s">
        <v>35611</v>
      </c>
      <c r="M74" s="39" t="s">
        <v>36359</v>
      </c>
      <c r="N74" s="39" t="s">
        <v>35614</v>
      </c>
      <c r="O74" s="39" t="s">
        <v>36360</v>
      </c>
      <c r="P74" s="39" t="s">
        <v>36043</v>
      </c>
      <c r="Q74" s="39" t="s">
        <v>36361</v>
      </c>
      <c r="R74" s="39" t="s">
        <v>36362</v>
      </c>
      <c r="S74" s="39" t="s">
        <v>36363</v>
      </c>
      <c r="T74" s="39" t="s">
        <v>36364</v>
      </c>
      <c r="U74" s="39" t="s">
        <v>36365</v>
      </c>
      <c r="V74" s="39" t="s">
        <v>36366</v>
      </c>
    </row>
    <row r="75" spans="1:22" x14ac:dyDescent="0.3">
      <c r="A75">
        <v>74</v>
      </c>
      <c r="B75" s="1">
        <v>45874.59003472222</v>
      </c>
      <c r="C75" s="1">
        <v>45874.631678240738</v>
      </c>
      <c r="D75" s="39" t="s">
        <v>33798</v>
      </c>
      <c r="E75" s="39" t="s">
        <v>36367</v>
      </c>
      <c r="F75" s="39" t="s">
        <v>35792</v>
      </c>
      <c r="G75" s="39" t="s">
        <v>36368</v>
      </c>
      <c r="H75" s="39" t="s">
        <v>35686</v>
      </c>
      <c r="I75" s="39" t="s">
        <v>36369</v>
      </c>
      <c r="J75" s="39" t="s">
        <v>35611</v>
      </c>
      <c r="K75" s="39" t="s">
        <v>36370</v>
      </c>
      <c r="L75" s="39" t="s">
        <v>35611</v>
      </c>
      <c r="M75" s="39" t="s">
        <v>36371</v>
      </c>
      <c r="N75" s="39" t="s">
        <v>35614</v>
      </c>
      <c r="O75" s="39" t="s">
        <v>36216</v>
      </c>
      <c r="P75" s="39" t="s">
        <v>35627</v>
      </c>
      <c r="Q75" s="39" t="s">
        <v>36372</v>
      </c>
      <c r="R75" s="39" t="s">
        <v>36373</v>
      </c>
      <c r="S75" s="39" t="s">
        <v>36374</v>
      </c>
      <c r="T75" s="39" t="s">
        <v>36375</v>
      </c>
      <c r="U75" s="39" t="s">
        <v>36376</v>
      </c>
      <c r="V75" s="39" t="s">
        <v>36377</v>
      </c>
    </row>
    <row r="76" spans="1:22" x14ac:dyDescent="0.3">
      <c r="A76">
        <v>75</v>
      </c>
      <c r="B76" s="1">
        <v>45874.617638888885</v>
      </c>
      <c r="C76" s="1">
        <v>45874.632048611114</v>
      </c>
      <c r="D76" s="39" t="s">
        <v>33868</v>
      </c>
      <c r="E76" s="39" t="s">
        <v>36378</v>
      </c>
      <c r="F76" s="39" t="s">
        <v>35607</v>
      </c>
      <c r="G76" s="39" t="s">
        <v>20593</v>
      </c>
      <c r="H76" s="39" t="s">
        <v>36379</v>
      </c>
      <c r="I76" s="39" t="s">
        <v>36074</v>
      </c>
      <c r="J76" s="39" t="s">
        <v>35611</v>
      </c>
      <c r="K76" s="39" t="s">
        <v>36380</v>
      </c>
      <c r="L76" s="39" t="s">
        <v>35607</v>
      </c>
      <c r="M76" s="39" t="s">
        <v>36381</v>
      </c>
      <c r="N76" s="39" t="s">
        <v>35614</v>
      </c>
      <c r="O76" s="39" t="s">
        <v>36382</v>
      </c>
      <c r="P76" s="39" t="s">
        <v>35616</v>
      </c>
      <c r="Q76" s="39" t="s">
        <v>36383</v>
      </c>
      <c r="R76" s="39" t="s">
        <v>36281</v>
      </c>
      <c r="S76" s="39" t="s">
        <v>36384</v>
      </c>
      <c r="T76" s="39" t="s">
        <v>36385</v>
      </c>
      <c r="U76" s="39" t="s">
        <v>35879</v>
      </c>
      <c r="V76" s="39" t="s">
        <v>35880</v>
      </c>
    </row>
    <row r="77" spans="1:22" x14ac:dyDescent="0.3">
      <c r="A77">
        <v>76</v>
      </c>
      <c r="B77" s="1">
        <v>45874.617881944447</v>
      </c>
      <c r="C77" s="1">
        <v>45874.632430555554</v>
      </c>
      <c r="D77" s="39" t="s">
        <v>33872</v>
      </c>
      <c r="E77" s="39" t="s">
        <v>36386</v>
      </c>
      <c r="F77" s="39" t="s">
        <v>35607</v>
      </c>
      <c r="G77" s="39" t="s">
        <v>36387</v>
      </c>
      <c r="H77" s="39" t="s">
        <v>35609</v>
      </c>
      <c r="I77" s="39" t="s">
        <v>36234</v>
      </c>
      <c r="J77" s="39" t="s">
        <v>35611</v>
      </c>
      <c r="K77" s="39" t="s">
        <v>36235</v>
      </c>
      <c r="L77" s="39" t="s">
        <v>35611</v>
      </c>
      <c r="M77" s="39" t="s">
        <v>36237</v>
      </c>
      <c r="N77" s="39" t="s">
        <v>36388</v>
      </c>
      <c r="O77" s="39" t="s">
        <v>36237</v>
      </c>
      <c r="P77" s="39" t="s">
        <v>35616</v>
      </c>
      <c r="Q77" s="39" t="s">
        <v>36044</v>
      </c>
      <c r="R77" s="39" t="s">
        <v>36389</v>
      </c>
      <c r="S77" s="39" t="s">
        <v>36239</v>
      </c>
      <c r="T77" s="39" t="s">
        <v>36240</v>
      </c>
      <c r="U77" s="39" t="s">
        <v>36390</v>
      </c>
      <c r="V77" s="39" t="s">
        <v>36242</v>
      </c>
    </row>
    <row r="78" spans="1:22" x14ac:dyDescent="0.3">
      <c r="A78">
        <v>77</v>
      </c>
      <c r="B78" s="1">
        <v>45874.618217592593</v>
      </c>
      <c r="C78" s="1">
        <v>45874.635405092595</v>
      </c>
      <c r="D78" s="39" t="s">
        <v>33876</v>
      </c>
      <c r="E78" s="39" t="s">
        <v>36391</v>
      </c>
      <c r="F78" s="39" t="s">
        <v>35607</v>
      </c>
      <c r="G78" s="39" t="s">
        <v>36392</v>
      </c>
      <c r="H78" s="39" t="s">
        <v>35609</v>
      </c>
      <c r="I78" s="39" t="s">
        <v>36393</v>
      </c>
      <c r="J78" s="39" t="s">
        <v>35611</v>
      </c>
      <c r="K78" s="39" t="s">
        <v>36394</v>
      </c>
      <c r="L78" s="39" t="s">
        <v>35611</v>
      </c>
      <c r="M78" s="39" t="s">
        <v>36395</v>
      </c>
      <c r="N78" s="39" t="s">
        <v>35614</v>
      </c>
      <c r="O78" s="39" t="s">
        <v>36396</v>
      </c>
      <c r="P78" s="39" t="s">
        <v>35616</v>
      </c>
      <c r="Q78" s="39" t="s">
        <v>36397</v>
      </c>
      <c r="R78" s="39" t="s">
        <v>36281</v>
      </c>
      <c r="S78" s="39" t="s">
        <v>36398</v>
      </c>
      <c r="T78" s="39" t="s">
        <v>36399</v>
      </c>
      <c r="U78" s="39" t="s">
        <v>36400</v>
      </c>
      <c r="V78" s="39" t="s">
        <v>35804</v>
      </c>
    </row>
    <row r="79" spans="1:22" x14ac:dyDescent="0.3">
      <c r="A79">
        <v>78</v>
      </c>
      <c r="B79" s="1">
        <v>45874.616898148146</v>
      </c>
      <c r="C79" s="1">
        <v>45874.635891203703</v>
      </c>
      <c r="D79" s="39" t="s">
        <v>4659</v>
      </c>
      <c r="E79" s="39" t="s">
        <v>4660</v>
      </c>
      <c r="F79" s="39" t="s">
        <v>35607</v>
      </c>
      <c r="G79" s="39" t="s">
        <v>36401</v>
      </c>
      <c r="H79" s="39" t="s">
        <v>35609</v>
      </c>
      <c r="I79" s="39" t="s">
        <v>36402</v>
      </c>
      <c r="J79" s="39" t="s">
        <v>35611</v>
      </c>
      <c r="K79" s="39" t="s">
        <v>36403</v>
      </c>
      <c r="L79" s="39" t="s">
        <v>35611</v>
      </c>
      <c r="M79" s="39" t="s">
        <v>36404</v>
      </c>
      <c r="N79" s="39" t="s">
        <v>35614</v>
      </c>
      <c r="O79" s="39" t="s">
        <v>36405</v>
      </c>
      <c r="P79" s="39" t="s">
        <v>35616</v>
      </c>
      <c r="Q79" s="39" t="s">
        <v>36406</v>
      </c>
      <c r="R79" s="39" t="s">
        <v>36407</v>
      </c>
      <c r="S79" s="39" t="s">
        <v>36408</v>
      </c>
      <c r="T79" s="39" t="s">
        <v>36409</v>
      </c>
      <c r="U79" s="39" t="s">
        <v>36410</v>
      </c>
      <c r="V79" s="39" t="s">
        <v>36411</v>
      </c>
    </row>
    <row r="80" spans="1:22" x14ac:dyDescent="0.3">
      <c r="A80">
        <v>79</v>
      </c>
      <c r="B80" s="1">
        <v>45874.6171875</v>
      </c>
      <c r="C80" s="1">
        <v>45874.635972222219</v>
      </c>
      <c r="D80" s="39" t="s">
        <v>4715</v>
      </c>
      <c r="E80" s="39" t="s">
        <v>4716</v>
      </c>
      <c r="F80" s="39" t="s">
        <v>35607</v>
      </c>
      <c r="G80" s="39" t="s">
        <v>36412</v>
      </c>
      <c r="H80" s="39" t="s">
        <v>35609</v>
      </c>
      <c r="I80" s="39" t="s">
        <v>36402</v>
      </c>
      <c r="J80" s="39" t="s">
        <v>35611</v>
      </c>
      <c r="K80" s="39" t="s">
        <v>36403</v>
      </c>
      <c r="L80" s="39" t="s">
        <v>35611</v>
      </c>
      <c r="M80" s="39" t="s">
        <v>36404</v>
      </c>
      <c r="N80" s="39" t="s">
        <v>35614</v>
      </c>
      <c r="O80" s="39" t="s">
        <v>36413</v>
      </c>
      <c r="P80" s="39" t="s">
        <v>35616</v>
      </c>
      <c r="Q80" s="39" t="s">
        <v>36414</v>
      </c>
      <c r="R80" s="39" t="s">
        <v>36415</v>
      </c>
      <c r="S80" s="39" t="s">
        <v>36416</v>
      </c>
      <c r="T80" s="39" t="s">
        <v>36417</v>
      </c>
      <c r="U80" s="39" t="s">
        <v>36418</v>
      </c>
      <c r="V80" s="39" t="s">
        <v>36419</v>
      </c>
    </row>
    <row r="81" spans="1:22" x14ac:dyDescent="0.3">
      <c r="A81">
        <v>80</v>
      </c>
      <c r="B81" s="1">
        <v>45874.617465277777</v>
      </c>
      <c r="C81" s="1">
        <v>45874.636064814818</v>
      </c>
      <c r="D81" s="39" t="s">
        <v>33864</v>
      </c>
      <c r="E81" s="39" t="s">
        <v>36420</v>
      </c>
      <c r="F81" s="39" t="s">
        <v>35607</v>
      </c>
      <c r="G81" s="39" t="s">
        <v>35824</v>
      </c>
      <c r="H81" s="39" t="s">
        <v>35718</v>
      </c>
      <c r="I81" s="39" t="s">
        <v>36421</v>
      </c>
      <c r="J81" s="39" t="s">
        <v>35607</v>
      </c>
      <c r="K81" s="39" t="s">
        <v>36422</v>
      </c>
      <c r="L81" s="39" t="s">
        <v>35611</v>
      </c>
      <c r="M81" s="39" t="s">
        <v>36423</v>
      </c>
      <c r="N81" s="39" t="s">
        <v>35614</v>
      </c>
      <c r="O81" s="39" t="s">
        <v>36424</v>
      </c>
      <c r="P81" s="39" t="s">
        <v>35616</v>
      </c>
      <c r="Q81" s="39" t="s">
        <v>36425</v>
      </c>
      <c r="R81" s="39" t="s">
        <v>36426</v>
      </c>
      <c r="S81" s="39" t="s">
        <v>36427</v>
      </c>
      <c r="T81" s="39" t="s">
        <v>36428</v>
      </c>
      <c r="U81" s="39" t="s">
        <v>36429</v>
      </c>
      <c r="V81" s="39" t="s">
        <v>36430</v>
      </c>
    </row>
    <row r="82" spans="1:22" x14ac:dyDescent="0.3">
      <c r="A82">
        <v>81</v>
      </c>
      <c r="B82" s="1">
        <v>45874.617222222223</v>
      </c>
      <c r="C82" s="1">
        <v>45874.636967592596</v>
      </c>
      <c r="D82" s="39" t="s">
        <v>4647</v>
      </c>
      <c r="E82" s="39" t="s">
        <v>4648</v>
      </c>
      <c r="F82" s="39" t="s">
        <v>35607</v>
      </c>
      <c r="G82" s="39" t="s">
        <v>36431</v>
      </c>
      <c r="H82" s="39" t="s">
        <v>35623</v>
      </c>
      <c r="I82" s="39" t="s">
        <v>36432</v>
      </c>
      <c r="J82" s="39" t="s">
        <v>36051</v>
      </c>
      <c r="K82" s="39" t="s">
        <v>36433</v>
      </c>
      <c r="L82" s="39" t="s">
        <v>35611</v>
      </c>
      <c r="M82" s="39" t="s">
        <v>36434</v>
      </c>
      <c r="N82" s="39" t="s">
        <v>35614</v>
      </c>
      <c r="O82" s="39" t="s">
        <v>36435</v>
      </c>
      <c r="P82" s="39" t="s">
        <v>36436</v>
      </c>
      <c r="Q82" s="39" t="s">
        <v>36437</v>
      </c>
      <c r="R82" s="39" t="s">
        <v>36438</v>
      </c>
      <c r="S82" s="39" t="s">
        <v>36439</v>
      </c>
      <c r="T82" s="39" t="s">
        <v>36440</v>
      </c>
      <c r="U82" s="39" t="s">
        <v>36441</v>
      </c>
      <c r="V82" s="39" t="s">
        <v>36442</v>
      </c>
    </row>
    <row r="83" spans="1:22" x14ac:dyDescent="0.3">
      <c r="A83">
        <v>82</v>
      </c>
      <c r="B83" s="1">
        <v>45874.637662037036</v>
      </c>
      <c r="C83" s="1">
        <v>45874.637766203705</v>
      </c>
      <c r="D83" s="39" t="s">
        <v>4706</v>
      </c>
      <c r="E83" s="39" t="s">
        <v>4707</v>
      </c>
      <c r="F83" s="39" t="s">
        <v>35607</v>
      </c>
      <c r="G83" s="39" t="s">
        <v>36443</v>
      </c>
      <c r="H83" s="39" t="s">
        <v>35752</v>
      </c>
      <c r="I83" s="39" t="s">
        <v>36444</v>
      </c>
      <c r="J83" s="39" t="s">
        <v>36445</v>
      </c>
      <c r="K83" s="39" t="s">
        <v>36446</v>
      </c>
      <c r="L83" s="39" t="s">
        <v>35838</v>
      </c>
      <c r="M83" s="39" t="s">
        <v>35959</v>
      </c>
      <c r="N83" s="39" t="s">
        <v>35614</v>
      </c>
      <c r="O83" s="39" t="s">
        <v>36205</v>
      </c>
      <c r="P83" s="39" t="s">
        <v>35616</v>
      </c>
      <c r="Q83" s="39" t="s">
        <v>36447</v>
      </c>
      <c r="R83" s="39" t="s">
        <v>35735</v>
      </c>
      <c r="S83" s="39" t="s">
        <v>36448</v>
      </c>
      <c r="T83" s="39" t="s">
        <v>36449</v>
      </c>
      <c r="U83" s="39" t="s">
        <v>36450</v>
      </c>
      <c r="V83" s="39" t="s">
        <v>36451</v>
      </c>
    </row>
    <row r="84" spans="1:22" x14ac:dyDescent="0.3">
      <c r="A84">
        <v>83</v>
      </c>
      <c r="B84" s="1">
        <v>45874.617407407408</v>
      </c>
      <c r="C84" s="1">
        <v>45874.638159722221</v>
      </c>
      <c r="D84" s="39" t="s">
        <v>4635</v>
      </c>
      <c r="E84" s="39" t="s">
        <v>4636</v>
      </c>
      <c r="F84" s="39" t="s">
        <v>35607</v>
      </c>
      <c r="G84" s="39" t="s">
        <v>36452</v>
      </c>
      <c r="H84" s="39" t="s">
        <v>35686</v>
      </c>
      <c r="I84" s="39" t="s">
        <v>36444</v>
      </c>
      <c r="J84" s="39" t="s">
        <v>35838</v>
      </c>
      <c r="K84" s="39" t="s">
        <v>36453</v>
      </c>
      <c r="L84" s="39" t="s">
        <v>35838</v>
      </c>
      <c r="M84" s="39" t="s">
        <v>36454</v>
      </c>
      <c r="N84" s="39" t="s">
        <v>35614</v>
      </c>
      <c r="O84" s="39" t="s">
        <v>36205</v>
      </c>
      <c r="P84" s="39" t="s">
        <v>35710</v>
      </c>
      <c r="Q84" s="39" t="s">
        <v>36447</v>
      </c>
      <c r="R84" s="39" t="s">
        <v>36455</v>
      </c>
      <c r="S84" s="39" t="s">
        <v>36456</v>
      </c>
      <c r="T84" s="39" t="s">
        <v>36457</v>
      </c>
      <c r="U84" s="39" t="s">
        <v>36458</v>
      </c>
      <c r="V84" s="39" t="s">
        <v>36459</v>
      </c>
    </row>
    <row r="85" spans="1:22" x14ac:dyDescent="0.3">
      <c r="A85">
        <v>84</v>
      </c>
      <c r="B85" s="1">
        <v>45874.626238425924</v>
      </c>
      <c r="C85" s="1">
        <v>45874.640011574076</v>
      </c>
      <c r="D85" s="39" t="s">
        <v>4668</v>
      </c>
      <c r="E85" s="39" t="s">
        <v>4669</v>
      </c>
      <c r="F85" s="39" t="s">
        <v>36460</v>
      </c>
      <c r="G85" s="39" t="s">
        <v>36461</v>
      </c>
      <c r="H85" s="39" t="s">
        <v>35623</v>
      </c>
      <c r="I85" s="39" t="s">
        <v>36462</v>
      </c>
      <c r="J85" s="39" t="s">
        <v>35611</v>
      </c>
      <c r="K85" s="39" t="s">
        <v>36463</v>
      </c>
      <c r="L85" s="39" t="s">
        <v>35611</v>
      </c>
      <c r="M85" s="39" t="s">
        <v>36464</v>
      </c>
      <c r="N85" s="39" t="s">
        <v>35614</v>
      </c>
      <c r="O85" s="39" t="s">
        <v>36465</v>
      </c>
      <c r="P85" s="39" t="s">
        <v>35616</v>
      </c>
      <c r="Q85" s="39" t="s">
        <v>36466</v>
      </c>
      <c r="R85" s="39" t="s">
        <v>36467</v>
      </c>
      <c r="S85" s="39" t="s">
        <v>17677</v>
      </c>
      <c r="T85" s="39" t="s">
        <v>36468</v>
      </c>
      <c r="U85" s="39" t="s">
        <v>36469</v>
      </c>
      <c r="V85" s="39" t="s">
        <v>36470</v>
      </c>
    </row>
    <row r="86" spans="1:22" x14ac:dyDescent="0.3">
      <c r="A86">
        <v>85</v>
      </c>
      <c r="B86" s="1">
        <v>45874.589733796296</v>
      </c>
      <c r="C86" s="1">
        <v>45874.640833333331</v>
      </c>
      <c r="D86" s="39" t="s">
        <v>33816</v>
      </c>
      <c r="E86" s="39" t="s">
        <v>36471</v>
      </c>
      <c r="F86" s="39" t="s">
        <v>35607</v>
      </c>
      <c r="G86" s="39" t="s">
        <v>36472</v>
      </c>
      <c r="H86" s="39" t="s">
        <v>35623</v>
      </c>
      <c r="I86" s="39" t="s">
        <v>36462</v>
      </c>
      <c r="J86" s="39" t="s">
        <v>35611</v>
      </c>
      <c r="K86" s="39" t="s">
        <v>36462</v>
      </c>
      <c r="L86" s="39" t="s">
        <v>35611</v>
      </c>
      <c r="M86" s="39" t="s">
        <v>36473</v>
      </c>
      <c r="N86" s="39" t="s">
        <v>36051</v>
      </c>
      <c r="O86" s="39" t="s">
        <v>36474</v>
      </c>
      <c r="P86" s="39" t="s">
        <v>35616</v>
      </c>
      <c r="Q86" s="39" t="s">
        <v>36475</v>
      </c>
      <c r="R86" s="39" t="s">
        <v>36467</v>
      </c>
      <c r="S86" s="39" t="s">
        <v>36476</v>
      </c>
      <c r="T86" s="39" t="s">
        <v>36477</v>
      </c>
      <c r="U86" s="39" t="s">
        <v>36137</v>
      </c>
      <c r="V86" s="39" t="s">
        <v>36138</v>
      </c>
    </row>
    <row r="87" spans="1:22" x14ac:dyDescent="0.3">
      <c r="A87">
        <v>86</v>
      </c>
      <c r="B87" s="1">
        <v>45874.617962962962</v>
      </c>
      <c r="C87" s="1">
        <v>45874.642604166664</v>
      </c>
      <c r="D87" s="39" t="s">
        <v>33851</v>
      </c>
      <c r="E87" s="39" t="s">
        <v>36478</v>
      </c>
      <c r="F87" s="39" t="s">
        <v>35607</v>
      </c>
      <c r="G87" s="39" t="s">
        <v>36479</v>
      </c>
      <c r="H87" s="39" t="s">
        <v>36480</v>
      </c>
      <c r="I87" s="39" t="s">
        <v>36481</v>
      </c>
      <c r="J87" s="39" t="s">
        <v>35607</v>
      </c>
      <c r="K87" s="39" t="s">
        <v>36482</v>
      </c>
      <c r="L87" s="39" t="s">
        <v>35611</v>
      </c>
      <c r="M87" s="39" t="s">
        <v>36483</v>
      </c>
      <c r="N87" s="39" t="s">
        <v>35614</v>
      </c>
      <c r="O87" s="39" t="s">
        <v>36484</v>
      </c>
      <c r="P87" s="39" t="s">
        <v>35616</v>
      </c>
      <c r="Q87" s="39" t="s">
        <v>36466</v>
      </c>
      <c r="R87" s="39" t="s">
        <v>36467</v>
      </c>
      <c r="S87" s="39" t="s">
        <v>36476</v>
      </c>
      <c r="T87" s="39" t="s">
        <v>36485</v>
      </c>
      <c r="U87" s="39" t="s">
        <v>36486</v>
      </c>
      <c r="V87" s="39" t="s">
        <v>36487</v>
      </c>
    </row>
    <row r="88" spans="1:22" x14ac:dyDescent="0.3">
      <c r="A88">
        <v>87</v>
      </c>
      <c r="B88" s="1">
        <v>45875.388124999998</v>
      </c>
      <c r="C88" s="1">
        <v>45875.391562500001</v>
      </c>
      <c r="D88" s="39" t="s">
        <v>575</v>
      </c>
      <c r="E88" s="39" t="s">
        <v>576</v>
      </c>
      <c r="F88" s="39" t="s">
        <v>35607</v>
      </c>
      <c r="G88" s="39" t="s">
        <v>36294</v>
      </c>
      <c r="H88" s="39" t="s">
        <v>35794</v>
      </c>
      <c r="I88" s="39" t="s">
        <v>36488</v>
      </c>
      <c r="J88" s="39" t="s">
        <v>35611</v>
      </c>
      <c r="K88" s="39" t="s">
        <v>36489</v>
      </c>
      <c r="L88" s="39" t="s">
        <v>35611</v>
      </c>
      <c r="M88" s="39" t="s">
        <v>36490</v>
      </c>
      <c r="N88" s="39" t="s">
        <v>35614</v>
      </c>
      <c r="O88" s="39" t="s">
        <v>36491</v>
      </c>
      <c r="P88" s="39" t="s">
        <v>35616</v>
      </c>
      <c r="Q88" s="39" t="s">
        <v>36492</v>
      </c>
      <c r="R88" s="39" t="s">
        <v>36493</v>
      </c>
      <c r="S88" s="39" t="s">
        <v>36494</v>
      </c>
      <c r="T88" s="39" t="s">
        <v>36495</v>
      </c>
      <c r="U88" s="39" t="s">
        <v>36496</v>
      </c>
      <c r="V88" s="39" t="s">
        <v>36497</v>
      </c>
    </row>
    <row r="89" spans="1:22" x14ac:dyDescent="0.3">
      <c r="A89">
        <v>88</v>
      </c>
      <c r="B89" s="1">
        <v>45875.388969907406</v>
      </c>
      <c r="C89" s="1">
        <v>45875.394062500003</v>
      </c>
      <c r="D89" s="39" t="s">
        <v>713</v>
      </c>
      <c r="E89" s="39" t="s">
        <v>714</v>
      </c>
      <c r="F89" s="39" t="s">
        <v>35607</v>
      </c>
      <c r="G89" s="39" t="s">
        <v>36498</v>
      </c>
      <c r="H89" s="39" t="s">
        <v>35623</v>
      </c>
      <c r="I89" s="39" t="s">
        <v>36499</v>
      </c>
      <c r="J89" s="39" t="s">
        <v>35611</v>
      </c>
      <c r="K89" s="39" t="s">
        <v>36500</v>
      </c>
      <c r="L89" s="39" t="s">
        <v>35611</v>
      </c>
      <c r="M89" s="39" t="s">
        <v>36501</v>
      </c>
      <c r="N89" s="39" t="s">
        <v>35614</v>
      </c>
      <c r="O89" s="39" t="s">
        <v>36502</v>
      </c>
      <c r="P89" s="39" t="s">
        <v>35616</v>
      </c>
      <c r="Q89" s="39" t="s">
        <v>36503</v>
      </c>
      <c r="R89" s="39" t="s">
        <v>36106</v>
      </c>
      <c r="S89" s="39" t="s">
        <v>36504</v>
      </c>
      <c r="T89" s="39" t="s">
        <v>36505</v>
      </c>
      <c r="U89" s="39" t="s">
        <v>36506</v>
      </c>
      <c r="V89" s="39" t="s">
        <v>36507</v>
      </c>
    </row>
    <row r="90" spans="1:22" x14ac:dyDescent="0.3">
      <c r="A90">
        <v>89</v>
      </c>
      <c r="B90" s="1">
        <v>45875.389641203707</v>
      </c>
      <c r="C90" s="1">
        <v>45875.39502314815</v>
      </c>
      <c r="D90" s="39" t="s">
        <v>602</v>
      </c>
      <c r="E90" s="39" t="s">
        <v>603</v>
      </c>
      <c r="F90" s="39" t="s">
        <v>35607</v>
      </c>
      <c r="G90" s="39" t="s">
        <v>36508</v>
      </c>
      <c r="H90" s="39" t="s">
        <v>35623</v>
      </c>
      <c r="I90" s="39" t="s">
        <v>36509</v>
      </c>
      <c r="J90" s="39" t="s">
        <v>35611</v>
      </c>
      <c r="K90" s="39" t="s">
        <v>36510</v>
      </c>
      <c r="L90" s="39" t="s">
        <v>35611</v>
      </c>
      <c r="M90" s="39" t="s">
        <v>36511</v>
      </c>
      <c r="N90" s="39" t="s">
        <v>36512</v>
      </c>
      <c r="O90" s="39" t="s">
        <v>36513</v>
      </c>
      <c r="P90" s="39" t="s">
        <v>35616</v>
      </c>
      <c r="Q90" s="39" t="s">
        <v>36514</v>
      </c>
      <c r="R90" s="39" t="s">
        <v>36515</v>
      </c>
      <c r="S90" s="39" t="s">
        <v>36516</v>
      </c>
      <c r="T90" s="39" t="s">
        <v>36517</v>
      </c>
      <c r="U90" s="39" t="s">
        <v>36518</v>
      </c>
      <c r="V90" s="39" t="s">
        <v>36519</v>
      </c>
    </row>
    <row r="91" spans="1:22" x14ac:dyDescent="0.3">
      <c r="A91">
        <v>90</v>
      </c>
      <c r="B91" s="1">
        <v>45875.387187499997</v>
      </c>
      <c r="C91" s="1">
        <v>45875.395150462966</v>
      </c>
      <c r="D91" s="39" t="s">
        <v>629</v>
      </c>
      <c r="E91" s="39" t="s">
        <v>630</v>
      </c>
      <c r="F91" s="39" t="s">
        <v>35607</v>
      </c>
      <c r="G91" s="39" t="s">
        <v>36520</v>
      </c>
      <c r="H91" s="39" t="s">
        <v>35609</v>
      </c>
      <c r="I91" s="39" t="s">
        <v>36521</v>
      </c>
      <c r="J91" s="39" t="s">
        <v>35611</v>
      </c>
      <c r="K91" s="39" t="s">
        <v>36522</v>
      </c>
      <c r="L91" s="39" t="s">
        <v>35611</v>
      </c>
      <c r="M91" s="39" t="s">
        <v>36523</v>
      </c>
      <c r="N91" s="39" t="s">
        <v>36195</v>
      </c>
      <c r="O91" s="39" t="s">
        <v>36524</v>
      </c>
      <c r="P91" s="39" t="s">
        <v>36525</v>
      </c>
      <c r="Q91" s="39" t="s">
        <v>36526</v>
      </c>
      <c r="R91" s="39" t="s">
        <v>36527</v>
      </c>
      <c r="S91" s="39" t="s">
        <v>36528</v>
      </c>
      <c r="T91" s="39" t="s">
        <v>36529</v>
      </c>
      <c r="U91" s="39" t="s">
        <v>36530</v>
      </c>
      <c r="V91" s="39" t="s">
        <v>36531</v>
      </c>
    </row>
    <row r="92" spans="1:22" x14ac:dyDescent="0.3">
      <c r="A92">
        <v>91</v>
      </c>
      <c r="B92" s="1">
        <v>45875.387465277781</v>
      </c>
      <c r="C92" s="1">
        <v>45875.395636574074</v>
      </c>
      <c r="D92" s="39" t="s">
        <v>829</v>
      </c>
      <c r="E92" s="39" t="s">
        <v>830</v>
      </c>
      <c r="F92" s="39" t="s">
        <v>35607</v>
      </c>
      <c r="G92" s="39" t="s">
        <v>36508</v>
      </c>
      <c r="H92" s="39" t="s">
        <v>35623</v>
      </c>
      <c r="I92" s="39" t="s">
        <v>36532</v>
      </c>
      <c r="J92" s="39" t="s">
        <v>35611</v>
      </c>
      <c r="K92" s="39" t="s">
        <v>36533</v>
      </c>
      <c r="L92" s="39" t="s">
        <v>36051</v>
      </c>
      <c r="M92" s="39" t="s">
        <v>36534</v>
      </c>
      <c r="N92" s="39" t="s">
        <v>35614</v>
      </c>
      <c r="O92" s="39" t="s">
        <v>36535</v>
      </c>
      <c r="P92" s="39" t="s">
        <v>35616</v>
      </c>
      <c r="Q92" s="39" t="s">
        <v>36536</v>
      </c>
      <c r="R92" s="39" t="s">
        <v>36537</v>
      </c>
      <c r="S92" s="39" t="s">
        <v>36538</v>
      </c>
      <c r="T92" s="39" t="s">
        <v>36539</v>
      </c>
      <c r="U92" s="39" t="s">
        <v>36540</v>
      </c>
      <c r="V92" s="39" t="s">
        <v>36541</v>
      </c>
    </row>
    <row r="93" spans="1:22" x14ac:dyDescent="0.3">
      <c r="A93">
        <v>92</v>
      </c>
      <c r="B93" s="1">
        <v>45875.387499999997</v>
      </c>
      <c r="C93" s="1">
        <v>45875.396157407406</v>
      </c>
      <c r="D93" s="39" t="s">
        <v>671</v>
      </c>
      <c r="E93" s="39" t="s">
        <v>672</v>
      </c>
      <c r="F93" s="39" t="s">
        <v>35607</v>
      </c>
      <c r="G93" s="39" t="s">
        <v>36542</v>
      </c>
      <c r="H93" s="39" t="s">
        <v>35752</v>
      </c>
      <c r="I93" s="39" t="s">
        <v>36543</v>
      </c>
      <c r="J93" s="39" t="s">
        <v>35611</v>
      </c>
      <c r="K93" s="39" t="s">
        <v>36544</v>
      </c>
      <c r="L93" s="39" t="s">
        <v>35611</v>
      </c>
      <c r="M93" s="39" t="s">
        <v>36545</v>
      </c>
      <c r="N93" s="39" t="s">
        <v>35614</v>
      </c>
      <c r="O93" s="39" t="s">
        <v>36546</v>
      </c>
      <c r="P93" s="39" t="s">
        <v>35616</v>
      </c>
      <c r="Q93" s="39" t="s">
        <v>36547</v>
      </c>
      <c r="R93" s="39" t="s">
        <v>36548</v>
      </c>
      <c r="S93" s="39" t="s">
        <v>36549</v>
      </c>
      <c r="T93" s="39" t="s">
        <v>36550</v>
      </c>
      <c r="U93" s="39" t="s">
        <v>36551</v>
      </c>
      <c r="V93" s="39" t="s">
        <v>36552</v>
      </c>
    </row>
    <row r="94" spans="1:22" x14ac:dyDescent="0.3">
      <c r="A94">
        <v>93</v>
      </c>
      <c r="B94" s="1">
        <v>45875.387453703705</v>
      </c>
      <c r="C94" s="1">
        <v>45875.396608796298</v>
      </c>
      <c r="D94" s="39" t="s">
        <v>511</v>
      </c>
      <c r="E94" s="39" t="s">
        <v>512</v>
      </c>
      <c r="F94" s="39" t="s">
        <v>35607</v>
      </c>
      <c r="G94" s="39" t="s">
        <v>36553</v>
      </c>
      <c r="H94" s="39" t="s">
        <v>35609</v>
      </c>
      <c r="I94" s="39" t="s">
        <v>36554</v>
      </c>
      <c r="J94" s="39" t="s">
        <v>36555</v>
      </c>
      <c r="K94" s="39" t="s">
        <v>35675</v>
      </c>
      <c r="L94" s="39" t="s">
        <v>35611</v>
      </c>
      <c r="M94" s="39" t="s">
        <v>36556</v>
      </c>
      <c r="N94" s="39" t="s">
        <v>36557</v>
      </c>
      <c r="O94" s="39" t="s">
        <v>36558</v>
      </c>
      <c r="P94" s="39" t="s">
        <v>36559</v>
      </c>
      <c r="Q94" s="39" t="s">
        <v>36560</v>
      </c>
      <c r="R94" s="39" t="s">
        <v>36561</v>
      </c>
      <c r="S94" s="39" t="s">
        <v>36562</v>
      </c>
      <c r="T94" s="39" t="s">
        <v>36563</v>
      </c>
      <c r="U94" s="39" t="s">
        <v>36564</v>
      </c>
      <c r="V94" s="39" t="s">
        <v>36565</v>
      </c>
    </row>
    <row r="95" spans="1:22" x14ac:dyDescent="0.3">
      <c r="A95">
        <v>94</v>
      </c>
      <c r="B95" s="1">
        <v>45875.388194444444</v>
      </c>
      <c r="C95" s="1">
        <v>45875.396793981483</v>
      </c>
      <c r="D95" s="39" t="s">
        <v>702</v>
      </c>
      <c r="E95" s="39" t="s">
        <v>703</v>
      </c>
      <c r="F95" s="39" t="s">
        <v>35607</v>
      </c>
      <c r="G95" s="39" t="s">
        <v>36566</v>
      </c>
      <c r="H95" s="39" t="s">
        <v>35623</v>
      </c>
      <c r="I95" s="39" t="s">
        <v>36567</v>
      </c>
      <c r="J95" s="39" t="s">
        <v>35611</v>
      </c>
      <c r="K95" s="39" t="s">
        <v>36568</v>
      </c>
      <c r="L95" s="39" t="s">
        <v>35611</v>
      </c>
      <c r="M95" s="39" t="s">
        <v>36569</v>
      </c>
      <c r="N95" s="39" t="s">
        <v>35614</v>
      </c>
      <c r="O95" s="39" t="s">
        <v>36570</v>
      </c>
      <c r="P95" s="39" t="s">
        <v>35616</v>
      </c>
      <c r="Q95" s="39" t="s">
        <v>36571</v>
      </c>
      <c r="R95" s="39" t="s">
        <v>35629</v>
      </c>
      <c r="S95" s="39" t="s">
        <v>36572</v>
      </c>
      <c r="T95" s="39" t="s">
        <v>36573</v>
      </c>
      <c r="U95" s="39" t="s">
        <v>36574</v>
      </c>
      <c r="V95" s="39" t="s">
        <v>36575</v>
      </c>
    </row>
    <row r="96" spans="1:22" x14ac:dyDescent="0.3">
      <c r="A96">
        <v>95</v>
      </c>
      <c r="B96" s="1">
        <v>45875.388344907406</v>
      </c>
      <c r="C96" s="1">
        <v>45875.396828703706</v>
      </c>
      <c r="D96" s="39" t="s">
        <v>750</v>
      </c>
      <c r="E96" s="39" t="s">
        <v>751</v>
      </c>
      <c r="F96" s="39" t="s">
        <v>35607</v>
      </c>
      <c r="G96" s="39" t="s">
        <v>36576</v>
      </c>
      <c r="H96" s="39" t="s">
        <v>35609</v>
      </c>
      <c r="I96" s="39" t="s">
        <v>36577</v>
      </c>
      <c r="J96" s="39" t="s">
        <v>35611</v>
      </c>
      <c r="K96" s="39" t="s">
        <v>36578</v>
      </c>
      <c r="L96" s="39" t="s">
        <v>35611</v>
      </c>
      <c r="M96" s="39" t="s">
        <v>36579</v>
      </c>
      <c r="N96" s="39" t="s">
        <v>35614</v>
      </c>
      <c r="O96" s="39" t="s">
        <v>36580</v>
      </c>
      <c r="P96" s="39" t="s">
        <v>35616</v>
      </c>
      <c r="Q96" s="39" t="s">
        <v>36581</v>
      </c>
      <c r="R96" s="39" t="s">
        <v>36582</v>
      </c>
      <c r="S96" s="39" t="s">
        <v>36583</v>
      </c>
      <c r="T96" s="39" t="s">
        <v>36584</v>
      </c>
      <c r="U96" s="39" t="s">
        <v>36585</v>
      </c>
      <c r="V96" s="39" t="s">
        <v>36586</v>
      </c>
    </row>
    <row r="97" spans="1:22" x14ac:dyDescent="0.3">
      <c r="A97">
        <v>96</v>
      </c>
      <c r="B97" s="1">
        <v>45875.387766203705</v>
      </c>
      <c r="C97" s="1">
        <v>45875.39702546296</v>
      </c>
      <c r="D97" s="39" t="s">
        <v>761</v>
      </c>
      <c r="E97" s="39" t="s">
        <v>762</v>
      </c>
      <c r="F97" s="39" t="s">
        <v>35607</v>
      </c>
      <c r="G97" s="39" t="s">
        <v>36587</v>
      </c>
      <c r="H97" s="39" t="s">
        <v>35623</v>
      </c>
      <c r="I97" s="39" t="s">
        <v>36588</v>
      </c>
      <c r="J97" s="39" t="s">
        <v>35611</v>
      </c>
      <c r="K97" s="39" t="s">
        <v>36589</v>
      </c>
      <c r="L97" s="39" t="s">
        <v>35611</v>
      </c>
      <c r="M97" s="39" t="s">
        <v>36590</v>
      </c>
      <c r="N97" s="39" t="s">
        <v>35614</v>
      </c>
      <c r="O97" s="39" t="s">
        <v>36591</v>
      </c>
      <c r="P97" s="39" t="s">
        <v>35616</v>
      </c>
      <c r="Q97" s="39" t="s">
        <v>36592</v>
      </c>
      <c r="R97" s="39" t="s">
        <v>36593</v>
      </c>
      <c r="S97" s="39" t="s">
        <v>36594</v>
      </c>
      <c r="T97" s="39" t="s">
        <v>36584</v>
      </c>
      <c r="U97" s="39" t="s">
        <v>36595</v>
      </c>
      <c r="V97" s="39" t="s">
        <v>36596</v>
      </c>
    </row>
    <row r="98" spans="1:22" x14ac:dyDescent="0.3">
      <c r="A98">
        <v>97</v>
      </c>
      <c r="B98" s="1">
        <v>45875.391435185185</v>
      </c>
      <c r="C98" s="1">
        <v>45875.39775462963</v>
      </c>
      <c r="D98" s="39" t="s">
        <v>659</v>
      </c>
      <c r="E98" s="39" t="s">
        <v>660</v>
      </c>
      <c r="F98" s="39" t="s">
        <v>35607</v>
      </c>
      <c r="G98" s="39" t="s">
        <v>36597</v>
      </c>
      <c r="H98" s="39" t="s">
        <v>35609</v>
      </c>
      <c r="I98" s="39" t="s">
        <v>36598</v>
      </c>
      <c r="J98" s="39" t="s">
        <v>35611</v>
      </c>
      <c r="K98" s="39" t="s">
        <v>36599</v>
      </c>
      <c r="L98" s="39" t="s">
        <v>35614</v>
      </c>
      <c r="M98" s="39" t="s">
        <v>36600</v>
      </c>
      <c r="N98" s="39" t="s">
        <v>35614</v>
      </c>
      <c r="O98" s="39" t="s">
        <v>29312</v>
      </c>
      <c r="P98" s="39" t="s">
        <v>35914</v>
      </c>
      <c r="Q98" s="39" t="s">
        <v>36601</v>
      </c>
      <c r="R98" s="39" t="s">
        <v>36602</v>
      </c>
      <c r="S98" s="39" t="s">
        <v>36603</v>
      </c>
      <c r="T98" s="39" t="s">
        <v>36604</v>
      </c>
      <c r="U98" s="39" t="s">
        <v>36605</v>
      </c>
      <c r="V98" s="39" t="s">
        <v>36606</v>
      </c>
    </row>
    <row r="99" spans="1:22" x14ac:dyDescent="0.3">
      <c r="A99">
        <v>98</v>
      </c>
      <c r="B99" s="1">
        <v>45875.387187499997</v>
      </c>
      <c r="C99" s="1">
        <v>45875.398182870369</v>
      </c>
      <c r="D99" s="39" t="s">
        <v>583</v>
      </c>
      <c r="E99" s="39" t="s">
        <v>584</v>
      </c>
      <c r="F99" s="39" t="s">
        <v>35607</v>
      </c>
      <c r="G99" s="39" t="s">
        <v>36607</v>
      </c>
      <c r="H99" s="39" t="s">
        <v>35609</v>
      </c>
      <c r="I99" s="39" t="s">
        <v>20582</v>
      </c>
      <c r="J99" s="39" t="s">
        <v>35611</v>
      </c>
      <c r="K99" s="39" t="s">
        <v>36608</v>
      </c>
      <c r="L99" s="39" t="s">
        <v>35797</v>
      </c>
      <c r="M99" s="39" t="s">
        <v>36609</v>
      </c>
      <c r="N99" s="39" t="s">
        <v>35614</v>
      </c>
      <c r="O99" s="39" t="s">
        <v>21157</v>
      </c>
      <c r="P99" s="39" t="s">
        <v>36043</v>
      </c>
      <c r="Q99" s="39" t="s">
        <v>36610</v>
      </c>
      <c r="R99" s="39" t="s">
        <v>36611</v>
      </c>
      <c r="S99" s="39" t="s">
        <v>36612</v>
      </c>
      <c r="T99" s="39" t="s">
        <v>36613</v>
      </c>
      <c r="U99" s="39" t="s">
        <v>36614</v>
      </c>
      <c r="V99" s="39" t="s">
        <v>36615</v>
      </c>
    </row>
    <row r="100" spans="1:22" x14ac:dyDescent="0.3">
      <c r="A100">
        <v>99</v>
      </c>
      <c r="B100" s="1">
        <v>45875.388287037036</v>
      </c>
      <c r="C100" s="1">
        <v>45875.398298611108</v>
      </c>
      <c r="D100" s="39" t="s">
        <v>610</v>
      </c>
      <c r="E100" s="39" t="s">
        <v>611</v>
      </c>
      <c r="F100" s="39" t="s">
        <v>35607</v>
      </c>
      <c r="G100" s="39" t="s">
        <v>36616</v>
      </c>
      <c r="H100" s="39" t="s">
        <v>35609</v>
      </c>
      <c r="I100" s="39" t="s">
        <v>36617</v>
      </c>
      <c r="J100" s="39" t="s">
        <v>35611</v>
      </c>
      <c r="K100" s="39" t="s">
        <v>36618</v>
      </c>
      <c r="L100" s="39" t="s">
        <v>35611</v>
      </c>
      <c r="M100" s="39" t="s">
        <v>36619</v>
      </c>
      <c r="N100" s="39" t="s">
        <v>35614</v>
      </c>
      <c r="O100" s="39" t="s">
        <v>36620</v>
      </c>
      <c r="P100" s="39" t="s">
        <v>36067</v>
      </c>
      <c r="Q100" s="39" t="s">
        <v>36621</v>
      </c>
      <c r="R100" s="39" t="s">
        <v>36622</v>
      </c>
      <c r="S100" s="39" t="s">
        <v>36623</v>
      </c>
      <c r="T100" s="39" t="s">
        <v>36624</v>
      </c>
      <c r="U100" s="39" t="s">
        <v>36625</v>
      </c>
      <c r="V100" s="39" t="s">
        <v>36626</v>
      </c>
    </row>
    <row r="101" spans="1:22" x14ac:dyDescent="0.3">
      <c r="A101">
        <v>100</v>
      </c>
      <c r="B101" s="1">
        <v>45875.391041666669</v>
      </c>
      <c r="C101" s="1">
        <v>45875.399247685185</v>
      </c>
      <c r="D101" s="39" t="s">
        <v>489</v>
      </c>
      <c r="E101" s="39" t="s">
        <v>490</v>
      </c>
      <c r="F101" s="39" t="s">
        <v>35607</v>
      </c>
      <c r="G101" s="39" t="s">
        <v>36627</v>
      </c>
      <c r="H101" s="39" t="s">
        <v>35957</v>
      </c>
      <c r="I101" s="39" t="s">
        <v>36628</v>
      </c>
      <c r="J101" s="39" t="s">
        <v>35611</v>
      </c>
      <c r="K101" s="39" t="s">
        <v>36629</v>
      </c>
      <c r="L101" s="39" t="s">
        <v>35611</v>
      </c>
      <c r="M101" s="39" t="s">
        <v>36630</v>
      </c>
      <c r="N101" s="39" t="s">
        <v>35614</v>
      </c>
      <c r="O101" s="39" t="s">
        <v>36631</v>
      </c>
      <c r="P101" s="39" t="s">
        <v>35616</v>
      </c>
      <c r="Q101" s="39" t="s">
        <v>36632</v>
      </c>
      <c r="R101" s="39" t="s">
        <v>36633</v>
      </c>
      <c r="S101" s="39" t="s">
        <v>36634</v>
      </c>
      <c r="T101" s="39" t="s">
        <v>36635</v>
      </c>
      <c r="U101" s="39" t="s">
        <v>36636</v>
      </c>
      <c r="V101" s="39" t="s">
        <v>36637</v>
      </c>
    </row>
    <row r="102" spans="1:22" x14ac:dyDescent="0.3">
      <c r="A102">
        <v>101</v>
      </c>
      <c r="B102" s="1">
        <v>45875.387870370374</v>
      </c>
      <c r="C102" s="1">
        <v>45875.400729166664</v>
      </c>
      <c r="D102" s="39" t="s">
        <v>638</v>
      </c>
      <c r="E102" s="39" t="s">
        <v>639</v>
      </c>
      <c r="F102" s="39" t="s">
        <v>36638</v>
      </c>
      <c r="G102" s="39" t="s">
        <v>36639</v>
      </c>
      <c r="H102" s="39" t="s">
        <v>36640</v>
      </c>
      <c r="I102" s="39" t="s">
        <v>36641</v>
      </c>
      <c r="J102" s="39" t="s">
        <v>36642</v>
      </c>
      <c r="K102" s="39" t="s">
        <v>36643</v>
      </c>
      <c r="L102" s="39" t="s">
        <v>36642</v>
      </c>
      <c r="M102" s="39" t="s">
        <v>36644</v>
      </c>
      <c r="N102" s="39" t="s">
        <v>36645</v>
      </c>
      <c r="O102" s="39" t="s">
        <v>36646</v>
      </c>
      <c r="P102" s="39" t="s">
        <v>36647</v>
      </c>
      <c r="Q102" s="39" t="s">
        <v>36648</v>
      </c>
      <c r="R102" s="39" t="s">
        <v>36649</v>
      </c>
      <c r="S102" s="39" t="s">
        <v>36650</v>
      </c>
      <c r="T102" s="39" t="s">
        <v>36651</v>
      </c>
      <c r="U102" s="39" t="s">
        <v>36652</v>
      </c>
      <c r="V102" s="39" t="s">
        <v>36653</v>
      </c>
    </row>
    <row r="103" spans="1:22" x14ac:dyDescent="0.3">
      <c r="A103">
        <v>102</v>
      </c>
      <c r="B103" s="1">
        <v>45875.38795138889</v>
      </c>
      <c r="C103" s="1">
        <v>45875.401365740741</v>
      </c>
      <c r="D103" s="39" t="s">
        <v>690</v>
      </c>
      <c r="E103" s="39" t="s">
        <v>691</v>
      </c>
      <c r="F103" s="39" t="s">
        <v>36638</v>
      </c>
      <c r="G103" s="39" t="s">
        <v>35867</v>
      </c>
      <c r="H103" s="39" t="s">
        <v>36654</v>
      </c>
      <c r="I103" s="39" t="s">
        <v>36655</v>
      </c>
      <c r="J103" s="39" t="s">
        <v>36642</v>
      </c>
      <c r="K103" s="39" t="s">
        <v>36656</v>
      </c>
      <c r="L103" s="39" t="s">
        <v>36642</v>
      </c>
      <c r="M103" s="39" t="s">
        <v>36657</v>
      </c>
      <c r="N103" s="39" t="s">
        <v>36645</v>
      </c>
      <c r="O103" s="39" t="s">
        <v>36658</v>
      </c>
      <c r="P103" s="39" t="s">
        <v>36647</v>
      </c>
      <c r="Q103" s="39" t="s">
        <v>36659</v>
      </c>
      <c r="R103" s="39" t="s">
        <v>36660</v>
      </c>
      <c r="S103" s="39" t="s">
        <v>36661</v>
      </c>
      <c r="T103" s="39" t="s">
        <v>36662</v>
      </c>
      <c r="U103" s="39" t="s">
        <v>36663</v>
      </c>
      <c r="V103" s="39" t="s">
        <v>36664</v>
      </c>
    </row>
    <row r="104" spans="1:22" x14ac:dyDescent="0.3">
      <c r="A104">
        <v>103</v>
      </c>
      <c r="B104" s="1">
        <v>45875.396365740744</v>
      </c>
      <c r="C104" s="1">
        <v>45875.402372685188</v>
      </c>
      <c r="D104" s="39" t="s">
        <v>818</v>
      </c>
      <c r="E104" s="39" t="s">
        <v>819</v>
      </c>
      <c r="F104" s="39" t="s">
        <v>36638</v>
      </c>
      <c r="G104" s="39" t="s">
        <v>36665</v>
      </c>
      <c r="H104" s="39" t="s">
        <v>36666</v>
      </c>
      <c r="I104" s="39" t="s">
        <v>36667</v>
      </c>
      <c r="J104" s="39" t="s">
        <v>36642</v>
      </c>
      <c r="K104" s="39" t="s">
        <v>36533</v>
      </c>
      <c r="L104" s="39" t="s">
        <v>36645</v>
      </c>
      <c r="M104" s="39" t="s">
        <v>36668</v>
      </c>
      <c r="N104" s="39" t="s">
        <v>36645</v>
      </c>
      <c r="O104" s="39" t="s">
        <v>36669</v>
      </c>
      <c r="P104" s="39" t="s">
        <v>36647</v>
      </c>
      <c r="Q104" s="39" t="s">
        <v>36581</v>
      </c>
      <c r="R104" s="39" t="s">
        <v>36582</v>
      </c>
      <c r="S104" s="39" t="s">
        <v>36670</v>
      </c>
      <c r="T104" s="39" t="s">
        <v>36584</v>
      </c>
      <c r="U104" s="39" t="s">
        <v>36671</v>
      </c>
      <c r="V104" s="39" t="s">
        <v>36138</v>
      </c>
    </row>
    <row r="105" spans="1:22" x14ac:dyDescent="0.3">
      <c r="A105">
        <v>104</v>
      </c>
      <c r="B105" s="1">
        <v>45875.387349537035</v>
      </c>
      <c r="C105" s="1">
        <v>45875.405729166669</v>
      </c>
      <c r="D105" s="39" t="s">
        <v>538</v>
      </c>
      <c r="E105" s="39" t="s">
        <v>539</v>
      </c>
      <c r="F105" s="39" t="s">
        <v>36638</v>
      </c>
      <c r="G105" s="39" t="s">
        <v>36672</v>
      </c>
      <c r="H105" s="39" t="s">
        <v>36640</v>
      </c>
      <c r="I105" s="39" t="s">
        <v>36673</v>
      </c>
      <c r="J105" s="39" t="s">
        <v>36674</v>
      </c>
      <c r="K105" s="39" t="s">
        <v>36675</v>
      </c>
      <c r="L105" s="39" t="s">
        <v>36642</v>
      </c>
      <c r="M105" s="39" t="s">
        <v>36676</v>
      </c>
      <c r="N105" s="39" t="s">
        <v>36645</v>
      </c>
      <c r="O105" s="39" t="s">
        <v>36677</v>
      </c>
      <c r="P105" s="39" t="s">
        <v>36647</v>
      </c>
      <c r="Q105" s="39" t="s">
        <v>36678</v>
      </c>
      <c r="R105" s="39" t="s">
        <v>36679</v>
      </c>
      <c r="S105" s="39" t="s">
        <v>36562</v>
      </c>
      <c r="T105" s="39" t="s">
        <v>36680</v>
      </c>
      <c r="U105" s="39" t="s">
        <v>36681</v>
      </c>
      <c r="V105" s="39" t="s">
        <v>36682</v>
      </c>
    </row>
    <row r="106" spans="1:22" x14ac:dyDescent="0.3">
      <c r="A106">
        <v>105</v>
      </c>
      <c r="B106" s="1">
        <v>45875.389421296299</v>
      </c>
      <c r="C106" s="1">
        <v>45875.406851851854</v>
      </c>
      <c r="D106" s="39" t="s">
        <v>520</v>
      </c>
      <c r="E106" s="39" t="s">
        <v>521</v>
      </c>
      <c r="F106" s="39" t="s">
        <v>36638</v>
      </c>
      <c r="G106" s="39" t="s">
        <v>35740</v>
      </c>
      <c r="H106" s="39" t="s">
        <v>36640</v>
      </c>
      <c r="I106" s="39" t="s">
        <v>36683</v>
      </c>
      <c r="J106" s="39" t="s">
        <v>36642</v>
      </c>
      <c r="K106" s="39" t="s">
        <v>36684</v>
      </c>
      <c r="L106" s="39" t="s">
        <v>36642</v>
      </c>
      <c r="M106" s="39" t="s">
        <v>36684</v>
      </c>
      <c r="N106" s="39" t="s">
        <v>36645</v>
      </c>
      <c r="O106" s="39" t="s">
        <v>36685</v>
      </c>
      <c r="P106" s="39" t="s">
        <v>36686</v>
      </c>
      <c r="Q106" s="39" t="s">
        <v>36687</v>
      </c>
      <c r="R106" s="39" t="s">
        <v>36688</v>
      </c>
      <c r="S106" s="39" t="s">
        <v>36689</v>
      </c>
      <c r="T106" s="39" t="s">
        <v>36690</v>
      </c>
      <c r="U106" s="39" t="s">
        <v>36691</v>
      </c>
      <c r="V106" s="39" t="s">
        <v>36692</v>
      </c>
    </row>
    <row r="107" spans="1:22" x14ac:dyDescent="0.3">
      <c r="A107">
        <v>106</v>
      </c>
      <c r="B107" s="1">
        <v>45875.398576388892</v>
      </c>
      <c r="C107" s="1">
        <v>45875.406944444447</v>
      </c>
      <c r="D107" s="39" t="s">
        <v>741</v>
      </c>
      <c r="E107" s="39" t="s">
        <v>742</v>
      </c>
      <c r="F107" s="39" t="s">
        <v>36638</v>
      </c>
      <c r="G107" s="39" t="s">
        <v>36693</v>
      </c>
      <c r="H107" s="39" t="s">
        <v>36694</v>
      </c>
      <c r="I107" s="39" t="s">
        <v>36532</v>
      </c>
      <c r="J107" s="39" t="s">
        <v>36642</v>
      </c>
      <c r="K107" s="39" t="s">
        <v>36533</v>
      </c>
      <c r="L107" s="39" t="s">
        <v>36642</v>
      </c>
      <c r="M107" s="39" t="s">
        <v>36668</v>
      </c>
      <c r="N107" s="39" t="s">
        <v>36645</v>
      </c>
      <c r="O107" s="39" t="s">
        <v>36669</v>
      </c>
      <c r="P107" s="39" t="s">
        <v>36647</v>
      </c>
      <c r="Q107" s="39" t="s">
        <v>36581</v>
      </c>
      <c r="R107" s="39" t="s">
        <v>36582</v>
      </c>
      <c r="S107" s="39" t="s">
        <v>36695</v>
      </c>
      <c r="T107" s="39" t="s">
        <v>36696</v>
      </c>
      <c r="U107" s="39" t="s">
        <v>36697</v>
      </c>
      <c r="V107" s="39" t="s">
        <v>36698</v>
      </c>
    </row>
    <row r="108" spans="1:22" x14ac:dyDescent="0.3">
      <c r="A108">
        <v>107</v>
      </c>
      <c r="B108" s="1">
        <v>45875.396689814814</v>
      </c>
      <c r="C108" s="1">
        <v>45875.407604166663</v>
      </c>
      <c r="D108" s="39" t="s">
        <v>531</v>
      </c>
      <c r="E108" s="39" t="s">
        <v>532</v>
      </c>
      <c r="F108" s="39" t="s">
        <v>36638</v>
      </c>
      <c r="G108" s="39" t="s">
        <v>36161</v>
      </c>
      <c r="H108" s="39" t="s">
        <v>36694</v>
      </c>
      <c r="I108" s="39" t="s">
        <v>36074</v>
      </c>
      <c r="J108" s="39" t="s">
        <v>36642</v>
      </c>
      <c r="K108" s="39" t="s">
        <v>314</v>
      </c>
      <c r="L108" s="39" t="s">
        <v>36699</v>
      </c>
      <c r="M108" s="39" t="s">
        <v>36700</v>
      </c>
      <c r="N108" s="39" t="s">
        <v>36645</v>
      </c>
      <c r="O108" s="39" t="s">
        <v>36701</v>
      </c>
      <c r="P108" s="39" t="s">
        <v>36702</v>
      </c>
      <c r="Q108" s="39" t="s">
        <v>36703</v>
      </c>
      <c r="R108" s="39" t="s">
        <v>35602</v>
      </c>
      <c r="S108" s="39" t="s">
        <v>36704</v>
      </c>
      <c r="T108" s="39" t="s">
        <v>36705</v>
      </c>
      <c r="U108" s="39" t="s">
        <v>36706</v>
      </c>
      <c r="V108" s="39" t="s">
        <v>36707</v>
      </c>
    </row>
    <row r="109" spans="1:22" x14ac:dyDescent="0.3">
      <c r="A109">
        <v>108</v>
      </c>
      <c r="B109" s="1">
        <v>45875.392708333333</v>
      </c>
      <c r="C109" s="1">
        <v>45875.40898148148</v>
      </c>
      <c r="D109" s="39" t="s">
        <v>479</v>
      </c>
      <c r="E109" s="39" t="s">
        <v>480</v>
      </c>
      <c r="F109" s="39" t="s">
        <v>36638</v>
      </c>
      <c r="G109" s="39" t="s">
        <v>36708</v>
      </c>
      <c r="H109" s="39" t="s">
        <v>36709</v>
      </c>
      <c r="I109" s="39" t="s">
        <v>36710</v>
      </c>
      <c r="J109" s="39" t="s">
        <v>36642</v>
      </c>
      <c r="K109" s="39" t="s">
        <v>36711</v>
      </c>
      <c r="L109" s="39" t="s">
        <v>36642</v>
      </c>
      <c r="M109" s="39" t="s">
        <v>36712</v>
      </c>
      <c r="N109" s="39" t="s">
        <v>36645</v>
      </c>
      <c r="O109" s="39" t="s">
        <v>36713</v>
      </c>
      <c r="P109" s="39" t="s">
        <v>36702</v>
      </c>
      <c r="Q109" s="39" t="s">
        <v>36581</v>
      </c>
      <c r="R109" s="39" t="s">
        <v>36582</v>
      </c>
      <c r="S109" s="39" t="s">
        <v>36714</v>
      </c>
      <c r="T109" s="39" t="s">
        <v>36715</v>
      </c>
      <c r="U109" s="39" t="s">
        <v>36716</v>
      </c>
      <c r="V109" s="39" t="s">
        <v>36717</v>
      </c>
    </row>
    <row r="110" spans="1:22" x14ac:dyDescent="0.3">
      <c r="A110">
        <v>109</v>
      </c>
      <c r="B110" s="1">
        <v>45875.400891203702</v>
      </c>
      <c r="C110" s="1">
        <v>45875.409421296295</v>
      </c>
      <c r="D110" s="39" t="s">
        <v>468</v>
      </c>
      <c r="E110" s="39" t="s">
        <v>469</v>
      </c>
      <c r="F110" s="39" t="s">
        <v>36638</v>
      </c>
      <c r="G110" s="39" t="s">
        <v>36718</v>
      </c>
      <c r="H110" s="39" t="s">
        <v>36719</v>
      </c>
      <c r="I110" s="39" t="s">
        <v>36720</v>
      </c>
      <c r="J110" s="39" t="s">
        <v>36642</v>
      </c>
      <c r="K110" s="39" t="s">
        <v>36711</v>
      </c>
      <c r="L110" s="39" t="s">
        <v>36642</v>
      </c>
      <c r="M110" s="39" t="s">
        <v>36721</v>
      </c>
      <c r="N110" s="39" t="s">
        <v>36645</v>
      </c>
      <c r="O110" s="39" t="s">
        <v>36713</v>
      </c>
      <c r="P110" s="39" t="s">
        <v>36702</v>
      </c>
      <c r="Q110" s="39" t="s">
        <v>36722</v>
      </c>
      <c r="R110" s="39" t="s">
        <v>36723</v>
      </c>
      <c r="S110" s="39" t="s">
        <v>36724</v>
      </c>
      <c r="T110" s="39" t="s">
        <v>36725</v>
      </c>
      <c r="U110" s="39" t="s">
        <v>36726</v>
      </c>
      <c r="V110" s="39" t="s">
        <v>36727</v>
      </c>
    </row>
    <row r="111" spans="1:22" x14ac:dyDescent="0.3">
      <c r="A111">
        <v>110</v>
      </c>
      <c r="B111" s="1">
        <v>45875.388645833336</v>
      </c>
      <c r="C111" s="1">
        <v>45875.412395833337</v>
      </c>
      <c r="D111" s="39" t="s">
        <v>549</v>
      </c>
      <c r="E111" s="39" t="s">
        <v>550</v>
      </c>
      <c r="F111" s="39" t="s">
        <v>36694</v>
      </c>
      <c r="G111" s="39" t="s">
        <v>36728</v>
      </c>
      <c r="H111" s="39" t="s">
        <v>36640</v>
      </c>
      <c r="I111" s="39" t="s">
        <v>36729</v>
      </c>
      <c r="J111" s="39" t="s">
        <v>36642</v>
      </c>
      <c r="K111" s="39" t="s">
        <v>36676</v>
      </c>
      <c r="L111" s="39" t="s">
        <v>36642</v>
      </c>
      <c r="M111" s="39" t="s">
        <v>36676</v>
      </c>
      <c r="N111" s="39" t="s">
        <v>36645</v>
      </c>
      <c r="O111" s="39" t="s">
        <v>36730</v>
      </c>
      <c r="P111" s="39" t="s">
        <v>36731</v>
      </c>
      <c r="Q111" s="39" t="s">
        <v>36732</v>
      </c>
      <c r="R111" s="39" t="s">
        <v>36733</v>
      </c>
      <c r="S111" s="39" t="s">
        <v>36734</v>
      </c>
      <c r="T111" s="39" t="s">
        <v>36735</v>
      </c>
      <c r="U111" s="39" t="s">
        <v>36736</v>
      </c>
      <c r="V111" s="39" t="s">
        <v>36737</v>
      </c>
    </row>
    <row r="112" spans="1:22" x14ac:dyDescent="0.3">
      <c r="A112">
        <v>111</v>
      </c>
      <c r="B112" s="1">
        <v>45875.400289351855</v>
      </c>
      <c r="C112" s="1">
        <v>45875.413136574076</v>
      </c>
      <c r="D112" s="39" t="s">
        <v>799</v>
      </c>
      <c r="E112" s="39" t="s">
        <v>800</v>
      </c>
      <c r="F112" s="39" t="s">
        <v>36638</v>
      </c>
      <c r="G112" s="39" t="s">
        <v>36738</v>
      </c>
      <c r="H112" s="39" t="s">
        <v>36694</v>
      </c>
      <c r="I112" s="39" t="s">
        <v>36739</v>
      </c>
      <c r="J112" s="39" t="s">
        <v>36642</v>
      </c>
      <c r="K112" s="39" t="s">
        <v>36740</v>
      </c>
      <c r="L112" s="39" t="s">
        <v>36694</v>
      </c>
      <c r="M112" s="39" t="s">
        <v>36421</v>
      </c>
      <c r="N112" s="39" t="s">
        <v>36645</v>
      </c>
      <c r="O112" s="39" t="s">
        <v>35648</v>
      </c>
      <c r="P112" s="39" t="s">
        <v>36647</v>
      </c>
      <c r="Q112" s="39" t="s">
        <v>36741</v>
      </c>
      <c r="R112" s="39" t="s">
        <v>35800</v>
      </c>
      <c r="S112" s="39" t="s">
        <v>36562</v>
      </c>
      <c r="T112" s="39" t="s">
        <v>36742</v>
      </c>
      <c r="U112" s="39" t="s">
        <v>36743</v>
      </c>
      <c r="V112" s="39" t="s">
        <v>36744</v>
      </c>
    </row>
    <row r="113" spans="1:22" x14ac:dyDescent="0.3">
      <c r="A113">
        <v>112</v>
      </c>
      <c r="B113" s="1">
        <v>45875.406678240739</v>
      </c>
      <c r="C113" s="1">
        <v>45875.413194444445</v>
      </c>
      <c r="D113" s="39" t="s">
        <v>734</v>
      </c>
      <c r="E113" s="39" t="s">
        <v>735</v>
      </c>
      <c r="F113" s="39" t="s">
        <v>36638</v>
      </c>
      <c r="G113" s="39" t="s">
        <v>36745</v>
      </c>
      <c r="H113" s="39" t="s">
        <v>36666</v>
      </c>
      <c r="I113" s="39" t="s">
        <v>36746</v>
      </c>
      <c r="J113" s="39" t="s">
        <v>36642</v>
      </c>
      <c r="K113" s="39" t="s">
        <v>36104</v>
      </c>
      <c r="L113" s="39" t="s">
        <v>36642</v>
      </c>
      <c r="M113" s="39" t="s">
        <v>36747</v>
      </c>
      <c r="N113" s="39" t="s">
        <v>36645</v>
      </c>
      <c r="O113" s="39" t="s">
        <v>36748</v>
      </c>
      <c r="P113" s="39" t="s">
        <v>36749</v>
      </c>
      <c r="Q113" s="39" t="s">
        <v>36750</v>
      </c>
      <c r="R113" s="39" t="s">
        <v>36751</v>
      </c>
      <c r="S113" s="39" t="s">
        <v>36752</v>
      </c>
      <c r="T113" s="39" t="s">
        <v>36753</v>
      </c>
      <c r="U113" s="39" t="s">
        <v>36754</v>
      </c>
      <c r="V113" s="39" t="s">
        <v>36755</v>
      </c>
    </row>
    <row r="114" spans="1:22" x14ac:dyDescent="0.3">
      <c r="A114">
        <v>113</v>
      </c>
      <c r="B114" s="1">
        <v>45875.399583333332</v>
      </c>
      <c r="C114" s="1">
        <v>45875.415000000001</v>
      </c>
      <c r="D114" s="39" t="s">
        <v>682</v>
      </c>
      <c r="E114" s="39" t="s">
        <v>683</v>
      </c>
      <c r="F114" s="39" t="s">
        <v>36638</v>
      </c>
      <c r="G114" s="39" t="s">
        <v>36756</v>
      </c>
      <c r="H114" s="39" t="s">
        <v>36640</v>
      </c>
      <c r="I114" s="39" t="s">
        <v>36757</v>
      </c>
      <c r="J114" s="39" t="s">
        <v>36642</v>
      </c>
      <c r="K114" s="39" t="s">
        <v>36758</v>
      </c>
      <c r="L114" s="39" t="s">
        <v>36642</v>
      </c>
      <c r="M114" s="39" t="s">
        <v>36758</v>
      </c>
      <c r="N114" s="39" t="s">
        <v>36645</v>
      </c>
      <c r="O114" s="39" t="s">
        <v>36759</v>
      </c>
      <c r="P114" s="39" t="s">
        <v>36760</v>
      </c>
      <c r="Q114" s="39" t="s">
        <v>36761</v>
      </c>
      <c r="R114" s="39" t="s">
        <v>36762</v>
      </c>
      <c r="S114" s="39" t="s">
        <v>36763</v>
      </c>
      <c r="T114" s="39" t="s">
        <v>36764</v>
      </c>
      <c r="U114" s="39" t="s">
        <v>36765</v>
      </c>
      <c r="V114" s="39" t="s">
        <v>36766</v>
      </c>
    </row>
    <row r="115" spans="1:22" x14ac:dyDescent="0.3">
      <c r="A115">
        <v>114</v>
      </c>
      <c r="B115" s="1">
        <v>45875.410208333335</v>
      </c>
      <c r="C115" s="1">
        <v>45875.417812500003</v>
      </c>
      <c r="D115" s="39" t="s">
        <v>5149</v>
      </c>
      <c r="E115" s="39" t="s">
        <v>5150</v>
      </c>
      <c r="F115" s="39" t="s">
        <v>36638</v>
      </c>
      <c r="G115" s="39" t="s">
        <v>36639</v>
      </c>
      <c r="H115" s="39" t="s">
        <v>36640</v>
      </c>
      <c r="I115" s="39" t="s">
        <v>36767</v>
      </c>
      <c r="J115" s="39" t="s">
        <v>36642</v>
      </c>
      <c r="K115" s="39" t="s">
        <v>36643</v>
      </c>
      <c r="L115" s="39" t="s">
        <v>36642</v>
      </c>
      <c r="M115" s="39" t="s">
        <v>36644</v>
      </c>
      <c r="N115" s="39" t="s">
        <v>36645</v>
      </c>
      <c r="O115" s="39" t="s">
        <v>36646</v>
      </c>
      <c r="P115" s="39" t="s">
        <v>36647</v>
      </c>
      <c r="Q115" s="39" t="s">
        <v>36648</v>
      </c>
      <c r="R115" s="39" t="s">
        <v>36768</v>
      </c>
      <c r="S115" s="39" t="s">
        <v>36650</v>
      </c>
      <c r="T115" s="39" t="s">
        <v>36769</v>
      </c>
      <c r="U115" s="39" t="s">
        <v>36770</v>
      </c>
      <c r="V115" s="39" t="s">
        <v>36755</v>
      </c>
    </row>
    <row r="116" spans="1:22" x14ac:dyDescent="0.3">
      <c r="A116">
        <v>115</v>
      </c>
      <c r="B116" s="1">
        <v>45875.40997685185</v>
      </c>
      <c r="C116" s="1">
        <v>45875.421064814815</v>
      </c>
      <c r="D116" s="39" t="s">
        <v>842</v>
      </c>
      <c r="E116" s="39" t="s">
        <v>843</v>
      </c>
      <c r="F116" s="39" t="s">
        <v>36638</v>
      </c>
      <c r="G116" s="39" t="s">
        <v>36771</v>
      </c>
      <c r="H116" s="39" t="s">
        <v>36640</v>
      </c>
      <c r="I116" s="39" t="s">
        <v>36772</v>
      </c>
      <c r="J116" s="39" t="s">
        <v>36642</v>
      </c>
      <c r="K116" s="39" t="s">
        <v>36773</v>
      </c>
      <c r="L116" s="39" t="s">
        <v>36642</v>
      </c>
      <c r="M116" s="39" t="s">
        <v>36644</v>
      </c>
      <c r="N116" s="39" t="s">
        <v>36645</v>
      </c>
      <c r="O116" s="39" t="s">
        <v>36774</v>
      </c>
      <c r="P116" s="39" t="s">
        <v>36647</v>
      </c>
      <c r="Q116" s="39" t="s">
        <v>36648</v>
      </c>
      <c r="R116" s="39" t="s">
        <v>36649</v>
      </c>
      <c r="S116" s="39" t="s">
        <v>36775</v>
      </c>
      <c r="T116" s="39" t="s">
        <v>36776</v>
      </c>
      <c r="U116" s="39" t="s">
        <v>36777</v>
      </c>
      <c r="V116" s="39" t="s">
        <v>36778</v>
      </c>
    </row>
    <row r="117" spans="1:22" x14ac:dyDescent="0.3">
      <c r="A117">
        <v>116</v>
      </c>
      <c r="B117" s="1">
        <v>45875.414513888885</v>
      </c>
      <c r="C117" s="1">
        <v>45875.506585648145</v>
      </c>
      <c r="D117" s="39" t="s">
        <v>648</v>
      </c>
      <c r="E117" s="39" t="s">
        <v>649</v>
      </c>
      <c r="F117" s="39" t="s">
        <v>36638</v>
      </c>
      <c r="G117" s="39" t="s">
        <v>36779</v>
      </c>
      <c r="H117" s="39" t="s">
        <v>36640</v>
      </c>
      <c r="I117" s="39" t="s">
        <v>36780</v>
      </c>
      <c r="J117" s="39" t="s">
        <v>36642</v>
      </c>
      <c r="K117" s="39" t="s">
        <v>36781</v>
      </c>
      <c r="L117" s="39" t="s">
        <v>36642</v>
      </c>
      <c r="M117" s="39" t="s">
        <v>36782</v>
      </c>
      <c r="N117" s="39" t="s">
        <v>36645</v>
      </c>
      <c r="O117" s="39" t="s">
        <v>36783</v>
      </c>
      <c r="P117" s="39" t="s">
        <v>36784</v>
      </c>
      <c r="Q117" s="39" t="s">
        <v>36785</v>
      </c>
      <c r="R117" s="39" t="s">
        <v>36786</v>
      </c>
      <c r="S117" s="39" t="s">
        <v>36787</v>
      </c>
      <c r="T117" s="39" t="s">
        <v>36788</v>
      </c>
      <c r="U117" s="39" t="s">
        <v>36789</v>
      </c>
      <c r="V117" s="39" t="s">
        <v>36790</v>
      </c>
    </row>
    <row r="118" spans="1:22" x14ac:dyDescent="0.3">
      <c r="A118">
        <v>117</v>
      </c>
      <c r="B118" s="1">
        <v>45875.86681712963</v>
      </c>
      <c r="C118" s="1">
        <v>45875.876921296294</v>
      </c>
      <c r="D118" s="39" t="s">
        <v>1119</v>
      </c>
      <c r="E118" s="39" t="s">
        <v>1120</v>
      </c>
      <c r="F118" s="39" t="s">
        <v>36638</v>
      </c>
      <c r="G118" s="39" t="s">
        <v>35867</v>
      </c>
      <c r="H118" s="39" t="s">
        <v>36640</v>
      </c>
      <c r="I118" s="39" t="s">
        <v>36791</v>
      </c>
      <c r="J118" s="39" t="s">
        <v>36642</v>
      </c>
      <c r="K118" s="39" t="s">
        <v>36792</v>
      </c>
      <c r="L118" s="39" t="s">
        <v>36642</v>
      </c>
      <c r="M118" s="39" t="s">
        <v>36792</v>
      </c>
      <c r="N118" s="39" t="s">
        <v>36645</v>
      </c>
      <c r="O118" s="39" t="s">
        <v>21157</v>
      </c>
      <c r="P118" s="39" t="s">
        <v>36686</v>
      </c>
      <c r="Q118" s="39" t="s">
        <v>36793</v>
      </c>
      <c r="R118" s="39" t="s">
        <v>36794</v>
      </c>
      <c r="S118" s="39" t="s">
        <v>36795</v>
      </c>
      <c r="T118" s="39" t="s">
        <v>36796</v>
      </c>
      <c r="U118" s="39" t="s">
        <v>36797</v>
      </c>
      <c r="V118" s="39" t="s">
        <v>36798</v>
      </c>
    </row>
    <row r="119" spans="1:22" x14ac:dyDescent="0.3">
      <c r="A119">
        <v>118</v>
      </c>
      <c r="B119" s="1">
        <v>45876.621122685188</v>
      </c>
      <c r="C119" s="1">
        <v>45876.630185185182</v>
      </c>
      <c r="D119" s="39" t="s">
        <v>1495</v>
      </c>
      <c r="E119" s="39" t="s">
        <v>1496</v>
      </c>
      <c r="F119" s="39" t="s">
        <v>36638</v>
      </c>
      <c r="G119" s="39" t="s">
        <v>36799</v>
      </c>
      <c r="H119" s="39" t="s">
        <v>36699</v>
      </c>
      <c r="I119" s="39" t="s">
        <v>36800</v>
      </c>
      <c r="J119" s="39" t="s">
        <v>36642</v>
      </c>
      <c r="K119" s="39" t="s">
        <v>36801</v>
      </c>
      <c r="L119" s="39" t="s">
        <v>36642</v>
      </c>
      <c r="M119" s="39" t="s">
        <v>36802</v>
      </c>
      <c r="N119" s="39" t="s">
        <v>36645</v>
      </c>
      <c r="O119" s="39" t="s">
        <v>36803</v>
      </c>
      <c r="P119" s="39" t="s">
        <v>36760</v>
      </c>
      <c r="Q119" s="39" t="s">
        <v>36804</v>
      </c>
      <c r="R119" s="39" t="s">
        <v>36805</v>
      </c>
      <c r="S119" s="39" t="s">
        <v>36806</v>
      </c>
      <c r="T119" s="39" t="s">
        <v>36807</v>
      </c>
      <c r="U119" s="39" t="s">
        <v>36808</v>
      </c>
      <c r="V119" s="39" t="s">
        <v>36809</v>
      </c>
    </row>
    <row r="120" spans="1:22" x14ac:dyDescent="0.3">
      <c r="A120">
        <v>119</v>
      </c>
      <c r="B120" s="1">
        <v>45876.621377314812</v>
      </c>
      <c r="C120" s="1">
        <v>45876.630694444444</v>
      </c>
      <c r="D120" s="39" t="s">
        <v>1538</v>
      </c>
      <c r="E120" s="39" t="s">
        <v>1539</v>
      </c>
      <c r="F120" s="39" t="s">
        <v>36638</v>
      </c>
      <c r="G120" s="39" t="s">
        <v>36810</v>
      </c>
      <c r="H120" s="39" t="s">
        <v>36640</v>
      </c>
      <c r="I120" s="39" t="s">
        <v>36811</v>
      </c>
      <c r="J120" s="39" t="s">
        <v>36642</v>
      </c>
      <c r="K120" s="39" t="s">
        <v>36812</v>
      </c>
      <c r="L120" s="39" t="s">
        <v>36642</v>
      </c>
      <c r="M120" s="39" t="s">
        <v>36813</v>
      </c>
      <c r="N120" s="39" t="s">
        <v>36645</v>
      </c>
      <c r="O120" s="39" t="s">
        <v>36279</v>
      </c>
      <c r="P120" s="39" t="s">
        <v>36814</v>
      </c>
      <c r="Q120" s="39" t="s">
        <v>36815</v>
      </c>
      <c r="R120" s="39" t="s">
        <v>36816</v>
      </c>
      <c r="S120" s="39" t="s">
        <v>36817</v>
      </c>
      <c r="T120" s="39" t="s">
        <v>36818</v>
      </c>
      <c r="U120" s="39" t="s">
        <v>36819</v>
      </c>
      <c r="V120" s="39" t="s">
        <v>36820</v>
      </c>
    </row>
    <row r="121" spans="1:22" x14ac:dyDescent="0.3">
      <c r="A121">
        <v>120</v>
      </c>
      <c r="B121" s="1">
        <v>45876.62158564815</v>
      </c>
      <c r="C121" s="1">
        <v>45876.636840277781</v>
      </c>
      <c r="D121" s="39" t="s">
        <v>1726</v>
      </c>
      <c r="E121" s="39" t="s">
        <v>1727</v>
      </c>
      <c r="F121" s="39" t="s">
        <v>36638</v>
      </c>
      <c r="G121" s="39" t="s">
        <v>35867</v>
      </c>
      <c r="H121" s="39" t="s">
        <v>36699</v>
      </c>
      <c r="I121" s="39" t="s">
        <v>36821</v>
      </c>
      <c r="J121" s="39" t="s">
        <v>36642</v>
      </c>
      <c r="K121" s="39" t="s">
        <v>36822</v>
      </c>
      <c r="L121" s="39" t="s">
        <v>36642</v>
      </c>
      <c r="M121" s="39" t="s">
        <v>36823</v>
      </c>
      <c r="N121" s="39" t="s">
        <v>36645</v>
      </c>
      <c r="O121" s="39" t="s">
        <v>35648</v>
      </c>
      <c r="P121" s="39" t="s">
        <v>36647</v>
      </c>
      <c r="Q121" s="39" t="s">
        <v>36824</v>
      </c>
      <c r="R121" s="39" t="s">
        <v>36825</v>
      </c>
      <c r="S121" s="39" t="s">
        <v>36826</v>
      </c>
      <c r="T121" s="39" t="s">
        <v>36827</v>
      </c>
      <c r="U121" s="39" t="s">
        <v>36828</v>
      </c>
      <c r="V121" s="39" t="s">
        <v>36829</v>
      </c>
    </row>
    <row r="122" spans="1:22" x14ac:dyDescent="0.3">
      <c r="A122">
        <v>121</v>
      </c>
      <c r="B122" s="1">
        <v>45876.644791666666</v>
      </c>
      <c r="C122" s="1">
        <v>45876.649629629632</v>
      </c>
      <c r="D122" s="39" t="s">
        <v>1506</v>
      </c>
      <c r="E122" s="39" t="s">
        <v>1507</v>
      </c>
      <c r="F122" s="39" t="s">
        <v>36638</v>
      </c>
      <c r="G122" s="39" t="s">
        <v>314</v>
      </c>
      <c r="H122" s="39" t="s">
        <v>36666</v>
      </c>
      <c r="I122" s="39" t="s">
        <v>36074</v>
      </c>
      <c r="J122" s="39" t="s">
        <v>36642</v>
      </c>
      <c r="K122" s="39" t="s">
        <v>12887</v>
      </c>
      <c r="L122" s="39" t="s">
        <v>36642</v>
      </c>
      <c r="M122" s="39" t="s">
        <v>36830</v>
      </c>
      <c r="N122" s="39" t="s">
        <v>36645</v>
      </c>
      <c r="O122" s="39" t="s">
        <v>20593</v>
      </c>
      <c r="P122" s="39" t="s">
        <v>36647</v>
      </c>
      <c r="Q122" s="39" t="s">
        <v>36831</v>
      </c>
      <c r="R122" s="39" t="s">
        <v>35872</v>
      </c>
      <c r="S122" s="39" t="s">
        <v>36832</v>
      </c>
      <c r="T122" s="39" t="s">
        <v>36833</v>
      </c>
      <c r="U122" s="39" t="s">
        <v>36834</v>
      </c>
      <c r="V122" s="39" t="s">
        <v>36835</v>
      </c>
    </row>
    <row r="123" spans="1:22" x14ac:dyDescent="0.3">
      <c r="A123">
        <v>122</v>
      </c>
      <c r="B123" s="1">
        <v>45876.649467592593</v>
      </c>
      <c r="C123" s="1">
        <v>45876.653379629628</v>
      </c>
      <c r="D123" s="39" t="s">
        <v>16212</v>
      </c>
      <c r="E123" s="39" t="s">
        <v>16213</v>
      </c>
      <c r="F123" s="39" t="s">
        <v>36638</v>
      </c>
      <c r="G123" s="39" t="s">
        <v>36836</v>
      </c>
      <c r="H123" s="39" t="s">
        <v>36666</v>
      </c>
      <c r="I123" s="39" t="s">
        <v>36837</v>
      </c>
      <c r="J123" s="39" t="s">
        <v>36642</v>
      </c>
      <c r="K123" s="39" t="s">
        <v>36838</v>
      </c>
      <c r="L123" s="39" t="s">
        <v>36642</v>
      </c>
      <c r="M123" s="39" t="s">
        <v>36839</v>
      </c>
      <c r="N123" s="39" t="s">
        <v>36699</v>
      </c>
      <c r="O123" s="39" t="s">
        <v>36840</v>
      </c>
      <c r="P123" s="39" t="s">
        <v>36814</v>
      </c>
      <c r="Q123" s="39" t="s">
        <v>36841</v>
      </c>
      <c r="R123" s="39" t="s">
        <v>36842</v>
      </c>
      <c r="S123" s="39" t="s">
        <v>36843</v>
      </c>
      <c r="T123" s="39" t="s">
        <v>36844</v>
      </c>
      <c r="U123" s="39" t="s">
        <v>36845</v>
      </c>
      <c r="V123" s="39" t="s">
        <v>36846</v>
      </c>
    </row>
    <row r="124" spans="1:22" x14ac:dyDescent="0.3">
      <c r="A124">
        <v>123</v>
      </c>
      <c r="B124" s="1">
        <v>45877.863449074073</v>
      </c>
      <c r="C124" s="1">
        <v>45877.893020833333</v>
      </c>
      <c r="D124" s="39" t="s">
        <v>1326</v>
      </c>
      <c r="E124" s="39" t="s">
        <v>1327</v>
      </c>
      <c r="F124" s="39" t="s">
        <v>36638</v>
      </c>
      <c r="G124" s="39" t="s">
        <v>35685</v>
      </c>
      <c r="H124" s="39" t="s">
        <v>36719</v>
      </c>
      <c r="I124" s="39" t="s">
        <v>36847</v>
      </c>
      <c r="J124" s="39" t="s">
        <v>36642</v>
      </c>
      <c r="K124" s="39" t="s">
        <v>36848</v>
      </c>
      <c r="L124" s="39" t="s">
        <v>36642</v>
      </c>
      <c r="M124" s="39" t="s">
        <v>36849</v>
      </c>
      <c r="N124" s="39" t="s">
        <v>36645</v>
      </c>
      <c r="O124" s="39" t="s">
        <v>36850</v>
      </c>
      <c r="P124" s="39" t="s">
        <v>36851</v>
      </c>
      <c r="Q124" s="39" t="s">
        <v>36852</v>
      </c>
      <c r="R124" s="39" t="s">
        <v>36853</v>
      </c>
      <c r="S124" s="39" t="s">
        <v>36854</v>
      </c>
      <c r="T124" s="39" t="s">
        <v>36855</v>
      </c>
      <c r="U124" s="39" t="s">
        <v>36856</v>
      </c>
      <c r="V124" s="39" t="s">
        <v>36857</v>
      </c>
    </row>
    <row r="125" spans="1:22" x14ac:dyDescent="0.3">
      <c r="A125">
        <v>124</v>
      </c>
      <c r="B125" s="1">
        <v>45877.932696759257</v>
      </c>
      <c r="C125" s="1">
        <v>45877.946458333332</v>
      </c>
      <c r="D125" s="39" t="s">
        <v>3197</v>
      </c>
      <c r="E125" s="39" t="s">
        <v>3198</v>
      </c>
      <c r="F125" s="39" t="s">
        <v>36638</v>
      </c>
      <c r="G125" s="39" t="s">
        <v>35867</v>
      </c>
      <c r="H125" s="39" t="s">
        <v>36640</v>
      </c>
      <c r="I125" s="39" t="s">
        <v>36858</v>
      </c>
      <c r="J125" s="39" t="s">
        <v>36642</v>
      </c>
      <c r="K125" s="39" t="s">
        <v>36859</v>
      </c>
      <c r="L125" s="39" t="s">
        <v>36642</v>
      </c>
      <c r="M125" s="39" t="s">
        <v>36859</v>
      </c>
      <c r="N125" s="39" t="s">
        <v>36645</v>
      </c>
      <c r="O125" s="39" t="s">
        <v>35980</v>
      </c>
      <c r="P125" s="39" t="s">
        <v>36860</v>
      </c>
      <c r="Q125" s="39" t="s">
        <v>36861</v>
      </c>
      <c r="R125" s="39" t="s">
        <v>36862</v>
      </c>
      <c r="S125" s="39" t="s">
        <v>36863</v>
      </c>
      <c r="T125" s="39" t="s">
        <v>36864</v>
      </c>
      <c r="U125" s="39" t="s">
        <v>36865</v>
      </c>
      <c r="V125" s="39" t="s">
        <v>36866</v>
      </c>
    </row>
    <row r="126" spans="1:22" x14ac:dyDescent="0.3">
      <c r="A126">
        <v>125</v>
      </c>
      <c r="B126" s="1">
        <v>45879.298414351855</v>
      </c>
      <c r="C126" s="1">
        <v>45879.328287037039</v>
      </c>
      <c r="D126" s="39" t="s">
        <v>1452</v>
      </c>
      <c r="E126" s="39" t="s">
        <v>1453</v>
      </c>
      <c r="F126" s="39" t="s">
        <v>36638</v>
      </c>
      <c r="G126" s="39" t="s">
        <v>36867</v>
      </c>
      <c r="H126" s="39" t="s">
        <v>36666</v>
      </c>
      <c r="I126" s="39" t="s">
        <v>36868</v>
      </c>
      <c r="J126" s="39" t="s">
        <v>36642</v>
      </c>
      <c r="K126" s="39" t="s">
        <v>36869</v>
      </c>
      <c r="L126" s="39" t="s">
        <v>36642</v>
      </c>
      <c r="M126" s="39" t="s">
        <v>36870</v>
      </c>
      <c r="N126" s="39" t="s">
        <v>36645</v>
      </c>
      <c r="O126" s="39" t="s">
        <v>36871</v>
      </c>
      <c r="P126" s="39" t="s">
        <v>36647</v>
      </c>
      <c r="Q126" s="39" t="s">
        <v>36872</v>
      </c>
      <c r="R126" s="39" t="s">
        <v>36873</v>
      </c>
      <c r="S126" s="39" t="s">
        <v>36874</v>
      </c>
      <c r="T126" s="39" t="s">
        <v>36875</v>
      </c>
      <c r="U126" s="39" t="s">
        <v>36876</v>
      </c>
      <c r="V126" s="39" t="s">
        <v>36877</v>
      </c>
    </row>
    <row r="127" spans="1:22" x14ac:dyDescent="0.3">
      <c r="A127">
        <v>126</v>
      </c>
      <c r="B127" s="1">
        <v>45880.797094907408</v>
      </c>
      <c r="C127" s="1">
        <v>45880.814328703702</v>
      </c>
      <c r="D127" s="39" t="s">
        <v>1304</v>
      </c>
      <c r="E127" s="39" t="s">
        <v>1305</v>
      </c>
      <c r="F127" s="39" t="s">
        <v>36638</v>
      </c>
      <c r="G127" s="39" t="s">
        <v>35867</v>
      </c>
      <c r="H127" s="39" t="s">
        <v>36878</v>
      </c>
      <c r="I127" s="39" t="s">
        <v>36032</v>
      </c>
      <c r="J127" s="39" t="s">
        <v>36642</v>
      </c>
      <c r="K127" s="39" t="s">
        <v>36879</v>
      </c>
      <c r="L127" s="39" t="s">
        <v>36642</v>
      </c>
      <c r="M127" s="39" t="s">
        <v>36880</v>
      </c>
      <c r="N127" s="39" t="s">
        <v>36645</v>
      </c>
      <c r="O127" s="39" t="s">
        <v>36881</v>
      </c>
      <c r="P127" s="39" t="s">
        <v>36731</v>
      </c>
      <c r="Q127" s="39" t="s">
        <v>36882</v>
      </c>
      <c r="R127" s="39" t="s">
        <v>36883</v>
      </c>
      <c r="S127" s="39" t="s">
        <v>36884</v>
      </c>
      <c r="T127" s="39" t="s">
        <v>36885</v>
      </c>
      <c r="U127" s="39" t="s">
        <v>36886</v>
      </c>
      <c r="V127" s="39" t="s">
        <v>36887</v>
      </c>
    </row>
    <row r="128" spans="1:22" x14ac:dyDescent="0.3">
      <c r="A128">
        <v>127</v>
      </c>
      <c r="B128" s="1">
        <v>45882.312557870369</v>
      </c>
      <c r="C128" s="1">
        <v>45882.327951388892</v>
      </c>
      <c r="D128" s="39" t="s">
        <v>500</v>
      </c>
      <c r="E128" s="39" t="s">
        <v>501</v>
      </c>
      <c r="F128" s="39" t="s">
        <v>36638</v>
      </c>
      <c r="G128" s="39" t="s">
        <v>36888</v>
      </c>
      <c r="H128" s="39" t="s">
        <v>36694</v>
      </c>
      <c r="I128" s="39" t="s">
        <v>36889</v>
      </c>
      <c r="J128" s="39" t="s">
        <v>36642</v>
      </c>
      <c r="K128" s="39" t="s">
        <v>35675</v>
      </c>
      <c r="L128" s="39" t="s">
        <v>36642</v>
      </c>
      <c r="M128" s="39" t="s">
        <v>36890</v>
      </c>
      <c r="N128" s="39" t="s">
        <v>36645</v>
      </c>
      <c r="O128" s="39" t="s">
        <v>36891</v>
      </c>
      <c r="P128" s="39" t="s">
        <v>36892</v>
      </c>
      <c r="Q128" s="39" t="s">
        <v>36893</v>
      </c>
      <c r="R128" s="39" t="s">
        <v>36894</v>
      </c>
      <c r="S128" s="39" t="s">
        <v>36895</v>
      </c>
      <c r="T128" s="39" t="s">
        <v>36896</v>
      </c>
      <c r="U128" s="39" t="s">
        <v>36897</v>
      </c>
      <c r="V128" s="39" t="s">
        <v>36898</v>
      </c>
    </row>
    <row r="129" spans="1:22" x14ac:dyDescent="0.3">
      <c r="A129">
        <v>128</v>
      </c>
      <c r="B129" s="1">
        <v>45882.339247685188</v>
      </c>
      <c r="C129" s="1">
        <v>45882.347488425927</v>
      </c>
      <c r="D129" s="39" t="s">
        <v>567</v>
      </c>
      <c r="E129" s="39" t="s">
        <v>568</v>
      </c>
      <c r="F129" s="39" t="s">
        <v>36638</v>
      </c>
      <c r="G129" s="39" t="s">
        <v>36899</v>
      </c>
      <c r="H129" s="39" t="s">
        <v>36694</v>
      </c>
      <c r="I129" s="39" t="s">
        <v>36900</v>
      </c>
      <c r="J129" s="39" t="s">
        <v>36642</v>
      </c>
      <c r="K129" s="39" t="s">
        <v>36901</v>
      </c>
      <c r="L129" s="39" t="s">
        <v>36642</v>
      </c>
      <c r="M129" s="39" t="s">
        <v>36902</v>
      </c>
      <c r="N129" s="39" t="s">
        <v>36645</v>
      </c>
      <c r="O129" s="39" t="s">
        <v>36903</v>
      </c>
      <c r="P129" s="39" t="s">
        <v>36647</v>
      </c>
      <c r="Q129" s="39" t="s">
        <v>36904</v>
      </c>
      <c r="R129" s="39" t="s">
        <v>36905</v>
      </c>
      <c r="S129" s="39" t="s">
        <v>36906</v>
      </c>
      <c r="T129" s="39" t="s">
        <v>36907</v>
      </c>
      <c r="U129" s="39" t="s">
        <v>36908</v>
      </c>
      <c r="V129" s="39" t="s">
        <v>36909</v>
      </c>
    </row>
    <row r="130" spans="1:22" x14ac:dyDescent="0.3">
      <c r="A130">
        <v>129</v>
      </c>
      <c r="B130" s="1">
        <v>45882.352106481485</v>
      </c>
      <c r="C130" s="1">
        <v>45882.353530092594</v>
      </c>
      <c r="D130" s="39" t="s">
        <v>558</v>
      </c>
      <c r="E130" s="39" t="s">
        <v>559</v>
      </c>
      <c r="F130" s="39" t="s">
        <v>36638</v>
      </c>
      <c r="G130" s="39" t="s">
        <v>36910</v>
      </c>
      <c r="H130" s="39" t="s">
        <v>36694</v>
      </c>
      <c r="I130" s="39" t="s">
        <v>36911</v>
      </c>
      <c r="J130" s="39" t="s">
        <v>36642</v>
      </c>
      <c r="K130" s="39" t="s">
        <v>36912</v>
      </c>
      <c r="L130" s="39" t="s">
        <v>36642</v>
      </c>
      <c r="M130" s="39" t="s">
        <v>36913</v>
      </c>
      <c r="N130" s="39" t="s">
        <v>36645</v>
      </c>
      <c r="O130" s="39" t="s">
        <v>36914</v>
      </c>
      <c r="P130" s="39" t="s">
        <v>36647</v>
      </c>
      <c r="Q130" s="39" t="s">
        <v>36915</v>
      </c>
      <c r="R130" s="39" t="s">
        <v>36916</v>
      </c>
      <c r="S130" s="39" t="s">
        <v>36917</v>
      </c>
      <c r="T130" s="39" t="s">
        <v>36918</v>
      </c>
      <c r="U130" s="39" t="s">
        <v>36919</v>
      </c>
      <c r="V130" s="39" t="s">
        <v>36920</v>
      </c>
    </row>
    <row r="131" spans="1:22" x14ac:dyDescent="0.3">
      <c r="A131">
        <v>130</v>
      </c>
      <c r="B131" s="1">
        <v>45882.340960648151</v>
      </c>
      <c r="C131" s="1">
        <v>45882.356932870367</v>
      </c>
      <c r="D131" s="39" t="s">
        <v>592</v>
      </c>
      <c r="E131" s="39" t="s">
        <v>593</v>
      </c>
      <c r="F131" s="39" t="s">
        <v>36638</v>
      </c>
      <c r="G131" s="39" t="s">
        <v>29736</v>
      </c>
      <c r="H131" s="39" t="s">
        <v>36719</v>
      </c>
      <c r="I131" s="39" t="s">
        <v>314</v>
      </c>
      <c r="J131" s="39" t="s">
        <v>36642</v>
      </c>
      <c r="K131" s="39" t="s">
        <v>12887</v>
      </c>
      <c r="L131" s="39" t="s">
        <v>36642</v>
      </c>
      <c r="M131" s="39" t="s">
        <v>21157</v>
      </c>
      <c r="N131" s="39" t="s">
        <v>36645</v>
      </c>
      <c r="O131" s="39" t="s">
        <v>36921</v>
      </c>
      <c r="P131" s="39" t="s">
        <v>36860</v>
      </c>
      <c r="Q131" s="39" t="s">
        <v>36004</v>
      </c>
      <c r="R131" s="39" t="s">
        <v>36922</v>
      </c>
      <c r="S131" s="39" t="s">
        <v>36923</v>
      </c>
      <c r="T131" s="39" t="s">
        <v>36924</v>
      </c>
      <c r="U131" s="39" t="s">
        <v>36137</v>
      </c>
      <c r="V131" s="39" t="s">
        <v>35804</v>
      </c>
    </row>
    <row r="132" spans="1:22" x14ac:dyDescent="0.3">
      <c r="A132">
        <v>131</v>
      </c>
      <c r="B132" s="1">
        <v>45882.57471064815</v>
      </c>
      <c r="C132" s="1">
        <v>45882.57476851852</v>
      </c>
      <c r="D132" s="39" t="s">
        <v>3799</v>
      </c>
      <c r="E132" s="39" t="s">
        <v>3800</v>
      </c>
      <c r="F132" s="39" t="s">
        <v>36638</v>
      </c>
      <c r="G132" s="39" t="s">
        <v>36925</v>
      </c>
      <c r="H132" s="39" t="s">
        <v>36640</v>
      </c>
      <c r="I132" s="39" t="s">
        <v>36926</v>
      </c>
      <c r="J132" s="39" t="s">
        <v>36642</v>
      </c>
      <c r="K132" s="39" t="s">
        <v>12887</v>
      </c>
      <c r="L132" s="39" t="s">
        <v>36642</v>
      </c>
      <c r="M132" s="39" t="s">
        <v>36879</v>
      </c>
      <c r="N132" s="39" t="s">
        <v>36645</v>
      </c>
      <c r="O132" s="39" t="s">
        <v>21157</v>
      </c>
      <c r="P132" s="39" t="s">
        <v>36927</v>
      </c>
      <c r="Q132" s="39" t="s">
        <v>36928</v>
      </c>
      <c r="R132" s="39" t="s">
        <v>36929</v>
      </c>
      <c r="S132" s="39" t="s">
        <v>36930</v>
      </c>
      <c r="T132" s="39" t="s">
        <v>36931</v>
      </c>
      <c r="U132" s="39" t="s">
        <v>36932</v>
      </c>
      <c r="V132" s="39" t="s">
        <v>36933</v>
      </c>
    </row>
    <row r="133" spans="1:22" x14ac:dyDescent="0.3">
      <c r="A133">
        <v>132</v>
      </c>
      <c r="B133" s="1">
        <v>45884.383912037039</v>
      </c>
      <c r="C133" s="1">
        <v>45884.390185185184</v>
      </c>
      <c r="D133" s="39" t="s">
        <v>2574</v>
      </c>
      <c r="E133" s="39" t="s">
        <v>2575</v>
      </c>
      <c r="F133" s="39" t="s">
        <v>36638</v>
      </c>
      <c r="G133" s="39" t="s">
        <v>36934</v>
      </c>
      <c r="H133" s="39" t="s">
        <v>36640</v>
      </c>
      <c r="I133" s="39" t="s">
        <v>36935</v>
      </c>
      <c r="J133" s="39" t="s">
        <v>36642</v>
      </c>
      <c r="K133" s="39" t="s">
        <v>36936</v>
      </c>
      <c r="L133" s="39" t="s">
        <v>36642</v>
      </c>
      <c r="M133" s="39" t="s">
        <v>36937</v>
      </c>
      <c r="N133" s="39" t="s">
        <v>36645</v>
      </c>
      <c r="O133" s="39" t="s">
        <v>36938</v>
      </c>
      <c r="P133" s="39" t="s">
        <v>36647</v>
      </c>
      <c r="Q133" s="39" t="s">
        <v>36939</v>
      </c>
      <c r="R133" s="39" t="s">
        <v>36940</v>
      </c>
      <c r="S133" s="39" t="s">
        <v>36941</v>
      </c>
      <c r="T133" s="39" t="s">
        <v>36942</v>
      </c>
      <c r="U133" s="39" t="s">
        <v>36943</v>
      </c>
      <c r="V133" s="39" t="s">
        <v>36944</v>
      </c>
    </row>
    <row r="134" spans="1:22" x14ac:dyDescent="0.3">
      <c r="A134">
        <v>133</v>
      </c>
      <c r="B134" s="1">
        <v>45884.387071759258</v>
      </c>
      <c r="C134" s="1">
        <v>45884.392291666663</v>
      </c>
      <c r="D134" s="39" t="s">
        <v>2544</v>
      </c>
      <c r="E134" s="39" t="s">
        <v>2545</v>
      </c>
      <c r="F134" s="39" t="s">
        <v>36638</v>
      </c>
      <c r="G134" s="39" t="s">
        <v>36945</v>
      </c>
      <c r="H134" s="39" t="s">
        <v>36719</v>
      </c>
      <c r="I134" s="39" t="s">
        <v>36946</v>
      </c>
      <c r="J134" s="39" t="s">
        <v>36642</v>
      </c>
      <c r="K134" s="39" t="s">
        <v>36947</v>
      </c>
      <c r="L134" s="39" t="s">
        <v>36642</v>
      </c>
      <c r="M134" s="39" t="s">
        <v>36948</v>
      </c>
      <c r="N134" s="39" t="s">
        <v>36645</v>
      </c>
      <c r="O134" s="39" t="s">
        <v>36949</v>
      </c>
      <c r="P134" s="39" t="s">
        <v>36950</v>
      </c>
      <c r="Q134" s="39" t="s">
        <v>36722</v>
      </c>
      <c r="R134" s="39" t="s">
        <v>36951</v>
      </c>
      <c r="S134" s="39" t="s">
        <v>36952</v>
      </c>
      <c r="T134" s="39" t="s">
        <v>36953</v>
      </c>
      <c r="U134" s="39" t="s">
        <v>36726</v>
      </c>
      <c r="V134" s="39" t="s">
        <v>36954</v>
      </c>
    </row>
    <row r="135" spans="1:22" x14ac:dyDescent="0.3">
      <c r="A135">
        <v>134</v>
      </c>
      <c r="B135" s="1">
        <v>45884.386446759258</v>
      </c>
      <c r="C135" s="1">
        <v>45884.395451388889</v>
      </c>
      <c r="D135" s="39" t="s">
        <v>1919</v>
      </c>
      <c r="E135" s="39" t="s">
        <v>1920</v>
      </c>
      <c r="F135" s="39" t="s">
        <v>36638</v>
      </c>
      <c r="G135" s="39" t="s">
        <v>36161</v>
      </c>
      <c r="H135" s="39" t="s">
        <v>36719</v>
      </c>
      <c r="I135" s="39" t="s">
        <v>36955</v>
      </c>
      <c r="J135" s="39" t="s">
        <v>36956</v>
      </c>
      <c r="K135" s="39" t="s">
        <v>13105</v>
      </c>
      <c r="L135" s="39" t="s">
        <v>36642</v>
      </c>
      <c r="M135" s="39" t="s">
        <v>36957</v>
      </c>
      <c r="N135" s="39" t="s">
        <v>36645</v>
      </c>
      <c r="O135" s="39" t="s">
        <v>36382</v>
      </c>
      <c r="P135" s="39" t="s">
        <v>36860</v>
      </c>
      <c r="Q135" s="39" t="s">
        <v>36958</v>
      </c>
      <c r="R135" s="39" t="s">
        <v>36958</v>
      </c>
      <c r="S135" s="39" t="s">
        <v>36959</v>
      </c>
      <c r="T135" s="39" t="s">
        <v>36960</v>
      </c>
      <c r="U135" s="39" t="s">
        <v>36961</v>
      </c>
      <c r="V135" s="39" t="s">
        <v>36962</v>
      </c>
    </row>
    <row r="136" spans="1:22" x14ac:dyDescent="0.3">
      <c r="A136">
        <v>135</v>
      </c>
      <c r="B136" s="1">
        <v>45884.384201388886</v>
      </c>
      <c r="C136" s="1">
        <v>45884.395578703705</v>
      </c>
      <c r="D136" s="39" t="s">
        <v>1930</v>
      </c>
      <c r="E136" s="39" t="s">
        <v>1931</v>
      </c>
      <c r="F136" s="39" t="s">
        <v>36638</v>
      </c>
      <c r="G136" s="39" t="s">
        <v>36963</v>
      </c>
      <c r="H136" s="39" t="s">
        <v>36878</v>
      </c>
      <c r="I136" s="39" t="s">
        <v>36964</v>
      </c>
      <c r="J136" s="39" t="s">
        <v>36642</v>
      </c>
      <c r="K136" s="39" t="s">
        <v>36965</v>
      </c>
      <c r="L136" s="39" t="s">
        <v>36642</v>
      </c>
      <c r="M136" s="39" t="s">
        <v>36964</v>
      </c>
      <c r="N136" s="39" t="s">
        <v>36645</v>
      </c>
      <c r="O136" s="39" t="s">
        <v>36966</v>
      </c>
      <c r="P136" s="39" t="s">
        <v>36860</v>
      </c>
      <c r="Q136" s="39" t="s">
        <v>36939</v>
      </c>
      <c r="R136" s="39" t="s">
        <v>36940</v>
      </c>
      <c r="S136" s="39" t="s">
        <v>35603</v>
      </c>
      <c r="T136" s="39" t="s">
        <v>36967</v>
      </c>
      <c r="U136" s="39" t="s">
        <v>36968</v>
      </c>
      <c r="V136" s="39" t="s">
        <v>35804</v>
      </c>
    </row>
    <row r="137" spans="1:22" x14ac:dyDescent="0.3">
      <c r="A137">
        <v>136</v>
      </c>
      <c r="B137" s="1">
        <v>45884.386944444443</v>
      </c>
      <c r="C137" s="1">
        <v>45884.396331018521</v>
      </c>
      <c r="D137" s="39" t="s">
        <v>4533</v>
      </c>
      <c r="E137" s="39" t="s">
        <v>4534</v>
      </c>
      <c r="F137" s="39" t="s">
        <v>36638</v>
      </c>
      <c r="G137" s="39" t="s">
        <v>36969</v>
      </c>
      <c r="H137" s="39" t="s">
        <v>36694</v>
      </c>
      <c r="I137" s="39" t="s">
        <v>36970</v>
      </c>
      <c r="J137" s="39" t="s">
        <v>36642</v>
      </c>
      <c r="K137" s="39" t="s">
        <v>36971</v>
      </c>
      <c r="L137" s="39" t="s">
        <v>36642</v>
      </c>
      <c r="M137" s="39" t="s">
        <v>36972</v>
      </c>
      <c r="N137" s="39" t="s">
        <v>36645</v>
      </c>
      <c r="O137" s="39" t="s">
        <v>36973</v>
      </c>
      <c r="P137" s="39" t="s">
        <v>36892</v>
      </c>
      <c r="Q137" s="39" t="s">
        <v>36974</v>
      </c>
      <c r="R137" s="39" t="s">
        <v>36975</v>
      </c>
      <c r="S137" s="39" t="s">
        <v>36976</v>
      </c>
      <c r="T137" s="39" t="s">
        <v>36977</v>
      </c>
      <c r="U137" s="39" t="s">
        <v>36978</v>
      </c>
      <c r="V137" s="39" t="s">
        <v>36324</v>
      </c>
    </row>
    <row r="138" spans="1:22" x14ac:dyDescent="0.3">
      <c r="A138">
        <v>137</v>
      </c>
      <c r="B138" s="1">
        <v>45884.389456018522</v>
      </c>
      <c r="C138" s="1">
        <v>45884.396643518521</v>
      </c>
      <c r="D138" s="39" t="s">
        <v>4749</v>
      </c>
      <c r="E138" s="39" t="s">
        <v>4750</v>
      </c>
      <c r="F138" s="39" t="s">
        <v>36979</v>
      </c>
      <c r="G138" s="39" t="s">
        <v>36980</v>
      </c>
      <c r="H138" s="39" t="s">
        <v>36694</v>
      </c>
      <c r="I138" s="39" t="s">
        <v>36981</v>
      </c>
      <c r="J138" s="39" t="s">
        <v>36642</v>
      </c>
      <c r="K138" s="39" t="s">
        <v>36982</v>
      </c>
      <c r="L138" s="39" t="s">
        <v>36654</v>
      </c>
      <c r="M138" s="39" t="s">
        <v>36983</v>
      </c>
      <c r="N138" s="39" t="s">
        <v>36645</v>
      </c>
      <c r="O138" s="39" t="s">
        <v>35702</v>
      </c>
      <c r="P138" s="39" t="s">
        <v>36647</v>
      </c>
      <c r="Q138" s="39" t="s">
        <v>36939</v>
      </c>
      <c r="R138" s="39" t="s">
        <v>36940</v>
      </c>
      <c r="S138" s="39" t="s">
        <v>36984</v>
      </c>
      <c r="T138" s="39" t="s">
        <v>36985</v>
      </c>
      <c r="U138" s="39" t="s">
        <v>36943</v>
      </c>
      <c r="V138" s="39" t="s">
        <v>36262</v>
      </c>
    </row>
    <row r="139" spans="1:22" x14ac:dyDescent="0.3">
      <c r="A139">
        <v>138</v>
      </c>
      <c r="B139" s="1">
        <v>45884.390717592592</v>
      </c>
      <c r="C139" s="1">
        <v>45884.396666666667</v>
      </c>
      <c r="D139" s="39" t="s">
        <v>3411</v>
      </c>
      <c r="E139" s="39" t="s">
        <v>3412</v>
      </c>
      <c r="F139" s="39" t="s">
        <v>36638</v>
      </c>
      <c r="G139" s="39" t="s">
        <v>36986</v>
      </c>
      <c r="H139" s="39" t="s">
        <v>36694</v>
      </c>
      <c r="I139" s="39" t="s">
        <v>36981</v>
      </c>
      <c r="J139" s="39" t="s">
        <v>36642</v>
      </c>
      <c r="K139" s="39" t="s">
        <v>36987</v>
      </c>
      <c r="L139" s="39" t="s">
        <v>36642</v>
      </c>
      <c r="M139" s="39" t="s">
        <v>36988</v>
      </c>
      <c r="N139" s="39" t="s">
        <v>36645</v>
      </c>
      <c r="O139" s="39" t="s">
        <v>36989</v>
      </c>
      <c r="P139" s="39" t="s">
        <v>36647</v>
      </c>
      <c r="Q139" s="39" t="s">
        <v>36939</v>
      </c>
      <c r="R139" s="39" t="s">
        <v>36940</v>
      </c>
      <c r="S139" s="39" t="s">
        <v>36984</v>
      </c>
      <c r="T139" s="39" t="s">
        <v>36990</v>
      </c>
      <c r="U139" s="39" t="s">
        <v>36991</v>
      </c>
      <c r="V139" s="39" t="s">
        <v>36992</v>
      </c>
    </row>
    <row r="140" spans="1:22" x14ac:dyDescent="0.3">
      <c r="A140">
        <v>139</v>
      </c>
      <c r="B140" s="1">
        <v>45884.386678240742</v>
      </c>
      <c r="C140" s="1">
        <v>45884.396747685183</v>
      </c>
      <c r="D140" s="39" t="s">
        <v>1943</v>
      </c>
      <c r="E140" s="39" t="s">
        <v>1944</v>
      </c>
      <c r="F140" s="39" t="s">
        <v>36638</v>
      </c>
      <c r="G140" s="39" t="s">
        <v>35867</v>
      </c>
      <c r="H140" s="39" t="s">
        <v>36719</v>
      </c>
      <c r="I140" s="39" t="s">
        <v>36103</v>
      </c>
      <c r="J140" s="39" t="s">
        <v>36642</v>
      </c>
      <c r="K140" s="39" t="s">
        <v>36965</v>
      </c>
      <c r="L140" s="39" t="s">
        <v>36642</v>
      </c>
      <c r="M140" s="39" t="s">
        <v>36993</v>
      </c>
      <c r="N140" s="39" t="s">
        <v>36645</v>
      </c>
      <c r="O140" s="39" t="s">
        <v>36382</v>
      </c>
      <c r="P140" s="39" t="s">
        <v>36860</v>
      </c>
      <c r="Q140" s="39" t="s">
        <v>36994</v>
      </c>
      <c r="R140" s="39" t="s">
        <v>36995</v>
      </c>
      <c r="S140" s="39" t="s">
        <v>36996</v>
      </c>
      <c r="T140" s="39" t="s">
        <v>36997</v>
      </c>
      <c r="U140" s="39" t="s">
        <v>36998</v>
      </c>
      <c r="V140" s="39" t="s">
        <v>36999</v>
      </c>
    </row>
    <row r="141" spans="1:22" x14ac:dyDescent="0.3">
      <c r="A141">
        <v>140</v>
      </c>
      <c r="B141" s="1">
        <v>45884.389432870368</v>
      </c>
      <c r="C141" s="1">
        <v>45884.396932870368</v>
      </c>
      <c r="D141" s="39" t="s">
        <v>5721</v>
      </c>
      <c r="E141" s="39" t="s">
        <v>5722</v>
      </c>
      <c r="F141" s="39" t="s">
        <v>36979</v>
      </c>
      <c r="G141" s="39" t="s">
        <v>37000</v>
      </c>
      <c r="H141" s="39" t="s">
        <v>36694</v>
      </c>
      <c r="I141" s="39" t="s">
        <v>37001</v>
      </c>
      <c r="J141" s="39" t="s">
        <v>36642</v>
      </c>
      <c r="K141" s="39" t="s">
        <v>36982</v>
      </c>
      <c r="L141" s="39" t="s">
        <v>36654</v>
      </c>
      <c r="M141" s="39" t="s">
        <v>37002</v>
      </c>
      <c r="N141" s="39" t="s">
        <v>36645</v>
      </c>
      <c r="O141" s="39" t="s">
        <v>35702</v>
      </c>
      <c r="P141" s="39" t="s">
        <v>36647</v>
      </c>
      <c r="Q141" s="39" t="s">
        <v>36939</v>
      </c>
      <c r="R141" s="39" t="s">
        <v>36940</v>
      </c>
      <c r="S141" s="39" t="s">
        <v>36976</v>
      </c>
      <c r="T141" s="39" t="s">
        <v>36967</v>
      </c>
      <c r="U141" s="39" t="s">
        <v>37003</v>
      </c>
      <c r="V141" s="39" t="s">
        <v>37004</v>
      </c>
    </row>
    <row r="142" spans="1:22" x14ac:dyDescent="0.3">
      <c r="A142">
        <v>141</v>
      </c>
      <c r="B142" s="1">
        <v>45884.390601851854</v>
      </c>
      <c r="C142" s="1">
        <v>45884.397141203706</v>
      </c>
      <c r="D142" s="39" t="s">
        <v>2523</v>
      </c>
      <c r="E142" s="39" t="s">
        <v>2524</v>
      </c>
      <c r="F142" s="39" t="s">
        <v>36979</v>
      </c>
      <c r="G142" s="39" t="s">
        <v>36986</v>
      </c>
      <c r="H142" s="39" t="s">
        <v>36694</v>
      </c>
      <c r="I142" s="39" t="s">
        <v>37001</v>
      </c>
      <c r="J142" s="39" t="s">
        <v>36642</v>
      </c>
      <c r="K142" s="39" t="s">
        <v>37005</v>
      </c>
      <c r="L142" s="39" t="s">
        <v>36654</v>
      </c>
      <c r="M142" s="39" t="s">
        <v>37006</v>
      </c>
      <c r="N142" s="39" t="s">
        <v>36645</v>
      </c>
      <c r="O142" s="39" t="s">
        <v>35702</v>
      </c>
      <c r="P142" s="39" t="s">
        <v>36647</v>
      </c>
      <c r="Q142" s="39" t="s">
        <v>36939</v>
      </c>
      <c r="R142" s="39" t="s">
        <v>36940</v>
      </c>
      <c r="S142" s="39" t="s">
        <v>36976</v>
      </c>
      <c r="T142" s="39" t="s">
        <v>37007</v>
      </c>
      <c r="U142" s="39" t="s">
        <v>36943</v>
      </c>
      <c r="V142" s="39" t="s">
        <v>37008</v>
      </c>
    </row>
    <row r="143" spans="1:22" x14ac:dyDescent="0.3">
      <c r="A143">
        <v>142</v>
      </c>
      <c r="B143" s="1">
        <v>45884.385335648149</v>
      </c>
      <c r="C143" s="1">
        <v>45884.400567129633</v>
      </c>
      <c r="D143" s="39" t="s">
        <v>2469</v>
      </c>
      <c r="E143" s="39" t="s">
        <v>2470</v>
      </c>
      <c r="F143" s="39" t="s">
        <v>36638</v>
      </c>
      <c r="G143" s="39" t="s">
        <v>37009</v>
      </c>
      <c r="H143" s="39" t="s">
        <v>36640</v>
      </c>
      <c r="I143" s="39" t="s">
        <v>37010</v>
      </c>
      <c r="J143" s="39" t="s">
        <v>36642</v>
      </c>
      <c r="K143" s="39" t="s">
        <v>37011</v>
      </c>
      <c r="L143" s="39" t="s">
        <v>36674</v>
      </c>
      <c r="M143" s="39" t="s">
        <v>37012</v>
      </c>
      <c r="N143" s="39" t="s">
        <v>36645</v>
      </c>
      <c r="O143" s="39" t="s">
        <v>36205</v>
      </c>
      <c r="P143" s="39" t="s">
        <v>37013</v>
      </c>
      <c r="Q143" s="39" t="s">
        <v>36447</v>
      </c>
      <c r="R143" s="39" t="s">
        <v>37014</v>
      </c>
      <c r="S143" s="39" t="s">
        <v>37015</v>
      </c>
      <c r="T143" s="39" t="s">
        <v>37016</v>
      </c>
      <c r="U143" s="39" t="s">
        <v>37017</v>
      </c>
      <c r="V143" s="39" t="s">
        <v>37018</v>
      </c>
    </row>
    <row r="144" spans="1:22" x14ac:dyDescent="0.3">
      <c r="A144">
        <v>143</v>
      </c>
      <c r="B144" s="1">
        <v>45884.383900462963</v>
      </c>
      <c r="C144" s="1">
        <v>45884.400902777779</v>
      </c>
      <c r="D144" s="39" t="s">
        <v>3085</v>
      </c>
      <c r="E144" s="39" t="s">
        <v>3086</v>
      </c>
      <c r="F144" s="39" t="s">
        <v>36638</v>
      </c>
      <c r="G144" s="39" t="s">
        <v>37019</v>
      </c>
      <c r="H144" s="39" t="s">
        <v>36640</v>
      </c>
      <c r="I144" s="39" t="s">
        <v>36935</v>
      </c>
      <c r="J144" s="39" t="s">
        <v>36642</v>
      </c>
      <c r="K144" s="39" t="s">
        <v>36936</v>
      </c>
      <c r="L144" s="39" t="s">
        <v>36642</v>
      </c>
      <c r="M144" s="39" t="s">
        <v>36983</v>
      </c>
      <c r="N144" s="39" t="s">
        <v>36645</v>
      </c>
      <c r="O144" s="39" t="s">
        <v>36973</v>
      </c>
      <c r="P144" s="39" t="s">
        <v>36647</v>
      </c>
      <c r="Q144" s="39" t="s">
        <v>37020</v>
      </c>
      <c r="R144" s="39" t="s">
        <v>37021</v>
      </c>
      <c r="S144" s="39" t="s">
        <v>37022</v>
      </c>
      <c r="T144" s="39" t="s">
        <v>37023</v>
      </c>
      <c r="U144" s="39" t="s">
        <v>37024</v>
      </c>
      <c r="V144" s="39" t="s">
        <v>37025</v>
      </c>
    </row>
    <row r="145" spans="1:22" x14ac:dyDescent="0.3">
      <c r="A145">
        <v>144</v>
      </c>
      <c r="B145" s="1">
        <v>45884.387673611112</v>
      </c>
      <c r="C145" s="1">
        <v>45884.401122685187</v>
      </c>
      <c r="D145" s="39" t="s">
        <v>1954</v>
      </c>
      <c r="E145" s="39" t="s">
        <v>1955</v>
      </c>
      <c r="F145" s="39" t="s">
        <v>36638</v>
      </c>
      <c r="G145" s="39" t="s">
        <v>35867</v>
      </c>
      <c r="H145" s="39" t="s">
        <v>36694</v>
      </c>
      <c r="I145" s="39" t="s">
        <v>36421</v>
      </c>
      <c r="J145" s="39" t="s">
        <v>36645</v>
      </c>
      <c r="K145" s="39" t="s">
        <v>36424</v>
      </c>
      <c r="L145" s="39" t="s">
        <v>36642</v>
      </c>
      <c r="M145" s="39" t="s">
        <v>37026</v>
      </c>
      <c r="N145" s="39" t="s">
        <v>36645</v>
      </c>
      <c r="O145" s="39" t="s">
        <v>36424</v>
      </c>
      <c r="P145" s="39" t="s">
        <v>36647</v>
      </c>
      <c r="Q145" s="39" t="s">
        <v>37027</v>
      </c>
      <c r="R145" s="39" t="s">
        <v>37028</v>
      </c>
      <c r="S145" s="39" t="s">
        <v>37029</v>
      </c>
      <c r="T145" s="39" t="s">
        <v>37030</v>
      </c>
      <c r="U145" s="39" t="s">
        <v>37031</v>
      </c>
      <c r="V145" s="39" t="s">
        <v>37032</v>
      </c>
    </row>
    <row r="146" spans="1:22" x14ac:dyDescent="0.3">
      <c r="A146">
        <v>145</v>
      </c>
      <c r="B146" s="1">
        <v>45884.395405092589</v>
      </c>
      <c r="C146" s="1">
        <v>45884.40121527778</v>
      </c>
      <c r="D146" s="39" t="s">
        <v>4554</v>
      </c>
      <c r="E146" s="39" t="s">
        <v>4555</v>
      </c>
      <c r="F146" s="39" t="s">
        <v>36638</v>
      </c>
      <c r="G146" s="39" t="s">
        <v>37033</v>
      </c>
      <c r="H146" s="39" t="s">
        <v>36640</v>
      </c>
      <c r="I146" s="39" t="s">
        <v>37034</v>
      </c>
      <c r="J146" s="39" t="s">
        <v>36642</v>
      </c>
      <c r="K146" s="39" t="s">
        <v>37035</v>
      </c>
      <c r="L146" s="39" t="s">
        <v>36642</v>
      </c>
      <c r="M146" s="39" t="s">
        <v>36983</v>
      </c>
      <c r="N146" s="39" t="s">
        <v>36645</v>
      </c>
      <c r="O146" s="39" t="s">
        <v>36938</v>
      </c>
      <c r="P146" s="39" t="s">
        <v>36647</v>
      </c>
      <c r="Q146" s="39" t="s">
        <v>37036</v>
      </c>
      <c r="R146" s="39" t="s">
        <v>37037</v>
      </c>
      <c r="S146" s="39" t="s">
        <v>37038</v>
      </c>
      <c r="T146" s="39" t="s">
        <v>37023</v>
      </c>
      <c r="U146" s="39" t="s">
        <v>37039</v>
      </c>
      <c r="V146" s="39" t="s">
        <v>37040</v>
      </c>
    </row>
    <row r="147" spans="1:22" x14ac:dyDescent="0.3">
      <c r="A147">
        <v>146</v>
      </c>
      <c r="B147" s="1">
        <v>45884.393483796295</v>
      </c>
      <c r="C147" s="1">
        <v>45884.401331018518</v>
      </c>
      <c r="D147" s="39" t="s">
        <v>1890</v>
      </c>
      <c r="E147" s="39" t="s">
        <v>1891</v>
      </c>
      <c r="F147" s="39" t="s">
        <v>36638</v>
      </c>
      <c r="G147" s="39" t="s">
        <v>37041</v>
      </c>
      <c r="H147" s="39" t="s">
        <v>36640</v>
      </c>
      <c r="I147" s="39" t="s">
        <v>37042</v>
      </c>
      <c r="J147" s="39" t="s">
        <v>36642</v>
      </c>
      <c r="K147" s="39" t="s">
        <v>37043</v>
      </c>
      <c r="L147" s="39" t="s">
        <v>36642</v>
      </c>
      <c r="M147" s="39" t="s">
        <v>37002</v>
      </c>
      <c r="N147" s="39" t="s">
        <v>36645</v>
      </c>
      <c r="O147" s="39" t="s">
        <v>37044</v>
      </c>
      <c r="P147" s="39" t="s">
        <v>36647</v>
      </c>
      <c r="Q147" s="39" t="s">
        <v>37045</v>
      </c>
      <c r="R147" s="39" t="s">
        <v>37046</v>
      </c>
      <c r="S147" s="39" t="s">
        <v>37047</v>
      </c>
      <c r="T147" s="39" t="s">
        <v>37048</v>
      </c>
      <c r="U147" s="39" t="s">
        <v>37049</v>
      </c>
      <c r="V147" s="39" t="s">
        <v>37050</v>
      </c>
    </row>
    <row r="148" spans="1:22" x14ac:dyDescent="0.3">
      <c r="A148">
        <v>147</v>
      </c>
      <c r="B148" s="1">
        <v>45884.397928240738</v>
      </c>
      <c r="C148" s="1">
        <v>45884.40152777778</v>
      </c>
      <c r="D148" s="39" t="s">
        <v>3030</v>
      </c>
      <c r="E148" s="39" t="s">
        <v>3031</v>
      </c>
      <c r="F148" s="39" t="s">
        <v>36638</v>
      </c>
      <c r="G148" s="39" t="s">
        <v>37051</v>
      </c>
      <c r="H148" s="39" t="s">
        <v>36694</v>
      </c>
      <c r="I148" s="39" t="s">
        <v>37052</v>
      </c>
      <c r="J148" s="39" t="s">
        <v>36642</v>
      </c>
      <c r="K148" s="39" t="s">
        <v>36936</v>
      </c>
      <c r="L148" s="39" t="s">
        <v>36642</v>
      </c>
      <c r="M148" s="39" t="s">
        <v>36983</v>
      </c>
      <c r="N148" s="39" t="s">
        <v>36645</v>
      </c>
      <c r="O148" s="39" t="s">
        <v>37053</v>
      </c>
      <c r="P148" s="39" t="s">
        <v>36647</v>
      </c>
      <c r="Q148" s="39" t="s">
        <v>37020</v>
      </c>
      <c r="R148" s="39" t="s">
        <v>37021</v>
      </c>
      <c r="S148" s="39" t="s">
        <v>37054</v>
      </c>
      <c r="T148" s="39" t="s">
        <v>37055</v>
      </c>
      <c r="U148" s="39" t="s">
        <v>37056</v>
      </c>
      <c r="V148" s="39" t="s">
        <v>37057</v>
      </c>
    </row>
    <row r="149" spans="1:22" x14ac:dyDescent="0.3">
      <c r="A149">
        <v>148</v>
      </c>
      <c r="B149" s="1">
        <v>45884.395856481482</v>
      </c>
      <c r="C149" s="1">
        <v>45884.402488425927</v>
      </c>
      <c r="D149" s="39" t="s">
        <v>3820</v>
      </c>
      <c r="E149" s="39" t="s">
        <v>3821</v>
      </c>
      <c r="F149" s="39" t="s">
        <v>36638</v>
      </c>
      <c r="G149" s="39" t="s">
        <v>37058</v>
      </c>
      <c r="H149" s="39" t="s">
        <v>36694</v>
      </c>
      <c r="I149" s="39" t="s">
        <v>37059</v>
      </c>
      <c r="J149" s="39" t="s">
        <v>36642</v>
      </c>
      <c r="K149" s="39" t="s">
        <v>37060</v>
      </c>
      <c r="L149" s="39" t="s">
        <v>36642</v>
      </c>
      <c r="M149" s="39" t="s">
        <v>37061</v>
      </c>
      <c r="N149" s="39" t="s">
        <v>36645</v>
      </c>
      <c r="O149" s="39" t="s">
        <v>20593</v>
      </c>
      <c r="P149" s="39" t="s">
        <v>36860</v>
      </c>
      <c r="Q149" s="39" t="s">
        <v>37062</v>
      </c>
      <c r="R149" s="39" t="s">
        <v>37063</v>
      </c>
      <c r="S149" s="39" t="s">
        <v>37064</v>
      </c>
      <c r="T149" s="39" t="s">
        <v>37065</v>
      </c>
      <c r="U149" s="39" t="s">
        <v>37066</v>
      </c>
      <c r="V149" s="39" t="s">
        <v>37067</v>
      </c>
    </row>
    <row r="150" spans="1:22" x14ac:dyDescent="0.3">
      <c r="A150">
        <v>149</v>
      </c>
      <c r="B150" s="1">
        <v>45884.392129629632</v>
      </c>
      <c r="C150" s="1">
        <v>45884.403680555559</v>
      </c>
      <c r="D150" s="39" t="s">
        <v>1912</v>
      </c>
      <c r="E150" s="39" t="s">
        <v>1913</v>
      </c>
      <c r="F150" s="39" t="s">
        <v>36638</v>
      </c>
      <c r="G150" s="39" t="s">
        <v>37068</v>
      </c>
      <c r="H150" s="39" t="s">
        <v>36719</v>
      </c>
      <c r="I150" s="39" t="s">
        <v>37069</v>
      </c>
      <c r="J150" s="39" t="s">
        <v>36642</v>
      </c>
      <c r="K150" s="39" t="s">
        <v>37070</v>
      </c>
      <c r="L150" s="39" t="s">
        <v>36642</v>
      </c>
      <c r="M150" s="39" t="s">
        <v>37071</v>
      </c>
      <c r="N150" s="39" t="s">
        <v>36645</v>
      </c>
      <c r="O150" s="39" t="s">
        <v>37072</v>
      </c>
      <c r="P150" s="39" t="s">
        <v>36892</v>
      </c>
      <c r="Q150" s="39" t="s">
        <v>36004</v>
      </c>
      <c r="R150" s="39" t="s">
        <v>37073</v>
      </c>
      <c r="S150" s="39" t="s">
        <v>37074</v>
      </c>
      <c r="T150" s="39" t="s">
        <v>37075</v>
      </c>
      <c r="U150" s="39" t="s">
        <v>37076</v>
      </c>
      <c r="V150" s="39" t="s">
        <v>37077</v>
      </c>
    </row>
    <row r="151" spans="1:22" x14ac:dyDescent="0.3">
      <c r="A151">
        <v>150</v>
      </c>
      <c r="B151" s="1">
        <v>45884.392939814818</v>
      </c>
      <c r="C151" s="1">
        <v>45884.404664351852</v>
      </c>
      <c r="D151" s="39" t="s">
        <v>2583</v>
      </c>
      <c r="E151" s="39" t="s">
        <v>2584</v>
      </c>
      <c r="F151" s="39" t="s">
        <v>36638</v>
      </c>
      <c r="G151" s="39" t="s">
        <v>37078</v>
      </c>
      <c r="H151" s="39" t="s">
        <v>36694</v>
      </c>
      <c r="I151" s="39" t="s">
        <v>37079</v>
      </c>
      <c r="J151" s="39" t="s">
        <v>36642</v>
      </c>
      <c r="K151" s="39" t="s">
        <v>37080</v>
      </c>
      <c r="L151" s="39" t="s">
        <v>36642</v>
      </c>
      <c r="M151" s="39" t="s">
        <v>36032</v>
      </c>
      <c r="N151" s="39" t="s">
        <v>36645</v>
      </c>
      <c r="O151" s="39" t="s">
        <v>37081</v>
      </c>
      <c r="P151" s="39" t="s">
        <v>36892</v>
      </c>
      <c r="Q151" s="39" t="s">
        <v>37082</v>
      </c>
      <c r="R151" s="39" t="s">
        <v>37083</v>
      </c>
      <c r="S151" s="39" t="s">
        <v>37084</v>
      </c>
      <c r="T151" s="39" t="s">
        <v>37085</v>
      </c>
      <c r="U151" s="39" t="s">
        <v>37086</v>
      </c>
      <c r="V151" s="39" t="s">
        <v>37087</v>
      </c>
    </row>
    <row r="152" spans="1:22" x14ac:dyDescent="0.3">
      <c r="A152">
        <v>151</v>
      </c>
      <c r="B152" s="1">
        <v>45884.399282407408</v>
      </c>
      <c r="C152" s="1">
        <v>45884.406064814815</v>
      </c>
      <c r="D152" s="39" t="s">
        <v>3049</v>
      </c>
      <c r="E152" s="39" t="s">
        <v>3050</v>
      </c>
      <c r="F152" s="39" t="s">
        <v>36638</v>
      </c>
      <c r="G152" s="39" t="s">
        <v>37088</v>
      </c>
      <c r="H152" s="39" t="s">
        <v>36640</v>
      </c>
      <c r="I152" s="39" t="s">
        <v>37089</v>
      </c>
      <c r="J152" s="39" t="s">
        <v>36642</v>
      </c>
      <c r="K152" s="39" t="s">
        <v>37090</v>
      </c>
      <c r="L152" s="39" t="s">
        <v>36642</v>
      </c>
      <c r="M152" s="39" t="s">
        <v>37091</v>
      </c>
      <c r="N152" s="39" t="s">
        <v>36645</v>
      </c>
      <c r="O152" s="39" t="s">
        <v>37092</v>
      </c>
      <c r="P152" s="39" t="s">
        <v>36860</v>
      </c>
      <c r="Q152" s="39" t="s">
        <v>37093</v>
      </c>
      <c r="R152" s="39" t="s">
        <v>37094</v>
      </c>
      <c r="S152" s="39" t="s">
        <v>36165</v>
      </c>
      <c r="T152" s="39" t="s">
        <v>37095</v>
      </c>
      <c r="U152" s="39" t="s">
        <v>37096</v>
      </c>
      <c r="V152" s="39" t="s">
        <v>37097</v>
      </c>
    </row>
    <row r="153" spans="1:22" x14ac:dyDescent="0.3">
      <c r="A153">
        <v>152</v>
      </c>
      <c r="B153" s="1">
        <v>45884.398090277777</v>
      </c>
      <c r="C153" s="1">
        <v>45884.407696759263</v>
      </c>
      <c r="D153" s="39" t="s">
        <v>4777</v>
      </c>
      <c r="E153" s="39" t="s">
        <v>4778</v>
      </c>
      <c r="F153" s="39" t="s">
        <v>36694</v>
      </c>
      <c r="G153" s="39" t="s">
        <v>21156</v>
      </c>
      <c r="H153" s="39" t="s">
        <v>36694</v>
      </c>
      <c r="I153" s="39" t="s">
        <v>27649</v>
      </c>
      <c r="J153" s="39" t="s">
        <v>36642</v>
      </c>
      <c r="K153" s="39" t="s">
        <v>37098</v>
      </c>
      <c r="L153" s="39" t="s">
        <v>36642</v>
      </c>
      <c r="M153" s="39" t="s">
        <v>314</v>
      </c>
      <c r="N153" s="39" t="s">
        <v>36645</v>
      </c>
      <c r="O153" s="39" t="s">
        <v>20593</v>
      </c>
      <c r="P153" s="39" t="s">
        <v>36647</v>
      </c>
      <c r="Q153" s="39" t="s">
        <v>37099</v>
      </c>
      <c r="R153" s="39" t="s">
        <v>37100</v>
      </c>
      <c r="S153" s="39" t="s">
        <v>37101</v>
      </c>
      <c r="T153" s="39" t="s">
        <v>37102</v>
      </c>
      <c r="U153" s="39" t="s">
        <v>37103</v>
      </c>
      <c r="V153" s="39" t="s">
        <v>37104</v>
      </c>
    </row>
    <row r="154" spans="1:22" x14ac:dyDescent="0.3">
      <c r="A154">
        <v>153</v>
      </c>
      <c r="B154" s="1">
        <v>45884.408078703702</v>
      </c>
      <c r="C154" s="1">
        <v>45884.409236111111</v>
      </c>
      <c r="D154" s="39" t="s">
        <v>2562</v>
      </c>
      <c r="E154" s="39" t="s">
        <v>2563</v>
      </c>
      <c r="F154" s="39" t="s">
        <v>36638</v>
      </c>
      <c r="G154" s="39" t="s">
        <v>37105</v>
      </c>
      <c r="H154" s="39" t="s">
        <v>36694</v>
      </c>
      <c r="I154" s="39" t="s">
        <v>37106</v>
      </c>
      <c r="J154" s="39" t="s">
        <v>36642</v>
      </c>
      <c r="K154" s="39" t="s">
        <v>37107</v>
      </c>
      <c r="L154" s="39" t="s">
        <v>36642</v>
      </c>
      <c r="M154" s="39" t="s">
        <v>37108</v>
      </c>
      <c r="N154" s="39" t="s">
        <v>36645</v>
      </c>
      <c r="O154" s="39" t="s">
        <v>37109</v>
      </c>
      <c r="P154" s="39" t="s">
        <v>37110</v>
      </c>
      <c r="Q154" s="39" t="s">
        <v>37111</v>
      </c>
      <c r="R154" s="39" t="s">
        <v>37112</v>
      </c>
      <c r="S154" s="39" t="s">
        <v>37113</v>
      </c>
      <c r="T154" s="39" t="s">
        <v>37114</v>
      </c>
      <c r="U154" s="39" t="s">
        <v>37115</v>
      </c>
      <c r="V154" s="39" t="s">
        <v>37116</v>
      </c>
    </row>
    <row r="155" spans="1:22" x14ac:dyDescent="0.3">
      <c r="A155">
        <v>154</v>
      </c>
      <c r="B155" s="1">
        <v>45884.400648148148</v>
      </c>
      <c r="C155" s="1">
        <v>45884.409675925926</v>
      </c>
      <c r="D155" s="39" t="s">
        <v>3850</v>
      </c>
      <c r="E155" s="39" t="s">
        <v>3851</v>
      </c>
      <c r="F155" s="39" t="s">
        <v>36638</v>
      </c>
      <c r="G155" s="39" t="s">
        <v>37117</v>
      </c>
      <c r="H155" s="39" t="s">
        <v>36694</v>
      </c>
      <c r="I155" s="39" t="s">
        <v>37118</v>
      </c>
      <c r="J155" s="39" t="s">
        <v>36642</v>
      </c>
      <c r="K155" s="39" t="s">
        <v>37119</v>
      </c>
      <c r="L155" s="39" t="s">
        <v>36642</v>
      </c>
      <c r="M155" s="39" t="s">
        <v>37120</v>
      </c>
      <c r="N155" s="39" t="s">
        <v>36645</v>
      </c>
      <c r="O155" s="39" t="s">
        <v>37121</v>
      </c>
      <c r="P155" s="39" t="s">
        <v>37110</v>
      </c>
      <c r="Q155" s="39" t="s">
        <v>37122</v>
      </c>
      <c r="R155" s="39" t="s">
        <v>37123</v>
      </c>
      <c r="S155" s="39" t="s">
        <v>37124</v>
      </c>
      <c r="T155" s="39" t="s">
        <v>37125</v>
      </c>
      <c r="U155" s="39" t="s">
        <v>37126</v>
      </c>
      <c r="V155" s="39" t="s">
        <v>37127</v>
      </c>
    </row>
    <row r="156" spans="1:22" x14ac:dyDescent="0.3">
      <c r="A156">
        <v>155</v>
      </c>
      <c r="B156" s="1">
        <v>45884.406863425924</v>
      </c>
      <c r="C156" s="1">
        <v>45884.412083333336</v>
      </c>
      <c r="D156" s="39" t="s">
        <v>3404</v>
      </c>
      <c r="E156" s="39" t="s">
        <v>3405</v>
      </c>
      <c r="F156" s="39" t="s">
        <v>36638</v>
      </c>
      <c r="G156" s="39" t="s">
        <v>37068</v>
      </c>
      <c r="H156" s="39" t="s">
        <v>36719</v>
      </c>
      <c r="I156" s="39" t="s">
        <v>37128</v>
      </c>
      <c r="J156" s="39" t="s">
        <v>36642</v>
      </c>
      <c r="K156" s="39" t="s">
        <v>37070</v>
      </c>
      <c r="L156" s="39" t="s">
        <v>36642</v>
      </c>
      <c r="M156" s="39" t="s">
        <v>37129</v>
      </c>
      <c r="N156" s="39" t="s">
        <v>36645</v>
      </c>
      <c r="O156" s="39" t="s">
        <v>37072</v>
      </c>
      <c r="P156" s="39" t="s">
        <v>36892</v>
      </c>
      <c r="Q156" s="39" t="s">
        <v>37130</v>
      </c>
      <c r="R156" s="39" t="s">
        <v>37131</v>
      </c>
      <c r="S156" s="39" t="s">
        <v>37073</v>
      </c>
      <c r="T156" s="39" t="s">
        <v>37132</v>
      </c>
      <c r="U156" s="39" t="s">
        <v>37133</v>
      </c>
      <c r="V156" s="39" t="s">
        <v>37134</v>
      </c>
    </row>
    <row r="157" spans="1:22" x14ac:dyDescent="0.3">
      <c r="A157">
        <v>156</v>
      </c>
      <c r="B157" s="1">
        <v>45884.407407407409</v>
      </c>
      <c r="C157" s="1">
        <v>45884.412326388891</v>
      </c>
      <c r="D157" s="39" t="s">
        <v>3077</v>
      </c>
      <c r="E157" s="39" t="s">
        <v>3078</v>
      </c>
      <c r="F157" s="39" t="s">
        <v>36638</v>
      </c>
      <c r="G157" s="39" t="s">
        <v>37068</v>
      </c>
      <c r="H157" s="39" t="s">
        <v>37135</v>
      </c>
      <c r="I157" s="39" t="s">
        <v>37069</v>
      </c>
      <c r="J157" s="39" t="s">
        <v>36642</v>
      </c>
      <c r="K157" s="39" t="s">
        <v>37070</v>
      </c>
      <c r="L157" s="39" t="s">
        <v>36642</v>
      </c>
      <c r="M157" s="39" t="s">
        <v>37129</v>
      </c>
      <c r="N157" s="39" t="s">
        <v>36645</v>
      </c>
      <c r="O157" s="39" t="s">
        <v>37072</v>
      </c>
      <c r="P157" s="39" t="s">
        <v>36892</v>
      </c>
      <c r="Q157" s="39" t="s">
        <v>37130</v>
      </c>
      <c r="R157" s="39" t="s">
        <v>37073</v>
      </c>
      <c r="S157" s="39" t="s">
        <v>37074</v>
      </c>
      <c r="T157" s="39" t="s">
        <v>37136</v>
      </c>
      <c r="U157" s="39" t="s">
        <v>37137</v>
      </c>
      <c r="V157" s="39" t="s">
        <v>37138</v>
      </c>
    </row>
    <row r="158" spans="1:22" x14ac:dyDescent="0.3">
      <c r="A158">
        <v>157</v>
      </c>
      <c r="B158" s="1">
        <v>45884.404745370368</v>
      </c>
      <c r="C158" s="1">
        <v>45884.412523148145</v>
      </c>
      <c r="D158" s="39" t="s">
        <v>3855</v>
      </c>
      <c r="E158" s="39" t="s">
        <v>3856</v>
      </c>
      <c r="F158" s="39" t="s">
        <v>36638</v>
      </c>
      <c r="G158" s="39" t="s">
        <v>37117</v>
      </c>
      <c r="H158" s="39" t="s">
        <v>36694</v>
      </c>
      <c r="I158" s="39" t="s">
        <v>37139</v>
      </c>
      <c r="J158" s="39" t="s">
        <v>36642</v>
      </c>
      <c r="K158" s="39" t="s">
        <v>37140</v>
      </c>
      <c r="L158" s="39" t="s">
        <v>36642</v>
      </c>
      <c r="M158" s="39" t="s">
        <v>37120</v>
      </c>
      <c r="N158" s="39" t="s">
        <v>36645</v>
      </c>
      <c r="O158" s="39" t="s">
        <v>37121</v>
      </c>
      <c r="P158" s="39" t="s">
        <v>37110</v>
      </c>
      <c r="Q158" s="39" t="s">
        <v>37122</v>
      </c>
      <c r="R158" s="39" t="s">
        <v>37141</v>
      </c>
      <c r="S158" s="39" t="s">
        <v>37142</v>
      </c>
      <c r="T158" s="39" t="s">
        <v>37125</v>
      </c>
      <c r="U158" s="39" t="s">
        <v>37126</v>
      </c>
      <c r="V158" s="39" t="s">
        <v>37143</v>
      </c>
    </row>
    <row r="159" spans="1:22" x14ac:dyDescent="0.3">
      <c r="A159">
        <v>158</v>
      </c>
      <c r="B159" s="1">
        <v>45884.406261574077</v>
      </c>
      <c r="C159" s="1">
        <v>45884.418900462966</v>
      </c>
      <c r="D159" s="39" t="s">
        <v>3040</v>
      </c>
      <c r="E159" s="39" t="s">
        <v>3041</v>
      </c>
      <c r="F159" s="39" t="s">
        <v>36638</v>
      </c>
      <c r="G159" s="39" t="s">
        <v>37144</v>
      </c>
      <c r="H159" s="39" t="s">
        <v>36640</v>
      </c>
      <c r="I159" s="39" t="s">
        <v>36935</v>
      </c>
      <c r="J159" s="39" t="s">
        <v>36642</v>
      </c>
      <c r="K159" s="39" t="s">
        <v>36936</v>
      </c>
      <c r="L159" s="39" t="s">
        <v>36642</v>
      </c>
      <c r="M159" s="39" t="s">
        <v>37145</v>
      </c>
      <c r="N159" s="39" t="s">
        <v>36645</v>
      </c>
      <c r="O159" s="39" t="s">
        <v>37146</v>
      </c>
      <c r="P159" s="39" t="s">
        <v>36647</v>
      </c>
      <c r="Q159" s="39" t="s">
        <v>37147</v>
      </c>
      <c r="R159" s="39" t="s">
        <v>37148</v>
      </c>
      <c r="S159" s="39" t="s">
        <v>37149</v>
      </c>
      <c r="T159" s="39" t="s">
        <v>37150</v>
      </c>
      <c r="U159" s="39" t="s">
        <v>37151</v>
      </c>
      <c r="V159" s="39" t="s">
        <v>37152</v>
      </c>
    </row>
    <row r="160" spans="1:22" x14ac:dyDescent="0.3">
      <c r="A160">
        <v>159</v>
      </c>
      <c r="B160" s="1">
        <v>45889.388935185183</v>
      </c>
      <c r="C160" s="1">
        <v>45889.39230324074</v>
      </c>
      <c r="D160" s="39" t="s">
        <v>722</v>
      </c>
      <c r="E160" s="39" t="s">
        <v>723</v>
      </c>
      <c r="F160" s="39" t="s">
        <v>36638</v>
      </c>
      <c r="G160" s="39" t="s">
        <v>37153</v>
      </c>
      <c r="H160" s="39" t="s">
        <v>36694</v>
      </c>
      <c r="I160" s="39" t="s">
        <v>37154</v>
      </c>
      <c r="J160" s="39" t="s">
        <v>36642</v>
      </c>
      <c r="K160" s="39" t="s">
        <v>37155</v>
      </c>
      <c r="L160" s="39" t="s">
        <v>36642</v>
      </c>
      <c r="M160" s="39" t="s">
        <v>37156</v>
      </c>
      <c r="N160" s="39" t="s">
        <v>36645</v>
      </c>
      <c r="O160" s="39" t="s">
        <v>37157</v>
      </c>
      <c r="P160" s="39" t="s">
        <v>36647</v>
      </c>
      <c r="Q160" s="39" t="s">
        <v>37158</v>
      </c>
      <c r="R160" s="39" t="s">
        <v>37159</v>
      </c>
      <c r="S160" s="39" t="s">
        <v>37160</v>
      </c>
      <c r="T160" s="39" t="s">
        <v>37161</v>
      </c>
      <c r="U160" s="39" t="s">
        <v>37162</v>
      </c>
      <c r="V160" s="39" t="s">
        <v>37163</v>
      </c>
    </row>
    <row r="161" spans="1:22" x14ac:dyDescent="0.3">
      <c r="A161">
        <v>160</v>
      </c>
      <c r="B161" s="1">
        <v>45891.26258101852</v>
      </c>
      <c r="C161" s="1">
        <v>45891.278703703705</v>
      </c>
      <c r="D161" s="39" t="s">
        <v>2532</v>
      </c>
      <c r="E161" s="39" t="s">
        <v>2533</v>
      </c>
      <c r="F161" s="39" t="s">
        <v>36638</v>
      </c>
      <c r="G161" s="39" t="s">
        <v>37164</v>
      </c>
      <c r="H161" s="39" t="s">
        <v>36694</v>
      </c>
      <c r="I161" s="39" t="s">
        <v>37165</v>
      </c>
      <c r="J161" s="39" t="s">
        <v>36642</v>
      </c>
      <c r="K161" s="39" t="s">
        <v>37166</v>
      </c>
      <c r="L161" s="39" t="s">
        <v>36642</v>
      </c>
      <c r="M161" s="39" t="s">
        <v>37166</v>
      </c>
      <c r="N161" s="39" t="s">
        <v>36645</v>
      </c>
      <c r="O161" s="39" t="s">
        <v>37167</v>
      </c>
      <c r="P161" s="39" t="s">
        <v>36647</v>
      </c>
      <c r="Q161" s="39" t="s">
        <v>37168</v>
      </c>
      <c r="R161" s="39" t="s">
        <v>37169</v>
      </c>
      <c r="S161" s="39" t="s">
        <v>37170</v>
      </c>
      <c r="T161" s="39" t="s">
        <v>37171</v>
      </c>
      <c r="U161" s="39" t="s">
        <v>37172</v>
      </c>
      <c r="V161" s="39" t="s">
        <v>37173</v>
      </c>
    </row>
    <row r="162" spans="1:22" x14ac:dyDescent="0.3">
      <c r="A162">
        <v>161</v>
      </c>
      <c r="B162" s="1">
        <v>45891.368668981479</v>
      </c>
      <c r="C162" s="1">
        <v>45891.374097222222</v>
      </c>
      <c r="D162" s="39" t="s">
        <v>3880</v>
      </c>
      <c r="E162" s="39" t="s">
        <v>3881</v>
      </c>
      <c r="F162" s="39" t="s">
        <v>36638</v>
      </c>
      <c r="G162" s="39" t="s">
        <v>37174</v>
      </c>
      <c r="H162" s="39" t="s">
        <v>36699</v>
      </c>
      <c r="I162" s="39" t="s">
        <v>37175</v>
      </c>
      <c r="J162" s="39" t="s">
        <v>36642</v>
      </c>
      <c r="K162" s="39" t="s">
        <v>37176</v>
      </c>
      <c r="L162" s="39" t="s">
        <v>36642</v>
      </c>
      <c r="M162" s="39" t="s">
        <v>37177</v>
      </c>
      <c r="N162" s="39" t="s">
        <v>36645</v>
      </c>
      <c r="O162" s="39" t="s">
        <v>37178</v>
      </c>
      <c r="P162" s="39" t="s">
        <v>36950</v>
      </c>
      <c r="Q162" s="39" t="s">
        <v>37179</v>
      </c>
      <c r="R162" s="39" t="s">
        <v>37180</v>
      </c>
      <c r="S162" s="39" t="s">
        <v>37181</v>
      </c>
      <c r="T162" s="39" t="s">
        <v>37182</v>
      </c>
      <c r="U162" s="39" t="s">
        <v>37183</v>
      </c>
      <c r="V162" s="39" t="s">
        <v>37184</v>
      </c>
    </row>
    <row r="163" spans="1:22" x14ac:dyDescent="0.3">
      <c r="A163">
        <v>162</v>
      </c>
      <c r="B163" s="1">
        <v>45891.368807870371</v>
      </c>
      <c r="C163" s="1">
        <v>45891.374884259261</v>
      </c>
      <c r="D163" s="39" t="s">
        <v>4524</v>
      </c>
      <c r="E163" s="39" t="s">
        <v>4525</v>
      </c>
      <c r="F163" s="39" t="s">
        <v>36638</v>
      </c>
      <c r="G163" s="39" t="s">
        <v>37185</v>
      </c>
      <c r="H163" s="39" t="s">
        <v>36699</v>
      </c>
      <c r="I163" s="39" t="s">
        <v>37186</v>
      </c>
      <c r="J163" s="39" t="s">
        <v>36642</v>
      </c>
      <c r="K163" s="39" t="s">
        <v>37187</v>
      </c>
      <c r="L163" s="39" t="s">
        <v>36642</v>
      </c>
      <c r="M163" s="39" t="s">
        <v>37188</v>
      </c>
      <c r="N163" s="39" t="s">
        <v>36645</v>
      </c>
      <c r="O163" s="39" t="s">
        <v>37189</v>
      </c>
      <c r="P163" s="39" t="s">
        <v>36647</v>
      </c>
      <c r="Q163" s="39" t="s">
        <v>37190</v>
      </c>
      <c r="R163" s="39" t="s">
        <v>37191</v>
      </c>
      <c r="S163" s="39" t="s">
        <v>37181</v>
      </c>
      <c r="T163" s="39" t="s">
        <v>37192</v>
      </c>
      <c r="U163" s="39" t="s">
        <v>36137</v>
      </c>
      <c r="V163" s="39" t="s">
        <v>36138</v>
      </c>
    </row>
    <row r="164" spans="1:22" x14ac:dyDescent="0.3">
      <c r="A164">
        <v>163</v>
      </c>
      <c r="B164" s="1">
        <v>45891.36954861111</v>
      </c>
      <c r="C164" s="1">
        <v>45891.376134259262</v>
      </c>
      <c r="D164" s="39" t="s">
        <v>4544</v>
      </c>
      <c r="E164" s="39" t="s">
        <v>4545</v>
      </c>
      <c r="F164" s="39" t="s">
        <v>36638</v>
      </c>
      <c r="G164" s="39" t="s">
        <v>37193</v>
      </c>
      <c r="H164" s="39" t="s">
        <v>36694</v>
      </c>
      <c r="I164" s="39" t="s">
        <v>37194</v>
      </c>
      <c r="J164" s="39" t="s">
        <v>36642</v>
      </c>
      <c r="K164" s="39" t="s">
        <v>37195</v>
      </c>
      <c r="L164" s="39" t="s">
        <v>36642</v>
      </c>
      <c r="M164" s="39" t="s">
        <v>37196</v>
      </c>
      <c r="N164" s="39" t="s">
        <v>36645</v>
      </c>
      <c r="O164" s="39" t="s">
        <v>37197</v>
      </c>
      <c r="P164" s="39" t="s">
        <v>36647</v>
      </c>
      <c r="Q164" s="39" t="s">
        <v>37198</v>
      </c>
      <c r="R164" s="39" t="s">
        <v>37199</v>
      </c>
      <c r="S164" s="39" t="s">
        <v>37200</v>
      </c>
      <c r="T164" s="39" t="s">
        <v>37201</v>
      </c>
      <c r="U164" s="39" t="s">
        <v>37202</v>
      </c>
      <c r="V164" s="39" t="s">
        <v>37203</v>
      </c>
    </row>
    <row r="165" spans="1:22" x14ac:dyDescent="0.3">
      <c r="A165">
        <v>164</v>
      </c>
      <c r="B165" s="1">
        <v>45891.370821759258</v>
      </c>
      <c r="C165" s="1">
        <v>45891.376377314817</v>
      </c>
      <c r="D165" s="39" t="s">
        <v>4083</v>
      </c>
      <c r="E165" s="39" t="s">
        <v>4084</v>
      </c>
      <c r="F165" s="39" t="s">
        <v>36638</v>
      </c>
      <c r="G165" s="39" t="s">
        <v>37174</v>
      </c>
      <c r="H165" s="39" t="s">
        <v>36640</v>
      </c>
      <c r="I165" s="39" t="s">
        <v>37186</v>
      </c>
      <c r="J165" s="39" t="s">
        <v>37204</v>
      </c>
      <c r="K165" s="39" t="s">
        <v>37205</v>
      </c>
      <c r="L165" s="39" t="s">
        <v>36642</v>
      </c>
      <c r="M165" s="39" t="s">
        <v>37206</v>
      </c>
      <c r="N165" s="39" t="s">
        <v>36645</v>
      </c>
      <c r="O165" s="39" t="s">
        <v>37207</v>
      </c>
      <c r="P165" s="39" t="s">
        <v>36647</v>
      </c>
      <c r="Q165" s="39" t="s">
        <v>37208</v>
      </c>
      <c r="R165" s="39" t="s">
        <v>37209</v>
      </c>
      <c r="S165" s="39" t="s">
        <v>37210</v>
      </c>
      <c r="T165" s="39" t="s">
        <v>37211</v>
      </c>
      <c r="U165" s="39" t="s">
        <v>37212</v>
      </c>
      <c r="V165" s="39" t="s">
        <v>37213</v>
      </c>
    </row>
    <row r="166" spans="1:22" x14ac:dyDescent="0.3">
      <c r="A166">
        <v>165</v>
      </c>
      <c r="B166" s="1">
        <v>45891.369525462964</v>
      </c>
      <c r="C166" s="1">
        <v>45891.376527777778</v>
      </c>
      <c r="D166" s="39" t="s">
        <v>4065</v>
      </c>
      <c r="E166" s="39" t="s">
        <v>4066</v>
      </c>
      <c r="F166" s="39" t="s">
        <v>36638</v>
      </c>
      <c r="G166" s="39" t="s">
        <v>37214</v>
      </c>
      <c r="H166" s="39" t="s">
        <v>36699</v>
      </c>
      <c r="I166" s="39" t="s">
        <v>37215</v>
      </c>
      <c r="J166" s="39" t="s">
        <v>36642</v>
      </c>
      <c r="K166" s="39" t="s">
        <v>37216</v>
      </c>
      <c r="L166" s="39" t="s">
        <v>36642</v>
      </c>
      <c r="M166" s="39" t="s">
        <v>37217</v>
      </c>
      <c r="N166" s="39" t="s">
        <v>36645</v>
      </c>
      <c r="O166" s="39" t="s">
        <v>37072</v>
      </c>
      <c r="P166" s="39" t="s">
        <v>36647</v>
      </c>
      <c r="Q166" s="39" t="s">
        <v>37218</v>
      </c>
      <c r="R166" s="39" t="s">
        <v>37191</v>
      </c>
      <c r="S166" s="39" t="s">
        <v>37181</v>
      </c>
      <c r="T166" s="39" t="s">
        <v>37219</v>
      </c>
      <c r="U166" s="39" t="s">
        <v>37220</v>
      </c>
      <c r="V166" s="39" t="s">
        <v>37221</v>
      </c>
    </row>
    <row r="167" spans="1:22" x14ac:dyDescent="0.3">
      <c r="A167">
        <v>166</v>
      </c>
      <c r="B167" s="1">
        <v>45891.369270833333</v>
      </c>
      <c r="C167" s="1">
        <v>45891.376770833333</v>
      </c>
      <c r="D167" s="39" t="s">
        <v>3935</v>
      </c>
      <c r="E167" s="39" t="s">
        <v>3936</v>
      </c>
      <c r="F167" s="39" t="s">
        <v>36638</v>
      </c>
      <c r="G167" s="39" t="s">
        <v>37222</v>
      </c>
      <c r="H167" s="39" t="s">
        <v>36694</v>
      </c>
      <c r="I167" s="39" t="s">
        <v>37223</v>
      </c>
      <c r="J167" s="39" t="s">
        <v>36642</v>
      </c>
      <c r="K167" s="39" t="s">
        <v>37224</v>
      </c>
      <c r="L167" s="39" t="s">
        <v>36642</v>
      </c>
      <c r="M167" s="39" t="s">
        <v>37225</v>
      </c>
      <c r="N167" s="39" t="s">
        <v>36645</v>
      </c>
      <c r="O167" s="39" t="s">
        <v>37226</v>
      </c>
      <c r="P167" s="39" t="s">
        <v>36647</v>
      </c>
      <c r="Q167" s="39" t="s">
        <v>35628</v>
      </c>
      <c r="R167" s="39" t="s">
        <v>37227</v>
      </c>
      <c r="S167" s="39" t="s">
        <v>37228</v>
      </c>
      <c r="T167" s="39" t="s">
        <v>37229</v>
      </c>
      <c r="U167" s="39" t="s">
        <v>37230</v>
      </c>
      <c r="V167" s="39" t="s">
        <v>37231</v>
      </c>
    </row>
    <row r="168" spans="1:22" x14ac:dyDescent="0.3">
      <c r="A168">
        <v>167</v>
      </c>
      <c r="B168" s="1">
        <v>45891.371307870373</v>
      </c>
      <c r="C168" s="1">
        <v>45891.376851851855</v>
      </c>
      <c r="D168" s="39" t="s">
        <v>3917</v>
      </c>
      <c r="E168" s="39" t="s">
        <v>3918</v>
      </c>
      <c r="F168" s="39" t="s">
        <v>36638</v>
      </c>
      <c r="G168" s="39" t="s">
        <v>37232</v>
      </c>
      <c r="H168" s="39" t="s">
        <v>36694</v>
      </c>
      <c r="I168" s="39" t="s">
        <v>37233</v>
      </c>
      <c r="J168" s="39" t="s">
        <v>36642</v>
      </c>
      <c r="K168" s="39" t="s">
        <v>37234</v>
      </c>
      <c r="L168" s="39" t="s">
        <v>36642</v>
      </c>
      <c r="M168" s="39" t="s">
        <v>37235</v>
      </c>
      <c r="N168" s="39" t="s">
        <v>36645</v>
      </c>
      <c r="O168" s="39" t="s">
        <v>37236</v>
      </c>
      <c r="P168" s="39" t="s">
        <v>36647</v>
      </c>
      <c r="Q168" s="39" t="s">
        <v>37237</v>
      </c>
      <c r="R168" s="39" t="s">
        <v>37238</v>
      </c>
      <c r="S168" s="39" t="s">
        <v>37239</v>
      </c>
      <c r="T168" s="39" t="s">
        <v>37240</v>
      </c>
      <c r="U168" s="39" t="s">
        <v>37241</v>
      </c>
      <c r="V168" s="39" t="s">
        <v>37242</v>
      </c>
    </row>
    <row r="169" spans="1:22" x14ac:dyDescent="0.3">
      <c r="A169">
        <v>168</v>
      </c>
      <c r="B169" s="1">
        <v>45891.370821759258</v>
      </c>
      <c r="C169" s="1">
        <v>45891.377002314817</v>
      </c>
      <c r="D169" s="39" t="s">
        <v>4029</v>
      </c>
      <c r="E169" s="39" t="s">
        <v>4030</v>
      </c>
      <c r="F169" s="39" t="s">
        <v>36638</v>
      </c>
      <c r="G169" s="39" t="s">
        <v>37243</v>
      </c>
      <c r="H169" s="39" t="s">
        <v>36640</v>
      </c>
      <c r="I169" s="39" t="s">
        <v>37244</v>
      </c>
      <c r="J169" s="39" t="s">
        <v>36642</v>
      </c>
      <c r="K169" s="39" t="s">
        <v>37245</v>
      </c>
      <c r="L169" s="39" t="s">
        <v>36642</v>
      </c>
      <c r="M169" s="39" t="s">
        <v>21853</v>
      </c>
      <c r="N169" s="39" t="s">
        <v>36645</v>
      </c>
      <c r="O169" s="39" t="s">
        <v>37189</v>
      </c>
      <c r="P169" s="39" t="s">
        <v>37246</v>
      </c>
      <c r="Q169" s="39" t="s">
        <v>37218</v>
      </c>
      <c r="R169" s="39" t="s">
        <v>37247</v>
      </c>
      <c r="S169" s="39" t="s">
        <v>37181</v>
      </c>
      <c r="T169" s="39" t="s">
        <v>37248</v>
      </c>
      <c r="U169" s="39" t="s">
        <v>37249</v>
      </c>
      <c r="V169" s="39" t="s">
        <v>37250</v>
      </c>
    </row>
    <row r="170" spans="1:22" x14ac:dyDescent="0.3">
      <c r="A170">
        <v>169</v>
      </c>
      <c r="B170" s="1">
        <v>45891.369988425926</v>
      </c>
      <c r="C170" s="1">
        <v>45891.377175925925</v>
      </c>
      <c r="D170" s="39" t="s">
        <v>4124</v>
      </c>
      <c r="E170" s="39" t="s">
        <v>4125</v>
      </c>
      <c r="F170" s="39" t="s">
        <v>36638</v>
      </c>
      <c r="G170" s="39" t="s">
        <v>37251</v>
      </c>
      <c r="H170" s="39" t="s">
        <v>36699</v>
      </c>
      <c r="I170" s="39" t="s">
        <v>37252</v>
      </c>
      <c r="J170" s="39" t="s">
        <v>36642</v>
      </c>
      <c r="K170" s="39" t="s">
        <v>37253</v>
      </c>
      <c r="L170" s="39" t="s">
        <v>36642</v>
      </c>
      <c r="M170" s="39" t="s">
        <v>37254</v>
      </c>
      <c r="N170" s="39" t="s">
        <v>36645</v>
      </c>
      <c r="O170" s="39" t="s">
        <v>37255</v>
      </c>
      <c r="P170" s="39" t="s">
        <v>36647</v>
      </c>
      <c r="Q170" s="39" t="s">
        <v>37256</v>
      </c>
      <c r="R170" s="39" t="s">
        <v>37257</v>
      </c>
      <c r="S170" s="39" t="s">
        <v>37258</v>
      </c>
      <c r="T170" s="39" t="s">
        <v>37259</v>
      </c>
      <c r="U170" s="39" t="s">
        <v>37260</v>
      </c>
      <c r="V170" s="39" t="s">
        <v>37261</v>
      </c>
    </row>
    <row r="171" spans="1:22" x14ac:dyDescent="0.3">
      <c r="A171">
        <v>170</v>
      </c>
      <c r="B171" s="1">
        <v>45891.370925925927</v>
      </c>
      <c r="C171" s="1">
        <v>45891.377222222225</v>
      </c>
      <c r="D171" s="39" t="s">
        <v>4131</v>
      </c>
      <c r="E171" s="39" t="s">
        <v>4132</v>
      </c>
      <c r="F171" s="39" t="s">
        <v>36638</v>
      </c>
      <c r="G171" s="39" t="s">
        <v>37262</v>
      </c>
      <c r="H171" s="39" t="s">
        <v>36699</v>
      </c>
      <c r="I171" s="39" t="s">
        <v>37186</v>
      </c>
      <c r="J171" s="39" t="s">
        <v>36642</v>
      </c>
      <c r="K171" s="39" t="s">
        <v>37245</v>
      </c>
      <c r="L171" s="39" t="s">
        <v>36642</v>
      </c>
      <c r="M171" s="39" t="s">
        <v>37263</v>
      </c>
      <c r="N171" s="39" t="s">
        <v>36645</v>
      </c>
      <c r="O171" s="39" t="s">
        <v>37189</v>
      </c>
      <c r="P171" s="39" t="s">
        <v>36647</v>
      </c>
      <c r="Q171" s="39" t="s">
        <v>37218</v>
      </c>
      <c r="R171" s="39" t="s">
        <v>37264</v>
      </c>
      <c r="S171" s="39" t="s">
        <v>37181</v>
      </c>
      <c r="T171" s="39" t="s">
        <v>37265</v>
      </c>
      <c r="U171" s="39" t="s">
        <v>37249</v>
      </c>
      <c r="V171" s="39" t="s">
        <v>35804</v>
      </c>
    </row>
    <row r="172" spans="1:22" x14ac:dyDescent="0.3">
      <c r="A172">
        <v>171</v>
      </c>
      <c r="B172" s="1">
        <v>45891.371111111112</v>
      </c>
      <c r="C172" s="1">
        <v>45891.377233796295</v>
      </c>
      <c r="D172" s="39" t="s">
        <v>4100</v>
      </c>
      <c r="E172" s="39" t="s">
        <v>4101</v>
      </c>
      <c r="F172" s="39" t="s">
        <v>36638</v>
      </c>
      <c r="G172" s="39" t="s">
        <v>37214</v>
      </c>
      <c r="H172" s="39" t="s">
        <v>36694</v>
      </c>
      <c r="I172" s="39" t="s">
        <v>37186</v>
      </c>
      <c r="J172" s="39" t="s">
        <v>36642</v>
      </c>
      <c r="K172" s="39" t="s">
        <v>37187</v>
      </c>
      <c r="L172" s="39" t="s">
        <v>36642</v>
      </c>
      <c r="M172" s="39" t="s">
        <v>37266</v>
      </c>
      <c r="N172" s="39" t="s">
        <v>36645</v>
      </c>
      <c r="O172" s="39" t="s">
        <v>37189</v>
      </c>
      <c r="P172" s="39" t="s">
        <v>36647</v>
      </c>
      <c r="Q172" s="39" t="s">
        <v>37218</v>
      </c>
      <c r="R172" s="39" t="s">
        <v>37191</v>
      </c>
      <c r="S172" s="39" t="s">
        <v>37181</v>
      </c>
      <c r="T172" s="39" t="s">
        <v>37267</v>
      </c>
      <c r="U172" s="39" t="s">
        <v>37268</v>
      </c>
      <c r="V172" s="39" t="s">
        <v>37269</v>
      </c>
    </row>
    <row r="173" spans="1:22" x14ac:dyDescent="0.3">
      <c r="A173">
        <v>172</v>
      </c>
      <c r="B173" s="1">
        <v>45891.368969907409</v>
      </c>
      <c r="C173" s="1">
        <v>45891.377337962964</v>
      </c>
      <c r="D173" s="39" t="s">
        <v>3961</v>
      </c>
      <c r="E173" s="39" t="s">
        <v>3962</v>
      </c>
      <c r="F173" s="39" t="s">
        <v>36638</v>
      </c>
      <c r="G173" s="39" t="s">
        <v>37270</v>
      </c>
      <c r="H173" s="39" t="s">
        <v>36694</v>
      </c>
      <c r="I173" s="39" t="s">
        <v>37271</v>
      </c>
      <c r="J173" s="39" t="s">
        <v>36642</v>
      </c>
      <c r="K173" s="39" t="s">
        <v>37272</v>
      </c>
      <c r="L173" s="39" t="s">
        <v>36642</v>
      </c>
      <c r="M173" s="39" t="s">
        <v>37273</v>
      </c>
      <c r="N173" s="39" t="s">
        <v>36645</v>
      </c>
      <c r="O173" s="39" t="s">
        <v>37274</v>
      </c>
      <c r="P173" s="39" t="s">
        <v>36647</v>
      </c>
      <c r="Q173" s="39" t="s">
        <v>37275</v>
      </c>
      <c r="R173" s="39" t="s">
        <v>37276</v>
      </c>
      <c r="S173" s="39" t="s">
        <v>37277</v>
      </c>
      <c r="T173" s="39" t="s">
        <v>37278</v>
      </c>
      <c r="U173" s="39" t="s">
        <v>37279</v>
      </c>
      <c r="V173" s="39" t="s">
        <v>37280</v>
      </c>
    </row>
    <row r="174" spans="1:22" x14ac:dyDescent="0.3">
      <c r="A174">
        <v>173</v>
      </c>
      <c r="B174" s="1">
        <v>45891.368888888886</v>
      </c>
      <c r="C174" s="1">
        <v>45891.377743055556</v>
      </c>
      <c r="D174" s="39" t="s">
        <v>4161</v>
      </c>
      <c r="E174" s="39" t="s">
        <v>4162</v>
      </c>
      <c r="F174" s="39" t="s">
        <v>36709</v>
      </c>
      <c r="G174" s="39" t="s">
        <v>37281</v>
      </c>
      <c r="H174" s="39" t="s">
        <v>36878</v>
      </c>
      <c r="I174" s="39" t="s">
        <v>37282</v>
      </c>
      <c r="J174" s="39" t="s">
        <v>36642</v>
      </c>
      <c r="K174" s="39" t="s">
        <v>37283</v>
      </c>
      <c r="L174" s="39" t="s">
        <v>36642</v>
      </c>
      <c r="M174" s="39" t="s">
        <v>37284</v>
      </c>
      <c r="N174" s="39" t="s">
        <v>36645</v>
      </c>
      <c r="O174" s="39" t="s">
        <v>37189</v>
      </c>
      <c r="P174" s="39" t="s">
        <v>36950</v>
      </c>
      <c r="Q174" s="39" t="s">
        <v>37285</v>
      </c>
      <c r="R174" s="39" t="s">
        <v>37286</v>
      </c>
      <c r="S174" s="39" t="s">
        <v>37287</v>
      </c>
      <c r="T174" s="39" t="s">
        <v>37288</v>
      </c>
      <c r="U174" s="39" t="s">
        <v>36671</v>
      </c>
      <c r="V174" s="39" t="s">
        <v>36138</v>
      </c>
    </row>
    <row r="175" spans="1:22" x14ac:dyDescent="0.3">
      <c r="A175">
        <v>174</v>
      </c>
      <c r="B175" s="1">
        <v>45891.369386574072</v>
      </c>
      <c r="C175" s="1">
        <v>45891.377962962964</v>
      </c>
      <c r="D175" s="39" t="s">
        <v>3970</v>
      </c>
      <c r="E175" s="39" t="s">
        <v>3971</v>
      </c>
      <c r="F175" s="39" t="s">
        <v>36638</v>
      </c>
      <c r="G175" s="39" t="s">
        <v>37289</v>
      </c>
      <c r="H175" s="39" t="s">
        <v>36694</v>
      </c>
      <c r="I175" s="39" t="s">
        <v>37290</v>
      </c>
      <c r="J175" s="39" t="s">
        <v>36642</v>
      </c>
      <c r="K175" s="39" t="s">
        <v>12887</v>
      </c>
      <c r="L175" s="39" t="s">
        <v>36642</v>
      </c>
      <c r="M175" s="39" t="s">
        <v>37291</v>
      </c>
      <c r="N175" s="39" t="s">
        <v>36645</v>
      </c>
      <c r="O175" s="39" t="s">
        <v>37292</v>
      </c>
      <c r="P175" s="39" t="s">
        <v>36647</v>
      </c>
      <c r="Q175" s="39" t="s">
        <v>37293</v>
      </c>
      <c r="R175" s="39" t="s">
        <v>37294</v>
      </c>
      <c r="S175" s="39" t="s">
        <v>37210</v>
      </c>
      <c r="T175" s="39" t="s">
        <v>37295</v>
      </c>
      <c r="U175" s="39" t="s">
        <v>37296</v>
      </c>
      <c r="V175" s="39" t="s">
        <v>37297</v>
      </c>
    </row>
    <row r="176" spans="1:22" x14ac:dyDescent="0.3">
      <c r="A176">
        <v>175</v>
      </c>
      <c r="B176" s="1">
        <v>45891.369166666664</v>
      </c>
      <c r="C176" s="1">
        <v>45891.378460648149</v>
      </c>
      <c r="D176" s="39" t="s">
        <v>4072</v>
      </c>
      <c r="E176" s="39" t="s">
        <v>4073</v>
      </c>
      <c r="F176" s="39" t="s">
        <v>36638</v>
      </c>
      <c r="G176" s="39" t="s">
        <v>37298</v>
      </c>
      <c r="H176" s="39" t="s">
        <v>36699</v>
      </c>
      <c r="I176" s="39" t="s">
        <v>37299</v>
      </c>
      <c r="J176" s="39" t="s">
        <v>36642</v>
      </c>
      <c r="K176" s="39" t="s">
        <v>37300</v>
      </c>
      <c r="L176" s="39" t="s">
        <v>36642</v>
      </c>
      <c r="M176" s="39" t="s">
        <v>37217</v>
      </c>
      <c r="N176" s="39" t="s">
        <v>36645</v>
      </c>
      <c r="O176" s="39" t="s">
        <v>37301</v>
      </c>
      <c r="P176" s="39" t="s">
        <v>36647</v>
      </c>
      <c r="Q176" s="39" t="s">
        <v>37218</v>
      </c>
      <c r="R176" s="39" t="s">
        <v>37302</v>
      </c>
      <c r="S176" s="39" t="s">
        <v>37303</v>
      </c>
      <c r="T176" s="39" t="s">
        <v>37304</v>
      </c>
      <c r="U176" s="39" t="s">
        <v>37305</v>
      </c>
      <c r="V176" s="39" t="s">
        <v>37306</v>
      </c>
    </row>
    <row r="177" spans="1:22" x14ac:dyDescent="0.3">
      <c r="A177">
        <v>176</v>
      </c>
      <c r="B177" s="1">
        <v>45891.369502314818</v>
      </c>
      <c r="C177" s="1">
        <v>45891.378506944442</v>
      </c>
      <c r="D177" s="39" t="s">
        <v>3909</v>
      </c>
      <c r="E177" s="39" t="s">
        <v>3910</v>
      </c>
      <c r="F177" s="39" t="s">
        <v>36638</v>
      </c>
      <c r="G177" s="39" t="s">
        <v>37307</v>
      </c>
      <c r="H177" s="39" t="s">
        <v>36699</v>
      </c>
      <c r="I177" s="39" t="s">
        <v>37308</v>
      </c>
      <c r="J177" s="39" t="s">
        <v>36642</v>
      </c>
      <c r="K177" s="39" t="s">
        <v>37309</v>
      </c>
      <c r="L177" s="39" t="s">
        <v>36642</v>
      </c>
      <c r="M177" s="39" t="s">
        <v>37310</v>
      </c>
      <c r="N177" s="39" t="s">
        <v>36645</v>
      </c>
      <c r="O177" s="39" t="s">
        <v>37311</v>
      </c>
      <c r="P177" s="39" t="s">
        <v>36647</v>
      </c>
      <c r="Q177" s="39" t="s">
        <v>37218</v>
      </c>
      <c r="R177" s="39" t="s">
        <v>37191</v>
      </c>
      <c r="S177" s="39" t="s">
        <v>37181</v>
      </c>
      <c r="T177" s="39" t="s">
        <v>37312</v>
      </c>
      <c r="U177" s="39" t="s">
        <v>36137</v>
      </c>
      <c r="V177" s="39" t="s">
        <v>36137</v>
      </c>
    </row>
    <row r="178" spans="1:22" x14ac:dyDescent="0.3">
      <c r="A178">
        <v>177</v>
      </c>
      <c r="B178" s="1">
        <v>45891.369641203702</v>
      </c>
      <c r="C178" s="1">
        <v>45891.378761574073</v>
      </c>
      <c r="D178" s="39" t="s">
        <v>4151</v>
      </c>
      <c r="E178" s="39" t="s">
        <v>4152</v>
      </c>
      <c r="F178" s="39" t="s">
        <v>36638</v>
      </c>
      <c r="G178" s="39" t="s">
        <v>37214</v>
      </c>
      <c r="H178" s="39" t="s">
        <v>36699</v>
      </c>
      <c r="I178" s="39" t="s">
        <v>37313</v>
      </c>
      <c r="J178" s="39" t="s">
        <v>36642</v>
      </c>
      <c r="K178" s="39" t="s">
        <v>37314</v>
      </c>
      <c r="L178" s="39" t="s">
        <v>36642</v>
      </c>
      <c r="M178" s="39" t="s">
        <v>37188</v>
      </c>
      <c r="N178" s="39" t="s">
        <v>36645</v>
      </c>
      <c r="O178" s="39" t="s">
        <v>37189</v>
      </c>
      <c r="P178" s="39" t="s">
        <v>36647</v>
      </c>
      <c r="Q178" s="39" t="s">
        <v>37315</v>
      </c>
      <c r="R178" s="39" t="s">
        <v>37316</v>
      </c>
      <c r="S178" s="39" t="s">
        <v>37210</v>
      </c>
      <c r="T178" s="39" t="s">
        <v>37317</v>
      </c>
      <c r="U178" s="39" t="s">
        <v>37318</v>
      </c>
      <c r="V178" s="39" t="s">
        <v>37319</v>
      </c>
    </row>
    <row r="179" spans="1:22" x14ac:dyDescent="0.3">
      <c r="A179">
        <v>178</v>
      </c>
      <c r="B179" s="1">
        <v>45891.369432870371</v>
      </c>
      <c r="C179" s="1">
        <v>45891.378877314812</v>
      </c>
      <c r="D179" s="39" t="s">
        <v>4048</v>
      </c>
      <c r="E179" s="39" t="s">
        <v>4049</v>
      </c>
      <c r="F179" s="39" t="s">
        <v>36638</v>
      </c>
      <c r="G179" s="39" t="s">
        <v>37214</v>
      </c>
      <c r="H179" s="39" t="s">
        <v>36699</v>
      </c>
      <c r="I179" s="39" t="s">
        <v>37313</v>
      </c>
      <c r="J179" s="39" t="s">
        <v>36642</v>
      </c>
      <c r="K179" s="39" t="s">
        <v>37320</v>
      </c>
      <c r="L179" s="39" t="s">
        <v>36642</v>
      </c>
      <c r="M179" s="39" t="s">
        <v>37321</v>
      </c>
      <c r="N179" s="39" t="s">
        <v>36645</v>
      </c>
      <c r="O179" s="39" t="s">
        <v>37189</v>
      </c>
      <c r="P179" s="39" t="s">
        <v>36647</v>
      </c>
      <c r="Q179" s="39" t="s">
        <v>37315</v>
      </c>
      <c r="R179" s="39" t="s">
        <v>37322</v>
      </c>
      <c r="S179" s="39" t="s">
        <v>37210</v>
      </c>
      <c r="T179" s="39" t="s">
        <v>37323</v>
      </c>
      <c r="U179" s="39" t="s">
        <v>37324</v>
      </c>
      <c r="V179" s="39" t="s">
        <v>37325</v>
      </c>
    </row>
    <row r="180" spans="1:22" x14ac:dyDescent="0.3">
      <c r="A180">
        <v>179</v>
      </c>
      <c r="B180" s="1">
        <v>45891.373344907406</v>
      </c>
      <c r="C180" s="1">
        <v>45891.378900462965</v>
      </c>
      <c r="D180" s="39" t="s">
        <v>3870</v>
      </c>
      <c r="E180" s="39" t="s">
        <v>3871</v>
      </c>
      <c r="F180" s="39" t="s">
        <v>36638</v>
      </c>
      <c r="G180" s="39" t="s">
        <v>37243</v>
      </c>
      <c r="H180" s="39" t="s">
        <v>36699</v>
      </c>
      <c r="I180" s="39" t="s">
        <v>37326</v>
      </c>
      <c r="J180" s="39" t="s">
        <v>36642</v>
      </c>
      <c r="K180" s="39" t="s">
        <v>37327</v>
      </c>
      <c r="L180" s="39" t="s">
        <v>36642</v>
      </c>
      <c r="M180" s="39" t="s">
        <v>37328</v>
      </c>
      <c r="N180" s="39" t="s">
        <v>36645</v>
      </c>
      <c r="O180" s="39" t="s">
        <v>37189</v>
      </c>
      <c r="P180" s="39" t="s">
        <v>36647</v>
      </c>
      <c r="Q180" s="39" t="s">
        <v>37218</v>
      </c>
      <c r="R180" s="39" t="s">
        <v>37329</v>
      </c>
      <c r="S180" s="39" t="s">
        <v>37330</v>
      </c>
      <c r="T180" s="39" t="s">
        <v>37248</v>
      </c>
      <c r="U180" s="39" t="s">
        <v>37331</v>
      </c>
      <c r="V180" s="39" t="s">
        <v>37332</v>
      </c>
    </row>
    <row r="181" spans="1:22" x14ac:dyDescent="0.3">
      <c r="A181">
        <v>180</v>
      </c>
      <c r="B181" s="1">
        <v>45891.376932870371</v>
      </c>
      <c r="C181" s="1">
        <v>45891.379155092596</v>
      </c>
      <c r="D181" s="39" t="s">
        <v>3927</v>
      </c>
      <c r="E181" s="39" t="s">
        <v>3928</v>
      </c>
      <c r="F181" s="39" t="s">
        <v>36638</v>
      </c>
      <c r="G181" s="39" t="s">
        <v>37333</v>
      </c>
      <c r="H181" s="39" t="s">
        <v>36640</v>
      </c>
      <c r="I181" s="39" t="s">
        <v>37334</v>
      </c>
      <c r="J181" s="39" t="s">
        <v>36642</v>
      </c>
      <c r="K181" s="39" t="s">
        <v>12887</v>
      </c>
      <c r="L181" s="39" t="s">
        <v>36642</v>
      </c>
      <c r="M181" s="39" t="s">
        <v>16918</v>
      </c>
      <c r="N181" s="39" t="s">
        <v>36645</v>
      </c>
      <c r="O181" s="39" t="s">
        <v>20593</v>
      </c>
      <c r="P181" s="39" t="s">
        <v>36860</v>
      </c>
      <c r="Q181" s="39" t="s">
        <v>37335</v>
      </c>
      <c r="R181" s="39" t="s">
        <v>37336</v>
      </c>
      <c r="S181" s="39" t="s">
        <v>37337</v>
      </c>
      <c r="T181" s="39" t="s">
        <v>37338</v>
      </c>
      <c r="U181" s="39" t="s">
        <v>37339</v>
      </c>
      <c r="V181" s="39" t="s">
        <v>37340</v>
      </c>
    </row>
    <row r="182" spans="1:22" x14ac:dyDescent="0.3">
      <c r="A182">
        <v>181</v>
      </c>
      <c r="B182" s="1">
        <v>45891.368819444448</v>
      </c>
      <c r="C182" s="1">
        <v>45891.379293981481</v>
      </c>
      <c r="D182" s="39" t="s">
        <v>3898</v>
      </c>
      <c r="E182" s="39" t="s">
        <v>3899</v>
      </c>
      <c r="F182" s="39" t="s">
        <v>36638</v>
      </c>
      <c r="G182" s="39" t="s">
        <v>37243</v>
      </c>
      <c r="H182" s="39" t="s">
        <v>36640</v>
      </c>
      <c r="I182" s="39" t="s">
        <v>37326</v>
      </c>
      <c r="J182" s="39" t="s">
        <v>36642</v>
      </c>
      <c r="K182" s="39" t="s">
        <v>37245</v>
      </c>
      <c r="L182" s="39" t="s">
        <v>36642</v>
      </c>
      <c r="M182" s="39" t="s">
        <v>37341</v>
      </c>
      <c r="N182" s="39" t="s">
        <v>36645</v>
      </c>
      <c r="O182" s="39" t="s">
        <v>37189</v>
      </c>
      <c r="P182" s="39" t="s">
        <v>37342</v>
      </c>
      <c r="Q182" s="39" t="s">
        <v>37218</v>
      </c>
      <c r="R182" s="39" t="s">
        <v>37191</v>
      </c>
      <c r="S182" s="39" t="s">
        <v>37181</v>
      </c>
      <c r="T182" s="39" t="s">
        <v>37343</v>
      </c>
      <c r="U182" s="39" t="s">
        <v>37344</v>
      </c>
      <c r="V182" s="39" t="s">
        <v>37345</v>
      </c>
    </row>
    <row r="183" spans="1:22" x14ac:dyDescent="0.3">
      <c r="A183">
        <v>182</v>
      </c>
      <c r="B183" s="1">
        <v>45891.369849537034</v>
      </c>
      <c r="C183" s="1">
        <v>45891.379537037035</v>
      </c>
      <c r="D183" s="39" t="s">
        <v>3860</v>
      </c>
      <c r="E183" s="39" t="s">
        <v>3861</v>
      </c>
      <c r="F183" s="39" t="s">
        <v>36638</v>
      </c>
      <c r="G183" s="39" t="s">
        <v>37174</v>
      </c>
      <c r="H183" s="39" t="s">
        <v>36640</v>
      </c>
      <c r="I183" s="39" t="s">
        <v>37346</v>
      </c>
      <c r="J183" s="39" t="s">
        <v>36642</v>
      </c>
      <c r="K183" s="39" t="s">
        <v>37347</v>
      </c>
      <c r="L183" s="39" t="s">
        <v>36642</v>
      </c>
      <c r="M183" s="39" t="s">
        <v>37348</v>
      </c>
      <c r="N183" s="39" t="s">
        <v>36645</v>
      </c>
      <c r="O183" s="39" t="s">
        <v>37349</v>
      </c>
      <c r="P183" s="39" t="s">
        <v>36647</v>
      </c>
      <c r="Q183" s="39" t="s">
        <v>37350</v>
      </c>
      <c r="R183" s="39" t="s">
        <v>37351</v>
      </c>
      <c r="S183" s="39" t="s">
        <v>37181</v>
      </c>
      <c r="T183" s="39" t="s">
        <v>37352</v>
      </c>
      <c r="U183" s="39" t="s">
        <v>37353</v>
      </c>
      <c r="V183" s="39" t="s">
        <v>37354</v>
      </c>
    </row>
    <row r="184" spans="1:22" x14ac:dyDescent="0.3">
      <c r="A184">
        <v>183</v>
      </c>
      <c r="B184" s="1">
        <v>45891.373229166667</v>
      </c>
      <c r="C184" s="1">
        <v>45891.379930555559</v>
      </c>
      <c r="D184" s="39" t="s">
        <v>3980</v>
      </c>
      <c r="E184" s="39" t="s">
        <v>3981</v>
      </c>
      <c r="F184" s="39" t="s">
        <v>36638</v>
      </c>
      <c r="G184" s="39" t="s">
        <v>37355</v>
      </c>
      <c r="H184" s="39" t="s">
        <v>36699</v>
      </c>
      <c r="I184" s="39" t="s">
        <v>37356</v>
      </c>
      <c r="J184" s="39" t="s">
        <v>36642</v>
      </c>
      <c r="K184" s="39" t="s">
        <v>13324</v>
      </c>
      <c r="L184" s="39" t="s">
        <v>36642</v>
      </c>
      <c r="M184" s="39" t="s">
        <v>239</v>
      </c>
      <c r="N184" s="39" t="s">
        <v>36645</v>
      </c>
      <c r="O184" s="39" t="s">
        <v>20593</v>
      </c>
      <c r="P184" s="39" t="s">
        <v>36647</v>
      </c>
      <c r="Q184" s="39" t="s">
        <v>37357</v>
      </c>
      <c r="R184" s="39" t="s">
        <v>37358</v>
      </c>
      <c r="S184" s="39" t="s">
        <v>37359</v>
      </c>
      <c r="T184" s="39" t="s">
        <v>37248</v>
      </c>
      <c r="U184" s="39" t="s">
        <v>36671</v>
      </c>
      <c r="V184" s="39" t="s">
        <v>36138</v>
      </c>
    </row>
    <row r="185" spans="1:22" x14ac:dyDescent="0.3">
      <c r="A185">
        <v>184</v>
      </c>
      <c r="B185" s="1">
        <v>45891.369479166664</v>
      </c>
      <c r="C185" s="1">
        <v>45891.380879629629</v>
      </c>
      <c r="D185" s="39" t="s">
        <v>3946</v>
      </c>
      <c r="E185" s="39" t="s">
        <v>3947</v>
      </c>
      <c r="F185" s="39" t="s">
        <v>36638</v>
      </c>
      <c r="G185" s="39" t="s">
        <v>37360</v>
      </c>
      <c r="H185" s="39" t="s">
        <v>36719</v>
      </c>
      <c r="I185" s="39" t="s">
        <v>37361</v>
      </c>
      <c r="J185" s="39" t="s">
        <v>36642</v>
      </c>
      <c r="K185" s="39" t="s">
        <v>37362</v>
      </c>
      <c r="L185" s="39" t="s">
        <v>36642</v>
      </c>
      <c r="M185" s="39" t="s">
        <v>37363</v>
      </c>
      <c r="N185" s="39" t="s">
        <v>37364</v>
      </c>
      <c r="O185" s="39" t="s">
        <v>36279</v>
      </c>
      <c r="P185" s="39" t="s">
        <v>36950</v>
      </c>
      <c r="Q185" s="39" t="s">
        <v>37365</v>
      </c>
      <c r="R185" s="39" t="s">
        <v>37366</v>
      </c>
      <c r="S185" s="39" t="s">
        <v>37367</v>
      </c>
      <c r="T185" s="39" t="s">
        <v>37368</v>
      </c>
      <c r="U185" s="39" t="s">
        <v>37369</v>
      </c>
      <c r="V185" s="39" t="s">
        <v>37370</v>
      </c>
    </row>
    <row r="186" spans="1:22" x14ac:dyDescent="0.3">
      <c r="A186">
        <v>185</v>
      </c>
      <c r="B186" s="1">
        <v>45891.37736111111</v>
      </c>
      <c r="C186" s="1">
        <v>45891.380902777775</v>
      </c>
      <c r="D186" s="39" t="s">
        <v>3999</v>
      </c>
      <c r="E186" s="39" t="s">
        <v>4000</v>
      </c>
      <c r="F186" s="39" t="s">
        <v>37371</v>
      </c>
      <c r="G186" s="39" t="s">
        <v>37372</v>
      </c>
      <c r="H186" s="39" t="s">
        <v>36674</v>
      </c>
      <c r="I186" s="39" t="s">
        <v>37373</v>
      </c>
      <c r="J186" s="39" t="s">
        <v>36674</v>
      </c>
      <c r="K186" s="39" t="s">
        <v>37374</v>
      </c>
      <c r="L186" s="39" t="s">
        <v>36642</v>
      </c>
      <c r="M186" s="39" t="s">
        <v>37375</v>
      </c>
      <c r="N186" s="39" t="s">
        <v>36645</v>
      </c>
      <c r="O186" s="39" t="s">
        <v>37376</v>
      </c>
      <c r="P186" s="39" t="s">
        <v>36702</v>
      </c>
      <c r="Q186" s="39" t="s">
        <v>36467</v>
      </c>
      <c r="R186" s="39" t="s">
        <v>37377</v>
      </c>
      <c r="S186" s="39" t="s">
        <v>37378</v>
      </c>
      <c r="T186" s="39" t="s">
        <v>37379</v>
      </c>
      <c r="U186" s="39" t="s">
        <v>37380</v>
      </c>
      <c r="V186" s="39" t="s">
        <v>37008</v>
      </c>
    </row>
    <row r="187" spans="1:22" x14ac:dyDescent="0.3">
      <c r="A187">
        <v>186</v>
      </c>
      <c r="B187" s="1">
        <v>45891.37226851852</v>
      </c>
      <c r="C187" s="1">
        <v>45891.380995370368</v>
      </c>
      <c r="D187" s="39" t="s">
        <v>4105</v>
      </c>
      <c r="E187" s="39" t="s">
        <v>4106</v>
      </c>
      <c r="F187" s="39" t="s">
        <v>36638</v>
      </c>
      <c r="G187" s="39" t="s">
        <v>37381</v>
      </c>
      <c r="H187" s="39" t="s">
        <v>36666</v>
      </c>
      <c r="I187" s="39" t="s">
        <v>37308</v>
      </c>
      <c r="J187" s="39" t="s">
        <v>36642</v>
      </c>
      <c r="K187" s="39" t="s">
        <v>37309</v>
      </c>
      <c r="L187" s="39" t="s">
        <v>36642</v>
      </c>
      <c r="M187" s="39" t="s">
        <v>37382</v>
      </c>
      <c r="N187" s="39" t="s">
        <v>36645</v>
      </c>
      <c r="O187" s="39" t="s">
        <v>37189</v>
      </c>
      <c r="P187" s="39" t="s">
        <v>36647</v>
      </c>
      <c r="Q187" s="39" t="s">
        <v>37218</v>
      </c>
      <c r="R187" s="39" t="s">
        <v>37191</v>
      </c>
      <c r="S187" s="39" t="s">
        <v>37181</v>
      </c>
      <c r="T187" s="39" t="s">
        <v>37383</v>
      </c>
      <c r="U187" s="39" t="s">
        <v>37384</v>
      </c>
      <c r="V187" s="39" t="s">
        <v>37385</v>
      </c>
    </row>
    <row r="188" spans="1:22" x14ac:dyDescent="0.3">
      <c r="A188">
        <v>187</v>
      </c>
      <c r="B188" s="1">
        <v>45891.369988425926</v>
      </c>
      <c r="C188" s="1">
        <v>45891.381053240744</v>
      </c>
      <c r="D188" s="39" t="s">
        <v>3951</v>
      </c>
      <c r="E188" s="39" t="s">
        <v>3952</v>
      </c>
      <c r="F188" s="39" t="s">
        <v>36638</v>
      </c>
      <c r="G188" s="39" t="s">
        <v>37386</v>
      </c>
      <c r="H188" s="39" t="s">
        <v>36719</v>
      </c>
      <c r="I188" s="39" t="s">
        <v>37387</v>
      </c>
      <c r="J188" s="39" t="s">
        <v>36642</v>
      </c>
      <c r="K188" s="39" t="s">
        <v>12887</v>
      </c>
      <c r="L188" s="39" t="s">
        <v>36642</v>
      </c>
      <c r="M188" s="39" t="s">
        <v>37388</v>
      </c>
      <c r="N188" s="39" t="s">
        <v>36645</v>
      </c>
      <c r="O188" s="39" t="s">
        <v>37189</v>
      </c>
      <c r="P188" s="39" t="s">
        <v>36950</v>
      </c>
      <c r="Q188" s="39" t="s">
        <v>37389</v>
      </c>
      <c r="R188" s="39" t="s">
        <v>37286</v>
      </c>
      <c r="S188" s="39" t="s">
        <v>37390</v>
      </c>
      <c r="T188" s="39" t="s">
        <v>37391</v>
      </c>
      <c r="U188" s="39" t="s">
        <v>37392</v>
      </c>
      <c r="V188" s="39" t="s">
        <v>37393</v>
      </c>
    </row>
    <row r="189" spans="1:22" x14ac:dyDescent="0.3">
      <c r="A189">
        <v>188</v>
      </c>
      <c r="B189" s="1">
        <v>45891.373935185184</v>
      </c>
      <c r="C189" s="1">
        <v>45891.382303240738</v>
      </c>
      <c r="D189" s="39" t="s">
        <v>4141</v>
      </c>
      <c r="E189" s="39" t="s">
        <v>4142</v>
      </c>
      <c r="F189" s="39" t="s">
        <v>36638</v>
      </c>
      <c r="G189" s="39" t="s">
        <v>37394</v>
      </c>
      <c r="H189" s="39" t="s">
        <v>36640</v>
      </c>
      <c r="I189" s="39" t="s">
        <v>37395</v>
      </c>
      <c r="J189" s="39" t="s">
        <v>36642</v>
      </c>
      <c r="K189" s="39" t="s">
        <v>37396</v>
      </c>
      <c r="L189" s="39" t="s">
        <v>36642</v>
      </c>
      <c r="M189" s="39" t="s">
        <v>37397</v>
      </c>
      <c r="N189" s="39" t="s">
        <v>36645</v>
      </c>
      <c r="O189" s="39" t="s">
        <v>37398</v>
      </c>
      <c r="P189" s="39" t="s">
        <v>36647</v>
      </c>
      <c r="Q189" s="39" t="s">
        <v>37399</v>
      </c>
      <c r="R189" s="39" t="s">
        <v>37400</v>
      </c>
      <c r="S189" s="39" t="s">
        <v>37181</v>
      </c>
      <c r="T189" s="39" t="s">
        <v>37401</v>
      </c>
      <c r="U189" s="39" t="s">
        <v>37402</v>
      </c>
      <c r="V189" s="39" t="s">
        <v>37403</v>
      </c>
    </row>
    <row r="190" spans="1:22" x14ac:dyDescent="0.3">
      <c r="A190">
        <v>189</v>
      </c>
      <c r="B190" s="1">
        <v>45891.369247685187</v>
      </c>
      <c r="C190" s="1">
        <v>45891.382592592592</v>
      </c>
      <c r="D190" s="39" t="s">
        <v>4009</v>
      </c>
      <c r="E190" s="39" t="s">
        <v>4010</v>
      </c>
      <c r="F190" s="39" t="s">
        <v>36638</v>
      </c>
      <c r="G190" s="39" t="s">
        <v>35867</v>
      </c>
      <c r="H190" s="39" t="s">
        <v>36666</v>
      </c>
      <c r="I190" s="39" t="s">
        <v>37404</v>
      </c>
      <c r="J190" s="39" t="s">
        <v>36642</v>
      </c>
      <c r="K190" s="39" t="s">
        <v>37405</v>
      </c>
      <c r="L190" s="39" t="s">
        <v>36642</v>
      </c>
      <c r="M190" s="39" t="s">
        <v>37406</v>
      </c>
      <c r="N190" s="39" t="s">
        <v>36645</v>
      </c>
      <c r="O190" s="39" t="s">
        <v>35648</v>
      </c>
      <c r="P190" s="39" t="s">
        <v>36647</v>
      </c>
      <c r="Q190" s="39" t="s">
        <v>37407</v>
      </c>
      <c r="R190" s="39" t="s">
        <v>37408</v>
      </c>
      <c r="S190" s="39" t="s">
        <v>37409</v>
      </c>
      <c r="T190" s="39" t="s">
        <v>37410</v>
      </c>
      <c r="U190" s="39" t="s">
        <v>37411</v>
      </c>
      <c r="V190" s="39" t="s">
        <v>37412</v>
      </c>
    </row>
    <row r="191" spans="1:22" x14ac:dyDescent="0.3">
      <c r="A191">
        <v>190</v>
      </c>
      <c r="B191" s="1">
        <v>45891.369988425926</v>
      </c>
      <c r="C191" s="1">
        <v>45891.382708333331</v>
      </c>
      <c r="D191" s="39" t="s">
        <v>4037</v>
      </c>
      <c r="E191" s="39" t="s">
        <v>4038</v>
      </c>
      <c r="F191" s="39" t="s">
        <v>36638</v>
      </c>
      <c r="G191" s="39" t="s">
        <v>37413</v>
      </c>
      <c r="H191" s="39" t="s">
        <v>36640</v>
      </c>
      <c r="I191" s="39" t="s">
        <v>37414</v>
      </c>
      <c r="J191" s="39" t="s">
        <v>36642</v>
      </c>
      <c r="K191" s="39" t="s">
        <v>37415</v>
      </c>
      <c r="L191" s="39" t="s">
        <v>36642</v>
      </c>
      <c r="M191" s="39" t="s">
        <v>37416</v>
      </c>
      <c r="N191" s="39" t="s">
        <v>36645</v>
      </c>
      <c r="O191" s="39" t="s">
        <v>36279</v>
      </c>
      <c r="P191" s="39" t="s">
        <v>36647</v>
      </c>
      <c r="Q191" s="39" t="s">
        <v>37417</v>
      </c>
      <c r="R191" s="39" t="s">
        <v>37418</v>
      </c>
      <c r="S191" s="39" t="s">
        <v>37419</v>
      </c>
      <c r="T191" s="39" t="s">
        <v>37420</v>
      </c>
      <c r="U191" s="39" t="s">
        <v>37421</v>
      </c>
      <c r="V191" s="39" t="s">
        <v>37422</v>
      </c>
    </row>
    <row r="192" spans="1:22" x14ac:dyDescent="0.3">
      <c r="A192">
        <v>191</v>
      </c>
      <c r="B192" s="1">
        <v>45891.377349537041</v>
      </c>
      <c r="C192" s="1">
        <v>45891.382719907408</v>
      </c>
      <c r="D192" s="39" t="s">
        <v>4178</v>
      </c>
      <c r="E192" s="39" t="s">
        <v>4179</v>
      </c>
      <c r="F192" s="39" t="s">
        <v>36638</v>
      </c>
      <c r="G192" s="39" t="s">
        <v>37423</v>
      </c>
      <c r="H192" s="39" t="s">
        <v>36640</v>
      </c>
      <c r="I192" s="39" t="s">
        <v>37424</v>
      </c>
      <c r="J192" s="39" t="s">
        <v>36642</v>
      </c>
      <c r="K192" s="39" t="s">
        <v>37425</v>
      </c>
      <c r="L192" s="39" t="s">
        <v>36642</v>
      </c>
      <c r="M192" s="39" t="s">
        <v>37416</v>
      </c>
      <c r="N192" s="39" t="s">
        <v>36645</v>
      </c>
      <c r="O192" s="39" t="s">
        <v>37426</v>
      </c>
      <c r="P192" s="39" t="s">
        <v>36647</v>
      </c>
      <c r="Q192" s="39" t="s">
        <v>37427</v>
      </c>
      <c r="R192" s="39" t="s">
        <v>37428</v>
      </c>
      <c r="S192" s="39" t="s">
        <v>37429</v>
      </c>
      <c r="T192" s="39" t="s">
        <v>37430</v>
      </c>
      <c r="U192" s="39" t="s">
        <v>37431</v>
      </c>
      <c r="V192" s="39" t="s">
        <v>37432</v>
      </c>
    </row>
    <row r="193" spans="1:22" x14ac:dyDescent="0.3">
      <c r="A193">
        <v>192</v>
      </c>
      <c r="B193" s="1">
        <v>45891.369803240741</v>
      </c>
      <c r="C193" s="1">
        <v>45891.383819444447</v>
      </c>
      <c r="D193" s="39" t="s">
        <v>4170</v>
      </c>
      <c r="E193" s="39" t="s">
        <v>4171</v>
      </c>
      <c r="F193" s="39" t="s">
        <v>36638</v>
      </c>
      <c r="G193" s="39" t="s">
        <v>37433</v>
      </c>
      <c r="H193" s="39" t="s">
        <v>36694</v>
      </c>
      <c r="I193" s="39" t="s">
        <v>37434</v>
      </c>
      <c r="J193" s="39" t="s">
        <v>36642</v>
      </c>
      <c r="K193" s="39" t="s">
        <v>37435</v>
      </c>
      <c r="L193" s="39" t="s">
        <v>36642</v>
      </c>
      <c r="M193" s="39" t="s">
        <v>37436</v>
      </c>
      <c r="N193" s="39" t="s">
        <v>36645</v>
      </c>
      <c r="O193" s="39" t="s">
        <v>36759</v>
      </c>
      <c r="P193" s="39" t="s">
        <v>36851</v>
      </c>
      <c r="Q193" s="39" t="s">
        <v>37218</v>
      </c>
      <c r="R193" s="39" t="s">
        <v>37437</v>
      </c>
      <c r="S193" s="39" t="s">
        <v>37181</v>
      </c>
      <c r="T193" s="39" t="s">
        <v>37248</v>
      </c>
      <c r="U193" s="39" t="s">
        <v>37438</v>
      </c>
      <c r="V193" s="39" t="s">
        <v>37439</v>
      </c>
    </row>
    <row r="194" spans="1:22" x14ac:dyDescent="0.3">
      <c r="A194">
        <v>193</v>
      </c>
      <c r="B194" s="1">
        <v>45891.369247685187</v>
      </c>
      <c r="C194" s="1">
        <v>45891.38449074074</v>
      </c>
      <c r="D194" s="39" t="s">
        <v>4059</v>
      </c>
      <c r="E194" s="39" t="s">
        <v>4060</v>
      </c>
      <c r="F194" s="39" t="s">
        <v>36638</v>
      </c>
      <c r="G194" s="39" t="s">
        <v>35867</v>
      </c>
      <c r="H194" s="39" t="s">
        <v>36640</v>
      </c>
      <c r="I194" s="39" t="s">
        <v>36739</v>
      </c>
      <c r="J194" s="39" t="s">
        <v>36642</v>
      </c>
      <c r="K194" s="39" t="s">
        <v>37440</v>
      </c>
      <c r="L194" s="39" t="s">
        <v>36642</v>
      </c>
      <c r="M194" s="39" t="s">
        <v>36792</v>
      </c>
      <c r="N194" s="39" t="s">
        <v>36645</v>
      </c>
      <c r="O194" s="39" t="s">
        <v>35980</v>
      </c>
      <c r="P194" s="39" t="s">
        <v>36647</v>
      </c>
      <c r="Q194" s="39" t="s">
        <v>37441</v>
      </c>
      <c r="R194" s="39" t="s">
        <v>37442</v>
      </c>
      <c r="S194" s="39" t="s">
        <v>37443</v>
      </c>
      <c r="T194" s="39" t="s">
        <v>37444</v>
      </c>
      <c r="U194" s="39" t="s">
        <v>37445</v>
      </c>
      <c r="V194" s="39" t="s">
        <v>37446</v>
      </c>
    </row>
    <row r="195" spans="1:22" x14ac:dyDescent="0.3">
      <c r="A195">
        <v>194</v>
      </c>
      <c r="B195" s="1">
        <v>45891.381678240738</v>
      </c>
      <c r="C195" s="1">
        <v>45891.385567129626</v>
      </c>
      <c r="D195" s="39" t="s">
        <v>12370</v>
      </c>
      <c r="E195" s="39" t="s">
        <v>12371</v>
      </c>
      <c r="F195" s="39" t="s">
        <v>36638</v>
      </c>
      <c r="G195" s="39" t="s">
        <v>37447</v>
      </c>
      <c r="H195" s="39" t="s">
        <v>36694</v>
      </c>
      <c r="I195" s="39" t="s">
        <v>37448</v>
      </c>
      <c r="J195" s="39" t="s">
        <v>36642</v>
      </c>
      <c r="K195" s="39" t="s">
        <v>37449</v>
      </c>
      <c r="L195" s="39" t="s">
        <v>36642</v>
      </c>
      <c r="M195" s="39" t="s">
        <v>37450</v>
      </c>
      <c r="N195" s="39" t="s">
        <v>36645</v>
      </c>
      <c r="O195" s="39" t="s">
        <v>37451</v>
      </c>
      <c r="P195" s="39" t="s">
        <v>36647</v>
      </c>
      <c r="Q195" s="39" t="s">
        <v>37452</v>
      </c>
      <c r="R195" s="39" t="s">
        <v>37453</v>
      </c>
      <c r="S195" s="39" t="s">
        <v>37454</v>
      </c>
      <c r="T195" s="39" t="s">
        <v>37455</v>
      </c>
      <c r="U195" s="39" t="s">
        <v>37456</v>
      </c>
      <c r="V195" s="39" t="s">
        <v>37457</v>
      </c>
    </row>
    <row r="196" spans="1:22" x14ac:dyDescent="0.3">
      <c r="A196">
        <v>195</v>
      </c>
      <c r="B196" s="1">
        <v>45891.379363425927</v>
      </c>
      <c r="C196" s="1">
        <v>45891.385717592595</v>
      </c>
      <c r="D196" s="39" t="s">
        <v>12254</v>
      </c>
      <c r="E196" s="39" t="s">
        <v>12255</v>
      </c>
      <c r="F196" s="39" t="s">
        <v>36638</v>
      </c>
      <c r="G196" s="39" t="s">
        <v>37458</v>
      </c>
      <c r="H196" s="39" t="s">
        <v>36694</v>
      </c>
      <c r="I196" s="39" t="s">
        <v>37459</v>
      </c>
      <c r="J196" s="39" t="s">
        <v>36642</v>
      </c>
      <c r="K196" s="39" t="s">
        <v>37460</v>
      </c>
      <c r="L196" s="39" t="s">
        <v>36642</v>
      </c>
      <c r="M196" s="39" t="s">
        <v>37461</v>
      </c>
      <c r="N196" s="39" t="s">
        <v>36645</v>
      </c>
      <c r="O196" s="39" t="s">
        <v>37462</v>
      </c>
      <c r="P196" s="39" t="s">
        <v>36647</v>
      </c>
      <c r="Q196" s="39" t="s">
        <v>37463</v>
      </c>
      <c r="R196" s="39" t="s">
        <v>37464</v>
      </c>
      <c r="S196" s="39" t="s">
        <v>37465</v>
      </c>
      <c r="T196" s="39" t="s">
        <v>37466</v>
      </c>
      <c r="U196" s="39" t="s">
        <v>37467</v>
      </c>
      <c r="V196" s="39" t="s">
        <v>37468</v>
      </c>
    </row>
    <row r="197" spans="1:22" x14ac:dyDescent="0.3">
      <c r="A197">
        <v>196</v>
      </c>
      <c r="B197" s="1">
        <v>45891.368530092594</v>
      </c>
      <c r="C197" s="1">
        <v>45891.386331018519</v>
      </c>
      <c r="D197" s="39" t="s">
        <v>4114</v>
      </c>
      <c r="E197" s="39" t="s">
        <v>4115</v>
      </c>
      <c r="F197" s="39" t="s">
        <v>36638</v>
      </c>
      <c r="G197" s="39" t="s">
        <v>35867</v>
      </c>
      <c r="H197" s="39" t="s">
        <v>36640</v>
      </c>
      <c r="I197" s="39" t="s">
        <v>37079</v>
      </c>
      <c r="J197" s="39" t="s">
        <v>36642</v>
      </c>
      <c r="K197" s="39" t="s">
        <v>36032</v>
      </c>
      <c r="L197" s="39" t="s">
        <v>36642</v>
      </c>
      <c r="M197" s="39" t="s">
        <v>37469</v>
      </c>
      <c r="N197" s="39" t="s">
        <v>36645</v>
      </c>
      <c r="O197" s="39" t="s">
        <v>37470</v>
      </c>
      <c r="P197" s="39" t="s">
        <v>36647</v>
      </c>
      <c r="Q197" s="39" t="s">
        <v>37471</v>
      </c>
      <c r="R197" s="39" t="s">
        <v>37471</v>
      </c>
      <c r="S197" s="39" t="s">
        <v>37472</v>
      </c>
      <c r="T197" s="39" t="s">
        <v>37473</v>
      </c>
      <c r="U197" s="39" t="s">
        <v>37474</v>
      </c>
      <c r="V197" s="39" t="s">
        <v>37475</v>
      </c>
    </row>
    <row r="198" spans="1:22" x14ac:dyDescent="0.3">
      <c r="A198">
        <v>197</v>
      </c>
      <c r="B198" s="1">
        <v>45891.371307870373</v>
      </c>
      <c r="C198" s="1">
        <v>45891.386608796296</v>
      </c>
      <c r="D198" s="39" t="s">
        <v>4091</v>
      </c>
      <c r="E198" s="39" t="s">
        <v>4092</v>
      </c>
      <c r="F198" s="39" t="s">
        <v>36638</v>
      </c>
      <c r="G198" s="39" t="s">
        <v>37476</v>
      </c>
      <c r="H198" s="39" t="s">
        <v>36640</v>
      </c>
      <c r="I198" s="39" t="s">
        <v>37477</v>
      </c>
      <c r="J198" s="39" t="s">
        <v>36642</v>
      </c>
      <c r="K198" s="39" t="s">
        <v>36758</v>
      </c>
      <c r="L198" s="39" t="s">
        <v>36642</v>
      </c>
      <c r="M198" s="39" t="s">
        <v>37478</v>
      </c>
      <c r="N198" s="39" t="s">
        <v>36645</v>
      </c>
      <c r="O198" s="39" t="s">
        <v>37479</v>
      </c>
      <c r="P198" s="39" t="s">
        <v>37480</v>
      </c>
      <c r="Q198" s="39" t="s">
        <v>35628</v>
      </c>
      <c r="R198" s="39" t="s">
        <v>37481</v>
      </c>
      <c r="S198" s="39" t="s">
        <v>37482</v>
      </c>
      <c r="T198" s="39" t="s">
        <v>37483</v>
      </c>
      <c r="U198" s="39" t="s">
        <v>37484</v>
      </c>
      <c r="V198" s="39" t="s">
        <v>37485</v>
      </c>
    </row>
    <row r="199" spans="1:22" x14ac:dyDescent="0.3">
      <c r="A199">
        <v>198</v>
      </c>
      <c r="B199" s="1">
        <v>45891.380844907406</v>
      </c>
      <c r="C199" s="1">
        <v>45891.392291666663</v>
      </c>
      <c r="D199" s="39" t="s">
        <v>3891</v>
      </c>
      <c r="E199" s="39" t="s">
        <v>3892</v>
      </c>
      <c r="F199" s="39" t="s">
        <v>36638</v>
      </c>
      <c r="G199" s="39" t="s">
        <v>37486</v>
      </c>
      <c r="H199" s="39" t="s">
        <v>36640</v>
      </c>
      <c r="I199" s="39" t="s">
        <v>36739</v>
      </c>
      <c r="J199" s="39" t="s">
        <v>37487</v>
      </c>
      <c r="K199" s="39" t="s">
        <v>37488</v>
      </c>
      <c r="L199" s="39" t="s">
        <v>36642</v>
      </c>
      <c r="M199" s="39" t="s">
        <v>37489</v>
      </c>
      <c r="N199" s="39" t="s">
        <v>36645</v>
      </c>
      <c r="O199" s="39" t="s">
        <v>37490</v>
      </c>
      <c r="P199" s="39" t="s">
        <v>36702</v>
      </c>
      <c r="Q199" s="39" t="s">
        <v>37491</v>
      </c>
      <c r="R199" s="39" t="s">
        <v>37492</v>
      </c>
      <c r="S199" s="39" t="s">
        <v>37493</v>
      </c>
      <c r="T199" s="39" t="s">
        <v>37494</v>
      </c>
      <c r="U199" s="39" t="s">
        <v>37495</v>
      </c>
      <c r="V199" s="39" t="s">
        <v>37496</v>
      </c>
    </row>
    <row r="200" spans="1:22" x14ac:dyDescent="0.3">
      <c r="A200">
        <v>199</v>
      </c>
      <c r="B200" s="1">
        <v>45891.383425925924</v>
      </c>
      <c r="C200" s="1">
        <v>45891.394305555557</v>
      </c>
      <c r="D200" s="39" t="s">
        <v>4022</v>
      </c>
      <c r="E200" s="39" t="s">
        <v>4023</v>
      </c>
      <c r="F200" s="39" t="s">
        <v>36638</v>
      </c>
      <c r="G200" s="39" t="s">
        <v>37497</v>
      </c>
      <c r="H200" s="39" t="s">
        <v>36642</v>
      </c>
      <c r="I200" s="39" t="s">
        <v>37498</v>
      </c>
      <c r="J200" s="39" t="s">
        <v>36642</v>
      </c>
      <c r="K200" s="39" t="s">
        <v>37499</v>
      </c>
      <c r="L200" s="39" t="s">
        <v>36642</v>
      </c>
      <c r="M200" s="39" t="s">
        <v>37500</v>
      </c>
      <c r="N200" s="39" t="s">
        <v>36645</v>
      </c>
      <c r="O200" s="39" t="s">
        <v>37501</v>
      </c>
      <c r="P200" s="39" t="s">
        <v>36647</v>
      </c>
      <c r="Q200" s="39" t="s">
        <v>37502</v>
      </c>
      <c r="R200" s="39" t="s">
        <v>37503</v>
      </c>
      <c r="S200" s="39" t="s">
        <v>37504</v>
      </c>
      <c r="T200" s="39" t="s">
        <v>37505</v>
      </c>
      <c r="U200" s="39" t="s">
        <v>37506</v>
      </c>
      <c r="V200" s="39" t="s">
        <v>37507</v>
      </c>
    </row>
    <row r="201" spans="1:22" x14ac:dyDescent="0.3">
      <c r="A201">
        <v>200</v>
      </c>
      <c r="B201" s="1">
        <v>45891.414652777778</v>
      </c>
      <c r="C201" s="1">
        <v>45891.420636574076</v>
      </c>
      <c r="D201" s="39" t="s">
        <v>3987</v>
      </c>
      <c r="E201" s="39" t="s">
        <v>3988</v>
      </c>
      <c r="F201" s="39" t="s">
        <v>36638</v>
      </c>
      <c r="G201" s="39" t="s">
        <v>37508</v>
      </c>
      <c r="H201" s="39" t="s">
        <v>36699</v>
      </c>
      <c r="I201" s="39" t="s">
        <v>37509</v>
      </c>
      <c r="J201" s="39" t="s">
        <v>36694</v>
      </c>
      <c r="K201" s="39" t="s">
        <v>37510</v>
      </c>
      <c r="L201" s="39" t="s">
        <v>36642</v>
      </c>
      <c r="M201" s="39" t="s">
        <v>37511</v>
      </c>
      <c r="N201" s="39" t="s">
        <v>36645</v>
      </c>
      <c r="O201" s="39" t="s">
        <v>37207</v>
      </c>
      <c r="P201" s="39" t="s">
        <v>37013</v>
      </c>
      <c r="Q201" s="39" t="s">
        <v>37512</v>
      </c>
      <c r="R201" s="39" t="s">
        <v>37513</v>
      </c>
      <c r="S201" s="39" t="s">
        <v>17677</v>
      </c>
      <c r="T201" s="39" t="s">
        <v>37514</v>
      </c>
      <c r="U201" s="39" t="s">
        <v>37515</v>
      </c>
      <c r="V201" s="39" t="s">
        <v>37516</v>
      </c>
    </row>
    <row r="202" spans="1:22" x14ac:dyDescent="0.3">
      <c r="A202">
        <v>201</v>
      </c>
      <c r="B202" s="1">
        <v>45891.541319444441</v>
      </c>
      <c r="C202" s="1">
        <v>45891.547384259262</v>
      </c>
      <c r="D202" s="39" t="s">
        <v>4201</v>
      </c>
      <c r="E202" s="39" t="s">
        <v>4202</v>
      </c>
      <c r="F202" s="39" t="s">
        <v>36638</v>
      </c>
      <c r="G202" s="39" t="s">
        <v>37517</v>
      </c>
      <c r="H202" s="39" t="s">
        <v>36699</v>
      </c>
      <c r="I202" s="39" t="s">
        <v>37518</v>
      </c>
      <c r="J202" s="39" t="s">
        <v>36642</v>
      </c>
      <c r="K202" s="39" t="s">
        <v>37519</v>
      </c>
      <c r="L202" s="39" t="s">
        <v>36642</v>
      </c>
      <c r="M202" s="39" t="s">
        <v>37520</v>
      </c>
      <c r="N202" s="39" t="s">
        <v>36694</v>
      </c>
      <c r="O202" s="39" t="s">
        <v>37521</v>
      </c>
      <c r="P202" s="39" t="s">
        <v>36892</v>
      </c>
      <c r="Q202" s="39" t="s">
        <v>37522</v>
      </c>
      <c r="R202" s="39" t="s">
        <v>37523</v>
      </c>
      <c r="S202" s="39" t="s">
        <v>37524</v>
      </c>
      <c r="T202" s="39" t="s">
        <v>37525</v>
      </c>
      <c r="U202" s="39" t="s">
        <v>37526</v>
      </c>
      <c r="V202" s="39" t="s">
        <v>37527</v>
      </c>
    </row>
    <row r="203" spans="1:22" x14ac:dyDescent="0.3">
      <c r="A203">
        <v>202</v>
      </c>
      <c r="B203" s="1">
        <v>45891.541168981479</v>
      </c>
      <c r="C203" s="1">
        <v>45891.548252314817</v>
      </c>
      <c r="D203" s="39" t="s">
        <v>4259</v>
      </c>
      <c r="E203" s="39" t="s">
        <v>4260</v>
      </c>
      <c r="F203" s="39" t="s">
        <v>36694</v>
      </c>
      <c r="G203" s="39" t="s">
        <v>37262</v>
      </c>
      <c r="H203" s="39" t="s">
        <v>36699</v>
      </c>
      <c r="I203" s="39" t="s">
        <v>37528</v>
      </c>
      <c r="J203" s="39" t="s">
        <v>36642</v>
      </c>
      <c r="K203" s="39" t="s">
        <v>37245</v>
      </c>
      <c r="L203" s="39" t="s">
        <v>36642</v>
      </c>
      <c r="M203" s="39" t="s">
        <v>37341</v>
      </c>
      <c r="N203" s="39" t="s">
        <v>36645</v>
      </c>
      <c r="O203" s="39" t="s">
        <v>37529</v>
      </c>
      <c r="P203" s="39" t="s">
        <v>36647</v>
      </c>
      <c r="Q203" s="39" t="s">
        <v>37530</v>
      </c>
      <c r="R203" s="39" t="s">
        <v>37329</v>
      </c>
      <c r="S203" s="39" t="s">
        <v>37531</v>
      </c>
      <c r="T203" s="39" t="s">
        <v>37532</v>
      </c>
      <c r="U203" s="39" t="s">
        <v>37533</v>
      </c>
      <c r="V203" s="39" t="s">
        <v>37534</v>
      </c>
    </row>
    <row r="204" spans="1:22" x14ac:dyDescent="0.3">
      <c r="A204">
        <v>203</v>
      </c>
      <c r="B204" s="1">
        <v>45891.541134259256</v>
      </c>
      <c r="C204" s="1">
        <v>45891.548344907409</v>
      </c>
      <c r="D204" s="39" t="s">
        <v>4492</v>
      </c>
      <c r="E204" s="39" t="s">
        <v>4493</v>
      </c>
      <c r="F204" s="39" t="s">
        <v>36638</v>
      </c>
      <c r="G204" s="39" t="s">
        <v>36161</v>
      </c>
      <c r="H204" s="39" t="s">
        <v>36666</v>
      </c>
      <c r="I204" s="39" t="s">
        <v>37535</v>
      </c>
      <c r="J204" s="39" t="s">
        <v>36642</v>
      </c>
      <c r="K204" s="39" t="s">
        <v>37536</v>
      </c>
      <c r="L204" s="39" t="s">
        <v>36642</v>
      </c>
      <c r="M204" s="39" t="s">
        <v>37537</v>
      </c>
      <c r="N204" s="39" t="s">
        <v>36645</v>
      </c>
      <c r="O204" s="39" t="s">
        <v>37538</v>
      </c>
      <c r="P204" s="39" t="s">
        <v>36647</v>
      </c>
      <c r="Q204" s="39" t="s">
        <v>37539</v>
      </c>
      <c r="R204" s="39" t="s">
        <v>37540</v>
      </c>
      <c r="S204" s="39" t="s">
        <v>37541</v>
      </c>
      <c r="T204" s="39" t="s">
        <v>37542</v>
      </c>
      <c r="U204" s="39" t="s">
        <v>37543</v>
      </c>
      <c r="V204" s="39" t="s">
        <v>37544</v>
      </c>
    </row>
    <row r="205" spans="1:22" x14ac:dyDescent="0.3">
      <c r="A205">
        <v>204</v>
      </c>
      <c r="B205" s="1">
        <v>45891.541817129626</v>
      </c>
      <c r="C205" s="1">
        <v>45891.548425925925</v>
      </c>
      <c r="D205" s="39" t="s">
        <v>4188</v>
      </c>
      <c r="E205" s="39" t="s">
        <v>4189</v>
      </c>
      <c r="F205" s="39" t="s">
        <v>36638</v>
      </c>
      <c r="G205" s="39" t="s">
        <v>37545</v>
      </c>
      <c r="H205" s="39" t="s">
        <v>36694</v>
      </c>
      <c r="I205" s="39" t="s">
        <v>37546</v>
      </c>
      <c r="J205" s="39" t="s">
        <v>36642</v>
      </c>
      <c r="K205" s="39" t="s">
        <v>37547</v>
      </c>
      <c r="L205" s="39" t="s">
        <v>36642</v>
      </c>
      <c r="M205" s="39" t="s">
        <v>37548</v>
      </c>
      <c r="N205" s="39" t="s">
        <v>36645</v>
      </c>
      <c r="O205" s="39" t="s">
        <v>37549</v>
      </c>
      <c r="P205" s="39" t="s">
        <v>36647</v>
      </c>
      <c r="Q205" s="39" t="s">
        <v>37550</v>
      </c>
      <c r="R205" s="39" t="s">
        <v>37551</v>
      </c>
      <c r="S205" s="39" t="s">
        <v>37552</v>
      </c>
      <c r="T205" s="39" t="s">
        <v>37553</v>
      </c>
      <c r="U205" s="39" t="s">
        <v>37554</v>
      </c>
      <c r="V205" s="39" t="s">
        <v>37555</v>
      </c>
    </row>
    <row r="206" spans="1:22" x14ac:dyDescent="0.3">
      <c r="A206">
        <v>205</v>
      </c>
      <c r="B206" s="1">
        <v>45891.54278935185</v>
      </c>
      <c r="C206" s="1">
        <v>45891.548715277779</v>
      </c>
      <c r="D206" s="39" t="s">
        <v>4458</v>
      </c>
      <c r="E206" s="39" t="s">
        <v>4459</v>
      </c>
      <c r="F206" s="39" t="s">
        <v>36638</v>
      </c>
      <c r="G206" s="39" t="s">
        <v>37556</v>
      </c>
      <c r="H206" s="39" t="s">
        <v>36640</v>
      </c>
      <c r="I206" s="39" t="s">
        <v>37557</v>
      </c>
      <c r="J206" s="39" t="s">
        <v>37558</v>
      </c>
      <c r="K206" s="39" t="s">
        <v>37559</v>
      </c>
      <c r="L206" s="39" t="s">
        <v>37560</v>
      </c>
      <c r="M206" s="39" t="s">
        <v>37561</v>
      </c>
      <c r="N206" s="39" t="s">
        <v>36645</v>
      </c>
      <c r="O206" s="39" t="s">
        <v>37207</v>
      </c>
      <c r="P206" s="39" t="s">
        <v>36892</v>
      </c>
      <c r="Q206" s="39" t="s">
        <v>37562</v>
      </c>
      <c r="R206" s="39" t="s">
        <v>37191</v>
      </c>
      <c r="S206" s="39" t="s">
        <v>37210</v>
      </c>
      <c r="T206" s="39" t="s">
        <v>37563</v>
      </c>
      <c r="U206" s="39" t="s">
        <v>37564</v>
      </c>
      <c r="V206" s="39" t="s">
        <v>37565</v>
      </c>
    </row>
    <row r="207" spans="1:22" x14ac:dyDescent="0.3">
      <c r="A207">
        <v>206</v>
      </c>
      <c r="B207" s="1">
        <v>45891.541145833333</v>
      </c>
      <c r="C207" s="1">
        <v>45891.548726851855</v>
      </c>
      <c r="D207" s="39" t="s">
        <v>14403</v>
      </c>
      <c r="E207" s="39" t="s">
        <v>14404</v>
      </c>
      <c r="F207" s="39" t="s">
        <v>36694</v>
      </c>
      <c r="G207" s="39" t="s">
        <v>37556</v>
      </c>
      <c r="H207" s="39" t="s">
        <v>36645</v>
      </c>
      <c r="I207" s="39" t="s">
        <v>37566</v>
      </c>
      <c r="J207" s="39" t="s">
        <v>36642</v>
      </c>
      <c r="K207" s="39" t="s">
        <v>37567</v>
      </c>
      <c r="L207" s="39" t="s">
        <v>36642</v>
      </c>
      <c r="M207" s="39" t="s">
        <v>37568</v>
      </c>
      <c r="N207" s="39" t="s">
        <v>36642</v>
      </c>
      <c r="O207" s="39" t="s">
        <v>37569</v>
      </c>
      <c r="P207" s="39" t="s">
        <v>36647</v>
      </c>
      <c r="Q207" s="39" t="s">
        <v>37570</v>
      </c>
      <c r="R207" s="39" t="s">
        <v>37571</v>
      </c>
      <c r="S207" s="39" t="s">
        <v>37572</v>
      </c>
      <c r="T207" s="39" t="s">
        <v>37573</v>
      </c>
      <c r="U207" s="39" t="s">
        <v>37574</v>
      </c>
      <c r="V207" s="39" t="s">
        <v>37575</v>
      </c>
    </row>
    <row r="208" spans="1:22" x14ac:dyDescent="0.3">
      <c r="A208">
        <v>207</v>
      </c>
      <c r="B208" s="1">
        <v>45891.541504629633</v>
      </c>
      <c r="C208" s="1">
        <v>45891.548819444448</v>
      </c>
      <c r="D208" s="39" t="s">
        <v>4246</v>
      </c>
      <c r="E208" s="39" t="s">
        <v>4247</v>
      </c>
      <c r="F208" s="39" t="s">
        <v>36638</v>
      </c>
      <c r="G208" s="39" t="s">
        <v>37576</v>
      </c>
      <c r="H208" s="39" t="s">
        <v>36699</v>
      </c>
      <c r="I208" s="39" t="s">
        <v>37577</v>
      </c>
      <c r="J208" s="39" t="s">
        <v>36642</v>
      </c>
      <c r="K208" s="39" t="s">
        <v>37578</v>
      </c>
      <c r="L208" s="39" t="s">
        <v>36642</v>
      </c>
      <c r="M208" s="39" t="s">
        <v>37579</v>
      </c>
      <c r="N208" s="39" t="s">
        <v>36645</v>
      </c>
      <c r="O208" s="39" t="s">
        <v>37580</v>
      </c>
      <c r="P208" s="39" t="s">
        <v>36647</v>
      </c>
      <c r="Q208" s="39" t="s">
        <v>37581</v>
      </c>
      <c r="R208" s="39" t="s">
        <v>37582</v>
      </c>
      <c r="S208" s="39" t="s">
        <v>37583</v>
      </c>
      <c r="T208" s="39" t="s">
        <v>37584</v>
      </c>
      <c r="U208" s="39" t="s">
        <v>37585</v>
      </c>
      <c r="V208" s="39" t="s">
        <v>37586</v>
      </c>
    </row>
    <row r="209" spans="1:22" x14ac:dyDescent="0.3">
      <c r="A209">
        <v>208</v>
      </c>
      <c r="B209" s="1">
        <v>45891.541180555556</v>
      </c>
      <c r="C209" s="1">
        <v>45891.548831018517</v>
      </c>
      <c r="D209" s="39" t="s">
        <v>4227</v>
      </c>
      <c r="E209" s="39" t="s">
        <v>4228</v>
      </c>
      <c r="F209" s="39" t="s">
        <v>36638</v>
      </c>
      <c r="G209" s="39" t="s">
        <v>37174</v>
      </c>
      <c r="H209" s="39" t="s">
        <v>36640</v>
      </c>
      <c r="I209" s="39" t="s">
        <v>37587</v>
      </c>
      <c r="J209" s="39" t="s">
        <v>36719</v>
      </c>
      <c r="K209" s="39" t="s">
        <v>37588</v>
      </c>
      <c r="L209" s="39" t="s">
        <v>36642</v>
      </c>
      <c r="M209" s="39" t="s">
        <v>37589</v>
      </c>
      <c r="N209" s="39" t="s">
        <v>36645</v>
      </c>
      <c r="O209" s="39" t="s">
        <v>37590</v>
      </c>
      <c r="P209" s="39" t="s">
        <v>36647</v>
      </c>
      <c r="Q209" s="39" t="s">
        <v>37591</v>
      </c>
      <c r="R209" s="39" t="s">
        <v>37592</v>
      </c>
      <c r="S209" s="39" t="s">
        <v>37593</v>
      </c>
      <c r="T209" s="39" t="s">
        <v>37594</v>
      </c>
      <c r="U209" s="39" t="s">
        <v>37595</v>
      </c>
      <c r="V209" s="39" t="s">
        <v>37596</v>
      </c>
    </row>
    <row r="210" spans="1:22" x14ac:dyDescent="0.3">
      <c r="A210">
        <v>209</v>
      </c>
      <c r="B210" s="1">
        <v>45891.545277777775</v>
      </c>
      <c r="C210" s="1">
        <v>45891.548993055556</v>
      </c>
      <c r="D210" s="39" t="s">
        <v>4315</v>
      </c>
      <c r="E210" s="39" t="s">
        <v>4316</v>
      </c>
      <c r="F210" s="39" t="s">
        <v>36694</v>
      </c>
      <c r="G210" s="39" t="s">
        <v>37262</v>
      </c>
      <c r="H210" s="39" t="s">
        <v>36699</v>
      </c>
      <c r="I210" s="39" t="s">
        <v>37597</v>
      </c>
      <c r="J210" s="39" t="s">
        <v>36642</v>
      </c>
      <c r="K210" s="39" t="s">
        <v>37245</v>
      </c>
      <c r="L210" s="39" t="s">
        <v>36638</v>
      </c>
      <c r="M210" s="39" t="s">
        <v>37598</v>
      </c>
      <c r="N210" s="39" t="s">
        <v>36645</v>
      </c>
      <c r="O210" s="39" t="s">
        <v>37599</v>
      </c>
      <c r="P210" s="39" t="s">
        <v>37600</v>
      </c>
      <c r="Q210" s="39" t="s">
        <v>37218</v>
      </c>
      <c r="R210" s="39" t="s">
        <v>37191</v>
      </c>
      <c r="S210" s="39" t="s">
        <v>37210</v>
      </c>
      <c r="T210" s="39" t="s">
        <v>37601</v>
      </c>
      <c r="U210" s="39" t="s">
        <v>37602</v>
      </c>
      <c r="V210" s="39" t="s">
        <v>37603</v>
      </c>
    </row>
    <row r="211" spans="1:22" x14ac:dyDescent="0.3">
      <c r="A211">
        <v>210</v>
      </c>
      <c r="B211" s="1">
        <v>45891.541087962964</v>
      </c>
      <c r="C211" s="1">
        <v>45891.549166666664</v>
      </c>
      <c r="D211" s="39" t="s">
        <v>4477</v>
      </c>
      <c r="E211" s="39" t="s">
        <v>4478</v>
      </c>
      <c r="F211" s="39" t="s">
        <v>36638</v>
      </c>
      <c r="G211" s="39" t="s">
        <v>37604</v>
      </c>
      <c r="H211" s="39" t="s">
        <v>36640</v>
      </c>
      <c r="I211" s="39" t="s">
        <v>37605</v>
      </c>
      <c r="J211" s="39" t="s">
        <v>36719</v>
      </c>
      <c r="K211" s="39" t="s">
        <v>37606</v>
      </c>
      <c r="L211" s="39" t="s">
        <v>36642</v>
      </c>
      <c r="M211" s="39" t="s">
        <v>37607</v>
      </c>
      <c r="N211" s="39" t="s">
        <v>36645</v>
      </c>
      <c r="O211" s="39" t="s">
        <v>37608</v>
      </c>
      <c r="P211" s="39" t="s">
        <v>36647</v>
      </c>
      <c r="Q211" s="39" t="s">
        <v>37218</v>
      </c>
      <c r="R211" s="39" t="s">
        <v>37609</v>
      </c>
      <c r="S211" s="39" t="s">
        <v>37181</v>
      </c>
      <c r="T211" s="39" t="s">
        <v>37312</v>
      </c>
      <c r="U211" s="39" t="s">
        <v>37331</v>
      </c>
      <c r="V211" s="39" t="s">
        <v>35804</v>
      </c>
    </row>
    <row r="212" spans="1:22" x14ac:dyDescent="0.3">
      <c r="A212">
        <v>211</v>
      </c>
      <c r="B212" s="1">
        <v>45891.540972222225</v>
      </c>
      <c r="C212" s="1">
        <v>45891.549224537041</v>
      </c>
      <c r="D212" s="39" t="s">
        <v>4469</v>
      </c>
      <c r="E212" s="39" t="s">
        <v>4470</v>
      </c>
      <c r="F212" s="39" t="s">
        <v>36638</v>
      </c>
      <c r="G212" s="39" t="s">
        <v>37610</v>
      </c>
      <c r="H212" s="39" t="s">
        <v>36640</v>
      </c>
      <c r="I212" s="39" t="s">
        <v>37605</v>
      </c>
      <c r="J212" s="39" t="s">
        <v>37204</v>
      </c>
      <c r="K212" s="39" t="s">
        <v>37611</v>
      </c>
      <c r="L212" s="39" t="s">
        <v>36642</v>
      </c>
      <c r="M212" s="39" t="s">
        <v>37612</v>
      </c>
      <c r="N212" s="39" t="s">
        <v>36645</v>
      </c>
      <c r="O212" s="39" t="s">
        <v>37613</v>
      </c>
      <c r="P212" s="39" t="s">
        <v>36647</v>
      </c>
      <c r="Q212" s="39" t="s">
        <v>37218</v>
      </c>
      <c r="R212" s="39" t="s">
        <v>37614</v>
      </c>
      <c r="S212" s="39" t="s">
        <v>37181</v>
      </c>
      <c r="T212" s="39" t="s">
        <v>37312</v>
      </c>
      <c r="U212" s="39" t="s">
        <v>37249</v>
      </c>
      <c r="V212" s="39" t="s">
        <v>35804</v>
      </c>
    </row>
    <row r="213" spans="1:22" x14ac:dyDescent="0.3">
      <c r="A213">
        <v>212</v>
      </c>
      <c r="B213" s="1">
        <v>45891.542048611111</v>
      </c>
      <c r="C213" s="1">
        <v>45891.549699074072</v>
      </c>
      <c r="D213" s="39" t="s">
        <v>4482</v>
      </c>
      <c r="E213" s="39" t="s">
        <v>4483</v>
      </c>
      <c r="F213" s="39" t="s">
        <v>36638</v>
      </c>
      <c r="G213" s="39" t="s">
        <v>37615</v>
      </c>
      <c r="H213" s="39" t="s">
        <v>36640</v>
      </c>
      <c r="I213" s="39" t="s">
        <v>37605</v>
      </c>
      <c r="J213" s="39" t="s">
        <v>36674</v>
      </c>
      <c r="K213" s="39" t="s">
        <v>37611</v>
      </c>
      <c r="L213" s="39" t="s">
        <v>36642</v>
      </c>
      <c r="M213" s="39" t="s">
        <v>37616</v>
      </c>
      <c r="N213" s="39" t="s">
        <v>36645</v>
      </c>
      <c r="O213" s="39" t="s">
        <v>37617</v>
      </c>
      <c r="P213" s="39" t="s">
        <v>36647</v>
      </c>
      <c r="Q213" s="39" t="s">
        <v>37218</v>
      </c>
      <c r="R213" s="39" t="s">
        <v>37618</v>
      </c>
      <c r="S213" s="39" t="s">
        <v>37181</v>
      </c>
      <c r="T213" s="39" t="s">
        <v>37312</v>
      </c>
      <c r="U213" s="39" t="s">
        <v>37619</v>
      </c>
      <c r="V213" s="39" t="s">
        <v>35804</v>
      </c>
    </row>
    <row r="214" spans="1:22" x14ac:dyDescent="0.3">
      <c r="A214">
        <v>213</v>
      </c>
      <c r="B214" s="1">
        <v>45891.542326388888</v>
      </c>
      <c r="C214" s="1">
        <v>45891.549733796295</v>
      </c>
      <c r="D214" s="39" t="s">
        <v>4238</v>
      </c>
      <c r="E214" s="39" t="s">
        <v>4239</v>
      </c>
      <c r="F214" s="39" t="s">
        <v>36638</v>
      </c>
      <c r="G214" s="39" t="s">
        <v>13324</v>
      </c>
      <c r="H214" s="39" t="s">
        <v>36694</v>
      </c>
      <c r="I214" s="39" t="s">
        <v>21034</v>
      </c>
      <c r="J214" s="39" t="s">
        <v>36642</v>
      </c>
      <c r="K214" s="39" t="s">
        <v>36153</v>
      </c>
      <c r="L214" s="39" t="s">
        <v>36642</v>
      </c>
      <c r="M214" s="39" t="s">
        <v>37620</v>
      </c>
      <c r="N214" s="39" t="s">
        <v>36645</v>
      </c>
      <c r="O214" s="39" t="s">
        <v>36279</v>
      </c>
      <c r="P214" s="39" t="s">
        <v>36647</v>
      </c>
      <c r="Q214" s="39" t="s">
        <v>37218</v>
      </c>
      <c r="R214" s="39" t="s">
        <v>37191</v>
      </c>
      <c r="S214" s="39" t="s">
        <v>37181</v>
      </c>
      <c r="T214" s="39" t="s">
        <v>37621</v>
      </c>
      <c r="U214" s="39" t="s">
        <v>37249</v>
      </c>
      <c r="V214" s="39" t="s">
        <v>35804</v>
      </c>
    </row>
    <row r="215" spans="1:22" x14ac:dyDescent="0.3">
      <c r="A215">
        <v>214</v>
      </c>
      <c r="B215" s="1">
        <v>45891.54115740741</v>
      </c>
      <c r="C215" s="1">
        <v>45891.549849537034</v>
      </c>
      <c r="D215" s="39" t="s">
        <v>4217</v>
      </c>
      <c r="E215" s="39" t="s">
        <v>4218</v>
      </c>
      <c r="F215" s="39" t="s">
        <v>36638</v>
      </c>
      <c r="G215" s="39" t="s">
        <v>37622</v>
      </c>
      <c r="H215" s="39" t="s">
        <v>36642</v>
      </c>
      <c r="I215" s="39" t="s">
        <v>35720</v>
      </c>
      <c r="J215" s="39" t="s">
        <v>36642</v>
      </c>
      <c r="K215" s="39" t="s">
        <v>37623</v>
      </c>
      <c r="L215" s="39" t="s">
        <v>36642</v>
      </c>
      <c r="M215" s="39" t="s">
        <v>37624</v>
      </c>
      <c r="N215" s="39" t="s">
        <v>36645</v>
      </c>
      <c r="O215" s="39" t="s">
        <v>36279</v>
      </c>
      <c r="P215" s="39" t="s">
        <v>36702</v>
      </c>
      <c r="Q215" s="39" t="s">
        <v>37625</v>
      </c>
      <c r="R215" s="39" t="s">
        <v>37626</v>
      </c>
      <c r="S215" s="39" t="s">
        <v>37627</v>
      </c>
      <c r="T215" s="39" t="s">
        <v>37628</v>
      </c>
      <c r="U215" s="39" t="s">
        <v>36137</v>
      </c>
      <c r="V215" s="39" t="s">
        <v>35804</v>
      </c>
    </row>
    <row r="216" spans="1:22" x14ac:dyDescent="0.3">
      <c r="A216">
        <v>215</v>
      </c>
      <c r="B216" s="1">
        <v>45891.545694444445</v>
      </c>
      <c r="C216" s="1">
        <v>45891.550671296296</v>
      </c>
      <c r="D216" s="39" t="s">
        <v>4294</v>
      </c>
      <c r="E216" s="39" t="s">
        <v>4295</v>
      </c>
      <c r="F216" s="39" t="s">
        <v>36638</v>
      </c>
      <c r="G216" s="39" t="s">
        <v>37629</v>
      </c>
      <c r="H216" s="39" t="s">
        <v>36640</v>
      </c>
      <c r="I216" s="39" t="s">
        <v>37630</v>
      </c>
      <c r="J216" s="39" t="s">
        <v>36642</v>
      </c>
      <c r="K216" s="39" t="s">
        <v>37631</v>
      </c>
      <c r="L216" s="39" t="s">
        <v>36642</v>
      </c>
      <c r="M216" s="39" t="s">
        <v>37632</v>
      </c>
      <c r="N216" s="39" t="s">
        <v>36645</v>
      </c>
      <c r="O216" s="39" t="s">
        <v>37633</v>
      </c>
      <c r="P216" s="39" t="s">
        <v>36860</v>
      </c>
      <c r="Q216" s="39" t="s">
        <v>37634</v>
      </c>
      <c r="R216" s="39" t="s">
        <v>37635</v>
      </c>
      <c r="S216" s="39" t="s">
        <v>37636</v>
      </c>
      <c r="T216" s="39" t="s">
        <v>37637</v>
      </c>
      <c r="U216" s="39" t="s">
        <v>37638</v>
      </c>
      <c r="V216" s="39" t="s">
        <v>37639</v>
      </c>
    </row>
    <row r="217" spans="1:22" x14ac:dyDescent="0.3">
      <c r="A217">
        <v>216</v>
      </c>
      <c r="B217" s="1">
        <v>45891.541226851848</v>
      </c>
      <c r="C217" s="1">
        <v>45891.550821759258</v>
      </c>
      <c r="D217" s="39" t="s">
        <v>4334</v>
      </c>
      <c r="E217" s="39" t="s">
        <v>4335</v>
      </c>
      <c r="F217" s="39" t="s">
        <v>36638</v>
      </c>
      <c r="G217" s="39" t="s">
        <v>37640</v>
      </c>
      <c r="H217" s="39" t="s">
        <v>36640</v>
      </c>
      <c r="I217" s="39" t="s">
        <v>37641</v>
      </c>
      <c r="J217" s="39" t="s">
        <v>36642</v>
      </c>
      <c r="K217" s="39" t="s">
        <v>37642</v>
      </c>
      <c r="L217" s="39" t="s">
        <v>36642</v>
      </c>
      <c r="M217" s="39" t="s">
        <v>37643</v>
      </c>
      <c r="N217" s="39" t="s">
        <v>36645</v>
      </c>
      <c r="O217" s="39" t="s">
        <v>37644</v>
      </c>
      <c r="P217" s="39" t="s">
        <v>36860</v>
      </c>
      <c r="Q217" s="39" t="s">
        <v>37645</v>
      </c>
      <c r="R217" s="39" t="s">
        <v>37646</v>
      </c>
      <c r="S217" s="39" t="s">
        <v>37647</v>
      </c>
      <c r="T217" s="39" t="s">
        <v>37648</v>
      </c>
      <c r="U217" s="39" t="s">
        <v>37649</v>
      </c>
      <c r="V217" s="39" t="s">
        <v>37650</v>
      </c>
    </row>
    <row r="218" spans="1:22" x14ac:dyDescent="0.3">
      <c r="A218">
        <v>217</v>
      </c>
      <c r="B218" s="1">
        <v>45891.542395833334</v>
      </c>
      <c r="C218" s="1">
        <v>45891.551111111112</v>
      </c>
      <c r="D218" s="39" t="s">
        <v>4447</v>
      </c>
      <c r="E218" s="39" t="s">
        <v>4448</v>
      </c>
      <c r="F218" s="39" t="s">
        <v>36638</v>
      </c>
      <c r="G218" s="39" t="s">
        <v>36965</v>
      </c>
      <c r="H218" s="39" t="s">
        <v>36666</v>
      </c>
      <c r="I218" s="39" t="s">
        <v>36103</v>
      </c>
      <c r="J218" s="39" t="s">
        <v>36642</v>
      </c>
      <c r="K218" s="39" t="s">
        <v>36032</v>
      </c>
      <c r="L218" s="39" t="s">
        <v>36642</v>
      </c>
      <c r="M218" s="39" t="s">
        <v>37651</v>
      </c>
      <c r="N218" s="39" t="s">
        <v>36645</v>
      </c>
      <c r="O218" s="39" t="s">
        <v>37652</v>
      </c>
      <c r="P218" s="39" t="s">
        <v>36647</v>
      </c>
      <c r="Q218" s="39" t="s">
        <v>37653</v>
      </c>
      <c r="R218" s="39" t="s">
        <v>37654</v>
      </c>
      <c r="S218" s="39" t="s">
        <v>37655</v>
      </c>
      <c r="T218" s="39" t="s">
        <v>37656</v>
      </c>
      <c r="U218" s="39" t="s">
        <v>37657</v>
      </c>
      <c r="V218" s="39" t="s">
        <v>37658</v>
      </c>
    </row>
    <row r="219" spans="1:22" x14ac:dyDescent="0.3">
      <c r="A219">
        <v>218</v>
      </c>
      <c r="B219" s="1">
        <v>45891.541805555556</v>
      </c>
      <c r="C219" s="1">
        <v>45891.551168981481</v>
      </c>
      <c r="D219" s="39" t="s">
        <v>14435</v>
      </c>
      <c r="E219" s="39" t="s">
        <v>14436</v>
      </c>
      <c r="F219" s="39" t="s">
        <v>36638</v>
      </c>
      <c r="G219" s="39" t="s">
        <v>37659</v>
      </c>
      <c r="H219" s="39" t="s">
        <v>36640</v>
      </c>
      <c r="I219" s="39" t="s">
        <v>37660</v>
      </c>
      <c r="J219" s="39" t="s">
        <v>36642</v>
      </c>
      <c r="K219" s="39" t="s">
        <v>37661</v>
      </c>
      <c r="L219" s="39" t="s">
        <v>36642</v>
      </c>
      <c r="M219" s="39" t="s">
        <v>37662</v>
      </c>
      <c r="N219" s="39" t="s">
        <v>36645</v>
      </c>
      <c r="O219" s="39" t="s">
        <v>37663</v>
      </c>
      <c r="P219" s="39" t="s">
        <v>37664</v>
      </c>
      <c r="Q219" s="39" t="s">
        <v>37665</v>
      </c>
      <c r="R219" s="39" t="s">
        <v>37666</v>
      </c>
      <c r="S219" s="39" t="s">
        <v>37667</v>
      </c>
      <c r="T219" s="39" t="s">
        <v>37668</v>
      </c>
      <c r="U219" s="39" t="s">
        <v>37669</v>
      </c>
      <c r="V219" s="39" t="s">
        <v>37670</v>
      </c>
    </row>
    <row r="220" spans="1:22" x14ac:dyDescent="0.3">
      <c r="A220">
        <v>219</v>
      </c>
      <c r="B220" s="1">
        <v>45891.542349537034</v>
      </c>
      <c r="C220" s="1">
        <v>45891.551203703704</v>
      </c>
      <c r="D220" s="39" t="s">
        <v>4509</v>
      </c>
      <c r="E220" s="39" t="s">
        <v>4510</v>
      </c>
      <c r="F220" s="39" t="s">
        <v>36638</v>
      </c>
      <c r="G220" s="39" t="s">
        <v>37671</v>
      </c>
      <c r="H220" s="39" t="s">
        <v>36666</v>
      </c>
      <c r="I220" s="39" t="s">
        <v>37672</v>
      </c>
      <c r="J220" s="39" t="s">
        <v>36674</v>
      </c>
      <c r="K220" s="39" t="s">
        <v>37673</v>
      </c>
      <c r="L220" s="39" t="s">
        <v>36642</v>
      </c>
      <c r="M220" s="39" t="s">
        <v>37674</v>
      </c>
      <c r="N220" s="39" t="s">
        <v>36645</v>
      </c>
      <c r="O220" s="39" t="s">
        <v>37675</v>
      </c>
      <c r="P220" s="39" t="s">
        <v>36647</v>
      </c>
      <c r="Q220" s="39" t="s">
        <v>37676</v>
      </c>
      <c r="R220" s="39" t="s">
        <v>37677</v>
      </c>
      <c r="S220" s="39" t="s">
        <v>37678</v>
      </c>
      <c r="T220" s="39" t="s">
        <v>37679</v>
      </c>
      <c r="U220" s="39" t="s">
        <v>37680</v>
      </c>
      <c r="V220" s="39" t="s">
        <v>37681</v>
      </c>
    </row>
    <row r="221" spans="1:22" x14ac:dyDescent="0.3">
      <c r="A221">
        <v>220</v>
      </c>
      <c r="B221" s="1">
        <v>45891.543206018519</v>
      </c>
      <c r="C221" s="1">
        <v>45891.551631944443</v>
      </c>
      <c r="D221" s="39" t="s">
        <v>4406</v>
      </c>
      <c r="E221" s="39" t="s">
        <v>4407</v>
      </c>
      <c r="F221" s="39" t="s">
        <v>36638</v>
      </c>
      <c r="G221" s="39" t="s">
        <v>37682</v>
      </c>
      <c r="H221" s="39" t="s">
        <v>36640</v>
      </c>
      <c r="I221" s="39" t="s">
        <v>37683</v>
      </c>
      <c r="J221" s="39" t="s">
        <v>36642</v>
      </c>
      <c r="K221" s="39" t="s">
        <v>37684</v>
      </c>
      <c r="L221" s="39" t="s">
        <v>36642</v>
      </c>
      <c r="M221" s="39" t="s">
        <v>37685</v>
      </c>
      <c r="N221" s="39" t="s">
        <v>36645</v>
      </c>
      <c r="O221" s="39" t="s">
        <v>37686</v>
      </c>
      <c r="P221" s="39" t="s">
        <v>36647</v>
      </c>
      <c r="Q221" s="39" t="s">
        <v>37687</v>
      </c>
      <c r="R221" s="39" t="s">
        <v>37408</v>
      </c>
      <c r="S221" s="39" t="s">
        <v>37688</v>
      </c>
      <c r="T221" s="39" t="s">
        <v>37689</v>
      </c>
      <c r="U221" s="39" t="s">
        <v>37690</v>
      </c>
      <c r="V221" s="39" t="s">
        <v>37691</v>
      </c>
    </row>
    <row r="222" spans="1:22" x14ac:dyDescent="0.3">
      <c r="A222">
        <v>221</v>
      </c>
      <c r="B222" s="1">
        <v>45891.543298611112</v>
      </c>
      <c r="C222" s="1">
        <v>45891.551932870374</v>
      </c>
      <c r="D222" s="39" t="s">
        <v>4371</v>
      </c>
      <c r="E222" s="39" t="s">
        <v>4372</v>
      </c>
      <c r="F222" s="39" t="s">
        <v>36638</v>
      </c>
      <c r="G222" s="39" t="s">
        <v>4340</v>
      </c>
      <c r="H222" s="39" t="s">
        <v>36694</v>
      </c>
      <c r="I222" s="39" t="s">
        <v>314</v>
      </c>
      <c r="J222" s="39" t="s">
        <v>36642</v>
      </c>
      <c r="K222" s="39" t="s">
        <v>35958</v>
      </c>
      <c r="L222" s="39" t="s">
        <v>36642</v>
      </c>
      <c r="M222" s="39" t="s">
        <v>37692</v>
      </c>
      <c r="N222" s="39" t="s">
        <v>36645</v>
      </c>
      <c r="O222" s="39" t="s">
        <v>36279</v>
      </c>
      <c r="P222" s="39" t="s">
        <v>36647</v>
      </c>
      <c r="Q222" s="39" t="s">
        <v>37693</v>
      </c>
      <c r="R222" s="39" t="s">
        <v>37694</v>
      </c>
      <c r="S222" s="39" t="s">
        <v>37695</v>
      </c>
      <c r="T222" s="39" t="s">
        <v>37696</v>
      </c>
      <c r="U222" s="39" t="s">
        <v>37697</v>
      </c>
      <c r="V222" s="39" t="s">
        <v>37698</v>
      </c>
    </row>
    <row r="223" spans="1:22" x14ac:dyDescent="0.3">
      <c r="A223">
        <v>222</v>
      </c>
      <c r="B223" s="1">
        <v>45891.54310185185</v>
      </c>
      <c r="C223" s="1">
        <v>45891.552314814813</v>
      </c>
      <c r="D223" s="39" t="s">
        <v>4323</v>
      </c>
      <c r="E223" s="39" t="s">
        <v>4324</v>
      </c>
      <c r="F223" s="39" t="s">
        <v>36654</v>
      </c>
      <c r="G223" s="39" t="s">
        <v>37699</v>
      </c>
      <c r="H223" s="39" t="s">
        <v>36694</v>
      </c>
      <c r="I223" s="39" t="s">
        <v>36699</v>
      </c>
      <c r="J223" s="39" t="s">
        <v>37487</v>
      </c>
      <c r="K223" s="39" t="s">
        <v>37700</v>
      </c>
      <c r="L223" s="39" t="s">
        <v>36642</v>
      </c>
      <c r="M223" s="39" t="s">
        <v>37701</v>
      </c>
      <c r="N223" s="39" t="s">
        <v>36645</v>
      </c>
      <c r="O223" s="39" t="s">
        <v>36645</v>
      </c>
      <c r="P223" s="39" t="s">
        <v>36647</v>
      </c>
      <c r="Q223" s="39" t="s">
        <v>37702</v>
      </c>
      <c r="R223" s="39" t="s">
        <v>37703</v>
      </c>
      <c r="S223" s="39" t="s">
        <v>37704</v>
      </c>
      <c r="T223" s="39" t="s">
        <v>37705</v>
      </c>
      <c r="U223" s="39" t="s">
        <v>37706</v>
      </c>
      <c r="V223" s="39" t="s">
        <v>37707</v>
      </c>
    </row>
    <row r="224" spans="1:22" x14ac:dyDescent="0.3">
      <c r="A224">
        <v>223</v>
      </c>
      <c r="B224" s="1">
        <v>45891.551018518519</v>
      </c>
      <c r="C224" s="1">
        <v>45891.55259259259</v>
      </c>
      <c r="D224" s="39" t="s">
        <v>4362</v>
      </c>
      <c r="E224" s="39" t="s">
        <v>4363</v>
      </c>
      <c r="F224" s="39" t="s">
        <v>36638</v>
      </c>
      <c r="G224" s="39" t="s">
        <v>37708</v>
      </c>
      <c r="H224" s="39" t="s">
        <v>36694</v>
      </c>
      <c r="I224" s="39" t="s">
        <v>36074</v>
      </c>
      <c r="J224" s="39" t="s">
        <v>36642</v>
      </c>
      <c r="K224" s="39" t="s">
        <v>37709</v>
      </c>
      <c r="L224" s="39" t="s">
        <v>36642</v>
      </c>
      <c r="M224" s="39" t="s">
        <v>36131</v>
      </c>
      <c r="N224" s="39" t="s">
        <v>36645</v>
      </c>
      <c r="O224" s="39" t="s">
        <v>36279</v>
      </c>
      <c r="P224" s="39" t="s">
        <v>36647</v>
      </c>
      <c r="Q224" s="39" t="s">
        <v>37710</v>
      </c>
      <c r="R224" s="39" t="s">
        <v>37711</v>
      </c>
      <c r="S224" s="39" t="s">
        <v>37712</v>
      </c>
      <c r="T224" s="39" t="s">
        <v>37713</v>
      </c>
      <c r="U224" s="39" t="s">
        <v>37714</v>
      </c>
      <c r="V224" s="39" t="s">
        <v>37715</v>
      </c>
    </row>
    <row r="225" spans="1:22" x14ac:dyDescent="0.3">
      <c r="A225">
        <v>224</v>
      </c>
      <c r="B225" s="1">
        <v>45891.541550925926</v>
      </c>
      <c r="C225" s="1">
        <v>45891.552812499998</v>
      </c>
      <c r="D225" s="39" t="s">
        <v>4415</v>
      </c>
      <c r="E225" s="39" t="s">
        <v>4416</v>
      </c>
      <c r="F225" s="39" t="s">
        <v>36638</v>
      </c>
      <c r="G225" s="39" t="s">
        <v>16918</v>
      </c>
      <c r="H225" s="39" t="s">
        <v>36694</v>
      </c>
      <c r="I225" s="39" t="s">
        <v>37716</v>
      </c>
      <c r="J225" s="39" t="s">
        <v>36642</v>
      </c>
      <c r="K225" s="39" t="s">
        <v>12887</v>
      </c>
      <c r="L225" s="39" t="s">
        <v>36642</v>
      </c>
      <c r="M225" s="39" t="s">
        <v>37717</v>
      </c>
      <c r="N225" s="39" t="s">
        <v>36645</v>
      </c>
      <c r="O225" s="39" t="s">
        <v>21157</v>
      </c>
      <c r="P225" s="39" t="s">
        <v>36927</v>
      </c>
      <c r="Q225" s="39" t="s">
        <v>35628</v>
      </c>
      <c r="R225" s="39" t="s">
        <v>37718</v>
      </c>
      <c r="S225" s="39" t="s">
        <v>37719</v>
      </c>
      <c r="T225" s="39" t="s">
        <v>37720</v>
      </c>
      <c r="U225" s="39" t="s">
        <v>37721</v>
      </c>
      <c r="V225" s="39" t="s">
        <v>37722</v>
      </c>
    </row>
    <row r="226" spans="1:22" x14ac:dyDescent="0.3">
      <c r="A226">
        <v>225</v>
      </c>
      <c r="B226" s="1">
        <v>45891.541296296295</v>
      </c>
      <c r="C226" s="1">
        <v>45891.553136574075</v>
      </c>
      <c r="D226" s="39" t="s">
        <v>4429</v>
      </c>
      <c r="E226" s="39" t="s">
        <v>4430</v>
      </c>
      <c r="F226" s="39" t="s">
        <v>36638</v>
      </c>
      <c r="G226" s="39" t="s">
        <v>37723</v>
      </c>
      <c r="H226" s="39" t="s">
        <v>37135</v>
      </c>
      <c r="I226" s="39" t="s">
        <v>37724</v>
      </c>
      <c r="J226" s="39" t="s">
        <v>36642</v>
      </c>
      <c r="K226" s="39" t="s">
        <v>37725</v>
      </c>
      <c r="L226" s="39" t="s">
        <v>36642</v>
      </c>
      <c r="M226" s="39" t="s">
        <v>37726</v>
      </c>
      <c r="N226" s="39" t="s">
        <v>36645</v>
      </c>
      <c r="O226" s="39" t="s">
        <v>37292</v>
      </c>
      <c r="P226" s="39" t="s">
        <v>37727</v>
      </c>
      <c r="Q226" s="39" t="s">
        <v>37728</v>
      </c>
      <c r="R226" s="39" t="s">
        <v>37729</v>
      </c>
      <c r="S226" s="39" t="s">
        <v>37730</v>
      </c>
      <c r="T226" s="39" t="s">
        <v>37731</v>
      </c>
      <c r="U226" s="39" t="s">
        <v>37732</v>
      </c>
      <c r="V226" s="39" t="s">
        <v>37733</v>
      </c>
    </row>
    <row r="227" spans="1:22" x14ac:dyDescent="0.3">
      <c r="A227">
        <v>226</v>
      </c>
      <c r="B227" s="1">
        <v>45891.542858796296</v>
      </c>
      <c r="C227" s="1">
        <v>45891.553877314815</v>
      </c>
      <c r="D227" s="39" t="s">
        <v>4395</v>
      </c>
      <c r="E227" s="39" t="s">
        <v>4396</v>
      </c>
      <c r="F227" s="39" t="s">
        <v>36638</v>
      </c>
      <c r="G227" s="39" t="s">
        <v>37734</v>
      </c>
      <c r="H227" s="39" t="s">
        <v>36694</v>
      </c>
      <c r="I227" s="39" t="s">
        <v>37735</v>
      </c>
      <c r="J227" s="39" t="s">
        <v>36642</v>
      </c>
      <c r="K227" s="39" t="s">
        <v>37736</v>
      </c>
      <c r="L227" s="39" t="s">
        <v>36642</v>
      </c>
      <c r="M227" s="39" t="s">
        <v>37737</v>
      </c>
      <c r="N227" s="39" t="s">
        <v>36645</v>
      </c>
      <c r="O227" s="39" t="s">
        <v>37738</v>
      </c>
      <c r="P227" s="39" t="s">
        <v>36647</v>
      </c>
      <c r="Q227" s="39" t="s">
        <v>37739</v>
      </c>
      <c r="R227" s="39" t="s">
        <v>37740</v>
      </c>
      <c r="S227" s="39" t="s">
        <v>37741</v>
      </c>
      <c r="T227" s="39" t="s">
        <v>37742</v>
      </c>
      <c r="U227" s="39" t="s">
        <v>37743</v>
      </c>
      <c r="V227" s="39" t="s">
        <v>37744</v>
      </c>
    </row>
    <row r="228" spans="1:22" x14ac:dyDescent="0.3">
      <c r="A228">
        <v>227</v>
      </c>
      <c r="B228" s="1">
        <v>45891.541319444441</v>
      </c>
      <c r="C228" s="1">
        <v>45891.553923611114</v>
      </c>
      <c r="D228" s="39" t="s">
        <v>4209</v>
      </c>
      <c r="E228" s="39" t="s">
        <v>4210</v>
      </c>
      <c r="F228" s="39" t="s">
        <v>36638</v>
      </c>
      <c r="G228" s="39" t="s">
        <v>37745</v>
      </c>
      <c r="H228" s="39" t="s">
        <v>36642</v>
      </c>
      <c r="I228" s="39" t="s">
        <v>35720</v>
      </c>
      <c r="J228" s="39" t="s">
        <v>36674</v>
      </c>
      <c r="K228" s="39" t="s">
        <v>36153</v>
      </c>
      <c r="L228" s="39" t="s">
        <v>36674</v>
      </c>
      <c r="M228" s="39" t="s">
        <v>12887</v>
      </c>
      <c r="N228" s="39" t="s">
        <v>36645</v>
      </c>
      <c r="O228" s="39" t="s">
        <v>37746</v>
      </c>
      <c r="P228" s="39" t="s">
        <v>37747</v>
      </c>
      <c r="Q228" s="39" t="s">
        <v>37748</v>
      </c>
      <c r="R228" s="39" t="s">
        <v>37749</v>
      </c>
      <c r="S228" s="39" t="s">
        <v>37750</v>
      </c>
      <c r="T228" s="39" t="s">
        <v>37751</v>
      </c>
      <c r="U228" s="39" t="s">
        <v>37752</v>
      </c>
      <c r="V228" s="39" t="s">
        <v>37753</v>
      </c>
    </row>
    <row r="229" spans="1:22" x14ac:dyDescent="0.3">
      <c r="A229">
        <v>228</v>
      </c>
      <c r="B229" s="1">
        <v>45891.542650462965</v>
      </c>
      <c r="C229" s="1">
        <v>45891.553981481484</v>
      </c>
      <c r="D229" s="39" t="s">
        <v>4381</v>
      </c>
      <c r="E229" s="39" t="s">
        <v>4382</v>
      </c>
      <c r="F229" s="39" t="s">
        <v>36638</v>
      </c>
      <c r="G229" s="39" t="s">
        <v>37754</v>
      </c>
      <c r="H229" s="39" t="s">
        <v>36694</v>
      </c>
      <c r="I229" s="39" t="s">
        <v>37735</v>
      </c>
      <c r="J229" s="39" t="s">
        <v>36642</v>
      </c>
      <c r="K229" s="39" t="s">
        <v>37755</v>
      </c>
      <c r="L229" s="39" t="s">
        <v>36642</v>
      </c>
      <c r="M229" s="39" t="s">
        <v>37756</v>
      </c>
      <c r="N229" s="39" t="s">
        <v>36645</v>
      </c>
      <c r="O229" s="39" t="s">
        <v>37757</v>
      </c>
      <c r="P229" s="39" t="s">
        <v>36647</v>
      </c>
      <c r="Q229" s="39" t="s">
        <v>37758</v>
      </c>
      <c r="R229" s="39" t="s">
        <v>37740</v>
      </c>
      <c r="S229" s="39" t="s">
        <v>37759</v>
      </c>
      <c r="T229" s="39" t="s">
        <v>37760</v>
      </c>
      <c r="U229" s="39" t="s">
        <v>37761</v>
      </c>
      <c r="V229" s="39" t="s">
        <v>37762</v>
      </c>
    </row>
    <row r="230" spans="1:22" x14ac:dyDescent="0.3">
      <c r="A230">
        <v>229</v>
      </c>
      <c r="B230" s="1">
        <v>45891.541643518518</v>
      </c>
      <c r="C230" s="1">
        <v>45891.554016203707</v>
      </c>
      <c r="D230" s="39" t="s">
        <v>4251</v>
      </c>
      <c r="E230" s="39" t="s">
        <v>4252</v>
      </c>
      <c r="F230" s="39" t="s">
        <v>36638</v>
      </c>
      <c r="G230" s="39" t="s">
        <v>37763</v>
      </c>
      <c r="H230" s="39" t="s">
        <v>36640</v>
      </c>
      <c r="I230" s="39" t="s">
        <v>37764</v>
      </c>
      <c r="J230" s="39" t="s">
        <v>36642</v>
      </c>
      <c r="K230" s="39" t="s">
        <v>37245</v>
      </c>
      <c r="L230" s="39" t="s">
        <v>36642</v>
      </c>
      <c r="M230" s="39" t="s">
        <v>37245</v>
      </c>
      <c r="N230" s="39" t="s">
        <v>36645</v>
      </c>
      <c r="O230" s="39" t="s">
        <v>37765</v>
      </c>
      <c r="P230" s="39" t="s">
        <v>36647</v>
      </c>
      <c r="Q230" s="39" t="s">
        <v>37766</v>
      </c>
      <c r="R230" s="39" t="s">
        <v>37767</v>
      </c>
      <c r="S230" s="39" t="s">
        <v>37768</v>
      </c>
      <c r="T230" s="39" t="s">
        <v>37769</v>
      </c>
      <c r="U230" s="39" t="s">
        <v>37770</v>
      </c>
      <c r="V230" s="39" t="s">
        <v>37771</v>
      </c>
    </row>
    <row r="231" spans="1:22" x14ac:dyDescent="0.3">
      <c r="A231">
        <v>230</v>
      </c>
      <c r="B231" s="1">
        <v>45891.541851851849</v>
      </c>
      <c r="C231" s="1">
        <v>45891.555023148147</v>
      </c>
      <c r="D231" s="39" t="s">
        <v>4283</v>
      </c>
      <c r="E231" s="39" t="s">
        <v>4284</v>
      </c>
      <c r="F231" s="39" t="s">
        <v>36638</v>
      </c>
      <c r="G231" s="39" t="s">
        <v>37772</v>
      </c>
      <c r="H231" s="39" t="s">
        <v>36694</v>
      </c>
      <c r="I231" s="39" t="s">
        <v>37773</v>
      </c>
      <c r="J231" s="39" t="s">
        <v>36699</v>
      </c>
      <c r="K231" s="39" t="s">
        <v>37774</v>
      </c>
      <c r="L231" s="39" t="s">
        <v>36642</v>
      </c>
      <c r="M231" s="39" t="s">
        <v>37775</v>
      </c>
      <c r="N231" s="39" t="s">
        <v>36645</v>
      </c>
      <c r="O231" s="39" t="s">
        <v>37776</v>
      </c>
      <c r="P231" s="39" t="s">
        <v>36647</v>
      </c>
      <c r="Q231" s="39" t="s">
        <v>37777</v>
      </c>
      <c r="R231" s="39" t="s">
        <v>37778</v>
      </c>
      <c r="S231" s="39" t="s">
        <v>37779</v>
      </c>
      <c r="T231" s="39" t="s">
        <v>37780</v>
      </c>
      <c r="U231" s="39" t="s">
        <v>37781</v>
      </c>
      <c r="V231" s="39" t="s">
        <v>37782</v>
      </c>
    </row>
    <row r="232" spans="1:22" x14ac:dyDescent="0.3">
      <c r="A232">
        <v>231</v>
      </c>
      <c r="B232" s="1">
        <v>45891.541689814818</v>
      </c>
      <c r="C232" s="1">
        <v>45891.555659722224</v>
      </c>
      <c r="D232" s="39" t="s">
        <v>4354</v>
      </c>
      <c r="E232" s="39" t="s">
        <v>4355</v>
      </c>
      <c r="F232" s="39" t="s">
        <v>36638</v>
      </c>
      <c r="G232" s="39" t="s">
        <v>37783</v>
      </c>
      <c r="H232" s="39" t="s">
        <v>36666</v>
      </c>
      <c r="I232" s="39" t="s">
        <v>37784</v>
      </c>
      <c r="J232" s="39" t="s">
        <v>36642</v>
      </c>
      <c r="K232" s="39" t="s">
        <v>37785</v>
      </c>
      <c r="L232" s="39" t="s">
        <v>36642</v>
      </c>
      <c r="M232" s="39" t="s">
        <v>37786</v>
      </c>
      <c r="N232" s="39" t="s">
        <v>36645</v>
      </c>
      <c r="O232" s="39" t="s">
        <v>37787</v>
      </c>
      <c r="P232" s="39" t="s">
        <v>36647</v>
      </c>
      <c r="Q232" s="39" t="s">
        <v>37788</v>
      </c>
      <c r="R232" s="39" t="s">
        <v>37789</v>
      </c>
      <c r="S232" s="39" t="s">
        <v>37790</v>
      </c>
      <c r="T232" s="39" t="s">
        <v>37791</v>
      </c>
      <c r="U232" s="39" t="s">
        <v>37792</v>
      </c>
      <c r="V232" s="39" t="s">
        <v>37793</v>
      </c>
    </row>
    <row r="233" spans="1:22" x14ac:dyDescent="0.3">
      <c r="A233">
        <v>232</v>
      </c>
      <c r="B233" s="1">
        <v>45891.551319444443</v>
      </c>
      <c r="C233" s="1">
        <v>45891.555925925924</v>
      </c>
      <c r="D233" s="39" t="s">
        <v>4345</v>
      </c>
      <c r="E233" s="39" t="s">
        <v>4346</v>
      </c>
      <c r="F233" s="39" t="s">
        <v>36638</v>
      </c>
      <c r="G233" s="39" t="s">
        <v>37794</v>
      </c>
      <c r="H233" s="39" t="s">
        <v>36640</v>
      </c>
      <c r="I233" s="39" t="s">
        <v>37795</v>
      </c>
      <c r="J233" s="39" t="s">
        <v>36642</v>
      </c>
      <c r="K233" s="39" t="s">
        <v>37796</v>
      </c>
      <c r="L233" s="39" t="s">
        <v>36642</v>
      </c>
      <c r="M233" s="39" t="s">
        <v>37797</v>
      </c>
      <c r="N233" s="39" t="s">
        <v>36645</v>
      </c>
      <c r="O233" s="39" t="s">
        <v>37798</v>
      </c>
      <c r="P233" s="39" t="s">
        <v>37799</v>
      </c>
      <c r="Q233" s="39" t="s">
        <v>37800</v>
      </c>
      <c r="R233" s="39" t="s">
        <v>36106</v>
      </c>
      <c r="S233" s="39" t="s">
        <v>37801</v>
      </c>
      <c r="T233" s="39" t="s">
        <v>37802</v>
      </c>
      <c r="U233" s="39" t="s">
        <v>37803</v>
      </c>
      <c r="V233" s="39" t="s">
        <v>37804</v>
      </c>
    </row>
    <row r="234" spans="1:22" x14ac:dyDescent="0.3">
      <c r="A234">
        <v>233</v>
      </c>
      <c r="B234" s="1">
        <v>45891.541238425925</v>
      </c>
      <c r="C234" s="1">
        <v>45891.55672453704</v>
      </c>
      <c r="D234" s="39" t="s">
        <v>4434</v>
      </c>
      <c r="E234" s="39" t="s">
        <v>4435</v>
      </c>
      <c r="F234" s="39" t="s">
        <v>36638</v>
      </c>
      <c r="G234" s="39" t="s">
        <v>37805</v>
      </c>
      <c r="H234" s="39" t="s">
        <v>36694</v>
      </c>
      <c r="I234" s="39" t="s">
        <v>37806</v>
      </c>
      <c r="J234" s="39" t="s">
        <v>37807</v>
      </c>
      <c r="K234" s="39" t="s">
        <v>37808</v>
      </c>
      <c r="L234" s="39" t="s">
        <v>36642</v>
      </c>
      <c r="M234" s="39" t="s">
        <v>37809</v>
      </c>
      <c r="N234" s="39" t="s">
        <v>36645</v>
      </c>
      <c r="O234" s="39" t="s">
        <v>37810</v>
      </c>
      <c r="P234" s="39" t="s">
        <v>36892</v>
      </c>
      <c r="Q234" s="39" t="s">
        <v>37811</v>
      </c>
      <c r="R234" s="39" t="s">
        <v>37812</v>
      </c>
      <c r="S234" s="39" t="s">
        <v>37813</v>
      </c>
      <c r="T234" s="39" t="s">
        <v>37814</v>
      </c>
      <c r="U234" s="39" t="s">
        <v>37815</v>
      </c>
      <c r="V234" s="39" t="s">
        <v>37816</v>
      </c>
    </row>
    <row r="235" spans="1:22" x14ac:dyDescent="0.3">
      <c r="A235">
        <v>234</v>
      </c>
      <c r="B235" s="1">
        <v>45891.541203703702</v>
      </c>
      <c r="C235" s="1">
        <v>45891.55809027778</v>
      </c>
      <c r="D235" s="39" t="s">
        <v>4423</v>
      </c>
      <c r="E235" s="39" t="s">
        <v>4424</v>
      </c>
      <c r="F235" s="39" t="s">
        <v>36638</v>
      </c>
      <c r="G235" s="39" t="s">
        <v>35867</v>
      </c>
      <c r="H235" s="39" t="s">
        <v>37204</v>
      </c>
      <c r="I235" s="39" t="s">
        <v>37817</v>
      </c>
      <c r="J235" s="39" t="s">
        <v>36642</v>
      </c>
      <c r="K235" s="39" t="s">
        <v>36740</v>
      </c>
      <c r="L235" s="39" t="s">
        <v>36642</v>
      </c>
      <c r="M235" s="39" t="s">
        <v>36758</v>
      </c>
      <c r="N235" s="39" t="s">
        <v>36645</v>
      </c>
      <c r="O235" s="39" t="s">
        <v>35648</v>
      </c>
      <c r="P235" s="39" t="s">
        <v>36892</v>
      </c>
      <c r="Q235" s="39" t="s">
        <v>35628</v>
      </c>
      <c r="R235" s="39" t="s">
        <v>37818</v>
      </c>
      <c r="S235" s="39" t="s">
        <v>37819</v>
      </c>
      <c r="T235" s="39" t="s">
        <v>37820</v>
      </c>
      <c r="U235" s="39" t="s">
        <v>37821</v>
      </c>
      <c r="V235" s="39" t="s">
        <v>37822</v>
      </c>
    </row>
    <row r="236" spans="1:22" x14ac:dyDescent="0.3">
      <c r="A236">
        <v>235</v>
      </c>
      <c r="B236" s="1">
        <v>45891.542060185187</v>
      </c>
      <c r="C236" s="1">
        <v>45891.558599537035</v>
      </c>
      <c r="D236" s="39" t="s">
        <v>4303</v>
      </c>
      <c r="E236" s="39" t="s">
        <v>4304</v>
      </c>
      <c r="F236" s="39" t="s">
        <v>36638</v>
      </c>
      <c r="G236" s="39" t="s">
        <v>37823</v>
      </c>
      <c r="H236" s="39" t="s">
        <v>36699</v>
      </c>
      <c r="I236" s="39" t="s">
        <v>37824</v>
      </c>
      <c r="J236" s="39" t="s">
        <v>36642</v>
      </c>
      <c r="K236" s="39" t="s">
        <v>37825</v>
      </c>
      <c r="L236" s="39" t="s">
        <v>36642</v>
      </c>
      <c r="M236" s="39" t="s">
        <v>37826</v>
      </c>
      <c r="N236" s="39" t="s">
        <v>36645</v>
      </c>
      <c r="O236" s="39" t="s">
        <v>37827</v>
      </c>
      <c r="P236" s="39" t="s">
        <v>36647</v>
      </c>
      <c r="Q236" s="39" t="s">
        <v>37218</v>
      </c>
      <c r="R236" s="39" t="s">
        <v>37329</v>
      </c>
      <c r="S236" s="39" t="s">
        <v>37181</v>
      </c>
      <c r="T236" s="39" t="s">
        <v>37828</v>
      </c>
      <c r="U236" s="39" t="s">
        <v>37829</v>
      </c>
      <c r="V236" s="39" t="s">
        <v>37830</v>
      </c>
    </row>
    <row r="237" spans="1:22" x14ac:dyDescent="0.3">
      <c r="A237">
        <v>236</v>
      </c>
      <c r="B237" s="1">
        <v>45891.543668981481</v>
      </c>
      <c r="C237" s="1">
        <v>45891.559467592589</v>
      </c>
      <c r="D237" s="39" t="s">
        <v>4501</v>
      </c>
      <c r="E237" s="39" t="s">
        <v>4502</v>
      </c>
      <c r="F237" s="39" t="s">
        <v>36638</v>
      </c>
      <c r="G237" s="39" t="s">
        <v>35867</v>
      </c>
      <c r="H237" s="39" t="s">
        <v>36709</v>
      </c>
      <c r="I237" s="39" t="s">
        <v>37831</v>
      </c>
      <c r="J237" s="39" t="s">
        <v>36642</v>
      </c>
      <c r="K237" s="39" t="s">
        <v>37832</v>
      </c>
      <c r="L237" s="39" t="s">
        <v>36642</v>
      </c>
      <c r="M237" s="39" t="s">
        <v>37833</v>
      </c>
      <c r="N237" s="39" t="s">
        <v>36645</v>
      </c>
      <c r="O237" s="39" t="s">
        <v>37834</v>
      </c>
      <c r="P237" s="39" t="s">
        <v>36647</v>
      </c>
      <c r="Q237" s="39" t="s">
        <v>37835</v>
      </c>
      <c r="R237" s="39" t="s">
        <v>37836</v>
      </c>
      <c r="S237" s="39" t="s">
        <v>37837</v>
      </c>
      <c r="T237" s="39" t="s">
        <v>37838</v>
      </c>
      <c r="U237" s="39" t="s">
        <v>37839</v>
      </c>
      <c r="V237" s="39" t="s">
        <v>37840</v>
      </c>
    </row>
    <row r="238" spans="1:22" x14ac:dyDescent="0.3">
      <c r="A238">
        <v>237</v>
      </c>
      <c r="B238" s="1">
        <v>45891.544189814813</v>
      </c>
      <c r="C238" s="1">
        <v>45891.564201388886</v>
      </c>
      <c r="D238" s="39" t="s">
        <v>4519</v>
      </c>
      <c r="E238" s="39" t="s">
        <v>4520</v>
      </c>
      <c r="F238" s="39" t="s">
        <v>36638</v>
      </c>
      <c r="G238" s="39" t="s">
        <v>37841</v>
      </c>
      <c r="H238" s="39" t="s">
        <v>36640</v>
      </c>
      <c r="I238" s="39" t="s">
        <v>36402</v>
      </c>
      <c r="J238" s="39" t="s">
        <v>36642</v>
      </c>
      <c r="K238" s="39" t="s">
        <v>37833</v>
      </c>
      <c r="L238" s="39" t="s">
        <v>36642</v>
      </c>
      <c r="M238" s="39" t="s">
        <v>37842</v>
      </c>
      <c r="N238" s="39" t="s">
        <v>36699</v>
      </c>
      <c r="O238" s="39" t="s">
        <v>37843</v>
      </c>
      <c r="P238" s="39" t="s">
        <v>36647</v>
      </c>
      <c r="Q238" s="39" t="s">
        <v>37844</v>
      </c>
      <c r="R238" s="39" t="s">
        <v>37845</v>
      </c>
      <c r="S238" s="39" t="s">
        <v>37846</v>
      </c>
      <c r="T238" s="39" t="s">
        <v>37847</v>
      </c>
      <c r="U238" s="39" t="s">
        <v>37848</v>
      </c>
      <c r="V238" s="39" t="s">
        <v>37849</v>
      </c>
    </row>
    <row r="239" spans="1:22" x14ac:dyDescent="0.3">
      <c r="A239">
        <v>238</v>
      </c>
      <c r="B239" s="1">
        <v>45891.542685185188</v>
      </c>
      <c r="C239" s="1">
        <v>45891.573125000003</v>
      </c>
      <c r="D239" s="39" t="s">
        <v>4276</v>
      </c>
      <c r="E239" s="39" t="s">
        <v>4277</v>
      </c>
      <c r="F239" s="39" t="s">
        <v>36642</v>
      </c>
      <c r="G239" s="39" t="s">
        <v>35867</v>
      </c>
      <c r="H239" s="39" t="s">
        <v>36666</v>
      </c>
      <c r="I239" s="39" t="s">
        <v>37850</v>
      </c>
      <c r="J239" s="39" t="s">
        <v>36642</v>
      </c>
      <c r="K239" s="39" t="s">
        <v>36104</v>
      </c>
      <c r="L239" s="39" t="s">
        <v>36642</v>
      </c>
      <c r="M239" s="39" t="s">
        <v>37851</v>
      </c>
      <c r="N239" s="39" t="s">
        <v>36645</v>
      </c>
      <c r="O239" s="39" t="s">
        <v>36424</v>
      </c>
      <c r="P239" s="39" t="s">
        <v>37852</v>
      </c>
      <c r="Q239" s="39" t="s">
        <v>37853</v>
      </c>
      <c r="R239" s="39" t="s">
        <v>37854</v>
      </c>
      <c r="S239" s="39" t="s">
        <v>37855</v>
      </c>
      <c r="T239" s="39" t="s">
        <v>37621</v>
      </c>
      <c r="U239" s="39" t="s">
        <v>36137</v>
      </c>
      <c r="V239" s="39" t="s">
        <v>37856</v>
      </c>
    </row>
    <row r="240" spans="1:22" x14ac:dyDescent="0.3">
      <c r="A240">
        <v>239</v>
      </c>
      <c r="B240" s="1">
        <v>45893.899988425925</v>
      </c>
      <c r="C240" s="1">
        <v>45893.911932870367</v>
      </c>
      <c r="D240" s="39" t="s">
        <v>3330</v>
      </c>
      <c r="E240" s="39" t="s">
        <v>3331</v>
      </c>
      <c r="F240" s="39" t="s">
        <v>36638</v>
      </c>
      <c r="G240" s="39" t="s">
        <v>37857</v>
      </c>
      <c r="H240" s="39" t="s">
        <v>36694</v>
      </c>
      <c r="I240" s="39" t="s">
        <v>314</v>
      </c>
      <c r="J240" s="39" t="s">
        <v>36642</v>
      </c>
      <c r="K240" s="39" t="s">
        <v>37858</v>
      </c>
      <c r="L240" s="39" t="s">
        <v>36642</v>
      </c>
      <c r="M240" s="39" t="s">
        <v>36074</v>
      </c>
      <c r="N240" s="39" t="s">
        <v>36645</v>
      </c>
      <c r="O240" s="39" t="s">
        <v>20593</v>
      </c>
      <c r="P240" s="39" t="s">
        <v>36647</v>
      </c>
      <c r="Q240" s="39" t="s">
        <v>37859</v>
      </c>
      <c r="R240" s="39" t="s">
        <v>37860</v>
      </c>
      <c r="S240" s="39" t="s">
        <v>37861</v>
      </c>
      <c r="T240" s="39" t="s">
        <v>37862</v>
      </c>
      <c r="U240" s="39" t="s">
        <v>37863</v>
      </c>
      <c r="V240" s="39" t="s">
        <v>37457</v>
      </c>
    </row>
    <row r="241" spans="1:22" x14ac:dyDescent="0.3">
      <c r="A241">
        <v>240</v>
      </c>
      <c r="B241" s="1">
        <v>45894.440497685187</v>
      </c>
      <c r="C241" s="1">
        <v>45894.446238425924</v>
      </c>
      <c r="D241" s="39" t="s">
        <v>2852</v>
      </c>
      <c r="E241" s="39" t="s">
        <v>2853</v>
      </c>
      <c r="F241" s="39" t="s">
        <v>36638</v>
      </c>
      <c r="G241" s="39" t="s">
        <v>37864</v>
      </c>
      <c r="H241" s="39" t="s">
        <v>36719</v>
      </c>
      <c r="I241" s="39" t="s">
        <v>37865</v>
      </c>
      <c r="J241" s="39" t="s">
        <v>36642</v>
      </c>
      <c r="K241" s="39" t="s">
        <v>36711</v>
      </c>
      <c r="L241" s="39" t="s">
        <v>36642</v>
      </c>
      <c r="M241" s="39" t="s">
        <v>36721</v>
      </c>
      <c r="N241" s="39" t="s">
        <v>36645</v>
      </c>
      <c r="O241" s="39" t="s">
        <v>36713</v>
      </c>
      <c r="P241" s="39" t="s">
        <v>36950</v>
      </c>
      <c r="Q241" s="39" t="s">
        <v>36722</v>
      </c>
      <c r="R241" s="39" t="s">
        <v>37866</v>
      </c>
      <c r="S241" s="39" t="s">
        <v>37867</v>
      </c>
      <c r="T241" s="39" t="s">
        <v>36953</v>
      </c>
      <c r="U241" s="39" t="s">
        <v>37868</v>
      </c>
      <c r="V241" s="39" t="s">
        <v>36727</v>
      </c>
    </row>
    <row r="242" spans="1:22" x14ac:dyDescent="0.3">
      <c r="A242">
        <v>241</v>
      </c>
      <c r="B242" s="1">
        <v>45894.440787037034</v>
      </c>
      <c r="C242" s="1">
        <v>45894.447245370371</v>
      </c>
      <c r="D242" s="39" t="s">
        <v>2781</v>
      </c>
      <c r="E242" s="39" t="s">
        <v>2782</v>
      </c>
      <c r="F242" s="39" t="s">
        <v>36638</v>
      </c>
      <c r="G242" s="39" t="s">
        <v>37869</v>
      </c>
      <c r="H242" s="39" t="s">
        <v>36719</v>
      </c>
      <c r="I242" s="39" t="s">
        <v>37870</v>
      </c>
      <c r="J242" s="39" t="s">
        <v>36642</v>
      </c>
      <c r="K242" s="39" t="s">
        <v>37871</v>
      </c>
      <c r="L242" s="39" t="s">
        <v>36642</v>
      </c>
      <c r="M242" s="39" t="s">
        <v>37872</v>
      </c>
      <c r="N242" s="39" t="s">
        <v>36645</v>
      </c>
      <c r="O242" s="39" t="s">
        <v>37873</v>
      </c>
      <c r="P242" s="39" t="s">
        <v>36950</v>
      </c>
      <c r="Q242" s="39" t="s">
        <v>36722</v>
      </c>
      <c r="R242" s="39" t="s">
        <v>37874</v>
      </c>
      <c r="S242" s="39" t="s">
        <v>37875</v>
      </c>
      <c r="T242" s="39" t="s">
        <v>37876</v>
      </c>
      <c r="U242" s="39" t="s">
        <v>37877</v>
      </c>
      <c r="V242" s="39" t="s">
        <v>37878</v>
      </c>
    </row>
    <row r="243" spans="1:22" x14ac:dyDescent="0.3">
      <c r="A243">
        <v>242</v>
      </c>
      <c r="B243" s="1">
        <v>45894.439722222225</v>
      </c>
      <c r="C243" s="1">
        <v>45894.448171296295</v>
      </c>
      <c r="D243" s="39" t="s">
        <v>2818</v>
      </c>
      <c r="E243" s="39" t="s">
        <v>2819</v>
      </c>
      <c r="F243" s="39" t="s">
        <v>36638</v>
      </c>
      <c r="G243" s="39" t="s">
        <v>35867</v>
      </c>
      <c r="H243" s="39" t="s">
        <v>36694</v>
      </c>
      <c r="I243" s="39" t="s">
        <v>37879</v>
      </c>
      <c r="J243" s="39" t="s">
        <v>36642</v>
      </c>
      <c r="K243" s="39" t="s">
        <v>37880</v>
      </c>
      <c r="L243" s="39" t="s">
        <v>36699</v>
      </c>
      <c r="M243" s="39" t="s">
        <v>37881</v>
      </c>
      <c r="N243" s="39" t="s">
        <v>36645</v>
      </c>
      <c r="O243" s="39" t="s">
        <v>36881</v>
      </c>
      <c r="P243" s="39" t="s">
        <v>36647</v>
      </c>
      <c r="Q243" s="39" t="s">
        <v>37882</v>
      </c>
      <c r="R243" s="39" t="s">
        <v>37883</v>
      </c>
      <c r="S243" s="39" t="s">
        <v>37884</v>
      </c>
      <c r="T243" s="39" t="s">
        <v>37885</v>
      </c>
      <c r="U243" s="39" t="s">
        <v>37886</v>
      </c>
      <c r="V243" s="39" t="s">
        <v>37887</v>
      </c>
    </row>
    <row r="244" spans="1:22" x14ac:dyDescent="0.3">
      <c r="A244">
        <v>243</v>
      </c>
      <c r="B244" s="1">
        <v>45894.442569444444</v>
      </c>
      <c r="C244" s="1">
        <v>45894.448344907411</v>
      </c>
      <c r="D244" s="39" t="s">
        <v>2917</v>
      </c>
      <c r="E244" s="39" t="s">
        <v>2918</v>
      </c>
      <c r="F244" s="39" t="s">
        <v>36638</v>
      </c>
      <c r="G244" s="39" t="s">
        <v>37888</v>
      </c>
      <c r="H244" s="39" t="s">
        <v>36694</v>
      </c>
      <c r="I244" s="39" t="s">
        <v>37889</v>
      </c>
      <c r="J244" s="39" t="s">
        <v>36642</v>
      </c>
      <c r="K244" s="39" t="s">
        <v>36859</v>
      </c>
      <c r="L244" s="39" t="s">
        <v>36642</v>
      </c>
      <c r="M244" s="39" t="s">
        <v>37890</v>
      </c>
      <c r="N244" s="39" t="s">
        <v>36645</v>
      </c>
      <c r="O244" s="39" t="s">
        <v>37891</v>
      </c>
      <c r="P244" s="39" t="s">
        <v>37246</v>
      </c>
      <c r="Q244" s="39" t="s">
        <v>37892</v>
      </c>
      <c r="R244" s="39" t="s">
        <v>36027</v>
      </c>
      <c r="S244" s="39" t="s">
        <v>37893</v>
      </c>
      <c r="T244" s="39" t="s">
        <v>37894</v>
      </c>
      <c r="U244" s="39" t="s">
        <v>37895</v>
      </c>
      <c r="V244" s="39" t="s">
        <v>37896</v>
      </c>
    </row>
    <row r="245" spans="1:22" x14ac:dyDescent="0.3">
      <c r="A245">
        <v>244</v>
      </c>
      <c r="B245" s="1">
        <v>45894.438807870371</v>
      </c>
      <c r="C245" s="1">
        <v>45894.448541666665</v>
      </c>
      <c r="D245" s="39" t="s">
        <v>2837</v>
      </c>
      <c r="E245" s="39" t="s">
        <v>2838</v>
      </c>
      <c r="F245" s="39" t="s">
        <v>36638</v>
      </c>
      <c r="G245" s="39" t="s">
        <v>37897</v>
      </c>
      <c r="H245" s="39" t="s">
        <v>36694</v>
      </c>
      <c r="I245" s="39" t="s">
        <v>37898</v>
      </c>
      <c r="J245" s="39" t="s">
        <v>36642</v>
      </c>
      <c r="K245" s="39" t="s">
        <v>37245</v>
      </c>
      <c r="L245" s="39" t="s">
        <v>36642</v>
      </c>
      <c r="M245" s="39" t="s">
        <v>37899</v>
      </c>
      <c r="N245" s="39" t="s">
        <v>36645</v>
      </c>
      <c r="O245" s="39" t="s">
        <v>37900</v>
      </c>
      <c r="P245" s="39" t="s">
        <v>37246</v>
      </c>
      <c r="Q245" s="39" t="s">
        <v>37901</v>
      </c>
      <c r="R245" s="39" t="s">
        <v>37902</v>
      </c>
      <c r="S245" s="39" t="s">
        <v>37903</v>
      </c>
      <c r="T245" s="39" t="s">
        <v>37904</v>
      </c>
      <c r="U245" s="39" t="s">
        <v>37905</v>
      </c>
      <c r="V245" s="39" t="s">
        <v>37906</v>
      </c>
    </row>
    <row r="246" spans="1:22" x14ac:dyDescent="0.3">
      <c r="A246">
        <v>245</v>
      </c>
      <c r="B246" s="1">
        <v>45894.448333333334</v>
      </c>
      <c r="C246" s="1">
        <v>45894.448854166665</v>
      </c>
      <c r="D246" s="39" t="s">
        <v>2804</v>
      </c>
      <c r="E246" s="39" t="s">
        <v>2805</v>
      </c>
      <c r="F246" s="39" t="s">
        <v>36638</v>
      </c>
      <c r="G246" s="39" t="s">
        <v>37907</v>
      </c>
      <c r="H246" s="39" t="s">
        <v>36694</v>
      </c>
      <c r="I246" s="39" t="s">
        <v>37908</v>
      </c>
      <c r="J246" s="39" t="s">
        <v>36642</v>
      </c>
      <c r="K246" s="39" t="s">
        <v>37909</v>
      </c>
      <c r="L246" s="39" t="s">
        <v>36642</v>
      </c>
      <c r="M246" s="39" t="s">
        <v>37910</v>
      </c>
      <c r="N246" s="39" t="s">
        <v>36645</v>
      </c>
      <c r="O246" s="39" t="s">
        <v>37911</v>
      </c>
      <c r="P246" s="39" t="s">
        <v>36647</v>
      </c>
      <c r="Q246" s="39" t="s">
        <v>37912</v>
      </c>
      <c r="R246" s="39" t="s">
        <v>37913</v>
      </c>
      <c r="S246" s="39" t="s">
        <v>37914</v>
      </c>
      <c r="T246" s="39" t="s">
        <v>37915</v>
      </c>
      <c r="U246" s="39" t="s">
        <v>37916</v>
      </c>
      <c r="V246" s="39" t="s">
        <v>37917</v>
      </c>
    </row>
    <row r="247" spans="1:22" x14ac:dyDescent="0.3">
      <c r="A247">
        <v>246</v>
      </c>
      <c r="B247" s="1">
        <v>45894.440185185187</v>
      </c>
      <c r="C247" s="1">
        <v>45894.448993055557</v>
      </c>
      <c r="D247" s="39" t="s">
        <v>2887</v>
      </c>
      <c r="E247" s="39" t="s">
        <v>2888</v>
      </c>
      <c r="F247" s="39" t="s">
        <v>36638</v>
      </c>
      <c r="G247" s="39" t="s">
        <v>37918</v>
      </c>
      <c r="H247" s="39" t="s">
        <v>36694</v>
      </c>
      <c r="I247" s="39" t="s">
        <v>37919</v>
      </c>
      <c r="J247" s="39" t="s">
        <v>37204</v>
      </c>
      <c r="K247" s="39" t="s">
        <v>36859</v>
      </c>
      <c r="L247" s="39" t="s">
        <v>36642</v>
      </c>
      <c r="M247" s="39" t="s">
        <v>37920</v>
      </c>
      <c r="N247" s="39" t="s">
        <v>36645</v>
      </c>
      <c r="O247" s="39" t="s">
        <v>37921</v>
      </c>
      <c r="P247" s="39" t="s">
        <v>36647</v>
      </c>
      <c r="Q247" s="39" t="s">
        <v>37922</v>
      </c>
      <c r="R247" s="39" t="s">
        <v>36027</v>
      </c>
      <c r="S247" s="39" t="s">
        <v>37893</v>
      </c>
      <c r="T247" s="39" t="s">
        <v>37923</v>
      </c>
      <c r="U247" s="39" t="s">
        <v>37924</v>
      </c>
      <c r="V247" s="39" t="s">
        <v>37925</v>
      </c>
    </row>
    <row r="248" spans="1:22" x14ac:dyDescent="0.3">
      <c r="A248">
        <v>247</v>
      </c>
      <c r="B248" s="1">
        <v>45894.440115740741</v>
      </c>
      <c r="C248" s="1">
        <v>45894.449004629627</v>
      </c>
      <c r="D248" s="39" t="s">
        <v>2685</v>
      </c>
      <c r="E248" s="39" t="s">
        <v>2686</v>
      </c>
      <c r="F248" s="39" t="s">
        <v>36638</v>
      </c>
      <c r="G248" s="39" t="s">
        <v>35867</v>
      </c>
      <c r="H248" s="39" t="s">
        <v>36640</v>
      </c>
      <c r="I248" s="39" t="s">
        <v>37926</v>
      </c>
      <c r="J248" s="39" t="s">
        <v>36642</v>
      </c>
      <c r="K248" s="39" t="s">
        <v>37927</v>
      </c>
      <c r="L248" s="39" t="s">
        <v>36642</v>
      </c>
      <c r="M248" s="39" t="s">
        <v>37928</v>
      </c>
      <c r="N248" s="39" t="s">
        <v>36645</v>
      </c>
      <c r="O248" s="39" t="s">
        <v>37929</v>
      </c>
      <c r="P248" s="39" t="s">
        <v>36647</v>
      </c>
      <c r="Q248" s="39" t="s">
        <v>37930</v>
      </c>
      <c r="R248" s="39" t="s">
        <v>37931</v>
      </c>
      <c r="S248" s="39" t="s">
        <v>37932</v>
      </c>
      <c r="T248" s="39" t="s">
        <v>37933</v>
      </c>
      <c r="U248" s="39" t="s">
        <v>37934</v>
      </c>
      <c r="V248" s="39" t="s">
        <v>37935</v>
      </c>
    </row>
    <row r="249" spans="1:22" x14ac:dyDescent="0.3">
      <c r="A249">
        <v>248</v>
      </c>
      <c r="B249" s="1">
        <v>45894.442835648151</v>
      </c>
      <c r="C249" s="1">
        <v>45894.44903935185</v>
      </c>
      <c r="D249" s="39" t="s">
        <v>2810</v>
      </c>
      <c r="E249" s="39" t="s">
        <v>2811</v>
      </c>
      <c r="F249" s="39" t="s">
        <v>36638</v>
      </c>
      <c r="G249" s="39" t="s">
        <v>239</v>
      </c>
      <c r="H249" s="39" t="s">
        <v>36640</v>
      </c>
      <c r="I249" s="39" t="s">
        <v>314</v>
      </c>
      <c r="J249" s="39" t="s">
        <v>36642</v>
      </c>
      <c r="K249" s="39" t="s">
        <v>37936</v>
      </c>
      <c r="L249" s="39" t="s">
        <v>36642</v>
      </c>
      <c r="M249" s="39" t="s">
        <v>37937</v>
      </c>
      <c r="N249" s="39" t="s">
        <v>36645</v>
      </c>
      <c r="O249" s="39" t="s">
        <v>37938</v>
      </c>
      <c r="P249" s="39" t="s">
        <v>36647</v>
      </c>
      <c r="Q249" s="39" t="s">
        <v>36648</v>
      </c>
      <c r="R249" s="39" t="s">
        <v>37939</v>
      </c>
      <c r="S249" s="39" t="s">
        <v>37940</v>
      </c>
      <c r="T249" s="39" t="s">
        <v>37941</v>
      </c>
      <c r="U249" s="39" t="s">
        <v>37942</v>
      </c>
      <c r="V249" s="39" t="s">
        <v>37943</v>
      </c>
    </row>
    <row r="250" spans="1:22" x14ac:dyDescent="0.3">
      <c r="A250">
        <v>249</v>
      </c>
      <c r="B250" s="1">
        <v>45894.443680555552</v>
      </c>
      <c r="C250" s="1">
        <v>45894.449074074073</v>
      </c>
      <c r="D250" s="39" t="s">
        <v>2663</v>
      </c>
      <c r="E250" s="39" t="s">
        <v>2664</v>
      </c>
      <c r="F250" s="39" t="s">
        <v>36638</v>
      </c>
      <c r="G250" s="39" t="s">
        <v>35867</v>
      </c>
      <c r="H250" s="39" t="s">
        <v>36640</v>
      </c>
      <c r="I250" s="39" t="s">
        <v>37944</v>
      </c>
      <c r="J250" s="39" t="s">
        <v>36642</v>
      </c>
      <c r="K250" s="39" t="s">
        <v>37945</v>
      </c>
      <c r="L250" s="39" t="s">
        <v>36642</v>
      </c>
      <c r="M250" s="39" t="s">
        <v>37946</v>
      </c>
      <c r="N250" s="39" t="s">
        <v>36645</v>
      </c>
      <c r="O250" s="39" t="s">
        <v>37947</v>
      </c>
      <c r="P250" s="39" t="s">
        <v>36647</v>
      </c>
      <c r="Q250" s="39" t="s">
        <v>37948</v>
      </c>
      <c r="R250" s="39" t="s">
        <v>37949</v>
      </c>
      <c r="S250" s="39" t="s">
        <v>37950</v>
      </c>
      <c r="T250" s="39" t="s">
        <v>37951</v>
      </c>
      <c r="U250" s="39" t="s">
        <v>37952</v>
      </c>
      <c r="V250" s="39" t="s">
        <v>37935</v>
      </c>
    </row>
    <row r="251" spans="1:22" x14ac:dyDescent="0.3">
      <c r="A251">
        <v>250</v>
      </c>
      <c r="B251" s="1">
        <v>45894.439687500002</v>
      </c>
      <c r="C251" s="1">
        <v>45894.44908564815</v>
      </c>
      <c r="D251" s="39" t="s">
        <v>2632</v>
      </c>
      <c r="E251" s="39" t="s">
        <v>2633</v>
      </c>
      <c r="F251" s="39" t="s">
        <v>36638</v>
      </c>
      <c r="G251" s="39" t="s">
        <v>35867</v>
      </c>
      <c r="H251" s="39" t="s">
        <v>36640</v>
      </c>
      <c r="I251" s="39" t="s">
        <v>37944</v>
      </c>
      <c r="J251" s="39" t="s">
        <v>36642</v>
      </c>
      <c r="K251" s="39" t="s">
        <v>37945</v>
      </c>
      <c r="L251" s="39" t="s">
        <v>36642</v>
      </c>
      <c r="M251" s="39" t="s">
        <v>37946</v>
      </c>
      <c r="N251" s="39" t="s">
        <v>36645</v>
      </c>
      <c r="O251" s="39" t="s">
        <v>37947</v>
      </c>
      <c r="P251" s="39" t="s">
        <v>36647</v>
      </c>
      <c r="Q251" s="39" t="s">
        <v>37930</v>
      </c>
      <c r="R251" s="39" t="s">
        <v>37931</v>
      </c>
      <c r="S251" s="39" t="s">
        <v>37932</v>
      </c>
      <c r="T251" s="39" t="s">
        <v>37933</v>
      </c>
      <c r="U251" s="39" t="s">
        <v>37934</v>
      </c>
      <c r="V251" s="39" t="s">
        <v>37953</v>
      </c>
    </row>
    <row r="252" spans="1:22" x14ac:dyDescent="0.3">
      <c r="A252">
        <v>251</v>
      </c>
      <c r="B252" s="1">
        <v>45894.438773148147</v>
      </c>
      <c r="C252" s="1">
        <v>45894.449108796296</v>
      </c>
      <c r="D252" s="39" t="s">
        <v>2730</v>
      </c>
      <c r="E252" s="39" t="s">
        <v>2731</v>
      </c>
      <c r="F252" s="39" t="s">
        <v>36638</v>
      </c>
      <c r="G252" s="39" t="s">
        <v>37954</v>
      </c>
      <c r="H252" s="39" t="s">
        <v>36878</v>
      </c>
      <c r="I252" s="39" t="s">
        <v>37955</v>
      </c>
      <c r="J252" s="39" t="s">
        <v>36642</v>
      </c>
      <c r="K252" s="39" t="s">
        <v>37245</v>
      </c>
      <c r="L252" s="39" t="s">
        <v>36642</v>
      </c>
      <c r="M252" s="39" t="s">
        <v>37956</v>
      </c>
      <c r="N252" s="39" t="s">
        <v>36645</v>
      </c>
      <c r="O252" s="39" t="s">
        <v>37957</v>
      </c>
      <c r="P252" s="39" t="s">
        <v>36950</v>
      </c>
      <c r="Q252" s="39" t="s">
        <v>37958</v>
      </c>
      <c r="R252" s="39" t="s">
        <v>37959</v>
      </c>
      <c r="S252" s="39" t="s">
        <v>37960</v>
      </c>
      <c r="T252" s="39" t="s">
        <v>37961</v>
      </c>
      <c r="U252" s="39" t="s">
        <v>37962</v>
      </c>
      <c r="V252" s="39" t="s">
        <v>37963</v>
      </c>
    </row>
    <row r="253" spans="1:22" x14ac:dyDescent="0.3">
      <c r="A253">
        <v>252</v>
      </c>
      <c r="B253" s="1">
        <v>45894.441851851851</v>
      </c>
      <c r="C253" s="1">
        <v>45894.449444444443</v>
      </c>
      <c r="D253" s="39" t="s">
        <v>2909</v>
      </c>
      <c r="E253" s="39" t="s">
        <v>2910</v>
      </c>
      <c r="F253" s="39" t="s">
        <v>36638</v>
      </c>
      <c r="G253" s="39" t="s">
        <v>37964</v>
      </c>
      <c r="H253" s="39" t="s">
        <v>36719</v>
      </c>
      <c r="I253" s="39" t="s">
        <v>37965</v>
      </c>
      <c r="J253" s="39" t="s">
        <v>36642</v>
      </c>
      <c r="K253" s="39" t="s">
        <v>37966</v>
      </c>
      <c r="L253" s="39" t="s">
        <v>36642</v>
      </c>
      <c r="M253" s="39" t="s">
        <v>37967</v>
      </c>
      <c r="N253" s="39" t="s">
        <v>36645</v>
      </c>
      <c r="O253" s="39" t="s">
        <v>37968</v>
      </c>
      <c r="P253" s="39" t="s">
        <v>36950</v>
      </c>
      <c r="Q253" s="39" t="s">
        <v>37969</v>
      </c>
      <c r="R253" s="39" t="s">
        <v>36723</v>
      </c>
      <c r="S253" s="39" t="s">
        <v>37970</v>
      </c>
      <c r="T253" s="39" t="s">
        <v>37971</v>
      </c>
      <c r="U253" s="39" t="s">
        <v>37972</v>
      </c>
      <c r="V253" s="39" t="s">
        <v>37973</v>
      </c>
    </row>
    <row r="254" spans="1:22" x14ac:dyDescent="0.3">
      <c r="A254">
        <v>253</v>
      </c>
      <c r="B254" s="1">
        <v>45894.442569444444</v>
      </c>
      <c r="C254" s="1">
        <v>45894.449513888889</v>
      </c>
      <c r="D254" s="39" t="s">
        <v>2719</v>
      </c>
      <c r="E254" s="39" t="s">
        <v>2720</v>
      </c>
      <c r="F254" s="39" t="s">
        <v>36638</v>
      </c>
      <c r="G254" s="39" t="s">
        <v>37974</v>
      </c>
      <c r="H254" s="39" t="s">
        <v>36640</v>
      </c>
      <c r="I254" s="39" t="s">
        <v>37975</v>
      </c>
      <c r="J254" s="39" t="s">
        <v>36642</v>
      </c>
      <c r="K254" s="39" t="s">
        <v>37717</v>
      </c>
      <c r="L254" s="39" t="s">
        <v>36642</v>
      </c>
      <c r="M254" s="39" t="s">
        <v>37334</v>
      </c>
      <c r="N254" s="39" t="s">
        <v>36645</v>
      </c>
      <c r="O254" s="39" t="s">
        <v>37746</v>
      </c>
      <c r="P254" s="39" t="s">
        <v>36647</v>
      </c>
      <c r="Q254" s="39" t="s">
        <v>37976</v>
      </c>
      <c r="R254" s="39" t="s">
        <v>36106</v>
      </c>
      <c r="S254" s="39" t="s">
        <v>37977</v>
      </c>
      <c r="T254" s="39" t="s">
        <v>37978</v>
      </c>
      <c r="U254" s="39" t="s">
        <v>37979</v>
      </c>
      <c r="V254" s="39" t="s">
        <v>37980</v>
      </c>
    </row>
    <row r="255" spans="1:22" x14ac:dyDescent="0.3">
      <c r="A255">
        <v>254</v>
      </c>
      <c r="B255" s="1">
        <v>45894.440509259257</v>
      </c>
      <c r="C255" s="1">
        <v>45894.44972222222</v>
      </c>
      <c r="D255" s="39" t="s">
        <v>2869</v>
      </c>
      <c r="E255" s="39" t="s">
        <v>2870</v>
      </c>
      <c r="F255" s="39" t="s">
        <v>36638</v>
      </c>
      <c r="G255" s="39" t="s">
        <v>37981</v>
      </c>
      <c r="H255" s="39" t="s">
        <v>36694</v>
      </c>
      <c r="I255" s="39" t="s">
        <v>37982</v>
      </c>
      <c r="J255" s="39" t="s">
        <v>36699</v>
      </c>
      <c r="K255" s="39" t="s">
        <v>37983</v>
      </c>
      <c r="L255" s="39" t="s">
        <v>36642</v>
      </c>
      <c r="M255" s="39" t="s">
        <v>37984</v>
      </c>
      <c r="N255" s="39" t="s">
        <v>36645</v>
      </c>
      <c r="O255" s="39" t="s">
        <v>37985</v>
      </c>
      <c r="P255" s="39" t="s">
        <v>36647</v>
      </c>
      <c r="Q255" s="39" t="s">
        <v>37986</v>
      </c>
      <c r="R255" s="39" t="s">
        <v>37987</v>
      </c>
      <c r="S255" s="39" t="s">
        <v>37884</v>
      </c>
      <c r="T255" s="39" t="s">
        <v>37988</v>
      </c>
      <c r="U255" s="39" t="s">
        <v>37331</v>
      </c>
      <c r="V255" s="39" t="s">
        <v>35804</v>
      </c>
    </row>
    <row r="256" spans="1:22" x14ac:dyDescent="0.3">
      <c r="A256">
        <v>255</v>
      </c>
      <c r="B256" s="1">
        <v>45894.440428240741</v>
      </c>
      <c r="C256" s="1">
        <v>45894.449826388889</v>
      </c>
      <c r="D256" s="39" t="s">
        <v>2937</v>
      </c>
      <c r="E256" s="39" t="s">
        <v>2938</v>
      </c>
      <c r="F256" s="39" t="s">
        <v>36638</v>
      </c>
      <c r="G256" s="39" t="s">
        <v>35867</v>
      </c>
      <c r="H256" s="39" t="s">
        <v>36666</v>
      </c>
      <c r="I256" s="39" t="s">
        <v>37989</v>
      </c>
      <c r="J256" s="39" t="s">
        <v>36642</v>
      </c>
      <c r="K256" s="39" t="s">
        <v>36104</v>
      </c>
      <c r="L256" s="39" t="s">
        <v>36642</v>
      </c>
      <c r="M256" s="39" t="s">
        <v>37026</v>
      </c>
      <c r="N256" s="39" t="s">
        <v>36645</v>
      </c>
      <c r="O256" s="39" t="s">
        <v>35648</v>
      </c>
      <c r="P256" s="39" t="s">
        <v>36731</v>
      </c>
      <c r="Q256" s="39" t="s">
        <v>37990</v>
      </c>
      <c r="R256" s="39" t="s">
        <v>37991</v>
      </c>
      <c r="S256" s="39" t="s">
        <v>37992</v>
      </c>
      <c r="T256" s="39" t="s">
        <v>37993</v>
      </c>
      <c r="U256" s="39" t="s">
        <v>37994</v>
      </c>
      <c r="V256" s="39" t="s">
        <v>37995</v>
      </c>
    </row>
    <row r="257" spans="1:22" x14ac:dyDescent="0.3">
      <c r="A257">
        <v>256</v>
      </c>
      <c r="B257" s="1">
        <v>45894.436863425923</v>
      </c>
      <c r="C257" s="1">
        <v>45894.449837962966</v>
      </c>
      <c r="D257" s="39" t="s">
        <v>2791</v>
      </c>
      <c r="E257" s="39" t="s">
        <v>2792</v>
      </c>
      <c r="F257" s="39" t="s">
        <v>36719</v>
      </c>
      <c r="G257" s="39" t="s">
        <v>37996</v>
      </c>
      <c r="H257" s="39" t="s">
        <v>36694</v>
      </c>
      <c r="I257" s="39" t="s">
        <v>35868</v>
      </c>
      <c r="J257" s="39" t="s">
        <v>36642</v>
      </c>
      <c r="K257" s="39" t="s">
        <v>37997</v>
      </c>
      <c r="L257" s="39" t="s">
        <v>36699</v>
      </c>
      <c r="M257" s="39" t="s">
        <v>37998</v>
      </c>
      <c r="N257" s="39" t="s">
        <v>36638</v>
      </c>
      <c r="O257" s="39" t="s">
        <v>35867</v>
      </c>
      <c r="P257" s="39" t="s">
        <v>37999</v>
      </c>
      <c r="Q257" s="39" t="s">
        <v>38000</v>
      </c>
      <c r="R257" s="39" t="s">
        <v>38001</v>
      </c>
      <c r="S257" s="39" t="s">
        <v>38002</v>
      </c>
      <c r="T257" s="39" t="s">
        <v>38003</v>
      </c>
      <c r="U257" s="39" t="s">
        <v>38004</v>
      </c>
      <c r="V257" s="39" t="s">
        <v>38005</v>
      </c>
    </row>
    <row r="258" spans="1:22" x14ac:dyDescent="0.3">
      <c r="A258">
        <v>257</v>
      </c>
      <c r="B258" s="1">
        <v>45894.444733796299</v>
      </c>
      <c r="C258" s="1">
        <v>45894.450729166667</v>
      </c>
      <c r="D258" s="39" t="s">
        <v>2708</v>
      </c>
      <c r="E258" s="39" t="s">
        <v>2709</v>
      </c>
      <c r="F258" s="39" t="s">
        <v>36638</v>
      </c>
      <c r="G258" s="39" t="s">
        <v>13324</v>
      </c>
      <c r="H258" s="39" t="s">
        <v>36694</v>
      </c>
      <c r="I258" s="39" t="s">
        <v>27649</v>
      </c>
      <c r="J258" s="39" t="s">
        <v>36642</v>
      </c>
      <c r="K258" s="39" t="s">
        <v>314</v>
      </c>
      <c r="L258" s="39" t="s">
        <v>36642</v>
      </c>
      <c r="M258" s="39" t="s">
        <v>38006</v>
      </c>
      <c r="N258" s="39" t="s">
        <v>36645</v>
      </c>
      <c r="O258" s="39" t="s">
        <v>20593</v>
      </c>
      <c r="P258" s="39" t="s">
        <v>36749</v>
      </c>
      <c r="Q258" s="39" t="s">
        <v>38007</v>
      </c>
      <c r="R258" s="39" t="s">
        <v>36165</v>
      </c>
      <c r="S258" s="39" t="s">
        <v>38008</v>
      </c>
      <c r="T258" s="39" t="s">
        <v>38009</v>
      </c>
      <c r="U258" s="39" t="s">
        <v>38010</v>
      </c>
      <c r="V258" s="39" t="s">
        <v>38011</v>
      </c>
    </row>
    <row r="259" spans="1:22" x14ac:dyDescent="0.3">
      <c r="A259">
        <v>258</v>
      </c>
      <c r="B259" s="1">
        <v>45894.440752314818</v>
      </c>
      <c r="C259" s="1">
        <v>45894.450729166667</v>
      </c>
      <c r="D259" s="39" t="s">
        <v>2843</v>
      </c>
      <c r="E259" s="39" t="s">
        <v>2844</v>
      </c>
      <c r="F259" s="39" t="s">
        <v>36638</v>
      </c>
      <c r="G259" s="39" t="s">
        <v>38012</v>
      </c>
      <c r="H259" s="39" t="s">
        <v>36719</v>
      </c>
      <c r="I259" s="39" t="s">
        <v>37865</v>
      </c>
      <c r="J259" s="39" t="s">
        <v>36642</v>
      </c>
      <c r="K259" s="39" t="s">
        <v>36711</v>
      </c>
      <c r="L259" s="39" t="s">
        <v>36642</v>
      </c>
      <c r="M259" s="39" t="s">
        <v>38013</v>
      </c>
      <c r="N259" s="39" t="s">
        <v>36645</v>
      </c>
      <c r="O259" s="39" t="s">
        <v>36713</v>
      </c>
      <c r="P259" s="39" t="s">
        <v>36950</v>
      </c>
      <c r="Q259" s="39" t="s">
        <v>38014</v>
      </c>
      <c r="R259" s="39" t="s">
        <v>38015</v>
      </c>
      <c r="S259" s="39" t="s">
        <v>38016</v>
      </c>
      <c r="T259" s="39" t="s">
        <v>38017</v>
      </c>
      <c r="U259" s="39" t="s">
        <v>37868</v>
      </c>
      <c r="V259" s="39" t="s">
        <v>36727</v>
      </c>
    </row>
    <row r="260" spans="1:22" x14ac:dyDescent="0.3">
      <c r="A260">
        <v>259</v>
      </c>
      <c r="B260" s="1">
        <v>45894.441307870373</v>
      </c>
      <c r="C260" s="1">
        <v>45894.450787037036</v>
      </c>
      <c r="D260" s="39" t="s">
        <v>2696</v>
      </c>
      <c r="E260" s="39" t="s">
        <v>2697</v>
      </c>
      <c r="F260" s="39" t="s">
        <v>36638</v>
      </c>
      <c r="G260" s="39" t="s">
        <v>38018</v>
      </c>
      <c r="H260" s="39" t="s">
        <v>36694</v>
      </c>
      <c r="I260" s="39" t="s">
        <v>38019</v>
      </c>
      <c r="J260" s="39" t="s">
        <v>36642</v>
      </c>
      <c r="K260" s="39" t="s">
        <v>38020</v>
      </c>
      <c r="L260" s="39" t="s">
        <v>36642</v>
      </c>
      <c r="M260" s="39" t="s">
        <v>38021</v>
      </c>
      <c r="N260" s="39" t="s">
        <v>36645</v>
      </c>
      <c r="O260" s="39" t="s">
        <v>37985</v>
      </c>
      <c r="P260" s="39" t="s">
        <v>36892</v>
      </c>
      <c r="Q260" s="39" t="s">
        <v>37986</v>
      </c>
      <c r="R260" s="39" t="s">
        <v>38022</v>
      </c>
      <c r="S260" s="39" t="s">
        <v>38023</v>
      </c>
      <c r="T260" s="39" t="s">
        <v>38024</v>
      </c>
      <c r="U260" s="39" t="s">
        <v>38025</v>
      </c>
      <c r="V260" s="39" t="s">
        <v>38026</v>
      </c>
    </row>
    <row r="261" spans="1:22" x14ac:dyDescent="0.3">
      <c r="A261">
        <v>260</v>
      </c>
      <c r="B261" s="1">
        <v>45894.442708333336</v>
      </c>
      <c r="C261" s="1">
        <v>45894.451377314814</v>
      </c>
      <c r="D261" s="39" t="s">
        <v>2927</v>
      </c>
      <c r="E261" s="39" t="s">
        <v>2928</v>
      </c>
      <c r="F261" s="39" t="s">
        <v>36638</v>
      </c>
      <c r="G261" s="39" t="s">
        <v>36718</v>
      </c>
      <c r="H261" s="39" t="s">
        <v>36719</v>
      </c>
      <c r="I261" s="39" t="s">
        <v>36720</v>
      </c>
      <c r="J261" s="39" t="s">
        <v>36642</v>
      </c>
      <c r="K261" s="39" t="s">
        <v>38027</v>
      </c>
      <c r="L261" s="39" t="s">
        <v>36642</v>
      </c>
      <c r="M261" s="39" t="s">
        <v>36721</v>
      </c>
      <c r="N261" s="39" t="s">
        <v>36645</v>
      </c>
      <c r="O261" s="39" t="s">
        <v>38028</v>
      </c>
      <c r="P261" s="39" t="s">
        <v>36950</v>
      </c>
      <c r="Q261" s="39" t="s">
        <v>36722</v>
      </c>
      <c r="R261" s="39" t="s">
        <v>36723</v>
      </c>
      <c r="S261" s="39" t="s">
        <v>36952</v>
      </c>
      <c r="T261" s="39" t="s">
        <v>38029</v>
      </c>
      <c r="U261" s="39" t="s">
        <v>38030</v>
      </c>
      <c r="V261" s="39" t="s">
        <v>38031</v>
      </c>
    </row>
    <row r="262" spans="1:22" x14ac:dyDescent="0.3">
      <c r="A262">
        <v>261</v>
      </c>
      <c r="B262" s="1">
        <v>45894.443715277775</v>
      </c>
      <c r="C262" s="1">
        <v>45894.451979166668</v>
      </c>
      <c r="D262" s="39" t="s">
        <v>2769</v>
      </c>
      <c r="E262" s="39" t="s">
        <v>2770</v>
      </c>
      <c r="F262" s="39" t="s">
        <v>36638</v>
      </c>
      <c r="G262" s="39" t="s">
        <v>38032</v>
      </c>
      <c r="H262" s="39" t="s">
        <v>36640</v>
      </c>
      <c r="I262" s="39" t="s">
        <v>38033</v>
      </c>
      <c r="J262" s="39" t="s">
        <v>36642</v>
      </c>
      <c r="K262" s="39" t="s">
        <v>38034</v>
      </c>
      <c r="L262" s="39" t="s">
        <v>36642</v>
      </c>
      <c r="M262" s="39" t="s">
        <v>38035</v>
      </c>
      <c r="N262" s="39" t="s">
        <v>36645</v>
      </c>
      <c r="O262" s="39" t="s">
        <v>38036</v>
      </c>
      <c r="P262" s="39" t="s">
        <v>36647</v>
      </c>
      <c r="Q262" s="39" t="s">
        <v>38037</v>
      </c>
      <c r="R262" s="39" t="s">
        <v>38038</v>
      </c>
      <c r="S262" s="39" t="s">
        <v>38039</v>
      </c>
      <c r="T262" s="39" t="s">
        <v>38040</v>
      </c>
      <c r="U262" s="39" t="s">
        <v>38041</v>
      </c>
      <c r="V262" s="39" t="s">
        <v>38042</v>
      </c>
    </row>
    <row r="263" spans="1:22" x14ac:dyDescent="0.3">
      <c r="A263">
        <v>262</v>
      </c>
      <c r="B263" s="1">
        <v>45894.441712962966</v>
      </c>
      <c r="C263" s="1">
        <v>45894.452013888891</v>
      </c>
      <c r="D263" s="39" t="s">
        <v>2749</v>
      </c>
      <c r="E263" s="39" t="s">
        <v>2750</v>
      </c>
      <c r="F263" s="39" t="s">
        <v>36638</v>
      </c>
      <c r="G263" s="39" t="s">
        <v>13324</v>
      </c>
      <c r="H263" s="39" t="s">
        <v>36694</v>
      </c>
      <c r="I263" s="39" t="s">
        <v>27649</v>
      </c>
      <c r="J263" s="39" t="s">
        <v>36642</v>
      </c>
      <c r="K263" s="39" t="s">
        <v>314</v>
      </c>
      <c r="L263" s="39" t="s">
        <v>36642</v>
      </c>
      <c r="M263" s="39" t="s">
        <v>38006</v>
      </c>
      <c r="N263" s="39" t="s">
        <v>36645</v>
      </c>
      <c r="O263" s="39" t="s">
        <v>20593</v>
      </c>
      <c r="P263" s="39" t="s">
        <v>37852</v>
      </c>
      <c r="Q263" s="39" t="s">
        <v>38043</v>
      </c>
      <c r="R263" s="39" t="s">
        <v>38044</v>
      </c>
      <c r="S263" s="39" t="s">
        <v>38045</v>
      </c>
      <c r="T263" s="39" t="s">
        <v>38046</v>
      </c>
      <c r="U263" s="39" t="s">
        <v>38047</v>
      </c>
      <c r="V263" s="39" t="s">
        <v>38048</v>
      </c>
    </row>
    <row r="264" spans="1:22" x14ac:dyDescent="0.3">
      <c r="A264">
        <v>263</v>
      </c>
      <c r="B264" s="1">
        <v>45894.442164351851</v>
      </c>
      <c r="C264" s="1">
        <v>45894.452187499999</v>
      </c>
      <c r="D264" s="39" t="s">
        <v>2954</v>
      </c>
      <c r="E264" s="39" t="s">
        <v>2955</v>
      </c>
      <c r="F264" s="39" t="s">
        <v>36638</v>
      </c>
      <c r="G264" s="39" t="s">
        <v>38049</v>
      </c>
      <c r="H264" s="39" t="s">
        <v>36719</v>
      </c>
      <c r="I264" s="39" t="s">
        <v>38050</v>
      </c>
      <c r="J264" s="39" t="s">
        <v>37487</v>
      </c>
      <c r="K264" s="39" t="s">
        <v>38051</v>
      </c>
      <c r="L264" s="39" t="s">
        <v>37487</v>
      </c>
      <c r="M264" s="39" t="s">
        <v>38052</v>
      </c>
      <c r="N264" s="39" t="s">
        <v>36645</v>
      </c>
      <c r="O264" s="39" t="s">
        <v>38053</v>
      </c>
      <c r="P264" s="39" t="s">
        <v>36950</v>
      </c>
      <c r="Q264" s="39" t="s">
        <v>38054</v>
      </c>
      <c r="R264" s="39" t="s">
        <v>38055</v>
      </c>
      <c r="S264" s="39" t="s">
        <v>36952</v>
      </c>
      <c r="T264" s="39" t="s">
        <v>38017</v>
      </c>
      <c r="U264" s="39" t="s">
        <v>38056</v>
      </c>
      <c r="V264" s="39" t="s">
        <v>38057</v>
      </c>
    </row>
    <row r="265" spans="1:22" x14ac:dyDescent="0.3">
      <c r="A265">
        <v>264</v>
      </c>
      <c r="B265" s="1">
        <v>45894.442662037036</v>
      </c>
      <c r="C265" s="1">
        <v>45894.452962962961</v>
      </c>
      <c r="D265" s="39" t="s">
        <v>2944</v>
      </c>
      <c r="E265" s="39" t="s">
        <v>2945</v>
      </c>
      <c r="F265" s="39" t="s">
        <v>36638</v>
      </c>
      <c r="G265" s="39" t="s">
        <v>37897</v>
      </c>
      <c r="H265" s="39" t="s">
        <v>36640</v>
      </c>
      <c r="I265" s="39" t="s">
        <v>37898</v>
      </c>
      <c r="J265" s="39" t="s">
        <v>36642</v>
      </c>
      <c r="K265" s="39" t="s">
        <v>37245</v>
      </c>
      <c r="L265" s="39" t="s">
        <v>36642</v>
      </c>
      <c r="M265" s="39" t="s">
        <v>38058</v>
      </c>
      <c r="N265" s="39" t="s">
        <v>36645</v>
      </c>
      <c r="O265" s="39" t="s">
        <v>37891</v>
      </c>
      <c r="P265" s="39" t="s">
        <v>36647</v>
      </c>
      <c r="Q265" s="39" t="s">
        <v>38059</v>
      </c>
      <c r="R265" s="39" t="s">
        <v>38060</v>
      </c>
      <c r="S265" s="39" t="s">
        <v>37893</v>
      </c>
      <c r="T265" s="39" t="s">
        <v>38061</v>
      </c>
      <c r="U265" s="39" t="s">
        <v>38062</v>
      </c>
      <c r="V265" s="39" t="s">
        <v>38063</v>
      </c>
    </row>
    <row r="266" spans="1:22" x14ac:dyDescent="0.3">
      <c r="A266">
        <v>265</v>
      </c>
      <c r="B266" s="1">
        <v>45894.438611111109</v>
      </c>
      <c r="C266" s="1">
        <v>45894.453020833331</v>
      </c>
      <c r="D266" s="39" t="s">
        <v>2982</v>
      </c>
      <c r="E266" s="39" t="s">
        <v>2983</v>
      </c>
      <c r="F266" s="39" t="s">
        <v>38064</v>
      </c>
      <c r="G266" s="39" t="s">
        <v>38065</v>
      </c>
      <c r="H266" s="39" t="s">
        <v>36640</v>
      </c>
      <c r="I266" s="39" t="s">
        <v>38066</v>
      </c>
      <c r="J266" s="39" t="s">
        <v>36642</v>
      </c>
      <c r="K266" s="39" t="s">
        <v>38067</v>
      </c>
      <c r="L266" s="39" t="s">
        <v>36642</v>
      </c>
      <c r="M266" s="39" t="s">
        <v>38068</v>
      </c>
      <c r="N266" s="39" t="s">
        <v>36645</v>
      </c>
      <c r="O266" s="39" t="s">
        <v>38069</v>
      </c>
      <c r="P266" s="39" t="s">
        <v>38070</v>
      </c>
      <c r="Q266" s="39" t="s">
        <v>38071</v>
      </c>
      <c r="R266" s="39" t="s">
        <v>38072</v>
      </c>
      <c r="S266" s="39" t="s">
        <v>38073</v>
      </c>
      <c r="T266" s="39" t="s">
        <v>38074</v>
      </c>
      <c r="U266" s="39" t="s">
        <v>38075</v>
      </c>
      <c r="V266" s="39" t="s">
        <v>38076</v>
      </c>
    </row>
    <row r="267" spans="1:22" x14ac:dyDescent="0.3">
      <c r="A267">
        <v>266</v>
      </c>
      <c r="B267" s="1">
        <v>45894.438518518517</v>
      </c>
      <c r="C267" s="1">
        <v>45894.4531712963</v>
      </c>
      <c r="D267" s="39" t="s">
        <v>3000</v>
      </c>
      <c r="E267" s="39" t="s">
        <v>3001</v>
      </c>
      <c r="F267" s="39" t="s">
        <v>36638</v>
      </c>
      <c r="G267" s="39" t="s">
        <v>38077</v>
      </c>
      <c r="H267" s="39" t="s">
        <v>36878</v>
      </c>
      <c r="I267" s="39" t="s">
        <v>38078</v>
      </c>
      <c r="J267" s="39" t="s">
        <v>36642</v>
      </c>
      <c r="K267" s="39" t="s">
        <v>38079</v>
      </c>
      <c r="L267" s="39" t="s">
        <v>36642</v>
      </c>
      <c r="M267" s="39" t="s">
        <v>38079</v>
      </c>
      <c r="N267" s="39" t="s">
        <v>36645</v>
      </c>
      <c r="O267" s="39" t="s">
        <v>35840</v>
      </c>
      <c r="P267" s="39" t="s">
        <v>36950</v>
      </c>
      <c r="Q267" s="39" t="s">
        <v>38080</v>
      </c>
      <c r="R267" s="39" t="s">
        <v>38081</v>
      </c>
      <c r="S267" s="39" t="s">
        <v>38082</v>
      </c>
      <c r="T267" s="39" t="s">
        <v>38083</v>
      </c>
      <c r="U267" s="39" t="s">
        <v>38084</v>
      </c>
      <c r="V267" s="39" t="s">
        <v>38085</v>
      </c>
    </row>
    <row r="268" spans="1:22" x14ac:dyDescent="0.3">
      <c r="A268">
        <v>267</v>
      </c>
      <c r="B268" s="1">
        <v>45894.439976851849</v>
      </c>
      <c r="C268" s="1">
        <v>45894.453263888892</v>
      </c>
      <c r="D268" s="39" t="s">
        <v>2900</v>
      </c>
      <c r="E268" s="39" t="s">
        <v>2901</v>
      </c>
      <c r="F268" s="39" t="s">
        <v>36638</v>
      </c>
      <c r="G268" s="39" t="s">
        <v>37692</v>
      </c>
      <c r="H268" s="39" t="s">
        <v>36694</v>
      </c>
      <c r="I268" s="39" t="s">
        <v>36032</v>
      </c>
      <c r="J268" s="39" t="s">
        <v>36642</v>
      </c>
      <c r="K268" s="39" t="s">
        <v>12887</v>
      </c>
      <c r="L268" s="39" t="s">
        <v>36642</v>
      </c>
      <c r="M268" s="39" t="s">
        <v>4340</v>
      </c>
      <c r="N268" s="39" t="s">
        <v>36645</v>
      </c>
      <c r="O268" s="39" t="s">
        <v>16918</v>
      </c>
      <c r="P268" s="39" t="s">
        <v>38086</v>
      </c>
      <c r="Q268" s="39" t="s">
        <v>38087</v>
      </c>
      <c r="R268" s="39" t="s">
        <v>38088</v>
      </c>
      <c r="S268" s="39" t="s">
        <v>38089</v>
      </c>
      <c r="T268" s="39" t="s">
        <v>38090</v>
      </c>
      <c r="U268" s="39" t="s">
        <v>38091</v>
      </c>
      <c r="V268" s="39" t="s">
        <v>38092</v>
      </c>
    </row>
    <row r="269" spans="1:22" x14ac:dyDescent="0.3">
      <c r="A269">
        <v>268</v>
      </c>
      <c r="B269" s="1">
        <v>45894.445509259262</v>
      </c>
      <c r="C269" s="1">
        <v>45894.454386574071</v>
      </c>
      <c r="D269" s="39" t="s">
        <v>2650</v>
      </c>
      <c r="E269" s="39" t="s">
        <v>2651</v>
      </c>
      <c r="F269" s="39" t="s">
        <v>36638</v>
      </c>
      <c r="G269" s="39" t="s">
        <v>38093</v>
      </c>
      <c r="H269" s="39" t="s">
        <v>36719</v>
      </c>
      <c r="I269" s="39" t="s">
        <v>36720</v>
      </c>
      <c r="J269" s="39" t="s">
        <v>36642</v>
      </c>
      <c r="K269" s="39" t="s">
        <v>38094</v>
      </c>
      <c r="L269" s="39" t="s">
        <v>36642</v>
      </c>
      <c r="M269" s="39" t="s">
        <v>36721</v>
      </c>
      <c r="N269" s="39" t="s">
        <v>36694</v>
      </c>
      <c r="O269" s="39" t="s">
        <v>38095</v>
      </c>
      <c r="P269" s="39" t="s">
        <v>36950</v>
      </c>
      <c r="Q269" s="39" t="s">
        <v>36722</v>
      </c>
      <c r="R269" s="39" t="s">
        <v>38096</v>
      </c>
      <c r="S269" s="39" t="s">
        <v>36724</v>
      </c>
      <c r="T269" s="39" t="s">
        <v>36953</v>
      </c>
      <c r="U269" s="39" t="s">
        <v>38097</v>
      </c>
      <c r="V269" s="39" t="s">
        <v>38098</v>
      </c>
    </row>
    <row r="270" spans="1:22" x14ac:dyDescent="0.3">
      <c r="A270">
        <v>269</v>
      </c>
      <c r="B270" s="1">
        <v>45894.436539351853</v>
      </c>
      <c r="C270" s="1">
        <v>45894.455127314817</v>
      </c>
      <c r="D270" s="39" t="s">
        <v>2965</v>
      </c>
      <c r="E270" s="39" t="s">
        <v>2966</v>
      </c>
      <c r="F270" s="39" t="s">
        <v>36638</v>
      </c>
      <c r="G270" s="39" t="s">
        <v>35740</v>
      </c>
      <c r="H270" s="39" t="s">
        <v>36699</v>
      </c>
      <c r="I270" s="39" t="s">
        <v>38099</v>
      </c>
      <c r="J270" s="39" t="s">
        <v>36694</v>
      </c>
      <c r="K270" s="39" t="s">
        <v>36421</v>
      </c>
      <c r="L270" s="39" t="s">
        <v>36642</v>
      </c>
      <c r="M270" s="39" t="s">
        <v>38100</v>
      </c>
      <c r="N270" s="39" t="s">
        <v>36645</v>
      </c>
      <c r="O270" s="39" t="s">
        <v>35648</v>
      </c>
      <c r="P270" s="39" t="s">
        <v>36647</v>
      </c>
      <c r="Q270" s="39" t="s">
        <v>38101</v>
      </c>
      <c r="R270" s="39" t="s">
        <v>38102</v>
      </c>
      <c r="S270" s="39" t="s">
        <v>38103</v>
      </c>
      <c r="T270" s="39" t="s">
        <v>38104</v>
      </c>
      <c r="U270" s="39" t="s">
        <v>38105</v>
      </c>
      <c r="V270" s="39" t="s">
        <v>38106</v>
      </c>
    </row>
    <row r="271" spans="1:22" x14ac:dyDescent="0.3">
      <c r="A271">
        <v>270</v>
      </c>
      <c r="B271" s="1">
        <v>45894.441250000003</v>
      </c>
      <c r="C271" s="1">
        <v>45894.455520833333</v>
      </c>
      <c r="D271" s="39" t="s">
        <v>2991</v>
      </c>
      <c r="E271" s="39" t="s">
        <v>2992</v>
      </c>
      <c r="F271" s="39" t="s">
        <v>36638</v>
      </c>
      <c r="G271" s="39" t="s">
        <v>38107</v>
      </c>
      <c r="H271" s="39" t="s">
        <v>36699</v>
      </c>
      <c r="I271" s="39" t="s">
        <v>38108</v>
      </c>
      <c r="J271" s="39" t="s">
        <v>37204</v>
      </c>
      <c r="K271" s="39" t="s">
        <v>38109</v>
      </c>
      <c r="L271" s="39" t="s">
        <v>36642</v>
      </c>
      <c r="M271" s="39" t="s">
        <v>38110</v>
      </c>
      <c r="N271" s="39" t="s">
        <v>36645</v>
      </c>
      <c r="O271" s="39" t="s">
        <v>38111</v>
      </c>
      <c r="P271" s="39" t="s">
        <v>36702</v>
      </c>
      <c r="Q271" s="39" t="s">
        <v>38112</v>
      </c>
      <c r="R271" s="39" t="s">
        <v>38113</v>
      </c>
      <c r="S271" s="39" t="s">
        <v>37893</v>
      </c>
      <c r="T271" s="39" t="s">
        <v>38114</v>
      </c>
      <c r="U271" s="39" t="s">
        <v>38115</v>
      </c>
      <c r="V271" s="39" t="s">
        <v>38116</v>
      </c>
    </row>
    <row r="272" spans="1:22" x14ac:dyDescent="0.3">
      <c r="A272">
        <v>271</v>
      </c>
      <c r="B272" s="1">
        <v>45894.446192129632</v>
      </c>
      <c r="C272" s="1">
        <v>45894.455543981479</v>
      </c>
      <c r="D272" s="39" t="s">
        <v>2829</v>
      </c>
      <c r="E272" s="39" t="s">
        <v>2830</v>
      </c>
      <c r="F272" s="39" t="s">
        <v>36638</v>
      </c>
      <c r="G272" s="39" t="s">
        <v>38117</v>
      </c>
      <c r="H272" s="39" t="s">
        <v>36640</v>
      </c>
      <c r="I272" s="39" t="s">
        <v>37898</v>
      </c>
      <c r="J272" s="39" t="s">
        <v>36642</v>
      </c>
      <c r="K272" s="39" t="s">
        <v>35675</v>
      </c>
      <c r="L272" s="39" t="s">
        <v>36642</v>
      </c>
      <c r="M272" s="39" t="s">
        <v>38118</v>
      </c>
      <c r="N272" s="39" t="s">
        <v>36645</v>
      </c>
      <c r="O272" s="39" t="s">
        <v>38119</v>
      </c>
      <c r="P272" s="39" t="s">
        <v>36647</v>
      </c>
      <c r="Q272" s="39" t="s">
        <v>37986</v>
      </c>
      <c r="R272" s="39" t="s">
        <v>38120</v>
      </c>
      <c r="S272" s="39" t="s">
        <v>37884</v>
      </c>
      <c r="T272" s="39" t="s">
        <v>38121</v>
      </c>
      <c r="U272" s="39" t="s">
        <v>38122</v>
      </c>
      <c r="V272" s="39" t="s">
        <v>38123</v>
      </c>
    </row>
    <row r="273" spans="1:22" x14ac:dyDescent="0.3">
      <c r="A273">
        <v>272</v>
      </c>
      <c r="B273" s="1">
        <v>45894.440162037034</v>
      </c>
      <c r="C273" s="1">
        <v>45894.455555555556</v>
      </c>
      <c r="D273" s="39" t="s">
        <v>2975</v>
      </c>
      <c r="E273" s="39" t="s">
        <v>2976</v>
      </c>
      <c r="F273" s="39" t="s">
        <v>36638</v>
      </c>
      <c r="G273" s="39" t="s">
        <v>38124</v>
      </c>
      <c r="H273" s="39" t="s">
        <v>36878</v>
      </c>
      <c r="I273" s="39" t="s">
        <v>38125</v>
      </c>
      <c r="J273" s="39" t="s">
        <v>36642</v>
      </c>
      <c r="K273" s="39" t="s">
        <v>38126</v>
      </c>
      <c r="L273" s="39" t="s">
        <v>36642</v>
      </c>
      <c r="M273" s="39" t="s">
        <v>38127</v>
      </c>
      <c r="N273" s="39" t="s">
        <v>36645</v>
      </c>
      <c r="O273" s="39" t="s">
        <v>20593</v>
      </c>
      <c r="P273" s="39" t="s">
        <v>36647</v>
      </c>
      <c r="Q273" s="39" t="s">
        <v>38128</v>
      </c>
      <c r="R273" s="39" t="s">
        <v>38129</v>
      </c>
      <c r="S273" s="39" t="s">
        <v>38130</v>
      </c>
      <c r="T273" s="39" t="s">
        <v>38131</v>
      </c>
      <c r="U273" s="39" t="s">
        <v>38132</v>
      </c>
      <c r="V273" s="39" t="s">
        <v>38133</v>
      </c>
    </row>
    <row r="274" spans="1:22" x14ac:dyDescent="0.3">
      <c r="A274">
        <v>273</v>
      </c>
      <c r="B274" s="1">
        <v>45894.443043981482</v>
      </c>
      <c r="C274" s="1">
        <v>45894.455578703702</v>
      </c>
      <c r="D274" s="39" t="s">
        <v>2860</v>
      </c>
      <c r="E274" s="39" t="s">
        <v>2861</v>
      </c>
      <c r="F274" s="39" t="s">
        <v>36638</v>
      </c>
      <c r="G274" s="39" t="s">
        <v>38134</v>
      </c>
      <c r="H274" s="39" t="s">
        <v>36699</v>
      </c>
      <c r="I274" s="39" t="s">
        <v>38135</v>
      </c>
      <c r="J274" s="39" t="s">
        <v>36719</v>
      </c>
      <c r="K274" s="39" t="s">
        <v>38136</v>
      </c>
      <c r="L274" s="39" t="s">
        <v>36642</v>
      </c>
      <c r="M274" s="39" t="s">
        <v>38137</v>
      </c>
      <c r="N274" s="39" t="s">
        <v>36645</v>
      </c>
      <c r="O274" s="39" t="s">
        <v>38138</v>
      </c>
      <c r="P274" s="39" t="s">
        <v>36950</v>
      </c>
      <c r="Q274" s="39" t="s">
        <v>38139</v>
      </c>
      <c r="R274" s="39" t="s">
        <v>38140</v>
      </c>
      <c r="S274" s="39" t="s">
        <v>38141</v>
      </c>
      <c r="T274" s="39" t="s">
        <v>38142</v>
      </c>
      <c r="U274" s="39" t="s">
        <v>38143</v>
      </c>
      <c r="V274" s="39" t="s">
        <v>38144</v>
      </c>
    </row>
    <row r="275" spans="1:22" x14ac:dyDescent="0.3">
      <c r="A275">
        <v>274</v>
      </c>
      <c r="B275" s="1">
        <v>45894.441990740743</v>
      </c>
      <c r="C275" s="1">
        <v>45894.456932870373</v>
      </c>
      <c r="D275" s="39" t="s">
        <v>2759</v>
      </c>
      <c r="E275" s="39" t="s">
        <v>2760</v>
      </c>
      <c r="F275" s="39" t="s">
        <v>36638</v>
      </c>
      <c r="G275" s="39" t="s">
        <v>35685</v>
      </c>
      <c r="H275" s="39" t="s">
        <v>36640</v>
      </c>
      <c r="I275" s="39" t="s">
        <v>38145</v>
      </c>
      <c r="J275" s="39" t="s">
        <v>36674</v>
      </c>
      <c r="K275" s="39" t="s">
        <v>36032</v>
      </c>
      <c r="L275" s="39" t="s">
        <v>36674</v>
      </c>
      <c r="M275" s="39" t="s">
        <v>36032</v>
      </c>
      <c r="N275" s="39" t="s">
        <v>36645</v>
      </c>
      <c r="O275" s="39" t="s">
        <v>35960</v>
      </c>
      <c r="P275" s="39" t="s">
        <v>36860</v>
      </c>
      <c r="Q275" s="39" t="s">
        <v>35894</v>
      </c>
      <c r="R275" s="39" t="s">
        <v>38146</v>
      </c>
      <c r="S275" s="39" t="s">
        <v>38147</v>
      </c>
      <c r="T275" s="39" t="s">
        <v>38148</v>
      </c>
      <c r="U275" s="39" t="s">
        <v>38149</v>
      </c>
      <c r="V275" s="39" t="s">
        <v>38150</v>
      </c>
    </row>
    <row r="276" spans="1:22" x14ac:dyDescent="0.3">
      <c r="A276">
        <v>275</v>
      </c>
      <c r="B276" s="1">
        <v>45894.449699074074</v>
      </c>
      <c r="C276" s="1">
        <v>45894.456932870373</v>
      </c>
      <c r="D276" s="39" t="s">
        <v>2623</v>
      </c>
      <c r="E276" s="39" t="s">
        <v>2624</v>
      </c>
      <c r="F276" s="39" t="s">
        <v>36638</v>
      </c>
      <c r="G276" s="39" t="s">
        <v>38151</v>
      </c>
      <c r="H276" s="39" t="s">
        <v>36640</v>
      </c>
      <c r="I276" s="39" t="s">
        <v>38152</v>
      </c>
      <c r="J276" s="39" t="s">
        <v>36674</v>
      </c>
      <c r="K276" s="39" t="s">
        <v>36032</v>
      </c>
      <c r="L276" s="39" t="s">
        <v>36674</v>
      </c>
      <c r="M276" s="39" t="s">
        <v>36032</v>
      </c>
      <c r="N276" s="39" t="s">
        <v>36645</v>
      </c>
      <c r="O276" s="39" t="s">
        <v>35960</v>
      </c>
      <c r="P276" s="39" t="s">
        <v>36686</v>
      </c>
      <c r="Q276" s="39" t="s">
        <v>35894</v>
      </c>
      <c r="R276" s="39" t="s">
        <v>38153</v>
      </c>
      <c r="S276" s="39" t="s">
        <v>38154</v>
      </c>
      <c r="T276" s="39" t="s">
        <v>38148</v>
      </c>
      <c r="U276" s="39" t="s">
        <v>38149</v>
      </c>
      <c r="V276" s="39" t="s">
        <v>38155</v>
      </c>
    </row>
    <row r="277" spans="1:22" x14ac:dyDescent="0.3">
      <c r="A277">
        <v>276</v>
      </c>
      <c r="B277" s="1">
        <v>45894.445763888885</v>
      </c>
      <c r="C277" s="1">
        <v>45894.457268518519</v>
      </c>
      <c r="D277" s="39" t="s">
        <v>2674</v>
      </c>
      <c r="E277" s="39" t="s">
        <v>2675</v>
      </c>
      <c r="F277" s="39" t="s">
        <v>36638</v>
      </c>
      <c r="G277" s="39" t="s">
        <v>35867</v>
      </c>
      <c r="H277" s="39" t="s">
        <v>36640</v>
      </c>
      <c r="I277" s="39" t="s">
        <v>36421</v>
      </c>
      <c r="J277" s="39" t="s">
        <v>36642</v>
      </c>
      <c r="K277" s="39" t="s">
        <v>38156</v>
      </c>
      <c r="L277" s="39" t="s">
        <v>36642</v>
      </c>
      <c r="M277" s="39" t="s">
        <v>36758</v>
      </c>
      <c r="N277" s="39" t="s">
        <v>36645</v>
      </c>
      <c r="O277" s="39" t="s">
        <v>38157</v>
      </c>
      <c r="P277" s="39" t="s">
        <v>36702</v>
      </c>
      <c r="Q277" s="39" t="s">
        <v>37986</v>
      </c>
      <c r="R277" s="39" t="s">
        <v>37883</v>
      </c>
      <c r="S277" s="39" t="s">
        <v>37884</v>
      </c>
      <c r="T277" s="39" t="s">
        <v>37988</v>
      </c>
      <c r="U277" s="39" t="s">
        <v>36137</v>
      </c>
      <c r="V277" s="39" t="s">
        <v>35804</v>
      </c>
    </row>
    <row r="278" spans="1:22" x14ac:dyDescent="0.3">
      <c r="A278">
        <v>277</v>
      </c>
      <c r="B278" s="1">
        <v>45894.44326388889</v>
      </c>
      <c r="C278" s="1">
        <v>45894.460092592592</v>
      </c>
      <c r="D278" s="39" t="s">
        <v>2737</v>
      </c>
      <c r="E278" s="39" t="s">
        <v>2738</v>
      </c>
      <c r="F278" s="39" t="s">
        <v>36638</v>
      </c>
      <c r="G278" s="39" t="s">
        <v>38158</v>
      </c>
      <c r="H278" s="39" t="s">
        <v>36719</v>
      </c>
      <c r="I278" s="39" t="s">
        <v>38159</v>
      </c>
      <c r="J278" s="39" t="s">
        <v>36642</v>
      </c>
      <c r="K278" s="39" t="s">
        <v>36711</v>
      </c>
      <c r="L278" s="39" t="s">
        <v>36642</v>
      </c>
      <c r="M278" s="39" t="s">
        <v>38160</v>
      </c>
      <c r="N278" s="39" t="s">
        <v>36642</v>
      </c>
      <c r="O278" s="39" t="s">
        <v>38095</v>
      </c>
      <c r="P278" s="39" t="s">
        <v>36950</v>
      </c>
      <c r="Q278" s="39" t="s">
        <v>36722</v>
      </c>
      <c r="R278" s="39" t="s">
        <v>36723</v>
      </c>
      <c r="S278" s="39" t="s">
        <v>36724</v>
      </c>
      <c r="T278" s="39" t="s">
        <v>36953</v>
      </c>
      <c r="U278" s="39" t="s">
        <v>37877</v>
      </c>
      <c r="V278" s="39" t="s">
        <v>38161</v>
      </c>
    </row>
    <row r="279" spans="1:22" x14ac:dyDescent="0.3">
      <c r="A279">
        <v>278</v>
      </c>
      <c r="B279" s="1">
        <v>45895.553935185184</v>
      </c>
      <c r="C279" s="1">
        <v>45895.559918981482</v>
      </c>
      <c r="D279" s="39" t="s">
        <v>3511</v>
      </c>
      <c r="E279" s="39" t="s">
        <v>3512</v>
      </c>
      <c r="F279" s="39" t="s">
        <v>36638</v>
      </c>
      <c r="G279" s="39" t="s">
        <v>36161</v>
      </c>
      <c r="H279" s="39" t="s">
        <v>36694</v>
      </c>
      <c r="I279" s="39" t="s">
        <v>38162</v>
      </c>
      <c r="J279" s="39" t="s">
        <v>36642</v>
      </c>
      <c r="K279" s="39" t="s">
        <v>38163</v>
      </c>
      <c r="L279" s="39" t="s">
        <v>36642</v>
      </c>
      <c r="M279" s="39" t="s">
        <v>37061</v>
      </c>
      <c r="N279" s="39" t="s">
        <v>36645</v>
      </c>
      <c r="O279" s="39" t="s">
        <v>20593</v>
      </c>
      <c r="P279" s="39" t="s">
        <v>36647</v>
      </c>
      <c r="Q279" s="39" t="s">
        <v>38164</v>
      </c>
      <c r="R279" s="39" t="s">
        <v>38165</v>
      </c>
      <c r="S279" s="39" t="s">
        <v>38166</v>
      </c>
      <c r="T279" s="39" t="s">
        <v>38167</v>
      </c>
      <c r="U279" s="39" t="s">
        <v>38168</v>
      </c>
      <c r="V279" s="39" t="s">
        <v>38169</v>
      </c>
    </row>
    <row r="280" spans="1:22" x14ac:dyDescent="0.3">
      <c r="A280">
        <v>279</v>
      </c>
      <c r="B280" s="1">
        <v>45895.553831018522</v>
      </c>
      <c r="C280" s="1">
        <v>45895.559918981482</v>
      </c>
      <c r="D280" s="39" t="s">
        <v>3501</v>
      </c>
      <c r="E280" s="39" t="s">
        <v>3502</v>
      </c>
      <c r="F280" s="39" t="s">
        <v>38170</v>
      </c>
      <c r="G280" s="39" t="s">
        <v>12887</v>
      </c>
      <c r="H280" s="39" t="s">
        <v>36699</v>
      </c>
      <c r="I280" s="39" t="s">
        <v>38171</v>
      </c>
      <c r="J280" s="39" t="s">
        <v>36642</v>
      </c>
      <c r="K280" s="39" t="s">
        <v>38172</v>
      </c>
      <c r="L280" s="39" t="s">
        <v>36642</v>
      </c>
      <c r="M280" s="39" t="s">
        <v>38173</v>
      </c>
      <c r="N280" s="39" t="s">
        <v>36645</v>
      </c>
      <c r="O280" s="39" t="s">
        <v>38174</v>
      </c>
      <c r="P280" s="39" t="s">
        <v>38175</v>
      </c>
      <c r="Q280" s="39" t="s">
        <v>38176</v>
      </c>
      <c r="R280" s="39" t="s">
        <v>38177</v>
      </c>
      <c r="S280" s="39" t="s">
        <v>38178</v>
      </c>
      <c r="T280" s="39" t="s">
        <v>38179</v>
      </c>
      <c r="U280" s="39" t="s">
        <v>36137</v>
      </c>
      <c r="V280" s="39" t="s">
        <v>38180</v>
      </c>
    </row>
    <row r="281" spans="1:22" x14ac:dyDescent="0.3">
      <c r="A281">
        <v>280</v>
      </c>
      <c r="B281" s="1">
        <v>45895.553668981483</v>
      </c>
      <c r="C281" s="1">
        <v>45895.560486111113</v>
      </c>
      <c r="D281" s="39" t="s">
        <v>3747</v>
      </c>
      <c r="E281" s="39" t="s">
        <v>3748</v>
      </c>
      <c r="F281" s="39" t="s">
        <v>36638</v>
      </c>
      <c r="G281" s="39" t="s">
        <v>38181</v>
      </c>
      <c r="H281" s="39" t="s">
        <v>36694</v>
      </c>
      <c r="I281" s="39" t="s">
        <v>27649</v>
      </c>
      <c r="J281" s="39" t="s">
        <v>36642</v>
      </c>
      <c r="K281" s="39" t="s">
        <v>38182</v>
      </c>
      <c r="L281" s="39" t="s">
        <v>36642</v>
      </c>
      <c r="M281" s="39" t="s">
        <v>16918</v>
      </c>
      <c r="N281" s="39" t="s">
        <v>36645</v>
      </c>
      <c r="O281" s="39" t="s">
        <v>38183</v>
      </c>
      <c r="P281" s="39" t="s">
        <v>36647</v>
      </c>
      <c r="Q281" s="39" t="s">
        <v>38184</v>
      </c>
      <c r="R281" s="39" t="s">
        <v>38185</v>
      </c>
      <c r="S281" s="39" t="s">
        <v>38186</v>
      </c>
      <c r="T281" s="39" t="s">
        <v>38187</v>
      </c>
      <c r="U281" s="39" t="s">
        <v>38188</v>
      </c>
      <c r="V281" s="39" t="s">
        <v>38189</v>
      </c>
    </row>
    <row r="282" spans="1:22" x14ac:dyDescent="0.3">
      <c r="A282">
        <v>281</v>
      </c>
      <c r="B282" s="1">
        <v>45895.554837962962</v>
      </c>
      <c r="C282" s="1">
        <v>45895.561331018522</v>
      </c>
      <c r="D282" s="39" t="s">
        <v>3630</v>
      </c>
      <c r="E282" s="39" t="s">
        <v>3631</v>
      </c>
      <c r="F282" s="39" t="s">
        <v>36638</v>
      </c>
      <c r="G282" s="39" t="s">
        <v>38190</v>
      </c>
      <c r="H282" s="39" t="s">
        <v>36699</v>
      </c>
      <c r="I282" s="39" t="s">
        <v>38191</v>
      </c>
      <c r="J282" s="39" t="s">
        <v>36642</v>
      </c>
      <c r="K282" s="39" t="s">
        <v>38192</v>
      </c>
      <c r="L282" s="39" t="s">
        <v>36642</v>
      </c>
      <c r="M282" s="39" t="s">
        <v>38193</v>
      </c>
      <c r="N282" s="39" t="s">
        <v>36645</v>
      </c>
      <c r="O282" s="39" t="s">
        <v>38194</v>
      </c>
      <c r="P282" s="39" t="s">
        <v>36647</v>
      </c>
      <c r="Q282" s="39" t="s">
        <v>38176</v>
      </c>
      <c r="R282" s="39" t="s">
        <v>38177</v>
      </c>
      <c r="S282" s="39" t="s">
        <v>38178</v>
      </c>
      <c r="T282" s="39" t="s">
        <v>38195</v>
      </c>
      <c r="U282" s="39" t="s">
        <v>36137</v>
      </c>
      <c r="V282" s="39" t="s">
        <v>36262</v>
      </c>
    </row>
    <row r="283" spans="1:22" x14ac:dyDescent="0.3">
      <c r="A283">
        <v>282</v>
      </c>
      <c r="B283" s="1">
        <v>45895.554155092592</v>
      </c>
      <c r="C283" s="1">
        <v>45895.561608796299</v>
      </c>
      <c r="D283" s="39" t="s">
        <v>3592</v>
      </c>
      <c r="E283" s="39" t="s">
        <v>3593</v>
      </c>
      <c r="F283" s="39" t="s">
        <v>36638</v>
      </c>
      <c r="G283" s="39" t="s">
        <v>38196</v>
      </c>
      <c r="H283" s="39" t="s">
        <v>36694</v>
      </c>
      <c r="I283" s="39" t="s">
        <v>38191</v>
      </c>
      <c r="J283" s="39" t="s">
        <v>36642</v>
      </c>
      <c r="K283" s="39" t="s">
        <v>38192</v>
      </c>
      <c r="L283" s="39" t="s">
        <v>36642</v>
      </c>
      <c r="M283" s="39" t="s">
        <v>38193</v>
      </c>
      <c r="N283" s="39" t="s">
        <v>36645</v>
      </c>
      <c r="O283" s="39" t="s">
        <v>38197</v>
      </c>
      <c r="P283" s="39" t="s">
        <v>36647</v>
      </c>
      <c r="Q283" s="39" t="s">
        <v>38198</v>
      </c>
      <c r="R283" s="39" t="s">
        <v>38199</v>
      </c>
      <c r="S283" s="39" t="s">
        <v>38200</v>
      </c>
      <c r="T283" s="39" t="s">
        <v>38201</v>
      </c>
      <c r="U283" s="39" t="s">
        <v>38202</v>
      </c>
      <c r="V283" s="39" t="s">
        <v>38203</v>
      </c>
    </row>
    <row r="284" spans="1:22" x14ac:dyDescent="0.3">
      <c r="A284">
        <v>283</v>
      </c>
      <c r="B284" s="1">
        <v>45895.554652777777</v>
      </c>
      <c r="C284" s="1">
        <v>45895.562245370369</v>
      </c>
      <c r="D284" s="39" t="s">
        <v>3520</v>
      </c>
      <c r="E284" s="39" t="s">
        <v>3521</v>
      </c>
      <c r="F284" s="39" t="s">
        <v>36638</v>
      </c>
      <c r="G284" s="39" t="s">
        <v>38204</v>
      </c>
      <c r="H284" s="39" t="s">
        <v>36878</v>
      </c>
      <c r="I284" s="39" t="s">
        <v>38205</v>
      </c>
      <c r="J284" s="39" t="s">
        <v>36642</v>
      </c>
      <c r="K284" s="39" t="s">
        <v>38206</v>
      </c>
      <c r="L284" s="39" t="s">
        <v>36642</v>
      </c>
      <c r="M284" s="39" t="s">
        <v>38207</v>
      </c>
      <c r="N284" s="39" t="s">
        <v>36645</v>
      </c>
      <c r="O284" s="39" t="s">
        <v>38208</v>
      </c>
      <c r="P284" s="39" t="s">
        <v>36647</v>
      </c>
      <c r="Q284" s="39" t="s">
        <v>38209</v>
      </c>
      <c r="R284" s="39" t="s">
        <v>38210</v>
      </c>
      <c r="S284" s="39" t="s">
        <v>38211</v>
      </c>
      <c r="T284" s="39" t="s">
        <v>38212</v>
      </c>
      <c r="U284" s="39" t="s">
        <v>38213</v>
      </c>
      <c r="V284" s="39" t="s">
        <v>38214</v>
      </c>
    </row>
    <row r="285" spans="1:22" x14ac:dyDescent="0.3">
      <c r="A285">
        <v>284</v>
      </c>
      <c r="B285" s="1">
        <v>45895.555069444446</v>
      </c>
      <c r="C285" s="1">
        <v>45895.562418981484</v>
      </c>
      <c r="D285" s="39" t="s">
        <v>3773</v>
      </c>
      <c r="E285" s="39" t="s">
        <v>3774</v>
      </c>
      <c r="F285" s="39" t="s">
        <v>36638</v>
      </c>
      <c r="G285" s="39" t="s">
        <v>38181</v>
      </c>
      <c r="H285" s="39" t="s">
        <v>36666</v>
      </c>
      <c r="I285" s="39" t="s">
        <v>314</v>
      </c>
      <c r="J285" s="39" t="s">
        <v>36642</v>
      </c>
      <c r="K285" s="39" t="s">
        <v>38215</v>
      </c>
      <c r="L285" s="39" t="s">
        <v>36642</v>
      </c>
      <c r="M285" s="39" t="s">
        <v>21853</v>
      </c>
      <c r="N285" s="39" t="s">
        <v>36645</v>
      </c>
      <c r="O285" s="39" t="s">
        <v>38216</v>
      </c>
      <c r="P285" s="39" t="s">
        <v>36647</v>
      </c>
      <c r="Q285" s="39" t="s">
        <v>38217</v>
      </c>
      <c r="R285" s="39" t="s">
        <v>38218</v>
      </c>
      <c r="S285" s="39" t="s">
        <v>38219</v>
      </c>
      <c r="T285" s="39" t="s">
        <v>38220</v>
      </c>
      <c r="U285" s="39" t="s">
        <v>38221</v>
      </c>
      <c r="V285" s="39" t="s">
        <v>38222</v>
      </c>
    </row>
    <row r="286" spans="1:22" x14ac:dyDescent="0.3">
      <c r="A286">
        <v>285</v>
      </c>
      <c r="B286" s="1">
        <v>45895.553854166668</v>
      </c>
      <c r="C286" s="1">
        <v>45895.5627662037</v>
      </c>
      <c r="D286" s="39" t="s">
        <v>3599</v>
      </c>
      <c r="E286" s="39" t="s">
        <v>3600</v>
      </c>
      <c r="F286" s="39" t="s">
        <v>36638</v>
      </c>
      <c r="G286" s="39" t="s">
        <v>38223</v>
      </c>
      <c r="H286" s="39" t="s">
        <v>36699</v>
      </c>
      <c r="I286" s="39" t="s">
        <v>38191</v>
      </c>
      <c r="J286" s="39" t="s">
        <v>36642</v>
      </c>
      <c r="K286" s="39" t="s">
        <v>38192</v>
      </c>
      <c r="L286" s="39" t="s">
        <v>36642</v>
      </c>
      <c r="M286" s="39" t="s">
        <v>38193</v>
      </c>
      <c r="N286" s="39" t="s">
        <v>36645</v>
      </c>
      <c r="O286" s="39" t="s">
        <v>38224</v>
      </c>
      <c r="P286" s="39" t="s">
        <v>36647</v>
      </c>
      <c r="Q286" s="39" t="s">
        <v>38176</v>
      </c>
      <c r="R286" s="39" t="s">
        <v>38177</v>
      </c>
      <c r="S286" s="39" t="s">
        <v>38178</v>
      </c>
      <c r="T286" s="39" t="s">
        <v>38225</v>
      </c>
      <c r="U286" s="39" t="s">
        <v>38226</v>
      </c>
      <c r="V286" s="39" t="s">
        <v>38227</v>
      </c>
    </row>
    <row r="287" spans="1:22" x14ac:dyDescent="0.3">
      <c r="A287">
        <v>286</v>
      </c>
      <c r="B287" s="1">
        <v>45895.554236111115</v>
      </c>
      <c r="C287" s="1">
        <v>45895.563032407408</v>
      </c>
      <c r="D287" s="39" t="s">
        <v>3464</v>
      </c>
      <c r="E287" s="39" t="s">
        <v>3465</v>
      </c>
      <c r="F287" s="39" t="s">
        <v>36638</v>
      </c>
      <c r="G287" s="39" t="s">
        <v>38228</v>
      </c>
      <c r="H287" s="39" t="s">
        <v>36694</v>
      </c>
      <c r="I287" s="39" t="s">
        <v>38229</v>
      </c>
      <c r="J287" s="39" t="s">
        <v>36642</v>
      </c>
      <c r="K287" s="39" t="s">
        <v>38230</v>
      </c>
      <c r="L287" s="39" t="s">
        <v>36642</v>
      </c>
      <c r="M287" s="39" t="s">
        <v>38231</v>
      </c>
      <c r="N287" s="39" t="s">
        <v>36645</v>
      </c>
      <c r="O287" s="39" t="s">
        <v>38232</v>
      </c>
      <c r="P287" s="39" t="s">
        <v>36647</v>
      </c>
      <c r="Q287" s="39" t="s">
        <v>38233</v>
      </c>
      <c r="R287" s="39" t="s">
        <v>38234</v>
      </c>
      <c r="S287" s="39" t="s">
        <v>38235</v>
      </c>
      <c r="T287" s="39" t="s">
        <v>38236</v>
      </c>
      <c r="U287" s="39" t="s">
        <v>38237</v>
      </c>
      <c r="V287" s="39" t="s">
        <v>38238</v>
      </c>
    </row>
    <row r="288" spans="1:22" x14ac:dyDescent="0.3">
      <c r="A288">
        <v>287</v>
      </c>
      <c r="B288" s="1">
        <v>45895.553842592592</v>
      </c>
      <c r="C288" s="1">
        <v>45895.563263888886</v>
      </c>
      <c r="D288" s="39" t="s">
        <v>3698</v>
      </c>
      <c r="E288" s="39" t="s">
        <v>3699</v>
      </c>
      <c r="F288" s="39" t="s">
        <v>36638</v>
      </c>
      <c r="G288" s="39" t="s">
        <v>38239</v>
      </c>
      <c r="H288" s="39" t="s">
        <v>36666</v>
      </c>
      <c r="I288" s="39" t="s">
        <v>38240</v>
      </c>
      <c r="J288" s="39" t="s">
        <v>36642</v>
      </c>
      <c r="K288" s="39" t="s">
        <v>38241</v>
      </c>
      <c r="L288" s="39" t="s">
        <v>36642</v>
      </c>
      <c r="M288" s="39" t="s">
        <v>38242</v>
      </c>
      <c r="N288" s="39" t="s">
        <v>36645</v>
      </c>
      <c r="O288" s="39" t="s">
        <v>38243</v>
      </c>
      <c r="P288" s="39" t="s">
        <v>36860</v>
      </c>
      <c r="Q288" s="39" t="s">
        <v>38244</v>
      </c>
      <c r="R288" s="39" t="s">
        <v>38245</v>
      </c>
      <c r="S288" s="39" t="s">
        <v>38246</v>
      </c>
      <c r="T288" s="39" t="s">
        <v>38247</v>
      </c>
      <c r="U288" s="39" t="s">
        <v>38248</v>
      </c>
      <c r="V288" s="39" t="s">
        <v>38249</v>
      </c>
    </row>
    <row r="289" spans="1:22" x14ac:dyDescent="0.3">
      <c r="A289">
        <v>288</v>
      </c>
      <c r="B289" s="1">
        <v>45895.554837962962</v>
      </c>
      <c r="C289" s="1">
        <v>45895.56349537037</v>
      </c>
      <c r="D289" s="39" t="s">
        <v>3612</v>
      </c>
      <c r="E289" s="39" t="s">
        <v>3613</v>
      </c>
      <c r="F289" s="39" t="s">
        <v>36638</v>
      </c>
      <c r="G289" s="39" t="s">
        <v>37486</v>
      </c>
      <c r="H289" s="39" t="s">
        <v>36699</v>
      </c>
      <c r="I289" s="39" t="s">
        <v>37998</v>
      </c>
      <c r="J289" s="39" t="s">
        <v>36642</v>
      </c>
      <c r="K289" s="39" t="s">
        <v>38250</v>
      </c>
      <c r="L289" s="39" t="s">
        <v>36642</v>
      </c>
      <c r="M289" s="39" t="s">
        <v>38251</v>
      </c>
      <c r="N289" s="39" t="s">
        <v>36645</v>
      </c>
      <c r="O289" s="39" t="s">
        <v>38252</v>
      </c>
      <c r="P289" s="39" t="s">
        <v>36647</v>
      </c>
      <c r="Q289" s="39" t="s">
        <v>38253</v>
      </c>
      <c r="R289" s="39" t="s">
        <v>38254</v>
      </c>
      <c r="S289" s="39" t="s">
        <v>38255</v>
      </c>
      <c r="T289" s="39" t="s">
        <v>38256</v>
      </c>
      <c r="U289" s="39" t="s">
        <v>38257</v>
      </c>
      <c r="V289" s="39" t="s">
        <v>38258</v>
      </c>
    </row>
    <row r="290" spans="1:22" x14ac:dyDescent="0.3">
      <c r="A290">
        <v>289</v>
      </c>
      <c r="B290" s="1">
        <v>45895.556712962964</v>
      </c>
      <c r="C290" s="1">
        <v>45895.563645833332</v>
      </c>
      <c r="D290" s="39" t="s">
        <v>3540</v>
      </c>
      <c r="E290" s="39" t="s">
        <v>3541</v>
      </c>
      <c r="F290" s="39" t="s">
        <v>36638</v>
      </c>
      <c r="G290" s="39" t="s">
        <v>38259</v>
      </c>
      <c r="H290" s="39" t="s">
        <v>36719</v>
      </c>
      <c r="I290" s="39" t="s">
        <v>38260</v>
      </c>
      <c r="J290" s="39" t="s">
        <v>36642</v>
      </c>
      <c r="K290" s="39" t="s">
        <v>38094</v>
      </c>
      <c r="L290" s="39" t="s">
        <v>36642</v>
      </c>
      <c r="M290" s="39" t="s">
        <v>38261</v>
      </c>
      <c r="N290" s="39" t="s">
        <v>36645</v>
      </c>
      <c r="O290" s="39" t="s">
        <v>38095</v>
      </c>
      <c r="P290" s="39" t="s">
        <v>36950</v>
      </c>
      <c r="Q290" s="39" t="s">
        <v>36722</v>
      </c>
      <c r="R290" s="39" t="s">
        <v>36723</v>
      </c>
      <c r="S290" s="39" t="s">
        <v>36724</v>
      </c>
      <c r="T290" s="39" t="s">
        <v>36953</v>
      </c>
      <c r="U290" s="39" t="s">
        <v>37877</v>
      </c>
      <c r="V290" s="39" t="s">
        <v>38262</v>
      </c>
    </row>
    <row r="291" spans="1:22" x14ac:dyDescent="0.3">
      <c r="A291">
        <v>290</v>
      </c>
      <c r="B291" s="1">
        <v>45895.556157407409</v>
      </c>
      <c r="C291" s="1">
        <v>45895.563819444447</v>
      </c>
      <c r="D291" s="39" t="s">
        <v>3715</v>
      </c>
      <c r="E291" s="39" t="s">
        <v>3716</v>
      </c>
      <c r="F291" s="39" t="s">
        <v>36638</v>
      </c>
      <c r="G291" s="39" t="s">
        <v>38263</v>
      </c>
      <c r="H291" s="39" t="s">
        <v>36694</v>
      </c>
      <c r="I291" s="39" t="s">
        <v>38264</v>
      </c>
      <c r="J291" s="39" t="s">
        <v>36642</v>
      </c>
      <c r="K291" s="39" t="s">
        <v>35675</v>
      </c>
      <c r="L291" s="39" t="s">
        <v>36642</v>
      </c>
      <c r="M291" s="39" t="s">
        <v>38193</v>
      </c>
      <c r="N291" s="39" t="s">
        <v>36645</v>
      </c>
      <c r="O291" s="39" t="s">
        <v>38265</v>
      </c>
      <c r="P291" s="39" t="s">
        <v>36647</v>
      </c>
      <c r="Q291" s="39" t="s">
        <v>38266</v>
      </c>
      <c r="R291" s="39" t="s">
        <v>38267</v>
      </c>
      <c r="S291" s="39" t="s">
        <v>38178</v>
      </c>
      <c r="T291" s="39" t="s">
        <v>38268</v>
      </c>
      <c r="U291" s="39" t="s">
        <v>36968</v>
      </c>
      <c r="V291" s="39" t="s">
        <v>38269</v>
      </c>
    </row>
    <row r="292" spans="1:22" x14ac:dyDescent="0.3">
      <c r="A292">
        <v>291</v>
      </c>
      <c r="B292" s="1">
        <v>45895.558240740742</v>
      </c>
      <c r="C292" s="1">
        <v>45895.563877314817</v>
      </c>
      <c r="D292" s="39" t="s">
        <v>3490</v>
      </c>
      <c r="E292" s="39" t="s">
        <v>3491</v>
      </c>
      <c r="F292" s="39" t="s">
        <v>36638</v>
      </c>
      <c r="G292" s="39" t="s">
        <v>38270</v>
      </c>
      <c r="H292" s="39" t="s">
        <v>36719</v>
      </c>
      <c r="I292" s="39" t="s">
        <v>38271</v>
      </c>
      <c r="J292" s="39" t="s">
        <v>36642</v>
      </c>
      <c r="K292" s="39" t="s">
        <v>38272</v>
      </c>
      <c r="L292" s="39" t="s">
        <v>36642</v>
      </c>
      <c r="M292" s="39" t="s">
        <v>36721</v>
      </c>
      <c r="N292" s="39" t="s">
        <v>36645</v>
      </c>
      <c r="O292" s="39" t="s">
        <v>38273</v>
      </c>
      <c r="P292" s="39" t="s">
        <v>36950</v>
      </c>
      <c r="Q292" s="39" t="s">
        <v>38274</v>
      </c>
      <c r="R292" s="39" t="s">
        <v>38275</v>
      </c>
      <c r="S292" s="39" t="s">
        <v>38276</v>
      </c>
      <c r="T292" s="39" t="s">
        <v>36953</v>
      </c>
      <c r="U292" s="39" t="s">
        <v>37877</v>
      </c>
      <c r="V292" s="39" t="s">
        <v>38277</v>
      </c>
    </row>
    <row r="293" spans="1:22" x14ac:dyDescent="0.3">
      <c r="A293">
        <v>292</v>
      </c>
      <c r="B293" s="1">
        <v>45895.553796296299</v>
      </c>
      <c r="C293" s="1">
        <v>45895.564421296294</v>
      </c>
      <c r="D293" s="39" t="s">
        <v>3473</v>
      </c>
      <c r="E293" s="39" t="s">
        <v>3474</v>
      </c>
      <c r="F293" s="39" t="s">
        <v>36638</v>
      </c>
      <c r="G293" s="39" t="s">
        <v>38278</v>
      </c>
      <c r="H293" s="39" t="s">
        <v>37135</v>
      </c>
      <c r="I293" s="39" t="s">
        <v>38279</v>
      </c>
      <c r="J293" s="39" t="s">
        <v>36642</v>
      </c>
      <c r="K293" s="39" t="s">
        <v>38280</v>
      </c>
      <c r="L293" s="39" t="s">
        <v>36642</v>
      </c>
      <c r="M293" s="39" t="s">
        <v>38281</v>
      </c>
      <c r="N293" s="39" t="s">
        <v>36645</v>
      </c>
      <c r="O293" s="39" t="s">
        <v>38282</v>
      </c>
      <c r="P293" s="39" t="s">
        <v>36760</v>
      </c>
      <c r="Q293" s="39" t="s">
        <v>38283</v>
      </c>
      <c r="R293" s="39" t="s">
        <v>38284</v>
      </c>
      <c r="S293" s="39" t="s">
        <v>38285</v>
      </c>
      <c r="T293" s="39" t="s">
        <v>38286</v>
      </c>
      <c r="U293" s="39" t="s">
        <v>38287</v>
      </c>
      <c r="V293" s="39" t="s">
        <v>38288</v>
      </c>
    </row>
    <row r="294" spans="1:22" x14ac:dyDescent="0.3">
      <c r="A294">
        <v>293</v>
      </c>
      <c r="B294" s="1">
        <v>45895.558055555557</v>
      </c>
      <c r="C294" s="1">
        <v>45895.564444444448</v>
      </c>
      <c r="D294" s="39" t="s">
        <v>3481</v>
      </c>
      <c r="E294" s="39" t="s">
        <v>3482</v>
      </c>
      <c r="F294" s="39" t="s">
        <v>36638</v>
      </c>
      <c r="G294" s="39" t="s">
        <v>38289</v>
      </c>
      <c r="H294" s="39" t="s">
        <v>36640</v>
      </c>
      <c r="I294" s="39" t="s">
        <v>38290</v>
      </c>
      <c r="J294" s="39" t="s">
        <v>36642</v>
      </c>
      <c r="K294" s="39" t="s">
        <v>38291</v>
      </c>
      <c r="L294" s="39" t="s">
        <v>38292</v>
      </c>
      <c r="M294" s="39" t="s">
        <v>37717</v>
      </c>
      <c r="N294" s="39" t="s">
        <v>36645</v>
      </c>
      <c r="O294" s="39" t="s">
        <v>38265</v>
      </c>
      <c r="P294" s="39" t="s">
        <v>36647</v>
      </c>
      <c r="Q294" s="39" t="s">
        <v>38293</v>
      </c>
      <c r="R294" s="39" t="s">
        <v>38294</v>
      </c>
      <c r="S294" s="39" t="s">
        <v>38295</v>
      </c>
      <c r="T294" s="39" t="s">
        <v>38296</v>
      </c>
      <c r="U294" s="39" t="s">
        <v>38297</v>
      </c>
      <c r="V294" s="39" t="s">
        <v>38298</v>
      </c>
    </row>
    <row r="295" spans="1:22" x14ac:dyDescent="0.3">
      <c r="A295">
        <v>294</v>
      </c>
      <c r="B295" s="1">
        <v>45895.557326388887</v>
      </c>
      <c r="C295" s="1">
        <v>45895.564467592594</v>
      </c>
      <c r="D295" s="39" t="s">
        <v>3739</v>
      </c>
      <c r="E295" s="39" t="s">
        <v>3740</v>
      </c>
      <c r="F295" s="39" t="s">
        <v>36638</v>
      </c>
      <c r="G295" s="39" t="s">
        <v>38299</v>
      </c>
      <c r="H295" s="39" t="s">
        <v>36694</v>
      </c>
      <c r="I295" s="39" t="s">
        <v>36032</v>
      </c>
      <c r="J295" s="39" t="s">
        <v>36642</v>
      </c>
      <c r="K295" s="39" t="s">
        <v>38300</v>
      </c>
      <c r="L295" s="39" t="s">
        <v>36642</v>
      </c>
      <c r="M295" s="39" t="s">
        <v>38301</v>
      </c>
      <c r="N295" s="39" t="s">
        <v>36645</v>
      </c>
      <c r="O295" s="39" t="s">
        <v>38302</v>
      </c>
      <c r="P295" s="39" t="s">
        <v>36647</v>
      </c>
      <c r="Q295" s="39" t="s">
        <v>38303</v>
      </c>
      <c r="R295" s="39" t="s">
        <v>38304</v>
      </c>
      <c r="S295" s="39" t="s">
        <v>38305</v>
      </c>
      <c r="T295" s="39" t="s">
        <v>38306</v>
      </c>
      <c r="U295" s="39" t="s">
        <v>38307</v>
      </c>
      <c r="V295" s="39" t="s">
        <v>38308</v>
      </c>
    </row>
    <row r="296" spans="1:22" x14ac:dyDescent="0.3">
      <c r="A296">
        <v>295</v>
      </c>
      <c r="B296" s="1">
        <v>45895.553900462961</v>
      </c>
      <c r="C296" s="1">
        <v>45895.564502314817</v>
      </c>
      <c r="D296" s="39" t="s">
        <v>3585</v>
      </c>
      <c r="E296" s="39" t="s">
        <v>3586</v>
      </c>
      <c r="F296" s="39" t="s">
        <v>36638</v>
      </c>
      <c r="G296" s="39" t="s">
        <v>38289</v>
      </c>
      <c r="H296" s="39" t="s">
        <v>36640</v>
      </c>
      <c r="I296" s="39" t="s">
        <v>38309</v>
      </c>
      <c r="J296" s="39" t="s">
        <v>36642</v>
      </c>
      <c r="K296" s="39" t="s">
        <v>38310</v>
      </c>
      <c r="L296" s="39" t="s">
        <v>36642</v>
      </c>
      <c r="M296" s="39" t="s">
        <v>38311</v>
      </c>
      <c r="N296" s="39" t="s">
        <v>36645</v>
      </c>
      <c r="O296" s="39" t="s">
        <v>38197</v>
      </c>
      <c r="P296" s="39" t="s">
        <v>36927</v>
      </c>
      <c r="Q296" s="39" t="s">
        <v>38312</v>
      </c>
      <c r="R296" s="39" t="s">
        <v>38313</v>
      </c>
      <c r="S296" s="39" t="s">
        <v>38295</v>
      </c>
      <c r="T296" s="39" t="s">
        <v>38314</v>
      </c>
      <c r="U296" s="39" t="s">
        <v>38315</v>
      </c>
      <c r="V296" s="39" t="s">
        <v>38316</v>
      </c>
    </row>
    <row r="297" spans="1:22" x14ac:dyDescent="0.3">
      <c r="A297">
        <v>296</v>
      </c>
      <c r="B297" s="1">
        <v>45895.55505787037</v>
      </c>
      <c r="C297" s="1">
        <v>45895.564768518518</v>
      </c>
      <c r="D297" s="39" t="s">
        <v>3624</v>
      </c>
      <c r="E297" s="39" t="s">
        <v>3625</v>
      </c>
      <c r="F297" s="39" t="s">
        <v>36638</v>
      </c>
      <c r="G297" s="39" t="s">
        <v>38317</v>
      </c>
      <c r="H297" s="39" t="s">
        <v>36694</v>
      </c>
      <c r="I297" s="39" t="s">
        <v>38318</v>
      </c>
      <c r="J297" s="39" t="s">
        <v>36642</v>
      </c>
      <c r="K297" s="39" t="s">
        <v>38192</v>
      </c>
      <c r="L297" s="39" t="s">
        <v>36642</v>
      </c>
      <c r="M297" s="39" t="s">
        <v>38319</v>
      </c>
      <c r="N297" s="39" t="s">
        <v>36645</v>
      </c>
      <c r="O297" s="39" t="s">
        <v>38320</v>
      </c>
      <c r="P297" s="39" t="s">
        <v>38321</v>
      </c>
      <c r="Q297" s="39" t="s">
        <v>38176</v>
      </c>
      <c r="R297" s="39" t="s">
        <v>38322</v>
      </c>
      <c r="S297" s="39" t="s">
        <v>38178</v>
      </c>
      <c r="T297" s="39" t="s">
        <v>37885</v>
      </c>
      <c r="U297" s="39" t="s">
        <v>38323</v>
      </c>
      <c r="V297" s="39" t="s">
        <v>38324</v>
      </c>
    </row>
    <row r="298" spans="1:22" x14ac:dyDescent="0.3">
      <c r="A298">
        <v>297</v>
      </c>
      <c r="B298" s="1">
        <v>45895.556122685186</v>
      </c>
      <c r="C298" s="1">
        <v>45895.565636574072</v>
      </c>
      <c r="D298" s="39" t="s">
        <v>3563</v>
      </c>
      <c r="E298" s="39" t="s">
        <v>3564</v>
      </c>
      <c r="F298" s="39" t="s">
        <v>36638</v>
      </c>
      <c r="G298" s="39" t="s">
        <v>38325</v>
      </c>
      <c r="H298" s="39" t="s">
        <v>36979</v>
      </c>
      <c r="I298" s="39" t="s">
        <v>38326</v>
      </c>
      <c r="J298" s="39" t="s">
        <v>36642</v>
      </c>
      <c r="K298" s="39" t="s">
        <v>38327</v>
      </c>
      <c r="L298" s="39" t="s">
        <v>38292</v>
      </c>
      <c r="M298" s="39" t="s">
        <v>38328</v>
      </c>
      <c r="N298" s="39" t="s">
        <v>38329</v>
      </c>
      <c r="O298" s="39" t="s">
        <v>38330</v>
      </c>
      <c r="P298" s="39" t="s">
        <v>38331</v>
      </c>
      <c r="Q298" s="39" t="s">
        <v>38332</v>
      </c>
      <c r="R298" s="39" t="s">
        <v>38333</v>
      </c>
      <c r="S298" s="39" t="s">
        <v>38178</v>
      </c>
      <c r="T298" s="39" t="s">
        <v>38334</v>
      </c>
      <c r="U298" s="39" t="s">
        <v>38335</v>
      </c>
      <c r="V298" s="39" t="s">
        <v>36262</v>
      </c>
    </row>
    <row r="299" spans="1:22" x14ac:dyDescent="0.3">
      <c r="A299">
        <v>298</v>
      </c>
      <c r="B299" s="1">
        <v>45895.554386574076</v>
      </c>
      <c r="C299" s="1">
        <v>45895.566192129627</v>
      </c>
      <c r="D299" s="39" t="s">
        <v>3669</v>
      </c>
      <c r="E299" s="39" t="s">
        <v>3670</v>
      </c>
      <c r="F299" s="39" t="s">
        <v>36638</v>
      </c>
      <c r="G299" s="39" t="s">
        <v>38336</v>
      </c>
      <c r="H299" s="39" t="s">
        <v>36666</v>
      </c>
      <c r="I299" s="39" t="s">
        <v>38191</v>
      </c>
      <c r="J299" s="39" t="s">
        <v>36642</v>
      </c>
      <c r="K299" s="39" t="s">
        <v>38192</v>
      </c>
      <c r="L299" s="39" t="s">
        <v>36642</v>
      </c>
      <c r="M299" s="39" t="s">
        <v>38193</v>
      </c>
      <c r="N299" s="39" t="s">
        <v>36645</v>
      </c>
      <c r="O299" s="39" t="s">
        <v>38197</v>
      </c>
      <c r="P299" s="39" t="s">
        <v>36647</v>
      </c>
      <c r="Q299" s="39" t="s">
        <v>38337</v>
      </c>
      <c r="R299" s="39" t="s">
        <v>38338</v>
      </c>
      <c r="S299" s="39" t="s">
        <v>38178</v>
      </c>
      <c r="T299" s="39" t="s">
        <v>38195</v>
      </c>
      <c r="U299" s="39" t="s">
        <v>38339</v>
      </c>
      <c r="V299" s="39" t="s">
        <v>35804</v>
      </c>
    </row>
    <row r="300" spans="1:22" x14ac:dyDescent="0.3">
      <c r="A300">
        <v>299</v>
      </c>
      <c r="B300" s="1">
        <v>45895.558078703703</v>
      </c>
      <c r="C300" s="1">
        <v>45895.566400462965</v>
      </c>
      <c r="D300" s="39" t="s">
        <v>3433</v>
      </c>
      <c r="E300" s="39" t="s">
        <v>3434</v>
      </c>
      <c r="F300" s="39" t="s">
        <v>36638</v>
      </c>
      <c r="G300" s="39" t="s">
        <v>35824</v>
      </c>
      <c r="H300" s="39" t="s">
        <v>36666</v>
      </c>
      <c r="I300" s="39" t="s">
        <v>38340</v>
      </c>
      <c r="J300" s="39" t="s">
        <v>36642</v>
      </c>
      <c r="K300" s="39" t="s">
        <v>38341</v>
      </c>
      <c r="L300" s="39" t="s">
        <v>36642</v>
      </c>
      <c r="M300" s="39" t="s">
        <v>38341</v>
      </c>
      <c r="N300" s="39" t="s">
        <v>36645</v>
      </c>
      <c r="O300" s="39" t="s">
        <v>38342</v>
      </c>
      <c r="P300" s="39" t="s">
        <v>36647</v>
      </c>
      <c r="Q300" s="39" t="s">
        <v>38176</v>
      </c>
      <c r="R300" s="39" t="s">
        <v>38177</v>
      </c>
      <c r="S300" s="39" t="s">
        <v>38178</v>
      </c>
      <c r="T300" s="39" t="s">
        <v>38343</v>
      </c>
      <c r="U300" s="39" t="s">
        <v>38344</v>
      </c>
      <c r="V300" s="39" t="s">
        <v>35804</v>
      </c>
    </row>
    <row r="301" spans="1:22" x14ac:dyDescent="0.3">
      <c r="A301">
        <v>300</v>
      </c>
      <c r="B301" s="1">
        <v>45895.561388888891</v>
      </c>
      <c r="C301" s="1">
        <v>45895.567106481481</v>
      </c>
      <c r="D301" s="39" t="s">
        <v>3782</v>
      </c>
      <c r="E301" s="39" t="s">
        <v>3783</v>
      </c>
      <c r="F301" s="39" t="s">
        <v>36638</v>
      </c>
      <c r="G301" s="39" t="s">
        <v>35847</v>
      </c>
      <c r="H301" s="39" t="s">
        <v>36694</v>
      </c>
      <c r="I301" s="39" t="s">
        <v>38345</v>
      </c>
      <c r="J301" s="39" t="s">
        <v>36642</v>
      </c>
      <c r="K301" s="39" t="s">
        <v>38346</v>
      </c>
      <c r="L301" s="39" t="s">
        <v>36642</v>
      </c>
      <c r="M301" s="39" t="s">
        <v>38347</v>
      </c>
      <c r="N301" s="39" t="s">
        <v>36645</v>
      </c>
      <c r="O301" s="39" t="s">
        <v>38348</v>
      </c>
      <c r="P301" s="39" t="s">
        <v>36647</v>
      </c>
      <c r="Q301" s="39" t="s">
        <v>38349</v>
      </c>
      <c r="R301" s="39" t="s">
        <v>38350</v>
      </c>
      <c r="S301" s="39" t="s">
        <v>38351</v>
      </c>
      <c r="T301" s="39" t="s">
        <v>38352</v>
      </c>
      <c r="U301" s="39" t="s">
        <v>38353</v>
      </c>
      <c r="V301" s="39" t="s">
        <v>38354</v>
      </c>
    </row>
    <row r="302" spans="1:22" x14ac:dyDescent="0.3">
      <c r="A302">
        <v>301</v>
      </c>
      <c r="B302" s="1">
        <v>45895.560219907406</v>
      </c>
      <c r="C302" s="1">
        <v>45895.567442129628</v>
      </c>
      <c r="D302" s="39" t="s">
        <v>3453</v>
      </c>
      <c r="E302" s="39" t="s">
        <v>3454</v>
      </c>
      <c r="F302" s="39" t="s">
        <v>36638</v>
      </c>
      <c r="G302" s="39" t="s">
        <v>38355</v>
      </c>
      <c r="H302" s="39" t="s">
        <v>36694</v>
      </c>
      <c r="I302" s="39" t="s">
        <v>38356</v>
      </c>
      <c r="J302" s="39" t="s">
        <v>36642</v>
      </c>
      <c r="K302" s="39" t="s">
        <v>37725</v>
      </c>
      <c r="L302" s="39" t="s">
        <v>36642</v>
      </c>
      <c r="M302" s="39" t="s">
        <v>38357</v>
      </c>
      <c r="N302" s="39" t="s">
        <v>36645</v>
      </c>
      <c r="O302" s="39" t="s">
        <v>21157</v>
      </c>
      <c r="P302" s="39" t="s">
        <v>36647</v>
      </c>
      <c r="Q302" s="39" t="s">
        <v>38358</v>
      </c>
      <c r="R302" s="39" t="s">
        <v>38359</v>
      </c>
      <c r="S302" s="39" t="s">
        <v>38360</v>
      </c>
      <c r="T302" s="39" t="s">
        <v>38361</v>
      </c>
      <c r="U302" s="39" t="s">
        <v>38362</v>
      </c>
      <c r="V302" s="39" t="s">
        <v>38363</v>
      </c>
    </row>
    <row r="303" spans="1:22" x14ac:dyDescent="0.3">
      <c r="A303">
        <v>302</v>
      </c>
      <c r="B303" s="1">
        <v>45895.553657407407</v>
      </c>
      <c r="C303" s="1">
        <v>45895.568611111114</v>
      </c>
      <c r="D303" s="39" t="s">
        <v>3678</v>
      </c>
      <c r="E303" s="39" t="s">
        <v>3679</v>
      </c>
      <c r="F303" s="39" t="s">
        <v>36638</v>
      </c>
      <c r="G303" s="39" t="s">
        <v>38364</v>
      </c>
      <c r="H303" s="39" t="s">
        <v>36640</v>
      </c>
      <c r="I303" s="39" t="s">
        <v>36032</v>
      </c>
      <c r="J303" s="39" t="s">
        <v>36642</v>
      </c>
      <c r="K303" s="39" t="s">
        <v>21021</v>
      </c>
      <c r="L303" s="39" t="s">
        <v>36642</v>
      </c>
      <c r="M303" s="39" t="s">
        <v>38365</v>
      </c>
      <c r="N303" s="39" t="s">
        <v>36642</v>
      </c>
      <c r="O303" s="39" t="s">
        <v>38366</v>
      </c>
      <c r="P303" s="39" t="s">
        <v>37480</v>
      </c>
      <c r="Q303" s="39" t="s">
        <v>38367</v>
      </c>
      <c r="R303" s="39" t="s">
        <v>38368</v>
      </c>
      <c r="S303" s="39" t="s">
        <v>38369</v>
      </c>
      <c r="T303" s="39" t="s">
        <v>38370</v>
      </c>
      <c r="U303" s="39" t="s">
        <v>38371</v>
      </c>
      <c r="V303" s="39" t="s">
        <v>38372</v>
      </c>
    </row>
    <row r="304" spans="1:22" x14ac:dyDescent="0.3">
      <c r="A304">
        <v>303</v>
      </c>
      <c r="B304" s="1">
        <v>45895.554456018515</v>
      </c>
      <c r="C304" s="1">
        <v>45895.569143518522</v>
      </c>
      <c r="D304" s="39" t="s">
        <v>3423</v>
      </c>
      <c r="E304" s="39" t="s">
        <v>3424</v>
      </c>
      <c r="F304" s="39" t="s">
        <v>36638</v>
      </c>
      <c r="G304" s="39" t="s">
        <v>35656</v>
      </c>
      <c r="H304" s="39" t="s">
        <v>36699</v>
      </c>
      <c r="I304" s="39" t="s">
        <v>38373</v>
      </c>
      <c r="J304" s="39" t="s">
        <v>36674</v>
      </c>
      <c r="K304" s="39" t="s">
        <v>37880</v>
      </c>
      <c r="L304" s="39" t="s">
        <v>36642</v>
      </c>
      <c r="M304" s="39" t="s">
        <v>38374</v>
      </c>
      <c r="N304" s="39" t="s">
        <v>36645</v>
      </c>
      <c r="O304" s="39" t="s">
        <v>35648</v>
      </c>
      <c r="P304" s="39" t="s">
        <v>36860</v>
      </c>
      <c r="Q304" s="39" t="s">
        <v>37702</v>
      </c>
      <c r="R304" s="39" t="s">
        <v>38375</v>
      </c>
      <c r="S304" s="39" t="s">
        <v>38376</v>
      </c>
      <c r="T304" s="39" t="s">
        <v>38121</v>
      </c>
      <c r="U304" s="39" t="s">
        <v>38323</v>
      </c>
      <c r="V304" s="39" t="s">
        <v>35804</v>
      </c>
    </row>
    <row r="305" spans="1:22" x14ac:dyDescent="0.3">
      <c r="A305">
        <v>304</v>
      </c>
      <c r="B305" s="1">
        <v>45895.568287037036</v>
      </c>
      <c r="C305" s="1">
        <v>45895.569236111114</v>
      </c>
      <c r="D305" s="39" t="s">
        <v>3755</v>
      </c>
      <c r="E305" s="39" t="s">
        <v>3756</v>
      </c>
      <c r="F305" s="39" t="s">
        <v>36638</v>
      </c>
      <c r="G305" s="39" t="s">
        <v>35867</v>
      </c>
      <c r="H305" s="39" t="s">
        <v>36666</v>
      </c>
      <c r="I305" s="39" t="s">
        <v>38377</v>
      </c>
      <c r="J305" s="39" t="s">
        <v>36642</v>
      </c>
      <c r="K305" s="39" t="s">
        <v>38378</v>
      </c>
      <c r="L305" s="39" t="s">
        <v>36642</v>
      </c>
      <c r="M305" s="39" t="s">
        <v>38378</v>
      </c>
      <c r="N305" s="39" t="s">
        <v>36645</v>
      </c>
      <c r="O305" s="39" t="s">
        <v>38379</v>
      </c>
      <c r="P305" s="39" t="s">
        <v>38380</v>
      </c>
      <c r="Q305" s="39" t="s">
        <v>38381</v>
      </c>
      <c r="R305" s="39" t="s">
        <v>38382</v>
      </c>
      <c r="S305" s="39" t="s">
        <v>38383</v>
      </c>
      <c r="T305" s="39" t="s">
        <v>38384</v>
      </c>
      <c r="U305" s="39" t="s">
        <v>38385</v>
      </c>
      <c r="V305" s="39" t="s">
        <v>38386</v>
      </c>
    </row>
    <row r="306" spans="1:22" x14ac:dyDescent="0.3">
      <c r="A306">
        <v>305</v>
      </c>
      <c r="B306" s="1">
        <v>45895.56354166667</v>
      </c>
      <c r="C306" s="1">
        <v>45895.569502314815</v>
      </c>
      <c r="D306" s="39" t="s">
        <v>3792</v>
      </c>
      <c r="E306" s="39" t="s">
        <v>3793</v>
      </c>
      <c r="F306" s="39" t="s">
        <v>36638</v>
      </c>
      <c r="G306" s="39" t="s">
        <v>38387</v>
      </c>
      <c r="H306" s="39" t="s">
        <v>36640</v>
      </c>
      <c r="I306" s="39" t="s">
        <v>36421</v>
      </c>
      <c r="J306" s="39" t="s">
        <v>36642</v>
      </c>
      <c r="K306" s="39" t="s">
        <v>36758</v>
      </c>
      <c r="L306" s="39" t="s">
        <v>36642</v>
      </c>
      <c r="M306" s="39" t="s">
        <v>36758</v>
      </c>
      <c r="N306" s="39" t="s">
        <v>36645</v>
      </c>
      <c r="O306" s="39" t="s">
        <v>38252</v>
      </c>
      <c r="P306" s="39" t="s">
        <v>36749</v>
      </c>
      <c r="Q306" s="39" t="s">
        <v>38176</v>
      </c>
      <c r="R306" s="39" t="s">
        <v>38388</v>
      </c>
      <c r="S306" s="39" t="s">
        <v>38178</v>
      </c>
      <c r="T306" s="39" t="s">
        <v>38389</v>
      </c>
      <c r="U306" s="39" t="s">
        <v>38390</v>
      </c>
      <c r="V306" s="39" t="s">
        <v>38391</v>
      </c>
    </row>
    <row r="307" spans="1:22" x14ac:dyDescent="0.3">
      <c r="A307">
        <v>306</v>
      </c>
      <c r="B307" s="1">
        <v>45895.554016203707</v>
      </c>
      <c r="C307" s="1">
        <v>45895.570011574076</v>
      </c>
      <c r="D307" s="39" t="s">
        <v>3732</v>
      </c>
      <c r="E307" s="39" t="s">
        <v>3733</v>
      </c>
      <c r="F307" s="39" t="s">
        <v>36638</v>
      </c>
      <c r="G307" s="39" t="s">
        <v>38392</v>
      </c>
      <c r="H307" s="39" t="s">
        <v>36666</v>
      </c>
      <c r="I307" s="39" t="s">
        <v>36032</v>
      </c>
      <c r="J307" s="39" t="s">
        <v>36642</v>
      </c>
      <c r="K307" s="39" t="s">
        <v>29852</v>
      </c>
      <c r="L307" s="39" t="s">
        <v>36642</v>
      </c>
      <c r="M307" s="39" t="s">
        <v>38393</v>
      </c>
      <c r="N307" s="39" t="s">
        <v>36645</v>
      </c>
      <c r="O307" s="39" t="s">
        <v>20593</v>
      </c>
      <c r="P307" s="39" t="s">
        <v>38394</v>
      </c>
      <c r="Q307" s="39" t="s">
        <v>38395</v>
      </c>
      <c r="R307" s="39" t="s">
        <v>38396</v>
      </c>
      <c r="S307" s="39" t="s">
        <v>38397</v>
      </c>
      <c r="T307" s="39" t="s">
        <v>38398</v>
      </c>
      <c r="U307" s="39" t="s">
        <v>38399</v>
      </c>
      <c r="V307" s="39" t="s">
        <v>38400</v>
      </c>
    </row>
    <row r="308" spans="1:22" x14ac:dyDescent="0.3">
      <c r="A308">
        <v>307</v>
      </c>
      <c r="B308" s="1">
        <v>45895.555775462963</v>
      </c>
      <c r="C308" s="1">
        <v>45895.570335648146</v>
      </c>
      <c r="D308" s="39" t="s">
        <v>3764</v>
      </c>
      <c r="E308" s="39" t="s">
        <v>3765</v>
      </c>
      <c r="F308" s="39" t="s">
        <v>36638</v>
      </c>
      <c r="G308" s="39" t="s">
        <v>35867</v>
      </c>
      <c r="H308" s="39" t="s">
        <v>36640</v>
      </c>
      <c r="I308" s="39" t="s">
        <v>36432</v>
      </c>
      <c r="J308" s="39" t="s">
        <v>36642</v>
      </c>
      <c r="K308" s="39" t="s">
        <v>36965</v>
      </c>
      <c r="L308" s="39" t="s">
        <v>36642</v>
      </c>
      <c r="M308" s="39" t="s">
        <v>38401</v>
      </c>
      <c r="N308" s="39" t="s">
        <v>36645</v>
      </c>
      <c r="O308" s="39" t="s">
        <v>36881</v>
      </c>
      <c r="P308" s="39" t="s">
        <v>36647</v>
      </c>
      <c r="Q308" s="39" t="s">
        <v>38402</v>
      </c>
      <c r="R308" s="39" t="s">
        <v>38403</v>
      </c>
      <c r="S308" s="39" t="s">
        <v>38404</v>
      </c>
      <c r="T308" s="39" t="s">
        <v>38405</v>
      </c>
      <c r="U308" s="39" t="s">
        <v>38406</v>
      </c>
      <c r="V308" s="39" t="s">
        <v>38407</v>
      </c>
    </row>
    <row r="309" spans="1:22" x14ac:dyDescent="0.3">
      <c r="A309">
        <v>308</v>
      </c>
      <c r="B309" s="1">
        <v>45895.565833333334</v>
      </c>
      <c r="C309" s="1">
        <v>45895.571643518517</v>
      </c>
      <c r="D309" s="39" t="s">
        <v>3441</v>
      </c>
      <c r="E309" s="39" t="s">
        <v>3442</v>
      </c>
      <c r="F309" s="39" t="s">
        <v>36638</v>
      </c>
      <c r="G309" s="39" t="s">
        <v>38263</v>
      </c>
      <c r="H309" s="39" t="s">
        <v>36645</v>
      </c>
      <c r="I309" s="39" t="s">
        <v>38191</v>
      </c>
      <c r="J309" s="39" t="s">
        <v>36694</v>
      </c>
      <c r="K309" s="39" t="s">
        <v>38192</v>
      </c>
      <c r="L309" s="39" t="s">
        <v>36642</v>
      </c>
      <c r="M309" s="39" t="s">
        <v>38193</v>
      </c>
      <c r="N309" s="39" t="s">
        <v>36645</v>
      </c>
      <c r="O309" s="39" t="s">
        <v>38197</v>
      </c>
      <c r="P309" s="39" t="s">
        <v>36647</v>
      </c>
      <c r="Q309" s="39" t="s">
        <v>38176</v>
      </c>
      <c r="R309" s="39" t="s">
        <v>38408</v>
      </c>
      <c r="S309" s="39" t="s">
        <v>38178</v>
      </c>
      <c r="T309" s="39" t="s">
        <v>37885</v>
      </c>
      <c r="U309" s="39" t="s">
        <v>36137</v>
      </c>
      <c r="V309" s="39" t="s">
        <v>38409</v>
      </c>
    </row>
    <row r="310" spans="1:22" x14ac:dyDescent="0.3">
      <c r="A310">
        <v>309</v>
      </c>
      <c r="B310" s="1">
        <v>45895.554166666669</v>
      </c>
      <c r="C310" s="1">
        <v>45895.571956018517</v>
      </c>
      <c r="D310" s="39" t="s">
        <v>3551</v>
      </c>
      <c r="E310" s="39" t="s">
        <v>3552</v>
      </c>
      <c r="F310" s="39" t="s">
        <v>36638</v>
      </c>
      <c r="G310" s="39" t="s">
        <v>37307</v>
      </c>
      <c r="H310" s="39" t="s">
        <v>36640</v>
      </c>
      <c r="I310" s="39" t="s">
        <v>36032</v>
      </c>
      <c r="J310" s="39" t="s">
        <v>36642</v>
      </c>
      <c r="K310" s="39" t="s">
        <v>29852</v>
      </c>
      <c r="L310" s="39" t="s">
        <v>36642</v>
      </c>
      <c r="M310" s="39" t="s">
        <v>21156</v>
      </c>
      <c r="N310" s="39" t="s">
        <v>36645</v>
      </c>
      <c r="O310" s="39" t="s">
        <v>20593</v>
      </c>
      <c r="P310" s="39" t="s">
        <v>36647</v>
      </c>
      <c r="Q310" s="39" t="s">
        <v>38410</v>
      </c>
      <c r="R310" s="39" t="s">
        <v>38411</v>
      </c>
      <c r="S310" s="39" t="s">
        <v>38412</v>
      </c>
      <c r="T310" s="39" t="s">
        <v>38413</v>
      </c>
      <c r="U310" s="39" t="s">
        <v>38414</v>
      </c>
      <c r="V310" s="39" t="s">
        <v>38415</v>
      </c>
    </row>
    <row r="311" spans="1:22" x14ac:dyDescent="0.3">
      <c r="A311">
        <v>310</v>
      </c>
      <c r="B311" s="1">
        <v>45895.554131944446</v>
      </c>
      <c r="C311" s="1">
        <v>45895.572708333333</v>
      </c>
      <c r="D311" s="39" t="s">
        <v>3639</v>
      </c>
      <c r="E311" s="39" t="s">
        <v>3640</v>
      </c>
      <c r="F311" s="39" t="s">
        <v>36638</v>
      </c>
      <c r="G311" s="39" t="s">
        <v>35867</v>
      </c>
      <c r="H311" s="39" t="s">
        <v>36694</v>
      </c>
      <c r="I311" s="39" t="s">
        <v>38416</v>
      </c>
      <c r="J311" s="39" t="s">
        <v>36699</v>
      </c>
      <c r="K311" s="39" t="s">
        <v>36433</v>
      </c>
      <c r="L311" s="39" t="s">
        <v>36642</v>
      </c>
      <c r="M311" s="39" t="s">
        <v>38417</v>
      </c>
      <c r="N311" s="39" t="s">
        <v>36645</v>
      </c>
      <c r="O311" s="39" t="s">
        <v>36739</v>
      </c>
      <c r="P311" s="39" t="s">
        <v>36647</v>
      </c>
      <c r="Q311" s="39" t="s">
        <v>36638</v>
      </c>
      <c r="R311" s="39" t="s">
        <v>38418</v>
      </c>
      <c r="S311" s="39" t="s">
        <v>38419</v>
      </c>
      <c r="T311" s="39" t="s">
        <v>38420</v>
      </c>
      <c r="U311" s="39" t="s">
        <v>38421</v>
      </c>
      <c r="V311" s="39" t="s">
        <v>38422</v>
      </c>
    </row>
    <row r="312" spans="1:22" x14ac:dyDescent="0.3">
      <c r="A312">
        <v>311</v>
      </c>
      <c r="B312" s="1">
        <v>45895.564004629632</v>
      </c>
      <c r="C312" s="1">
        <v>45895.573067129626</v>
      </c>
      <c r="D312" s="39" t="s">
        <v>3706</v>
      </c>
      <c r="E312" s="39" t="s">
        <v>3707</v>
      </c>
      <c r="F312" s="39" t="s">
        <v>36638</v>
      </c>
      <c r="G312" s="39" t="s">
        <v>38423</v>
      </c>
      <c r="H312" s="39" t="s">
        <v>36699</v>
      </c>
      <c r="I312" s="39" t="s">
        <v>38424</v>
      </c>
      <c r="J312" s="39" t="s">
        <v>36642</v>
      </c>
      <c r="K312" s="39" t="s">
        <v>38425</v>
      </c>
      <c r="L312" s="39" t="s">
        <v>36642</v>
      </c>
      <c r="M312" s="39" t="s">
        <v>38426</v>
      </c>
      <c r="N312" s="39" t="s">
        <v>36645</v>
      </c>
      <c r="O312" s="39" t="s">
        <v>38427</v>
      </c>
      <c r="P312" s="39" t="s">
        <v>36892</v>
      </c>
      <c r="Q312" s="39" t="s">
        <v>38428</v>
      </c>
      <c r="R312" s="39" t="s">
        <v>38429</v>
      </c>
      <c r="S312" s="39" t="s">
        <v>38430</v>
      </c>
      <c r="T312" s="39" t="s">
        <v>38431</v>
      </c>
      <c r="U312" s="39" t="s">
        <v>38432</v>
      </c>
      <c r="V312" s="39" t="s">
        <v>38433</v>
      </c>
    </row>
    <row r="313" spans="1:22" x14ac:dyDescent="0.3">
      <c r="A313">
        <v>312</v>
      </c>
      <c r="B313" s="1">
        <v>45895.563680555555</v>
      </c>
      <c r="C313" s="1">
        <v>45895.573275462964</v>
      </c>
      <c r="D313" s="39" t="s">
        <v>3659</v>
      </c>
      <c r="E313" s="39" t="s">
        <v>3660</v>
      </c>
      <c r="F313" s="39" t="s">
        <v>36694</v>
      </c>
      <c r="G313" s="39" t="s">
        <v>36739</v>
      </c>
      <c r="H313" s="39" t="s">
        <v>36640</v>
      </c>
      <c r="I313" s="39" t="s">
        <v>38434</v>
      </c>
      <c r="J313" s="39" t="s">
        <v>36642</v>
      </c>
      <c r="K313" s="39" t="s">
        <v>36740</v>
      </c>
      <c r="L313" s="39" t="s">
        <v>36642</v>
      </c>
      <c r="M313" s="39" t="s">
        <v>38435</v>
      </c>
      <c r="N313" s="39" t="s">
        <v>36645</v>
      </c>
      <c r="O313" s="39" t="s">
        <v>35980</v>
      </c>
      <c r="P313" s="39" t="s">
        <v>36647</v>
      </c>
      <c r="Q313" s="39" t="s">
        <v>37986</v>
      </c>
      <c r="R313" s="39" t="s">
        <v>38436</v>
      </c>
      <c r="S313" s="39" t="s">
        <v>38437</v>
      </c>
      <c r="T313" s="39" t="s">
        <v>38438</v>
      </c>
      <c r="U313" s="39" t="s">
        <v>38439</v>
      </c>
      <c r="V313" s="39" t="s">
        <v>38440</v>
      </c>
    </row>
    <row r="314" spans="1:22" x14ac:dyDescent="0.3">
      <c r="A314">
        <v>313</v>
      </c>
      <c r="B314" s="1">
        <v>45895.555196759262</v>
      </c>
      <c r="C314" s="1">
        <v>45895.574050925927</v>
      </c>
      <c r="D314" s="39" t="s">
        <v>3575</v>
      </c>
      <c r="E314" s="39" t="s">
        <v>3576</v>
      </c>
      <c r="F314" s="39" t="s">
        <v>36638</v>
      </c>
      <c r="G314" s="39" t="s">
        <v>38441</v>
      </c>
      <c r="H314" s="39" t="s">
        <v>36709</v>
      </c>
      <c r="I314" s="39" t="s">
        <v>38442</v>
      </c>
      <c r="J314" s="39" t="s">
        <v>36642</v>
      </c>
      <c r="K314" s="39" t="s">
        <v>38443</v>
      </c>
      <c r="L314" s="39" t="s">
        <v>36642</v>
      </c>
      <c r="M314" s="39" t="s">
        <v>37880</v>
      </c>
      <c r="N314" s="39" t="s">
        <v>36645</v>
      </c>
      <c r="O314" s="39" t="s">
        <v>35648</v>
      </c>
      <c r="P314" s="39" t="s">
        <v>36950</v>
      </c>
      <c r="Q314" s="39" t="s">
        <v>38444</v>
      </c>
      <c r="R314" s="39" t="s">
        <v>38445</v>
      </c>
      <c r="S314" s="39" t="s">
        <v>38446</v>
      </c>
      <c r="T314" s="39" t="s">
        <v>38447</v>
      </c>
      <c r="U314" s="39" t="s">
        <v>38448</v>
      </c>
      <c r="V314" s="39" t="s">
        <v>38449</v>
      </c>
    </row>
    <row r="315" spans="1:22" x14ac:dyDescent="0.3">
      <c r="A315">
        <v>314</v>
      </c>
      <c r="B315" s="1">
        <v>45895.555856481478</v>
      </c>
      <c r="C315" s="1">
        <v>45895.575590277775</v>
      </c>
      <c r="D315" s="39" t="s">
        <v>3648</v>
      </c>
      <c r="E315" s="39" t="s">
        <v>3649</v>
      </c>
      <c r="F315" s="39" t="s">
        <v>36638</v>
      </c>
      <c r="G315" s="39" t="s">
        <v>38450</v>
      </c>
      <c r="H315" s="39" t="s">
        <v>36719</v>
      </c>
      <c r="I315" s="39" t="s">
        <v>38451</v>
      </c>
      <c r="J315" s="39" t="s">
        <v>36642</v>
      </c>
      <c r="K315" s="39" t="s">
        <v>38452</v>
      </c>
      <c r="L315" s="39" t="s">
        <v>36642</v>
      </c>
      <c r="M315" s="39" t="s">
        <v>38452</v>
      </c>
      <c r="N315" s="39" t="s">
        <v>36645</v>
      </c>
      <c r="O315" s="39" t="s">
        <v>38453</v>
      </c>
      <c r="P315" s="39" t="s">
        <v>36860</v>
      </c>
      <c r="Q315" s="39" t="s">
        <v>38454</v>
      </c>
      <c r="R315" s="39" t="s">
        <v>38455</v>
      </c>
      <c r="S315" s="39" t="s">
        <v>38456</v>
      </c>
      <c r="T315" s="39" t="s">
        <v>38457</v>
      </c>
      <c r="U315" s="39" t="s">
        <v>38458</v>
      </c>
      <c r="V315" s="39" t="s">
        <v>38459</v>
      </c>
    </row>
    <row r="316" spans="1:22" x14ac:dyDescent="0.3">
      <c r="A316">
        <v>315</v>
      </c>
      <c r="B316" s="1">
        <v>45895.554594907408</v>
      </c>
      <c r="C316" s="1">
        <v>45895.57576388889</v>
      </c>
      <c r="D316" s="39" t="s">
        <v>3725</v>
      </c>
      <c r="E316" s="39" t="s">
        <v>3726</v>
      </c>
      <c r="F316" s="39" t="s">
        <v>36638</v>
      </c>
      <c r="G316" s="39" t="s">
        <v>38460</v>
      </c>
      <c r="H316" s="39" t="s">
        <v>36640</v>
      </c>
      <c r="I316" s="39" t="s">
        <v>38461</v>
      </c>
      <c r="J316" s="39" t="s">
        <v>36642</v>
      </c>
      <c r="K316" s="39" t="s">
        <v>38462</v>
      </c>
      <c r="L316" s="39" t="s">
        <v>36642</v>
      </c>
      <c r="M316" s="39" t="s">
        <v>36758</v>
      </c>
      <c r="N316" s="39" t="s">
        <v>36645</v>
      </c>
      <c r="O316" s="39" t="s">
        <v>37746</v>
      </c>
      <c r="P316" s="39" t="s">
        <v>36749</v>
      </c>
      <c r="Q316" s="39" t="s">
        <v>38463</v>
      </c>
      <c r="R316" s="39" t="s">
        <v>38464</v>
      </c>
      <c r="S316" s="39" t="s">
        <v>38465</v>
      </c>
      <c r="T316" s="39" t="s">
        <v>37885</v>
      </c>
      <c r="U316" s="39" t="s">
        <v>36137</v>
      </c>
      <c r="V316" s="39" t="s">
        <v>38409</v>
      </c>
    </row>
    <row r="317" spans="1:22" x14ac:dyDescent="0.3">
      <c r="A317">
        <v>316</v>
      </c>
      <c r="B317" s="1">
        <v>45895.555694444447</v>
      </c>
      <c r="C317" s="1">
        <v>45895.576493055552</v>
      </c>
      <c r="D317" s="39" t="s">
        <v>3688</v>
      </c>
      <c r="E317" s="39" t="s">
        <v>3689</v>
      </c>
      <c r="F317" s="39" t="s">
        <v>36638</v>
      </c>
      <c r="G317" s="39" t="s">
        <v>38466</v>
      </c>
      <c r="H317" s="39" t="s">
        <v>36640</v>
      </c>
      <c r="I317" s="39" t="s">
        <v>36032</v>
      </c>
      <c r="J317" s="39" t="s">
        <v>36642</v>
      </c>
      <c r="K317" s="39" t="s">
        <v>21021</v>
      </c>
      <c r="L317" s="39" t="s">
        <v>36642</v>
      </c>
      <c r="M317" s="39" t="s">
        <v>38467</v>
      </c>
      <c r="N317" s="39" t="s">
        <v>36645</v>
      </c>
      <c r="O317" s="39" t="s">
        <v>38468</v>
      </c>
      <c r="P317" s="39" t="s">
        <v>36647</v>
      </c>
      <c r="Q317" s="39" t="s">
        <v>38469</v>
      </c>
      <c r="R317" s="39" t="s">
        <v>38470</v>
      </c>
      <c r="S317" s="39" t="s">
        <v>38471</v>
      </c>
      <c r="T317" s="39" t="s">
        <v>38472</v>
      </c>
      <c r="U317" s="39" t="s">
        <v>38473</v>
      </c>
      <c r="V317" s="39" t="s">
        <v>38474</v>
      </c>
    </row>
    <row r="318" spans="1:22" x14ac:dyDescent="0.3">
      <c r="A318">
        <v>317</v>
      </c>
      <c r="B318" s="1">
        <v>45895.893738425926</v>
      </c>
      <c r="C318" s="1">
        <v>45895.903981481482</v>
      </c>
      <c r="D318" s="39" t="s">
        <v>792</v>
      </c>
      <c r="E318" s="39" t="s">
        <v>793</v>
      </c>
      <c r="F318" s="39" t="s">
        <v>36638</v>
      </c>
      <c r="G318" s="39" t="s">
        <v>239</v>
      </c>
      <c r="H318" s="39" t="s">
        <v>36694</v>
      </c>
      <c r="I318" s="39" t="s">
        <v>20712</v>
      </c>
      <c r="J318" s="39" t="s">
        <v>36699</v>
      </c>
      <c r="K318" s="39" t="s">
        <v>38475</v>
      </c>
      <c r="L318" s="39" t="s">
        <v>36642</v>
      </c>
      <c r="M318" s="39" t="s">
        <v>12887</v>
      </c>
      <c r="N318" s="39" t="s">
        <v>36645</v>
      </c>
      <c r="O318" s="39" t="s">
        <v>21157</v>
      </c>
      <c r="P318" s="39" t="s">
        <v>36647</v>
      </c>
      <c r="Q318" s="39" t="s">
        <v>38476</v>
      </c>
      <c r="R318" s="39" t="s">
        <v>38477</v>
      </c>
      <c r="S318" s="39" t="s">
        <v>38478</v>
      </c>
      <c r="T318" s="39" t="s">
        <v>38479</v>
      </c>
      <c r="U318" s="39" t="s">
        <v>38480</v>
      </c>
      <c r="V318" s="39" t="s">
        <v>38481</v>
      </c>
    </row>
    <row r="319" spans="1:22" x14ac:dyDescent="0.3">
      <c r="A319">
        <v>318</v>
      </c>
      <c r="B319" s="1">
        <v>45896.419768518521</v>
      </c>
      <c r="C319" s="1">
        <v>45896.424722222226</v>
      </c>
      <c r="D319" s="39" t="s">
        <v>621</v>
      </c>
      <c r="E319" s="39" t="s">
        <v>622</v>
      </c>
      <c r="F319" s="39" t="s">
        <v>36638</v>
      </c>
      <c r="G319" s="39" t="s">
        <v>38482</v>
      </c>
      <c r="H319" s="39" t="s">
        <v>36709</v>
      </c>
      <c r="I319" s="39" t="s">
        <v>38483</v>
      </c>
      <c r="J319" s="39" t="s">
        <v>36642</v>
      </c>
      <c r="K319" s="39" t="s">
        <v>38484</v>
      </c>
      <c r="L319" s="39" t="s">
        <v>36642</v>
      </c>
      <c r="M319" s="39" t="s">
        <v>38485</v>
      </c>
      <c r="N319" s="39" t="s">
        <v>36645</v>
      </c>
      <c r="O319" s="39" t="s">
        <v>38486</v>
      </c>
      <c r="P319" s="39" t="s">
        <v>36950</v>
      </c>
      <c r="Q319" s="39" t="s">
        <v>36722</v>
      </c>
      <c r="R319" s="39" t="s">
        <v>38487</v>
      </c>
      <c r="S319" s="39" t="s">
        <v>36952</v>
      </c>
      <c r="T319" s="39" t="s">
        <v>36953</v>
      </c>
      <c r="U319" s="39" t="s">
        <v>36726</v>
      </c>
      <c r="V319" s="39" t="s">
        <v>38488</v>
      </c>
    </row>
    <row r="320" spans="1:22" x14ac:dyDescent="0.3">
      <c r="A320">
        <v>319</v>
      </c>
      <c r="B320" s="1">
        <v>45897.536377314813</v>
      </c>
      <c r="C320" s="1">
        <v>45897.543437499997</v>
      </c>
      <c r="D320" s="39" t="s">
        <v>1201</v>
      </c>
      <c r="E320" s="39" t="s">
        <v>1202</v>
      </c>
      <c r="F320" s="39" t="s">
        <v>36638</v>
      </c>
      <c r="G320" s="39" t="s">
        <v>38489</v>
      </c>
      <c r="H320" s="39" t="s">
        <v>36694</v>
      </c>
      <c r="I320" s="39" t="s">
        <v>38490</v>
      </c>
      <c r="J320" s="39" t="s">
        <v>36642</v>
      </c>
      <c r="K320" s="39" t="s">
        <v>14108</v>
      </c>
      <c r="L320" s="39" t="s">
        <v>36642</v>
      </c>
      <c r="M320" s="39" t="s">
        <v>38491</v>
      </c>
      <c r="N320" s="39" t="s">
        <v>36645</v>
      </c>
      <c r="O320" s="39" t="s">
        <v>36279</v>
      </c>
      <c r="P320" s="39" t="s">
        <v>36647</v>
      </c>
      <c r="Q320" s="39" t="s">
        <v>38492</v>
      </c>
      <c r="R320" s="39" t="s">
        <v>38493</v>
      </c>
      <c r="S320" s="39" t="s">
        <v>38494</v>
      </c>
      <c r="T320" s="39" t="s">
        <v>38495</v>
      </c>
      <c r="U320" s="39" t="s">
        <v>38496</v>
      </c>
      <c r="V320" s="39" t="s">
        <v>38497</v>
      </c>
    </row>
    <row r="321" spans="1:22" x14ac:dyDescent="0.3">
      <c r="A321">
        <v>320</v>
      </c>
      <c r="B321" s="1">
        <v>45897.559606481482</v>
      </c>
      <c r="C321" s="1">
        <v>45897.568356481483</v>
      </c>
      <c r="D321" s="39" t="s">
        <v>1379</v>
      </c>
      <c r="E321" s="39" t="s">
        <v>1380</v>
      </c>
      <c r="F321" s="39" t="s">
        <v>36638</v>
      </c>
      <c r="G321" s="39" t="s">
        <v>38498</v>
      </c>
      <c r="H321" s="39" t="s">
        <v>36666</v>
      </c>
      <c r="I321" s="39" t="s">
        <v>38499</v>
      </c>
      <c r="J321" s="39" t="s">
        <v>36642</v>
      </c>
      <c r="K321" s="39" t="s">
        <v>38500</v>
      </c>
      <c r="L321" s="39" t="s">
        <v>36642</v>
      </c>
      <c r="M321" s="39" t="s">
        <v>38501</v>
      </c>
      <c r="N321" s="39" t="s">
        <v>36645</v>
      </c>
      <c r="O321" s="39" t="s">
        <v>38502</v>
      </c>
      <c r="P321" s="39" t="s">
        <v>36647</v>
      </c>
      <c r="Q321" s="39" t="s">
        <v>38503</v>
      </c>
      <c r="R321" s="39" t="s">
        <v>38504</v>
      </c>
      <c r="S321" s="39" t="s">
        <v>38505</v>
      </c>
      <c r="T321" s="39" t="s">
        <v>38506</v>
      </c>
      <c r="U321" s="39" t="s">
        <v>38507</v>
      </c>
      <c r="V321" s="39" t="s">
        <v>38508</v>
      </c>
    </row>
    <row r="322" spans="1:22" x14ac:dyDescent="0.3">
      <c r="A322">
        <v>321</v>
      </c>
      <c r="B322" s="1">
        <v>45897.568553240744</v>
      </c>
      <c r="C322" s="1">
        <v>45897.575277777774</v>
      </c>
      <c r="D322" s="39" t="s">
        <v>1253</v>
      </c>
      <c r="E322" s="39" t="s">
        <v>1254</v>
      </c>
      <c r="F322" s="39" t="s">
        <v>36638</v>
      </c>
      <c r="G322" s="39" t="s">
        <v>38509</v>
      </c>
      <c r="H322" s="39" t="s">
        <v>36694</v>
      </c>
      <c r="I322" s="39" t="s">
        <v>38510</v>
      </c>
      <c r="J322" s="39" t="s">
        <v>36642</v>
      </c>
      <c r="K322" s="39" t="s">
        <v>14108</v>
      </c>
      <c r="L322" s="39" t="s">
        <v>36642</v>
      </c>
      <c r="M322" s="39" t="s">
        <v>38491</v>
      </c>
      <c r="N322" s="39" t="s">
        <v>36645</v>
      </c>
      <c r="O322" s="39" t="s">
        <v>36279</v>
      </c>
      <c r="P322" s="39" t="s">
        <v>36647</v>
      </c>
      <c r="Q322" s="39" t="s">
        <v>38511</v>
      </c>
      <c r="R322" s="39" t="s">
        <v>38512</v>
      </c>
      <c r="S322" s="39" t="s">
        <v>38513</v>
      </c>
      <c r="T322" s="39" t="s">
        <v>38514</v>
      </c>
      <c r="U322" s="39" t="s">
        <v>38515</v>
      </c>
      <c r="V322" s="39" t="s">
        <v>38516</v>
      </c>
    </row>
    <row r="323" spans="1:22" x14ac:dyDescent="0.3">
      <c r="A323">
        <v>322</v>
      </c>
      <c r="B323" s="1">
        <v>45900.916747685187</v>
      </c>
      <c r="C323" s="1">
        <v>45900.922881944447</v>
      </c>
      <c r="D323" s="39" t="s">
        <v>3528</v>
      </c>
      <c r="E323" s="39" t="s">
        <v>3529</v>
      </c>
      <c r="F323" s="39" t="s">
        <v>36638</v>
      </c>
      <c r="G323" s="39" t="s">
        <v>38517</v>
      </c>
      <c r="H323" s="39" t="s">
        <v>36699</v>
      </c>
      <c r="I323" s="39" t="s">
        <v>38518</v>
      </c>
      <c r="J323" s="39" t="s">
        <v>36642</v>
      </c>
      <c r="K323" s="39" t="s">
        <v>13324</v>
      </c>
      <c r="L323" s="39" t="s">
        <v>36642</v>
      </c>
      <c r="M323" s="39" t="s">
        <v>38519</v>
      </c>
      <c r="N323" s="39" t="s">
        <v>36645</v>
      </c>
      <c r="O323" s="39" t="s">
        <v>38520</v>
      </c>
      <c r="P323" s="39" t="s">
        <v>36647</v>
      </c>
      <c r="Q323" s="39" t="s">
        <v>38521</v>
      </c>
      <c r="R323" s="39" t="s">
        <v>38522</v>
      </c>
      <c r="S323" s="39" t="s">
        <v>38523</v>
      </c>
      <c r="T323" s="39" t="s">
        <v>38524</v>
      </c>
      <c r="U323" s="39" t="s">
        <v>38525</v>
      </c>
      <c r="V323" s="39" t="s">
        <v>38526</v>
      </c>
    </row>
    <row r="324" spans="1:22" x14ac:dyDescent="0.3">
      <c r="A324">
        <v>323</v>
      </c>
      <c r="B324" s="1">
        <v>45902.881736111114</v>
      </c>
      <c r="C324" s="1">
        <v>45902.896516203706</v>
      </c>
      <c r="D324" s="39" t="s">
        <v>1108</v>
      </c>
      <c r="E324" s="39" t="s">
        <v>1109</v>
      </c>
      <c r="F324" s="39" t="s">
        <v>36638</v>
      </c>
      <c r="G324" s="39" t="s">
        <v>38527</v>
      </c>
      <c r="H324" s="39" t="s">
        <v>37135</v>
      </c>
      <c r="I324" s="39" t="s">
        <v>38528</v>
      </c>
      <c r="J324" s="39" t="s">
        <v>36674</v>
      </c>
      <c r="K324" s="39" t="s">
        <v>38529</v>
      </c>
      <c r="L324" s="39" t="s">
        <v>36642</v>
      </c>
      <c r="M324" s="39" t="s">
        <v>16918</v>
      </c>
      <c r="N324" s="39" t="s">
        <v>36642</v>
      </c>
      <c r="O324" s="39" t="s">
        <v>36279</v>
      </c>
      <c r="P324" s="39" t="s">
        <v>36702</v>
      </c>
      <c r="Q324" s="39" t="s">
        <v>38530</v>
      </c>
      <c r="R324" s="39" t="s">
        <v>38531</v>
      </c>
      <c r="S324" s="39" t="s">
        <v>38532</v>
      </c>
      <c r="T324" s="39" t="s">
        <v>38533</v>
      </c>
      <c r="U324" s="39" t="s">
        <v>38534</v>
      </c>
      <c r="V324" s="39" t="s">
        <v>38535</v>
      </c>
    </row>
    <row r="325" spans="1:22" x14ac:dyDescent="0.3">
      <c r="A325">
        <v>324</v>
      </c>
      <c r="B325" s="1">
        <v>45902.962696759256</v>
      </c>
      <c r="C325" s="1">
        <v>45902.972696759258</v>
      </c>
      <c r="D325" s="39" t="s">
        <v>2478</v>
      </c>
      <c r="E325" s="39" t="s">
        <v>2479</v>
      </c>
      <c r="F325" s="39" t="s">
        <v>36638</v>
      </c>
      <c r="G325" s="39" t="s">
        <v>38536</v>
      </c>
      <c r="H325" s="39" t="s">
        <v>36699</v>
      </c>
      <c r="I325" s="39" t="s">
        <v>38537</v>
      </c>
      <c r="J325" s="39" t="s">
        <v>36642</v>
      </c>
      <c r="K325" s="39" t="s">
        <v>38538</v>
      </c>
      <c r="L325" s="39" t="s">
        <v>36642</v>
      </c>
      <c r="M325" s="39" t="s">
        <v>38539</v>
      </c>
      <c r="N325" s="39" t="s">
        <v>36645</v>
      </c>
      <c r="O325" s="39" t="s">
        <v>38540</v>
      </c>
      <c r="P325" s="39" t="s">
        <v>37664</v>
      </c>
      <c r="Q325" s="39" t="s">
        <v>38541</v>
      </c>
      <c r="R325" s="39" t="s">
        <v>38542</v>
      </c>
      <c r="S325" s="39" t="s">
        <v>38543</v>
      </c>
      <c r="T325" s="39" t="s">
        <v>38544</v>
      </c>
      <c r="U325" s="39" t="s">
        <v>38545</v>
      </c>
      <c r="V325" s="39" t="s">
        <v>36138</v>
      </c>
    </row>
    <row r="326" spans="1:22" x14ac:dyDescent="0.3">
      <c r="A326">
        <v>325</v>
      </c>
      <c r="B326" s="1">
        <v>45903.855324074073</v>
      </c>
      <c r="C326" s="1">
        <v>45903.858252314814</v>
      </c>
      <c r="D326" s="39" t="s">
        <v>1259</v>
      </c>
      <c r="E326" s="39" t="s">
        <v>1260</v>
      </c>
      <c r="F326" s="39" t="s">
        <v>36638</v>
      </c>
      <c r="G326" s="39" t="s">
        <v>38527</v>
      </c>
      <c r="H326" s="39" t="s">
        <v>37135</v>
      </c>
      <c r="I326" s="39" t="s">
        <v>38528</v>
      </c>
      <c r="J326" s="39" t="s">
        <v>36674</v>
      </c>
      <c r="K326" s="39" t="s">
        <v>38529</v>
      </c>
      <c r="L326" s="39" t="s">
        <v>36642</v>
      </c>
      <c r="M326" s="39" t="s">
        <v>16918</v>
      </c>
      <c r="N326" s="39" t="s">
        <v>36642</v>
      </c>
      <c r="O326" s="39" t="s">
        <v>36279</v>
      </c>
      <c r="P326" s="39" t="s">
        <v>36950</v>
      </c>
      <c r="Q326" s="39" t="s">
        <v>38546</v>
      </c>
      <c r="R326" s="39" t="s">
        <v>38547</v>
      </c>
      <c r="S326" s="39" t="s">
        <v>38548</v>
      </c>
      <c r="T326" s="39" t="s">
        <v>38549</v>
      </c>
      <c r="U326" s="39" t="s">
        <v>38550</v>
      </c>
      <c r="V326" s="39" t="s">
        <v>38535</v>
      </c>
    </row>
    <row r="327" spans="1:22" x14ac:dyDescent="0.3">
      <c r="A327">
        <v>326</v>
      </c>
      <c r="B327" s="1">
        <v>45905.380115740743</v>
      </c>
      <c r="C327" s="1">
        <v>45905.388923611114</v>
      </c>
      <c r="D327" s="39" t="s">
        <v>3846</v>
      </c>
      <c r="E327" s="39" t="s">
        <v>3847</v>
      </c>
      <c r="F327" s="39" t="s">
        <v>36638</v>
      </c>
      <c r="G327" s="39" t="s">
        <v>38551</v>
      </c>
      <c r="H327" s="39" t="s">
        <v>36640</v>
      </c>
      <c r="I327" s="39" t="s">
        <v>38552</v>
      </c>
      <c r="J327" s="39" t="s">
        <v>36642</v>
      </c>
      <c r="K327" s="39" t="s">
        <v>38553</v>
      </c>
      <c r="L327" s="39" t="s">
        <v>36642</v>
      </c>
      <c r="M327" s="39" t="s">
        <v>38554</v>
      </c>
      <c r="N327" s="39" t="s">
        <v>36645</v>
      </c>
      <c r="O327" s="39" t="s">
        <v>38555</v>
      </c>
      <c r="P327" s="39" t="s">
        <v>36647</v>
      </c>
      <c r="Q327" s="39" t="s">
        <v>38556</v>
      </c>
      <c r="R327" s="39" t="s">
        <v>38557</v>
      </c>
      <c r="S327" s="39" t="s">
        <v>38558</v>
      </c>
      <c r="T327" s="39" t="s">
        <v>38559</v>
      </c>
      <c r="U327" s="39" t="s">
        <v>38560</v>
      </c>
      <c r="V327" s="39" t="s">
        <v>38561</v>
      </c>
    </row>
    <row r="328" spans="1:22" x14ac:dyDescent="0.3">
      <c r="A328">
        <v>327</v>
      </c>
      <c r="B328" s="1">
        <v>45905.390324074076</v>
      </c>
      <c r="C328" s="1">
        <v>45905.396423611113</v>
      </c>
      <c r="D328" s="39" t="s">
        <v>3838</v>
      </c>
      <c r="E328" s="39" t="s">
        <v>3839</v>
      </c>
      <c r="F328" s="39" t="s">
        <v>36638</v>
      </c>
      <c r="G328" s="39" t="s">
        <v>38562</v>
      </c>
      <c r="H328" s="39" t="s">
        <v>36640</v>
      </c>
      <c r="I328" s="39" t="s">
        <v>38563</v>
      </c>
      <c r="J328" s="39" t="s">
        <v>36642</v>
      </c>
      <c r="K328" s="39" t="s">
        <v>38564</v>
      </c>
      <c r="L328" s="39" t="s">
        <v>36642</v>
      </c>
      <c r="M328" s="39" t="s">
        <v>38565</v>
      </c>
      <c r="N328" s="39" t="s">
        <v>36645</v>
      </c>
      <c r="O328" s="39" t="s">
        <v>38566</v>
      </c>
      <c r="P328" s="39" t="s">
        <v>36647</v>
      </c>
      <c r="Q328" s="39" t="s">
        <v>38567</v>
      </c>
      <c r="R328" s="39" t="s">
        <v>38568</v>
      </c>
      <c r="S328" s="39" t="s">
        <v>38569</v>
      </c>
      <c r="T328" s="39" t="s">
        <v>38570</v>
      </c>
      <c r="U328" s="39" t="s">
        <v>38571</v>
      </c>
      <c r="V328" s="39" t="s">
        <v>38572</v>
      </c>
    </row>
    <row r="329" spans="1:22" x14ac:dyDescent="0.3">
      <c r="A329">
        <v>328</v>
      </c>
      <c r="B329" s="1">
        <v>45905.532430555555</v>
      </c>
      <c r="C329" s="1">
        <v>45905.538703703707</v>
      </c>
      <c r="D329" s="39" t="s">
        <v>4386</v>
      </c>
      <c r="E329" s="39" t="s">
        <v>4387</v>
      </c>
      <c r="F329" s="39" t="s">
        <v>36638</v>
      </c>
      <c r="G329" s="39" t="s">
        <v>38573</v>
      </c>
      <c r="H329" s="39" t="s">
        <v>36709</v>
      </c>
      <c r="I329" s="39" t="s">
        <v>38574</v>
      </c>
      <c r="J329" s="39" t="s">
        <v>36642</v>
      </c>
      <c r="K329" s="39" t="s">
        <v>38575</v>
      </c>
      <c r="L329" s="39" t="s">
        <v>36642</v>
      </c>
      <c r="M329" s="39" t="s">
        <v>38576</v>
      </c>
      <c r="N329" s="39" t="s">
        <v>36645</v>
      </c>
      <c r="O329" s="39" t="s">
        <v>38577</v>
      </c>
      <c r="P329" s="39" t="s">
        <v>38578</v>
      </c>
      <c r="Q329" s="39" t="s">
        <v>37728</v>
      </c>
      <c r="R329" s="39" t="s">
        <v>36069</v>
      </c>
      <c r="S329" s="39" t="s">
        <v>38579</v>
      </c>
      <c r="T329" s="39" t="s">
        <v>37731</v>
      </c>
      <c r="U329" s="39" t="s">
        <v>37732</v>
      </c>
      <c r="V329" s="39" t="s">
        <v>37733</v>
      </c>
    </row>
    <row r="330" spans="1:22" x14ac:dyDescent="0.3">
      <c r="A330">
        <v>329</v>
      </c>
      <c r="B330" s="1">
        <v>45908.465949074074</v>
      </c>
      <c r="C330" s="1">
        <v>45908.469976851855</v>
      </c>
      <c r="D330" s="39" t="s">
        <v>3009</v>
      </c>
      <c r="E330" s="39" t="s">
        <v>3010</v>
      </c>
      <c r="F330" s="39" t="s">
        <v>36638</v>
      </c>
      <c r="G330" s="39" t="s">
        <v>38580</v>
      </c>
      <c r="H330" s="39" t="s">
        <v>36640</v>
      </c>
      <c r="I330" s="39" t="s">
        <v>38581</v>
      </c>
      <c r="J330" s="39" t="s">
        <v>36642</v>
      </c>
      <c r="K330" s="39" t="s">
        <v>37245</v>
      </c>
      <c r="L330" s="39" t="s">
        <v>36642</v>
      </c>
      <c r="M330" s="39" t="s">
        <v>38058</v>
      </c>
      <c r="N330" s="39" t="s">
        <v>36645</v>
      </c>
      <c r="O330" s="39" t="s">
        <v>38582</v>
      </c>
      <c r="P330" s="39" t="s">
        <v>36647</v>
      </c>
      <c r="Q330" s="39" t="s">
        <v>38583</v>
      </c>
      <c r="R330" s="39" t="s">
        <v>38584</v>
      </c>
      <c r="S330" s="39" t="s">
        <v>38585</v>
      </c>
      <c r="T330" s="39" t="s">
        <v>38586</v>
      </c>
      <c r="U330" s="39" t="s">
        <v>38587</v>
      </c>
      <c r="V330" s="39" t="s">
        <v>38588</v>
      </c>
    </row>
    <row r="331" spans="1:22" x14ac:dyDescent="0.3">
      <c r="A331">
        <v>330</v>
      </c>
      <c r="B331" s="1">
        <v>45909.550034722219</v>
      </c>
      <c r="C331" s="1">
        <v>45909.555752314816</v>
      </c>
      <c r="D331" s="39" t="s">
        <v>7180</v>
      </c>
      <c r="E331" s="39" t="s">
        <v>7181</v>
      </c>
      <c r="F331" s="39" t="s">
        <v>37487</v>
      </c>
      <c r="G331" s="39" t="s">
        <v>44741</v>
      </c>
      <c r="H331" s="39" t="s">
        <v>36640</v>
      </c>
      <c r="I331" s="39" t="s">
        <v>44742</v>
      </c>
      <c r="J331" s="39" t="s">
        <v>36642</v>
      </c>
      <c r="K331" s="39" t="s">
        <v>44743</v>
      </c>
      <c r="L331" s="39" t="s">
        <v>36642</v>
      </c>
      <c r="M331" s="39" t="s">
        <v>38401</v>
      </c>
      <c r="N331" s="39" t="s">
        <v>36645</v>
      </c>
      <c r="O331" s="39" t="s">
        <v>44744</v>
      </c>
      <c r="P331" s="39" t="s">
        <v>36950</v>
      </c>
      <c r="Q331" s="39" t="s">
        <v>44745</v>
      </c>
      <c r="R331" s="39" t="s">
        <v>44746</v>
      </c>
      <c r="S331" s="39" t="s">
        <v>44747</v>
      </c>
      <c r="T331" s="39" t="s">
        <v>44748</v>
      </c>
      <c r="U331" s="39" t="s">
        <v>44749</v>
      </c>
      <c r="V331" s="39" t="s">
        <v>44750</v>
      </c>
    </row>
    <row r="332" spans="1:22" x14ac:dyDescent="0.3">
      <c r="A332">
        <v>331</v>
      </c>
      <c r="B332" s="1">
        <v>45909.580011574071</v>
      </c>
      <c r="C332" s="1">
        <v>45909.583773148152</v>
      </c>
      <c r="D332" s="39" t="s">
        <v>422</v>
      </c>
      <c r="E332" s="39" t="s">
        <v>423</v>
      </c>
      <c r="F332" s="39" t="s">
        <v>36638</v>
      </c>
      <c r="G332" s="39" t="s">
        <v>36161</v>
      </c>
      <c r="H332" s="39" t="s">
        <v>36694</v>
      </c>
      <c r="I332" s="39" t="s">
        <v>13324</v>
      </c>
      <c r="J332" s="39" t="s">
        <v>36642</v>
      </c>
      <c r="K332" s="39" t="s">
        <v>45422</v>
      </c>
      <c r="L332" s="39" t="s">
        <v>36719</v>
      </c>
      <c r="M332" s="39" t="s">
        <v>45423</v>
      </c>
      <c r="N332" s="39" t="s">
        <v>45424</v>
      </c>
      <c r="O332" s="39" t="s">
        <v>45425</v>
      </c>
      <c r="P332" s="39" t="s">
        <v>36950</v>
      </c>
      <c r="Q332" s="39" t="s">
        <v>36492</v>
      </c>
      <c r="R332" s="39" t="s">
        <v>42363</v>
      </c>
      <c r="S332" s="39" t="s">
        <v>45426</v>
      </c>
      <c r="T332" s="39" t="s">
        <v>45427</v>
      </c>
      <c r="U332" s="39" t="s">
        <v>45428</v>
      </c>
      <c r="V332" s="39" t="s">
        <v>45429</v>
      </c>
    </row>
    <row r="333" spans="1:22" x14ac:dyDescent="0.3">
      <c r="A333">
        <v>332</v>
      </c>
      <c r="B333" s="1">
        <v>45909.575509259259</v>
      </c>
      <c r="C333" s="1">
        <v>45909.583819444444</v>
      </c>
      <c r="D333" s="39" t="s">
        <v>244</v>
      </c>
      <c r="E333" s="39" t="s">
        <v>245</v>
      </c>
      <c r="F333" s="39" t="s">
        <v>36638</v>
      </c>
      <c r="G333" s="39" t="s">
        <v>45430</v>
      </c>
      <c r="H333" s="39" t="s">
        <v>36694</v>
      </c>
      <c r="I333" s="39" t="s">
        <v>37692</v>
      </c>
      <c r="J333" s="39" t="s">
        <v>36642</v>
      </c>
      <c r="K333" s="39" t="s">
        <v>45422</v>
      </c>
      <c r="L333" s="39" t="s">
        <v>36642</v>
      </c>
      <c r="M333" s="39" t="s">
        <v>45423</v>
      </c>
      <c r="N333" s="39" t="s">
        <v>36645</v>
      </c>
      <c r="O333" s="39" t="s">
        <v>45431</v>
      </c>
      <c r="P333" s="39" t="s">
        <v>36950</v>
      </c>
      <c r="Q333" s="39" t="s">
        <v>36492</v>
      </c>
      <c r="R333" s="39" t="s">
        <v>36165</v>
      </c>
      <c r="S333" s="39" t="s">
        <v>45432</v>
      </c>
      <c r="T333" s="39" t="s">
        <v>45427</v>
      </c>
      <c r="U333" s="39" t="s">
        <v>45428</v>
      </c>
      <c r="V333" s="39" t="s">
        <v>45429</v>
      </c>
    </row>
    <row r="334" spans="1:22" x14ac:dyDescent="0.3">
      <c r="A334">
        <v>333</v>
      </c>
      <c r="B334" s="1">
        <v>45909.580706018518</v>
      </c>
      <c r="C334" s="1">
        <v>45909.585717592592</v>
      </c>
      <c r="D334" s="39" t="s">
        <v>220</v>
      </c>
      <c r="E334" s="39" t="s">
        <v>221</v>
      </c>
      <c r="F334" s="39" t="s">
        <v>36638</v>
      </c>
      <c r="G334" s="39" t="s">
        <v>45433</v>
      </c>
      <c r="H334" s="39" t="s">
        <v>36694</v>
      </c>
      <c r="I334" s="39" t="s">
        <v>45434</v>
      </c>
      <c r="J334" s="39" t="s">
        <v>36642</v>
      </c>
      <c r="K334" s="39" t="s">
        <v>45435</v>
      </c>
      <c r="L334" s="39" t="s">
        <v>36638</v>
      </c>
      <c r="M334" s="39" t="s">
        <v>45436</v>
      </c>
      <c r="N334" s="39" t="s">
        <v>36645</v>
      </c>
      <c r="O334" s="39" t="s">
        <v>45437</v>
      </c>
      <c r="P334" s="39" t="s">
        <v>36647</v>
      </c>
      <c r="Q334" s="39" t="s">
        <v>35628</v>
      </c>
      <c r="R334" s="39" t="s">
        <v>38984</v>
      </c>
      <c r="S334" s="39" t="s">
        <v>45438</v>
      </c>
      <c r="T334" s="39" t="s">
        <v>45439</v>
      </c>
      <c r="U334" s="39" t="s">
        <v>45440</v>
      </c>
      <c r="V334" s="39" t="s">
        <v>45441</v>
      </c>
    </row>
    <row r="335" spans="1:22" x14ac:dyDescent="0.3">
      <c r="A335">
        <v>334</v>
      </c>
      <c r="B335" s="1">
        <v>45909.598275462966</v>
      </c>
      <c r="C335" s="1">
        <v>45909.607314814813</v>
      </c>
      <c r="D335" s="39" t="s">
        <v>4739</v>
      </c>
      <c r="E335" s="39" t="s">
        <v>4740</v>
      </c>
      <c r="F335" s="39" t="s">
        <v>36638</v>
      </c>
      <c r="G335" s="39" t="s">
        <v>45442</v>
      </c>
      <c r="H335" s="39" t="s">
        <v>36699</v>
      </c>
      <c r="I335" s="39" t="s">
        <v>45443</v>
      </c>
      <c r="J335" s="39" t="s">
        <v>36642</v>
      </c>
      <c r="K335" s="39" t="s">
        <v>45444</v>
      </c>
      <c r="L335" s="39" t="s">
        <v>36642</v>
      </c>
      <c r="M335" s="39" t="s">
        <v>45445</v>
      </c>
      <c r="N335" s="39" t="s">
        <v>36645</v>
      </c>
      <c r="O335" s="39" t="s">
        <v>45446</v>
      </c>
      <c r="P335" s="39" t="s">
        <v>36647</v>
      </c>
      <c r="Q335" s="39" t="s">
        <v>45447</v>
      </c>
      <c r="R335" s="39" t="s">
        <v>45448</v>
      </c>
      <c r="S335" s="39" t="s">
        <v>45449</v>
      </c>
      <c r="T335" s="39" t="s">
        <v>45450</v>
      </c>
      <c r="U335" s="39" t="s">
        <v>45451</v>
      </c>
      <c r="V335" s="39" t="s">
        <v>35804</v>
      </c>
    </row>
    <row r="336" spans="1:22" x14ac:dyDescent="0.3">
      <c r="A336">
        <v>335</v>
      </c>
      <c r="B336" s="1">
        <v>45909.604259259257</v>
      </c>
      <c r="C336" s="1">
        <v>45909.613888888889</v>
      </c>
      <c r="D336" s="39" t="s">
        <v>330</v>
      </c>
      <c r="E336" s="39" t="s">
        <v>331</v>
      </c>
      <c r="F336" s="39" t="s">
        <v>36638</v>
      </c>
      <c r="G336" s="39" t="s">
        <v>40400</v>
      </c>
      <c r="H336" s="39" t="s">
        <v>36694</v>
      </c>
      <c r="I336" s="39" t="s">
        <v>12887</v>
      </c>
      <c r="J336" s="39" t="s">
        <v>36674</v>
      </c>
      <c r="K336" s="39" t="s">
        <v>45452</v>
      </c>
      <c r="L336" s="39" t="s">
        <v>36674</v>
      </c>
      <c r="M336" s="39" t="s">
        <v>45453</v>
      </c>
      <c r="N336" s="39" t="s">
        <v>36645</v>
      </c>
      <c r="O336" s="39" t="s">
        <v>45454</v>
      </c>
      <c r="P336" s="39" t="s">
        <v>45455</v>
      </c>
      <c r="Q336" s="39" t="s">
        <v>45456</v>
      </c>
      <c r="R336" s="39" t="s">
        <v>45457</v>
      </c>
      <c r="S336" s="39" t="s">
        <v>45458</v>
      </c>
      <c r="T336" s="39" t="s">
        <v>45459</v>
      </c>
      <c r="U336" s="39" t="s">
        <v>45460</v>
      </c>
      <c r="V336" s="39" t="s">
        <v>35804</v>
      </c>
    </row>
    <row r="337" spans="1:22" x14ac:dyDescent="0.3">
      <c r="A337">
        <v>336</v>
      </c>
      <c r="B337" s="1">
        <v>45909.886435185188</v>
      </c>
      <c r="C337" s="1">
        <v>45909.89439814815</v>
      </c>
      <c r="D337" s="39" t="s">
        <v>1409</v>
      </c>
      <c r="E337" s="39" t="s">
        <v>1410</v>
      </c>
      <c r="F337" s="39" t="s">
        <v>36638</v>
      </c>
      <c r="G337" s="39" t="s">
        <v>38527</v>
      </c>
      <c r="H337" s="39" t="s">
        <v>36719</v>
      </c>
      <c r="I337" s="39" t="s">
        <v>38528</v>
      </c>
      <c r="J337" s="39" t="s">
        <v>36674</v>
      </c>
      <c r="K337" s="39" t="s">
        <v>38529</v>
      </c>
      <c r="L337" s="39" t="s">
        <v>36642</v>
      </c>
      <c r="M337" s="39" t="s">
        <v>16918</v>
      </c>
      <c r="N337" s="39" t="s">
        <v>36642</v>
      </c>
      <c r="O337" s="39" t="s">
        <v>36279</v>
      </c>
      <c r="P337" s="39" t="s">
        <v>36950</v>
      </c>
      <c r="Q337" s="39" t="s">
        <v>38530</v>
      </c>
      <c r="R337" s="39" t="s">
        <v>45461</v>
      </c>
      <c r="S337" s="39" t="s">
        <v>45462</v>
      </c>
      <c r="T337" s="39" t="s">
        <v>45463</v>
      </c>
      <c r="U337" s="39" t="s">
        <v>38534</v>
      </c>
      <c r="V337" s="39" t="s">
        <v>45464</v>
      </c>
    </row>
    <row r="338" spans="1:22" x14ac:dyDescent="0.3">
      <c r="A338">
        <v>337</v>
      </c>
      <c r="B338" s="1">
        <v>45909.890775462962</v>
      </c>
      <c r="C338" s="1">
        <v>45909.901712962965</v>
      </c>
      <c r="D338" s="39" t="s">
        <v>316</v>
      </c>
      <c r="E338" s="39" t="s">
        <v>317</v>
      </c>
      <c r="F338" s="39" t="s">
        <v>36638</v>
      </c>
      <c r="G338" s="39" t="s">
        <v>45465</v>
      </c>
      <c r="H338" s="39" t="s">
        <v>36694</v>
      </c>
      <c r="I338" s="39" t="s">
        <v>45466</v>
      </c>
      <c r="J338" s="39" t="s">
        <v>36642</v>
      </c>
      <c r="K338" s="39" t="s">
        <v>45467</v>
      </c>
      <c r="L338" s="39" t="s">
        <v>36642</v>
      </c>
      <c r="M338" s="39" t="s">
        <v>45468</v>
      </c>
      <c r="N338" s="39" t="s">
        <v>36645</v>
      </c>
      <c r="O338" s="39" t="s">
        <v>45469</v>
      </c>
      <c r="P338" s="39" t="s">
        <v>36892</v>
      </c>
      <c r="Q338" s="39" t="s">
        <v>45470</v>
      </c>
      <c r="R338" s="39" t="s">
        <v>45471</v>
      </c>
      <c r="S338" s="39" t="s">
        <v>45472</v>
      </c>
      <c r="T338" s="39" t="s">
        <v>45473</v>
      </c>
      <c r="U338" s="39" t="s">
        <v>45474</v>
      </c>
      <c r="V338" s="39" t="s">
        <v>45475</v>
      </c>
    </row>
    <row r="339" spans="1:22" x14ac:dyDescent="0.3">
      <c r="A339">
        <v>338</v>
      </c>
      <c r="B339" s="1">
        <v>45909.901597222219</v>
      </c>
      <c r="C339" s="1">
        <v>45909.904293981483</v>
      </c>
      <c r="D339" s="39" t="s">
        <v>990</v>
      </c>
      <c r="E339" s="39" t="s">
        <v>991</v>
      </c>
      <c r="F339" s="39" t="s">
        <v>36638</v>
      </c>
      <c r="G339" s="39" t="s">
        <v>38527</v>
      </c>
      <c r="H339" s="39" t="s">
        <v>36719</v>
      </c>
      <c r="I339" s="39" t="s">
        <v>38528</v>
      </c>
      <c r="J339" s="39" t="s">
        <v>36674</v>
      </c>
      <c r="K339" s="39" t="s">
        <v>38529</v>
      </c>
      <c r="L339" s="39" t="s">
        <v>36642</v>
      </c>
      <c r="M339" s="39" t="s">
        <v>16918</v>
      </c>
      <c r="N339" s="39" t="s">
        <v>36642</v>
      </c>
      <c r="O339" s="39" t="s">
        <v>36279</v>
      </c>
      <c r="P339" s="39" t="s">
        <v>36950</v>
      </c>
      <c r="Q339" s="39" t="s">
        <v>38530</v>
      </c>
      <c r="R339" s="39" t="s">
        <v>38531</v>
      </c>
      <c r="S339" s="39" t="s">
        <v>38548</v>
      </c>
      <c r="T339" s="39" t="s">
        <v>38549</v>
      </c>
      <c r="U339" s="39" t="s">
        <v>38550</v>
      </c>
      <c r="V339" s="39" t="s">
        <v>38535</v>
      </c>
    </row>
    <row r="340" spans="1:22" x14ac:dyDescent="0.3">
      <c r="A340">
        <v>339</v>
      </c>
      <c r="B340" s="1">
        <v>45910.380474537036</v>
      </c>
      <c r="C340" s="1">
        <v>45910.387048611112</v>
      </c>
      <c r="D340" s="39" t="s">
        <v>1419</v>
      </c>
      <c r="E340" s="39" t="s">
        <v>1420</v>
      </c>
      <c r="F340" s="39" t="s">
        <v>36638</v>
      </c>
      <c r="G340" s="39" t="s">
        <v>38527</v>
      </c>
      <c r="H340" s="39" t="s">
        <v>36719</v>
      </c>
      <c r="I340" s="39" t="s">
        <v>38528</v>
      </c>
      <c r="J340" s="39" t="s">
        <v>36674</v>
      </c>
      <c r="K340" s="39" t="s">
        <v>38529</v>
      </c>
      <c r="L340" s="39" t="s">
        <v>36642</v>
      </c>
      <c r="M340" s="39" t="s">
        <v>16918</v>
      </c>
      <c r="N340" s="39" t="s">
        <v>36642</v>
      </c>
      <c r="O340" s="39" t="s">
        <v>36279</v>
      </c>
      <c r="P340" s="39" t="s">
        <v>36950</v>
      </c>
      <c r="Q340" s="39" t="s">
        <v>38530</v>
      </c>
      <c r="R340" s="39" t="s">
        <v>38531</v>
      </c>
      <c r="S340" s="39" t="s">
        <v>46319</v>
      </c>
      <c r="T340" s="39" t="s">
        <v>46320</v>
      </c>
      <c r="U340" s="39" t="s">
        <v>38534</v>
      </c>
      <c r="V340" s="39" t="s">
        <v>38535</v>
      </c>
    </row>
    <row r="341" spans="1:22" x14ac:dyDescent="0.3">
      <c r="A341">
        <v>340</v>
      </c>
      <c r="B341" s="1">
        <v>45910.403437499997</v>
      </c>
      <c r="C341" s="1">
        <v>45910.41333333333</v>
      </c>
      <c r="D341" s="39" t="s">
        <v>1230</v>
      </c>
      <c r="E341" s="39" t="s">
        <v>1231</v>
      </c>
      <c r="F341" s="39" t="s">
        <v>36638</v>
      </c>
      <c r="G341" s="39" t="s">
        <v>46321</v>
      </c>
      <c r="H341" s="39" t="s">
        <v>36694</v>
      </c>
      <c r="I341" s="39" t="s">
        <v>38510</v>
      </c>
      <c r="J341" s="39" t="s">
        <v>36642</v>
      </c>
      <c r="K341" s="39" t="s">
        <v>14108</v>
      </c>
      <c r="L341" s="39" t="s">
        <v>36642</v>
      </c>
      <c r="M341" s="39" t="s">
        <v>38491</v>
      </c>
      <c r="N341" s="39" t="s">
        <v>36645</v>
      </c>
      <c r="O341" s="39" t="s">
        <v>36279</v>
      </c>
      <c r="P341" s="39" t="s">
        <v>36647</v>
      </c>
      <c r="Q341" s="39" t="s">
        <v>46322</v>
      </c>
      <c r="R341" s="39" t="s">
        <v>46323</v>
      </c>
      <c r="S341" s="39" t="s">
        <v>46324</v>
      </c>
      <c r="T341" s="39" t="s">
        <v>46325</v>
      </c>
      <c r="U341" s="39" t="s">
        <v>46326</v>
      </c>
      <c r="V341" s="39" t="s">
        <v>46327</v>
      </c>
    </row>
    <row r="342" spans="1:22" x14ac:dyDescent="0.3">
      <c r="A342">
        <v>341</v>
      </c>
      <c r="B342" s="1">
        <v>45910.440555555557</v>
      </c>
      <c r="C342" s="1">
        <v>45910.445497685185</v>
      </c>
      <c r="D342" s="39" t="s">
        <v>3300</v>
      </c>
      <c r="E342" s="39" t="s">
        <v>3301</v>
      </c>
      <c r="F342" s="39" t="s">
        <v>36638</v>
      </c>
      <c r="G342" s="39" t="s">
        <v>45442</v>
      </c>
      <c r="H342" s="39" t="s">
        <v>36699</v>
      </c>
      <c r="I342" s="39" t="s">
        <v>46328</v>
      </c>
      <c r="J342" s="39" t="s">
        <v>36642</v>
      </c>
      <c r="K342" s="39" t="s">
        <v>46329</v>
      </c>
      <c r="L342" s="39" t="s">
        <v>36642</v>
      </c>
      <c r="M342" s="39" t="s">
        <v>14233</v>
      </c>
      <c r="N342" s="39" t="s">
        <v>36645</v>
      </c>
      <c r="O342" s="39" t="s">
        <v>38174</v>
      </c>
      <c r="P342" s="39" t="s">
        <v>37246</v>
      </c>
      <c r="Q342" s="39" t="s">
        <v>46330</v>
      </c>
      <c r="R342" s="39" t="s">
        <v>46331</v>
      </c>
      <c r="S342" s="39" t="s">
        <v>45449</v>
      </c>
      <c r="T342" s="39" t="s">
        <v>46332</v>
      </c>
      <c r="U342" s="39" t="s">
        <v>46333</v>
      </c>
      <c r="V342" s="39" t="s">
        <v>46334</v>
      </c>
    </row>
    <row r="343" spans="1:22" x14ac:dyDescent="0.3">
      <c r="A343">
        <v>342</v>
      </c>
      <c r="B343" s="1">
        <v>45910.440740740742</v>
      </c>
      <c r="C343" s="1">
        <v>45910.44872685185</v>
      </c>
      <c r="D343" s="39" t="s">
        <v>3107</v>
      </c>
      <c r="E343" s="39" t="s">
        <v>3108</v>
      </c>
      <c r="F343" s="39" t="s">
        <v>36638</v>
      </c>
      <c r="G343" s="39" t="s">
        <v>46335</v>
      </c>
      <c r="H343" s="39" t="s">
        <v>36699</v>
      </c>
      <c r="I343" s="39" t="s">
        <v>46336</v>
      </c>
      <c r="J343" s="39" t="s">
        <v>36642</v>
      </c>
      <c r="K343" s="39" t="s">
        <v>46337</v>
      </c>
      <c r="L343" s="39" t="s">
        <v>36642</v>
      </c>
      <c r="M343" s="39" t="s">
        <v>46337</v>
      </c>
      <c r="N343" s="39" t="s">
        <v>36645</v>
      </c>
      <c r="O343" s="39" t="s">
        <v>46338</v>
      </c>
      <c r="P343" s="39" t="s">
        <v>36647</v>
      </c>
      <c r="Q343" s="39" t="s">
        <v>46330</v>
      </c>
      <c r="R343" s="39" t="s">
        <v>46331</v>
      </c>
      <c r="S343" s="39" t="s">
        <v>46324</v>
      </c>
      <c r="T343" s="39" t="s">
        <v>46339</v>
      </c>
      <c r="U343" s="39" t="s">
        <v>37515</v>
      </c>
      <c r="V343" s="39" t="s">
        <v>46340</v>
      </c>
    </row>
    <row r="344" spans="1:22" x14ac:dyDescent="0.3">
      <c r="A344">
        <v>343</v>
      </c>
      <c r="B344" s="1">
        <v>45910.46230324074</v>
      </c>
      <c r="C344" s="1">
        <v>45910.466817129629</v>
      </c>
      <c r="D344" s="39" t="s">
        <v>3170</v>
      </c>
      <c r="E344" s="39" t="s">
        <v>3171</v>
      </c>
      <c r="F344" s="39" t="s">
        <v>36638</v>
      </c>
      <c r="G344" s="39" t="s">
        <v>46341</v>
      </c>
      <c r="H344" s="39" t="s">
        <v>36719</v>
      </c>
      <c r="I344" s="39" t="s">
        <v>36074</v>
      </c>
      <c r="J344" s="39" t="s">
        <v>36642</v>
      </c>
      <c r="K344" s="39" t="s">
        <v>46342</v>
      </c>
      <c r="L344" s="39" t="s">
        <v>36642</v>
      </c>
      <c r="M344" s="39" t="s">
        <v>37061</v>
      </c>
      <c r="N344" s="39" t="s">
        <v>36645</v>
      </c>
      <c r="O344" s="39" t="s">
        <v>46343</v>
      </c>
      <c r="P344" s="39" t="s">
        <v>36950</v>
      </c>
      <c r="Q344" s="39" t="s">
        <v>46344</v>
      </c>
      <c r="R344" s="39" t="s">
        <v>46345</v>
      </c>
      <c r="S344" s="39" t="s">
        <v>46346</v>
      </c>
      <c r="T344" s="39" t="s">
        <v>46347</v>
      </c>
      <c r="U344" s="39" t="s">
        <v>46348</v>
      </c>
      <c r="V344" s="39" t="s">
        <v>46349</v>
      </c>
    </row>
    <row r="345" spans="1:22" x14ac:dyDescent="0.3">
      <c r="A345">
        <v>344</v>
      </c>
      <c r="B345" s="1">
        <v>45910.450787037036</v>
      </c>
      <c r="C345" s="1">
        <v>45910.476111111115</v>
      </c>
      <c r="D345" s="39" t="s">
        <v>3367</v>
      </c>
      <c r="E345" s="39" t="s">
        <v>3368</v>
      </c>
      <c r="F345" s="39" t="s">
        <v>36638</v>
      </c>
      <c r="G345" s="39" t="s">
        <v>46350</v>
      </c>
      <c r="H345" s="39" t="s">
        <v>36640</v>
      </c>
      <c r="I345" s="39" t="s">
        <v>46351</v>
      </c>
      <c r="J345" s="39" t="s">
        <v>36642</v>
      </c>
      <c r="K345" s="39" t="s">
        <v>46352</v>
      </c>
      <c r="L345" s="39" t="s">
        <v>36642</v>
      </c>
      <c r="M345" s="39" t="s">
        <v>46353</v>
      </c>
      <c r="N345" s="39" t="s">
        <v>36645</v>
      </c>
      <c r="O345" s="39" t="s">
        <v>46354</v>
      </c>
      <c r="P345" s="39" t="s">
        <v>36860</v>
      </c>
      <c r="Q345" s="39" t="s">
        <v>46355</v>
      </c>
      <c r="R345" s="39" t="s">
        <v>46356</v>
      </c>
      <c r="S345" s="39" t="s">
        <v>46357</v>
      </c>
      <c r="T345" s="39" t="s">
        <v>46358</v>
      </c>
      <c r="U345" s="39" t="s">
        <v>46359</v>
      </c>
      <c r="V345" s="39" t="s">
        <v>46360</v>
      </c>
    </row>
    <row r="346" spans="1:22" x14ac:dyDescent="0.3">
      <c r="A346">
        <v>345</v>
      </c>
      <c r="B346" s="1">
        <v>45910.552789351852</v>
      </c>
      <c r="C346" s="1">
        <v>45910.561053240737</v>
      </c>
      <c r="D346" s="39" t="s">
        <v>2013</v>
      </c>
      <c r="E346" s="39" t="s">
        <v>2014</v>
      </c>
      <c r="F346" s="39" t="s">
        <v>36638</v>
      </c>
      <c r="G346" s="39" t="s">
        <v>46361</v>
      </c>
      <c r="H346" s="39" t="s">
        <v>36666</v>
      </c>
      <c r="I346" s="39" t="s">
        <v>46328</v>
      </c>
      <c r="J346" s="39" t="s">
        <v>36674</v>
      </c>
      <c r="K346" s="39" t="s">
        <v>38771</v>
      </c>
      <c r="L346" s="39" t="s">
        <v>36642</v>
      </c>
      <c r="M346" s="39" t="s">
        <v>46362</v>
      </c>
      <c r="N346" s="39" t="s">
        <v>36645</v>
      </c>
      <c r="O346" s="39" t="s">
        <v>46363</v>
      </c>
      <c r="P346" s="39" t="s">
        <v>36702</v>
      </c>
      <c r="Q346" s="39" t="s">
        <v>46364</v>
      </c>
      <c r="R346" s="39" t="s">
        <v>46331</v>
      </c>
      <c r="S346" s="39" t="s">
        <v>46324</v>
      </c>
      <c r="T346" s="39" t="s">
        <v>46365</v>
      </c>
      <c r="U346" s="39" t="s">
        <v>46366</v>
      </c>
      <c r="V346" s="39" t="s">
        <v>46367</v>
      </c>
    </row>
    <row r="347" spans="1:22" x14ac:dyDescent="0.3">
      <c r="A347">
        <v>346</v>
      </c>
      <c r="B347" s="1">
        <v>45910.559062499997</v>
      </c>
      <c r="C347" s="1">
        <v>45910.566377314812</v>
      </c>
      <c r="D347" s="39" t="s">
        <v>2024</v>
      </c>
      <c r="E347" s="39" t="s">
        <v>2025</v>
      </c>
      <c r="F347" s="39" t="s">
        <v>36638</v>
      </c>
      <c r="G347" s="39" t="s">
        <v>38527</v>
      </c>
      <c r="H347" s="39" t="s">
        <v>36719</v>
      </c>
      <c r="I347" s="39" t="s">
        <v>38528</v>
      </c>
      <c r="J347" s="39" t="s">
        <v>36674</v>
      </c>
      <c r="K347" s="39" t="s">
        <v>38529</v>
      </c>
      <c r="L347" s="39" t="s">
        <v>36642</v>
      </c>
      <c r="M347" s="39" t="s">
        <v>16918</v>
      </c>
      <c r="N347" s="39" t="s">
        <v>36642</v>
      </c>
      <c r="O347" s="39" t="s">
        <v>36279</v>
      </c>
      <c r="P347" s="39" t="s">
        <v>36950</v>
      </c>
      <c r="Q347" s="39" t="s">
        <v>38530</v>
      </c>
      <c r="R347" s="39" t="s">
        <v>38531</v>
      </c>
      <c r="S347" s="39" t="s">
        <v>46368</v>
      </c>
      <c r="T347" s="39" t="s">
        <v>46369</v>
      </c>
      <c r="U347" s="39" t="s">
        <v>46370</v>
      </c>
      <c r="V347" s="39" t="s">
        <v>38535</v>
      </c>
    </row>
    <row r="348" spans="1:22" x14ac:dyDescent="0.3">
      <c r="A348">
        <v>347</v>
      </c>
      <c r="B348" s="1">
        <v>45910.569189814814</v>
      </c>
      <c r="C348" s="1">
        <v>45910.577094907407</v>
      </c>
      <c r="D348" s="39" t="s">
        <v>3311</v>
      </c>
      <c r="E348" s="39" t="s">
        <v>3312</v>
      </c>
      <c r="F348" s="39" t="s">
        <v>36638</v>
      </c>
      <c r="G348" s="39" t="s">
        <v>35685</v>
      </c>
      <c r="H348" s="39" t="s">
        <v>36642</v>
      </c>
      <c r="I348" s="39" t="s">
        <v>46371</v>
      </c>
      <c r="J348" s="39" t="s">
        <v>36642</v>
      </c>
      <c r="K348" s="39" t="s">
        <v>35731</v>
      </c>
      <c r="L348" s="39" t="s">
        <v>36642</v>
      </c>
      <c r="M348" s="39" t="s">
        <v>39565</v>
      </c>
      <c r="N348" s="39" t="s">
        <v>36645</v>
      </c>
      <c r="O348" s="39" t="s">
        <v>46372</v>
      </c>
      <c r="P348" s="39" t="s">
        <v>36860</v>
      </c>
      <c r="Q348" s="39" t="s">
        <v>46373</v>
      </c>
      <c r="R348" s="39" t="s">
        <v>46374</v>
      </c>
      <c r="S348" s="39" t="s">
        <v>46375</v>
      </c>
      <c r="T348" s="39" t="s">
        <v>46376</v>
      </c>
      <c r="U348" s="39" t="s">
        <v>46377</v>
      </c>
      <c r="V348" s="39" t="s">
        <v>46378</v>
      </c>
    </row>
    <row r="349" spans="1:22" x14ac:dyDescent="0.3">
      <c r="A349">
        <v>348</v>
      </c>
      <c r="B349" s="1">
        <v>45910.578657407408</v>
      </c>
      <c r="C349" s="1">
        <v>45910.584918981483</v>
      </c>
      <c r="D349" s="39" t="s">
        <v>2045</v>
      </c>
      <c r="E349" s="39" t="s">
        <v>2046</v>
      </c>
      <c r="F349" s="39" t="s">
        <v>36638</v>
      </c>
      <c r="G349" s="39" t="s">
        <v>38527</v>
      </c>
      <c r="H349" s="39" t="s">
        <v>36719</v>
      </c>
      <c r="I349" s="39" t="s">
        <v>38528</v>
      </c>
      <c r="J349" s="39" t="s">
        <v>36674</v>
      </c>
      <c r="K349" s="39" t="s">
        <v>38529</v>
      </c>
      <c r="L349" s="39" t="s">
        <v>36642</v>
      </c>
      <c r="M349" s="39" t="s">
        <v>16918</v>
      </c>
      <c r="N349" s="39" t="s">
        <v>36642</v>
      </c>
      <c r="O349" s="39" t="s">
        <v>36279</v>
      </c>
      <c r="P349" s="39" t="s">
        <v>36950</v>
      </c>
      <c r="Q349" s="39" t="s">
        <v>38530</v>
      </c>
      <c r="R349" s="39" t="s">
        <v>38531</v>
      </c>
      <c r="S349" s="39" t="s">
        <v>46379</v>
      </c>
      <c r="T349" s="39" t="s">
        <v>46380</v>
      </c>
      <c r="U349" s="39" t="s">
        <v>46381</v>
      </c>
      <c r="V349" s="39" t="s">
        <v>38535</v>
      </c>
    </row>
    <row r="350" spans="1:22" x14ac:dyDescent="0.3">
      <c r="A350">
        <v>349</v>
      </c>
      <c r="B350" s="1">
        <v>45910.588229166664</v>
      </c>
      <c r="C350" s="1">
        <v>45910.59746527778</v>
      </c>
      <c r="D350" s="39" t="s">
        <v>2033</v>
      </c>
      <c r="E350" s="39" t="s">
        <v>2034</v>
      </c>
      <c r="F350" s="39" t="s">
        <v>36638</v>
      </c>
      <c r="G350" s="39" t="s">
        <v>46382</v>
      </c>
      <c r="H350" s="39" t="s">
        <v>36719</v>
      </c>
      <c r="I350" s="39" t="s">
        <v>46383</v>
      </c>
      <c r="J350" s="39" t="s">
        <v>36642</v>
      </c>
      <c r="K350" s="39" t="s">
        <v>46384</v>
      </c>
      <c r="L350" s="39" t="s">
        <v>36642</v>
      </c>
      <c r="M350" s="39" t="s">
        <v>38160</v>
      </c>
      <c r="N350" s="39" t="s">
        <v>36645</v>
      </c>
      <c r="O350" s="39" t="s">
        <v>46385</v>
      </c>
      <c r="P350" s="39" t="s">
        <v>36950</v>
      </c>
      <c r="Q350" s="39" t="s">
        <v>46386</v>
      </c>
      <c r="R350" s="39" t="s">
        <v>46331</v>
      </c>
      <c r="S350" s="39" t="s">
        <v>45449</v>
      </c>
      <c r="T350" s="39" t="s">
        <v>46387</v>
      </c>
      <c r="U350" s="39" t="s">
        <v>37877</v>
      </c>
      <c r="V350" s="39" t="s">
        <v>46388</v>
      </c>
    </row>
    <row r="351" spans="1:22" x14ac:dyDescent="0.3">
      <c r="A351">
        <v>350</v>
      </c>
      <c r="B351" s="1">
        <v>45910.58829861111</v>
      </c>
      <c r="C351" s="1">
        <v>45910.606793981482</v>
      </c>
      <c r="D351" s="39" t="s">
        <v>1987</v>
      </c>
      <c r="E351" s="39" t="s">
        <v>1988</v>
      </c>
      <c r="F351" s="39" t="s">
        <v>36638</v>
      </c>
      <c r="G351" s="39" t="s">
        <v>46389</v>
      </c>
      <c r="H351" s="39" t="s">
        <v>36719</v>
      </c>
      <c r="I351" s="39" t="s">
        <v>46390</v>
      </c>
      <c r="J351" s="39" t="s">
        <v>36642</v>
      </c>
      <c r="K351" s="39" t="s">
        <v>46391</v>
      </c>
      <c r="L351" s="39" t="s">
        <v>36642</v>
      </c>
      <c r="M351" s="39" t="s">
        <v>46392</v>
      </c>
      <c r="N351" s="39" t="s">
        <v>36645</v>
      </c>
      <c r="O351" s="39" t="s">
        <v>46393</v>
      </c>
      <c r="P351" s="39" t="s">
        <v>36749</v>
      </c>
      <c r="Q351" s="39" t="s">
        <v>46394</v>
      </c>
      <c r="R351" s="39" t="s">
        <v>46395</v>
      </c>
      <c r="S351" s="39" t="s">
        <v>46396</v>
      </c>
      <c r="T351" s="39" t="s">
        <v>46397</v>
      </c>
      <c r="U351" s="39" t="s">
        <v>46398</v>
      </c>
      <c r="V351" s="39" t="s">
        <v>46399</v>
      </c>
    </row>
    <row r="352" spans="1:22" x14ac:dyDescent="0.3">
      <c r="A352">
        <v>351</v>
      </c>
      <c r="B352" s="1">
        <v>45910.616736111115</v>
      </c>
      <c r="C352" s="1">
        <v>45910.618657407409</v>
      </c>
      <c r="D352" s="39" t="s">
        <v>2054</v>
      </c>
      <c r="E352" s="39" t="s">
        <v>2055</v>
      </c>
      <c r="F352" s="39" t="s">
        <v>36638</v>
      </c>
      <c r="G352" s="39" t="s">
        <v>46400</v>
      </c>
      <c r="H352" s="39" t="s">
        <v>46401</v>
      </c>
      <c r="I352" s="39" t="s">
        <v>46402</v>
      </c>
      <c r="J352" s="39" t="s">
        <v>36642</v>
      </c>
      <c r="K352" s="39" t="s">
        <v>46403</v>
      </c>
      <c r="L352" s="39" t="s">
        <v>36642</v>
      </c>
      <c r="M352" s="39" t="s">
        <v>46404</v>
      </c>
      <c r="N352" s="39" t="s">
        <v>36645</v>
      </c>
      <c r="O352" s="39" t="s">
        <v>46405</v>
      </c>
      <c r="P352" s="39" t="s">
        <v>36950</v>
      </c>
      <c r="Q352" s="39" t="s">
        <v>36722</v>
      </c>
      <c r="R352" s="39" t="s">
        <v>46406</v>
      </c>
      <c r="S352" s="39" t="s">
        <v>46407</v>
      </c>
      <c r="T352" s="39" t="s">
        <v>46408</v>
      </c>
      <c r="U352" s="39" t="s">
        <v>37877</v>
      </c>
      <c r="V352" s="39" t="s">
        <v>46409</v>
      </c>
    </row>
    <row r="353" spans="1:22" x14ac:dyDescent="0.3">
      <c r="A353">
        <v>352</v>
      </c>
      <c r="B353" s="1">
        <v>45910.625162037039</v>
      </c>
      <c r="C353" s="1">
        <v>45910.63144675926</v>
      </c>
      <c r="D353" s="39" t="s">
        <v>2277</v>
      </c>
      <c r="E353" s="39" t="s">
        <v>2278</v>
      </c>
      <c r="F353" s="39" t="s">
        <v>36638</v>
      </c>
      <c r="G353" s="39" t="s">
        <v>46410</v>
      </c>
      <c r="H353" s="39" t="s">
        <v>36719</v>
      </c>
      <c r="I353" s="39" t="s">
        <v>46411</v>
      </c>
      <c r="J353" s="39" t="s">
        <v>36642</v>
      </c>
      <c r="K353" s="39" t="s">
        <v>46412</v>
      </c>
      <c r="L353" s="39" t="s">
        <v>36642</v>
      </c>
      <c r="M353" s="39" t="s">
        <v>46413</v>
      </c>
      <c r="N353" s="39" t="s">
        <v>36645</v>
      </c>
      <c r="O353" s="39" t="s">
        <v>46414</v>
      </c>
      <c r="P353" s="39" t="s">
        <v>36950</v>
      </c>
      <c r="Q353" s="39" t="s">
        <v>36722</v>
      </c>
      <c r="R353" s="39" t="s">
        <v>46415</v>
      </c>
      <c r="S353" s="39" t="s">
        <v>46416</v>
      </c>
      <c r="T353" s="39" t="s">
        <v>46417</v>
      </c>
      <c r="U353" s="39" t="s">
        <v>37877</v>
      </c>
      <c r="V353" s="39" t="s">
        <v>46418</v>
      </c>
    </row>
    <row r="354" spans="1:22" x14ac:dyDescent="0.3">
      <c r="A354">
        <v>353</v>
      </c>
      <c r="B354" s="1">
        <v>45910.640451388892</v>
      </c>
      <c r="C354" s="1">
        <v>45910.645590277774</v>
      </c>
      <c r="D354" s="39" t="s">
        <v>2111</v>
      </c>
      <c r="E354" s="39" t="s">
        <v>2112</v>
      </c>
      <c r="F354" s="39" t="s">
        <v>36638</v>
      </c>
      <c r="G354" s="39" t="s">
        <v>37307</v>
      </c>
      <c r="H354" s="39" t="s">
        <v>36694</v>
      </c>
      <c r="I354" s="39" t="s">
        <v>314</v>
      </c>
      <c r="J354" s="39" t="s">
        <v>36642</v>
      </c>
      <c r="K354" s="39" t="s">
        <v>46419</v>
      </c>
      <c r="L354" s="39" t="s">
        <v>36642</v>
      </c>
      <c r="M354" s="39" t="s">
        <v>37356</v>
      </c>
      <c r="N354" s="39" t="s">
        <v>36645</v>
      </c>
      <c r="O354" s="39" t="s">
        <v>46420</v>
      </c>
      <c r="P354" s="39" t="s">
        <v>36950</v>
      </c>
      <c r="Q354" s="39" t="s">
        <v>38983</v>
      </c>
      <c r="R354" s="39" t="s">
        <v>46421</v>
      </c>
      <c r="S354" s="39" t="s">
        <v>46422</v>
      </c>
      <c r="T354" s="39" t="s">
        <v>46423</v>
      </c>
      <c r="U354" s="39" t="s">
        <v>46424</v>
      </c>
      <c r="V354" s="39" t="s">
        <v>46425</v>
      </c>
    </row>
    <row r="355" spans="1:22" x14ac:dyDescent="0.3">
      <c r="A355">
        <v>354</v>
      </c>
      <c r="B355" s="1">
        <v>45910.820393518516</v>
      </c>
      <c r="C355" s="1">
        <v>45910.822685185187</v>
      </c>
      <c r="D355" s="39" t="s">
        <v>1038</v>
      </c>
      <c r="E355" s="39" t="s">
        <v>1039</v>
      </c>
      <c r="F355" s="39" t="s">
        <v>46426</v>
      </c>
      <c r="G355" s="39" t="s">
        <v>46427</v>
      </c>
      <c r="H355" s="39" t="s">
        <v>36719</v>
      </c>
      <c r="I355" s="39" t="s">
        <v>46428</v>
      </c>
      <c r="J355" s="39" t="s">
        <v>36674</v>
      </c>
      <c r="K355" s="39" t="s">
        <v>35731</v>
      </c>
      <c r="L355" s="39" t="s">
        <v>36642</v>
      </c>
      <c r="M355" s="39" t="s">
        <v>35732</v>
      </c>
      <c r="N355" s="39" t="s">
        <v>36645</v>
      </c>
      <c r="O355" s="39" t="s">
        <v>46429</v>
      </c>
      <c r="P355" s="39" t="s">
        <v>36927</v>
      </c>
      <c r="Q355" s="39" t="s">
        <v>35734</v>
      </c>
      <c r="R355" s="39" t="s">
        <v>46430</v>
      </c>
      <c r="S355" s="39" t="s">
        <v>46431</v>
      </c>
      <c r="T355" s="39" t="s">
        <v>46431</v>
      </c>
      <c r="U355" s="39" t="s">
        <v>46432</v>
      </c>
      <c r="V355" s="39" t="s">
        <v>46433</v>
      </c>
    </row>
    <row r="356" spans="1:22" x14ac:dyDescent="0.3">
      <c r="A356">
        <v>355</v>
      </c>
      <c r="B356" s="1">
        <v>45910.820891203701</v>
      </c>
      <c r="C356" s="1">
        <v>45910.824803240743</v>
      </c>
      <c r="D356" s="39" t="s">
        <v>91</v>
      </c>
      <c r="E356" s="39" t="s">
        <v>92</v>
      </c>
      <c r="F356" s="39" t="s">
        <v>36638</v>
      </c>
      <c r="G356" s="39" t="s">
        <v>45442</v>
      </c>
      <c r="H356" s="39" t="s">
        <v>36694</v>
      </c>
      <c r="I356" s="39" t="s">
        <v>46434</v>
      </c>
      <c r="J356" s="39" t="s">
        <v>36642</v>
      </c>
      <c r="K356" s="39" t="s">
        <v>46435</v>
      </c>
      <c r="L356" s="39" t="s">
        <v>36642</v>
      </c>
      <c r="M356" s="39" t="s">
        <v>46436</v>
      </c>
      <c r="N356" s="39" t="s">
        <v>36645</v>
      </c>
      <c r="O356" s="39" t="s">
        <v>46437</v>
      </c>
      <c r="P356" s="39" t="s">
        <v>36647</v>
      </c>
      <c r="Q356" s="39" t="s">
        <v>46364</v>
      </c>
      <c r="R356" s="39" t="s">
        <v>46331</v>
      </c>
      <c r="S356" s="39" t="s">
        <v>45449</v>
      </c>
      <c r="T356" s="39" t="s">
        <v>46438</v>
      </c>
      <c r="U356" s="39" t="s">
        <v>46439</v>
      </c>
      <c r="V356" s="39" t="s">
        <v>46440</v>
      </c>
    </row>
    <row r="357" spans="1:22" x14ac:dyDescent="0.3">
      <c r="A357">
        <v>356</v>
      </c>
      <c r="B357" s="1">
        <v>45910.845497685186</v>
      </c>
      <c r="C357" s="1">
        <v>45910.851226851853</v>
      </c>
      <c r="D357" s="39" t="s">
        <v>2433</v>
      </c>
      <c r="E357" s="39" t="s">
        <v>2434</v>
      </c>
      <c r="F357" s="39" t="s">
        <v>36638</v>
      </c>
      <c r="G357" s="39" t="s">
        <v>47458</v>
      </c>
      <c r="H357" s="39" t="s">
        <v>36640</v>
      </c>
      <c r="I357" s="39" t="s">
        <v>314</v>
      </c>
      <c r="J357" s="39" t="s">
        <v>36642</v>
      </c>
      <c r="K357" s="39" t="s">
        <v>29736</v>
      </c>
      <c r="L357" s="39" t="s">
        <v>36642</v>
      </c>
      <c r="M357" s="39" t="s">
        <v>47459</v>
      </c>
      <c r="N357" s="39" t="s">
        <v>36645</v>
      </c>
      <c r="O357" s="39" t="s">
        <v>21218</v>
      </c>
      <c r="P357" s="39" t="s">
        <v>36860</v>
      </c>
      <c r="Q357" s="39" t="s">
        <v>47460</v>
      </c>
      <c r="R357" s="39" t="s">
        <v>47461</v>
      </c>
      <c r="S357" s="39" t="s">
        <v>47462</v>
      </c>
      <c r="T357" s="39" t="s">
        <v>47463</v>
      </c>
      <c r="U357" s="39" t="s">
        <v>47464</v>
      </c>
      <c r="V357" s="39" t="s">
        <v>47465</v>
      </c>
    </row>
    <row r="358" spans="1:22" x14ac:dyDescent="0.3">
      <c r="A358">
        <v>357</v>
      </c>
      <c r="B358" s="1">
        <v>45910.869097222225</v>
      </c>
      <c r="C358" s="1">
        <v>45910.871851851851</v>
      </c>
      <c r="D358" s="39" t="s">
        <v>1473</v>
      </c>
      <c r="E358" s="39" t="s">
        <v>1474</v>
      </c>
      <c r="F358" s="39" t="s">
        <v>36638</v>
      </c>
      <c r="G358" s="39" t="s">
        <v>35685</v>
      </c>
      <c r="H358" s="39" t="s">
        <v>36642</v>
      </c>
      <c r="I358" s="39" t="s">
        <v>35730</v>
      </c>
      <c r="J358" s="39" t="s">
        <v>36642</v>
      </c>
      <c r="K358" s="39" t="s">
        <v>35731</v>
      </c>
      <c r="L358" s="39" t="s">
        <v>36642</v>
      </c>
      <c r="M358" s="39" t="s">
        <v>39565</v>
      </c>
      <c r="N358" s="39" t="s">
        <v>36645</v>
      </c>
      <c r="O358" s="39" t="s">
        <v>47466</v>
      </c>
      <c r="P358" s="39" t="s">
        <v>36860</v>
      </c>
      <c r="Q358" s="39" t="s">
        <v>46373</v>
      </c>
      <c r="R358" s="39" t="s">
        <v>47467</v>
      </c>
      <c r="S358" s="39" t="s">
        <v>47468</v>
      </c>
      <c r="T358" s="39" t="s">
        <v>47469</v>
      </c>
      <c r="U358" s="39" t="s">
        <v>47470</v>
      </c>
      <c r="V358" s="39" t="s">
        <v>47471</v>
      </c>
    </row>
    <row r="359" spans="1:22" x14ac:dyDescent="0.3">
      <c r="A359">
        <v>358</v>
      </c>
      <c r="B359" s="1">
        <v>45910.871828703705</v>
      </c>
      <c r="C359" s="1">
        <v>45910.877106481479</v>
      </c>
      <c r="D359" s="39" t="s">
        <v>1026</v>
      </c>
      <c r="E359" s="39" t="s">
        <v>1027</v>
      </c>
      <c r="F359" s="39" t="s">
        <v>36638</v>
      </c>
      <c r="G359" s="39" t="s">
        <v>35685</v>
      </c>
      <c r="H359" s="39" t="s">
        <v>36719</v>
      </c>
      <c r="I359" s="39" t="s">
        <v>47472</v>
      </c>
      <c r="J359" s="39" t="s">
        <v>36642</v>
      </c>
      <c r="K359" s="39" t="s">
        <v>35731</v>
      </c>
      <c r="L359" s="39" t="s">
        <v>36642</v>
      </c>
      <c r="M359" s="39" t="s">
        <v>35732</v>
      </c>
      <c r="N359" s="39" t="s">
        <v>36645</v>
      </c>
      <c r="O359" s="39" t="s">
        <v>47473</v>
      </c>
      <c r="P359" s="39" t="s">
        <v>36927</v>
      </c>
      <c r="Q359" s="39" t="s">
        <v>35734</v>
      </c>
      <c r="R359" s="39" t="s">
        <v>47474</v>
      </c>
      <c r="S359" s="39" t="s">
        <v>47475</v>
      </c>
      <c r="T359" s="39" t="s">
        <v>47476</v>
      </c>
      <c r="U359" s="39" t="s">
        <v>47477</v>
      </c>
      <c r="V359" s="39" t="s">
        <v>47478</v>
      </c>
    </row>
    <row r="360" spans="1:22" x14ac:dyDescent="0.3">
      <c r="A360">
        <v>359</v>
      </c>
      <c r="B360" s="1">
        <v>45910.904826388891</v>
      </c>
      <c r="C360" s="1">
        <v>45910.912731481483</v>
      </c>
      <c r="D360" s="39" t="s">
        <v>3831</v>
      </c>
      <c r="E360" s="39" t="s">
        <v>3832</v>
      </c>
      <c r="F360" s="39" t="s">
        <v>36638</v>
      </c>
      <c r="G360" s="39" t="s">
        <v>47479</v>
      </c>
      <c r="H360" s="39" t="s">
        <v>36640</v>
      </c>
      <c r="I360" s="39" t="s">
        <v>47480</v>
      </c>
      <c r="J360" s="39" t="s">
        <v>36642</v>
      </c>
      <c r="K360" s="39" t="s">
        <v>47481</v>
      </c>
      <c r="L360" s="39" t="s">
        <v>36642</v>
      </c>
      <c r="M360" s="39" t="s">
        <v>47482</v>
      </c>
      <c r="N360" s="39" t="s">
        <v>36645</v>
      </c>
      <c r="O360" s="39" t="s">
        <v>47483</v>
      </c>
      <c r="P360" s="39" t="s">
        <v>36647</v>
      </c>
      <c r="Q360" s="39" t="s">
        <v>47484</v>
      </c>
      <c r="R360" s="39" t="s">
        <v>36515</v>
      </c>
      <c r="S360" s="39" t="s">
        <v>47485</v>
      </c>
      <c r="T360" s="39" t="s">
        <v>47486</v>
      </c>
      <c r="U360" s="39" t="s">
        <v>47487</v>
      </c>
      <c r="V360" s="39" t="s">
        <v>47488</v>
      </c>
    </row>
    <row r="361" spans="1:22" x14ac:dyDescent="0.3">
      <c r="A361">
        <v>360</v>
      </c>
      <c r="B361" s="1">
        <v>45910.939143518517</v>
      </c>
      <c r="C361" s="1">
        <v>45910.951990740738</v>
      </c>
      <c r="D361" s="39" t="s">
        <v>1976</v>
      </c>
      <c r="E361" s="39" t="s">
        <v>1977</v>
      </c>
      <c r="F361" s="39" t="s">
        <v>36638</v>
      </c>
      <c r="G361" s="39" t="s">
        <v>47489</v>
      </c>
      <c r="H361" s="39" t="s">
        <v>36719</v>
      </c>
      <c r="I361" s="39" t="s">
        <v>47490</v>
      </c>
      <c r="J361" s="39" t="s">
        <v>36642</v>
      </c>
      <c r="K361" s="39" t="s">
        <v>47491</v>
      </c>
      <c r="L361" s="39" t="s">
        <v>36642</v>
      </c>
      <c r="M361" s="39" t="s">
        <v>47492</v>
      </c>
      <c r="N361" s="39" t="s">
        <v>36645</v>
      </c>
      <c r="O361" s="39" t="s">
        <v>47493</v>
      </c>
      <c r="P361" s="39" t="s">
        <v>36950</v>
      </c>
      <c r="Q361" s="39" t="s">
        <v>47494</v>
      </c>
      <c r="R361" s="39" t="s">
        <v>47495</v>
      </c>
      <c r="S361" s="39" t="s">
        <v>47496</v>
      </c>
      <c r="T361" s="39" t="s">
        <v>47497</v>
      </c>
      <c r="U361" s="39" t="s">
        <v>47498</v>
      </c>
      <c r="V361" s="39" t="s">
        <v>47499</v>
      </c>
    </row>
    <row r="362" spans="1:22" x14ac:dyDescent="0.3">
      <c r="A362">
        <v>361</v>
      </c>
      <c r="B362" s="1">
        <v>45910.959120370368</v>
      </c>
      <c r="C362" s="1">
        <v>45910.966111111113</v>
      </c>
      <c r="D362" s="39" t="s">
        <v>895</v>
      </c>
      <c r="E362" s="39" t="s">
        <v>896</v>
      </c>
      <c r="F362" s="39" t="s">
        <v>36638</v>
      </c>
      <c r="G362" s="39" t="s">
        <v>35740</v>
      </c>
      <c r="H362" s="39" t="s">
        <v>37135</v>
      </c>
      <c r="I362" s="39" t="s">
        <v>36074</v>
      </c>
      <c r="J362" s="39" t="s">
        <v>36642</v>
      </c>
      <c r="K362" s="39" t="s">
        <v>37651</v>
      </c>
      <c r="L362" s="39" t="s">
        <v>36642</v>
      </c>
      <c r="M362" s="39" t="s">
        <v>37406</v>
      </c>
      <c r="N362" s="39" t="s">
        <v>36645</v>
      </c>
      <c r="O362" s="39" t="s">
        <v>47500</v>
      </c>
      <c r="P362" s="39" t="s">
        <v>36647</v>
      </c>
      <c r="Q362" s="39" t="s">
        <v>38463</v>
      </c>
      <c r="R362" s="39" t="s">
        <v>47501</v>
      </c>
      <c r="S362" s="39" t="s">
        <v>46324</v>
      </c>
      <c r="T362" s="39" t="s">
        <v>47502</v>
      </c>
      <c r="U362" s="39" t="s">
        <v>47503</v>
      </c>
      <c r="V362" s="39" t="s">
        <v>47504</v>
      </c>
    </row>
    <row r="363" spans="1:22" x14ac:dyDescent="0.3">
      <c r="A363">
        <v>362</v>
      </c>
      <c r="B363" s="1">
        <v>45910.987395833334</v>
      </c>
      <c r="C363" s="1">
        <v>45910.987557870372</v>
      </c>
      <c r="D363" s="39" t="s">
        <v>1075</v>
      </c>
      <c r="E363" s="39" t="s">
        <v>1076</v>
      </c>
      <c r="F363" s="39" t="s">
        <v>36638</v>
      </c>
      <c r="G363" s="39" t="s">
        <v>35867</v>
      </c>
      <c r="H363" s="39" t="s">
        <v>36699</v>
      </c>
      <c r="I363" s="39" t="s">
        <v>47505</v>
      </c>
      <c r="J363" s="39" t="s">
        <v>36642</v>
      </c>
      <c r="K363" s="39" t="s">
        <v>47506</v>
      </c>
      <c r="L363" s="39" t="s">
        <v>36642</v>
      </c>
      <c r="M363" s="39" t="s">
        <v>37851</v>
      </c>
      <c r="N363" s="39" t="s">
        <v>36645</v>
      </c>
      <c r="O363" s="39" t="s">
        <v>21157</v>
      </c>
      <c r="P363" s="39" t="s">
        <v>36927</v>
      </c>
      <c r="Q363" s="39" t="s">
        <v>47507</v>
      </c>
      <c r="R363" s="39" t="s">
        <v>47508</v>
      </c>
      <c r="S363" s="39" t="s">
        <v>46324</v>
      </c>
      <c r="T363" s="39" t="s">
        <v>47509</v>
      </c>
      <c r="U363" s="39" t="s">
        <v>47510</v>
      </c>
      <c r="V363" s="39" t="s">
        <v>47511</v>
      </c>
    </row>
    <row r="364" spans="1:22" x14ac:dyDescent="0.3">
      <c r="A364">
        <v>363</v>
      </c>
      <c r="B364" s="1">
        <v>45910.998124999998</v>
      </c>
      <c r="C364" s="1">
        <v>45911.004108796296</v>
      </c>
      <c r="D364" s="39" t="s">
        <v>398</v>
      </c>
      <c r="E364" s="39" t="s">
        <v>399</v>
      </c>
      <c r="F364" s="39" t="s">
        <v>36638</v>
      </c>
      <c r="G364" s="39" t="s">
        <v>47512</v>
      </c>
      <c r="H364" s="39" t="s">
        <v>36694</v>
      </c>
      <c r="I364" s="39" t="s">
        <v>47513</v>
      </c>
      <c r="J364" s="39" t="s">
        <v>36642</v>
      </c>
      <c r="K364" s="39" t="s">
        <v>47514</v>
      </c>
      <c r="L364" s="39" t="s">
        <v>36642</v>
      </c>
      <c r="M364" s="39" t="s">
        <v>47515</v>
      </c>
      <c r="N364" s="39" t="s">
        <v>36645</v>
      </c>
      <c r="O364" s="39" t="s">
        <v>47516</v>
      </c>
      <c r="P364" s="39" t="s">
        <v>36647</v>
      </c>
      <c r="Q364" s="39" t="s">
        <v>36492</v>
      </c>
      <c r="R364" s="39" t="s">
        <v>47517</v>
      </c>
      <c r="S364" s="39" t="s">
        <v>47518</v>
      </c>
      <c r="T364" s="39" t="s">
        <v>47519</v>
      </c>
      <c r="U364" s="39" t="s">
        <v>47520</v>
      </c>
      <c r="V364" s="39" t="s">
        <v>47521</v>
      </c>
    </row>
    <row r="365" spans="1:22" x14ac:dyDescent="0.3">
      <c r="A365">
        <v>364</v>
      </c>
      <c r="B365" s="1">
        <v>45911.279710648145</v>
      </c>
      <c r="C365" s="1">
        <v>45911.287291666667</v>
      </c>
      <c r="D365" s="39" t="s">
        <v>450</v>
      </c>
      <c r="E365" s="39" t="s">
        <v>451</v>
      </c>
      <c r="F365" s="39" t="s">
        <v>36638</v>
      </c>
      <c r="G365" s="39" t="s">
        <v>47522</v>
      </c>
      <c r="H365" s="39" t="s">
        <v>36694</v>
      </c>
      <c r="I365" s="39" t="s">
        <v>47523</v>
      </c>
      <c r="J365" s="39" t="s">
        <v>36642</v>
      </c>
      <c r="K365" s="39" t="s">
        <v>36104</v>
      </c>
      <c r="L365" s="39" t="s">
        <v>36642</v>
      </c>
      <c r="M365" s="39" t="s">
        <v>36104</v>
      </c>
      <c r="N365" s="39" t="s">
        <v>36645</v>
      </c>
      <c r="O365" s="39" t="s">
        <v>37746</v>
      </c>
      <c r="P365" s="39" t="s">
        <v>36647</v>
      </c>
      <c r="Q365" s="39" t="s">
        <v>47524</v>
      </c>
      <c r="R365" s="39" t="s">
        <v>47525</v>
      </c>
      <c r="S365" s="39" t="s">
        <v>47526</v>
      </c>
      <c r="T365" s="39" t="s">
        <v>47527</v>
      </c>
      <c r="U365" s="39" t="s">
        <v>47528</v>
      </c>
      <c r="V365" s="39" t="s">
        <v>47529</v>
      </c>
    </row>
    <row r="366" spans="1:22" x14ac:dyDescent="0.3">
      <c r="A366">
        <v>365</v>
      </c>
      <c r="B366" s="1">
        <v>45911.312013888892</v>
      </c>
      <c r="C366" s="1">
        <v>45911.326504629629</v>
      </c>
      <c r="D366" s="39" t="s">
        <v>384</v>
      </c>
      <c r="E366" s="39" t="s">
        <v>385</v>
      </c>
      <c r="F366" s="39" t="s">
        <v>36638</v>
      </c>
      <c r="G366" s="39" t="s">
        <v>35867</v>
      </c>
      <c r="H366" s="39" t="s">
        <v>36699</v>
      </c>
      <c r="I366" s="39" t="s">
        <v>47530</v>
      </c>
      <c r="J366" s="39" t="s">
        <v>36654</v>
      </c>
      <c r="K366" s="39" t="s">
        <v>47531</v>
      </c>
      <c r="L366" s="39" t="s">
        <v>36642</v>
      </c>
      <c r="M366" s="39" t="s">
        <v>29230</v>
      </c>
      <c r="N366" s="39" t="s">
        <v>36645</v>
      </c>
      <c r="O366" s="39" t="s">
        <v>38157</v>
      </c>
      <c r="P366" s="39" t="s">
        <v>36647</v>
      </c>
      <c r="Q366" s="39" t="s">
        <v>47532</v>
      </c>
      <c r="R366" s="39" t="s">
        <v>47533</v>
      </c>
      <c r="S366" s="39" t="s">
        <v>47534</v>
      </c>
      <c r="T366" s="39" t="s">
        <v>47535</v>
      </c>
      <c r="U366" s="39" t="s">
        <v>47536</v>
      </c>
      <c r="V366" s="39" t="s">
        <v>47537</v>
      </c>
    </row>
    <row r="367" spans="1:22" x14ac:dyDescent="0.3">
      <c r="A367">
        <v>366</v>
      </c>
      <c r="B367" s="1">
        <v>45911.326157407406</v>
      </c>
      <c r="C367" s="1">
        <v>45911.327962962961</v>
      </c>
      <c r="D367" s="39" t="s">
        <v>67</v>
      </c>
      <c r="E367" s="39" t="s">
        <v>68</v>
      </c>
      <c r="F367" s="39" t="s">
        <v>36638</v>
      </c>
      <c r="G367" s="39" t="s">
        <v>47538</v>
      </c>
      <c r="H367" s="39" t="s">
        <v>36694</v>
      </c>
      <c r="I367" s="39" t="s">
        <v>47539</v>
      </c>
      <c r="J367" s="39" t="s">
        <v>36642</v>
      </c>
      <c r="K367" s="39" t="s">
        <v>47540</v>
      </c>
      <c r="L367" s="39" t="s">
        <v>36642</v>
      </c>
      <c r="M367" s="39" t="s">
        <v>47541</v>
      </c>
      <c r="N367" s="39" t="s">
        <v>36645</v>
      </c>
      <c r="O367" s="39" t="s">
        <v>47516</v>
      </c>
      <c r="P367" s="39" t="s">
        <v>36892</v>
      </c>
      <c r="Q367" s="39" t="s">
        <v>36492</v>
      </c>
      <c r="R367" s="39" t="s">
        <v>47517</v>
      </c>
      <c r="S367" s="39" t="s">
        <v>47542</v>
      </c>
      <c r="T367" s="39" t="s">
        <v>47519</v>
      </c>
      <c r="U367" s="39" t="s">
        <v>47543</v>
      </c>
      <c r="V367" s="39" t="s">
        <v>47544</v>
      </c>
    </row>
    <row r="368" spans="1:22" x14ac:dyDescent="0.3">
      <c r="A368">
        <v>367</v>
      </c>
      <c r="B368" s="1">
        <v>45911.346782407411</v>
      </c>
      <c r="C368" s="1">
        <v>45911.349456018521</v>
      </c>
      <c r="D368" s="39" t="s">
        <v>937</v>
      </c>
      <c r="E368" s="39" t="s">
        <v>938</v>
      </c>
      <c r="F368" s="39" t="s">
        <v>36638</v>
      </c>
      <c r="G368" s="39" t="s">
        <v>21156</v>
      </c>
      <c r="H368" s="39" t="s">
        <v>36719</v>
      </c>
      <c r="I368" s="39" t="s">
        <v>36074</v>
      </c>
      <c r="J368" s="39" t="s">
        <v>36642</v>
      </c>
      <c r="K368" s="39" t="s">
        <v>37406</v>
      </c>
      <c r="L368" s="39" t="s">
        <v>36642</v>
      </c>
      <c r="M368" s="39" t="s">
        <v>47545</v>
      </c>
      <c r="N368" s="39" t="s">
        <v>36645</v>
      </c>
      <c r="O368" s="39" t="s">
        <v>47500</v>
      </c>
      <c r="P368" s="39" t="s">
        <v>36647</v>
      </c>
      <c r="Q368" s="39" t="s">
        <v>38983</v>
      </c>
      <c r="R368" s="39" t="s">
        <v>47546</v>
      </c>
      <c r="S368" s="39" t="s">
        <v>47547</v>
      </c>
      <c r="T368" s="39" t="s">
        <v>47548</v>
      </c>
      <c r="U368" s="39" t="s">
        <v>47549</v>
      </c>
      <c r="V368" s="39" t="s">
        <v>47550</v>
      </c>
    </row>
    <row r="369" spans="1:22" x14ac:dyDescent="0.3">
      <c r="A369">
        <v>368</v>
      </c>
      <c r="B369" s="1">
        <v>45911.345393518517</v>
      </c>
      <c r="C369" s="1">
        <v>45911.350057870368</v>
      </c>
      <c r="D369" s="39" t="s">
        <v>3143</v>
      </c>
      <c r="E369" s="39" t="s">
        <v>3144</v>
      </c>
      <c r="F369" s="39" t="s">
        <v>36638</v>
      </c>
      <c r="G369" s="39" t="s">
        <v>46335</v>
      </c>
      <c r="H369" s="39" t="s">
        <v>36699</v>
      </c>
      <c r="I369" s="39" t="s">
        <v>47551</v>
      </c>
      <c r="J369" s="39" t="s">
        <v>36642</v>
      </c>
      <c r="K369" s="39" t="s">
        <v>37245</v>
      </c>
      <c r="L369" s="39" t="s">
        <v>36642</v>
      </c>
      <c r="M369" s="39" t="s">
        <v>47552</v>
      </c>
      <c r="N369" s="39" t="s">
        <v>36645</v>
      </c>
      <c r="O369" s="39" t="s">
        <v>47553</v>
      </c>
      <c r="P369" s="39" t="s">
        <v>37110</v>
      </c>
      <c r="Q369" s="39" t="s">
        <v>47554</v>
      </c>
      <c r="R369" s="39" t="s">
        <v>47555</v>
      </c>
      <c r="S369" s="39" t="s">
        <v>46324</v>
      </c>
      <c r="T369" s="39" t="s">
        <v>47556</v>
      </c>
      <c r="U369" s="39" t="s">
        <v>47557</v>
      </c>
      <c r="V369" s="39" t="s">
        <v>35804</v>
      </c>
    </row>
    <row r="370" spans="1:22" x14ac:dyDescent="0.3">
      <c r="A370">
        <v>369</v>
      </c>
      <c r="B370" s="1">
        <v>45911.345810185187</v>
      </c>
      <c r="C370" s="1">
        <v>45911.355740740742</v>
      </c>
      <c r="D370" s="39" t="s">
        <v>1085</v>
      </c>
      <c r="E370" s="39" t="s">
        <v>1086</v>
      </c>
      <c r="F370" s="39" t="s">
        <v>36638</v>
      </c>
      <c r="G370" s="39" t="s">
        <v>47558</v>
      </c>
      <c r="H370" s="39" t="s">
        <v>36640</v>
      </c>
      <c r="I370" s="39" t="s">
        <v>36162</v>
      </c>
      <c r="J370" s="39" t="s">
        <v>36642</v>
      </c>
      <c r="K370" s="39" t="s">
        <v>14108</v>
      </c>
      <c r="L370" s="39" t="s">
        <v>36642</v>
      </c>
      <c r="M370" s="39" t="s">
        <v>36032</v>
      </c>
      <c r="N370" s="39" t="s">
        <v>36645</v>
      </c>
      <c r="O370" s="39" t="s">
        <v>47559</v>
      </c>
      <c r="P370" s="39" t="s">
        <v>36647</v>
      </c>
      <c r="Q370" s="39" t="s">
        <v>47560</v>
      </c>
      <c r="R370" s="39" t="s">
        <v>47554</v>
      </c>
      <c r="S370" s="39" t="s">
        <v>47561</v>
      </c>
      <c r="T370" s="39" t="s">
        <v>47562</v>
      </c>
      <c r="U370" s="39" t="s">
        <v>47563</v>
      </c>
      <c r="V370" s="39" t="s">
        <v>47564</v>
      </c>
    </row>
    <row r="371" spans="1:22" x14ac:dyDescent="0.3">
      <c r="A371">
        <v>370</v>
      </c>
      <c r="B371" s="1">
        <v>45911.343877314815</v>
      </c>
      <c r="C371" s="1">
        <v>45911.360810185186</v>
      </c>
      <c r="D371" s="39" t="s">
        <v>952</v>
      </c>
      <c r="E371" s="39" t="s">
        <v>953</v>
      </c>
      <c r="F371" s="39" t="s">
        <v>36638</v>
      </c>
      <c r="G371" s="39" t="s">
        <v>21156</v>
      </c>
      <c r="H371" s="39" t="s">
        <v>36719</v>
      </c>
      <c r="I371" s="39" t="s">
        <v>36074</v>
      </c>
      <c r="J371" s="39" t="s">
        <v>36642</v>
      </c>
      <c r="K371" s="39" t="s">
        <v>36792</v>
      </c>
      <c r="L371" s="39" t="s">
        <v>36642</v>
      </c>
      <c r="M371" s="39" t="s">
        <v>38401</v>
      </c>
      <c r="N371" s="39" t="s">
        <v>36645</v>
      </c>
      <c r="O371" s="39" t="s">
        <v>21157</v>
      </c>
      <c r="P371" s="39" t="s">
        <v>36647</v>
      </c>
      <c r="Q371" s="39" t="s">
        <v>47565</v>
      </c>
      <c r="R371" s="39" t="s">
        <v>47566</v>
      </c>
      <c r="S371" s="39" t="s">
        <v>47567</v>
      </c>
      <c r="T371" s="39" t="s">
        <v>47568</v>
      </c>
      <c r="U371" s="39" t="s">
        <v>47569</v>
      </c>
      <c r="V371" s="39" t="s">
        <v>47570</v>
      </c>
    </row>
    <row r="372" spans="1:22" x14ac:dyDescent="0.3">
      <c r="A372">
        <v>371</v>
      </c>
      <c r="B372" s="1">
        <v>45911.346388888887</v>
      </c>
      <c r="C372" s="1">
        <v>45911.375486111108</v>
      </c>
      <c r="D372" s="39" t="s">
        <v>3151</v>
      </c>
      <c r="E372" s="39" t="s">
        <v>3152</v>
      </c>
      <c r="F372" s="39" t="s">
        <v>36638</v>
      </c>
      <c r="G372" s="39" t="s">
        <v>47571</v>
      </c>
      <c r="H372" s="39" t="s">
        <v>36640</v>
      </c>
      <c r="I372" s="39" t="s">
        <v>47572</v>
      </c>
      <c r="J372" s="39" t="s">
        <v>36642</v>
      </c>
      <c r="K372" s="39" t="s">
        <v>47573</v>
      </c>
      <c r="L372" s="39" t="s">
        <v>36642</v>
      </c>
      <c r="M372" s="39" t="s">
        <v>47574</v>
      </c>
      <c r="N372" s="39" t="s">
        <v>36645</v>
      </c>
      <c r="O372" s="39" t="s">
        <v>47575</v>
      </c>
      <c r="P372" s="39" t="s">
        <v>36647</v>
      </c>
      <c r="Q372" s="39" t="s">
        <v>47576</v>
      </c>
      <c r="R372" s="39" t="s">
        <v>47577</v>
      </c>
      <c r="S372" s="39" t="s">
        <v>46324</v>
      </c>
      <c r="T372" s="39" t="s">
        <v>47556</v>
      </c>
      <c r="U372" s="39" t="s">
        <v>47578</v>
      </c>
      <c r="V372" s="39" t="s">
        <v>36138</v>
      </c>
    </row>
    <row r="373" spans="1:22" x14ac:dyDescent="0.3">
      <c r="A373">
        <v>372</v>
      </c>
      <c r="B373" s="1">
        <v>45911.380347222221</v>
      </c>
      <c r="C373" s="1">
        <v>45911.388599537036</v>
      </c>
      <c r="D373" s="39" t="s">
        <v>3273</v>
      </c>
      <c r="E373" s="39" t="s">
        <v>3274</v>
      </c>
      <c r="F373" s="39" t="s">
        <v>36638</v>
      </c>
      <c r="G373" s="39" t="s">
        <v>47579</v>
      </c>
      <c r="H373" s="39" t="s">
        <v>36666</v>
      </c>
      <c r="I373" s="39" t="s">
        <v>47580</v>
      </c>
      <c r="J373" s="39" t="s">
        <v>36719</v>
      </c>
      <c r="K373" s="39" t="s">
        <v>38094</v>
      </c>
      <c r="L373" s="39" t="s">
        <v>36642</v>
      </c>
      <c r="M373" s="39" t="s">
        <v>36721</v>
      </c>
      <c r="N373" s="39" t="s">
        <v>36645</v>
      </c>
      <c r="O373" s="39" t="s">
        <v>36713</v>
      </c>
      <c r="P373" s="39" t="s">
        <v>36950</v>
      </c>
      <c r="Q373" s="39" t="s">
        <v>36722</v>
      </c>
      <c r="R373" s="39" t="s">
        <v>37866</v>
      </c>
      <c r="S373" s="39" t="s">
        <v>37867</v>
      </c>
      <c r="T373" s="39" t="s">
        <v>36953</v>
      </c>
      <c r="U373" s="39" t="s">
        <v>37868</v>
      </c>
      <c r="V373" s="39" t="s">
        <v>36727</v>
      </c>
    </row>
    <row r="374" spans="1:22" x14ac:dyDescent="0.3">
      <c r="A374">
        <v>373</v>
      </c>
      <c r="B374" s="1">
        <v>45911.407592592594</v>
      </c>
      <c r="C374" s="1">
        <v>45911.407696759263</v>
      </c>
      <c r="D374" s="39" t="s">
        <v>2182</v>
      </c>
      <c r="E374" s="39" t="s">
        <v>2183</v>
      </c>
      <c r="F374" s="39" t="s">
        <v>36638</v>
      </c>
      <c r="G374" s="39" t="s">
        <v>35824</v>
      </c>
      <c r="H374" s="39" t="s">
        <v>36709</v>
      </c>
      <c r="I374" s="39" t="s">
        <v>47581</v>
      </c>
      <c r="J374" s="39" t="s">
        <v>36642</v>
      </c>
      <c r="K374" s="39" t="s">
        <v>47582</v>
      </c>
      <c r="L374" s="39" t="s">
        <v>36642</v>
      </c>
      <c r="M374" s="39" t="s">
        <v>47583</v>
      </c>
      <c r="N374" s="39" t="s">
        <v>36645</v>
      </c>
      <c r="O374" s="39" t="s">
        <v>47584</v>
      </c>
      <c r="P374" s="39" t="s">
        <v>47585</v>
      </c>
      <c r="Q374" s="39" t="s">
        <v>47586</v>
      </c>
      <c r="R374" s="39" t="s">
        <v>46331</v>
      </c>
      <c r="S374" s="39" t="s">
        <v>47587</v>
      </c>
      <c r="T374" s="39" t="s">
        <v>47588</v>
      </c>
      <c r="U374" s="39" t="s">
        <v>47589</v>
      </c>
      <c r="V374" s="39" t="s">
        <v>47590</v>
      </c>
    </row>
    <row r="375" spans="1:22" x14ac:dyDescent="0.3">
      <c r="A375">
        <v>374</v>
      </c>
      <c r="B375" s="1">
        <v>45911.4141087963</v>
      </c>
      <c r="C375" s="1">
        <v>45911.414143518516</v>
      </c>
      <c r="D375" s="39" t="s">
        <v>1097</v>
      </c>
      <c r="E375" s="39" t="s">
        <v>1098</v>
      </c>
      <c r="F375" s="39" t="s">
        <v>36638</v>
      </c>
      <c r="G375" s="39" t="s">
        <v>47591</v>
      </c>
      <c r="H375" s="39" t="s">
        <v>36694</v>
      </c>
      <c r="I375" s="39" t="s">
        <v>47592</v>
      </c>
      <c r="J375" s="39" t="s">
        <v>36642</v>
      </c>
      <c r="K375" s="39" t="s">
        <v>47593</v>
      </c>
      <c r="L375" s="39" t="s">
        <v>36642</v>
      </c>
      <c r="M375" s="39" t="s">
        <v>47594</v>
      </c>
      <c r="N375" s="39" t="s">
        <v>36645</v>
      </c>
      <c r="O375" s="39" t="s">
        <v>47595</v>
      </c>
      <c r="P375" s="39" t="s">
        <v>36647</v>
      </c>
      <c r="Q375" s="39" t="s">
        <v>47596</v>
      </c>
      <c r="R375" s="39" t="s">
        <v>37112</v>
      </c>
      <c r="S375" s="39" t="s">
        <v>47597</v>
      </c>
      <c r="T375" s="39" t="s">
        <v>47598</v>
      </c>
      <c r="U375" s="39" t="s">
        <v>47599</v>
      </c>
      <c r="V375" s="39" t="s">
        <v>47600</v>
      </c>
    </row>
    <row r="376" spans="1:22" x14ac:dyDescent="0.3">
      <c r="A376">
        <v>375</v>
      </c>
      <c r="B376" s="1">
        <v>45911.411168981482</v>
      </c>
      <c r="C376" s="1">
        <v>45911.429745370369</v>
      </c>
      <c r="D376" s="39" t="s">
        <v>970</v>
      </c>
      <c r="E376" s="39" t="s">
        <v>971</v>
      </c>
      <c r="F376" s="39" t="s">
        <v>36638</v>
      </c>
      <c r="G376" s="39" t="s">
        <v>47601</v>
      </c>
      <c r="H376" s="39" t="s">
        <v>36666</v>
      </c>
      <c r="I376" s="39" t="s">
        <v>47602</v>
      </c>
      <c r="J376" s="39" t="s">
        <v>36642</v>
      </c>
      <c r="K376" s="39" t="s">
        <v>47603</v>
      </c>
      <c r="L376" s="39" t="s">
        <v>36642</v>
      </c>
      <c r="M376" s="39" t="s">
        <v>47603</v>
      </c>
      <c r="N376" s="39" t="s">
        <v>36645</v>
      </c>
      <c r="O376" s="39" t="s">
        <v>47604</v>
      </c>
      <c r="P376" s="39" t="s">
        <v>47605</v>
      </c>
      <c r="Q376" s="39" t="s">
        <v>35628</v>
      </c>
      <c r="R376" s="39" t="s">
        <v>47606</v>
      </c>
      <c r="S376" s="39" t="s">
        <v>47607</v>
      </c>
      <c r="T376" s="39" t="s">
        <v>47608</v>
      </c>
      <c r="U376" s="39" t="s">
        <v>47609</v>
      </c>
      <c r="V376" s="39" t="s">
        <v>47610</v>
      </c>
    </row>
    <row r="377" spans="1:22" x14ac:dyDescent="0.3">
      <c r="A377">
        <v>376</v>
      </c>
      <c r="B377" s="1">
        <v>45911.411469907405</v>
      </c>
      <c r="C377" s="1">
        <v>45911.430937500001</v>
      </c>
      <c r="D377" s="39" t="s">
        <v>928</v>
      </c>
      <c r="E377" s="39" t="s">
        <v>929</v>
      </c>
      <c r="F377" s="39" t="s">
        <v>36638</v>
      </c>
      <c r="G377" s="39" t="s">
        <v>35685</v>
      </c>
      <c r="H377" s="39" t="s">
        <v>36719</v>
      </c>
      <c r="I377" s="39" t="s">
        <v>47611</v>
      </c>
      <c r="J377" s="39" t="s">
        <v>36642</v>
      </c>
      <c r="K377" s="39" t="s">
        <v>35731</v>
      </c>
      <c r="L377" s="39" t="s">
        <v>36642</v>
      </c>
      <c r="M377" s="39" t="s">
        <v>35732</v>
      </c>
      <c r="N377" s="39" t="s">
        <v>36645</v>
      </c>
      <c r="O377" s="39" t="s">
        <v>47612</v>
      </c>
      <c r="P377" s="39" t="s">
        <v>36927</v>
      </c>
      <c r="Q377" s="39" t="s">
        <v>47613</v>
      </c>
      <c r="R377" s="39" t="s">
        <v>47614</v>
      </c>
      <c r="S377" s="39" t="s">
        <v>47615</v>
      </c>
      <c r="T377" s="39" t="s">
        <v>47616</v>
      </c>
      <c r="U377" s="39" t="s">
        <v>47617</v>
      </c>
      <c r="V377" s="39" t="s">
        <v>47618</v>
      </c>
    </row>
    <row r="378" spans="1:22" x14ac:dyDescent="0.3">
      <c r="A378">
        <v>377</v>
      </c>
      <c r="B378" s="1">
        <v>45911.444560185184</v>
      </c>
      <c r="C378" s="1">
        <v>45911.444930555554</v>
      </c>
      <c r="D378" s="39" t="s">
        <v>1148</v>
      </c>
      <c r="E378" s="39" t="s">
        <v>1149</v>
      </c>
      <c r="F378" s="39" t="s">
        <v>36638</v>
      </c>
      <c r="G378" s="39" t="s">
        <v>47619</v>
      </c>
      <c r="H378" s="39" t="s">
        <v>36719</v>
      </c>
      <c r="I378" s="39" t="s">
        <v>38528</v>
      </c>
      <c r="J378" s="39" t="s">
        <v>36674</v>
      </c>
      <c r="K378" s="39" t="s">
        <v>38529</v>
      </c>
      <c r="L378" s="39" t="s">
        <v>36642</v>
      </c>
      <c r="M378" s="39" t="s">
        <v>16918</v>
      </c>
      <c r="N378" s="39" t="s">
        <v>36642</v>
      </c>
      <c r="O378" s="39" t="s">
        <v>36279</v>
      </c>
      <c r="P378" s="39" t="s">
        <v>36950</v>
      </c>
      <c r="Q378" s="39" t="s">
        <v>38546</v>
      </c>
      <c r="R378" s="39" t="s">
        <v>38547</v>
      </c>
      <c r="S378" s="39" t="s">
        <v>47620</v>
      </c>
      <c r="T378" s="39" t="s">
        <v>38549</v>
      </c>
      <c r="U378" s="39" t="s">
        <v>38550</v>
      </c>
      <c r="V378" s="39" t="s">
        <v>38535</v>
      </c>
    </row>
    <row r="379" spans="1:22" x14ac:dyDescent="0.3">
      <c r="A379">
        <v>378</v>
      </c>
      <c r="B379" s="1">
        <v>45911.441053240742</v>
      </c>
      <c r="C379" s="1">
        <v>45911.446666666663</v>
      </c>
      <c r="D379" s="39" t="s">
        <v>904</v>
      </c>
      <c r="E379" s="39" t="s">
        <v>905</v>
      </c>
      <c r="F379" s="39" t="s">
        <v>36638</v>
      </c>
      <c r="G379" s="39" t="s">
        <v>47619</v>
      </c>
      <c r="H379" s="39" t="s">
        <v>36719</v>
      </c>
      <c r="I379" s="39" t="s">
        <v>38528</v>
      </c>
      <c r="J379" s="39" t="s">
        <v>36674</v>
      </c>
      <c r="K379" s="39" t="s">
        <v>38529</v>
      </c>
      <c r="L379" s="39" t="s">
        <v>36642</v>
      </c>
      <c r="M379" s="39" t="s">
        <v>16918</v>
      </c>
      <c r="N379" s="39" t="s">
        <v>36642</v>
      </c>
      <c r="O379" s="39" t="s">
        <v>47621</v>
      </c>
      <c r="P379" s="39" t="s">
        <v>36950</v>
      </c>
      <c r="Q379" s="39" t="s">
        <v>38530</v>
      </c>
      <c r="R379" s="39" t="s">
        <v>47622</v>
      </c>
      <c r="S379" s="39" t="s">
        <v>47623</v>
      </c>
      <c r="T379" s="39" t="s">
        <v>47624</v>
      </c>
      <c r="U379" s="39" t="s">
        <v>47625</v>
      </c>
      <c r="V379" s="39" t="s">
        <v>38535</v>
      </c>
    </row>
    <row r="380" spans="1:22" x14ac:dyDescent="0.3">
      <c r="A380">
        <v>379</v>
      </c>
      <c r="B380" s="1">
        <v>45911.460428240738</v>
      </c>
      <c r="C380" s="1">
        <v>45911.467233796298</v>
      </c>
      <c r="D380" s="39" t="s">
        <v>885</v>
      </c>
      <c r="E380" s="39" t="s">
        <v>886</v>
      </c>
      <c r="F380" s="39" t="s">
        <v>36638</v>
      </c>
      <c r="G380" s="39" t="s">
        <v>36204</v>
      </c>
      <c r="H380" s="39" t="s">
        <v>36719</v>
      </c>
      <c r="I380" s="39" t="s">
        <v>27649</v>
      </c>
      <c r="J380" s="39" t="s">
        <v>36674</v>
      </c>
      <c r="K380" s="39" t="s">
        <v>314</v>
      </c>
      <c r="L380" s="39" t="s">
        <v>36642</v>
      </c>
      <c r="M380" s="39" t="s">
        <v>16918</v>
      </c>
      <c r="N380" s="39" t="s">
        <v>36642</v>
      </c>
      <c r="O380" s="39" t="s">
        <v>47626</v>
      </c>
      <c r="P380" s="39" t="s">
        <v>36950</v>
      </c>
      <c r="Q380" s="39" t="s">
        <v>47627</v>
      </c>
      <c r="R380" s="39" t="s">
        <v>47628</v>
      </c>
      <c r="S380" s="39" t="s">
        <v>47629</v>
      </c>
      <c r="T380" s="39" t="s">
        <v>47630</v>
      </c>
      <c r="U380" s="39" t="s">
        <v>47631</v>
      </c>
      <c r="V380" s="39" t="s">
        <v>47632</v>
      </c>
    </row>
    <row r="381" spans="1:22" x14ac:dyDescent="0.3">
      <c r="A381">
        <v>380</v>
      </c>
      <c r="B381" s="1">
        <v>45911.458020833335</v>
      </c>
      <c r="C381" s="1">
        <v>45911.474085648151</v>
      </c>
      <c r="D381" s="39" t="s">
        <v>2271</v>
      </c>
      <c r="E381" s="39" t="s">
        <v>2272</v>
      </c>
      <c r="F381" s="39" t="s">
        <v>36638</v>
      </c>
      <c r="G381" s="39" t="s">
        <v>47633</v>
      </c>
      <c r="H381" s="39" t="s">
        <v>36719</v>
      </c>
      <c r="I381" s="39" t="s">
        <v>47634</v>
      </c>
      <c r="J381" s="39" t="s">
        <v>36642</v>
      </c>
      <c r="K381" s="39" t="s">
        <v>36947</v>
      </c>
      <c r="L381" s="39" t="s">
        <v>36642</v>
      </c>
      <c r="M381" s="39" t="s">
        <v>47635</v>
      </c>
      <c r="N381" s="39" t="s">
        <v>36645</v>
      </c>
      <c r="O381" s="39" t="s">
        <v>47636</v>
      </c>
      <c r="P381" s="39" t="s">
        <v>36950</v>
      </c>
      <c r="Q381" s="39" t="s">
        <v>36722</v>
      </c>
      <c r="R381" s="39" t="s">
        <v>47637</v>
      </c>
      <c r="S381" s="39" t="s">
        <v>47638</v>
      </c>
      <c r="T381" s="39" t="s">
        <v>47639</v>
      </c>
      <c r="U381" s="39" t="s">
        <v>37877</v>
      </c>
      <c r="V381" s="39" t="s">
        <v>47640</v>
      </c>
    </row>
    <row r="382" spans="1:22" x14ac:dyDescent="0.3">
      <c r="A382">
        <v>381</v>
      </c>
      <c r="B382" s="1">
        <v>45911.461585648147</v>
      </c>
      <c r="C382" s="1">
        <v>45911.475127314814</v>
      </c>
      <c r="D382" s="39" t="s">
        <v>2154</v>
      </c>
      <c r="E382" s="39" t="s">
        <v>2155</v>
      </c>
      <c r="F382" s="39" t="s">
        <v>36638</v>
      </c>
      <c r="G382" s="39" t="s">
        <v>35824</v>
      </c>
      <c r="H382" s="39" t="s">
        <v>36666</v>
      </c>
      <c r="I382" s="39" t="s">
        <v>47641</v>
      </c>
      <c r="J382" s="39" t="s">
        <v>36674</v>
      </c>
      <c r="K382" s="39" t="s">
        <v>47642</v>
      </c>
      <c r="L382" s="39" t="s">
        <v>36642</v>
      </c>
      <c r="M382" s="39" t="s">
        <v>47643</v>
      </c>
      <c r="N382" s="39" t="s">
        <v>36645</v>
      </c>
      <c r="O382" s="39" t="s">
        <v>47644</v>
      </c>
      <c r="P382" s="39" t="s">
        <v>36702</v>
      </c>
      <c r="Q382" s="39" t="s">
        <v>47645</v>
      </c>
      <c r="R382" s="39" t="s">
        <v>46331</v>
      </c>
      <c r="S382" s="39" t="s">
        <v>47646</v>
      </c>
      <c r="T382" s="39" t="s">
        <v>47647</v>
      </c>
      <c r="U382" s="39" t="s">
        <v>47648</v>
      </c>
      <c r="V382" s="39" t="s">
        <v>47649</v>
      </c>
    </row>
    <row r="383" spans="1:22" x14ac:dyDescent="0.3">
      <c r="A383">
        <v>382</v>
      </c>
      <c r="B383" s="1">
        <v>45911.463819444441</v>
      </c>
      <c r="C383" s="1">
        <v>45911.486134259256</v>
      </c>
      <c r="D383" s="39" t="s">
        <v>2144</v>
      </c>
      <c r="E383" s="39" t="s">
        <v>2145</v>
      </c>
      <c r="F383" s="39" t="s">
        <v>36638</v>
      </c>
      <c r="G383" s="39" t="s">
        <v>47650</v>
      </c>
      <c r="H383" s="39" t="s">
        <v>36719</v>
      </c>
      <c r="I383" s="39" t="s">
        <v>37843</v>
      </c>
      <c r="J383" s="39" t="s">
        <v>36642</v>
      </c>
      <c r="K383" s="39" t="s">
        <v>47651</v>
      </c>
      <c r="L383" s="39" t="s">
        <v>36642</v>
      </c>
      <c r="M383" s="39" t="s">
        <v>47652</v>
      </c>
      <c r="N383" s="39" t="s">
        <v>36645</v>
      </c>
      <c r="O383" s="39" t="s">
        <v>35648</v>
      </c>
      <c r="P383" s="39" t="s">
        <v>36950</v>
      </c>
      <c r="Q383" s="39" t="s">
        <v>35877</v>
      </c>
      <c r="R383" s="39" t="s">
        <v>47653</v>
      </c>
      <c r="S383" s="39" t="s">
        <v>47654</v>
      </c>
      <c r="T383" s="39" t="s">
        <v>47655</v>
      </c>
      <c r="U383" s="39" t="s">
        <v>47656</v>
      </c>
      <c r="V383" s="39" t="s">
        <v>47657</v>
      </c>
    </row>
    <row r="384" spans="1:22" x14ac:dyDescent="0.3">
      <c r="A384">
        <v>383</v>
      </c>
      <c r="B384" s="1">
        <v>45911.50640046296</v>
      </c>
      <c r="C384" s="1">
        <v>45911.506435185183</v>
      </c>
      <c r="D384" s="39" t="s">
        <v>1050</v>
      </c>
      <c r="E384" s="39" t="s">
        <v>1051</v>
      </c>
      <c r="F384" s="39" t="s">
        <v>36638</v>
      </c>
      <c r="G384" s="39" t="s">
        <v>35867</v>
      </c>
      <c r="H384" s="39" t="s">
        <v>46401</v>
      </c>
      <c r="I384" s="39" t="s">
        <v>47658</v>
      </c>
      <c r="J384" s="39" t="s">
        <v>36642</v>
      </c>
      <c r="K384" s="39" t="s">
        <v>35658</v>
      </c>
      <c r="L384" s="39" t="s">
        <v>36642</v>
      </c>
      <c r="M384" s="39" t="s">
        <v>35658</v>
      </c>
      <c r="N384" s="39" t="s">
        <v>36645</v>
      </c>
      <c r="O384" s="39" t="s">
        <v>35648</v>
      </c>
      <c r="P384" s="39" t="s">
        <v>36731</v>
      </c>
      <c r="Q384" s="39" t="s">
        <v>47659</v>
      </c>
      <c r="R384" s="39" t="s">
        <v>47660</v>
      </c>
      <c r="S384" s="39" t="s">
        <v>47661</v>
      </c>
      <c r="T384" s="39" t="s">
        <v>47662</v>
      </c>
      <c r="U384" s="39" t="s">
        <v>47663</v>
      </c>
      <c r="V384" s="39" t="s">
        <v>47664</v>
      </c>
    </row>
    <row r="385" spans="1:22" x14ac:dyDescent="0.3">
      <c r="A385">
        <v>384</v>
      </c>
      <c r="B385" s="1">
        <v>45911.477037037039</v>
      </c>
      <c r="C385" s="1">
        <v>45911.509513888886</v>
      </c>
      <c r="D385" s="39" t="s">
        <v>2164</v>
      </c>
      <c r="E385" s="39" t="s">
        <v>2165</v>
      </c>
      <c r="F385" s="39" t="s">
        <v>36638</v>
      </c>
      <c r="G385" s="39" t="s">
        <v>47665</v>
      </c>
      <c r="H385" s="39" t="s">
        <v>36709</v>
      </c>
      <c r="I385" s="39" t="s">
        <v>47666</v>
      </c>
      <c r="J385" s="39" t="s">
        <v>36642</v>
      </c>
      <c r="K385" s="39" t="s">
        <v>47667</v>
      </c>
      <c r="L385" s="39" t="s">
        <v>36642</v>
      </c>
      <c r="M385" s="39" t="s">
        <v>47668</v>
      </c>
      <c r="N385" s="39" t="s">
        <v>36645</v>
      </c>
      <c r="O385" s="39" t="s">
        <v>47669</v>
      </c>
      <c r="P385" s="39" t="s">
        <v>36950</v>
      </c>
      <c r="Q385" s="39" t="s">
        <v>36722</v>
      </c>
      <c r="R385" s="39" t="s">
        <v>47670</v>
      </c>
      <c r="S385" s="39" t="s">
        <v>47671</v>
      </c>
      <c r="T385" s="39" t="s">
        <v>47672</v>
      </c>
      <c r="U385" s="39" t="s">
        <v>47673</v>
      </c>
      <c r="V385" s="39" t="s">
        <v>47674</v>
      </c>
    </row>
    <row r="386" spans="1:22" x14ac:dyDescent="0.3">
      <c r="A386">
        <v>385</v>
      </c>
      <c r="B386" s="1">
        <v>45911.501944444448</v>
      </c>
      <c r="C386" s="1">
        <v>45911.509814814817</v>
      </c>
      <c r="D386" s="39" t="s">
        <v>998</v>
      </c>
      <c r="E386" s="39" t="s">
        <v>999</v>
      </c>
      <c r="F386" s="39" t="s">
        <v>36638</v>
      </c>
      <c r="G386" s="39" t="s">
        <v>47675</v>
      </c>
      <c r="H386" s="39" t="s">
        <v>36878</v>
      </c>
      <c r="I386" s="39" t="s">
        <v>47676</v>
      </c>
      <c r="J386" s="39" t="s">
        <v>36642</v>
      </c>
      <c r="K386" s="39" t="s">
        <v>35731</v>
      </c>
      <c r="L386" s="39" t="s">
        <v>36642</v>
      </c>
      <c r="M386" s="39" t="s">
        <v>35732</v>
      </c>
      <c r="N386" s="39" t="s">
        <v>36645</v>
      </c>
      <c r="O386" s="39" t="s">
        <v>37470</v>
      </c>
      <c r="P386" s="39" t="s">
        <v>36927</v>
      </c>
      <c r="Q386" s="39" t="s">
        <v>38541</v>
      </c>
      <c r="R386" s="39" t="s">
        <v>47677</v>
      </c>
      <c r="S386" s="39" t="s">
        <v>47678</v>
      </c>
      <c r="T386" s="39" t="s">
        <v>47679</v>
      </c>
      <c r="U386" s="39" t="s">
        <v>47680</v>
      </c>
      <c r="V386" s="39" t="s">
        <v>47681</v>
      </c>
    </row>
    <row r="387" spans="1:22" x14ac:dyDescent="0.3">
      <c r="A387">
        <v>386</v>
      </c>
      <c r="B387" s="1">
        <v>45911.512870370374</v>
      </c>
      <c r="C387" s="1">
        <v>45911.512928240743</v>
      </c>
      <c r="D387" s="39" t="s">
        <v>2288</v>
      </c>
      <c r="E387" s="39" t="s">
        <v>2289</v>
      </c>
      <c r="F387" s="39" t="s">
        <v>36638</v>
      </c>
      <c r="G387" s="39" t="s">
        <v>47682</v>
      </c>
      <c r="H387" s="39" t="s">
        <v>36719</v>
      </c>
      <c r="I387" s="39" t="s">
        <v>47683</v>
      </c>
      <c r="J387" s="39" t="s">
        <v>36642</v>
      </c>
      <c r="K387" s="39" t="s">
        <v>47684</v>
      </c>
      <c r="L387" s="39" t="s">
        <v>36642</v>
      </c>
      <c r="M387" s="39" t="s">
        <v>47685</v>
      </c>
      <c r="N387" s="39" t="s">
        <v>36645</v>
      </c>
      <c r="O387" s="39" t="s">
        <v>47686</v>
      </c>
      <c r="P387" s="39" t="s">
        <v>36950</v>
      </c>
      <c r="Q387" s="39" t="s">
        <v>47687</v>
      </c>
      <c r="R387" s="39" t="s">
        <v>47688</v>
      </c>
      <c r="S387" s="39" t="s">
        <v>47689</v>
      </c>
      <c r="T387" s="39" t="s">
        <v>47690</v>
      </c>
      <c r="U387" s="39" t="s">
        <v>37877</v>
      </c>
      <c r="V387" s="39" t="s">
        <v>47691</v>
      </c>
    </row>
    <row r="388" spans="1:22" x14ac:dyDescent="0.3">
      <c r="A388">
        <v>387</v>
      </c>
      <c r="B388" s="1">
        <v>45911.501967592594</v>
      </c>
      <c r="C388" s="1">
        <v>45911.517094907409</v>
      </c>
      <c r="D388" s="39" t="s">
        <v>5514</v>
      </c>
      <c r="E388" s="39" t="s">
        <v>5515</v>
      </c>
      <c r="F388" s="39" t="s">
        <v>36638</v>
      </c>
      <c r="G388" s="39" t="s">
        <v>35685</v>
      </c>
      <c r="H388" s="39" t="s">
        <v>36719</v>
      </c>
      <c r="I388" s="39" t="s">
        <v>47692</v>
      </c>
      <c r="J388" s="39" t="s">
        <v>36642</v>
      </c>
      <c r="K388" s="39" t="s">
        <v>35731</v>
      </c>
      <c r="L388" s="39" t="s">
        <v>36642</v>
      </c>
      <c r="M388" s="39" t="s">
        <v>35732</v>
      </c>
      <c r="N388" s="39" t="s">
        <v>36645</v>
      </c>
      <c r="O388" s="39" t="s">
        <v>47693</v>
      </c>
      <c r="P388" s="39" t="s">
        <v>36927</v>
      </c>
      <c r="Q388" s="39" t="s">
        <v>35734</v>
      </c>
      <c r="R388" s="39" t="s">
        <v>47694</v>
      </c>
      <c r="S388" s="39" t="s">
        <v>47695</v>
      </c>
      <c r="T388" s="39" t="s">
        <v>47696</v>
      </c>
      <c r="U388" s="39" t="s">
        <v>47697</v>
      </c>
      <c r="V388" s="39" t="s">
        <v>47698</v>
      </c>
    </row>
    <row r="389" spans="1:22" x14ac:dyDescent="0.3">
      <c r="A389">
        <v>388</v>
      </c>
      <c r="B389" s="1">
        <v>45911.508611111109</v>
      </c>
      <c r="C389" s="1">
        <v>45911.519490740742</v>
      </c>
      <c r="D389" s="39" t="s">
        <v>869</v>
      </c>
      <c r="E389" s="39" t="s">
        <v>870</v>
      </c>
      <c r="F389" s="39" t="s">
        <v>36638</v>
      </c>
      <c r="G389" s="39" t="s">
        <v>37841</v>
      </c>
      <c r="H389" s="39" t="s">
        <v>36699</v>
      </c>
      <c r="I389" s="39" t="s">
        <v>36103</v>
      </c>
      <c r="J389" s="39" t="s">
        <v>36642</v>
      </c>
      <c r="K389" s="39" t="s">
        <v>47699</v>
      </c>
      <c r="L389" s="39" t="s">
        <v>36699</v>
      </c>
      <c r="M389" s="39" t="s">
        <v>36103</v>
      </c>
      <c r="N389" s="39" t="s">
        <v>36645</v>
      </c>
      <c r="O389" s="39" t="s">
        <v>47700</v>
      </c>
      <c r="P389" s="39" t="s">
        <v>36647</v>
      </c>
      <c r="Q389" s="39" t="s">
        <v>47701</v>
      </c>
      <c r="R389" s="39" t="s">
        <v>47702</v>
      </c>
      <c r="S389" s="39" t="s">
        <v>47703</v>
      </c>
      <c r="T389" s="39" t="s">
        <v>47704</v>
      </c>
      <c r="U389" s="39" t="s">
        <v>47705</v>
      </c>
      <c r="V389" s="39" t="s">
        <v>47706</v>
      </c>
    </row>
    <row r="390" spans="1:22" x14ac:dyDescent="0.3">
      <c r="A390">
        <v>389</v>
      </c>
      <c r="B390" s="1">
        <v>45911.519131944442</v>
      </c>
      <c r="C390" s="1">
        <v>45911.520902777775</v>
      </c>
      <c r="D390" s="39" t="s">
        <v>2073</v>
      </c>
      <c r="E390" s="39" t="s">
        <v>2074</v>
      </c>
      <c r="F390" s="39" t="s">
        <v>36638</v>
      </c>
      <c r="G390" s="39" t="s">
        <v>38012</v>
      </c>
      <c r="H390" s="39" t="s">
        <v>36719</v>
      </c>
      <c r="I390" s="39" t="s">
        <v>37865</v>
      </c>
      <c r="J390" s="39" t="s">
        <v>36642</v>
      </c>
      <c r="K390" s="39" t="s">
        <v>36711</v>
      </c>
      <c r="L390" s="39" t="s">
        <v>36642</v>
      </c>
      <c r="M390" s="39" t="s">
        <v>36721</v>
      </c>
      <c r="N390" s="39" t="s">
        <v>36645</v>
      </c>
      <c r="O390" s="39" t="s">
        <v>36713</v>
      </c>
      <c r="P390" s="39" t="s">
        <v>36950</v>
      </c>
      <c r="Q390" s="39" t="s">
        <v>36722</v>
      </c>
      <c r="R390" s="39" t="s">
        <v>37866</v>
      </c>
      <c r="S390" s="39" t="s">
        <v>37867</v>
      </c>
      <c r="T390" s="39" t="s">
        <v>47707</v>
      </c>
      <c r="U390" s="39" t="s">
        <v>37868</v>
      </c>
      <c r="V390" s="39" t="s">
        <v>36727</v>
      </c>
    </row>
    <row r="391" spans="1:22" x14ac:dyDescent="0.3">
      <c r="A391">
        <v>390</v>
      </c>
      <c r="B391" s="1">
        <v>45911.516134259262</v>
      </c>
      <c r="C391" s="1">
        <v>45911.523773148147</v>
      </c>
      <c r="D391" s="39" t="s">
        <v>2065</v>
      </c>
      <c r="E391" s="39" t="s">
        <v>2066</v>
      </c>
      <c r="F391" s="39" t="s">
        <v>36638</v>
      </c>
      <c r="G391" s="39" t="s">
        <v>47708</v>
      </c>
      <c r="H391" s="39" t="s">
        <v>36719</v>
      </c>
      <c r="I391" s="39" t="s">
        <v>36720</v>
      </c>
      <c r="J391" s="39" t="s">
        <v>36642</v>
      </c>
      <c r="K391" s="39" t="s">
        <v>47709</v>
      </c>
      <c r="L391" s="39" t="s">
        <v>36642</v>
      </c>
      <c r="M391" s="39" t="s">
        <v>47710</v>
      </c>
      <c r="N391" s="39" t="s">
        <v>36645</v>
      </c>
      <c r="O391" s="39" t="s">
        <v>47711</v>
      </c>
      <c r="P391" s="39" t="s">
        <v>36950</v>
      </c>
      <c r="Q391" s="39" t="s">
        <v>36722</v>
      </c>
      <c r="R391" s="39" t="s">
        <v>36951</v>
      </c>
      <c r="S391" s="39" t="s">
        <v>47712</v>
      </c>
      <c r="T391" s="39" t="s">
        <v>47713</v>
      </c>
      <c r="U391" s="39" t="s">
        <v>37877</v>
      </c>
      <c r="V391" s="39" t="s">
        <v>47714</v>
      </c>
    </row>
    <row r="392" spans="1:22" x14ac:dyDescent="0.3">
      <c r="A392">
        <v>391</v>
      </c>
      <c r="B392" s="1">
        <v>45911.518587962964</v>
      </c>
      <c r="C392" s="1">
        <v>45911.523958333331</v>
      </c>
      <c r="D392" s="39" t="s">
        <v>2098</v>
      </c>
      <c r="E392" s="39" t="s">
        <v>2099</v>
      </c>
      <c r="F392" s="39" t="s">
        <v>36638</v>
      </c>
      <c r="G392" s="39" t="s">
        <v>47715</v>
      </c>
      <c r="H392" s="39" t="s">
        <v>36719</v>
      </c>
      <c r="I392" s="39" t="s">
        <v>47716</v>
      </c>
      <c r="J392" s="39" t="s">
        <v>36642</v>
      </c>
      <c r="K392" s="39" t="s">
        <v>38094</v>
      </c>
      <c r="L392" s="39" t="s">
        <v>36642</v>
      </c>
      <c r="M392" s="39" t="s">
        <v>36721</v>
      </c>
      <c r="N392" s="39" t="s">
        <v>36645</v>
      </c>
      <c r="O392" s="39" t="s">
        <v>47717</v>
      </c>
      <c r="P392" s="39" t="s">
        <v>36702</v>
      </c>
      <c r="Q392" s="39" t="s">
        <v>47718</v>
      </c>
      <c r="R392" s="39" t="s">
        <v>47719</v>
      </c>
      <c r="S392" s="39" t="s">
        <v>47720</v>
      </c>
      <c r="T392" s="39" t="s">
        <v>36953</v>
      </c>
      <c r="U392" s="39" t="s">
        <v>47721</v>
      </c>
      <c r="V392" s="39" t="s">
        <v>47722</v>
      </c>
    </row>
    <row r="393" spans="1:22" x14ac:dyDescent="0.3">
      <c r="A393">
        <v>392</v>
      </c>
      <c r="B393" s="1">
        <v>45911.52144675926</v>
      </c>
      <c r="C393" s="1">
        <v>45911.527037037034</v>
      </c>
      <c r="D393" s="39" t="s">
        <v>1992</v>
      </c>
      <c r="E393" s="39" t="s">
        <v>1993</v>
      </c>
      <c r="F393" s="39" t="s">
        <v>36638</v>
      </c>
      <c r="G393" s="39" t="s">
        <v>47723</v>
      </c>
      <c r="H393" s="39" t="s">
        <v>36719</v>
      </c>
      <c r="I393" s="39" t="s">
        <v>36720</v>
      </c>
      <c r="J393" s="39" t="s">
        <v>36642</v>
      </c>
      <c r="K393" s="39" t="s">
        <v>38094</v>
      </c>
      <c r="L393" s="39" t="s">
        <v>36642</v>
      </c>
      <c r="M393" s="39" t="s">
        <v>36721</v>
      </c>
      <c r="N393" s="39" t="s">
        <v>36645</v>
      </c>
      <c r="O393" s="39" t="s">
        <v>47724</v>
      </c>
      <c r="P393" s="39" t="s">
        <v>36950</v>
      </c>
      <c r="Q393" s="39" t="s">
        <v>37969</v>
      </c>
      <c r="R393" s="39" t="s">
        <v>47719</v>
      </c>
      <c r="S393" s="39" t="s">
        <v>47725</v>
      </c>
      <c r="T393" s="39" t="s">
        <v>47726</v>
      </c>
      <c r="U393" s="39" t="s">
        <v>37877</v>
      </c>
      <c r="V393" s="39" t="s">
        <v>47727</v>
      </c>
    </row>
    <row r="394" spans="1:22" x14ac:dyDescent="0.3">
      <c r="A394">
        <v>393</v>
      </c>
      <c r="B394" s="1">
        <v>45911.515173611115</v>
      </c>
      <c r="C394" s="1">
        <v>45911.532048611109</v>
      </c>
      <c r="D394" s="39" t="s">
        <v>981</v>
      </c>
      <c r="E394" s="39" t="s">
        <v>982</v>
      </c>
      <c r="F394" s="39" t="s">
        <v>36638</v>
      </c>
      <c r="G394" s="39" t="s">
        <v>47728</v>
      </c>
      <c r="H394" s="39" t="s">
        <v>36719</v>
      </c>
      <c r="I394" s="39" t="s">
        <v>38528</v>
      </c>
      <c r="J394" s="39" t="s">
        <v>36674</v>
      </c>
      <c r="K394" s="39" t="s">
        <v>38529</v>
      </c>
      <c r="L394" s="39" t="s">
        <v>36642</v>
      </c>
      <c r="M394" s="39" t="s">
        <v>16918</v>
      </c>
      <c r="N394" s="39" t="s">
        <v>36642</v>
      </c>
      <c r="O394" s="39" t="s">
        <v>36279</v>
      </c>
      <c r="P394" s="39" t="s">
        <v>36950</v>
      </c>
      <c r="Q394" s="39" t="s">
        <v>38530</v>
      </c>
      <c r="R394" s="39" t="s">
        <v>47729</v>
      </c>
      <c r="S394" s="39" t="s">
        <v>47730</v>
      </c>
      <c r="T394" s="39" t="s">
        <v>47731</v>
      </c>
      <c r="U394" s="39" t="s">
        <v>38534</v>
      </c>
      <c r="V394" s="39" t="s">
        <v>38535</v>
      </c>
    </row>
    <row r="395" spans="1:22" x14ac:dyDescent="0.3">
      <c r="A395">
        <v>394</v>
      </c>
      <c r="B395" s="1">
        <v>45911.626076388886</v>
      </c>
      <c r="C395" s="1">
        <v>45911.630706018521</v>
      </c>
      <c r="D395" s="39" t="s">
        <v>1848</v>
      </c>
      <c r="E395" s="39" t="s">
        <v>1849</v>
      </c>
      <c r="F395" s="39" t="s">
        <v>36638</v>
      </c>
      <c r="G395" s="39" t="s">
        <v>47732</v>
      </c>
      <c r="H395" s="39" t="s">
        <v>36642</v>
      </c>
      <c r="I395" s="39" t="s">
        <v>47733</v>
      </c>
      <c r="J395" s="39" t="s">
        <v>36694</v>
      </c>
      <c r="K395" s="39" t="s">
        <v>47734</v>
      </c>
      <c r="L395" s="39" t="s">
        <v>37364</v>
      </c>
      <c r="M395" s="39" t="s">
        <v>47735</v>
      </c>
      <c r="N395" s="39" t="s">
        <v>36638</v>
      </c>
      <c r="O395" s="39" t="s">
        <v>16918</v>
      </c>
      <c r="P395" s="39" t="s">
        <v>37246</v>
      </c>
      <c r="Q395" s="39" t="s">
        <v>47736</v>
      </c>
      <c r="R395" s="39" t="s">
        <v>47737</v>
      </c>
      <c r="S395" s="39" t="s">
        <v>47738</v>
      </c>
      <c r="T395" s="39" t="s">
        <v>47739</v>
      </c>
      <c r="U395" s="39" t="s">
        <v>47740</v>
      </c>
      <c r="V395" s="39" t="s">
        <v>47741</v>
      </c>
    </row>
    <row r="396" spans="1:22" x14ac:dyDescent="0.3">
      <c r="A396">
        <v>395</v>
      </c>
      <c r="B396" s="1">
        <v>45911.629652777781</v>
      </c>
      <c r="C396" s="1">
        <v>45911.636331018519</v>
      </c>
      <c r="D396" s="39" t="s">
        <v>1628</v>
      </c>
      <c r="E396" s="39" t="s">
        <v>1629</v>
      </c>
      <c r="F396" s="39" t="s">
        <v>36699</v>
      </c>
      <c r="G396" s="39" t="s">
        <v>47742</v>
      </c>
      <c r="H396" s="39" t="s">
        <v>36666</v>
      </c>
      <c r="I396" s="39" t="s">
        <v>47743</v>
      </c>
      <c r="J396" s="39" t="s">
        <v>36642</v>
      </c>
      <c r="K396" s="39" t="s">
        <v>47744</v>
      </c>
      <c r="L396" s="39" t="s">
        <v>36642</v>
      </c>
      <c r="M396" s="39" t="s">
        <v>47745</v>
      </c>
      <c r="N396" s="39" t="s">
        <v>36645</v>
      </c>
      <c r="O396" s="39" t="s">
        <v>47746</v>
      </c>
      <c r="P396" s="39" t="s">
        <v>36892</v>
      </c>
      <c r="Q396" s="39" t="s">
        <v>47747</v>
      </c>
      <c r="R396" s="39" t="s">
        <v>47748</v>
      </c>
      <c r="S396" s="39" t="s">
        <v>47749</v>
      </c>
      <c r="T396" s="39" t="s">
        <v>47750</v>
      </c>
      <c r="U396" s="39" t="s">
        <v>47751</v>
      </c>
      <c r="V396" s="39" t="s">
        <v>47752</v>
      </c>
    </row>
    <row r="397" spans="1:22" x14ac:dyDescent="0.3">
      <c r="A397">
        <v>396</v>
      </c>
      <c r="B397" s="1">
        <v>45911.633032407408</v>
      </c>
      <c r="C397" s="1">
        <v>45911.640497685185</v>
      </c>
      <c r="D397" s="39" t="s">
        <v>1834</v>
      </c>
      <c r="E397" s="39" t="s">
        <v>1835</v>
      </c>
      <c r="F397" s="39" t="s">
        <v>36638</v>
      </c>
      <c r="G397" s="39" t="s">
        <v>47753</v>
      </c>
      <c r="H397" s="39" t="s">
        <v>36694</v>
      </c>
      <c r="I397" s="39" t="s">
        <v>47754</v>
      </c>
      <c r="J397" s="39" t="s">
        <v>36642</v>
      </c>
      <c r="K397" s="39" t="s">
        <v>47755</v>
      </c>
      <c r="L397" s="39" t="s">
        <v>36642</v>
      </c>
      <c r="M397" s="39" t="s">
        <v>47756</v>
      </c>
      <c r="N397" s="39" t="s">
        <v>36645</v>
      </c>
      <c r="O397" s="39" t="s">
        <v>47757</v>
      </c>
      <c r="P397" s="39" t="s">
        <v>36647</v>
      </c>
      <c r="Q397" s="39" t="s">
        <v>47758</v>
      </c>
      <c r="R397" s="39" t="s">
        <v>47759</v>
      </c>
      <c r="S397" s="39" t="s">
        <v>47760</v>
      </c>
      <c r="T397" s="39" t="s">
        <v>47761</v>
      </c>
      <c r="U397" s="39" t="s">
        <v>47762</v>
      </c>
      <c r="V397" s="39" t="s">
        <v>47763</v>
      </c>
    </row>
    <row r="398" spans="1:22" x14ac:dyDescent="0.3">
      <c r="A398">
        <v>397</v>
      </c>
      <c r="B398" s="1">
        <v>45911.63685185185</v>
      </c>
      <c r="C398" s="1">
        <v>45911.640520833331</v>
      </c>
      <c r="D398" s="39" t="s">
        <v>6879</v>
      </c>
      <c r="E398" s="39" t="s">
        <v>6880</v>
      </c>
      <c r="F398" s="39" t="s">
        <v>36638</v>
      </c>
      <c r="G398" s="39" t="s">
        <v>22200</v>
      </c>
      <c r="H398" s="39" t="s">
        <v>36694</v>
      </c>
      <c r="I398" s="39" t="s">
        <v>47764</v>
      </c>
      <c r="J398" s="39" t="s">
        <v>36642</v>
      </c>
      <c r="K398" s="39" t="s">
        <v>29230</v>
      </c>
      <c r="L398" s="39" t="s">
        <v>36956</v>
      </c>
      <c r="M398" s="39" t="s">
        <v>12887</v>
      </c>
      <c r="N398" s="39" t="s">
        <v>36645</v>
      </c>
      <c r="O398" s="39" t="s">
        <v>21157</v>
      </c>
      <c r="P398" s="39" t="s">
        <v>47765</v>
      </c>
      <c r="Q398" s="39" t="s">
        <v>47766</v>
      </c>
      <c r="R398" s="39" t="s">
        <v>47767</v>
      </c>
      <c r="S398" s="39" t="s">
        <v>47768</v>
      </c>
      <c r="T398" s="39" t="s">
        <v>47769</v>
      </c>
      <c r="U398" s="39" t="s">
        <v>47770</v>
      </c>
      <c r="V398" s="39" t="s">
        <v>47771</v>
      </c>
    </row>
    <row r="399" spans="1:22" x14ac:dyDescent="0.3">
      <c r="A399">
        <v>398</v>
      </c>
      <c r="B399" s="1">
        <v>45911.646736111114</v>
      </c>
      <c r="C399" s="1">
        <v>45911.649930555555</v>
      </c>
      <c r="D399" s="39" t="s">
        <v>1883</v>
      </c>
      <c r="E399" s="39" t="s">
        <v>1884</v>
      </c>
      <c r="F399" s="39" t="s">
        <v>36638</v>
      </c>
      <c r="G399" s="39" t="s">
        <v>47772</v>
      </c>
      <c r="H399" s="39" t="s">
        <v>36642</v>
      </c>
      <c r="I399" s="39" t="s">
        <v>47773</v>
      </c>
      <c r="J399" s="39" t="s">
        <v>36638</v>
      </c>
      <c r="K399" s="39" t="s">
        <v>47774</v>
      </c>
      <c r="L399" s="39" t="s">
        <v>36699</v>
      </c>
      <c r="M399" s="39" t="s">
        <v>47775</v>
      </c>
      <c r="N399" s="39" t="s">
        <v>36642</v>
      </c>
      <c r="O399" s="39" t="s">
        <v>47776</v>
      </c>
      <c r="P399" s="39" t="s">
        <v>37246</v>
      </c>
      <c r="Q399" s="39" t="s">
        <v>47777</v>
      </c>
      <c r="R399" s="39" t="s">
        <v>47778</v>
      </c>
      <c r="S399" s="39" t="s">
        <v>47779</v>
      </c>
      <c r="T399" s="39" t="s">
        <v>47780</v>
      </c>
      <c r="U399" s="39" t="s">
        <v>47781</v>
      </c>
      <c r="V399" s="39" t="s">
        <v>47782</v>
      </c>
    </row>
    <row r="400" spans="1:22" x14ac:dyDescent="0.3">
      <c r="A400">
        <v>399</v>
      </c>
      <c r="B400" s="1">
        <v>45911.665532407409</v>
      </c>
      <c r="C400" s="1">
        <v>45911.670254629629</v>
      </c>
      <c r="D400" s="39" t="s">
        <v>1803</v>
      </c>
      <c r="E400" s="39" t="s">
        <v>1804</v>
      </c>
      <c r="F400" s="39" t="s">
        <v>36638</v>
      </c>
      <c r="G400" s="39" t="s">
        <v>47783</v>
      </c>
      <c r="H400" s="39" t="s">
        <v>36694</v>
      </c>
      <c r="I400" s="39" t="s">
        <v>47784</v>
      </c>
      <c r="J400" s="39" t="s">
        <v>36642</v>
      </c>
      <c r="K400" s="39" t="s">
        <v>47785</v>
      </c>
      <c r="L400" s="39" t="s">
        <v>36642</v>
      </c>
      <c r="M400" s="39" t="s">
        <v>47786</v>
      </c>
      <c r="N400" s="39" t="s">
        <v>36645</v>
      </c>
      <c r="O400" s="39" t="s">
        <v>37092</v>
      </c>
      <c r="P400" s="39" t="s">
        <v>36647</v>
      </c>
      <c r="Q400" s="39" t="s">
        <v>47787</v>
      </c>
      <c r="R400" s="39" t="s">
        <v>47788</v>
      </c>
      <c r="S400" s="39" t="s">
        <v>47789</v>
      </c>
      <c r="T400" s="39" t="s">
        <v>47790</v>
      </c>
      <c r="U400" s="39" t="s">
        <v>47791</v>
      </c>
      <c r="V400" s="39" t="s">
        <v>47792</v>
      </c>
    </row>
    <row r="401" spans="1:22" x14ac:dyDescent="0.3">
      <c r="A401">
        <v>400</v>
      </c>
      <c r="B401" s="1">
        <v>45911.677060185182</v>
      </c>
      <c r="C401" s="1">
        <v>45911.680555555555</v>
      </c>
      <c r="D401" s="39" t="s">
        <v>1162</v>
      </c>
      <c r="E401" s="39" t="s">
        <v>1163</v>
      </c>
      <c r="F401" s="39" t="s">
        <v>36638</v>
      </c>
      <c r="G401" s="39" t="s">
        <v>47619</v>
      </c>
      <c r="H401" s="39" t="s">
        <v>36719</v>
      </c>
      <c r="I401" s="39" t="s">
        <v>38528</v>
      </c>
      <c r="J401" s="39" t="s">
        <v>36674</v>
      </c>
      <c r="K401" s="39" t="s">
        <v>38529</v>
      </c>
      <c r="L401" s="39" t="s">
        <v>36642</v>
      </c>
      <c r="M401" s="39" t="s">
        <v>16918</v>
      </c>
      <c r="N401" s="39" t="s">
        <v>36642</v>
      </c>
      <c r="O401" s="39" t="s">
        <v>47793</v>
      </c>
      <c r="P401" s="39" t="s">
        <v>36950</v>
      </c>
      <c r="Q401" s="39" t="s">
        <v>38530</v>
      </c>
      <c r="R401" s="39" t="s">
        <v>38531</v>
      </c>
      <c r="S401" s="39" t="s">
        <v>47794</v>
      </c>
      <c r="T401" s="39" t="s">
        <v>47795</v>
      </c>
      <c r="U401" s="39" t="s">
        <v>38534</v>
      </c>
      <c r="V401" s="39" t="s">
        <v>38535</v>
      </c>
    </row>
    <row r="402" spans="1:22" x14ac:dyDescent="0.3">
      <c r="A402">
        <v>401</v>
      </c>
      <c r="B402" s="1">
        <v>45911.672025462962</v>
      </c>
      <c r="C402" s="1">
        <v>45911.682939814818</v>
      </c>
      <c r="D402" s="39" t="s">
        <v>1172</v>
      </c>
      <c r="E402" s="39" t="s">
        <v>1173</v>
      </c>
      <c r="F402" s="39" t="s">
        <v>36638</v>
      </c>
      <c r="G402" s="39" t="s">
        <v>47619</v>
      </c>
      <c r="H402" s="39" t="s">
        <v>36719</v>
      </c>
      <c r="I402" s="39" t="s">
        <v>38528</v>
      </c>
      <c r="J402" s="39" t="s">
        <v>36674</v>
      </c>
      <c r="K402" s="39" t="s">
        <v>38529</v>
      </c>
      <c r="L402" s="39" t="s">
        <v>36642</v>
      </c>
      <c r="M402" s="39" t="s">
        <v>16918</v>
      </c>
      <c r="N402" s="39" t="s">
        <v>36642</v>
      </c>
      <c r="O402" s="39" t="s">
        <v>36279</v>
      </c>
      <c r="P402" s="39" t="s">
        <v>36950</v>
      </c>
      <c r="Q402" s="39" t="s">
        <v>38530</v>
      </c>
      <c r="R402" s="39" t="s">
        <v>47622</v>
      </c>
      <c r="S402" s="39" t="s">
        <v>47796</v>
      </c>
      <c r="T402" s="39" t="s">
        <v>47797</v>
      </c>
      <c r="U402" s="39" t="s">
        <v>47798</v>
      </c>
      <c r="V402" s="39" t="s">
        <v>38535</v>
      </c>
    </row>
    <row r="403" spans="1:22" x14ac:dyDescent="0.3">
      <c r="A403">
        <v>402</v>
      </c>
      <c r="B403" s="1">
        <v>45911.759143518517</v>
      </c>
      <c r="C403" s="1">
        <v>45911.765509259261</v>
      </c>
      <c r="D403" s="39" t="s">
        <v>2132</v>
      </c>
      <c r="E403" s="39" t="s">
        <v>2133</v>
      </c>
      <c r="F403" s="39" t="s">
        <v>36638</v>
      </c>
      <c r="G403" s="39" t="s">
        <v>47799</v>
      </c>
      <c r="H403" s="39" t="s">
        <v>36719</v>
      </c>
      <c r="I403" s="39" t="s">
        <v>47800</v>
      </c>
      <c r="J403" s="39" t="s">
        <v>36642</v>
      </c>
      <c r="K403" s="39" t="s">
        <v>47801</v>
      </c>
      <c r="L403" s="39" t="s">
        <v>36642</v>
      </c>
      <c r="M403" s="39" t="s">
        <v>47635</v>
      </c>
      <c r="N403" s="39" t="s">
        <v>36645</v>
      </c>
      <c r="O403" s="39" t="s">
        <v>47802</v>
      </c>
      <c r="P403" s="39" t="s">
        <v>36702</v>
      </c>
      <c r="Q403" s="39" t="s">
        <v>47803</v>
      </c>
      <c r="R403" s="39" t="s">
        <v>47804</v>
      </c>
      <c r="S403" s="39" t="s">
        <v>47725</v>
      </c>
      <c r="T403" s="39" t="s">
        <v>47805</v>
      </c>
      <c r="U403" s="39" t="s">
        <v>47806</v>
      </c>
      <c r="V403" s="39" t="s">
        <v>47807</v>
      </c>
    </row>
    <row r="404" spans="1:22" x14ac:dyDescent="0.3">
      <c r="A404">
        <v>403</v>
      </c>
      <c r="B404" s="1">
        <v>45911.770787037036</v>
      </c>
      <c r="C404" s="1">
        <v>45911.78528935185</v>
      </c>
      <c r="D404" s="39" t="s">
        <v>921</v>
      </c>
      <c r="E404" s="39" t="s">
        <v>922</v>
      </c>
      <c r="F404" s="39" t="s">
        <v>36638</v>
      </c>
      <c r="G404" s="39" t="s">
        <v>38077</v>
      </c>
      <c r="H404" s="39" t="s">
        <v>36709</v>
      </c>
      <c r="I404" s="39" t="s">
        <v>47808</v>
      </c>
      <c r="J404" s="39" t="s">
        <v>36642</v>
      </c>
      <c r="K404" s="39" t="s">
        <v>47809</v>
      </c>
      <c r="L404" s="39" t="s">
        <v>36642</v>
      </c>
      <c r="M404" s="39" t="s">
        <v>47809</v>
      </c>
      <c r="N404" s="39" t="s">
        <v>36645</v>
      </c>
      <c r="O404" s="39" t="s">
        <v>47810</v>
      </c>
      <c r="P404" s="39" t="s">
        <v>36647</v>
      </c>
      <c r="Q404" s="39" t="s">
        <v>47811</v>
      </c>
      <c r="R404" s="39" t="s">
        <v>47812</v>
      </c>
      <c r="S404" s="39" t="s">
        <v>47813</v>
      </c>
      <c r="T404" s="39" t="s">
        <v>47588</v>
      </c>
      <c r="U404" s="39" t="s">
        <v>47814</v>
      </c>
      <c r="V404" s="39" t="s">
        <v>46327</v>
      </c>
    </row>
    <row r="405" spans="1:22" x14ac:dyDescent="0.3">
      <c r="A405">
        <v>404</v>
      </c>
      <c r="B405" s="1">
        <v>45911.78329861111</v>
      </c>
      <c r="C405" s="1">
        <v>45911.78634259259</v>
      </c>
      <c r="D405" s="39" t="s">
        <v>2402</v>
      </c>
      <c r="E405" s="39" t="s">
        <v>2403</v>
      </c>
      <c r="F405" s="39" t="s">
        <v>36638</v>
      </c>
      <c r="G405" s="39" t="s">
        <v>47815</v>
      </c>
      <c r="H405" s="39" t="s">
        <v>36694</v>
      </c>
      <c r="I405" s="39" t="s">
        <v>47816</v>
      </c>
      <c r="J405" s="39" t="s">
        <v>36642</v>
      </c>
      <c r="K405" s="39" t="s">
        <v>47817</v>
      </c>
      <c r="L405" s="39" t="s">
        <v>36642</v>
      </c>
      <c r="M405" s="39" t="s">
        <v>47818</v>
      </c>
      <c r="N405" s="39" t="s">
        <v>36645</v>
      </c>
      <c r="O405" s="39" t="s">
        <v>47819</v>
      </c>
      <c r="P405" s="39" t="s">
        <v>36647</v>
      </c>
      <c r="Q405" s="39" t="s">
        <v>47820</v>
      </c>
      <c r="R405" s="39" t="s">
        <v>47821</v>
      </c>
      <c r="S405" s="39" t="s">
        <v>47822</v>
      </c>
      <c r="T405" s="39" t="s">
        <v>47823</v>
      </c>
      <c r="U405" s="39" t="s">
        <v>47824</v>
      </c>
      <c r="V405" s="39" t="s">
        <v>47825</v>
      </c>
    </row>
    <row r="406" spans="1:22" x14ac:dyDescent="0.3">
      <c r="A406">
        <v>405</v>
      </c>
      <c r="B406" s="1">
        <v>45911.783530092594</v>
      </c>
      <c r="C406" s="1">
        <v>45911.788888888892</v>
      </c>
      <c r="D406" s="39" t="s">
        <v>1705</v>
      </c>
      <c r="E406" s="39" t="s">
        <v>1706</v>
      </c>
      <c r="F406" s="39" t="s">
        <v>36638</v>
      </c>
      <c r="G406" s="39" t="s">
        <v>47826</v>
      </c>
      <c r="H406" s="39" t="s">
        <v>36640</v>
      </c>
      <c r="I406" s="39" t="s">
        <v>47827</v>
      </c>
      <c r="J406" s="39" t="s">
        <v>36642</v>
      </c>
      <c r="K406" s="39" t="s">
        <v>47828</v>
      </c>
      <c r="L406" s="39" t="s">
        <v>36642</v>
      </c>
      <c r="M406" s="39" t="s">
        <v>47829</v>
      </c>
      <c r="N406" s="39" t="s">
        <v>36645</v>
      </c>
      <c r="O406" s="39" t="s">
        <v>47830</v>
      </c>
      <c r="P406" s="39" t="s">
        <v>36647</v>
      </c>
      <c r="Q406" s="39" t="s">
        <v>47831</v>
      </c>
      <c r="R406" s="39" t="s">
        <v>47832</v>
      </c>
      <c r="S406" s="39" t="s">
        <v>46324</v>
      </c>
      <c r="T406" s="39" t="s">
        <v>47833</v>
      </c>
      <c r="U406" s="39" t="s">
        <v>47834</v>
      </c>
      <c r="V406" s="39" t="s">
        <v>35804</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D2396-9718-44EF-BF93-BB7DA4F8F372}">
  <dimension ref="A1:T522"/>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25.25" bestFit="1" customWidth="1"/>
    <col min="7" max="7" width="6" bestFit="1" customWidth="1"/>
    <col min="8" max="8" width="12.25" bestFit="1" customWidth="1"/>
    <col min="9" max="20" width="81" bestFit="1" customWidth="1"/>
  </cols>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v>1</v>
      </c>
      <c r="B2" s="1">
        <v>45790.562291666669</v>
      </c>
      <c r="C2" s="1">
        <v>45790.565300925926</v>
      </c>
      <c r="D2" s="39" t="s">
        <v>20</v>
      </c>
      <c r="E2" s="39" t="s">
        <v>21</v>
      </c>
      <c r="F2" s="39" t="s">
        <v>21</v>
      </c>
      <c r="G2" s="39" t="s">
        <v>22</v>
      </c>
      <c r="H2">
        <v>18</v>
      </c>
      <c r="I2" s="39" t="s">
        <v>23</v>
      </c>
      <c r="J2" s="39" t="s">
        <v>24</v>
      </c>
      <c r="K2" s="39" t="s">
        <v>25</v>
      </c>
      <c r="L2" s="39" t="s">
        <v>26</v>
      </c>
      <c r="M2" s="39" t="s">
        <v>27</v>
      </c>
      <c r="N2" s="39" t="s">
        <v>28</v>
      </c>
      <c r="O2" s="39" t="s">
        <v>29</v>
      </c>
      <c r="P2" s="39" t="s">
        <v>30</v>
      </c>
      <c r="Q2" s="39" t="s">
        <v>31</v>
      </c>
      <c r="R2" s="39" t="s">
        <v>32</v>
      </c>
      <c r="S2" s="39" t="s">
        <v>33</v>
      </c>
      <c r="T2" s="39" t="s">
        <v>34</v>
      </c>
    </row>
    <row r="3" spans="1:20" x14ac:dyDescent="0.3">
      <c r="A3">
        <v>2</v>
      </c>
      <c r="B3" s="1">
        <v>45790.562245370369</v>
      </c>
      <c r="C3" s="1">
        <v>45790.570370370369</v>
      </c>
      <c r="D3" s="39" t="s">
        <v>35</v>
      </c>
      <c r="E3" s="39" t="s">
        <v>36</v>
      </c>
      <c r="F3" s="39" t="s">
        <v>36</v>
      </c>
      <c r="G3" s="39" t="s">
        <v>22</v>
      </c>
      <c r="H3">
        <v>5</v>
      </c>
      <c r="I3" s="39" t="s">
        <v>37</v>
      </c>
      <c r="J3" s="39" t="s">
        <v>38</v>
      </c>
      <c r="K3" s="39" t="s">
        <v>39</v>
      </c>
      <c r="L3" s="39" t="s">
        <v>40</v>
      </c>
      <c r="M3" s="39" t="s">
        <v>39</v>
      </c>
      <c r="N3" s="39" t="s">
        <v>39</v>
      </c>
      <c r="O3" s="39" t="s">
        <v>41</v>
      </c>
      <c r="P3" s="39" t="s">
        <v>42</v>
      </c>
      <c r="Q3" s="39" t="s">
        <v>43</v>
      </c>
      <c r="R3" s="39" t="s">
        <v>44</v>
      </c>
      <c r="S3" s="39" t="s">
        <v>45</v>
      </c>
      <c r="T3" s="39" t="s">
        <v>46</v>
      </c>
    </row>
    <row r="4" spans="1:20" x14ac:dyDescent="0.3">
      <c r="A4">
        <v>3</v>
      </c>
      <c r="B4" s="1">
        <v>45790.562175925923</v>
      </c>
      <c r="C4" s="1">
        <v>45790.570625</v>
      </c>
      <c r="D4" s="39" t="s">
        <v>47</v>
      </c>
      <c r="E4" s="39" t="s">
        <v>48</v>
      </c>
      <c r="F4" s="39" t="s">
        <v>49</v>
      </c>
      <c r="G4" s="39" t="s">
        <v>22</v>
      </c>
      <c r="H4">
        <v>15</v>
      </c>
      <c r="I4" s="39" t="s">
        <v>50</v>
      </c>
      <c r="J4" s="39" t="s">
        <v>39</v>
      </c>
      <c r="K4" s="39" t="s">
        <v>51</v>
      </c>
      <c r="L4" s="39" t="s">
        <v>39</v>
      </c>
      <c r="M4" s="39" t="s">
        <v>39</v>
      </c>
      <c r="N4" s="39" t="s">
        <v>39</v>
      </c>
      <c r="O4" s="39" t="s">
        <v>52</v>
      </c>
      <c r="P4" s="39" t="s">
        <v>42</v>
      </c>
      <c r="Q4" s="39" t="s">
        <v>53</v>
      </c>
      <c r="R4" s="39" t="s">
        <v>54</v>
      </c>
      <c r="S4" s="39" t="s">
        <v>55</v>
      </c>
      <c r="T4" s="39" t="s">
        <v>46</v>
      </c>
    </row>
    <row r="5" spans="1:20" x14ac:dyDescent="0.3">
      <c r="A5">
        <v>4</v>
      </c>
      <c r="B5" s="1">
        <v>45790.563611111109</v>
      </c>
      <c r="C5" s="1">
        <v>45790.570671296293</v>
      </c>
      <c r="D5" s="39" t="s">
        <v>56</v>
      </c>
      <c r="E5" s="39" t="s">
        <v>57</v>
      </c>
      <c r="F5" s="39" t="s">
        <v>57</v>
      </c>
      <c r="G5" s="39" t="s">
        <v>22</v>
      </c>
      <c r="H5">
        <v>1</v>
      </c>
      <c r="I5" s="39" t="s">
        <v>58</v>
      </c>
      <c r="J5" s="39" t="s">
        <v>59</v>
      </c>
      <c r="K5" s="39" t="s">
        <v>60</v>
      </c>
      <c r="L5" s="39" t="s">
        <v>61</v>
      </c>
      <c r="M5" s="39" t="s">
        <v>62</v>
      </c>
      <c r="N5" s="39" t="s">
        <v>63</v>
      </c>
      <c r="O5" s="39" t="s">
        <v>64</v>
      </c>
      <c r="P5" s="39" t="s">
        <v>65</v>
      </c>
      <c r="Q5" s="39" t="s">
        <v>43</v>
      </c>
      <c r="R5" s="39" t="s">
        <v>54</v>
      </c>
      <c r="S5" s="39" t="s">
        <v>55</v>
      </c>
      <c r="T5" s="39" t="s">
        <v>66</v>
      </c>
    </row>
    <row r="6" spans="1:20" x14ac:dyDescent="0.3">
      <c r="A6">
        <v>5</v>
      </c>
      <c r="B6" s="1">
        <v>45790.562418981484</v>
      </c>
      <c r="C6" s="1">
        <v>45790.570798611108</v>
      </c>
      <c r="D6" s="39" t="s">
        <v>67</v>
      </c>
      <c r="E6" s="39" t="s">
        <v>68</v>
      </c>
      <c r="F6" s="39" t="s">
        <v>68</v>
      </c>
      <c r="G6" s="39" t="s">
        <v>22</v>
      </c>
      <c r="H6">
        <v>25</v>
      </c>
      <c r="I6" s="39" t="s">
        <v>69</v>
      </c>
      <c r="J6" s="39" t="s">
        <v>70</v>
      </c>
      <c r="K6" s="39" t="s">
        <v>71</v>
      </c>
      <c r="L6" s="39" t="s">
        <v>72</v>
      </c>
      <c r="M6" s="39" t="s">
        <v>73</v>
      </c>
      <c r="N6" s="39" t="s">
        <v>74</v>
      </c>
      <c r="O6" s="39" t="s">
        <v>75</v>
      </c>
      <c r="P6" s="39" t="s">
        <v>65</v>
      </c>
      <c r="Q6" s="39" t="s">
        <v>43</v>
      </c>
      <c r="R6" s="39" t="s">
        <v>54</v>
      </c>
      <c r="S6" s="39" t="s">
        <v>55</v>
      </c>
      <c r="T6" s="39" t="s">
        <v>76</v>
      </c>
    </row>
    <row r="7" spans="1:20" x14ac:dyDescent="0.3">
      <c r="A7">
        <v>6</v>
      </c>
      <c r="B7" s="1">
        <v>45790.562280092592</v>
      </c>
      <c r="C7" s="1">
        <v>45790.570856481485</v>
      </c>
      <c r="D7" s="39" t="s">
        <v>77</v>
      </c>
      <c r="E7" s="39" t="s">
        <v>78</v>
      </c>
      <c r="F7" s="39" t="s">
        <v>78</v>
      </c>
      <c r="G7" s="39" t="s">
        <v>22</v>
      </c>
      <c r="H7">
        <v>16</v>
      </c>
      <c r="I7" s="39" t="s">
        <v>79</v>
      </c>
      <c r="J7" s="39" t="s">
        <v>80</v>
      </c>
      <c r="K7" s="39" t="s">
        <v>81</v>
      </c>
      <c r="L7" s="39" t="s">
        <v>82</v>
      </c>
      <c r="M7" s="39" t="s">
        <v>83</v>
      </c>
      <c r="N7" s="39" t="s">
        <v>84</v>
      </c>
      <c r="O7" s="39" t="s">
        <v>85</v>
      </c>
      <c r="P7" s="39" t="s">
        <v>86</v>
      </c>
      <c r="Q7" s="39" t="s">
        <v>87</v>
      </c>
      <c r="R7" s="39" t="s">
        <v>88</v>
      </c>
      <c r="S7" s="39" t="s">
        <v>89</v>
      </c>
      <c r="T7" s="39" t="s">
        <v>90</v>
      </c>
    </row>
    <row r="8" spans="1:20" x14ac:dyDescent="0.3">
      <c r="A8">
        <v>7</v>
      </c>
      <c r="B8" s="1">
        <v>45790.562939814816</v>
      </c>
      <c r="C8" s="1">
        <v>45790.570868055554</v>
      </c>
      <c r="D8" s="39" t="s">
        <v>91</v>
      </c>
      <c r="E8" s="39" t="s">
        <v>92</v>
      </c>
      <c r="F8" s="39" t="s">
        <v>92</v>
      </c>
      <c r="G8" s="39" t="s">
        <v>22</v>
      </c>
      <c r="H8">
        <v>10</v>
      </c>
      <c r="I8" s="39" t="s">
        <v>50</v>
      </c>
      <c r="J8" s="39" t="s">
        <v>39</v>
      </c>
      <c r="K8" s="39" t="s">
        <v>93</v>
      </c>
      <c r="L8" s="39" t="s">
        <v>39</v>
      </c>
      <c r="M8" s="39" t="s">
        <v>39</v>
      </c>
      <c r="N8" s="39" t="s">
        <v>39</v>
      </c>
      <c r="O8" s="39" t="s">
        <v>64</v>
      </c>
      <c r="P8" s="39" t="s">
        <v>65</v>
      </c>
      <c r="Q8" s="39" t="s">
        <v>94</v>
      </c>
      <c r="R8" s="39" t="s">
        <v>54</v>
      </c>
      <c r="S8" s="39" t="s">
        <v>55</v>
      </c>
      <c r="T8" s="39" t="s">
        <v>46</v>
      </c>
    </row>
    <row r="9" spans="1:20" x14ac:dyDescent="0.3">
      <c r="A9">
        <v>8</v>
      </c>
      <c r="B9" s="1">
        <v>45790.565625000003</v>
      </c>
      <c r="C9" s="1">
        <v>45790.571319444447</v>
      </c>
      <c r="D9" s="39" t="s">
        <v>95</v>
      </c>
      <c r="E9" s="39" t="s">
        <v>96</v>
      </c>
      <c r="F9" s="39" t="s">
        <v>97</v>
      </c>
      <c r="G9" s="39" t="s">
        <v>22</v>
      </c>
      <c r="H9">
        <v>32</v>
      </c>
      <c r="I9" s="39" t="s">
        <v>98</v>
      </c>
      <c r="J9" s="39" t="s">
        <v>99</v>
      </c>
      <c r="K9" s="39" t="s">
        <v>100</v>
      </c>
      <c r="L9" s="39" t="s">
        <v>101</v>
      </c>
      <c r="M9" s="39" t="s">
        <v>102</v>
      </c>
      <c r="N9" s="39" t="s">
        <v>103</v>
      </c>
      <c r="O9" s="39" t="s">
        <v>104</v>
      </c>
      <c r="P9" s="39" t="s">
        <v>42</v>
      </c>
      <c r="Q9" s="39" t="s">
        <v>105</v>
      </c>
      <c r="R9" s="39" t="s">
        <v>106</v>
      </c>
      <c r="S9" s="39" t="s">
        <v>107</v>
      </c>
      <c r="T9" s="39" t="s">
        <v>108</v>
      </c>
    </row>
    <row r="10" spans="1:20" x14ac:dyDescent="0.3">
      <c r="A10">
        <v>9</v>
      </c>
      <c r="B10" s="1">
        <v>45790.562210648146</v>
      </c>
      <c r="C10" s="1">
        <v>45790.572060185186</v>
      </c>
      <c r="D10" s="39" t="s">
        <v>109</v>
      </c>
      <c r="E10" s="39" t="s">
        <v>110</v>
      </c>
      <c r="F10" s="39" t="s">
        <v>110</v>
      </c>
      <c r="G10" s="39" t="s">
        <v>22</v>
      </c>
      <c r="H10">
        <v>38</v>
      </c>
      <c r="I10" s="39" t="s">
        <v>111</v>
      </c>
      <c r="J10" s="39" t="s">
        <v>112</v>
      </c>
      <c r="K10" s="39" t="s">
        <v>113</v>
      </c>
      <c r="L10" s="39" t="s">
        <v>114</v>
      </c>
      <c r="M10" s="39" t="s">
        <v>115</v>
      </c>
      <c r="N10" s="39" t="s">
        <v>116</v>
      </c>
      <c r="O10" s="39" t="s">
        <v>117</v>
      </c>
      <c r="P10" s="39" t="s">
        <v>42</v>
      </c>
      <c r="Q10" s="39" t="s">
        <v>118</v>
      </c>
      <c r="R10" s="39" t="s">
        <v>119</v>
      </c>
      <c r="S10" s="39" t="s">
        <v>120</v>
      </c>
      <c r="T10" s="39" t="s">
        <v>121</v>
      </c>
    </row>
    <row r="11" spans="1:20" x14ac:dyDescent="0.3">
      <c r="A11">
        <v>10</v>
      </c>
      <c r="B11" s="1">
        <v>45790.562881944446</v>
      </c>
      <c r="C11" s="1">
        <v>45790.572106481479</v>
      </c>
      <c r="D11" s="39" t="s">
        <v>122</v>
      </c>
      <c r="E11" s="39" t="s">
        <v>123</v>
      </c>
      <c r="F11" s="39" t="s">
        <v>124</v>
      </c>
      <c r="G11" s="39" t="s">
        <v>22</v>
      </c>
      <c r="H11">
        <v>21</v>
      </c>
      <c r="I11" s="39" t="s">
        <v>125</v>
      </c>
      <c r="J11" s="39" t="s">
        <v>126</v>
      </c>
      <c r="K11" s="39" t="s">
        <v>127</v>
      </c>
      <c r="L11" s="39" t="s">
        <v>128</v>
      </c>
      <c r="M11" s="39" t="s">
        <v>129</v>
      </c>
      <c r="N11" s="39" t="s">
        <v>130</v>
      </c>
      <c r="O11" s="39" t="s">
        <v>64</v>
      </c>
      <c r="P11" s="39" t="s">
        <v>131</v>
      </c>
      <c r="Q11" s="39" t="s">
        <v>132</v>
      </c>
      <c r="R11" s="39" t="s">
        <v>133</v>
      </c>
      <c r="S11" s="39" t="s">
        <v>134</v>
      </c>
      <c r="T11" s="39" t="s">
        <v>46</v>
      </c>
    </row>
    <row r="12" spans="1:20" x14ac:dyDescent="0.3">
      <c r="A12">
        <v>11</v>
      </c>
      <c r="B12" s="1">
        <v>45790.562152777777</v>
      </c>
      <c r="C12" s="1">
        <v>45790.572233796294</v>
      </c>
      <c r="D12" s="39" t="s">
        <v>135</v>
      </c>
      <c r="E12" s="39" t="s">
        <v>136</v>
      </c>
      <c r="F12" s="39" t="s">
        <v>137</v>
      </c>
      <c r="G12" s="39" t="s">
        <v>22</v>
      </c>
      <c r="H12">
        <v>20</v>
      </c>
      <c r="I12" s="39" t="s">
        <v>138</v>
      </c>
      <c r="J12" s="39" t="s">
        <v>139</v>
      </c>
      <c r="K12" s="39" t="s">
        <v>140</v>
      </c>
      <c r="L12" s="39" t="s">
        <v>141</v>
      </c>
      <c r="M12" s="39" t="s">
        <v>142</v>
      </c>
      <c r="N12" s="39" t="s">
        <v>143</v>
      </c>
      <c r="O12" s="39" t="s">
        <v>144</v>
      </c>
      <c r="P12" s="39" t="s">
        <v>145</v>
      </c>
      <c r="Q12" s="39" t="s">
        <v>146</v>
      </c>
      <c r="R12" s="39" t="s">
        <v>147</v>
      </c>
      <c r="S12" s="39" t="s">
        <v>107</v>
      </c>
      <c r="T12" s="39" t="s">
        <v>148</v>
      </c>
    </row>
    <row r="13" spans="1:20" x14ac:dyDescent="0.3">
      <c r="A13">
        <v>12</v>
      </c>
      <c r="B13" s="1">
        <v>45790.562164351853</v>
      </c>
      <c r="C13" s="1">
        <v>45790.572696759256</v>
      </c>
      <c r="D13" s="39" t="s">
        <v>149</v>
      </c>
      <c r="E13" s="39" t="s">
        <v>150</v>
      </c>
      <c r="F13" s="39" t="s">
        <v>150</v>
      </c>
      <c r="G13" s="39" t="s">
        <v>22</v>
      </c>
      <c r="H13">
        <v>22</v>
      </c>
      <c r="I13" s="39" t="s">
        <v>151</v>
      </c>
      <c r="J13" s="39" t="s">
        <v>152</v>
      </c>
      <c r="K13" s="39" t="s">
        <v>153</v>
      </c>
      <c r="L13" s="39" t="s">
        <v>154</v>
      </c>
      <c r="M13" s="39" t="s">
        <v>155</v>
      </c>
      <c r="N13" s="39" t="s">
        <v>156</v>
      </c>
      <c r="O13" s="39" t="s">
        <v>157</v>
      </c>
      <c r="P13" s="39" t="s">
        <v>158</v>
      </c>
      <c r="Q13" s="39" t="s">
        <v>159</v>
      </c>
      <c r="R13" s="39" t="s">
        <v>160</v>
      </c>
      <c r="S13" s="39" t="s">
        <v>161</v>
      </c>
      <c r="T13" s="39" t="s">
        <v>162</v>
      </c>
    </row>
    <row r="14" spans="1:20" x14ac:dyDescent="0.3">
      <c r="A14">
        <v>13</v>
      </c>
      <c r="B14" s="1">
        <v>45790.562199074076</v>
      </c>
      <c r="C14" s="1">
        <v>45790.572731481479</v>
      </c>
      <c r="D14" s="39" t="s">
        <v>163</v>
      </c>
      <c r="E14" s="39" t="s">
        <v>164</v>
      </c>
      <c r="F14" s="39" t="s">
        <v>164</v>
      </c>
      <c r="G14" s="39" t="s">
        <v>22</v>
      </c>
      <c r="H14">
        <v>39</v>
      </c>
      <c r="I14" s="39" t="s">
        <v>165</v>
      </c>
      <c r="J14" s="39" t="s">
        <v>166</v>
      </c>
      <c r="K14" s="39" t="s">
        <v>167</v>
      </c>
      <c r="L14" s="39" t="s">
        <v>168</v>
      </c>
      <c r="M14" s="39" t="s">
        <v>169</v>
      </c>
      <c r="N14" s="39" t="s">
        <v>170</v>
      </c>
      <c r="O14" s="39" t="s">
        <v>171</v>
      </c>
      <c r="P14" s="39" t="s">
        <v>172</v>
      </c>
      <c r="Q14" s="39" t="s">
        <v>173</v>
      </c>
      <c r="R14" s="39" t="s">
        <v>174</v>
      </c>
      <c r="S14" s="39" t="s">
        <v>175</v>
      </c>
      <c r="T14" s="39" t="s">
        <v>176</v>
      </c>
    </row>
    <row r="15" spans="1:20" x14ac:dyDescent="0.3">
      <c r="A15">
        <v>14</v>
      </c>
      <c r="B15" s="1">
        <v>45790.562199074076</v>
      </c>
      <c r="C15" s="1">
        <v>45790.573599537034</v>
      </c>
      <c r="D15" s="39" t="s">
        <v>177</v>
      </c>
      <c r="E15" s="39" t="s">
        <v>178</v>
      </c>
      <c r="F15" s="39" t="s">
        <v>178</v>
      </c>
      <c r="G15" s="39" t="s">
        <v>22</v>
      </c>
      <c r="H15">
        <v>33</v>
      </c>
      <c r="I15" s="39" t="s">
        <v>111</v>
      </c>
      <c r="J15" s="39" t="s">
        <v>179</v>
      </c>
      <c r="K15" s="39" t="s">
        <v>39</v>
      </c>
      <c r="L15" s="39" t="s">
        <v>180</v>
      </c>
      <c r="M15" s="39" t="s">
        <v>39</v>
      </c>
      <c r="N15" s="39" t="s">
        <v>39</v>
      </c>
      <c r="O15" s="39" t="s">
        <v>117</v>
      </c>
      <c r="P15" s="39" t="s">
        <v>42</v>
      </c>
      <c r="Q15" s="39" t="s">
        <v>118</v>
      </c>
      <c r="R15" s="39" t="s">
        <v>54</v>
      </c>
      <c r="S15" s="39" t="s">
        <v>55</v>
      </c>
      <c r="T15" s="39" t="s">
        <v>121</v>
      </c>
    </row>
    <row r="16" spans="1:20" x14ac:dyDescent="0.3">
      <c r="A16">
        <v>15</v>
      </c>
      <c r="B16" s="1">
        <v>45790.562268518515</v>
      </c>
      <c r="C16" s="1">
        <v>45790.57439814815</v>
      </c>
      <c r="D16" s="39" t="s">
        <v>181</v>
      </c>
      <c r="E16" s="39" t="s">
        <v>182</v>
      </c>
      <c r="F16" s="39" t="s">
        <v>183</v>
      </c>
      <c r="G16" s="39" t="s">
        <v>22</v>
      </c>
      <c r="H16">
        <v>30</v>
      </c>
      <c r="I16" s="39" t="s">
        <v>111</v>
      </c>
      <c r="J16" s="39" t="s">
        <v>184</v>
      </c>
      <c r="K16" s="39" t="s">
        <v>185</v>
      </c>
      <c r="L16" s="39" t="s">
        <v>186</v>
      </c>
      <c r="M16" s="39" t="s">
        <v>187</v>
      </c>
      <c r="N16" s="39" t="s">
        <v>188</v>
      </c>
      <c r="O16" s="39" t="s">
        <v>189</v>
      </c>
      <c r="P16" s="39" t="s">
        <v>190</v>
      </c>
      <c r="Q16" s="39" t="s">
        <v>191</v>
      </c>
      <c r="R16" s="39" t="s">
        <v>192</v>
      </c>
      <c r="S16" s="39" t="s">
        <v>55</v>
      </c>
      <c r="T16" s="39" t="s">
        <v>193</v>
      </c>
    </row>
    <row r="17" spans="1:20" x14ac:dyDescent="0.3">
      <c r="A17">
        <v>16</v>
      </c>
      <c r="B17" s="1">
        <v>45790.562337962961</v>
      </c>
      <c r="C17" s="1">
        <v>45790.574583333335</v>
      </c>
      <c r="D17" s="39" t="s">
        <v>194</v>
      </c>
      <c r="E17" s="39" t="s">
        <v>195</v>
      </c>
      <c r="F17" s="39" t="s">
        <v>195</v>
      </c>
      <c r="G17" s="39" t="s">
        <v>22</v>
      </c>
      <c r="H17">
        <v>28</v>
      </c>
      <c r="I17" s="39" t="s">
        <v>196</v>
      </c>
      <c r="J17" s="39" t="s">
        <v>197</v>
      </c>
      <c r="K17" s="39" t="s">
        <v>198</v>
      </c>
      <c r="L17" s="39" t="s">
        <v>199</v>
      </c>
      <c r="M17" s="39" t="s">
        <v>200</v>
      </c>
      <c r="N17" s="39" t="s">
        <v>170</v>
      </c>
      <c r="O17" s="39" t="s">
        <v>201</v>
      </c>
      <c r="P17" s="39" t="s">
        <v>65</v>
      </c>
      <c r="Q17" s="39" t="s">
        <v>202</v>
      </c>
      <c r="R17" s="39" t="s">
        <v>203</v>
      </c>
      <c r="S17" s="39" t="s">
        <v>204</v>
      </c>
      <c r="T17" s="39" t="s">
        <v>205</v>
      </c>
    </row>
    <row r="18" spans="1:20" x14ac:dyDescent="0.3">
      <c r="A18">
        <v>17</v>
      </c>
      <c r="B18" s="1">
        <v>45790.562372685185</v>
      </c>
      <c r="C18" s="1">
        <v>45790.574594907404</v>
      </c>
      <c r="D18" s="39" t="s">
        <v>206</v>
      </c>
      <c r="E18" s="39" t="s">
        <v>207</v>
      </c>
      <c r="F18" s="39" t="s">
        <v>208</v>
      </c>
      <c r="G18" s="39" t="s">
        <v>22</v>
      </c>
      <c r="H18">
        <v>40</v>
      </c>
      <c r="I18" s="39" t="s">
        <v>209</v>
      </c>
      <c r="J18" s="39" t="s">
        <v>210</v>
      </c>
      <c r="K18" s="39" t="s">
        <v>211</v>
      </c>
      <c r="L18" s="39" t="s">
        <v>212</v>
      </c>
      <c r="M18" s="39" t="s">
        <v>213</v>
      </c>
      <c r="N18" s="39" t="s">
        <v>214</v>
      </c>
      <c r="O18" s="39" t="s">
        <v>215</v>
      </c>
      <c r="P18" s="39" t="s">
        <v>216</v>
      </c>
      <c r="Q18" s="39" t="s">
        <v>217</v>
      </c>
      <c r="R18" s="39" t="s">
        <v>218</v>
      </c>
      <c r="S18" s="39" t="s">
        <v>175</v>
      </c>
      <c r="T18" s="39" t="s">
        <v>219</v>
      </c>
    </row>
    <row r="19" spans="1:20" x14ac:dyDescent="0.3">
      <c r="A19">
        <v>18</v>
      </c>
      <c r="B19" s="1">
        <v>45790.562291666669</v>
      </c>
      <c r="C19" s="1">
        <v>45790.574618055558</v>
      </c>
      <c r="D19" s="39" t="s">
        <v>220</v>
      </c>
      <c r="E19" s="39" t="s">
        <v>221</v>
      </c>
      <c r="F19" s="39" t="s">
        <v>221</v>
      </c>
      <c r="G19" s="39" t="s">
        <v>22</v>
      </c>
      <c r="H19">
        <v>13</v>
      </c>
      <c r="I19" s="39" t="s">
        <v>222</v>
      </c>
      <c r="J19" s="39" t="s">
        <v>223</v>
      </c>
      <c r="K19" s="39" t="s">
        <v>224</v>
      </c>
      <c r="L19" s="39" t="s">
        <v>225</v>
      </c>
      <c r="M19" s="39" t="s">
        <v>225</v>
      </c>
      <c r="N19" s="39" t="s">
        <v>226</v>
      </c>
      <c r="O19" s="39" t="s">
        <v>227</v>
      </c>
      <c r="P19" s="39" t="s">
        <v>228</v>
      </c>
      <c r="Q19" s="39" t="s">
        <v>229</v>
      </c>
      <c r="R19" s="39" t="s">
        <v>230</v>
      </c>
      <c r="S19" s="39" t="s">
        <v>231</v>
      </c>
      <c r="T19" s="39" t="s">
        <v>232</v>
      </c>
    </row>
    <row r="20" spans="1:20" x14ac:dyDescent="0.3">
      <c r="A20">
        <v>19</v>
      </c>
      <c r="B20" s="1">
        <v>45790.570034722223</v>
      </c>
      <c r="C20" s="1">
        <v>45790.574652777781</v>
      </c>
      <c r="D20" s="39" t="s">
        <v>233</v>
      </c>
      <c r="E20" s="39" t="s">
        <v>234</v>
      </c>
      <c r="F20" s="39" t="s">
        <v>235</v>
      </c>
      <c r="G20" s="39" t="s">
        <v>22</v>
      </c>
      <c r="H20">
        <v>6</v>
      </c>
      <c r="I20" s="39" t="s">
        <v>111</v>
      </c>
      <c r="J20" s="39" t="s">
        <v>236</v>
      </c>
      <c r="K20" s="39" t="s">
        <v>236</v>
      </c>
      <c r="L20" s="39" t="s">
        <v>236</v>
      </c>
      <c r="M20" s="39" t="s">
        <v>237</v>
      </c>
      <c r="N20" s="39" t="s">
        <v>238</v>
      </c>
      <c r="O20" s="39" t="s">
        <v>239</v>
      </c>
      <c r="P20" s="39" t="s">
        <v>240</v>
      </c>
      <c r="Q20" s="39" t="s">
        <v>64</v>
      </c>
      <c r="R20" s="39" t="s">
        <v>241</v>
      </c>
      <c r="S20" s="39" t="s">
        <v>242</v>
      </c>
      <c r="T20" s="39" t="s">
        <v>243</v>
      </c>
    </row>
    <row r="21" spans="1:20" x14ac:dyDescent="0.3">
      <c r="A21">
        <v>20</v>
      </c>
      <c r="B21" s="1">
        <v>45790.562395833331</v>
      </c>
      <c r="C21" s="1">
        <v>45790.574699074074</v>
      </c>
      <c r="D21" s="39" t="s">
        <v>244</v>
      </c>
      <c r="E21" s="39" t="s">
        <v>245</v>
      </c>
      <c r="F21" s="39" t="s">
        <v>245</v>
      </c>
      <c r="G21" s="39" t="s">
        <v>22</v>
      </c>
      <c r="H21">
        <v>14</v>
      </c>
      <c r="I21" s="39" t="s">
        <v>111</v>
      </c>
      <c r="J21" s="39" t="s">
        <v>246</v>
      </c>
      <c r="K21" s="39" t="s">
        <v>226</v>
      </c>
      <c r="L21" s="39" t="s">
        <v>226</v>
      </c>
      <c r="M21" s="39" t="s">
        <v>226</v>
      </c>
      <c r="N21" s="39" t="s">
        <v>247</v>
      </c>
      <c r="O21" s="39" t="s">
        <v>248</v>
      </c>
      <c r="P21" s="39" t="s">
        <v>249</v>
      </c>
      <c r="Q21" s="39" t="s">
        <v>250</v>
      </c>
      <c r="R21" s="39" t="s">
        <v>251</v>
      </c>
      <c r="S21" s="39" t="s">
        <v>252</v>
      </c>
      <c r="T21" s="39" t="s">
        <v>253</v>
      </c>
    </row>
    <row r="22" spans="1:20" x14ac:dyDescent="0.3">
      <c r="A22">
        <v>21</v>
      </c>
      <c r="B22" s="1">
        <v>45790.565648148149</v>
      </c>
      <c r="C22" s="1">
        <v>45790.574837962966</v>
      </c>
      <c r="D22" s="39" t="s">
        <v>254</v>
      </c>
      <c r="E22" s="39" t="s">
        <v>255</v>
      </c>
      <c r="F22" s="39" t="s">
        <v>255</v>
      </c>
      <c r="G22" s="39" t="s">
        <v>22</v>
      </c>
      <c r="H22">
        <v>9</v>
      </c>
      <c r="I22" s="39" t="s">
        <v>256</v>
      </c>
      <c r="J22" s="39" t="s">
        <v>111</v>
      </c>
      <c r="K22" s="39" t="s">
        <v>257</v>
      </c>
      <c r="L22" s="39" t="s">
        <v>258</v>
      </c>
      <c r="M22" s="39" t="s">
        <v>259</v>
      </c>
      <c r="N22" s="39" t="s">
        <v>260</v>
      </c>
      <c r="O22" s="39" t="s">
        <v>261</v>
      </c>
      <c r="P22" s="39" t="s">
        <v>240</v>
      </c>
      <c r="Q22" s="39" t="s">
        <v>64</v>
      </c>
      <c r="R22" s="39" t="s">
        <v>262</v>
      </c>
      <c r="S22" s="39" t="s">
        <v>242</v>
      </c>
      <c r="T22" s="39" t="s">
        <v>240</v>
      </c>
    </row>
    <row r="23" spans="1:20" x14ac:dyDescent="0.3">
      <c r="A23">
        <v>22</v>
      </c>
      <c r="B23" s="1">
        <v>45790.563587962963</v>
      </c>
      <c r="C23" s="1">
        <v>45790.575104166666</v>
      </c>
      <c r="D23" s="39" t="s">
        <v>263</v>
      </c>
      <c r="E23" s="39" t="s">
        <v>264</v>
      </c>
      <c r="F23" s="39" t="s">
        <v>265</v>
      </c>
      <c r="G23" s="39" t="s">
        <v>22</v>
      </c>
      <c r="H23">
        <v>23</v>
      </c>
      <c r="I23" s="39" t="s">
        <v>266</v>
      </c>
      <c r="J23" s="39" t="s">
        <v>267</v>
      </c>
      <c r="K23" s="39" t="s">
        <v>268</v>
      </c>
      <c r="L23" s="39" t="s">
        <v>269</v>
      </c>
      <c r="M23" s="39" t="s">
        <v>270</v>
      </c>
      <c r="N23" s="39" t="s">
        <v>170</v>
      </c>
      <c r="O23" s="39" t="s">
        <v>271</v>
      </c>
      <c r="P23" s="39" t="s">
        <v>272</v>
      </c>
      <c r="Q23" s="39" t="s">
        <v>273</v>
      </c>
      <c r="R23" s="39" t="s">
        <v>274</v>
      </c>
      <c r="S23" s="39" t="s">
        <v>275</v>
      </c>
      <c r="T23" s="39" t="s">
        <v>276</v>
      </c>
    </row>
    <row r="24" spans="1:20" x14ac:dyDescent="0.3">
      <c r="A24">
        <v>23</v>
      </c>
      <c r="B24" s="1">
        <v>45790.562719907408</v>
      </c>
      <c r="C24" s="1">
        <v>45790.575254629628</v>
      </c>
      <c r="D24" s="39" t="s">
        <v>277</v>
      </c>
      <c r="E24" s="39" t="s">
        <v>278</v>
      </c>
      <c r="F24" s="39" t="s">
        <v>279</v>
      </c>
      <c r="G24" s="39" t="s">
        <v>22</v>
      </c>
      <c r="H24">
        <v>12</v>
      </c>
      <c r="I24" s="39" t="s">
        <v>280</v>
      </c>
      <c r="J24" s="39" t="s">
        <v>281</v>
      </c>
      <c r="K24" s="39" t="s">
        <v>282</v>
      </c>
      <c r="L24" s="39" t="s">
        <v>283</v>
      </c>
      <c r="M24" s="39" t="s">
        <v>284</v>
      </c>
      <c r="N24" s="39" t="s">
        <v>156</v>
      </c>
      <c r="O24" s="39" t="s">
        <v>285</v>
      </c>
      <c r="P24" s="39" t="s">
        <v>286</v>
      </c>
      <c r="Q24" s="39" t="s">
        <v>287</v>
      </c>
      <c r="R24" s="39" t="s">
        <v>288</v>
      </c>
      <c r="S24" s="39" t="s">
        <v>289</v>
      </c>
      <c r="T24" s="39" t="s">
        <v>290</v>
      </c>
    </row>
    <row r="25" spans="1:20" x14ac:dyDescent="0.3">
      <c r="A25">
        <v>24</v>
      </c>
      <c r="B25" s="1">
        <v>45790.562488425923</v>
      </c>
      <c r="C25" s="1">
        <v>45790.575324074074</v>
      </c>
      <c r="D25" s="39" t="s">
        <v>291</v>
      </c>
      <c r="E25" s="39" t="s">
        <v>292</v>
      </c>
      <c r="F25" s="39" t="s">
        <v>293</v>
      </c>
      <c r="G25" s="39" t="s">
        <v>22</v>
      </c>
      <c r="H25">
        <v>26</v>
      </c>
      <c r="I25" s="39" t="s">
        <v>294</v>
      </c>
      <c r="J25" s="39" t="s">
        <v>295</v>
      </c>
      <c r="K25" s="39" t="s">
        <v>296</v>
      </c>
      <c r="L25" s="39" t="s">
        <v>297</v>
      </c>
      <c r="M25" s="39" t="s">
        <v>200</v>
      </c>
      <c r="N25" s="39" t="s">
        <v>298</v>
      </c>
      <c r="O25" s="39" t="s">
        <v>299</v>
      </c>
      <c r="P25" s="39" t="s">
        <v>300</v>
      </c>
      <c r="Q25" s="39" t="s">
        <v>301</v>
      </c>
      <c r="R25" s="39" t="s">
        <v>147</v>
      </c>
      <c r="S25" s="39" t="s">
        <v>302</v>
      </c>
      <c r="T25" s="39" t="s">
        <v>303</v>
      </c>
    </row>
    <row r="26" spans="1:20" x14ac:dyDescent="0.3">
      <c r="A26">
        <v>25</v>
      </c>
      <c r="B26" s="1">
        <v>45790.565972222219</v>
      </c>
      <c r="C26" s="1">
        <v>45790.575868055559</v>
      </c>
      <c r="D26" s="39" t="s">
        <v>304</v>
      </c>
      <c r="E26" s="39" t="s">
        <v>305</v>
      </c>
      <c r="F26" s="39" t="s">
        <v>306</v>
      </c>
      <c r="G26" s="39" t="s">
        <v>22</v>
      </c>
      <c r="H26">
        <v>17</v>
      </c>
      <c r="I26" s="39" t="s">
        <v>307</v>
      </c>
      <c r="J26" s="39" t="s">
        <v>236</v>
      </c>
      <c r="K26" s="39" t="s">
        <v>308</v>
      </c>
      <c r="L26" s="39" t="s">
        <v>309</v>
      </c>
      <c r="M26" s="39" t="s">
        <v>310</v>
      </c>
      <c r="N26" s="39" t="s">
        <v>170</v>
      </c>
      <c r="O26" s="39" t="s">
        <v>311</v>
      </c>
      <c r="P26" s="39" t="s">
        <v>42</v>
      </c>
      <c r="Q26" s="39" t="s">
        <v>312</v>
      </c>
      <c r="R26" s="39" t="s">
        <v>313</v>
      </c>
      <c r="S26" s="39" t="s">
        <v>314</v>
      </c>
      <c r="T26" s="39" t="s">
        <v>315</v>
      </c>
    </row>
    <row r="27" spans="1:20" x14ac:dyDescent="0.3">
      <c r="A27">
        <v>26</v>
      </c>
      <c r="B27" s="1">
        <v>45790.562118055554</v>
      </c>
      <c r="C27" s="1">
        <v>45790.576504629629</v>
      </c>
      <c r="D27" s="39" t="s">
        <v>316</v>
      </c>
      <c r="E27" s="39" t="s">
        <v>317</v>
      </c>
      <c r="F27" s="39" t="s">
        <v>318</v>
      </c>
      <c r="G27" s="39" t="s">
        <v>22</v>
      </c>
      <c r="H27">
        <v>29</v>
      </c>
      <c r="I27" s="39" t="s">
        <v>319</v>
      </c>
      <c r="J27" s="39" t="s">
        <v>320</v>
      </c>
      <c r="K27" s="39" t="s">
        <v>321</v>
      </c>
      <c r="L27" s="39" t="s">
        <v>322</v>
      </c>
      <c r="M27" s="39" t="s">
        <v>323</v>
      </c>
      <c r="N27" s="39" t="s">
        <v>324</v>
      </c>
      <c r="O27" s="39" t="s">
        <v>325</v>
      </c>
      <c r="P27" s="39" t="s">
        <v>326</v>
      </c>
      <c r="Q27" s="39" t="s">
        <v>327</v>
      </c>
      <c r="R27" s="39" t="s">
        <v>328</v>
      </c>
      <c r="S27" s="39" t="s">
        <v>329</v>
      </c>
      <c r="T27" s="39" t="s">
        <v>241</v>
      </c>
    </row>
    <row r="28" spans="1:20" x14ac:dyDescent="0.3">
      <c r="A28">
        <v>27</v>
      </c>
      <c r="B28" s="1">
        <v>45790.562175925923</v>
      </c>
      <c r="C28" s="1">
        <v>45790.576608796298</v>
      </c>
      <c r="D28" s="39" t="s">
        <v>330</v>
      </c>
      <c r="E28" s="39" t="s">
        <v>331</v>
      </c>
      <c r="F28" s="39" t="s">
        <v>331</v>
      </c>
      <c r="G28" s="39" t="s">
        <v>22</v>
      </c>
      <c r="H28">
        <v>5</v>
      </c>
      <c r="I28" s="39" t="s">
        <v>332</v>
      </c>
      <c r="J28" s="39" t="s">
        <v>152</v>
      </c>
      <c r="K28" s="39" t="s">
        <v>333</v>
      </c>
      <c r="L28" s="39" t="s">
        <v>334</v>
      </c>
      <c r="M28" s="39" t="s">
        <v>335</v>
      </c>
      <c r="N28" s="39" t="s">
        <v>336</v>
      </c>
      <c r="O28" s="39" t="s">
        <v>337</v>
      </c>
      <c r="P28" s="39" t="s">
        <v>338</v>
      </c>
      <c r="Q28" s="39" t="s">
        <v>339</v>
      </c>
      <c r="R28" s="39" t="s">
        <v>340</v>
      </c>
      <c r="S28" s="39" t="s">
        <v>341</v>
      </c>
      <c r="T28" s="39" t="s">
        <v>342</v>
      </c>
    </row>
    <row r="29" spans="1:20" x14ac:dyDescent="0.3">
      <c r="A29">
        <v>28</v>
      </c>
      <c r="B29" s="1">
        <v>45790.562175925923</v>
      </c>
      <c r="C29" s="1">
        <v>45790.576886574076</v>
      </c>
      <c r="D29" s="39" t="s">
        <v>343</v>
      </c>
      <c r="E29" s="39" t="s">
        <v>344</v>
      </c>
      <c r="F29" s="39" t="s">
        <v>344</v>
      </c>
      <c r="G29" s="39" t="s">
        <v>22</v>
      </c>
      <c r="H29">
        <v>35</v>
      </c>
      <c r="I29" s="39" t="s">
        <v>345</v>
      </c>
      <c r="J29" s="39" t="s">
        <v>346</v>
      </c>
      <c r="K29" s="39" t="s">
        <v>347</v>
      </c>
      <c r="L29" s="39" t="s">
        <v>348</v>
      </c>
      <c r="M29" s="39" t="s">
        <v>200</v>
      </c>
      <c r="N29" s="39" t="s">
        <v>298</v>
      </c>
      <c r="O29" s="39" t="s">
        <v>349</v>
      </c>
      <c r="P29" s="39" t="s">
        <v>350</v>
      </c>
      <c r="Q29" s="39" t="s">
        <v>351</v>
      </c>
      <c r="R29" s="39" t="s">
        <v>54</v>
      </c>
      <c r="S29" s="39" t="s">
        <v>352</v>
      </c>
      <c r="T29" s="39" t="s">
        <v>353</v>
      </c>
    </row>
    <row r="30" spans="1:20" x14ac:dyDescent="0.3">
      <c r="A30">
        <v>29</v>
      </c>
      <c r="B30" s="1">
        <v>45790.562905092593</v>
      </c>
      <c r="C30" s="1">
        <v>45790.577766203707</v>
      </c>
      <c r="D30" s="39" t="s">
        <v>354</v>
      </c>
      <c r="E30" s="39" t="s">
        <v>355</v>
      </c>
      <c r="F30" s="39" t="s">
        <v>355</v>
      </c>
      <c r="G30" s="39" t="s">
        <v>22</v>
      </c>
      <c r="H30">
        <v>31</v>
      </c>
      <c r="I30" s="39" t="s">
        <v>356</v>
      </c>
      <c r="J30" s="39" t="s">
        <v>357</v>
      </c>
      <c r="K30" s="39" t="s">
        <v>358</v>
      </c>
      <c r="L30" s="39" t="s">
        <v>359</v>
      </c>
      <c r="M30" s="39" t="s">
        <v>270</v>
      </c>
      <c r="N30" s="39" t="s">
        <v>298</v>
      </c>
      <c r="O30" s="39" t="s">
        <v>360</v>
      </c>
      <c r="P30" s="39" t="s">
        <v>361</v>
      </c>
      <c r="Q30" s="39" t="s">
        <v>362</v>
      </c>
      <c r="R30" s="39" t="s">
        <v>363</v>
      </c>
      <c r="S30" s="39" t="s">
        <v>364</v>
      </c>
      <c r="T30" s="39" t="s">
        <v>148</v>
      </c>
    </row>
    <row r="31" spans="1:20" x14ac:dyDescent="0.3">
      <c r="A31">
        <v>30</v>
      </c>
      <c r="B31" s="1">
        <v>45790.56422453704</v>
      </c>
      <c r="C31" s="1">
        <v>45790.577939814815</v>
      </c>
      <c r="D31" s="39" t="s">
        <v>365</v>
      </c>
      <c r="E31" s="39" t="s">
        <v>366</v>
      </c>
      <c r="F31" s="39" t="s">
        <v>367</v>
      </c>
      <c r="G31" s="39" t="s">
        <v>22</v>
      </c>
      <c r="H31">
        <v>9</v>
      </c>
      <c r="I31" s="39" t="s">
        <v>332</v>
      </c>
      <c r="J31" s="39" t="s">
        <v>152</v>
      </c>
      <c r="K31" s="39" t="s">
        <v>368</v>
      </c>
      <c r="L31" s="39" t="s">
        <v>369</v>
      </c>
      <c r="M31" s="39" t="s">
        <v>370</v>
      </c>
      <c r="N31" s="39" t="s">
        <v>371</v>
      </c>
      <c r="O31" s="39" t="s">
        <v>372</v>
      </c>
      <c r="P31" s="39" t="s">
        <v>65</v>
      </c>
      <c r="Q31" s="39" t="s">
        <v>105</v>
      </c>
      <c r="R31" s="39" t="s">
        <v>373</v>
      </c>
      <c r="S31" s="39" t="s">
        <v>374</v>
      </c>
      <c r="T31" s="39" t="s">
        <v>108</v>
      </c>
    </row>
    <row r="32" spans="1:20" x14ac:dyDescent="0.3">
      <c r="A32">
        <v>31</v>
      </c>
      <c r="B32" s="1">
        <v>45790.563506944447</v>
      </c>
      <c r="C32" s="1">
        <v>45790.577986111108</v>
      </c>
      <c r="D32" s="39" t="s">
        <v>375</v>
      </c>
      <c r="E32" s="39" t="s">
        <v>376</v>
      </c>
      <c r="F32" s="39" t="s">
        <v>377</v>
      </c>
      <c r="G32" s="39" t="s">
        <v>22</v>
      </c>
      <c r="H32">
        <v>3</v>
      </c>
      <c r="I32" s="39" t="s">
        <v>378</v>
      </c>
      <c r="J32" s="39" t="s">
        <v>152</v>
      </c>
      <c r="K32" s="39" t="s">
        <v>379</v>
      </c>
      <c r="L32" s="39" t="s">
        <v>380</v>
      </c>
      <c r="M32" s="39" t="s">
        <v>381</v>
      </c>
      <c r="N32" s="39" t="s">
        <v>382</v>
      </c>
      <c r="O32" s="39" t="s">
        <v>383</v>
      </c>
      <c r="P32" s="39" t="s">
        <v>42</v>
      </c>
      <c r="Q32" s="39" t="s">
        <v>43</v>
      </c>
      <c r="R32" s="39" t="s">
        <v>54</v>
      </c>
      <c r="S32" s="39" t="s">
        <v>55</v>
      </c>
      <c r="T32" s="39" t="s">
        <v>46</v>
      </c>
    </row>
    <row r="33" spans="1:20" x14ac:dyDescent="0.3">
      <c r="A33">
        <v>32</v>
      </c>
      <c r="B33" s="1">
        <v>45790.562164351853</v>
      </c>
      <c r="C33" s="1">
        <v>45790.578159722223</v>
      </c>
      <c r="D33" s="39" t="s">
        <v>384</v>
      </c>
      <c r="E33" s="39" t="s">
        <v>385</v>
      </c>
      <c r="F33" s="39" t="s">
        <v>386</v>
      </c>
      <c r="G33" s="39" t="s">
        <v>22</v>
      </c>
      <c r="H33">
        <v>34</v>
      </c>
      <c r="I33" s="39" t="s">
        <v>387</v>
      </c>
      <c r="J33" s="39" t="s">
        <v>388</v>
      </c>
      <c r="K33" s="39" t="s">
        <v>389</v>
      </c>
      <c r="L33" s="39" t="s">
        <v>390</v>
      </c>
      <c r="M33" s="39" t="s">
        <v>391</v>
      </c>
      <c r="N33" s="39" t="s">
        <v>298</v>
      </c>
      <c r="O33" s="39" t="s">
        <v>392</v>
      </c>
      <c r="P33" s="39" t="s">
        <v>393</v>
      </c>
      <c r="Q33" s="39" t="s">
        <v>394</v>
      </c>
      <c r="R33" s="39" t="s">
        <v>395</v>
      </c>
      <c r="S33" s="39" t="s">
        <v>396</v>
      </c>
      <c r="T33" s="39" t="s">
        <v>397</v>
      </c>
    </row>
    <row r="34" spans="1:20" x14ac:dyDescent="0.3">
      <c r="A34">
        <v>33</v>
      </c>
      <c r="B34" s="1">
        <v>45790.562175925923</v>
      </c>
      <c r="C34" s="1">
        <v>45790.578506944446</v>
      </c>
      <c r="D34" s="39" t="s">
        <v>398</v>
      </c>
      <c r="E34" s="39" t="s">
        <v>399</v>
      </c>
      <c r="F34" s="39" t="s">
        <v>400</v>
      </c>
      <c r="G34" s="39" t="s">
        <v>22</v>
      </c>
      <c r="H34">
        <v>36</v>
      </c>
      <c r="I34" s="39" t="s">
        <v>401</v>
      </c>
      <c r="J34" s="39" t="s">
        <v>402</v>
      </c>
      <c r="K34" s="39" t="s">
        <v>296</v>
      </c>
      <c r="L34" s="39" t="s">
        <v>403</v>
      </c>
      <c r="M34" s="39" t="s">
        <v>391</v>
      </c>
      <c r="N34" s="39" t="s">
        <v>170</v>
      </c>
      <c r="O34" s="39" t="s">
        <v>404</v>
      </c>
      <c r="P34" s="39" t="s">
        <v>405</v>
      </c>
      <c r="Q34" s="39" t="s">
        <v>406</v>
      </c>
      <c r="R34" s="39" t="s">
        <v>407</v>
      </c>
      <c r="S34" s="39" t="s">
        <v>408</v>
      </c>
      <c r="T34" s="39" t="s">
        <v>409</v>
      </c>
    </row>
    <row r="35" spans="1:20" x14ac:dyDescent="0.3">
      <c r="A35">
        <v>34</v>
      </c>
      <c r="B35" s="1">
        <v>45790.562291666669</v>
      </c>
      <c r="C35" s="1">
        <v>45790.578587962962</v>
      </c>
      <c r="D35" s="39" t="s">
        <v>410</v>
      </c>
      <c r="E35" s="39" t="s">
        <v>411</v>
      </c>
      <c r="F35" s="39" t="s">
        <v>412</v>
      </c>
      <c r="G35" s="39" t="s">
        <v>22</v>
      </c>
      <c r="H35">
        <v>27</v>
      </c>
      <c r="I35" s="39" t="s">
        <v>69</v>
      </c>
      <c r="J35" s="39" t="s">
        <v>413</v>
      </c>
      <c r="K35" s="39" t="s">
        <v>414</v>
      </c>
      <c r="L35" s="39" t="s">
        <v>415</v>
      </c>
      <c r="M35" s="39" t="s">
        <v>416</v>
      </c>
      <c r="N35" s="39" t="s">
        <v>298</v>
      </c>
      <c r="O35" s="39" t="s">
        <v>417</v>
      </c>
      <c r="P35" s="39" t="s">
        <v>418</v>
      </c>
      <c r="Q35" s="39" t="s">
        <v>418</v>
      </c>
      <c r="R35" s="39" t="s">
        <v>419</v>
      </c>
      <c r="S35" s="39" t="s">
        <v>420</v>
      </c>
      <c r="T35" s="39" t="s">
        <v>421</v>
      </c>
    </row>
    <row r="36" spans="1:20" x14ac:dyDescent="0.3">
      <c r="A36">
        <v>35</v>
      </c>
      <c r="B36" s="1">
        <v>45790.5622337963</v>
      </c>
      <c r="C36" s="1">
        <v>45790.578750000001</v>
      </c>
      <c r="D36" s="39" t="s">
        <v>422</v>
      </c>
      <c r="E36" s="39" t="s">
        <v>423</v>
      </c>
      <c r="F36" s="39" t="s">
        <v>424</v>
      </c>
      <c r="G36" s="39" t="s">
        <v>22</v>
      </c>
      <c r="H36">
        <v>37</v>
      </c>
      <c r="I36" s="39" t="s">
        <v>425</v>
      </c>
      <c r="J36" s="39" t="s">
        <v>426</v>
      </c>
      <c r="K36" s="39" t="s">
        <v>427</v>
      </c>
      <c r="L36" s="39" t="s">
        <v>428</v>
      </c>
      <c r="M36" s="39" t="s">
        <v>200</v>
      </c>
      <c r="N36" s="39" t="s">
        <v>298</v>
      </c>
      <c r="O36" s="39" t="s">
        <v>429</v>
      </c>
      <c r="P36" s="39" t="s">
        <v>430</v>
      </c>
      <c r="Q36" s="39" t="s">
        <v>431</v>
      </c>
      <c r="R36" s="39" t="s">
        <v>432</v>
      </c>
      <c r="S36" s="39" t="s">
        <v>433</v>
      </c>
      <c r="T36" s="39" t="s">
        <v>434</v>
      </c>
    </row>
    <row r="37" spans="1:20" x14ac:dyDescent="0.3">
      <c r="A37">
        <v>36</v>
      </c>
      <c r="B37" s="1">
        <v>45790.576493055552</v>
      </c>
      <c r="C37" s="1">
        <v>45790.57880787037</v>
      </c>
      <c r="D37" s="39" t="s">
        <v>435</v>
      </c>
      <c r="E37" s="39" t="s">
        <v>436</v>
      </c>
      <c r="F37" s="39" t="s">
        <v>437</v>
      </c>
      <c r="G37" s="39" t="s">
        <v>22</v>
      </c>
      <c r="H37">
        <v>8</v>
      </c>
      <c r="I37" s="39" t="s">
        <v>332</v>
      </c>
      <c r="J37" s="39" t="s">
        <v>152</v>
      </c>
      <c r="K37" s="39" t="s">
        <v>438</v>
      </c>
      <c r="L37" s="39" t="s">
        <v>439</v>
      </c>
      <c r="M37" s="39" t="s">
        <v>200</v>
      </c>
      <c r="N37" s="39" t="s">
        <v>440</v>
      </c>
      <c r="O37" s="39" t="s">
        <v>117</v>
      </c>
      <c r="P37" s="39" t="s">
        <v>441</v>
      </c>
      <c r="Q37" s="39" t="s">
        <v>442</v>
      </c>
      <c r="R37" s="39" t="s">
        <v>443</v>
      </c>
      <c r="S37" s="39" t="s">
        <v>444</v>
      </c>
      <c r="T37" s="39" t="s">
        <v>445</v>
      </c>
    </row>
    <row r="38" spans="1:20" x14ac:dyDescent="0.3">
      <c r="A38">
        <v>37</v>
      </c>
      <c r="B38" s="1">
        <v>45790.562291666669</v>
      </c>
      <c r="C38" s="1">
        <v>45790.579131944447</v>
      </c>
      <c r="D38" s="39" t="s">
        <v>446</v>
      </c>
      <c r="E38" s="39" t="s">
        <v>447</v>
      </c>
      <c r="F38" s="39" t="s">
        <v>447</v>
      </c>
      <c r="G38" s="39" t="s">
        <v>22</v>
      </c>
      <c r="H38">
        <v>2</v>
      </c>
      <c r="I38" s="39" t="s">
        <v>378</v>
      </c>
      <c r="J38" s="39" t="s">
        <v>152</v>
      </c>
      <c r="K38" s="39" t="s">
        <v>379</v>
      </c>
      <c r="L38" s="39" t="s">
        <v>448</v>
      </c>
      <c r="M38" s="39" t="s">
        <v>449</v>
      </c>
      <c r="N38" s="39" t="s">
        <v>382</v>
      </c>
      <c r="O38" s="39" t="s">
        <v>383</v>
      </c>
      <c r="P38" s="39" t="s">
        <v>42</v>
      </c>
      <c r="Q38" s="39" t="s">
        <v>43</v>
      </c>
      <c r="R38" s="39" t="s">
        <v>54</v>
      </c>
      <c r="S38" s="39" t="s">
        <v>55</v>
      </c>
      <c r="T38" s="39" t="s">
        <v>108</v>
      </c>
    </row>
    <row r="39" spans="1:20" x14ac:dyDescent="0.3">
      <c r="A39">
        <v>38</v>
      </c>
      <c r="B39" s="1">
        <v>45790.573368055557</v>
      </c>
      <c r="C39" s="1">
        <v>45790.579270833332</v>
      </c>
      <c r="D39" s="39" t="s">
        <v>450</v>
      </c>
      <c r="E39" s="39" t="s">
        <v>451</v>
      </c>
      <c r="F39" s="39" t="s">
        <v>451</v>
      </c>
      <c r="G39" s="39" t="s">
        <v>22</v>
      </c>
      <c r="H39">
        <v>24</v>
      </c>
      <c r="I39" s="39" t="s">
        <v>332</v>
      </c>
      <c r="J39" s="39" t="s">
        <v>267</v>
      </c>
      <c r="K39" s="39" t="s">
        <v>153</v>
      </c>
      <c r="L39" s="39" t="s">
        <v>154</v>
      </c>
      <c r="M39" s="39" t="s">
        <v>452</v>
      </c>
      <c r="N39" s="39" t="s">
        <v>382</v>
      </c>
      <c r="O39" s="39" t="s">
        <v>453</v>
      </c>
      <c r="P39" s="39" t="s">
        <v>454</v>
      </c>
      <c r="Q39" s="39" t="s">
        <v>455</v>
      </c>
      <c r="R39" s="39" t="s">
        <v>456</v>
      </c>
      <c r="S39" s="39" t="s">
        <v>55</v>
      </c>
      <c r="T39" s="39" t="s">
        <v>457</v>
      </c>
    </row>
    <row r="40" spans="1:20" x14ac:dyDescent="0.3">
      <c r="A40">
        <v>39</v>
      </c>
      <c r="B40" s="1">
        <v>45790.5622337963</v>
      </c>
      <c r="C40" s="1">
        <v>45790.579710648148</v>
      </c>
      <c r="D40" s="39" t="s">
        <v>458</v>
      </c>
      <c r="E40" s="39" t="s">
        <v>459</v>
      </c>
      <c r="F40" s="39" t="s">
        <v>459</v>
      </c>
      <c r="G40" s="39" t="s">
        <v>22</v>
      </c>
      <c r="H40">
        <v>4</v>
      </c>
      <c r="I40" s="39" t="s">
        <v>460</v>
      </c>
      <c r="J40" s="39" t="s">
        <v>461</v>
      </c>
      <c r="K40" s="39" t="s">
        <v>462</v>
      </c>
      <c r="L40" s="39" t="s">
        <v>463</v>
      </c>
      <c r="M40" s="39" t="s">
        <v>464</v>
      </c>
      <c r="N40" s="39" t="s">
        <v>298</v>
      </c>
      <c r="O40" s="39" t="s">
        <v>465</v>
      </c>
      <c r="P40" s="39" t="s">
        <v>65</v>
      </c>
      <c r="Q40" s="39" t="s">
        <v>43</v>
      </c>
      <c r="R40" s="39" t="s">
        <v>466</v>
      </c>
      <c r="S40" s="39" t="s">
        <v>55</v>
      </c>
      <c r="T40" s="39" t="s">
        <v>467</v>
      </c>
    </row>
    <row r="41" spans="1:20" x14ac:dyDescent="0.3">
      <c r="A41">
        <v>40</v>
      </c>
      <c r="B41" s="1">
        <v>45791.380393518521</v>
      </c>
      <c r="C41" s="1">
        <v>45791.39403935185</v>
      </c>
      <c r="D41" s="39" t="s">
        <v>468</v>
      </c>
      <c r="E41" s="39" t="s">
        <v>469</v>
      </c>
      <c r="F41" s="39" t="s">
        <v>470</v>
      </c>
      <c r="G41" s="39" t="s">
        <v>471</v>
      </c>
      <c r="H41">
        <v>11</v>
      </c>
      <c r="I41" s="39" t="s">
        <v>472</v>
      </c>
      <c r="J41" s="39" t="s">
        <v>473</v>
      </c>
      <c r="K41" s="39" t="s">
        <v>474</v>
      </c>
      <c r="L41" s="39" t="s">
        <v>475</v>
      </c>
      <c r="M41" s="39" t="s">
        <v>200</v>
      </c>
      <c r="N41" s="39" t="s">
        <v>170</v>
      </c>
      <c r="O41" s="39" t="s">
        <v>476</v>
      </c>
      <c r="P41" s="39" t="s">
        <v>477</v>
      </c>
      <c r="Q41" s="39" t="s">
        <v>478</v>
      </c>
      <c r="R41" s="39" t="s">
        <v>54</v>
      </c>
      <c r="S41" s="39" t="s">
        <v>55</v>
      </c>
      <c r="T41" s="39" t="s">
        <v>108</v>
      </c>
    </row>
    <row r="42" spans="1:20" x14ac:dyDescent="0.3">
      <c r="A42">
        <v>41</v>
      </c>
      <c r="B42" s="1">
        <v>45791.380312499998</v>
      </c>
      <c r="C42" s="1">
        <v>45791.394062500003</v>
      </c>
      <c r="D42" s="39" t="s">
        <v>479</v>
      </c>
      <c r="E42" s="39" t="s">
        <v>480</v>
      </c>
      <c r="F42" s="39" t="s">
        <v>480</v>
      </c>
      <c r="G42" s="39" t="s">
        <v>471</v>
      </c>
      <c r="H42">
        <v>15</v>
      </c>
      <c r="I42" s="39" t="s">
        <v>481</v>
      </c>
      <c r="J42" s="39" t="s">
        <v>482</v>
      </c>
      <c r="K42" s="39" t="s">
        <v>483</v>
      </c>
      <c r="L42" s="39" t="s">
        <v>484</v>
      </c>
      <c r="M42" s="39" t="s">
        <v>485</v>
      </c>
      <c r="N42" s="39" t="s">
        <v>298</v>
      </c>
      <c r="O42" s="39" t="s">
        <v>486</v>
      </c>
      <c r="P42" s="39" t="s">
        <v>487</v>
      </c>
      <c r="Q42" s="39" t="s">
        <v>488</v>
      </c>
      <c r="R42" s="39" t="s">
        <v>133</v>
      </c>
      <c r="S42" s="39" t="s">
        <v>433</v>
      </c>
      <c r="T42" s="39" t="s">
        <v>108</v>
      </c>
    </row>
    <row r="43" spans="1:20" x14ac:dyDescent="0.3">
      <c r="A43">
        <v>42</v>
      </c>
      <c r="B43" s="1">
        <v>45791.395069444443</v>
      </c>
      <c r="C43" s="1">
        <v>45791.395219907405</v>
      </c>
      <c r="D43" s="39" t="s">
        <v>489</v>
      </c>
      <c r="E43" s="39" t="s">
        <v>490</v>
      </c>
      <c r="F43" s="39" t="s">
        <v>491</v>
      </c>
      <c r="G43" s="39" t="s">
        <v>471</v>
      </c>
      <c r="H43">
        <v>7</v>
      </c>
      <c r="I43" s="39" t="s">
        <v>492</v>
      </c>
      <c r="J43" s="39" t="s">
        <v>493</v>
      </c>
      <c r="K43" s="39" t="s">
        <v>494</v>
      </c>
      <c r="L43" s="39" t="s">
        <v>495</v>
      </c>
      <c r="M43" s="39" t="s">
        <v>284</v>
      </c>
      <c r="N43" s="39" t="s">
        <v>298</v>
      </c>
      <c r="O43" s="39" t="s">
        <v>496</v>
      </c>
      <c r="P43" s="39" t="s">
        <v>497</v>
      </c>
      <c r="Q43" s="39" t="s">
        <v>498</v>
      </c>
      <c r="R43" s="39" t="s">
        <v>499</v>
      </c>
      <c r="S43" s="39" t="s">
        <v>433</v>
      </c>
      <c r="T43" s="39" t="s">
        <v>108</v>
      </c>
    </row>
    <row r="44" spans="1:20" x14ac:dyDescent="0.3">
      <c r="A44">
        <v>43</v>
      </c>
      <c r="B44" s="1">
        <v>45791.380370370367</v>
      </c>
      <c r="C44" s="1">
        <v>45791.395601851851</v>
      </c>
      <c r="D44" s="39" t="s">
        <v>500</v>
      </c>
      <c r="E44" s="39" t="s">
        <v>501</v>
      </c>
      <c r="F44" s="39" t="s">
        <v>501</v>
      </c>
      <c r="G44" s="39" t="s">
        <v>471</v>
      </c>
      <c r="H44">
        <v>2</v>
      </c>
      <c r="I44" s="39" t="s">
        <v>332</v>
      </c>
      <c r="J44" s="39" t="s">
        <v>502</v>
      </c>
      <c r="K44" s="39" t="s">
        <v>503</v>
      </c>
      <c r="L44" s="39" t="s">
        <v>504</v>
      </c>
      <c r="M44" s="39" t="s">
        <v>505</v>
      </c>
      <c r="N44" s="39" t="s">
        <v>382</v>
      </c>
      <c r="O44" s="39" t="s">
        <v>506</v>
      </c>
      <c r="P44" s="39" t="s">
        <v>507</v>
      </c>
      <c r="Q44" s="39" t="s">
        <v>508</v>
      </c>
      <c r="R44" s="39" t="s">
        <v>509</v>
      </c>
      <c r="S44" s="39" t="s">
        <v>510</v>
      </c>
      <c r="T44" s="39" t="s">
        <v>108</v>
      </c>
    </row>
    <row r="45" spans="1:20" x14ac:dyDescent="0.3">
      <c r="A45">
        <v>44</v>
      </c>
      <c r="B45" s="1">
        <v>45791.380682870367</v>
      </c>
      <c r="C45" s="1">
        <v>45791.395960648151</v>
      </c>
      <c r="D45" s="39" t="s">
        <v>511</v>
      </c>
      <c r="E45" s="39" t="s">
        <v>512</v>
      </c>
      <c r="F45" s="39" t="s">
        <v>512</v>
      </c>
      <c r="G45" s="39" t="s">
        <v>471</v>
      </c>
      <c r="H45">
        <v>16</v>
      </c>
      <c r="I45" s="39" t="s">
        <v>332</v>
      </c>
      <c r="J45" s="39" t="s">
        <v>267</v>
      </c>
      <c r="K45" s="39" t="s">
        <v>153</v>
      </c>
      <c r="L45" s="39" t="s">
        <v>154</v>
      </c>
      <c r="M45" s="39" t="s">
        <v>513</v>
      </c>
      <c r="N45" s="39" t="s">
        <v>382</v>
      </c>
      <c r="O45" s="39" t="s">
        <v>514</v>
      </c>
      <c r="P45" s="39" t="s">
        <v>515</v>
      </c>
      <c r="Q45" s="39" t="s">
        <v>516</v>
      </c>
      <c r="R45" s="39" t="s">
        <v>517</v>
      </c>
      <c r="S45" s="39" t="s">
        <v>518</v>
      </c>
      <c r="T45" s="39" t="s">
        <v>519</v>
      </c>
    </row>
    <row r="46" spans="1:20" x14ac:dyDescent="0.3">
      <c r="A46">
        <v>45</v>
      </c>
      <c r="B46" s="1">
        <v>45791.380856481483</v>
      </c>
      <c r="C46" s="1">
        <v>45791.396122685182</v>
      </c>
      <c r="D46" s="39" t="s">
        <v>520</v>
      </c>
      <c r="E46" s="39" t="s">
        <v>521</v>
      </c>
      <c r="F46" s="39" t="s">
        <v>521</v>
      </c>
      <c r="G46" s="39" t="s">
        <v>471</v>
      </c>
      <c r="H46">
        <v>27</v>
      </c>
      <c r="I46" s="39" t="s">
        <v>522</v>
      </c>
      <c r="J46" s="39" t="s">
        <v>70</v>
      </c>
      <c r="K46" s="39" t="s">
        <v>523</v>
      </c>
      <c r="L46" s="39" t="s">
        <v>524</v>
      </c>
      <c r="M46" s="39" t="s">
        <v>525</v>
      </c>
      <c r="N46" s="39" t="s">
        <v>298</v>
      </c>
      <c r="O46" s="39" t="s">
        <v>526</v>
      </c>
      <c r="P46" s="39" t="s">
        <v>527</v>
      </c>
      <c r="Q46" s="39" t="s">
        <v>528</v>
      </c>
      <c r="R46" s="39" t="s">
        <v>529</v>
      </c>
      <c r="S46" s="39" t="s">
        <v>243</v>
      </c>
      <c r="T46" s="39" t="s">
        <v>530</v>
      </c>
    </row>
    <row r="47" spans="1:20" x14ac:dyDescent="0.3">
      <c r="A47">
        <v>46</v>
      </c>
      <c r="B47" s="1">
        <v>45791.395115740743</v>
      </c>
      <c r="C47" s="1">
        <v>45791.396157407406</v>
      </c>
      <c r="D47" s="39" t="s">
        <v>531</v>
      </c>
      <c r="E47" s="39" t="s">
        <v>532</v>
      </c>
      <c r="F47" s="39" t="s">
        <v>532</v>
      </c>
      <c r="G47" s="39" t="s">
        <v>471</v>
      </c>
      <c r="H47">
        <v>13</v>
      </c>
      <c r="I47" s="39" t="s">
        <v>533</v>
      </c>
      <c r="J47" s="39" t="s">
        <v>152</v>
      </c>
      <c r="K47" s="39" t="s">
        <v>153</v>
      </c>
      <c r="L47" s="39" t="s">
        <v>534</v>
      </c>
      <c r="M47" s="39" t="s">
        <v>513</v>
      </c>
      <c r="N47" s="39" t="s">
        <v>382</v>
      </c>
      <c r="O47" s="39" t="s">
        <v>535</v>
      </c>
      <c r="P47" s="39" t="s">
        <v>536</v>
      </c>
      <c r="Q47" s="39" t="s">
        <v>327</v>
      </c>
      <c r="R47" s="39" t="s">
        <v>509</v>
      </c>
      <c r="S47" s="39" t="s">
        <v>175</v>
      </c>
      <c r="T47" s="39" t="s">
        <v>537</v>
      </c>
    </row>
    <row r="48" spans="1:20" x14ac:dyDescent="0.3">
      <c r="A48">
        <v>47</v>
      </c>
      <c r="B48" s="1">
        <v>45791.380277777775</v>
      </c>
      <c r="C48" s="1">
        <v>45791.396273148152</v>
      </c>
      <c r="D48" s="39" t="s">
        <v>538</v>
      </c>
      <c r="E48" s="39" t="s">
        <v>539</v>
      </c>
      <c r="F48" s="39" t="s">
        <v>539</v>
      </c>
      <c r="G48" s="39" t="s">
        <v>471</v>
      </c>
      <c r="H48">
        <v>32</v>
      </c>
      <c r="I48" s="39" t="s">
        <v>540</v>
      </c>
      <c r="J48" s="39" t="s">
        <v>541</v>
      </c>
      <c r="K48" s="39" t="s">
        <v>542</v>
      </c>
      <c r="L48" s="39" t="s">
        <v>543</v>
      </c>
      <c r="M48" s="39" t="s">
        <v>544</v>
      </c>
      <c r="N48" s="39" t="s">
        <v>298</v>
      </c>
      <c r="O48" s="39" t="s">
        <v>545</v>
      </c>
      <c r="P48" s="39" t="s">
        <v>546</v>
      </c>
      <c r="Q48" s="39" t="s">
        <v>455</v>
      </c>
      <c r="R48" s="39" t="s">
        <v>547</v>
      </c>
      <c r="S48" s="39" t="s">
        <v>243</v>
      </c>
      <c r="T48" s="39" t="s">
        <v>548</v>
      </c>
    </row>
    <row r="49" spans="1:20" x14ac:dyDescent="0.3">
      <c r="A49">
        <v>48</v>
      </c>
      <c r="B49" s="1">
        <v>45791.380312499998</v>
      </c>
      <c r="C49" s="1">
        <v>45791.396354166667</v>
      </c>
      <c r="D49" s="39" t="s">
        <v>549</v>
      </c>
      <c r="E49" s="39" t="s">
        <v>550</v>
      </c>
      <c r="F49" s="39" t="s">
        <v>550</v>
      </c>
      <c r="G49" s="39" t="s">
        <v>471</v>
      </c>
      <c r="H49">
        <v>26</v>
      </c>
      <c r="I49" s="39" t="s">
        <v>332</v>
      </c>
      <c r="J49" s="39" t="s">
        <v>551</v>
      </c>
      <c r="K49" s="39" t="s">
        <v>552</v>
      </c>
      <c r="L49" s="39" t="s">
        <v>553</v>
      </c>
      <c r="M49" s="39" t="s">
        <v>513</v>
      </c>
      <c r="N49" s="39" t="s">
        <v>156</v>
      </c>
      <c r="O49" s="39" t="s">
        <v>554</v>
      </c>
      <c r="P49" s="39" t="s">
        <v>555</v>
      </c>
      <c r="Q49" s="39" t="s">
        <v>455</v>
      </c>
      <c r="R49" s="39" t="s">
        <v>556</v>
      </c>
      <c r="S49" s="39" t="s">
        <v>243</v>
      </c>
      <c r="T49" s="39" t="s">
        <v>557</v>
      </c>
    </row>
    <row r="50" spans="1:20" x14ac:dyDescent="0.3">
      <c r="A50">
        <v>49</v>
      </c>
      <c r="B50" s="1">
        <v>45791.380324074074</v>
      </c>
      <c r="C50" s="1">
        <v>45791.39640046296</v>
      </c>
      <c r="D50" s="39" t="s">
        <v>558</v>
      </c>
      <c r="E50" s="39" t="s">
        <v>559</v>
      </c>
      <c r="F50" s="39" t="s">
        <v>559</v>
      </c>
      <c r="G50" s="39" t="s">
        <v>471</v>
      </c>
      <c r="H50">
        <v>8</v>
      </c>
      <c r="I50" s="39" t="s">
        <v>560</v>
      </c>
      <c r="J50" s="39" t="s">
        <v>267</v>
      </c>
      <c r="K50" s="39" t="s">
        <v>561</v>
      </c>
      <c r="L50" s="39" t="s">
        <v>562</v>
      </c>
      <c r="M50" s="39" t="s">
        <v>391</v>
      </c>
      <c r="N50" s="39" t="s">
        <v>298</v>
      </c>
      <c r="O50" s="39" t="s">
        <v>563</v>
      </c>
      <c r="P50" s="39" t="s">
        <v>564</v>
      </c>
      <c r="Q50" s="39" t="s">
        <v>565</v>
      </c>
      <c r="R50" s="39" t="s">
        <v>566</v>
      </c>
      <c r="S50" s="39" t="s">
        <v>175</v>
      </c>
      <c r="T50" s="39" t="s">
        <v>108</v>
      </c>
    </row>
    <row r="51" spans="1:20" x14ac:dyDescent="0.3">
      <c r="A51">
        <v>50</v>
      </c>
      <c r="B51" s="1">
        <v>45791.38040509259</v>
      </c>
      <c r="C51" s="1">
        <v>45791.396435185183</v>
      </c>
      <c r="D51" s="39" t="s">
        <v>567</v>
      </c>
      <c r="E51" s="39" t="s">
        <v>568</v>
      </c>
      <c r="F51" s="39" t="s">
        <v>568</v>
      </c>
      <c r="G51" s="39" t="s">
        <v>471</v>
      </c>
      <c r="H51">
        <v>31</v>
      </c>
      <c r="I51" s="39" t="s">
        <v>560</v>
      </c>
      <c r="J51" s="39" t="s">
        <v>569</v>
      </c>
      <c r="K51" s="39" t="s">
        <v>570</v>
      </c>
      <c r="L51" s="39" t="s">
        <v>571</v>
      </c>
      <c r="M51" s="39" t="s">
        <v>572</v>
      </c>
      <c r="N51" s="39" t="s">
        <v>298</v>
      </c>
      <c r="O51" s="39" t="s">
        <v>573</v>
      </c>
      <c r="P51" s="39" t="s">
        <v>574</v>
      </c>
      <c r="Q51" s="39" t="s">
        <v>455</v>
      </c>
      <c r="R51" s="39" t="s">
        <v>547</v>
      </c>
      <c r="S51" s="39" t="s">
        <v>243</v>
      </c>
      <c r="T51" s="39" t="s">
        <v>548</v>
      </c>
    </row>
    <row r="52" spans="1:20" x14ac:dyDescent="0.3">
      <c r="A52">
        <v>51</v>
      </c>
      <c r="B52" s="1">
        <v>45791.380358796298</v>
      </c>
      <c r="C52" s="1">
        <v>45791.396458333336</v>
      </c>
      <c r="D52" s="39" t="s">
        <v>575</v>
      </c>
      <c r="E52" s="39" t="s">
        <v>576</v>
      </c>
      <c r="F52" s="39" t="s">
        <v>576</v>
      </c>
      <c r="G52" s="39" t="s">
        <v>471</v>
      </c>
      <c r="H52">
        <v>9</v>
      </c>
      <c r="I52" s="39" t="s">
        <v>577</v>
      </c>
      <c r="J52" s="39" t="s">
        <v>152</v>
      </c>
      <c r="K52" s="39" t="s">
        <v>578</v>
      </c>
      <c r="L52" s="39" t="s">
        <v>534</v>
      </c>
      <c r="M52" s="39" t="s">
        <v>485</v>
      </c>
      <c r="N52" s="39" t="s">
        <v>170</v>
      </c>
      <c r="O52" s="39" t="s">
        <v>579</v>
      </c>
      <c r="P52" s="39" t="s">
        <v>580</v>
      </c>
      <c r="Q52" s="39" t="s">
        <v>581</v>
      </c>
      <c r="R52" s="39" t="s">
        <v>582</v>
      </c>
      <c r="S52" s="39" t="s">
        <v>408</v>
      </c>
      <c r="T52" s="39" t="s">
        <v>108</v>
      </c>
    </row>
    <row r="53" spans="1:20" x14ac:dyDescent="0.3">
      <c r="A53">
        <v>52</v>
      </c>
      <c r="B53" s="1">
        <v>45791.380312499998</v>
      </c>
      <c r="C53" s="1">
        <v>45791.396770833337</v>
      </c>
      <c r="D53" s="39" t="s">
        <v>583</v>
      </c>
      <c r="E53" s="39" t="s">
        <v>584</v>
      </c>
      <c r="F53" s="39" t="s">
        <v>585</v>
      </c>
      <c r="G53" s="39" t="s">
        <v>471</v>
      </c>
      <c r="H53">
        <v>9</v>
      </c>
      <c r="I53" s="39" t="s">
        <v>560</v>
      </c>
      <c r="J53" s="39" t="s">
        <v>152</v>
      </c>
      <c r="K53" s="39" t="s">
        <v>586</v>
      </c>
      <c r="L53" s="39" t="s">
        <v>199</v>
      </c>
      <c r="M53" s="39" t="s">
        <v>391</v>
      </c>
      <c r="N53" s="39" t="s">
        <v>298</v>
      </c>
      <c r="O53" s="39" t="s">
        <v>587</v>
      </c>
      <c r="P53" s="39" t="s">
        <v>588</v>
      </c>
      <c r="Q53" s="39" t="s">
        <v>589</v>
      </c>
      <c r="R53" s="39" t="s">
        <v>556</v>
      </c>
      <c r="S53" s="39" t="s">
        <v>590</v>
      </c>
      <c r="T53" s="39" t="s">
        <v>591</v>
      </c>
    </row>
    <row r="54" spans="1:20" x14ac:dyDescent="0.3">
      <c r="A54">
        <v>53</v>
      </c>
      <c r="B54" s="1">
        <v>45791.382291666669</v>
      </c>
      <c r="C54" s="1">
        <v>45791.396932870368</v>
      </c>
      <c r="D54" s="39" t="s">
        <v>592</v>
      </c>
      <c r="E54" s="39" t="s">
        <v>593</v>
      </c>
      <c r="F54" s="39" t="s">
        <v>594</v>
      </c>
      <c r="G54" s="39" t="s">
        <v>471</v>
      </c>
      <c r="H54">
        <v>4</v>
      </c>
      <c r="I54" s="39" t="s">
        <v>595</v>
      </c>
      <c r="J54" s="39" t="s">
        <v>152</v>
      </c>
      <c r="K54" s="39" t="s">
        <v>596</v>
      </c>
      <c r="L54" s="39" t="s">
        <v>597</v>
      </c>
      <c r="M54" s="39" t="s">
        <v>391</v>
      </c>
      <c r="N54" s="39" t="s">
        <v>170</v>
      </c>
      <c r="O54" s="39" t="s">
        <v>598</v>
      </c>
      <c r="P54" s="39" t="s">
        <v>599</v>
      </c>
      <c r="Q54" s="39" t="s">
        <v>600</v>
      </c>
      <c r="R54" s="39" t="s">
        <v>147</v>
      </c>
      <c r="S54" s="39" t="s">
        <v>107</v>
      </c>
      <c r="T54" s="39" t="s">
        <v>601</v>
      </c>
    </row>
    <row r="55" spans="1:20" x14ac:dyDescent="0.3">
      <c r="A55">
        <v>54</v>
      </c>
      <c r="B55" s="1">
        <v>45791.380520833336</v>
      </c>
      <c r="C55" s="1">
        <v>45791.397002314814</v>
      </c>
      <c r="D55" s="39" t="s">
        <v>602</v>
      </c>
      <c r="E55" s="39" t="s">
        <v>603</v>
      </c>
      <c r="F55" s="39" t="s">
        <v>603</v>
      </c>
      <c r="G55" s="39" t="s">
        <v>471</v>
      </c>
      <c r="H55">
        <v>18</v>
      </c>
      <c r="I55" s="39" t="s">
        <v>111</v>
      </c>
      <c r="J55" s="39" t="s">
        <v>152</v>
      </c>
      <c r="K55" s="39" t="s">
        <v>604</v>
      </c>
      <c r="L55" s="39" t="s">
        <v>605</v>
      </c>
      <c r="M55" s="39" t="s">
        <v>391</v>
      </c>
      <c r="N55" s="39" t="s">
        <v>170</v>
      </c>
      <c r="O55" s="39" t="s">
        <v>606</v>
      </c>
      <c r="P55" s="39" t="s">
        <v>607</v>
      </c>
      <c r="Q55" s="39" t="s">
        <v>608</v>
      </c>
      <c r="R55" s="39" t="s">
        <v>509</v>
      </c>
      <c r="S55" s="39" t="s">
        <v>107</v>
      </c>
      <c r="T55" s="39" t="s">
        <v>609</v>
      </c>
    </row>
    <row r="56" spans="1:20" x14ac:dyDescent="0.3">
      <c r="A56">
        <v>55</v>
      </c>
      <c r="B56" s="1">
        <v>45791.393645833334</v>
      </c>
      <c r="C56" s="1">
        <v>45791.39770833333</v>
      </c>
      <c r="D56" s="39" t="s">
        <v>610</v>
      </c>
      <c r="E56" s="39" t="s">
        <v>611</v>
      </c>
      <c r="F56" s="39" t="s">
        <v>611</v>
      </c>
      <c r="G56" s="39" t="s">
        <v>471</v>
      </c>
      <c r="H56">
        <v>14</v>
      </c>
      <c r="I56" s="39" t="s">
        <v>533</v>
      </c>
      <c r="J56" s="39" t="s">
        <v>612</v>
      </c>
      <c r="K56" s="39" t="s">
        <v>613</v>
      </c>
      <c r="L56" s="39" t="s">
        <v>614</v>
      </c>
      <c r="M56" s="39" t="s">
        <v>200</v>
      </c>
      <c r="N56" s="39" t="s">
        <v>74</v>
      </c>
      <c r="O56" s="39" t="s">
        <v>615</v>
      </c>
      <c r="P56" s="39" t="s">
        <v>616</v>
      </c>
      <c r="Q56" s="39" t="s">
        <v>617</v>
      </c>
      <c r="R56" s="39" t="s">
        <v>618</v>
      </c>
      <c r="S56" s="39" t="s">
        <v>619</v>
      </c>
      <c r="T56" s="39" t="s">
        <v>620</v>
      </c>
    </row>
    <row r="57" spans="1:20" x14ac:dyDescent="0.3">
      <c r="A57">
        <v>56</v>
      </c>
      <c r="B57" s="1">
        <v>45791.380706018521</v>
      </c>
      <c r="C57" s="1">
        <v>45791.399201388886</v>
      </c>
      <c r="D57" s="39" t="s">
        <v>621</v>
      </c>
      <c r="E57" s="39" t="s">
        <v>622</v>
      </c>
      <c r="F57" s="39" t="s">
        <v>622</v>
      </c>
      <c r="G57" s="39" t="s">
        <v>471</v>
      </c>
      <c r="H57">
        <v>23</v>
      </c>
      <c r="I57" s="39" t="s">
        <v>332</v>
      </c>
      <c r="J57" s="39" t="s">
        <v>623</v>
      </c>
      <c r="K57" s="39" t="s">
        <v>542</v>
      </c>
      <c r="L57" s="39" t="s">
        <v>475</v>
      </c>
      <c r="M57" s="39" t="s">
        <v>200</v>
      </c>
      <c r="N57" s="39" t="s">
        <v>170</v>
      </c>
      <c r="O57" s="39" t="s">
        <v>624</v>
      </c>
      <c r="P57" s="39" t="s">
        <v>625</v>
      </c>
      <c r="Q57" s="39" t="s">
        <v>626</v>
      </c>
      <c r="R57" s="39" t="s">
        <v>627</v>
      </c>
      <c r="S57" s="39" t="s">
        <v>107</v>
      </c>
      <c r="T57" s="39" t="s">
        <v>628</v>
      </c>
    </row>
    <row r="58" spans="1:20" x14ac:dyDescent="0.3">
      <c r="A58">
        <v>57</v>
      </c>
      <c r="B58" s="1">
        <v>45791.380509259259</v>
      </c>
      <c r="C58" s="1">
        <v>45791.399409722224</v>
      </c>
      <c r="D58" s="39" t="s">
        <v>629</v>
      </c>
      <c r="E58" s="39" t="s">
        <v>630</v>
      </c>
      <c r="F58" s="39" t="s">
        <v>631</v>
      </c>
      <c r="G58" s="39" t="s">
        <v>471</v>
      </c>
      <c r="H58">
        <v>11</v>
      </c>
      <c r="I58" s="39" t="s">
        <v>632</v>
      </c>
      <c r="J58" s="39" t="s">
        <v>152</v>
      </c>
      <c r="K58" s="39" t="s">
        <v>153</v>
      </c>
      <c r="L58" s="39" t="s">
        <v>534</v>
      </c>
      <c r="M58" s="39" t="s">
        <v>485</v>
      </c>
      <c r="N58" s="39" t="s">
        <v>382</v>
      </c>
      <c r="O58" s="39" t="s">
        <v>633</v>
      </c>
      <c r="P58" s="39" t="s">
        <v>634</v>
      </c>
      <c r="Q58" s="39" t="s">
        <v>635</v>
      </c>
      <c r="R58" s="39" t="s">
        <v>636</v>
      </c>
      <c r="S58" s="39" t="s">
        <v>107</v>
      </c>
      <c r="T58" s="39" t="s">
        <v>637</v>
      </c>
    </row>
    <row r="59" spans="1:20" x14ac:dyDescent="0.3">
      <c r="A59">
        <v>58</v>
      </c>
      <c r="B59" s="1">
        <v>45791.380520833336</v>
      </c>
      <c r="C59" s="1">
        <v>45791.399525462963</v>
      </c>
      <c r="D59" s="39" t="s">
        <v>638</v>
      </c>
      <c r="E59" s="39" t="s">
        <v>639</v>
      </c>
      <c r="F59" s="39" t="s">
        <v>640</v>
      </c>
      <c r="G59" s="39" t="s">
        <v>471</v>
      </c>
      <c r="H59">
        <v>33</v>
      </c>
      <c r="I59" s="39" t="s">
        <v>641</v>
      </c>
      <c r="J59" s="39" t="s">
        <v>152</v>
      </c>
      <c r="K59" s="39" t="s">
        <v>642</v>
      </c>
      <c r="L59" s="39" t="s">
        <v>643</v>
      </c>
      <c r="M59" s="39" t="s">
        <v>155</v>
      </c>
      <c r="N59" s="39" t="s">
        <v>156</v>
      </c>
      <c r="O59" s="39" t="s">
        <v>644</v>
      </c>
      <c r="P59" s="39" t="s">
        <v>645</v>
      </c>
      <c r="Q59" s="39" t="s">
        <v>327</v>
      </c>
      <c r="R59" s="39" t="s">
        <v>556</v>
      </c>
      <c r="S59" s="39" t="s">
        <v>646</v>
      </c>
      <c r="T59" s="39" t="s">
        <v>647</v>
      </c>
    </row>
    <row r="60" spans="1:20" x14ac:dyDescent="0.3">
      <c r="A60">
        <v>59</v>
      </c>
      <c r="B60" s="1">
        <v>45791.38040509259</v>
      </c>
      <c r="C60" s="1">
        <v>45791.399687500001</v>
      </c>
      <c r="D60" s="39" t="s">
        <v>648</v>
      </c>
      <c r="E60" s="39" t="s">
        <v>649</v>
      </c>
      <c r="F60" s="39" t="s">
        <v>649</v>
      </c>
      <c r="G60" s="39" t="s">
        <v>471</v>
      </c>
      <c r="H60">
        <v>17</v>
      </c>
      <c r="I60" s="39" t="s">
        <v>650</v>
      </c>
      <c r="J60" s="39" t="s">
        <v>651</v>
      </c>
      <c r="K60" s="39" t="s">
        <v>652</v>
      </c>
      <c r="L60" s="39" t="s">
        <v>653</v>
      </c>
      <c r="M60" s="39" t="s">
        <v>284</v>
      </c>
      <c r="N60" s="39" t="s">
        <v>298</v>
      </c>
      <c r="O60" s="39" t="s">
        <v>654</v>
      </c>
      <c r="P60" s="39" t="s">
        <v>655</v>
      </c>
      <c r="Q60" s="39" t="s">
        <v>656</v>
      </c>
      <c r="R60" s="39" t="s">
        <v>499</v>
      </c>
      <c r="S60" s="39" t="s">
        <v>657</v>
      </c>
      <c r="T60" s="39" t="s">
        <v>658</v>
      </c>
    </row>
    <row r="61" spans="1:20" x14ac:dyDescent="0.3">
      <c r="A61">
        <v>60</v>
      </c>
      <c r="B61" s="1">
        <v>45791.380277777775</v>
      </c>
      <c r="C61" s="1">
        <v>45791.399942129632</v>
      </c>
      <c r="D61" s="39" t="s">
        <v>659</v>
      </c>
      <c r="E61" s="39" t="s">
        <v>660</v>
      </c>
      <c r="F61" s="39" t="s">
        <v>661</v>
      </c>
      <c r="G61" s="39" t="s">
        <v>471</v>
      </c>
      <c r="H61">
        <v>19</v>
      </c>
      <c r="I61" s="39" t="s">
        <v>662</v>
      </c>
      <c r="J61" s="39" t="s">
        <v>663</v>
      </c>
      <c r="K61" s="39" t="s">
        <v>664</v>
      </c>
      <c r="L61" s="39" t="s">
        <v>665</v>
      </c>
      <c r="M61" s="39" t="s">
        <v>452</v>
      </c>
      <c r="N61" s="39" t="s">
        <v>382</v>
      </c>
      <c r="O61" s="39" t="s">
        <v>666</v>
      </c>
      <c r="P61" s="39" t="s">
        <v>667</v>
      </c>
      <c r="Q61" s="39" t="s">
        <v>668</v>
      </c>
      <c r="R61" s="39" t="s">
        <v>274</v>
      </c>
      <c r="S61" s="39" t="s">
        <v>669</v>
      </c>
      <c r="T61" s="39" t="s">
        <v>670</v>
      </c>
    </row>
    <row r="62" spans="1:20" x14ac:dyDescent="0.3">
      <c r="A62">
        <v>61</v>
      </c>
      <c r="B62" s="1">
        <v>45791.380358796298</v>
      </c>
      <c r="C62" s="1">
        <v>45791.399976851855</v>
      </c>
      <c r="D62" s="39" t="s">
        <v>671</v>
      </c>
      <c r="E62" s="39" t="s">
        <v>672</v>
      </c>
      <c r="F62" s="39" t="s">
        <v>673</v>
      </c>
      <c r="G62" s="39" t="s">
        <v>471</v>
      </c>
      <c r="H62">
        <v>6</v>
      </c>
      <c r="I62" s="39" t="s">
        <v>332</v>
      </c>
      <c r="J62" s="39" t="s">
        <v>674</v>
      </c>
      <c r="K62" s="39" t="s">
        <v>675</v>
      </c>
      <c r="L62" s="39" t="s">
        <v>676</v>
      </c>
      <c r="M62" s="39" t="s">
        <v>200</v>
      </c>
      <c r="N62" s="39" t="s">
        <v>382</v>
      </c>
      <c r="O62" s="39" t="s">
        <v>677</v>
      </c>
      <c r="P62" s="39" t="s">
        <v>678</v>
      </c>
      <c r="Q62" s="39" t="s">
        <v>679</v>
      </c>
      <c r="R62" s="39" t="s">
        <v>529</v>
      </c>
      <c r="S62" s="39" t="s">
        <v>680</v>
      </c>
      <c r="T62" s="39" t="s">
        <v>681</v>
      </c>
    </row>
    <row r="63" spans="1:20" x14ac:dyDescent="0.3">
      <c r="A63">
        <v>62</v>
      </c>
      <c r="B63" s="1">
        <v>45791.380416666667</v>
      </c>
      <c r="C63" s="1">
        <v>45791.40053240741</v>
      </c>
      <c r="D63" s="39" t="s">
        <v>682</v>
      </c>
      <c r="E63" s="39" t="s">
        <v>683</v>
      </c>
      <c r="F63" s="39" t="s">
        <v>683</v>
      </c>
      <c r="G63" s="39" t="s">
        <v>471</v>
      </c>
      <c r="H63">
        <v>25</v>
      </c>
      <c r="I63" s="39" t="s">
        <v>684</v>
      </c>
      <c r="J63" s="39" t="s">
        <v>70</v>
      </c>
      <c r="K63" s="39" t="s">
        <v>685</v>
      </c>
      <c r="L63" s="39" t="s">
        <v>665</v>
      </c>
      <c r="M63" s="39" t="s">
        <v>513</v>
      </c>
      <c r="N63" s="39" t="s">
        <v>156</v>
      </c>
      <c r="O63" s="39" t="s">
        <v>686</v>
      </c>
      <c r="P63" s="39" t="s">
        <v>687</v>
      </c>
      <c r="Q63" s="39" t="s">
        <v>688</v>
      </c>
      <c r="R63" s="39" t="s">
        <v>147</v>
      </c>
      <c r="S63" s="39" t="s">
        <v>175</v>
      </c>
      <c r="T63" s="39" t="s">
        <v>689</v>
      </c>
    </row>
    <row r="64" spans="1:20" x14ac:dyDescent="0.3">
      <c r="A64">
        <v>63</v>
      </c>
      <c r="B64" s="1">
        <v>45791.380462962959</v>
      </c>
      <c r="C64" s="1">
        <v>45791.400914351849</v>
      </c>
      <c r="D64" s="39" t="s">
        <v>690</v>
      </c>
      <c r="E64" s="39" t="s">
        <v>691</v>
      </c>
      <c r="F64" s="39" t="s">
        <v>692</v>
      </c>
      <c r="G64" s="39" t="s">
        <v>471</v>
      </c>
      <c r="H64">
        <v>37</v>
      </c>
      <c r="I64" s="39" t="s">
        <v>522</v>
      </c>
      <c r="J64" s="39" t="s">
        <v>152</v>
      </c>
      <c r="K64" s="39" t="s">
        <v>153</v>
      </c>
      <c r="L64" s="39" t="s">
        <v>693</v>
      </c>
      <c r="M64" s="39" t="s">
        <v>694</v>
      </c>
      <c r="N64" s="39" t="s">
        <v>695</v>
      </c>
      <c r="O64" s="39" t="s">
        <v>696</v>
      </c>
      <c r="P64" s="39" t="s">
        <v>697</v>
      </c>
      <c r="Q64" s="39" t="s">
        <v>698</v>
      </c>
      <c r="R64" s="39" t="s">
        <v>699</v>
      </c>
      <c r="S64" s="39" t="s">
        <v>700</v>
      </c>
      <c r="T64" s="39" t="s">
        <v>701</v>
      </c>
    </row>
    <row r="65" spans="1:20" x14ac:dyDescent="0.3">
      <c r="A65">
        <v>64</v>
      </c>
      <c r="B65" s="1">
        <v>45791.380243055559</v>
      </c>
      <c r="C65" s="1">
        <v>45791.401423611111</v>
      </c>
      <c r="D65" s="39" t="s">
        <v>702</v>
      </c>
      <c r="E65" s="39" t="s">
        <v>703</v>
      </c>
      <c r="F65" s="39" t="s">
        <v>703</v>
      </c>
      <c r="G65" s="39" t="s">
        <v>471</v>
      </c>
      <c r="H65">
        <v>20</v>
      </c>
      <c r="I65" s="39" t="s">
        <v>704</v>
      </c>
      <c r="J65" s="39" t="s">
        <v>705</v>
      </c>
      <c r="K65" s="39" t="s">
        <v>706</v>
      </c>
      <c r="L65" s="39" t="s">
        <v>707</v>
      </c>
      <c r="M65" s="39" t="s">
        <v>452</v>
      </c>
      <c r="N65" s="39" t="s">
        <v>382</v>
      </c>
      <c r="O65" s="39" t="s">
        <v>708</v>
      </c>
      <c r="P65" s="39" t="s">
        <v>709</v>
      </c>
      <c r="Q65" s="39" t="s">
        <v>105</v>
      </c>
      <c r="R65" s="39" t="s">
        <v>710</v>
      </c>
      <c r="S65" s="39" t="s">
        <v>711</v>
      </c>
      <c r="T65" s="39" t="s">
        <v>712</v>
      </c>
    </row>
    <row r="66" spans="1:20" x14ac:dyDescent="0.3">
      <c r="A66">
        <v>65</v>
      </c>
      <c r="B66" s="1">
        <v>45791.392326388886</v>
      </c>
      <c r="C66" s="1">
        <v>45791.401631944442</v>
      </c>
      <c r="D66" s="39" t="s">
        <v>713</v>
      </c>
      <c r="E66" s="39" t="s">
        <v>714</v>
      </c>
      <c r="F66" s="39" t="s">
        <v>715</v>
      </c>
      <c r="G66" s="39" t="s">
        <v>471</v>
      </c>
      <c r="H66">
        <v>24</v>
      </c>
      <c r="I66" s="39" t="s">
        <v>716</v>
      </c>
      <c r="J66" s="39" t="s">
        <v>612</v>
      </c>
      <c r="K66" s="39" t="s">
        <v>153</v>
      </c>
      <c r="L66" s="39" t="s">
        <v>643</v>
      </c>
      <c r="M66" s="39" t="s">
        <v>452</v>
      </c>
      <c r="N66" s="39" t="s">
        <v>382</v>
      </c>
      <c r="O66" s="39" t="s">
        <v>717</v>
      </c>
      <c r="P66" s="39" t="s">
        <v>718</v>
      </c>
      <c r="Q66" s="39" t="s">
        <v>719</v>
      </c>
      <c r="R66" s="39" t="s">
        <v>720</v>
      </c>
      <c r="S66" s="39" t="s">
        <v>669</v>
      </c>
      <c r="T66" s="39" t="s">
        <v>721</v>
      </c>
    </row>
    <row r="67" spans="1:20" x14ac:dyDescent="0.3">
      <c r="A67">
        <v>66</v>
      </c>
      <c r="B67" s="1">
        <v>45791.380300925928</v>
      </c>
      <c r="C67" s="1">
        <v>45791.402175925927</v>
      </c>
      <c r="D67" s="39" t="s">
        <v>722</v>
      </c>
      <c r="E67" s="39" t="s">
        <v>723</v>
      </c>
      <c r="F67" s="39" t="s">
        <v>723</v>
      </c>
      <c r="G67" s="39" t="s">
        <v>471</v>
      </c>
      <c r="H67">
        <v>12</v>
      </c>
      <c r="I67" s="39" t="s">
        <v>332</v>
      </c>
      <c r="J67" s="39" t="s">
        <v>724</v>
      </c>
      <c r="K67" s="39" t="s">
        <v>725</v>
      </c>
      <c r="L67" s="39" t="s">
        <v>726</v>
      </c>
      <c r="M67" s="39" t="s">
        <v>727</v>
      </c>
      <c r="N67" s="39" t="s">
        <v>382</v>
      </c>
      <c r="O67" s="39" t="s">
        <v>728</v>
      </c>
      <c r="P67" s="39" t="s">
        <v>729</v>
      </c>
      <c r="Q67" s="39" t="s">
        <v>730</v>
      </c>
      <c r="R67" s="39" t="s">
        <v>731</v>
      </c>
      <c r="S67" s="39" t="s">
        <v>732</v>
      </c>
      <c r="T67" s="39" t="s">
        <v>733</v>
      </c>
    </row>
    <row r="68" spans="1:20" x14ac:dyDescent="0.3">
      <c r="A68">
        <v>67</v>
      </c>
      <c r="B68" s="1">
        <v>45791.380312499998</v>
      </c>
      <c r="C68" s="1">
        <v>45791.402222222219</v>
      </c>
      <c r="D68" s="39" t="s">
        <v>734</v>
      </c>
      <c r="E68" s="39" t="s">
        <v>735</v>
      </c>
      <c r="F68" s="39" t="s">
        <v>735</v>
      </c>
      <c r="G68" s="39" t="s">
        <v>471</v>
      </c>
      <c r="H68">
        <v>39</v>
      </c>
      <c r="I68" s="39" t="s">
        <v>332</v>
      </c>
      <c r="J68" s="39" t="s">
        <v>152</v>
      </c>
      <c r="K68" s="39" t="s">
        <v>153</v>
      </c>
      <c r="L68" s="39" t="s">
        <v>736</v>
      </c>
      <c r="M68" s="39" t="s">
        <v>452</v>
      </c>
      <c r="N68" s="39" t="s">
        <v>170</v>
      </c>
      <c r="O68" s="39" t="s">
        <v>737</v>
      </c>
      <c r="P68" s="39" t="s">
        <v>738</v>
      </c>
      <c r="Q68" s="39" t="s">
        <v>739</v>
      </c>
      <c r="R68" s="39" t="s">
        <v>740</v>
      </c>
      <c r="S68" s="39" t="s">
        <v>107</v>
      </c>
      <c r="T68" s="39" t="s">
        <v>609</v>
      </c>
    </row>
    <row r="69" spans="1:20" x14ac:dyDescent="0.3">
      <c r="A69">
        <v>68</v>
      </c>
      <c r="B69" s="1">
        <v>45791.380370370367</v>
      </c>
      <c r="C69" s="1">
        <v>45791.402233796296</v>
      </c>
      <c r="D69" s="39" t="s">
        <v>741</v>
      </c>
      <c r="E69" s="39" t="s">
        <v>742</v>
      </c>
      <c r="F69" s="39" t="s">
        <v>742</v>
      </c>
      <c r="G69" s="39" t="s">
        <v>471</v>
      </c>
      <c r="H69">
        <v>36</v>
      </c>
      <c r="I69" s="39" t="s">
        <v>210</v>
      </c>
      <c r="J69" s="39" t="s">
        <v>743</v>
      </c>
      <c r="K69" s="39" t="s">
        <v>744</v>
      </c>
      <c r="L69" s="39" t="s">
        <v>141</v>
      </c>
      <c r="M69" s="39" t="s">
        <v>745</v>
      </c>
      <c r="N69" s="39" t="s">
        <v>382</v>
      </c>
      <c r="O69" s="39" t="s">
        <v>746</v>
      </c>
      <c r="P69" s="39" t="s">
        <v>747</v>
      </c>
      <c r="Q69" s="39" t="s">
        <v>748</v>
      </c>
      <c r="R69" s="39" t="s">
        <v>731</v>
      </c>
      <c r="S69" s="39" t="s">
        <v>669</v>
      </c>
      <c r="T69" s="39" t="s">
        <v>749</v>
      </c>
    </row>
    <row r="70" spans="1:20" x14ac:dyDescent="0.3">
      <c r="A70">
        <v>69</v>
      </c>
      <c r="B70" s="1">
        <v>45791.380439814813</v>
      </c>
      <c r="C70" s="1">
        <v>45791.402372685188</v>
      </c>
      <c r="D70" s="39" t="s">
        <v>750</v>
      </c>
      <c r="E70" s="39" t="s">
        <v>751</v>
      </c>
      <c r="F70" s="39" t="s">
        <v>751</v>
      </c>
      <c r="G70" s="39" t="s">
        <v>471</v>
      </c>
      <c r="H70">
        <v>22</v>
      </c>
      <c r="I70" s="39" t="s">
        <v>138</v>
      </c>
      <c r="J70" s="39" t="s">
        <v>752</v>
      </c>
      <c r="K70" s="39" t="s">
        <v>753</v>
      </c>
      <c r="L70" s="39" t="s">
        <v>754</v>
      </c>
      <c r="M70" s="39" t="s">
        <v>284</v>
      </c>
      <c r="N70" s="39" t="s">
        <v>298</v>
      </c>
      <c r="O70" s="39" t="s">
        <v>755</v>
      </c>
      <c r="P70" s="39" t="s">
        <v>756</v>
      </c>
      <c r="Q70" s="39" t="s">
        <v>757</v>
      </c>
      <c r="R70" s="39" t="s">
        <v>758</v>
      </c>
      <c r="S70" s="39" t="s">
        <v>759</v>
      </c>
      <c r="T70" s="39" t="s">
        <v>760</v>
      </c>
    </row>
    <row r="71" spans="1:20" x14ac:dyDescent="0.3">
      <c r="A71">
        <v>70</v>
      </c>
      <c r="B71" s="1">
        <v>45791.380925925929</v>
      </c>
      <c r="C71" s="1">
        <v>45791.402430555558</v>
      </c>
      <c r="D71" s="39" t="s">
        <v>761</v>
      </c>
      <c r="E71" s="39" t="s">
        <v>762</v>
      </c>
      <c r="F71" s="39" t="s">
        <v>762</v>
      </c>
      <c r="G71" s="39" t="s">
        <v>471</v>
      </c>
      <c r="H71">
        <v>21</v>
      </c>
      <c r="I71" s="39" t="s">
        <v>138</v>
      </c>
      <c r="J71" s="39" t="s">
        <v>763</v>
      </c>
      <c r="K71" s="39" t="s">
        <v>764</v>
      </c>
      <c r="L71" s="39" t="s">
        <v>765</v>
      </c>
      <c r="M71" s="39" t="s">
        <v>766</v>
      </c>
      <c r="N71" s="39" t="s">
        <v>170</v>
      </c>
      <c r="O71" s="39" t="s">
        <v>767</v>
      </c>
      <c r="P71" s="39" t="s">
        <v>768</v>
      </c>
      <c r="Q71" s="39" t="s">
        <v>769</v>
      </c>
      <c r="R71" s="39" t="s">
        <v>731</v>
      </c>
      <c r="S71" s="39" t="s">
        <v>770</v>
      </c>
      <c r="T71" s="39" t="s">
        <v>771</v>
      </c>
    </row>
    <row r="72" spans="1:20" x14ac:dyDescent="0.3">
      <c r="A72">
        <v>71</v>
      </c>
      <c r="B72" s="1">
        <v>45791.380428240744</v>
      </c>
      <c r="C72" s="1">
        <v>45791.402430555558</v>
      </c>
      <c r="D72" s="39" t="s">
        <v>772</v>
      </c>
      <c r="E72" s="39" t="s">
        <v>773</v>
      </c>
      <c r="F72" s="39" t="s">
        <v>773</v>
      </c>
      <c r="G72" s="39" t="s">
        <v>471</v>
      </c>
      <c r="H72">
        <v>5</v>
      </c>
      <c r="I72" s="39" t="s">
        <v>716</v>
      </c>
      <c r="J72" s="39" t="s">
        <v>774</v>
      </c>
      <c r="K72" s="39" t="s">
        <v>775</v>
      </c>
      <c r="L72" s="39" t="s">
        <v>776</v>
      </c>
      <c r="M72" s="39" t="s">
        <v>391</v>
      </c>
      <c r="N72" s="39" t="s">
        <v>156</v>
      </c>
      <c r="O72" s="39" t="s">
        <v>777</v>
      </c>
      <c r="P72" s="39" t="s">
        <v>778</v>
      </c>
      <c r="Q72" s="39" t="s">
        <v>455</v>
      </c>
      <c r="R72" s="39" t="s">
        <v>373</v>
      </c>
      <c r="S72" s="39" t="s">
        <v>107</v>
      </c>
      <c r="T72" s="39" t="s">
        <v>779</v>
      </c>
    </row>
    <row r="73" spans="1:20" x14ac:dyDescent="0.3">
      <c r="A73">
        <v>72</v>
      </c>
      <c r="B73" s="1">
        <v>45791.380312499998</v>
      </c>
      <c r="C73" s="1">
        <v>45791.402708333335</v>
      </c>
      <c r="D73" s="39" t="s">
        <v>780</v>
      </c>
      <c r="E73" s="39" t="s">
        <v>781</v>
      </c>
      <c r="F73" s="39" t="s">
        <v>782</v>
      </c>
      <c r="G73" s="39" t="s">
        <v>471</v>
      </c>
      <c r="H73">
        <v>29</v>
      </c>
      <c r="I73" s="39" t="s">
        <v>540</v>
      </c>
      <c r="J73" s="39" t="s">
        <v>783</v>
      </c>
      <c r="K73" s="39" t="s">
        <v>784</v>
      </c>
      <c r="L73" s="39" t="s">
        <v>785</v>
      </c>
      <c r="M73" s="39" t="s">
        <v>766</v>
      </c>
      <c r="N73" s="39" t="s">
        <v>298</v>
      </c>
      <c r="O73" s="39" t="s">
        <v>786</v>
      </c>
      <c r="P73" s="39" t="s">
        <v>787</v>
      </c>
      <c r="Q73" s="39" t="s">
        <v>788</v>
      </c>
      <c r="R73" s="39" t="s">
        <v>789</v>
      </c>
      <c r="S73" s="39" t="s">
        <v>790</v>
      </c>
      <c r="T73" s="39" t="s">
        <v>791</v>
      </c>
    </row>
    <row r="74" spans="1:20" x14ac:dyDescent="0.3">
      <c r="A74">
        <v>73</v>
      </c>
      <c r="B74" s="1">
        <v>45791.402800925927</v>
      </c>
      <c r="C74" s="1">
        <v>45791.402881944443</v>
      </c>
      <c r="D74" s="39" t="s">
        <v>792</v>
      </c>
      <c r="E74" s="39" t="s">
        <v>793</v>
      </c>
      <c r="F74" s="39" t="s">
        <v>794</v>
      </c>
      <c r="G74" s="39" t="s">
        <v>471</v>
      </c>
      <c r="H74">
        <v>40</v>
      </c>
      <c r="I74" s="39" t="s">
        <v>332</v>
      </c>
      <c r="J74" s="39" t="s">
        <v>152</v>
      </c>
      <c r="K74" s="39" t="s">
        <v>153</v>
      </c>
      <c r="L74" s="39" t="s">
        <v>154</v>
      </c>
      <c r="M74" s="39" t="s">
        <v>452</v>
      </c>
      <c r="N74" s="39" t="s">
        <v>382</v>
      </c>
      <c r="O74" s="39" t="s">
        <v>786</v>
      </c>
      <c r="P74" s="39" t="s">
        <v>787</v>
      </c>
      <c r="Q74" s="39" t="s">
        <v>795</v>
      </c>
      <c r="R74" s="39" t="s">
        <v>796</v>
      </c>
      <c r="S74" s="39" t="s">
        <v>797</v>
      </c>
      <c r="T74" s="39" t="s">
        <v>798</v>
      </c>
    </row>
    <row r="75" spans="1:20" x14ac:dyDescent="0.3">
      <c r="A75">
        <v>74</v>
      </c>
      <c r="B75" s="1">
        <v>45791.38212962963</v>
      </c>
      <c r="C75" s="1">
        <v>45791.402905092589</v>
      </c>
      <c r="D75" s="39" t="s">
        <v>799</v>
      </c>
      <c r="E75" s="39" t="s">
        <v>800</v>
      </c>
      <c r="F75" s="39" t="s">
        <v>801</v>
      </c>
      <c r="G75" s="39" t="s">
        <v>471</v>
      </c>
      <c r="H75">
        <v>38</v>
      </c>
      <c r="I75" s="39" t="s">
        <v>533</v>
      </c>
      <c r="J75" s="39" t="s">
        <v>152</v>
      </c>
      <c r="K75" s="39" t="s">
        <v>802</v>
      </c>
      <c r="L75" s="39" t="s">
        <v>803</v>
      </c>
      <c r="M75" s="39" t="s">
        <v>804</v>
      </c>
      <c r="N75" s="39" t="s">
        <v>170</v>
      </c>
      <c r="O75" s="39" t="s">
        <v>805</v>
      </c>
      <c r="P75" s="39" t="s">
        <v>806</v>
      </c>
      <c r="Q75" s="39" t="s">
        <v>807</v>
      </c>
      <c r="R75" s="39" t="s">
        <v>731</v>
      </c>
      <c r="S75" s="39" t="s">
        <v>107</v>
      </c>
      <c r="T75" s="39" t="s">
        <v>808</v>
      </c>
    </row>
    <row r="76" spans="1:20" x14ac:dyDescent="0.3">
      <c r="A76">
        <v>75</v>
      </c>
      <c r="B76" s="1">
        <v>45791.380902777775</v>
      </c>
      <c r="C76" s="1">
        <v>45791.402928240743</v>
      </c>
      <c r="D76" s="39" t="s">
        <v>809</v>
      </c>
      <c r="E76" s="39" t="s">
        <v>810</v>
      </c>
      <c r="F76" s="39" t="s">
        <v>811</v>
      </c>
      <c r="G76" s="39" t="s">
        <v>471</v>
      </c>
      <c r="H76">
        <v>30</v>
      </c>
      <c r="I76" s="39" t="s">
        <v>684</v>
      </c>
      <c r="J76" s="39" t="s">
        <v>152</v>
      </c>
      <c r="K76" s="39" t="s">
        <v>812</v>
      </c>
      <c r="L76" s="39" t="s">
        <v>813</v>
      </c>
      <c r="M76" s="39" t="s">
        <v>513</v>
      </c>
      <c r="N76" s="39" t="s">
        <v>156</v>
      </c>
      <c r="O76" s="39" t="s">
        <v>814</v>
      </c>
      <c r="P76" s="39" t="s">
        <v>815</v>
      </c>
      <c r="Q76" s="39" t="s">
        <v>816</v>
      </c>
      <c r="R76" s="39" t="s">
        <v>731</v>
      </c>
      <c r="S76" s="39" t="s">
        <v>107</v>
      </c>
      <c r="T76" s="39" t="s">
        <v>817</v>
      </c>
    </row>
    <row r="77" spans="1:20" x14ac:dyDescent="0.3">
      <c r="A77">
        <v>76</v>
      </c>
      <c r="B77" s="1">
        <v>45791.380810185183</v>
      </c>
      <c r="C77" s="1">
        <v>45791.403148148151</v>
      </c>
      <c r="D77" s="39" t="s">
        <v>818</v>
      </c>
      <c r="E77" s="39" t="s">
        <v>819</v>
      </c>
      <c r="F77" s="39" t="s">
        <v>819</v>
      </c>
      <c r="G77" s="39" t="s">
        <v>471</v>
      </c>
      <c r="H77">
        <v>1</v>
      </c>
      <c r="I77" s="39" t="s">
        <v>820</v>
      </c>
      <c r="J77" s="39" t="s">
        <v>821</v>
      </c>
      <c r="K77" s="39" t="s">
        <v>822</v>
      </c>
      <c r="L77" s="39" t="s">
        <v>534</v>
      </c>
      <c r="M77" s="39" t="s">
        <v>452</v>
      </c>
      <c r="N77" s="39" t="s">
        <v>298</v>
      </c>
      <c r="O77" s="39" t="s">
        <v>823</v>
      </c>
      <c r="P77" s="39" t="s">
        <v>824</v>
      </c>
      <c r="Q77" s="39" t="s">
        <v>825</v>
      </c>
      <c r="R77" s="39" t="s">
        <v>826</v>
      </c>
      <c r="S77" s="39" t="s">
        <v>827</v>
      </c>
      <c r="T77" s="39" t="s">
        <v>828</v>
      </c>
    </row>
    <row r="78" spans="1:20" x14ac:dyDescent="0.3">
      <c r="A78">
        <v>77</v>
      </c>
      <c r="B78" s="1">
        <v>45791.380509259259</v>
      </c>
      <c r="C78" s="1">
        <v>45791.403321759259</v>
      </c>
      <c r="D78" s="39" t="s">
        <v>829</v>
      </c>
      <c r="E78" s="39" t="s">
        <v>830</v>
      </c>
      <c r="F78" s="39" t="s">
        <v>830</v>
      </c>
      <c r="G78" s="39" t="s">
        <v>471</v>
      </c>
      <c r="H78">
        <v>34</v>
      </c>
      <c r="I78" s="39" t="s">
        <v>831</v>
      </c>
      <c r="J78" s="39" t="s">
        <v>832</v>
      </c>
      <c r="K78" s="39" t="s">
        <v>833</v>
      </c>
      <c r="L78" s="39" t="s">
        <v>834</v>
      </c>
      <c r="M78" s="39" t="s">
        <v>835</v>
      </c>
      <c r="N78" s="39" t="s">
        <v>382</v>
      </c>
      <c r="O78" s="39" t="s">
        <v>836</v>
      </c>
      <c r="P78" s="39" t="s">
        <v>837</v>
      </c>
      <c r="Q78" s="39" t="s">
        <v>838</v>
      </c>
      <c r="R78" s="39" t="s">
        <v>839</v>
      </c>
      <c r="S78" s="39" t="s">
        <v>840</v>
      </c>
      <c r="T78" s="39" t="s">
        <v>841</v>
      </c>
    </row>
    <row r="79" spans="1:20" x14ac:dyDescent="0.3">
      <c r="A79">
        <v>78</v>
      </c>
      <c r="B79" s="1">
        <v>45791.413622685184</v>
      </c>
      <c r="C79" s="1">
        <v>45791.417939814812</v>
      </c>
      <c r="D79" s="39" t="s">
        <v>842</v>
      </c>
      <c r="E79" s="39" t="s">
        <v>843</v>
      </c>
      <c r="F79" s="39" t="s">
        <v>844</v>
      </c>
      <c r="G79" s="39" t="s">
        <v>471</v>
      </c>
      <c r="H79">
        <v>28</v>
      </c>
      <c r="I79" s="39" t="s">
        <v>845</v>
      </c>
      <c r="J79" s="39" t="s">
        <v>846</v>
      </c>
      <c r="K79" s="39" t="s">
        <v>153</v>
      </c>
      <c r="L79" s="39" t="s">
        <v>847</v>
      </c>
      <c r="M79" s="39" t="s">
        <v>155</v>
      </c>
      <c r="N79" s="39" t="s">
        <v>298</v>
      </c>
      <c r="O79" s="39" t="s">
        <v>848</v>
      </c>
      <c r="P79" s="39" t="s">
        <v>849</v>
      </c>
      <c r="Q79" s="39" t="s">
        <v>850</v>
      </c>
      <c r="R79" s="39" t="s">
        <v>851</v>
      </c>
      <c r="S79" s="39" t="s">
        <v>175</v>
      </c>
      <c r="T79" s="39" t="s">
        <v>852</v>
      </c>
    </row>
    <row r="80" spans="1:20" x14ac:dyDescent="0.3">
      <c r="A80">
        <v>79</v>
      </c>
      <c r="B80" s="1">
        <v>45792.455729166664</v>
      </c>
      <c r="C80" s="1">
        <v>45792.466365740744</v>
      </c>
      <c r="D80" s="39" t="s">
        <v>853</v>
      </c>
      <c r="E80" s="39" t="s">
        <v>854</v>
      </c>
      <c r="F80" s="39" t="s">
        <v>855</v>
      </c>
      <c r="G80" s="39" t="s">
        <v>856</v>
      </c>
      <c r="H80">
        <v>36</v>
      </c>
      <c r="I80" s="39" t="s">
        <v>662</v>
      </c>
      <c r="J80" s="39" t="s">
        <v>152</v>
      </c>
      <c r="K80" s="39" t="s">
        <v>812</v>
      </c>
      <c r="L80" s="39" t="s">
        <v>475</v>
      </c>
      <c r="M80" s="39" t="s">
        <v>513</v>
      </c>
      <c r="N80" s="39" t="s">
        <v>170</v>
      </c>
      <c r="O80" s="39" t="s">
        <v>857</v>
      </c>
      <c r="P80" s="39" t="s">
        <v>858</v>
      </c>
      <c r="Q80" s="39" t="s">
        <v>859</v>
      </c>
      <c r="R80" s="39" t="s">
        <v>556</v>
      </c>
      <c r="S80" s="39" t="s">
        <v>860</v>
      </c>
      <c r="T80" s="39" t="s">
        <v>861</v>
      </c>
    </row>
    <row r="81" spans="1:20" x14ac:dyDescent="0.3">
      <c r="A81">
        <v>80</v>
      </c>
      <c r="B81" s="1">
        <v>45792.455451388887</v>
      </c>
      <c r="C81" s="1">
        <v>45792.467118055552</v>
      </c>
      <c r="D81" s="39" t="s">
        <v>862</v>
      </c>
      <c r="E81" s="39" t="s">
        <v>863</v>
      </c>
      <c r="F81" s="39" t="s">
        <v>863</v>
      </c>
      <c r="G81" s="39" t="s">
        <v>856</v>
      </c>
      <c r="H81">
        <v>28</v>
      </c>
      <c r="I81" s="39" t="s">
        <v>332</v>
      </c>
      <c r="J81" s="39" t="s">
        <v>152</v>
      </c>
      <c r="K81" s="39" t="s">
        <v>333</v>
      </c>
      <c r="L81" s="39" t="s">
        <v>864</v>
      </c>
      <c r="M81" s="39" t="s">
        <v>513</v>
      </c>
      <c r="N81" s="39" t="s">
        <v>298</v>
      </c>
      <c r="O81" s="39" t="s">
        <v>865</v>
      </c>
      <c r="P81" s="39" t="s">
        <v>866</v>
      </c>
      <c r="Q81" s="39" t="s">
        <v>867</v>
      </c>
      <c r="R81" s="39" t="s">
        <v>147</v>
      </c>
      <c r="S81" s="39" t="s">
        <v>107</v>
      </c>
      <c r="T81" s="39" t="s">
        <v>868</v>
      </c>
    </row>
    <row r="82" spans="1:20" x14ac:dyDescent="0.3">
      <c r="A82">
        <v>81</v>
      </c>
      <c r="B82" s="1">
        <v>45792.45516203704</v>
      </c>
      <c r="C82" s="1">
        <v>45792.467789351853</v>
      </c>
      <c r="D82" s="39" t="s">
        <v>869</v>
      </c>
      <c r="E82" s="39" t="s">
        <v>870</v>
      </c>
      <c r="F82" s="39" t="s">
        <v>870</v>
      </c>
      <c r="G82" s="39" t="s">
        <v>856</v>
      </c>
      <c r="H82">
        <v>13</v>
      </c>
      <c r="I82" s="39" t="s">
        <v>871</v>
      </c>
      <c r="J82" s="39" t="s">
        <v>152</v>
      </c>
      <c r="K82" s="39" t="s">
        <v>153</v>
      </c>
      <c r="L82" s="39" t="s">
        <v>872</v>
      </c>
      <c r="M82" s="39" t="s">
        <v>391</v>
      </c>
      <c r="N82" s="39" t="s">
        <v>74</v>
      </c>
      <c r="O82" s="39" t="s">
        <v>873</v>
      </c>
      <c r="P82" s="39" t="s">
        <v>874</v>
      </c>
      <c r="Q82" s="39" t="s">
        <v>875</v>
      </c>
      <c r="R82" s="39" t="s">
        <v>529</v>
      </c>
      <c r="S82" s="39" t="s">
        <v>876</v>
      </c>
      <c r="T82" s="39" t="s">
        <v>877</v>
      </c>
    </row>
    <row r="83" spans="1:20" x14ac:dyDescent="0.3">
      <c r="A83">
        <v>82</v>
      </c>
      <c r="B83" s="1">
        <v>45792.455196759256</v>
      </c>
      <c r="C83" s="1">
        <v>45792.468368055554</v>
      </c>
      <c r="D83" s="39" t="s">
        <v>878</v>
      </c>
      <c r="E83" s="39" t="s">
        <v>879</v>
      </c>
      <c r="F83" s="39" t="s">
        <v>879</v>
      </c>
      <c r="G83" s="39" t="s">
        <v>856</v>
      </c>
      <c r="H83">
        <v>15</v>
      </c>
      <c r="I83" s="39" t="s">
        <v>820</v>
      </c>
      <c r="J83" s="39" t="s">
        <v>152</v>
      </c>
      <c r="K83" s="39" t="s">
        <v>153</v>
      </c>
      <c r="L83" s="39" t="s">
        <v>154</v>
      </c>
      <c r="M83" s="39" t="s">
        <v>391</v>
      </c>
      <c r="N83" s="39" t="s">
        <v>298</v>
      </c>
      <c r="O83" s="39" t="s">
        <v>880</v>
      </c>
      <c r="P83" s="39" t="s">
        <v>881</v>
      </c>
      <c r="Q83" s="39" t="s">
        <v>882</v>
      </c>
      <c r="R83" s="39" t="s">
        <v>883</v>
      </c>
      <c r="S83" s="39" t="s">
        <v>107</v>
      </c>
      <c r="T83" s="39" t="s">
        <v>884</v>
      </c>
    </row>
    <row r="84" spans="1:20" x14ac:dyDescent="0.3">
      <c r="A84">
        <v>83</v>
      </c>
      <c r="B84" s="1">
        <v>45792.455092592594</v>
      </c>
      <c r="C84" s="1">
        <v>45792.468877314815</v>
      </c>
      <c r="D84" s="39" t="s">
        <v>885</v>
      </c>
      <c r="E84" s="39" t="s">
        <v>886</v>
      </c>
      <c r="F84" s="39" t="s">
        <v>886</v>
      </c>
      <c r="G84" s="39" t="s">
        <v>856</v>
      </c>
      <c r="H84">
        <v>16</v>
      </c>
      <c r="I84" s="39" t="s">
        <v>887</v>
      </c>
      <c r="J84" s="39" t="s">
        <v>152</v>
      </c>
      <c r="K84" s="39" t="s">
        <v>888</v>
      </c>
      <c r="L84" s="39" t="s">
        <v>889</v>
      </c>
      <c r="M84" s="39" t="s">
        <v>544</v>
      </c>
      <c r="N84" s="39" t="s">
        <v>74</v>
      </c>
      <c r="O84" s="39" t="s">
        <v>890</v>
      </c>
      <c r="P84" s="39" t="s">
        <v>891</v>
      </c>
      <c r="Q84" s="39" t="s">
        <v>635</v>
      </c>
      <c r="R84" s="39" t="s">
        <v>892</v>
      </c>
      <c r="S84" s="39" t="s">
        <v>893</v>
      </c>
      <c r="T84" s="39" t="s">
        <v>894</v>
      </c>
    </row>
    <row r="85" spans="1:20" x14ac:dyDescent="0.3">
      <c r="A85">
        <v>84</v>
      </c>
      <c r="B85" s="1">
        <v>45792.455439814818</v>
      </c>
      <c r="C85" s="1">
        <v>45792.469548611109</v>
      </c>
      <c r="D85" s="39" t="s">
        <v>895</v>
      </c>
      <c r="E85" s="39" t="s">
        <v>896</v>
      </c>
      <c r="F85" s="39" t="s">
        <v>896</v>
      </c>
      <c r="G85" s="39" t="s">
        <v>856</v>
      </c>
      <c r="H85">
        <v>22</v>
      </c>
      <c r="I85" s="39" t="s">
        <v>897</v>
      </c>
      <c r="J85" s="39" t="s">
        <v>898</v>
      </c>
      <c r="K85" s="39" t="s">
        <v>899</v>
      </c>
      <c r="L85" s="39" t="s">
        <v>562</v>
      </c>
      <c r="M85" s="39" t="s">
        <v>766</v>
      </c>
      <c r="N85" s="39" t="s">
        <v>298</v>
      </c>
      <c r="O85" s="39" t="s">
        <v>900</v>
      </c>
      <c r="P85" s="39" t="s">
        <v>901</v>
      </c>
      <c r="Q85" s="39" t="s">
        <v>902</v>
      </c>
      <c r="R85" s="39" t="s">
        <v>556</v>
      </c>
      <c r="S85" s="39" t="s">
        <v>903</v>
      </c>
      <c r="T85" s="39" t="s">
        <v>884</v>
      </c>
    </row>
    <row r="86" spans="1:20" x14ac:dyDescent="0.3">
      <c r="A86">
        <v>85</v>
      </c>
      <c r="B86" s="1">
        <v>45792.455266203702</v>
      </c>
      <c r="C86" s="1">
        <v>45792.469884259262</v>
      </c>
      <c r="D86" s="39" t="s">
        <v>904</v>
      </c>
      <c r="E86" s="39" t="s">
        <v>905</v>
      </c>
      <c r="F86" s="39" t="s">
        <v>906</v>
      </c>
      <c r="G86" s="39" t="s">
        <v>856</v>
      </c>
      <c r="H86">
        <v>18</v>
      </c>
      <c r="I86" s="39" t="s">
        <v>887</v>
      </c>
      <c r="J86" s="39" t="s">
        <v>907</v>
      </c>
      <c r="K86" s="39" t="s">
        <v>908</v>
      </c>
      <c r="L86" s="39" t="s">
        <v>765</v>
      </c>
      <c r="M86" s="39" t="s">
        <v>909</v>
      </c>
      <c r="N86" s="39" t="s">
        <v>298</v>
      </c>
      <c r="O86" s="39" t="s">
        <v>910</v>
      </c>
      <c r="P86" s="39" t="s">
        <v>911</v>
      </c>
      <c r="Q86" s="39" t="s">
        <v>912</v>
      </c>
      <c r="R86" s="39" t="s">
        <v>913</v>
      </c>
      <c r="S86" s="39" t="s">
        <v>860</v>
      </c>
      <c r="T86" s="39" t="s">
        <v>894</v>
      </c>
    </row>
    <row r="87" spans="1:20" x14ac:dyDescent="0.3">
      <c r="A87">
        <v>86</v>
      </c>
      <c r="B87" s="1">
        <v>45792.455150462964</v>
      </c>
      <c r="C87" s="1">
        <v>45792.469976851855</v>
      </c>
      <c r="D87" s="39" t="s">
        <v>914</v>
      </c>
      <c r="E87" s="39" t="s">
        <v>915</v>
      </c>
      <c r="F87" s="39" t="s">
        <v>915</v>
      </c>
      <c r="G87" s="39" t="s">
        <v>856</v>
      </c>
      <c r="H87">
        <v>4</v>
      </c>
      <c r="I87" s="39" t="s">
        <v>332</v>
      </c>
      <c r="J87" s="39" t="s">
        <v>502</v>
      </c>
      <c r="K87" s="39" t="s">
        <v>153</v>
      </c>
      <c r="L87" s="39" t="s">
        <v>534</v>
      </c>
      <c r="M87" s="39" t="s">
        <v>513</v>
      </c>
      <c r="N87" s="39" t="s">
        <v>298</v>
      </c>
      <c r="O87" s="39" t="s">
        <v>916</v>
      </c>
      <c r="P87" s="39" t="s">
        <v>917</v>
      </c>
      <c r="Q87" s="39" t="s">
        <v>918</v>
      </c>
      <c r="R87" s="39" t="s">
        <v>919</v>
      </c>
      <c r="S87" s="39" t="s">
        <v>669</v>
      </c>
      <c r="T87" s="39" t="s">
        <v>920</v>
      </c>
    </row>
    <row r="88" spans="1:20" x14ac:dyDescent="0.3">
      <c r="A88">
        <v>87</v>
      </c>
      <c r="B88" s="1">
        <v>45792.45585648148</v>
      </c>
      <c r="C88" s="1">
        <v>45792.47011574074</v>
      </c>
      <c r="D88" s="39" t="s">
        <v>921</v>
      </c>
      <c r="E88" s="39" t="s">
        <v>922</v>
      </c>
      <c r="F88" s="39" t="s">
        <v>922</v>
      </c>
      <c r="G88" s="39" t="s">
        <v>856</v>
      </c>
      <c r="H88">
        <v>5</v>
      </c>
      <c r="I88" s="39" t="s">
        <v>332</v>
      </c>
      <c r="J88" s="39" t="s">
        <v>152</v>
      </c>
      <c r="K88" s="39" t="s">
        <v>812</v>
      </c>
      <c r="L88" s="39" t="s">
        <v>534</v>
      </c>
      <c r="M88" s="39" t="s">
        <v>513</v>
      </c>
      <c r="N88" s="39" t="s">
        <v>74</v>
      </c>
      <c r="O88" s="39" t="s">
        <v>923</v>
      </c>
      <c r="P88" s="39" t="s">
        <v>924</v>
      </c>
      <c r="Q88" s="39" t="s">
        <v>925</v>
      </c>
      <c r="R88" s="39" t="s">
        <v>926</v>
      </c>
      <c r="S88" s="39" t="s">
        <v>669</v>
      </c>
      <c r="T88" s="39" t="s">
        <v>927</v>
      </c>
    </row>
    <row r="89" spans="1:20" x14ac:dyDescent="0.3">
      <c r="A89">
        <v>88</v>
      </c>
      <c r="B89" s="1">
        <v>45792.464224537034</v>
      </c>
      <c r="C89" s="1">
        <v>45792.470451388886</v>
      </c>
      <c r="D89" s="39" t="s">
        <v>928</v>
      </c>
      <c r="E89" s="39" t="s">
        <v>929</v>
      </c>
      <c r="F89" s="39" t="s">
        <v>929</v>
      </c>
      <c r="G89" s="39" t="s">
        <v>856</v>
      </c>
      <c r="H89">
        <v>30</v>
      </c>
      <c r="I89" s="39" t="s">
        <v>716</v>
      </c>
      <c r="J89" s="39" t="s">
        <v>930</v>
      </c>
      <c r="K89" s="39" t="s">
        <v>153</v>
      </c>
      <c r="L89" s="39" t="s">
        <v>154</v>
      </c>
      <c r="M89" s="39" t="s">
        <v>155</v>
      </c>
      <c r="N89" s="39" t="s">
        <v>382</v>
      </c>
      <c r="O89" s="39" t="s">
        <v>931</v>
      </c>
      <c r="P89" s="39" t="s">
        <v>932</v>
      </c>
      <c r="Q89" s="39" t="s">
        <v>933</v>
      </c>
      <c r="R89" s="39" t="s">
        <v>934</v>
      </c>
      <c r="S89" s="39" t="s">
        <v>935</v>
      </c>
      <c r="T89" s="39" t="s">
        <v>936</v>
      </c>
    </row>
    <row r="90" spans="1:20" x14ac:dyDescent="0.3">
      <c r="A90">
        <v>89</v>
      </c>
      <c r="B90" s="1">
        <v>45792.455590277779</v>
      </c>
      <c r="C90" s="1">
        <v>45792.470613425925</v>
      </c>
      <c r="D90" s="39" t="s">
        <v>937</v>
      </c>
      <c r="E90" s="39" t="s">
        <v>938</v>
      </c>
      <c r="F90" s="39" t="s">
        <v>938</v>
      </c>
      <c r="G90" s="39" t="s">
        <v>856</v>
      </c>
      <c r="H90">
        <v>26</v>
      </c>
      <c r="I90" s="39" t="s">
        <v>716</v>
      </c>
      <c r="J90" s="39" t="s">
        <v>152</v>
      </c>
      <c r="K90" s="39" t="s">
        <v>939</v>
      </c>
      <c r="L90" s="39" t="s">
        <v>154</v>
      </c>
      <c r="M90" s="39" t="s">
        <v>452</v>
      </c>
      <c r="N90" s="39" t="s">
        <v>382</v>
      </c>
      <c r="O90" s="39" t="s">
        <v>940</v>
      </c>
      <c r="P90" s="39" t="s">
        <v>941</v>
      </c>
      <c r="Q90" s="39" t="s">
        <v>942</v>
      </c>
      <c r="R90" s="39" t="s">
        <v>443</v>
      </c>
      <c r="S90" s="39" t="s">
        <v>943</v>
      </c>
      <c r="T90" s="39" t="s">
        <v>944</v>
      </c>
    </row>
    <row r="91" spans="1:20" x14ac:dyDescent="0.3">
      <c r="A91">
        <v>90</v>
      </c>
      <c r="B91" s="1">
        <v>45792.455590277779</v>
      </c>
      <c r="C91" s="1">
        <v>45792.470706018517</v>
      </c>
      <c r="D91" s="39" t="s">
        <v>945</v>
      </c>
      <c r="E91" s="39" t="s">
        <v>946</v>
      </c>
      <c r="F91" s="39" t="s">
        <v>946</v>
      </c>
      <c r="G91" s="39" t="s">
        <v>856</v>
      </c>
      <c r="H91">
        <v>24</v>
      </c>
      <c r="I91" s="39" t="s">
        <v>533</v>
      </c>
      <c r="J91" s="39" t="s">
        <v>947</v>
      </c>
      <c r="K91" s="39" t="s">
        <v>948</v>
      </c>
      <c r="L91" s="39" t="s">
        <v>154</v>
      </c>
      <c r="M91" s="39" t="s">
        <v>452</v>
      </c>
      <c r="N91" s="39" t="s">
        <v>382</v>
      </c>
      <c r="O91" s="39" t="s">
        <v>949</v>
      </c>
      <c r="P91" s="39" t="s">
        <v>950</v>
      </c>
      <c r="Q91" s="39" t="s">
        <v>951</v>
      </c>
      <c r="R91" s="39" t="s">
        <v>892</v>
      </c>
      <c r="S91" s="39" t="s">
        <v>903</v>
      </c>
      <c r="T91" s="39" t="s">
        <v>944</v>
      </c>
    </row>
    <row r="92" spans="1:20" x14ac:dyDescent="0.3">
      <c r="A92">
        <v>91</v>
      </c>
      <c r="B92" s="1">
        <v>45792.455127314817</v>
      </c>
      <c r="C92" s="1">
        <v>45792.471180555556</v>
      </c>
      <c r="D92" s="39" t="s">
        <v>952</v>
      </c>
      <c r="E92" s="39" t="s">
        <v>953</v>
      </c>
      <c r="F92" s="39" t="s">
        <v>953</v>
      </c>
      <c r="G92" s="39" t="s">
        <v>856</v>
      </c>
      <c r="H92">
        <v>34</v>
      </c>
      <c r="I92" s="39" t="s">
        <v>716</v>
      </c>
      <c r="J92" s="39" t="s">
        <v>954</v>
      </c>
      <c r="K92" s="39" t="s">
        <v>153</v>
      </c>
      <c r="L92" s="39" t="s">
        <v>534</v>
      </c>
      <c r="M92" s="39" t="s">
        <v>513</v>
      </c>
      <c r="N92" s="39" t="s">
        <v>298</v>
      </c>
      <c r="O92" s="39" t="s">
        <v>955</v>
      </c>
      <c r="P92" s="39" t="s">
        <v>956</v>
      </c>
      <c r="Q92" s="39" t="s">
        <v>957</v>
      </c>
      <c r="R92" s="39" t="s">
        <v>556</v>
      </c>
      <c r="S92" s="39" t="s">
        <v>958</v>
      </c>
      <c r="T92" s="39" t="s">
        <v>959</v>
      </c>
    </row>
    <row r="93" spans="1:20" x14ac:dyDescent="0.3">
      <c r="A93">
        <v>92</v>
      </c>
      <c r="B93" s="1">
        <v>45792.455104166664</v>
      </c>
      <c r="C93" s="1">
        <v>45792.471203703702</v>
      </c>
      <c r="D93" s="39" t="s">
        <v>960</v>
      </c>
      <c r="E93" s="39" t="s">
        <v>961</v>
      </c>
      <c r="F93" s="39" t="s">
        <v>961</v>
      </c>
      <c r="G93" s="39" t="s">
        <v>856</v>
      </c>
      <c r="H93">
        <v>1</v>
      </c>
      <c r="I93" s="39" t="s">
        <v>332</v>
      </c>
      <c r="J93" s="39" t="s">
        <v>152</v>
      </c>
      <c r="K93" s="39" t="s">
        <v>962</v>
      </c>
      <c r="L93" s="39" t="s">
        <v>963</v>
      </c>
      <c r="M93" s="39" t="s">
        <v>452</v>
      </c>
      <c r="N93" s="39" t="s">
        <v>170</v>
      </c>
      <c r="O93" s="39" t="s">
        <v>964</v>
      </c>
      <c r="P93" s="39" t="s">
        <v>965</v>
      </c>
      <c r="Q93" s="39" t="s">
        <v>966</v>
      </c>
      <c r="R93" s="39" t="s">
        <v>967</v>
      </c>
      <c r="S93" s="39" t="s">
        <v>968</v>
      </c>
      <c r="T93" s="39" t="s">
        <v>969</v>
      </c>
    </row>
    <row r="94" spans="1:20" x14ac:dyDescent="0.3">
      <c r="A94">
        <v>93</v>
      </c>
      <c r="B94" s="1">
        <v>45792.455393518518</v>
      </c>
      <c r="C94" s="1">
        <v>45792.471504629626</v>
      </c>
      <c r="D94" s="39" t="s">
        <v>970</v>
      </c>
      <c r="E94" s="39" t="s">
        <v>971</v>
      </c>
      <c r="F94" s="39" t="s">
        <v>972</v>
      </c>
      <c r="G94" s="39" t="s">
        <v>856</v>
      </c>
      <c r="H94">
        <v>3</v>
      </c>
      <c r="I94" s="39" t="s">
        <v>716</v>
      </c>
      <c r="J94" s="39" t="s">
        <v>152</v>
      </c>
      <c r="K94" s="39" t="s">
        <v>973</v>
      </c>
      <c r="L94" s="39" t="s">
        <v>974</v>
      </c>
      <c r="M94" s="39" t="s">
        <v>200</v>
      </c>
      <c r="N94" s="39" t="s">
        <v>382</v>
      </c>
      <c r="O94" s="39" t="s">
        <v>975</v>
      </c>
      <c r="P94" s="39" t="s">
        <v>976</v>
      </c>
      <c r="Q94" s="39" t="s">
        <v>977</v>
      </c>
      <c r="R94" s="39" t="s">
        <v>978</v>
      </c>
      <c r="S94" s="39" t="s">
        <v>979</v>
      </c>
      <c r="T94" s="39" t="s">
        <v>980</v>
      </c>
    </row>
    <row r="95" spans="1:20" x14ac:dyDescent="0.3">
      <c r="A95">
        <v>94</v>
      </c>
      <c r="B95" s="1">
        <v>45792.455671296295</v>
      </c>
      <c r="C95" s="1">
        <v>45792.471932870372</v>
      </c>
      <c r="D95" s="39" t="s">
        <v>981</v>
      </c>
      <c r="E95" s="39" t="s">
        <v>982</v>
      </c>
      <c r="F95" s="39" t="s">
        <v>983</v>
      </c>
      <c r="G95" s="39" t="s">
        <v>856</v>
      </c>
      <c r="H95">
        <v>6</v>
      </c>
      <c r="I95" s="39" t="s">
        <v>387</v>
      </c>
      <c r="J95" s="39" t="s">
        <v>152</v>
      </c>
      <c r="K95" s="39" t="s">
        <v>153</v>
      </c>
      <c r="L95" s="39" t="s">
        <v>984</v>
      </c>
      <c r="M95" s="39" t="s">
        <v>985</v>
      </c>
      <c r="N95" s="39" t="s">
        <v>382</v>
      </c>
      <c r="O95" s="39" t="s">
        <v>986</v>
      </c>
      <c r="P95" s="39" t="s">
        <v>987</v>
      </c>
      <c r="Q95" s="39" t="s">
        <v>988</v>
      </c>
      <c r="R95" s="39" t="s">
        <v>989</v>
      </c>
      <c r="S95" s="39" t="s">
        <v>669</v>
      </c>
      <c r="T95" s="39" t="s">
        <v>894</v>
      </c>
    </row>
    <row r="96" spans="1:20" x14ac:dyDescent="0.3">
      <c r="A96">
        <v>95</v>
      </c>
      <c r="B96" s="1">
        <v>45792.455092592594</v>
      </c>
      <c r="C96" s="1">
        <v>45792.471990740742</v>
      </c>
      <c r="D96" s="39" t="s">
        <v>990</v>
      </c>
      <c r="E96" s="39" t="s">
        <v>991</v>
      </c>
      <c r="F96" s="39" t="s">
        <v>991</v>
      </c>
      <c r="G96" s="39" t="s">
        <v>856</v>
      </c>
      <c r="H96">
        <v>35</v>
      </c>
      <c r="I96" s="39" t="s">
        <v>577</v>
      </c>
      <c r="J96" s="39" t="s">
        <v>267</v>
      </c>
      <c r="K96" s="39" t="s">
        <v>992</v>
      </c>
      <c r="L96" s="39" t="s">
        <v>993</v>
      </c>
      <c r="M96" s="39" t="s">
        <v>513</v>
      </c>
      <c r="N96" s="39" t="s">
        <v>156</v>
      </c>
      <c r="O96" s="39" t="s">
        <v>994</v>
      </c>
      <c r="P96" s="39" t="s">
        <v>995</v>
      </c>
      <c r="Q96" s="39" t="s">
        <v>996</v>
      </c>
      <c r="R96" s="39" t="s">
        <v>556</v>
      </c>
      <c r="S96" s="39" t="s">
        <v>243</v>
      </c>
      <c r="T96" s="39" t="s">
        <v>997</v>
      </c>
    </row>
    <row r="97" spans="1:20" x14ac:dyDescent="0.3">
      <c r="A97">
        <v>96</v>
      </c>
      <c r="B97" s="1">
        <v>45792.455277777779</v>
      </c>
      <c r="C97" s="1">
        <v>45792.472094907411</v>
      </c>
      <c r="D97" s="39" t="s">
        <v>998</v>
      </c>
      <c r="E97" s="39" t="s">
        <v>999</v>
      </c>
      <c r="F97" s="39" t="s">
        <v>1000</v>
      </c>
      <c r="G97" s="39" t="s">
        <v>856</v>
      </c>
      <c r="H97">
        <v>11</v>
      </c>
      <c r="I97" s="39" t="s">
        <v>210</v>
      </c>
      <c r="J97" s="39" t="s">
        <v>763</v>
      </c>
      <c r="K97" s="39" t="s">
        <v>899</v>
      </c>
      <c r="L97" s="39" t="s">
        <v>1001</v>
      </c>
      <c r="M97" s="39" t="s">
        <v>284</v>
      </c>
      <c r="N97" s="39" t="s">
        <v>298</v>
      </c>
      <c r="O97" s="39" t="s">
        <v>1002</v>
      </c>
      <c r="P97" s="39" t="s">
        <v>1003</v>
      </c>
      <c r="Q97" s="39" t="s">
        <v>1004</v>
      </c>
      <c r="R97" s="39" t="s">
        <v>373</v>
      </c>
      <c r="S97" s="39" t="s">
        <v>243</v>
      </c>
      <c r="T97" s="39" t="s">
        <v>1005</v>
      </c>
    </row>
    <row r="98" spans="1:20" x14ac:dyDescent="0.3">
      <c r="A98">
        <v>97</v>
      </c>
      <c r="B98" s="1">
        <v>45792.455335648148</v>
      </c>
      <c r="C98" s="1">
        <v>45792.47215277778</v>
      </c>
      <c r="D98" s="39" t="s">
        <v>998</v>
      </c>
      <c r="E98" s="39" t="s">
        <v>999</v>
      </c>
      <c r="F98" s="39" t="s">
        <v>1000</v>
      </c>
      <c r="G98" s="39" t="s">
        <v>856</v>
      </c>
      <c r="H98">
        <v>11</v>
      </c>
      <c r="I98" s="39" t="s">
        <v>210</v>
      </c>
      <c r="J98" s="39" t="s">
        <v>763</v>
      </c>
      <c r="K98" s="39" t="s">
        <v>899</v>
      </c>
      <c r="L98" s="39" t="s">
        <v>1001</v>
      </c>
      <c r="M98" s="39" t="s">
        <v>284</v>
      </c>
      <c r="N98" s="39" t="s">
        <v>298</v>
      </c>
      <c r="O98" s="39" t="s">
        <v>1002</v>
      </c>
      <c r="P98" s="39" t="s">
        <v>1003</v>
      </c>
      <c r="Q98" s="39" t="s">
        <v>1004</v>
      </c>
      <c r="R98" s="39" t="s">
        <v>373</v>
      </c>
      <c r="S98" s="39" t="s">
        <v>243</v>
      </c>
      <c r="T98" s="39" t="s">
        <v>1005</v>
      </c>
    </row>
    <row r="99" spans="1:20" x14ac:dyDescent="0.3">
      <c r="A99">
        <v>98</v>
      </c>
      <c r="B99" s="1">
        <v>45792.455821759257</v>
      </c>
      <c r="C99" s="1">
        <v>45792.472175925926</v>
      </c>
      <c r="D99" s="39" t="s">
        <v>1006</v>
      </c>
      <c r="E99" s="39" t="s">
        <v>1007</v>
      </c>
      <c r="F99" s="39" t="s">
        <v>1008</v>
      </c>
      <c r="G99" s="39" t="s">
        <v>856</v>
      </c>
      <c r="H99">
        <v>2</v>
      </c>
      <c r="I99" s="39" t="s">
        <v>332</v>
      </c>
      <c r="J99" s="39" t="s">
        <v>846</v>
      </c>
      <c r="K99" s="39" t="s">
        <v>1009</v>
      </c>
      <c r="L99" s="39" t="s">
        <v>1010</v>
      </c>
      <c r="M99" s="39" t="s">
        <v>513</v>
      </c>
      <c r="N99" s="39" t="s">
        <v>156</v>
      </c>
      <c r="O99" s="39" t="s">
        <v>1011</v>
      </c>
      <c r="P99" s="39" t="s">
        <v>1012</v>
      </c>
      <c r="Q99" s="39" t="s">
        <v>1013</v>
      </c>
      <c r="R99" s="39" t="s">
        <v>731</v>
      </c>
      <c r="S99" s="39" t="s">
        <v>107</v>
      </c>
      <c r="T99" s="39" t="s">
        <v>1014</v>
      </c>
    </row>
    <row r="100" spans="1:20" x14ac:dyDescent="0.3">
      <c r="A100">
        <v>99</v>
      </c>
      <c r="B100" s="1">
        <v>45792.465219907404</v>
      </c>
      <c r="C100" s="1">
        <v>45792.472199074073</v>
      </c>
      <c r="D100" s="39" t="s">
        <v>1015</v>
      </c>
      <c r="E100" s="39" t="s">
        <v>1016</v>
      </c>
      <c r="F100" s="39" t="s">
        <v>1017</v>
      </c>
      <c r="G100" s="39" t="s">
        <v>856</v>
      </c>
      <c r="H100">
        <v>9</v>
      </c>
      <c r="I100" s="39" t="s">
        <v>560</v>
      </c>
      <c r="J100" s="39" t="s">
        <v>1018</v>
      </c>
      <c r="K100" s="39" t="s">
        <v>1019</v>
      </c>
      <c r="L100" s="39" t="s">
        <v>562</v>
      </c>
      <c r="M100" s="39" t="s">
        <v>1020</v>
      </c>
      <c r="N100" s="39" t="s">
        <v>298</v>
      </c>
      <c r="O100" s="39" t="s">
        <v>1021</v>
      </c>
      <c r="P100" s="39" t="s">
        <v>1022</v>
      </c>
      <c r="Q100" s="39" t="s">
        <v>1023</v>
      </c>
      <c r="R100" s="39" t="s">
        <v>913</v>
      </c>
      <c r="S100" s="39" t="s">
        <v>1024</v>
      </c>
      <c r="T100" s="39" t="s">
        <v>1025</v>
      </c>
    </row>
    <row r="101" spans="1:20" x14ac:dyDescent="0.3">
      <c r="A101">
        <v>100</v>
      </c>
      <c r="B101" s="1">
        <v>45792.465289351851</v>
      </c>
      <c r="C101" s="1">
        <v>45792.472557870373</v>
      </c>
      <c r="D101" s="39" t="s">
        <v>1026</v>
      </c>
      <c r="E101" s="39" t="s">
        <v>1027</v>
      </c>
      <c r="F101" s="39" t="s">
        <v>1028</v>
      </c>
      <c r="G101" s="39" t="s">
        <v>856</v>
      </c>
      <c r="H101">
        <v>23</v>
      </c>
      <c r="I101" s="39" t="s">
        <v>1029</v>
      </c>
      <c r="J101" s="39" t="s">
        <v>1030</v>
      </c>
      <c r="K101" s="39" t="s">
        <v>1031</v>
      </c>
      <c r="L101" s="39" t="s">
        <v>1032</v>
      </c>
      <c r="M101" s="39" t="s">
        <v>1033</v>
      </c>
      <c r="N101" s="39" t="s">
        <v>298</v>
      </c>
      <c r="O101" s="39" t="s">
        <v>1034</v>
      </c>
      <c r="P101" s="39" t="s">
        <v>1035</v>
      </c>
      <c r="Q101" s="39" t="s">
        <v>1036</v>
      </c>
      <c r="R101" s="39" t="s">
        <v>147</v>
      </c>
      <c r="S101" s="39" t="s">
        <v>1037</v>
      </c>
      <c r="T101" s="39" t="s">
        <v>148</v>
      </c>
    </row>
    <row r="102" spans="1:20" x14ac:dyDescent="0.3">
      <c r="A102">
        <v>101</v>
      </c>
      <c r="B102" s="1">
        <v>45792.455289351848</v>
      </c>
      <c r="C102" s="1">
        <v>45792.472696759258</v>
      </c>
      <c r="D102" s="39" t="s">
        <v>1038</v>
      </c>
      <c r="E102" s="39" t="s">
        <v>1039</v>
      </c>
      <c r="F102" s="39" t="s">
        <v>1039</v>
      </c>
      <c r="G102" s="39" t="s">
        <v>856</v>
      </c>
      <c r="H102">
        <v>21</v>
      </c>
      <c r="I102" s="39" t="s">
        <v>1040</v>
      </c>
      <c r="J102" s="39" t="s">
        <v>1041</v>
      </c>
      <c r="K102" s="39" t="s">
        <v>1042</v>
      </c>
      <c r="L102" s="39" t="s">
        <v>1043</v>
      </c>
      <c r="M102" s="39" t="s">
        <v>1044</v>
      </c>
      <c r="N102" s="39" t="s">
        <v>1045</v>
      </c>
      <c r="O102" s="39" t="s">
        <v>1046</v>
      </c>
      <c r="P102" s="39" t="s">
        <v>1047</v>
      </c>
      <c r="Q102" s="39" t="s">
        <v>1048</v>
      </c>
      <c r="R102" s="39" t="s">
        <v>147</v>
      </c>
      <c r="S102" s="39" t="s">
        <v>1049</v>
      </c>
      <c r="T102" s="39" t="s">
        <v>148</v>
      </c>
    </row>
    <row r="103" spans="1:20" x14ac:dyDescent="0.3">
      <c r="A103">
        <v>102</v>
      </c>
      <c r="B103" s="1">
        <v>45792.455381944441</v>
      </c>
      <c r="C103" s="1">
        <v>45792.472696759258</v>
      </c>
      <c r="D103" s="39" t="s">
        <v>1050</v>
      </c>
      <c r="E103" s="39" t="s">
        <v>1051</v>
      </c>
      <c r="F103" s="39" t="s">
        <v>1052</v>
      </c>
      <c r="G103" s="39" t="s">
        <v>856</v>
      </c>
      <c r="H103">
        <v>27</v>
      </c>
      <c r="I103" s="39" t="s">
        <v>1053</v>
      </c>
      <c r="J103" s="39" t="s">
        <v>1054</v>
      </c>
      <c r="K103" s="39" t="s">
        <v>1055</v>
      </c>
      <c r="L103" s="39" t="s">
        <v>1056</v>
      </c>
      <c r="M103" s="39" t="s">
        <v>1057</v>
      </c>
      <c r="N103" s="39" t="s">
        <v>1058</v>
      </c>
      <c r="O103" s="39" t="s">
        <v>1059</v>
      </c>
      <c r="P103" s="39" t="s">
        <v>1060</v>
      </c>
      <c r="Q103" s="39" t="s">
        <v>1061</v>
      </c>
      <c r="R103" s="39" t="s">
        <v>1062</v>
      </c>
      <c r="S103" s="39" t="s">
        <v>1049</v>
      </c>
      <c r="T103" s="39" t="s">
        <v>148</v>
      </c>
    </row>
    <row r="104" spans="1:20" x14ac:dyDescent="0.3">
      <c r="A104">
        <v>103</v>
      </c>
      <c r="B104" s="1">
        <v>45792.455196759256</v>
      </c>
      <c r="C104" s="1">
        <v>45792.472708333335</v>
      </c>
      <c r="D104" s="39" t="s">
        <v>1063</v>
      </c>
      <c r="E104" s="39" t="s">
        <v>1064</v>
      </c>
      <c r="F104" s="39" t="s">
        <v>1064</v>
      </c>
      <c r="G104" s="39" t="s">
        <v>856</v>
      </c>
      <c r="H104">
        <v>20</v>
      </c>
      <c r="I104" s="39" t="s">
        <v>1065</v>
      </c>
      <c r="J104" s="39" t="s">
        <v>1066</v>
      </c>
      <c r="K104" s="39" t="s">
        <v>1067</v>
      </c>
      <c r="L104" s="39" t="s">
        <v>1068</v>
      </c>
      <c r="M104" s="39" t="s">
        <v>1069</v>
      </c>
      <c r="N104" s="39" t="s">
        <v>1058</v>
      </c>
      <c r="O104" s="39" t="s">
        <v>1070</v>
      </c>
      <c r="P104" s="39" t="s">
        <v>1071</v>
      </c>
      <c r="Q104" s="39" t="s">
        <v>1072</v>
      </c>
      <c r="R104" s="39" t="s">
        <v>147</v>
      </c>
      <c r="S104" s="39" t="s">
        <v>1073</v>
      </c>
      <c r="T104" s="39" t="s">
        <v>1074</v>
      </c>
    </row>
    <row r="105" spans="1:20" x14ac:dyDescent="0.3">
      <c r="A105">
        <v>104</v>
      </c>
      <c r="B105" s="1">
        <v>45792.455451388887</v>
      </c>
      <c r="C105" s="1">
        <v>45792.472719907404</v>
      </c>
      <c r="D105" s="39" t="s">
        <v>1075</v>
      </c>
      <c r="E105" s="39" t="s">
        <v>1076</v>
      </c>
      <c r="F105" s="39" t="s">
        <v>1076</v>
      </c>
      <c r="G105" s="39" t="s">
        <v>856</v>
      </c>
      <c r="H105">
        <v>29</v>
      </c>
      <c r="I105" s="39" t="s">
        <v>1077</v>
      </c>
      <c r="J105" s="39" t="s">
        <v>1066</v>
      </c>
      <c r="K105" s="39" t="s">
        <v>1078</v>
      </c>
      <c r="L105" s="39" t="s">
        <v>1079</v>
      </c>
      <c r="M105" s="39" t="s">
        <v>1080</v>
      </c>
      <c r="N105" s="39" t="s">
        <v>1045</v>
      </c>
      <c r="O105" s="39" t="s">
        <v>1081</v>
      </c>
      <c r="P105" s="39" t="s">
        <v>1082</v>
      </c>
      <c r="Q105" s="39" t="s">
        <v>1083</v>
      </c>
      <c r="R105" s="39" t="s">
        <v>892</v>
      </c>
      <c r="S105" s="39" t="s">
        <v>433</v>
      </c>
      <c r="T105" s="39" t="s">
        <v>1084</v>
      </c>
    </row>
    <row r="106" spans="1:20" x14ac:dyDescent="0.3">
      <c r="A106">
        <v>105</v>
      </c>
      <c r="B106" s="1">
        <v>45792.455127314817</v>
      </c>
      <c r="C106" s="1">
        <v>45792.472731481481</v>
      </c>
      <c r="D106" s="39" t="s">
        <v>1085</v>
      </c>
      <c r="E106" s="39" t="s">
        <v>1086</v>
      </c>
      <c r="F106" s="39" t="s">
        <v>1086</v>
      </c>
      <c r="G106" s="39" t="s">
        <v>856</v>
      </c>
      <c r="H106">
        <v>32</v>
      </c>
      <c r="I106" s="39" t="s">
        <v>1040</v>
      </c>
      <c r="J106" s="39" t="s">
        <v>1087</v>
      </c>
      <c r="K106" s="39" t="s">
        <v>1088</v>
      </c>
      <c r="L106" s="39" t="s">
        <v>1089</v>
      </c>
      <c r="M106" s="39" t="s">
        <v>1090</v>
      </c>
      <c r="N106" s="39" t="s">
        <v>1091</v>
      </c>
      <c r="O106" s="39" t="s">
        <v>1092</v>
      </c>
      <c r="P106" s="39" t="s">
        <v>1093</v>
      </c>
      <c r="Q106" s="39" t="s">
        <v>1094</v>
      </c>
      <c r="R106" s="39" t="s">
        <v>1095</v>
      </c>
      <c r="S106" s="39" t="s">
        <v>903</v>
      </c>
      <c r="T106" s="39" t="s">
        <v>1096</v>
      </c>
    </row>
    <row r="107" spans="1:20" x14ac:dyDescent="0.3">
      <c r="A107">
        <v>106</v>
      </c>
      <c r="B107" s="1">
        <v>45792.455300925925</v>
      </c>
      <c r="C107" s="1">
        <v>45792.47315972222</v>
      </c>
      <c r="D107" s="39" t="s">
        <v>1097</v>
      </c>
      <c r="E107" s="39" t="s">
        <v>1098</v>
      </c>
      <c r="F107" s="39" t="s">
        <v>1098</v>
      </c>
      <c r="G107" s="39" t="s">
        <v>856</v>
      </c>
      <c r="H107">
        <v>12</v>
      </c>
      <c r="I107" s="39" t="s">
        <v>1099</v>
      </c>
      <c r="J107" s="39" t="s">
        <v>1066</v>
      </c>
      <c r="K107" s="39" t="s">
        <v>1100</v>
      </c>
      <c r="L107" s="39" t="s">
        <v>1101</v>
      </c>
      <c r="M107" s="39" t="s">
        <v>1102</v>
      </c>
      <c r="N107" s="39" t="s">
        <v>1058</v>
      </c>
      <c r="O107" s="39" t="s">
        <v>1103</v>
      </c>
      <c r="P107" s="39" t="s">
        <v>1104</v>
      </c>
      <c r="Q107" s="39" t="s">
        <v>1105</v>
      </c>
      <c r="R107" s="39" t="s">
        <v>529</v>
      </c>
      <c r="S107" s="39" t="s">
        <v>1106</v>
      </c>
      <c r="T107" s="39" t="s">
        <v>1107</v>
      </c>
    </row>
    <row r="108" spans="1:20" x14ac:dyDescent="0.3">
      <c r="A108">
        <v>107</v>
      </c>
      <c r="B108" s="1">
        <v>45792.455266203702</v>
      </c>
      <c r="C108" s="1">
        <v>45792.47315972222</v>
      </c>
      <c r="D108" s="39" t="s">
        <v>1108</v>
      </c>
      <c r="E108" s="39" t="s">
        <v>1109</v>
      </c>
      <c r="F108" s="39" t="s">
        <v>1109</v>
      </c>
      <c r="G108" s="39" t="s">
        <v>856</v>
      </c>
      <c r="H108">
        <v>7</v>
      </c>
      <c r="I108" s="39" t="s">
        <v>1110</v>
      </c>
      <c r="J108" s="39" t="s">
        <v>1111</v>
      </c>
      <c r="K108" s="39" t="s">
        <v>1112</v>
      </c>
      <c r="L108" s="39" t="s">
        <v>1113</v>
      </c>
      <c r="M108" s="39" t="s">
        <v>1114</v>
      </c>
      <c r="N108" s="39" t="s">
        <v>1058</v>
      </c>
      <c r="O108" s="39" t="s">
        <v>1115</v>
      </c>
      <c r="P108" s="39" t="s">
        <v>1116</v>
      </c>
      <c r="Q108" s="39" t="s">
        <v>1117</v>
      </c>
      <c r="R108" s="39" t="s">
        <v>720</v>
      </c>
      <c r="S108" s="39" t="s">
        <v>107</v>
      </c>
      <c r="T108" s="39" t="s">
        <v>1118</v>
      </c>
    </row>
    <row r="109" spans="1:20" x14ac:dyDescent="0.3">
      <c r="A109">
        <v>108</v>
      </c>
      <c r="B109" s="1">
        <v>45792.45517361111</v>
      </c>
      <c r="C109" s="1">
        <v>45792.473194444443</v>
      </c>
      <c r="D109" s="39" t="s">
        <v>1119</v>
      </c>
      <c r="E109" s="39" t="s">
        <v>1120</v>
      </c>
      <c r="F109" s="39" t="s">
        <v>1120</v>
      </c>
      <c r="G109" s="39" t="s">
        <v>856</v>
      </c>
      <c r="H109">
        <v>17</v>
      </c>
      <c r="I109" s="39" t="s">
        <v>1121</v>
      </c>
      <c r="J109" s="39" t="s">
        <v>1087</v>
      </c>
      <c r="K109" s="39" t="s">
        <v>1088</v>
      </c>
      <c r="L109" s="39" t="s">
        <v>1089</v>
      </c>
      <c r="M109" s="39" t="s">
        <v>1122</v>
      </c>
      <c r="N109" s="39" t="s">
        <v>1045</v>
      </c>
      <c r="O109" s="39" t="s">
        <v>1123</v>
      </c>
      <c r="P109" s="39" t="s">
        <v>1124</v>
      </c>
      <c r="Q109" s="39" t="s">
        <v>1125</v>
      </c>
      <c r="R109" s="39" t="s">
        <v>1126</v>
      </c>
      <c r="S109" s="39" t="s">
        <v>1127</v>
      </c>
      <c r="T109" s="39" t="s">
        <v>1128</v>
      </c>
    </row>
    <row r="110" spans="1:20" x14ac:dyDescent="0.3">
      <c r="A110">
        <v>109</v>
      </c>
      <c r="B110" s="1">
        <v>45792.466574074075</v>
      </c>
      <c r="C110" s="1">
        <v>45792.473229166666</v>
      </c>
      <c r="D110" s="39" t="s">
        <v>1129</v>
      </c>
      <c r="E110" s="39" t="s">
        <v>1130</v>
      </c>
      <c r="F110" s="39" t="s">
        <v>1130</v>
      </c>
      <c r="G110" s="39" t="s">
        <v>856</v>
      </c>
      <c r="H110">
        <v>19</v>
      </c>
      <c r="I110" s="39" t="s">
        <v>1040</v>
      </c>
      <c r="J110" s="39" t="s">
        <v>1131</v>
      </c>
      <c r="K110" s="39" t="s">
        <v>1132</v>
      </c>
      <c r="L110" s="39" t="s">
        <v>1089</v>
      </c>
      <c r="M110" s="39" t="s">
        <v>1090</v>
      </c>
      <c r="N110" s="39" t="s">
        <v>1091</v>
      </c>
      <c r="O110" s="39" t="s">
        <v>1133</v>
      </c>
      <c r="P110" s="39" t="s">
        <v>1134</v>
      </c>
      <c r="Q110" s="39" t="s">
        <v>1135</v>
      </c>
      <c r="R110" s="39" t="s">
        <v>731</v>
      </c>
      <c r="S110" s="39" t="s">
        <v>590</v>
      </c>
      <c r="T110" s="39" t="s">
        <v>1136</v>
      </c>
    </row>
    <row r="111" spans="1:20" x14ac:dyDescent="0.3">
      <c r="A111">
        <v>110</v>
      </c>
      <c r="B111" s="1">
        <v>45792.455497685187</v>
      </c>
      <c r="C111" s="1">
        <v>45792.473275462966</v>
      </c>
      <c r="D111" s="39" t="s">
        <v>1137</v>
      </c>
      <c r="E111" s="39" t="s">
        <v>1138</v>
      </c>
      <c r="F111" s="39" t="s">
        <v>1138</v>
      </c>
      <c r="G111" s="39" t="s">
        <v>856</v>
      </c>
      <c r="H111">
        <v>25</v>
      </c>
      <c r="I111" s="39" t="s">
        <v>1110</v>
      </c>
      <c r="J111" s="39" t="s">
        <v>1139</v>
      </c>
      <c r="K111" s="39" t="s">
        <v>1140</v>
      </c>
      <c r="L111" s="39" t="s">
        <v>1141</v>
      </c>
      <c r="M111" s="39" t="s">
        <v>1142</v>
      </c>
      <c r="N111" s="39" t="s">
        <v>1058</v>
      </c>
      <c r="O111" s="39" t="s">
        <v>1143</v>
      </c>
      <c r="P111" s="39" t="s">
        <v>1144</v>
      </c>
      <c r="Q111" s="39" t="s">
        <v>1145</v>
      </c>
      <c r="R111" s="39" t="s">
        <v>1146</v>
      </c>
      <c r="S111" s="39" t="s">
        <v>107</v>
      </c>
      <c r="T111" s="39" t="s">
        <v>1147</v>
      </c>
    </row>
    <row r="112" spans="1:20" x14ac:dyDescent="0.3">
      <c r="A112">
        <v>111</v>
      </c>
      <c r="B112" s="1">
        <v>45792.455185185187</v>
      </c>
      <c r="C112" s="1">
        <v>45792.473379629628</v>
      </c>
      <c r="D112" s="39" t="s">
        <v>1148</v>
      </c>
      <c r="E112" s="39" t="s">
        <v>1149</v>
      </c>
      <c r="F112" s="39" t="s">
        <v>1150</v>
      </c>
      <c r="G112" s="39" t="s">
        <v>856</v>
      </c>
      <c r="H112">
        <v>8</v>
      </c>
      <c r="I112" s="39" t="s">
        <v>1151</v>
      </c>
      <c r="J112" s="39" t="s">
        <v>1152</v>
      </c>
      <c r="K112" s="39" t="s">
        <v>1153</v>
      </c>
      <c r="L112" s="39" t="s">
        <v>1154</v>
      </c>
      <c r="M112" s="39" t="s">
        <v>1155</v>
      </c>
      <c r="N112" s="39" t="s">
        <v>1156</v>
      </c>
      <c r="O112" s="39" t="s">
        <v>1157</v>
      </c>
      <c r="P112" s="39" t="s">
        <v>1158</v>
      </c>
      <c r="Q112" s="39" t="s">
        <v>1159</v>
      </c>
      <c r="R112" s="39" t="s">
        <v>1160</v>
      </c>
      <c r="S112" s="39" t="s">
        <v>1037</v>
      </c>
      <c r="T112" s="39" t="s">
        <v>1161</v>
      </c>
    </row>
    <row r="113" spans="1:20" x14ac:dyDescent="0.3">
      <c r="A113">
        <v>112</v>
      </c>
      <c r="B113" s="1">
        <v>45792.45584490741</v>
      </c>
      <c r="C113" s="1">
        <v>45792.473391203705</v>
      </c>
      <c r="D113" s="39" t="s">
        <v>1162</v>
      </c>
      <c r="E113" s="39" t="s">
        <v>1163</v>
      </c>
      <c r="F113" s="39" t="s">
        <v>1163</v>
      </c>
      <c r="G113" s="39" t="s">
        <v>856</v>
      </c>
      <c r="H113">
        <v>14</v>
      </c>
      <c r="I113" s="39" t="s">
        <v>1077</v>
      </c>
      <c r="J113" s="39" t="s">
        <v>1164</v>
      </c>
      <c r="K113" s="39" t="s">
        <v>1165</v>
      </c>
      <c r="L113" s="39" t="s">
        <v>1166</v>
      </c>
      <c r="M113" s="39" t="s">
        <v>1155</v>
      </c>
      <c r="N113" s="39" t="s">
        <v>1156</v>
      </c>
      <c r="O113" s="39" t="s">
        <v>1167</v>
      </c>
      <c r="P113" s="39" t="s">
        <v>1168</v>
      </c>
      <c r="Q113" s="39" t="s">
        <v>1169</v>
      </c>
      <c r="R113" s="39" t="s">
        <v>913</v>
      </c>
      <c r="S113" s="39" t="s">
        <v>1170</v>
      </c>
      <c r="T113" s="39" t="s">
        <v>1171</v>
      </c>
    </row>
    <row r="114" spans="1:20" x14ac:dyDescent="0.3">
      <c r="A114">
        <v>113</v>
      </c>
      <c r="B114" s="1">
        <v>45792.456423611111</v>
      </c>
      <c r="C114" s="1">
        <v>45792.473634259259</v>
      </c>
      <c r="D114" s="39" t="s">
        <v>1172</v>
      </c>
      <c r="E114" s="39" t="s">
        <v>1173</v>
      </c>
      <c r="F114" s="39" t="s">
        <v>1173</v>
      </c>
      <c r="G114" s="39" t="s">
        <v>856</v>
      </c>
      <c r="H114">
        <v>10</v>
      </c>
      <c r="I114" s="39" t="s">
        <v>1174</v>
      </c>
      <c r="J114" s="39" t="s">
        <v>1087</v>
      </c>
      <c r="K114" s="39" t="s">
        <v>1175</v>
      </c>
      <c r="L114" s="39" t="s">
        <v>1176</v>
      </c>
      <c r="M114" s="39" t="s">
        <v>1177</v>
      </c>
      <c r="N114" s="39" t="s">
        <v>1045</v>
      </c>
      <c r="O114" s="39" t="s">
        <v>1178</v>
      </c>
      <c r="P114" s="39" t="s">
        <v>1179</v>
      </c>
      <c r="Q114" s="39" t="s">
        <v>1180</v>
      </c>
      <c r="R114" s="39" t="s">
        <v>147</v>
      </c>
      <c r="S114" s="39" t="s">
        <v>1181</v>
      </c>
      <c r="T114" s="39" t="s">
        <v>1182</v>
      </c>
    </row>
    <row r="115" spans="1:20" x14ac:dyDescent="0.3">
      <c r="A115">
        <v>114</v>
      </c>
      <c r="B115" s="1">
        <v>45792.455208333333</v>
      </c>
      <c r="C115" s="1">
        <v>45792.474120370367</v>
      </c>
      <c r="D115" s="39" t="s">
        <v>1183</v>
      </c>
      <c r="E115" s="39" t="s">
        <v>1184</v>
      </c>
      <c r="F115" s="39" t="s">
        <v>1184</v>
      </c>
      <c r="G115" s="39" t="s">
        <v>856</v>
      </c>
      <c r="H115">
        <v>29</v>
      </c>
      <c r="I115" s="39" t="s">
        <v>1185</v>
      </c>
      <c r="J115" s="39" t="s">
        <v>1087</v>
      </c>
      <c r="K115" s="39" t="s">
        <v>1186</v>
      </c>
      <c r="L115" s="39" t="s">
        <v>1187</v>
      </c>
      <c r="M115" s="39" t="s">
        <v>1188</v>
      </c>
      <c r="N115" s="39" t="s">
        <v>1156</v>
      </c>
      <c r="O115" s="39" t="s">
        <v>1189</v>
      </c>
      <c r="P115" s="39" t="s">
        <v>1190</v>
      </c>
      <c r="Q115" s="39" t="s">
        <v>1191</v>
      </c>
      <c r="R115" s="39" t="s">
        <v>1192</v>
      </c>
      <c r="S115" s="39" t="s">
        <v>1193</v>
      </c>
      <c r="T115" s="39" t="s">
        <v>1194</v>
      </c>
    </row>
    <row r="116" spans="1:20" x14ac:dyDescent="0.3">
      <c r="A116">
        <v>115</v>
      </c>
      <c r="B116" s="1">
        <v>45792.475335648145</v>
      </c>
      <c r="C116" s="1">
        <v>45792.483055555553</v>
      </c>
      <c r="D116" s="39" t="s">
        <v>1195</v>
      </c>
      <c r="E116" s="39" t="s">
        <v>1196</v>
      </c>
      <c r="F116" s="39" t="s">
        <v>1196</v>
      </c>
      <c r="G116" s="39" t="s">
        <v>856</v>
      </c>
      <c r="H116">
        <v>33</v>
      </c>
      <c r="I116" s="39" t="s">
        <v>1040</v>
      </c>
      <c r="J116" s="39" t="s">
        <v>1087</v>
      </c>
      <c r="K116" s="39" t="s">
        <v>1088</v>
      </c>
      <c r="L116" s="39" t="s">
        <v>1089</v>
      </c>
      <c r="M116" s="39" t="s">
        <v>1090</v>
      </c>
      <c r="N116" s="39" t="s">
        <v>1045</v>
      </c>
      <c r="O116" s="39" t="s">
        <v>1197</v>
      </c>
      <c r="P116" s="39" t="s">
        <v>1198</v>
      </c>
      <c r="Q116" s="39" t="s">
        <v>1199</v>
      </c>
      <c r="R116" s="39" t="s">
        <v>373</v>
      </c>
      <c r="S116" s="39" t="s">
        <v>669</v>
      </c>
      <c r="T116" s="39" t="s">
        <v>1200</v>
      </c>
    </row>
    <row r="117" spans="1:20" x14ac:dyDescent="0.3">
      <c r="A117">
        <v>116</v>
      </c>
      <c r="B117" s="1">
        <v>45792.555821759262</v>
      </c>
      <c r="C117" s="1">
        <v>45792.569178240738</v>
      </c>
      <c r="D117" s="39" t="s">
        <v>1201</v>
      </c>
      <c r="E117" s="39" t="s">
        <v>1202</v>
      </c>
      <c r="F117" s="39" t="s">
        <v>1202</v>
      </c>
      <c r="G117" s="39" t="s">
        <v>1203</v>
      </c>
      <c r="H117">
        <v>10</v>
      </c>
      <c r="I117" s="39" t="s">
        <v>1040</v>
      </c>
      <c r="J117" s="39" t="s">
        <v>1087</v>
      </c>
      <c r="K117" s="39" t="s">
        <v>1204</v>
      </c>
      <c r="L117" s="39" t="s">
        <v>1089</v>
      </c>
      <c r="M117" s="39" t="s">
        <v>1090</v>
      </c>
      <c r="N117" s="39" t="s">
        <v>1091</v>
      </c>
      <c r="O117" s="39" t="s">
        <v>1205</v>
      </c>
      <c r="P117" s="39" t="s">
        <v>1206</v>
      </c>
      <c r="Q117" s="39" t="s">
        <v>1207</v>
      </c>
      <c r="R117" s="39" t="s">
        <v>1208</v>
      </c>
      <c r="S117" s="39" t="s">
        <v>958</v>
      </c>
      <c r="T117" s="39" t="s">
        <v>1209</v>
      </c>
    </row>
    <row r="118" spans="1:20" x14ac:dyDescent="0.3">
      <c r="A118">
        <v>117</v>
      </c>
      <c r="B118" s="1">
        <v>45792.556192129632</v>
      </c>
      <c r="C118" s="1">
        <v>45792.569432870368</v>
      </c>
      <c r="D118" s="39" t="s">
        <v>1210</v>
      </c>
      <c r="E118" s="39" t="s">
        <v>1211</v>
      </c>
      <c r="F118" s="39" t="s">
        <v>1212</v>
      </c>
      <c r="G118" s="39" t="s">
        <v>1203</v>
      </c>
      <c r="H118">
        <v>24</v>
      </c>
      <c r="I118" s="39" t="s">
        <v>1213</v>
      </c>
      <c r="J118" s="39" t="s">
        <v>1214</v>
      </c>
      <c r="K118" s="39" t="s">
        <v>1215</v>
      </c>
      <c r="L118" s="39" t="s">
        <v>1176</v>
      </c>
      <c r="M118" s="39" t="s">
        <v>1216</v>
      </c>
      <c r="N118" s="39" t="s">
        <v>1058</v>
      </c>
      <c r="O118" s="39" t="s">
        <v>1217</v>
      </c>
      <c r="P118" s="39" t="s">
        <v>1218</v>
      </c>
      <c r="Q118" s="39" t="s">
        <v>875</v>
      </c>
      <c r="R118" s="39" t="s">
        <v>1219</v>
      </c>
      <c r="S118" s="39" t="s">
        <v>107</v>
      </c>
      <c r="T118" s="39" t="s">
        <v>1220</v>
      </c>
    </row>
    <row r="119" spans="1:20" x14ac:dyDescent="0.3">
      <c r="A119">
        <v>118</v>
      </c>
      <c r="B119" s="1">
        <v>45792.556261574071</v>
      </c>
      <c r="C119" s="1">
        <v>45792.570543981485</v>
      </c>
      <c r="D119" s="39" t="s">
        <v>1221</v>
      </c>
      <c r="E119" s="39" t="s">
        <v>1222</v>
      </c>
      <c r="F119" s="39" t="s">
        <v>1223</v>
      </c>
      <c r="G119" s="39" t="s">
        <v>1203</v>
      </c>
      <c r="H119">
        <v>19</v>
      </c>
      <c r="I119" s="39" t="s">
        <v>1040</v>
      </c>
      <c r="J119" s="39" t="s">
        <v>1087</v>
      </c>
      <c r="K119" s="39" t="s">
        <v>1224</v>
      </c>
      <c r="L119" s="39" t="s">
        <v>1225</v>
      </c>
      <c r="M119" s="39" t="s">
        <v>1155</v>
      </c>
      <c r="N119" s="39" t="s">
        <v>1156</v>
      </c>
      <c r="O119" s="39" t="s">
        <v>1226</v>
      </c>
      <c r="P119" s="39" t="s">
        <v>1227</v>
      </c>
      <c r="Q119" s="39" t="s">
        <v>1228</v>
      </c>
      <c r="R119" s="39" t="s">
        <v>147</v>
      </c>
      <c r="S119" s="39" t="s">
        <v>433</v>
      </c>
      <c r="T119" s="39" t="s">
        <v>1229</v>
      </c>
    </row>
    <row r="120" spans="1:20" x14ac:dyDescent="0.3">
      <c r="A120">
        <v>119</v>
      </c>
      <c r="B120" s="1">
        <v>45792.556122685186</v>
      </c>
      <c r="C120" s="1">
        <v>45792.570810185185</v>
      </c>
      <c r="D120" s="39" t="s">
        <v>1230</v>
      </c>
      <c r="E120" s="39" t="s">
        <v>1231</v>
      </c>
      <c r="F120" s="39" t="s">
        <v>1231</v>
      </c>
      <c r="G120" s="39" t="s">
        <v>1203</v>
      </c>
      <c r="H120">
        <v>8</v>
      </c>
      <c r="I120" s="39" t="s">
        <v>1232</v>
      </c>
      <c r="J120" s="39" t="s">
        <v>1233</v>
      </c>
      <c r="K120" s="39" t="s">
        <v>1234</v>
      </c>
      <c r="L120" s="39" t="s">
        <v>1235</v>
      </c>
      <c r="M120" s="39" t="s">
        <v>1236</v>
      </c>
      <c r="N120" s="39" t="s">
        <v>1156</v>
      </c>
      <c r="O120" s="39" t="s">
        <v>1237</v>
      </c>
      <c r="P120" s="39" t="s">
        <v>1238</v>
      </c>
      <c r="Q120" s="39" t="s">
        <v>1239</v>
      </c>
      <c r="R120" s="39" t="s">
        <v>1240</v>
      </c>
      <c r="S120" s="39" t="s">
        <v>590</v>
      </c>
      <c r="T120" s="39" t="s">
        <v>1241</v>
      </c>
    </row>
    <row r="121" spans="1:20" x14ac:dyDescent="0.3">
      <c r="A121">
        <v>120</v>
      </c>
      <c r="B121" s="1">
        <v>45792.556238425925</v>
      </c>
      <c r="C121" s="1">
        <v>45792.570902777778</v>
      </c>
      <c r="D121" s="39" t="s">
        <v>1242</v>
      </c>
      <c r="E121" s="39" t="s">
        <v>1243</v>
      </c>
      <c r="F121" s="39" t="s">
        <v>1244</v>
      </c>
      <c r="G121" s="39" t="s">
        <v>1203</v>
      </c>
      <c r="H121">
        <v>11</v>
      </c>
      <c r="I121" s="39" t="s">
        <v>1245</v>
      </c>
      <c r="J121" s="39" t="s">
        <v>1246</v>
      </c>
      <c r="K121" s="39" t="s">
        <v>1247</v>
      </c>
      <c r="L121" s="39" t="s">
        <v>1248</v>
      </c>
      <c r="M121" s="39" t="s">
        <v>1249</v>
      </c>
      <c r="N121" s="39" t="s">
        <v>1091</v>
      </c>
      <c r="O121" s="39" t="s">
        <v>1250</v>
      </c>
      <c r="P121" s="39" t="s">
        <v>1251</v>
      </c>
      <c r="Q121" s="39" t="s">
        <v>635</v>
      </c>
      <c r="R121" s="39" t="s">
        <v>892</v>
      </c>
      <c r="S121" s="39" t="s">
        <v>107</v>
      </c>
      <c r="T121" s="39" t="s">
        <v>1252</v>
      </c>
    </row>
    <row r="122" spans="1:20" x14ac:dyDescent="0.3">
      <c r="A122">
        <v>121</v>
      </c>
      <c r="B122" s="1">
        <v>45792.555879629632</v>
      </c>
      <c r="C122" s="1">
        <v>45792.570949074077</v>
      </c>
      <c r="D122" s="39" t="s">
        <v>1253</v>
      </c>
      <c r="E122" s="39" t="s">
        <v>1254</v>
      </c>
      <c r="F122" s="39" t="s">
        <v>1254</v>
      </c>
      <c r="G122" s="39" t="s">
        <v>1203</v>
      </c>
      <c r="H122">
        <v>7</v>
      </c>
      <c r="I122" s="39" t="s">
        <v>1255</v>
      </c>
      <c r="J122" s="39" t="s">
        <v>1087</v>
      </c>
      <c r="K122" s="39" t="s">
        <v>1088</v>
      </c>
      <c r="L122" s="39" t="s">
        <v>1256</v>
      </c>
      <c r="M122" s="39" t="s">
        <v>1090</v>
      </c>
      <c r="N122" s="39" t="s">
        <v>1091</v>
      </c>
      <c r="O122" s="39" t="s">
        <v>1205</v>
      </c>
      <c r="P122" s="39" t="s">
        <v>1206</v>
      </c>
      <c r="Q122" s="39" t="s">
        <v>1207</v>
      </c>
      <c r="R122" s="39" t="s">
        <v>1257</v>
      </c>
      <c r="S122" s="39" t="s">
        <v>175</v>
      </c>
      <c r="T122" s="39" t="s">
        <v>1258</v>
      </c>
    </row>
    <row r="123" spans="1:20" x14ac:dyDescent="0.3">
      <c r="A123">
        <v>122</v>
      </c>
      <c r="B123" s="1">
        <v>45792.570763888885</v>
      </c>
      <c r="C123" s="1">
        <v>45792.571076388886</v>
      </c>
      <c r="D123" s="39" t="s">
        <v>1259</v>
      </c>
      <c r="E123" s="39" t="s">
        <v>1260</v>
      </c>
      <c r="F123" s="39" t="s">
        <v>1261</v>
      </c>
      <c r="G123" s="39" t="s">
        <v>1203</v>
      </c>
      <c r="H123">
        <v>15</v>
      </c>
      <c r="I123" s="39" t="s">
        <v>1040</v>
      </c>
      <c r="J123" s="39" t="s">
        <v>1262</v>
      </c>
      <c r="K123" s="39" t="s">
        <v>1263</v>
      </c>
      <c r="L123" s="39" t="s">
        <v>1264</v>
      </c>
      <c r="M123" s="39" t="s">
        <v>1155</v>
      </c>
      <c r="N123" s="39" t="s">
        <v>1156</v>
      </c>
      <c r="O123" s="39" t="s">
        <v>1265</v>
      </c>
      <c r="P123" s="39" t="s">
        <v>1266</v>
      </c>
      <c r="Q123" s="39" t="s">
        <v>1267</v>
      </c>
      <c r="R123" s="39" t="s">
        <v>456</v>
      </c>
      <c r="S123" s="39" t="s">
        <v>1268</v>
      </c>
      <c r="T123" s="39" t="s">
        <v>1269</v>
      </c>
    </row>
    <row r="124" spans="1:20" x14ac:dyDescent="0.3">
      <c r="A124">
        <v>123</v>
      </c>
      <c r="B124" s="1">
        <v>45792.555798611109</v>
      </c>
      <c r="C124" s="1">
        <v>45792.571388888886</v>
      </c>
      <c r="D124" s="39" t="s">
        <v>1270</v>
      </c>
      <c r="E124" s="39" t="s">
        <v>1271</v>
      </c>
      <c r="F124" s="39" t="s">
        <v>1272</v>
      </c>
      <c r="G124" s="39" t="s">
        <v>1203</v>
      </c>
      <c r="H124">
        <v>2</v>
      </c>
      <c r="I124" s="39" t="s">
        <v>1040</v>
      </c>
      <c r="J124" s="39" t="s">
        <v>1066</v>
      </c>
      <c r="K124" s="39" t="s">
        <v>1273</v>
      </c>
      <c r="L124" s="39" t="s">
        <v>1274</v>
      </c>
      <c r="M124" s="39" t="s">
        <v>1275</v>
      </c>
      <c r="N124" s="39" t="s">
        <v>1156</v>
      </c>
      <c r="O124" s="39" t="s">
        <v>1276</v>
      </c>
      <c r="P124" s="39" t="s">
        <v>1277</v>
      </c>
      <c r="Q124" s="39" t="s">
        <v>1278</v>
      </c>
      <c r="R124" s="39" t="s">
        <v>1279</v>
      </c>
      <c r="S124" s="39" t="s">
        <v>1280</v>
      </c>
      <c r="T124" s="39" t="s">
        <v>1281</v>
      </c>
    </row>
    <row r="125" spans="1:20" x14ac:dyDescent="0.3">
      <c r="A125">
        <v>124</v>
      </c>
      <c r="B125" s="1">
        <v>45792.555763888886</v>
      </c>
      <c r="C125" s="1">
        <v>45792.571412037039</v>
      </c>
      <c r="D125" s="39" t="s">
        <v>1282</v>
      </c>
      <c r="E125" s="39" t="s">
        <v>1283</v>
      </c>
      <c r="F125" s="39" t="s">
        <v>1283</v>
      </c>
      <c r="G125" s="39" t="s">
        <v>1203</v>
      </c>
      <c r="H125">
        <v>16</v>
      </c>
      <c r="I125" s="39" t="s">
        <v>1284</v>
      </c>
      <c r="J125" s="39" t="s">
        <v>1285</v>
      </c>
      <c r="K125" s="39" t="s">
        <v>1286</v>
      </c>
      <c r="L125" s="39" t="s">
        <v>1274</v>
      </c>
      <c r="M125" s="39" t="s">
        <v>1287</v>
      </c>
      <c r="N125" s="39" t="s">
        <v>1156</v>
      </c>
      <c r="O125" s="39" t="s">
        <v>1288</v>
      </c>
      <c r="P125" s="39" t="s">
        <v>1289</v>
      </c>
      <c r="Q125" s="39" t="s">
        <v>1290</v>
      </c>
      <c r="R125" s="39" t="s">
        <v>1291</v>
      </c>
      <c r="S125" s="39" t="s">
        <v>1292</v>
      </c>
      <c r="T125" s="39" t="s">
        <v>1293</v>
      </c>
    </row>
    <row r="126" spans="1:20" x14ac:dyDescent="0.3">
      <c r="A126">
        <v>125</v>
      </c>
      <c r="B126" s="1">
        <v>45792.559050925927</v>
      </c>
      <c r="C126" s="1">
        <v>45792.571469907409</v>
      </c>
      <c r="D126" s="39" t="s">
        <v>1294</v>
      </c>
      <c r="E126" s="39" t="s">
        <v>1295</v>
      </c>
      <c r="F126" s="39" t="s">
        <v>1295</v>
      </c>
      <c r="G126" s="39" t="s">
        <v>1203</v>
      </c>
      <c r="H126">
        <v>3</v>
      </c>
      <c r="I126" s="39" t="s">
        <v>1040</v>
      </c>
      <c r="J126" s="39" t="s">
        <v>1087</v>
      </c>
      <c r="K126" s="39" t="s">
        <v>1088</v>
      </c>
      <c r="L126" s="39" t="s">
        <v>1296</v>
      </c>
      <c r="M126" s="39" t="s">
        <v>1297</v>
      </c>
      <c r="N126" s="39" t="s">
        <v>1298</v>
      </c>
      <c r="O126" s="39" t="s">
        <v>1299</v>
      </c>
      <c r="P126" s="39" t="s">
        <v>1300</v>
      </c>
      <c r="Q126" s="39" t="s">
        <v>1301</v>
      </c>
      <c r="R126" s="39" t="s">
        <v>1302</v>
      </c>
      <c r="S126" s="39" t="s">
        <v>669</v>
      </c>
      <c r="T126" s="39" t="s">
        <v>1303</v>
      </c>
    </row>
    <row r="127" spans="1:20" x14ac:dyDescent="0.3">
      <c r="A127">
        <v>126</v>
      </c>
      <c r="B127" s="1">
        <v>45792.556006944447</v>
      </c>
      <c r="C127" s="1">
        <v>45792.571550925924</v>
      </c>
      <c r="D127" s="39" t="s">
        <v>1304</v>
      </c>
      <c r="E127" s="39" t="s">
        <v>1305</v>
      </c>
      <c r="F127" s="39" t="s">
        <v>1306</v>
      </c>
      <c r="G127" s="39" t="s">
        <v>1203</v>
      </c>
      <c r="H127">
        <v>18</v>
      </c>
      <c r="I127" s="39" t="s">
        <v>1307</v>
      </c>
      <c r="J127" s="39" t="s">
        <v>1087</v>
      </c>
      <c r="K127" s="39" t="s">
        <v>1088</v>
      </c>
      <c r="L127" s="39" t="s">
        <v>1308</v>
      </c>
      <c r="M127" s="39" t="s">
        <v>1309</v>
      </c>
      <c r="N127" s="39" t="s">
        <v>1058</v>
      </c>
      <c r="O127" s="39" t="s">
        <v>1310</v>
      </c>
      <c r="P127" s="39" t="s">
        <v>1311</v>
      </c>
      <c r="Q127" s="39" t="s">
        <v>1312</v>
      </c>
      <c r="R127" s="39" t="s">
        <v>1313</v>
      </c>
      <c r="S127" s="39" t="s">
        <v>1314</v>
      </c>
      <c r="T127" s="39" t="s">
        <v>1315</v>
      </c>
    </row>
    <row r="128" spans="1:20" x14ac:dyDescent="0.3">
      <c r="A128">
        <v>127</v>
      </c>
      <c r="B128" s="1">
        <v>45792.558634259258</v>
      </c>
      <c r="C128" s="1">
        <v>45792.571620370371</v>
      </c>
      <c r="D128" s="39" t="s">
        <v>1316</v>
      </c>
      <c r="E128" s="39" t="s">
        <v>1317</v>
      </c>
      <c r="F128" s="39" t="s">
        <v>1318</v>
      </c>
      <c r="G128" s="39" t="s">
        <v>1203</v>
      </c>
      <c r="H128">
        <v>23</v>
      </c>
      <c r="I128" s="39" t="s">
        <v>1319</v>
      </c>
      <c r="J128" s="39" t="s">
        <v>1087</v>
      </c>
      <c r="K128" s="39" t="s">
        <v>1088</v>
      </c>
      <c r="L128" s="39" t="s">
        <v>1320</v>
      </c>
      <c r="M128" s="39" t="s">
        <v>1122</v>
      </c>
      <c r="N128" s="39" t="s">
        <v>1045</v>
      </c>
      <c r="O128" s="39" t="s">
        <v>1321</v>
      </c>
      <c r="P128" s="39" t="s">
        <v>1322</v>
      </c>
      <c r="Q128" s="39" t="s">
        <v>1323</v>
      </c>
      <c r="R128" s="39" t="s">
        <v>1324</v>
      </c>
      <c r="S128" s="39" t="s">
        <v>107</v>
      </c>
      <c r="T128" s="39" t="s">
        <v>1325</v>
      </c>
    </row>
    <row r="129" spans="1:20" x14ac:dyDescent="0.3">
      <c r="A129">
        <v>128</v>
      </c>
      <c r="B129" s="1">
        <v>45792.563703703701</v>
      </c>
      <c r="C129" s="1">
        <v>45792.571736111109</v>
      </c>
      <c r="D129" s="39" t="s">
        <v>1326</v>
      </c>
      <c r="E129" s="39" t="s">
        <v>1327</v>
      </c>
      <c r="F129" s="39" t="s">
        <v>1328</v>
      </c>
      <c r="G129" s="39" t="s">
        <v>1203</v>
      </c>
      <c r="H129">
        <v>20</v>
      </c>
      <c r="I129" s="39" t="s">
        <v>1329</v>
      </c>
      <c r="J129" s="39" t="s">
        <v>1330</v>
      </c>
      <c r="K129" s="39" t="s">
        <v>1204</v>
      </c>
      <c r="L129" s="39" t="s">
        <v>1331</v>
      </c>
      <c r="M129" s="39" t="s">
        <v>1122</v>
      </c>
      <c r="N129" s="39" t="s">
        <v>1045</v>
      </c>
      <c r="O129" s="39" t="s">
        <v>1332</v>
      </c>
      <c r="P129" s="39" t="s">
        <v>1333</v>
      </c>
      <c r="Q129" s="39" t="s">
        <v>1334</v>
      </c>
      <c r="R129" s="39" t="s">
        <v>147</v>
      </c>
      <c r="S129" s="39" t="s">
        <v>107</v>
      </c>
      <c r="T129" s="39" t="s">
        <v>1335</v>
      </c>
    </row>
    <row r="130" spans="1:20" x14ac:dyDescent="0.3">
      <c r="A130">
        <v>129</v>
      </c>
      <c r="B130" s="1">
        <v>45792.555891203701</v>
      </c>
      <c r="C130" s="1">
        <v>45792.572013888886</v>
      </c>
      <c r="D130" s="39" t="s">
        <v>1336</v>
      </c>
      <c r="E130" s="39" t="s">
        <v>1337</v>
      </c>
      <c r="F130" s="39" t="s">
        <v>1338</v>
      </c>
      <c r="G130" s="39" t="s">
        <v>1203</v>
      </c>
      <c r="H130">
        <v>12</v>
      </c>
      <c r="I130" s="39" t="s">
        <v>1040</v>
      </c>
      <c r="J130" s="39" t="s">
        <v>1087</v>
      </c>
      <c r="K130" s="39" t="s">
        <v>1088</v>
      </c>
      <c r="L130" s="39" t="s">
        <v>1339</v>
      </c>
      <c r="M130" s="39" t="s">
        <v>1340</v>
      </c>
      <c r="N130" s="39" t="s">
        <v>1341</v>
      </c>
      <c r="O130" s="39" t="s">
        <v>1342</v>
      </c>
      <c r="P130" s="39" t="s">
        <v>1343</v>
      </c>
      <c r="Q130" s="39" t="s">
        <v>1344</v>
      </c>
      <c r="R130" s="39" t="s">
        <v>509</v>
      </c>
      <c r="S130" s="39" t="s">
        <v>175</v>
      </c>
      <c r="T130" s="39" t="s">
        <v>1345</v>
      </c>
    </row>
    <row r="131" spans="1:20" x14ac:dyDescent="0.3">
      <c r="A131">
        <v>130</v>
      </c>
      <c r="B131" s="1">
        <v>45792.556354166663</v>
      </c>
      <c r="C131" s="1">
        <v>45792.573483796295</v>
      </c>
      <c r="D131" s="39" t="s">
        <v>1346</v>
      </c>
      <c r="E131" s="39" t="s">
        <v>1347</v>
      </c>
      <c r="F131" s="39" t="s">
        <v>1347</v>
      </c>
      <c r="G131" s="39" t="s">
        <v>1203</v>
      </c>
      <c r="H131">
        <v>25</v>
      </c>
      <c r="I131" s="39" t="s">
        <v>1348</v>
      </c>
      <c r="J131" s="39" t="s">
        <v>1349</v>
      </c>
      <c r="K131" s="39" t="s">
        <v>1350</v>
      </c>
      <c r="L131" s="39" t="s">
        <v>1351</v>
      </c>
      <c r="M131" s="39" t="s">
        <v>1352</v>
      </c>
      <c r="N131" s="39" t="s">
        <v>1058</v>
      </c>
      <c r="O131" s="39" t="s">
        <v>1353</v>
      </c>
      <c r="P131" s="39" t="s">
        <v>1354</v>
      </c>
      <c r="Q131" s="39" t="s">
        <v>1355</v>
      </c>
      <c r="R131" s="39" t="s">
        <v>1356</v>
      </c>
      <c r="S131" s="39" t="s">
        <v>903</v>
      </c>
      <c r="T131" s="39" t="s">
        <v>1357</v>
      </c>
    </row>
    <row r="132" spans="1:20" x14ac:dyDescent="0.3">
      <c r="A132">
        <v>131</v>
      </c>
      <c r="B132" s="1">
        <v>45792.555844907409</v>
      </c>
      <c r="C132" s="1">
        <v>45792.574224537035</v>
      </c>
      <c r="D132" s="39" t="s">
        <v>1358</v>
      </c>
      <c r="E132" s="39" t="s">
        <v>1359</v>
      </c>
      <c r="F132" s="39" t="s">
        <v>1360</v>
      </c>
      <c r="G132" s="39" t="s">
        <v>1203</v>
      </c>
      <c r="H132">
        <v>14</v>
      </c>
      <c r="I132" s="39" t="s">
        <v>1361</v>
      </c>
      <c r="J132" s="39" t="s">
        <v>1087</v>
      </c>
      <c r="K132" s="39" t="s">
        <v>1362</v>
      </c>
      <c r="L132" s="39" t="s">
        <v>1089</v>
      </c>
      <c r="M132" s="39" t="s">
        <v>1122</v>
      </c>
      <c r="N132" s="39" t="s">
        <v>1156</v>
      </c>
      <c r="O132" s="39" t="s">
        <v>1363</v>
      </c>
      <c r="P132" s="39" t="s">
        <v>1364</v>
      </c>
      <c r="Q132" s="39" t="s">
        <v>875</v>
      </c>
      <c r="R132" s="39" t="s">
        <v>1365</v>
      </c>
      <c r="S132" s="39" t="s">
        <v>1366</v>
      </c>
      <c r="T132" s="39" t="s">
        <v>1367</v>
      </c>
    </row>
    <row r="133" spans="1:20" x14ac:dyDescent="0.3">
      <c r="A133">
        <v>132</v>
      </c>
      <c r="B133" s="1">
        <v>45792.555833333332</v>
      </c>
      <c r="C133" s="1">
        <v>45792.574930555558</v>
      </c>
      <c r="D133" s="39" t="s">
        <v>1368</v>
      </c>
      <c r="E133" s="39" t="s">
        <v>1369</v>
      </c>
      <c r="F133" s="39" t="s">
        <v>1369</v>
      </c>
      <c r="G133" s="39" t="s">
        <v>1203</v>
      </c>
      <c r="H133">
        <v>5</v>
      </c>
      <c r="I133" s="39" t="s">
        <v>1370</v>
      </c>
      <c r="J133" s="39" t="s">
        <v>1371</v>
      </c>
      <c r="K133" s="39" t="s">
        <v>1372</v>
      </c>
      <c r="L133" s="39" t="s">
        <v>1373</v>
      </c>
      <c r="M133" s="39" t="s">
        <v>1155</v>
      </c>
      <c r="N133" s="39" t="s">
        <v>1058</v>
      </c>
      <c r="O133" s="39" t="s">
        <v>1374</v>
      </c>
      <c r="P133" s="39" t="s">
        <v>1375</v>
      </c>
      <c r="Q133" s="39" t="s">
        <v>1376</v>
      </c>
      <c r="R133" s="39" t="s">
        <v>1377</v>
      </c>
      <c r="S133" s="39" t="s">
        <v>175</v>
      </c>
      <c r="T133" s="39" t="s">
        <v>1378</v>
      </c>
    </row>
    <row r="134" spans="1:20" x14ac:dyDescent="0.3">
      <c r="A134">
        <v>133</v>
      </c>
      <c r="B134" s="1">
        <v>45792.556307870371</v>
      </c>
      <c r="C134" s="1">
        <v>45792.574976851851</v>
      </c>
      <c r="D134" s="39" t="s">
        <v>1379</v>
      </c>
      <c r="E134" s="39" t="s">
        <v>1380</v>
      </c>
      <c r="F134" s="39" t="s">
        <v>1381</v>
      </c>
      <c r="G134" s="39" t="s">
        <v>1203</v>
      </c>
      <c r="H134">
        <v>6</v>
      </c>
      <c r="I134" s="39" t="s">
        <v>1382</v>
      </c>
      <c r="J134" s="39" t="s">
        <v>1383</v>
      </c>
      <c r="K134" s="39" t="s">
        <v>1384</v>
      </c>
      <c r="L134" s="39" t="s">
        <v>1385</v>
      </c>
      <c r="M134" s="39" t="s">
        <v>1142</v>
      </c>
      <c r="N134" s="39" t="s">
        <v>1386</v>
      </c>
      <c r="O134" s="39" t="s">
        <v>1374</v>
      </c>
      <c r="P134" s="39" t="s">
        <v>1375</v>
      </c>
      <c r="Q134" s="39" t="s">
        <v>1387</v>
      </c>
      <c r="R134" s="39" t="s">
        <v>147</v>
      </c>
      <c r="S134" s="39" t="s">
        <v>175</v>
      </c>
      <c r="T134" s="39" t="s">
        <v>1378</v>
      </c>
    </row>
    <row r="135" spans="1:20" x14ac:dyDescent="0.3">
      <c r="A135">
        <v>134</v>
      </c>
      <c r="B135" s="1">
        <v>45792.57503472222</v>
      </c>
      <c r="C135" s="1">
        <v>45792.57508101852</v>
      </c>
      <c r="D135" s="39" t="s">
        <v>1388</v>
      </c>
      <c r="E135" s="39" t="s">
        <v>1389</v>
      </c>
      <c r="F135" s="39" t="s">
        <v>1390</v>
      </c>
      <c r="G135" s="39" t="s">
        <v>1203</v>
      </c>
      <c r="H135">
        <v>29</v>
      </c>
      <c r="I135" s="39" t="s">
        <v>1255</v>
      </c>
      <c r="J135" s="39" t="s">
        <v>1066</v>
      </c>
      <c r="K135" s="39" t="s">
        <v>1391</v>
      </c>
      <c r="L135" s="39" t="s">
        <v>1392</v>
      </c>
      <c r="M135" s="39" t="s">
        <v>1275</v>
      </c>
      <c r="N135" s="39" t="s">
        <v>1156</v>
      </c>
      <c r="O135" s="39" t="s">
        <v>1393</v>
      </c>
      <c r="P135" s="39" t="s">
        <v>1394</v>
      </c>
      <c r="Q135" s="39" t="s">
        <v>1395</v>
      </c>
      <c r="R135" s="39" t="s">
        <v>1396</v>
      </c>
      <c r="S135" s="39" t="s">
        <v>903</v>
      </c>
      <c r="T135" s="39" t="s">
        <v>1397</v>
      </c>
    </row>
    <row r="136" spans="1:20" x14ac:dyDescent="0.3">
      <c r="A136">
        <v>135</v>
      </c>
      <c r="B136" s="1">
        <v>45792.555868055555</v>
      </c>
      <c r="C136" s="1">
        <v>45792.575092592589</v>
      </c>
      <c r="D136" s="39" t="s">
        <v>1398</v>
      </c>
      <c r="E136" s="39" t="s">
        <v>1399</v>
      </c>
      <c r="F136" s="39" t="s">
        <v>1399</v>
      </c>
      <c r="G136" s="39" t="s">
        <v>1203</v>
      </c>
      <c r="H136">
        <v>1</v>
      </c>
      <c r="I136" s="39" t="s">
        <v>1400</v>
      </c>
      <c r="J136" s="39" t="s">
        <v>1401</v>
      </c>
      <c r="K136" s="39" t="s">
        <v>1402</v>
      </c>
      <c r="L136" s="39" t="s">
        <v>1403</v>
      </c>
      <c r="M136" s="39" t="s">
        <v>1404</v>
      </c>
      <c r="N136" s="39" t="s">
        <v>1156</v>
      </c>
      <c r="O136" s="39" t="s">
        <v>1405</v>
      </c>
      <c r="P136" s="39" t="s">
        <v>1406</v>
      </c>
      <c r="Q136" s="39" t="s">
        <v>1407</v>
      </c>
      <c r="R136" s="39" t="s">
        <v>556</v>
      </c>
      <c r="S136" s="39" t="s">
        <v>243</v>
      </c>
      <c r="T136" s="39" t="s">
        <v>1408</v>
      </c>
    </row>
    <row r="137" spans="1:20" x14ac:dyDescent="0.3">
      <c r="A137">
        <v>136</v>
      </c>
      <c r="B137" s="1">
        <v>45792.555914351855</v>
      </c>
      <c r="C137" s="1">
        <v>45792.575277777774</v>
      </c>
      <c r="D137" s="39" t="s">
        <v>1409</v>
      </c>
      <c r="E137" s="39" t="s">
        <v>1410</v>
      </c>
      <c r="F137" s="39" t="s">
        <v>1410</v>
      </c>
      <c r="G137" s="39" t="s">
        <v>1203</v>
      </c>
      <c r="H137">
        <v>27</v>
      </c>
      <c r="I137" s="39" t="s">
        <v>1255</v>
      </c>
      <c r="J137" s="39" t="s">
        <v>1411</v>
      </c>
      <c r="K137" s="39" t="s">
        <v>1088</v>
      </c>
      <c r="L137" s="39" t="s">
        <v>1412</v>
      </c>
      <c r="M137" s="39" t="s">
        <v>1413</v>
      </c>
      <c r="N137" s="39" t="s">
        <v>1091</v>
      </c>
      <c r="O137" s="39" t="s">
        <v>1414</v>
      </c>
      <c r="P137" s="39" t="s">
        <v>1415</v>
      </c>
      <c r="Q137" s="39" t="s">
        <v>1416</v>
      </c>
      <c r="R137" s="39" t="s">
        <v>1417</v>
      </c>
      <c r="S137" s="39" t="s">
        <v>669</v>
      </c>
      <c r="T137" s="39" t="s">
        <v>1418</v>
      </c>
    </row>
    <row r="138" spans="1:20" x14ac:dyDescent="0.3">
      <c r="A138">
        <v>137</v>
      </c>
      <c r="B138" s="1">
        <v>45792.555891203701</v>
      </c>
      <c r="C138" s="1">
        <v>45792.575300925928</v>
      </c>
      <c r="D138" s="39" t="s">
        <v>1419</v>
      </c>
      <c r="E138" s="39" t="s">
        <v>1420</v>
      </c>
      <c r="F138" s="39" t="s">
        <v>1421</v>
      </c>
      <c r="G138" s="39" t="s">
        <v>1203</v>
      </c>
      <c r="H138">
        <v>26</v>
      </c>
      <c r="I138" s="39" t="s">
        <v>1040</v>
      </c>
      <c r="J138" s="39" t="s">
        <v>1422</v>
      </c>
      <c r="K138" s="39" t="s">
        <v>1423</v>
      </c>
      <c r="L138" s="39" t="s">
        <v>1403</v>
      </c>
      <c r="M138" s="39" t="s">
        <v>1155</v>
      </c>
      <c r="N138" s="39" t="s">
        <v>1058</v>
      </c>
      <c r="O138" s="39" t="s">
        <v>1424</v>
      </c>
      <c r="P138" s="39" t="s">
        <v>1425</v>
      </c>
      <c r="Q138" s="39" t="s">
        <v>1426</v>
      </c>
      <c r="R138" s="39" t="s">
        <v>1427</v>
      </c>
      <c r="S138" s="39" t="s">
        <v>1428</v>
      </c>
      <c r="T138" s="39" t="s">
        <v>1418</v>
      </c>
    </row>
    <row r="139" spans="1:20" x14ac:dyDescent="0.3">
      <c r="A139">
        <v>138</v>
      </c>
      <c r="B139" s="1">
        <v>45792.555833333332</v>
      </c>
      <c r="C139" s="1">
        <v>45792.575312499997</v>
      </c>
      <c r="D139" s="39" t="s">
        <v>1429</v>
      </c>
      <c r="E139" s="39" t="s">
        <v>1430</v>
      </c>
      <c r="F139" s="39" t="s">
        <v>1430</v>
      </c>
      <c r="G139" s="39" t="s">
        <v>1203</v>
      </c>
      <c r="H139">
        <v>17</v>
      </c>
      <c r="I139" s="39" t="s">
        <v>1431</v>
      </c>
      <c r="J139" s="39" t="s">
        <v>1432</v>
      </c>
      <c r="K139" s="39" t="s">
        <v>1433</v>
      </c>
      <c r="L139" s="39" t="s">
        <v>1434</v>
      </c>
      <c r="M139" s="39" t="s">
        <v>1155</v>
      </c>
      <c r="N139" s="39" t="s">
        <v>1156</v>
      </c>
      <c r="O139" s="39" t="s">
        <v>1435</v>
      </c>
      <c r="P139" s="39" t="s">
        <v>1436</v>
      </c>
      <c r="Q139" s="39" t="s">
        <v>1437</v>
      </c>
      <c r="R139" s="39" t="s">
        <v>1438</v>
      </c>
      <c r="S139" s="39" t="s">
        <v>893</v>
      </c>
      <c r="T139" s="39" t="s">
        <v>1439</v>
      </c>
    </row>
    <row r="140" spans="1:20" x14ac:dyDescent="0.3">
      <c r="A140">
        <v>139</v>
      </c>
      <c r="B140" s="1">
        <v>45792.569444444445</v>
      </c>
      <c r="C140" s="1">
        <v>45792.57534722222</v>
      </c>
      <c r="D140" s="39" t="s">
        <v>1440</v>
      </c>
      <c r="E140" s="39" t="s">
        <v>1441</v>
      </c>
      <c r="F140" s="39" t="s">
        <v>1442</v>
      </c>
      <c r="G140" s="39" t="s">
        <v>1203</v>
      </c>
      <c r="H140">
        <v>4</v>
      </c>
      <c r="I140" s="39" t="s">
        <v>1040</v>
      </c>
      <c r="J140" s="39" t="s">
        <v>1087</v>
      </c>
      <c r="K140" s="39" t="s">
        <v>1443</v>
      </c>
      <c r="L140" s="39" t="s">
        <v>1444</v>
      </c>
      <c r="M140" s="39" t="s">
        <v>1445</v>
      </c>
      <c r="N140" s="39" t="s">
        <v>1446</v>
      </c>
      <c r="O140" s="39" t="s">
        <v>1447</v>
      </c>
      <c r="P140" s="39" t="s">
        <v>1448</v>
      </c>
      <c r="Q140" s="39" t="s">
        <v>327</v>
      </c>
      <c r="R140" s="39" t="s">
        <v>1449</v>
      </c>
      <c r="S140" s="39" t="s">
        <v>1450</v>
      </c>
      <c r="T140" s="39" t="s">
        <v>1451</v>
      </c>
    </row>
    <row r="141" spans="1:20" x14ac:dyDescent="0.3">
      <c r="A141">
        <v>140</v>
      </c>
      <c r="B141" s="1">
        <v>45792.555821759262</v>
      </c>
      <c r="C141" s="1">
        <v>45792.575682870367</v>
      </c>
      <c r="D141" s="39" t="s">
        <v>1452</v>
      </c>
      <c r="E141" s="39" t="s">
        <v>1453</v>
      </c>
      <c r="F141" s="39" t="s">
        <v>1453</v>
      </c>
      <c r="G141" s="39" t="s">
        <v>1203</v>
      </c>
      <c r="H141">
        <v>30</v>
      </c>
      <c r="I141" s="39" t="s">
        <v>1040</v>
      </c>
      <c r="J141" s="39" t="s">
        <v>1087</v>
      </c>
      <c r="K141" s="39" t="s">
        <v>1454</v>
      </c>
      <c r="L141" s="39" t="s">
        <v>1455</v>
      </c>
      <c r="M141" s="39" t="s">
        <v>1275</v>
      </c>
      <c r="N141" s="39" t="s">
        <v>1156</v>
      </c>
      <c r="O141" s="39" t="s">
        <v>1456</v>
      </c>
      <c r="P141" s="39" t="s">
        <v>1457</v>
      </c>
      <c r="Q141" s="39" t="s">
        <v>1458</v>
      </c>
      <c r="R141" s="39" t="s">
        <v>1459</v>
      </c>
      <c r="S141" s="39" t="s">
        <v>1460</v>
      </c>
      <c r="T141" s="39" t="s">
        <v>1461</v>
      </c>
    </row>
    <row r="142" spans="1:20" x14ac:dyDescent="0.3">
      <c r="A142">
        <v>141</v>
      </c>
      <c r="B142" s="1">
        <v>45792.566365740742</v>
      </c>
      <c r="C142" s="1">
        <v>45792.575925925928</v>
      </c>
      <c r="D142" s="39" t="s">
        <v>1462</v>
      </c>
      <c r="E142" s="39" t="s">
        <v>1463</v>
      </c>
      <c r="F142" s="39" t="s">
        <v>1464</v>
      </c>
      <c r="G142" s="39" t="s">
        <v>1203</v>
      </c>
      <c r="H142">
        <v>28</v>
      </c>
      <c r="I142" s="39" t="s">
        <v>1465</v>
      </c>
      <c r="J142" s="39" t="s">
        <v>1087</v>
      </c>
      <c r="K142" s="39" t="s">
        <v>1088</v>
      </c>
      <c r="L142" s="39" t="s">
        <v>1466</v>
      </c>
      <c r="M142" s="39" t="s">
        <v>1142</v>
      </c>
      <c r="N142" s="39" t="s">
        <v>1091</v>
      </c>
      <c r="O142" s="39" t="s">
        <v>1467</v>
      </c>
      <c r="P142" s="39" t="s">
        <v>1468</v>
      </c>
      <c r="Q142" s="39" t="s">
        <v>1469</v>
      </c>
      <c r="R142" s="39" t="s">
        <v>1470</v>
      </c>
      <c r="S142" s="39" t="s">
        <v>1471</v>
      </c>
      <c r="T142" s="39" t="s">
        <v>1472</v>
      </c>
    </row>
    <row r="143" spans="1:20" x14ac:dyDescent="0.3">
      <c r="A143">
        <v>142</v>
      </c>
      <c r="B143" s="1">
        <v>45792.558067129627</v>
      </c>
      <c r="C143" s="1">
        <v>45792.575972222221</v>
      </c>
      <c r="D143" s="39" t="s">
        <v>1473</v>
      </c>
      <c r="E143" s="39" t="s">
        <v>1474</v>
      </c>
      <c r="F143" s="39" t="s">
        <v>1475</v>
      </c>
      <c r="G143" s="39" t="s">
        <v>1203</v>
      </c>
      <c r="H143">
        <v>22</v>
      </c>
      <c r="I143" s="39" t="s">
        <v>1476</v>
      </c>
      <c r="J143" s="39" t="s">
        <v>1087</v>
      </c>
      <c r="K143" s="39" t="s">
        <v>1477</v>
      </c>
      <c r="L143" s="39" t="s">
        <v>1403</v>
      </c>
      <c r="M143" s="39" t="s">
        <v>1478</v>
      </c>
      <c r="N143" s="39" t="s">
        <v>1091</v>
      </c>
      <c r="O143" s="39" t="s">
        <v>1479</v>
      </c>
      <c r="P143" s="39" t="s">
        <v>1480</v>
      </c>
      <c r="Q143" s="39" t="s">
        <v>1481</v>
      </c>
      <c r="R143" s="39" t="s">
        <v>1482</v>
      </c>
      <c r="S143" s="39" t="s">
        <v>860</v>
      </c>
      <c r="T143" s="39" t="s">
        <v>1483</v>
      </c>
    </row>
    <row r="144" spans="1:20" x14ac:dyDescent="0.3">
      <c r="A144">
        <v>143</v>
      </c>
      <c r="B144" s="1">
        <v>45792.556203703702</v>
      </c>
      <c r="C144" s="1">
        <v>45792.576655092591</v>
      </c>
      <c r="D144" s="39" t="s">
        <v>1484</v>
      </c>
      <c r="E144" s="39" t="s">
        <v>1485</v>
      </c>
      <c r="F144" s="39" t="s">
        <v>1486</v>
      </c>
      <c r="G144" s="39" t="s">
        <v>1203</v>
      </c>
      <c r="H144">
        <v>9</v>
      </c>
      <c r="I144" s="39" t="s">
        <v>1232</v>
      </c>
      <c r="J144" s="39" t="s">
        <v>1487</v>
      </c>
      <c r="K144" s="39" t="s">
        <v>1488</v>
      </c>
      <c r="L144" s="39" t="s">
        <v>1043</v>
      </c>
      <c r="M144" s="39" t="s">
        <v>1249</v>
      </c>
      <c r="N144" s="39" t="s">
        <v>1058</v>
      </c>
      <c r="O144" s="39" t="s">
        <v>1489</v>
      </c>
      <c r="P144" s="39" t="s">
        <v>1490</v>
      </c>
      <c r="Q144" s="39" t="s">
        <v>1491</v>
      </c>
      <c r="R144" s="39" t="s">
        <v>1492</v>
      </c>
      <c r="S144" s="39" t="s">
        <v>1493</v>
      </c>
      <c r="T144" s="39" t="s">
        <v>1494</v>
      </c>
    </row>
    <row r="145" spans="1:20" x14ac:dyDescent="0.3">
      <c r="A145">
        <v>144</v>
      </c>
      <c r="B145" s="1">
        <v>45792.641956018517</v>
      </c>
      <c r="C145" s="1">
        <v>45792.652777777781</v>
      </c>
      <c r="D145" s="39" t="s">
        <v>1495</v>
      </c>
      <c r="E145" s="39" t="s">
        <v>1496</v>
      </c>
      <c r="F145" s="39" t="s">
        <v>1496</v>
      </c>
      <c r="G145" s="39" t="s">
        <v>1497</v>
      </c>
      <c r="H145">
        <v>18</v>
      </c>
      <c r="I145" s="39" t="s">
        <v>1498</v>
      </c>
      <c r="J145" s="39" t="s">
        <v>1499</v>
      </c>
      <c r="K145" s="39" t="s">
        <v>1088</v>
      </c>
      <c r="L145" s="39" t="s">
        <v>1500</v>
      </c>
      <c r="M145" s="39" t="s">
        <v>1501</v>
      </c>
      <c r="N145" s="39" t="s">
        <v>1058</v>
      </c>
      <c r="O145" s="39" t="s">
        <v>1502</v>
      </c>
      <c r="P145" s="39" t="s">
        <v>1503</v>
      </c>
      <c r="Q145" s="39" t="s">
        <v>608</v>
      </c>
      <c r="R145" s="39" t="s">
        <v>731</v>
      </c>
      <c r="S145" s="39" t="s">
        <v>1504</v>
      </c>
      <c r="T145" s="39" t="s">
        <v>1505</v>
      </c>
    </row>
    <row r="146" spans="1:20" x14ac:dyDescent="0.3">
      <c r="A146">
        <v>145</v>
      </c>
      <c r="B146" s="1">
        <v>45792.642164351855</v>
      </c>
      <c r="C146" s="1">
        <v>45792.652812499997</v>
      </c>
      <c r="D146" s="39" t="s">
        <v>1506</v>
      </c>
      <c r="E146" s="39" t="s">
        <v>1507</v>
      </c>
      <c r="F146" s="39" t="s">
        <v>1507</v>
      </c>
      <c r="G146" s="39" t="s">
        <v>1497</v>
      </c>
      <c r="H146">
        <v>29</v>
      </c>
      <c r="I146" s="39" t="s">
        <v>1040</v>
      </c>
      <c r="J146" s="39" t="s">
        <v>1087</v>
      </c>
      <c r="K146" s="39" t="s">
        <v>1508</v>
      </c>
      <c r="L146" s="39" t="s">
        <v>1509</v>
      </c>
      <c r="M146" s="39" t="s">
        <v>1155</v>
      </c>
      <c r="N146" s="39" t="s">
        <v>1058</v>
      </c>
      <c r="O146" s="39" t="s">
        <v>1510</v>
      </c>
      <c r="P146" s="39" t="s">
        <v>1511</v>
      </c>
      <c r="Q146" s="39" t="s">
        <v>191</v>
      </c>
      <c r="R146" s="39" t="s">
        <v>1512</v>
      </c>
      <c r="S146" s="39" t="s">
        <v>55</v>
      </c>
      <c r="T146" s="39" t="s">
        <v>609</v>
      </c>
    </row>
    <row r="147" spans="1:20" x14ac:dyDescent="0.3">
      <c r="A147">
        <v>146</v>
      </c>
      <c r="B147" s="1">
        <v>45792.642268518517</v>
      </c>
      <c r="C147" s="1">
        <v>45792.654641203706</v>
      </c>
      <c r="D147" s="39" t="s">
        <v>1513</v>
      </c>
      <c r="E147" s="39" t="s">
        <v>1514</v>
      </c>
      <c r="F147" s="39" t="s">
        <v>1514</v>
      </c>
      <c r="G147" s="39" t="s">
        <v>1497</v>
      </c>
      <c r="H147">
        <v>12</v>
      </c>
      <c r="I147" s="39" t="s">
        <v>1515</v>
      </c>
      <c r="J147" s="39" t="s">
        <v>1516</v>
      </c>
      <c r="K147" s="39" t="s">
        <v>1517</v>
      </c>
      <c r="L147" s="39" t="s">
        <v>1518</v>
      </c>
      <c r="M147" s="39" t="s">
        <v>1519</v>
      </c>
      <c r="N147" s="39" t="s">
        <v>1091</v>
      </c>
      <c r="O147" s="39" t="s">
        <v>1520</v>
      </c>
      <c r="P147" s="39" t="s">
        <v>1521</v>
      </c>
      <c r="Q147" s="39" t="s">
        <v>1522</v>
      </c>
      <c r="R147" s="39" t="s">
        <v>529</v>
      </c>
      <c r="S147" s="39" t="s">
        <v>1523</v>
      </c>
      <c r="T147" s="39" t="s">
        <v>1524</v>
      </c>
    </row>
    <row r="148" spans="1:20" x14ac:dyDescent="0.3">
      <c r="A148">
        <v>147</v>
      </c>
      <c r="B148" s="1">
        <v>45792.644236111111</v>
      </c>
      <c r="C148" s="1">
        <v>45792.654756944445</v>
      </c>
      <c r="D148" s="39" t="s">
        <v>1525</v>
      </c>
      <c r="E148" s="39" t="s">
        <v>1526</v>
      </c>
      <c r="F148" s="39" t="s">
        <v>1526</v>
      </c>
      <c r="G148" s="39" t="s">
        <v>1497</v>
      </c>
      <c r="H148">
        <v>11</v>
      </c>
      <c r="I148" s="39" t="s">
        <v>1527</v>
      </c>
      <c r="J148" s="39" t="s">
        <v>1528</v>
      </c>
      <c r="K148" s="39" t="s">
        <v>1529</v>
      </c>
      <c r="L148" s="39" t="s">
        <v>1530</v>
      </c>
      <c r="M148" s="39" t="s">
        <v>1531</v>
      </c>
      <c r="N148" s="39" t="s">
        <v>1532</v>
      </c>
      <c r="O148" s="39" t="s">
        <v>1533</v>
      </c>
      <c r="P148" s="39" t="s">
        <v>1534</v>
      </c>
      <c r="Q148" s="39" t="s">
        <v>698</v>
      </c>
      <c r="R148" s="39" t="s">
        <v>1535</v>
      </c>
      <c r="S148" s="39" t="s">
        <v>1536</v>
      </c>
      <c r="T148" s="39" t="s">
        <v>1537</v>
      </c>
    </row>
    <row r="149" spans="1:20" x14ac:dyDescent="0.3">
      <c r="A149">
        <v>148</v>
      </c>
      <c r="B149" s="1">
        <v>45792.642245370371</v>
      </c>
      <c r="C149" s="1">
        <v>45792.656076388892</v>
      </c>
      <c r="D149" s="39" t="s">
        <v>1538</v>
      </c>
      <c r="E149" s="39" t="s">
        <v>1539</v>
      </c>
      <c r="F149" s="39" t="s">
        <v>1539</v>
      </c>
      <c r="G149" s="39" t="s">
        <v>1497</v>
      </c>
      <c r="H149">
        <v>2</v>
      </c>
      <c r="I149" s="39" t="s">
        <v>1540</v>
      </c>
      <c r="J149" s="39" t="s">
        <v>1487</v>
      </c>
      <c r="K149" s="39" t="s">
        <v>1541</v>
      </c>
      <c r="L149" s="39" t="s">
        <v>1542</v>
      </c>
      <c r="M149" s="39" t="s">
        <v>1142</v>
      </c>
      <c r="N149" s="39" t="s">
        <v>1341</v>
      </c>
      <c r="O149" s="39" t="s">
        <v>1543</v>
      </c>
      <c r="P149" s="39" t="s">
        <v>1544</v>
      </c>
      <c r="Q149" s="39" t="s">
        <v>1545</v>
      </c>
      <c r="R149" s="39" t="s">
        <v>1546</v>
      </c>
      <c r="S149" s="39" t="s">
        <v>958</v>
      </c>
      <c r="T149" s="39" t="s">
        <v>1547</v>
      </c>
    </row>
    <row r="150" spans="1:20" x14ac:dyDescent="0.3">
      <c r="A150">
        <v>149</v>
      </c>
      <c r="B150" s="1">
        <v>45792.642210648148</v>
      </c>
      <c r="C150" s="1">
        <v>45792.656087962961</v>
      </c>
      <c r="D150" s="39" t="s">
        <v>1548</v>
      </c>
      <c r="E150" s="39" t="s">
        <v>1549</v>
      </c>
      <c r="F150" s="39" t="s">
        <v>1549</v>
      </c>
      <c r="G150" s="39" t="s">
        <v>1497</v>
      </c>
      <c r="H150">
        <v>1</v>
      </c>
      <c r="I150" s="39" t="s">
        <v>1550</v>
      </c>
      <c r="J150" s="39" t="s">
        <v>1551</v>
      </c>
      <c r="K150" s="39" t="s">
        <v>1552</v>
      </c>
      <c r="L150" s="39" t="s">
        <v>1553</v>
      </c>
      <c r="M150" s="39" t="s">
        <v>1142</v>
      </c>
      <c r="N150" s="39" t="s">
        <v>1156</v>
      </c>
      <c r="O150" s="39" t="s">
        <v>1554</v>
      </c>
      <c r="P150" s="39" t="s">
        <v>1555</v>
      </c>
      <c r="Q150" s="39" t="s">
        <v>988</v>
      </c>
      <c r="R150" s="39" t="s">
        <v>1556</v>
      </c>
      <c r="S150" s="39" t="s">
        <v>1557</v>
      </c>
      <c r="T150" s="39" t="s">
        <v>1558</v>
      </c>
    </row>
    <row r="151" spans="1:20" x14ac:dyDescent="0.3">
      <c r="A151">
        <v>150</v>
      </c>
      <c r="B151" s="1">
        <v>45792.641875000001</v>
      </c>
      <c r="C151" s="1">
        <v>45792.656215277777</v>
      </c>
      <c r="D151" s="39" t="s">
        <v>1559</v>
      </c>
      <c r="E151" s="39" t="s">
        <v>1560</v>
      </c>
      <c r="F151" s="39" t="s">
        <v>1560</v>
      </c>
      <c r="G151" s="39" t="s">
        <v>1497</v>
      </c>
      <c r="H151">
        <v>3</v>
      </c>
      <c r="I151" s="39" t="s">
        <v>1561</v>
      </c>
      <c r="J151" s="39" t="s">
        <v>1562</v>
      </c>
      <c r="K151" s="39" t="s">
        <v>1563</v>
      </c>
      <c r="L151" s="39" t="s">
        <v>1564</v>
      </c>
      <c r="M151" s="39" t="s">
        <v>1565</v>
      </c>
      <c r="N151" s="39" t="s">
        <v>1045</v>
      </c>
      <c r="O151" s="39" t="s">
        <v>1566</v>
      </c>
      <c r="P151" s="39" t="s">
        <v>1567</v>
      </c>
      <c r="Q151" s="39" t="s">
        <v>1568</v>
      </c>
      <c r="R151" s="39" t="s">
        <v>1569</v>
      </c>
      <c r="S151" s="39" t="s">
        <v>1570</v>
      </c>
      <c r="T151" s="39" t="s">
        <v>1571</v>
      </c>
    </row>
    <row r="152" spans="1:20" x14ac:dyDescent="0.3">
      <c r="A152">
        <v>151</v>
      </c>
      <c r="B152" s="1">
        <v>45792.649456018517</v>
      </c>
      <c r="C152" s="1">
        <v>45792.656435185185</v>
      </c>
      <c r="D152" s="39" t="s">
        <v>1572</v>
      </c>
      <c r="E152" s="39" t="s">
        <v>1573</v>
      </c>
      <c r="F152" s="39" t="s">
        <v>1574</v>
      </c>
      <c r="G152" s="39" t="s">
        <v>1497</v>
      </c>
      <c r="H152">
        <v>9</v>
      </c>
      <c r="I152" s="39" t="s">
        <v>1575</v>
      </c>
      <c r="J152" s="39" t="s">
        <v>1576</v>
      </c>
      <c r="K152" s="39" t="s">
        <v>1577</v>
      </c>
      <c r="L152" s="39" t="s">
        <v>1578</v>
      </c>
      <c r="M152" s="39" t="s">
        <v>1579</v>
      </c>
      <c r="N152" s="39" t="s">
        <v>1580</v>
      </c>
      <c r="O152" s="39" t="s">
        <v>1581</v>
      </c>
      <c r="P152" s="39" t="s">
        <v>1582</v>
      </c>
      <c r="Q152" s="39" t="s">
        <v>1583</v>
      </c>
      <c r="R152" s="39" t="s">
        <v>215</v>
      </c>
      <c r="S152" s="39" t="s">
        <v>1584</v>
      </c>
      <c r="T152" s="39" t="s">
        <v>215</v>
      </c>
    </row>
    <row r="153" spans="1:20" x14ac:dyDescent="0.3">
      <c r="A153">
        <v>152</v>
      </c>
      <c r="B153" s="1">
        <v>45792.641944444447</v>
      </c>
      <c r="C153" s="1">
        <v>45792.656863425924</v>
      </c>
      <c r="D153" s="39" t="s">
        <v>1585</v>
      </c>
      <c r="E153" s="39" t="s">
        <v>1586</v>
      </c>
      <c r="F153" s="39" t="s">
        <v>1586</v>
      </c>
      <c r="G153" s="39" t="s">
        <v>1497</v>
      </c>
      <c r="H153">
        <v>22</v>
      </c>
      <c r="I153" s="39" t="s">
        <v>1382</v>
      </c>
      <c r="J153" s="39" t="s">
        <v>1587</v>
      </c>
      <c r="K153" s="39" t="s">
        <v>1588</v>
      </c>
      <c r="L153" s="39" t="s">
        <v>1589</v>
      </c>
      <c r="M153" s="39" t="s">
        <v>1249</v>
      </c>
      <c r="N153" s="39" t="s">
        <v>1091</v>
      </c>
      <c r="O153" s="39" t="s">
        <v>1590</v>
      </c>
      <c r="P153" s="39" t="s">
        <v>1591</v>
      </c>
      <c r="Q153" s="39" t="s">
        <v>327</v>
      </c>
      <c r="R153" s="39" t="s">
        <v>556</v>
      </c>
      <c r="S153" s="39" t="s">
        <v>1592</v>
      </c>
      <c r="T153" s="39" t="s">
        <v>1593</v>
      </c>
    </row>
    <row r="154" spans="1:20" x14ac:dyDescent="0.3">
      <c r="A154">
        <v>153</v>
      </c>
      <c r="B154" s="1">
        <v>45792.642743055556</v>
      </c>
      <c r="C154" s="1">
        <v>45792.657384259262</v>
      </c>
      <c r="D154" s="39" t="s">
        <v>1594</v>
      </c>
      <c r="E154" s="39" t="s">
        <v>1595</v>
      </c>
      <c r="F154" s="39" t="s">
        <v>1595</v>
      </c>
      <c r="G154" s="39" t="s">
        <v>1497</v>
      </c>
      <c r="H154">
        <v>14</v>
      </c>
      <c r="I154" s="39" t="s">
        <v>1596</v>
      </c>
      <c r="J154" s="39" t="s">
        <v>1597</v>
      </c>
      <c r="K154" s="39" t="s">
        <v>1598</v>
      </c>
      <c r="L154" s="39" t="s">
        <v>1599</v>
      </c>
      <c r="M154" s="39" t="s">
        <v>1600</v>
      </c>
      <c r="N154" s="39" t="s">
        <v>1156</v>
      </c>
      <c r="O154" s="39" t="s">
        <v>1601</v>
      </c>
      <c r="P154" s="39" t="s">
        <v>1602</v>
      </c>
      <c r="Q154" s="39" t="s">
        <v>1603</v>
      </c>
      <c r="R154" s="39" t="s">
        <v>1604</v>
      </c>
      <c r="S154" s="39" t="s">
        <v>107</v>
      </c>
      <c r="T154" s="39" t="s">
        <v>1605</v>
      </c>
    </row>
    <row r="155" spans="1:20" x14ac:dyDescent="0.3">
      <c r="A155">
        <v>154</v>
      </c>
      <c r="B155" s="1">
        <v>45792.641932870371</v>
      </c>
      <c r="C155" s="1">
        <v>45792.65792824074</v>
      </c>
      <c r="D155" s="39" t="s">
        <v>1606</v>
      </c>
      <c r="E155" s="39" t="s">
        <v>1607</v>
      </c>
      <c r="F155" s="39" t="s">
        <v>1608</v>
      </c>
      <c r="G155" s="39" t="s">
        <v>1497</v>
      </c>
      <c r="H155">
        <v>27</v>
      </c>
      <c r="I155" s="39" t="s">
        <v>1609</v>
      </c>
      <c r="J155" s="39" t="s">
        <v>1087</v>
      </c>
      <c r="K155" s="39" t="s">
        <v>1488</v>
      </c>
      <c r="L155" s="39" t="s">
        <v>1610</v>
      </c>
      <c r="M155" s="39" t="s">
        <v>1611</v>
      </c>
      <c r="N155" s="39" t="s">
        <v>1091</v>
      </c>
      <c r="O155" s="39" t="s">
        <v>1612</v>
      </c>
      <c r="P155" s="39" t="s">
        <v>1613</v>
      </c>
      <c r="Q155" s="39" t="s">
        <v>1614</v>
      </c>
      <c r="R155" s="39" t="s">
        <v>1615</v>
      </c>
      <c r="S155" s="39" t="s">
        <v>107</v>
      </c>
      <c r="T155" s="39" t="s">
        <v>1616</v>
      </c>
    </row>
    <row r="156" spans="1:20" x14ac:dyDescent="0.3">
      <c r="A156">
        <v>155</v>
      </c>
      <c r="B156" s="1">
        <v>45792.642361111109</v>
      </c>
      <c r="C156" s="1">
        <v>45792.658182870371</v>
      </c>
      <c r="D156" s="39" t="s">
        <v>1617</v>
      </c>
      <c r="E156" s="39" t="s">
        <v>1618</v>
      </c>
      <c r="F156" s="39" t="s">
        <v>1618</v>
      </c>
      <c r="G156" s="39" t="s">
        <v>1497</v>
      </c>
      <c r="H156">
        <v>33</v>
      </c>
      <c r="I156" s="39" t="s">
        <v>1619</v>
      </c>
      <c r="J156" s="39" t="s">
        <v>1620</v>
      </c>
      <c r="K156" s="39" t="s">
        <v>1621</v>
      </c>
      <c r="L156" s="39" t="s">
        <v>1622</v>
      </c>
      <c r="M156" s="39" t="s">
        <v>1188</v>
      </c>
      <c r="N156" s="39" t="s">
        <v>1156</v>
      </c>
      <c r="O156" s="39" t="s">
        <v>1623</v>
      </c>
      <c r="P156" s="39" t="s">
        <v>1624</v>
      </c>
      <c r="Q156" s="39" t="s">
        <v>1625</v>
      </c>
      <c r="R156" s="39" t="s">
        <v>529</v>
      </c>
      <c r="S156" s="39" t="s">
        <v>1626</v>
      </c>
      <c r="T156" s="39" t="s">
        <v>1627</v>
      </c>
    </row>
    <row r="157" spans="1:20" x14ac:dyDescent="0.3">
      <c r="A157">
        <v>156</v>
      </c>
      <c r="B157" s="1">
        <v>45792.641944444447</v>
      </c>
      <c r="C157" s="1">
        <v>45792.658680555556</v>
      </c>
      <c r="D157" s="39" t="s">
        <v>1628</v>
      </c>
      <c r="E157" s="39" t="s">
        <v>1629</v>
      </c>
      <c r="F157" s="39" t="s">
        <v>1629</v>
      </c>
      <c r="G157" s="39" t="s">
        <v>1497</v>
      </c>
      <c r="H157">
        <v>38</v>
      </c>
      <c r="I157" s="39" t="s">
        <v>1630</v>
      </c>
      <c r="J157" s="39" t="s">
        <v>1631</v>
      </c>
      <c r="K157" s="39" t="s">
        <v>1632</v>
      </c>
      <c r="L157" s="39" t="s">
        <v>1633</v>
      </c>
      <c r="M157" s="39" t="s">
        <v>1634</v>
      </c>
      <c r="N157" s="39" t="s">
        <v>1091</v>
      </c>
      <c r="O157" s="39" t="s">
        <v>215</v>
      </c>
      <c r="P157" s="39" t="s">
        <v>1635</v>
      </c>
      <c r="Q157" s="39" t="s">
        <v>105</v>
      </c>
      <c r="R157" s="39" t="s">
        <v>1636</v>
      </c>
      <c r="S157" s="39" t="s">
        <v>1637</v>
      </c>
      <c r="T157" s="39" t="s">
        <v>1638</v>
      </c>
    </row>
    <row r="158" spans="1:20" x14ac:dyDescent="0.3">
      <c r="A158">
        <v>157</v>
      </c>
      <c r="B158" s="1">
        <v>45792.641909722224</v>
      </c>
      <c r="C158" s="1">
        <v>45792.658750000002</v>
      </c>
      <c r="D158" s="39" t="s">
        <v>1639</v>
      </c>
      <c r="E158" s="39" t="s">
        <v>1640</v>
      </c>
      <c r="F158" s="39" t="s">
        <v>1641</v>
      </c>
      <c r="G158" s="39" t="s">
        <v>1497</v>
      </c>
      <c r="H158">
        <v>13</v>
      </c>
      <c r="I158" s="39" t="s">
        <v>1255</v>
      </c>
      <c r="J158" s="39" t="s">
        <v>1642</v>
      </c>
      <c r="K158" s="39" t="s">
        <v>1643</v>
      </c>
      <c r="L158" s="39" t="s">
        <v>1644</v>
      </c>
      <c r="M158" s="39" t="s">
        <v>1188</v>
      </c>
      <c r="N158" s="39" t="s">
        <v>1058</v>
      </c>
      <c r="O158" s="39" t="s">
        <v>1645</v>
      </c>
      <c r="P158" s="39" t="s">
        <v>1646</v>
      </c>
      <c r="Q158" s="39" t="s">
        <v>1647</v>
      </c>
      <c r="R158" s="39" t="s">
        <v>1146</v>
      </c>
      <c r="S158" s="39" t="s">
        <v>1648</v>
      </c>
      <c r="T158" s="39" t="s">
        <v>1649</v>
      </c>
    </row>
    <row r="159" spans="1:20" x14ac:dyDescent="0.3">
      <c r="A159">
        <v>158</v>
      </c>
      <c r="B159" s="1">
        <v>45792.658668981479</v>
      </c>
      <c r="C159" s="1">
        <v>45792.658773148149</v>
      </c>
      <c r="D159" s="39" t="s">
        <v>1650</v>
      </c>
      <c r="E159" s="39" t="s">
        <v>1651</v>
      </c>
      <c r="F159" s="39" t="s">
        <v>1652</v>
      </c>
      <c r="G159" s="39" t="s">
        <v>1497</v>
      </c>
      <c r="H159">
        <v>4</v>
      </c>
      <c r="I159" s="39" t="s">
        <v>1255</v>
      </c>
      <c r="J159" s="39" t="s">
        <v>1653</v>
      </c>
      <c r="K159" s="39" t="s">
        <v>1654</v>
      </c>
      <c r="L159" s="39" t="s">
        <v>1655</v>
      </c>
      <c r="M159" s="39" t="s">
        <v>1352</v>
      </c>
      <c r="N159" s="39" t="s">
        <v>1656</v>
      </c>
      <c r="O159" s="39" t="s">
        <v>1657</v>
      </c>
      <c r="P159" s="39" t="s">
        <v>1658</v>
      </c>
      <c r="Q159" s="39" t="s">
        <v>1659</v>
      </c>
      <c r="R159" s="39" t="s">
        <v>147</v>
      </c>
      <c r="S159" s="39" t="s">
        <v>1660</v>
      </c>
      <c r="T159" s="39" t="s">
        <v>108</v>
      </c>
    </row>
    <row r="160" spans="1:20" x14ac:dyDescent="0.3">
      <c r="A160">
        <v>159</v>
      </c>
      <c r="B160" s="1">
        <v>45792.658703703702</v>
      </c>
      <c r="C160" s="1">
        <v>45792.658773148149</v>
      </c>
      <c r="D160" s="39" t="s">
        <v>1661</v>
      </c>
      <c r="E160" s="39" t="s">
        <v>1662</v>
      </c>
      <c r="F160" s="39" t="s">
        <v>1662</v>
      </c>
      <c r="G160" s="39" t="s">
        <v>1497</v>
      </c>
      <c r="H160">
        <v>19</v>
      </c>
      <c r="I160" s="39" t="s">
        <v>1245</v>
      </c>
      <c r="J160" s="39" t="s">
        <v>1066</v>
      </c>
      <c r="K160" s="39" t="s">
        <v>1663</v>
      </c>
      <c r="L160" s="39" t="s">
        <v>1664</v>
      </c>
      <c r="M160" s="39" t="s">
        <v>1275</v>
      </c>
      <c r="N160" s="39" t="s">
        <v>1156</v>
      </c>
      <c r="O160" s="39" t="s">
        <v>1665</v>
      </c>
      <c r="P160" s="39" t="s">
        <v>1666</v>
      </c>
      <c r="Q160" s="39" t="s">
        <v>1667</v>
      </c>
      <c r="R160" s="39" t="s">
        <v>1668</v>
      </c>
      <c r="S160" s="39" t="s">
        <v>903</v>
      </c>
      <c r="T160" s="39" t="s">
        <v>1669</v>
      </c>
    </row>
    <row r="161" spans="1:20" x14ac:dyDescent="0.3">
      <c r="A161">
        <v>160</v>
      </c>
      <c r="B161" s="1">
        <v>45792.641909722224</v>
      </c>
      <c r="C161" s="1">
        <v>45792.660428240742</v>
      </c>
      <c r="D161" s="39" t="s">
        <v>1670</v>
      </c>
      <c r="E161" s="39" t="s">
        <v>1671</v>
      </c>
      <c r="F161" s="39" t="s">
        <v>1671</v>
      </c>
      <c r="G161" s="39" t="s">
        <v>1497</v>
      </c>
      <c r="H161">
        <v>40</v>
      </c>
      <c r="I161" s="39" t="s">
        <v>1672</v>
      </c>
      <c r="J161" s="39" t="s">
        <v>1673</v>
      </c>
      <c r="K161" s="39" t="s">
        <v>1674</v>
      </c>
      <c r="L161" s="39" t="s">
        <v>1675</v>
      </c>
      <c r="M161" s="39" t="s">
        <v>1676</v>
      </c>
      <c r="N161" s="39" t="s">
        <v>1156</v>
      </c>
      <c r="O161" s="39" t="s">
        <v>1677</v>
      </c>
      <c r="P161" s="39" t="s">
        <v>1678</v>
      </c>
      <c r="Q161" s="39" t="s">
        <v>1679</v>
      </c>
      <c r="R161" s="39" t="s">
        <v>1680</v>
      </c>
      <c r="S161" s="39" t="s">
        <v>1681</v>
      </c>
      <c r="T161" s="39" t="s">
        <v>1682</v>
      </c>
    </row>
    <row r="162" spans="1:20" x14ac:dyDescent="0.3">
      <c r="A162">
        <v>161</v>
      </c>
      <c r="B162" s="1">
        <v>45792.641979166663</v>
      </c>
      <c r="C162" s="1">
        <v>45792.660810185182</v>
      </c>
      <c r="D162" s="39" t="s">
        <v>1683</v>
      </c>
      <c r="E162" s="39" t="s">
        <v>1684</v>
      </c>
      <c r="F162" s="39" t="s">
        <v>1684</v>
      </c>
      <c r="G162" s="39" t="s">
        <v>1497</v>
      </c>
      <c r="H162">
        <v>30</v>
      </c>
      <c r="I162" s="39" t="s">
        <v>1685</v>
      </c>
      <c r="J162" s="39" t="s">
        <v>1686</v>
      </c>
      <c r="K162" s="39" t="s">
        <v>1687</v>
      </c>
      <c r="L162" s="39" t="s">
        <v>1688</v>
      </c>
      <c r="M162" s="39" t="s">
        <v>1689</v>
      </c>
      <c r="N162" s="39" t="s">
        <v>1690</v>
      </c>
      <c r="O162" s="39" t="s">
        <v>1691</v>
      </c>
      <c r="P162" s="39" t="s">
        <v>1692</v>
      </c>
      <c r="Q162" s="39" t="s">
        <v>1693</v>
      </c>
      <c r="R162" s="39" t="s">
        <v>1694</v>
      </c>
      <c r="S162" s="39" t="s">
        <v>408</v>
      </c>
      <c r="T162" s="39" t="s">
        <v>1695</v>
      </c>
    </row>
    <row r="163" spans="1:20" x14ac:dyDescent="0.3">
      <c r="A163">
        <v>162</v>
      </c>
      <c r="B163" s="1">
        <v>45792.641886574071</v>
      </c>
      <c r="C163" s="1">
        <v>45792.660902777781</v>
      </c>
      <c r="D163" s="39" t="s">
        <v>1696</v>
      </c>
      <c r="E163" s="39" t="s">
        <v>1697</v>
      </c>
      <c r="F163" s="39" t="s">
        <v>1697</v>
      </c>
      <c r="G163" s="39" t="s">
        <v>1497</v>
      </c>
      <c r="H163">
        <v>5</v>
      </c>
      <c r="I163" s="39" t="s">
        <v>1698</v>
      </c>
      <c r="J163" s="39" t="s">
        <v>1699</v>
      </c>
      <c r="K163" s="39" t="s">
        <v>1700</v>
      </c>
      <c r="L163" s="39" t="s">
        <v>1701</v>
      </c>
      <c r="M163" s="39" t="s">
        <v>1122</v>
      </c>
      <c r="N163" s="39" t="s">
        <v>1058</v>
      </c>
      <c r="O163" s="39" t="s">
        <v>1702</v>
      </c>
      <c r="P163" s="39" t="s">
        <v>877</v>
      </c>
      <c r="Q163" s="39" t="s">
        <v>1703</v>
      </c>
      <c r="R163" s="39" t="s">
        <v>133</v>
      </c>
      <c r="S163" s="39" t="s">
        <v>374</v>
      </c>
      <c r="T163" s="39" t="s">
        <v>1704</v>
      </c>
    </row>
    <row r="164" spans="1:20" x14ac:dyDescent="0.3">
      <c r="A164">
        <v>163</v>
      </c>
      <c r="B164" s="1">
        <v>45792.642118055555</v>
      </c>
      <c r="C164" s="1">
        <v>45792.661064814813</v>
      </c>
      <c r="D164" s="39" t="s">
        <v>1705</v>
      </c>
      <c r="E164" s="39" t="s">
        <v>1706</v>
      </c>
      <c r="F164" s="39" t="s">
        <v>1706</v>
      </c>
      <c r="G164" s="39" t="s">
        <v>1497</v>
      </c>
      <c r="H164">
        <v>28</v>
      </c>
      <c r="I164" s="39" t="s">
        <v>1707</v>
      </c>
      <c r="J164" s="39" t="s">
        <v>1708</v>
      </c>
      <c r="K164" s="39" t="s">
        <v>1709</v>
      </c>
      <c r="L164" s="39" t="s">
        <v>1710</v>
      </c>
      <c r="M164" s="39" t="s">
        <v>1711</v>
      </c>
      <c r="N164" s="39" t="s">
        <v>1341</v>
      </c>
      <c r="O164" s="39" t="s">
        <v>1712</v>
      </c>
      <c r="P164" s="39" t="s">
        <v>42</v>
      </c>
      <c r="Q164" s="39" t="s">
        <v>1614</v>
      </c>
      <c r="R164" s="39" t="s">
        <v>731</v>
      </c>
      <c r="S164" s="39" t="s">
        <v>364</v>
      </c>
      <c r="T164" s="39" t="s">
        <v>1713</v>
      </c>
    </row>
    <row r="165" spans="1:20" x14ac:dyDescent="0.3">
      <c r="A165">
        <v>164</v>
      </c>
      <c r="B165" s="1">
        <v>45792.64203703704</v>
      </c>
      <c r="C165" s="1">
        <v>45792.661111111112</v>
      </c>
      <c r="D165" s="39" t="s">
        <v>1714</v>
      </c>
      <c r="E165" s="39" t="s">
        <v>1715</v>
      </c>
      <c r="F165" s="39" t="s">
        <v>1716</v>
      </c>
      <c r="G165" s="39" t="s">
        <v>1497</v>
      </c>
      <c r="H165">
        <v>24</v>
      </c>
      <c r="I165" s="39" t="s">
        <v>1717</v>
      </c>
      <c r="J165" s="39" t="s">
        <v>1718</v>
      </c>
      <c r="K165" s="39" t="s">
        <v>1719</v>
      </c>
      <c r="L165" s="39" t="s">
        <v>1720</v>
      </c>
      <c r="M165" s="39" t="s">
        <v>1721</v>
      </c>
      <c r="N165" s="39" t="s">
        <v>1058</v>
      </c>
      <c r="O165" s="39" t="s">
        <v>1722</v>
      </c>
      <c r="P165" s="39" t="s">
        <v>1723</v>
      </c>
      <c r="Q165" s="39" t="s">
        <v>1724</v>
      </c>
      <c r="R165" s="39" t="s">
        <v>373</v>
      </c>
      <c r="S165" s="39" t="s">
        <v>669</v>
      </c>
      <c r="T165" s="39" t="s">
        <v>1725</v>
      </c>
    </row>
    <row r="166" spans="1:20" x14ac:dyDescent="0.3">
      <c r="A166">
        <v>165</v>
      </c>
      <c r="B166" s="1">
        <v>45792.642175925925</v>
      </c>
      <c r="C166" s="1">
        <v>45792.661111111112</v>
      </c>
      <c r="D166" s="39" t="s">
        <v>1726</v>
      </c>
      <c r="E166" s="39" t="s">
        <v>1727</v>
      </c>
      <c r="F166" s="39" t="s">
        <v>1728</v>
      </c>
      <c r="G166" s="39" t="s">
        <v>1497</v>
      </c>
      <c r="H166">
        <v>6</v>
      </c>
      <c r="I166" s="39" t="s">
        <v>1255</v>
      </c>
      <c r="J166" s="39" t="s">
        <v>1729</v>
      </c>
      <c r="K166" s="39" t="s">
        <v>1730</v>
      </c>
      <c r="L166" s="39" t="s">
        <v>1731</v>
      </c>
      <c r="M166" s="39" t="s">
        <v>1732</v>
      </c>
      <c r="N166" s="39" t="s">
        <v>1045</v>
      </c>
      <c r="O166" s="39" t="s">
        <v>1733</v>
      </c>
      <c r="P166" s="39" t="s">
        <v>1734</v>
      </c>
      <c r="Q166" s="39" t="s">
        <v>1036</v>
      </c>
      <c r="R166" s="39" t="s">
        <v>133</v>
      </c>
      <c r="S166" s="39" t="s">
        <v>374</v>
      </c>
      <c r="T166" s="39" t="s">
        <v>76</v>
      </c>
    </row>
    <row r="167" spans="1:20" x14ac:dyDescent="0.3">
      <c r="A167">
        <v>166</v>
      </c>
      <c r="B167" s="1">
        <v>45792.648344907408</v>
      </c>
      <c r="C167" s="1">
        <v>45792.661226851851</v>
      </c>
      <c r="D167" s="39" t="s">
        <v>1735</v>
      </c>
      <c r="E167" s="39" t="s">
        <v>1736</v>
      </c>
      <c r="F167" s="39" t="s">
        <v>1736</v>
      </c>
      <c r="G167" s="39" t="s">
        <v>1497</v>
      </c>
      <c r="H167">
        <v>8</v>
      </c>
      <c r="I167" s="39" t="s">
        <v>1685</v>
      </c>
      <c r="J167" s="39" t="s">
        <v>1066</v>
      </c>
      <c r="K167" s="39" t="s">
        <v>1737</v>
      </c>
      <c r="L167" s="39" t="s">
        <v>1738</v>
      </c>
      <c r="M167" s="39" t="s">
        <v>1739</v>
      </c>
      <c r="N167" s="39" t="s">
        <v>1156</v>
      </c>
      <c r="O167" s="39" t="s">
        <v>1740</v>
      </c>
      <c r="P167" s="39" t="s">
        <v>1741</v>
      </c>
      <c r="Q167" s="39" t="s">
        <v>1742</v>
      </c>
      <c r="R167" s="39" t="s">
        <v>1743</v>
      </c>
      <c r="S167" s="39" t="s">
        <v>669</v>
      </c>
      <c r="T167" s="39" t="s">
        <v>1744</v>
      </c>
    </row>
    <row r="168" spans="1:20" x14ac:dyDescent="0.3">
      <c r="A168">
        <v>167</v>
      </c>
      <c r="B168" s="1">
        <v>45792.641851851855</v>
      </c>
      <c r="C168" s="1">
        <v>45792.66170138889</v>
      </c>
      <c r="D168" s="39" t="s">
        <v>1745</v>
      </c>
      <c r="E168" s="39" t="s">
        <v>1746</v>
      </c>
      <c r="F168" s="39" t="s">
        <v>1747</v>
      </c>
      <c r="G168" s="39" t="s">
        <v>1497</v>
      </c>
      <c r="H168">
        <v>36</v>
      </c>
      <c r="I168" s="39" t="s">
        <v>1748</v>
      </c>
      <c r="J168" s="39" t="s">
        <v>1749</v>
      </c>
      <c r="K168" s="39" t="s">
        <v>1750</v>
      </c>
      <c r="L168" s="39" t="s">
        <v>1751</v>
      </c>
      <c r="M168" s="39" t="s">
        <v>1122</v>
      </c>
      <c r="N168" s="39" t="s">
        <v>1045</v>
      </c>
      <c r="O168" s="39" t="s">
        <v>1752</v>
      </c>
      <c r="P168" s="39" t="s">
        <v>1753</v>
      </c>
      <c r="Q168" s="39" t="s">
        <v>1754</v>
      </c>
      <c r="R168" s="39" t="s">
        <v>731</v>
      </c>
      <c r="S168" s="39" t="s">
        <v>1755</v>
      </c>
      <c r="T168" s="39" t="s">
        <v>1756</v>
      </c>
    </row>
    <row r="169" spans="1:20" x14ac:dyDescent="0.3">
      <c r="A169">
        <v>168</v>
      </c>
      <c r="B169" s="1">
        <v>45792.64199074074</v>
      </c>
      <c r="C169" s="1">
        <v>45792.661863425928</v>
      </c>
      <c r="D169" s="39" t="s">
        <v>1757</v>
      </c>
      <c r="E169" s="39" t="s">
        <v>1758</v>
      </c>
      <c r="F169" s="39" t="s">
        <v>1759</v>
      </c>
      <c r="G169" s="39" t="s">
        <v>1497</v>
      </c>
      <c r="H169">
        <v>35</v>
      </c>
      <c r="I169" s="39" t="s">
        <v>1760</v>
      </c>
      <c r="J169" s="39" t="s">
        <v>1087</v>
      </c>
      <c r="K169" s="39" t="s">
        <v>1761</v>
      </c>
      <c r="L169" s="39" t="s">
        <v>1762</v>
      </c>
      <c r="M169" s="39" t="s">
        <v>1763</v>
      </c>
      <c r="N169" s="39" t="s">
        <v>1091</v>
      </c>
      <c r="O169" s="39" t="s">
        <v>1764</v>
      </c>
      <c r="P169" s="39" t="s">
        <v>1765</v>
      </c>
      <c r="Q169" s="39" t="s">
        <v>1766</v>
      </c>
      <c r="R169" s="39" t="s">
        <v>1767</v>
      </c>
      <c r="S169" s="39" t="s">
        <v>175</v>
      </c>
      <c r="T169" s="39" t="s">
        <v>1695</v>
      </c>
    </row>
    <row r="170" spans="1:20" x14ac:dyDescent="0.3">
      <c r="A170">
        <v>169</v>
      </c>
      <c r="B170" s="1">
        <v>45792.641863425924</v>
      </c>
      <c r="C170" s="1">
        <v>45792.662118055552</v>
      </c>
      <c r="D170" s="39" t="s">
        <v>1768</v>
      </c>
      <c r="E170" s="39" t="s">
        <v>1769</v>
      </c>
      <c r="F170" s="39" t="s">
        <v>1770</v>
      </c>
      <c r="G170" s="39" t="s">
        <v>1497</v>
      </c>
      <c r="H170">
        <v>16</v>
      </c>
      <c r="I170" s="39" t="s">
        <v>1771</v>
      </c>
      <c r="J170" s="39" t="s">
        <v>1772</v>
      </c>
      <c r="K170" s="39" t="s">
        <v>1773</v>
      </c>
      <c r="L170" s="39" t="s">
        <v>1774</v>
      </c>
      <c r="M170" s="39" t="s">
        <v>1155</v>
      </c>
      <c r="N170" s="39" t="s">
        <v>1058</v>
      </c>
      <c r="O170" s="39" t="s">
        <v>1775</v>
      </c>
      <c r="P170" s="39" t="s">
        <v>1776</v>
      </c>
      <c r="Q170" s="39" t="s">
        <v>1777</v>
      </c>
      <c r="R170" s="39" t="s">
        <v>1778</v>
      </c>
      <c r="S170" s="39" t="s">
        <v>1755</v>
      </c>
      <c r="T170" s="39" t="s">
        <v>1779</v>
      </c>
    </row>
    <row r="171" spans="1:20" x14ac:dyDescent="0.3">
      <c r="A171">
        <v>170</v>
      </c>
      <c r="B171" s="1">
        <v>45792.644247685188</v>
      </c>
      <c r="C171" s="1">
        <v>45792.662303240744</v>
      </c>
      <c r="D171" s="39" t="s">
        <v>1780</v>
      </c>
      <c r="E171" s="39" t="s">
        <v>1781</v>
      </c>
      <c r="F171" s="39" t="s">
        <v>1781</v>
      </c>
      <c r="G171" s="39" t="s">
        <v>1497</v>
      </c>
      <c r="H171">
        <v>34</v>
      </c>
      <c r="I171" s="39" t="s">
        <v>1782</v>
      </c>
      <c r="J171" s="39" t="s">
        <v>1783</v>
      </c>
      <c r="K171" s="39" t="s">
        <v>1784</v>
      </c>
      <c r="L171" s="39" t="s">
        <v>1785</v>
      </c>
      <c r="M171" s="39" t="s">
        <v>1786</v>
      </c>
      <c r="N171" s="39" t="s">
        <v>1156</v>
      </c>
      <c r="O171" s="39" t="s">
        <v>1787</v>
      </c>
      <c r="P171" s="39" t="s">
        <v>1788</v>
      </c>
      <c r="Q171" s="39" t="s">
        <v>1789</v>
      </c>
      <c r="R171" s="39" t="s">
        <v>529</v>
      </c>
      <c r="S171" s="39" t="s">
        <v>1536</v>
      </c>
      <c r="T171" s="39" t="s">
        <v>1790</v>
      </c>
    </row>
    <row r="172" spans="1:20" x14ac:dyDescent="0.3">
      <c r="A172">
        <v>171</v>
      </c>
      <c r="B172" s="1">
        <v>45792.641863425924</v>
      </c>
      <c r="C172" s="1">
        <v>45792.662523148145</v>
      </c>
      <c r="D172" s="39" t="s">
        <v>1791</v>
      </c>
      <c r="E172" s="39" t="s">
        <v>1792</v>
      </c>
      <c r="F172" s="39" t="s">
        <v>1792</v>
      </c>
      <c r="G172" s="39" t="s">
        <v>1497</v>
      </c>
      <c r="H172">
        <v>31</v>
      </c>
      <c r="I172" s="39" t="s">
        <v>1793</v>
      </c>
      <c r="J172" s="39" t="s">
        <v>1794</v>
      </c>
      <c r="K172" s="39" t="s">
        <v>1078</v>
      </c>
      <c r="L172" s="39" t="s">
        <v>1795</v>
      </c>
      <c r="M172" s="39" t="s">
        <v>1796</v>
      </c>
      <c r="N172" s="39" t="s">
        <v>1091</v>
      </c>
      <c r="O172" s="39" t="s">
        <v>1797</v>
      </c>
      <c r="P172" s="39" t="s">
        <v>1798</v>
      </c>
      <c r="Q172" s="39" t="s">
        <v>1799</v>
      </c>
      <c r="R172" s="39" t="s">
        <v>1800</v>
      </c>
      <c r="S172" s="39" t="s">
        <v>1801</v>
      </c>
      <c r="T172" s="39" t="s">
        <v>1802</v>
      </c>
    </row>
    <row r="173" spans="1:20" x14ac:dyDescent="0.3">
      <c r="A173">
        <v>172</v>
      </c>
      <c r="B173" s="1">
        <v>45792.64199074074</v>
      </c>
      <c r="C173" s="1">
        <v>45792.662592592591</v>
      </c>
      <c r="D173" s="39" t="s">
        <v>1803</v>
      </c>
      <c r="E173" s="39" t="s">
        <v>1804</v>
      </c>
      <c r="F173" s="39" t="s">
        <v>1804</v>
      </c>
      <c r="G173" s="39" t="s">
        <v>1497</v>
      </c>
      <c r="H173">
        <v>26</v>
      </c>
      <c r="I173" s="39" t="s">
        <v>1805</v>
      </c>
      <c r="J173" s="39" t="s">
        <v>1806</v>
      </c>
      <c r="K173" s="39" t="s">
        <v>1807</v>
      </c>
      <c r="L173" s="39" t="s">
        <v>1808</v>
      </c>
      <c r="M173" s="39" t="s">
        <v>1809</v>
      </c>
      <c r="N173" s="39" t="s">
        <v>1058</v>
      </c>
      <c r="O173" s="39" t="s">
        <v>1810</v>
      </c>
      <c r="P173" s="39" t="s">
        <v>1811</v>
      </c>
      <c r="Q173" s="39" t="s">
        <v>1812</v>
      </c>
      <c r="R173" s="39" t="s">
        <v>1800</v>
      </c>
      <c r="S173" s="39" t="s">
        <v>1813</v>
      </c>
      <c r="T173" s="39" t="s">
        <v>1802</v>
      </c>
    </row>
    <row r="174" spans="1:20" x14ac:dyDescent="0.3">
      <c r="A174">
        <v>173</v>
      </c>
      <c r="B174" s="1">
        <v>45792.641921296294</v>
      </c>
      <c r="C174" s="1">
        <v>45792.662615740737</v>
      </c>
      <c r="D174" s="39" t="s">
        <v>1814</v>
      </c>
      <c r="E174" s="39" t="s">
        <v>1815</v>
      </c>
      <c r="F174" s="39" t="s">
        <v>1816</v>
      </c>
      <c r="G174" s="39" t="s">
        <v>1497</v>
      </c>
      <c r="H174">
        <v>21</v>
      </c>
      <c r="I174" s="39" t="s">
        <v>1817</v>
      </c>
      <c r="J174" s="39" t="s">
        <v>1818</v>
      </c>
      <c r="K174" s="39" t="s">
        <v>1819</v>
      </c>
      <c r="L174" s="39" t="s">
        <v>1820</v>
      </c>
      <c r="M174" s="39" t="s">
        <v>1275</v>
      </c>
      <c r="N174" s="39" t="s">
        <v>1045</v>
      </c>
      <c r="O174" s="39" t="s">
        <v>1821</v>
      </c>
      <c r="P174" s="39" t="s">
        <v>1822</v>
      </c>
      <c r="Q174" s="39" t="s">
        <v>1823</v>
      </c>
      <c r="R174" s="39" t="s">
        <v>1257</v>
      </c>
      <c r="S174" s="39" t="s">
        <v>175</v>
      </c>
      <c r="T174" s="39" t="s">
        <v>1824</v>
      </c>
    </row>
    <row r="175" spans="1:20" x14ac:dyDescent="0.3">
      <c r="A175">
        <v>174</v>
      </c>
      <c r="B175" s="1">
        <v>45792.661435185182</v>
      </c>
      <c r="C175" s="1">
        <v>45792.662847222222</v>
      </c>
      <c r="D175" s="39" t="s">
        <v>1825</v>
      </c>
      <c r="E175" s="39" t="s">
        <v>1826</v>
      </c>
      <c r="F175" s="39" t="s">
        <v>1826</v>
      </c>
      <c r="G175" s="39" t="s">
        <v>1497</v>
      </c>
      <c r="H175">
        <v>17</v>
      </c>
      <c r="I175" s="39" t="s">
        <v>1255</v>
      </c>
      <c r="J175" s="39" t="s">
        <v>1827</v>
      </c>
      <c r="K175" s="39" t="s">
        <v>1446</v>
      </c>
      <c r="L175" s="39" t="s">
        <v>1446</v>
      </c>
      <c r="M175" s="39" t="s">
        <v>1446</v>
      </c>
      <c r="N175" s="39" t="s">
        <v>1446</v>
      </c>
      <c r="O175" s="39" t="s">
        <v>1828</v>
      </c>
      <c r="P175" s="39" t="s">
        <v>1829</v>
      </c>
      <c r="Q175" s="39" t="s">
        <v>1830</v>
      </c>
      <c r="R175" s="39" t="s">
        <v>1831</v>
      </c>
      <c r="S175" s="39" t="s">
        <v>1832</v>
      </c>
      <c r="T175" s="39" t="s">
        <v>1833</v>
      </c>
    </row>
    <row r="176" spans="1:20" x14ac:dyDescent="0.3">
      <c r="A176">
        <v>175</v>
      </c>
      <c r="B176" s="1">
        <v>45792.642048611109</v>
      </c>
      <c r="C176" s="1">
        <v>45792.663182870368</v>
      </c>
      <c r="D176" s="39" t="s">
        <v>1834</v>
      </c>
      <c r="E176" s="39" t="s">
        <v>1835</v>
      </c>
      <c r="F176" s="39" t="s">
        <v>1836</v>
      </c>
      <c r="G176" s="39" t="s">
        <v>1497</v>
      </c>
      <c r="H176">
        <v>10</v>
      </c>
      <c r="I176" s="39" t="s">
        <v>1837</v>
      </c>
      <c r="J176" s="39" t="s">
        <v>1838</v>
      </c>
      <c r="K176" s="39" t="s">
        <v>1839</v>
      </c>
      <c r="L176" s="39" t="s">
        <v>1840</v>
      </c>
      <c r="M176" s="39" t="s">
        <v>1841</v>
      </c>
      <c r="N176" s="39" t="s">
        <v>1045</v>
      </c>
      <c r="O176" s="39" t="s">
        <v>1842</v>
      </c>
      <c r="P176" s="39" t="s">
        <v>1843</v>
      </c>
      <c r="Q176" s="39" t="s">
        <v>1844</v>
      </c>
      <c r="R176" s="39" t="s">
        <v>1845</v>
      </c>
      <c r="S176" s="39" t="s">
        <v>1846</v>
      </c>
      <c r="T176" s="39" t="s">
        <v>1847</v>
      </c>
    </row>
    <row r="177" spans="1:20" x14ac:dyDescent="0.3">
      <c r="A177">
        <v>176</v>
      </c>
      <c r="B177" s="1">
        <v>45792.6565162037</v>
      </c>
      <c r="C177" s="1">
        <v>45792.663252314815</v>
      </c>
      <c r="D177" s="39" t="s">
        <v>1848</v>
      </c>
      <c r="E177" s="39" t="s">
        <v>1849</v>
      </c>
      <c r="F177" s="39" t="s">
        <v>1850</v>
      </c>
      <c r="G177" s="39" t="s">
        <v>1497</v>
      </c>
      <c r="H177">
        <v>20</v>
      </c>
      <c r="I177" s="39" t="s">
        <v>1851</v>
      </c>
      <c r="J177" s="39" t="s">
        <v>1852</v>
      </c>
      <c r="K177" s="39" t="s">
        <v>1853</v>
      </c>
      <c r="L177" s="39" t="s">
        <v>1854</v>
      </c>
      <c r="M177" s="39" t="s">
        <v>1352</v>
      </c>
      <c r="N177" s="39" t="s">
        <v>1855</v>
      </c>
      <c r="O177" s="39" t="s">
        <v>1856</v>
      </c>
      <c r="P177" s="39" t="s">
        <v>1857</v>
      </c>
      <c r="Q177" s="39" t="s">
        <v>1799</v>
      </c>
      <c r="R177" s="39" t="s">
        <v>1858</v>
      </c>
      <c r="S177" s="39" t="s">
        <v>1859</v>
      </c>
      <c r="T177" s="39" t="s">
        <v>1860</v>
      </c>
    </row>
    <row r="178" spans="1:20" x14ac:dyDescent="0.3">
      <c r="A178">
        <v>177</v>
      </c>
      <c r="B178" s="1">
        <v>45792.641840277778</v>
      </c>
      <c r="C178" s="1">
        <v>45792.663553240738</v>
      </c>
      <c r="D178" s="39" t="s">
        <v>1861</v>
      </c>
      <c r="E178" s="39" t="s">
        <v>1862</v>
      </c>
      <c r="F178" s="39" t="s">
        <v>1862</v>
      </c>
      <c r="G178" s="39" t="s">
        <v>1497</v>
      </c>
      <c r="H178">
        <v>32</v>
      </c>
      <c r="I178" s="39" t="s">
        <v>1077</v>
      </c>
      <c r="J178" s="39" t="s">
        <v>1066</v>
      </c>
      <c r="K178" s="39" t="s">
        <v>1863</v>
      </c>
      <c r="L178" s="39" t="s">
        <v>1864</v>
      </c>
      <c r="M178" s="39" t="s">
        <v>1865</v>
      </c>
      <c r="N178" s="39" t="s">
        <v>1156</v>
      </c>
      <c r="O178" s="39" t="s">
        <v>1866</v>
      </c>
      <c r="P178" s="39" t="s">
        <v>1867</v>
      </c>
      <c r="Q178" s="39" t="s">
        <v>1868</v>
      </c>
      <c r="R178" s="39" t="s">
        <v>1869</v>
      </c>
      <c r="S178" s="39" t="s">
        <v>1870</v>
      </c>
      <c r="T178" s="39" t="s">
        <v>1871</v>
      </c>
    </row>
    <row r="179" spans="1:20" x14ac:dyDescent="0.3">
      <c r="A179">
        <v>178</v>
      </c>
      <c r="B179" s="1">
        <v>45792.64234953704</v>
      </c>
      <c r="C179" s="1">
        <v>45792.664120370369</v>
      </c>
      <c r="D179" s="39" t="s">
        <v>1872</v>
      </c>
      <c r="E179" s="39" t="s">
        <v>1873</v>
      </c>
      <c r="F179" s="39" t="s">
        <v>1874</v>
      </c>
      <c r="G179" s="39" t="s">
        <v>1497</v>
      </c>
      <c r="H179">
        <v>37</v>
      </c>
      <c r="I179" s="39" t="s">
        <v>1361</v>
      </c>
      <c r="J179" s="39" t="s">
        <v>1875</v>
      </c>
      <c r="K179" s="39" t="s">
        <v>1876</v>
      </c>
      <c r="L179" s="39" t="s">
        <v>1339</v>
      </c>
      <c r="M179" s="39" t="s">
        <v>1877</v>
      </c>
      <c r="N179" s="39" t="s">
        <v>1091</v>
      </c>
      <c r="O179" s="39" t="s">
        <v>1878</v>
      </c>
      <c r="P179" s="39" t="s">
        <v>1879</v>
      </c>
      <c r="Q179" s="39" t="s">
        <v>1880</v>
      </c>
      <c r="R179" s="39" t="s">
        <v>1881</v>
      </c>
      <c r="S179" s="39" t="s">
        <v>175</v>
      </c>
      <c r="T179" s="39" t="s">
        <v>1882</v>
      </c>
    </row>
    <row r="180" spans="1:20" x14ac:dyDescent="0.3">
      <c r="A180">
        <v>179</v>
      </c>
      <c r="B180" s="1">
        <v>45792.661562499998</v>
      </c>
      <c r="C180" s="1">
        <v>45792.66673611111</v>
      </c>
      <c r="D180" s="39" t="s">
        <v>1883</v>
      </c>
      <c r="E180" s="39" t="s">
        <v>1884</v>
      </c>
      <c r="F180" s="39" t="s">
        <v>1884</v>
      </c>
      <c r="G180" s="39" t="s">
        <v>1497</v>
      </c>
      <c r="H180">
        <v>39</v>
      </c>
      <c r="I180" s="39" t="s">
        <v>1040</v>
      </c>
      <c r="J180" s="39" t="s">
        <v>1443</v>
      </c>
      <c r="K180" s="39" t="s">
        <v>1885</v>
      </c>
      <c r="L180" s="39" t="s">
        <v>1886</v>
      </c>
      <c r="M180" s="39" t="s">
        <v>1058</v>
      </c>
      <c r="N180" s="39" t="s">
        <v>1058</v>
      </c>
      <c r="O180" s="39" t="s">
        <v>1887</v>
      </c>
      <c r="P180" s="39" t="s">
        <v>1888</v>
      </c>
      <c r="Q180" s="39" t="s">
        <v>1799</v>
      </c>
      <c r="R180" s="39" t="s">
        <v>1889</v>
      </c>
      <c r="S180" s="39" t="s">
        <v>1859</v>
      </c>
      <c r="T180" s="39" t="s">
        <v>1860</v>
      </c>
    </row>
    <row r="181" spans="1:20" x14ac:dyDescent="0.3">
      <c r="A181">
        <v>180</v>
      </c>
      <c r="B181" s="1">
        <v>45793.397881944446</v>
      </c>
      <c r="C181" s="1">
        <v>45793.419062499997</v>
      </c>
      <c r="D181" s="39" t="s">
        <v>1890</v>
      </c>
      <c r="E181" s="39" t="s">
        <v>1891</v>
      </c>
      <c r="F181" s="39" t="s">
        <v>1892</v>
      </c>
      <c r="G181" s="39" t="s">
        <v>1893</v>
      </c>
      <c r="H181">
        <v>16</v>
      </c>
      <c r="I181" s="39" t="s">
        <v>1894</v>
      </c>
      <c r="J181" s="39" t="s">
        <v>1087</v>
      </c>
      <c r="K181" s="39" t="s">
        <v>1088</v>
      </c>
      <c r="L181" s="39" t="s">
        <v>1895</v>
      </c>
      <c r="M181" s="39" t="s">
        <v>1896</v>
      </c>
      <c r="N181" s="39" t="s">
        <v>1156</v>
      </c>
      <c r="O181" s="39" t="s">
        <v>1897</v>
      </c>
      <c r="P181" s="39" t="s">
        <v>1898</v>
      </c>
      <c r="Q181" s="39" t="s">
        <v>1899</v>
      </c>
      <c r="R181" s="39" t="s">
        <v>1900</v>
      </c>
      <c r="S181" s="39" t="s">
        <v>1901</v>
      </c>
      <c r="T181" s="39" t="s">
        <v>1902</v>
      </c>
    </row>
    <row r="182" spans="1:20" x14ac:dyDescent="0.3">
      <c r="A182">
        <v>181</v>
      </c>
      <c r="B182" s="1">
        <v>45793.431400462963</v>
      </c>
      <c r="C182" s="1">
        <v>45793.433055555557</v>
      </c>
      <c r="D182" s="39" t="s">
        <v>1903</v>
      </c>
      <c r="E182" s="39" t="s">
        <v>1904</v>
      </c>
      <c r="F182" s="39" t="s">
        <v>1905</v>
      </c>
      <c r="G182" s="39" t="s">
        <v>1893</v>
      </c>
      <c r="H182">
        <v>19</v>
      </c>
      <c r="I182" s="39" t="s">
        <v>1906</v>
      </c>
      <c r="J182" s="39" t="s">
        <v>1907</v>
      </c>
      <c r="K182" s="39" t="s">
        <v>1908</v>
      </c>
      <c r="L182" s="39" t="s">
        <v>1500</v>
      </c>
      <c r="M182" s="39" t="s">
        <v>1102</v>
      </c>
      <c r="N182" s="39" t="s">
        <v>1045</v>
      </c>
      <c r="O182" s="39" t="s">
        <v>1909</v>
      </c>
      <c r="P182" s="39" t="s">
        <v>1910</v>
      </c>
      <c r="Q182" s="39" t="s">
        <v>1911</v>
      </c>
      <c r="R182" s="39" t="s">
        <v>456</v>
      </c>
      <c r="S182" s="39" t="s">
        <v>341</v>
      </c>
      <c r="T182" s="39" t="s">
        <v>1833</v>
      </c>
    </row>
    <row r="183" spans="1:20" x14ac:dyDescent="0.3">
      <c r="A183">
        <v>182</v>
      </c>
      <c r="B183" s="1">
        <v>45793.431284722225</v>
      </c>
      <c r="C183" s="1">
        <v>45793.43309027778</v>
      </c>
      <c r="D183" s="39" t="s">
        <v>1912</v>
      </c>
      <c r="E183" s="39" t="s">
        <v>1913</v>
      </c>
      <c r="F183" s="39" t="s">
        <v>1914</v>
      </c>
      <c r="G183" s="39" t="s">
        <v>1893</v>
      </c>
      <c r="H183">
        <v>39</v>
      </c>
      <c r="I183" s="39" t="s">
        <v>1915</v>
      </c>
      <c r="J183" s="39" t="s">
        <v>1087</v>
      </c>
      <c r="K183" s="39" t="s">
        <v>1078</v>
      </c>
      <c r="L183" s="39" t="s">
        <v>1455</v>
      </c>
      <c r="M183" s="39" t="s">
        <v>1249</v>
      </c>
      <c r="N183" s="39" t="s">
        <v>1058</v>
      </c>
      <c r="O183" s="39" t="s">
        <v>1916</v>
      </c>
      <c r="P183" s="39" t="s">
        <v>1917</v>
      </c>
      <c r="Q183" s="39" t="s">
        <v>1918</v>
      </c>
      <c r="R183" s="39" t="s">
        <v>456</v>
      </c>
      <c r="S183" s="39" t="s">
        <v>341</v>
      </c>
      <c r="T183" s="39" t="s">
        <v>1833</v>
      </c>
    </row>
    <row r="184" spans="1:20" x14ac:dyDescent="0.3">
      <c r="A184">
        <v>183</v>
      </c>
      <c r="B184" s="1">
        <v>45793.510578703703</v>
      </c>
      <c r="C184" s="1">
        <v>45793.510682870372</v>
      </c>
      <c r="D184" s="39" t="s">
        <v>1919</v>
      </c>
      <c r="E184" s="39" t="s">
        <v>1920</v>
      </c>
      <c r="F184" s="39" t="s">
        <v>1920</v>
      </c>
      <c r="G184" s="39" t="s">
        <v>1893</v>
      </c>
      <c r="H184">
        <v>20</v>
      </c>
      <c r="I184" s="39" t="s">
        <v>1921</v>
      </c>
      <c r="J184" s="39" t="s">
        <v>1922</v>
      </c>
      <c r="K184" s="39" t="s">
        <v>1923</v>
      </c>
      <c r="L184" s="39" t="s">
        <v>1924</v>
      </c>
      <c r="M184" s="39" t="s">
        <v>1249</v>
      </c>
      <c r="N184" s="39" t="s">
        <v>1058</v>
      </c>
      <c r="O184" s="39" t="s">
        <v>1925</v>
      </c>
      <c r="P184" s="39" t="s">
        <v>1926</v>
      </c>
      <c r="Q184" s="39" t="s">
        <v>1927</v>
      </c>
      <c r="R184" s="39" t="s">
        <v>1928</v>
      </c>
      <c r="S184" s="39" t="s">
        <v>107</v>
      </c>
      <c r="T184" s="39" t="s">
        <v>1929</v>
      </c>
    </row>
    <row r="185" spans="1:20" x14ac:dyDescent="0.3">
      <c r="A185">
        <v>184</v>
      </c>
      <c r="B185" s="1">
        <v>45793.525567129633</v>
      </c>
      <c r="C185" s="1">
        <v>45793.536504629628</v>
      </c>
      <c r="D185" s="39" t="s">
        <v>1930</v>
      </c>
      <c r="E185" s="39" t="s">
        <v>1931</v>
      </c>
      <c r="F185" s="39" t="s">
        <v>1932</v>
      </c>
      <c r="G185" s="39" t="s">
        <v>1893</v>
      </c>
      <c r="H185">
        <v>1</v>
      </c>
      <c r="I185" s="39" t="s">
        <v>1361</v>
      </c>
      <c r="J185" s="39" t="s">
        <v>1933</v>
      </c>
      <c r="K185" s="39" t="s">
        <v>1934</v>
      </c>
      <c r="L185" s="39" t="s">
        <v>1935</v>
      </c>
      <c r="M185" s="39" t="s">
        <v>1936</v>
      </c>
      <c r="N185" s="39" t="s">
        <v>1091</v>
      </c>
      <c r="O185" s="39" t="s">
        <v>1937</v>
      </c>
      <c r="P185" s="39" t="s">
        <v>1938</v>
      </c>
      <c r="Q185" s="39" t="s">
        <v>1939</v>
      </c>
      <c r="R185" s="39" t="s">
        <v>1940</v>
      </c>
      <c r="S185" s="39" t="s">
        <v>1941</v>
      </c>
      <c r="T185" s="39" t="s">
        <v>1942</v>
      </c>
    </row>
    <row r="186" spans="1:20" x14ac:dyDescent="0.3">
      <c r="A186">
        <v>185</v>
      </c>
      <c r="B186" s="1">
        <v>45793.537256944444</v>
      </c>
      <c r="C186" s="1">
        <v>45793.542812500003</v>
      </c>
      <c r="D186" s="39" t="s">
        <v>1943</v>
      </c>
      <c r="E186" s="39" t="s">
        <v>1944</v>
      </c>
      <c r="F186" s="39" t="s">
        <v>1945</v>
      </c>
      <c r="G186" s="39" t="s">
        <v>1893</v>
      </c>
      <c r="H186">
        <v>34</v>
      </c>
      <c r="I186" s="39" t="s">
        <v>1431</v>
      </c>
      <c r="J186" s="39" t="s">
        <v>1946</v>
      </c>
      <c r="K186" s="39" t="s">
        <v>1947</v>
      </c>
      <c r="L186" s="39" t="s">
        <v>1948</v>
      </c>
      <c r="M186" s="39" t="s">
        <v>1142</v>
      </c>
      <c r="N186" s="39" t="s">
        <v>1045</v>
      </c>
      <c r="O186" s="39" t="s">
        <v>1937</v>
      </c>
      <c r="P186" s="39" t="s">
        <v>1949</v>
      </c>
      <c r="Q186" s="39" t="s">
        <v>1950</v>
      </c>
      <c r="R186" s="39" t="s">
        <v>1951</v>
      </c>
      <c r="S186" s="39" t="s">
        <v>1952</v>
      </c>
      <c r="T186" s="39" t="s">
        <v>1953</v>
      </c>
    </row>
    <row r="187" spans="1:20" x14ac:dyDescent="0.3">
      <c r="A187">
        <v>186</v>
      </c>
      <c r="B187" s="1">
        <v>45793.544988425929</v>
      </c>
      <c r="C187" s="1">
        <v>45793.545057870368</v>
      </c>
      <c r="D187" s="39" t="s">
        <v>1954</v>
      </c>
      <c r="E187" s="39" t="s">
        <v>1955</v>
      </c>
      <c r="F187" s="39" t="s">
        <v>1955</v>
      </c>
      <c r="G187" s="39" t="s">
        <v>1893</v>
      </c>
      <c r="H187">
        <v>21</v>
      </c>
      <c r="I187" s="39" t="s">
        <v>1956</v>
      </c>
      <c r="J187" s="39" t="s">
        <v>1087</v>
      </c>
      <c r="K187" s="39" t="s">
        <v>1088</v>
      </c>
      <c r="L187" s="39" t="s">
        <v>1957</v>
      </c>
      <c r="M187" s="39" t="s">
        <v>1275</v>
      </c>
      <c r="N187" s="39" t="s">
        <v>1091</v>
      </c>
      <c r="O187" s="39" t="s">
        <v>1958</v>
      </c>
      <c r="P187" s="39" t="s">
        <v>1959</v>
      </c>
      <c r="Q187" s="39" t="s">
        <v>1960</v>
      </c>
      <c r="R187" s="39" t="s">
        <v>1961</v>
      </c>
      <c r="S187" s="39" t="s">
        <v>1962</v>
      </c>
      <c r="T187" s="39" t="s">
        <v>1963</v>
      </c>
    </row>
    <row r="188" spans="1:20" x14ac:dyDescent="0.3">
      <c r="A188">
        <v>187</v>
      </c>
      <c r="B188" s="1">
        <v>45793.559618055559</v>
      </c>
      <c r="C188" s="1">
        <v>45793.571666666663</v>
      </c>
      <c r="D188" s="39" t="s">
        <v>1964</v>
      </c>
      <c r="E188" s="39" t="s">
        <v>1965</v>
      </c>
      <c r="F188" s="39" t="s">
        <v>1966</v>
      </c>
      <c r="G188" s="39" t="s">
        <v>1967</v>
      </c>
      <c r="H188">
        <v>23</v>
      </c>
      <c r="I188" s="39" t="s">
        <v>1685</v>
      </c>
      <c r="J188" s="39" t="s">
        <v>1968</v>
      </c>
      <c r="K188" s="39" t="s">
        <v>1969</v>
      </c>
      <c r="L188" s="39" t="s">
        <v>1970</v>
      </c>
      <c r="M188" s="39" t="s">
        <v>1971</v>
      </c>
      <c r="N188" s="39" t="s">
        <v>1341</v>
      </c>
      <c r="O188" s="39" t="s">
        <v>1972</v>
      </c>
      <c r="P188" s="39" t="s">
        <v>1973</v>
      </c>
      <c r="Q188" s="39" t="s">
        <v>1974</v>
      </c>
      <c r="R188" s="39" t="s">
        <v>1975</v>
      </c>
      <c r="S188" s="39" t="s">
        <v>1952</v>
      </c>
      <c r="T188" s="39" t="s">
        <v>421</v>
      </c>
    </row>
    <row r="189" spans="1:20" x14ac:dyDescent="0.3">
      <c r="A189">
        <v>188</v>
      </c>
      <c r="B189" s="1">
        <v>45793.559131944443</v>
      </c>
      <c r="C189" s="1">
        <v>45793.572245370371</v>
      </c>
      <c r="D189" s="39" t="s">
        <v>1976</v>
      </c>
      <c r="E189" s="39" t="s">
        <v>1977</v>
      </c>
      <c r="F189" s="39" t="s">
        <v>1977</v>
      </c>
      <c r="G189" s="39" t="s">
        <v>1967</v>
      </c>
      <c r="H189">
        <v>34</v>
      </c>
      <c r="I189" s="39" t="s">
        <v>1978</v>
      </c>
      <c r="J189" s="39" t="s">
        <v>1979</v>
      </c>
      <c r="K189" s="39" t="s">
        <v>1980</v>
      </c>
      <c r="L189" s="39" t="s">
        <v>1981</v>
      </c>
      <c r="M189" s="39" t="s">
        <v>1114</v>
      </c>
      <c r="N189" s="39" t="s">
        <v>1156</v>
      </c>
      <c r="O189" s="39" t="s">
        <v>1982</v>
      </c>
      <c r="P189" s="39" t="s">
        <v>1983</v>
      </c>
      <c r="Q189" s="39" t="s">
        <v>1048</v>
      </c>
      <c r="R189" s="39" t="s">
        <v>1984</v>
      </c>
      <c r="S189" s="39" t="s">
        <v>1985</v>
      </c>
      <c r="T189" s="39" t="s">
        <v>1986</v>
      </c>
    </row>
    <row r="190" spans="1:20" x14ac:dyDescent="0.3">
      <c r="A190">
        <v>189</v>
      </c>
      <c r="B190" s="1">
        <v>45793.559583333335</v>
      </c>
      <c r="C190" s="1">
        <v>45793.572245370371</v>
      </c>
      <c r="D190" s="39" t="s">
        <v>1987</v>
      </c>
      <c r="E190" s="39" t="s">
        <v>1988</v>
      </c>
      <c r="F190" s="39" t="s">
        <v>1988</v>
      </c>
      <c r="G190" s="39" t="s">
        <v>1967</v>
      </c>
      <c r="H190">
        <v>35</v>
      </c>
      <c r="I190" s="39" t="s">
        <v>1978</v>
      </c>
      <c r="J190" s="39" t="s">
        <v>1087</v>
      </c>
      <c r="K190" s="39" t="s">
        <v>1980</v>
      </c>
      <c r="L190" s="39" t="s">
        <v>1392</v>
      </c>
      <c r="M190" s="39" t="s">
        <v>1155</v>
      </c>
      <c r="N190" s="39" t="s">
        <v>1156</v>
      </c>
      <c r="O190" s="39" t="s">
        <v>1982</v>
      </c>
      <c r="P190" s="39" t="s">
        <v>1983</v>
      </c>
      <c r="Q190" s="39" t="s">
        <v>1989</v>
      </c>
      <c r="R190" s="39" t="s">
        <v>1990</v>
      </c>
      <c r="S190" s="39" t="s">
        <v>107</v>
      </c>
      <c r="T190" s="39" t="s">
        <v>1991</v>
      </c>
    </row>
    <row r="191" spans="1:20" x14ac:dyDescent="0.3">
      <c r="A191">
        <v>190</v>
      </c>
      <c r="B191" s="1">
        <v>45793.560752314814</v>
      </c>
      <c r="C191" s="1">
        <v>45793.573159722226</v>
      </c>
      <c r="D191" s="39" t="s">
        <v>1992</v>
      </c>
      <c r="E191" s="39" t="s">
        <v>1993</v>
      </c>
      <c r="F191" s="39" t="s">
        <v>1993</v>
      </c>
      <c r="G191" s="39" t="s">
        <v>1967</v>
      </c>
      <c r="H191">
        <v>8</v>
      </c>
      <c r="I191" s="39" t="s">
        <v>1978</v>
      </c>
      <c r="J191" s="39" t="s">
        <v>1994</v>
      </c>
      <c r="K191" s="39" t="s">
        <v>1995</v>
      </c>
      <c r="L191" s="39" t="s">
        <v>1079</v>
      </c>
      <c r="M191" s="39" t="s">
        <v>1275</v>
      </c>
      <c r="N191" s="39" t="s">
        <v>1058</v>
      </c>
      <c r="O191" s="39" t="s">
        <v>1996</v>
      </c>
      <c r="P191" s="39" t="s">
        <v>1997</v>
      </c>
      <c r="Q191" s="39" t="s">
        <v>1998</v>
      </c>
      <c r="R191" s="39" t="s">
        <v>556</v>
      </c>
      <c r="S191" s="39" t="s">
        <v>958</v>
      </c>
      <c r="T191" s="39" t="s">
        <v>1999</v>
      </c>
    </row>
    <row r="192" spans="1:20" x14ac:dyDescent="0.3">
      <c r="A192">
        <v>191</v>
      </c>
      <c r="B192" s="1">
        <v>45793.559212962966</v>
      </c>
      <c r="C192" s="1">
        <v>45793.573321759257</v>
      </c>
      <c r="D192" s="39" t="s">
        <v>2000</v>
      </c>
      <c r="E192" s="39" t="s">
        <v>2001</v>
      </c>
      <c r="F192" s="39" t="s">
        <v>2001</v>
      </c>
      <c r="G192" s="39" t="s">
        <v>1967</v>
      </c>
      <c r="H192">
        <v>17</v>
      </c>
      <c r="I192" s="39" t="s">
        <v>2002</v>
      </c>
      <c r="J192" s="39" t="s">
        <v>2003</v>
      </c>
      <c r="K192" s="39" t="s">
        <v>2004</v>
      </c>
      <c r="L192" s="39" t="s">
        <v>2005</v>
      </c>
      <c r="M192" s="39" t="s">
        <v>2006</v>
      </c>
      <c r="N192" s="39" t="s">
        <v>1058</v>
      </c>
      <c r="O192" s="39" t="s">
        <v>2007</v>
      </c>
      <c r="P192" s="39" t="s">
        <v>2008</v>
      </c>
      <c r="Q192" s="39" t="s">
        <v>2009</v>
      </c>
      <c r="R192" s="39" t="s">
        <v>2010</v>
      </c>
      <c r="S192" s="39" t="s">
        <v>2011</v>
      </c>
      <c r="T192" s="39" t="s">
        <v>2012</v>
      </c>
    </row>
    <row r="193" spans="1:20" x14ac:dyDescent="0.3">
      <c r="A193">
        <v>192</v>
      </c>
      <c r="B193" s="1">
        <v>45793.559513888889</v>
      </c>
      <c r="C193" s="1">
        <v>45793.573611111111</v>
      </c>
      <c r="D193" s="39" t="s">
        <v>2013</v>
      </c>
      <c r="E193" s="39" t="s">
        <v>2014</v>
      </c>
      <c r="F193" s="39" t="s">
        <v>2014</v>
      </c>
      <c r="G193" s="39" t="s">
        <v>1967</v>
      </c>
      <c r="H193">
        <v>20</v>
      </c>
      <c r="I193" s="39" t="s">
        <v>2015</v>
      </c>
      <c r="J193" s="39" t="s">
        <v>2016</v>
      </c>
      <c r="K193" s="39" t="s">
        <v>2017</v>
      </c>
      <c r="L193" s="39" t="s">
        <v>2018</v>
      </c>
      <c r="M193" s="39" t="s">
        <v>1142</v>
      </c>
      <c r="N193" s="39" t="s">
        <v>1156</v>
      </c>
      <c r="O193" s="39" t="s">
        <v>2019</v>
      </c>
      <c r="P193" s="39" t="s">
        <v>2020</v>
      </c>
      <c r="Q193" s="39" t="s">
        <v>2021</v>
      </c>
      <c r="R193" s="39" t="s">
        <v>2022</v>
      </c>
      <c r="S193" s="39" t="s">
        <v>1952</v>
      </c>
      <c r="T193" s="39" t="s">
        <v>2023</v>
      </c>
    </row>
    <row r="194" spans="1:20" x14ac:dyDescent="0.3">
      <c r="A194">
        <v>193</v>
      </c>
      <c r="B194" s="1">
        <v>45793.559016203704</v>
      </c>
      <c r="C194" s="1">
        <v>45793.573923611111</v>
      </c>
      <c r="D194" s="39" t="s">
        <v>2024</v>
      </c>
      <c r="E194" s="39" t="s">
        <v>2025</v>
      </c>
      <c r="F194" s="39" t="s">
        <v>2025</v>
      </c>
      <c r="G194" s="39" t="s">
        <v>1967</v>
      </c>
      <c r="H194">
        <v>29</v>
      </c>
      <c r="I194" s="39" t="s">
        <v>1348</v>
      </c>
      <c r="J194" s="39" t="s">
        <v>2026</v>
      </c>
      <c r="K194" s="39" t="s">
        <v>2027</v>
      </c>
      <c r="L194" s="39" t="s">
        <v>1948</v>
      </c>
      <c r="M194" s="39" t="s">
        <v>1188</v>
      </c>
      <c r="N194" s="39" t="s">
        <v>1058</v>
      </c>
      <c r="O194" s="39" t="s">
        <v>2028</v>
      </c>
      <c r="P194" s="39" t="s">
        <v>2029</v>
      </c>
      <c r="Q194" s="39" t="s">
        <v>2030</v>
      </c>
      <c r="R194" s="39" t="s">
        <v>2031</v>
      </c>
      <c r="S194" s="39" t="s">
        <v>107</v>
      </c>
      <c r="T194" s="39" t="s">
        <v>2032</v>
      </c>
    </row>
    <row r="195" spans="1:20" x14ac:dyDescent="0.3">
      <c r="A195">
        <v>194</v>
      </c>
      <c r="B195" s="1">
        <v>45793.559016203704</v>
      </c>
      <c r="C195" s="1">
        <v>45793.573946759258</v>
      </c>
      <c r="D195" s="39" t="s">
        <v>2033</v>
      </c>
      <c r="E195" s="39" t="s">
        <v>2034</v>
      </c>
      <c r="F195" s="39" t="s">
        <v>2035</v>
      </c>
      <c r="G195" s="39" t="s">
        <v>1967</v>
      </c>
      <c r="H195">
        <v>24</v>
      </c>
      <c r="I195" s="39" t="s">
        <v>2036</v>
      </c>
      <c r="J195" s="39" t="s">
        <v>2037</v>
      </c>
      <c r="K195" s="39" t="s">
        <v>2038</v>
      </c>
      <c r="L195" s="39" t="s">
        <v>2039</v>
      </c>
      <c r="M195" s="39" t="s">
        <v>1142</v>
      </c>
      <c r="N195" s="39" t="s">
        <v>1058</v>
      </c>
      <c r="O195" s="39" t="s">
        <v>2040</v>
      </c>
      <c r="P195" s="39" t="s">
        <v>2041</v>
      </c>
      <c r="Q195" s="39" t="s">
        <v>2042</v>
      </c>
      <c r="R195" s="39" t="s">
        <v>2043</v>
      </c>
      <c r="S195" s="39" t="s">
        <v>1536</v>
      </c>
      <c r="T195" s="39" t="s">
        <v>2044</v>
      </c>
    </row>
    <row r="196" spans="1:20" x14ac:dyDescent="0.3">
      <c r="A196">
        <v>195</v>
      </c>
      <c r="B196" s="1">
        <v>45793.559282407405</v>
      </c>
      <c r="C196" s="1">
        <v>45793.573946759258</v>
      </c>
      <c r="D196" s="39" t="s">
        <v>2045</v>
      </c>
      <c r="E196" s="39" t="s">
        <v>2046</v>
      </c>
      <c r="F196" s="39" t="s">
        <v>2046</v>
      </c>
      <c r="G196" s="39" t="s">
        <v>1967</v>
      </c>
      <c r="H196">
        <v>28</v>
      </c>
      <c r="I196" s="39" t="s">
        <v>1110</v>
      </c>
      <c r="J196" s="39" t="s">
        <v>2047</v>
      </c>
      <c r="K196" s="39" t="s">
        <v>2048</v>
      </c>
      <c r="L196" s="39" t="s">
        <v>2049</v>
      </c>
      <c r="M196" s="39" t="s">
        <v>1155</v>
      </c>
      <c r="N196" s="39" t="s">
        <v>1058</v>
      </c>
      <c r="O196" s="39" t="s">
        <v>2050</v>
      </c>
      <c r="P196" s="39" t="s">
        <v>2051</v>
      </c>
      <c r="Q196" s="39" t="s">
        <v>2052</v>
      </c>
      <c r="R196" s="39" t="s">
        <v>2031</v>
      </c>
      <c r="S196" s="39" t="s">
        <v>107</v>
      </c>
      <c r="T196" s="39" t="s">
        <v>2053</v>
      </c>
    </row>
    <row r="197" spans="1:20" x14ac:dyDescent="0.3">
      <c r="A197">
        <v>196</v>
      </c>
      <c r="B197" s="1">
        <v>45793.560439814813</v>
      </c>
      <c r="C197" s="1">
        <v>45793.573946759258</v>
      </c>
      <c r="D197" s="39" t="s">
        <v>2054</v>
      </c>
      <c r="E197" s="39" t="s">
        <v>2055</v>
      </c>
      <c r="F197" s="39" t="s">
        <v>2055</v>
      </c>
      <c r="G197" s="39" t="s">
        <v>1967</v>
      </c>
      <c r="H197">
        <v>27</v>
      </c>
      <c r="I197" s="39" t="s">
        <v>2056</v>
      </c>
      <c r="J197" s="39" t="s">
        <v>2057</v>
      </c>
      <c r="K197" s="39" t="s">
        <v>2058</v>
      </c>
      <c r="L197" s="39" t="s">
        <v>2059</v>
      </c>
      <c r="M197" s="39" t="s">
        <v>1188</v>
      </c>
      <c r="N197" s="39" t="s">
        <v>1156</v>
      </c>
      <c r="O197" s="39" t="s">
        <v>2060</v>
      </c>
      <c r="P197" s="39" t="s">
        <v>2061</v>
      </c>
      <c r="Q197" s="39" t="s">
        <v>2062</v>
      </c>
      <c r="R197" s="39" t="s">
        <v>2063</v>
      </c>
      <c r="S197" s="39" t="s">
        <v>2064</v>
      </c>
      <c r="T197" s="39" t="s">
        <v>2044</v>
      </c>
    </row>
    <row r="198" spans="1:20" x14ac:dyDescent="0.3">
      <c r="A198">
        <v>197</v>
      </c>
      <c r="B198" s="1">
        <v>45793.559039351851</v>
      </c>
      <c r="C198" s="1">
        <v>45793.577175925922</v>
      </c>
      <c r="D198" s="39" t="s">
        <v>2065</v>
      </c>
      <c r="E198" s="39" t="s">
        <v>2066</v>
      </c>
      <c r="F198" s="39" t="s">
        <v>2067</v>
      </c>
      <c r="G198" s="39" t="s">
        <v>1967</v>
      </c>
      <c r="H198">
        <v>26</v>
      </c>
      <c r="I198" s="39" t="s">
        <v>1284</v>
      </c>
      <c r="J198" s="39" t="s">
        <v>1827</v>
      </c>
      <c r="K198" s="39" t="s">
        <v>1443</v>
      </c>
      <c r="L198" s="39" t="s">
        <v>2068</v>
      </c>
      <c r="M198" s="39" t="s">
        <v>2069</v>
      </c>
      <c r="N198" s="39" t="s">
        <v>1058</v>
      </c>
      <c r="O198" s="39" t="s">
        <v>2070</v>
      </c>
      <c r="P198" s="39" t="s">
        <v>2071</v>
      </c>
      <c r="Q198" s="39" t="s">
        <v>455</v>
      </c>
      <c r="R198" s="39" t="s">
        <v>2072</v>
      </c>
      <c r="S198" s="39" t="s">
        <v>374</v>
      </c>
      <c r="T198" s="39" t="s">
        <v>1882</v>
      </c>
    </row>
    <row r="199" spans="1:20" x14ac:dyDescent="0.3">
      <c r="A199">
        <v>198</v>
      </c>
      <c r="B199" s="1">
        <v>45793.559837962966</v>
      </c>
      <c r="C199" s="1">
        <v>45793.577245370368</v>
      </c>
      <c r="D199" s="39" t="s">
        <v>2073</v>
      </c>
      <c r="E199" s="39" t="s">
        <v>2074</v>
      </c>
      <c r="F199" s="39" t="s">
        <v>2074</v>
      </c>
      <c r="G199" s="39" t="s">
        <v>1967</v>
      </c>
      <c r="H199">
        <v>3</v>
      </c>
      <c r="I199" s="39" t="s">
        <v>1110</v>
      </c>
      <c r="J199" s="39" t="s">
        <v>1087</v>
      </c>
      <c r="K199" s="39" t="s">
        <v>2075</v>
      </c>
      <c r="L199" s="39" t="s">
        <v>1320</v>
      </c>
      <c r="M199" s="39" t="s">
        <v>1122</v>
      </c>
      <c r="N199" s="39" t="s">
        <v>1045</v>
      </c>
      <c r="O199" s="39" t="s">
        <v>2076</v>
      </c>
      <c r="P199" s="39" t="s">
        <v>2077</v>
      </c>
      <c r="Q199" s="39" t="s">
        <v>875</v>
      </c>
      <c r="R199" s="39" t="s">
        <v>529</v>
      </c>
      <c r="S199" s="39" t="s">
        <v>1428</v>
      </c>
      <c r="T199" s="39" t="s">
        <v>2078</v>
      </c>
    </row>
    <row r="200" spans="1:20" x14ac:dyDescent="0.3">
      <c r="A200">
        <v>199</v>
      </c>
      <c r="B200" s="1">
        <v>45793.560243055559</v>
      </c>
      <c r="C200" s="1">
        <v>45793.577268518522</v>
      </c>
      <c r="D200" s="39" t="s">
        <v>2079</v>
      </c>
      <c r="E200" s="39" t="s">
        <v>2080</v>
      </c>
      <c r="F200" s="39" t="s">
        <v>2080</v>
      </c>
      <c r="G200" s="39" t="s">
        <v>1967</v>
      </c>
      <c r="H200">
        <v>25</v>
      </c>
      <c r="I200" s="39" t="s">
        <v>1040</v>
      </c>
      <c r="J200" s="39" t="s">
        <v>1066</v>
      </c>
      <c r="K200" s="39" t="s">
        <v>1088</v>
      </c>
      <c r="L200" s="39" t="s">
        <v>1500</v>
      </c>
      <c r="M200" s="39" t="s">
        <v>2081</v>
      </c>
      <c r="N200" s="39" t="s">
        <v>1156</v>
      </c>
      <c r="O200" s="39" t="s">
        <v>2082</v>
      </c>
      <c r="P200" s="39" t="s">
        <v>2083</v>
      </c>
      <c r="Q200" s="39" t="s">
        <v>2084</v>
      </c>
      <c r="R200" s="39" t="s">
        <v>274</v>
      </c>
      <c r="S200" s="39" t="s">
        <v>2085</v>
      </c>
      <c r="T200" s="39" t="s">
        <v>2086</v>
      </c>
    </row>
    <row r="201" spans="1:20" x14ac:dyDescent="0.3">
      <c r="A201">
        <v>200</v>
      </c>
      <c r="B201" s="1">
        <v>45793.559120370373</v>
      </c>
      <c r="C201" s="1">
        <v>45793.577337962961</v>
      </c>
      <c r="D201" s="39" t="s">
        <v>2087</v>
      </c>
      <c r="E201" s="39" t="s">
        <v>2088</v>
      </c>
      <c r="F201" s="39" t="s">
        <v>2089</v>
      </c>
      <c r="G201" s="39" t="s">
        <v>1967</v>
      </c>
      <c r="H201">
        <v>12</v>
      </c>
      <c r="I201" s="39" t="s">
        <v>2090</v>
      </c>
      <c r="J201" s="39" t="s">
        <v>2091</v>
      </c>
      <c r="K201" s="39" t="s">
        <v>2092</v>
      </c>
      <c r="L201" s="39" t="s">
        <v>2093</v>
      </c>
      <c r="M201" s="39" t="s">
        <v>1142</v>
      </c>
      <c r="N201" s="39" t="s">
        <v>1156</v>
      </c>
      <c r="O201" s="39" t="s">
        <v>2094</v>
      </c>
      <c r="P201" s="39" t="s">
        <v>2095</v>
      </c>
      <c r="Q201" s="39" t="s">
        <v>2096</v>
      </c>
      <c r="R201" s="39" t="s">
        <v>274</v>
      </c>
      <c r="S201" s="39" t="s">
        <v>175</v>
      </c>
      <c r="T201" s="39" t="s">
        <v>2097</v>
      </c>
    </row>
    <row r="202" spans="1:20" x14ac:dyDescent="0.3">
      <c r="A202">
        <v>201</v>
      </c>
      <c r="B202" s="1">
        <v>45793.559537037036</v>
      </c>
      <c r="C202" s="1">
        <v>45793.577569444446</v>
      </c>
      <c r="D202" s="39" t="s">
        <v>2098</v>
      </c>
      <c r="E202" s="39" t="s">
        <v>2099</v>
      </c>
      <c r="F202" s="39" t="s">
        <v>2099</v>
      </c>
      <c r="G202" s="39" t="s">
        <v>1967</v>
      </c>
      <c r="H202">
        <v>31</v>
      </c>
      <c r="I202" s="39" t="s">
        <v>1906</v>
      </c>
      <c r="J202" s="39" t="s">
        <v>1087</v>
      </c>
      <c r="K202" s="39" t="s">
        <v>2100</v>
      </c>
      <c r="L202" s="39" t="s">
        <v>1948</v>
      </c>
      <c r="M202" s="39" t="s">
        <v>1155</v>
      </c>
      <c r="N202" s="39" t="s">
        <v>1156</v>
      </c>
      <c r="O202" s="39" t="s">
        <v>2101</v>
      </c>
      <c r="P202" s="39" t="s">
        <v>2102</v>
      </c>
      <c r="Q202" s="39" t="s">
        <v>925</v>
      </c>
      <c r="R202" s="39" t="s">
        <v>529</v>
      </c>
      <c r="S202" s="39" t="s">
        <v>2103</v>
      </c>
      <c r="T202" s="39" t="s">
        <v>2104</v>
      </c>
    </row>
    <row r="203" spans="1:20" x14ac:dyDescent="0.3">
      <c r="A203">
        <v>202</v>
      </c>
      <c r="B203" s="1">
        <v>45793.559502314813</v>
      </c>
      <c r="C203" s="1">
        <v>45793.578483796293</v>
      </c>
      <c r="D203" s="39" t="s">
        <v>2105</v>
      </c>
      <c r="E203" s="39" t="s">
        <v>2106</v>
      </c>
      <c r="F203" s="39" t="s">
        <v>2106</v>
      </c>
      <c r="G203" s="39" t="s">
        <v>1967</v>
      </c>
      <c r="H203">
        <v>21</v>
      </c>
      <c r="I203" s="39" t="s">
        <v>1284</v>
      </c>
      <c r="J203" s="39" t="s">
        <v>1066</v>
      </c>
      <c r="K203" s="39" t="s">
        <v>1443</v>
      </c>
      <c r="L203" s="39" t="s">
        <v>1320</v>
      </c>
      <c r="M203" s="39" t="s">
        <v>2107</v>
      </c>
      <c r="N203" s="39" t="s">
        <v>1341</v>
      </c>
      <c r="O203" s="39" t="s">
        <v>2108</v>
      </c>
      <c r="P203" s="39" t="s">
        <v>2109</v>
      </c>
      <c r="Q203" s="39" t="s">
        <v>105</v>
      </c>
      <c r="R203" s="39" t="s">
        <v>2110</v>
      </c>
      <c r="S203" s="39" t="s">
        <v>958</v>
      </c>
      <c r="T203" s="39" t="s">
        <v>1833</v>
      </c>
    </row>
    <row r="204" spans="1:20" x14ac:dyDescent="0.3">
      <c r="A204">
        <v>203</v>
      </c>
      <c r="B204" s="1">
        <v>45793.56113425926</v>
      </c>
      <c r="C204" s="1">
        <v>45793.579722222225</v>
      </c>
      <c r="D204" s="39" t="s">
        <v>2111</v>
      </c>
      <c r="E204" s="39" t="s">
        <v>2112</v>
      </c>
      <c r="F204" s="39" t="s">
        <v>2113</v>
      </c>
      <c r="G204" s="39" t="s">
        <v>1967</v>
      </c>
      <c r="H204">
        <v>10</v>
      </c>
      <c r="I204" s="39" t="s">
        <v>1906</v>
      </c>
      <c r="J204" s="39" t="s">
        <v>1087</v>
      </c>
      <c r="K204" s="39" t="s">
        <v>2114</v>
      </c>
      <c r="L204" s="39" t="s">
        <v>2115</v>
      </c>
      <c r="M204" s="39" t="s">
        <v>1478</v>
      </c>
      <c r="N204" s="39" t="s">
        <v>1091</v>
      </c>
      <c r="O204" s="39" t="s">
        <v>2116</v>
      </c>
      <c r="P204" s="39" t="s">
        <v>2117</v>
      </c>
      <c r="Q204" s="39" t="s">
        <v>2118</v>
      </c>
      <c r="R204" s="39" t="s">
        <v>2119</v>
      </c>
      <c r="S204" s="39" t="s">
        <v>2120</v>
      </c>
      <c r="T204" s="39" t="s">
        <v>2121</v>
      </c>
    </row>
    <row r="205" spans="1:20" x14ac:dyDescent="0.3">
      <c r="A205">
        <v>204</v>
      </c>
      <c r="B205" s="1">
        <v>45793.559236111112</v>
      </c>
      <c r="C205" s="1">
        <v>45793.58084490741</v>
      </c>
      <c r="D205" s="39" t="s">
        <v>2122</v>
      </c>
      <c r="E205" s="39" t="s">
        <v>2123</v>
      </c>
      <c r="F205" s="39" t="s">
        <v>2123</v>
      </c>
      <c r="G205" s="39" t="s">
        <v>1967</v>
      </c>
      <c r="H205">
        <v>2</v>
      </c>
      <c r="I205" s="39" t="s">
        <v>2124</v>
      </c>
      <c r="J205" s="39" t="s">
        <v>1708</v>
      </c>
      <c r="K205" s="39" t="s">
        <v>2125</v>
      </c>
      <c r="L205" s="39" t="s">
        <v>2126</v>
      </c>
      <c r="M205" s="39" t="s">
        <v>1090</v>
      </c>
      <c r="N205" s="39" t="s">
        <v>1045</v>
      </c>
      <c r="O205" s="39" t="s">
        <v>2127</v>
      </c>
      <c r="P205" s="39" t="s">
        <v>2128</v>
      </c>
      <c r="Q205" s="39" t="s">
        <v>2129</v>
      </c>
      <c r="R205" s="39" t="s">
        <v>2130</v>
      </c>
      <c r="S205" s="39" t="s">
        <v>1127</v>
      </c>
      <c r="T205" s="39" t="s">
        <v>2131</v>
      </c>
    </row>
    <row r="206" spans="1:20" x14ac:dyDescent="0.3">
      <c r="A206">
        <v>205</v>
      </c>
      <c r="B206" s="1">
        <v>45793.559398148151</v>
      </c>
      <c r="C206" s="1">
        <v>45793.58084490741</v>
      </c>
      <c r="D206" s="39" t="s">
        <v>2132</v>
      </c>
      <c r="E206" s="39" t="s">
        <v>2133</v>
      </c>
      <c r="F206" s="39" t="s">
        <v>2133</v>
      </c>
      <c r="G206" s="39" t="s">
        <v>1967</v>
      </c>
      <c r="H206">
        <v>1</v>
      </c>
      <c r="I206" s="39" t="s">
        <v>1255</v>
      </c>
      <c r="J206" s="39" t="s">
        <v>2134</v>
      </c>
      <c r="K206" s="39" t="s">
        <v>2135</v>
      </c>
      <c r="L206" s="39" t="s">
        <v>2136</v>
      </c>
      <c r="M206" s="39" t="s">
        <v>2137</v>
      </c>
      <c r="N206" s="39" t="s">
        <v>1058</v>
      </c>
      <c r="O206" s="39" t="s">
        <v>2138</v>
      </c>
      <c r="P206" s="39" t="s">
        <v>2139</v>
      </c>
      <c r="Q206" s="39" t="s">
        <v>2140</v>
      </c>
      <c r="R206" s="39" t="s">
        <v>2141</v>
      </c>
      <c r="S206" s="39" t="s">
        <v>2142</v>
      </c>
      <c r="T206" s="39" t="s">
        <v>2143</v>
      </c>
    </row>
    <row r="207" spans="1:20" x14ac:dyDescent="0.3">
      <c r="A207">
        <v>206</v>
      </c>
      <c r="B207" s="1">
        <v>45793.5621875</v>
      </c>
      <c r="C207" s="1">
        <v>45793.581469907411</v>
      </c>
      <c r="D207" s="39" t="s">
        <v>2144</v>
      </c>
      <c r="E207" s="39" t="s">
        <v>2145</v>
      </c>
      <c r="F207" s="39" t="s">
        <v>2145</v>
      </c>
      <c r="G207" s="39" t="s">
        <v>1967</v>
      </c>
      <c r="H207">
        <v>13</v>
      </c>
      <c r="I207" s="39" t="s">
        <v>1906</v>
      </c>
      <c r="J207" s="39" t="s">
        <v>2146</v>
      </c>
      <c r="K207" s="39" t="s">
        <v>2147</v>
      </c>
      <c r="L207" s="39" t="s">
        <v>1351</v>
      </c>
      <c r="M207" s="39" t="s">
        <v>2148</v>
      </c>
      <c r="N207" s="39" t="s">
        <v>1156</v>
      </c>
      <c r="O207" s="39" t="s">
        <v>2149</v>
      </c>
      <c r="P207" s="39" t="s">
        <v>2150</v>
      </c>
      <c r="Q207" s="39" t="s">
        <v>2151</v>
      </c>
      <c r="R207" s="39" t="s">
        <v>2152</v>
      </c>
      <c r="S207" s="39" t="s">
        <v>175</v>
      </c>
      <c r="T207" s="39" t="s">
        <v>2153</v>
      </c>
    </row>
    <row r="208" spans="1:20" x14ac:dyDescent="0.3">
      <c r="A208">
        <v>207</v>
      </c>
      <c r="B208" s="1">
        <v>45793.559953703705</v>
      </c>
      <c r="C208" s="1">
        <v>45793.581631944442</v>
      </c>
      <c r="D208" s="39" t="s">
        <v>2154</v>
      </c>
      <c r="E208" s="39" t="s">
        <v>2155</v>
      </c>
      <c r="F208" s="39" t="s">
        <v>2155</v>
      </c>
      <c r="G208" s="39" t="s">
        <v>1967</v>
      </c>
      <c r="H208">
        <v>30</v>
      </c>
      <c r="I208" s="39" t="s">
        <v>1717</v>
      </c>
      <c r="J208" s="39" t="s">
        <v>2156</v>
      </c>
      <c r="K208" s="39" t="s">
        <v>2157</v>
      </c>
      <c r="L208" s="39" t="s">
        <v>2158</v>
      </c>
      <c r="M208" s="39" t="s">
        <v>1275</v>
      </c>
      <c r="N208" s="39" t="s">
        <v>1058</v>
      </c>
      <c r="O208" s="39" t="s">
        <v>2159</v>
      </c>
      <c r="P208" s="39" t="s">
        <v>2160</v>
      </c>
      <c r="Q208" s="39" t="s">
        <v>2161</v>
      </c>
      <c r="R208" s="39" t="s">
        <v>2162</v>
      </c>
      <c r="S208" s="39" t="s">
        <v>2120</v>
      </c>
      <c r="T208" s="39" t="s">
        <v>2163</v>
      </c>
    </row>
    <row r="209" spans="1:20" x14ac:dyDescent="0.3">
      <c r="A209">
        <v>208</v>
      </c>
      <c r="B209" s="1">
        <v>45793.558958333335</v>
      </c>
      <c r="C209" s="1">
        <v>45793.583564814813</v>
      </c>
      <c r="D209" s="39" t="s">
        <v>2164</v>
      </c>
      <c r="E209" s="39" t="s">
        <v>2165</v>
      </c>
      <c r="F209" s="39" t="s">
        <v>2165</v>
      </c>
      <c r="G209" s="39" t="s">
        <v>1967</v>
      </c>
      <c r="H209">
        <v>6</v>
      </c>
      <c r="I209" s="39" t="s">
        <v>2166</v>
      </c>
      <c r="J209" s="39" t="s">
        <v>2167</v>
      </c>
      <c r="K209" s="39" t="s">
        <v>2168</v>
      </c>
      <c r="L209" s="39" t="s">
        <v>2169</v>
      </c>
      <c r="M209" s="39" t="s">
        <v>2170</v>
      </c>
      <c r="N209" s="39" t="s">
        <v>1091</v>
      </c>
      <c r="O209" s="39" t="s">
        <v>2171</v>
      </c>
      <c r="P209" s="39" t="s">
        <v>2172</v>
      </c>
      <c r="Q209" s="39" t="s">
        <v>2173</v>
      </c>
      <c r="R209" s="39" t="s">
        <v>556</v>
      </c>
      <c r="S209" s="39" t="s">
        <v>341</v>
      </c>
      <c r="T209" s="39" t="s">
        <v>2174</v>
      </c>
    </row>
    <row r="210" spans="1:20" x14ac:dyDescent="0.3">
      <c r="A210">
        <v>209</v>
      </c>
      <c r="B210" s="1">
        <v>45793.558958333335</v>
      </c>
      <c r="C210" s="1">
        <v>45793.583645833336</v>
      </c>
      <c r="D210" s="39" t="s">
        <v>2175</v>
      </c>
      <c r="E210" s="39" t="s">
        <v>2176</v>
      </c>
      <c r="F210" s="39" t="s">
        <v>2177</v>
      </c>
      <c r="G210" s="39" t="s">
        <v>1967</v>
      </c>
      <c r="H210">
        <v>18</v>
      </c>
      <c r="I210" s="39" t="s">
        <v>1232</v>
      </c>
      <c r="J210" s="39" t="s">
        <v>1066</v>
      </c>
      <c r="K210" s="39" t="s">
        <v>2092</v>
      </c>
      <c r="L210" s="39" t="s">
        <v>1089</v>
      </c>
      <c r="M210" s="39" t="s">
        <v>1122</v>
      </c>
      <c r="N210" s="39" t="s">
        <v>1091</v>
      </c>
      <c r="O210" s="39" t="s">
        <v>2178</v>
      </c>
      <c r="P210" s="39" t="s">
        <v>2179</v>
      </c>
      <c r="Q210" s="39" t="s">
        <v>2180</v>
      </c>
      <c r="R210" s="39" t="s">
        <v>556</v>
      </c>
      <c r="S210" s="39" t="s">
        <v>935</v>
      </c>
      <c r="T210" s="39" t="s">
        <v>2181</v>
      </c>
    </row>
    <row r="211" spans="1:20" x14ac:dyDescent="0.3">
      <c r="A211">
        <v>210</v>
      </c>
      <c r="B211" s="1">
        <v>45793.559155092589</v>
      </c>
      <c r="C211" s="1">
        <v>45793.583680555559</v>
      </c>
      <c r="D211" s="39" t="s">
        <v>2182</v>
      </c>
      <c r="E211" s="39" t="s">
        <v>2183</v>
      </c>
      <c r="F211" s="39" t="s">
        <v>2183</v>
      </c>
      <c r="G211" s="39" t="s">
        <v>1967</v>
      </c>
      <c r="H211">
        <v>16</v>
      </c>
      <c r="I211" s="39" t="s">
        <v>1348</v>
      </c>
      <c r="J211" s="39" t="s">
        <v>1087</v>
      </c>
      <c r="K211" s="39" t="s">
        <v>1088</v>
      </c>
      <c r="L211" s="39" t="s">
        <v>1089</v>
      </c>
      <c r="M211" s="39" t="s">
        <v>1090</v>
      </c>
      <c r="N211" s="39" t="s">
        <v>1058</v>
      </c>
      <c r="O211" s="39" t="s">
        <v>2184</v>
      </c>
      <c r="P211" s="39" t="s">
        <v>2185</v>
      </c>
      <c r="Q211" s="39" t="s">
        <v>2186</v>
      </c>
      <c r="R211" s="39" t="s">
        <v>2187</v>
      </c>
      <c r="S211" s="39" t="s">
        <v>935</v>
      </c>
      <c r="T211" s="39" t="s">
        <v>2188</v>
      </c>
    </row>
    <row r="212" spans="1:20" x14ac:dyDescent="0.3">
      <c r="A212">
        <v>211</v>
      </c>
      <c r="B212" s="1">
        <v>45793.559363425928</v>
      </c>
      <c r="C212" s="1">
        <v>45793.583703703705</v>
      </c>
      <c r="D212" s="39" t="s">
        <v>2189</v>
      </c>
      <c r="E212" s="39" t="s">
        <v>2190</v>
      </c>
      <c r="F212" s="39" t="s">
        <v>2190</v>
      </c>
      <c r="G212" s="39" t="s">
        <v>1967</v>
      </c>
      <c r="H212">
        <v>15</v>
      </c>
      <c r="I212" s="39" t="s">
        <v>1065</v>
      </c>
      <c r="J212" s="39" t="s">
        <v>1087</v>
      </c>
      <c r="K212" s="39" t="s">
        <v>2191</v>
      </c>
      <c r="L212" s="39" t="s">
        <v>1089</v>
      </c>
      <c r="M212" s="39" t="s">
        <v>2192</v>
      </c>
      <c r="N212" s="39" t="s">
        <v>1058</v>
      </c>
      <c r="O212" s="39" t="s">
        <v>2193</v>
      </c>
      <c r="P212" s="39" t="s">
        <v>2194</v>
      </c>
      <c r="Q212" s="39" t="s">
        <v>2195</v>
      </c>
      <c r="R212" s="39" t="s">
        <v>2196</v>
      </c>
      <c r="S212" s="39" t="s">
        <v>1428</v>
      </c>
      <c r="T212" s="39" t="s">
        <v>2197</v>
      </c>
    </row>
    <row r="213" spans="1:20" x14ac:dyDescent="0.3">
      <c r="A213">
        <v>212</v>
      </c>
      <c r="B213" s="1">
        <v>45793.559027777781</v>
      </c>
      <c r="C213" s="1">
        <v>45793.585046296299</v>
      </c>
      <c r="D213" s="39" t="s">
        <v>2198</v>
      </c>
      <c r="E213" s="39" t="s">
        <v>2199</v>
      </c>
      <c r="F213" s="39" t="s">
        <v>2199</v>
      </c>
      <c r="G213" s="39" t="s">
        <v>1967</v>
      </c>
      <c r="H213">
        <v>7</v>
      </c>
      <c r="I213" s="39" t="s">
        <v>2166</v>
      </c>
      <c r="J213" s="39" t="s">
        <v>2200</v>
      </c>
      <c r="K213" s="39" t="s">
        <v>2201</v>
      </c>
      <c r="L213" s="39" t="s">
        <v>2202</v>
      </c>
      <c r="M213" s="39" t="s">
        <v>1142</v>
      </c>
      <c r="N213" s="39" t="s">
        <v>1156</v>
      </c>
      <c r="O213" s="39" t="s">
        <v>2203</v>
      </c>
      <c r="P213" s="39" t="s">
        <v>2204</v>
      </c>
      <c r="Q213" s="39" t="s">
        <v>2205</v>
      </c>
      <c r="R213" s="39" t="s">
        <v>1928</v>
      </c>
      <c r="S213" s="39" t="s">
        <v>2206</v>
      </c>
      <c r="T213" s="39" t="s">
        <v>2207</v>
      </c>
    </row>
    <row r="214" spans="1:20" x14ac:dyDescent="0.3">
      <c r="A214">
        <v>213</v>
      </c>
      <c r="B214" s="1">
        <v>45793.576238425929</v>
      </c>
      <c r="C214" s="1">
        <v>45793.586296296293</v>
      </c>
      <c r="D214" s="39" t="s">
        <v>2208</v>
      </c>
      <c r="E214" s="39" t="s">
        <v>2209</v>
      </c>
      <c r="F214" s="39" t="s">
        <v>2209</v>
      </c>
      <c r="G214" s="39" t="s">
        <v>1967</v>
      </c>
      <c r="H214">
        <v>14</v>
      </c>
      <c r="I214" s="39" t="s">
        <v>2210</v>
      </c>
      <c r="J214" s="39" t="s">
        <v>2211</v>
      </c>
      <c r="K214" s="39" t="s">
        <v>2212</v>
      </c>
      <c r="L214" s="39" t="s">
        <v>2213</v>
      </c>
      <c r="M214" s="39" t="s">
        <v>1155</v>
      </c>
      <c r="N214" s="39" t="s">
        <v>1156</v>
      </c>
      <c r="O214" s="39" t="s">
        <v>2214</v>
      </c>
      <c r="P214" s="39" t="s">
        <v>2215</v>
      </c>
      <c r="Q214" s="39" t="s">
        <v>2216</v>
      </c>
      <c r="R214" s="39" t="s">
        <v>456</v>
      </c>
      <c r="S214" s="39" t="s">
        <v>903</v>
      </c>
      <c r="T214" s="39" t="s">
        <v>2217</v>
      </c>
    </row>
    <row r="215" spans="1:20" x14ac:dyDescent="0.3">
      <c r="A215">
        <v>214</v>
      </c>
      <c r="B215" s="1">
        <v>45793.565254629626</v>
      </c>
      <c r="C215" s="1">
        <v>45793.586562500001</v>
      </c>
      <c r="D215" s="39" t="s">
        <v>2218</v>
      </c>
      <c r="E215" s="39" t="s">
        <v>2219</v>
      </c>
      <c r="F215" s="39" t="s">
        <v>2219</v>
      </c>
      <c r="G215" s="39" t="s">
        <v>1967</v>
      </c>
      <c r="H215">
        <v>22</v>
      </c>
      <c r="I215" s="39" t="s">
        <v>2220</v>
      </c>
      <c r="J215" s="39" t="s">
        <v>2221</v>
      </c>
      <c r="K215" s="39" t="s">
        <v>2222</v>
      </c>
      <c r="L215" s="39" t="s">
        <v>2223</v>
      </c>
      <c r="M215" s="39" t="s">
        <v>1090</v>
      </c>
      <c r="N215" s="39" t="s">
        <v>1091</v>
      </c>
      <c r="O215" s="39" t="s">
        <v>2224</v>
      </c>
      <c r="P215" s="39" t="s">
        <v>2215</v>
      </c>
      <c r="Q215" s="39" t="s">
        <v>2225</v>
      </c>
      <c r="R215" s="39" t="s">
        <v>2226</v>
      </c>
      <c r="S215" s="39" t="s">
        <v>175</v>
      </c>
      <c r="T215" s="39" t="s">
        <v>2227</v>
      </c>
    </row>
    <row r="216" spans="1:20" x14ac:dyDescent="0.3">
      <c r="A216">
        <v>215</v>
      </c>
      <c r="B216" s="1">
        <v>45793.559641203705</v>
      </c>
      <c r="C216" s="1">
        <v>45793.587557870371</v>
      </c>
      <c r="D216" s="39" t="s">
        <v>2228</v>
      </c>
      <c r="E216" s="39" t="s">
        <v>2229</v>
      </c>
      <c r="F216" s="39" t="s">
        <v>2229</v>
      </c>
      <c r="G216" s="39" t="s">
        <v>1967</v>
      </c>
      <c r="H216">
        <v>4</v>
      </c>
      <c r="I216" s="39" t="s">
        <v>2230</v>
      </c>
      <c r="J216" s="39" t="s">
        <v>2231</v>
      </c>
      <c r="K216" s="39" t="s">
        <v>2232</v>
      </c>
      <c r="L216" s="39" t="s">
        <v>2233</v>
      </c>
      <c r="M216" s="39" t="s">
        <v>1090</v>
      </c>
      <c r="N216" s="39" t="s">
        <v>1386</v>
      </c>
      <c r="O216" s="39" t="s">
        <v>2224</v>
      </c>
      <c r="P216" s="39" t="s">
        <v>2234</v>
      </c>
      <c r="Q216" s="39" t="s">
        <v>2235</v>
      </c>
      <c r="R216" s="39" t="s">
        <v>892</v>
      </c>
      <c r="S216" s="39" t="s">
        <v>107</v>
      </c>
      <c r="T216" s="39" t="s">
        <v>2236</v>
      </c>
    </row>
    <row r="217" spans="1:20" x14ac:dyDescent="0.3">
      <c r="A217">
        <v>216</v>
      </c>
      <c r="B217" s="1">
        <v>45793.572650462964</v>
      </c>
      <c r="C217" s="1">
        <v>45793.587569444448</v>
      </c>
      <c r="D217" s="39" t="s">
        <v>2237</v>
      </c>
      <c r="E217" s="39" t="s">
        <v>2238</v>
      </c>
      <c r="F217" s="39" t="s">
        <v>2239</v>
      </c>
      <c r="G217" s="39" t="s">
        <v>1967</v>
      </c>
      <c r="H217">
        <v>5</v>
      </c>
      <c r="I217" s="39" t="s">
        <v>1498</v>
      </c>
      <c r="J217" s="39" t="s">
        <v>2240</v>
      </c>
      <c r="K217" s="39" t="s">
        <v>2241</v>
      </c>
      <c r="L217" s="39" t="s">
        <v>2242</v>
      </c>
      <c r="M217" s="39" t="s">
        <v>2081</v>
      </c>
      <c r="N217" s="39" t="s">
        <v>1156</v>
      </c>
      <c r="O217" s="39" t="s">
        <v>2224</v>
      </c>
      <c r="P217" s="39" t="s">
        <v>2243</v>
      </c>
      <c r="Q217" s="39" t="s">
        <v>2244</v>
      </c>
      <c r="R217" s="39" t="s">
        <v>2245</v>
      </c>
      <c r="S217" s="39" t="s">
        <v>107</v>
      </c>
      <c r="T217" s="39" t="s">
        <v>2246</v>
      </c>
    </row>
    <row r="218" spans="1:20" x14ac:dyDescent="0.3">
      <c r="A218">
        <v>217</v>
      </c>
      <c r="B218" s="1">
        <v>45793.560416666667</v>
      </c>
      <c r="C218" s="1">
        <v>45793.58797453704</v>
      </c>
      <c r="D218" s="39" t="s">
        <v>2247</v>
      </c>
      <c r="E218" s="39" t="s">
        <v>2248</v>
      </c>
      <c r="F218" s="39" t="s">
        <v>2249</v>
      </c>
      <c r="G218" s="39" t="s">
        <v>1967</v>
      </c>
      <c r="H218">
        <v>36</v>
      </c>
      <c r="I218" s="39" t="s">
        <v>1213</v>
      </c>
      <c r="J218" s="39" t="s">
        <v>2250</v>
      </c>
      <c r="K218" s="39" t="s">
        <v>2251</v>
      </c>
      <c r="L218" s="39" t="s">
        <v>2252</v>
      </c>
      <c r="M218" s="39" t="s">
        <v>1275</v>
      </c>
      <c r="N218" s="39" t="s">
        <v>1058</v>
      </c>
      <c r="O218" s="39" t="s">
        <v>2253</v>
      </c>
      <c r="P218" s="39" t="s">
        <v>2254</v>
      </c>
      <c r="Q218" s="39" t="s">
        <v>2255</v>
      </c>
      <c r="R218" s="39" t="s">
        <v>529</v>
      </c>
      <c r="S218" s="39" t="s">
        <v>2256</v>
      </c>
      <c r="T218" s="39" t="s">
        <v>2257</v>
      </c>
    </row>
    <row r="219" spans="1:20" x14ac:dyDescent="0.3">
      <c r="A219">
        <v>218</v>
      </c>
      <c r="B219" s="1">
        <v>45793.567164351851</v>
      </c>
      <c r="C219" s="1">
        <v>45793.588506944441</v>
      </c>
      <c r="D219" s="39" t="s">
        <v>2258</v>
      </c>
      <c r="E219" s="39" t="s">
        <v>2259</v>
      </c>
      <c r="F219" s="39" t="s">
        <v>2259</v>
      </c>
      <c r="G219" s="39" t="s">
        <v>1967</v>
      </c>
      <c r="H219">
        <v>25</v>
      </c>
      <c r="I219" s="39" t="s">
        <v>2220</v>
      </c>
      <c r="J219" s="39" t="s">
        <v>2221</v>
      </c>
      <c r="K219" s="39" t="s">
        <v>2260</v>
      </c>
      <c r="L219" s="39" t="s">
        <v>2223</v>
      </c>
      <c r="M219" s="39" t="s">
        <v>1090</v>
      </c>
      <c r="N219" s="39" t="s">
        <v>1091</v>
      </c>
      <c r="O219" s="39" t="s">
        <v>2224</v>
      </c>
      <c r="P219" s="39" t="s">
        <v>2261</v>
      </c>
      <c r="Q219" s="39" t="s">
        <v>2262</v>
      </c>
      <c r="R219" s="39" t="s">
        <v>2263</v>
      </c>
      <c r="S219" s="39" t="s">
        <v>175</v>
      </c>
      <c r="T219" s="39" t="s">
        <v>2264</v>
      </c>
    </row>
    <row r="220" spans="1:20" x14ac:dyDescent="0.3">
      <c r="A220">
        <v>219</v>
      </c>
      <c r="B220" s="1">
        <v>45793.575115740743</v>
      </c>
      <c r="C220" s="1">
        <v>45793.589224537034</v>
      </c>
      <c r="D220" s="39" t="s">
        <v>2265</v>
      </c>
      <c r="E220" s="39" t="s">
        <v>2266</v>
      </c>
      <c r="F220" s="39" t="s">
        <v>2267</v>
      </c>
      <c r="G220" s="39" t="s">
        <v>1967</v>
      </c>
      <c r="H220">
        <v>32</v>
      </c>
      <c r="I220" s="39" t="s">
        <v>2220</v>
      </c>
      <c r="J220" s="39" t="s">
        <v>2221</v>
      </c>
      <c r="K220" s="39" t="s">
        <v>2222</v>
      </c>
      <c r="L220" s="39" t="s">
        <v>2223</v>
      </c>
      <c r="M220" s="39" t="s">
        <v>1090</v>
      </c>
      <c r="N220" s="39" t="s">
        <v>1091</v>
      </c>
      <c r="O220" s="39" t="s">
        <v>2224</v>
      </c>
      <c r="P220" s="39" t="s">
        <v>2268</v>
      </c>
      <c r="Q220" s="39" t="s">
        <v>2225</v>
      </c>
      <c r="R220" s="39" t="s">
        <v>2269</v>
      </c>
      <c r="S220" s="39" t="s">
        <v>175</v>
      </c>
      <c r="T220" s="39" t="s">
        <v>2270</v>
      </c>
    </row>
    <row r="221" spans="1:20" x14ac:dyDescent="0.3">
      <c r="A221">
        <v>220</v>
      </c>
      <c r="B221" s="1">
        <v>45793.559328703705</v>
      </c>
      <c r="C221" s="1">
        <v>45793.590532407405</v>
      </c>
      <c r="D221" s="39" t="s">
        <v>2271</v>
      </c>
      <c r="E221" s="39" t="s">
        <v>2272</v>
      </c>
      <c r="F221" s="39" t="s">
        <v>2272</v>
      </c>
      <c r="G221" s="39" t="s">
        <v>1967</v>
      </c>
      <c r="H221">
        <v>11</v>
      </c>
      <c r="I221" s="39" t="s">
        <v>1255</v>
      </c>
      <c r="J221" s="39" t="s">
        <v>1066</v>
      </c>
      <c r="K221" s="39" t="s">
        <v>2273</v>
      </c>
      <c r="L221" s="39" t="s">
        <v>1392</v>
      </c>
      <c r="M221" s="39" t="s">
        <v>1249</v>
      </c>
      <c r="N221" s="39" t="s">
        <v>1341</v>
      </c>
      <c r="O221" s="39" t="s">
        <v>2224</v>
      </c>
      <c r="P221" s="39" t="s">
        <v>2274</v>
      </c>
      <c r="Q221" s="39" t="s">
        <v>2275</v>
      </c>
      <c r="R221" s="39" t="s">
        <v>529</v>
      </c>
      <c r="S221" s="39" t="s">
        <v>2276</v>
      </c>
      <c r="T221" s="39" t="s">
        <v>2257</v>
      </c>
    </row>
    <row r="222" spans="1:20" x14ac:dyDescent="0.3">
      <c r="A222">
        <v>221</v>
      </c>
      <c r="B222" s="1">
        <v>45793.591574074075</v>
      </c>
      <c r="C222" s="1">
        <v>45793.591631944444</v>
      </c>
      <c r="D222" s="39" t="s">
        <v>2277</v>
      </c>
      <c r="E222" s="39" t="s">
        <v>2278</v>
      </c>
      <c r="F222" s="39" t="s">
        <v>2279</v>
      </c>
      <c r="G222" s="39" t="s">
        <v>1967</v>
      </c>
      <c r="H222">
        <v>33</v>
      </c>
      <c r="I222" s="39" t="s">
        <v>1110</v>
      </c>
      <c r="J222" s="39" t="s">
        <v>2280</v>
      </c>
      <c r="K222" s="39" t="s">
        <v>2281</v>
      </c>
      <c r="L222" s="39" t="s">
        <v>2282</v>
      </c>
      <c r="M222" s="39" t="s">
        <v>2283</v>
      </c>
      <c r="N222" s="39" t="s">
        <v>1058</v>
      </c>
      <c r="O222" s="39" t="s">
        <v>2284</v>
      </c>
      <c r="P222" s="39" t="s">
        <v>2285</v>
      </c>
      <c r="Q222" s="39" t="s">
        <v>2286</v>
      </c>
      <c r="R222" s="39" t="s">
        <v>2010</v>
      </c>
      <c r="S222" s="39" t="s">
        <v>341</v>
      </c>
      <c r="T222" s="39" t="s">
        <v>2287</v>
      </c>
    </row>
    <row r="223" spans="1:20" x14ac:dyDescent="0.3">
      <c r="A223">
        <v>222</v>
      </c>
      <c r="B223" s="1">
        <v>45793.560960648145</v>
      </c>
      <c r="C223" s="1">
        <v>45793.592060185183</v>
      </c>
      <c r="D223" s="39" t="s">
        <v>2288</v>
      </c>
      <c r="E223" s="39" t="s">
        <v>2289</v>
      </c>
      <c r="F223" s="39" t="s">
        <v>2289</v>
      </c>
      <c r="G223" s="39" t="s">
        <v>1967</v>
      </c>
      <c r="H223">
        <v>9</v>
      </c>
      <c r="I223" s="39" t="s">
        <v>1040</v>
      </c>
      <c r="J223" s="39" t="s">
        <v>1087</v>
      </c>
      <c r="K223" s="39" t="s">
        <v>2290</v>
      </c>
      <c r="L223" s="39" t="s">
        <v>2291</v>
      </c>
      <c r="M223" s="39" t="s">
        <v>2192</v>
      </c>
      <c r="N223" s="39" t="s">
        <v>1156</v>
      </c>
      <c r="O223" s="39" t="s">
        <v>2292</v>
      </c>
      <c r="P223" s="39" t="s">
        <v>2293</v>
      </c>
      <c r="Q223" s="39" t="s">
        <v>2294</v>
      </c>
      <c r="R223" s="39" t="s">
        <v>1095</v>
      </c>
      <c r="S223" s="39" t="s">
        <v>2256</v>
      </c>
      <c r="T223" s="39" t="s">
        <v>2287</v>
      </c>
    </row>
    <row r="224" spans="1:20" x14ac:dyDescent="0.3">
      <c r="A224">
        <v>223</v>
      </c>
      <c r="B224" s="1">
        <v>45793.591793981483</v>
      </c>
      <c r="C224" s="1">
        <v>45793.606435185182</v>
      </c>
      <c r="D224" s="39" t="s">
        <v>2295</v>
      </c>
      <c r="E224" s="39" t="s">
        <v>2296</v>
      </c>
      <c r="F224" s="39" t="s">
        <v>2297</v>
      </c>
      <c r="G224" s="39" t="s">
        <v>2298</v>
      </c>
      <c r="H224">
        <v>15</v>
      </c>
      <c r="I224" s="39" t="s">
        <v>2210</v>
      </c>
      <c r="J224" s="39" t="s">
        <v>1907</v>
      </c>
      <c r="K224" s="39" t="s">
        <v>2299</v>
      </c>
      <c r="L224" s="39" t="s">
        <v>2300</v>
      </c>
      <c r="M224" s="39" t="s">
        <v>2301</v>
      </c>
      <c r="N224" s="39" t="s">
        <v>1156</v>
      </c>
      <c r="O224" s="39" t="s">
        <v>2302</v>
      </c>
      <c r="P224" s="39" t="s">
        <v>2303</v>
      </c>
      <c r="Q224" s="39" t="s">
        <v>2304</v>
      </c>
      <c r="R224" s="39" t="s">
        <v>1257</v>
      </c>
      <c r="S224" s="39" t="s">
        <v>2305</v>
      </c>
      <c r="T224" s="39" t="s">
        <v>2306</v>
      </c>
    </row>
    <row r="225" spans="1:20" x14ac:dyDescent="0.3">
      <c r="A225">
        <v>224</v>
      </c>
      <c r="B225" s="1">
        <v>45793.593009259261</v>
      </c>
      <c r="C225" s="1">
        <v>45793.606435185182</v>
      </c>
      <c r="D225" s="39" t="s">
        <v>2307</v>
      </c>
      <c r="E225" s="39" t="s">
        <v>2308</v>
      </c>
      <c r="F225" s="39" t="s">
        <v>2309</v>
      </c>
      <c r="G225" s="39" t="s">
        <v>2298</v>
      </c>
      <c r="H225">
        <v>38</v>
      </c>
      <c r="I225" s="39" t="s">
        <v>2310</v>
      </c>
      <c r="J225" s="39" t="s">
        <v>2311</v>
      </c>
      <c r="K225" s="39" t="s">
        <v>2312</v>
      </c>
      <c r="L225" s="39" t="s">
        <v>2313</v>
      </c>
      <c r="M225" s="39" t="s">
        <v>2314</v>
      </c>
      <c r="N225" s="39" t="s">
        <v>1058</v>
      </c>
      <c r="O225" s="39" t="s">
        <v>2315</v>
      </c>
      <c r="P225" s="39" t="s">
        <v>2316</v>
      </c>
      <c r="Q225" s="39" t="s">
        <v>2317</v>
      </c>
      <c r="R225" s="39" t="s">
        <v>851</v>
      </c>
      <c r="S225" s="39" t="s">
        <v>2305</v>
      </c>
      <c r="T225" s="39" t="s">
        <v>2318</v>
      </c>
    </row>
    <row r="226" spans="1:20" x14ac:dyDescent="0.3">
      <c r="A226">
        <v>225</v>
      </c>
      <c r="B226" s="1">
        <v>45793.591828703706</v>
      </c>
      <c r="C226" s="1">
        <v>45793.606446759259</v>
      </c>
      <c r="D226" s="39" t="s">
        <v>2319</v>
      </c>
      <c r="E226" s="39" t="s">
        <v>2320</v>
      </c>
      <c r="F226" s="39" t="s">
        <v>2320</v>
      </c>
      <c r="G226" s="39" t="s">
        <v>2298</v>
      </c>
      <c r="H226">
        <v>20</v>
      </c>
      <c r="I226" s="39" t="s">
        <v>2321</v>
      </c>
      <c r="J226" s="39" t="s">
        <v>1499</v>
      </c>
      <c r="K226" s="39" t="s">
        <v>2322</v>
      </c>
      <c r="L226" s="39" t="s">
        <v>2323</v>
      </c>
      <c r="M226" s="39" t="s">
        <v>2324</v>
      </c>
      <c r="N226" s="39" t="s">
        <v>1058</v>
      </c>
      <c r="O226" s="39" t="s">
        <v>2325</v>
      </c>
      <c r="P226" s="39" t="s">
        <v>2326</v>
      </c>
      <c r="Q226" s="39" t="s">
        <v>2327</v>
      </c>
      <c r="R226" s="39" t="s">
        <v>2328</v>
      </c>
      <c r="S226" s="39" t="s">
        <v>2305</v>
      </c>
      <c r="T226" s="39" t="s">
        <v>2329</v>
      </c>
    </row>
    <row r="227" spans="1:20" x14ac:dyDescent="0.3">
      <c r="A227">
        <v>226</v>
      </c>
      <c r="B227" s="1">
        <v>45793.591608796298</v>
      </c>
      <c r="C227" s="1">
        <v>45793.606446759259</v>
      </c>
      <c r="D227" s="39" t="s">
        <v>2330</v>
      </c>
      <c r="E227" s="39" t="s">
        <v>2331</v>
      </c>
      <c r="F227" s="39" t="s">
        <v>2332</v>
      </c>
      <c r="G227" s="39" t="s">
        <v>2298</v>
      </c>
      <c r="H227">
        <v>37</v>
      </c>
      <c r="I227" s="39" t="s">
        <v>2333</v>
      </c>
      <c r="J227" s="39" t="s">
        <v>2334</v>
      </c>
      <c r="K227" s="39" t="s">
        <v>2335</v>
      </c>
      <c r="L227" s="39" t="s">
        <v>2336</v>
      </c>
      <c r="M227" s="39" t="s">
        <v>1155</v>
      </c>
      <c r="N227" s="39" t="s">
        <v>1045</v>
      </c>
      <c r="O227" s="39" t="s">
        <v>2337</v>
      </c>
      <c r="P227" s="39" t="s">
        <v>2338</v>
      </c>
      <c r="Q227" s="39" t="s">
        <v>2339</v>
      </c>
      <c r="R227" s="39" t="s">
        <v>2340</v>
      </c>
      <c r="S227" s="39" t="s">
        <v>2341</v>
      </c>
      <c r="T227" s="39" t="s">
        <v>2318</v>
      </c>
    </row>
    <row r="228" spans="1:20" x14ac:dyDescent="0.3">
      <c r="A228">
        <v>227</v>
      </c>
      <c r="B228" s="1">
        <v>45793.591678240744</v>
      </c>
      <c r="C228" s="1">
        <v>45793.606458333335</v>
      </c>
      <c r="D228" s="39" t="s">
        <v>2342</v>
      </c>
      <c r="E228" s="39" t="s">
        <v>2343</v>
      </c>
      <c r="F228" s="39" t="s">
        <v>2343</v>
      </c>
      <c r="G228" s="39" t="s">
        <v>2298</v>
      </c>
      <c r="H228">
        <v>26</v>
      </c>
      <c r="I228" s="39" t="s">
        <v>2344</v>
      </c>
      <c r="J228" s="39" t="s">
        <v>2311</v>
      </c>
      <c r="K228" s="39" t="s">
        <v>2312</v>
      </c>
      <c r="L228" s="39" t="s">
        <v>2300</v>
      </c>
      <c r="M228" s="39" t="s">
        <v>1249</v>
      </c>
      <c r="N228" s="39" t="s">
        <v>1156</v>
      </c>
      <c r="O228" s="39" t="s">
        <v>2345</v>
      </c>
      <c r="P228" s="39" t="s">
        <v>2346</v>
      </c>
      <c r="Q228" s="39" t="s">
        <v>2347</v>
      </c>
      <c r="R228" s="39" t="s">
        <v>1365</v>
      </c>
      <c r="S228" s="39" t="s">
        <v>433</v>
      </c>
      <c r="T228" s="39" t="s">
        <v>2329</v>
      </c>
    </row>
    <row r="229" spans="1:20" x14ac:dyDescent="0.3">
      <c r="A229">
        <v>228</v>
      </c>
      <c r="B229" s="1">
        <v>45793.591770833336</v>
      </c>
      <c r="C229" s="1">
        <v>45793.606469907405</v>
      </c>
      <c r="D229" s="39" t="s">
        <v>2348</v>
      </c>
      <c r="E229" s="39" t="s">
        <v>2349</v>
      </c>
      <c r="F229" s="39" t="s">
        <v>2349</v>
      </c>
      <c r="G229" s="39" t="s">
        <v>2298</v>
      </c>
      <c r="H229">
        <v>35</v>
      </c>
      <c r="I229" s="39" t="s">
        <v>2350</v>
      </c>
      <c r="J229" s="39" t="s">
        <v>2351</v>
      </c>
      <c r="K229" s="39" t="s">
        <v>2352</v>
      </c>
      <c r="L229" s="39" t="s">
        <v>2353</v>
      </c>
      <c r="M229" s="39" t="s">
        <v>2354</v>
      </c>
      <c r="N229" s="39" t="s">
        <v>1156</v>
      </c>
      <c r="O229" s="39" t="s">
        <v>2355</v>
      </c>
      <c r="P229" s="39" t="s">
        <v>2356</v>
      </c>
      <c r="Q229" s="39" t="s">
        <v>2357</v>
      </c>
      <c r="R229" s="39" t="s">
        <v>758</v>
      </c>
      <c r="S229" s="39" t="s">
        <v>1460</v>
      </c>
      <c r="T229" s="39" t="s">
        <v>2358</v>
      </c>
    </row>
    <row r="230" spans="1:20" x14ac:dyDescent="0.3">
      <c r="A230">
        <v>229</v>
      </c>
      <c r="B230" s="1">
        <v>45793.59412037037</v>
      </c>
      <c r="C230" s="1">
        <v>45793.606516203705</v>
      </c>
      <c r="D230" s="39" t="s">
        <v>2359</v>
      </c>
      <c r="E230" s="39" t="s">
        <v>2360</v>
      </c>
      <c r="F230" s="39" t="s">
        <v>2360</v>
      </c>
      <c r="G230" s="39" t="s">
        <v>2298</v>
      </c>
      <c r="H230">
        <v>40</v>
      </c>
      <c r="I230" s="39" t="s">
        <v>2361</v>
      </c>
      <c r="J230" s="39" t="s">
        <v>2362</v>
      </c>
      <c r="K230" s="39" t="s">
        <v>2363</v>
      </c>
      <c r="L230" s="39" t="s">
        <v>2364</v>
      </c>
      <c r="M230" s="39" t="s">
        <v>2365</v>
      </c>
      <c r="N230" s="39" t="s">
        <v>2366</v>
      </c>
      <c r="O230" s="39" t="s">
        <v>2367</v>
      </c>
      <c r="P230" s="39" t="s">
        <v>2368</v>
      </c>
      <c r="Q230" s="39" t="s">
        <v>2369</v>
      </c>
      <c r="R230" s="39" t="s">
        <v>2370</v>
      </c>
      <c r="S230" s="39" t="s">
        <v>1460</v>
      </c>
      <c r="T230" s="39" t="s">
        <v>2318</v>
      </c>
    </row>
    <row r="231" spans="1:20" x14ac:dyDescent="0.3">
      <c r="A231">
        <v>230</v>
      </c>
      <c r="B231" s="1">
        <v>45793.591643518521</v>
      </c>
      <c r="C231" s="1">
        <v>45793.606539351851</v>
      </c>
      <c r="D231" s="39" t="s">
        <v>2371</v>
      </c>
      <c r="E231" s="39" t="s">
        <v>2372</v>
      </c>
      <c r="F231" s="39" t="s">
        <v>2373</v>
      </c>
      <c r="G231" s="39" t="s">
        <v>2298</v>
      </c>
      <c r="H231">
        <v>12</v>
      </c>
      <c r="I231" s="39" t="s">
        <v>2374</v>
      </c>
      <c r="J231" s="39" t="s">
        <v>2375</v>
      </c>
      <c r="K231" s="39" t="s">
        <v>2376</v>
      </c>
      <c r="L231" s="39" t="s">
        <v>2377</v>
      </c>
      <c r="M231" s="39" t="s">
        <v>2378</v>
      </c>
      <c r="N231" s="39" t="s">
        <v>1156</v>
      </c>
      <c r="O231" s="39" t="s">
        <v>2379</v>
      </c>
      <c r="P231" s="39" t="s">
        <v>2380</v>
      </c>
      <c r="Q231" s="39" t="s">
        <v>1703</v>
      </c>
      <c r="R231" s="39" t="s">
        <v>926</v>
      </c>
      <c r="S231" s="39" t="s">
        <v>2381</v>
      </c>
      <c r="T231" s="39" t="s">
        <v>2382</v>
      </c>
    </row>
    <row r="232" spans="1:20" x14ac:dyDescent="0.3">
      <c r="A232">
        <v>231</v>
      </c>
      <c r="B232" s="1">
        <v>45793.591817129629</v>
      </c>
      <c r="C232" s="1">
        <v>45793.606550925928</v>
      </c>
      <c r="D232" s="39" t="s">
        <v>2383</v>
      </c>
      <c r="E232" s="39" t="s">
        <v>2384</v>
      </c>
      <c r="F232" s="39" t="s">
        <v>2384</v>
      </c>
      <c r="G232" s="39" t="s">
        <v>2298</v>
      </c>
      <c r="H232">
        <v>3</v>
      </c>
      <c r="I232" s="39" t="s">
        <v>2385</v>
      </c>
      <c r="J232" s="39" t="s">
        <v>1699</v>
      </c>
      <c r="K232" s="39" t="s">
        <v>1088</v>
      </c>
      <c r="L232" s="39" t="s">
        <v>2386</v>
      </c>
      <c r="M232" s="39" t="s">
        <v>2387</v>
      </c>
      <c r="N232" s="39" t="s">
        <v>1156</v>
      </c>
      <c r="O232" s="39" t="s">
        <v>2388</v>
      </c>
      <c r="P232" s="39" t="s">
        <v>2338</v>
      </c>
      <c r="Q232" s="39" t="s">
        <v>2389</v>
      </c>
      <c r="R232" s="39" t="s">
        <v>2390</v>
      </c>
      <c r="S232" s="39" t="s">
        <v>2391</v>
      </c>
      <c r="T232" s="39" t="s">
        <v>2392</v>
      </c>
    </row>
    <row r="233" spans="1:20" x14ac:dyDescent="0.3">
      <c r="A233">
        <v>232</v>
      </c>
      <c r="B233" s="1">
        <v>45793.592013888891</v>
      </c>
      <c r="C233" s="1">
        <v>45793.607349537036</v>
      </c>
      <c r="D233" s="39" t="s">
        <v>2393</v>
      </c>
      <c r="E233" s="39" t="s">
        <v>2394</v>
      </c>
      <c r="F233" s="39" t="s">
        <v>2395</v>
      </c>
      <c r="G233" s="39" t="s">
        <v>2298</v>
      </c>
      <c r="H233">
        <v>30</v>
      </c>
      <c r="I233" s="39" t="s">
        <v>2396</v>
      </c>
      <c r="J233" s="39" t="s">
        <v>1499</v>
      </c>
      <c r="K233" s="39" t="s">
        <v>1088</v>
      </c>
      <c r="L233" s="39" t="s">
        <v>1089</v>
      </c>
      <c r="M233" s="39" t="s">
        <v>2314</v>
      </c>
      <c r="N233" s="39" t="s">
        <v>1091</v>
      </c>
      <c r="O233" s="39" t="s">
        <v>2397</v>
      </c>
      <c r="P233" s="39" t="s">
        <v>2398</v>
      </c>
      <c r="Q233" s="39" t="s">
        <v>2399</v>
      </c>
      <c r="R233" s="39" t="s">
        <v>2400</v>
      </c>
      <c r="S233" s="39" t="s">
        <v>2401</v>
      </c>
      <c r="T233" s="39" t="s">
        <v>2329</v>
      </c>
    </row>
    <row r="234" spans="1:20" x14ac:dyDescent="0.3">
      <c r="A234">
        <v>233</v>
      </c>
      <c r="B234" s="1">
        <v>45793.605219907404</v>
      </c>
      <c r="C234" s="1">
        <v>45793.607430555552</v>
      </c>
      <c r="D234" s="39" t="s">
        <v>2402</v>
      </c>
      <c r="E234" s="39" t="s">
        <v>2403</v>
      </c>
      <c r="F234" s="39" t="s">
        <v>2404</v>
      </c>
      <c r="G234" s="39" t="s">
        <v>2298</v>
      </c>
      <c r="H234">
        <v>24</v>
      </c>
      <c r="I234" s="39" t="s">
        <v>2344</v>
      </c>
      <c r="J234" s="39" t="s">
        <v>2405</v>
      </c>
      <c r="K234" s="39" t="s">
        <v>2406</v>
      </c>
      <c r="L234" s="39" t="s">
        <v>1264</v>
      </c>
      <c r="M234" s="39" t="s">
        <v>1114</v>
      </c>
      <c r="N234" s="39" t="s">
        <v>1156</v>
      </c>
      <c r="O234" s="39" t="s">
        <v>2407</v>
      </c>
      <c r="P234" s="39" t="s">
        <v>2408</v>
      </c>
      <c r="Q234" s="39" t="s">
        <v>2409</v>
      </c>
      <c r="R234" s="39" t="s">
        <v>2400</v>
      </c>
      <c r="S234" s="39" t="s">
        <v>2410</v>
      </c>
      <c r="T234" s="39" t="s">
        <v>2329</v>
      </c>
    </row>
    <row r="235" spans="1:20" x14ac:dyDescent="0.3">
      <c r="A235">
        <v>234</v>
      </c>
      <c r="B235" s="1">
        <v>45793.607418981483</v>
      </c>
      <c r="C235" s="1">
        <v>45793.607465277775</v>
      </c>
      <c r="D235" s="39" t="s">
        <v>2411</v>
      </c>
      <c r="E235" s="39" t="s">
        <v>2412</v>
      </c>
      <c r="F235" s="39" t="s">
        <v>2413</v>
      </c>
      <c r="G235" s="39" t="s">
        <v>2298</v>
      </c>
      <c r="H235">
        <v>19</v>
      </c>
      <c r="I235" s="39" t="s">
        <v>2414</v>
      </c>
      <c r="J235" s="39" t="s">
        <v>1499</v>
      </c>
      <c r="K235" s="39" t="s">
        <v>2312</v>
      </c>
      <c r="L235" s="39" t="s">
        <v>1403</v>
      </c>
      <c r="M235" s="39" t="s">
        <v>1249</v>
      </c>
      <c r="N235" s="39" t="s">
        <v>1058</v>
      </c>
      <c r="O235" s="39" t="s">
        <v>2415</v>
      </c>
      <c r="P235" s="39" t="s">
        <v>2416</v>
      </c>
      <c r="Q235" s="39" t="s">
        <v>2409</v>
      </c>
      <c r="R235" s="39" t="s">
        <v>2400</v>
      </c>
      <c r="S235" s="39" t="s">
        <v>2391</v>
      </c>
      <c r="T235" s="39" t="s">
        <v>2329</v>
      </c>
    </row>
    <row r="236" spans="1:20" x14ac:dyDescent="0.3">
      <c r="A236">
        <v>235</v>
      </c>
      <c r="B236" s="1">
        <v>45793.598414351851</v>
      </c>
      <c r="C236" s="1">
        <v>45793.607685185183</v>
      </c>
      <c r="D236" s="39" t="s">
        <v>2417</v>
      </c>
      <c r="E236" s="39" t="s">
        <v>2418</v>
      </c>
      <c r="F236" s="39" t="s">
        <v>2419</v>
      </c>
      <c r="G236" s="39" t="s">
        <v>2298</v>
      </c>
      <c r="H236">
        <v>23</v>
      </c>
      <c r="I236" s="39" t="s">
        <v>2420</v>
      </c>
      <c r="J236" s="39" t="s">
        <v>1499</v>
      </c>
      <c r="K236" s="39" t="s">
        <v>2421</v>
      </c>
      <c r="L236" s="39" t="s">
        <v>1089</v>
      </c>
      <c r="M236" s="39" t="s">
        <v>2314</v>
      </c>
      <c r="N236" s="39" t="s">
        <v>1091</v>
      </c>
      <c r="O236" s="39" t="s">
        <v>2422</v>
      </c>
      <c r="P236" s="39" t="s">
        <v>2423</v>
      </c>
      <c r="Q236" s="39" t="s">
        <v>2357</v>
      </c>
      <c r="R236" s="39" t="s">
        <v>2424</v>
      </c>
      <c r="S236" s="39" t="s">
        <v>2305</v>
      </c>
      <c r="T236" s="39" t="s">
        <v>2425</v>
      </c>
    </row>
    <row r="237" spans="1:20" x14ac:dyDescent="0.3">
      <c r="A237">
        <v>236</v>
      </c>
      <c r="B237" s="1">
        <v>45793.591736111113</v>
      </c>
      <c r="C237" s="1">
        <v>45793.607708333337</v>
      </c>
      <c r="D237" s="39" t="s">
        <v>2426</v>
      </c>
      <c r="E237" s="39" t="s">
        <v>2427</v>
      </c>
      <c r="F237" s="39" t="s">
        <v>2428</v>
      </c>
      <c r="G237" s="39" t="s">
        <v>2298</v>
      </c>
      <c r="H237">
        <v>28</v>
      </c>
      <c r="I237" s="39" t="s">
        <v>2414</v>
      </c>
      <c r="J237" s="39" t="s">
        <v>2405</v>
      </c>
      <c r="K237" s="39" t="s">
        <v>2429</v>
      </c>
      <c r="L237" s="39" t="s">
        <v>2430</v>
      </c>
      <c r="M237" s="39" t="s">
        <v>2314</v>
      </c>
      <c r="N237" s="39" t="s">
        <v>1091</v>
      </c>
      <c r="O237" s="39" t="s">
        <v>2431</v>
      </c>
      <c r="P237" s="39" t="s">
        <v>2316</v>
      </c>
      <c r="Q237" s="39" t="s">
        <v>2432</v>
      </c>
      <c r="R237" s="39" t="s">
        <v>851</v>
      </c>
      <c r="S237" s="39" t="s">
        <v>2305</v>
      </c>
      <c r="T237" s="39" t="s">
        <v>2329</v>
      </c>
    </row>
    <row r="238" spans="1:20" x14ac:dyDescent="0.3">
      <c r="A238">
        <v>237</v>
      </c>
      <c r="B238" s="1">
        <v>45793.60019675926</v>
      </c>
      <c r="C238" s="1">
        <v>45793.607824074075</v>
      </c>
      <c r="D238" s="39" t="s">
        <v>2433</v>
      </c>
      <c r="E238" s="39" t="s">
        <v>2434</v>
      </c>
      <c r="F238" s="39" t="s">
        <v>2435</v>
      </c>
      <c r="G238" s="39" t="s">
        <v>2298</v>
      </c>
      <c r="H238">
        <v>18</v>
      </c>
      <c r="I238" s="39" t="s">
        <v>2333</v>
      </c>
      <c r="J238" s="39" t="s">
        <v>2436</v>
      </c>
      <c r="K238" s="39" t="s">
        <v>2437</v>
      </c>
      <c r="L238" s="39" t="s">
        <v>2438</v>
      </c>
      <c r="M238" s="39" t="s">
        <v>1090</v>
      </c>
      <c r="N238" s="39" t="s">
        <v>1386</v>
      </c>
      <c r="O238" s="39" t="s">
        <v>2439</v>
      </c>
      <c r="P238" s="39" t="s">
        <v>2423</v>
      </c>
      <c r="Q238" s="39" t="s">
        <v>2440</v>
      </c>
      <c r="R238" s="39" t="s">
        <v>1396</v>
      </c>
      <c r="S238" s="39" t="s">
        <v>2305</v>
      </c>
      <c r="T238" s="39" t="s">
        <v>2318</v>
      </c>
    </row>
    <row r="239" spans="1:20" x14ac:dyDescent="0.3">
      <c r="A239">
        <v>238</v>
      </c>
      <c r="B239" s="1">
        <v>45793.592465277776</v>
      </c>
      <c r="C239" s="1">
        <v>45793.607835648145</v>
      </c>
      <c r="D239" s="39" t="s">
        <v>2441</v>
      </c>
      <c r="E239" s="39" t="s">
        <v>2442</v>
      </c>
      <c r="F239" s="39" t="s">
        <v>2442</v>
      </c>
      <c r="G239" s="39" t="s">
        <v>2298</v>
      </c>
      <c r="H239">
        <v>17</v>
      </c>
      <c r="I239" s="39" t="s">
        <v>2220</v>
      </c>
      <c r="J239" s="39" t="s">
        <v>2443</v>
      </c>
      <c r="K239" s="39" t="s">
        <v>2444</v>
      </c>
      <c r="L239" s="39" t="s">
        <v>2445</v>
      </c>
      <c r="M239" s="39" t="s">
        <v>2387</v>
      </c>
      <c r="N239" s="39" t="s">
        <v>1156</v>
      </c>
      <c r="O239" s="39" t="s">
        <v>2422</v>
      </c>
      <c r="P239" s="39" t="s">
        <v>2423</v>
      </c>
      <c r="Q239" s="39" t="s">
        <v>2446</v>
      </c>
      <c r="R239" s="39" t="s">
        <v>2447</v>
      </c>
      <c r="S239" s="39" t="s">
        <v>2305</v>
      </c>
      <c r="T239" s="39" t="s">
        <v>2329</v>
      </c>
    </row>
    <row r="240" spans="1:20" x14ac:dyDescent="0.3">
      <c r="A240">
        <v>239</v>
      </c>
      <c r="B240" s="1">
        <v>45793.591944444444</v>
      </c>
      <c r="C240" s="1">
        <v>45793.60800925926</v>
      </c>
      <c r="D240" s="39" t="s">
        <v>2448</v>
      </c>
      <c r="E240" s="39" t="s">
        <v>2449</v>
      </c>
      <c r="F240" s="39" t="s">
        <v>2450</v>
      </c>
      <c r="G240" s="39" t="s">
        <v>2298</v>
      </c>
      <c r="H240">
        <v>16</v>
      </c>
      <c r="I240" s="39" t="s">
        <v>2220</v>
      </c>
      <c r="J240" s="39" t="s">
        <v>2311</v>
      </c>
      <c r="K240" s="39" t="s">
        <v>2451</v>
      </c>
      <c r="L240" s="39" t="s">
        <v>2452</v>
      </c>
      <c r="M240" s="39" t="s">
        <v>2453</v>
      </c>
      <c r="N240" s="39" t="s">
        <v>1058</v>
      </c>
      <c r="O240" s="39" t="s">
        <v>2422</v>
      </c>
      <c r="P240" s="39" t="s">
        <v>2454</v>
      </c>
      <c r="Q240" s="39" t="s">
        <v>2455</v>
      </c>
      <c r="R240" s="39" t="s">
        <v>2456</v>
      </c>
      <c r="S240" s="39" t="s">
        <v>2457</v>
      </c>
      <c r="T240" s="39" t="s">
        <v>2329</v>
      </c>
    </row>
    <row r="241" spans="1:20" x14ac:dyDescent="0.3">
      <c r="A241">
        <v>240</v>
      </c>
      <c r="B241" s="1">
        <v>45793.591967592591</v>
      </c>
      <c r="C241" s="1">
        <v>45793.609930555554</v>
      </c>
      <c r="D241" s="39" t="s">
        <v>2458</v>
      </c>
      <c r="E241" s="39" t="s">
        <v>2459</v>
      </c>
      <c r="F241" s="39" t="s">
        <v>2460</v>
      </c>
      <c r="G241" s="39" t="s">
        <v>2298</v>
      </c>
      <c r="H241">
        <v>21</v>
      </c>
      <c r="I241" s="39" t="s">
        <v>2461</v>
      </c>
      <c r="J241" s="39" t="s">
        <v>1066</v>
      </c>
      <c r="K241" s="39" t="s">
        <v>2462</v>
      </c>
      <c r="L241" s="39" t="s">
        <v>2463</v>
      </c>
      <c r="M241" s="39" t="s">
        <v>1155</v>
      </c>
      <c r="N241" s="39" t="s">
        <v>1091</v>
      </c>
      <c r="O241" s="39" t="s">
        <v>2464</v>
      </c>
      <c r="P241" s="39" t="s">
        <v>2338</v>
      </c>
      <c r="Q241" s="39" t="s">
        <v>2465</v>
      </c>
      <c r="R241" s="39" t="s">
        <v>2466</v>
      </c>
      <c r="S241" s="39" t="s">
        <v>2467</v>
      </c>
      <c r="T241" s="39" t="s">
        <v>2468</v>
      </c>
    </row>
    <row r="242" spans="1:20" x14ac:dyDescent="0.3">
      <c r="A242">
        <v>241</v>
      </c>
      <c r="B242" s="1">
        <v>45793.745798611111</v>
      </c>
      <c r="C242" s="1">
        <v>45793.774664351855</v>
      </c>
      <c r="D242" s="39" t="s">
        <v>2469</v>
      </c>
      <c r="E242" s="39" t="s">
        <v>2470</v>
      </c>
      <c r="F242" s="39" t="s">
        <v>2471</v>
      </c>
      <c r="G242" s="39" t="s">
        <v>1893</v>
      </c>
      <c r="H242">
        <v>33</v>
      </c>
      <c r="I242" s="39" t="s">
        <v>1185</v>
      </c>
      <c r="J242" s="39" t="s">
        <v>1041</v>
      </c>
      <c r="K242" s="39" t="s">
        <v>2472</v>
      </c>
      <c r="L242" s="39" t="s">
        <v>1320</v>
      </c>
      <c r="M242" s="39" t="s">
        <v>1142</v>
      </c>
      <c r="N242" s="39" t="s">
        <v>1058</v>
      </c>
      <c r="O242" s="39" t="s">
        <v>2473</v>
      </c>
      <c r="P242" s="39" t="s">
        <v>2474</v>
      </c>
      <c r="Q242" s="39" t="s">
        <v>2475</v>
      </c>
      <c r="R242" s="39" t="s">
        <v>373</v>
      </c>
      <c r="S242" s="39" t="s">
        <v>2476</v>
      </c>
      <c r="T242" s="39" t="s">
        <v>2477</v>
      </c>
    </row>
    <row r="243" spans="1:20" x14ac:dyDescent="0.3">
      <c r="A243">
        <v>242</v>
      </c>
      <c r="B243" s="1">
        <v>45793.831238425926</v>
      </c>
      <c r="C243" s="1">
        <v>45793.831828703704</v>
      </c>
      <c r="D243" s="39" t="s">
        <v>2478</v>
      </c>
      <c r="E243" s="39" t="s">
        <v>2479</v>
      </c>
      <c r="F243" s="39" t="s">
        <v>2479</v>
      </c>
      <c r="G243" s="39" t="s">
        <v>1893</v>
      </c>
      <c r="H243">
        <v>5</v>
      </c>
      <c r="I243" s="39" t="s">
        <v>2480</v>
      </c>
      <c r="J243" s="39" t="s">
        <v>1087</v>
      </c>
      <c r="K243" s="39" t="s">
        <v>2481</v>
      </c>
      <c r="L243" s="39" t="s">
        <v>1043</v>
      </c>
      <c r="M243" s="39" t="s">
        <v>1155</v>
      </c>
      <c r="N243" s="39" t="s">
        <v>1156</v>
      </c>
      <c r="O243" s="39" t="s">
        <v>2482</v>
      </c>
      <c r="P243" s="39" t="s">
        <v>2483</v>
      </c>
      <c r="Q243" s="39" t="s">
        <v>455</v>
      </c>
      <c r="R243" s="39" t="s">
        <v>1365</v>
      </c>
      <c r="S243" s="39" t="s">
        <v>364</v>
      </c>
      <c r="T243" s="39" t="s">
        <v>2484</v>
      </c>
    </row>
    <row r="244" spans="1:20" x14ac:dyDescent="0.3">
      <c r="A244">
        <v>243</v>
      </c>
      <c r="B244" s="1">
        <v>45793.80641203704</v>
      </c>
      <c r="C244" s="1">
        <v>45793.845613425925</v>
      </c>
      <c r="D244" s="39" t="s">
        <v>2485</v>
      </c>
      <c r="E244" s="39" t="s">
        <v>2486</v>
      </c>
      <c r="F244" s="39" t="s">
        <v>2486</v>
      </c>
      <c r="G244" s="39" t="s">
        <v>1893</v>
      </c>
      <c r="H244">
        <v>28</v>
      </c>
      <c r="I244" s="39" t="s">
        <v>1232</v>
      </c>
      <c r="J244" s="39" t="s">
        <v>2487</v>
      </c>
      <c r="K244" s="39" t="s">
        <v>2488</v>
      </c>
      <c r="L244" s="39" t="s">
        <v>2489</v>
      </c>
      <c r="M244" s="39" t="s">
        <v>1155</v>
      </c>
      <c r="N244" s="39" t="s">
        <v>1156</v>
      </c>
      <c r="O244" s="39" t="s">
        <v>2490</v>
      </c>
      <c r="P244" s="39" t="s">
        <v>2491</v>
      </c>
      <c r="Q244" s="39" t="s">
        <v>2492</v>
      </c>
      <c r="R244" s="39" t="s">
        <v>2493</v>
      </c>
      <c r="S244" s="39" t="s">
        <v>2494</v>
      </c>
      <c r="T244" s="39" t="s">
        <v>2495</v>
      </c>
    </row>
    <row r="245" spans="1:20" x14ac:dyDescent="0.3">
      <c r="A245">
        <v>244</v>
      </c>
      <c r="B245" s="1">
        <v>45793.861145833333</v>
      </c>
      <c r="C245" s="1">
        <v>45793.861226851855</v>
      </c>
      <c r="D245" s="39" t="s">
        <v>2496</v>
      </c>
      <c r="E245" s="39" t="s">
        <v>2497</v>
      </c>
      <c r="F245" s="39" t="s">
        <v>2498</v>
      </c>
      <c r="G245" s="39" t="s">
        <v>1893</v>
      </c>
      <c r="H245">
        <v>26</v>
      </c>
      <c r="I245" s="39" t="s">
        <v>2015</v>
      </c>
      <c r="J245" s="39" t="s">
        <v>2499</v>
      </c>
      <c r="K245" s="39" t="s">
        <v>2092</v>
      </c>
      <c r="L245" s="39" t="s">
        <v>1320</v>
      </c>
      <c r="M245" s="39" t="s">
        <v>1122</v>
      </c>
      <c r="N245" s="39" t="s">
        <v>1045</v>
      </c>
      <c r="O245" s="39" t="s">
        <v>2500</v>
      </c>
      <c r="P245" s="39" t="s">
        <v>2501</v>
      </c>
      <c r="Q245" s="39" t="s">
        <v>2502</v>
      </c>
      <c r="R245" s="39" t="s">
        <v>2503</v>
      </c>
      <c r="S245" s="39" t="s">
        <v>2504</v>
      </c>
      <c r="T245" s="39" t="s">
        <v>2505</v>
      </c>
    </row>
    <row r="246" spans="1:20" x14ac:dyDescent="0.3">
      <c r="A246">
        <v>245</v>
      </c>
      <c r="B246" s="1">
        <v>45793.922893518517</v>
      </c>
      <c r="C246" s="1">
        <v>45793.953217592592</v>
      </c>
      <c r="D246" s="39" t="s">
        <v>2506</v>
      </c>
      <c r="E246" s="39" t="s">
        <v>2507</v>
      </c>
      <c r="F246" s="39" t="s">
        <v>2507</v>
      </c>
      <c r="G246" s="39" t="s">
        <v>1893</v>
      </c>
      <c r="H246">
        <v>32</v>
      </c>
      <c r="I246" s="39" t="s">
        <v>2508</v>
      </c>
      <c r="J246" s="39" t="s">
        <v>2509</v>
      </c>
      <c r="K246" s="39" t="s">
        <v>2510</v>
      </c>
      <c r="L246" s="39" t="s">
        <v>2511</v>
      </c>
      <c r="M246" s="39" t="s">
        <v>1142</v>
      </c>
      <c r="N246" s="39" t="s">
        <v>1156</v>
      </c>
      <c r="O246" s="39" t="s">
        <v>2512</v>
      </c>
      <c r="P246" s="39" t="s">
        <v>2513</v>
      </c>
      <c r="Q246" s="39" t="s">
        <v>2514</v>
      </c>
      <c r="R246" s="39" t="s">
        <v>2515</v>
      </c>
      <c r="S246" s="39" t="s">
        <v>364</v>
      </c>
      <c r="T246" s="39" t="s">
        <v>2516</v>
      </c>
    </row>
    <row r="247" spans="1:20" x14ac:dyDescent="0.3">
      <c r="A247">
        <v>246</v>
      </c>
      <c r="B247" s="1">
        <v>45794.409803240742</v>
      </c>
      <c r="C247" s="1">
        <v>45794.428506944445</v>
      </c>
      <c r="D247" s="39" t="s">
        <v>2517</v>
      </c>
      <c r="E247" s="39" t="s">
        <v>2518</v>
      </c>
      <c r="F247" s="39" t="s">
        <v>2519</v>
      </c>
      <c r="G247" s="39" t="s">
        <v>2298</v>
      </c>
      <c r="H247">
        <v>9</v>
      </c>
      <c r="I247" s="39" t="s">
        <v>1040</v>
      </c>
      <c r="J247" s="39" t="s">
        <v>1087</v>
      </c>
      <c r="K247" s="39" t="s">
        <v>2520</v>
      </c>
      <c r="L247" s="39" t="s">
        <v>2521</v>
      </c>
      <c r="M247" s="39" t="s">
        <v>1352</v>
      </c>
      <c r="N247" s="39" t="s">
        <v>1156</v>
      </c>
      <c r="O247" s="39" t="s">
        <v>2439</v>
      </c>
      <c r="P247" s="39" t="s">
        <v>2423</v>
      </c>
      <c r="Q247" s="39" t="s">
        <v>2440</v>
      </c>
      <c r="R247" s="39" t="s">
        <v>1396</v>
      </c>
      <c r="S247" s="39" t="s">
        <v>2305</v>
      </c>
      <c r="T247" s="39" t="s">
        <v>2522</v>
      </c>
    </row>
    <row r="248" spans="1:20" x14ac:dyDescent="0.3">
      <c r="A248">
        <v>247</v>
      </c>
      <c r="B248" s="1">
        <v>45794.432627314818</v>
      </c>
      <c r="C248" s="1">
        <v>45794.437962962962</v>
      </c>
      <c r="D248" s="39" t="s">
        <v>2523</v>
      </c>
      <c r="E248" s="39" t="s">
        <v>2524</v>
      </c>
      <c r="F248" s="39" t="s">
        <v>2525</v>
      </c>
      <c r="G248" s="39" t="s">
        <v>1893</v>
      </c>
      <c r="H248">
        <v>3</v>
      </c>
      <c r="I248" s="39" t="s">
        <v>1465</v>
      </c>
      <c r="J248" s="39" t="s">
        <v>2526</v>
      </c>
      <c r="K248" s="39" t="s">
        <v>2527</v>
      </c>
      <c r="L248" s="39" t="s">
        <v>2528</v>
      </c>
      <c r="M248" s="39" t="s">
        <v>1155</v>
      </c>
      <c r="N248" s="39" t="s">
        <v>1156</v>
      </c>
      <c r="O248" s="39" t="s">
        <v>2529</v>
      </c>
      <c r="P248" s="39" t="s">
        <v>2530</v>
      </c>
      <c r="Q248" s="39" t="s">
        <v>455</v>
      </c>
      <c r="R248" s="39" t="s">
        <v>2531</v>
      </c>
      <c r="S248" s="39" t="s">
        <v>55</v>
      </c>
      <c r="T248" s="39" t="s">
        <v>609</v>
      </c>
    </row>
    <row r="249" spans="1:20" x14ac:dyDescent="0.3">
      <c r="A249">
        <v>248</v>
      </c>
      <c r="B249" s="1">
        <v>45794.435069444444</v>
      </c>
      <c r="C249" s="1">
        <v>45794.440196759257</v>
      </c>
      <c r="D249" s="39" t="s">
        <v>2532</v>
      </c>
      <c r="E249" s="39" t="s">
        <v>2533</v>
      </c>
      <c r="F249" s="39" t="s">
        <v>2534</v>
      </c>
      <c r="G249" s="39" t="s">
        <v>471</v>
      </c>
      <c r="H249">
        <v>40</v>
      </c>
      <c r="I249" s="39" t="s">
        <v>2535</v>
      </c>
      <c r="J249" s="39" t="s">
        <v>2536</v>
      </c>
      <c r="K249" s="39" t="s">
        <v>2537</v>
      </c>
      <c r="L249" s="39" t="s">
        <v>1808</v>
      </c>
      <c r="M249" s="39" t="s">
        <v>1122</v>
      </c>
      <c r="N249" s="39" t="s">
        <v>1091</v>
      </c>
      <c r="O249" s="39" t="s">
        <v>2538</v>
      </c>
      <c r="P249" s="39" t="s">
        <v>2539</v>
      </c>
      <c r="Q249" s="39" t="s">
        <v>2540</v>
      </c>
      <c r="R249" s="39" t="s">
        <v>2541</v>
      </c>
      <c r="S249" s="39" t="s">
        <v>2542</v>
      </c>
      <c r="T249" s="39" t="s">
        <v>2543</v>
      </c>
    </row>
    <row r="250" spans="1:20" x14ac:dyDescent="0.3">
      <c r="A250">
        <v>249</v>
      </c>
      <c r="B250" s="1">
        <v>45794.70480324074</v>
      </c>
      <c r="C250" s="1">
        <v>45794.709583333337</v>
      </c>
      <c r="D250" s="39" t="s">
        <v>2544</v>
      </c>
      <c r="E250" s="39" t="s">
        <v>2545</v>
      </c>
      <c r="F250" s="39" t="s">
        <v>2546</v>
      </c>
      <c r="G250" s="39" t="s">
        <v>1893</v>
      </c>
      <c r="H250">
        <v>29</v>
      </c>
      <c r="I250" s="39" t="s">
        <v>1040</v>
      </c>
      <c r="J250" s="39" t="s">
        <v>1087</v>
      </c>
      <c r="K250" s="39" t="s">
        <v>2547</v>
      </c>
      <c r="L250" s="39" t="s">
        <v>1089</v>
      </c>
      <c r="M250" s="39" t="s">
        <v>1122</v>
      </c>
      <c r="N250" s="39" t="s">
        <v>1045</v>
      </c>
      <c r="O250" s="39" t="s">
        <v>2548</v>
      </c>
      <c r="P250" s="39" t="s">
        <v>2549</v>
      </c>
      <c r="Q250" s="39" t="s">
        <v>2550</v>
      </c>
      <c r="R250" s="39" t="s">
        <v>133</v>
      </c>
      <c r="S250" s="39" t="s">
        <v>107</v>
      </c>
      <c r="T250" s="39" t="s">
        <v>2551</v>
      </c>
    </row>
    <row r="251" spans="1:20" x14ac:dyDescent="0.3">
      <c r="A251">
        <v>250</v>
      </c>
      <c r="B251" s="1">
        <v>45794.777499999997</v>
      </c>
      <c r="C251" s="1">
        <v>45794.786412037036</v>
      </c>
      <c r="D251" s="39" t="s">
        <v>2552</v>
      </c>
      <c r="E251" s="39" t="s">
        <v>2553</v>
      </c>
      <c r="F251" s="39" t="s">
        <v>2554</v>
      </c>
      <c r="G251" s="39" t="s">
        <v>1893</v>
      </c>
      <c r="H251">
        <v>35</v>
      </c>
      <c r="I251" s="39" t="s">
        <v>1906</v>
      </c>
      <c r="J251" s="39" t="s">
        <v>1087</v>
      </c>
      <c r="K251" s="39" t="s">
        <v>2555</v>
      </c>
      <c r="L251" s="39" t="s">
        <v>2556</v>
      </c>
      <c r="M251" s="39" t="s">
        <v>1090</v>
      </c>
      <c r="N251" s="39" t="s">
        <v>1156</v>
      </c>
      <c r="O251" s="39" t="s">
        <v>2557</v>
      </c>
      <c r="P251" s="39" t="s">
        <v>2558</v>
      </c>
      <c r="Q251" s="39" t="s">
        <v>2559</v>
      </c>
      <c r="R251" s="39" t="s">
        <v>2493</v>
      </c>
      <c r="S251" s="39" t="s">
        <v>2560</v>
      </c>
      <c r="T251" s="39" t="s">
        <v>2561</v>
      </c>
    </row>
    <row r="252" spans="1:20" x14ac:dyDescent="0.3">
      <c r="A252">
        <v>251</v>
      </c>
      <c r="B252" s="1">
        <v>45794.865185185183</v>
      </c>
      <c r="C252" s="1">
        <v>45794.869976851849</v>
      </c>
      <c r="D252" s="39" t="s">
        <v>2562</v>
      </c>
      <c r="E252" s="39" t="s">
        <v>2563</v>
      </c>
      <c r="F252" s="39" t="s">
        <v>2563</v>
      </c>
      <c r="G252" s="39" t="s">
        <v>1893</v>
      </c>
      <c r="H252">
        <v>31</v>
      </c>
      <c r="I252" s="39" t="s">
        <v>2564</v>
      </c>
      <c r="J252" s="39" t="s">
        <v>1087</v>
      </c>
      <c r="K252" s="39" t="s">
        <v>2565</v>
      </c>
      <c r="L252" s="39" t="s">
        <v>2566</v>
      </c>
      <c r="M252" s="39" t="s">
        <v>2567</v>
      </c>
      <c r="N252" s="39" t="s">
        <v>1091</v>
      </c>
      <c r="O252" s="39" t="s">
        <v>2568</v>
      </c>
      <c r="P252" s="39" t="s">
        <v>2569</v>
      </c>
      <c r="Q252" s="39" t="s">
        <v>2570</v>
      </c>
      <c r="R252" s="39" t="s">
        <v>2571</v>
      </c>
      <c r="S252" s="39" t="s">
        <v>2572</v>
      </c>
      <c r="T252" s="39" t="s">
        <v>2573</v>
      </c>
    </row>
    <row r="253" spans="1:20" x14ac:dyDescent="0.3">
      <c r="A253">
        <v>252</v>
      </c>
      <c r="B253" s="1">
        <v>45795.545810185184</v>
      </c>
      <c r="C253" s="1">
        <v>45795.548958333333</v>
      </c>
      <c r="D253" s="39" t="s">
        <v>2574</v>
      </c>
      <c r="E253" s="39" t="s">
        <v>2575</v>
      </c>
      <c r="F253" s="39" t="s">
        <v>2575</v>
      </c>
      <c r="G253" s="39" t="s">
        <v>1893</v>
      </c>
      <c r="H253">
        <v>18</v>
      </c>
      <c r="I253" s="39" t="s">
        <v>2576</v>
      </c>
      <c r="J253" s="39" t="s">
        <v>2577</v>
      </c>
      <c r="K253" s="39" t="s">
        <v>2578</v>
      </c>
      <c r="L253" s="39" t="s">
        <v>1392</v>
      </c>
      <c r="M253" s="39" t="s">
        <v>1155</v>
      </c>
      <c r="N253" s="39" t="s">
        <v>1156</v>
      </c>
      <c r="O253" s="39" t="s">
        <v>2579</v>
      </c>
      <c r="P253" s="39" t="s">
        <v>2580</v>
      </c>
      <c r="Q253" s="39" t="s">
        <v>2581</v>
      </c>
      <c r="R253" s="39" t="s">
        <v>54</v>
      </c>
      <c r="S253" s="39" t="s">
        <v>55</v>
      </c>
      <c r="T253" s="39" t="s">
        <v>2582</v>
      </c>
    </row>
    <row r="254" spans="1:20" x14ac:dyDescent="0.3">
      <c r="A254">
        <v>253</v>
      </c>
      <c r="B254" s="1">
        <v>45795.592060185183</v>
      </c>
      <c r="C254" s="1">
        <v>45795.592349537037</v>
      </c>
      <c r="D254" s="39" t="s">
        <v>2583</v>
      </c>
      <c r="E254" s="39" t="s">
        <v>2584</v>
      </c>
      <c r="F254" s="39" t="s">
        <v>2585</v>
      </c>
      <c r="G254" s="39" t="s">
        <v>1893</v>
      </c>
      <c r="H254">
        <v>7</v>
      </c>
      <c r="I254" s="39" t="s">
        <v>1956</v>
      </c>
      <c r="J254" s="39" t="s">
        <v>1087</v>
      </c>
      <c r="K254" s="39" t="s">
        <v>2586</v>
      </c>
      <c r="L254" s="39" t="s">
        <v>2587</v>
      </c>
      <c r="M254" s="39" t="s">
        <v>2588</v>
      </c>
      <c r="N254" s="39" t="s">
        <v>2589</v>
      </c>
      <c r="O254" s="39" t="s">
        <v>2590</v>
      </c>
      <c r="P254" s="39" t="s">
        <v>2591</v>
      </c>
      <c r="Q254" s="39" t="s">
        <v>2592</v>
      </c>
      <c r="R254" s="39" t="s">
        <v>2593</v>
      </c>
      <c r="S254" s="39" t="s">
        <v>2594</v>
      </c>
      <c r="T254" s="39" t="s">
        <v>2595</v>
      </c>
    </row>
    <row r="255" spans="1:20" x14ac:dyDescent="0.3">
      <c r="A255">
        <v>254</v>
      </c>
      <c r="B255" s="1">
        <v>45796.382824074077</v>
      </c>
      <c r="C255" s="1">
        <v>45796.385520833333</v>
      </c>
      <c r="D255" s="39" t="s">
        <v>2596</v>
      </c>
      <c r="E255" s="39" t="s">
        <v>2597</v>
      </c>
      <c r="F255" s="39" t="s">
        <v>2597</v>
      </c>
      <c r="G255" s="39" t="s">
        <v>2298</v>
      </c>
      <c r="H255">
        <v>1</v>
      </c>
      <c r="I255" s="39" t="s">
        <v>2598</v>
      </c>
      <c r="J255" s="39" t="s">
        <v>2599</v>
      </c>
      <c r="K255" s="39" t="s">
        <v>2600</v>
      </c>
      <c r="L255" s="39" t="s">
        <v>2601</v>
      </c>
      <c r="M255" s="39" t="s">
        <v>1122</v>
      </c>
      <c r="N255" s="39" t="s">
        <v>1045</v>
      </c>
      <c r="O255" s="39" t="s">
        <v>2602</v>
      </c>
      <c r="P255" s="39" t="s">
        <v>2603</v>
      </c>
      <c r="Q255" s="39" t="s">
        <v>698</v>
      </c>
      <c r="R255" s="39" t="s">
        <v>2604</v>
      </c>
      <c r="S255" s="39" t="s">
        <v>2605</v>
      </c>
      <c r="T255" s="39" t="s">
        <v>2606</v>
      </c>
    </row>
    <row r="256" spans="1:20" x14ac:dyDescent="0.3">
      <c r="A256">
        <v>255</v>
      </c>
      <c r="B256" s="1">
        <v>45796.378530092596</v>
      </c>
      <c r="C256" s="1">
        <v>45796.396527777775</v>
      </c>
      <c r="D256" s="39" t="s">
        <v>2607</v>
      </c>
      <c r="E256" s="39" t="s">
        <v>2608</v>
      </c>
      <c r="F256" s="39" t="s">
        <v>2608</v>
      </c>
      <c r="G256" s="39" t="s">
        <v>2298</v>
      </c>
      <c r="H256">
        <v>29</v>
      </c>
      <c r="I256" s="39" t="s">
        <v>1213</v>
      </c>
      <c r="J256" s="39" t="s">
        <v>2609</v>
      </c>
      <c r="K256" s="39" t="s">
        <v>2610</v>
      </c>
      <c r="L256" s="39" t="s">
        <v>2611</v>
      </c>
      <c r="M256" s="39" t="s">
        <v>2612</v>
      </c>
      <c r="N256" s="39" t="s">
        <v>1386</v>
      </c>
      <c r="O256" s="39" t="s">
        <v>2439</v>
      </c>
      <c r="P256" s="39" t="s">
        <v>2613</v>
      </c>
      <c r="Q256" s="39" t="s">
        <v>2614</v>
      </c>
      <c r="R256" s="39" t="s">
        <v>2615</v>
      </c>
      <c r="S256" s="39" t="s">
        <v>2305</v>
      </c>
      <c r="T256" s="39" t="s">
        <v>2522</v>
      </c>
    </row>
    <row r="257" spans="1:20" x14ac:dyDescent="0.3">
      <c r="A257">
        <v>256</v>
      </c>
      <c r="B257" s="1">
        <v>45796.392824074072</v>
      </c>
      <c r="C257" s="1">
        <v>45796.396932870368</v>
      </c>
      <c r="D257" s="39" t="s">
        <v>2616</v>
      </c>
      <c r="E257" s="39" t="s">
        <v>2617</v>
      </c>
      <c r="F257" s="39" t="s">
        <v>2617</v>
      </c>
      <c r="G257" s="39" t="s">
        <v>2298</v>
      </c>
      <c r="H257">
        <v>39</v>
      </c>
      <c r="I257" s="39" t="s">
        <v>2618</v>
      </c>
      <c r="J257" s="39" t="s">
        <v>1066</v>
      </c>
      <c r="K257" s="39" t="s">
        <v>2619</v>
      </c>
      <c r="L257" s="39" t="s">
        <v>2620</v>
      </c>
      <c r="M257" s="39" t="s">
        <v>2621</v>
      </c>
      <c r="N257" s="39" t="s">
        <v>1156</v>
      </c>
      <c r="O257" s="39" t="s">
        <v>2439</v>
      </c>
      <c r="P257" s="39" t="s">
        <v>2423</v>
      </c>
      <c r="Q257" s="39" t="s">
        <v>2440</v>
      </c>
      <c r="R257" s="39" t="s">
        <v>2622</v>
      </c>
      <c r="S257" s="39" t="s">
        <v>2305</v>
      </c>
      <c r="T257" s="39" t="s">
        <v>2318</v>
      </c>
    </row>
    <row r="258" spans="1:20" x14ac:dyDescent="0.3">
      <c r="A258">
        <v>257</v>
      </c>
      <c r="B258" s="1">
        <v>45796.445196759261</v>
      </c>
      <c r="C258" s="1">
        <v>45796.446736111109</v>
      </c>
      <c r="D258" s="39" t="s">
        <v>2623</v>
      </c>
      <c r="E258" s="39" t="s">
        <v>2624</v>
      </c>
      <c r="F258" s="39" t="s">
        <v>2624</v>
      </c>
      <c r="G258" s="39" t="s">
        <v>2625</v>
      </c>
      <c r="H258">
        <v>27</v>
      </c>
      <c r="I258" s="39" t="s">
        <v>2626</v>
      </c>
      <c r="J258" s="39" t="s">
        <v>2627</v>
      </c>
      <c r="K258" s="39" t="s">
        <v>2628</v>
      </c>
      <c r="L258" s="39" t="s">
        <v>1446</v>
      </c>
      <c r="M258" s="39" t="s">
        <v>2629</v>
      </c>
      <c r="N258" s="39" t="s">
        <v>1446</v>
      </c>
      <c r="O258" s="39" t="s">
        <v>2630</v>
      </c>
      <c r="P258" s="39" t="s">
        <v>2631</v>
      </c>
      <c r="Q258" s="39" t="s">
        <v>2631</v>
      </c>
      <c r="R258" s="39" t="s">
        <v>2631</v>
      </c>
      <c r="S258" s="39" t="s">
        <v>2631</v>
      </c>
      <c r="T258" s="39" t="s">
        <v>2631</v>
      </c>
    </row>
    <row r="259" spans="1:20" x14ac:dyDescent="0.3">
      <c r="A259">
        <v>258</v>
      </c>
      <c r="B259" s="1">
        <v>45796.444861111115</v>
      </c>
      <c r="C259" s="1">
        <v>45796.446979166663</v>
      </c>
      <c r="D259" s="39" t="s">
        <v>2632</v>
      </c>
      <c r="E259" s="39" t="s">
        <v>2633</v>
      </c>
      <c r="F259" s="39" t="s">
        <v>2633</v>
      </c>
      <c r="G259" s="39" t="s">
        <v>2625</v>
      </c>
      <c r="H259">
        <v>26</v>
      </c>
      <c r="I259" s="39" t="s">
        <v>2634</v>
      </c>
      <c r="J259" s="39" t="s">
        <v>2635</v>
      </c>
      <c r="K259" s="39" t="s">
        <v>2636</v>
      </c>
      <c r="L259" s="39" t="s">
        <v>1446</v>
      </c>
      <c r="M259" s="39" t="s">
        <v>1446</v>
      </c>
      <c r="N259" s="39" t="s">
        <v>1446</v>
      </c>
      <c r="O259" s="39" t="s">
        <v>2630</v>
      </c>
      <c r="P259" s="39" t="s">
        <v>2631</v>
      </c>
      <c r="Q259" s="39" t="s">
        <v>2631</v>
      </c>
      <c r="R259" s="39" t="s">
        <v>2631</v>
      </c>
      <c r="S259" s="39" t="s">
        <v>2631</v>
      </c>
      <c r="T259" s="39" t="s">
        <v>2631</v>
      </c>
    </row>
    <row r="260" spans="1:20" x14ac:dyDescent="0.3">
      <c r="A260">
        <v>259</v>
      </c>
      <c r="B260" s="1">
        <v>45796.44599537037</v>
      </c>
      <c r="C260" s="1">
        <v>45796.447210648148</v>
      </c>
      <c r="D260" s="39" t="s">
        <v>2637</v>
      </c>
      <c r="E260" s="39" t="s">
        <v>2638</v>
      </c>
      <c r="F260" s="39" t="s">
        <v>2639</v>
      </c>
      <c r="G260" s="39" t="s">
        <v>2625</v>
      </c>
      <c r="H260">
        <v>19</v>
      </c>
      <c r="I260" s="39" t="s">
        <v>2640</v>
      </c>
      <c r="J260" s="39" t="s">
        <v>2641</v>
      </c>
      <c r="K260" s="39" t="s">
        <v>2642</v>
      </c>
      <c r="L260" s="39" t="s">
        <v>2643</v>
      </c>
      <c r="M260" s="39" t="s">
        <v>2644</v>
      </c>
      <c r="N260" s="39" t="s">
        <v>2645</v>
      </c>
      <c r="O260" s="39" t="s">
        <v>2630</v>
      </c>
      <c r="P260" s="39" t="s">
        <v>2646</v>
      </c>
      <c r="Q260" s="39" t="s">
        <v>2647</v>
      </c>
      <c r="R260" s="39" t="s">
        <v>2648</v>
      </c>
      <c r="S260" s="39" t="s">
        <v>1366</v>
      </c>
      <c r="T260" s="39" t="s">
        <v>2649</v>
      </c>
    </row>
    <row r="261" spans="1:20" x14ac:dyDescent="0.3">
      <c r="A261">
        <v>260</v>
      </c>
      <c r="B261" s="1">
        <v>45796.444560185184</v>
      </c>
      <c r="C261" s="1">
        <v>45796.451481481483</v>
      </c>
      <c r="D261" s="39" t="s">
        <v>2650</v>
      </c>
      <c r="E261" s="39" t="s">
        <v>2651</v>
      </c>
      <c r="F261" s="39" t="s">
        <v>2652</v>
      </c>
      <c r="G261" s="39" t="s">
        <v>2625</v>
      </c>
      <c r="H261">
        <v>11</v>
      </c>
      <c r="I261" s="39" t="s">
        <v>2653</v>
      </c>
      <c r="J261" s="39" t="s">
        <v>2654</v>
      </c>
      <c r="K261" s="39" t="s">
        <v>2655</v>
      </c>
      <c r="L261" s="39" t="s">
        <v>2656</v>
      </c>
      <c r="M261" s="39" t="s">
        <v>2657</v>
      </c>
      <c r="N261" s="39" t="s">
        <v>2658</v>
      </c>
      <c r="O261" s="39" t="s">
        <v>2659</v>
      </c>
      <c r="P261" s="39" t="s">
        <v>2660</v>
      </c>
      <c r="Q261" s="39" t="s">
        <v>2647</v>
      </c>
      <c r="R261" s="39" t="s">
        <v>2661</v>
      </c>
      <c r="S261" s="39" t="s">
        <v>1366</v>
      </c>
      <c r="T261" s="39" t="s">
        <v>2662</v>
      </c>
    </row>
    <row r="262" spans="1:20" x14ac:dyDescent="0.3">
      <c r="A262">
        <v>261</v>
      </c>
      <c r="B262" s="1">
        <v>45796.444988425923</v>
      </c>
      <c r="C262" s="1">
        <v>45796.451736111114</v>
      </c>
      <c r="D262" s="39" t="s">
        <v>2663</v>
      </c>
      <c r="E262" s="39" t="s">
        <v>2664</v>
      </c>
      <c r="F262" s="39" t="s">
        <v>2664</v>
      </c>
      <c r="G262" s="39" t="s">
        <v>2625</v>
      </c>
      <c r="H262">
        <v>31</v>
      </c>
      <c r="I262" s="39" t="s">
        <v>1915</v>
      </c>
      <c r="J262" s="39" t="s">
        <v>2665</v>
      </c>
      <c r="K262" s="39" t="s">
        <v>2666</v>
      </c>
      <c r="L262" s="39" t="s">
        <v>2667</v>
      </c>
      <c r="M262" s="39" t="s">
        <v>2668</v>
      </c>
      <c r="N262" s="39" t="s">
        <v>2669</v>
      </c>
      <c r="O262" s="39" t="s">
        <v>215</v>
      </c>
      <c r="P262" s="39" t="s">
        <v>2670</v>
      </c>
      <c r="Q262" s="39" t="s">
        <v>2671</v>
      </c>
      <c r="R262" s="39" t="s">
        <v>2672</v>
      </c>
      <c r="S262" s="39" t="s">
        <v>107</v>
      </c>
      <c r="T262" s="39" t="s">
        <v>2673</v>
      </c>
    </row>
    <row r="263" spans="1:20" x14ac:dyDescent="0.3">
      <c r="A263">
        <v>262</v>
      </c>
      <c r="B263" s="1">
        <v>45796.447962962964</v>
      </c>
      <c r="C263" s="1">
        <v>45796.453125</v>
      </c>
      <c r="D263" s="39" t="s">
        <v>2674</v>
      </c>
      <c r="E263" s="39" t="s">
        <v>2675</v>
      </c>
      <c r="F263" s="39" t="s">
        <v>2675</v>
      </c>
      <c r="G263" s="39" t="s">
        <v>2625</v>
      </c>
      <c r="H263">
        <v>4</v>
      </c>
      <c r="I263" s="39" t="s">
        <v>2676</v>
      </c>
      <c r="J263" s="39" t="s">
        <v>1699</v>
      </c>
      <c r="K263" s="39" t="s">
        <v>2677</v>
      </c>
      <c r="L263" s="39" t="s">
        <v>2678</v>
      </c>
      <c r="M263" s="39" t="s">
        <v>2679</v>
      </c>
      <c r="N263" s="39" t="s">
        <v>1156</v>
      </c>
      <c r="O263" s="39" t="s">
        <v>2680</v>
      </c>
      <c r="P263" s="39" t="s">
        <v>2681</v>
      </c>
      <c r="Q263" s="39" t="s">
        <v>698</v>
      </c>
      <c r="R263" s="39" t="s">
        <v>2682</v>
      </c>
      <c r="S263" s="39" t="s">
        <v>2683</v>
      </c>
      <c r="T263" s="39" t="s">
        <v>2684</v>
      </c>
    </row>
    <row r="264" spans="1:20" x14ac:dyDescent="0.3">
      <c r="A264">
        <v>263</v>
      </c>
      <c r="B264" s="1">
        <v>45796.445405092592</v>
      </c>
      <c r="C264" s="1">
        <v>45796.454409722224</v>
      </c>
      <c r="D264" s="39" t="s">
        <v>2685</v>
      </c>
      <c r="E264" s="39" t="s">
        <v>2686</v>
      </c>
      <c r="F264" s="39" t="s">
        <v>2686</v>
      </c>
      <c r="G264" s="39" t="s">
        <v>2625</v>
      </c>
      <c r="H264">
        <v>13</v>
      </c>
      <c r="I264" s="39" t="s">
        <v>2687</v>
      </c>
      <c r="J264" s="39" t="s">
        <v>243</v>
      </c>
      <c r="K264" s="39" t="s">
        <v>2688</v>
      </c>
      <c r="L264" s="39" t="s">
        <v>1127</v>
      </c>
      <c r="M264" s="39" t="s">
        <v>2689</v>
      </c>
      <c r="N264" s="39" t="s">
        <v>2690</v>
      </c>
      <c r="O264" s="39" t="s">
        <v>2691</v>
      </c>
      <c r="P264" s="39" t="s">
        <v>2692</v>
      </c>
      <c r="Q264" s="39" t="s">
        <v>2691</v>
      </c>
      <c r="R264" s="39" t="s">
        <v>2693</v>
      </c>
      <c r="S264" s="39" t="s">
        <v>2694</v>
      </c>
      <c r="T264" s="39" t="s">
        <v>2695</v>
      </c>
    </row>
    <row r="265" spans="1:20" x14ac:dyDescent="0.3">
      <c r="A265">
        <v>264</v>
      </c>
      <c r="B265" s="1">
        <v>45796.456701388888</v>
      </c>
      <c r="C265" s="1">
        <v>45796.465543981481</v>
      </c>
      <c r="D265" s="39" t="s">
        <v>2696</v>
      </c>
      <c r="E265" s="39" t="s">
        <v>2697</v>
      </c>
      <c r="F265" s="39" t="s">
        <v>2698</v>
      </c>
      <c r="G265" s="39" t="s">
        <v>2625</v>
      </c>
      <c r="H265">
        <v>40</v>
      </c>
      <c r="I265" s="39" t="s">
        <v>2699</v>
      </c>
      <c r="J265" s="39" t="s">
        <v>1994</v>
      </c>
      <c r="K265" s="39" t="s">
        <v>2700</v>
      </c>
      <c r="L265" s="39" t="s">
        <v>2701</v>
      </c>
      <c r="M265" s="39" t="s">
        <v>2702</v>
      </c>
      <c r="N265" s="39" t="s">
        <v>1156</v>
      </c>
      <c r="O265" s="39" t="s">
        <v>2703</v>
      </c>
      <c r="P265" s="39" t="s">
        <v>2704</v>
      </c>
      <c r="Q265" s="39" t="s">
        <v>2705</v>
      </c>
      <c r="R265" s="39" t="s">
        <v>2706</v>
      </c>
      <c r="S265" s="39" t="s">
        <v>107</v>
      </c>
      <c r="T265" s="39" t="s">
        <v>2707</v>
      </c>
    </row>
    <row r="266" spans="1:20" x14ac:dyDescent="0.3">
      <c r="A266">
        <v>265</v>
      </c>
      <c r="B266" s="1">
        <v>45796.456863425927</v>
      </c>
      <c r="C266" s="1">
        <v>45796.465555555558</v>
      </c>
      <c r="D266" s="39" t="s">
        <v>2708</v>
      </c>
      <c r="E266" s="39" t="s">
        <v>2709</v>
      </c>
      <c r="F266" s="39" t="s">
        <v>2709</v>
      </c>
      <c r="G266" s="39" t="s">
        <v>2625</v>
      </c>
      <c r="H266">
        <v>25</v>
      </c>
      <c r="I266" s="39" t="s">
        <v>1040</v>
      </c>
      <c r="J266" s="39" t="s">
        <v>2710</v>
      </c>
      <c r="K266" s="39" t="s">
        <v>2711</v>
      </c>
      <c r="L266" s="39" t="s">
        <v>2712</v>
      </c>
      <c r="M266" s="39" t="s">
        <v>2713</v>
      </c>
      <c r="N266" s="39" t="s">
        <v>1091</v>
      </c>
      <c r="O266" s="39" t="s">
        <v>2714</v>
      </c>
      <c r="P266" s="39" t="s">
        <v>2715</v>
      </c>
      <c r="Q266" s="39" t="s">
        <v>2716</v>
      </c>
      <c r="R266" s="39" t="s">
        <v>2717</v>
      </c>
      <c r="S266" s="39" t="s">
        <v>107</v>
      </c>
      <c r="T266" s="39" t="s">
        <v>2718</v>
      </c>
    </row>
    <row r="267" spans="1:20" x14ac:dyDescent="0.3">
      <c r="A267">
        <v>266</v>
      </c>
      <c r="B267" s="1">
        <v>45796.457037037035</v>
      </c>
      <c r="C267" s="1">
        <v>45796.467002314814</v>
      </c>
      <c r="D267" s="39" t="s">
        <v>2719</v>
      </c>
      <c r="E267" s="39" t="s">
        <v>2720</v>
      </c>
      <c r="F267" s="39" t="s">
        <v>2721</v>
      </c>
      <c r="G267" s="39" t="s">
        <v>2625</v>
      </c>
      <c r="H267">
        <v>9</v>
      </c>
      <c r="I267" s="39" t="s">
        <v>1040</v>
      </c>
      <c r="J267" s="39" t="s">
        <v>2722</v>
      </c>
      <c r="K267" s="39" t="s">
        <v>1214</v>
      </c>
      <c r="L267" s="39" t="s">
        <v>2723</v>
      </c>
      <c r="M267" s="39" t="s">
        <v>1155</v>
      </c>
      <c r="N267" s="39" t="s">
        <v>1045</v>
      </c>
      <c r="O267" s="39" t="s">
        <v>2724</v>
      </c>
      <c r="P267" s="39" t="s">
        <v>2725</v>
      </c>
      <c r="Q267" s="39" t="s">
        <v>2726</v>
      </c>
      <c r="R267" s="39" t="s">
        <v>2727</v>
      </c>
      <c r="S267" s="39" t="s">
        <v>2728</v>
      </c>
      <c r="T267" s="39" t="s">
        <v>2729</v>
      </c>
    </row>
    <row r="268" spans="1:20" x14ac:dyDescent="0.3">
      <c r="A268">
        <v>267</v>
      </c>
      <c r="B268" s="1">
        <v>45796.456712962965</v>
      </c>
      <c r="C268" s="1">
        <v>45796.467407407406</v>
      </c>
      <c r="D268" s="39" t="s">
        <v>2730</v>
      </c>
      <c r="E268" s="39" t="s">
        <v>2731</v>
      </c>
      <c r="F268" s="39" t="s">
        <v>2731</v>
      </c>
      <c r="G268" s="39" t="s">
        <v>2625</v>
      </c>
      <c r="H268">
        <v>14</v>
      </c>
      <c r="I268" s="39" t="s">
        <v>1894</v>
      </c>
      <c r="J268" s="39" t="s">
        <v>1087</v>
      </c>
      <c r="K268" s="39" t="s">
        <v>1088</v>
      </c>
      <c r="L268" s="39" t="s">
        <v>1089</v>
      </c>
      <c r="M268" s="39" t="s">
        <v>2732</v>
      </c>
      <c r="N268" s="39" t="s">
        <v>1091</v>
      </c>
      <c r="O268" s="39" t="s">
        <v>2733</v>
      </c>
      <c r="P268" s="39" t="s">
        <v>2734</v>
      </c>
      <c r="Q268" s="39" t="s">
        <v>2735</v>
      </c>
      <c r="R268" s="39" t="s">
        <v>556</v>
      </c>
      <c r="S268" s="39" t="s">
        <v>107</v>
      </c>
      <c r="T268" s="39" t="s">
        <v>2736</v>
      </c>
    </row>
    <row r="269" spans="1:20" x14ac:dyDescent="0.3">
      <c r="A269">
        <v>268</v>
      </c>
      <c r="B269" s="1">
        <v>45796.456446759257</v>
      </c>
      <c r="C269" s="1">
        <v>45796.467546296299</v>
      </c>
      <c r="D269" s="39" t="s">
        <v>2737</v>
      </c>
      <c r="E269" s="39" t="s">
        <v>2738</v>
      </c>
      <c r="F269" s="39" t="s">
        <v>2738</v>
      </c>
      <c r="G269" s="39" t="s">
        <v>2625</v>
      </c>
      <c r="H269">
        <v>32</v>
      </c>
      <c r="I269" s="39" t="s">
        <v>1040</v>
      </c>
      <c r="J269" s="39" t="s">
        <v>2487</v>
      </c>
      <c r="K269" s="39" t="s">
        <v>2739</v>
      </c>
      <c r="L269" s="39" t="s">
        <v>2740</v>
      </c>
      <c r="M269" s="39" t="s">
        <v>2741</v>
      </c>
      <c r="N269" s="39" t="s">
        <v>2742</v>
      </c>
      <c r="O269" s="39" t="s">
        <v>2743</v>
      </c>
      <c r="P269" s="39" t="s">
        <v>2744</v>
      </c>
      <c r="Q269" s="39" t="s">
        <v>2745</v>
      </c>
      <c r="R269" s="39" t="s">
        <v>2746</v>
      </c>
      <c r="S269" s="39" t="s">
        <v>2747</v>
      </c>
      <c r="T269" s="39" t="s">
        <v>2748</v>
      </c>
    </row>
    <row r="270" spans="1:20" x14ac:dyDescent="0.3">
      <c r="A270">
        <v>269</v>
      </c>
      <c r="B270" s="1">
        <v>45796.456631944442</v>
      </c>
      <c r="C270" s="1">
        <v>45796.467581018522</v>
      </c>
      <c r="D270" s="39" t="s">
        <v>2749</v>
      </c>
      <c r="E270" s="39" t="s">
        <v>2750</v>
      </c>
      <c r="F270" s="39" t="s">
        <v>2750</v>
      </c>
      <c r="G270" s="39" t="s">
        <v>2625</v>
      </c>
      <c r="H270">
        <v>35</v>
      </c>
      <c r="I270" s="39" t="s">
        <v>2751</v>
      </c>
      <c r="J270" s="39" t="s">
        <v>2752</v>
      </c>
      <c r="K270" s="39" t="s">
        <v>2753</v>
      </c>
      <c r="L270" s="39" t="s">
        <v>2754</v>
      </c>
      <c r="M270" s="39" t="s">
        <v>1519</v>
      </c>
      <c r="N270" s="39" t="s">
        <v>1058</v>
      </c>
      <c r="O270" s="39" t="s">
        <v>2755</v>
      </c>
      <c r="P270" s="39" t="s">
        <v>2756</v>
      </c>
      <c r="Q270" s="39" t="s">
        <v>2757</v>
      </c>
      <c r="R270" s="39" t="s">
        <v>2758</v>
      </c>
      <c r="S270" s="39" t="s">
        <v>364</v>
      </c>
      <c r="T270" s="39" t="s">
        <v>241</v>
      </c>
    </row>
    <row r="271" spans="1:20" x14ac:dyDescent="0.3">
      <c r="A271">
        <v>270</v>
      </c>
      <c r="B271" s="1">
        <v>45796.456446759257</v>
      </c>
      <c r="C271" s="1">
        <v>45796.467638888891</v>
      </c>
      <c r="D271" s="39" t="s">
        <v>2759</v>
      </c>
      <c r="E271" s="39" t="s">
        <v>2760</v>
      </c>
      <c r="F271" s="39" t="s">
        <v>2760</v>
      </c>
      <c r="G271" s="39" t="s">
        <v>2625</v>
      </c>
      <c r="H271">
        <v>28</v>
      </c>
      <c r="I271" s="39" t="s">
        <v>1040</v>
      </c>
      <c r="J271" s="39" t="s">
        <v>2761</v>
      </c>
      <c r="K271" s="39" t="s">
        <v>2762</v>
      </c>
      <c r="L271" s="39" t="s">
        <v>2763</v>
      </c>
      <c r="M271" s="39" t="s">
        <v>1142</v>
      </c>
      <c r="N271" s="39" t="s">
        <v>1058</v>
      </c>
      <c r="O271" s="39" t="s">
        <v>2764</v>
      </c>
      <c r="P271" s="39" t="s">
        <v>2765</v>
      </c>
      <c r="Q271" s="39" t="s">
        <v>875</v>
      </c>
      <c r="R271" s="39" t="s">
        <v>2766</v>
      </c>
      <c r="S271" s="39" t="s">
        <v>2767</v>
      </c>
      <c r="T271" s="39" t="s">
        <v>2768</v>
      </c>
    </row>
    <row r="272" spans="1:20" x14ac:dyDescent="0.3">
      <c r="A272">
        <v>271</v>
      </c>
      <c r="B272" s="1">
        <v>45796.456990740742</v>
      </c>
      <c r="C272" s="1">
        <v>45796.467673611114</v>
      </c>
      <c r="D272" s="39" t="s">
        <v>2769</v>
      </c>
      <c r="E272" s="39" t="s">
        <v>2770</v>
      </c>
      <c r="F272" s="39" t="s">
        <v>2771</v>
      </c>
      <c r="G272" s="39" t="s">
        <v>2625</v>
      </c>
      <c r="H272">
        <v>8</v>
      </c>
      <c r="I272" s="39" t="s">
        <v>1040</v>
      </c>
      <c r="J272" s="39" t="s">
        <v>1131</v>
      </c>
      <c r="K272" s="39" t="s">
        <v>2772</v>
      </c>
      <c r="L272" s="39" t="s">
        <v>2773</v>
      </c>
      <c r="M272" s="39" t="s">
        <v>2774</v>
      </c>
      <c r="N272" s="39" t="s">
        <v>1156</v>
      </c>
      <c r="O272" s="39" t="s">
        <v>2775</v>
      </c>
      <c r="P272" s="39" t="s">
        <v>2776</v>
      </c>
      <c r="Q272" s="39" t="s">
        <v>2777</v>
      </c>
      <c r="R272" s="39" t="s">
        <v>2778</v>
      </c>
      <c r="S272" s="39" t="s">
        <v>2779</v>
      </c>
      <c r="T272" s="39" t="s">
        <v>2780</v>
      </c>
    </row>
    <row r="273" spans="1:20" x14ac:dyDescent="0.3">
      <c r="A273">
        <v>272</v>
      </c>
      <c r="B273" s="1">
        <v>45796.456875000003</v>
      </c>
      <c r="C273" s="1">
        <v>45796.467812499999</v>
      </c>
      <c r="D273" s="39" t="s">
        <v>2781</v>
      </c>
      <c r="E273" s="39" t="s">
        <v>2782</v>
      </c>
      <c r="F273" s="39" t="s">
        <v>2782</v>
      </c>
      <c r="G273" s="39" t="s">
        <v>2625</v>
      </c>
      <c r="H273">
        <v>10</v>
      </c>
      <c r="I273" s="39" t="s">
        <v>1040</v>
      </c>
      <c r="J273" s="39" t="s">
        <v>2783</v>
      </c>
      <c r="K273" s="39" t="s">
        <v>1204</v>
      </c>
      <c r="L273" s="39" t="s">
        <v>2784</v>
      </c>
      <c r="M273" s="39" t="s">
        <v>2785</v>
      </c>
      <c r="N273" s="39" t="s">
        <v>1156</v>
      </c>
      <c r="O273" s="39" t="s">
        <v>2786</v>
      </c>
      <c r="P273" s="39" t="s">
        <v>2787</v>
      </c>
      <c r="Q273" s="39" t="s">
        <v>2788</v>
      </c>
      <c r="R273" s="39" t="s">
        <v>2789</v>
      </c>
      <c r="S273" s="39" t="s">
        <v>958</v>
      </c>
      <c r="T273" s="39" t="s">
        <v>2790</v>
      </c>
    </row>
    <row r="274" spans="1:20" x14ac:dyDescent="0.3">
      <c r="A274">
        <v>273</v>
      </c>
      <c r="B274" s="1">
        <v>45796.457233796296</v>
      </c>
      <c r="C274" s="1">
        <v>45796.468611111108</v>
      </c>
      <c r="D274" s="39" t="s">
        <v>2791</v>
      </c>
      <c r="E274" s="39" t="s">
        <v>2792</v>
      </c>
      <c r="F274" s="39" t="s">
        <v>2792</v>
      </c>
      <c r="G274" s="39" t="s">
        <v>2625</v>
      </c>
      <c r="H274">
        <v>20</v>
      </c>
      <c r="I274" s="39" t="s">
        <v>2793</v>
      </c>
      <c r="J274" s="39" t="s">
        <v>2794</v>
      </c>
      <c r="K274" s="39" t="s">
        <v>2795</v>
      </c>
      <c r="L274" s="39" t="s">
        <v>2796</v>
      </c>
      <c r="M274" s="39" t="s">
        <v>2797</v>
      </c>
      <c r="N274" s="39" t="s">
        <v>1045</v>
      </c>
      <c r="O274" s="39" t="s">
        <v>2798</v>
      </c>
      <c r="P274" s="39" t="s">
        <v>2799</v>
      </c>
      <c r="Q274" s="39" t="s">
        <v>2800</v>
      </c>
      <c r="R274" s="39" t="s">
        <v>2801</v>
      </c>
      <c r="S274" s="39" t="s">
        <v>2802</v>
      </c>
      <c r="T274" s="39" t="s">
        <v>2803</v>
      </c>
    </row>
    <row r="275" spans="1:20" x14ac:dyDescent="0.3">
      <c r="A275">
        <v>274</v>
      </c>
      <c r="B275" s="1">
        <v>45796.457407407404</v>
      </c>
      <c r="C275" s="1">
        <v>45796.468715277777</v>
      </c>
      <c r="D275" s="39" t="s">
        <v>2804</v>
      </c>
      <c r="E275" s="39" t="s">
        <v>2805</v>
      </c>
      <c r="F275" s="39" t="s">
        <v>2806</v>
      </c>
      <c r="G275" s="39" t="s">
        <v>2625</v>
      </c>
      <c r="H275">
        <v>21</v>
      </c>
      <c r="I275" s="39" t="s">
        <v>1040</v>
      </c>
      <c r="J275" s="39" t="s">
        <v>1087</v>
      </c>
      <c r="K275" s="39" t="s">
        <v>1088</v>
      </c>
      <c r="L275" s="39" t="s">
        <v>1089</v>
      </c>
      <c r="M275" s="39" t="s">
        <v>1090</v>
      </c>
      <c r="N275" s="39" t="s">
        <v>1091</v>
      </c>
      <c r="O275" s="39" t="s">
        <v>2807</v>
      </c>
      <c r="P275" s="39" t="s">
        <v>65</v>
      </c>
      <c r="Q275" s="39" t="s">
        <v>2808</v>
      </c>
      <c r="R275" s="39" t="s">
        <v>2809</v>
      </c>
      <c r="S275" s="39" t="s">
        <v>55</v>
      </c>
      <c r="T275" s="39" t="s">
        <v>108</v>
      </c>
    </row>
    <row r="276" spans="1:20" x14ac:dyDescent="0.3">
      <c r="A276">
        <v>275</v>
      </c>
      <c r="B276" s="1">
        <v>45796.457604166666</v>
      </c>
      <c r="C276" s="1">
        <v>45796.468761574077</v>
      </c>
      <c r="D276" s="39" t="s">
        <v>2810</v>
      </c>
      <c r="E276" s="39" t="s">
        <v>2811</v>
      </c>
      <c r="F276" s="39" t="s">
        <v>2811</v>
      </c>
      <c r="G276" s="39" t="s">
        <v>2625</v>
      </c>
      <c r="H276">
        <v>22</v>
      </c>
      <c r="I276" s="39" t="s">
        <v>1040</v>
      </c>
      <c r="J276" s="39" t="s">
        <v>1087</v>
      </c>
      <c r="K276" s="39" t="s">
        <v>2812</v>
      </c>
      <c r="L276" s="39" t="s">
        <v>1088</v>
      </c>
      <c r="M276" s="39" t="s">
        <v>1090</v>
      </c>
      <c r="N276" s="39" t="s">
        <v>1091</v>
      </c>
      <c r="O276" s="39" t="s">
        <v>2813</v>
      </c>
      <c r="P276" s="39" t="s">
        <v>2814</v>
      </c>
      <c r="Q276" s="39" t="s">
        <v>2815</v>
      </c>
      <c r="R276" s="39" t="s">
        <v>2816</v>
      </c>
      <c r="S276" s="39" t="s">
        <v>1536</v>
      </c>
      <c r="T276" s="39" t="s">
        <v>2817</v>
      </c>
    </row>
    <row r="277" spans="1:20" x14ac:dyDescent="0.3">
      <c r="A277">
        <v>276</v>
      </c>
      <c r="B277" s="1">
        <v>45796.456458333334</v>
      </c>
      <c r="C277" s="1">
        <v>45796.468784722223</v>
      </c>
      <c r="D277" s="39" t="s">
        <v>2818</v>
      </c>
      <c r="E277" s="39" t="s">
        <v>2819</v>
      </c>
      <c r="F277" s="39" t="s">
        <v>2820</v>
      </c>
      <c r="G277" s="39" t="s">
        <v>2625</v>
      </c>
      <c r="H277">
        <v>3</v>
      </c>
      <c r="I277" s="39" t="s">
        <v>1906</v>
      </c>
      <c r="J277" s="39" t="s">
        <v>2821</v>
      </c>
      <c r="K277" s="39" t="s">
        <v>1088</v>
      </c>
      <c r="L277" s="39" t="s">
        <v>2822</v>
      </c>
      <c r="M277" s="39" t="s">
        <v>2823</v>
      </c>
      <c r="N277" s="39" t="s">
        <v>1156</v>
      </c>
      <c r="O277" s="39" t="s">
        <v>2824</v>
      </c>
      <c r="P277" s="39" t="s">
        <v>2825</v>
      </c>
      <c r="Q277" s="39" t="s">
        <v>2826</v>
      </c>
      <c r="R277" s="39" t="s">
        <v>926</v>
      </c>
      <c r="S277" s="39" t="s">
        <v>2827</v>
      </c>
      <c r="T277" s="39" t="s">
        <v>2828</v>
      </c>
    </row>
    <row r="278" spans="1:20" x14ac:dyDescent="0.3">
      <c r="A278">
        <v>277</v>
      </c>
      <c r="B278" s="1">
        <v>45796.457094907404</v>
      </c>
      <c r="C278" s="1">
        <v>45796.468888888892</v>
      </c>
      <c r="D278" s="39" t="s">
        <v>2829</v>
      </c>
      <c r="E278" s="39" t="s">
        <v>2830</v>
      </c>
      <c r="F278" s="39" t="s">
        <v>2830</v>
      </c>
      <c r="G278" s="39" t="s">
        <v>2625</v>
      </c>
      <c r="H278">
        <v>23</v>
      </c>
      <c r="I278" s="39" t="s">
        <v>1906</v>
      </c>
      <c r="J278" s="39" t="s">
        <v>2831</v>
      </c>
      <c r="K278" s="39" t="s">
        <v>1088</v>
      </c>
      <c r="L278" s="39" t="s">
        <v>1088</v>
      </c>
      <c r="M278" s="39" t="s">
        <v>1155</v>
      </c>
      <c r="N278" s="39" t="s">
        <v>1091</v>
      </c>
      <c r="O278" s="39" t="s">
        <v>2832</v>
      </c>
      <c r="P278" s="39" t="s">
        <v>2833</v>
      </c>
      <c r="Q278" s="39" t="s">
        <v>2834</v>
      </c>
      <c r="R278" s="39" t="s">
        <v>2835</v>
      </c>
      <c r="S278" s="39" t="s">
        <v>958</v>
      </c>
      <c r="T278" s="39" t="s">
        <v>2836</v>
      </c>
    </row>
    <row r="279" spans="1:20" x14ac:dyDescent="0.3">
      <c r="A279">
        <v>278</v>
      </c>
      <c r="B279" s="1">
        <v>45796.445208333331</v>
      </c>
      <c r="C279" s="1">
        <v>45796.469108796293</v>
      </c>
      <c r="D279" s="39" t="s">
        <v>2837</v>
      </c>
      <c r="E279" s="39" t="s">
        <v>2838</v>
      </c>
      <c r="F279" s="39" t="s">
        <v>2838</v>
      </c>
      <c r="G279" s="39" t="s">
        <v>2625</v>
      </c>
      <c r="H279">
        <v>2</v>
      </c>
      <c r="I279" s="39" t="s">
        <v>2015</v>
      </c>
      <c r="J279" s="39" t="s">
        <v>2536</v>
      </c>
      <c r="K279" s="39" t="s">
        <v>1488</v>
      </c>
      <c r="L279" s="39" t="s">
        <v>1895</v>
      </c>
      <c r="M279" s="39" t="s">
        <v>1155</v>
      </c>
      <c r="N279" s="39" t="s">
        <v>2839</v>
      </c>
      <c r="O279" s="39" t="s">
        <v>2840</v>
      </c>
      <c r="P279" s="39" t="s">
        <v>2841</v>
      </c>
      <c r="Q279" s="39" t="s">
        <v>2842</v>
      </c>
      <c r="R279" s="39" t="s">
        <v>731</v>
      </c>
      <c r="S279" s="39" t="s">
        <v>55</v>
      </c>
      <c r="T279" s="39" t="s">
        <v>46</v>
      </c>
    </row>
    <row r="280" spans="1:20" x14ac:dyDescent="0.3">
      <c r="A280">
        <v>279</v>
      </c>
      <c r="B280" s="1">
        <v>45796.45684027778</v>
      </c>
      <c r="C280" s="1">
        <v>45796.469212962962</v>
      </c>
      <c r="D280" s="39" t="s">
        <v>2843</v>
      </c>
      <c r="E280" s="39" t="s">
        <v>2844</v>
      </c>
      <c r="F280" s="39" t="s">
        <v>2844</v>
      </c>
      <c r="G280" s="39" t="s">
        <v>2625</v>
      </c>
      <c r="H280">
        <v>34</v>
      </c>
      <c r="I280" s="39" t="s">
        <v>1348</v>
      </c>
      <c r="J280" s="39" t="s">
        <v>1066</v>
      </c>
      <c r="K280" s="39" t="s">
        <v>2845</v>
      </c>
      <c r="L280" s="39" t="s">
        <v>2846</v>
      </c>
      <c r="M280" s="39" t="s">
        <v>2847</v>
      </c>
      <c r="N280" s="39" t="s">
        <v>1156</v>
      </c>
      <c r="O280" s="39" t="s">
        <v>2848</v>
      </c>
      <c r="P280" s="39" t="s">
        <v>2849</v>
      </c>
      <c r="Q280" s="39" t="s">
        <v>2850</v>
      </c>
      <c r="R280" s="39" t="s">
        <v>2851</v>
      </c>
      <c r="S280" s="39" t="s">
        <v>2688</v>
      </c>
      <c r="T280" s="39" t="s">
        <v>1713</v>
      </c>
    </row>
    <row r="281" spans="1:20" x14ac:dyDescent="0.3">
      <c r="A281">
        <v>280</v>
      </c>
      <c r="B281" s="1">
        <v>45796.44976851852</v>
      </c>
      <c r="C281" s="1">
        <v>45796.469224537039</v>
      </c>
      <c r="D281" s="39" t="s">
        <v>2852</v>
      </c>
      <c r="E281" s="39" t="s">
        <v>2853</v>
      </c>
      <c r="F281" s="39" t="s">
        <v>2854</v>
      </c>
      <c r="G281" s="39" t="s">
        <v>2625</v>
      </c>
      <c r="H281">
        <v>30</v>
      </c>
      <c r="I281" s="39" t="s">
        <v>1110</v>
      </c>
      <c r="J281" s="39" t="s">
        <v>2577</v>
      </c>
      <c r="K281" s="39" t="s">
        <v>2855</v>
      </c>
      <c r="L281" s="39" t="s">
        <v>2856</v>
      </c>
      <c r="M281" s="39" t="s">
        <v>1786</v>
      </c>
      <c r="N281" s="39" t="s">
        <v>1091</v>
      </c>
      <c r="O281" s="39" t="s">
        <v>2857</v>
      </c>
      <c r="P281" s="39" t="s">
        <v>2858</v>
      </c>
      <c r="Q281" s="39" t="s">
        <v>2859</v>
      </c>
      <c r="R281" s="39" t="s">
        <v>731</v>
      </c>
      <c r="S281" s="39" t="s">
        <v>2688</v>
      </c>
      <c r="T281" s="39" t="s">
        <v>1882</v>
      </c>
    </row>
    <row r="282" spans="1:20" x14ac:dyDescent="0.3">
      <c r="A282">
        <v>281</v>
      </c>
      <c r="B282" s="1">
        <v>45796.45722222222</v>
      </c>
      <c r="C282" s="1">
        <v>45796.469780092593</v>
      </c>
      <c r="D282" s="39" t="s">
        <v>2860</v>
      </c>
      <c r="E282" s="39" t="s">
        <v>2861</v>
      </c>
      <c r="F282" s="39" t="s">
        <v>2861</v>
      </c>
      <c r="G282" s="39" t="s">
        <v>2625</v>
      </c>
      <c r="H282">
        <v>5</v>
      </c>
      <c r="I282" s="39" t="s">
        <v>1040</v>
      </c>
      <c r="J282" s="39" t="s">
        <v>1087</v>
      </c>
      <c r="K282" s="39" t="s">
        <v>1088</v>
      </c>
      <c r="L282" s="39" t="s">
        <v>1970</v>
      </c>
      <c r="M282" s="39" t="s">
        <v>2862</v>
      </c>
      <c r="N282" s="39" t="s">
        <v>1091</v>
      </c>
      <c r="O282" s="39" t="s">
        <v>2863</v>
      </c>
      <c r="P282" s="39" t="s">
        <v>2864</v>
      </c>
      <c r="Q282" s="39" t="s">
        <v>2865</v>
      </c>
      <c r="R282" s="39" t="s">
        <v>2866</v>
      </c>
      <c r="S282" s="39" t="s">
        <v>2867</v>
      </c>
      <c r="T282" s="39" t="s">
        <v>2868</v>
      </c>
    </row>
    <row r="283" spans="1:20" x14ac:dyDescent="0.3">
      <c r="A283">
        <v>282</v>
      </c>
      <c r="B283" s="1">
        <v>45796.456712962965</v>
      </c>
      <c r="C283" s="1">
        <v>45796.469872685186</v>
      </c>
      <c r="D283" s="39" t="s">
        <v>2869</v>
      </c>
      <c r="E283" s="39" t="s">
        <v>2870</v>
      </c>
      <c r="F283" s="39" t="s">
        <v>2871</v>
      </c>
      <c r="G283" s="39" t="s">
        <v>2625</v>
      </c>
      <c r="H283">
        <v>36</v>
      </c>
      <c r="I283" s="39" t="s">
        <v>1255</v>
      </c>
      <c r="J283" s="39" t="s">
        <v>2872</v>
      </c>
      <c r="K283" s="39" t="s">
        <v>2873</v>
      </c>
      <c r="L283" s="39" t="s">
        <v>2874</v>
      </c>
      <c r="M283" s="39" t="s">
        <v>1142</v>
      </c>
      <c r="N283" s="39" t="s">
        <v>1058</v>
      </c>
      <c r="O283" s="39" t="s">
        <v>2875</v>
      </c>
      <c r="P283" s="39" t="s">
        <v>2876</v>
      </c>
      <c r="Q283" s="39" t="s">
        <v>698</v>
      </c>
      <c r="R283" s="39" t="s">
        <v>2877</v>
      </c>
      <c r="S283" s="39" t="s">
        <v>2878</v>
      </c>
      <c r="T283" s="39" t="s">
        <v>2879</v>
      </c>
    </row>
    <row r="284" spans="1:20" x14ac:dyDescent="0.3">
      <c r="A284">
        <v>283</v>
      </c>
      <c r="B284" s="1">
        <v>45796.457372685189</v>
      </c>
      <c r="C284" s="1">
        <v>45796.469918981478</v>
      </c>
      <c r="D284" s="39" t="s">
        <v>2685</v>
      </c>
      <c r="E284" s="39" t="s">
        <v>2686</v>
      </c>
      <c r="F284" s="39" t="s">
        <v>2686</v>
      </c>
      <c r="G284" s="39" t="s">
        <v>2625</v>
      </c>
      <c r="H284">
        <v>13</v>
      </c>
      <c r="I284" s="39" t="s">
        <v>2880</v>
      </c>
      <c r="J284" s="39" t="s">
        <v>2881</v>
      </c>
      <c r="K284" s="39" t="s">
        <v>1761</v>
      </c>
      <c r="L284" s="39" t="s">
        <v>1403</v>
      </c>
      <c r="M284" s="39" t="s">
        <v>1796</v>
      </c>
      <c r="N284" s="39" t="s">
        <v>1058</v>
      </c>
      <c r="O284" s="39" t="s">
        <v>2882</v>
      </c>
      <c r="P284" s="39" t="s">
        <v>2883</v>
      </c>
      <c r="Q284" s="39" t="s">
        <v>2884</v>
      </c>
      <c r="R284" s="39" t="s">
        <v>147</v>
      </c>
      <c r="S284" s="39" t="s">
        <v>2885</v>
      </c>
      <c r="T284" s="39" t="s">
        <v>2886</v>
      </c>
    </row>
    <row r="285" spans="1:20" x14ac:dyDescent="0.3">
      <c r="A285">
        <v>284</v>
      </c>
      <c r="B285" s="1">
        <v>45796.457152777781</v>
      </c>
      <c r="C285" s="1">
        <v>45796.47016203704</v>
      </c>
      <c r="D285" s="39" t="s">
        <v>2887</v>
      </c>
      <c r="E285" s="39" t="s">
        <v>2888</v>
      </c>
      <c r="F285" s="39" t="s">
        <v>2888</v>
      </c>
      <c r="G285" s="39" t="s">
        <v>2625</v>
      </c>
      <c r="H285">
        <v>33</v>
      </c>
      <c r="I285" s="39" t="s">
        <v>1213</v>
      </c>
      <c r="J285" s="39" t="s">
        <v>1087</v>
      </c>
      <c r="K285" s="39" t="s">
        <v>2889</v>
      </c>
      <c r="L285" s="39" t="s">
        <v>1235</v>
      </c>
      <c r="M285" s="39" t="s">
        <v>1155</v>
      </c>
      <c r="N285" s="39" t="s">
        <v>1091</v>
      </c>
      <c r="O285" s="39" t="s">
        <v>2890</v>
      </c>
      <c r="P285" s="39" t="s">
        <v>2891</v>
      </c>
      <c r="Q285" s="39" t="s">
        <v>327</v>
      </c>
      <c r="R285" s="39" t="s">
        <v>2892</v>
      </c>
      <c r="S285" s="39" t="s">
        <v>2893</v>
      </c>
      <c r="T285" s="39" t="s">
        <v>2894</v>
      </c>
    </row>
    <row r="286" spans="1:20" x14ac:dyDescent="0.3">
      <c r="A286">
        <v>285</v>
      </c>
      <c r="B286" s="1">
        <v>45796.468506944446</v>
      </c>
      <c r="C286" s="1">
        <v>45796.470219907409</v>
      </c>
      <c r="D286" s="39" t="s">
        <v>2674</v>
      </c>
      <c r="E286" s="39" t="s">
        <v>2675</v>
      </c>
      <c r="F286" s="39" t="s">
        <v>2675</v>
      </c>
      <c r="G286" s="39" t="s">
        <v>2625</v>
      </c>
      <c r="H286">
        <v>4</v>
      </c>
      <c r="I286" s="39" t="s">
        <v>1040</v>
      </c>
      <c r="J286" s="39" t="s">
        <v>1087</v>
      </c>
      <c r="K286" s="39" t="s">
        <v>1088</v>
      </c>
      <c r="L286" s="39" t="s">
        <v>1089</v>
      </c>
      <c r="M286" s="39" t="s">
        <v>2895</v>
      </c>
      <c r="N286" s="39" t="s">
        <v>1058</v>
      </c>
      <c r="O286" s="39" t="s">
        <v>2896</v>
      </c>
      <c r="P286" s="39" t="s">
        <v>2897</v>
      </c>
      <c r="Q286" s="39" t="s">
        <v>2898</v>
      </c>
      <c r="R286" s="39" t="s">
        <v>529</v>
      </c>
      <c r="S286" s="39" t="s">
        <v>243</v>
      </c>
      <c r="T286" s="39" t="s">
        <v>2899</v>
      </c>
    </row>
    <row r="287" spans="1:20" x14ac:dyDescent="0.3">
      <c r="A287">
        <v>286</v>
      </c>
      <c r="B287" s="1">
        <v>45796.456817129627</v>
      </c>
      <c r="C287" s="1">
        <v>45796.470567129632</v>
      </c>
      <c r="D287" s="39" t="s">
        <v>2900</v>
      </c>
      <c r="E287" s="39" t="s">
        <v>2901</v>
      </c>
      <c r="F287" s="39" t="s">
        <v>2901</v>
      </c>
      <c r="G287" s="39" t="s">
        <v>2625</v>
      </c>
      <c r="H287">
        <v>24</v>
      </c>
      <c r="I287" s="39" t="s">
        <v>2902</v>
      </c>
      <c r="J287" s="39" t="s">
        <v>1087</v>
      </c>
      <c r="K287" s="39" t="s">
        <v>1088</v>
      </c>
      <c r="L287" s="39" t="s">
        <v>1089</v>
      </c>
      <c r="M287" s="39" t="s">
        <v>2903</v>
      </c>
      <c r="N287" s="39" t="s">
        <v>1058</v>
      </c>
      <c r="O287" s="39" t="s">
        <v>2904</v>
      </c>
      <c r="P287" s="39" t="s">
        <v>2905</v>
      </c>
      <c r="Q287" s="39" t="s">
        <v>698</v>
      </c>
      <c r="R287" s="39" t="s">
        <v>2906</v>
      </c>
      <c r="S287" s="39" t="s">
        <v>2907</v>
      </c>
      <c r="T287" s="39" t="s">
        <v>2908</v>
      </c>
    </row>
    <row r="288" spans="1:20" x14ac:dyDescent="0.3">
      <c r="A288">
        <v>287</v>
      </c>
      <c r="B288" s="1">
        <v>45796.457094907404</v>
      </c>
      <c r="C288" s="1">
        <v>45796.470648148148</v>
      </c>
      <c r="D288" s="39" t="s">
        <v>2909</v>
      </c>
      <c r="E288" s="39" t="s">
        <v>2910</v>
      </c>
      <c r="F288" s="39" t="s">
        <v>2911</v>
      </c>
      <c r="G288" s="39" t="s">
        <v>2625</v>
      </c>
      <c r="H288">
        <v>37</v>
      </c>
      <c r="I288" s="39" t="s">
        <v>1040</v>
      </c>
      <c r="J288" s="39" t="s">
        <v>1066</v>
      </c>
      <c r="K288" s="39" t="s">
        <v>1286</v>
      </c>
      <c r="L288" s="39" t="s">
        <v>2068</v>
      </c>
      <c r="M288" s="39" t="s">
        <v>1478</v>
      </c>
      <c r="N288" s="39" t="s">
        <v>1091</v>
      </c>
      <c r="O288" s="39" t="s">
        <v>2912</v>
      </c>
      <c r="P288" s="39" t="s">
        <v>2913</v>
      </c>
      <c r="Q288" s="39" t="s">
        <v>2914</v>
      </c>
      <c r="R288" s="39" t="s">
        <v>2915</v>
      </c>
      <c r="S288" s="39" t="s">
        <v>2142</v>
      </c>
      <c r="T288" s="39" t="s">
        <v>2916</v>
      </c>
    </row>
    <row r="289" spans="1:20" x14ac:dyDescent="0.3">
      <c r="A289">
        <v>288</v>
      </c>
      <c r="B289" s="1">
        <v>45796.457233796296</v>
      </c>
      <c r="C289" s="1">
        <v>45796.471180555556</v>
      </c>
      <c r="D289" s="39" t="s">
        <v>2917</v>
      </c>
      <c r="E289" s="39" t="s">
        <v>2918</v>
      </c>
      <c r="F289" s="39" t="s">
        <v>2918</v>
      </c>
      <c r="G289" s="39" t="s">
        <v>2625</v>
      </c>
      <c r="H289">
        <v>12</v>
      </c>
      <c r="I289" s="39" t="s">
        <v>2919</v>
      </c>
      <c r="J289" s="39" t="s">
        <v>1487</v>
      </c>
      <c r="K289" s="39" t="s">
        <v>1088</v>
      </c>
      <c r="L289" s="39" t="s">
        <v>1089</v>
      </c>
      <c r="M289" s="39" t="s">
        <v>2920</v>
      </c>
      <c r="N289" s="39" t="s">
        <v>1091</v>
      </c>
      <c r="O289" s="39" t="s">
        <v>2921</v>
      </c>
      <c r="P289" s="39" t="s">
        <v>2922</v>
      </c>
      <c r="Q289" s="39" t="s">
        <v>2923</v>
      </c>
      <c r="R289" s="39" t="s">
        <v>2924</v>
      </c>
      <c r="S289" s="39" t="s">
        <v>2925</v>
      </c>
      <c r="T289" s="39" t="s">
        <v>2926</v>
      </c>
    </row>
    <row r="290" spans="1:20" x14ac:dyDescent="0.3">
      <c r="A290">
        <v>289</v>
      </c>
      <c r="B290" s="1">
        <v>45796.456412037034</v>
      </c>
      <c r="C290" s="1">
        <v>45796.471307870372</v>
      </c>
      <c r="D290" s="39" t="s">
        <v>2927</v>
      </c>
      <c r="E290" s="39" t="s">
        <v>2928</v>
      </c>
      <c r="F290" s="39" t="s">
        <v>2928</v>
      </c>
      <c r="G290" s="39" t="s">
        <v>2625</v>
      </c>
      <c r="H290">
        <v>29</v>
      </c>
      <c r="I290" s="39" t="s">
        <v>1255</v>
      </c>
      <c r="J290" s="39" t="s">
        <v>2929</v>
      </c>
      <c r="K290" s="39" t="s">
        <v>2930</v>
      </c>
      <c r="L290" s="39" t="s">
        <v>1500</v>
      </c>
      <c r="M290" s="39" t="s">
        <v>1122</v>
      </c>
      <c r="N290" s="39" t="s">
        <v>1058</v>
      </c>
      <c r="O290" s="39" t="s">
        <v>2931</v>
      </c>
      <c r="P290" s="39" t="s">
        <v>2932</v>
      </c>
      <c r="Q290" s="39" t="s">
        <v>2933</v>
      </c>
      <c r="R290" s="39" t="s">
        <v>2934</v>
      </c>
      <c r="S290" s="39" t="s">
        <v>2935</v>
      </c>
      <c r="T290" s="39" t="s">
        <v>2936</v>
      </c>
    </row>
    <row r="291" spans="1:20" x14ac:dyDescent="0.3">
      <c r="A291">
        <v>290</v>
      </c>
      <c r="B291" s="1">
        <v>45796.464155092595</v>
      </c>
      <c r="C291" s="1">
        <v>45796.471342592595</v>
      </c>
      <c r="D291" s="39" t="s">
        <v>2937</v>
      </c>
      <c r="E291" s="39" t="s">
        <v>2938</v>
      </c>
      <c r="F291" s="39" t="s">
        <v>2939</v>
      </c>
      <c r="G291" s="39" t="s">
        <v>2625</v>
      </c>
      <c r="H291">
        <v>16</v>
      </c>
      <c r="I291" s="39" t="s">
        <v>1915</v>
      </c>
      <c r="J291" s="39" t="s">
        <v>2940</v>
      </c>
      <c r="K291" s="39" t="s">
        <v>1088</v>
      </c>
      <c r="L291" s="39" t="s">
        <v>1225</v>
      </c>
      <c r="M291" s="39" t="s">
        <v>1090</v>
      </c>
      <c r="N291" s="39" t="s">
        <v>1156</v>
      </c>
      <c r="O291" s="39" t="s">
        <v>117</v>
      </c>
      <c r="P291" s="39" t="s">
        <v>2941</v>
      </c>
      <c r="Q291" s="39" t="s">
        <v>2647</v>
      </c>
      <c r="R291" s="39" t="s">
        <v>2942</v>
      </c>
      <c r="S291" s="39" t="s">
        <v>2305</v>
      </c>
      <c r="T291" s="39" t="s">
        <v>2943</v>
      </c>
    </row>
    <row r="292" spans="1:20" x14ac:dyDescent="0.3">
      <c r="A292">
        <v>291</v>
      </c>
      <c r="B292" s="1">
        <v>45796.470266203702</v>
      </c>
      <c r="C292" s="1">
        <v>45796.472094907411</v>
      </c>
      <c r="D292" s="39" t="s">
        <v>2944</v>
      </c>
      <c r="E292" s="39" t="s">
        <v>2945</v>
      </c>
      <c r="F292" s="39" t="s">
        <v>2945</v>
      </c>
      <c r="G292" s="39" t="s">
        <v>2625</v>
      </c>
      <c r="H292">
        <v>6</v>
      </c>
      <c r="I292" s="39" t="s">
        <v>1213</v>
      </c>
      <c r="J292" s="39" t="s">
        <v>1330</v>
      </c>
      <c r="K292" s="39" t="s">
        <v>2946</v>
      </c>
      <c r="L292" s="39" t="s">
        <v>2947</v>
      </c>
      <c r="M292" s="39" t="s">
        <v>2948</v>
      </c>
      <c r="N292" s="39" t="s">
        <v>1091</v>
      </c>
      <c r="O292" s="39" t="s">
        <v>2949</v>
      </c>
      <c r="P292" s="39" t="s">
        <v>2950</v>
      </c>
      <c r="Q292" s="39" t="s">
        <v>2951</v>
      </c>
      <c r="R292" s="39" t="s">
        <v>2952</v>
      </c>
      <c r="S292" s="39" t="s">
        <v>2605</v>
      </c>
      <c r="T292" s="39" t="s">
        <v>2953</v>
      </c>
    </row>
    <row r="293" spans="1:20" x14ac:dyDescent="0.3">
      <c r="A293">
        <v>292</v>
      </c>
      <c r="B293" s="1">
        <v>45796.456504629627</v>
      </c>
      <c r="C293" s="1">
        <v>45796.472118055557</v>
      </c>
      <c r="D293" s="39" t="s">
        <v>2954</v>
      </c>
      <c r="E293" s="39" t="s">
        <v>2955</v>
      </c>
      <c r="F293" s="39" t="s">
        <v>2956</v>
      </c>
      <c r="G293" s="39" t="s">
        <v>2625</v>
      </c>
      <c r="H293">
        <v>38</v>
      </c>
      <c r="I293" s="39" t="s">
        <v>1110</v>
      </c>
      <c r="J293" s="39" t="s">
        <v>2957</v>
      </c>
      <c r="K293" s="39" t="s">
        <v>2958</v>
      </c>
      <c r="L293" s="39" t="s">
        <v>1043</v>
      </c>
      <c r="M293" s="39" t="s">
        <v>2959</v>
      </c>
      <c r="N293" s="39" t="s">
        <v>1091</v>
      </c>
      <c r="O293" s="39" t="s">
        <v>2960</v>
      </c>
      <c r="P293" s="39" t="s">
        <v>2961</v>
      </c>
      <c r="Q293" s="39" t="s">
        <v>2962</v>
      </c>
      <c r="R293" s="39" t="s">
        <v>2963</v>
      </c>
      <c r="S293" s="39" t="s">
        <v>2964</v>
      </c>
      <c r="T293" s="39" t="s">
        <v>241</v>
      </c>
    </row>
    <row r="294" spans="1:20" x14ac:dyDescent="0.3">
      <c r="A294">
        <v>293</v>
      </c>
      <c r="B294" s="1">
        <v>45796.45652777778</v>
      </c>
      <c r="C294" s="1">
        <v>45796.472118055557</v>
      </c>
      <c r="D294" s="39" t="s">
        <v>2965</v>
      </c>
      <c r="E294" s="39" t="s">
        <v>2966</v>
      </c>
      <c r="F294" s="39" t="s">
        <v>2967</v>
      </c>
      <c r="G294" s="39" t="s">
        <v>2625</v>
      </c>
      <c r="H294">
        <v>39</v>
      </c>
      <c r="I294" s="39" t="s">
        <v>1361</v>
      </c>
      <c r="J294" s="39" t="s">
        <v>1994</v>
      </c>
      <c r="K294" s="39" t="s">
        <v>1088</v>
      </c>
      <c r="L294" s="39" t="s">
        <v>2968</v>
      </c>
      <c r="M294" s="39" t="s">
        <v>2969</v>
      </c>
      <c r="N294" s="39" t="s">
        <v>1091</v>
      </c>
      <c r="O294" s="39" t="s">
        <v>2970</v>
      </c>
      <c r="P294" s="39" t="s">
        <v>2961</v>
      </c>
      <c r="Q294" s="39" t="s">
        <v>2971</v>
      </c>
      <c r="R294" s="39" t="s">
        <v>2972</v>
      </c>
      <c r="S294" s="39" t="s">
        <v>2973</v>
      </c>
      <c r="T294" s="39" t="s">
        <v>2974</v>
      </c>
    </row>
    <row r="295" spans="1:20" x14ac:dyDescent="0.3">
      <c r="A295">
        <v>294</v>
      </c>
      <c r="B295" s="1">
        <v>45796.456805555557</v>
      </c>
      <c r="C295" s="1">
        <v>45796.47215277778</v>
      </c>
      <c r="D295" s="39" t="s">
        <v>2975</v>
      </c>
      <c r="E295" s="39" t="s">
        <v>2976</v>
      </c>
      <c r="F295" s="39" t="s">
        <v>2977</v>
      </c>
      <c r="G295" s="39" t="s">
        <v>2625</v>
      </c>
      <c r="H295">
        <v>18</v>
      </c>
      <c r="I295" s="39" t="s">
        <v>2978</v>
      </c>
      <c r="J295" s="39" t="s">
        <v>2940</v>
      </c>
      <c r="K295" s="39" t="s">
        <v>2979</v>
      </c>
      <c r="L295" s="39" t="s">
        <v>1720</v>
      </c>
      <c r="M295" s="39" t="s">
        <v>1142</v>
      </c>
      <c r="N295" s="39" t="s">
        <v>1156</v>
      </c>
      <c r="O295" s="39" t="s">
        <v>2980</v>
      </c>
      <c r="P295" s="39" t="s">
        <v>2981</v>
      </c>
      <c r="Q295" s="39" t="s">
        <v>698</v>
      </c>
      <c r="R295" s="39" t="s">
        <v>851</v>
      </c>
      <c r="S295" s="39" t="s">
        <v>2964</v>
      </c>
      <c r="T295" s="39" t="s">
        <v>241</v>
      </c>
    </row>
    <row r="296" spans="1:20" x14ac:dyDescent="0.3">
      <c r="A296">
        <v>295</v>
      </c>
      <c r="B296" s="1">
        <v>45796.457303240742</v>
      </c>
      <c r="C296" s="1">
        <v>45796.472708333335</v>
      </c>
      <c r="D296" s="39" t="s">
        <v>2982</v>
      </c>
      <c r="E296" s="39" t="s">
        <v>2983</v>
      </c>
      <c r="F296" s="39" t="s">
        <v>2984</v>
      </c>
      <c r="G296" s="39" t="s">
        <v>2625</v>
      </c>
      <c r="H296">
        <v>7</v>
      </c>
      <c r="I296" s="39" t="s">
        <v>1213</v>
      </c>
      <c r="J296" s="39" t="s">
        <v>1330</v>
      </c>
      <c r="K296" s="39" t="s">
        <v>1204</v>
      </c>
      <c r="L296" s="39" t="s">
        <v>1089</v>
      </c>
      <c r="M296" s="39" t="s">
        <v>2920</v>
      </c>
      <c r="N296" s="39" t="s">
        <v>1091</v>
      </c>
      <c r="O296" s="39" t="s">
        <v>2985</v>
      </c>
      <c r="P296" s="39" t="s">
        <v>2986</v>
      </c>
      <c r="Q296" s="39" t="s">
        <v>2987</v>
      </c>
      <c r="R296" s="39" t="s">
        <v>2988</v>
      </c>
      <c r="S296" s="39" t="s">
        <v>2989</v>
      </c>
      <c r="T296" s="39" t="s">
        <v>2990</v>
      </c>
    </row>
    <row r="297" spans="1:20" x14ac:dyDescent="0.3">
      <c r="A297">
        <v>296</v>
      </c>
      <c r="B297" s="1">
        <v>45796.456493055557</v>
      </c>
      <c r="C297" s="1">
        <v>45796.473182870373</v>
      </c>
      <c r="D297" s="39" t="s">
        <v>2991</v>
      </c>
      <c r="E297" s="39" t="s">
        <v>2992</v>
      </c>
      <c r="F297" s="39" t="s">
        <v>2993</v>
      </c>
      <c r="G297" s="39" t="s">
        <v>2625</v>
      </c>
      <c r="H297">
        <v>17</v>
      </c>
      <c r="I297" s="39" t="s">
        <v>1370</v>
      </c>
      <c r="J297" s="39" t="s">
        <v>1487</v>
      </c>
      <c r="K297" s="39" t="s">
        <v>2994</v>
      </c>
      <c r="L297" s="39" t="s">
        <v>1320</v>
      </c>
      <c r="M297" s="39" t="s">
        <v>1404</v>
      </c>
      <c r="N297" s="39" t="s">
        <v>1091</v>
      </c>
      <c r="O297" s="39" t="s">
        <v>2995</v>
      </c>
      <c r="P297" s="39" t="s">
        <v>2996</v>
      </c>
      <c r="Q297" s="39" t="s">
        <v>2997</v>
      </c>
      <c r="R297" s="39" t="s">
        <v>2998</v>
      </c>
      <c r="S297" s="39" t="s">
        <v>2827</v>
      </c>
      <c r="T297" s="39" t="s">
        <v>2999</v>
      </c>
    </row>
    <row r="298" spans="1:20" x14ac:dyDescent="0.3">
      <c r="A298">
        <v>297</v>
      </c>
      <c r="B298" s="1">
        <v>45796.456377314818</v>
      </c>
      <c r="C298" s="1">
        <v>45796.4768287037</v>
      </c>
      <c r="D298" s="39" t="s">
        <v>3000</v>
      </c>
      <c r="E298" s="39" t="s">
        <v>3001</v>
      </c>
      <c r="F298" s="39" t="s">
        <v>3002</v>
      </c>
      <c r="G298" s="39" t="s">
        <v>2625</v>
      </c>
      <c r="H298">
        <v>1</v>
      </c>
      <c r="I298" s="39" t="s">
        <v>1040</v>
      </c>
      <c r="J298" s="39" t="s">
        <v>1066</v>
      </c>
      <c r="K298" s="39" t="s">
        <v>3003</v>
      </c>
      <c r="L298" s="39" t="s">
        <v>3004</v>
      </c>
      <c r="M298" s="39" t="s">
        <v>1275</v>
      </c>
      <c r="N298" s="39" t="s">
        <v>1058</v>
      </c>
      <c r="O298" s="39" t="s">
        <v>3005</v>
      </c>
      <c r="P298" s="39" t="s">
        <v>3006</v>
      </c>
      <c r="Q298" s="39" t="s">
        <v>3007</v>
      </c>
      <c r="R298" s="39" t="s">
        <v>3008</v>
      </c>
      <c r="S298" s="39" t="s">
        <v>175</v>
      </c>
      <c r="T298" s="39" t="s">
        <v>1882</v>
      </c>
    </row>
    <row r="299" spans="1:20" x14ac:dyDescent="0.3">
      <c r="A299">
        <v>298</v>
      </c>
      <c r="B299" s="1">
        <v>45796.486273148148</v>
      </c>
      <c r="C299" s="1">
        <v>45796.486354166664</v>
      </c>
      <c r="D299" s="39" t="s">
        <v>3009</v>
      </c>
      <c r="E299" s="39" t="s">
        <v>3010</v>
      </c>
      <c r="F299" s="39" t="s">
        <v>3011</v>
      </c>
      <c r="G299" s="39" t="s">
        <v>2625</v>
      </c>
      <c r="H299">
        <v>15</v>
      </c>
      <c r="I299" s="39" t="s">
        <v>3012</v>
      </c>
      <c r="J299" s="39" t="s">
        <v>3013</v>
      </c>
      <c r="K299" s="39" t="s">
        <v>3014</v>
      </c>
      <c r="L299" s="39" t="s">
        <v>3015</v>
      </c>
      <c r="M299" s="39" t="s">
        <v>1142</v>
      </c>
      <c r="N299" s="39" t="s">
        <v>1058</v>
      </c>
      <c r="O299" s="39" t="s">
        <v>3016</v>
      </c>
      <c r="P299" s="39" t="s">
        <v>3017</v>
      </c>
      <c r="Q299" s="39" t="s">
        <v>1545</v>
      </c>
      <c r="R299" s="39" t="s">
        <v>1365</v>
      </c>
      <c r="S299" s="39" t="s">
        <v>175</v>
      </c>
      <c r="T299" s="39" t="s">
        <v>1713</v>
      </c>
    </row>
    <row r="300" spans="1:20" x14ac:dyDescent="0.3">
      <c r="A300">
        <v>299</v>
      </c>
      <c r="B300" s="1">
        <v>45796.602997685186</v>
      </c>
      <c r="C300" s="1">
        <v>45796.6403125</v>
      </c>
      <c r="D300" s="39" t="s">
        <v>3018</v>
      </c>
      <c r="E300" s="39" t="s">
        <v>3019</v>
      </c>
      <c r="F300" s="39" t="s">
        <v>3020</v>
      </c>
      <c r="G300" s="39" t="s">
        <v>1893</v>
      </c>
      <c r="H300">
        <v>6</v>
      </c>
      <c r="I300" s="39" t="s">
        <v>3021</v>
      </c>
      <c r="J300" s="39" t="s">
        <v>3022</v>
      </c>
      <c r="K300" s="39" t="s">
        <v>3023</v>
      </c>
      <c r="L300" s="39" t="s">
        <v>3024</v>
      </c>
      <c r="M300" s="39" t="s">
        <v>1122</v>
      </c>
      <c r="N300" s="39" t="s">
        <v>1045</v>
      </c>
      <c r="O300" s="39" t="s">
        <v>3025</v>
      </c>
      <c r="P300" s="39" t="s">
        <v>3026</v>
      </c>
      <c r="Q300" s="39" t="s">
        <v>3027</v>
      </c>
      <c r="R300" s="39" t="s">
        <v>3028</v>
      </c>
      <c r="S300" s="39" t="s">
        <v>1952</v>
      </c>
      <c r="T300" s="39" t="s">
        <v>3029</v>
      </c>
    </row>
    <row r="301" spans="1:20" x14ac:dyDescent="0.3">
      <c r="A301">
        <v>300</v>
      </c>
      <c r="B301" s="1">
        <v>45796.772314814814</v>
      </c>
      <c r="C301" s="1">
        <v>45796.775625000002</v>
      </c>
      <c r="D301" s="39" t="s">
        <v>3030</v>
      </c>
      <c r="E301" s="39" t="s">
        <v>3031</v>
      </c>
      <c r="F301" s="39" t="s">
        <v>3031</v>
      </c>
      <c r="G301" s="39" t="s">
        <v>1893</v>
      </c>
      <c r="H301">
        <v>12</v>
      </c>
      <c r="I301" s="39" t="s">
        <v>3032</v>
      </c>
      <c r="J301" s="39" t="s">
        <v>3033</v>
      </c>
      <c r="K301" s="39" t="s">
        <v>3034</v>
      </c>
      <c r="L301" s="39" t="s">
        <v>1392</v>
      </c>
      <c r="M301" s="39" t="s">
        <v>1155</v>
      </c>
      <c r="N301" s="39" t="s">
        <v>1045</v>
      </c>
      <c r="O301" s="39" t="s">
        <v>3035</v>
      </c>
      <c r="P301" s="39" t="s">
        <v>3036</v>
      </c>
      <c r="Q301" s="39" t="s">
        <v>3037</v>
      </c>
      <c r="R301" s="39" t="s">
        <v>1146</v>
      </c>
      <c r="S301" s="39" t="s">
        <v>3038</v>
      </c>
      <c r="T301" s="39" t="s">
        <v>3039</v>
      </c>
    </row>
    <row r="302" spans="1:20" x14ac:dyDescent="0.3">
      <c r="A302">
        <v>301</v>
      </c>
      <c r="B302" s="1">
        <v>45796.759016203701</v>
      </c>
      <c r="C302" s="1">
        <v>45796.798715277779</v>
      </c>
      <c r="D302" s="39" t="s">
        <v>3040</v>
      </c>
      <c r="E302" s="39" t="s">
        <v>3041</v>
      </c>
      <c r="F302" s="39" t="s">
        <v>3042</v>
      </c>
      <c r="G302" s="39" t="s">
        <v>1893</v>
      </c>
      <c r="H302">
        <v>14</v>
      </c>
      <c r="I302" s="39" t="s">
        <v>1255</v>
      </c>
      <c r="J302" s="39" t="s">
        <v>1487</v>
      </c>
      <c r="K302" s="39" t="s">
        <v>1088</v>
      </c>
      <c r="L302" s="39" t="s">
        <v>3043</v>
      </c>
      <c r="M302" s="39" t="s">
        <v>1090</v>
      </c>
      <c r="N302" s="39" t="s">
        <v>1045</v>
      </c>
      <c r="O302" s="39" t="s">
        <v>3044</v>
      </c>
      <c r="P302" s="39" t="s">
        <v>3045</v>
      </c>
      <c r="Q302" s="39" t="s">
        <v>3046</v>
      </c>
      <c r="R302" s="39" t="s">
        <v>3047</v>
      </c>
      <c r="S302" s="39" t="s">
        <v>107</v>
      </c>
      <c r="T302" s="39" t="s">
        <v>3048</v>
      </c>
    </row>
    <row r="303" spans="1:20" x14ac:dyDescent="0.3">
      <c r="A303">
        <v>302</v>
      </c>
      <c r="B303" s="1">
        <v>45796.79074074074</v>
      </c>
      <c r="C303" s="1">
        <v>45796.810347222221</v>
      </c>
      <c r="D303" s="39" t="s">
        <v>3049</v>
      </c>
      <c r="E303" s="39" t="s">
        <v>3050</v>
      </c>
      <c r="F303" s="39" t="s">
        <v>3050</v>
      </c>
      <c r="G303" s="39" t="s">
        <v>1893</v>
      </c>
      <c r="H303">
        <v>9</v>
      </c>
      <c r="I303" s="39" t="s">
        <v>1040</v>
      </c>
      <c r="J303" s="39" t="s">
        <v>1487</v>
      </c>
      <c r="K303" s="39" t="s">
        <v>2555</v>
      </c>
      <c r="L303" s="39" t="s">
        <v>3051</v>
      </c>
      <c r="M303" s="39" t="s">
        <v>1090</v>
      </c>
      <c r="N303" s="39" t="s">
        <v>1156</v>
      </c>
      <c r="O303" s="39" t="s">
        <v>3052</v>
      </c>
      <c r="P303" s="39" t="s">
        <v>42</v>
      </c>
      <c r="Q303" s="39" t="s">
        <v>3053</v>
      </c>
      <c r="R303" s="39" t="s">
        <v>3054</v>
      </c>
      <c r="S303" s="39" t="s">
        <v>3055</v>
      </c>
      <c r="T303" s="39" t="s">
        <v>3056</v>
      </c>
    </row>
    <row r="304" spans="1:20" x14ac:dyDescent="0.3">
      <c r="A304">
        <v>303</v>
      </c>
      <c r="B304" s="1">
        <v>45796.812361111108</v>
      </c>
      <c r="C304" s="1">
        <v>45796.823657407411</v>
      </c>
      <c r="D304" s="39" t="s">
        <v>3057</v>
      </c>
      <c r="E304" s="39" t="s">
        <v>3058</v>
      </c>
      <c r="F304" s="39" t="s">
        <v>3059</v>
      </c>
      <c r="G304" s="39" t="s">
        <v>1893</v>
      </c>
      <c r="H304">
        <v>24</v>
      </c>
      <c r="I304" s="39" t="s">
        <v>1040</v>
      </c>
      <c r="J304" s="39" t="s">
        <v>1066</v>
      </c>
      <c r="K304" s="39" t="s">
        <v>1153</v>
      </c>
      <c r="L304" s="39" t="s">
        <v>3060</v>
      </c>
      <c r="M304" s="39" t="s">
        <v>3061</v>
      </c>
      <c r="N304" s="39" t="s">
        <v>1091</v>
      </c>
      <c r="O304" s="39" t="s">
        <v>3062</v>
      </c>
      <c r="P304" s="39" t="s">
        <v>3063</v>
      </c>
      <c r="Q304" s="39" t="s">
        <v>3064</v>
      </c>
      <c r="R304" s="39" t="s">
        <v>3065</v>
      </c>
      <c r="S304" s="39" t="s">
        <v>364</v>
      </c>
      <c r="T304" s="39" t="s">
        <v>3066</v>
      </c>
    </row>
    <row r="305" spans="1:20" x14ac:dyDescent="0.3">
      <c r="A305">
        <v>304</v>
      </c>
      <c r="B305" s="1">
        <v>45796.91505787037</v>
      </c>
      <c r="C305" s="1">
        <v>45796.916990740741</v>
      </c>
      <c r="D305" s="39" t="s">
        <v>3067</v>
      </c>
      <c r="E305" s="39" t="s">
        <v>3068</v>
      </c>
      <c r="F305" s="39" t="s">
        <v>3068</v>
      </c>
      <c r="G305" s="39" t="s">
        <v>1893</v>
      </c>
      <c r="H305">
        <v>37</v>
      </c>
      <c r="I305" s="39" t="s">
        <v>1361</v>
      </c>
      <c r="J305" s="39" t="s">
        <v>3069</v>
      </c>
      <c r="K305" s="39" t="s">
        <v>3070</v>
      </c>
      <c r="L305" s="39" t="s">
        <v>3071</v>
      </c>
      <c r="M305" s="39" t="s">
        <v>1155</v>
      </c>
      <c r="N305" s="39" t="s">
        <v>1058</v>
      </c>
      <c r="O305" s="39" t="s">
        <v>3072</v>
      </c>
      <c r="P305" s="39" t="s">
        <v>3073</v>
      </c>
      <c r="Q305" s="39" t="s">
        <v>3074</v>
      </c>
      <c r="R305" s="39" t="s">
        <v>3075</v>
      </c>
      <c r="S305" s="39" t="s">
        <v>958</v>
      </c>
      <c r="T305" s="39" t="s">
        <v>3076</v>
      </c>
    </row>
    <row r="306" spans="1:20" x14ac:dyDescent="0.3">
      <c r="A306">
        <v>305</v>
      </c>
      <c r="B306" s="1">
        <v>45797.322418981479</v>
      </c>
      <c r="C306" s="1">
        <v>45797.323182870372</v>
      </c>
      <c r="D306" s="39" t="s">
        <v>3077</v>
      </c>
      <c r="E306" s="39" t="s">
        <v>3078</v>
      </c>
      <c r="F306" s="39" t="s">
        <v>3079</v>
      </c>
      <c r="G306" s="39" t="s">
        <v>1893</v>
      </c>
      <c r="H306">
        <v>36</v>
      </c>
      <c r="I306" s="39" t="s">
        <v>1255</v>
      </c>
      <c r="J306" s="39" t="s">
        <v>3080</v>
      </c>
      <c r="K306" s="39" t="s">
        <v>2092</v>
      </c>
      <c r="L306" s="39" t="s">
        <v>3081</v>
      </c>
      <c r="M306" s="39" t="s">
        <v>1122</v>
      </c>
      <c r="N306" s="39" t="s">
        <v>1091</v>
      </c>
      <c r="O306" s="39" t="s">
        <v>3082</v>
      </c>
      <c r="P306" s="39" t="s">
        <v>3083</v>
      </c>
      <c r="Q306" s="39" t="s">
        <v>3084</v>
      </c>
      <c r="R306" s="39" t="s">
        <v>529</v>
      </c>
      <c r="S306" s="39" t="s">
        <v>1460</v>
      </c>
      <c r="T306" s="39" t="s">
        <v>148</v>
      </c>
    </row>
    <row r="307" spans="1:20" x14ac:dyDescent="0.3">
      <c r="A307">
        <v>306</v>
      </c>
      <c r="B307" s="1">
        <v>45797.420578703706</v>
      </c>
      <c r="C307" s="1">
        <v>45797.420636574076</v>
      </c>
      <c r="D307" s="39" t="s">
        <v>3085</v>
      </c>
      <c r="E307" s="39" t="s">
        <v>3086</v>
      </c>
      <c r="F307" s="39" t="s">
        <v>3087</v>
      </c>
      <c r="G307" s="39" t="s">
        <v>1893</v>
      </c>
      <c r="H307">
        <v>13</v>
      </c>
      <c r="I307" s="39" t="s">
        <v>1040</v>
      </c>
      <c r="J307" s="39" t="s">
        <v>1087</v>
      </c>
      <c r="K307" s="39" t="s">
        <v>3088</v>
      </c>
      <c r="L307" s="39" t="s">
        <v>3089</v>
      </c>
      <c r="M307" s="39" t="s">
        <v>3090</v>
      </c>
      <c r="N307" s="39" t="s">
        <v>1091</v>
      </c>
      <c r="O307" s="39" t="s">
        <v>3091</v>
      </c>
      <c r="P307" s="39" t="s">
        <v>3092</v>
      </c>
      <c r="Q307" s="39" t="s">
        <v>3093</v>
      </c>
      <c r="R307" s="39" t="s">
        <v>1146</v>
      </c>
      <c r="S307" s="39" t="s">
        <v>3094</v>
      </c>
      <c r="T307" s="39" t="s">
        <v>3095</v>
      </c>
    </row>
    <row r="308" spans="1:20" x14ac:dyDescent="0.3">
      <c r="A308">
        <v>307</v>
      </c>
      <c r="B308" s="1">
        <v>45797.4453587963</v>
      </c>
      <c r="C308" s="1">
        <v>45797.453402777777</v>
      </c>
      <c r="D308" s="39" t="s">
        <v>3096</v>
      </c>
      <c r="E308" s="39" t="s">
        <v>3097</v>
      </c>
      <c r="F308" s="39" t="s">
        <v>3098</v>
      </c>
      <c r="G308" s="39" t="s">
        <v>3099</v>
      </c>
      <c r="H308">
        <v>31</v>
      </c>
      <c r="I308" s="39" t="s">
        <v>1255</v>
      </c>
      <c r="J308" s="39" t="s">
        <v>1087</v>
      </c>
      <c r="K308" s="39" t="s">
        <v>3100</v>
      </c>
      <c r="L308" s="39" t="s">
        <v>1068</v>
      </c>
      <c r="M308" s="39" t="s">
        <v>1122</v>
      </c>
      <c r="N308" s="39" t="s">
        <v>1091</v>
      </c>
      <c r="O308" s="39" t="s">
        <v>3101</v>
      </c>
      <c r="P308" s="39" t="s">
        <v>3102</v>
      </c>
      <c r="Q308" s="39" t="s">
        <v>3103</v>
      </c>
      <c r="R308" s="39" t="s">
        <v>3104</v>
      </c>
      <c r="S308" s="39" t="s">
        <v>3105</v>
      </c>
      <c r="T308" s="39" t="s">
        <v>3106</v>
      </c>
    </row>
    <row r="309" spans="1:20" x14ac:dyDescent="0.3">
      <c r="A309">
        <v>308</v>
      </c>
      <c r="B309" s="1">
        <v>45797.449976851851</v>
      </c>
      <c r="C309" s="1">
        <v>45797.453472222223</v>
      </c>
      <c r="D309" s="39" t="s">
        <v>3107</v>
      </c>
      <c r="E309" s="39" t="s">
        <v>3108</v>
      </c>
      <c r="F309" s="39" t="s">
        <v>3109</v>
      </c>
      <c r="G309" s="39" t="s">
        <v>3099</v>
      </c>
      <c r="H309">
        <v>2</v>
      </c>
      <c r="I309" s="39" t="s">
        <v>1894</v>
      </c>
      <c r="J309" s="39" t="s">
        <v>3110</v>
      </c>
      <c r="K309" s="39" t="s">
        <v>3111</v>
      </c>
      <c r="L309" s="39" t="s">
        <v>3112</v>
      </c>
      <c r="M309" s="39" t="s">
        <v>3113</v>
      </c>
      <c r="N309" s="39" t="s">
        <v>3114</v>
      </c>
      <c r="O309" s="39" t="s">
        <v>3115</v>
      </c>
      <c r="P309" s="39" t="s">
        <v>3116</v>
      </c>
      <c r="Q309" s="39" t="s">
        <v>3117</v>
      </c>
      <c r="R309" s="39" t="s">
        <v>3118</v>
      </c>
      <c r="S309" s="39" t="s">
        <v>1127</v>
      </c>
      <c r="T309" s="39" t="s">
        <v>3119</v>
      </c>
    </row>
    <row r="310" spans="1:20" x14ac:dyDescent="0.3">
      <c r="A310">
        <v>309</v>
      </c>
      <c r="B310" s="1">
        <v>45797.445474537039</v>
      </c>
      <c r="C310" s="1">
        <v>45797.455416666664</v>
      </c>
      <c r="D310" s="39" t="s">
        <v>3120</v>
      </c>
      <c r="E310" s="39" t="s">
        <v>3121</v>
      </c>
      <c r="F310" s="39" t="s">
        <v>3121</v>
      </c>
      <c r="G310" s="39" t="s">
        <v>3099</v>
      </c>
      <c r="H310">
        <v>10</v>
      </c>
      <c r="I310" s="39" t="s">
        <v>1040</v>
      </c>
      <c r="J310" s="39" t="s">
        <v>1087</v>
      </c>
      <c r="K310" s="39" t="s">
        <v>3122</v>
      </c>
      <c r="L310" s="39" t="s">
        <v>3123</v>
      </c>
      <c r="M310" s="39" t="s">
        <v>1155</v>
      </c>
      <c r="N310" s="39" t="s">
        <v>1156</v>
      </c>
      <c r="O310" s="39" t="s">
        <v>3124</v>
      </c>
      <c r="P310" s="39" t="s">
        <v>3125</v>
      </c>
      <c r="Q310" s="39" t="s">
        <v>3126</v>
      </c>
      <c r="R310" s="39" t="s">
        <v>3127</v>
      </c>
      <c r="S310" s="39" t="s">
        <v>3128</v>
      </c>
      <c r="T310" s="39" t="s">
        <v>3129</v>
      </c>
    </row>
    <row r="311" spans="1:20" x14ac:dyDescent="0.3">
      <c r="A311">
        <v>310</v>
      </c>
      <c r="B311" s="1">
        <v>45797.445497685185</v>
      </c>
      <c r="C311" s="1">
        <v>45797.455509259256</v>
      </c>
      <c r="D311" s="39" t="s">
        <v>3130</v>
      </c>
      <c r="E311" s="39" t="s">
        <v>3131</v>
      </c>
      <c r="F311" s="39" t="s">
        <v>3132</v>
      </c>
      <c r="G311" s="39" t="s">
        <v>3099</v>
      </c>
      <c r="H311">
        <v>12</v>
      </c>
      <c r="I311" s="39" t="s">
        <v>2919</v>
      </c>
      <c r="J311" s="39" t="s">
        <v>3133</v>
      </c>
      <c r="K311" s="39" t="s">
        <v>3134</v>
      </c>
      <c r="L311" s="39" t="s">
        <v>3135</v>
      </c>
      <c r="M311" s="39" t="s">
        <v>2378</v>
      </c>
      <c r="N311" s="39" t="s">
        <v>3136</v>
      </c>
      <c r="O311" s="39" t="s">
        <v>3137</v>
      </c>
      <c r="P311" s="39" t="s">
        <v>3138</v>
      </c>
      <c r="Q311" s="39" t="s">
        <v>3139</v>
      </c>
      <c r="R311" s="39" t="s">
        <v>3140</v>
      </c>
      <c r="S311" s="39" t="s">
        <v>3141</v>
      </c>
      <c r="T311" s="39" t="s">
        <v>3142</v>
      </c>
    </row>
    <row r="312" spans="1:20" x14ac:dyDescent="0.3">
      <c r="A312">
        <v>311</v>
      </c>
      <c r="B312" s="1">
        <v>45797.445555555554</v>
      </c>
      <c r="C312" s="1">
        <v>45797.455868055556</v>
      </c>
      <c r="D312" s="39" t="s">
        <v>3143</v>
      </c>
      <c r="E312" s="39" t="s">
        <v>3144</v>
      </c>
      <c r="F312" s="39" t="s">
        <v>3144</v>
      </c>
      <c r="G312" s="39" t="s">
        <v>3099</v>
      </c>
      <c r="H312">
        <v>8</v>
      </c>
      <c r="I312" s="39" t="s">
        <v>1894</v>
      </c>
      <c r="J312" s="39" t="s">
        <v>1087</v>
      </c>
      <c r="K312" s="39" t="s">
        <v>1088</v>
      </c>
      <c r="L312" s="39" t="s">
        <v>3145</v>
      </c>
      <c r="M312" s="39" t="s">
        <v>3146</v>
      </c>
      <c r="N312" s="39" t="s">
        <v>1091</v>
      </c>
      <c r="O312" s="39" t="s">
        <v>3147</v>
      </c>
      <c r="P312" s="39" t="s">
        <v>3148</v>
      </c>
      <c r="Q312" s="39" t="s">
        <v>3149</v>
      </c>
      <c r="R312" s="39" t="s">
        <v>529</v>
      </c>
      <c r="S312" s="39" t="s">
        <v>669</v>
      </c>
      <c r="T312" s="39" t="s">
        <v>3150</v>
      </c>
    </row>
    <row r="313" spans="1:20" x14ac:dyDescent="0.3">
      <c r="A313">
        <v>312</v>
      </c>
      <c r="B313" s="1">
        <v>45797.445289351854</v>
      </c>
      <c r="C313" s="1">
        <v>45797.456956018519</v>
      </c>
      <c r="D313" s="39" t="s">
        <v>3151</v>
      </c>
      <c r="E313" s="39" t="s">
        <v>3152</v>
      </c>
      <c r="F313" s="39" t="s">
        <v>3152</v>
      </c>
      <c r="G313" s="39" t="s">
        <v>3099</v>
      </c>
      <c r="H313">
        <v>7</v>
      </c>
      <c r="I313" s="39" t="s">
        <v>3153</v>
      </c>
      <c r="J313" s="39" t="s">
        <v>3154</v>
      </c>
      <c r="K313" s="39" t="s">
        <v>3155</v>
      </c>
      <c r="L313" s="39" t="s">
        <v>3156</v>
      </c>
      <c r="M313" s="39" t="s">
        <v>1188</v>
      </c>
      <c r="N313" s="39" t="s">
        <v>1156</v>
      </c>
      <c r="O313" s="39" t="s">
        <v>3157</v>
      </c>
      <c r="P313" s="39" t="s">
        <v>3158</v>
      </c>
      <c r="Q313" s="39" t="s">
        <v>3159</v>
      </c>
      <c r="R313" s="39" t="s">
        <v>3160</v>
      </c>
      <c r="S313" s="39" t="s">
        <v>3161</v>
      </c>
      <c r="T313" s="39" t="s">
        <v>3162</v>
      </c>
    </row>
    <row r="314" spans="1:20" x14ac:dyDescent="0.3">
      <c r="A314">
        <v>313</v>
      </c>
      <c r="B314" s="1">
        <v>45797.445613425924</v>
      </c>
      <c r="C314" s="1">
        <v>45797.457256944443</v>
      </c>
      <c r="D314" s="39" t="s">
        <v>3163</v>
      </c>
      <c r="E314" s="39" t="s">
        <v>3164</v>
      </c>
      <c r="F314" s="39" t="s">
        <v>3165</v>
      </c>
      <c r="G314" s="39" t="s">
        <v>3099</v>
      </c>
      <c r="H314">
        <v>20</v>
      </c>
      <c r="I314" s="39" t="s">
        <v>3166</v>
      </c>
      <c r="J314" s="39" t="s">
        <v>1087</v>
      </c>
      <c r="K314" s="39" t="s">
        <v>1088</v>
      </c>
      <c r="L314" s="39" t="s">
        <v>1089</v>
      </c>
      <c r="M314" s="39" t="s">
        <v>1090</v>
      </c>
      <c r="N314" s="39" t="s">
        <v>1091</v>
      </c>
      <c r="O314" s="39" t="s">
        <v>3167</v>
      </c>
      <c r="P314" s="39" t="s">
        <v>3168</v>
      </c>
      <c r="Q314" s="39" t="s">
        <v>3169</v>
      </c>
      <c r="R314" s="39" t="s">
        <v>1257</v>
      </c>
      <c r="S314" s="39" t="s">
        <v>433</v>
      </c>
      <c r="T314" s="39" t="s">
        <v>944</v>
      </c>
    </row>
    <row r="315" spans="1:20" x14ac:dyDescent="0.3">
      <c r="A315">
        <v>314</v>
      </c>
      <c r="B315" s="1">
        <v>45797.445925925924</v>
      </c>
      <c r="C315" s="1">
        <v>45797.457488425927</v>
      </c>
      <c r="D315" s="39" t="s">
        <v>3170</v>
      </c>
      <c r="E315" s="39" t="s">
        <v>3171</v>
      </c>
      <c r="F315" s="39" t="s">
        <v>3171</v>
      </c>
      <c r="G315" s="39" t="s">
        <v>3099</v>
      </c>
      <c r="H315">
        <v>6</v>
      </c>
      <c r="I315" s="39" t="s">
        <v>1894</v>
      </c>
      <c r="J315" s="39" t="s">
        <v>2919</v>
      </c>
      <c r="K315" s="39" t="s">
        <v>3172</v>
      </c>
      <c r="L315" s="39" t="s">
        <v>3173</v>
      </c>
      <c r="M315" s="39" t="s">
        <v>1155</v>
      </c>
      <c r="N315" s="39" t="s">
        <v>1058</v>
      </c>
      <c r="O315" s="39" t="s">
        <v>3174</v>
      </c>
      <c r="P315" s="39" t="s">
        <v>3175</v>
      </c>
      <c r="Q315" s="39" t="s">
        <v>3176</v>
      </c>
      <c r="R315" s="39" t="s">
        <v>1257</v>
      </c>
      <c r="S315" s="39" t="s">
        <v>1037</v>
      </c>
      <c r="T315" s="39" t="s">
        <v>3177</v>
      </c>
    </row>
    <row r="316" spans="1:20" x14ac:dyDescent="0.3">
      <c r="A316">
        <v>315</v>
      </c>
      <c r="B316" s="1">
        <v>45797.445763888885</v>
      </c>
      <c r="C316" s="1">
        <v>45797.458680555559</v>
      </c>
      <c r="D316" s="39" t="s">
        <v>3178</v>
      </c>
      <c r="E316" s="39" t="s">
        <v>3179</v>
      </c>
      <c r="F316" s="39" t="s">
        <v>3179</v>
      </c>
      <c r="G316" s="39" t="s">
        <v>3099</v>
      </c>
      <c r="H316">
        <v>5</v>
      </c>
      <c r="I316" s="39" t="s">
        <v>3180</v>
      </c>
      <c r="J316" s="39" t="s">
        <v>3181</v>
      </c>
      <c r="K316" s="39" t="s">
        <v>3182</v>
      </c>
      <c r="L316" s="39" t="s">
        <v>3183</v>
      </c>
      <c r="M316" s="39" t="s">
        <v>1142</v>
      </c>
      <c r="N316" s="39" t="s">
        <v>1058</v>
      </c>
      <c r="O316" s="39" t="s">
        <v>3184</v>
      </c>
      <c r="P316" s="39" t="s">
        <v>3185</v>
      </c>
      <c r="Q316" s="39" t="s">
        <v>3186</v>
      </c>
      <c r="R316" s="39" t="s">
        <v>1240</v>
      </c>
      <c r="S316" s="39" t="s">
        <v>3187</v>
      </c>
      <c r="T316" s="39" t="s">
        <v>241</v>
      </c>
    </row>
    <row r="317" spans="1:20" x14ac:dyDescent="0.3">
      <c r="A317">
        <v>316</v>
      </c>
      <c r="B317" s="1">
        <v>45797.445416666669</v>
      </c>
      <c r="C317" s="1">
        <v>45797.459004629629</v>
      </c>
      <c r="D317" s="39" t="s">
        <v>3188</v>
      </c>
      <c r="E317" s="39" t="s">
        <v>3189</v>
      </c>
      <c r="F317" s="39" t="s">
        <v>3189</v>
      </c>
      <c r="G317" s="39" t="s">
        <v>3099</v>
      </c>
      <c r="H317">
        <v>19</v>
      </c>
      <c r="I317" s="39" t="s">
        <v>3190</v>
      </c>
      <c r="J317" s="39" t="s">
        <v>3191</v>
      </c>
      <c r="K317" s="39" t="s">
        <v>3192</v>
      </c>
      <c r="L317" s="39" t="s">
        <v>2018</v>
      </c>
      <c r="M317" s="39" t="s">
        <v>1155</v>
      </c>
      <c r="N317" s="39" t="s">
        <v>1156</v>
      </c>
      <c r="O317" s="39" t="s">
        <v>3193</v>
      </c>
      <c r="P317" s="39" t="s">
        <v>3194</v>
      </c>
      <c r="Q317" s="39" t="s">
        <v>3195</v>
      </c>
      <c r="R317" s="39" t="s">
        <v>3196</v>
      </c>
      <c r="S317" s="39" t="s">
        <v>903</v>
      </c>
      <c r="T317" s="39" t="s">
        <v>315</v>
      </c>
    </row>
    <row r="318" spans="1:20" x14ac:dyDescent="0.3">
      <c r="A318">
        <v>317</v>
      </c>
      <c r="B318" s="1">
        <v>45797.447592592594</v>
      </c>
      <c r="C318" s="1">
        <v>45797.459143518521</v>
      </c>
      <c r="D318" s="39" t="s">
        <v>3197</v>
      </c>
      <c r="E318" s="39" t="s">
        <v>3198</v>
      </c>
      <c r="F318" s="39" t="s">
        <v>3198</v>
      </c>
      <c r="G318" s="39" t="s">
        <v>3099</v>
      </c>
      <c r="H318">
        <v>1</v>
      </c>
      <c r="I318" s="39" t="s">
        <v>1110</v>
      </c>
      <c r="J318" s="39" t="s">
        <v>1066</v>
      </c>
      <c r="K318" s="39" t="s">
        <v>3199</v>
      </c>
      <c r="L318" s="39" t="s">
        <v>3200</v>
      </c>
      <c r="M318" s="39" t="s">
        <v>1275</v>
      </c>
      <c r="N318" s="39" t="s">
        <v>1386</v>
      </c>
      <c r="O318" s="39" t="s">
        <v>3201</v>
      </c>
      <c r="P318" s="39" t="s">
        <v>3202</v>
      </c>
      <c r="Q318" s="39" t="s">
        <v>455</v>
      </c>
      <c r="R318" s="39" t="s">
        <v>758</v>
      </c>
      <c r="S318" s="39" t="s">
        <v>3203</v>
      </c>
      <c r="T318" s="39" t="s">
        <v>3204</v>
      </c>
    </row>
    <row r="319" spans="1:20" x14ac:dyDescent="0.3">
      <c r="A319">
        <v>318</v>
      </c>
      <c r="B319" s="1">
        <v>45797.454212962963</v>
      </c>
      <c r="C319" s="1">
        <v>45797.459340277775</v>
      </c>
      <c r="D319" s="39" t="s">
        <v>2087</v>
      </c>
      <c r="E319" s="39" t="s">
        <v>2088</v>
      </c>
      <c r="F319" s="39" t="s">
        <v>2088</v>
      </c>
      <c r="G319" s="39" t="s">
        <v>3099</v>
      </c>
      <c r="H319">
        <v>15</v>
      </c>
      <c r="I319" s="39" t="s">
        <v>1370</v>
      </c>
      <c r="J319" s="39" t="s">
        <v>1487</v>
      </c>
      <c r="K319" s="39" t="s">
        <v>1391</v>
      </c>
      <c r="L319" s="39" t="s">
        <v>3205</v>
      </c>
      <c r="M319" s="39" t="s">
        <v>1102</v>
      </c>
      <c r="N319" s="39" t="s">
        <v>1341</v>
      </c>
      <c r="O319" s="39" t="s">
        <v>3206</v>
      </c>
      <c r="P319" s="39" t="s">
        <v>3207</v>
      </c>
      <c r="Q319" s="39" t="s">
        <v>3208</v>
      </c>
      <c r="R319" s="39" t="s">
        <v>274</v>
      </c>
      <c r="S319" s="39" t="s">
        <v>175</v>
      </c>
      <c r="T319" s="39" t="s">
        <v>3209</v>
      </c>
    </row>
    <row r="320" spans="1:20" x14ac:dyDescent="0.3">
      <c r="A320">
        <v>319</v>
      </c>
      <c r="B320" s="1">
        <v>45797.445381944446</v>
      </c>
      <c r="C320" s="1">
        <v>45797.459791666668</v>
      </c>
      <c r="D320" s="39" t="s">
        <v>3210</v>
      </c>
      <c r="E320" s="39" t="s">
        <v>3211</v>
      </c>
      <c r="F320" s="39" t="s">
        <v>3211</v>
      </c>
      <c r="G320" s="39" t="s">
        <v>3099</v>
      </c>
      <c r="H320">
        <v>35</v>
      </c>
      <c r="I320" s="39" t="s">
        <v>1978</v>
      </c>
      <c r="J320" s="39" t="s">
        <v>1066</v>
      </c>
      <c r="K320" s="39" t="s">
        <v>1088</v>
      </c>
      <c r="L320" s="39" t="s">
        <v>1089</v>
      </c>
      <c r="M320" s="39" t="s">
        <v>3212</v>
      </c>
      <c r="N320" s="39" t="s">
        <v>1091</v>
      </c>
      <c r="O320" s="39" t="s">
        <v>3213</v>
      </c>
      <c r="P320" s="39" t="s">
        <v>3214</v>
      </c>
      <c r="Q320" s="39" t="s">
        <v>3215</v>
      </c>
      <c r="R320" s="39" t="s">
        <v>3216</v>
      </c>
      <c r="S320" s="39" t="s">
        <v>3217</v>
      </c>
      <c r="T320" s="39" t="s">
        <v>148</v>
      </c>
    </row>
    <row r="321" spans="1:20" x14ac:dyDescent="0.3">
      <c r="A321">
        <v>320</v>
      </c>
      <c r="B321" s="1">
        <v>45797.445706018516</v>
      </c>
      <c r="C321" s="1">
        <v>45797.459872685184</v>
      </c>
      <c r="D321" s="39" t="s">
        <v>3218</v>
      </c>
      <c r="E321" s="39" t="s">
        <v>3219</v>
      </c>
      <c r="F321" s="39" t="s">
        <v>3219</v>
      </c>
      <c r="G321" s="39" t="s">
        <v>3099</v>
      </c>
      <c r="H321">
        <v>16</v>
      </c>
      <c r="I321" s="39" t="s">
        <v>3220</v>
      </c>
      <c r="J321" s="39" t="s">
        <v>3221</v>
      </c>
      <c r="K321" s="39" t="s">
        <v>1088</v>
      </c>
      <c r="L321" s="39" t="s">
        <v>1089</v>
      </c>
      <c r="M321" s="39" t="s">
        <v>1090</v>
      </c>
      <c r="N321" s="39" t="s">
        <v>1091</v>
      </c>
      <c r="O321" s="39" t="s">
        <v>3222</v>
      </c>
      <c r="P321" s="39" t="s">
        <v>3223</v>
      </c>
      <c r="Q321" s="39" t="s">
        <v>3224</v>
      </c>
      <c r="R321" s="39" t="s">
        <v>3225</v>
      </c>
      <c r="S321" s="39" t="s">
        <v>107</v>
      </c>
      <c r="T321" s="39" t="s">
        <v>3226</v>
      </c>
    </row>
    <row r="322" spans="1:20" x14ac:dyDescent="0.3">
      <c r="A322">
        <v>321</v>
      </c>
      <c r="B322" s="1">
        <v>45797.445219907408</v>
      </c>
      <c r="C322" s="1">
        <v>45797.460231481484</v>
      </c>
      <c r="D322" s="39" t="s">
        <v>3227</v>
      </c>
      <c r="E322" s="39" t="s">
        <v>3228</v>
      </c>
      <c r="F322" s="39" t="s">
        <v>3229</v>
      </c>
      <c r="G322" s="39" t="s">
        <v>3099</v>
      </c>
      <c r="H322">
        <v>32</v>
      </c>
      <c r="I322" s="39" t="s">
        <v>3220</v>
      </c>
      <c r="J322" s="39" t="s">
        <v>3230</v>
      </c>
      <c r="K322" s="39" t="s">
        <v>3231</v>
      </c>
      <c r="L322" s="39" t="s">
        <v>1089</v>
      </c>
      <c r="M322" s="39" t="s">
        <v>1275</v>
      </c>
      <c r="N322" s="39" t="s">
        <v>1091</v>
      </c>
      <c r="O322" s="39" t="s">
        <v>3232</v>
      </c>
      <c r="P322" s="39" t="s">
        <v>3233</v>
      </c>
      <c r="Q322" s="39" t="s">
        <v>3234</v>
      </c>
      <c r="R322" s="39" t="s">
        <v>3235</v>
      </c>
      <c r="S322" s="39" t="s">
        <v>2689</v>
      </c>
      <c r="T322" s="39" t="s">
        <v>3236</v>
      </c>
    </row>
    <row r="323" spans="1:20" x14ac:dyDescent="0.3">
      <c r="A323">
        <v>322</v>
      </c>
      <c r="B323" s="1">
        <v>45797.445219907408</v>
      </c>
      <c r="C323" s="1">
        <v>45797.460393518515</v>
      </c>
      <c r="D323" s="39" t="s">
        <v>3237</v>
      </c>
      <c r="E323" s="39" t="s">
        <v>3238</v>
      </c>
      <c r="F323" s="39" t="s">
        <v>3239</v>
      </c>
      <c r="G323" s="39" t="s">
        <v>3099</v>
      </c>
      <c r="H323">
        <v>22</v>
      </c>
      <c r="I323" s="39" t="s">
        <v>1040</v>
      </c>
      <c r="J323" s="39" t="s">
        <v>1087</v>
      </c>
      <c r="K323" s="39" t="s">
        <v>1088</v>
      </c>
      <c r="L323" s="39" t="s">
        <v>1089</v>
      </c>
      <c r="M323" s="39" t="s">
        <v>1090</v>
      </c>
      <c r="N323" s="39" t="s">
        <v>1091</v>
      </c>
      <c r="O323" s="39" t="s">
        <v>3240</v>
      </c>
      <c r="P323" s="39" t="s">
        <v>3241</v>
      </c>
      <c r="Q323" s="39" t="s">
        <v>3242</v>
      </c>
      <c r="R323" s="39" t="s">
        <v>731</v>
      </c>
      <c r="S323" s="39" t="s">
        <v>860</v>
      </c>
      <c r="T323" s="39" t="s">
        <v>3243</v>
      </c>
    </row>
    <row r="324" spans="1:20" x14ac:dyDescent="0.3">
      <c r="A324">
        <v>323</v>
      </c>
      <c r="B324" s="1">
        <v>45797.445590277777</v>
      </c>
      <c r="C324" s="1">
        <v>45797.460625</v>
      </c>
      <c r="D324" s="39" t="s">
        <v>3244</v>
      </c>
      <c r="E324" s="39" t="s">
        <v>3245</v>
      </c>
      <c r="F324" s="39" t="s">
        <v>3246</v>
      </c>
      <c r="G324" s="39" t="s">
        <v>1967</v>
      </c>
      <c r="H324">
        <v>3</v>
      </c>
      <c r="I324" s="39" t="s">
        <v>3012</v>
      </c>
      <c r="J324" s="39" t="s">
        <v>3247</v>
      </c>
      <c r="K324" s="39" t="s">
        <v>3248</v>
      </c>
      <c r="L324" s="39" t="s">
        <v>3249</v>
      </c>
      <c r="M324" s="39" t="s">
        <v>3250</v>
      </c>
      <c r="N324" s="39" t="s">
        <v>1058</v>
      </c>
      <c r="O324" s="39" t="s">
        <v>3251</v>
      </c>
      <c r="P324" s="39" t="s">
        <v>3252</v>
      </c>
      <c r="Q324" s="39" t="s">
        <v>3253</v>
      </c>
      <c r="R324" s="39" t="s">
        <v>3254</v>
      </c>
      <c r="S324" s="39" t="s">
        <v>3255</v>
      </c>
      <c r="T324" s="39" t="s">
        <v>3256</v>
      </c>
    </row>
    <row r="325" spans="1:20" x14ac:dyDescent="0.3">
      <c r="A325">
        <v>324</v>
      </c>
      <c r="B325" s="1">
        <v>45797.445254629631</v>
      </c>
      <c r="C325" s="1">
        <v>45797.460729166669</v>
      </c>
      <c r="D325" s="39" t="s">
        <v>3257</v>
      </c>
      <c r="E325" s="39" t="s">
        <v>3258</v>
      </c>
      <c r="F325" s="39" t="s">
        <v>3258</v>
      </c>
      <c r="G325" s="39" t="s">
        <v>3099</v>
      </c>
      <c r="H325">
        <v>9</v>
      </c>
      <c r="I325" s="39" t="s">
        <v>2166</v>
      </c>
      <c r="J325" s="39" t="s">
        <v>1487</v>
      </c>
      <c r="K325" s="39" t="s">
        <v>3259</v>
      </c>
      <c r="L325" s="39" t="s">
        <v>3260</v>
      </c>
      <c r="M325" s="39" t="s">
        <v>1090</v>
      </c>
      <c r="N325" s="39" t="s">
        <v>1091</v>
      </c>
      <c r="O325" s="39" t="s">
        <v>3261</v>
      </c>
      <c r="P325" s="39" t="s">
        <v>3262</v>
      </c>
      <c r="Q325" s="39" t="s">
        <v>3263</v>
      </c>
      <c r="R325" s="39" t="s">
        <v>2340</v>
      </c>
      <c r="S325" s="39" t="s">
        <v>3264</v>
      </c>
      <c r="T325" s="39" t="s">
        <v>3265</v>
      </c>
    </row>
    <row r="326" spans="1:20" x14ac:dyDescent="0.3">
      <c r="A326">
        <v>325</v>
      </c>
      <c r="B326" s="1">
        <v>45797.445462962962</v>
      </c>
      <c r="C326" s="1">
        <v>45797.460833333331</v>
      </c>
      <c r="D326" s="39" t="s">
        <v>3266</v>
      </c>
      <c r="E326" s="39" t="s">
        <v>3267</v>
      </c>
      <c r="F326" s="39" t="s">
        <v>3267</v>
      </c>
      <c r="G326" s="39" t="s">
        <v>3099</v>
      </c>
      <c r="H326">
        <v>4</v>
      </c>
      <c r="I326" s="39" t="s">
        <v>1213</v>
      </c>
      <c r="J326" s="39" t="s">
        <v>1285</v>
      </c>
      <c r="K326" s="39" t="s">
        <v>3268</v>
      </c>
      <c r="L326" s="39" t="s">
        <v>2136</v>
      </c>
      <c r="M326" s="39" t="s">
        <v>1275</v>
      </c>
      <c r="N326" s="39" t="s">
        <v>1058</v>
      </c>
      <c r="O326" s="39" t="s">
        <v>3269</v>
      </c>
      <c r="P326" s="39" t="s">
        <v>3270</v>
      </c>
      <c r="Q326" s="39" t="s">
        <v>3271</v>
      </c>
      <c r="R326" s="39" t="s">
        <v>913</v>
      </c>
      <c r="S326" s="39" t="s">
        <v>175</v>
      </c>
      <c r="T326" s="39" t="s">
        <v>3272</v>
      </c>
    </row>
    <row r="327" spans="1:20" x14ac:dyDescent="0.3">
      <c r="A327">
        <v>326</v>
      </c>
      <c r="B327" s="1">
        <v>45797.449456018519</v>
      </c>
      <c r="C327" s="1">
        <v>45797.461180555554</v>
      </c>
      <c r="D327" s="39" t="s">
        <v>3273</v>
      </c>
      <c r="E327" s="39" t="s">
        <v>3274</v>
      </c>
      <c r="F327" s="39" t="s">
        <v>3274</v>
      </c>
      <c r="G327" s="39" t="s">
        <v>3099</v>
      </c>
      <c r="H327">
        <v>22</v>
      </c>
      <c r="I327" s="39" t="s">
        <v>1040</v>
      </c>
      <c r="J327" s="39" t="s">
        <v>1087</v>
      </c>
      <c r="K327" s="39" t="s">
        <v>1088</v>
      </c>
      <c r="L327" s="39" t="s">
        <v>3275</v>
      </c>
      <c r="M327" s="39" t="s">
        <v>3090</v>
      </c>
      <c r="N327" s="39" t="s">
        <v>1156</v>
      </c>
      <c r="O327" s="39" t="s">
        <v>3276</v>
      </c>
      <c r="P327" s="39" t="s">
        <v>3277</v>
      </c>
      <c r="Q327" s="39" t="s">
        <v>3278</v>
      </c>
      <c r="R327" s="39" t="s">
        <v>1257</v>
      </c>
      <c r="S327" s="39" t="s">
        <v>3279</v>
      </c>
      <c r="T327" s="39" t="s">
        <v>1882</v>
      </c>
    </row>
    <row r="328" spans="1:20" x14ac:dyDescent="0.3">
      <c r="A328">
        <v>327</v>
      </c>
      <c r="B328" s="1">
        <v>45797.445659722223</v>
      </c>
      <c r="C328" s="1">
        <v>45797.461562500001</v>
      </c>
      <c r="D328" s="39" t="s">
        <v>3280</v>
      </c>
      <c r="E328" s="39" t="s">
        <v>3281</v>
      </c>
      <c r="F328" s="39" t="s">
        <v>3282</v>
      </c>
      <c r="G328" s="39" t="s">
        <v>3099</v>
      </c>
      <c r="H328">
        <v>26</v>
      </c>
      <c r="I328" s="39" t="s">
        <v>1255</v>
      </c>
      <c r="J328" s="39" t="s">
        <v>1087</v>
      </c>
      <c r="K328" s="39" t="s">
        <v>3283</v>
      </c>
      <c r="L328" s="39" t="s">
        <v>2386</v>
      </c>
      <c r="M328" s="39" t="s">
        <v>1249</v>
      </c>
      <c r="N328" s="39" t="s">
        <v>1386</v>
      </c>
      <c r="O328" s="39" t="s">
        <v>3284</v>
      </c>
      <c r="P328" s="39" t="s">
        <v>3285</v>
      </c>
      <c r="Q328" s="39" t="s">
        <v>3286</v>
      </c>
      <c r="R328" s="39" t="s">
        <v>556</v>
      </c>
      <c r="S328" s="39" t="s">
        <v>3287</v>
      </c>
      <c r="T328" s="39" t="s">
        <v>3288</v>
      </c>
    </row>
    <row r="329" spans="1:20" x14ac:dyDescent="0.3">
      <c r="A329">
        <v>328</v>
      </c>
      <c r="B329" s="1">
        <v>45797.445509259262</v>
      </c>
      <c r="C329" s="1">
        <v>45797.461631944447</v>
      </c>
      <c r="D329" s="39" t="s">
        <v>3289</v>
      </c>
      <c r="E329" s="39" t="s">
        <v>3290</v>
      </c>
      <c r="F329" s="39" t="s">
        <v>3290</v>
      </c>
      <c r="G329" s="39" t="s">
        <v>3099</v>
      </c>
      <c r="H329">
        <v>27</v>
      </c>
      <c r="I329" s="39" t="s">
        <v>3291</v>
      </c>
      <c r="J329" s="39" t="s">
        <v>3292</v>
      </c>
      <c r="K329" s="39" t="s">
        <v>3293</v>
      </c>
      <c r="L329" s="39" t="s">
        <v>3294</v>
      </c>
      <c r="M329" s="39" t="s">
        <v>1275</v>
      </c>
      <c r="N329" s="39" t="s">
        <v>1156</v>
      </c>
      <c r="O329" s="39" t="s">
        <v>3295</v>
      </c>
      <c r="P329" s="39" t="s">
        <v>3296</v>
      </c>
      <c r="Q329" s="39" t="s">
        <v>3297</v>
      </c>
      <c r="R329" s="39" t="s">
        <v>3298</v>
      </c>
      <c r="S329" s="39" t="s">
        <v>374</v>
      </c>
      <c r="T329" s="39" t="s">
        <v>3299</v>
      </c>
    </row>
    <row r="330" spans="1:20" x14ac:dyDescent="0.3">
      <c r="A330">
        <v>329</v>
      </c>
      <c r="B330" s="1">
        <v>45797.445347222223</v>
      </c>
      <c r="C330" s="1">
        <v>45797.462326388886</v>
      </c>
      <c r="D330" s="39" t="s">
        <v>3300</v>
      </c>
      <c r="E330" s="39" t="s">
        <v>3301</v>
      </c>
      <c r="F330" s="39" t="s">
        <v>3302</v>
      </c>
      <c r="G330" s="39" t="s">
        <v>3099</v>
      </c>
      <c r="H330">
        <v>11</v>
      </c>
      <c r="I330" s="39" t="s">
        <v>1717</v>
      </c>
      <c r="J330" s="39" t="s">
        <v>3303</v>
      </c>
      <c r="K330" s="39" t="s">
        <v>3304</v>
      </c>
      <c r="L330" s="39" t="s">
        <v>3305</v>
      </c>
      <c r="M330" s="39" t="s">
        <v>1188</v>
      </c>
      <c r="N330" s="39" t="s">
        <v>1156</v>
      </c>
      <c r="O330" s="39" t="s">
        <v>3306</v>
      </c>
      <c r="P330" s="39" t="s">
        <v>3307</v>
      </c>
      <c r="Q330" s="39" t="s">
        <v>3308</v>
      </c>
      <c r="R330" s="39" t="s">
        <v>3309</v>
      </c>
      <c r="S330" s="39" t="s">
        <v>243</v>
      </c>
      <c r="T330" s="39" t="s">
        <v>3310</v>
      </c>
    </row>
    <row r="331" spans="1:20" x14ac:dyDescent="0.3">
      <c r="A331">
        <v>330</v>
      </c>
      <c r="B331" s="1">
        <v>45797.445324074077</v>
      </c>
      <c r="C331" s="1">
        <v>45797.462465277778</v>
      </c>
      <c r="D331" s="39" t="s">
        <v>3311</v>
      </c>
      <c r="E331" s="39" t="s">
        <v>3312</v>
      </c>
      <c r="F331" s="39" t="s">
        <v>3312</v>
      </c>
      <c r="G331" s="39" t="s">
        <v>3099</v>
      </c>
      <c r="H331">
        <v>21</v>
      </c>
      <c r="I331" s="39" t="s">
        <v>1906</v>
      </c>
      <c r="J331" s="39" t="s">
        <v>1487</v>
      </c>
      <c r="K331" s="39" t="s">
        <v>1088</v>
      </c>
      <c r="L331" s="39" t="s">
        <v>1089</v>
      </c>
      <c r="M331" s="39" t="s">
        <v>1122</v>
      </c>
      <c r="N331" s="39" t="s">
        <v>1156</v>
      </c>
      <c r="O331" s="39" t="s">
        <v>3313</v>
      </c>
      <c r="P331" s="39" t="s">
        <v>3314</v>
      </c>
      <c r="Q331" s="39" t="s">
        <v>3315</v>
      </c>
      <c r="R331" s="39" t="s">
        <v>3316</v>
      </c>
      <c r="S331" s="39" t="s">
        <v>3317</v>
      </c>
      <c r="T331" s="39" t="s">
        <v>3318</v>
      </c>
    </row>
    <row r="332" spans="1:20" x14ac:dyDescent="0.3">
      <c r="A332">
        <v>331</v>
      </c>
      <c r="B332" s="1">
        <v>45797.447233796294</v>
      </c>
      <c r="C332" s="1">
        <v>45797.462488425925</v>
      </c>
      <c r="D332" s="39" t="s">
        <v>3319</v>
      </c>
      <c r="E332" s="39" t="s">
        <v>3320</v>
      </c>
      <c r="F332" s="39" t="s">
        <v>3321</v>
      </c>
      <c r="G332" s="39" t="s">
        <v>3099</v>
      </c>
      <c r="H332">
        <v>14</v>
      </c>
      <c r="I332" s="39" t="s">
        <v>1717</v>
      </c>
      <c r="J332" s="39" t="s">
        <v>1087</v>
      </c>
      <c r="K332" s="39" t="s">
        <v>3322</v>
      </c>
      <c r="L332" s="39" t="s">
        <v>3323</v>
      </c>
      <c r="M332" s="39" t="s">
        <v>1090</v>
      </c>
      <c r="N332" s="39" t="s">
        <v>1091</v>
      </c>
      <c r="O332" s="39" t="s">
        <v>3324</v>
      </c>
      <c r="P332" s="39" t="s">
        <v>3325</v>
      </c>
      <c r="Q332" s="39" t="s">
        <v>3326</v>
      </c>
      <c r="R332" s="39" t="s">
        <v>3327</v>
      </c>
      <c r="S332" s="39" t="s">
        <v>3328</v>
      </c>
      <c r="T332" s="39" t="s">
        <v>3329</v>
      </c>
    </row>
    <row r="333" spans="1:20" x14ac:dyDescent="0.3">
      <c r="A333">
        <v>332</v>
      </c>
      <c r="B333" s="1">
        <v>45797.445439814815</v>
      </c>
      <c r="C333" s="1">
        <v>45797.463923611111</v>
      </c>
      <c r="D333" s="39" t="s">
        <v>3330</v>
      </c>
      <c r="E333" s="39" t="s">
        <v>3331</v>
      </c>
      <c r="F333" s="39" t="s">
        <v>3331</v>
      </c>
      <c r="G333" s="39" t="s">
        <v>3099</v>
      </c>
      <c r="H333">
        <v>13</v>
      </c>
      <c r="I333" s="39" t="s">
        <v>3332</v>
      </c>
      <c r="J333" s="39" t="s">
        <v>3333</v>
      </c>
      <c r="K333" s="39" t="s">
        <v>3334</v>
      </c>
      <c r="L333" s="39" t="s">
        <v>3335</v>
      </c>
      <c r="M333" s="39" t="s">
        <v>1122</v>
      </c>
      <c r="N333" s="39" t="s">
        <v>1341</v>
      </c>
      <c r="O333" s="39" t="s">
        <v>3336</v>
      </c>
      <c r="P333" s="39" t="s">
        <v>3337</v>
      </c>
      <c r="Q333" s="39" t="s">
        <v>3338</v>
      </c>
      <c r="R333" s="39" t="s">
        <v>556</v>
      </c>
      <c r="S333" s="39" t="s">
        <v>3339</v>
      </c>
      <c r="T333" s="39" t="s">
        <v>3340</v>
      </c>
    </row>
    <row r="334" spans="1:20" x14ac:dyDescent="0.3">
      <c r="A334">
        <v>333</v>
      </c>
      <c r="B334" s="1">
        <v>45797.445486111108</v>
      </c>
      <c r="C334" s="1">
        <v>45797.465046296296</v>
      </c>
      <c r="D334" s="39" t="s">
        <v>3341</v>
      </c>
      <c r="E334" s="39" t="s">
        <v>3342</v>
      </c>
      <c r="F334" s="39" t="s">
        <v>3342</v>
      </c>
      <c r="G334" s="39" t="s">
        <v>3099</v>
      </c>
      <c r="H334">
        <v>36</v>
      </c>
      <c r="I334" s="39" t="s">
        <v>1906</v>
      </c>
      <c r="J334" s="39" t="s">
        <v>1087</v>
      </c>
      <c r="K334" s="39" t="s">
        <v>1088</v>
      </c>
      <c r="L334" s="39" t="s">
        <v>1089</v>
      </c>
      <c r="M334" s="39" t="s">
        <v>2847</v>
      </c>
      <c r="N334" s="39" t="s">
        <v>1091</v>
      </c>
      <c r="O334" s="39" t="s">
        <v>3343</v>
      </c>
      <c r="P334" s="39" t="s">
        <v>3344</v>
      </c>
      <c r="Q334" s="39" t="s">
        <v>3345</v>
      </c>
      <c r="R334" s="39" t="s">
        <v>3346</v>
      </c>
      <c r="S334" s="39" t="s">
        <v>3347</v>
      </c>
      <c r="T334" s="39" t="s">
        <v>3348</v>
      </c>
    </row>
    <row r="335" spans="1:20" x14ac:dyDescent="0.3">
      <c r="A335">
        <v>334</v>
      </c>
      <c r="B335" s="1">
        <v>45797.460729166669</v>
      </c>
      <c r="C335" s="1">
        <v>45797.474062499998</v>
      </c>
      <c r="D335" s="39" t="s">
        <v>3227</v>
      </c>
      <c r="E335" s="39" t="s">
        <v>3228</v>
      </c>
      <c r="F335" s="39" t="s">
        <v>3229</v>
      </c>
      <c r="G335" s="39" t="s">
        <v>3099</v>
      </c>
      <c r="H335">
        <v>32</v>
      </c>
      <c r="I335" s="39" t="s">
        <v>1040</v>
      </c>
      <c r="J335" s="39" t="s">
        <v>3349</v>
      </c>
      <c r="K335" s="39" t="s">
        <v>1286</v>
      </c>
      <c r="L335" s="39" t="s">
        <v>3350</v>
      </c>
      <c r="M335" s="39" t="s">
        <v>1155</v>
      </c>
      <c r="N335" s="39" t="s">
        <v>1156</v>
      </c>
      <c r="O335" s="39" t="s">
        <v>3351</v>
      </c>
      <c r="P335" s="39" t="s">
        <v>3352</v>
      </c>
      <c r="Q335" s="39" t="s">
        <v>3353</v>
      </c>
      <c r="R335" s="39" t="s">
        <v>3354</v>
      </c>
      <c r="S335" s="39" t="s">
        <v>433</v>
      </c>
      <c r="T335" s="39" t="s">
        <v>3355</v>
      </c>
    </row>
    <row r="336" spans="1:20" x14ac:dyDescent="0.3">
      <c r="A336">
        <v>335</v>
      </c>
      <c r="B336" s="1">
        <v>45797.445486111108</v>
      </c>
      <c r="C336" s="1">
        <v>45797.483159722222</v>
      </c>
      <c r="D336" s="39" t="s">
        <v>3356</v>
      </c>
      <c r="E336" s="39" t="s">
        <v>3357</v>
      </c>
      <c r="F336" s="39" t="s">
        <v>3358</v>
      </c>
      <c r="G336" s="39" t="s">
        <v>3099</v>
      </c>
      <c r="H336">
        <v>29</v>
      </c>
      <c r="I336" s="39" t="s">
        <v>1040</v>
      </c>
      <c r="J336" s="39" t="s">
        <v>3359</v>
      </c>
      <c r="K336" s="39" t="s">
        <v>3360</v>
      </c>
      <c r="L336" s="39" t="s">
        <v>3361</v>
      </c>
      <c r="M336" s="39" t="s">
        <v>1404</v>
      </c>
      <c r="N336" s="39" t="s">
        <v>1091</v>
      </c>
      <c r="O336" s="39" t="s">
        <v>3362</v>
      </c>
      <c r="P336" s="39" t="s">
        <v>3363</v>
      </c>
      <c r="Q336" s="39" t="s">
        <v>3364</v>
      </c>
      <c r="R336" s="39" t="s">
        <v>3365</v>
      </c>
      <c r="S336" s="39" t="s">
        <v>107</v>
      </c>
      <c r="T336" s="39" t="s">
        <v>3366</v>
      </c>
    </row>
    <row r="337" spans="1:20" x14ac:dyDescent="0.3">
      <c r="A337">
        <v>336</v>
      </c>
      <c r="B337" s="1">
        <v>45797.454710648148</v>
      </c>
      <c r="C337" s="1">
        <v>45797.483240740738</v>
      </c>
      <c r="D337" s="39" t="s">
        <v>3367</v>
      </c>
      <c r="E337" s="39" t="s">
        <v>3368</v>
      </c>
      <c r="F337" s="39" t="s">
        <v>3369</v>
      </c>
      <c r="G337" s="39" t="s">
        <v>3099</v>
      </c>
      <c r="H337">
        <v>34</v>
      </c>
      <c r="I337" s="39" t="s">
        <v>1040</v>
      </c>
      <c r="J337" s="39" t="s">
        <v>1087</v>
      </c>
      <c r="K337" s="39" t="s">
        <v>1088</v>
      </c>
      <c r="L337" s="39" t="s">
        <v>1089</v>
      </c>
      <c r="M337" s="39" t="s">
        <v>3370</v>
      </c>
      <c r="N337" s="39" t="s">
        <v>1045</v>
      </c>
      <c r="O337" s="39" t="s">
        <v>3371</v>
      </c>
      <c r="P337" s="39" t="s">
        <v>3372</v>
      </c>
      <c r="Q337" s="39" t="s">
        <v>3373</v>
      </c>
      <c r="R337" s="39" t="s">
        <v>3374</v>
      </c>
      <c r="S337" s="39" t="s">
        <v>107</v>
      </c>
      <c r="T337" s="39" t="s">
        <v>3375</v>
      </c>
    </row>
    <row r="338" spans="1:20" x14ac:dyDescent="0.3">
      <c r="A338">
        <v>337</v>
      </c>
      <c r="B338" s="1">
        <v>45797.445960648147</v>
      </c>
      <c r="C338" s="1">
        <v>45797.483252314814</v>
      </c>
      <c r="D338" s="39" t="s">
        <v>3376</v>
      </c>
      <c r="E338" s="39" t="s">
        <v>3377</v>
      </c>
      <c r="F338" s="39" t="s">
        <v>3377</v>
      </c>
      <c r="G338" s="39" t="s">
        <v>3099</v>
      </c>
      <c r="H338">
        <v>28</v>
      </c>
      <c r="I338" s="39" t="s">
        <v>1894</v>
      </c>
      <c r="J338" s="39" t="s">
        <v>3378</v>
      </c>
      <c r="K338" s="39" t="s">
        <v>3379</v>
      </c>
      <c r="L338" s="39" t="s">
        <v>3380</v>
      </c>
      <c r="M338" s="39" t="s">
        <v>1287</v>
      </c>
      <c r="N338" s="39" t="s">
        <v>1045</v>
      </c>
      <c r="O338" s="39" t="s">
        <v>3381</v>
      </c>
      <c r="P338" s="39" t="s">
        <v>3382</v>
      </c>
      <c r="Q338" s="39" t="s">
        <v>3383</v>
      </c>
      <c r="R338" s="39" t="s">
        <v>3384</v>
      </c>
      <c r="S338" s="39" t="s">
        <v>3385</v>
      </c>
      <c r="T338" s="39" t="s">
        <v>3386</v>
      </c>
    </row>
    <row r="339" spans="1:20" x14ac:dyDescent="0.3">
      <c r="A339">
        <v>338</v>
      </c>
      <c r="B339" s="1">
        <v>45797.445671296293</v>
      </c>
      <c r="C339" s="1">
        <v>45797.483854166669</v>
      </c>
      <c r="D339" s="39" t="s">
        <v>3387</v>
      </c>
      <c r="E339" s="39" t="s">
        <v>3388</v>
      </c>
      <c r="F339" s="39" t="s">
        <v>3388</v>
      </c>
      <c r="G339" s="39" t="s">
        <v>3099</v>
      </c>
      <c r="H339">
        <v>33</v>
      </c>
      <c r="I339" s="39" t="s">
        <v>1232</v>
      </c>
      <c r="J339" s="39" t="s">
        <v>3389</v>
      </c>
      <c r="K339" s="39" t="s">
        <v>2527</v>
      </c>
      <c r="L339" s="39" t="s">
        <v>3260</v>
      </c>
      <c r="M339" s="39" t="s">
        <v>1352</v>
      </c>
      <c r="N339" s="39" t="s">
        <v>1341</v>
      </c>
      <c r="O339" s="39" t="s">
        <v>3390</v>
      </c>
      <c r="P339" s="39" t="s">
        <v>3391</v>
      </c>
      <c r="Q339" s="39" t="s">
        <v>3392</v>
      </c>
      <c r="R339" s="39" t="s">
        <v>2010</v>
      </c>
      <c r="S339" s="39" t="s">
        <v>3393</v>
      </c>
      <c r="T339" s="39" t="s">
        <v>3394</v>
      </c>
    </row>
    <row r="340" spans="1:20" x14ac:dyDescent="0.3">
      <c r="A340">
        <v>339</v>
      </c>
      <c r="B340" s="1">
        <v>45797.455439814818</v>
      </c>
      <c r="C340" s="1">
        <v>45797.485578703701</v>
      </c>
      <c r="D340" s="39" t="s">
        <v>3395</v>
      </c>
      <c r="E340" s="39" t="s">
        <v>3396</v>
      </c>
      <c r="F340" s="39" t="s">
        <v>3396</v>
      </c>
      <c r="G340" s="39" t="s">
        <v>3099</v>
      </c>
      <c r="H340">
        <v>30</v>
      </c>
      <c r="I340" s="39" t="s">
        <v>1040</v>
      </c>
      <c r="J340" s="39" t="s">
        <v>1087</v>
      </c>
      <c r="K340" s="39" t="s">
        <v>1088</v>
      </c>
      <c r="L340" s="39" t="s">
        <v>3397</v>
      </c>
      <c r="M340" s="39" t="s">
        <v>1404</v>
      </c>
      <c r="N340" s="39" t="s">
        <v>1058</v>
      </c>
      <c r="O340" s="39" t="s">
        <v>3398</v>
      </c>
      <c r="P340" s="39" t="s">
        <v>3399</v>
      </c>
      <c r="Q340" s="39" t="s">
        <v>3400</v>
      </c>
      <c r="R340" s="39" t="s">
        <v>3401</v>
      </c>
      <c r="S340" s="39" t="s">
        <v>3402</v>
      </c>
      <c r="T340" s="39" t="s">
        <v>3403</v>
      </c>
    </row>
    <row r="341" spans="1:20" x14ac:dyDescent="0.3">
      <c r="A341">
        <v>340</v>
      </c>
      <c r="B341" s="1">
        <v>45797.489282407405</v>
      </c>
      <c r="C341" s="1">
        <v>45797.493113425924</v>
      </c>
      <c r="D341" s="39" t="s">
        <v>3404</v>
      </c>
      <c r="E341" s="39" t="s">
        <v>3405</v>
      </c>
      <c r="F341" s="39" t="s">
        <v>3406</v>
      </c>
      <c r="G341" s="39" t="s">
        <v>1893</v>
      </c>
      <c r="H341">
        <v>22</v>
      </c>
      <c r="I341" s="39" t="s">
        <v>3407</v>
      </c>
      <c r="J341" s="39" t="s">
        <v>3408</v>
      </c>
      <c r="K341" s="39" t="s">
        <v>2586</v>
      </c>
      <c r="L341" s="39" t="s">
        <v>1068</v>
      </c>
      <c r="M341" s="39" t="s">
        <v>1352</v>
      </c>
      <c r="N341" s="39" t="s">
        <v>1156</v>
      </c>
      <c r="O341" s="39" t="s">
        <v>3409</v>
      </c>
      <c r="P341" s="39" t="s">
        <v>3410</v>
      </c>
      <c r="Q341" s="39" t="s">
        <v>1545</v>
      </c>
      <c r="R341" s="39" t="s">
        <v>731</v>
      </c>
      <c r="S341" s="39" t="s">
        <v>669</v>
      </c>
      <c r="T341" s="39" t="s">
        <v>148</v>
      </c>
    </row>
    <row r="342" spans="1:20" x14ac:dyDescent="0.3">
      <c r="A342">
        <v>341</v>
      </c>
      <c r="B342" s="1">
        <v>45797.49690972222</v>
      </c>
      <c r="C342" s="1">
        <v>45797.510821759257</v>
      </c>
      <c r="D342" s="39" t="s">
        <v>3411</v>
      </c>
      <c r="E342" s="39" t="s">
        <v>3412</v>
      </c>
      <c r="F342" s="39" t="s">
        <v>3413</v>
      </c>
      <c r="G342" s="39" t="s">
        <v>1893</v>
      </c>
      <c r="H342">
        <v>38</v>
      </c>
      <c r="I342" s="39" t="s">
        <v>1040</v>
      </c>
      <c r="J342" s="39" t="s">
        <v>3414</v>
      </c>
      <c r="K342" s="39" t="s">
        <v>3415</v>
      </c>
      <c r="L342" s="39" t="s">
        <v>3416</v>
      </c>
      <c r="M342" s="39" t="s">
        <v>3417</v>
      </c>
      <c r="N342" s="39" t="s">
        <v>1156</v>
      </c>
      <c r="O342" s="39" t="s">
        <v>3418</v>
      </c>
      <c r="P342" s="39" t="s">
        <v>3419</v>
      </c>
      <c r="Q342" s="39" t="s">
        <v>698</v>
      </c>
      <c r="R342" s="39" t="s">
        <v>3420</v>
      </c>
      <c r="S342" s="39" t="s">
        <v>3421</v>
      </c>
      <c r="T342" s="39" t="s">
        <v>3422</v>
      </c>
    </row>
    <row r="343" spans="1:20" x14ac:dyDescent="0.3">
      <c r="A343">
        <v>342</v>
      </c>
      <c r="B343" s="1">
        <v>45797.553287037037</v>
      </c>
      <c r="C343" s="1">
        <v>45797.562268518515</v>
      </c>
      <c r="D343" s="39" t="s">
        <v>3423</v>
      </c>
      <c r="E343" s="39" t="s">
        <v>3424</v>
      </c>
      <c r="F343" s="39" t="s">
        <v>3425</v>
      </c>
      <c r="G343" s="39" t="s">
        <v>3426</v>
      </c>
      <c r="H343">
        <v>12</v>
      </c>
      <c r="I343" s="39" t="s">
        <v>1609</v>
      </c>
      <c r="J343" s="39" t="s">
        <v>3427</v>
      </c>
      <c r="K343" s="39" t="s">
        <v>3428</v>
      </c>
      <c r="L343" s="39" t="s">
        <v>3429</v>
      </c>
      <c r="M343" s="39" t="s">
        <v>3430</v>
      </c>
      <c r="N343" s="39" t="s">
        <v>3431</v>
      </c>
      <c r="O343" s="39" t="s">
        <v>3432</v>
      </c>
      <c r="P343" s="39" t="s">
        <v>65</v>
      </c>
      <c r="Q343" s="39" t="s">
        <v>698</v>
      </c>
      <c r="R343" s="39" t="s">
        <v>119</v>
      </c>
      <c r="S343" s="39" t="s">
        <v>55</v>
      </c>
      <c r="T343" s="39" t="s">
        <v>46</v>
      </c>
    </row>
    <row r="344" spans="1:20" x14ac:dyDescent="0.3">
      <c r="A344">
        <v>343</v>
      </c>
      <c r="B344" s="1">
        <v>45797.553587962961</v>
      </c>
      <c r="C344" s="1">
        <v>45797.565196759257</v>
      </c>
      <c r="D344" s="39" t="s">
        <v>3433</v>
      </c>
      <c r="E344" s="39" t="s">
        <v>3434</v>
      </c>
      <c r="F344" s="39" t="s">
        <v>3434</v>
      </c>
      <c r="G344" s="39" t="s">
        <v>3426</v>
      </c>
      <c r="H344">
        <v>7</v>
      </c>
      <c r="I344" s="39" t="s">
        <v>3435</v>
      </c>
      <c r="J344" s="39" t="s">
        <v>3436</v>
      </c>
      <c r="K344" s="39" t="s">
        <v>2273</v>
      </c>
      <c r="L344" s="39" t="s">
        <v>2968</v>
      </c>
      <c r="M344" s="39" t="s">
        <v>2847</v>
      </c>
      <c r="N344" s="39" t="s">
        <v>1386</v>
      </c>
      <c r="O344" s="39" t="s">
        <v>3437</v>
      </c>
      <c r="P344" s="39" t="s">
        <v>3438</v>
      </c>
      <c r="Q344" s="39" t="s">
        <v>3439</v>
      </c>
      <c r="R344" s="39" t="s">
        <v>88</v>
      </c>
      <c r="S344" s="39" t="s">
        <v>175</v>
      </c>
      <c r="T344" s="39" t="s">
        <v>3440</v>
      </c>
    </row>
    <row r="345" spans="1:20" x14ac:dyDescent="0.3">
      <c r="A345">
        <v>344</v>
      </c>
      <c r="B345" s="1">
        <v>45797.550509259258</v>
      </c>
      <c r="C345" s="1">
        <v>45797.566134259258</v>
      </c>
      <c r="D345" s="39" t="s">
        <v>3441</v>
      </c>
      <c r="E345" s="39" t="s">
        <v>3442</v>
      </c>
      <c r="F345" s="39" t="s">
        <v>3443</v>
      </c>
      <c r="G345" s="39" t="s">
        <v>3426</v>
      </c>
      <c r="H345">
        <v>4</v>
      </c>
      <c r="I345" s="39" t="s">
        <v>1894</v>
      </c>
      <c r="J345" s="39" t="s">
        <v>3444</v>
      </c>
      <c r="K345" s="39" t="s">
        <v>3445</v>
      </c>
      <c r="L345" s="39" t="s">
        <v>1970</v>
      </c>
      <c r="M345" s="39" t="s">
        <v>3446</v>
      </c>
      <c r="N345" s="39" t="s">
        <v>1058</v>
      </c>
      <c r="O345" s="39" t="s">
        <v>3447</v>
      </c>
      <c r="P345" s="39" t="s">
        <v>3448</v>
      </c>
      <c r="Q345" s="39" t="s">
        <v>3449</v>
      </c>
      <c r="R345" s="39" t="s">
        <v>3450</v>
      </c>
      <c r="S345" s="39" t="s">
        <v>3451</v>
      </c>
      <c r="T345" s="39" t="s">
        <v>3452</v>
      </c>
    </row>
    <row r="346" spans="1:20" x14ac:dyDescent="0.3">
      <c r="A346">
        <v>345</v>
      </c>
      <c r="B346" s="1">
        <v>45797.550138888888</v>
      </c>
      <c r="C346" s="1">
        <v>45797.566643518519</v>
      </c>
      <c r="D346" s="39" t="s">
        <v>3453</v>
      </c>
      <c r="E346" s="39" t="s">
        <v>3454</v>
      </c>
      <c r="F346" s="39" t="s">
        <v>3455</v>
      </c>
      <c r="G346" s="39" t="s">
        <v>3426</v>
      </c>
      <c r="H346">
        <v>25</v>
      </c>
      <c r="I346" s="39" t="s">
        <v>1894</v>
      </c>
      <c r="J346" s="39" t="s">
        <v>3456</v>
      </c>
      <c r="K346" s="39" t="s">
        <v>3457</v>
      </c>
      <c r="L346" s="39" t="s">
        <v>3458</v>
      </c>
      <c r="M346" s="39" t="s">
        <v>1102</v>
      </c>
      <c r="N346" s="39" t="s">
        <v>1091</v>
      </c>
      <c r="O346" s="39" t="s">
        <v>117</v>
      </c>
      <c r="P346" s="39" t="s">
        <v>3459</v>
      </c>
      <c r="Q346" s="39" t="s">
        <v>3460</v>
      </c>
      <c r="R346" s="39" t="s">
        <v>3461</v>
      </c>
      <c r="S346" s="39" t="s">
        <v>3462</v>
      </c>
      <c r="T346" s="39" t="s">
        <v>3463</v>
      </c>
    </row>
    <row r="347" spans="1:20" x14ac:dyDescent="0.3">
      <c r="A347">
        <v>346</v>
      </c>
      <c r="B347" s="1">
        <v>45797.553483796299</v>
      </c>
      <c r="C347" s="1">
        <v>45797.567083333335</v>
      </c>
      <c r="D347" s="39" t="s">
        <v>3464</v>
      </c>
      <c r="E347" s="39" t="s">
        <v>3465</v>
      </c>
      <c r="F347" s="39" t="s">
        <v>3465</v>
      </c>
      <c r="G347" s="39" t="s">
        <v>3426</v>
      </c>
      <c r="H347">
        <v>32</v>
      </c>
      <c r="I347" s="39" t="s">
        <v>1255</v>
      </c>
      <c r="J347" s="39" t="s">
        <v>2940</v>
      </c>
      <c r="K347" s="39" t="s">
        <v>3466</v>
      </c>
      <c r="L347" s="39" t="s">
        <v>1320</v>
      </c>
      <c r="M347" s="39" t="s">
        <v>1122</v>
      </c>
      <c r="N347" s="39" t="s">
        <v>1045</v>
      </c>
      <c r="O347" s="39" t="s">
        <v>3467</v>
      </c>
      <c r="P347" s="39" t="s">
        <v>3468</v>
      </c>
      <c r="Q347" s="39" t="s">
        <v>3469</v>
      </c>
      <c r="R347" s="39" t="s">
        <v>3470</v>
      </c>
      <c r="S347" s="39" t="s">
        <v>3471</v>
      </c>
      <c r="T347" s="39" t="s">
        <v>3472</v>
      </c>
    </row>
    <row r="348" spans="1:20" x14ac:dyDescent="0.3">
      <c r="A348">
        <v>347</v>
      </c>
      <c r="B348" s="1">
        <v>45797.553680555553</v>
      </c>
      <c r="C348" s="1">
        <v>45797.567569444444</v>
      </c>
      <c r="D348" s="39" t="s">
        <v>3473</v>
      </c>
      <c r="E348" s="39" t="s">
        <v>3474</v>
      </c>
      <c r="F348" s="39" t="s">
        <v>3474</v>
      </c>
      <c r="G348" s="39" t="s">
        <v>3426</v>
      </c>
      <c r="H348">
        <v>9</v>
      </c>
      <c r="I348" s="39" t="s">
        <v>1040</v>
      </c>
      <c r="J348" s="39" t="s">
        <v>1087</v>
      </c>
      <c r="K348" s="39" t="s">
        <v>3475</v>
      </c>
      <c r="L348" s="39" t="s">
        <v>1274</v>
      </c>
      <c r="M348" s="39" t="s">
        <v>1275</v>
      </c>
      <c r="N348" s="39" t="s">
        <v>1045</v>
      </c>
      <c r="O348" s="39" t="s">
        <v>3476</v>
      </c>
      <c r="P348" s="39" t="s">
        <v>3477</v>
      </c>
      <c r="Q348" s="39" t="s">
        <v>3478</v>
      </c>
      <c r="R348" s="39" t="s">
        <v>3479</v>
      </c>
      <c r="S348" s="39" t="s">
        <v>175</v>
      </c>
      <c r="T348" s="39" t="s">
        <v>3480</v>
      </c>
    </row>
    <row r="349" spans="1:20" x14ac:dyDescent="0.3">
      <c r="A349">
        <v>348</v>
      </c>
      <c r="B349" s="1">
        <v>45797.553298611114</v>
      </c>
      <c r="C349" s="1">
        <v>45797.567569444444</v>
      </c>
      <c r="D349" s="39" t="s">
        <v>3481</v>
      </c>
      <c r="E349" s="39" t="s">
        <v>3482</v>
      </c>
      <c r="F349" s="39" t="s">
        <v>3482</v>
      </c>
      <c r="G349" s="39" t="s">
        <v>3426</v>
      </c>
      <c r="H349">
        <v>5</v>
      </c>
      <c r="I349" s="39" t="s">
        <v>1717</v>
      </c>
      <c r="J349" s="39" t="s">
        <v>1087</v>
      </c>
      <c r="K349" s="39" t="s">
        <v>3483</v>
      </c>
      <c r="L349" s="39" t="s">
        <v>3484</v>
      </c>
      <c r="M349" s="39" t="s">
        <v>1122</v>
      </c>
      <c r="N349" s="39" t="s">
        <v>1045</v>
      </c>
      <c r="O349" s="39" t="s">
        <v>3485</v>
      </c>
      <c r="P349" s="39" t="s">
        <v>3486</v>
      </c>
      <c r="Q349" s="39" t="s">
        <v>3487</v>
      </c>
      <c r="R349" s="39" t="s">
        <v>3488</v>
      </c>
      <c r="S349" s="39" t="s">
        <v>408</v>
      </c>
      <c r="T349" s="39" t="s">
        <v>3489</v>
      </c>
    </row>
    <row r="350" spans="1:20" x14ac:dyDescent="0.3">
      <c r="A350">
        <v>349</v>
      </c>
      <c r="B350" s="1">
        <v>45797.553981481484</v>
      </c>
      <c r="C350" s="1">
        <v>45797.56759259259</v>
      </c>
      <c r="D350" s="39" t="s">
        <v>3490</v>
      </c>
      <c r="E350" s="39" t="s">
        <v>3491</v>
      </c>
      <c r="F350" s="39" t="s">
        <v>3491</v>
      </c>
      <c r="G350" s="39" t="s">
        <v>3426</v>
      </c>
      <c r="H350">
        <v>26</v>
      </c>
      <c r="I350" s="39" t="s">
        <v>2699</v>
      </c>
      <c r="J350" s="39" t="s">
        <v>3492</v>
      </c>
      <c r="K350" s="39" t="s">
        <v>3493</v>
      </c>
      <c r="L350" s="39" t="s">
        <v>3494</v>
      </c>
      <c r="M350" s="39" t="s">
        <v>3495</v>
      </c>
      <c r="N350" s="39" t="s">
        <v>1156</v>
      </c>
      <c r="O350" s="39" t="s">
        <v>3496</v>
      </c>
      <c r="P350" s="39" t="s">
        <v>3497</v>
      </c>
      <c r="Q350" s="39" t="s">
        <v>3498</v>
      </c>
      <c r="R350" s="39" t="s">
        <v>3499</v>
      </c>
      <c r="S350" s="39" t="s">
        <v>2064</v>
      </c>
      <c r="T350" s="39" t="s">
        <v>3500</v>
      </c>
    </row>
    <row r="351" spans="1:20" x14ac:dyDescent="0.3">
      <c r="A351">
        <v>350</v>
      </c>
      <c r="B351" s="1">
        <v>45797.543900462966</v>
      </c>
      <c r="C351" s="1">
        <v>45797.568333333336</v>
      </c>
      <c r="D351" s="39" t="s">
        <v>3501</v>
      </c>
      <c r="E351" s="39" t="s">
        <v>3502</v>
      </c>
      <c r="F351" s="39" t="s">
        <v>3502</v>
      </c>
      <c r="G351" s="39" t="s">
        <v>3426</v>
      </c>
      <c r="H351">
        <v>8</v>
      </c>
      <c r="I351" s="39" t="s">
        <v>1348</v>
      </c>
      <c r="J351" s="39" t="s">
        <v>3503</v>
      </c>
      <c r="K351" s="39" t="s">
        <v>3504</v>
      </c>
      <c r="L351" s="39" t="s">
        <v>1500</v>
      </c>
      <c r="M351" s="39" t="s">
        <v>3505</v>
      </c>
      <c r="N351" s="39" t="s">
        <v>1091</v>
      </c>
      <c r="O351" s="39" t="s">
        <v>3506</v>
      </c>
      <c r="P351" s="39" t="s">
        <v>3507</v>
      </c>
      <c r="Q351" s="39" t="s">
        <v>3508</v>
      </c>
      <c r="R351" s="39" t="s">
        <v>3509</v>
      </c>
      <c r="S351" s="39" t="s">
        <v>364</v>
      </c>
      <c r="T351" s="39" t="s">
        <v>3510</v>
      </c>
    </row>
    <row r="352" spans="1:20" x14ac:dyDescent="0.3">
      <c r="A352">
        <v>351</v>
      </c>
      <c r="B352" s="1">
        <v>45797.543136574073</v>
      </c>
      <c r="C352" s="1">
        <v>45797.568333333336</v>
      </c>
      <c r="D352" s="39" t="s">
        <v>3511</v>
      </c>
      <c r="E352" s="39" t="s">
        <v>3512</v>
      </c>
      <c r="F352" s="39" t="s">
        <v>3513</v>
      </c>
      <c r="G352" s="39" t="s">
        <v>3426</v>
      </c>
      <c r="H352">
        <v>16</v>
      </c>
      <c r="I352" s="39" t="s">
        <v>2015</v>
      </c>
      <c r="J352" s="39" t="s">
        <v>1087</v>
      </c>
      <c r="K352" s="39" t="s">
        <v>1088</v>
      </c>
      <c r="L352" s="39" t="s">
        <v>3514</v>
      </c>
      <c r="M352" s="39" t="s">
        <v>3515</v>
      </c>
      <c r="N352" s="39" t="s">
        <v>1045</v>
      </c>
      <c r="O352" s="39" t="s">
        <v>3516</v>
      </c>
      <c r="P352" s="39" t="s">
        <v>3517</v>
      </c>
      <c r="Q352" s="39" t="s">
        <v>3518</v>
      </c>
      <c r="R352" s="39" t="s">
        <v>3519</v>
      </c>
      <c r="S352" s="39" t="s">
        <v>55</v>
      </c>
      <c r="T352" s="39" t="s">
        <v>46</v>
      </c>
    </row>
    <row r="353" spans="1:20" x14ac:dyDescent="0.3">
      <c r="A353">
        <v>352</v>
      </c>
      <c r="B353" s="1">
        <v>45797.541967592595</v>
      </c>
      <c r="C353" s="1">
        <v>45797.568483796298</v>
      </c>
      <c r="D353" s="39" t="s">
        <v>3520</v>
      </c>
      <c r="E353" s="39" t="s">
        <v>3521</v>
      </c>
      <c r="F353" s="39" t="s">
        <v>3521</v>
      </c>
      <c r="G353" s="39" t="s">
        <v>3426</v>
      </c>
      <c r="H353">
        <v>6</v>
      </c>
      <c r="I353" s="39" t="s">
        <v>1515</v>
      </c>
      <c r="J353" s="39" t="s">
        <v>3522</v>
      </c>
      <c r="K353" s="39" t="s">
        <v>3523</v>
      </c>
      <c r="L353" s="39" t="s">
        <v>3524</v>
      </c>
      <c r="M353" s="39" t="s">
        <v>3525</v>
      </c>
      <c r="N353" s="39" t="s">
        <v>1058</v>
      </c>
      <c r="O353" s="39" t="s">
        <v>3516</v>
      </c>
      <c r="P353" s="39" t="s">
        <v>3526</v>
      </c>
      <c r="Q353" s="39" t="s">
        <v>1407</v>
      </c>
      <c r="R353" s="39" t="s">
        <v>509</v>
      </c>
      <c r="S353" s="39" t="s">
        <v>3527</v>
      </c>
      <c r="T353" s="39" t="s">
        <v>46</v>
      </c>
    </row>
    <row r="354" spans="1:20" x14ac:dyDescent="0.3">
      <c r="A354">
        <v>353</v>
      </c>
      <c r="B354" s="1">
        <v>45797.568425925929</v>
      </c>
      <c r="C354" s="1">
        <v>45797.568483796298</v>
      </c>
      <c r="D354" s="39" t="s">
        <v>3528</v>
      </c>
      <c r="E354" s="39" t="s">
        <v>3529</v>
      </c>
      <c r="F354" s="39" t="s">
        <v>3530</v>
      </c>
      <c r="G354" s="39" t="s">
        <v>3426</v>
      </c>
      <c r="H354">
        <v>13</v>
      </c>
      <c r="I354" s="39" t="s">
        <v>2220</v>
      </c>
      <c r="J354" s="39" t="s">
        <v>3531</v>
      </c>
      <c r="K354" s="39" t="s">
        <v>3532</v>
      </c>
      <c r="L354" s="39" t="s">
        <v>1500</v>
      </c>
      <c r="M354" s="39" t="s">
        <v>3533</v>
      </c>
      <c r="N354" s="39" t="s">
        <v>1091</v>
      </c>
      <c r="O354" s="39" t="s">
        <v>3534</v>
      </c>
      <c r="P354" s="39" t="s">
        <v>3535</v>
      </c>
      <c r="Q354" s="39" t="s">
        <v>3536</v>
      </c>
      <c r="R354" s="39" t="s">
        <v>3537</v>
      </c>
      <c r="S354" s="39" t="s">
        <v>3538</v>
      </c>
      <c r="T354" s="39" t="s">
        <v>3539</v>
      </c>
    </row>
    <row r="355" spans="1:20" x14ac:dyDescent="0.3">
      <c r="A355">
        <v>354</v>
      </c>
      <c r="B355" s="1">
        <v>45797.554548611108</v>
      </c>
      <c r="C355" s="1">
        <v>45797.568530092591</v>
      </c>
      <c r="D355" s="39" t="s">
        <v>3540</v>
      </c>
      <c r="E355" s="39" t="s">
        <v>3541</v>
      </c>
      <c r="F355" s="39" t="s">
        <v>3542</v>
      </c>
      <c r="G355" s="39" t="s">
        <v>3426</v>
      </c>
      <c r="H355">
        <v>30</v>
      </c>
      <c r="I355" s="39" t="s">
        <v>3543</v>
      </c>
      <c r="J355" s="39" t="s">
        <v>3544</v>
      </c>
      <c r="K355" s="39" t="s">
        <v>2979</v>
      </c>
      <c r="L355" s="39" t="s">
        <v>1403</v>
      </c>
      <c r="M355" s="39" t="s">
        <v>3545</v>
      </c>
      <c r="N355" s="39" t="s">
        <v>1091</v>
      </c>
      <c r="O355" s="39" t="s">
        <v>3546</v>
      </c>
      <c r="P355" s="39" t="s">
        <v>3547</v>
      </c>
      <c r="Q355" s="39" t="s">
        <v>3548</v>
      </c>
      <c r="R355" s="39" t="s">
        <v>1356</v>
      </c>
      <c r="S355" s="39" t="s">
        <v>3549</v>
      </c>
      <c r="T355" s="39" t="s">
        <v>3550</v>
      </c>
    </row>
    <row r="356" spans="1:20" x14ac:dyDescent="0.3">
      <c r="A356">
        <v>355</v>
      </c>
      <c r="B356" s="1">
        <v>45797.561365740738</v>
      </c>
      <c r="C356" s="1">
        <v>45797.569201388891</v>
      </c>
      <c r="D356" s="39" t="s">
        <v>3551</v>
      </c>
      <c r="E356" s="39" t="s">
        <v>3552</v>
      </c>
      <c r="F356" s="39" t="s">
        <v>3553</v>
      </c>
      <c r="G356" s="39" t="s">
        <v>3426</v>
      </c>
      <c r="H356">
        <v>39</v>
      </c>
      <c r="I356" s="39" t="s">
        <v>3554</v>
      </c>
      <c r="J356" s="39" t="s">
        <v>1487</v>
      </c>
      <c r="K356" s="39" t="s">
        <v>3555</v>
      </c>
      <c r="L356" s="39" t="s">
        <v>3556</v>
      </c>
      <c r="M356" s="39" t="s">
        <v>1090</v>
      </c>
      <c r="N356" s="39" t="s">
        <v>3557</v>
      </c>
      <c r="O356" s="39" t="s">
        <v>3558</v>
      </c>
      <c r="P356" s="39" t="s">
        <v>3559</v>
      </c>
      <c r="Q356" s="39" t="s">
        <v>3560</v>
      </c>
      <c r="R356" s="39" t="s">
        <v>3561</v>
      </c>
      <c r="S356" s="39" t="s">
        <v>903</v>
      </c>
      <c r="T356" s="39" t="s">
        <v>3562</v>
      </c>
    </row>
    <row r="357" spans="1:20" x14ac:dyDescent="0.3">
      <c r="A357">
        <v>356</v>
      </c>
      <c r="B357" s="1">
        <v>45797.543738425928</v>
      </c>
      <c r="C357" s="1">
        <v>45797.569201388891</v>
      </c>
      <c r="D357" s="39" t="s">
        <v>3563</v>
      </c>
      <c r="E357" s="39" t="s">
        <v>3564</v>
      </c>
      <c r="F357" s="39" t="s">
        <v>3565</v>
      </c>
      <c r="G357" s="39" t="s">
        <v>3426</v>
      </c>
      <c r="H357">
        <v>10</v>
      </c>
      <c r="I357" s="39" t="s">
        <v>2793</v>
      </c>
      <c r="J357" s="39" t="s">
        <v>3566</v>
      </c>
      <c r="K357" s="39" t="s">
        <v>3567</v>
      </c>
      <c r="L357" s="39" t="s">
        <v>3568</v>
      </c>
      <c r="M357" s="39" t="s">
        <v>1090</v>
      </c>
      <c r="N357" s="39" t="s">
        <v>3569</v>
      </c>
      <c r="O357" s="39" t="s">
        <v>3570</v>
      </c>
      <c r="P357" s="39" t="s">
        <v>3571</v>
      </c>
      <c r="Q357" s="39" t="s">
        <v>3572</v>
      </c>
      <c r="R357" s="39" t="s">
        <v>3573</v>
      </c>
      <c r="S357" s="39" t="s">
        <v>903</v>
      </c>
      <c r="T357" s="39" t="s">
        <v>3574</v>
      </c>
    </row>
    <row r="358" spans="1:20" x14ac:dyDescent="0.3">
      <c r="A358">
        <v>357</v>
      </c>
      <c r="B358" s="1">
        <v>45797.553449074076</v>
      </c>
      <c r="C358" s="1">
        <v>45797.56958333333</v>
      </c>
      <c r="D358" s="39" t="s">
        <v>3575</v>
      </c>
      <c r="E358" s="39" t="s">
        <v>3576</v>
      </c>
      <c r="F358" s="39" t="s">
        <v>3577</v>
      </c>
      <c r="G358" s="39" t="s">
        <v>3426</v>
      </c>
      <c r="H358">
        <v>33</v>
      </c>
      <c r="I358" s="39" t="s">
        <v>1717</v>
      </c>
      <c r="J358" s="39" t="s">
        <v>3578</v>
      </c>
      <c r="K358" s="39" t="s">
        <v>2281</v>
      </c>
      <c r="L358" s="39" t="s">
        <v>3579</v>
      </c>
      <c r="M358" s="39" t="s">
        <v>1142</v>
      </c>
      <c r="N358" s="39" t="s">
        <v>1045</v>
      </c>
      <c r="O358" s="39" t="s">
        <v>3580</v>
      </c>
      <c r="P358" s="39" t="s">
        <v>3581</v>
      </c>
      <c r="Q358" s="39" t="s">
        <v>3582</v>
      </c>
      <c r="R358" s="39" t="s">
        <v>3583</v>
      </c>
      <c r="S358" s="39" t="s">
        <v>2605</v>
      </c>
      <c r="T358" s="39" t="s">
        <v>3584</v>
      </c>
    </row>
    <row r="359" spans="1:20" x14ac:dyDescent="0.3">
      <c r="A359">
        <v>358</v>
      </c>
      <c r="B359" s="1">
        <v>45797.560694444444</v>
      </c>
      <c r="C359" s="1">
        <v>45797.569953703707</v>
      </c>
      <c r="D359" s="39" t="s">
        <v>3585</v>
      </c>
      <c r="E359" s="39" t="s">
        <v>3586</v>
      </c>
      <c r="F359" s="39" t="s">
        <v>3587</v>
      </c>
      <c r="G359" s="39" t="s">
        <v>3426</v>
      </c>
      <c r="H359">
        <v>31</v>
      </c>
      <c r="I359" s="39" t="s">
        <v>1255</v>
      </c>
      <c r="J359" s="39" t="s">
        <v>1087</v>
      </c>
      <c r="K359" s="39" t="s">
        <v>1088</v>
      </c>
      <c r="L359" s="39" t="s">
        <v>1089</v>
      </c>
      <c r="M359" s="39" t="s">
        <v>1122</v>
      </c>
      <c r="N359" s="39" t="s">
        <v>1045</v>
      </c>
      <c r="O359" s="39" t="s">
        <v>3588</v>
      </c>
      <c r="P359" s="39" t="s">
        <v>3589</v>
      </c>
      <c r="Q359" s="39" t="s">
        <v>3590</v>
      </c>
      <c r="R359" s="39" t="s">
        <v>3591</v>
      </c>
      <c r="S359" s="39" t="s">
        <v>107</v>
      </c>
      <c r="T359" s="39" t="s">
        <v>1929</v>
      </c>
    </row>
    <row r="360" spans="1:20" x14ac:dyDescent="0.3">
      <c r="A360">
        <v>359</v>
      </c>
      <c r="B360" s="1">
        <v>45797.553506944445</v>
      </c>
      <c r="C360" s="1">
        <v>45797.570752314816</v>
      </c>
      <c r="D360" s="39" t="s">
        <v>3592</v>
      </c>
      <c r="E360" s="39" t="s">
        <v>3593</v>
      </c>
      <c r="F360" s="39" t="s">
        <v>3593</v>
      </c>
      <c r="G360" s="39" t="s">
        <v>3426</v>
      </c>
      <c r="H360">
        <v>21</v>
      </c>
      <c r="I360" s="39" t="s">
        <v>2461</v>
      </c>
      <c r="J360" s="39" t="s">
        <v>3594</v>
      </c>
      <c r="K360" s="39" t="s">
        <v>3595</v>
      </c>
      <c r="L360" s="39" t="s">
        <v>1089</v>
      </c>
      <c r="M360" s="39" t="s">
        <v>2823</v>
      </c>
      <c r="N360" s="39" t="s">
        <v>1156</v>
      </c>
      <c r="O360" s="39" t="s">
        <v>3596</v>
      </c>
      <c r="P360" s="39" t="s">
        <v>3597</v>
      </c>
      <c r="Q360" s="39" t="s">
        <v>1703</v>
      </c>
      <c r="R360" s="39" t="s">
        <v>731</v>
      </c>
      <c r="S360" s="39" t="s">
        <v>2687</v>
      </c>
      <c r="T360" s="39" t="s">
        <v>3598</v>
      </c>
    </row>
    <row r="361" spans="1:20" x14ac:dyDescent="0.3">
      <c r="A361">
        <v>360</v>
      </c>
      <c r="B361" s="1">
        <v>45797.553506944445</v>
      </c>
      <c r="C361" s="1">
        <v>45797.570787037039</v>
      </c>
      <c r="D361" s="39" t="s">
        <v>3599</v>
      </c>
      <c r="E361" s="39" t="s">
        <v>3600</v>
      </c>
      <c r="F361" s="39" t="s">
        <v>3601</v>
      </c>
      <c r="G361" s="39" t="s">
        <v>3426</v>
      </c>
      <c r="H361">
        <v>26</v>
      </c>
      <c r="I361" s="39" t="s">
        <v>3602</v>
      </c>
      <c r="J361" s="39" t="s">
        <v>3603</v>
      </c>
      <c r="K361" s="39" t="s">
        <v>3604</v>
      </c>
      <c r="L361" s="39" t="s">
        <v>3605</v>
      </c>
      <c r="M361" s="39" t="s">
        <v>3606</v>
      </c>
      <c r="N361" s="39" t="s">
        <v>1156</v>
      </c>
      <c r="O361" s="39" t="s">
        <v>3607</v>
      </c>
      <c r="P361" s="39" t="s">
        <v>3608</v>
      </c>
      <c r="Q361" s="39" t="s">
        <v>3609</v>
      </c>
      <c r="R361" s="39" t="s">
        <v>3610</v>
      </c>
      <c r="S361" s="39" t="s">
        <v>2687</v>
      </c>
      <c r="T361" s="39" t="s">
        <v>3611</v>
      </c>
    </row>
    <row r="362" spans="1:20" x14ac:dyDescent="0.3">
      <c r="A362">
        <v>361</v>
      </c>
      <c r="B362" s="1">
        <v>45797.553472222222</v>
      </c>
      <c r="C362" s="1">
        <v>45797.570937500001</v>
      </c>
      <c r="D362" s="39" t="s">
        <v>3612</v>
      </c>
      <c r="E362" s="39" t="s">
        <v>3613</v>
      </c>
      <c r="F362" s="39" t="s">
        <v>3614</v>
      </c>
      <c r="G362" s="39" t="s">
        <v>3426</v>
      </c>
      <c r="H362">
        <v>40</v>
      </c>
      <c r="I362" s="39" t="s">
        <v>3615</v>
      </c>
      <c r="J362" s="39" t="s">
        <v>1087</v>
      </c>
      <c r="K362" s="39" t="s">
        <v>3616</v>
      </c>
      <c r="L362" s="39" t="s">
        <v>3617</v>
      </c>
      <c r="M362" s="39" t="s">
        <v>1122</v>
      </c>
      <c r="N362" s="39" t="s">
        <v>1045</v>
      </c>
      <c r="O362" s="39" t="s">
        <v>3618</v>
      </c>
      <c r="P362" s="39" t="s">
        <v>3619</v>
      </c>
      <c r="Q362" s="39" t="s">
        <v>3620</v>
      </c>
      <c r="R362" s="39" t="s">
        <v>3621</v>
      </c>
      <c r="S362" s="39" t="s">
        <v>3622</v>
      </c>
      <c r="T362" s="39" t="s">
        <v>3623</v>
      </c>
    </row>
    <row r="363" spans="1:20" x14ac:dyDescent="0.3">
      <c r="A363">
        <v>362</v>
      </c>
      <c r="B363" s="1">
        <v>45797.554085648146</v>
      </c>
      <c r="C363" s="1">
        <v>45797.571006944447</v>
      </c>
      <c r="D363" s="39" t="s">
        <v>3624</v>
      </c>
      <c r="E363" s="39" t="s">
        <v>3625</v>
      </c>
      <c r="F363" s="39" t="s">
        <v>3625</v>
      </c>
      <c r="G363" s="39" t="s">
        <v>3426</v>
      </c>
      <c r="H363">
        <v>24</v>
      </c>
      <c r="I363" s="39" t="s">
        <v>3602</v>
      </c>
      <c r="J363" s="39" t="s">
        <v>1087</v>
      </c>
      <c r="K363" s="39" t="s">
        <v>3626</v>
      </c>
      <c r="L363" s="39" t="s">
        <v>1089</v>
      </c>
      <c r="M363" s="39" t="s">
        <v>3146</v>
      </c>
      <c r="N363" s="39" t="s">
        <v>1091</v>
      </c>
      <c r="O363" s="39" t="s">
        <v>3627</v>
      </c>
      <c r="P363" s="39" t="s">
        <v>3628</v>
      </c>
      <c r="Q363" s="39" t="s">
        <v>3609</v>
      </c>
      <c r="R363" s="39" t="s">
        <v>3610</v>
      </c>
      <c r="S363" s="39" t="s">
        <v>2687</v>
      </c>
      <c r="T363" s="39" t="s">
        <v>3629</v>
      </c>
    </row>
    <row r="364" spans="1:20" x14ac:dyDescent="0.3">
      <c r="A364">
        <v>363</v>
      </c>
      <c r="B364" s="1">
        <v>45797.553043981483</v>
      </c>
      <c r="C364" s="1">
        <v>45797.571076388886</v>
      </c>
      <c r="D364" s="39" t="s">
        <v>3630</v>
      </c>
      <c r="E364" s="39" t="s">
        <v>3631</v>
      </c>
      <c r="F364" s="39" t="s">
        <v>3632</v>
      </c>
      <c r="G364" s="39" t="s">
        <v>3426</v>
      </c>
      <c r="H364">
        <v>23</v>
      </c>
      <c r="I364" s="39" t="s">
        <v>3633</v>
      </c>
      <c r="J364" s="39" t="s">
        <v>1994</v>
      </c>
      <c r="K364" s="39" t="s">
        <v>3634</v>
      </c>
      <c r="L364" s="39" t="s">
        <v>1089</v>
      </c>
      <c r="M364" s="39" t="s">
        <v>3146</v>
      </c>
      <c r="N364" s="39" t="s">
        <v>1091</v>
      </c>
      <c r="O364" s="39" t="s">
        <v>3635</v>
      </c>
      <c r="P364" s="39" t="s">
        <v>3636</v>
      </c>
      <c r="Q364" s="39" t="s">
        <v>3637</v>
      </c>
      <c r="R364" s="39" t="s">
        <v>3127</v>
      </c>
      <c r="S364" s="39" t="s">
        <v>2687</v>
      </c>
      <c r="T364" s="39" t="s">
        <v>3638</v>
      </c>
    </row>
    <row r="365" spans="1:20" x14ac:dyDescent="0.3">
      <c r="A365">
        <v>364</v>
      </c>
      <c r="B365" s="1">
        <v>45797.553368055553</v>
      </c>
      <c r="C365" s="1">
        <v>45797.571145833332</v>
      </c>
      <c r="D365" s="39" t="s">
        <v>3639</v>
      </c>
      <c r="E365" s="39" t="s">
        <v>3640</v>
      </c>
      <c r="F365" s="39" t="s">
        <v>3640</v>
      </c>
      <c r="G365" s="39" t="s">
        <v>3426</v>
      </c>
      <c r="H365">
        <v>34</v>
      </c>
      <c r="I365" s="39" t="s">
        <v>1040</v>
      </c>
      <c r="J365" s="39" t="s">
        <v>3641</v>
      </c>
      <c r="K365" s="39" t="s">
        <v>3642</v>
      </c>
      <c r="L365" s="39" t="s">
        <v>1948</v>
      </c>
      <c r="M365" s="39" t="s">
        <v>1155</v>
      </c>
      <c r="N365" s="39" t="s">
        <v>1386</v>
      </c>
      <c r="O365" s="39" t="s">
        <v>3643</v>
      </c>
      <c r="P365" s="39" t="s">
        <v>3644</v>
      </c>
      <c r="Q365" s="39" t="s">
        <v>3645</v>
      </c>
      <c r="R365" s="39" t="s">
        <v>3646</v>
      </c>
      <c r="S365" s="39" t="s">
        <v>590</v>
      </c>
      <c r="T365" s="39" t="s">
        <v>3647</v>
      </c>
    </row>
    <row r="366" spans="1:20" x14ac:dyDescent="0.3">
      <c r="A366">
        <v>365</v>
      </c>
      <c r="B366" s="1">
        <v>45797.541388888887</v>
      </c>
      <c r="C366" s="1">
        <v>45797.571145833332</v>
      </c>
      <c r="D366" s="39" t="s">
        <v>3648</v>
      </c>
      <c r="E366" s="39" t="s">
        <v>3649</v>
      </c>
      <c r="F366" s="39" t="s">
        <v>3649</v>
      </c>
      <c r="G366" s="39" t="s">
        <v>3426</v>
      </c>
      <c r="H366">
        <v>11</v>
      </c>
      <c r="I366" s="39" t="s">
        <v>3650</v>
      </c>
      <c r="J366" s="39" t="s">
        <v>3651</v>
      </c>
      <c r="K366" s="39" t="s">
        <v>3652</v>
      </c>
      <c r="L366" s="39" t="s">
        <v>3653</v>
      </c>
      <c r="M366" s="39" t="s">
        <v>1122</v>
      </c>
      <c r="N366" s="39" t="s">
        <v>1045</v>
      </c>
      <c r="O366" s="39" t="s">
        <v>3654</v>
      </c>
      <c r="P366" s="39" t="s">
        <v>3655</v>
      </c>
      <c r="Q366" s="39" t="s">
        <v>3656</v>
      </c>
      <c r="R366" s="39" t="s">
        <v>3657</v>
      </c>
      <c r="S366" s="39" t="s">
        <v>107</v>
      </c>
      <c r="T366" s="39" t="s">
        <v>3658</v>
      </c>
    </row>
    <row r="367" spans="1:20" x14ac:dyDescent="0.3">
      <c r="A367">
        <v>366</v>
      </c>
      <c r="B367" s="1">
        <v>45797.553703703707</v>
      </c>
      <c r="C367" s="1">
        <v>45797.571145833332</v>
      </c>
      <c r="D367" s="39" t="s">
        <v>3659</v>
      </c>
      <c r="E367" s="39" t="s">
        <v>3660</v>
      </c>
      <c r="F367" s="39" t="s">
        <v>3660</v>
      </c>
      <c r="G367" s="39" t="s">
        <v>3426</v>
      </c>
      <c r="H367">
        <v>36</v>
      </c>
      <c r="I367" s="39" t="s">
        <v>1110</v>
      </c>
      <c r="J367" s="39" t="s">
        <v>3661</v>
      </c>
      <c r="K367" s="39" t="s">
        <v>3662</v>
      </c>
      <c r="L367" s="39" t="s">
        <v>3663</v>
      </c>
      <c r="M367" s="39" t="s">
        <v>1188</v>
      </c>
      <c r="N367" s="39" t="s">
        <v>1386</v>
      </c>
      <c r="O367" s="39" t="s">
        <v>3664</v>
      </c>
      <c r="P367" s="39" t="s">
        <v>3665</v>
      </c>
      <c r="Q367" s="39" t="s">
        <v>3666</v>
      </c>
      <c r="R367" s="39" t="s">
        <v>758</v>
      </c>
      <c r="S367" s="39" t="s">
        <v>3667</v>
      </c>
      <c r="T367" s="39" t="s">
        <v>3668</v>
      </c>
    </row>
    <row r="368" spans="1:20" x14ac:dyDescent="0.3">
      <c r="A368">
        <v>367</v>
      </c>
      <c r="B368" s="1">
        <v>45797.553437499999</v>
      </c>
      <c r="C368" s="1">
        <v>45797.572465277779</v>
      </c>
      <c r="D368" s="39" t="s">
        <v>3669</v>
      </c>
      <c r="E368" s="39" t="s">
        <v>3670</v>
      </c>
      <c r="F368" s="39" t="s">
        <v>3670</v>
      </c>
      <c r="G368" s="39" t="s">
        <v>3426</v>
      </c>
      <c r="H368">
        <v>35</v>
      </c>
      <c r="I368" s="39" t="s">
        <v>3671</v>
      </c>
      <c r="J368" s="39" t="s">
        <v>3672</v>
      </c>
      <c r="K368" s="39" t="s">
        <v>2092</v>
      </c>
      <c r="L368" s="39" t="s">
        <v>3673</v>
      </c>
      <c r="M368" s="39" t="s">
        <v>1786</v>
      </c>
      <c r="N368" s="39" t="s">
        <v>1386</v>
      </c>
      <c r="O368" s="39" t="s">
        <v>3674</v>
      </c>
      <c r="P368" s="39" t="s">
        <v>3675</v>
      </c>
      <c r="Q368" s="39" t="s">
        <v>3676</v>
      </c>
      <c r="R368" s="39" t="s">
        <v>556</v>
      </c>
      <c r="S368" s="39" t="s">
        <v>2802</v>
      </c>
      <c r="T368" s="39" t="s">
        <v>3677</v>
      </c>
    </row>
    <row r="369" spans="1:20" x14ac:dyDescent="0.3">
      <c r="A369">
        <v>368</v>
      </c>
      <c r="B369" s="1">
        <v>45797.553657407407</v>
      </c>
      <c r="C369" s="1">
        <v>45797.573483796295</v>
      </c>
      <c r="D369" s="39" t="s">
        <v>3678</v>
      </c>
      <c r="E369" s="39" t="s">
        <v>3679</v>
      </c>
      <c r="F369" s="39" t="s">
        <v>3680</v>
      </c>
      <c r="G369" s="39" t="s">
        <v>3426</v>
      </c>
      <c r="H369">
        <v>19</v>
      </c>
      <c r="I369" s="39" t="s">
        <v>1040</v>
      </c>
      <c r="J369" s="39" t="s">
        <v>1411</v>
      </c>
      <c r="K369" s="39" t="s">
        <v>3681</v>
      </c>
      <c r="L369" s="39" t="s">
        <v>3682</v>
      </c>
      <c r="M369" s="39" t="s">
        <v>1478</v>
      </c>
      <c r="N369" s="39" t="s">
        <v>1341</v>
      </c>
      <c r="O369" s="39" t="s">
        <v>3683</v>
      </c>
      <c r="P369" s="39" t="s">
        <v>3684</v>
      </c>
      <c r="Q369" s="39" t="s">
        <v>3685</v>
      </c>
      <c r="R369" s="39" t="s">
        <v>3686</v>
      </c>
      <c r="S369" s="39" t="s">
        <v>107</v>
      </c>
      <c r="T369" s="39" t="s">
        <v>3687</v>
      </c>
    </row>
    <row r="370" spans="1:20" x14ac:dyDescent="0.3">
      <c r="A370">
        <v>369</v>
      </c>
      <c r="B370" s="1">
        <v>45797.541724537034</v>
      </c>
      <c r="C370" s="1">
        <v>45797.57372685185</v>
      </c>
      <c r="D370" s="39" t="s">
        <v>3688</v>
      </c>
      <c r="E370" s="39" t="s">
        <v>3689</v>
      </c>
      <c r="F370" s="39" t="s">
        <v>3690</v>
      </c>
      <c r="G370" s="39" t="s">
        <v>3426</v>
      </c>
      <c r="H370">
        <v>20</v>
      </c>
      <c r="I370" s="39" t="s">
        <v>1921</v>
      </c>
      <c r="J370" s="39" t="s">
        <v>3691</v>
      </c>
      <c r="K370" s="39" t="s">
        <v>3692</v>
      </c>
      <c r="L370" s="39" t="s">
        <v>3693</v>
      </c>
      <c r="M370" s="39" t="s">
        <v>1786</v>
      </c>
      <c r="N370" s="39" t="s">
        <v>1156</v>
      </c>
      <c r="O370" s="39" t="s">
        <v>3694</v>
      </c>
      <c r="P370" s="39" t="s">
        <v>3695</v>
      </c>
      <c r="Q370" s="39" t="s">
        <v>3696</v>
      </c>
      <c r="R370" s="39" t="s">
        <v>926</v>
      </c>
      <c r="S370" s="39" t="s">
        <v>433</v>
      </c>
      <c r="T370" s="39" t="s">
        <v>3697</v>
      </c>
    </row>
    <row r="371" spans="1:20" x14ac:dyDescent="0.3">
      <c r="A371">
        <v>370</v>
      </c>
      <c r="B371" s="1">
        <v>45797.543946759259</v>
      </c>
      <c r="C371" s="1">
        <v>45797.573865740742</v>
      </c>
      <c r="D371" s="39" t="s">
        <v>3698</v>
      </c>
      <c r="E371" s="39" t="s">
        <v>3699</v>
      </c>
      <c r="F371" s="39" t="s">
        <v>3699</v>
      </c>
      <c r="G371" s="39" t="s">
        <v>3426</v>
      </c>
      <c r="H371">
        <v>1</v>
      </c>
      <c r="I371" s="39" t="s">
        <v>3700</v>
      </c>
      <c r="J371" s="39" t="s">
        <v>1087</v>
      </c>
      <c r="K371" s="39" t="s">
        <v>2092</v>
      </c>
      <c r="L371" s="39" t="s">
        <v>3701</v>
      </c>
      <c r="M371" s="39" t="s">
        <v>1413</v>
      </c>
      <c r="N371" s="39" t="s">
        <v>1156</v>
      </c>
      <c r="O371" s="39" t="s">
        <v>3702</v>
      </c>
      <c r="P371" s="39" t="s">
        <v>3703</v>
      </c>
      <c r="Q371" s="39" t="s">
        <v>3704</v>
      </c>
      <c r="R371" s="39" t="s">
        <v>443</v>
      </c>
      <c r="S371" s="39" t="s">
        <v>175</v>
      </c>
      <c r="T371" s="39" t="s">
        <v>3705</v>
      </c>
    </row>
    <row r="372" spans="1:20" x14ac:dyDescent="0.3">
      <c r="A372">
        <v>371</v>
      </c>
      <c r="B372" s="1">
        <v>45797.545648148145</v>
      </c>
      <c r="C372" s="1">
        <v>45797.573946759258</v>
      </c>
      <c r="D372" s="39" t="s">
        <v>3706</v>
      </c>
      <c r="E372" s="39" t="s">
        <v>3707</v>
      </c>
      <c r="F372" s="39" t="s">
        <v>3708</v>
      </c>
      <c r="G372" s="39" t="s">
        <v>3426</v>
      </c>
      <c r="H372">
        <v>3</v>
      </c>
      <c r="I372" s="39" t="s">
        <v>1707</v>
      </c>
      <c r="J372" s="39" t="s">
        <v>2794</v>
      </c>
      <c r="K372" s="39" t="s">
        <v>3709</v>
      </c>
      <c r="L372" s="39" t="s">
        <v>3710</v>
      </c>
      <c r="M372" s="39" t="s">
        <v>1122</v>
      </c>
      <c r="N372" s="39" t="s">
        <v>1045</v>
      </c>
      <c r="O372" s="39" t="s">
        <v>3711</v>
      </c>
      <c r="P372" s="39" t="s">
        <v>3712</v>
      </c>
      <c r="Q372" s="39" t="s">
        <v>88</v>
      </c>
      <c r="R372" s="39" t="s">
        <v>147</v>
      </c>
      <c r="S372" s="39" t="s">
        <v>3713</v>
      </c>
      <c r="T372" s="39" t="s">
        <v>3714</v>
      </c>
    </row>
    <row r="373" spans="1:20" x14ac:dyDescent="0.3">
      <c r="A373">
        <v>372</v>
      </c>
      <c r="B373" s="1">
        <v>45797.543761574074</v>
      </c>
      <c r="C373" s="1">
        <v>45797.57402777778</v>
      </c>
      <c r="D373" s="39" t="s">
        <v>3715</v>
      </c>
      <c r="E373" s="39" t="s">
        <v>3716</v>
      </c>
      <c r="F373" s="39" t="s">
        <v>3716</v>
      </c>
      <c r="G373" s="39" t="s">
        <v>3426</v>
      </c>
      <c r="H373">
        <v>17</v>
      </c>
      <c r="I373" s="39" t="s">
        <v>1040</v>
      </c>
      <c r="J373" s="39" t="s">
        <v>3717</v>
      </c>
      <c r="K373" s="39" t="s">
        <v>3718</v>
      </c>
      <c r="L373" s="39" t="s">
        <v>3719</v>
      </c>
      <c r="M373" s="39" t="s">
        <v>1090</v>
      </c>
      <c r="N373" s="39" t="s">
        <v>1091</v>
      </c>
      <c r="O373" s="39" t="s">
        <v>3720</v>
      </c>
      <c r="P373" s="39" t="s">
        <v>3721</v>
      </c>
      <c r="Q373" s="39" t="s">
        <v>3722</v>
      </c>
      <c r="R373" s="39" t="s">
        <v>3723</v>
      </c>
      <c r="S373" s="39" t="s">
        <v>107</v>
      </c>
      <c r="T373" s="39" t="s">
        <v>3724</v>
      </c>
    </row>
    <row r="374" spans="1:20" x14ac:dyDescent="0.3">
      <c r="A374">
        <v>373</v>
      </c>
      <c r="B374" s="1">
        <v>45797.542199074072</v>
      </c>
      <c r="C374" s="1">
        <v>45797.574155092596</v>
      </c>
      <c r="D374" s="39" t="s">
        <v>3725</v>
      </c>
      <c r="E374" s="39" t="s">
        <v>3726</v>
      </c>
      <c r="F374" s="39" t="s">
        <v>3726</v>
      </c>
      <c r="G374" s="39" t="s">
        <v>3426</v>
      </c>
      <c r="H374">
        <v>2</v>
      </c>
      <c r="I374" s="39" t="s">
        <v>1894</v>
      </c>
      <c r="J374" s="39" t="s">
        <v>1087</v>
      </c>
      <c r="K374" s="39" t="s">
        <v>3727</v>
      </c>
      <c r="L374" s="39" t="s">
        <v>3728</v>
      </c>
      <c r="M374" s="39" t="s">
        <v>1275</v>
      </c>
      <c r="N374" s="39" t="s">
        <v>1341</v>
      </c>
      <c r="O374" s="39" t="s">
        <v>3729</v>
      </c>
      <c r="P374" s="39" t="s">
        <v>3730</v>
      </c>
      <c r="Q374" s="39" t="s">
        <v>3704</v>
      </c>
      <c r="R374" s="39" t="s">
        <v>3731</v>
      </c>
      <c r="S374" s="39" t="s">
        <v>120</v>
      </c>
      <c r="T374" s="39" t="s">
        <v>3705</v>
      </c>
    </row>
    <row r="375" spans="1:20" x14ac:dyDescent="0.3">
      <c r="A375">
        <v>374</v>
      </c>
      <c r="B375" s="1">
        <v>45797.543414351851</v>
      </c>
      <c r="C375" s="1">
        <v>45797.574328703704</v>
      </c>
      <c r="D375" s="39" t="s">
        <v>3732</v>
      </c>
      <c r="E375" s="39" t="s">
        <v>3733</v>
      </c>
      <c r="F375" s="39" t="s">
        <v>3733</v>
      </c>
      <c r="G375" s="39" t="s">
        <v>3426</v>
      </c>
      <c r="H375">
        <v>37</v>
      </c>
      <c r="I375" s="39" t="s">
        <v>1040</v>
      </c>
      <c r="J375" s="39" t="s">
        <v>1994</v>
      </c>
      <c r="K375" s="39" t="s">
        <v>1204</v>
      </c>
      <c r="L375" s="39" t="s">
        <v>3260</v>
      </c>
      <c r="M375" s="39" t="s">
        <v>1177</v>
      </c>
      <c r="N375" s="39" t="s">
        <v>1091</v>
      </c>
      <c r="O375" s="39" t="s">
        <v>3734</v>
      </c>
      <c r="P375" s="39" t="s">
        <v>3735</v>
      </c>
      <c r="Q375" s="39" t="s">
        <v>3736</v>
      </c>
      <c r="R375" s="39" t="s">
        <v>3737</v>
      </c>
      <c r="S375" s="39" t="s">
        <v>107</v>
      </c>
      <c r="T375" s="39" t="s">
        <v>3738</v>
      </c>
    </row>
    <row r="376" spans="1:20" x14ac:dyDescent="0.3">
      <c r="A376">
        <v>375</v>
      </c>
      <c r="B376" s="1">
        <v>45797.553668981483</v>
      </c>
      <c r="C376" s="1">
        <v>45797.575613425928</v>
      </c>
      <c r="D376" s="39" t="s">
        <v>3739</v>
      </c>
      <c r="E376" s="39" t="s">
        <v>3740</v>
      </c>
      <c r="F376" s="39" t="s">
        <v>3741</v>
      </c>
      <c r="G376" s="39" t="s">
        <v>3426</v>
      </c>
      <c r="H376">
        <v>15</v>
      </c>
      <c r="I376" s="39" t="s">
        <v>2480</v>
      </c>
      <c r="J376" s="39" t="s">
        <v>1087</v>
      </c>
      <c r="K376" s="39" t="s">
        <v>1088</v>
      </c>
      <c r="L376" s="39" t="s">
        <v>3742</v>
      </c>
      <c r="M376" s="39" t="s">
        <v>1142</v>
      </c>
      <c r="N376" s="39" t="s">
        <v>1156</v>
      </c>
      <c r="O376" s="39" t="s">
        <v>3743</v>
      </c>
      <c r="P376" s="39" t="s">
        <v>3744</v>
      </c>
      <c r="Q376" s="39" t="s">
        <v>3745</v>
      </c>
      <c r="R376" s="39" t="s">
        <v>2110</v>
      </c>
      <c r="S376" s="39" t="s">
        <v>590</v>
      </c>
      <c r="T376" s="39" t="s">
        <v>3746</v>
      </c>
    </row>
    <row r="377" spans="1:20" x14ac:dyDescent="0.3">
      <c r="A377">
        <v>376</v>
      </c>
      <c r="B377" s="1">
        <v>45797.542511574073</v>
      </c>
      <c r="C377" s="1">
        <v>45797.575856481482</v>
      </c>
      <c r="D377" s="39" t="s">
        <v>3747</v>
      </c>
      <c r="E377" s="39" t="s">
        <v>3748</v>
      </c>
      <c r="F377" s="39" t="s">
        <v>3749</v>
      </c>
      <c r="G377" s="39" t="s">
        <v>3426</v>
      </c>
      <c r="H377">
        <v>28</v>
      </c>
      <c r="I377" s="39" t="s">
        <v>1329</v>
      </c>
      <c r="J377" s="39" t="s">
        <v>1087</v>
      </c>
      <c r="K377" s="39" t="s">
        <v>2092</v>
      </c>
      <c r="L377" s="39" t="s">
        <v>1320</v>
      </c>
      <c r="M377" s="39" t="s">
        <v>1122</v>
      </c>
      <c r="N377" s="39" t="s">
        <v>1058</v>
      </c>
      <c r="O377" s="39" t="s">
        <v>3750</v>
      </c>
      <c r="P377" s="39" t="s">
        <v>3751</v>
      </c>
      <c r="Q377" s="39" t="s">
        <v>3752</v>
      </c>
      <c r="R377" s="39" t="s">
        <v>147</v>
      </c>
      <c r="S377" s="39" t="s">
        <v>3753</v>
      </c>
      <c r="T377" s="39" t="s">
        <v>3754</v>
      </c>
    </row>
    <row r="378" spans="1:20" x14ac:dyDescent="0.3">
      <c r="A378">
        <v>377</v>
      </c>
      <c r="B378" s="1">
        <v>45797.541724537034</v>
      </c>
      <c r="C378" s="1">
        <v>45797.575972222221</v>
      </c>
      <c r="D378" s="39" t="s">
        <v>3755</v>
      </c>
      <c r="E378" s="39" t="s">
        <v>3756</v>
      </c>
      <c r="F378" s="39" t="s">
        <v>3756</v>
      </c>
      <c r="G378" s="39" t="s">
        <v>3426</v>
      </c>
      <c r="H378">
        <v>18</v>
      </c>
      <c r="I378" s="39" t="s">
        <v>1906</v>
      </c>
      <c r="J378" s="39" t="s">
        <v>3757</v>
      </c>
      <c r="K378" s="39" t="s">
        <v>2429</v>
      </c>
      <c r="L378" s="39" t="s">
        <v>3758</v>
      </c>
      <c r="M378" s="39" t="s">
        <v>3759</v>
      </c>
      <c r="N378" s="39" t="s">
        <v>1058</v>
      </c>
      <c r="O378" s="39" t="s">
        <v>3760</v>
      </c>
      <c r="P378" s="39" t="s">
        <v>3761</v>
      </c>
      <c r="Q378" s="39" t="s">
        <v>3762</v>
      </c>
      <c r="R378" s="39" t="s">
        <v>2110</v>
      </c>
      <c r="S378" s="39" t="s">
        <v>107</v>
      </c>
      <c r="T378" s="39" t="s">
        <v>3763</v>
      </c>
    </row>
    <row r="379" spans="1:20" x14ac:dyDescent="0.3">
      <c r="A379">
        <v>378</v>
      </c>
      <c r="B379" s="1">
        <v>45797.541712962964</v>
      </c>
      <c r="C379" s="1">
        <v>45797.576192129629</v>
      </c>
      <c r="D379" s="39" t="s">
        <v>3764</v>
      </c>
      <c r="E379" s="39" t="s">
        <v>3765</v>
      </c>
      <c r="F379" s="39" t="s">
        <v>3765</v>
      </c>
      <c r="G379" s="39" t="s">
        <v>3426</v>
      </c>
      <c r="H379">
        <v>26</v>
      </c>
      <c r="I379" s="39" t="s">
        <v>2508</v>
      </c>
      <c r="J379" s="39" t="s">
        <v>2929</v>
      </c>
      <c r="K379" s="39" t="s">
        <v>3766</v>
      </c>
      <c r="L379" s="39" t="s">
        <v>3767</v>
      </c>
      <c r="M379" s="39" t="s">
        <v>1155</v>
      </c>
      <c r="N379" s="39" t="s">
        <v>1156</v>
      </c>
      <c r="O379" s="39" t="s">
        <v>3768</v>
      </c>
      <c r="P379" s="39" t="s">
        <v>3769</v>
      </c>
      <c r="Q379" s="39" t="s">
        <v>3770</v>
      </c>
      <c r="R379" s="39" t="s">
        <v>147</v>
      </c>
      <c r="S379" s="39" t="s">
        <v>3771</v>
      </c>
      <c r="T379" s="39" t="s">
        <v>3772</v>
      </c>
    </row>
    <row r="380" spans="1:20" x14ac:dyDescent="0.3">
      <c r="A380">
        <v>379</v>
      </c>
      <c r="B380" s="1">
        <v>45797.553171296298</v>
      </c>
      <c r="C380" s="1">
        <v>45797.576215277775</v>
      </c>
      <c r="D380" s="39" t="s">
        <v>3773</v>
      </c>
      <c r="E380" s="39" t="s">
        <v>3774</v>
      </c>
      <c r="F380" s="39" t="s">
        <v>3774</v>
      </c>
      <c r="G380" s="39" t="s">
        <v>3426</v>
      </c>
      <c r="H380">
        <v>27</v>
      </c>
      <c r="I380" s="39" t="s">
        <v>1361</v>
      </c>
      <c r="J380" s="39" t="s">
        <v>3775</v>
      </c>
      <c r="K380" s="39" t="s">
        <v>3776</v>
      </c>
      <c r="L380" s="39" t="s">
        <v>1079</v>
      </c>
      <c r="M380" s="39" t="s">
        <v>1122</v>
      </c>
      <c r="N380" s="39" t="s">
        <v>1058</v>
      </c>
      <c r="O380" s="39" t="s">
        <v>3777</v>
      </c>
      <c r="P380" s="39" t="s">
        <v>3778</v>
      </c>
      <c r="Q380" s="39" t="s">
        <v>3779</v>
      </c>
      <c r="R380" s="39" t="s">
        <v>147</v>
      </c>
      <c r="S380" s="39" t="s">
        <v>3780</v>
      </c>
      <c r="T380" s="39" t="s">
        <v>3781</v>
      </c>
    </row>
    <row r="381" spans="1:20" x14ac:dyDescent="0.3">
      <c r="A381">
        <v>380</v>
      </c>
      <c r="B381" s="1">
        <v>45797.554247685184</v>
      </c>
      <c r="C381" s="1">
        <v>45797.576527777775</v>
      </c>
      <c r="D381" s="39" t="s">
        <v>3782</v>
      </c>
      <c r="E381" s="39" t="s">
        <v>3783</v>
      </c>
      <c r="F381" s="39" t="s">
        <v>3784</v>
      </c>
      <c r="G381" s="39" t="s">
        <v>3426</v>
      </c>
      <c r="H381">
        <v>38</v>
      </c>
      <c r="I381" s="39" t="s">
        <v>3785</v>
      </c>
      <c r="J381" s="39" t="s">
        <v>1087</v>
      </c>
      <c r="K381" s="39" t="s">
        <v>3322</v>
      </c>
      <c r="L381" s="39" t="s">
        <v>1089</v>
      </c>
      <c r="M381" s="39" t="s">
        <v>2847</v>
      </c>
      <c r="N381" s="39" t="s">
        <v>1091</v>
      </c>
      <c r="O381" s="39" t="s">
        <v>3786</v>
      </c>
      <c r="P381" s="39" t="s">
        <v>3787</v>
      </c>
      <c r="Q381" s="39" t="s">
        <v>3788</v>
      </c>
      <c r="R381" s="39" t="s">
        <v>3789</v>
      </c>
      <c r="S381" s="39" t="s">
        <v>3790</v>
      </c>
      <c r="T381" s="39" t="s">
        <v>3791</v>
      </c>
    </row>
    <row r="382" spans="1:20" x14ac:dyDescent="0.3">
      <c r="A382">
        <v>381</v>
      </c>
      <c r="B382" s="1">
        <v>45797.587627314817</v>
      </c>
      <c r="C382" s="1">
        <v>45797.587743055556</v>
      </c>
      <c r="D382" s="39" t="s">
        <v>3792</v>
      </c>
      <c r="E382" s="39" t="s">
        <v>3793</v>
      </c>
      <c r="F382" s="39" t="s">
        <v>3793</v>
      </c>
      <c r="G382" s="39" t="s">
        <v>3426</v>
      </c>
      <c r="H382">
        <v>17</v>
      </c>
      <c r="I382" s="39" t="s">
        <v>1255</v>
      </c>
      <c r="J382" s="39" t="s">
        <v>1087</v>
      </c>
      <c r="K382" s="39" t="s">
        <v>2421</v>
      </c>
      <c r="L382" s="39" t="s">
        <v>3728</v>
      </c>
      <c r="M382" s="39" t="s">
        <v>1090</v>
      </c>
      <c r="N382" s="39" t="s">
        <v>1091</v>
      </c>
      <c r="O382" s="39" t="s">
        <v>3794</v>
      </c>
      <c r="P382" s="39" t="s">
        <v>3795</v>
      </c>
      <c r="Q382" s="39" t="s">
        <v>3796</v>
      </c>
      <c r="R382" s="39" t="s">
        <v>3797</v>
      </c>
      <c r="S382" s="39" t="s">
        <v>107</v>
      </c>
      <c r="T382" s="39" t="s">
        <v>3798</v>
      </c>
    </row>
    <row r="383" spans="1:20" x14ac:dyDescent="0.3">
      <c r="A383">
        <v>382</v>
      </c>
      <c r="B383" s="1">
        <v>45797.951608796298</v>
      </c>
      <c r="C383" s="1">
        <v>45797.968321759261</v>
      </c>
      <c r="D383" s="39" t="s">
        <v>3799</v>
      </c>
      <c r="E383" s="39" t="s">
        <v>3800</v>
      </c>
      <c r="F383" s="39" t="s">
        <v>3801</v>
      </c>
      <c r="G383" s="39" t="s">
        <v>3099</v>
      </c>
      <c r="H383">
        <v>23</v>
      </c>
      <c r="I383" s="39" t="s">
        <v>3802</v>
      </c>
      <c r="J383" s="39" t="s">
        <v>2919</v>
      </c>
      <c r="K383" s="39" t="s">
        <v>3803</v>
      </c>
      <c r="L383" s="39" t="s">
        <v>3804</v>
      </c>
      <c r="M383" s="39" t="s">
        <v>3805</v>
      </c>
      <c r="N383" s="39" t="s">
        <v>1058</v>
      </c>
      <c r="O383" s="39" t="s">
        <v>3806</v>
      </c>
      <c r="P383" s="39" t="s">
        <v>3807</v>
      </c>
      <c r="Q383" s="39" t="s">
        <v>3808</v>
      </c>
      <c r="R383" s="39" t="s">
        <v>3809</v>
      </c>
      <c r="S383" s="39" t="s">
        <v>3810</v>
      </c>
      <c r="T383" s="39" t="s">
        <v>3811</v>
      </c>
    </row>
    <row r="384" spans="1:20" x14ac:dyDescent="0.3">
      <c r="A384">
        <v>383</v>
      </c>
      <c r="B384" s="1">
        <v>45798.840902777774</v>
      </c>
      <c r="C384" s="1">
        <v>45798.858356481483</v>
      </c>
      <c r="D384" s="39" t="s">
        <v>3812</v>
      </c>
      <c r="E384" s="39" t="s">
        <v>3813</v>
      </c>
      <c r="F384" s="39" t="s">
        <v>3814</v>
      </c>
      <c r="G384" s="39" t="s">
        <v>3099</v>
      </c>
      <c r="H384">
        <v>17</v>
      </c>
      <c r="I384" s="39" t="s">
        <v>1040</v>
      </c>
      <c r="J384" s="39" t="s">
        <v>2940</v>
      </c>
      <c r="K384" s="39" t="s">
        <v>3815</v>
      </c>
      <c r="L384" s="39" t="s">
        <v>3767</v>
      </c>
      <c r="M384" s="39" t="s">
        <v>1249</v>
      </c>
      <c r="N384" s="39" t="s">
        <v>1058</v>
      </c>
      <c r="O384" s="39" t="s">
        <v>3816</v>
      </c>
      <c r="P384" s="39" t="s">
        <v>3817</v>
      </c>
      <c r="Q384" s="39" t="s">
        <v>3818</v>
      </c>
      <c r="R384" s="39" t="s">
        <v>3819</v>
      </c>
      <c r="S384" s="39" t="s">
        <v>175</v>
      </c>
      <c r="T384" s="39" t="s">
        <v>1252</v>
      </c>
    </row>
    <row r="385" spans="1:20" x14ac:dyDescent="0.3">
      <c r="A385">
        <v>384</v>
      </c>
      <c r="B385" s="1">
        <v>45799.824259259258</v>
      </c>
      <c r="C385" s="1">
        <v>45799.834490740737</v>
      </c>
      <c r="D385" s="39" t="s">
        <v>3820</v>
      </c>
      <c r="E385" s="39" t="s">
        <v>3821</v>
      </c>
      <c r="F385" s="39" t="s">
        <v>3822</v>
      </c>
      <c r="G385" s="39" t="s">
        <v>1893</v>
      </c>
      <c r="H385">
        <v>4</v>
      </c>
      <c r="I385" s="39" t="s">
        <v>3823</v>
      </c>
      <c r="J385" s="39" t="s">
        <v>1087</v>
      </c>
      <c r="K385" s="39" t="s">
        <v>1737</v>
      </c>
      <c r="L385" s="39" t="s">
        <v>3824</v>
      </c>
      <c r="M385" s="39" t="s">
        <v>3825</v>
      </c>
      <c r="N385" s="39" t="s">
        <v>1091</v>
      </c>
      <c r="O385" s="39" t="s">
        <v>3826</v>
      </c>
      <c r="P385" s="39" t="s">
        <v>2593</v>
      </c>
      <c r="Q385" s="39" t="s">
        <v>3827</v>
      </c>
      <c r="R385" s="39" t="s">
        <v>3828</v>
      </c>
      <c r="S385" s="39" t="s">
        <v>3829</v>
      </c>
      <c r="T385" s="39" t="s">
        <v>3830</v>
      </c>
    </row>
    <row r="386" spans="1:20" x14ac:dyDescent="0.3">
      <c r="A386">
        <v>385</v>
      </c>
      <c r="B386" s="1">
        <v>45799.934282407405</v>
      </c>
      <c r="C386" s="1">
        <v>45799.947696759256</v>
      </c>
      <c r="D386" s="39" t="s">
        <v>3831</v>
      </c>
      <c r="E386" s="39" t="s">
        <v>3832</v>
      </c>
      <c r="F386" s="39" t="s">
        <v>3832</v>
      </c>
      <c r="G386" s="39" t="s">
        <v>1893</v>
      </c>
      <c r="H386">
        <v>23</v>
      </c>
      <c r="I386" s="39" t="s">
        <v>1255</v>
      </c>
      <c r="J386" s="39" t="s">
        <v>1087</v>
      </c>
      <c r="K386" s="39" t="s">
        <v>1088</v>
      </c>
      <c r="L386" s="39" t="s">
        <v>1089</v>
      </c>
      <c r="M386" s="39" t="s">
        <v>1090</v>
      </c>
      <c r="N386" s="39" t="s">
        <v>1091</v>
      </c>
      <c r="O386" s="39" t="s">
        <v>3833</v>
      </c>
      <c r="P386" s="39" t="s">
        <v>3834</v>
      </c>
      <c r="Q386" s="39" t="s">
        <v>455</v>
      </c>
      <c r="R386" s="39" t="s">
        <v>3835</v>
      </c>
      <c r="S386" s="39" t="s">
        <v>3836</v>
      </c>
      <c r="T386" s="39" t="s">
        <v>3837</v>
      </c>
    </row>
    <row r="387" spans="1:20" x14ac:dyDescent="0.3">
      <c r="A387">
        <v>386</v>
      </c>
      <c r="B387" s="1">
        <v>45800.369699074072</v>
      </c>
      <c r="C387" s="1">
        <v>45800.373842592591</v>
      </c>
      <c r="D387" s="39" t="s">
        <v>3838</v>
      </c>
      <c r="E387" s="39" t="s">
        <v>3839</v>
      </c>
      <c r="F387" s="39" t="s">
        <v>3839</v>
      </c>
      <c r="G387" s="39" t="s">
        <v>1893</v>
      </c>
      <c r="H387">
        <v>25</v>
      </c>
      <c r="I387" s="39" t="s">
        <v>1040</v>
      </c>
      <c r="J387" s="39" t="s">
        <v>1087</v>
      </c>
      <c r="K387" s="39" t="s">
        <v>3840</v>
      </c>
      <c r="L387" s="39" t="s">
        <v>1089</v>
      </c>
      <c r="M387" s="39" t="s">
        <v>1090</v>
      </c>
      <c r="N387" s="39" t="s">
        <v>1091</v>
      </c>
      <c r="O387" s="39" t="s">
        <v>3841</v>
      </c>
      <c r="P387" s="39" t="s">
        <v>3842</v>
      </c>
      <c r="Q387" s="39" t="s">
        <v>455</v>
      </c>
      <c r="R387" s="39" t="s">
        <v>3843</v>
      </c>
      <c r="S387" s="39" t="s">
        <v>3844</v>
      </c>
      <c r="T387" s="39" t="s">
        <v>3845</v>
      </c>
    </row>
    <row r="388" spans="1:20" x14ac:dyDescent="0.3">
      <c r="A388">
        <v>387</v>
      </c>
      <c r="B388" s="1">
        <v>45800.369745370372</v>
      </c>
      <c r="C388" s="1">
        <v>45800.374652777777</v>
      </c>
      <c r="D388" s="39" t="s">
        <v>3846</v>
      </c>
      <c r="E388" s="39" t="s">
        <v>3847</v>
      </c>
      <c r="F388" s="39" t="s">
        <v>3847</v>
      </c>
      <c r="G388" s="39" t="s">
        <v>1893</v>
      </c>
      <c r="H388">
        <v>27</v>
      </c>
      <c r="I388" s="39" t="s">
        <v>1040</v>
      </c>
      <c r="J388" s="39" t="s">
        <v>2536</v>
      </c>
      <c r="K388" s="39" t="s">
        <v>1088</v>
      </c>
      <c r="L388" s="39" t="s">
        <v>1089</v>
      </c>
      <c r="M388" s="39" t="s">
        <v>1090</v>
      </c>
      <c r="N388" s="39" t="s">
        <v>1091</v>
      </c>
      <c r="O388" s="39" t="s">
        <v>3848</v>
      </c>
      <c r="P388" s="39" t="s">
        <v>3834</v>
      </c>
      <c r="Q388" s="39" t="s">
        <v>455</v>
      </c>
      <c r="R388" s="39" t="s">
        <v>3849</v>
      </c>
      <c r="S388" s="39" t="s">
        <v>3836</v>
      </c>
      <c r="T388" s="39" t="s">
        <v>3837</v>
      </c>
    </row>
    <row r="389" spans="1:20" x14ac:dyDescent="0.3">
      <c r="A389">
        <v>388</v>
      </c>
      <c r="B389" s="1">
        <v>45800.374444444446</v>
      </c>
      <c r="C389" s="1">
        <v>45800.38349537037</v>
      </c>
      <c r="D389" s="39" t="s">
        <v>3850</v>
      </c>
      <c r="E389" s="39" t="s">
        <v>3851</v>
      </c>
      <c r="F389" s="39" t="s">
        <v>3852</v>
      </c>
      <c r="G389" s="39" t="s">
        <v>1893</v>
      </c>
      <c r="H389">
        <v>8</v>
      </c>
      <c r="I389" s="39" t="s">
        <v>1040</v>
      </c>
      <c r="J389" s="39" t="s">
        <v>1087</v>
      </c>
      <c r="K389" s="39" t="s">
        <v>1088</v>
      </c>
      <c r="L389" s="39" t="s">
        <v>3617</v>
      </c>
      <c r="M389" s="39" t="s">
        <v>3370</v>
      </c>
      <c r="N389" s="39" t="s">
        <v>1091</v>
      </c>
      <c r="O389" s="39" t="s">
        <v>3853</v>
      </c>
      <c r="P389" s="39" t="s">
        <v>3854</v>
      </c>
      <c r="Q389" s="39" t="s">
        <v>455</v>
      </c>
      <c r="R389" s="39" t="s">
        <v>3849</v>
      </c>
      <c r="S389" s="39" t="s">
        <v>3836</v>
      </c>
      <c r="T389" s="39" t="s">
        <v>3837</v>
      </c>
    </row>
    <row r="390" spans="1:20" x14ac:dyDescent="0.3">
      <c r="A390">
        <v>389</v>
      </c>
      <c r="B390" s="1">
        <v>45800.377604166664</v>
      </c>
      <c r="C390" s="1">
        <v>45800.384375000001</v>
      </c>
      <c r="D390" s="39" t="s">
        <v>3855</v>
      </c>
      <c r="E390" s="39" t="s">
        <v>3856</v>
      </c>
      <c r="F390" s="39" t="s">
        <v>3856</v>
      </c>
      <c r="G390" s="39" t="s">
        <v>1893</v>
      </c>
      <c r="H390">
        <v>2</v>
      </c>
      <c r="I390" s="39" t="s">
        <v>1040</v>
      </c>
      <c r="J390" s="39" t="s">
        <v>1087</v>
      </c>
      <c r="K390" s="39" t="s">
        <v>3857</v>
      </c>
      <c r="L390" s="39" t="s">
        <v>3858</v>
      </c>
      <c r="M390" s="39" t="s">
        <v>3090</v>
      </c>
      <c r="N390" s="39" t="s">
        <v>1386</v>
      </c>
      <c r="O390" s="39" t="s">
        <v>3859</v>
      </c>
      <c r="P390" s="39" t="s">
        <v>3834</v>
      </c>
      <c r="Q390" s="39" t="s">
        <v>455</v>
      </c>
      <c r="R390" s="39" t="s">
        <v>3835</v>
      </c>
      <c r="S390" s="39" t="s">
        <v>3836</v>
      </c>
      <c r="T390" s="39" t="s">
        <v>3837</v>
      </c>
    </row>
    <row r="391" spans="1:20" x14ac:dyDescent="0.3">
      <c r="A391">
        <v>390</v>
      </c>
      <c r="B391" s="1">
        <v>45800.40587962963</v>
      </c>
      <c r="C391" s="1">
        <v>45800.412592592591</v>
      </c>
      <c r="D391" s="39" t="s">
        <v>3860</v>
      </c>
      <c r="E391" s="39" t="s">
        <v>3861</v>
      </c>
      <c r="F391" s="39" t="s">
        <v>3862</v>
      </c>
      <c r="G391" s="39" t="s">
        <v>3863</v>
      </c>
      <c r="H391">
        <v>12</v>
      </c>
      <c r="I391" s="39" t="s">
        <v>1040</v>
      </c>
      <c r="J391" s="39" t="s">
        <v>1087</v>
      </c>
      <c r="K391" s="39" t="s">
        <v>2930</v>
      </c>
      <c r="L391" s="39" t="s">
        <v>3864</v>
      </c>
      <c r="M391" s="39" t="s">
        <v>1786</v>
      </c>
      <c r="N391" s="39" t="s">
        <v>1045</v>
      </c>
      <c r="O391" s="39" t="s">
        <v>3865</v>
      </c>
      <c r="P391" s="39" t="s">
        <v>3866</v>
      </c>
      <c r="Q391" s="39" t="s">
        <v>3867</v>
      </c>
      <c r="R391" s="39" t="s">
        <v>3868</v>
      </c>
      <c r="S391" s="39" t="s">
        <v>107</v>
      </c>
      <c r="T391" s="39" t="s">
        <v>3869</v>
      </c>
    </row>
    <row r="392" spans="1:20" x14ac:dyDescent="0.3">
      <c r="A392">
        <v>391</v>
      </c>
      <c r="B392" s="1">
        <v>45800.40697916667</v>
      </c>
      <c r="C392" s="1">
        <v>45800.415208333332</v>
      </c>
      <c r="D392" s="39" t="s">
        <v>3870</v>
      </c>
      <c r="E392" s="39" t="s">
        <v>3871</v>
      </c>
      <c r="F392" s="39" t="s">
        <v>3872</v>
      </c>
      <c r="G392" s="39" t="s">
        <v>3863</v>
      </c>
      <c r="H392">
        <v>4</v>
      </c>
      <c r="I392" s="39" t="s">
        <v>3873</v>
      </c>
      <c r="J392" s="39" t="s">
        <v>3602</v>
      </c>
      <c r="K392" s="39" t="s">
        <v>3874</v>
      </c>
      <c r="L392" s="39" t="s">
        <v>3875</v>
      </c>
      <c r="M392" s="39" t="s">
        <v>3876</v>
      </c>
      <c r="N392" s="39" t="s">
        <v>1156</v>
      </c>
      <c r="O392" s="39" t="s">
        <v>3865</v>
      </c>
      <c r="P392" s="39" t="s">
        <v>3866</v>
      </c>
      <c r="Q392" s="39" t="s">
        <v>3867</v>
      </c>
      <c r="R392" s="39" t="s">
        <v>3877</v>
      </c>
      <c r="S392" s="39" t="s">
        <v>3878</v>
      </c>
      <c r="T392" s="39" t="s">
        <v>3879</v>
      </c>
    </row>
    <row r="393" spans="1:20" x14ac:dyDescent="0.3">
      <c r="A393">
        <v>392</v>
      </c>
      <c r="B393" s="1">
        <v>45800.405856481484</v>
      </c>
      <c r="C393" s="1">
        <v>45800.415775462963</v>
      </c>
      <c r="D393" s="39" t="s">
        <v>3880</v>
      </c>
      <c r="E393" s="39" t="s">
        <v>3881</v>
      </c>
      <c r="F393" s="39" t="s">
        <v>3881</v>
      </c>
      <c r="G393" s="39" t="s">
        <v>3863</v>
      </c>
      <c r="H393">
        <v>39</v>
      </c>
      <c r="I393" s="39" t="s">
        <v>3882</v>
      </c>
      <c r="J393" s="39" t="s">
        <v>3883</v>
      </c>
      <c r="K393" s="39" t="s">
        <v>3884</v>
      </c>
      <c r="L393" s="39" t="s">
        <v>3663</v>
      </c>
      <c r="M393" s="39" t="s">
        <v>1142</v>
      </c>
      <c r="N393" s="39" t="s">
        <v>1058</v>
      </c>
      <c r="O393" s="39" t="s">
        <v>3885</v>
      </c>
      <c r="P393" s="39" t="s">
        <v>3886</v>
      </c>
      <c r="Q393" s="39" t="s">
        <v>3887</v>
      </c>
      <c r="R393" s="39" t="s">
        <v>3888</v>
      </c>
      <c r="S393" s="39" t="s">
        <v>3889</v>
      </c>
      <c r="T393" s="39" t="s">
        <v>3890</v>
      </c>
    </row>
    <row r="394" spans="1:20" x14ac:dyDescent="0.3">
      <c r="A394">
        <v>393</v>
      </c>
      <c r="B394" s="1">
        <v>45800.407118055555</v>
      </c>
      <c r="C394" s="1">
        <v>45800.416875000003</v>
      </c>
      <c r="D394" s="39" t="s">
        <v>3891</v>
      </c>
      <c r="E394" s="39" t="s">
        <v>3892</v>
      </c>
      <c r="F394" s="39" t="s">
        <v>3892</v>
      </c>
      <c r="G394" s="39" t="s">
        <v>3863</v>
      </c>
      <c r="H394">
        <v>37</v>
      </c>
      <c r="I394" s="39" t="s">
        <v>1255</v>
      </c>
      <c r="J394" s="39" t="s">
        <v>3893</v>
      </c>
      <c r="K394" s="39" t="s">
        <v>3293</v>
      </c>
      <c r="L394" s="39" t="s">
        <v>1948</v>
      </c>
      <c r="M394" s="39" t="s">
        <v>1478</v>
      </c>
      <c r="N394" s="39" t="s">
        <v>1045</v>
      </c>
      <c r="O394" s="39" t="s">
        <v>3894</v>
      </c>
      <c r="P394" s="39" t="s">
        <v>3895</v>
      </c>
      <c r="Q394" s="39" t="s">
        <v>3896</v>
      </c>
      <c r="R394" s="39" t="s">
        <v>1062</v>
      </c>
      <c r="S394" s="39" t="s">
        <v>364</v>
      </c>
      <c r="T394" s="39" t="s">
        <v>3897</v>
      </c>
    </row>
    <row r="395" spans="1:20" x14ac:dyDescent="0.3">
      <c r="A395">
        <v>394</v>
      </c>
      <c r="B395" s="1">
        <v>45800.405856481484</v>
      </c>
      <c r="C395" s="1">
        <v>45800.416886574072</v>
      </c>
      <c r="D395" s="39" t="s">
        <v>3898</v>
      </c>
      <c r="E395" s="39" t="s">
        <v>3899</v>
      </c>
      <c r="F395" s="39" t="s">
        <v>3900</v>
      </c>
      <c r="G395" s="39" t="s">
        <v>3863</v>
      </c>
      <c r="H395">
        <v>28</v>
      </c>
      <c r="I395" s="39" t="s">
        <v>3602</v>
      </c>
      <c r="J395" s="39" t="s">
        <v>3901</v>
      </c>
      <c r="K395" s="39" t="s">
        <v>3902</v>
      </c>
      <c r="L395" s="39" t="s">
        <v>3903</v>
      </c>
      <c r="M395" s="39" t="s">
        <v>1155</v>
      </c>
      <c r="N395" s="39" t="s">
        <v>1058</v>
      </c>
      <c r="O395" s="39" t="s">
        <v>3904</v>
      </c>
      <c r="P395" s="39" t="s">
        <v>3905</v>
      </c>
      <c r="Q395" s="39" t="s">
        <v>3906</v>
      </c>
      <c r="R395" s="39" t="s">
        <v>529</v>
      </c>
      <c r="S395" s="39" t="s">
        <v>3907</v>
      </c>
      <c r="T395" s="39" t="s">
        <v>3908</v>
      </c>
    </row>
    <row r="396" spans="1:20" x14ac:dyDescent="0.3">
      <c r="A396">
        <v>395</v>
      </c>
      <c r="B396" s="1">
        <v>45800.405972222223</v>
      </c>
      <c r="C396" s="1">
        <v>45800.416932870372</v>
      </c>
      <c r="D396" s="39" t="s">
        <v>3909</v>
      </c>
      <c r="E396" s="39" t="s">
        <v>3910</v>
      </c>
      <c r="F396" s="39" t="s">
        <v>3911</v>
      </c>
      <c r="G396" s="39" t="s">
        <v>3863</v>
      </c>
      <c r="H396">
        <v>7</v>
      </c>
      <c r="I396" s="39" t="s">
        <v>3912</v>
      </c>
      <c r="J396" s="39" t="s">
        <v>3913</v>
      </c>
      <c r="K396" s="39" t="s">
        <v>3914</v>
      </c>
      <c r="L396" s="39" t="s">
        <v>3915</v>
      </c>
      <c r="M396" s="39" t="s">
        <v>1249</v>
      </c>
      <c r="N396" s="39" t="s">
        <v>1156</v>
      </c>
      <c r="O396" s="39" t="s">
        <v>3916</v>
      </c>
      <c r="P396" s="39" t="s">
        <v>3866</v>
      </c>
      <c r="Q396" s="39" t="s">
        <v>3867</v>
      </c>
      <c r="R396" s="39" t="s">
        <v>3868</v>
      </c>
      <c r="S396" s="39" t="s">
        <v>107</v>
      </c>
      <c r="T396" s="39" t="s">
        <v>3869</v>
      </c>
    </row>
    <row r="397" spans="1:20" x14ac:dyDescent="0.3">
      <c r="A397">
        <v>396</v>
      </c>
      <c r="B397" s="1">
        <v>45800.406539351854</v>
      </c>
      <c r="C397" s="1">
        <v>45800.417939814812</v>
      </c>
      <c r="D397" s="39" t="s">
        <v>3917</v>
      </c>
      <c r="E397" s="39" t="s">
        <v>3918</v>
      </c>
      <c r="F397" s="39" t="s">
        <v>3919</v>
      </c>
      <c r="G397" s="39" t="s">
        <v>3863</v>
      </c>
      <c r="H397">
        <v>11</v>
      </c>
      <c r="I397" s="39" t="s">
        <v>3920</v>
      </c>
      <c r="J397" s="39" t="s">
        <v>3921</v>
      </c>
      <c r="K397" s="39" t="s">
        <v>3922</v>
      </c>
      <c r="L397" s="39" t="s">
        <v>3923</v>
      </c>
      <c r="M397" s="39" t="s">
        <v>3924</v>
      </c>
      <c r="N397" s="39" t="s">
        <v>1156</v>
      </c>
      <c r="O397" s="39" t="s">
        <v>3925</v>
      </c>
      <c r="P397" s="39" t="s">
        <v>3926</v>
      </c>
      <c r="Q397" s="39" t="s">
        <v>3867</v>
      </c>
      <c r="R397" s="39" t="s">
        <v>3868</v>
      </c>
      <c r="S397" s="39" t="s">
        <v>107</v>
      </c>
      <c r="T397" s="39" t="s">
        <v>3869</v>
      </c>
    </row>
    <row r="398" spans="1:20" x14ac:dyDescent="0.3">
      <c r="A398">
        <v>397</v>
      </c>
      <c r="B398" s="1">
        <v>45800.413368055553</v>
      </c>
      <c r="C398" s="1">
        <v>45800.418969907405</v>
      </c>
      <c r="D398" s="39" t="s">
        <v>3927</v>
      </c>
      <c r="E398" s="39" t="s">
        <v>3928</v>
      </c>
      <c r="F398" s="39" t="s">
        <v>3928</v>
      </c>
      <c r="G398" s="39" t="s">
        <v>3863</v>
      </c>
      <c r="H398">
        <v>35</v>
      </c>
      <c r="I398" s="39" t="s">
        <v>1348</v>
      </c>
      <c r="J398" s="39" t="s">
        <v>1066</v>
      </c>
      <c r="K398" s="39" t="s">
        <v>3929</v>
      </c>
      <c r="L398" s="39" t="s">
        <v>1320</v>
      </c>
      <c r="M398" s="39" t="s">
        <v>1122</v>
      </c>
      <c r="N398" s="39" t="s">
        <v>1045</v>
      </c>
      <c r="O398" s="39" t="s">
        <v>3930</v>
      </c>
      <c r="P398" s="39" t="s">
        <v>3931</v>
      </c>
      <c r="Q398" s="39" t="s">
        <v>3932</v>
      </c>
      <c r="R398" s="39" t="s">
        <v>3933</v>
      </c>
      <c r="S398" s="39" t="s">
        <v>175</v>
      </c>
      <c r="T398" s="39" t="s">
        <v>3934</v>
      </c>
    </row>
    <row r="399" spans="1:20" x14ac:dyDescent="0.3">
      <c r="A399">
        <v>398</v>
      </c>
      <c r="B399" s="1">
        <v>45800.406261574077</v>
      </c>
      <c r="C399" s="1">
        <v>45800.418993055559</v>
      </c>
      <c r="D399" s="39" t="s">
        <v>3935</v>
      </c>
      <c r="E399" s="39" t="s">
        <v>3936</v>
      </c>
      <c r="F399" s="39" t="s">
        <v>3937</v>
      </c>
      <c r="G399" s="39" t="s">
        <v>3863</v>
      </c>
      <c r="H399">
        <v>14</v>
      </c>
      <c r="I399" s="39" t="s">
        <v>1110</v>
      </c>
      <c r="J399" s="39" t="s">
        <v>3938</v>
      </c>
      <c r="K399" s="39" t="s">
        <v>3939</v>
      </c>
      <c r="L399" s="39" t="s">
        <v>2773</v>
      </c>
      <c r="M399" s="39" t="s">
        <v>3940</v>
      </c>
      <c r="N399" s="39" t="s">
        <v>1091</v>
      </c>
      <c r="O399" s="39" t="s">
        <v>3941</v>
      </c>
      <c r="P399" s="39" t="s">
        <v>3942</v>
      </c>
      <c r="Q399" s="39" t="s">
        <v>3943</v>
      </c>
      <c r="R399" s="39" t="s">
        <v>851</v>
      </c>
      <c r="S399" s="39" t="s">
        <v>3944</v>
      </c>
      <c r="T399" s="39" t="s">
        <v>3945</v>
      </c>
    </row>
    <row r="400" spans="1:20" x14ac:dyDescent="0.3">
      <c r="A400">
        <v>399</v>
      </c>
      <c r="B400" s="1">
        <v>45800.407071759262</v>
      </c>
      <c r="C400" s="1">
        <v>45800.419189814813</v>
      </c>
      <c r="D400" s="39" t="s">
        <v>3946</v>
      </c>
      <c r="E400" s="39" t="s">
        <v>3947</v>
      </c>
      <c r="F400" s="39" t="s">
        <v>3947</v>
      </c>
      <c r="G400" s="39" t="s">
        <v>3863</v>
      </c>
      <c r="H400">
        <v>16</v>
      </c>
      <c r="I400" s="39" t="s">
        <v>2230</v>
      </c>
      <c r="J400" s="39" t="s">
        <v>1087</v>
      </c>
      <c r="K400" s="39" t="s">
        <v>1088</v>
      </c>
      <c r="L400" s="39" t="s">
        <v>1089</v>
      </c>
      <c r="M400" s="39" t="s">
        <v>1122</v>
      </c>
      <c r="N400" s="39" t="s">
        <v>1341</v>
      </c>
      <c r="O400" s="39" t="s">
        <v>3948</v>
      </c>
      <c r="P400" s="39" t="s">
        <v>3949</v>
      </c>
      <c r="Q400" s="39" t="s">
        <v>757</v>
      </c>
      <c r="R400" s="39" t="s">
        <v>758</v>
      </c>
      <c r="S400" s="39" t="s">
        <v>903</v>
      </c>
      <c r="T400" s="39" t="s">
        <v>3950</v>
      </c>
    </row>
    <row r="401" spans="1:20" x14ac:dyDescent="0.3">
      <c r="A401">
        <v>400</v>
      </c>
      <c r="B401" s="1">
        <v>45800.405914351853</v>
      </c>
      <c r="C401" s="1">
        <v>45800.419189814813</v>
      </c>
      <c r="D401" s="39" t="s">
        <v>3951</v>
      </c>
      <c r="E401" s="39" t="s">
        <v>3952</v>
      </c>
      <c r="F401" s="39" t="s">
        <v>3953</v>
      </c>
      <c r="G401" s="39" t="s">
        <v>3863</v>
      </c>
      <c r="H401">
        <v>29</v>
      </c>
      <c r="I401" s="39" t="s">
        <v>2166</v>
      </c>
      <c r="J401" s="39" t="s">
        <v>1066</v>
      </c>
      <c r="K401" s="39" t="s">
        <v>1372</v>
      </c>
      <c r="L401" s="39" t="s">
        <v>3954</v>
      </c>
      <c r="M401" s="39" t="s">
        <v>1352</v>
      </c>
      <c r="N401" s="39" t="s">
        <v>1156</v>
      </c>
      <c r="O401" s="39" t="s">
        <v>3955</v>
      </c>
      <c r="P401" s="39" t="s">
        <v>3956</v>
      </c>
      <c r="Q401" s="39" t="s">
        <v>3957</v>
      </c>
      <c r="R401" s="39" t="s">
        <v>3958</v>
      </c>
      <c r="S401" s="39" t="s">
        <v>3959</v>
      </c>
      <c r="T401" s="39" t="s">
        <v>3960</v>
      </c>
    </row>
    <row r="402" spans="1:20" x14ac:dyDescent="0.3">
      <c r="A402">
        <v>401</v>
      </c>
      <c r="B402" s="1">
        <v>45800.405902777777</v>
      </c>
      <c r="C402" s="1">
        <v>45800.419444444444</v>
      </c>
      <c r="D402" s="39" t="s">
        <v>3961</v>
      </c>
      <c r="E402" s="39" t="s">
        <v>3962</v>
      </c>
      <c r="F402" s="39" t="s">
        <v>3963</v>
      </c>
      <c r="G402" s="39" t="s">
        <v>3863</v>
      </c>
      <c r="H402">
        <v>6</v>
      </c>
      <c r="I402" s="39" t="s">
        <v>1348</v>
      </c>
      <c r="J402" s="39" t="s">
        <v>1087</v>
      </c>
      <c r="K402" s="39" t="s">
        <v>2812</v>
      </c>
      <c r="L402" s="39" t="s">
        <v>1089</v>
      </c>
      <c r="M402" s="39" t="s">
        <v>1249</v>
      </c>
      <c r="N402" s="39" t="s">
        <v>1058</v>
      </c>
      <c r="O402" s="39" t="s">
        <v>3964</v>
      </c>
      <c r="P402" s="39" t="s">
        <v>3965</v>
      </c>
      <c r="Q402" s="39" t="s">
        <v>3966</v>
      </c>
      <c r="R402" s="39" t="s">
        <v>3967</v>
      </c>
      <c r="S402" s="39" t="s">
        <v>3968</v>
      </c>
      <c r="T402" s="39" t="s">
        <v>3969</v>
      </c>
    </row>
    <row r="403" spans="1:20" x14ac:dyDescent="0.3">
      <c r="A403">
        <v>402</v>
      </c>
      <c r="B403" s="1">
        <v>45800.406111111108</v>
      </c>
      <c r="C403" s="1">
        <v>45800.419537037036</v>
      </c>
      <c r="D403" s="39" t="s">
        <v>3970</v>
      </c>
      <c r="E403" s="39" t="s">
        <v>3971</v>
      </c>
      <c r="F403" s="39" t="s">
        <v>3972</v>
      </c>
      <c r="G403" s="39" t="s">
        <v>3863</v>
      </c>
      <c r="H403">
        <v>5</v>
      </c>
      <c r="I403" s="39" t="s">
        <v>3973</v>
      </c>
      <c r="J403" s="39" t="s">
        <v>3974</v>
      </c>
      <c r="K403" s="39" t="s">
        <v>3975</v>
      </c>
      <c r="L403" s="39" t="s">
        <v>3976</v>
      </c>
      <c r="M403" s="39" t="s">
        <v>1236</v>
      </c>
      <c r="N403" s="39" t="s">
        <v>1156</v>
      </c>
      <c r="O403" s="39" t="s">
        <v>3977</v>
      </c>
      <c r="P403" s="39" t="s">
        <v>3978</v>
      </c>
      <c r="Q403" s="39" t="s">
        <v>3867</v>
      </c>
      <c r="R403" s="39" t="s">
        <v>3979</v>
      </c>
      <c r="S403" s="39" t="s">
        <v>175</v>
      </c>
      <c r="T403" s="39" t="s">
        <v>3869</v>
      </c>
    </row>
    <row r="404" spans="1:20" x14ac:dyDescent="0.3">
      <c r="A404">
        <v>403</v>
      </c>
      <c r="B404" s="1">
        <v>45800.406018518515</v>
      </c>
      <c r="C404" s="1">
        <v>45800.419652777775</v>
      </c>
      <c r="D404" s="39" t="s">
        <v>3980</v>
      </c>
      <c r="E404" s="39" t="s">
        <v>3981</v>
      </c>
      <c r="F404" s="39" t="s">
        <v>3981</v>
      </c>
      <c r="G404" s="39" t="s">
        <v>3863</v>
      </c>
      <c r="H404">
        <v>6</v>
      </c>
      <c r="I404" s="39" t="s">
        <v>1361</v>
      </c>
      <c r="J404" s="39" t="s">
        <v>1487</v>
      </c>
      <c r="K404" s="39" t="s">
        <v>3982</v>
      </c>
      <c r="L404" s="39" t="s">
        <v>3983</v>
      </c>
      <c r="M404" s="39" t="s">
        <v>1249</v>
      </c>
      <c r="N404" s="39" t="s">
        <v>1058</v>
      </c>
      <c r="O404" s="39" t="s">
        <v>3984</v>
      </c>
      <c r="P404" s="39" t="s">
        <v>3985</v>
      </c>
      <c r="Q404" s="39" t="s">
        <v>2647</v>
      </c>
      <c r="R404" s="39" t="s">
        <v>3986</v>
      </c>
      <c r="S404" s="39" t="s">
        <v>107</v>
      </c>
      <c r="T404" s="39" t="s">
        <v>1194</v>
      </c>
    </row>
    <row r="405" spans="1:20" x14ac:dyDescent="0.3">
      <c r="A405">
        <v>404</v>
      </c>
      <c r="B405" s="1">
        <v>45800.407337962963</v>
      </c>
      <c r="C405" s="1">
        <v>45800.419652777775</v>
      </c>
      <c r="D405" s="39" t="s">
        <v>3987</v>
      </c>
      <c r="E405" s="39" t="s">
        <v>3988</v>
      </c>
      <c r="F405" s="39" t="s">
        <v>3988</v>
      </c>
      <c r="G405" s="39" t="s">
        <v>3863</v>
      </c>
      <c r="H405">
        <v>13</v>
      </c>
      <c r="I405" s="39" t="s">
        <v>3989</v>
      </c>
      <c r="J405" s="39" t="s">
        <v>3990</v>
      </c>
      <c r="K405" s="39" t="s">
        <v>3991</v>
      </c>
      <c r="L405" s="39" t="s">
        <v>3992</v>
      </c>
      <c r="M405" s="39" t="s">
        <v>3993</v>
      </c>
      <c r="N405" s="39" t="s">
        <v>1091</v>
      </c>
      <c r="O405" s="39" t="s">
        <v>3994</v>
      </c>
      <c r="P405" s="39" t="s">
        <v>3942</v>
      </c>
      <c r="Q405" s="39" t="s">
        <v>3995</v>
      </c>
      <c r="R405" s="39" t="s">
        <v>3996</v>
      </c>
      <c r="S405" s="39" t="s">
        <v>3997</v>
      </c>
      <c r="T405" s="39" t="s">
        <v>3998</v>
      </c>
    </row>
    <row r="406" spans="1:20" x14ac:dyDescent="0.3">
      <c r="A406">
        <v>405</v>
      </c>
      <c r="B406" s="1">
        <v>45800.406030092592</v>
      </c>
      <c r="C406" s="1">
        <v>45800.419699074075</v>
      </c>
      <c r="D406" s="39" t="s">
        <v>3999</v>
      </c>
      <c r="E406" s="39" t="s">
        <v>4000</v>
      </c>
      <c r="F406" s="39" t="s">
        <v>4000</v>
      </c>
      <c r="G406" s="39" t="s">
        <v>3863</v>
      </c>
      <c r="H406">
        <v>17</v>
      </c>
      <c r="I406" s="39" t="s">
        <v>4001</v>
      </c>
      <c r="J406" s="39" t="s">
        <v>1087</v>
      </c>
      <c r="K406" s="39" t="s">
        <v>4002</v>
      </c>
      <c r="L406" s="39" t="s">
        <v>4003</v>
      </c>
      <c r="M406" s="39" t="s">
        <v>1122</v>
      </c>
      <c r="N406" s="39" t="s">
        <v>1058</v>
      </c>
      <c r="O406" s="39" t="s">
        <v>4004</v>
      </c>
      <c r="P406" s="39" t="s">
        <v>4005</v>
      </c>
      <c r="Q406" s="39" t="s">
        <v>4006</v>
      </c>
      <c r="R406" s="39" t="s">
        <v>4007</v>
      </c>
      <c r="S406" s="39" t="s">
        <v>175</v>
      </c>
      <c r="T406" s="39" t="s">
        <v>4008</v>
      </c>
    </row>
    <row r="407" spans="1:20" x14ac:dyDescent="0.3">
      <c r="A407">
        <v>406</v>
      </c>
      <c r="B407" s="1">
        <v>45800.405810185184</v>
      </c>
      <c r="C407" s="1">
        <v>45800.41982638889</v>
      </c>
      <c r="D407" s="39" t="s">
        <v>4009</v>
      </c>
      <c r="E407" s="39" t="s">
        <v>4010</v>
      </c>
      <c r="F407" s="39" t="s">
        <v>4011</v>
      </c>
      <c r="G407" s="39" t="s">
        <v>3863</v>
      </c>
      <c r="H407">
        <v>31</v>
      </c>
      <c r="I407" s="39" t="s">
        <v>2751</v>
      </c>
      <c r="J407" s="39" t="s">
        <v>4012</v>
      </c>
      <c r="K407" s="39" t="s">
        <v>4013</v>
      </c>
      <c r="L407" s="39" t="s">
        <v>4014</v>
      </c>
      <c r="M407" s="39" t="s">
        <v>4015</v>
      </c>
      <c r="N407" s="39" t="s">
        <v>1058</v>
      </c>
      <c r="O407" s="39" t="s">
        <v>4016</v>
      </c>
      <c r="P407" s="39" t="s">
        <v>4017</v>
      </c>
      <c r="Q407" s="39" t="s">
        <v>4018</v>
      </c>
      <c r="R407" s="39" t="s">
        <v>4019</v>
      </c>
      <c r="S407" s="39" t="s">
        <v>4020</v>
      </c>
      <c r="T407" s="39" t="s">
        <v>4021</v>
      </c>
    </row>
    <row r="408" spans="1:20" x14ac:dyDescent="0.3">
      <c r="A408">
        <v>407</v>
      </c>
      <c r="B408" s="1">
        <v>45800.406712962962</v>
      </c>
      <c r="C408" s="1">
        <v>45800.419930555552</v>
      </c>
      <c r="D408" s="39" t="s">
        <v>4022</v>
      </c>
      <c r="E408" s="39" t="s">
        <v>4023</v>
      </c>
      <c r="F408" s="39" t="s">
        <v>4023</v>
      </c>
      <c r="G408" s="39" t="s">
        <v>3863</v>
      </c>
      <c r="H408">
        <v>9</v>
      </c>
      <c r="I408" s="39" t="s">
        <v>3012</v>
      </c>
      <c r="J408" s="39" t="s">
        <v>2919</v>
      </c>
      <c r="K408" s="39" t="s">
        <v>3991</v>
      </c>
      <c r="L408" s="39" t="s">
        <v>3992</v>
      </c>
      <c r="M408" s="39" t="s">
        <v>3993</v>
      </c>
      <c r="N408" s="39" t="s">
        <v>1091</v>
      </c>
      <c r="O408" s="39" t="s">
        <v>4024</v>
      </c>
      <c r="P408" s="39" t="s">
        <v>3942</v>
      </c>
      <c r="Q408" s="39" t="s">
        <v>4025</v>
      </c>
      <c r="R408" s="39" t="s">
        <v>4026</v>
      </c>
      <c r="S408" s="39" t="s">
        <v>4027</v>
      </c>
      <c r="T408" s="39" t="s">
        <v>4028</v>
      </c>
    </row>
    <row r="409" spans="1:20" x14ac:dyDescent="0.3">
      <c r="A409">
        <v>408</v>
      </c>
      <c r="B409" s="1">
        <v>45800.406018518515</v>
      </c>
      <c r="C409" s="1">
        <v>45800.42</v>
      </c>
      <c r="D409" s="39" t="s">
        <v>4029</v>
      </c>
      <c r="E409" s="39" t="s">
        <v>4030</v>
      </c>
      <c r="F409" s="39" t="s">
        <v>4030</v>
      </c>
      <c r="G409" s="39" t="s">
        <v>3863</v>
      </c>
      <c r="H409">
        <v>20</v>
      </c>
      <c r="I409" s="39" t="s">
        <v>3166</v>
      </c>
      <c r="J409" s="39" t="s">
        <v>2250</v>
      </c>
      <c r="K409" s="39" t="s">
        <v>4031</v>
      </c>
      <c r="L409" s="39" t="s">
        <v>1274</v>
      </c>
      <c r="M409" s="39" t="s">
        <v>1122</v>
      </c>
      <c r="N409" s="39" t="s">
        <v>1045</v>
      </c>
      <c r="O409" s="39" t="s">
        <v>4032</v>
      </c>
      <c r="P409" s="39" t="s">
        <v>4033</v>
      </c>
      <c r="Q409" s="39" t="s">
        <v>4034</v>
      </c>
      <c r="R409" s="39" t="s">
        <v>4035</v>
      </c>
      <c r="S409" s="39" t="s">
        <v>4020</v>
      </c>
      <c r="T409" s="39" t="s">
        <v>4036</v>
      </c>
    </row>
    <row r="410" spans="1:20" x14ac:dyDescent="0.3">
      <c r="A410">
        <v>409</v>
      </c>
      <c r="B410" s="1">
        <v>45800.40587962963</v>
      </c>
      <c r="C410" s="1">
        <v>45800.420127314814</v>
      </c>
      <c r="D410" s="39" t="s">
        <v>4037</v>
      </c>
      <c r="E410" s="39" t="s">
        <v>4038</v>
      </c>
      <c r="F410" s="39" t="s">
        <v>4038</v>
      </c>
      <c r="G410" s="39" t="s">
        <v>3099</v>
      </c>
      <c r="H410">
        <v>3</v>
      </c>
      <c r="I410" s="39" t="s">
        <v>2166</v>
      </c>
      <c r="J410" s="39" t="s">
        <v>4039</v>
      </c>
      <c r="K410" s="39" t="s">
        <v>4040</v>
      </c>
      <c r="L410" s="39" t="s">
        <v>4041</v>
      </c>
      <c r="M410" s="39" t="s">
        <v>2170</v>
      </c>
      <c r="N410" s="39" t="s">
        <v>1156</v>
      </c>
      <c r="O410" s="39" t="s">
        <v>4042</v>
      </c>
      <c r="P410" s="39" t="s">
        <v>4043</v>
      </c>
      <c r="Q410" s="39" t="s">
        <v>4044</v>
      </c>
      <c r="R410" s="39" t="s">
        <v>4045</v>
      </c>
      <c r="S410" s="39" t="s">
        <v>4046</v>
      </c>
      <c r="T410" s="39" t="s">
        <v>4047</v>
      </c>
    </row>
    <row r="411" spans="1:20" x14ac:dyDescent="0.3">
      <c r="A411">
        <v>410</v>
      </c>
      <c r="B411" s="1">
        <v>45800.405810185184</v>
      </c>
      <c r="C411" s="1">
        <v>45800.420243055552</v>
      </c>
      <c r="D411" s="39" t="s">
        <v>4048</v>
      </c>
      <c r="E411" s="39" t="s">
        <v>4049</v>
      </c>
      <c r="F411" s="39" t="s">
        <v>4049</v>
      </c>
      <c r="G411" s="39" t="s">
        <v>3863</v>
      </c>
      <c r="H411">
        <v>21</v>
      </c>
      <c r="I411" s="39" t="s">
        <v>1040</v>
      </c>
      <c r="J411" s="39" t="s">
        <v>4050</v>
      </c>
      <c r="K411" s="39" t="s">
        <v>4051</v>
      </c>
      <c r="L411" s="39" t="s">
        <v>4052</v>
      </c>
      <c r="M411" s="39" t="s">
        <v>4053</v>
      </c>
      <c r="N411" s="39" t="s">
        <v>1091</v>
      </c>
      <c r="O411" s="39" t="s">
        <v>4054</v>
      </c>
      <c r="P411" s="39" t="s">
        <v>4055</v>
      </c>
      <c r="Q411" s="39" t="s">
        <v>4056</v>
      </c>
      <c r="R411" s="39" t="s">
        <v>2110</v>
      </c>
      <c r="S411" s="39" t="s">
        <v>4057</v>
      </c>
      <c r="T411" s="39" t="s">
        <v>4058</v>
      </c>
    </row>
    <row r="412" spans="1:20" x14ac:dyDescent="0.3">
      <c r="A412">
        <v>411</v>
      </c>
      <c r="B412" s="1">
        <v>45800.40587962963</v>
      </c>
      <c r="C412" s="1">
        <v>45800.420243055552</v>
      </c>
      <c r="D412" s="39" t="s">
        <v>4059</v>
      </c>
      <c r="E412" s="39" t="s">
        <v>4060</v>
      </c>
      <c r="F412" s="39" t="s">
        <v>4060</v>
      </c>
      <c r="G412" s="39" t="s">
        <v>3863</v>
      </c>
      <c r="H412">
        <v>34</v>
      </c>
      <c r="I412" s="39" t="s">
        <v>1213</v>
      </c>
      <c r="J412" s="39" t="s">
        <v>1087</v>
      </c>
      <c r="K412" s="39" t="s">
        <v>1088</v>
      </c>
      <c r="L412" s="39" t="s">
        <v>1089</v>
      </c>
      <c r="M412" s="39" t="s">
        <v>1122</v>
      </c>
      <c r="N412" s="39" t="s">
        <v>1045</v>
      </c>
      <c r="O412" s="39" t="s">
        <v>4061</v>
      </c>
      <c r="P412" s="39" t="s">
        <v>4062</v>
      </c>
      <c r="Q412" s="39" t="s">
        <v>4063</v>
      </c>
      <c r="R412" s="39" t="s">
        <v>720</v>
      </c>
      <c r="S412" s="39" t="s">
        <v>4064</v>
      </c>
      <c r="T412" s="39" t="s">
        <v>1882</v>
      </c>
    </row>
    <row r="413" spans="1:20" x14ac:dyDescent="0.3">
      <c r="A413">
        <v>412</v>
      </c>
      <c r="B413" s="1">
        <v>45800.406412037039</v>
      </c>
      <c r="C413" s="1">
        <v>45800.42046296296</v>
      </c>
      <c r="D413" s="39" t="s">
        <v>4065</v>
      </c>
      <c r="E413" s="39" t="s">
        <v>4066</v>
      </c>
      <c r="F413" s="39" t="s">
        <v>4066</v>
      </c>
      <c r="G413" s="39" t="s">
        <v>3863</v>
      </c>
      <c r="H413">
        <v>22</v>
      </c>
      <c r="I413" s="39" t="s">
        <v>1040</v>
      </c>
      <c r="J413" s="39" t="s">
        <v>1330</v>
      </c>
      <c r="K413" s="39" t="s">
        <v>1286</v>
      </c>
      <c r="L413" s="39" t="s">
        <v>1089</v>
      </c>
      <c r="M413" s="39" t="s">
        <v>1090</v>
      </c>
      <c r="N413" s="39" t="s">
        <v>1091</v>
      </c>
      <c r="O413" s="39" t="s">
        <v>4067</v>
      </c>
      <c r="P413" s="39" t="s">
        <v>4068</v>
      </c>
      <c r="Q413" s="39" t="s">
        <v>4069</v>
      </c>
      <c r="R413" s="39" t="s">
        <v>4070</v>
      </c>
      <c r="S413" s="39" t="s">
        <v>107</v>
      </c>
      <c r="T413" s="39" t="s">
        <v>4071</v>
      </c>
    </row>
    <row r="414" spans="1:20" x14ac:dyDescent="0.3">
      <c r="A414">
        <v>413</v>
      </c>
      <c r="B414" s="1">
        <v>45800.407523148147</v>
      </c>
      <c r="C414" s="1">
        <v>45800.420497685183</v>
      </c>
      <c r="D414" s="39" t="s">
        <v>4072</v>
      </c>
      <c r="E414" s="39" t="s">
        <v>4073</v>
      </c>
      <c r="F414" s="39" t="s">
        <v>4074</v>
      </c>
      <c r="G414" s="39" t="s">
        <v>3863</v>
      </c>
      <c r="H414">
        <v>10</v>
      </c>
      <c r="I414" s="39" t="s">
        <v>4075</v>
      </c>
      <c r="J414" s="39" t="s">
        <v>4076</v>
      </c>
      <c r="K414" s="39" t="s">
        <v>2273</v>
      </c>
      <c r="L414" s="39" t="s">
        <v>4077</v>
      </c>
      <c r="M414" s="39" t="s">
        <v>1114</v>
      </c>
      <c r="N414" s="39" t="s">
        <v>1156</v>
      </c>
      <c r="O414" s="39" t="s">
        <v>4078</v>
      </c>
      <c r="P414" s="39" t="s">
        <v>4079</v>
      </c>
      <c r="Q414" s="39" t="s">
        <v>4080</v>
      </c>
      <c r="R414" s="39" t="s">
        <v>4081</v>
      </c>
      <c r="S414" s="39" t="s">
        <v>3944</v>
      </c>
      <c r="T414" s="39" t="s">
        <v>4082</v>
      </c>
    </row>
    <row r="415" spans="1:20" x14ac:dyDescent="0.3">
      <c r="A415">
        <v>414</v>
      </c>
      <c r="B415" s="1">
        <v>45800.405833333331</v>
      </c>
      <c r="C415" s="1">
        <v>45800.420624999999</v>
      </c>
      <c r="D415" s="39" t="s">
        <v>4083</v>
      </c>
      <c r="E415" s="39" t="s">
        <v>4084</v>
      </c>
      <c r="F415" s="39" t="s">
        <v>4085</v>
      </c>
      <c r="G415" s="39" t="s">
        <v>3863</v>
      </c>
      <c r="H415">
        <v>38</v>
      </c>
      <c r="I415" s="39" t="s">
        <v>1550</v>
      </c>
      <c r="J415" s="39" t="s">
        <v>4086</v>
      </c>
      <c r="K415" s="39" t="s">
        <v>1088</v>
      </c>
      <c r="L415" s="39" t="s">
        <v>2489</v>
      </c>
      <c r="M415" s="39" t="s">
        <v>1155</v>
      </c>
      <c r="N415" s="39" t="s">
        <v>1341</v>
      </c>
      <c r="O415" s="39" t="s">
        <v>4087</v>
      </c>
      <c r="P415" s="39" t="s">
        <v>4088</v>
      </c>
      <c r="Q415" s="39" t="s">
        <v>327</v>
      </c>
      <c r="R415" s="39" t="s">
        <v>731</v>
      </c>
      <c r="S415" s="39" t="s">
        <v>4089</v>
      </c>
      <c r="T415" s="39" t="s">
        <v>4090</v>
      </c>
    </row>
    <row r="416" spans="1:20" x14ac:dyDescent="0.3">
      <c r="A416">
        <v>415</v>
      </c>
      <c r="B416" s="1">
        <v>45800.406817129631</v>
      </c>
      <c r="C416" s="1">
        <v>45800.420659722222</v>
      </c>
      <c r="D416" s="39" t="s">
        <v>4091</v>
      </c>
      <c r="E416" s="39" t="s">
        <v>4092</v>
      </c>
      <c r="F416" s="39" t="s">
        <v>4092</v>
      </c>
      <c r="G416" s="39" t="s">
        <v>3863</v>
      </c>
      <c r="H416">
        <v>23</v>
      </c>
      <c r="I416" s="39" t="s">
        <v>1319</v>
      </c>
      <c r="J416" s="39" t="s">
        <v>4093</v>
      </c>
      <c r="K416" s="39" t="s">
        <v>4094</v>
      </c>
      <c r="L416" s="39" t="s">
        <v>3361</v>
      </c>
      <c r="M416" s="39" t="s">
        <v>1142</v>
      </c>
      <c r="N416" s="39" t="s">
        <v>1058</v>
      </c>
      <c r="O416" s="39" t="s">
        <v>4095</v>
      </c>
      <c r="P416" s="39" t="s">
        <v>4096</v>
      </c>
      <c r="Q416" s="39" t="s">
        <v>4097</v>
      </c>
      <c r="R416" s="39" t="s">
        <v>1257</v>
      </c>
      <c r="S416" s="39" t="s">
        <v>4098</v>
      </c>
      <c r="T416" s="39" t="s">
        <v>4099</v>
      </c>
    </row>
    <row r="417" spans="1:20" x14ac:dyDescent="0.3">
      <c r="A417">
        <v>416</v>
      </c>
      <c r="B417" s="1">
        <v>45800.4059375</v>
      </c>
      <c r="C417" s="1">
        <v>45800.42083333333</v>
      </c>
      <c r="D417" s="39" t="s">
        <v>4100</v>
      </c>
      <c r="E417" s="39" t="s">
        <v>4101</v>
      </c>
      <c r="F417" s="39" t="s">
        <v>4101</v>
      </c>
      <c r="G417" s="39" t="s">
        <v>3863</v>
      </c>
      <c r="H417">
        <v>25</v>
      </c>
      <c r="I417" s="39" t="s">
        <v>1382</v>
      </c>
      <c r="J417" s="39" t="s">
        <v>4102</v>
      </c>
      <c r="K417" s="39" t="s">
        <v>3840</v>
      </c>
      <c r="L417" s="39" t="s">
        <v>1089</v>
      </c>
      <c r="M417" s="39" t="s">
        <v>1090</v>
      </c>
      <c r="N417" s="39" t="s">
        <v>1091</v>
      </c>
      <c r="O417" s="39" t="s">
        <v>4103</v>
      </c>
      <c r="P417" s="39" t="s">
        <v>3092</v>
      </c>
      <c r="Q417" s="39" t="s">
        <v>3867</v>
      </c>
      <c r="R417" s="39" t="s">
        <v>4104</v>
      </c>
      <c r="S417" s="39" t="s">
        <v>107</v>
      </c>
      <c r="T417" s="39" t="s">
        <v>3869</v>
      </c>
    </row>
    <row r="418" spans="1:20" x14ac:dyDescent="0.3">
      <c r="A418">
        <v>417</v>
      </c>
      <c r="B418" s="1">
        <v>45800.4062962963</v>
      </c>
      <c r="C418" s="1">
        <v>45800.420844907407</v>
      </c>
      <c r="D418" s="39" t="s">
        <v>4105</v>
      </c>
      <c r="E418" s="39" t="s">
        <v>4106</v>
      </c>
      <c r="F418" s="39" t="s">
        <v>4106</v>
      </c>
      <c r="G418" s="39" t="s">
        <v>3863</v>
      </c>
      <c r="H418">
        <v>24</v>
      </c>
      <c r="I418" s="39" t="s">
        <v>1040</v>
      </c>
      <c r="J418" s="39" t="s">
        <v>1907</v>
      </c>
      <c r="K418" s="39" t="s">
        <v>4107</v>
      </c>
      <c r="L418" s="39" t="s">
        <v>1948</v>
      </c>
      <c r="M418" s="39" t="s">
        <v>1090</v>
      </c>
      <c r="N418" s="39" t="s">
        <v>1091</v>
      </c>
      <c r="O418" s="39" t="s">
        <v>4108</v>
      </c>
      <c r="P418" s="39" t="s">
        <v>4109</v>
      </c>
      <c r="Q418" s="39" t="s">
        <v>4110</v>
      </c>
      <c r="R418" s="39" t="s">
        <v>4111</v>
      </c>
      <c r="S418" s="39" t="s">
        <v>4112</v>
      </c>
      <c r="T418" s="39" t="s">
        <v>4113</v>
      </c>
    </row>
    <row r="419" spans="1:20" x14ac:dyDescent="0.3">
      <c r="A419">
        <v>418</v>
      </c>
      <c r="B419" s="1">
        <v>45800.40587962963</v>
      </c>
      <c r="C419" s="1">
        <v>45800.421261574076</v>
      </c>
      <c r="D419" s="39" t="s">
        <v>4114</v>
      </c>
      <c r="E419" s="39" t="s">
        <v>4115</v>
      </c>
      <c r="F419" s="39" t="s">
        <v>4115</v>
      </c>
      <c r="G419" s="39" t="s">
        <v>3863</v>
      </c>
      <c r="H419">
        <v>32</v>
      </c>
      <c r="I419" s="39" t="s">
        <v>2564</v>
      </c>
      <c r="J419" s="39" t="s">
        <v>4116</v>
      </c>
      <c r="K419" s="39" t="s">
        <v>4117</v>
      </c>
      <c r="L419" s="39" t="s">
        <v>4118</v>
      </c>
      <c r="M419" s="39" t="s">
        <v>4119</v>
      </c>
      <c r="N419" s="39" t="s">
        <v>1058</v>
      </c>
      <c r="O419" s="39" t="s">
        <v>4120</v>
      </c>
      <c r="P419" s="39" t="s">
        <v>4121</v>
      </c>
      <c r="Q419" s="39" t="s">
        <v>4122</v>
      </c>
      <c r="R419" s="39" t="s">
        <v>926</v>
      </c>
      <c r="S419" s="39" t="s">
        <v>2802</v>
      </c>
      <c r="T419" s="39" t="s">
        <v>4123</v>
      </c>
    </row>
    <row r="420" spans="1:20" x14ac:dyDescent="0.3">
      <c r="A420">
        <v>419</v>
      </c>
      <c r="B420" s="1">
        <v>45800.413217592592</v>
      </c>
      <c r="C420" s="1">
        <v>45800.421597222223</v>
      </c>
      <c r="D420" s="39" t="s">
        <v>4124</v>
      </c>
      <c r="E420" s="39" t="s">
        <v>4125</v>
      </c>
      <c r="F420" s="39" t="s">
        <v>4125</v>
      </c>
      <c r="G420" s="39" t="s">
        <v>3863</v>
      </c>
      <c r="H420">
        <v>26</v>
      </c>
      <c r="I420" s="39" t="s">
        <v>1040</v>
      </c>
      <c r="J420" s="39" t="s">
        <v>1087</v>
      </c>
      <c r="K420" s="39" t="s">
        <v>1088</v>
      </c>
      <c r="L420" s="39" t="s">
        <v>1089</v>
      </c>
      <c r="M420" s="39" t="s">
        <v>1090</v>
      </c>
      <c r="N420" s="39" t="s">
        <v>1386</v>
      </c>
      <c r="O420" s="39" t="s">
        <v>4126</v>
      </c>
      <c r="P420" s="39" t="s">
        <v>4127</v>
      </c>
      <c r="Q420" s="39" t="s">
        <v>4128</v>
      </c>
      <c r="R420" s="39" t="s">
        <v>4129</v>
      </c>
      <c r="S420" s="39" t="s">
        <v>175</v>
      </c>
      <c r="T420" s="39" t="s">
        <v>4130</v>
      </c>
    </row>
    <row r="421" spans="1:20" x14ac:dyDescent="0.3">
      <c r="A421">
        <v>420</v>
      </c>
      <c r="B421" s="1">
        <v>45800.406574074077</v>
      </c>
      <c r="C421" s="1">
        <v>45800.421724537038</v>
      </c>
      <c r="D421" s="39" t="s">
        <v>4131</v>
      </c>
      <c r="E421" s="39" t="s">
        <v>4132</v>
      </c>
      <c r="F421" s="39" t="s">
        <v>4132</v>
      </c>
      <c r="G421" s="39" t="s">
        <v>3863</v>
      </c>
      <c r="H421">
        <v>27</v>
      </c>
      <c r="I421" s="39" t="s">
        <v>1515</v>
      </c>
      <c r="J421" s="39" t="s">
        <v>4133</v>
      </c>
      <c r="K421" s="39" t="s">
        <v>4134</v>
      </c>
      <c r="L421" s="39" t="s">
        <v>4135</v>
      </c>
      <c r="M421" s="39" t="s">
        <v>1102</v>
      </c>
      <c r="N421" s="39" t="s">
        <v>1058</v>
      </c>
      <c r="O421" s="39" t="s">
        <v>4136</v>
      </c>
      <c r="P421" s="39" t="s">
        <v>4137</v>
      </c>
      <c r="Q421" s="39" t="s">
        <v>4138</v>
      </c>
      <c r="R421" s="39" t="s">
        <v>3868</v>
      </c>
      <c r="S421" s="39" t="s">
        <v>4139</v>
      </c>
      <c r="T421" s="39" t="s">
        <v>4140</v>
      </c>
    </row>
    <row r="422" spans="1:20" x14ac:dyDescent="0.3">
      <c r="A422">
        <v>421</v>
      </c>
      <c r="B422" s="1">
        <v>45800.405925925923</v>
      </c>
      <c r="C422" s="1">
        <v>45800.4219212963</v>
      </c>
      <c r="D422" s="39" t="s">
        <v>4141</v>
      </c>
      <c r="E422" s="39" t="s">
        <v>4142</v>
      </c>
      <c r="F422" s="39" t="s">
        <v>4142</v>
      </c>
      <c r="G422" s="39" t="s">
        <v>3863</v>
      </c>
      <c r="H422">
        <v>36</v>
      </c>
      <c r="I422" s="39" t="s">
        <v>1906</v>
      </c>
      <c r="J422" s="39" t="s">
        <v>1827</v>
      </c>
      <c r="K422" s="39" t="s">
        <v>4143</v>
      </c>
      <c r="L422" s="39" t="s">
        <v>4144</v>
      </c>
      <c r="M422" s="39" t="s">
        <v>1114</v>
      </c>
      <c r="N422" s="39" t="s">
        <v>1058</v>
      </c>
      <c r="O422" s="39" t="s">
        <v>4145</v>
      </c>
      <c r="P422" s="39" t="s">
        <v>4146</v>
      </c>
      <c r="Q422" s="39" t="s">
        <v>4147</v>
      </c>
      <c r="R422" s="39" t="s">
        <v>4148</v>
      </c>
      <c r="S422" s="39" t="s">
        <v>4149</v>
      </c>
      <c r="T422" s="39" t="s">
        <v>4150</v>
      </c>
    </row>
    <row r="423" spans="1:20" x14ac:dyDescent="0.3">
      <c r="A423">
        <v>422</v>
      </c>
      <c r="B423" s="1">
        <v>45800.406087962961</v>
      </c>
      <c r="C423" s="1">
        <v>45800.421944444446</v>
      </c>
      <c r="D423" s="39" t="s">
        <v>4151</v>
      </c>
      <c r="E423" s="39" t="s">
        <v>4152</v>
      </c>
      <c r="F423" s="39" t="s">
        <v>4153</v>
      </c>
      <c r="G423" s="39" t="s">
        <v>3863</v>
      </c>
      <c r="H423">
        <v>40</v>
      </c>
      <c r="I423" s="39" t="s">
        <v>3554</v>
      </c>
      <c r="J423" s="39" t="s">
        <v>4154</v>
      </c>
      <c r="K423" s="39" t="s">
        <v>4155</v>
      </c>
      <c r="L423" s="39" t="s">
        <v>4156</v>
      </c>
      <c r="M423" s="39" t="s">
        <v>1287</v>
      </c>
      <c r="N423" s="39" t="s">
        <v>1058</v>
      </c>
      <c r="O423" s="39" t="s">
        <v>4157</v>
      </c>
      <c r="P423" s="39" t="s">
        <v>4158</v>
      </c>
      <c r="Q423" s="39" t="s">
        <v>4159</v>
      </c>
      <c r="R423" s="39" t="s">
        <v>851</v>
      </c>
      <c r="S423" s="39" t="s">
        <v>4160</v>
      </c>
      <c r="T423" s="39" t="s">
        <v>4150</v>
      </c>
    </row>
    <row r="424" spans="1:20" x14ac:dyDescent="0.3">
      <c r="A424">
        <v>423</v>
      </c>
      <c r="B424" s="1">
        <v>45800.405995370369</v>
      </c>
      <c r="C424" s="1">
        <v>45800.422858796293</v>
      </c>
      <c r="D424" s="39" t="s">
        <v>4161</v>
      </c>
      <c r="E424" s="39" t="s">
        <v>4162</v>
      </c>
      <c r="F424" s="39" t="s">
        <v>4163</v>
      </c>
      <c r="G424" s="39" t="s">
        <v>3863</v>
      </c>
      <c r="H424">
        <v>15</v>
      </c>
      <c r="I424" s="39" t="s">
        <v>1906</v>
      </c>
      <c r="J424" s="39" t="s">
        <v>2940</v>
      </c>
      <c r="K424" s="39" t="s">
        <v>1488</v>
      </c>
      <c r="L424" s="39" t="s">
        <v>4164</v>
      </c>
      <c r="M424" s="39" t="s">
        <v>3090</v>
      </c>
      <c r="N424" s="39" t="s">
        <v>1058</v>
      </c>
      <c r="O424" s="39" t="s">
        <v>4165</v>
      </c>
      <c r="P424" s="39" t="s">
        <v>4166</v>
      </c>
      <c r="Q424" s="39" t="s">
        <v>4167</v>
      </c>
      <c r="R424" s="39" t="s">
        <v>4168</v>
      </c>
      <c r="S424" s="39" t="s">
        <v>107</v>
      </c>
      <c r="T424" s="39" t="s">
        <v>4169</v>
      </c>
    </row>
    <row r="425" spans="1:20" x14ac:dyDescent="0.3">
      <c r="A425">
        <v>424</v>
      </c>
      <c r="B425" s="1">
        <v>45800.423125000001</v>
      </c>
      <c r="C425" s="1">
        <v>45800.42324074074</v>
      </c>
      <c r="D425" s="39" t="s">
        <v>4170</v>
      </c>
      <c r="E425" s="39" t="s">
        <v>4171</v>
      </c>
      <c r="F425" s="39" t="s">
        <v>4171</v>
      </c>
      <c r="G425" s="39" t="s">
        <v>3863</v>
      </c>
      <c r="H425">
        <v>33</v>
      </c>
      <c r="I425" s="39" t="s">
        <v>1348</v>
      </c>
      <c r="J425" s="39" t="s">
        <v>1087</v>
      </c>
      <c r="K425" s="39" t="s">
        <v>4172</v>
      </c>
      <c r="L425" s="39" t="s">
        <v>1320</v>
      </c>
      <c r="M425" s="39" t="s">
        <v>1114</v>
      </c>
      <c r="N425" s="39" t="s">
        <v>1058</v>
      </c>
      <c r="O425" s="39" t="s">
        <v>4173</v>
      </c>
      <c r="P425" s="39" t="s">
        <v>4174</v>
      </c>
      <c r="Q425" s="39" t="s">
        <v>4175</v>
      </c>
      <c r="R425" s="39" t="s">
        <v>566</v>
      </c>
      <c r="S425" s="39" t="s">
        <v>4176</v>
      </c>
      <c r="T425" s="39" t="s">
        <v>4177</v>
      </c>
    </row>
    <row r="426" spans="1:20" x14ac:dyDescent="0.3">
      <c r="A426">
        <v>425</v>
      </c>
      <c r="B426" s="1">
        <v>45800.409699074073</v>
      </c>
      <c r="C426" s="1">
        <v>45800.429710648146</v>
      </c>
      <c r="D426" s="39" t="s">
        <v>4178</v>
      </c>
      <c r="E426" s="39" t="s">
        <v>4179</v>
      </c>
      <c r="F426" s="39" t="s">
        <v>4180</v>
      </c>
      <c r="G426" s="39" t="s">
        <v>3863</v>
      </c>
      <c r="H426">
        <v>2</v>
      </c>
      <c r="I426" s="39" t="s">
        <v>1053</v>
      </c>
      <c r="J426" s="39" t="s">
        <v>3133</v>
      </c>
      <c r="K426" s="39" t="s">
        <v>4181</v>
      </c>
      <c r="L426" s="39" t="s">
        <v>1412</v>
      </c>
      <c r="M426" s="39" t="s">
        <v>1155</v>
      </c>
      <c r="N426" s="39" t="s">
        <v>1058</v>
      </c>
      <c r="O426" s="39" t="s">
        <v>4182</v>
      </c>
      <c r="P426" s="39" t="s">
        <v>4183</v>
      </c>
      <c r="Q426" s="39" t="s">
        <v>4184</v>
      </c>
      <c r="R426" s="39" t="s">
        <v>4185</v>
      </c>
      <c r="S426" s="39" t="s">
        <v>4186</v>
      </c>
      <c r="T426" s="39" t="s">
        <v>4187</v>
      </c>
    </row>
    <row r="427" spans="1:20" x14ac:dyDescent="0.3">
      <c r="A427">
        <v>426</v>
      </c>
      <c r="B427" s="1">
        <v>45800.566712962966</v>
      </c>
      <c r="C427" s="1">
        <v>45800.57403935185</v>
      </c>
      <c r="D427" s="39" t="s">
        <v>4188</v>
      </c>
      <c r="E427" s="39" t="s">
        <v>4189</v>
      </c>
      <c r="F427" s="39" t="s">
        <v>4189</v>
      </c>
      <c r="G427" s="39" t="s">
        <v>4190</v>
      </c>
      <c r="H427">
        <v>17</v>
      </c>
      <c r="I427" s="39" t="s">
        <v>4191</v>
      </c>
      <c r="J427" s="39" t="s">
        <v>4192</v>
      </c>
      <c r="K427" s="39" t="s">
        <v>4193</v>
      </c>
      <c r="L427" s="39" t="s">
        <v>4194</v>
      </c>
      <c r="M427" s="39" t="s">
        <v>4195</v>
      </c>
      <c r="N427" s="39" t="s">
        <v>1156</v>
      </c>
      <c r="O427" s="39" t="s">
        <v>4196</v>
      </c>
      <c r="P427" s="39" t="s">
        <v>4197</v>
      </c>
      <c r="Q427" s="39" t="s">
        <v>4198</v>
      </c>
      <c r="R427" s="39" t="s">
        <v>851</v>
      </c>
      <c r="S427" s="39" t="s">
        <v>4199</v>
      </c>
      <c r="T427" s="39" t="s">
        <v>4200</v>
      </c>
    </row>
    <row r="428" spans="1:20" x14ac:dyDescent="0.3">
      <c r="A428">
        <v>427</v>
      </c>
      <c r="B428" s="1">
        <v>45800.565833333334</v>
      </c>
      <c r="C428" s="1">
        <v>45800.574097222219</v>
      </c>
      <c r="D428" s="39" t="s">
        <v>4201</v>
      </c>
      <c r="E428" s="39" t="s">
        <v>4202</v>
      </c>
      <c r="F428" s="39" t="s">
        <v>4202</v>
      </c>
      <c r="G428" s="39" t="s">
        <v>4190</v>
      </c>
      <c r="H428">
        <v>1</v>
      </c>
      <c r="I428" s="39" t="s">
        <v>2919</v>
      </c>
      <c r="J428" s="39" t="s">
        <v>1087</v>
      </c>
      <c r="K428" s="39" t="s">
        <v>4203</v>
      </c>
      <c r="L428" s="39" t="s">
        <v>4204</v>
      </c>
      <c r="M428" s="39" t="s">
        <v>4205</v>
      </c>
      <c r="N428" s="39" t="s">
        <v>1341</v>
      </c>
      <c r="O428" s="39" t="s">
        <v>4206</v>
      </c>
      <c r="P428" s="39" t="s">
        <v>4197</v>
      </c>
      <c r="Q428" s="39" t="s">
        <v>4207</v>
      </c>
      <c r="R428" s="39" t="s">
        <v>547</v>
      </c>
      <c r="S428" s="39" t="s">
        <v>4208</v>
      </c>
      <c r="T428" s="39" t="s">
        <v>1194</v>
      </c>
    </row>
    <row r="429" spans="1:20" x14ac:dyDescent="0.3">
      <c r="A429">
        <v>428</v>
      </c>
      <c r="B429" s="1">
        <v>45800.564456018517</v>
      </c>
      <c r="C429" s="1">
        <v>45800.574988425928</v>
      </c>
      <c r="D429" s="39" t="s">
        <v>4209</v>
      </c>
      <c r="E429" s="39" t="s">
        <v>4210</v>
      </c>
      <c r="F429" s="39" t="s">
        <v>4211</v>
      </c>
      <c r="G429" s="39" t="s">
        <v>4190</v>
      </c>
      <c r="H429">
        <v>40</v>
      </c>
      <c r="I429" s="39" t="s">
        <v>1319</v>
      </c>
      <c r="J429" s="39" t="s">
        <v>1087</v>
      </c>
      <c r="K429" s="39" t="s">
        <v>3283</v>
      </c>
      <c r="L429" s="39" t="s">
        <v>1455</v>
      </c>
      <c r="M429" s="39" t="s">
        <v>1155</v>
      </c>
      <c r="N429" s="39" t="s">
        <v>1156</v>
      </c>
      <c r="O429" s="39" t="s">
        <v>4212</v>
      </c>
      <c r="P429" s="39" t="s">
        <v>4213</v>
      </c>
      <c r="Q429" s="39" t="s">
        <v>4214</v>
      </c>
      <c r="R429" s="39" t="s">
        <v>4215</v>
      </c>
      <c r="S429" s="39" t="s">
        <v>1952</v>
      </c>
      <c r="T429" s="39" t="s">
        <v>4216</v>
      </c>
    </row>
    <row r="430" spans="1:20" x14ac:dyDescent="0.3">
      <c r="A430">
        <v>429</v>
      </c>
      <c r="B430" s="1">
        <v>45800.564398148148</v>
      </c>
      <c r="C430" s="1">
        <v>45800.575011574074</v>
      </c>
      <c r="D430" s="39" t="s">
        <v>4217</v>
      </c>
      <c r="E430" s="39" t="s">
        <v>4218</v>
      </c>
      <c r="F430" s="39" t="s">
        <v>4219</v>
      </c>
      <c r="G430" s="39" t="s">
        <v>4190</v>
      </c>
      <c r="H430">
        <v>37</v>
      </c>
      <c r="I430" s="39" t="s">
        <v>1040</v>
      </c>
      <c r="J430" s="39" t="s">
        <v>1087</v>
      </c>
      <c r="K430" s="39" t="s">
        <v>4220</v>
      </c>
      <c r="L430" s="39" t="s">
        <v>4221</v>
      </c>
      <c r="M430" s="39" t="s">
        <v>2192</v>
      </c>
      <c r="N430" s="39" t="s">
        <v>1341</v>
      </c>
      <c r="O430" s="39" t="s">
        <v>4222</v>
      </c>
      <c r="P430" s="39" t="s">
        <v>4223</v>
      </c>
      <c r="Q430" s="39" t="s">
        <v>4224</v>
      </c>
      <c r="R430" s="39" t="s">
        <v>4225</v>
      </c>
      <c r="S430" s="39" t="s">
        <v>590</v>
      </c>
      <c r="T430" s="39" t="s">
        <v>4226</v>
      </c>
    </row>
    <row r="431" spans="1:20" x14ac:dyDescent="0.3">
      <c r="A431">
        <v>430</v>
      </c>
      <c r="B431" s="1">
        <v>45800.56355324074</v>
      </c>
      <c r="C431" s="1">
        <v>45800.575486111113</v>
      </c>
      <c r="D431" s="39" t="s">
        <v>4227</v>
      </c>
      <c r="E431" s="39" t="s">
        <v>4228</v>
      </c>
      <c r="F431" s="39" t="s">
        <v>4229</v>
      </c>
      <c r="G431" s="39" t="s">
        <v>4190</v>
      </c>
      <c r="H431">
        <v>2</v>
      </c>
      <c r="I431" s="39" t="s">
        <v>2902</v>
      </c>
      <c r="J431" s="39" t="s">
        <v>1131</v>
      </c>
      <c r="K431" s="39" t="s">
        <v>4230</v>
      </c>
      <c r="L431" s="39" t="s">
        <v>4231</v>
      </c>
      <c r="M431" s="39" t="s">
        <v>4232</v>
      </c>
      <c r="N431" s="39" t="s">
        <v>1058</v>
      </c>
      <c r="O431" s="39" t="s">
        <v>4233</v>
      </c>
      <c r="P431" s="39" t="s">
        <v>4234</v>
      </c>
      <c r="Q431" s="39" t="s">
        <v>4235</v>
      </c>
      <c r="R431" s="39" t="s">
        <v>4236</v>
      </c>
      <c r="S431" s="39" t="s">
        <v>1901</v>
      </c>
      <c r="T431" s="39" t="s">
        <v>4237</v>
      </c>
    </row>
    <row r="432" spans="1:20" x14ac:dyDescent="0.3">
      <c r="A432">
        <v>431</v>
      </c>
      <c r="B432" s="1">
        <v>45800.563622685186</v>
      </c>
      <c r="C432" s="1">
        <v>45800.575729166667</v>
      </c>
      <c r="D432" s="39" t="s">
        <v>4238</v>
      </c>
      <c r="E432" s="39" t="s">
        <v>4239</v>
      </c>
      <c r="F432" s="39" t="s">
        <v>4240</v>
      </c>
      <c r="G432" s="39" t="s">
        <v>4190</v>
      </c>
      <c r="H432">
        <v>19</v>
      </c>
      <c r="I432" s="39" t="s">
        <v>1040</v>
      </c>
      <c r="J432" s="39" t="s">
        <v>1087</v>
      </c>
      <c r="K432" s="39" t="s">
        <v>4241</v>
      </c>
      <c r="L432" s="39" t="s">
        <v>4242</v>
      </c>
      <c r="M432" s="39" t="s">
        <v>1236</v>
      </c>
      <c r="N432" s="39" t="s">
        <v>1058</v>
      </c>
      <c r="O432" s="39" t="s">
        <v>4243</v>
      </c>
      <c r="P432" s="39" t="s">
        <v>4244</v>
      </c>
      <c r="Q432" s="39" t="s">
        <v>327</v>
      </c>
      <c r="R432" s="39" t="s">
        <v>529</v>
      </c>
      <c r="S432" s="39" t="s">
        <v>364</v>
      </c>
      <c r="T432" s="39" t="s">
        <v>4245</v>
      </c>
    </row>
    <row r="433" spans="1:20" x14ac:dyDescent="0.3">
      <c r="A433">
        <v>432</v>
      </c>
      <c r="B433" s="1">
        <v>45800.563738425924</v>
      </c>
      <c r="C433" s="1">
        <v>45800.575902777775</v>
      </c>
      <c r="D433" s="39" t="s">
        <v>4246</v>
      </c>
      <c r="E433" s="39" t="s">
        <v>4247</v>
      </c>
      <c r="F433" s="39" t="s">
        <v>4247</v>
      </c>
      <c r="G433" s="39" t="s">
        <v>4190</v>
      </c>
      <c r="H433">
        <v>24</v>
      </c>
      <c r="I433" s="39" t="s">
        <v>4248</v>
      </c>
      <c r="J433" s="39" t="s">
        <v>1087</v>
      </c>
      <c r="K433" s="39" t="s">
        <v>1088</v>
      </c>
      <c r="L433" s="39" t="s">
        <v>3617</v>
      </c>
      <c r="M433" s="39" t="s">
        <v>3090</v>
      </c>
      <c r="N433" s="39" t="s">
        <v>1091</v>
      </c>
      <c r="O433" s="39" t="s">
        <v>4249</v>
      </c>
      <c r="P433" s="39" t="s">
        <v>4250</v>
      </c>
      <c r="Q433" s="39" t="s">
        <v>105</v>
      </c>
      <c r="R433" s="39" t="s">
        <v>556</v>
      </c>
      <c r="S433" s="39" t="s">
        <v>107</v>
      </c>
      <c r="T433" s="39" t="s">
        <v>609</v>
      </c>
    </row>
    <row r="434" spans="1:20" x14ac:dyDescent="0.3">
      <c r="A434">
        <v>433</v>
      </c>
      <c r="B434" s="1">
        <v>45800.563680555555</v>
      </c>
      <c r="C434" s="1">
        <v>45800.578217592592</v>
      </c>
      <c r="D434" s="39" t="s">
        <v>4251</v>
      </c>
      <c r="E434" s="39" t="s">
        <v>4252</v>
      </c>
      <c r="F434" s="39" t="s">
        <v>4252</v>
      </c>
      <c r="G434" s="39" t="s">
        <v>4190</v>
      </c>
      <c r="H434">
        <v>21</v>
      </c>
      <c r="I434" s="39" t="s">
        <v>2751</v>
      </c>
      <c r="J434" s="39" t="s">
        <v>1087</v>
      </c>
      <c r="K434" s="39" t="s">
        <v>4253</v>
      </c>
      <c r="L434" s="39" t="s">
        <v>2968</v>
      </c>
      <c r="M434" s="39" t="s">
        <v>1114</v>
      </c>
      <c r="N434" s="39" t="s">
        <v>1091</v>
      </c>
      <c r="O434" s="39" t="s">
        <v>4254</v>
      </c>
      <c r="P434" s="39" t="s">
        <v>4255</v>
      </c>
      <c r="Q434" s="39" t="s">
        <v>4256</v>
      </c>
      <c r="R434" s="39" t="s">
        <v>4257</v>
      </c>
      <c r="S434" s="39" t="s">
        <v>958</v>
      </c>
      <c r="T434" s="39" t="s">
        <v>4258</v>
      </c>
    </row>
    <row r="435" spans="1:20" x14ac:dyDescent="0.3">
      <c r="A435">
        <v>434</v>
      </c>
      <c r="B435" s="1">
        <v>45800.563518518517</v>
      </c>
      <c r="C435" s="1">
        <v>45800.578553240739</v>
      </c>
      <c r="D435" s="39" t="s">
        <v>4259</v>
      </c>
      <c r="E435" s="39" t="s">
        <v>4260</v>
      </c>
      <c r="F435" s="39" t="s">
        <v>4260</v>
      </c>
      <c r="G435" s="39" t="s">
        <v>4190</v>
      </c>
      <c r="H435">
        <v>9</v>
      </c>
      <c r="I435" s="39" t="s">
        <v>1040</v>
      </c>
      <c r="J435" s="39" t="s">
        <v>1487</v>
      </c>
      <c r="K435" s="39" t="s">
        <v>1088</v>
      </c>
      <c r="L435" s="39" t="s">
        <v>4261</v>
      </c>
      <c r="M435" s="39" t="s">
        <v>1275</v>
      </c>
      <c r="N435" s="39" t="s">
        <v>1045</v>
      </c>
      <c r="O435" s="39" t="s">
        <v>4262</v>
      </c>
      <c r="P435" s="39" t="s">
        <v>4263</v>
      </c>
      <c r="Q435" s="39" t="s">
        <v>4264</v>
      </c>
      <c r="R435" s="39" t="s">
        <v>147</v>
      </c>
      <c r="S435" s="39" t="s">
        <v>4265</v>
      </c>
      <c r="T435" s="39" t="s">
        <v>4266</v>
      </c>
    </row>
    <row r="436" spans="1:20" x14ac:dyDescent="0.3">
      <c r="A436">
        <v>435</v>
      </c>
      <c r="B436" s="1">
        <v>45800.550567129627</v>
      </c>
      <c r="C436" s="1">
        <v>45800.579074074078</v>
      </c>
      <c r="D436" s="39" t="s">
        <v>4267</v>
      </c>
      <c r="E436" s="39" t="s">
        <v>4268</v>
      </c>
      <c r="F436" s="39" t="s">
        <v>4269</v>
      </c>
      <c r="G436" s="39" t="s">
        <v>1967</v>
      </c>
      <c r="H436">
        <v>0</v>
      </c>
      <c r="I436" s="39" t="s">
        <v>1550</v>
      </c>
      <c r="J436" s="39" t="s">
        <v>4270</v>
      </c>
      <c r="K436" s="39" t="s">
        <v>4271</v>
      </c>
      <c r="L436" s="39" t="s">
        <v>2773</v>
      </c>
      <c r="M436" s="39" t="s">
        <v>1142</v>
      </c>
      <c r="N436" s="39" t="s">
        <v>1091</v>
      </c>
      <c r="O436" s="39" t="s">
        <v>4272</v>
      </c>
      <c r="P436" s="39" t="s">
        <v>4273</v>
      </c>
      <c r="Q436" s="39" t="s">
        <v>105</v>
      </c>
      <c r="R436" s="39" t="s">
        <v>4274</v>
      </c>
      <c r="S436" s="39" t="s">
        <v>107</v>
      </c>
      <c r="T436" s="39" t="s">
        <v>4275</v>
      </c>
    </row>
    <row r="437" spans="1:20" x14ac:dyDescent="0.3">
      <c r="A437">
        <v>436</v>
      </c>
      <c r="B437" s="1">
        <v>45800.564270833333</v>
      </c>
      <c r="C437" s="1">
        <v>45800.579305555555</v>
      </c>
      <c r="D437" s="39" t="s">
        <v>4276</v>
      </c>
      <c r="E437" s="39" t="s">
        <v>4277</v>
      </c>
      <c r="F437" s="39" t="s">
        <v>4277</v>
      </c>
      <c r="G437" s="39" t="s">
        <v>4190</v>
      </c>
      <c r="H437">
        <v>4</v>
      </c>
      <c r="I437" s="39" t="s">
        <v>1255</v>
      </c>
      <c r="J437" s="39" t="s">
        <v>2919</v>
      </c>
      <c r="K437" s="39" t="s">
        <v>4278</v>
      </c>
      <c r="L437" s="39" t="s">
        <v>4279</v>
      </c>
      <c r="M437" s="39" t="s">
        <v>1155</v>
      </c>
      <c r="N437" s="39" t="s">
        <v>1058</v>
      </c>
      <c r="O437" s="39" t="s">
        <v>4280</v>
      </c>
      <c r="P437" s="39" t="s">
        <v>4281</v>
      </c>
      <c r="Q437" s="39" t="s">
        <v>4282</v>
      </c>
      <c r="R437" s="39" t="s">
        <v>509</v>
      </c>
      <c r="S437" s="39" t="s">
        <v>860</v>
      </c>
      <c r="T437" s="39" t="s">
        <v>241</v>
      </c>
    </row>
    <row r="438" spans="1:20" x14ac:dyDescent="0.3">
      <c r="A438">
        <v>437</v>
      </c>
      <c r="B438" s="1">
        <v>45800.563657407409</v>
      </c>
      <c r="C438" s="1">
        <v>45800.579340277778</v>
      </c>
      <c r="D438" s="39" t="s">
        <v>4283</v>
      </c>
      <c r="E438" s="39" t="s">
        <v>4284</v>
      </c>
      <c r="F438" s="39" t="s">
        <v>4285</v>
      </c>
      <c r="G438" s="39" t="s">
        <v>4190</v>
      </c>
      <c r="H438">
        <v>22</v>
      </c>
      <c r="I438" s="39" t="s">
        <v>4286</v>
      </c>
      <c r="J438" s="39" t="s">
        <v>4287</v>
      </c>
      <c r="K438" s="39" t="s">
        <v>4288</v>
      </c>
      <c r="L438" s="39" t="s">
        <v>1948</v>
      </c>
      <c r="M438" s="39" t="s">
        <v>1786</v>
      </c>
      <c r="N438" s="39" t="s">
        <v>4289</v>
      </c>
      <c r="O438" s="39" t="s">
        <v>4290</v>
      </c>
      <c r="P438" s="39" t="s">
        <v>4291</v>
      </c>
      <c r="Q438" s="39" t="s">
        <v>455</v>
      </c>
      <c r="R438" s="39" t="s">
        <v>4292</v>
      </c>
      <c r="S438" s="39" t="s">
        <v>1536</v>
      </c>
      <c r="T438" s="39" t="s">
        <v>4293</v>
      </c>
    </row>
    <row r="439" spans="1:20" x14ac:dyDescent="0.3">
      <c r="A439">
        <v>438</v>
      </c>
      <c r="B439" s="1">
        <v>45800.563958333332</v>
      </c>
      <c r="C439" s="1">
        <v>45800.579756944448</v>
      </c>
      <c r="D439" s="39" t="s">
        <v>4294</v>
      </c>
      <c r="E439" s="39" t="s">
        <v>4295</v>
      </c>
      <c r="F439" s="39" t="s">
        <v>4296</v>
      </c>
      <c r="G439" s="39" t="s">
        <v>4190</v>
      </c>
      <c r="H439">
        <v>15</v>
      </c>
      <c r="I439" s="39" t="s">
        <v>1255</v>
      </c>
      <c r="J439" s="39" t="s">
        <v>1066</v>
      </c>
      <c r="K439" s="39" t="s">
        <v>4297</v>
      </c>
      <c r="L439" s="39" t="s">
        <v>4298</v>
      </c>
      <c r="M439" s="39" t="s">
        <v>1114</v>
      </c>
      <c r="N439" s="39" t="s">
        <v>1091</v>
      </c>
      <c r="O439" s="39" t="s">
        <v>4299</v>
      </c>
      <c r="P439" s="39" t="s">
        <v>4300</v>
      </c>
      <c r="Q439" s="39" t="s">
        <v>4301</v>
      </c>
      <c r="R439" s="39" t="s">
        <v>54</v>
      </c>
      <c r="S439" s="39" t="s">
        <v>55</v>
      </c>
      <c r="T439" s="39" t="s">
        <v>4302</v>
      </c>
    </row>
    <row r="440" spans="1:20" x14ac:dyDescent="0.3">
      <c r="A440">
        <v>439</v>
      </c>
      <c r="B440" s="1">
        <v>45800.570717592593</v>
      </c>
      <c r="C440" s="1">
        <v>45800.579895833333</v>
      </c>
      <c r="D440" s="39" t="s">
        <v>4303</v>
      </c>
      <c r="E440" s="39" t="s">
        <v>4304</v>
      </c>
      <c r="F440" s="39" t="s">
        <v>4304</v>
      </c>
      <c r="G440" s="39" t="s">
        <v>4190</v>
      </c>
      <c r="H440">
        <v>30</v>
      </c>
      <c r="I440" s="39" t="s">
        <v>4305</v>
      </c>
      <c r="J440" s="39" t="s">
        <v>4306</v>
      </c>
      <c r="K440" s="39" t="s">
        <v>4307</v>
      </c>
      <c r="L440" s="39" t="s">
        <v>4308</v>
      </c>
      <c r="M440" s="39" t="s">
        <v>1142</v>
      </c>
      <c r="N440" s="39" t="s">
        <v>1058</v>
      </c>
      <c r="O440" s="39" t="s">
        <v>4309</v>
      </c>
      <c r="P440" s="39" t="s">
        <v>4310</v>
      </c>
      <c r="Q440" s="39" t="s">
        <v>4311</v>
      </c>
      <c r="R440" s="39" t="s">
        <v>4312</v>
      </c>
      <c r="S440" s="39" t="s">
        <v>4313</v>
      </c>
      <c r="T440" s="39" t="s">
        <v>4314</v>
      </c>
    </row>
    <row r="441" spans="1:20" x14ac:dyDescent="0.3">
      <c r="A441">
        <v>440</v>
      </c>
      <c r="B441" s="1">
        <v>45800.563761574071</v>
      </c>
      <c r="C441" s="1">
        <v>45800.580740740741</v>
      </c>
      <c r="D441" s="39" t="s">
        <v>4315</v>
      </c>
      <c r="E441" s="39" t="s">
        <v>4316</v>
      </c>
      <c r="F441" s="39" t="s">
        <v>4316</v>
      </c>
      <c r="G441" s="39" t="s">
        <v>4190</v>
      </c>
      <c r="H441">
        <v>32</v>
      </c>
      <c r="I441" s="39" t="s">
        <v>1040</v>
      </c>
      <c r="J441" s="39" t="s">
        <v>1087</v>
      </c>
      <c r="K441" s="39" t="s">
        <v>4317</v>
      </c>
      <c r="L441" s="39" t="s">
        <v>1320</v>
      </c>
      <c r="M441" s="39" t="s">
        <v>1155</v>
      </c>
      <c r="N441" s="39" t="s">
        <v>1091</v>
      </c>
      <c r="O441" s="39" t="s">
        <v>4318</v>
      </c>
      <c r="P441" s="39" t="s">
        <v>4319</v>
      </c>
      <c r="Q441" s="39" t="s">
        <v>4320</v>
      </c>
      <c r="R441" s="39" t="s">
        <v>731</v>
      </c>
      <c r="S441" s="39" t="s">
        <v>4321</v>
      </c>
      <c r="T441" s="39" t="s">
        <v>4322</v>
      </c>
    </row>
    <row r="442" spans="1:20" x14ac:dyDescent="0.3">
      <c r="A442">
        <v>441</v>
      </c>
      <c r="B442" s="1">
        <v>45800.563587962963</v>
      </c>
      <c r="C442" s="1">
        <v>45800.58121527778</v>
      </c>
      <c r="D442" s="39" t="s">
        <v>4323</v>
      </c>
      <c r="E442" s="39" t="s">
        <v>4324</v>
      </c>
      <c r="F442" s="39" t="s">
        <v>4324</v>
      </c>
      <c r="G442" s="39" t="s">
        <v>4190</v>
      </c>
      <c r="H442">
        <v>11</v>
      </c>
      <c r="I442" s="39" t="s">
        <v>2015</v>
      </c>
      <c r="J442" s="39" t="s">
        <v>1087</v>
      </c>
      <c r="K442" s="39" t="s">
        <v>4325</v>
      </c>
      <c r="L442" s="39" t="s">
        <v>4326</v>
      </c>
      <c r="M442" s="39" t="s">
        <v>4327</v>
      </c>
      <c r="N442" s="39" t="s">
        <v>4328</v>
      </c>
      <c r="O442" s="39" t="s">
        <v>4329</v>
      </c>
      <c r="P442" s="39" t="s">
        <v>4330</v>
      </c>
      <c r="Q442" s="39" t="s">
        <v>4331</v>
      </c>
      <c r="R442" s="39" t="s">
        <v>4332</v>
      </c>
      <c r="S442" s="39" t="s">
        <v>175</v>
      </c>
      <c r="T442" s="39" t="s">
        <v>4333</v>
      </c>
    </row>
    <row r="443" spans="1:20" x14ac:dyDescent="0.3">
      <c r="A443">
        <v>442</v>
      </c>
      <c r="B443" s="1">
        <v>45800.563668981478</v>
      </c>
      <c r="C443" s="1">
        <v>45800.581342592595</v>
      </c>
      <c r="D443" s="39" t="s">
        <v>4334</v>
      </c>
      <c r="E443" s="39" t="s">
        <v>4335</v>
      </c>
      <c r="F443" s="39" t="s">
        <v>4336</v>
      </c>
      <c r="G443" s="39" t="s">
        <v>4190</v>
      </c>
      <c r="H443">
        <v>23</v>
      </c>
      <c r="I443" s="39" t="s">
        <v>1127</v>
      </c>
      <c r="J443" s="39" t="s">
        <v>4337</v>
      </c>
      <c r="K443" s="39" t="s">
        <v>2689</v>
      </c>
      <c r="L443" s="39" t="s">
        <v>4338</v>
      </c>
      <c r="M443" s="39" t="s">
        <v>4339</v>
      </c>
      <c r="N443" s="39" t="s">
        <v>4340</v>
      </c>
      <c r="O443" s="39" t="s">
        <v>4341</v>
      </c>
      <c r="P443" s="39" t="s">
        <v>4342</v>
      </c>
      <c r="Q443" s="39" t="s">
        <v>4343</v>
      </c>
      <c r="R443" s="39" t="s">
        <v>4035</v>
      </c>
      <c r="S443" s="39" t="s">
        <v>107</v>
      </c>
      <c r="T443" s="39" t="s">
        <v>4344</v>
      </c>
    </row>
    <row r="444" spans="1:20" x14ac:dyDescent="0.3">
      <c r="A444">
        <v>443</v>
      </c>
      <c r="B444" s="1">
        <v>45800.572650462964</v>
      </c>
      <c r="C444" s="1">
        <v>45800.581585648149</v>
      </c>
      <c r="D444" s="39" t="s">
        <v>4345</v>
      </c>
      <c r="E444" s="39" t="s">
        <v>4346</v>
      </c>
      <c r="F444" s="39" t="s">
        <v>4346</v>
      </c>
      <c r="G444" s="39" t="s">
        <v>4190</v>
      </c>
      <c r="H444">
        <v>10</v>
      </c>
      <c r="I444" s="39" t="s">
        <v>1698</v>
      </c>
      <c r="J444" s="39" t="s">
        <v>4347</v>
      </c>
      <c r="K444" s="39" t="s">
        <v>4348</v>
      </c>
      <c r="L444" s="39" t="s">
        <v>4349</v>
      </c>
      <c r="M444" s="39" t="s">
        <v>1090</v>
      </c>
      <c r="N444" s="39" t="s">
        <v>1091</v>
      </c>
      <c r="O444" s="39" t="s">
        <v>4350</v>
      </c>
      <c r="P444" s="39" t="s">
        <v>4351</v>
      </c>
      <c r="Q444" s="39" t="s">
        <v>4352</v>
      </c>
      <c r="R444" s="39" t="s">
        <v>4353</v>
      </c>
      <c r="S444" s="39" t="s">
        <v>107</v>
      </c>
      <c r="T444" s="39" t="s">
        <v>3869</v>
      </c>
    </row>
    <row r="445" spans="1:20" x14ac:dyDescent="0.3">
      <c r="A445">
        <v>444</v>
      </c>
      <c r="B445" s="1">
        <v>45800.563576388886</v>
      </c>
      <c r="C445" s="1">
        <v>45800.581620370373</v>
      </c>
      <c r="D445" s="39" t="s">
        <v>4354</v>
      </c>
      <c r="E445" s="39" t="s">
        <v>4355</v>
      </c>
      <c r="F445" s="39" t="s">
        <v>4356</v>
      </c>
      <c r="G445" s="39" t="s">
        <v>4190</v>
      </c>
      <c r="H445">
        <v>39</v>
      </c>
      <c r="I445" s="39" t="s">
        <v>4357</v>
      </c>
      <c r="J445" s="39" t="s">
        <v>2016</v>
      </c>
      <c r="K445" s="39" t="s">
        <v>1088</v>
      </c>
      <c r="L445" s="39" t="s">
        <v>1320</v>
      </c>
      <c r="M445" s="39" t="s">
        <v>1122</v>
      </c>
      <c r="N445" s="39" t="s">
        <v>1091</v>
      </c>
      <c r="O445" s="39" t="s">
        <v>4358</v>
      </c>
      <c r="P445" s="39" t="s">
        <v>4359</v>
      </c>
      <c r="Q445" s="39" t="s">
        <v>3867</v>
      </c>
      <c r="R445" s="39" t="s">
        <v>4360</v>
      </c>
      <c r="S445" s="39" t="s">
        <v>1037</v>
      </c>
      <c r="T445" s="39" t="s">
        <v>4361</v>
      </c>
    </row>
    <row r="446" spans="1:20" x14ac:dyDescent="0.3">
      <c r="A446">
        <v>445</v>
      </c>
      <c r="B446" s="1">
        <v>45800.573576388888</v>
      </c>
      <c r="C446" s="1">
        <v>45800.58189814815</v>
      </c>
      <c r="D446" s="39" t="s">
        <v>4362</v>
      </c>
      <c r="E446" s="39" t="s">
        <v>4363</v>
      </c>
      <c r="F446" s="39" t="s">
        <v>4363</v>
      </c>
      <c r="G446" s="39" t="s">
        <v>4190</v>
      </c>
      <c r="H446">
        <v>26</v>
      </c>
      <c r="I446" s="39" t="s">
        <v>4364</v>
      </c>
      <c r="J446" s="39" t="s">
        <v>4365</v>
      </c>
      <c r="K446" s="39" t="s">
        <v>1654</v>
      </c>
      <c r="L446" s="39" t="s">
        <v>2723</v>
      </c>
      <c r="M446" s="39" t="s">
        <v>1155</v>
      </c>
      <c r="N446" s="39" t="s">
        <v>1045</v>
      </c>
      <c r="O446" s="39" t="s">
        <v>4350</v>
      </c>
      <c r="P446" s="39" t="s">
        <v>4366</v>
      </c>
      <c r="Q446" s="39" t="s">
        <v>4367</v>
      </c>
      <c r="R446" s="39" t="s">
        <v>4368</v>
      </c>
      <c r="S446" s="39" t="s">
        <v>4369</v>
      </c>
      <c r="T446" s="39" t="s">
        <v>4370</v>
      </c>
    </row>
    <row r="447" spans="1:20" x14ac:dyDescent="0.3">
      <c r="A447">
        <v>446</v>
      </c>
      <c r="B447" s="1">
        <v>45800.563726851855</v>
      </c>
      <c r="C447" s="1">
        <v>45800.582118055558</v>
      </c>
      <c r="D447" s="39" t="s">
        <v>4371</v>
      </c>
      <c r="E447" s="39" t="s">
        <v>4372</v>
      </c>
      <c r="F447" s="39" t="s">
        <v>4373</v>
      </c>
      <c r="G447" s="39" t="s">
        <v>4190</v>
      </c>
      <c r="H447">
        <v>5</v>
      </c>
      <c r="I447" s="39" t="s">
        <v>4374</v>
      </c>
      <c r="J447" s="39" t="s">
        <v>1066</v>
      </c>
      <c r="K447" s="39" t="s">
        <v>2555</v>
      </c>
      <c r="L447" s="39" t="s">
        <v>1089</v>
      </c>
      <c r="M447" s="39" t="s">
        <v>1122</v>
      </c>
      <c r="N447" s="39" t="s">
        <v>1386</v>
      </c>
      <c r="O447" s="39" t="s">
        <v>4375</v>
      </c>
      <c r="P447" s="39" t="s">
        <v>4376</v>
      </c>
      <c r="Q447" s="39" t="s">
        <v>4377</v>
      </c>
      <c r="R447" s="39" t="s">
        <v>4378</v>
      </c>
      <c r="S447" s="39" t="s">
        <v>4379</v>
      </c>
      <c r="T447" s="39" t="s">
        <v>4380</v>
      </c>
    </row>
    <row r="448" spans="1:20" x14ac:dyDescent="0.3">
      <c r="A448">
        <v>447</v>
      </c>
      <c r="B448" s="1">
        <v>45800.563634259262</v>
      </c>
      <c r="C448" s="1">
        <v>45800.582395833335</v>
      </c>
      <c r="D448" s="39" t="s">
        <v>4381</v>
      </c>
      <c r="E448" s="39" t="s">
        <v>4382</v>
      </c>
      <c r="F448" s="39" t="s">
        <v>4382</v>
      </c>
      <c r="G448" s="39" t="s">
        <v>4190</v>
      </c>
      <c r="H448">
        <v>6</v>
      </c>
      <c r="I448" s="39" t="s">
        <v>3671</v>
      </c>
      <c r="J448" s="39" t="s">
        <v>1699</v>
      </c>
      <c r="K448" s="39" t="s">
        <v>4383</v>
      </c>
      <c r="L448" s="39" t="s">
        <v>4384</v>
      </c>
      <c r="M448" s="39" t="s">
        <v>1721</v>
      </c>
      <c r="N448" s="39" t="s">
        <v>1045</v>
      </c>
      <c r="O448" s="39" t="s">
        <v>4385</v>
      </c>
      <c r="P448" s="39" t="s">
        <v>4376</v>
      </c>
      <c r="Q448" s="39" t="s">
        <v>4377</v>
      </c>
      <c r="R448" s="39" t="s">
        <v>4378</v>
      </c>
      <c r="S448" s="39" t="s">
        <v>4379</v>
      </c>
      <c r="T448" s="39" t="s">
        <v>4380</v>
      </c>
    </row>
    <row r="449" spans="1:20" x14ac:dyDescent="0.3">
      <c r="A449">
        <v>448</v>
      </c>
      <c r="B449" s="1">
        <v>45800.564166666663</v>
      </c>
      <c r="C449" s="1">
        <v>45800.582592592589</v>
      </c>
      <c r="D449" s="39" t="s">
        <v>4386</v>
      </c>
      <c r="E449" s="39" t="s">
        <v>4387</v>
      </c>
      <c r="F449" s="39" t="s">
        <v>4387</v>
      </c>
      <c r="G449" s="39" t="s">
        <v>4190</v>
      </c>
      <c r="H449">
        <v>25</v>
      </c>
      <c r="I449" s="39" t="s">
        <v>3823</v>
      </c>
      <c r="J449" s="39" t="s">
        <v>1087</v>
      </c>
      <c r="K449" s="39" t="s">
        <v>4388</v>
      </c>
      <c r="L449" s="39" t="s">
        <v>4349</v>
      </c>
      <c r="M449" s="39" t="s">
        <v>1249</v>
      </c>
      <c r="N449" s="39" t="s">
        <v>1091</v>
      </c>
      <c r="O449" s="39" t="s">
        <v>4389</v>
      </c>
      <c r="P449" s="39" t="s">
        <v>4390</v>
      </c>
      <c r="Q449" s="39" t="s">
        <v>4391</v>
      </c>
      <c r="R449" s="39" t="s">
        <v>4392</v>
      </c>
      <c r="S449" s="39" t="s">
        <v>4393</v>
      </c>
      <c r="T449" s="39" t="s">
        <v>4394</v>
      </c>
    </row>
    <row r="450" spans="1:20" x14ac:dyDescent="0.3">
      <c r="A450">
        <v>449</v>
      </c>
      <c r="B450" s="1">
        <v>45800.564629629633</v>
      </c>
      <c r="C450" s="1">
        <v>45800.582662037035</v>
      </c>
      <c r="D450" s="39" t="s">
        <v>4395</v>
      </c>
      <c r="E450" s="39" t="s">
        <v>4396</v>
      </c>
      <c r="F450" s="39" t="s">
        <v>4397</v>
      </c>
      <c r="G450" s="39" t="s">
        <v>4190</v>
      </c>
      <c r="H450">
        <v>18</v>
      </c>
      <c r="I450" s="39" t="s">
        <v>4398</v>
      </c>
      <c r="J450" s="39" t="s">
        <v>4399</v>
      </c>
      <c r="K450" s="39" t="s">
        <v>3034</v>
      </c>
      <c r="L450" s="39" t="s">
        <v>4400</v>
      </c>
      <c r="M450" s="39" t="s">
        <v>4401</v>
      </c>
      <c r="N450" s="39" t="s">
        <v>1156</v>
      </c>
      <c r="O450" s="39" t="s">
        <v>4402</v>
      </c>
      <c r="P450" s="39" t="s">
        <v>4403</v>
      </c>
      <c r="Q450" s="39" t="s">
        <v>4404</v>
      </c>
      <c r="R450" s="39" t="s">
        <v>4405</v>
      </c>
      <c r="S450" s="39" t="s">
        <v>958</v>
      </c>
      <c r="T450" s="39" t="s">
        <v>4380</v>
      </c>
    </row>
    <row r="451" spans="1:20" x14ac:dyDescent="0.3">
      <c r="A451">
        <v>450</v>
      </c>
      <c r="B451" s="1">
        <v>45800.564988425926</v>
      </c>
      <c r="C451" s="1">
        <v>45800.582858796297</v>
      </c>
      <c r="D451" s="39" t="s">
        <v>4406</v>
      </c>
      <c r="E451" s="39" t="s">
        <v>4407</v>
      </c>
      <c r="F451" s="39" t="s">
        <v>4408</v>
      </c>
      <c r="G451" s="39" t="s">
        <v>4190</v>
      </c>
      <c r="H451">
        <v>8</v>
      </c>
      <c r="I451" s="39" t="s">
        <v>4001</v>
      </c>
      <c r="J451" s="39" t="s">
        <v>4409</v>
      </c>
      <c r="K451" s="39" t="s">
        <v>4410</v>
      </c>
      <c r="L451" s="39" t="s">
        <v>3060</v>
      </c>
      <c r="M451" s="39" t="s">
        <v>1275</v>
      </c>
      <c r="N451" s="39" t="s">
        <v>1058</v>
      </c>
      <c r="O451" s="39" t="s">
        <v>4411</v>
      </c>
      <c r="P451" s="39" t="s">
        <v>4412</v>
      </c>
      <c r="Q451" s="39" t="s">
        <v>4413</v>
      </c>
      <c r="R451" s="39" t="s">
        <v>4414</v>
      </c>
      <c r="S451" s="39" t="s">
        <v>2878</v>
      </c>
      <c r="T451" s="39" t="s">
        <v>241</v>
      </c>
    </row>
    <row r="452" spans="1:20" x14ac:dyDescent="0.3">
      <c r="A452">
        <v>451</v>
      </c>
      <c r="B452" s="1">
        <v>45800.569027777776</v>
      </c>
      <c r="C452" s="1">
        <v>45800.58321759259</v>
      </c>
      <c r="D452" s="39" t="s">
        <v>4415</v>
      </c>
      <c r="E452" s="39" t="s">
        <v>4416</v>
      </c>
      <c r="F452" s="39" t="s">
        <v>4416</v>
      </c>
      <c r="G452" s="39" t="s">
        <v>4190</v>
      </c>
      <c r="H452">
        <v>7</v>
      </c>
      <c r="I452" s="39" t="s">
        <v>1110</v>
      </c>
      <c r="J452" s="39" t="s">
        <v>3389</v>
      </c>
      <c r="K452" s="39" t="s">
        <v>4417</v>
      </c>
      <c r="L452" s="39" t="s">
        <v>4418</v>
      </c>
      <c r="M452" s="39" t="s">
        <v>1155</v>
      </c>
      <c r="N452" s="39" t="s">
        <v>1156</v>
      </c>
      <c r="O452" s="39" t="s">
        <v>4419</v>
      </c>
      <c r="P452" s="39" t="s">
        <v>4420</v>
      </c>
      <c r="Q452" s="39" t="s">
        <v>327</v>
      </c>
      <c r="R452" s="39" t="s">
        <v>4421</v>
      </c>
      <c r="S452" s="39" t="s">
        <v>4422</v>
      </c>
      <c r="T452" s="39" t="s">
        <v>1194</v>
      </c>
    </row>
    <row r="453" spans="1:20" x14ac:dyDescent="0.3">
      <c r="A453">
        <v>452</v>
      </c>
      <c r="B453" s="1">
        <v>45800.563530092593</v>
      </c>
      <c r="C453" s="1">
        <v>45800.583321759259</v>
      </c>
      <c r="D453" s="39" t="s">
        <v>4423</v>
      </c>
      <c r="E453" s="39" t="s">
        <v>4424</v>
      </c>
      <c r="F453" s="39" t="s">
        <v>4424</v>
      </c>
      <c r="G453" s="39" t="s">
        <v>4190</v>
      </c>
      <c r="H453">
        <v>34</v>
      </c>
      <c r="I453" s="39" t="s">
        <v>1255</v>
      </c>
      <c r="J453" s="39" t="s">
        <v>1443</v>
      </c>
      <c r="K453" s="39" t="s">
        <v>3728</v>
      </c>
      <c r="L453" s="39" t="s">
        <v>1089</v>
      </c>
      <c r="M453" s="39" t="s">
        <v>3146</v>
      </c>
      <c r="N453" s="39" t="s">
        <v>1091</v>
      </c>
      <c r="O453" s="39" t="s">
        <v>4425</v>
      </c>
      <c r="P453" s="39" t="s">
        <v>4426</v>
      </c>
      <c r="Q453" s="39" t="s">
        <v>4427</v>
      </c>
      <c r="R453" s="39" t="s">
        <v>556</v>
      </c>
      <c r="S453" s="39" t="s">
        <v>175</v>
      </c>
      <c r="T453" s="39" t="s">
        <v>4428</v>
      </c>
    </row>
    <row r="454" spans="1:20" x14ac:dyDescent="0.3">
      <c r="A454">
        <v>453</v>
      </c>
      <c r="B454" s="1">
        <v>45800.564976851849</v>
      </c>
      <c r="C454" s="1">
        <v>45800.583541666667</v>
      </c>
      <c r="D454" s="39" t="s">
        <v>4429</v>
      </c>
      <c r="E454" s="39" t="s">
        <v>4430</v>
      </c>
      <c r="F454" s="39" t="s">
        <v>4430</v>
      </c>
      <c r="G454" s="39" t="s">
        <v>4190</v>
      </c>
      <c r="H454">
        <v>28</v>
      </c>
      <c r="I454" s="39" t="s">
        <v>1040</v>
      </c>
      <c r="J454" s="39" t="s">
        <v>1087</v>
      </c>
      <c r="K454" s="39" t="s">
        <v>2795</v>
      </c>
      <c r="L454" s="39" t="s">
        <v>1089</v>
      </c>
      <c r="M454" s="39" t="s">
        <v>4431</v>
      </c>
      <c r="N454" s="39" t="s">
        <v>1091</v>
      </c>
      <c r="O454" s="39" t="s">
        <v>4432</v>
      </c>
      <c r="P454" s="39" t="s">
        <v>4433</v>
      </c>
      <c r="Q454" s="39" t="s">
        <v>875</v>
      </c>
      <c r="R454" s="39" t="s">
        <v>3610</v>
      </c>
      <c r="S454" s="39" t="s">
        <v>175</v>
      </c>
      <c r="T454" s="39" t="s">
        <v>4432</v>
      </c>
    </row>
    <row r="455" spans="1:20" x14ac:dyDescent="0.3">
      <c r="A455">
        <v>454</v>
      </c>
      <c r="B455" s="1">
        <v>45800.564895833333</v>
      </c>
      <c r="C455" s="1">
        <v>45800.58357638889</v>
      </c>
      <c r="D455" s="39" t="s">
        <v>4434</v>
      </c>
      <c r="E455" s="39" t="s">
        <v>4435</v>
      </c>
      <c r="F455" s="39" t="s">
        <v>4436</v>
      </c>
      <c r="G455" s="39" t="s">
        <v>4190</v>
      </c>
      <c r="H455">
        <v>28</v>
      </c>
      <c r="I455" s="39" t="s">
        <v>4437</v>
      </c>
      <c r="J455" s="39" t="s">
        <v>1087</v>
      </c>
      <c r="K455" s="39" t="s">
        <v>4438</v>
      </c>
      <c r="L455" s="39" t="s">
        <v>2386</v>
      </c>
      <c r="M455" s="39" t="s">
        <v>4439</v>
      </c>
      <c r="N455" s="39" t="s">
        <v>1156</v>
      </c>
      <c r="O455" s="39" t="s">
        <v>4440</v>
      </c>
      <c r="P455" s="39" t="s">
        <v>4433</v>
      </c>
      <c r="Q455" s="39" t="s">
        <v>875</v>
      </c>
      <c r="R455" s="39" t="s">
        <v>3610</v>
      </c>
      <c r="S455" s="39" t="s">
        <v>175</v>
      </c>
      <c r="T455" s="39" t="s">
        <v>4440</v>
      </c>
    </row>
    <row r="456" spans="1:20" x14ac:dyDescent="0.3">
      <c r="A456">
        <v>455</v>
      </c>
      <c r="B456" s="1">
        <v>45800.565451388888</v>
      </c>
      <c r="C456" s="1">
        <v>45800.583668981482</v>
      </c>
      <c r="D456" s="39" t="s">
        <v>4441</v>
      </c>
      <c r="E456" s="39" t="s">
        <v>4442</v>
      </c>
      <c r="F456" s="39" t="s">
        <v>4442</v>
      </c>
      <c r="G456" s="39" t="s">
        <v>4190</v>
      </c>
      <c r="H456">
        <v>3</v>
      </c>
      <c r="I456" s="39" t="s">
        <v>1245</v>
      </c>
      <c r="J456" s="39" t="s">
        <v>1087</v>
      </c>
      <c r="K456" s="39" t="s">
        <v>1088</v>
      </c>
      <c r="L456" s="39" t="s">
        <v>1176</v>
      </c>
      <c r="M456" s="39" t="s">
        <v>2192</v>
      </c>
      <c r="N456" s="39" t="s">
        <v>1045</v>
      </c>
      <c r="O456" s="39" t="s">
        <v>4443</v>
      </c>
      <c r="P456" s="39" t="s">
        <v>4444</v>
      </c>
      <c r="Q456" s="39" t="s">
        <v>4445</v>
      </c>
      <c r="R456" s="39" t="s">
        <v>3104</v>
      </c>
      <c r="S456" s="39" t="s">
        <v>175</v>
      </c>
      <c r="T456" s="39" t="s">
        <v>4446</v>
      </c>
    </row>
    <row r="457" spans="1:20" x14ac:dyDescent="0.3">
      <c r="A457">
        <v>456</v>
      </c>
      <c r="B457" s="1">
        <v>45800.563611111109</v>
      </c>
      <c r="C457" s="1">
        <v>45800.583680555559</v>
      </c>
      <c r="D457" s="39" t="s">
        <v>4447</v>
      </c>
      <c r="E457" s="39" t="s">
        <v>4448</v>
      </c>
      <c r="F457" s="39" t="s">
        <v>4449</v>
      </c>
      <c r="G457" s="39" t="s">
        <v>4190</v>
      </c>
      <c r="H457">
        <v>29</v>
      </c>
      <c r="I457" s="39" t="s">
        <v>1906</v>
      </c>
      <c r="J457" s="39" t="s">
        <v>3191</v>
      </c>
      <c r="K457" s="39" t="s">
        <v>2092</v>
      </c>
      <c r="L457" s="39" t="s">
        <v>4450</v>
      </c>
      <c r="M457" s="39" t="s">
        <v>1122</v>
      </c>
      <c r="N457" s="39" t="s">
        <v>4451</v>
      </c>
      <c r="O457" s="39" t="s">
        <v>4452</v>
      </c>
      <c r="P457" s="39" t="s">
        <v>4453</v>
      </c>
      <c r="Q457" s="39" t="s">
        <v>4454</v>
      </c>
      <c r="R457" s="39" t="s">
        <v>4455</v>
      </c>
      <c r="S457" s="39" t="s">
        <v>4456</v>
      </c>
      <c r="T457" s="39" t="s">
        <v>4457</v>
      </c>
    </row>
    <row r="458" spans="1:20" x14ac:dyDescent="0.3">
      <c r="A458">
        <v>457</v>
      </c>
      <c r="B458" s="1">
        <v>45800.563935185186</v>
      </c>
      <c r="C458" s="1">
        <v>45800.58390046296</v>
      </c>
      <c r="D458" s="39" t="s">
        <v>4458</v>
      </c>
      <c r="E458" s="39" t="s">
        <v>4459</v>
      </c>
      <c r="F458" s="39" t="s">
        <v>4459</v>
      </c>
      <c r="G458" s="39" t="s">
        <v>4190</v>
      </c>
      <c r="H458">
        <v>15</v>
      </c>
      <c r="I458" s="39" t="s">
        <v>2124</v>
      </c>
      <c r="J458" s="39" t="s">
        <v>4460</v>
      </c>
      <c r="K458" s="39" t="s">
        <v>4461</v>
      </c>
      <c r="L458" s="39" t="s">
        <v>4462</v>
      </c>
      <c r="M458" s="39" t="s">
        <v>1352</v>
      </c>
      <c r="N458" s="39" t="s">
        <v>1045</v>
      </c>
      <c r="O458" s="39" t="s">
        <v>4463</v>
      </c>
      <c r="P458" s="39" t="s">
        <v>4464</v>
      </c>
      <c r="Q458" s="39" t="s">
        <v>4465</v>
      </c>
      <c r="R458" s="39" t="s">
        <v>4466</v>
      </c>
      <c r="S458" s="39" t="s">
        <v>4467</v>
      </c>
      <c r="T458" s="39" t="s">
        <v>4468</v>
      </c>
    </row>
    <row r="459" spans="1:20" x14ac:dyDescent="0.3">
      <c r="A459">
        <v>458</v>
      </c>
      <c r="B459" s="1">
        <v>45800.564039351855</v>
      </c>
      <c r="C459" s="1">
        <v>45800.584502314814</v>
      </c>
      <c r="D459" s="39" t="s">
        <v>4469</v>
      </c>
      <c r="E459" s="39" t="s">
        <v>4470</v>
      </c>
      <c r="F459" s="39" t="s">
        <v>4471</v>
      </c>
      <c r="G459" s="39" t="s">
        <v>4190</v>
      </c>
      <c r="H459">
        <v>31</v>
      </c>
      <c r="I459" s="39" t="s">
        <v>2751</v>
      </c>
      <c r="J459" s="39" t="s">
        <v>4472</v>
      </c>
      <c r="K459" s="39" t="s">
        <v>3567</v>
      </c>
      <c r="L459" s="39" t="s">
        <v>4473</v>
      </c>
      <c r="M459" s="39" t="s">
        <v>2324</v>
      </c>
      <c r="N459" s="39" t="s">
        <v>1156</v>
      </c>
      <c r="O459" s="39" t="s">
        <v>4474</v>
      </c>
      <c r="P459" s="39" t="s">
        <v>4475</v>
      </c>
      <c r="Q459" s="39" t="s">
        <v>4476</v>
      </c>
      <c r="R459" s="39" t="s">
        <v>636</v>
      </c>
      <c r="S459" s="39" t="s">
        <v>364</v>
      </c>
      <c r="T459" s="39" t="s">
        <v>1194</v>
      </c>
    </row>
    <row r="460" spans="1:20" x14ac:dyDescent="0.3">
      <c r="A460">
        <v>459</v>
      </c>
      <c r="B460" s="1">
        <v>45800.563726851855</v>
      </c>
      <c r="C460" s="1">
        <v>45800.585659722223</v>
      </c>
      <c r="D460" s="39" t="s">
        <v>4477</v>
      </c>
      <c r="E460" s="39" t="s">
        <v>4478</v>
      </c>
      <c r="F460" s="39" t="s">
        <v>4478</v>
      </c>
      <c r="G460" s="39" t="s">
        <v>4190</v>
      </c>
      <c r="H460">
        <v>38</v>
      </c>
      <c r="I460" s="39" t="s">
        <v>4437</v>
      </c>
      <c r="J460" s="39" t="s">
        <v>1087</v>
      </c>
      <c r="K460" s="39" t="s">
        <v>3718</v>
      </c>
      <c r="L460" s="39" t="s">
        <v>4014</v>
      </c>
      <c r="M460" s="39" t="s">
        <v>1090</v>
      </c>
      <c r="N460" s="39" t="s">
        <v>1045</v>
      </c>
      <c r="O460" s="39" t="s">
        <v>4479</v>
      </c>
      <c r="P460" s="39" t="s">
        <v>4480</v>
      </c>
      <c r="Q460" s="39" t="s">
        <v>4481</v>
      </c>
      <c r="R460" s="39" t="s">
        <v>147</v>
      </c>
      <c r="S460" s="39" t="s">
        <v>364</v>
      </c>
      <c r="T460" s="39" t="s">
        <v>148</v>
      </c>
    </row>
    <row r="461" spans="1:20" x14ac:dyDescent="0.3">
      <c r="A461">
        <v>460</v>
      </c>
      <c r="B461" s="1">
        <v>45800.563958333332</v>
      </c>
      <c r="C461" s="1">
        <v>45800.586238425924</v>
      </c>
      <c r="D461" s="39" t="s">
        <v>4482</v>
      </c>
      <c r="E461" s="39" t="s">
        <v>4483</v>
      </c>
      <c r="F461" s="39" t="s">
        <v>4484</v>
      </c>
      <c r="G461" s="39" t="s">
        <v>4190</v>
      </c>
      <c r="H461">
        <v>36</v>
      </c>
      <c r="I461" s="39" t="s">
        <v>3671</v>
      </c>
      <c r="J461" s="39" t="s">
        <v>4485</v>
      </c>
      <c r="K461" s="39" t="s">
        <v>4486</v>
      </c>
      <c r="L461" s="39" t="s">
        <v>1392</v>
      </c>
      <c r="M461" s="39" t="s">
        <v>1796</v>
      </c>
      <c r="N461" s="39" t="s">
        <v>1156</v>
      </c>
      <c r="O461" s="39" t="s">
        <v>4487</v>
      </c>
      <c r="P461" s="39" t="s">
        <v>4488</v>
      </c>
      <c r="Q461" s="39" t="s">
        <v>4489</v>
      </c>
      <c r="R461" s="39" t="s">
        <v>4490</v>
      </c>
      <c r="S461" s="39" t="s">
        <v>107</v>
      </c>
      <c r="T461" s="39" t="s">
        <v>4491</v>
      </c>
    </row>
    <row r="462" spans="1:20" x14ac:dyDescent="0.3">
      <c r="A462">
        <v>461</v>
      </c>
      <c r="B462" s="1">
        <v>45800.56349537037</v>
      </c>
      <c r="C462" s="1">
        <v>45800.586782407408</v>
      </c>
      <c r="D462" s="39" t="s">
        <v>4492</v>
      </c>
      <c r="E462" s="39" t="s">
        <v>4493</v>
      </c>
      <c r="F462" s="39" t="s">
        <v>4494</v>
      </c>
      <c r="G462" s="39" t="s">
        <v>4190</v>
      </c>
      <c r="H462">
        <v>12</v>
      </c>
      <c r="I462" s="39" t="s">
        <v>4495</v>
      </c>
      <c r="J462" s="39" t="s">
        <v>4496</v>
      </c>
      <c r="K462" s="39" t="s">
        <v>3457</v>
      </c>
      <c r="L462" s="39" t="s">
        <v>3051</v>
      </c>
      <c r="M462" s="39" t="s">
        <v>1155</v>
      </c>
      <c r="N462" s="39" t="s">
        <v>1045</v>
      </c>
      <c r="O462" s="39" t="s">
        <v>4497</v>
      </c>
      <c r="P462" s="39" t="s">
        <v>4498</v>
      </c>
      <c r="Q462" s="39" t="s">
        <v>455</v>
      </c>
      <c r="R462" s="39" t="s">
        <v>4499</v>
      </c>
      <c r="S462" s="39" t="s">
        <v>4500</v>
      </c>
      <c r="T462" s="39" t="s">
        <v>894</v>
      </c>
    </row>
    <row r="463" spans="1:20" x14ac:dyDescent="0.3">
      <c r="A463">
        <v>462</v>
      </c>
      <c r="B463" s="1">
        <v>45800.563773148147</v>
      </c>
      <c r="C463" s="1">
        <v>45800.58697916667</v>
      </c>
      <c r="D463" s="39" t="s">
        <v>4501</v>
      </c>
      <c r="E463" s="39" t="s">
        <v>4502</v>
      </c>
      <c r="F463" s="39" t="s">
        <v>4503</v>
      </c>
      <c r="G463" s="39" t="s">
        <v>4190</v>
      </c>
      <c r="H463">
        <v>35</v>
      </c>
      <c r="I463" s="39" t="s">
        <v>1040</v>
      </c>
      <c r="J463" s="39" t="s">
        <v>1087</v>
      </c>
      <c r="K463" s="39" t="s">
        <v>3991</v>
      </c>
      <c r="L463" s="39" t="s">
        <v>4077</v>
      </c>
      <c r="M463" s="39" t="s">
        <v>4401</v>
      </c>
      <c r="N463" s="39" t="s">
        <v>1091</v>
      </c>
      <c r="O463" s="39" t="s">
        <v>4504</v>
      </c>
      <c r="P463" s="39" t="s">
        <v>4505</v>
      </c>
      <c r="Q463" s="39" t="s">
        <v>4506</v>
      </c>
      <c r="R463" s="39" t="s">
        <v>1615</v>
      </c>
      <c r="S463" s="39" t="s">
        <v>4507</v>
      </c>
      <c r="T463" s="39" t="s">
        <v>4508</v>
      </c>
    </row>
    <row r="464" spans="1:20" x14ac:dyDescent="0.3">
      <c r="A464">
        <v>463</v>
      </c>
      <c r="B464" s="1">
        <v>45800.565821759257</v>
      </c>
      <c r="C464" s="1">
        <v>45800.587118055555</v>
      </c>
      <c r="D464" s="39" t="s">
        <v>4509</v>
      </c>
      <c r="E464" s="39" t="s">
        <v>4510</v>
      </c>
      <c r="F464" s="39" t="s">
        <v>4510</v>
      </c>
      <c r="G464" s="39" t="s">
        <v>4190</v>
      </c>
      <c r="H464">
        <v>13</v>
      </c>
      <c r="I464" s="39" t="s">
        <v>1906</v>
      </c>
      <c r="J464" s="39" t="s">
        <v>1487</v>
      </c>
      <c r="K464" s="39" t="s">
        <v>4511</v>
      </c>
      <c r="L464" s="39" t="s">
        <v>4512</v>
      </c>
      <c r="M464" s="39" t="s">
        <v>1142</v>
      </c>
      <c r="N464" s="39" t="s">
        <v>1045</v>
      </c>
      <c r="O464" s="39" t="s">
        <v>4513</v>
      </c>
      <c r="P464" s="39" t="s">
        <v>4514</v>
      </c>
      <c r="Q464" s="39" t="s">
        <v>4515</v>
      </c>
      <c r="R464" s="39" t="s">
        <v>4516</v>
      </c>
      <c r="S464" s="39" t="s">
        <v>4517</v>
      </c>
      <c r="T464" s="39" t="s">
        <v>4518</v>
      </c>
    </row>
    <row r="465" spans="1:20" x14ac:dyDescent="0.3">
      <c r="A465">
        <v>464</v>
      </c>
      <c r="B465" s="1">
        <v>45800.564456018517</v>
      </c>
      <c r="C465" s="1">
        <v>45800.589606481481</v>
      </c>
      <c r="D465" s="39" t="s">
        <v>4519</v>
      </c>
      <c r="E465" s="39" t="s">
        <v>4520</v>
      </c>
      <c r="F465" s="39" t="s">
        <v>4520</v>
      </c>
      <c r="G465" s="39" t="s">
        <v>4190</v>
      </c>
      <c r="H465">
        <v>33</v>
      </c>
      <c r="I465" s="39" t="s">
        <v>1040</v>
      </c>
      <c r="J465" s="39" t="s">
        <v>1087</v>
      </c>
      <c r="K465" s="39" t="s">
        <v>1088</v>
      </c>
      <c r="L465" s="39" t="s">
        <v>1089</v>
      </c>
      <c r="M465" s="39" t="s">
        <v>1090</v>
      </c>
      <c r="N465" s="39" t="s">
        <v>1091</v>
      </c>
      <c r="O465" s="39" t="s">
        <v>4521</v>
      </c>
      <c r="P465" s="39" t="s">
        <v>4522</v>
      </c>
      <c r="Q465" s="39" t="s">
        <v>4523</v>
      </c>
      <c r="R465" s="39" t="s">
        <v>147</v>
      </c>
      <c r="S465" s="39" t="s">
        <v>175</v>
      </c>
      <c r="T465" s="39" t="s">
        <v>894</v>
      </c>
    </row>
    <row r="466" spans="1:20" x14ac:dyDescent="0.3">
      <c r="A466">
        <v>465</v>
      </c>
      <c r="B466" s="1">
        <v>45805.579340277778</v>
      </c>
      <c r="C466" s="1">
        <v>45805.593460648146</v>
      </c>
      <c r="D466" s="39" t="s">
        <v>4524</v>
      </c>
      <c r="E466" s="39" t="s">
        <v>4525</v>
      </c>
      <c r="F466" s="39" t="s">
        <v>4526</v>
      </c>
      <c r="G466" s="39" t="s">
        <v>3863</v>
      </c>
      <c r="H466">
        <v>30</v>
      </c>
      <c r="I466" s="39" t="s">
        <v>1040</v>
      </c>
      <c r="J466" s="39" t="s">
        <v>1041</v>
      </c>
      <c r="K466" s="39" t="s">
        <v>4527</v>
      </c>
      <c r="L466" s="39" t="s">
        <v>1774</v>
      </c>
      <c r="M466" s="39" t="s">
        <v>4528</v>
      </c>
      <c r="N466" s="39" t="s">
        <v>1058</v>
      </c>
      <c r="O466" s="39" t="s">
        <v>4529</v>
      </c>
      <c r="P466" s="39" t="s">
        <v>4530</v>
      </c>
      <c r="Q466" s="39" t="s">
        <v>698</v>
      </c>
      <c r="R466" s="39" t="s">
        <v>926</v>
      </c>
      <c r="S466" s="39" t="s">
        <v>4531</v>
      </c>
      <c r="T466" s="39" t="s">
        <v>4532</v>
      </c>
    </row>
    <row r="467" spans="1:20" x14ac:dyDescent="0.3">
      <c r="A467">
        <v>466</v>
      </c>
      <c r="B467" s="1">
        <v>45807.371030092596</v>
      </c>
      <c r="C467" s="1">
        <v>45807.385983796295</v>
      </c>
      <c r="D467" s="39" t="s">
        <v>4533</v>
      </c>
      <c r="E467" s="39" t="s">
        <v>4534</v>
      </c>
      <c r="F467" s="39" t="s">
        <v>4534</v>
      </c>
      <c r="G467" s="39" t="s">
        <v>1893</v>
      </c>
      <c r="H467">
        <v>30</v>
      </c>
      <c r="I467" s="39" t="s">
        <v>1040</v>
      </c>
      <c r="J467" s="39" t="s">
        <v>1087</v>
      </c>
      <c r="K467" s="39" t="s">
        <v>4535</v>
      </c>
      <c r="L467" s="39" t="s">
        <v>4536</v>
      </c>
      <c r="M467" s="39" t="s">
        <v>4537</v>
      </c>
      <c r="N467" s="39" t="s">
        <v>4538</v>
      </c>
      <c r="O467" s="39" t="s">
        <v>4539</v>
      </c>
      <c r="P467" s="39" t="s">
        <v>4540</v>
      </c>
      <c r="Q467" s="39" t="s">
        <v>4541</v>
      </c>
      <c r="R467" s="39" t="s">
        <v>4542</v>
      </c>
      <c r="S467" s="39" t="s">
        <v>4543</v>
      </c>
      <c r="T467" s="39" t="s">
        <v>108</v>
      </c>
    </row>
    <row r="468" spans="1:20" x14ac:dyDescent="0.3">
      <c r="A468">
        <v>467</v>
      </c>
      <c r="B468" s="1">
        <v>45821.365601851852</v>
      </c>
      <c r="C468" s="1">
        <v>45821.372025462966</v>
      </c>
      <c r="D468" s="39" t="s">
        <v>4544</v>
      </c>
      <c r="E468" s="39" t="s">
        <v>4545</v>
      </c>
      <c r="F468" s="39" t="s">
        <v>4545</v>
      </c>
      <c r="G468" s="39" t="s">
        <v>3863</v>
      </c>
      <c r="H468">
        <v>18</v>
      </c>
      <c r="I468" s="39" t="s">
        <v>4546</v>
      </c>
      <c r="J468" s="39" t="s">
        <v>4547</v>
      </c>
      <c r="K468" s="39" t="s">
        <v>3014</v>
      </c>
      <c r="L468" s="39" t="s">
        <v>2723</v>
      </c>
      <c r="M468" s="39" t="s">
        <v>1155</v>
      </c>
      <c r="N468" s="39" t="s">
        <v>1156</v>
      </c>
      <c r="O468" s="39" t="s">
        <v>4548</v>
      </c>
      <c r="P468" s="39" t="s">
        <v>4549</v>
      </c>
      <c r="Q468" s="39" t="s">
        <v>4550</v>
      </c>
      <c r="R468" s="39" t="s">
        <v>4551</v>
      </c>
      <c r="S468" s="39" t="s">
        <v>4552</v>
      </c>
      <c r="T468" s="39" t="s">
        <v>4553</v>
      </c>
    </row>
    <row r="469" spans="1:20" x14ac:dyDescent="0.3">
      <c r="A469">
        <v>468</v>
      </c>
      <c r="B469" s="1">
        <v>45832.824050925927</v>
      </c>
      <c r="C469" s="1">
        <v>45832.826828703706</v>
      </c>
      <c r="D469" s="39" t="s">
        <v>4554</v>
      </c>
      <c r="E469" s="39" t="s">
        <v>4555</v>
      </c>
      <c r="F469" s="39" t="s">
        <v>4555</v>
      </c>
      <c r="G469" s="39" t="s">
        <v>1893</v>
      </c>
      <c r="H469">
        <v>15</v>
      </c>
      <c r="I469" s="39" t="s">
        <v>2919</v>
      </c>
      <c r="J469" s="39" t="s">
        <v>4556</v>
      </c>
      <c r="K469" s="39" t="s">
        <v>4557</v>
      </c>
      <c r="L469" s="39" t="s">
        <v>4077</v>
      </c>
      <c r="M469" s="39" t="s">
        <v>4077</v>
      </c>
      <c r="N469" s="39" t="s">
        <v>4558</v>
      </c>
      <c r="O469" s="39" t="s">
        <v>4559</v>
      </c>
      <c r="P469" s="39" t="s">
        <v>4560</v>
      </c>
      <c r="Q469" s="39" t="s">
        <v>4561</v>
      </c>
      <c r="R469" s="39" t="s">
        <v>4562</v>
      </c>
      <c r="S469" s="39" t="s">
        <v>4563</v>
      </c>
      <c r="T469" s="39" t="s">
        <v>4564</v>
      </c>
    </row>
    <row r="470" spans="1:20" x14ac:dyDescent="0.3">
      <c r="A470">
        <v>469</v>
      </c>
      <c r="B470" s="1">
        <v>45846.568819444445</v>
      </c>
      <c r="C470" s="1">
        <v>45846.577893518515</v>
      </c>
      <c r="D470" s="39" t="s">
        <v>3528</v>
      </c>
      <c r="E470" s="39" t="s">
        <v>3529</v>
      </c>
      <c r="F470" s="39" t="s">
        <v>3530</v>
      </c>
      <c r="G470" s="39" t="s">
        <v>3426</v>
      </c>
      <c r="H470">
        <v>13</v>
      </c>
      <c r="I470" s="39" t="s">
        <v>4565</v>
      </c>
      <c r="J470" s="39" t="s">
        <v>4566</v>
      </c>
      <c r="K470" s="39" t="s">
        <v>4567</v>
      </c>
      <c r="L470" s="39" t="s">
        <v>1068</v>
      </c>
      <c r="M470" s="39" t="s">
        <v>1102</v>
      </c>
      <c r="N470" s="39" t="s">
        <v>1386</v>
      </c>
      <c r="O470" s="39" t="s">
        <v>4568</v>
      </c>
      <c r="P470" s="39" t="s">
        <v>4569</v>
      </c>
      <c r="Q470" s="39" t="s">
        <v>4570</v>
      </c>
      <c r="R470" s="39" t="s">
        <v>4571</v>
      </c>
      <c r="S470" s="39" t="s">
        <v>4572</v>
      </c>
      <c r="T470" s="39" t="s">
        <v>4573</v>
      </c>
    </row>
    <row r="471" spans="1:20" x14ac:dyDescent="0.3">
      <c r="A471">
        <v>470</v>
      </c>
      <c r="B471" s="1">
        <v>45847.888368055559</v>
      </c>
      <c r="C471" s="1">
        <v>45847.888483796298</v>
      </c>
      <c r="D471" s="39" t="s">
        <v>3367</v>
      </c>
      <c r="E471" s="39" t="s">
        <v>3368</v>
      </c>
      <c r="F471" s="39" t="s">
        <v>3369</v>
      </c>
      <c r="G471" s="39" t="s">
        <v>3099</v>
      </c>
      <c r="H471">
        <v>34</v>
      </c>
      <c r="I471" s="39" t="s">
        <v>1040</v>
      </c>
      <c r="J471" s="39" t="s">
        <v>1087</v>
      </c>
      <c r="K471" s="39" t="s">
        <v>1088</v>
      </c>
      <c r="L471" s="39" t="s">
        <v>1089</v>
      </c>
      <c r="M471" s="39" t="s">
        <v>1090</v>
      </c>
      <c r="N471" s="39" t="s">
        <v>1091</v>
      </c>
      <c r="O471" s="39" t="s">
        <v>4574</v>
      </c>
      <c r="P471" s="39" t="s">
        <v>4575</v>
      </c>
      <c r="Q471" s="39" t="s">
        <v>4576</v>
      </c>
      <c r="R471" s="39" t="s">
        <v>636</v>
      </c>
      <c r="S471" s="39" t="s">
        <v>107</v>
      </c>
      <c r="T471" s="39" t="s">
        <v>4577</v>
      </c>
    </row>
    <row r="472" spans="1:20" x14ac:dyDescent="0.3">
      <c r="A472">
        <v>471</v>
      </c>
      <c r="B472" s="1">
        <v>45849.441666666666</v>
      </c>
      <c r="C472" s="1">
        <v>45849.45140046296</v>
      </c>
      <c r="D472" s="39" t="s">
        <v>4482</v>
      </c>
      <c r="E472" s="39" t="s">
        <v>4483</v>
      </c>
      <c r="F472" s="39" t="s">
        <v>4483</v>
      </c>
      <c r="G472" s="39" t="s">
        <v>4190</v>
      </c>
      <c r="H472">
        <v>36</v>
      </c>
      <c r="I472" s="39" t="s">
        <v>4578</v>
      </c>
      <c r="J472" s="39" t="s">
        <v>4579</v>
      </c>
      <c r="K472" s="39" t="s">
        <v>1853</v>
      </c>
      <c r="L472" s="39" t="s">
        <v>4193</v>
      </c>
      <c r="M472" s="39" t="s">
        <v>2192</v>
      </c>
      <c r="N472" s="39" t="s">
        <v>1386</v>
      </c>
      <c r="O472" s="39" t="s">
        <v>4580</v>
      </c>
      <c r="P472" s="39" t="s">
        <v>4581</v>
      </c>
      <c r="Q472" s="39" t="s">
        <v>4582</v>
      </c>
      <c r="R472" s="39" t="s">
        <v>4583</v>
      </c>
      <c r="S472" s="39" t="s">
        <v>175</v>
      </c>
      <c r="T472" s="39" t="s">
        <v>4584</v>
      </c>
    </row>
    <row r="473" spans="1:20" x14ac:dyDescent="0.3">
      <c r="A473">
        <v>472</v>
      </c>
      <c r="B473" s="1">
        <v>45849.704340277778</v>
      </c>
      <c r="C473" s="1">
        <v>45849.704513888886</v>
      </c>
      <c r="D473" s="39" t="s">
        <v>4323</v>
      </c>
      <c r="E473" s="39" t="s">
        <v>4324</v>
      </c>
      <c r="F473" s="39" t="s">
        <v>4324</v>
      </c>
      <c r="G473" s="39" t="s">
        <v>4190</v>
      </c>
      <c r="H473">
        <v>11</v>
      </c>
      <c r="I473" s="39" t="s">
        <v>4585</v>
      </c>
      <c r="J473" s="39" t="s">
        <v>4586</v>
      </c>
      <c r="K473" s="39" t="s">
        <v>4587</v>
      </c>
      <c r="L473" s="39" t="s">
        <v>4588</v>
      </c>
      <c r="M473" s="39" t="s">
        <v>4589</v>
      </c>
      <c r="N473" s="39" t="s">
        <v>4340</v>
      </c>
      <c r="O473" s="39" t="s">
        <v>4590</v>
      </c>
      <c r="P473" s="39" t="s">
        <v>4591</v>
      </c>
      <c r="Q473" s="39" t="s">
        <v>4592</v>
      </c>
      <c r="R473" s="39" t="s">
        <v>4593</v>
      </c>
      <c r="S473" s="39" t="s">
        <v>4594</v>
      </c>
      <c r="T473" s="39" t="s">
        <v>4595</v>
      </c>
    </row>
    <row r="474" spans="1:20" x14ac:dyDescent="0.3">
      <c r="A474">
        <v>473</v>
      </c>
      <c r="B474" s="1">
        <v>45850.427048611113</v>
      </c>
      <c r="C474" s="1">
        <v>45850.461944444447</v>
      </c>
      <c r="D474" s="39" t="s">
        <v>4141</v>
      </c>
      <c r="E474" s="39" t="s">
        <v>4142</v>
      </c>
      <c r="F474" s="39" t="s">
        <v>4596</v>
      </c>
      <c r="G474" s="39" t="s">
        <v>3863</v>
      </c>
      <c r="H474">
        <v>36</v>
      </c>
      <c r="I474" s="39" t="s">
        <v>2751</v>
      </c>
      <c r="J474" s="39" t="s">
        <v>4597</v>
      </c>
      <c r="K474" s="39" t="s">
        <v>4598</v>
      </c>
      <c r="L474" s="39" t="s">
        <v>4599</v>
      </c>
      <c r="M474" s="39" t="s">
        <v>1142</v>
      </c>
      <c r="N474" s="39" t="s">
        <v>1156</v>
      </c>
      <c r="O474" s="39" t="s">
        <v>4600</v>
      </c>
      <c r="P474" s="39" t="s">
        <v>4601</v>
      </c>
      <c r="Q474" s="39" t="s">
        <v>4602</v>
      </c>
      <c r="R474" s="39" t="s">
        <v>4603</v>
      </c>
      <c r="S474" s="39" t="s">
        <v>4604</v>
      </c>
      <c r="T474" s="39" t="s">
        <v>4605</v>
      </c>
    </row>
    <row r="475" spans="1:20" x14ac:dyDescent="0.3">
      <c r="A475">
        <v>474</v>
      </c>
      <c r="B475" s="1">
        <v>45851.913541666669</v>
      </c>
      <c r="C475" s="1">
        <v>45851.925173611111</v>
      </c>
      <c r="D475" s="39" t="s">
        <v>4606</v>
      </c>
      <c r="E475" s="39" t="s">
        <v>4607</v>
      </c>
      <c r="F475" s="39" t="s">
        <v>4607</v>
      </c>
      <c r="G475" s="39" t="s">
        <v>1967</v>
      </c>
      <c r="H475">
        <v>14</v>
      </c>
      <c r="I475" s="39" t="s">
        <v>3110</v>
      </c>
      <c r="J475" s="39" t="s">
        <v>4608</v>
      </c>
      <c r="K475" s="39" t="s">
        <v>4609</v>
      </c>
      <c r="L475" s="39" t="s">
        <v>3717</v>
      </c>
      <c r="M475" s="39" t="s">
        <v>646</v>
      </c>
      <c r="N475" s="39" t="s">
        <v>4610</v>
      </c>
      <c r="O475" s="39" t="s">
        <v>4611</v>
      </c>
      <c r="P475" s="39" t="s">
        <v>4612</v>
      </c>
      <c r="Q475" s="39" t="s">
        <v>4613</v>
      </c>
      <c r="R475" s="39" t="s">
        <v>1257</v>
      </c>
      <c r="S475" s="39" t="s">
        <v>1755</v>
      </c>
      <c r="T475" s="39" t="s">
        <v>46</v>
      </c>
    </row>
    <row r="476" spans="1:20" x14ac:dyDescent="0.3">
      <c r="A476">
        <v>475</v>
      </c>
      <c r="B476" s="1">
        <v>45854.49927083333</v>
      </c>
      <c r="C476" s="1">
        <v>45854.516863425924</v>
      </c>
      <c r="D476" s="39" t="s">
        <v>4614</v>
      </c>
      <c r="E476" s="39" t="s">
        <v>4615</v>
      </c>
      <c r="F476" s="39" t="s">
        <v>4616</v>
      </c>
      <c r="G476" s="39" t="s">
        <v>4617</v>
      </c>
      <c r="H476">
        <v>12</v>
      </c>
      <c r="I476" s="39" t="s">
        <v>1040</v>
      </c>
      <c r="J476" s="39" t="s">
        <v>4618</v>
      </c>
      <c r="K476" s="39" t="s">
        <v>4619</v>
      </c>
      <c r="L476" s="39" t="s">
        <v>4620</v>
      </c>
      <c r="M476" s="39" t="s">
        <v>4621</v>
      </c>
      <c r="N476" s="39" t="s">
        <v>1156</v>
      </c>
      <c r="O476" s="39" t="s">
        <v>4622</v>
      </c>
      <c r="P476" s="39" t="s">
        <v>4623</v>
      </c>
      <c r="Q476" s="39" t="s">
        <v>925</v>
      </c>
      <c r="R476" s="39" t="s">
        <v>1257</v>
      </c>
      <c r="S476" s="39" t="s">
        <v>860</v>
      </c>
      <c r="T476" s="39" t="s">
        <v>4624</v>
      </c>
    </row>
    <row r="477" spans="1:20" x14ac:dyDescent="0.3">
      <c r="A477">
        <v>476</v>
      </c>
      <c r="B477" s="1">
        <v>45860.630104166667</v>
      </c>
      <c r="C477" s="1">
        <v>45860.645914351851</v>
      </c>
      <c r="D477" s="39" t="s">
        <v>4625</v>
      </c>
      <c r="E477" s="39" t="s">
        <v>4626</v>
      </c>
      <c r="F477" s="39" t="s">
        <v>4626</v>
      </c>
      <c r="G477" s="39" t="s">
        <v>4617</v>
      </c>
      <c r="H477">
        <v>20</v>
      </c>
      <c r="I477" s="39" t="s">
        <v>4627</v>
      </c>
      <c r="J477" s="39" t="s">
        <v>4628</v>
      </c>
      <c r="K477" s="39" t="s">
        <v>4629</v>
      </c>
      <c r="L477" s="39" t="s">
        <v>4630</v>
      </c>
      <c r="M477" s="39" t="s">
        <v>1155</v>
      </c>
      <c r="N477" s="39" t="s">
        <v>1058</v>
      </c>
      <c r="O477" s="39" t="s">
        <v>4631</v>
      </c>
      <c r="P477" s="39" t="s">
        <v>4632</v>
      </c>
      <c r="Q477" s="39" t="s">
        <v>4633</v>
      </c>
      <c r="R477" s="39" t="s">
        <v>4634</v>
      </c>
      <c r="S477" s="39" t="s">
        <v>107</v>
      </c>
      <c r="T477" s="39" t="s">
        <v>2032</v>
      </c>
    </row>
    <row r="478" spans="1:20" x14ac:dyDescent="0.3">
      <c r="A478">
        <v>477</v>
      </c>
      <c r="B478" s="1">
        <v>45860.664247685185</v>
      </c>
      <c r="C478" s="1">
        <v>45860.664375</v>
      </c>
      <c r="D478" s="39" t="s">
        <v>4635</v>
      </c>
      <c r="E478" s="39" t="s">
        <v>4636</v>
      </c>
      <c r="F478" s="39" t="s">
        <v>4636</v>
      </c>
      <c r="G478" s="39" t="s">
        <v>4617</v>
      </c>
      <c r="H478">
        <v>35</v>
      </c>
      <c r="I478" s="39" t="s">
        <v>4637</v>
      </c>
      <c r="J478" s="39" t="s">
        <v>4638</v>
      </c>
      <c r="K478" s="39" t="s">
        <v>4639</v>
      </c>
      <c r="L478" s="39" t="s">
        <v>4640</v>
      </c>
      <c r="M478" s="39" t="s">
        <v>4641</v>
      </c>
      <c r="N478" s="39" t="s">
        <v>3114</v>
      </c>
      <c r="O478" s="39" t="s">
        <v>4642</v>
      </c>
      <c r="P478" s="39" t="s">
        <v>4643</v>
      </c>
      <c r="Q478" s="39" t="s">
        <v>4644</v>
      </c>
      <c r="R478" s="39" t="s">
        <v>4645</v>
      </c>
      <c r="S478" s="39" t="s">
        <v>107</v>
      </c>
      <c r="T478" s="39" t="s">
        <v>4646</v>
      </c>
    </row>
    <row r="479" spans="1:20" x14ac:dyDescent="0.3">
      <c r="A479">
        <v>478</v>
      </c>
      <c r="B479" s="1">
        <v>45860.713969907411</v>
      </c>
      <c r="C479" s="1">
        <v>45860.714039351849</v>
      </c>
      <c r="D479" s="39" t="s">
        <v>4647</v>
      </c>
      <c r="E479" s="39" t="s">
        <v>4648</v>
      </c>
      <c r="F479" s="39" t="s">
        <v>4648</v>
      </c>
      <c r="G479" s="39" t="s">
        <v>4617</v>
      </c>
      <c r="H479">
        <v>40</v>
      </c>
      <c r="I479" s="39" t="s">
        <v>4649</v>
      </c>
      <c r="J479" s="39" t="s">
        <v>4650</v>
      </c>
      <c r="K479" s="39" t="s">
        <v>4651</v>
      </c>
      <c r="L479" s="39" t="s">
        <v>4652</v>
      </c>
      <c r="M479" s="39" t="s">
        <v>2354</v>
      </c>
      <c r="N479" s="39" t="s">
        <v>1045</v>
      </c>
      <c r="O479" s="39" t="s">
        <v>4653</v>
      </c>
      <c r="P479" s="39" t="s">
        <v>4654</v>
      </c>
      <c r="Q479" s="39" t="s">
        <v>4655</v>
      </c>
      <c r="R479" s="39" t="s">
        <v>4656</v>
      </c>
      <c r="S479" s="39" t="s">
        <v>4657</v>
      </c>
      <c r="T479" s="39" t="s">
        <v>4658</v>
      </c>
    </row>
    <row r="480" spans="1:20" x14ac:dyDescent="0.3">
      <c r="A480">
        <v>479</v>
      </c>
      <c r="B480" s="1">
        <v>45860.902627314812</v>
      </c>
      <c r="C480" s="1">
        <v>45860.931157407409</v>
      </c>
      <c r="D480" s="39" t="s">
        <v>4659</v>
      </c>
      <c r="E480" s="39" t="s">
        <v>4660</v>
      </c>
      <c r="F480" s="39" t="s">
        <v>4661</v>
      </c>
      <c r="G480" s="39" t="s">
        <v>4617</v>
      </c>
      <c r="H480">
        <v>22</v>
      </c>
      <c r="I480" s="39" t="s">
        <v>1040</v>
      </c>
      <c r="J480" s="39" t="s">
        <v>1087</v>
      </c>
      <c r="K480" s="39" t="s">
        <v>4230</v>
      </c>
      <c r="L480" s="39" t="s">
        <v>1089</v>
      </c>
      <c r="M480" s="39" t="s">
        <v>1090</v>
      </c>
      <c r="N480" s="39" t="s">
        <v>1058</v>
      </c>
      <c r="O480" s="39" t="s">
        <v>4662</v>
      </c>
      <c r="P480" s="39" t="s">
        <v>4663</v>
      </c>
      <c r="Q480" s="39" t="s">
        <v>4664</v>
      </c>
      <c r="R480" s="39" t="s">
        <v>4665</v>
      </c>
      <c r="S480" s="39" t="s">
        <v>4666</v>
      </c>
      <c r="T480" s="39" t="s">
        <v>4667</v>
      </c>
    </row>
    <row r="481" spans="1:20" x14ac:dyDescent="0.3">
      <c r="A481">
        <v>480</v>
      </c>
      <c r="B481" s="1">
        <v>45861.018067129633</v>
      </c>
      <c r="C481" s="1">
        <v>45861.018310185187</v>
      </c>
      <c r="D481" s="39" t="s">
        <v>4668</v>
      </c>
      <c r="E481" s="39" t="s">
        <v>4669</v>
      </c>
      <c r="F481" s="39" t="s">
        <v>4670</v>
      </c>
      <c r="G481" s="39" t="s">
        <v>4617</v>
      </c>
      <c r="H481">
        <v>2</v>
      </c>
      <c r="I481" s="39" t="s">
        <v>4671</v>
      </c>
      <c r="J481" s="39" t="s">
        <v>4672</v>
      </c>
      <c r="K481" s="39" t="s">
        <v>243</v>
      </c>
      <c r="L481" s="39" t="s">
        <v>4673</v>
      </c>
      <c r="M481" s="39" t="s">
        <v>4674</v>
      </c>
      <c r="N481" s="39" t="s">
        <v>4675</v>
      </c>
      <c r="O481" s="39" t="s">
        <v>4676</v>
      </c>
      <c r="P481" s="39" t="s">
        <v>4677</v>
      </c>
      <c r="Q481" s="39" t="s">
        <v>4570</v>
      </c>
      <c r="R481" s="39" t="s">
        <v>4678</v>
      </c>
      <c r="S481" s="39" t="s">
        <v>107</v>
      </c>
      <c r="T481" s="39" t="s">
        <v>4679</v>
      </c>
    </row>
    <row r="482" spans="1:20" x14ac:dyDescent="0.3">
      <c r="A482">
        <v>481</v>
      </c>
      <c r="B482" s="1">
        <v>45863.599236111113</v>
      </c>
      <c r="C482" s="1">
        <v>45863.605891203704</v>
      </c>
      <c r="D482" s="39" t="s">
        <v>4680</v>
      </c>
      <c r="E482" s="39" t="s">
        <v>4681</v>
      </c>
      <c r="F482" s="39" t="s">
        <v>4681</v>
      </c>
      <c r="G482" s="39" t="s">
        <v>2298</v>
      </c>
      <c r="H482">
        <v>12</v>
      </c>
      <c r="I482" s="39" t="s">
        <v>2919</v>
      </c>
      <c r="J482" s="39" t="s">
        <v>4682</v>
      </c>
      <c r="K482" s="39" t="s">
        <v>1970</v>
      </c>
      <c r="L482" s="39" t="s">
        <v>4683</v>
      </c>
      <c r="M482" s="39" t="s">
        <v>2364</v>
      </c>
      <c r="N482" s="39" t="s">
        <v>4684</v>
      </c>
      <c r="O482" s="39" t="s">
        <v>4685</v>
      </c>
      <c r="P482" s="39" t="s">
        <v>4686</v>
      </c>
      <c r="Q482" s="39" t="s">
        <v>4687</v>
      </c>
      <c r="R482" s="39" t="s">
        <v>4688</v>
      </c>
      <c r="S482" s="39" t="s">
        <v>4689</v>
      </c>
      <c r="T482" s="39" t="s">
        <v>4690</v>
      </c>
    </row>
    <row r="483" spans="1:20" x14ac:dyDescent="0.3">
      <c r="A483">
        <v>482</v>
      </c>
      <c r="B483" s="1">
        <v>45863.60428240741</v>
      </c>
      <c r="C483" s="1">
        <v>45863.609317129631</v>
      </c>
      <c r="D483" s="39" t="s">
        <v>4691</v>
      </c>
      <c r="E483" s="39" t="s">
        <v>4692</v>
      </c>
      <c r="F483" s="39" t="s">
        <v>4693</v>
      </c>
      <c r="G483" s="39" t="s">
        <v>2298</v>
      </c>
      <c r="H483">
        <v>4</v>
      </c>
      <c r="I483" s="39" t="s">
        <v>4694</v>
      </c>
      <c r="J483" s="39" t="s">
        <v>4695</v>
      </c>
      <c r="K483" s="39" t="s">
        <v>4696</v>
      </c>
      <c r="L483" s="39" t="s">
        <v>4697</v>
      </c>
      <c r="M483" s="39" t="s">
        <v>4698</v>
      </c>
      <c r="N483" s="39" t="s">
        <v>4699</v>
      </c>
      <c r="O483" s="39" t="s">
        <v>4700</v>
      </c>
      <c r="P483" s="39" t="s">
        <v>4701</v>
      </c>
      <c r="Q483" s="39" t="s">
        <v>4702</v>
      </c>
      <c r="R483" s="39" t="s">
        <v>4703</v>
      </c>
      <c r="S483" s="39" t="s">
        <v>4704</v>
      </c>
      <c r="T483" s="39" t="s">
        <v>4705</v>
      </c>
    </row>
    <row r="484" spans="1:20" x14ac:dyDescent="0.3">
      <c r="A484">
        <v>483</v>
      </c>
      <c r="B484" s="1">
        <v>45864.928969907407</v>
      </c>
      <c r="C484" s="1">
        <v>45864.929050925923</v>
      </c>
      <c r="D484" s="39" t="s">
        <v>4706</v>
      </c>
      <c r="E484" s="39" t="s">
        <v>4707</v>
      </c>
      <c r="F484" s="39" t="s">
        <v>4708</v>
      </c>
      <c r="G484" s="39" t="s">
        <v>4617</v>
      </c>
      <c r="H484">
        <v>36</v>
      </c>
      <c r="I484" s="39" t="s">
        <v>4709</v>
      </c>
      <c r="J484" s="39" t="s">
        <v>4710</v>
      </c>
      <c r="K484" s="39" t="s">
        <v>3991</v>
      </c>
      <c r="L484" s="39" t="s">
        <v>4077</v>
      </c>
      <c r="M484" s="39" t="s">
        <v>1090</v>
      </c>
      <c r="N484" s="39" t="s">
        <v>1091</v>
      </c>
      <c r="O484" s="39" t="s">
        <v>4711</v>
      </c>
      <c r="P484" s="39" t="s">
        <v>4712</v>
      </c>
      <c r="Q484" s="39" t="s">
        <v>4713</v>
      </c>
      <c r="R484" s="39" t="s">
        <v>4678</v>
      </c>
      <c r="S484" s="39" t="s">
        <v>958</v>
      </c>
      <c r="T484" s="39" t="s">
        <v>4714</v>
      </c>
    </row>
    <row r="485" spans="1:20" x14ac:dyDescent="0.3">
      <c r="A485">
        <v>484</v>
      </c>
      <c r="B485" s="1">
        <v>45865.67392361111</v>
      </c>
      <c r="C485" s="1">
        <v>45865.697627314818</v>
      </c>
      <c r="D485" s="39" t="s">
        <v>4715</v>
      </c>
      <c r="E485" s="39" t="s">
        <v>4716</v>
      </c>
      <c r="F485" s="39" t="s">
        <v>4717</v>
      </c>
      <c r="G485" s="39" t="s">
        <v>4617</v>
      </c>
      <c r="H485">
        <v>7</v>
      </c>
      <c r="I485" s="39" t="s">
        <v>4495</v>
      </c>
      <c r="J485" s="39" t="s">
        <v>4718</v>
      </c>
      <c r="K485" s="39" t="s">
        <v>1362</v>
      </c>
      <c r="L485" s="39" t="s">
        <v>1274</v>
      </c>
      <c r="M485" s="39" t="s">
        <v>4719</v>
      </c>
      <c r="N485" s="39" t="s">
        <v>1045</v>
      </c>
      <c r="O485" s="39" t="s">
        <v>4720</v>
      </c>
      <c r="P485" s="39" t="s">
        <v>4721</v>
      </c>
      <c r="Q485" s="39" t="s">
        <v>4722</v>
      </c>
      <c r="R485" s="39" t="s">
        <v>4723</v>
      </c>
      <c r="S485" s="39" t="s">
        <v>4724</v>
      </c>
      <c r="T485" s="39" t="s">
        <v>4725</v>
      </c>
    </row>
    <row r="486" spans="1:20" x14ac:dyDescent="0.3">
      <c r="A486">
        <v>485</v>
      </c>
      <c r="B486" s="1">
        <v>45865.865937499999</v>
      </c>
      <c r="C486" s="1">
        <v>45865.870324074072</v>
      </c>
      <c r="D486" s="39" t="s">
        <v>4726</v>
      </c>
      <c r="E486" s="39" t="s">
        <v>4727</v>
      </c>
      <c r="F486" s="39" t="s">
        <v>4728</v>
      </c>
      <c r="G486" s="39" t="s">
        <v>1497</v>
      </c>
      <c r="H486">
        <v>25</v>
      </c>
      <c r="I486" s="39" t="s">
        <v>1127</v>
      </c>
      <c r="J486" s="39" t="s">
        <v>1131</v>
      </c>
      <c r="K486" s="39" t="s">
        <v>4729</v>
      </c>
      <c r="L486" s="39" t="s">
        <v>4730</v>
      </c>
      <c r="M486" s="39" t="s">
        <v>4731</v>
      </c>
      <c r="N486" s="39" t="s">
        <v>4732</v>
      </c>
      <c r="O486" s="39" t="s">
        <v>4733</v>
      </c>
      <c r="P486" s="39" t="s">
        <v>4734</v>
      </c>
      <c r="Q486" s="39" t="s">
        <v>4735</v>
      </c>
      <c r="R486" s="39" t="s">
        <v>4736</v>
      </c>
      <c r="S486" s="39" t="s">
        <v>4737</v>
      </c>
      <c r="T486" s="39" t="s">
        <v>4738</v>
      </c>
    </row>
    <row r="487" spans="1:20" x14ac:dyDescent="0.3">
      <c r="A487">
        <v>486</v>
      </c>
      <c r="B487" s="1">
        <v>45866.806087962963</v>
      </c>
      <c r="C487" s="1">
        <v>45866.81108796296</v>
      </c>
      <c r="D487" s="39" t="s">
        <v>4739</v>
      </c>
      <c r="E487" s="39" t="s">
        <v>4740</v>
      </c>
      <c r="F487" s="39" t="s">
        <v>4740</v>
      </c>
      <c r="G487" s="39" t="s">
        <v>4617</v>
      </c>
      <c r="H487">
        <v>24</v>
      </c>
      <c r="I487" s="39" t="s">
        <v>4741</v>
      </c>
      <c r="J487" s="39" t="s">
        <v>1446</v>
      </c>
      <c r="K487" s="39" t="s">
        <v>4742</v>
      </c>
      <c r="L487" s="39" t="s">
        <v>1446</v>
      </c>
      <c r="M487" s="39" t="s">
        <v>1446</v>
      </c>
      <c r="N487" s="39" t="s">
        <v>1446</v>
      </c>
      <c r="O487" s="39" t="s">
        <v>4743</v>
      </c>
      <c r="P487" s="39" t="s">
        <v>4744</v>
      </c>
      <c r="Q487" s="39" t="s">
        <v>4745</v>
      </c>
      <c r="R487" s="39" t="s">
        <v>4746</v>
      </c>
      <c r="S487" s="39" t="s">
        <v>4747</v>
      </c>
      <c r="T487" s="39" t="s">
        <v>4748</v>
      </c>
    </row>
    <row r="488" spans="1:20" x14ac:dyDescent="0.3">
      <c r="A488">
        <v>487</v>
      </c>
      <c r="B488" s="1">
        <v>45870.286608796298</v>
      </c>
      <c r="C488" s="1">
        <v>45870.289687500001</v>
      </c>
      <c r="D488" s="39" t="s">
        <v>4749</v>
      </c>
      <c r="E488" s="39" t="s">
        <v>4750</v>
      </c>
      <c r="F488" s="39" t="s">
        <v>4751</v>
      </c>
      <c r="G488" s="39" t="s">
        <v>1893</v>
      </c>
      <c r="H488">
        <v>11</v>
      </c>
      <c r="I488" s="39" t="s">
        <v>1685</v>
      </c>
      <c r="J488" s="39" t="s">
        <v>1087</v>
      </c>
      <c r="K488" s="39" t="s">
        <v>2092</v>
      </c>
      <c r="L488" s="39" t="s">
        <v>1274</v>
      </c>
      <c r="M488" s="39" t="s">
        <v>4752</v>
      </c>
      <c r="N488" s="39" t="s">
        <v>1058</v>
      </c>
      <c r="O488" s="39" t="s">
        <v>4753</v>
      </c>
      <c r="P488" s="39" t="s">
        <v>4754</v>
      </c>
      <c r="Q488" s="39" t="s">
        <v>4570</v>
      </c>
      <c r="R488" s="39" t="s">
        <v>4755</v>
      </c>
      <c r="S488" s="39" t="s">
        <v>107</v>
      </c>
      <c r="T488" s="39" t="s">
        <v>4756</v>
      </c>
    </row>
    <row r="489" spans="1:20" x14ac:dyDescent="0.3">
      <c r="A489">
        <v>488</v>
      </c>
      <c r="B489" s="1">
        <v>45872.9215625</v>
      </c>
      <c r="C489" s="1">
        <v>45872.951342592591</v>
      </c>
      <c r="D489" s="39" t="s">
        <v>4757</v>
      </c>
      <c r="E489" s="39" t="s">
        <v>4758</v>
      </c>
      <c r="F489" s="39" t="s">
        <v>4758</v>
      </c>
      <c r="G489" s="39" t="s">
        <v>4617</v>
      </c>
      <c r="H489">
        <v>28</v>
      </c>
      <c r="I489" s="39" t="s">
        <v>1110</v>
      </c>
      <c r="J489" s="39" t="s">
        <v>1087</v>
      </c>
      <c r="K489" s="39" t="s">
        <v>1204</v>
      </c>
      <c r="L489" s="39" t="s">
        <v>1089</v>
      </c>
      <c r="M489" s="39" t="s">
        <v>4759</v>
      </c>
      <c r="N489" s="39" t="s">
        <v>4760</v>
      </c>
      <c r="O489" s="39" t="s">
        <v>4761</v>
      </c>
      <c r="P489" s="39" t="s">
        <v>4762</v>
      </c>
      <c r="Q489" s="39" t="s">
        <v>4763</v>
      </c>
      <c r="R489" s="39" t="s">
        <v>731</v>
      </c>
      <c r="S489" s="39" t="s">
        <v>175</v>
      </c>
      <c r="T489" s="39" t="s">
        <v>4764</v>
      </c>
    </row>
    <row r="490" spans="1:20" x14ac:dyDescent="0.3">
      <c r="A490">
        <v>489</v>
      </c>
      <c r="B490" s="1">
        <v>45874.524745370371</v>
      </c>
      <c r="C490" s="1">
        <v>45874.532673611109</v>
      </c>
      <c r="D490" s="39" t="s">
        <v>4765</v>
      </c>
      <c r="E490" s="39" t="s">
        <v>4766</v>
      </c>
      <c r="F490" s="39" t="s">
        <v>4767</v>
      </c>
      <c r="G490" s="39" t="s">
        <v>4617</v>
      </c>
      <c r="H490">
        <v>9</v>
      </c>
      <c r="I490" s="39" t="s">
        <v>4768</v>
      </c>
      <c r="J490" s="39" t="s">
        <v>1487</v>
      </c>
      <c r="K490" s="39" t="s">
        <v>1088</v>
      </c>
      <c r="L490" s="39" t="s">
        <v>1970</v>
      </c>
      <c r="M490" s="39" t="s">
        <v>4769</v>
      </c>
      <c r="N490" s="39" t="s">
        <v>4770</v>
      </c>
      <c r="O490" s="39" t="s">
        <v>4771</v>
      </c>
      <c r="P490" s="39" t="s">
        <v>4772</v>
      </c>
      <c r="Q490" s="39" t="s">
        <v>4773</v>
      </c>
      <c r="R490" s="39" t="s">
        <v>4774</v>
      </c>
      <c r="S490" s="39" t="s">
        <v>4775</v>
      </c>
      <c r="T490" s="39" t="s">
        <v>4776</v>
      </c>
    </row>
    <row r="491" spans="1:20" x14ac:dyDescent="0.3">
      <c r="A491">
        <v>490</v>
      </c>
      <c r="B491" s="1">
        <v>45875.294085648151</v>
      </c>
      <c r="C491" s="1">
        <v>45875.307384259257</v>
      </c>
      <c r="D491" s="39" t="s">
        <v>4777</v>
      </c>
      <c r="E491" s="39" t="s">
        <v>4778</v>
      </c>
      <c r="F491" s="39" t="s">
        <v>4779</v>
      </c>
      <c r="G491" s="39" t="s">
        <v>1893</v>
      </c>
      <c r="H491">
        <v>17</v>
      </c>
      <c r="I491" s="39" t="s">
        <v>1040</v>
      </c>
      <c r="J491" s="39" t="s">
        <v>4780</v>
      </c>
      <c r="K491" s="39" t="s">
        <v>4781</v>
      </c>
      <c r="L491" s="39" t="s">
        <v>4782</v>
      </c>
      <c r="M491" s="39" t="s">
        <v>4783</v>
      </c>
      <c r="N491" s="39" t="s">
        <v>1386</v>
      </c>
      <c r="O491" s="39" t="s">
        <v>4784</v>
      </c>
      <c r="P491" s="39" t="s">
        <v>4785</v>
      </c>
      <c r="Q491" s="39" t="s">
        <v>4786</v>
      </c>
      <c r="R491" s="39" t="s">
        <v>4787</v>
      </c>
      <c r="S491" s="39" t="s">
        <v>107</v>
      </c>
      <c r="T491" s="39" t="s">
        <v>4788</v>
      </c>
    </row>
    <row r="492" spans="1:20" x14ac:dyDescent="0.3">
      <c r="A492">
        <v>491</v>
      </c>
      <c r="B492" s="1">
        <v>45880.779537037037</v>
      </c>
      <c r="C492" s="1">
        <v>45880.794305555559</v>
      </c>
      <c r="D492" s="39" t="s">
        <v>33831</v>
      </c>
      <c r="E492" s="39" t="s">
        <v>33903</v>
      </c>
      <c r="F492" s="39" t="s">
        <v>33903</v>
      </c>
      <c r="G492" s="39" t="s">
        <v>4617</v>
      </c>
      <c r="H492">
        <v>19</v>
      </c>
      <c r="I492" s="39" t="s">
        <v>3554</v>
      </c>
      <c r="J492" s="39" t="s">
        <v>33904</v>
      </c>
      <c r="K492" s="39" t="s">
        <v>33905</v>
      </c>
      <c r="L492" s="39" t="s">
        <v>33906</v>
      </c>
      <c r="M492" s="39" t="s">
        <v>1275</v>
      </c>
      <c r="N492" s="39" t="s">
        <v>1091</v>
      </c>
      <c r="O492" s="39" t="s">
        <v>33907</v>
      </c>
      <c r="P492" s="39" t="s">
        <v>33908</v>
      </c>
      <c r="Q492" s="39" t="s">
        <v>33909</v>
      </c>
      <c r="R492" s="39" t="s">
        <v>33910</v>
      </c>
      <c r="S492" s="39" t="s">
        <v>33911</v>
      </c>
      <c r="T492" s="39" t="s">
        <v>33912</v>
      </c>
    </row>
    <row r="493" spans="1:20" x14ac:dyDescent="0.3">
      <c r="A493">
        <v>492</v>
      </c>
      <c r="B493" s="1">
        <v>45887.949259259258</v>
      </c>
      <c r="C493" s="1">
        <v>45887.952407407407</v>
      </c>
      <c r="D493" s="39" t="s">
        <v>33802</v>
      </c>
      <c r="E493" s="39" t="s">
        <v>33913</v>
      </c>
      <c r="F493" s="39" t="s">
        <v>33914</v>
      </c>
      <c r="G493" s="39" t="s">
        <v>4617</v>
      </c>
      <c r="H493">
        <v>11</v>
      </c>
      <c r="I493" s="39" t="s">
        <v>33915</v>
      </c>
      <c r="J493" s="39" t="s">
        <v>1443</v>
      </c>
      <c r="K493" s="39" t="s">
        <v>1970</v>
      </c>
      <c r="L493" s="39" t="s">
        <v>33916</v>
      </c>
      <c r="M493" s="39" t="s">
        <v>33917</v>
      </c>
      <c r="N493" s="39" t="s">
        <v>3136</v>
      </c>
      <c r="O493" s="39" t="s">
        <v>33918</v>
      </c>
      <c r="P493" s="39" t="s">
        <v>33919</v>
      </c>
      <c r="Q493" s="39" t="s">
        <v>33920</v>
      </c>
      <c r="R493" s="39" t="s">
        <v>33921</v>
      </c>
      <c r="S493" s="39" t="s">
        <v>33922</v>
      </c>
      <c r="T493" s="39" t="s">
        <v>33923</v>
      </c>
    </row>
    <row r="494" spans="1:20" x14ac:dyDescent="0.3">
      <c r="A494">
        <v>493</v>
      </c>
      <c r="B494" s="1">
        <v>45891.404664351852</v>
      </c>
      <c r="C494" s="1">
        <v>45891.411793981482</v>
      </c>
      <c r="D494" s="39" t="s">
        <v>5721</v>
      </c>
      <c r="E494" s="39" t="s">
        <v>5722</v>
      </c>
      <c r="F494" s="39" t="s">
        <v>5722</v>
      </c>
      <c r="G494" s="39" t="s">
        <v>1893</v>
      </c>
      <c r="H494">
        <v>10</v>
      </c>
      <c r="I494" s="39" t="s">
        <v>33924</v>
      </c>
      <c r="J494" s="39" t="s">
        <v>33925</v>
      </c>
      <c r="K494" s="39" t="s">
        <v>33926</v>
      </c>
      <c r="L494" s="39" t="s">
        <v>33927</v>
      </c>
      <c r="M494" s="39" t="s">
        <v>1155</v>
      </c>
      <c r="N494" s="39" t="s">
        <v>1045</v>
      </c>
      <c r="O494" s="39" t="s">
        <v>33928</v>
      </c>
      <c r="P494" s="39" t="s">
        <v>33929</v>
      </c>
      <c r="Q494" s="39" t="s">
        <v>33930</v>
      </c>
      <c r="R494" s="39" t="s">
        <v>33931</v>
      </c>
      <c r="S494" s="39" t="s">
        <v>33932</v>
      </c>
      <c r="T494" s="39" t="s">
        <v>33933</v>
      </c>
    </row>
    <row r="495" spans="1:20" x14ac:dyDescent="0.3">
      <c r="A495">
        <v>494</v>
      </c>
      <c r="B495" s="1">
        <v>45895.581180555557</v>
      </c>
      <c r="C495" s="1">
        <v>45895.588101851848</v>
      </c>
      <c r="D495" s="39" t="s">
        <v>33883</v>
      </c>
      <c r="E495" s="39" t="s">
        <v>33934</v>
      </c>
      <c r="F495" s="39" t="s">
        <v>33935</v>
      </c>
      <c r="G495" s="39" t="s">
        <v>4617</v>
      </c>
      <c r="H495">
        <v>34</v>
      </c>
      <c r="I495" s="39" t="s">
        <v>33936</v>
      </c>
      <c r="J495" s="39" t="s">
        <v>1285</v>
      </c>
      <c r="K495" s="39" t="s">
        <v>33937</v>
      </c>
      <c r="L495" s="39" t="s">
        <v>33938</v>
      </c>
      <c r="M495" s="39" t="s">
        <v>33939</v>
      </c>
      <c r="N495" s="39" t="s">
        <v>4340</v>
      </c>
      <c r="O495" s="39" t="s">
        <v>33940</v>
      </c>
      <c r="P495" s="39" t="s">
        <v>33941</v>
      </c>
      <c r="Q495" s="39" t="s">
        <v>33942</v>
      </c>
      <c r="R495" s="39" t="s">
        <v>33943</v>
      </c>
      <c r="S495" s="39" t="s">
        <v>33944</v>
      </c>
      <c r="T495" s="39" t="s">
        <v>33945</v>
      </c>
    </row>
    <row r="496" spans="1:20" x14ac:dyDescent="0.3">
      <c r="A496">
        <v>495</v>
      </c>
      <c r="B496" s="1">
        <v>45897.533009259256</v>
      </c>
      <c r="C496" s="1">
        <v>45897.553078703706</v>
      </c>
      <c r="D496" s="39" t="s">
        <v>33857</v>
      </c>
      <c r="E496" s="39" t="s">
        <v>33946</v>
      </c>
      <c r="F496" s="39" t="s">
        <v>33946</v>
      </c>
      <c r="G496" s="39" t="s">
        <v>4617</v>
      </c>
      <c r="H496">
        <v>27</v>
      </c>
      <c r="I496" s="39" t="s">
        <v>3110</v>
      </c>
      <c r="J496" s="39" t="s">
        <v>1087</v>
      </c>
      <c r="K496" s="39" t="s">
        <v>33947</v>
      </c>
      <c r="L496" s="39" t="s">
        <v>33948</v>
      </c>
      <c r="M496" s="39" t="s">
        <v>1155</v>
      </c>
      <c r="N496" s="39" t="s">
        <v>1058</v>
      </c>
      <c r="O496" s="39" t="s">
        <v>33949</v>
      </c>
      <c r="P496" s="39" t="s">
        <v>33950</v>
      </c>
      <c r="Q496" s="39" t="s">
        <v>33951</v>
      </c>
      <c r="R496" s="39" t="s">
        <v>33952</v>
      </c>
      <c r="S496" s="39" t="s">
        <v>33953</v>
      </c>
      <c r="T496" s="39" t="s">
        <v>33954</v>
      </c>
    </row>
    <row r="497" spans="1:20" x14ac:dyDescent="0.3">
      <c r="A497">
        <v>496</v>
      </c>
      <c r="B497" s="1">
        <v>45900.44798611111</v>
      </c>
      <c r="C497" s="1">
        <v>45900.456597222219</v>
      </c>
      <c r="D497" s="39" t="s">
        <v>33891</v>
      </c>
      <c r="E497" s="39" t="s">
        <v>33955</v>
      </c>
      <c r="F497" s="39" t="s">
        <v>33956</v>
      </c>
      <c r="G497" s="39" t="s">
        <v>4617</v>
      </c>
      <c r="H497">
        <v>37</v>
      </c>
      <c r="I497" s="39" t="s">
        <v>4248</v>
      </c>
      <c r="J497" s="39" t="s">
        <v>33957</v>
      </c>
      <c r="K497" s="39" t="s">
        <v>33958</v>
      </c>
      <c r="L497" s="39" t="s">
        <v>4338</v>
      </c>
      <c r="M497" s="39" t="s">
        <v>4340</v>
      </c>
      <c r="N497" s="39" t="s">
        <v>33939</v>
      </c>
      <c r="O497" s="39" t="s">
        <v>33959</v>
      </c>
      <c r="P497" s="39" t="s">
        <v>33960</v>
      </c>
      <c r="Q497" s="39" t="s">
        <v>33961</v>
      </c>
      <c r="R497" s="39" t="s">
        <v>33962</v>
      </c>
      <c r="S497" s="39" t="s">
        <v>33963</v>
      </c>
      <c r="T497" s="39" t="s">
        <v>33964</v>
      </c>
    </row>
    <row r="498" spans="1:20" x14ac:dyDescent="0.3">
      <c r="A498">
        <v>497</v>
      </c>
      <c r="B498" s="1">
        <v>45900.929224537038</v>
      </c>
      <c r="C498" s="1">
        <v>45900.948321759257</v>
      </c>
      <c r="D498" s="39" t="s">
        <v>32138</v>
      </c>
      <c r="E498" s="39" t="s">
        <v>32139</v>
      </c>
      <c r="F498" s="39" t="s">
        <v>32140</v>
      </c>
      <c r="G498" s="39" t="s">
        <v>4617</v>
      </c>
      <c r="H498">
        <v>26</v>
      </c>
      <c r="I498" s="39" t="s">
        <v>33965</v>
      </c>
      <c r="J498" s="39" t="s">
        <v>33966</v>
      </c>
      <c r="K498" s="39" t="s">
        <v>33967</v>
      </c>
      <c r="L498" s="39" t="s">
        <v>2773</v>
      </c>
      <c r="M498" s="39" t="s">
        <v>1090</v>
      </c>
      <c r="N498" s="39" t="s">
        <v>1045</v>
      </c>
      <c r="O498" s="39" t="s">
        <v>33968</v>
      </c>
      <c r="P498" s="39" t="s">
        <v>33969</v>
      </c>
      <c r="Q498" s="39" t="s">
        <v>33970</v>
      </c>
      <c r="R498" s="39" t="s">
        <v>33971</v>
      </c>
      <c r="S498" s="39" t="s">
        <v>107</v>
      </c>
      <c r="T498" s="39" t="s">
        <v>33972</v>
      </c>
    </row>
    <row r="499" spans="1:20" x14ac:dyDescent="0.3">
      <c r="A499">
        <v>498</v>
      </c>
      <c r="B499" s="1">
        <v>45908.86078703704</v>
      </c>
      <c r="C499" s="1">
        <v>45908.878969907404</v>
      </c>
      <c r="D499" s="39" t="s">
        <v>33838</v>
      </c>
      <c r="E499" s="39" t="s">
        <v>33973</v>
      </c>
      <c r="F499" s="39" t="s">
        <v>33973</v>
      </c>
      <c r="G499" s="39" t="s">
        <v>4617</v>
      </c>
      <c r="H499">
        <v>21</v>
      </c>
      <c r="I499" s="39" t="s">
        <v>33974</v>
      </c>
      <c r="J499" s="39" t="s">
        <v>1443</v>
      </c>
      <c r="K499" s="39" t="s">
        <v>4077</v>
      </c>
      <c r="L499" s="39" t="s">
        <v>33975</v>
      </c>
      <c r="M499" s="39" t="s">
        <v>33976</v>
      </c>
      <c r="N499" s="39" t="s">
        <v>33977</v>
      </c>
      <c r="O499" s="39" t="s">
        <v>33978</v>
      </c>
      <c r="P499" s="39" t="s">
        <v>33979</v>
      </c>
      <c r="Q499" s="39" t="s">
        <v>33980</v>
      </c>
      <c r="R499" s="39" t="s">
        <v>33981</v>
      </c>
      <c r="S499" s="39" t="s">
        <v>33982</v>
      </c>
      <c r="T499" s="39" t="s">
        <v>33983</v>
      </c>
    </row>
    <row r="500" spans="1:20" x14ac:dyDescent="0.3">
      <c r="A500">
        <v>499</v>
      </c>
      <c r="B500" s="1">
        <v>45909.601886574077</v>
      </c>
      <c r="C500" s="1">
        <v>45909.608344907407</v>
      </c>
      <c r="D500" s="39" t="s">
        <v>33820</v>
      </c>
      <c r="E500" s="39" t="s">
        <v>36128</v>
      </c>
      <c r="F500" s="39" t="s">
        <v>42514</v>
      </c>
      <c r="G500" s="39" t="s">
        <v>4617</v>
      </c>
      <c r="H500">
        <v>16</v>
      </c>
      <c r="I500" s="39" t="s">
        <v>45476</v>
      </c>
      <c r="J500" s="39" t="s">
        <v>45477</v>
      </c>
      <c r="K500" s="39" t="s">
        <v>45478</v>
      </c>
      <c r="L500" s="39" t="s">
        <v>45479</v>
      </c>
      <c r="M500" s="39" t="s">
        <v>45480</v>
      </c>
      <c r="N500" s="39" t="s">
        <v>45481</v>
      </c>
      <c r="O500" s="39" t="s">
        <v>45482</v>
      </c>
      <c r="P500" s="39" t="s">
        <v>45483</v>
      </c>
      <c r="Q500" s="39" t="s">
        <v>45484</v>
      </c>
      <c r="R500" s="39" t="s">
        <v>3327</v>
      </c>
      <c r="S500" s="39" t="s">
        <v>45485</v>
      </c>
      <c r="T500" s="39" t="s">
        <v>45486</v>
      </c>
    </row>
    <row r="501" spans="1:20" x14ac:dyDescent="0.3">
      <c r="A501">
        <v>500</v>
      </c>
      <c r="B501" s="1">
        <v>45909.605034722219</v>
      </c>
      <c r="C501" s="1">
        <v>45909.611655092594</v>
      </c>
      <c r="D501" s="39" t="s">
        <v>32048</v>
      </c>
      <c r="E501" s="39" t="s">
        <v>32049</v>
      </c>
      <c r="F501" s="39" t="s">
        <v>32049</v>
      </c>
      <c r="G501" s="39" t="s">
        <v>4617</v>
      </c>
      <c r="H501">
        <v>3</v>
      </c>
      <c r="I501" s="39" t="s">
        <v>1121</v>
      </c>
      <c r="J501" s="39" t="s">
        <v>45487</v>
      </c>
      <c r="K501" s="39" t="s">
        <v>45488</v>
      </c>
      <c r="L501" s="39" t="s">
        <v>45489</v>
      </c>
      <c r="M501" s="39" t="s">
        <v>1142</v>
      </c>
      <c r="N501" s="39" t="s">
        <v>1156</v>
      </c>
      <c r="O501" s="39" t="s">
        <v>45490</v>
      </c>
      <c r="P501" s="39" t="s">
        <v>45491</v>
      </c>
      <c r="Q501" s="39" t="s">
        <v>45492</v>
      </c>
      <c r="R501" s="39" t="s">
        <v>45493</v>
      </c>
      <c r="S501" s="39" t="s">
        <v>45494</v>
      </c>
      <c r="T501" s="39" t="s">
        <v>45495</v>
      </c>
    </row>
    <row r="502" spans="1:20" x14ac:dyDescent="0.3">
      <c r="A502">
        <v>501</v>
      </c>
      <c r="B502" s="1">
        <v>45909.602685185186</v>
      </c>
      <c r="C502" s="1">
        <v>45909.613958333335</v>
      </c>
      <c r="D502" s="39" t="s">
        <v>33816</v>
      </c>
      <c r="E502" s="39" t="s">
        <v>36471</v>
      </c>
      <c r="F502" s="39" t="s">
        <v>44832</v>
      </c>
      <c r="G502" s="39" t="s">
        <v>4617</v>
      </c>
      <c r="H502">
        <v>15</v>
      </c>
      <c r="I502" s="39" t="s">
        <v>1127</v>
      </c>
      <c r="J502" s="39" t="s">
        <v>45496</v>
      </c>
      <c r="K502" s="39" t="s">
        <v>45496</v>
      </c>
      <c r="L502" s="39" t="s">
        <v>33938</v>
      </c>
      <c r="M502" s="39" t="s">
        <v>45497</v>
      </c>
      <c r="N502" s="39" t="s">
        <v>4340</v>
      </c>
      <c r="O502" s="39" t="s">
        <v>45498</v>
      </c>
      <c r="P502" s="39" t="s">
        <v>45499</v>
      </c>
      <c r="Q502" s="39" t="s">
        <v>45500</v>
      </c>
      <c r="R502" s="39" t="s">
        <v>45501</v>
      </c>
      <c r="S502" s="39" t="s">
        <v>958</v>
      </c>
      <c r="T502" s="39" t="s">
        <v>45502</v>
      </c>
    </row>
    <row r="503" spans="1:20" x14ac:dyDescent="0.3">
      <c r="A503">
        <v>502</v>
      </c>
      <c r="B503" s="1">
        <v>45909.605636574073</v>
      </c>
      <c r="C503" s="1">
        <v>45909.614270833335</v>
      </c>
      <c r="D503" s="39" t="s">
        <v>33808</v>
      </c>
      <c r="E503" s="39" t="s">
        <v>35495</v>
      </c>
      <c r="F503" s="39" t="s">
        <v>35496</v>
      </c>
      <c r="G503" s="39" t="s">
        <v>4617</v>
      </c>
      <c r="H503">
        <v>13</v>
      </c>
      <c r="I503" s="39" t="s">
        <v>45503</v>
      </c>
      <c r="J503" s="39" t="s">
        <v>1446</v>
      </c>
      <c r="K503" s="39" t="s">
        <v>45504</v>
      </c>
      <c r="L503" s="39" t="s">
        <v>45505</v>
      </c>
      <c r="M503" s="39" t="s">
        <v>45506</v>
      </c>
      <c r="N503" s="39" t="s">
        <v>45506</v>
      </c>
      <c r="O503" s="39" t="s">
        <v>45507</v>
      </c>
      <c r="P503" s="39" t="s">
        <v>45508</v>
      </c>
      <c r="Q503" s="39" t="s">
        <v>45509</v>
      </c>
      <c r="R503" s="39" t="s">
        <v>45510</v>
      </c>
      <c r="S503" s="39" t="s">
        <v>45511</v>
      </c>
      <c r="T503" s="39" t="s">
        <v>45512</v>
      </c>
    </row>
    <row r="504" spans="1:20" x14ac:dyDescent="0.3">
      <c r="A504">
        <v>503</v>
      </c>
      <c r="B504" s="1">
        <v>45909.604513888888</v>
      </c>
      <c r="C504" s="1">
        <v>45909.614594907405</v>
      </c>
      <c r="D504" s="39" t="s">
        <v>33798</v>
      </c>
      <c r="E504" s="39" t="s">
        <v>36367</v>
      </c>
      <c r="F504" s="39" t="s">
        <v>42517</v>
      </c>
      <c r="G504" s="39" t="s">
        <v>4617</v>
      </c>
      <c r="H504">
        <v>10</v>
      </c>
      <c r="I504" s="39" t="s">
        <v>45513</v>
      </c>
      <c r="J504" s="39" t="s">
        <v>45514</v>
      </c>
      <c r="K504" s="39" t="s">
        <v>45515</v>
      </c>
      <c r="L504" s="39" t="s">
        <v>45516</v>
      </c>
      <c r="M504" s="39" t="s">
        <v>45517</v>
      </c>
      <c r="N504" s="39" t="s">
        <v>45518</v>
      </c>
      <c r="O504" s="39" t="s">
        <v>45519</v>
      </c>
      <c r="P504" s="39" t="s">
        <v>45520</v>
      </c>
      <c r="Q504" s="39" t="s">
        <v>4570</v>
      </c>
      <c r="R504" s="39" t="s">
        <v>45521</v>
      </c>
      <c r="S504" s="39" t="s">
        <v>958</v>
      </c>
      <c r="T504" s="39" t="s">
        <v>45522</v>
      </c>
    </row>
    <row r="505" spans="1:20" x14ac:dyDescent="0.3">
      <c r="A505">
        <v>504</v>
      </c>
      <c r="B505" s="1">
        <v>45909.61105324074</v>
      </c>
      <c r="C505" s="1">
        <v>45909.61650462963</v>
      </c>
      <c r="D505" s="39" t="s">
        <v>33781</v>
      </c>
      <c r="E505" s="39" t="s">
        <v>36139</v>
      </c>
      <c r="F505" s="39" t="s">
        <v>36139</v>
      </c>
      <c r="G505" s="39" t="s">
        <v>4617</v>
      </c>
      <c r="H505">
        <v>5</v>
      </c>
      <c r="I505" s="39" t="s">
        <v>45523</v>
      </c>
      <c r="J505" s="39" t="s">
        <v>45524</v>
      </c>
      <c r="K505" s="39" t="s">
        <v>45525</v>
      </c>
      <c r="L505" s="39" t="s">
        <v>1700</v>
      </c>
      <c r="M505" s="39" t="s">
        <v>45526</v>
      </c>
      <c r="N505" s="39" t="s">
        <v>45527</v>
      </c>
      <c r="O505" s="39" t="s">
        <v>45528</v>
      </c>
      <c r="P505" s="39" t="s">
        <v>45529</v>
      </c>
      <c r="Q505" s="39" t="s">
        <v>45530</v>
      </c>
      <c r="R505" s="39" t="s">
        <v>45531</v>
      </c>
      <c r="S505" s="39" t="s">
        <v>45532</v>
      </c>
      <c r="T505" s="39" t="s">
        <v>45533</v>
      </c>
    </row>
    <row r="506" spans="1:20" x14ac:dyDescent="0.3">
      <c r="A506">
        <v>505</v>
      </c>
      <c r="B506" s="1">
        <v>45909.611539351848</v>
      </c>
      <c r="C506" s="1">
        <v>45909.616863425923</v>
      </c>
      <c r="D506" s="39" t="s">
        <v>33777</v>
      </c>
      <c r="E506" s="39" t="s">
        <v>36274</v>
      </c>
      <c r="F506" s="39" t="s">
        <v>36274</v>
      </c>
      <c r="G506" s="39" t="s">
        <v>4617</v>
      </c>
      <c r="H506">
        <v>4</v>
      </c>
      <c r="I506" s="39" t="s">
        <v>45534</v>
      </c>
      <c r="J506" s="39" t="s">
        <v>45535</v>
      </c>
      <c r="K506" s="39" t="s">
        <v>3427</v>
      </c>
      <c r="L506" s="39" t="s">
        <v>1089</v>
      </c>
      <c r="M506" s="39" t="s">
        <v>1090</v>
      </c>
      <c r="N506" s="39" t="s">
        <v>1156</v>
      </c>
      <c r="O506" s="39" t="s">
        <v>45536</v>
      </c>
      <c r="P506" s="39" t="s">
        <v>1127</v>
      </c>
      <c r="Q506" s="39" t="s">
        <v>45537</v>
      </c>
      <c r="R506" s="39" t="s">
        <v>2604</v>
      </c>
      <c r="S506" s="39" t="s">
        <v>10092</v>
      </c>
      <c r="T506" s="39" t="s">
        <v>45502</v>
      </c>
    </row>
    <row r="507" spans="1:20" x14ac:dyDescent="0.3">
      <c r="A507">
        <v>506</v>
      </c>
      <c r="B507" s="1">
        <v>45909.608217592591</v>
      </c>
      <c r="C507" s="1">
        <v>45909.617766203701</v>
      </c>
      <c r="D507" s="39" t="s">
        <v>33898</v>
      </c>
      <c r="E507" s="39" t="s">
        <v>36232</v>
      </c>
      <c r="F507" s="39" t="s">
        <v>42512</v>
      </c>
      <c r="G507" s="39" t="s">
        <v>4617</v>
      </c>
      <c r="H507">
        <v>39</v>
      </c>
      <c r="I507" s="39" t="s">
        <v>1127</v>
      </c>
      <c r="J507" s="39" t="s">
        <v>45538</v>
      </c>
      <c r="K507" s="39" t="s">
        <v>45521</v>
      </c>
      <c r="L507" s="39" t="s">
        <v>45539</v>
      </c>
      <c r="M507" s="39" t="s">
        <v>45521</v>
      </c>
      <c r="N507" s="39" t="s">
        <v>4340</v>
      </c>
      <c r="O507" s="39" t="s">
        <v>45540</v>
      </c>
      <c r="P507" s="39" t="s">
        <v>45541</v>
      </c>
      <c r="Q507" s="39" t="s">
        <v>45542</v>
      </c>
      <c r="R507" s="39" t="s">
        <v>45543</v>
      </c>
      <c r="S507" s="39" t="s">
        <v>958</v>
      </c>
      <c r="T507" s="39" t="s">
        <v>45522</v>
      </c>
    </row>
    <row r="508" spans="1:20" x14ac:dyDescent="0.3">
      <c r="A508">
        <v>507</v>
      </c>
      <c r="B508" s="1">
        <v>45909.580520833333</v>
      </c>
      <c r="C508" s="1">
        <v>45909.619710648149</v>
      </c>
      <c r="D508" s="39" t="s">
        <v>33768</v>
      </c>
      <c r="E508" s="39" t="s">
        <v>36293</v>
      </c>
      <c r="F508" s="39" t="s">
        <v>36293</v>
      </c>
      <c r="G508" s="39" t="s">
        <v>4617</v>
      </c>
      <c r="H508">
        <v>1</v>
      </c>
      <c r="I508" s="39" t="s">
        <v>45544</v>
      </c>
      <c r="J508" s="39" t="s">
        <v>1907</v>
      </c>
      <c r="K508" s="39" t="s">
        <v>45545</v>
      </c>
      <c r="L508" s="39" t="s">
        <v>45546</v>
      </c>
      <c r="M508" s="39" t="s">
        <v>45547</v>
      </c>
      <c r="N508" s="39" t="s">
        <v>45547</v>
      </c>
      <c r="O508" s="39" t="s">
        <v>45548</v>
      </c>
      <c r="P508" s="39" t="s">
        <v>45549</v>
      </c>
      <c r="Q508" s="39" t="s">
        <v>45550</v>
      </c>
      <c r="R508" s="39" t="s">
        <v>45551</v>
      </c>
      <c r="S508" s="39" t="s">
        <v>45552</v>
      </c>
      <c r="T508" s="39" t="s">
        <v>45553</v>
      </c>
    </row>
    <row r="509" spans="1:20" x14ac:dyDescent="0.3">
      <c r="A509">
        <v>508</v>
      </c>
      <c r="B509" s="1">
        <v>45909.605821759258</v>
      </c>
      <c r="C509" s="1">
        <v>45909.623923611114</v>
      </c>
      <c r="D509" s="39" t="s">
        <v>33872</v>
      </c>
      <c r="E509" s="39" t="s">
        <v>36386</v>
      </c>
      <c r="F509" s="39" t="s">
        <v>36386</v>
      </c>
      <c r="G509" s="39" t="s">
        <v>4617</v>
      </c>
      <c r="H509">
        <v>31</v>
      </c>
      <c r="I509" s="39" t="s">
        <v>45554</v>
      </c>
      <c r="J509" s="39" t="s">
        <v>1131</v>
      </c>
      <c r="K509" s="39" t="s">
        <v>45555</v>
      </c>
      <c r="L509" s="39" t="s">
        <v>45556</v>
      </c>
      <c r="M509" s="39" t="s">
        <v>45517</v>
      </c>
      <c r="N509" s="39" t="s">
        <v>45518</v>
      </c>
      <c r="O509" s="39" t="s">
        <v>45557</v>
      </c>
      <c r="P509" s="39" t="s">
        <v>45558</v>
      </c>
      <c r="Q509" s="39" t="s">
        <v>45559</v>
      </c>
      <c r="R509" s="39" t="s">
        <v>45560</v>
      </c>
      <c r="S509" s="39" t="s">
        <v>958</v>
      </c>
      <c r="T509" s="39" t="s">
        <v>45522</v>
      </c>
    </row>
    <row r="510" spans="1:20" x14ac:dyDescent="0.3">
      <c r="A510">
        <v>509</v>
      </c>
      <c r="B510" s="1">
        <v>45909.607037037036</v>
      </c>
      <c r="C510" s="1">
        <v>45909.625381944446</v>
      </c>
      <c r="D510" s="39" t="s">
        <v>33785</v>
      </c>
      <c r="E510" s="39" t="s">
        <v>36160</v>
      </c>
      <c r="F510" s="39" t="s">
        <v>44845</v>
      </c>
      <c r="G510" s="39" t="s">
        <v>4617</v>
      </c>
      <c r="H510">
        <v>6</v>
      </c>
      <c r="I510" s="39" t="s">
        <v>45561</v>
      </c>
      <c r="J510" s="39" t="s">
        <v>1446</v>
      </c>
      <c r="K510" s="39" t="s">
        <v>1443</v>
      </c>
      <c r="L510" s="39" t="s">
        <v>45562</v>
      </c>
      <c r="M510" s="39" t="s">
        <v>4770</v>
      </c>
      <c r="N510" s="39" t="s">
        <v>45563</v>
      </c>
      <c r="O510" s="39" t="s">
        <v>45564</v>
      </c>
      <c r="P510" s="39" t="s">
        <v>45565</v>
      </c>
      <c r="Q510" s="39" t="s">
        <v>45566</v>
      </c>
      <c r="R510" s="39" t="s">
        <v>2515</v>
      </c>
      <c r="S510" s="39" t="s">
        <v>107</v>
      </c>
      <c r="T510" s="39" t="s">
        <v>16328</v>
      </c>
    </row>
    <row r="511" spans="1:20" x14ac:dyDescent="0.3">
      <c r="A511">
        <v>510</v>
      </c>
      <c r="B511" s="1">
        <v>45909.615636574075</v>
      </c>
      <c r="C511" s="1">
        <v>45909.625694444447</v>
      </c>
      <c r="D511" s="39" t="s">
        <v>33844</v>
      </c>
      <c r="E511" s="39" t="s">
        <v>36344</v>
      </c>
      <c r="F511" s="39" t="s">
        <v>36344</v>
      </c>
      <c r="G511" s="39" t="s">
        <v>4617</v>
      </c>
      <c r="H511">
        <v>23</v>
      </c>
      <c r="I511" s="39" t="s">
        <v>4585</v>
      </c>
      <c r="J511" s="39" t="s">
        <v>4585</v>
      </c>
      <c r="K511" s="39" t="s">
        <v>1443</v>
      </c>
      <c r="L511" s="39" t="s">
        <v>1886</v>
      </c>
      <c r="M511" s="39" t="s">
        <v>33917</v>
      </c>
      <c r="N511" s="39" t="s">
        <v>4340</v>
      </c>
      <c r="O511" s="39" t="s">
        <v>2602</v>
      </c>
      <c r="P511" s="39" t="s">
        <v>4337</v>
      </c>
      <c r="Q511" s="39" t="s">
        <v>45567</v>
      </c>
      <c r="R511" s="39" t="s">
        <v>45568</v>
      </c>
      <c r="S511" s="39" t="s">
        <v>107</v>
      </c>
      <c r="T511" s="39" t="s">
        <v>45569</v>
      </c>
    </row>
    <row r="512" spans="1:20" x14ac:dyDescent="0.3">
      <c r="A512">
        <v>511</v>
      </c>
      <c r="B512" s="1">
        <v>45909.621412037035</v>
      </c>
      <c r="C512" s="1">
        <v>45909.629178240742</v>
      </c>
      <c r="D512" s="39" t="s">
        <v>33812</v>
      </c>
      <c r="E512" s="39" t="s">
        <v>34278</v>
      </c>
      <c r="F512" s="39" t="s">
        <v>34279</v>
      </c>
      <c r="G512" s="39" t="s">
        <v>4617</v>
      </c>
      <c r="H512">
        <v>14</v>
      </c>
      <c r="I512" s="39" t="s">
        <v>33924</v>
      </c>
      <c r="J512" s="39" t="s">
        <v>45570</v>
      </c>
      <c r="K512" s="39" t="s">
        <v>45571</v>
      </c>
      <c r="L512" s="39" t="s">
        <v>45572</v>
      </c>
      <c r="M512" s="39" t="s">
        <v>45573</v>
      </c>
      <c r="N512" s="39" t="s">
        <v>45574</v>
      </c>
      <c r="O512" s="39" t="s">
        <v>45575</v>
      </c>
      <c r="P512" s="39" t="s">
        <v>45576</v>
      </c>
      <c r="Q512" s="39" t="s">
        <v>45577</v>
      </c>
      <c r="R512" s="39" t="s">
        <v>45578</v>
      </c>
      <c r="S512" s="39" t="s">
        <v>45579</v>
      </c>
      <c r="T512" s="39" t="s">
        <v>45580</v>
      </c>
    </row>
    <row r="513" spans="1:20" x14ac:dyDescent="0.3">
      <c r="A513">
        <v>512</v>
      </c>
      <c r="B513" s="1">
        <v>45909.644317129627</v>
      </c>
      <c r="C513" s="1">
        <v>45909.644375000003</v>
      </c>
      <c r="D513" s="39" t="s">
        <v>33880</v>
      </c>
      <c r="E513" s="39" t="s">
        <v>42519</v>
      </c>
      <c r="F513" s="39" t="s">
        <v>45581</v>
      </c>
      <c r="G513" s="39" t="s">
        <v>4617</v>
      </c>
      <c r="H513">
        <v>33</v>
      </c>
      <c r="I513" s="39" t="s">
        <v>45582</v>
      </c>
      <c r="J513" s="39" t="s">
        <v>45583</v>
      </c>
      <c r="K513" s="39" t="s">
        <v>45584</v>
      </c>
      <c r="L513" s="39" t="s">
        <v>45585</v>
      </c>
      <c r="M513" s="39" t="s">
        <v>1711</v>
      </c>
      <c r="N513" s="39" t="s">
        <v>1341</v>
      </c>
      <c r="O513" s="39" t="s">
        <v>45586</v>
      </c>
      <c r="P513" s="39" t="s">
        <v>45587</v>
      </c>
      <c r="Q513" s="39" t="s">
        <v>45588</v>
      </c>
      <c r="R513" s="39" t="s">
        <v>45589</v>
      </c>
      <c r="S513" s="39" t="s">
        <v>4724</v>
      </c>
      <c r="T513" s="39" t="s">
        <v>45590</v>
      </c>
    </row>
    <row r="514" spans="1:20" x14ac:dyDescent="0.3">
      <c r="A514">
        <v>513</v>
      </c>
      <c r="B514" s="1">
        <v>45910.817939814813</v>
      </c>
      <c r="C514" s="1">
        <v>45910.828726851854</v>
      </c>
      <c r="D514" s="39" t="s">
        <v>6181</v>
      </c>
      <c r="E514" s="39" t="s">
        <v>6182</v>
      </c>
      <c r="F514" s="39" t="s">
        <v>6182</v>
      </c>
      <c r="G514" s="39" t="s">
        <v>2298</v>
      </c>
      <c r="H514">
        <v>10</v>
      </c>
      <c r="I514" s="39" t="s">
        <v>1255</v>
      </c>
      <c r="J514" s="39" t="s">
        <v>47835</v>
      </c>
      <c r="K514" s="39" t="s">
        <v>47836</v>
      </c>
      <c r="L514" s="39" t="s">
        <v>47837</v>
      </c>
      <c r="M514" s="39" t="s">
        <v>47838</v>
      </c>
      <c r="N514" s="39" t="s">
        <v>4451</v>
      </c>
      <c r="O514" s="39" t="s">
        <v>47839</v>
      </c>
      <c r="P514" s="39" t="s">
        <v>47840</v>
      </c>
      <c r="Q514" s="39" t="s">
        <v>47841</v>
      </c>
      <c r="R514" s="39" t="s">
        <v>892</v>
      </c>
      <c r="S514" s="39" t="s">
        <v>107</v>
      </c>
      <c r="T514" s="39" t="s">
        <v>45522</v>
      </c>
    </row>
    <row r="515" spans="1:20" x14ac:dyDescent="0.3">
      <c r="A515">
        <v>514</v>
      </c>
      <c r="B515" s="1">
        <v>45910.841597222221</v>
      </c>
      <c r="C515" s="1">
        <v>45910.850300925929</v>
      </c>
      <c r="D515" s="39" t="s">
        <v>33828</v>
      </c>
      <c r="E515" s="39" t="s">
        <v>36151</v>
      </c>
      <c r="F515" s="39" t="s">
        <v>36151</v>
      </c>
      <c r="G515" s="39" t="s">
        <v>4617</v>
      </c>
      <c r="H515">
        <v>18</v>
      </c>
      <c r="I515" s="39" t="s">
        <v>1040</v>
      </c>
      <c r="J515" s="39" t="s">
        <v>1087</v>
      </c>
      <c r="K515" s="39" t="s">
        <v>1088</v>
      </c>
      <c r="L515" s="39" t="s">
        <v>1089</v>
      </c>
      <c r="M515" s="39" t="s">
        <v>47842</v>
      </c>
      <c r="N515" s="39" t="s">
        <v>47843</v>
      </c>
      <c r="O515" s="39" t="s">
        <v>47844</v>
      </c>
      <c r="P515" s="39" t="s">
        <v>47845</v>
      </c>
      <c r="Q515" s="39" t="s">
        <v>4570</v>
      </c>
      <c r="R515" s="39" t="s">
        <v>45543</v>
      </c>
      <c r="S515" s="39" t="s">
        <v>107</v>
      </c>
      <c r="T515" s="39" t="s">
        <v>45522</v>
      </c>
    </row>
    <row r="516" spans="1:20" x14ac:dyDescent="0.3">
      <c r="A516">
        <v>515</v>
      </c>
      <c r="B516" s="1">
        <v>45910.928368055553</v>
      </c>
      <c r="C516" s="1">
        <v>45910.934641203705</v>
      </c>
      <c r="D516" s="39" t="s">
        <v>7200</v>
      </c>
      <c r="E516" s="39" t="s">
        <v>7201</v>
      </c>
      <c r="F516" s="39" t="s">
        <v>7201</v>
      </c>
      <c r="G516" s="39" t="s">
        <v>1967</v>
      </c>
      <c r="H516">
        <v>517839484747</v>
      </c>
      <c r="I516" s="39" t="s">
        <v>47846</v>
      </c>
      <c r="J516" s="39" t="s">
        <v>47847</v>
      </c>
      <c r="K516" s="39" t="s">
        <v>47848</v>
      </c>
      <c r="L516" s="39" t="s">
        <v>47849</v>
      </c>
      <c r="M516" s="39" t="s">
        <v>47850</v>
      </c>
      <c r="N516" s="39" t="s">
        <v>47851</v>
      </c>
      <c r="O516" s="39" t="s">
        <v>47852</v>
      </c>
      <c r="P516" s="39" t="s">
        <v>47853</v>
      </c>
      <c r="Q516" s="39" t="s">
        <v>47854</v>
      </c>
      <c r="R516" s="39" t="s">
        <v>47855</v>
      </c>
      <c r="S516" s="39" t="s">
        <v>47856</v>
      </c>
      <c r="T516" s="39" t="s">
        <v>47857</v>
      </c>
    </row>
    <row r="517" spans="1:20" x14ac:dyDescent="0.3">
      <c r="A517">
        <v>516</v>
      </c>
      <c r="B517" s="1">
        <v>45911.37871527778</v>
      </c>
      <c r="C517" s="1">
        <v>45911.388067129628</v>
      </c>
      <c r="D517" s="39" t="s">
        <v>6239</v>
      </c>
      <c r="E517" s="39" t="s">
        <v>6240</v>
      </c>
      <c r="F517" s="39" t="s">
        <v>6240</v>
      </c>
      <c r="G517" s="39" t="s">
        <v>2298</v>
      </c>
      <c r="H517">
        <v>5</v>
      </c>
      <c r="I517" s="39" t="s">
        <v>47858</v>
      </c>
      <c r="J517" s="39" t="s">
        <v>47859</v>
      </c>
      <c r="K517" s="39" t="s">
        <v>1970</v>
      </c>
      <c r="L517" s="39" t="s">
        <v>1895</v>
      </c>
      <c r="M517" s="39" t="s">
        <v>47860</v>
      </c>
      <c r="N517" s="39" t="s">
        <v>45547</v>
      </c>
      <c r="O517" s="39" t="s">
        <v>47861</v>
      </c>
      <c r="P517" s="39" t="s">
        <v>47862</v>
      </c>
      <c r="Q517" s="39" t="s">
        <v>47863</v>
      </c>
      <c r="R517" s="39" t="s">
        <v>47864</v>
      </c>
      <c r="S517" s="39" t="s">
        <v>47865</v>
      </c>
      <c r="T517" s="39" t="s">
        <v>47866</v>
      </c>
    </row>
    <row r="518" spans="1:20" x14ac:dyDescent="0.3">
      <c r="A518">
        <v>517</v>
      </c>
      <c r="B518" s="1">
        <v>45911.408136574071</v>
      </c>
      <c r="C518" s="1">
        <v>45911.413206018522</v>
      </c>
      <c r="D518" s="39" t="s">
        <v>5514</v>
      </c>
      <c r="E518" s="39" t="s">
        <v>5515</v>
      </c>
      <c r="F518" s="39" t="s">
        <v>5515</v>
      </c>
      <c r="G518" s="39" t="s">
        <v>856</v>
      </c>
      <c r="H518">
        <v>18</v>
      </c>
      <c r="I518" s="39" t="s">
        <v>3012</v>
      </c>
      <c r="J518" s="39" t="s">
        <v>1907</v>
      </c>
      <c r="K518" s="39" t="s">
        <v>2946</v>
      </c>
      <c r="L518" s="39" t="s">
        <v>1089</v>
      </c>
      <c r="M518" s="39" t="s">
        <v>2895</v>
      </c>
      <c r="N518" s="39" t="s">
        <v>1156</v>
      </c>
      <c r="O518" s="39" t="s">
        <v>47867</v>
      </c>
      <c r="P518" s="39" t="s">
        <v>1047</v>
      </c>
      <c r="Q518" s="39" t="s">
        <v>1048</v>
      </c>
      <c r="R518" s="39" t="s">
        <v>556</v>
      </c>
      <c r="S518" s="39" t="s">
        <v>1049</v>
      </c>
      <c r="T518" s="39" t="s">
        <v>148</v>
      </c>
    </row>
    <row r="519" spans="1:20" x14ac:dyDescent="0.3">
      <c r="A519">
        <v>518</v>
      </c>
      <c r="B519" s="1">
        <v>45911.415613425925</v>
      </c>
      <c r="C519" s="1">
        <v>45911.420173611114</v>
      </c>
      <c r="D519" s="39" t="s">
        <v>33824</v>
      </c>
      <c r="E519" s="39" t="s">
        <v>36181</v>
      </c>
      <c r="F519" s="39" t="s">
        <v>36181</v>
      </c>
      <c r="G519" s="39" t="s">
        <v>4617</v>
      </c>
      <c r="H519">
        <v>17</v>
      </c>
      <c r="I519" s="39" t="s">
        <v>4585</v>
      </c>
      <c r="J519" s="39" t="s">
        <v>47868</v>
      </c>
      <c r="K519" s="39" t="s">
        <v>47869</v>
      </c>
      <c r="L519" s="39" t="s">
        <v>47870</v>
      </c>
      <c r="M519" s="39" t="s">
        <v>47871</v>
      </c>
      <c r="N519" s="39" t="s">
        <v>47872</v>
      </c>
      <c r="O519" s="39" t="s">
        <v>47873</v>
      </c>
      <c r="P519" s="39" t="s">
        <v>47874</v>
      </c>
      <c r="Q519" s="39" t="s">
        <v>47875</v>
      </c>
      <c r="R519" s="39" t="s">
        <v>47876</v>
      </c>
      <c r="S519" s="39" t="s">
        <v>47877</v>
      </c>
      <c r="T519" s="39" t="s">
        <v>47878</v>
      </c>
    </row>
    <row r="520" spans="1:20" x14ac:dyDescent="0.3">
      <c r="A520">
        <v>519</v>
      </c>
      <c r="B520" s="1">
        <v>45911.585104166668</v>
      </c>
      <c r="C520" s="1">
        <v>45911.596412037034</v>
      </c>
      <c r="D520" s="39" t="s">
        <v>14435</v>
      </c>
      <c r="E520" s="39" t="s">
        <v>14436</v>
      </c>
      <c r="F520" s="39" t="s">
        <v>40872</v>
      </c>
      <c r="G520" s="39" t="s">
        <v>4190</v>
      </c>
      <c r="H520">
        <v>16</v>
      </c>
      <c r="I520" s="39" t="s">
        <v>4337</v>
      </c>
      <c r="J520" s="39" t="s">
        <v>2688</v>
      </c>
      <c r="K520" s="39" t="s">
        <v>1366</v>
      </c>
      <c r="L520" s="39" t="s">
        <v>45521</v>
      </c>
      <c r="M520" s="39" t="s">
        <v>4340</v>
      </c>
      <c r="N520" s="39" t="s">
        <v>4340</v>
      </c>
      <c r="O520" s="39" t="s">
        <v>47879</v>
      </c>
      <c r="P520" s="39" t="s">
        <v>47880</v>
      </c>
      <c r="Q520" s="39" t="s">
        <v>47881</v>
      </c>
      <c r="R520" s="39" t="s">
        <v>47882</v>
      </c>
      <c r="S520" s="39" t="s">
        <v>47883</v>
      </c>
      <c r="T520" s="39" t="s">
        <v>47884</v>
      </c>
    </row>
    <row r="521" spans="1:20" x14ac:dyDescent="0.3">
      <c r="A521">
        <v>520</v>
      </c>
      <c r="B521" s="1">
        <v>45911.631516203706</v>
      </c>
      <c r="C521" s="1">
        <v>45911.639421296299</v>
      </c>
      <c r="D521" s="39" t="s">
        <v>16212</v>
      </c>
      <c r="E521" s="39" t="s">
        <v>16213</v>
      </c>
      <c r="F521" s="39" t="s">
        <v>21414</v>
      </c>
      <c r="G521" s="39" t="s">
        <v>1497</v>
      </c>
      <c r="H521">
        <v>7</v>
      </c>
      <c r="I521" s="39" t="s">
        <v>47885</v>
      </c>
      <c r="J521" s="39" t="s">
        <v>1040</v>
      </c>
      <c r="K521" s="39" t="s">
        <v>47886</v>
      </c>
      <c r="L521" s="39" t="s">
        <v>45538</v>
      </c>
      <c r="M521" s="39" t="s">
        <v>2378</v>
      </c>
      <c r="N521" s="39" t="s">
        <v>3136</v>
      </c>
      <c r="O521" s="39" t="s">
        <v>47887</v>
      </c>
      <c r="P521" s="39" t="s">
        <v>47888</v>
      </c>
      <c r="Q521" s="39" t="s">
        <v>47889</v>
      </c>
      <c r="R521" s="39" t="s">
        <v>47890</v>
      </c>
      <c r="S521" s="39" t="s">
        <v>47891</v>
      </c>
      <c r="T521" s="39" t="s">
        <v>47892</v>
      </c>
    </row>
    <row r="522" spans="1:20" x14ac:dyDescent="0.3">
      <c r="A522">
        <v>521</v>
      </c>
      <c r="B522" s="1">
        <v>45911.635324074072</v>
      </c>
      <c r="C522" s="1">
        <v>45911.645185185182</v>
      </c>
      <c r="D522" s="39" t="s">
        <v>6957</v>
      </c>
      <c r="E522" s="39" t="s">
        <v>6958</v>
      </c>
      <c r="F522" s="39" t="s">
        <v>6958</v>
      </c>
      <c r="G522" s="39" t="s">
        <v>1497</v>
      </c>
      <c r="H522">
        <v>23</v>
      </c>
      <c r="I522" s="39" t="s">
        <v>47893</v>
      </c>
      <c r="J522" s="39" t="s">
        <v>47894</v>
      </c>
      <c r="K522" s="39" t="s">
        <v>47895</v>
      </c>
      <c r="L522" s="39" t="s">
        <v>47896</v>
      </c>
      <c r="M522" s="39" t="s">
        <v>47897</v>
      </c>
      <c r="N522" s="39" t="s">
        <v>1058</v>
      </c>
      <c r="O522" s="39" t="s">
        <v>47898</v>
      </c>
      <c r="P522" s="39" t="s">
        <v>47899</v>
      </c>
      <c r="Q522" s="39" t="s">
        <v>2180</v>
      </c>
      <c r="R522" s="39" t="s">
        <v>556</v>
      </c>
      <c r="S522" s="39" t="s">
        <v>107</v>
      </c>
      <c r="T522" s="39" t="s">
        <v>47900</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B41BD-18B2-486A-9807-6E8A642F0AC1}">
  <dimension ref="A1:S1013"/>
  <sheetViews>
    <sheetView topLeftCell="A531" workbookViewId="0"/>
  </sheetViews>
  <sheetFormatPr defaultRowHeight="16.5" x14ac:dyDescent="0.3"/>
  <cols>
    <col min="1" max="1" width="5" bestFit="1" customWidth="1"/>
    <col min="2" max="2" width="14.5" bestFit="1" customWidth="1"/>
    <col min="3" max="3" width="18" bestFit="1" customWidth="1"/>
    <col min="4" max="4" width="28" bestFit="1" customWidth="1"/>
    <col min="5" max="5" width="23" bestFit="1" customWidth="1"/>
    <col min="6" max="6" width="25.875" bestFit="1" customWidth="1"/>
    <col min="7" max="7" width="6.5" bestFit="1" customWidth="1"/>
    <col min="8" max="8" width="7.625" bestFit="1" customWidth="1"/>
    <col min="9" max="19" width="81" bestFit="1" customWidth="1"/>
  </cols>
  <sheetData>
    <row r="1" spans="1:19" x14ac:dyDescent="0.3">
      <c r="A1" t="s">
        <v>0</v>
      </c>
      <c r="B1" t="s">
        <v>1</v>
      </c>
      <c r="C1" t="s">
        <v>2</v>
      </c>
      <c r="D1" t="s">
        <v>3</v>
      </c>
      <c r="E1" t="s">
        <v>4</v>
      </c>
      <c r="F1" t="s">
        <v>4789</v>
      </c>
      <c r="G1" t="s">
        <v>4790</v>
      </c>
      <c r="H1" t="s">
        <v>7</v>
      </c>
      <c r="I1" t="s">
        <v>4791</v>
      </c>
      <c r="J1" t="s">
        <v>4792</v>
      </c>
      <c r="K1" t="s">
        <v>4793</v>
      </c>
      <c r="L1" t="s">
        <v>4794</v>
      </c>
      <c r="M1" t="s">
        <v>4795</v>
      </c>
      <c r="N1" t="s">
        <v>4796</v>
      </c>
      <c r="O1" t="s">
        <v>4797</v>
      </c>
      <c r="P1" t="s">
        <v>4798</v>
      </c>
      <c r="Q1" t="s">
        <v>4799</v>
      </c>
      <c r="R1" t="s">
        <v>4800</v>
      </c>
      <c r="S1" t="s">
        <v>4801</v>
      </c>
    </row>
    <row r="2" spans="1:19" x14ac:dyDescent="0.3">
      <c r="A2">
        <v>1</v>
      </c>
      <c r="B2" s="1">
        <v>45797.483391203707</v>
      </c>
      <c r="C2" s="1">
        <v>45797.498576388891</v>
      </c>
      <c r="D2" s="39" t="s">
        <v>3143</v>
      </c>
      <c r="E2" s="39" t="s">
        <v>3144</v>
      </c>
      <c r="F2" s="39" t="s">
        <v>3144</v>
      </c>
      <c r="G2">
        <v>3</v>
      </c>
      <c r="H2">
        <v>8</v>
      </c>
      <c r="I2" s="39" t="s">
        <v>4802</v>
      </c>
      <c r="J2" s="39" t="s">
        <v>4803</v>
      </c>
      <c r="K2" s="39" t="s">
        <v>4804</v>
      </c>
      <c r="L2" s="39" t="s">
        <v>4805</v>
      </c>
      <c r="M2" s="39" t="s">
        <v>4806</v>
      </c>
      <c r="N2" s="39" t="s">
        <v>4807</v>
      </c>
      <c r="O2" s="39" t="s">
        <v>4808</v>
      </c>
      <c r="P2" s="39" t="s">
        <v>4809</v>
      </c>
      <c r="Q2" s="39" t="s">
        <v>4810</v>
      </c>
      <c r="R2" s="39" t="s">
        <v>4811</v>
      </c>
      <c r="S2" s="39"/>
    </row>
    <row r="3" spans="1:19" x14ac:dyDescent="0.3">
      <c r="A3">
        <v>2</v>
      </c>
      <c r="B3" s="1">
        <v>45797.499189814815</v>
      </c>
      <c r="C3" s="1">
        <v>45797.499259259261</v>
      </c>
      <c r="D3" s="39" t="s">
        <v>3244</v>
      </c>
      <c r="E3" s="39" t="s">
        <v>3245</v>
      </c>
      <c r="F3" s="39" t="s">
        <v>3245</v>
      </c>
      <c r="G3">
        <v>3</v>
      </c>
      <c r="H3">
        <v>3</v>
      </c>
      <c r="I3" s="39" t="s">
        <v>4812</v>
      </c>
      <c r="J3" s="39" t="s">
        <v>175</v>
      </c>
      <c r="K3" s="39" t="s">
        <v>4813</v>
      </c>
      <c r="L3" s="39" t="s">
        <v>4814</v>
      </c>
      <c r="M3" s="39" t="s">
        <v>4815</v>
      </c>
      <c r="N3" s="39" t="s">
        <v>4816</v>
      </c>
      <c r="O3" s="39" t="s">
        <v>4817</v>
      </c>
      <c r="P3" s="39" t="s">
        <v>4818</v>
      </c>
      <c r="Q3" s="39" t="s">
        <v>4819</v>
      </c>
      <c r="R3" s="39" t="s">
        <v>4811</v>
      </c>
      <c r="S3" s="39"/>
    </row>
    <row r="4" spans="1:19" x14ac:dyDescent="0.3">
      <c r="A4">
        <v>3</v>
      </c>
      <c r="B4" s="1">
        <v>45797.498067129629</v>
      </c>
      <c r="C4" s="1">
        <v>45797.510520833333</v>
      </c>
      <c r="D4" s="39" t="s">
        <v>3170</v>
      </c>
      <c r="E4" s="39" t="s">
        <v>3171</v>
      </c>
      <c r="F4" s="39" t="s">
        <v>3171</v>
      </c>
      <c r="G4">
        <v>3</v>
      </c>
      <c r="H4">
        <v>6</v>
      </c>
      <c r="I4" s="39" t="s">
        <v>4820</v>
      </c>
      <c r="J4" s="39" t="s">
        <v>4821</v>
      </c>
      <c r="K4" s="39" t="s">
        <v>4822</v>
      </c>
      <c r="L4" s="39" t="s">
        <v>4823</v>
      </c>
      <c r="M4" s="39" t="s">
        <v>4824</v>
      </c>
      <c r="N4" s="39" t="s">
        <v>4825</v>
      </c>
      <c r="O4" s="39" t="s">
        <v>4826</v>
      </c>
      <c r="P4" s="39" t="s">
        <v>3737</v>
      </c>
      <c r="Q4" s="39" t="s">
        <v>4827</v>
      </c>
      <c r="R4" s="39" t="s">
        <v>4811</v>
      </c>
      <c r="S4" s="39"/>
    </row>
    <row r="5" spans="1:19" x14ac:dyDescent="0.3">
      <c r="A5">
        <v>4</v>
      </c>
      <c r="B5" s="1">
        <v>45797.518657407411</v>
      </c>
      <c r="C5" s="1">
        <v>45797.51871527778</v>
      </c>
      <c r="D5" s="39" t="s">
        <v>3227</v>
      </c>
      <c r="E5" s="39" t="s">
        <v>3228</v>
      </c>
      <c r="F5" s="39" t="s">
        <v>4828</v>
      </c>
      <c r="G5">
        <v>3</v>
      </c>
      <c r="H5">
        <v>32</v>
      </c>
      <c r="I5" s="39" t="s">
        <v>4829</v>
      </c>
      <c r="J5" s="39" t="s">
        <v>433</v>
      </c>
      <c r="K5" s="39" t="s">
        <v>4830</v>
      </c>
      <c r="L5" s="39" t="s">
        <v>4831</v>
      </c>
      <c r="M5" s="39" t="s">
        <v>4832</v>
      </c>
      <c r="N5" s="39" t="s">
        <v>4833</v>
      </c>
      <c r="O5" s="39" t="s">
        <v>4834</v>
      </c>
      <c r="P5" s="39" t="s">
        <v>4835</v>
      </c>
      <c r="Q5" s="39" t="s">
        <v>4836</v>
      </c>
      <c r="R5" s="39" t="s">
        <v>4837</v>
      </c>
      <c r="S5" s="39"/>
    </row>
    <row r="6" spans="1:19" x14ac:dyDescent="0.3">
      <c r="A6">
        <v>5</v>
      </c>
      <c r="B6" s="1">
        <v>45797.535613425927</v>
      </c>
      <c r="C6" s="1">
        <v>45797.535671296297</v>
      </c>
      <c r="D6" s="39" t="s">
        <v>3178</v>
      </c>
      <c r="E6" s="39" t="s">
        <v>3179</v>
      </c>
      <c r="F6" s="39" t="s">
        <v>3179</v>
      </c>
      <c r="G6">
        <v>3</v>
      </c>
      <c r="H6">
        <v>5</v>
      </c>
      <c r="I6" s="39" t="s">
        <v>4838</v>
      </c>
      <c r="J6" s="39" t="s">
        <v>4839</v>
      </c>
      <c r="K6" s="39" t="s">
        <v>4840</v>
      </c>
      <c r="L6" s="39" t="s">
        <v>4841</v>
      </c>
      <c r="M6" s="39" t="s">
        <v>4842</v>
      </c>
      <c r="N6" s="39" t="s">
        <v>4843</v>
      </c>
      <c r="O6" s="39" t="s">
        <v>4844</v>
      </c>
      <c r="P6" s="39" t="s">
        <v>4845</v>
      </c>
      <c r="Q6" s="39" t="s">
        <v>4846</v>
      </c>
      <c r="R6" s="39" t="s">
        <v>4837</v>
      </c>
      <c r="S6" s="39"/>
    </row>
    <row r="7" spans="1:19" x14ac:dyDescent="0.3">
      <c r="A7">
        <v>6</v>
      </c>
      <c r="B7" s="1">
        <v>45797.649930555555</v>
      </c>
      <c r="C7" s="1">
        <v>45797.65016203704</v>
      </c>
      <c r="D7" s="39" t="s">
        <v>3356</v>
      </c>
      <c r="E7" s="39" t="s">
        <v>3357</v>
      </c>
      <c r="F7" s="39" t="s">
        <v>3358</v>
      </c>
      <c r="G7">
        <v>3</v>
      </c>
      <c r="H7">
        <v>29</v>
      </c>
      <c r="I7" s="39" t="s">
        <v>4847</v>
      </c>
      <c r="J7" s="39" t="s">
        <v>4848</v>
      </c>
      <c r="K7" s="39" t="s">
        <v>4849</v>
      </c>
      <c r="L7" s="39" t="s">
        <v>4850</v>
      </c>
      <c r="M7" s="39" t="s">
        <v>4851</v>
      </c>
      <c r="N7" s="39" t="s">
        <v>4852</v>
      </c>
      <c r="O7" s="39" t="s">
        <v>4853</v>
      </c>
      <c r="P7" s="39" t="s">
        <v>4854</v>
      </c>
      <c r="Q7" s="39" t="s">
        <v>4855</v>
      </c>
      <c r="R7" s="39" t="s">
        <v>4837</v>
      </c>
      <c r="S7" s="39"/>
    </row>
    <row r="8" spans="1:19" x14ac:dyDescent="0.3">
      <c r="A8">
        <v>7</v>
      </c>
      <c r="B8" s="1">
        <v>45797.662997685184</v>
      </c>
      <c r="C8" s="1">
        <v>45797.665127314816</v>
      </c>
      <c r="D8" s="39" t="s">
        <v>3237</v>
      </c>
      <c r="E8" s="39" t="s">
        <v>3238</v>
      </c>
      <c r="F8" s="39" t="s">
        <v>3239</v>
      </c>
      <c r="G8">
        <v>3</v>
      </c>
      <c r="H8">
        <v>22</v>
      </c>
      <c r="I8" s="39" t="s">
        <v>4856</v>
      </c>
      <c r="J8" s="39" t="s">
        <v>4857</v>
      </c>
      <c r="K8" s="39" t="s">
        <v>4858</v>
      </c>
      <c r="L8" s="39" t="s">
        <v>4859</v>
      </c>
      <c r="M8" s="39" t="s">
        <v>4860</v>
      </c>
      <c r="N8" s="39" t="s">
        <v>4861</v>
      </c>
      <c r="O8" s="39" t="s">
        <v>4862</v>
      </c>
      <c r="P8" s="39" t="s">
        <v>4863</v>
      </c>
      <c r="Q8" s="39" t="s">
        <v>4864</v>
      </c>
      <c r="R8" s="39" t="s">
        <v>4811</v>
      </c>
      <c r="S8" s="39"/>
    </row>
    <row r="9" spans="1:19" x14ac:dyDescent="0.3">
      <c r="A9">
        <v>8</v>
      </c>
      <c r="B9" s="1">
        <v>45797.766388888886</v>
      </c>
      <c r="C9" s="1">
        <v>45797.780868055554</v>
      </c>
      <c r="D9" s="39" t="s">
        <v>3096</v>
      </c>
      <c r="E9" s="39" t="s">
        <v>3097</v>
      </c>
      <c r="F9" s="39" t="s">
        <v>3098</v>
      </c>
      <c r="G9">
        <v>3</v>
      </c>
      <c r="H9">
        <v>31</v>
      </c>
      <c r="I9" s="39" t="s">
        <v>4865</v>
      </c>
      <c r="J9" s="39" t="s">
        <v>4866</v>
      </c>
      <c r="K9" s="39" t="s">
        <v>4867</v>
      </c>
      <c r="L9" s="39" t="s">
        <v>4868</v>
      </c>
      <c r="M9" s="39" t="s">
        <v>4869</v>
      </c>
      <c r="N9" s="39" t="s">
        <v>4870</v>
      </c>
      <c r="O9" s="39" t="s">
        <v>4871</v>
      </c>
      <c r="P9" s="39" t="s">
        <v>4872</v>
      </c>
      <c r="Q9" s="39" t="s">
        <v>4873</v>
      </c>
      <c r="R9" s="39" t="s">
        <v>4811</v>
      </c>
      <c r="S9" s="39"/>
    </row>
    <row r="10" spans="1:19" x14ac:dyDescent="0.3">
      <c r="A10">
        <v>9</v>
      </c>
      <c r="B10" s="1">
        <v>45797.765856481485</v>
      </c>
      <c r="C10" s="1">
        <v>45797.781157407408</v>
      </c>
      <c r="D10" s="39" t="s">
        <v>3341</v>
      </c>
      <c r="E10" s="39" t="s">
        <v>3342</v>
      </c>
      <c r="F10" s="39" t="s">
        <v>4874</v>
      </c>
      <c r="G10">
        <v>3</v>
      </c>
      <c r="H10">
        <v>36</v>
      </c>
      <c r="I10" s="39" t="s">
        <v>4875</v>
      </c>
      <c r="J10" s="39" t="s">
        <v>175</v>
      </c>
      <c r="K10" s="39" t="s">
        <v>4876</v>
      </c>
      <c r="L10" s="39" t="s">
        <v>4877</v>
      </c>
      <c r="M10" s="39" t="s">
        <v>4878</v>
      </c>
      <c r="N10" s="39" t="s">
        <v>4879</v>
      </c>
      <c r="O10" s="39" t="s">
        <v>4880</v>
      </c>
      <c r="P10" s="39" t="s">
        <v>4881</v>
      </c>
      <c r="Q10" s="39" t="s">
        <v>4882</v>
      </c>
      <c r="R10" s="39" t="s">
        <v>4811</v>
      </c>
      <c r="S10" s="39"/>
    </row>
    <row r="11" spans="1:19" x14ac:dyDescent="0.3">
      <c r="A11">
        <v>10</v>
      </c>
      <c r="B11" s="1">
        <v>45797.767210648148</v>
      </c>
      <c r="C11" s="1">
        <v>45797.786770833336</v>
      </c>
      <c r="D11" s="39" t="s">
        <v>3367</v>
      </c>
      <c r="E11" s="39" t="s">
        <v>3368</v>
      </c>
      <c r="F11" s="39" t="s">
        <v>3369</v>
      </c>
      <c r="G11">
        <v>3</v>
      </c>
      <c r="H11">
        <v>34</v>
      </c>
      <c r="I11" s="39" t="s">
        <v>4865</v>
      </c>
      <c r="J11" s="39" t="s">
        <v>4883</v>
      </c>
      <c r="K11" s="39" t="s">
        <v>4884</v>
      </c>
      <c r="L11" s="39" t="s">
        <v>4885</v>
      </c>
      <c r="M11" s="39" t="s">
        <v>4886</v>
      </c>
      <c r="N11" s="39" t="s">
        <v>4887</v>
      </c>
      <c r="O11" s="39" t="s">
        <v>4888</v>
      </c>
      <c r="P11" s="39" t="s">
        <v>4889</v>
      </c>
      <c r="Q11" s="39" t="s">
        <v>4890</v>
      </c>
      <c r="R11" s="39" t="s">
        <v>4811</v>
      </c>
      <c r="S11" s="39"/>
    </row>
    <row r="12" spans="1:19" x14ac:dyDescent="0.3">
      <c r="A12">
        <v>11</v>
      </c>
      <c r="B12" s="1">
        <v>45797.812002314815</v>
      </c>
      <c r="C12" s="1">
        <v>45797.81212962963</v>
      </c>
      <c r="D12" s="39" t="s">
        <v>3376</v>
      </c>
      <c r="E12" s="39" t="s">
        <v>3377</v>
      </c>
      <c r="F12" s="39" t="s">
        <v>3377</v>
      </c>
      <c r="G12">
        <v>3</v>
      </c>
      <c r="H12">
        <v>28</v>
      </c>
      <c r="I12" s="39" t="s">
        <v>4891</v>
      </c>
      <c r="J12" s="39" t="s">
        <v>1460</v>
      </c>
      <c r="K12" s="39" t="s">
        <v>4830</v>
      </c>
      <c r="L12" s="39" t="s">
        <v>4892</v>
      </c>
      <c r="M12" s="39" t="s">
        <v>4893</v>
      </c>
      <c r="N12" s="39" t="s">
        <v>4894</v>
      </c>
      <c r="O12" s="39" t="s">
        <v>4895</v>
      </c>
      <c r="P12" s="39" t="s">
        <v>4896</v>
      </c>
      <c r="Q12" s="39" t="s">
        <v>4897</v>
      </c>
      <c r="R12" s="39" t="s">
        <v>4811</v>
      </c>
      <c r="S12" s="39"/>
    </row>
    <row r="13" spans="1:19" x14ac:dyDescent="0.3">
      <c r="A13">
        <v>12</v>
      </c>
      <c r="B13" s="1">
        <v>45797.804745370369</v>
      </c>
      <c r="C13" s="1">
        <v>45797.845937500002</v>
      </c>
      <c r="D13" s="39" t="s">
        <v>3273</v>
      </c>
      <c r="E13" s="39" t="s">
        <v>3274</v>
      </c>
      <c r="F13" s="39" t="s">
        <v>3274</v>
      </c>
      <c r="G13">
        <v>3</v>
      </c>
      <c r="H13">
        <v>25</v>
      </c>
      <c r="I13" s="39" t="s">
        <v>4865</v>
      </c>
      <c r="J13" s="39" t="s">
        <v>4898</v>
      </c>
      <c r="K13" s="39" t="s">
        <v>4899</v>
      </c>
      <c r="L13" s="39" t="s">
        <v>4900</v>
      </c>
      <c r="M13" s="39" t="s">
        <v>4901</v>
      </c>
      <c r="N13" s="39" t="s">
        <v>4902</v>
      </c>
      <c r="O13" s="39" t="s">
        <v>4903</v>
      </c>
      <c r="P13" s="39" t="s">
        <v>4904</v>
      </c>
      <c r="Q13" s="39" t="s">
        <v>4905</v>
      </c>
      <c r="R13" s="39" t="s">
        <v>4811</v>
      </c>
      <c r="S13" s="39"/>
    </row>
    <row r="14" spans="1:19" x14ac:dyDescent="0.3">
      <c r="A14">
        <v>13</v>
      </c>
      <c r="B14" s="1">
        <v>45797.86178240741</v>
      </c>
      <c r="C14" s="1">
        <v>45797.872986111113</v>
      </c>
      <c r="D14" s="39" t="s">
        <v>3330</v>
      </c>
      <c r="E14" s="39" t="s">
        <v>3331</v>
      </c>
      <c r="F14" s="39" t="s">
        <v>4906</v>
      </c>
      <c r="G14">
        <v>3</v>
      </c>
      <c r="H14">
        <v>13</v>
      </c>
      <c r="I14" s="39" t="s">
        <v>4907</v>
      </c>
      <c r="J14" s="39" t="s">
        <v>4908</v>
      </c>
      <c r="K14" s="39" t="s">
        <v>4909</v>
      </c>
      <c r="L14" s="39" t="s">
        <v>4910</v>
      </c>
      <c r="M14" s="39" t="s">
        <v>4911</v>
      </c>
      <c r="N14" s="39" t="s">
        <v>4912</v>
      </c>
      <c r="O14" s="39" t="s">
        <v>4913</v>
      </c>
      <c r="P14" s="39" t="s">
        <v>4914</v>
      </c>
      <c r="Q14" s="39" t="s">
        <v>4915</v>
      </c>
      <c r="R14" s="39" t="s">
        <v>4811</v>
      </c>
      <c r="S14" s="39"/>
    </row>
    <row r="15" spans="1:19" x14ac:dyDescent="0.3">
      <c r="A15">
        <v>14</v>
      </c>
      <c r="B15" s="1">
        <v>45797.873981481483</v>
      </c>
      <c r="C15" s="1">
        <v>45797.874212962961</v>
      </c>
      <c r="D15" s="39" t="s">
        <v>3395</v>
      </c>
      <c r="E15" s="39" t="s">
        <v>3396</v>
      </c>
      <c r="F15" s="39" t="s">
        <v>3396</v>
      </c>
      <c r="G15">
        <v>3</v>
      </c>
      <c r="H15">
        <v>30</v>
      </c>
      <c r="I15" s="39" t="s">
        <v>4916</v>
      </c>
      <c r="J15" s="39" t="s">
        <v>4917</v>
      </c>
      <c r="K15" s="39" t="s">
        <v>4918</v>
      </c>
      <c r="L15" s="39" t="s">
        <v>4919</v>
      </c>
      <c r="M15" s="39" t="s">
        <v>4920</v>
      </c>
      <c r="N15" s="39" t="s">
        <v>4921</v>
      </c>
      <c r="O15" s="39" t="s">
        <v>4922</v>
      </c>
      <c r="P15" s="39" t="s">
        <v>4923</v>
      </c>
      <c r="Q15" s="39" t="s">
        <v>4924</v>
      </c>
      <c r="R15" s="39" t="s">
        <v>4811</v>
      </c>
      <c r="S15" s="39"/>
    </row>
    <row r="16" spans="1:19" x14ac:dyDescent="0.3">
      <c r="A16">
        <v>15</v>
      </c>
      <c r="B16" s="1">
        <v>45797.88789351852</v>
      </c>
      <c r="C16" s="1">
        <v>45797.899537037039</v>
      </c>
      <c r="D16" s="39" t="s">
        <v>3151</v>
      </c>
      <c r="E16" s="39" t="s">
        <v>3152</v>
      </c>
      <c r="F16" s="39" t="s">
        <v>3152</v>
      </c>
      <c r="G16">
        <v>3</v>
      </c>
      <c r="H16">
        <v>7</v>
      </c>
      <c r="I16" s="39" t="s">
        <v>4925</v>
      </c>
      <c r="J16" s="39" t="s">
        <v>590</v>
      </c>
      <c r="K16" s="39" t="s">
        <v>4926</v>
      </c>
      <c r="L16" s="39" t="s">
        <v>4927</v>
      </c>
      <c r="M16" s="39" t="s">
        <v>4928</v>
      </c>
      <c r="N16" s="39" t="s">
        <v>4929</v>
      </c>
      <c r="O16" s="39" t="s">
        <v>4930</v>
      </c>
      <c r="P16" s="39" t="s">
        <v>4931</v>
      </c>
      <c r="Q16" s="39" t="s">
        <v>4932</v>
      </c>
      <c r="R16" s="39" t="s">
        <v>4811</v>
      </c>
      <c r="S16" s="39"/>
    </row>
    <row r="17" spans="1:19" x14ac:dyDescent="0.3">
      <c r="A17">
        <v>16</v>
      </c>
      <c r="B17" s="1">
        <v>45797.879675925928</v>
      </c>
      <c r="C17" s="1">
        <v>45797.91065972222</v>
      </c>
      <c r="D17" s="39" t="s">
        <v>3280</v>
      </c>
      <c r="E17" s="39" t="s">
        <v>3281</v>
      </c>
      <c r="F17" s="39" t="s">
        <v>3282</v>
      </c>
      <c r="G17">
        <v>3</v>
      </c>
      <c r="H17">
        <v>26</v>
      </c>
      <c r="I17" s="39" t="s">
        <v>4865</v>
      </c>
      <c r="J17" s="39" t="s">
        <v>4933</v>
      </c>
      <c r="K17" s="39" t="s">
        <v>4934</v>
      </c>
      <c r="L17" s="39" t="s">
        <v>4935</v>
      </c>
      <c r="M17" s="39" t="s">
        <v>4936</v>
      </c>
      <c r="N17" s="39" t="s">
        <v>4937</v>
      </c>
      <c r="O17" s="39" t="s">
        <v>4938</v>
      </c>
      <c r="P17" s="39" t="s">
        <v>4939</v>
      </c>
      <c r="Q17" s="39" t="s">
        <v>4940</v>
      </c>
      <c r="R17" s="39" t="s">
        <v>4811</v>
      </c>
      <c r="S17" s="39"/>
    </row>
    <row r="18" spans="1:19" x14ac:dyDescent="0.3">
      <c r="A18">
        <v>17</v>
      </c>
      <c r="B18" s="1">
        <v>45797.939791666664</v>
      </c>
      <c r="C18" s="1">
        <v>45797.95616898148</v>
      </c>
      <c r="D18" s="39" t="s">
        <v>3257</v>
      </c>
      <c r="E18" s="39" t="s">
        <v>3258</v>
      </c>
      <c r="F18" s="39" t="s">
        <v>3258</v>
      </c>
      <c r="G18">
        <v>3</v>
      </c>
      <c r="H18">
        <v>9</v>
      </c>
      <c r="I18" s="39" t="s">
        <v>4941</v>
      </c>
      <c r="J18" s="39" t="s">
        <v>4942</v>
      </c>
      <c r="K18" s="39" t="s">
        <v>4830</v>
      </c>
      <c r="L18" s="39" t="s">
        <v>4943</v>
      </c>
      <c r="M18" s="39" t="s">
        <v>4944</v>
      </c>
      <c r="N18" s="39" t="s">
        <v>4945</v>
      </c>
      <c r="O18" s="39" t="s">
        <v>4946</v>
      </c>
      <c r="P18" s="39" t="s">
        <v>4947</v>
      </c>
      <c r="Q18" s="39" t="s">
        <v>4948</v>
      </c>
      <c r="R18" s="39" t="s">
        <v>4811</v>
      </c>
      <c r="S18" s="39"/>
    </row>
    <row r="19" spans="1:19" x14ac:dyDescent="0.3">
      <c r="A19">
        <v>18</v>
      </c>
      <c r="B19" s="1">
        <v>45797.968842592592</v>
      </c>
      <c r="C19" s="1">
        <v>45797.987870370373</v>
      </c>
      <c r="D19" s="39" t="s">
        <v>3799</v>
      </c>
      <c r="E19" s="39" t="s">
        <v>3800</v>
      </c>
      <c r="F19" s="39" t="s">
        <v>3801</v>
      </c>
      <c r="G19">
        <v>3</v>
      </c>
      <c r="H19">
        <v>23</v>
      </c>
      <c r="I19" s="39" t="s">
        <v>4949</v>
      </c>
      <c r="J19" s="39" t="s">
        <v>4950</v>
      </c>
      <c r="K19" s="39" t="s">
        <v>4951</v>
      </c>
      <c r="L19" s="39" t="s">
        <v>4952</v>
      </c>
      <c r="M19" s="39" t="s">
        <v>4953</v>
      </c>
      <c r="N19" s="39" t="s">
        <v>4954</v>
      </c>
      <c r="O19" s="39" t="s">
        <v>4955</v>
      </c>
      <c r="P19" s="39" t="s">
        <v>4956</v>
      </c>
      <c r="Q19" s="39" t="s">
        <v>4957</v>
      </c>
      <c r="R19" s="39" t="s">
        <v>4811</v>
      </c>
      <c r="S19" s="39"/>
    </row>
    <row r="20" spans="1:19" x14ac:dyDescent="0.3">
      <c r="A20">
        <v>19</v>
      </c>
      <c r="B20" s="1">
        <v>45798.308506944442</v>
      </c>
      <c r="C20" s="1">
        <v>45798.320601851854</v>
      </c>
      <c r="D20" s="39" t="s">
        <v>3266</v>
      </c>
      <c r="E20" s="39" t="s">
        <v>3267</v>
      </c>
      <c r="F20" s="39" t="s">
        <v>3267</v>
      </c>
      <c r="G20">
        <v>3</v>
      </c>
      <c r="H20">
        <v>4</v>
      </c>
      <c r="I20" s="39" t="s">
        <v>4958</v>
      </c>
      <c r="J20" s="39" t="s">
        <v>4959</v>
      </c>
      <c r="K20" s="39" t="s">
        <v>4960</v>
      </c>
      <c r="L20" s="39" t="s">
        <v>4961</v>
      </c>
      <c r="M20" s="39" t="s">
        <v>4962</v>
      </c>
      <c r="N20" s="39" t="s">
        <v>4963</v>
      </c>
      <c r="O20" s="39" t="s">
        <v>4964</v>
      </c>
      <c r="P20" s="39" t="s">
        <v>4965</v>
      </c>
      <c r="Q20" s="39" t="s">
        <v>4966</v>
      </c>
      <c r="R20" s="39" t="s">
        <v>4811</v>
      </c>
      <c r="S20" s="39"/>
    </row>
    <row r="21" spans="1:19" x14ac:dyDescent="0.3">
      <c r="A21">
        <v>20</v>
      </c>
      <c r="B21" s="1">
        <v>45798.309664351851</v>
      </c>
      <c r="C21" s="1">
        <v>45798.327569444446</v>
      </c>
      <c r="D21" s="39" t="s">
        <v>3197</v>
      </c>
      <c r="E21" s="39" t="s">
        <v>3198</v>
      </c>
      <c r="F21" s="39" t="s">
        <v>3198</v>
      </c>
      <c r="G21">
        <v>3</v>
      </c>
      <c r="H21">
        <v>1</v>
      </c>
      <c r="I21" s="39" t="s">
        <v>4967</v>
      </c>
      <c r="J21" s="39" t="s">
        <v>433</v>
      </c>
      <c r="K21" s="39" t="s">
        <v>4968</v>
      </c>
      <c r="L21" s="39" t="s">
        <v>4969</v>
      </c>
      <c r="M21" s="39" t="s">
        <v>4970</v>
      </c>
      <c r="N21" s="39" t="s">
        <v>4971</v>
      </c>
      <c r="O21" s="39" t="s">
        <v>4972</v>
      </c>
      <c r="P21" s="39" t="s">
        <v>4973</v>
      </c>
      <c r="Q21" s="39" t="s">
        <v>4974</v>
      </c>
      <c r="R21" s="39" t="s">
        <v>4837</v>
      </c>
      <c r="S21" s="39"/>
    </row>
    <row r="22" spans="1:19" x14ac:dyDescent="0.3">
      <c r="A22">
        <v>21</v>
      </c>
      <c r="B22" s="1">
        <v>45798.386793981481</v>
      </c>
      <c r="C22" s="1">
        <v>45798.397557870368</v>
      </c>
      <c r="D22" s="39" t="s">
        <v>489</v>
      </c>
      <c r="E22" s="39" t="s">
        <v>490</v>
      </c>
      <c r="F22" s="39" t="s">
        <v>491</v>
      </c>
      <c r="G22">
        <v>10</v>
      </c>
      <c r="H22">
        <v>7</v>
      </c>
      <c r="I22" s="39" t="s">
        <v>4975</v>
      </c>
      <c r="J22" s="39" t="s">
        <v>4976</v>
      </c>
      <c r="K22" s="39" t="s">
        <v>4830</v>
      </c>
      <c r="L22" s="39" t="s">
        <v>4977</v>
      </c>
      <c r="M22" s="39" t="s">
        <v>4978</v>
      </c>
      <c r="N22" s="39" t="s">
        <v>4979</v>
      </c>
      <c r="O22" s="39" t="s">
        <v>4980</v>
      </c>
      <c r="P22" s="39" t="s">
        <v>4981</v>
      </c>
      <c r="Q22" s="39" t="s">
        <v>4982</v>
      </c>
      <c r="R22" s="39" t="s">
        <v>4811</v>
      </c>
      <c r="S22" s="39"/>
    </row>
    <row r="23" spans="1:19" x14ac:dyDescent="0.3">
      <c r="A23">
        <v>22</v>
      </c>
      <c r="B23" s="1">
        <v>45798.387037037035</v>
      </c>
      <c r="C23" s="1">
        <v>45798.398865740739</v>
      </c>
      <c r="D23" s="39" t="s">
        <v>583</v>
      </c>
      <c r="E23" s="39" t="s">
        <v>584</v>
      </c>
      <c r="F23" s="39" t="s">
        <v>4983</v>
      </c>
      <c r="G23">
        <v>10</v>
      </c>
      <c r="H23">
        <v>9</v>
      </c>
      <c r="I23" s="39" t="s">
        <v>4984</v>
      </c>
      <c r="J23" s="39" t="s">
        <v>4985</v>
      </c>
      <c r="K23" s="39" t="s">
        <v>4986</v>
      </c>
      <c r="L23" s="39" t="s">
        <v>4987</v>
      </c>
      <c r="M23" s="39" t="s">
        <v>4988</v>
      </c>
      <c r="N23" s="39" t="s">
        <v>4989</v>
      </c>
      <c r="O23" s="39" t="s">
        <v>4990</v>
      </c>
      <c r="P23" s="39" t="s">
        <v>4991</v>
      </c>
      <c r="Q23" s="39" t="s">
        <v>4992</v>
      </c>
      <c r="R23" s="39" t="s">
        <v>4811</v>
      </c>
      <c r="S23" s="39"/>
    </row>
    <row r="24" spans="1:19" x14ac:dyDescent="0.3">
      <c r="A24">
        <v>23</v>
      </c>
      <c r="B24" s="1">
        <v>45798.388483796298</v>
      </c>
      <c r="C24" s="1">
        <v>45798.399861111109</v>
      </c>
      <c r="D24" s="39" t="s">
        <v>558</v>
      </c>
      <c r="E24" s="39" t="s">
        <v>559</v>
      </c>
      <c r="F24" s="39" t="s">
        <v>559</v>
      </c>
      <c r="G24">
        <v>10</v>
      </c>
      <c r="H24">
        <v>8</v>
      </c>
      <c r="I24" s="39" t="s">
        <v>4993</v>
      </c>
      <c r="J24" s="39" t="s">
        <v>4994</v>
      </c>
      <c r="K24" s="39" t="s">
        <v>4995</v>
      </c>
      <c r="L24" s="39" t="s">
        <v>4996</v>
      </c>
      <c r="M24" s="39" t="s">
        <v>4997</v>
      </c>
      <c r="N24" s="39" t="s">
        <v>4998</v>
      </c>
      <c r="O24" s="39" t="s">
        <v>4999</v>
      </c>
      <c r="P24" s="39" t="s">
        <v>5000</v>
      </c>
      <c r="Q24" s="39" t="s">
        <v>5001</v>
      </c>
      <c r="R24" s="39" t="s">
        <v>4811</v>
      </c>
      <c r="S24" s="39"/>
    </row>
    <row r="25" spans="1:19" x14ac:dyDescent="0.3">
      <c r="A25">
        <v>24</v>
      </c>
      <c r="B25" s="1">
        <v>45798.387708333335</v>
      </c>
      <c r="C25" s="1">
        <v>45798.399918981479</v>
      </c>
      <c r="D25" s="39" t="s">
        <v>531</v>
      </c>
      <c r="E25" s="39" t="s">
        <v>532</v>
      </c>
      <c r="F25" s="39" t="s">
        <v>532</v>
      </c>
      <c r="G25">
        <v>10</v>
      </c>
      <c r="H25">
        <v>13</v>
      </c>
      <c r="I25" s="39" t="s">
        <v>5002</v>
      </c>
      <c r="J25" s="39" t="s">
        <v>5003</v>
      </c>
      <c r="K25" s="39" t="s">
        <v>5004</v>
      </c>
      <c r="L25" s="39" t="s">
        <v>5005</v>
      </c>
      <c r="M25" s="39" t="s">
        <v>5006</v>
      </c>
      <c r="N25" s="39" t="s">
        <v>5007</v>
      </c>
      <c r="O25" s="39" t="s">
        <v>5008</v>
      </c>
      <c r="P25" s="39" t="s">
        <v>5009</v>
      </c>
      <c r="Q25" s="39" t="s">
        <v>5010</v>
      </c>
      <c r="R25" s="39" t="s">
        <v>4811</v>
      </c>
      <c r="S25" s="39"/>
    </row>
    <row r="26" spans="1:19" x14ac:dyDescent="0.3">
      <c r="A26">
        <v>25</v>
      </c>
      <c r="B26" s="1">
        <v>45798.389861111114</v>
      </c>
      <c r="C26" s="1">
        <v>45798.400104166663</v>
      </c>
      <c r="D26" s="39" t="s">
        <v>713</v>
      </c>
      <c r="E26" s="39" t="s">
        <v>714</v>
      </c>
      <c r="F26" s="39" t="s">
        <v>714</v>
      </c>
      <c r="G26">
        <v>10</v>
      </c>
      <c r="H26">
        <v>24</v>
      </c>
      <c r="I26" s="39" t="s">
        <v>5011</v>
      </c>
      <c r="J26" s="39" t="s">
        <v>5012</v>
      </c>
      <c r="K26" s="39" t="s">
        <v>5013</v>
      </c>
      <c r="L26" s="39" t="s">
        <v>5014</v>
      </c>
      <c r="M26" s="39" t="s">
        <v>5015</v>
      </c>
      <c r="N26" s="39" t="s">
        <v>5016</v>
      </c>
      <c r="O26" s="39" t="s">
        <v>5017</v>
      </c>
      <c r="P26" s="39" t="s">
        <v>5018</v>
      </c>
      <c r="Q26" s="39" t="s">
        <v>5001</v>
      </c>
      <c r="R26" s="39" t="s">
        <v>4811</v>
      </c>
      <c r="S26" s="39"/>
    </row>
    <row r="27" spans="1:19" x14ac:dyDescent="0.3">
      <c r="A27">
        <v>26</v>
      </c>
      <c r="B27" s="1">
        <v>45798.395520833335</v>
      </c>
      <c r="C27" s="1">
        <v>45798.401076388887</v>
      </c>
      <c r="D27" s="39" t="s">
        <v>659</v>
      </c>
      <c r="E27" s="39" t="s">
        <v>660</v>
      </c>
      <c r="F27" s="39" t="s">
        <v>5019</v>
      </c>
      <c r="G27">
        <v>10</v>
      </c>
      <c r="H27">
        <v>19</v>
      </c>
      <c r="I27" s="39" t="s">
        <v>5020</v>
      </c>
      <c r="J27" s="39" t="s">
        <v>107</v>
      </c>
      <c r="K27" s="39" t="s">
        <v>5013</v>
      </c>
      <c r="L27" s="39" t="s">
        <v>4996</v>
      </c>
      <c r="M27" s="39" t="s">
        <v>4997</v>
      </c>
      <c r="N27" s="39" t="s">
        <v>4998</v>
      </c>
      <c r="O27" s="39" t="s">
        <v>5017</v>
      </c>
      <c r="P27" s="39" t="s">
        <v>5018</v>
      </c>
      <c r="Q27" s="39" t="s">
        <v>5021</v>
      </c>
      <c r="R27" s="39" t="s">
        <v>4811</v>
      </c>
      <c r="S27" s="39"/>
    </row>
    <row r="28" spans="1:19" x14ac:dyDescent="0.3">
      <c r="A28">
        <v>27</v>
      </c>
      <c r="B28" s="1">
        <v>45798.401585648149</v>
      </c>
      <c r="C28" s="1">
        <v>45798.401666666665</v>
      </c>
      <c r="D28" s="39" t="s">
        <v>575</v>
      </c>
      <c r="E28" s="39" t="s">
        <v>576</v>
      </c>
      <c r="F28" s="39" t="s">
        <v>576</v>
      </c>
      <c r="G28">
        <v>10</v>
      </c>
      <c r="H28">
        <v>3</v>
      </c>
      <c r="I28" s="39" t="s">
        <v>5022</v>
      </c>
      <c r="J28" s="39" t="s">
        <v>175</v>
      </c>
      <c r="K28" s="39" t="s">
        <v>5023</v>
      </c>
      <c r="L28" s="39" t="s">
        <v>5024</v>
      </c>
      <c r="M28" s="39" t="s">
        <v>5025</v>
      </c>
      <c r="N28" s="39" t="s">
        <v>5026</v>
      </c>
      <c r="O28" s="39" t="s">
        <v>5027</v>
      </c>
      <c r="P28" s="39" t="s">
        <v>5028</v>
      </c>
      <c r="Q28" s="39" t="s">
        <v>5001</v>
      </c>
      <c r="R28" s="39" t="s">
        <v>4811</v>
      </c>
      <c r="S28" s="39"/>
    </row>
    <row r="29" spans="1:19" x14ac:dyDescent="0.3">
      <c r="A29">
        <v>28</v>
      </c>
      <c r="B29" s="1">
        <v>45798.386574074073</v>
      </c>
      <c r="C29" s="1">
        <v>45798.401898148149</v>
      </c>
      <c r="D29" s="39" t="s">
        <v>722</v>
      </c>
      <c r="E29" s="39" t="s">
        <v>723</v>
      </c>
      <c r="F29" s="39" t="s">
        <v>723</v>
      </c>
      <c r="G29">
        <v>10</v>
      </c>
      <c r="H29">
        <v>12</v>
      </c>
      <c r="I29" s="39" t="s">
        <v>5029</v>
      </c>
      <c r="J29" s="39" t="s">
        <v>5030</v>
      </c>
      <c r="K29" s="39" t="s">
        <v>5031</v>
      </c>
      <c r="L29" s="39" t="s">
        <v>5032</v>
      </c>
      <c r="M29" s="39" t="s">
        <v>5033</v>
      </c>
      <c r="N29" s="39" t="s">
        <v>5034</v>
      </c>
      <c r="O29" s="39" t="s">
        <v>5035</v>
      </c>
      <c r="P29" s="39" t="s">
        <v>5036</v>
      </c>
      <c r="Q29" s="39" t="s">
        <v>5037</v>
      </c>
      <c r="R29" s="39" t="s">
        <v>4811</v>
      </c>
      <c r="S29" s="39"/>
    </row>
    <row r="30" spans="1:19" x14ac:dyDescent="0.3">
      <c r="A30">
        <v>29</v>
      </c>
      <c r="B30" s="1">
        <v>45798.387650462966</v>
      </c>
      <c r="C30" s="1">
        <v>45798.402175925927</v>
      </c>
      <c r="D30" s="39" t="s">
        <v>629</v>
      </c>
      <c r="E30" s="39" t="s">
        <v>630</v>
      </c>
      <c r="F30" s="39" t="s">
        <v>631</v>
      </c>
      <c r="G30">
        <v>10</v>
      </c>
      <c r="H30">
        <v>11</v>
      </c>
      <c r="I30" s="39" t="s">
        <v>5038</v>
      </c>
      <c r="J30" s="39" t="s">
        <v>5039</v>
      </c>
      <c r="K30" s="39" t="s">
        <v>5040</v>
      </c>
      <c r="L30" s="39" t="s">
        <v>5041</v>
      </c>
      <c r="M30" s="39" t="s">
        <v>5042</v>
      </c>
      <c r="N30" s="39" t="s">
        <v>5043</v>
      </c>
      <c r="O30" s="39" t="s">
        <v>5044</v>
      </c>
      <c r="P30" s="39" t="s">
        <v>5045</v>
      </c>
      <c r="Q30" s="39" t="s">
        <v>5046</v>
      </c>
      <c r="R30" s="39" t="s">
        <v>4811</v>
      </c>
      <c r="S30" s="39"/>
    </row>
    <row r="31" spans="1:19" x14ac:dyDescent="0.3">
      <c r="A31">
        <v>30</v>
      </c>
      <c r="B31" s="1">
        <v>45798.386574074073</v>
      </c>
      <c r="C31" s="1">
        <v>45798.403055555558</v>
      </c>
      <c r="D31" s="39" t="s">
        <v>610</v>
      </c>
      <c r="E31" s="39" t="s">
        <v>611</v>
      </c>
      <c r="F31" s="39" t="s">
        <v>611</v>
      </c>
      <c r="G31">
        <v>10</v>
      </c>
      <c r="H31">
        <v>14</v>
      </c>
      <c r="I31" s="39" t="s">
        <v>5047</v>
      </c>
      <c r="J31" s="39" t="s">
        <v>5048</v>
      </c>
      <c r="K31" s="39" t="s">
        <v>5049</v>
      </c>
      <c r="L31" s="39" t="s">
        <v>5050</v>
      </c>
      <c r="M31" s="39" t="s">
        <v>5051</v>
      </c>
      <c r="N31" s="39" t="s">
        <v>5052</v>
      </c>
      <c r="O31" s="39" t="s">
        <v>5053</v>
      </c>
      <c r="P31" s="39" t="s">
        <v>5054</v>
      </c>
      <c r="Q31" s="39" t="s">
        <v>5055</v>
      </c>
      <c r="R31" s="39" t="s">
        <v>4811</v>
      </c>
      <c r="S31" s="39"/>
    </row>
    <row r="32" spans="1:19" x14ac:dyDescent="0.3">
      <c r="A32">
        <v>31</v>
      </c>
      <c r="B32" s="1">
        <v>45798.393368055556</v>
      </c>
      <c r="C32" s="1">
        <v>45798.40320601852</v>
      </c>
      <c r="D32" s="39" t="s">
        <v>500</v>
      </c>
      <c r="E32" s="39" t="s">
        <v>501</v>
      </c>
      <c r="F32" s="39" t="s">
        <v>501</v>
      </c>
      <c r="G32">
        <v>10</v>
      </c>
      <c r="H32">
        <v>2</v>
      </c>
      <c r="I32" s="39" t="s">
        <v>5056</v>
      </c>
      <c r="J32" s="39" t="s">
        <v>5057</v>
      </c>
      <c r="K32" s="39" t="s">
        <v>5058</v>
      </c>
      <c r="L32" s="39" t="s">
        <v>5059</v>
      </c>
      <c r="M32" s="39" t="s">
        <v>5060</v>
      </c>
      <c r="N32" s="39" t="s">
        <v>5061</v>
      </c>
      <c r="O32" s="39" t="s">
        <v>5062</v>
      </c>
      <c r="P32" s="39" t="s">
        <v>5063</v>
      </c>
      <c r="Q32" s="39" t="s">
        <v>5064</v>
      </c>
      <c r="R32" s="39" t="s">
        <v>4811</v>
      </c>
      <c r="S32" s="39"/>
    </row>
    <row r="33" spans="1:19" x14ac:dyDescent="0.3">
      <c r="A33">
        <v>32</v>
      </c>
      <c r="B33" s="1">
        <v>45798.386712962965</v>
      </c>
      <c r="C33" s="1">
        <v>45798.403217592589</v>
      </c>
      <c r="D33" s="39" t="s">
        <v>479</v>
      </c>
      <c r="E33" s="39" t="s">
        <v>480</v>
      </c>
      <c r="F33" s="39" t="s">
        <v>480</v>
      </c>
      <c r="G33">
        <v>10</v>
      </c>
      <c r="H33">
        <v>15</v>
      </c>
      <c r="I33" s="39" t="s">
        <v>5065</v>
      </c>
      <c r="J33" s="39" t="s">
        <v>5066</v>
      </c>
      <c r="K33" s="39" t="s">
        <v>5067</v>
      </c>
      <c r="L33" s="39" t="s">
        <v>5068</v>
      </c>
      <c r="M33" s="39" t="s">
        <v>5069</v>
      </c>
      <c r="N33" s="39" t="s">
        <v>5061</v>
      </c>
      <c r="O33" s="39" t="s">
        <v>5070</v>
      </c>
      <c r="P33" s="39" t="s">
        <v>5071</v>
      </c>
      <c r="Q33" s="39" t="s">
        <v>5072</v>
      </c>
      <c r="R33" s="39" t="s">
        <v>4811</v>
      </c>
      <c r="S33" s="39"/>
    </row>
    <row r="34" spans="1:19" x14ac:dyDescent="0.3">
      <c r="A34">
        <v>33</v>
      </c>
      <c r="B34" s="1">
        <v>45798.387870370374</v>
      </c>
      <c r="C34" s="1">
        <v>45798.403321759259</v>
      </c>
      <c r="D34" s="39" t="s">
        <v>741</v>
      </c>
      <c r="E34" s="39" t="s">
        <v>742</v>
      </c>
      <c r="F34" s="39" t="s">
        <v>742</v>
      </c>
      <c r="G34">
        <v>10</v>
      </c>
      <c r="H34">
        <v>36</v>
      </c>
      <c r="I34" s="39" t="s">
        <v>5073</v>
      </c>
      <c r="J34" s="39" t="s">
        <v>5074</v>
      </c>
      <c r="K34" s="39" t="s">
        <v>5075</v>
      </c>
      <c r="L34" s="39" t="s">
        <v>5059</v>
      </c>
      <c r="M34" s="39" t="s">
        <v>5076</v>
      </c>
      <c r="N34" s="39" t="s">
        <v>5077</v>
      </c>
      <c r="O34" s="39" t="s">
        <v>5078</v>
      </c>
      <c r="P34" s="39" t="s">
        <v>5079</v>
      </c>
      <c r="Q34" s="39" t="s">
        <v>5080</v>
      </c>
      <c r="R34" s="39" t="s">
        <v>4811</v>
      </c>
      <c r="S34" s="39"/>
    </row>
    <row r="35" spans="1:19" x14ac:dyDescent="0.3">
      <c r="A35">
        <v>34</v>
      </c>
      <c r="B35" s="1">
        <v>45798.386840277781</v>
      </c>
      <c r="C35" s="1">
        <v>45798.40353009259</v>
      </c>
      <c r="D35" s="39" t="s">
        <v>829</v>
      </c>
      <c r="E35" s="39" t="s">
        <v>830</v>
      </c>
      <c r="F35" s="39" t="s">
        <v>830</v>
      </c>
      <c r="G35">
        <v>10</v>
      </c>
      <c r="H35">
        <v>34</v>
      </c>
      <c r="I35" s="39" t="s">
        <v>5081</v>
      </c>
      <c r="J35" s="39" t="s">
        <v>5082</v>
      </c>
      <c r="K35" s="39" t="s">
        <v>5083</v>
      </c>
      <c r="L35" s="39" t="s">
        <v>5084</v>
      </c>
      <c r="M35" s="39" t="s">
        <v>5085</v>
      </c>
      <c r="N35" s="39" t="s">
        <v>5086</v>
      </c>
      <c r="O35" s="39" t="s">
        <v>5087</v>
      </c>
      <c r="P35" s="39" t="s">
        <v>5088</v>
      </c>
      <c r="Q35" s="39" t="s">
        <v>5021</v>
      </c>
      <c r="R35" s="39" t="s">
        <v>4811</v>
      </c>
      <c r="S35" s="39"/>
    </row>
    <row r="36" spans="1:19" x14ac:dyDescent="0.3">
      <c r="A36">
        <v>35</v>
      </c>
      <c r="B36" s="1">
        <v>45798.390879629631</v>
      </c>
      <c r="C36" s="1">
        <v>45798.403912037036</v>
      </c>
      <c r="D36" s="39" t="s">
        <v>602</v>
      </c>
      <c r="E36" s="39" t="s">
        <v>603</v>
      </c>
      <c r="F36" s="39" t="s">
        <v>603</v>
      </c>
      <c r="G36">
        <v>10</v>
      </c>
      <c r="H36">
        <v>18</v>
      </c>
      <c r="I36" s="39" t="s">
        <v>5089</v>
      </c>
      <c r="J36" s="39" t="s">
        <v>5090</v>
      </c>
      <c r="K36" s="39" t="s">
        <v>5091</v>
      </c>
      <c r="L36" s="39" t="s">
        <v>5092</v>
      </c>
      <c r="M36" s="39" t="s">
        <v>5093</v>
      </c>
      <c r="N36" s="39" t="s">
        <v>4807</v>
      </c>
      <c r="O36" s="39" t="s">
        <v>5094</v>
      </c>
      <c r="P36" s="39" t="s">
        <v>5095</v>
      </c>
      <c r="Q36" s="39" t="s">
        <v>5096</v>
      </c>
      <c r="R36" s="39" t="s">
        <v>4811</v>
      </c>
      <c r="S36" s="39"/>
    </row>
    <row r="37" spans="1:19" x14ac:dyDescent="0.3">
      <c r="A37">
        <v>36</v>
      </c>
      <c r="B37" s="1">
        <v>45798.389861111114</v>
      </c>
      <c r="C37" s="1">
        <v>45798.404282407406</v>
      </c>
      <c r="D37" s="39" t="s">
        <v>592</v>
      </c>
      <c r="E37" s="39" t="s">
        <v>593</v>
      </c>
      <c r="F37" s="39" t="s">
        <v>594</v>
      </c>
      <c r="G37">
        <v>10</v>
      </c>
      <c r="H37">
        <v>4</v>
      </c>
      <c r="I37" s="39" t="s">
        <v>5097</v>
      </c>
      <c r="J37" s="39" t="s">
        <v>175</v>
      </c>
      <c r="K37" s="39" t="s">
        <v>5091</v>
      </c>
      <c r="L37" s="39" t="s">
        <v>5098</v>
      </c>
      <c r="M37" s="39" t="s">
        <v>5099</v>
      </c>
      <c r="N37" s="39" t="s">
        <v>5100</v>
      </c>
      <c r="O37" s="39" t="s">
        <v>5101</v>
      </c>
      <c r="P37" s="39" t="s">
        <v>5036</v>
      </c>
      <c r="Q37" s="39" t="s">
        <v>5102</v>
      </c>
      <c r="R37" s="39" t="s">
        <v>4811</v>
      </c>
      <c r="S37" s="39"/>
    </row>
    <row r="38" spans="1:19" x14ac:dyDescent="0.3">
      <c r="A38">
        <v>37</v>
      </c>
      <c r="B38" s="1">
        <v>45798.38722222222</v>
      </c>
      <c r="C38" s="1">
        <v>45798.404340277775</v>
      </c>
      <c r="D38" s="39" t="s">
        <v>671</v>
      </c>
      <c r="E38" s="39" t="s">
        <v>672</v>
      </c>
      <c r="F38" s="39" t="s">
        <v>672</v>
      </c>
      <c r="G38">
        <v>10</v>
      </c>
      <c r="H38">
        <v>6</v>
      </c>
      <c r="I38" s="39" t="s">
        <v>5103</v>
      </c>
      <c r="J38" s="39" t="s">
        <v>5104</v>
      </c>
      <c r="K38" s="39" t="s">
        <v>5105</v>
      </c>
      <c r="L38" s="39" t="s">
        <v>4996</v>
      </c>
      <c r="M38" s="39" t="s">
        <v>4997</v>
      </c>
      <c r="N38" s="39" t="s">
        <v>4998</v>
      </c>
      <c r="O38" s="39" t="s">
        <v>5017</v>
      </c>
      <c r="P38" s="39" t="s">
        <v>5018</v>
      </c>
      <c r="Q38" s="39" t="s">
        <v>5021</v>
      </c>
      <c r="R38" s="39" t="s">
        <v>4811</v>
      </c>
      <c r="S38" s="39"/>
    </row>
    <row r="39" spans="1:19" x14ac:dyDescent="0.3">
      <c r="A39">
        <v>38</v>
      </c>
      <c r="B39" s="1">
        <v>45798.393935185188</v>
      </c>
      <c r="C39" s="1">
        <v>45798.405138888891</v>
      </c>
      <c r="D39" s="39" t="s">
        <v>511</v>
      </c>
      <c r="E39" s="39" t="s">
        <v>512</v>
      </c>
      <c r="F39" s="39" t="s">
        <v>512</v>
      </c>
      <c r="G39">
        <v>10</v>
      </c>
      <c r="H39">
        <v>16</v>
      </c>
      <c r="I39" s="39" t="s">
        <v>5106</v>
      </c>
      <c r="J39" s="39" t="s">
        <v>5107</v>
      </c>
      <c r="K39" s="39" t="s">
        <v>5108</v>
      </c>
      <c r="L39" s="39" t="s">
        <v>5109</v>
      </c>
      <c r="M39" s="39" t="s">
        <v>5110</v>
      </c>
      <c r="N39" s="39" t="s">
        <v>5111</v>
      </c>
      <c r="O39" s="39" t="s">
        <v>5112</v>
      </c>
      <c r="P39" s="39" t="s">
        <v>5113</v>
      </c>
      <c r="Q39" s="39" t="s">
        <v>5114</v>
      </c>
      <c r="R39" s="39" t="s">
        <v>4811</v>
      </c>
      <c r="S39" s="39"/>
    </row>
    <row r="40" spans="1:19" x14ac:dyDescent="0.3">
      <c r="A40">
        <v>39</v>
      </c>
      <c r="B40" s="1">
        <v>45798.38622685185</v>
      </c>
      <c r="C40" s="1">
        <v>45798.405393518522</v>
      </c>
      <c r="D40" s="39" t="s">
        <v>772</v>
      </c>
      <c r="E40" s="39" t="s">
        <v>773</v>
      </c>
      <c r="F40" s="39" t="s">
        <v>773</v>
      </c>
      <c r="G40">
        <v>10</v>
      </c>
      <c r="H40">
        <v>5</v>
      </c>
      <c r="I40" s="39" t="s">
        <v>5115</v>
      </c>
      <c r="J40" s="39" t="s">
        <v>5116</v>
      </c>
      <c r="K40" s="39" t="s">
        <v>5117</v>
      </c>
      <c r="L40" s="39" t="s">
        <v>5118</v>
      </c>
      <c r="M40" s="39" t="s">
        <v>4997</v>
      </c>
      <c r="N40" s="39" t="s">
        <v>4998</v>
      </c>
      <c r="O40" s="39" t="s">
        <v>5017</v>
      </c>
      <c r="P40" s="39" t="s">
        <v>5018</v>
      </c>
      <c r="Q40" s="39" t="s">
        <v>5021</v>
      </c>
      <c r="R40" s="39" t="s">
        <v>4811</v>
      </c>
      <c r="S40" s="39"/>
    </row>
    <row r="41" spans="1:19" x14ac:dyDescent="0.3">
      <c r="A41">
        <v>40</v>
      </c>
      <c r="B41" s="1">
        <v>45798.388541666667</v>
      </c>
      <c r="C41" s="1">
        <v>45798.405613425923</v>
      </c>
      <c r="D41" s="39" t="s">
        <v>690</v>
      </c>
      <c r="E41" s="39" t="s">
        <v>691</v>
      </c>
      <c r="F41" s="39" t="s">
        <v>5119</v>
      </c>
      <c r="G41">
        <v>10</v>
      </c>
      <c r="H41">
        <v>37</v>
      </c>
      <c r="I41" s="39" t="s">
        <v>5120</v>
      </c>
      <c r="J41" s="39" t="s">
        <v>5121</v>
      </c>
      <c r="K41" s="39" t="s">
        <v>5122</v>
      </c>
      <c r="L41" s="39" t="s">
        <v>5123</v>
      </c>
      <c r="M41" s="39" t="s">
        <v>5124</v>
      </c>
      <c r="N41" s="39" t="s">
        <v>5125</v>
      </c>
      <c r="O41" s="39" t="s">
        <v>5126</v>
      </c>
      <c r="P41" s="39" t="s">
        <v>5036</v>
      </c>
      <c r="Q41" s="39" t="s">
        <v>5021</v>
      </c>
      <c r="R41" s="39" t="s">
        <v>4811</v>
      </c>
      <c r="S41" s="39"/>
    </row>
    <row r="42" spans="1:19" x14ac:dyDescent="0.3">
      <c r="A42">
        <v>41</v>
      </c>
      <c r="B42" s="1">
        <v>45798.388773148145</v>
      </c>
      <c r="C42" s="1">
        <v>45798.405648148146</v>
      </c>
      <c r="D42" s="39" t="s">
        <v>702</v>
      </c>
      <c r="E42" s="39" t="s">
        <v>703</v>
      </c>
      <c r="F42" s="39" t="s">
        <v>5127</v>
      </c>
      <c r="G42">
        <v>10</v>
      </c>
      <c r="H42">
        <v>20</v>
      </c>
      <c r="I42" s="39" t="s">
        <v>5128</v>
      </c>
      <c r="J42" s="39" t="s">
        <v>5116</v>
      </c>
      <c r="K42" s="39" t="s">
        <v>5122</v>
      </c>
      <c r="L42" s="39" t="s">
        <v>5129</v>
      </c>
      <c r="M42" s="39" t="s">
        <v>5124</v>
      </c>
      <c r="N42" s="39" t="s">
        <v>5130</v>
      </c>
      <c r="O42" s="39" t="s">
        <v>5017</v>
      </c>
      <c r="P42" s="39" t="s">
        <v>5131</v>
      </c>
      <c r="Q42" s="39" t="s">
        <v>5021</v>
      </c>
      <c r="R42" s="39" t="s">
        <v>4811</v>
      </c>
      <c r="S42" s="39"/>
    </row>
    <row r="43" spans="1:19" x14ac:dyDescent="0.3">
      <c r="A43">
        <v>42</v>
      </c>
      <c r="B43" s="1">
        <v>45798.386736111112</v>
      </c>
      <c r="C43" s="1">
        <v>45798.405648148146</v>
      </c>
      <c r="D43" s="39" t="s">
        <v>761</v>
      </c>
      <c r="E43" s="39" t="s">
        <v>762</v>
      </c>
      <c r="F43" s="39" t="s">
        <v>762</v>
      </c>
      <c r="G43">
        <v>10</v>
      </c>
      <c r="H43">
        <v>21</v>
      </c>
      <c r="I43" s="39" t="s">
        <v>5132</v>
      </c>
      <c r="J43" s="39" t="s">
        <v>5133</v>
      </c>
      <c r="K43" s="39" t="s">
        <v>5134</v>
      </c>
      <c r="L43" s="39" t="s">
        <v>5135</v>
      </c>
      <c r="M43" s="39" t="s">
        <v>5124</v>
      </c>
      <c r="N43" s="39" t="s">
        <v>5136</v>
      </c>
      <c r="O43" s="39" t="s">
        <v>5017</v>
      </c>
      <c r="P43" s="39" t="s">
        <v>5137</v>
      </c>
      <c r="Q43" s="39" t="s">
        <v>5021</v>
      </c>
      <c r="R43" s="39" t="s">
        <v>4811</v>
      </c>
      <c r="S43" s="39"/>
    </row>
    <row r="44" spans="1:19" x14ac:dyDescent="0.3">
      <c r="A44">
        <v>43</v>
      </c>
      <c r="B44" s="1">
        <v>45798.404236111113</v>
      </c>
      <c r="C44" s="1">
        <v>45798.405752314815</v>
      </c>
      <c r="D44" s="39" t="s">
        <v>750</v>
      </c>
      <c r="E44" s="39" t="s">
        <v>751</v>
      </c>
      <c r="F44" s="39" t="s">
        <v>751</v>
      </c>
      <c r="G44">
        <v>10</v>
      </c>
      <c r="H44">
        <v>22</v>
      </c>
      <c r="I44" s="39" t="s">
        <v>5138</v>
      </c>
      <c r="J44" s="39" t="s">
        <v>5139</v>
      </c>
      <c r="K44" s="39" t="s">
        <v>5117</v>
      </c>
      <c r="L44" s="39" t="s">
        <v>5140</v>
      </c>
      <c r="M44" s="39" t="s">
        <v>5021</v>
      </c>
      <c r="N44" s="39" t="s">
        <v>5026</v>
      </c>
      <c r="O44" s="39" t="s">
        <v>5017</v>
      </c>
      <c r="P44" s="39" t="s">
        <v>5131</v>
      </c>
      <c r="Q44" s="39" t="s">
        <v>5021</v>
      </c>
      <c r="R44" s="39" t="s">
        <v>4811</v>
      </c>
      <c r="S44" s="39"/>
    </row>
    <row r="45" spans="1:19" x14ac:dyDescent="0.3">
      <c r="A45">
        <v>44</v>
      </c>
      <c r="B45" s="1">
        <v>45798.406122685185</v>
      </c>
      <c r="C45" s="1">
        <v>45798.40625</v>
      </c>
      <c r="D45" s="39" t="s">
        <v>468</v>
      </c>
      <c r="E45" s="39" t="s">
        <v>469</v>
      </c>
      <c r="F45" s="39" t="s">
        <v>470</v>
      </c>
      <c r="G45">
        <v>10</v>
      </c>
      <c r="H45">
        <v>10</v>
      </c>
      <c r="I45" s="39" t="s">
        <v>5141</v>
      </c>
      <c r="J45" s="39" t="s">
        <v>5142</v>
      </c>
      <c r="K45" s="39" t="s">
        <v>5143</v>
      </c>
      <c r="L45" s="39" t="s">
        <v>5144</v>
      </c>
      <c r="M45" s="39" t="s">
        <v>5145</v>
      </c>
      <c r="N45" s="39" t="s">
        <v>5061</v>
      </c>
      <c r="O45" s="39" t="s">
        <v>5146</v>
      </c>
      <c r="P45" s="39" t="s">
        <v>5147</v>
      </c>
      <c r="Q45" s="39" t="s">
        <v>5148</v>
      </c>
      <c r="R45" s="39" t="s">
        <v>4811</v>
      </c>
      <c r="S45" s="39"/>
    </row>
    <row r="46" spans="1:19" x14ac:dyDescent="0.3">
      <c r="A46">
        <v>45</v>
      </c>
      <c r="B46" s="1">
        <v>45798.388680555552</v>
      </c>
      <c r="C46" s="1">
        <v>45798.406990740739</v>
      </c>
      <c r="D46" s="39" t="s">
        <v>5149</v>
      </c>
      <c r="E46" s="39" t="s">
        <v>5150</v>
      </c>
      <c r="F46" s="39" t="s">
        <v>5150</v>
      </c>
      <c r="G46">
        <v>10</v>
      </c>
      <c r="H46">
        <v>35</v>
      </c>
      <c r="I46" s="39" t="s">
        <v>5151</v>
      </c>
      <c r="J46" s="39" t="s">
        <v>5152</v>
      </c>
      <c r="K46" s="39" t="s">
        <v>5153</v>
      </c>
      <c r="L46" s="39" t="s">
        <v>4996</v>
      </c>
      <c r="M46" s="39" t="s">
        <v>4997</v>
      </c>
      <c r="N46" s="39" t="s">
        <v>5154</v>
      </c>
      <c r="O46" s="39" t="s">
        <v>5018</v>
      </c>
      <c r="P46" s="39" t="s">
        <v>5155</v>
      </c>
      <c r="Q46" s="39" t="s">
        <v>5156</v>
      </c>
      <c r="R46" s="39" t="s">
        <v>4811</v>
      </c>
      <c r="S46" s="39"/>
    </row>
    <row r="47" spans="1:19" x14ac:dyDescent="0.3">
      <c r="A47">
        <v>46</v>
      </c>
      <c r="B47" s="1">
        <v>45798.386030092595</v>
      </c>
      <c r="C47" s="1">
        <v>45798.407719907409</v>
      </c>
      <c r="D47" s="39" t="s">
        <v>549</v>
      </c>
      <c r="E47" s="39" t="s">
        <v>550</v>
      </c>
      <c r="F47" s="39" t="s">
        <v>550</v>
      </c>
      <c r="G47">
        <v>10</v>
      </c>
      <c r="H47">
        <v>26</v>
      </c>
      <c r="I47" s="39" t="s">
        <v>4865</v>
      </c>
      <c r="J47" s="39" t="s">
        <v>175</v>
      </c>
      <c r="K47" s="39" t="s">
        <v>5157</v>
      </c>
      <c r="L47" s="39" t="s">
        <v>5158</v>
      </c>
      <c r="M47" s="39" t="s">
        <v>5159</v>
      </c>
      <c r="N47" s="39" t="s">
        <v>5160</v>
      </c>
      <c r="O47" s="39" t="s">
        <v>5161</v>
      </c>
      <c r="P47" s="39" t="s">
        <v>5162</v>
      </c>
      <c r="Q47" s="39" t="s">
        <v>5163</v>
      </c>
      <c r="R47" s="39" t="s">
        <v>4811</v>
      </c>
      <c r="S47" s="39"/>
    </row>
    <row r="48" spans="1:19" x14ac:dyDescent="0.3">
      <c r="A48">
        <v>47</v>
      </c>
      <c r="B48" s="1">
        <v>45798.386979166666</v>
      </c>
      <c r="C48" s="1">
        <v>45798.40834490741</v>
      </c>
      <c r="D48" s="39" t="s">
        <v>520</v>
      </c>
      <c r="E48" s="39" t="s">
        <v>521</v>
      </c>
      <c r="F48" s="39" t="s">
        <v>521</v>
      </c>
      <c r="G48">
        <v>10</v>
      </c>
      <c r="H48">
        <v>27</v>
      </c>
      <c r="I48" s="39" t="s">
        <v>5164</v>
      </c>
      <c r="J48" s="39" t="s">
        <v>175</v>
      </c>
      <c r="K48" s="39" t="s">
        <v>5165</v>
      </c>
      <c r="L48" s="39" t="s">
        <v>5166</v>
      </c>
      <c r="M48" s="39" t="s">
        <v>5167</v>
      </c>
      <c r="N48" s="39" t="s">
        <v>5168</v>
      </c>
      <c r="O48" s="39" t="s">
        <v>5161</v>
      </c>
      <c r="P48" s="39" t="s">
        <v>5169</v>
      </c>
      <c r="Q48" s="39" t="s">
        <v>5170</v>
      </c>
      <c r="R48" s="39" t="s">
        <v>4811</v>
      </c>
      <c r="S48" s="39"/>
    </row>
    <row r="49" spans="1:19" x14ac:dyDescent="0.3">
      <c r="A49">
        <v>48</v>
      </c>
      <c r="B49" s="1">
        <v>45798.386724537035</v>
      </c>
      <c r="C49" s="1">
        <v>45798.408437500002</v>
      </c>
      <c r="D49" s="39" t="s">
        <v>538</v>
      </c>
      <c r="E49" s="39" t="s">
        <v>539</v>
      </c>
      <c r="F49" s="39" t="s">
        <v>539</v>
      </c>
      <c r="G49">
        <v>10</v>
      </c>
      <c r="H49">
        <v>32</v>
      </c>
      <c r="I49" s="39" t="s">
        <v>4865</v>
      </c>
      <c r="J49" s="39" t="s">
        <v>175</v>
      </c>
      <c r="K49" s="39" t="s">
        <v>5171</v>
      </c>
      <c r="L49" s="39" t="s">
        <v>5172</v>
      </c>
      <c r="M49" s="39" t="s">
        <v>5173</v>
      </c>
      <c r="N49" s="39" t="s">
        <v>5174</v>
      </c>
      <c r="O49" s="39" t="s">
        <v>5161</v>
      </c>
      <c r="P49" s="39" t="s">
        <v>5175</v>
      </c>
      <c r="Q49" s="39" t="s">
        <v>5176</v>
      </c>
      <c r="R49" s="39" t="s">
        <v>4811</v>
      </c>
      <c r="S49" s="39"/>
    </row>
    <row r="50" spans="1:19" x14ac:dyDescent="0.3">
      <c r="A50">
        <v>49</v>
      </c>
      <c r="B50" s="1">
        <v>45798.386817129627</v>
      </c>
      <c r="C50" s="1">
        <v>45798.408460648148</v>
      </c>
      <c r="D50" s="39" t="s">
        <v>567</v>
      </c>
      <c r="E50" s="39" t="s">
        <v>568</v>
      </c>
      <c r="F50" s="39" t="s">
        <v>568</v>
      </c>
      <c r="G50">
        <v>10</v>
      </c>
      <c r="H50">
        <v>31</v>
      </c>
      <c r="I50" s="39" t="s">
        <v>5177</v>
      </c>
      <c r="J50" s="39" t="s">
        <v>175</v>
      </c>
      <c r="K50" s="39" t="s">
        <v>5178</v>
      </c>
      <c r="L50" s="39" t="s">
        <v>5179</v>
      </c>
      <c r="M50" s="39" t="s">
        <v>5180</v>
      </c>
      <c r="N50" s="39" t="s">
        <v>5181</v>
      </c>
      <c r="O50" s="39" t="s">
        <v>5182</v>
      </c>
      <c r="P50" s="39" t="s">
        <v>5183</v>
      </c>
      <c r="Q50" s="39" t="s">
        <v>5176</v>
      </c>
      <c r="R50" s="39" t="s">
        <v>4811</v>
      </c>
      <c r="S50" s="39"/>
    </row>
    <row r="51" spans="1:19" x14ac:dyDescent="0.3">
      <c r="A51">
        <v>50</v>
      </c>
      <c r="B51" s="1">
        <v>45798.386770833335</v>
      </c>
      <c r="C51" s="1">
        <v>45798.409884259258</v>
      </c>
      <c r="D51" s="39" t="s">
        <v>638</v>
      </c>
      <c r="E51" s="39" t="s">
        <v>639</v>
      </c>
      <c r="F51" s="39" t="s">
        <v>640</v>
      </c>
      <c r="G51">
        <v>10</v>
      </c>
      <c r="H51">
        <v>33</v>
      </c>
      <c r="I51" s="39" t="s">
        <v>5184</v>
      </c>
      <c r="J51" s="39" t="s">
        <v>175</v>
      </c>
      <c r="K51" s="39" t="s">
        <v>5185</v>
      </c>
      <c r="L51" s="39" t="s">
        <v>5186</v>
      </c>
      <c r="M51" s="39" t="s">
        <v>5187</v>
      </c>
      <c r="N51" s="39" t="s">
        <v>5188</v>
      </c>
      <c r="O51" s="39" t="s">
        <v>5189</v>
      </c>
      <c r="P51" s="39" t="s">
        <v>5190</v>
      </c>
      <c r="Q51" s="39" t="s">
        <v>5191</v>
      </c>
      <c r="R51" s="39" t="s">
        <v>4811</v>
      </c>
      <c r="S51" s="39"/>
    </row>
    <row r="52" spans="1:19" x14ac:dyDescent="0.3">
      <c r="A52">
        <v>51</v>
      </c>
      <c r="B52" s="1">
        <v>45798.388020833336</v>
      </c>
      <c r="C52" s="1">
        <v>45798.410057870373</v>
      </c>
      <c r="D52" s="39" t="s">
        <v>842</v>
      </c>
      <c r="E52" s="39" t="s">
        <v>843</v>
      </c>
      <c r="F52" s="39" t="s">
        <v>843</v>
      </c>
      <c r="G52">
        <v>10</v>
      </c>
      <c r="H52">
        <v>28</v>
      </c>
      <c r="I52" s="39" t="s">
        <v>5192</v>
      </c>
      <c r="J52" s="39" t="s">
        <v>5193</v>
      </c>
      <c r="K52" s="39" t="s">
        <v>5194</v>
      </c>
      <c r="L52" s="39" t="s">
        <v>4996</v>
      </c>
      <c r="M52" s="39" t="s">
        <v>5195</v>
      </c>
      <c r="N52" s="39" t="s">
        <v>4998</v>
      </c>
      <c r="O52" s="39" t="s">
        <v>5017</v>
      </c>
      <c r="P52" s="39" t="s">
        <v>5018</v>
      </c>
      <c r="Q52" s="39" t="s">
        <v>5021</v>
      </c>
      <c r="R52" s="39" t="s">
        <v>4811</v>
      </c>
      <c r="S52" s="39"/>
    </row>
    <row r="53" spans="1:19" x14ac:dyDescent="0.3">
      <c r="A53">
        <v>52</v>
      </c>
      <c r="B53" s="1">
        <v>45798.410462962966</v>
      </c>
      <c r="C53" s="1">
        <v>45798.41134259259</v>
      </c>
      <c r="D53" s="39" t="s">
        <v>734</v>
      </c>
      <c r="E53" s="39" t="s">
        <v>735</v>
      </c>
      <c r="F53" s="39" t="s">
        <v>735</v>
      </c>
      <c r="G53">
        <v>10</v>
      </c>
      <c r="H53">
        <v>39</v>
      </c>
      <c r="I53" s="39" t="s">
        <v>5151</v>
      </c>
      <c r="J53" s="39" t="s">
        <v>107</v>
      </c>
      <c r="K53" s="39" t="s">
        <v>5122</v>
      </c>
      <c r="L53" s="39" t="s">
        <v>5196</v>
      </c>
      <c r="M53" s="39" t="s">
        <v>4997</v>
      </c>
      <c r="N53" s="39" t="s">
        <v>4998</v>
      </c>
      <c r="O53" s="39" t="s">
        <v>5197</v>
      </c>
      <c r="P53" s="39" t="s">
        <v>5198</v>
      </c>
      <c r="Q53" s="39" t="s">
        <v>4855</v>
      </c>
      <c r="R53" s="39" t="s">
        <v>4811</v>
      </c>
      <c r="S53" s="39"/>
    </row>
    <row r="54" spans="1:19" x14ac:dyDescent="0.3">
      <c r="A54">
        <v>53</v>
      </c>
      <c r="B54" s="1">
        <v>45798.395046296297</v>
      </c>
      <c r="C54" s="1">
        <v>45798.411504629628</v>
      </c>
      <c r="D54" s="39" t="s">
        <v>682</v>
      </c>
      <c r="E54" s="39" t="s">
        <v>683</v>
      </c>
      <c r="F54" s="39" t="s">
        <v>683</v>
      </c>
      <c r="G54">
        <v>10</v>
      </c>
      <c r="H54">
        <v>25</v>
      </c>
      <c r="I54" s="39" t="s">
        <v>5199</v>
      </c>
      <c r="J54" s="39" t="s">
        <v>903</v>
      </c>
      <c r="K54" s="39" t="s">
        <v>5200</v>
      </c>
      <c r="L54" s="39" t="s">
        <v>5201</v>
      </c>
      <c r="M54" s="39" t="s">
        <v>5202</v>
      </c>
      <c r="N54" s="39" t="s">
        <v>4998</v>
      </c>
      <c r="O54" s="39" t="s">
        <v>5203</v>
      </c>
      <c r="P54" s="39" t="s">
        <v>5204</v>
      </c>
      <c r="Q54" s="39" t="s">
        <v>5205</v>
      </c>
      <c r="R54" s="39" t="s">
        <v>4811</v>
      </c>
      <c r="S54" s="39"/>
    </row>
    <row r="55" spans="1:19" x14ac:dyDescent="0.3">
      <c r="A55">
        <v>54</v>
      </c>
      <c r="B55" s="1">
        <v>45798.38721064815</v>
      </c>
      <c r="C55" s="1">
        <v>45798.412199074075</v>
      </c>
      <c r="D55" s="39" t="s">
        <v>818</v>
      </c>
      <c r="E55" s="39" t="s">
        <v>819</v>
      </c>
      <c r="F55" s="39" t="s">
        <v>819</v>
      </c>
      <c r="G55">
        <v>10</v>
      </c>
      <c r="H55">
        <v>1</v>
      </c>
      <c r="I55" s="39" t="s">
        <v>4865</v>
      </c>
      <c r="J55" s="39" t="s">
        <v>5206</v>
      </c>
      <c r="K55" s="39" t="s">
        <v>5207</v>
      </c>
      <c r="L55" s="39" t="s">
        <v>5208</v>
      </c>
      <c r="M55" s="39" t="s">
        <v>5209</v>
      </c>
      <c r="N55" s="39" t="s">
        <v>4998</v>
      </c>
      <c r="O55" s="39" t="s">
        <v>5017</v>
      </c>
      <c r="P55" s="39" t="s">
        <v>5018</v>
      </c>
      <c r="Q55" s="39" t="s">
        <v>5021</v>
      </c>
      <c r="R55" s="39" t="s">
        <v>4811</v>
      </c>
      <c r="S55" s="39"/>
    </row>
    <row r="56" spans="1:19" x14ac:dyDescent="0.3">
      <c r="A56">
        <v>55</v>
      </c>
      <c r="B56" s="1">
        <v>45798.389907407407</v>
      </c>
      <c r="C56" s="1">
        <v>45798.412268518521</v>
      </c>
      <c r="D56" s="39" t="s">
        <v>621</v>
      </c>
      <c r="E56" s="39" t="s">
        <v>622</v>
      </c>
      <c r="F56" s="39" t="s">
        <v>622</v>
      </c>
      <c r="G56">
        <v>10</v>
      </c>
      <c r="H56">
        <v>23</v>
      </c>
      <c r="I56" s="39" t="s">
        <v>4949</v>
      </c>
      <c r="J56" s="39" t="s">
        <v>5210</v>
      </c>
      <c r="K56" s="39" t="s">
        <v>5117</v>
      </c>
      <c r="L56" s="39" t="s">
        <v>5211</v>
      </c>
      <c r="M56" s="39" t="s">
        <v>5212</v>
      </c>
      <c r="N56" s="39" t="s">
        <v>5213</v>
      </c>
      <c r="O56" s="39" t="s">
        <v>5214</v>
      </c>
      <c r="P56" s="39" t="s">
        <v>5215</v>
      </c>
      <c r="Q56" s="39" t="s">
        <v>5021</v>
      </c>
      <c r="R56" s="39" t="s">
        <v>4811</v>
      </c>
      <c r="S56" s="39"/>
    </row>
    <row r="57" spans="1:19" x14ac:dyDescent="0.3">
      <c r="A57">
        <v>56</v>
      </c>
      <c r="B57" s="1">
        <v>45798.47929398148</v>
      </c>
      <c r="C57" s="1">
        <v>45798.491539351853</v>
      </c>
      <c r="D57" s="39" t="s">
        <v>3289</v>
      </c>
      <c r="E57" s="39" t="s">
        <v>3290</v>
      </c>
      <c r="F57" s="39" t="s">
        <v>3290</v>
      </c>
      <c r="G57">
        <v>3</v>
      </c>
      <c r="H57">
        <v>27</v>
      </c>
      <c r="I57" s="39" t="s">
        <v>5216</v>
      </c>
      <c r="J57" s="39" t="s">
        <v>5217</v>
      </c>
      <c r="K57" s="39" t="s">
        <v>5218</v>
      </c>
      <c r="L57" s="39" t="s">
        <v>5219</v>
      </c>
      <c r="M57" s="39" t="s">
        <v>5220</v>
      </c>
      <c r="N57" s="39" t="s">
        <v>5221</v>
      </c>
      <c r="O57" s="39" t="s">
        <v>5222</v>
      </c>
      <c r="P57" s="39" t="s">
        <v>5223</v>
      </c>
      <c r="Q57" s="39" t="s">
        <v>5224</v>
      </c>
      <c r="R57" s="39" t="s">
        <v>4811</v>
      </c>
      <c r="S57" s="39"/>
    </row>
    <row r="58" spans="1:19" x14ac:dyDescent="0.3">
      <c r="A58">
        <v>57</v>
      </c>
      <c r="B58" s="1">
        <v>45798.857453703706</v>
      </c>
      <c r="C58" s="1">
        <v>45798.877118055556</v>
      </c>
      <c r="D58" s="39" t="s">
        <v>3812</v>
      </c>
      <c r="E58" s="39" t="s">
        <v>3813</v>
      </c>
      <c r="F58" s="39" t="s">
        <v>3814</v>
      </c>
      <c r="G58">
        <v>3</v>
      </c>
      <c r="H58">
        <v>17</v>
      </c>
      <c r="I58" s="39" t="s">
        <v>5225</v>
      </c>
      <c r="J58" s="39" t="s">
        <v>5226</v>
      </c>
      <c r="K58" s="39" t="s">
        <v>5227</v>
      </c>
      <c r="L58" s="39" t="s">
        <v>5228</v>
      </c>
      <c r="M58" s="39" t="s">
        <v>5229</v>
      </c>
      <c r="N58" s="39" t="s">
        <v>5230</v>
      </c>
      <c r="O58" s="39" t="s">
        <v>5231</v>
      </c>
      <c r="P58" s="39" t="s">
        <v>5232</v>
      </c>
      <c r="Q58" s="39" t="s">
        <v>5233</v>
      </c>
      <c r="R58" s="39" t="s">
        <v>4811</v>
      </c>
      <c r="S58" s="39"/>
    </row>
    <row r="59" spans="1:19" x14ac:dyDescent="0.3">
      <c r="A59">
        <v>58</v>
      </c>
      <c r="B59" s="1">
        <v>45798.964814814812</v>
      </c>
      <c r="C59" s="1">
        <v>45798.965324074074</v>
      </c>
      <c r="D59" s="39" t="s">
        <v>792</v>
      </c>
      <c r="E59" s="39" t="s">
        <v>793</v>
      </c>
      <c r="F59" s="39" t="s">
        <v>793</v>
      </c>
      <c r="G59">
        <v>10</v>
      </c>
      <c r="H59">
        <v>40</v>
      </c>
      <c r="I59" s="39" t="s">
        <v>5234</v>
      </c>
      <c r="J59" s="39" t="s">
        <v>2809</v>
      </c>
      <c r="K59" s="39" t="s">
        <v>5235</v>
      </c>
      <c r="L59" s="39" t="s">
        <v>5236</v>
      </c>
      <c r="M59" s="39" t="s">
        <v>5237</v>
      </c>
      <c r="N59" s="39" t="s">
        <v>5238</v>
      </c>
      <c r="O59" s="39" t="s">
        <v>5239</v>
      </c>
      <c r="P59" s="39" t="s">
        <v>5240</v>
      </c>
      <c r="Q59" s="39" t="s">
        <v>5241</v>
      </c>
      <c r="R59" s="39" t="s">
        <v>4811</v>
      </c>
      <c r="S59" s="39"/>
    </row>
    <row r="60" spans="1:19" x14ac:dyDescent="0.3">
      <c r="A60">
        <v>59</v>
      </c>
      <c r="B60" s="1">
        <v>45798.932905092595</v>
      </c>
      <c r="C60" s="1">
        <v>45798.969189814816</v>
      </c>
      <c r="D60" s="39" t="s">
        <v>3387</v>
      </c>
      <c r="E60" s="39" t="s">
        <v>3388</v>
      </c>
      <c r="F60" s="39" t="s">
        <v>3388</v>
      </c>
      <c r="G60">
        <v>3</v>
      </c>
      <c r="H60">
        <v>33</v>
      </c>
      <c r="I60" s="39" t="s">
        <v>5242</v>
      </c>
      <c r="J60" s="39" t="s">
        <v>5243</v>
      </c>
      <c r="K60" s="39" t="s">
        <v>5244</v>
      </c>
      <c r="L60" s="39" t="s">
        <v>5245</v>
      </c>
      <c r="M60" s="39" t="s">
        <v>5246</v>
      </c>
      <c r="N60" s="39" t="s">
        <v>5247</v>
      </c>
      <c r="O60" s="39" t="s">
        <v>5248</v>
      </c>
      <c r="P60" s="39" t="s">
        <v>5249</v>
      </c>
      <c r="Q60" s="39" t="s">
        <v>5250</v>
      </c>
      <c r="R60" s="39" t="s">
        <v>4811</v>
      </c>
      <c r="S60" s="39"/>
    </row>
    <row r="61" spans="1:19" x14ac:dyDescent="0.3">
      <c r="A61">
        <v>60</v>
      </c>
      <c r="B61" s="1">
        <v>45799.21974537037</v>
      </c>
      <c r="C61" s="1">
        <v>45799.240810185183</v>
      </c>
      <c r="D61" s="39" t="s">
        <v>1964</v>
      </c>
      <c r="E61" s="39" t="s">
        <v>1965</v>
      </c>
      <c r="F61" s="39" t="s">
        <v>1966</v>
      </c>
      <c r="G61">
        <v>3</v>
      </c>
      <c r="H61">
        <v>24</v>
      </c>
      <c r="I61" s="39" t="s">
        <v>5020</v>
      </c>
      <c r="J61" s="39" t="s">
        <v>5251</v>
      </c>
      <c r="K61" s="39" t="s">
        <v>5252</v>
      </c>
      <c r="L61" s="39" t="s">
        <v>5253</v>
      </c>
      <c r="M61" s="39" t="s">
        <v>5254</v>
      </c>
      <c r="N61" s="39" t="s">
        <v>5255</v>
      </c>
      <c r="O61" s="39" t="s">
        <v>5256</v>
      </c>
      <c r="P61" s="39" t="s">
        <v>5257</v>
      </c>
      <c r="Q61" s="39" t="s">
        <v>4855</v>
      </c>
      <c r="R61" s="39" t="s">
        <v>4837</v>
      </c>
      <c r="S61" s="39"/>
    </row>
    <row r="62" spans="1:19" x14ac:dyDescent="0.3">
      <c r="A62">
        <v>61</v>
      </c>
      <c r="B62" s="1">
        <v>45799.466226851851</v>
      </c>
      <c r="C62" s="1">
        <v>45799.474432870367</v>
      </c>
      <c r="D62" s="39" t="s">
        <v>885</v>
      </c>
      <c r="E62" s="39" t="s">
        <v>886</v>
      </c>
      <c r="F62" s="39" t="s">
        <v>886</v>
      </c>
      <c r="G62">
        <v>2</v>
      </c>
      <c r="H62">
        <v>16</v>
      </c>
      <c r="I62" s="39" t="s">
        <v>5258</v>
      </c>
      <c r="J62" s="39" t="s">
        <v>5259</v>
      </c>
      <c r="K62" s="39" t="s">
        <v>5260</v>
      </c>
      <c r="L62" s="39" t="s">
        <v>5261</v>
      </c>
      <c r="M62" s="39" t="s">
        <v>5262</v>
      </c>
      <c r="N62" s="39" t="s">
        <v>5263</v>
      </c>
      <c r="O62" s="39" t="s">
        <v>5264</v>
      </c>
      <c r="P62" s="39" t="s">
        <v>5265</v>
      </c>
      <c r="Q62" s="39" t="s">
        <v>5266</v>
      </c>
      <c r="R62" s="39" t="s">
        <v>4811</v>
      </c>
      <c r="S62" s="39"/>
    </row>
    <row r="63" spans="1:19" x14ac:dyDescent="0.3">
      <c r="A63">
        <v>62</v>
      </c>
      <c r="B63" s="1">
        <v>45799.46539351852</v>
      </c>
      <c r="C63" s="1">
        <v>45799.474918981483</v>
      </c>
      <c r="D63" s="39" t="s">
        <v>921</v>
      </c>
      <c r="E63" s="39" t="s">
        <v>922</v>
      </c>
      <c r="F63" s="39" t="s">
        <v>922</v>
      </c>
      <c r="G63">
        <v>2</v>
      </c>
      <c r="H63">
        <v>5</v>
      </c>
      <c r="I63" s="39" t="s">
        <v>5267</v>
      </c>
      <c r="J63" s="39" t="s">
        <v>5268</v>
      </c>
      <c r="K63" s="39" t="s">
        <v>4830</v>
      </c>
      <c r="L63" s="39" t="s">
        <v>5269</v>
      </c>
      <c r="M63" s="39" t="s">
        <v>5270</v>
      </c>
      <c r="N63" s="39" t="s">
        <v>5271</v>
      </c>
      <c r="O63" s="39" t="s">
        <v>5272</v>
      </c>
      <c r="P63" s="39" t="s">
        <v>5273</v>
      </c>
      <c r="Q63" s="39" t="s">
        <v>5274</v>
      </c>
      <c r="R63" s="39" t="s">
        <v>4837</v>
      </c>
      <c r="S63" s="39"/>
    </row>
    <row r="64" spans="1:19" x14ac:dyDescent="0.3">
      <c r="A64">
        <v>63</v>
      </c>
      <c r="B64" s="1">
        <v>45799.465405092589</v>
      </c>
      <c r="C64" s="1">
        <v>45799.476701388892</v>
      </c>
      <c r="D64" s="39" t="s">
        <v>895</v>
      </c>
      <c r="E64" s="39" t="s">
        <v>896</v>
      </c>
      <c r="F64" s="39" t="s">
        <v>5275</v>
      </c>
      <c r="G64">
        <v>2</v>
      </c>
      <c r="H64">
        <v>23</v>
      </c>
      <c r="I64" s="39" t="s">
        <v>5276</v>
      </c>
      <c r="J64" s="39" t="s">
        <v>2305</v>
      </c>
      <c r="K64" s="39" t="s">
        <v>5277</v>
      </c>
      <c r="L64" s="39" t="s">
        <v>5278</v>
      </c>
      <c r="M64" s="39" t="s">
        <v>5279</v>
      </c>
      <c r="N64" s="39" t="s">
        <v>5280</v>
      </c>
      <c r="O64" s="39" t="s">
        <v>5281</v>
      </c>
      <c r="P64" s="39" t="s">
        <v>5282</v>
      </c>
      <c r="Q64" s="39" t="s">
        <v>5283</v>
      </c>
      <c r="R64" s="39" t="s">
        <v>4837</v>
      </c>
      <c r="S64" s="39"/>
    </row>
    <row r="65" spans="1:19" x14ac:dyDescent="0.3">
      <c r="A65">
        <v>64</v>
      </c>
      <c r="B65" s="1">
        <v>45799.469236111108</v>
      </c>
      <c r="C65" s="1">
        <v>45799.47828703704</v>
      </c>
      <c r="D65" s="39" t="s">
        <v>1026</v>
      </c>
      <c r="E65" s="39" t="s">
        <v>1027</v>
      </c>
      <c r="F65" s="39" t="s">
        <v>1027</v>
      </c>
      <c r="G65">
        <v>2</v>
      </c>
      <c r="H65">
        <v>24</v>
      </c>
      <c r="I65" s="39" t="s">
        <v>5284</v>
      </c>
      <c r="J65" s="39" t="s">
        <v>5285</v>
      </c>
      <c r="K65" s="39" t="s">
        <v>5286</v>
      </c>
      <c r="L65" s="39" t="s">
        <v>5287</v>
      </c>
      <c r="M65" s="39" t="s">
        <v>5288</v>
      </c>
      <c r="N65" s="39" t="s">
        <v>5289</v>
      </c>
      <c r="O65" s="39" t="s">
        <v>5290</v>
      </c>
      <c r="P65" s="39" t="s">
        <v>5291</v>
      </c>
      <c r="Q65" s="39" t="s">
        <v>5292</v>
      </c>
      <c r="R65" s="39" t="s">
        <v>4811</v>
      </c>
      <c r="S65" s="39"/>
    </row>
    <row r="66" spans="1:19" x14ac:dyDescent="0.3">
      <c r="A66">
        <v>65</v>
      </c>
      <c r="B66" s="1">
        <v>45799.465925925928</v>
      </c>
      <c r="C66" s="1">
        <v>45799.478298611109</v>
      </c>
      <c r="D66" s="39" t="s">
        <v>1038</v>
      </c>
      <c r="E66" s="39" t="s">
        <v>1039</v>
      </c>
      <c r="F66" s="39" t="s">
        <v>1039</v>
      </c>
      <c r="G66">
        <v>2</v>
      </c>
      <c r="H66">
        <v>22</v>
      </c>
      <c r="I66" s="39" t="s">
        <v>4907</v>
      </c>
      <c r="J66" s="39" t="s">
        <v>5293</v>
      </c>
      <c r="K66" s="39" t="s">
        <v>5294</v>
      </c>
      <c r="L66" s="39" t="s">
        <v>5295</v>
      </c>
      <c r="M66" s="39" t="s">
        <v>5296</v>
      </c>
      <c r="N66" s="39" t="s">
        <v>5077</v>
      </c>
      <c r="O66" s="39" t="s">
        <v>5297</v>
      </c>
      <c r="P66" s="39" t="s">
        <v>5298</v>
      </c>
      <c r="Q66" s="39" t="s">
        <v>5299</v>
      </c>
      <c r="R66" s="39" t="s">
        <v>4811</v>
      </c>
      <c r="S66" s="39"/>
    </row>
    <row r="67" spans="1:19" x14ac:dyDescent="0.3">
      <c r="A67">
        <v>66</v>
      </c>
      <c r="B67" s="1">
        <v>45799.464247685188</v>
      </c>
      <c r="C67" s="1">
        <v>45799.478379629632</v>
      </c>
      <c r="D67" s="39" t="s">
        <v>1063</v>
      </c>
      <c r="E67" s="39" t="s">
        <v>1064</v>
      </c>
      <c r="F67" s="39" t="s">
        <v>1064</v>
      </c>
      <c r="G67">
        <v>2</v>
      </c>
      <c r="H67">
        <v>21</v>
      </c>
      <c r="I67" s="39" t="s">
        <v>5284</v>
      </c>
      <c r="J67" s="39" t="s">
        <v>5300</v>
      </c>
      <c r="K67" s="39" t="s">
        <v>5301</v>
      </c>
      <c r="L67" s="39" t="s">
        <v>5302</v>
      </c>
      <c r="M67" s="39" t="s">
        <v>5303</v>
      </c>
      <c r="N67" s="39" t="s">
        <v>5304</v>
      </c>
      <c r="O67" s="39" t="s">
        <v>5305</v>
      </c>
      <c r="P67" s="39" t="s">
        <v>5306</v>
      </c>
      <c r="Q67" s="39" t="s">
        <v>5307</v>
      </c>
      <c r="R67" s="39" t="s">
        <v>4811</v>
      </c>
      <c r="S67" s="39"/>
    </row>
    <row r="68" spans="1:19" x14ac:dyDescent="0.3">
      <c r="A68">
        <v>67</v>
      </c>
      <c r="B68" s="1">
        <v>45799.465254629627</v>
      </c>
      <c r="C68" s="1">
        <v>45799.478472222225</v>
      </c>
      <c r="D68" s="39" t="s">
        <v>960</v>
      </c>
      <c r="E68" s="39" t="s">
        <v>961</v>
      </c>
      <c r="F68" s="39" t="s">
        <v>961</v>
      </c>
      <c r="G68">
        <v>2</v>
      </c>
      <c r="H68">
        <v>1</v>
      </c>
      <c r="I68" s="39" t="s">
        <v>5308</v>
      </c>
      <c r="J68" s="39" t="s">
        <v>5309</v>
      </c>
      <c r="K68" s="39" t="s">
        <v>5310</v>
      </c>
      <c r="L68" s="39" t="s">
        <v>5311</v>
      </c>
      <c r="M68" s="39" t="s">
        <v>5312</v>
      </c>
      <c r="N68" s="39" t="s">
        <v>5313</v>
      </c>
      <c r="O68" s="39" t="s">
        <v>5314</v>
      </c>
      <c r="P68" s="39" t="s">
        <v>5315</v>
      </c>
      <c r="Q68" s="39" t="s">
        <v>5316</v>
      </c>
      <c r="R68" s="39" t="s">
        <v>4811</v>
      </c>
      <c r="S68" s="39"/>
    </row>
    <row r="69" spans="1:19" x14ac:dyDescent="0.3">
      <c r="A69">
        <v>68</v>
      </c>
      <c r="B69" s="1">
        <v>45799.465196759258</v>
      </c>
      <c r="C69" s="1">
        <v>45799.478564814817</v>
      </c>
      <c r="D69" s="39" t="s">
        <v>981</v>
      </c>
      <c r="E69" s="39" t="s">
        <v>982</v>
      </c>
      <c r="F69" s="39" t="s">
        <v>982</v>
      </c>
      <c r="G69">
        <v>2</v>
      </c>
      <c r="H69">
        <v>6</v>
      </c>
      <c r="I69" s="39" t="s">
        <v>5317</v>
      </c>
      <c r="J69" s="39" t="s">
        <v>107</v>
      </c>
      <c r="K69" s="39" t="s">
        <v>5318</v>
      </c>
      <c r="L69" s="39" t="s">
        <v>5319</v>
      </c>
      <c r="M69" s="39" t="s">
        <v>5320</v>
      </c>
      <c r="N69" s="39" t="s">
        <v>5321</v>
      </c>
      <c r="O69" s="39" t="s">
        <v>5322</v>
      </c>
      <c r="P69" s="39" t="s">
        <v>5323</v>
      </c>
      <c r="Q69" s="39" t="s">
        <v>5324</v>
      </c>
      <c r="R69" s="39" t="s">
        <v>4811</v>
      </c>
      <c r="S69" s="39"/>
    </row>
    <row r="70" spans="1:19" x14ac:dyDescent="0.3">
      <c r="A70">
        <v>69</v>
      </c>
      <c r="B70" s="1">
        <v>45799.466064814813</v>
      </c>
      <c r="C70" s="1">
        <v>45799.478715277779</v>
      </c>
      <c r="D70" s="39" t="s">
        <v>937</v>
      </c>
      <c r="E70" s="39" t="s">
        <v>938</v>
      </c>
      <c r="F70" s="39" t="s">
        <v>938</v>
      </c>
      <c r="G70">
        <v>2</v>
      </c>
      <c r="H70">
        <v>27</v>
      </c>
      <c r="I70" s="39" t="s">
        <v>5325</v>
      </c>
      <c r="J70" s="39" t="s">
        <v>1557</v>
      </c>
      <c r="K70" s="39" t="s">
        <v>4830</v>
      </c>
      <c r="L70" s="39" t="s">
        <v>5326</v>
      </c>
      <c r="M70" s="39" t="s">
        <v>5327</v>
      </c>
      <c r="N70" s="39" t="s">
        <v>5328</v>
      </c>
      <c r="O70" s="39" t="s">
        <v>5329</v>
      </c>
      <c r="P70" s="39" t="s">
        <v>5330</v>
      </c>
      <c r="Q70" s="39" t="s">
        <v>5331</v>
      </c>
      <c r="R70" s="39" t="s">
        <v>4837</v>
      </c>
      <c r="S70" s="39"/>
    </row>
    <row r="71" spans="1:19" x14ac:dyDescent="0.3">
      <c r="A71">
        <v>70</v>
      </c>
      <c r="B71" s="1">
        <v>45799.46434027778</v>
      </c>
      <c r="C71" s="1">
        <v>45799.479074074072</v>
      </c>
      <c r="D71" s="39" t="s">
        <v>945</v>
      </c>
      <c r="E71" s="39" t="s">
        <v>946</v>
      </c>
      <c r="F71" s="39" t="s">
        <v>946</v>
      </c>
      <c r="G71">
        <v>2</v>
      </c>
      <c r="H71">
        <v>25</v>
      </c>
      <c r="I71" s="39" t="s">
        <v>5332</v>
      </c>
      <c r="J71" s="39" t="s">
        <v>5333</v>
      </c>
      <c r="K71" s="39" t="s">
        <v>4830</v>
      </c>
      <c r="L71" s="39" t="s">
        <v>5334</v>
      </c>
      <c r="M71" s="39" t="s">
        <v>5335</v>
      </c>
      <c r="N71" s="39" t="s">
        <v>4921</v>
      </c>
      <c r="O71" s="39" t="s">
        <v>5336</v>
      </c>
      <c r="P71" s="39" t="s">
        <v>5337</v>
      </c>
      <c r="Q71" s="39" t="s">
        <v>5338</v>
      </c>
      <c r="R71" s="39" t="s">
        <v>4837</v>
      </c>
      <c r="S71" s="39"/>
    </row>
    <row r="72" spans="1:19" x14ac:dyDescent="0.3">
      <c r="A72">
        <v>71</v>
      </c>
      <c r="B72" s="1">
        <v>45799.465543981481</v>
      </c>
      <c r="C72" s="1">
        <v>45799.479143518518</v>
      </c>
      <c r="D72" s="39" t="s">
        <v>1050</v>
      </c>
      <c r="E72" s="39" t="s">
        <v>1051</v>
      </c>
      <c r="F72" s="39" t="s">
        <v>1052</v>
      </c>
      <c r="G72">
        <v>2</v>
      </c>
      <c r="H72">
        <v>28</v>
      </c>
      <c r="I72" s="39" t="s">
        <v>5339</v>
      </c>
      <c r="J72" s="39" t="s">
        <v>5340</v>
      </c>
      <c r="K72" s="39" t="s">
        <v>5341</v>
      </c>
      <c r="L72" s="39" t="s">
        <v>5342</v>
      </c>
      <c r="M72" s="39" t="s">
        <v>5343</v>
      </c>
      <c r="N72" s="39" t="s">
        <v>5344</v>
      </c>
      <c r="O72" s="39" t="s">
        <v>5345</v>
      </c>
      <c r="P72" s="39" t="s">
        <v>5346</v>
      </c>
      <c r="Q72" s="39" t="s">
        <v>5347</v>
      </c>
      <c r="R72" s="39" t="s">
        <v>4811</v>
      </c>
      <c r="S72" s="39"/>
    </row>
    <row r="73" spans="1:19" x14ac:dyDescent="0.3">
      <c r="A73">
        <v>72</v>
      </c>
      <c r="B73" s="1">
        <v>45799.465300925927</v>
      </c>
      <c r="C73" s="1">
        <v>45799.47923611111</v>
      </c>
      <c r="D73" s="39" t="s">
        <v>928</v>
      </c>
      <c r="E73" s="39" t="s">
        <v>929</v>
      </c>
      <c r="F73" s="39" t="s">
        <v>929</v>
      </c>
      <c r="G73">
        <v>2</v>
      </c>
      <c r="H73">
        <v>31</v>
      </c>
      <c r="I73" s="39" t="s">
        <v>5348</v>
      </c>
      <c r="J73" s="39" t="s">
        <v>5349</v>
      </c>
      <c r="K73" s="39" t="s">
        <v>5350</v>
      </c>
      <c r="L73" s="39" t="s">
        <v>5351</v>
      </c>
      <c r="M73" s="39" t="s">
        <v>5352</v>
      </c>
      <c r="N73" s="39" t="s">
        <v>5353</v>
      </c>
      <c r="O73" s="39" t="s">
        <v>5354</v>
      </c>
      <c r="P73" s="39" t="s">
        <v>5355</v>
      </c>
      <c r="Q73" s="39" t="s">
        <v>5356</v>
      </c>
      <c r="R73" s="39" t="s">
        <v>4811</v>
      </c>
      <c r="S73" s="39"/>
    </row>
    <row r="74" spans="1:19" x14ac:dyDescent="0.3">
      <c r="A74">
        <v>73</v>
      </c>
      <c r="B74" s="1">
        <v>45799.46434027778</v>
      </c>
      <c r="C74" s="1">
        <v>45799.479583333334</v>
      </c>
      <c r="D74" s="39" t="s">
        <v>1006</v>
      </c>
      <c r="E74" s="39" t="s">
        <v>1007</v>
      </c>
      <c r="F74" s="39" t="s">
        <v>1007</v>
      </c>
      <c r="G74">
        <v>2</v>
      </c>
      <c r="H74">
        <v>2</v>
      </c>
      <c r="I74" s="39" t="s">
        <v>5357</v>
      </c>
      <c r="J74" s="39" t="s">
        <v>5358</v>
      </c>
      <c r="K74" s="39" t="s">
        <v>5359</v>
      </c>
      <c r="L74" s="39" t="s">
        <v>5360</v>
      </c>
      <c r="M74" s="39" t="s">
        <v>5361</v>
      </c>
      <c r="N74" s="39" t="s">
        <v>5362</v>
      </c>
      <c r="O74" s="39" t="s">
        <v>5363</v>
      </c>
      <c r="P74" s="39" t="s">
        <v>5364</v>
      </c>
      <c r="Q74" s="39" t="s">
        <v>5365</v>
      </c>
      <c r="R74" s="39" t="s">
        <v>4837</v>
      </c>
      <c r="S74" s="39"/>
    </row>
    <row r="75" spans="1:19" x14ac:dyDescent="0.3">
      <c r="A75">
        <v>74</v>
      </c>
      <c r="B75" s="1">
        <v>45799.464479166665</v>
      </c>
      <c r="C75" s="1">
        <v>45799.480671296296</v>
      </c>
      <c r="D75" s="39" t="s">
        <v>869</v>
      </c>
      <c r="E75" s="39" t="s">
        <v>870</v>
      </c>
      <c r="F75" s="39" t="s">
        <v>5366</v>
      </c>
      <c r="G75">
        <v>2</v>
      </c>
      <c r="H75">
        <v>13</v>
      </c>
      <c r="I75" s="39" t="s">
        <v>5367</v>
      </c>
      <c r="J75" s="39" t="s">
        <v>5368</v>
      </c>
      <c r="K75" s="39" t="s">
        <v>5369</v>
      </c>
      <c r="L75" s="39" t="s">
        <v>5370</v>
      </c>
      <c r="M75" s="39" t="s">
        <v>5371</v>
      </c>
      <c r="N75" s="39" t="s">
        <v>5372</v>
      </c>
      <c r="O75" s="39" t="s">
        <v>5373</v>
      </c>
      <c r="P75" s="39" t="s">
        <v>5374</v>
      </c>
      <c r="Q75" s="39" t="s">
        <v>5375</v>
      </c>
      <c r="R75" s="39" t="s">
        <v>4811</v>
      </c>
      <c r="S75" s="39"/>
    </row>
    <row r="76" spans="1:19" x14ac:dyDescent="0.3">
      <c r="A76">
        <v>75</v>
      </c>
      <c r="B76" s="1">
        <v>45799.465173611112</v>
      </c>
      <c r="C76" s="1">
        <v>45799.480844907404</v>
      </c>
      <c r="D76" s="39" t="s">
        <v>1172</v>
      </c>
      <c r="E76" s="39" t="s">
        <v>1173</v>
      </c>
      <c r="F76" s="39" t="s">
        <v>1173</v>
      </c>
      <c r="G76">
        <v>2</v>
      </c>
      <c r="H76">
        <v>10</v>
      </c>
      <c r="I76" s="39" t="s">
        <v>5376</v>
      </c>
      <c r="J76" s="39" t="s">
        <v>5377</v>
      </c>
      <c r="K76" s="39" t="s">
        <v>5378</v>
      </c>
      <c r="L76" s="39" t="s">
        <v>5379</v>
      </c>
      <c r="M76" s="39" t="s">
        <v>5380</v>
      </c>
      <c r="N76" s="39" t="s">
        <v>5381</v>
      </c>
      <c r="O76" s="39" t="s">
        <v>5382</v>
      </c>
      <c r="P76" s="39" t="s">
        <v>5383</v>
      </c>
      <c r="Q76" s="39" t="s">
        <v>5384</v>
      </c>
      <c r="R76" s="39" t="s">
        <v>4811</v>
      </c>
      <c r="S76" s="39"/>
    </row>
    <row r="77" spans="1:19" x14ac:dyDescent="0.3">
      <c r="A77">
        <v>76</v>
      </c>
      <c r="B77" s="1">
        <v>45799.46738425926</v>
      </c>
      <c r="C77" s="1">
        <v>45799.480891203704</v>
      </c>
      <c r="D77" s="39" t="s">
        <v>914</v>
      </c>
      <c r="E77" s="39" t="s">
        <v>915</v>
      </c>
      <c r="F77" s="39" t="s">
        <v>915</v>
      </c>
      <c r="G77">
        <v>2</v>
      </c>
      <c r="H77">
        <v>4</v>
      </c>
      <c r="I77" s="39" t="s">
        <v>5385</v>
      </c>
      <c r="J77" s="39" t="s">
        <v>1037</v>
      </c>
      <c r="K77" s="39" t="s">
        <v>5386</v>
      </c>
      <c r="L77" s="39" t="s">
        <v>5387</v>
      </c>
      <c r="M77" s="39" t="s">
        <v>5388</v>
      </c>
      <c r="N77" s="39" t="s">
        <v>5389</v>
      </c>
      <c r="O77" s="39" t="s">
        <v>5390</v>
      </c>
      <c r="P77" s="39" t="s">
        <v>5391</v>
      </c>
      <c r="Q77" s="39" t="s">
        <v>5392</v>
      </c>
      <c r="R77" s="39" t="s">
        <v>4811</v>
      </c>
      <c r="S77" s="39"/>
    </row>
    <row r="78" spans="1:19" x14ac:dyDescent="0.3">
      <c r="A78">
        <v>77</v>
      </c>
      <c r="B78" s="1">
        <v>45799.46565972222</v>
      </c>
      <c r="C78" s="1">
        <v>45799.480937499997</v>
      </c>
      <c r="D78" s="39" t="s">
        <v>970</v>
      </c>
      <c r="E78" s="39" t="s">
        <v>971</v>
      </c>
      <c r="F78" s="39" t="s">
        <v>972</v>
      </c>
      <c r="G78">
        <v>2</v>
      </c>
      <c r="H78">
        <v>3</v>
      </c>
      <c r="I78" s="39" t="s">
        <v>5393</v>
      </c>
      <c r="J78" s="39" t="s">
        <v>5394</v>
      </c>
      <c r="K78" s="39" t="s">
        <v>5395</v>
      </c>
      <c r="L78" s="39" t="s">
        <v>5396</v>
      </c>
      <c r="M78" s="39" t="s">
        <v>5397</v>
      </c>
      <c r="N78" s="39" t="s">
        <v>5398</v>
      </c>
      <c r="O78" s="39" t="s">
        <v>5399</v>
      </c>
      <c r="P78" s="39" t="s">
        <v>5400</v>
      </c>
      <c r="Q78" s="39" t="s">
        <v>5401</v>
      </c>
      <c r="R78" s="39" t="s">
        <v>4811</v>
      </c>
      <c r="S78" s="39"/>
    </row>
    <row r="79" spans="1:19" x14ac:dyDescent="0.3">
      <c r="A79">
        <v>78</v>
      </c>
      <c r="B79" s="1">
        <v>45799.464479166665</v>
      </c>
      <c r="C79" s="1">
        <v>45799.480983796297</v>
      </c>
      <c r="D79" s="39" t="s">
        <v>1129</v>
      </c>
      <c r="E79" s="39" t="s">
        <v>1130</v>
      </c>
      <c r="F79" s="39" t="s">
        <v>1130</v>
      </c>
      <c r="G79">
        <v>2</v>
      </c>
      <c r="H79">
        <v>19</v>
      </c>
      <c r="I79" s="39" t="s">
        <v>5402</v>
      </c>
      <c r="J79" s="39" t="s">
        <v>5403</v>
      </c>
      <c r="K79" s="39" t="s">
        <v>5404</v>
      </c>
      <c r="L79" s="39" t="s">
        <v>5405</v>
      </c>
      <c r="M79" s="39" t="s">
        <v>5406</v>
      </c>
      <c r="N79" s="39" t="s">
        <v>5077</v>
      </c>
      <c r="O79" s="39" t="s">
        <v>5407</v>
      </c>
      <c r="P79" s="39" t="s">
        <v>5408</v>
      </c>
      <c r="Q79" s="39" t="s">
        <v>5409</v>
      </c>
      <c r="R79" s="39" t="s">
        <v>4811</v>
      </c>
      <c r="S79" s="39"/>
    </row>
    <row r="80" spans="1:19" x14ac:dyDescent="0.3">
      <c r="A80">
        <v>79</v>
      </c>
      <c r="B80" s="1">
        <v>45799.4690625</v>
      </c>
      <c r="C80" s="1">
        <v>45799.481307870374</v>
      </c>
      <c r="D80" s="39" t="s">
        <v>1015</v>
      </c>
      <c r="E80" s="39" t="s">
        <v>1016</v>
      </c>
      <c r="F80" s="39" t="s">
        <v>5410</v>
      </c>
      <c r="G80">
        <v>2</v>
      </c>
      <c r="H80">
        <v>9</v>
      </c>
      <c r="I80" s="39" t="s">
        <v>5411</v>
      </c>
      <c r="J80" s="39" t="s">
        <v>5412</v>
      </c>
      <c r="K80" s="39" t="s">
        <v>4830</v>
      </c>
      <c r="L80" s="39" t="s">
        <v>5413</v>
      </c>
      <c r="M80" s="39" t="s">
        <v>5414</v>
      </c>
      <c r="N80" s="39" t="s">
        <v>5415</v>
      </c>
      <c r="O80" s="39" t="s">
        <v>5416</v>
      </c>
      <c r="P80" s="39" t="s">
        <v>5417</v>
      </c>
      <c r="Q80" s="39" t="s">
        <v>5418</v>
      </c>
      <c r="R80" s="39" t="s">
        <v>4837</v>
      </c>
      <c r="S80" s="39"/>
    </row>
    <row r="81" spans="1:19" x14ac:dyDescent="0.3">
      <c r="A81">
        <v>80</v>
      </c>
      <c r="B81" s="1">
        <v>45799.465474537035</v>
      </c>
      <c r="C81" s="1">
        <v>45799.481354166666</v>
      </c>
      <c r="D81" s="39" t="s">
        <v>1195</v>
      </c>
      <c r="E81" s="39" t="s">
        <v>1196</v>
      </c>
      <c r="F81" s="39" t="s">
        <v>1196</v>
      </c>
      <c r="G81">
        <v>2</v>
      </c>
      <c r="H81">
        <v>34</v>
      </c>
      <c r="I81" s="39" t="s">
        <v>5419</v>
      </c>
      <c r="J81" s="39" t="s">
        <v>5420</v>
      </c>
      <c r="K81" s="39" t="s">
        <v>5421</v>
      </c>
      <c r="L81" s="39" t="s">
        <v>5422</v>
      </c>
      <c r="M81" s="39" t="s">
        <v>5423</v>
      </c>
      <c r="N81" s="39" t="s">
        <v>5424</v>
      </c>
      <c r="O81" s="39" t="s">
        <v>5425</v>
      </c>
      <c r="P81" s="39" t="s">
        <v>5426</v>
      </c>
      <c r="Q81" s="39" t="s">
        <v>5427</v>
      </c>
      <c r="R81" s="39" t="s">
        <v>4811</v>
      </c>
      <c r="S81" s="39"/>
    </row>
    <row r="82" spans="1:19" x14ac:dyDescent="0.3">
      <c r="A82">
        <v>81</v>
      </c>
      <c r="B82" s="1">
        <v>45799.475138888891</v>
      </c>
      <c r="C82" s="1">
        <v>45799.481423611112</v>
      </c>
      <c r="D82" s="39" t="s">
        <v>1137</v>
      </c>
      <c r="E82" s="39" t="s">
        <v>1138</v>
      </c>
      <c r="F82" s="39" t="s">
        <v>1138</v>
      </c>
      <c r="G82">
        <v>2</v>
      </c>
      <c r="H82">
        <v>26</v>
      </c>
      <c r="I82" s="39" t="s">
        <v>5428</v>
      </c>
      <c r="J82" s="39" t="s">
        <v>5429</v>
      </c>
      <c r="K82" s="39" t="s">
        <v>5430</v>
      </c>
      <c r="L82" s="39" t="s">
        <v>5431</v>
      </c>
      <c r="M82" s="39" t="s">
        <v>5432</v>
      </c>
      <c r="N82" s="39" t="s">
        <v>5433</v>
      </c>
      <c r="O82" s="39" t="s">
        <v>5434</v>
      </c>
      <c r="P82" s="39" t="s">
        <v>5435</v>
      </c>
      <c r="Q82" s="39" t="s">
        <v>5427</v>
      </c>
      <c r="R82" s="39" t="s">
        <v>4811</v>
      </c>
      <c r="S82" s="39"/>
    </row>
    <row r="83" spans="1:19" x14ac:dyDescent="0.3">
      <c r="A83">
        <v>82</v>
      </c>
      <c r="B83" s="1">
        <v>45799.464641203704</v>
      </c>
      <c r="C83" s="1">
        <v>45799.48228009259</v>
      </c>
      <c r="D83" s="39" t="s">
        <v>1097</v>
      </c>
      <c r="E83" s="39" t="s">
        <v>1098</v>
      </c>
      <c r="F83" s="39" t="s">
        <v>1098</v>
      </c>
      <c r="G83">
        <v>2</v>
      </c>
      <c r="H83">
        <v>12</v>
      </c>
      <c r="I83" s="39" t="s">
        <v>5436</v>
      </c>
      <c r="J83" s="39" t="s">
        <v>5437</v>
      </c>
      <c r="K83" s="39" t="s">
        <v>5438</v>
      </c>
      <c r="L83" s="39" t="s">
        <v>5439</v>
      </c>
      <c r="M83" s="39" t="s">
        <v>5440</v>
      </c>
      <c r="N83" s="39" t="s">
        <v>5441</v>
      </c>
      <c r="O83" s="39" t="s">
        <v>5442</v>
      </c>
      <c r="P83" s="39" t="s">
        <v>5443</v>
      </c>
      <c r="Q83" s="39" t="s">
        <v>5444</v>
      </c>
      <c r="R83" s="39" t="s">
        <v>4811</v>
      </c>
      <c r="S83" s="39"/>
    </row>
    <row r="84" spans="1:19" x14ac:dyDescent="0.3">
      <c r="A84">
        <v>83</v>
      </c>
      <c r="B84" s="1">
        <v>45799.464895833335</v>
      </c>
      <c r="C84" s="1">
        <v>45799.482291666667</v>
      </c>
      <c r="D84" s="39" t="s">
        <v>998</v>
      </c>
      <c r="E84" s="39" t="s">
        <v>999</v>
      </c>
      <c r="F84" s="39" t="s">
        <v>1000</v>
      </c>
      <c r="G84">
        <v>2</v>
      </c>
      <c r="H84">
        <v>11</v>
      </c>
      <c r="I84" s="39" t="s">
        <v>5445</v>
      </c>
      <c r="J84" s="39" t="s">
        <v>5446</v>
      </c>
      <c r="K84" s="39" t="s">
        <v>5447</v>
      </c>
      <c r="L84" s="39" t="s">
        <v>5448</v>
      </c>
      <c r="M84" s="39" t="s">
        <v>5449</v>
      </c>
      <c r="N84" s="39" t="s">
        <v>5450</v>
      </c>
      <c r="O84" s="39" t="s">
        <v>5451</v>
      </c>
      <c r="P84" s="39" t="s">
        <v>5452</v>
      </c>
      <c r="Q84" s="39" t="s">
        <v>5453</v>
      </c>
      <c r="R84" s="39" t="s">
        <v>4811</v>
      </c>
      <c r="S84" s="39"/>
    </row>
    <row r="85" spans="1:19" x14ac:dyDescent="0.3">
      <c r="A85">
        <v>84</v>
      </c>
      <c r="B85" s="1">
        <v>45799.465150462966</v>
      </c>
      <c r="C85" s="1">
        <v>45799.482557870368</v>
      </c>
      <c r="D85" s="39" t="s">
        <v>862</v>
      </c>
      <c r="E85" s="39" t="s">
        <v>863</v>
      </c>
      <c r="F85" s="39" t="s">
        <v>863</v>
      </c>
      <c r="G85">
        <v>2</v>
      </c>
      <c r="H85">
        <v>29</v>
      </c>
      <c r="I85" s="39" t="s">
        <v>4865</v>
      </c>
      <c r="J85" s="39" t="s">
        <v>5454</v>
      </c>
      <c r="K85" s="39" t="s">
        <v>5455</v>
      </c>
      <c r="L85" s="39" t="s">
        <v>5456</v>
      </c>
      <c r="M85" s="39" t="s">
        <v>5457</v>
      </c>
      <c r="N85" s="39" t="s">
        <v>5458</v>
      </c>
      <c r="O85" s="39" t="s">
        <v>5459</v>
      </c>
      <c r="P85" s="39" t="s">
        <v>5460</v>
      </c>
      <c r="Q85" s="39" t="s">
        <v>5461</v>
      </c>
      <c r="R85" s="39" t="s">
        <v>4811</v>
      </c>
      <c r="S85" s="39"/>
    </row>
    <row r="86" spans="1:19" x14ac:dyDescent="0.3">
      <c r="A86">
        <v>85</v>
      </c>
      <c r="B86" s="1">
        <v>45799.464259259257</v>
      </c>
      <c r="C86" s="1">
        <v>45799.482731481483</v>
      </c>
      <c r="D86" s="39" t="s">
        <v>1148</v>
      </c>
      <c r="E86" s="39" t="s">
        <v>1149</v>
      </c>
      <c r="F86" s="39" t="s">
        <v>1150</v>
      </c>
      <c r="G86">
        <v>2</v>
      </c>
      <c r="H86">
        <v>8</v>
      </c>
      <c r="I86" s="39" t="s">
        <v>5462</v>
      </c>
      <c r="J86" s="39" t="s">
        <v>5463</v>
      </c>
      <c r="K86" s="39" t="s">
        <v>5464</v>
      </c>
      <c r="L86" s="39" t="s">
        <v>5465</v>
      </c>
      <c r="M86" s="39" t="s">
        <v>5440</v>
      </c>
      <c r="N86" s="39" t="s">
        <v>5466</v>
      </c>
      <c r="O86" s="39" t="s">
        <v>5467</v>
      </c>
      <c r="P86" s="39" t="s">
        <v>5468</v>
      </c>
      <c r="Q86" s="39" t="s">
        <v>5427</v>
      </c>
      <c r="R86" s="39" t="s">
        <v>4811</v>
      </c>
      <c r="S86" s="39"/>
    </row>
    <row r="87" spans="1:19" x14ac:dyDescent="0.3">
      <c r="A87">
        <v>86</v>
      </c>
      <c r="B87" s="1">
        <v>45799.465115740742</v>
      </c>
      <c r="C87" s="1">
        <v>45799.482951388891</v>
      </c>
      <c r="D87" s="39" t="s">
        <v>1108</v>
      </c>
      <c r="E87" s="39" t="s">
        <v>1109</v>
      </c>
      <c r="F87" s="39" t="s">
        <v>1109</v>
      </c>
      <c r="G87">
        <v>2</v>
      </c>
      <c r="H87">
        <v>7</v>
      </c>
      <c r="I87" s="39" t="s">
        <v>5469</v>
      </c>
      <c r="J87" s="39" t="s">
        <v>5470</v>
      </c>
      <c r="K87" s="39" t="s">
        <v>5447</v>
      </c>
      <c r="L87" s="39" t="s">
        <v>5471</v>
      </c>
      <c r="M87" s="39" t="s">
        <v>5440</v>
      </c>
      <c r="N87" s="39" t="s">
        <v>5472</v>
      </c>
      <c r="O87" s="39" t="s">
        <v>5473</v>
      </c>
      <c r="P87" s="39" t="s">
        <v>5474</v>
      </c>
      <c r="Q87" s="39" t="s">
        <v>4864</v>
      </c>
      <c r="R87" s="39" t="s">
        <v>4811</v>
      </c>
      <c r="S87" s="39"/>
    </row>
    <row r="88" spans="1:19" x14ac:dyDescent="0.3">
      <c r="A88">
        <v>87</v>
      </c>
      <c r="B88" s="1">
        <v>45799.464780092596</v>
      </c>
      <c r="C88" s="1">
        <v>45799.482986111114</v>
      </c>
      <c r="D88" s="39" t="s">
        <v>1162</v>
      </c>
      <c r="E88" s="39" t="s">
        <v>1163</v>
      </c>
      <c r="F88" s="39" t="s">
        <v>5475</v>
      </c>
      <c r="G88">
        <v>2</v>
      </c>
      <c r="H88">
        <v>14</v>
      </c>
      <c r="I88" s="39" t="s">
        <v>5476</v>
      </c>
      <c r="J88" s="39" t="s">
        <v>5477</v>
      </c>
      <c r="K88" s="39" t="s">
        <v>5478</v>
      </c>
      <c r="L88" s="39" t="s">
        <v>5479</v>
      </c>
      <c r="M88" s="39" t="s">
        <v>5480</v>
      </c>
      <c r="N88" s="39" t="s">
        <v>5481</v>
      </c>
      <c r="O88" s="39" t="s">
        <v>5473</v>
      </c>
      <c r="P88" s="39" t="s">
        <v>5474</v>
      </c>
      <c r="Q88" s="39" t="s">
        <v>5427</v>
      </c>
      <c r="R88" s="39" t="s">
        <v>4811</v>
      </c>
      <c r="S88" s="39"/>
    </row>
    <row r="89" spans="1:19" x14ac:dyDescent="0.3">
      <c r="A89">
        <v>88</v>
      </c>
      <c r="B89" s="1">
        <v>45799.464884259258</v>
      </c>
      <c r="C89" s="1">
        <v>45799.483599537038</v>
      </c>
      <c r="D89" s="39" t="s">
        <v>1085</v>
      </c>
      <c r="E89" s="39" t="s">
        <v>1086</v>
      </c>
      <c r="F89" s="39" t="s">
        <v>1086</v>
      </c>
      <c r="G89">
        <v>2</v>
      </c>
      <c r="H89">
        <v>33</v>
      </c>
      <c r="I89" s="39" t="s">
        <v>5482</v>
      </c>
      <c r="J89" s="39" t="s">
        <v>5483</v>
      </c>
      <c r="K89" s="39" t="s">
        <v>4830</v>
      </c>
      <c r="L89" s="39" t="s">
        <v>1194</v>
      </c>
      <c r="M89" s="39" t="s">
        <v>5484</v>
      </c>
      <c r="N89" s="39" t="s">
        <v>5485</v>
      </c>
      <c r="O89" s="39" t="s">
        <v>5486</v>
      </c>
      <c r="P89" s="39" t="s">
        <v>5487</v>
      </c>
      <c r="Q89" s="39" t="s">
        <v>5488</v>
      </c>
      <c r="R89" s="39" t="s">
        <v>4811</v>
      </c>
      <c r="S89" s="39"/>
    </row>
    <row r="90" spans="1:19" x14ac:dyDescent="0.3">
      <c r="A90">
        <v>89</v>
      </c>
      <c r="B90" s="1">
        <v>45799.464537037034</v>
      </c>
      <c r="C90" s="1">
        <v>45799.484155092592</v>
      </c>
      <c r="D90" s="39" t="s">
        <v>5489</v>
      </c>
      <c r="E90" s="39" t="s">
        <v>5490</v>
      </c>
      <c r="F90" s="39" t="s">
        <v>5490</v>
      </c>
      <c r="G90">
        <v>2</v>
      </c>
      <c r="H90">
        <v>20</v>
      </c>
      <c r="I90" s="39" t="s">
        <v>5491</v>
      </c>
      <c r="J90" s="39" t="s">
        <v>175</v>
      </c>
      <c r="K90" s="39" t="s">
        <v>5492</v>
      </c>
      <c r="L90" s="39" t="s">
        <v>5493</v>
      </c>
      <c r="M90" s="39" t="s">
        <v>5494</v>
      </c>
      <c r="N90" s="39" t="s">
        <v>5495</v>
      </c>
      <c r="O90" s="39" t="s">
        <v>5496</v>
      </c>
      <c r="P90" s="39" t="s">
        <v>5497</v>
      </c>
      <c r="Q90" s="39" t="s">
        <v>5498</v>
      </c>
      <c r="R90" s="39" t="s">
        <v>4811</v>
      </c>
      <c r="S90" s="39"/>
    </row>
    <row r="91" spans="1:19" x14ac:dyDescent="0.3">
      <c r="A91">
        <v>90</v>
      </c>
      <c r="B91" s="1">
        <v>45799.464247685188</v>
      </c>
      <c r="C91" s="1">
        <v>45799.484398148146</v>
      </c>
      <c r="D91" s="39" t="s">
        <v>952</v>
      </c>
      <c r="E91" s="39" t="s">
        <v>953</v>
      </c>
      <c r="F91" s="39" t="s">
        <v>953</v>
      </c>
      <c r="G91">
        <v>2</v>
      </c>
      <c r="H91">
        <v>35</v>
      </c>
      <c r="I91" s="39" t="s">
        <v>5499</v>
      </c>
      <c r="J91" s="39" t="s">
        <v>5500</v>
      </c>
      <c r="K91" s="39" t="s">
        <v>5501</v>
      </c>
      <c r="L91" s="39" t="s">
        <v>5253</v>
      </c>
      <c r="M91" s="39" t="s">
        <v>5502</v>
      </c>
      <c r="N91" s="39" t="s">
        <v>5503</v>
      </c>
      <c r="O91" s="39" t="s">
        <v>5504</v>
      </c>
      <c r="P91" s="39" t="s">
        <v>5505</v>
      </c>
      <c r="Q91" s="39" t="s">
        <v>4855</v>
      </c>
      <c r="R91" s="39" t="s">
        <v>4811</v>
      </c>
      <c r="S91" s="39"/>
    </row>
    <row r="92" spans="1:19" x14ac:dyDescent="0.3">
      <c r="A92">
        <v>91</v>
      </c>
      <c r="B92" s="1">
        <v>45799.465370370373</v>
      </c>
      <c r="C92" s="1">
        <v>45799.484606481485</v>
      </c>
      <c r="D92" s="39" t="s">
        <v>1183</v>
      </c>
      <c r="E92" s="39" t="s">
        <v>1184</v>
      </c>
      <c r="F92" s="39" t="s">
        <v>1184</v>
      </c>
      <c r="G92">
        <v>2</v>
      </c>
      <c r="H92">
        <v>30</v>
      </c>
      <c r="I92" s="39" t="s">
        <v>5506</v>
      </c>
      <c r="J92" s="39" t="s">
        <v>5507</v>
      </c>
      <c r="K92" s="39" t="s">
        <v>4858</v>
      </c>
      <c r="L92" s="39" t="s">
        <v>5508</v>
      </c>
      <c r="M92" s="39" t="s">
        <v>5509</v>
      </c>
      <c r="N92" s="39" t="s">
        <v>5510</v>
      </c>
      <c r="O92" s="39" t="s">
        <v>5511</v>
      </c>
      <c r="P92" s="39" t="s">
        <v>5512</v>
      </c>
      <c r="Q92" s="39" t="s">
        <v>5513</v>
      </c>
      <c r="R92" s="39" t="s">
        <v>4811</v>
      </c>
      <c r="S92" s="39"/>
    </row>
    <row r="93" spans="1:19" x14ac:dyDescent="0.3">
      <c r="A93">
        <v>92</v>
      </c>
      <c r="B93" s="1">
        <v>45799.465081018519</v>
      </c>
      <c r="C93" s="1">
        <v>45799.484722222223</v>
      </c>
      <c r="D93" s="39" t="s">
        <v>5514</v>
      </c>
      <c r="E93" s="39" t="s">
        <v>5515</v>
      </c>
      <c r="F93" s="39" t="s">
        <v>5515</v>
      </c>
      <c r="G93">
        <v>2</v>
      </c>
      <c r="H93">
        <v>18</v>
      </c>
      <c r="I93" s="39" t="s">
        <v>5516</v>
      </c>
      <c r="J93" s="39" t="s">
        <v>5517</v>
      </c>
      <c r="K93" s="39" t="s">
        <v>5518</v>
      </c>
      <c r="L93" s="39" t="s">
        <v>5519</v>
      </c>
      <c r="M93" s="39" t="s">
        <v>5520</v>
      </c>
      <c r="N93" s="39" t="s">
        <v>5521</v>
      </c>
      <c r="O93" s="39" t="s">
        <v>5522</v>
      </c>
      <c r="P93" s="39" t="s">
        <v>5523</v>
      </c>
      <c r="Q93" s="39" t="s">
        <v>5524</v>
      </c>
      <c r="R93" s="39" t="s">
        <v>4811</v>
      </c>
      <c r="S93" s="39"/>
    </row>
    <row r="94" spans="1:19" x14ac:dyDescent="0.3">
      <c r="A94">
        <v>93</v>
      </c>
      <c r="B94" s="1">
        <v>45799.472766203704</v>
      </c>
      <c r="C94" s="1">
        <v>45799.484733796293</v>
      </c>
      <c r="D94" s="39" t="s">
        <v>878</v>
      </c>
      <c r="E94" s="39" t="s">
        <v>879</v>
      </c>
      <c r="F94" s="39" t="s">
        <v>879</v>
      </c>
      <c r="G94">
        <v>2</v>
      </c>
      <c r="H94">
        <v>15</v>
      </c>
      <c r="I94" s="39" t="s">
        <v>5525</v>
      </c>
      <c r="J94" s="39" t="s">
        <v>5526</v>
      </c>
      <c r="K94" s="39" t="s">
        <v>5527</v>
      </c>
      <c r="L94" s="39" t="s">
        <v>5528</v>
      </c>
      <c r="M94" s="39" t="s">
        <v>5529</v>
      </c>
      <c r="N94" s="39" t="s">
        <v>5530</v>
      </c>
      <c r="O94" s="39" t="s">
        <v>5531</v>
      </c>
      <c r="P94" s="39" t="s">
        <v>5532</v>
      </c>
      <c r="Q94" s="39" t="s">
        <v>5533</v>
      </c>
      <c r="R94" s="39" t="s">
        <v>4811</v>
      </c>
      <c r="S94" s="39"/>
    </row>
    <row r="95" spans="1:19" x14ac:dyDescent="0.3">
      <c r="A95">
        <v>94</v>
      </c>
      <c r="B95" s="1">
        <v>45799.464930555558</v>
      </c>
      <c r="C95" s="1">
        <v>45799.486631944441</v>
      </c>
      <c r="D95" s="39" t="s">
        <v>1075</v>
      </c>
      <c r="E95" s="39" t="s">
        <v>1076</v>
      </c>
      <c r="F95" s="39" t="s">
        <v>1076</v>
      </c>
      <c r="G95">
        <v>2</v>
      </c>
      <c r="H95">
        <v>32</v>
      </c>
      <c r="I95" s="39" t="s">
        <v>5534</v>
      </c>
      <c r="J95" s="39" t="s">
        <v>5535</v>
      </c>
      <c r="K95" s="39" t="s">
        <v>5536</v>
      </c>
      <c r="L95" s="39" t="s">
        <v>5537</v>
      </c>
      <c r="M95" s="39" t="s">
        <v>5538</v>
      </c>
      <c r="N95" s="39" t="s">
        <v>4807</v>
      </c>
      <c r="O95" s="39" t="s">
        <v>5539</v>
      </c>
      <c r="P95" s="39" t="s">
        <v>5540</v>
      </c>
      <c r="Q95" s="39" t="s">
        <v>5541</v>
      </c>
      <c r="R95" s="39" t="s">
        <v>4811</v>
      </c>
      <c r="S95" s="39"/>
    </row>
    <row r="96" spans="1:19" x14ac:dyDescent="0.3">
      <c r="A96">
        <v>95</v>
      </c>
      <c r="B96" s="1">
        <v>45799.464548611111</v>
      </c>
      <c r="C96" s="1">
        <v>45799.488923611112</v>
      </c>
      <c r="D96" s="39" t="s">
        <v>904</v>
      </c>
      <c r="E96" s="39" t="s">
        <v>905</v>
      </c>
      <c r="F96" s="39" t="s">
        <v>906</v>
      </c>
      <c r="G96">
        <v>2</v>
      </c>
      <c r="H96">
        <v>17</v>
      </c>
      <c r="I96" s="39" t="s">
        <v>5542</v>
      </c>
      <c r="J96" s="39" t="s">
        <v>5543</v>
      </c>
      <c r="K96" s="39" t="s">
        <v>5544</v>
      </c>
      <c r="L96" s="39" t="s">
        <v>5545</v>
      </c>
      <c r="M96" s="39" t="s">
        <v>5546</v>
      </c>
      <c r="N96" s="39" t="s">
        <v>5547</v>
      </c>
      <c r="O96" s="39" t="s">
        <v>5548</v>
      </c>
      <c r="P96" s="39" t="s">
        <v>5549</v>
      </c>
      <c r="Q96" s="39" t="s">
        <v>5550</v>
      </c>
      <c r="R96" s="39" t="s">
        <v>4811</v>
      </c>
      <c r="S96" s="39"/>
    </row>
    <row r="97" spans="1:19" x14ac:dyDescent="0.3">
      <c r="A97">
        <v>96</v>
      </c>
      <c r="B97" s="1">
        <v>45799.467013888891</v>
      </c>
      <c r="C97" s="1">
        <v>45799.496249999997</v>
      </c>
      <c r="D97" s="39" t="s">
        <v>853</v>
      </c>
      <c r="E97" s="39" t="s">
        <v>854</v>
      </c>
      <c r="F97" s="39" t="s">
        <v>855</v>
      </c>
      <c r="G97">
        <v>2</v>
      </c>
      <c r="H97">
        <v>36</v>
      </c>
      <c r="I97" s="39" t="s">
        <v>4949</v>
      </c>
      <c r="J97" s="39" t="s">
        <v>5551</v>
      </c>
      <c r="K97" s="39" t="s">
        <v>5552</v>
      </c>
      <c r="L97" s="39" t="s">
        <v>5553</v>
      </c>
      <c r="M97" s="39" t="s">
        <v>5554</v>
      </c>
      <c r="N97" s="39" t="s">
        <v>5555</v>
      </c>
      <c r="O97" s="39" t="s">
        <v>5556</v>
      </c>
      <c r="P97" s="39" t="s">
        <v>5557</v>
      </c>
      <c r="Q97" s="39" t="s">
        <v>4855</v>
      </c>
      <c r="R97" s="39" t="s">
        <v>4811</v>
      </c>
      <c r="S97" s="39"/>
    </row>
    <row r="98" spans="1:19" x14ac:dyDescent="0.3">
      <c r="A98">
        <v>97</v>
      </c>
      <c r="B98" s="1">
        <v>45799.534155092595</v>
      </c>
      <c r="C98" s="1">
        <v>45799.546932870369</v>
      </c>
      <c r="D98" s="39" t="s">
        <v>3218</v>
      </c>
      <c r="E98" s="39" t="s">
        <v>3219</v>
      </c>
      <c r="F98" s="39" t="s">
        <v>3219</v>
      </c>
      <c r="G98">
        <v>3</v>
      </c>
      <c r="H98">
        <v>16</v>
      </c>
      <c r="I98" s="39" t="s">
        <v>5558</v>
      </c>
      <c r="J98" s="39" t="s">
        <v>1037</v>
      </c>
      <c r="K98" s="39" t="s">
        <v>5559</v>
      </c>
      <c r="L98" s="39" t="s">
        <v>5560</v>
      </c>
      <c r="M98" s="39" t="s">
        <v>5561</v>
      </c>
      <c r="N98" s="39" t="s">
        <v>5562</v>
      </c>
      <c r="O98" s="39" t="s">
        <v>5563</v>
      </c>
      <c r="P98" s="39" t="s">
        <v>5564</v>
      </c>
      <c r="Q98" s="39" t="s">
        <v>5565</v>
      </c>
      <c r="R98" s="39" t="s">
        <v>4811</v>
      </c>
      <c r="S98" s="39"/>
    </row>
    <row r="99" spans="1:19" x14ac:dyDescent="0.3">
      <c r="A99">
        <v>98</v>
      </c>
      <c r="B99" s="1">
        <v>45799.570474537039</v>
      </c>
      <c r="C99" s="1">
        <v>45799.587129629632</v>
      </c>
      <c r="D99" s="39" t="s">
        <v>1336</v>
      </c>
      <c r="E99" s="39" t="s">
        <v>1337</v>
      </c>
      <c r="F99" s="39" t="s">
        <v>5566</v>
      </c>
      <c r="G99">
        <v>1</v>
      </c>
      <c r="H99">
        <v>12</v>
      </c>
      <c r="I99" s="39" t="s">
        <v>5567</v>
      </c>
      <c r="J99" s="39" t="s">
        <v>5568</v>
      </c>
      <c r="K99" s="39" t="s">
        <v>5569</v>
      </c>
      <c r="L99" s="39" t="s">
        <v>5570</v>
      </c>
      <c r="M99" s="39" t="s">
        <v>5571</v>
      </c>
      <c r="N99" s="39" t="s">
        <v>5572</v>
      </c>
      <c r="O99" s="39" t="s">
        <v>5573</v>
      </c>
      <c r="P99" s="39" t="s">
        <v>5574</v>
      </c>
      <c r="Q99" s="39" t="s">
        <v>5575</v>
      </c>
      <c r="R99" s="39" t="s">
        <v>4811</v>
      </c>
      <c r="S99" s="39"/>
    </row>
    <row r="100" spans="1:19" x14ac:dyDescent="0.3">
      <c r="A100">
        <v>99</v>
      </c>
      <c r="B100" s="1">
        <v>45799.585613425923</v>
      </c>
      <c r="C100" s="1">
        <v>45799.589432870373</v>
      </c>
      <c r="D100" s="39" t="s">
        <v>1346</v>
      </c>
      <c r="E100" s="39" t="s">
        <v>1347</v>
      </c>
      <c r="F100" s="39" t="s">
        <v>1347</v>
      </c>
      <c r="G100">
        <v>1</v>
      </c>
      <c r="H100">
        <v>24</v>
      </c>
      <c r="I100" s="39" t="s">
        <v>5576</v>
      </c>
      <c r="J100" s="39" t="s">
        <v>1755</v>
      </c>
      <c r="K100" s="39" t="s">
        <v>4830</v>
      </c>
      <c r="L100" s="39" t="s">
        <v>5577</v>
      </c>
      <c r="M100" s="39" t="s">
        <v>5578</v>
      </c>
      <c r="N100" s="39" t="s">
        <v>5579</v>
      </c>
      <c r="O100" s="39" t="s">
        <v>5580</v>
      </c>
      <c r="P100" s="39" t="s">
        <v>5581</v>
      </c>
      <c r="Q100" s="39" t="s">
        <v>5582</v>
      </c>
      <c r="R100" s="39" t="s">
        <v>4811</v>
      </c>
      <c r="S100" s="39"/>
    </row>
    <row r="101" spans="1:19" x14ac:dyDescent="0.3">
      <c r="A101">
        <v>100</v>
      </c>
      <c r="B101" s="1">
        <v>45799.57236111111</v>
      </c>
      <c r="C101" s="1">
        <v>45799.592222222222</v>
      </c>
      <c r="D101" s="39" t="s">
        <v>1259</v>
      </c>
      <c r="E101" s="39" t="s">
        <v>1260</v>
      </c>
      <c r="F101" s="39" t="s">
        <v>5583</v>
      </c>
      <c r="G101">
        <v>1</v>
      </c>
      <c r="H101">
        <v>15</v>
      </c>
      <c r="I101" s="39" t="s">
        <v>5584</v>
      </c>
      <c r="J101" s="39" t="s">
        <v>5585</v>
      </c>
      <c r="K101" s="39" t="s">
        <v>4830</v>
      </c>
      <c r="L101" s="39" t="s">
        <v>5586</v>
      </c>
      <c r="M101" s="39" t="s">
        <v>5587</v>
      </c>
      <c r="N101" s="39" t="s">
        <v>5588</v>
      </c>
      <c r="O101" s="39" t="s">
        <v>5589</v>
      </c>
      <c r="P101" s="39" t="s">
        <v>5590</v>
      </c>
      <c r="Q101" s="39" t="s">
        <v>5591</v>
      </c>
      <c r="R101" s="39" t="s">
        <v>4811</v>
      </c>
      <c r="S101" s="39"/>
    </row>
    <row r="102" spans="1:19" x14ac:dyDescent="0.3">
      <c r="A102">
        <v>101</v>
      </c>
      <c r="B102" s="1">
        <v>45799.55810185185</v>
      </c>
      <c r="C102" s="1">
        <v>45799.592731481483</v>
      </c>
      <c r="D102" s="39" t="s">
        <v>1242</v>
      </c>
      <c r="E102" s="39" t="s">
        <v>1243</v>
      </c>
      <c r="F102" s="39" t="s">
        <v>1244</v>
      </c>
      <c r="G102">
        <v>1</v>
      </c>
      <c r="H102">
        <v>11</v>
      </c>
      <c r="I102" s="39" t="s">
        <v>5592</v>
      </c>
      <c r="J102" s="39" t="s">
        <v>5593</v>
      </c>
      <c r="K102" s="39" t="s">
        <v>5594</v>
      </c>
      <c r="L102" s="39" t="s">
        <v>5595</v>
      </c>
      <c r="M102" s="39" t="s">
        <v>5596</v>
      </c>
      <c r="N102" s="39" t="s">
        <v>5597</v>
      </c>
      <c r="O102" s="39" t="s">
        <v>5598</v>
      </c>
      <c r="P102" s="39" t="s">
        <v>5599</v>
      </c>
      <c r="Q102" s="39" t="s">
        <v>5600</v>
      </c>
      <c r="R102" s="39" t="s">
        <v>4811</v>
      </c>
      <c r="S102" s="39"/>
    </row>
    <row r="103" spans="1:19" x14ac:dyDescent="0.3">
      <c r="A103">
        <v>102</v>
      </c>
      <c r="B103" s="1">
        <v>45799.580011574071</v>
      </c>
      <c r="C103" s="1">
        <v>45799.592962962961</v>
      </c>
      <c r="D103" s="39" t="s">
        <v>1473</v>
      </c>
      <c r="E103" s="39" t="s">
        <v>1474</v>
      </c>
      <c r="F103" s="39" t="s">
        <v>1475</v>
      </c>
      <c r="G103">
        <v>1</v>
      </c>
      <c r="H103">
        <v>21</v>
      </c>
      <c r="I103" s="39" t="s">
        <v>5601</v>
      </c>
      <c r="J103" s="39" t="s">
        <v>5602</v>
      </c>
      <c r="K103" s="39" t="s">
        <v>5603</v>
      </c>
      <c r="L103" s="39" t="s">
        <v>5604</v>
      </c>
      <c r="M103" s="39" t="s">
        <v>5605</v>
      </c>
      <c r="N103" s="39" t="s">
        <v>5606</v>
      </c>
      <c r="O103" s="39" t="s">
        <v>5607</v>
      </c>
      <c r="P103" s="39" t="s">
        <v>5608</v>
      </c>
      <c r="Q103" s="39" t="s">
        <v>5609</v>
      </c>
      <c r="R103" s="39" t="s">
        <v>4811</v>
      </c>
      <c r="S103" s="39"/>
    </row>
    <row r="104" spans="1:19" x14ac:dyDescent="0.3">
      <c r="A104">
        <v>103</v>
      </c>
      <c r="B104" s="1">
        <v>45799.58971064815</v>
      </c>
      <c r="C104" s="1">
        <v>45799.596296296295</v>
      </c>
      <c r="D104" s="39" t="s">
        <v>1419</v>
      </c>
      <c r="E104" s="39" t="s">
        <v>1420</v>
      </c>
      <c r="F104" s="39" t="s">
        <v>5610</v>
      </c>
      <c r="G104">
        <v>1</v>
      </c>
      <c r="H104">
        <v>25</v>
      </c>
      <c r="I104" s="39" t="s">
        <v>5020</v>
      </c>
      <c r="J104" s="39" t="s">
        <v>5611</v>
      </c>
      <c r="K104" s="39" t="s">
        <v>5612</v>
      </c>
      <c r="L104" s="39" t="s">
        <v>5613</v>
      </c>
      <c r="M104" s="39" t="s">
        <v>5614</v>
      </c>
      <c r="N104" s="39" t="s">
        <v>5615</v>
      </c>
      <c r="O104" s="39" t="s">
        <v>5616</v>
      </c>
      <c r="P104" s="39" t="s">
        <v>5617</v>
      </c>
      <c r="Q104" s="39" t="s">
        <v>5618</v>
      </c>
      <c r="R104" s="39" t="s">
        <v>4811</v>
      </c>
      <c r="S104" s="39"/>
    </row>
    <row r="105" spans="1:19" x14ac:dyDescent="0.3">
      <c r="A105">
        <v>104</v>
      </c>
      <c r="B105" s="1">
        <v>45799.579837962963</v>
      </c>
      <c r="C105" s="1">
        <v>45799.598981481482</v>
      </c>
      <c r="D105" s="39" t="s">
        <v>1398</v>
      </c>
      <c r="E105" s="39" t="s">
        <v>1399</v>
      </c>
      <c r="F105" s="39" t="s">
        <v>1399</v>
      </c>
      <c r="G105">
        <v>1</v>
      </c>
      <c r="H105">
        <v>1</v>
      </c>
      <c r="I105" s="39" t="s">
        <v>5619</v>
      </c>
      <c r="J105" s="39" t="s">
        <v>5620</v>
      </c>
      <c r="K105" s="39" t="s">
        <v>5621</v>
      </c>
      <c r="L105" s="39" t="s">
        <v>5622</v>
      </c>
      <c r="M105" s="39" t="s">
        <v>5623</v>
      </c>
      <c r="N105" s="39" t="s">
        <v>5624</v>
      </c>
      <c r="O105" s="39" t="s">
        <v>5625</v>
      </c>
      <c r="P105" s="39" t="s">
        <v>5626</v>
      </c>
      <c r="Q105" s="39" t="s">
        <v>5627</v>
      </c>
      <c r="R105" s="39" t="s">
        <v>4811</v>
      </c>
      <c r="S105" s="39"/>
    </row>
    <row r="106" spans="1:19" x14ac:dyDescent="0.3">
      <c r="A106">
        <v>105</v>
      </c>
      <c r="B106" s="1">
        <v>45799.573564814818</v>
      </c>
      <c r="C106" s="1">
        <v>45799.599849537037</v>
      </c>
      <c r="D106" s="39" t="s">
        <v>1484</v>
      </c>
      <c r="E106" s="39" t="s">
        <v>1485</v>
      </c>
      <c r="F106" s="39" t="s">
        <v>1486</v>
      </c>
      <c r="G106">
        <v>1</v>
      </c>
      <c r="H106">
        <v>9</v>
      </c>
      <c r="I106" s="39" t="s">
        <v>5628</v>
      </c>
      <c r="J106" s="39" t="s">
        <v>5629</v>
      </c>
      <c r="K106" s="39" t="s">
        <v>5630</v>
      </c>
      <c r="L106" s="39" t="s">
        <v>5631</v>
      </c>
      <c r="M106" s="39" t="s">
        <v>5632</v>
      </c>
      <c r="N106" s="39" t="s">
        <v>5633</v>
      </c>
      <c r="O106" s="39" t="s">
        <v>5634</v>
      </c>
      <c r="P106" s="39" t="s">
        <v>5635</v>
      </c>
      <c r="Q106" s="39" t="s">
        <v>5636</v>
      </c>
      <c r="R106" s="39" t="s">
        <v>4811</v>
      </c>
      <c r="S106" s="39"/>
    </row>
    <row r="107" spans="1:19" x14ac:dyDescent="0.3">
      <c r="A107">
        <v>106</v>
      </c>
      <c r="B107" s="1">
        <v>45799.573865740742</v>
      </c>
      <c r="C107" s="1">
        <v>45799.601458333331</v>
      </c>
      <c r="D107" s="39" t="s">
        <v>1316</v>
      </c>
      <c r="E107" s="39" t="s">
        <v>1317</v>
      </c>
      <c r="F107" s="39" t="s">
        <v>1318</v>
      </c>
      <c r="G107">
        <v>1</v>
      </c>
      <c r="H107">
        <v>22</v>
      </c>
      <c r="I107" s="39" t="s">
        <v>5637</v>
      </c>
      <c r="J107" s="39" t="s">
        <v>5638</v>
      </c>
      <c r="K107" s="39" t="s">
        <v>5639</v>
      </c>
      <c r="L107" s="39" t="s">
        <v>5640</v>
      </c>
      <c r="M107" s="39" t="s">
        <v>5641</v>
      </c>
      <c r="N107" s="39" t="s">
        <v>5642</v>
      </c>
      <c r="O107" s="39" t="s">
        <v>5643</v>
      </c>
      <c r="P107" s="39" t="s">
        <v>5644</v>
      </c>
      <c r="Q107" s="39" t="s">
        <v>4864</v>
      </c>
      <c r="R107" s="39" t="s">
        <v>4811</v>
      </c>
      <c r="S107" s="39"/>
    </row>
    <row r="108" spans="1:19" x14ac:dyDescent="0.3">
      <c r="A108">
        <v>107</v>
      </c>
      <c r="B108" s="1">
        <v>45799.779085648152</v>
      </c>
      <c r="C108" s="1">
        <v>45799.786400462966</v>
      </c>
      <c r="D108" s="39" t="s">
        <v>3300</v>
      </c>
      <c r="E108" s="39" t="s">
        <v>3301</v>
      </c>
      <c r="F108" s="39" t="s">
        <v>3302</v>
      </c>
      <c r="G108">
        <v>3</v>
      </c>
      <c r="H108">
        <v>11</v>
      </c>
      <c r="I108" s="39" t="s">
        <v>5645</v>
      </c>
      <c r="J108" s="39" t="s">
        <v>4908</v>
      </c>
      <c r="K108" s="39" t="s">
        <v>5646</v>
      </c>
      <c r="L108" s="39" t="s">
        <v>5647</v>
      </c>
      <c r="M108" s="39" t="s">
        <v>5648</v>
      </c>
      <c r="N108" s="39" t="s">
        <v>5649</v>
      </c>
      <c r="O108" s="39" t="s">
        <v>5650</v>
      </c>
      <c r="P108" s="39" t="s">
        <v>5651</v>
      </c>
      <c r="Q108" s="39" t="s">
        <v>5652</v>
      </c>
      <c r="R108" s="39" t="s">
        <v>4811</v>
      </c>
      <c r="S108" s="39"/>
    </row>
    <row r="109" spans="1:19" x14ac:dyDescent="0.3">
      <c r="A109">
        <v>108</v>
      </c>
      <c r="B109" s="1">
        <v>45799.799143518518</v>
      </c>
      <c r="C109" s="1">
        <v>45799.816701388889</v>
      </c>
      <c r="D109" s="39" t="s">
        <v>1462</v>
      </c>
      <c r="E109" s="39" t="s">
        <v>1463</v>
      </c>
      <c r="F109" s="39" t="s">
        <v>5653</v>
      </c>
      <c r="G109">
        <v>1</v>
      </c>
      <c r="H109">
        <v>27</v>
      </c>
      <c r="I109" s="39" t="s">
        <v>4865</v>
      </c>
      <c r="J109" s="39" t="s">
        <v>5654</v>
      </c>
      <c r="K109" s="39" t="s">
        <v>5655</v>
      </c>
      <c r="L109" s="39" t="s">
        <v>5656</v>
      </c>
      <c r="M109" s="39" t="s">
        <v>5657</v>
      </c>
      <c r="N109" s="39" t="s">
        <v>5658</v>
      </c>
      <c r="O109" s="39" t="s">
        <v>5659</v>
      </c>
      <c r="P109" s="39" t="s">
        <v>5660</v>
      </c>
      <c r="Q109" s="39" t="s">
        <v>5661</v>
      </c>
      <c r="R109" s="39" t="s">
        <v>4837</v>
      </c>
      <c r="S109" s="39"/>
    </row>
    <row r="110" spans="1:19" x14ac:dyDescent="0.3">
      <c r="A110">
        <v>109</v>
      </c>
      <c r="B110" s="1">
        <v>45799.847268518519</v>
      </c>
      <c r="C110" s="1">
        <v>45799.847407407404</v>
      </c>
      <c r="D110" s="39" t="s">
        <v>1429</v>
      </c>
      <c r="E110" s="39" t="s">
        <v>1430</v>
      </c>
      <c r="F110" s="39" t="s">
        <v>1430</v>
      </c>
      <c r="G110">
        <v>1</v>
      </c>
      <c r="H110">
        <v>17</v>
      </c>
      <c r="I110" s="39" t="s">
        <v>4865</v>
      </c>
      <c r="J110" s="39" t="s">
        <v>5662</v>
      </c>
      <c r="K110" s="39" t="s">
        <v>5663</v>
      </c>
      <c r="L110" s="39" t="s">
        <v>5664</v>
      </c>
      <c r="M110" s="39" t="s">
        <v>5665</v>
      </c>
      <c r="N110" s="39" t="s">
        <v>5666</v>
      </c>
      <c r="O110" s="39" t="s">
        <v>5667</v>
      </c>
      <c r="P110" s="39" t="s">
        <v>5668</v>
      </c>
      <c r="Q110" s="39" t="s">
        <v>5669</v>
      </c>
      <c r="R110" s="39" t="s">
        <v>4811</v>
      </c>
      <c r="S110" s="39"/>
    </row>
    <row r="111" spans="1:19" x14ac:dyDescent="0.3">
      <c r="A111">
        <v>110</v>
      </c>
      <c r="B111" s="1">
        <v>45799.873113425929</v>
      </c>
      <c r="C111" s="1">
        <v>45799.89371527778</v>
      </c>
      <c r="D111" s="39" t="s">
        <v>809</v>
      </c>
      <c r="E111" s="39" t="s">
        <v>810</v>
      </c>
      <c r="F111" s="39" t="s">
        <v>811</v>
      </c>
      <c r="G111">
        <v>10</v>
      </c>
      <c r="H111">
        <v>30</v>
      </c>
      <c r="I111" s="39" t="s">
        <v>4949</v>
      </c>
      <c r="J111" s="39" t="s">
        <v>5670</v>
      </c>
      <c r="K111" s="39" t="s">
        <v>5671</v>
      </c>
      <c r="L111" s="39" t="s">
        <v>5672</v>
      </c>
      <c r="M111" s="39" t="s">
        <v>5673</v>
      </c>
      <c r="N111" s="39" t="s">
        <v>5674</v>
      </c>
      <c r="O111" s="39" t="s">
        <v>5675</v>
      </c>
      <c r="P111" s="39" t="s">
        <v>5676</v>
      </c>
      <c r="Q111" s="39" t="s">
        <v>5021</v>
      </c>
      <c r="R111" s="39" t="s">
        <v>4811</v>
      </c>
      <c r="S111" s="39"/>
    </row>
    <row r="112" spans="1:19" x14ac:dyDescent="0.3">
      <c r="A112">
        <v>111</v>
      </c>
      <c r="B112" s="1">
        <v>45799.903067129628</v>
      </c>
      <c r="C112" s="1">
        <v>45799.903171296297</v>
      </c>
      <c r="D112" s="39" t="s">
        <v>799</v>
      </c>
      <c r="E112" s="39" t="s">
        <v>800</v>
      </c>
      <c r="F112" s="39" t="s">
        <v>5677</v>
      </c>
      <c r="G112">
        <v>10</v>
      </c>
      <c r="H112">
        <v>38</v>
      </c>
      <c r="I112" s="39" t="s">
        <v>4949</v>
      </c>
      <c r="J112" s="39" t="s">
        <v>5670</v>
      </c>
      <c r="K112" s="39" t="s">
        <v>5678</v>
      </c>
      <c r="L112" s="39" t="s">
        <v>5679</v>
      </c>
      <c r="M112" s="39" t="s">
        <v>5673</v>
      </c>
      <c r="N112" s="39" t="s">
        <v>5680</v>
      </c>
      <c r="O112" s="39" t="s">
        <v>5675</v>
      </c>
      <c r="P112" s="39" t="s">
        <v>5681</v>
      </c>
      <c r="Q112" s="39" t="s">
        <v>5682</v>
      </c>
      <c r="R112" s="39" t="s">
        <v>4811</v>
      </c>
      <c r="S112" s="39"/>
    </row>
    <row r="113" spans="1:19" x14ac:dyDescent="0.3">
      <c r="A113">
        <v>112</v>
      </c>
      <c r="B113" s="1">
        <v>45800.387453703705</v>
      </c>
      <c r="C113" s="1">
        <v>45800.39402777778</v>
      </c>
      <c r="D113" s="39" t="s">
        <v>3846</v>
      </c>
      <c r="E113" s="39" t="s">
        <v>3847</v>
      </c>
      <c r="F113" s="39" t="s">
        <v>3847</v>
      </c>
      <c r="G113">
        <v>9</v>
      </c>
      <c r="H113">
        <v>27</v>
      </c>
      <c r="I113" s="39" t="s">
        <v>5683</v>
      </c>
      <c r="J113" s="39" t="s">
        <v>5684</v>
      </c>
      <c r="K113" s="39" t="s">
        <v>5685</v>
      </c>
      <c r="L113" s="39" t="s">
        <v>4996</v>
      </c>
      <c r="M113" s="39" t="s">
        <v>4997</v>
      </c>
      <c r="N113" s="39" t="s">
        <v>4998</v>
      </c>
      <c r="O113" s="39" t="s">
        <v>5017</v>
      </c>
      <c r="P113" s="39" t="s">
        <v>5018</v>
      </c>
      <c r="Q113" s="39" t="s">
        <v>5021</v>
      </c>
      <c r="R113" s="39" t="s">
        <v>4811</v>
      </c>
      <c r="S113" s="39"/>
    </row>
    <row r="114" spans="1:19" x14ac:dyDescent="0.3">
      <c r="A114">
        <v>113</v>
      </c>
      <c r="B114" s="1">
        <v>45800.385613425926</v>
      </c>
      <c r="C114" s="1">
        <v>45800.394108796296</v>
      </c>
      <c r="D114" s="39" t="s">
        <v>2562</v>
      </c>
      <c r="E114" s="39" t="s">
        <v>2563</v>
      </c>
      <c r="F114" s="39" t="s">
        <v>2563</v>
      </c>
      <c r="G114">
        <v>9</v>
      </c>
      <c r="H114">
        <v>31</v>
      </c>
      <c r="I114" s="39" t="s">
        <v>5686</v>
      </c>
      <c r="J114" s="39" t="s">
        <v>5687</v>
      </c>
      <c r="K114" s="39" t="s">
        <v>5688</v>
      </c>
      <c r="L114" s="39" t="s">
        <v>5689</v>
      </c>
      <c r="M114" s="39" t="s">
        <v>5690</v>
      </c>
      <c r="N114" s="39" t="s">
        <v>5691</v>
      </c>
      <c r="O114" s="39" t="s">
        <v>5692</v>
      </c>
      <c r="P114" s="39" t="s">
        <v>5693</v>
      </c>
      <c r="Q114" s="39" t="s">
        <v>5694</v>
      </c>
      <c r="R114" s="39" t="s">
        <v>4811</v>
      </c>
      <c r="S114" s="39"/>
    </row>
    <row r="115" spans="1:19" x14ac:dyDescent="0.3">
      <c r="A115">
        <v>114</v>
      </c>
      <c r="B115" s="1">
        <v>45800.38521990741</v>
      </c>
      <c r="C115" s="1">
        <v>45800.394236111111</v>
      </c>
      <c r="D115" s="39" t="s">
        <v>3820</v>
      </c>
      <c r="E115" s="39" t="s">
        <v>3821</v>
      </c>
      <c r="F115" s="39" t="s">
        <v>3822</v>
      </c>
      <c r="G115">
        <v>9</v>
      </c>
      <c r="H115">
        <v>4</v>
      </c>
      <c r="I115" s="39" t="s">
        <v>5695</v>
      </c>
      <c r="J115" s="39" t="s">
        <v>1037</v>
      </c>
      <c r="K115" s="39" t="s">
        <v>4830</v>
      </c>
      <c r="L115" s="39" t="s">
        <v>5696</v>
      </c>
      <c r="M115" s="39" t="s">
        <v>5697</v>
      </c>
      <c r="N115" s="39" t="s">
        <v>5698</v>
      </c>
      <c r="O115" s="39" t="s">
        <v>5699</v>
      </c>
      <c r="P115" s="39" t="s">
        <v>5700</v>
      </c>
      <c r="Q115" s="39" t="s">
        <v>5701</v>
      </c>
      <c r="R115" s="39" t="s">
        <v>4811</v>
      </c>
      <c r="S115" s="39"/>
    </row>
    <row r="116" spans="1:19" x14ac:dyDescent="0.3">
      <c r="A116">
        <v>115</v>
      </c>
      <c r="B116" s="1">
        <v>45800.385092592594</v>
      </c>
      <c r="C116" s="1">
        <v>45800.394293981481</v>
      </c>
      <c r="D116" s="39" t="s">
        <v>3838</v>
      </c>
      <c r="E116" s="39" t="s">
        <v>3839</v>
      </c>
      <c r="F116" s="39" t="s">
        <v>3839</v>
      </c>
      <c r="G116">
        <v>9</v>
      </c>
      <c r="H116">
        <v>25</v>
      </c>
      <c r="I116" s="39" t="s">
        <v>4865</v>
      </c>
      <c r="J116" s="39" t="s">
        <v>5702</v>
      </c>
      <c r="K116" s="39" t="s">
        <v>5703</v>
      </c>
      <c r="L116" s="39" t="s">
        <v>4996</v>
      </c>
      <c r="M116" s="39" t="s">
        <v>4997</v>
      </c>
      <c r="N116" s="39" t="s">
        <v>4998</v>
      </c>
      <c r="O116" s="39" t="s">
        <v>5017</v>
      </c>
      <c r="P116" s="39" t="s">
        <v>5018</v>
      </c>
      <c r="Q116" s="39" t="s">
        <v>5021</v>
      </c>
      <c r="R116" s="39" t="s">
        <v>4811</v>
      </c>
      <c r="S116" s="39"/>
    </row>
    <row r="117" spans="1:19" x14ac:dyDescent="0.3">
      <c r="A117">
        <v>116</v>
      </c>
      <c r="B117" s="1">
        <v>45800.38486111111</v>
      </c>
      <c r="C117" s="1">
        <v>45800.394571759258</v>
      </c>
      <c r="D117" s="39" t="s">
        <v>3831</v>
      </c>
      <c r="E117" s="39" t="s">
        <v>3832</v>
      </c>
      <c r="F117" s="39" t="s">
        <v>3832</v>
      </c>
      <c r="G117">
        <v>9</v>
      </c>
      <c r="H117">
        <v>23</v>
      </c>
      <c r="I117" s="39" t="s">
        <v>5704</v>
      </c>
      <c r="J117" s="39" t="s">
        <v>5705</v>
      </c>
      <c r="K117" s="39" t="s">
        <v>5706</v>
      </c>
      <c r="L117" s="39" t="s">
        <v>4996</v>
      </c>
      <c r="M117" s="39" t="s">
        <v>4997</v>
      </c>
      <c r="N117" s="39" t="s">
        <v>5707</v>
      </c>
      <c r="O117" s="39" t="s">
        <v>5708</v>
      </c>
      <c r="P117" s="39" t="s">
        <v>5709</v>
      </c>
      <c r="Q117" s="39" t="s">
        <v>5205</v>
      </c>
      <c r="R117" s="39" t="s">
        <v>4811</v>
      </c>
      <c r="S117" s="39"/>
    </row>
    <row r="118" spans="1:19" x14ac:dyDescent="0.3">
      <c r="A118">
        <v>117</v>
      </c>
      <c r="B118" s="1">
        <v>45800.384733796294</v>
      </c>
      <c r="C118" s="1">
        <v>45800.395555555559</v>
      </c>
      <c r="D118" s="39" t="s">
        <v>3850</v>
      </c>
      <c r="E118" s="39" t="s">
        <v>3851</v>
      </c>
      <c r="F118" s="39" t="s">
        <v>5710</v>
      </c>
      <c r="G118">
        <v>9</v>
      </c>
      <c r="H118">
        <v>8</v>
      </c>
      <c r="I118" s="39" t="s">
        <v>5711</v>
      </c>
      <c r="J118" s="39" t="s">
        <v>5712</v>
      </c>
      <c r="K118" s="39" t="s">
        <v>5713</v>
      </c>
      <c r="L118" s="39" t="s">
        <v>4996</v>
      </c>
      <c r="M118" s="39" t="s">
        <v>4997</v>
      </c>
      <c r="N118" s="39" t="s">
        <v>4998</v>
      </c>
      <c r="O118" s="39" t="s">
        <v>5017</v>
      </c>
      <c r="P118" s="39" t="s">
        <v>5018</v>
      </c>
      <c r="Q118" s="39" t="s">
        <v>5021</v>
      </c>
      <c r="R118" s="39" t="s">
        <v>4811</v>
      </c>
      <c r="S118" s="39"/>
    </row>
    <row r="119" spans="1:19" x14ac:dyDescent="0.3">
      <c r="A119">
        <v>118</v>
      </c>
      <c r="B119" s="1">
        <v>45800.384791666664</v>
      </c>
      <c r="C119" s="1">
        <v>45800.395949074074</v>
      </c>
      <c r="D119" s="39" t="s">
        <v>2506</v>
      </c>
      <c r="E119" s="39" t="s">
        <v>2507</v>
      </c>
      <c r="F119" s="39" t="s">
        <v>2507</v>
      </c>
      <c r="G119">
        <v>9</v>
      </c>
      <c r="H119">
        <v>32</v>
      </c>
      <c r="I119" s="39" t="s">
        <v>4949</v>
      </c>
      <c r="J119" s="39" t="s">
        <v>5714</v>
      </c>
      <c r="K119" s="39" t="s">
        <v>5688</v>
      </c>
      <c r="L119" s="39" t="s">
        <v>5715</v>
      </c>
      <c r="M119" s="39" t="s">
        <v>5716</v>
      </c>
      <c r="N119" s="39" t="s">
        <v>5717</v>
      </c>
      <c r="O119" s="39" t="s">
        <v>5718</v>
      </c>
      <c r="P119" s="39" t="s">
        <v>5719</v>
      </c>
      <c r="Q119" s="39" t="s">
        <v>5720</v>
      </c>
      <c r="R119" s="39" t="s">
        <v>4811</v>
      </c>
      <c r="S119" s="39"/>
    </row>
    <row r="120" spans="1:19" x14ac:dyDescent="0.3">
      <c r="A120">
        <v>119</v>
      </c>
      <c r="B120" s="1">
        <v>45800.385289351849</v>
      </c>
      <c r="C120" s="1">
        <v>45800.395949074074</v>
      </c>
      <c r="D120" s="39" t="s">
        <v>5721</v>
      </c>
      <c r="E120" s="39" t="s">
        <v>5722</v>
      </c>
      <c r="F120" s="39" t="s">
        <v>5723</v>
      </c>
      <c r="G120">
        <v>9</v>
      </c>
      <c r="H120">
        <v>10</v>
      </c>
      <c r="I120" s="39" t="s">
        <v>5724</v>
      </c>
      <c r="J120" s="39" t="s">
        <v>1037</v>
      </c>
      <c r="K120" s="39" t="s">
        <v>5725</v>
      </c>
      <c r="L120" s="39" t="s">
        <v>5726</v>
      </c>
      <c r="M120" s="39" t="s">
        <v>5727</v>
      </c>
      <c r="N120" s="39" t="s">
        <v>5728</v>
      </c>
      <c r="O120" s="39" t="s">
        <v>5729</v>
      </c>
      <c r="P120" s="39" t="s">
        <v>5730</v>
      </c>
      <c r="Q120" s="39" t="s">
        <v>5731</v>
      </c>
      <c r="R120" s="39" t="s">
        <v>4837</v>
      </c>
      <c r="S120" s="39"/>
    </row>
    <row r="121" spans="1:19" x14ac:dyDescent="0.3">
      <c r="A121">
        <v>120</v>
      </c>
      <c r="B121" s="1">
        <v>45800.386180555557</v>
      </c>
      <c r="C121" s="1">
        <v>45800.396111111113</v>
      </c>
      <c r="D121" s="39" t="s">
        <v>4749</v>
      </c>
      <c r="E121" s="39" t="s">
        <v>4750</v>
      </c>
      <c r="F121" s="39" t="s">
        <v>4751</v>
      </c>
      <c r="G121">
        <v>9</v>
      </c>
      <c r="H121">
        <v>11</v>
      </c>
      <c r="I121" s="39" t="s">
        <v>5732</v>
      </c>
      <c r="J121" s="39" t="s">
        <v>5733</v>
      </c>
      <c r="K121" s="39" t="s">
        <v>5725</v>
      </c>
      <c r="L121" s="39" t="s">
        <v>5734</v>
      </c>
      <c r="M121" s="39" t="s">
        <v>5735</v>
      </c>
      <c r="N121" s="39" t="s">
        <v>5736</v>
      </c>
      <c r="O121" s="39" t="s">
        <v>5737</v>
      </c>
      <c r="P121" s="39" t="s">
        <v>5738</v>
      </c>
      <c r="Q121" s="39" t="s">
        <v>5731</v>
      </c>
      <c r="R121" s="39" t="s">
        <v>4811</v>
      </c>
      <c r="S121" s="39"/>
    </row>
    <row r="122" spans="1:19" x14ac:dyDescent="0.3">
      <c r="A122">
        <v>121</v>
      </c>
      <c r="B122" s="1">
        <v>45800.38653935185</v>
      </c>
      <c r="C122" s="1">
        <v>45800.396261574075</v>
      </c>
      <c r="D122" s="39" t="s">
        <v>3855</v>
      </c>
      <c r="E122" s="39" t="s">
        <v>3856</v>
      </c>
      <c r="F122" s="39" t="s">
        <v>3856</v>
      </c>
      <c r="G122">
        <v>9</v>
      </c>
      <c r="H122">
        <v>2</v>
      </c>
      <c r="I122" s="39" t="s">
        <v>5739</v>
      </c>
      <c r="J122" s="39" t="s">
        <v>1037</v>
      </c>
      <c r="K122" s="39" t="s">
        <v>5740</v>
      </c>
      <c r="L122" s="39" t="s">
        <v>5640</v>
      </c>
      <c r="M122" s="39" t="s">
        <v>4997</v>
      </c>
      <c r="N122" s="39" t="s">
        <v>5026</v>
      </c>
      <c r="O122" s="39" t="s">
        <v>5017</v>
      </c>
      <c r="P122" s="39" t="s">
        <v>5036</v>
      </c>
      <c r="Q122" s="39" t="s">
        <v>5021</v>
      </c>
      <c r="R122" s="39" t="s">
        <v>4811</v>
      </c>
      <c r="S122" s="39"/>
    </row>
    <row r="123" spans="1:19" x14ac:dyDescent="0.3">
      <c r="A123">
        <v>122</v>
      </c>
      <c r="B123" s="1">
        <v>45800.384756944448</v>
      </c>
      <c r="C123" s="1">
        <v>45800.397951388892</v>
      </c>
      <c r="D123" s="39" t="s">
        <v>3085</v>
      </c>
      <c r="E123" s="39" t="s">
        <v>3086</v>
      </c>
      <c r="F123" s="39" t="s">
        <v>3087</v>
      </c>
      <c r="G123">
        <v>9</v>
      </c>
      <c r="H123">
        <v>13</v>
      </c>
      <c r="I123" s="39" t="s">
        <v>5741</v>
      </c>
      <c r="J123" s="39" t="s">
        <v>5742</v>
      </c>
      <c r="K123" s="39" t="s">
        <v>5743</v>
      </c>
      <c r="L123" s="39" t="s">
        <v>5744</v>
      </c>
      <c r="M123" s="39" t="s">
        <v>5745</v>
      </c>
      <c r="N123" s="39" t="s">
        <v>5746</v>
      </c>
      <c r="O123" s="39" t="s">
        <v>5747</v>
      </c>
      <c r="P123" s="39" t="s">
        <v>5748</v>
      </c>
      <c r="Q123" s="39" t="s">
        <v>5749</v>
      </c>
      <c r="R123" s="39" t="s">
        <v>4811</v>
      </c>
      <c r="S123" s="39"/>
    </row>
    <row r="124" spans="1:19" x14ac:dyDescent="0.3">
      <c r="A124">
        <v>123</v>
      </c>
      <c r="B124" s="1">
        <v>45800.391203703701</v>
      </c>
      <c r="C124" s="1">
        <v>45800.398900462962</v>
      </c>
      <c r="D124" s="39" t="s">
        <v>3049</v>
      </c>
      <c r="E124" s="39" t="s">
        <v>3050</v>
      </c>
      <c r="F124" s="39" t="s">
        <v>3050</v>
      </c>
      <c r="G124">
        <v>9</v>
      </c>
      <c r="H124">
        <v>9</v>
      </c>
      <c r="I124" s="39" t="s">
        <v>5750</v>
      </c>
      <c r="J124" s="39" t="s">
        <v>5751</v>
      </c>
      <c r="K124" s="39" t="s">
        <v>5752</v>
      </c>
      <c r="L124" s="39" t="s">
        <v>5753</v>
      </c>
      <c r="M124" s="39" t="s">
        <v>5754</v>
      </c>
      <c r="N124" s="39" t="s">
        <v>4998</v>
      </c>
      <c r="O124" s="39" t="s">
        <v>5755</v>
      </c>
      <c r="P124" s="39" t="s">
        <v>5018</v>
      </c>
      <c r="Q124" s="39" t="s">
        <v>5021</v>
      </c>
      <c r="R124" s="39" t="s">
        <v>4811</v>
      </c>
      <c r="S124" s="39"/>
    </row>
    <row r="125" spans="1:19" x14ac:dyDescent="0.3">
      <c r="A125">
        <v>124</v>
      </c>
      <c r="B125" s="1">
        <v>45800.384606481479</v>
      </c>
      <c r="C125" s="1">
        <v>45800.398923611108</v>
      </c>
      <c r="D125" s="39" t="s">
        <v>1943</v>
      </c>
      <c r="E125" s="39" t="s">
        <v>1944</v>
      </c>
      <c r="F125" s="39" t="s">
        <v>1945</v>
      </c>
      <c r="G125">
        <v>9</v>
      </c>
      <c r="H125">
        <v>34</v>
      </c>
      <c r="I125" s="39" t="s">
        <v>4865</v>
      </c>
      <c r="J125" s="39" t="s">
        <v>5756</v>
      </c>
      <c r="K125" s="39" t="s">
        <v>5757</v>
      </c>
      <c r="L125" s="39" t="s">
        <v>5758</v>
      </c>
      <c r="M125" s="39" t="s">
        <v>5759</v>
      </c>
      <c r="N125" s="39" t="s">
        <v>5760</v>
      </c>
      <c r="O125" s="39" t="s">
        <v>5761</v>
      </c>
      <c r="P125" s="39" t="s">
        <v>5762</v>
      </c>
      <c r="Q125" s="39" t="s">
        <v>5763</v>
      </c>
      <c r="R125" s="39" t="s">
        <v>4811</v>
      </c>
      <c r="S125" s="39"/>
    </row>
    <row r="126" spans="1:19" x14ac:dyDescent="0.3">
      <c r="A126">
        <v>125</v>
      </c>
      <c r="B126" s="1">
        <v>45800.397349537037</v>
      </c>
      <c r="C126" s="1">
        <v>45800.398935185185</v>
      </c>
      <c r="D126" s="39" t="s">
        <v>3411</v>
      </c>
      <c r="E126" s="39" t="s">
        <v>3412</v>
      </c>
      <c r="F126" s="39" t="s">
        <v>5764</v>
      </c>
      <c r="G126">
        <v>9</v>
      </c>
      <c r="H126">
        <v>38</v>
      </c>
      <c r="I126" s="39" t="s">
        <v>5765</v>
      </c>
      <c r="J126" s="39" t="s">
        <v>5766</v>
      </c>
      <c r="K126" s="39" t="s">
        <v>5767</v>
      </c>
      <c r="L126" s="39" t="s">
        <v>5768</v>
      </c>
      <c r="M126" s="39" t="s">
        <v>5769</v>
      </c>
      <c r="N126" s="39" t="s">
        <v>5770</v>
      </c>
      <c r="O126" s="39" t="s">
        <v>5771</v>
      </c>
      <c r="P126" s="39" t="s">
        <v>5772</v>
      </c>
      <c r="Q126" s="39" t="s">
        <v>5102</v>
      </c>
      <c r="R126" s="39" t="s">
        <v>4811</v>
      </c>
      <c r="S126" s="39"/>
    </row>
    <row r="127" spans="1:19" x14ac:dyDescent="0.3">
      <c r="A127">
        <v>126</v>
      </c>
      <c r="B127" s="1">
        <v>45800.398865740739</v>
      </c>
      <c r="C127" s="1">
        <v>45800.399328703701</v>
      </c>
      <c r="D127" s="39" t="s">
        <v>1890</v>
      </c>
      <c r="E127" s="39" t="s">
        <v>1891</v>
      </c>
      <c r="F127" s="39" t="s">
        <v>1892</v>
      </c>
      <c r="G127">
        <v>9</v>
      </c>
      <c r="H127">
        <v>16</v>
      </c>
      <c r="I127" s="39" t="s">
        <v>5216</v>
      </c>
      <c r="J127" s="39" t="s">
        <v>5773</v>
      </c>
      <c r="K127" s="39" t="s">
        <v>5774</v>
      </c>
      <c r="L127" s="39" t="s">
        <v>5775</v>
      </c>
      <c r="M127" s="39" t="s">
        <v>5776</v>
      </c>
      <c r="N127" s="39" t="s">
        <v>5777</v>
      </c>
      <c r="O127" s="39" t="s">
        <v>5778</v>
      </c>
      <c r="P127" s="39" t="s">
        <v>5779</v>
      </c>
      <c r="Q127" s="39" t="s">
        <v>5780</v>
      </c>
      <c r="R127" s="39" t="s">
        <v>4811</v>
      </c>
      <c r="S127" s="39"/>
    </row>
    <row r="128" spans="1:19" x14ac:dyDescent="0.3">
      <c r="A128">
        <v>127</v>
      </c>
      <c r="B128" s="1">
        <v>45800.38449074074</v>
      </c>
      <c r="C128" s="1">
        <v>45800.399606481478</v>
      </c>
      <c r="D128" s="39" t="s">
        <v>2544</v>
      </c>
      <c r="E128" s="39" t="s">
        <v>2545</v>
      </c>
      <c r="F128" s="39" t="s">
        <v>2546</v>
      </c>
      <c r="G128">
        <v>9</v>
      </c>
      <c r="H128">
        <v>29</v>
      </c>
      <c r="I128" s="39" t="s">
        <v>5781</v>
      </c>
      <c r="J128" s="39" t="s">
        <v>5782</v>
      </c>
      <c r="K128" s="39" t="s">
        <v>5783</v>
      </c>
      <c r="L128" s="39" t="s">
        <v>5784</v>
      </c>
      <c r="M128" s="39" t="s">
        <v>5785</v>
      </c>
      <c r="N128" s="39" t="s">
        <v>5786</v>
      </c>
      <c r="O128" s="39" t="s">
        <v>5580</v>
      </c>
      <c r="P128" s="39" t="s">
        <v>5787</v>
      </c>
      <c r="Q128" s="39" t="s">
        <v>5788</v>
      </c>
      <c r="R128" s="39" t="s">
        <v>4811</v>
      </c>
      <c r="S128" s="39"/>
    </row>
    <row r="129" spans="1:19" x14ac:dyDescent="0.3">
      <c r="A129">
        <v>128</v>
      </c>
      <c r="B129" s="1">
        <v>45800.385000000002</v>
      </c>
      <c r="C129" s="1">
        <v>45800.399976851855</v>
      </c>
      <c r="D129" s="39" t="s">
        <v>3030</v>
      </c>
      <c r="E129" s="39" t="s">
        <v>3031</v>
      </c>
      <c r="F129" s="39" t="s">
        <v>3031</v>
      </c>
      <c r="G129">
        <v>9</v>
      </c>
      <c r="H129">
        <v>12</v>
      </c>
      <c r="I129" s="39" t="s">
        <v>5789</v>
      </c>
      <c r="J129" s="39" t="s">
        <v>5790</v>
      </c>
      <c r="K129" s="39" t="s">
        <v>5386</v>
      </c>
      <c r="L129" s="39" t="s">
        <v>5791</v>
      </c>
      <c r="M129" s="39" t="s">
        <v>5792</v>
      </c>
      <c r="N129" s="39" t="s">
        <v>5793</v>
      </c>
      <c r="O129" s="39" t="s">
        <v>5794</v>
      </c>
      <c r="P129" s="39" t="s">
        <v>5795</v>
      </c>
      <c r="Q129" s="39" t="s">
        <v>5796</v>
      </c>
      <c r="R129" s="39" t="s">
        <v>4811</v>
      </c>
      <c r="S129" s="39"/>
    </row>
    <row r="130" spans="1:19" x14ac:dyDescent="0.3">
      <c r="A130">
        <v>129</v>
      </c>
      <c r="B130" s="1">
        <v>45800.384652777779</v>
      </c>
      <c r="C130" s="1">
        <v>45800.400208333333</v>
      </c>
      <c r="D130" s="39" t="s">
        <v>4554</v>
      </c>
      <c r="E130" s="39" t="s">
        <v>4555</v>
      </c>
      <c r="F130" s="39" t="s">
        <v>5797</v>
      </c>
      <c r="G130">
        <v>9</v>
      </c>
      <c r="H130">
        <v>15</v>
      </c>
      <c r="I130" s="39" t="s">
        <v>5798</v>
      </c>
      <c r="J130" s="39" t="s">
        <v>5104</v>
      </c>
      <c r="K130" s="39" t="s">
        <v>5799</v>
      </c>
      <c r="L130" s="39" t="s">
        <v>5800</v>
      </c>
      <c r="M130" s="39" t="s">
        <v>5801</v>
      </c>
      <c r="N130" s="39" t="s">
        <v>5802</v>
      </c>
      <c r="O130" s="39" t="s">
        <v>5803</v>
      </c>
      <c r="P130" s="39" t="s">
        <v>5804</v>
      </c>
      <c r="Q130" s="39" t="s">
        <v>5805</v>
      </c>
      <c r="R130" s="39" t="s">
        <v>4811</v>
      </c>
      <c r="S130" s="39"/>
    </row>
    <row r="131" spans="1:19" x14ac:dyDescent="0.3">
      <c r="A131">
        <v>130</v>
      </c>
      <c r="B131" s="1">
        <v>45800.384560185186</v>
      </c>
      <c r="C131" s="1">
        <v>45800.400810185187</v>
      </c>
      <c r="D131" s="39" t="s">
        <v>1930</v>
      </c>
      <c r="E131" s="39" t="s">
        <v>1931</v>
      </c>
      <c r="F131" s="39" t="s">
        <v>1931</v>
      </c>
      <c r="G131">
        <v>9</v>
      </c>
      <c r="H131">
        <v>1</v>
      </c>
      <c r="I131" s="39" t="s">
        <v>4949</v>
      </c>
      <c r="J131" s="39" t="s">
        <v>5714</v>
      </c>
      <c r="K131" s="39" t="s">
        <v>5806</v>
      </c>
      <c r="L131" s="39" t="s">
        <v>5807</v>
      </c>
      <c r="M131" s="39" t="s">
        <v>5808</v>
      </c>
      <c r="N131" s="39" t="s">
        <v>5809</v>
      </c>
      <c r="O131" s="39" t="s">
        <v>5810</v>
      </c>
      <c r="P131" s="39" t="s">
        <v>5811</v>
      </c>
      <c r="Q131" s="39" t="s">
        <v>5812</v>
      </c>
      <c r="R131" s="39" t="s">
        <v>4811</v>
      </c>
      <c r="S131" s="39"/>
    </row>
    <row r="132" spans="1:19" x14ac:dyDescent="0.3">
      <c r="A132">
        <v>131</v>
      </c>
      <c r="B132" s="1">
        <v>45800.384791666664</v>
      </c>
      <c r="C132" s="1">
        <v>45800.400972222225</v>
      </c>
      <c r="D132" s="39" t="s">
        <v>2574</v>
      </c>
      <c r="E132" s="39" t="s">
        <v>2575</v>
      </c>
      <c r="F132" s="39" t="s">
        <v>2575</v>
      </c>
      <c r="G132">
        <v>9</v>
      </c>
      <c r="H132">
        <v>18</v>
      </c>
      <c r="I132" s="39" t="s">
        <v>5813</v>
      </c>
      <c r="J132" s="39" t="s">
        <v>341</v>
      </c>
      <c r="K132" s="39" t="s">
        <v>5814</v>
      </c>
      <c r="L132" s="39" t="s">
        <v>5815</v>
      </c>
      <c r="M132" s="39" t="s">
        <v>5816</v>
      </c>
      <c r="N132" s="39" t="s">
        <v>5817</v>
      </c>
      <c r="O132" s="39" t="s">
        <v>5818</v>
      </c>
      <c r="P132" s="39" t="s">
        <v>5819</v>
      </c>
      <c r="Q132" s="39" t="s">
        <v>5820</v>
      </c>
      <c r="R132" s="39" t="s">
        <v>4811</v>
      </c>
      <c r="S132" s="39"/>
    </row>
    <row r="133" spans="1:19" x14ac:dyDescent="0.3">
      <c r="A133">
        <v>132</v>
      </c>
      <c r="B133" s="1">
        <v>45800.385011574072</v>
      </c>
      <c r="C133" s="1">
        <v>45800.401145833333</v>
      </c>
      <c r="D133" s="39" t="s">
        <v>1919</v>
      </c>
      <c r="E133" s="39" t="s">
        <v>1920</v>
      </c>
      <c r="F133" s="39" t="s">
        <v>1920</v>
      </c>
      <c r="G133">
        <v>9</v>
      </c>
      <c r="H133">
        <v>20</v>
      </c>
      <c r="I133" s="39" t="s">
        <v>4949</v>
      </c>
      <c r="J133" s="39" t="s">
        <v>5821</v>
      </c>
      <c r="K133" s="39" t="s">
        <v>5822</v>
      </c>
      <c r="L133" s="39" t="s">
        <v>5823</v>
      </c>
      <c r="M133" s="39" t="s">
        <v>5824</v>
      </c>
      <c r="N133" s="39" t="s">
        <v>5825</v>
      </c>
      <c r="O133" s="39" t="s">
        <v>5826</v>
      </c>
      <c r="P133" s="39" t="s">
        <v>5827</v>
      </c>
      <c r="Q133" s="39" t="s">
        <v>5828</v>
      </c>
      <c r="R133" s="39" t="s">
        <v>4811</v>
      </c>
      <c r="S133" s="39"/>
    </row>
    <row r="134" spans="1:19" x14ac:dyDescent="0.3">
      <c r="A134">
        <v>133</v>
      </c>
      <c r="B134" s="1">
        <v>45800.384722222225</v>
      </c>
      <c r="C134" s="1">
        <v>45800.40121527778</v>
      </c>
      <c r="D134" s="39" t="s">
        <v>1954</v>
      </c>
      <c r="E134" s="39" t="s">
        <v>1955</v>
      </c>
      <c r="F134" s="39" t="s">
        <v>1955</v>
      </c>
      <c r="G134">
        <v>9</v>
      </c>
      <c r="H134">
        <v>21</v>
      </c>
      <c r="I134" s="39" t="s">
        <v>4949</v>
      </c>
      <c r="J134" s="39" t="s">
        <v>5829</v>
      </c>
      <c r="K134" s="39" t="s">
        <v>5117</v>
      </c>
      <c r="L134" s="39" t="s">
        <v>5830</v>
      </c>
      <c r="M134" s="39" t="s">
        <v>5831</v>
      </c>
      <c r="N134" s="39" t="s">
        <v>5832</v>
      </c>
      <c r="O134" s="39" t="s">
        <v>5833</v>
      </c>
      <c r="P134" s="39" t="s">
        <v>5834</v>
      </c>
      <c r="Q134" s="39" t="s">
        <v>5835</v>
      </c>
      <c r="R134" s="39" t="s">
        <v>4811</v>
      </c>
      <c r="S134" s="39"/>
    </row>
    <row r="135" spans="1:19" x14ac:dyDescent="0.3">
      <c r="A135">
        <v>134</v>
      </c>
      <c r="B135" s="1">
        <v>45800.385300925926</v>
      </c>
      <c r="C135" s="1">
        <v>45800.401354166665</v>
      </c>
      <c r="D135" s="39" t="s">
        <v>2469</v>
      </c>
      <c r="E135" s="39" t="s">
        <v>2470</v>
      </c>
      <c r="F135" s="39" t="s">
        <v>5836</v>
      </c>
      <c r="G135">
        <v>9</v>
      </c>
      <c r="H135">
        <v>33</v>
      </c>
      <c r="I135" s="39" t="s">
        <v>5837</v>
      </c>
      <c r="J135" s="39" t="s">
        <v>5838</v>
      </c>
      <c r="K135" s="39" t="s">
        <v>5839</v>
      </c>
      <c r="L135" s="39" t="s">
        <v>5840</v>
      </c>
      <c r="M135" s="39" t="s">
        <v>5841</v>
      </c>
      <c r="N135" s="39" t="s">
        <v>5842</v>
      </c>
      <c r="O135" s="39" t="s">
        <v>5580</v>
      </c>
      <c r="P135" s="39" t="s">
        <v>5843</v>
      </c>
      <c r="Q135" s="39" t="s">
        <v>5844</v>
      </c>
      <c r="R135" s="39" t="s">
        <v>4811</v>
      </c>
      <c r="S135" s="39"/>
    </row>
    <row r="136" spans="1:19" x14ac:dyDescent="0.3">
      <c r="A136">
        <v>135</v>
      </c>
      <c r="B136" s="1">
        <v>45800.384918981479</v>
      </c>
      <c r="C136" s="1">
        <v>45800.401388888888</v>
      </c>
      <c r="D136" s="39" t="s">
        <v>2523</v>
      </c>
      <c r="E136" s="39" t="s">
        <v>2524</v>
      </c>
      <c r="F136" s="39" t="s">
        <v>2525</v>
      </c>
      <c r="G136">
        <v>9</v>
      </c>
      <c r="H136">
        <v>3</v>
      </c>
      <c r="I136" s="39" t="s">
        <v>5845</v>
      </c>
      <c r="J136" s="39" t="s">
        <v>5846</v>
      </c>
      <c r="K136" s="39" t="s">
        <v>5847</v>
      </c>
      <c r="L136" s="39" t="s">
        <v>5848</v>
      </c>
      <c r="M136" s="39" t="s">
        <v>5849</v>
      </c>
      <c r="N136" s="39" t="s">
        <v>5850</v>
      </c>
      <c r="O136" s="39" t="s">
        <v>5851</v>
      </c>
      <c r="P136" s="39" t="s">
        <v>5036</v>
      </c>
      <c r="Q136" s="39" t="s">
        <v>5852</v>
      </c>
      <c r="R136" s="39" t="s">
        <v>4811</v>
      </c>
      <c r="S136" s="39"/>
    </row>
    <row r="137" spans="1:19" x14ac:dyDescent="0.3">
      <c r="A137">
        <v>136</v>
      </c>
      <c r="B137" s="1">
        <v>45800.385613425926</v>
      </c>
      <c r="C137" s="1">
        <v>45800.401597222219</v>
      </c>
      <c r="D137" s="39" t="s">
        <v>1912</v>
      </c>
      <c r="E137" s="39" t="s">
        <v>1913</v>
      </c>
      <c r="F137" s="39" t="s">
        <v>1913</v>
      </c>
      <c r="G137">
        <v>9</v>
      </c>
      <c r="H137">
        <v>39</v>
      </c>
      <c r="I137" s="39" t="s">
        <v>5853</v>
      </c>
      <c r="J137" s="39" t="s">
        <v>5854</v>
      </c>
      <c r="K137" s="39" t="s">
        <v>5855</v>
      </c>
      <c r="L137" s="39" t="s">
        <v>5856</v>
      </c>
      <c r="M137" s="39" t="s">
        <v>5857</v>
      </c>
      <c r="N137" s="39" t="s">
        <v>5858</v>
      </c>
      <c r="O137" s="39" t="s">
        <v>5859</v>
      </c>
      <c r="P137" s="39" t="s">
        <v>5860</v>
      </c>
      <c r="Q137" s="39" t="s">
        <v>5205</v>
      </c>
      <c r="R137" s="39" t="s">
        <v>4811</v>
      </c>
      <c r="S137" s="39"/>
    </row>
    <row r="138" spans="1:19" x14ac:dyDescent="0.3">
      <c r="A138">
        <v>137</v>
      </c>
      <c r="B138" s="1">
        <v>45800.39508101852</v>
      </c>
      <c r="C138" s="1">
        <v>45800.401678240742</v>
      </c>
      <c r="D138" s="39" t="s">
        <v>3163</v>
      </c>
      <c r="E138" s="39" t="s">
        <v>3164</v>
      </c>
      <c r="F138" s="39" t="s">
        <v>3165</v>
      </c>
      <c r="G138">
        <v>3</v>
      </c>
      <c r="H138">
        <v>20</v>
      </c>
      <c r="I138" s="39" t="s">
        <v>5861</v>
      </c>
      <c r="J138" s="39" t="s">
        <v>5862</v>
      </c>
      <c r="K138" s="39" t="s">
        <v>5863</v>
      </c>
      <c r="L138" s="39" t="s">
        <v>1194</v>
      </c>
      <c r="M138" s="39" t="s">
        <v>5864</v>
      </c>
      <c r="N138" s="39" t="s">
        <v>5865</v>
      </c>
      <c r="O138" s="39" t="s">
        <v>5866</v>
      </c>
      <c r="P138" s="39" t="s">
        <v>5867</v>
      </c>
      <c r="Q138" s="39" t="s">
        <v>5868</v>
      </c>
      <c r="R138" s="39" t="s">
        <v>4811</v>
      </c>
      <c r="S138" s="39"/>
    </row>
    <row r="139" spans="1:19" x14ac:dyDescent="0.3">
      <c r="A139">
        <v>138</v>
      </c>
      <c r="B139" s="1">
        <v>45800.384687500002</v>
      </c>
      <c r="C139" s="1">
        <v>45800.402037037034</v>
      </c>
      <c r="D139" s="39" t="s">
        <v>2478</v>
      </c>
      <c r="E139" s="39" t="s">
        <v>2479</v>
      </c>
      <c r="F139" s="39" t="s">
        <v>2479</v>
      </c>
      <c r="G139">
        <v>9</v>
      </c>
      <c r="H139">
        <v>5</v>
      </c>
      <c r="I139" s="39" t="s">
        <v>5869</v>
      </c>
      <c r="J139" s="39" t="s">
        <v>5870</v>
      </c>
      <c r="K139" s="39" t="s">
        <v>5871</v>
      </c>
      <c r="L139" s="39" t="s">
        <v>5872</v>
      </c>
      <c r="M139" s="39" t="s">
        <v>5873</v>
      </c>
      <c r="N139" s="39" t="s">
        <v>5874</v>
      </c>
      <c r="O139" s="39" t="s">
        <v>5875</v>
      </c>
      <c r="P139" s="39" t="s">
        <v>5876</v>
      </c>
      <c r="Q139" s="39" t="s">
        <v>5877</v>
      </c>
      <c r="R139" s="39" t="s">
        <v>4811</v>
      </c>
      <c r="S139" s="39"/>
    </row>
    <row r="140" spans="1:19" x14ac:dyDescent="0.3">
      <c r="A140">
        <v>139</v>
      </c>
      <c r="B140" s="1">
        <v>45800.384594907409</v>
      </c>
      <c r="C140" s="1">
        <v>45800.402708333335</v>
      </c>
      <c r="D140" s="39" t="s">
        <v>3067</v>
      </c>
      <c r="E140" s="39" t="s">
        <v>3068</v>
      </c>
      <c r="F140" s="39" t="s">
        <v>3068</v>
      </c>
      <c r="G140">
        <v>9</v>
      </c>
      <c r="H140">
        <v>37</v>
      </c>
      <c r="I140" s="39" t="s">
        <v>5878</v>
      </c>
      <c r="J140" s="39" t="s">
        <v>5879</v>
      </c>
      <c r="K140" s="39" t="s">
        <v>5880</v>
      </c>
      <c r="L140" s="39" t="s">
        <v>5881</v>
      </c>
      <c r="M140" s="39" t="s">
        <v>5882</v>
      </c>
      <c r="N140" s="39" t="s">
        <v>5883</v>
      </c>
      <c r="O140" s="39" t="s">
        <v>5884</v>
      </c>
      <c r="P140" s="39" t="s">
        <v>5885</v>
      </c>
      <c r="Q140" s="39" t="s">
        <v>5886</v>
      </c>
      <c r="R140" s="39" t="s">
        <v>4811</v>
      </c>
      <c r="S140" s="39"/>
    </row>
    <row r="141" spans="1:19" x14ac:dyDescent="0.3">
      <c r="A141">
        <v>140</v>
      </c>
      <c r="B141" s="1">
        <v>45800.384768518517</v>
      </c>
      <c r="C141" s="1">
        <v>45800.402916666666</v>
      </c>
      <c r="D141" s="39" t="s">
        <v>1903</v>
      </c>
      <c r="E141" s="39" t="s">
        <v>1904</v>
      </c>
      <c r="F141" s="39" t="s">
        <v>1904</v>
      </c>
      <c r="G141">
        <v>9</v>
      </c>
      <c r="H141">
        <v>19</v>
      </c>
      <c r="I141" s="39" t="s">
        <v>5887</v>
      </c>
      <c r="J141" s="39" t="s">
        <v>5888</v>
      </c>
      <c r="K141" s="39" t="s">
        <v>5889</v>
      </c>
      <c r="L141" s="39" t="s">
        <v>5890</v>
      </c>
      <c r="M141" s="39" t="s">
        <v>5891</v>
      </c>
      <c r="N141" s="39" t="s">
        <v>5892</v>
      </c>
      <c r="O141" s="39" t="s">
        <v>5893</v>
      </c>
      <c r="P141" s="39" t="s">
        <v>5894</v>
      </c>
      <c r="Q141" s="39" t="s">
        <v>5895</v>
      </c>
      <c r="R141" s="39" t="s">
        <v>4811</v>
      </c>
      <c r="S141" s="39"/>
    </row>
    <row r="142" spans="1:19" x14ac:dyDescent="0.3">
      <c r="A142">
        <v>141</v>
      </c>
      <c r="B142" s="1">
        <v>45800.384664351855</v>
      </c>
      <c r="C142" s="1">
        <v>45800.402951388889</v>
      </c>
      <c r="D142" s="39" t="s">
        <v>3404</v>
      </c>
      <c r="E142" s="39" t="s">
        <v>3405</v>
      </c>
      <c r="F142" s="39" t="s">
        <v>5896</v>
      </c>
      <c r="G142">
        <v>9</v>
      </c>
      <c r="H142">
        <v>22</v>
      </c>
      <c r="I142" s="39" t="s">
        <v>5897</v>
      </c>
      <c r="J142" s="39" t="s">
        <v>1037</v>
      </c>
      <c r="K142" s="39" t="s">
        <v>5898</v>
      </c>
      <c r="L142" s="39" t="s">
        <v>5899</v>
      </c>
      <c r="M142" s="39" t="s">
        <v>5900</v>
      </c>
      <c r="N142" s="39" t="s">
        <v>4807</v>
      </c>
      <c r="O142" s="39" t="s">
        <v>5901</v>
      </c>
      <c r="P142" s="39" t="s">
        <v>5894</v>
      </c>
      <c r="Q142" s="39" t="s">
        <v>4855</v>
      </c>
      <c r="R142" s="39" t="s">
        <v>4811</v>
      </c>
      <c r="S142" s="39"/>
    </row>
    <row r="143" spans="1:19" x14ac:dyDescent="0.3">
      <c r="A143">
        <v>142</v>
      </c>
      <c r="B143" s="1">
        <v>45800.385081018518</v>
      </c>
      <c r="C143" s="1">
        <v>45800.403032407405</v>
      </c>
      <c r="D143" s="39" t="s">
        <v>3077</v>
      </c>
      <c r="E143" s="39" t="s">
        <v>3078</v>
      </c>
      <c r="F143" s="39" t="s">
        <v>3079</v>
      </c>
      <c r="G143">
        <v>9</v>
      </c>
      <c r="H143">
        <v>36</v>
      </c>
      <c r="I143" s="39" t="s">
        <v>5902</v>
      </c>
      <c r="J143" s="39" t="s">
        <v>5903</v>
      </c>
      <c r="K143" s="39" t="s">
        <v>5904</v>
      </c>
      <c r="L143" s="39" t="s">
        <v>5899</v>
      </c>
      <c r="M143" s="39" t="s">
        <v>5905</v>
      </c>
      <c r="N143" s="39" t="s">
        <v>4807</v>
      </c>
      <c r="O143" s="39" t="s">
        <v>5906</v>
      </c>
      <c r="P143" s="39" t="s">
        <v>5894</v>
      </c>
      <c r="Q143" s="39" t="s">
        <v>5907</v>
      </c>
      <c r="R143" s="39" t="s">
        <v>4811</v>
      </c>
      <c r="S143" s="39"/>
    </row>
    <row r="144" spans="1:19" x14ac:dyDescent="0.3">
      <c r="A144">
        <v>143</v>
      </c>
      <c r="B144" s="1">
        <v>45800.385289351849</v>
      </c>
      <c r="C144" s="1">
        <v>45800.403263888889</v>
      </c>
      <c r="D144" s="39" t="s">
        <v>4777</v>
      </c>
      <c r="E144" s="39" t="s">
        <v>4778</v>
      </c>
      <c r="F144" s="39" t="s">
        <v>4779</v>
      </c>
      <c r="G144">
        <v>9</v>
      </c>
      <c r="H144">
        <v>17</v>
      </c>
      <c r="I144" s="39" t="s">
        <v>5908</v>
      </c>
      <c r="J144" s="39" t="s">
        <v>5909</v>
      </c>
      <c r="K144" s="39" t="s">
        <v>5910</v>
      </c>
      <c r="L144" s="39" t="s">
        <v>5911</v>
      </c>
      <c r="M144" s="39" t="s">
        <v>5912</v>
      </c>
      <c r="N144" s="39" t="s">
        <v>5913</v>
      </c>
      <c r="O144" s="39" t="s">
        <v>5914</v>
      </c>
      <c r="P144" s="39" t="s">
        <v>5915</v>
      </c>
      <c r="Q144" s="39" t="s">
        <v>5916</v>
      </c>
      <c r="R144" s="39" t="s">
        <v>4811</v>
      </c>
      <c r="S144" s="39"/>
    </row>
    <row r="145" spans="1:19" x14ac:dyDescent="0.3">
      <c r="A145">
        <v>144</v>
      </c>
      <c r="B145" s="1">
        <v>45800.384953703702</v>
      </c>
      <c r="C145" s="1">
        <v>45800.403379629628</v>
      </c>
      <c r="D145" s="39" t="s">
        <v>2532</v>
      </c>
      <c r="E145" s="39" t="s">
        <v>2533</v>
      </c>
      <c r="F145" s="39" t="s">
        <v>2534</v>
      </c>
      <c r="G145">
        <v>9</v>
      </c>
      <c r="H145">
        <v>40</v>
      </c>
      <c r="I145" s="39" t="s">
        <v>5917</v>
      </c>
      <c r="J145" s="39" t="s">
        <v>5918</v>
      </c>
      <c r="K145" s="39" t="s">
        <v>4830</v>
      </c>
      <c r="L145" s="39" t="s">
        <v>5919</v>
      </c>
      <c r="M145" s="39" t="s">
        <v>5920</v>
      </c>
      <c r="N145" s="39" t="s">
        <v>5921</v>
      </c>
      <c r="O145" s="39" t="s">
        <v>5922</v>
      </c>
      <c r="P145" s="39" t="s">
        <v>5923</v>
      </c>
      <c r="Q145" s="39" t="s">
        <v>5924</v>
      </c>
      <c r="R145" s="39" t="s">
        <v>4811</v>
      </c>
      <c r="S145" s="39"/>
    </row>
    <row r="146" spans="1:19" x14ac:dyDescent="0.3">
      <c r="A146">
        <v>145</v>
      </c>
      <c r="B146" s="1">
        <v>45800.390092592592</v>
      </c>
      <c r="C146" s="1">
        <v>45800.404085648152</v>
      </c>
      <c r="D146" s="39" t="s">
        <v>4533</v>
      </c>
      <c r="E146" s="39" t="s">
        <v>4534</v>
      </c>
      <c r="F146" s="39" t="s">
        <v>4534</v>
      </c>
      <c r="G146">
        <v>9</v>
      </c>
      <c r="H146">
        <v>30</v>
      </c>
      <c r="I146" s="39" t="s">
        <v>5216</v>
      </c>
      <c r="J146" s="39" t="s">
        <v>5925</v>
      </c>
      <c r="K146" s="39" t="s">
        <v>5926</v>
      </c>
      <c r="L146" s="39" t="s">
        <v>5927</v>
      </c>
      <c r="M146" s="39" t="s">
        <v>5928</v>
      </c>
      <c r="N146" s="39" t="s">
        <v>5929</v>
      </c>
      <c r="O146" s="39" t="s">
        <v>5930</v>
      </c>
      <c r="P146" s="39" t="s">
        <v>5931</v>
      </c>
      <c r="Q146" s="39" t="s">
        <v>5932</v>
      </c>
      <c r="R146" s="39" t="s">
        <v>4811</v>
      </c>
      <c r="S146" s="39"/>
    </row>
    <row r="147" spans="1:19" x14ac:dyDescent="0.3">
      <c r="A147">
        <v>146</v>
      </c>
      <c r="B147" s="1">
        <v>45800.385196759256</v>
      </c>
      <c r="C147" s="1">
        <v>45800.405115740738</v>
      </c>
      <c r="D147" s="39" t="s">
        <v>2583</v>
      </c>
      <c r="E147" s="39" t="s">
        <v>2584</v>
      </c>
      <c r="F147" s="39" t="s">
        <v>5933</v>
      </c>
      <c r="G147">
        <v>9</v>
      </c>
      <c r="H147">
        <v>7</v>
      </c>
      <c r="I147" s="39" t="s">
        <v>5934</v>
      </c>
      <c r="J147" s="39" t="s">
        <v>5935</v>
      </c>
      <c r="K147" s="39" t="s">
        <v>5386</v>
      </c>
      <c r="L147" s="39" t="s">
        <v>5936</v>
      </c>
      <c r="M147" s="39" t="s">
        <v>5937</v>
      </c>
      <c r="N147" s="39" t="s">
        <v>5938</v>
      </c>
      <c r="O147" s="39" t="s">
        <v>5939</v>
      </c>
      <c r="P147" s="39" t="s">
        <v>5940</v>
      </c>
      <c r="Q147" s="39" t="s">
        <v>5941</v>
      </c>
      <c r="R147" s="39" t="s">
        <v>4811</v>
      </c>
      <c r="S147" s="39"/>
    </row>
    <row r="148" spans="1:19" x14ac:dyDescent="0.3">
      <c r="A148">
        <v>147</v>
      </c>
      <c r="B148" s="1">
        <v>45800.38490740741</v>
      </c>
      <c r="C148" s="1">
        <v>45800.405347222222</v>
      </c>
      <c r="D148" s="39" t="s">
        <v>3040</v>
      </c>
      <c r="E148" s="39" t="s">
        <v>3041</v>
      </c>
      <c r="F148" s="39" t="s">
        <v>3041</v>
      </c>
      <c r="G148">
        <v>9</v>
      </c>
      <c r="H148">
        <v>14</v>
      </c>
      <c r="I148" s="39" t="s">
        <v>5942</v>
      </c>
      <c r="J148" s="39" t="s">
        <v>341</v>
      </c>
      <c r="K148" s="39" t="s">
        <v>5943</v>
      </c>
      <c r="L148" s="39" t="s">
        <v>5944</v>
      </c>
      <c r="M148" s="39" t="s">
        <v>5945</v>
      </c>
      <c r="N148" s="39" t="s">
        <v>5946</v>
      </c>
      <c r="O148" s="39" t="s">
        <v>5947</v>
      </c>
      <c r="P148" s="39" t="s">
        <v>5948</v>
      </c>
      <c r="Q148" s="39" t="s">
        <v>5949</v>
      </c>
      <c r="R148" s="39" t="s">
        <v>4811</v>
      </c>
      <c r="S148" s="39"/>
    </row>
    <row r="149" spans="1:19" x14ac:dyDescent="0.3">
      <c r="A149">
        <v>148</v>
      </c>
      <c r="B149" s="1">
        <v>45800.384942129633</v>
      </c>
      <c r="C149" s="1">
        <v>45800.406828703701</v>
      </c>
      <c r="D149" s="39" t="s">
        <v>3057</v>
      </c>
      <c r="E149" s="39" t="s">
        <v>3058</v>
      </c>
      <c r="F149" s="39" t="s">
        <v>3058</v>
      </c>
      <c r="G149">
        <v>9</v>
      </c>
      <c r="H149">
        <v>24</v>
      </c>
      <c r="I149" s="39" t="s">
        <v>5216</v>
      </c>
      <c r="J149" s="39" t="s">
        <v>5950</v>
      </c>
      <c r="K149" s="39" t="s">
        <v>5951</v>
      </c>
      <c r="L149" s="39" t="s">
        <v>5952</v>
      </c>
      <c r="M149" s="39" t="s">
        <v>5953</v>
      </c>
      <c r="N149" s="39" t="s">
        <v>5954</v>
      </c>
      <c r="O149" s="39" t="s">
        <v>5955</v>
      </c>
      <c r="P149" s="39" t="s">
        <v>5956</v>
      </c>
      <c r="Q149" s="39" t="s">
        <v>5957</v>
      </c>
      <c r="R149" s="39" t="s">
        <v>4811</v>
      </c>
      <c r="S149" s="39"/>
    </row>
    <row r="150" spans="1:19" x14ac:dyDescent="0.3">
      <c r="A150">
        <v>149</v>
      </c>
      <c r="B150" s="1">
        <v>45800.384965277779</v>
      </c>
      <c r="C150" s="1">
        <v>45800.406967592593</v>
      </c>
      <c r="D150" s="39" t="s">
        <v>3018</v>
      </c>
      <c r="E150" s="39" t="s">
        <v>3019</v>
      </c>
      <c r="F150" s="39" t="s">
        <v>3019</v>
      </c>
      <c r="G150">
        <v>9</v>
      </c>
      <c r="H150">
        <v>6</v>
      </c>
      <c r="I150" s="39" t="s">
        <v>5958</v>
      </c>
      <c r="J150" s="39" t="s">
        <v>175</v>
      </c>
      <c r="K150" s="39" t="s">
        <v>5959</v>
      </c>
      <c r="L150" s="39" t="s">
        <v>5960</v>
      </c>
      <c r="M150" s="39" t="s">
        <v>5961</v>
      </c>
      <c r="N150" s="39" t="s">
        <v>5962</v>
      </c>
      <c r="O150" s="39" t="s">
        <v>5963</v>
      </c>
      <c r="P150" s="39" t="s">
        <v>5964</v>
      </c>
      <c r="Q150" s="39" t="s">
        <v>5965</v>
      </c>
      <c r="R150" s="39" t="s">
        <v>4811</v>
      </c>
      <c r="S150" s="39"/>
    </row>
    <row r="151" spans="1:19" x14ac:dyDescent="0.3">
      <c r="A151">
        <v>150</v>
      </c>
      <c r="B151" s="1">
        <v>45800.38490740741</v>
      </c>
      <c r="C151" s="1">
        <v>45800.415439814817</v>
      </c>
      <c r="D151" s="39" t="s">
        <v>2552</v>
      </c>
      <c r="E151" s="39" t="s">
        <v>2553</v>
      </c>
      <c r="F151" s="39" t="s">
        <v>2554</v>
      </c>
      <c r="G151">
        <v>9</v>
      </c>
      <c r="H151">
        <v>35</v>
      </c>
      <c r="I151" s="39" t="s">
        <v>5966</v>
      </c>
      <c r="J151" s="39" t="s">
        <v>5967</v>
      </c>
      <c r="K151" s="39" t="s">
        <v>5968</v>
      </c>
      <c r="L151" s="39" t="s">
        <v>5969</v>
      </c>
      <c r="M151" s="39" t="s">
        <v>5970</v>
      </c>
      <c r="N151" s="39" t="s">
        <v>5971</v>
      </c>
      <c r="O151" s="39" t="s">
        <v>5972</v>
      </c>
      <c r="P151" s="39" t="s">
        <v>5973</v>
      </c>
      <c r="Q151" s="39" t="s">
        <v>4864</v>
      </c>
      <c r="R151" s="39" t="s">
        <v>4811</v>
      </c>
      <c r="S151" s="39"/>
    </row>
    <row r="152" spans="1:19" x14ac:dyDescent="0.3">
      <c r="A152">
        <v>151</v>
      </c>
      <c r="B152" s="1">
        <v>45800.384745370371</v>
      </c>
      <c r="C152" s="1">
        <v>45800.416817129626</v>
      </c>
      <c r="D152" s="39" t="s">
        <v>2485</v>
      </c>
      <c r="E152" s="39" t="s">
        <v>2486</v>
      </c>
      <c r="F152" s="39" t="s">
        <v>5974</v>
      </c>
      <c r="G152">
        <v>9</v>
      </c>
      <c r="H152">
        <v>28</v>
      </c>
      <c r="I152" s="39" t="s">
        <v>5975</v>
      </c>
      <c r="J152" s="39" t="s">
        <v>5976</v>
      </c>
      <c r="K152" s="39" t="s">
        <v>5977</v>
      </c>
      <c r="L152" s="39" t="s">
        <v>5978</v>
      </c>
      <c r="M152" s="39" t="s">
        <v>5979</v>
      </c>
      <c r="N152" s="39" t="s">
        <v>5980</v>
      </c>
      <c r="O152" s="39" t="s">
        <v>5981</v>
      </c>
      <c r="P152" s="39" t="s">
        <v>5982</v>
      </c>
      <c r="Q152" s="39" t="s">
        <v>5983</v>
      </c>
      <c r="R152" s="39" t="s">
        <v>4811</v>
      </c>
      <c r="S152" s="39"/>
    </row>
    <row r="153" spans="1:19" x14ac:dyDescent="0.3">
      <c r="A153">
        <v>152</v>
      </c>
      <c r="B153" s="1">
        <v>45800.385138888887</v>
      </c>
      <c r="C153" s="1">
        <v>45800.416932870372</v>
      </c>
      <c r="D153" s="39" t="s">
        <v>2496</v>
      </c>
      <c r="E153" s="39" t="s">
        <v>2497</v>
      </c>
      <c r="F153" s="39" t="s">
        <v>5984</v>
      </c>
      <c r="G153">
        <v>9</v>
      </c>
      <c r="H153">
        <v>26</v>
      </c>
      <c r="I153" s="39" t="s">
        <v>5985</v>
      </c>
      <c r="J153" s="39" t="s">
        <v>5986</v>
      </c>
      <c r="K153" s="39" t="s">
        <v>5987</v>
      </c>
      <c r="L153" s="39" t="s">
        <v>5988</v>
      </c>
      <c r="M153" s="39" t="s">
        <v>5989</v>
      </c>
      <c r="N153" s="39" t="s">
        <v>5990</v>
      </c>
      <c r="O153" s="39" t="s">
        <v>5991</v>
      </c>
      <c r="P153" s="39" t="s">
        <v>5992</v>
      </c>
      <c r="Q153" s="39" t="s">
        <v>4864</v>
      </c>
      <c r="R153" s="39" t="s">
        <v>4811</v>
      </c>
      <c r="S153" s="39"/>
    </row>
    <row r="154" spans="1:19" x14ac:dyDescent="0.3">
      <c r="A154">
        <v>153</v>
      </c>
      <c r="B154" s="1">
        <v>45800.572974537034</v>
      </c>
      <c r="C154" s="1">
        <v>45800.583240740743</v>
      </c>
      <c r="D154" s="39" t="s">
        <v>2228</v>
      </c>
      <c r="E154" s="39" t="s">
        <v>2229</v>
      </c>
      <c r="F154" s="39" t="s">
        <v>2229</v>
      </c>
      <c r="G154">
        <v>4</v>
      </c>
      <c r="H154">
        <v>4</v>
      </c>
      <c r="I154" s="39" t="s">
        <v>4865</v>
      </c>
      <c r="J154" s="39" t="s">
        <v>1127</v>
      </c>
      <c r="K154" s="39" t="s">
        <v>5993</v>
      </c>
      <c r="L154" s="39" t="s">
        <v>5994</v>
      </c>
      <c r="M154" s="39" t="s">
        <v>5995</v>
      </c>
      <c r="N154" s="39" t="s">
        <v>5996</v>
      </c>
      <c r="O154" s="39" t="s">
        <v>5997</v>
      </c>
      <c r="P154" s="39" t="s">
        <v>5998</v>
      </c>
      <c r="Q154" s="39" t="s">
        <v>5999</v>
      </c>
      <c r="R154" s="39" t="s">
        <v>4811</v>
      </c>
      <c r="S154" s="39"/>
    </row>
    <row r="155" spans="1:19" x14ac:dyDescent="0.3">
      <c r="A155">
        <v>154</v>
      </c>
      <c r="B155" s="1">
        <v>45800.572291666664</v>
      </c>
      <c r="C155" s="1">
        <v>45800.583483796298</v>
      </c>
      <c r="D155" s="39" t="s">
        <v>2237</v>
      </c>
      <c r="E155" s="39" t="s">
        <v>2238</v>
      </c>
      <c r="F155" s="39" t="s">
        <v>2239</v>
      </c>
      <c r="G155">
        <v>4</v>
      </c>
      <c r="H155">
        <v>5</v>
      </c>
      <c r="I155" s="39" t="s">
        <v>6000</v>
      </c>
      <c r="J155" s="39" t="s">
        <v>1127</v>
      </c>
      <c r="K155" s="39" t="s">
        <v>6001</v>
      </c>
      <c r="L155" s="39" t="s">
        <v>6002</v>
      </c>
      <c r="M155" s="39" t="s">
        <v>5995</v>
      </c>
      <c r="N155" s="39" t="s">
        <v>6003</v>
      </c>
      <c r="O155" s="39" t="s">
        <v>5997</v>
      </c>
      <c r="P155" s="39" t="s">
        <v>6004</v>
      </c>
      <c r="Q155" s="39" t="s">
        <v>6005</v>
      </c>
      <c r="R155" s="39" t="s">
        <v>4811</v>
      </c>
      <c r="S155" s="39"/>
    </row>
    <row r="156" spans="1:19" x14ac:dyDescent="0.3">
      <c r="A156">
        <v>155</v>
      </c>
      <c r="B156" s="1">
        <v>45800.573819444442</v>
      </c>
      <c r="C156" s="1">
        <v>45800.588495370372</v>
      </c>
      <c r="D156" s="39" t="s">
        <v>2098</v>
      </c>
      <c r="E156" s="39" t="s">
        <v>2099</v>
      </c>
      <c r="F156" s="39" t="s">
        <v>2099</v>
      </c>
      <c r="G156">
        <v>4</v>
      </c>
      <c r="H156">
        <v>31</v>
      </c>
      <c r="I156" s="39" t="s">
        <v>6006</v>
      </c>
      <c r="J156" s="39" t="s">
        <v>6007</v>
      </c>
      <c r="K156" s="39" t="s">
        <v>6008</v>
      </c>
      <c r="L156" s="39" t="s">
        <v>6009</v>
      </c>
      <c r="M156" s="39" t="s">
        <v>6010</v>
      </c>
      <c r="N156" s="39" t="s">
        <v>6011</v>
      </c>
      <c r="O156" s="39" t="s">
        <v>6012</v>
      </c>
      <c r="P156" s="39" t="s">
        <v>6013</v>
      </c>
      <c r="Q156" s="39" t="s">
        <v>6014</v>
      </c>
      <c r="R156" s="39" t="s">
        <v>4811</v>
      </c>
      <c r="S156" s="39"/>
    </row>
    <row r="157" spans="1:19" x14ac:dyDescent="0.3">
      <c r="A157">
        <v>156</v>
      </c>
      <c r="B157" s="1">
        <v>45800.572557870371</v>
      </c>
      <c r="C157" s="1">
        <v>45800.588935185187</v>
      </c>
      <c r="D157" s="39" t="s">
        <v>2164</v>
      </c>
      <c r="E157" s="39" t="s">
        <v>2165</v>
      </c>
      <c r="F157" s="39" t="s">
        <v>6015</v>
      </c>
      <c r="G157">
        <v>4</v>
      </c>
      <c r="H157">
        <v>6</v>
      </c>
      <c r="I157" s="39" t="s">
        <v>6016</v>
      </c>
      <c r="J157" s="39" t="s">
        <v>6017</v>
      </c>
      <c r="K157" s="39" t="s">
        <v>6018</v>
      </c>
      <c r="L157" s="39" t="s">
        <v>6019</v>
      </c>
      <c r="M157" s="39" t="s">
        <v>6020</v>
      </c>
      <c r="N157" s="39" t="s">
        <v>6021</v>
      </c>
      <c r="O157" s="39" t="s">
        <v>6022</v>
      </c>
      <c r="P157" s="39" t="s">
        <v>6023</v>
      </c>
      <c r="Q157" s="39" t="s">
        <v>6024</v>
      </c>
      <c r="R157" s="39" t="s">
        <v>4811</v>
      </c>
      <c r="S157" s="39"/>
    </row>
    <row r="158" spans="1:19" x14ac:dyDescent="0.3">
      <c r="A158">
        <v>157</v>
      </c>
      <c r="B158" s="1">
        <v>45800.572881944441</v>
      </c>
      <c r="C158" s="1">
        <v>45800.588958333334</v>
      </c>
      <c r="D158" s="39" t="s">
        <v>2198</v>
      </c>
      <c r="E158" s="39" t="s">
        <v>2199</v>
      </c>
      <c r="F158" s="39" t="s">
        <v>2199</v>
      </c>
      <c r="G158">
        <v>4</v>
      </c>
      <c r="H158">
        <v>7</v>
      </c>
      <c r="I158" s="39" t="s">
        <v>4949</v>
      </c>
      <c r="J158" s="39" t="s">
        <v>6025</v>
      </c>
      <c r="K158" s="39" t="s">
        <v>6026</v>
      </c>
      <c r="L158" s="39" t="s">
        <v>6027</v>
      </c>
      <c r="M158" s="39" t="s">
        <v>6028</v>
      </c>
      <c r="N158" s="39" t="s">
        <v>6029</v>
      </c>
      <c r="O158" s="39" t="s">
        <v>6030</v>
      </c>
      <c r="P158" s="39" t="s">
        <v>6031</v>
      </c>
      <c r="Q158" s="39" t="s">
        <v>6032</v>
      </c>
      <c r="R158" s="39" t="s">
        <v>4811</v>
      </c>
      <c r="S158" s="39"/>
    </row>
    <row r="159" spans="1:19" x14ac:dyDescent="0.3">
      <c r="A159">
        <v>158</v>
      </c>
      <c r="B159" s="1">
        <v>45800.586168981485</v>
      </c>
      <c r="C159" s="1">
        <v>45800.591423611113</v>
      </c>
      <c r="D159" s="39" t="s">
        <v>6033</v>
      </c>
      <c r="E159" s="39" t="s">
        <v>6034</v>
      </c>
      <c r="F159" s="39" t="s">
        <v>6034</v>
      </c>
      <c r="G159">
        <v>12</v>
      </c>
      <c r="H159">
        <v>14</v>
      </c>
      <c r="I159" s="39" t="s">
        <v>6035</v>
      </c>
      <c r="J159" s="39" t="s">
        <v>6036</v>
      </c>
      <c r="K159" s="39" t="s">
        <v>6037</v>
      </c>
      <c r="L159" s="39" t="s">
        <v>6038</v>
      </c>
      <c r="M159" s="39" t="s">
        <v>6039</v>
      </c>
      <c r="N159" s="39" t="s">
        <v>6040</v>
      </c>
      <c r="O159" s="39" t="s">
        <v>6041</v>
      </c>
      <c r="P159" s="39" t="s">
        <v>6042</v>
      </c>
      <c r="Q159" s="39" t="s">
        <v>6043</v>
      </c>
      <c r="R159" s="39" t="s">
        <v>4811</v>
      </c>
      <c r="S159" s="39"/>
    </row>
    <row r="160" spans="1:19" x14ac:dyDescent="0.3">
      <c r="A160">
        <v>159</v>
      </c>
      <c r="B160" s="1">
        <v>45800.592395833337</v>
      </c>
      <c r="C160" s="1">
        <v>45800.592581018522</v>
      </c>
      <c r="D160" s="39" t="s">
        <v>4267</v>
      </c>
      <c r="E160" s="39" t="s">
        <v>4268</v>
      </c>
      <c r="F160" s="39" t="s">
        <v>4269</v>
      </c>
      <c r="G160">
        <v>4</v>
      </c>
      <c r="H160">
        <v>0</v>
      </c>
      <c r="I160" s="39" t="s">
        <v>4925</v>
      </c>
      <c r="J160" s="39" t="s">
        <v>341</v>
      </c>
      <c r="K160" s="39" t="s">
        <v>6044</v>
      </c>
      <c r="L160" s="39" t="s">
        <v>4952</v>
      </c>
      <c r="M160" s="39" t="s">
        <v>6045</v>
      </c>
      <c r="N160" s="39" t="s">
        <v>6046</v>
      </c>
      <c r="O160" s="39" t="s">
        <v>6047</v>
      </c>
      <c r="P160" s="39" t="s">
        <v>6048</v>
      </c>
      <c r="Q160" s="39" t="s">
        <v>6049</v>
      </c>
      <c r="R160" s="39" t="s">
        <v>4811</v>
      </c>
      <c r="S160" s="39"/>
    </row>
    <row r="161" spans="1:19" x14ac:dyDescent="0.3">
      <c r="A161">
        <v>160</v>
      </c>
      <c r="B161" s="1">
        <v>45800.58898148148</v>
      </c>
      <c r="C161" s="1">
        <v>45800.593136574076</v>
      </c>
      <c r="D161" s="39" t="s">
        <v>6050</v>
      </c>
      <c r="E161" s="39" t="s">
        <v>6051</v>
      </c>
      <c r="F161" s="39" t="s">
        <v>6051</v>
      </c>
      <c r="G161">
        <v>12</v>
      </c>
      <c r="H161">
        <v>31</v>
      </c>
      <c r="I161" s="39" t="s">
        <v>4925</v>
      </c>
      <c r="J161" s="39" t="s">
        <v>1037</v>
      </c>
      <c r="K161" s="39" t="s">
        <v>6052</v>
      </c>
      <c r="L161" s="39" t="s">
        <v>6053</v>
      </c>
      <c r="M161" s="39" t="s">
        <v>6054</v>
      </c>
      <c r="N161" s="39" t="s">
        <v>6055</v>
      </c>
      <c r="O161" s="39" t="s">
        <v>6056</v>
      </c>
      <c r="P161" s="39" t="s">
        <v>6057</v>
      </c>
      <c r="Q161" s="39" t="s">
        <v>6058</v>
      </c>
      <c r="R161" s="39" t="s">
        <v>4837</v>
      </c>
      <c r="S161" s="39"/>
    </row>
    <row r="162" spans="1:19" x14ac:dyDescent="0.3">
      <c r="A162">
        <v>161</v>
      </c>
      <c r="B162" s="1">
        <v>45800.577222222222</v>
      </c>
      <c r="C162" s="1">
        <v>45800.593634259261</v>
      </c>
      <c r="D162" s="39" t="s">
        <v>2247</v>
      </c>
      <c r="E162" s="39" t="s">
        <v>2248</v>
      </c>
      <c r="F162" s="39" t="s">
        <v>6059</v>
      </c>
      <c r="G162">
        <v>4</v>
      </c>
      <c r="H162">
        <v>36</v>
      </c>
      <c r="I162" s="39" t="s">
        <v>6060</v>
      </c>
      <c r="J162" s="39" t="s">
        <v>6061</v>
      </c>
      <c r="K162" s="39" t="s">
        <v>6062</v>
      </c>
      <c r="L162" s="39" t="s">
        <v>6063</v>
      </c>
      <c r="M162" s="39" t="s">
        <v>6064</v>
      </c>
      <c r="N162" s="39" t="s">
        <v>6065</v>
      </c>
      <c r="O162" s="39" t="s">
        <v>6066</v>
      </c>
      <c r="P162" s="39" t="s">
        <v>6067</v>
      </c>
      <c r="Q162" s="39" t="s">
        <v>6068</v>
      </c>
      <c r="R162" s="39" t="s">
        <v>4837</v>
      </c>
      <c r="S162" s="39"/>
    </row>
    <row r="163" spans="1:19" x14ac:dyDescent="0.3">
      <c r="A163">
        <v>162</v>
      </c>
      <c r="B163" s="1">
        <v>45800.573275462964</v>
      </c>
      <c r="C163" s="1">
        <v>45800.593946759262</v>
      </c>
      <c r="D163" s="39" t="s">
        <v>2182</v>
      </c>
      <c r="E163" s="39" t="s">
        <v>2183</v>
      </c>
      <c r="F163" s="39" t="s">
        <v>2183</v>
      </c>
      <c r="G163">
        <v>4</v>
      </c>
      <c r="H163">
        <v>16</v>
      </c>
      <c r="I163" s="39" t="s">
        <v>6069</v>
      </c>
      <c r="J163" s="39" t="s">
        <v>6070</v>
      </c>
      <c r="K163" s="39" t="s">
        <v>6071</v>
      </c>
      <c r="L163" s="39" t="s">
        <v>6072</v>
      </c>
      <c r="M163" s="39" t="s">
        <v>6073</v>
      </c>
      <c r="N163" s="39" t="s">
        <v>6074</v>
      </c>
      <c r="O163" s="39" t="s">
        <v>6075</v>
      </c>
      <c r="P163" s="39" t="s">
        <v>6076</v>
      </c>
      <c r="Q163" s="39" t="s">
        <v>6077</v>
      </c>
      <c r="R163" s="39" t="s">
        <v>4811</v>
      </c>
      <c r="S163" s="39"/>
    </row>
    <row r="164" spans="1:19" x14ac:dyDescent="0.3">
      <c r="A164">
        <v>163</v>
      </c>
      <c r="B164" s="1">
        <v>45800.574212962965</v>
      </c>
      <c r="C164" s="1">
        <v>45800.593958333331</v>
      </c>
      <c r="D164" s="39" t="s">
        <v>2189</v>
      </c>
      <c r="E164" s="39" t="s">
        <v>2190</v>
      </c>
      <c r="F164" s="39" t="s">
        <v>2190</v>
      </c>
      <c r="G164">
        <v>4</v>
      </c>
      <c r="H164">
        <v>15</v>
      </c>
      <c r="I164" s="39" t="s">
        <v>6078</v>
      </c>
      <c r="J164" s="39" t="s">
        <v>6079</v>
      </c>
      <c r="K164" s="39" t="s">
        <v>6080</v>
      </c>
      <c r="L164" s="39" t="s">
        <v>6081</v>
      </c>
      <c r="M164" s="39" t="s">
        <v>6082</v>
      </c>
      <c r="N164" s="39" t="s">
        <v>6083</v>
      </c>
      <c r="O164" s="39" t="s">
        <v>6084</v>
      </c>
      <c r="P164" s="39" t="s">
        <v>6085</v>
      </c>
      <c r="Q164" s="39" t="s">
        <v>6086</v>
      </c>
      <c r="R164" s="39" t="s">
        <v>4811</v>
      </c>
      <c r="S164" s="39"/>
    </row>
    <row r="165" spans="1:19" x14ac:dyDescent="0.3">
      <c r="A165">
        <v>164</v>
      </c>
      <c r="B165" s="1">
        <v>45800.572685185187</v>
      </c>
      <c r="C165" s="1">
        <v>45800.594236111108</v>
      </c>
      <c r="D165" s="39" t="s">
        <v>2175</v>
      </c>
      <c r="E165" s="39" t="s">
        <v>2176</v>
      </c>
      <c r="F165" s="39" t="s">
        <v>2177</v>
      </c>
      <c r="G165">
        <v>4</v>
      </c>
      <c r="H165">
        <v>18</v>
      </c>
      <c r="I165" s="39" t="s">
        <v>6087</v>
      </c>
      <c r="J165" s="39" t="s">
        <v>6088</v>
      </c>
      <c r="K165" s="39" t="s">
        <v>6089</v>
      </c>
      <c r="L165" s="39" t="s">
        <v>6090</v>
      </c>
      <c r="M165" s="39" t="s">
        <v>6091</v>
      </c>
      <c r="N165" s="39" t="s">
        <v>6092</v>
      </c>
      <c r="O165" s="39" t="s">
        <v>6093</v>
      </c>
      <c r="P165" s="39" t="s">
        <v>6094</v>
      </c>
      <c r="Q165" s="39" t="s">
        <v>6095</v>
      </c>
      <c r="R165" s="39" t="s">
        <v>4811</v>
      </c>
      <c r="S165" s="39"/>
    </row>
    <row r="166" spans="1:19" x14ac:dyDescent="0.3">
      <c r="A166">
        <v>165</v>
      </c>
      <c r="B166" s="1">
        <v>45800.573136574072</v>
      </c>
      <c r="C166" s="1">
        <v>45800.594386574077</v>
      </c>
      <c r="D166" s="39" t="s">
        <v>2277</v>
      </c>
      <c r="E166" s="39" t="s">
        <v>2278</v>
      </c>
      <c r="F166" s="39" t="s">
        <v>2279</v>
      </c>
      <c r="G166">
        <v>4</v>
      </c>
      <c r="H166">
        <v>33</v>
      </c>
      <c r="I166" s="39" t="s">
        <v>6096</v>
      </c>
      <c r="J166" s="39" t="s">
        <v>6097</v>
      </c>
      <c r="K166" s="39" t="s">
        <v>6098</v>
      </c>
      <c r="L166" s="39" t="s">
        <v>6099</v>
      </c>
      <c r="M166" s="39" t="s">
        <v>6100</v>
      </c>
      <c r="N166" s="39" t="s">
        <v>6101</v>
      </c>
      <c r="O166" s="39" t="s">
        <v>6102</v>
      </c>
      <c r="P166" s="39" t="s">
        <v>6103</v>
      </c>
      <c r="Q166" s="39" t="s">
        <v>6104</v>
      </c>
      <c r="R166" s="39" t="s">
        <v>4837</v>
      </c>
      <c r="S166" s="39"/>
    </row>
    <row r="167" spans="1:19" x14ac:dyDescent="0.3">
      <c r="A167">
        <v>166</v>
      </c>
      <c r="B167" s="1">
        <v>45800.587835648148</v>
      </c>
      <c r="C167" s="1">
        <v>45800.594444444447</v>
      </c>
      <c r="D167" s="39" t="s">
        <v>6105</v>
      </c>
      <c r="E167" s="39" t="s">
        <v>6106</v>
      </c>
      <c r="F167" s="39" t="s">
        <v>6107</v>
      </c>
      <c r="G167">
        <v>12</v>
      </c>
      <c r="H167">
        <v>10</v>
      </c>
      <c r="I167" s="39" t="s">
        <v>4743</v>
      </c>
      <c r="J167" s="39" t="s">
        <v>6108</v>
      </c>
      <c r="K167" s="39" t="s">
        <v>6109</v>
      </c>
      <c r="L167" s="39" t="s">
        <v>6110</v>
      </c>
      <c r="M167" s="39" t="s">
        <v>6111</v>
      </c>
      <c r="N167" s="39" t="s">
        <v>6112</v>
      </c>
      <c r="O167" s="39" t="s">
        <v>6113</v>
      </c>
      <c r="P167" s="39" t="s">
        <v>6114</v>
      </c>
      <c r="Q167" s="39" t="s">
        <v>2691</v>
      </c>
      <c r="R167" s="39" t="s">
        <v>4811</v>
      </c>
      <c r="S167" s="39"/>
    </row>
    <row r="168" spans="1:19" x14ac:dyDescent="0.3">
      <c r="A168">
        <v>167</v>
      </c>
      <c r="B168" s="1">
        <v>45800.585914351854</v>
      </c>
      <c r="C168" s="1">
        <v>45800.594467592593</v>
      </c>
      <c r="D168" s="39" t="s">
        <v>6115</v>
      </c>
      <c r="E168" s="39" t="s">
        <v>6116</v>
      </c>
      <c r="F168" s="39" t="s">
        <v>6116</v>
      </c>
      <c r="G168">
        <v>12</v>
      </c>
      <c r="H168">
        <v>33</v>
      </c>
      <c r="I168" s="39" t="s">
        <v>6117</v>
      </c>
      <c r="J168" s="39" t="s">
        <v>6118</v>
      </c>
      <c r="K168" s="39" t="s">
        <v>6119</v>
      </c>
      <c r="L168" s="39" t="s">
        <v>6120</v>
      </c>
      <c r="M168" s="39" t="s">
        <v>6121</v>
      </c>
      <c r="N168" s="39" t="s">
        <v>6122</v>
      </c>
      <c r="O168" s="39" t="s">
        <v>6123</v>
      </c>
      <c r="P168" s="39" t="s">
        <v>6124</v>
      </c>
      <c r="Q168" s="39" t="s">
        <v>6125</v>
      </c>
      <c r="R168" s="39" t="s">
        <v>4811</v>
      </c>
      <c r="S168" s="39"/>
    </row>
    <row r="169" spans="1:19" x14ac:dyDescent="0.3">
      <c r="A169">
        <v>168</v>
      </c>
      <c r="B169" s="1">
        <v>45800.571863425925</v>
      </c>
      <c r="C169" s="1">
        <v>45800.594513888886</v>
      </c>
      <c r="D169" s="39" t="s">
        <v>1992</v>
      </c>
      <c r="E169" s="39" t="s">
        <v>1993</v>
      </c>
      <c r="F169" s="39" t="s">
        <v>6126</v>
      </c>
      <c r="G169">
        <v>4</v>
      </c>
      <c r="H169">
        <v>8</v>
      </c>
      <c r="I169" s="39" t="s">
        <v>4949</v>
      </c>
      <c r="J169" s="39" t="s">
        <v>6127</v>
      </c>
      <c r="K169" s="39" t="s">
        <v>6128</v>
      </c>
      <c r="L169" s="39" t="s">
        <v>6129</v>
      </c>
      <c r="M169" s="39" t="s">
        <v>6130</v>
      </c>
      <c r="N169" s="39" t="s">
        <v>6131</v>
      </c>
      <c r="O169" s="39" t="s">
        <v>6132</v>
      </c>
      <c r="P169" s="39" t="s">
        <v>6133</v>
      </c>
      <c r="Q169" s="39" t="s">
        <v>6134</v>
      </c>
      <c r="R169" s="39" t="s">
        <v>4811</v>
      </c>
      <c r="S169" s="39"/>
    </row>
    <row r="170" spans="1:19" x14ac:dyDescent="0.3">
      <c r="A170">
        <v>169</v>
      </c>
      <c r="B170" s="1">
        <v>45800.572233796294</v>
      </c>
      <c r="C170" s="1">
        <v>45800.59474537037</v>
      </c>
      <c r="D170" s="39" t="s">
        <v>2132</v>
      </c>
      <c r="E170" s="39" t="s">
        <v>2133</v>
      </c>
      <c r="F170" s="39" t="s">
        <v>2133</v>
      </c>
      <c r="G170">
        <v>4</v>
      </c>
      <c r="H170">
        <v>1</v>
      </c>
      <c r="I170" s="39" t="s">
        <v>6135</v>
      </c>
      <c r="J170" s="39" t="s">
        <v>6136</v>
      </c>
      <c r="K170" s="39" t="s">
        <v>6137</v>
      </c>
      <c r="L170" s="39" t="s">
        <v>6138</v>
      </c>
      <c r="M170" s="39" t="s">
        <v>6139</v>
      </c>
      <c r="N170" s="39" t="s">
        <v>6140</v>
      </c>
      <c r="O170" s="39" t="s">
        <v>6141</v>
      </c>
      <c r="P170" s="39" t="s">
        <v>6142</v>
      </c>
      <c r="Q170" s="39" t="s">
        <v>6143</v>
      </c>
      <c r="R170" s="39" t="s">
        <v>4811</v>
      </c>
      <c r="S170" s="39"/>
    </row>
    <row r="171" spans="1:19" x14ac:dyDescent="0.3">
      <c r="A171">
        <v>170</v>
      </c>
      <c r="B171" s="1">
        <v>45800.572581018518</v>
      </c>
      <c r="C171" s="1">
        <v>45800.594918981478</v>
      </c>
      <c r="D171" s="39" t="s">
        <v>2122</v>
      </c>
      <c r="E171" s="39" t="s">
        <v>2123</v>
      </c>
      <c r="F171" s="39" t="s">
        <v>2123</v>
      </c>
      <c r="G171">
        <v>4</v>
      </c>
      <c r="H171">
        <v>2</v>
      </c>
      <c r="I171" s="39" t="s">
        <v>6144</v>
      </c>
      <c r="J171" s="39" t="s">
        <v>6145</v>
      </c>
      <c r="K171" s="39" t="s">
        <v>6146</v>
      </c>
      <c r="L171" s="39" t="s">
        <v>6147</v>
      </c>
      <c r="M171" s="39" t="s">
        <v>6148</v>
      </c>
      <c r="N171" s="39" t="s">
        <v>6149</v>
      </c>
      <c r="O171" s="39" t="s">
        <v>6150</v>
      </c>
      <c r="P171" s="39" t="s">
        <v>6151</v>
      </c>
      <c r="Q171" s="39" t="s">
        <v>6152</v>
      </c>
      <c r="R171" s="39" t="s">
        <v>4811</v>
      </c>
      <c r="S171" s="39"/>
    </row>
    <row r="172" spans="1:19" x14ac:dyDescent="0.3">
      <c r="A172">
        <v>171</v>
      </c>
      <c r="B172" s="1">
        <v>45800.57371527778</v>
      </c>
      <c r="C172" s="1">
        <v>45800.594965277778</v>
      </c>
      <c r="D172" s="39" t="s">
        <v>2013</v>
      </c>
      <c r="E172" s="39" t="s">
        <v>2014</v>
      </c>
      <c r="F172" s="39" t="s">
        <v>6153</v>
      </c>
      <c r="G172">
        <v>4</v>
      </c>
      <c r="H172">
        <v>20</v>
      </c>
      <c r="I172" s="39" t="s">
        <v>5216</v>
      </c>
      <c r="J172" s="39" t="s">
        <v>6154</v>
      </c>
      <c r="K172" s="39" t="s">
        <v>6155</v>
      </c>
      <c r="L172" s="39" t="s">
        <v>5791</v>
      </c>
      <c r="M172" s="39" t="s">
        <v>6156</v>
      </c>
      <c r="N172" s="39" t="s">
        <v>6157</v>
      </c>
      <c r="O172" s="39" t="s">
        <v>6132</v>
      </c>
      <c r="P172" s="39" t="s">
        <v>6158</v>
      </c>
      <c r="Q172" s="39" t="s">
        <v>4855</v>
      </c>
      <c r="R172" s="39" t="s">
        <v>4811</v>
      </c>
      <c r="S172" s="39"/>
    </row>
    <row r="173" spans="1:19" x14ac:dyDescent="0.3">
      <c r="A173">
        <v>172</v>
      </c>
      <c r="B173" s="1">
        <v>45800.587175925924</v>
      </c>
      <c r="C173" s="1">
        <v>45800.595358796294</v>
      </c>
      <c r="D173" s="39" t="s">
        <v>2517</v>
      </c>
      <c r="E173" s="39" t="s">
        <v>2518</v>
      </c>
      <c r="F173" s="39" t="s">
        <v>2518</v>
      </c>
      <c r="G173">
        <v>12</v>
      </c>
      <c r="H173">
        <v>9</v>
      </c>
      <c r="I173" s="39" t="s">
        <v>6159</v>
      </c>
      <c r="J173" s="39" t="s">
        <v>6160</v>
      </c>
      <c r="K173" s="39" t="s">
        <v>6161</v>
      </c>
      <c r="L173" s="39" t="s">
        <v>6162</v>
      </c>
      <c r="M173" s="39" t="s">
        <v>6163</v>
      </c>
      <c r="N173" s="39" t="s">
        <v>6164</v>
      </c>
      <c r="O173" s="39" t="s">
        <v>6165</v>
      </c>
      <c r="P173" s="39" t="s">
        <v>6166</v>
      </c>
      <c r="Q173" s="39" t="s">
        <v>6167</v>
      </c>
      <c r="R173" s="39" t="s">
        <v>4811</v>
      </c>
      <c r="S173" s="39"/>
    </row>
    <row r="174" spans="1:19" x14ac:dyDescent="0.3">
      <c r="A174">
        <v>173</v>
      </c>
      <c r="B174" s="1">
        <v>45800.585775462961</v>
      </c>
      <c r="C174" s="1">
        <v>45800.596087962964</v>
      </c>
      <c r="D174" s="39" t="s">
        <v>4680</v>
      </c>
      <c r="E174" s="39" t="s">
        <v>4681</v>
      </c>
      <c r="F174" s="39" t="s">
        <v>4681</v>
      </c>
      <c r="G174">
        <v>12</v>
      </c>
      <c r="H174">
        <v>13</v>
      </c>
      <c r="I174" s="39" t="s">
        <v>6159</v>
      </c>
      <c r="J174" s="39" t="s">
        <v>6160</v>
      </c>
      <c r="K174" s="39" t="s">
        <v>6168</v>
      </c>
      <c r="L174" s="39" t="s">
        <v>6162</v>
      </c>
      <c r="M174" s="39" t="s">
        <v>6169</v>
      </c>
      <c r="N174" s="39" t="s">
        <v>6164</v>
      </c>
      <c r="O174" s="39" t="s">
        <v>6165</v>
      </c>
      <c r="P174" s="39" t="s">
        <v>6170</v>
      </c>
      <c r="Q174" s="39" t="s">
        <v>6171</v>
      </c>
      <c r="R174" s="39" t="s">
        <v>4811</v>
      </c>
      <c r="S174" s="39"/>
    </row>
    <row r="175" spans="1:19" x14ac:dyDescent="0.3">
      <c r="A175">
        <v>174</v>
      </c>
      <c r="B175" s="1">
        <v>45800.573935185188</v>
      </c>
      <c r="C175" s="1">
        <v>45800.596192129633</v>
      </c>
      <c r="D175" s="39" t="s">
        <v>2073</v>
      </c>
      <c r="E175" s="39" t="s">
        <v>2074</v>
      </c>
      <c r="F175" s="39" t="s">
        <v>2074</v>
      </c>
      <c r="G175">
        <v>4</v>
      </c>
      <c r="H175">
        <v>3</v>
      </c>
      <c r="I175" s="39" t="s">
        <v>6172</v>
      </c>
      <c r="J175" s="39" t="s">
        <v>6173</v>
      </c>
      <c r="K175" s="39" t="s">
        <v>6174</v>
      </c>
      <c r="L175" s="39" t="s">
        <v>6175</v>
      </c>
      <c r="M175" s="39" t="s">
        <v>6176</v>
      </c>
      <c r="N175" s="39" t="s">
        <v>6177</v>
      </c>
      <c r="O175" s="39" t="s">
        <v>6178</v>
      </c>
      <c r="P175" s="39" t="s">
        <v>6179</v>
      </c>
      <c r="Q175" s="39" t="s">
        <v>6180</v>
      </c>
      <c r="R175" s="39" t="s">
        <v>4837</v>
      </c>
      <c r="S175" s="39"/>
    </row>
    <row r="176" spans="1:19" x14ac:dyDescent="0.3">
      <c r="A176">
        <v>175</v>
      </c>
      <c r="B176" s="1">
        <v>45800.589386574073</v>
      </c>
      <c r="C176" s="1">
        <v>45800.597326388888</v>
      </c>
      <c r="D176" s="39" t="s">
        <v>6181</v>
      </c>
      <c r="E176" s="39" t="s">
        <v>6182</v>
      </c>
      <c r="F176" s="39" t="s">
        <v>6182</v>
      </c>
      <c r="G176">
        <v>12</v>
      </c>
      <c r="H176">
        <v>11</v>
      </c>
      <c r="I176" s="39" t="s">
        <v>4925</v>
      </c>
      <c r="J176" s="39" t="s">
        <v>107</v>
      </c>
      <c r="K176" s="39" t="s">
        <v>6183</v>
      </c>
      <c r="L176" s="39" t="s">
        <v>6184</v>
      </c>
      <c r="M176" s="39" t="s">
        <v>6185</v>
      </c>
      <c r="N176" s="39" t="s">
        <v>6186</v>
      </c>
      <c r="O176" s="39" t="s">
        <v>6187</v>
      </c>
      <c r="P176" s="39" t="s">
        <v>6188</v>
      </c>
      <c r="Q176" s="39" t="s">
        <v>6189</v>
      </c>
      <c r="R176" s="39" t="s">
        <v>4837</v>
      </c>
      <c r="S176" s="39"/>
    </row>
    <row r="177" spans="1:19" x14ac:dyDescent="0.3">
      <c r="A177">
        <v>176</v>
      </c>
      <c r="B177" s="1">
        <v>45800.597627314812</v>
      </c>
      <c r="C177" s="1">
        <v>45800.598009259258</v>
      </c>
      <c r="D177" s="39" t="s">
        <v>2271</v>
      </c>
      <c r="E177" s="39" t="s">
        <v>2272</v>
      </c>
      <c r="F177" s="39" t="s">
        <v>2272</v>
      </c>
      <c r="G177">
        <v>4</v>
      </c>
      <c r="H177">
        <v>11</v>
      </c>
      <c r="I177" s="39" t="s">
        <v>6190</v>
      </c>
      <c r="J177" s="39" t="s">
        <v>1536</v>
      </c>
      <c r="K177" s="39" t="s">
        <v>6191</v>
      </c>
      <c r="L177" s="39" t="s">
        <v>6192</v>
      </c>
      <c r="M177" s="39" t="s">
        <v>6193</v>
      </c>
      <c r="N177" s="39" t="s">
        <v>6194</v>
      </c>
      <c r="O177" s="39" t="s">
        <v>6195</v>
      </c>
      <c r="P177" s="39" t="s">
        <v>6196</v>
      </c>
      <c r="Q177" s="39" t="s">
        <v>6197</v>
      </c>
      <c r="R177" s="39" t="s">
        <v>4837</v>
      </c>
      <c r="S177" s="39"/>
    </row>
    <row r="178" spans="1:19" x14ac:dyDescent="0.3">
      <c r="A178">
        <v>177</v>
      </c>
      <c r="B178" s="1">
        <v>45800.578344907408</v>
      </c>
      <c r="C178" s="1">
        <v>45800.598020833335</v>
      </c>
      <c r="D178" s="39" t="s">
        <v>1987</v>
      </c>
      <c r="E178" s="39" t="s">
        <v>1988</v>
      </c>
      <c r="F178" s="39" t="s">
        <v>1988</v>
      </c>
      <c r="G178">
        <v>4</v>
      </c>
      <c r="H178">
        <v>35</v>
      </c>
      <c r="I178" s="39" t="s">
        <v>6198</v>
      </c>
      <c r="J178" s="39" t="s">
        <v>6199</v>
      </c>
      <c r="K178" s="39" t="s">
        <v>6200</v>
      </c>
      <c r="L178" s="39" t="s">
        <v>1194</v>
      </c>
      <c r="M178" s="39" t="s">
        <v>6201</v>
      </c>
      <c r="N178" s="39" t="s">
        <v>6202</v>
      </c>
      <c r="O178" s="39" t="s">
        <v>6203</v>
      </c>
      <c r="P178" s="39" t="s">
        <v>6204</v>
      </c>
      <c r="Q178" s="39" t="s">
        <v>6205</v>
      </c>
      <c r="R178" s="39" t="s">
        <v>4811</v>
      </c>
      <c r="S178" s="39"/>
    </row>
    <row r="179" spans="1:19" x14ac:dyDescent="0.3">
      <c r="A179">
        <v>178</v>
      </c>
      <c r="B179" s="1">
        <v>45800.573148148149</v>
      </c>
      <c r="C179" s="1">
        <v>45800.598194444443</v>
      </c>
      <c r="D179" s="39" t="s">
        <v>2045</v>
      </c>
      <c r="E179" s="39" t="s">
        <v>2046</v>
      </c>
      <c r="F179" s="39" t="s">
        <v>2046</v>
      </c>
      <c r="G179">
        <v>4</v>
      </c>
      <c r="H179">
        <v>28</v>
      </c>
      <c r="I179" s="39" t="s">
        <v>6206</v>
      </c>
      <c r="J179" s="39" t="s">
        <v>6207</v>
      </c>
      <c r="K179" s="39" t="s">
        <v>6208</v>
      </c>
      <c r="L179" s="39" t="s">
        <v>6209</v>
      </c>
      <c r="M179" s="39" t="s">
        <v>6210</v>
      </c>
      <c r="N179" s="39" t="s">
        <v>6211</v>
      </c>
      <c r="O179" s="39" t="s">
        <v>6212</v>
      </c>
      <c r="P179" s="39" t="s">
        <v>6213</v>
      </c>
      <c r="Q179" s="39" t="s">
        <v>6214</v>
      </c>
      <c r="R179" s="39" t="s">
        <v>4811</v>
      </c>
      <c r="S179" s="39"/>
    </row>
    <row r="180" spans="1:19" x14ac:dyDescent="0.3">
      <c r="A180">
        <v>179</v>
      </c>
      <c r="B180" s="1">
        <v>45800.573819444442</v>
      </c>
      <c r="C180" s="1">
        <v>45800.598749999997</v>
      </c>
      <c r="D180" s="39" t="s">
        <v>2288</v>
      </c>
      <c r="E180" s="39" t="s">
        <v>2289</v>
      </c>
      <c r="F180" s="39" t="s">
        <v>2289</v>
      </c>
      <c r="G180">
        <v>4</v>
      </c>
      <c r="H180">
        <v>9</v>
      </c>
      <c r="I180" s="39" t="s">
        <v>5683</v>
      </c>
      <c r="J180" s="39" t="s">
        <v>6215</v>
      </c>
      <c r="K180" s="39" t="s">
        <v>6216</v>
      </c>
      <c r="L180" s="39" t="s">
        <v>6217</v>
      </c>
      <c r="M180" s="39" t="s">
        <v>6064</v>
      </c>
      <c r="N180" s="39" t="s">
        <v>6218</v>
      </c>
      <c r="O180" s="39" t="s">
        <v>6219</v>
      </c>
      <c r="P180" s="39" t="s">
        <v>6220</v>
      </c>
      <c r="Q180" s="39" t="s">
        <v>6221</v>
      </c>
      <c r="R180" s="39" t="s">
        <v>4837</v>
      </c>
      <c r="S180" s="39"/>
    </row>
    <row r="181" spans="1:19" x14ac:dyDescent="0.3">
      <c r="A181">
        <v>180</v>
      </c>
      <c r="B181" s="1">
        <v>45800.59165509259</v>
      </c>
      <c r="C181" s="1">
        <v>45800.599328703705</v>
      </c>
      <c r="D181" s="39" t="s">
        <v>6222</v>
      </c>
      <c r="E181" s="39" t="s">
        <v>6223</v>
      </c>
      <c r="F181" s="39" t="s">
        <v>6223</v>
      </c>
      <c r="G181">
        <v>12</v>
      </c>
      <c r="H181">
        <v>25</v>
      </c>
      <c r="I181" s="39" t="s">
        <v>5073</v>
      </c>
      <c r="J181" s="39" t="s">
        <v>107</v>
      </c>
      <c r="K181" s="39" t="s">
        <v>6224</v>
      </c>
      <c r="L181" s="39" t="s">
        <v>6225</v>
      </c>
      <c r="M181" s="39" t="s">
        <v>6226</v>
      </c>
      <c r="N181" s="39" t="s">
        <v>6227</v>
      </c>
      <c r="O181" s="39" t="s">
        <v>6228</v>
      </c>
      <c r="P181" s="39" t="s">
        <v>6229</v>
      </c>
      <c r="Q181" s="39" t="s">
        <v>6230</v>
      </c>
      <c r="R181" s="39" t="s">
        <v>4811</v>
      </c>
      <c r="S181" s="39"/>
    </row>
    <row r="182" spans="1:19" x14ac:dyDescent="0.3">
      <c r="A182">
        <v>181</v>
      </c>
      <c r="B182" s="1">
        <v>45800.587002314816</v>
      </c>
      <c r="C182" s="1">
        <v>45800.599803240744</v>
      </c>
      <c r="D182" s="39" t="s">
        <v>4691</v>
      </c>
      <c r="E182" s="39" t="s">
        <v>4692</v>
      </c>
      <c r="F182" s="39" t="s">
        <v>4692</v>
      </c>
      <c r="G182">
        <v>12</v>
      </c>
      <c r="H182">
        <v>4</v>
      </c>
      <c r="I182" s="39" t="s">
        <v>6231</v>
      </c>
      <c r="J182" s="39" t="s">
        <v>6232</v>
      </c>
      <c r="K182" s="39" t="s">
        <v>6233</v>
      </c>
      <c r="L182" s="39" t="s">
        <v>6234</v>
      </c>
      <c r="M182" s="39" t="s">
        <v>6235</v>
      </c>
      <c r="N182" s="39" t="s">
        <v>5026</v>
      </c>
      <c r="O182" s="39" t="s">
        <v>6236</v>
      </c>
      <c r="P182" s="39" t="s">
        <v>6237</v>
      </c>
      <c r="Q182" s="39" t="s">
        <v>6238</v>
      </c>
      <c r="R182" s="39" t="s">
        <v>4811</v>
      </c>
      <c r="S182" s="39"/>
    </row>
    <row r="183" spans="1:19" x14ac:dyDescent="0.3">
      <c r="A183">
        <v>182</v>
      </c>
      <c r="B183" s="1">
        <v>45800.586145833331</v>
      </c>
      <c r="C183" s="1">
        <v>45800.599861111114</v>
      </c>
      <c r="D183" s="39" t="s">
        <v>6239</v>
      </c>
      <c r="E183" s="39" t="s">
        <v>6240</v>
      </c>
      <c r="F183" s="39" t="s">
        <v>6240</v>
      </c>
      <c r="G183">
        <v>12</v>
      </c>
      <c r="H183">
        <v>5</v>
      </c>
      <c r="I183" s="39" t="s">
        <v>6241</v>
      </c>
      <c r="J183" s="39" t="s">
        <v>1037</v>
      </c>
      <c r="K183" s="39" t="s">
        <v>6242</v>
      </c>
      <c r="L183" s="39" t="s">
        <v>6243</v>
      </c>
      <c r="M183" s="39" t="s">
        <v>6244</v>
      </c>
      <c r="N183" s="39" t="s">
        <v>6245</v>
      </c>
      <c r="O183" s="39" t="s">
        <v>6246</v>
      </c>
      <c r="P183" s="39" t="s">
        <v>5730</v>
      </c>
      <c r="Q183" s="39" t="s">
        <v>6247</v>
      </c>
      <c r="R183" s="39" t="s">
        <v>4811</v>
      </c>
      <c r="S183" s="39"/>
    </row>
    <row r="184" spans="1:19" x14ac:dyDescent="0.3">
      <c r="A184">
        <v>183</v>
      </c>
      <c r="B184" s="1">
        <v>45800.585115740738</v>
      </c>
      <c r="C184" s="1">
        <v>45800.600914351853</v>
      </c>
      <c r="D184" s="39" t="s">
        <v>6248</v>
      </c>
      <c r="E184" s="39" t="s">
        <v>6249</v>
      </c>
      <c r="F184" s="39" t="s">
        <v>6249</v>
      </c>
      <c r="G184">
        <v>12</v>
      </c>
      <c r="H184">
        <v>27</v>
      </c>
      <c r="I184" s="39" t="s">
        <v>5073</v>
      </c>
      <c r="J184" s="39" t="s">
        <v>6250</v>
      </c>
      <c r="K184" s="39" t="s">
        <v>6251</v>
      </c>
      <c r="L184" s="39" t="s">
        <v>5899</v>
      </c>
      <c r="M184" s="39" t="s">
        <v>6252</v>
      </c>
      <c r="N184" s="39" t="s">
        <v>6253</v>
      </c>
      <c r="O184" s="39" t="s">
        <v>6254</v>
      </c>
      <c r="P184" s="39" t="s">
        <v>6255</v>
      </c>
      <c r="Q184" s="39" t="s">
        <v>6247</v>
      </c>
      <c r="R184" s="39" t="s">
        <v>4811</v>
      </c>
      <c r="S184" s="39"/>
    </row>
    <row r="185" spans="1:19" x14ac:dyDescent="0.3">
      <c r="A185">
        <v>184</v>
      </c>
      <c r="B185" s="1">
        <v>45800.596932870372</v>
      </c>
      <c r="C185" s="1">
        <v>45800.601018518515</v>
      </c>
      <c r="D185" s="39" t="s">
        <v>2218</v>
      </c>
      <c r="E185" s="39" t="s">
        <v>2219</v>
      </c>
      <c r="F185" s="39" t="s">
        <v>2219</v>
      </c>
      <c r="G185">
        <v>4</v>
      </c>
      <c r="H185">
        <v>22</v>
      </c>
      <c r="I185" s="39" t="s">
        <v>6256</v>
      </c>
      <c r="J185" s="39" t="s">
        <v>6257</v>
      </c>
      <c r="K185" s="39" t="s">
        <v>6258</v>
      </c>
      <c r="L185" s="39" t="s">
        <v>5253</v>
      </c>
      <c r="M185" s="39" t="s">
        <v>6259</v>
      </c>
      <c r="N185" s="39" t="s">
        <v>6260</v>
      </c>
      <c r="O185" s="39" t="s">
        <v>6261</v>
      </c>
      <c r="P185" s="39" t="s">
        <v>6262</v>
      </c>
      <c r="Q185" s="39" t="s">
        <v>6263</v>
      </c>
      <c r="R185" s="39" t="s">
        <v>4811</v>
      </c>
      <c r="S185" s="39"/>
    </row>
    <row r="186" spans="1:19" x14ac:dyDescent="0.3">
      <c r="A186">
        <v>185</v>
      </c>
      <c r="B186" s="1">
        <v>45800.600381944445</v>
      </c>
      <c r="C186" s="1">
        <v>45800.601226851853</v>
      </c>
      <c r="D186" s="39" t="s">
        <v>6264</v>
      </c>
      <c r="E186" s="39" t="s">
        <v>6265</v>
      </c>
      <c r="F186" s="39" t="s">
        <v>6266</v>
      </c>
      <c r="G186">
        <v>12</v>
      </c>
      <c r="H186">
        <v>34</v>
      </c>
      <c r="I186" s="39" t="s">
        <v>5073</v>
      </c>
      <c r="J186" s="39" t="s">
        <v>6250</v>
      </c>
      <c r="K186" s="39" t="s">
        <v>4830</v>
      </c>
      <c r="L186" s="39" t="s">
        <v>6267</v>
      </c>
      <c r="M186" s="39" t="s">
        <v>6268</v>
      </c>
      <c r="N186" s="39" t="s">
        <v>6269</v>
      </c>
      <c r="O186" s="39" t="s">
        <v>6270</v>
      </c>
      <c r="P186" s="39" t="s">
        <v>6271</v>
      </c>
      <c r="Q186" s="39" t="s">
        <v>6272</v>
      </c>
      <c r="R186" s="39" t="s">
        <v>4811</v>
      </c>
      <c r="S186" s="39"/>
    </row>
    <row r="187" spans="1:19" x14ac:dyDescent="0.3">
      <c r="A187">
        <v>186</v>
      </c>
      <c r="B187" s="1">
        <v>45800.586261574077</v>
      </c>
      <c r="C187" s="1">
        <v>45800.601238425923</v>
      </c>
      <c r="D187" s="39" t="s">
        <v>2441</v>
      </c>
      <c r="E187" s="39" t="s">
        <v>2442</v>
      </c>
      <c r="F187" s="39" t="s">
        <v>2442</v>
      </c>
      <c r="G187">
        <v>12</v>
      </c>
      <c r="H187">
        <v>17</v>
      </c>
      <c r="I187" s="39" t="s">
        <v>6273</v>
      </c>
      <c r="J187" s="39" t="s">
        <v>107</v>
      </c>
      <c r="K187" s="39" t="s">
        <v>6274</v>
      </c>
      <c r="L187" s="39" t="s">
        <v>6275</v>
      </c>
      <c r="M187" s="39" t="s">
        <v>6276</v>
      </c>
      <c r="N187" s="39" t="s">
        <v>6277</v>
      </c>
      <c r="O187" s="39" t="s">
        <v>6278</v>
      </c>
      <c r="P187" s="39" t="s">
        <v>6279</v>
      </c>
      <c r="Q187" s="39" t="s">
        <v>6272</v>
      </c>
      <c r="R187" s="39" t="s">
        <v>4811</v>
      </c>
      <c r="S187" s="39"/>
    </row>
    <row r="188" spans="1:19" x14ac:dyDescent="0.3">
      <c r="A188">
        <v>187</v>
      </c>
      <c r="B188" s="1">
        <v>45800.572002314817</v>
      </c>
      <c r="C188" s="1">
        <v>45800.601412037038</v>
      </c>
      <c r="D188" s="39" t="s">
        <v>1976</v>
      </c>
      <c r="E188" s="39" t="s">
        <v>1977</v>
      </c>
      <c r="F188" s="39" t="s">
        <v>1977</v>
      </c>
      <c r="G188">
        <v>4</v>
      </c>
      <c r="H188">
        <v>34</v>
      </c>
      <c r="I188" s="39" t="s">
        <v>5020</v>
      </c>
      <c r="J188" s="39" t="s">
        <v>6280</v>
      </c>
      <c r="K188" s="39" t="s">
        <v>6281</v>
      </c>
      <c r="L188" s="39" t="s">
        <v>5253</v>
      </c>
      <c r="M188" s="39" t="s">
        <v>6282</v>
      </c>
      <c r="N188" s="39" t="s">
        <v>6283</v>
      </c>
      <c r="O188" s="39" t="s">
        <v>6284</v>
      </c>
      <c r="P188" s="39" t="s">
        <v>6285</v>
      </c>
      <c r="Q188" s="39" t="s">
        <v>6286</v>
      </c>
      <c r="R188" s="39" t="s">
        <v>4811</v>
      </c>
      <c r="S188" s="39"/>
    </row>
    <row r="189" spans="1:19" x14ac:dyDescent="0.3">
      <c r="A189">
        <v>188</v>
      </c>
      <c r="B189" s="1">
        <v>45800.587627314817</v>
      </c>
      <c r="C189" s="1">
        <v>45800.602372685185</v>
      </c>
      <c r="D189" s="39" t="s">
        <v>6287</v>
      </c>
      <c r="E189" s="39" t="s">
        <v>6288</v>
      </c>
      <c r="F189" s="39" t="s">
        <v>6288</v>
      </c>
      <c r="G189">
        <v>12</v>
      </c>
      <c r="H189">
        <v>6</v>
      </c>
      <c r="I189" s="39" t="s">
        <v>6289</v>
      </c>
      <c r="J189" s="39" t="s">
        <v>2688</v>
      </c>
      <c r="K189" s="39" t="s">
        <v>6290</v>
      </c>
      <c r="L189" s="39" t="s">
        <v>6291</v>
      </c>
      <c r="M189" s="39" t="s">
        <v>6292</v>
      </c>
      <c r="N189" s="39" t="s">
        <v>6293</v>
      </c>
      <c r="O189" s="39" t="s">
        <v>6294</v>
      </c>
      <c r="P189" s="39" t="s">
        <v>6295</v>
      </c>
      <c r="Q189" s="39" t="s">
        <v>6296</v>
      </c>
      <c r="R189" s="39" t="s">
        <v>4811</v>
      </c>
      <c r="S189" s="39"/>
    </row>
    <row r="190" spans="1:19" x14ac:dyDescent="0.3">
      <c r="A190">
        <v>189</v>
      </c>
      <c r="B190" s="1">
        <v>45800.587476851855</v>
      </c>
      <c r="C190" s="1">
        <v>45800.602905092594</v>
      </c>
      <c r="D190" s="39" t="s">
        <v>2054</v>
      </c>
      <c r="E190" s="39" t="s">
        <v>2055</v>
      </c>
      <c r="F190" s="39" t="s">
        <v>6297</v>
      </c>
      <c r="G190">
        <v>4</v>
      </c>
      <c r="H190">
        <v>27</v>
      </c>
      <c r="I190" s="39" t="s">
        <v>6096</v>
      </c>
      <c r="J190" s="39" t="s">
        <v>6298</v>
      </c>
      <c r="K190" s="39" t="s">
        <v>6299</v>
      </c>
      <c r="L190" s="39" t="s">
        <v>6300</v>
      </c>
      <c r="M190" s="39" t="s">
        <v>6301</v>
      </c>
      <c r="N190" s="39" t="s">
        <v>6302</v>
      </c>
      <c r="O190" s="39" t="s">
        <v>6303</v>
      </c>
      <c r="P190" s="39" t="s">
        <v>6304</v>
      </c>
      <c r="Q190" s="39" t="s">
        <v>6305</v>
      </c>
      <c r="R190" s="39" t="s">
        <v>4811</v>
      </c>
      <c r="S190" s="39"/>
    </row>
    <row r="191" spans="1:19" x14ac:dyDescent="0.3">
      <c r="A191">
        <v>190</v>
      </c>
      <c r="B191" s="1">
        <v>45800.586076388892</v>
      </c>
      <c r="C191" s="1">
        <v>45800.603009259263</v>
      </c>
      <c r="D191" s="39" t="s">
        <v>2426</v>
      </c>
      <c r="E191" s="39" t="s">
        <v>2427</v>
      </c>
      <c r="F191" s="39" t="s">
        <v>2427</v>
      </c>
      <c r="G191">
        <v>12</v>
      </c>
      <c r="H191">
        <v>28</v>
      </c>
      <c r="I191" s="39" t="s">
        <v>6306</v>
      </c>
      <c r="J191" s="39" t="s">
        <v>1037</v>
      </c>
      <c r="K191" s="39" t="s">
        <v>4830</v>
      </c>
      <c r="L191" s="39" t="s">
        <v>6307</v>
      </c>
      <c r="M191" s="39" t="s">
        <v>6308</v>
      </c>
      <c r="N191" s="39" t="s">
        <v>6309</v>
      </c>
      <c r="O191" s="39" t="s">
        <v>6310</v>
      </c>
      <c r="P191" s="39" t="s">
        <v>6170</v>
      </c>
      <c r="Q191" s="39" t="s">
        <v>6167</v>
      </c>
      <c r="R191" s="39" t="s">
        <v>4811</v>
      </c>
      <c r="S191" s="39"/>
    </row>
    <row r="192" spans="1:19" x14ac:dyDescent="0.3">
      <c r="A192">
        <v>191</v>
      </c>
      <c r="B192" s="1">
        <v>45800.586643518516</v>
      </c>
      <c r="C192" s="1">
        <v>45800.603101851855</v>
      </c>
      <c r="D192" s="39" t="s">
        <v>2433</v>
      </c>
      <c r="E192" s="39" t="s">
        <v>2434</v>
      </c>
      <c r="F192" s="39" t="s">
        <v>2434</v>
      </c>
      <c r="G192">
        <v>12</v>
      </c>
      <c r="H192">
        <v>18</v>
      </c>
      <c r="I192" s="39" t="s">
        <v>6311</v>
      </c>
      <c r="J192" s="39" t="s">
        <v>107</v>
      </c>
      <c r="K192" s="39" t="s">
        <v>6312</v>
      </c>
      <c r="L192" s="39" t="s">
        <v>6307</v>
      </c>
      <c r="M192" s="39" t="s">
        <v>6313</v>
      </c>
      <c r="N192" s="39" t="s">
        <v>6314</v>
      </c>
      <c r="O192" s="39" t="s">
        <v>6315</v>
      </c>
      <c r="P192" s="39" t="s">
        <v>5036</v>
      </c>
      <c r="Q192" s="39" t="s">
        <v>6316</v>
      </c>
      <c r="R192" s="39" t="s">
        <v>4811</v>
      </c>
      <c r="S192" s="39"/>
    </row>
    <row r="193" spans="1:19" x14ac:dyDescent="0.3">
      <c r="A193">
        <v>192</v>
      </c>
      <c r="B193" s="1">
        <v>45800.586840277778</v>
      </c>
      <c r="C193" s="1">
        <v>45800.603298611109</v>
      </c>
      <c r="D193" s="39" t="s">
        <v>2033</v>
      </c>
      <c r="E193" s="39" t="s">
        <v>2034</v>
      </c>
      <c r="F193" s="39" t="s">
        <v>2035</v>
      </c>
      <c r="G193">
        <v>4</v>
      </c>
      <c r="H193">
        <v>24</v>
      </c>
      <c r="I193" s="39" t="s">
        <v>6317</v>
      </c>
      <c r="J193" s="39" t="s">
        <v>6318</v>
      </c>
      <c r="K193" s="39" t="s">
        <v>6319</v>
      </c>
      <c r="L193" s="39" t="s">
        <v>6320</v>
      </c>
      <c r="M193" s="39" t="s">
        <v>6321</v>
      </c>
      <c r="N193" s="39" t="s">
        <v>6302</v>
      </c>
      <c r="O193" s="39" t="s">
        <v>6322</v>
      </c>
      <c r="P193" s="39" t="s">
        <v>6179</v>
      </c>
      <c r="Q193" s="39" t="s">
        <v>6104</v>
      </c>
      <c r="R193" s="39" t="s">
        <v>4811</v>
      </c>
      <c r="S193" s="39"/>
    </row>
    <row r="194" spans="1:19" x14ac:dyDescent="0.3">
      <c r="A194">
        <v>193</v>
      </c>
      <c r="B194" s="1">
        <v>45800.586863425924</v>
      </c>
      <c r="C194" s="1">
        <v>45800.603587962964</v>
      </c>
      <c r="D194" s="39" t="s">
        <v>2359</v>
      </c>
      <c r="E194" s="39" t="s">
        <v>2360</v>
      </c>
      <c r="F194" s="39" t="s">
        <v>6323</v>
      </c>
      <c r="G194">
        <v>12</v>
      </c>
      <c r="H194">
        <v>40</v>
      </c>
      <c r="I194" s="39" t="s">
        <v>6324</v>
      </c>
      <c r="J194" s="39" t="s">
        <v>107</v>
      </c>
      <c r="K194" s="39" t="s">
        <v>6325</v>
      </c>
      <c r="L194" s="39" t="s">
        <v>6326</v>
      </c>
      <c r="M194" s="39" t="s">
        <v>6327</v>
      </c>
      <c r="N194" s="39" t="s">
        <v>6328</v>
      </c>
      <c r="O194" s="39" t="s">
        <v>6329</v>
      </c>
      <c r="P194" s="39" t="s">
        <v>6330</v>
      </c>
      <c r="Q194" s="39" t="s">
        <v>6331</v>
      </c>
      <c r="R194" s="39" t="s">
        <v>4811</v>
      </c>
      <c r="S194" s="39"/>
    </row>
    <row r="195" spans="1:19" x14ac:dyDescent="0.3">
      <c r="A195">
        <v>194</v>
      </c>
      <c r="B195" s="1">
        <v>45800.588773148149</v>
      </c>
      <c r="C195" s="1">
        <v>45800.603842592594</v>
      </c>
      <c r="D195" s="39" t="s">
        <v>6332</v>
      </c>
      <c r="E195" s="39" t="s">
        <v>6333</v>
      </c>
      <c r="F195" s="39" t="s">
        <v>6333</v>
      </c>
      <c r="G195">
        <v>12</v>
      </c>
      <c r="H195">
        <v>8</v>
      </c>
      <c r="I195" s="39" t="s">
        <v>6334</v>
      </c>
      <c r="J195" s="39" t="s">
        <v>6335</v>
      </c>
      <c r="K195" s="39" t="s">
        <v>4830</v>
      </c>
      <c r="L195" s="39" t="s">
        <v>6336</v>
      </c>
      <c r="M195" s="39" t="s">
        <v>6337</v>
      </c>
      <c r="N195" s="39" t="s">
        <v>6338</v>
      </c>
      <c r="O195" s="39" t="s">
        <v>6339</v>
      </c>
      <c r="P195" s="39" t="s">
        <v>6340</v>
      </c>
      <c r="Q195" s="39" t="s">
        <v>6341</v>
      </c>
      <c r="R195" s="39" t="s">
        <v>4811</v>
      </c>
      <c r="S195" s="39"/>
    </row>
    <row r="196" spans="1:19" x14ac:dyDescent="0.3">
      <c r="A196">
        <v>195</v>
      </c>
      <c r="B196" s="1">
        <v>45800.590439814812</v>
      </c>
      <c r="C196" s="1">
        <v>45800.603946759256</v>
      </c>
      <c r="D196" s="39" t="s">
        <v>2393</v>
      </c>
      <c r="E196" s="39" t="s">
        <v>2394</v>
      </c>
      <c r="F196" s="39" t="s">
        <v>6342</v>
      </c>
      <c r="G196">
        <v>12</v>
      </c>
      <c r="H196">
        <v>30</v>
      </c>
      <c r="I196" s="39" t="s">
        <v>6311</v>
      </c>
      <c r="J196" s="39" t="s">
        <v>6343</v>
      </c>
      <c r="K196" s="39" t="s">
        <v>6312</v>
      </c>
      <c r="L196" s="39" t="s">
        <v>6344</v>
      </c>
      <c r="M196" s="39" t="s">
        <v>6345</v>
      </c>
      <c r="N196" s="39" t="s">
        <v>6346</v>
      </c>
      <c r="O196" s="39" t="s">
        <v>6347</v>
      </c>
      <c r="P196" s="39" t="s">
        <v>6348</v>
      </c>
      <c r="Q196" s="39" t="s">
        <v>6349</v>
      </c>
      <c r="R196" s="39" t="s">
        <v>4811</v>
      </c>
      <c r="S196" s="39"/>
    </row>
    <row r="197" spans="1:19" x14ac:dyDescent="0.3">
      <c r="A197">
        <v>196</v>
      </c>
      <c r="B197" s="1">
        <v>45800.583009259259</v>
      </c>
      <c r="C197" s="1">
        <v>45800.603946759256</v>
      </c>
      <c r="D197" s="39" t="s">
        <v>2258</v>
      </c>
      <c r="E197" s="39" t="s">
        <v>2259</v>
      </c>
      <c r="F197" s="39" t="s">
        <v>2259</v>
      </c>
      <c r="G197">
        <v>4</v>
      </c>
      <c r="H197">
        <v>25</v>
      </c>
      <c r="I197" s="39" t="s">
        <v>4865</v>
      </c>
      <c r="J197" s="39" t="s">
        <v>6350</v>
      </c>
      <c r="K197" s="39" t="s">
        <v>6351</v>
      </c>
      <c r="L197" s="39" t="s">
        <v>5253</v>
      </c>
      <c r="M197" s="39" t="s">
        <v>6259</v>
      </c>
      <c r="N197" s="39" t="s">
        <v>6352</v>
      </c>
      <c r="O197" s="39" t="s">
        <v>6353</v>
      </c>
      <c r="P197" s="39" t="s">
        <v>6354</v>
      </c>
      <c r="Q197" s="39" t="s">
        <v>6355</v>
      </c>
      <c r="R197" s="39" t="s">
        <v>4811</v>
      </c>
      <c r="S197" s="39"/>
    </row>
    <row r="198" spans="1:19" x14ac:dyDescent="0.3">
      <c r="A198">
        <v>197</v>
      </c>
      <c r="B198" s="1">
        <v>45800.596562500003</v>
      </c>
      <c r="C198" s="1">
        <v>45800.604004629633</v>
      </c>
      <c r="D198" s="39" t="s">
        <v>2307</v>
      </c>
      <c r="E198" s="39" t="s">
        <v>2308</v>
      </c>
      <c r="F198" s="39" t="s">
        <v>2309</v>
      </c>
      <c r="G198">
        <v>12</v>
      </c>
      <c r="H198">
        <v>28</v>
      </c>
      <c r="I198" s="39" t="s">
        <v>6356</v>
      </c>
      <c r="J198" s="39" t="s">
        <v>1037</v>
      </c>
      <c r="K198" s="39" t="s">
        <v>4830</v>
      </c>
      <c r="L198" s="39" t="s">
        <v>6357</v>
      </c>
      <c r="M198" s="39" t="s">
        <v>6358</v>
      </c>
      <c r="N198" s="39" t="s">
        <v>6309</v>
      </c>
      <c r="O198" s="39" t="s">
        <v>6359</v>
      </c>
      <c r="P198" s="39" t="s">
        <v>6170</v>
      </c>
      <c r="Q198" s="39" t="s">
        <v>6167</v>
      </c>
      <c r="R198" s="39" t="s">
        <v>4811</v>
      </c>
      <c r="S198" s="39"/>
    </row>
    <row r="199" spans="1:19" x14ac:dyDescent="0.3">
      <c r="A199">
        <v>198</v>
      </c>
      <c r="B199" s="1">
        <v>45800.600277777776</v>
      </c>
      <c r="C199" s="1">
        <v>45800.604189814818</v>
      </c>
      <c r="D199" s="39" t="s">
        <v>2348</v>
      </c>
      <c r="E199" s="39" t="s">
        <v>2349</v>
      </c>
      <c r="F199" s="39" t="s">
        <v>6360</v>
      </c>
      <c r="G199">
        <v>12</v>
      </c>
      <c r="H199">
        <v>35</v>
      </c>
      <c r="I199" s="39" t="s">
        <v>6361</v>
      </c>
      <c r="J199" s="39" t="s">
        <v>6362</v>
      </c>
      <c r="K199" s="39" t="s">
        <v>6363</v>
      </c>
      <c r="L199" s="39" t="s">
        <v>6307</v>
      </c>
      <c r="M199" s="39" t="s">
        <v>6364</v>
      </c>
      <c r="N199" s="39" t="s">
        <v>6365</v>
      </c>
      <c r="O199" s="39" t="s">
        <v>6366</v>
      </c>
      <c r="P199" s="39" t="s">
        <v>6367</v>
      </c>
      <c r="Q199" s="39" t="s">
        <v>6368</v>
      </c>
      <c r="R199" s="39" t="s">
        <v>4811</v>
      </c>
      <c r="S199" s="39"/>
    </row>
    <row r="200" spans="1:19" x14ac:dyDescent="0.3">
      <c r="A200">
        <v>199</v>
      </c>
      <c r="B200" s="1">
        <v>45800.586041666669</v>
      </c>
      <c r="C200" s="1">
        <v>45800.604537037034</v>
      </c>
      <c r="D200" s="39" t="s">
        <v>2411</v>
      </c>
      <c r="E200" s="39" t="s">
        <v>2412</v>
      </c>
      <c r="F200" s="39" t="s">
        <v>2413</v>
      </c>
      <c r="G200">
        <v>12</v>
      </c>
      <c r="H200">
        <v>19</v>
      </c>
      <c r="I200" s="39" t="s">
        <v>6369</v>
      </c>
      <c r="J200" s="39" t="s">
        <v>6370</v>
      </c>
      <c r="K200" s="39" t="s">
        <v>6371</v>
      </c>
      <c r="L200" s="39" t="s">
        <v>6372</v>
      </c>
      <c r="M200" s="39" t="s">
        <v>6373</v>
      </c>
      <c r="N200" s="39" t="s">
        <v>6374</v>
      </c>
      <c r="O200" s="39" t="s">
        <v>6375</v>
      </c>
      <c r="P200" s="39" t="s">
        <v>6376</v>
      </c>
      <c r="Q200" s="39" t="s">
        <v>6377</v>
      </c>
      <c r="R200" s="39" t="s">
        <v>4811</v>
      </c>
      <c r="S200" s="39"/>
    </row>
    <row r="201" spans="1:19" x14ac:dyDescent="0.3">
      <c r="A201">
        <v>200</v>
      </c>
      <c r="B201" s="1">
        <v>45800.586365740739</v>
      </c>
      <c r="C201" s="1">
        <v>45800.604687500003</v>
      </c>
      <c r="D201" s="39" t="s">
        <v>2319</v>
      </c>
      <c r="E201" s="39" t="s">
        <v>2320</v>
      </c>
      <c r="F201" s="39" t="s">
        <v>2320</v>
      </c>
      <c r="G201">
        <v>12</v>
      </c>
      <c r="H201">
        <v>20</v>
      </c>
      <c r="I201" s="39" t="s">
        <v>6378</v>
      </c>
      <c r="J201" s="39" t="s">
        <v>6379</v>
      </c>
      <c r="K201" s="39" t="s">
        <v>6380</v>
      </c>
      <c r="L201" s="39" t="s">
        <v>6381</v>
      </c>
      <c r="M201" s="39" t="s">
        <v>6382</v>
      </c>
      <c r="N201" s="39" t="s">
        <v>6383</v>
      </c>
      <c r="O201" s="39" t="s">
        <v>6384</v>
      </c>
      <c r="P201" s="39" t="s">
        <v>6385</v>
      </c>
      <c r="Q201" s="39" t="s">
        <v>6377</v>
      </c>
      <c r="R201" s="39" t="s">
        <v>4811</v>
      </c>
      <c r="S201" s="39"/>
    </row>
    <row r="202" spans="1:19" x14ac:dyDescent="0.3">
      <c r="A202">
        <v>201</v>
      </c>
      <c r="B202" s="1">
        <v>45800.585474537038</v>
      </c>
      <c r="C202" s="1">
        <v>45800.604699074072</v>
      </c>
      <c r="D202" s="39" t="s">
        <v>2383</v>
      </c>
      <c r="E202" s="39" t="s">
        <v>2384</v>
      </c>
      <c r="F202" s="39" t="s">
        <v>2384</v>
      </c>
      <c r="G202">
        <v>12</v>
      </c>
      <c r="H202">
        <v>3</v>
      </c>
      <c r="I202" s="39" t="s">
        <v>6386</v>
      </c>
      <c r="J202" s="39" t="s">
        <v>6387</v>
      </c>
      <c r="K202" s="39" t="s">
        <v>6388</v>
      </c>
      <c r="L202" s="39" t="s">
        <v>6389</v>
      </c>
      <c r="M202" s="39" t="s">
        <v>6390</v>
      </c>
      <c r="N202" s="39" t="s">
        <v>6391</v>
      </c>
      <c r="O202" s="39" t="s">
        <v>6392</v>
      </c>
      <c r="P202" s="39" t="s">
        <v>6393</v>
      </c>
      <c r="Q202" s="39" t="s">
        <v>6394</v>
      </c>
      <c r="R202" s="39" t="s">
        <v>4811</v>
      </c>
      <c r="S202" s="39"/>
    </row>
    <row r="203" spans="1:19" x14ac:dyDescent="0.3">
      <c r="A203">
        <v>202</v>
      </c>
      <c r="B203" s="1">
        <v>45800.585740740738</v>
      </c>
      <c r="C203" s="1">
        <v>45800.604768518519</v>
      </c>
      <c r="D203" s="39" t="s">
        <v>2295</v>
      </c>
      <c r="E203" s="39" t="s">
        <v>2296</v>
      </c>
      <c r="F203" s="39" t="s">
        <v>2297</v>
      </c>
      <c r="G203">
        <v>12</v>
      </c>
      <c r="H203">
        <v>15</v>
      </c>
      <c r="I203" s="39" t="s">
        <v>6395</v>
      </c>
      <c r="J203" s="39" t="s">
        <v>6396</v>
      </c>
      <c r="K203" s="39" t="s">
        <v>6397</v>
      </c>
      <c r="L203" s="39" t="s">
        <v>6398</v>
      </c>
      <c r="M203" s="39" t="s">
        <v>6399</v>
      </c>
      <c r="N203" s="39" t="s">
        <v>6400</v>
      </c>
      <c r="O203" s="39" t="s">
        <v>6401</v>
      </c>
      <c r="P203" s="39" t="s">
        <v>6402</v>
      </c>
      <c r="Q203" s="39" t="s">
        <v>6377</v>
      </c>
      <c r="R203" s="39" t="s">
        <v>4811</v>
      </c>
      <c r="S203" s="39"/>
    </row>
    <row r="204" spans="1:19" x14ac:dyDescent="0.3">
      <c r="A204">
        <v>203</v>
      </c>
      <c r="B204" s="1">
        <v>45800.592083333337</v>
      </c>
      <c r="C204" s="1">
        <v>45800.604942129627</v>
      </c>
      <c r="D204" s="39" t="s">
        <v>2448</v>
      </c>
      <c r="E204" s="39" t="s">
        <v>2449</v>
      </c>
      <c r="F204" s="39" t="s">
        <v>2450</v>
      </c>
      <c r="G204">
        <v>12</v>
      </c>
      <c r="H204">
        <v>16</v>
      </c>
      <c r="I204" s="39" t="s">
        <v>5073</v>
      </c>
      <c r="J204" s="39" t="s">
        <v>1037</v>
      </c>
      <c r="K204" s="39" t="s">
        <v>4830</v>
      </c>
      <c r="L204" s="39" t="s">
        <v>6403</v>
      </c>
      <c r="M204" s="39" t="s">
        <v>6404</v>
      </c>
      <c r="N204" s="39" t="s">
        <v>6405</v>
      </c>
      <c r="O204" s="39" t="s">
        <v>6406</v>
      </c>
      <c r="P204" s="39" t="s">
        <v>6407</v>
      </c>
      <c r="Q204" s="39" t="s">
        <v>6408</v>
      </c>
      <c r="R204" s="39" t="s">
        <v>4811</v>
      </c>
      <c r="S204" s="39"/>
    </row>
    <row r="205" spans="1:19" x14ac:dyDescent="0.3">
      <c r="A205">
        <v>204</v>
      </c>
      <c r="B205" s="1">
        <v>45800.600578703707</v>
      </c>
      <c r="C205" s="1">
        <v>45800.605312500003</v>
      </c>
      <c r="D205" s="39" t="s">
        <v>2607</v>
      </c>
      <c r="E205" s="39" t="s">
        <v>2608</v>
      </c>
      <c r="F205" s="39" t="s">
        <v>2608</v>
      </c>
      <c r="G205">
        <v>12</v>
      </c>
      <c r="H205">
        <v>29</v>
      </c>
      <c r="I205" s="39" t="s">
        <v>6311</v>
      </c>
      <c r="J205" s="39" t="s">
        <v>107</v>
      </c>
      <c r="K205" s="39" t="s">
        <v>6312</v>
      </c>
      <c r="L205" s="39" t="s">
        <v>6307</v>
      </c>
      <c r="M205" s="39" t="s">
        <v>6409</v>
      </c>
      <c r="N205" s="39" t="s">
        <v>6410</v>
      </c>
      <c r="O205" s="39" t="s">
        <v>6411</v>
      </c>
      <c r="P205" s="39" t="s">
        <v>6412</v>
      </c>
      <c r="Q205" s="39" t="s">
        <v>6413</v>
      </c>
      <c r="R205" s="39" t="s">
        <v>4811</v>
      </c>
      <c r="S205" s="39"/>
    </row>
    <row r="206" spans="1:19" x14ac:dyDescent="0.3">
      <c r="A206">
        <v>205</v>
      </c>
      <c r="B206" s="1">
        <v>45800.586284722223</v>
      </c>
      <c r="C206" s="1">
        <v>45800.606157407405</v>
      </c>
      <c r="D206" s="39" t="s">
        <v>2371</v>
      </c>
      <c r="E206" s="39" t="s">
        <v>2372</v>
      </c>
      <c r="F206" s="39" t="s">
        <v>2372</v>
      </c>
      <c r="G206">
        <v>12</v>
      </c>
      <c r="H206">
        <v>12</v>
      </c>
      <c r="I206" s="39" t="s">
        <v>6414</v>
      </c>
      <c r="J206" s="39" t="s">
        <v>6415</v>
      </c>
      <c r="K206" s="39" t="s">
        <v>6416</v>
      </c>
      <c r="L206" s="39" t="s">
        <v>6372</v>
      </c>
      <c r="M206" s="39" t="s">
        <v>6417</v>
      </c>
      <c r="N206" s="39" t="s">
        <v>6418</v>
      </c>
      <c r="O206" s="39" t="s">
        <v>6419</v>
      </c>
      <c r="P206" s="39" t="s">
        <v>6420</v>
      </c>
      <c r="Q206" s="39" t="s">
        <v>6421</v>
      </c>
      <c r="R206" s="39" t="s">
        <v>4811</v>
      </c>
      <c r="S206" s="39"/>
    </row>
    <row r="207" spans="1:19" x14ac:dyDescent="0.3">
      <c r="A207">
        <v>206</v>
      </c>
      <c r="B207" s="1">
        <v>45800.584814814814</v>
      </c>
      <c r="C207" s="1">
        <v>45800.606562499997</v>
      </c>
      <c r="D207" s="39" t="s">
        <v>2616</v>
      </c>
      <c r="E207" s="39" t="s">
        <v>2617</v>
      </c>
      <c r="F207" s="39" t="s">
        <v>6422</v>
      </c>
      <c r="G207">
        <v>12</v>
      </c>
      <c r="H207">
        <v>39</v>
      </c>
      <c r="I207" s="39" t="s">
        <v>6311</v>
      </c>
      <c r="J207" s="39" t="s">
        <v>107</v>
      </c>
      <c r="K207" s="39" t="s">
        <v>6312</v>
      </c>
      <c r="L207" s="39" t="s">
        <v>6307</v>
      </c>
      <c r="M207" s="39" t="s">
        <v>6404</v>
      </c>
      <c r="N207" s="39" t="s">
        <v>6410</v>
      </c>
      <c r="O207" s="39" t="s">
        <v>6423</v>
      </c>
      <c r="P207" s="39" t="s">
        <v>6367</v>
      </c>
      <c r="Q207" s="39" t="s">
        <v>6424</v>
      </c>
      <c r="R207" s="39" t="s">
        <v>4811</v>
      </c>
      <c r="S207" s="39"/>
    </row>
    <row r="208" spans="1:19" x14ac:dyDescent="0.3">
      <c r="A208">
        <v>207</v>
      </c>
      <c r="B208" s="1">
        <v>45800.588576388887</v>
      </c>
      <c r="C208" s="1">
        <v>45800.607268518521</v>
      </c>
      <c r="D208" s="39" t="s">
        <v>2458</v>
      </c>
      <c r="E208" s="39" t="s">
        <v>2459</v>
      </c>
      <c r="F208" s="39" t="s">
        <v>2460</v>
      </c>
      <c r="G208">
        <v>12</v>
      </c>
      <c r="H208">
        <v>21</v>
      </c>
      <c r="I208" s="39" t="s">
        <v>6425</v>
      </c>
      <c r="J208" s="39" t="s">
        <v>6426</v>
      </c>
      <c r="K208" s="39" t="s">
        <v>6427</v>
      </c>
      <c r="L208" s="39" t="s">
        <v>6428</v>
      </c>
      <c r="M208" s="39" t="s">
        <v>6429</v>
      </c>
      <c r="N208" s="39" t="s">
        <v>6430</v>
      </c>
      <c r="O208" s="39" t="s">
        <v>6431</v>
      </c>
      <c r="P208" s="39" t="s">
        <v>5036</v>
      </c>
      <c r="Q208" s="39" t="s">
        <v>6432</v>
      </c>
      <c r="R208" s="39" t="s">
        <v>4811</v>
      </c>
      <c r="S208" s="39"/>
    </row>
    <row r="209" spans="1:19" x14ac:dyDescent="0.3">
      <c r="A209">
        <v>208</v>
      </c>
      <c r="B209" s="1">
        <v>45800.606134259258</v>
      </c>
      <c r="C209" s="1">
        <v>45800.607719907406</v>
      </c>
      <c r="D209" s="39" t="s">
        <v>2330</v>
      </c>
      <c r="E209" s="39" t="s">
        <v>2331</v>
      </c>
      <c r="F209" s="39" t="s">
        <v>6433</v>
      </c>
      <c r="G209">
        <v>12</v>
      </c>
      <c r="H209">
        <v>37</v>
      </c>
      <c r="I209" s="39" t="s">
        <v>6434</v>
      </c>
      <c r="J209" s="39" t="s">
        <v>6379</v>
      </c>
      <c r="K209" s="39" t="s">
        <v>6435</v>
      </c>
      <c r="L209" s="39" t="s">
        <v>6436</v>
      </c>
      <c r="M209" s="39" t="s">
        <v>6437</v>
      </c>
      <c r="N209" s="39" t="s">
        <v>6438</v>
      </c>
      <c r="O209" s="39" t="s">
        <v>6439</v>
      </c>
      <c r="P209" s="39" t="s">
        <v>6440</v>
      </c>
      <c r="Q209" s="39" t="s">
        <v>6377</v>
      </c>
      <c r="R209" s="39" t="s">
        <v>4811</v>
      </c>
      <c r="S209" s="39"/>
    </row>
    <row r="210" spans="1:19" x14ac:dyDescent="0.3">
      <c r="A210">
        <v>209</v>
      </c>
      <c r="B210" s="1">
        <v>45800.607708333337</v>
      </c>
      <c r="C210" s="1">
        <v>45800.608090277776</v>
      </c>
      <c r="D210" s="39" t="s">
        <v>2402</v>
      </c>
      <c r="E210" s="39" t="s">
        <v>2403</v>
      </c>
      <c r="F210" s="39" t="s">
        <v>6441</v>
      </c>
      <c r="G210">
        <v>12</v>
      </c>
      <c r="H210">
        <v>24</v>
      </c>
      <c r="I210" s="39" t="s">
        <v>6442</v>
      </c>
      <c r="J210" s="39" t="s">
        <v>6443</v>
      </c>
      <c r="K210" s="39" t="s">
        <v>6444</v>
      </c>
      <c r="L210" s="39" t="s">
        <v>6445</v>
      </c>
      <c r="M210" s="39" t="s">
        <v>6446</v>
      </c>
      <c r="N210" s="39" t="s">
        <v>6438</v>
      </c>
      <c r="O210" s="39" t="s">
        <v>6447</v>
      </c>
      <c r="P210" s="39" t="s">
        <v>6448</v>
      </c>
      <c r="Q210" s="39" t="s">
        <v>6449</v>
      </c>
      <c r="R210" s="39" t="s">
        <v>4811</v>
      </c>
      <c r="S210" s="39"/>
    </row>
    <row r="211" spans="1:19" x14ac:dyDescent="0.3">
      <c r="A211">
        <v>210</v>
      </c>
      <c r="B211" s="1">
        <v>45800.604259259257</v>
      </c>
      <c r="C211" s="1">
        <v>45800.608124999999</v>
      </c>
      <c r="D211" s="39" t="s">
        <v>2417</v>
      </c>
      <c r="E211" s="39" t="s">
        <v>2418</v>
      </c>
      <c r="F211" s="39" t="s">
        <v>2418</v>
      </c>
      <c r="G211">
        <v>12</v>
      </c>
      <c r="H211">
        <v>23</v>
      </c>
      <c r="I211" s="39" t="s">
        <v>1378</v>
      </c>
      <c r="J211" s="39" t="s">
        <v>107</v>
      </c>
      <c r="K211" s="39" t="s">
        <v>6363</v>
      </c>
      <c r="L211" s="39" t="s">
        <v>6450</v>
      </c>
      <c r="M211" s="39" t="s">
        <v>6451</v>
      </c>
      <c r="N211" s="39" t="s">
        <v>6314</v>
      </c>
      <c r="O211" s="39" t="s">
        <v>6452</v>
      </c>
      <c r="P211" s="39" t="s">
        <v>6453</v>
      </c>
      <c r="Q211" s="39" t="s">
        <v>6454</v>
      </c>
      <c r="R211" s="39" t="s">
        <v>4811</v>
      </c>
      <c r="S211" s="39"/>
    </row>
    <row r="212" spans="1:19" x14ac:dyDescent="0.3">
      <c r="A212">
        <v>211</v>
      </c>
      <c r="B212" s="1">
        <v>45800.584814814814</v>
      </c>
      <c r="C212" s="1">
        <v>45800.608414351853</v>
      </c>
      <c r="D212" s="39" t="s">
        <v>6455</v>
      </c>
      <c r="E212" s="39" t="s">
        <v>6456</v>
      </c>
      <c r="F212" s="39" t="s">
        <v>6457</v>
      </c>
      <c r="G212">
        <v>12</v>
      </c>
      <c r="H212">
        <v>2</v>
      </c>
      <c r="I212" s="39" t="s">
        <v>6458</v>
      </c>
      <c r="J212" s="39" t="s">
        <v>6459</v>
      </c>
      <c r="K212" s="39" t="s">
        <v>6460</v>
      </c>
      <c r="L212" s="39" t="s">
        <v>6307</v>
      </c>
      <c r="M212" s="39" t="s">
        <v>6461</v>
      </c>
      <c r="N212" s="39" t="s">
        <v>6462</v>
      </c>
      <c r="O212" s="39" t="s">
        <v>6463</v>
      </c>
      <c r="P212" s="39" t="s">
        <v>6464</v>
      </c>
      <c r="Q212" s="39" t="s">
        <v>6465</v>
      </c>
      <c r="R212" s="39" t="s">
        <v>4811</v>
      </c>
      <c r="S212" s="39"/>
    </row>
    <row r="213" spans="1:19" x14ac:dyDescent="0.3">
      <c r="A213">
        <v>212</v>
      </c>
      <c r="B213" s="1">
        <v>45800.605729166666</v>
      </c>
      <c r="C213" s="1">
        <v>45800.610486111109</v>
      </c>
      <c r="D213" s="39" t="s">
        <v>2024</v>
      </c>
      <c r="E213" s="39" t="s">
        <v>2025</v>
      </c>
      <c r="F213" s="39" t="s">
        <v>2025</v>
      </c>
      <c r="G213">
        <v>4</v>
      </c>
      <c r="H213">
        <v>29</v>
      </c>
      <c r="I213" s="39" t="s">
        <v>4949</v>
      </c>
      <c r="J213" s="39" t="s">
        <v>6466</v>
      </c>
      <c r="K213" s="39" t="s">
        <v>6467</v>
      </c>
      <c r="L213" s="39" t="s">
        <v>6468</v>
      </c>
      <c r="M213" s="39" t="s">
        <v>6469</v>
      </c>
      <c r="N213" s="39" t="s">
        <v>6470</v>
      </c>
      <c r="O213" s="39" t="s">
        <v>6471</v>
      </c>
      <c r="P213" s="39" t="s">
        <v>6472</v>
      </c>
      <c r="Q213" s="39" t="s">
        <v>6104</v>
      </c>
      <c r="R213" s="39" t="s">
        <v>4811</v>
      </c>
      <c r="S213" s="39"/>
    </row>
    <row r="214" spans="1:19" x14ac:dyDescent="0.3">
      <c r="A214">
        <v>213</v>
      </c>
      <c r="B214" s="1">
        <v>45800.586111111108</v>
      </c>
      <c r="C214" s="1">
        <v>45800.611180555556</v>
      </c>
      <c r="D214" s="39" t="s">
        <v>2342</v>
      </c>
      <c r="E214" s="39" t="s">
        <v>2343</v>
      </c>
      <c r="F214" s="39" t="s">
        <v>2343</v>
      </c>
      <c r="G214">
        <v>12</v>
      </c>
      <c r="H214">
        <v>26</v>
      </c>
      <c r="I214" s="39" t="s">
        <v>6473</v>
      </c>
      <c r="J214" s="39" t="s">
        <v>444</v>
      </c>
      <c r="K214" s="39" t="s">
        <v>6474</v>
      </c>
      <c r="L214" s="39" t="s">
        <v>6475</v>
      </c>
      <c r="M214" s="39" t="s">
        <v>6476</v>
      </c>
      <c r="N214" s="39" t="s">
        <v>6438</v>
      </c>
      <c r="O214" s="39" t="s">
        <v>6477</v>
      </c>
      <c r="P214" s="39" t="s">
        <v>6478</v>
      </c>
      <c r="Q214" s="39" t="s">
        <v>6479</v>
      </c>
      <c r="R214" s="39" t="s">
        <v>4811</v>
      </c>
      <c r="S214" s="39"/>
    </row>
    <row r="215" spans="1:19" x14ac:dyDescent="0.3">
      <c r="A215">
        <v>214</v>
      </c>
      <c r="B215" s="1">
        <v>45800.611458333333</v>
      </c>
      <c r="C215" s="1">
        <v>45800.618101851855</v>
      </c>
      <c r="D215" s="39" t="s">
        <v>2105</v>
      </c>
      <c r="E215" s="39" t="s">
        <v>2106</v>
      </c>
      <c r="F215" s="39" t="s">
        <v>2106</v>
      </c>
      <c r="G215">
        <v>4</v>
      </c>
      <c r="H215">
        <v>21</v>
      </c>
      <c r="I215" s="39" t="s">
        <v>6317</v>
      </c>
      <c r="J215" s="39" t="s">
        <v>6318</v>
      </c>
      <c r="K215" s="39" t="s">
        <v>6319</v>
      </c>
      <c r="L215" s="39" t="s">
        <v>6480</v>
      </c>
      <c r="M215" s="39" t="s">
        <v>6321</v>
      </c>
      <c r="N215" s="39" t="s">
        <v>6481</v>
      </c>
      <c r="O215" s="39" t="s">
        <v>6219</v>
      </c>
      <c r="P215" s="39" t="s">
        <v>6482</v>
      </c>
      <c r="Q215" s="39" t="s">
        <v>6483</v>
      </c>
      <c r="R215" s="39" t="s">
        <v>4811</v>
      </c>
      <c r="S215" s="39"/>
    </row>
    <row r="216" spans="1:19" x14ac:dyDescent="0.3">
      <c r="A216">
        <v>215</v>
      </c>
      <c r="B216" s="1">
        <v>45800.619004629632</v>
      </c>
      <c r="C216" s="1">
        <v>45800.619085648148</v>
      </c>
      <c r="D216" s="39" t="s">
        <v>2065</v>
      </c>
      <c r="E216" s="39" t="s">
        <v>2066</v>
      </c>
      <c r="F216" s="39" t="s">
        <v>6484</v>
      </c>
      <c r="G216">
        <v>4</v>
      </c>
      <c r="H216">
        <v>26</v>
      </c>
      <c r="I216" s="39" t="s">
        <v>6317</v>
      </c>
      <c r="J216" s="39" t="s">
        <v>6318</v>
      </c>
      <c r="K216" s="39" t="s">
        <v>6319</v>
      </c>
      <c r="L216" s="39" t="s">
        <v>6485</v>
      </c>
      <c r="M216" s="39" t="s">
        <v>6321</v>
      </c>
      <c r="N216" s="39" t="s">
        <v>6302</v>
      </c>
      <c r="O216" s="39" t="s">
        <v>6219</v>
      </c>
      <c r="P216" s="39" t="s">
        <v>6486</v>
      </c>
      <c r="Q216" s="39" t="s">
        <v>6104</v>
      </c>
      <c r="R216" s="39" t="s">
        <v>4811</v>
      </c>
      <c r="S216" s="39"/>
    </row>
    <row r="217" spans="1:19" x14ac:dyDescent="0.3">
      <c r="A217">
        <v>216</v>
      </c>
      <c r="B217" s="1">
        <v>45800.629224537035</v>
      </c>
      <c r="C217" s="1">
        <v>45800.629386574074</v>
      </c>
      <c r="D217" s="39" t="s">
        <v>2144</v>
      </c>
      <c r="E217" s="39" t="s">
        <v>2145</v>
      </c>
      <c r="F217" s="39" t="s">
        <v>2145</v>
      </c>
      <c r="G217">
        <v>4</v>
      </c>
      <c r="H217">
        <v>13</v>
      </c>
      <c r="I217" s="39" t="s">
        <v>5020</v>
      </c>
      <c r="J217" s="39" t="s">
        <v>958</v>
      </c>
      <c r="K217" s="39" t="s">
        <v>6487</v>
      </c>
      <c r="L217" s="39" t="s">
        <v>6488</v>
      </c>
      <c r="M217" s="39" t="s">
        <v>6489</v>
      </c>
      <c r="N217" s="39" t="s">
        <v>6490</v>
      </c>
      <c r="O217" s="39" t="s">
        <v>6491</v>
      </c>
      <c r="P217" s="39" t="s">
        <v>6492</v>
      </c>
      <c r="Q217" s="39" t="s">
        <v>6493</v>
      </c>
      <c r="R217" s="39" t="s">
        <v>4837</v>
      </c>
      <c r="S217" s="39"/>
    </row>
    <row r="218" spans="1:19" x14ac:dyDescent="0.3">
      <c r="A218">
        <v>217</v>
      </c>
      <c r="B218" s="1">
        <v>45800.745115740741</v>
      </c>
      <c r="C218" s="1">
        <v>45800.746990740743</v>
      </c>
      <c r="D218" s="39" t="s">
        <v>2265</v>
      </c>
      <c r="E218" s="39" t="s">
        <v>2266</v>
      </c>
      <c r="F218" s="39" t="s">
        <v>6494</v>
      </c>
      <c r="G218">
        <v>4</v>
      </c>
      <c r="H218">
        <v>32</v>
      </c>
      <c r="I218" s="39" t="s">
        <v>4865</v>
      </c>
      <c r="J218" s="39" t="s">
        <v>6495</v>
      </c>
      <c r="K218" s="39" t="s">
        <v>6351</v>
      </c>
      <c r="L218" s="39" t="s">
        <v>5253</v>
      </c>
      <c r="M218" s="39" t="s">
        <v>6259</v>
      </c>
      <c r="N218" s="39" t="s">
        <v>6352</v>
      </c>
      <c r="O218" s="39" t="s">
        <v>6353</v>
      </c>
      <c r="P218" s="39" t="s">
        <v>6354</v>
      </c>
      <c r="Q218" s="39" t="s">
        <v>6355</v>
      </c>
      <c r="R218" s="39" t="s">
        <v>4811</v>
      </c>
      <c r="S218" s="39"/>
    </row>
    <row r="219" spans="1:19" x14ac:dyDescent="0.3">
      <c r="A219">
        <v>218</v>
      </c>
      <c r="B219" s="1">
        <v>45800.889421296299</v>
      </c>
      <c r="C219" s="1">
        <v>45800.895162037035</v>
      </c>
      <c r="D219" s="39" t="s">
        <v>2154</v>
      </c>
      <c r="E219" s="39" t="s">
        <v>2155</v>
      </c>
      <c r="F219" s="39" t="s">
        <v>2155</v>
      </c>
      <c r="G219">
        <v>4</v>
      </c>
      <c r="H219">
        <v>30</v>
      </c>
      <c r="I219" s="39" t="s">
        <v>6096</v>
      </c>
      <c r="J219" s="39" t="s">
        <v>6496</v>
      </c>
      <c r="K219" s="39" t="s">
        <v>6098</v>
      </c>
      <c r="L219" s="39" t="s">
        <v>6099</v>
      </c>
      <c r="M219" s="39" t="s">
        <v>6497</v>
      </c>
      <c r="N219" s="39" t="s">
        <v>6498</v>
      </c>
      <c r="O219" s="39" t="s">
        <v>6499</v>
      </c>
      <c r="P219" s="39" t="s">
        <v>6500</v>
      </c>
      <c r="Q219" s="39" t="s">
        <v>6104</v>
      </c>
      <c r="R219" s="39" t="s">
        <v>4837</v>
      </c>
      <c r="S219" s="39"/>
    </row>
    <row r="220" spans="1:19" x14ac:dyDescent="0.3">
      <c r="A220">
        <v>219</v>
      </c>
      <c r="B220" s="1">
        <v>45801.618113425924</v>
      </c>
      <c r="C220" s="1">
        <v>45801.63721064815</v>
      </c>
      <c r="D220" s="39" t="s">
        <v>1270</v>
      </c>
      <c r="E220" s="39" t="s">
        <v>1271</v>
      </c>
      <c r="F220" s="39" t="s">
        <v>1271</v>
      </c>
      <c r="G220">
        <v>1</v>
      </c>
      <c r="H220">
        <v>2</v>
      </c>
      <c r="I220" s="39" t="s">
        <v>6501</v>
      </c>
      <c r="J220" s="39" t="s">
        <v>6502</v>
      </c>
      <c r="K220" s="39" t="s">
        <v>6503</v>
      </c>
      <c r="L220" s="39" t="s">
        <v>6504</v>
      </c>
      <c r="M220" s="39" t="s">
        <v>6505</v>
      </c>
      <c r="N220" s="39" t="s">
        <v>6506</v>
      </c>
      <c r="O220" s="39" t="s">
        <v>6507</v>
      </c>
      <c r="P220" s="39" t="s">
        <v>6508</v>
      </c>
      <c r="Q220" s="39" t="s">
        <v>6509</v>
      </c>
      <c r="R220" s="39" t="s">
        <v>4811</v>
      </c>
      <c r="S220" s="39"/>
    </row>
    <row r="221" spans="1:19" x14ac:dyDescent="0.3">
      <c r="A221">
        <v>220</v>
      </c>
      <c r="B221" s="1">
        <v>45801.75608796296</v>
      </c>
      <c r="C221" s="1">
        <v>45801.764340277776</v>
      </c>
      <c r="D221" s="39" t="s">
        <v>2000</v>
      </c>
      <c r="E221" s="39" t="s">
        <v>2001</v>
      </c>
      <c r="F221" s="39" t="s">
        <v>2001</v>
      </c>
      <c r="G221">
        <v>4</v>
      </c>
      <c r="H221">
        <v>17</v>
      </c>
      <c r="I221" s="39" t="s">
        <v>6510</v>
      </c>
      <c r="J221" s="39" t="s">
        <v>6511</v>
      </c>
      <c r="K221" s="39" t="s">
        <v>6137</v>
      </c>
      <c r="L221" s="39" t="s">
        <v>6512</v>
      </c>
      <c r="M221" s="39" t="s">
        <v>6513</v>
      </c>
      <c r="N221" s="39" t="s">
        <v>6514</v>
      </c>
      <c r="O221" s="39" t="s">
        <v>6515</v>
      </c>
      <c r="P221" s="39" t="s">
        <v>6516</v>
      </c>
      <c r="Q221" s="39" t="s">
        <v>5788</v>
      </c>
      <c r="R221" s="39" t="s">
        <v>4811</v>
      </c>
      <c r="S221" s="39"/>
    </row>
    <row r="222" spans="1:19" x14ac:dyDescent="0.3">
      <c r="A222">
        <v>221</v>
      </c>
      <c r="B222" s="1">
        <v>45801.872557870367</v>
      </c>
      <c r="C222" s="1">
        <v>45801.884120370371</v>
      </c>
      <c r="D222" s="39" t="s">
        <v>1294</v>
      </c>
      <c r="E222" s="39" t="s">
        <v>1295</v>
      </c>
      <c r="F222" s="39" t="s">
        <v>1295</v>
      </c>
      <c r="G222">
        <v>1</v>
      </c>
      <c r="H222">
        <v>3</v>
      </c>
      <c r="I222" s="39" t="s">
        <v>6517</v>
      </c>
      <c r="J222" s="39" t="s">
        <v>6518</v>
      </c>
      <c r="K222" s="39" t="s">
        <v>6519</v>
      </c>
      <c r="L222" s="39" t="s">
        <v>5196</v>
      </c>
      <c r="M222" s="39" t="s">
        <v>6520</v>
      </c>
      <c r="N222" s="39" t="s">
        <v>6521</v>
      </c>
      <c r="O222" s="39" t="s">
        <v>6522</v>
      </c>
      <c r="P222" s="39" t="s">
        <v>6523</v>
      </c>
      <c r="Q222" s="39" t="s">
        <v>6524</v>
      </c>
      <c r="R222" s="39" t="s">
        <v>4811</v>
      </c>
      <c r="S222" s="39"/>
    </row>
    <row r="223" spans="1:19" x14ac:dyDescent="0.3">
      <c r="A223">
        <v>222</v>
      </c>
      <c r="B223" s="1">
        <v>45801.910439814812</v>
      </c>
      <c r="C223" s="1">
        <v>45801.924085648148</v>
      </c>
      <c r="D223" s="39" t="s">
        <v>990</v>
      </c>
      <c r="E223" s="39" t="s">
        <v>991</v>
      </c>
      <c r="F223" s="39" t="s">
        <v>991</v>
      </c>
      <c r="G223">
        <v>1</v>
      </c>
      <c r="H223">
        <v>28</v>
      </c>
      <c r="I223" s="39" t="s">
        <v>6525</v>
      </c>
      <c r="J223" s="39" t="s">
        <v>6526</v>
      </c>
      <c r="K223" s="39" t="s">
        <v>5421</v>
      </c>
      <c r="L223" s="39" t="s">
        <v>6527</v>
      </c>
      <c r="M223" s="39" t="s">
        <v>6528</v>
      </c>
      <c r="N223" s="39" t="s">
        <v>6529</v>
      </c>
      <c r="O223" s="39" t="s">
        <v>6530</v>
      </c>
      <c r="P223" s="39" t="s">
        <v>6531</v>
      </c>
      <c r="Q223" s="39" t="s">
        <v>6532</v>
      </c>
      <c r="R223" s="39" t="s">
        <v>4811</v>
      </c>
      <c r="S223" s="39"/>
    </row>
    <row r="224" spans="1:19" x14ac:dyDescent="0.3">
      <c r="A224">
        <v>223</v>
      </c>
      <c r="B224" s="1">
        <v>45801.887777777774</v>
      </c>
      <c r="C224" s="1">
        <v>45801.924085648148</v>
      </c>
      <c r="D224" s="39" t="s">
        <v>1409</v>
      </c>
      <c r="E224" s="39" t="s">
        <v>1410</v>
      </c>
      <c r="F224" s="39" t="s">
        <v>1410</v>
      </c>
      <c r="G224">
        <v>1</v>
      </c>
      <c r="H224">
        <v>26</v>
      </c>
      <c r="I224" s="39" t="s">
        <v>4949</v>
      </c>
      <c r="J224" s="39" t="s">
        <v>6533</v>
      </c>
      <c r="K224" s="39" t="s">
        <v>5421</v>
      </c>
      <c r="L224" s="39" t="s">
        <v>6534</v>
      </c>
      <c r="M224" s="39" t="s">
        <v>6535</v>
      </c>
      <c r="N224" s="39" t="s">
        <v>6536</v>
      </c>
      <c r="O224" s="39" t="s">
        <v>6537</v>
      </c>
      <c r="P224" s="39" t="s">
        <v>6538</v>
      </c>
      <c r="Q224" s="39" t="s">
        <v>4855</v>
      </c>
      <c r="R224" s="39" t="s">
        <v>4811</v>
      </c>
      <c r="S224" s="39"/>
    </row>
    <row r="225" spans="1:19" x14ac:dyDescent="0.3">
      <c r="A225">
        <v>224</v>
      </c>
      <c r="B225" s="1">
        <v>45802.54650462963</v>
      </c>
      <c r="C225" s="1">
        <v>45802.57472222222</v>
      </c>
      <c r="D225" s="39" t="s">
        <v>1326</v>
      </c>
      <c r="E225" s="39" t="s">
        <v>1327</v>
      </c>
      <c r="F225" s="39" t="s">
        <v>6539</v>
      </c>
      <c r="G225">
        <v>1</v>
      </c>
      <c r="H225">
        <v>20</v>
      </c>
      <c r="I225" s="39" t="s">
        <v>6540</v>
      </c>
      <c r="J225" s="39" t="s">
        <v>6541</v>
      </c>
      <c r="K225" s="39" t="s">
        <v>6542</v>
      </c>
      <c r="L225" s="39" t="s">
        <v>5253</v>
      </c>
      <c r="M225" s="39" t="s">
        <v>6543</v>
      </c>
      <c r="N225" s="39" t="s">
        <v>6544</v>
      </c>
      <c r="O225" s="39" t="s">
        <v>6545</v>
      </c>
      <c r="P225" s="39" t="s">
        <v>6546</v>
      </c>
      <c r="Q225" s="39" t="s">
        <v>4855</v>
      </c>
      <c r="R225" s="39" t="s">
        <v>4811</v>
      </c>
      <c r="S225" s="39"/>
    </row>
    <row r="226" spans="1:19" x14ac:dyDescent="0.3">
      <c r="A226">
        <v>225</v>
      </c>
      <c r="B226" s="1">
        <v>45802.643275462964</v>
      </c>
      <c r="C226" s="1">
        <v>45802.660451388889</v>
      </c>
      <c r="D226" s="39" t="s">
        <v>1388</v>
      </c>
      <c r="E226" s="39" t="s">
        <v>1389</v>
      </c>
      <c r="F226" s="39" t="s">
        <v>6547</v>
      </c>
      <c r="G226">
        <v>1</v>
      </c>
      <c r="H226">
        <v>29</v>
      </c>
      <c r="I226" s="39" t="s">
        <v>6540</v>
      </c>
      <c r="J226" s="39" t="s">
        <v>903</v>
      </c>
      <c r="K226" s="39" t="s">
        <v>4830</v>
      </c>
      <c r="L226" s="39" t="s">
        <v>6548</v>
      </c>
      <c r="M226" s="39" t="s">
        <v>6549</v>
      </c>
      <c r="N226" s="39" t="s">
        <v>6550</v>
      </c>
      <c r="O226" s="39" t="s">
        <v>6551</v>
      </c>
      <c r="P226" s="39" t="s">
        <v>6552</v>
      </c>
      <c r="Q226" s="39" t="s">
        <v>6553</v>
      </c>
      <c r="R226" s="39" t="s">
        <v>4811</v>
      </c>
      <c r="S226" s="39"/>
    </row>
    <row r="227" spans="1:19" x14ac:dyDescent="0.3">
      <c r="A227">
        <v>226</v>
      </c>
      <c r="B227" s="1">
        <v>45802.827291666668</v>
      </c>
      <c r="C227" s="1">
        <v>45802.846296296295</v>
      </c>
      <c r="D227" s="39" t="s">
        <v>2208</v>
      </c>
      <c r="E227" s="39" t="s">
        <v>2209</v>
      </c>
      <c r="F227" s="39" t="s">
        <v>2209</v>
      </c>
      <c r="G227">
        <v>3</v>
      </c>
      <c r="H227">
        <v>18</v>
      </c>
      <c r="I227" s="39" t="s">
        <v>5020</v>
      </c>
      <c r="J227" s="39" t="s">
        <v>6554</v>
      </c>
      <c r="K227" s="39" t="s">
        <v>6555</v>
      </c>
      <c r="L227" s="39" t="s">
        <v>6556</v>
      </c>
      <c r="M227" s="39" t="s">
        <v>6557</v>
      </c>
      <c r="N227" s="39" t="s">
        <v>6558</v>
      </c>
      <c r="O227" s="39" t="s">
        <v>6559</v>
      </c>
      <c r="P227" s="39" t="s">
        <v>6560</v>
      </c>
      <c r="Q227" s="39" t="s">
        <v>6561</v>
      </c>
      <c r="R227" s="39" t="s">
        <v>4837</v>
      </c>
      <c r="S227" s="39"/>
    </row>
    <row r="228" spans="1:19" x14ac:dyDescent="0.3">
      <c r="A228">
        <v>227</v>
      </c>
      <c r="B228" s="1">
        <v>45802.963333333333</v>
      </c>
      <c r="C228" s="1">
        <v>45802.982499999998</v>
      </c>
      <c r="D228" s="39" t="s">
        <v>3120</v>
      </c>
      <c r="E228" s="39" t="s">
        <v>3121</v>
      </c>
      <c r="F228" s="39" t="s">
        <v>3121</v>
      </c>
      <c r="G228">
        <v>3</v>
      </c>
      <c r="H228">
        <v>14</v>
      </c>
      <c r="I228" s="39" t="s">
        <v>6562</v>
      </c>
      <c r="J228" s="39" t="s">
        <v>6563</v>
      </c>
      <c r="K228" s="39" t="s">
        <v>6564</v>
      </c>
      <c r="L228" s="39" t="s">
        <v>6565</v>
      </c>
      <c r="M228" s="39" t="s">
        <v>6566</v>
      </c>
      <c r="N228" s="39" t="s">
        <v>6567</v>
      </c>
      <c r="O228" s="39" t="s">
        <v>6568</v>
      </c>
      <c r="P228" s="39" t="s">
        <v>6569</v>
      </c>
      <c r="Q228" s="39" t="s">
        <v>6570</v>
      </c>
      <c r="R228" s="39" t="s">
        <v>4811</v>
      </c>
      <c r="S228" s="39"/>
    </row>
    <row r="229" spans="1:19" x14ac:dyDescent="0.3">
      <c r="A229">
        <v>228</v>
      </c>
      <c r="B229" s="1">
        <v>45803.898449074077</v>
      </c>
      <c r="C229" s="1">
        <v>45803.912488425929</v>
      </c>
      <c r="D229" s="39" t="s">
        <v>3210</v>
      </c>
      <c r="E229" s="39" t="s">
        <v>3211</v>
      </c>
      <c r="F229" s="39" t="s">
        <v>3211</v>
      </c>
      <c r="G229">
        <v>3</v>
      </c>
      <c r="H229">
        <v>35</v>
      </c>
      <c r="I229" s="39" t="s">
        <v>1194</v>
      </c>
      <c r="J229" s="39" t="s">
        <v>958</v>
      </c>
      <c r="K229" s="39" t="s">
        <v>6571</v>
      </c>
      <c r="L229" s="39" t="s">
        <v>6572</v>
      </c>
      <c r="M229" s="39" t="s">
        <v>6573</v>
      </c>
      <c r="N229" s="39" t="s">
        <v>6574</v>
      </c>
      <c r="O229" s="39" t="s">
        <v>6575</v>
      </c>
      <c r="P229" s="39" t="s">
        <v>6576</v>
      </c>
      <c r="Q229" s="39" t="s">
        <v>6577</v>
      </c>
      <c r="R229" s="39" t="s">
        <v>4811</v>
      </c>
      <c r="S229" s="39"/>
    </row>
    <row r="230" spans="1:19" x14ac:dyDescent="0.3">
      <c r="A230">
        <v>229</v>
      </c>
      <c r="B230" s="1">
        <v>45803.908761574072</v>
      </c>
      <c r="C230" s="1">
        <v>45803.92087962963</v>
      </c>
      <c r="D230" s="39" t="s">
        <v>1210</v>
      </c>
      <c r="E230" s="39" t="s">
        <v>1211</v>
      </c>
      <c r="F230" s="39" t="s">
        <v>1212</v>
      </c>
      <c r="G230">
        <v>1</v>
      </c>
      <c r="H230">
        <v>23</v>
      </c>
      <c r="I230" s="39" t="s">
        <v>6578</v>
      </c>
      <c r="J230" s="39" t="s">
        <v>6579</v>
      </c>
      <c r="K230" s="39" t="s">
        <v>6580</v>
      </c>
      <c r="L230" s="39" t="s">
        <v>1194</v>
      </c>
      <c r="M230" s="39" t="s">
        <v>6581</v>
      </c>
      <c r="N230" s="39" t="s">
        <v>6582</v>
      </c>
      <c r="O230" s="39" t="s">
        <v>6583</v>
      </c>
      <c r="P230" s="39" t="s">
        <v>6584</v>
      </c>
      <c r="Q230" s="39" t="s">
        <v>6585</v>
      </c>
      <c r="R230" s="39" t="s">
        <v>4811</v>
      </c>
      <c r="S230" s="39"/>
    </row>
    <row r="231" spans="1:19" x14ac:dyDescent="0.3">
      <c r="A231">
        <v>230</v>
      </c>
      <c r="B231" s="1">
        <v>45804.561122685183</v>
      </c>
      <c r="C231" s="1">
        <v>45804.564837962964</v>
      </c>
      <c r="D231" s="39" t="s">
        <v>20</v>
      </c>
      <c r="E231" s="39" t="s">
        <v>21</v>
      </c>
      <c r="F231" s="39" t="s">
        <v>21</v>
      </c>
      <c r="G231">
        <v>11</v>
      </c>
      <c r="H231">
        <v>18</v>
      </c>
      <c r="I231" s="39" t="s">
        <v>6586</v>
      </c>
      <c r="J231" s="39" t="s">
        <v>341</v>
      </c>
      <c r="K231" s="39" t="s">
        <v>6587</v>
      </c>
      <c r="L231" s="39" t="s">
        <v>6588</v>
      </c>
      <c r="M231" s="39" t="s">
        <v>2691</v>
      </c>
      <c r="N231" s="39" t="s">
        <v>4870</v>
      </c>
      <c r="O231" s="39" t="s">
        <v>6589</v>
      </c>
      <c r="P231" s="39" t="s">
        <v>5730</v>
      </c>
      <c r="Q231" s="39" t="s">
        <v>6590</v>
      </c>
      <c r="R231" s="39" t="s">
        <v>4837</v>
      </c>
      <c r="S231" s="39"/>
    </row>
    <row r="232" spans="1:19" x14ac:dyDescent="0.3">
      <c r="A232">
        <v>231</v>
      </c>
      <c r="B232" s="1">
        <v>45804.561319444445</v>
      </c>
      <c r="C232" s="1">
        <v>45804.565763888888</v>
      </c>
      <c r="D232" s="39" t="s">
        <v>67</v>
      </c>
      <c r="E232" s="39" t="s">
        <v>68</v>
      </c>
      <c r="F232" s="39" t="s">
        <v>68</v>
      </c>
      <c r="G232">
        <v>11</v>
      </c>
      <c r="H232">
        <v>25</v>
      </c>
      <c r="I232" s="39" t="s">
        <v>6289</v>
      </c>
      <c r="J232" s="39" t="s">
        <v>6591</v>
      </c>
      <c r="K232" s="39" t="s">
        <v>6592</v>
      </c>
      <c r="L232" s="39" t="s">
        <v>6593</v>
      </c>
      <c r="M232" s="39" t="s">
        <v>6594</v>
      </c>
      <c r="N232" s="39" t="s">
        <v>6595</v>
      </c>
      <c r="O232" s="39" t="s">
        <v>6596</v>
      </c>
      <c r="P232" s="39" t="s">
        <v>6597</v>
      </c>
      <c r="Q232" s="39" t="s">
        <v>6598</v>
      </c>
      <c r="R232" s="39" t="s">
        <v>4811</v>
      </c>
      <c r="S232" s="39"/>
    </row>
    <row r="233" spans="1:19" x14ac:dyDescent="0.3">
      <c r="A233">
        <v>232</v>
      </c>
      <c r="B233" s="1">
        <v>45804.562928240739</v>
      </c>
      <c r="C233" s="1">
        <v>45804.566770833335</v>
      </c>
      <c r="D233" s="39" t="s">
        <v>77</v>
      </c>
      <c r="E233" s="39" t="s">
        <v>78</v>
      </c>
      <c r="F233" s="39" t="s">
        <v>78</v>
      </c>
      <c r="G233">
        <v>11</v>
      </c>
      <c r="H233">
        <v>16</v>
      </c>
      <c r="I233" s="39" t="s">
        <v>4925</v>
      </c>
      <c r="J233" s="39" t="s">
        <v>6599</v>
      </c>
      <c r="K233" s="39" t="s">
        <v>6600</v>
      </c>
      <c r="L233" s="39" t="s">
        <v>6601</v>
      </c>
      <c r="M233" s="39" t="s">
        <v>6602</v>
      </c>
      <c r="N233" s="39" t="s">
        <v>4925</v>
      </c>
      <c r="O233" s="39" t="s">
        <v>6603</v>
      </c>
      <c r="P233" s="39" t="s">
        <v>148</v>
      </c>
      <c r="Q233" s="39" t="s">
        <v>6604</v>
      </c>
      <c r="R233" s="39" t="s">
        <v>4811</v>
      </c>
      <c r="S233" s="39"/>
    </row>
    <row r="234" spans="1:19" x14ac:dyDescent="0.3">
      <c r="A234">
        <v>233</v>
      </c>
      <c r="B234" s="1">
        <v>45804.55978009259</v>
      </c>
      <c r="C234" s="1">
        <v>45804.568043981482</v>
      </c>
      <c r="D234" s="39" t="s">
        <v>220</v>
      </c>
      <c r="E234" s="39" t="s">
        <v>221</v>
      </c>
      <c r="F234" s="39" t="s">
        <v>221</v>
      </c>
      <c r="G234">
        <v>11</v>
      </c>
      <c r="H234">
        <v>13</v>
      </c>
      <c r="I234" s="39" t="s">
        <v>6289</v>
      </c>
      <c r="J234" s="39" t="s">
        <v>5104</v>
      </c>
      <c r="K234" s="39" t="s">
        <v>6605</v>
      </c>
      <c r="L234" s="39" t="s">
        <v>1194</v>
      </c>
      <c r="M234" s="39" t="s">
        <v>6606</v>
      </c>
      <c r="N234" s="39" t="s">
        <v>6607</v>
      </c>
      <c r="O234" s="39" t="s">
        <v>6608</v>
      </c>
      <c r="P234" s="39" t="s">
        <v>6609</v>
      </c>
      <c r="Q234" s="39" t="s">
        <v>6610</v>
      </c>
      <c r="R234" s="39" t="s">
        <v>4811</v>
      </c>
      <c r="S234" s="39"/>
    </row>
    <row r="235" spans="1:19" x14ac:dyDescent="0.3">
      <c r="A235">
        <v>234</v>
      </c>
      <c r="B235" s="1">
        <v>45804.560034722221</v>
      </c>
      <c r="C235" s="1">
        <v>45804.568078703705</v>
      </c>
      <c r="D235" s="39" t="s">
        <v>330</v>
      </c>
      <c r="E235" s="39" t="s">
        <v>331</v>
      </c>
      <c r="F235" s="39" t="s">
        <v>6611</v>
      </c>
      <c r="G235">
        <v>11</v>
      </c>
      <c r="H235">
        <v>11</v>
      </c>
      <c r="I235" s="39" t="s">
        <v>6612</v>
      </c>
      <c r="J235" s="39" t="s">
        <v>2689</v>
      </c>
      <c r="K235" s="39" t="s">
        <v>4830</v>
      </c>
      <c r="L235" s="39" t="s">
        <v>6613</v>
      </c>
      <c r="M235" s="39" t="s">
        <v>6614</v>
      </c>
      <c r="N235" s="39" t="s">
        <v>6615</v>
      </c>
      <c r="O235" s="39" t="s">
        <v>6616</v>
      </c>
      <c r="P235" s="39" t="s">
        <v>6617</v>
      </c>
      <c r="Q235" s="39" t="s">
        <v>6618</v>
      </c>
      <c r="R235" s="39" t="s">
        <v>4811</v>
      </c>
      <c r="S235" s="39"/>
    </row>
    <row r="236" spans="1:19" x14ac:dyDescent="0.3">
      <c r="A236">
        <v>235</v>
      </c>
      <c r="B236" s="1">
        <v>45804.562106481484</v>
      </c>
      <c r="C236" s="1">
        <v>45804.568541666667</v>
      </c>
      <c r="D236" s="39" t="s">
        <v>244</v>
      </c>
      <c r="E236" s="39" t="s">
        <v>245</v>
      </c>
      <c r="F236" s="39" t="s">
        <v>6619</v>
      </c>
      <c r="G236">
        <v>11</v>
      </c>
      <c r="H236">
        <v>14</v>
      </c>
      <c r="I236" s="39" t="s">
        <v>6620</v>
      </c>
      <c r="J236" s="39" t="s">
        <v>1037</v>
      </c>
      <c r="K236" s="39" t="s">
        <v>6621</v>
      </c>
      <c r="L236" s="39" t="s">
        <v>6622</v>
      </c>
      <c r="M236" s="39" t="s">
        <v>6623</v>
      </c>
      <c r="N236" s="39" t="s">
        <v>6624</v>
      </c>
      <c r="O236" s="39" t="s">
        <v>6625</v>
      </c>
      <c r="P236" s="39" t="s">
        <v>6626</v>
      </c>
      <c r="Q236" s="39" t="s">
        <v>6610</v>
      </c>
      <c r="R236" s="39" t="s">
        <v>4811</v>
      </c>
      <c r="S236" s="39"/>
    </row>
    <row r="237" spans="1:19" x14ac:dyDescent="0.3">
      <c r="A237">
        <v>236</v>
      </c>
      <c r="B237" s="1">
        <v>45804.559548611112</v>
      </c>
      <c r="C237" s="1">
        <v>45804.569097222222</v>
      </c>
      <c r="D237" s="39" t="s">
        <v>450</v>
      </c>
      <c r="E237" s="39" t="s">
        <v>451</v>
      </c>
      <c r="F237" s="39" t="s">
        <v>451</v>
      </c>
      <c r="G237">
        <v>11</v>
      </c>
      <c r="H237">
        <v>24</v>
      </c>
      <c r="I237" s="39" t="s">
        <v>6627</v>
      </c>
      <c r="J237" s="39" t="s">
        <v>341</v>
      </c>
      <c r="K237" s="39" t="s">
        <v>6621</v>
      </c>
      <c r="L237" s="39" t="s">
        <v>6628</v>
      </c>
      <c r="M237" s="39" t="s">
        <v>6629</v>
      </c>
      <c r="N237" s="39" t="s">
        <v>6630</v>
      </c>
      <c r="O237" s="39" t="s">
        <v>6631</v>
      </c>
      <c r="P237" s="39" t="s">
        <v>6632</v>
      </c>
      <c r="Q237" s="39" t="s">
        <v>6610</v>
      </c>
      <c r="R237" s="39" t="s">
        <v>4811</v>
      </c>
      <c r="S237" s="39"/>
    </row>
    <row r="238" spans="1:19" x14ac:dyDescent="0.3">
      <c r="A238">
        <v>237</v>
      </c>
      <c r="B238" s="1">
        <v>45804.561805555553</v>
      </c>
      <c r="C238" s="1">
        <v>45804.569513888891</v>
      </c>
      <c r="D238" s="39" t="s">
        <v>206</v>
      </c>
      <c r="E238" s="39" t="s">
        <v>207</v>
      </c>
      <c r="F238" s="39" t="s">
        <v>207</v>
      </c>
      <c r="G238">
        <v>11</v>
      </c>
      <c r="H238">
        <v>40</v>
      </c>
      <c r="I238" s="39" t="s">
        <v>6633</v>
      </c>
      <c r="J238" s="39" t="s">
        <v>6634</v>
      </c>
      <c r="K238" s="39" t="s">
        <v>6635</v>
      </c>
      <c r="L238" s="39" t="s">
        <v>6636</v>
      </c>
      <c r="M238" s="39" t="s">
        <v>6637</v>
      </c>
      <c r="N238" s="39" t="s">
        <v>6638</v>
      </c>
      <c r="O238" s="39" t="s">
        <v>6639</v>
      </c>
      <c r="P238" s="39" t="s">
        <v>6640</v>
      </c>
      <c r="Q238" s="39" t="s">
        <v>6641</v>
      </c>
      <c r="R238" s="39" t="s">
        <v>4811</v>
      </c>
      <c r="S238" s="39"/>
    </row>
    <row r="239" spans="1:19" x14ac:dyDescent="0.3">
      <c r="A239">
        <v>238</v>
      </c>
      <c r="B239" s="1">
        <v>45804.560358796298</v>
      </c>
      <c r="C239" s="1">
        <v>45804.5702662037</v>
      </c>
      <c r="D239" s="39" t="s">
        <v>446</v>
      </c>
      <c r="E239" s="39" t="s">
        <v>447</v>
      </c>
      <c r="F239" s="39" t="s">
        <v>447</v>
      </c>
      <c r="G239">
        <v>11</v>
      </c>
      <c r="H239">
        <v>2</v>
      </c>
      <c r="I239" s="39" t="s">
        <v>6642</v>
      </c>
      <c r="J239" s="39" t="s">
        <v>6643</v>
      </c>
      <c r="K239" s="39" t="s">
        <v>6644</v>
      </c>
      <c r="L239" s="39" t="s">
        <v>6645</v>
      </c>
      <c r="M239" s="39" t="s">
        <v>6646</v>
      </c>
      <c r="N239" s="39" t="s">
        <v>4870</v>
      </c>
      <c r="O239" s="39" t="s">
        <v>6647</v>
      </c>
      <c r="P239" s="39" t="s">
        <v>6188</v>
      </c>
      <c r="Q239" s="39" t="s">
        <v>6648</v>
      </c>
      <c r="R239" s="39" t="s">
        <v>4811</v>
      </c>
      <c r="S239" s="39"/>
    </row>
    <row r="240" spans="1:19" x14ac:dyDescent="0.3">
      <c r="A240">
        <v>239</v>
      </c>
      <c r="B240" s="1">
        <v>45804.56355324074</v>
      </c>
      <c r="C240" s="1">
        <v>45804.570324074077</v>
      </c>
      <c r="D240" s="39" t="s">
        <v>458</v>
      </c>
      <c r="E240" s="39" t="s">
        <v>459</v>
      </c>
      <c r="F240" s="39" t="s">
        <v>459</v>
      </c>
      <c r="G240">
        <v>11</v>
      </c>
      <c r="H240">
        <v>4</v>
      </c>
      <c r="I240" s="39" t="s">
        <v>6649</v>
      </c>
      <c r="J240" s="39" t="s">
        <v>1037</v>
      </c>
      <c r="K240" s="39" t="s">
        <v>6644</v>
      </c>
      <c r="L240" s="39" t="s">
        <v>5734</v>
      </c>
      <c r="M240" s="39" t="s">
        <v>6650</v>
      </c>
      <c r="N240" s="39" t="s">
        <v>6651</v>
      </c>
      <c r="O240" s="39" t="s">
        <v>6652</v>
      </c>
      <c r="P240" s="39" t="s">
        <v>5730</v>
      </c>
      <c r="Q240" s="39" t="s">
        <v>6653</v>
      </c>
      <c r="R240" s="39" t="s">
        <v>4811</v>
      </c>
      <c r="S240" s="39"/>
    </row>
    <row r="241" spans="1:19" x14ac:dyDescent="0.3">
      <c r="A241">
        <v>240</v>
      </c>
      <c r="B241" s="1">
        <v>45804.563842592594</v>
      </c>
      <c r="C241" s="1">
        <v>45804.5703587963</v>
      </c>
      <c r="D241" s="39" t="s">
        <v>422</v>
      </c>
      <c r="E241" s="39" t="s">
        <v>423</v>
      </c>
      <c r="F241" s="39" t="s">
        <v>6654</v>
      </c>
      <c r="G241">
        <v>11</v>
      </c>
      <c r="H241">
        <v>37</v>
      </c>
      <c r="I241" s="39" t="s">
        <v>6655</v>
      </c>
      <c r="J241" s="39" t="s">
        <v>1037</v>
      </c>
      <c r="K241" s="39" t="s">
        <v>6656</v>
      </c>
      <c r="L241" s="39" t="s">
        <v>5640</v>
      </c>
      <c r="M241" s="39" t="s">
        <v>6657</v>
      </c>
      <c r="N241" s="39" t="s">
        <v>6658</v>
      </c>
      <c r="O241" s="39" t="s">
        <v>6659</v>
      </c>
      <c r="P241" s="39" t="s">
        <v>6660</v>
      </c>
      <c r="Q241" s="39" t="s">
        <v>6610</v>
      </c>
      <c r="R241" s="39" t="s">
        <v>4811</v>
      </c>
      <c r="S241" s="39"/>
    </row>
    <row r="242" spans="1:19" x14ac:dyDescent="0.3">
      <c r="A242">
        <v>241</v>
      </c>
      <c r="B242" s="1">
        <v>45804.562592592592</v>
      </c>
      <c r="C242" s="1">
        <v>45804.570370370369</v>
      </c>
      <c r="D242" s="39" t="s">
        <v>35</v>
      </c>
      <c r="E242" s="39" t="s">
        <v>36</v>
      </c>
      <c r="F242" s="39" t="s">
        <v>36</v>
      </c>
      <c r="G242">
        <v>11</v>
      </c>
      <c r="H242">
        <v>5</v>
      </c>
      <c r="I242" s="39" t="s">
        <v>6661</v>
      </c>
      <c r="J242" s="39" t="s">
        <v>6662</v>
      </c>
      <c r="K242" s="39" t="s">
        <v>6663</v>
      </c>
      <c r="L242" s="39" t="s">
        <v>6664</v>
      </c>
      <c r="M242" s="39" t="s">
        <v>6665</v>
      </c>
      <c r="N242" s="39" t="s">
        <v>6666</v>
      </c>
      <c r="O242" s="39" t="s">
        <v>6667</v>
      </c>
      <c r="P242" s="39" t="s">
        <v>6668</v>
      </c>
      <c r="Q242" s="39" t="s">
        <v>6648</v>
      </c>
      <c r="R242" s="39" t="s">
        <v>4811</v>
      </c>
      <c r="S242" s="39"/>
    </row>
    <row r="243" spans="1:19" x14ac:dyDescent="0.3">
      <c r="A243">
        <v>242</v>
      </c>
      <c r="B243" s="1">
        <v>45804.56050925926</v>
      </c>
      <c r="C243" s="1">
        <v>45804.570381944446</v>
      </c>
      <c r="D243" s="39" t="s">
        <v>384</v>
      </c>
      <c r="E243" s="39" t="s">
        <v>385</v>
      </c>
      <c r="F243" s="39" t="s">
        <v>386</v>
      </c>
      <c r="G243">
        <v>11</v>
      </c>
      <c r="H243">
        <v>34</v>
      </c>
      <c r="I243" s="39" t="s">
        <v>4865</v>
      </c>
      <c r="J243" s="39" t="s">
        <v>6669</v>
      </c>
      <c r="K243" s="39" t="s">
        <v>6670</v>
      </c>
      <c r="L243" s="39" t="s">
        <v>6671</v>
      </c>
      <c r="M243" s="39" t="s">
        <v>6672</v>
      </c>
      <c r="N243" s="39" t="s">
        <v>5026</v>
      </c>
      <c r="O243" s="39" t="s">
        <v>6659</v>
      </c>
      <c r="P243" s="39" t="s">
        <v>6660</v>
      </c>
      <c r="Q243" s="39" t="s">
        <v>6673</v>
      </c>
      <c r="R243" s="39" t="s">
        <v>4811</v>
      </c>
      <c r="S243" s="39"/>
    </row>
    <row r="244" spans="1:19" x14ac:dyDescent="0.3">
      <c r="A244">
        <v>243</v>
      </c>
      <c r="B244" s="1">
        <v>45804.559872685182</v>
      </c>
      <c r="C244" s="1">
        <v>45804.570474537039</v>
      </c>
      <c r="D244" s="39" t="s">
        <v>398</v>
      </c>
      <c r="E244" s="39" t="s">
        <v>399</v>
      </c>
      <c r="F244" s="39" t="s">
        <v>6674</v>
      </c>
      <c r="G244">
        <v>11</v>
      </c>
      <c r="H244">
        <v>36</v>
      </c>
      <c r="I244" s="39" t="s">
        <v>6675</v>
      </c>
      <c r="J244" s="39" t="s">
        <v>6676</v>
      </c>
      <c r="K244" s="39" t="s">
        <v>6677</v>
      </c>
      <c r="L244" s="39" t="s">
        <v>6678</v>
      </c>
      <c r="M244" s="39" t="s">
        <v>6679</v>
      </c>
      <c r="N244" s="39" t="s">
        <v>6680</v>
      </c>
      <c r="O244" s="39" t="s">
        <v>6681</v>
      </c>
      <c r="P244" s="39" t="s">
        <v>6660</v>
      </c>
      <c r="Q244" s="39" t="s">
        <v>6610</v>
      </c>
      <c r="R244" s="39" t="s">
        <v>4811</v>
      </c>
      <c r="S244" s="39"/>
    </row>
    <row r="245" spans="1:19" x14ac:dyDescent="0.3">
      <c r="A245">
        <v>244</v>
      </c>
      <c r="B245" s="1">
        <v>45804.560543981483</v>
      </c>
      <c r="C245" s="1">
        <v>45804.570486111108</v>
      </c>
      <c r="D245" s="39" t="s">
        <v>316</v>
      </c>
      <c r="E245" s="39" t="s">
        <v>317</v>
      </c>
      <c r="F245" s="39" t="s">
        <v>317</v>
      </c>
      <c r="G245">
        <v>11</v>
      </c>
      <c r="H245">
        <v>29</v>
      </c>
      <c r="I245" s="39" t="s">
        <v>6649</v>
      </c>
      <c r="J245" s="39" t="s">
        <v>6682</v>
      </c>
      <c r="K245" s="39" t="s">
        <v>6683</v>
      </c>
      <c r="L245" s="39" t="s">
        <v>6684</v>
      </c>
      <c r="M245" s="39" t="s">
        <v>6679</v>
      </c>
      <c r="N245" s="39" t="s">
        <v>6685</v>
      </c>
      <c r="O245" s="39" t="s">
        <v>6659</v>
      </c>
      <c r="P245" s="39" t="s">
        <v>6660</v>
      </c>
      <c r="Q245" s="39" t="s">
        <v>6610</v>
      </c>
      <c r="R245" s="39" t="s">
        <v>4811</v>
      </c>
      <c r="S245" s="39"/>
    </row>
    <row r="246" spans="1:19" x14ac:dyDescent="0.3">
      <c r="A246">
        <v>245</v>
      </c>
      <c r="B246" s="1">
        <v>45804.560196759259</v>
      </c>
      <c r="C246" s="1">
        <v>45804.570717592593</v>
      </c>
      <c r="D246" s="39" t="s">
        <v>343</v>
      </c>
      <c r="E246" s="39" t="s">
        <v>344</v>
      </c>
      <c r="F246" s="39" t="s">
        <v>6686</v>
      </c>
      <c r="G246">
        <v>11</v>
      </c>
      <c r="H246">
        <v>35</v>
      </c>
      <c r="I246" s="39" t="s">
        <v>6687</v>
      </c>
      <c r="J246" s="39" t="s">
        <v>6688</v>
      </c>
      <c r="K246" s="39" t="s">
        <v>6689</v>
      </c>
      <c r="L246" s="39" t="s">
        <v>5640</v>
      </c>
      <c r="M246" s="39" t="s">
        <v>6679</v>
      </c>
      <c r="N246" s="39" t="s">
        <v>4870</v>
      </c>
      <c r="O246" s="39" t="s">
        <v>6690</v>
      </c>
      <c r="P246" s="39" t="s">
        <v>6660</v>
      </c>
      <c r="Q246" s="39" t="s">
        <v>6610</v>
      </c>
      <c r="R246" s="39" t="s">
        <v>4811</v>
      </c>
      <c r="S246" s="39"/>
    </row>
    <row r="247" spans="1:19" x14ac:dyDescent="0.3">
      <c r="A247">
        <v>246</v>
      </c>
      <c r="B247" s="1">
        <v>45804.571504629632</v>
      </c>
      <c r="C247" s="1">
        <v>45804.571550925924</v>
      </c>
      <c r="D247" s="39" t="s">
        <v>163</v>
      </c>
      <c r="E247" s="39" t="s">
        <v>164</v>
      </c>
      <c r="F247" s="39" t="s">
        <v>164</v>
      </c>
      <c r="G247">
        <v>11</v>
      </c>
      <c r="H247">
        <v>39</v>
      </c>
      <c r="I247" s="39" t="s">
        <v>6691</v>
      </c>
      <c r="J247" s="39" t="s">
        <v>6692</v>
      </c>
      <c r="K247" s="39" t="s">
        <v>6693</v>
      </c>
      <c r="L247" s="39" t="s">
        <v>6694</v>
      </c>
      <c r="M247" s="39" t="s">
        <v>6695</v>
      </c>
      <c r="N247" s="39" t="s">
        <v>6696</v>
      </c>
      <c r="O247" s="39" t="s">
        <v>6697</v>
      </c>
      <c r="P247" s="39" t="s">
        <v>6698</v>
      </c>
      <c r="Q247" s="39" t="s">
        <v>6699</v>
      </c>
      <c r="R247" s="39" t="s">
        <v>4811</v>
      </c>
      <c r="S247" s="39"/>
    </row>
    <row r="248" spans="1:19" x14ac:dyDescent="0.3">
      <c r="A248">
        <v>247</v>
      </c>
      <c r="B248" s="1">
        <v>45804.562222222223</v>
      </c>
      <c r="C248" s="1">
        <v>45804.571620370371</v>
      </c>
      <c r="D248" s="39" t="s">
        <v>291</v>
      </c>
      <c r="E248" s="39" t="s">
        <v>292</v>
      </c>
      <c r="F248" s="39" t="s">
        <v>292</v>
      </c>
      <c r="G248">
        <v>11</v>
      </c>
      <c r="H248">
        <v>26</v>
      </c>
      <c r="I248" s="39" t="s">
        <v>6700</v>
      </c>
      <c r="J248" s="39" t="s">
        <v>6701</v>
      </c>
      <c r="K248" s="39" t="s">
        <v>6702</v>
      </c>
      <c r="L248" s="39" t="s">
        <v>6703</v>
      </c>
      <c r="M248" s="39" t="s">
        <v>6704</v>
      </c>
      <c r="N248" s="39" t="s">
        <v>6705</v>
      </c>
      <c r="O248" s="39" t="s">
        <v>6706</v>
      </c>
      <c r="P248" s="39" t="s">
        <v>6707</v>
      </c>
      <c r="Q248" s="39" t="s">
        <v>6708</v>
      </c>
      <c r="R248" s="39" t="s">
        <v>4811</v>
      </c>
      <c r="S248" s="39"/>
    </row>
    <row r="249" spans="1:19" x14ac:dyDescent="0.3">
      <c r="A249">
        <v>248</v>
      </c>
      <c r="B249" s="1">
        <v>45804.55945601852</v>
      </c>
      <c r="C249" s="1">
        <v>45804.571782407409</v>
      </c>
      <c r="D249" s="39" t="s">
        <v>194</v>
      </c>
      <c r="E249" s="39" t="s">
        <v>195</v>
      </c>
      <c r="F249" s="39" t="s">
        <v>6709</v>
      </c>
      <c r="G249">
        <v>11</v>
      </c>
      <c r="H249">
        <v>28</v>
      </c>
      <c r="I249" s="39" t="s">
        <v>6710</v>
      </c>
      <c r="J249" s="39" t="s">
        <v>6711</v>
      </c>
      <c r="K249" s="39" t="s">
        <v>6712</v>
      </c>
      <c r="L249" s="39" t="s">
        <v>6713</v>
      </c>
      <c r="M249" s="39" t="s">
        <v>6679</v>
      </c>
      <c r="N249" s="39" t="s">
        <v>6658</v>
      </c>
      <c r="O249" s="39" t="s">
        <v>6659</v>
      </c>
      <c r="P249" s="39" t="s">
        <v>6714</v>
      </c>
      <c r="Q249" s="39" t="s">
        <v>6715</v>
      </c>
      <c r="R249" s="39" t="s">
        <v>4811</v>
      </c>
      <c r="S249" s="39"/>
    </row>
    <row r="250" spans="1:19" x14ac:dyDescent="0.3">
      <c r="A250">
        <v>249</v>
      </c>
      <c r="B250" s="1">
        <v>45804.559976851851</v>
      </c>
      <c r="C250" s="1">
        <v>45804.572222222225</v>
      </c>
      <c r="D250" s="39" t="s">
        <v>109</v>
      </c>
      <c r="E250" s="39" t="s">
        <v>110</v>
      </c>
      <c r="F250" s="39" t="s">
        <v>110</v>
      </c>
      <c r="G250">
        <v>11</v>
      </c>
      <c r="H250">
        <v>38</v>
      </c>
      <c r="I250" s="39" t="s">
        <v>6716</v>
      </c>
      <c r="J250" s="39" t="s">
        <v>6717</v>
      </c>
      <c r="K250" s="39" t="s">
        <v>6718</v>
      </c>
      <c r="L250" s="39" t="s">
        <v>6719</v>
      </c>
      <c r="M250" s="39" t="s">
        <v>6720</v>
      </c>
      <c r="N250" s="39" t="s">
        <v>6721</v>
      </c>
      <c r="O250" s="39" t="s">
        <v>6722</v>
      </c>
      <c r="P250" s="39" t="s">
        <v>5730</v>
      </c>
      <c r="Q250" s="39" t="s">
        <v>6610</v>
      </c>
      <c r="R250" s="39" t="s">
        <v>4811</v>
      </c>
      <c r="S250" s="39"/>
    </row>
    <row r="251" spans="1:19" x14ac:dyDescent="0.3">
      <c r="A251">
        <v>250</v>
      </c>
      <c r="B251" s="1">
        <v>45804.560810185183</v>
      </c>
      <c r="C251" s="1">
        <v>45804.572268518517</v>
      </c>
      <c r="D251" s="39" t="s">
        <v>435</v>
      </c>
      <c r="E251" s="39" t="s">
        <v>436</v>
      </c>
      <c r="F251" s="39" t="s">
        <v>436</v>
      </c>
      <c r="G251">
        <v>11</v>
      </c>
      <c r="H251">
        <v>8</v>
      </c>
      <c r="I251" s="39" t="s">
        <v>6723</v>
      </c>
      <c r="J251" s="39" t="s">
        <v>6724</v>
      </c>
      <c r="K251" s="39" t="s">
        <v>6725</v>
      </c>
      <c r="L251" s="39" t="s">
        <v>6726</v>
      </c>
      <c r="M251" s="39" t="s">
        <v>6727</v>
      </c>
      <c r="N251" s="39" t="s">
        <v>6728</v>
      </c>
      <c r="O251" s="39" t="s">
        <v>1194</v>
      </c>
      <c r="P251" s="39" t="s">
        <v>6729</v>
      </c>
      <c r="Q251" s="39" t="s">
        <v>6610</v>
      </c>
      <c r="R251" s="39" t="s">
        <v>4811</v>
      </c>
      <c r="S251" s="39"/>
    </row>
    <row r="252" spans="1:19" x14ac:dyDescent="0.3">
      <c r="A252">
        <v>251</v>
      </c>
      <c r="B252" s="1">
        <v>45804.560104166667</v>
      </c>
      <c r="C252" s="1">
        <v>45804.57236111111</v>
      </c>
      <c r="D252" s="39" t="s">
        <v>177</v>
      </c>
      <c r="E252" s="39" t="s">
        <v>178</v>
      </c>
      <c r="F252" s="39" t="s">
        <v>6730</v>
      </c>
      <c r="G252">
        <v>11</v>
      </c>
      <c r="H252">
        <v>33</v>
      </c>
      <c r="I252" s="39" t="s">
        <v>6661</v>
      </c>
      <c r="J252" s="39" t="s">
        <v>6731</v>
      </c>
      <c r="K252" s="39" t="s">
        <v>6718</v>
      </c>
      <c r="L252" s="39" t="s">
        <v>6719</v>
      </c>
      <c r="M252" s="39" t="s">
        <v>6720</v>
      </c>
      <c r="N252" s="39" t="s">
        <v>6721</v>
      </c>
      <c r="O252" s="39" t="s">
        <v>6722</v>
      </c>
      <c r="P252" s="39" t="s">
        <v>5730</v>
      </c>
      <c r="Q252" s="39" t="s">
        <v>6610</v>
      </c>
      <c r="R252" s="39" t="s">
        <v>4811</v>
      </c>
      <c r="S252" s="39"/>
    </row>
    <row r="253" spans="1:19" x14ac:dyDescent="0.3">
      <c r="A253">
        <v>252</v>
      </c>
      <c r="B253" s="1">
        <v>45804.560659722221</v>
      </c>
      <c r="C253" s="1">
        <v>45804.572534722225</v>
      </c>
      <c r="D253" s="39" t="s">
        <v>354</v>
      </c>
      <c r="E253" s="39" t="s">
        <v>355</v>
      </c>
      <c r="F253" s="39" t="s">
        <v>355</v>
      </c>
      <c r="G253">
        <v>11</v>
      </c>
      <c r="H253">
        <v>31</v>
      </c>
      <c r="I253" s="39" t="s">
        <v>6732</v>
      </c>
      <c r="J253" s="39" t="s">
        <v>6733</v>
      </c>
      <c r="K253" s="39" t="s">
        <v>6725</v>
      </c>
      <c r="L253" s="39" t="s">
        <v>6734</v>
      </c>
      <c r="M253" s="39" t="s">
        <v>6735</v>
      </c>
      <c r="N253" s="39" t="s">
        <v>6736</v>
      </c>
      <c r="O253" s="39" t="s">
        <v>6737</v>
      </c>
      <c r="P253" s="39" t="s">
        <v>6738</v>
      </c>
      <c r="Q253" s="39" t="s">
        <v>6739</v>
      </c>
      <c r="R253" s="39" t="s">
        <v>4811</v>
      </c>
      <c r="S253" s="39"/>
    </row>
    <row r="254" spans="1:19" x14ac:dyDescent="0.3">
      <c r="A254">
        <v>253</v>
      </c>
      <c r="B254" s="1">
        <v>45804.559606481482</v>
      </c>
      <c r="C254" s="1">
        <v>45804.572650462964</v>
      </c>
      <c r="D254" s="39" t="s">
        <v>263</v>
      </c>
      <c r="E254" s="39" t="s">
        <v>264</v>
      </c>
      <c r="F254" s="39" t="s">
        <v>265</v>
      </c>
      <c r="G254">
        <v>11</v>
      </c>
      <c r="H254">
        <v>23</v>
      </c>
      <c r="I254" s="39" t="s">
        <v>6740</v>
      </c>
      <c r="J254" s="39" t="s">
        <v>6741</v>
      </c>
      <c r="K254" s="39" t="s">
        <v>6742</v>
      </c>
      <c r="L254" s="39" t="s">
        <v>6743</v>
      </c>
      <c r="M254" s="39" t="s">
        <v>6744</v>
      </c>
      <c r="N254" s="39" t="s">
        <v>6745</v>
      </c>
      <c r="O254" s="39" t="s">
        <v>6746</v>
      </c>
      <c r="P254" s="39" t="s">
        <v>6747</v>
      </c>
      <c r="Q254" s="39" t="s">
        <v>6748</v>
      </c>
      <c r="R254" s="39" t="s">
        <v>4837</v>
      </c>
      <c r="S254" s="39"/>
    </row>
    <row r="255" spans="1:19" x14ac:dyDescent="0.3">
      <c r="A255">
        <v>254</v>
      </c>
      <c r="B255" s="1">
        <v>45804.563807870371</v>
      </c>
      <c r="C255" s="1">
        <v>45804.573148148149</v>
      </c>
      <c r="D255" s="39" t="s">
        <v>149</v>
      </c>
      <c r="E255" s="39" t="s">
        <v>150</v>
      </c>
      <c r="F255" s="39" t="s">
        <v>150</v>
      </c>
      <c r="G255">
        <v>11</v>
      </c>
      <c r="H255">
        <v>22</v>
      </c>
      <c r="I255" s="39" t="s">
        <v>6749</v>
      </c>
      <c r="J255" s="39" t="s">
        <v>6750</v>
      </c>
      <c r="K255" s="39" t="s">
        <v>4830</v>
      </c>
      <c r="L255" s="39" t="s">
        <v>6751</v>
      </c>
      <c r="M255" s="39" t="s">
        <v>6752</v>
      </c>
      <c r="N255" s="39" t="s">
        <v>6753</v>
      </c>
      <c r="O255" s="39" t="s">
        <v>6754</v>
      </c>
      <c r="P255" s="39" t="s">
        <v>6755</v>
      </c>
      <c r="Q255" s="39" t="s">
        <v>6756</v>
      </c>
      <c r="R255" s="39" t="s">
        <v>4811</v>
      </c>
      <c r="S255" s="39"/>
    </row>
    <row r="256" spans="1:19" x14ac:dyDescent="0.3">
      <c r="A256">
        <v>255</v>
      </c>
      <c r="B256" s="1">
        <v>45804.562650462962</v>
      </c>
      <c r="C256" s="1">
        <v>45804.573263888888</v>
      </c>
      <c r="D256" s="39" t="s">
        <v>277</v>
      </c>
      <c r="E256" s="39" t="s">
        <v>278</v>
      </c>
      <c r="F256" s="39" t="s">
        <v>278</v>
      </c>
      <c r="G256">
        <v>11</v>
      </c>
      <c r="H256">
        <v>12</v>
      </c>
      <c r="I256" s="39" t="s">
        <v>6757</v>
      </c>
      <c r="J256" s="39" t="s">
        <v>6758</v>
      </c>
      <c r="K256" s="39" t="s">
        <v>6759</v>
      </c>
      <c r="L256" s="39" t="s">
        <v>6760</v>
      </c>
      <c r="M256" s="39" t="s">
        <v>6761</v>
      </c>
      <c r="N256" s="39" t="s">
        <v>4870</v>
      </c>
      <c r="O256" s="39" t="s">
        <v>6762</v>
      </c>
      <c r="P256" s="39" t="s">
        <v>6763</v>
      </c>
      <c r="Q256" s="39" t="s">
        <v>6764</v>
      </c>
      <c r="R256" s="39" t="s">
        <v>4811</v>
      </c>
      <c r="S256" s="39"/>
    </row>
    <row r="257" spans="1:19" x14ac:dyDescent="0.3">
      <c r="A257">
        <v>256</v>
      </c>
      <c r="B257" s="1">
        <v>45804.562592592592</v>
      </c>
      <c r="C257" s="1">
        <v>45804.573379629626</v>
      </c>
      <c r="D257" s="39" t="s">
        <v>181</v>
      </c>
      <c r="E257" s="39" t="s">
        <v>182</v>
      </c>
      <c r="F257" s="39" t="s">
        <v>182</v>
      </c>
      <c r="G257">
        <v>11</v>
      </c>
      <c r="H257">
        <v>30</v>
      </c>
      <c r="I257" s="39" t="s">
        <v>6765</v>
      </c>
      <c r="J257" s="39" t="s">
        <v>1037</v>
      </c>
      <c r="K257" s="39" t="s">
        <v>6718</v>
      </c>
      <c r="L257" s="39" t="s">
        <v>6766</v>
      </c>
      <c r="M257" s="39" t="s">
        <v>6767</v>
      </c>
      <c r="N257" s="39" t="s">
        <v>4870</v>
      </c>
      <c r="O257" s="39" t="s">
        <v>6768</v>
      </c>
      <c r="P257" s="39" t="s">
        <v>6769</v>
      </c>
      <c r="Q257" s="39" t="s">
        <v>6610</v>
      </c>
      <c r="R257" s="39" t="s">
        <v>4811</v>
      </c>
      <c r="S257" s="39"/>
    </row>
    <row r="258" spans="1:19" x14ac:dyDescent="0.3">
      <c r="A258">
        <v>257</v>
      </c>
      <c r="B258" s="1">
        <v>45804.56145833333</v>
      </c>
      <c r="C258" s="1">
        <v>45804.573564814818</v>
      </c>
      <c r="D258" s="39" t="s">
        <v>304</v>
      </c>
      <c r="E258" s="39" t="s">
        <v>305</v>
      </c>
      <c r="F258" s="39" t="s">
        <v>306</v>
      </c>
      <c r="G258">
        <v>11</v>
      </c>
      <c r="H258">
        <v>17</v>
      </c>
      <c r="I258" s="39" t="s">
        <v>6770</v>
      </c>
      <c r="J258" s="39" t="s">
        <v>1037</v>
      </c>
      <c r="K258" s="39" t="s">
        <v>6718</v>
      </c>
      <c r="L258" s="39" t="s">
        <v>5872</v>
      </c>
      <c r="M258" s="39" t="s">
        <v>6771</v>
      </c>
      <c r="N258" s="39" t="s">
        <v>6721</v>
      </c>
      <c r="O258" s="39" t="s">
        <v>6772</v>
      </c>
      <c r="P258" s="39" t="s">
        <v>5730</v>
      </c>
      <c r="Q258" s="39" t="s">
        <v>6610</v>
      </c>
      <c r="R258" s="39" t="s">
        <v>4811</v>
      </c>
      <c r="S258" s="39"/>
    </row>
    <row r="259" spans="1:19" x14ac:dyDescent="0.3">
      <c r="A259">
        <v>258</v>
      </c>
      <c r="B259" s="1">
        <v>45804.567094907405</v>
      </c>
      <c r="C259" s="1">
        <v>45804.573657407411</v>
      </c>
      <c r="D259" s="39" t="s">
        <v>91</v>
      </c>
      <c r="E259" s="39" t="s">
        <v>92</v>
      </c>
      <c r="F259" s="39" t="s">
        <v>92</v>
      </c>
      <c r="G259">
        <v>11</v>
      </c>
      <c r="H259">
        <v>10</v>
      </c>
      <c r="I259" s="39" t="s">
        <v>6661</v>
      </c>
      <c r="J259" s="39" t="s">
        <v>1037</v>
      </c>
      <c r="K259" s="39" t="s">
        <v>6718</v>
      </c>
      <c r="L259" s="39" t="s">
        <v>6773</v>
      </c>
      <c r="M259" s="39" t="s">
        <v>6774</v>
      </c>
      <c r="N259" s="39" t="s">
        <v>4870</v>
      </c>
      <c r="O259" s="39" t="s">
        <v>6775</v>
      </c>
      <c r="P259" s="39" t="s">
        <v>5730</v>
      </c>
      <c r="Q259" s="39" t="s">
        <v>6776</v>
      </c>
      <c r="R259" s="39" t="s">
        <v>4811</v>
      </c>
      <c r="S259" s="39"/>
    </row>
    <row r="260" spans="1:19" x14ac:dyDescent="0.3">
      <c r="A260">
        <v>259</v>
      </c>
      <c r="B260" s="1">
        <v>45804.5621875</v>
      </c>
      <c r="C260" s="1">
        <v>45804.573692129627</v>
      </c>
      <c r="D260" s="39" t="s">
        <v>122</v>
      </c>
      <c r="E260" s="39" t="s">
        <v>123</v>
      </c>
      <c r="F260" s="39" t="s">
        <v>6777</v>
      </c>
      <c r="G260">
        <v>11</v>
      </c>
      <c r="H260">
        <v>21</v>
      </c>
      <c r="I260" s="39" t="s">
        <v>6778</v>
      </c>
      <c r="J260" s="39" t="s">
        <v>1037</v>
      </c>
      <c r="K260" s="39" t="s">
        <v>6718</v>
      </c>
      <c r="L260" s="39" t="s">
        <v>6779</v>
      </c>
      <c r="M260" s="39" t="s">
        <v>6780</v>
      </c>
      <c r="N260" s="39" t="s">
        <v>6781</v>
      </c>
      <c r="O260" s="39" t="s">
        <v>6775</v>
      </c>
      <c r="P260" s="39" t="s">
        <v>5730</v>
      </c>
      <c r="Q260" s="39" t="s">
        <v>6610</v>
      </c>
      <c r="R260" s="39" t="s">
        <v>4811</v>
      </c>
      <c r="S260" s="39"/>
    </row>
    <row r="261" spans="1:19" x14ac:dyDescent="0.3">
      <c r="A261">
        <v>260</v>
      </c>
      <c r="B261" s="1">
        <v>45804.567650462966</v>
      </c>
      <c r="C261" s="1">
        <v>45804.573692129627</v>
      </c>
      <c r="D261" s="39" t="s">
        <v>254</v>
      </c>
      <c r="E261" s="39" t="s">
        <v>255</v>
      </c>
      <c r="F261" s="39" t="s">
        <v>255</v>
      </c>
      <c r="G261">
        <v>11</v>
      </c>
      <c r="H261">
        <v>11</v>
      </c>
      <c r="I261" s="39" t="s">
        <v>6782</v>
      </c>
      <c r="J261" s="39" t="s">
        <v>1037</v>
      </c>
      <c r="K261" s="39" t="s">
        <v>6718</v>
      </c>
      <c r="L261" s="39" t="s">
        <v>6783</v>
      </c>
      <c r="M261" s="39" t="s">
        <v>6784</v>
      </c>
      <c r="N261" s="39" t="s">
        <v>6785</v>
      </c>
      <c r="O261" s="39" t="s">
        <v>6786</v>
      </c>
      <c r="P261" s="39" t="s">
        <v>6787</v>
      </c>
      <c r="Q261" s="39" t="s">
        <v>6610</v>
      </c>
      <c r="R261" s="39" t="s">
        <v>4811</v>
      </c>
      <c r="S261" s="39"/>
    </row>
    <row r="262" spans="1:19" x14ac:dyDescent="0.3">
      <c r="A262">
        <v>261</v>
      </c>
      <c r="B262" s="1">
        <v>45804.563333333332</v>
      </c>
      <c r="C262" s="1">
        <v>45804.574270833335</v>
      </c>
      <c r="D262" s="39" t="s">
        <v>233</v>
      </c>
      <c r="E262" s="39" t="s">
        <v>234</v>
      </c>
      <c r="F262" s="39" t="s">
        <v>234</v>
      </c>
      <c r="G262">
        <v>11</v>
      </c>
      <c r="H262">
        <v>6</v>
      </c>
      <c r="I262" s="39" t="s">
        <v>6788</v>
      </c>
      <c r="J262" s="39" t="s">
        <v>6789</v>
      </c>
      <c r="K262" s="39" t="s">
        <v>6790</v>
      </c>
      <c r="L262" s="39" t="s">
        <v>6791</v>
      </c>
      <c r="M262" s="39" t="s">
        <v>6792</v>
      </c>
      <c r="N262" s="39" t="s">
        <v>6793</v>
      </c>
      <c r="O262" s="39" t="s">
        <v>6786</v>
      </c>
      <c r="P262" s="39" t="s">
        <v>6794</v>
      </c>
      <c r="Q262" s="39" t="s">
        <v>6795</v>
      </c>
      <c r="R262" s="39" t="s">
        <v>4811</v>
      </c>
      <c r="S262" s="39"/>
    </row>
    <row r="263" spans="1:19" x14ac:dyDescent="0.3">
      <c r="A263">
        <v>262</v>
      </c>
      <c r="B263" s="1">
        <v>45804.559965277775</v>
      </c>
      <c r="C263" s="1">
        <v>45804.574548611112</v>
      </c>
      <c r="D263" s="39" t="s">
        <v>365</v>
      </c>
      <c r="E263" s="39" t="s">
        <v>366</v>
      </c>
      <c r="F263" s="39" t="s">
        <v>366</v>
      </c>
      <c r="G263">
        <v>11</v>
      </c>
      <c r="H263">
        <v>9</v>
      </c>
      <c r="I263" s="39" t="s">
        <v>6796</v>
      </c>
      <c r="J263" s="39" t="s">
        <v>341</v>
      </c>
      <c r="K263" s="39" t="s">
        <v>6797</v>
      </c>
      <c r="L263" s="39" t="s">
        <v>4805</v>
      </c>
      <c r="M263" s="39" t="s">
        <v>6798</v>
      </c>
      <c r="N263" s="39" t="s">
        <v>6799</v>
      </c>
      <c r="O263" s="39" t="s">
        <v>1194</v>
      </c>
      <c r="P263" s="39" t="s">
        <v>6800</v>
      </c>
      <c r="Q263" s="39" t="s">
        <v>6610</v>
      </c>
      <c r="R263" s="39" t="s">
        <v>4811</v>
      </c>
      <c r="S263" s="39"/>
    </row>
    <row r="264" spans="1:19" x14ac:dyDescent="0.3">
      <c r="A264">
        <v>263</v>
      </c>
      <c r="B264" s="1">
        <v>45804.560208333336</v>
      </c>
      <c r="C264" s="1">
        <v>45804.574780092589</v>
      </c>
      <c r="D264" s="39" t="s">
        <v>410</v>
      </c>
      <c r="E264" s="39" t="s">
        <v>411</v>
      </c>
      <c r="F264" s="39" t="s">
        <v>412</v>
      </c>
      <c r="G264">
        <v>11</v>
      </c>
      <c r="H264">
        <v>27</v>
      </c>
      <c r="I264" s="39" t="s">
        <v>6801</v>
      </c>
      <c r="J264" s="39" t="s">
        <v>6802</v>
      </c>
      <c r="K264" s="39" t="s">
        <v>6725</v>
      </c>
      <c r="L264" s="39" t="s">
        <v>6803</v>
      </c>
      <c r="M264" s="39" t="s">
        <v>6804</v>
      </c>
      <c r="N264" s="39" t="s">
        <v>6805</v>
      </c>
      <c r="O264" s="39" t="s">
        <v>6806</v>
      </c>
      <c r="P264" s="39" t="s">
        <v>6807</v>
      </c>
      <c r="Q264" s="39" t="s">
        <v>6808</v>
      </c>
      <c r="R264" s="39" t="s">
        <v>4837</v>
      </c>
      <c r="S264" s="39"/>
    </row>
    <row r="265" spans="1:19" x14ac:dyDescent="0.3">
      <c r="A265">
        <v>264</v>
      </c>
      <c r="B265" s="1">
        <v>45804.573379629626</v>
      </c>
      <c r="C265" s="1">
        <v>45804.585590277777</v>
      </c>
      <c r="D265" s="39" t="s">
        <v>6809</v>
      </c>
      <c r="E265" s="39" t="s">
        <v>6810</v>
      </c>
      <c r="F265" s="39" t="s">
        <v>6810</v>
      </c>
      <c r="G265">
        <v>11</v>
      </c>
      <c r="H265">
        <v>19</v>
      </c>
      <c r="I265" s="39" t="s">
        <v>6811</v>
      </c>
      <c r="J265" s="39" t="s">
        <v>6812</v>
      </c>
      <c r="K265" s="39" t="s">
        <v>6813</v>
      </c>
      <c r="L265" s="39" t="s">
        <v>6814</v>
      </c>
      <c r="M265" s="39" t="s">
        <v>6815</v>
      </c>
      <c r="N265" s="39" t="s">
        <v>6816</v>
      </c>
      <c r="O265" s="39" t="s">
        <v>6817</v>
      </c>
      <c r="P265" s="39" t="s">
        <v>6818</v>
      </c>
      <c r="Q265" s="39" t="s">
        <v>6819</v>
      </c>
      <c r="R265" s="39" t="s">
        <v>4811</v>
      </c>
      <c r="S265" s="39"/>
    </row>
    <row r="266" spans="1:19" x14ac:dyDescent="0.3">
      <c r="A266">
        <v>265</v>
      </c>
      <c r="B266" s="1">
        <v>45805.882256944446</v>
      </c>
      <c r="C266" s="1">
        <v>45805.902256944442</v>
      </c>
      <c r="D266" s="39" t="s">
        <v>1221</v>
      </c>
      <c r="E266" s="39" t="s">
        <v>1222</v>
      </c>
      <c r="F266" s="39" t="s">
        <v>6820</v>
      </c>
      <c r="G266">
        <v>1</v>
      </c>
      <c r="H266">
        <v>19</v>
      </c>
      <c r="I266" s="39" t="s">
        <v>4865</v>
      </c>
      <c r="J266" s="39" t="s">
        <v>6821</v>
      </c>
      <c r="K266" s="39" t="s">
        <v>6822</v>
      </c>
      <c r="L266" s="39" t="s">
        <v>6823</v>
      </c>
      <c r="M266" s="39" t="s">
        <v>6824</v>
      </c>
      <c r="N266" s="39" t="s">
        <v>6825</v>
      </c>
      <c r="O266" s="39" t="s">
        <v>6826</v>
      </c>
      <c r="P266" s="39" t="s">
        <v>6827</v>
      </c>
      <c r="Q266" s="39" t="s">
        <v>6828</v>
      </c>
      <c r="R266" s="39" t="s">
        <v>4811</v>
      </c>
      <c r="S266" s="39"/>
    </row>
    <row r="267" spans="1:19" x14ac:dyDescent="0.3">
      <c r="A267">
        <v>266</v>
      </c>
      <c r="B267" s="1">
        <v>45805.887812499997</v>
      </c>
      <c r="C267" s="1">
        <v>45805.907314814816</v>
      </c>
      <c r="D267" s="39" t="s">
        <v>1304</v>
      </c>
      <c r="E267" s="39" t="s">
        <v>1305</v>
      </c>
      <c r="F267" s="39" t="s">
        <v>6829</v>
      </c>
      <c r="G267">
        <v>1</v>
      </c>
      <c r="H267">
        <v>18</v>
      </c>
      <c r="I267" s="39" t="s">
        <v>4865</v>
      </c>
      <c r="J267" s="39" t="s">
        <v>4857</v>
      </c>
      <c r="K267" s="39" t="s">
        <v>6830</v>
      </c>
      <c r="L267" s="39" t="s">
        <v>5253</v>
      </c>
      <c r="M267" s="39" t="s">
        <v>6831</v>
      </c>
      <c r="N267" s="39" t="s">
        <v>6832</v>
      </c>
      <c r="O267" s="39" t="s">
        <v>6833</v>
      </c>
      <c r="P267" s="39" t="s">
        <v>6834</v>
      </c>
      <c r="Q267" s="39" t="s">
        <v>6835</v>
      </c>
      <c r="R267" s="39" t="s">
        <v>4837</v>
      </c>
      <c r="S267" s="39"/>
    </row>
    <row r="268" spans="1:19" x14ac:dyDescent="0.3">
      <c r="A268">
        <v>267</v>
      </c>
      <c r="B268" s="1">
        <v>45806.3671875</v>
      </c>
      <c r="C268" s="1">
        <v>45806.380682870367</v>
      </c>
      <c r="D268" s="39" t="s">
        <v>1379</v>
      </c>
      <c r="E268" s="39" t="s">
        <v>1380</v>
      </c>
      <c r="F268" s="39" t="s">
        <v>6836</v>
      </c>
      <c r="G268">
        <v>1</v>
      </c>
      <c r="H268">
        <v>6</v>
      </c>
      <c r="I268" s="39" t="s">
        <v>6837</v>
      </c>
      <c r="J268" s="39" t="s">
        <v>107</v>
      </c>
      <c r="K268" s="39" t="s">
        <v>6838</v>
      </c>
      <c r="L268" s="39" t="s">
        <v>6839</v>
      </c>
      <c r="M268" s="39" t="s">
        <v>6840</v>
      </c>
      <c r="N268" s="39" t="s">
        <v>6841</v>
      </c>
      <c r="O268" s="39" t="s">
        <v>6842</v>
      </c>
      <c r="P268" s="39" t="s">
        <v>6843</v>
      </c>
      <c r="Q268" s="39" t="s">
        <v>6844</v>
      </c>
      <c r="R268" s="39" t="s">
        <v>4811</v>
      </c>
      <c r="S268" s="39"/>
    </row>
    <row r="269" spans="1:19" x14ac:dyDescent="0.3">
      <c r="A269">
        <v>268</v>
      </c>
      <c r="B269" s="1">
        <v>45806.401689814818</v>
      </c>
      <c r="C269" s="1">
        <v>45806.403749999998</v>
      </c>
      <c r="D269" s="39" t="s">
        <v>1368</v>
      </c>
      <c r="E269" s="39" t="s">
        <v>1369</v>
      </c>
      <c r="F269" s="39" t="s">
        <v>1369</v>
      </c>
      <c r="G269">
        <v>1</v>
      </c>
      <c r="H269">
        <v>5</v>
      </c>
      <c r="I269" s="39" t="s">
        <v>6845</v>
      </c>
      <c r="J269" s="39" t="s">
        <v>107</v>
      </c>
      <c r="K269" s="39" t="s">
        <v>6846</v>
      </c>
      <c r="L269" s="39" t="s">
        <v>6847</v>
      </c>
      <c r="M269" s="39" t="s">
        <v>6848</v>
      </c>
      <c r="N269" s="39" t="s">
        <v>6849</v>
      </c>
      <c r="O269" s="39" t="s">
        <v>6850</v>
      </c>
      <c r="P269" s="39" t="s">
        <v>6851</v>
      </c>
      <c r="Q269" s="39" t="s">
        <v>6852</v>
      </c>
      <c r="R269" s="39" t="s">
        <v>4811</v>
      </c>
      <c r="S269" s="39"/>
    </row>
    <row r="270" spans="1:19" x14ac:dyDescent="0.3">
      <c r="A270">
        <v>269</v>
      </c>
      <c r="B270" s="1">
        <v>45806.515763888892</v>
      </c>
      <c r="C270" s="1">
        <v>45806.529664351852</v>
      </c>
      <c r="D270" s="39" t="s">
        <v>1282</v>
      </c>
      <c r="E270" s="39" t="s">
        <v>1283</v>
      </c>
      <c r="F270" s="39" t="s">
        <v>1283</v>
      </c>
      <c r="G270">
        <v>1</v>
      </c>
      <c r="H270">
        <v>15</v>
      </c>
      <c r="I270" s="39" t="s">
        <v>6853</v>
      </c>
      <c r="J270" s="39" t="s">
        <v>6854</v>
      </c>
      <c r="K270" s="39" t="s">
        <v>6855</v>
      </c>
      <c r="L270" s="39" t="s">
        <v>6856</v>
      </c>
      <c r="M270" s="39" t="s">
        <v>6857</v>
      </c>
      <c r="N270" s="39" t="s">
        <v>6858</v>
      </c>
      <c r="O270" s="39" t="s">
        <v>6859</v>
      </c>
      <c r="P270" s="39" t="s">
        <v>6860</v>
      </c>
      <c r="Q270" s="39" t="s">
        <v>6861</v>
      </c>
      <c r="R270" s="39" t="s">
        <v>4811</v>
      </c>
      <c r="S270" s="39"/>
    </row>
    <row r="271" spans="1:19" x14ac:dyDescent="0.3">
      <c r="A271">
        <v>270</v>
      </c>
      <c r="B271" s="1">
        <v>45806.622465277775</v>
      </c>
      <c r="C271" s="1">
        <v>45806.635995370372</v>
      </c>
      <c r="D271" s="39" t="s">
        <v>1506</v>
      </c>
      <c r="E271" s="39" t="s">
        <v>1507</v>
      </c>
      <c r="F271" s="39" t="s">
        <v>6862</v>
      </c>
      <c r="G271">
        <v>13</v>
      </c>
      <c r="H271">
        <v>29</v>
      </c>
      <c r="I271" s="39" t="s">
        <v>6863</v>
      </c>
      <c r="J271" s="39" t="s">
        <v>6864</v>
      </c>
      <c r="K271" s="39" t="s">
        <v>4830</v>
      </c>
      <c r="L271" s="39" t="s">
        <v>6865</v>
      </c>
      <c r="M271" s="39" t="s">
        <v>6866</v>
      </c>
      <c r="N271" s="39" t="s">
        <v>6867</v>
      </c>
      <c r="O271" s="39" t="s">
        <v>6868</v>
      </c>
      <c r="P271" s="39" t="s">
        <v>6869</v>
      </c>
      <c r="Q271" s="39" t="s">
        <v>6870</v>
      </c>
      <c r="R271" s="39" t="s">
        <v>4811</v>
      </c>
      <c r="S271" s="39"/>
    </row>
    <row r="272" spans="1:19" x14ac:dyDescent="0.3">
      <c r="A272">
        <v>271</v>
      </c>
      <c r="B272" s="1">
        <v>45806.622129629628</v>
      </c>
      <c r="C272" s="1">
        <v>45806.636064814818</v>
      </c>
      <c r="D272" s="39" t="s">
        <v>1872</v>
      </c>
      <c r="E272" s="39" t="s">
        <v>1873</v>
      </c>
      <c r="F272" s="39" t="s">
        <v>1874</v>
      </c>
      <c r="G272">
        <v>13</v>
      </c>
      <c r="H272">
        <v>37</v>
      </c>
      <c r="I272" s="39" t="s">
        <v>6871</v>
      </c>
      <c r="J272" s="39" t="s">
        <v>6872</v>
      </c>
      <c r="K272" s="39" t="s">
        <v>6725</v>
      </c>
      <c r="L272" s="39" t="s">
        <v>6873</v>
      </c>
      <c r="M272" s="39" t="s">
        <v>6874</v>
      </c>
      <c r="N272" s="39" t="s">
        <v>6875</v>
      </c>
      <c r="O272" s="39" t="s">
        <v>6876</v>
      </c>
      <c r="P272" s="39" t="s">
        <v>6877</v>
      </c>
      <c r="Q272" s="39" t="s">
        <v>6878</v>
      </c>
      <c r="R272" s="39" t="s">
        <v>4811</v>
      </c>
      <c r="S272" s="39"/>
    </row>
    <row r="273" spans="1:19" x14ac:dyDescent="0.3">
      <c r="A273">
        <v>272</v>
      </c>
      <c r="B273" s="1">
        <v>45806.624247685184</v>
      </c>
      <c r="C273" s="1">
        <v>45806.636192129627</v>
      </c>
      <c r="D273" s="39" t="s">
        <v>6879</v>
      </c>
      <c r="E273" s="39" t="s">
        <v>6880</v>
      </c>
      <c r="F273" s="39" t="s">
        <v>6880</v>
      </c>
      <c r="G273">
        <v>13</v>
      </c>
      <c r="H273">
        <v>15</v>
      </c>
      <c r="I273" s="39" t="s">
        <v>6881</v>
      </c>
      <c r="J273" s="39" t="s">
        <v>6882</v>
      </c>
      <c r="K273" s="39" t="s">
        <v>6883</v>
      </c>
      <c r="L273" s="39" t="s">
        <v>6884</v>
      </c>
      <c r="M273" s="39" t="s">
        <v>6885</v>
      </c>
      <c r="N273" s="39" t="s">
        <v>6886</v>
      </c>
      <c r="O273" s="39" t="s">
        <v>6887</v>
      </c>
      <c r="P273" s="39" t="s">
        <v>6888</v>
      </c>
      <c r="Q273" s="39" t="s">
        <v>6889</v>
      </c>
      <c r="R273" s="39" t="s">
        <v>4811</v>
      </c>
      <c r="S273" s="39"/>
    </row>
    <row r="274" spans="1:19" x14ac:dyDescent="0.3">
      <c r="A274">
        <v>273</v>
      </c>
      <c r="B274" s="1">
        <v>45806.622210648151</v>
      </c>
      <c r="C274" s="1">
        <v>45806.636377314811</v>
      </c>
      <c r="D274" s="39" t="s">
        <v>1814</v>
      </c>
      <c r="E274" s="39" t="s">
        <v>1815</v>
      </c>
      <c r="F274" s="39" t="s">
        <v>1815</v>
      </c>
      <c r="G274">
        <v>13</v>
      </c>
      <c r="H274">
        <v>21</v>
      </c>
      <c r="I274" s="39" t="s">
        <v>6871</v>
      </c>
      <c r="J274" s="39" t="s">
        <v>6890</v>
      </c>
      <c r="K274" s="39" t="s">
        <v>6891</v>
      </c>
      <c r="L274" s="39" t="s">
        <v>6892</v>
      </c>
      <c r="M274" s="39" t="s">
        <v>6893</v>
      </c>
      <c r="N274" s="39" t="s">
        <v>6894</v>
      </c>
      <c r="O274" s="39" t="s">
        <v>6895</v>
      </c>
      <c r="P274" s="39" t="s">
        <v>6896</v>
      </c>
      <c r="Q274" s="39" t="s">
        <v>6897</v>
      </c>
      <c r="R274" s="39" t="s">
        <v>4811</v>
      </c>
      <c r="S274" s="39"/>
    </row>
    <row r="275" spans="1:19" x14ac:dyDescent="0.3">
      <c r="A275">
        <v>274</v>
      </c>
      <c r="B275" s="1">
        <v>45806.623935185184</v>
      </c>
      <c r="C275" s="1">
        <v>45806.636388888888</v>
      </c>
      <c r="D275" s="39" t="s">
        <v>1559</v>
      </c>
      <c r="E275" s="39" t="s">
        <v>1560</v>
      </c>
      <c r="F275" s="39" t="s">
        <v>1560</v>
      </c>
      <c r="G275">
        <v>13</v>
      </c>
      <c r="H275">
        <v>3</v>
      </c>
      <c r="I275" s="39" t="s">
        <v>6898</v>
      </c>
      <c r="J275" s="39" t="s">
        <v>6899</v>
      </c>
      <c r="K275" s="39" t="s">
        <v>6900</v>
      </c>
      <c r="L275" s="39" t="s">
        <v>6901</v>
      </c>
      <c r="M275" s="39" t="s">
        <v>6902</v>
      </c>
      <c r="N275" s="39" t="s">
        <v>6903</v>
      </c>
      <c r="O275" s="39" t="s">
        <v>6904</v>
      </c>
      <c r="P275" s="39" t="s">
        <v>6905</v>
      </c>
      <c r="Q275" s="39" t="s">
        <v>6906</v>
      </c>
      <c r="R275" s="39" t="s">
        <v>4811</v>
      </c>
      <c r="S275" s="39"/>
    </row>
    <row r="276" spans="1:19" x14ac:dyDescent="0.3">
      <c r="A276">
        <v>275</v>
      </c>
      <c r="B276" s="1">
        <v>45806.623680555553</v>
      </c>
      <c r="C276" s="1">
        <v>45806.636412037034</v>
      </c>
      <c r="D276" s="39" t="s">
        <v>1791</v>
      </c>
      <c r="E276" s="39" t="s">
        <v>1792</v>
      </c>
      <c r="F276" s="39" t="s">
        <v>1792</v>
      </c>
      <c r="G276">
        <v>13</v>
      </c>
      <c r="H276">
        <v>31</v>
      </c>
      <c r="I276" s="39" t="s">
        <v>6907</v>
      </c>
      <c r="J276" s="39" t="s">
        <v>6908</v>
      </c>
      <c r="K276" s="39" t="s">
        <v>6909</v>
      </c>
      <c r="L276" s="39" t="s">
        <v>6910</v>
      </c>
      <c r="M276" s="39" t="s">
        <v>6911</v>
      </c>
      <c r="N276" s="39" t="s">
        <v>6912</v>
      </c>
      <c r="O276" s="39" t="s">
        <v>6913</v>
      </c>
      <c r="P276" s="39" t="s">
        <v>6914</v>
      </c>
      <c r="Q276" s="39" t="s">
        <v>6915</v>
      </c>
      <c r="R276" s="39" t="s">
        <v>4811</v>
      </c>
      <c r="S276" s="39"/>
    </row>
    <row r="277" spans="1:19" x14ac:dyDescent="0.3">
      <c r="A277">
        <v>276</v>
      </c>
      <c r="B277" s="1">
        <v>45806.622013888889</v>
      </c>
      <c r="C277" s="1">
        <v>45806.636423611111</v>
      </c>
      <c r="D277" s="39" t="s">
        <v>1745</v>
      </c>
      <c r="E277" s="39" t="s">
        <v>1746</v>
      </c>
      <c r="F277" s="39" t="s">
        <v>1746</v>
      </c>
      <c r="G277">
        <v>13</v>
      </c>
      <c r="H277">
        <v>36</v>
      </c>
      <c r="I277" s="39" t="s">
        <v>6916</v>
      </c>
      <c r="J277" s="39" t="s">
        <v>6917</v>
      </c>
      <c r="K277" s="39" t="s">
        <v>6918</v>
      </c>
      <c r="L277" s="39" t="s">
        <v>6919</v>
      </c>
      <c r="M277" s="39" t="s">
        <v>6920</v>
      </c>
      <c r="N277" s="39" t="s">
        <v>6921</v>
      </c>
      <c r="O277" s="39" t="s">
        <v>6922</v>
      </c>
      <c r="P277" s="39" t="s">
        <v>6923</v>
      </c>
      <c r="Q277" s="39" t="s">
        <v>6924</v>
      </c>
      <c r="R277" s="39" t="s">
        <v>4811</v>
      </c>
      <c r="S277" s="39"/>
    </row>
    <row r="278" spans="1:19" x14ac:dyDescent="0.3">
      <c r="A278">
        <v>277</v>
      </c>
      <c r="B278" s="1">
        <v>45806.624675925923</v>
      </c>
      <c r="C278" s="1">
        <v>45806.636423611111</v>
      </c>
      <c r="D278" s="39" t="s">
        <v>1714</v>
      </c>
      <c r="E278" s="39" t="s">
        <v>1715</v>
      </c>
      <c r="F278" s="39" t="s">
        <v>1716</v>
      </c>
      <c r="G278">
        <v>13</v>
      </c>
      <c r="H278">
        <v>24</v>
      </c>
      <c r="I278" s="39" t="s">
        <v>6925</v>
      </c>
      <c r="J278" s="39" t="s">
        <v>6926</v>
      </c>
      <c r="K278" s="39" t="s">
        <v>6689</v>
      </c>
      <c r="L278" s="39" t="s">
        <v>6927</v>
      </c>
      <c r="M278" s="39" t="s">
        <v>6928</v>
      </c>
      <c r="N278" s="39" t="s">
        <v>6929</v>
      </c>
      <c r="O278" s="39" t="s">
        <v>6930</v>
      </c>
      <c r="P278" s="39" t="s">
        <v>6931</v>
      </c>
      <c r="Q278" s="39" t="s">
        <v>6932</v>
      </c>
      <c r="R278" s="39" t="s">
        <v>4811</v>
      </c>
      <c r="S278" s="39"/>
    </row>
    <row r="279" spans="1:19" x14ac:dyDescent="0.3">
      <c r="A279">
        <v>278</v>
      </c>
      <c r="B279" s="1">
        <v>45806.622233796297</v>
      </c>
      <c r="C279" s="1">
        <v>45806.636435185188</v>
      </c>
      <c r="D279" s="39" t="s">
        <v>1848</v>
      </c>
      <c r="E279" s="39" t="s">
        <v>1849</v>
      </c>
      <c r="F279" s="39" t="s">
        <v>1850</v>
      </c>
      <c r="G279">
        <v>13</v>
      </c>
      <c r="H279">
        <v>20</v>
      </c>
      <c r="I279" s="39" t="s">
        <v>6933</v>
      </c>
      <c r="J279" s="39" t="s">
        <v>6934</v>
      </c>
      <c r="K279" s="39" t="s">
        <v>6935</v>
      </c>
      <c r="L279" s="39" t="s">
        <v>6936</v>
      </c>
      <c r="M279" s="39" t="s">
        <v>6937</v>
      </c>
      <c r="N279" s="39" t="s">
        <v>6938</v>
      </c>
      <c r="O279" s="39" t="s">
        <v>6939</v>
      </c>
      <c r="P279" s="39" t="s">
        <v>6940</v>
      </c>
      <c r="Q279" s="39" t="s">
        <v>6941</v>
      </c>
      <c r="R279" s="39" t="s">
        <v>4811</v>
      </c>
      <c r="S279" s="39"/>
    </row>
    <row r="280" spans="1:19" x14ac:dyDescent="0.3">
      <c r="A280">
        <v>279</v>
      </c>
      <c r="B280" s="1">
        <v>45806.622118055559</v>
      </c>
      <c r="C280" s="1">
        <v>45806.636435185188</v>
      </c>
      <c r="D280" s="39" t="s">
        <v>1803</v>
      </c>
      <c r="E280" s="39" t="s">
        <v>1804</v>
      </c>
      <c r="F280" s="39" t="s">
        <v>1804</v>
      </c>
      <c r="G280">
        <v>13</v>
      </c>
      <c r="H280">
        <v>26</v>
      </c>
      <c r="I280" s="39" t="s">
        <v>6942</v>
      </c>
      <c r="J280" s="39" t="s">
        <v>6943</v>
      </c>
      <c r="K280" s="39" t="s">
        <v>6944</v>
      </c>
      <c r="L280" s="39" t="s">
        <v>6910</v>
      </c>
      <c r="M280" s="39" t="s">
        <v>6945</v>
      </c>
      <c r="N280" s="39" t="s">
        <v>6946</v>
      </c>
      <c r="O280" s="39" t="s">
        <v>6947</v>
      </c>
      <c r="P280" s="39" t="s">
        <v>6948</v>
      </c>
      <c r="Q280" s="39" t="s">
        <v>6949</v>
      </c>
      <c r="R280" s="39" t="s">
        <v>4811</v>
      </c>
      <c r="S280" s="39"/>
    </row>
    <row r="281" spans="1:19" x14ac:dyDescent="0.3">
      <c r="A281">
        <v>280</v>
      </c>
      <c r="B281" s="1">
        <v>45806.622418981482</v>
      </c>
      <c r="C281" s="1">
        <v>45806.636435185188</v>
      </c>
      <c r="D281" s="39" t="s">
        <v>1495</v>
      </c>
      <c r="E281" s="39" t="s">
        <v>1496</v>
      </c>
      <c r="F281" s="39" t="s">
        <v>1496</v>
      </c>
      <c r="G281">
        <v>13</v>
      </c>
      <c r="H281">
        <v>18</v>
      </c>
      <c r="I281" s="39" t="s">
        <v>4925</v>
      </c>
      <c r="J281" s="39" t="s">
        <v>6950</v>
      </c>
      <c r="K281" s="39" t="s">
        <v>6951</v>
      </c>
      <c r="L281" s="39" t="s">
        <v>6952</v>
      </c>
      <c r="M281" s="39" t="s">
        <v>6953</v>
      </c>
      <c r="N281" s="39" t="s">
        <v>6954</v>
      </c>
      <c r="O281" s="39" t="s">
        <v>6955</v>
      </c>
      <c r="P281" s="39" t="s">
        <v>6956</v>
      </c>
      <c r="Q281" s="39" t="s">
        <v>6610</v>
      </c>
      <c r="R281" s="39" t="s">
        <v>4811</v>
      </c>
      <c r="S281" s="39"/>
    </row>
    <row r="282" spans="1:19" x14ac:dyDescent="0.3">
      <c r="A282">
        <v>281</v>
      </c>
      <c r="B282" s="1">
        <v>45806.623738425929</v>
      </c>
      <c r="C282" s="1">
        <v>45806.636446759258</v>
      </c>
      <c r="D282" s="39" t="s">
        <v>6957</v>
      </c>
      <c r="E282" s="39" t="s">
        <v>6958</v>
      </c>
      <c r="F282" s="39" t="s">
        <v>6958</v>
      </c>
      <c r="G282">
        <v>13</v>
      </c>
      <c r="H282">
        <v>23</v>
      </c>
      <c r="I282" s="39" t="s">
        <v>6959</v>
      </c>
      <c r="J282" s="39" t="s">
        <v>6960</v>
      </c>
      <c r="K282" s="39" t="s">
        <v>6725</v>
      </c>
      <c r="L282" s="39" t="s">
        <v>6961</v>
      </c>
      <c r="M282" s="39" t="s">
        <v>6962</v>
      </c>
      <c r="N282" s="39" t="s">
        <v>6963</v>
      </c>
      <c r="O282" s="39" t="s">
        <v>6964</v>
      </c>
      <c r="P282" s="39" t="s">
        <v>6965</v>
      </c>
      <c r="Q282" s="39" t="s">
        <v>6966</v>
      </c>
      <c r="R282" s="39" t="s">
        <v>4811</v>
      </c>
      <c r="S282" s="39"/>
    </row>
    <row r="283" spans="1:19" x14ac:dyDescent="0.3">
      <c r="A283">
        <v>282</v>
      </c>
      <c r="B283" s="1">
        <v>45806.622233796297</v>
      </c>
      <c r="C283" s="1">
        <v>45806.636446759258</v>
      </c>
      <c r="D283" s="39" t="s">
        <v>1548</v>
      </c>
      <c r="E283" s="39" t="s">
        <v>1549</v>
      </c>
      <c r="F283" s="39" t="s">
        <v>1549</v>
      </c>
      <c r="G283">
        <v>13</v>
      </c>
      <c r="H283">
        <v>1</v>
      </c>
      <c r="I283" s="39" t="s">
        <v>6967</v>
      </c>
      <c r="J283" s="39" t="s">
        <v>175</v>
      </c>
      <c r="K283" s="39" t="s">
        <v>6968</v>
      </c>
      <c r="L283" s="39" t="s">
        <v>6969</v>
      </c>
      <c r="M283" s="39" t="s">
        <v>6970</v>
      </c>
      <c r="N283" s="39" t="s">
        <v>6971</v>
      </c>
      <c r="O283" s="39" t="s">
        <v>6972</v>
      </c>
      <c r="P283" s="39" t="s">
        <v>6973</v>
      </c>
      <c r="Q283" s="39" t="s">
        <v>6974</v>
      </c>
      <c r="R283" s="39" t="s">
        <v>4811</v>
      </c>
      <c r="S283" s="39"/>
    </row>
    <row r="284" spans="1:19" x14ac:dyDescent="0.3">
      <c r="A284">
        <v>283</v>
      </c>
      <c r="B284" s="1">
        <v>45806.622083333335</v>
      </c>
      <c r="C284" s="1">
        <v>45806.636446759258</v>
      </c>
      <c r="D284" s="39" t="s">
        <v>1834</v>
      </c>
      <c r="E284" s="39" t="s">
        <v>1835</v>
      </c>
      <c r="F284" s="39" t="s">
        <v>1836</v>
      </c>
      <c r="G284">
        <v>6</v>
      </c>
      <c r="H284">
        <v>10</v>
      </c>
      <c r="I284" s="39" t="s">
        <v>6975</v>
      </c>
      <c r="J284" s="39" t="s">
        <v>6976</v>
      </c>
      <c r="K284" s="39" t="s">
        <v>6977</v>
      </c>
      <c r="L284" s="39" t="s">
        <v>6978</v>
      </c>
      <c r="M284" s="39" t="s">
        <v>6979</v>
      </c>
      <c r="N284" s="39" t="s">
        <v>6980</v>
      </c>
      <c r="O284" s="39" t="s">
        <v>6981</v>
      </c>
      <c r="P284" s="39" t="s">
        <v>6982</v>
      </c>
      <c r="Q284" s="39" t="s">
        <v>6983</v>
      </c>
      <c r="R284" s="39" t="s">
        <v>4811</v>
      </c>
      <c r="S284" s="39"/>
    </row>
    <row r="285" spans="1:19" x14ac:dyDescent="0.3">
      <c r="A285">
        <v>284</v>
      </c>
      <c r="B285" s="1">
        <v>45806.623518518521</v>
      </c>
      <c r="C285" s="1">
        <v>45806.636446759258</v>
      </c>
      <c r="D285" s="39" t="s">
        <v>1628</v>
      </c>
      <c r="E285" s="39" t="s">
        <v>1629</v>
      </c>
      <c r="F285" s="39" t="s">
        <v>6984</v>
      </c>
      <c r="G285">
        <v>13</v>
      </c>
      <c r="H285">
        <v>38</v>
      </c>
      <c r="I285" s="39" t="s">
        <v>6985</v>
      </c>
      <c r="J285" s="39" t="s">
        <v>6986</v>
      </c>
      <c r="K285" s="39" t="s">
        <v>6987</v>
      </c>
      <c r="L285" s="39" t="s">
        <v>6988</v>
      </c>
      <c r="M285" s="39" t="s">
        <v>6989</v>
      </c>
      <c r="N285" s="39" t="s">
        <v>6990</v>
      </c>
      <c r="O285" s="39" t="s">
        <v>6991</v>
      </c>
      <c r="P285" s="39" t="s">
        <v>6992</v>
      </c>
      <c r="Q285" s="39" t="s">
        <v>6993</v>
      </c>
      <c r="R285" s="39" t="s">
        <v>4811</v>
      </c>
      <c r="S285" s="39"/>
    </row>
    <row r="286" spans="1:19" x14ac:dyDescent="0.3">
      <c r="A286">
        <v>285</v>
      </c>
      <c r="B286" s="1">
        <v>45806.622337962966</v>
      </c>
      <c r="C286" s="1">
        <v>45806.636446759258</v>
      </c>
      <c r="D286" s="39" t="s">
        <v>1525</v>
      </c>
      <c r="E286" s="39" t="s">
        <v>1526</v>
      </c>
      <c r="F286" s="39" t="s">
        <v>1526</v>
      </c>
      <c r="G286">
        <v>13</v>
      </c>
      <c r="H286">
        <v>11</v>
      </c>
      <c r="I286" s="39" t="s">
        <v>4925</v>
      </c>
      <c r="J286" s="39" t="s">
        <v>6994</v>
      </c>
      <c r="K286" s="39" t="s">
        <v>6995</v>
      </c>
      <c r="L286" s="39" t="s">
        <v>6996</v>
      </c>
      <c r="M286" s="39" t="s">
        <v>6997</v>
      </c>
      <c r="N286" s="39" t="s">
        <v>6998</v>
      </c>
      <c r="O286" s="39" t="s">
        <v>6999</v>
      </c>
      <c r="P286" s="39" t="s">
        <v>7000</v>
      </c>
      <c r="Q286" s="39" t="s">
        <v>7001</v>
      </c>
      <c r="R286" s="39" t="s">
        <v>4811</v>
      </c>
      <c r="S286" s="39"/>
    </row>
    <row r="287" spans="1:19" x14ac:dyDescent="0.3">
      <c r="A287">
        <v>286</v>
      </c>
      <c r="B287" s="1">
        <v>45806.629247685189</v>
      </c>
      <c r="C287" s="1">
        <v>45806.636458333334</v>
      </c>
      <c r="D287" s="39" t="s">
        <v>1670</v>
      </c>
      <c r="E287" s="39" t="s">
        <v>1671</v>
      </c>
      <c r="F287" s="39" t="s">
        <v>1671</v>
      </c>
      <c r="G287">
        <v>13</v>
      </c>
      <c r="H287">
        <v>40</v>
      </c>
      <c r="I287" s="39" t="s">
        <v>7002</v>
      </c>
      <c r="J287" s="39" t="s">
        <v>7003</v>
      </c>
      <c r="K287" s="39" t="s">
        <v>7004</v>
      </c>
      <c r="L287" s="39" t="s">
        <v>7005</v>
      </c>
      <c r="M287" s="39" t="s">
        <v>7006</v>
      </c>
      <c r="N287" s="39" t="s">
        <v>7007</v>
      </c>
      <c r="O287" s="39" t="s">
        <v>7008</v>
      </c>
      <c r="P287" s="39" t="s">
        <v>7009</v>
      </c>
      <c r="Q287" s="39" t="s">
        <v>7010</v>
      </c>
      <c r="R287" s="39" t="s">
        <v>4811</v>
      </c>
      <c r="S287" s="39"/>
    </row>
    <row r="288" spans="1:19" x14ac:dyDescent="0.3">
      <c r="A288">
        <v>287</v>
      </c>
      <c r="B288" s="1">
        <v>45806.622847222221</v>
      </c>
      <c r="C288" s="1">
        <v>45806.636458333334</v>
      </c>
      <c r="D288" s="39" t="s">
        <v>1861</v>
      </c>
      <c r="E288" s="39" t="s">
        <v>1862</v>
      </c>
      <c r="F288" s="39" t="s">
        <v>7011</v>
      </c>
      <c r="G288">
        <v>13</v>
      </c>
      <c r="H288">
        <v>32</v>
      </c>
      <c r="I288" s="39" t="s">
        <v>7012</v>
      </c>
      <c r="J288" s="39" t="s">
        <v>7013</v>
      </c>
      <c r="K288" s="39" t="s">
        <v>7014</v>
      </c>
      <c r="L288" s="39" t="s">
        <v>7015</v>
      </c>
      <c r="M288" s="39" t="s">
        <v>7016</v>
      </c>
      <c r="N288" s="39" t="s">
        <v>7017</v>
      </c>
      <c r="O288" s="39" t="s">
        <v>7018</v>
      </c>
      <c r="P288" s="39" t="s">
        <v>7019</v>
      </c>
      <c r="Q288" s="39" t="s">
        <v>7020</v>
      </c>
      <c r="R288" s="39" t="s">
        <v>4811</v>
      </c>
      <c r="S288" s="39"/>
    </row>
    <row r="289" spans="1:19" x14ac:dyDescent="0.3">
      <c r="A289">
        <v>288</v>
      </c>
      <c r="B289" s="1">
        <v>45806.622361111113</v>
      </c>
      <c r="C289" s="1">
        <v>45806.636469907404</v>
      </c>
      <c r="D289" s="39" t="s">
        <v>1639</v>
      </c>
      <c r="E289" s="39" t="s">
        <v>1640</v>
      </c>
      <c r="F289" s="39" t="s">
        <v>1641</v>
      </c>
      <c r="G289">
        <v>13</v>
      </c>
      <c r="H289">
        <v>13</v>
      </c>
      <c r="I289" s="39" t="s">
        <v>7021</v>
      </c>
      <c r="J289" s="39" t="s">
        <v>175</v>
      </c>
      <c r="K289" s="39" t="s">
        <v>7022</v>
      </c>
      <c r="L289" s="39" t="s">
        <v>7023</v>
      </c>
      <c r="M289" s="39" t="s">
        <v>7024</v>
      </c>
      <c r="N289" s="39" t="s">
        <v>7025</v>
      </c>
      <c r="O289" s="39" t="s">
        <v>7026</v>
      </c>
      <c r="P289" s="39" t="s">
        <v>7027</v>
      </c>
      <c r="Q289" s="39" t="s">
        <v>7028</v>
      </c>
      <c r="R289" s="39" t="s">
        <v>4811</v>
      </c>
      <c r="S289" s="39"/>
    </row>
    <row r="290" spans="1:19" x14ac:dyDescent="0.3">
      <c r="A290">
        <v>289</v>
      </c>
      <c r="B290" s="1">
        <v>45806.62226851852</v>
      </c>
      <c r="C290" s="1">
        <v>45806.636504629627</v>
      </c>
      <c r="D290" s="39" t="s">
        <v>1606</v>
      </c>
      <c r="E290" s="39" t="s">
        <v>1607</v>
      </c>
      <c r="F290" s="39" t="s">
        <v>7029</v>
      </c>
      <c r="G290">
        <v>13</v>
      </c>
      <c r="H290">
        <v>27</v>
      </c>
      <c r="I290" s="39" t="s">
        <v>7002</v>
      </c>
      <c r="J290" s="39" t="s">
        <v>7030</v>
      </c>
      <c r="K290" s="39" t="s">
        <v>7031</v>
      </c>
      <c r="L290" s="39" t="s">
        <v>7032</v>
      </c>
      <c r="M290" s="39" t="s">
        <v>7033</v>
      </c>
      <c r="N290" s="39" t="s">
        <v>7034</v>
      </c>
      <c r="O290" s="39" t="s">
        <v>7035</v>
      </c>
      <c r="P290" s="39" t="s">
        <v>7036</v>
      </c>
      <c r="Q290" s="39" t="s">
        <v>7037</v>
      </c>
      <c r="R290" s="39" t="s">
        <v>4811</v>
      </c>
      <c r="S290" s="39"/>
    </row>
    <row r="291" spans="1:19" x14ac:dyDescent="0.3">
      <c r="A291">
        <v>290</v>
      </c>
      <c r="B291" s="1">
        <v>45806.622129629628</v>
      </c>
      <c r="C291" s="1">
        <v>45806.636504629627</v>
      </c>
      <c r="D291" s="39" t="s">
        <v>1757</v>
      </c>
      <c r="E291" s="39" t="s">
        <v>1758</v>
      </c>
      <c r="F291" s="39" t="s">
        <v>7038</v>
      </c>
      <c r="G291">
        <v>13</v>
      </c>
      <c r="H291">
        <v>35</v>
      </c>
      <c r="I291" s="39" t="s">
        <v>7002</v>
      </c>
      <c r="J291" s="39" t="s">
        <v>1146</v>
      </c>
      <c r="K291" s="39" t="s">
        <v>7039</v>
      </c>
      <c r="L291" s="39" t="s">
        <v>7040</v>
      </c>
      <c r="M291" s="39" t="s">
        <v>7041</v>
      </c>
      <c r="N291" s="39" t="s">
        <v>7042</v>
      </c>
      <c r="O291" s="39" t="s">
        <v>7043</v>
      </c>
      <c r="P291" s="39" t="s">
        <v>7044</v>
      </c>
      <c r="Q291" s="39" t="s">
        <v>7045</v>
      </c>
      <c r="R291" s="39" t="s">
        <v>4811</v>
      </c>
      <c r="S291" s="39"/>
    </row>
    <row r="292" spans="1:19" x14ac:dyDescent="0.3">
      <c r="A292">
        <v>291</v>
      </c>
      <c r="B292" s="1">
        <v>45806.623067129629</v>
      </c>
      <c r="C292" s="1">
        <v>45806.636516203704</v>
      </c>
      <c r="D292" s="39" t="s">
        <v>1883</v>
      </c>
      <c r="E292" s="39" t="s">
        <v>1884</v>
      </c>
      <c r="F292" s="39" t="s">
        <v>1884</v>
      </c>
      <c r="G292">
        <v>13</v>
      </c>
      <c r="H292">
        <v>39</v>
      </c>
      <c r="I292" s="39" t="s">
        <v>7046</v>
      </c>
      <c r="J292" s="39" t="s">
        <v>6943</v>
      </c>
      <c r="K292" s="39" t="s">
        <v>6725</v>
      </c>
      <c r="L292" s="39" t="s">
        <v>6678</v>
      </c>
      <c r="M292" s="39" t="s">
        <v>7047</v>
      </c>
      <c r="N292" s="39" t="s">
        <v>7048</v>
      </c>
      <c r="O292" s="39" t="s">
        <v>7049</v>
      </c>
      <c r="P292" s="39" t="s">
        <v>7050</v>
      </c>
      <c r="Q292" s="39" t="s">
        <v>7051</v>
      </c>
      <c r="R292" s="39" t="s">
        <v>4811</v>
      </c>
      <c r="S292" s="39"/>
    </row>
    <row r="293" spans="1:19" x14ac:dyDescent="0.3">
      <c r="A293">
        <v>292</v>
      </c>
      <c r="B293" s="1">
        <v>45806.623368055552</v>
      </c>
      <c r="C293" s="1">
        <v>45806.63653935185</v>
      </c>
      <c r="D293" s="39" t="s">
        <v>1538</v>
      </c>
      <c r="E293" s="39" t="s">
        <v>1539</v>
      </c>
      <c r="F293" s="39" t="s">
        <v>1539</v>
      </c>
      <c r="G293">
        <v>13</v>
      </c>
      <c r="H293">
        <v>2</v>
      </c>
      <c r="I293" s="39" t="s">
        <v>7052</v>
      </c>
      <c r="J293" s="39" t="s">
        <v>7053</v>
      </c>
      <c r="K293" s="39" t="s">
        <v>7054</v>
      </c>
      <c r="L293" s="39" t="s">
        <v>7055</v>
      </c>
      <c r="M293" s="39" t="s">
        <v>7056</v>
      </c>
      <c r="N293" s="39" t="s">
        <v>7057</v>
      </c>
      <c r="O293" s="39" t="s">
        <v>7058</v>
      </c>
      <c r="P293" s="39" t="s">
        <v>7059</v>
      </c>
      <c r="Q293" s="39" t="s">
        <v>7060</v>
      </c>
      <c r="R293" s="39" t="s">
        <v>4811</v>
      </c>
      <c r="S293" s="39"/>
    </row>
    <row r="294" spans="1:19" x14ac:dyDescent="0.3">
      <c r="A294">
        <v>293</v>
      </c>
      <c r="B294" s="1">
        <v>45806.62259259259</v>
      </c>
      <c r="C294" s="1">
        <v>45806.636608796296</v>
      </c>
      <c r="D294" s="39" t="s">
        <v>1585</v>
      </c>
      <c r="E294" s="39" t="s">
        <v>1586</v>
      </c>
      <c r="F294" s="39" t="s">
        <v>1586</v>
      </c>
      <c r="G294">
        <v>13</v>
      </c>
      <c r="H294">
        <v>22</v>
      </c>
      <c r="I294" s="39" t="s">
        <v>7061</v>
      </c>
      <c r="J294" s="39" t="s">
        <v>7062</v>
      </c>
      <c r="K294" s="39" t="s">
        <v>4884</v>
      </c>
      <c r="L294" s="39" t="s">
        <v>7063</v>
      </c>
      <c r="M294" s="39" t="s">
        <v>7064</v>
      </c>
      <c r="N294" s="39" t="s">
        <v>7065</v>
      </c>
      <c r="O294" s="39" t="s">
        <v>7066</v>
      </c>
      <c r="P294" s="39" t="s">
        <v>7067</v>
      </c>
      <c r="Q294" s="39" t="s">
        <v>7068</v>
      </c>
      <c r="R294" s="39" t="s">
        <v>4811</v>
      </c>
      <c r="S294" s="39"/>
    </row>
    <row r="295" spans="1:19" x14ac:dyDescent="0.3">
      <c r="A295">
        <v>294</v>
      </c>
      <c r="B295" s="1">
        <v>45806.622025462966</v>
      </c>
      <c r="C295" s="1">
        <v>45806.636747685188</v>
      </c>
      <c r="D295" s="39" t="s">
        <v>1683</v>
      </c>
      <c r="E295" s="39" t="s">
        <v>1684</v>
      </c>
      <c r="F295" s="39" t="s">
        <v>1684</v>
      </c>
      <c r="G295">
        <v>13</v>
      </c>
      <c r="H295">
        <v>30</v>
      </c>
      <c r="I295" s="39" t="s">
        <v>7069</v>
      </c>
      <c r="J295" s="39" t="s">
        <v>7070</v>
      </c>
      <c r="K295" s="39" t="s">
        <v>4830</v>
      </c>
      <c r="L295" s="39" t="s">
        <v>7063</v>
      </c>
      <c r="M295" s="39" t="s">
        <v>7071</v>
      </c>
      <c r="N295" s="39" t="s">
        <v>7072</v>
      </c>
      <c r="O295" s="39" t="s">
        <v>7066</v>
      </c>
      <c r="P295" s="39" t="s">
        <v>7067</v>
      </c>
      <c r="Q295" s="39" t="s">
        <v>7068</v>
      </c>
      <c r="R295" s="39" t="s">
        <v>4811</v>
      </c>
      <c r="S295" s="39"/>
    </row>
    <row r="296" spans="1:19" x14ac:dyDescent="0.3">
      <c r="A296">
        <v>295</v>
      </c>
      <c r="B296" s="1">
        <v>45806.623611111114</v>
      </c>
      <c r="C296" s="1">
        <v>45806.637013888889</v>
      </c>
      <c r="D296" s="39" t="s">
        <v>1617</v>
      </c>
      <c r="E296" s="39" t="s">
        <v>1618</v>
      </c>
      <c r="F296" s="39" t="s">
        <v>1618</v>
      </c>
      <c r="G296">
        <v>13</v>
      </c>
      <c r="H296">
        <v>33</v>
      </c>
      <c r="I296" s="39" t="s">
        <v>7073</v>
      </c>
      <c r="J296" s="39" t="s">
        <v>456</v>
      </c>
      <c r="K296" s="39" t="s">
        <v>7074</v>
      </c>
      <c r="L296" s="39" t="s">
        <v>7075</v>
      </c>
      <c r="M296" s="39" t="s">
        <v>7076</v>
      </c>
      <c r="N296" s="39" t="s">
        <v>7077</v>
      </c>
      <c r="O296" s="39" t="s">
        <v>7078</v>
      </c>
      <c r="P296" s="39" t="s">
        <v>7079</v>
      </c>
      <c r="Q296" s="39" t="s">
        <v>7080</v>
      </c>
      <c r="R296" s="39" t="s">
        <v>4811</v>
      </c>
      <c r="S296" s="39"/>
    </row>
    <row r="297" spans="1:19" x14ac:dyDescent="0.3">
      <c r="A297">
        <v>296</v>
      </c>
      <c r="B297" s="1">
        <v>45806.622187499997</v>
      </c>
      <c r="C297" s="1">
        <v>45806.63722222222</v>
      </c>
      <c r="D297" s="39" t="s">
        <v>1650</v>
      </c>
      <c r="E297" s="39" t="s">
        <v>1651</v>
      </c>
      <c r="F297" s="39" t="s">
        <v>1652</v>
      </c>
      <c r="G297">
        <v>13</v>
      </c>
      <c r="H297">
        <v>4</v>
      </c>
      <c r="I297" s="39" t="s">
        <v>7081</v>
      </c>
      <c r="J297" s="39" t="s">
        <v>7082</v>
      </c>
      <c r="K297" s="39" t="s">
        <v>7083</v>
      </c>
      <c r="L297" s="39" t="s">
        <v>7084</v>
      </c>
      <c r="M297" s="39" t="s">
        <v>7085</v>
      </c>
      <c r="N297" s="39" t="s">
        <v>6946</v>
      </c>
      <c r="O297" s="39" t="s">
        <v>7086</v>
      </c>
      <c r="P297" s="39" t="s">
        <v>7087</v>
      </c>
      <c r="Q297" s="39" t="s">
        <v>7088</v>
      </c>
      <c r="R297" s="39" t="s">
        <v>4811</v>
      </c>
      <c r="S297" s="39"/>
    </row>
    <row r="298" spans="1:19" x14ac:dyDescent="0.3">
      <c r="A298">
        <v>297</v>
      </c>
      <c r="B298" s="1">
        <v>45806.622523148151</v>
      </c>
      <c r="C298" s="1">
        <v>45806.637499999997</v>
      </c>
      <c r="D298" s="39" t="s">
        <v>1735</v>
      </c>
      <c r="E298" s="39" t="s">
        <v>1736</v>
      </c>
      <c r="F298" s="39" t="s">
        <v>1736</v>
      </c>
      <c r="G298">
        <v>13</v>
      </c>
      <c r="H298">
        <v>8</v>
      </c>
      <c r="I298" s="39" t="s">
        <v>7089</v>
      </c>
      <c r="J298" s="39" t="s">
        <v>7090</v>
      </c>
      <c r="K298" s="39" t="s">
        <v>7091</v>
      </c>
      <c r="L298" s="39" t="s">
        <v>7092</v>
      </c>
      <c r="M298" s="39" t="s">
        <v>7093</v>
      </c>
      <c r="N298" s="39" t="s">
        <v>7094</v>
      </c>
      <c r="O298" s="39" t="s">
        <v>7095</v>
      </c>
      <c r="P298" s="39" t="s">
        <v>7096</v>
      </c>
      <c r="Q298" s="39" t="s">
        <v>7097</v>
      </c>
      <c r="R298" s="39" t="s">
        <v>4811</v>
      </c>
      <c r="S298" s="39"/>
    </row>
    <row r="299" spans="1:19" x14ac:dyDescent="0.3">
      <c r="A299">
        <v>298</v>
      </c>
      <c r="B299" s="1">
        <v>45806.622141203705</v>
      </c>
      <c r="C299" s="1">
        <v>45806.637523148151</v>
      </c>
      <c r="D299" s="39" t="s">
        <v>1696</v>
      </c>
      <c r="E299" s="39" t="s">
        <v>1697</v>
      </c>
      <c r="F299" s="39" t="s">
        <v>7098</v>
      </c>
      <c r="G299">
        <v>13</v>
      </c>
      <c r="H299">
        <v>5</v>
      </c>
      <c r="I299" s="39" t="s">
        <v>4925</v>
      </c>
      <c r="J299" s="39" t="s">
        <v>7099</v>
      </c>
      <c r="K299" s="39" t="s">
        <v>7100</v>
      </c>
      <c r="L299" s="39" t="s">
        <v>7101</v>
      </c>
      <c r="M299" s="39" t="s">
        <v>7102</v>
      </c>
      <c r="N299" s="39" t="s">
        <v>7103</v>
      </c>
      <c r="O299" s="39" t="s">
        <v>7104</v>
      </c>
      <c r="P299" s="39" t="s">
        <v>7105</v>
      </c>
      <c r="Q299" s="39" t="s">
        <v>7106</v>
      </c>
      <c r="R299" s="39" t="s">
        <v>4811</v>
      </c>
      <c r="S299" s="39"/>
    </row>
    <row r="300" spans="1:19" x14ac:dyDescent="0.3">
      <c r="A300">
        <v>299</v>
      </c>
      <c r="B300" s="1">
        <v>45806.622499999998</v>
      </c>
      <c r="C300" s="1">
        <v>45806.638356481482</v>
      </c>
      <c r="D300" s="39" t="s">
        <v>1726</v>
      </c>
      <c r="E300" s="39" t="s">
        <v>1727</v>
      </c>
      <c r="F300" s="39" t="s">
        <v>1728</v>
      </c>
      <c r="G300">
        <v>13</v>
      </c>
      <c r="H300">
        <v>6</v>
      </c>
      <c r="I300" s="39" t="s">
        <v>7107</v>
      </c>
      <c r="J300" s="39" t="s">
        <v>7108</v>
      </c>
      <c r="K300" s="39" t="s">
        <v>7109</v>
      </c>
      <c r="L300" s="39" t="s">
        <v>7110</v>
      </c>
      <c r="M300" s="39" t="s">
        <v>7111</v>
      </c>
      <c r="N300" s="39" t="s">
        <v>7112</v>
      </c>
      <c r="O300" s="39" t="s">
        <v>7113</v>
      </c>
      <c r="P300" s="39" t="s">
        <v>7114</v>
      </c>
      <c r="Q300" s="39" t="s">
        <v>7106</v>
      </c>
      <c r="R300" s="39" t="s">
        <v>4811</v>
      </c>
      <c r="S300" s="39"/>
    </row>
    <row r="301" spans="1:19" x14ac:dyDescent="0.3">
      <c r="A301">
        <v>300</v>
      </c>
      <c r="B301" s="1">
        <v>45806.626006944447</v>
      </c>
      <c r="C301" s="1">
        <v>45806.641342592593</v>
      </c>
      <c r="D301" s="39" t="s">
        <v>1780</v>
      </c>
      <c r="E301" s="39" t="s">
        <v>1781</v>
      </c>
      <c r="F301" s="39" t="s">
        <v>1781</v>
      </c>
      <c r="G301">
        <v>13</v>
      </c>
      <c r="H301">
        <v>34</v>
      </c>
      <c r="I301" s="39" t="s">
        <v>7115</v>
      </c>
      <c r="J301" s="39" t="s">
        <v>7116</v>
      </c>
      <c r="K301" s="39" t="s">
        <v>7117</v>
      </c>
      <c r="L301" s="39" t="s">
        <v>7118</v>
      </c>
      <c r="M301" s="39" t="s">
        <v>7119</v>
      </c>
      <c r="N301" s="39" t="s">
        <v>7120</v>
      </c>
      <c r="O301" s="39" t="s">
        <v>7121</v>
      </c>
      <c r="P301" s="39" t="s">
        <v>7122</v>
      </c>
      <c r="Q301" s="39" t="s">
        <v>7123</v>
      </c>
      <c r="R301" s="39" t="s">
        <v>4811</v>
      </c>
      <c r="S301" s="39"/>
    </row>
    <row r="302" spans="1:19" x14ac:dyDescent="0.3">
      <c r="A302">
        <v>301</v>
      </c>
      <c r="B302" s="1">
        <v>45806.808703703704</v>
      </c>
      <c r="C302" s="1">
        <v>45806.80877314815</v>
      </c>
      <c r="D302" s="39" t="s">
        <v>2596</v>
      </c>
      <c r="E302" s="39" t="s">
        <v>2597</v>
      </c>
      <c r="F302" s="39" t="s">
        <v>2597</v>
      </c>
      <c r="G302">
        <v>12</v>
      </c>
      <c r="H302">
        <v>1</v>
      </c>
      <c r="I302" s="39" t="s">
        <v>7124</v>
      </c>
      <c r="J302" s="39" t="s">
        <v>7125</v>
      </c>
      <c r="K302" s="39" t="s">
        <v>7126</v>
      </c>
      <c r="L302" s="39" t="s">
        <v>7127</v>
      </c>
      <c r="M302" s="39" t="s">
        <v>7128</v>
      </c>
      <c r="N302" s="39" t="s">
        <v>7129</v>
      </c>
      <c r="O302" s="39" t="s">
        <v>7130</v>
      </c>
      <c r="P302" s="39" t="s">
        <v>7131</v>
      </c>
      <c r="Q302" s="39" t="s">
        <v>7132</v>
      </c>
      <c r="R302" s="39" t="s">
        <v>4811</v>
      </c>
      <c r="S302" s="39"/>
    </row>
    <row r="303" spans="1:19" x14ac:dyDescent="0.3">
      <c r="A303">
        <v>302</v>
      </c>
      <c r="B303" s="1">
        <v>45812.037604166668</v>
      </c>
      <c r="C303" s="1">
        <v>45812.065532407411</v>
      </c>
      <c r="D303" s="39" t="s">
        <v>648</v>
      </c>
      <c r="E303" s="39" t="s">
        <v>649</v>
      </c>
      <c r="F303" s="39" t="s">
        <v>649</v>
      </c>
      <c r="G303">
        <v>10</v>
      </c>
      <c r="H303">
        <v>17</v>
      </c>
      <c r="I303" s="39" t="s">
        <v>7133</v>
      </c>
      <c r="J303" s="39" t="s">
        <v>7134</v>
      </c>
      <c r="K303" s="39" t="s">
        <v>7135</v>
      </c>
      <c r="L303" s="39" t="s">
        <v>7136</v>
      </c>
      <c r="M303" s="39" t="s">
        <v>7137</v>
      </c>
      <c r="N303" s="39" t="s">
        <v>7138</v>
      </c>
      <c r="O303" s="39" t="s">
        <v>7139</v>
      </c>
      <c r="P303" s="39" t="s">
        <v>7140</v>
      </c>
      <c r="Q303" s="39" t="s">
        <v>7141</v>
      </c>
      <c r="R303" s="39" t="s">
        <v>4837</v>
      </c>
      <c r="S303" s="39"/>
    </row>
    <row r="304" spans="1:19" x14ac:dyDescent="0.3">
      <c r="A304">
        <v>303</v>
      </c>
      <c r="B304" s="1">
        <v>45813.369756944441</v>
      </c>
      <c r="C304" s="1">
        <v>45813.376018518517</v>
      </c>
      <c r="D304" s="39" t="s">
        <v>1201</v>
      </c>
      <c r="E304" s="39" t="s">
        <v>1202</v>
      </c>
      <c r="F304" s="39" t="s">
        <v>1202</v>
      </c>
      <c r="G304">
        <v>1</v>
      </c>
      <c r="H304">
        <v>10</v>
      </c>
      <c r="I304" s="39" t="s">
        <v>7142</v>
      </c>
      <c r="J304" s="39" t="s">
        <v>7143</v>
      </c>
      <c r="K304" s="39" t="s">
        <v>7144</v>
      </c>
      <c r="L304" s="39" t="s">
        <v>7145</v>
      </c>
      <c r="M304" s="39" t="s">
        <v>5745</v>
      </c>
      <c r="N304" s="39" t="s">
        <v>7146</v>
      </c>
      <c r="O304" s="39" t="s">
        <v>7147</v>
      </c>
      <c r="P304" s="39" t="s">
        <v>7148</v>
      </c>
      <c r="Q304" s="39" t="s">
        <v>7149</v>
      </c>
      <c r="R304" s="39" t="s">
        <v>4811</v>
      </c>
      <c r="S304" s="39"/>
    </row>
    <row r="305" spans="1:19" x14ac:dyDescent="0.3">
      <c r="A305">
        <v>304</v>
      </c>
      <c r="B305" s="1">
        <v>45813.484016203707</v>
      </c>
      <c r="C305" s="1">
        <v>45813.489224537036</v>
      </c>
      <c r="D305" s="39" t="s">
        <v>1358</v>
      </c>
      <c r="E305" s="39" t="s">
        <v>1359</v>
      </c>
      <c r="F305" s="39" t="s">
        <v>7150</v>
      </c>
      <c r="G305">
        <v>1</v>
      </c>
      <c r="H305">
        <v>13</v>
      </c>
      <c r="I305" s="39" t="s">
        <v>7151</v>
      </c>
      <c r="J305" s="39" t="s">
        <v>107</v>
      </c>
      <c r="K305" s="39" t="s">
        <v>7152</v>
      </c>
      <c r="L305" s="39" t="s">
        <v>7153</v>
      </c>
      <c r="M305" s="39" t="s">
        <v>7154</v>
      </c>
      <c r="N305" s="39" t="s">
        <v>7155</v>
      </c>
      <c r="O305" s="39" t="s">
        <v>7156</v>
      </c>
      <c r="P305" s="39" t="s">
        <v>7157</v>
      </c>
      <c r="Q305" s="39" t="s">
        <v>7158</v>
      </c>
      <c r="R305" s="39" t="s">
        <v>4811</v>
      </c>
      <c r="S305" s="39"/>
    </row>
    <row r="306" spans="1:19" x14ac:dyDescent="0.3">
      <c r="A306">
        <v>305</v>
      </c>
      <c r="B306" s="1">
        <v>45818.351979166669</v>
      </c>
      <c r="C306" s="1">
        <v>45818.365219907406</v>
      </c>
      <c r="D306" s="39" t="s">
        <v>3311</v>
      </c>
      <c r="E306" s="39" t="s">
        <v>3312</v>
      </c>
      <c r="F306" s="39" t="s">
        <v>3312</v>
      </c>
      <c r="G306">
        <v>3</v>
      </c>
      <c r="H306">
        <v>21</v>
      </c>
      <c r="I306" s="39" t="s">
        <v>7159</v>
      </c>
      <c r="J306" s="39" t="s">
        <v>341</v>
      </c>
      <c r="K306" s="39" t="s">
        <v>5594</v>
      </c>
      <c r="L306" s="39" t="s">
        <v>7160</v>
      </c>
      <c r="M306" s="39" t="s">
        <v>7161</v>
      </c>
      <c r="N306" s="39" t="s">
        <v>7162</v>
      </c>
      <c r="O306" s="39" t="s">
        <v>7163</v>
      </c>
      <c r="P306" s="39" t="s">
        <v>7164</v>
      </c>
      <c r="Q306" s="39" t="s">
        <v>7165</v>
      </c>
      <c r="R306" s="39" t="s">
        <v>4811</v>
      </c>
      <c r="S306" s="39"/>
    </row>
    <row r="307" spans="1:19" x14ac:dyDescent="0.3">
      <c r="A307">
        <v>306</v>
      </c>
      <c r="B307" s="1">
        <v>45818.338055555556</v>
      </c>
      <c r="C307" s="1">
        <v>45818.373101851852</v>
      </c>
      <c r="D307" s="39" t="s">
        <v>3188</v>
      </c>
      <c r="E307" s="39" t="s">
        <v>3189</v>
      </c>
      <c r="F307" s="39" t="s">
        <v>3189</v>
      </c>
      <c r="G307">
        <v>3</v>
      </c>
      <c r="H307">
        <v>19</v>
      </c>
      <c r="I307" s="39" t="s">
        <v>4865</v>
      </c>
      <c r="J307" s="39" t="s">
        <v>5714</v>
      </c>
      <c r="K307" s="39" t="s">
        <v>4830</v>
      </c>
      <c r="L307" s="39" t="s">
        <v>7166</v>
      </c>
      <c r="M307" s="39" t="s">
        <v>7167</v>
      </c>
      <c r="N307" s="39" t="s">
        <v>7168</v>
      </c>
      <c r="O307" s="39" t="s">
        <v>7169</v>
      </c>
      <c r="P307" s="39" t="s">
        <v>7170</v>
      </c>
      <c r="Q307" s="39" t="s">
        <v>7171</v>
      </c>
      <c r="R307" s="39" t="s">
        <v>4811</v>
      </c>
      <c r="S307" s="39"/>
    </row>
    <row r="308" spans="1:19" x14ac:dyDescent="0.3">
      <c r="A308">
        <v>307</v>
      </c>
      <c r="B308" s="1">
        <v>45820.552152777775</v>
      </c>
      <c r="C308" s="1">
        <v>45820.5628125</v>
      </c>
      <c r="D308" s="39" t="s">
        <v>1705</v>
      </c>
      <c r="E308" s="39" t="s">
        <v>1706</v>
      </c>
      <c r="F308" s="39" t="s">
        <v>7172</v>
      </c>
      <c r="G308">
        <v>13</v>
      </c>
      <c r="H308">
        <v>28</v>
      </c>
      <c r="I308" s="39" t="s">
        <v>7173</v>
      </c>
      <c r="J308" s="39" t="s">
        <v>4572</v>
      </c>
      <c r="K308" s="39" t="s">
        <v>7174</v>
      </c>
      <c r="L308" s="39" t="s">
        <v>7175</v>
      </c>
      <c r="M308" s="39" t="s">
        <v>7176</v>
      </c>
      <c r="N308" s="39" t="s">
        <v>7177</v>
      </c>
      <c r="O308" s="39" t="s">
        <v>7178</v>
      </c>
      <c r="P308" s="39" t="s">
        <v>5730</v>
      </c>
      <c r="Q308" s="39" t="s">
        <v>7179</v>
      </c>
      <c r="R308" s="39" t="s">
        <v>4837</v>
      </c>
      <c r="S308" s="39"/>
    </row>
    <row r="309" spans="1:19" x14ac:dyDescent="0.3">
      <c r="A309">
        <v>308</v>
      </c>
      <c r="B309" s="1">
        <v>45848.606585648151</v>
      </c>
      <c r="C309" s="1">
        <v>45848.632719907408</v>
      </c>
      <c r="D309" s="39" t="s">
        <v>7180</v>
      </c>
      <c r="E309" s="39" t="s">
        <v>7181</v>
      </c>
      <c r="F309" s="39" t="s">
        <v>7182</v>
      </c>
      <c r="G309">
        <v>14</v>
      </c>
      <c r="H309">
        <v>37</v>
      </c>
      <c r="I309" s="39" t="s">
        <v>7183</v>
      </c>
      <c r="J309" s="39" t="s">
        <v>7184</v>
      </c>
      <c r="K309" s="39" t="s">
        <v>7185</v>
      </c>
      <c r="L309" s="39" t="s">
        <v>7186</v>
      </c>
      <c r="M309" s="39" t="s">
        <v>7187</v>
      </c>
      <c r="N309" s="39" t="s">
        <v>7188</v>
      </c>
      <c r="O309" s="39" t="s">
        <v>7189</v>
      </c>
      <c r="P309" s="39" t="s">
        <v>7190</v>
      </c>
      <c r="Q309" s="39" t="s">
        <v>7191</v>
      </c>
      <c r="R309" s="39" t="s">
        <v>4811</v>
      </c>
      <c r="S309" s="39"/>
    </row>
    <row r="310" spans="1:19" x14ac:dyDescent="0.3">
      <c r="A310">
        <v>309</v>
      </c>
      <c r="B310" s="1">
        <v>45851.404479166667</v>
      </c>
      <c r="C310" s="1">
        <v>45851.412141203706</v>
      </c>
      <c r="D310" s="39" t="s">
        <v>3107</v>
      </c>
      <c r="E310" s="39" t="s">
        <v>3108</v>
      </c>
      <c r="F310" s="39" t="s">
        <v>3108</v>
      </c>
      <c r="G310">
        <v>3</v>
      </c>
      <c r="H310">
        <v>2</v>
      </c>
      <c r="I310" s="39" t="s">
        <v>7192</v>
      </c>
      <c r="J310" s="39" t="s">
        <v>107</v>
      </c>
      <c r="K310" s="39" t="s">
        <v>7193</v>
      </c>
      <c r="L310" s="39" t="s">
        <v>7194</v>
      </c>
      <c r="M310" s="39" t="s">
        <v>7195</v>
      </c>
      <c r="N310" s="39" t="s">
        <v>7196</v>
      </c>
      <c r="O310" s="39" t="s">
        <v>7197</v>
      </c>
      <c r="P310" s="39" t="s">
        <v>7198</v>
      </c>
      <c r="Q310" s="39" t="s">
        <v>7199</v>
      </c>
      <c r="R310" s="39" t="s">
        <v>4811</v>
      </c>
      <c r="S310" s="39"/>
    </row>
    <row r="311" spans="1:19" x14ac:dyDescent="0.3">
      <c r="A311">
        <v>310</v>
      </c>
      <c r="B311" s="1">
        <v>45851.902974537035</v>
      </c>
      <c r="C311" s="1">
        <v>45851.905891203707</v>
      </c>
      <c r="D311" s="39" t="s">
        <v>7200</v>
      </c>
      <c r="E311" s="39" t="s">
        <v>7201</v>
      </c>
      <c r="F311" s="39" t="s">
        <v>7201</v>
      </c>
      <c r="G311">
        <v>4</v>
      </c>
      <c r="H311">
        <v>81738</v>
      </c>
      <c r="I311" s="39" t="s">
        <v>4925</v>
      </c>
      <c r="J311" s="39" t="s">
        <v>7202</v>
      </c>
      <c r="K311" s="39" t="s">
        <v>7203</v>
      </c>
      <c r="L311" s="39" t="s">
        <v>7204</v>
      </c>
      <c r="M311" s="39" t="s">
        <v>7205</v>
      </c>
      <c r="N311" s="39" t="s">
        <v>7206</v>
      </c>
      <c r="O311" s="39" t="s">
        <v>7207</v>
      </c>
      <c r="P311" s="39" t="s">
        <v>7208</v>
      </c>
      <c r="Q311" s="39" t="s">
        <v>7209</v>
      </c>
      <c r="R311" s="39" t="s">
        <v>4811</v>
      </c>
      <c r="S311" s="39"/>
    </row>
    <row r="312" spans="1:19" x14ac:dyDescent="0.3">
      <c r="A312">
        <v>311</v>
      </c>
      <c r="B312" s="1">
        <v>45851.925451388888</v>
      </c>
      <c r="C312" s="1">
        <v>45851.930231481485</v>
      </c>
      <c r="D312" s="39" t="s">
        <v>4606</v>
      </c>
      <c r="E312" s="39" t="s">
        <v>4607</v>
      </c>
      <c r="F312" s="39" t="s">
        <v>4607</v>
      </c>
      <c r="G312">
        <v>4</v>
      </c>
      <c r="H312">
        <v>14</v>
      </c>
      <c r="I312" s="39" t="s">
        <v>7210</v>
      </c>
      <c r="J312" s="39" t="s">
        <v>7211</v>
      </c>
      <c r="K312" s="39" t="s">
        <v>7212</v>
      </c>
      <c r="L312" s="39" t="s">
        <v>7213</v>
      </c>
      <c r="M312" s="39" t="s">
        <v>7214</v>
      </c>
      <c r="N312" s="39" t="s">
        <v>7215</v>
      </c>
      <c r="O312" s="39" t="s">
        <v>7216</v>
      </c>
      <c r="P312" s="39" t="s">
        <v>7217</v>
      </c>
      <c r="Q312" s="39" t="s">
        <v>7218</v>
      </c>
      <c r="R312" s="39" t="s">
        <v>4811</v>
      </c>
      <c r="S312" s="39"/>
    </row>
    <row r="313" spans="1:19" x14ac:dyDescent="0.3">
      <c r="A313">
        <v>312</v>
      </c>
      <c r="B313" s="1">
        <v>45854.494131944448</v>
      </c>
      <c r="C313" s="1">
        <v>45854.500497685185</v>
      </c>
      <c r="D313" s="39" t="s">
        <v>1253</v>
      </c>
      <c r="E313" s="39" t="s">
        <v>1254</v>
      </c>
      <c r="F313" s="39" t="s">
        <v>1254</v>
      </c>
      <c r="G313">
        <v>1</v>
      </c>
      <c r="H313">
        <v>7</v>
      </c>
      <c r="I313" s="39" t="s">
        <v>7219</v>
      </c>
      <c r="J313" s="39" t="s">
        <v>7220</v>
      </c>
      <c r="K313" s="39" t="s">
        <v>7221</v>
      </c>
      <c r="L313" s="39" t="s">
        <v>7222</v>
      </c>
      <c r="M313" s="39" t="s">
        <v>7223</v>
      </c>
      <c r="N313" s="39" t="s">
        <v>7224</v>
      </c>
      <c r="O313" s="39" t="s">
        <v>7225</v>
      </c>
      <c r="P313" s="39" t="s">
        <v>7226</v>
      </c>
      <c r="Q313" s="39" t="s">
        <v>7227</v>
      </c>
      <c r="R313" s="39" t="s">
        <v>4811</v>
      </c>
      <c r="S313" s="39"/>
    </row>
    <row r="314" spans="1:19" x14ac:dyDescent="0.3">
      <c r="A314">
        <v>313</v>
      </c>
      <c r="B314" s="1">
        <v>45854.495069444441</v>
      </c>
      <c r="C314" s="1">
        <v>45854.507997685185</v>
      </c>
      <c r="D314" s="39" t="s">
        <v>2087</v>
      </c>
      <c r="E314" s="39" t="s">
        <v>2088</v>
      </c>
      <c r="F314" s="39" t="s">
        <v>2088</v>
      </c>
      <c r="G314">
        <v>3</v>
      </c>
      <c r="H314">
        <v>15</v>
      </c>
      <c r="I314" s="39" t="s">
        <v>7228</v>
      </c>
      <c r="J314" s="39" t="s">
        <v>958</v>
      </c>
      <c r="K314" s="39" t="s">
        <v>7229</v>
      </c>
      <c r="L314" s="39" t="s">
        <v>7230</v>
      </c>
      <c r="M314" s="39" t="s">
        <v>7231</v>
      </c>
      <c r="N314" s="39" t="s">
        <v>7232</v>
      </c>
      <c r="O314" s="39" t="s">
        <v>7233</v>
      </c>
      <c r="P314" s="39" t="s">
        <v>7234</v>
      </c>
      <c r="Q314" s="39" t="s">
        <v>7235</v>
      </c>
      <c r="R314" s="39" t="s">
        <v>4811</v>
      </c>
      <c r="S314" s="39"/>
    </row>
    <row r="315" spans="1:19" x14ac:dyDescent="0.3">
      <c r="A315">
        <v>314</v>
      </c>
      <c r="B315" s="1">
        <v>45854.493171296293</v>
      </c>
      <c r="C315" s="1">
        <v>45854.509340277778</v>
      </c>
      <c r="D315" s="39" t="s">
        <v>1119</v>
      </c>
      <c r="E315" s="39" t="s">
        <v>1120</v>
      </c>
      <c r="F315" s="39" t="s">
        <v>1120</v>
      </c>
      <c r="G315">
        <v>1</v>
      </c>
      <c r="H315">
        <v>16</v>
      </c>
      <c r="I315" s="39" t="s">
        <v>7236</v>
      </c>
      <c r="J315" s="39" t="s">
        <v>7237</v>
      </c>
      <c r="K315" s="39" t="s">
        <v>7238</v>
      </c>
      <c r="L315" s="39" t="s">
        <v>7239</v>
      </c>
      <c r="M315" s="39" t="s">
        <v>7240</v>
      </c>
      <c r="N315" s="39" t="s">
        <v>7241</v>
      </c>
      <c r="O315" s="39" t="s">
        <v>7242</v>
      </c>
      <c r="P315" s="39" t="s">
        <v>3737</v>
      </c>
      <c r="Q315" s="39" t="s">
        <v>7243</v>
      </c>
      <c r="R315" s="39" t="s">
        <v>4837</v>
      </c>
      <c r="S315" s="39"/>
    </row>
    <row r="316" spans="1:19" x14ac:dyDescent="0.3">
      <c r="A316">
        <v>315</v>
      </c>
      <c r="B316" s="1">
        <v>45854.509571759256</v>
      </c>
      <c r="C316" s="1">
        <v>45854.512939814813</v>
      </c>
      <c r="D316" s="39" t="s">
        <v>1230</v>
      </c>
      <c r="E316" s="39" t="s">
        <v>1231</v>
      </c>
      <c r="F316" s="39" t="s">
        <v>7244</v>
      </c>
      <c r="G316">
        <v>1</v>
      </c>
      <c r="H316">
        <v>8</v>
      </c>
      <c r="I316" s="39" t="s">
        <v>7245</v>
      </c>
      <c r="J316" s="39" t="s">
        <v>1755</v>
      </c>
      <c r="K316" s="39" t="s">
        <v>7246</v>
      </c>
      <c r="L316" s="39" t="s">
        <v>7247</v>
      </c>
      <c r="M316" s="39" t="s">
        <v>7248</v>
      </c>
      <c r="N316" s="39" t="s">
        <v>7249</v>
      </c>
      <c r="O316" s="39" t="s">
        <v>7250</v>
      </c>
      <c r="P316" s="39" t="s">
        <v>7251</v>
      </c>
      <c r="Q316" s="39" t="s">
        <v>7252</v>
      </c>
      <c r="R316" s="39" t="s">
        <v>4811</v>
      </c>
      <c r="S316" s="39"/>
    </row>
    <row r="317" spans="1:19" x14ac:dyDescent="0.3">
      <c r="A317">
        <v>316</v>
      </c>
      <c r="B317" s="1">
        <v>45854.517476851855</v>
      </c>
      <c r="C317" s="1">
        <v>45854.526261574072</v>
      </c>
      <c r="D317" s="39" t="s">
        <v>4614</v>
      </c>
      <c r="E317" s="39" t="s">
        <v>4615</v>
      </c>
      <c r="F317" s="39" t="s">
        <v>4616</v>
      </c>
      <c r="G317">
        <v>14</v>
      </c>
      <c r="H317">
        <v>12</v>
      </c>
      <c r="I317" s="39" t="s">
        <v>7253</v>
      </c>
      <c r="J317" s="39" t="s">
        <v>7254</v>
      </c>
      <c r="K317" s="39" t="s">
        <v>7255</v>
      </c>
      <c r="L317" s="39" t="s">
        <v>7256</v>
      </c>
      <c r="M317" s="39" t="s">
        <v>7257</v>
      </c>
      <c r="N317" s="39" t="s">
        <v>7258</v>
      </c>
      <c r="O317" s="39" t="s">
        <v>7259</v>
      </c>
      <c r="P317" s="39" t="s">
        <v>7260</v>
      </c>
      <c r="Q317" s="39" t="s">
        <v>7261</v>
      </c>
      <c r="R317" s="39" t="s">
        <v>4811</v>
      </c>
      <c r="S317" s="39"/>
    </row>
    <row r="318" spans="1:19" x14ac:dyDescent="0.3">
      <c r="A318">
        <v>317</v>
      </c>
      <c r="B318" s="1">
        <v>45854.743101851855</v>
      </c>
      <c r="C318" s="1">
        <v>45854.749363425923</v>
      </c>
      <c r="D318" s="39" t="s">
        <v>3520</v>
      </c>
      <c r="E318" s="39" t="s">
        <v>3521</v>
      </c>
      <c r="F318" s="39" t="s">
        <v>3521</v>
      </c>
      <c r="G318">
        <v>8</v>
      </c>
      <c r="H318">
        <v>6</v>
      </c>
      <c r="I318" s="39" t="s">
        <v>7262</v>
      </c>
      <c r="J318" s="39" t="s">
        <v>7263</v>
      </c>
      <c r="K318" s="39" t="s">
        <v>7264</v>
      </c>
      <c r="L318" s="39" t="s">
        <v>7265</v>
      </c>
      <c r="M318" s="39" t="s">
        <v>7266</v>
      </c>
      <c r="N318" s="39" t="s">
        <v>7267</v>
      </c>
      <c r="O318" s="39" t="s">
        <v>7268</v>
      </c>
      <c r="P318" s="39" t="s">
        <v>7269</v>
      </c>
      <c r="Q318" s="39" t="s">
        <v>7270</v>
      </c>
      <c r="R318" s="39" t="s">
        <v>4811</v>
      </c>
      <c r="S318" s="39"/>
    </row>
    <row r="319" spans="1:19" x14ac:dyDescent="0.3">
      <c r="A319">
        <v>318</v>
      </c>
      <c r="B319" s="1">
        <v>45854.878252314818</v>
      </c>
      <c r="C319" s="1">
        <v>45854.898622685185</v>
      </c>
      <c r="D319" s="39" t="s">
        <v>1452</v>
      </c>
      <c r="E319" s="39" t="s">
        <v>1453</v>
      </c>
      <c r="F319" s="39" t="s">
        <v>1453</v>
      </c>
      <c r="G319">
        <v>1</v>
      </c>
      <c r="H319">
        <v>30</v>
      </c>
      <c r="I319" s="39" t="s">
        <v>7271</v>
      </c>
      <c r="J319" s="39" t="s">
        <v>7272</v>
      </c>
      <c r="K319" s="39" t="s">
        <v>7273</v>
      </c>
      <c r="L319" s="39" t="s">
        <v>1194</v>
      </c>
      <c r="M319" s="39" t="s">
        <v>7274</v>
      </c>
      <c r="N319" s="39" t="s">
        <v>7275</v>
      </c>
      <c r="O319" s="39" t="s">
        <v>7276</v>
      </c>
      <c r="P319" s="39" t="s">
        <v>7277</v>
      </c>
      <c r="Q319" s="39" t="s">
        <v>7278</v>
      </c>
      <c r="R319" s="39" t="s">
        <v>4811</v>
      </c>
      <c r="S319" s="39"/>
    </row>
    <row r="320" spans="1:19" x14ac:dyDescent="0.3">
      <c r="A320">
        <v>319</v>
      </c>
      <c r="B320" s="1">
        <v>45855.267951388887</v>
      </c>
      <c r="C320" s="1">
        <v>45855.274502314816</v>
      </c>
      <c r="D320" s="39" t="s">
        <v>3319</v>
      </c>
      <c r="E320" s="39" t="s">
        <v>3320</v>
      </c>
      <c r="F320" s="39" t="s">
        <v>7279</v>
      </c>
      <c r="G320">
        <v>3</v>
      </c>
      <c r="H320">
        <v>14</v>
      </c>
      <c r="I320" s="39" t="s">
        <v>7280</v>
      </c>
      <c r="J320" s="39" t="s">
        <v>4572</v>
      </c>
      <c r="K320" s="39" t="s">
        <v>7281</v>
      </c>
      <c r="L320" s="39" t="s">
        <v>5253</v>
      </c>
      <c r="M320" s="39" t="s">
        <v>7282</v>
      </c>
      <c r="N320" s="39" t="s">
        <v>7283</v>
      </c>
      <c r="O320" s="39" t="s">
        <v>7284</v>
      </c>
      <c r="P320" s="39" t="s">
        <v>7285</v>
      </c>
      <c r="Q320" s="39" t="s">
        <v>7286</v>
      </c>
      <c r="R320" s="39" t="s">
        <v>4811</v>
      </c>
      <c r="S320" s="39"/>
    </row>
    <row r="321" spans="1:19" x14ac:dyDescent="0.3">
      <c r="A321">
        <v>320</v>
      </c>
      <c r="B321" s="1">
        <v>45860.662395833337</v>
      </c>
      <c r="C321" s="1">
        <v>45860.662499999999</v>
      </c>
      <c r="D321" s="39" t="s">
        <v>4625</v>
      </c>
      <c r="E321" s="39" t="s">
        <v>4626</v>
      </c>
      <c r="F321" s="39" t="s">
        <v>4626</v>
      </c>
      <c r="G321">
        <v>14</v>
      </c>
      <c r="H321">
        <v>20</v>
      </c>
      <c r="I321" s="39" t="s">
        <v>7287</v>
      </c>
      <c r="J321" s="39" t="s">
        <v>7288</v>
      </c>
      <c r="K321" s="39" t="s">
        <v>7289</v>
      </c>
      <c r="L321" s="39" t="s">
        <v>7290</v>
      </c>
      <c r="M321" s="39" t="s">
        <v>7291</v>
      </c>
      <c r="N321" s="39" t="s">
        <v>7292</v>
      </c>
      <c r="O321" s="39" t="s">
        <v>7293</v>
      </c>
      <c r="P321" s="39" t="s">
        <v>7294</v>
      </c>
      <c r="Q321" s="39" t="s">
        <v>7295</v>
      </c>
      <c r="R321" s="39" t="s">
        <v>4811</v>
      </c>
      <c r="S321" s="39"/>
    </row>
    <row r="322" spans="1:19" x14ac:dyDescent="0.3">
      <c r="A322">
        <v>321</v>
      </c>
      <c r="B322" s="1">
        <v>45860.713020833333</v>
      </c>
      <c r="C322" s="1">
        <v>45860.713125000002</v>
      </c>
      <c r="D322" s="39" t="s">
        <v>4635</v>
      </c>
      <c r="E322" s="39" t="s">
        <v>4636</v>
      </c>
      <c r="F322" s="39" t="s">
        <v>4636</v>
      </c>
      <c r="G322">
        <v>14</v>
      </c>
      <c r="H322">
        <v>35</v>
      </c>
      <c r="I322" s="39" t="s">
        <v>7296</v>
      </c>
      <c r="J322" s="39" t="s">
        <v>7297</v>
      </c>
      <c r="K322" s="39" t="s">
        <v>7298</v>
      </c>
      <c r="L322" s="39" t="s">
        <v>7299</v>
      </c>
      <c r="M322" s="39" t="s">
        <v>7300</v>
      </c>
      <c r="N322" s="39" t="s">
        <v>7301</v>
      </c>
      <c r="O322" s="39" t="s">
        <v>7302</v>
      </c>
      <c r="P322" s="39" t="s">
        <v>7303</v>
      </c>
      <c r="Q322" s="39" t="s">
        <v>7304</v>
      </c>
      <c r="R322" s="39" t="s">
        <v>4811</v>
      </c>
      <c r="S322" s="39"/>
    </row>
    <row r="323" spans="1:19" x14ac:dyDescent="0.3">
      <c r="A323">
        <v>322</v>
      </c>
      <c r="B323" s="1">
        <v>45862.016284722224</v>
      </c>
      <c r="C323" s="1">
        <v>45862.049027777779</v>
      </c>
      <c r="D323" s="39" t="s">
        <v>4659</v>
      </c>
      <c r="E323" s="39" t="s">
        <v>4660</v>
      </c>
      <c r="F323" s="39" t="s">
        <v>4661</v>
      </c>
      <c r="G323">
        <v>14</v>
      </c>
      <c r="H323">
        <v>22</v>
      </c>
      <c r="I323" s="39" t="s">
        <v>7305</v>
      </c>
      <c r="J323" s="39" t="s">
        <v>7306</v>
      </c>
      <c r="K323" s="39" t="s">
        <v>7307</v>
      </c>
      <c r="L323" s="39" t="s">
        <v>7308</v>
      </c>
      <c r="M323" s="39" t="s">
        <v>7309</v>
      </c>
      <c r="N323" s="39" t="s">
        <v>7310</v>
      </c>
      <c r="O323" s="39" t="s">
        <v>7311</v>
      </c>
      <c r="P323" s="39" t="s">
        <v>7312</v>
      </c>
      <c r="Q323" s="39" t="s">
        <v>7313</v>
      </c>
      <c r="R323" s="39" t="s">
        <v>4811</v>
      </c>
      <c r="S323" s="39"/>
    </row>
    <row r="324" spans="1:19" x14ac:dyDescent="0.3">
      <c r="A324">
        <v>323</v>
      </c>
      <c r="B324" s="1">
        <v>45862.61582175926</v>
      </c>
      <c r="C324" s="1">
        <v>45862.621481481481</v>
      </c>
      <c r="D324" s="39" t="s">
        <v>4726</v>
      </c>
      <c r="E324" s="39" t="s">
        <v>4727</v>
      </c>
      <c r="F324" s="39" t="s">
        <v>4727</v>
      </c>
      <c r="G324">
        <v>13</v>
      </c>
      <c r="H324">
        <v>25</v>
      </c>
      <c r="I324" s="39" t="s">
        <v>7314</v>
      </c>
      <c r="J324" s="39" t="s">
        <v>7315</v>
      </c>
      <c r="K324" s="39" t="s">
        <v>7316</v>
      </c>
      <c r="L324" s="39" t="s">
        <v>7317</v>
      </c>
      <c r="M324" s="39" t="s">
        <v>7318</v>
      </c>
      <c r="N324" s="39" t="s">
        <v>7319</v>
      </c>
      <c r="O324" s="39" t="s">
        <v>7320</v>
      </c>
      <c r="P324" s="39" t="s">
        <v>7321</v>
      </c>
      <c r="Q324" s="39" t="s">
        <v>7322</v>
      </c>
      <c r="R324" s="39" t="s">
        <v>4811</v>
      </c>
      <c r="S324" s="39"/>
    </row>
    <row r="325" spans="1:19" x14ac:dyDescent="0.3">
      <c r="A325">
        <v>324</v>
      </c>
      <c r="B325" s="1">
        <v>45865.488298611112</v>
      </c>
      <c r="C325" s="1">
        <v>45865.500405092593</v>
      </c>
      <c r="D325" s="39" t="s">
        <v>1768</v>
      </c>
      <c r="E325" s="39" t="s">
        <v>1769</v>
      </c>
      <c r="F325" s="39" t="s">
        <v>1769</v>
      </c>
      <c r="G325">
        <v>13</v>
      </c>
      <c r="H325">
        <v>16</v>
      </c>
      <c r="I325" s="39" t="s">
        <v>7323</v>
      </c>
      <c r="J325" s="39" t="s">
        <v>7324</v>
      </c>
      <c r="K325" s="39" t="s">
        <v>7325</v>
      </c>
      <c r="L325" s="39" t="s">
        <v>7326</v>
      </c>
      <c r="M325" s="39" t="s">
        <v>7327</v>
      </c>
      <c r="N325" s="39" t="s">
        <v>7328</v>
      </c>
      <c r="O325" s="39" t="s">
        <v>7329</v>
      </c>
      <c r="P325" s="39" t="s">
        <v>7330</v>
      </c>
      <c r="Q325" s="39" t="s">
        <v>7331</v>
      </c>
      <c r="R325" s="39" t="s">
        <v>4811</v>
      </c>
      <c r="S325" s="39"/>
    </row>
    <row r="326" spans="1:19" x14ac:dyDescent="0.3">
      <c r="A326">
        <v>325</v>
      </c>
      <c r="B326" s="1">
        <v>45865.724999999999</v>
      </c>
      <c r="C326" s="1">
        <v>45865.725092592591</v>
      </c>
      <c r="D326" s="39" t="s">
        <v>4715</v>
      </c>
      <c r="E326" s="39" t="s">
        <v>4716</v>
      </c>
      <c r="F326" s="39" t="s">
        <v>4717</v>
      </c>
      <c r="G326">
        <v>14</v>
      </c>
      <c r="H326">
        <v>7</v>
      </c>
      <c r="I326" s="39" t="s">
        <v>7332</v>
      </c>
      <c r="J326" s="39" t="s">
        <v>7333</v>
      </c>
      <c r="K326" s="39" t="s">
        <v>7334</v>
      </c>
      <c r="L326" s="39" t="s">
        <v>7335</v>
      </c>
      <c r="M326" s="39" t="s">
        <v>7336</v>
      </c>
      <c r="N326" s="39" t="s">
        <v>7337</v>
      </c>
      <c r="O326" s="39" t="s">
        <v>7338</v>
      </c>
      <c r="P326" s="39" t="s">
        <v>7339</v>
      </c>
      <c r="Q326" s="39" t="s">
        <v>7340</v>
      </c>
      <c r="R326" s="39" t="s">
        <v>4837</v>
      </c>
      <c r="S326" s="39"/>
    </row>
    <row r="327" spans="1:19" x14ac:dyDescent="0.3">
      <c r="A327">
        <v>326</v>
      </c>
      <c r="B327" s="1">
        <v>45865.714062500003</v>
      </c>
      <c r="C327" s="1">
        <v>45865.735231481478</v>
      </c>
      <c r="D327" s="39" t="s">
        <v>4647</v>
      </c>
      <c r="E327" s="39" t="s">
        <v>4648</v>
      </c>
      <c r="F327" s="39" t="s">
        <v>4648</v>
      </c>
      <c r="G327">
        <v>14</v>
      </c>
      <c r="H327">
        <v>40</v>
      </c>
      <c r="I327" s="39" t="s">
        <v>1194</v>
      </c>
      <c r="J327" s="39" t="s">
        <v>7341</v>
      </c>
      <c r="K327" s="39" t="s">
        <v>7342</v>
      </c>
      <c r="L327" s="39" t="s">
        <v>7343</v>
      </c>
      <c r="M327" s="39" t="s">
        <v>7344</v>
      </c>
      <c r="N327" s="39" t="s">
        <v>4925</v>
      </c>
      <c r="O327" s="39" t="s">
        <v>7345</v>
      </c>
      <c r="P327" s="39" t="s">
        <v>7346</v>
      </c>
      <c r="Q327" s="39" t="s">
        <v>7347</v>
      </c>
      <c r="R327" s="39" t="s">
        <v>4811</v>
      </c>
      <c r="S327" s="39"/>
    </row>
    <row r="328" spans="1:19" x14ac:dyDescent="0.3">
      <c r="A328">
        <v>327</v>
      </c>
      <c r="B328" s="1">
        <v>45865.862997685188</v>
      </c>
      <c r="C328" s="1">
        <v>45865.883715277778</v>
      </c>
      <c r="D328" s="39" t="s">
        <v>4706</v>
      </c>
      <c r="E328" s="39" t="s">
        <v>4707</v>
      </c>
      <c r="F328" s="39" t="s">
        <v>4708</v>
      </c>
      <c r="G328">
        <v>14</v>
      </c>
      <c r="H328">
        <v>36</v>
      </c>
      <c r="I328" s="39" t="s">
        <v>7348</v>
      </c>
      <c r="J328" s="39" t="s">
        <v>7349</v>
      </c>
      <c r="K328" s="39" t="s">
        <v>7350</v>
      </c>
      <c r="L328" s="39" t="s">
        <v>7351</v>
      </c>
      <c r="M328" s="39" t="s">
        <v>7352</v>
      </c>
      <c r="N328" s="39" t="s">
        <v>7353</v>
      </c>
      <c r="O328" s="39" t="s">
        <v>7354</v>
      </c>
      <c r="P328" s="39" t="s">
        <v>7355</v>
      </c>
      <c r="Q328" s="39" t="s">
        <v>7356</v>
      </c>
      <c r="R328" s="39" t="s">
        <v>4811</v>
      </c>
      <c r="S328" s="39"/>
    </row>
    <row r="329" spans="1:19" x14ac:dyDescent="0.3">
      <c r="A329">
        <v>328</v>
      </c>
      <c r="B329" s="1">
        <v>45865.987673611111</v>
      </c>
      <c r="C329" s="1">
        <v>45865.993483796294</v>
      </c>
      <c r="D329" s="39" t="s">
        <v>1440</v>
      </c>
      <c r="E329" s="39" t="s">
        <v>1441</v>
      </c>
      <c r="F329" s="39" t="s">
        <v>1441</v>
      </c>
      <c r="G329">
        <v>1</v>
      </c>
      <c r="H329">
        <v>4</v>
      </c>
      <c r="I329" s="39" t="s">
        <v>7357</v>
      </c>
      <c r="J329" s="39" t="s">
        <v>7358</v>
      </c>
      <c r="K329" s="39" t="s">
        <v>7359</v>
      </c>
      <c r="L329" s="39" t="s">
        <v>7360</v>
      </c>
      <c r="M329" s="39" t="s">
        <v>7361</v>
      </c>
      <c r="N329" s="39" t="s">
        <v>7362</v>
      </c>
      <c r="O329" s="39" t="s">
        <v>7363</v>
      </c>
      <c r="P329" s="39" t="s">
        <v>7364</v>
      </c>
      <c r="Q329" s="39" t="s">
        <v>7365</v>
      </c>
      <c r="R329" s="39" t="s">
        <v>4811</v>
      </c>
      <c r="S329" s="39"/>
    </row>
    <row r="330" spans="1:19" x14ac:dyDescent="0.3">
      <c r="A330">
        <v>329</v>
      </c>
      <c r="B330" s="1">
        <v>45868.843414351853</v>
      </c>
      <c r="C330" s="1">
        <v>45868.844363425924</v>
      </c>
      <c r="D330" s="39" t="s">
        <v>1825</v>
      </c>
      <c r="E330" s="39" t="s">
        <v>1826</v>
      </c>
      <c r="F330" s="39" t="s">
        <v>1826</v>
      </c>
      <c r="G330">
        <v>13</v>
      </c>
      <c r="H330">
        <v>17</v>
      </c>
      <c r="I330" s="39" t="s">
        <v>1194</v>
      </c>
      <c r="J330" s="39" t="s">
        <v>7366</v>
      </c>
      <c r="K330" s="39" t="s">
        <v>7367</v>
      </c>
      <c r="L330" s="39" t="s">
        <v>5253</v>
      </c>
      <c r="M330" s="39" t="s">
        <v>7368</v>
      </c>
      <c r="N330" s="39" t="s">
        <v>7369</v>
      </c>
      <c r="O330" s="39" t="s">
        <v>7370</v>
      </c>
      <c r="P330" s="39" t="s">
        <v>7371</v>
      </c>
      <c r="Q330" s="39" t="s">
        <v>7372</v>
      </c>
      <c r="R330" s="39" t="s">
        <v>4811</v>
      </c>
      <c r="S330" s="39"/>
    </row>
    <row r="331" spans="1:19" x14ac:dyDescent="0.3">
      <c r="A331">
        <v>330</v>
      </c>
      <c r="B331" s="1">
        <v>45869.475381944445</v>
      </c>
      <c r="C331" s="1">
        <v>45869.483726851853</v>
      </c>
      <c r="D331" s="39" t="s">
        <v>1513</v>
      </c>
      <c r="E331" s="39" t="s">
        <v>1514</v>
      </c>
      <c r="F331" s="39" t="s">
        <v>7373</v>
      </c>
      <c r="G331">
        <v>13</v>
      </c>
      <c r="H331">
        <v>12</v>
      </c>
      <c r="I331" s="39" t="s">
        <v>7374</v>
      </c>
      <c r="J331" s="39" t="s">
        <v>7375</v>
      </c>
      <c r="K331" s="39" t="s">
        <v>7376</v>
      </c>
      <c r="L331" s="39" t="s">
        <v>7377</v>
      </c>
      <c r="M331" s="39" t="s">
        <v>7378</v>
      </c>
      <c r="N331" s="39" t="s">
        <v>7379</v>
      </c>
      <c r="O331" s="39" t="s">
        <v>7380</v>
      </c>
      <c r="P331" s="39" t="s">
        <v>7381</v>
      </c>
      <c r="Q331" s="39" t="s">
        <v>7382</v>
      </c>
      <c r="R331" s="39" t="s">
        <v>4837</v>
      </c>
      <c r="S331" s="39"/>
    </row>
    <row r="332" spans="1:19" x14ac:dyDescent="0.3">
      <c r="A332">
        <v>331</v>
      </c>
      <c r="B332" s="1">
        <v>45874.537743055553</v>
      </c>
      <c r="C332" s="1">
        <v>45874.537777777776</v>
      </c>
      <c r="D332" s="39" t="s">
        <v>4765</v>
      </c>
      <c r="E332" s="39" t="s">
        <v>4766</v>
      </c>
      <c r="F332" s="39" t="s">
        <v>4767</v>
      </c>
      <c r="G332">
        <v>14</v>
      </c>
      <c r="H332">
        <v>9</v>
      </c>
      <c r="I332" s="39" t="s">
        <v>7383</v>
      </c>
      <c r="J332" s="39" t="s">
        <v>7384</v>
      </c>
      <c r="K332" s="39" t="s">
        <v>7385</v>
      </c>
      <c r="L332" s="39" t="s">
        <v>7386</v>
      </c>
      <c r="M332" s="39" t="s">
        <v>7387</v>
      </c>
      <c r="N332" s="39" t="s">
        <v>7388</v>
      </c>
      <c r="O332" s="39" t="s">
        <v>7389</v>
      </c>
      <c r="P332" s="39" t="s">
        <v>7390</v>
      </c>
      <c r="Q332" s="39" t="s">
        <v>7391</v>
      </c>
      <c r="R332" s="39" t="s">
        <v>4811</v>
      </c>
      <c r="S332" s="39"/>
    </row>
    <row r="333" spans="1:19" x14ac:dyDescent="0.3">
      <c r="A333">
        <v>332</v>
      </c>
      <c r="B333" s="1">
        <v>45880.79483796296</v>
      </c>
      <c r="C333" s="1">
        <v>45880.804305555554</v>
      </c>
      <c r="D333" s="39" t="s">
        <v>33831</v>
      </c>
      <c r="E333" s="39" t="s">
        <v>33903</v>
      </c>
      <c r="F333" s="39" t="s">
        <v>33903</v>
      </c>
      <c r="G333">
        <v>14</v>
      </c>
      <c r="H333">
        <v>19</v>
      </c>
      <c r="I333" s="39" t="s">
        <v>33984</v>
      </c>
      <c r="J333" s="39" t="s">
        <v>107</v>
      </c>
      <c r="K333" s="39" t="s">
        <v>33985</v>
      </c>
      <c r="L333" s="39" t="s">
        <v>33986</v>
      </c>
      <c r="M333" s="39" t="s">
        <v>33987</v>
      </c>
      <c r="N333" s="39" t="s">
        <v>33988</v>
      </c>
      <c r="O333" s="39" t="s">
        <v>33989</v>
      </c>
      <c r="P333" s="39" t="s">
        <v>33990</v>
      </c>
      <c r="Q333" s="39" t="s">
        <v>33991</v>
      </c>
      <c r="R333" s="39" t="s">
        <v>4811</v>
      </c>
      <c r="S333" s="39"/>
    </row>
    <row r="334" spans="1:19" x14ac:dyDescent="0.3">
      <c r="A334">
        <v>333</v>
      </c>
      <c r="B334" s="1">
        <v>45887.94940972222</v>
      </c>
      <c r="C334" s="1">
        <v>45887.954155092593</v>
      </c>
      <c r="D334" s="39" t="s">
        <v>33802</v>
      </c>
      <c r="E334" s="39" t="s">
        <v>33913</v>
      </c>
      <c r="F334" s="39" t="s">
        <v>33914</v>
      </c>
      <c r="G334">
        <v>14</v>
      </c>
      <c r="H334">
        <v>11</v>
      </c>
      <c r="I334" s="39" t="s">
        <v>33992</v>
      </c>
      <c r="J334" s="39" t="s">
        <v>33993</v>
      </c>
      <c r="K334" s="39" t="s">
        <v>33994</v>
      </c>
      <c r="L334" s="39" t="s">
        <v>33995</v>
      </c>
      <c r="M334" s="39" t="s">
        <v>33996</v>
      </c>
      <c r="N334" s="39" t="s">
        <v>33997</v>
      </c>
      <c r="O334" s="39" t="s">
        <v>33998</v>
      </c>
      <c r="P334" s="39" t="s">
        <v>33999</v>
      </c>
      <c r="Q334" s="39" t="s">
        <v>34000</v>
      </c>
      <c r="R334" s="39" t="s">
        <v>4811</v>
      </c>
      <c r="S334" s="39"/>
    </row>
    <row r="335" spans="1:19" x14ac:dyDescent="0.3">
      <c r="A335">
        <v>334</v>
      </c>
      <c r="B335" s="1">
        <v>45891.393993055557</v>
      </c>
      <c r="C335" s="1">
        <v>45891.397118055553</v>
      </c>
      <c r="D335" s="39" t="s">
        <v>3946</v>
      </c>
      <c r="E335" s="39" t="s">
        <v>3947</v>
      </c>
      <c r="F335" s="39" t="s">
        <v>3947</v>
      </c>
      <c r="G335">
        <v>6</v>
      </c>
      <c r="H335">
        <v>16</v>
      </c>
      <c r="I335" s="39" t="s">
        <v>34001</v>
      </c>
      <c r="J335" s="39" t="s">
        <v>175</v>
      </c>
      <c r="K335" s="39" t="s">
        <v>34002</v>
      </c>
      <c r="L335" s="39" t="s">
        <v>34003</v>
      </c>
      <c r="M335" s="39" t="s">
        <v>34004</v>
      </c>
      <c r="N335" s="39" t="s">
        <v>34005</v>
      </c>
      <c r="O335" s="39" t="s">
        <v>34006</v>
      </c>
      <c r="P335" s="39" t="s">
        <v>34007</v>
      </c>
      <c r="Q335" s="39" t="s">
        <v>34008</v>
      </c>
      <c r="R335" s="39" t="s">
        <v>4811</v>
      </c>
      <c r="S335" s="39"/>
    </row>
    <row r="336" spans="1:19" x14ac:dyDescent="0.3">
      <c r="A336">
        <v>335</v>
      </c>
      <c r="B336" s="1">
        <v>45891.393460648149</v>
      </c>
      <c r="C336" s="1">
        <v>45891.398680555554</v>
      </c>
      <c r="D336" s="39" t="s">
        <v>4072</v>
      </c>
      <c r="E336" s="39" t="s">
        <v>4073</v>
      </c>
      <c r="F336" s="39" t="s">
        <v>4074</v>
      </c>
      <c r="G336">
        <v>6</v>
      </c>
      <c r="H336">
        <v>10</v>
      </c>
      <c r="I336" s="39" t="s">
        <v>34009</v>
      </c>
      <c r="J336" s="39" t="s">
        <v>175</v>
      </c>
      <c r="K336" s="39" t="s">
        <v>34010</v>
      </c>
      <c r="L336" s="39" t="s">
        <v>34011</v>
      </c>
      <c r="M336" s="39" t="s">
        <v>34012</v>
      </c>
      <c r="N336" s="39" t="s">
        <v>34013</v>
      </c>
      <c r="O336" s="39" t="s">
        <v>34014</v>
      </c>
      <c r="P336" s="39" t="s">
        <v>34015</v>
      </c>
      <c r="Q336" s="39" t="s">
        <v>34016</v>
      </c>
      <c r="R336" s="39" t="s">
        <v>4837</v>
      </c>
      <c r="S336" s="39"/>
    </row>
    <row r="337" spans="1:19" x14ac:dyDescent="0.3">
      <c r="A337">
        <v>336</v>
      </c>
      <c r="B337" s="1">
        <v>45891.398993055554</v>
      </c>
      <c r="C337" s="1">
        <v>45891.401666666665</v>
      </c>
      <c r="D337" s="39" t="s">
        <v>4131</v>
      </c>
      <c r="E337" s="39" t="s">
        <v>4132</v>
      </c>
      <c r="F337" s="39" t="s">
        <v>4132</v>
      </c>
      <c r="G337">
        <v>6</v>
      </c>
      <c r="H337">
        <v>27</v>
      </c>
      <c r="I337" s="39" t="s">
        <v>4925</v>
      </c>
      <c r="J337" s="39" t="s">
        <v>175</v>
      </c>
      <c r="K337" s="39" t="s">
        <v>34017</v>
      </c>
      <c r="L337" s="39" t="s">
        <v>34018</v>
      </c>
      <c r="M337" s="39" t="s">
        <v>34019</v>
      </c>
      <c r="N337" s="39" t="s">
        <v>34020</v>
      </c>
      <c r="O337" s="39" t="s">
        <v>34021</v>
      </c>
      <c r="P337" s="39" t="s">
        <v>34022</v>
      </c>
      <c r="Q337" s="39" t="s">
        <v>34023</v>
      </c>
      <c r="R337" s="39" t="s">
        <v>4811</v>
      </c>
      <c r="S337" s="39"/>
    </row>
    <row r="338" spans="1:19" x14ac:dyDescent="0.3">
      <c r="A338">
        <v>337</v>
      </c>
      <c r="B338" s="1">
        <v>45891.405763888892</v>
      </c>
      <c r="C338" s="1">
        <v>45891.415543981479</v>
      </c>
      <c r="D338" s="39" t="s">
        <v>3891</v>
      </c>
      <c r="E338" s="39" t="s">
        <v>3892</v>
      </c>
      <c r="F338" s="39" t="s">
        <v>3892</v>
      </c>
      <c r="G338">
        <v>6</v>
      </c>
      <c r="H338">
        <v>37</v>
      </c>
      <c r="I338" s="39" t="s">
        <v>34024</v>
      </c>
      <c r="J338" s="39" t="s">
        <v>34025</v>
      </c>
      <c r="K338" s="39" t="s">
        <v>34026</v>
      </c>
      <c r="L338" s="39" t="s">
        <v>34027</v>
      </c>
      <c r="M338" s="39" t="s">
        <v>34028</v>
      </c>
      <c r="N338" s="39" t="s">
        <v>34029</v>
      </c>
      <c r="O338" s="39" t="s">
        <v>34030</v>
      </c>
      <c r="P338" s="39" t="s">
        <v>34031</v>
      </c>
      <c r="Q338" s="39" t="s">
        <v>34032</v>
      </c>
      <c r="R338" s="39" t="s">
        <v>4811</v>
      </c>
      <c r="S338" s="39"/>
    </row>
    <row r="339" spans="1:19" x14ac:dyDescent="0.3">
      <c r="A339">
        <v>338</v>
      </c>
      <c r="B339" s="1">
        <v>45895.554375</v>
      </c>
      <c r="C339" s="1">
        <v>45895.56046296296</v>
      </c>
      <c r="D339" s="39" t="s">
        <v>3782</v>
      </c>
      <c r="E339" s="39" t="s">
        <v>3783</v>
      </c>
      <c r="F339" s="39" t="s">
        <v>34033</v>
      </c>
      <c r="G339">
        <v>8</v>
      </c>
      <c r="H339">
        <v>38</v>
      </c>
      <c r="I339" s="39" t="s">
        <v>34034</v>
      </c>
      <c r="J339" s="39" t="s">
        <v>34035</v>
      </c>
      <c r="K339" s="39" t="s">
        <v>34036</v>
      </c>
      <c r="L339" s="39" t="s">
        <v>34037</v>
      </c>
      <c r="M339" s="39" t="s">
        <v>34038</v>
      </c>
      <c r="N339" s="39" t="s">
        <v>34039</v>
      </c>
      <c r="O339" s="39" t="s">
        <v>34040</v>
      </c>
      <c r="P339" s="39" t="s">
        <v>34041</v>
      </c>
      <c r="Q339" s="39" t="s">
        <v>34042</v>
      </c>
      <c r="R339" s="39" t="s">
        <v>4811</v>
      </c>
      <c r="S339" s="39"/>
    </row>
    <row r="340" spans="1:19" x14ac:dyDescent="0.3">
      <c r="A340">
        <v>339</v>
      </c>
      <c r="B340" s="1">
        <v>45896.595543981479</v>
      </c>
      <c r="C340" s="1">
        <v>45896.595856481479</v>
      </c>
      <c r="D340" s="39" t="s">
        <v>32138</v>
      </c>
      <c r="E340" s="39" t="s">
        <v>32139</v>
      </c>
      <c r="F340" s="39" t="s">
        <v>32140</v>
      </c>
      <c r="G340">
        <v>14</v>
      </c>
      <c r="H340">
        <v>26</v>
      </c>
      <c r="I340" s="39" t="s">
        <v>34043</v>
      </c>
      <c r="J340" s="39" t="s">
        <v>34044</v>
      </c>
      <c r="K340" s="39" t="s">
        <v>34045</v>
      </c>
      <c r="L340" s="39" t="s">
        <v>34046</v>
      </c>
      <c r="M340" s="39" t="s">
        <v>34047</v>
      </c>
      <c r="N340" s="39" t="s">
        <v>34048</v>
      </c>
      <c r="O340" s="39" t="s">
        <v>34049</v>
      </c>
      <c r="P340" s="39" t="s">
        <v>34050</v>
      </c>
      <c r="Q340" s="39" t="s">
        <v>34051</v>
      </c>
      <c r="R340" s="39" t="s">
        <v>4811</v>
      </c>
      <c r="S340" s="39"/>
    </row>
    <row r="341" spans="1:19" x14ac:dyDescent="0.3">
      <c r="A341">
        <v>340</v>
      </c>
      <c r="B341" s="1">
        <v>45897.596608796295</v>
      </c>
      <c r="C341" s="1">
        <v>45897.601111111115</v>
      </c>
      <c r="D341" s="39" t="s">
        <v>4757</v>
      </c>
      <c r="E341" s="39" t="s">
        <v>4758</v>
      </c>
      <c r="F341" s="39" t="s">
        <v>4758</v>
      </c>
      <c r="G341">
        <v>14</v>
      </c>
      <c r="H341">
        <v>28</v>
      </c>
      <c r="I341" s="39" t="s">
        <v>34052</v>
      </c>
      <c r="J341" s="39" t="s">
        <v>34053</v>
      </c>
      <c r="K341" s="39" t="s">
        <v>34054</v>
      </c>
      <c r="L341" s="39" t="s">
        <v>34055</v>
      </c>
      <c r="M341" s="39" t="s">
        <v>34056</v>
      </c>
      <c r="N341" s="39" t="s">
        <v>34057</v>
      </c>
      <c r="O341" s="39" t="s">
        <v>34058</v>
      </c>
      <c r="P341" s="39" t="s">
        <v>34059</v>
      </c>
      <c r="Q341" s="39" t="s">
        <v>34060</v>
      </c>
      <c r="R341" s="39" t="s">
        <v>4811</v>
      </c>
      <c r="S341" s="39"/>
    </row>
    <row r="342" spans="1:19" x14ac:dyDescent="0.3">
      <c r="A342">
        <v>341</v>
      </c>
      <c r="B342" s="1">
        <v>45900.458356481482</v>
      </c>
      <c r="C342" s="1">
        <v>45900.463587962964</v>
      </c>
      <c r="D342" s="39" t="s">
        <v>33891</v>
      </c>
      <c r="E342" s="39" t="s">
        <v>33955</v>
      </c>
      <c r="F342" s="39" t="s">
        <v>33956</v>
      </c>
      <c r="G342">
        <v>14</v>
      </c>
      <c r="H342">
        <v>37</v>
      </c>
      <c r="I342" s="39" t="s">
        <v>34061</v>
      </c>
      <c r="J342" s="39" t="s">
        <v>4572</v>
      </c>
      <c r="K342" s="39" t="s">
        <v>34062</v>
      </c>
      <c r="L342" s="39" t="s">
        <v>34063</v>
      </c>
      <c r="M342" s="39" t="s">
        <v>34064</v>
      </c>
      <c r="N342" s="39" t="s">
        <v>34065</v>
      </c>
      <c r="O342" s="39" t="s">
        <v>34066</v>
      </c>
      <c r="P342" s="39" t="s">
        <v>7217</v>
      </c>
      <c r="Q342" s="39" t="s">
        <v>34067</v>
      </c>
      <c r="R342" s="39" t="s">
        <v>4811</v>
      </c>
      <c r="S342" s="39"/>
    </row>
    <row r="343" spans="1:19" x14ac:dyDescent="0.3">
      <c r="A343">
        <v>342</v>
      </c>
      <c r="B343" s="1">
        <v>45901.510729166665</v>
      </c>
      <c r="C343" s="1">
        <v>45901.516863425924</v>
      </c>
      <c r="D343" s="39" t="s">
        <v>33883</v>
      </c>
      <c r="E343" s="39" t="s">
        <v>33934</v>
      </c>
      <c r="F343" s="39" t="s">
        <v>33934</v>
      </c>
      <c r="G343">
        <v>14</v>
      </c>
      <c r="H343">
        <v>34</v>
      </c>
      <c r="I343" s="39" t="s">
        <v>34068</v>
      </c>
      <c r="J343" s="39" t="s">
        <v>34069</v>
      </c>
      <c r="K343" s="39" t="s">
        <v>34070</v>
      </c>
      <c r="L343" s="39" t="s">
        <v>34071</v>
      </c>
      <c r="M343" s="39" t="s">
        <v>34072</v>
      </c>
      <c r="N343" s="39" t="s">
        <v>1194</v>
      </c>
      <c r="O343" s="39" t="s">
        <v>6732</v>
      </c>
      <c r="P343" s="39" t="s">
        <v>34073</v>
      </c>
      <c r="Q343" s="39" t="s">
        <v>34074</v>
      </c>
      <c r="R343" s="39" t="s">
        <v>4837</v>
      </c>
      <c r="S343" s="39"/>
    </row>
    <row r="344" spans="1:19" x14ac:dyDescent="0.3">
      <c r="A344">
        <v>343</v>
      </c>
      <c r="B344" s="1">
        <v>45903.78398148148</v>
      </c>
      <c r="C344" s="1">
        <v>45903.790706018517</v>
      </c>
      <c r="D344" s="39" t="s">
        <v>33857</v>
      </c>
      <c r="E344" s="39" t="s">
        <v>33946</v>
      </c>
      <c r="F344" s="39" t="s">
        <v>33946</v>
      </c>
      <c r="G344">
        <v>14</v>
      </c>
      <c r="H344">
        <v>27</v>
      </c>
      <c r="I344" s="39" t="s">
        <v>34075</v>
      </c>
      <c r="J344" s="39" t="s">
        <v>34076</v>
      </c>
      <c r="K344" s="39" t="s">
        <v>34077</v>
      </c>
      <c r="L344" s="39" t="s">
        <v>34078</v>
      </c>
      <c r="M344" s="39" t="s">
        <v>34079</v>
      </c>
      <c r="N344" s="39" t="s">
        <v>34080</v>
      </c>
      <c r="O344" s="39" t="s">
        <v>34081</v>
      </c>
      <c r="P344" s="39" t="s">
        <v>34082</v>
      </c>
      <c r="Q344" s="39" t="s">
        <v>34083</v>
      </c>
      <c r="R344" s="39" t="s">
        <v>4811</v>
      </c>
      <c r="S344" s="39"/>
    </row>
    <row r="345" spans="1:19" x14ac:dyDescent="0.3">
      <c r="A345">
        <v>344</v>
      </c>
      <c r="B345" s="1">
        <v>45908.462673611109</v>
      </c>
      <c r="C345" s="1">
        <v>45908.469050925924</v>
      </c>
      <c r="D345" s="39" t="s">
        <v>3000</v>
      </c>
      <c r="E345" s="39" t="s">
        <v>3001</v>
      </c>
      <c r="F345" s="39" t="s">
        <v>3001</v>
      </c>
      <c r="G345">
        <v>5</v>
      </c>
      <c r="H345">
        <v>1</v>
      </c>
      <c r="I345" s="39" t="s">
        <v>34084</v>
      </c>
      <c r="J345" s="39" t="s">
        <v>34085</v>
      </c>
      <c r="K345" s="39" t="s">
        <v>34086</v>
      </c>
      <c r="L345" s="39" t="s">
        <v>1194</v>
      </c>
      <c r="M345" s="39" t="s">
        <v>34087</v>
      </c>
      <c r="N345" s="39" t="s">
        <v>34088</v>
      </c>
      <c r="O345" s="39" t="s">
        <v>34089</v>
      </c>
      <c r="P345" s="39" t="s">
        <v>34090</v>
      </c>
      <c r="Q345" s="39" t="s">
        <v>34091</v>
      </c>
      <c r="R345" s="39" t="s">
        <v>4811</v>
      </c>
      <c r="S345" s="39"/>
    </row>
    <row r="346" spans="1:19" x14ac:dyDescent="0.3">
      <c r="A346">
        <v>345</v>
      </c>
      <c r="B346" s="1">
        <v>45908.466006944444</v>
      </c>
      <c r="C346" s="1">
        <v>45908.469351851854</v>
      </c>
      <c r="D346" s="39" t="s">
        <v>2887</v>
      </c>
      <c r="E346" s="39" t="s">
        <v>2888</v>
      </c>
      <c r="F346" s="39" t="s">
        <v>2888</v>
      </c>
      <c r="G346">
        <v>5</v>
      </c>
      <c r="H346">
        <v>33</v>
      </c>
      <c r="I346" s="39" t="s">
        <v>1194</v>
      </c>
      <c r="J346" s="39" t="s">
        <v>4572</v>
      </c>
      <c r="K346" s="39" t="s">
        <v>34092</v>
      </c>
      <c r="L346" s="39" t="s">
        <v>34093</v>
      </c>
      <c r="M346" s="39" t="s">
        <v>34094</v>
      </c>
      <c r="N346" s="39" t="s">
        <v>34095</v>
      </c>
      <c r="O346" s="39" t="s">
        <v>34096</v>
      </c>
      <c r="P346" s="39" t="s">
        <v>34097</v>
      </c>
      <c r="Q346" s="39" t="s">
        <v>29443</v>
      </c>
      <c r="R346" s="39" t="s">
        <v>4811</v>
      </c>
      <c r="S346" s="39"/>
    </row>
    <row r="347" spans="1:19" x14ac:dyDescent="0.3">
      <c r="A347">
        <v>346</v>
      </c>
      <c r="B347" s="1">
        <v>45908.476435185185</v>
      </c>
      <c r="C347" s="1">
        <v>45908.478402777779</v>
      </c>
      <c r="D347" s="39" t="s">
        <v>2708</v>
      </c>
      <c r="E347" s="39" t="s">
        <v>2709</v>
      </c>
      <c r="F347" s="39" t="s">
        <v>2709</v>
      </c>
      <c r="G347">
        <v>5</v>
      </c>
      <c r="H347">
        <v>25</v>
      </c>
      <c r="I347" s="39" t="s">
        <v>34098</v>
      </c>
      <c r="J347" s="39" t="s">
        <v>34098</v>
      </c>
      <c r="K347" s="39" t="s">
        <v>215</v>
      </c>
      <c r="L347" s="39" t="s">
        <v>34099</v>
      </c>
      <c r="M347" s="39" t="s">
        <v>34100</v>
      </c>
      <c r="N347" s="39" t="s">
        <v>34100</v>
      </c>
      <c r="O347" s="39" t="s">
        <v>34101</v>
      </c>
      <c r="P347" s="39" t="s">
        <v>34100</v>
      </c>
      <c r="Q347" s="39" t="s">
        <v>34102</v>
      </c>
      <c r="R347" s="39" t="s">
        <v>4811</v>
      </c>
      <c r="S347" s="39"/>
    </row>
    <row r="348" spans="1:19" x14ac:dyDescent="0.3">
      <c r="A348">
        <v>347</v>
      </c>
      <c r="B348" s="1">
        <v>45908.855393518519</v>
      </c>
      <c r="C348" s="1">
        <v>45908.861585648148</v>
      </c>
      <c r="D348" s="39" t="s">
        <v>1661</v>
      </c>
      <c r="E348" s="39" t="s">
        <v>1662</v>
      </c>
      <c r="F348" s="39" t="s">
        <v>1662</v>
      </c>
      <c r="G348">
        <v>13</v>
      </c>
      <c r="H348">
        <v>19</v>
      </c>
      <c r="I348" s="39" t="s">
        <v>34103</v>
      </c>
      <c r="J348" s="39" t="s">
        <v>34104</v>
      </c>
      <c r="K348" s="39" t="s">
        <v>34105</v>
      </c>
      <c r="L348" s="39" t="s">
        <v>34106</v>
      </c>
      <c r="M348" s="39" t="s">
        <v>34107</v>
      </c>
      <c r="N348" s="39" t="s">
        <v>34108</v>
      </c>
      <c r="O348" s="39" t="s">
        <v>34109</v>
      </c>
      <c r="P348" s="39" t="s">
        <v>34110</v>
      </c>
      <c r="Q348" s="39" t="s">
        <v>34111</v>
      </c>
      <c r="R348" s="39" t="s">
        <v>4811</v>
      </c>
      <c r="S348" s="39"/>
    </row>
    <row r="349" spans="1:19" x14ac:dyDescent="0.3">
      <c r="A349">
        <v>348</v>
      </c>
      <c r="B349" s="1">
        <v>45908.879328703704</v>
      </c>
      <c r="C349" s="1">
        <v>45908.885381944441</v>
      </c>
      <c r="D349" s="39" t="s">
        <v>33838</v>
      </c>
      <c r="E349" s="39" t="s">
        <v>33973</v>
      </c>
      <c r="F349" s="39" t="s">
        <v>33973</v>
      </c>
      <c r="G349">
        <v>14</v>
      </c>
      <c r="H349">
        <v>21</v>
      </c>
      <c r="I349" s="39" t="s">
        <v>34112</v>
      </c>
      <c r="J349" s="39" t="s">
        <v>34113</v>
      </c>
      <c r="K349" s="39" t="s">
        <v>34114</v>
      </c>
      <c r="L349" s="39" t="s">
        <v>34115</v>
      </c>
      <c r="M349" s="39" t="s">
        <v>34116</v>
      </c>
      <c r="N349" s="39" t="s">
        <v>34117</v>
      </c>
      <c r="O349" s="39" t="s">
        <v>34118</v>
      </c>
      <c r="P349" s="39" t="s">
        <v>34119</v>
      </c>
      <c r="Q349" s="39" t="s">
        <v>34120</v>
      </c>
      <c r="R349" s="39" t="s">
        <v>4811</v>
      </c>
      <c r="S349" s="39"/>
    </row>
    <row r="350" spans="1:19" x14ac:dyDescent="0.3">
      <c r="A350">
        <v>349</v>
      </c>
      <c r="B350" s="1">
        <v>45909.59878472222</v>
      </c>
      <c r="C350" s="1">
        <v>45909.602453703701</v>
      </c>
      <c r="D350" s="39" t="s">
        <v>3624</v>
      </c>
      <c r="E350" s="39" t="s">
        <v>3625</v>
      </c>
      <c r="F350" s="39" t="s">
        <v>3625</v>
      </c>
      <c r="G350">
        <v>8</v>
      </c>
      <c r="H350">
        <v>24</v>
      </c>
      <c r="I350" s="39" t="s">
        <v>45591</v>
      </c>
      <c r="J350" s="39" t="s">
        <v>45592</v>
      </c>
      <c r="K350" s="39" t="s">
        <v>45593</v>
      </c>
      <c r="L350" s="39" t="s">
        <v>45594</v>
      </c>
      <c r="M350" s="39" t="s">
        <v>45595</v>
      </c>
      <c r="N350" s="39" t="s">
        <v>45596</v>
      </c>
      <c r="O350" s="39" t="s">
        <v>45597</v>
      </c>
      <c r="P350" s="39" t="s">
        <v>45598</v>
      </c>
      <c r="Q350" s="39" t="s">
        <v>45599</v>
      </c>
      <c r="R350" s="39" t="s">
        <v>4811</v>
      </c>
      <c r="S350" s="39"/>
    </row>
    <row r="351" spans="1:19" x14ac:dyDescent="0.3">
      <c r="A351">
        <v>350</v>
      </c>
      <c r="B351" s="1">
        <v>45909.599976851852</v>
      </c>
      <c r="C351" s="1">
        <v>45909.605497685188</v>
      </c>
      <c r="D351" s="39" t="s">
        <v>3630</v>
      </c>
      <c r="E351" s="39" t="s">
        <v>3631</v>
      </c>
      <c r="F351" s="39" t="s">
        <v>3631</v>
      </c>
      <c r="G351">
        <v>8</v>
      </c>
      <c r="H351">
        <v>23</v>
      </c>
      <c r="I351" s="39" t="s">
        <v>45600</v>
      </c>
      <c r="J351" s="39" t="s">
        <v>45601</v>
      </c>
      <c r="K351" s="39" t="s">
        <v>45602</v>
      </c>
      <c r="L351" s="39" t="s">
        <v>45603</v>
      </c>
      <c r="M351" s="39" t="s">
        <v>45604</v>
      </c>
      <c r="N351" s="39" t="s">
        <v>45605</v>
      </c>
      <c r="O351" s="39" t="s">
        <v>45606</v>
      </c>
      <c r="P351" s="39" t="s">
        <v>45607</v>
      </c>
      <c r="Q351" s="39" t="s">
        <v>34051</v>
      </c>
      <c r="R351" s="39" t="s">
        <v>4811</v>
      </c>
      <c r="S351" s="39"/>
    </row>
    <row r="352" spans="1:19" x14ac:dyDescent="0.3">
      <c r="A352">
        <v>351</v>
      </c>
      <c r="B352" s="1">
        <v>45909.609409722223</v>
      </c>
      <c r="C352" s="1">
        <v>45909.61277777778</v>
      </c>
      <c r="D352" s="39" t="s">
        <v>4739</v>
      </c>
      <c r="E352" s="39" t="s">
        <v>4740</v>
      </c>
      <c r="F352" s="39" t="s">
        <v>4740</v>
      </c>
      <c r="G352">
        <v>14</v>
      </c>
      <c r="H352">
        <v>24</v>
      </c>
      <c r="I352" s="39" t="s">
        <v>45608</v>
      </c>
      <c r="J352" s="39" t="s">
        <v>45609</v>
      </c>
      <c r="K352" s="39" t="s">
        <v>45610</v>
      </c>
      <c r="L352" s="39" t="s">
        <v>45611</v>
      </c>
      <c r="M352" s="39" t="s">
        <v>45612</v>
      </c>
      <c r="N352" s="39" t="s">
        <v>45613</v>
      </c>
      <c r="O352" s="39" t="s">
        <v>45614</v>
      </c>
      <c r="P352" s="39" t="s">
        <v>45615</v>
      </c>
      <c r="Q352" s="39" t="s">
        <v>45616</v>
      </c>
      <c r="R352" s="39" t="s">
        <v>4811</v>
      </c>
      <c r="S352" s="39"/>
    </row>
    <row r="353" spans="1:19" x14ac:dyDescent="0.3">
      <c r="A353">
        <v>352</v>
      </c>
      <c r="B353" s="1">
        <v>45909.608854166669</v>
      </c>
      <c r="C353" s="1">
        <v>45909.612870370373</v>
      </c>
      <c r="D353" s="39" t="s">
        <v>33820</v>
      </c>
      <c r="E353" s="39" t="s">
        <v>36128</v>
      </c>
      <c r="F353" s="39" t="s">
        <v>42514</v>
      </c>
      <c r="G353">
        <v>14</v>
      </c>
      <c r="H353">
        <v>16</v>
      </c>
      <c r="I353" s="39" t="s">
        <v>1194</v>
      </c>
      <c r="J353" s="39" t="s">
        <v>2064</v>
      </c>
      <c r="K353" s="39" t="s">
        <v>45248</v>
      </c>
      <c r="L353" s="39" t="s">
        <v>45617</v>
      </c>
      <c r="M353" s="39" t="s">
        <v>45618</v>
      </c>
      <c r="N353" s="39" t="s">
        <v>45619</v>
      </c>
      <c r="O353" s="39" t="s">
        <v>45620</v>
      </c>
      <c r="P353" s="39" t="s">
        <v>45621</v>
      </c>
      <c r="Q353" s="39" t="s">
        <v>45622</v>
      </c>
      <c r="R353" s="39" t="s">
        <v>4837</v>
      </c>
      <c r="S353" s="39"/>
    </row>
    <row r="354" spans="1:19" x14ac:dyDescent="0.3">
      <c r="A354">
        <v>353</v>
      </c>
      <c r="B354" s="1">
        <v>45909.615393518521</v>
      </c>
      <c r="C354" s="1">
        <v>45909.619976851849</v>
      </c>
      <c r="D354" s="39" t="s">
        <v>33812</v>
      </c>
      <c r="E354" s="39" t="s">
        <v>34278</v>
      </c>
      <c r="F354" s="39" t="s">
        <v>34279</v>
      </c>
      <c r="G354">
        <v>14</v>
      </c>
      <c r="H354">
        <v>14</v>
      </c>
      <c r="I354" s="39" t="s">
        <v>45623</v>
      </c>
      <c r="J354" s="39" t="s">
        <v>45624</v>
      </c>
      <c r="K354" s="39" t="s">
        <v>45625</v>
      </c>
      <c r="L354" s="39" t="s">
        <v>45626</v>
      </c>
      <c r="M354" s="39" t="s">
        <v>45627</v>
      </c>
      <c r="N354" s="39" t="s">
        <v>45628</v>
      </c>
      <c r="O354" s="39" t="s">
        <v>45629</v>
      </c>
      <c r="P354" s="39" t="s">
        <v>45630</v>
      </c>
      <c r="Q354" s="39" t="s">
        <v>45631</v>
      </c>
      <c r="R354" s="39" t="s">
        <v>4811</v>
      </c>
      <c r="S354" s="39"/>
    </row>
    <row r="355" spans="1:19" x14ac:dyDescent="0.3">
      <c r="A355">
        <v>354</v>
      </c>
      <c r="B355" s="1">
        <v>45909.616678240738</v>
      </c>
      <c r="C355" s="1">
        <v>45909.62158564815</v>
      </c>
      <c r="D355" s="39" t="s">
        <v>33798</v>
      </c>
      <c r="E355" s="39" t="s">
        <v>36367</v>
      </c>
      <c r="F355" s="39" t="s">
        <v>42517</v>
      </c>
      <c r="G355">
        <v>14</v>
      </c>
      <c r="H355">
        <v>10</v>
      </c>
      <c r="I355" s="39" t="s">
        <v>45632</v>
      </c>
      <c r="J355" s="39" t="s">
        <v>4572</v>
      </c>
      <c r="K355" s="39" t="s">
        <v>45633</v>
      </c>
      <c r="L355" s="39" t="s">
        <v>45634</v>
      </c>
      <c r="M355" s="39" t="s">
        <v>45635</v>
      </c>
      <c r="N355" s="39" t="s">
        <v>45636</v>
      </c>
      <c r="O355" s="39" t="s">
        <v>45606</v>
      </c>
      <c r="P355" s="39" t="s">
        <v>45621</v>
      </c>
      <c r="Q355" s="39" t="s">
        <v>45637</v>
      </c>
      <c r="R355" s="39" t="s">
        <v>4811</v>
      </c>
      <c r="S355" s="39"/>
    </row>
    <row r="356" spans="1:19" x14ac:dyDescent="0.3">
      <c r="A356">
        <v>355</v>
      </c>
      <c r="B356" s="1">
        <v>45909.618252314816</v>
      </c>
      <c r="C356" s="1">
        <v>45909.622152777774</v>
      </c>
      <c r="D356" s="39" t="s">
        <v>33816</v>
      </c>
      <c r="E356" s="39" t="s">
        <v>36471</v>
      </c>
      <c r="F356" s="39" t="s">
        <v>44832</v>
      </c>
      <c r="G356">
        <v>14</v>
      </c>
      <c r="H356">
        <v>15</v>
      </c>
      <c r="I356" s="39" t="s">
        <v>45638</v>
      </c>
      <c r="J356" s="39" t="s">
        <v>45639</v>
      </c>
      <c r="K356" s="39" t="s">
        <v>45640</v>
      </c>
      <c r="L356" s="39" t="s">
        <v>45641</v>
      </c>
      <c r="M356" s="39" t="s">
        <v>45618</v>
      </c>
      <c r="N356" s="39" t="s">
        <v>45642</v>
      </c>
      <c r="O356" s="39" t="s">
        <v>45643</v>
      </c>
      <c r="P356" s="39" t="s">
        <v>45644</v>
      </c>
      <c r="Q356" s="39" t="s">
        <v>45645</v>
      </c>
      <c r="R356" s="39" t="s">
        <v>4811</v>
      </c>
      <c r="S356" s="39"/>
    </row>
    <row r="357" spans="1:19" x14ac:dyDescent="0.3">
      <c r="A357">
        <v>356</v>
      </c>
      <c r="B357" s="1">
        <v>45909.619710648149</v>
      </c>
      <c r="C357" s="1">
        <v>45909.622314814813</v>
      </c>
      <c r="D357" s="39" t="s">
        <v>32048</v>
      </c>
      <c r="E357" s="39" t="s">
        <v>32049</v>
      </c>
      <c r="F357" s="39" t="s">
        <v>32049</v>
      </c>
      <c r="G357">
        <v>14</v>
      </c>
      <c r="H357">
        <v>3</v>
      </c>
      <c r="I357" s="39" t="s">
        <v>1194</v>
      </c>
      <c r="J357" s="39" t="s">
        <v>45494</v>
      </c>
      <c r="K357" s="39" t="s">
        <v>45646</v>
      </c>
      <c r="L357" s="39" t="s">
        <v>1194</v>
      </c>
      <c r="M357" s="39" t="s">
        <v>45647</v>
      </c>
      <c r="N357" s="39" t="s">
        <v>45648</v>
      </c>
      <c r="O357" s="39" t="s">
        <v>45649</v>
      </c>
      <c r="P357" s="39" t="s">
        <v>45650</v>
      </c>
      <c r="Q357" s="39" t="s">
        <v>45651</v>
      </c>
      <c r="R357" s="39" t="s">
        <v>4811</v>
      </c>
      <c r="S357" s="39"/>
    </row>
    <row r="358" spans="1:19" x14ac:dyDescent="0.3">
      <c r="A358">
        <v>357</v>
      </c>
      <c r="B358" s="1">
        <v>45909.623182870368</v>
      </c>
      <c r="C358" s="1">
        <v>45909.623229166667</v>
      </c>
      <c r="D358" s="39" t="s">
        <v>33781</v>
      </c>
      <c r="E358" s="39" t="s">
        <v>36139</v>
      </c>
      <c r="F358" s="39" t="s">
        <v>36139</v>
      </c>
      <c r="G358">
        <v>14</v>
      </c>
      <c r="H358">
        <v>5</v>
      </c>
      <c r="I358" s="39" t="s">
        <v>45652</v>
      </c>
      <c r="J358" s="39" t="s">
        <v>45653</v>
      </c>
      <c r="K358" s="39" t="s">
        <v>45654</v>
      </c>
      <c r="L358" s="39" t="s">
        <v>45655</v>
      </c>
      <c r="M358" s="39" t="s">
        <v>45656</v>
      </c>
      <c r="N358" s="39" t="s">
        <v>45657</v>
      </c>
      <c r="O358" s="39" t="s">
        <v>45658</v>
      </c>
      <c r="P358" s="39" t="s">
        <v>45659</v>
      </c>
      <c r="Q358" s="39" t="s">
        <v>45660</v>
      </c>
      <c r="R358" s="39" t="s">
        <v>4811</v>
      </c>
      <c r="S358" s="39"/>
    </row>
    <row r="359" spans="1:19" x14ac:dyDescent="0.3">
      <c r="A359">
        <v>358</v>
      </c>
      <c r="B359" s="1">
        <v>45909.623240740744</v>
      </c>
      <c r="C359" s="1">
        <v>45909.623287037037</v>
      </c>
      <c r="D359" s="39" t="s">
        <v>33808</v>
      </c>
      <c r="E359" s="39" t="s">
        <v>35495</v>
      </c>
      <c r="F359" s="39" t="s">
        <v>35496</v>
      </c>
      <c r="G359">
        <v>14</v>
      </c>
      <c r="H359">
        <v>13</v>
      </c>
      <c r="I359" s="39" t="s">
        <v>45661</v>
      </c>
      <c r="J359" s="39" t="s">
        <v>45662</v>
      </c>
      <c r="K359" s="39" t="s">
        <v>45663</v>
      </c>
      <c r="L359" s="39" t="s">
        <v>45664</v>
      </c>
      <c r="M359" s="39" t="s">
        <v>45665</v>
      </c>
      <c r="N359" s="39" t="s">
        <v>45666</v>
      </c>
      <c r="O359" s="39" t="s">
        <v>45667</v>
      </c>
      <c r="P359" s="39" t="s">
        <v>45668</v>
      </c>
      <c r="Q359" s="39" t="s">
        <v>45669</v>
      </c>
      <c r="R359" s="39" t="s">
        <v>4811</v>
      </c>
      <c r="S359" s="39"/>
    </row>
    <row r="360" spans="1:19" x14ac:dyDescent="0.3">
      <c r="A360">
        <v>359</v>
      </c>
      <c r="B360" s="1">
        <v>45909.627696759257</v>
      </c>
      <c r="C360" s="1">
        <v>45909.634780092594</v>
      </c>
      <c r="D360" s="39" t="s">
        <v>33785</v>
      </c>
      <c r="E360" s="39" t="s">
        <v>36160</v>
      </c>
      <c r="F360" s="39" t="s">
        <v>44845</v>
      </c>
      <c r="G360">
        <v>14</v>
      </c>
      <c r="H360">
        <v>6</v>
      </c>
      <c r="I360" s="39" t="s">
        <v>45670</v>
      </c>
      <c r="J360" s="39" t="s">
        <v>45671</v>
      </c>
      <c r="K360" s="39" t="s">
        <v>45672</v>
      </c>
      <c r="L360" s="39" t="s">
        <v>45673</v>
      </c>
      <c r="M360" s="39" t="s">
        <v>45674</v>
      </c>
      <c r="N360" s="39" t="s">
        <v>45675</v>
      </c>
      <c r="O360" s="39" t="s">
        <v>45676</v>
      </c>
      <c r="P360" s="39" t="s">
        <v>45677</v>
      </c>
      <c r="Q360" s="39" t="s">
        <v>45678</v>
      </c>
      <c r="R360" s="39" t="s">
        <v>4811</v>
      </c>
      <c r="S360" s="39"/>
    </row>
    <row r="361" spans="1:19" x14ac:dyDescent="0.3">
      <c r="A361">
        <v>360</v>
      </c>
      <c r="B361" s="1">
        <v>45910.413854166669</v>
      </c>
      <c r="C361" s="1">
        <v>45910.427048611113</v>
      </c>
      <c r="D361" s="39" t="s">
        <v>3130</v>
      </c>
      <c r="E361" s="39" t="s">
        <v>3131</v>
      </c>
      <c r="F361" s="39" t="s">
        <v>3132</v>
      </c>
      <c r="G361">
        <v>3</v>
      </c>
      <c r="H361">
        <v>12</v>
      </c>
      <c r="I361" s="39" t="s">
        <v>46441</v>
      </c>
      <c r="J361" s="39" t="s">
        <v>46442</v>
      </c>
      <c r="K361" s="39" t="s">
        <v>46443</v>
      </c>
      <c r="L361" s="39" t="s">
        <v>46444</v>
      </c>
      <c r="M361" s="39" t="s">
        <v>46445</v>
      </c>
      <c r="N361" s="39" t="s">
        <v>46446</v>
      </c>
      <c r="O361" s="39" t="s">
        <v>46447</v>
      </c>
      <c r="P361" s="39" t="s">
        <v>46448</v>
      </c>
      <c r="Q361" s="39" t="s">
        <v>46449</v>
      </c>
      <c r="R361" s="39" t="s">
        <v>4811</v>
      </c>
      <c r="S361" s="39"/>
    </row>
    <row r="362" spans="1:19" x14ac:dyDescent="0.3">
      <c r="A362">
        <v>361</v>
      </c>
      <c r="B362" s="1">
        <v>45910.610625000001</v>
      </c>
      <c r="C362" s="1">
        <v>45910.616562499999</v>
      </c>
      <c r="D362" s="39" t="s">
        <v>2111</v>
      </c>
      <c r="E362" s="39" t="s">
        <v>2112</v>
      </c>
      <c r="F362" s="39" t="s">
        <v>2112</v>
      </c>
      <c r="G362">
        <v>4</v>
      </c>
      <c r="H362">
        <v>11</v>
      </c>
      <c r="I362" s="39" t="s">
        <v>46450</v>
      </c>
      <c r="J362" s="39" t="s">
        <v>46451</v>
      </c>
      <c r="K362" s="39" t="s">
        <v>46452</v>
      </c>
      <c r="L362" s="39" t="s">
        <v>46453</v>
      </c>
      <c r="M362" s="39" t="s">
        <v>46454</v>
      </c>
      <c r="N362" s="39" t="s">
        <v>46455</v>
      </c>
      <c r="O362" s="39" t="s">
        <v>46456</v>
      </c>
      <c r="P362" s="39" t="s">
        <v>46457</v>
      </c>
      <c r="Q362" s="39" t="s">
        <v>46458</v>
      </c>
      <c r="R362" s="39" t="s">
        <v>4811</v>
      </c>
      <c r="S362" s="39"/>
    </row>
    <row r="363" spans="1:19" x14ac:dyDescent="0.3">
      <c r="A363">
        <v>362</v>
      </c>
      <c r="B363" s="1">
        <v>45910.763668981483</v>
      </c>
      <c r="C363" s="1">
        <v>45910.768368055556</v>
      </c>
      <c r="D363" s="39" t="s">
        <v>33898</v>
      </c>
      <c r="E363" s="39" t="s">
        <v>36232</v>
      </c>
      <c r="F363" s="39" t="s">
        <v>42512</v>
      </c>
      <c r="G363">
        <v>14</v>
      </c>
      <c r="H363">
        <v>39</v>
      </c>
      <c r="I363" s="39" t="s">
        <v>46459</v>
      </c>
      <c r="J363" s="39" t="s">
        <v>46460</v>
      </c>
      <c r="K363" s="39" t="s">
        <v>6290</v>
      </c>
      <c r="L363" s="39" t="s">
        <v>46461</v>
      </c>
      <c r="M363" s="39" t="s">
        <v>46462</v>
      </c>
      <c r="N363" s="39" t="s">
        <v>46463</v>
      </c>
      <c r="O363" s="39" t="s">
        <v>46464</v>
      </c>
      <c r="P363" s="39" t="s">
        <v>46465</v>
      </c>
      <c r="Q363" s="39" t="s">
        <v>46466</v>
      </c>
      <c r="R363" s="39" t="s">
        <v>4811</v>
      </c>
      <c r="S363" s="39"/>
    </row>
    <row r="364" spans="1:19" x14ac:dyDescent="0.3">
      <c r="A364">
        <v>363</v>
      </c>
      <c r="B364" s="1">
        <v>45910.837083333332</v>
      </c>
      <c r="C364" s="1">
        <v>45910.844155092593</v>
      </c>
      <c r="D364" s="39" t="s">
        <v>33872</v>
      </c>
      <c r="E364" s="39" t="s">
        <v>36386</v>
      </c>
      <c r="F364" s="39" t="s">
        <v>36386</v>
      </c>
      <c r="G364">
        <v>14</v>
      </c>
      <c r="H364">
        <v>31</v>
      </c>
      <c r="I364" s="39" t="s">
        <v>47901</v>
      </c>
      <c r="J364" s="39" t="s">
        <v>4572</v>
      </c>
      <c r="K364" s="39" t="s">
        <v>47902</v>
      </c>
      <c r="L364" s="39" t="s">
        <v>47903</v>
      </c>
      <c r="M364" s="39" t="s">
        <v>47904</v>
      </c>
      <c r="N364" s="39" t="s">
        <v>47905</v>
      </c>
      <c r="O364" s="39" t="s">
        <v>47906</v>
      </c>
      <c r="P364" s="39" t="s">
        <v>47907</v>
      </c>
      <c r="Q364" s="39" t="s">
        <v>47908</v>
      </c>
      <c r="R364" s="39" t="s">
        <v>4811</v>
      </c>
      <c r="S364" s="39"/>
    </row>
    <row r="365" spans="1:19" x14ac:dyDescent="0.3">
      <c r="A365">
        <v>364</v>
      </c>
      <c r="B365" s="1">
        <v>45910.851331018515</v>
      </c>
      <c r="C365" s="1">
        <v>45910.860127314816</v>
      </c>
      <c r="D365" s="39" t="s">
        <v>33828</v>
      </c>
      <c r="E365" s="39" t="s">
        <v>36151</v>
      </c>
      <c r="F365" s="39" t="s">
        <v>36151</v>
      </c>
      <c r="G365">
        <v>14</v>
      </c>
      <c r="H365">
        <v>18</v>
      </c>
      <c r="I365" s="39" t="s">
        <v>47909</v>
      </c>
      <c r="J365" s="39" t="s">
        <v>107</v>
      </c>
      <c r="K365" s="39" t="s">
        <v>47910</v>
      </c>
      <c r="L365" s="39" t="s">
        <v>1194</v>
      </c>
      <c r="M365" s="39" t="s">
        <v>47911</v>
      </c>
      <c r="N365" s="39" t="s">
        <v>4796</v>
      </c>
      <c r="O365" s="39" t="s">
        <v>6732</v>
      </c>
      <c r="P365" s="39" t="s">
        <v>47912</v>
      </c>
      <c r="Q365" s="39" t="s">
        <v>47913</v>
      </c>
      <c r="R365" s="39" t="s">
        <v>4811</v>
      </c>
      <c r="S365" s="39"/>
    </row>
    <row r="366" spans="1:19" x14ac:dyDescent="0.3">
      <c r="A366">
        <v>365</v>
      </c>
      <c r="B366" s="1">
        <v>45911.382557870369</v>
      </c>
      <c r="C366" s="1">
        <v>45911.383680555555</v>
      </c>
      <c r="D366" s="39" t="s">
        <v>33777</v>
      </c>
      <c r="E366" s="39" t="s">
        <v>36274</v>
      </c>
      <c r="F366" s="39" t="s">
        <v>36274</v>
      </c>
      <c r="G366">
        <v>14</v>
      </c>
      <c r="H366">
        <v>4</v>
      </c>
      <c r="I366" s="39" t="s">
        <v>47914</v>
      </c>
      <c r="J366" s="39" t="s">
        <v>47915</v>
      </c>
      <c r="K366" s="39" t="s">
        <v>47916</v>
      </c>
      <c r="L366" s="39" t="s">
        <v>47917</v>
      </c>
      <c r="M366" s="39" t="s">
        <v>47918</v>
      </c>
      <c r="N366" s="39" t="s">
        <v>47919</v>
      </c>
      <c r="O366" s="39" t="s">
        <v>47920</v>
      </c>
      <c r="P366" s="39" t="s">
        <v>47921</v>
      </c>
      <c r="Q366" s="39" t="s">
        <v>47922</v>
      </c>
      <c r="R366" s="39" t="s">
        <v>4811</v>
      </c>
      <c r="S366" s="39"/>
    </row>
    <row r="367" spans="1:19" x14ac:dyDescent="0.3">
      <c r="A367">
        <v>366</v>
      </c>
      <c r="B367" s="1">
        <v>45911.465300925927</v>
      </c>
      <c r="C367" s="1">
        <v>45911.466400462959</v>
      </c>
      <c r="D367" s="39" t="s">
        <v>33824</v>
      </c>
      <c r="E367" s="39" t="s">
        <v>36181</v>
      </c>
      <c r="F367" s="39" t="s">
        <v>36181</v>
      </c>
      <c r="G367">
        <v>14</v>
      </c>
      <c r="H367">
        <v>17</v>
      </c>
      <c r="I367" s="39" t="s">
        <v>47923</v>
      </c>
      <c r="J367" s="39" t="s">
        <v>47924</v>
      </c>
      <c r="K367" s="39" t="s">
        <v>47925</v>
      </c>
      <c r="L367" s="39" t="s">
        <v>47926</v>
      </c>
      <c r="M367" s="39" t="s">
        <v>47927</v>
      </c>
      <c r="N367" s="39" t="s">
        <v>47928</v>
      </c>
      <c r="O367" s="39" t="s">
        <v>47929</v>
      </c>
      <c r="P367" s="39" t="s">
        <v>47930</v>
      </c>
      <c r="Q367" s="39" t="s">
        <v>47931</v>
      </c>
      <c r="R367" s="39" t="s">
        <v>4811</v>
      </c>
      <c r="S367" s="39"/>
    </row>
    <row r="368" spans="1:19" x14ac:dyDescent="0.3">
      <c r="A368">
        <v>367</v>
      </c>
      <c r="B368" s="1">
        <v>45911.515659722223</v>
      </c>
      <c r="C368" s="1">
        <v>45911.524594907409</v>
      </c>
      <c r="D368" s="39" t="s">
        <v>2079</v>
      </c>
      <c r="E368" s="39" t="s">
        <v>2080</v>
      </c>
      <c r="F368" s="39" t="s">
        <v>47932</v>
      </c>
      <c r="G368">
        <v>4</v>
      </c>
      <c r="H368">
        <v>19</v>
      </c>
      <c r="I368" s="39" t="s">
        <v>47933</v>
      </c>
      <c r="J368" s="39" t="s">
        <v>1037</v>
      </c>
      <c r="K368" s="39" t="s">
        <v>47934</v>
      </c>
      <c r="L368" s="39" t="s">
        <v>1194</v>
      </c>
      <c r="M368" s="39" t="s">
        <v>47935</v>
      </c>
      <c r="N368" s="39" t="s">
        <v>47936</v>
      </c>
      <c r="O368" s="39" t="s">
        <v>47937</v>
      </c>
      <c r="P368" s="39" t="s">
        <v>47938</v>
      </c>
      <c r="Q368" s="39" t="s">
        <v>47939</v>
      </c>
      <c r="R368" s="39" t="s">
        <v>4811</v>
      </c>
      <c r="S368" s="39"/>
    </row>
    <row r="369" spans="1:19" x14ac:dyDescent="0.3">
      <c r="A369">
        <v>368</v>
      </c>
      <c r="B369" s="1">
        <v>45911.598703703705</v>
      </c>
      <c r="C369" s="1">
        <v>45911.627071759256</v>
      </c>
      <c r="D369" s="39" t="s">
        <v>14435</v>
      </c>
      <c r="E369" s="39" t="s">
        <v>14436</v>
      </c>
      <c r="F369" s="39" t="s">
        <v>40872</v>
      </c>
      <c r="G369">
        <v>7</v>
      </c>
      <c r="H369">
        <v>16</v>
      </c>
      <c r="I369" s="39" t="s">
        <v>47940</v>
      </c>
      <c r="J369" s="39" t="s">
        <v>47941</v>
      </c>
      <c r="K369" s="39" t="s">
        <v>47942</v>
      </c>
      <c r="L369" s="39" t="s">
        <v>47943</v>
      </c>
      <c r="M369" s="39" t="s">
        <v>47944</v>
      </c>
      <c r="N369" s="39" t="s">
        <v>47945</v>
      </c>
      <c r="O369" s="39" t="s">
        <v>47946</v>
      </c>
      <c r="P369" s="39" t="s">
        <v>47947</v>
      </c>
      <c r="Q369" s="39" t="s">
        <v>47948</v>
      </c>
      <c r="R369" s="39" t="s">
        <v>4811</v>
      </c>
      <c r="S369" s="39"/>
    </row>
    <row r="370" spans="1:19" x14ac:dyDescent="0.3">
      <c r="A370">
        <v>369</v>
      </c>
      <c r="B370" s="1">
        <v>45911.627939814818</v>
      </c>
      <c r="C370" s="1">
        <v>45911.630520833336</v>
      </c>
      <c r="D370" s="39" t="s">
        <v>1594</v>
      </c>
      <c r="E370" s="39" t="s">
        <v>1595</v>
      </c>
      <c r="F370" s="39" t="s">
        <v>1595</v>
      </c>
      <c r="G370">
        <v>13</v>
      </c>
      <c r="H370">
        <v>14</v>
      </c>
      <c r="I370" s="39" t="s">
        <v>47949</v>
      </c>
      <c r="J370" s="39" t="s">
        <v>47950</v>
      </c>
      <c r="K370" s="39" t="s">
        <v>47951</v>
      </c>
      <c r="L370" s="39" t="s">
        <v>47952</v>
      </c>
      <c r="M370" s="39" t="s">
        <v>47953</v>
      </c>
      <c r="N370" s="39" t="s">
        <v>47954</v>
      </c>
      <c r="O370" s="39" t="s">
        <v>47955</v>
      </c>
      <c r="P370" s="39" t="s">
        <v>47956</v>
      </c>
      <c r="Q370" s="39" t="s">
        <v>47957</v>
      </c>
      <c r="R370" s="39" t="s">
        <v>4811</v>
      </c>
      <c r="S370" s="39"/>
    </row>
    <row r="371" spans="1:19" x14ac:dyDescent="0.3">
      <c r="A371">
        <v>370</v>
      </c>
      <c r="B371" s="1">
        <v>45911.640185185184</v>
      </c>
      <c r="C371" s="1">
        <v>45911.643310185187</v>
      </c>
      <c r="D371" s="39" t="s">
        <v>16212</v>
      </c>
      <c r="E371" s="39" t="s">
        <v>16213</v>
      </c>
      <c r="F371" s="39" t="s">
        <v>21414</v>
      </c>
      <c r="G371">
        <v>13</v>
      </c>
      <c r="H371">
        <v>7</v>
      </c>
      <c r="I371" s="39" t="s">
        <v>47958</v>
      </c>
      <c r="J371" s="39" t="s">
        <v>47959</v>
      </c>
      <c r="K371" s="39" t="s">
        <v>47960</v>
      </c>
      <c r="L371" s="39" t="s">
        <v>47961</v>
      </c>
      <c r="M371" s="39" t="s">
        <v>47962</v>
      </c>
      <c r="N371" s="39" t="s">
        <v>47963</v>
      </c>
      <c r="O371" s="39" t="s">
        <v>47964</v>
      </c>
      <c r="P371" s="39" t="s">
        <v>47965</v>
      </c>
      <c r="Q371" s="39" t="s">
        <v>40445</v>
      </c>
      <c r="R371" s="39" t="s">
        <v>4811</v>
      </c>
      <c r="S371" s="39"/>
    </row>
    <row r="372" spans="1:19" x14ac:dyDescent="0.3">
      <c r="A372">
        <v>1</v>
      </c>
      <c r="B372" s="1">
        <v>45435.411759259259</v>
      </c>
      <c r="C372" s="1">
        <v>45435.427685185183</v>
      </c>
      <c r="D372" s="39" t="s">
        <v>7392</v>
      </c>
      <c r="E372" s="39" t="s">
        <v>7393</v>
      </c>
      <c r="F372" s="39" t="s">
        <v>7394</v>
      </c>
      <c r="G372">
        <v>13</v>
      </c>
      <c r="H372">
        <v>3</v>
      </c>
      <c r="I372" s="39" t="s">
        <v>7395</v>
      </c>
      <c r="J372" s="39" t="s">
        <v>7396</v>
      </c>
      <c r="K372" s="39" t="s">
        <v>7397</v>
      </c>
      <c r="L372" s="39" t="s">
        <v>7398</v>
      </c>
      <c r="M372" s="39"/>
      <c r="N372" s="39" t="s">
        <v>7399</v>
      </c>
      <c r="O372" s="39" t="s">
        <v>7400</v>
      </c>
      <c r="P372" s="39" t="s">
        <v>7401</v>
      </c>
      <c r="Q372" s="39" t="s">
        <v>7402</v>
      </c>
      <c r="R372" s="39" t="s">
        <v>4811</v>
      </c>
      <c r="S372" s="39" t="s">
        <v>7403</v>
      </c>
    </row>
    <row r="373" spans="1:19" x14ac:dyDescent="0.3">
      <c r="A373">
        <v>2</v>
      </c>
      <c r="B373" s="1">
        <v>45435.414965277778</v>
      </c>
      <c r="C373" s="1">
        <v>45435.429710648146</v>
      </c>
      <c r="D373" s="39" t="s">
        <v>7404</v>
      </c>
      <c r="E373" s="39" t="s">
        <v>7405</v>
      </c>
      <c r="F373" s="39" t="s">
        <v>7406</v>
      </c>
      <c r="G373">
        <v>13</v>
      </c>
      <c r="H373">
        <v>1</v>
      </c>
      <c r="I373" s="39" t="s">
        <v>7407</v>
      </c>
      <c r="J373" s="39" t="s">
        <v>7408</v>
      </c>
      <c r="K373" s="39" t="s">
        <v>7409</v>
      </c>
      <c r="L373" s="39" t="s">
        <v>7410</v>
      </c>
      <c r="M373" s="39"/>
      <c r="N373" s="39" t="s">
        <v>1194</v>
      </c>
      <c r="O373" s="39" t="s">
        <v>7411</v>
      </c>
      <c r="P373" s="39" t="s">
        <v>7412</v>
      </c>
      <c r="Q373" s="39" t="s">
        <v>7413</v>
      </c>
      <c r="R373" s="39" t="s">
        <v>4811</v>
      </c>
      <c r="S373" s="39" t="s">
        <v>7414</v>
      </c>
    </row>
    <row r="374" spans="1:19" x14ac:dyDescent="0.3">
      <c r="A374">
        <v>3</v>
      </c>
      <c r="B374" s="1">
        <v>45435.440150462964</v>
      </c>
      <c r="C374" s="1">
        <v>45435.445162037038</v>
      </c>
      <c r="D374" s="39" t="s">
        <v>7415</v>
      </c>
      <c r="E374" s="39" t="s">
        <v>7416</v>
      </c>
      <c r="F374" s="39" t="s">
        <v>7417</v>
      </c>
      <c r="G374">
        <v>13</v>
      </c>
      <c r="H374">
        <v>23</v>
      </c>
      <c r="I374" s="39" t="s">
        <v>7418</v>
      </c>
      <c r="J374" s="39" t="s">
        <v>1901</v>
      </c>
      <c r="K374" s="39" t="s">
        <v>7419</v>
      </c>
      <c r="L374" s="39" t="s">
        <v>7420</v>
      </c>
      <c r="M374" s="39"/>
      <c r="N374" s="39" t="s">
        <v>7421</v>
      </c>
      <c r="O374" s="39" t="s">
        <v>7422</v>
      </c>
      <c r="P374" s="39" t="s">
        <v>7423</v>
      </c>
      <c r="Q374" s="39" t="s">
        <v>7424</v>
      </c>
      <c r="R374" s="39" t="s">
        <v>4811</v>
      </c>
      <c r="S374" s="39" t="s">
        <v>7425</v>
      </c>
    </row>
    <row r="375" spans="1:19" x14ac:dyDescent="0.3">
      <c r="A375">
        <v>4</v>
      </c>
      <c r="B375" s="1">
        <v>45435.41479166667</v>
      </c>
      <c r="C375" s="1">
        <v>45435.445937500001</v>
      </c>
      <c r="D375" s="39" t="s">
        <v>7426</v>
      </c>
      <c r="E375" s="39" t="s">
        <v>7427</v>
      </c>
      <c r="F375" s="39" t="s">
        <v>7427</v>
      </c>
      <c r="G375">
        <v>13</v>
      </c>
      <c r="H375">
        <v>24</v>
      </c>
      <c r="I375" s="39" t="s">
        <v>7428</v>
      </c>
      <c r="J375" s="39" t="s">
        <v>175</v>
      </c>
      <c r="K375" s="39" t="s">
        <v>7429</v>
      </c>
      <c r="L375" s="39" t="s">
        <v>7410</v>
      </c>
      <c r="M375" s="39"/>
      <c r="N375" s="39" t="s">
        <v>5026</v>
      </c>
      <c r="O375" s="39" t="s">
        <v>7430</v>
      </c>
      <c r="P375" s="39" t="s">
        <v>7431</v>
      </c>
      <c r="Q375" s="39" t="s">
        <v>7432</v>
      </c>
      <c r="R375" s="39" t="s">
        <v>4811</v>
      </c>
      <c r="S375" s="39" t="s">
        <v>7433</v>
      </c>
    </row>
    <row r="376" spans="1:19" x14ac:dyDescent="0.3">
      <c r="A376">
        <v>5</v>
      </c>
      <c r="B376" s="1">
        <v>45435.420069444444</v>
      </c>
      <c r="C376" s="1">
        <v>45435.447175925925</v>
      </c>
      <c r="D376" s="39" t="s">
        <v>7434</v>
      </c>
      <c r="E376" s="39" t="s">
        <v>7435</v>
      </c>
      <c r="F376" s="39" t="s">
        <v>7436</v>
      </c>
      <c r="G376">
        <v>13</v>
      </c>
      <c r="H376">
        <v>13</v>
      </c>
      <c r="I376" s="39" t="s">
        <v>7437</v>
      </c>
      <c r="J376" s="39" t="s">
        <v>7438</v>
      </c>
      <c r="K376" s="39" t="s">
        <v>7439</v>
      </c>
      <c r="L376" s="39" t="s">
        <v>7440</v>
      </c>
      <c r="M376" s="39"/>
      <c r="N376" s="39" t="s">
        <v>7441</v>
      </c>
      <c r="O376" s="39" t="s">
        <v>7442</v>
      </c>
      <c r="P376" s="39" t="s">
        <v>7443</v>
      </c>
      <c r="Q376" s="39" t="s">
        <v>7444</v>
      </c>
      <c r="R376" s="39" t="s">
        <v>4811</v>
      </c>
      <c r="S376" s="39" t="s">
        <v>7445</v>
      </c>
    </row>
    <row r="377" spans="1:19" x14ac:dyDescent="0.3">
      <c r="A377">
        <v>6</v>
      </c>
      <c r="B377" s="1">
        <v>45435.443622685183</v>
      </c>
      <c r="C377" s="1">
        <v>45435.447523148148</v>
      </c>
      <c r="D377" s="39" t="s">
        <v>7446</v>
      </c>
      <c r="E377" s="39" t="s">
        <v>7447</v>
      </c>
      <c r="F377" s="39" t="s">
        <v>7447</v>
      </c>
      <c r="G377">
        <v>13</v>
      </c>
      <c r="H377">
        <v>12</v>
      </c>
      <c r="I377" s="39" t="s">
        <v>7418</v>
      </c>
      <c r="J377" s="39" t="s">
        <v>7448</v>
      </c>
      <c r="K377" s="39" t="s">
        <v>7449</v>
      </c>
      <c r="L377" s="39" t="s">
        <v>7450</v>
      </c>
      <c r="M377" s="39"/>
      <c r="N377" s="39" t="s">
        <v>7451</v>
      </c>
      <c r="O377" s="39" t="s">
        <v>7452</v>
      </c>
      <c r="P377" s="39" t="s">
        <v>7453</v>
      </c>
      <c r="Q377" s="39" t="s">
        <v>7454</v>
      </c>
      <c r="R377" s="39" t="s">
        <v>4811</v>
      </c>
      <c r="S377" s="39" t="s">
        <v>7455</v>
      </c>
    </row>
    <row r="378" spans="1:19" x14ac:dyDescent="0.3">
      <c r="A378">
        <v>7</v>
      </c>
      <c r="B378" s="1">
        <v>45435.439456018517</v>
      </c>
      <c r="C378" s="1">
        <v>45435.447534722225</v>
      </c>
      <c r="D378" s="39" t="s">
        <v>7456</v>
      </c>
      <c r="E378" s="39" t="s">
        <v>7457</v>
      </c>
      <c r="F378" s="39" t="s">
        <v>7458</v>
      </c>
      <c r="G378">
        <v>13</v>
      </c>
      <c r="H378">
        <v>20</v>
      </c>
      <c r="I378" s="39" t="s">
        <v>7459</v>
      </c>
      <c r="J378" s="39" t="s">
        <v>175</v>
      </c>
      <c r="K378" s="39" t="s">
        <v>7429</v>
      </c>
      <c r="L378" s="39" t="s">
        <v>7460</v>
      </c>
      <c r="M378" s="39"/>
      <c r="N378" s="39" t="s">
        <v>7461</v>
      </c>
      <c r="O378" s="39" t="s">
        <v>7442</v>
      </c>
      <c r="P378" s="39" t="s">
        <v>7462</v>
      </c>
      <c r="Q378" s="39" t="s">
        <v>7454</v>
      </c>
      <c r="R378" s="39" t="s">
        <v>4811</v>
      </c>
      <c r="S378" s="39" t="s">
        <v>7463</v>
      </c>
    </row>
    <row r="379" spans="1:19" x14ac:dyDescent="0.3">
      <c r="A379">
        <v>8</v>
      </c>
      <c r="B379" s="1">
        <v>45435.416458333333</v>
      </c>
      <c r="C379" s="1">
        <v>45435.455462962964</v>
      </c>
      <c r="D379" s="39" t="s">
        <v>7464</v>
      </c>
      <c r="E379" s="39" t="s">
        <v>7465</v>
      </c>
      <c r="F379" s="39" t="s">
        <v>7465</v>
      </c>
      <c r="G379">
        <v>13</v>
      </c>
      <c r="H379">
        <v>31</v>
      </c>
      <c r="I379" s="39" t="s">
        <v>5216</v>
      </c>
      <c r="J379" s="39" t="s">
        <v>1901</v>
      </c>
      <c r="K379" s="39" t="s">
        <v>7466</v>
      </c>
      <c r="L379" s="39" t="s">
        <v>7467</v>
      </c>
      <c r="M379" s="39"/>
      <c r="N379" s="39" t="s">
        <v>7468</v>
      </c>
      <c r="O379" s="39" t="s">
        <v>7442</v>
      </c>
      <c r="P379" s="39" t="s">
        <v>6420</v>
      </c>
      <c r="Q379" s="39" t="s">
        <v>7454</v>
      </c>
      <c r="R379" s="39" t="s">
        <v>4811</v>
      </c>
      <c r="S379" s="39" t="s">
        <v>7469</v>
      </c>
    </row>
    <row r="380" spans="1:19" x14ac:dyDescent="0.3">
      <c r="A380">
        <v>9</v>
      </c>
      <c r="B380" s="1">
        <v>45435.415856481479</v>
      </c>
      <c r="C380" s="1">
        <v>45435.47619212963</v>
      </c>
      <c r="D380" s="39" t="s">
        <v>7470</v>
      </c>
      <c r="E380" s="39" t="s">
        <v>7471</v>
      </c>
      <c r="F380" s="39" t="s">
        <v>7471</v>
      </c>
      <c r="G380">
        <v>13</v>
      </c>
      <c r="H380">
        <v>29</v>
      </c>
      <c r="I380" s="39" t="s">
        <v>7472</v>
      </c>
      <c r="J380" s="39" t="s">
        <v>7473</v>
      </c>
      <c r="K380" s="39" t="s">
        <v>7474</v>
      </c>
      <c r="L380" s="39" t="s">
        <v>7475</v>
      </c>
      <c r="M380" s="39"/>
      <c r="N380" s="39" t="s">
        <v>4892</v>
      </c>
      <c r="O380" s="39" t="s">
        <v>7476</v>
      </c>
      <c r="P380" s="39" t="s">
        <v>7477</v>
      </c>
      <c r="Q380" s="39" t="s">
        <v>7478</v>
      </c>
      <c r="R380" s="39" t="s">
        <v>4811</v>
      </c>
      <c r="S380" s="39" t="s">
        <v>7479</v>
      </c>
    </row>
    <row r="381" spans="1:19" x14ac:dyDescent="0.3">
      <c r="A381">
        <v>10</v>
      </c>
      <c r="B381" s="1">
        <v>45435.476354166669</v>
      </c>
      <c r="C381" s="1">
        <v>45435.479074074072</v>
      </c>
      <c r="D381" s="39" t="s">
        <v>7480</v>
      </c>
      <c r="E381" s="39" t="s">
        <v>7481</v>
      </c>
      <c r="F381" s="39" t="s">
        <v>7482</v>
      </c>
      <c r="G381">
        <v>13</v>
      </c>
      <c r="H381">
        <v>17</v>
      </c>
      <c r="I381" s="39" t="s">
        <v>7483</v>
      </c>
      <c r="J381" s="39" t="s">
        <v>7484</v>
      </c>
      <c r="K381" s="39" t="s">
        <v>7485</v>
      </c>
      <c r="L381" s="39" t="s">
        <v>4892</v>
      </c>
      <c r="M381" s="39"/>
      <c r="N381" s="39" t="s">
        <v>7486</v>
      </c>
      <c r="O381" s="39" t="s">
        <v>7487</v>
      </c>
      <c r="P381" s="39" t="s">
        <v>7488</v>
      </c>
      <c r="Q381" s="39" t="s">
        <v>7489</v>
      </c>
      <c r="R381" s="39" t="s">
        <v>4811</v>
      </c>
      <c r="S381" s="39" t="s">
        <v>7490</v>
      </c>
    </row>
    <row r="382" spans="1:19" x14ac:dyDescent="0.3">
      <c r="A382">
        <v>11</v>
      </c>
      <c r="B382" s="1">
        <v>45435.482118055559</v>
      </c>
      <c r="C382" s="1">
        <v>45435.482199074075</v>
      </c>
      <c r="D382" s="39" t="s">
        <v>7491</v>
      </c>
      <c r="E382" s="39" t="s">
        <v>7492</v>
      </c>
      <c r="F382" s="39" t="s">
        <v>7492</v>
      </c>
      <c r="G382">
        <v>13</v>
      </c>
      <c r="H382">
        <v>8</v>
      </c>
      <c r="I382" s="39" t="s">
        <v>7493</v>
      </c>
      <c r="J382" s="39" t="s">
        <v>7494</v>
      </c>
      <c r="K382" s="39" t="s">
        <v>7495</v>
      </c>
      <c r="L382" s="39" t="s">
        <v>7410</v>
      </c>
      <c r="M382" s="39"/>
      <c r="N382" s="39" t="s">
        <v>7496</v>
      </c>
      <c r="O382" s="39" t="s">
        <v>7497</v>
      </c>
      <c r="P382" s="39" t="s">
        <v>7498</v>
      </c>
      <c r="Q382" s="39" t="s">
        <v>7499</v>
      </c>
      <c r="R382" s="39" t="s">
        <v>4811</v>
      </c>
      <c r="S382" s="39" t="s">
        <v>7500</v>
      </c>
    </row>
    <row r="383" spans="1:19" x14ac:dyDescent="0.3">
      <c r="A383">
        <v>12</v>
      </c>
      <c r="B383" s="1">
        <v>45435.411678240744</v>
      </c>
      <c r="C383" s="1">
        <v>45435.484513888892</v>
      </c>
      <c r="D383" s="39" t="s">
        <v>7501</v>
      </c>
      <c r="E383" s="39" t="s">
        <v>7502</v>
      </c>
      <c r="F383" s="39" t="s">
        <v>7503</v>
      </c>
      <c r="G383">
        <v>13</v>
      </c>
      <c r="H383">
        <v>16</v>
      </c>
      <c r="I383" s="39" t="s">
        <v>7504</v>
      </c>
      <c r="J383" s="39" t="s">
        <v>7505</v>
      </c>
      <c r="K383" s="39" t="s">
        <v>7506</v>
      </c>
      <c r="L383" s="39" t="s">
        <v>7507</v>
      </c>
      <c r="M383" s="39"/>
      <c r="N383" s="39" t="s">
        <v>7508</v>
      </c>
      <c r="O383" s="39" t="s">
        <v>7509</v>
      </c>
      <c r="P383" s="39" t="s">
        <v>7510</v>
      </c>
      <c r="Q383" s="39" t="s">
        <v>7511</v>
      </c>
      <c r="R383" s="39" t="s">
        <v>4837</v>
      </c>
      <c r="S383" s="39" t="s">
        <v>7512</v>
      </c>
    </row>
    <row r="384" spans="1:19" x14ac:dyDescent="0.3">
      <c r="A384">
        <v>13</v>
      </c>
      <c r="B384" s="1">
        <v>45435.492615740739</v>
      </c>
      <c r="C384" s="1">
        <v>45435.492905092593</v>
      </c>
      <c r="D384" s="39" t="s">
        <v>7513</v>
      </c>
      <c r="E384" s="39" t="s">
        <v>7514</v>
      </c>
      <c r="F384" s="39" t="s">
        <v>7515</v>
      </c>
      <c r="G384">
        <v>13</v>
      </c>
      <c r="H384">
        <v>27</v>
      </c>
      <c r="I384" s="39" t="s">
        <v>7516</v>
      </c>
      <c r="J384" s="39" t="s">
        <v>7517</v>
      </c>
      <c r="K384" s="39" t="s">
        <v>7518</v>
      </c>
      <c r="L384" s="39" t="s">
        <v>7519</v>
      </c>
      <c r="M384" s="39"/>
      <c r="N384" s="39" t="s">
        <v>7520</v>
      </c>
      <c r="O384" s="39" t="s">
        <v>7521</v>
      </c>
      <c r="P384" s="39" t="s">
        <v>7522</v>
      </c>
      <c r="Q384" s="39" t="s">
        <v>7523</v>
      </c>
      <c r="R384" s="39" t="s">
        <v>4811</v>
      </c>
      <c r="S384" s="39" t="s">
        <v>7524</v>
      </c>
    </row>
    <row r="385" spans="1:19" x14ac:dyDescent="0.3">
      <c r="A385">
        <v>14</v>
      </c>
      <c r="B385" s="1">
        <v>45435.489166666666</v>
      </c>
      <c r="C385" s="1">
        <v>45435.496736111112</v>
      </c>
      <c r="D385" s="39" t="s">
        <v>7525</v>
      </c>
      <c r="E385" s="39" t="s">
        <v>7526</v>
      </c>
      <c r="F385" s="39" t="s">
        <v>7527</v>
      </c>
      <c r="G385">
        <v>13</v>
      </c>
      <c r="H385">
        <v>28</v>
      </c>
      <c r="I385" s="39" t="s">
        <v>7528</v>
      </c>
      <c r="J385" s="39" t="s">
        <v>7529</v>
      </c>
      <c r="K385" s="39" t="s">
        <v>7530</v>
      </c>
      <c r="L385" s="39" t="s">
        <v>7531</v>
      </c>
      <c r="M385" s="39"/>
      <c r="N385" s="39" t="s">
        <v>5238</v>
      </c>
      <c r="O385" s="39" t="s">
        <v>7532</v>
      </c>
      <c r="P385" s="39" t="s">
        <v>7533</v>
      </c>
      <c r="Q385" s="39" t="s">
        <v>7534</v>
      </c>
      <c r="R385" s="39" t="s">
        <v>4811</v>
      </c>
      <c r="S385" s="39" t="s">
        <v>7535</v>
      </c>
    </row>
    <row r="386" spans="1:19" x14ac:dyDescent="0.3">
      <c r="A386">
        <v>15</v>
      </c>
      <c r="B386" s="1">
        <v>45435.503298611111</v>
      </c>
      <c r="C386" s="1">
        <v>45435.513344907406</v>
      </c>
      <c r="D386" s="39" t="s">
        <v>7536</v>
      </c>
      <c r="E386" s="39" t="s">
        <v>7537</v>
      </c>
      <c r="F386" s="39" t="s">
        <v>7537</v>
      </c>
      <c r="G386">
        <v>13</v>
      </c>
      <c r="H386">
        <v>26</v>
      </c>
      <c r="I386" s="39" t="s">
        <v>7538</v>
      </c>
      <c r="J386" s="39" t="s">
        <v>7539</v>
      </c>
      <c r="K386" s="39" t="s">
        <v>7540</v>
      </c>
      <c r="L386" s="39" t="s">
        <v>7541</v>
      </c>
      <c r="M386" s="39"/>
      <c r="N386" s="39" t="s">
        <v>7542</v>
      </c>
      <c r="O386" s="39" t="s">
        <v>7543</v>
      </c>
      <c r="P386" s="39" t="s">
        <v>7477</v>
      </c>
      <c r="Q386" s="39" t="s">
        <v>7544</v>
      </c>
      <c r="R386" s="39" t="s">
        <v>4811</v>
      </c>
      <c r="S386" s="39" t="s">
        <v>7479</v>
      </c>
    </row>
    <row r="387" spans="1:19" x14ac:dyDescent="0.3">
      <c r="A387">
        <v>16</v>
      </c>
      <c r="B387" s="1">
        <v>45435.590243055558</v>
      </c>
      <c r="C387" s="1">
        <v>45435.601840277777</v>
      </c>
      <c r="D387" s="39" t="s">
        <v>7545</v>
      </c>
      <c r="E387" s="39" t="s">
        <v>7546</v>
      </c>
      <c r="F387" s="39" t="s">
        <v>7546</v>
      </c>
      <c r="G387">
        <v>12</v>
      </c>
      <c r="H387">
        <v>24</v>
      </c>
      <c r="I387" s="39" t="s">
        <v>7547</v>
      </c>
      <c r="J387" s="39" t="s">
        <v>7548</v>
      </c>
      <c r="K387" s="39" t="s">
        <v>4830</v>
      </c>
      <c r="L387" s="39" t="s">
        <v>7410</v>
      </c>
      <c r="M387" s="39"/>
      <c r="N387" s="39" t="s">
        <v>7549</v>
      </c>
      <c r="O387" s="39" t="s">
        <v>7550</v>
      </c>
      <c r="P387" s="39" t="s">
        <v>7551</v>
      </c>
      <c r="Q387" s="39" t="s">
        <v>6230</v>
      </c>
      <c r="R387" s="39" t="s">
        <v>4811</v>
      </c>
      <c r="S387" s="39" t="s">
        <v>7552</v>
      </c>
    </row>
    <row r="388" spans="1:19" x14ac:dyDescent="0.3">
      <c r="A388">
        <v>17</v>
      </c>
      <c r="B388" s="1">
        <v>45435.591273148151</v>
      </c>
      <c r="C388" s="1">
        <v>45435.601967592593</v>
      </c>
      <c r="D388" s="39" t="s">
        <v>7553</v>
      </c>
      <c r="E388" s="39" t="s">
        <v>7554</v>
      </c>
      <c r="F388" s="39" t="s">
        <v>7555</v>
      </c>
      <c r="G388">
        <v>12</v>
      </c>
      <c r="H388">
        <v>26</v>
      </c>
      <c r="I388" s="39" t="s">
        <v>7556</v>
      </c>
      <c r="J388" s="39" t="s">
        <v>7557</v>
      </c>
      <c r="K388" s="39" t="s">
        <v>7558</v>
      </c>
      <c r="L388" s="39" t="s">
        <v>7410</v>
      </c>
      <c r="M388" s="39"/>
      <c r="N388" s="39" t="s">
        <v>7549</v>
      </c>
      <c r="O388" s="39" t="s">
        <v>7559</v>
      </c>
      <c r="P388" s="39" t="s">
        <v>7560</v>
      </c>
      <c r="Q388" s="39" t="s">
        <v>7561</v>
      </c>
      <c r="R388" s="39" t="s">
        <v>4811</v>
      </c>
      <c r="S388" s="39" t="s">
        <v>7562</v>
      </c>
    </row>
    <row r="389" spans="1:19" x14ac:dyDescent="0.3">
      <c r="A389">
        <v>18</v>
      </c>
      <c r="B389" s="1">
        <v>45435.59306712963</v>
      </c>
      <c r="C389" s="1">
        <v>45435.602314814816</v>
      </c>
      <c r="D389" s="39" t="s">
        <v>7563</v>
      </c>
      <c r="E389" s="39" t="s">
        <v>7564</v>
      </c>
      <c r="F389" s="39" t="s">
        <v>7565</v>
      </c>
      <c r="G389">
        <v>12</v>
      </c>
      <c r="H389">
        <v>25</v>
      </c>
      <c r="I389" s="39" t="s">
        <v>7566</v>
      </c>
      <c r="J389" s="39" t="s">
        <v>1037</v>
      </c>
      <c r="K389" s="39" t="s">
        <v>7567</v>
      </c>
      <c r="L389" s="39" t="s">
        <v>7410</v>
      </c>
      <c r="M389" s="39"/>
      <c r="N389" s="39" t="s">
        <v>7549</v>
      </c>
      <c r="O389" s="39" t="s">
        <v>7568</v>
      </c>
      <c r="P389" s="39" t="s">
        <v>5036</v>
      </c>
      <c r="Q389" s="39" t="s">
        <v>4864</v>
      </c>
      <c r="R389" s="39" t="s">
        <v>4811</v>
      </c>
      <c r="S389" s="39" t="s">
        <v>7569</v>
      </c>
    </row>
    <row r="390" spans="1:19" x14ac:dyDescent="0.3">
      <c r="A390">
        <v>19</v>
      </c>
      <c r="B390" s="1">
        <v>45435.59003472222</v>
      </c>
      <c r="C390" s="1">
        <v>45435.602708333332</v>
      </c>
      <c r="D390" s="39" t="s">
        <v>7570</v>
      </c>
      <c r="E390" s="39" t="s">
        <v>7571</v>
      </c>
      <c r="F390" s="39" t="s">
        <v>7571</v>
      </c>
      <c r="G390">
        <v>12</v>
      </c>
      <c r="H390">
        <v>21</v>
      </c>
      <c r="I390" s="39" t="s">
        <v>7547</v>
      </c>
      <c r="J390" s="39" t="s">
        <v>7572</v>
      </c>
      <c r="K390" s="39" t="s">
        <v>7573</v>
      </c>
      <c r="L390" s="39" t="s">
        <v>7410</v>
      </c>
      <c r="M390" s="39"/>
      <c r="N390" s="39" t="s">
        <v>7549</v>
      </c>
      <c r="O390" s="39" t="s">
        <v>7568</v>
      </c>
      <c r="P390" s="39" t="s">
        <v>7560</v>
      </c>
      <c r="Q390" s="39" t="s">
        <v>7574</v>
      </c>
      <c r="R390" s="39" t="s">
        <v>4811</v>
      </c>
      <c r="S390" s="39" t="s">
        <v>7569</v>
      </c>
    </row>
    <row r="391" spans="1:19" x14ac:dyDescent="0.3">
      <c r="A391">
        <v>20</v>
      </c>
      <c r="B391" s="1">
        <v>45435.601203703707</v>
      </c>
      <c r="C391" s="1">
        <v>45435.602812500001</v>
      </c>
      <c r="D391" s="39" t="s">
        <v>7575</v>
      </c>
      <c r="E391" s="39" t="s">
        <v>7576</v>
      </c>
      <c r="F391" s="39" t="s">
        <v>7576</v>
      </c>
      <c r="G391">
        <v>12</v>
      </c>
      <c r="H391">
        <v>16</v>
      </c>
      <c r="I391" s="39" t="s">
        <v>7547</v>
      </c>
      <c r="J391" s="39" t="s">
        <v>7577</v>
      </c>
      <c r="K391" s="39" t="s">
        <v>7578</v>
      </c>
      <c r="L391" s="39" t="s">
        <v>7410</v>
      </c>
      <c r="M391" s="39"/>
      <c r="N391" s="39" t="s">
        <v>7549</v>
      </c>
      <c r="O391" s="39" t="s">
        <v>7568</v>
      </c>
      <c r="P391" s="39" t="s">
        <v>7560</v>
      </c>
      <c r="Q391" s="39" t="s">
        <v>7574</v>
      </c>
      <c r="R391" s="39" t="s">
        <v>4811</v>
      </c>
      <c r="S391" s="39" t="s">
        <v>7569</v>
      </c>
    </row>
    <row r="392" spans="1:19" x14ac:dyDescent="0.3">
      <c r="A392">
        <v>21</v>
      </c>
      <c r="B392" s="1">
        <v>45435.583032407405</v>
      </c>
      <c r="C392" s="1">
        <v>45435.602812500001</v>
      </c>
      <c r="D392" s="39" t="s">
        <v>7579</v>
      </c>
      <c r="E392" s="39" t="s">
        <v>7580</v>
      </c>
      <c r="F392" s="39" t="s">
        <v>7580</v>
      </c>
      <c r="G392">
        <v>12</v>
      </c>
      <c r="H392">
        <v>17</v>
      </c>
      <c r="I392" s="39" t="s">
        <v>7547</v>
      </c>
      <c r="J392" s="39" t="s">
        <v>7581</v>
      </c>
      <c r="K392" s="39" t="s">
        <v>7582</v>
      </c>
      <c r="L392" s="39" t="s">
        <v>7410</v>
      </c>
      <c r="M392" s="39"/>
      <c r="N392" s="39" t="s">
        <v>7583</v>
      </c>
      <c r="O392" s="39" t="s">
        <v>7584</v>
      </c>
      <c r="P392" s="39" t="s">
        <v>7560</v>
      </c>
      <c r="Q392" s="39" t="s">
        <v>7574</v>
      </c>
      <c r="R392" s="39" t="s">
        <v>4811</v>
      </c>
      <c r="S392" s="39" t="s">
        <v>7585</v>
      </c>
    </row>
    <row r="393" spans="1:19" x14ac:dyDescent="0.3">
      <c r="A393">
        <v>22</v>
      </c>
      <c r="B393" s="1">
        <v>45435.592152777775</v>
      </c>
      <c r="C393" s="1">
        <v>45435.602824074071</v>
      </c>
      <c r="D393" s="39" t="s">
        <v>7586</v>
      </c>
      <c r="E393" s="39" t="s">
        <v>7587</v>
      </c>
      <c r="F393" s="39" t="s">
        <v>7587</v>
      </c>
      <c r="G393">
        <v>12</v>
      </c>
      <c r="H393">
        <v>14</v>
      </c>
      <c r="I393" s="39" t="s">
        <v>7556</v>
      </c>
      <c r="J393" s="39" t="s">
        <v>7572</v>
      </c>
      <c r="K393" s="39" t="s">
        <v>7573</v>
      </c>
      <c r="L393" s="39" t="s">
        <v>7410</v>
      </c>
      <c r="M393" s="39"/>
      <c r="N393" s="39" t="s">
        <v>7549</v>
      </c>
      <c r="O393" s="39" t="s">
        <v>7584</v>
      </c>
      <c r="P393" s="39" t="s">
        <v>7560</v>
      </c>
      <c r="Q393" s="39" t="s">
        <v>7574</v>
      </c>
      <c r="R393" s="39" t="s">
        <v>4811</v>
      </c>
      <c r="S393" s="39" t="s">
        <v>7569</v>
      </c>
    </row>
    <row r="394" spans="1:19" x14ac:dyDescent="0.3">
      <c r="A394">
        <v>23</v>
      </c>
      <c r="B394" s="1">
        <v>45435.595185185186</v>
      </c>
      <c r="C394" s="1">
        <v>45435.603090277778</v>
      </c>
      <c r="D394" s="39" t="s">
        <v>7588</v>
      </c>
      <c r="E394" s="39" t="s">
        <v>7589</v>
      </c>
      <c r="F394" s="39" t="s">
        <v>7589</v>
      </c>
      <c r="G394">
        <v>12</v>
      </c>
      <c r="H394">
        <v>33</v>
      </c>
      <c r="I394" s="39" t="s">
        <v>7547</v>
      </c>
      <c r="J394" s="39" t="s">
        <v>7572</v>
      </c>
      <c r="K394" s="39" t="s">
        <v>7573</v>
      </c>
      <c r="L394" s="39" t="s">
        <v>7410</v>
      </c>
      <c r="M394" s="39"/>
      <c r="N394" s="39" t="s">
        <v>7549</v>
      </c>
      <c r="O394" s="39" t="s">
        <v>7568</v>
      </c>
      <c r="P394" s="39" t="s">
        <v>7560</v>
      </c>
      <c r="Q394" s="39" t="s">
        <v>7590</v>
      </c>
      <c r="R394" s="39" t="s">
        <v>4811</v>
      </c>
      <c r="S394" s="39" t="s">
        <v>7569</v>
      </c>
    </row>
    <row r="395" spans="1:19" x14ac:dyDescent="0.3">
      <c r="A395">
        <v>24</v>
      </c>
      <c r="B395" s="1">
        <v>45435.598553240743</v>
      </c>
      <c r="C395" s="1">
        <v>45435.603113425925</v>
      </c>
      <c r="D395" s="39" t="s">
        <v>7591</v>
      </c>
      <c r="E395" s="39" t="s">
        <v>7592</v>
      </c>
      <c r="F395" s="39" t="s">
        <v>7592</v>
      </c>
      <c r="G395">
        <v>12</v>
      </c>
      <c r="H395">
        <v>30</v>
      </c>
      <c r="I395" s="39" t="s">
        <v>7593</v>
      </c>
      <c r="J395" s="39" t="s">
        <v>2809</v>
      </c>
      <c r="K395" s="39" t="s">
        <v>7594</v>
      </c>
      <c r="L395" s="39" t="s">
        <v>7410</v>
      </c>
      <c r="M395" s="39"/>
      <c r="N395" s="39" t="s">
        <v>7549</v>
      </c>
      <c r="O395" s="39" t="s">
        <v>7568</v>
      </c>
      <c r="P395" s="39" t="s">
        <v>5036</v>
      </c>
      <c r="Q395" s="39" t="s">
        <v>7595</v>
      </c>
      <c r="R395" s="39" t="s">
        <v>4811</v>
      </c>
      <c r="S395" s="39" t="s">
        <v>7569</v>
      </c>
    </row>
    <row r="396" spans="1:19" x14ac:dyDescent="0.3">
      <c r="A396">
        <v>25</v>
      </c>
      <c r="B396" s="1">
        <v>45435.584155092591</v>
      </c>
      <c r="C396" s="1">
        <v>45435.603113425925</v>
      </c>
      <c r="D396" s="39" t="s">
        <v>7596</v>
      </c>
      <c r="E396" s="39" t="s">
        <v>7597</v>
      </c>
      <c r="F396" s="39" t="s">
        <v>7598</v>
      </c>
      <c r="G396">
        <v>12</v>
      </c>
      <c r="H396">
        <v>6</v>
      </c>
      <c r="I396" s="39" t="s">
        <v>7547</v>
      </c>
      <c r="J396" s="39" t="s">
        <v>7599</v>
      </c>
      <c r="K396" s="39" t="s">
        <v>7567</v>
      </c>
      <c r="L396" s="39" t="s">
        <v>7410</v>
      </c>
      <c r="M396" s="39"/>
      <c r="N396" s="39" t="s">
        <v>7549</v>
      </c>
      <c r="O396" s="39" t="s">
        <v>7568</v>
      </c>
      <c r="P396" s="39" t="s">
        <v>7560</v>
      </c>
      <c r="Q396" s="39" t="s">
        <v>7574</v>
      </c>
      <c r="R396" s="39" t="s">
        <v>4811</v>
      </c>
      <c r="S396" s="39" t="s">
        <v>7600</v>
      </c>
    </row>
    <row r="397" spans="1:19" x14ac:dyDescent="0.3">
      <c r="A397">
        <v>26</v>
      </c>
      <c r="B397" s="1">
        <v>45435.587557870371</v>
      </c>
      <c r="C397" s="1">
        <v>45435.603113425925</v>
      </c>
      <c r="D397" s="39" t="s">
        <v>7601</v>
      </c>
      <c r="E397" s="39" t="s">
        <v>7602</v>
      </c>
      <c r="F397" s="39" t="s">
        <v>7602</v>
      </c>
      <c r="G397">
        <v>12</v>
      </c>
      <c r="H397">
        <v>13</v>
      </c>
      <c r="I397" s="39" t="s">
        <v>7556</v>
      </c>
      <c r="J397" s="39" t="s">
        <v>7603</v>
      </c>
      <c r="K397" s="39" t="s">
        <v>7573</v>
      </c>
      <c r="L397" s="39" t="s">
        <v>7410</v>
      </c>
      <c r="M397" s="39"/>
      <c r="N397" s="39" t="s">
        <v>7549</v>
      </c>
      <c r="O397" s="39" t="s">
        <v>7568</v>
      </c>
      <c r="P397" s="39" t="s">
        <v>7560</v>
      </c>
      <c r="Q397" s="39" t="s">
        <v>7604</v>
      </c>
      <c r="R397" s="39" t="s">
        <v>4811</v>
      </c>
      <c r="S397" s="39" t="s">
        <v>7569</v>
      </c>
    </row>
    <row r="398" spans="1:19" x14ac:dyDescent="0.3">
      <c r="A398">
        <v>27</v>
      </c>
      <c r="B398" s="1">
        <v>45435.582881944443</v>
      </c>
      <c r="C398" s="1">
        <v>45435.603125000001</v>
      </c>
      <c r="D398" s="39" t="s">
        <v>7605</v>
      </c>
      <c r="E398" s="39" t="s">
        <v>7606</v>
      </c>
      <c r="F398" s="39" t="s">
        <v>7606</v>
      </c>
      <c r="G398">
        <v>12</v>
      </c>
      <c r="H398">
        <v>7</v>
      </c>
      <c r="I398" s="39" t="s">
        <v>7547</v>
      </c>
      <c r="J398" s="39" t="s">
        <v>7607</v>
      </c>
      <c r="K398" s="39" t="s">
        <v>7608</v>
      </c>
      <c r="L398" s="39" t="s">
        <v>7410</v>
      </c>
      <c r="M398" s="39"/>
      <c r="N398" s="39" t="s">
        <v>7549</v>
      </c>
      <c r="O398" s="39" t="s">
        <v>7568</v>
      </c>
      <c r="P398" s="39" t="s">
        <v>7560</v>
      </c>
      <c r="Q398" s="39" t="s">
        <v>7574</v>
      </c>
      <c r="R398" s="39" t="s">
        <v>4811</v>
      </c>
      <c r="S398" s="39" t="s">
        <v>7609</v>
      </c>
    </row>
    <row r="399" spans="1:19" x14ac:dyDescent="0.3">
      <c r="A399">
        <v>28</v>
      </c>
      <c r="B399" s="1">
        <v>45435.583124999997</v>
      </c>
      <c r="C399" s="1">
        <v>45435.603125000001</v>
      </c>
      <c r="D399" s="39" t="s">
        <v>7610</v>
      </c>
      <c r="E399" s="39" t="s">
        <v>7611</v>
      </c>
      <c r="F399" s="39" t="s">
        <v>7611</v>
      </c>
      <c r="G399">
        <v>12</v>
      </c>
      <c r="H399">
        <v>10</v>
      </c>
      <c r="I399" s="39" t="s">
        <v>7547</v>
      </c>
      <c r="J399" s="39" t="s">
        <v>7612</v>
      </c>
      <c r="K399" s="39" t="s">
        <v>7582</v>
      </c>
      <c r="L399" s="39" t="s">
        <v>7410</v>
      </c>
      <c r="M399" s="39"/>
      <c r="N399" s="39" t="s">
        <v>7549</v>
      </c>
      <c r="O399" s="39" t="s">
        <v>7568</v>
      </c>
      <c r="P399" s="39" t="s">
        <v>7560</v>
      </c>
      <c r="Q399" s="39" t="s">
        <v>7613</v>
      </c>
      <c r="R399" s="39" t="s">
        <v>4811</v>
      </c>
      <c r="S399" s="39" t="s">
        <v>7614</v>
      </c>
    </row>
    <row r="400" spans="1:19" x14ac:dyDescent="0.3">
      <c r="A400">
        <v>29</v>
      </c>
      <c r="B400" s="1">
        <v>45435.588055555556</v>
      </c>
      <c r="C400" s="1">
        <v>45435.603136574071</v>
      </c>
      <c r="D400" s="39" t="s">
        <v>7615</v>
      </c>
      <c r="E400" s="39" t="s">
        <v>7616</v>
      </c>
      <c r="F400" s="39" t="s">
        <v>7616</v>
      </c>
      <c r="G400">
        <v>12</v>
      </c>
      <c r="H400">
        <v>3</v>
      </c>
      <c r="I400" s="39" t="s">
        <v>7547</v>
      </c>
      <c r="J400" s="39" t="s">
        <v>7617</v>
      </c>
      <c r="K400" s="39" t="s">
        <v>7567</v>
      </c>
      <c r="L400" s="39" t="s">
        <v>7410</v>
      </c>
      <c r="M400" s="39"/>
      <c r="N400" s="39" t="s">
        <v>7549</v>
      </c>
      <c r="O400" s="39" t="s">
        <v>7550</v>
      </c>
      <c r="P400" s="39" t="s">
        <v>7560</v>
      </c>
      <c r="Q400" s="39" t="s">
        <v>7574</v>
      </c>
      <c r="R400" s="39" t="s">
        <v>4811</v>
      </c>
      <c r="S400" s="39" t="s">
        <v>7618</v>
      </c>
    </row>
    <row r="401" spans="1:19" x14ac:dyDescent="0.3">
      <c r="A401">
        <v>30</v>
      </c>
      <c r="B401" s="1">
        <v>45435.588009259256</v>
      </c>
      <c r="C401" s="1">
        <v>45435.603252314817</v>
      </c>
      <c r="D401" s="39" t="s">
        <v>7619</v>
      </c>
      <c r="E401" s="39" t="s">
        <v>7620</v>
      </c>
      <c r="F401" s="39" t="s">
        <v>7620</v>
      </c>
      <c r="G401">
        <v>12</v>
      </c>
      <c r="H401">
        <v>4</v>
      </c>
      <c r="I401" s="39" t="s">
        <v>7547</v>
      </c>
      <c r="J401" s="39" t="s">
        <v>7621</v>
      </c>
      <c r="K401" s="39" t="s">
        <v>7622</v>
      </c>
      <c r="L401" s="39" t="s">
        <v>7410</v>
      </c>
      <c r="M401" s="39"/>
      <c r="N401" s="39" t="s">
        <v>7549</v>
      </c>
      <c r="O401" s="39" t="s">
        <v>7550</v>
      </c>
      <c r="P401" s="39" t="s">
        <v>7560</v>
      </c>
      <c r="Q401" s="39" t="s">
        <v>7574</v>
      </c>
      <c r="R401" s="39" t="s">
        <v>4811</v>
      </c>
      <c r="S401" s="39" t="s">
        <v>7618</v>
      </c>
    </row>
    <row r="402" spans="1:19" x14ac:dyDescent="0.3">
      <c r="A402">
        <v>31</v>
      </c>
      <c r="B402" s="1">
        <v>45435.585312499999</v>
      </c>
      <c r="C402" s="1">
        <v>45435.603321759256</v>
      </c>
      <c r="D402" s="39" t="s">
        <v>7623</v>
      </c>
      <c r="E402" s="39" t="s">
        <v>7624</v>
      </c>
      <c r="F402" s="39" t="s">
        <v>7624</v>
      </c>
      <c r="G402">
        <v>12</v>
      </c>
      <c r="H402">
        <v>2</v>
      </c>
      <c r="I402" s="39" t="s">
        <v>7547</v>
      </c>
      <c r="J402" s="39" t="s">
        <v>7621</v>
      </c>
      <c r="K402" s="39" t="s">
        <v>7567</v>
      </c>
      <c r="L402" s="39" t="s">
        <v>7410</v>
      </c>
      <c r="M402" s="39"/>
      <c r="N402" s="39" t="s">
        <v>7549</v>
      </c>
      <c r="O402" s="39" t="s">
        <v>7568</v>
      </c>
      <c r="P402" s="39" t="s">
        <v>7560</v>
      </c>
      <c r="Q402" s="39" t="s">
        <v>7574</v>
      </c>
      <c r="R402" s="39" t="s">
        <v>4811</v>
      </c>
      <c r="S402" s="39" t="s">
        <v>7618</v>
      </c>
    </row>
    <row r="403" spans="1:19" x14ac:dyDescent="0.3">
      <c r="A403">
        <v>32</v>
      </c>
      <c r="B403" s="1">
        <v>45435.586944444447</v>
      </c>
      <c r="C403" s="1">
        <v>45435.603414351855</v>
      </c>
      <c r="D403" s="39" t="s">
        <v>7625</v>
      </c>
      <c r="E403" s="39" t="s">
        <v>7626</v>
      </c>
      <c r="F403" s="39" t="s">
        <v>7626</v>
      </c>
      <c r="G403">
        <v>12</v>
      </c>
      <c r="H403">
        <v>8</v>
      </c>
      <c r="I403" s="39" t="s">
        <v>7547</v>
      </c>
      <c r="J403" s="39" t="s">
        <v>7627</v>
      </c>
      <c r="K403" s="39" t="s">
        <v>7628</v>
      </c>
      <c r="L403" s="39" t="s">
        <v>7410</v>
      </c>
      <c r="M403" s="39"/>
      <c r="N403" s="39" t="s">
        <v>7549</v>
      </c>
      <c r="O403" s="39" t="s">
        <v>7629</v>
      </c>
      <c r="P403" s="39" t="s">
        <v>7560</v>
      </c>
      <c r="Q403" s="39" t="s">
        <v>7574</v>
      </c>
      <c r="R403" s="39" t="s">
        <v>4837</v>
      </c>
      <c r="S403" s="39" t="s">
        <v>7600</v>
      </c>
    </row>
    <row r="404" spans="1:19" x14ac:dyDescent="0.3">
      <c r="A404">
        <v>33</v>
      </c>
      <c r="B404" s="1">
        <v>45435.601967592593</v>
      </c>
      <c r="C404" s="1">
        <v>45435.603425925925</v>
      </c>
      <c r="D404" s="39" t="s">
        <v>7630</v>
      </c>
      <c r="E404" s="39" t="s">
        <v>7631</v>
      </c>
      <c r="F404" s="39" t="s">
        <v>7632</v>
      </c>
      <c r="G404">
        <v>12</v>
      </c>
      <c r="H404">
        <v>23</v>
      </c>
      <c r="I404" s="39" t="s">
        <v>7547</v>
      </c>
      <c r="J404" s="39" t="s">
        <v>7599</v>
      </c>
      <c r="K404" s="39" t="s">
        <v>7573</v>
      </c>
      <c r="L404" s="39" t="s">
        <v>7410</v>
      </c>
      <c r="M404" s="39"/>
      <c r="N404" s="39" t="s">
        <v>7549</v>
      </c>
      <c r="O404" s="39" t="s">
        <v>7550</v>
      </c>
      <c r="P404" s="39" t="s">
        <v>7560</v>
      </c>
      <c r="Q404" s="39" t="s">
        <v>7574</v>
      </c>
      <c r="R404" s="39" t="s">
        <v>4811</v>
      </c>
      <c r="S404" s="39" t="s">
        <v>7618</v>
      </c>
    </row>
    <row r="405" spans="1:19" x14ac:dyDescent="0.3">
      <c r="A405">
        <v>34</v>
      </c>
      <c r="B405" s="1">
        <v>45435.595347222225</v>
      </c>
      <c r="C405" s="1">
        <v>45435.603472222225</v>
      </c>
      <c r="D405" s="39" t="s">
        <v>7633</v>
      </c>
      <c r="E405" s="39" t="s">
        <v>7634</v>
      </c>
      <c r="F405" s="39" t="s">
        <v>7635</v>
      </c>
      <c r="G405">
        <v>12</v>
      </c>
      <c r="H405">
        <v>27</v>
      </c>
      <c r="I405" s="39" t="s">
        <v>7636</v>
      </c>
      <c r="J405" s="39" t="s">
        <v>7637</v>
      </c>
      <c r="K405" s="39" t="s">
        <v>7638</v>
      </c>
      <c r="L405" s="39" t="s">
        <v>7639</v>
      </c>
      <c r="M405" s="39"/>
      <c r="N405" s="39" t="s">
        <v>7640</v>
      </c>
      <c r="O405" s="39" t="s">
        <v>7568</v>
      </c>
      <c r="P405" s="39" t="s">
        <v>7641</v>
      </c>
      <c r="Q405" s="39" t="s">
        <v>7642</v>
      </c>
      <c r="R405" s="39" t="s">
        <v>4811</v>
      </c>
      <c r="S405" s="39" t="s">
        <v>7643</v>
      </c>
    </row>
    <row r="406" spans="1:19" x14ac:dyDescent="0.3">
      <c r="A406">
        <v>35</v>
      </c>
      <c r="B406" s="1">
        <v>45435.583692129629</v>
      </c>
      <c r="C406" s="1">
        <v>45435.603495370371</v>
      </c>
      <c r="D406" s="39" t="s">
        <v>7644</v>
      </c>
      <c r="E406" s="39" t="s">
        <v>7645</v>
      </c>
      <c r="F406" s="39" t="s">
        <v>7645</v>
      </c>
      <c r="G406">
        <v>12</v>
      </c>
      <c r="H406">
        <v>9</v>
      </c>
      <c r="I406" s="39" t="s">
        <v>7547</v>
      </c>
      <c r="J406" s="39" t="s">
        <v>7599</v>
      </c>
      <c r="K406" s="39" t="s">
        <v>7567</v>
      </c>
      <c r="L406" s="39" t="s">
        <v>7410</v>
      </c>
      <c r="M406" s="39"/>
      <c r="N406" s="39" t="s">
        <v>7549</v>
      </c>
      <c r="O406" s="39" t="s">
        <v>7584</v>
      </c>
      <c r="P406" s="39" t="s">
        <v>7560</v>
      </c>
      <c r="Q406" s="39" t="s">
        <v>7574</v>
      </c>
      <c r="R406" s="39" t="s">
        <v>4811</v>
      </c>
      <c r="S406" s="39" t="s">
        <v>7600</v>
      </c>
    </row>
    <row r="407" spans="1:19" x14ac:dyDescent="0.3">
      <c r="A407">
        <v>36</v>
      </c>
      <c r="B407" s="1">
        <v>45435.582407407404</v>
      </c>
      <c r="C407" s="1">
        <v>45435.60361111111</v>
      </c>
      <c r="D407" s="39" t="s">
        <v>7646</v>
      </c>
      <c r="E407" s="39" t="s">
        <v>7647</v>
      </c>
      <c r="F407" s="39" t="s">
        <v>7648</v>
      </c>
      <c r="G407">
        <v>12</v>
      </c>
      <c r="H407">
        <v>19</v>
      </c>
      <c r="I407" s="39" t="s">
        <v>7556</v>
      </c>
      <c r="J407" s="39" t="s">
        <v>7572</v>
      </c>
      <c r="K407" s="39" t="s">
        <v>7567</v>
      </c>
      <c r="L407" s="39" t="s">
        <v>7410</v>
      </c>
      <c r="M407" s="39"/>
      <c r="N407" s="39" t="s">
        <v>7549</v>
      </c>
      <c r="O407" s="39" t="s">
        <v>7568</v>
      </c>
      <c r="P407" s="39" t="s">
        <v>7560</v>
      </c>
      <c r="Q407" s="39" t="s">
        <v>7574</v>
      </c>
      <c r="R407" s="39" t="s">
        <v>4837</v>
      </c>
      <c r="S407" s="39" t="s">
        <v>7569</v>
      </c>
    </row>
    <row r="408" spans="1:19" x14ac:dyDescent="0.3">
      <c r="A408">
        <v>37</v>
      </c>
      <c r="B408" s="1">
        <v>45435.601400462961</v>
      </c>
      <c r="C408" s="1">
        <v>45435.60361111111</v>
      </c>
      <c r="D408" s="39" t="s">
        <v>7649</v>
      </c>
      <c r="E408" s="39" t="s">
        <v>7650</v>
      </c>
      <c r="F408" s="39" t="s">
        <v>7651</v>
      </c>
      <c r="G408">
        <v>12</v>
      </c>
      <c r="H408">
        <v>1</v>
      </c>
      <c r="I408" s="39" t="s">
        <v>7547</v>
      </c>
      <c r="J408" s="39" t="s">
        <v>7599</v>
      </c>
      <c r="K408" s="39" t="s">
        <v>7567</v>
      </c>
      <c r="L408" s="39" t="s">
        <v>7410</v>
      </c>
      <c r="M408" s="39"/>
      <c r="N408" s="39" t="s">
        <v>7549</v>
      </c>
      <c r="O408" s="39" t="s">
        <v>7584</v>
      </c>
      <c r="P408" s="39" t="s">
        <v>7560</v>
      </c>
      <c r="Q408" s="39" t="s">
        <v>7574</v>
      </c>
      <c r="R408" s="39" t="s">
        <v>4811</v>
      </c>
      <c r="S408" s="39" t="s">
        <v>7600</v>
      </c>
    </row>
    <row r="409" spans="1:19" x14ac:dyDescent="0.3">
      <c r="A409">
        <v>38</v>
      </c>
      <c r="B409" s="1">
        <v>45435.588356481479</v>
      </c>
      <c r="C409" s="1">
        <v>45435.603935185187</v>
      </c>
      <c r="D409" s="39" t="s">
        <v>7652</v>
      </c>
      <c r="E409" s="39" t="s">
        <v>7653</v>
      </c>
      <c r="F409" s="39" t="s">
        <v>7653</v>
      </c>
      <c r="G409">
        <v>12</v>
      </c>
      <c r="H409">
        <v>34</v>
      </c>
      <c r="I409" s="39" t="s">
        <v>7547</v>
      </c>
      <c r="J409" s="39" t="s">
        <v>7599</v>
      </c>
      <c r="K409" s="39" t="s">
        <v>7654</v>
      </c>
      <c r="L409" s="39" t="s">
        <v>7410</v>
      </c>
      <c r="M409" s="39"/>
      <c r="N409" s="39" t="s">
        <v>7549</v>
      </c>
      <c r="O409" s="39" t="s">
        <v>7568</v>
      </c>
      <c r="P409" s="39" t="s">
        <v>7560</v>
      </c>
      <c r="Q409" s="39" t="s">
        <v>7574</v>
      </c>
      <c r="R409" s="39" t="s">
        <v>4811</v>
      </c>
      <c r="S409" s="39" t="s">
        <v>7569</v>
      </c>
    </row>
    <row r="410" spans="1:19" x14ac:dyDescent="0.3">
      <c r="A410">
        <v>39</v>
      </c>
      <c r="B410" s="1">
        <v>45435.593101851853</v>
      </c>
      <c r="C410" s="1">
        <v>45435.60396990741</v>
      </c>
      <c r="D410" s="39" t="s">
        <v>7655</v>
      </c>
      <c r="E410" s="39" t="s">
        <v>7656</v>
      </c>
      <c r="F410" s="39" t="s">
        <v>7656</v>
      </c>
      <c r="G410">
        <v>12</v>
      </c>
      <c r="H410">
        <v>35</v>
      </c>
      <c r="I410" s="39" t="s">
        <v>7547</v>
      </c>
      <c r="J410" s="39" t="s">
        <v>7599</v>
      </c>
      <c r="K410" s="39" t="s">
        <v>7567</v>
      </c>
      <c r="L410" s="39" t="s">
        <v>7410</v>
      </c>
      <c r="M410" s="39"/>
      <c r="N410" s="39" t="s">
        <v>7549</v>
      </c>
      <c r="O410" s="39" t="s">
        <v>7568</v>
      </c>
      <c r="P410" s="39" t="s">
        <v>7657</v>
      </c>
      <c r="Q410" s="39" t="s">
        <v>7574</v>
      </c>
      <c r="R410" s="39" t="s">
        <v>4811</v>
      </c>
      <c r="S410" s="39" t="s">
        <v>7569</v>
      </c>
    </row>
    <row r="411" spans="1:19" x14ac:dyDescent="0.3">
      <c r="A411">
        <v>40</v>
      </c>
      <c r="B411" s="1">
        <v>45435.600671296299</v>
      </c>
      <c r="C411" s="1">
        <v>45435.603993055556</v>
      </c>
      <c r="D411" s="39" t="s">
        <v>7658</v>
      </c>
      <c r="E411" s="39" t="s">
        <v>7659</v>
      </c>
      <c r="F411" s="39" t="s">
        <v>7660</v>
      </c>
      <c r="G411">
        <v>12</v>
      </c>
      <c r="H411">
        <v>31</v>
      </c>
      <c r="I411" s="39" t="s">
        <v>7547</v>
      </c>
      <c r="J411" s="39" t="s">
        <v>7599</v>
      </c>
      <c r="K411" s="39" t="s">
        <v>7567</v>
      </c>
      <c r="L411" s="39" t="s">
        <v>7410</v>
      </c>
      <c r="M411" s="39"/>
      <c r="N411" s="39" t="s">
        <v>7549</v>
      </c>
      <c r="O411" s="39" t="s">
        <v>7550</v>
      </c>
      <c r="P411" s="39" t="s">
        <v>7560</v>
      </c>
      <c r="Q411" s="39" t="s">
        <v>7574</v>
      </c>
      <c r="R411" s="39" t="s">
        <v>4811</v>
      </c>
      <c r="S411" s="39" t="s">
        <v>7618</v>
      </c>
    </row>
    <row r="412" spans="1:19" x14ac:dyDescent="0.3">
      <c r="A412">
        <v>41</v>
      </c>
      <c r="B412" s="1">
        <v>45435.595405092594</v>
      </c>
      <c r="C412" s="1">
        <v>45435.604166666664</v>
      </c>
      <c r="D412" s="39" t="s">
        <v>7661</v>
      </c>
      <c r="E412" s="39" t="s">
        <v>7662</v>
      </c>
      <c r="F412" s="39" t="s">
        <v>7663</v>
      </c>
      <c r="G412">
        <v>12</v>
      </c>
      <c r="H412">
        <v>18</v>
      </c>
      <c r="I412" s="39" t="s">
        <v>7547</v>
      </c>
      <c r="J412" s="39" t="s">
        <v>7599</v>
      </c>
      <c r="K412" s="39" t="s">
        <v>7567</v>
      </c>
      <c r="L412" s="39" t="s">
        <v>7664</v>
      </c>
      <c r="M412" s="39"/>
      <c r="N412" s="39" t="s">
        <v>7549</v>
      </c>
      <c r="O412" s="39" t="s">
        <v>7550</v>
      </c>
      <c r="P412" s="39" t="s">
        <v>7560</v>
      </c>
      <c r="Q412" s="39" t="s">
        <v>7574</v>
      </c>
      <c r="R412" s="39" t="s">
        <v>4811</v>
      </c>
      <c r="S412" s="39" t="s">
        <v>7569</v>
      </c>
    </row>
    <row r="413" spans="1:19" x14ac:dyDescent="0.3">
      <c r="A413">
        <v>42</v>
      </c>
      <c r="B413" s="1">
        <v>45435.593831018516</v>
      </c>
      <c r="C413" s="1">
        <v>45435.604270833333</v>
      </c>
      <c r="D413" s="39" t="s">
        <v>7665</v>
      </c>
      <c r="E413" s="39" t="s">
        <v>7666</v>
      </c>
      <c r="F413" s="39" t="s">
        <v>7666</v>
      </c>
      <c r="G413">
        <v>12</v>
      </c>
      <c r="H413">
        <v>32</v>
      </c>
      <c r="I413" s="39" t="s">
        <v>7547</v>
      </c>
      <c r="J413" s="39" t="s">
        <v>7599</v>
      </c>
      <c r="K413" s="39" t="s">
        <v>7567</v>
      </c>
      <c r="L413" s="39" t="s">
        <v>7410</v>
      </c>
      <c r="M413" s="39"/>
      <c r="N413" s="39" t="s">
        <v>7549</v>
      </c>
      <c r="O413" s="39" t="s">
        <v>7550</v>
      </c>
      <c r="P413" s="39" t="s">
        <v>7560</v>
      </c>
      <c r="Q413" s="39" t="s">
        <v>7574</v>
      </c>
      <c r="R413" s="39" t="s">
        <v>4811</v>
      </c>
      <c r="S413" s="39" t="s">
        <v>7618</v>
      </c>
    </row>
    <row r="414" spans="1:19" x14ac:dyDescent="0.3">
      <c r="A414">
        <v>43</v>
      </c>
      <c r="B414" s="1">
        <v>45435.601053240738</v>
      </c>
      <c r="C414" s="1">
        <v>45435.604502314818</v>
      </c>
      <c r="D414" s="39" t="s">
        <v>7667</v>
      </c>
      <c r="E414" s="39" t="s">
        <v>7668</v>
      </c>
      <c r="F414" s="39" t="s">
        <v>7668</v>
      </c>
      <c r="G414">
        <v>12</v>
      </c>
      <c r="H414">
        <v>22</v>
      </c>
      <c r="I414" s="39" t="s">
        <v>7556</v>
      </c>
      <c r="J414" s="39" t="s">
        <v>7572</v>
      </c>
      <c r="K414" s="39" t="s">
        <v>7573</v>
      </c>
      <c r="L414" s="39" t="s">
        <v>7410</v>
      </c>
      <c r="M414" s="39"/>
      <c r="N414" s="39" t="s">
        <v>7549</v>
      </c>
      <c r="O414" s="39" t="s">
        <v>7568</v>
      </c>
      <c r="P414" s="39" t="s">
        <v>7560</v>
      </c>
      <c r="Q414" s="39" t="s">
        <v>7574</v>
      </c>
      <c r="R414" s="39" t="s">
        <v>4811</v>
      </c>
      <c r="S414" s="39" t="s">
        <v>7569</v>
      </c>
    </row>
    <row r="415" spans="1:19" x14ac:dyDescent="0.3">
      <c r="A415">
        <v>44</v>
      </c>
      <c r="B415" s="1">
        <v>45435.590613425928</v>
      </c>
      <c r="C415" s="1">
        <v>45435.604814814818</v>
      </c>
      <c r="D415" s="39" t="s">
        <v>7669</v>
      </c>
      <c r="E415" s="39" t="s">
        <v>7670</v>
      </c>
      <c r="F415" s="39" t="s">
        <v>7670</v>
      </c>
      <c r="G415">
        <v>12</v>
      </c>
      <c r="H415">
        <v>5</v>
      </c>
      <c r="I415" s="39" t="s">
        <v>7556</v>
      </c>
      <c r="J415" s="39" t="s">
        <v>7572</v>
      </c>
      <c r="K415" s="39" t="s">
        <v>7573</v>
      </c>
      <c r="L415" s="39" t="s">
        <v>7410</v>
      </c>
      <c r="M415" s="39"/>
      <c r="N415" s="39" t="s">
        <v>7671</v>
      </c>
      <c r="O415" s="39" t="s">
        <v>7568</v>
      </c>
      <c r="P415" s="39" t="s">
        <v>7560</v>
      </c>
      <c r="Q415" s="39" t="s">
        <v>7574</v>
      </c>
      <c r="R415" s="39" t="s">
        <v>4837</v>
      </c>
      <c r="S415" s="39" t="s">
        <v>7569</v>
      </c>
    </row>
    <row r="416" spans="1:19" x14ac:dyDescent="0.3">
      <c r="A416">
        <v>45</v>
      </c>
      <c r="B416" s="1">
        <v>45435.579328703701</v>
      </c>
      <c r="C416" s="1">
        <v>45435.606111111112</v>
      </c>
      <c r="D416" s="39" t="s">
        <v>7672</v>
      </c>
      <c r="E416" s="39" t="s">
        <v>7673</v>
      </c>
      <c r="F416" s="39" t="s">
        <v>7674</v>
      </c>
      <c r="G416">
        <v>12</v>
      </c>
      <c r="H416">
        <v>43496</v>
      </c>
      <c r="I416" s="39" t="s">
        <v>7547</v>
      </c>
      <c r="J416" s="39" t="s">
        <v>7675</v>
      </c>
      <c r="K416" s="39" t="s">
        <v>7676</v>
      </c>
      <c r="L416" s="39" t="s">
        <v>7677</v>
      </c>
      <c r="M416" s="39"/>
      <c r="N416" s="39" t="s">
        <v>7678</v>
      </c>
      <c r="O416" s="39" t="s">
        <v>7679</v>
      </c>
      <c r="P416" s="39" t="s">
        <v>7680</v>
      </c>
      <c r="Q416" s="39" t="s">
        <v>7681</v>
      </c>
      <c r="R416" s="39" t="s">
        <v>4811</v>
      </c>
      <c r="S416" s="39" t="s">
        <v>7618</v>
      </c>
    </row>
    <row r="417" spans="1:19" x14ac:dyDescent="0.3">
      <c r="A417">
        <v>46</v>
      </c>
      <c r="B417" s="1">
        <v>45435.590671296297</v>
      </c>
      <c r="C417" s="1">
        <v>45435.606111111112</v>
      </c>
      <c r="D417" s="39" t="s">
        <v>7682</v>
      </c>
      <c r="E417" s="39" t="s">
        <v>7683</v>
      </c>
      <c r="F417" s="39" t="s">
        <v>7683</v>
      </c>
      <c r="G417">
        <v>12</v>
      </c>
      <c r="H417">
        <v>29</v>
      </c>
      <c r="I417" s="39" t="s">
        <v>7547</v>
      </c>
      <c r="J417" s="39" t="s">
        <v>7572</v>
      </c>
      <c r="K417" s="39" t="s">
        <v>7573</v>
      </c>
      <c r="L417" s="39" t="s">
        <v>7410</v>
      </c>
      <c r="M417" s="39"/>
      <c r="N417" s="39" t="s">
        <v>7549</v>
      </c>
      <c r="O417" s="39" t="s">
        <v>7568</v>
      </c>
      <c r="P417" s="39" t="s">
        <v>7560</v>
      </c>
      <c r="Q417" s="39" t="s">
        <v>7574</v>
      </c>
      <c r="R417" s="39" t="s">
        <v>4811</v>
      </c>
      <c r="S417" s="39" t="s">
        <v>7569</v>
      </c>
    </row>
    <row r="418" spans="1:19" x14ac:dyDescent="0.3">
      <c r="A418">
        <v>47</v>
      </c>
      <c r="B418" s="1">
        <v>45435.603541666664</v>
      </c>
      <c r="C418" s="1">
        <v>45435.606851851851</v>
      </c>
      <c r="D418" s="39" t="s">
        <v>7684</v>
      </c>
      <c r="E418" s="39" t="s">
        <v>7685</v>
      </c>
      <c r="F418" s="39" t="s">
        <v>7686</v>
      </c>
      <c r="G418">
        <v>12</v>
      </c>
      <c r="H418">
        <v>28</v>
      </c>
      <c r="I418" s="39" t="s">
        <v>7556</v>
      </c>
      <c r="J418" s="39" t="s">
        <v>7572</v>
      </c>
      <c r="K418" s="39" t="s">
        <v>7573</v>
      </c>
      <c r="L418" s="39" t="s">
        <v>7410</v>
      </c>
      <c r="M418" s="39"/>
      <c r="N418" s="39" t="s">
        <v>7549</v>
      </c>
      <c r="O418" s="39" t="s">
        <v>7568</v>
      </c>
      <c r="P418" s="39" t="s">
        <v>7560</v>
      </c>
      <c r="Q418" s="39" t="s">
        <v>7574</v>
      </c>
      <c r="R418" s="39" t="s">
        <v>4811</v>
      </c>
      <c r="S418" s="39" t="s">
        <v>7569</v>
      </c>
    </row>
    <row r="419" spans="1:19" x14ac:dyDescent="0.3">
      <c r="A419">
        <v>48</v>
      </c>
      <c r="B419" s="1">
        <v>45435.603356481479</v>
      </c>
      <c r="C419" s="1">
        <v>45435.607465277775</v>
      </c>
      <c r="D419" s="39" t="s">
        <v>7687</v>
      </c>
      <c r="E419" s="39" t="s">
        <v>7688</v>
      </c>
      <c r="F419" s="39" t="s">
        <v>7688</v>
      </c>
      <c r="G419">
        <v>12</v>
      </c>
      <c r="H419">
        <v>15</v>
      </c>
      <c r="I419" s="39" t="s">
        <v>7547</v>
      </c>
      <c r="J419" s="39" t="s">
        <v>7599</v>
      </c>
      <c r="K419" s="39" t="s">
        <v>7567</v>
      </c>
      <c r="L419" s="39" t="s">
        <v>7410</v>
      </c>
      <c r="M419" s="39"/>
      <c r="N419" s="39" t="s">
        <v>7549</v>
      </c>
      <c r="O419" s="39" t="s">
        <v>7550</v>
      </c>
      <c r="P419" s="39" t="s">
        <v>7560</v>
      </c>
      <c r="Q419" s="39" t="s">
        <v>7574</v>
      </c>
      <c r="R419" s="39" t="s">
        <v>4837</v>
      </c>
      <c r="S419" s="39" t="s">
        <v>7618</v>
      </c>
    </row>
    <row r="420" spans="1:19" x14ac:dyDescent="0.3">
      <c r="A420">
        <v>49</v>
      </c>
      <c r="B420" s="1">
        <v>45435.605694444443</v>
      </c>
      <c r="C420" s="1">
        <v>45435.608726851853</v>
      </c>
      <c r="D420" s="39" t="s">
        <v>7689</v>
      </c>
      <c r="E420" s="39" t="s">
        <v>7690</v>
      </c>
      <c r="F420" s="39" t="s">
        <v>7691</v>
      </c>
      <c r="G420">
        <v>12</v>
      </c>
      <c r="H420">
        <v>12</v>
      </c>
      <c r="I420" s="39" t="s">
        <v>7547</v>
      </c>
      <c r="J420" s="39" t="s">
        <v>7599</v>
      </c>
      <c r="K420" s="39" t="s">
        <v>7567</v>
      </c>
      <c r="L420" s="39" t="s">
        <v>7410</v>
      </c>
      <c r="M420" s="39"/>
      <c r="N420" s="39" t="s">
        <v>7549</v>
      </c>
      <c r="O420" s="39" t="s">
        <v>7550</v>
      </c>
      <c r="P420" s="39" t="s">
        <v>7560</v>
      </c>
      <c r="Q420" s="39" t="s">
        <v>7574</v>
      </c>
      <c r="R420" s="39" t="s">
        <v>4811</v>
      </c>
      <c r="S420" s="39" t="s">
        <v>7618</v>
      </c>
    </row>
    <row r="421" spans="1:19" x14ac:dyDescent="0.3">
      <c r="A421">
        <v>50</v>
      </c>
      <c r="B421" s="1">
        <v>45435.663657407407</v>
      </c>
      <c r="C421" s="1">
        <v>45435.663807870369</v>
      </c>
      <c r="D421" s="39" t="s">
        <v>7692</v>
      </c>
      <c r="E421" s="39" t="s">
        <v>7693</v>
      </c>
      <c r="F421" s="39" t="s">
        <v>7694</v>
      </c>
      <c r="G421">
        <v>13</v>
      </c>
      <c r="H421">
        <v>10</v>
      </c>
      <c r="I421" s="39" t="s">
        <v>6732</v>
      </c>
      <c r="J421" s="39" t="s">
        <v>7695</v>
      </c>
      <c r="K421" s="39" t="s">
        <v>7696</v>
      </c>
      <c r="L421" s="39" t="s">
        <v>7410</v>
      </c>
      <c r="M421" s="39"/>
      <c r="N421" s="39" t="s">
        <v>5026</v>
      </c>
      <c r="O421" s="39" t="s">
        <v>7697</v>
      </c>
      <c r="P421" s="39" t="s">
        <v>7698</v>
      </c>
      <c r="Q421" s="39" t="s">
        <v>7699</v>
      </c>
      <c r="R421" s="39" t="s">
        <v>4837</v>
      </c>
      <c r="S421" s="39" t="s">
        <v>7700</v>
      </c>
    </row>
    <row r="422" spans="1:19" x14ac:dyDescent="0.3">
      <c r="A422">
        <v>51</v>
      </c>
      <c r="B422" s="1">
        <v>45435.792430555557</v>
      </c>
      <c r="C422" s="1">
        <v>45435.801412037035</v>
      </c>
      <c r="D422" s="39" t="s">
        <v>7701</v>
      </c>
      <c r="E422" s="39" t="s">
        <v>7702</v>
      </c>
      <c r="F422" s="39" t="s">
        <v>7702</v>
      </c>
      <c r="G422">
        <v>13</v>
      </c>
      <c r="H422">
        <v>15</v>
      </c>
      <c r="I422" s="39" t="s">
        <v>5216</v>
      </c>
      <c r="J422" s="39" t="s">
        <v>7703</v>
      </c>
      <c r="K422" s="39" t="s">
        <v>7704</v>
      </c>
      <c r="L422" s="39" t="s">
        <v>7705</v>
      </c>
      <c r="M422" s="39"/>
      <c r="N422" s="39" t="s">
        <v>5026</v>
      </c>
      <c r="O422" s="39" t="s">
        <v>7706</v>
      </c>
      <c r="P422" s="39" t="s">
        <v>7431</v>
      </c>
      <c r="Q422" s="39" t="s">
        <v>7707</v>
      </c>
      <c r="R422" s="39" t="s">
        <v>4811</v>
      </c>
      <c r="S422" s="39" t="s">
        <v>7708</v>
      </c>
    </row>
    <row r="423" spans="1:19" x14ac:dyDescent="0.3">
      <c r="A423">
        <v>52</v>
      </c>
      <c r="B423" s="1">
        <v>45435.79184027778</v>
      </c>
      <c r="C423" s="1">
        <v>45435.837650462963</v>
      </c>
      <c r="D423" s="39" t="s">
        <v>7709</v>
      </c>
      <c r="E423" s="39" t="s">
        <v>7710</v>
      </c>
      <c r="F423" s="39" t="s">
        <v>7710</v>
      </c>
      <c r="G423">
        <v>13</v>
      </c>
      <c r="H423">
        <v>5</v>
      </c>
      <c r="I423" s="39" t="s">
        <v>4875</v>
      </c>
      <c r="J423" s="39" t="s">
        <v>7711</v>
      </c>
      <c r="K423" s="39" t="s">
        <v>7712</v>
      </c>
      <c r="L423" s="39" t="s">
        <v>7713</v>
      </c>
      <c r="M423" s="39"/>
      <c r="N423" s="39" t="s">
        <v>7714</v>
      </c>
      <c r="O423" s="39" t="s">
        <v>7715</v>
      </c>
      <c r="P423" s="39" t="s">
        <v>7716</v>
      </c>
      <c r="Q423" s="39" t="s">
        <v>7717</v>
      </c>
      <c r="R423" s="39" t="s">
        <v>4811</v>
      </c>
      <c r="S423" s="39" t="s">
        <v>7718</v>
      </c>
    </row>
    <row r="424" spans="1:19" x14ac:dyDescent="0.3">
      <c r="A424">
        <v>53</v>
      </c>
      <c r="B424" s="1">
        <v>45435.858749999999</v>
      </c>
      <c r="C424" s="1">
        <v>45435.866990740738</v>
      </c>
      <c r="D424" s="39" t="s">
        <v>7719</v>
      </c>
      <c r="E424" s="39" t="s">
        <v>7720</v>
      </c>
      <c r="F424" s="39" t="s">
        <v>7720</v>
      </c>
      <c r="G424">
        <v>13</v>
      </c>
      <c r="H424">
        <v>4</v>
      </c>
      <c r="I424" s="39" t="s">
        <v>7721</v>
      </c>
      <c r="J424" s="39" t="s">
        <v>7722</v>
      </c>
      <c r="K424" s="39" t="s">
        <v>7712</v>
      </c>
      <c r="L424" s="39" t="s">
        <v>7723</v>
      </c>
      <c r="M424" s="39"/>
      <c r="N424" s="39" t="s">
        <v>7724</v>
      </c>
      <c r="O424" s="39" t="s">
        <v>7725</v>
      </c>
      <c r="P424" s="39" t="s">
        <v>7726</v>
      </c>
      <c r="Q424" s="39" t="s">
        <v>7727</v>
      </c>
      <c r="R424" s="39" t="s">
        <v>4811</v>
      </c>
      <c r="S424" s="39" t="s">
        <v>7718</v>
      </c>
    </row>
    <row r="425" spans="1:19" x14ac:dyDescent="0.3">
      <c r="A425">
        <v>54</v>
      </c>
      <c r="B425" s="1">
        <v>45435.863912037035</v>
      </c>
      <c r="C425" s="1">
        <v>45435.871990740743</v>
      </c>
      <c r="D425" s="39" t="s">
        <v>7728</v>
      </c>
      <c r="E425" s="39" t="s">
        <v>7729</v>
      </c>
      <c r="F425" s="39" t="s">
        <v>7730</v>
      </c>
      <c r="G425">
        <v>13</v>
      </c>
      <c r="H425">
        <v>2</v>
      </c>
      <c r="I425" s="39" t="s">
        <v>7407</v>
      </c>
      <c r="J425" s="39" t="s">
        <v>7731</v>
      </c>
      <c r="K425" s="39" t="s">
        <v>7712</v>
      </c>
      <c r="L425" s="39" t="s">
        <v>7732</v>
      </c>
      <c r="M425" s="39"/>
      <c r="N425" s="39" t="s">
        <v>7733</v>
      </c>
      <c r="O425" s="39" t="s">
        <v>7734</v>
      </c>
      <c r="P425" s="39" t="s">
        <v>7735</v>
      </c>
      <c r="Q425" s="39" t="s">
        <v>7727</v>
      </c>
      <c r="R425" s="39" t="s">
        <v>4811</v>
      </c>
      <c r="S425" s="39" t="s">
        <v>7718</v>
      </c>
    </row>
    <row r="426" spans="1:19" x14ac:dyDescent="0.3">
      <c r="A426">
        <v>55</v>
      </c>
      <c r="B426" s="1">
        <v>45435.872939814813</v>
      </c>
      <c r="C426" s="1">
        <v>45435.879791666666</v>
      </c>
      <c r="D426" s="39" t="s">
        <v>7736</v>
      </c>
      <c r="E426" s="39" t="s">
        <v>7737</v>
      </c>
      <c r="F426" s="39" t="s">
        <v>7738</v>
      </c>
      <c r="G426">
        <v>13</v>
      </c>
      <c r="H426">
        <v>30</v>
      </c>
      <c r="I426" s="39" t="s">
        <v>7739</v>
      </c>
      <c r="J426" s="39" t="s">
        <v>7740</v>
      </c>
      <c r="K426" s="39" t="s">
        <v>7741</v>
      </c>
      <c r="L426" s="39" t="s">
        <v>7742</v>
      </c>
      <c r="M426" s="39"/>
      <c r="N426" s="39" t="s">
        <v>7743</v>
      </c>
      <c r="O426" s="39" t="s">
        <v>7744</v>
      </c>
      <c r="P426" s="39" t="s">
        <v>7745</v>
      </c>
      <c r="Q426" s="39" t="s">
        <v>7746</v>
      </c>
      <c r="R426" s="39" t="s">
        <v>4811</v>
      </c>
      <c r="S426" s="39" t="s">
        <v>7747</v>
      </c>
    </row>
    <row r="427" spans="1:19" x14ac:dyDescent="0.3">
      <c r="A427">
        <v>56</v>
      </c>
      <c r="B427" s="1">
        <v>45435.874930555554</v>
      </c>
      <c r="C427" s="1">
        <v>45435.885567129626</v>
      </c>
      <c r="D427" s="39" t="s">
        <v>7748</v>
      </c>
      <c r="E427" s="39" t="s">
        <v>7749</v>
      </c>
      <c r="F427" s="39" t="s">
        <v>7749</v>
      </c>
      <c r="G427">
        <v>13</v>
      </c>
      <c r="H427">
        <v>18</v>
      </c>
      <c r="I427" s="39" t="s">
        <v>7750</v>
      </c>
      <c r="J427" s="39" t="s">
        <v>7751</v>
      </c>
      <c r="K427" s="39" t="s">
        <v>7752</v>
      </c>
      <c r="L427" s="39" t="s">
        <v>7753</v>
      </c>
      <c r="M427" s="39"/>
      <c r="N427" s="39" t="s">
        <v>7754</v>
      </c>
      <c r="O427" s="39" t="s">
        <v>7755</v>
      </c>
      <c r="P427" s="39" t="s">
        <v>7756</v>
      </c>
      <c r="Q427" s="39" t="s">
        <v>7757</v>
      </c>
      <c r="R427" s="39" t="s">
        <v>4811</v>
      </c>
      <c r="S427" s="39" t="s">
        <v>7758</v>
      </c>
    </row>
    <row r="428" spans="1:19" x14ac:dyDescent="0.3">
      <c r="A428">
        <v>57</v>
      </c>
      <c r="B428" s="1">
        <v>45436.008958333332</v>
      </c>
      <c r="C428" s="1">
        <v>45436.01222222222</v>
      </c>
      <c r="D428" s="39" t="s">
        <v>7759</v>
      </c>
      <c r="E428" s="39" t="s">
        <v>7760</v>
      </c>
      <c r="F428" s="39" t="s">
        <v>7761</v>
      </c>
      <c r="G428">
        <v>13</v>
      </c>
      <c r="H428">
        <v>14</v>
      </c>
      <c r="I428" s="39" t="s">
        <v>7762</v>
      </c>
      <c r="J428" s="39" t="s">
        <v>7763</v>
      </c>
      <c r="K428" s="39" t="s">
        <v>7764</v>
      </c>
      <c r="L428" s="39" t="s">
        <v>7765</v>
      </c>
      <c r="M428" s="39"/>
      <c r="N428" s="39" t="s">
        <v>4892</v>
      </c>
      <c r="O428" s="39" t="s">
        <v>7766</v>
      </c>
      <c r="P428" s="39" t="s">
        <v>7477</v>
      </c>
      <c r="Q428" s="39" t="s">
        <v>7767</v>
      </c>
      <c r="R428" s="39" t="s">
        <v>4811</v>
      </c>
      <c r="S428" s="39" t="s">
        <v>7768</v>
      </c>
    </row>
    <row r="429" spans="1:19" x14ac:dyDescent="0.3">
      <c r="A429">
        <v>58</v>
      </c>
      <c r="B429" s="1">
        <v>45436.578113425923</v>
      </c>
      <c r="C429" s="1">
        <v>45436.582048611112</v>
      </c>
      <c r="D429" s="39" t="s">
        <v>7769</v>
      </c>
      <c r="E429" s="39" t="s">
        <v>7770</v>
      </c>
      <c r="F429" s="39" t="s">
        <v>7771</v>
      </c>
      <c r="G429">
        <v>8</v>
      </c>
      <c r="H429">
        <v>18</v>
      </c>
      <c r="I429" s="39" t="s">
        <v>7772</v>
      </c>
      <c r="J429" s="39" t="s">
        <v>7773</v>
      </c>
      <c r="K429" s="39" t="s">
        <v>4830</v>
      </c>
      <c r="L429" s="39" t="s">
        <v>7774</v>
      </c>
      <c r="M429" s="39"/>
      <c r="N429" s="39" t="s">
        <v>7775</v>
      </c>
      <c r="O429" s="39" t="s">
        <v>7776</v>
      </c>
      <c r="P429" s="39" t="s">
        <v>7777</v>
      </c>
      <c r="Q429" s="39" t="s">
        <v>7778</v>
      </c>
      <c r="R429" s="39" t="s">
        <v>4811</v>
      </c>
      <c r="S429" s="39" t="s">
        <v>7779</v>
      </c>
    </row>
    <row r="430" spans="1:19" x14ac:dyDescent="0.3">
      <c r="A430">
        <v>59</v>
      </c>
      <c r="B430" s="1">
        <v>45436.56517361111</v>
      </c>
      <c r="C430" s="1">
        <v>45436.584560185183</v>
      </c>
      <c r="D430" s="39" t="s">
        <v>7780</v>
      </c>
      <c r="E430" s="39" t="s">
        <v>7781</v>
      </c>
      <c r="F430" s="39" t="s">
        <v>7781</v>
      </c>
      <c r="G430">
        <v>8</v>
      </c>
      <c r="H430">
        <v>10</v>
      </c>
      <c r="I430" s="39" t="s">
        <v>7782</v>
      </c>
      <c r="J430" s="39" t="s">
        <v>7783</v>
      </c>
      <c r="K430" s="39" t="s">
        <v>7784</v>
      </c>
      <c r="L430" s="39" t="s">
        <v>7785</v>
      </c>
      <c r="M430" s="39"/>
      <c r="N430" s="39" t="s">
        <v>7786</v>
      </c>
      <c r="O430" s="39" t="s">
        <v>7787</v>
      </c>
      <c r="P430" s="39" t="s">
        <v>7788</v>
      </c>
      <c r="Q430" s="39" t="s">
        <v>7789</v>
      </c>
      <c r="R430" s="39" t="s">
        <v>4811</v>
      </c>
      <c r="S430" s="39" t="s">
        <v>7790</v>
      </c>
    </row>
    <row r="431" spans="1:19" x14ac:dyDescent="0.3">
      <c r="A431">
        <v>60</v>
      </c>
      <c r="B431" s="1">
        <v>45436.561782407407</v>
      </c>
      <c r="C431" s="1">
        <v>45436.58489583333</v>
      </c>
      <c r="D431" s="39" t="s">
        <v>7791</v>
      </c>
      <c r="E431" s="39" t="s">
        <v>7792</v>
      </c>
      <c r="F431" s="39" t="s">
        <v>7793</v>
      </c>
      <c r="G431">
        <v>8</v>
      </c>
      <c r="H431">
        <v>19</v>
      </c>
      <c r="I431" s="39" t="s">
        <v>7794</v>
      </c>
      <c r="J431" s="39" t="s">
        <v>7795</v>
      </c>
      <c r="K431" s="39" t="s">
        <v>7796</v>
      </c>
      <c r="L431" s="39" t="s">
        <v>7797</v>
      </c>
      <c r="M431" s="39"/>
      <c r="N431" s="39" t="s">
        <v>7798</v>
      </c>
      <c r="O431" s="39" t="s">
        <v>7799</v>
      </c>
      <c r="P431" s="39" t="s">
        <v>7800</v>
      </c>
      <c r="Q431" s="39" t="s">
        <v>7801</v>
      </c>
      <c r="R431" s="39" t="s">
        <v>4811</v>
      </c>
      <c r="S431" s="39" t="s">
        <v>7802</v>
      </c>
    </row>
    <row r="432" spans="1:19" x14ac:dyDescent="0.3">
      <c r="A432">
        <v>61</v>
      </c>
      <c r="B432" s="1">
        <v>45436.561874999999</v>
      </c>
      <c r="C432" s="1">
        <v>45436.584918981483</v>
      </c>
      <c r="D432" s="39" t="s">
        <v>7803</v>
      </c>
      <c r="E432" s="39" t="s">
        <v>7804</v>
      </c>
      <c r="F432" s="39" t="s">
        <v>7804</v>
      </c>
      <c r="G432">
        <v>8</v>
      </c>
      <c r="H432">
        <v>31</v>
      </c>
      <c r="I432" s="39" t="s">
        <v>6732</v>
      </c>
      <c r="J432" s="39" t="s">
        <v>107</v>
      </c>
      <c r="K432" s="39" t="s">
        <v>7805</v>
      </c>
      <c r="L432" s="39" t="s">
        <v>7806</v>
      </c>
      <c r="M432" s="39"/>
      <c r="N432" s="39" t="s">
        <v>7807</v>
      </c>
      <c r="O432" s="39" t="s">
        <v>7808</v>
      </c>
      <c r="P432" s="39" t="s">
        <v>7809</v>
      </c>
      <c r="Q432" s="39" t="s">
        <v>7810</v>
      </c>
      <c r="R432" s="39" t="s">
        <v>4811</v>
      </c>
      <c r="S432" s="39" t="s">
        <v>7811</v>
      </c>
    </row>
    <row r="433" spans="1:19" x14ac:dyDescent="0.3">
      <c r="A433">
        <v>62</v>
      </c>
      <c r="B433" s="1">
        <v>45436.561851851853</v>
      </c>
      <c r="C433" s="1">
        <v>45436.584918981483</v>
      </c>
      <c r="D433" s="39" t="s">
        <v>7812</v>
      </c>
      <c r="E433" s="39" t="s">
        <v>7813</v>
      </c>
      <c r="F433" s="39" t="s">
        <v>7813</v>
      </c>
      <c r="G433">
        <v>8</v>
      </c>
      <c r="H433">
        <v>13</v>
      </c>
      <c r="I433" s="39" t="s">
        <v>7814</v>
      </c>
      <c r="J433" s="39" t="s">
        <v>7815</v>
      </c>
      <c r="K433" s="39" t="s">
        <v>7816</v>
      </c>
      <c r="L433" s="39" t="s">
        <v>7410</v>
      </c>
      <c r="M433" s="39"/>
      <c r="N433" s="39" t="s">
        <v>7807</v>
      </c>
      <c r="O433" s="39" t="s">
        <v>7817</v>
      </c>
      <c r="P433" s="39" t="s">
        <v>7431</v>
      </c>
      <c r="Q433" s="39" t="s">
        <v>7810</v>
      </c>
      <c r="R433" s="39" t="s">
        <v>4811</v>
      </c>
      <c r="S433" s="39" t="s">
        <v>7818</v>
      </c>
    </row>
    <row r="434" spans="1:19" x14ac:dyDescent="0.3">
      <c r="A434">
        <v>63</v>
      </c>
      <c r="B434" s="1">
        <v>45436.562592592592</v>
      </c>
      <c r="C434" s="1">
        <v>45436.585104166668</v>
      </c>
      <c r="D434" s="39" t="s">
        <v>7819</v>
      </c>
      <c r="E434" s="39" t="s">
        <v>7820</v>
      </c>
      <c r="F434" s="39" t="s">
        <v>7821</v>
      </c>
      <c r="G434">
        <v>8</v>
      </c>
      <c r="H434">
        <v>26</v>
      </c>
      <c r="I434" s="39" t="s">
        <v>7822</v>
      </c>
      <c r="J434" s="39" t="s">
        <v>7823</v>
      </c>
      <c r="K434" s="39" t="s">
        <v>7816</v>
      </c>
      <c r="L434" s="39" t="s">
        <v>7410</v>
      </c>
      <c r="M434" s="39"/>
      <c r="N434" s="39" t="s">
        <v>7807</v>
      </c>
      <c r="O434" s="39" t="s">
        <v>7824</v>
      </c>
      <c r="P434" s="39" t="s">
        <v>7825</v>
      </c>
      <c r="Q434" s="39" t="s">
        <v>7826</v>
      </c>
      <c r="R434" s="39" t="s">
        <v>4811</v>
      </c>
      <c r="S434" s="39" t="s">
        <v>7827</v>
      </c>
    </row>
    <row r="435" spans="1:19" x14ac:dyDescent="0.3">
      <c r="A435">
        <v>64</v>
      </c>
      <c r="B435" s="1">
        <v>45436.56181712963</v>
      </c>
      <c r="C435" s="1">
        <v>45436.585138888891</v>
      </c>
      <c r="D435" s="39" t="s">
        <v>7828</v>
      </c>
      <c r="E435" s="39" t="s">
        <v>7829</v>
      </c>
      <c r="F435" s="39" t="s">
        <v>7829</v>
      </c>
      <c r="G435">
        <v>8</v>
      </c>
      <c r="H435">
        <v>27</v>
      </c>
      <c r="I435" s="39" t="s">
        <v>7830</v>
      </c>
      <c r="J435" s="39" t="s">
        <v>7831</v>
      </c>
      <c r="K435" s="39" t="s">
        <v>7832</v>
      </c>
      <c r="L435" s="39" t="s">
        <v>7833</v>
      </c>
      <c r="M435" s="39"/>
      <c r="N435" s="39" t="s">
        <v>7834</v>
      </c>
      <c r="O435" s="39" t="s">
        <v>7835</v>
      </c>
      <c r="P435" s="39" t="s">
        <v>7836</v>
      </c>
      <c r="Q435" s="39" t="s">
        <v>7837</v>
      </c>
      <c r="R435" s="39" t="s">
        <v>4811</v>
      </c>
      <c r="S435" s="39" t="s">
        <v>7838</v>
      </c>
    </row>
    <row r="436" spans="1:19" x14ac:dyDescent="0.3">
      <c r="A436">
        <v>65</v>
      </c>
      <c r="B436" s="1">
        <v>45436.585370370369</v>
      </c>
      <c r="C436" s="1">
        <v>45436.585486111115</v>
      </c>
      <c r="D436" s="39" t="s">
        <v>7839</v>
      </c>
      <c r="E436" s="39" t="s">
        <v>7840</v>
      </c>
      <c r="F436" s="39" t="s">
        <v>7840</v>
      </c>
      <c r="G436">
        <v>8</v>
      </c>
      <c r="H436">
        <v>33</v>
      </c>
      <c r="I436" s="39" t="s">
        <v>7841</v>
      </c>
      <c r="J436" s="39" t="s">
        <v>1037</v>
      </c>
      <c r="K436" s="39" t="s">
        <v>7842</v>
      </c>
      <c r="L436" s="39" t="s">
        <v>7410</v>
      </c>
      <c r="M436" s="39"/>
      <c r="N436" s="39" t="s">
        <v>7843</v>
      </c>
      <c r="O436" s="39" t="s">
        <v>7844</v>
      </c>
      <c r="P436" s="39" t="s">
        <v>5036</v>
      </c>
      <c r="Q436" s="39" t="s">
        <v>7845</v>
      </c>
      <c r="R436" s="39" t="s">
        <v>4811</v>
      </c>
      <c r="S436" s="39" t="s">
        <v>7846</v>
      </c>
    </row>
    <row r="437" spans="1:19" x14ac:dyDescent="0.3">
      <c r="A437">
        <v>66</v>
      </c>
      <c r="B437" s="1">
        <v>45436.562210648146</v>
      </c>
      <c r="C437" s="1">
        <v>45436.585520833331</v>
      </c>
      <c r="D437" s="39" t="s">
        <v>7847</v>
      </c>
      <c r="E437" s="39" t="s">
        <v>7848</v>
      </c>
      <c r="F437" s="39" t="s">
        <v>7849</v>
      </c>
      <c r="G437">
        <v>8</v>
      </c>
      <c r="H437">
        <v>37</v>
      </c>
      <c r="I437" s="39" t="s">
        <v>7841</v>
      </c>
      <c r="J437" s="39" t="s">
        <v>1037</v>
      </c>
      <c r="K437" s="39" t="s">
        <v>7842</v>
      </c>
      <c r="L437" s="39" t="s">
        <v>7410</v>
      </c>
      <c r="M437" s="39"/>
      <c r="N437" s="39" t="s">
        <v>7850</v>
      </c>
      <c r="O437" s="39" t="s">
        <v>7844</v>
      </c>
      <c r="P437" s="39" t="s">
        <v>5036</v>
      </c>
      <c r="Q437" s="39" t="s">
        <v>7845</v>
      </c>
      <c r="R437" s="39" t="s">
        <v>4811</v>
      </c>
      <c r="S437" s="39" t="s">
        <v>7846</v>
      </c>
    </row>
    <row r="438" spans="1:19" x14ac:dyDescent="0.3">
      <c r="A438">
        <v>67</v>
      </c>
      <c r="B438" s="1">
        <v>45436.561909722222</v>
      </c>
      <c r="C438" s="1">
        <v>45436.585543981484</v>
      </c>
      <c r="D438" s="39" t="s">
        <v>7851</v>
      </c>
      <c r="E438" s="39" t="s">
        <v>7852</v>
      </c>
      <c r="F438" s="39" t="s">
        <v>7853</v>
      </c>
      <c r="G438">
        <v>8</v>
      </c>
      <c r="H438">
        <v>24</v>
      </c>
      <c r="I438" s="39" t="s">
        <v>7854</v>
      </c>
      <c r="J438" s="39" t="s">
        <v>7855</v>
      </c>
      <c r="K438" s="39" t="s">
        <v>7816</v>
      </c>
      <c r="L438" s="39" t="s">
        <v>7856</v>
      </c>
      <c r="M438" s="39"/>
      <c r="N438" s="39" t="s">
        <v>7807</v>
      </c>
      <c r="O438" s="39" t="s">
        <v>7808</v>
      </c>
      <c r="P438" s="39" t="s">
        <v>7857</v>
      </c>
      <c r="Q438" s="39" t="s">
        <v>7858</v>
      </c>
      <c r="R438" s="39" t="s">
        <v>4811</v>
      </c>
      <c r="S438" s="39" t="s">
        <v>7818</v>
      </c>
    </row>
    <row r="439" spans="1:19" x14ac:dyDescent="0.3">
      <c r="A439">
        <v>68</v>
      </c>
      <c r="B439" s="1">
        <v>45436.561840277776</v>
      </c>
      <c r="C439" s="1">
        <v>45436.5858912037</v>
      </c>
      <c r="D439" s="39" t="s">
        <v>7859</v>
      </c>
      <c r="E439" s="39" t="s">
        <v>7860</v>
      </c>
      <c r="F439" s="39" t="s">
        <v>7861</v>
      </c>
      <c r="G439">
        <v>8</v>
      </c>
      <c r="H439">
        <v>36</v>
      </c>
      <c r="I439" s="39" t="s">
        <v>7862</v>
      </c>
      <c r="J439" s="39" t="s">
        <v>7863</v>
      </c>
      <c r="K439" s="39" t="s">
        <v>7864</v>
      </c>
      <c r="L439" s="39" t="s">
        <v>7865</v>
      </c>
      <c r="M439" s="39"/>
      <c r="N439" s="39" t="s">
        <v>7866</v>
      </c>
      <c r="O439" s="39" t="s">
        <v>7867</v>
      </c>
      <c r="P439" s="39" t="s">
        <v>5036</v>
      </c>
      <c r="Q439" s="39" t="s">
        <v>7868</v>
      </c>
      <c r="R439" s="39" t="s">
        <v>4811</v>
      </c>
      <c r="S439" s="39" t="s">
        <v>7869</v>
      </c>
    </row>
    <row r="440" spans="1:19" x14ac:dyDescent="0.3">
      <c r="A440">
        <v>69</v>
      </c>
      <c r="B440" s="1">
        <v>45436.577384259261</v>
      </c>
      <c r="C440" s="1">
        <v>45436.586018518516</v>
      </c>
      <c r="D440" s="39" t="s">
        <v>7870</v>
      </c>
      <c r="E440" s="39" t="s">
        <v>7871</v>
      </c>
      <c r="F440" s="39" t="s">
        <v>7872</v>
      </c>
      <c r="G440">
        <v>8</v>
      </c>
      <c r="H440">
        <v>39</v>
      </c>
      <c r="I440" s="39" t="s">
        <v>7862</v>
      </c>
      <c r="J440" s="39" t="s">
        <v>107</v>
      </c>
      <c r="K440" s="39" t="s">
        <v>7873</v>
      </c>
      <c r="L440" s="39" t="s">
        <v>7874</v>
      </c>
      <c r="M440" s="39"/>
      <c r="N440" s="39" t="s">
        <v>7875</v>
      </c>
      <c r="O440" s="39" t="s">
        <v>7876</v>
      </c>
      <c r="P440" s="39" t="s">
        <v>7877</v>
      </c>
      <c r="Q440" s="39" t="s">
        <v>7878</v>
      </c>
      <c r="R440" s="39" t="s">
        <v>4811</v>
      </c>
      <c r="S440" s="39" t="s">
        <v>7879</v>
      </c>
    </row>
    <row r="441" spans="1:19" x14ac:dyDescent="0.3">
      <c r="A441">
        <v>70</v>
      </c>
      <c r="B441" s="1">
        <v>45436.564583333333</v>
      </c>
      <c r="C441" s="1">
        <v>45436.586192129631</v>
      </c>
      <c r="D441" s="39" t="s">
        <v>7880</v>
      </c>
      <c r="E441" s="39" t="s">
        <v>7881</v>
      </c>
      <c r="F441" s="39" t="s">
        <v>7882</v>
      </c>
      <c r="G441">
        <v>8</v>
      </c>
      <c r="H441">
        <v>8</v>
      </c>
      <c r="I441" s="39" t="s">
        <v>7883</v>
      </c>
      <c r="J441" s="39" t="s">
        <v>7884</v>
      </c>
      <c r="K441" s="39" t="s">
        <v>7885</v>
      </c>
      <c r="L441" s="39" t="s">
        <v>7886</v>
      </c>
      <c r="M441" s="39"/>
      <c r="N441" s="39" t="s">
        <v>7786</v>
      </c>
      <c r="O441" s="39" t="s">
        <v>7887</v>
      </c>
      <c r="P441" s="39" t="s">
        <v>7888</v>
      </c>
      <c r="Q441" s="39" t="s">
        <v>7889</v>
      </c>
      <c r="R441" s="39" t="s">
        <v>4811</v>
      </c>
      <c r="S441" s="39" t="s">
        <v>7890</v>
      </c>
    </row>
    <row r="442" spans="1:19" x14ac:dyDescent="0.3">
      <c r="A442">
        <v>71</v>
      </c>
      <c r="B442" s="1">
        <v>45436.562071759261</v>
      </c>
      <c r="C442" s="1">
        <v>45436.586192129631</v>
      </c>
      <c r="D442" s="39" t="s">
        <v>7891</v>
      </c>
      <c r="E442" s="39" t="s">
        <v>7892</v>
      </c>
      <c r="F442" s="39" t="s">
        <v>7892</v>
      </c>
      <c r="G442">
        <v>8</v>
      </c>
      <c r="H442">
        <v>29</v>
      </c>
      <c r="I442" s="39" t="s">
        <v>7893</v>
      </c>
      <c r="J442" s="39" t="s">
        <v>7894</v>
      </c>
      <c r="K442" s="39" t="s">
        <v>7842</v>
      </c>
      <c r="L442" s="39" t="s">
        <v>7895</v>
      </c>
      <c r="M442" s="39"/>
      <c r="N442" s="39" t="s">
        <v>7896</v>
      </c>
      <c r="O442" s="39" t="s">
        <v>7897</v>
      </c>
      <c r="P442" s="39" t="s">
        <v>7898</v>
      </c>
      <c r="Q442" s="39" t="s">
        <v>7845</v>
      </c>
      <c r="R442" s="39" t="s">
        <v>4811</v>
      </c>
      <c r="S442" s="39" t="s">
        <v>7899</v>
      </c>
    </row>
    <row r="443" spans="1:19" x14ac:dyDescent="0.3">
      <c r="A443">
        <v>72</v>
      </c>
      <c r="B443" s="1">
        <v>45436.561956018515</v>
      </c>
      <c r="C443" s="1">
        <v>45436.586261574077</v>
      </c>
      <c r="D443" s="39" t="s">
        <v>7900</v>
      </c>
      <c r="E443" s="39" t="s">
        <v>7901</v>
      </c>
      <c r="F443" s="39" t="s">
        <v>7902</v>
      </c>
      <c r="G443">
        <v>8</v>
      </c>
      <c r="H443">
        <v>23</v>
      </c>
      <c r="I443" s="39" t="s">
        <v>7903</v>
      </c>
      <c r="J443" s="39" t="s">
        <v>7904</v>
      </c>
      <c r="K443" s="39" t="s">
        <v>4995</v>
      </c>
      <c r="L443" s="39" t="s">
        <v>7905</v>
      </c>
      <c r="M443" s="39"/>
      <c r="N443" s="39" t="s">
        <v>7906</v>
      </c>
      <c r="O443" s="39" t="s">
        <v>7876</v>
      </c>
      <c r="P443" s="39" t="s">
        <v>7907</v>
      </c>
      <c r="Q443" s="39" t="s">
        <v>7868</v>
      </c>
      <c r="R443" s="39" t="s">
        <v>4811</v>
      </c>
      <c r="S443" s="39" t="s">
        <v>7908</v>
      </c>
    </row>
    <row r="444" spans="1:19" x14ac:dyDescent="0.3">
      <c r="A444">
        <v>73</v>
      </c>
      <c r="B444" s="1">
        <v>45436.562002314815</v>
      </c>
      <c r="C444" s="1">
        <v>45436.586273148147</v>
      </c>
      <c r="D444" s="39" t="s">
        <v>7909</v>
      </c>
      <c r="E444" s="39" t="s">
        <v>7910</v>
      </c>
      <c r="F444" s="39" t="s">
        <v>7910</v>
      </c>
      <c r="G444">
        <v>8</v>
      </c>
      <c r="H444">
        <v>38</v>
      </c>
      <c r="I444" s="39" t="s">
        <v>7911</v>
      </c>
      <c r="J444" s="39" t="s">
        <v>7912</v>
      </c>
      <c r="K444" s="39" t="s">
        <v>4995</v>
      </c>
      <c r="L444" s="39" t="s">
        <v>7913</v>
      </c>
      <c r="M444" s="39"/>
      <c r="N444" s="39" t="s">
        <v>7914</v>
      </c>
      <c r="O444" s="39" t="s">
        <v>7915</v>
      </c>
      <c r="P444" s="39" t="s">
        <v>7916</v>
      </c>
      <c r="Q444" s="39" t="s">
        <v>7868</v>
      </c>
      <c r="R444" s="39" t="s">
        <v>4811</v>
      </c>
      <c r="S444" s="39" t="s">
        <v>7917</v>
      </c>
    </row>
    <row r="445" spans="1:19" x14ac:dyDescent="0.3">
      <c r="A445">
        <v>74</v>
      </c>
      <c r="B445" s="1">
        <v>45436.562650462962</v>
      </c>
      <c r="C445" s="1">
        <v>45436.586550925924</v>
      </c>
      <c r="D445" s="39" t="s">
        <v>7918</v>
      </c>
      <c r="E445" s="39" t="s">
        <v>7919</v>
      </c>
      <c r="F445" s="39" t="s">
        <v>7919</v>
      </c>
      <c r="G445">
        <v>8</v>
      </c>
      <c r="H445">
        <v>34</v>
      </c>
      <c r="I445" s="39" t="s">
        <v>6732</v>
      </c>
      <c r="J445" s="39" t="s">
        <v>7920</v>
      </c>
      <c r="K445" s="39" t="s">
        <v>7921</v>
      </c>
      <c r="L445" s="39" t="s">
        <v>7922</v>
      </c>
      <c r="M445" s="39"/>
      <c r="N445" s="39" t="s">
        <v>7843</v>
      </c>
      <c r="O445" s="39" t="s">
        <v>7923</v>
      </c>
      <c r="P445" s="39" t="s">
        <v>7924</v>
      </c>
      <c r="Q445" s="39" t="s">
        <v>7925</v>
      </c>
      <c r="R445" s="39" t="s">
        <v>4811</v>
      </c>
      <c r="S445" s="39" t="s">
        <v>7926</v>
      </c>
    </row>
    <row r="446" spans="1:19" x14ac:dyDescent="0.3">
      <c r="A446">
        <v>75</v>
      </c>
      <c r="B446" s="1">
        <v>45436.584328703706</v>
      </c>
      <c r="C446" s="1">
        <v>45436.586550925924</v>
      </c>
      <c r="D446" s="39" t="s">
        <v>7927</v>
      </c>
      <c r="E446" s="39" t="s">
        <v>7928</v>
      </c>
      <c r="F446" s="39" t="s">
        <v>7929</v>
      </c>
      <c r="G446">
        <v>8</v>
      </c>
      <c r="H446">
        <v>35</v>
      </c>
      <c r="I446" s="39" t="s">
        <v>7930</v>
      </c>
      <c r="J446" s="39" t="s">
        <v>7931</v>
      </c>
      <c r="K446" s="39" t="s">
        <v>7932</v>
      </c>
      <c r="L446" s="39" t="s">
        <v>7933</v>
      </c>
      <c r="M446" s="39"/>
      <c r="N446" s="39" t="s">
        <v>7934</v>
      </c>
      <c r="O446" s="39" t="s">
        <v>7923</v>
      </c>
      <c r="P446" s="39" t="s">
        <v>7935</v>
      </c>
      <c r="Q446" s="39" t="s">
        <v>7801</v>
      </c>
      <c r="R446" s="39" t="s">
        <v>4811</v>
      </c>
      <c r="S446" s="39" t="s">
        <v>7936</v>
      </c>
    </row>
    <row r="447" spans="1:19" x14ac:dyDescent="0.3">
      <c r="A447">
        <v>76</v>
      </c>
      <c r="B447" s="1">
        <v>45436.577476851853</v>
      </c>
      <c r="C447" s="1">
        <v>45436.586562500001</v>
      </c>
      <c r="D447" s="39" t="s">
        <v>7937</v>
      </c>
      <c r="E447" s="39" t="s">
        <v>7938</v>
      </c>
      <c r="F447" s="39" t="s">
        <v>7938</v>
      </c>
      <c r="G447">
        <v>8</v>
      </c>
      <c r="H447">
        <v>17</v>
      </c>
      <c r="I447" s="39" t="s">
        <v>7939</v>
      </c>
      <c r="J447" s="39" t="s">
        <v>7940</v>
      </c>
      <c r="K447" s="39" t="s">
        <v>7941</v>
      </c>
      <c r="L447" s="39" t="s">
        <v>7942</v>
      </c>
      <c r="M447" s="39"/>
      <c r="N447" s="39" t="s">
        <v>7943</v>
      </c>
      <c r="O447" s="39" t="s">
        <v>7944</v>
      </c>
      <c r="P447" s="39" t="s">
        <v>7945</v>
      </c>
      <c r="Q447" s="39" t="s">
        <v>7868</v>
      </c>
      <c r="R447" s="39" t="s">
        <v>4811</v>
      </c>
      <c r="S447" s="39" t="s">
        <v>7946</v>
      </c>
    </row>
    <row r="448" spans="1:19" x14ac:dyDescent="0.3">
      <c r="A448">
        <v>77</v>
      </c>
      <c r="B448" s="1">
        <v>45436.561828703707</v>
      </c>
      <c r="C448" s="1">
        <v>45436.586944444447</v>
      </c>
      <c r="D448" s="39" t="s">
        <v>7947</v>
      </c>
      <c r="E448" s="39" t="s">
        <v>7948</v>
      </c>
      <c r="F448" s="39" t="s">
        <v>7949</v>
      </c>
      <c r="G448">
        <v>8</v>
      </c>
      <c r="H448">
        <v>16</v>
      </c>
      <c r="I448" s="39" t="s">
        <v>7950</v>
      </c>
      <c r="J448" s="39" t="s">
        <v>7951</v>
      </c>
      <c r="K448" s="39" t="s">
        <v>7952</v>
      </c>
      <c r="L448" s="39" t="s">
        <v>7410</v>
      </c>
      <c r="M448" s="39"/>
      <c r="N448" s="39" t="s">
        <v>7953</v>
      </c>
      <c r="O448" s="39" t="s">
        <v>7808</v>
      </c>
      <c r="P448" s="39" t="s">
        <v>7954</v>
      </c>
      <c r="Q448" s="39" t="s">
        <v>7955</v>
      </c>
      <c r="R448" s="39" t="s">
        <v>4811</v>
      </c>
      <c r="S448" s="39" t="s">
        <v>7956</v>
      </c>
    </row>
    <row r="449" spans="1:19" x14ac:dyDescent="0.3">
      <c r="A449">
        <v>78</v>
      </c>
      <c r="B449" s="1">
        <v>45436.562916666669</v>
      </c>
      <c r="C449" s="1">
        <v>45436.587094907409</v>
      </c>
      <c r="D449" s="39" t="s">
        <v>7957</v>
      </c>
      <c r="E449" s="39" t="s">
        <v>7958</v>
      </c>
      <c r="F449" s="39" t="s">
        <v>7959</v>
      </c>
      <c r="G449">
        <v>8</v>
      </c>
      <c r="H449">
        <v>12</v>
      </c>
      <c r="I449" s="39" t="s">
        <v>6078</v>
      </c>
      <c r="J449" s="39" t="s">
        <v>7960</v>
      </c>
      <c r="K449" s="39" t="s">
        <v>7961</v>
      </c>
      <c r="L449" s="39" t="s">
        <v>7962</v>
      </c>
      <c r="M449" s="39"/>
      <c r="N449" s="39" t="s">
        <v>7963</v>
      </c>
      <c r="O449" s="39" t="s">
        <v>7964</v>
      </c>
      <c r="P449" s="39" t="s">
        <v>7965</v>
      </c>
      <c r="Q449" s="39" t="s">
        <v>7966</v>
      </c>
      <c r="R449" s="39" t="s">
        <v>4811</v>
      </c>
      <c r="S449" s="39" t="s">
        <v>7967</v>
      </c>
    </row>
    <row r="450" spans="1:19" x14ac:dyDescent="0.3">
      <c r="A450">
        <v>79</v>
      </c>
      <c r="B450" s="1">
        <v>45436.561909722222</v>
      </c>
      <c r="C450" s="1">
        <v>45436.587152777778</v>
      </c>
      <c r="D450" s="39" t="s">
        <v>7968</v>
      </c>
      <c r="E450" s="39" t="s">
        <v>7969</v>
      </c>
      <c r="F450" s="39" t="s">
        <v>7969</v>
      </c>
      <c r="G450">
        <v>8</v>
      </c>
      <c r="H450">
        <v>7</v>
      </c>
      <c r="I450" s="39" t="s">
        <v>7970</v>
      </c>
      <c r="J450" s="39" t="s">
        <v>7971</v>
      </c>
      <c r="K450" s="39" t="s">
        <v>7972</v>
      </c>
      <c r="L450" s="39" t="s">
        <v>7973</v>
      </c>
      <c r="M450" s="39"/>
      <c r="N450" s="39" t="s">
        <v>7974</v>
      </c>
      <c r="O450" s="39" t="s">
        <v>7975</v>
      </c>
      <c r="P450" s="39" t="s">
        <v>7976</v>
      </c>
      <c r="Q450" s="39" t="s">
        <v>7977</v>
      </c>
      <c r="R450" s="39" t="s">
        <v>4811</v>
      </c>
      <c r="S450" s="39" t="s">
        <v>7978</v>
      </c>
    </row>
    <row r="451" spans="1:19" x14ac:dyDescent="0.3">
      <c r="A451">
        <v>80</v>
      </c>
      <c r="B451" s="1">
        <v>45436.562465277777</v>
      </c>
      <c r="C451" s="1">
        <v>45436.587743055556</v>
      </c>
      <c r="D451" s="39" t="s">
        <v>7979</v>
      </c>
      <c r="E451" s="39" t="s">
        <v>7980</v>
      </c>
      <c r="F451" s="39" t="s">
        <v>7980</v>
      </c>
      <c r="G451">
        <v>8</v>
      </c>
      <c r="H451">
        <v>32</v>
      </c>
      <c r="I451" s="39" t="s">
        <v>7981</v>
      </c>
      <c r="J451" s="39" t="s">
        <v>7982</v>
      </c>
      <c r="K451" s="39" t="s">
        <v>7983</v>
      </c>
      <c r="L451" s="39" t="s">
        <v>7984</v>
      </c>
      <c r="M451" s="39"/>
      <c r="N451" s="39" t="s">
        <v>7807</v>
      </c>
      <c r="O451" s="39" t="s">
        <v>7985</v>
      </c>
      <c r="P451" s="39" t="s">
        <v>7986</v>
      </c>
      <c r="Q451" s="39" t="s">
        <v>7858</v>
      </c>
      <c r="R451" s="39" t="s">
        <v>4811</v>
      </c>
      <c r="S451" s="39" t="s">
        <v>7987</v>
      </c>
    </row>
    <row r="452" spans="1:19" x14ac:dyDescent="0.3">
      <c r="A452">
        <v>81</v>
      </c>
      <c r="B452" s="1">
        <v>45436.575011574074</v>
      </c>
      <c r="C452" s="1">
        <v>45436.587881944448</v>
      </c>
      <c r="D452" s="39" t="s">
        <v>7988</v>
      </c>
      <c r="E452" s="39" t="s">
        <v>7989</v>
      </c>
      <c r="F452" s="39" t="s">
        <v>7990</v>
      </c>
      <c r="G452">
        <v>8</v>
      </c>
      <c r="H452">
        <v>5</v>
      </c>
      <c r="I452" s="39" t="s">
        <v>7991</v>
      </c>
      <c r="J452" s="39" t="s">
        <v>7992</v>
      </c>
      <c r="K452" s="39" t="s">
        <v>7993</v>
      </c>
      <c r="L452" s="39" t="s">
        <v>7994</v>
      </c>
      <c r="M452" s="39"/>
      <c r="N452" s="39" t="s">
        <v>5026</v>
      </c>
      <c r="O452" s="39" t="s">
        <v>7995</v>
      </c>
      <c r="P452" s="39" t="s">
        <v>7996</v>
      </c>
      <c r="Q452" s="39" t="s">
        <v>7997</v>
      </c>
      <c r="R452" s="39" t="s">
        <v>4811</v>
      </c>
      <c r="S452" s="39" t="s">
        <v>7998</v>
      </c>
    </row>
    <row r="453" spans="1:19" x14ac:dyDescent="0.3">
      <c r="A453">
        <v>82</v>
      </c>
      <c r="B453" s="1">
        <v>45436.562245370369</v>
      </c>
      <c r="C453" s="1">
        <v>45436.588148148148</v>
      </c>
      <c r="D453" s="39" t="s">
        <v>7999</v>
      </c>
      <c r="E453" s="39" t="s">
        <v>8000</v>
      </c>
      <c r="F453" s="39" t="s">
        <v>8001</v>
      </c>
      <c r="G453">
        <v>8</v>
      </c>
      <c r="H453">
        <v>21</v>
      </c>
      <c r="I453" s="39" t="s">
        <v>8002</v>
      </c>
      <c r="J453" s="39" t="s">
        <v>8003</v>
      </c>
      <c r="K453" s="39" t="s">
        <v>8004</v>
      </c>
      <c r="L453" s="39" t="s">
        <v>8005</v>
      </c>
      <c r="M453" s="39"/>
      <c r="N453" s="39" t="s">
        <v>8006</v>
      </c>
      <c r="O453" s="39" t="s">
        <v>8007</v>
      </c>
      <c r="P453" s="39" t="s">
        <v>8008</v>
      </c>
      <c r="Q453" s="39" t="s">
        <v>7955</v>
      </c>
      <c r="R453" s="39" t="s">
        <v>4811</v>
      </c>
      <c r="S453" s="39" t="s">
        <v>7956</v>
      </c>
    </row>
    <row r="454" spans="1:19" x14ac:dyDescent="0.3">
      <c r="A454">
        <v>83</v>
      </c>
      <c r="B454" s="1">
        <v>45436.562060185184</v>
      </c>
      <c r="C454" s="1">
        <v>45436.588182870371</v>
      </c>
      <c r="D454" s="39" t="s">
        <v>8009</v>
      </c>
      <c r="E454" s="39" t="s">
        <v>8010</v>
      </c>
      <c r="F454" s="39" t="s">
        <v>8011</v>
      </c>
      <c r="G454">
        <v>8</v>
      </c>
      <c r="H454">
        <v>9</v>
      </c>
      <c r="I454" s="39" t="s">
        <v>8012</v>
      </c>
      <c r="J454" s="39" t="s">
        <v>8013</v>
      </c>
      <c r="K454" s="39" t="s">
        <v>8014</v>
      </c>
      <c r="L454" s="39" t="s">
        <v>8015</v>
      </c>
      <c r="M454" s="39"/>
      <c r="N454" s="39" t="s">
        <v>8016</v>
      </c>
      <c r="O454" s="39" t="s">
        <v>8017</v>
      </c>
      <c r="P454" s="39" t="s">
        <v>8018</v>
      </c>
      <c r="Q454" s="39" t="s">
        <v>8019</v>
      </c>
      <c r="R454" s="39" t="s">
        <v>4811</v>
      </c>
      <c r="S454" s="39" t="s">
        <v>8020</v>
      </c>
    </row>
    <row r="455" spans="1:19" x14ac:dyDescent="0.3">
      <c r="A455">
        <v>84</v>
      </c>
      <c r="B455" s="1">
        <v>45436.564432870371</v>
      </c>
      <c r="C455" s="1">
        <v>45436.588217592594</v>
      </c>
      <c r="D455" s="39" t="s">
        <v>8021</v>
      </c>
      <c r="E455" s="39" t="s">
        <v>8022</v>
      </c>
      <c r="F455" s="39" t="s">
        <v>8022</v>
      </c>
      <c r="G455">
        <v>8</v>
      </c>
      <c r="H455">
        <v>11</v>
      </c>
      <c r="I455" s="39" t="s">
        <v>4865</v>
      </c>
      <c r="J455" s="39" t="s">
        <v>8023</v>
      </c>
      <c r="K455" s="39" t="s">
        <v>8024</v>
      </c>
      <c r="L455" s="39" t="s">
        <v>8025</v>
      </c>
      <c r="M455" s="39"/>
      <c r="N455" s="39" t="s">
        <v>8026</v>
      </c>
      <c r="O455" s="39" t="s">
        <v>8027</v>
      </c>
      <c r="P455" s="39" t="s">
        <v>8028</v>
      </c>
      <c r="Q455" s="39" t="s">
        <v>8029</v>
      </c>
      <c r="R455" s="39" t="s">
        <v>4811</v>
      </c>
      <c r="S455" s="39" t="s">
        <v>8030</v>
      </c>
    </row>
    <row r="456" spans="1:19" x14ac:dyDescent="0.3">
      <c r="A456">
        <v>85</v>
      </c>
      <c r="B456" s="1">
        <v>45436.561898148146</v>
      </c>
      <c r="C456" s="1">
        <v>45436.588217592594</v>
      </c>
      <c r="D456" s="39" t="s">
        <v>8031</v>
      </c>
      <c r="E456" s="39" t="s">
        <v>8032</v>
      </c>
      <c r="F456" s="39" t="s">
        <v>8033</v>
      </c>
      <c r="G456">
        <v>8</v>
      </c>
      <c r="H456">
        <v>14</v>
      </c>
      <c r="I456" s="39" t="s">
        <v>8034</v>
      </c>
      <c r="J456" s="39" t="s">
        <v>8035</v>
      </c>
      <c r="K456" s="39" t="s">
        <v>8036</v>
      </c>
      <c r="L456" s="39" t="s">
        <v>8037</v>
      </c>
      <c r="M456" s="39"/>
      <c r="N456" s="39" t="s">
        <v>8038</v>
      </c>
      <c r="O456" s="39" t="s">
        <v>8039</v>
      </c>
      <c r="P456" s="39" t="s">
        <v>7716</v>
      </c>
      <c r="Q456" s="39" t="s">
        <v>8040</v>
      </c>
      <c r="R456" s="39" t="s">
        <v>4811</v>
      </c>
      <c r="S456" s="39" t="s">
        <v>8041</v>
      </c>
    </row>
    <row r="457" spans="1:19" x14ac:dyDescent="0.3">
      <c r="A457">
        <v>86</v>
      </c>
      <c r="B457" s="1">
        <v>45436.562175925923</v>
      </c>
      <c r="C457" s="1">
        <v>45436.588229166664</v>
      </c>
      <c r="D457" s="39" t="s">
        <v>8042</v>
      </c>
      <c r="E457" s="39" t="s">
        <v>8043</v>
      </c>
      <c r="F457" s="39" t="s">
        <v>8043</v>
      </c>
      <c r="G457">
        <v>8</v>
      </c>
      <c r="H457">
        <v>20</v>
      </c>
      <c r="I457" s="39" t="s">
        <v>6732</v>
      </c>
      <c r="J457" s="39" t="s">
        <v>8044</v>
      </c>
      <c r="K457" s="39" t="s">
        <v>8045</v>
      </c>
      <c r="L457" s="39" t="s">
        <v>8046</v>
      </c>
      <c r="M457" s="39"/>
      <c r="N457" s="39" t="s">
        <v>7843</v>
      </c>
      <c r="O457" s="39" t="s">
        <v>8047</v>
      </c>
      <c r="P457" s="39" t="s">
        <v>7935</v>
      </c>
      <c r="Q457" s="39" t="s">
        <v>8048</v>
      </c>
      <c r="R457" s="39" t="s">
        <v>4811</v>
      </c>
      <c r="S457" s="39" t="s">
        <v>8049</v>
      </c>
    </row>
    <row r="458" spans="1:19" x14ac:dyDescent="0.3">
      <c r="A458">
        <v>87</v>
      </c>
      <c r="B458" s="1">
        <v>45436.579814814817</v>
      </c>
      <c r="C458" s="1">
        <v>45436.588252314818</v>
      </c>
      <c r="D458" s="39" t="s">
        <v>8050</v>
      </c>
      <c r="E458" s="39" t="s">
        <v>8051</v>
      </c>
      <c r="F458" s="39" t="s">
        <v>8052</v>
      </c>
      <c r="G458">
        <v>8</v>
      </c>
      <c r="H458">
        <v>15</v>
      </c>
      <c r="I458" s="39" t="s">
        <v>7991</v>
      </c>
      <c r="J458" s="39" t="s">
        <v>1037</v>
      </c>
      <c r="K458" s="39" t="s">
        <v>7993</v>
      </c>
      <c r="L458" s="39" t="s">
        <v>8053</v>
      </c>
      <c r="M458" s="39"/>
      <c r="N458" s="39" t="s">
        <v>5026</v>
      </c>
      <c r="O458" s="39" t="s">
        <v>7995</v>
      </c>
      <c r="P458" s="39" t="s">
        <v>7996</v>
      </c>
      <c r="Q458" s="39" t="s">
        <v>8054</v>
      </c>
      <c r="R458" s="39" t="s">
        <v>4811</v>
      </c>
      <c r="S458" s="39" t="s">
        <v>7956</v>
      </c>
    </row>
    <row r="459" spans="1:19" x14ac:dyDescent="0.3">
      <c r="A459">
        <v>88</v>
      </c>
      <c r="B459" s="1">
        <v>45436.561851851853</v>
      </c>
      <c r="C459" s="1">
        <v>45436.588287037041</v>
      </c>
      <c r="D459" s="39" t="s">
        <v>8055</v>
      </c>
      <c r="E459" s="39" t="s">
        <v>8056</v>
      </c>
      <c r="F459" s="39" t="s">
        <v>8057</v>
      </c>
      <c r="G459">
        <v>8</v>
      </c>
      <c r="H459">
        <v>22</v>
      </c>
      <c r="I459" s="39" t="s">
        <v>7407</v>
      </c>
      <c r="J459" s="39" t="s">
        <v>8058</v>
      </c>
      <c r="K459" s="39" t="s">
        <v>8059</v>
      </c>
      <c r="L459" s="39" t="s">
        <v>8060</v>
      </c>
      <c r="M459" s="39"/>
      <c r="N459" s="39" t="s">
        <v>7843</v>
      </c>
      <c r="O459" s="39" t="s">
        <v>8047</v>
      </c>
      <c r="P459" s="39" t="s">
        <v>7935</v>
      </c>
      <c r="Q459" s="39" t="s">
        <v>8048</v>
      </c>
      <c r="R459" s="39" t="s">
        <v>4811</v>
      </c>
      <c r="S459" s="39" t="s">
        <v>8061</v>
      </c>
    </row>
    <row r="460" spans="1:19" x14ac:dyDescent="0.3">
      <c r="A460">
        <v>89</v>
      </c>
      <c r="B460" s="1">
        <v>45436.575509259259</v>
      </c>
      <c r="C460" s="1">
        <v>45436.588726851849</v>
      </c>
      <c r="D460" s="39" t="s">
        <v>8062</v>
      </c>
      <c r="E460" s="39" t="s">
        <v>8063</v>
      </c>
      <c r="F460" s="39" t="s">
        <v>8064</v>
      </c>
      <c r="G460">
        <v>8</v>
      </c>
      <c r="H460">
        <v>30</v>
      </c>
      <c r="I460" s="39" t="s">
        <v>8065</v>
      </c>
      <c r="J460" s="39" t="s">
        <v>7831</v>
      </c>
      <c r="K460" s="39" t="s">
        <v>8066</v>
      </c>
      <c r="L460" s="39" t="s">
        <v>8067</v>
      </c>
      <c r="M460" s="39"/>
      <c r="N460" s="39" t="s">
        <v>8068</v>
      </c>
      <c r="O460" s="39" t="s">
        <v>8069</v>
      </c>
      <c r="P460" s="39" t="s">
        <v>8070</v>
      </c>
      <c r="Q460" s="39" t="s">
        <v>8071</v>
      </c>
      <c r="R460" s="39" t="s">
        <v>4811</v>
      </c>
      <c r="S460" s="39" t="s">
        <v>8072</v>
      </c>
    </row>
    <row r="461" spans="1:19" x14ac:dyDescent="0.3">
      <c r="A461">
        <v>90</v>
      </c>
      <c r="B461" s="1">
        <v>45436.562337962961</v>
      </c>
      <c r="C461" s="1">
        <v>45436.589560185188</v>
      </c>
      <c r="D461" s="39" t="s">
        <v>8073</v>
      </c>
      <c r="E461" s="39" t="s">
        <v>8074</v>
      </c>
      <c r="F461" s="39" t="s">
        <v>8075</v>
      </c>
      <c r="G461">
        <v>8</v>
      </c>
      <c r="H461">
        <v>6</v>
      </c>
      <c r="I461" s="39" t="s">
        <v>8076</v>
      </c>
      <c r="J461" s="39" t="s">
        <v>8077</v>
      </c>
      <c r="K461" s="39" t="s">
        <v>8078</v>
      </c>
      <c r="L461" s="39" t="s">
        <v>8079</v>
      </c>
      <c r="M461" s="39"/>
      <c r="N461" s="39" t="s">
        <v>8080</v>
      </c>
      <c r="O461" s="39" t="s">
        <v>8081</v>
      </c>
      <c r="P461" s="39" t="s">
        <v>8082</v>
      </c>
      <c r="Q461" s="39" t="s">
        <v>8083</v>
      </c>
      <c r="R461" s="39" t="s">
        <v>4811</v>
      </c>
      <c r="S461" s="39" t="s">
        <v>8084</v>
      </c>
    </row>
    <row r="462" spans="1:19" x14ac:dyDescent="0.3">
      <c r="A462">
        <v>91</v>
      </c>
      <c r="B462" s="1">
        <v>45436.562326388892</v>
      </c>
      <c r="C462" s="1">
        <v>45436.589907407404</v>
      </c>
      <c r="D462" s="39" t="s">
        <v>8085</v>
      </c>
      <c r="E462" s="39" t="s">
        <v>8086</v>
      </c>
      <c r="F462" s="39" t="s">
        <v>8087</v>
      </c>
      <c r="G462">
        <v>8</v>
      </c>
      <c r="H462">
        <v>1</v>
      </c>
      <c r="I462" s="39" t="s">
        <v>8088</v>
      </c>
      <c r="J462" s="39" t="s">
        <v>8089</v>
      </c>
      <c r="K462" s="39" t="s">
        <v>8090</v>
      </c>
      <c r="L462" s="39" t="s">
        <v>8091</v>
      </c>
      <c r="M462" s="39"/>
      <c r="N462" s="39" t="s">
        <v>8092</v>
      </c>
      <c r="O462" s="39" t="s">
        <v>8093</v>
      </c>
      <c r="P462" s="39" t="s">
        <v>8094</v>
      </c>
      <c r="Q462" s="39" t="s">
        <v>8095</v>
      </c>
      <c r="R462" s="39" t="s">
        <v>4811</v>
      </c>
      <c r="S462" s="39" t="s">
        <v>8096</v>
      </c>
    </row>
    <row r="463" spans="1:19" x14ac:dyDescent="0.3">
      <c r="A463">
        <v>92</v>
      </c>
      <c r="B463" s="1">
        <v>45436.567326388889</v>
      </c>
      <c r="C463" s="1">
        <v>45436.589953703704</v>
      </c>
      <c r="D463" s="39" t="s">
        <v>8097</v>
      </c>
      <c r="E463" s="39" t="s">
        <v>8098</v>
      </c>
      <c r="F463" s="39" t="s">
        <v>8099</v>
      </c>
      <c r="G463">
        <v>8</v>
      </c>
      <c r="H463">
        <v>25</v>
      </c>
      <c r="I463" s="39" t="s">
        <v>8100</v>
      </c>
      <c r="J463" s="39" t="s">
        <v>8101</v>
      </c>
      <c r="K463" s="39" t="s">
        <v>8102</v>
      </c>
      <c r="L463" s="39" t="s">
        <v>8103</v>
      </c>
      <c r="M463" s="39"/>
      <c r="N463" s="39" t="s">
        <v>8104</v>
      </c>
      <c r="O463" s="39" t="s">
        <v>8105</v>
      </c>
      <c r="P463" s="39" t="s">
        <v>8106</v>
      </c>
      <c r="Q463" s="39" t="s">
        <v>8107</v>
      </c>
      <c r="R463" s="39" t="s">
        <v>4811</v>
      </c>
      <c r="S463" s="39" t="s">
        <v>8108</v>
      </c>
    </row>
    <row r="464" spans="1:19" x14ac:dyDescent="0.3">
      <c r="A464">
        <v>93</v>
      </c>
      <c r="B464" s="1">
        <v>45436.562222222223</v>
      </c>
      <c r="C464" s="1">
        <v>45436.590150462966</v>
      </c>
      <c r="D464" s="39" t="s">
        <v>8109</v>
      </c>
      <c r="E464" s="39" t="s">
        <v>8110</v>
      </c>
      <c r="F464" s="39" t="s">
        <v>8111</v>
      </c>
      <c r="G464">
        <v>8</v>
      </c>
      <c r="H464">
        <v>28</v>
      </c>
      <c r="I464" s="39" t="s">
        <v>8100</v>
      </c>
      <c r="J464" s="39" t="s">
        <v>8112</v>
      </c>
      <c r="K464" s="39" t="s">
        <v>8113</v>
      </c>
      <c r="L464" s="39" t="s">
        <v>8114</v>
      </c>
      <c r="M464" s="39"/>
      <c r="N464" s="39" t="s">
        <v>8115</v>
      </c>
      <c r="O464" s="39" t="s">
        <v>8116</v>
      </c>
      <c r="P464" s="39" t="s">
        <v>8117</v>
      </c>
      <c r="Q464" s="39" t="s">
        <v>8118</v>
      </c>
      <c r="R464" s="39" t="s">
        <v>4811</v>
      </c>
      <c r="S464" s="39" t="s">
        <v>8119</v>
      </c>
    </row>
    <row r="465" spans="1:19" x14ac:dyDescent="0.3">
      <c r="A465">
        <v>94</v>
      </c>
      <c r="B465" s="1">
        <v>45436.561886574076</v>
      </c>
      <c r="C465" s="1">
        <v>45436.590254629627</v>
      </c>
      <c r="D465" s="39" t="s">
        <v>8120</v>
      </c>
      <c r="E465" s="39" t="s">
        <v>8121</v>
      </c>
      <c r="F465" s="39" t="s">
        <v>8122</v>
      </c>
      <c r="G465">
        <v>8</v>
      </c>
      <c r="H465">
        <v>3</v>
      </c>
      <c r="I465" s="39" t="s">
        <v>8123</v>
      </c>
      <c r="J465" s="39" t="s">
        <v>8124</v>
      </c>
      <c r="K465" s="39" t="s">
        <v>8125</v>
      </c>
      <c r="L465" s="39" t="s">
        <v>8126</v>
      </c>
      <c r="M465" s="39"/>
      <c r="N465" s="39" t="s">
        <v>8127</v>
      </c>
      <c r="O465" s="39" t="s">
        <v>8128</v>
      </c>
      <c r="P465" s="39" t="s">
        <v>8129</v>
      </c>
      <c r="Q465" s="39" t="s">
        <v>8130</v>
      </c>
      <c r="R465" s="39" t="s">
        <v>4811</v>
      </c>
      <c r="S465" s="39" t="s">
        <v>8127</v>
      </c>
    </row>
    <row r="466" spans="1:19" x14ac:dyDescent="0.3">
      <c r="A466">
        <v>95</v>
      </c>
      <c r="B466" s="1">
        <v>45436.588807870372</v>
      </c>
      <c r="C466" s="1">
        <v>45436.590682870374</v>
      </c>
      <c r="D466" s="39" t="s">
        <v>8131</v>
      </c>
      <c r="E466" s="39" t="s">
        <v>8132</v>
      </c>
      <c r="F466" s="39" t="s">
        <v>8133</v>
      </c>
      <c r="G466">
        <v>8</v>
      </c>
      <c r="H466">
        <v>4</v>
      </c>
      <c r="I466" s="39" t="s">
        <v>8134</v>
      </c>
      <c r="J466" s="39" t="s">
        <v>8124</v>
      </c>
      <c r="K466" s="39" t="s">
        <v>8125</v>
      </c>
      <c r="L466" s="39" t="s">
        <v>7410</v>
      </c>
      <c r="M466" s="39"/>
      <c r="N466" s="39" t="s">
        <v>8135</v>
      </c>
      <c r="O466" s="39" t="s">
        <v>8136</v>
      </c>
      <c r="P466" s="39" t="s">
        <v>8137</v>
      </c>
      <c r="Q466" s="39" t="s">
        <v>8138</v>
      </c>
      <c r="R466" s="39" t="s">
        <v>4811</v>
      </c>
      <c r="S466" s="39" t="s">
        <v>8139</v>
      </c>
    </row>
    <row r="467" spans="1:19" x14ac:dyDescent="0.3">
      <c r="A467">
        <v>96</v>
      </c>
      <c r="B467" s="1">
        <v>45436.563761574071</v>
      </c>
      <c r="C467" s="1">
        <v>45436.590821759259</v>
      </c>
      <c r="D467" s="39" t="s">
        <v>8140</v>
      </c>
      <c r="E467" s="39" t="s">
        <v>8141</v>
      </c>
      <c r="F467" s="39" t="s">
        <v>8141</v>
      </c>
      <c r="G467">
        <v>8</v>
      </c>
      <c r="H467">
        <v>2</v>
      </c>
      <c r="I467" s="39" t="s">
        <v>7547</v>
      </c>
      <c r="J467" s="39" t="s">
        <v>8142</v>
      </c>
      <c r="K467" s="39" t="s">
        <v>8125</v>
      </c>
      <c r="L467" s="39" t="s">
        <v>7410</v>
      </c>
      <c r="M467" s="39"/>
      <c r="N467" s="39" t="s">
        <v>8135</v>
      </c>
      <c r="O467" s="39" t="s">
        <v>8143</v>
      </c>
      <c r="P467" s="39" t="s">
        <v>8137</v>
      </c>
      <c r="Q467" s="39" t="s">
        <v>8138</v>
      </c>
      <c r="R467" s="39" t="s">
        <v>4811</v>
      </c>
      <c r="S467" s="39" t="s">
        <v>8139</v>
      </c>
    </row>
    <row r="468" spans="1:19" x14ac:dyDescent="0.3">
      <c r="A468">
        <v>97</v>
      </c>
      <c r="B468" s="1">
        <v>45436.60597222222</v>
      </c>
      <c r="C468" s="1">
        <v>45436.606053240743</v>
      </c>
      <c r="D468" s="39" t="s">
        <v>8144</v>
      </c>
      <c r="E468" s="39" t="s">
        <v>8145</v>
      </c>
      <c r="F468" s="39" t="s">
        <v>8146</v>
      </c>
      <c r="G468">
        <v>8</v>
      </c>
      <c r="H468">
        <v>40</v>
      </c>
      <c r="I468" s="39" t="s">
        <v>8147</v>
      </c>
      <c r="J468" s="39" t="s">
        <v>7831</v>
      </c>
      <c r="K468" s="39" t="s">
        <v>8148</v>
      </c>
      <c r="L468" s="39" t="s">
        <v>8067</v>
      </c>
      <c r="M468" s="39"/>
      <c r="N468" s="39" t="s">
        <v>8149</v>
      </c>
      <c r="O468" s="39" t="s">
        <v>8150</v>
      </c>
      <c r="P468" s="39" t="s">
        <v>8151</v>
      </c>
      <c r="Q468" s="39" t="s">
        <v>8152</v>
      </c>
      <c r="R468" s="39" t="s">
        <v>4811</v>
      </c>
      <c r="S468" s="39" t="s">
        <v>8153</v>
      </c>
    </row>
    <row r="469" spans="1:19" x14ac:dyDescent="0.3">
      <c r="A469">
        <v>98</v>
      </c>
      <c r="B469" s="1">
        <v>45436.607071759259</v>
      </c>
      <c r="C469" s="1">
        <v>45436.607152777775</v>
      </c>
      <c r="D469" s="39" t="s">
        <v>8144</v>
      </c>
      <c r="E469" s="39" t="s">
        <v>8145</v>
      </c>
      <c r="F469" s="39" t="s">
        <v>8146</v>
      </c>
      <c r="G469">
        <v>8</v>
      </c>
      <c r="H469">
        <v>40</v>
      </c>
      <c r="I469" s="39" t="s">
        <v>8147</v>
      </c>
      <c r="J469" s="39" t="s">
        <v>7831</v>
      </c>
      <c r="K469" s="39" t="s">
        <v>8148</v>
      </c>
      <c r="L469" s="39" t="s">
        <v>8067</v>
      </c>
      <c r="M469" s="39"/>
      <c r="N469" s="39" t="s">
        <v>8149</v>
      </c>
      <c r="O469" s="39" t="s">
        <v>8150</v>
      </c>
      <c r="P469" s="39" t="s">
        <v>8151</v>
      </c>
      <c r="Q469" s="39" t="s">
        <v>8152</v>
      </c>
      <c r="R469" s="39" t="s">
        <v>4811</v>
      </c>
      <c r="S469" s="39" t="s">
        <v>8153</v>
      </c>
    </row>
    <row r="470" spans="1:19" x14ac:dyDescent="0.3">
      <c r="A470">
        <v>99</v>
      </c>
      <c r="B470" s="1">
        <v>45439.457430555558</v>
      </c>
      <c r="C470" s="1">
        <v>45439.464456018519</v>
      </c>
      <c r="D470" s="39" t="s">
        <v>8154</v>
      </c>
      <c r="E470" s="39" t="s">
        <v>8155</v>
      </c>
      <c r="F470" s="39" t="s">
        <v>8156</v>
      </c>
      <c r="G470">
        <v>1</v>
      </c>
      <c r="H470">
        <v>7</v>
      </c>
      <c r="I470" s="39" t="s">
        <v>8157</v>
      </c>
      <c r="J470" s="39" t="s">
        <v>8158</v>
      </c>
      <c r="K470" s="39" t="s">
        <v>8159</v>
      </c>
      <c r="L470" s="39" t="s">
        <v>8160</v>
      </c>
      <c r="M470" s="39"/>
      <c r="N470" s="39" t="s">
        <v>1194</v>
      </c>
      <c r="O470" s="39" t="s">
        <v>8161</v>
      </c>
      <c r="P470" s="39" t="s">
        <v>8162</v>
      </c>
      <c r="Q470" s="39" t="s">
        <v>8163</v>
      </c>
      <c r="R470" s="39" t="s">
        <v>4811</v>
      </c>
      <c r="S470" s="39" t="s">
        <v>8164</v>
      </c>
    </row>
    <row r="471" spans="1:19" x14ac:dyDescent="0.3">
      <c r="A471">
        <v>100</v>
      </c>
      <c r="B471" s="1">
        <v>45439.451921296299</v>
      </c>
      <c r="C471" s="1">
        <v>45439.464675925927</v>
      </c>
      <c r="D471" s="39" t="s">
        <v>8165</v>
      </c>
      <c r="E471" s="39" t="s">
        <v>8166</v>
      </c>
      <c r="F471" s="39" t="s">
        <v>8166</v>
      </c>
      <c r="G471">
        <v>1</v>
      </c>
      <c r="H471">
        <v>3</v>
      </c>
      <c r="I471" s="39" t="s">
        <v>8167</v>
      </c>
      <c r="J471" s="39" t="s">
        <v>8168</v>
      </c>
      <c r="K471" s="39" t="s">
        <v>8169</v>
      </c>
      <c r="L471" s="39" t="s">
        <v>8170</v>
      </c>
      <c r="M471" s="39"/>
      <c r="N471" s="39" t="s">
        <v>1194</v>
      </c>
      <c r="O471" s="39" t="s">
        <v>8171</v>
      </c>
      <c r="P471" s="39" t="s">
        <v>8172</v>
      </c>
      <c r="Q471" s="39" t="s">
        <v>8173</v>
      </c>
      <c r="R471" s="39" t="s">
        <v>4811</v>
      </c>
      <c r="S471" s="39" t="s">
        <v>8174</v>
      </c>
    </row>
    <row r="472" spans="1:19" x14ac:dyDescent="0.3">
      <c r="A472">
        <v>101</v>
      </c>
      <c r="B472" s="1">
        <v>45439.450231481482</v>
      </c>
      <c r="C472" s="1">
        <v>45439.465069444443</v>
      </c>
      <c r="D472" s="39" t="s">
        <v>8175</v>
      </c>
      <c r="E472" s="39" t="s">
        <v>8176</v>
      </c>
      <c r="F472" s="39" t="s">
        <v>8176</v>
      </c>
      <c r="G472">
        <v>1</v>
      </c>
      <c r="H472">
        <v>12</v>
      </c>
      <c r="I472" s="39" t="s">
        <v>8177</v>
      </c>
      <c r="J472" s="39" t="s">
        <v>8178</v>
      </c>
      <c r="K472" s="39" t="s">
        <v>8179</v>
      </c>
      <c r="L472" s="39" t="s">
        <v>8180</v>
      </c>
      <c r="M472" s="39"/>
      <c r="N472" s="39" t="s">
        <v>8181</v>
      </c>
      <c r="O472" s="39" t="s">
        <v>8182</v>
      </c>
      <c r="P472" s="39" t="s">
        <v>8183</v>
      </c>
      <c r="Q472" s="39" t="s">
        <v>8184</v>
      </c>
      <c r="R472" s="39" t="s">
        <v>4811</v>
      </c>
      <c r="S472" s="39" t="s">
        <v>8185</v>
      </c>
    </row>
    <row r="473" spans="1:19" x14ac:dyDescent="0.3">
      <c r="A473">
        <v>102</v>
      </c>
      <c r="B473" s="1">
        <v>45439.45008101852</v>
      </c>
      <c r="C473" s="1">
        <v>45439.465509259258</v>
      </c>
      <c r="D473" s="39" t="s">
        <v>8186</v>
      </c>
      <c r="E473" s="39" t="s">
        <v>8187</v>
      </c>
      <c r="F473" s="39" t="s">
        <v>8187</v>
      </c>
      <c r="G473">
        <v>1</v>
      </c>
      <c r="H473">
        <v>10</v>
      </c>
      <c r="I473" s="39" t="s">
        <v>8188</v>
      </c>
      <c r="J473" s="39" t="s">
        <v>8189</v>
      </c>
      <c r="K473" s="39" t="s">
        <v>8190</v>
      </c>
      <c r="L473" s="39" t="s">
        <v>8160</v>
      </c>
      <c r="M473" s="39"/>
      <c r="N473" s="39" t="s">
        <v>8191</v>
      </c>
      <c r="O473" s="39" t="s">
        <v>8192</v>
      </c>
      <c r="P473" s="39" t="s">
        <v>8193</v>
      </c>
      <c r="Q473" s="39" t="s">
        <v>8194</v>
      </c>
      <c r="R473" s="39" t="s">
        <v>4811</v>
      </c>
      <c r="S473" s="39" t="s">
        <v>8195</v>
      </c>
    </row>
    <row r="474" spans="1:19" x14ac:dyDescent="0.3">
      <c r="A474">
        <v>103</v>
      </c>
      <c r="B474" s="1">
        <v>45439.450138888889</v>
      </c>
      <c r="C474" s="1">
        <v>45439.465717592589</v>
      </c>
      <c r="D474" s="39" t="s">
        <v>8196</v>
      </c>
      <c r="E474" s="39" t="s">
        <v>8197</v>
      </c>
      <c r="F474" s="39" t="s">
        <v>8197</v>
      </c>
      <c r="G474">
        <v>1</v>
      </c>
      <c r="H474">
        <v>17</v>
      </c>
      <c r="I474" s="39" t="s">
        <v>8198</v>
      </c>
      <c r="J474" s="39" t="s">
        <v>8199</v>
      </c>
      <c r="K474" s="39" t="s">
        <v>8200</v>
      </c>
      <c r="L474" s="39" t="s">
        <v>7410</v>
      </c>
      <c r="M474" s="39"/>
      <c r="N474" s="39" t="s">
        <v>8201</v>
      </c>
      <c r="O474" s="39" t="s">
        <v>8202</v>
      </c>
      <c r="P474" s="39" t="s">
        <v>8203</v>
      </c>
      <c r="Q474" s="39" t="s">
        <v>8204</v>
      </c>
      <c r="R474" s="39" t="s">
        <v>4811</v>
      </c>
      <c r="S474" s="39" t="s">
        <v>8205</v>
      </c>
    </row>
    <row r="475" spans="1:19" x14ac:dyDescent="0.3">
      <c r="A475">
        <v>104</v>
      </c>
      <c r="B475" s="1">
        <v>45439.450277777774</v>
      </c>
      <c r="C475" s="1">
        <v>45439.465729166666</v>
      </c>
      <c r="D475" s="39" t="s">
        <v>8206</v>
      </c>
      <c r="E475" s="39" t="s">
        <v>8207</v>
      </c>
      <c r="F475" s="39" t="s">
        <v>8207</v>
      </c>
      <c r="G475">
        <v>1</v>
      </c>
      <c r="H475">
        <v>8</v>
      </c>
      <c r="I475" s="39" t="s">
        <v>4865</v>
      </c>
      <c r="J475" s="39" t="s">
        <v>8208</v>
      </c>
      <c r="K475" s="39" t="s">
        <v>5421</v>
      </c>
      <c r="L475" s="39" t="s">
        <v>8209</v>
      </c>
      <c r="M475" s="39"/>
      <c r="N475" s="39" t="s">
        <v>8210</v>
      </c>
      <c r="O475" s="39" t="s">
        <v>8211</v>
      </c>
      <c r="P475" s="39" t="s">
        <v>8212</v>
      </c>
      <c r="Q475" s="39" t="s">
        <v>8213</v>
      </c>
      <c r="R475" s="39" t="s">
        <v>4811</v>
      </c>
      <c r="S475" s="39" t="s">
        <v>8214</v>
      </c>
    </row>
    <row r="476" spans="1:19" x14ac:dyDescent="0.3">
      <c r="A476">
        <v>105</v>
      </c>
      <c r="B476" s="1">
        <v>45439.450127314813</v>
      </c>
      <c r="C476" s="1">
        <v>45439.465740740743</v>
      </c>
      <c r="D476" s="39" t="s">
        <v>8215</v>
      </c>
      <c r="E476" s="39" t="s">
        <v>8216</v>
      </c>
      <c r="F476" s="39" t="s">
        <v>8216</v>
      </c>
      <c r="G476">
        <v>1</v>
      </c>
      <c r="H476">
        <v>19</v>
      </c>
      <c r="I476" s="39" t="s">
        <v>8217</v>
      </c>
      <c r="J476" s="39" t="s">
        <v>8218</v>
      </c>
      <c r="K476" s="39" t="s">
        <v>8219</v>
      </c>
      <c r="L476" s="39" t="s">
        <v>7410</v>
      </c>
      <c r="M476" s="39"/>
      <c r="N476" s="39" t="s">
        <v>8220</v>
      </c>
      <c r="O476" s="39" t="s">
        <v>8221</v>
      </c>
      <c r="P476" s="39" t="s">
        <v>8222</v>
      </c>
      <c r="Q476" s="39" t="s">
        <v>8223</v>
      </c>
      <c r="R476" s="39" t="s">
        <v>4811</v>
      </c>
      <c r="S476" s="39" t="s">
        <v>8224</v>
      </c>
    </row>
    <row r="477" spans="1:19" x14ac:dyDescent="0.3">
      <c r="A477">
        <v>106</v>
      </c>
      <c r="B477" s="1">
        <v>45439.463460648149</v>
      </c>
      <c r="C477" s="1">
        <v>45439.465798611112</v>
      </c>
      <c r="D477" s="39" t="s">
        <v>8225</v>
      </c>
      <c r="E477" s="39" t="s">
        <v>8226</v>
      </c>
      <c r="F477" s="39" t="s">
        <v>8227</v>
      </c>
      <c r="G477">
        <v>1</v>
      </c>
      <c r="H477">
        <v>9</v>
      </c>
      <c r="I477" s="39" t="s">
        <v>8228</v>
      </c>
      <c r="J477" s="39" t="s">
        <v>8229</v>
      </c>
      <c r="K477" s="39" t="s">
        <v>5421</v>
      </c>
      <c r="L477" s="39" t="s">
        <v>7410</v>
      </c>
      <c r="M477" s="39"/>
      <c r="N477" s="39" t="s">
        <v>8230</v>
      </c>
      <c r="O477" s="39" t="s">
        <v>8231</v>
      </c>
      <c r="P477" s="39" t="s">
        <v>8232</v>
      </c>
      <c r="Q477" s="39" t="s">
        <v>8233</v>
      </c>
      <c r="R477" s="39" t="s">
        <v>4811</v>
      </c>
      <c r="S477" s="39" t="s">
        <v>8234</v>
      </c>
    </row>
    <row r="478" spans="1:19" x14ac:dyDescent="0.3">
      <c r="A478">
        <v>107</v>
      </c>
      <c r="B478" s="1">
        <v>45439.450115740743</v>
      </c>
      <c r="C478" s="1">
        <v>45439.465949074074</v>
      </c>
      <c r="D478" s="39" t="s">
        <v>8235</v>
      </c>
      <c r="E478" s="39" t="s">
        <v>8236</v>
      </c>
      <c r="F478" s="39" t="s">
        <v>8236</v>
      </c>
      <c r="G478">
        <v>1</v>
      </c>
      <c r="H478">
        <v>11</v>
      </c>
      <c r="I478" s="39" t="s">
        <v>8237</v>
      </c>
      <c r="J478" s="39" t="s">
        <v>8238</v>
      </c>
      <c r="K478" s="39" t="s">
        <v>4918</v>
      </c>
      <c r="L478" s="39" t="s">
        <v>8239</v>
      </c>
      <c r="M478" s="39"/>
      <c r="N478" s="39" t="s">
        <v>8240</v>
      </c>
      <c r="O478" s="39" t="s">
        <v>8241</v>
      </c>
      <c r="P478" s="39" t="s">
        <v>8242</v>
      </c>
      <c r="Q478" s="39" t="s">
        <v>8243</v>
      </c>
      <c r="R478" s="39" t="s">
        <v>4811</v>
      </c>
      <c r="S478" s="39" t="s">
        <v>8244</v>
      </c>
    </row>
    <row r="479" spans="1:19" x14ac:dyDescent="0.3">
      <c r="A479">
        <v>108</v>
      </c>
      <c r="B479" s="1">
        <v>45439.450266203705</v>
      </c>
      <c r="C479" s="1">
        <v>45439.466180555559</v>
      </c>
      <c r="D479" s="39" t="s">
        <v>8245</v>
      </c>
      <c r="E479" s="39" t="s">
        <v>8246</v>
      </c>
      <c r="F479" s="39" t="s">
        <v>8246</v>
      </c>
      <c r="G479">
        <v>1</v>
      </c>
      <c r="H479">
        <v>13</v>
      </c>
      <c r="I479" s="39" t="s">
        <v>4865</v>
      </c>
      <c r="J479" s="39" t="s">
        <v>8247</v>
      </c>
      <c r="K479" s="39" t="s">
        <v>5421</v>
      </c>
      <c r="L479" s="39" t="s">
        <v>8248</v>
      </c>
      <c r="M479" s="39"/>
      <c r="N479" s="39" t="s">
        <v>8249</v>
      </c>
      <c r="O479" s="39" t="s">
        <v>8250</v>
      </c>
      <c r="P479" s="39" t="s">
        <v>5036</v>
      </c>
      <c r="Q479" s="39" t="s">
        <v>8251</v>
      </c>
      <c r="R479" s="39" t="s">
        <v>4811</v>
      </c>
      <c r="S479" s="39" t="s">
        <v>8252</v>
      </c>
    </row>
    <row r="480" spans="1:19" x14ac:dyDescent="0.3">
      <c r="A480">
        <v>109</v>
      </c>
      <c r="B480" s="1">
        <v>45439.450138888889</v>
      </c>
      <c r="C480" s="1">
        <v>45439.466203703705</v>
      </c>
      <c r="D480" s="39" t="s">
        <v>8253</v>
      </c>
      <c r="E480" s="39" t="s">
        <v>8254</v>
      </c>
      <c r="F480" s="39" t="s">
        <v>8254</v>
      </c>
      <c r="G480">
        <v>1</v>
      </c>
      <c r="H480">
        <v>23</v>
      </c>
      <c r="I480" s="39" t="s">
        <v>4865</v>
      </c>
      <c r="J480" s="39" t="s">
        <v>8255</v>
      </c>
      <c r="K480" s="39" t="s">
        <v>8256</v>
      </c>
      <c r="L480" s="39" t="s">
        <v>8257</v>
      </c>
      <c r="M480" s="39"/>
      <c r="N480" s="39" t="s">
        <v>8258</v>
      </c>
      <c r="O480" s="39" t="s">
        <v>8259</v>
      </c>
      <c r="P480" s="39" t="s">
        <v>8260</v>
      </c>
      <c r="Q480" s="39" t="s">
        <v>8251</v>
      </c>
      <c r="R480" s="39" t="s">
        <v>4811</v>
      </c>
      <c r="S480" s="39" t="s">
        <v>8261</v>
      </c>
    </row>
    <row r="481" spans="1:19" x14ac:dyDescent="0.3">
      <c r="A481">
        <v>110</v>
      </c>
      <c r="B481" s="1">
        <v>45439.450023148151</v>
      </c>
      <c r="C481" s="1">
        <v>45439.46638888889</v>
      </c>
      <c r="D481" s="39" t="s">
        <v>8262</v>
      </c>
      <c r="E481" s="39" t="s">
        <v>8263</v>
      </c>
      <c r="F481" s="39" t="s">
        <v>8264</v>
      </c>
      <c r="G481">
        <v>1</v>
      </c>
      <c r="H481">
        <v>2</v>
      </c>
      <c r="I481" s="39" t="s">
        <v>8265</v>
      </c>
      <c r="J481" s="39" t="s">
        <v>8266</v>
      </c>
      <c r="K481" s="39" t="s">
        <v>5421</v>
      </c>
      <c r="L481" s="39" t="s">
        <v>8160</v>
      </c>
      <c r="M481" s="39"/>
      <c r="N481" s="39" t="s">
        <v>8267</v>
      </c>
      <c r="O481" s="39" t="s">
        <v>8268</v>
      </c>
      <c r="P481" s="39" t="s">
        <v>8269</v>
      </c>
      <c r="Q481" s="39" t="s">
        <v>4855</v>
      </c>
      <c r="R481" s="39" t="s">
        <v>4811</v>
      </c>
      <c r="S481" s="39" t="s">
        <v>8270</v>
      </c>
    </row>
    <row r="482" spans="1:19" x14ac:dyDescent="0.3">
      <c r="A482">
        <v>111</v>
      </c>
      <c r="B482" s="1">
        <v>45439.450590277775</v>
      </c>
      <c r="C482" s="1">
        <v>45439.466504629629</v>
      </c>
      <c r="D482" s="39" t="s">
        <v>8271</v>
      </c>
      <c r="E482" s="39" t="s">
        <v>8272</v>
      </c>
      <c r="F482" s="39" t="s">
        <v>8273</v>
      </c>
      <c r="G482">
        <v>1</v>
      </c>
      <c r="H482">
        <v>5</v>
      </c>
      <c r="I482" s="39" t="s">
        <v>8274</v>
      </c>
      <c r="J482" s="39" t="s">
        <v>8275</v>
      </c>
      <c r="K482" s="39" t="s">
        <v>8276</v>
      </c>
      <c r="L482" s="39" t="s">
        <v>8277</v>
      </c>
      <c r="M482" s="39"/>
      <c r="N482" s="39" t="s">
        <v>8278</v>
      </c>
      <c r="O482" s="39" t="s">
        <v>8279</v>
      </c>
      <c r="P482" s="39" t="s">
        <v>8280</v>
      </c>
      <c r="Q482" s="39" t="s">
        <v>8281</v>
      </c>
      <c r="R482" s="39" t="s">
        <v>4811</v>
      </c>
      <c r="S482" s="39" t="s">
        <v>8282</v>
      </c>
    </row>
    <row r="483" spans="1:19" x14ac:dyDescent="0.3">
      <c r="A483">
        <v>112</v>
      </c>
      <c r="B483" s="1">
        <v>45439.461562500001</v>
      </c>
      <c r="C483" s="1">
        <v>45439.466574074075</v>
      </c>
      <c r="D483" s="39" t="s">
        <v>8283</v>
      </c>
      <c r="E483" s="39" t="s">
        <v>8284</v>
      </c>
      <c r="F483" s="39" t="s">
        <v>8284</v>
      </c>
      <c r="G483">
        <v>1</v>
      </c>
      <c r="H483">
        <v>21</v>
      </c>
      <c r="I483" s="39" t="s">
        <v>8285</v>
      </c>
      <c r="J483" s="39" t="s">
        <v>8286</v>
      </c>
      <c r="K483" s="39" t="s">
        <v>7696</v>
      </c>
      <c r="L483" s="39" t="s">
        <v>7410</v>
      </c>
      <c r="M483" s="39"/>
      <c r="N483" s="39" t="s">
        <v>8287</v>
      </c>
      <c r="O483" s="39" t="s">
        <v>8288</v>
      </c>
      <c r="P483" s="39" t="s">
        <v>8289</v>
      </c>
      <c r="Q483" s="39" t="s">
        <v>5788</v>
      </c>
      <c r="R483" s="39" t="s">
        <v>4811</v>
      </c>
      <c r="S483" s="39" t="s">
        <v>8205</v>
      </c>
    </row>
    <row r="484" spans="1:19" x14ac:dyDescent="0.3">
      <c r="A484">
        <v>113</v>
      </c>
      <c r="B484" s="1">
        <v>45439.450150462966</v>
      </c>
      <c r="C484" s="1">
        <v>45439.467048611114</v>
      </c>
      <c r="D484" s="39" t="s">
        <v>8290</v>
      </c>
      <c r="E484" s="39" t="s">
        <v>8291</v>
      </c>
      <c r="F484" s="39" t="s">
        <v>8291</v>
      </c>
      <c r="G484">
        <v>1</v>
      </c>
      <c r="H484">
        <v>24</v>
      </c>
      <c r="I484" s="39" t="s">
        <v>8285</v>
      </c>
      <c r="J484" s="39" t="s">
        <v>8292</v>
      </c>
      <c r="K484" s="39" t="s">
        <v>8219</v>
      </c>
      <c r="L484" s="39" t="s">
        <v>7410</v>
      </c>
      <c r="M484" s="39"/>
      <c r="N484" s="39" t="s">
        <v>8287</v>
      </c>
      <c r="O484" s="39" t="s">
        <v>8293</v>
      </c>
      <c r="P484" s="39" t="s">
        <v>8294</v>
      </c>
      <c r="Q484" s="39" t="s">
        <v>4855</v>
      </c>
      <c r="R484" s="39" t="s">
        <v>4811</v>
      </c>
      <c r="S484" s="39" t="s">
        <v>8205</v>
      </c>
    </row>
    <row r="485" spans="1:19" x14ac:dyDescent="0.3">
      <c r="A485">
        <v>114</v>
      </c>
      <c r="B485" s="1">
        <v>45439.454467592594</v>
      </c>
      <c r="C485" s="1">
        <v>45439.467129629629</v>
      </c>
      <c r="D485" s="39" t="s">
        <v>8295</v>
      </c>
      <c r="E485" s="39" t="s">
        <v>8296</v>
      </c>
      <c r="F485" s="39" t="s">
        <v>8296</v>
      </c>
      <c r="G485">
        <v>1</v>
      </c>
      <c r="H485">
        <v>1</v>
      </c>
      <c r="I485" s="39" t="s">
        <v>8297</v>
      </c>
      <c r="J485" s="39" t="s">
        <v>8298</v>
      </c>
      <c r="K485" s="39" t="s">
        <v>8299</v>
      </c>
      <c r="L485" s="39" t="s">
        <v>8300</v>
      </c>
      <c r="M485" s="39"/>
      <c r="N485" s="39" t="s">
        <v>8301</v>
      </c>
      <c r="O485" s="39" t="s">
        <v>8302</v>
      </c>
      <c r="P485" s="39" t="s">
        <v>8303</v>
      </c>
      <c r="Q485" s="39" t="s">
        <v>8304</v>
      </c>
      <c r="R485" s="39" t="s">
        <v>4811</v>
      </c>
      <c r="S485" s="39" t="s">
        <v>8305</v>
      </c>
    </row>
    <row r="486" spans="1:19" x14ac:dyDescent="0.3">
      <c r="A486">
        <v>115</v>
      </c>
      <c r="B486" s="1">
        <v>45439.454722222225</v>
      </c>
      <c r="C486" s="1">
        <v>45439.467175925929</v>
      </c>
      <c r="D486" s="39" t="s">
        <v>8306</v>
      </c>
      <c r="E486" s="39" t="s">
        <v>8307</v>
      </c>
      <c r="F486" s="39" t="s">
        <v>8307</v>
      </c>
      <c r="G486">
        <v>1</v>
      </c>
      <c r="H486">
        <v>16</v>
      </c>
      <c r="I486" s="39" t="s">
        <v>4949</v>
      </c>
      <c r="J486" s="39" t="s">
        <v>8308</v>
      </c>
      <c r="K486" s="39" t="s">
        <v>5421</v>
      </c>
      <c r="L486" s="39" t="s">
        <v>8309</v>
      </c>
      <c r="M486" s="39"/>
      <c r="N486" s="39" t="s">
        <v>8310</v>
      </c>
      <c r="O486" s="39" t="s">
        <v>8311</v>
      </c>
      <c r="P486" s="39" t="s">
        <v>8312</v>
      </c>
      <c r="Q486" s="39" t="s">
        <v>8313</v>
      </c>
      <c r="R486" s="39" t="s">
        <v>4811</v>
      </c>
      <c r="S486" s="39" t="s">
        <v>8314</v>
      </c>
    </row>
    <row r="487" spans="1:19" x14ac:dyDescent="0.3">
      <c r="A487">
        <v>116</v>
      </c>
      <c r="B487" s="1">
        <v>45439.451793981483</v>
      </c>
      <c r="C487" s="1">
        <v>45439.467175925929</v>
      </c>
      <c r="D487" s="39" t="s">
        <v>8315</v>
      </c>
      <c r="E487" s="39" t="s">
        <v>8316</v>
      </c>
      <c r="F487" s="39" t="s">
        <v>8316</v>
      </c>
      <c r="G487">
        <v>1</v>
      </c>
      <c r="H487">
        <v>14</v>
      </c>
      <c r="I487" s="39" t="s">
        <v>8317</v>
      </c>
      <c r="J487" s="39" t="s">
        <v>8318</v>
      </c>
      <c r="K487" s="39" t="s">
        <v>8319</v>
      </c>
      <c r="L487" s="39" t="s">
        <v>8320</v>
      </c>
      <c r="M487" s="39"/>
      <c r="N487" s="39" t="s">
        <v>8321</v>
      </c>
      <c r="O487" s="39" t="s">
        <v>8322</v>
      </c>
      <c r="P487" s="39" t="s">
        <v>8323</v>
      </c>
      <c r="Q487" s="39" t="s">
        <v>4855</v>
      </c>
      <c r="R487" s="39" t="s">
        <v>4811</v>
      </c>
      <c r="S487" s="39" t="s">
        <v>8324</v>
      </c>
    </row>
    <row r="488" spans="1:19" x14ac:dyDescent="0.3">
      <c r="A488">
        <v>117</v>
      </c>
      <c r="B488" s="1">
        <v>45439.461770833332</v>
      </c>
      <c r="C488" s="1">
        <v>45439.467291666668</v>
      </c>
      <c r="D488" s="39" t="s">
        <v>8325</v>
      </c>
      <c r="E488" s="39" t="s">
        <v>8326</v>
      </c>
      <c r="F488" s="39" t="s">
        <v>8326</v>
      </c>
      <c r="G488">
        <v>1</v>
      </c>
      <c r="H488">
        <v>6</v>
      </c>
      <c r="I488" s="39" t="s">
        <v>8327</v>
      </c>
      <c r="J488" s="39" t="s">
        <v>8328</v>
      </c>
      <c r="K488" s="39" t="s">
        <v>8329</v>
      </c>
      <c r="L488" s="39" t="s">
        <v>7410</v>
      </c>
      <c r="M488" s="39"/>
      <c r="N488" s="39" t="s">
        <v>8330</v>
      </c>
      <c r="O488" s="39" t="s">
        <v>8331</v>
      </c>
      <c r="P488" s="39" t="s">
        <v>8332</v>
      </c>
      <c r="Q488" s="39" t="s">
        <v>8333</v>
      </c>
      <c r="R488" s="39" t="s">
        <v>4811</v>
      </c>
      <c r="S488" s="39" t="s">
        <v>8334</v>
      </c>
    </row>
    <row r="489" spans="1:19" x14ac:dyDescent="0.3">
      <c r="A489">
        <v>118</v>
      </c>
      <c r="B489" s="1">
        <v>45439.450706018521</v>
      </c>
      <c r="C489" s="1">
        <v>45439.467534722222</v>
      </c>
      <c r="D489" s="39" t="s">
        <v>8335</v>
      </c>
      <c r="E489" s="39" t="s">
        <v>8336</v>
      </c>
      <c r="F489" s="39" t="s">
        <v>8336</v>
      </c>
      <c r="G489">
        <v>1</v>
      </c>
      <c r="H489">
        <v>25</v>
      </c>
      <c r="I489" s="39" t="s">
        <v>8337</v>
      </c>
      <c r="J489" s="39" t="s">
        <v>8338</v>
      </c>
      <c r="K489" s="39" t="s">
        <v>8169</v>
      </c>
      <c r="L489" s="39" t="s">
        <v>8339</v>
      </c>
      <c r="M489" s="39"/>
      <c r="N489" s="39" t="s">
        <v>8340</v>
      </c>
      <c r="O489" s="39" t="s">
        <v>8341</v>
      </c>
      <c r="P489" s="39" t="s">
        <v>8342</v>
      </c>
      <c r="Q489" s="39" t="s">
        <v>8343</v>
      </c>
      <c r="R489" s="39" t="s">
        <v>4811</v>
      </c>
      <c r="S489" s="39" t="s">
        <v>8344</v>
      </c>
    </row>
    <row r="490" spans="1:19" x14ac:dyDescent="0.3">
      <c r="A490">
        <v>119</v>
      </c>
      <c r="B490" s="1">
        <v>45439.450486111113</v>
      </c>
      <c r="C490" s="1">
        <v>45439.467893518522</v>
      </c>
      <c r="D490" s="39" t="s">
        <v>8345</v>
      </c>
      <c r="E490" s="39" t="s">
        <v>8346</v>
      </c>
      <c r="F490" s="39" t="s">
        <v>8346</v>
      </c>
      <c r="G490">
        <v>1</v>
      </c>
      <c r="H490">
        <v>22</v>
      </c>
      <c r="I490" s="39" t="s">
        <v>4949</v>
      </c>
      <c r="J490" s="39" t="s">
        <v>8347</v>
      </c>
      <c r="K490" s="39" t="s">
        <v>8348</v>
      </c>
      <c r="L490" s="39" t="s">
        <v>8349</v>
      </c>
      <c r="M490" s="39"/>
      <c r="N490" s="39" t="s">
        <v>8350</v>
      </c>
      <c r="O490" s="39" t="s">
        <v>8351</v>
      </c>
      <c r="P490" s="39" t="s">
        <v>8352</v>
      </c>
      <c r="Q490" s="39" t="s">
        <v>8353</v>
      </c>
      <c r="R490" s="39" t="s">
        <v>4811</v>
      </c>
      <c r="S490" s="39" t="s">
        <v>8354</v>
      </c>
    </row>
    <row r="491" spans="1:19" x14ac:dyDescent="0.3">
      <c r="A491">
        <v>120</v>
      </c>
      <c r="B491" s="1">
        <v>45439.450173611112</v>
      </c>
      <c r="C491" s="1">
        <v>45439.468171296299</v>
      </c>
      <c r="D491" s="39" t="s">
        <v>8355</v>
      </c>
      <c r="E491" s="39" t="s">
        <v>8356</v>
      </c>
      <c r="F491" s="39" t="s">
        <v>8356</v>
      </c>
      <c r="G491">
        <v>1</v>
      </c>
      <c r="H491">
        <v>20</v>
      </c>
      <c r="I491" s="39" t="s">
        <v>8285</v>
      </c>
      <c r="J491" s="39" t="s">
        <v>8357</v>
      </c>
      <c r="K491" s="39" t="s">
        <v>8358</v>
      </c>
      <c r="L491" s="39" t="s">
        <v>7410</v>
      </c>
      <c r="M491" s="39"/>
      <c r="N491" s="39" t="s">
        <v>8359</v>
      </c>
      <c r="O491" s="39" t="s">
        <v>8360</v>
      </c>
      <c r="P491" s="39" t="s">
        <v>8361</v>
      </c>
      <c r="Q491" s="39" t="s">
        <v>8163</v>
      </c>
      <c r="R491" s="39" t="s">
        <v>4811</v>
      </c>
      <c r="S491" s="39" t="s">
        <v>8362</v>
      </c>
    </row>
    <row r="492" spans="1:19" x14ac:dyDescent="0.3">
      <c r="A492">
        <v>121</v>
      </c>
      <c r="B492" s="1">
        <v>45439.450312499997</v>
      </c>
      <c r="C492" s="1">
        <v>45439.46837962963</v>
      </c>
      <c r="D492" s="39" t="s">
        <v>8363</v>
      </c>
      <c r="E492" s="39" t="s">
        <v>8364</v>
      </c>
      <c r="F492" s="39" t="s">
        <v>8364</v>
      </c>
      <c r="G492">
        <v>1</v>
      </c>
      <c r="H492">
        <v>18</v>
      </c>
      <c r="I492" s="39" t="s">
        <v>8365</v>
      </c>
      <c r="J492" s="39" t="s">
        <v>8366</v>
      </c>
      <c r="K492" s="39" t="s">
        <v>8367</v>
      </c>
      <c r="L492" s="39" t="s">
        <v>8368</v>
      </c>
      <c r="M492" s="39"/>
      <c r="N492" s="39" t="s">
        <v>8369</v>
      </c>
      <c r="O492" s="39" t="s">
        <v>8370</v>
      </c>
      <c r="P492" s="39" t="s">
        <v>8371</v>
      </c>
      <c r="Q492" s="39" t="s">
        <v>8372</v>
      </c>
      <c r="R492" s="39" t="s">
        <v>4811</v>
      </c>
      <c r="S492" s="39" t="s">
        <v>8373</v>
      </c>
    </row>
    <row r="493" spans="1:19" x14ac:dyDescent="0.3">
      <c r="A493">
        <v>122</v>
      </c>
      <c r="B493" s="1">
        <v>45439.450150462966</v>
      </c>
      <c r="C493" s="1">
        <v>45439.468587962961</v>
      </c>
      <c r="D493" s="39" t="s">
        <v>8374</v>
      </c>
      <c r="E493" s="39" t="s">
        <v>8375</v>
      </c>
      <c r="F493" s="39" t="s">
        <v>8375</v>
      </c>
      <c r="G493">
        <v>1</v>
      </c>
      <c r="H493">
        <v>29</v>
      </c>
      <c r="I493" s="39" t="s">
        <v>8376</v>
      </c>
      <c r="J493" s="39" t="s">
        <v>8377</v>
      </c>
      <c r="K493" s="39" t="s">
        <v>8378</v>
      </c>
      <c r="L493" s="39" t="s">
        <v>5326</v>
      </c>
      <c r="M493" s="39"/>
      <c r="N493" s="39" t="s">
        <v>8379</v>
      </c>
      <c r="O493" s="39" t="s">
        <v>8380</v>
      </c>
      <c r="P493" s="39" t="s">
        <v>8381</v>
      </c>
      <c r="Q493" s="39" t="s">
        <v>8382</v>
      </c>
      <c r="R493" s="39" t="s">
        <v>4811</v>
      </c>
      <c r="S493" s="39" t="s">
        <v>8383</v>
      </c>
    </row>
    <row r="494" spans="1:19" x14ac:dyDescent="0.3">
      <c r="A494">
        <v>123</v>
      </c>
      <c r="B494" s="1">
        <v>45439.450127314813</v>
      </c>
      <c r="C494" s="1">
        <v>45439.468587962961</v>
      </c>
      <c r="D494" s="39" t="s">
        <v>8384</v>
      </c>
      <c r="E494" s="39" t="s">
        <v>8385</v>
      </c>
      <c r="F494" s="39" t="s">
        <v>8385</v>
      </c>
      <c r="G494">
        <v>1</v>
      </c>
      <c r="H494">
        <v>15</v>
      </c>
      <c r="I494" s="39" t="s">
        <v>8386</v>
      </c>
      <c r="J494" s="39" t="s">
        <v>8387</v>
      </c>
      <c r="K494" s="39" t="s">
        <v>8388</v>
      </c>
      <c r="L494" s="39" t="s">
        <v>8389</v>
      </c>
      <c r="M494" s="39"/>
      <c r="N494" s="39" t="s">
        <v>8390</v>
      </c>
      <c r="O494" s="39" t="s">
        <v>8391</v>
      </c>
      <c r="P494" s="39" t="s">
        <v>8392</v>
      </c>
      <c r="Q494" s="39" t="s">
        <v>8393</v>
      </c>
      <c r="R494" s="39" t="s">
        <v>4811</v>
      </c>
      <c r="S494" s="39" t="s">
        <v>8394</v>
      </c>
    </row>
    <row r="495" spans="1:19" x14ac:dyDescent="0.3">
      <c r="A495">
        <v>124</v>
      </c>
      <c r="B495" s="1">
        <v>45439.452349537038</v>
      </c>
      <c r="C495" s="1">
        <v>45439.469317129631</v>
      </c>
      <c r="D495" s="39" t="s">
        <v>8395</v>
      </c>
      <c r="E495" s="39" t="s">
        <v>8396</v>
      </c>
      <c r="F495" s="39" t="s">
        <v>8396</v>
      </c>
      <c r="G495">
        <v>1</v>
      </c>
      <c r="H495">
        <v>26</v>
      </c>
      <c r="I495" s="39" t="s">
        <v>8397</v>
      </c>
      <c r="J495" s="39" t="s">
        <v>8398</v>
      </c>
      <c r="K495" s="39" t="s">
        <v>8399</v>
      </c>
      <c r="L495" s="39" t="s">
        <v>8400</v>
      </c>
      <c r="M495" s="39"/>
      <c r="N495" s="39" t="s">
        <v>8401</v>
      </c>
      <c r="O495" s="39" t="s">
        <v>8402</v>
      </c>
      <c r="P495" s="39" t="s">
        <v>8260</v>
      </c>
      <c r="Q495" s="39" t="s">
        <v>5021</v>
      </c>
      <c r="R495" s="39" t="s">
        <v>4811</v>
      </c>
      <c r="S495" s="39" t="s">
        <v>8403</v>
      </c>
    </row>
    <row r="496" spans="1:19" x14ac:dyDescent="0.3">
      <c r="A496">
        <v>125</v>
      </c>
      <c r="B496" s="1">
        <v>45439.450231481482</v>
      </c>
      <c r="C496" s="1">
        <v>45439.469895833332</v>
      </c>
      <c r="D496" s="39" t="s">
        <v>8404</v>
      </c>
      <c r="E496" s="39" t="s">
        <v>8405</v>
      </c>
      <c r="F496" s="39" t="s">
        <v>8405</v>
      </c>
      <c r="G496">
        <v>1</v>
      </c>
      <c r="H496">
        <v>28</v>
      </c>
      <c r="I496" s="39" t="s">
        <v>4949</v>
      </c>
      <c r="J496" s="39" t="s">
        <v>8406</v>
      </c>
      <c r="K496" s="39" t="s">
        <v>8407</v>
      </c>
      <c r="L496" s="39" t="s">
        <v>8400</v>
      </c>
      <c r="M496" s="39"/>
      <c r="N496" s="39" t="s">
        <v>8408</v>
      </c>
      <c r="O496" s="39" t="s">
        <v>8409</v>
      </c>
      <c r="P496" s="39" t="s">
        <v>8410</v>
      </c>
      <c r="Q496" s="39" t="s">
        <v>5021</v>
      </c>
      <c r="R496" s="39" t="s">
        <v>4811</v>
      </c>
      <c r="S496" s="39" t="s">
        <v>8411</v>
      </c>
    </row>
    <row r="497" spans="1:19" x14ac:dyDescent="0.3">
      <c r="A497">
        <v>126</v>
      </c>
      <c r="B497" s="1">
        <v>45439.455405092594</v>
      </c>
      <c r="C497" s="1">
        <v>45439.469907407409</v>
      </c>
      <c r="D497" s="39" t="s">
        <v>8412</v>
      </c>
      <c r="E497" s="39" t="s">
        <v>8413</v>
      </c>
      <c r="F497" s="39" t="s">
        <v>8413</v>
      </c>
      <c r="G497">
        <v>1</v>
      </c>
      <c r="H497">
        <v>30</v>
      </c>
      <c r="I497" s="39" t="s">
        <v>8414</v>
      </c>
      <c r="J497" s="39" t="s">
        <v>8415</v>
      </c>
      <c r="K497" s="39" t="s">
        <v>8416</v>
      </c>
      <c r="L497" s="39" t="s">
        <v>8400</v>
      </c>
      <c r="M497" s="39"/>
      <c r="N497" s="39" t="s">
        <v>8417</v>
      </c>
      <c r="O497" s="39" t="s">
        <v>8418</v>
      </c>
      <c r="P497" s="39" t="s">
        <v>8419</v>
      </c>
      <c r="Q497" s="39" t="s">
        <v>8420</v>
      </c>
      <c r="R497" s="39" t="s">
        <v>4811</v>
      </c>
      <c r="S497" s="39" t="s">
        <v>8411</v>
      </c>
    </row>
    <row r="498" spans="1:19" x14ac:dyDescent="0.3">
      <c r="A498">
        <v>127</v>
      </c>
      <c r="B498" s="1">
        <v>45439.459837962961</v>
      </c>
      <c r="C498" s="1">
        <v>45439.470891203702</v>
      </c>
      <c r="D498" s="39" t="s">
        <v>8421</v>
      </c>
      <c r="E498" s="39" t="s">
        <v>8422</v>
      </c>
      <c r="F498" s="39" t="s">
        <v>8423</v>
      </c>
      <c r="G498">
        <v>1</v>
      </c>
      <c r="H498">
        <v>27</v>
      </c>
      <c r="I498" s="39" t="s">
        <v>8424</v>
      </c>
      <c r="J498" s="39" t="s">
        <v>8425</v>
      </c>
      <c r="K498" s="39" t="s">
        <v>8426</v>
      </c>
      <c r="L498" s="39" t="s">
        <v>5326</v>
      </c>
      <c r="M498" s="39"/>
      <c r="N498" s="39" t="s">
        <v>8427</v>
      </c>
      <c r="O498" s="39" t="s">
        <v>8428</v>
      </c>
      <c r="P498" s="39" t="s">
        <v>8381</v>
      </c>
      <c r="Q498" s="39" t="s">
        <v>8429</v>
      </c>
      <c r="R498" s="39" t="s">
        <v>4811</v>
      </c>
      <c r="S498" s="39" t="s">
        <v>8430</v>
      </c>
    </row>
    <row r="499" spans="1:19" x14ac:dyDescent="0.3">
      <c r="A499">
        <v>128</v>
      </c>
      <c r="B499" s="1">
        <v>45440.38480324074</v>
      </c>
      <c r="C499" s="1">
        <v>45440.39603009259</v>
      </c>
      <c r="D499" s="39" t="s">
        <v>8431</v>
      </c>
      <c r="E499" s="39" t="s">
        <v>8432</v>
      </c>
      <c r="F499" s="39" t="s">
        <v>8432</v>
      </c>
      <c r="G499">
        <v>2</v>
      </c>
      <c r="H499">
        <v>19</v>
      </c>
      <c r="I499" s="39" t="s">
        <v>8433</v>
      </c>
      <c r="J499" s="39" t="s">
        <v>8434</v>
      </c>
      <c r="K499" s="39" t="s">
        <v>8435</v>
      </c>
      <c r="L499" s="39" t="s">
        <v>8436</v>
      </c>
      <c r="M499" s="39"/>
      <c r="N499" s="39" t="s">
        <v>8437</v>
      </c>
      <c r="O499" s="39" t="s">
        <v>8438</v>
      </c>
      <c r="P499" s="39" t="s">
        <v>8439</v>
      </c>
      <c r="Q499" s="39" t="s">
        <v>8440</v>
      </c>
      <c r="R499" s="39" t="s">
        <v>4837</v>
      </c>
      <c r="S499" s="39" t="s">
        <v>8441</v>
      </c>
    </row>
    <row r="500" spans="1:19" x14ac:dyDescent="0.3">
      <c r="A500">
        <v>129</v>
      </c>
      <c r="B500" s="1">
        <v>45440.385023148148</v>
      </c>
      <c r="C500" s="1">
        <v>45440.397465277776</v>
      </c>
      <c r="D500" s="39" t="s">
        <v>8442</v>
      </c>
      <c r="E500" s="39" t="s">
        <v>8443</v>
      </c>
      <c r="F500" s="39" t="s">
        <v>8444</v>
      </c>
      <c r="G500">
        <v>2</v>
      </c>
      <c r="H500">
        <v>2</v>
      </c>
      <c r="I500" s="39" t="s">
        <v>8445</v>
      </c>
      <c r="J500" s="39" t="s">
        <v>8446</v>
      </c>
      <c r="K500" s="39" t="s">
        <v>8447</v>
      </c>
      <c r="L500" s="39" t="s">
        <v>8448</v>
      </c>
      <c r="M500" s="39"/>
      <c r="N500" s="39" t="s">
        <v>4870</v>
      </c>
      <c r="O500" s="39" t="s">
        <v>8449</v>
      </c>
      <c r="P500" s="39" t="s">
        <v>8450</v>
      </c>
      <c r="Q500" s="39" t="s">
        <v>8451</v>
      </c>
      <c r="R500" s="39" t="s">
        <v>4811</v>
      </c>
      <c r="S500" s="39" t="s">
        <v>8452</v>
      </c>
    </row>
    <row r="501" spans="1:19" x14ac:dyDescent="0.3">
      <c r="A501">
        <v>130</v>
      </c>
      <c r="B501" s="1">
        <v>45440.384733796294</v>
      </c>
      <c r="C501" s="1">
        <v>45440.398935185185</v>
      </c>
      <c r="D501" s="39" t="s">
        <v>8453</v>
      </c>
      <c r="E501" s="39" t="s">
        <v>8454</v>
      </c>
      <c r="F501" s="39" t="s">
        <v>8455</v>
      </c>
      <c r="G501">
        <v>2</v>
      </c>
      <c r="H501">
        <v>17</v>
      </c>
      <c r="I501" s="39" t="s">
        <v>8456</v>
      </c>
      <c r="J501" s="39" t="s">
        <v>8457</v>
      </c>
      <c r="K501" s="39" t="s">
        <v>8458</v>
      </c>
      <c r="L501" s="39" t="s">
        <v>8459</v>
      </c>
      <c r="M501" s="39"/>
      <c r="N501" s="39" t="s">
        <v>8460</v>
      </c>
      <c r="O501" s="39" t="s">
        <v>8461</v>
      </c>
      <c r="P501" s="39" t="s">
        <v>8462</v>
      </c>
      <c r="Q501" s="39" t="s">
        <v>8463</v>
      </c>
      <c r="R501" s="39" t="s">
        <v>4811</v>
      </c>
      <c r="S501" s="39" t="s">
        <v>8464</v>
      </c>
    </row>
    <row r="502" spans="1:19" x14ac:dyDescent="0.3">
      <c r="A502">
        <v>131</v>
      </c>
      <c r="B502" s="1">
        <v>45440.395462962966</v>
      </c>
      <c r="C502" s="1">
        <v>45440.399502314816</v>
      </c>
      <c r="D502" s="39" t="s">
        <v>8465</v>
      </c>
      <c r="E502" s="39" t="s">
        <v>8466</v>
      </c>
      <c r="F502" s="39" t="s">
        <v>8467</v>
      </c>
      <c r="G502">
        <v>2</v>
      </c>
      <c r="H502">
        <v>15</v>
      </c>
      <c r="I502" s="39" t="s">
        <v>8468</v>
      </c>
      <c r="J502" s="39" t="s">
        <v>8469</v>
      </c>
      <c r="K502" s="39" t="s">
        <v>8470</v>
      </c>
      <c r="L502" s="39" t="s">
        <v>8471</v>
      </c>
      <c r="M502" s="39"/>
      <c r="N502" s="39" t="s">
        <v>8472</v>
      </c>
      <c r="O502" s="39" t="s">
        <v>8473</v>
      </c>
      <c r="P502" s="39" t="s">
        <v>8474</v>
      </c>
      <c r="Q502" s="39" t="s">
        <v>8475</v>
      </c>
      <c r="R502" s="39" t="s">
        <v>4837</v>
      </c>
      <c r="S502" s="39" t="s">
        <v>8476</v>
      </c>
    </row>
    <row r="503" spans="1:19" x14ac:dyDescent="0.3">
      <c r="A503">
        <v>132</v>
      </c>
      <c r="B503" s="1">
        <v>45440.384733796294</v>
      </c>
      <c r="C503" s="1">
        <v>45440.400833333333</v>
      </c>
      <c r="D503" s="39" t="s">
        <v>8477</v>
      </c>
      <c r="E503" s="39" t="s">
        <v>8478</v>
      </c>
      <c r="F503" s="39" t="s">
        <v>8479</v>
      </c>
      <c r="G503">
        <v>2</v>
      </c>
      <c r="H503">
        <v>20</v>
      </c>
      <c r="I503" s="39" t="s">
        <v>8480</v>
      </c>
      <c r="J503" s="39" t="s">
        <v>8481</v>
      </c>
      <c r="K503" s="39" t="s">
        <v>8358</v>
      </c>
      <c r="L503" s="39" t="s">
        <v>8482</v>
      </c>
      <c r="M503" s="39"/>
      <c r="N503" s="39" t="s">
        <v>4870</v>
      </c>
      <c r="O503" s="39" t="s">
        <v>8483</v>
      </c>
      <c r="P503" s="39" t="s">
        <v>8484</v>
      </c>
      <c r="Q503" s="39" t="s">
        <v>8485</v>
      </c>
      <c r="R503" s="39" t="s">
        <v>4837</v>
      </c>
      <c r="S503" s="39" t="s">
        <v>8486</v>
      </c>
    </row>
    <row r="504" spans="1:19" x14ac:dyDescent="0.3">
      <c r="A504">
        <v>133</v>
      </c>
      <c r="B504" s="1">
        <v>45440.384930555556</v>
      </c>
      <c r="C504" s="1">
        <v>45440.401412037034</v>
      </c>
      <c r="D504" s="39" t="s">
        <v>8487</v>
      </c>
      <c r="E504" s="39" t="s">
        <v>8488</v>
      </c>
      <c r="F504" s="39" t="s">
        <v>8488</v>
      </c>
      <c r="G504">
        <v>2</v>
      </c>
      <c r="H504">
        <v>11</v>
      </c>
      <c r="I504" s="39" t="s">
        <v>8228</v>
      </c>
      <c r="J504" s="39" t="s">
        <v>8489</v>
      </c>
      <c r="K504" s="39" t="s">
        <v>8470</v>
      </c>
      <c r="L504" s="39" t="s">
        <v>7410</v>
      </c>
      <c r="M504" s="39"/>
      <c r="N504" s="39" t="s">
        <v>5098</v>
      </c>
      <c r="O504" s="39" t="s">
        <v>8490</v>
      </c>
      <c r="P504" s="39" t="s">
        <v>6660</v>
      </c>
      <c r="Q504" s="39" t="s">
        <v>8491</v>
      </c>
      <c r="R504" s="39" t="s">
        <v>4837</v>
      </c>
      <c r="S504" s="39" t="s">
        <v>8492</v>
      </c>
    </row>
    <row r="505" spans="1:19" x14ac:dyDescent="0.3">
      <c r="A505">
        <v>134</v>
      </c>
      <c r="B505" s="1">
        <v>45440.384872685187</v>
      </c>
      <c r="C505" s="1">
        <v>45440.401550925926</v>
      </c>
      <c r="D505" s="39" t="s">
        <v>8493</v>
      </c>
      <c r="E505" s="39" t="s">
        <v>8494</v>
      </c>
      <c r="F505" s="39" t="s">
        <v>8495</v>
      </c>
      <c r="G505">
        <v>2</v>
      </c>
      <c r="H505">
        <v>18</v>
      </c>
      <c r="I505" s="39" t="s">
        <v>8496</v>
      </c>
      <c r="J505" s="39" t="s">
        <v>8497</v>
      </c>
      <c r="K505" s="39" t="s">
        <v>8498</v>
      </c>
      <c r="L505" s="39" t="s">
        <v>8499</v>
      </c>
      <c r="M505" s="39"/>
      <c r="N505" s="39" t="s">
        <v>8500</v>
      </c>
      <c r="O505" s="39" t="s">
        <v>8501</v>
      </c>
      <c r="P505" s="39" t="s">
        <v>8502</v>
      </c>
      <c r="Q505" s="39" t="s">
        <v>8503</v>
      </c>
      <c r="R505" s="39" t="s">
        <v>4811</v>
      </c>
      <c r="S505" s="39" t="s">
        <v>8504</v>
      </c>
    </row>
    <row r="506" spans="1:19" x14ac:dyDescent="0.3">
      <c r="A506">
        <v>135</v>
      </c>
      <c r="B506" s="1">
        <v>45440.384675925925</v>
      </c>
      <c r="C506" s="1">
        <v>45440.402557870373</v>
      </c>
      <c r="D506" s="39" t="s">
        <v>8505</v>
      </c>
      <c r="E506" s="39" t="s">
        <v>8506</v>
      </c>
      <c r="F506" s="39" t="s">
        <v>8507</v>
      </c>
      <c r="G506">
        <v>2</v>
      </c>
      <c r="H506">
        <v>14</v>
      </c>
      <c r="I506" s="39" t="s">
        <v>8508</v>
      </c>
      <c r="J506" s="39" t="s">
        <v>8509</v>
      </c>
      <c r="K506" s="39" t="s">
        <v>8510</v>
      </c>
      <c r="L506" s="39" t="s">
        <v>8511</v>
      </c>
      <c r="M506" s="39"/>
      <c r="N506" s="39" t="s">
        <v>8512</v>
      </c>
      <c r="O506" s="39" t="s">
        <v>8513</v>
      </c>
      <c r="P506" s="39" t="s">
        <v>8514</v>
      </c>
      <c r="Q506" s="39" t="s">
        <v>8515</v>
      </c>
      <c r="R506" s="39" t="s">
        <v>4837</v>
      </c>
      <c r="S506" s="39" t="s">
        <v>8516</v>
      </c>
    </row>
    <row r="507" spans="1:19" x14ac:dyDescent="0.3">
      <c r="A507">
        <v>136</v>
      </c>
      <c r="B507" s="1">
        <v>45440.394629629627</v>
      </c>
      <c r="C507" s="1">
        <v>45440.402627314812</v>
      </c>
      <c r="D507" s="39" t="s">
        <v>8517</v>
      </c>
      <c r="E507" s="39" t="s">
        <v>8518</v>
      </c>
      <c r="F507" s="39" t="s">
        <v>8518</v>
      </c>
      <c r="G507">
        <v>2</v>
      </c>
      <c r="H507">
        <v>21</v>
      </c>
      <c r="I507" s="39" t="s">
        <v>4865</v>
      </c>
      <c r="J507" s="39" t="s">
        <v>8519</v>
      </c>
      <c r="K507" s="39" t="s">
        <v>8520</v>
      </c>
      <c r="L507" s="39" t="s">
        <v>7973</v>
      </c>
      <c r="M507" s="39"/>
      <c r="N507" s="39" t="s">
        <v>8521</v>
      </c>
      <c r="O507" s="39" t="s">
        <v>8522</v>
      </c>
      <c r="P507" s="39" t="s">
        <v>8523</v>
      </c>
      <c r="Q507" s="39" t="s">
        <v>8524</v>
      </c>
      <c r="R507" s="39" t="s">
        <v>4811</v>
      </c>
      <c r="S507" s="39" t="s">
        <v>8525</v>
      </c>
    </row>
    <row r="508" spans="1:19" x14ac:dyDescent="0.3">
      <c r="A508">
        <v>137</v>
      </c>
      <c r="B508" s="1">
        <v>45440.384918981479</v>
      </c>
      <c r="C508" s="1">
        <v>45440.402951388889</v>
      </c>
      <c r="D508" s="39" t="s">
        <v>8526</v>
      </c>
      <c r="E508" s="39" t="s">
        <v>8527</v>
      </c>
      <c r="F508" s="39" t="s">
        <v>8527</v>
      </c>
      <c r="G508">
        <v>2</v>
      </c>
      <c r="H508">
        <v>22</v>
      </c>
      <c r="I508" s="39" t="s">
        <v>8528</v>
      </c>
      <c r="J508" s="39" t="s">
        <v>8529</v>
      </c>
      <c r="K508" s="39" t="s">
        <v>8530</v>
      </c>
      <c r="L508" s="39" t="s">
        <v>7973</v>
      </c>
      <c r="M508" s="39"/>
      <c r="N508" s="39" t="s">
        <v>8531</v>
      </c>
      <c r="O508" s="39" t="s">
        <v>8532</v>
      </c>
      <c r="P508" s="39" t="s">
        <v>8533</v>
      </c>
      <c r="Q508" s="39" t="s">
        <v>8534</v>
      </c>
      <c r="R508" s="39" t="s">
        <v>4811</v>
      </c>
      <c r="S508" s="39" t="s">
        <v>8535</v>
      </c>
    </row>
    <row r="509" spans="1:19" x14ac:dyDescent="0.3">
      <c r="A509">
        <v>138</v>
      </c>
      <c r="B509" s="1">
        <v>45440.386597222219</v>
      </c>
      <c r="C509" s="1">
        <v>45440.403379629628</v>
      </c>
      <c r="D509" s="39" t="s">
        <v>8536</v>
      </c>
      <c r="E509" s="39" t="s">
        <v>8537</v>
      </c>
      <c r="F509" s="39" t="s">
        <v>8537</v>
      </c>
      <c r="G509">
        <v>2</v>
      </c>
      <c r="H509">
        <v>10</v>
      </c>
      <c r="I509" s="39" t="s">
        <v>8528</v>
      </c>
      <c r="J509" s="39" t="s">
        <v>8538</v>
      </c>
      <c r="K509" s="39" t="s">
        <v>8530</v>
      </c>
      <c r="L509" s="39" t="s">
        <v>8539</v>
      </c>
      <c r="M509" s="39"/>
      <c r="N509" s="39" t="s">
        <v>8540</v>
      </c>
      <c r="O509" s="39" t="s">
        <v>8541</v>
      </c>
      <c r="P509" s="39" t="s">
        <v>8542</v>
      </c>
      <c r="Q509" s="39" t="s">
        <v>8543</v>
      </c>
      <c r="R509" s="39" t="s">
        <v>4811</v>
      </c>
      <c r="S509" s="39" t="s">
        <v>8544</v>
      </c>
    </row>
    <row r="510" spans="1:19" x14ac:dyDescent="0.3">
      <c r="A510">
        <v>139</v>
      </c>
      <c r="B510" s="1">
        <v>45440.389652777776</v>
      </c>
      <c r="C510" s="1">
        <v>45440.403425925928</v>
      </c>
      <c r="D510" s="39" t="s">
        <v>8545</v>
      </c>
      <c r="E510" s="39" t="s">
        <v>8546</v>
      </c>
      <c r="F510" s="39" t="s">
        <v>8546</v>
      </c>
      <c r="G510">
        <v>2</v>
      </c>
      <c r="H510">
        <v>1</v>
      </c>
      <c r="I510" s="39" t="s">
        <v>4949</v>
      </c>
      <c r="J510" s="39" t="s">
        <v>2809</v>
      </c>
      <c r="K510" s="39" t="s">
        <v>8547</v>
      </c>
      <c r="L510" s="39" t="s">
        <v>8548</v>
      </c>
      <c r="M510" s="39"/>
      <c r="N510" s="39" t="s">
        <v>4870</v>
      </c>
      <c r="O510" s="39" t="s">
        <v>8549</v>
      </c>
      <c r="P510" s="39" t="s">
        <v>8550</v>
      </c>
      <c r="Q510" s="39" t="s">
        <v>8551</v>
      </c>
      <c r="R510" s="39" t="s">
        <v>4811</v>
      </c>
      <c r="S510" s="39" t="s">
        <v>8552</v>
      </c>
    </row>
    <row r="511" spans="1:19" x14ac:dyDescent="0.3">
      <c r="A511">
        <v>140</v>
      </c>
      <c r="B511" s="1">
        <v>45440.385300925926</v>
      </c>
      <c r="C511" s="1">
        <v>45440.403668981482</v>
      </c>
      <c r="D511" s="39" t="s">
        <v>8553</v>
      </c>
      <c r="E511" s="39" t="s">
        <v>8554</v>
      </c>
      <c r="F511" s="39" t="s">
        <v>8555</v>
      </c>
      <c r="G511">
        <v>2</v>
      </c>
      <c r="H511">
        <v>3</v>
      </c>
      <c r="I511" s="39" t="s">
        <v>8556</v>
      </c>
      <c r="J511" s="39" t="s">
        <v>8557</v>
      </c>
      <c r="K511" s="39" t="s">
        <v>8558</v>
      </c>
      <c r="L511" s="39" t="s">
        <v>8559</v>
      </c>
      <c r="M511" s="39"/>
      <c r="N511" s="39" t="s">
        <v>8560</v>
      </c>
      <c r="O511" s="39" t="s">
        <v>8561</v>
      </c>
      <c r="P511" s="39" t="s">
        <v>8562</v>
      </c>
      <c r="Q511" s="39" t="s">
        <v>4855</v>
      </c>
      <c r="R511" s="39" t="s">
        <v>4837</v>
      </c>
      <c r="S511" s="39" t="s">
        <v>8563</v>
      </c>
    </row>
    <row r="512" spans="1:19" x14ac:dyDescent="0.3">
      <c r="A512">
        <v>141</v>
      </c>
      <c r="B512" s="1">
        <v>45440.384884259256</v>
      </c>
      <c r="C512" s="1">
        <v>45440.403703703705</v>
      </c>
      <c r="D512" s="39" t="s">
        <v>8564</v>
      </c>
      <c r="E512" s="39" t="s">
        <v>8565</v>
      </c>
      <c r="F512" s="39" t="s">
        <v>8565</v>
      </c>
      <c r="G512">
        <v>2</v>
      </c>
      <c r="H512">
        <v>12</v>
      </c>
      <c r="I512" s="39" t="s">
        <v>8566</v>
      </c>
      <c r="J512" s="39" t="s">
        <v>8567</v>
      </c>
      <c r="K512" s="39" t="s">
        <v>8299</v>
      </c>
      <c r="L512" s="39" t="s">
        <v>7410</v>
      </c>
      <c r="M512" s="39"/>
      <c r="N512" s="39" t="s">
        <v>4870</v>
      </c>
      <c r="O512" s="39" t="s">
        <v>8568</v>
      </c>
      <c r="P512" s="39" t="s">
        <v>8569</v>
      </c>
      <c r="Q512" s="39" t="s">
        <v>5205</v>
      </c>
      <c r="R512" s="39" t="s">
        <v>4811</v>
      </c>
      <c r="S512" s="39" t="s">
        <v>8570</v>
      </c>
    </row>
    <row r="513" spans="1:19" x14ac:dyDescent="0.3">
      <c r="A513">
        <v>142</v>
      </c>
      <c r="B513" s="1">
        <v>45440.384699074071</v>
      </c>
      <c r="C513" s="1">
        <v>45440.403726851851</v>
      </c>
      <c r="D513" s="39" t="s">
        <v>8571</v>
      </c>
      <c r="E513" s="39" t="s">
        <v>8572</v>
      </c>
      <c r="F513" s="39" t="s">
        <v>8573</v>
      </c>
      <c r="G513">
        <v>2</v>
      </c>
      <c r="H513">
        <v>16</v>
      </c>
      <c r="I513" s="39" t="s">
        <v>4949</v>
      </c>
      <c r="J513" s="39" t="s">
        <v>8574</v>
      </c>
      <c r="K513" s="39" t="s">
        <v>8575</v>
      </c>
      <c r="L513" s="39" t="s">
        <v>8576</v>
      </c>
      <c r="M513" s="39"/>
      <c r="N513" s="39" t="s">
        <v>8577</v>
      </c>
      <c r="O513" s="39" t="s">
        <v>8578</v>
      </c>
      <c r="P513" s="39" t="s">
        <v>8579</v>
      </c>
      <c r="Q513" s="39" t="s">
        <v>8580</v>
      </c>
      <c r="R513" s="39" t="s">
        <v>4811</v>
      </c>
      <c r="S513" s="39" t="s">
        <v>8581</v>
      </c>
    </row>
    <row r="514" spans="1:19" x14ac:dyDescent="0.3">
      <c r="A514">
        <v>143</v>
      </c>
      <c r="B514" s="1">
        <v>45440.389965277776</v>
      </c>
      <c r="C514" s="1">
        <v>45440.404143518521</v>
      </c>
      <c r="D514" s="39" t="s">
        <v>8582</v>
      </c>
      <c r="E514" s="39" t="s">
        <v>8583</v>
      </c>
      <c r="F514" s="39" t="s">
        <v>8583</v>
      </c>
      <c r="G514">
        <v>2</v>
      </c>
      <c r="H514">
        <v>25</v>
      </c>
      <c r="I514" s="39" t="s">
        <v>8584</v>
      </c>
      <c r="J514" s="39" t="s">
        <v>8585</v>
      </c>
      <c r="K514" s="39" t="s">
        <v>8586</v>
      </c>
      <c r="L514" s="39" t="s">
        <v>8587</v>
      </c>
      <c r="M514" s="39"/>
      <c r="N514" s="39" t="s">
        <v>8588</v>
      </c>
      <c r="O514" s="39" t="s">
        <v>8589</v>
      </c>
      <c r="P514" s="39" t="s">
        <v>8590</v>
      </c>
      <c r="Q514" s="39" t="s">
        <v>8591</v>
      </c>
      <c r="R514" s="39" t="s">
        <v>4811</v>
      </c>
      <c r="S514" s="39" t="s">
        <v>8592</v>
      </c>
    </row>
    <row r="515" spans="1:19" x14ac:dyDescent="0.3">
      <c r="A515">
        <v>144</v>
      </c>
      <c r="B515" s="1">
        <v>45440.384618055556</v>
      </c>
      <c r="C515" s="1">
        <v>45440.404398148145</v>
      </c>
      <c r="D515" s="39" t="s">
        <v>8593</v>
      </c>
      <c r="E515" s="39" t="s">
        <v>8594</v>
      </c>
      <c r="F515" s="39" t="s">
        <v>8595</v>
      </c>
      <c r="G515">
        <v>2</v>
      </c>
      <c r="H515">
        <v>4</v>
      </c>
      <c r="I515" s="39" t="s">
        <v>4865</v>
      </c>
      <c r="J515" s="39" t="s">
        <v>8596</v>
      </c>
      <c r="K515" s="39" t="s">
        <v>8597</v>
      </c>
      <c r="L515" s="39" t="s">
        <v>8598</v>
      </c>
      <c r="M515" s="39"/>
      <c r="N515" s="39" t="s">
        <v>8599</v>
      </c>
      <c r="O515" s="39" t="s">
        <v>8600</v>
      </c>
      <c r="P515" s="39" t="s">
        <v>8601</v>
      </c>
      <c r="Q515" s="39" t="s">
        <v>4855</v>
      </c>
      <c r="R515" s="39" t="s">
        <v>4837</v>
      </c>
      <c r="S515" s="39" t="s">
        <v>8602</v>
      </c>
    </row>
    <row r="516" spans="1:19" x14ac:dyDescent="0.3">
      <c r="A516">
        <v>145</v>
      </c>
      <c r="B516" s="1">
        <v>45440.384699074071</v>
      </c>
      <c r="C516" s="1">
        <v>45440.405115740738</v>
      </c>
      <c r="D516" s="39" t="s">
        <v>8603</v>
      </c>
      <c r="E516" s="39" t="s">
        <v>8604</v>
      </c>
      <c r="F516" s="39" t="s">
        <v>8604</v>
      </c>
      <c r="G516">
        <v>2</v>
      </c>
      <c r="H516">
        <v>26</v>
      </c>
      <c r="I516" s="39" t="s">
        <v>6732</v>
      </c>
      <c r="J516" s="39" t="s">
        <v>958</v>
      </c>
      <c r="K516" s="39" t="s">
        <v>8605</v>
      </c>
      <c r="L516" s="39" t="s">
        <v>7410</v>
      </c>
      <c r="M516" s="39"/>
      <c r="N516" s="39" t="s">
        <v>8606</v>
      </c>
      <c r="O516" s="39" t="s">
        <v>8607</v>
      </c>
      <c r="P516" s="39" t="s">
        <v>8608</v>
      </c>
      <c r="Q516" s="39" t="s">
        <v>8609</v>
      </c>
      <c r="R516" s="39" t="s">
        <v>4811</v>
      </c>
      <c r="S516" s="39" t="s">
        <v>8610</v>
      </c>
    </row>
    <row r="517" spans="1:19" x14ac:dyDescent="0.3">
      <c r="A517">
        <v>146</v>
      </c>
      <c r="B517" s="1">
        <v>45440.386192129627</v>
      </c>
      <c r="C517" s="1">
        <v>45440.405358796299</v>
      </c>
      <c r="D517" s="39" t="s">
        <v>8611</v>
      </c>
      <c r="E517" s="39" t="s">
        <v>8612</v>
      </c>
      <c r="F517" s="39" t="s">
        <v>8612</v>
      </c>
      <c r="G517">
        <v>2</v>
      </c>
      <c r="H517">
        <v>13</v>
      </c>
      <c r="I517" s="39" t="s">
        <v>8613</v>
      </c>
      <c r="J517" s="39" t="s">
        <v>8614</v>
      </c>
      <c r="K517" s="39" t="s">
        <v>8615</v>
      </c>
      <c r="L517" s="39" t="s">
        <v>8616</v>
      </c>
      <c r="M517" s="39"/>
      <c r="N517" s="39" t="s">
        <v>8617</v>
      </c>
      <c r="O517" s="39" t="s">
        <v>8618</v>
      </c>
      <c r="P517" s="39" t="s">
        <v>8619</v>
      </c>
      <c r="Q517" s="39" t="s">
        <v>8620</v>
      </c>
      <c r="R517" s="39" t="s">
        <v>4811</v>
      </c>
      <c r="S517" s="39" t="s">
        <v>8621</v>
      </c>
    </row>
    <row r="518" spans="1:19" x14ac:dyDescent="0.3">
      <c r="A518">
        <v>147</v>
      </c>
      <c r="B518" s="1">
        <v>45440.384976851848</v>
      </c>
      <c r="C518" s="1">
        <v>45440.405810185184</v>
      </c>
      <c r="D518" s="39" t="s">
        <v>8622</v>
      </c>
      <c r="E518" s="39" t="s">
        <v>8623</v>
      </c>
      <c r="F518" s="39" t="s">
        <v>8624</v>
      </c>
      <c r="G518">
        <v>2</v>
      </c>
      <c r="H518">
        <v>23</v>
      </c>
      <c r="I518" s="39" t="s">
        <v>8625</v>
      </c>
      <c r="J518" s="39" t="s">
        <v>8626</v>
      </c>
      <c r="K518" s="39" t="s">
        <v>8627</v>
      </c>
      <c r="L518" s="39" t="s">
        <v>8628</v>
      </c>
      <c r="M518" s="39"/>
      <c r="N518" s="39" t="s">
        <v>8629</v>
      </c>
      <c r="O518" s="39" t="s">
        <v>8630</v>
      </c>
      <c r="P518" s="39" t="s">
        <v>8631</v>
      </c>
      <c r="Q518" s="39" t="s">
        <v>8632</v>
      </c>
      <c r="R518" s="39" t="s">
        <v>4811</v>
      </c>
      <c r="S518" s="39" t="s">
        <v>8633</v>
      </c>
    </row>
    <row r="519" spans="1:19" x14ac:dyDescent="0.3">
      <c r="A519">
        <v>148</v>
      </c>
      <c r="B519" s="1">
        <v>45440.385243055556</v>
      </c>
      <c r="C519" s="1">
        <v>45440.40766203704</v>
      </c>
      <c r="D519" s="39" t="s">
        <v>8634</v>
      </c>
      <c r="E519" s="39" t="s">
        <v>8635</v>
      </c>
      <c r="F519" s="39" t="s">
        <v>8635</v>
      </c>
      <c r="G519">
        <v>2</v>
      </c>
      <c r="H519">
        <v>9</v>
      </c>
      <c r="I519" s="39" t="s">
        <v>8636</v>
      </c>
      <c r="J519" s="39" t="s">
        <v>8637</v>
      </c>
      <c r="K519" s="39" t="s">
        <v>8638</v>
      </c>
      <c r="L519" s="39" t="s">
        <v>8639</v>
      </c>
      <c r="M519" s="39"/>
      <c r="N519" s="39" t="s">
        <v>8640</v>
      </c>
      <c r="O519" s="39" t="s">
        <v>8641</v>
      </c>
      <c r="P519" s="39" t="s">
        <v>5036</v>
      </c>
      <c r="Q519" s="39" t="s">
        <v>8642</v>
      </c>
      <c r="R519" s="39" t="s">
        <v>4811</v>
      </c>
      <c r="S519" s="39" t="s">
        <v>8643</v>
      </c>
    </row>
    <row r="520" spans="1:19" x14ac:dyDescent="0.3">
      <c r="A520">
        <v>149</v>
      </c>
      <c r="B520" s="1">
        <v>45440.403506944444</v>
      </c>
      <c r="C520" s="1">
        <v>45440.409907407404</v>
      </c>
      <c r="D520" s="39" t="s">
        <v>8644</v>
      </c>
      <c r="E520" s="39" t="s">
        <v>8645</v>
      </c>
      <c r="F520" s="39" t="s">
        <v>8645</v>
      </c>
      <c r="G520">
        <v>2</v>
      </c>
      <c r="H520">
        <v>11</v>
      </c>
      <c r="I520" s="39" t="s">
        <v>8646</v>
      </c>
      <c r="J520" s="39" t="s">
        <v>8647</v>
      </c>
      <c r="K520" s="39" t="s">
        <v>8648</v>
      </c>
      <c r="L520" s="39" t="s">
        <v>8649</v>
      </c>
      <c r="M520" s="39"/>
      <c r="N520" s="39" t="s">
        <v>8650</v>
      </c>
      <c r="O520" s="39" t="s">
        <v>8651</v>
      </c>
      <c r="P520" s="39" t="s">
        <v>8652</v>
      </c>
      <c r="Q520" s="39" t="s">
        <v>8653</v>
      </c>
      <c r="R520" s="39" t="s">
        <v>4811</v>
      </c>
      <c r="S520" s="39" t="s">
        <v>8654</v>
      </c>
    </row>
    <row r="521" spans="1:19" x14ac:dyDescent="0.3">
      <c r="A521">
        <v>150</v>
      </c>
      <c r="B521" s="1">
        <v>45440.384953703702</v>
      </c>
      <c r="C521" s="1">
        <v>45440.410011574073</v>
      </c>
      <c r="D521" s="39" t="s">
        <v>8655</v>
      </c>
      <c r="E521" s="39" t="s">
        <v>8656</v>
      </c>
      <c r="F521" s="39" t="s">
        <v>8656</v>
      </c>
      <c r="G521">
        <v>2</v>
      </c>
      <c r="H521">
        <v>5</v>
      </c>
      <c r="I521" s="39" t="s">
        <v>4865</v>
      </c>
      <c r="J521" s="39" t="s">
        <v>8657</v>
      </c>
      <c r="K521" s="39" t="s">
        <v>8658</v>
      </c>
      <c r="L521" s="39" t="s">
        <v>7410</v>
      </c>
      <c r="M521" s="39"/>
      <c r="N521" s="39" t="s">
        <v>8599</v>
      </c>
      <c r="O521" s="39" t="s">
        <v>8659</v>
      </c>
      <c r="P521" s="39" t="s">
        <v>8660</v>
      </c>
      <c r="Q521" s="39" t="s">
        <v>8661</v>
      </c>
      <c r="R521" s="39" t="s">
        <v>4811</v>
      </c>
      <c r="S521" s="39" t="s">
        <v>8662</v>
      </c>
    </row>
    <row r="522" spans="1:19" x14ac:dyDescent="0.3">
      <c r="A522">
        <v>151</v>
      </c>
      <c r="B522" s="1">
        <v>45440.398402777777</v>
      </c>
      <c r="C522" s="1">
        <v>45440.412106481483</v>
      </c>
      <c r="D522" s="39" t="s">
        <v>8663</v>
      </c>
      <c r="E522" s="39" t="s">
        <v>8664</v>
      </c>
      <c r="F522" s="39" t="s">
        <v>8664</v>
      </c>
      <c r="G522">
        <v>2</v>
      </c>
      <c r="H522">
        <v>8</v>
      </c>
      <c r="I522" s="39" t="s">
        <v>8665</v>
      </c>
      <c r="J522" s="39" t="s">
        <v>8666</v>
      </c>
      <c r="K522" s="39" t="s">
        <v>8667</v>
      </c>
      <c r="L522" s="39" t="s">
        <v>8668</v>
      </c>
      <c r="M522" s="39"/>
      <c r="N522" s="39" t="s">
        <v>8669</v>
      </c>
      <c r="O522" s="39" t="s">
        <v>8670</v>
      </c>
      <c r="P522" s="39" t="s">
        <v>8671</v>
      </c>
      <c r="Q522" s="39" t="s">
        <v>8672</v>
      </c>
      <c r="R522" s="39" t="s">
        <v>4811</v>
      </c>
      <c r="S522" s="39" t="s">
        <v>8673</v>
      </c>
    </row>
    <row r="523" spans="1:19" x14ac:dyDescent="0.3">
      <c r="A523">
        <v>152</v>
      </c>
      <c r="B523" s="1">
        <v>45440.384965277779</v>
      </c>
      <c r="C523" s="1">
        <v>45440.412199074075</v>
      </c>
      <c r="D523" s="39" t="s">
        <v>8674</v>
      </c>
      <c r="E523" s="39" t="s">
        <v>8675</v>
      </c>
      <c r="F523" s="39" t="s">
        <v>8676</v>
      </c>
      <c r="G523">
        <v>2</v>
      </c>
      <c r="H523">
        <v>34</v>
      </c>
      <c r="I523" s="39" t="s">
        <v>4865</v>
      </c>
      <c r="J523" s="39" t="s">
        <v>8677</v>
      </c>
      <c r="K523" s="39" t="s">
        <v>8678</v>
      </c>
      <c r="L523" s="39" t="s">
        <v>8679</v>
      </c>
      <c r="M523" s="39"/>
      <c r="N523" s="39" t="s">
        <v>8680</v>
      </c>
      <c r="O523" s="39" t="s">
        <v>8681</v>
      </c>
      <c r="P523" s="39" t="s">
        <v>8682</v>
      </c>
      <c r="Q523" s="39" t="s">
        <v>4855</v>
      </c>
      <c r="R523" s="39" t="s">
        <v>4811</v>
      </c>
      <c r="S523" s="39" t="s">
        <v>8683</v>
      </c>
    </row>
    <row r="524" spans="1:19" x14ac:dyDescent="0.3">
      <c r="A524">
        <v>153</v>
      </c>
      <c r="B524" s="1">
        <v>45440.38480324074</v>
      </c>
      <c r="C524" s="1">
        <v>45440.412766203706</v>
      </c>
      <c r="D524" s="39" t="s">
        <v>8684</v>
      </c>
      <c r="E524" s="39" t="s">
        <v>8685</v>
      </c>
      <c r="F524" s="39" t="s">
        <v>8686</v>
      </c>
      <c r="G524">
        <v>2</v>
      </c>
      <c r="H524">
        <v>31</v>
      </c>
      <c r="I524" s="39" t="s">
        <v>8687</v>
      </c>
      <c r="J524" s="39" t="s">
        <v>8688</v>
      </c>
      <c r="K524" s="39" t="s">
        <v>8678</v>
      </c>
      <c r="L524" s="39" t="s">
        <v>8689</v>
      </c>
      <c r="M524" s="39"/>
      <c r="N524" s="39" t="s">
        <v>8680</v>
      </c>
      <c r="O524" s="39" t="s">
        <v>8681</v>
      </c>
      <c r="P524" s="39" t="s">
        <v>8690</v>
      </c>
      <c r="Q524" s="39" t="s">
        <v>8691</v>
      </c>
      <c r="R524" s="39" t="s">
        <v>4811</v>
      </c>
      <c r="S524" s="39" t="s">
        <v>8683</v>
      </c>
    </row>
    <row r="525" spans="1:19" x14ac:dyDescent="0.3">
      <c r="A525">
        <v>154</v>
      </c>
      <c r="B525" s="1">
        <v>45440.384895833333</v>
      </c>
      <c r="C525" s="1">
        <v>45440.415092592593</v>
      </c>
      <c r="D525" s="39" t="s">
        <v>8692</v>
      </c>
      <c r="E525" s="39" t="s">
        <v>8693</v>
      </c>
      <c r="F525" s="39" t="s">
        <v>8693</v>
      </c>
      <c r="G525">
        <v>2</v>
      </c>
      <c r="H525">
        <v>29</v>
      </c>
      <c r="I525" s="39" t="s">
        <v>4865</v>
      </c>
      <c r="J525" s="39" t="s">
        <v>8694</v>
      </c>
      <c r="K525" s="39" t="s">
        <v>8695</v>
      </c>
      <c r="L525" s="39" t="s">
        <v>8696</v>
      </c>
      <c r="M525" s="39"/>
      <c r="N525" s="39" t="s">
        <v>8697</v>
      </c>
      <c r="O525" s="39" t="s">
        <v>8698</v>
      </c>
      <c r="P525" s="39" t="s">
        <v>8699</v>
      </c>
      <c r="Q525" s="39" t="s">
        <v>8700</v>
      </c>
      <c r="R525" s="39" t="s">
        <v>4811</v>
      </c>
      <c r="S525" s="39" t="s">
        <v>8701</v>
      </c>
    </row>
    <row r="526" spans="1:19" x14ac:dyDescent="0.3">
      <c r="A526">
        <v>155</v>
      </c>
      <c r="B526" s="1">
        <v>45440.385208333333</v>
      </c>
      <c r="C526" s="1">
        <v>45440.415451388886</v>
      </c>
      <c r="D526" s="39" t="s">
        <v>8702</v>
      </c>
      <c r="E526" s="39" t="s">
        <v>8703</v>
      </c>
      <c r="F526" s="39" t="s">
        <v>8704</v>
      </c>
      <c r="G526">
        <v>2</v>
      </c>
      <c r="H526">
        <v>27</v>
      </c>
      <c r="I526" s="39" t="s">
        <v>4949</v>
      </c>
      <c r="J526" s="39" t="s">
        <v>8705</v>
      </c>
      <c r="K526" s="39" t="s">
        <v>8706</v>
      </c>
      <c r="L526" s="39" t="s">
        <v>8707</v>
      </c>
      <c r="M526" s="39"/>
      <c r="N526" s="39" t="s">
        <v>8680</v>
      </c>
      <c r="O526" s="39" t="s">
        <v>8708</v>
      </c>
      <c r="P526" s="39" t="s">
        <v>8709</v>
      </c>
      <c r="Q526" s="39" t="s">
        <v>8710</v>
      </c>
      <c r="R526" s="39" t="s">
        <v>4811</v>
      </c>
      <c r="S526" s="39" t="s">
        <v>8711</v>
      </c>
    </row>
    <row r="527" spans="1:19" x14ac:dyDescent="0.3">
      <c r="A527">
        <v>156</v>
      </c>
      <c r="B527" s="1">
        <v>45440.414548611108</v>
      </c>
      <c r="C527" s="1">
        <v>45440.415659722225</v>
      </c>
      <c r="D527" s="39" t="s">
        <v>8712</v>
      </c>
      <c r="E527" s="39" t="s">
        <v>8713</v>
      </c>
      <c r="F527" s="39" t="s">
        <v>8713</v>
      </c>
      <c r="G527">
        <v>2</v>
      </c>
      <c r="H527">
        <v>32</v>
      </c>
      <c r="I527" s="39" t="s">
        <v>4949</v>
      </c>
      <c r="J527" s="39" t="s">
        <v>8714</v>
      </c>
      <c r="K527" s="39" t="s">
        <v>8715</v>
      </c>
      <c r="L527" s="39" t="s">
        <v>8716</v>
      </c>
      <c r="M527" s="39"/>
      <c r="N527" s="39" t="s">
        <v>8717</v>
      </c>
      <c r="O527" s="39" t="s">
        <v>8718</v>
      </c>
      <c r="P527" s="39" t="s">
        <v>8719</v>
      </c>
      <c r="Q527" s="39" t="s">
        <v>8720</v>
      </c>
      <c r="R527" s="39" t="s">
        <v>4811</v>
      </c>
      <c r="S527" s="39" t="s">
        <v>8721</v>
      </c>
    </row>
    <row r="528" spans="1:19" x14ac:dyDescent="0.3">
      <c r="A528">
        <v>157</v>
      </c>
      <c r="B528" s="1">
        <v>45440.384629629632</v>
      </c>
      <c r="C528" s="1">
        <v>45440.415833333333</v>
      </c>
      <c r="D528" s="39" t="s">
        <v>8722</v>
      </c>
      <c r="E528" s="39" t="s">
        <v>8723</v>
      </c>
      <c r="F528" s="39" t="s">
        <v>8724</v>
      </c>
      <c r="G528">
        <v>2</v>
      </c>
      <c r="H528">
        <v>28</v>
      </c>
      <c r="I528" s="39" t="s">
        <v>5020</v>
      </c>
      <c r="J528" s="39" t="s">
        <v>8725</v>
      </c>
      <c r="K528" s="39" t="s">
        <v>8726</v>
      </c>
      <c r="L528" s="39" t="s">
        <v>8727</v>
      </c>
      <c r="M528" s="39"/>
      <c r="N528" s="39" t="s">
        <v>8728</v>
      </c>
      <c r="O528" s="39" t="s">
        <v>8729</v>
      </c>
      <c r="P528" s="39" t="s">
        <v>8730</v>
      </c>
      <c r="Q528" s="39" t="s">
        <v>8731</v>
      </c>
      <c r="R528" s="39" t="s">
        <v>4811</v>
      </c>
      <c r="S528" s="39" t="s">
        <v>8732</v>
      </c>
    </row>
    <row r="529" spans="1:19" x14ac:dyDescent="0.3">
      <c r="A529">
        <v>158</v>
      </c>
      <c r="B529" s="1">
        <v>45440.384652777779</v>
      </c>
      <c r="C529" s="1">
        <v>45440.41609953704</v>
      </c>
      <c r="D529" s="39" t="s">
        <v>8733</v>
      </c>
      <c r="E529" s="39" t="s">
        <v>8734</v>
      </c>
      <c r="F529" s="39" t="s">
        <v>8734</v>
      </c>
      <c r="G529">
        <v>2</v>
      </c>
      <c r="H529">
        <v>24</v>
      </c>
      <c r="I529" s="39" t="s">
        <v>4949</v>
      </c>
      <c r="J529" s="39" t="s">
        <v>8735</v>
      </c>
      <c r="K529" s="39" t="s">
        <v>8736</v>
      </c>
      <c r="L529" s="39" t="s">
        <v>8737</v>
      </c>
      <c r="M529" s="39"/>
      <c r="N529" s="39" t="s">
        <v>8738</v>
      </c>
      <c r="O529" s="39" t="s">
        <v>8739</v>
      </c>
      <c r="P529" s="39" t="s">
        <v>8740</v>
      </c>
      <c r="Q529" s="39" t="s">
        <v>8741</v>
      </c>
      <c r="R529" s="39" t="s">
        <v>4811</v>
      </c>
      <c r="S529" s="39" t="s">
        <v>8742</v>
      </c>
    </row>
    <row r="530" spans="1:19" x14ac:dyDescent="0.3">
      <c r="A530">
        <v>159</v>
      </c>
      <c r="B530" s="1">
        <v>45440.384791666664</v>
      </c>
      <c r="C530" s="1">
        <v>45440.41611111111</v>
      </c>
      <c r="D530" s="39" t="s">
        <v>8743</v>
      </c>
      <c r="E530" s="39" t="s">
        <v>8744</v>
      </c>
      <c r="F530" s="39" t="s">
        <v>8745</v>
      </c>
      <c r="G530">
        <v>2</v>
      </c>
      <c r="H530">
        <v>36</v>
      </c>
      <c r="I530" s="39" t="s">
        <v>8414</v>
      </c>
      <c r="J530" s="39" t="s">
        <v>8746</v>
      </c>
      <c r="K530" s="39" t="s">
        <v>8747</v>
      </c>
      <c r="L530" s="39" t="s">
        <v>8748</v>
      </c>
      <c r="M530" s="39"/>
      <c r="N530" s="39" t="s">
        <v>8697</v>
      </c>
      <c r="O530" s="39" t="s">
        <v>8749</v>
      </c>
      <c r="P530" s="39" t="s">
        <v>8699</v>
      </c>
      <c r="Q530" s="39" t="s">
        <v>8750</v>
      </c>
      <c r="R530" s="39" t="s">
        <v>4811</v>
      </c>
      <c r="S530" s="39" t="s">
        <v>8751</v>
      </c>
    </row>
    <row r="531" spans="1:19" x14ac:dyDescent="0.3">
      <c r="A531">
        <v>160</v>
      </c>
      <c r="B531" s="1">
        <v>45440.414548611108</v>
      </c>
      <c r="C531" s="1">
        <v>45440.41611111111</v>
      </c>
      <c r="D531" s="39" t="s">
        <v>8752</v>
      </c>
      <c r="E531" s="39" t="s">
        <v>8753</v>
      </c>
      <c r="F531" s="39" t="s">
        <v>8753</v>
      </c>
      <c r="G531">
        <v>2</v>
      </c>
      <c r="H531">
        <v>33</v>
      </c>
      <c r="I531" s="39" t="s">
        <v>4865</v>
      </c>
      <c r="J531" s="39" t="s">
        <v>8754</v>
      </c>
      <c r="K531" s="39" t="s">
        <v>8755</v>
      </c>
      <c r="L531" s="39" t="s">
        <v>8756</v>
      </c>
      <c r="M531" s="39"/>
      <c r="N531" s="39" t="s">
        <v>8757</v>
      </c>
      <c r="O531" s="39" t="s">
        <v>8758</v>
      </c>
      <c r="P531" s="39" t="s">
        <v>8759</v>
      </c>
      <c r="Q531" s="39" t="s">
        <v>8760</v>
      </c>
      <c r="R531" s="39" t="s">
        <v>4811</v>
      </c>
      <c r="S531" s="39" t="s">
        <v>8761</v>
      </c>
    </row>
    <row r="532" spans="1:19" x14ac:dyDescent="0.3">
      <c r="A532">
        <v>161</v>
      </c>
      <c r="B532" s="1">
        <v>45440.384942129633</v>
      </c>
      <c r="C532" s="1">
        <v>45440.41611111111</v>
      </c>
      <c r="D532" s="39" t="s">
        <v>8762</v>
      </c>
      <c r="E532" s="39" t="s">
        <v>8763</v>
      </c>
      <c r="F532" s="39" t="s">
        <v>8764</v>
      </c>
      <c r="G532">
        <v>2</v>
      </c>
      <c r="H532">
        <v>30</v>
      </c>
      <c r="I532" s="39" t="s">
        <v>4949</v>
      </c>
      <c r="J532" s="39" t="s">
        <v>8765</v>
      </c>
      <c r="K532" s="39" t="s">
        <v>8766</v>
      </c>
      <c r="L532" s="39" t="s">
        <v>8696</v>
      </c>
      <c r="M532" s="39"/>
      <c r="N532" s="39" t="s">
        <v>8767</v>
      </c>
      <c r="O532" s="39" t="s">
        <v>8768</v>
      </c>
      <c r="P532" s="39" t="s">
        <v>8769</v>
      </c>
      <c r="Q532" s="39" t="s">
        <v>8770</v>
      </c>
      <c r="R532" s="39" t="s">
        <v>4811</v>
      </c>
      <c r="S532" s="39" t="s">
        <v>8761</v>
      </c>
    </row>
    <row r="533" spans="1:19" x14ac:dyDescent="0.3">
      <c r="A533">
        <v>162</v>
      </c>
      <c r="B533" s="1">
        <v>45440.385509259257</v>
      </c>
      <c r="C533" s="1">
        <v>45440.41615740741</v>
      </c>
      <c r="D533" s="39" t="s">
        <v>8771</v>
      </c>
      <c r="E533" s="39" t="s">
        <v>8772</v>
      </c>
      <c r="F533" s="39" t="s">
        <v>8772</v>
      </c>
      <c r="G533">
        <v>2</v>
      </c>
      <c r="H533">
        <v>35</v>
      </c>
      <c r="I533" s="39" t="s">
        <v>8773</v>
      </c>
      <c r="J533" s="39" t="s">
        <v>8774</v>
      </c>
      <c r="K533" s="39" t="s">
        <v>8775</v>
      </c>
      <c r="L533" s="39" t="s">
        <v>8776</v>
      </c>
      <c r="M533" s="39"/>
      <c r="N533" s="39" t="s">
        <v>8777</v>
      </c>
      <c r="O533" s="39" t="s">
        <v>8778</v>
      </c>
      <c r="P533" s="39" t="s">
        <v>8779</v>
      </c>
      <c r="Q533" s="39" t="s">
        <v>8780</v>
      </c>
      <c r="R533" s="39" t="s">
        <v>4811</v>
      </c>
      <c r="S533" s="39" t="s">
        <v>8781</v>
      </c>
    </row>
    <row r="534" spans="1:19" x14ac:dyDescent="0.3">
      <c r="A534">
        <v>163</v>
      </c>
      <c r="B534" s="1">
        <v>45440.61278935185</v>
      </c>
      <c r="C534" s="1">
        <v>45440.627199074072</v>
      </c>
      <c r="D534" s="39" t="s">
        <v>8782</v>
      </c>
      <c r="E534" s="39" t="s">
        <v>8783</v>
      </c>
      <c r="F534" s="39" t="s">
        <v>8783</v>
      </c>
      <c r="G534">
        <v>3</v>
      </c>
      <c r="H534">
        <v>5</v>
      </c>
      <c r="I534" s="39" t="s">
        <v>6311</v>
      </c>
      <c r="J534" s="39" t="s">
        <v>8784</v>
      </c>
      <c r="K534" s="39" t="s">
        <v>8785</v>
      </c>
      <c r="L534" s="39" t="s">
        <v>8786</v>
      </c>
      <c r="M534" s="39"/>
      <c r="N534" s="39" t="s">
        <v>8787</v>
      </c>
      <c r="O534" s="39" t="s">
        <v>8788</v>
      </c>
      <c r="P534" s="39" t="s">
        <v>8789</v>
      </c>
      <c r="Q534" s="39" t="s">
        <v>8790</v>
      </c>
      <c r="R534" s="39" t="s">
        <v>4811</v>
      </c>
      <c r="S534" s="39" t="s">
        <v>8791</v>
      </c>
    </row>
    <row r="535" spans="1:19" x14ac:dyDescent="0.3">
      <c r="A535">
        <v>164</v>
      </c>
      <c r="B535" s="1">
        <v>45440.612060185187</v>
      </c>
      <c r="C535" s="1">
        <v>45440.628645833334</v>
      </c>
      <c r="D535" s="39" t="s">
        <v>8792</v>
      </c>
      <c r="E535" s="39" t="s">
        <v>8793</v>
      </c>
      <c r="F535" s="39" t="s">
        <v>8793</v>
      </c>
      <c r="G535">
        <v>3</v>
      </c>
      <c r="H535">
        <v>34</v>
      </c>
      <c r="I535" s="39" t="s">
        <v>8794</v>
      </c>
      <c r="J535" s="39" t="s">
        <v>175</v>
      </c>
      <c r="K535" s="39" t="s">
        <v>5421</v>
      </c>
      <c r="L535" s="39" t="s">
        <v>8668</v>
      </c>
      <c r="M535" s="39"/>
      <c r="N535" s="39" t="s">
        <v>8795</v>
      </c>
      <c r="O535" s="39" t="s">
        <v>8796</v>
      </c>
      <c r="P535" s="39" t="s">
        <v>8797</v>
      </c>
      <c r="Q535" s="39" t="s">
        <v>8798</v>
      </c>
      <c r="R535" s="39" t="s">
        <v>4837</v>
      </c>
      <c r="S535" s="39" t="s">
        <v>8799</v>
      </c>
    </row>
    <row r="536" spans="1:19" x14ac:dyDescent="0.3">
      <c r="A536">
        <v>165</v>
      </c>
      <c r="B536" s="1">
        <v>45440.625671296293</v>
      </c>
      <c r="C536" s="1">
        <v>45440.635358796295</v>
      </c>
      <c r="D536" s="39" t="s">
        <v>8800</v>
      </c>
      <c r="E536" s="39" t="s">
        <v>8801</v>
      </c>
      <c r="F536" s="39" t="s">
        <v>8801</v>
      </c>
      <c r="G536">
        <v>3</v>
      </c>
      <c r="H536">
        <v>8</v>
      </c>
      <c r="I536" s="39" t="s">
        <v>8802</v>
      </c>
      <c r="J536" s="39" t="s">
        <v>8803</v>
      </c>
      <c r="K536" s="39" t="s">
        <v>8804</v>
      </c>
      <c r="L536" s="39" t="s">
        <v>7410</v>
      </c>
      <c r="M536" s="39"/>
      <c r="N536" s="39" t="s">
        <v>8805</v>
      </c>
      <c r="O536" s="39" t="s">
        <v>8806</v>
      </c>
      <c r="P536" s="39" t="s">
        <v>8807</v>
      </c>
      <c r="Q536" s="39" t="s">
        <v>8808</v>
      </c>
      <c r="R536" s="39" t="s">
        <v>4811</v>
      </c>
      <c r="S536" s="39" t="s">
        <v>8809</v>
      </c>
    </row>
    <row r="537" spans="1:19" x14ac:dyDescent="0.3">
      <c r="A537">
        <v>166</v>
      </c>
      <c r="B537" s="1">
        <v>45440.612233796295</v>
      </c>
      <c r="C537" s="1">
        <v>45440.635370370372</v>
      </c>
      <c r="D537" s="39" t="s">
        <v>8810</v>
      </c>
      <c r="E537" s="39" t="s">
        <v>8811</v>
      </c>
      <c r="F537" s="39" t="s">
        <v>8812</v>
      </c>
      <c r="G537">
        <v>3</v>
      </c>
      <c r="H537">
        <v>7</v>
      </c>
      <c r="I537" s="39" t="s">
        <v>8813</v>
      </c>
      <c r="J537" s="39" t="s">
        <v>6682</v>
      </c>
      <c r="K537" s="39" t="s">
        <v>8814</v>
      </c>
      <c r="L537" s="39" t="s">
        <v>7410</v>
      </c>
      <c r="M537" s="39"/>
      <c r="N537" s="39" t="s">
        <v>5026</v>
      </c>
      <c r="O537" s="39" t="s">
        <v>8815</v>
      </c>
      <c r="P537" s="39" t="s">
        <v>8816</v>
      </c>
      <c r="Q537" s="39" t="s">
        <v>8817</v>
      </c>
      <c r="R537" s="39" t="s">
        <v>4811</v>
      </c>
      <c r="S537" s="39" t="s">
        <v>8818</v>
      </c>
    </row>
    <row r="538" spans="1:19" x14ac:dyDescent="0.3">
      <c r="A538">
        <v>167</v>
      </c>
      <c r="B538" s="1">
        <v>45440.630752314813</v>
      </c>
      <c r="C538" s="1">
        <v>45440.635937500003</v>
      </c>
      <c r="D538" s="39" t="s">
        <v>8819</v>
      </c>
      <c r="E538" s="39" t="s">
        <v>8820</v>
      </c>
      <c r="F538" s="39" t="s">
        <v>8821</v>
      </c>
      <c r="G538">
        <v>3</v>
      </c>
      <c r="H538">
        <v>17</v>
      </c>
      <c r="I538" s="39" t="s">
        <v>8822</v>
      </c>
      <c r="J538" s="39" t="s">
        <v>8823</v>
      </c>
      <c r="K538" s="39" t="s">
        <v>8824</v>
      </c>
      <c r="L538" s="39" t="s">
        <v>7410</v>
      </c>
      <c r="M538" s="39"/>
      <c r="N538" s="39" t="s">
        <v>8825</v>
      </c>
      <c r="O538" s="39" t="s">
        <v>8826</v>
      </c>
      <c r="P538" s="39" t="s">
        <v>8827</v>
      </c>
      <c r="Q538" s="39" t="s">
        <v>8828</v>
      </c>
      <c r="R538" s="39" t="s">
        <v>4811</v>
      </c>
      <c r="S538" s="39" t="s">
        <v>8818</v>
      </c>
    </row>
    <row r="539" spans="1:19" x14ac:dyDescent="0.3">
      <c r="A539">
        <v>168</v>
      </c>
      <c r="B539" s="1">
        <v>45440.625</v>
      </c>
      <c r="C539" s="1">
        <v>45440.636053240742</v>
      </c>
      <c r="D539" s="39" t="s">
        <v>8829</v>
      </c>
      <c r="E539" s="39" t="s">
        <v>8830</v>
      </c>
      <c r="F539" s="39" t="s">
        <v>8830</v>
      </c>
      <c r="G539">
        <v>3</v>
      </c>
      <c r="H539">
        <v>13</v>
      </c>
      <c r="I539" s="39" t="s">
        <v>8831</v>
      </c>
      <c r="J539" s="39" t="s">
        <v>8832</v>
      </c>
      <c r="K539" s="39" t="s">
        <v>8833</v>
      </c>
      <c r="L539" s="39" t="s">
        <v>7410</v>
      </c>
      <c r="M539" s="39"/>
      <c r="N539" s="39" t="s">
        <v>8834</v>
      </c>
      <c r="O539" s="39" t="s">
        <v>8835</v>
      </c>
      <c r="P539" s="39" t="s">
        <v>8827</v>
      </c>
      <c r="Q539" s="39" t="s">
        <v>8836</v>
      </c>
      <c r="R539" s="39" t="s">
        <v>4837</v>
      </c>
      <c r="S539" s="39" t="s">
        <v>8818</v>
      </c>
    </row>
    <row r="540" spans="1:19" x14ac:dyDescent="0.3">
      <c r="A540">
        <v>169</v>
      </c>
      <c r="B540" s="1">
        <v>45440.613159722219</v>
      </c>
      <c r="C540" s="1">
        <v>45440.636828703704</v>
      </c>
      <c r="D540" s="39" t="s">
        <v>8837</v>
      </c>
      <c r="E540" s="39" t="s">
        <v>8838</v>
      </c>
      <c r="F540" s="39" t="s">
        <v>8839</v>
      </c>
      <c r="G540">
        <v>3</v>
      </c>
      <c r="H540">
        <v>10</v>
      </c>
      <c r="I540" s="39" t="s">
        <v>8840</v>
      </c>
      <c r="J540" s="39" t="s">
        <v>8841</v>
      </c>
      <c r="K540" s="39" t="s">
        <v>8842</v>
      </c>
      <c r="L540" s="39" t="s">
        <v>7410</v>
      </c>
      <c r="M540" s="39"/>
      <c r="N540" s="39" t="s">
        <v>8843</v>
      </c>
      <c r="O540" s="39" t="s">
        <v>8844</v>
      </c>
      <c r="P540" s="39" t="s">
        <v>4872</v>
      </c>
      <c r="Q540" s="39" t="s">
        <v>8845</v>
      </c>
      <c r="R540" s="39" t="s">
        <v>4811</v>
      </c>
      <c r="S540" s="39" t="s">
        <v>8846</v>
      </c>
    </row>
    <row r="541" spans="1:19" x14ac:dyDescent="0.3">
      <c r="A541">
        <v>170</v>
      </c>
      <c r="B541" s="1">
        <v>45440.625601851854</v>
      </c>
      <c r="C541" s="1">
        <v>45440.637604166666</v>
      </c>
      <c r="D541" s="39" t="s">
        <v>8847</v>
      </c>
      <c r="E541" s="39" t="s">
        <v>8848</v>
      </c>
      <c r="F541" s="39" t="s">
        <v>8848</v>
      </c>
      <c r="G541">
        <v>3</v>
      </c>
      <c r="H541">
        <v>9</v>
      </c>
      <c r="I541" s="39" t="s">
        <v>4949</v>
      </c>
      <c r="J541" s="39" t="s">
        <v>8849</v>
      </c>
      <c r="K541" s="39" t="s">
        <v>8842</v>
      </c>
      <c r="L541" s="39" t="s">
        <v>7973</v>
      </c>
      <c r="M541" s="39"/>
      <c r="N541" s="39" t="s">
        <v>8843</v>
      </c>
      <c r="O541" s="39" t="s">
        <v>8844</v>
      </c>
      <c r="P541" s="39" t="s">
        <v>8850</v>
      </c>
      <c r="Q541" s="39" t="s">
        <v>8851</v>
      </c>
      <c r="R541" s="39" t="s">
        <v>4811</v>
      </c>
      <c r="S541" s="39" t="s">
        <v>8852</v>
      </c>
    </row>
    <row r="542" spans="1:19" x14ac:dyDescent="0.3">
      <c r="A542">
        <v>171</v>
      </c>
      <c r="B542" s="1">
        <v>45440.61215277778</v>
      </c>
      <c r="C542" s="1">
        <v>45440.637615740743</v>
      </c>
      <c r="D542" s="39" t="s">
        <v>8853</v>
      </c>
      <c r="E542" s="39" t="s">
        <v>8854</v>
      </c>
      <c r="F542" s="39" t="s">
        <v>8854</v>
      </c>
      <c r="G542">
        <v>3</v>
      </c>
      <c r="H542">
        <v>18</v>
      </c>
      <c r="I542" s="39" t="s">
        <v>8855</v>
      </c>
      <c r="J542" s="39" t="s">
        <v>8856</v>
      </c>
      <c r="K542" s="39" t="s">
        <v>8857</v>
      </c>
      <c r="L542" s="39" t="s">
        <v>8707</v>
      </c>
      <c r="M542" s="39"/>
      <c r="N542" s="39" t="s">
        <v>8858</v>
      </c>
      <c r="O542" s="39" t="s">
        <v>8859</v>
      </c>
      <c r="P542" s="39" t="s">
        <v>8860</v>
      </c>
      <c r="Q542" s="39" t="s">
        <v>8861</v>
      </c>
      <c r="R542" s="39" t="s">
        <v>4811</v>
      </c>
      <c r="S542" s="39" t="s">
        <v>8862</v>
      </c>
    </row>
    <row r="543" spans="1:19" x14ac:dyDescent="0.3">
      <c r="A543">
        <v>172</v>
      </c>
      <c r="B543" s="1">
        <v>45440.615358796298</v>
      </c>
      <c r="C543" s="1">
        <v>45440.637673611112</v>
      </c>
      <c r="D543" s="39" t="s">
        <v>8863</v>
      </c>
      <c r="E543" s="39" t="s">
        <v>8864</v>
      </c>
      <c r="F543" s="39" t="s">
        <v>8864</v>
      </c>
      <c r="G543">
        <v>3</v>
      </c>
      <c r="H543">
        <v>26</v>
      </c>
      <c r="I543" s="39" t="s">
        <v>8865</v>
      </c>
      <c r="J543" s="39" t="s">
        <v>6682</v>
      </c>
      <c r="K543" s="39" t="s">
        <v>7255</v>
      </c>
      <c r="L543" s="39" t="s">
        <v>7973</v>
      </c>
      <c r="M543" s="39"/>
      <c r="N543" s="39" t="s">
        <v>8866</v>
      </c>
      <c r="O543" s="39" t="s">
        <v>8867</v>
      </c>
      <c r="P543" s="39" t="s">
        <v>5036</v>
      </c>
      <c r="Q543" s="39" t="s">
        <v>8868</v>
      </c>
      <c r="R543" s="39" t="s">
        <v>4811</v>
      </c>
      <c r="S543" s="39" t="s">
        <v>8869</v>
      </c>
    </row>
    <row r="544" spans="1:19" x14ac:dyDescent="0.3">
      <c r="A544">
        <v>173</v>
      </c>
      <c r="B544" s="1">
        <v>45440.636053240742</v>
      </c>
      <c r="C544" s="1">
        <v>45440.637800925928</v>
      </c>
      <c r="D544" s="39" t="s">
        <v>8870</v>
      </c>
      <c r="E544" s="39" t="s">
        <v>8871</v>
      </c>
      <c r="F544" s="39" t="s">
        <v>8872</v>
      </c>
      <c r="G544">
        <v>3</v>
      </c>
      <c r="H544">
        <v>4</v>
      </c>
      <c r="I544" s="39" t="s">
        <v>8873</v>
      </c>
      <c r="J544" s="39" t="s">
        <v>8874</v>
      </c>
      <c r="K544" s="39" t="s">
        <v>8875</v>
      </c>
      <c r="L544" s="39" t="s">
        <v>8876</v>
      </c>
      <c r="M544" s="39"/>
      <c r="N544" s="39" t="s">
        <v>8877</v>
      </c>
      <c r="O544" s="39" t="s">
        <v>8878</v>
      </c>
      <c r="P544" s="39" t="s">
        <v>8879</v>
      </c>
      <c r="Q544" s="39" t="s">
        <v>8880</v>
      </c>
      <c r="R544" s="39" t="s">
        <v>4811</v>
      </c>
      <c r="S544" s="39" t="s">
        <v>8881</v>
      </c>
    </row>
    <row r="545" spans="1:19" x14ac:dyDescent="0.3">
      <c r="A545">
        <v>174</v>
      </c>
      <c r="B545" s="1">
        <v>45440.612384259257</v>
      </c>
      <c r="C545" s="1">
        <v>45440.63789351852</v>
      </c>
      <c r="D545" s="39" t="s">
        <v>8882</v>
      </c>
      <c r="E545" s="39" t="s">
        <v>8883</v>
      </c>
      <c r="F545" s="39" t="s">
        <v>8884</v>
      </c>
      <c r="G545">
        <v>3</v>
      </c>
      <c r="H545">
        <v>19</v>
      </c>
      <c r="I545" s="39" t="s">
        <v>8885</v>
      </c>
      <c r="J545" s="39" t="s">
        <v>8886</v>
      </c>
      <c r="K545" s="39" t="s">
        <v>8887</v>
      </c>
      <c r="L545" s="39" t="s">
        <v>8888</v>
      </c>
      <c r="M545" s="39"/>
      <c r="N545" s="39" t="s">
        <v>8889</v>
      </c>
      <c r="O545" s="39" t="s">
        <v>8890</v>
      </c>
      <c r="P545" s="39" t="s">
        <v>8891</v>
      </c>
      <c r="Q545" s="39" t="s">
        <v>8892</v>
      </c>
      <c r="R545" s="39" t="s">
        <v>4811</v>
      </c>
      <c r="S545" s="39" t="s">
        <v>8893</v>
      </c>
    </row>
    <row r="546" spans="1:19" x14ac:dyDescent="0.3">
      <c r="A546">
        <v>175</v>
      </c>
      <c r="B546" s="1">
        <v>45440.613969907405</v>
      </c>
      <c r="C546" s="1">
        <v>45440.638055555559</v>
      </c>
      <c r="D546" s="39" t="s">
        <v>8894</v>
      </c>
      <c r="E546" s="39" t="s">
        <v>8895</v>
      </c>
      <c r="F546" s="39" t="s">
        <v>8895</v>
      </c>
      <c r="G546">
        <v>3</v>
      </c>
      <c r="H546">
        <v>25</v>
      </c>
      <c r="I546" s="39" t="s">
        <v>8896</v>
      </c>
      <c r="J546" s="39" t="s">
        <v>7740</v>
      </c>
      <c r="K546" s="39" t="s">
        <v>8897</v>
      </c>
      <c r="L546" s="39" t="s">
        <v>8898</v>
      </c>
      <c r="M546" s="39"/>
      <c r="N546" s="39" t="s">
        <v>8899</v>
      </c>
      <c r="O546" s="39" t="s">
        <v>8900</v>
      </c>
      <c r="P546" s="39" t="s">
        <v>8901</v>
      </c>
      <c r="Q546" s="39" t="s">
        <v>8902</v>
      </c>
      <c r="R546" s="39" t="s">
        <v>4811</v>
      </c>
      <c r="S546" s="39" t="s">
        <v>8903</v>
      </c>
    </row>
    <row r="547" spans="1:19" x14ac:dyDescent="0.3">
      <c r="A547">
        <v>176</v>
      </c>
      <c r="B547" s="1">
        <v>45440.614363425928</v>
      </c>
      <c r="C547" s="1">
        <v>45440.638101851851</v>
      </c>
      <c r="D547" s="39" t="s">
        <v>8904</v>
      </c>
      <c r="E547" s="39" t="s">
        <v>8905</v>
      </c>
      <c r="F547" s="39" t="s">
        <v>8906</v>
      </c>
      <c r="G547">
        <v>3</v>
      </c>
      <c r="H547">
        <v>23</v>
      </c>
      <c r="I547" s="39" t="s">
        <v>8907</v>
      </c>
      <c r="J547" s="39" t="s">
        <v>8908</v>
      </c>
      <c r="K547" s="39" t="s">
        <v>8909</v>
      </c>
      <c r="L547" s="39" t="s">
        <v>8910</v>
      </c>
      <c r="M547" s="39"/>
      <c r="N547" s="39" t="s">
        <v>8911</v>
      </c>
      <c r="O547" s="39" t="s">
        <v>8912</v>
      </c>
      <c r="P547" s="39" t="s">
        <v>8913</v>
      </c>
      <c r="Q547" s="39" t="s">
        <v>8914</v>
      </c>
      <c r="R547" s="39" t="s">
        <v>4811</v>
      </c>
      <c r="S547" s="39" t="s">
        <v>8915</v>
      </c>
    </row>
    <row r="548" spans="1:19" x14ac:dyDescent="0.3">
      <c r="A548">
        <v>177</v>
      </c>
      <c r="B548" s="1">
        <v>45440.61445601852</v>
      </c>
      <c r="C548" s="1">
        <v>45440.638194444444</v>
      </c>
      <c r="D548" s="39" t="s">
        <v>8916</v>
      </c>
      <c r="E548" s="39" t="s">
        <v>8917</v>
      </c>
      <c r="F548" s="39" t="s">
        <v>8918</v>
      </c>
      <c r="G548">
        <v>3</v>
      </c>
      <c r="H548">
        <v>24</v>
      </c>
      <c r="I548" s="39" t="s">
        <v>8919</v>
      </c>
      <c r="J548" s="39" t="s">
        <v>8920</v>
      </c>
      <c r="K548" s="39" t="s">
        <v>8921</v>
      </c>
      <c r="L548" s="39" t="s">
        <v>8922</v>
      </c>
      <c r="M548" s="39"/>
      <c r="N548" s="39" t="s">
        <v>8923</v>
      </c>
      <c r="O548" s="39" t="s">
        <v>8924</v>
      </c>
      <c r="P548" s="39" t="s">
        <v>8913</v>
      </c>
      <c r="Q548" s="39" t="s">
        <v>8925</v>
      </c>
      <c r="R548" s="39" t="s">
        <v>4811</v>
      </c>
      <c r="S548" s="39" t="s">
        <v>8926</v>
      </c>
    </row>
    <row r="549" spans="1:19" x14ac:dyDescent="0.3">
      <c r="A549">
        <v>178</v>
      </c>
      <c r="B549" s="1">
        <v>45440.612696759257</v>
      </c>
      <c r="C549" s="1">
        <v>45440.638368055559</v>
      </c>
      <c r="D549" s="39" t="s">
        <v>8927</v>
      </c>
      <c r="E549" s="39" t="s">
        <v>8928</v>
      </c>
      <c r="F549" s="39" t="s">
        <v>8928</v>
      </c>
      <c r="G549">
        <v>3</v>
      </c>
      <c r="H549">
        <v>32</v>
      </c>
      <c r="I549" s="39" t="s">
        <v>8929</v>
      </c>
      <c r="J549" s="39" t="s">
        <v>8930</v>
      </c>
      <c r="K549" s="39" t="s">
        <v>8931</v>
      </c>
      <c r="L549" s="39" t="s">
        <v>8932</v>
      </c>
      <c r="M549" s="39"/>
      <c r="N549" s="39" t="s">
        <v>8933</v>
      </c>
      <c r="O549" s="39" t="s">
        <v>8934</v>
      </c>
      <c r="P549" s="39" t="s">
        <v>8935</v>
      </c>
      <c r="Q549" s="39" t="s">
        <v>8936</v>
      </c>
      <c r="R549" s="39" t="s">
        <v>4811</v>
      </c>
      <c r="S549" s="39" t="s">
        <v>8937</v>
      </c>
    </row>
    <row r="550" spans="1:19" x14ac:dyDescent="0.3">
      <c r="A550">
        <v>179</v>
      </c>
      <c r="B550" s="1">
        <v>45440.616365740738</v>
      </c>
      <c r="C550" s="1">
        <v>45440.638425925928</v>
      </c>
      <c r="D550" s="39" t="s">
        <v>8938</v>
      </c>
      <c r="E550" s="39" t="s">
        <v>8939</v>
      </c>
      <c r="F550" s="39" t="s">
        <v>8939</v>
      </c>
      <c r="G550">
        <v>3</v>
      </c>
      <c r="H550">
        <v>33</v>
      </c>
      <c r="I550" s="39" t="s">
        <v>8940</v>
      </c>
      <c r="J550" s="39" t="s">
        <v>8941</v>
      </c>
      <c r="K550" s="39" t="s">
        <v>8942</v>
      </c>
      <c r="L550" s="39" t="s">
        <v>8943</v>
      </c>
      <c r="M550" s="39"/>
      <c r="N550" s="39" t="s">
        <v>8944</v>
      </c>
      <c r="O550" s="39" t="s">
        <v>8945</v>
      </c>
      <c r="P550" s="39" t="s">
        <v>8946</v>
      </c>
      <c r="Q550" s="39" t="s">
        <v>5205</v>
      </c>
      <c r="R550" s="39" t="s">
        <v>4811</v>
      </c>
      <c r="S550" s="39" t="s">
        <v>8947</v>
      </c>
    </row>
    <row r="551" spans="1:19" x14ac:dyDescent="0.3">
      <c r="A551">
        <v>180</v>
      </c>
      <c r="B551" s="1">
        <v>45440.63553240741</v>
      </c>
      <c r="C551" s="1">
        <v>45440.638599537036</v>
      </c>
      <c r="D551" s="39" t="s">
        <v>8948</v>
      </c>
      <c r="E551" s="39" t="s">
        <v>8949</v>
      </c>
      <c r="F551" s="39" t="s">
        <v>8950</v>
      </c>
      <c r="G551">
        <v>3</v>
      </c>
      <c r="H551">
        <v>22</v>
      </c>
      <c r="I551" s="39" t="s">
        <v>8951</v>
      </c>
      <c r="J551" s="39" t="s">
        <v>8952</v>
      </c>
      <c r="K551" s="39" t="s">
        <v>8953</v>
      </c>
      <c r="L551" s="39" t="s">
        <v>8954</v>
      </c>
      <c r="M551" s="39"/>
      <c r="N551" s="39" t="s">
        <v>8955</v>
      </c>
      <c r="O551" s="39" t="s">
        <v>8956</v>
      </c>
      <c r="P551" s="39" t="s">
        <v>8957</v>
      </c>
      <c r="Q551" s="39" t="s">
        <v>8958</v>
      </c>
      <c r="R551" s="39" t="s">
        <v>4811</v>
      </c>
      <c r="S551" s="39" t="s">
        <v>8959</v>
      </c>
    </row>
    <row r="552" spans="1:19" x14ac:dyDescent="0.3">
      <c r="A552">
        <v>181</v>
      </c>
      <c r="B552" s="1">
        <v>45440.623391203706</v>
      </c>
      <c r="C552" s="1">
        <v>45440.639560185184</v>
      </c>
      <c r="D552" s="39" t="s">
        <v>8960</v>
      </c>
      <c r="E552" s="39" t="s">
        <v>8961</v>
      </c>
      <c r="F552" s="39" t="s">
        <v>8961</v>
      </c>
      <c r="G552">
        <v>3</v>
      </c>
      <c r="H552">
        <v>36</v>
      </c>
      <c r="I552" s="39" t="s">
        <v>8962</v>
      </c>
      <c r="J552" s="39" t="s">
        <v>5870</v>
      </c>
      <c r="K552" s="39" t="s">
        <v>8963</v>
      </c>
      <c r="L552" s="39" t="s">
        <v>7410</v>
      </c>
      <c r="M552" s="39"/>
      <c r="N552" s="39" t="s">
        <v>8964</v>
      </c>
      <c r="O552" s="39" t="s">
        <v>8965</v>
      </c>
      <c r="P552" s="39" t="s">
        <v>5036</v>
      </c>
      <c r="Q552" s="39" t="s">
        <v>8966</v>
      </c>
      <c r="R552" s="39" t="s">
        <v>4811</v>
      </c>
      <c r="S552" s="39" t="s">
        <v>8881</v>
      </c>
    </row>
    <row r="553" spans="1:19" x14ac:dyDescent="0.3">
      <c r="A553">
        <v>182</v>
      </c>
      <c r="B553" s="1">
        <v>45440.612210648149</v>
      </c>
      <c r="C553" s="1">
        <v>45440.640023148146</v>
      </c>
      <c r="D553" s="39" t="s">
        <v>8967</v>
      </c>
      <c r="E553" s="39" t="s">
        <v>8968</v>
      </c>
      <c r="F553" s="39" t="s">
        <v>8968</v>
      </c>
      <c r="G553">
        <v>3</v>
      </c>
      <c r="H553">
        <v>29</v>
      </c>
      <c r="I553" s="39" t="s">
        <v>8969</v>
      </c>
      <c r="J553" s="39" t="s">
        <v>8970</v>
      </c>
      <c r="K553" s="39" t="s">
        <v>8971</v>
      </c>
      <c r="L553" s="39" t="s">
        <v>8943</v>
      </c>
      <c r="M553" s="39"/>
      <c r="N553" s="39" t="s">
        <v>8972</v>
      </c>
      <c r="O553" s="39" t="s">
        <v>8973</v>
      </c>
      <c r="P553" s="39" t="s">
        <v>8974</v>
      </c>
      <c r="Q553" s="39" t="s">
        <v>8975</v>
      </c>
      <c r="R553" s="39" t="s">
        <v>4811</v>
      </c>
      <c r="S553" s="39" t="s">
        <v>8976</v>
      </c>
    </row>
    <row r="554" spans="1:19" x14ac:dyDescent="0.3">
      <c r="A554">
        <v>183</v>
      </c>
      <c r="B554" s="1">
        <v>45440.635810185187</v>
      </c>
      <c r="C554" s="1">
        <v>45440.666215277779</v>
      </c>
      <c r="D554" s="39" t="s">
        <v>8977</v>
      </c>
      <c r="E554" s="39" t="s">
        <v>8978</v>
      </c>
      <c r="F554" s="39" t="s">
        <v>8978</v>
      </c>
      <c r="G554">
        <v>3</v>
      </c>
      <c r="H554">
        <v>31</v>
      </c>
      <c r="I554" s="39" t="s">
        <v>8979</v>
      </c>
      <c r="J554" s="39" t="s">
        <v>8980</v>
      </c>
      <c r="K554" s="39" t="s">
        <v>8981</v>
      </c>
      <c r="L554" s="39" t="s">
        <v>7410</v>
      </c>
      <c r="M554" s="39"/>
      <c r="N554" s="39" t="s">
        <v>8982</v>
      </c>
      <c r="O554" s="39" t="s">
        <v>8983</v>
      </c>
      <c r="P554" s="39" t="s">
        <v>8984</v>
      </c>
      <c r="Q554" s="39" t="s">
        <v>8985</v>
      </c>
      <c r="R554" s="39" t="s">
        <v>4811</v>
      </c>
      <c r="S554" s="39" t="s">
        <v>8986</v>
      </c>
    </row>
    <row r="555" spans="1:19" x14ac:dyDescent="0.3">
      <c r="A555">
        <v>184</v>
      </c>
      <c r="B555" s="1">
        <v>45440.636157407411</v>
      </c>
      <c r="C555" s="1">
        <v>45440.725729166668</v>
      </c>
      <c r="D555" s="39" t="s">
        <v>8987</v>
      </c>
      <c r="E555" s="39" t="s">
        <v>8988</v>
      </c>
      <c r="F555" s="39" t="s">
        <v>8989</v>
      </c>
      <c r="G555">
        <v>3</v>
      </c>
      <c r="H555">
        <v>6</v>
      </c>
      <c r="I555" s="39" t="s">
        <v>8990</v>
      </c>
      <c r="J555" s="39" t="s">
        <v>6682</v>
      </c>
      <c r="K555" s="39" t="s">
        <v>8991</v>
      </c>
      <c r="L555" s="39" t="s">
        <v>8992</v>
      </c>
      <c r="M555" s="39"/>
      <c r="N555" s="39" t="s">
        <v>4870</v>
      </c>
      <c r="O555" s="39" t="s">
        <v>8993</v>
      </c>
      <c r="P555" s="39" t="s">
        <v>8994</v>
      </c>
      <c r="Q555" s="39" t="s">
        <v>8995</v>
      </c>
      <c r="R555" s="39" t="s">
        <v>4811</v>
      </c>
      <c r="S555" s="39" t="s">
        <v>8996</v>
      </c>
    </row>
    <row r="556" spans="1:19" x14ac:dyDescent="0.3">
      <c r="A556">
        <v>185</v>
      </c>
      <c r="B556" s="1">
        <v>45440.866655092592</v>
      </c>
      <c r="C556" s="1">
        <v>45440.871631944443</v>
      </c>
      <c r="D556" s="39" t="s">
        <v>8997</v>
      </c>
      <c r="E556" s="39" t="s">
        <v>8998</v>
      </c>
      <c r="F556" s="39" t="s">
        <v>8998</v>
      </c>
      <c r="G556">
        <v>3</v>
      </c>
      <c r="H556">
        <v>28</v>
      </c>
      <c r="I556" s="39" t="s">
        <v>4865</v>
      </c>
      <c r="J556" s="39" t="s">
        <v>8999</v>
      </c>
      <c r="K556" s="39" t="s">
        <v>9000</v>
      </c>
      <c r="L556" s="39" t="s">
        <v>8160</v>
      </c>
      <c r="M556" s="39"/>
      <c r="N556" s="39" t="s">
        <v>9001</v>
      </c>
      <c r="O556" s="39" t="s">
        <v>9002</v>
      </c>
      <c r="P556" s="39" t="s">
        <v>9003</v>
      </c>
      <c r="Q556" s="39" t="s">
        <v>9004</v>
      </c>
      <c r="R556" s="39" t="s">
        <v>4837</v>
      </c>
      <c r="S556" s="39" t="s">
        <v>8852</v>
      </c>
    </row>
    <row r="557" spans="1:19" x14ac:dyDescent="0.3">
      <c r="A557">
        <v>186</v>
      </c>
      <c r="B557" s="1">
        <v>45440.88108796296</v>
      </c>
      <c r="C557" s="1">
        <v>45440.881388888891</v>
      </c>
      <c r="D557" s="39" t="s">
        <v>9005</v>
      </c>
      <c r="E557" s="39" t="s">
        <v>9006</v>
      </c>
      <c r="F557" s="39" t="s">
        <v>9006</v>
      </c>
      <c r="G557">
        <v>3</v>
      </c>
      <c r="H557">
        <v>30</v>
      </c>
      <c r="I557" s="39" t="s">
        <v>9007</v>
      </c>
      <c r="J557" s="39" t="s">
        <v>9008</v>
      </c>
      <c r="K557" s="39" t="s">
        <v>9009</v>
      </c>
      <c r="L557" s="39" t="s">
        <v>9010</v>
      </c>
      <c r="M557" s="39"/>
      <c r="N557" s="39" t="s">
        <v>9011</v>
      </c>
      <c r="O557" s="39" t="s">
        <v>9012</v>
      </c>
      <c r="P557" s="39" t="s">
        <v>9013</v>
      </c>
      <c r="Q557" s="39" t="s">
        <v>9014</v>
      </c>
      <c r="R557" s="39" t="s">
        <v>4811</v>
      </c>
      <c r="S557" s="39" t="s">
        <v>9015</v>
      </c>
    </row>
    <row r="558" spans="1:19" x14ac:dyDescent="0.3">
      <c r="A558">
        <v>187</v>
      </c>
      <c r="B558" s="1">
        <v>45441.426030092596</v>
      </c>
      <c r="C558" s="1">
        <v>45441.431585648148</v>
      </c>
      <c r="D558" s="39" t="s">
        <v>9016</v>
      </c>
      <c r="E558" s="39" t="s">
        <v>9017</v>
      </c>
      <c r="F558" s="39" t="s">
        <v>9017</v>
      </c>
      <c r="G558">
        <v>3</v>
      </c>
      <c r="H558">
        <v>35</v>
      </c>
      <c r="I558" s="39" t="s">
        <v>9018</v>
      </c>
      <c r="J558" s="39" t="s">
        <v>9019</v>
      </c>
      <c r="K558" s="39" t="s">
        <v>9020</v>
      </c>
      <c r="L558" s="39" t="s">
        <v>7410</v>
      </c>
      <c r="M558" s="39"/>
      <c r="N558" s="39" t="s">
        <v>4870</v>
      </c>
      <c r="O558" s="39" t="s">
        <v>9021</v>
      </c>
      <c r="P558" s="39" t="s">
        <v>9022</v>
      </c>
      <c r="Q558" s="39" t="s">
        <v>9023</v>
      </c>
      <c r="R558" s="39" t="s">
        <v>4811</v>
      </c>
      <c r="S558" s="39" t="s">
        <v>9024</v>
      </c>
    </row>
    <row r="559" spans="1:19" x14ac:dyDescent="0.3">
      <c r="A559">
        <v>188</v>
      </c>
      <c r="B559" s="1">
        <v>45442.350532407407</v>
      </c>
      <c r="C559" s="1">
        <v>45442.351203703707</v>
      </c>
      <c r="D559" s="39" t="s">
        <v>9025</v>
      </c>
      <c r="E559" s="39" t="s">
        <v>9026</v>
      </c>
      <c r="F559" s="39" t="s">
        <v>9026</v>
      </c>
      <c r="G559">
        <v>3</v>
      </c>
      <c r="H559">
        <v>21</v>
      </c>
      <c r="I559" s="39" t="s">
        <v>9027</v>
      </c>
      <c r="J559" s="39" t="s">
        <v>9028</v>
      </c>
      <c r="K559" s="39" t="s">
        <v>9029</v>
      </c>
      <c r="L559" s="39" t="s">
        <v>9030</v>
      </c>
      <c r="M559" s="39"/>
      <c r="N559" s="39" t="s">
        <v>4870</v>
      </c>
      <c r="O559" s="39" t="s">
        <v>9031</v>
      </c>
      <c r="P559" s="39" t="s">
        <v>9032</v>
      </c>
      <c r="Q559" s="39" t="s">
        <v>9033</v>
      </c>
      <c r="R559" s="39" t="s">
        <v>4811</v>
      </c>
      <c r="S559" s="39" t="s">
        <v>9015</v>
      </c>
    </row>
    <row r="560" spans="1:19" x14ac:dyDescent="0.3">
      <c r="A560">
        <v>189</v>
      </c>
      <c r="B560" s="1">
        <v>45442.348715277774</v>
      </c>
      <c r="C560" s="1">
        <v>45442.357175925928</v>
      </c>
      <c r="D560" s="39" t="s">
        <v>9034</v>
      </c>
      <c r="E560" s="39" t="s">
        <v>9035</v>
      </c>
      <c r="F560" s="39" t="s">
        <v>9035</v>
      </c>
      <c r="G560">
        <v>13</v>
      </c>
      <c r="H560">
        <v>21</v>
      </c>
      <c r="I560" s="39" t="s">
        <v>9036</v>
      </c>
      <c r="J560" s="39" t="s">
        <v>9037</v>
      </c>
      <c r="K560" s="39" t="s">
        <v>9038</v>
      </c>
      <c r="L560" s="39" t="s">
        <v>9039</v>
      </c>
      <c r="M560" s="39"/>
      <c r="N560" s="39" t="s">
        <v>9040</v>
      </c>
      <c r="O560" s="39" t="s">
        <v>9041</v>
      </c>
      <c r="P560" s="39" t="s">
        <v>9042</v>
      </c>
      <c r="Q560" s="39" t="s">
        <v>7424</v>
      </c>
      <c r="R560" s="39" t="s">
        <v>4811</v>
      </c>
      <c r="S560" s="39" t="s">
        <v>9043</v>
      </c>
    </row>
    <row r="561" spans="1:19" x14ac:dyDescent="0.3">
      <c r="A561">
        <v>190</v>
      </c>
      <c r="B561" s="1">
        <v>45442.344386574077</v>
      </c>
      <c r="C561" s="1">
        <v>45442.357673611114</v>
      </c>
      <c r="D561" s="39" t="s">
        <v>9044</v>
      </c>
      <c r="E561" s="39" t="s">
        <v>9045</v>
      </c>
      <c r="F561" s="39" t="s">
        <v>9046</v>
      </c>
      <c r="G561">
        <v>13</v>
      </c>
      <c r="H561">
        <v>19</v>
      </c>
      <c r="I561" s="39" t="s">
        <v>9036</v>
      </c>
      <c r="J561" s="39" t="s">
        <v>9037</v>
      </c>
      <c r="K561" s="39" t="s">
        <v>9038</v>
      </c>
      <c r="L561" s="39" t="s">
        <v>9039</v>
      </c>
      <c r="M561" s="39"/>
      <c r="N561" s="39" t="s">
        <v>9040</v>
      </c>
      <c r="O561" s="39" t="s">
        <v>9047</v>
      </c>
      <c r="P561" s="39" t="s">
        <v>9042</v>
      </c>
      <c r="Q561" s="39" t="s">
        <v>9048</v>
      </c>
      <c r="R561" s="39" t="s">
        <v>4811</v>
      </c>
      <c r="S561" s="39" t="s">
        <v>9043</v>
      </c>
    </row>
    <row r="562" spans="1:19" x14ac:dyDescent="0.3">
      <c r="A562">
        <v>191</v>
      </c>
      <c r="B562" s="1">
        <v>45442.573055555556</v>
      </c>
      <c r="C562" s="1">
        <v>45442.588761574072</v>
      </c>
      <c r="D562" s="39" t="s">
        <v>9049</v>
      </c>
      <c r="E562" s="39" t="s">
        <v>9050</v>
      </c>
      <c r="F562" s="39" t="s">
        <v>9051</v>
      </c>
      <c r="G562">
        <v>4</v>
      </c>
      <c r="H562">
        <v>15</v>
      </c>
      <c r="I562" s="39" t="s">
        <v>4865</v>
      </c>
      <c r="J562" s="39" t="s">
        <v>9052</v>
      </c>
      <c r="K562" s="39" t="s">
        <v>5218</v>
      </c>
      <c r="L562" s="39" t="s">
        <v>9053</v>
      </c>
      <c r="M562" s="39"/>
      <c r="N562" s="39" t="s">
        <v>9054</v>
      </c>
      <c r="O562" s="39" t="s">
        <v>9055</v>
      </c>
      <c r="P562" s="39" t="s">
        <v>9056</v>
      </c>
      <c r="Q562" s="39" t="s">
        <v>9057</v>
      </c>
      <c r="R562" s="39" t="s">
        <v>4811</v>
      </c>
      <c r="S562" s="39" t="s">
        <v>9058</v>
      </c>
    </row>
    <row r="563" spans="1:19" x14ac:dyDescent="0.3">
      <c r="A563">
        <v>192</v>
      </c>
      <c r="B563" s="1">
        <v>45442.573229166665</v>
      </c>
      <c r="C563" s="1">
        <v>45442.589189814818</v>
      </c>
      <c r="D563" s="39" t="s">
        <v>9059</v>
      </c>
      <c r="E563" s="39" t="s">
        <v>9060</v>
      </c>
      <c r="F563" s="39" t="s">
        <v>9061</v>
      </c>
      <c r="G563">
        <v>4</v>
      </c>
      <c r="H563">
        <v>1</v>
      </c>
      <c r="I563" s="39" t="s">
        <v>4949</v>
      </c>
      <c r="J563" s="39" t="s">
        <v>9062</v>
      </c>
      <c r="K563" s="39" t="s">
        <v>9063</v>
      </c>
      <c r="L563" s="39" t="s">
        <v>5553</v>
      </c>
      <c r="M563" s="39"/>
      <c r="N563" s="39" t="s">
        <v>9064</v>
      </c>
      <c r="O563" s="39" t="s">
        <v>9065</v>
      </c>
      <c r="P563" s="39" t="s">
        <v>9066</v>
      </c>
      <c r="Q563" s="39" t="s">
        <v>9067</v>
      </c>
      <c r="R563" s="39" t="s">
        <v>4811</v>
      </c>
      <c r="S563" s="39" t="s">
        <v>9068</v>
      </c>
    </row>
    <row r="564" spans="1:19" x14ac:dyDescent="0.3">
      <c r="A564">
        <v>193</v>
      </c>
      <c r="B564" s="1">
        <v>45442.572824074072</v>
      </c>
      <c r="C564" s="1">
        <v>45442.590902777774</v>
      </c>
      <c r="D564" s="39" t="s">
        <v>9069</v>
      </c>
      <c r="E564" s="39" t="s">
        <v>9070</v>
      </c>
      <c r="F564" s="39" t="s">
        <v>9071</v>
      </c>
      <c r="G564">
        <v>4</v>
      </c>
      <c r="H564">
        <v>2</v>
      </c>
      <c r="I564" s="39" t="s">
        <v>9072</v>
      </c>
      <c r="J564" s="39" t="s">
        <v>1037</v>
      </c>
      <c r="K564" s="39" t="s">
        <v>9073</v>
      </c>
      <c r="L564" s="39" t="s">
        <v>8639</v>
      </c>
      <c r="M564" s="39"/>
      <c r="N564" s="39" t="s">
        <v>5026</v>
      </c>
      <c r="O564" s="39" t="s">
        <v>9074</v>
      </c>
      <c r="P564" s="39" t="s">
        <v>9075</v>
      </c>
      <c r="Q564" s="39" t="s">
        <v>9076</v>
      </c>
      <c r="R564" s="39" t="s">
        <v>4837</v>
      </c>
      <c r="S564" s="39" t="s">
        <v>9077</v>
      </c>
    </row>
    <row r="565" spans="1:19" x14ac:dyDescent="0.3">
      <c r="A565">
        <v>194</v>
      </c>
      <c r="B565" s="1">
        <v>45442.578043981484</v>
      </c>
      <c r="C565" s="1">
        <v>45442.591562499998</v>
      </c>
      <c r="D565" s="39" t="s">
        <v>9078</v>
      </c>
      <c r="E565" s="39" t="s">
        <v>9079</v>
      </c>
      <c r="F565" s="39" t="s">
        <v>9080</v>
      </c>
      <c r="G565">
        <v>4</v>
      </c>
      <c r="H565">
        <v>4</v>
      </c>
      <c r="I565" s="39" t="s">
        <v>9081</v>
      </c>
      <c r="J565" s="39" t="s">
        <v>9082</v>
      </c>
      <c r="K565" s="39" t="s">
        <v>9083</v>
      </c>
      <c r="L565" s="39" t="s">
        <v>9084</v>
      </c>
      <c r="M565" s="39"/>
      <c r="N565" s="39" t="s">
        <v>9085</v>
      </c>
      <c r="O565" s="39" t="s">
        <v>9086</v>
      </c>
      <c r="P565" s="39" t="s">
        <v>9087</v>
      </c>
      <c r="Q565" s="39" t="s">
        <v>9088</v>
      </c>
      <c r="R565" s="39" t="s">
        <v>4811</v>
      </c>
      <c r="S565" s="39" t="s">
        <v>9089</v>
      </c>
    </row>
    <row r="566" spans="1:19" x14ac:dyDescent="0.3">
      <c r="A566">
        <v>195</v>
      </c>
      <c r="B566" s="1">
        <v>45442.575995370367</v>
      </c>
      <c r="C566" s="1">
        <v>45442.592083333337</v>
      </c>
      <c r="D566" s="39" t="s">
        <v>9090</v>
      </c>
      <c r="E566" s="39" t="s">
        <v>9091</v>
      </c>
      <c r="F566" s="39" t="s">
        <v>9091</v>
      </c>
      <c r="G566">
        <v>4</v>
      </c>
      <c r="H566">
        <v>17</v>
      </c>
      <c r="I566" s="39" t="s">
        <v>4865</v>
      </c>
      <c r="J566" s="39" t="s">
        <v>9092</v>
      </c>
      <c r="K566" s="39" t="s">
        <v>9093</v>
      </c>
      <c r="L566" s="39" t="s">
        <v>5791</v>
      </c>
      <c r="M566" s="39"/>
      <c r="N566" s="39" t="s">
        <v>5098</v>
      </c>
      <c r="O566" s="39" t="s">
        <v>9094</v>
      </c>
      <c r="P566" s="39" t="s">
        <v>9095</v>
      </c>
      <c r="Q566" s="39" t="s">
        <v>5205</v>
      </c>
      <c r="R566" s="39" t="s">
        <v>4811</v>
      </c>
      <c r="S566" s="39" t="s">
        <v>6953</v>
      </c>
    </row>
    <row r="567" spans="1:19" x14ac:dyDescent="0.3">
      <c r="A567">
        <v>196</v>
      </c>
      <c r="B567" s="1">
        <v>45442.572997685187</v>
      </c>
      <c r="C567" s="1">
        <v>45442.592187499999</v>
      </c>
      <c r="D567" s="39" t="s">
        <v>9096</v>
      </c>
      <c r="E567" s="39" t="s">
        <v>9097</v>
      </c>
      <c r="F567" s="39" t="s">
        <v>9097</v>
      </c>
      <c r="G567">
        <v>4</v>
      </c>
      <c r="H567">
        <v>18</v>
      </c>
      <c r="I567" s="39" t="s">
        <v>4865</v>
      </c>
      <c r="J567" s="39" t="s">
        <v>9098</v>
      </c>
      <c r="K567" s="39" t="s">
        <v>5386</v>
      </c>
      <c r="L567" s="39" t="s">
        <v>9099</v>
      </c>
      <c r="M567" s="39"/>
      <c r="N567" s="39" t="s">
        <v>9100</v>
      </c>
      <c r="O567" s="39" t="s">
        <v>9101</v>
      </c>
      <c r="P567" s="39" t="s">
        <v>9102</v>
      </c>
      <c r="Q567" s="39" t="s">
        <v>9103</v>
      </c>
      <c r="R567" s="39" t="s">
        <v>4811</v>
      </c>
      <c r="S567" s="39" t="s">
        <v>9104</v>
      </c>
    </row>
    <row r="568" spans="1:19" x14ac:dyDescent="0.3">
      <c r="A568">
        <v>197</v>
      </c>
      <c r="B568" s="1">
        <v>45442.589606481481</v>
      </c>
      <c r="C568" s="1">
        <v>45442.592407407406</v>
      </c>
      <c r="D568" s="39" t="s">
        <v>9105</v>
      </c>
      <c r="E568" s="39" t="s">
        <v>9106</v>
      </c>
      <c r="F568" s="39" t="s">
        <v>9107</v>
      </c>
      <c r="G568">
        <v>4</v>
      </c>
      <c r="H568">
        <v>9</v>
      </c>
      <c r="I568" s="39" t="s">
        <v>4949</v>
      </c>
      <c r="J568" s="39" t="s">
        <v>9108</v>
      </c>
      <c r="K568" s="39" t="s">
        <v>5421</v>
      </c>
      <c r="L568" s="39" t="s">
        <v>8639</v>
      </c>
      <c r="M568" s="39"/>
      <c r="N568" s="39" t="s">
        <v>9109</v>
      </c>
      <c r="O568" s="39" t="s">
        <v>9110</v>
      </c>
      <c r="P568" s="39" t="s">
        <v>9111</v>
      </c>
      <c r="Q568" s="39" t="s">
        <v>9112</v>
      </c>
      <c r="R568" s="39" t="s">
        <v>4811</v>
      </c>
      <c r="S568" s="39" t="s">
        <v>9113</v>
      </c>
    </row>
    <row r="569" spans="1:19" x14ac:dyDescent="0.3">
      <c r="A569">
        <v>198</v>
      </c>
      <c r="B569" s="1">
        <v>45442.572777777779</v>
      </c>
      <c r="C569" s="1">
        <v>45442.59275462963</v>
      </c>
      <c r="D569" s="39" t="s">
        <v>9114</v>
      </c>
      <c r="E569" s="39" t="s">
        <v>9115</v>
      </c>
      <c r="F569" s="39" t="s">
        <v>9115</v>
      </c>
      <c r="G569">
        <v>4</v>
      </c>
      <c r="H569">
        <v>29</v>
      </c>
      <c r="I569" s="39" t="s">
        <v>4865</v>
      </c>
      <c r="J569" s="39" t="s">
        <v>107</v>
      </c>
      <c r="K569" s="39" t="s">
        <v>9116</v>
      </c>
      <c r="L569" s="39" t="s">
        <v>7475</v>
      </c>
      <c r="M569" s="39"/>
      <c r="N569" s="39" t="s">
        <v>6490</v>
      </c>
      <c r="O569" s="39" t="s">
        <v>9117</v>
      </c>
      <c r="P569" s="39" t="s">
        <v>9118</v>
      </c>
      <c r="Q569" s="39" t="s">
        <v>9119</v>
      </c>
      <c r="R569" s="39" t="s">
        <v>4811</v>
      </c>
      <c r="S569" s="39" t="s">
        <v>9120</v>
      </c>
    </row>
    <row r="570" spans="1:19" x14ac:dyDescent="0.3">
      <c r="A570">
        <v>199</v>
      </c>
      <c r="B570" s="1">
        <v>45442.582280092596</v>
      </c>
      <c r="C570" s="1">
        <v>45442.593032407407</v>
      </c>
      <c r="D570" s="39" t="s">
        <v>9121</v>
      </c>
      <c r="E570" s="39" t="s">
        <v>9122</v>
      </c>
      <c r="F570" s="39" t="s">
        <v>9123</v>
      </c>
      <c r="G570">
        <v>4</v>
      </c>
      <c r="H570">
        <v>13</v>
      </c>
      <c r="I570" s="39" t="s">
        <v>9124</v>
      </c>
      <c r="J570" s="39" t="s">
        <v>9125</v>
      </c>
      <c r="K570" s="39" t="s">
        <v>9126</v>
      </c>
      <c r="L570" s="39" t="s">
        <v>9127</v>
      </c>
      <c r="M570" s="39"/>
      <c r="N570" s="39" t="s">
        <v>9128</v>
      </c>
      <c r="O570" s="39" t="s">
        <v>9129</v>
      </c>
      <c r="P570" s="39" t="s">
        <v>9130</v>
      </c>
      <c r="Q570" s="39" t="s">
        <v>5021</v>
      </c>
      <c r="R570" s="39" t="s">
        <v>4811</v>
      </c>
      <c r="S570" s="39" t="s">
        <v>9131</v>
      </c>
    </row>
    <row r="571" spans="1:19" x14ac:dyDescent="0.3">
      <c r="A571">
        <v>200</v>
      </c>
      <c r="B571" s="1">
        <v>45442.573009259257</v>
      </c>
      <c r="C571" s="1">
        <v>45442.593611111108</v>
      </c>
      <c r="D571" s="39" t="s">
        <v>9132</v>
      </c>
      <c r="E571" s="39" t="s">
        <v>9133</v>
      </c>
      <c r="F571" s="39" t="s">
        <v>9134</v>
      </c>
      <c r="G571">
        <v>4</v>
      </c>
      <c r="H571">
        <v>26</v>
      </c>
      <c r="I571" s="39" t="s">
        <v>5216</v>
      </c>
      <c r="J571" s="39" t="s">
        <v>9135</v>
      </c>
      <c r="K571" s="39" t="s">
        <v>9136</v>
      </c>
      <c r="L571" s="39" t="s">
        <v>9137</v>
      </c>
      <c r="M571" s="39"/>
      <c r="N571" s="39" t="s">
        <v>9138</v>
      </c>
      <c r="O571" s="39" t="s">
        <v>9139</v>
      </c>
      <c r="P571" s="39" t="s">
        <v>9140</v>
      </c>
      <c r="Q571" s="39" t="s">
        <v>9141</v>
      </c>
      <c r="R571" s="39" t="s">
        <v>4811</v>
      </c>
      <c r="S571" s="39" t="s">
        <v>9142</v>
      </c>
    </row>
    <row r="572" spans="1:19" x14ac:dyDescent="0.3">
      <c r="A572">
        <v>201</v>
      </c>
      <c r="B572" s="1">
        <v>45442.572812500002</v>
      </c>
      <c r="C572" s="1">
        <v>45442.593715277777</v>
      </c>
      <c r="D572" s="39" t="s">
        <v>9143</v>
      </c>
      <c r="E572" s="39" t="s">
        <v>9144</v>
      </c>
      <c r="F572" s="39" t="s">
        <v>9145</v>
      </c>
      <c r="G572">
        <v>4</v>
      </c>
      <c r="H572">
        <v>7</v>
      </c>
      <c r="I572" s="39" t="s">
        <v>4865</v>
      </c>
      <c r="J572" s="39" t="s">
        <v>958</v>
      </c>
      <c r="K572" s="39" t="s">
        <v>8169</v>
      </c>
      <c r="L572" s="39" t="s">
        <v>9146</v>
      </c>
      <c r="M572" s="39"/>
      <c r="N572" s="39" t="s">
        <v>9147</v>
      </c>
      <c r="O572" s="39" t="s">
        <v>9148</v>
      </c>
      <c r="P572" s="39" t="s">
        <v>9149</v>
      </c>
      <c r="Q572" s="39" t="s">
        <v>9150</v>
      </c>
      <c r="R572" s="39" t="s">
        <v>4811</v>
      </c>
      <c r="S572" s="39" t="s">
        <v>9151</v>
      </c>
    </row>
    <row r="573" spans="1:19" x14ac:dyDescent="0.3">
      <c r="A573">
        <v>202</v>
      </c>
      <c r="B573" s="1">
        <v>45442.572789351849</v>
      </c>
      <c r="C573" s="1">
        <v>45442.593773148146</v>
      </c>
      <c r="D573" s="39" t="s">
        <v>9152</v>
      </c>
      <c r="E573" s="39" t="s">
        <v>9153</v>
      </c>
      <c r="F573" s="39" t="s">
        <v>9154</v>
      </c>
      <c r="G573">
        <v>4</v>
      </c>
      <c r="H573">
        <v>27</v>
      </c>
      <c r="I573" s="39" t="s">
        <v>9155</v>
      </c>
      <c r="J573" s="39" t="s">
        <v>9156</v>
      </c>
      <c r="K573" s="39" t="s">
        <v>9157</v>
      </c>
      <c r="L573" s="39" t="s">
        <v>9158</v>
      </c>
      <c r="M573" s="39"/>
      <c r="N573" s="39" t="s">
        <v>9159</v>
      </c>
      <c r="O573" s="39" t="s">
        <v>9160</v>
      </c>
      <c r="P573" s="39" t="s">
        <v>9161</v>
      </c>
      <c r="Q573" s="39" t="s">
        <v>9162</v>
      </c>
      <c r="R573" s="39" t="s">
        <v>4811</v>
      </c>
      <c r="S573" s="39" t="s">
        <v>9163</v>
      </c>
    </row>
    <row r="574" spans="1:19" x14ac:dyDescent="0.3">
      <c r="A574">
        <v>203</v>
      </c>
      <c r="B574" s="1">
        <v>45442.576666666668</v>
      </c>
      <c r="C574" s="1">
        <v>45442.594421296293</v>
      </c>
      <c r="D574" s="39" t="s">
        <v>9164</v>
      </c>
      <c r="E574" s="39" t="s">
        <v>9165</v>
      </c>
      <c r="F574" s="39" t="s">
        <v>9165</v>
      </c>
      <c r="G574">
        <v>4</v>
      </c>
      <c r="H574">
        <v>5</v>
      </c>
      <c r="I574" s="39" t="s">
        <v>6540</v>
      </c>
      <c r="J574" s="39" t="s">
        <v>107</v>
      </c>
      <c r="K574" s="39" t="s">
        <v>9166</v>
      </c>
      <c r="L574" s="39" t="s">
        <v>7410</v>
      </c>
      <c r="M574" s="39"/>
      <c r="N574" s="39" t="s">
        <v>6490</v>
      </c>
      <c r="O574" s="39" t="s">
        <v>9167</v>
      </c>
      <c r="P574" s="39" t="s">
        <v>5036</v>
      </c>
      <c r="Q574" s="39" t="s">
        <v>9168</v>
      </c>
      <c r="R574" s="39" t="s">
        <v>4811</v>
      </c>
      <c r="S574" s="39" t="s">
        <v>9169</v>
      </c>
    </row>
    <row r="575" spans="1:19" x14ac:dyDescent="0.3">
      <c r="A575">
        <v>204</v>
      </c>
      <c r="B575" s="1">
        <v>45442.572662037041</v>
      </c>
      <c r="C575" s="1">
        <v>45442.594537037039</v>
      </c>
      <c r="D575" s="39" t="s">
        <v>9170</v>
      </c>
      <c r="E575" s="39" t="s">
        <v>9171</v>
      </c>
      <c r="F575" s="39" t="s">
        <v>9172</v>
      </c>
      <c r="G575">
        <v>4</v>
      </c>
      <c r="H575">
        <v>35</v>
      </c>
      <c r="I575" s="39" t="s">
        <v>9173</v>
      </c>
      <c r="J575" s="39" t="s">
        <v>6733</v>
      </c>
      <c r="K575" s="39" t="s">
        <v>4918</v>
      </c>
      <c r="L575" s="39" t="s">
        <v>9174</v>
      </c>
      <c r="M575" s="39"/>
      <c r="N575" s="39" t="s">
        <v>7377</v>
      </c>
      <c r="O575" s="39" t="s">
        <v>9175</v>
      </c>
      <c r="P575" s="39" t="s">
        <v>9176</v>
      </c>
      <c r="Q575" s="39" t="s">
        <v>9177</v>
      </c>
      <c r="R575" s="39" t="s">
        <v>4811</v>
      </c>
      <c r="S575" s="39" t="s">
        <v>9178</v>
      </c>
    </row>
    <row r="576" spans="1:19" x14ac:dyDescent="0.3">
      <c r="A576">
        <v>205</v>
      </c>
      <c r="B576" s="1">
        <v>45442.573969907404</v>
      </c>
      <c r="C576" s="1">
        <v>45442.594988425924</v>
      </c>
      <c r="D576" s="39" t="s">
        <v>9179</v>
      </c>
      <c r="E576" s="39" t="s">
        <v>9180</v>
      </c>
      <c r="F576" s="39" t="s">
        <v>9181</v>
      </c>
      <c r="G576">
        <v>4</v>
      </c>
      <c r="H576">
        <v>16</v>
      </c>
      <c r="I576" s="39" t="s">
        <v>4865</v>
      </c>
      <c r="J576" s="39" t="s">
        <v>9182</v>
      </c>
      <c r="K576" s="39" t="s">
        <v>9183</v>
      </c>
      <c r="L576" s="39" t="s">
        <v>9184</v>
      </c>
      <c r="M576" s="39"/>
      <c r="N576" s="39" t="s">
        <v>4892</v>
      </c>
      <c r="O576" s="39" t="s">
        <v>9185</v>
      </c>
      <c r="P576" s="39" t="s">
        <v>9186</v>
      </c>
      <c r="Q576" s="39" t="s">
        <v>9187</v>
      </c>
      <c r="R576" s="39" t="s">
        <v>4811</v>
      </c>
      <c r="S576" s="39" t="s">
        <v>9188</v>
      </c>
    </row>
    <row r="577" spans="1:19" x14ac:dyDescent="0.3">
      <c r="A577">
        <v>206</v>
      </c>
      <c r="B577" s="1">
        <v>45442.573414351849</v>
      </c>
      <c r="C577" s="1">
        <v>45442.595000000001</v>
      </c>
      <c r="D577" s="39" t="s">
        <v>9189</v>
      </c>
      <c r="E577" s="39" t="s">
        <v>9190</v>
      </c>
      <c r="F577" s="39" t="s">
        <v>9191</v>
      </c>
      <c r="G577">
        <v>4</v>
      </c>
      <c r="H577">
        <v>34</v>
      </c>
      <c r="I577" s="39" t="s">
        <v>8285</v>
      </c>
      <c r="J577" s="39" t="s">
        <v>9192</v>
      </c>
      <c r="K577" s="39" t="s">
        <v>9193</v>
      </c>
      <c r="L577" s="39" t="s">
        <v>9194</v>
      </c>
      <c r="M577" s="39"/>
      <c r="N577" s="39" t="s">
        <v>7377</v>
      </c>
      <c r="O577" s="39" t="s">
        <v>9055</v>
      </c>
      <c r="P577" s="39" t="s">
        <v>9195</v>
      </c>
      <c r="Q577" s="39" t="s">
        <v>9196</v>
      </c>
      <c r="R577" s="39" t="s">
        <v>4811</v>
      </c>
      <c r="S577" s="39" t="s">
        <v>9197</v>
      </c>
    </row>
    <row r="578" spans="1:19" x14ac:dyDescent="0.3">
      <c r="A578">
        <v>207</v>
      </c>
      <c r="B578" s="1">
        <v>45442.572638888887</v>
      </c>
      <c r="C578" s="1">
        <v>45442.595312500001</v>
      </c>
      <c r="D578" s="39" t="s">
        <v>9198</v>
      </c>
      <c r="E578" s="39" t="s">
        <v>9199</v>
      </c>
      <c r="F578" s="39" t="s">
        <v>9199</v>
      </c>
      <c r="G578">
        <v>4</v>
      </c>
      <c r="H578">
        <v>3</v>
      </c>
      <c r="I578" s="39" t="s">
        <v>9200</v>
      </c>
      <c r="J578" s="39" t="s">
        <v>1037</v>
      </c>
      <c r="K578" s="39" t="s">
        <v>9201</v>
      </c>
      <c r="L578" s="39" t="s">
        <v>7410</v>
      </c>
      <c r="M578" s="39"/>
      <c r="N578" s="39" t="s">
        <v>9202</v>
      </c>
      <c r="O578" s="39" t="s">
        <v>9203</v>
      </c>
      <c r="P578" s="39" t="s">
        <v>9204</v>
      </c>
      <c r="Q578" s="39" t="s">
        <v>9205</v>
      </c>
      <c r="R578" s="39" t="s">
        <v>4837</v>
      </c>
      <c r="S578" s="39" t="s">
        <v>9206</v>
      </c>
    </row>
    <row r="579" spans="1:19" x14ac:dyDescent="0.3">
      <c r="A579">
        <v>208</v>
      </c>
      <c r="B579" s="1">
        <v>45442.573321759257</v>
      </c>
      <c r="C579" s="1">
        <v>45442.595381944448</v>
      </c>
      <c r="D579" s="39" t="s">
        <v>9207</v>
      </c>
      <c r="E579" s="39" t="s">
        <v>9208</v>
      </c>
      <c r="F579" s="39" t="s">
        <v>9209</v>
      </c>
      <c r="G579">
        <v>4</v>
      </c>
      <c r="H579">
        <v>8</v>
      </c>
      <c r="I579" s="39" t="s">
        <v>9210</v>
      </c>
      <c r="J579" s="39" t="s">
        <v>9211</v>
      </c>
      <c r="K579" s="39" t="s">
        <v>9212</v>
      </c>
      <c r="L579" s="39" t="s">
        <v>7410</v>
      </c>
      <c r="M579" s="39"/>
      <c r="N579" s="39" t="s">
        <v>9213</v>
      </c>
      <c r="O579" s="39" t="s">
        <v>9214</v>
      </c>
      <c r="P579" s="39" t="s">
        <v>9215</v>
      </c>
      <c r="Q579" s="39" t="s">
        <v>9216</v>
      </c>
      <c r="R579" s="39" t="s">
        <v>4811</v>
      </c>
      <c r="S579" s="39" t="s">
        <v>9217</v>
      </c>
    </row>
    <row r="580" spans="1:19" x14ac:dyDescent="0.3">
      <c r="A580">
        <v>209</v>
      </c>
      <c r="B580" s="1">
        <v>45442.591574074075</v>
      </c>
      <c r="C580" s="1">
        <v>45442.595590277779</v>
      </c>
      <c r="D580" s="39" t="s">
        <v>9218</v>
      </c>
      <c r="E580" s="39" t="s">
        <v>9219</v>
      </c>
      <c r="F580" s="39" t="s">
        <v>9220</v>
      </c>
      <c r="G580">
        <v>4</v>
      </c>
      <c r="H580">
        <v>33</v>
      </c>
      <c r="I580" s="39" t="s">
        <v>4949</v>
      </c>
      <c r="J580" s="39" t="s">
        <v>9221</v>
      </c>
      <c r="K580" s="39" t="s">
        <v>9222</v>
      </c>
      <c r="L580" s="39" t="s">
        <v>9223</v>
      </c>
      <c r="M580" s="39"/>
      <c r="N580" s="39" t="s">
        <v>9064</v>
      </c>
      <c r="O580" s="39" t="s">
        <v>9224</v>
      </c>
      <c r="P580" s="39" t="s">
        <v>9225</v>
      </c>
      <c r="Q580" s="39" t="s">
        <v>9226</v>
      </c>
      <c r="R580" s="39" t="s">
        <v>4811</v>
      </c>
      <c r="S580" s="39" t="s">
        <v>9227</v>
      </c>
    </row>
    <row r="581" spans="1:19" x14ac:dyDescent="0.3">
      <c r="A581">
        <v>210</v>
      </c>
      <c r="B581" s="1">
        <v>45442.572685185187</v>
      </c>
      <c r="C581" s="1">
        <v>45442.59584490741</v>
      </c>
      <c r="D581" s="39" t="s">
        <v>9228</v>
      </c>
      <c r="E581" s="39" t="s">
        <v>9229</v>
      </c>
      <c r="F581" s="39" t="s">
        <v>9230</v>
      </c>
      <c r="G581">
        <v>4</v>
      </c>
      <c r="H581">
        <v>32</v>
      </c>
      <c r="I581" s="39" t="s">
        <v>4865</v>
      </c>
      <c r="J581" s="39" t="s">
        <v>9231</v>
      </c>
      <c r="K581" s="39" t="s">
        <v>9232</v>
      </c>
      <c r="L581" s="39" t="s">
        <v>9233</v>
      </c>
      <c r="M581" s="39"/>
      <c r="N581" s="39" t="s">
        <v>9234</v>
      </c>
      <c r="O581" s="39" t="s">
        <v>9235</v>
      </c>
      <c r="P581" s="39" t="s">
        <v>9236</v>
      </c>
      <c r="Q581" s="39" t="s">
        <v>9237</v>
      </c>
      <c r="R581" s="39" t="s">
        <v>4811</v>
      </c>
      <c r="S581" s="39" t="s">
        <v>9238</v>
      </c>
    </row>
    <row r="582" spans="1:19" x14ac:dyDescent="0.3">
      <c r="A582">
        <v>211</v>
      </c>
      <c r="B582" s="1">
        <v>45442.572881944441</v>
      </c>
      <c r="C582" s="1">
        <v>45442.595972222225</v>
      </c>
      <c r="D582" s="39" t="s">
        <v>9239</v>
      </c>
      <c r="E582" s="39" t="s">
        <v>9240</v>
      </c>
      <c r="F582" s="39" t="s">
        <v>9241</v>
      </c>
      <c r="G582">
        <v>4</v>
      </c>
      <c r="H582">
        <v>25</v>
      </c>
      <c r="I582" s="39" t="s">
        <v>9242</v>
      </c>
      <c r="J582" s="39" t="s">
        <v>590</v>
      </c>
      <c r="K582" s="39" t="s">
        <v>9243</v>
      </c>
      <c r="L582" s="39" t="s">
        <v>7410</v>
      </c>
      <c r="M582" s="39"/>
      <c r="N582" s="39" t="s">
        <v>9244</v>
      </c>
      <c r="O582" s="39" t="s">
        <v>9245</v>
      </c>
      <c r="P582" s="39" t="s">
        <v>9246</v>
      </c>
      <c r="Q582" s="39" t="s">
        <v>9247</v>
      </c>
      <c r="R582" s="39" t="s">
        <v>4811</v>
      </c>
      <c r="S582" s="39" t="s">
        <v>9248</v>
      </c>
    </row>
    <row r="583" spans="1:19" x14ac:dyDescent="0.3">
      <c r="A583">
        <v>212</v>
      </c>
      <c r="B583" s="1">
        <v>45442.590300925927</v>
      </c>
      <c r="C583" s="1">
        <v>45442.596446759257</v>
      </c>
      <c r="D583" s="39" t="s">
        <v>9249</v>
      </c>
      <c r="E583" s="39" t="s">
        <v>9250</v>
      </c>
      <c r="F583" s="39" t="s">
        <v>9251</v>
      </c>
      <c r="G583">
        <v>4</v>
      </c>
      <c r="H583">
        <v>22</v>
      </c>
      <c r="I583" s="39" t="s">
        <v>9252</v>
      </c>
      <c r="J583" s="39" t="s">
        <v>9253</v>
      </c>
      <c r="K583" s="39" t="s">
        <v>9254</v>
      </c>
      <c r="L583" s="39" t="s">
        <v>9255</v>
      </c>
      <c r="M583" s="39"/>
      <c r="N583" s="39" t="s">
        <v>9256</v>
      </c>
      <c r="O583" s="39" t="s">
        <v>9257</v>
      </c>
      <c r="P583" s="39" t="s">
        <v>9258</v>
      </c>
      <c r="Q583" s="39" t="s">
        <v>9259</v>
      </c>
      <c r="R583" s="39" t="s">
        <v>4811</v>
      </c>
      <c r="S583" s="39" t="s">
        <v>9260</v>
      </c>
    </row>
    <row r="584" spans="1:19" x14ac:dyDescent="0.3">
      <c r="A584">
        <v>213</v>
      </c>
      <c r="B584" s="1">
        <v>45442.57476851852</v>
      </c>
      <c r="C584" s="1">
        <v>45442.596990740742</v>
      </c>
      <c r="D584" s="39" t="s">
        <v>9261</v>
      </c>
      <c r="E584" s="39" t="s">
        <v>9262</v>
      </c>
      <c r="F584" s="39" t="s">
        <v>9263</v>
      </c>
      <c r="G584">
        <v>4</v>
      </c>
      <c r="H584">
        <v>23</v>
      </c>
      <c r="I584" s="39" t="s">
        <v>4949</v>
      </c>
      <c r="J584" s="39" t="s">
        <v>9264</v>
      </c>
      <c r="K584" s="39" t="s">
        <v>8358</v>
      </c>
      <c r="L584" s="39" t="s">
        <v>9265</v>
      </c>
      <c r="M584" s="39"/>
      <c r="N584" s="39" t="s">
        <v>9266</v>
      </c>
      <c r="O584" s="39" t="s">
        <v>9267</v>
      </c>
      <c r="P584" s="39" t="s">
        <v>9268</v>
      </c>
      <c r="Q584" s="39" t="s">
        <v>9269</v>
      </c>
      <c r="R584" s="39" t="s">
        <v>4811</v>
      </c>
      <c r="S584" s="39" t="s">
        <v>9270</v>
      </c>
    </row>
    <row r="585" spans="1:19" x14ac:dyDescent="0.3">
      <c r="A585">
        <v>214</v>
      </c>
      <c r="B585" s="1">
        <v>45442.572997685187</v>
      </c>
      <c r="C585" s="1">
        <v>45442.597488425927</v>
      </c>
      <c r="D585" s="39" t="s">
        <v>9271</v>
      </c>
      <c r="E585" s="39" t="s">
        <v>9272</v>
      </c>
      <c r="F585" s="39" t="s">
        <v>9272</v>
      </c>
      <c r="G585">
        <v>4</v>
      </c>
      <c r="H585">
        <v>30</v>
      </c>
      <c r="I585" s="39" t="s">
        <v>5020</v>
      </c>
      <c r="J585" s="39" t="s">
        <v>9273</v>
      </c>
      <c r="K585" s="39" t="s">
        <v>8358</v>
      </c>
      <c r="L585" s="39" t="s">
        <v>9274</v>
      </c>
      <c r="M585" s="39"/>
      <c r="N585" s="39" t="s">
        <v>9275</v>
      </c>
      <c r="O585" s="39" t="s">
        <v>9276</v>
      </c>
      <c r="P585" s="39" t="s">
        <v>9277</v>
      </c>
      <c r="Q585" s="39" t="s">
        <v>9278</v>
      </c>
      <c r="R585" s="39" t="s">
        <v>4811</v>
      </c>
      <c r="S585" s="39" t="s">
        <v>9279</v>
      </c>
    </row>
    <row r="586" spans="1:19" x14ac:dyDescent="0.3">
      <c r="A586">
        <v>215</v>
      </c>
      <c r="B586" s="1">
        <v>45442.586504629631</v>
      </c>
      <c r="C586" s="1">
        <v>45442.597557870373</v>
      </c>
      <c r="D586" s="39" t="s">
        <v>9280</v>
      </c>
      <c r="E586" s="39" t="s">
        <v>9281</v>
      </c>
      <c r="F586" s="39" t="s">
        <v>9281</v>
      </c>
      <c r="G586">
        <v>4</v>
      </c>
      <c r="H586">
        <v>24</v>
      </c>
      <c r="I586" s="39" t="s">
        <v>6525</v>
      </c>
      <c r="J586" s="39" t="s">
        <v>9282</v>
      </c>
      <c r="K586" s="39" t="s">
        <v>9283</v>
      </c>
      <c r="L586" s="39" t="s">
        <v>9284</v>
      </c>
      <c r="M586" s="39"/>
      <c r="N586" s="39" t="s">
        <v>7377</v>
      </c>
      <c r="O586" s="39" t="s">
        <v>9285</v>
      </c>
      <c r="P586" s="39" t="s">
        <v>9286</v>
      </c>
      <c r="Q586" s="39" t="s">
        <v>9196</v>
      </c>
      <c r="R586" s="39" t="s">
        <v>4811</v>
      </c>
      <c r="S586" s="39" t="s">
        <v>9287</v>
      </c>
    </row>
    <row r="587" spans="1:19" x14ac:dyDescent="0.3">
      <c r="A587">
        <v>216</v>
      </c>
      <c r="B587" s="1">
        <v>45442.57371527778</v>
      </c>
      <c r="C587" s="1">
        <v>45442.597581018519</v>
      </c>
      <c r="D587" s="39" t="s">
        <v>9288</v>
      </c>
      <c r="E587" s="39" t="s">
        <v>9289</v>
      </c>
      <c r="F587" s="39" t="s">
        <v>9290</v>
      </c>
      <c r="G587">
        <v>4</v>
      </c>
      <c r="H587">
        <v>36</v>
      </c>
      <c r="I587" s="39" t="s">
        <v>4865</v>
      </c>
      <c r="J587" s="39" t="s">
        <v>9291</v>
      </c>
      <c r="K587" s="39" t="s">
        <v>9292</v>
      </c>
      <c r="L587" s="39" t="s">
        <v>8160</v>
      </c>
      <c r="M587" s="39"/>
      <c r="N587" s="39" t="s">
        <v>9234</v>
      </c>
      <c r="O587" s="39" t="s">
        <v>9293</v>
      </c>
      <c r="P587" s="39" t="s">
        <v>9294</v>
      </c>
      <c r="Q587" s="39" t="s">
        <v>9295</v>
      </c>
      <c r="R587" s="39" t="s">
        <v>4837</v>
      </c>
      <c r="S587" s="39" t="s">
        <v>9296</v>
      </c>
    </row>
    <row r="588" spans="1:19" x14ac:dyDescent="0.3">
      <c r="A588">
        <v>217</v>
      </c>
      <c r="B588" s="1">
        <v>45442.573009259257</v>
      </c>
      <c r="C588" s="1">
        <v>45442.598668981482</v>
      </c>
      <c r="D588" s="39" t="s">
        <v>9297</v>
      </c>
      <c r="E588" s="39" t="s">
        <v>9298</v>
      </c>
      <c r="F588" s="39" t="s">
        <v>9298</v>
      </c>
      <c r="G588">
        <v>4</v>
      </c>
      <c r="H588">
        <v>28</v>
      </c>
      <c r="I588" s="39" t="s">
        <v>5020</v>
      </c>
      <c r="J588" s="39" t="s">
        <v>9299</v>
      </c>
      <c r="K588" s="39" t="s">
        <v>9300</v>
      </c>
      <c r="L588" s="39" t="s">
        <v>9301</v>
      </c>
      <c r="M588" s="39"/>
      <c r="N588" s="39" t="s">
        <v>9302</v>
      </c>
      <c r="O588" s="39" t="s">
        <v>9303</v>
      </c>
      <c r="P588" s="39" t="s">
        <v>5036</v>
      </c>
      <c r="Q588" s="39" t="s">
        <v>9226</v>
      </c>
      <c r="R588" s="39" t="s">
        <v>4811</v>
      </c>
      <c r="S588" s="39" t="s">
        <v>9304</v>
      </c>
    </row>
    <row r="589" spans="1:19" x14ac:dyDescent="0.3">
      <c r="A589">
        <v>218</v>
      </c>
      <c r="B589" s="1">
        <v>45442.58090277778</v>
      </c>
      <c r="C589" s="1">
        <v>45442.599039351851</v>
      </c>
      <c r="D589" s="39" t="s">
        <v>9305</v>
      </c>
      <c r="E589" s="39" t="s">
        <v>9306</v>
      </c>
      <c r="F589" s="39" t="s">
        <v>9307</v>
      </c>
      <c r="G589">
        <v>4</v>
      </c>
      <c r="H589">
        <v>31</v>
      </c>
      <c r="I589" s="39" t="s">
        <v>8167</v>
      </c>
      <c r="J589" s="39" t="s">
        <v>9308</v>
      </c>
      <c r="K589" s="39" t="s">
        <v>9309</v>
      </c>
      <c r="L589" s="39" t="s">
        <v>9310</v>
      </c>
      <c r="M589" s="39"/>
      <c r="N589" s="39" t="s">
        <v>6490</v>
      </c>
      <c r="O589" s="39" t="s">
        <v>9311</v>
      </c>
      <c r="P589" s="39" t="s">
        <v>9312</v>
      </c>
      <c r="Q589" s="39" t="s">
        <v>9313</v>
      </c>
      <c r="R589" s="39" t="s">
        <v>4811</v>
      </c>
      <c r="S589" s="39" t="s">
        <v>9314</v>
      </c>
    </row>
    <row r="590" spans="1:19" x14ac:dyDescent="0.3">
      <c r="A590">
        <v>219</v>
      </c>
      <c r="B590" s="1">
        <v>45442.57340277778</v>
      </c>
      <c r="C590" s="1">
        <v>45442.599583333336</v>
      </c>
      <c r="D590" s="39" t="s">
        <v>9315</v>
      </c>
      <c r="E590" s="39" t="s">
        <v>9316</v>
      </c>
      <c r="F590" s="39" t="s">
        <v>9317</v>
      </c>
      <c r="G590">
        <v>4</v>
      </c>
      <c r="H590">
        <v>21</v>
      </c>
      <c r="I590" s="39" t="s">
        <v>6540</v>
      </c>
      <c r="J590" s="39" t="s">
        <v>9318</v>
      </c>
      <c r="K590" s="39" t="s">
        <v>9319</v>
      </c>
      <c r="L590" s="39" t="s">
        <v>9320</v>
      </c>
      <c r="M590" s="39"/>
      <c r="N590" s="39" t="s">
        <v>6490</v>
      </c>
      <c r="O590" s="39" t="s">
        <v>9321</v>
      </c>
      <c r="P590" s="39" t="s">
        <v>9322</v>
      </c>
      <c r="Q590" s="39" t="s">
        <v>9323</v>
      </c>
      <c r="R590" s="39" t="s">
        <v>4811</v>
      </c>
      <c r="S590" s="39" t="s">
        <v>9324</v>
      </c>
    </row>
    <row r="591" spans="1:19" x14ac:dyDescent="0.3">
      <c r="A591">
        <v>220</v>
      </c>
      <c r="B591" s="1">
        <v>45442.572627314818</v>
      </c>
      <c r="C591" s="1">
        <v>45442.599606481483</v>
      </c>
      <c r="D591" s="39" t="s">
        <v>9325</v>
      </c>
      <c r="E591" s="39" t="s">
        <v>9326</v>
      </c>
      <c r="F591" s="39" t="s">
        <v>9327</v>
      </c>
      <c r="G591">
        <v>4</v>
      </c>
      <c r="H591">
        <v>19</v>
      </c>
      <c r="I591" s="39" t="s">
        <v>9328</v>
      </c>
      <c r="J591" s="39" t="s">
        <v>2809</v>
      </c>
      <c r="K591" s="39" t="s">
        <v>9329</v>
      </c>
      <c r="L591" s="39" t="s">
        <v>9330</v>
      </c>
      <c r="M591" s="39"/>
      <c r="N591" s="39" t="s">
        <v>6490</v>
      </c>
      <c r="O591" s="39" t="s">
        <v>9331</v>
      </c>
      <c r="P591" s="39" t="s">
        <v>9332</v>
      </c>
      <c r="Q591" s="39" t="s">
        <v>9333</v>
      </c>
      <c r="R591" s="39" t="s">
        <v>4811</v>
      </c>
      <c r="S591" s="39" t="s">
        <v>9324</v>
      </c>
    </row>
    <row r="592" spans="1:19" x14ac:dyDescent="0.3">
      <c r="A592">
        <v>221</v>
      </c>
      <c r="B592" s="1">
        <v>45442.623680555553</v>
      </c>
      <c r="C592" s="1">
        <v>45442.625520833331</v>
      </c>
      <c r="D592" s="39" t="s">
        <v>9334</v>
      </c>
      <c r="E592" s="39" t="s">
        <v>9335</v>
      </c>
      <c r="F592" s="39" t="s">
        <v>9335</v>
      </c>
      <c r="G592">
        <v>7</v>
      </c>
      <c r="H592">
        <v>28</v>
      </c>
      <c r="I592" s="39" t="s">
        <v>5020</v>
      </c>
      <c r="J592" s="39" t="s">
        <v>9336</v>
      </c>
      <c r="K592" s="39" t="s">
        <v>9337</v>
      </c>
      <c r="L592" s="39" t="s">
        <v>9338</v>
      </c>
      <c r="M592" s="39"/>
      <c r="N592" s="39" t="s">
        <v>6490</v>
      </c>
      <c r="O592" s="39" t="s">
        <v>9339</v>
      </c>
      <c r="P592" s="39" t="s">
        <v>9340</v>
      </c>
      <c r="Q592" s="39" t="s">
        <v>9341</v>
      </c>
      <c r="R592" s="39" t="s">
        <v>4811</v>
      </c>
      <c r="S592" s="39" t="s">
        <v>9342</v>
      </c>
    </row>
    <row r="593" spans="1:19" x14ac:dyDescent="0.3">
      <c r="A593">
        <v>222</v>
      </c>
      <c r="B593" s="1">
        <v>45442.624652777777</v>
      </c>
      <c r="C593" s="1">
        <v>45442.64199074074</v>
      </c>
      <c r="D593" s="39" t="s">
        <v>9343</v>
      </c>
      <c r="E593" s="39" t="s">
        <v>9344</v>
      </c>
      <c r="F593" s="39" t="s">
        <v>9344</v>
      </c>
      <c r="G593">
        <v>7</v>
      </c>
      <c r="H593">
        <v>29</v>
      </c>
      <c r="I593" s="39" t="s">
        <v>9345</v>
      </c>
      <c r="J593" s="39" t="s">
        <v>9336</v>
      </c>
      <c r="K593" s="39" t="s">
        <v>9346</v>
      </c>
      <c r="L593" s="39" t="s">
        <v>9347</v>
      </c>
      <c r="M593" s="39"/>
      <c r="N593" s="39" t="s">
        <v>9348</v>
      </c>
      <c r="O593" s="39" t="s">
        <v>9349</v>
      </c>
      <c r="P593" s="39" t="s">
        <v>9350</v>
      </c>
      <c r="Q593" s="39" t="s">
        <v>9351</v>
      </c>
      <c r="R593" s="39" t="s">
        <v>4811</v>
      </c>
      <c r="S593" s="39" t="s">
        <v>9352</v>
      </c>
    </row>
    <row r="594" spans="1:19" x14ac:dyDescent="0.3">
      <c r="A594">
        <v>223</v>
      </c>
      <c r="B594" s="1">
        <v>45442.643055555556</v>
      </c>
      <c r="C594" s="1">
        <v>45442.644918981481</v>
      </c>
      <c r="D594" s="39" t="s">
        <v>9353</v>
      </c>
      <c r="E594" s="39" t="s">
        <v>9354</v>
      </c>
      <c r="F594" s="39" t="s">
        <v>9354</v>
      </c>
      <c r="G594">
        <v>7</v>
      </c>
      <c r="H594">
        <v>20</v>
      </c>
      <c r="I594" s="39" t="s">
        <v>4865</v>
      </c>
      <c r="J594" s="39" t="s">
        <v>9336</v>
      </c>
      <c r="K594" s="39" t="s">
        <v>9355</v>
      </c>
      <c r="L594" s="39" t="s">
        <v>9356</v>
      </c>
      <c r="M594" s="39"/>
      <c r="N594" s="39" t="s">
        <v>9357</v>
      </c>
      <c r="O594" s="39" t="s">
        <v>9358</v>
      </c>
      <c r="P594" s="39" t="s">
        <v>9359</v>
      </c>
      <c r="Q594" s="39" t="s">
        <v>9360</v>
      </c>
      <c r="R594" s="39" t="s">
        <v>4811</v>
      </c>
      <c r="S594" s="39" t="s">
        <v>9361</v>
      </c>
    </row>
    <row r="595" spans="1:19" x14ac:dyDescent="0.3">
      <c r="A595">
        <v>224</v>
      </c>
      <c r="B595" s="1">
        <v>45442.641701388886</v>
      </c>
      <c r="C595" s="1">
        <v>45442.652905092589</v>
      </c>
      <c r="D595" s="39" t="s">
        <v>9362</v>
      </c>
      <c r="E595" s="39" t="s">
        <v>9363</v>
      </c>
      <c r="F595" s="39" t="s">
        <v>9363</v>
      </c>
      <c r="G595">
        <v>7</v>
      </c>
      <c r="H595">
        <v>18</v>
      </c>
      <c r="I595" s="39" t="s">
        <v>5020</v>
      </c>
      <c r="J595" s="39" t="s">
        <v>9336</v>
      </c>
      <c r="K595" s="39" t="s">
        <v>9364</v>
      </c>
      <c r="L595" s="39" t="s">
        <v>9365</v>
      </c>
      <c r="M595" s="39"/>
      <c r="N595" s="39" t="s">
        <v>9366</v>
      </c>
      <c r="O595" s="39" t="s">
        <v>9367</v>
      </c>
      <c r="P595" s="39" t="s">
        <v>9312</v>
      </c>
      <c r="Q595" s="39" t="s">
        <v>9368</v>
      </c>
      <c r="R595" s="39" t="s">
        <v>4811</v>
      </c>
      <c r="S595" s="39" t="s">
        <v>9369</v>
      </c>
    </row>
    <row r="596" spans="1:19" x14ac:dyDescent="0.3">
      <c r="A596">
        <v>225</v>
      </c>
      <c r="B596" s="1">
        <v>45442.658460648148</v>
      </c>
      <c r="C596" s="1">
        <v>45442.663240740738</v>
      </c>
      <c r="D596" s="39" t="s">
        <v>9370</v>
      </c>
      <c r="E596" s="39" t="s">
        <v>9371</v>
      </c>
      <c r="F596" s="39" t="s">
        <v>9371</v>
      </c>
      <c r="G596">
        <v>7</v>
      </c>
      <c r="H596">
        <v>2</v>
      </c>
      <c r="I596" s="39" t="s">
        <v>4865</v>
      </c>
      <c r="J596" s="39" t="s">
        <v>9372</v>
      </c>
      <c r="K596" s="39" t="s">
        <v>9373</v>
      </c>
      <c r="L596" s="39" t="s">
        <v>8046</v>
      </c>
      <c r="M596" s="39"/>
      <c r="N596" s="39" t="s">
        <v>9374</v>
      </c>
      <c r="O596" s="39" t="s">
        <v>9375</v>
      </c>
      <c r="P596" s="39" t="s">
        <v>9376</v>
      </c>
      <c r="Q596" s="39" t="s">
        <v>9377</v>
      </c>
      <c r="R596" s="39" t="s">
        <v>4811</v>
      </c>
      <c r="S596" s="39" t="s">
        <v>9378</v>
      </c>
    </row>
    <row r="597" spans="1:19" x14ac:dyDescent="0.3">
      <c r="A597">
        <v>226</v>
      </c>
      <c r="B597" s="1">
        <v>45442.685046296298</v>
      </c>
      <c r="C597" s="1">
        <v>45442.685266203705</v>
      </c>
      <c r="D597" s="39" t="s">
        <v>9379</v>
      </c>
      <c r="E597" s="39" t="s">
        <v>9380</v>
      </c>
      <c r="F597" s="39" t="s">
        <v>9380</v>
      </c>
      <c r="G597">
        <v>7</v>
      </c>
      <c r="H597">
        <v>6</v>
      </c>
      <c r="I597" s="39" t="s">
        <v>9381</v>
      </c>
      <c r="J597" s="39" t="s">
        <v>9336</v>
      </c>
      <c r="K597" s="39" t="s">
        <v>9382</v>
      </c>
      <c r="L597" s="39" t="s">
        <v>9383</v>
      </c>
      <c r="M597" s="39"/>
      <c r="N597" s="39" t="s">
        <v>9384</v>
      </c>
      <c r="O597" s="39" t="s">
        <v>9385</v>
      </c>
      <c r="P597" s="39" t="s">
        <v>9386</v>
      </c>
      <c r="Q597" s="39" t="s">
        <v>9387</v>
      </c>
      <c r="R597" s="39" t="s">
        <v>4811</v>
      </c>
      <c r="S597" s="39" t="s">
        <v>9388</v>
      </c>
    </row>
    <row r="598" spans="1:19" x14ac:dyDescent="0.3">
      <c r="A598">
        <v>227</v>
      </c>
      <c r="B598" s="1">
        <v>45442.690381944441</v>
      </c>
      <c r="C598" s="1">
        <v>45442.70108796296</v>
      </c>
      <c r="D598" s="39" t="s">
        <v>9389</v>
      </c>
      <c r="E598" s="39" t="s">
        <v>9390</v>
      </c>
      <c r="F598" s="39" t="s">
        <v>9390</v>
      </c>
      <c r="G598">
        <v>7</v>
      </c>
      <c r="H598">
        <v>20</v>
      </c>
      <c r="I598" s="39" t="s">
        <v>9391</v>
      </c>
      <c r="J598" s="39" t="s">
        <v>107</v>
      </c>
      <c r="K598" s="39" t="s">
        <v>4830</v>
      </c>
      <c r="L598" s="39" t="s">
        <v>7410</v>
      </c>
      <c r="M598" s="39"/>
      <c r="N598" s="39" t="s">
        <v>9392</v>
      </c>
      <c r="O598" s="39" t="s">
        <v>9393</v>
      </c>
      <c r="P598" s="39" t="s">
        <v>9394</v>
      </c>
      <c r="Q598" s="39" t="s">
        <v>9395</v>
      </c>
      <c r="R598" s="39" t="s">
        <v>4811</v>
      </c>
      <c r="S598" s="39" t="s">
        <v>9396</v>
      </c>
    </row>
    <row r="599" spans="1:19" x14ac:dyDescent="0.3">
      <c r="A599">
        <v>228</v>
      </c>
      <c r="B599" s="1">
        <v>45442.700891203705</v>
      </c>
      <c r="C599" s="1">
        <v>45442.718506944446</v>
      </c>
      <c r="D599" s="39" t="s">
        <v>9397</v>
      </c>
      <c r="E599" s="39" t="s">
        <v>9398</v>
      </c>
      <c r="F599" s="39" t="s">
        <v>9398</v>
      </c>
      <c r="G599">
        <v>7</v>
      </c>
      <c r="H599">
        <v>4</v>
      </c>
      <c r="I599" s="39" t="s">
        <v>8167</v>
      </c>
      <c r="J599" s="39" t="s">
        <v>9308</v>
      </c>
      <c r="K599" s="39" t="s">
        <v>9399</v>
      </c>
      <c r="L599" s="39" t="s">
        <v>9400</v>
      </c>
      <c r="M599" s="39"/>
      <c r="N599" s="39" t="s">
        <v>9401</v>
      </c>
      <c r="O599" s="39" t="s">
        <v>9402</v>
      </c>
      <c r="P599" s="39" t="s">
        <v>9403</v>
      </c>
      <c r="Q599" s="39" t="s">
        <v>9404</v>
      </c>
      <c r="R599" s="39" t="s">
        <v>4811</v>
      </c>
      <c r="S599" s="39" t="s">
        <v>9405</v>
      </c>
    </row>
    <row r="600" spans="1:19" x14ac:dyDescent="0.3">
      <c r="A600">
        <v>229</v>
      </c>
      <c r="B600" s="1">
        <v>45442.728888888887</v>
      </c>
      <c r="C600" s="1">
        <v>45442.729074074072</v>
      </c>
      <c r="D600" s="39" t="s">
        <v>9406</v>
      </c>
      <c r="E600" s="39" t="s">
        <v>9407</v>
      </c>
      <c r="F600" s="39" t="s">
        <v>9408</v>
      </c>
      <c r="G600">
        <v>7</v>
      </c>
      <c r="H600">
        <v>33</v>
      </c>
      <c r="I600" s="39" t="s">
        <v>9409</v>
      </c>
      <c r="J600" s="39" t="s">
        <v>9410</v>
      </c>
      <c r="K600" s="39" t="s">
        <v>9411</v>
      </c>
      <c r="L600" s="39" t="s">
        <v>9412</v>
      </c>
      <c r="M600" s="39"/>
      <c r="N600" s="39" t="s">
        <v>9413</v>
      </c>
      <c r="O600" s="39" t="s">
        <v>9414</v>
      </c>
      <c r="P600" s="39" t="s">
        <v>9415</v>
      </c>
      <c r="Q600" s="39" t="s">
        <v>9416</v>
      </c>
      <c r="R600" s="39" t="s">
        <v>4811</v>
      </c>
      <c r="S600" s="39" t="s">
        <v>9417</v>
      </c>
    </row>
    <row r="601" spans="1:19" x14ac:dyDescent="0.3">
      <c r="A601">
        <v>230</v>
      </c>
      <c r="B601" s="1">
        <v>45442.724293981482</v>
      </c>
      <c r="C601" s="1">
        <v>45442.742210648146</v>
      </c>
      <c r="D601" s="39" t="s">
        <v>9418</v>
      </c>
      <c r="E601" s="39" t="s">
        <v>9419</v>
      </c>
      <c r="F601" s="39" t="s">
        <v>9419</v>
      </c>
      <c r="G601">
        <v>7</v>
      </c>
      <c r="H601">
        <v>35</v>
      </c>
      <c r="I601" s="39" t="s">
        <v>9420</v>
      </c>
      <c r="J601" s="39" t="s">
        <v>9421</v>
      </c>
      <c r="K601" s="39" t="s">
        <v>9422</v>
      </c>
      <c r="L601" s="39" t="s">
        <v>7410</v>
      </c>
      <c r="M601" s="39"/>
      <c r="N601" s="39" t="s">
        <v>9423</v>
      </c>
      <c r="O601" s="39" t="s">
        <v>9424</v>
      </c>
      <c r="P601" s="39" t="s">
        <v>9425</v>
      </c>
      <c r="Q601" s="39" t="s">
        <v>9426</v>
      </c>
      <c r="R601" s="39" t="s">
        <v>4811</v>
      </c>
      <c r="S601" s="39" t="s">
        <v>9427</v>
      </c>
    </row>
    <row r="602" spans="1:19" x14ac:dyDescent="0.3">
      <c r="A602">
        <v>231</v>
      </c>
      <c r="B602" s="1">
        <v>45442.7419212963</v>
      </c>
      <c r="C602" s="1">
        <v>45442.7422337963</v>
      </c>
      <c r="D602" s="39" t="s">
        <v>9428</v>
      </c>
      <c r="E602" s="39" t="s">
        <v>9429</v>
      </c>
      <c r="F602" s="39" t="s">
        <v>9430</v>
      </c>
      <c r="G602">
        <v>7</v>
      </c>
      <c r="H602">
        <v>34</v>
      </c>
      <c r="I602" s="39" t="s">
        <v>9431</v>
      </c>
      <c r="J602" s="39" t="s">
        <v>5733</v>
      </c>
      <c r="K602" s="39" t="s">
        <v>9432</v>
      </c>
      <c r="L602" s="39" t="s">
        <v>8548</v>
      </c>
      <c r="M602" s="39"/>
      <c r="N602" s="39" t="s">
        <v>9433</v>
      </c>
      <c r="O602" s="39" t="s">
        <v>9434</v>
      </c>
      <c r="P602" s="39" t="s">
        <v>5240</v>
      </c>
      <c r="Q602" s="39" t="s">
        <v>9435</v>
      </c>
      <c r="R602" s="39" t="s">
        <v>4811</v>
      </c>
      <c r="S602" s="39" t="s">
        <v>9436</v>
      </c>
    </row>
    <row r="603" spans="1:19" x14ac:dyDescent="0.3">
      <c r="A603">
        <v>232</v>
      </c>
      <c r="B603" s="1">
        <v>45442.755300925928</v>
      </c>
      <c r="C603" s="1">
        <v>45442.766504629632</v>
      </c>
      <c r="D603" s="39" t="s">
        <v>9437</v>
      </c>
      <c r="E603" s="39" t="s">
        <v>9438</v>
      </c>
      <c r="F603" s="39" t="s">
        <v>9439</v>
      </c>
      <c r="G603">
        <v>7</v>
      </c>
      <c r="H603">
        <v>17</v>
      </c>
      <c r="I603" s="39" t="s">
        <v>9440</v>
      </c>
      <c r="J603" s="39" t="s">
        <v>9441</v>
      </c>
      <c r="K603" s="39" t="s">
        <v>9442</v>
      </c>
      <c r="L603" s="39" t="s">
        <v>9443</v>
      </c>
      <c r="M603" s="39"/>
      <c r="N603" s="39" t="s">
        <v>9444</v>
      </c>
      <c r="O603" s="39" t="s">
        <v>9445</v>
      </c>
      <c r="P603" s="39" t="s">
        <v>9446</v>
      </c>
      <c r="Q603" s="39" t="s">
        <v>9447</v>
      </c>
      <c r="R603" s="39" t="s">
        <v>4837</v>
      </c>
      <c r="S603" s="39" t="s">
        <v>9448</v>
      </c>
    </row>
    <row r="604" spans="1:19" x14ac:dyDescent="0.3">
      <c r="A604">
        <v>233</v>
      </c>
      <c r="B604" s="1">
        <v>45442.792187500003</v>
      </c>
      <c r="C604" s="1">
        <v>45442.792268518519</v>
      </c>
      <c r="D604" s="39" t="s">
        <v>9449</v>
      </c>
      <c r="E604" s="39" t="s">
        <v>9450</v>
      </c>
      <c r="F604" s="39" t="s">
        <v>9451</v>
      </c>
      <c r="G604">
        <v>4</v>
      </c>
      <c r="H604">
        <v>10</v>
      </c>
      <c r="I604" s="39" t="s">
        <v>8773</v>
      </c>
      <c r="J604" s="39" t="s">
        <v>9452</v>
      </c>
      <c r="K604" s="39" t="s">
        <v>9453</v>
      </c>
      <c r="L604" s="39" t="s">
        <v>9454</v>
      </c>
      <c r="M604" s="39"/>
      <c r="N604" s="39" t="s">
        <v>5026</v>
      </c>
      <c r="O604" s="39" t="s">
        <v>9455</v>
      </c>
      <c r="P604" s="39" t="s">
        <v>6660</v>
      </c>
      <c r="Q604" s="39" t="s">
        <v>9456</v>
      </c>
      <c r="R604" s="39" t="s">
        <v>4837</v>
      </c>
      <c r="S604" s="39" t="s">
        <v>9457</v>
      </c>
    </row>
    <row r="605" spans="1:19" x14ac:dyDescent="0.3">
      <c r="A605">
        <v>234</v>
      </c>
      <c r="B605" s="1">
        <v>45442.792372685188</v>
      </c>
      <c r="C605" s="1">
        <v>45442.792488425926</v>
      </c>
      <c r="D605" s="39" t="s">
        <v>9458</v>
      </c>
      <c r="E605" s="39" t="s">
        <v>9459</v>
      </c>
      <c r="F605" s="39" t="s">
        <v>9459</v>
      </c>
      <c r="G605">
        <v>7</v>
      </c>
      <c r="H605">
        <v>3</v>
      </c>
      <c r="I605" s="39" t="s">
        <v>4865</v>
      </c>
      <c r="J605" s="39" t="s">
        <v>9336</v>
      </c>
      <c r="K605" s="39" t="s">
        <v>9460</v>
      </c>
      <c r="L605" s="39" t="s">
        <v>9461</v>
      </c>
      <c r="M605" s="39"/>
      <c r="N605" s="39" t="s">
        <v>9357</v>
      </c>
      <c r="O605" s="39" t="s">
        <v>9462</v>
      </c>
      <c r="P605" s="39" t="s">
        <v>9463</v>
      </c>
      <c r="Q605" s="39" t="s">
        <v>9464</v>
      </c>
      <c r="R605" s="39" t="s">
        <v>4811</v>
      </c>
      <c r="S605" s="39" t="s">
        <v>9465</v>
      </c>
    </row>
    <row r="606" spans="1:19" x14ac:dyDescent="0.3">
      <c r="A606">
        <v>235</v>
      </c>
      <c r="B606" s="1">
        <v>45442.79891203704</v>
      </c>
      <c r="C606" s="1">
        <v>45442.798958333333</v>
      </c>
      <c r="D606" s="39" t="s">
        <v>9466</v>
      </c>
      <c r="E606" s="39" t="s">
        <v>9467</v>
      </c>
      <c r="F606" s="39" t="s">
        <v>9468</v>
      </c>
      <c r="G606">
        <v>4</v>
      </c>
      <c r="H606">
        <v>11</v>
      </c>
      <c r="I606" s="39" t="s">
        <v>9469</v>
      </c>
      <c r="J606" s="39" t="s">
        <v>9452</v>
      </c>
      <c r="K606" s="39" t="s">
        <v>9453</v>
      </c>
      <c r="L606" s="39" t="s">
        <v>9470</v>
      </c>
      <c r="M606" s="39"/>
      <c r="N606" s="39" t="s">
        <v>5026</v>
      </c>
      <c r="O606" s="39" t="s">
        <v>9471</v>
      </c>
      <c r="P606" s="39" t="s">
        <v>6660</v>
      </c>
      <c r="Q606" s="39" t="s">
        <v>9456</v>
      </c>
      <c r="R606" s="39" t="s">
        <v>4837</v>
      </c>
      <c r="S606" s="39" t="s">
        <v>9457</v>
      </c>
    </row>
    <row r="607" spans="1:19" x14ac:dyDescent="0.3">
      <c r="A607">
        <v>236</v>
      </c>
      <c r="B607" s="1">
        <v>45442.799583333333</v>
      </c>
      <c r="C607" s="1">
        <v>45442.79965277778</v>
      </c>
      <c r="D607" s="39" t="s">
        <v>9472</v>
      </c>
      <c r="E607" s="39" t="s">
        <v>9473</v>
      </c>
      <c r="F607" s="39" t="s">
        <v>9474</v>
      </c>
      <c r="G607">
        <v>7</v>
      </c>
      <c r="H607">
        <v>32</v>
      </c>
      <c r="I607" s="39" t="s">
        <v>9475</v>
      </c>
      <c r="J607" s="39" t="s">
        <v>9476</v>
      </c>
      <c r="K607" s="39" t="s">
        <v>9477</v>
      </c>
      <c r="L607" s="39" t="s">
        <v>7410</v>
      </c>
      <c r="M607" s="39"/>
      <c r="N607" s="39" t="s">
        <v>9478</v>
      </c>
      <c r="O607" s="39" t="s">
        <v>9479</v>
      </c>
      <c r="P607" s="39" t="s">
        <v>7431</v>
      </c>
      <c r="Q607" s="39" t="s">
        <v>9480</v>
      </c>
      <c r="R607" s="39" t="s">
        <v>4811</v>
      </c>
      <c r="S607" s="39" t="s">
        <v>9481</v>
      </c>
    </row>
    <row r="608" spans="1:19" x14ac:dyDescent="0.3">
      <c r="A608">
        <v>237</v>
      </c>
      <c r="B608" s="1">
        <v>45442.808530092596</v>
      </c>
      <c r="C608" s="1">
        <v>45442.818981481483</v>
      </c>
      <c r="D608" s="39" t="s">
        <v>9482</v>
      </c>
      <c r="E608" s="39" t="s">
        <v>9483</v>
      </c>
      <c r="F608" s="39" t="s">
        <v>9484</v>
      </c>
      <c r="G608">
        <v>7</v>
      </c>
      <c r="H608">
        <v>24</v>
      </c>
      <c r="I608" s="39" t="s">
        <v>9485</v>
      </c>
      <c r="J608" s="39" t="s">
        <v>9486</v>
      </c>
      <c r="K608" s="39" t="s">
        <v>9487</v>
      </c>
      <c r="L608" s="39" t="s">
        <v>9488</v>
      </c>
      <c r="M608" s="39"/>
      <c r="N608" s="39" t="s">
        <v>9489</v>
      </c>
      <c r="O608" s="39" t="s">
        <v>9490</v>
      </c>
      <c r="P608" s="39" t="s">
        <v>9491</v>
      </c>
      <c r="Q608" s="39" t="s">
        <v>9492</v>
      </c>
      <c r="R608" s="39" t="s">
        <v>4811</v>
      </c>
      <c r="S608" s="39" t="s">
        <v>9493</v>
      </c>
    </row>
    <row r="609" spans="1:19" x14ac:dyDescent="0.3">
      <c r="A609">
        <v>238</v>
      </c>
      <c r="B609" s="1">
        <v>45442.819780092592</v>
      </c>
      <c r="C609" s="1">
        <v>45442.819861111115</v>
      </c>
      <c r="D609" s="39" t="s">
        <v>9494</v>
      </c>
      <c r="E609" s="39" t="s">
        <v>9495</v>
      </c>
      <c r="F609" s="39" t="s">
        <v>9495</v>
      </c>
      <c r="G609">
        <v>7</v>
      </c>
      <c r="H609">
        <v>11</v>
      </c>
      <c r="I609" s="39" t="s">
        <v>9496</v>
      </c>
      <c r="J609" s="39" t="s">
        <v>9336</v>
      </c>
      <c r="K609" s="39" t="s">
        <v>9497</v>
      </c>
      <c r="L609" s="39" t="s">
        <v>9498</v>
      </c>
      <c r="M609" s="39"/>
      <c r="N609" s="39" t="s">
        <v>9357</v>
      </c>
      <c r="O609" s="39" t="s">
        <v>9499</v>
      </c>
      <c r="P609" s="39" t="s">
        <v>9500</v>
      </c>
      <c r="Q609" s="39" t="s">
        <v>9501</v>
      </c>
      <c r="R609" s="39" t="s">
        <v>4811</v>
      </c>
      <c r="S609" s="39" t="s">
        <v>9502</v>
      </c>
    </row>
    <row r="610" spans="1:19" x14ac:dyDescent="0.3">
      <c r="A610">
        <v>239</v>
      </c>
      <c r="B610" s="1">
        <v>45442.833067129628</v>
      </c>
      <c r="C610" s="1">
        <v>45442.833229166667</v>
      </c>
      <c r="D610" s="39" t="s">
        <v>9503</v>
      </c>
      <c r="E610" s="39" t="s">
        <v>9504</v>
      </c>
      <c r="F610" s="39" t="s">
        <v>9505</v>
      </c>
      <c r="G610">
        <v>7</v>
      </c>
      <c r="H610">
        <v>39</v>
      </c>
      <c r="I610" s="39" t="s">
        <v>9506</v>
      </c>
      <c r="J610" s="39" t="s">
        <v>9507</v>
      </c>
      <c r="K610" s="39" t="s">
        <v>9508</v>
      </c>
      <c r="L610" s="39" t="s">
        <v>7410</v>
      </c>
      <c r="M610" s="39"/>
      <c r="N610" s="39" t="s">
        <v>9509</v>
      </c>
      <c r="O610" s="39" t="s">
        <v>9479</v>
      </c>
      <c r="P610" s="39" t="s">
        <v>5036</v>
      </c>
      <c r="Q610" s="39" t="s">
        <v>9510</v>
      </c>
      <c r="R610" s="39" t="s">
        <v>4811</v>
      </c>
      <c r="S610" s="39" t="s">
        <v>9511</v>
      </c>
    </row>
    <row r="611" spans="1:19" x14ac:dyDescent="0.3">
      <c r="A611">
        <v>240</v>
      </c>
      <c r="B611" s="1">
        <v>45442.836342592593</v>
      </c>
      <c r="C611" s="1">
        <v>45442.840509259258</v>
      </c>
      <c r="D611" s="39" t="s">
        <v>9512</v>
      </c>
      <c r="E611" s="39" t="s">
        <v>9513</v>
      </c>
      <c r="F611" s="39" t="s">
        <v>9514</v>
      </c>
      <c r="G611">
        <v>4</v>
      </c>
      <c r="H611">
        <v>20</v>
      </c>
      <c r="I611" s="39" t="s">
        <v>5020</v>
      </c>
      <c r="J611" s="39" t="s">
        <v>9336</v>
      </c>
      <c r="K611" s="39" t="s">
        <v>9515</v>
      </c>
      <c r="L611" s="39" t="s">
        <v>9516</v>
      </c>
      <c r="M611" s="39"/>
      <c r="N611" s="39" t="s">
        <v>9517</v>
      </c>
      <c r="O611" s="39" t="s">
        <v>9518</v>
      </c>
      <c r="P611" s="39" t="s">
        <v>9519</v>
      </c>
      <c r="Q611" s="39" t="s">
        <v>9313</v>
      </c>
      <c r="R611" s="39" t="s">
        <v>4811</v>
      </c>
      <c r="S611" s="39" t="s">
        <v>9520</v>
      </c>
    </row>
    <row r="612" spans="1:19" x14ac:dyDescent="0.3">
      <c r="A612">
        <v>241</v>
      </c>
      <c r="B612" s="1">
        <v>45442.82953703704</v>
      </c>
      <c r="C612" s="1">
        <v>45442.848043981481</v>
      </c>
      <c r="D612" s="39" t="s">
        <v>9521</v>
      </c>
      <c r="E612" s="39" t="s">
        <v>9522</v>
      </c>
      <c r="F612" s="39" t="s">
        <v>9522</v>
      </c>
      <c r="G612">
        <v>7</v>
      </c>
      <c r="H612">
        <v>9</v>
      </c>
      <c r="I612" s="39" t="s">
        <v>9523</v>
      </c>
      <c r="J612" s="39" t="s">
        <v>9308</v>
      </c>
      <c r="K612" s="39" t="s">
        <v>9524</v>
      </c>
      <c r="L612" s="39" t="s">
        <v>9525</v>
      </c>
      <c r="M612" s="39"/>
      <c r="N612" s="39" t="s">
        <v>9357</v>
      </c>
      <c r="O612" s="39" t="s">
        <v>9526</v>
      </c>
      <c r="P612" s="39" t="s">
        <v>9527</v>
      </c>
      <c r="Q612" s="39" t="s">
        <v>9313</v>
      </c>
      <c r="R612" s="39" t="s">
        <v>4811</v>
      </c>
      <c r="S612" s="39" t="s">
        <v>9528</v>
      </c>
    </row>
    <row r="613" spans="1:19" x14ac:dyDescent="0.3">
      <c r="A613">
        <v>242</v>
      </c>
      <c r="B613" s="1">
        <v>45442.839074074072</v>
      </c>
      <c r="C613" s="1">
        <v>45442.854004629633</v>
      </c>
      <c r="D613" s="39" t="s">
        <v>9529</v>
      </c>
      <c r="E613" s="39" t="s">
        <v>9530</v>
      </c>
      <c r="F613" s="39" t="s">
        <v>9531</v>
      </c>
      <c r="G613">
        <v>7</v>
      </c>
      <c r="H613">
        <v>30</v>
      </c>
      <c r="I613" s="39" t="s">
        <v>9532</v>
      </c>
      <c r="J613" s="39" t="s">
        <v>9533</v>
      </c>
      <c r="K613" s="39" t="s">
        <v>9534</v>
      </c>
      <c r="L613" s="39" t="s">
        <v>9535</v>
      </c>
      <c r="M613" s="39"/>
      <c r="N613" s="39" t="s">
        <v>9536</v>
      </c>
      <c r="O613" s="39" t="s">
        <v>9537</v>
      </c>
      <c r="P613" s="39" t="s">
        <v>9538</v>
      </c>
      <c r="Q613" s="39" t="s">
        <v>9539</v>
      </c>
      <c r="R613" s="39" t="s">
        <v>4811</v>
      </c>
      <c r="S613" s="39" t="s">
        <v>9540</v>
      </c>
    </row>
    <row r="614" spans="1:19" x14ac:dyDescent="0.3">
      <c r="A614">
        <v>243</v>
      </c>
      <c r="B614" s="1">
        <v>45442.837048611109</v>
      </c>
      <c r="C614" s="1">
        <v>45442.866597222222</v>
      </c>
      <c r="D614" s="39" t="s">
        <v>9541</v>
      </c>
      <c r="E614" s="39" t="s">
        <v>9542</v>
      </c>
      <c r="F614" s="39" t="s">
        <v>9542</v>
      </c>
      <c r="G614">
        <v>7</v>
      </c>
      <c r="H614">
        <v>1</v>
      </c>
      <c r="I614" s="39" t="s">
        <v>9543</v>
      </c>
      <c r="J614" s="39" t="s">
        <v>1037</v>
      </c>
      <c r="K614" s="39" t="s">
        <v>9544</v>
      </c>
      <c r="L614" s="39" t="s">
        <v>7410</v>
      </c>
      <c r="M614" s="39"/>
      <c r="N614" s="39" t="s">
        <v>5026</v>
      </c>
      <c r="O614" s="39" t="s">
        <v>9545</v>
      </c>
      <c r="P614" s="39" t="s">
        <v>5036</v>
      </c>
      <c r="Q614" s="39" t="s">
        <v>9546</v>
      </c>
      <c r="R614" s="39" t="s">
        <v>4811</v>
      </c>
      <c r="S614" s="39" t="s">
        <v>9547</v>
      </c>
    </row>
    <row r="615" spans="1:19" x14ac:dyDescent="0.3">
      <c r="A615">
        <v>244</v>
      </c>
      <c r="B615" s="1">
        <v>45442.853148148148</v>
      </c>
      <c r="C615" s="1">
        <v>45442.870821759258</v>
      </c>
      <c r="D615" s="39" t="s">
        <v>9548</v>
      </c>
      <c r="E615" s="39" t="s">
        <v>9549</v>
      </c>
      <c r="F615" s="39" t="s">
        <v>9550</v>
      </c>
      <c r="G615">
        <v>4</v>
      </c>
      <c r="H615">
        <v>12</v>
      </c>
      <c r="I615" s="39" t="s">
        <v>9551</v>
      </c>
      <c r="J615" s="39" t="s">
        <v>9552</v>
      </c>
      <c r="K615" s="39" t="s">
        <v>9553</v>
      </c>
      <c r="L615" s="39" t="s">
        <v>9470</v>
      </c>
      <c r="M615" s="39"/>
      <c r="N615" s="39" t="s">
        <v>9554</v>
      </c>
      <c r="O615" s="39" t="s">
        <v>9555</v>
      </c>
      <c r="P615" s="39" t="s">
        <v>6660</v>
      </c>
      <c r="Q615" s="39" t="s">
        <v>9556</v>
      </c>
      <c r="R615" s="39" t="s">
        <v>4811</v>
      </c>
      <c r="S615" s="39" t="s">
        <v>9457</v>
      </c>
    </row>
    <row r="616" spans="1:19" x14ac:dyDescent="0.3">
      <c r="A616">
        <v>245</v>
      </c>
      <c r="B616" s="1">
        <v>45442.863541666666</v>
      </c>
      <c r="C616" s="1">
        <v>45442.875879629632</v>
      </c>
      <c r="D616" s="39" t="s">
        <v>9557</v>
      </c>
      <c r="E616" s="39" t="s">
        <v>9558</v>
      </c>
      <c r="F616" s="39" t="s">
        <v>9558</v>
      </c>
      <c r="G616">
        <v>7</v>
      </c>
      <c r="H616">
        <v>40</v>
      </c>
      <c r="I616" s="39" t="s">
        <v>9559</v>
      </c>
      <c r="J616" s="39" t="s">
        <v>9560</v>
      </c>
      <c r="K616" s="39" t="s">
        <v>4830</v>
      </c>
      <c r="L616" s="39" t="s">
        <v>7410</v>
      </c>
      <c r="M616" s="39"/>
      <c r="N616" s="39" t="s">
        <v>9561</v>
      </c>
      <c r="O616" s="39" t="s">
        <v>9479</v>
      </c>
      <c r="P616" s="39" t="s">
        <v>5036</v>
      </c>
      <c r="Q616" s="39" t="s">
        <v>9562</v>
      </c>
      <c r="R616" s="39" t="s">
        <v>4811</v>
      </c>
      <c r="S616" s="39" t="s">
        <v>9563</v>
      </c>
    </row>
    <row r="617" spans="1:19" x14ac:dyDescent="0.3">
      <c r="A617">
        <v>246</v>
      </c>
      <c r="B617" s="1">
        <v>45442.884386574071</v>
      </c>
      <c r="C617" s="1">
        <v>45442.898865740739</v>
      </c>
      <c r="D617" s="39" t="s">
        <v>9564</v>
      </c>
      <c r="E617" s="39" t="s">
        <v>9565</v>
      </c>
      <c r="F617" s="39" t="s">
        <v>9565</v>
      </c>
      <c r="G617">
        <v>7</v>
      </c>
      <c r="H617">
        <v>15</v>
      </c>
      <c r="I617" s="39" t="s">
        <v>9566</v>
      </c>
      <c r="J617" s="39" t="s">
        <v>9308</v>
      </c>
      <c r="K617" s="39" t="s">
        <v>9567</v>
      </c>
      <c r="L617" s="39" t="s">
        <v>9568</v>
      </c>
      <c r="M617" s="39"/>
      <c r="N617" s="39" t="s">
        <v>9357</v>
      </c>
      <c r="O617" s="39" t="s">
        <v>9569</v>
      </c>
      <c r="P617" s="39" t="s">
        <v>9570</v>
      </c>
      <c r="Q617" s="39" t="s">
        <v>9571</v>
      </c>
      <c r="R617" s="39" t="s">
        <v>4811</v>
      </c>
      <c r="S617" s="39" t="s">
        <v>9572</v>
      </c>
    </row>
    <row r="618" spans="1:19" x14ac:dyDescent="0.3">
      <c r="A618">
        <v>247</v>
      </c>
      <c r="B618" s="1">
        <v>45442.885717592595</v>
      </c>
      <c r="C618" s="1">
        <v>45442.903692129628</v>
      </c>
      <c r="D618" s="39" t="s">
        <v>9573</v>
      </c>
      <c r="E618" s="39" t="s">
        <v>9574</v>
      </c>
      <c r="F618" s="39" t="s">
        <v>9574</v>
      </c>
      <c r="G618">
        <v>7</v>
      </c>
      <c r="H618">
        <v>16</v>
      </c>
      <c r="I618" s="39" t="s">
        <v>9575</v>
      </c>
      <c r="J618" s="39" t="s">
        <v>9576</v>
      </c>
      <c r="K618" s="39" t="s">
        <v>9577</v>
      </c>
      <c r="L618" s="39" t="s">
        <v>7410</v>
      </c>
      <c r="M618" s="39"/>
      <c r="N618" s="39" t="s">
        <v>9234</v>
      </c>
      <c r="O618" s="39" t="s">
        <v>9578</v>
      </c>
      <c r="P618" s="39" t="s">
        <v>9579</v>
      </c>
      <c r="Q618" s="39" t="s">
        <v>9580</v>
      </c>
      <c r="R618" s="39" t="s">
        <v>4811</v>
      </c>
      <c r="S618" s="39" t="s">
        <v>9581</v>
      </c>
    </row>
    <row r="619" spans="1:19" x14ac:dyDescent="0.3">
      <c r="A619">
        <v>248</v>
      </c>
      <c r="B619" s="1">
        <v>45442.893587962964</v>
      </c>
      <c r="C619" s="1">
        <v>45442.90693287037</v>
      </c>
      <c r="D619" s="39" t="s">
        <v>9582</v>
      </c>
      <c r="E619" s="39" t="s">
        <v>9583</v>
      </c>
      <c r="F619" s="39" t="s">
        <v>9583</v>
      </c>
      <c r="G619">
        <v>7</v>
      </c>
      <c r="H619">
        <v>38</v>
      </c>
      <c r="I619" s="39" t="s">
        <v>4865</v>
      </c>
      <c r="J619" s="39" t="s">
        <v>9336</v>
      </c>
      <c r="K619" s="39" t="s">
        <v>9584</v>
      </c>
      <c r="L619" s="39" t="s">
        <v>9585</v>
      </c>
      <c r="M619" s="39"/>
      <c r="N619" s="39" t="s">
        <v>6490</v>
      </c>
      <c r="O619" s="39" t="s">
        <v>9586</v>
      </c>
      <c r="P619" s="39" t="s">
        <v>4872</v>
      </c>
      <c r="Q619" s="39" t="s">
        <v>9313</v>
      </c>
      <c r="R619" s="39" t="s">
        <v>4811</v>
      </c>
      <c r="S619" s="39" t="s">
        <v>9587</v>
      </c>
    </row>
    <row r="620" spans="1:19" x14ac:dyDescent="0.3">
      <c r="A620">
        <v>249</v>
      </c>
      <c r="B620" s="1">
        <v>45442.841874999998</v>
      </c>
      <c r="C620" s="1">
        <v>45442.907395833332</v>
      </c>
      <c r="D620" s="39" t="s">
        <v>9588</v>
      </c>
      <c r="E620" s="39" t="s">
        <v>9589</v>
      </c>
      <c r="F620" s="39" t="s">
        <v>9590</v>
      </c>
      <c r="G620">
        <v>7</v>
      </c>
      <c r="H620">
        <v>25</v>
      </c>
      <c r="I620" s="39" t="s">
        <v>7547</v>
      </c>
      <c r="J620" s="39" t="s">
        <v>9591</v>
      </c>
      <c r="K620" s="39" t="s">
        <v>9592</v>
      </c>
      <c r="L620" s="39" t="s">
        <v>9593</v>
      </c>
      <c r="M620" s="39"/>
      <c r="N620" s="39" t="s">
        <v>9594</v>
      </c>
      <c r="O620" s="39" t="s">
        <v>9595</v>
      </c>
      <c r="P620" s="39" t="s">
        <v>9596</v>
      </c>
      <c r="Q620" s="39" t="s">
        <v>9597</v>
      </c>
      <c r="R620" s="39" t="s">
        <v>4811</v>
      </c>
      <c r="S620" s="39" t="s">
        <v>9598</v>
      </c>
    </row>
    <row r="621" spans="1:19" x14ac:dyDescent="0.3">
      <c r="A621">
        <v>250</v>
      </c>
      <c r="B621" s="1">
        <v>45442.899375000001</v>
      </c>
      <c r="C621" s="1">
        <v>45442.918321759258</v>
      </c>
      <c r="D621" s="39" t="s">
        <v>9599</v>
      </c>
      <c r="E621" s="39" t="s">
        <v>9600</v>
      </c>
      <c r="F621" s="39" t="s">
        <v>9600</v>
      </c>
      <c r="G621">
        <v>7</v>
      </c>
      <c r="H621">
        <v>27</v>
      </c>
      <c r="I621" s="39" t="s">
        <v>8773</v>
      </c>
      <c r="J621" s="39" t="s">
        <v>9601</v>
      </c>
      <c r="K621" s="39" t="s">
        <v>9602</v>
      </c>
      <c r="L621" s="39" t="s">
        <v>8170</v>
      </c>
      <c r="M621" s="39"/>
      <c r="N621" s="39" t="s">
        <v>9603</v>
      </c>
      <c r="O621" s="39" t="s">
        <v>9604</v>
      </c>
      <c r="P621" s="39" t="s">
        <v>9605</v>
      </c>
      <c r="Q621" s="39" t="s">
        <v>9606</v>
      </c>
      <c r="R621" s="39" t="s">
        <v>4811</v>
      </c>
      <c r="S621" s="39" t="s">
        <v>9607</v>
      </c>
    </row>
    <row r="622" spans="1:19" x14ac:dyDescent="0.3">
      <c r="A622">
        <v>251</v>
      </c>
      <c r="B622" s="1">
        <v>45442.919560185182</v>
      </c>
      <c r="C622" s="1">
        <v>45442.919606481482</v>
      </c>
      <c r="D622" s="39" t="s">
        <v>9608</v>
      </c>
      <c r="E622" s="39" t="s">
        <v>9609</v>
      </c>
      <c r="F622" s="39" t="s">
        <v>9609</v>
      </c>
      <c r="G622">
        <v>7</v>
      </c>
      <c r="H622">
        <v>36</v>
      </c>
      <c r="I622" s="39" t="s">
        <v>4865</v>
      </c>
      <c r="J622" s="39" t="s">
        <v>1037</v>
      </c>
      <c r="K622" s="39" t="s">
        <v>9610</v>
      </c>
      <c r="L622" s="39" t="s">
        <v>8160</v>
      </c>
      <c r="M622" s="39"/>
      <c r="N622" s="39" t="s">
        <v>9611</v>
      </c>
      <c r="O622" s="39" t="s">
        <v>9375</v>
      </c>
      <c r="P622" s="39" t="s">
        <v>5036</v>
      </c>
      <c r="Q622" s="39" t="s">
        <v>9612</v>
      </c>
      <c r="R622" s="39" t="s">
        <v>4811</v>
      </c>
      <c r="S622" s="39" t="s">
        <v>9502</v>
      </c>
    </row>
    <row r="623" spans="1:19" x14ac:dyDescent="0.3">
      <c r="A623">
        <v>252</v>
      </c>
      <c r="B623" s="1">
        <v>45442.89402777778</v>
      </c>
      <c r="C623" s="1">
        <v>45442.925486111111</v>
      </c>
      <c r="D623" s="39" t="s">
        <v>9613</v>
      </c>
      <c r="E623" s="39" t="s">
        <v>9614</v>
      </c>
      <c r="F623" s="39" t="s">
        <v>9614</v>
      </c>
      <c r="G623">
        <v>7</v>
      </c>
      <c r="H623">
        <v>28</v>
      </c>
      <c r="I623" s="39" t="s">
        <v>9615</v>
      </c>
      <c r="J623" s="39" t="s">
        <v>9336</v>
      </c>
      <c r="K623" s="39" t="s">
        <v>9616</v>
      </c>
      <c r="L623" s="39" t="s">
        <v>9617</v>
      </c>
      <c r="M623" s="39"/>
      <c r="N623" s="39" t="s">
        <v>9618</v>
      </c>
      <c r="O623" s="39" t="s">
        <v>9619</v>
      </c>
      <c r="P623" s="39" t="s">
        <v>5036</v>
      </c>
      <c r="Q623" s="39" t="s">
        <v>9620</v>
      </c>
      <c r="R623" s="39" t="s">
        <v>4811</v>
      </c>
      <c r="S623" s="39" t="s">
        <v>9621</v>
      </c>
    </row>
    <row r="624" spans="1:19" x14ac:dyDescent="0.3">
      <c r="A624">
        <v>253</v>
      </c>
      <c r="B624" s="1">
        <v>45442.910092592596</v>
      </c>
      <c r="C624" s="1">
        <v>45442.938194444447</v>
      </c>
      <c r="D624" s="39" t="s">
        <v>9622</v>
      </c>
      <c r="E624" s="39" t="s">
        <v>9623</v>
      </c>
      <c r="F624" s="39" t="s">
        <v>9623</v>
      </c>
      <c r="G624">
        <v>7</v>
      </c>
      <c r="H624">
        <v>31</v>
      </c>
      <c r="I624" s="39" t="s">
        <v>4865</v>
      </c>
      <c r="J624" s="39" t="s">
        <v>107</v>
      </c>
      <c r="K624" s="39" t="s">
        <v>9624</v>
      </c>
      <c r="L624" s="39" t="s">
        <v>7410</v>
      </c>
      <c r="M624" s="39"/>
      <c r="N624" s="39" t="s">
        <v>9625</v>
      </c>
      <c r="O624" s="39" t="s">
        <v>9375</v>
      </c>
      <c r="P624" s="39" t="s">
        <v>9626</v>
      </c>
      <c r="Q624" s="39" t="s">
        <v>9627</v>
      </c>
      <c r="R624" s="39" t="s">
        <v>4811</v>
      </c>
      <c r="S624" s="39" t="s">
        <v>9628</v>
      </c>
    </row>
    <row r="625" spans="1:19" x14ac:dyDescent="0.3">
      <c r="A625">
        <v>254</v>
      </c>
      <c r="B625" s="1">
        <v>45442.925694444442</v>
      </c>
      <c r="C625" s="1">
        <v>45442.953356481485</v>
      </c>
      <c r="D625" s="39" t="s">
        <v>9629</v>
      </c>
      <c r="E625" s="39" t="s">
        <v>9630</v>
      </c>
      <c r="F625" s="39" t="s">
        <v>9630</v>
      </c>
      <c r="G625">
        <v>7</v>
      </c>
      <c r="H625">
        <v>11</v>
      </c>
      <c r="I625" s="39" t="s">
        <v>9631</v>
      </c>
      <c r="J625" s="39" t="s">
        <v>9632</v>
      </c>
      <c r="K625" s="39" t="s">
        <v>9633</v>
      </c>
      <c r="L625" s="39" t="s">
        <v>8160</v>
      </c>
      <c r="M625" s="39"/>
      <c r="N625" s="39" t="s">
        <v>9634</v>
      </c>
      <c r="O625" s="39" t="s">
        <v>9635</v>
      </c>
      <c r="P625" s="39" t="s">
        <v>9636</v>
      </c>
      <c r="Q625" s="39" t="s">
        <v>9637</v>
      </c>
      <c r="R625" s="39" t="s">
        <v>4811</v>
      </c>
      <c r="S625" s="39" t="s">
        <v>9638</v>
      </c>
    </row>
    <row r="626" spans="1:19" x14ac:dyDescent="0.3">
      <c r="A626">
        <v>255</v>
      </c>
      <c r="B626" s="1">
        <v>45442.971736111111</v>
      </c>
      <c r="C626" s="1">
        <v>45442.985659722224</v>
      </c>
      <c r="D626" s="39" t="s">
        <v>9639</v>
      </c>
      <c r="E626" s="39" t="s">
        <v>9640</v>
      </c>
      <c r="F626" s="39" t="s">
        <v>9640</v>
      </c>
      <c r="G626">
        <v>7</v>
      </c>
      <c r="H626">
        <v>26</v>
      </c>
      <c r="I626" s="39" t="s">
        <v>5020</v>
      </c>
      <c r="J626" s="39" t="s">
        <v>9336</v>
      </c>
      <c r="K626" s="39" t="s">
        <v>9641</v>
      </c>
      <c r="L626" s="39" t="s">
        <v>7410</v>
      </c>
      <c r="M626" s="39"/>
      <c r="N626" s="39" t="s">
        <v>9642</v>
      </c>
      <c r="O626" s="39" t="s">
        <v>9479</v>
      </c>
      <c r="P626" s="39" t="s">
        <v>9340</v>
      </c>
      <c r="Q626" s="39" t="s">
        <v>9341</v>
      </c>
      <c r="R626" s="39" t="s">
        <v>4837</v>
      </c>
      <c r="S626" s="39" t="s">
        <v>9643</v>
      </c>
    </row>
    <row r="627" spans="1:19" x14ac:dyDescent="0.3">
      <c r="A627">
        <v>256</v>
      </c>
      <c r="B627" s="1">
        <v>45443.287858796299</v>
      </c>
      <c r="C627" s="1">
        <v>45443.307442129626</v>
      </c>
      <c r="D627" s="39" t="s">
        <v>9644</v>
      </c>
      <c r="E627" s="39" t="s">
        <v>9645</v>
      </c>
      <c r="F627" s="39" t="s">
        <v>9645</v>
      </c>
      <c r="G627">
        <v>7</v>
      </c>
      <c r="H627">
        <v>23</v>
      </c>
      <c r="I627" s="39" t="s">
        <v>9646</v>
      </c>
      <c r="J627" s="39" t="s">
        <v>9647</v>
      </c>
      <c r="K627" s="39" t="s">
        <v>9648</v>
      </c>
      <c r="L627" s="39" t="s">
        <v>7410</v>
      </c>
      <c r="M627" s="39"/>
      <c r="N627" s="39" t="s">
        <v>9649</v>
      </c>
      <c r="O627" s="39" t="s">
        <v>9650</v>
      </c>
      <c r="P627" s="39" t="s">
        <v>5036</v>
      </c>
      <c r="Q627" s="39" t="s">
        <v>9651</v>
      </c>
      <c r="R627" s="39" t="s">
        <v>4811</v>
      </c>
      <c r="S627" s="39" t="s">
        <v>9652</v>
      </c>
    </row>
    <row r="628" spans="1:19" x14ac:dyDescent="0.3">
      <c r="A628">
        <v>257</v>
      </c>
      <c r="B628" s="1">
        <v>45443.383877314816</v>
      </c>
      <c r="C628" s="1">
        <v>45443.404050925928</v>
      </c>
      <c r="D628" s="39" t="s">
        <v>9653</v>
      </c>
      <c r="E628" s="39" t="s">
        <v>9654</v>
      </c>
      <c r="F628" s="39" t="s">
        <v>9655</v>
      </c>
      <c r="G628">
        <v>14</v>
      </c>
      <c r="H628">
        <v>26</v>
      </c>
      <c r="I628" s="39" t="s">
        <v>9656</v>
      </c>
      <c r="J628" s="39" t="s">
        <v>9657</v>
      </c>
      <c r="K628" s="39" t="s">
        <v>9658</v>
      </c>
      <c r="L628" s="39" t="s">
        <v>9659</v>
      </c>
      <c r="M628" s="39"/>
      <c r="N628" s="39" t="s">
        <v>9660</v>
      </c>
      <c r="O628" s="39" t="s">
        <v>9661</v>
      </c>
      <c r="P628" s="39" t="s">
        <v>9662</v>
      </c>
      <c r="Q628" s="39" t="s">
        <v>9663</v>
      </c>
      <c r="R628" s="39" t="s">
        <v>4837</v>
      </c>
      <c r="S628" s="39" t="s">
        <v>9664</v>
      </c>
    </row>
    <row r="629" spans="1:19" x14ac:dyDescent="0.3">
      <c r="A629">
        <v>258</v>
      </c>
      <c r="B629" s="1">
        <v>45443.384513888886</v>
      </c>
      <c r="C629" s="1">
        <v>45443.405729166669</v>
      </c>
      <c r="D629" s="39" t="s">
        <v>9665</v>
      </c>
      <c r="E629" s="39" t="s">
        <v>9666</v>
      </c>
      <c r="F629" s="39" t="s">
        <v>9666</v>
      </c>
      <c r="G629">
        <v>14</v>
      </c>
      <c r="H629">
        <v>21</v>
      </c>
      <c r="I629" s="39" t="s">
        <v>4949</v>
      </c>
      <c r="J629" s="39" t="s">
        <v>175</v>
      </c>
      <c r="K629" s="39" t="s">
        <v>9667</v>
      </c>
      <c r="L629" s="39" t="s">
        <v>9668</v>
      </c>
      <c r="M629" s="39"/>
      <c r="N629" s="39" t="s">
        <v>9669</v>
      </c>
      <c r="O629" s="39" t="s">
        <v>9670</v>
      </c>
      <c r="P629" s="39" t="s">
        <v>9671</v>
      </c>
      <c r="Q629" s="39" t="s">
        <v>9672</v>
      </c>
      <c r="R629" s="39" t="s">
        <v>4837</v>
      </c>
      <c r="S629" s="39" t="s">
        <v>9673</v>
      </c>
    </row>
    <row r="630" spans="1:19" x14ac:dyDescent="0.3">
      <c r="A630">
        <v>259</v>
      </c>
      <c r="B630" s="1">
        <v>45443.385416666664</v>
      </c>
      <c r="C630" s="1">
        <v>45443.405891203707</v>
      </c>
      <c r="D630" s="39" t="s">
        <v>9674</v>
      </c>
      <c r="E630" s="39" t="s">
        <v>9675</v>
      </c>
      <c r="F630" s="39" t="s">
        <v>9675</v>
      </c>
      <c r="G630">
        <v>14</v>
      </c>
      <c r="H630">
        <v>8</v>
      </c>
      <c r="I630" s="39" t="s">
        <v>9676</v>
      </c>
      <c r="J630" s="39" t="s">
        <v>9677</v>
      </c>
      <c r="K630" s="39" t="s">
        <v>9678</v>
      </c>
      <c r="L630" s="39" t="s">
        <v>9679</v>
      </c>
      <c r="M630" s="39"/>
      <c r="N630" s="39" t="s">
        <v>9680</v>
      </c>
      <c r="O630" s="39" t="s">
        <v>9681</v>
      </c>
      <c r="P630" s="39" t="s">
        <v>9682</v>
      </c>
      <c r="Q630" s="39" t="s">
        <v>9683</v>
      </c>
      <c r="R630" s="39" t="s">
        <v>4837</v>
      </c>
      <c r="S630" s="39" t="s">
        <v>9684</v>
      </c>
    </row>
    <row r="631" spans="1:19" x14ac:dyDescent="0.3">
      <c r="A631">
        <v>260</v>
      </c>
      <c r="B631" s="1">
        <v>45443.384884259256</v>
      </c>
      <c r="C631" s="1">
        <v>45443.406053240738</v>
      </c>
      <c r="D631" s="39" t="s">
        <v>9685</v>
      </c>
      <c r="E631" s="39" t="s">
        <v>9686</v>
      </c>
      <c r="F631" s="39" t="s">
        <v>9686</v>
      </c>
      <c r="G631">
        <v>14</v>
      </c>
      <c r="H631">
        <v>5</v>
      </c>
      <c r="I631" s="39" t="s">
        <v>9687</v>
      </c>
      <c r="J631" s="39" t="s">
        <v>9688</v>
      </c>
      <c r="K631" s="39" t="s">
        <v>9689</v>
      </c>
      <c r="L631" s="39" t="s">
        <v>9690</v>
      </c>
      <c r="M631" s="39"/>
      <c r="N631" s="39" t="s">
        <v>9691</v>
      </c>
      <c r="O631" s="39" t="s">
        <v>9692</v>
      </c>
      <c r="P631" s="39" t="s">
        <v>9693</v>
      </c>
      <c r="Q631" s="39" t="s">
        <v>9694</v>
      </c>
      <c r="R631" s="39" t="s">
        <v>4837</v>
      </c>
      <c r="S631" s="39" t="s">
        <v>9695</v>
      </c>
    </row>
    <row r="632" spans="1:19" x14ac:dyDescent="0.3">
      <c r="A632">
        <v>261</v>
      </c>
      <c r="B632" s="1">
        <v>45443.385879629626</v>
      </c>
      <c r="C632" s="1">
        <v>45443.4062037037</v>
      </c>
      <c r="D632" s="39" t="s">
        <v>9696</v>
      </c>
      <c r="E632" s="39" t="s">
        <v>9697</v>
      </c>
      <c r="F632" s="39" t="s">
        <v>9698</v>
      </c>
      <c r="G632">
        <v>14</v>
      </c>
      <c r="H632">
        <v>6</v>
      </c>
      <c r="I632" s="39" t="s">
        <v>9699</v>
      </c>
      <c r="J632" s="39" t="s">
        <v>9700</v>
      </c>
      <c r="K632" s="39" t="s">
        <v>9701</v>
      </c>
      <c r="L632" s="39" t="s">
        <v>9702</v>
      </c>
      <c r="M632" s="39"/>
      <c r="N632" s="39" t="s">
        <v>9703</v>
      </c>
      <c r="O632" s="39" t="s">
        <v>9704</v>
      </c>
      <c r="P632" s="39" t="s">
        <v>9705</v>
      </c>
      <c r="Q632" s="39" t="s">
        <v>9706</v>
      </c>
      <c r="R632" s="39" t="s">
        <v>4811</v>
      </c>
      <c r="S632" s="39" t="s">
        <v>9707</v>
      </c>
    </row>
    <row r="633" spans="1:19" x14ac:dyDescent="0.3">
      <c r="A633">
        <v>262</v>
      </c>
      <c r="B633" s="1">
        <v>45443.388680555552</v>
      </c>
      <c r="C633" s="1">
        <v>45443.406736111108</v>
      </c>
      <c r="D633" s="39" t="s">
        <v>9708</v>
      </c>
      <c r="E633" s="39" t="s">
        <v>9709</v>
      </c>
      <c r="F633" s="39" t="s">
        <v>9709</v>
      </c>
      <c r="G633">
        <v>14</v>
      </c>
      <c r="H633">
        <v>30</v>
      </c>
      <c r="I633" s="39" t="s">
        <v>6525</v>
      </c>
      <c r="J633" s="39" t="s">
        <v>9710</v>
      </c>
      <c r="K633" s="39" t="s">
        <v>9711</v>
      </c>
      <c r="L633" s="39" t="s">
        <v>7856</v>
      </c>
      <c r="M633" s="39"/>
      <c r="N633" s="39" t="s">
        <v>9712</v>
      </c>
      <c r="O633" s="39" t="s">
        <v>9713</v>
      </c>
      <c r="P633" s="39" t="s">
        <v>9714</v>
      </c>
      <c r="Q633" s="39" t="s">
        <v>9715</v>
      </c>
      <c r="R633" s="39" t="s">
        <v>4837</v>
      </c>
      <c r="S633" s="39" t="s">
        <v>9716</v>
      </c>
    </row>
    <row r="634" spans="1:19" x14ac:dyDescent="0.3">
      <c r="A634">
        <v>263</v>
      </c>
      <c r="B634" s="1">
        <v>45443.388356481482</v>
      </c>
      <c r="C634" s="1">
        <v>45443.406770833331</v>
      </c>
      <c r="D634" s="39" t="s">
        <v>9717</v>
      </c>
      <c r="E634" s="39" t="s">
        <v>9718</v>
      </c>
      <c r="F634" s="39" t="s">
        <v>9718</v>
      </c>
      <c r="G634">
        <v>14</v>
      </c>
      <c r="H634">
        <v>15</v>
      </c>
      <c r="I634" s="39" t="s">
        <v>9719</v>
      </c>
      <c r="J634" s="39" t="s">
        <v>9720</v>
      </c>
      <c r="K634" s="39" t="s">
        <v>9721</v>
      </c>
      <c r="L634" s="39" t="s">
        <v>9722</v>
      </c>
      <c r="M634" s="39"/>
      <c r="N634" s="39" t="s">
        <v>9723</v>
      </c>
      <c r="O634" s="39" t="s">
        <v>9724</v>
      </c>
      <c r="P634" s="39" t="s">
        <v>9725</v>
      </c>
      <c r="Q634" s="39" t="s">
        <v>9726</v>
      </c>
      <c r="R634" s="39" t="s">
        <v>4837</v>
      </c>
      <c r="S634" s="39" t="s">
        <v>9727</v>
      </c>
    </row>
    <row r="635" spans="1:19" x14ac:dyDescent="0.3">
      <c r="A635">
        <v>264</v>
      </c>
      <c r="B635" s="1">
        <v>45443.384421296294</v>
      </c>
      <c r="C635" s="1">
        <v>45443.406851851854</v>
      </c>
      <c r="D635" s="39" t="s">
        <v>9728</v>
      </c>
      <c r="E635" s="39" t="s">
        <v>9729</v>
      </c>
      <c r="F635" s="39" t="s">
        <v>9729</v>
      </c>
      <c r="G635">
        <v>14</v>
      </c>
      <c r="H635">
        <v>11</v>
      </c>
      <c r="I635" s="39" t="s">
        <v>4865</v>
      </c>
      <c r="J635" s="39" t="s">
        <v>9730</v>
      </c>
      <c r="K635" s="39" t="s">
        <v>9731</v>
      </c>
      <c r="L635" s="39" t="s">
        <v>8160</v>
      </c>
      <c r="M635" s="39"/>
      <c r="N635" s="39" t="s">
        <v>9732</v>
      </c>
      <c r="O635" s="39" t="s">
        <v>9733</v>
      </c>
      <c r="P635" s="39" t="s">
        <v>9734</v>
      </c>
      <c r="Q635" s="39" t="s">
        <v>9735</v>
      </c>
      <c r="R635" s="39" t="s">
        <v>4811</v>
      </c>
      <c r="S635" s="39" t="s">
        <v>9736</v>
      </c>
    </row>
    <row r="636" spans="1:19" x14ac:dyDescent="0.3">
      <c r="A636">
        <v>265</v>
      </c>
      <c r="B636" s="1">
        <v>45443.386076388888</v>
      </c>
      <c r="C636" s="1">
        <v>45443.406875000001</v>
      </c>
      <c r="D636" s="39" t="s">
        <v>9737</v>
      </c>
      <c r="E636" s="39" t="s">
        <v>9738</v>
      </c>
      <c r="F636" s="39" t="s">
        <v>9738</v>
      </c>
      <c r="G636">
        <v>14</v>
      </c>
      <c r="H636">
        <v>9</v>
      </c>
      <c r="I636" s="39" t="s">
        <v>9739</v>
      </c>
      <c r="J636" s="39" t="s">
        <v>9740</v>
      </c>
      <c r="K636" s="39" t="s">
        <v>9741</v>
      </c>
      <c r="L636" s="39" t="s">
        <v>7410</v>
      </c>
      <c r="M636" s="39"/>
      <c r="N636" s="39" t="s">
        <v>9703</v>
      </c>
      <c r="O636" s="39" t="s">
        <v>9742</v>
      </c>
      <c r="P636" s="39" t="s">
        <v>9743</v>
      </c>
      <c r="Q636" s="39" t="s">
        <v>9744</v>
      </c>
      <c r="R636" s="39" t="s">
        <v>4811</v>
      </c>
      <c r="S636" s="39" t="s">
        <v>9707</v>
      </c>
    </row>
    <row r="637" spans="1:19" x14ac:dyDescent="0.3">
      <c r="A637">
        <v>266</v>
      </c>
      <c r="B637" s="1">
        <v>45443.38658564815</v>
      </c>
      <c r="C637" s="1">
        <v>45443.407210648147</v>
      </c>
      <c r="D637" s="39" t="s">
        <v>9745</v>
      </c>
      <c r="E637" s="39" t="s">
        <v>9746</v>
      </c>
      <c r="F637" s="39" t="s">
        <v>9747</v>
      </c>
      <c r="G637">
        <v>14</v>
      </c>
      <c r="H637">
        <v>29</v>
      </c>
      <c r="I637" s="39" t="s">
        <v>9748</v>
      </c>
      <c r="J637" s="39" t="s">
        <v>9749</v>
      </c>
      <c r="K637" s="39" t="s">
        <v>7567</v>
      </c>
      <c r="L637" s="39" t="s">
        <v>9750</v>
      </c>
      <c r="M637" s="39"/>
      <c r="N637" s="39" t="s">
        <v>9751</v>
      </c>
      <c r="O637" s="39" t="s">
        <v>9752</v>
      </c>
      <c r="P637" s="39" t="s">
        <v>9753</v>
      </c>
      <c r="Q637" s="39" t="s">
        <v>9754</v>
      </c>
      <c r="R637" s="39" t="s">
        <v>4811</v>
      </c>
      <c r="S637" s="39" t="s">
        <v>9716</v>
      </c>
    </row>
    <row r="638" spans="1:19" x14ac:dyDescent="0.3">
      <c r="A638">
        <v>267</v>
      </c>
      <c r="B638" s="1">
        <v>45443.388715277775</v>
      </c>
      <c r="C638" s="1">
        <v>45443.40729166667</v>
      </c>
      <c r="D638" s="39" t="s">
        <v>9755</v>
      </c>
      <c r="E638" s="39" t="s">
        <v>9756</v>
      </c>
      <c r="F638" s="39" t="s">
        <v>9756</v>
      </c>
      <c r="G638">
        <v>14</v>
      </c>
      <c r="H638">
        <v>20</v>
      </c>
      <c r="I638" s="39" t="s">
        <v>4865</v>
      </c>
      <c r="J638" s="39" t="s">
        <v>1901</v>
      </c>
      <c r="K638" s="39" t="s">
        <v>9757</v>
      </c>
      <c r="L638" s="39" t="s">
        <v>9758</v>
      </c>
      <c r="M638" s="39"/>
      <c r="N638" s="39" t="s">
        <v>9759</v>
      </c>
      <c r="O638" s="39" t="s">
        <v>9760</v>
      </c>
      <c r="P638" s="39" t="s">
        <v>9761</v>
      </c>
      <c r="Q638" s="39" t="s">
        <v>9762</v>
      </c>
      <c r="R638" s="39" t="s">
        <v>4811</v>
      </c>
      <c r="S638" s="39" t="s">
        <v>9763</v>
      </c>
    </row>
    <row r="639" spans="1:19" x14ac:dyDescent="0.3">
      <c r="A639">
        <v>268</v>
      </c>
      <c r="B639" s="1">
        <v>45443.391631944447</v>
      </c>
      <c r="C639" s="1">
        <v>45443.407418981478</v>
      </c>
      <c r="D639" s="39" t="s">
        <v>9764</v>
      </c>
      <c r="E639" s="39" t="s">
        <v>9765</v>
      </c>
      <c r="F639" s="39" t="s">
        <v>9765</v>
      </c>
      <c r="G639">
        <v>14</v>
      </c>
      <c r="H639">
        <v>24</v>
      </c>
      <c r="I639" s="39" t="s">
        <v>9766</v>
      </c>
      <c r="J639" s="39" t="s">
        <v>9767</v>
      </c>
      <c r="K639" s="39" t="s">
        <v>9768</v>
      </c>
      <c r="L639" s="39" t="s">
        <v>9769</v>
      </c>
      <c r="M639" s="39"/>
      <c r="N639" s="39" t="s">
        <v>9770</v>
      </c>
      <c r="O639" s="39" t="s">
        <v>9771</v>
      </c>
      <c r="P639" s="39" t="s">
        <v>9772</v>
      </c>
      <c r="Q639" s="39" t="s">
        <v>9773</v>
      </c>
      <c r="R639" s="39" t="s">
        <v>4811</v>
      </c>
      <c r="S639" s="39" t="s">
        <v>9774</v>
      </c>
    </row>
    <row r="640" spans="1:19" x14ac:dyDescent="0.3">
      <c r="A640">
        <v>269</v>
      </c>
      <c r="B640" s="1">
        <v>45443.384293981479</v>
      </c>
      <c r="C640" s="1">
        <v>45443.407500000001</v>
      </c>
      <c r="D640" s="39" t="s">
        <v>9775</v>
      </c>
      <c r="E640" s="39" t="s">
        <v>9776</v>
      </c>
      <c r="F640" s="39" t="s">
        <v>9776</v>
      </c>
      <c r="G640">
        <v>14</v>
      </c>
      <c r="H640">
        <v>10</v>
      </c>
      <c r="I640" s="39" t="s">
        <v>9777</v>
      </c>
      <c r="J640" s="39" t="s">
        <v>9778</v>
      </c>
      <c r="K640" s="39" t="s">
        <v>9779</v>
      </c>
      <c r="L640" s="39" t="s">
        <v>9780</v>
      </c>
      <c r="M640" s="39"/>
      <c r="N640" s="39" t="s">
        <v>9781</v>
      </c>
      <c r="O640" s="39" t="s">
        <v>9782</v>
      </c>
      <c r="P640" s="39" t="s">
        <v>9783</v>
      </c>
      <c r="Q640" s="39" t="s">
        <v>9784</v>
      </c>
      <c r="R640" s="39" t="s">
        <v>4811</v>
      </c>
      <c r="S640" s="39" t="s">
        <v>9785</v>
      </c>
    </row>
    <row r="641" spans="1:19" x14ac:dyDescent="0.3">
      <c r="A641">
        <v>270</v>
      </c>
      <c r="B641" s="1">
        <v>45443.384456018517</v>
      </c>
      <c r="C641" s="1">
        <v>45443.407627314817</v>
      </c>
      <c r="D641" s="39" t="s">
        <v>9786</v>
      </c>
      <c r="E641" s="39" t="s">
        <v>9787</v>
      </c>
      <c r="F641" s="39" t="s">
        <v>9788</v>
      </c>
      <c r="G641">
        <v>14</v>
      </c>
      <c r="H641">
        <v>2</v>
      </c>
      <c r="I641" s="39" t="s">
        <v>9687</v>
      </c>
      <c r="J641" s="39" t="s">
        <v>9789</v>
      </c>
      <c r="K641" s="39" t="s">
        <v>9790</v>
      </c>
      <c r="L641" s="39" t="s">
        <v>9679</v>
      </c>
      <c r="M641" s="39"/>
      <c r="N641" s="39" t="s">
        <v>9791</v>
      </c>
      <c r="O641" s="39" t="s">
        <v>9792</v>
      </c>
      <c r="P641" s="39" t="s">
        <v>9793</v>
      </c>
      <c r="Q641" s="39" t="s">
        <v>9794</v>
      </c>
      <c r="R641" s="39" t="s">
        <v>4837</v>
      </c>
      <c r="S641" s="39" t="s">
        <v>9795</v>
      </c>
    </row>
    <row r="642" spans="1:19" x14ac:dyDescent="0.3">
      <c r="A642">
        <v>271</v>
      </c>
      <c r="B642" s="1">
        <v>45443.386261574073</v>
      </c>
      <c r="C642" s="1">
        <v>45443.407638888886</v>
      </c>
      <c r="D642" s="39" t="s">
        <v>9796</v>
      </c>
      <c r="E642" s="39" t="s">
        <v>9797</v>
      </c>
      <c r="F642" s="39" t="s">
        <v>9797</v>
      </c>
      <c r="G642">
        <v>14</v>
      </c>
      <c r="H642">
        <v>1</v>
      </c>
      <c r="I642" s="39" t="s">
        <v>9687</v>
      </c>
      <c r="J642" s="39" t="s">
        <v>9798</v>
      </c>
      <c r="K642" s="39" t="s">
        <v>9799</v>
      </c>
      <c r="L642" s="39" t="s">
        <v>9679</v>
      </c>
      <c r="M642" s="39"/>
      <c r="N642" s="39" t="s">
        <v>9791</v>
      </c>
      <c r="O642" s="39" t="s">
        <v>9792</v>
      </c>
      <c r="P642" s="39" t="s">
        <v>9793</v>
      </c>
      <c r="Q642" s="39" t="s">
        <v>9794</v>
      </c>
      <c r="R642" s="39" t="s">
        <v>4837</v>
      </c>
      <c r="S642" s="39" t="s">
        <v>9795</v>
      </c>
    </row>
    <row r="643" spans="1:19" x14ac:dyDescent="0.3">
      <c r="A643">
        <v>272</v>
      </c>
      <c r="B643" s="1">
        <v>45443.386331018519</v>
      </c>
      <c r="C643" s="1">
        <v>45443.408391203702</v>
      </c>
      <c r="D643" s="39" t="s">
        <v>9800</v>
      </c>
      <c r="E643" s="39" t="s">
        <v>9801</v>
      </c>
      <c r="F643" s="39" t="s">
        <v>9802</v>
      </c>
      <c r="G643">
        <v>14</v>
      </c>
      <c r="H643">
        <v>19</v>
      </c>
      <c r="I643" s="39" t="s">
        <v>9803</v>
      </c>
      <c r="J643" s="39" t="s">
        <v>9804</v>
      </c>
      <c r="K643" s="39" t="s">
        <v>7567</v>
      </c>
      <c r="L643" s="39" t="s">
        <v>9805</v>
      </c>
      <c r="M643" s="39"/>
      <c r="N643" s="39" t="s">
        <v>9806</v>
      </c>
      <c r="O643" s="39" t="s">
        <v>9807</v>
      </c>
      <c r="P643" s="39" t="s">
        <v>9808</v>
      </c>
      <c r="Q643" s="39" t="s">
        <v>9809</v>
      </c>
      <c r="R643" s="39" t="s">
        <v>4811</v>
      </c>
      <c r="S643" s="39" t="s">
        <v>9810</v>
      </c>
    </row>
    <row r="644" spans="1:19" x14ac:dyDescent="0.3">
      <c r="A644">
        <v>273</v>
      </c>
      <c r="B644" s="1">
        <v>45443.390196759261</v>
      </c>
      <c r="C644" s="1">
        <v>45443.40865740741</v>
      </c>
      <c r="D644" s="39" t="s">
        <v>9811</v>
      </c>
      <c r="E644" s="39" t="s">
        <v>9812</v>
      </c>
      <c r="F644" s="39" t="s">
        <v>9813</v>
      </c>
      <c r="G644">
        <v>4</v>
      </c>
      <c r="H644">
        <v>22</v>
      </c>
      <c r="I644" s="39" t="s">
        <v>9814</v>
      </c>
      <c r="J644" s="39" t="s">
        <v>9815</v>
      </c>
      <c r="K644" s="39" t="s">
        <v>9816</v>
      </c>
      <c r="L644" s="39" t="s">
        <v>9817</v>
      </c>
      <c r="M644" s="39"/>
      <c r="N644" s="39" t="s">
        <v>9818</v>
      </c>
      <c r="O644" s="39" t="s">
        <v>9819</v>
      </c>
      <c r="P644" s="39" t="s">
        <v>9820</v>
      </c>
      <c r="Q644" s="39" t="s">
        <v>9821</v>
      </c>
      <c r="R644" s="39" t="s">
        <v>4837</v>
      </c>
      <c r="S644" s="39" t="s">
        <v>9822</v>
      </c>
    </row>
    <row r="645" spans="1:19" x14ac:dyDescent="0.3">
      <c r="A645">
        <v>274</v>
      </c>
      <c r="B645" s="1">
        <v>45443.403113425928</v>
      </c>
      <c r="C645" s="1">
        <v>45443.408738425926</v>
      </c>
      <c r="D645" s="39" t="s">
        <v>9823</v>
      </c>
      <c r="E645" s="39" t="s">
        <v>9824</v>
      </c>
      <c r="F645" s="39" t="s">
        <v>9825</v>
      </c>
      <c r="G645">
        <v>14</v>
      </c>
      <c r="H645">
        <v>25</v>
      </c>
      <c r="I645" s="39" t="s">
        <v>9826</v>
      </c>
      <c r="J645" s="39" t="s">
        <v>9827</v>
      </c>
      <c r="K645" s="39" t="s">
        <v>9828</v>
      </c>
      <c r="L645" s="39" t="s">
        <v>7410</v>
      </c>
      <c r="M645" s="39"/>
      <c r="N645" s="39" t="s">
        <v>9829</v>
      </c>
      <c r="O645" s="39" t="s">
        <v>9830</v>
      </c>
      <c r="P645" s="39" t="s">
        <v>9831</v>
      </c>
      <c r="Q645" s="39" t="s">
        <v>9832</v>
      </c>
      <c r="R645" s="39" t="s">
        <v>4811</v>
      </c>
      <c r="S645" s="39" t="s">
        <v>9833</v>
      </c>
    </row>
    <row r="646" spans="1:19" x14ac:dyDescent="0.3">
      <c r="A646">
        <v>275</v>
      </c>
      <c r="B646" s="1">
        <v>45443.389386574076</v>
      </c>
      <c r="C646" s="1">
        <v>45443.408807870372</v>
      </c>
      <c r="D646" s="39" t="s">
        <v>9834</v>
      </c>
      <c r="E646" s="39" t="s">
        <v>9835</v>
      </c>
      <c r="F646" s="39" t="s">
        <v>9836</v>
      </c>
      <c r="G646">
        <v>14</v>
      </c>
      <c r="H646">
        <v>13</v>
      </c>
      <c r="I646" s="39" t="s">
        <v>9687</v>
      </c>
      <c r="J646" s="39" t="s">
        <v>9837</v>
      </c>
      <c r="K646" s="39" t="s">
        <v>9790</v>
      </c>
      <c r="L646" s="39" t="s">
        <v>9679</v>
      </c>
      <c r="M646" s="39"/>
      <c r="N646" s="39" t="s">
        <v>9791</v>
      </c>
      <c r="O646" s="39" t="s">
        <v>9792</v>
      </c>
      <c r="P646" s="39" t="s">
        <v>9793</v>
      </c>
      <c r="Q646" s="39" t="s">
        <v>9794</v>
      </c>
      <c r="R646" s="39" t="s">
        <v>4811</v>
      </c>
      <c r="S646" s="39" t="s">
        <v>9795</v>
      </c>
    </row>
    <row r="647" spans="1:19" x14ac:dyDescent="0.3">
      <c r="A647">
        <v>276</v>
      </c>
      <c r="B647" s="1">
        <v>45443.38484953704</v>
      </c>
      <c r="C647" s="1">
        <v>45443.408888888887</v>
      </c>
      <c r="D647" s="39" t="s">
        <v>9838</v>
      </c>
      <c r="E647" s="39" t="s">
        <v>9839</v>
      </c>
      <c r="F647" s="39" t="s">
        <v>9840</v>
      </c>
      <c r="G647">
        <v>14</v>
      </c>
      <c r="H647">
        <v>17</v>
      </c>
      <c r="I647" s="39" t="s">
        <v>9841</v>
      </c>
      <c r="J647" s="39" t="s">
        <v>9842</v>
      </c>
      <c r="K647" s="39" t="s">
        <v>9843</v>
      </c>
      <c r="L647" s="39" t="s">
        <v>9844</v>
      </c>
      <c r="M647" s="39"/>
      <c r="N647" s="39" t="s">
        <v>9845</v>
      </c>
      <c r="O647" s="39" t="s">
        <v>9846</v>
      </c>
      <c r="P647" s="39" t="s">
        <v>9847</v>
      </c>
      <c r="Q647" s="39" t="s">
        <v>9848</v>
      </c>
      <c r="R647" s="39" t="s">
        <v>4811</v>
      </c>
      <c r="S647" s="39" t="s">
        <v>9849</v>
      </c>
    </row>
    <row r="648" spans="1:19" x14ac:dyDescent="0.3">
      <c r="A648">
        <v>277</v>
      </c>
      <c r="B648" s="1">
        <v>45443.385127314818</v>
      </c>
      <c r="C648" s="1">
        <v>45443.409212962964</v>
      </c>
      <c r="D648" s="39" t="s">
        <v>9850</v>
      </c>
      <c r="E648" s="39" t="s">
        <v>9851</v>
      </c>
      <c r="F648" s="39" t="s">
        <v>9851</v>
      </c>
      <c r="G648">
        <v>14</v>
      </c>
      <c r="H648">
        <v>27</v>
      </c>
      <c r="I648" s="39" t="s">
        <v>9852</v>
      </c>
      <c r="J648" s="39" t="s">
        <v>107</v>
      </c>
      <c r="K648" s="39" t="s">
        <v>9853</v>
      </c>
      <c r="L648" s="39" t="s">
        <v>7410</v>
      </c>
      <c r="M648" s="39"/>
      <c r="N648" s="39" t="s">
        <v>9854</v>
      </c>
      <c r="O648" s="39" t="s">
        <v>9855</v>
      </c>
      <c r="P648" s="39" t="s">
        <v>9856</v>
      </c>
      <c r="Q648" s="39" t="s">
        <v>9857</v>
      </c>
      <c r="R648" s="39" t="s">
        <v>4811</v>
      </c>
      <c r="S648" s="39" t="s">
        <v>9858</v>
      </c>
    </row>
    <row r="649" spans="1:19" x14ac:dyDescent="0.3">
      <c r="A649">
        <v>278</v>
      </c>
      <c r="B649" s="1">
        <v>45443.385821759257</v>
      </c>
      <c r="C649" s="1">
        <v>45443.409918981481</v>
      </c>
      <c r="D649" s="39" t="s">
        <v>9859</v>
      </c>
      <c r="E649" s="39" t="s">
        <v>9860</v>
      </c>
      <c r="F649" s="39" t="s">
        <v>9861</v>
      </c>
      <c r="G649">
        <v>14</v>
      </c>
      <c r="H649">
        <v>18</v>
      </c>
      <c r="I649" s="39" t="s">
        <v>9862</v>
      </c>
      <c r="J649" s="39" t="s">
        <v>9863</v>
      </c>
      <c r="K649" s="39" t="s">
        <v>9864</v>
      </c>
      <c r="L649" s="39" t="s">
        <v>9865</v>
      </c>
      <c r="M649" s="39"/>
      <c r="N649" s="39" t="s">
        <v>9866</v>
      </c>
      <c r="O649" s="39" t="s">
        <v>9867</v>
      </c>
      <c r="P649" s="39" t="s">
        <v>9868</v>
      </c>
      <c r="Q649" s="39" t="s">
        <v>9869</v>
      </c>
      <c r="R649" s="39" t="s">
        <v>4811</v>
      </c>
      <c r="S649" s="39" t="s">
        <v>9870</v>
      </c>
    </row>
    <row r="650" spans="1:19" x14ac:dyDescent="0.3">
      <c r="A650">
        <v>279</v>
      </c>
      <c r="B650" s="1">
        <v>45443.402962962966</v>
      </c>
      <c r="C650" s="1">
        <v>45443.411840277775</v>
      </c>
      <c r="D650" s="39" t="s">
        <v>9871</v>
      </c>
      <c r="E650" s="39" t="s">
        <v>9872</v>
      </c>
      <c r="F650" s="39" t="s">
        <v>9873</v>
      </c>
      <c r="G650">
        <v>5</v>
      </c>
      <c r="H650">
        <v>34</v>
      </c>
      <c r="I650" s="39" t="s">
        <v>9874</v>
      </c>
      <c r="J650" s="39" t="s">
        <v>9875</v>
      </c>
      <c r="K650" s="39" t="s">
        <v>9876</v>
      </c>
      <c r="L650" s="39" t="s">
        <v>7410</v>
      </c>
      <c r="M650" s="39"/>
      <c r="N650" s="39" t="s">
        <v>9877</v>
      </c>
      <c r="O650" s="39" t="s">
        <v>8600</v>
      </c>
      <c r="P650" s="39" t="s">
        <v>5036</v>
      </c>
      <c r="Q650" s="39" t="s">
        <v>9878</v>
      </c>
      <c r="R650" s="39" t="s">
        <v>4811</v>
      </c>
      <c r="S650" s="39" t="s">
        <v>9879</v>
      </c>
    </row>
    <row r="651" spans="1:19" x14ac:dyDescent="0.3">
      <c r="A651">
        <v>280</v>
      </c>
      <c r="B651" s="1">
        <v>45443.402789351851</v>
      </c>
      <c r="C651" s="1">
        <v>45443.413969907408</v>
      </c>
      <c r="D651" s="39" t="s">
        <v>9880</v>
      </c>
      <c r="E651" s="39" t="s">
        <v>9881</v>
      </c>
      <c r="F651" s="39" t="s">
        <v>9882</v>
      </c>
      <c r="G651">
        <v>5</v>
      </c>
      <c r="H651">
        <v>11</v>
      </c>
      <c r="I651" s="39" t="s">
        <v>9883</v>
      </c>
      <c r="J651" s="39" t="s">
        <v>175</v>
      </c>
      <c r="K651" s="39" t="s">
        <v>4830</v>
      </c>
      <c r="L651" s="39" t="s">
        <v>9884</v>
      </c>
      <c r="M651" s="39"/>
      <c r="N651" s="39" t="s">
        <v>9885</v>
      </c>
      <c r="O651" s="39" t="s">
        <v>9886</v>
      </c>
      <c r="P651" s="39" t="s">
        <v>5036</v>
      </c>
      <c r="Q651" s="39" t="s">
        <v>9887</v>
      </c>
      <c r="R651" s="39" t="s">
        <v>4811</v>
      </c>
      <c r="S651" s="39" t="s">
        <v>9888</v>
      </c>
    </row>
    <row r="652" spans="1:19" x14ac:dyDescent="0.3">
      <c r="A652">
        <v>281</v>
      </c>
      <c r="B652" s="1">
        <v>45443.402245370373</v>
      </c>
      <c r="C652" s="1">
        <v>45443.414270833331</v>
      </c>
      <c r="D652" s="39" t="s">
        <v>9889</v>
      </c>
      <c r="E652" s="39" t="s">
        <v>9890</v>
      </c>
      <c r="F652" s="39" t="s">
        <v>9891</v>
      </c>
      <c r="G652">
        <v>5</v>
      </c>
      <c r="H652">
        <v>3</v>
      </c>
      <c r="I652" s="39" t="s">
        <v>9892</v>
      </c>
      <c r="J652" s="39" t="s">
        <v>2809</v>
      </c>
      <c r="K652" s="39" t="s">
        <v>9893</v>
      </c>
      <c r="L652" s="39" t="s">
        <v>7410</v>
      </c>
      <c r="M652" s="39"/>
      <c r="N652" s="39" t="s">
        <v>5026</v>
      </c>
      <c r="O652" s="39" t="s">
        <v>9894</v>
      </c>
      <c r="P652" s="39" t="s">
        <v>5036</v>
      </c>
      <c r="Q652" s="39" t="s">
        <v>9895</v>
      </c>
      <c r="R652" s="39" t="s">
        <v>4811</v>
      </c>
      <c r="S652" s="39" t="s">
        <v>9896</v>
      </c>
    </row>
    <row r="653" spans="1:19" x14ac:dyDescent="0.3">
      <c r="A653">
        <v>282</v>
      </c>
      <c r="B653" s="1">
        <v>45443.388055555559</v>
      </c>
      <c r="C653" s="1">
        <v>45443.414317129631</v>
      </c>
      <c r="D653" s="39" t="s">
        <v>9897</v>
      </c>
      <c r="E653" s="39" t="s">
        <v>9898</v>
      </c>
      <c r="F653" s="39" t="s">
        <v>9898</v>
      </c>
      <c r="G653">
        <v>14</v>
      </c>
      <c r="H653">
        <v>3</v>
      </c>
      <c r="I653" s="39" t="s">
        <v>9687</v>
      </c>
      <c r="J653" s="39" t="s">
        <v>9899</v>
      </c>
      <c r="K653" s="39" t="s">
        <v>9790</v>
      </c>
      <c r="L653" s="39" t="s">
        <v>9900</v>
      </c>
      <c r="M653" s="39"/>
      <c r="N653" s="39" t="s">
        <v>9792</v>
      </c>
      <c r="O653" s="39" t="s">
        <v>9793</v>
      </c>
      <c r="P653" s="39" t="s">
        <v>9794</v>
      </c>
      <c r="Q653" s="39" t="s">
        <v>9794</v>
      </c>
      <c r="R653" s="39" t="s">
        <v>4811</v>
      </c>
      <c r="S653" s="39" t="s">
        <v>9791</v>
      </c>
    </row>
    <row r="654" spans="1:19" x14ac:dyDescent="0.3">
      <c r="A654">
        <v>283</v>
      </c>
      <c r="B654" s="1">
        <v>45443.405451388891</v>
      </c>
      <c r="C654" s="1">
        <v>45443.414479166669</v>
      </c>
      <c r="D654" s="39" t="s">
        <v>9901</v>
      </c>
      <c r="E654" s="39" t="s">
        <v>9902</v>
      </c>
      <c r="F654" s="39" t="s">
        <v>9903</v>
      </c>
      <c r="G654">
        <v>14</v>
      </c>
      <c r="H654">
        <v>28</v>
      </c>
      <c r="I654" s="39" t="s">
        <v>9904</v>
      </c>
      <c r="J654" s="39" t="s">
        <v>9905</v>
      </c>
      <c r="K654" s="39" t="s">
        <v>9906</v>
      </c>
      <c r="L654" s="39" t="s">
        <v>7475</v>
      </c>
      <c r="M654" s="39"/>
      <c r="N654" s="39" t="s">
        <v>9907</v>
      </c>
      <c r="O654" s="39" t="s">
        <v>9908</v>
      </c>
      <c r="P654" s="39" t="s">
        <v>9909</v>
      </c>
      <c r="Q654" s="39" t="s">
        <v>9910</v>
      </c>
      <c r="R654" s="39" t="s">
        <v>4811</v>
      </c>
      <c r="S654" s="39" t="s">
        <v>9911</v>
      </c>
    </row>
    <row r="655" spans="1:19" x14ac:dyDescent="0.3">
      <c r="A655">
        <v>284</v>
      </c>
      <c r="B655" s="1">
        <v>45443.402974537035</v>
      </c>
      <c r="C655" s="1">
        <v>45443.416979166665</v>
      </c>
      <c r="D655" s="39" t="s">
        <v>9912</v>
      </c>
      <c r="E655" s="39" t="s">
        <v>9913</v>
      </c>
      <c r="F655" s="39" t="s">
        <v>9914</v>
      </c>
      <c r="G655">
        <v>5</v>
      </c>
      <c r="H655">
        <v>28</v>
      </c>
      <c r="I655" s="39" t="s">
        <v>9915</v>
      </c>
      <c r="J655" s="39" t="s">
        <v>9740</v>
      </c>
      <c r="K655" s="39" t="s">
        <v>9916</v>
      </c>
      <c r="L655" s="39" t="s">
        <v>7410</v>
      </c>
      <c r="M655" s="39"/>
      <c r="N655" s="39" t="s">
        <v>9917</v>
      </c>
      <c r="O655" s="39" t="s">
        <v>9918</v>
      </c>
      <c r="P655" s="39" t="s">
        <v>9919</v>
      </c>
      <c r="Q655" s="39" t="s">
        <v>4855</v>
      </c>
      <c r="R655" s="39" t="s">
        <v>4811</v>
      </c>
      <c r="S655" s="39" t="s">
        <v>9920</v>
      </c>
    </row>
    <row r="656" spans="1:19" x14ac:dyDescent="0.3">
      <c r="A656">
        <v>285</v>
      </c>
      <c r="B656" s="1">
        <v>45443.402696759258</v>
      </c>
      <c r="C656" s="1">
        <v>45443.417662037034</v>
      </c>
      <c r="D656" s="39" t="s">
        <v>9921</v>
      </c>
      <c r="E656" s="39" t="s">
        <v>9922</v>
      </c>
      <c r="F656" s="39" t="s">
        <v>9922</v>
      </c>
      <c r="G656">
        <v>5</v>
      </c>
      <c r="H656">
        <v>6</v>
      </c>
      <c r="I656" s="39" t="s">
        <v>9923</v>
      </c>
      <c r="J656" s="39" t="s">
        <v>9924</v>
      </c>
      <c r="K656" s="39" t="s">
        <v>9925</v>
      </c>
      <c r="L656" s="39" t="s">
        <v>9926</v>
      </c>
      <c r="M656" s="39"/>
      <c r="N656" s="39" t="s">
        <v>9927</v>
      </c>
      <c r="O656" s="39" t="s">
        <v>9928</v>
      </c>
      <c r="P656" s="39" t="s">
        <v>9929</v>
      </c>
      <c r="Q656" s="39" t="s">
        <v>9930</v>
      </c>
      <c r="R656" s="39" t="s">
        <v>4811</v>
      </c>
      <c r="S656" s="39" t="s">
        <v>9931</v>
      </c>
    </row>
    <row r="657" spans="1:19" x14ac:dyDescent="0.3">
      <c r="A657">
        <v>286</v>
      </c>
      <c r="B657" s="1">
        <v>45443.402314814812</v>
      </c>
      <c r="C657" s="1">
        <v>45443.41778935185</v>
      </c>
      <c r="D657" s="39" t="s">
        <v>9932</v>
      </c>
      <c r="E657" s="39" t="s">
        <v>9933</v>
      </c>
      <c r="F657" s="39" t="s">
        <v>9934</v>
      </c>
      <c r="G657">
        <v>5</v>
      </c>
      <c r="H657">
        <v>20</v>
      </c>
      <c r="I657" s="39" t="s">
        <v>9935</v>
      </c>
      <c r="J657" s="39" t="s">
        <v>9936</v>
      </c>
      <c r="K657" s="39" t="s">
        <v>9937</v>
      </c>
      <c r="L657" s="39" t="s">
        <v>9938</v>
      </c>
      <c r="M657" s="39"/>
      <c r="N657" s="39" t="s">
        <v>9939</v>
      </c>
      <c r="O657" s="39" t="s">
        <v>9940</v>
      </c>
      <c r="P657" s="39" t="s">
        <v>9941</v>
      </c>
      <c r="Q657" s="39" t="s">
        <v>9942</v>
      </c>
      <c r="R657" s="39" t="s">
        <v>4811</v>
      </c>
      <c r="S657" s="39" t="s">
        <v>9943</v>
      </c>
    </row>
    <row r="658" spans="1:19" x14ac:dyDescent="0.3">
      <c r="A658">
        <v>287</v>
      </c>
      <c r="B658" s="1">
        <v>45443.402303240742</v>
      </c>
      <c r="C658" s="1">
        <v>45443.417800925927</v>
      </c>
      <c r="D658" s="39" t="s">
        <v>9944</v>
      </c>
      <c r="E658" s="39" t="s">
        <v>9945</v>
      </c>
      <c r="F658" s="39" t="s">
        <v>9946</v>
      </c>
      <c r="G658">
        <v>5</v>
      </c>
      <c r="H658">
        <v>37</v>
      </c>
      <c r="I658" s="39" t="s">
        <v>9947</v>
      </c>
      <c r="J658" s="39" t="s">
        <v>9948</v>
      </c>
      <c r="K658" s="39" t="s">
        <v>9949</v>
      </c>
      <c r="L658" s="39" t="s">
        <v>9950</v>
      </c>
      <c r="M658" s="39"/>
      <c r="N658" s="39" t="s">
        <v>9951</v>
      </c>
      <c r="O658" s="39" t="s">
        <v>9940</v>
      </c>
      <c r="P658" s="39" t="s">
        <v>9952</v>
      </c>
      <c r="Q658" s="39" t="s">
        <v>9953</v>
      </c>
      <c r="R658" s="39" t="s">
        <v>4811</v>
      </c>
      <c r="S658" s="39" t="s">
        <v>9954</v>
      </c>
    </row>
    <row r="659" spans="1:19" x14ac:dyDescent="0.3">
      <c r="A659">
        <v>288</v>
      </c>
      <c r="B659" s="1">
        <v>45443.402013888888</v>
      </c>
      <c r="C659" s="1">
        <v>45443.417800925927</v>
      </c>
      <c r="D659" s="39" t="s">
        <v>9955</v>
      </c>
      <c r="E659" s="39" t="s">
        <v>9956</v>
      </c>
      <c r="F659" s="39" t="s">
        <v>9956</v>
      </c>
      <c r="G659">
        <v>5</v>
      </c>
      <c r="H659">
        <v>10</v>
      </c>
      <c r="I659" s="39" t="s">
        <v>9957</v>
      </c>
      <c r="J659" s="39" t="s">
        <v>9958</v>
      </c>
      <c r="K659" s="39" t="s">
        <v>9959</v>
      </c>
      <c r="L659" s="39" t="s">
        <v>9960</v>
      </c>
      <c r="M659" s="39"/>
      <c r="N659" s="39" t="s">
        <v>9961</v>
      </c>
      <c r="O659" s="39" t="s">
        <v>9962</v>
      </c>
      <c r="P659" s="39" t="s">
        <v>9963</v>
      </c>
      <c r="Q659" s="39" t="s">
        <v>9964</v>
      </c>
      <c r="R659" s="39" t="s">
        <v>4811</v>
      </c>
      <c r="S659" s="39" t="s">
        <v>9965</v>
      </c>
    </row>
    <row r="660" spans="1:19" x14ac:dyDescent="0.3">
      <c r="A660">
        <v>289</v>
      </c>
      <c r="B660" s="1">
        <v>45443.414166666669</v>
      </c>
      <c r="C660" s="1">
        <v>45443.417881944442</v>
      </c>
      <c r="D660" s="39" t="s">
        <v>9966</v>
      </c>
      <c r="E660" s="39" t="s">
        <v>9967</v>
      </c>
      <c r="F660" s="39" t="s">
        <v>9968</v>
      </c>
      <c r="G660">
        <v>5</v>
      </c>
      <c r="H660">
        <v>22</v>
      </c>
      <c r="I660" s="39" t="s">
        <v>9969</v>
      </c>
      <c r="J660" s="39" t="s">
        <v>9970</v>
      </c>
      <c r="K660" s="39" t="s">
        <v>9971</v>
      </c>
      <c r="L660" s="39" t="s">
        <v>9972</v>
      </c>
      <c r="M660" s="39"/>
      <c r="N660" s="39" t="s">
        <v>9973</v>
      </c>
      <c r="O660" s="39" t="s">
        <v>9974</v>
      </c>
      <c r="P660" s="39" t="s">
        <v>9975</v>
      </c>
      <c r="Q660" s="39" t="s">
        <v>9976</v>
      </c>
      <c r="R660" s="39" t="s">
        <v>4811</v>
      </c>
      <c r="S660" s="39" t="s">
        <v>9977</v>
      </c>
    </row>
    <row r="661" spans="1:19" x14ac:dyDescent="0.3">
      <c r="A661">
        <v>290</v>
      </c>
      <c r="B661" s="1">
        <v>45443.402557870373</v>
      </c>
      <c r="C661" s="1">
        <v>45443.418263888889</v>
      </c>
      <c r="D661" s="39" t="s">
        <v>9978</v>
      </c>
      <c r="E661" s="39" t="s">
        <v>9979</v>
      </c>
      <c r="F661" s="39" t="s">
        <v>9979</v>
      </c>
      <c r="G661">
        <v>5</v>
      </c>
      <c r="H661">
        <v>7</v>
      </c>
      <c r="I661" s="39" t="s">
        <v>4949</v>
      </c>
      <c r="J661" s="39" t="s">
        <v>9980</v>
      </c>
      <c r="K661" s="39" t="s">
        <v>9981</v>
      </c>
      <c r="L661" s="39" t="s">
        <v>9982</v>
      </c>
      <c r="M661" s="39"/>
      <c r="N661" s="39" t="s">
        <v>9983</v>
      </c>
      <c r="O661" s="39" t="s">
        <v>9984</v>
      </c>
      <c r="P661" s="39" t="s">
        <v>9985</v>
      </c>
      <c r="Q661" s="39" t="s">
        <v>9986</v>
      </c>
      <c r="R661" s="39" t="s">
        <v>4811</v>
      </c>
      <c r="S661" s="39" t="s">
        <v>9987</v>
      </c>
    </row>
    <row r="662" spans="1:19" x14ac:dyDescent="0.3">
      <c r="A662">
        <v>291</v>
      </c>
      <c r="B662" s="1">
        <v>45443.403877314813</v>
      </c>
      <c r="C662" s="1">
        <v>45443.41846064815</v>
      </c>
      <c r="D662" s="39" t="s">
        <v>9988</v>
      </c>
      <c r="E662" s="39" t="s">
        <v>9989</v>
      </c>
      <c r="F662" s="39" t="s">
        <v>9989</v>
      </c>
      <c r="G662">
        <v>5</v>
      </c>
      <c r="H662">
        <v>23</v>
      </c>
      <c r="I662" s="39" t="s">
        <v>9990</v>
      </c>
      <c r="J662" s="39" t="s">
        <v>9991</v>
      </c>
      <c r="K662" s="39" t="s">
        <v>9992</v>
      </c>
      <c r="L662" s="39" t="s">
        <v>9993</v>
      </c>
      <c r="M662" s="39"/>
      <c r="N662" s="39" t="s">
        <v>9994</v>
      </c>
      <c r="O662" s="39" t="s">
        <v>9995</v>
      </c>
      <c r="P662" s="39" t="s">
        <v>9996</v>
      </c>
      <c r="Q662" s="39" t="s">
        <v>9997</v>
      </c>
      <c r="R662" s="39" t="s">
        <v>4811</v>
      </c>
      <c r="S662" s="39" t="s">
        <v>9998</v>
      </c>
    </row>
    <row r="663" spans="1:19" x14ac:dyDescent="0.3">
      <c r="A663">
        <v>292</v>
      </c>
      <c r="B663" s="1">
        <v>45443.403460648151</v>
      </c>
      <c r="C663" s="1">
        <v>45443.41846064815</v>
      </c>
      <c r="D663" s="39" t="s">
        <v>9999</v>
      </c>
      <c r="E663" s="39" t="s">
        <v>10000</v>
      </c>
      <c r="F663" s="39" t="s">
        <v>10001</v>
      </c>
      <c r="G663">
        <v>5</v>
      </c>
      <c r="H663">
        <v>8</v>
      </c>
      <c r="I663" s="39" t="s">
        <v>10002</v>
      </c>
      <c r="J663" s="39" t="s">
        <v>5870</v>
      </c>
      <c r="K663" s="39" t="s">
        <v>9925</v>
      </c>
      <c r="L663" s="39" t="s">
        <v>7410</v>
      </c>
      <c r="M663" s="39"/>
      <c r="N663" s="39" t="s">
        <v>10003</v>
      </c>
      <c r="O663" s="39" t="s">
        <v>10004</v>
      </c>
      <c r="P663" s="39" t="s">
        <v>9975</v>
      </c>
      <c r="Q663" s="39" t="s">
        <v>10005</v>
      </c>
      <c r="R663" s="39" t="s">
        <v>4811</v>
      </c>
      <c r="S663" s="39" t="s">
        <v>10006</v>
      </c>
    </row>
    <row r="664" spans="1:19" x14ac:dyDescent="0.3">
      <c r="A664">
        <v>293</v>
      </c>
      <c r="B664" s="1">
        <v>45443.402187500003</v>
      </c>
      <c r="C664" s="1">
        <v>45443.418576388889</v>
      </c>
      <c r="D664" s="39" t="s">
        <v>10007</v>
      </c>
      <c r="E664" s="39" t="s">
        <v>10008</v>
      </c>
      <c r="F664" s="39" t="s">
        <v>10008</v>
      </c>
      <c r="G664">
        <v>5</v>
      </c>
      <c r="H664">
        <v>24</v>
      </c>
      <c r="I664" s="39" t="s">
        <v>10009</v>
      </c>
      <c r="J664" s="39" t="s">
        <v>10010</v>
      </c>
      <c r="K664" s="39" t="s">
        <v>10011</v>
      </c>
      <c r="L664" s="39" t="s">
        <v>10012</v>
      </c>
      <c r="M664" s="39"/>
      <c r="N664" s="39" t="s">
        <v>10013</v>
      </c>
      <c r="O664" s="39" t="s">
        <v>10014</v>
      </c>
      <c r="P664" s="39" t="s">
        <v>10015</v>
      </c>
      <c r="Q664" s="39" t="s">
        <v>10016</v>
      </c>
      <c r="R664" s="39" t="s">
        <v>4811</v>
      </c>
      <c r="S664" s="39" t="s">
        <v>9931</v>
      </c>
    </row>
    <row r="665" spans="1:19" x14ac:dyDescent="0.3">
      <c r="A665">
        <v>294</v>
      </c>
      <c r="B665" s="1">
        <v>45443.403287037036</v>
      </c>
      <c r="C665" s="1">
        <v>45443.419085648151</v>
      </c>
      <c r="D665" s="39" t="s">
        <v>10017</v>
      </c>
      <c r="E665" s="39" t="s">
        <v>10018</v>
      </c>
      <c r="F665" s="39" t="s">
        <v>10019</v>
      </c>
      <c r="G665">
        <v>5</v>
      </c>
      <c r="H665">
        <v>1</v>
      </c>
      <c r="I665" s="39" t="s">
        <v>10020</v>
      </c>
      <c r="J665" s="39" t="s">
        <v>10021</v>
      </c>
      <c r="K665" s="39" t="s">
        <v>10022</v>
      </c>
      <c r="L665" s="39" t="s">
        <v>10023</v>
      </c>
      <c r="M665" s="39"/>
      <c r="N665" s="39" t="s">
        <v>10024</v>
      </c>
      <c r="O665" s="39" t="s">
        <v>10025</v>
      </c>
      <c r="P665" s="39" t="s">
        <v>10026</v>
      </c>
      <c r="Q665" s="39" t="s">
        <v>10027</v>
      </c>
      <c r="R665" s="39" t="s">
        <v>4811</v>
      </c>
      <c r="S665" s="39" t="s">
        <v>10028</v>
      </c>
    </row>
    <row r="666" spans="1:19" x14ac:dyDescent="0.3">
      <c r="A666">
        <v>295</v>
      </c>
      <c r="B666" s="1">
        <v>45443.413657407407</v>
      </c>
      <c r="C666" s="1">
        <v>45443.419571759259</v>
      </c>
      <c r="D666" s="39" t="s">
        <v>10029</v>
      </c>
      <c r="E666" s="39" t="s">
        <v>10030</v>
      </c>
      <c r="F666" s="39" t="s">
        <v>10030</v>
      </c>
      <c r="G666">
        <v>5</v>
      </c>
      <c r="H666">
        <v>9</v>
      </c>
      <c r="I666" s="39" t="s">
        <v>1194</v>
      </c>
      <c r="J666" s="39" t="s">
        <v>10031</v>
      </c>
      <c r="K666" s="39" t="s">
        <v>10032</v>
      </c>
      <c r="L666" s="39" t="s">
        <v>7410</v>
      </c>
      <c r="M666" s="39"/>
      <c r="N666" s="39" t="s">
        <v>10033</v>
      </c>
      <c r="O666" s="39" t="s">
        <v>10034</v>
      </c>
      <c r="P666" s="39" t="s">
        <v>5036</v>
      </c>
      <c r="Q666" s="39" t="s">
        <v>10035</v>
      </c>
      <c r="R666" s="39" t="s">
        <v>4811</v>
      </c>
      <c r="S666" s="39" t="s">
        <v>10036</v>
      </c>
    </row>
    <row r="667" spans="1:19" x14ac:dyDescent="0.3">
      <c r="A667">
        <v>296</v>
      </c>
      <c r="B667" s="1">
        <v>45443.402766203704</v>
      </c>
      <c r="C667" s="1">
        <v>45443.420057870368</v>
      </c>
      <c r="D667" s="39" t="s">
        <v>10037</v>
      </c>
      <c r="E667" s="39" t="s">
        <v>10038</v>
      </c>
      <c r="F667" s="39" t="s">
        <v>10039</v>
      </c>
      <c r="G667">
        <v>5</v>
      </c>
      <c r="H667">
        <v>38</v>
      </c>
      <c r="I667" s="39" t="s">
        <v>10040</v>
      </c>
      <c r="J667" s="39" t="s">
        <v>10041</v>
      </c>
      <c r="K667" s="39" t="s">
        <v>10042</v>
      </c>
      <c r="L667" s="39" t="s">
        <v>10043</v>
      </c>
      <c r="M667" s="39"/>
      <c r="N667" s="39" t="s">
        <v>9234</v>
      </c>
      <c r="O667" s="39" t="s">
        <v>10044</v>
      </c>
      <c r="P667" s="39" t="s">
        <v>10045</v>
      </c>
      <c r="Q667" s="39" t="s">
        <v>10046</v>
      </c>
      <c r="R667" s="39" t="s">
        <v>4811</v>
      </c>
      <c r="S667" s="39" t="s">
        <v>10047</v>
      </c>
    </row>
    <row r="668" spans="1:19" x14ac:dyDescent="0.3">
      <c r="A668">
        <v>297</v>
      </c>
      <c r="B668" s="1">
        <v>45443.407152777778</v>
      </c>
      <c r="C668" s="1">
        <v>45443.42015046296</v>
      </c>
      <c r="D668" s="39" t="s">
        <v>10048</v>
      </c>
      <c r="E668" s="39" t="s">
        <v>10049</v>
      </c>
      <c r="F668" s="39" t="s">
        <v>10050</v>
      </c>
      <c r="G668">
        <v>5</v>
      </c>
      <c r="H668">
        <v>30</v>
      </c>
      <c r="I668" s="39" t="s">
        <v>10051</v>
      </c>
      <c r="J668" s="39" t="s">
        <v>10052</v>
      </c>
      <c r="K668" s="39" t="s">
        <v>10053</v>
      </c>
      <c r="L668" s="39" t="s">
        <v>10054</v>
      </c>
      <c r="M668" s="39"/>
      <c r="N668" s="39" t="s">
        <v>10055</v>
      </c>
      <c r="O668" s="39" t="s">
        <v>10056</v>
      </c>
      <c r="P668" s="39" t="s">
        <v>10057</v>
      </c>
      <c r="Q668" s="39" t="s">
        <v>10058</v>
      </c>
      <c r="R668" s="39" t="s">
        <v>4811</v>
      </c>
      <c r="S668" s="39" t="s">
        <v>10059</v>
      </c>
    </row>
    <row r="669" spans="1:19" x14ac:dyDescent="0.3">
      <c r="A669">
        <v>298</v>
      </c>
      <c r="B669" s="1">
        <v>45443.402962962966</v>
      </c>
      <c r="C669" s="1">
        <v>45443.420312499999</v>
      </c>
      <c r="D669" s="39" t="s">
        <v>10060</v>
      </c>
      <c r="E669" s="39" t="s">
        <v>10061</v>
      </c>
      <c r="F669" s="39" t="s">
        <v>10062</v>
      </c>
      <c r="G669">
        <v>5</v>
      </c>
      <c r="H669">
        <v>12</v>
      </c>
      <c r="I669" s="39" t="s">
        <v>10063</v>
      </c>
      <c r="J669" s="39" t="s">
        <v>10064</v>
      </c>
      <c r="K669" s="39" t="s">
        <v>10065</v>
      </c>
      <c r="L669" s="39" t="s">
        <v>10066</v>
      </c>
      <c r="M669" s="39"/>
      <c r="N669" s="39" t="s">
        <v>10033</v>
      </c>
      <c r="O669" s="39" t="s">
        <v>10067</v>
      </c>
      <c r="P669" s="39" t="s">
        <v>10068</v>
      </c>
      <c r="Q669" s="39" t="s">
        <v>10069</v>
      </c>
      <c r="R669" s="39" t="s">
        <v>4837</v>
      </c>
      <c r="S669" s="39" t="s">
        <v>10070</v>
      </c>
    </row>
    <row r="670" spans="1:19" x14ac:dyDescent="0.3">
      <c r="A670">
        <v>299</v>
      </c>
      <c r="B670" s="1">
        <v>45443.403067129628</v>
      </c>
      <c r="C670" s="1">
        <v>45443.420648148145</v>
      </c>
      <c r="D670" s="39" t="s">
        <v>10071</v>
      </c>
      <c r="E670" s="39" t="s">
        <v>10072</v>
      </c>
      <c r="F670" s="39" t="s">
        <v>10073</v>
      </c>
      <c r="G670">
        <v>5</v>
      </c>
      <c r="H670">
        <v>25</v>
      </c>
      <c r="I670" s="39" t="s">
        <v>4949</v>
      </c>
      <c r="J670" s="39" t="s">
        <v>5705</v>
      </c>
      <c r="K670" s="39" t="s">
        <v>10074</v>
      </c>
      <c r="L670" s="39" t="s">
        <v>7531</v>
      </c>
      <c r="M670" s="39"/>
      <c r="N670" s="39" t="s">
        <v>10075</v>
      </c>
      <c r="O670" s="39" t="s">
        <v>10076</v>
      </c>
      <c r="P670" s="39" t="s">
        <v>10077</v>
      </c>
      <c r="Q670" s="39" t="s">
        <v>10078</v>
      </c>
      <c r="R670" s="39" t="s">
        <v>4811</v>
      </c>
      <c r="S670" s="39" t="s">
        <v>10059</v>
      </c>
    </row>
    <row r="671" spans="1:19" x14ac:dyDescent="0.3">
      <c r="A671">
        <v>300</v>
      </c>
      <c r="B671" s="1">
        <v>45443.401967592596</v>
      </c>
      <c r="C671" s="1">
        <v>45443.421053240738</v>
      </c>
      <c r="D671" s="39" t="s">
        <v>10079</v>
      </c>
      <c r="E671" s="39" t="s">
        <v>10080</v>
      </c>
      <c r="F671" s="39" t="s">
        <v>10081</v>
      </c>
      <c r="G671">
        <v>5</v>
      </c>
      <c r="H671">
        <v>14</v>
      </c>
      <c r="I671" s="39" t="s">
        <v>4865</v>
      </c>
      <c r="J671" s="39" t="s">
        <v>175</v>
      </c>
      <c r="K671" s="39" t="s">
        <v>10082</v>
      </c>
      <c r="L671" s="39" t="s">
        <v>10083</v>
      </c>
      <c r="M671" s="39"/>
      <c r="N671" s="39" t="s">
        <v>10084</v>
      </c>
      <c r="O671" s="39" t="s">
        <v>10085</v>
      </c>
      <c r="P671" s="39" t="s">
        <v>10086</v>
      </c>
      <c r="Q671" s="39" t="s">
        <v>10087</v>
      </c>
      <c r="R671" s="39" t="s">
        <v>4811</v>
      </c>
      <c r="S671" s="39" t="s">
        <v>10088</v>
      </c>
    </row>
    <row r="672" spans="1:19" x14ac:dyDescent="0.3">
      <c r="A672">
        <v>301</v>
      </c>
      <c r="B672" s="1">
        <v>45443.402511574073</v>
      </c>
      <c r="C672" s="1">
        <v>45443.422395833331</v>
      </c>
      <c r="D672" s="39" t="s">
        <v>10089</v>
      </c>
      <c r="E672" s="39" t="s">
        <v>10090</v>
      </c>
      <c r="F672" s="39" t="s">
        <v>10090</v>
      </c>
      <c r="G672">
        <v>5</v>
      </c>
      <c r="H672">
        <v>40</v>
      </c>
      <c r="I672" s="39" t="s">
        <v>10091</v>
      </c>
      <c r="J672" s="39" t="s">
        <v>10092</v>
      </c>
      <c r="K672" s="39" t="s">
        <v>10093</v>
      </c>
      <c r="L672" s="39" t="s">
        <v>10094</v>
      </c>
      <c r="M672" s="39"/>
      <c r="N672" s="39" t="s">
        <v>10095</v>
      </c>
      <c r="O672" s="39" t="s">
        <v>10096</v>
      </c>
      <c r="P672" s="39" t="s">
        <v>10097</v>
      </c>
      <c r="Q672" s="39" t="s">
        <v>10098</v>
      </c>
      <c r="R672" s="39" t="s">
        <v>4811</v>
      </c>
      <c r="S672" s="39" t="s">
        <v>10099</v>
      </c>
    </row>
    <row r="673" spans="1:19" x14ac:dyDescent="0.3">
      <c r="A673">
        <v>302</v>
      </c>
      <c r="B673" s="1">
        <v>45443.40215277778</v>
      </c>
      <c r="C673" s="1">
        <v>45443.422407407408</v>
      </c>
      <c r="D673" s="39" t="s">
        <v>10100</v>
      </c>
      <c r="E673" s="39" t="s">
        <v>10101</v>
      </c>
      <c r="F673" s="39" t="s">
        <v>10101</v>
      </c>
      <c r="G673">
        <v>5</v>
      </c>
      <c r="H673">
        <v>29</v>
      </c>
      <c r="I673" s="39" t="s">
        <v>8123</v>
      </c>
      <c r="J673" s="39" t="s">
        <v>10102</v>
      </c>
      <c r="K673" s="39" t="s">
        <v>10103</v>
      </c>
      <c r="L673" s="39" t="s">
        <v>7410</v>
      </c>
      <c r="M673" s="39"/>
      <c r="N673" s="39" t="s">
        <v>9961</v>
      </c>
      <c r="O673" s="39" t="s">
        <v>10104</v>
      </c>
      <c r="P673" s="39" t="s">
        <v>10105</v>
      </c>
      <c r="Q673" s="39" t="s">
        <v>10106</v>
      </c>
      <c r="R673" s="39" t="s">
        <v>4811</v>
      </c>
      <c r="S673" s="39" t="s">
        <v>10107</v>
      </c>
    </row>
    <row r="674" spans="1:19" x14ac:dyDescent="0.3">
      <c r="A674">
        <v>303</v>
      </c>
      <c r="B674" s="1">
        <v>45443.402615740742</v>
      </c>
      <c r="C674" s="1">
        <v>45443.423125000001</v>
      </c>
      <c r="D674" s="39" t="s">
        <v>10108</v>
      </c>
      <c r="E674" s="39" t="s">
        <v>10109</v>
      </c>
      <c r="F674" s="39" t="s">
        <v>10109</v>
      </c>
      <c r="G674">
        <v>5</v>
      </c>
      <c r="H674">
        <v>13</v>
      </c>
      <c r="I674" s="39" t="s">
        <v>4949</v>
      </c>
      <c r="J674" s="39" t="s">
        <v>10110</v>
      </c>
      <c r="K674" s="39" t="s">
        <v>10111</v>
      </c>
      <c r="L674" s="39" t="s">
        <v>10112</v>
      </c>
      <c r="M674" s="39"/>
      <c r="N674" s="39" t="s">
        <v>10113</v>
      </c>
      <c r="O674" s="39" t="s">
        <v>10114</v>
      </c>
      <c r="P674" s="39" t="s">
        <v>10115</v>
      </c>
      <c r="Q674" s="39" t="s">
        <v>10116</v>
      </c>
      <c r="R674" s="39" t="s">
        <v>4837</v>
      </c>
      <c r="S674" s="39" t="s">
        <v>10117</v>
      </c>
    </row>
    <row r="675" spans="1:19" x14ac:dyDescent="0.3">
      <c r="A675">
        <v>304</v>
      </c>
      <c r="B675" s="1">
        <v>45443.402604166666</v>
      </c>
      <c r="C675" s="1">
        <v>45443.423206018517</v>
      </c>
      <c r="D675" s="39" t="s">
        <v>10118</v>
      </c>
      <c r="E675" s="39" t="s">
        <v>10119</v>
      </c>
      <c r="F675" s="39" t="s">
        <v>10120</v>
      </c>
      <c r="G675">
        <v>5</v>
      </c>
      <c r="H675">
        <v>35</v>
      </c>
      <c r="I675" s="39" t="s">
        <v>10121</v>
      </c>
      <c r="J675" s="39" t="s">
        <v>10122</v>
      </c>
      <c r="K675" s="39" t="s">
        <v>10123</v>
      </c>
      <c r="L675" s="39" t="s">
        <v>10124</v>
      </c>
      <c r="M675" s="39"/>
      <c r="N675" s="39" t="s">
        <v>10095</v>
      </c>
      <c r="O675" s="39" t="s">
        <v>10125</v>
      </c>
      <c r="P675" s="39" t="s">
        <v>10097</v>
      </c>
      <c r="Q675" s="39" t="s">
        <v>10126</v>
      </c>
      <c r="R675" s="39" t="s">
        <v>4811</v>
      </c>
      <c r="S675" s="39" t="s">
        <v>10127</v>
      </c>
    </row>
    <row r="676" spans="1:19" x14ac:dyDescent="0.3">
      <c r="A676">
        <v>305</v>
      </c>
      <c r="B676" s="1">
        <v>45443.402650462966</v>
      </c>
      <c r="C676" s="1">
        <v>45443.423217592594</v>
      </c>
      <c r="D676" s="39" t="s">
        <v>10128</v>
      </c>
      <c r="E676" s="39" t="s">
        <v>10129</v>
      </c>
      <c r="F676" s="39" t="s">
        <v>10130</v>
      </c>
      <c r="G676">
        <v>5</v>
      </c>
      <c r="H676">
        <v>31</v>
      </c>
      <c r="I676" s="39" t="s">
        <v>5020</v>
      </c>
      <c r="J676" s="39" t="s">
        <v>10131</v>
      </c>
      <c r="K676" s="39" t="s">
        <v>10074</v>
      </c>
      <c r="L676" s="39" t="s">
        <v>8639</v>
      </c>
      <c r="M676" s="39"/>
      <c r="N676" s="39" t="s">
        <v>10132</v>
      </c>
      <c r="O676" s="39" t="s">
        <v>10056</v>
      </c>
      <c r="P676" s="39" t="s">
        <v>10133</v>
      </c>
      <c r="Q676" s="39" t="s">
        <v>10134</v>
      </c>
      <c r="R676" s="39" t="s">
        <v>4811</v>
      </c>
      <c r="S676" s="39" t="s">
        <v>10135</v>
      </c>
    </row>
    <row r="677" spans="1:19" x14ac:dyDescent="0.3">
      <c r="A677">
        <v>306</v>
      </c>
      <c r="B677" s="1">
        <v>45443.402974537035</v>
      </c>
      <c r="C677" s="1">
        <v>45443.423263888886</v>
      </c>
      <c r="D677" s="39" t="s">
        <v>10136</v>
      </c>
      <c r="E677" s="39" t="s">
        <v>10137</v>
      </c>
      <c r="F677" s="39" t="s">
        <v>10138</v>
      </c>
      <c r="G677">
        <v>5</v>
      </c>
      <c r="H677">
        <v>4</v>
      </c>
      <c r="I677" s="39" t="s">
        <v>10139</v>
      </c>
      <c r="J677" s="39" t="s">
        <v>8841</v>
      </c>
      <c r="K677" s="39" t="s">
        <v>10140</v>
      </c>
      <c r="L677" s="39" t="s">
        <v>7410</v>
      </c>
      <c r="M677" s="39"/>
      <c r="N677" s="39" t="s">
        <v>10141</v>
      </c>
      <c r="O677" s="39" t="s">
        <v>10142</v>
      </c>
      <c r="P677" s="39" t="s">
        <v>5036</v>
      </c>
      <c r="Q677" s="39" t="s">
        <v>10143</v>
      </c>
      <c r="R677" s="39" t="s">
        <v>4837</v>
      </c>
      <c r="S677" s="39" t="s">
        <v>10144</v>
      </c>
    </row>
    <row r="678" spans="1:19" x14ac:dyDescent="0.3">
      <c r="A678">
        <v>307</v>
      </c>
      <c r="B678" s="1">
        <v>45443.402442129627</v>
      </c>
      <c r="C678" s="1">
        <v>45443.423298611109</v>
      </c>
      <c r="D678" s="39" t="s">
        <v>10145</v>
      </c>
      <c r="E678" s="39" t="s">
        <v>10146</v>
      </c>
      <c r="F678" s="39" t="s">
        <v>10147</v>
      </c>
      <c r="G678">
        <v>5</v>
      </c>
      <c r="H678">
        <v>16</v>
      </c>
      <c r="I678" s="39" t="s">
        <v>10148</v>
      </c>
      <c r="J678" s="39" t="s">
        <v>10149</v>
      </c>
      <c r="K678" s="39" t="s">
        <v>10150</v>
      </c>
      <c r="L678" s="39" t="s">
        <v>7410</v>
      </c>
      <c r="M678" s="39"/>
      <c r="N678" s="39" t="s">
        <v>10151</v>
      </c>
      <c r="O678" s="39" t="s">
        <v>10004</v>
      </c>
      <c r="P678" s="39" t="s">
        <v>10152</v>
      </c>
      <c r="Q678" s="39" t="s">
        <v>10153</v>
      </c>
      <c r="R678" s="39" t="s">
        <v>4811</v>
      </c>
      <c r="S678" s="39" t="s">
        <v>10154</v>
      </c>
    </row>
    <row r="679" spans="1:19" x14ac:dyDescent="0.3">
      <c r="A679">
        <v>308</v>
      </c>
      <c r="B679" s="1">
        <v>45443.411932870367</v>
      </c>
      <c r="C679" s="1">
        <v>45443.423414351855</v>
      </c>
      <c r="D679" s="39" t="s">
        <v>10155</v>
      </c>
      <c r="E679" s="39" t="s">
        <v>10156</v>
      </c>
      <c r="F679" s="39" t="s">
        <v>10157</v>
      </c>
      <c r="G679">
        <v>5</v>
      </c>
      <c r="H679">
        <v>19</v>
      </c>
      <c r="I679" s="39" t="s">
        <v>4949</v>
      </c>
      <c r="J679" s="39" t="s">
        <v>6733</v>
      </c>
      <c r="K679" s="39" t="s">
        <v>10158</v>
      </c>
      <c r="L679" s="39" t="s">
        <v>10159</v>
      </c>
      <c r="M679" s="39"/>
      <c r="N679" s="39" t="s">
        <v>10160</v>
      </c>
      <c r="O679" s="39" t="s">
        <v>10004</v>
      </c>
      <c r="P679" s="39" t="s">
        <v>892</v>
      </c>
      <c r="Q679" s="39" t="s">
        <v>10161</v>
      </c>
      <c r="R679" s="39" t="s">
        <v>4811</v>
      </c>
      <c r="S679" s="39" t="s">
        <v>10162</v>
      </c>
    </row>
    <row r="680" spans="1:19" x14ac:dyDescent="0.3">
      <c r="A680">
        <v>309</v>
      </c>
      <c r="B680" s="1">
        <v>45443.402071759258</v>
      </c>
      <c r="C680" s="1">
        <v>45443.423530092594</v>
      </c>
      <c r="D680" s="39" t="s">
        <v>10163</v>
      </c>
      <c r="E680" s="39" t="s">
        <v>10164</v>
      </c>
      <c r="F680" s="39" t="s">
        <v>10165</v>
      </c>
      <c r="G680">
        <v>5</v>
      </c>
      <c r="H680">
        <v>2</v>
      </c>
      <c r="I680" s="39" t="s">
        <v>8285</v>
      </c>
      <c r="J680" s="39" t="s">
        <v>10166</v>
      </c>
      <c r="K680" s="39" t="s">
        <v>10167</v>
      </c>
      <c r="L680" s="39" t="s">
        <v>7410</v>
      </c>
      <c r="M680" s="39"/>
      <c r="N680" s="39" t="s">
        <v>10168</v>
      </c>
      <c r="O680" s="39" t="s">
        <v>10169</v>
      </c>
      <c r="P680" s="39" t="s">
        <v>10170</v>
      </c>
      <c r="Q680" s="39" t="s">
        <v>4855</v>
      </c>
      <c r="R680" s="39" t="s">
        <v>4837</v>
      </c>
      <c r="S680" s="39" t="s">
        <v>10171</v>
      </c>
    </row>
    <row r="681" spans="1:19" x14ac:dyDescent="0.3">
      <c r="A681">
        <v>310</v>
      </c>
      <c r="B681" s="1">
        <v>45443.402615740742</v>
      </c>
      <c r="C681" s="1">
        <v>45443.42355324074</v>
      </c>
      <c r="D681" s="39" t="s">
        <v>10172</v>
      </c>
      <c r="E681" s="39" t="s">
        <v>10173</v>
      </c>
      <c r="F681" s="39" t="s">
        <v>10173</v>
      </c>
      <c r="G681">
        <v>5</v>
      </c>
      <c r="H681">
        <v>32</v>
      </c>
      <c r="I681" s="39" t="s">
        <v>4875</v>
      </c>
      <c r="J681" s="39" t="s">
        <v>10174</v>
      </c>
      <c r="K681" s="39" t="s">
        <v>10175</v>
      </c>
      <c r="L681" s="39" t="s">
        <v>10176</v>
      </c>
      <c r="M681" s="39"/>
      <c r="N681" s="39" t="s">
        <v>10177</v>
      </c>
      <c r="O681" s="39" t="s">
        <v>10178</v>
      </c>
      <c r="P681" s="39" t="s">
        <v>10179</v>
      </c>
      <c r="Q681" s="39" t="s">
        <v>10180</v>
      </c>
      <c r="R681" s="39" t="s">
        <v>4811</v>
      </c>
      <c r="S681" s="39" t="s">
        <v>10181</v>
      </c>
    </row>
    <row r="682" spans="1:19" x14ac:dyDescent="0.3">
      <c r="A682">
        <v>311</v>
      </c>
      <c r="B682" s="1">
        <v>45443.403460648151</v>
      </c>
      <c r="C682" s="1">
        <v>45443.423993055556</v>
      </c>
      <c r="D682" s="39" t="s">
        <v>10182</v>
      </c>
      <c r="E682" s="39" t="s">
        <v>10183</v>
      </c>
      <c r="F682" s="39" t="s">
        <v>10184</v>
      </c>
      <c r="G682">
        <v>5</v>
      </c>
      <c r="H682">
        <v>17</v>
      </c>
      <c r="I682" s="39" t="s">
        <v>4865</v>
      </c>
      <c r="J682" s="39" t="s">
        <v>10185</v>
      </c>
      <c r="K682" s="39" t="s">
        <v>10150</v>
      </c>
      <c r="L682" s="39" t="s">
        <v>10186</v>
      </c>
      <c r="M682" s="39"/>
      <c r="N682" s="39" t="s">
        <v>10187</v>
      </c>
      <c r="O682" s="39" t="s">
        <v>10004</v>
      </c>
      <c r="P682" s="39" t="s">
        <v>9975</v>
      </c>
      <c r="Q682" s="39" t="s">
        <v>10188</v>
      </c>
      <c r="R682" s="39" t="s">
        <v>4811</v>
      </c>
      <c r="S682" s="39" t="s">
        <v>10189</v>
      </c>
    </row>
    <row r="683" spans="1:19" x14ac:dyDescent="0.3">
      <c r="A683">
        <v>312</v>
      </c>
      <c r="B683" s="1">
        <v>45443.402928240743</v>
      </c>
      <c r="C683" s="1">
        <v>45443.424039351848</v>
      </c>
      <c r="D683" s="39" t="s">
        <v>10190</v>
      </c>
      <c r="E683" s="39" t="s">
        <v>10191</v>
      </c>
      <c r="F683" s="39" t="s">
        <v>10191</v>
      </c>
      <c r="G683">
        <v>5</v>
      </c>
      <c r="H683">
        <v>36</v>
      </c>
      <c r="I683" s="39" t="s">
        <v>7418</v>
      </c>
      <c r="J683" s="39" t="s">
        <v>107</v>
      </c>
      <c r="K683" s="39" t="s">
        <v>6995</v>
      </c>
      <c r="L683" s="39" t="s">
        <v>10192</v>
      </c>
      <c r="M683" s="39"/>
      <c r="N683" s="39" t="s">
        <v>10095</v>
      </c>
      <c r="O683" s="39" t="s">
        <v>10096</v>
      </c>
      <c r="P683" s="39" t="s">
        <v>10097</v>
      </c>
      <c r="Q683" s="39" t="s">
        <v>10193</v>
      </c>
      <c r="R683" s="39" t="s">
        <v>4811</v>
      </c>
      <c r="S683" s="39" t="s">
        <v>10194</v>
      </c>
    </row>
    <row r="684" spans="1:19" x14ac:dyDescent="0.3">
      <c r="A684">
        <v>313</v>
      </c>
      <c r="B684" s="1">
        <v>45443.402106481481</v>
      </c>
      <c r="C684" s="1">
        <v>45443.424490740741</v>
      </c>
      <c r="D684" s="39" t="s">
        <v>10195</v>
      </c>
      <c r="E684" s="39" t="s">
        <v>10196</v>
      </c>
      <c r="F684" s="39" t="s">
        <v>10197</v>
      </c>
      <c r="G684">
        <v>5</v>
      </c>
      <c r="H684">
        <v>15</v>
      </c>
      <c r="I684" s="39" t="s">
        <v>10198</v>
      </c>
      <c r="J684" s="39" t="s">
        <v>10199</v>
      </c>
      <c r="K684" s="39" t="s">
        <v>10150</v>
      </c>
      <c r="L684" s="39" t="s">
        <v>7410</v>
      </c>
      <c r="M684" s="39"/>
      <c r="N684" s="39" t="s">
        <v>10003</v>
      </c>
      <c r="O684" s="39" t="s">
        <v>10200</v>
      </c>
      <c r="P684" s="39" t="s">
        <v>9975</v>
      </c>
      <c r="Q684" s="39" t="s">
        <v>10005</v>
      </c>
      <c r="R684" s="39" t="s">
        <v>4811</v>
      </c>
      <c r="S684" s="39" t="s">
        <v>10006</v>
      </c>
    </row>
    <row r="685" spans="1:19" x14ac:dyDescent="0.3">
      <c r="A685">
        <v>314</v>
      </c>
      <c r="B685" s="1">
        <v>45443.403831018521</v>
      </c>
      <c r="C685" s="1">
        <v>45443.42560185185</v>
      </c>
      <c r="D685" s="39" t="s">
        <v>10201</v>
      </c>
      <c r="E685" s="39" t="s">
        <v>10202</v>
      </c>
      <c r="F685" s="39" t="s">
        <v>10202</v>
      </c>
      <c r="G685">
        <v>5</v>
      </c>
      <c r="H685">
        <v>39</v>
      </c>
      <c r="I685" s="39" t="s">
        <v>10203</v>
      </c>
      <c r="J685" s="39" t="s">
        <v>10204</v>
      </c>
      <c r="K685" s="39" t="s">
        <v>10205</v>
      </c>
      <c r="L685" s="39" t="s">
        <v>10206</v>
      </c>
      <c r="M685" s="39"/>
      <c r="N685" s="39" t="s">
        <v>10207</v>
      </c>
      <c r="O685" s="39" t="s">
        <v>10208</v>
      </c>
      <c r="P685" s="39" t="s">
        <v>10097</v>
      </c>
      <c r="Q685" s="39" t="s">
        <v>10193</v>
      </c>
      <c r="R685" s="39" t="s">
        <v>4811</v>
      </c>
      <c r="S685" s="39" t="s">
        <v>10127</v>
      </c>
    </row>
    <row r="686" spans="1:19" x14ac:dyDescent="0.3">
      <c r="A686">
        <v>315</v>
      </c>
      <c r="B686" s="1">
        <v>45443.419895833336</v>
      </c>
      <c r="C686" s="1">
        <v>45443.437928240739</v>
      </c>
      <c r="D686" s="39" t="s">
        <v>10209</v>
      </c>
      <c r="E686" s="39" t="s">
        <v>10210</v>
      </c>
      <c r="F686" s="39" t="s">
        <v>10211</v>
      </c>
      <c r="G686">
        <v>5</v>
      </c>
      <c r="H686">
        <v>33</v>
      </c>
      <c r="I686" s="39" t="s">
        <v>4865</v>
      </c>
      <c r="J686" s="39" t="s">
        <v>10212</v>
      </c>
      <c r="K686" s="39" t="s">
        <v>10213</v>
      </c>
      <c r="L686" s="39" t="s">
        <v>7856</v>
      </c>
      <c r="M686" s="39"/>
      <c r="N686" s="39" t="s">
        <v>10214</v>
      </c>
      <c r="O686" s="39" t="s">
        <v>10215</v>
      </c>
      <c r="P686" s="39" t="s">
        <v>10216</v>
      </c>
      <c r="Q686" s="39" t="s">
        <v>10217</v>
      </c>
      <c r="R686" s="39" t="s">
        <v>4811</v>
      </c>
      <c r="S686" s="39" t="s">
        <v>10218</v>
      </c>
    </row>
    <row r="687" spans="1:19" x14ac:dyDescent="0.3">
      <c r="A687">
        <v>316</v>
      </c>
      <c r="B687" s="1">
        <v>45443.403749999998</v>
      </c>
      <c r="C687" s="1">
        <v>45443.438101851854</v>
      </c>
      <c r="D687" s="39" t="s">
        <v>10219</v>
      </c>
      <c r="E687" s="39" t="s">
        <v>10220</v>
      </c>
      <c r="F687" s="39" t="s">
        <v>10221</v>
      </c>
      <c r="G687">
        <v>5</v>
      </c>
      <c r="H687">
        <v>21</v>
      </c>
      <c r="I687" s="39" t="s">
        <v>4865</v>
      </c>
      <c r="J687" s="39" t="s">
        <v>10222</v>
      </c>
      <c r="K687" s="39" t="s">
        <v>10223</v>
      </c>
      <c r="L687" s="39" t="s">
        <v>7410</v>
      </c>
      <c r="M687" s="39"/>
      <c r="N687" s="39" t="s">
        <v>10224</v>
      </c>
      <c r="O687" s="39" t="s">
        <v>10215</v>
      </c>
      <c r="P687" s="39" t="s">
        <v>9975</v>
      </c>
      <c r="Q687" s="39" t="s">
        <v>10225</v>
      </c>
      <c r="R687" s="39" t="s">
        <v>4811</v>
      </c>
      <c r="S687" s="39" t="s">
        <v>10226</v>
      </c>
    </row>
    <row r="688" spans="1:19" x14ac:dyDescent="0.3">
      <c r="A688">
        <v>317</v>
      </c>
      <c r="B688" s="1">
        <v>45443.436678240738</v>
      </c>
      <c r="C688" s="1">
        <v>45443.458622685182</v>
      </c>
      <c r="D688" s="39" t="s">
        <v>10227</v>
      </c>
      <c r="E688" s="39" t="s">
        <v>10228</v>
      </c>
      <c r="F688" s="39" t="s">
        <v>10229</v>
      </c>
      <c r="G688">
        <v>7</v>
      </c>
      <c r="H688">
        <v>21</v>
      </c>
      <c r="I688" s="39" t="s">
        <v>10230</v>
      </c>
      <c r="J688" s="39" t="s">
        <v>9308</v>
      </c>
      <c r="K688" s="39" t="s">
        <v>10231</v>
      </c>
      <c r="L688" s="39" t="s">
        <v>10232</v>
      </c>
      <c r="M688" s="39"/>
      <c r="N688" s="39" t="s">
        <v>6490</v>
      </c>
      <c r="O688" s="39" t="s">
        <v>10233</v>
      </c>
      <c r="P688" s="39" t="s">
        <v>10234</v>
      </c>
      <c r="Q688" s="39" t="s">
        <v>10235</v>
      </c>
      <c r="R688" s="39" t="s">
        <v>4811</v>
      </c>
      <c r="S688" s="39" t="s">
        <v>10236</v>
      </c>
    </row>
    <row r="689" spans="1:19" x14ac:dyDescent="0.3">
      <c r="A689">
        <v>318</v>
      </c>
      <c r="B689" s="1">
        <v>45443.431956018518</v>
      </c>
      <c r="C689" s="1">
        <v>45443.459988425922</v>
      </c>
      <c r="D689" s="39" t="s">
        <v>10237</v>
      </c>
      <c r="E689" s="39" t="s">
        <v>10238</v>
      </c>
      <c r="F689" s="39" t="s">
        <v>10239</v>
      </c>
      <c r="G689">
        <v>5</v>
      </c>
      <c r="H689">
        <v>26</v>
      </c>
      <c r="I689" s="39" t="s">
        <v>4949</v>
      </c>
      <c r="J689" s="39" t="s">
        <v>9740</v>
      </c>
      <c r="K689" s="39" t="s">
        <v>10074</v>
      </c>
      <c r="L689" s="39" t="s">
        <v>8160</v>
      </c>
      <c r="M689" s="39"/>
      <c r="N689" s="39" t="s">
        <v>10240</v>
      </c>
      <c r="O689" s="39" t="s">
        <v>10076</v>
      </c>
      <c r="P689" s="39" t="s">
        <v>10241</v>
      </c>
      <c r="Q689" s="39" t="s">
        <v>10242</v>
      </c>
      <c r="R689" s="39" t="s">
        <v>4837</v>
      </c>
      <c r="S689" s="39" t="s">
        <v>10059</v>
      </c>
    </row>
    <row r="690" spans="1:19" x14ac:dyDescent="0.3">
      <c r="A690">
        <v>319</v>
      </c>
      <c r="B690" s="1">
        <v>45443.443923611114</v>
      </c>
      <c r="C690" s="1">
        <v>45443.46193287037</v>
      </c>
      <c r="D690" s="39" t="s">
        <v>10243</v>
      </c>
      <c r="E690" s="39" t="s">
        <v>10244</v>
      </c>
      <c r="F690" s="39" t="s">
        <v>10244</v>
      </c>
      <c r="G690">
        <v>5</v>
      </c>
      <c r="H690">
        <v>5</v>
      </c>
      <c r="I690" s="39" t="s">
        <v>10245</v>
      </c>
      <c r="J690" s="39" t="s">
        <v>10246</v>
      </c>
      <c r="K690" s="39" t="s">
        <v>10247</v>
      </c>
      <c r="L690" s="39" t="s">
        <v>10248</v>
      </c>
      <c r="M690" s="39"/>
      <c r="N690" s="39" t="s">
        <v>4870</v>
      </c>
      <c r="O690" s="39" t="s">
        <v>10249</v>
      </c>
      <c r="P690" s="39" t="s">
        <v>10250</v>
      </c>
      <c r="Q690" s="39" t="s">
        <v>10251</v>
      </c>
      <c r="R690" s="39" t="s">
        <v>4811</v>
      </c>
      <c r="S690" s="39" t="s">
        <v>10252</v>
      </c>
    </row>
    <row r="691" spans="1:19" x14ac:dyDescent="0.3">
      <c r="A691">
        <v>320</v>
      </c>
      <c r="B691" s="1">
        <v>45443.462152777778</v>
      </c>
      <c r="C691" s="1">
        <v>45443.479398148149</v>
      </c>
      <c r="D691" s="39" t="s">
        <v>10163</v>
      </c>
      <c r="E691" s="39" t="s">
        <v>10164</v>
      </c>
      <c r="F691" s="39" t="s">
        <v>10253</v>
      </c>
      <c r="G691">
        <v>5</v>
      </c>
      <c r="H691">
        <v>2</v>
      </c>
      <c r="I691" s="39" t="s">
        <v>10254</v>
      </c>
      <c r="J691" s="39" t="s">
        <v>790</v>
      </c>
      <c r="K691" s="39" t="s">
        <v>10255</v>
      </c>
      <c r="L691" s="39" t="s">
        <v>7410</v>
      </c>
      <c r="M691" s="39"/>
      <c r="N691" s="39" t="s">
        <v>10256</v>
      </c>
      <c r="O691" s="39" t="s">
        <v>10257</v>
      </c>
      <c r="P691" s="39" t="s">
        <v>4872</v>
      </c>
      <c r="Q691" s="39" t="s">
        <v>4855</v>
      </c>
      <c r="R691" s="39" t="s">
        <v>4811</v>
      </c>
      <c r="S691" s="39" t="s">
        <v>10258</v>
      </c>
    </row>
    <row r="692" spans="1:19" x14ac:dyDescent="0.3">
      <c r="A692">
        <v>321</v>
      </c>
      <c r="B692" s="1">
        <v>45443.540937500002</v>
      </c>
      <c r="C692" s="1">
        <v>45443.541990740741</v>
      </c>
      <c r="D692" s="39" t="s">
        <v>10259</v>
      </c>
      <c r="E692" s="39" t="s">
        <v>10260</v>
      </c>
      <c r="F692" s="39" t="s">
        <v>10261</v>
      </c>
      <c r="G692">
        <v>3</v>
      </c>
      <c r="H692">
        <v>27</v>
      </c>
      <c r="I692" s="39" t="s">
        <v>10262</v>
      </c>
      <c r="J692" s="39" t="s">
        <v>10263</v>
      </c>
      <c r="K692" s="39" t="s">
        <v>10264</v>
      </c>
      <c r="L692" s="39" t="s">
        <v>8160</v>
      </c>
      <c r="M692" s="39"/>
      <c r="N692" s="39" t="s">
        <v>10265</v>
      </c>
      <c r="O692" s="39" t="s">
        <v>10266</v>
      </c>
      <c r="P692" s="39" t="s">
        <v>10267</v>
      </c>
      <c r="Q692" s="39" t="s">
        <v>10268</v>
      </c>
      <c r="R692" s="39" t="s">
        <v>4811</v>
      </c>
      <c r="S692" s="39" t="s">
        <v>10269</v>
      </c>
    </row>
    <row r="693" spans="1:19" x14ac:dyDescent="0.3">
      <c r="A693">
        <v>322</v>
      </c>
      <c r="B693" s="1">
        <v>45443.797152777777</v>
      </c>
      <c r="C693" s="1">
        <v>45443.810659722221</v>
      </c>
      <c r="D693" s="39" t="s">
        <v>10270</v>
      </c>
      <c r="E693" s="39" t="s">
        <v>10271</v>
      </c>
      <c r="F693" s="39" t="s">
        <v>10272</v>
      </c>
      <c r="G693">
        <v>9</v>
      </c>
      <c r="H693">
        <v>6</v>
      </c>
      <c r="I693" s="39" t="s">
        <v>10273</v>
      </c>
      <c r="J693" s="39" t="s">
        <v>10274</v>
      </c>
      <c r="K693" s="39" t="s">
        <v>10275</v>
      </c>
      <c r="L693" s="39" t="s">
        <v>7531</v>
      </c>
      <c r="M693" s="39"/>
      <c r="N693" s="39" t="s">
        <v>4870</v>
      </c>
      <c r="O693" s="39" t="s">
        <v>8878</v>
      </c>
      <c r="P693" s="39" t="s">
        <v>10276</v>
      </c>
      <c r="Q693" s="39" t="s">
        <v>10277</v>
      </c>
      <c r="R693" s="39" t="s">
        <v>4811</v>
      </c>
      <c r="S693" s="39" t="s">
        <v>10278</v>
      </c>
    </row>
    <row r="694" spans="1:19" x14ac:dyDescent="0.3">
      <c r="A694">
        <v>323</v>
      </c>
      <c r="B694" s="1">
        <v>45445.035451388889</v>
      </c>
      <c r="C694" s="1">
        <v>45445.043749999997</v>
      </c>
      <c r="D694" s="39" t="s">
        <v>10279</v>
      </c>
      <c r="E694" s="39" t="s">
        <v>10280</v>
      </c>
      <c r="F694" s="39" t="s">
        <v>10280</v>
      </c>
      <c r="G694">
        <v>3</v>
      </c>
      <c r="H694">
        <v>20</v>
      </c>
      <c r="I694" s="39" t="s">
        <v>10281</v>
      </c>
      <c r="J694" s="39" t="s">
        <v>10282</v>
      </c>
      <c r="K694" s="39" t="s">
        <v>10283</v>
      </c>
      <c r="L694" s="39" t="s">
        <v>8876</v>
      </c>
      <c r="M694" s="39"/>
      <c r="N694" s="39" t="s">
        <v>8877</v>
      </c>
      <c r="O694" s="39" t="s">
        <v>10284</v>
      </c>
      <c r="P694" s="39" t="s">
        <v>10285</v>
      </c>
      <c r="Q694" s="39" t="s">
        <v>8880</v>
      </c>
      <c r="R694" s="39" t="s">
        <v>4811</v>
      </c>
      <c r="S694" s="39" t="s">
        <v>8881</v>
      </c>
    </row>
    <row r="695" spans="1:19" x14ac:dyDescent="0.3">
      <c r="A695">
        <v>324</v>
      </c>
      <c r="B695" s="1">
        <v>45445.906851851854</v>
      </c>
      <c r="C695" s="1">
        <v>45445.907048611109</v>
      </c>
      <c r="D695" s="39" t="s">
        <v>10286</v>
      </c>
      <c r="E695" s="39" t="s">
        <v>10287</v>
      </c>
      <c r="F695" s="39" t="s">
        <v>10287</v>
      </c>
      <c r="G695">
        <v>9</v>
      </c>
      <c r="H695">
        <v>29</v>
      </c>
      <c r="I695" s="39" t="s">
        <v>4865</v>
      </c>
      <c r="J695" s="39" t="s">
        <v>10288</v>
      </c>
      <c r="K695" s="39" t="s">
        <v>10289</v>
      </c>
      <c r="L695" s="39" t="s">
        <v>7856</v>
      </c>
      <c r="M695" s="39"/>
      <c r="N695" s="39" t="s">
        <v>10290</v>
      </c>
      <c r="O695" s="39" t="s">
        <v>10291</v>
      </c>
      <c r="P695" s="39" t="s">
        <v>10292</v>
      </c>
      <c r="Q695" s="39" t="s">
        <v>10293</v>
      </c>
      <c r="R695" s="39" t="s">
        <v>4811</v>
      </c>
      <c r="S695" s="39" t="s">
        <v>10294</v>
      </c>
    </row>
    <row r="696" spans="1:19" x14ac:dyDescent="0.3">
      <c r="A696">
        <v>325</v>
      </c>
      <c r="B696" s="1">
        <v>45445.956423611111</v>
      </c>
      <c r="C696" s="1">
        <v>45445.956458333334</v>
      </c>
      <c r="D696" s="39" t="s">
        <v>10295</v>
      </c>
      <c r="E696" s="39" t="s">
        <v>10296</v>
      </c>
      <c r="F696" s="39" t="s">
        <v>10296</v>
      </c>
      <c r="G696">
        <v>9</v>
      </c>
      <c r="H696">
        <v>27</v>
      </c>
      <c r="I696" s="39" t="s">
        <v>9739</v>
      </c>
      <c r="J696" s="39" t="s">
        <v>10297</v>
      </c>
      <c r="K696" s="39" t="s">
        <v>10298</v>
      </c>
      <c r="L696" s="39" t="s">
        <v>10299</v>
      </c>
      <c r="M696" s="39"/>
      <c r="N696" s="39" t="s">
        <v>10300</v>
      </c>
      <c r="O696" s="39" t="s">
        <v>10301</v>
      </c>
      <c r="P696" s="39" t="s">
        <v>10302</v>
      </c>
      <c r="Q696" s="39" t="s">
        <v>10303</v>
      </c>
      <c r="R696" s="39" t="s">
        <v>4811</v>
      </c>
      <c r="S696" s="39" t="s">
        <v>10304</v>
      </c>
    </row>
    <row r="697" spans="1:19" x14ac:dyDescent="0.3">
      <c r="A697">
        <v>326</v>
      </c>
      <c r="B697" s="1">
        <v>45445.96565972222</v>
      </c>
      <c r="C697" s="1">
        <v>45445.977048611108</v>
      </c>
      <c r="D697" s="39" t="s">
        <v>10305</v>
      </c>
      <c r="E697" s="39" t="s">
        <v>10306</v>
      </c>
      <c r="F697" s="39" t="s">
        <v>10307</v>
      </c>
      <c r="G697">
        <v>9</v>
      </c>
      <c r="H697">
        <v>25</v>
      </c>
      <c r="I697" s="39" t="s">
        <v>10308</v>
      </c>
      <c r="J697" s="39" t="s">
        <v>10309</v>
      </c>
      <c r="K697" s="39" t="s">
        <v>10298</v>
      </c>
      <c r="L697" s="39" t="s">
        <v>10310</v>
      </c>
      <c r="M697" s="39"/>
      <c r="N697" s="39" t="s">
        <v>10290</v>
      </c>
      <c r="O697" s="39" t="s">
        <v>10291</v>
      </c>
      <c r="P697" s="39" t="s">
        <v>10292</v>
      </c>
      <c r="Q697" s="39" t="s">
        <v>10311</v>
      </c>
      <c r="R697" s="39" t="s">
        <v>4811</v>
      </c>
      <c r="S697" s="39" t="s">
        <v>10312</v>
      </c>
    </row>
    <row r="698" spans="1:19" x14ac:dyDescent="0.3">
      <c r="A698">
        <v>327</v>
      </c>
      <c r="B698" s="1">
        <v>45446.343368055554</v>
      </c>
      <c r="C698" s="1">
        <v>45446.343460648146</v>
      </c>
      <c r="D698" s="39" t="s">
        <v>10163</v>
      </c>
      <c r="E698" s="39" t="s">
        <v>10164</v>
      </c>
      <c r="F698" s="39" t="s">
        <v>10164</v>
      </c>
      <c r="G698">
        <v>5</v>
      </c>
      <c r="H698">
        <v>2</v>
      </c>
      <c r="I698" s="39" t="s">
        <v>10313</v>
      </c>
      <c r="J698" s="39" t="s">
        <v>10314</v>
      </c>
      <c r="K698" s="39" t="s">
        <v>10315</v>
      </c>
      <c r="L698" s="39" t="s">
        <v>9593</v>
      </c>
      <c r="M698" s="39"/>
      <c r="N698" s="39" t="s">
        <v>10316</v>
      </c>
      <c r="O698" s="39" t="s">
        <v>10317</v>
      </c>
      <c r="P698" s="39" t="s">
        <v>10318</v>
      </c>
      <c r="Q698" s="39" t="s">
        <v>10319</v>
      </c>
      <c r="R698" s="39" t="s">
        <v>4837</v>
      </c>
      <c r="S698" s="39" t="s">
        <v>10320</v>
      </c>
    </row>
    <row r="699" spans="1:19" x14ac:dyDescent="0.3">
      <c r="A699">
        <v>328</v>
      </c>
      <c r="B699" s="1">
        <v>45446.348425925928</v>
      </c>
      <c r="C699" s="1">
        <v>45446.350891203707</v>
      </c>
      <c r="D699" s="39" t="s">
        <v>10321</v>
      </c>
      <c r="E699" s="39" t="s">
        <v>10322</v>
      </c>
      <c r="F699" s="39" t="s">
        <v>10322</v>
      </c>
      <c r="G699">
        <v>3</v>
      </c>
      <c r="H699">
        <v>3</v>
      </c>
      <c r="I699" s="39" t="s">
        <v>10323</v>
      </c>
      <c r="J699" s="39" t="s">
        <v>9008</v>
      </c>
      <c r="K699" s="39" t="s">
        <v>10324</v>
      </c>
      <c r="L699" s="39" t="s">
        <v>10325</v>
      </c>
      <c r="M699" s="39"/>
      <c r="N699" s="39" t="s">
        <v>8877</v>
      </c>
      <c r="O699" s="39" t="s">
        <v>10326</v>
      </c>
      <c r="P699" s="39" t="s">
        <v>8994</v>
      </c>
      <c r="Q699" s="39" t="s">
        <v>8995</v>
      </c>
      <c r="R699" s="39" t="s">
        <v>4811</v>
      </c>
      <c r="S699" s="39" t="s">
        <v>10327</v>
      </c>
    </row>
    <row r="700" spans="1:19" x14ac:dyDescent="0.3">
      <c r="A700">
        <v>329</v>
      </c>
      <c r="B700" s="1">
        <v>45446.418414351851</v>
      </c>
      <c r="C700" s="1">
        <v>45446.434976851851</v>
      </c>
      <c r="D700" s="39" t="s">
        <v>10328</v>
      </c>
      <c r="E700" s="39" t="s">
        <v>10329</v>
      </c>
      <c r="F700" s="39" t="s">
        <v>10329</v>
      </c>
      <c r="G700">
        <v>3</v>
      </c>
      <c r="H700">
        <v>2</v>
      </c>
      <c r="I700" s="39" t="s">
        <v>10330</v>
      </c>
      <c r="J700" s="39" t="s">
        <v>10331</v>
      </c>
      <c r="K700" s="39" t="s">
        <v>10332</v>
      </c>
      <c r="L700" s="39" t="s">
        <v>8160</v>
      </c>
      <c r="M700" s="39"/>
      <c r="N700" s="39" t="s">
        <v>10333</v>
      </c>
      <c r="O700" s="39" t="s">
        <v>8878</v>
      </c>
      <c r="P700" s="39" t="s">
        <v>10334</v>
      </c>
      <c r="Q700" s="39" t="s">
        <v>10335</v>
      </c>
      <c r="R700" s="39" t="s">
        <v>4811</v>
      </c>
      <c r="S700" s="39" t="s">
        <v>10336</v>
      </c>
    </row>
    <row r="701" spans="1:19" x14ac:dyDescent="0.3">
      <c r="A701">
        <v>330</v>
      </c>
      <c r="B701" s="1">
        <v>45446.511874999997</v>
      </c>
      <c r="C701" s="1">
        <v>45446.517442129632</v>
      </c>
      <c r="D701" s="39" t="s">
        <v>10337</v>
      </c>
      <c r="E701" s="39" t="s">
        <v>10338</v>
      </c>
      <c r="F701" s="39" t="s">
        <v>10338</v>
      </c>
      <c r="G701">
        <v>3</v>
      </c>
      <c r="H701">
        <v>16</v>
      </c>
      <c r="I701" s="39" t="s">
        <v>10339</v>
      </c>
      <c r="J701" s="39" t="s">
        <v>175</v>
      </c>
      <c r="K701" s="39" t="s">
        <v>10340</v>
      </c>
      <c r="L701" s="39" t="s">
        <v>10341</v>
      </c>
      <c r="M701" s="39"/>
      <c r="N701" s="39" t="s">
        <v>7377</v>
      </c>
      <c r="O701" s="39" t="s">
        <v>10342</v>
      </c>
      <c r="P701" s="39" t="s">
        <v>10343</v>
      </c>
      <c r="Q701" s="39" t="s">
        <v>10344</v>
      </c>
      <c r="R701" s="39" t="s">
        <v>4811</v>
      </c>
      <c r="S701" s="39" t="s">
        <v>10345</v>
      </c>
    </row>
    <row r="702" spans="1:19" x14ac:dyDescent="0.3">
      <c r="A702">
        <v>331</v>
      </c>
      <c r="B702" s="1">
        <v>45446.573148148149</v>
      </c>
      <c r="C702" s="1">
        <v>45446.574664351851</v>
      </c>
      <c r="D702" s="39" t="s">
        <v>10346</v>
      </c>
      <c r="E702" s="39" t="s">
        <v>10347</v>
      </c>
      <c r="F702" s="39" t="s">
        <v>10348</v>
      </c>
      <c r="G702">
        <v>5</v>
      </c>
      <c r="H702">
        <v>27</v>
      </c>
      <c r="I702" s="39" t="s">
        <v>10349</v>
      </c>
      <c r="J702" s="39" t="s">
        <v>10350</v>
      </c>
      <c r="K702" s="39" t="s">
        <v>10351</v>
      </c>
      <c r="L702" s="39" t="s">
        <v>10352</v>
      </c>
      <c r="M702" s="39"/>
      <c r="N702" s="39" t="s">
        <v>10353</v>
      </c>
      <c r="O702" s="39" t="s">
        <v>10354</v>
      </c>
      <c r="P702" s="39" t="s">
        <v>10355</v>
      </c>
      <c r="Q702" s="39" t="s">
        <v>10356</v>
      </c>
      <c r="R702" s="39" t="s">
        <v>4811</v>
      </c>
      <c r="S702" s="39" t="s">
        <v>10357</v>
      </c>
    </row>
    <row r="703" spans="1:19" x14ac:dyDescent="0.3">
      <c r="A703">
        <v>332</v>
      </c>
      <c r="B703" s="1">
        <v>45446.582592592589</v>
      </c>
      <c r="C703" s="1">
        <v>45446.606979166667</v>
      </c>
      <c r="D703" s="39" t="s">
        <v>10358</v>
      </c>
      <c r="E703" s="39" t="s">
        <v>10359</v>
      </c>
      <c r="F703" s="39" t="s">
        <v>10359</v>
      </c>
      <c r="G703">
        <v>9</v>
      </c>
      <c r="H703">
        <v>37</v>
      </c>
      <c r="I703" s="39" t="s">
        <v>10360</v>
      </c>
      <c r="J703" s="39" t="s">
        <v>10361</v>
      </c>
      <c r="K703" s="39" t="s">
        <v>10362</v>
      </c>
      <c r="L703" s="39" t="s">
        <v>10363</v>
      </c>
      <c r="M703" s="39"/>
      <c r="N703" s="39" t="s">
        <v>10364</v>
      </c>
      <c r="O703" s="39" t="s">
        <v>10365</v>
      </c>
      <c r="P703" s="39" t="s">
        <v>10366</v>
      </c>
      <c r="Q703" s="39" t="s">
        <v>10367</v>
      </c>
      <c r="R703" s="39" t="s">
        <v>4811</v>
      </c>
      <c r="S703" s="39" t="s">
        <v>10368</v>
      </c>
    </row>
    <row r="704" spans="1:19" x14ac:dyDescent="0.3">
      <c r="A704">
        <v>333</v>
      </c>
      <c r="B704" s="1">
        <v>45446.661608796298</v>
      </c>
      <c r="C704" s="1">
        <v>45446.661840277775</v>
      </c>
      <c r="D704" s="39" t="s">
        <v>10369</v>
      </c>
      <c r="E704" s="39" t="s">
        <v>10370</v>
      </c>
      <c r="F704" s="39" t="s">
        <v>10371</v>
      </c>
      <c r="G704">
        <v>9</v>
      </c>
      <c r="H704">
        <v>39</v>
      </c>
      <c r="I704" s="39" t="s">
        <v>4865</v>
      </c>
      <c r="J704" s="39" t="s">
        <v>10372</v>
      </c>
      <c r="K704" s="39" t="s">
        <v>10373</v>
      </c>
      <c r="L704" s="39" t="s">
        <v>10374</v>
      </c>
      <c r="M704" s="39"/>
      <c r="N704" s="39" t="s">
        <v>10375</v>
      </c>
      <c r="O704" s="39" t="s">
        <v>10376</v>
      </c>
      <c r="P704" s="39" t="s">
        <v>7877</v>
      </c>
      <c r="Q704" s="39" t="s">
        <v>10377</v>
      </c>
      <c r="R704" s="39" t="s">
        <v>4837</v>
      </c>
      <c r="S704" s="39" t="s">
        <v>10378</v>
      </c>
    </row>
    <row r="705" spans="1:19" x14ac:dyDescent="0.3">
      <c r="A705">
        <v>334</v>
      </c>
      <c r="B705" s="1">
        <v>45446.87159722222</v>
      </c>
      <c r="C705" s="1">
        <v>45446.906539351854</v>
      </c>
      <c r="D705" s="39" t="s">
        <v>10379</v>
      </c>
      <c r="E705" s="39" t="s">
        <v>10380</v>
      </c>
      <c r="F705" s="39" t="s">
        <v>10380</v>
      </c>
      <c r="G705">
        <v>3</v>
      </c>
      <c r="H705">
        <v>1</v>
      </c>
      <c r="I705" s="39" t="s">
        <v>10381</v>
      </c>
      <c r="J705" s="39" t="s">
        <v>10382</v>
      </c>
      <c r="K705" s="39" t="s">
        <v>10383</v>
      </c>
      <c r="L705" s="39" t="s">
        <v>7410</v>
      </c>
      <c r="M705" s="39"/>
      <c r="N705" s="39" t="s">
        <v>7377</v>
      </c>
      <c r="O705" s="39" t="s">
        <v>10384</v>
      </c>
      <c r="P705" s="39" t="s">
        <v>10385</v>
      </c>
      <c r="Q705" s="39" t="s">
        <v>10386</v>
      </c>
      <c r="R705" s="39" t="s">
        <v>4811</v>
      </c>
      <c r="S705" s="39" t="s">
        <v>10387</v>
      </c>
    </row>
    <row r="706" spans="1:19" x14ac:dyDescent="0.3">
      <c r="A706">
        <v>335</v>
      </c>
      <c r="B706" s="1">
        <v>45446.994687500002</v>
      </c>
      <c r="C706" s="1">
        <v>45447.000219907408</v>
      </c>
      <c r="D706" s="39" t="s">
        <v>10388</v>
      </c>
      <c r="E706" s="39" t="s">
        <v>10389</v>
      </c>
      <c r="F706" s="39" t="s">
        <v>10389</v>
      </c>
      <c r="G706">
        <v>4</v>
      </c>
      <c r="H706">
        <v>14</v>
      </c>
      <c r="I706" s="39" t="s">
        <v>7407</v>
      </c>
      <c r="J706" s="39" t="s">
        <v>10390</v>
      </c>
      <c r="K706" s="39" t="s">
        <v>10391</v>
      </c>
      <c r="L706" s="39" t="s">
        <v>10392</v>
      </c>
      <c r="M706" s="39"/>
      <c r="N706" s="39" t="s">
        <v>10393</v>
      </c>
      <c r="O706" s="39" t="s">
        <v>10394</v>
      </c>
      <c r="P706" s="39" t="s">
        <v>10395</v>
      </c>
      <c r="Q706" s="39" t="s">
        <v>10396</v>
      </c>
      <c r="R706" s="39" t="s">
        <v>4811</v>
      </c>
      <c r="S706" s="39" t="s">
        <v>10397</v>
      </c>
    </row>
    <row r="707" spans="1:19" x14ac:dyDescent="0.3">
      <c r="A707">
        <v>336</v>
      </c>
      <c r="B707" s="1">
        <v>45447.503645833334</v>
      </c>
      <c r="C707" s="1">
        <v>45447.532800925925</v>
      </c>
      <c r="D707" s="39" t="s">
        <v>10398</v>
      </c>
      <c r="E707" s="39" t="s">
        <v>10399</v>
      </c>
      <c r="F707" s="39" t="s">
        <v>10400</v>
      </c>
      <c r="G707">
        <v>3</v>
      </c>
      <c r="H707">
        <v>11</v>
      </c>
      <c r="I707" s="39" t="s">
        <v>10401</v>
      </c>
      <c r="J707" s="39" t="s">
        <v>10402</v>
      </c>
      <c r="K707" s="39" t="s">
        <v>10403</v>
      </c>
      <c r="L707" s="39" t="s">
        <v>7410</v>
      </c>
      <c r="M707" s="39"/>
      <c r="N707" s="39" t="s">
        <v>4870</v>
      </c>
      <c r="O707" s="39" t="s">
        <v>10404</v>
      </c>
      <c r="P707" s="39" t="s">
        <v>10405</v>
      </c>
      <c r="Q707" s="39" t="s">
        <v>10406</v>
      </c>
      <c r="R707" s="39" t="s">
        <v>4811</v>
      </c>
      <c r="S707" s="39" t="s">
        <v>10407</v>
      </c>
    </row>
    <row r="708" spans="1:19" x14ac:dyDescent="0.3">
      <c r="A708">
        <v>337</v>
      </c>
      <c r="B708" s="1">
        <v>45447.526064814818</v>
      </c>
      <c r="C708" s="1">
        <v>45447.535787037035</v>
      </c>
      <c r="D708" s="39" t="s">
        <v>10408</v>
      </c>
      <c r="E708" s="39" t="s">
        <v>10409</v>
      </c>
      <c r="F708" s="39" t="s">
        <v>10409</v>
      </c>
      <c r="G708">
        <v>3</v>
      </c>
      <c r="H708">
        <v>14</v>
      </c>
      <c r="I708" s="39" t="s">
        <v>10410</v>
      </c>
      <c r="J708" s="39" t="s">
        <v>10411</v>
      </c>
      <c r="K708" s="39" t="s">
        <v>10412</v>
      </c>
      <c r="L708" s="39" t="s">
        <v>7410</v>
      </c>
      <c r="M708" s="39"/>
      <c r="N708" s="39" t="s">
        <v>4870</v>
      </c>
      <c r="O708" s="39" t="s">
        <v>10413</v>
      </c>
      <c r="P708" s="39" t="s">
        <v>10414</v>
      </c>
      <c r="Q708" s="39" t="s">
        <v>10415</v>
      </c>
      <c r="R708" s="39" t="s">
        <v>4811</v>
      </c>
      <c r="S708" s="39" t="s">
        <v>10416</v>
      </c>
    </row>
    <row r="709" spans="1:19" x14ac:dyDescent="0.3">
      <c r="A709">
        <v>338</v>
      </c>
      <c r="B709" s="1">
        <v>45448.310034722221</v>
      </c>
      <c r="C709" s="1">
        <v>45448.321863425925</v>
      </c>
      <c r="D709" s="39" t="s">
        <v>10417</v>
      </c>
      <c r="E709" s="39" t="s">
        <v>10418</v>
      </c>
      <c r="F709" s="39" t="s">
        <v>10418</v>
      </c>
      <c r="G709">
        <v>9</v>
      </c>
      <c r="H709">
        <v>38</v>
      </c>
      <c r="I709" s="39" t="s">
        <v>4949</v>
      </c>
      <c r="J709" s="39" t="s">
        <v>9336</v>
      </c>
      <c r="K709" s="39" t="s">
        <v>9584</v>
      </c>
      <c r="L709" s="39" t="s">
        <v>9585</v>
      </c>
      <c r="M709" s="39"/>
      <c r="N709" s="39" t="s">
        <v>6490</v>
      </c>
      <c r="O709" s="39" t="s">
        <v>10419</v>
      </c>
      <c r="P709" s="39" t="s">
        <v>10420</v>
      </c>
      <c r="Q709" s="39" t="s">
        <v>10421</v>
      </c>
      <c r="R709" s="39" t="s">
        <v>4811</v>
      </c>
      <c r="S709" s="39" t="s">
        <v>10422</v>
      </c>
    </row>
    <row r="710" spans="1:19" x14ac:dyDescent="0.3">
      <c r="A710">
        <v>339</v>
      </c>
      <c r="B710" s="1">
        <v>45448.398958333331</v>
      </c>
      <c r="C710" s="1">
        <v>45448.406608796293</v>
      </c>
      <c r="D710" s="39" t="s">
        <v>10423</v>
      </c>
      <c r="E710" s="39" t="s">
        <v>10424</v>
      </c>
      <c r="F710" s="39" t="s">
        <v>10424</v>
      </c>
      <c r="G710">
        <v>6</v>
      </c>
      <c r="H710">
        <v>29</v>
      </c>
      <c r="I710" s="39" t="s">
        <v>10425</v>
      </c>
      <c r="J710" s="39" t="s">
        <v>6643</v>
      </c>
      <c r="K710" s="39" t="s">
        <v>10426</v>
      </c>
      <c r="L710" s="39" t="s">
        <v>7410</v>
      </c>
      <c r="M710" s="39"/>
      <c r="N710" s="39" t="s">
        <v>5026</v>
      </c>
      <c r="O710" s="39" t="s">
        <v>10427</v>
      </c>
      <c r="P710" s="39" t="s">
        <v>10428</v>
      </c>
      <c r="Q710" s="39" t="s">
        <v>10429</v>
      </c>
      <c r="R710" s="39" t="s">
        <v>4811</v>
      </c>
      <c r="S710" s="39" t="s">
        <v>10430</v>
      </c>
    </row>
    <row r="711" spans="1:19" x14ac:dyDescent="0.3">
      <c r="A711">
        <v>340</v>
      </c>
      <c r="B711" s="1">
        <v>45448.40079861111</v>
      </c>
      <c r="C711" s="1">
        <v>45448.407280092593</v>
      </c>
      <c r="D711" s="39" t="s">
        <v>10431</v>
      </c>
      <c r="E711" s="39" t="s">
        <v>10432</v>
      </c>
      <c r="F711" s="39" t="s">
        <v>10432</v>
      </c>
      <c r="G711">
        <v>6</v>
      </c>
      <c r="H711">
        <v>20</v>
      </c>
      <c r="I711" s="39" t="s">
        <v>10433</v>
      </c>
      <c r="J711" s="39" t="s">
        <v>10434</v>
      </c>
      <c r="K711" s="39" t="s">
        <v>4830</v>
      </c>
      <c r="L711" s="39" t="s">
        <v>7410</v>
      </c>
      <c r="M711" s="39"/>
      <c r="N711" s="39" t="s">
        <v>5026</v>
      </c>
      <c r="O711" s="39" t="s">
        <v>10435</v>
      </c>
      <c r="P711" s="39" t="s">
        <v>5036</v>
      </c>
      <c r="Q711" s="39" t="s">
        <v>10436</v>
      </c>
      <c r="R711" s="39" t="s">
        <v>4811</v>
      </c>
      <c r="S711" s="39" t="s">
        <v>10437</v>
      </c>
    </row>
    <row r="712" spans="1:19" x14ac:dyDescent="0.3">
      <c r="A712">
        <v>341</v>
      </c>
      <c r="B712" s="1">
        <v>45448.399293981478</v>
      </c>
      <c r="C712" s="1">
        <v>45448.40898148148</v>
      </c>
      <c r="D712" s="39" t="s">
        <v>10438</v>
      </c>
      <c r="E712" s="39" t="s">
        <v>10439</v>
      </c>
      <c r="F712" s="39" t="s">
        <v>10440</v>
      </c>
      <c r="G712">
        <v>6</v>
      </c>
      <c r="H712">
        <v>39</v>
      </c>
      <c r="I712" s="39" t="s">
        <v>4865</v>
      </c>
      <c r="J712" s="39" t="s">
        <v>10441</v>
      </c>
      <c r="K712" s="39" t="s">
        <v>10442</v>
      </c>
      <c r="L712" s="39" t="s">
        <v>10443</v>
      </c>
      <c r="M712" s="39"/>
      <c r="N712" s="39" t="s">
        <v>10444</v>
      </c>
      <c r="O712" s="39" t="s">
        <v>10445</v>
      </c>
      <c r="P712" s="39" t="s">
        <v>10446</v>
      </c>
      <c r="Q712" s="39" t="s">
        <v>10447</v>
      </c>
      <c r="R712" s="39" t="s">
        <v>4811</v>
      </c>
      <c r="S712" s="39" t="s">
        <v>10448</v>
      </c>
    </row>
    <row r="713" spans="1:19" x14ac:dyDescent="0.3">
      <c r="A713">
        <v>342</v>
      </c>
      <c r="B713" s="1">
        <v>45448.419571759259</v>
      </c>
      <c r="C713" s="1">
        <v>45448.425011574072</v>
      </c>
      <c r="D713" s="39" t="s">
        <v>10449</v>
      </c>
      <c r="E713" s="39" t="s">
        <v>10450</v>
      </c>
      <c r="F713" s="39" t="s">
        <v>10451</v>
      </c>
      <c r="G713">
        <v>9</v>
      </c>
      <c r="H713">
        <v>24</v>
      </c>
      <c r="I713" s="39" t="s">
        <v>4865</v>
      </c>
      <c r="J713" s="39" t="s">
        <v>10452</v>
      </c>
      <c r="K713" s="39" t="s">
        <v>10453</v>
      </c>
      <c r="L713" s="39" t="s">
        <v>10454</v>
      </c>
      <c r="M713" s="39"/>
      <c r="N713" s="39" t="s">
        <v>10455</v>
      </c>
      <c r="O713" s="39" t="s">
        <v>10456</v>
      </c>
      <c r="P713" s="39" t="s">
        <v>10457</v>
      </c>
      <c r="Q713" s="39" t="s">
        <v>10458</v>
      </c>
      <c r="R713" s="39" t="s">
        <v>4811</v>
      </c>
      <c r="S713" s="39" t="s">
        <v>10459</v>
      </c>
    </row>
    <row r="714" spans="1:19" x14ac:dyDescent="0.3">
      <c r="A714">
        <v>343</v>
      </c>
      <c r="B714" s="1">
        <v>45448.418726851851</v>
      </c>
      <c r="C714" s="1">
        <v>45448.428842592592</v>
      </c>
      <c r="D714" s="39" t="s">
        <v>10460</v>
      </c>
      <c r="E714" s="39" t="s">
        <v>10461</v>
      </c>
      <c r="F714" s="39" t="s">
        <v>10461</v>
      </c>
      <c r="G714">
        <v>9</v>
      </c>
      <c r="H714">
        <v>36</v>
      </c>
      <c r="I714" s="39" t="s">
        <v>10462</v>
      </c>
      <c r="J714" s="39" t="s">
        <v>10463</v>
      </c>
      <c r="K714" s="39" t="s">
        <v>10464</v>
      </c>
      <c r="L714" s="39" t="s">
        <v>7856</v>
      </c>
      <c r="M714" s="39"/>
      <c r="N714" s="39" t="s">
        <v>5026</v>
      </c>
      <c r="O714" s="39" t="s">
        <v>10465</v>
      </c>
      <c r="P714" s="39" t="s">
        <v>10466</v>
      </c>
      <c r="Q714" s="39" t="s">
        <v>6493</v>
      </c>
      <c r="R714" s="39" t="s">
        <v>4837</v>
      </c>
      <c r="S714" s="39" t="s">
        <v>10467</v>
      </c>
    </row>
    <row r="715" spans="1:19" x14ac:dyDescent="0.3">
      <c r="A715">
        <v>344</v>
      </c>
      <c r="B715" s="1">
        <v>45448.420312499999</v>
      </c>
      <c r="C715" s="1">
        <v>45448.431701388887</v>
      </c>
      <c r="D715" s="39" t="s">
        <v>10468</v>
      </c>
      <c r="E715" s="39" t="s">
        <v>10469</v>
      </c>
      <c r="F715" s="39" t="s">
        <v>10469</v>
      </c>
      <c r="G715">
        <v>9</v>
      </c>
      <c r="H715">
        <v>31</v>
      </c>
      <c r="I715" s="39" t="s">
        <v>10470</v>
      </c>
      <c r="J715" s="39" t="s">
        <v>1037</v>
      </c>
      <c r="K715" s="39" t="s">
        <v>10471</v>
      </c>
      <c r="L715" s="39" t="s">
        <v>7410</v>
      </c>
      <c r="M715" s="39"/>
      <c r="N715" s="39" t="s">
        <v>10472</v>
      </c>
      <c r="O715" s="39" t="s">
        <v>10473</v>
      </c>
      <c r="P715" s="39" t="s">
        <v>5036</v>
      </c>
      <c r="Q715" s="39" t="s">
        <v>10474</v>
      </c>
      <c r="R715" s="39" t="s">
        <v>4837</v>
      </c>
      <c r="S715" s="39" t="s">
        <v>10475</v>
      </c>
    </row>
    <row r="716" spans="1:19" x14ac:dyDescent="0.3">
      <c r="A716">
        <v>345</v>
      </c>
      <c r="B716" s="1">
        <v>45448.418668981481</v>
      </c>
      <c r="C716" s="1">
        <v>45448.432696759257</v>
      </c>
      <c r="D716" s="39" t="s">
        <v>10476</v>
      </c>
      <c r="E716" s="39" t="s">
        <v>10477</v>
      </c>
      <c r="F716" s="39" t="s">
        <v>10477</v>
      </c>
      <c r="G716">
        <v>9</v>
      </c>
      <c r="H716">
        <v>40</v>
      </c>
      <c r="I716" s="39" t="s">
        <v>10478</v>
      </c>
      <c r="J716" s="39" t="s">
        <v>6682</v>
      </c>
      <c r="K716" s="39" t="s">
        <v>10479</v>
      </c>
      <c r="L716" s="39" t="s">
        <v>7410</v>
      </c>
      <c r="M716" s="39"/>
      <c r="N716" s="39" t="s">
        <v>5026</v>
      </c>
      <c r="O716" s="39" t="s">
        <v>10480</v>
      </c>
      <c r="P716" s="39" t="s">
        <v>6660</v>
      </c>
      <c r="Q716" s="39" t="s">
        <v>10481</v>
      </c>
      <c r="R716" s="39" t="s">
        <v>4837</v>
      </c>
      <c r="S716" s="39" t="s">
        <v>10482</v>
      </c>
    </row>
    <row r="717" spans="1:19" x14ac:dyDescent="0.3">
      <c r="A717">
        <v>346</v>
      </c>
      <c r="B717" s="1">
        <v>45448.422581018516</v>
      </c>
      <c r="C717" s="1">
        <v>45448.433564814812</v>
      </c>
      <c r="D717" s="39" t="s">
        <v>10483</v>
      </c>
      <c r="E717" s="39" t="s">
        <v>10484</v>
      </c>
      <c r="F717" s="39" t="s">
        <v>10484</v>
      </c>
      <c r="G717">
        <v>9</v>
      </c>
      <c r="H717">
        <v>28</v>
      </c>
      <c r="I717" s="39" t="s">
        <v>9559</v>
      </c>
      <c r="J717" s="39" t="s">
        <v>341</v>
      </c>
      <c r="K717" s="39" t="s">
        <v>10298</v>
      </c>
      <c r="L717" s="39" t="s">
        <v>10310</v>
      </c>
      <c r="M717" s="39"/>
      <c r="N717" s="39" t="s">
        <v>10485</v>
      </c>
      <c r="O717" s="39" t="s">
        <v>10486</v>
      </c>
      <c r="P717" s="39" t="s">
        <v>10487</v>
      </c>
      <c r="Q717" s="39" t="s">
        <v>10488</v>
      </c>
      <c r="R717" s="39" t="s">
        <v>4811</v>
      </c>
      <c r="S717" s="39" t="s">
        <v>10489</v>
      </c>
    </row>
    <row r="718" spans="1:19" x14ac:dyDescent="0.3">
      <c r="A718">
        <v>347</v>
      </c>
      <c r="B718" s="1">
        <v>45448.418553240743</v>
      </c>
      <c r="C718" s="1">
        <v>45448.434016203704</v>
      </c>
      <c r="D718" s="39" t="s">
        <v>10490</v>
      </c>
      <c r="E718" s="39" t="s">
        <v>10491</v>
      </c>
      <c r="F718" s="39" t="s">
        <v>10492</v>
      </c>
      <c r="G718">
        <v>9</v>
      </c>
      <c r="H718">
        <v>32</v>
      </c>
      <c r="I718" s="39" t="s">
        <v>10493</v>
      </c>
      <c r="J718" s="39" t="s">
        <v>10494</v>
      </c>
      <c r="K718" s="39" t="s">
        <v>6995</v>
      </c>
      <c r="L718" s="39" t="s">
        <v>7410</v>
      </c>
      <c r="M718" s="39"/>
      <c r="N718" s="39" t="s">
        <v>5026</v>
      </c>
      <c r="O718" s="39" t="s">
        <v>10495</v>
      </c>
      <c r="P718" s="39" t="s">
        <v>5036</v>
      </c>
      <c r="Q718" s="39" t="s">
        <v>10496</v>
      </c>
      <c r="R718" s="39" t="s">
        <v>4837</v>
      </c>
      <c r="S718" s="39" t="s">
        <v>10497</v>
      </c>
    </row>
    <row r="719" spans="1:19" x14ac:dyDescent="0.3">
      <c r="A719">
        <v>348</v>
      </c>
      <c r="B719" s="1">
        <v>45448.433217592596</v>
      </c>
      <c r="C719" s="1">
        <v>45448.43409722222</v>
      </c>
      <c r="D719" s="39" t="s">
        <v>10498</v>
      </c>
      <c r="E719" s="39" t="s">
        <v>10499</v>
      </c>
      <c r="F719" s="39" t="s">
        <v>10500</v>
      </c>
      <c r="G719">
        <v>9</v>
      </c>
      <c r="H719">
        <v>17</v>
      </c>
      <c r="I719" s="39" t="s">
        <v>10493</v>
      </c>
      <c r="J719" s="39" t="s">
        <v>10501</v>
      </c>
      <c r="K719" s="39" t="s">
        <v>10502</v>
      </c>
      <c r="L719" s="39" t="s">
        <v>7410</v>
      </c>
      <c r="M719" s="39"/>
      <c r="N719" s="39" t="s">
        <v>5026</v>
      </c>
      <c r="O719" s="39" t="s">
        <v>10503</v>
      </c>
      <c r="P719" s="39" t="s">
        <v>5036</v>
      </c>
      <c r="Q719" s="39" t="s">
        <v>10504</v>
      </c>
      <c r="R719" s="39" t="s">
        <v>4837</v>
      </c>
      <c r="S719" s="39" t="s">
        <v>10475</v>
      </c>
    </row>
    <row r="720" spans="1:19" x14ac:dyDescent="0.3">
      <c r="A720">
        <v>349</v>
      </c>
      <c r="B720" s="1">
        <v>45448.426377314812</v>
      </c>
      <c r="C720" s="1">
        <v>45448.43545138889</v>
      </c>
      <c r="D720" s="39" t="s">
        <v>10505</v>
      </c>
      <c r="E720" s="39" t="s">
        <v>10506</v>
      </c>
      <c r="F720" s="39" t="s">
        <v>10506</v>
      </c>
      <c r="G720">
        <v>9</v>
      </c>
      <c r="H720">
        <v>16</v>
      </c>
      <c r="I720" s="39" t="s">
        <v>10507</v>
      </c>
      <c r="J720" s="39" t="s">
        <v>9336</v>
      </c>
      <c r="K720" s="39" t="s">
        <v>10508</v>
      </c>
      <c r="L720" s="39" t="s">
        <v>10509</v>
      </c>
      <c r="M720" s="39"/>
      <c r="N720" s="39" t="s">
        <v>6490</v>
      </c>
      <c r="O720" s="39" t="s">
        <v>10510</v>
      </c>
      <c r="P720" s="39" t="s">
        <v>7935</v>
      </c>
      <c r="Q720" s="39" t="s">
        <v>10511</v>
      </c>
      <c r="R720" s="39" t="s">
        <v>4811</v>
      </c>
      <c r="S720" s="39" t="s">
        <v>10512</v>
      </c>
    </row>
    <row r="721" spans="1:19" x14ac:dyDescent="0.3">
      <c r="A721">
        <v>350</v>
      </c>
      <c r="B721" s="1">
        <v>45448.44017361111</v>
      </c>
      <c r="C721" s="1">
        <v>45448.44190972222</v>
      </c>
      <c r="D721" s="39" t="s">
        <v>10513</v>
      </c>
      <c r="E721" s="39" t="s">
        <v>10514</v>
      </c>
      <c r="F721" s="39" t="s">
        <v>10515</v>
      </c>
      <c r="G721">
        <v>9</v>
      </c>
      <c r="H721">
        <v>22</v>
      </c>
      <c r="I721" s="39" t="s">
        <v>4865</v>
      </c>
      <c r="J721" s="39" t="s">
        <v>10516</v>
      </c>
      <c r="K721" s="39" t="s">
        <v>10517</v>
      </c>
      <c r="L721" s="39" t="s">
        <v>10518</v>
      </c>
      <c r="M721" s="39"/>
      <c r="N721" s="39" t="s">
        <v>10519</v>
      </c>
      <c r="O721" s="39" t="s">
        <v>10520</v>
      </c>
      <c r="P721" s="39" t="s">
        <v>10521</v>
      </c>
      <c r="Q721" s="39" t="s">
        <v>10522</v>
      </c>
      <c r="R721" s="39" t="s">
        <v>4811</v>
      </c>
      <c r="S721" s="39" t="s">
        <v>10523</v>
      </c>
    </row>
    <row r="722" spans="1:19" x14ac:dyDescent="0.3">
      <c r="A722">
        <v>351</v>
      </c>
      <c r="B722" s="1">
        <v>45448.435300925928</v>
      </c>
      <c r="C722" s="1">
        <v>45448.443657407406</v>
      </c>
      <c r="D722" s="39" t="s">
        <v>10524</v>
      </c>
      <c r="E722" s="39" t="s">
        <v>10525</v>
      </c>
      <c r="F722" s="39" t="s">
        <v>10525</v>
      </c>
      <c r="G722">
        <v>9</v>
      </c>
      <c r="H722">
        <v>2</v>
      </c>
      <c r="I722" s="39" t="s">
        <v>10478</v>
      </c>
      <c r="J722" s="39" t="s">
        <v>10526</v>
      </c>
      <c r="K722" s="39" t="s">
        <v>10527</v>
      </c>
      <c r="L722" s="39" t="s">
        <v>7856</v>
      </c>
      <c r="M722" s="39"/>
      <c r="N722" s="39" t="s">
        <v>10485</v>
      </c>
      <c r="O722" s="39" t="s">
        <v>10528</v>
      </c>
      <c r="P722" s="39" t="s">
        <v>10529</v>
      </c>
      <c r="Q722" s="39" t="s">
        <v>10530</v>
      </c>
      <c r="R722" s="39" t="s">
        <v>4811</v>
      </c>
      <c r="S722" s="39" t="s">
        <v>10531</v>
      </c>
    </row>
    <row r="723" spans="1:19" x14ac:dyDescent="0.3">
      <c r="A723">
        <v>352</v>
      </c>
      <c r="B723" s="1">
        <v>45448.420081018521</v>
      </c>
      <c r="C723" s="1">
        <v>45448.444074074076</v>
      </c>
      <c r="D723" s="39" t="s">
        <v>10532</v>
      </c>
      <c r="E723" s="39" t="s">
        <v>10533</v>
      </c>
      <c r="F723" s="39" t="s">
        <v>10533</v>
      </c>
      <c r="G723">
        <v>9</v>
      </c>
      <c r="H723">
        <v>21</v>
      </c>
      <c r="I723" s="39" t="s">
        <v>10534</v>
      </c>
      <c r="J723" s="39" t="s">
        <v>10516</v>
      </c>
      <c r="K723" s="39" t="s">
        <v>10535</v>
      </c>
      <c r="L723" s="39" t="s">
        <v>10536</v>
      </c>
      <c r="M723" s="39"/>
      <c r="N723" s="39" t="s">
        <v>10537</v>
      </c>
      <c r="O723" s="39" t="s">
        <v>10538</v>
      </c>
      <c r="P723" s="39" t="s">
        <v>7935</v>
      </c>
      <c r="Q723" s="39" t="s">
        <v>10539</v>
      </c>
      <c r="R723" s="39" t="s">
        <v>4837</v>
      </c>
      <c r="S723" s="39" t="s">
        <v>10540</v>
      </c>
    </row>
    <row r="724" spans="1:19" x14ac:dyDescent="0.3">
      <c r="A724">
        <v>353</v>
      </c>
      <c r="B724" s="1">
        <v>45448.424502314818</v>
      </c>
      <c r="C724" s="1">
        <v>45448.444143518522</v>
      </c>
      <c r="D724" s="39" t="s">
        <v>10541</v>
      </c>
      <c r="E724" s="39" t="s">
        <v>10542</v>
      </c>
      <c r="F724" s="39" t="s">
        <v>10543</v>
      </c>
      <c r="G724">
        <v>9</v>
      </c>
      <c r="H724">
        <v>35</v>
      </c>
      <c r="I724" s="39" t="s">
        <v>10544</v>
      </c>
      <c r="J724" s="39" t="s">
        <v>1037</v>
      </c>
      <c r="K724" s="39" t="s">
        <v>10545</v>
      </c>
      <c r="L724" s="39" t="s">
        <v>7410</v>
      </c>
      <c r="M724" s="39"/>
      <c r="N724" s="39" t="s">
        <v>10546</v>
      </c>
      <c r="O724" s="39" t="s">
        <v>10547</v>
      </c>
      <c r="P724" s="39" t="s">
        <v>7431</v>
      </c>
      <c r="Q724" s="39" t="s">
        <v>10225</v>
      </c>
      <c r="R724" s="39" t="s">
        <v>4837</v>
      </c>
      <c r="S724" s="39" t="s">
        <v>10548</v>
      </c>
    </row>
    <row r="725" spans="1:19" x14ac:dyDescent="0.3">
      <c r="A725">
        <v>354</v>
      </c>
      <c r="B725" s="1">
        <v>45448.44059027778</v>
      </c>
      <c r="C725" s="1">
        <v>45448.444224537037</v>
      </c>
      <c r="D725" s="39" t="s">
        <v>10549</v>
      </c>
      <c r="E725" s="39" t="s">
        <v>10550</v>
      </c>
      <c r="F725" s="39" t="s">
        <v>10550</v>
      </c>
      <c r="G725">
        <v>9</v>
      </c>
      <c r="H725">
        <v>9</v>
      </c>
      <c r="I725" s="39" t="s">
        <v>10551</v>
      </c>
      <c r="J725" s="39" t="s">
        <v>1037</v>
      </c>
      <c r="K725" s="39" t="s">
        <v>10552</v>
      </c>
      <c r="L725" s="39" t="s">
        <v>10553</v>
      </c>
      <c r="M725" s="39"/>
      <c r="N725" s="39" t="s">
        <v>10554</v>
      </c>
      <c r="O725" s="39" t="s">
        <v>10555</v>
      </c>
      <c r="P725" s="39" t="s">
        <v>10556</v>
      </c>
      <c r="Q725" s="39" t="s">
        <v>10557</v>
      </c>
      <c r="R725" s="39" t="s">
        <v>4811</v>
      </c>
      <c r="S725" s="39" t="s">
        <v>10558</v>
      </c>
    </row>
    <row r="726" spans="1:19" x14ac:dyDescent="0.3">
      <c r="A726">
        <v>355</v>
      </c>
      <c r="B726" s="1">
        <v>45448.440162037034</v>
      </c>
      <c r="C726" s="1">
        <v>45448.444722222222</v>
      </c>
      <c r="D726" s="39" t="s">
        <v>10559</v>
      </c>
      <c r="E726" s="39" t="s">
        <v>10560</v>
      </c>
      <c r="F726" s="39" t="s">
        <v>10560</v>
      </c>
      <c r="G726">
        <v>9</v>
      </c>
      <c r="H726">
        <v>5</v>
      </c>
      <c r="I726" s="39" t="s">
        <v>10561</v>
      </c>
      <c r="J726" s="39" t="s">
        <v>1037</v>
      </c>
      <c r="K726" s="39" t="s">
        <v>10562</v>
      </c>
      <c r="L726" s="39" t="s">
        <v>7410</v>
      </c>
      <c r="M726" s="39"/>
      <c r="N726" s="39" t="s">
        <v>10554</v>
      </c>
      <c r="O726" s="39" t="s">
        <v>10555</v>
      </c>
      <c r="P726" s="39" t="s">
        <v>10556</v>
      </c>
      <c r="Q726" s="39" t="s">
        <v>10557</v>
      </c>
      <c r="R726" s="39" t="s">
        <v>4811</v>
      </c>
      <c r="S726" s="39" t="s">
        <v>10563</v>
      </c>
    </row>
    <row r="727" spans="1:19" x14ac:dyDescent="0.3">
      <c r="A727">
        <v>356</v>
      </c>
      <c r="B727" s="1">
        <v>45448.435532407406</v>
      </c>
      <c r="C727" s="1">
        <v>45448.445509259262</v>
      </c>
      <c r="D727" s="39" t="s">
        <v>10564</v>
      </c>
      <c r="E727" s="39" t="s">
        <v>10565</v>
      </c>
      <c r="F727" s="39" t="s">
        <v>10565</v>
      </c>
      <c r="G727">
        <v>9</v>
      </c>
      <c r="H727">
        <v>15</v>
      </c>
      <c r="I727" s="39" t="s">
        <v>10478</v>
      </c>
      <c r="J727" s="39" t="s">
        <v>5733</v>
      </c>
      <c r="K727" s="39" t="s">
        <v>10566</v>
      </c>
      <c r="L727" s="39" t="s">
        <v>10310</v>
      </c>
      <c r="M727" s="39"/>
      <c r="N727" s="39" t="s">
        <v>10567</v>
      </c>
      <c r="O727" s="39" t="s">
        <v>10568</v>
      </c>
      <c r="P727" s="39" t="s">
        <v>10292</v>
      </c>
      <c r="Q727" s="39" t="s">
        <v>10311</v>
      </c>
      <c r="R727" s="39" t="s">
        <v>4811</v>
      </c>
      <c r="S727" s="39" t="s">
        <v>10459</v>
      </c>
    </row>
    <row r="728" spans="1:19" x14ac:dyDescent="0.3">
      <c r="A728">
        <v>357</v>
      </c>
      <c r="B728" s="1">
        <v>45448.37835648148</v>
      </c>
      <c r="C728" s="1">
        <v>45448.44672453704</v>
      </c>
      <c r="D728" s="39" t="s">
        <v>10569</v>
      </c>
      <c r="E728" s="39" t="s">
        <v>10570</v>
      </c>
      <c r="F728" s="39" t="s">
        <v>10571</v>
      </c>
      <c r="G728">
        <v>9</v>
      </c>
      <c r="H728">
        <v>23</v>
      </c>
      <c r="I728" s="39" t="s">
        <v>10572</v>
      </c>
      <c r="J728" s="39" t="s">
        <v>1037</v>
      </c>
      <c r="K728" s="39" t="s">
        <v>10573</v>
      </c>
      <c r="L728" s="39" t="s">
        <v>7973</v>
      </c>
      <c r="M728" s="39"/>
      <c r="N728" s="39" t="s">
        <v>10574</v>
      </c>
      <c r="O728" s="39" t="s">
        <v>10575</v>
      </c>
      <c r="P728" s="39" t="s">
        <v>5036</v>
      </c>
      <c r="Q728" s="39" t="s">
        <v>10576</v>
      </c>
      <c r="R728" s="39" t="s">
        <v>4837</v>
      </c>
      <c r="S728" s="39" t="s">
        <v>10577</v>
      </c>
    </row>
    <row r="729" spans="1:19" x14ac:dyDescent="0.3">
      <c r="A729">
        <v>358</v>
      </c>
      <c r="B729" s="1">
        <v>45448.423564814817</v>
      </c>
      <c r="C729" s="1">
        <v>45448.448368055557</v>
      </c>
      <c r="D729" s="39" t="s">
        <v>10578</v>
      </c>
      <c r="E729" s="39" t="s">
        <v>10579</v>
      </c>
      <c r="F729" s="39" t="s">
        <v>10580</v>
      </c>
      <c r="G729">
        <v>9</v>
      </c>
      <c r="H729">
        <v>14</v>
      </c>
      <c r="I729" s="39" t="s">
        <v>10561</v>
      </c>
      <c r="J729" s="39" t="s">
        <v>1037</v>
      </c>
      <c r="K729" s="39" t="s">
        <v>10552</v>
      </c>
      <c r="L729" s="39" t="s">
        <v>7410</v>
      </c>
      <c r="M729" s="39"/>
      <c r="N729" s="39" t="s">
        <v>5026</v>
      </c>
      <c r="O729" s="39" t="s">
        <v>10581</v>
      </c>
      <c r="P729" s="39" t="s">
        <v>5036</v>
      </c>
      <c r="Q729" s="39" t="s">
        <v>10582</v>
      </c>
      <c r="R729" s="39" t="s">
        <v>4811</v>
      </c>
      <c r="S729" s="39" t="s">
        <v>10563</v>
      </c>
    </row>
    <row r="730" spans="1:19" x14ac:dyDescent="0.3">
      <c r="A730">
        <v>359</v>
      </c>
      <c r="B730" s="1">
        <v>45448.4221875</v>
      </c>
      <c r="C730" s="1">
        <v>45448.449675925927</v>
      </c>
      <c r="D730" s="39" t="s">
        <v>10583</v>
      </c>
      <c r="E730" s="39" t="s">
        <v>10584</v>
      </c>
      <c r="F730" s="39" t="s">
        <v>10585</v>
      </c>
      <c r="G730">
        <v>9</v>
      </c>
      <c r="H730">
        <v>7</v>
      </c>
      <c r="I730" s="39" t="s">
        <v>10586</v>
      </c>
      <c r="J730" s="39" t="s">
        <v>10587</v>
      </c>
      <c r="K730" s="39" t="s">
        <v>10588</v>
      </c>
      <c r="L730" s="39" t="s">
        <v>7410</v>
      </c>
      <c r="M730" s="39"/>
      <c r="N730" s="39" t="s">
        <v>8899</v>
      </c>
      <c r="O730" s="39" t="s">
        <v>10555</v>
      </c>
      <c r="P730" s="39" t="s">
        <v>10589</v>
      </c>
      <c r="Q730" s="39" t="s">
        <v>10582</v>
      </c>
      <c r="R730" s="39" t="s">
        <v>4811</v>
      </c>
      <c r="S730" s="39" t="s">
        <v>10563</v>
      </c>
    </row>
    <row r="731" spans="1:19" x14ac:dyDescent="0.3">
      <c r="A731">
        <v>360</v>
      </c>
      <c r="B731" s="1">
        <v>45448.422256944446</v>
      </c>
      <c r="C731" s="1">
        <v>45448.449745370373</v>
      </c>
      <c r="D731" s="39" t="s">
        <v>10583</v>
      </c>
      <c r="E731" s="39" t="s">
        <v>10584</v>
      </c>
      <c r="F731" s="39" t="s">
        <v>10585</v>
      </c>
      <c r="G731">
        <v>9</v>
      </c>
      <c r="H731">
        <v>7</v>
      </c>
      <c r="I731" s="39" t="s">
        <v>10586</v>
      </c>
      <c r="J731" s="39" t="s">
        <v>10587</v>
      </c>
      <c r="K731" s="39" t="s">
        <v>10588</v>
      </c>
      <c r="L731" s="39" t="s">
        <v>7410</v>
      </c>
      <c r="M731" s="39"/>
      <c r="N731" s="39" t="s">
        <v>8899</v>
      </c>
      <c r="O731" s="39" t="s">
        <v>10555</v>
      </c>
      <c r="P731" s="39" t="s">
        <v>10589</v>
      </c>
      <c r="Q731" s="39" t="s">
        <v>10582</v>
      </c>
      <c r="R731" s="39" t="s">
        <v>4811</v>
      </c>
      <c r="S731" s="39" t="s">
        <v>10563</v>
      </c>
    </row>
    <row r="732" spans="1:19" x14ac:dyDescent="0.3">
      <c r="A732">
        <v>361</v>
      </c>
      <c r="B732" s="1">
        <v>45448.422731481478</v>
      </c>
      <c r="C732" s="1">
        <v>45448.453368055554</v>
      </c>
      <c r="D732" s="39" t="s">
        <v>10590</v>
      </c>
      <c r="E732" s="39" t="s">
        <v>10591</v>
      </c>
      <c r="F732" s="39" t="s">
        <v>10591</v>
      </c>
      <c r="G732">
        <v>9</v>
      </c>
      <c r="H732">
        <v>17</v>
      </c>
      <c r="I732" s="39" t="s">
        <v>10592</v>
      </c>
      <c r="J732" s="39" t="s">
        <v>10593</v>
      </c>
      <c r="K732" s="39" t="s">
        <v>10298</v>
      </c>
      <c r="L732" s="39" t="s">
        <v>10594</v>
      </c>
      <c r="M732" s="39"/>
      <c r="N732" s="39" t="s">
        <v>10595</v>
      </c>
      <c r="O732" s="39" t="s">
        <v>10596</v>
      </c>
      <c r="P732" s="39" t="s">
        <v>10597</v>
      </c>
      <c r="Q732" s="39" t="s">
        <v>10598</v>
      </c>
      <c r="R732" s="39" t="s">
        <v>4811</v>
      </c>
      <c r="S732" s="39" t="s">
        <v>10599</v>
      </c>
    </row>
    <row r="733" spans="1:19" x14ac:dyDescent="0.3">
      <c r="A733">
        <v>362</v>
      </c>
      <c r="B733" s="1">
        <v>45448.448101851849</v>
      </c>
      <c r="C733" s="1">
        <v>45448.453761574077</v>
      </c>
      <c r="D733" s="39" t="s">
        <v>10600</v>
      </c>
      <c r="E733" s="39" t="s">
        <v>10601</v>
      </c>
      <c r="F733" s="39" t="s">
        <v>10602</v>
      </c>
      <c r="G733">
        <v>9</v>
      </c>
      <c r="H733">
        <v>11</v>
      </c>
      <c r="I733" s="39" t="s">
        <v>10603</v>
      </c>
      <c r="J733" s="39" t="s">
        <v>10604</v>
      </c>
      <c r="K733" s="39" t="s">
        <v>10605</v>
      </c>
      <c r="L733" s="39" t="s">
        <v>10606</v>
      </c>
      <c r="M733" s="39"/>
      <c r="N733" s="39" t="s">
        <v>10607</v>
      </c>
      <c r="O733" s="39" t="s">
        <v>10608</v>
      </c>
      <c r="P733" s="39" t="s">
        <v>10609</v>
      </c>
      <c r="Q733" s="39" t="s">
        <v>10610</v>
      </c>
      <c r="R733" s="39" t="s">
        <v>4811</v>
      </c>
      <c r="S733" s="39" t="s">
        <v>10611</v>
      </c>
    </row>
    <row r="734" spans="1:19" x14ac:dyDescent="0.3">
      <c r="A734">
        <v>363</v>
      </c>
      <c r="B734" s="1">
        <v>45448.438900462963</v>
      </c>
      <c r="C734" s="1">
        <v>45448.454398148147</v>
      </c>
      <c r="D734" s="39" t="s">
        <v>10612</v>
      </c>
      <c r="E734" s="39" t="s">
        <v>10613</v>
      </c>
      <c r="F734" s="39" t="s">
        <v>10613</v>
      </c>
      <c r="G734">
        <v>9</v>
      </c>
      <c r="H734">
        <v>3</v>
      </c>
      <c r="I734" s="39" t="s">
        <v>5151</v>
      </c>
      <c r="J734" s="39" t="s">
        <v>10614</v>
      </c>
      <c r="K734" s="39" t="s">
        <v>10615</v>
      </c>
      <c r="L734" s="39" t="s">
        <v>10310</v>
      </c>
      <c r="M734" s="39"/>
      <c r="N734" s="39" t="s">
        <v>10616</v>
      </c>
      <c r="O734" s="39" t="s">
        <v>10555</v>
      </c>
      <c r="P734" s="39" t="s">
        <v>10556</v>
      </c>
      <c r="Q734" s="39" t="s">
        <v>10557</v>
      </c>
      <c r="R734" s="39" t="s">
        <v>4811</v>
      </c>
      <c r="S734" s="39" t="s">
        <v>10558</v>
      </c>
    </row>
    <row r="735" spans="1:19" x14ac:dyDescent="0.3">
      <c r="A735">
        <v>364</v>
      </c>
      <c r="B735" s="1">
        <v>45448.427476851852</v>
      </c>
      <c r="C735" s="1">
        <v>45448.457083333335</v>
      </c>
      <c r="D735" s="39" t="s">
        <v>10617</v>
      </c>
      <c r="E735" s="39" t="s">
        <v>10618</v>
      </c>
      <c r="F735" s="39" t="s">
        <v>10618</v>
      </c>
      <c r="G735">
        <v>9</v>
      </c>
      <c r="H735">
        <v>34</v>
      </c>
      <c r="I735" s="39" t="s">
        <v>10619</v>
      </c>
      <c r="J735" s="39" t="s">
        <v>10620</v>
      </c>
      <c r="K735" s="39" t="s">
        <v>10621</v>
      </c>
      <c r="L735" s="39" t="s">
        <v>7410</v>
      </c>
      <c r="M735" s="39"/>
      <c r="N735" s="39" t="s">
        <v>10622</v>
      </c>
      <c r="O735" s="39" t="s">
        <v>10623</v>
      </c>
      <c r="P735" s="39" t="s">
        <v>10624</v>
      </c>
      <c r="Q735" s="39" t="s">
        <v>10625</v>
      </c>
      <c r="R735" s="39" t="s">
        <v>4811</v>
      </c>
      <c r="S735" s="39" t="s">
        <v>10626</v>
      </c>
    </row>
    <row r="736" spans="1:19" x14ac:dyDescent="0.3">
      <c r="A736">
        <v>365</v>
      </c>
      <c r="B736" s="1">
        <v>45448.449826388889</v>
      </c>
      <c r="C736" s="1">
        <v>45448.457256944443</v>
      </c>
      <c r="D736" s="39" t="s">
        <v>10627</v>
      </c>
      <c r="E736" s="39" t="s">
        <v>10628</v>
      </c>
      <c r="F736" s="39" t="s">
        <v>10628</v>
      </c>
      <c r="G736">
        <v>9</v>
      </c>
      <c r="H736">
        <v>33</v>
      </c>
      <c r="I736" s="39" t="s">
        <v>4865</v>
      </c>
      <c r="J736" s="39" t="s">
        <v>6899</v>
      </c>
      <c r="K736" s="39" t="s">
        <v>10629</v>
      </c>
      <c r="L736" s="39" t="s">
        <v>7410</v>
      </c>
      <c r="M736" s="39"/>
      <c r="N736" s="39" t="s">
        <v>10630</v>
      </c>
      <c r="O736" s="39" t="s">
        <v>10631</v>
      </c>
      <c r="P736" s="39" t="s">
        <v>5036</v>
      </c>
      <c r="Q736" s="39" t="s">
        <v>10632</v>
      </c>
      <c r="R736" s="39" t="s">
        <v>4837</v>
      </c>
      <c r="S736" s="39" t="s">
        <v>10633</v>
      </c>
    </row>
    <row r="737" spans="1:19" x14ac:dyDescent="0.3">
      <c r="A737">
        <v>366</v>
      </c>
      <c r="B737" s="1">
        <v>45448.444548611114</v>
      </c>
      <c r="C737" s="1">
        <v>45448.458449074074</v>
      </c>
      <c r="D737" s="39" t="s">
        <v>10634</v>
      </c>
      <c r="E737" s="39" t="s">
        <v>10635</v>
      </c>
      <c r="F737" s="39" t="s">
        <v>10635</v>
      </c>
      <c r="G737">
        <v>9</v>
      </c>
      <c r="H737">
        <v>20</v>
      </c>
      <c r="I737" s="39" t="s">
        <v>4865</v>
      </c>
      <c r="J737" s="39" t="s">
        <v>10636</v>
      </c>
      <c r="K737" s="39" t="s">
        <v>10637</v>
      </c>
      <c r="L737" s="39" t="s">
        <v>10310</v>
      </c>
      <c r="M737" s="39"/>
      <c r="N737" s="39" t="s">
        <v>10616</v>
      </c>
      <c r="O737" s="39" t="s">
        <v>10631</v>
      </c>
      <c r="P737" s="39" t="s">
        <v>10638</v>
      </c>
      <c r="Q737" s="39" t="s">
        <v>10639</v>
      </c>
      <c r="R737" s="39" t="s">
        <v>4811</v>
      </c>
      <c r="S737" s="39" t="s">
        <v>10640</v>
      </c>
    </row>
    <row r="738" spans="1:19" x14ac:dyDescent="0.3">
      <c r="A738">
        <v>367</v>
      </c>
      <c r="B738" s="1">
        <v>45448.460763888892</v>
      </c>
      <c r="C738" s="1">
        <v>45448.460925925923</v>
      </c>
      <c r="D738" s="39" t="s">
        <v>10641</v>
      </c>
      <c r="E738" s="39" t="s">
        <v>10642</v>
      </c>
      <c r="F738" s="39" t="s">
        <v>10642</v>
      </c>
      <c r="G738">
        <v>6</v>
      </c>
      <c r="H738">
        <v>13</v>
      </c>
      <c r="I738" s="39" t="s">
        <v>10643</v>
      </c>
      <c r="J738" s="39" t="s">
        <v>10644</v>
      </c>
      <c r="K738" s="39" t="s">
        <v>10645</v>
      </c>
      <c r="L738" s="39" t="s">
        <v>7410</v>
      </c>
      <c r="M738" s="39"/>
      <c r="N738" s="39" t="s">
        <v>10646</v>
      </c>
      <c r="O738" s="39" t="s">
        <v>10647</v>
      </c>
      <c r="P738" s="39" t="s">
        <v>10648</v>
      </c>
      <c r="Q738" s="39" t="s">
        <v>10649</v>
      </c>
      <c r="R738" s="39" t="s">
        <v>4837</v>
      </c>
      <c r="S738" s="39" t="s">
        <v>10650</v>
      </c>
    </row>
    <row r="739" spans="1:19" x14ac:dyDescent="0.3">
      <c r="A739">
        <v>368</v>
      </c>
      <c r="B739" s="1">
        <v>45448.495625000003</v>
      </c>
      <c r="C739" s="1">
        <v>45448.502789351849</v>
      </c>
      <c r="D739" s="39" t="s">
        <v>10651</v>
      </c>
      <c r="E739" s="39" t="s">
        <v>10652</v>
      </c>
      <c r="F739" s="39" t="s">
        <v>10653</v>
      </c>
      <c r="G739">
        <v>10</v>
      </c>
      <c r="H739">
        <v>39</v>
      </c>
      <c r="I739" s="39" t="s">
        <v>9431</v>
      </c>
      <c r="J739" s="39" t="s">
        <v>10654</v>
      </c>
      <c r="K739" s="39" t="s">
        <v>10655</v>
      </c>
      <c r="L739" s="39" t="s">
        <v>8160</v>
      </c>
      <c r="M739" s="39"/>
      <c r="N739" s="39" t="s">
        <v>5026</v>
      </c>
      <c r="O739" s="39" t="s">
        <v>10656</v>
      </c>
      <c r="P739" s="39" t="s">
        <v>10657</v>
      </c>
      <c r="Q739" s="39" t="s">
        <v>10658</v>
      </c>
      <c r="R739" s="39" t="s">
        <v>4811</v>
      </c>
      <c r="S739" s="39" t="s">
        <v>10659</v>
      </c>
    </row>
    <row r="740" spans="1:19" x14ac:dyDescent="0.3">
      <c r="A740">
        <v>369</v>
      </c>
      <c r="B740" s="1">
        <v>45448.478182870371</v>
      </c>
      <c r="C740" s="1">
        <v>45448.503032407411</v>
      </c>
      <c r="D740" s="39" t="s">
        <v>10660</v>
      </c>
      <c r="E740" s="39" t="s">
        <v>10661</v>
      </c>
      <c r="F740" s="39" t="s">
        <v>10661</v>
      </c>
      <c r="G740">
        <v>10</v>
      </c>
      <c r="H740">
        <v>30</v>
      </c>
      <c r="I740" s="39" t="s">
        <v>9431</v>
      </c>
      <c r="J740" s="39" t="s">
        <v>10654</v>
      </c>
      <c r="K740" s="39" t="s">
        <v>10662</v>
      </c>
      <c r="L740" s="39" t="s">
        <v>7410</v>
      </c>
      <c r="M740" s="39"/>
      <c r="N740" s="39" t="s">
        <v>5026</v>
      </c>
      <c r="O740" s="39" t="s">
        <v>10656</v>
      </c>
      <c r="P740" s="39" t="s">
        <v>6660</v>
      </c>
      <c r="Q740" s="39" t="s">
        <v>10658</v>
      </c>
      <c r="R740" s="39" t="s">
        <v>4811</v>
      </c>
      <c r="S740" s="39" t="s">
        <v>10659</v>
      </c>
    </row>
    <row r="741" spans="1:19" x14ac:dyDescent="0.3">
      <c r="A741">
        <v>370</v>
      </c>
      <c r="B741" s="1">
        <v>45448.478437500002</v>
      </c>
      <c r="C741" s="1">
        <v>45448.50403935185</v>
      </c>
      <c r="D741" s="39" t="s">
        <v>10663</v>
      </c>
      <c r="E741" s="39" t="s">
        <v>10664</v>
      </c>
      <c r="F741" s="39" t="s">
        <v>10665</v>
      </c>
      <c r="G741">
        <v>10</v>
      </c>
      <c r="H741">
        <v>19</v>
      </c>
      <c r="I741" s="39" t="s">
        <v>10666</v>
      </c>
      <c r="J741" s="39" t="s">
        <v>10667</v>
      </c>
      <c r="K741" s="39" t="s">
        <v>10668</v>
      </c>
      <c r="L741" s="39" t="s">
        <v>7410</v>
      </c>
      <c r="M741" s="39"/>
      <c r="N741" s="39" t="s">
        <v>10669</v>
      </c>
      <c r="O741" s="39" t="s">
        <v>10656</v>
      </c>
      <c r="P741" s="39" t="s">
        <v>9626</v>
      </c>
      <c r="Q741" s="39" t="s">
        <v>10658</v>
      </c>
      <c r="R741" s="39" t="s">
        <v>4811</v>
      </c>
      <c r="S741" s="39" t="s">
        <v>10659</v>
      </c>
    </row>
    <row r="742" spans="1:19" x14ac:dyDescent="0.3">
      <c r="A742">
        <v>371</v>
      </c>
      <c r="B742" s="1">
        <v>45448.489525462966</v>
      </c>
      <c r="C742" s="1">
        <v>45448.504143518519</v>
      </c>
      <c r="D742" s="39" t="s">
        <v>10670</v>
      </c>
      <c r="E742" s="39" t="s">
        <v>10671</v>
      </c>
      <c r="F742" s="39" t="s">
        <v>10671</v>
      </c>
      <c r="G742">
        <v>10</v>
      </c>
      <c r="H742">
        <v>21</v>
      </c>
      <c r="I742" s="39" t="s">
        <v>10666</v>
      </c>
      <c r="J742" s="39" t="s">
        <v>10667</v>
      </c>
      <c r="K742" s="39" t="s">
        <v>10668</v>
      </c>
      <c r="L742" s="39" t="s">
        <v>10310</v>
      </c>
      <c r="M742" s="39"/>
      <c r="N742" s="39" t="s">
        <v>5026</v>
      </c>
      <c r="O742" s="39" t="s">
        <v>10656</v>
      </c>
      <c r="P742" s="39" t="s">
        <v>10657</v>
      </c>
      <c r="Q742" s="39" t="s">
        <v>10658</v>
      </c>
      <c r="R742" s="39" t="s">
        <v>4811</v>
      </c>
      <c r="S742" s="39" t="s">
        <v>10672</v>
      </c>
    </row>
    <row r="743" spans="1:19" x14ac:dyDescent="0.3">
      <c r="A743">
        <v>372</v>
      </c>
      <c r="B743" s="1">
        <v>45448.508043981485</v>
      </c>
      <c r="C743" s="1">
        <v>45448.508958333332</v>
      </c>
      <c r="D743" s="39" t="s">
        <v>10673</v>
      </c>
      <c r="E743" s="39" t="s">
        <v>10674</v>
      </c>
      <c r="F743" s="39" t="s">
        <v>10674</v>
      </c>
      <c r="G743">
        <v>10</v>
      </c>
      <c r="H743">
        <v>17</v>
      </c>
      <c r="I743" s="39" t="s">
        <v>10675</v>
      </c>
      <c r="J743" s="39" t="s">
        <v>10676</v>
      </c>
      <c r="K743" s="39" t="s">
        <v>10668</v>
      </c>
      <c r="L743" s="39" t="s">
        <v>10677</v>
      </c>
      <c r="M743" s="39"/>
      <c r="N743" s="39" t="s">
        <v>10678</v>
      </c>
      <c r="O743" s="39" t="s">
        <v>10679</v>
      </c>
      <c r="P743" s="39" t="s">
        <v>10680</v>
      </c>
      <c r="Q743" s="39" t="s">
        <v>10658</v>
      </c>
      <c r="R743" s="39" t="s">
        <v>4811</v>
      </c>
      <c r="S743" s="39" t="s">
        <v>10681</v>
      </c>
    </row>
    <row r="744" spans="1:19" x14ac:dyDescent="0.3">
      <c r="A744">
        <v>373</v>
      </c>
      <c r="B744" s="1">
        <v>45448.491157407407</v>
      </c>
      <c r="C744" s="1">
        <v>45448.508969907409</v>
      </c>
      <c r="D744" s="39" t="s">
        <v>10682</v>
      </c>
      <c r="E744" s="39" t="s">
        <v>10683</v>
      </c>
      <c r="F744" s="39" t="s">
        <v>10684</v>
      </c>
      <c r="G744">
        <v>10</v>
      </c>
      <c r="H744">
        <v>37</v>
      </c>
      <c r="I744" s="39" t="s">
        <v>10685</v>
      </c>
      <c r="J744" s="39" t="s">
        <v>10686</v>
      </c>
      <c r="K744" s="39" t="s">
        <v>10668</v>
      </c>
      <c r="L744" s="39" t="s">
        <v>10677</v>
      </c>
      <c r="M744" s="39"/>
      <c r="N744" s="39" t="s">
        <v>10687</v>
      </c>
      <c r="O744" s="39" t="s">
        <v>10679</v>
      </c>
      <c r="P744" s="39" t="s">
        <v>10680</v>
      </c>
      <c r="Q744" s="39" t="s">
        <v>10658</v>
      </c>
      <c r="R744" s="39" t="s">
        <v>4811</v>
      </c>
      <c r="S744" s="39" t="s">
        <v>10688</v>
      </c>
    </row>
    <row r="745" spans="1:19" x14ac:dyDescent="0.3">
      <c r="A745">
        <v>374</v>
      </c>
      <c r="B745" s="1">
        <v>45448.51766203704</v>
      </c>
      <c r="C745" s="1">
        <v>45448.518738425926</v>
      </c>
      <c r="D745" s="39" t="s">
        <v>10689</v>
      </c>
      <c r="E745" s="39" t="s">
        <v>10690</v>
      </c>
      <c r="F745" s="39" t="s">
        <v>10691</v>
      </c>
      <c r="G745">
        <v>10</v>
      </c>
      <c r="H745">
        <v>38</v>
      </c>
      <c r="I745" s="39" t="s">
        <v>10692</v>
      </c>
      <c r="J745" s="39" t="s">
        <v>10676</v>
      </c>
      <c r="K745" s="39" t="s">
        <v>10693</v>
      </c>
      <c r="L745" s="39" t="s">
        <v>10677</v>
      </c>
      <c r="M745" s="39"/>
      <c r="N745" s="39" t="s">
        <v>10694</v>
      </c>
      <c r="O745" s="39" t="s">
        <v>10695</v>
      </c>
      <c r="P745" s="39" t="s">
        <v>10696</v>
      </c>
      <c r="Q745" s="39" t="s">
        <v>10697</v>
      </c>
      <c r="R745" s="39" t="s">
        <v>4811</v>
      </c>
      <c r="S745" s="39" t="s">
        <v>10698</v>
      </c>
    </row>
    <row r="746" spans="1:19" x14ac:dyDescent="0.3">
      <c r="A746">
        <v>375</v>
      </c>
      <c r="B746" s="1">
        <v>45448.516180555554</v>
      </c>
      <c r="C746" s="1">
        <v>45448.530949074076</v>
      </c>
      <c r="D746" s="39" t="s">
        <v>10699</v>
      </c>
      <c r="E746" s="39" t="s">
        <v>10700</v>
      </c>
      <c r="F746" s="39" t="s">
        <v>10700</v>
      </c>
      <c r="G746">
        <v>6</v>
      </c>
      <c r="H746">
        <v>15</v>
      </c>
      <c r="I746" s="39" t="s">
        <v>10701</v>
      </c>
      <c r="J746" s="39" t="s">
        <v>10702</v>
      </c>
      <c r="K746" s="39" t="s">
        <v>10703</v>
      </c>
      <c r="L746" s="39" t="s">
        <v>8160</v>
      </c>
      <c r="M746" s="39"/>
      <c r="N746" s="39" t="s">
        <v>10704</v>
      </c>
      <c r="O746" s="39" t="s">
        <v>10705</v>
      </c>
      <c r="P746" s="39" t="s">
        <v>10706</v>
      </c>
      <c r="Q746" s="39" t="s">
        <v>10707</v>
      </c>
      <c r="R746" s="39" t="s">
        <v>4811</v>
      </c>
      <c r="S746" s="39" t="s">
        <v>8852</v>
      </c>
    </row>
    <row r="747" spans="1:19" x14ac:dyDescent="0.3">
      <c r="A747">
        <v>376</v>
      </c>
      <c r="B747" s="1">
        <v>45448.521574074075</v>
      </c>
      <c r="C747" s="1">
        <v>45448.531192129631</v>
      </c>
      <c r="D747" s="39" t="s">
        <v>10708</v>
      </c>
      <c r="E747" s="39" t="s">
        <v>10709</v>
      </c>
      <c r="F747" s="39" t="s">
        <v>10710</v>
      </c>
      <c r="G747">
        <v>6</v>
      </c>
      <c r="H747">
        <v>33</v>
      </c>
      <c r="I747" s="39" t="s">
        <v>4949</v>
      </c>
      <c r="J747" s="39" t="s">
        <v>10711</v>
      </c>
      <c r="K747" s="39" t="s">
        <v>10712</v>
      </c>
      <c r="L747" s="39" t="s">
        <v>7410</v>
      </c>
      <c r="M747" s="39"/>
      <c r="N747" s="39" t="s">
        <v>10713</v>
      </c>
      <c r="O747" s="39" t="s">
        <v>8878</v>
      </c>
      <c r="P747" s="39" t="s">
        <v>10714</v>
      </c>
      <c r="Q747" s="39" t="s">
        <v>4855</v>
      </c>
      <c r="R747" s="39" t="s">
        <v>4811</v>
      </c>
      <c r="S747" s="39" t="s">
        <v>8881</v>
      </c>
    </row>
    <row r="748" spans="1:19" x14ac:dyDescent="0.3">
      <c r="A748">
        <v>377</v>
      </c>
      <c r="B748" s="1">
        <v>45448.724502314813</v>
      </c>
      <c r="C748" s="1">
        <v>45448.730312500003</v>
      </c>
      <c r="D748" s="39" t="s">
        <v>10715</v>
      </c>
      <c r="E748" s="39" t="s">
        <v>10716</v>
      </c>
      <c r="F748" s="39" t="s">
        <v>10716</v>
      </c>
      <c r="G748">
        <v>7</v>
      </c>
      <c r="H748">
        <v>5</v>
      </c>
      <c r="I748" s="39" t="s">
        <v>10717</v>
      </c>
      <c r="J748" s="39" t="s">
        <v>10718</v>
      </c>
      <c r="K748" s="39" t="s">
        <v>10719</v>
      </c>
      <c r="L748" s="39" t="s">
        <v>5791</v>
      </c>
      <c r="M748" s="39"/>
      <c r="N748" s="39" t="s">
        <v>6490</v>
      </c>
      <c r="O748" s="39" t="s">
        <v>10720</v>
      </c>
      <c r="P748" s="39" t="s">
        <v>10721</v>
      </c>
      <c r="Q748" s="39" t="s">
        <v>10722</v>
      </c>
      <c r="R748" s="39" t="s">
        <v>4811</v>
      </c>
      <c r="S748" s="39" t="s">
        <v>10723</v>
      </c>
    </row>
    <row r="749" spans="1:19" x14ac:dyDescent="0.3">
      <c r="A749">
        <v>378</v>
      </c>
      <c r="B749" s="1">
        <v>45448.777488425927</v>
      </c>
      <c r="C749" s="1">
        <v>45448.778900462959</v>
      </c>
      <c r="D749" s="39" t="s">
        <v>10724</v>
      </c>
      <c r="E749" s="39" t="s">
        <v>10725</v>
      </c>
      <c r="F749" s="39" t="s">
        <v>10726</v>
      </c>
      <c r="G749">
        <v>6</v>
      </c>
      <c r="H749">
        <v>12</v>
      </c>
      <c r="I749" s="39" t="s">
        <v>10727</v>
      </c>
      <c r="J749" s="39" t="s">
        <v>10728</v>
      </c>
      <c r="K749" s="39" t="s">
        <v>10729</v>
      </c>
      <c r="L749" s="39" t="s">
        <v>10730</v>
      </c>
      <c r="M749" s="39"/>
      <c r="N749" s="39" t="s">
        <v>10731</v>
      </c>
      <c r="O749" s="39" t="s">
        <v>10732</v>
      </c>
      <c r="P749" s="39" t="s">
        <v>10733</v>
      </c>
      <c r="Q749" s="39" t="s">
        <v>10734</v>
      </c>
      <c r="R749" s="39" t="s">
        <v>4811</v>
      </c>
      <c r="S749" s="39" t="s">
        <v>10735</v>
      </c>
    </row>
    <row r="750" spans="1:19" x14ac:dyDescent="0.3">
      <c r="A750">
        <v>379</v>
      </c>
      <c r="B750" s="1">
        <v>45448.807766203703</v>
      </c>
      <c r="C750" s="1">
        <v>45448.823240740741</v>
      </c>
      <c r="D750" s="39" t="s">
        <v>10736</v>
      </c>
      <c r="E750" s="39" t="s">
        <v>10737</v>
      </c>
      <c r="F750" s="39" t="s">
        <v>10737</v>
      </c>
      <c r="G750">
        <v>6</v>
      </c>
      <c r="H750">
        <v>17</v>
      </c>
      <c r="I750" s="39" t="s">
        <v>10738</v>
      </c>
      <c r="J750" s="39" t="s">
        <v>10739</v>
      </c>
      <c r="K750" s="39" t="s">
        <v>10740</v>
      </c>
      <c r="L750" s="39" t="s">
        <v>7410</v>
      </c>
      <c r="M750" s="39"/>
      <c r="N750" s="39" t="s">
        <v>4870</v>
      </c>
      <c r="O750" s="39" t="s">
        <v>10741</v>
      </c>
      <c r="P750" s="39" t="s">
        <v>10742</v>
      </c>
      <c r="Q750" s="39" t="s">
        <v>10743</v>
      </c>
      <c r="R750" s="39" t="s">
        <v>4811</v>
      </c>
      <c r="S750" s="39" t="s">
        <v>10744</v>
      </c>
    </row>
    <row r="751" spans="1:19" x14ac:dyDescent="0.3">
      <c r="A751">
        <v>380</v>
      </c>
      <c r="B751" s="1">
        <v>45448.878495370373</v>
      </c>
      <c r="C751" s="1">
        <v>45448.883993055555</v>
      </c>
      <c r="D751" s="39" t="s">
        <v>10745</v>
      </c>
      <c r="E751" s="39" t="s">
        <v>10746</v>
      </c>
      <c r="F751" s="39" t="s">
        <v>10746</v>
      </c>
      <c r="G751">
        <v>9</v>
      </c>
      <c r="H751">
        <v>19</v>
      </c>
      <c r="I751" s="39" t="s">
        <v>4865</v>
      </c>
      <c r="J751" s="39" t="s">
        <v>10747</v>
      </c>
      <c r="K751" s="39" t="s">
        <v>10637</v>
      </c>
      <c r="L751" s="39" t="s">
        <v>10310</v>
      </c>
      <c r="M751" s="39"/>
      <c r="N751" s="39" t="s">
        <v>10748</v>
      </c>
      <c r="O751" s="39" t="s">
        <v>894</v>
      </c>
      <c r="P751" s="39" t="s">
        <v>10638</v>
      </c>
      <c r="Q751" s="39" t="s">
        <v>10749</v>
      </c>
      <c r="R751" s="39" t="s">
        <v>4811</v>
      </c>
      <c r="S751" s="39" t="s">
        <v>10640</v>
      </c>
    </row>
    <row r="752" spans="1:19" x14ac:dyDescent="0.3">
      <c r="A752">
        <v>381</v>
      </c>
      <c r="B752" s="1">
        <v>45448.888252314813</v>
      </c>
      <c r="C752" s="1">
        <v>45448.89744212963</v>
      </c>
      <c r="D752" s="39" t="s">
        <v>10750</v>
      </c>
      <c r="E752" s="39" t="s">
        <v>10751</v>
      </c>
      <c r="F752" s="39" t="s">
        <v>10752</v>
      </c>
      <c r="G752">
        <v>6</v>
      </c>
      <c r="H752">
        <v>8</v>
      </c>
      <c r="I752" s="39" t="s">
        <v>10753</v>
      </c>
      <c r="J752" s="39" t="s">
        <v>1037</v>
      </c>
      <c r="K752" s="39" t="s">
        <v>10754</v>
      </c>
      <c r="L752" s="39" t="s">
        <v>7410</v>
      </c>
      <c r="M752" s="39"/>
      <c r="N752" s="39" t="s">
        <v>10472</v>
      </c>
      <c r="O752" s="39" t="s">
        <v>10755</v>
      </c>
      <c r="P752" s="39" t="s">
        <v>5036</v>
      </c>
      <c r="Q752" s="39" t="s">
        <v>10756</v>
      </c>
      <c r="R752" s="39" t="s">
        <v>4811</v>
      </c>
      <c r="S752" s="39" t="s">
        <v>10757</v>
      </c>
    </row>
    <row r="753" spans="1:19" x14ac:dyDescent="0.3">
      <c r="A753">
        <v>382</v>
      </c>
      <c r="B753" s="1">
        <v>45448.917164351849</v>
      </c>
      <c r="C753" s="1">
        <v>45448.917199074072</v>
      </c>
      <c r="D753" s="39" t="s">
        <v>10758</v>
      </c>
      <c r="E753" s="39" t="s">
        <v>10759</v>
      </c>
      <c r="F753" s="39" t="s">
        <v>10759</v>
      </c>
      <c r="G753">
        <v>6</v>
      </c>
      <c r="H753">
        <v>36</v>
      </c>
      <c r="I753" s="39" t="s">
        <v>10760</v>
      </c>
      <c r="J753" s="39" t="s">
        <v>10761</v>
      </c>
      <c r="K753" s="39" t="s">
        <v>10762</v>
      </c>
      <c r="L753" s="39" t="s">
        <v>7410</v>
      </c>
      <c r="M753" s="39"/>
      <c r="N753" s="39" t="s">
        <v>10763</v>
      </c>
      <c r="O753" s="39" t="s">
        <v>10764</v>
      </c>
      <c r="P753" s="39" t="s">
        <v>10765</v>
      </c>
      <c r="Q753" s="39" t="s">
        <v>10766</v>
      </c>
      <c r="R753" s="39" t="s">
        <v>4837</v>
      </c>
      <c r="S753" s="39" t="s">
        <v>10767</v>
      </c>
    </row>
    <row r="754" spans="1:19" x14ac:dyDescent="0.3">
      <c r="A754">
        <v>383</v>
      </c>
      <c r="B754" s="1">
        <v>45449.568668981483</v>
      </c>
      <c r="C754" s="1">
        <v>45449.572997685187</v>
      </c>
      <c r="D754" s="39" t="s">
        <v>10768</v>
      </c>
      <c r="E754" s="39" t="s">
        <v>10769</v>
      </c>
      <c r="F754" s="39" t="s">
        <v>10769</v>
      </c>
      <c r="G754">
        <v>7</v>
      </c>
      <c r="H754">
        <v>9</v>
      </c>
      <c r="I754" s="39" t="s">
        <v>4865</v>
      </c>
      <c r="J754" s="39" t="s">
        <v>9336</v>
      </c>
      <c r="K754" s="39" t="s">
        <v>10770</v>
      </c>
      <c r="L754" s="39" t="s">
        <v>10771</v>
      </c>
      <c r="M754" s="39"/>
      <c r="N754" s="39" t="s">
        <v>10772</v>
      </c>
      <c r="O754" s="39" t="s">
        <v>10773</v>
      </c>
      <c r="P754" s="39" t="s">
        <v>10774</v>
      </c>
      <c r="Q754" s="39" t="s">
        <v>9313</v>
      </c>
      <c r="R754" s="39" t="s">
        <v>4811</v>
      </c>
      <c r="S754" s="39" t="s">
        <v>10775</v>
      </c>
    </row>
    <row r="755" spans="1:19" x14ac:dyDescent="0.3">
      <c r="A755">
        <v>384</v>
      </c>
      <c r="B755" s="1">
        <v>45449.566805555558</v>
      </c>
      <c r="C755" s="1">
        <v>45449.574131944442</v>
      </c>
      <c r="D755" s="39" t="s">
        <v>10776</v>
      </c>
      <c r="E755" s="39" t="s">
        <v>10777</v>
      </c>
      <c r="F755" s="39" t="s">
        <v>10777</v>
      </c>
      <c r="G755">
        <v>7</v>
      </c>
      <c r="H755">
        <v>17</v>
      </c>
      <c r="I755" s="39" t="s">
        <v>10778</v>
      </c>
      <c r="J755" s="39" t="s">
        <v>9336</v>
      </c>
      <c r="K755" s="39" t="s">
        <v>10779</v>
      </c>
      <c r="L755" s="39" t="s">
        <v>10780</v>
      </c>
      <c r="M755" s="39"/>
      <c r="N755" s="39" t="s">
        <v>6490</v>
      </c>
      <c r="O755" s="39" t="s">
        <v>10781</v>
      </c>
      <c r="P755" s="39" t="s">
        <v>10782</v>
      </c>
      <c r="Q755" s="39" t="s">
        <v>10783</v>
      </c>
      <c r="R755" s="39" t="s">
        <v>4811</v>
      </c>
      <c r="S755" s="39" t="s">
        <v>9378</v>
      </c>
    </row>
    <row r="756" spans="1:19" x14ac:dyDescent="0.3">
      <c r="A756">
        <v>385</v>
      </c>
      <c r="B756" s="1">
        <v>45449.502638888887</v>
      </c>
      <c r="C756" s="1">
        <v>45449.583182870374</v>
      </c>
      <c r="D756" s="39" t="s">
        <v>10784</v>
      </c>
      <c r="E756" s="39" t="s">
        <v>10785</v>
      </c>
      <c r="F756" s="39" t="s">
        <v>10785</v>
      </c>
      <c r="G756">
        <v>7</v>
      </c>
      <c r="H756">
        <v>7</v>
      </c>
      <c r="I756" s="39" t="s">
        <v>4865</v>
      </c>
      <c r="J756" s="39" t="s">
        <v>9336</v>
      </c>
      <c r="K756" s="39" t="s">
        <v>10786</v>
      </c>
      <c r="L756" s="39" t="s">
        <v>10787</v>
      </c>
      <c r="M756" s="39"/>
      <c r="N756" s="39" t="s">
        <v>10788</v>
      </c>
      <c r="O756" s="39" t="s">
        <v>10789</v>
      </c>
      <c r="P756" s="39" t="s">
        <v>10790</v>
      </c>
      <c r="Q756" s="39" t="s">
        <v>10791</v>
      </c>
      <c r="R756" s="39" t="s">
        <v>4811</v>
      </c>
      <c r="S756" s="39" t="s">
        <v>10792</v>
      </c>
    </row>
    <row r="757" spans="1:19" x14ac:dyDescent="0.3">
      <c r="A757">
        <v>386</v>
      </c>
      <c r="B757" s="1">
        <v>45449.657719907409</v>
      </c>
      <c r="C757" s="1">
        <v>45449.675358796296</v>
      </c>
      <c r="D757" s="39" t="s">
        <v>10793</v>
      </c>
      <c r="E757" s="39" t="s">
        <v>10794</v>
      </c>
      <c r="F757" s="39" t="s">
        <v>10795</v>
      </c>
      <c r="G757">
        <v>6</v>
      </c>
      <c r="H757">
        <v>3</v>
      </c>
      <c r="I757" s="39" t="s">
        <v>10796</v>
      </c>
      <c r="J757" s="39" t="s">
        <v>10797</v>
      </c>
      <c r="K757" s="39" t="s">
        <v>10798</v>
      </c>
      <c r="L757" s="39" t="s">
        <v>10799</v>
      </c>
      <c r="M757" s="39"/>
      <c r="N757" s="39" t="s">
        <v>10800</v>
      </c>
      <c r="O757" s="39" t="s">
        <v>10801</v>
      </c>
      <c r="P757" s="39" t="s">
        <v>10802</v>
      </c>
      <c r="Q757" s="39" t="s">
        <v>10803</v>
      </c>
      <c r="R757" s="39" t="s">
        <v>4811</v>
      </c>
      <c r="S757" s="39" t="s">
        <v>10804</v>
      </c>
    </row>
    <row r="758" spans="1:19" x14ac:dyDescent="0.3">
      <c r="A758">
        <v>387</v>
      </c>
      <c r="B758" s="1">
        <v>45449.919548611113</v>
      </c>
      <c r="C758" s="1">
        <v>45449.936689814815</v>
      </c>
      <c r="D758" s="39" t="s">
        <v>10805</v>
      </c>
      <c r="E758" s="39" t="s">
        <v>10806</v>
      </c>
      <c r="F758" s="39" t="s">
        <v>10806</v>
      </c>
      <c r="G758">
        <v>6</v>
      </c>
      <c r="H758">
        <v>30</v>
      </c>
      <c r="I758" s="39" t="s">
        <v>10807</v>
      </c>
      <c r="J758" s="39" t="s">
        <v>10808</v>
      </c>
      <c r="K758" s="39" t="s">
        <v>10809</v>
      </c>
      <c r="L758" s="39" t="s">
        <v>10186</v>
      </c>
      <c r="M758" s="39"/>
      <c r="N758" s="39" t="s">
        <v>5026</v>
      </c>
      <c r="O758" s="39" t="s">
        <v>10810</v>
      </c>
      <c r="P758" s="39" t="s">
        <v>6660</v>
      </c>
      <c r="Q758" s="39" t="s">
        <v>10811</v>
      </c>
      <c r="R758" s="39" t="s">
        <v>4837</v>
      </c>
      <c r="S758" s="39" t="s">
        <v>10812</v>
      </c>
    </row>
    <row r="759" spans="1:19" x14ac:dyDescent="0.3">
      <c r="A759">
        <v>388</v>
      </c>
      <c r="B759" s="1">
        <v>45450.643113425926</v>
      </c>
      <c r="C759" s="1">
        <v>45450.659930555557</v>
      </c>
      <c r="D759" s="39" t="s">
        <v>10813</v>
      </c>
      <c r="E759" s="39" t="s">
        <v>10814</v>
      </c>
      <c r="F759" s="39" t="s">
        <v>10814</v>
      </c>
      <c r="G759">
        <v>10</v>
      </c>
      <c r="H759">
        <v>22</v>
      </c>
      <c r="I759" s="39" t="s">
        <v>10815</v>
      </c>
      <c r="J759" s="39" t="s">
        <v>10816</v>
      </c>
      <c r="K759" s="39" t="s">
        <v>10817</v>
      </c>
      <c r="L759" s="39" t="s">
        <v>10818</v>
      </c>
      <c r="M759" s="39"/>
      <c r="N759" s="39" t="s">
        <v>10819</v>
      </c>
      <c r="O759" s="39" t="s">
        <v>10820</v>
      </c>
      <c r="P759" s="39" t="s">
        <v>5036</v>
      </c>
      <c r="Q759" s="39" t="s">
        <v>10821</v>
      </c>
      <c r="R759" s="39" t="s">
        <v>4811</v>
      </c>
      <c r="S759" s="39" t="s">
        <v>10822</v>
      </c>
    </row>
    <row r="760" spans="1:19" x14ac:dyDescent="0.3">
      <c r="A760">
        <v>389</v>
      </c>
      <c r="B760" s="1">
        <v>45450.781180555554</v>
      </c>
      <c r="C760" s="1">
        <v>45450.786087962966</v>
      </c>
      <c r="D760" s="39" t="s">
        <v>10823</v>
      </c>
      <c r="E760" s="39" t="s">
        <v>10824</v>
      </c>
      <c r="F760" s="39" t="s">
        <v>10824</v>
      </c>
      <c r="G760">
        <v>10</v>
      </c>
      <c r="H760">
        <v>31</v>
      </c>
      <c r="I760" s="39" t="s">
        <v>1194</v>
      </c>
      <c r="J760" s="39" t="s">
        <v>10825</v>
      </c>
      <c r="K760" s="39" t="s">
        <v>10826</v>
      </c>
      <c r="L760" s="39" t="s">
        <v>10827</v>
      </c>
      <c r="M760" s="39"/>
      <c r="N760" s="39" t="s">
        <v>10828</v>
      </c>
      <c r="O760" s="39" t="s">
        <v>10829</v>
      </c>
      <c r="P760" s="39" t="s">
        <v>10830</v>
      </c>
      <c r="Q760" s="39" t="s">
        <v>10831</v>
      </c>
      <c r="R760" s="39" t="s">
        <v>4811</v>
      </c>
      <c r="S760" s="39" t="s">
        <v>10832</v>
      </c>
    </row>
    <row r="761" spans="1:19" x14ac:dyDescent="0.3">
      <c r="A761">
        <v>390</v>
      </c>
      <c r="B761" s="1">
        <v>45451.839201388888</v>
      </c>
      <c r="C761" s="1">
        <v>45451.83934027778</v>
      </c>
      <c r="D761" s="39" t="s">
        <v>10833</v>
      </c>
      <c r="E761" s="39" t="s">
        <v>10834</v>
      </c>
      <c r="F761" s="39" t="s">
        <v>10835</v>
      </c>
      <c r="G761">
        <v>10</v>
      </c>
      <c r="H761">
        <v>28</v>
      </c>
      <c r="I761" s="39" t="s">
        <v>10836</v>
      </c>
      <c r="J761" s="39" t="s">
        <v>10837</v>
      </c>
      <c r="K761" s="39" t="s">
        <v>10838</v>
      </c>
      <c r="L761" s="39" t="s">
        <v>10839</v>
      </c>
      <c r="M761" s="39"/>
      <c r="N761" s="39" t="s">
        <v>10840</v>
      </c>
      <c r="O761" s="39" t="s">
        <v>10841</v>
      </c>
      <c r="P761" s="39" t="s">
        <v>10842</v>
      </c>
      <c r="Q761" s="39" t="s">
        <v>10843</v>
      </c>
      <c r="R761" s="39" t="s">
        <v>4811</v>
      </c>
      <c r="S761" s="39" t="s">
        <v>10844</v>
      </c>
    </row>
    <row r="762" spans="1:19" x14ac:dyDescent="0.3">
      <c r="A762">
        <v>391</v>
      </c>
      <c r="B762" s="1">
        <v>45451.893819444442</v>
      </c>
      <c r="C762" s="1">
        <v>45451.914884259262</v>
      </c>
      <c r="D762" s="39" t="s">
        <v>10845</v>
      </c>
      <c r="E762" s="39" t="s">
        <v>10846</v>
      </c>
      <c r="F762" s="39" t="s">
        <v>10847</v>
      </c>
      <c r="G762">
        <v>6</v>
      </c>
      <c r="H762">
        <v>25</v>
      </c>
      <c r="I762" s="39" t="s">
        <v>6540</v>
      </c>
      <c r="J762" s="39" t="s">
        <v>10848</v>
      </c>
      <c r="K762" s="39" t="s">
        <v>10849</v>
      </c>
      <c r="L762" s="39" t="s">
        <v>7765</v>
      </c>
      <c r="M762" s="39"/>
      <c r="N762" s="39" t="s">
        <v>10850</v>
      </c>
      <c r="O762" s="39" t="s">
        <v>10851</v>
      </c>
      <c r="P762" s="39" t="s">
        <v>10852</v>
      </c>
      <c r="Q762" s="39" t="s">
        <v>10853</v>
      </c>
      <c r="R762" s="39" t="s">
        <v>4811</v>
      </c>
      <c r="S762" s="39" t="s">
        <v>10854</v>
      </c>
    </row>
    <row r="763" spans="1:19" x14ac:dyDescent="0.3">
      <c r="A763">
        <v>392</v>
      </c>
      <c r="B763" s="1">
        <v>45452.597291666665</v>
      </c>
      <c r="C763" s="1">
        <v>45452.621793981481</v>
      </c>
      <c r="D763" s="39" t="s">
        <v>10855</v>
      </c>
      <c r="E763" s="39" t="s">
        <v>10856</v>
      </c>
      <c r="F763" s="39" t="s">
        <v>10857</v>
      </c>
      <c r="G763">
        <v>6</v>
      </c>
      <c r="H763">
        <v>21</v>
      </c>
      <c r="I763" s="39" t="s">
        <v>10858</v>
      </c>
      <c r="J763" s="39" t="s">
        <v>10859</v>
      </c>
      <c r="K763" s="39" t="s">
        <v>10860</v>
      </c>
      <c r="L763" s="39" t="s">
        <v>1194</v>
      </c>
      <c r="M763" s="39"/>
      <c r="N763" s="39" t="s">
        <v>10861</v>
      </c>
      <c r="O763" s="39" t="s">
        <v>10862</v>
      </c>
      <c r="P763" s="39" t="s">
        <v>10863</v>
      </c>
      <c r="Q763" s="39" t="s">
        <v>10864</v>
      </c>
      <c r="R763" s="39" t="s">
        <v>4811</v>
      </c>
      <c r="S763" s="39" t="s">
        <v>10865</v>
      </c>
    </row>
    <row r="764" spans="1:19" x14ac:dyDescent="0.3">
      <c r="A764">
        <v>393</v>
      </c>
      <c r="B764" s="1">
        <v>45453.256932870368</v>
      </c>
      <c r="C764" s="1">
        <v>45453.292673611111</v>
      </c>
      <c r="D764" s="39" t="s">
        <v>10866</v>
      </c>
      <c r="E764" s="39" t="s">
        <v>10867</v>
      </c>
      <c r="F764" s="39" t="s">
        <v>10868</v>
      </c>
      <c r="G764">
        <v>10</v>
      </c>
      <c r="H764">
        <v>34</v>
      </c>
      <c r="I764" s="39" t="s">
        <v>9391</v>
      </c>
      <c r="J764" s="39" t="s">
        <v>10869</v>
      </c>
      <c r="K764" s="39" t="s">
        <v>6098</v>
      </c>
      <c r="L764" s="39" t="s">
        <v>10870</v>
      </c>
      <c r="M764" s="39"/>
      <c r="N764" s="39" t="s">
        <v>10871</v>
      </c>
      <c r="O764" s="39" t="s">
        <v>10872</v>
      </c>
      <c r="P764" s="39" t="s">
        <v>10873</v>
      </c>
      <c r="Q764" s="39" t="s">
        <v>10874</v>
      </c>
      <c r="R764" s="39" t="s">
        <v>4811</v>
      </c>
      <c r="S764" s="39" t="s">
        <v>10875</v>
      </c>
    </row>
    <row r="765" spans="1:19" x14ac:dyDescent="0.3">
      <c r="A765">
        <v>394</v>
      </c>
      <c r="B765" s="1">
        <v>45453.794131944444</v>
      </c>
      <c r="C765" s="1">
        <v>45453.803379629629</v>
      </c>
      <c r="D765" s="39" t="s">
        <v>10876</v>
      </c>
      <c r="E765" s="39" t="s">
        <v>10877</v>
      </c>
      <c r="F765" s="39" t="s">
        <v>10878</v>
      </c>
      <c r="G765">
        <v>6</v>
      </c>
      <c r="H765">
        <v>23</v>
      </c>
      <c r="I765" s="39" t="s">
        <v>10879</v>
      </c>
      <c r="J765" s="39" t="s">
        <v>175</v>
      </c>
      <c r="K765" s="39" t="s">
        <v>10880</v>
      </c>
      <c r="L765" s="39" t="s">
        <v>7410</v>
      </c>
      <c r="M765" s="39"/>
      <c r="N765" s="39" t="s">
        <v>10881</v>
      </c>
      <c r="O765" s="39" t="s">
        <v>10882</v>
      </c>
      <c r="P765" s="39" t="s">
        <v>10428</v>
      </c>
      <c r="Q765" s="39" t="s">
        <v>10883</v>
      </c>
      <c r="R765" s="39" t="s">
        <v>4837</v>
      </c>
      <c r="S765" s="39" t="s">
        <v>10884</v>
      </c>
    </row>
    <row r="766" spans="1:19" x14ac:dyDescent="0.3">
      <c r="A766">
        <v>395</v>
      </c>
      <c r="B766" s="1">
        <v>45453.907222222224</v>
      </c>
      <c r="C766" s="1">
        <v>45453.924166666664</v>
      </c>
      <c r="D766" s="39" t="s">
        <v>10885</v>
      </c>
      <c r="E766" s="39" t="s">
        <v>10886</v>
      </c>
      <c r="F766" s="39" t="s">
        <v>10886</v>
      </c>
      <c r="G766">
        <v>6</v>
      </c>
      <c r="H766">
        <v>19</v>
      </c>
      <c r="I766" s="39" t="s">
        <v>10887</v>
      </c>
      <c r="J766" s="39" t="s">
        <v>10888</v>
      </c>
      <c r="K766" s="39" t="s">
        <v>10889</v>
      </c>
      <c r="L766" s="39" t="s">
        <v>10890</v>
      </c>
      <c r="M766" s="39"/>
      <c r="N766" s="39" t="s">
        <v>9854</v>
      </c>
      <c r="O766" s="39" t="s">
        <v>10891</v>
      </c>
      <c r="P766" s="39" t="s">
        <v>10892</v>
      </c>
      <c r="Q766" s="39" t="s">
        <v>10893</v>
      </c>
      <c r="R766" s="39" t="s">
        <v>4811</v>
      </c>
      <c r="S766" s="39" t="s">
        <v>10894</v>
      </c>
    </row>
    <row r="767" spans="1:19" x14ac:dyDescent="0.3">
      <c r="A767">
        <v>396</v>
      </c>
      <c r="B767" s="1">
        <v>45454.310682870368</v>
      </c>
      <c r="C767" s="1">
        <v>45454.325682870367</v>
      </c>
      <c r="D767" s="39" t="s">
        <v>10895</v>
      </c>
      <c r="E767" s="39" t="s">
        <v>10896</v>
      </c>
      <c r="F767" s="39" t="s">
        <v>10896</v>
      </c>
      <c r="G767">
        <v>6</v>
      </c>
      <c r="H767">
        <v>22</v>
      </c>
      <c r="I767" s="39" t="s">
        <v>6732</v>
      </c>
      <c r="J767" s="39" t="s">
        <v>10897</v>
      </c>
      <c r="K767" s="39" t="s">
        <v>10898</v>
      </c>
      <c r="L767" s="39" t="s">
        <v>7973</v>
      </c>
      <c r="M767" s="39"/>
      <c r="N767" s="39" t="s">
        <v>5791</v>
      </c>
      <c r="O767" s="39" t="s">
        <v>10899</v>
      </c>
      <c r="P767" s="39" t="s">
        <v>10900</v>
      </c>
      <c r="Q767" s="39" t="s">
        <v>10901</v>
      </c>
      <c r="R767" s="39" t="s">
        <v>4811</v>
      </c>
      <c r="S767" s="39" t="s">
        <v>10902</v>
      </c>
    </row>
    <row r="768" spans="1:19" x14ac:dyDescent="0.3">
      <c r="A768">
        <v>397</v>
      </c>
      <c r="B768" s="1">
        <v>45454.778587962966</v>
      </c>
      <c r="C768" s="1">
        <v>45454.786134259259</v>
      </c>
      <c r="D768" s="39" t="s">
        <v>10903</v>
      </c>
      <c r="E768" s="39" t="s">
        <v>10904</v>
      </c>
      <c r="F768" s="39" t="s">
        <v>10905</v>
      </c>
      <c r="G768">
        <v>6</v>
      </c>
      <c r="H768">
        <v>38</v>
      </c>
      <c r="I768" s="39" t="s">
        <v>10906</v>
      </c>
      <c r="J768" s="39" t="s">
        <v>10907</v>
      </c>
      <c r="K768" s="39" t="s">
        <v>10908</v>
      </c>
      <c r="L768" s="39" t="s">
        <v>10909</v>
      </c>
      <c r="M768" s="39"/>
      <c r="N768" s="39" t="s">
        <v>10910</v>
      </c>
      <c r="O768" s="39" t="s">
        <v>10911</v>
      </c>
      <c r="P768" s="39" t="s">
        <v>10912</v>
      </c>
      <c r="Q768" s="39" t="s">
        <v>10803</v>
      </c>
      <c r="R768" s="39" t="s">
        <v>4811</v>
      </c>
      <c r="S768" s="39" t="s">
        <v>10913</v>
      </c>
    </row>
    <row r="769" spans="1:19" x14ac:dyDescent="0.3">
      <c r="A769">
        <v>398</v>
      </c>
      <c r="B769" s="1">
        <v>45454.819305555553</v>
      </c>
      <c r="C769" s="1">
        <v>45454.819374999999</v>
      </c>
      <c r="D769" s="39" t="s">
        <v>10914</v>
      </c>
      <c r="E769" s="39" t="s">
        <v>10915</v>
      </c>
      <c r="F769" s="39" t="s">
        <v>10915</v>
      </c>
      <c r="G769">
        <v>10</v>
      </c>
      <c r="H769">
        <v>11</v>
      </c>
      <c r="I769" s="39" t="s">
        <v>10916</v>
      </c>
      <c r="J769" s="39" t="s">
        <v>10917</v>
      </c>
      <c r="K769" s="39" t="s">
        <v>10918</v>
      </c>
      <c r="L769" s="39" t="s">
        <v>10919</v>
      </c>
      <c r="M769" s="39"/>
      <c r="N769" s="39" t="s">
        <v>5026</v>
      </c>
      <c r="O769" s="39" t="s">
        <v>10920</v>
      </c>
      <c r="P769" s="39" t="s">
        <v>10921</v>
      </c>
      <c r="Q769" s="39" t="s">
        <v>10922</v>
      </c>
      <c r="R769" s="39" t="s">
        <v>4811</v>
      </c>
      <c r="S769" s="39" t="s">
        <v>10923</v>
      </c>
    </row>
    <row r="770" spans="1:19" x14ac:dyDescent="0.3">
      <c r="A770">
        <v>399</v>
      </c>
      <c r="B770" s="1">
        <v>45454.819837962961</v>
      </c>
      <c r="C770" s="1">
        <v>45454.822453703702</v>
      </c>
      <c r="D770" s="39" t="s">
        <v>10924</v>
      </c>
      <c r="E770" s="39" t="s">
        <v>10925</v>
      </c>
      <c r="F770" s="39" t="s">
        <v>10926</v>
      </c>
      <c r="G770">
        <v>10</v>
      </c>
      <c r="H770">
        <v>4</v>
      </c>
      <c r="I770" s="39" t="s">
        <v>10927</v>
      </c>
      <c r="J770" s="39" t="s">
        <v>2809</v>
      </c>
      <c r="K770" s="39" t="s">
        <v>10928</v>
      </c>
      <c r="L770" s="39" t="s">
        <v>7410</v>
      </c>
      <c r="M770" s="39"/>
      <c r="N770" s="39" t="s">
        <v>5026</v>
      </c>
      <c r="O770" s="39" t="s">
        <v>10920</v>
      </c>
      <c r="P770" s="39" t="s">
        <v>5036</v>
      </c>
      <c r="Q770" s="39" t="s">
        <v>10929</v>
      </c>
      <c r="R770" s="39" t="s">
        <v>4811</v>
      </c>
      <c r="S770" s="39" t="s">
        <v>10930</v>
      </c>
    </row>
    <row r="771" spans="1:19" x14ac:dyDescent="0.3">
      <c r="A771">
        <v>400</v>
      </c>
      <c r="B771" s="1">
        <v>45454.801481481481</v>
      </c>
      <c r="C771" s="1">
        <v>45454.826736111114</v>
      </c>
      <c r="D771" s="39" t="s">
        <v>10931</v>
      </c>
      <c r="E771" s="39" t="s">
        <v>10932</v>
      </c>
      <c r="F771" s="39" t="s">
        <v>10933</v>
      </c>
      <c r="G771">
        <v>10</v>
      </c>
      <c r="H771">
        <v>36</v>
      </c>
      <c r="I771" s="39" t="s">
        <v>4865</v>
      </c>
      <c r="J771" s="39" t="s">
        <v>10934</v>
      </c>
      <c r="K771" s="39" t="s">
        <v>10935</v>
      </c>
      <c r="L771" s="39" t="s">
        <v>7973</v>
      </c>
      <c r="M771" s="39"/>
      <c r="N771" s="39" t="s">
        <v>10936</v>
      </c>
      <c r="O771" s="39" t="s">
        <v>10937</v>
      </c>
      <c r="P771" s="39" t="s">
        <v>10938</v>
      </c>
      <c r="Q771" s="39" t="s">
        <v>5205</v>
      </c>
      <c r="R771" s="39" t="s">
        <v>4837</v>
      </c>
      <c r="S771" s="39" t="s">
        <v>10939</v>
      </c>
    </row>
    <row r="772" spans="1:19" x14ac:dyDescent="0.3">
      <c r="A772">
        <v>401</v>
      </c>
      <c r="B772" s="1">
        <v>45454.820497685185</v>
      </c>
      <c r="C772" s="1">
        <v>45454.83016203704</v>
      </c>
      <c r="D772" s="39" t="s">
        <v>10940</v>
      </c>
      <c r="E772" s="39" t="s">
        <v>10941</v>
      </c>
      <c r="F772" s="39" t="s">
        <v>10942</v>
      </c>
      <c r="G772">
        <v>6</v>
      </c>
      <c r="H772">
        <v>34</v>
      </c>
      <c r="I772" s="39" t="s">
        <v>8317</v>
      </c>
      <c r="J772" s="39" t="s">
        <v>10943</v>
      </c>
      <c r="K772" s="39" t="s">
        <v>10944</v>
      </c>
      <c r="L772" s="39" t="s">
        <v>10248</v>
      </c>
      <c r="M772" s="39"/>
      <c r="N772" s="39" t="s">
        <v>10945</v>
      </c>
      <c r="O772" s="39" t="s">
        <v>10946</v>
      </c>
      <c r="P772" s="39" t="s">
        <v>5036</v>
      </c>
      <c r="Q772" s="39" t="s">
        <v>4864</v>
      </c>
      <c r="R772" s="39" t="s">
        <v>4811</v>
      </c>
      <c r="S772" s="39" t="s">
        <v>10947</v>
      </c>
    </row>
    <row r="773" spans="1:19" x14ac:dyDescent="0.3">
      <c r="A773">
        <v>402</v>
      </c>
      <c r="B773" s="1">
        <v>45454.828912037039</v>
      </c>
      <c r="C773" s="1">
        <v>45454.848263888889</v>
      </c>
      <c r="D773" s="39" t="s">
        <v>10948</v>
      </c>
      <c r="E773" s="39" t="s">
        <v>10949</v>
      </c>
      <c r="F773" s="39" t="s">
        <v>10949</v>
      </c>
      <c r="G773">
        <v>10</v>
      </c>
      <c r="H773">
        <v>16</v>
      </c>
      <c r="I773" s="39" t="s">
        <v>1194</v>
      </c>
      <c r="J773" s="39" t="s">
        <v>10950</v>
      </c>
      <c r="K773" s="39" t="s">
        <v>10951</v>
      </c>
      <c r="L773" s="39" t="s">
        <v>10952</v>
      </c>
      <c r="M773" s="39"/>
      <c r="N773" s="39" t="s">
        <v>10953</v>
      </c>
      <c r="O773" s="39" t="s">
        <v>10920</v>
      </c>
      <c r="P773" s="39" t="s">
        <v>10954</v>
      </c>
      <c r="Q773" s="39" t="s">
        <v>10955</v>
      </c>
      <c r="R773" s="39" t="s">
        <v>4811</v>
      </c>
      <c r="S773" s="39" t="s">
        <v>10956</v>
      </c>
    </row>
    <row r="774" spans="1:19" x14ac:dyDescent="0.3">
      <c r="A774">
        <v>403</v>
      </c>
      <c r="B774" s="1">
        <v>45454.846076388887</v>
      </c>
      <c r="C774" s="1">
        <v>45454.851261574076</v>
      </c>
      <c r="D774" s="39" t="s">
        <v>10957</v>
      </c>
      <c r="E774" s="39" t="s">
        <v>10958</v>
      </c>
      <c r="F774" s="39" t="s">
        <v>10959</v>
      </c>
      <c r="G774">
        <v>6</v>
      </c>
      <c r="H774">
        <v>24</v>
      </c>
      <c r="I774" s="39" t="s">
        <v>10960</v>
      </c>
      <c r="J774" s="39" t="s">
        <v>10961</v>
      </c>
      <c r="K774" s="39" t="s">
        <v>10962</v>
      </c>
      <c r="L774" s="39" t="s">
        <v>7410</v>
      </c>
      <c r="M774" s="39"/>
      <c r="N774" s="39" t="s">
        <v>10963</v>
      </c>
      <c r="O774" s="39" t="s">
        <v>10964</v>
      </c>
      <c r="P774" s="39" t="s">
        <v>5036</v>
      </c>
      <c r="Q774" s="39" t="s">
        <v>10965</v>
      </c>
      <c r="R774" s="39" t="s">
        <v>4837</v>
      </c>
      <c r="S774" s="39" t="s">
        <v>10966</v>
      </c>
    </row>
    <row r="775" spans="1:19" x14ac:dyDescent="0.3">
      <c r="A775">
        <v>404</v>
      </c>
      <c r="B775" s="1">
        <v>45454.824930555558</v>
      </c>
      <c r="C775" s="1">
        <v>45454.853125000001</v>
      </c>
      <c r="D775" s="39" t="s">
        <v>10967</v>
      </c>
      <c r="E775" s="39" t="s">
        <v>10968</v>
      </c>
      <c r="F775" s="39" t="s">
        <v>10969</v>
      </c>
      <c r="G775">
        <v>10</v>
      </c>
      <c r="H775">
        <v>32</v>
      </c>
      <c r="I775" s="39" t="s">
        <v>10970</v>
      </c>
      <c r="J775" s="39" t="s">
        <v>10971</v>
      </c>
      <c r="K775" s="39" t="s">
        <v>10972</v>
      </c>
      <c r="L775" s="39" t="s">
        <v>7856</v>
      </c>
      <c r="M775" s="39"/>
      <c r="N775" s="39" t="s">
        <v>10973</v>
      </c>
      <c r="O775" s="39" t="s">
        <v>10974</v>
      </c>
      <c r="P775" s="39" t="s">
        <v>10975</v>
      </c>
      <c r="Q775" s="39" t="s">
        <v>10976</v>
      </c>
      <c r="R775" s="39" t="s">
        <v>4811</v>
      </c>
      <c r="S775" s="39" t="s">
        <v>10977</v>
      </c>
    </row>
    <row r="776" spans="1:19" x14ac:dyDescent="0.3">
      <c r="A776">
        <v>405</v>
      </c>
      <c r="B776" s="1">
        <v>45454.853564814817</v>
      </c>
      <c r="C776" s="1">
        <v>45454.857094907406</v>
      </c>
      <c r="D776" s="39" t="s">
        <v>10978</v>
      </c>
      <c r="E776" s="39" t="s">
        <v>10979</v>
      </c>
      <c r="F776" s="39" t="s">
        <v>10980</v>
      </c>
      <c r="G776">
        <v>6</v>
      </c>
      <c r="H776">
        <v>16</v>
      </c>
      <c r="I776" s="39" t="s">
        <v>10981</v>
      </c>
      <c r="J776" s="39" t="s">
        <v>10982</v>
      </c>
      <c r="K776" s="39" t="s">
        <v>10983</v>
      </c>
      <c r="L776" s="39" t="s">
        <v>7856</v>
      </c>
      <c r="M776" s="39"/>
      <c r="N776" s="39" t="s">
        <v>5026</v>
      </c>
      <c r="O776" s="39" t="s">
        <v>10984</v>
      </c>
      <c r="P776" s="39" t="s">
        <v>10985</v>
      </c>
      <c r="Q776" s="39" t="s">
        <v>10986</v>
      </c>
      <c r="R776" s="39" t="s">
        <v>4811</v>
      </c>
      <c r="S776" s="39" t="s">
        <v>10987</v>
      </c>
    </row>
    <row r="777" spans="1:19" x14ac:dyDescent="0.3">
      <c r="A777">
        <v>406</v>
      </c>
      <c r="B777" s="1">
        <v>45454.857789351852</v>
      </c>
      <c r="C777" s="1">
        <v>45454.858946759261</v>
      </c>
      <c r="D777" s="39" t="s">
        <v>10988</v>
      </c>
      <c r="E777" s="39" t="s">
        <v>10989</v>
      </c>
      <c r="F777" s="39" t="s">
        <v>10990</v>
      </c>
      <c r="G777">
        <v>10</v>
      </c>
      <c r="H777">
        <v>6</v>
      </c>
      <c r="I777" s="39" t="s">
        <v>7991</v>
      </c>
      <c r="J777" s="39" t="s">
        <v>10991</v>
      </c>
      <c r="K777" s="39" t="s">
        <v>10992</v>
      </c>
      <c r="L777" s="39" t="s">
        <v>7410</v>
      </c>
      <c r="M777" s="39"/>
      <c r="N777" s="39" t="s">
        <v>10993</v>
      </c>
      <c r="O777" s="39" t="s">
        <v>10920</v>
      </c>
      <c r="P777" s="39" t="s">
        <v>6660</v>
      </c>
      <c r="Q777" s="39" t="s">
        <v>10994</v>
      </c>
      <c r="R777" s="39" t="s">
        <v>4811</v>
      </c>
      <c r="S777" s="39" t="s">
        <v>10995</v>
      </c>
    </row>
    <row r="778" spans="1:19" x14ac:dyDescent="0.3">
      <c r="A778">
        <v>407</v>
      </c>
      <c r="B778" s="1">
        <v>45454.813576388886</v>
      </c>
      <c r="C778" s="1">
        <v>45454.864432870374</v>
      </c>
      <c r="D778" s="39" t="s">
        <v>10996</v>
      </c>
      <c r="E778" s="39" t="s">
        <v>10997</v>
      </c>
      <c r="F778" s="39" t="s">
        <v>10998</v>
      </c>
      <c r="G778">
        <v>6</v>
      </c>
      <c r="H778">
        <v>7</v>
      </c>
      <c r="I778" s="39" t="s">
        <v>10999</v>
      </c>
      <c r="J778" s="39" t="s">
        <v>65</v>
      </c>
      <c r="K778" s="39" t="s">
        <v>11000</v>
      </c>
      <c r="L778" s="39" t="s">
        <v>11001</v>
      </c>
      <c r="M778" s="39"/>
      <c r="N778" s="39" t="s">
        <v>11002</v>
      </c>
      <c r="O778" s="39" t="s">
        <v>11003</v>
      </c>
      <c r="P778" s="39" t="s">
        <v>11004</v>
      </c>
      <c r="Q778" s="39" t="s">
        <v>11005</v>
      </c>
      <c r="R778" s="39" t="s">
        <v>4811</v>
      </c>
      <c r="S778" s="39" t="s">
        <v>11006</v>
      </c>
    </row>
    <row r="779" spans="1:19" x14ac:dyDescent="0.3">
      <c r="A779">
        <v>408</v>
      </c>
      <c r="B779" s="1">
        <v>45454.874085648145</v>
      </c>
      <c r="C779" s="1">
        <v>45454.87703703704</v>
      </c>
      <c r="D779" s="39" t="s">
        <v>11007</v>
      </c>
      <c r="E779" s="39" t="s">
        <v>11008</v>
      </c>
      <c r="F779" s="39" t="s">
        <v>11009</v>
      </c>
      <c r="G779">
        <v>10</v>
      </c>
      <c r="H779">
        <v>14</v>
      </c>
      <c r="I779" s="39" t="s">
        <v>11010</v>
      </c>
      <c r="J779" s="39" t="s">
        <v>8657</v>
      </c>
      <c r="K779" s="39" t="s">
        <v>10918</v>
      </c>
      <c r="L779" s="39" t="s">
        <v>11011</v>
      </c>
      <c r="M779" s="39"/>
      <c r="N779" s="39" t="s">
        <v>11012</v>
      </c>
      <c r="O779" s="39" t="s">
        <v>10920</v>
      </c>
      <c r="P779" s="39" t="s">
        <v>11013</v>
      </c>
      <c r="Q779" s="39" t="s">
        <v>11014</v>
      </c>
      <c r="R779" s="39" t="s">
        <v>4811</v>
      </c>
      <c r="S779" s="39" t="s">
        <v>10923</v>
      </c>
    </row>
    <row r="780" spans="1:19" x14ac:dyDescent="0.3">
      <c r="A780">
        <v>409</v>
      </c>
      <c r="B780" s="1">
        <v>45454.872812499998</v>
      </c>
      <c r="C780" s="1">
        <v>45454.887372685182</v>
      </c>
      <c r="D780" s="39" t="s">
        <v>11015</v>
      </c>
      <c r="E780" s="39" t="s">
        <v>11016</v>
      </c>
      <c r="F780" s="39" t="s">
        <v>11016</v>
      </c>
      <c r="G780">
        <v>6</v>
      </c>
      <c r="H780">
        <v>18</v>
      </c>
      <c r="I780" s="39" t="s">
        <v>11017</v>
      </c>
      <c r="J780" s="39" t="s">
        <v>11018</v>
      </c>
      <c r="K780" s="39" t="s">
        <v>11019</v>
      </c>
      <c r="L780" s="39" t="s">
        <v>11020</v>
      </c>
      <c r="M780" s="39"/>
      <c r="N780" s="39" t="s">
        <v>11021</v>
      </c>
      <c r="O780" s="39" t="s">
        <v>11022</v>
      </c>
      <c r="P780" s="39" t="s">
        <v>11023</v>
      </c>
      <c r="Q780" s="39" t="s">
        <v>11024</v>
      </c>
      <c r="R780" s="39" t="s">
        <v>4811</v>
      </c>
      <c r="S780" s="39" t="s">
        <v>11025</v>
      </c>
    </row>
    <row r="781" spans="1:19" x14ac:dyDescent="0.3">
      <c r="A781">
        <v>410</v>
      </c>
      <c r="B781" s="1">
        <v>45454.889398148145</v>
      </c>
      <c r="C781" s="1">
        <v>45454.894201388888</v>
      </c>
      <c r="D781" s="39" t="s">
        <v>11026</v>
      </c>
      <c r="E781" s="39" t="s">
        <v>11027</v>
      </c>
      <c r="F781" s="39" t="s">
        <v>11027</v>
      </c>
      <c r="G781">
        <v>10</v>
      </c>
      <c r="H781">
        <v>15</v>
      </c>
      <c r="I781" s="39" t="s">
        <v>7991</v>
      </c>
      <c r="J781" s="39" t="s">
        <v>1037</v>
      </c>
      <c r="K781" s="39" t="s">
        <v>11028</v>
      </c>
      <c r="L781" s="39" t="s">
        <v>7410</v>
      </c>
      <c r="M781" s="39"/>
      <c r="N781" s="39" t="s">
        <v>5026</v>
      </c>
      <c r="O781" s="39" t="s">
        <v>11029</v>
      </c>
      <c r="P781" s="39" t="s">
        <v>7431</v>
      </c>
      <c r="Q781" s="39" t="s">
        <v>11030</v>
      </c>
      <c r="R781" s="39" t="s">
        <v>4811</v>
      </c>
      <c r="S781" s="39" t="s">
        <v>11031</v>
      </c>
    </row>
    <row r="782" spans="1:19" x14ac:dyDescent="0.3">
      <c r="A782">
        <v>411</v>
      </c>
      <c r="B782" s="1">
        <v>45454.879363425927</v>
      </c>
      <c r="C782" s="1">
        <v>45454.900231481479</v>
      </c>
      <c r="D782" s="39" t="s">
        <v>11032</v>
      </c>
      <c r="E782" s="39" t="s">
        <v>11033</v>
      </c>
      <c r="F782" s="39" t="s">
        <v>11033</v>
      </c>
      <c r="G782">
        <v>6</v>
      </c>
      <c r="H782">
        <v>26</v>
      </c>
      <c r="I782" s="39" t="s">
        <v>4865</v>
      </c>
      <c r="J782" s="39" t="s">
        <v>1037</v>
      </c>
      <c r="K782" s="39" t="s">
        <v>11034</v>
      </c>
      <c r="L782" s="39" t="s">
        <v>7856</v>
      </c>
      <c r="M782" s="39"/>
      <c r="N782" s="39" t="s">
        <v>11035</v>
      </c>
      <c r="O782" s="39" t="s">
        <v>11036</v>
      </c>
      <c r="P782" s="39" t="s">
        <v>11037</v>
      </c>
      <c r="Q782" s="39" t="s">
        <v>11038</v>
      </c>
      <c r="R782" s="39" t="s">
        <v>4811</v>
      </c>
      <c r="S782" s="39" t="s">
        <v>11039</v>
      </c>
    </row>
    <row r="783" spans="1:19" x14ac:dyDescent="0.3">
      <c r="A783">
        <v>412</v>
      </c>
      <c r="B783" s="1">
        <v>45454.897939814815</v>
      </c>
      <c r="C783" s="1">
        <v>45454.900706018518</v>
      </c>
      <c r="D783" s="39" t="s">
        <v>11040</v>
      </c>
      <c r="E783" s="39" t="s">
        <v>11041</v>
      </c>
      <c r="F783" s="39" t="s">
        <v>11041</v>
      </c>
      <c r="G783">
        <v>10</v>
      </c>
      <c r="H783">
        <v>35</v>
      </c>
      <c r="I783" s="39" t="s">
        <v>11042</v>
      </c>
      <c r="J783" s="39" t="s">
        <v>11043</v>
      </c>
      <c r="K783" s="39" t="s">
        <v>11044</v>
      </c>
      <c r="L783" s="39" t="s">
        <v>7856</v>
      </c>
      <c r="M783" s="39"/>
      <c r="N783" s="39" t="s">
        <v>11045</v>
      </c>
      <c r="O783" s="39" t="s">
        <v>11046</v>
      </c>
      <c r="P783" s="39" t="s">
        <v>11047</v>
      </c>
      <c r="Q783" s="39" t="s">
        <v>11048</v>
      </c>
      <c r="R783" s="39" t="s">
        <v>4811</v>
      </c>
      <c r="S783" s="39" t="s">
        <v>11049</v>
      </c>
    </row>
    <row r="784" spans="1:19" x14ac:dyDescent="0.3">
      <c r="A784">
        <v>413</v>
      </c>
      <c r="B784" s="1">
        <v>45454.888287037036</v>
      </c>
      <c r="C784" s="1">
        <v>45454.901574074072</v>
      </c>
      <c r="D784" s="39" t="s">
        <v>11050</v>
      </c>
      <c r="E784" s="39" t="s">
        <v>11051</v>
      </c>
      <c r="F784" s="39" t="s">
        <v>11052</v>
      </c>
      <c r="G784">
        <v>6</v>
      </c>
      <c r="H784">
        <v>2</v>
      </c>
      <c r="I784" s="39" t="s">
        <v>10349</v>
      </c>
      <c r="J784" s="39" t="s">
        <v>107</v>
      </c>
      <c r="K784" s="39" t="s">
        <v>11053</v>
      </c>
      <c r="L784" s="39" t="s">
        <v>7410</v>
      </c>
      <c r="M784" s="39"/>
      <c r="N784" s="39" t="s">
        <v>5026</v>
      </c>
      <c r="O784" s="39" t="s">
        <v>11054</v>
      </c>
      <c r="P784" s="39" t="s">
        <v>11055</v>
      </c>
      <c r="Q784" s="39" t="s">
        <v>11056</v>
      </c>
      <c r="R784" s="39" t="s">
        <v>4811</v>
      </c>
      <c r="S784" s="39" t="s">
        <v>11057</v>
      </c>
    </row>
    <row r="785" spans="1:19" x14ac:dyDescent="0.3">
      <c r="A785">
        <v>414</v>
      </c>
      <c r="B785" s="1">
        <v>45454.897303240738</v>
      </c>
      <c r="C785" s="1">
        <v>45454.909861111111</v>
      </c>
      <c r="D785" s="39" t="s">
        <v>11058</v>
      </c>
      <c r="E785" s="39" t="s">
        <v>11059</v>
      </c>
      <c r="F785" s="39" t="s">
        <v>11060</v>
      </c>
      <c r="G785">
        <v>10</v>
      </c>
      <c r="H785">
        <v>20</v>
      </c>
      <c r="I785" s="39" t="s">
        <v>4865</v>
      </c>
      <c r="J785" s="39" t="s">
        <v>9336</v>
      </c>
      <c r="K785" s="39" t="s">
        <v>11061</v>
      </c>
      <c r="L785" s="39" t="s">
        <v>11062</v>
      </c>
      <c r="M785" s="39"/>
      <c r="N785" s="39" t="s">
        <v>7377</v>
      </c>
      <c r="O785" s="39" t="s">
        <v>9619</v>
      </c>
      <c r="P785" s="39" t="s">
        <v>5036</v>
      </c>
      <c r="Q785" s="39" t="s">
        <v>11063</v>
      </c>
      <c r="R785" s="39" t="s">
        <v>4811</v>
      </c>
      <c r="S785" s="39" t="s">
        <v>11064</v>
      </c>
    </row>
    <row r="786" spans="1:19" x14ac:dyDescent="0.3">
      <c r="A786">
        <v>415</v>
      </c>
      <c r="B786" s="1">
        <v>45454.904942129629</v>
      </c>
      <c r="C786" s="1">
        <v>45454.912986111114</v>
      </c>
      <c r="D786" s="39" t="s">
        <v>11065</v>
      </c>
      <c r="E786" s="39" t="s">
        <v>11066</v>
      </c>
      <c r="F786" s="39" t="s">
        <v>11067</v>
      </c>
      <c r="G786">
        <v>10</v>
      </c>
      <c r="H786">
        <v>10</v>
      </c>
      <c r="I786" s="39" t="s">
        <v>11068</v>
      </c>
      <c r="J786" s="39" t="s">
        <v>11069</v>
      </c>
      <c r="K786" s="39" t="s">
        <v>11070</v>
      </c>
      <c r="L786" s="39" t="s">
        <v>11071</v>
      </c>
      <c r="M786" s="39"/>
      <c r="N786" s="39" t="s">
        <v>11072</v>
      </c>
      <c r="O786" s="39" t="s">
        <v>10920</v>
      </c>
      <c r="P786" s="39" t="s">
        <v>11073</v>
      </c>
      <c r="Q786" s="39" t="s">
        <v>11074</v>
      </c>
      <c r="R786" s="39" t="s">
        <v>4811</v>
      </c>
      <c r="S786" s="39" t="s">
        <v>11075</v>
      </c>
    </row>
    <row r="787" spans="1:19" x14ac:dyDescent="0.3">
      <c r="A787">
        <v>416</v>
      </c>
      <c r="B787" s="1">
        <v>45454.918240740742</v>
      </c>
      <c r="C787" s="1">
        <v>45454.918449074074</v>
      </c>
      <c r="D787" s="39" t="s">
        <v>11076</v>
      </c>
      <c r="E787" s="39" t="s">
        <v>11077</v>
      </c>
      <c r="F787" s="39" t="s">
        <v>11078</v>
      </c>
      <c r="G787">
        <v>10</v>
      </c>
      <c r="H787">
        <v>29</v>
      </c>
      <c r="I787" s="39" t="s">
        <v>9739</v>
      </c>
      <c r="J787" s="39" t="s">
        <v>11079</v>
      </c>
      <c r="K787" s="39" t="s">
        <v>11080</v>
      </c>
      <c r="L787" s="39" t="s">
        <v>8707</v>
      </c>
      <c r="M787" s="39"/>
      <c r="N787" s="39" t="s">
        <v>11081</v>
      </c>
      <c r="O787" s="39" t="s">
        <v>11082</v>
      </c>
      <c r="P787" s="39" t="s">
        <v>11083</v>
      </c>
      <c r="Q787" s="39" t="s">
        <v>11084</v>
      </c>
      <c r="R787" s="39" t="s">
        <v>4811</v>
      </c>
      <c r="S787" s="39" t="s">
        <v>11085</v>
      </c>
    </row>
    <row r="788" spans="1:19" x14ac:dyDescent="0.3">
      <c r="A788">
        <v>417</v>
      </c>
      <c r="B788" s="1">
        <v>45455.290405092594</v>
      </c>
      <c r="C788" s="1">
        <v>45455.302951388891</v>
      </c>
      <c r="D788" s="39" t="s">
        <v>11086</v>
      </c>
      <c r="E788" s="39" t="s">
        <v>11087</v>
      </c>
      <c r="F788" s="39" t="s">
        <v>11087</v>
      </c>
      <c r="G788">
        <v>6</v>
      </c>
      <c r="H788">
        <v>5</v>
      </c>
      <c r="I788" s="39" t="s">
        <v>11088</v>
      </c>
      <c r="J788" s="39" t="s">
        <v>11089</v>
      </c>
      <c r="K788" s="39" t="s">
        <v>9193</v>
      </c>
      <c r="L788" s="39" t="s">
        <v>11090</v>
      </c>
      <c r="M788" s="39"/>
      <c r="N788" s="39" t="s">
        <v>11091</v>
      </c>
      <c r="O788" s="39" t="s">
        <v>11092</v>
      </c>
      <c r="P788" s="39" t="s">
        <v>11093</v>
      </c>
      <c r="Q788" s="39" t="s">
        <v>4864</v>
      </c>
      <c r="R788" s="39" t="s">
        <v>4811</v>
      </c>
      <c r="S788" s="39" t="s">
        <v>11094</v>
      </c>
    </row>
    <row r="789" spans="1:19" x14ac:dyDescent="0.3">
      <c r="A789">
        <v>418</v>
      </c>
      <c r="B789" s="1">
        <v>45455.288888888892</v>
      </c>
      <c r="C789" s="1">
        <v>45455.305706018517</v>
      </c>
      <c r="D789" s="39" t="s">
        <v>11095</v>
      </c>
      <c r="E789" s="39" t="s">
        <v>11096</v>
      </c>
      <c r="F789" s="39" t="s">
        <v>11096</v>
      </c>
      <c r="G789">
        <v>6</v>
      </c>
      <c r="H789">
        <v>4</v>
      </c>
      <c r="I789" s="39" t="s">
        <v>11097</v>
      </c>
      <c r="J789" s="39" t="s">
        <v>11098</v>
      </c>
      <c r="K789" s="39" t="s">
        <v>11099</v>
      </c>
      <c r="L789" s="39" t="s">
        <v>11100</v>
      </c>
      <c r="M789" s="39"/>
      <c r="N789" s="39" t="s">
        <v>11101</v>
      </c>
      <c r="O789" s="39" t="s">
        <v>11102</v>
      </c>
      <c r="P789" s="39" t="s">
        <v>11004</v>
      </c>
      <c r="Q789" s="39" t="s">
        <v>11103</v>
      </c>
      <c r="R789" s="39" t="s">
        <v>4811</v>
      </c>
      <c r="S789" s="39" t="s">
        <v>11104</v>
      </c>
    </row>
    <row r="790" spans="1:19" x14ac:dyDescent="0.3">
      <c r="A790">
        <v>419</v>
      </c>
      <c r="B790" s="1">
        <v>45455.321828703702</v>
      </c>
      <c r="C790" s="1">
        <v>45455.323599537034</v>
      </c>
      <c r="D790" s="39" t="s">
        <v>11105</v>
      </c>
      <c r="E790" s="39" t="s">
        <v>11106</v>
      </c>
      <c r="F790" s="39" t="s">
        <v>11106</v>
      </c>
      <c r="G790">
        <v>10</v>
      </c>
      <c r="H790">
        <v>18</v>
      </c>
      <c r="I790" s="39" t="s">
        <v>11107</v>
      </c>
      <c r="J790" s="39" t="s">
        <v>11108</v>
      </c>
      <c r="K790" s="39" t="s">
        <v>11109</v>
      </c>
      <c r="L790" s="39" t="s">
        <v>7410</v>
      </c>
      <c r="M790" s="39"/>
      <c r="N790" s="39" t="s">
        <v>5026</v>
      </c>
      <c r="O790" s="39" t="s">
        <v>11110</v>
      </c>
      <c r="P790" s="39" t="s">
        <v>5036</v>
      </c>
      <c r="Q790" s="39" t="s">
        <v>11111</v>
      </c>
      <c r="R790" s="39" t="s">
        <v>4811</v>
      </c>
      <c r="S790" s="39" t="s">
        <v>9563</v>
      </c>
    </row>
    <row r="791" spans="1:19" x14ac:dyDescent="0.3">
      <c r="A791">
        <v>420</v>
      </c>
      <c r="B791" s="1">
        <v>45455.344988425924</v>
      </c>
      <c r="C791" s="1">
        <v>45455.346909722219</v>
      </c>
      <c r="D791" s="39" t="s">
        <v>11112</v>
      </c>
      <c r="E791" s="39" t="s">
        <v>11113</v>
      </c>
      <c r="F791" s="39" t="s">
        <v>11113</v>
      </c>
      <c r="G791">
        <v>10</v>
      </c>
      <c r="H791">
        <v>27</v>
      </c>
      <c r="I791" s="39" t="s">
        <v>11114</v>
      </c>
      <c r="J791" s="39" t="s">
        <v>11115</v>
      </c>
      <c r="K791" s="39" t="s">
        <v>10362</v>
      </c>
      <c r="L791" s="39" t="s">
        <v>8160</v>
      </c>
      <c r="M791" s="39"/>
      <c r="N791" s="39" t="s">
        <v>11116</v>
      </c>
      <c r="O791" s="39" t="s">
        <v>11117</v>
      </c>
      <c r="P791" s="39" t="s">
        <v>11118</v>
      </c>
      <c r="Q791" s="39" t="s">
        <v>11119</v>
      </c>
      <c r="R791" s="39" t="s">
        <v>4811</v>
      </c>
      <c r="S791" s="39" t="s">
        <v>10459</v>
      </c>
    </row>
    <row r="792" spans="1:19" x14ac:dyDescent="0.3">
      <c r="A792">
        <v>421</v>
      </c>
      <c r="B792" s="1">
        <v>45455.359953703701</v>
      </c>
      <c r="C792" s="1">
        <v>45455.37736111111</v>
      </c>
      <c r="D792" s="39" t="s">
        <v>11120</v>
      </c>
      <c r="E792" s="39" t="s">
        <v>11121</v>
      </c>
      <c r="F792" s="39" t="s">
        <v>11121</v>
      </c>
      <c r="G792">
        <v>6</v>
      </c>
      <c r="H792">
        <v>11</v>
      </c>
      <c r="I792" s="39" t="s">
        <v>1194</v>
      </c>
      <c r="J792" s="39" t="s">
        <v>1037</v>
      </c>
      <c r="K792" s="39" t="s">
        <v>11122</v>
      </c>
      <c r="L792" s="39" t="s">
        <v>7410</v>
      </c>
      <c r="M792" s="39"/>
      <c r="N792" s="39" t="s">
        <v>11123</v>
      </c>
      <c r="O792" s="39" t="s">
        <v>11124</v>
      </c>
      <c r="P792" s="39" t="s">
        <v>5036</v>
      </c>
      <c r="Q792" s="39" t="s">
        <v>11125</v>
      </c>
      <c r="R792" s="39" t="s">
        <v>4811</v>
      </c>
      <c r="S792" s="39" t="s">
        <v>11126</v>
      </c>
    </row>
    <row r="793" spans="1:19" x14ac:dyDescent="0.3">
      <c r="A793">
        <v>422</v>
      </c>
      <c r="B793" s="1">
        <v>45455.386203703703</v>
      </c>
      <c r="C793" s="1">
        <v>45455.397453703707</v>
      </c>
      <c r="D793" s="39" t="s">
        <v>11127</v>
      </c>
      <c r="E793" s="39" t="s">
        <v>11128</v>
      </c>
      <c r="F793" s="39" t="s">
        <v>11128</v>
      </c>
      <c r="G793">
        <v>6</v>
      </c>
      <c r="H793">
        <v>6</v>
      </c>
      <c r="I793" s="39" t="s">
        <v>4949</v>
      </c>
      <c r="J793" s="39" t="s">
        <v>11129</v>
      </c>
      <c r="K793" s="39" t="s">
        <v>11130</v>
      </c>
      <c r="L793" s="39" t="s">
        <v>7410</v>
      </c>
      <c r="M793" s="39"/>
      <c r="N793" s="39" t="s">
        <v>11131</v>
      </c>
      <c r="O793" s="39" t="s">
        <v>11132</v>
      </c>
      <c r="P793" s="39" t="s">
        <v>11133</v>
      </c>
      <c r="Q793" s="39" t="s">
        <v>11134</v>
      </c>
      <c r="R793" s="39" t="s">
        <v>4811</v>
      </c>
      <c r="S793" s="39" t="s">
        <v>11135</v>
      </c>
    </row>
    <row r="794" spans="1:19" x14ac:dyDescent="0.3">
      <c r="A794">
        <v>423</v>
      </c>
      <c r="B794" s="1">
        <v>45455.412488425929</v>
      </c>
      <c r="C794" s="1">
        <v>45455.414988425924</v>
      </c>
      <c r="D794" s="39" t="s">
        <v>11136</v>
      </c>
      <c r="E794" s="39" t="s">
        <v>11137</v>
      </c>
      <c r="F794" s="39" t="s">
        <v>11137</v>
      </c>
      <c r="G794">
        <v>10</v>
      </c>
      <c r="H794">
        <v>13</v>
      </c>
      <c r="I794" s="39" t="s">
        <v>11010</v>
      </c>
      <c r="J794" s="39" t="s">
        <v>8657</v>
      </c>
      <c r="K794" s="39" t="s">
        <v>10918</v>
      </c>
      <c r="L794" s="39" t="s">
        <v>11011</v>
      </c>
      <c r="M794" s="39"/>
      <c r="N794" s="39" t="s">
        <v>11012</v>
      </c>
      <c r="O794" s="39" t="s">
        <v>10920</v>
      </c>
      <c r="P794" s="39" t="s">
        <v>11013</v>
      </c>
      <c r="Q794" s="39" t="s">
        <v>11014</v>
      </c>
      <c r="R794" s="39" t="s">
        <v>4811</v>
      </c>
      <c r="S794" s="39" t="s">
        <v>10923</v>
      </c>
    </row>
    <row r="795" spans="1:19" x14ac:dyDescent="0.3">
      <c r="A795">
        <v>424</v>
      </c>
      <c r="B795" s="1">
        <v>45455.409560185188</v>
      </c>
      <c r="C795" s="1">
        <v>45455.415601851855</v>
      </c>
      <c r="D795" s="39" t="s">
        <v>11138</v>
      </c>
      <c r="E795" s="39" t="s">
        <v>11139</v>
      </c>
      <c r="F795" s="39" t="s">
        <v>11140</v>
      </c>
      <c r="G795">
        <v>10</v>
      </c>
      <c r="H795">
        <v>25</v>
      </c>
      <c r="I795" s="39" t="s">
        <v>11141</v>
      </c>
      <c r="J795" s="39" t="s">
        <v>11142</v>
      </c>
      <c r="K795" s="39" t="s">
        <v>11143</v>
      </c>
      <c r="L795" s="39" t="s">
        <v>7410</v>
      </c>
      <c r="M795" s="39"/>
      <c r="N795" s="39" t="s">
        <v>8866</v>
      </c>
      <c r="O795" s="39" t="s">
        <v>10920</v>
      </c>
      <c r="P795" s="39" t="s">
        <v>11144</v>
      </c>
      <c r="Q795" s="39" t="s">
        <v>11145</v>
      </c>
      <c r="R795" s="39" t="s">
        <v>4811</v>
      </c>
      <c r="S795" s="39" t="s">
        <v>10923</v>
      </c>
    </row>
    <row r="796" spans="1:19" x14ac:dyDescent="0.3">
      <c r="A796">
        <v>425</v>
      </c>
      <c r="B796" s="1">
        <v>45455.40625</v>
      </c>
      <c r="C796" s="1">
        <v>45455.415833333333</v>
      </c>
      <c r="D796" s="39" t="s">
        <v>11146</v>
      </c>
      <c r="E796" s="39" t="s">
        <v>11147</v>
      </c>
      <c r="F796" s="39" t="s">
        <v>11148</v>
      </c>
      <c r="G796">
        <v>10</v>
      </c>
      <c r="H796">
        <v>24</v>
      </c>
      <c r="I796" s="39" t="s">
        <v>11149</v>
      </c>
      <c r="J796" s="39" t="s">
        <v>9740</v>
      </c>
      <c r="K796" s="39" t="s">
        <v>11150</v>
      </c>
      <c r="L796" s="39" t="s">
        <v>11151</v>
      </c>
      <c r="M796" s="39"/>
      <c r="N796" s="39" t="s">
        <v>11152</v>
      </c>
      <c r="O796" s="39" t="s">
        <v>11153</v>
      </c>
      <c r="P796" s="39" t="s">
        <v>11154</v>
      </c>
      <c r="Q796" s="39" t="s">
        <v>11155</v>
      </c>
      <c r="R796" s="39" t="s">
        <v>4811</v>
      </c>
      <c r="S796" s="39" t="s">
        <v>11156</v>
      </c>
    </row>
    <row r="797" spans="1:19" x14ac:dyDescent="0.3">
      <c r="A797">
        <v>426</v>
      </c>
      <c r="B797" s="1">
        <v>45455.424641203703</v>
      </c>
      <c r="C797" s="1">
        <v>45455.425462962965</v>
      </c>
      <c r="D797" s="39" t="s">
        <v>11157</v>
      </c>
      <c r="E797" s="39" t="s">
        <v>11158</v>
      </c>
      <c r="F797" s="39" t="s">
        <v>11158</v>
      </c>
      <c r="G797">
        <v>10</v>
      </c>
      <c r="H797">
        <v>26</v>
      </c>
      <c r="I797" s="39" t="s">
        <v>11159</v>
      </c>
      <c r="J797" s="39" t="s">
        <v>11160</v>
      </c>
      <c r="K797" s="39" t="s">
        <v>10918</v>
      </c>
      <c r="L797" s="39" t="s">
        <v>11161</v>
      </c>
      <c r="M797" s="39"/>
      <c r="N797" s="39" t="s">
        <v>11162</v>
      </c>
      <c r="O797" s="39" t="s">
        <v>10920</v>
      </c>
      <c r="P797" s="39" t="s">
        <v>11163</v>
      </c>
      <c r="Q797" s="39" t="s">
        <v>11164</v>
      </c>
      <c r="R797" s="39" t="s">
        <v>4811</v>
      </c>
      <c r="S797" s="39" t="s">
        <v>10923</v>
      </c>
    </row>
    <row r="798" spans="1:19" x14ac:dyDescent="0.3">
      <c r="A798">
        <v>427</v>
      </c>
      <c r="B798" s="1">
        <v>45455.424189814818</v>
      </c>
      <c r="C798" s="1">
        <v>45455.428113425929</v>
      </c>
      <c r="D798" s="39" t="s">
        <v>11165</v>
      </c>
      <c r="E798" s="39" t="s">
        <v>11166</v>
      </c>
      <c r="F798" s="39" t="s">
        <v>11166</v>
      </c>
      <c r="G798">
        <v>10</v>
      </c>
      <c r="H798">
        <v>40</v>
      </c>
      <c r="I798" s="39" t="s">
        <v>11167</v>
      </c>
      <c r="J798" s="39" t="s">
        <v>11168</v>
      </c>
      <c r="K798" s="39" t="s">
        <v>10918</v>
      </c>
      <c r="L798" s="39" t="s">
        <v>11169</v>
      </c>
      <c r="M798" s="39"/>
      <c r="N798" s="39" t="s">
        <v>11170</v>
      </c>
      <c r="O798" s="39" t="s">
        <v>10920</v>
      </c>
      <c r="P798" s="39" t="s">
        <v>11171</v>
      </c>
      <c r="Q798" s="39" t="s">
        <v>11172</v>
      </c>
      <c r="R798" s="39" t="s">
        <v>4811</v>
      </c>
      <c r="S798" s="39" t="s">
        <v>11173</v>
      </c>
    </row>
    <row r="799" spans="1:19" x14ac:dyDescent="0.3">
      <c r="A799">
        <v>428</v>
      </c>
      <c r="B799" s="1">
        <v>45455.423819444448</v>
      </c>
      <c r="C799" s="1">
        <v>45455.429016203707</v>
      </c>
      <c r="D799" s="39" t="s">
        <v>11174</v>
      </c>
      <c r="E799" s="39" t="s">
        <v>11175</v>
      </c>
      <c r="F799" s="39" t="s">
        <v>11176</v>
      </c>
      <c r="G799">
        <v>10</v>
      </c>
      <c r="H799">
        <v>33</v>
      </c>
      <c r="I799" s="39" t="s">
        <v>11159</v>
      </c>
      <c r="J799" s="39" t="s">
        <v>10917</v>
      </c>
      <c r="K799" s="39" t="s">
        <v>11177</v>
      </c>
      <c r="L799" s="39" t="s">
        <v>10919</v>
      </c>
      <c r="M799" s="39"/>
      <c r="N799" s="39" t="s">
        <v>11178</v>
      </c>
      <c r="O799" s="39" t="s">
        <v>10920</v>
      </c>
      <c r="P799" s="39" t="s">
        <v>10921</v>
      </c>
      <c r="Q799" s="39" t="s">
        <v>11179</v>
      </c>
      <c r="R799" s="39" t="s">
        <v>4811</v>
      </c>
      <c r="S799" s="39" t="s">
        <v>10923</v>
      </c>
    </row>
    <row r="800" spans="1:19" x14ac:dyDescent="0.3">
      <c r="A800">
        <v>429</v>
      </c>
      <c r="B800" s="1">
        <v>45455.427222222221</v>
      </c>
      <c r="C800" s="1">
        <v>45455.430231481485</v>
      </c>
      <c r="D800" s="39" t="s">
        <v>11180</v>
      </c>
      <c r="E800" s="39" t="s">
        <v>11181</v>
      </c>
      <c r="F800" s="39" t="s">
        <v>11181</v>
      </c>
      <c r="G800">
        <v>10</v>
      </c>
      <c r="H800">
        <v>8</v>
      </c>
      <c r="I800" s="39" t="s">
        <v>11010</v>
      </c>
      <c r="J800" s="39" t="s">
        <v>8657</v>
      </c>
      <c r="K800" s="39" t="s">
        <v>10918</v>
      </c>
      <c r="L800" s="39" t="s">
        <v>11011</v>
      </c>
      <c r="M800" s="39"/>
      <c r="N800" s="39" t="s">
        <v>11012</v>
      </c>
      <c r="O800" s="39" t="s">
        <v>10920</v>
      </c>
      <c r="P800" s="39" t="s">
        <v>11013</v>
      </c>
      <c r="Q800" s="39" t="s">
        <v>11014</v>
      </c>
      <c r="R800" s="39" t="s">
        <v>4811</v>
      </c>
      <c r="S800" s="39" t="s">
        <v>10923</v>
      </c>
    </row>
    <row r="801" spans="1:19" x14ac:dyDescent="0.3">
      <c r="A801">
        <v>430</v>
      </c>
      <c r="B801" s="1">
        <v>45455.434340277781</v>
      </c>
      <c r="C801" s="1">
        <v>45455.438321759262</v>
      </c>
      <c r="D801" s="39" t="s">
        <v>11182</v>
      </c>
      <c r="E801" s="39" t="s">
        <v>11183</v>
      </c>
      <c r="F801" s="39" t="s">
        <v>11184</v>
      </c>
      <c r="G801">
        <v>9</v>
      </c>
      <c r="H801">
        <v>13</v>
      </c>
      <c r="I801" s="39" t="s">
        <v>11185</v>
      </c>
      <c r="J801" s="39" t="s">
        <v>6643</v>
      </c>
      <c r="K801" s="39" t="s">
        <v>6098</v>
      </c>
      <c r="L801" s="39" t="s">
        <v>11186</v>
      </c>
      <c r="M801" s="39"/>
      <c r="N801" s="39" t="s">
        <v>5026</v>
      </c>
      <c r="O801" s="39" t="s">
        <v>11187</v>
      </c>
      <c r="P801" s="39" t="s">
        <v>7877</v>
      </c>
      <c r="Q801" s="39" t="s">
        <v>11188</v>
      </c>
      <c r="R801" s="39" t="s">
        <v>4811</v>
      </c>
      <c r="S801" s="39" t="s">
        <v>11189</v>
      </c>
    </row>
    <row r="802" spans="1:19" x14ac:dyDescent="0.3">
      <c r="A802">
        <v>431</v>
      </c>
      <c r="B802" s="1">
        <v>45455.432303240741</v>
      </c>
      <c r="C802" s="1">
        <v>45455.441516203704</v>
      </c>
      <c r="D802" s="39" t="s">
        <v>11190</v>
      </c>
      <c r="E802" s="39" t="s">
        <v>11191</v>
      </c>
      <c r="F802" s="39" t="s">
        <v>11192</v>
      </c>
      <c r="G802">
        <v>9</v>
      </c>
      <c r="H802">
        <v>30</v>
      </c>
      <c r="I802" s="39" t="s">
        <v>11193</v>
      </c>
      <c r="J802" s="39" t="s">
        <v>107</v>
      </c>
      <c r="K802" s="39" t="s">
        <v>10298</v>
      </c>
      <c r="L802" s="39" t="s">
        <v>11194</v>
      </c>
      <c r="M802" s="39"/>
      <c r="N802" s="39" t="s">
        <v>11195</v>
      </c>
      <c r="O802" s="39" t="s">
        <v>11196</v>
      </c>
      <c r="P802" s="39" t="s">
        <v>11197</v>
      </c>
      <c r="Q802" s="39" t="s">
        <v>11198</v>
      </c>
      <c r="R802" s="39" t="s">
        <v>4811</v>
      </c>
      <c r="S802" s="39" t="s">
        <v>10459</v>
      </c>
    </row>
    <row r="803" spans="1:19" x14ac:dyDescent="0.3">
      <c r="A803">
        <v>432</v>
      </c>
      <c r="B803" s="1">
        <v>45455.435081018521</v>
      </c>
      <c r="C803" s="1">
        <v>45455.451539351852</v>
      </c>
      <c r="D803" s="39" t="s">
        <v>10627</v>
      </c>
      <c r="E803" s="39" t="s">
        <v>10628</v>
      </c>
      <c r="F803" s="39" t="s">
        <v>10628</v>
      </c>
      <c r="G803">
        <v>9</v>
      </c>
      <c r="H803">
        <v>33</v>
      </c>
      <c r="I803" s="39" t="s">
        <v>4865</v>
      </c>
      <c r="J803" s="39" t="s">
        <v>11199</v>
      </c>
      <c r="K803" s="39" t="s">
        <v>10362</v>
      </c>
      <c r="L803" s="39" t="s">
        <v>10594</v>
      </c>
      <c r="M803" s="39"/>
      <c r="N803" s="39" t="s">
        <v>10595</v>
      </c>
      <c r="O803" s="39" t="s">
        <v>11200</v>
      </c>
      <c r="P803" s="39" t="s">
        <v>11201</v>
      </c>
      <c r="Q803" s="39" t="s">
        <v>11202</v>
      </c>
      <c r="R803" s="39" t="s">
        <v>4811</v>
      </c>
      <c r="S803" s="39" t="s">
        <v>11203</v>
      </c>
    </row>
    <row r="804" spans="1:19" x14ac:dyDescent="0.3">
      <c r="A804">
        <v>433</v>
      </c>
      <c r="B804" s="1">
        <v>45455.449872685182</v>
      </c>
      <c r="C804" s="1">
        <v>45455.45553240741</v>
      </c>
      <c r="D804" s="39" t="s">
        <v>10634</v>
      </c>
      <c r="E804" s="39" t="s">
        <v>10635</v>
      </c>
      <c r="F804" s="39" t="s">
        <v>10635</v>
      </c>
      <c r="G804">
        <v>9</v>
      </c>
      <c r="H804">
        <v>20</v>
      </c>
      <c r="I804" s="39" t="s">
        <v>4865</v>
      </c>
      <c r="J804" s="39" t="s">
        <v>11199</v>
      </c>
      <c r="K804" s="39" t="s">
        <v>10298</v>
      </c>
      <c r="L804" s="39" t="s">
        <v>10310</v>
      </c>
      <c r="M804" s="39"/>
      <c r="N804" s="39" t="s">
        <v>11204</v>
      </c>
      <c r="O804" s="39" t="s">
        <v>11205</v>
      </c>
      <c r="P804" s="39" t="s">
        <v>11206</v>
      </c>
      <c r="Q804" s="39" t="s">
        <v>11207</v>
      </c>
      <c r="R804" s="39" t="s">
        <v>4811</v>
      </c>
      <c r="S804" s="39" t="s">
        <v>10459</v>
      </c>
    </row>
    <row r="805" spans="1:19" x14ac:dyDescent="0.3">
      <c r="A805">
        <v>434</v>
      </c>
      <c r="B805" s="1">
        <v>45455.996458333335</v>
      </c>
      <c r="C805" s="1">
        <v>45456.001250000001</v>
      </c>
      <c r="D805" s="39" t="s">
        <v>11208</v>
      </c>
      <c r="E805" s="39" t="s">
        <v>11209</v>
      </c>
      <c r="F805" s="39" t="s">
        <v>11209</v>
      </c>
      <c r="G805">
        <v>9</v>
      </c>
      <c r="H805">
        <v>18</v>
      </c>
      <c r="I805" s="39" t="s">
        <v>11210</v>
      </c>
      <c r="J805" s="39" t="s">
        <v>10494</v>
      </c>
      <c r="K805" s="39" t="s">
        <v>10298</v>
      </c>
      <c r="L805" s="39" t="s">
        <v>7856</v>
      </c>
      <c r="M805" s="39"/>
      <c r="N805" s="39" t="s">
        <v>5026</v>
      </c>
      <c r="O805" s="39" t="s">
        <v>10291</v>
      </c>
      <c r="P805" s="39" t="s">
        <v>11211</v>
      </c>
      <c r="Q805" s="39" t="s">
        <v>11212</v>
      </c>
      <c r="R805" s="39" t="s">
        <v>4811</v>
      </c>
      <c r="S805" s="39" t="s">
        <v>10459</v>
      </c>
    </row>
    <row r="806" spans="1:19" x14ac:dyDescent="0.3">
      <c r="A806">
        <v>435</v>
      </c>
      <c r="B806" s="1">
        <v>45456.733067129629</v>
      </c>
      <c r="C806" s="1">
        <v>45456.738206018519</v>
      </c>
      <c r="D806" s="39" t="s">
        <v>11213</v>
      </c>
      <c r="E806" s="39" t="s">
        <v>11214</v>
      </c>
      <c r="F806" s="39" t="s">
        <v>11215</v>
      </c>
      <c r="G806">
        <v>10</v>
      </c>
      <c r="H806">
        <v>9</v>
      </c>
      <c r="I806" s="39" t="s">
        <v>11216</v>
      </c>
      <c r="J806" s="39" t="s">
        <v>11217</v>
      </c>
      <c r="K806" s="39" t="s">
        <v>11218</v>
      </c>
      <c r="L806" s="39" t="s">
        <v>6678</v>
      </c>
      <c r="M806" s="39"/>
      <c r="N806" s="39" t="s">
        <v>11219</v>
      </c>
      <c r="O806" s="39" t="s">
        <v>11220</v>
      </c>
      <c r="P806" s="39" t="s">
        <v>4872</v>
      </c>
      <c r="Q806" s="39" t="s">
        <v>11221</v>
      </c>
      <c r="R806" s="39" t="s">
        <v>4837</v>
      </c>
      <c r="S806" s="39" t="s">
        <v>11222</v>
      </c>
    </row>
    <row r="807" spans="1:19" x14ac:dyDescent="0.3">
      <c r="A807">
        <v>436</v>
      </c>
      <c r="B807" s="1">
        <v>45456.837962962964</v>
      </c>
      <c r="C807" s="1">
        <v>45456.869849537034</v>
      </c>
      <c r="D807" s="39" t="s">
        <v>11223</v>
      </c>
      <c r="E807" s="39" t="s">
        <v>11224</v>
      </c>
      <c r="F807" s="39" t="s">
        <v>11225</v>
      </c>
      <c r="G807">
        <v>10</v>
      </c>
      <c r="H807">
        <v>12</v>
      </c>
      <c r="I807" s="39" t="s">
        <v>11226</v>
      </c>
      <c r="J807" s="39" t="s">
        <v>11227</v>
      </c>
      <c r="K807" s="39" t="s">
        <v>11228</v>
      </c>
      <c r="L807" s="39" t="s">
        <v>5640</v>
      </c>
      <c r="M807" s="39"/>
      <c r="N807" s="39" t="s">
        <v>5026</v>
      </c>
      <c r="O807" s="39" t="s">
        <v>11229</v>
      </c>
      <c r="P807" s="39" t="s">
        <v>10428</v>
      </c>
      <c r="Q807" s="39" t="s">
        <v>11230</v>
      </c>
      <c r="R807" s="39" t="s">
        <v>4811</v>
      </c>
      <c r="S807" s="39" t="s">
        <v>11231</v>
      </c>
    </row>
    <row r="808" spans="1:19" x14ac:dyDescent="0.3">
      <c r="A808">
        <v>437</v>
      </c>
      <c r="B808" s="1">
        <v>45458.967476851853</v>
      </c>
      <c r="C808" s="1">
        <v>45458.967650462961</v>
      </c>
      <c r="D808" s="39" t="s">
        <v>11208</v>
      </c>
      <c r="E808" s="39" t="s">
        <v>11209</v>
      </c>
      <c r="F808" s="39" t="s">
        <v>11209</v>
      </c>
      <c r="G808">
        <v>9</v>
      </c>
      <c r="H808">
        <v>18</v>
      </c>
      <c r="I808" s="39" t="s">
        <v>11232</v>
      </c>
      <c r="J808" s="39" t="s">
        <v>6643</v>
      </c>
      <c r="K808" s="39" t="s">
        <v>10298</v>
      </c>
      <c r="L808" s="39" t="s">
        <v>8160</v>
      </c>
      <c r="M808" s="39"/>
      <c r="N808" s="39" t="s">
        <v>10290</v>
      </c>
      <c r="O808" s="39" t="s">
        <v>10291</v>
      </c>
      <c r="P808" s="39" t="s">
        <v>11233</v>
      </c>
      <c r="Q808" s="39" t="s">
        <v>11234</v>
      </c>
      <c r="R808" s="39" t="s">
        <v>4811</v>
      </c>
      <c r="S808" s="39" t="s">
        <v>10459</v>
      </c>
    </row>
    <row r="809" spans="1:19" x14ac:dyDescent="0.3">
      <c r="A809">
        <v>438</v>
      </c>
      <c r="B809" s="1">
        <v>45461.631736111114</v>
      </c>
      <c r="C809" s="1">
        <v>45461.631851851853</v>
      </c>
      <c r="D809" s="39" t="s">
        <v>11235</v>
      </c>
      <c r="E809" s="39" t="s">
        <v>11236</v>
      </c>
      <c r="F809" s="39" t="s">
        <v>11237</v>
      </c>
      <c r="G809">
        <v>10</v>
      </c>
      <c r="H809">
        <v>1</v>
      </c>
      <c r="I809" s="39" t="s">
        <v>5020</v>
      </c>
      <c r="J809" s="39" t="s">
        <v>11238</v>
      </c>
      <c r="K809" s="39" t="s">
        <v>11239</v>
      </c>
      <c r="L809" s="39" t="s">
        <v>7410</v>
      </c>
      <c r="M809" s="39"/>
      <c r="N809" s="39" t="s">
        <v>5026</v>
      </c>
      <c r="O809" s="39" t="s">
        <v>11240</v>
      </c>
      <c r="P809" s="39" t="s">
        <v>5036</v>
      </c>
      <c r="Q809" s="39" t="s">
        <v>11241</v>
      </c>
      <c r="R809" s="39" t="s">
        <v>4811</v>
      </c>
      <c r="S809" s="39" t="s">
        <v>11242</v>
      </c>
    </row>
    <row r="810" spans="1:19" x14ac:dyDescent="0.3">
      <c r="A810">
        <v>439</v>
      </c>
      <c r="B810" s="1">
        <v>45461.96634259259</v>
      </c>
      <c r="C810" s="1">
        <v>45461.970196759263</v>
      </c>
      <c r="D810" s="39" t="s">
        <v>11243</v>
      </c>
      <c r="E810" s="39" t="s">
        <v>11244</v>
      </c>
      <c r="F810" s="39" t="s">
        <v>11244</v>
      </c>
      <c r="G810">
        <v>10</v>
      </c>
      <c r="H810">
        <v>3</v>
      </c>
      <c r="I810" s="39" t="s">
        <v>4865</v>
      </c>
      <c r="J810" s="39" t="s">
        <v>11245</v>
      </c>
      <c r="K810" s="39" t="s">
        <v>11246</v>
      </c>
      <c r="L810" s="39" t="s">
        <v>10310</v>
      </c>
      <c r="M810" s="39"/>
      <c r="N810" s="39" t="s">
        <v>10290</v>
      </c>
      <c r="O810" s="39" t="s">
        <v>11247</v>
      </c>
      <c r="P810" s="39" t="s">
        <v>11248</v>
      </c>
      <c r="Q810" s="39" t="s">
        <v>11249</v>
      </c>
      <c r="R810" s="39" t="s">
        <v>4811</v>
      </c>
      <c r="S810" s="39" t="s">
        <v>10459</v>
      </c>
    </row>
    <row r="811" spans="1:19" x14ac:dyDescent="0.3">
      <c r="A811">
        <v>440</v>
      </c>
      <c r="B811" s="1">
        <v>45468.863043981481</v>
      </c>
      <c r="C811" s="1">
        <v>45468.87773148148</v>
      </c>
      <c r="D811" s="39" t="s">
        <v>11250</v>
      </c>
      <c r="E811" s="39" t="s">
        <v>11251</v>
      </c>
      <c r="F811" s="39" t="s">
        <v>11251</v>
      </c>
      <c r="G811">
        <v>9</v>
      </c>
      <c r="H811">
        <v>10</v>
      </c>
      <c r="I811" s="39" t="s">
        <v>1194</v>
      </c>
      <c r="J811" s="39" t="s">
        <v>11252</v>
      </c>
      <c r="K811" s="39" t="s">
        <v>11253</v>
      </c>
      <c r="L811" s="39" t="s">
        <v>11254</v>
      </c>
      <c r="M811" s="39"/>
      <c r="N811" s="39" t="s">
        <v>10485</v>
      </c>
      <c r="O811" s="39" t="s">
        <v>11255</v>
      </c>
      <c r="P811" s="39" t="s">
        <v>11256</v>
      </c>
      <c r="Q811" s="39" t="s">
        <v>11257</v>
      </c>
      <c r="R811" s="39" t="s">
        <v>4811</v>
      </c>
      <c r="S811" s="39" t="s">
        <v>10459</v>
      </c>
    </row>
    <row r="812" spans="1:19" x14ac:dyDescent="0.3">
      <c r="A812">
        <v>441</v>
      </c>
      <c r="B812" s="1">
        <v>45469.440011574072</v>
      </c>
      <c r="C812" s="1">
        <v>45469.448645833334</v>
      </c>
      <c r="D812" s="39" t="s">
        <v>11258</v>
      </c>
      <c r="E812" s="39" t="s">
        <v>11259</v>
      </c>
      <c r="F812" s="39" t="s">
        <v>11259</v>
      </c>
      <c r="G812">
        <v>9</v>
      </c>
      <c r="H812">
        <v>8</v>
      </c>
      <c r="I812" s="39" t="s">
        <v>7991</v>
      </c>
      <c r="J812" s="39" t="s">
        <v>11260</v>
      </c>
      <c r="K812" s="39" t="s">
        <v>10298</v>
      </c>
      <c r="L812" s="39" t="s">
        <v>10310</v>
      </c>
      <c r="M812" s="39"/>
      <c r="N812" s="39" t="s">
        <v>11261</v>
      </c>
      <c r="O812" s="39" t="s">
        <v>11262</v>
      </c>
      <c r="P812" s="39" t="s">
        <v>11263</v>
      </c>
      <c r="Q812" s="39" t="s">
        <v>11264</v>
      </c>
      <c r="R812" s="39" t="s">
        <v>4811</v>
      </c>
      <c r="S812" s="39" t="s">
        <v>10459</v>
      </c>
    </row>
    <row r="813" spans="1:19" x14ac:dyDescent="0.3">
      <c r="A813">
        <v>442</v>
      </c>
      <c r="B813" s="1">
        <v>45469.454965277779</v>
      </c>
      <c r="C813" s="1">
        <v>45469.458749999998</v>
      </c>
      <c r="D813" s="39" t="s">
        <v>11265</v>
      </c>
      <c r="E813" s="39" t="s">
        <v>11266</v>
      </c>
      <c r="F813" s="39" t="s">
        <v>11266</v>
      </c>
      <c r="G813">
        <v>9</v>
      </c>
      <c r="H813">
        <v>1</v>
      </c>
      <c r="I813" s="39" t="s">
        <v>10592</v>
      </c>
      <c r="J813" s="39" t="s">
        <v>11267</v>
      </c>
      <c r="K813" s="39" t="s">
        <v>10621</v>
      </c>
      <c r="L813" s="39" t="s">
        <v>10310</v>
      </c>
      <c r="M813" s="39"/>
      <c r="N813" s="39" t="s">
        <v>11268</v>
      </c>
      <c r="O813" s="39" t="s">
        <v>10631</v>
      </c>
      <c r="P813" s="39" t="s">
        <v>11269</v>
      </c>
      <c r="Q813" s="39" t="s">
        <v>11270</v>
      </c>
      <c r="R813" s="39" t="s">
        <v>4811</v>
      </c>
      <c r="S813" s="39" t="s">
        <v>10640</v>
      </c>
    </row>
    <row r="814" spans="1:19" x14ac:dyDescent="0.3">
      <c r="A814">
        <v>443</v>
      </c>
      <c r="B814" s="1">
        <v>45469.455601851849</v>
      </c>
      <c r="C814" s="1">
        <v>45469.46193287037</v>
      </c>
      <c r="D814" s="39" t="s">
        <v>11271</v>
      </c>
      <c r="E814" s="39" t="s">
        <v>11272</v>
      </c>
      <c r="F814" s="39" t="s">
        <v>11273</v>
      </c>
      <c r="G814">
        <v>9</v>
      </c>
      <c r="H814">
        <v>4</v>
      </c>
      <c r="I814" s="39" t="s">
        <v>5151</v>
      </c>
      <c r="J814" s="39" t="s">
        <v>10614</v>
      </c>
      <c r="K814" s="39" t="s">
        <v>10637</v>
      </c>
      <c r="L814" s="39" t="s">
        <v>11274</v>
      </c>
      <c r="M814" s="39"/>
      <c r="N814" s="39" t="s">
        <v>11275</v>
      </c>
      <c r="O814" s="39" t="s">
        <v>11276</v>
      </c>
      <c r="P814" s="39" t="s">
        <v>11277</v>
      </c>
      <c r="Q814" s="39" t="s">
        <v>11278</v>
      </c>
      <c r="R814" s="39" t="s">
        <v>4811</v>
      </c>
      <c r="S814" s="39" t="s">
        <v>10640</v>
      </c>
    </row>
    <row r="815" spans="1:19" x14ac:dyDescent="0.3">
      <c r="A815">
        <v>444</v>
      </c>
      <c r="B815" s="1">
        <v>45469.459374999999</v>
      </c>
      <c r="C815" s="1">
        <v>45469.476493055554</v>
      </c>
      <c r="D815" s="39" t="s">
        <v>11279</v>
      </c>
      <c r="E815" s="39" t="s">
        <v>11280</v>
      </c>
      <c r="F815" s="39" t="s">
        <v>11280</v>
      </c>
      <c r="G815">
        <v>9</v>
      </c>
      <c r="H815">
        <v>26</v>
      </c>
      <c r="I815" s="39" t="s">
        <v>4865</v>
      </c>
      <c r="J815" s="39" t="s">
        <v>11281</v>
      </c>
      <c r="K815" s="39" t="s">
        <v>11282</v>
      </c>
      <c r="L815" s="39" t="s">
        <v>5640</v>
      </c>
      <c r="M815" s="39"/>
      <c r="N815" s="39" t="s">
        <v>9234</v>
      </c>
      <c r="O815" s="39" t="s">
        <v>11283</v>
      </c>
      <c r="P815" s="39" t="s">
        <v>11284</v>
      </c>
      <c r="Q815" s="39" t="s">
        <v>11285</v>
      </c>
      <c r="R815" s="39" t="s">
        <v>4811</v>
      </c>
      <c r="S815" s="39" t="s">
        <v>11286</v>
      </c>
    </row>
    <row r="816" spans="1:19" x14ac:dyDescent="0.3">
      <c r="A816">
        <v>445</v>
      </c>
      <c r="B816" s="1">
        <v>45470.580185185187</v>
      </c>
      <c r="C816" s="1">
        <v>45470.589907407404</v>
      </c>
      <c r="D816" s="39" t="s">
        <v>11287</v>
      </c>
      <c r="E816" s="39" t="s">
        <v>11288</v>
      </c>
      <c r="F816" s="39" t="s">
        <v>11289</v>
      </c>
      <c r="G816">
        <v>4</v>
      </c>
      <c r="H816">
        <v>6</v>
      </c>
      <c r="I816" s="39" t="s">
        <v>11290</v>
      </c>
      <c r="J816" s="39" t="s">
        <v>11291</v>
      </c>
      <c r="K816" s="39" t="s">
        <v>11292</v>
      </c>
      <c r="L816" s="39" t="s">
        <v>11293</v>
      </c>
      <c r="M816" s="39"/>
      <c r="N816" s="39" t="s">
        <v>11294</v>
      </c>
      <c r="O816" s="39" t="s">
        <v>11295</v>
      </c>
      <c r="P816" s="39" t="s">
        <v>11296</v>
      </c>
      <c r="Q816" s="39" t="s">
        <v>11297</v>
      </c>
      <c r="R816" s="39" t="s">
        <v>4811</v>
      </c>
      <c r="S816" s="39" t="s">
        <v>11186</v>
      </c>
    </row>
    <row r="817" spans="1:19" x14ac:dyDescent="0.3">
      <c r="A817">
        <v>446</v>
      </c>
      <c r="B817" s="1">
        <v>45470.629120370373</v>
      </c>
      <c r="C817" s="1">
        <v>45470.629340277781</v>
      </c>
      <c r="D817" s="39" t="s">
        <v>11298</v>
      </c>
      <c r="E817" s="39" t="s">
        <v>11299</v>
      </c>
      <c r="F817" s="39" t="s">
        <v>11300</v>
      </c>
      <c r="G817">
        <v>7</v>
      </c>
      <c r="H817">
        <v>13</v>
      </c>
      <c r="I817" s="39" t="s">
        <v>7407</v>
      </c>
      <c r="J817" s="39" t="s">
        <v>11301</v>
      </c>
      <c r="K817" s="39" t="s">
        <v>11302</v>
      </c>
      <c r="L817" s="39" t="s">
        <v>5640</v>
      </c>
      <c r="M817" s="39"/>
      <c r="N817" s="39" t="s">
        <v>5026</v>
      </c>
      <c r="O817" s="39" t="s">
        <v>11303</v>
      </c>
      <c r="P817" s="39" t="s">
        <v>5036</v>
      </c>
      <c r="Q817" s="39" t="s">
        <v>11304</v>
      </c>
      <c r="R817" s="39" t="s">
        <v>4811</v>
      </c>
      <c r="S817" s="39" t="s">
        <v>11305</v>
      </c>
    </row>
    <row r="818" spans="1:19" x14ac:dyDescent="0.3">
      <c r="A818">
        <v>447</v>
      </c>
      <c r="B818" s="1">
        <v>45471.378148148149</v>
      </c>
      <c r="C818" s="1">
        <v>45471.385833333334</v>
      </c>
      <c r="D818" s="39" t="s">
        <v>11306</v>
      </c>
      <c r="E818" s="39" t="s">
        <v>11307</v>
      </c>
      <c r="F818" s="39" t="s">
        <v>11307</v>
      </c>
      <c r="G818">
        <v>5</v>
      </c>
      <c r="H818">
        <v>18</v>
      </c>
      <c r="I818" s="39" t="s">
        <v>11308</v>
      </c>
      <c r="J818" s="39" t="s">
        <v>11309</v>
      </c>
      <c r="K818" s="39" t="s">
        <v>11310</v>
      </c>
      <c r="L818" s="39" t="s">
        <v>6678</v>
      </c>
      <c r="M818" s="39"/>
      <c r="N818" s="39" t="s">
        <v>10003</v>
      </c>
      <c r="O818" s="39" t="s">
        <v>10004</v>
      </c>
      <c r="P818" s="39" t="s">
        <v>9975</v>
      </c>
      <c r="Q818" s="39" t="s">
        <v>10005</v>
      </c>
      <c r="R818" s="39" t="s">
        <v>4811</v>
      </c>
      <c r="S818" s="39" t="s">
        <v>11311</v>
      </c>
    </row>
    <row r="819" spans="1:19" x14ac:dyDescent="0.3">
      <c r="A819">
        <v>448</v>
      </c>
      <c r="B819" s="1">
        <v>45489.972708333335</v>
      </c>
      <c r="C819" s="1">
        <v>45489.978159722225</v>
      </c>
      <c r="D819" s="39" t="s">
        <v>11312</v>
      </c>
      <c r="E819" s="39" t="s">
        <v>11313</v>
      </c>
      <c r="F819" s="39" t="s">
        <v>11314</v>
      </c>
      <c r="G819">
        <v>6</v>
      </c>
      <c r="H819">
        <v>9</v>
      </c>
      <c r="I819" s="39" t="s">
        <v>11315</v>
      </c>
      <c r="J819" s="39" t="s">
        <v>11316</v>
      </c>
      <c r="K819" s="39" t="s">
        <v>11317</v>
      </c>
      <c r="L819" s="39" t="s">
        <v>11318</v>
      </c>
      <c r="M819" s="39"/>
      <c r="N819" s="39" t="s">
        <v>5026</v>
      </c>
      <c r="O819" s="39" t="s">
        <v>11319</v>
      </c>
      <c r="P819" s="39" t="s">
        <v>10921</v>
      </c>
      <c r="Q819" s="39" t="s">
        <v>11320</v>
      </c>
      <c r="R819" s="39" t="s">
        <v>4811</v>
      </c>
      <c r="S819" s="39" t="s">
        <v>11321</v>
      </c>
    </row>
    <row r="820" spans="1:19" x14ac:dyDescent="0.3">
      <c r="A820">
        <v>449</v>
      </c>
      <c r="B820" s="1">
        <v>45489.978344907409</v>
      </c>
      <c r="C820" s="1">
        <v>45489.995405092595</v>
      </c>
      <c r="D820" s="39" t="s">
        <v>11322</v>
      </c>
      <c r="E820" s="39" t="s">
        <v>11323</v>
      </c>
      <c r="F820" s="39" t="s">
        <v>11323</v>
      </c>
      <c r="G820">
        <v>6</v>
      </c>
      <c r="H820">
        <v>32</v>
      </c>
      <c r="I820" s="39" t="s">
        <v>11324</v>
      </c>
      <c r="J820" s="39" t="s">
        <v>11325</v>
      </c>
      <c r="K820" s="39" t="s">
        <v>11326</v>
      </c>
      <c r="L820" s="39" t="s">
        <v>11327</v>
      </c>
      <c r="M820" s="39"/>
      <c r="N820" s="39" t="s">
        <v>11328</v>
      </c>
      <c r="O820" s="39" t="s">
        <v>11329</v>
      </c>
      <c r="P820" s="39" t="s">
        <v>11330</v>
      </c>
      <c r="Q820" s="39" t="s">
        <v>11331</v>
      </c>
      <c r="R820" s="39" t="s">
        <v>4811</v>
      </c>
      <c r="S820" s="39" t="s">
        <v>11332</v>
      </c>
    </row>
    <row r="821" spans="1:19" x14ac:dyDescent="0.3">
      <c r="A821">
        <v>450</v>
      </c>
      <c r="B821" s="1">
        <v>45489.983738425923</v>
      </c>
      <c r="C821" s="1">
        <v>45490.01221064815</v>
      </c>
      <c r="D821" s="39" t="s">
        <v>11333</v>
      </c>
      <c r="E821" s="39" t="s">
        <v>11334</v>
      </c>
      <c r="F821" s="39" t="s">
        <v>11334</v>
      </c>
      <c r="G821">
        <v>6</v>
      </c>
      <c r="H821">
        <v>28</v>
      </c>
      <c r="I821" s="39" t="s">
        <v>11335</v>
      </c>
      <c r="J821" s="39" t="s">
        <v>10331</v>
      </c>
      <c r="K821" s="39" t="s">
        <v>11336</v>
      </c>
      <c r="L821" s="39" t="s">
        <v>11337</v>
      </c>
      <c r="M821" s="39"/>
      <c r="N821" s="39" t="s">
        <v>4870</v>
      </c>
      <c r="O821" s="39" t="s">
        <v>8878</v>
      </c>
      <c r="P821" s="39" t="s">
        <v>11338</v>
      </c>
      <c r="Q821" s="39" t="s">
        <v>8880</v>
      </c>
      <c r="R821" s="39" t="s">
        <v>4811</v>
      </c>
      <c r="S821" s="39" t="s">
        <v>11339</v>
      </c>
    </row>
    <row r="822" spans="1:19" x14ac:dyDescent="0.3">
      <c r="A822">
        <v>451</v>
      </c>
      <c r="B822" s="1">
        <v>45490.010034722225</v>
      </c>
      <c r="C822" s="1">
        <v>45490.015138888892</v>
      </c>
      <c r="D822" s="39" t="s">
        <v>11340</v>
      </c>
      <c r="E822" s="39" t="s">
        <v>11341</v>
      </c>
      <c r="F822" s="39" t="s">
        <v>11341</v>
      </c>
      <c r="G822">
        <v>6</v>
      </c>
      <c r="H822">
        <v>31</v>
      </c>
      <c r="I822" s="39" t="s">
        <v>11342</v>
      </c>
      <c r="J822" s="39" t="s">
        <v>6643</v>
      </c>
      <c r="K822" s="39" t="s">
        <v>11343</v>
      </c>
      <c r="L822" s="39" t="s">
        <v>11344</v>
      </c>
      <c r="M822" s="39"/>
      <c r="N822" s="39" t="s">
        <v>11345</v>
      </c>
      <c r="O822" s="39" t="s">
        <v>11346</v>
      </c>
      <c r="P822" s="39" t="s">
        <v>11347</v>
      </c>
      <c r="Q822" s="39" t="s">
        <v>11348</v>
      </c>
      <c r="R822" s="39" t="s">
        <v>4837</v>
      </c>
      <c r="S822" s="39" t="s">
        <v>11349</v>
      </c>
    </row>
    <row r="823" spans="1:19" x14ac:dyDescent="0.3">
      <c r="A823">
        <v>452</v>
      </c>
      <c r="B823" s="1">
        <v>45492.487430555557</v>
      </c>
      <c r="C823" s="1">
        <v>45492.48940972222</v>
      </c>
      <c r="D823" s="39" t="s">
        <v>11350</v>
      </c>
      <c r="E823" s="39" t="s">
        <v>11351</v>
      </c>
      <c r="F823" s="39" t="s">
        <v>11352</v>
      </c>
      <c r="G823">
        <v>6</v>
      </c>
      <c r="H823">
        <v>14</v>
      </c>
      <c r="I823" s="39" t="s">
        <v>4805</v>
      </c>
      <c r="J823" s="39" t="s">
        <v>11353</v>
      </c>
      <c r="K823" s="39" t="s">
        <v>11354</v>
      </c>
      <c r="L823" s="39" t="s">
        <v>11355</v>
      </c>
      <c r="M823" s="39"/>
      <c r="N823" s="39" t="s">
        <v>11356</v>
      </c>
      <c r="O823" s="39" t="s">
        <v>11357</v>
      </c>
      <c r="P823" s="39" t="s">
        <v>11358</v>
      </c>
      <c r="Q823" s="39" t="s">
        <v>11359</v>
      </c>
      <c r="R823" s="39" t="s">
        <v>4811</v>
      </c>
      <c r="S823" s="39" t="s">
        <v>11360</v>
      </c>
    </row>
    <row r="824" spans="1:19" x14ac:dyDescent="0.3">
      <c r="A824">
        <v>453</v>
      </c>
      <c r="B824" s="1">
        <v>45504.538634259261</v>
      </c>
      <c r="C824" s="1">
        <v>45504.548472222225</v>
      </c>
      <c r="D824" s="39" t="s">
        <v>11361</v>
      </c>
      <c r="E824" s="39" t="s">
        <v>11362</v>
      </c>
      <c r="F824" s="39" t="s">
        <v>11362</v>
      </c>
      <c r="G824">
        <v>14</v>
      </c>
      <c r="H824">
        <v>7</v>
      </c>
      <c r="I824" s="39" t="s">
        <v>11363</v>
      </c>
      <c r="J824" s="39" t="s">
        <v>11364</v>
      </c>
      <c r="K824" s="39" t="s">
        <v>11365</v>
      </c>
      <c r="L824" s="39" t="s">
        <v>11366</v>
      </c>
      <c r="M824" s="39"/>
      <c r="N824" s="39" t="s">
        <v>11367</v>
      </c>
      <c r="O824" s="39" t="s">
        <v>11368</v>
      </c>
      <c r="P824" s="39" t="s">
        <v>11369</v>
      </c>
      <c r="Q824" s="39" t="s">
        <v>11370</v>
      </c>
      <c r="R824" s="39" t="s">
        <v>4811</v>
      </c>
      <c r="S824" s="39" t="s">
        <v>11371</v>
      </c>
    </row>
    <row r="825" spans="1:19" x14ac:dyDescent="0.3">
      <c r="A825">
        <v>454</v>
      </c>
      <c r="B825" s="1">
        <v>45506.724340277775</v>
      </c>
      <c r="C825" s="1">
        <v>45506.736273148148</v>
      </c>
      <c r="D825" s="39" t="s">
        <v>11372</v>
      </c>
      <c r="E825" s="39" t="s">
        <v>11373</v>
      </c>
      <c r="F825" s="39" t="s">
        <v>11373</v>
      </c>
      <c r="G825">
        <v>11</v>
      </c>
      <c r="H825">
        <v>24</v>
      </c>
      <c r="I825" s="39" t="s">
        <v>11374</v>
      </c>
      <c r="J825" s="39" t="s">
        <v>11375</v>
      </c>
      <c r="K825" s="39" t="s">
        <v>11376</v>
      </c>
      <c r="L825" s="39" t="s">
        <v>11377</v>
      </c>
      <c r="M825" s="39"/>
      <c r="N825" s="39" t="s">
        <v>5026</v>
      </c>
      <c r="O825" s="39" t="s">
        <v>11378</v>
      </c>
      <c r="P825" s="39" t="s">
        <v>7431</v>
      </c>
      <c r="Q825" s="39" t="s">
        <v>11379</v>
      </c>
      <c r="R825" s="39" t="s">
        <v>4811</v>
      </c>
      <c r="S825" s="39" t="s">
        <v>11186</v>
      </c>
    </row>
    <row r="826" spans="1:19" x14ac:dyDescent="0.3">
      <c r="A826">
        <v>455</v>
      </c>
      <c r="B826" s="1">
        <v>45508.695729166669</v>
      </c>
      <c r="C826" s="1">
        <v>45508.704456018517</v>
      </c>
      <c r="D826" s="39" t="s">
        <v>11380</v>
      </c>
      <c r="E826" s="39" t="s">
        <v>11381</v>
      </c>
      <c r="F826" s="39" t="s">
        <v>11381</v>
      </c>
      <c r="G826">
        <v>6</v>
      </c>
      <c r="H826">
        <v>1</v>
      </c>
      <c r="I826" s="39" t="s">
        <v>7407</v>
      </c>
      <c r="J826" s="39" t="s">
        <v>903</v>
      </c>
      <c r="K826" s="39" t="s">
        <v>11382</v>
      </c>
      <c r="L826" s="39" t="s">
        <v>11383</v>
      </c>
      <c r="M826" s="39"/>
      <c r="N826" s="39" t="s">
        <v>11384</v>
      </c>
      <c r="O826" s="39" t="s">
        <v>11385</v>
      </c>
      <c r="P826" s="39" t="s">
        <v>5036</v>
      </c>
      <c r="Q826" s="39" t="s">
        <v>11386</v>
      </c>
      <c r="R826" s="39" t="s">
        <v>4811</v>
      </c>
      <c r="S826" s="39" t="s">
        <v>11387</v>
      </c>
    </row>
    <row r="827" spans="1:19" x14ac:dyDescent="0.3">
      <c r="A827">
        <v>456</v>
      </c>
      <c r="B827" s="1">
        <v>45508.723530092589</v>
      </c>
      <c r="C827" s="1">
        <v>45508.749699074076</v>
      </c>
      <c r="D827" s="39" t="s">
        <v>11388</v>
      </c>
      <c r="E827" s="39" t="s">
        <v>11389</v>
      </c>
      <c r="F827" s="39" t="s">
        <v>11390</v>
      </c>
      <c r="G827">
        <v>11</v>
      </c>
      <c r="H827">
        <v>17</v>
      </c>
      <c r="I827" s="39" t="s">
        <v>11391</v>
      </c>
      <c r="J827" s="39" t="s">
        <v>11392</v>
      </c>
      <c r="K827" s="39" t="s">
        <v>11393</v>
      </c>
      <c r="L827" s="39" t="s">
        <v>5640</v>
      </c>
      <c r="M827" s="39"/>
      <c r="N827" s="39" t="s">
        <v>5026</v>
      </c>
      <c r="O827" s="39" t="s">
        <v>11394</v>
      </c>
      <c r="P827" s="39" t="s">
        <v>11395</v>
      </c>
      <c r="Q827" s="39" t="s">
        <v>11396</v>
      </c>
      <c r="R827" s="39" t="s">
        <v>4837</v>
      </c>
      <c r="S827" s="39" t="s">
        <v>11397</v>
      </c>
    </row>
    <row r="828" spans="1:19" x14ac:dyDescent="0.3">
      <c r="A828">
        <v>457</v>
      </c>
      <c r="B828" s="1">
        <v>45525.391122685185</v>
      </c>
      <c r="C828" s="1">
        <v>45525.395277777781</v>
      </c>
      <c r="D828" s="39" t="s">
        <v>11398</v>
      </c>
      <c r="E828" s="39" t="s">
        <v>11399</v>
      </c>
      <c r="F828" s="39" t="s">
        <v>11400</v>
      </c>
      <c r="G828">
        <v>6</v>
      </c>
      <c r="H828">
        <v>27</v>
      </c>
      <c r="I828" s="39" t="s">
        <v>11324</v>
      </c>
      <c r="J828" s="39" t="s">
        <v>11401</v>
      </c>
      <c r="K828" s="39" t="s">
        <v>11402</v>
      </c>
      <c r="L828" s="39" t="s">
        <v>11403</v>
      </c>
      <c r="M828" s="39"/>
      <c r="N828" s="39" t="s">
        <v>11404</v>
      </c>
      <c r="O828" s="39" t="s">
        <v>11405</v>
      </c>
      <c r="P828" s="39" t="s">
        <v>11406</v>
      </c>
      <c r="Q828" s="39" t="s">
        <v>11331</v>
      </c>
      <c r="R828" s="39" t="s">
        <v>4811</v>
      </c>
      <c r="S828" s="39" t="s">
        <v>11332</v>
      </c>
    </row>
    <row r="829" spans="1:19" x14ac:dyDescent="0.3">
      <c r="A829">
        <v>458</v>
      </c>
      <c r="B829" s="1">
        <v>45525.397280092591</v>
      </c>
      <c r="C829" s="1">
        <v>45525.4065625</v>
      </c>
      <c r="D829" s="39" t="s">
        <v>11407</v>
      </c>
      <c r="E829" s="39" t="s">
        <v>11408</v>
      </c>
      <c r="F829" s="39" t="s">
        <v>11409</v>
      </c>
      <c r="G829">
        <v>6</v>
      </c>
      <c r="H829">
        <v>40</v>
      </c>
      <c r="I829" s="39" t="s">
        <v>11324</v>
      </c>
      <c r="J829" s="39" t="s">
        <v>11410</v>
      </c>
      <c r="K829" s="39" t="s">
        <v>11411</v>
      </c>
      <c r="L829" s="39" t="s">
        <v>11327</v>
      </c>
      <c r="M829" s="39"/>
      <c r="N829" s="39" t="s">
        <v>11412</v>
      </c>
      <c r="O829" s="39" t="s">
        <v>11413</v>
      </c>
      <c r="P829" s="39" t="s">
        <v>11414</v>
      </c>
      <c r="Q829" s="39" t="s">
        <v>11331</v>
      </c>
      <c r="R829" s="39" t="s">
        <v>4811</v>
      </c>
      <c r="S829" s="39" t="s">
        <v>11415</v>
      </c>
    </row>
    <row r="830" spans="1:19" x14ac:dyDescent="0.3">
      <c r="A830">
        <v>459</v>
      </c>
      <c r="B830" s="1">
        <v>45535.483993055554</v>
      </c>
      <c r="C830" s="1">
        <v>45535.488634259258</v>
      </c>
      <c r="D830" s="39" t="s">
        <v>11416</v>
      </c>
      <c r="E830" s="39" t="s">
        <v>11417</v>
      </c>
      <c r="F830" s="39" t="s">
        <v>11417</v>
      </c>
      <c r="G830">
        <v>10</v>
      </c>
      <c r="H830">
        <v>23</v>
      </c>
      <c r="I830" s="39" t="s">
        <v>11418</v>
      </c>
      <c r="J830" s="39" t="s">
        <v>11419</v>
      </c>
      <c r="K830" s="39" t="s">
        <v>11420</v>
      </c>
      <c r="L830" s="39" t="s">
        <v>5640</v>
      </c>
      <c r="M830" s="39"/>
      <c r="N830" s="39" t="s">
        <v>11421</v>
      </c>
      <c r="O830" s="39" t="s">
        <v>11422</v>
      </c>
      <c r="P830" s="39" t="s">
        <v>11423</v>
      </c>
      <c r="Q830" s="39" t="s">
        <v>11424</v>
      </c>
      <c r="R830" s="39" t="s">
        <v>4811</v>
      </c>
      <c r="S830" s="39" t="s">
        <v>11425</v>
      </c>
    </row>
    <row r="831" spans="1:19" x14ac:dyDescent="0.3">
      <c r="A831">
        <v>460</v>
      </c>
      <c r="B831" s="1">
        <v>45535.733460648145</v>
      </c>
      <c r="C831" s="1">
        <v>45535.741990740738</v>
      </c>
      <c r="D831" s="39" t="s">
        <v>11426</v>
      </c>
      <c r="E831" s="39" t="s">
        <v>11427</v>
      </c>
      <c r="F831" s="39" t="s">
        <v>11428</v>
      </c>
      <c r="G831">
        <v>11</v>
      </c>
      <c r="H831">
        <v>22</v>
      </c>
      <c r="I831" s="39" t="s">
        <v>11429</v>
      </c>
      <c r="J831" s="39" t="s">
        <v>11430</v>
      </c>
      <c r="K831" s="39" t="s">
        <v>11431</v>
      </c>
      <c r="L831" s="39" t="s">
        <v>5640</v>
      </c>
      <c r="M831" s="39"/>
      <c r="N831" s="39" t="s">
        <v>5026</v>
      </c>
      <c r="O831" s="39" t="s">
        <v>11432</v>
      </c>
      <c r="P831" s="39" t="s">
        <v>11433</v>
      </c>
      <c r="Q831" s="39" t="s">
        <v>11434</v>
      </c>
      <c r="R831" s="39" t="s">
        <v>4811</v>
      </c>
      <c r="S831" s="39" t="s">
        <v>11435</v>
      </c>
    </row>
    <row r="832" spans="1:19" x14ac:dyDescent="0.3">
      <c r="A832">
        <v>461</v>
      </c>
      <c r="B832" s="1">
        <v>45537.558020833334</v>
      </c>
      <c r="C832" s="1">
        <v>45537.573379629626</v>
      </c>
      <c r="D832" s="39" t="s">
        <v>11436</v>
      </c>
      <c r="E832" s="39" t="s">
        <v>11437</v>
      </c>
      <c r="F832" s="39" t="s">
        <v>11438</v>
      </c>
      <c r="G832">
        <v>11</v>
      </c>
      <c r="H832">
        <v>6</v>
      </c>
      <c r="I832" s="39" t="s">
        <v>11439</v>
      </c>
      <c r="J832" s="39" t="s">
        <v>1901</v>
      </c>
      <c r="K832" s="39" t="s">
        <v>11440</v>
      </c>
      <c r="L832" s="39" t="s">
        <v>11441</v>
      </c>
      <c r="M832" s="39"/>
      <c r="N832" s="39" t="s">
        <v>1194</v>
      </c>
      <c r="O832" s="39" t="s">
        <v>11442</v>
      </c>
      <c r="P832" s="39" t="s">
        <v>5036</v>
      </c>
      <c r="Q832" s="39" t="s">
        <v>11443</v>
      </c>
      <c r="R832" s="39" t="s">
        <v>4811</v>
      </c>
      <c r="S832" s="39" t="s">
        <v>11444</v>
      </c>
    </row>
    <row r="833" spans="1:19" x14ac:dyDescent="0.3">
      <c r="A833">
        <v>462</v>
      </c>
      <c r="B833" s="1">
        <v>45539.37</v>
      </c>
      <c r="C833" s="1">
        <v>45539.372986111113</v>
      </c>
      <c r="D833" s="39" t="s">
        <v>11445</v>
      </c>
      <c r="E833" s="39" t="s">
        <v>11446</v>
      </c>
      <c r="F833" s="39" t="s">
        <v>11446</v>
      </c>
      <c r="G833">
        <v>6</v>
      </c>
      <c r="H833">
        <v>10</v>
      </c>
      <c r="I833" s="39" t="s">
        <v>11447</v>
      </c>
      <c r="J833" s="39" t="s">
        <v>11448</v>
      </c>
      <c r="K833" s="39" t="s">
        <v>11449</v>
      </c>
      <c r="L833" s="39" t="s">
        <v>11450</v>
      </c>
      <c r="M833" s="39"/>
      <c r="N833" s="39" t="s">
        <v>11451</v>
      </c>
      <c r="O833" s="39" t="s">
        <v>11452</v>
      </c>
      <c r="P833" s="39" t="s">
        <v>11453</v>
      </c>
      <c r="Q833" s="39" t="s">
        <v>11454</v>
      </c>
      <c r="R833" s="39" t="s">
        <v>4837</v>
      </c>
      <c r="S833" s="39" t="s">
        <v>11455</v>
      </c>
    </row>
    <row r="834" spans="1:19" x14ac:dyDescent="0.3">
      <c r="A834">
        <v>463</v>
      </c>
      <c r="B834" s="1">
        <v>45539.509780092594</v>
      </c>
      <c r="C834" s="1">
        <v>45539.516273148147</v>
      </c>
      <c r="D834" s="39" t="s">
        <v>11456</v>
      </c>
      <c r="E834" s="39" t="s">
        <v>11457</v>
      </c>
      <c r="F834" s="39" t="s">
        <v>11457</v>
      </c>
      <c r="G834">
        <v>11</v>
      </c>
      <c r="H834">
        <v>13</v>
      </c>
      <c r="I834" s="39" t="s">
        <v>11458</v>
      </c>
      <c r="J834" s="39" t="s">
        <v>11459</v>
      </c>
      <c r="K834" s="39" t="s">
        <v>11460</v>
      </c>
      <c r="L834" s="39" t="s">
        <v>5640</v>
      </c>
      <c r="M834" s="39"/>
      <c r="N834" s="39" t="s">
        <v>5026</v>
      </c>
      <c r="O834" s="39" t="s">
        <v>11461</v>
      </c>
      <c r="P834" s="39" t="s">
        <v>5036</v>
      </c>
      <c r="Q834" s="39" t="s">
        <v>11462</v>
      </c>
      <c r="R834" s="39" t="s">
        <v>4837</v>
      </c>
      <c r="S834" s="39" t="s">
        <v>11463</v>
      </c>
    </row>
    <row r="835" spans="1:19" x14ac:dyDescent="0.3">
      <c r="A835">
        <v>464</v>
      </c>
      <c r="B835" s="1">
        <v>45539.60628472222</v>
      </c>
      <c r="C835" s="1">
        <v>45539.61891203704</v>
      </c>
      <c r="D835" s="39" t="s">
        <v>11464</v>
      </c>
      <c r="E835" s="39" t="s">
        <v>11465</v>
      </c>
      <c r="F835" s="39" t="s">
        <v>11175</v>
      </c>
      <c r="G835">
        <v>10</v>
      </c>
      <c r="H835">
        <v>33</v>
      </c>
      <c r="I835" s="39" t="s">
        <v>11466</v>
      </c>
      <c r="J835" s="39" t="s">
        <v>11467</v>
      </c>
      <c r="K835" s="39" t="s">
        <v>11468</v>
      </c>
      <c r="L835" s="39" t="s">
        <v>5640</v>
      </c>
      <c r="M835" s="39"/>
      <c r="N835" s="39" t="s">
        <v>5026</v>
      </c>
      <c r="O835" s="39" t="s">
        <v>11469</v>
      </c>
      <c r="P835" s="39" t="s">
        <v>5036</v>
      </c>
      <c r="Q835" s="39" t="s">
        <v>11470</v>
      </c>
      <c r="R835" s="39" t="s">
        <v>4837</v>
      </c>
      <c r="S835" s="39" t="s">
        <v>11186</v>
      </c>
    </row>
    <row r="836" spans="1:19" x14ac:dyDescent="0.3">
      <c r="A836">
        <v>465</v>
      </c>
      <c r="B836" s="1">
        <v>45539.726006944446</v>
      </c>
      <c r="C836" s="1">
        <v>45539.727847222224</v>
      </c>
      <c r="D836" s="39" t="s">
        <v>11471</v>
      </c>
      <c r="E836" s="39" t="s">
        <v>11472</v>
      </c>
      <c r="F836" s="39" t="s">
        <v>11473</v>
      </c>
      <c r="G836">
        <v>6</v>
      </c>
      <c r="H836">
        <v>35</v>
      </c>
      <c r="I836" s="39" t="s">
        <v>11324</v>
      </c>
      <c r="J836" s="39" t="s">
        <v>11401</v>
      </c>
      <c r="K836" s="39" t="s">
        <v>11474</v>
      </c>
      <c r="L836" s="39" t="s">
        <v>11327</v>
      </c>
      <c r="M836" s="39"/>
      <c r="N836" s="39" t="s">
        <v>11475</v>
      </c>
      <c r="O836" s="39" t="s">
        <v>11476</v>
      </c>
      <c r="P836" s="39" t="s">
        <v>11477</v>
      </c>
      <c r="Q836" s="39" t="s">
        <v>11478</v>
      </c>
      <c r="R836" s="39" t="s">
        <v>4811</v>
      </c>
      <c r="S836" s="39" t="s">
        <v>11332</v>
      </c>
    </row>
    <row r="837" spans="1:19" x14ac:dyDescent="0.3">
      <c r="A837">
        <v>466</v>
      </c>
      <c r="B837" s="1">
        <v>45539.928136574075</v>
      </c>
      <c r="C837" s="1">
        <v>45539.936030092591</v>
      </c>
      <c r="D837" s="39" t="s">
        <v>11479</v>
      </c>
      <c r="E837" s="39" t="s">
        <v>11480</v>
      </c>
      <c r="F837" s="39" t="s">
        <v>11480</v>
      </c>
      <c r="G837">
        <v>10</v>
      </c>
      <c r="H837">
        <v>7</v>
      </c>
      <c r="I837" s="39" t="s">
        <v>11481</v>
      </c>
      <c r="J837" s="39" t="s">
        <v>11482</v>
      </c>
      <c r="K837" s="39" t="s">
        <v>11483</v>
      </c>
      <c r="L837" s="39" t="s">
        <v>5640</v>
      </c>
      <c r="M837" s="39"/>
      <c r="N837" s="39" t="s">
        <v>5026</v>
      </c>
      <c r="O837" s="39" t="s">
        <v>11484</v>
      </c>
      <c r="P837" s="39" t="s">
        <v>5036</v>
      </c>
      <c r="Q837" s="39" t="s">
        <v>11485</v>
      </c>
      <c r="R837" s="39" t="s">
        <v>4811</v>
      </c>
      <c r="S837" s="39" t="s">
        <v>11486</v>
      </c>
    </row>
    <row r="838" spans="1:19" x14ac:dyDescent="0.3">
      <c r="A838">
        <v>467</v>
      </c>
      <c r="B838" s="1">
        <v>45540.37054398148</v>
      </c>
      <c r="C838" s="1">
        <v>45540.382835648146</v>
      </c>
      <c r="D838" s="39" t="s">
        <v>11487</v>
      </c>
      <c r="E838" s="39" t="s">
        <v>11488</v>
      </c>
      <c r="F838" s="39" t="s">
        <v>11489</v>
      </c>
      <c r="G838">
        <v>13</v>
      </c>
      <c r="H838">
        <v>11</v>
      </c>
      <c r="I838" s="39" t="s">
        <v>11490</v>
      </c>
      <c r="J838" s="39" t="s">
        <v>11491</v>
      </c>
      <c r="K838" s="39" t="s">
        <v>11492</v>
      </c>
      <c r="L838" s="39" t="s">
        <v>5640</v>
      </c>
      <c r="M838" s="39"/>
      <c r="N838" s="39" t="s">
        <v>11493</v>
      </c>
      <c r="O838" s="39" t="s">
        <v>11494</v>
      </c>
      <c r="P838" s="39" t="s">
        <v>11495</v>
      </c>
      <c r="Q838" s="39" t="s">
        <v>11496</v>
      </c>
      <c r="R838" s="39" t="s">
        <v>4811</v>
      </c>
      <c r="S838" s="39" t="s">
        <v>11497</v>
      </c>
    </row>
    <row r="839" spans="1:19" x14ac:dyDescent="0.3">
      <c r="A839">
        <v>468</v>
      </c>
      <c r="B839" s="1">
        <v>45546.315347222226</v>
      </c>
      <c r="C839" s="1">
        <v>45546.318113425928</v>
      </c>
      <c r="D839" s="39" t="s">
        <v>11498</v>
      </c>
      <c r="E839" s="39" t="s">
        <v>11499</v>
      </c>
      <c r="F839" s="39" t="s">
        <v>11500</v>
      </c>
      <c r="G839">
        <v>14</v>
      </c>
      <c r="H839">
        <v>23</v>
      </c>
      <c r="I839" s="39" t="s">
        <v>11501</v>
      </c>
      <c r="J839" s="39" t="s">
        <v>9948</v>
      </c>
      <c r="K839" s="39" t="s">
        <v>11502</v>
      </c>
      <c r="L839" s="39" t="s">
        <v>11503</v>
      </c>
      <c r="M839" s="39"/>
      <c r="N839" s="39" t="s">
        <v>11504</v>
      </c>
      <c r="O839" s="39" t="s">
        <v>11505</v>
      </c>
      <c r="P839" s="39" t="s">
        <v>11506</v>
      </c>
      <c r="Q839" s="39" t="s">
        <v>11507</v>
      </c>
      <c r="R839" s="39" t="s">
        <v>4811</v>
      </c>
      <c r="S839" s="39" t="s">
        <v>11508</v>
      </c>
    </row>
    <row r="840" spans="1:19" x14ac:dyDescent="0.3">
      <c r="A840">
        <v>469</v>
      </c>
      <c r="B840" s="1">
        <v>45546.563449074078</v>
      </c>
      <c r="C840" s="1">
        <v>45546.56658564815</v>
      </c>
      <c r="D840" s="39" t="s">
        <v>11509</v>
      </c>
      <c r="E840" s="39" t="s">
        <v>11510</v>
      </c>
      <c r="F840" s="39" t="s">
        <v>11510</v>
      </c>
      <c r="G840">
        <v>10</v>
      </c>
      <c r="H840">
        <v>5</v>
      </c>
      <c r="I840" s="39" t="s">
        <v>7547</v>
      </c>
      <c r="J840" s="39" t="s">
        <v>11511</v>
      </c>
      <c r="K840" s="39" t="s">
        <v>11512</v>
      </c>
      <c r="L840" s="39" t="s">
        <v>11293</v>
      </c>
      <c r="M840" s="39"/>
      <c r="N840" s="39" t="s">
        <v>5238</v>
      </c>
      <c r="O840" s="39" t="s">
        <v>11513</v>
      </c>
      <c r="P840" s="39" t="s">
        <v>11514</v>
      </c>
      <c r="Q840" s="39" t="s">
        <v>11515</v>
      </c>
      <c r="R840" s="39" t="s">
        <v>4811</v>
      </c>
      <c r="S840" s="39" t="s">
        <v>11186</v>
      </c>
    </row>
    <row r="841" spans="1:19" x14ac:dyDescent="0.3">
      <c r="A841">
        <v>470</v>
      </c>
      <c r="B841" s="1">
        <v>45546.57744212963</v>
      </c>
      <c r="C841" s="1">
        <v>45546.577499999999</v>
      </c>
      <c r="D841" s="39" t="s">
        <v>11516</v>
      </c>
      <c r="E841" s="39" t="s">
        <v>11517</v>
      </c>
      <c r="F841" s="39" t="s">
        <v>11517</v>
      </c>
      <c r="G841">
        <v>10</v>
      </c>
      <c r="H841">
        <v>2</v>
      </c>
      <c r="I841" s="39" t="s">
        <v>11518</v>
      </c>
      <c r="J841" s="39" t="s">
        <v>11519</v>
      </c>
      <c r="K841" s="39" t="s">
        <v>11520</v>
      </c>
      <c r="L841" s="39" t="s">
        <v>5640</v>
      </c>
      <c r="M841" s="39"/>
      <c r="N841" s="39" t="s">
        <v>8843</v>
      </c>
      <c r="O841" s="39" t="s">
        <v>11521</v>
      </c>
      <c r="P841" s="39" t="s">
        <v>11522</v>
      </c>
      <c r="Q841" s="39" t="s">
        <v>11523</v>
      </c>
      <c r="R841" s="39" t="s">
        <v>4837</v>
      </c>
      <c r="S841" s="39" t="s">
        <v>2647</v>
      </c>
    </row>
    <row r="842" spans="1:19" x14ac:dyDescent="0.3">
      <c r="A842">
        <v>471</v>
      </c>
      <c r="B842" s="1">
        <v>45548.339803240742</v>
      </c>
      <c r="C842" s="1">
        <v>45548.346932870372</v>
      </c>
      <c r="D842" s="39" t="s">
        <v>11524</v>
      </c>
      <c r="E842" s="39" t="s">
        <v>11525</v>
      </c>
      <c r="F842" s="39" t="s">
        <v>11525</v>
      </c>
      <c r="G842">
        <v>14</v>
      </c>
      <c r="H842">
        <v>4</v>
      </c>
      <c r="I842" s="39" t="s">
        <v>11526</v>
      </c>
      <c r="J842" s="39" t="s">
        <v>107</v>
      </c>
      <c r="K842" s="39" t="s">
        <v>11527</v>
      </c>
      <c r="L842" s="39" t="s">
        <v>11528</v>
      </c>
      <c r="M842" s="39"/>
      <c r="N842" s="39" t="s">
        <v>11529</v>
      </c>
      <c r="O842" s="39" t="s">
        <v>11530</v>
      </c>
      <c r="P842" s="39" t="s">
        <v>11531</v>
      </c>
      <c r="Q842" s="39" t="s">
        <v>11532</v>
      </c>
      <c r="R842" s="39" t="s">
        <v>4811</v>
      </c>
      <c r="S842" s="39" t="s">
        <v>11533</v>
      </c>
    </row>
    <row r="843" spans="1:19" x14ac:dyDescent="0.3">
      <c r="A843">
        <v>472</v>
      </c>
      <c r="B843" s="1">
        <v>45548.520729166667</v>
      </c>
      <c r="C843" s="1">
        <v>45548.523900462962</v>
      </c>
      <c r="D843" s="39" t="s">
        <v>11534</v>
      </c>
      <c r="E843" s="39" t="s">
        <v>11535</v>
      </c>
      <c r="F843" s="39" t="s">
        <v>11535</v>
      </c>
      <c r="G843">
        <v>12</v>
      </c>
      <c r="H843">
        <v>20</v>
      </c>
      <c r="I843" s="39" t="s">
        <v>11536</v>
      </c>
      <c r="J843" s="39" t="s">
        <v>11511</v>
      </c>
      <c r="K843" s="39" t="s">
        <v>11537</v>
      </c>
      <c r="L843" s="39" t="s">
        <v>5640</v>
      </c>
      <c r="M843" s="39"/>
      <c r="N843" s="39" t="s">
        <v>5026</v>
      </c>
      <c r="O843" s="39" t="s">
        <v>11538</v>
      </c>
      <c r="P843" s="39" t="s">
        <v>7431</v>
      </c>
      <c r="Q843" s="39" t="s">
        <v>11539</v>
      </c>
      <c r="R843" s="39" t="s">
        <v>4811</v>
      </c>
      <c r="S843" s="39" t="s">
        <v>11540</v>
      </c>
    </row>
    <row r="844" spans="1:19" x14ac:dyDescent="0.3">
      <c r="A844">
        <v>473</v>
      </c>
      <c r="B844" s="1">
        <v>45548.687777777777</v>
      </c>
      <c r="C844" s="1">
        <v>45548.696423611109</v>
      </c>
      <c r="D844" s="39" t="s">
        <v>11541</v>
      </c>
      <c r="E844" s="39" t="s">
        <v>11542</v>
      </c>
      <c r="F844" s="39" t="s">
        <v>11542</v>
      </c>
      <c r="G844">
        <v>13</v>
      </c>
      <c r="H844">
        <v>7</v>
      </c>
      <c r="I844" s="39" t="s">
        <v>11429</v>
      </c>
      <c r="J844" s="39" t="s">
        <v>11543</v>
      </c>
      <c r="K844" s="39" t="s">
        <v>11544</v>
      </c>
      <c r="L844" s="39" t="s">
        <v>11545</v>
      </c>
      <c r="M844" s="39"/>
      <c r="N844" s="39" t="s">
        <v>11546</v>
      </c>
      <c r="O844" s="39" t="s">
        <v>11547</v>
      </c>
      <c r="P844" s="39" t="s">
        <v>11548</v>
      </c>
      <c r="Q844" s="39" t="s">
        <v>11549</v>
      </c>
      <c r="R844" s="39" t="s">
        <v>4811</v>
      </c>
      <c r="S844" s="39" t="s">
        <v>11550</v>
      </c>
    </row>
    <row r="845" spans="1:19" x14ac:dyDescent="0.3">
      <c r="A845">
        <v>474</v>
      </c>
      <c r="B845" s="1">
        <v>45548.832268518519</v>
      </c>
      <c r="C845" s="1">
        <v>45548.877604166664</v>
      </c>
      <c r="D845" s="39" t="s">
        <v>11551</v>
      </c>
      <c r="E845" s="39" t="s">
        <v>11552</v>
      </c>
      <c r="F845" s="39" t="s">
        <v>11552</v>
      </c>
      <c r="G845">
        <v>3</v>
      </c>
      <c r="H845">
        <v>12</v>
      </c>
      <c r="I845" s="39" t="s">
        <v>11553</v>
      </c>
      <c r="J845" s="39" t="s">
        <v>11554</v>
      </c>
      <c r="K845" s="39" t="s">
        <v>11555</v>
      </c>
      <c r="L845" s="39" t="s">
        <v>4925</v>
      </c>
      <c r="M845" s="39"/>
      <c r="N845" s="39" t="s">
        <v>11556</v>
      </c>
      <c r="O845" s="39" t="s">
        <v>11557</v>
      </c>
      <c r="P845" s="39" t="s">
        <v>11558</v>
      </c>
      <c r="Q845" s="39" t="s">
        <v>11559</v>
      </c>
      <c r="R845" s="39" t="s">
        <v>4811</v>
      </c>
      <c r="S845" s="39" t="s">
        <v>11560</v>
      </c>
    </row>
    <row r="846" spans="1:19" x14ac:dyDescent="0.3">
      <c r="A846">
        <v>475</v>
      </c>
      <c r="B846" s="1">
        <v>45548.903356481482</v>
      </c>
      <c r="C846" s="1">
        <v>45548.908472222225</v>
      </c>
      <c r="D846" s="39" t="s">
        <v>11561</v>
      </c>
      <c r="E846" s="39" t="s">
        <v>11562</v>
      </c>
      <c r="F846" s="39" t="s">
        <v>11562</v>
      </c>
      <c r="G846">
        <v>13</v>
      </c>
      <c r="H846">
        <v>9</v>
      </c>
      <c r="I846" s="39" t="s">
        <v>11563</v>
      </c>
      <c r="J846" s="39" t="s">
        <v>11564</v>
      </c>
      <c r="K846" s="39" t="s">
        <v>11565</v>
      </c>
      <c r="L846" s="39" t="s">
        <v>11566</v>
      </c>
      <c r="M846" s="39"/>
      <c r="N846" s="39" t="s">
        <v>11567</v>
      </c>
      <c r="O846" s="39" t="s">
        <v>11568</v>
      </c>
      <c r="P846" s="39" t="s">
        <v>11569</v>
      </c>
      <c r="Q846" s="39" t="s">
        <v>4882</v>
      </c>
      <c r="R846" s="39" t="s">
        <v>4811</v>
      </c>
      <c r="S846" s="39" t="s">
        <v>11570</v>
      </c>
    </row>
    <row r="847" spans="1:19" x14ac:dyDescent="0.3">
      <c r="A847">
        <v>476</v>
      </c>
      <c r="B847" s="1">
        <v>45551.302754629629</v>
      </c>
      <c r="C847" s="1">
        <v>45551.313622685186</v>
      </c>
      <c r="D847" s="39" t="s">
        <v>11571</v>
      </c>
      <c r="E847" s="39" t="s">
        <v>11572</v>
      </c>
      <c r="F847" s="39" t="s">
        <v>11573</v>
      </c>
      <c r="G847">
        <v>7</v>
      </c>
      <c r="H847">
        <v>37</v>
      </c>
      <c r="I847" s="39" t="s">
        <v>11574</v>
      </c>
      <c r="J847" s="39" t="s">
        <v>215</v>
      </c>
      <c r="K847" s="39" t="s">
        <v>11575</v>
      </c>
      <c r="L847" s="39" t="s">
        <v>5640</v>
      </c>
      <c r="M847" s="39"/>
      <c r="N847" s="39" t="s">
        <v>6685</v>
      </c>
      <c r="O847" s="39" t="s">
        <v>215</v>
      </c>
      <c r="P847" s="39" t="s">
        <v>7431</v>
      </c>
      <c r="Q847" s="39" t="s">
        <v>11576</v>
      </c>
      <c r="R847" s="39" t="s">
        <v>4811</v>
      </c>
      <c r="S847" s="39" t="s">
        <v>215</v>
      </c>
    </row>
    <row r="848" spans="1:19" x14ac:dyDescent="0.3">
      <c r="A848">
        <v>477</v>
      </c>
      <c r="B848" s="1">
        <v>45551.452847222223</v>
      </c>
      <c r="C848" s="1">
        <v>45551.458379629628</v>
      </c>
      <c r="D848" s="39" t="s">
        <v>11577</v>
      </c>
      <c r="E848" s="39" t="s">
        <v>11578</v>
      </c>
      <c r="F848" s="39" t="s">
        <v>11578</v>
      </c>
      <c r="G848">
        <v>7</v>
      </c>
      <c r="H848">
        <v>13</v>
      </c>
      <c r="I848" s="39" t="s">
        <v>11579</v>
      </c>
      <c r="J848" s="39" t="s">
        <v>11580</v>
      </c>
      <c r="K848" s="39" t="s">
        <v>6290</v>
      </c>
      <c r="L848" s="39" t="s">
        <v>11581</v>
      </c>
      <c r="M848" s="39"/>
      <c r="N848" s="39" t="s">
        <v>11582</v>
      </c>
      <c r="O848" s="39" t="s">
        <v>11583</v>
      </c>
      <c r="P848" s="39" t="s">
        <v>11584</v>
      </c>
      <c r="Q848" s="39" t="s">
        <v>7402</v>
      </c>
      <c r="R848" s="39" t="s">
        <v>4811</v>
      </c>
      <c r="S848" s="39" t="s">
        <v>11585</v>
      </c>
    </row>
    <row r="849" spans="1:19" x14ac:dyDescent="0.3">
      <c r="A849">
        <v>478</v>
      </c>
      <c r="B849" s="1">
        <v>45551.802337962959</v>
      </c>
      <c r="C849" s="1">
        <v>45551.81177083333</v>
      </c>
      <c r="D849" s="39" t="s">
        <v>11586</v>
      </c>
      <c r="E849" s="39" t="s">
        <v>11587</v>
      </c>
      <c r="F849" s="39" t="s">
        <v>11587</v>
      </c>
      <c r="G849">
        <v>2</v>
      </c>
      <c r="H849">
        <v>6</v>
      </c>
      <c r="I849" s="39" t="s">
        <v>4865</v>
      </c>
      <c r="J849" s="39" t="s">
        <v>11588</v>
      </c>
      <c r="K849" s="39" t="s">
        <v>11589</v>
      </c>
      <c r="L849" s="39" t="s">
        <v>8160</v>
      </c>
      <c r="M849" s="39"/>
      <c r="N849" s="39" t="s">
        <v>5238</v>
      </c>
      <c r="O849" s="39" t="s">
        <v>11590</v>
      </c>
      <c r="P849" s="39" t="s">
        <v>5147</v>
      </c>
      <c r="Q849" s="39" t="s">
        <v>11591</v>
      </c>
      <c r="R849" s="39" t="s">
        <v>4811</v>
      </c>
      <c r="S849" s="39" t="s">
        <v>11592</v>
      </c>
    </row>
    <row r="850" spans="1:19" x14ac:dyDescent="0.3">
      <c r="A850">
        <v>479</v>
      </c>
      <c r="B850" s="1">
        <v>45552.936296296299</v>
      </c>
      <c r="C850" s="1">
        <v>45552.944930555554</v>
      </c>
      <c r="D850" s="39" t="s">
        <v>11593</v>
      </c>
      <c r="E850" s="39" t="s">
        <v>11594</v>
      </c>
      <c r="F850" s="39" t="s">
        <v>11594</v>
      </c>
      <c r="G850">
        <v>12</v>
      </c>
      <c r="H850">
        <v>11</v>
      </c>
      <c r="I850" s="39" t="s">
        <v>7547</v>
      </c>
      <c r="J850" s="39" t="s">
        <v>11595</v>
      </c>
      <c r="K850" s="39" t="s">
        <v>4830</v>
      </c>
      <c r="L850" s="39" t="s">
        <v>5640</v>
      </c>
      <c r="M850" s="39"/>
      <c r="N850" s="39" t="s">
        <v>5026</v>
      </c>
      <c r="O850" s="39" t="s">
        <v>11596</v>
      </c>
      <c r="P850" s="39" t="s">
        <v>5036</v>
      </c>
      <c r="Q850" s="39" t="s">
        <v>215</v>
      </c>
      <c r="R850" s="39" t="s">
        <v>4811</v>
      </c>
      <c r="S850" s="39" t="s">
        <v>11597</v>
      </c>
    </row>
    <row r="851" spans="1:19" x14ac:dyDescent="0.3">
      <c r="A851">
        <v>480</v>
      </c>
      <c r="B851" s="1">
        <v>45556.473078703704</v>
      </c>
      <c r="C851" s="1">
        <v>45556.482766203706</v>
      </c>
      <c r="D851" s="39" t="s">
        <v>11598</v>
      </c>
      <c r="E851" s="39" t="s">
        <v>11599</v>
      </c>
      <c r="F851" s="39" t="s">
        <v>11600</v>
      </c>
      <c r="G851">
        <v>14</v>
      </c>
      <c r="H851">
        <v>12</v>
      </c>
      <c r="I851" s="39" t="s">
        <v>11601</v>
      </c>
      <c r="J851" s="39" t="s">
        <v>341</v>
      </c>
      <c r="K851" s="39" t="s">
        <v>11602</v>
      </c>
      <c r="L851" s="39" t="s">
        <v>11603</v>
      </c>
      <c r="M851" s="39"/>
      <c r="N851" s="39" t="s">
        <v>11604</v>
      </c>
      <c r="O851" s="39" t="s">
        <v>11605</v>
      </c>
      <c r="P851" s="39" t="s">
        <v>11606</v>
      </c>
      <c r="Q851" s="39" t="s">
        <v>11607</v>
      </c>
      <c r="R851" s="39" t="s">
        <v>4837</v>
      </c>
      <c r="S851" s="39" t="s">
        <v>11608</v>
      </c>
    </row>
    <row r="852" spans="1:19" x14ac:dyDescent="0.3">
      <c r="A852">
        <v>481</v>
      </c>
      <c r="B852" s="1">
        <v>45803.473553240743</v>
      </c>
      <c r="C852" s="1">
        <v>45803.483773148146</v>
      </c>
      <c r="D852" s="39" t="s">
        <v>2719</v>
      </c>
      <c r="E852" s="39" t="s">
        <v>2720</v>
      </c>
      <c r="F852" s="39" t="s">
        <v>2721</v>
      </c>
      <c r="G852">
        <v>5</v>
      </c>
      <c r="H852">
        <v>9</v>
      </c>
      <c r="I852" s="39" t="s">
        <v>11609</v>
      </c>
      <c r="J852" s="39" t="s">
        <v>341</v>
      </c>
      <c r="K852" s="39" t="s">
        <v>11610</v>
      </c>
      <c r="L852" s="39" t="s">
        <v>11611</v>
      </c>
      <c r="M852" s="39"/>
      <c r="N852" s="39" t="s">
        <v>11612</v>
      </c>
      <c r="O852" s="39" t="s">
        <v>11613</v>
      </c>
      <c r="P852" s="39" t="s">
        <v>11614</v>
      </c>
      <c r="Q852" s="39" t="s">
        <v>11615</v>
      </c>
      <c r="R852" s="39" t="s">
        <v>4811</v>
      </c>
      <c r="S852" s="39" t="s">
        <v>11616</v>
      </c>
    </row>
    <row r="853" spans="1:19" x14ac:dyDescent="0.3">
      <c r="A853">
        <v>482</v>
      </c>
      <c r="B853" s="1">
        <v>45803.474062499998</v>
      </c>
      <c r="C853" s="1">
        <v>45803.483958333331</v>
      </c>
      <c r="D853" s="39" t="s">
        <v>2791</v>
      </c>
      <c r="E853" s="39" t="s">
        <v>2792</v>
      </c>
      <c r="F853" s="39" t="s">
        <v>2792</v>
      </c>
      <c r="G853">
        <v>5</v>
      </c>
      <c r="H853">
        <v>20</v>
      </c>
      <c r="I853" s="39" t="s">
        <v>11617</v>
      </c>
      <c r="J853" s="39" t="s">
        <v>11618</v>
      </c>
      <c r="K853" s="39" t="s">
        <v>11619</v>
      </c>
      <c r="L853" s="39" t="s">
        <v>11620</v>
      </c>
      <c r="M853" s="39"/>
      <c r="N853" s="39" t="s">
        <v>11621</v>
      </c>
      <c r="O853" s="39" t="s">
        <v>11622</v>
      </c>
      <c r="P853" s="39" t="s">
        <v>11623</v>
      </c>
      <c r="Q853" s="39" t="s">
        <v>11624</v>
      </c>
      <c r="R853" s="39" t="s">
        <v>4811</v>
      </c>
      <c r="S853" s="39" t="s">
        <v>11625</v>
      </c>
    </row>
    <row r="854" spans="1:19" x14ac:dyDescent="0.3">
      <c r="A854">
        <v>483</v>
      </c>
      <c r="B854" s="1">
        <v>45803.478483796294</v>
      </c>
      <c r="C854" s="1">
        <v>45803.48400462963</v>
      </c>
      <c r="D854" s="39" t="s">
        <v>2674</v>
      </c>
      <c r="E854" s="39" t="s">
        <v>2675</v>
      </c>
      <c r="F854" s="39" t="s">
        <v>2675</v>
      </c>
      <c r="G854">
        <v>5</v>
      </c>
      <c r="H854">
        <v>4</v>
      </c>
      <c r="I854" s="39" t="s">
        <v>11626</v>
      </c>
      <c r="J854" s="39" t="s">
        <v>11627</v>
      </c>
      <c r="K854" s="39" t="s">
        <v>11628</v>
      </c>
      <c r="L854" s="39" t="s">
        <v>5640</v>
      </c>
      <c r="M854" s="39"/>
      <c r="N854" s="39" t="s">
        <v>11629</v>
      </c>
      <c r="O854" s="39" t="s">
        <v>11630</v>
      </c>
      <c r="P854" s="39" t="s">
        <v>11631</v>
      </c>
      <c r="Q854" s="39" t="s">
        <v>11632</v>
      </c>
      <c r="R854" s="39" t="s">
        <v>4811</v>
      </c>
      <c r="S854" s="39" t="s">
        <v>11633</v>
      </c>
    </row>
    <row r="855" spans="1:19" x14ac:dyDescent="0.3">
      <c r="A855">
        <v>484</v>
      </c>
      <c r="B855" s="1">
        <v>45803.472812499997</v>
      </c>
      <c r="C855" s="1">
        <v>45803.4840625</v>
      </c>
      <c r="D855" s="39" t="s">
        <v>2685</v>
      </c>
      <c r="E855" s="39" t="s">
        <v>2686</v>
      </c>
      <c r="F855" s="39" t="s">
        <v>2686</v>
      </c>
      <c r="G855">
        <v>5</v>
      </c>
      <c r="H855">
        <v>13</v>
      </c>
      <c r="I855" s="39" t="s">
        <v>11634</v>
      </c>
      <c r="J855" s="39" t="s">
        <v>11635</v>
      </c>
      <c r="K855" s="39" t="s">
        <v>11636</v>
      </c>
      <c r="L855" s="39" t="s">
        <v>11637</v>
      </c>
      <c r="M855" s="39"/>
      <c r="N855" s="39" t="s">
        <v>11629</v>
      </c>
      <c r="O855" s="39" t="s">
        <v>11638</v>
      </c>
      <c r="P855" s="39" t="s">
        <v>11639</v>
      </c>
      <c r="Q855" s="39" t="s">
        <v>11640</v>
      </c>
      <c r="R855" s="39" t="s">
        <v>4811</v>
      </c>
      <c r="S855" s="39" t="s">
        <v>11641</v>
      </c>
    </row>
    <row r="856" spans="1:19" x14ac:dyDescent="0.3">
      <c r="A856">
        <v>485</v>
      </c>
      <c r="B856" s="1">
        <v>45803.472881944443</v>
      </c>
      <c r="C856" s="1">
        <v>45803.484293981484</v>
      </c>
      <c r="D856" s="39" t="s">
        <v>2837</v>
      </c>
      <c r="E856" s="39" t="s">
        <v>2838</v>
      </c>
      <c r="F856" s="39" t="s">
        <v>2838</v>
      </c>
      <c r="G856">
        <v>5</v>
      </c>
      <c r="H856">
        <v>2</v>
      </c>
      <c r="I856" s="39" t="s">
        <v>11642</v>
      </c>
      <c r="J856" s="39" t="s">
        <v>11643</v>
      </c>
      <c r="K856" s="39" t="s">
        <v>11644</v>
      </c>
      <c r="L856" s="39" t="s">
        <v>11645</v>
      </c>
      <c r="M856" s="39"/>
      <c r="N856" s="39" t="s">
        <v>11646</v>
      </c>
      <c r="O856" s="39" t="s">
        <v>11647</v>
      </c>
      <c r="P856" s="39" t="s">
        <v>11648</v>
      </c>
      <c r="Q856" s="39" t="s">
        <v>11649</v>
      </c>
      <c r="R856" s="39" t="s">
        <v>4811</v>
      </c>
      <c r="S856" s="39" t="s">
        <v>11650</v>
      </c>
    </row>
    <row r="857" spans="1:19" x14ac:dyDescent="0.3">
      <c r="A857">
        <v>486</v>
      </c>
      <c r="B857" s="1">
        <v>45803.472893518519</v>
      </c>
      <c r="C857" s="1">
        <v>45803.484317129631</v>
      </c>
      <c r="D857" s="39" t="s">
        <v>2887</v>
      </c>
      <c r="E857" s="39" t="s">
        <v>2888</v>
      </c>
      <c r="F857" s="39" t="s">
        <v>2888</v>
      </c>
      <c r="G857">
        <v>5</v>
      </c>
      <c r="H857">
        <v>33</v>
      </c>
      <c r="I857" s="39" t="s">
        <v>11651</v>
      </c>
      <c r="J857" s="39" t="s">
        <v>11652</v>
      </c>
      <c r="K857" s="39" t="s">
        <v>11653</v>
      </c>
      <c r="L857" s="39" t="s">
        <v>11654</v>
      </c>
      <c r="M857" s="39"/>
      <c r="N857" s="39" t="s">
        <v>11655</v>
      </c>
      <c r="O857" s="39" t="s">
        <v>11656</v>
      </c>
      <c r="P857" s="39" t="s">
        <v>11657</v>
      </c>
      <c r="Q857" s="39" t="s">
        <v>11658</v>
      </c>
      <c r="R857" s="39" t="s">
        <v>4811</v>
      </c>
      <c r="S857" s="39" t="s">
        <v>11659</v>
      </c>
    </row>
    <row r="858" spans="1:19" x14ac:dyDescent="0.3">
      <c r="A858">
        <v>487</v>
      </c>
      <c r="B858" s="1">
        <v>45803.472662037035</v>
      </c>
      <c r="C858" s="1">
        <v>45803.484340277777</v>
      </c>
      <c r="D858" s="39" t="s">
        <v>2917</v>
      </c>
      <c r="E858" s="39" t="s">
        <v>2918</v>
      </c>
      <c r="F858" s="39" t="s">
        <v>2918</v>
      </c>
      <c r="G858">
        <v>5</v>
      </c>
      <c r="H858">
        <v>12</v>
      </c>
      <c r="I858" s="39" t="s">
        <v>11642</v>
      </c>
      <c r="J858" s="39" t="s">
        <v>11660</v>
      </c>
      <c r="K858" s="39" t="s">
        <v>11661</v>
      </c>
      <c r="L858" s="39" t="s">
        <v>11645</v>
      </c>
      <c r="M858" s="39"/>
      <c r="N858" s="39" t="s">
        <v>5026</v>
      </c>
      <c r="O858" s="39" t="s">
        <v>11647</v>
      </c>
      <c r="P858" s="39" t="s">
        <v>11662</v>
      </c>
      <c r="Q858" s="39" t="s">
        <v>11663</v>
      </c>
      <c r="R858" s="39" t="s">
        <v>4811</v>
      </c>
      <c r="S858" s="39" t="s">
        <v>11664</v>
      </c>
    </row>
    <row r="859" spans="1:19" x14ac:dyDescent="0.3">
      <c r="A859">
        <v>488</v>
      </c>
      <c r="B859" s="1">
        <v>45803.473865740743</v>
      </c>
      <c r="C859" s="1">
        <v>45803.484560185185</v>
      </c>
      <c r="D859" s="39" t="s">
        <v>2860</v>
      </c>
      <c r="E859" s="39" t="s">
        <v>2861</v>
      </c>
      <c r="F859" s="39" t="s">
        <v>2861</v>
      </c>
      <c r="G859">
        <v>5</v>
      </c>
      <c r="H859">
        <v>5</v>
      </c>
      <c r="I859" s="39" t="s">
        <v>11665</v>
      </c>
      <c r="J859" s="39" t="s">
        <v>958</v>
      </c>
      <c r="K859" s="39" t="s">
        <v>11666</v>
      </c>
      <c r="L859" s="39" t="s">
        <v>5253</v>
      </c>
      <c r="M859" s="39"/>
      <c r="N859" s="39" t="s">
        <v>4892</v>
      </c>
      <c r="O859" s="39" t="s">
        <v>11667</v>
      </c>
      <c r="P859" s="39" t="s">
        <v>11668</v>
      </c>
      <c r="Q859" s="39" t="s">
        <v>11669</v>
      </c>
      <c r="R859" s="39" t="s">
        <v>4811</v>
      </c>
      <c r="S859" s="39" t="s">
        <v>11670</v>
      </c>
    </row>
    <row r="860" spans="1:19" x14ac:dyDescent="0.3">
      <c r="A860">
        <v>489</v>
      </c>
      <c r="B860" s="1">
        <v>45803.474212962959</v>
      </c>
      <c r="C860" s="1">
        <v>45803.484814814816</v>
      </c>
      <c r="D860" s="39" t="s">
        <v>2769</v>
      </c>
      <c r="E860" s="39" t="s">
        <v>2770</v>
      </c>
      <c r="F860" s="39" t="s">
        <v>2771</v>
      </c>
      <c r="G860">
        <v>5</v>
      </c>
      <c r="H860">
        <v>8</v>
      </c>
      <c r="I860" s="39" t="s">
        <v>11671</v>
      </c>
      <c r="J860" s="39" t="s">
        <v>341</v>
      </c>
      <c r="K860" s="39" t="s">
        <v>11672</v>
      </c>
      <c r="L860" s="39" t="s">
        <v>11673</v>
      </c>
      <c r="M860" s="39"/>
      <c r="N860" s="39" t="s">
        <v>11674</v>
      </c>
      <c r="O860" s="39" t="s">
        <v>11675</v>
      </c>
      <c r="P860" s="39" t="s">
        <v>11676</v>
      </c>
      <c r="Q860" s="39" t="s">
        <v>11677</v>
      </c>
      <c r="R860" s="39" t="s">
        <v>4811</v>
      </c>
      <c r="S860" s="39" t="s">
        <v>11678</v>
      </c>
    </row>
    <row r="861" spans="1:19" x14ac:dyDescent="0.3">
      <c r="A861">
        <v>490</v>
      </c>
      <c r="B861" s="1">
        <v>45803.47320601852</v>
      </c>
      <c r="C861" s="1">
        <v>45803.485462962963</v>
      </c>
      <c r="D861" s="39" t="s">
        <v>2909</v>
      </c>
      <c r="E861" s="39" t="s">
        <v>2910</v>
      </c>
      <c r="F861" s="39" t="s">
        <v>2910</v>
      </c>
      <c r="G861">
        <v>5</v>
      </c>
      <c r="H861">
        <v>37</v>
      </c>
      <c r="I861" s="39" t="s">
        <v>11679</v>
      </c>
      <c r="J861" s="39" t="s">
        <v>11680</v>
      </c>
      <c r="K861" s="39" t="s">
        <v>11681</v>
      </c>
      <c r="L861" s="39" t="s">
        <v>11682</v>
      </c>
      <c r="M861" s="39"/>
      <c r="N861" s="39" t="s">
        <v>11683</v>
      </c>
      <c r="O861" s="39" t="s">
        <v>11684</v>
      </c>
      <c r="P861" s="39" t="s">
        <v>3621</v>
      </c>
      <c r="Q861" s="39" t="s">
        <v>11685</v>
      </c>
      <c r="R861" s="39" t="s">
        <v>4811</v>
      </c>
      <c r="S861" s="39" t="s">
        <v>11686</v>
      </c>
    </row>
    <row r="862" spans="1:19" x14ac:dyDescent="0.3">
      <c r="A862">
        <v>491</v>
      </c>
      <c r="B862" s="1">
        <v>45803.472754629627</v>
      </c>
      <c r="C862" s="1">
        <v>45803.486284722225</v>
      </c>
      <c r="D862" s="39" t="s">
        <v>2869</v>
      </c>
      <c r="E862" s="39" t="s">
        <v>2870</v>
      </c>
      <c r="F862" s="39" t="s">
        <v>2871</v>
      </c>
      <c r="G862">
        <v>5</v>
      </c>
      <c r="H862">
        <v>36</v>
      </c>
      <c r="I862" s="39" t="s">
        <v>11687</v>
      </c>
      <c r="J862" s="39" t="s">
        <v>11688</v>
      </c>
      <c r="K862" s="39" t="s">
        <v>11689</v>
      </c>
      <c r="L862" s="39" t="s">
        <v>5640</v>
      </c>
      <c r="M862" s="39"/>
      <c r="N862" s="39" t="s">
        <v>11690</v>
      </c>
      <c r="O862" s="39" t="s">
        <v>11691</v>
      </c>
      <c r="P862" s="39" t="s">
        <v>11037</v>
      </c>
      <c r="Q862" s="39" t="s">
        <v>11692</v>
      </c>
      <c r="R862" s="39" t="s">
        <v>4811</v>
      </c>
      <c r="S862" s="39" t="s">
        <v>11693</v>
      </c>
    </row>
    <row r="863" spans="1:19" x14ac:dyDescent="0.3">
      <c r="A863">
        <v>492</v>
      </c>
      <c r="B863" s="1">
        <v>45803.473009259258</v>
      </c>
      <c r="C863" s="1">
        <v>45803.48678240741</v>
      </c>
      <c r="D863" s="39" t="s">
        <v>2708</v>
      </c>
      <c r="E863" s="39" t="s">
        <v>2709</v>
      </c>
      <c r="F863" s="39" t="s">
        <v>11694</v>
      </c>
      <c r="G863">
        <v>5</v>
      </c>
      <c r="H863">
        <v>25</v>
      </c>
      <c r="I863" s="39" t="s">
        <v>5020</v>
      </c>
      <c r="J863" s="39" t="s">
        <v>11695</v>
      </c>
      <c r="K863" s="39" t="s">
        <v>11696</v>
      </c>
      <c r="L863" s="39" t="s">
        <v>11697</v>
      </c>
      <c r="M863" s="39"/>
      <c r="N863" s="39" t="s">
        <v>11698</v>
      </c>
      <c r="O863" s="39" t="s">
        <v>11699</v>
      </c>
      <c r="P863" s="39" t="s">
        <v>11700</v>
      </c>
      <c r="Q863" s="39" t="s">
        <v>11701</v>
      </c>
      <c r="R863" s="39" t="s">
        <v>4811</v>
      </c>
      <c r="S863" s="39" t="s">
        <v>11702</v>
      </c>
    </row>
    <row r="864" spans="1:19" x14ac:dyDescent="0.3">
      <c r="A864">
        <v>493</v>
      </c>
      <c r="B864" s="1">
        <v>45803.472824074073</v>
      </c>
      <c r="C864" s="1">
        <v>45803.487314814818</v>
      </c>
      <c r="D864" s="39" t="s">
        <v>2982</v>
      </c>
      <c r="E864" s="39" t="s">
        <v>2983</v>
      </c>
      <c r="F864" s="39" t="s">
        <v>2983</v>
      </c>
      <c r="G864">
        <v>5</v>
      </c>
      <c r="H864">
        <v>7</v>
      </c>
      <c r="I864" s="39" t="s">
        <v>11703</v>
      </c>
      <c r="J864" s="39" t="s">
        <v>10593</v>
      </c>
      <c r="K864" s="39" t="s">
        <v>11704</v>
      </c>
      <c r="L864" s="39" t="s">
        <v>5640</v>
      </c>
      <c r="M864" s="39"/>
      <c r="N864" s="39" t="s">
        <v>5026</v>
      </c>
      <c r="O864" s="39" t="s">
        <v>2515</v>
      </c>
      <c r="P864" s="39" t="s">
        <v>8232</v>
      </c>
      <c r="Q864" s="39" t="s">
        <v>11705</v>
      </c>
      <c r="R864" s="39" t="s">
        <v>4811</v>
      </c>
      <c r="S864" s="39" t="s">
        <v>11706</v>
      </c>
    </row>
    <row r="865" spans="1:19" x14ac:dyDescent="0.3">
      <c r="A865">
        <v>494</v>
      </c>
      <c r="B865" s="1">
        <v>45803.473935185182</v>
      </c>
      <c r="C865" s="1">
        <v>45803.487326388888</v>
      </c>
      <c r="D865" s="39" t="s">
        <v>2937</v>
      </c>
      <c r="E865" s="39" t="s">
        <v>2938</v>
      </c>
      <c r="F865" s="39" t="s">
        <v>2938</v>
      </c>
      <c r="G865">
        <v>5</v>
      </c>
      <c r="H865">
        <v>16</v>
      </c>
      <c r="I865" s="39" t="s">
        <v>4865</v>
      </c>
      <c r="J865" s="39" t="s">
        <v>903</v>
      </c>
      <c r="K865" s="39" t="s">
        <v>11707</v>
      </c>
      <c r="L865" s="39" t="s">
        <v>11708</v>
      </c>
      <c r="M865" s="39"/>
      <c r="N865" s="39" t="s">
        <v>11709</v>
      </c>
      <c r="O865" s="39" t="s">
        <v>11710</v>
      </c>
      <c r="P865" s="39" t="s">
        <v>11711</v>
      </c>
      <c r="Q865" s="39" t="s">
        <v>11712</v>
      </c>
      <c r="R865" s="39" t="s">
        <v>4837</v>
      </c>
      <c r="S865" s="39" t="s">
        <v>11713</v>
      </c>
    </row>
    <row r="866" spans="1:19" x14ac:dyDescent="0.3">
      <c r="A866">
        <v>495</v>
      </c>
      <c r="B866" s="1">
        <v>45803.473622685182</v>
      </c>
      <c r="C866" s="1">
        <v>45803.487326388888</v>
      </c>
      <c r="D866" s="39" t="s">
        <v>2991</v>
      </c>
      <c r="E866" s="39" t="s">
        <v>2992</v>
      </c>
      <c r="F866" s="39" t="s">
        <v>2993</v>
      </c>
      <c r="G866">
        <v>5</v>
      </c>
      <c r="H866">
        <v>17</v>
      </c>
      <c r="I866" s="39" t="s">
        <v>8773</v>
      </c>
      <c r="J866" s="39" t="s">
        <v>1460</v>
      </c>
      <c r="K866" s="39" t="s">
        <v>11714</v>
      </c>
      <c r="L866" s="39" t="s">
        <v>11715</v>
      </c>
      <c r="M866" s="39"/>
      <c r="N866" s="39" t="s">
        <v>11716</v>
      </c>
      <c r="O866" s="39" t="s">
        <v>11717</v>
      </c>
      <c r="P866" s="39" t="s">
        <v>11718</v>
      </c>
      <c r="Q866" s="39" t="s">
        <v>11719</v>
      </c>
      <c r="R866" s="39" t="s">
        <v>4837</v>
      </c>
      <c r="S866" s="39" t="s">
        <v>11720</v>
      </c>
    </row>
    <row r="867" spans="1:19" x14ac:dyDescent="0.3">
      <c r="A867">
        <v>496</v>
      </c>
      <c r="B867" s="1">
        <v>45803.477407407408</v>
      </c>
      <c r="C867" s="1">
        <v>45803.487523148149</v>
      </c>
      <c r="D867" s="39" t="s">
        <v>2810</v>
      </c>
      <c r="E867" s="39" t="s">
        <v>2811</v>
      </c>
      <c r="F867" s="39" t="s">
        <v>2811</v>
      </c>
      <c r="G867">
        <v>5</v>
      </c>
      <c r="H867">
        <v>22</v>
      </c>
      <c r="I867" s="39" t="s">
        <v>4865</v>
      </c>
      <c r="J867" s="39" t="s">
        <v>11721</v>
      </c>
      <c r="K867" s="39" t="s">
        <v>11722</v>
      </c>
      <c r="L867" s="39" t="s">
        <v>4996</v>
      </c>
      <c r="M867" s="39"/>
      <c r="N867" s="39" t="s">
        <v>4998</v>
      </c>
      <c r="O867" s="39" t="s">
        <v>5017</v>
      </c>
      <c r="P867" s="39" t="s">
        <v>5018</v>
      </c>
      <c r="Q867" s="39" t="s">
        <v>5021</v>
      </c>
      <c r="R867" s="39" t="s">
        <v>4811</v>
      </c>
      <c r="S867" s="39" t="s">
        <v>4997</v>
      </c>
    </row>
    <row r="868" spans="1:19" x14ac:dyDescent="0.3">
      <c r="A868">
        <v>497</v>
      </c>
      <c r="B868" s="1">
        <v>45803.473298611112</v>
      </c>
      <c r="C868" s="1">
        <v>45803.488125000003</v>
      </c>
      <c r="D868" s="39" t="s">
        <v>2829</v>
      </c>
      <c r="E868" s="39" t="s">
        <v>2830</v>
      </c>
      <c r="F868" s="39" t="s">
        <v>2830</v>
      </c>
      <c r="G868">
        <v>5</v>
      </c>
      <c r="H868">
        <v>23</v>
      </c>
      <c r="I868" s="39" t="s">
        <v>5151</v>
      </c>
      <c r="J868" s="39" t="s">
        <v>11723</v>
      </c>
      <c r="K868" s="39" t="s">
        <v>11724</v>
      </c>
      <c r="L868" s="39" t="s">
        <v>4996</v>
      </c>
      <c r="M868" s="39"/>
      <c r="N868" s="39" t="s">
        <v>4998</v>
      </c>
      <c r="O868" s="39" t="s">
        <v>11725</v>
      </c>
      <c r="P868" s="39" t="s">
        <v>5018</v>
      </c>
      <c r="Q868" s="39" t="s">
        <v>5021</v>
      </c>
      <c r="R868" s="39" t="s">
        <v>4811</v>
      </c>
      <c r="S868" s="39" t="s">
        <v>4997</v>
      </c>
    </row>
    <row r="869" spans="1:19" x14ac:dyDescent="0.3">
      <c r="A869">
        <v>498</v>
      </c>
      <c r="B869" s="1">
        <v>45803.473043981481</v>
      </c>
      <c r="C869" s="1">
        <v>45803.488125000003</v>
      </c>
      <c r="D869" s="39" t="s">
        <v>2804</v>
      </c>
      <c r="E869" s="39" t="s">
        <v>2805</v>
      </c>
      <c r="F869" s="39" t="s">
        <v>11726</v>
      </c>
      <c r="G869">
        <v>5</v>
      </c>
      <c r="H869">
        <v>21</v>
      </c>
      <c r="I869" s="39" t="s">
        <v>11727</v>
      </c>
      <c r="J869" s="39" t="s">
        <v>2809</v>
      </c>
      <c r="K869" s="39" t="s">
        <v>11722</v>
      </c>
      <c r="L869" s="39" t="s">
        <v>11728</v>
      </c>
      <c r="M869" s="39"/>
      <c r="N869" s="39" t="s">
        <v>11729</v>
      </c>
      <c r="O869" s="39" t="s">
        <v>11647</v>
      </c>
      <c r="P869" s="39" t="s">
        <v>11730</v>
      </c>
      <c r="Q869" s="39" t="s">
        <v>11731</v>
      </c>
      <c r="R869" s="39" t="s">
        <v>4811</v>
      </c>
      <c r="S869" s="39" t="s">
        <v>11732</v>
      </c>
    </row>
    <row r="870" spans="1:19" x14ac:dyDescent="0.3">
      <c r="A870">
        <v>499</v>
      </c>
      <c r="B870" s="1">
        <v>45803.473564814813</v>
      </c>
      <c r="C870" s="1">
        <v>45803.488194444442</v>
      </c>
      <c r="D870" s="39" t="s">
        <v>2759</v>
      </c>
      <c r="E870" s="39" t="s">
        <v>2760</v>
      </c>
      <c r="F870" s="39" t="s">
        <v>2760</v>
      </c>
      <c r="G870">
        <v>5</v>
      </c>
      <c r="H870">
        <v>28</v>
      </c>
      <c r="I870" s="39" t="s">
        <v>4865</v>
      </c>
      <c r="J870" s="39" t="s">
        <v>11733</v>
      </c>
      <c r="K870" s="39" t="s">
        <v>11734</v>
      </c>
      <c r="L870" s="39" t="s">
        <v>5253</v>
      </c>
      <c r="M870" s="39"/>
      <c r="N870" s="39" t="s">
        <v>11698</v>
      </c>
      <c r="O870" s="39" t="s">
        <v>11735</v>
      </c>
      <c r="P870" s="39" t="s">
        <v>11700</v>
      </c>
      <c r="Q870" s="39" t="s">
        <v>6553</v>
      </c>
      <c r="R870" s="39" t="s">
        <v>4811</v>
      </c>
      <c r="S870" s="39" t="s">
        <v>11736</v>
      </c>
    </row>
    <row r="871" spans="1:19" x14ac:dyDescent="0.3">
      <c r="A871">
        <v>500</v>
      </c>
      <c r="B871" s="1">
        <v>45803.475358796299</v>
      </c>
      <c r="C871" s="1">
        <v>45803.489189814813</v>
      </c>
      <c r="D871" s="39" t="s">
        <v>2632</v>
      </c>
      <c r="E871" s="39" t="s">
        <v>2633</v>
      </c>
      <c r="F871" s="39" t="s">
        <v>2633</v>
      </c>
      <c r="G871">
        <v>5</v>
      </c>
      <c r="H871">
        <v>26</v>
      </c>
      <c r="I871" s="39" t="s">
        <v>6311</v>
      </c>
      <c r="J871" s="39" t="s">
        <v>341</v>
      </c>
      <c r="K871" s="39" t="s">
        <v>11737</v>
      </c>
      <c r="L871" s="39" t="s">
        <v>7377</v>
      </c>
      <c r="M871" s="39"/>
      <c r="N871" s="39" t="s">
        <v>11738</v>
      </c>
      <c r="O871" s="39" t="s">
        <v>11613</v>
      </c>
      <c r="P871" s="39" t="s">
        <v>11739</v>
      </c>
      <c r="Q871" s="39" t="s">
        <v>11740</v>
      </c>
      <c r="R871" s="39" t="s">
        <v>4811</v>
      </c>
      <c r="S871" s="39" t="s">
        <v>11741</v>
      </c>
    </row>
    <row r="872" spans="1:19" x14ac:dyDescent="0.3">
      <c r="A872">
        <v>501</v>
      </c>
      <c r="B872" s="1">
        <v>45803.472685185188</v>
      </c>
      <c r="C872" s="1">
        <v>45803.489201388889</v>
      </c>
      <c r="D872" s="39" t="s">
        <v>2623</v>
      </c>
      <c r="E872" s="39" t="s">
        <v>2624</v>
      </c>
      <c r="F872" s="39" t="s">
        <v>2624</v>
      </c>
      <c r="G872">
        <v>5</v>
      </c>
      <c r="H872">
        <v>27</v>
      </c>
      <c r="I872" s="39" t="s">
        <v>5151</v>
      </c>
      <c r="J872" s="39" t="s">
        <v>1460</v>
      </c>
      <c r="K872" s="39" t="s">
        <v>11737</v>
      </c>
      <c r="L872" s="39" t="s">
        <v>7377</v>
      </c>
      <c r="M872" s="39"/>
      <c r="N872" s="39" t="s">
        <v>11738</v>
      </c>
      <c r="O872" s="39" t="s">
        <v>11742</v>
      </c>
      <c r="P872" s="39" t="s">
        <v>3737</v>
      </c>
      <c r="Q872" s="39" t="s">
        <v>11743</v>
      </c>
      <c r="R872" s="39" t="s">
        <v>4811</v>
      </c>
      <c r="S872" s="39" t="s">
        <v>11741</v>
      </c>
    </row>
    <row r="873" spans="1:19" x14ac:dyDescent="0.3">
      <c r="A873">
        <v>502</v>
      </c>
      <c r="B873" s="1">
        <v>45803.473981481482</v>
      </c>
      <c r="C873" s="1">
        <v>45803.489270833335</v>
      </c>
      <c r="D873" s="39" t="s">
        <v>2663</v>
      </c>
      <c r="E873" s="39" t="s">
        <v>2664</v>
      </c>
      <c r="F873" s="39" t="s">
        <v>11744</v>
      </c>
      <c r="G873">
        <v>5</v>
      </c>
      <c r="H873">
        <v>31</v>
      </c>
      <c r="I873" s="39" t="s">
        <v>11745</v>
      </c>
      <c r="J873" s="39" t="s">
        <v>11746</v>
      </c>
      <c r="K873" s="39" t="s">
        <v>11737</v>
      </c>
      <c r="L873" s="39" t="s">
        <v>7377</v>
      </c>
      <c r="M873" s="39"/>
      <c r="N873" s="39" t="s">
        <v>11738</v>
      </c>
      <c r="O873" s="39" t="s">
        <v>11613</v>
      </c>
      <c r="P873" s="39" t="s">
        <v>11739</v>
      </c>
      <c r="Q873" s="39" t="s">
        <v>11740</v>
      </c>
      <c r="R873" s="39" t="s">
        <v>4811</v>
      </c>
      <c r="S873" s="39" t="s">
        <v>11741</v>
      </c>
    </row>
    <row r="874" spans="1:19" x14ac:dyDescent="0.3">
      <c r="A874">
        <v>503</v>
      </c>
      <c r="B874" s="1">
        <v>45803.483657407407</v>
      </c>
      <c r="C874" s="1">
        <v>45803.489328703705</v>
      </c>
      <c r="D874" s="39" t="s">
        <v>2637</v>
      </c>
      <c r="E874" s="39" t="s">
        <v>2638</v>
      </c>
      <c r="F874" s="39" t="s">
        <v>2638</v>
      </c>
      <c r="G874">
        <v>5</v>
      </c>
      <c r="H874">
        <v>19</v>
      </c>
      <c r="I874" s="39" t="s">
        <v>4865</v>
      </c>
      <c r="J874" s="39" t="s">
        <v>1460</v>
      </c>
      <c r="K874" s="39" t="s">
        <v>11737</v>
      </c>
      <c r="L874" s="39" t="s">
        <v>7377</v>
      </c>
      <c r="M874" s="39"/>
      <c r="N874" s="39" t="s">
        <v>11738</v>
      </c>
      <c r="O874" s="39" t="s">
        <v>11613</v>
      </c>
      <c r="P874" s="39" t="s">
        <v>3737</v>
      </c>
      <c r="Q874" s="39" t="s">
        <v>11747</v>
      </c>
      <c r="R874" s="39" t="s">
        <v>4811</v>
      </c>
      <c r="S874" s="39" t="s">
        <v>11741</v>
      </c>
    </row>
    <row r="875" spans="1:19" x14ac:dyDescent="0.3">
      <c r="A875">
        <v>504</v>
      </c>
      <c r="B875" s="1">
        <v>45803.472997685189</v>
      </c>
      <c r="C875" s="1">
        <v>45803.489479166667</v>
      </c>
      <c r="D875" s="39" t="s">
        <v>2781</v>
      </c>
      <c r="E875" s="39" t="s">
        <v>2782</v>
      </c>
      <c r="F875" s="39" t="s">
        <v>2782</v>
      </c>
      <c r="G875">
        <v>5</v>
      </c>
      <c r="H875">
        <v>10</v>
      </c>
      <c r="I875" s="39" t="s">
        <v>11748</v>
      </c>
      <c r="J875" s="39" t="s">
        <v>11749</v>
      </c>
      <c r="K875" s="39" t="s">
        <v>11750</v>
      </c>
      <c r="L875" s="39" t="s">
        <v>11751</v>
      </c>
      <c r="M875" s="39"/>
      <c r="N875" s="39" t="s">
        <v>11752</v>
      </c>
      <c r="O875" s="39" t="s">
        <v>11753</v>
      </c>
      <c r="P875" s="39" t="s">
        <v>11754</v>
      </c>
      <c r="Q875" s="39" t="s">
        <v>11755</v>
      </c>
      <c r="R875" s="39" t="s">
        <v>4811</v>
      </c>
      <c r="S875" s="39" t="s">
        <v>11756</v>
      </c>
    </row>
    <row r="876" spans="1:19" x14ac:dyDescent="0.3">
      <c r="A876">
        <v>505</v>
      </c>
      <c r="B876" s="1">
        <v>45803.473530092589</v>
      </c>
      <c r="C876" s="1">
        <v>45803.489814814813</v>
      </c>
      <c r="D876" s="39" t="s">
        <v>2900</v>
      </c>
      <c r="E876" s="39" t="s">
        <v>2901</v>
      </c>
      <c r="F876" s="39" t="s">
        <v>2901</v>
      </c>
      <c r="G876">
        <v>5</v>
      </c>
      <c r="H876">
        <v>24</v>
      </c>
      <c r="I876" s="39" t="s">
        <v>6540</v>
      </c>
      <c r="J876" s="39" t="s">
        <v>11757</v>
      </c>
      <c r="K876" s="39" t="s">
        <v>11758</v>
      </c>
      <c r="L876" s="39" t="s">
        <v>5098</v>
      </c>
      <c r="M876" s="39"/>
      <c r="N876" s="39" t="s">
        <v>11698</v>
      </c>
      <c r="O876" s="39" t="s">
        <v>11735</v>
      </c>
      <c r="P876" s="39" t="s">
        <v>11700</v>
      </c>
      <c r="Q876" s="39" t="s">
        <v>11759</v>
      </c>
      <c r="R876" s="39" t="s">
        <v>4811</v>
      </c>
      <c r="S876" s="39" t="s">
        <v>11760</v>
      </c>
    </row>
    <row r="877" spans="1:19" x14ac:dyDescent="0.3">
      <c r="A877">
        <v>506</v>
      </c>
      <c r="B877" s="1">
        <v>45803.476006944446</v>
      </c>
      <c r="C877" s="1">
        <v>45803.489895833336</v>
      </c>
      <c r="D877" s="39" t="s">
        <v>2749</v>
      </c>
      <c r="E877" s="39" t="s">
        <v>2750</v>
      </c>
      <c r="F877" s="39" t="s">
        <v>2750</v>
      </c>
      <c r="G877">
        <v>5</v>
      </c>
      <c r="H877">
        <v>35</v>
      </c>
      <c r="I877" s="39" t="s">
        <v>11761</v>
      </c>
      <c r="J877" s="39" t="s">
        <v>433</v>
      </c>
      <c r="K877" s="39" t="s">
        <v>11762</v>
      </c>
      <c r="L877" s="39" t="s">
        <v>5098</v>
      </c>
      <c r="M877" s="39"/>
      <c r="N877" s="39" t="s">
        <v>11698</v>
      </c>
      <c r="O877" s="39" t="s">
        <v>11735</v>
      </c>
      <c r="P877" s="39" t="s">
        <v>11700</v>
      </c>
      <c r="Q877" s="39" t="s">
        <v>11763</v>
      </c>
      <c r="R877" s="39" t="s">
        <v>4811</v>
      </c>
      <c r="S877" s="39" t="s">
        <v>11764</v>
      </c>
    </row>
    <row r="878" spans="1:19" x14ac:dyDescent="0.3">
      <c r="A878">
        <v>507</v>
      </c>
      <c r="B878" s="1">
        <v>45803.472800925927</v>
      </c>
      <c r="C878" s="1">
        <v>45803.490393518521</v>
      </c>
      <c r="D878" s="39" t="s">
        <v>2944</v>
      </c>
      <c r="E878" s="39" t="s">
        <v>2945</v>
      </c>
      <c r="F878" s="39" t="s">
        <v>2945</v>
      </c>
      <c r="G878">
        <v>5</v>
      </c>
      <c r="H878">
        <v>6</v>
      </c>
      <c r="I878" s="39" t="s">
        <v>4865</v>
      </c>
      <c r="J878" s="39" t="s">
        <v>11765</v>
      </c>
      <c r="K878" s="39" t="s">
        <v>11722</v>
      </c>
      <c r="L878" s="39" t="s">
        <v>11766</v>
      </c>
      <c r="M878" s="39"/>
      <c r="N878" s="39" t="s">
        <v>11767</v>
      </c>
      <c r="O878" s="39" t="s">
        <v>11768</v>
      </c>
      <c r="P878" s="39" t="s">
        <v>11769</v>
      </c>
      <c r="Q878" s="39" t="s">
        <v>11770</v>
      </c>
      <c r="R878" s="39" t="s">
        <v>4811</v>
      </c>
      <c r="S878" s="39" t="s">
        <v>11771</v>
      </c>
    </row>
    <row r="879" spans="1:19" x14ac:dyDescent="0.3">
      <c r="A879">
        <v>508</v>
      </c>
      <c r="B879" s="1">
        <v>45803.473310185182</v>
      </c>
      <c r="C879" s="1">
        <v>45803.491006944445</v>
      </c>
      <c r="D879" s="39" t="s">
        <v>2650</v>
      </c>
      <c r="E879" s="39" t="s">
        <v>2651</v>
      </c>
      <c r="F879" s="39" t="s">
        <v>11772</v>
      </c>
      <c r="G879">
        <v>5</v>
      </c>
      <c r="H879">
        <v>11</v>
      </c>
      <c r="I879" s="39" t="s">
        <v>11773</v>
      </c>
      <c r="J879" s="39" t="s">
        <v>11774</v>
      </c>
      <c r="K879" s="39" t="s">
        <v>11775</v>
      </c>
      <c r="L879" s="39" t="s">
        <v>11776</v>
      </c>
      <c r="M879" s="39"/>
      <c r="N879" s="39" t="s">
        <v>11777</v>
      </c>
      <c r="O879" s="39" t="s">
        <v>11778</v>
      </c>
      <c r="P879" s="39" t="s">
        <v>11779</v>
      </c>
      <c r="Q879" s="39" t="s">
        <v>11780</v>
      </c>
      <c r="R879" s="39" t="s">
        <v>4811</v>
      </c>
      <c r="S879" s="39" t="s">
        <v>11781</v>
      </c>
    </row>
    <row r="880" spans="1:19" x14ac:dyDescent="0.3">
      <c r="A880">
        <v>509</v>
      </c>
      <c r="B880" s="1">
        <v>45803.473113425927</v>
      </c>
      <c r="C880" s="1">
        <v>45803.491087962961</v>
      </c>
      <c r="D880" s="39" t="s">
        <v>3009</v>
      </c>
      <c r="E880" s="39" t="s">
        <v>3010</v>
      </c>
      <c r="F880" s="39" t="s">
        <v>3011</v>
      </c>
      <c r="G880">
        <v>5</v>
      </c>
      <c r="H880">
        <v>15</v>
      </c>
      <c r="I880" s="39" t="s">
        <v>11782</v>
      </c>
      <c r="J880" s="39" t="s">
        <v>11783</v>
      </c>
      <c r="K880" s="39" t="s">
        <v>11784</v>
      </c>
      <c r="L880" s="39" t="s">
        <v>11785</v>
      </c>
      <c r="M880" s="39"/>
      <c r="N880" s="39" t="s">
        <v>11786</v>
      </c>
      <c r="O880" s="39" t="s">
        <v>11787</v>
      </c>
      <c r="P880" s="39" t="s">
        <v>11788</v>
      </c>
      <c r="Q880" s="39" t="s">
        <v>11789</v>
      </c>
      <c r="R880" s="39" t="s">
        <v>4811</v>
      </c>
      <c r="S880" s="39" t="s">
        <v>11790</v>
      </c>
    </row>
    <row r="881" spans="1:19" x14ac:dyDescent="0.3">
      <c r="A881">
        <v>510</v>
      </c>
      <c r="B881" s="1">
        <v>45803.474340277775</v>
      </c>
      <c r="C881" s="1">
        <v>45803.492094907408</v>
      </c>
      <c r="D881" s="39" t="s">
        <v>2927</v>
      </c>
      <c r="E881" s="39" t="s">
        <v>2928</v>
      </c>
      <c r="F881" s="39" t="s">
        <v>2928</v>
      </c>
      <c r="G881">
        <v>5</v>
      </c>
      <c r="H881">
        <v>29</v>
      </c>
      <c r="I881" s="39" t="s">
        <v>11791</v>
      </c>
      <c r="J881" s="39" t="s">
        <v>11792</v>
      </c>
      <c r="K881" s="39" t="s">
        <v>11793</v>
      </c>
      <c r="L881" s="39" t="s">
        <v>11794</v>
      </c>
      <c r="M881" s="39"/>
      <c r="N881" s="39" t="s">
        <v>11795</v>
      </c>
      <c r="O881" s="39" t="s">
        <v>11796</v>
      </c>
      <c r="P881" s="39" t="s">
        <v>11797</v>
      </c>
      <c r="Q881" s="39" t="s">
        <v>11798</v>
      </c>
      <c r="R881" s="39" t="s">
        <v>4811</v>
      </c>
      <c r="S881" s="39" t="s">
        <v>11799</v>
      </c>
    </row>
    <row r="882" spans="1:19" x14ac:dyDescent="0.3">
      <c r="A882">
        <v>511</v>
      </c>
      <c r="B882" s="1">
        <v>45803.473668981482</v>
      </c>
      <c r="C882" s="1">
        <v>45803.492303240739</v>
      </c>
      <c r="D882" s="39" t="s">
        <v>2954</v>
      </c>
      <c r="E882" s="39" t="s">
        <v>2955</v>
      </c>
      <c r="F882" s="39" t="s">
        <v>11800</v>
      </c>
      <c r="G882">
        <v>5</v>
      </c>
      <c r="H882">
        <v>38</v>
      </c>
      <c r="I882" s="39" t="s">
        <v>11801</v>
      </c>
      <c r="J882" s="39" t="s">
        <v>11802</v>
      </c>
      <c r="K882" s="39" t="s">
        <v>5421</v>
      </c>
      <c r="L882" s="39" t="s">
        <v>1194</v>
      </c>
      <c r="M882" s="39"/>
      <c r="N882" s="39" t="s">
        <v>11803</v>
      </c>
      <c r="O882" s="39" t="s">
        <v>11804</v>
      </c>
      <c r="P882" s="39" t="s">
        <v>11805</v>
      </c>
      <c r="Q882" s="39" t="s">
        <v>11806</v>
      </c>
      <c r="R882" s="39" t="s">
        <v>4837</v>
      </c>
      <c r="S882" s="39" t="s">
        <v>11807</v>
      </c>
    </row>
    <row r="883" spans="1:19" x14ac:dyDescent="0.3">
      <c r="A883">
        <v>512</v>
      </c>
      <c r="B883" s="1">
        <v>45803.47284722222</v>
      </c>
      <c r="C883" s="1">
        <v>45803.492777777778</v>
      </c>
      <c r="D883" s="39" t="s">
        <v>2975</v>
      </c>
      <c r="E883" s="39" t="s">
        <v>2976</v>
      </c>
      <c r="F883" s="39" t="s">
        <v>2977</v>
      </c>
      <c r="G883">
        <v>5</v>
      </c>
      <c r="H883">
        <v>18</v>
      </c>
      <c r="I883" s="39" t="s">
        <v>11808</v>
      </c>
      <c r="J883" s="39" t="s">
        <v>11809</v>
      </c>
      <c r="K883" s="39" t="s">
        <v>11810</v>
      </c>
      <c r="L883" s="39" t="s">
        <v>11811</v>
      </c>
      <c r="M883" s="39"/>
      <c r="N883" s="39" t="s">
        <v>11812</v>
      </c>
      <c r="O883" s="39" t="s">
        <v>11813</v>
      </c>
      <c r="P883" s="39" t="s">
        <v>11814</v>
      </c>
      <c r="Q883" s="39" t="s">
        <v>11815</v>
      </c>
      <c r="R883" s="39" t="s">
        <v>4837</v>
      </c>
      <c r="S883" s="39" t="s">
        <v>11816</v>
      </c>
    </row>
    <row r="884" spans="1:19" x14ac:dyDescent="0.3">
      <c r="A884">
        <v>513</v>
      </c>
      <c r="B884" s="1">
        <v>45803.473634259259</v>
      </c>
      <c r="C884" s="1">
        <v>45803.493055555555</v>
      </c>
      <c r="D884" s="39" t="s">
        <v>2852</v>
      </c>
      <c r="E884" s="39" t="s">
        <v>2853</v>
      </c>
      <c r="F884" s="39" t="s">
        <v>2853</v>
      </c>
      <c r="G884">
        <v>5</v>
      </c>
      <c r="H884">
        <v>30</v>
      </c>
      <c r="I884" s="39" t="s">
        <v>4865</v>
      </c>
      <c r="J884" s="39" t="s">
        <v>11817</v>
      </c>
      <c r="K884" s="39" t="s">
        <v>11818</v>
      </c>
      <c r="L884" s="39" t="s">
        <v>11819</v>
      </c>
      <c r="M884" s="39"/>
      <c r="N884" s="39" t="s">
        <v>4892</v>
      </c>
      <c r="O884" s="39" t="s">
        <v>11820</v>
      </c>
      <c r="P884" s="39" t="s">
        <v>11821</v>
      </c>
      <c r="Q884" s="39" t="s">
        <v>11822</v>
      </c>
      <c r="R884" s="39" t="s">
        <v>4811</v>
      </c>
      <c r="S884" s="39" t="s">
        <v>11823</v>
      </c>
    </row>
    <row r="885" spans="1:19" x14ac:dyDescent="0.3">
      <c r="A885">
        <v>514</v>
      </c>
      <c r="B885" s="1">
        <v>45803.472962962966</v>
      </c>
      <c r="C885" s="1">
        <v>45803.49324074074</v>
      </c>
      <c r="D885" s="39" t="s">
        <v>2843</v>
      </c>
      <c r="E885" s="39" t="s">
        <v>2844</v>
      </c>
      <c r="F885" s="39" t="s">
        <v>11824</v>
      </c>
      <c r="G885">
        <v>5</v>
      </c>
      <c r="H885">
        <v>34</v>
      </c>
      <c r="I885" s="39" t="s">
        <v>8773</v>
      </c>
      <c r="J885" s="39" t="s">
        <v>11825</v>
      </c>
      <c r="K885" s="39" t="s">
        <v>11826</v>
      </c>
      <c r="L885" s="39" t="s">
        <v>11827</v>
      </c>
      <c r="M885" s="39"/>
      <c r="N885" s="39" t="s">
        <v>9904</v>
      </c>
      <c r="O885" s="39" t="s">
        <v>11828</v>
      </c>
      <c r="P885" s="39" t="s">
        <v>11829</v>
      </c>
      <c r="Q885" s="39" t="s">
        <v>11822</v>
      </c>
      <c r="R885" s="39" t="s">
        <v>4811</v>
      </c>
      <c r="S885" s="39" t="s">
        <v>11830</v>
      </c>
    </row>
    <row r="886" spans="1:19" x14ac:dyDescent="0.3">
      <c r="A886">
        <v>515</v>
      </c>
      <c r="B886" s="1">
        <v>45803.473020833335</v>
      </c>
      <c r="C886" s="1">
        <v>45803.493333333332</v>
      </c>
      <c r="D886" s="39" t="s">
        <v>2818</v>
      </c>
      <c r="E886" s="39" t="s">
        <v>2819</v>
      </c>
      <c r="F886" s="39" t="s">
        <v>2820</v>
      </c>
      <c r="G886">
        <v>5</v>
      </c>
      <c r="H886">
        <v>3</v>
      </c>
      <c r="I886" s="39" t="s">
        <v>11831</v>
      </c>
      <c r="J886" s="39" t="s">
        <v>11832</v>
      </c>
      <c r="K886" s="39" t="s">
        <v>11833</v>
      </c>
      <c r="L886" s="39" t="s">
        <v>6719</v>
      </c>
      <c r="M886" s="39"/>
      <c r="N886" s="39" t="s">
        <v>8858</v>
      </c>
      <c r="O886" s="39" t="s">
        <v>11834</v>
      </c>
      <c r="P886" s="39" t="s">
        <v>11835</v>
      </c>
      <c r="Q886" s="39" t="s">
        <v>11836</v>
      </c>
      <c r="R886" s="39" t="s">
        <v>4811</v>
      </c>
      <c r="S886" s="39" t="s">
        <v>11837</v>
      </c>
    </row>
    <row r="887" spans="1:19" x14ac:dyDescent="0.3">
      <c r="A887">
        <v>516</v>
      </c>
      <c r="B887" s="1">
        <v>45803.523032407407</v>
      </c>
      <c r="C887" s="1">
        <v>45803.52375</v>
      </c>
      <c r="D887" s="39" t="s">
        <v>2965</v>
      </c>
      <c r="E887" s="39" t="s">
        <v>2966</v>
      </c>
      <c r="F887" s="39" t="s">
        <v>2967</v>
      </c>
      <c r="G887">
        <v>5</v>
      </c>
      <c r="H887">
        <v>39</v>
      </c>
      <c r="I887" s="39" t="s">
        <v>8285</v>
      </c>
      <c r="J887" s="39" t="s">
        <v>11838</v>
      </c>
      <c r="K887" s="39" t="s">
        <v>5421</v>
      </c>
      <c r="L887" s="39" t="s">
        <v>11839</v>
      </c>
      <c r="M887" s="39"/>
      <c r="N887" s="39" t="s">
        <v>5086</v>
      </c>
      <c r="O887" s="39" t="s">
        <v>11840</v>
      </c>
      <c r="P887" s="39" t="s">
        <v>11841</v>
      </c>
      <c r="Q887" s="39" t="s">
        <v>11842</v>
      </c>
      <c r="R887" s="39" t="s">
        <v>4837</v>
      </c>
      <c r="S887" s="39" t="s">
        <v>11843</v>
      </c>
    </row>
    <row r="888" spans="1:19" x14ac:dyDescent="0.3">
      <c r="A888">
        <v>517</v>
      </c>
      <c r="B888" s="1">
        <v>45803.527870370373</v>
      </c>
      <c r="C888" s="1">
        <v>45803.527962962966</v>
      </c>
      <c r="D888" s="39" t="s">
        <v>2737</v>
      </c>
      <c r="E888" s="39" t="s">
        <v>2738</v>
      </c>
      <c r="F888" s="39" t="s">
        <v>2738</v>
      </c>
      <c r="G888">
        <v>5</v>
      </c>
      <c r="H888">
        <v>32</v>
      </c>
      <c r="I888" s="39" t="s">
        <v>11844</v>
      </c>
      <c r="J888" s="39" t="s">
        <v>107</v>
      </c>
      <c r="K888" s="39" t="s">
        <v>11845</v>
      </c>
      <c r="L888" s="39" t="s">
        <v>11846</v>
      </c>
      <c r="M888" s="39"/>
      <c r="N888" s="39" t="s">
        <v>11846</v>
      </c>
      <c r="O888" s="39" t="s">
        <v>11847</v>
      </c>
      <c r="P888" s="39" t="s">
        <v>11848</v>
      </c>
      <c r="Q888" s="39" t="s">
        <v>4855</v>
      </c>
      <c r="R888" s="39" t="s">
        <v>4811</v>
      </c>
      <c r="S888" s="39" t="s">
        <v>11849</v>
      </c>
    </row>
    <row r="889" spans="1:19" x14ac:dyDescent="0.3">
      <c r="A889">
        <v>518</v>
      </c>
      <c r="B889" s="1">
        <v>45804.569212962961</v>
      </c>
      <c r="C889" s="1">
        <v>45804.579050925924</v>
      </c>
      <c r="D889" s="39" t="s">
        <v>3764</v>
      </c>
      <c r="E889" s="39" t="s">
        <v>3765</v>
      </c>
      <c r="F889" s="39" t="s">
        <v>11850</v>
      </c>
      <c r="G889">
        <v>8</v>
      </c>
      <c r="H889">
        <v>26</v>
      </c>
      <c r="I889" s="39" t="s">
        <v>11851</v>
      </c>
      <c r="J889" s="39" t="s">
        <v>11852</v>
      </c>
      <c r="K889" s="39" t="s">
        <v>11853</v>
      </c>
      <c r="L889" s="39" t="s">
        <v>11854</v>
      </c>
      <c r="M889" s="39"/>
      <c r="N889" s="39" t="s">
        <v>11855</v>
      </c>
      <c r="O889" s="39" t="s">
        <v>11856</v>
      </c>
      <c r="P889" s="39" t="s">
        <v>11857</v>
      </c>
      <c r="Q889" s="39" t="s">
        <v>11858</v>
      </c>
      <c r="R889" s="39" t="s">
        <v>4811</v>
      </c>
      <c r="S889" s="39" t="s">
        <v>11859</v>
      </c>
    </row>
    <row r="890" spans="1:19" x14ac:dyDescent="0.3">
      <c r="A890">
        <v>519</v>
      </c>
      <c r="B890" s="1">
        <v>45804.569224537037</v>
      </c>
      <c r="C890" s="1">
        <v>45804.579687500001</v>
      </c>
      <c r="D890" s="39" t="s">
        <v>3433</v>
      </c>
      <c r="E890" s="39" t="s">
        <v>3434</v>
      </c>
      <c r="F890" s="39" t="s">
        <v>3434</v>
      </c>
      <c r="G890">
        <v>8</v>
      </c>
      <c r="H890">
        <v>7</v>
      </c>
      <c r="I890" s="39" t="s">
        <v>11860</v>
      </c>
      <c r="J890" s="39" t="s">
        <v>11861</v>
      </c>
      <c r="K890" s="39" t="s">
        <v>11862</v>
      </c>
      <c r="L890" s="39" t="s">
        <v>11863</v>
      </c>
      <c r="M890" s="39"/>
      <c r="N890" s="39" t="s">
        <v>11864</v>
      </c>
      <c r="O890" s="39" t="s">
        <v>11865</v>
      </c>
      <c r="P890" s="39" t="s">
        <v>11866</v>
      </c>
      <c r="Q890" s="39" t="s">
        <v>11867</v>
      </c>
      <c r="R890" s="39" t="s">
        <v>4811</v>
      </c>
      <c r="S890" s="39" t="s">
        <v>11868</v>
      </c>
    </row>
    <row r="891" spans="1:19" x14ac:dyDescent="0.3">
      <c r="A891">
        <v>520</v>
      </c>
      <c r="B891" s="1">
        <v>45804.569212962961</v>
      </c>
      <c r="C891" s="1">
        <v>45804.580023148148</v>
      </c>
      <c r="D891" s="39" t="s">
        <v>3501</v>
      </c>
      <c r="E891" s="39" t="s">
        <v>3502</v>
      </c>
      <c r="F891" s="39" t="s">
        <v>11869</v>
      </c>
      <c r="G891">
        <v>8</v>
      </c>
      <c r="H891">
        <v>8</v>
      </c>
      <c r="I891" s="39" t="s">
        <v>11870</v>
      </c>
      <c r="J891" s="39" t="s">
        <v>11871</v>
      </c>
      <c r="K891" s="39" t="s">
        <v>11872</v>
      </c>
      <c r="L891" s="39" t="s">
        <v>1194</v>
      </c>
      <c r="M891" s="39"/>
      <c r="N891" s="39" t="s">
        <v>11873</v>
      </c>
      <c r="O891" s="39" t="s">
        <v>11874</v>
      </c>
      <c r="P891" s="39" t="s">
        <v>11875</v>
      </c>
      <c r="Q891" s="39" t="s">
        <v>11876</v>
      </c>
      <c r="R891" s="39" t="s">
        <v>4811</v>
      </c>
      <c r="S891" s="39" t="s">
        <v>11877</v>
      </c>
    </row>
    <row r="892" spans="1:19" x14ac:dyDescent="0.3">
      <c r="A892">
        <v>521</v>
      </c>
      <c r="B892" s="1">
        <v>45804.56931712963</v>
      </c>
      <c r="C892" s="1">
        <v>45804.580972222226</v>
      </c>
      <c r="D892" s="39" t="s">
        <v>3747</v>
      </c>
      <c r="E892" s="39" t="s">
        <v>3748</v>
      </c>
      <c r="F892" s="39" t="s">
        <v>11878</v>
      </c>
      <c r="G892">
        <v>8</v>
      </c>
      <c r="H892">
        <v>28</v>
      </c>
      <c r="I892" s="39" t="s">
        <v>11879</v>
      </c>
      <c r="J892" s="39" t="s">
        <v>11880</v>
      </c>
      <c r="K892" s="39" t="s">
        <v>11881</v>
      </c>
      <c r="L892" s="39" t="s">
        <v>11854</v>
      </c>
      <c r="M892" s="39"/>
      <c r="N892" s="39" t="s">
        <v>11882</v>
      </c>
      <c r="O892" s="39" t="s">
        <v>11883</v>
      </c>
      <c r="P892" s="39" t="s">
        <v>11884</v>
      </c>
      <c r="Q892" s="39" t="s">
        <v>4864</v>
      </c>
      <c r="R892" s="39" t="s">
        <v>4811</v>
      </c>
      <c r="S892" s="39" t="s">
        <v>11859</v>
      </c>
    </row>
    <row r="893" spans="1:19" x14ac:dyDescent="0.3">
      <c r="A893">
        <v>522</v>
      </c>
      <c r="B893" s="1">
        <v>45804.572025462963</v>
      </c>
      <c r="C893" s="1">
        <v>45804.582037037035</v>
      </c>
      <c r="D893" s="39" t="s">
        <v>3563</v>
      </c>
      <c r="E893" s="39" t="s">
        <v>3564</v>
      </c>
      <c r="F893" s="39" t="s">
        <v>3565</v>
      </c>
      <c r="G893">
        <v>8</v>
      </c>
      <c r="H893">
        <v>10</v>
      </c>
      <c r="I893" s="39" t="s">
        <v>11885</v>
      </c>
      <c r="J893" s="39" t="s">
        <v>1037</v>
      </c>
      <c r="K893" s="39" t="s">
        <v>11886</v>
      </c>
      <c r="L893" s="39" t="s">
        <v>11887</v>
      </c>
      <c r="M893" s="39"/>
      <c r="N893" s="39" t="s">
        <v>4870</v>
      </c>
      <c r="O893" s="39" t="s">
        <v>11888</v>
      </c>
      <c r="P893" s="39" t="s">
        <v>5730</v>
      </c>
      <c r="Q893" s="39" t="s">
        <v>11889</v>
      </c>
      <c r="R893" s="39" t="s">
        <v>4811</v>
      </c>
      <c r="S893" s="39" t="s">
        <v>11890</v>
      </c>
    </row>
    <row r="894" spans="1:19" x14ac:dyDescent="0.3">
      <c r="A894">
        <v>523</v>
      </c>
      <c r="B894" s="1">
        <v>45804.570011574076</v>
      </c>
      <c r="C894" s="1">
        <v>45804.582824074074</v>
      </c>
      <c r="D894" s="39" t="s">
        <v>3706</v>
      </c>
      <c r="E894" s="39" t="s">
        <v>3707</v>
      </c>
      <c r="F894" s="39" t="s">
        <v>3707</v>
      </c>
      <c r="G894">
        <v>8</v>
      </c>
      <c r="H894">
        <v>3</v>
      </c>
      <c r="I894" s="39" t="s">
        <v>11891</v>
      </c>
      <c r="J894" s="39" t="s">
        <v>6643</v>
      </c>
      <c r="K894" s="39" t="s">
        <v>11892</v>
      </c>
      <c r="L894" s="39" t="s">
        <v>11893</v>
      </c>
      <c r="M894" s="39"/>
      <c r="N894" s="39" t="s">
        <v>11894</v>
      </c>
      <c r="O894" s="39" t="s">
        <v>11895</v>
      </c>
      <c r="P894" s="39" t="s">
        <v>11896</v>
      </c>
      <c r="Q894" s="39" t="s">
        <v>11897</v>
      </c>
      <c r="R894" s="39" t="s">
        <v>4811</v>
      </c>
      <c r="S894" s="39" t="s">
        <v>11898</v>
      </c>
    </row>
    <row r="895" spans="1:19" x14ac:dyDescent="0.3">
      <c r="A895">
        <v>524</v>
      </c>
      <c r="B895" s="1">
        <v>45804.569212962961</v>
      </c>
      <c r="C895" s="1">
        <v>45804.582905092589</v>
      </c>
      <c r="D895" s="39" t="s">
        <v>3773</v>
      </c>
      <c r="E895" s="39" t="s">
        <v>3774</v>
      </c>
      <c r="F895" s="39" t="s">
        <v>3774</v>
      </c>
      <c r="G895">
        <v>8</v>
      </c>
      <c r="H895">
        <v>27</v>
      </c>
      <c r="I895" s="39" t="s">
        <v>11851</v>
      </c>
      <c r="J895" s="39" t="s">
        <v>11899</v>
      </c>
      <c r="K895" s="39" t="s">
        <v>11900</v>
      </c>
      <c r="L895" s="39" t="s">
        <v>11854</v>
      </c>
      <c r="M895" s="39"/>
      <c r="N895" s="39" t="s">
        <v>11901</v>
      </c>
      <c r="O895" s="39" t="s">
        <v>11856</v>
      </c>
      <c r="P895" s="39" t="s">
        <v>11902</v>
      </c>
      <c r="Q895" s="39" t="s">
        <v>11903</v>
      </c>
      <c r="R895" s="39" t="s">
        <v>4811</v>
      </c>
      <c r="S895" s="39" t="s">
        <v>11859</v>
      </c>
    </row>
    <row r="896" spans="1:19" x14ac:dyDescent="0.3">
      <c r="A896">
        <v>525</v>
      </c>
      <c r="B896" s="1">
        <v>45804.570023148146</v>
      </c>
      <c r="C896" s="1">
        <v>45804.584062499998</v>
      </c>
      <c r="D896" s="39" t="s">
        <v>3669</v>
      </c>
      <c r="E896" s="39" t="s">
        <v>3670</v>
      </c>
      <c r="F896" s="39" t="s">
        <v>11904</v>
      </c>
      <c r="G896">
        <v>8</v>
      </c>
      <c r="H896">
        <v>35</v>
      </c>
      <c r="I896" s="39" t="s">
        <v>8865</v>
      </c>
      <c r="J896" s="39" t="s">
        <v>341</v>
      </c>
      <c r="K896" s="39" t="s">
        <v>11905</v>
      </c>
      <c r="L896" s="39" t="s">
        <v>11906</v>
      </c>
      <c r="M896" s="39"/>
      <c r="N896" s="39" t="s">
        <v>11907</v>
      </c>
      <c r="O896" s="39" t="s">
        <v>11908</v>
      </c>
      <c r="P896" s="39" t="s">
        <v>11909</v>
      </c>
      <c r="Q896" s="39" t="s">
        <v>11910</v>
      </c>
      <c r="R896" s="39" t="s">
        <v>4811</v>
      </c>
      <c r="S896" s="39" t="s">
        <v>11911</v>
      </c>
    </row>
    <row r="897" spans="1:19" x14ac:dyDescent="0.3">
      <c r="A897">
        <v>526</v>
      </c>
      <c r="B897" s="1">
        <v>45804.569884259261</v>
      </c>
      <c r="C897" s="1">
        <v>45804.584664351853</v>
      </c>
      <c r="D897" s="39" t="s">
        <v>3732</v>
      </c>
      <c r="E897" s="39" t="s">
        <v>3733</v>
      </c>
      <c r="F897" s="39" t="s">
        <v>11912</v>
      </c>
      <c r="G897">
        <v>8</v>
      </c>
      <c r="H897">
        <v>37</v>
      </c>
      <c r="I897" s="39" t="s">
        <v>11913</v>
      </c>
      <c r="J897" s="39" t="s">
        <v>11914</v>
      </c>
      <c r="K897" s="39" t="s">
        <v>11915</v>
      </c>
      <c r="L897" s="39" t="s">
        <v>1194</v>
      </c>
      <c r="M897" s="39"/>
      <c r="N897" s="39" t="s">
        <v>11916</v>
      </c>
      <c r="O897" s="39" t="s">
        <v>11917</v>
      </c>
      <c r="P897" s="39" t="s">
        <v>11918</v>
      </c>
      <c r="Q897" s="39" t="s">
        <v>11919</v>
      </c>
      <c r="R897" s="39" t="s">
        <v>4811</v>
      </c>
      <c r="S897" s="39" t="s">
        <v>11920</v>
      </c>
    </row>
    <row r="898" spans="1:19" x14ac:dyDescent="0.3">
      <c r="A898">
        <v>527</v>
      </c>
      <c r="B898" s="1">
        <v>45804.57203703704</v>
      </c>
      <c r="C898" s="1">
        <v>45804.584999999999</v>
      </c>
      <c r="D898" s="39" t="s">
        <v>3423</v>
      </c>
      <c r="E898" s="39" t="s">
        <v>3424</v>
      </c>
      <c r="F898" s="39" t="s">
        <v>11921</v>
      </c>
      <c r="G898">
        <v>8</v>
      </c>
      <c r="H898">
        <v>12</v>
      </c>
      <c r="I898" s="39" t="s">
        <v>11922</v>
      </c>
      <c r="J898" s="39" t="s">
        <v>107</v>
      </c>
      <c r="K898" s="39" t="s">
        <v>11923</v>
      </c>
      <c r="L898" s="39" t="s">
        <v>11924</v>
      </c>
      <c r="M898" s="39"/>
      <c r="N898" s="39" t="s">
        <v>11925</v>
      </c>
      <c r="O898" s="39" t="s">
        <v>11926</v>
      </c>
      <c r="P898" s="39" t="s">
        <v>11927</v>
      </c>
      <c r="Q898" s="39" t="s">
        <v>11928</v>
      </c>
      <c r="R898" s="39" t="s">
        <v>4811</v>
      </c>
      <c r="S898" s="39" t="s">
        <v>11929</v>
      </c>
    </row>
    <row r="899" spans="1:19" x14ac:dyDescent="0.3">
      <c r="A899">
        <v>528</v>
      </c>
      <c r="B899" s="1">
        <v>45804.569282407407</v>
      </c>
      <c r="C899" s="1">
        <v>45804.585219907407</v>
      </c>
      <c r="D899" s="39" t="s">
        <v>3473</v>
      </c>
      <c r="E899" s="39" t="s">
        <v>3474</v>
      </c>
      <c r="F899" s="39" t="s">
        <v>11930</v>
      </c>
      <c r="G899">
        <v>8</v>
      </c>
      <c r="H899">
        <v>9</v>
      </c>
      <c r="I899" s="39" t="s">
        <v>11931</v>
      </c>
      <c r="J899" s="39" t="s">
        <v>11932</v>
      </c>
      <c r="K899" s="39" t="s">
        <v>11933</v>
      </c>
      <c r="L899" s="39" t="s">
        <v>5253</v>
      </c>
      <c r="M899" s="39"/>
      <c r="N899" s="39" t="s">
        <v>7750</v>
      </c>
      <c r="O899" s="39" t="s">
        <v>11934</v>
      </c>
      <c r="P899" s="39" t="s">
        <v>11935</v>
      </c>
      <c r="Q899" s="39" t="s">
        <v>11936</v>
      </c>
      <c r="R899" s="39" t="s">
        <v>4811</v>
      </c>
      <c r="S899" s="39" t="s">
        <v>11937</v>
      </c>
    </row>
    <row r="900" spans="1:19" x14ac:dyDescent="0.3">
      <c r="A900">
        <v>529</v>
      </c>
      <c r="B900" s="1">
        <v>45804.575370370374</v>
      </c>
      <c r="C900" s="1">
        <v>45804.586168981485</v>
      </c>
      <c r="D900" s="39" t="s">
        <v>3688</v>
      </c>
      <c r="E900" s="39" t="s">
        <v>3689</v>
      </c>
      <c r="F900" s="39" t="s">
        <v>3689</v>
      </c>
      <c r="G900">
        <v>8</v>
      </c>
      <c r="H900">
        <v>20</v>
      </c>
      <c r="I900" s="39" t="s">
        <v>11938</v>
      </c>
      <c r="J900" s="39" t="s">
        <v>107</v>
      </c>
      <c r="K900" s="39" t="s">
        <v>11939</v>
      </c>
      <c r="L900" s="39" t="s">
        <v>7299</v>
      </c>
      <c r="M900" s="39"/>
      <c r="N900" s="39" t="s">
        <v>4892</v>
      </c>
      <c r="O900" s="39" t="s">
        <v>11940</v>
      </c>
      <c r="P900" s="39" t="s">
        <v>11941</v>
      </c>
      <c r="Q900" s="39" t="s">
        <v>11942</v>
      </c>
      <c r="R900" s="39" t="s">
        <v>4811</v>
      </c>
      <c r="S900" s="39" t="s">
        <v>11943</v>
      </c>
    </row>
    <row r="901" spans="1:19" x14ac:dyDescent="0.3">
      <c r="A901">
        <v>530</v>
      </c>
      <c r="B901" s="1">
        <v>45804.57</v>
      </c>
      <c r="C901" s="1">
        <v>45804.586168981485</v>
      </c>
      <c r="D901" s="39" t="s">
        <v>3678</v>
      </c>
      <c r="E901" s="39" t="s">
        <v>3679</v>
      </c>
      <c r="F901" s="39" t="s">
        <v>3680</v>
      </c>
      <c r="G901">
        <v>8</v>
      </c>
      <c r="H901">
        <v>19</v>
      </c>
      <c r="I901" s="39" t="s">
        <v>11944</v>
      </c>
      <c r="J901" s="39" t="s">
        <v>433</v>
      </c>
      <c r="K901" s="39" t="s">
        <v>11945</v>
      </c>
      <c r="L901" s="39" t="s">
        <v>7299</v>
      </c>
      <c r="M901" s="39"/>
      <c r="N901" s="39" t="s">
        <v>11946</v>
      </c>
      <c r="O901" s="39" t="s">
        <v>11947</v>
      </c>
      <c r="P901" s="39" t="s">
        <v>11948</v>
      </c>
      <c r="Q901" s="39" t="s">
        <v>11949</v>
      </c>
      <c r="R901" s="39" t="s">
        <v>4811</v>
      </c>
      <c r="S901" s="39" t="s">
        <v>11950</v>
      </c>
    </row>
    <row r="902" spans="1:19" x14ac:dyDescent="0.3">
      <c r="A902">
        <v>531</v>
      </c>
      <c r="B902" s="1">
        <v>45804.56994212963</v>
      </c>
      <c r="C902" s="1">
        <v>45804.586712962962</v>
      </c>
      <c r="D902" s="39" t="s">
        <v>3481</v>
      </c>
      <c r="E902" s="39" t="s">
        <v>3482</v>
      </c>
      <c r="F902" s="39" t="s">
        <v>3482</v>
      </c>
      <c r="G902">
        <v>8</v>
      </c>
      <c r="H902">
        <v>5</v>
      </c>
      <c r="I902" s="39" t="s">
        <v>11951</v>
      </c>
      <c r="J902" s="39" t="s">
        <v>11952</v>
      </c>
      <c r="K902" s="39" t="s">
        <v>11953</v>
      </c>
      <c r="L902" s="39" t="s">
        <v>11954</v>
      </c>
      <c r="M902" s="39"/>
      <c r="N902" s="39" t="s">
        <v>11955</v>
      </c>
      <c r="O902" s="39" t="s">
        <v>11956</v>
      </c>
      <c r="P902" s="39" t="s">
        <v>11957</v>
      </c>
      <c r="Q902" s="39" t="s">
        <v>11958</v>
      </c>
      <c r="R902" s="39" t="s">
        <v>4811</v>
      </c>
      <c r="S902" s="39" t="s">
        <v>11959</v>
      </c>
    </row>
    <row r="903" spans="1:19" x14ac:dyDescent="0.3">
      <c r="A903">
        <v>532</v>
      </c>
      <c r="B903" s="1">
        <v>45804.5703125</v>
      </c>
      <c r="C903" s="1">
        <v>45804.587291666663</v>
      </c>
      <c r="D903" s="39" t="s">
        <v>3648</v>
      </c>
      <c r="E903" s="39" t="s">
        <v>3649</v>
      </c>
      <c r="F903" s="39" t="s">
        <v>3649</v>
      </c>
      <c r="G903">
        <v>8</v>
      </c>
      <c r="H903">
        <v>11</v>
      </c>
      <c r="I903" s="39" t="s">
        <v>11960</v>
      </c>
      <c r="J903" s="39" t="s">
        <v>11961</v>
      </c>
      <c r="K903" s="39" t="s">
        <v>11962</v>
      </c>
      <c r="L903" s="39" t="s">
        <v>11963</v>
      </c>
      <c r="M903" s="39"/>
      <c r="N903" s="39" t="s">
        <v>11964</v>
      </c>
      <c r="O903" s="39" t="s">
        <v>11691</v>
      </c>
      <c r="P903" s="39" t="s">
        <v>11965</v>
      </c>
      <c r="Q903" s="39" t="s">
        <v>11966</v>
      </c>
      <c r="R903" s="39" t="s">
        <v>4837</v>
      </c>
      <c r="S903" s="39" t="s">
        <v>11967</v>
      </c>
    </row>
    <row r="904" spans="1:19" x14ac:dyDescent="0.3">
      <c r="A904">
        <v>533</v>
      </c>
      <c r="B904" s="1">
        <v>45804.569918981484</v>
      </c>
      <c r="C904" s="1">
        <v>45804.587743055556</v>
      </c>
      <c r="D904" s="39" t="s">
        <v>3528</v>
      </c>
      <c r="E904" s="39" t="s">
        <v>3529</v>
      </c>
      <c r="F904" s="39" t="s">
        <v>3530</v>
      </c>
      <c r="G904">
        <v>8</v>
      </c>
      <c r="H904">
        <v>13</v>
      </c>
      <c r="I904" s="39" t="s">
        <v>11968</v>
      </c>
      <c r="J904" s="39" t="s">
        <v>11969</v>
      </c>
      <c r="K904" s="39" t="s">
        <v>4830</v>
      </c>
      <c r="L904" s="39" t="s">
        <v>11970</v>
      </c>
      <c r="M904" s="39"/>
      <c r="N904" s="39" t="s">
        <v>11929</v>
      </c>
      <c r="O904" s="39" t="s">
        <v>11971</v>
      </c>
      <c r="P904" s="39" t="s">
        <v>11972</v>
      </c>
      <c r="Q904" s="39" t="s">
        <v>11973</v>
      </c>
      <c r="R904" s="39" t="s">
        <v>4811</v>
      </c>
      <c r="S904" s="39" t="s">
        <v>11929</v>
      </c>
    </row>
    <row r="905" spans="1:19" x14ac:dyDescent="0.3">
      <c r="A905">
        <v>534</v>
      </c>
      <c r="B905" s="1">
        <v>45804.569282407407</v>
      </c>
      <c r="C905" s="1">
        <v>45804.587835648148</v>
      </c>
      <c r="D905" s="39" t="s">
        <v>3585</v>
      </c>
      <c r="E905" s="39" t="s">
        <v>3586</v>
      </c>
      <c r="F905" s="39" t="s">
        <v>3587</v>
      </c>
      <c r="G905">
        <v>8</v>
      </c>
      <c r="H905">
        <v>31</v>
      </c>
      <c r="I905" s="39" t="s">
        <v>1194</v>
      </c>
      <c r="J905" s="39" t="s">
        <v>11974</v>
      </c>
      <c r="K905" s="39" t="s">
        <v>11975</v>
      </c>
      <c r="L905" s="39" t="s">
        <v>11976</v>
      </c>
      <c r="M905" s="39"/>
      <c r="N905" s="39" t="s">
        <v>4807</v>
      </c>
      <c r="O905" s="39" t="s">
        <v>11977</v>
      </c>
      <c r="P905" s="39" t="s">
        <v>11978</v>
      </c>
      <c r="Q905" s="39" t="s">
        <v>11979</v>
      </c>
      <c r="R905" s="39" t="s">
        <v>4811</v>
      </c>
      <c r="S905" s="39" t="s">
        <v>11980</v>
      </c>
    </row>
    <row r="906" spans="1:19" x14ac:dyDescent="0.3">
      <c r="A906">
        <v>535</v>
      </c>
      <c r="B906" s="1">
        <v>45804.569340277776</v>
      </c>
      <c r="C906" s="1">
        <v>45804.58792824074</v>
      </c>
      <c r="D906" s="39" t="s">
        <v>3612</v>
      </c>
      <c r="E906" s="39" t="s">
        <v>3613</v>
      </c>
      <c r="F906" s="39" t="s">
        <v>11981</v>
      </c>
      <c r="G906">
        <v>8</v>
      </c>
      <c r="H906">
        <v>40</v>
      </c>
      <c r="I906" s="39" t="s">
        <v>11982</v>
      </c>
      <c r="J906" s="39" t="s">
        <v>11983</v>
      </c>
      <c r="K906" s="39" t="s">
        <v>11984</v>
      </c>
      <c r="L906" s="39" t="s">
        <v>11985</v>
      </c>
      <c r="M906" s="39"/>
      <c r="N906" s="39" t="s">
        <v>11986</v>
      </c>
      <c r="O906" s="39" t="s">
        <v>11987</v>
      </c>
      <c r="P906" s="39" t="s">
        <v>11988</v>
      </c>
      <c r="Q906" s="39" t="s">
        <v>11989</v>
      </c>
      <c r="R906" s="39" t="s">
        <v>4811</v>
      </c>
      <c r="S906" s="39" t="s">
        <v>11990</v>
      </c>
    </row>
    <row r="907" spans="1:19" x14ac:dyDescent="0.3">
      <c r="A907">
        <v>536</v>
      </c>
      <c r="B907" s="1">
        <v>45804.569791666669</v>
      </c>
      <c r="C907" s="1">
        <v>45804.588020833333</v>
      </c>
      <c r="D907" s="39" t="s">
        <v>3639</v>
      </c>
      <c r="E907" s="39" t="s">
        <v>3640</v>
      </c>
      <c r="F907" s="39" t="s">
        <v>11991</v>
      </c>
      <c r="G907">
        <v>8</v>
      </c>
      <c r="H907">
        <v>34</v>
      </c>
      <c r="I907" s="39" t="s">
        <v>4949</v>
      </c>
      <c r="J907" s="39" t="s">
        <v>11992</v>
      </c>
      <c r="K907" s="39" t="s">
        <v>11993</v>
      </c>
      <c r="L907" s="39" t="s">
        <v>11994</v>
      </c>
      <c r="M907" s="39"/>
      <c r="N907" s="39" t="s">
        <v>11995</v>
      </c>
      <c r="O907" s="39" t="s">
        <v>11996</v>
      </c>
      <c r="P907" s="39" t="s">
        <v>11997</v>
      </c>
      <c r="Q907" s="39" t="s">
        <v>11998</v>
      </c>
      <c r="R907" s="39" t="s">
        <v>4837</v>
      </c>
      <c r="S907" s="39" t="s">
        <v>11999</v>
      </c>
    </row>
    <row r="908" spans="1:19" x14ac:dyDescent="0.3">
      <c r="A908">
        <v>537</v>
      </c>
      <c r="B908" s="1">
        <v>45804.570763888885</v>
      </c>
      <c r="C908" s="1">
        <v>45804.588113425925</v>
      </c>
      <c r="D908" s="39" t="s">
        <v>3453</v>
      </c>
      <c r="E908" s="39" t="s">
        <v>3454</v>
      </c>
      <c r="F908" s="39" t="s">
        <v>3455</v>
      </c>
      <c r="G908">
        <v>8</v>
      </c>
      <c r="H908">
        <v>25</v>
      </c>
      <c r="I908" s="39" t="s">
        <v>12000</v>
      </c>
      <c r="J908" s="39" t="s">
        <v>1557</v>
      </c>
      <c r="K908" s="39" t="s">
        <v>12001</v>
      </c>
      <c r="L908" s="39" t="s">
        <v>12002</v>
      </c>
      <c r="M908" s="39"/>
      <c r="N908" s="39" t="s">
        <v>7377</v>
      </c>
      <c r="O908" s="39" t="s">
        <v>12003</v>
      </c>
      <c r="P908" s="39" t="s">
        <v>12004</v>
      </c>
      <c r="Q908" s="39" t="s">
        <v>12005</v>
      </c>
      <c r="R908" s="39" t="s">
        <v>4837</v>
      </c>
      <c r="S908" s="39" t="s">
        <v>12006</v>
      </c>
    </row>
    <row r="909" spans="1:19" x14ac:dyDescent="0.3">
      <c r="A909">
        <v>538</v>
      </c>
      <c r="B909" s="1">
        <v>45804.569282407407</v>
      </c>
      <c r="C909" s="1">
        <v>45804.588645833333</v>
      </c>
      <c r="D909" s="39" t="s">
        <v>3659</v>
      </c>
      <c r="E909" s="39" t="s">
        <v>3660</v>
      </c>
      <c r="F909" s="39" t="s">
        <v>3660</v>
      </c>
      <c r="G909">
        <v>8</v>
      </c>
      <c r="H909">
        <v>36</v>
      </c>
      <c r="I909" s="39" t="s">
        <v>12007</v>
      </c>
      <c r="J909" s="39" t="s">
        <v>12008</v>
      </c>
      <c r="K909" s="39" t="s">
        <v>12009</v>
      </c>
      <c r="L909" s="39" t="s">
        <v>12010</v>
      </c>
      <c r="M909" s="39"/>
      <c r="N909" s="39" t="s">
        <v>12011</v>
      </c>
      <c r="O909" s="39" t="s">
        <v>12012</v>
      </c>
      <c r="P909" s="39" t="s">
        <v>12013</v>
      </c>
      <c r="Q909" s="39" t="s">
        <v>12014</v>
      </c>
      <c r="R909" s="39" t="s">
        <v>4837</v>
      </c>
      <c r="S909" s="39" t="s">
        <v>12015</v>
      </c>
    </row>
    <row r="910" spans="1:19" x14ac:dyDescent="0.3">
      <c r="A910">
        <v>539</v>
      </c>
      <c r="B910" s="1">
        <v>45804.569340277776</v>
      </c>
      <c r="C910" s="1">
        <v>45804.58871527778</v>
      </c>
      <c r="D910" s="39" t="s">
        <v>3755</v>
      </c>
      <c r="E910" s="39" t="s">
        <v>3756</v>
      </c>
      <c r="F910" s="39" t="s">
        <v>3756</v>
      </c>
      <c r="G910">
        <v>8</v>
      </c>
      <c r="H910">
        <v>18</v>
      </c>
      <c r="I910" s="39" t="s">
        <v>12016</v>
      </c>
      <c r="J910" s="39" t="s">
        <v>12017</v>
      </c>
      <c r="K910" s="39" t="s">
        <v>12018</v>
      </c>
      <c r="L910" s="39" t="s">
        <v>1194</v>
      </c>
      <c r="M910" s="39"/>
      <c r="N910" s="39" t="s">
        <v>12019</v>
      </c>
      <c r="O910" s="39" t="s">
        <v>12020</v>
      </c>
      <c r="P910" s="39" t="s">
        <v>12021</v>
      </c>
      <c r="Q910" s="39" t="s">
        <v>12022</v>
      </c>
      <c r="R910" s="39" t="s">
        <v>4811</v>
      </c>
      <c r="S910" s="39" t="s">
        <v>12023</v>
      </c>
    </row>
    <row r="911" spans="1:19" x14ac:dyDescent="0.3">
      <c r="A911">
        <v>540</v>
      </c>
      <c r="B911" s="1">
        <v>45804.570416666669</v>
      </c>
      <c r="C911" s="1">
        <v>45804.588969907411</v>
      </c>
      <c r="D911" s="39" t="s">
        <v>3490</v>
      </c>
      <c r="E911" s="39" t="s">
        <v>3491</v>
      </c>
      <c r="F911" s="39" t="s">
        <v>3491</v>
      </c>
      <c r="G911">
        <v>8</v>
      </c>
      <c r="H911">
        <v>29</v>
      </c>
      <c r="I911" s="39" t="s">
        <v>12024</v>
      </c>
      <c r="J911" s="39" t="s">
        <v>12025</v>
      </c>
      <c r="K911" s="39" t="s">
        <v>12026</v>
      </c>
      <c r="L911" s="39" t="s">
        <v>12027</v>
      </c>
      <c r="M911" s="39"/>
      <c r="N911" s="39" t="s">
        <v>12028</v>
      </c>
      <c r="O911" s="39" t="s">
        <v>12029</v>
      </c>
      <c r="P911" s="39" t="s">
        <v>12030</v>
      </c>
      <c r="Q911" s="39" t="s">
        <v>12031</v>
      </c>
      <c r="R911" s="39" t="s">
        <v>4811</v>
      </c>
      <c r="S911" s="39" t="s">
        <v>12032</v>
      </c>
    </row>
    <row r="912" spans="1:19" x14ac:dyDescent="0.3">
      <c r="A912">
        <v>541</v>
      </c>
      <c r="B912" s="1">
        <v>45804.569421296299</v>
      </c>
      <c r="C912" s="1">
        <v>45804.589062500003</v>
      </c>
      <c r="D912" s="39" t="s">
        <v>3739</v>
      </c>
      <c r="E912" s="39" t="s">
        <v>3740</v>
      </c>
      <c r="F912" s="39" t="s">
        <v>3740</v>
      </c>
      <c r="G912">
        <v>8</v>
      </c>
      <c r="H912">
        <v>15</v>
      </c>
      <c r="I912" s="39" t="s">
        <v>12033</v>
      </c>
      <c r="J912" s="39" t="s">
        <v>1460</v>
      </c>
      <c r="K912" s="39" t="s">
        <v>5218</v>
      </c>
      <c r="L912" s="39" t="s">
        <v>12034</v>
      </c>
      <c r="M912" s="39"/>
      <c r="N912" s="39" t="s">
        <v>12035</v>
      </c>
      <c r="O912" s="39" t="s">
        <v>12036</v>
      </c>
      <c r="P912" s="39" t="s">
        <v>12037</v>
      </c>
      <c r="Q912" s="39" t="s">
        <v>12022</v>
      </c>
      <c r="R912" s="39" t="s">
        <v>4811</v>
      </c>
      <c r="S912" s="39" t="s">
        <v>12038</v>
      </c>
    </row>
    <row r="913" spans="1:19" x14ac:dyDescent="0.3">
      <c r="A913">
        <v>542</v>
      </c>
      <c r="B913" s="1">
        <v>45804.56931712963</v>
      </c>
      <c r="C913" s="1">
        <v>45804.589479166665</v>
      </c>
      <c r="D913" s="39" t="s">
        <v>3575</v>
      </c>
      <c r="E913" s="39" t="s">
        <v>3576</v>
      </c>
      <c r="F913" s="39" t="s">
        <v>3577</v>
      </c>
      <c r="G913">
        <v>8</v>
      </c>
      <c r="H913">
        <v>33</v>
      </c>
      <c r="I913" s="39" t="s">
        <v>5020</v>
      </c>
      <c r="J913" s="39" t="s">
        <v>12039</v>
      </c>
      <c r="K913" s="39" t="s">
        <v>12040</v>
      </c>
      <c r="L913" s="39" t="s">
        <v>12041</v>
      </c>
      <c r="M913" s="39"/>
      <c r="N913" s="39" t="s">
        <v>12042</v>
      </c>
      <c r="O913" s="39" t="s">
        <v>12043</v>
      </c>
      <c r="P913" s="39" t="s">
        <v>12044</v>
      </c>
      <c r="Q913" s="39" t="s">
        <v>12045</v>
      </c>
      <c r="R913" s="39" t="s">
        <v>4837</v>
      </c>
      <c r="S913" s="39" t="s">
        <v>12046</v>
      </c>
    </row>
    <row r="914" spans="1:19" x14ac:dyDescent="0.3">
      <c r="A914">
        <v>543</v>
      </c>
      <c r="B914" s="1">
        <v>45804.570543981485</v>
      </c>
      <c r="C914" s="1">
        <v>45804.58966435185</v>
      </c>
      <c r="D914" s="39" t="s">
        <v>3551</v>
      </c>
      <c r="E914" s="39" t="s">
        <v>3552</v>
      </c>
      <c r="F914" s="39" t="s">
        <v>3553</v>
      </c>
      <c r="G914">
        <v>8</v>
      </c>
      <c r="H914">
        <v>39</v>
      </c>
      <c r="I914" s="39" t="s">
        <v>4865</v>
      </c>
      <c r="J914" s="39" t="s">
        <v>12047</v>
      </c>
      <c r="K914" s="39" t="s">
        <v>5421</v>
      </c>
      <c r="L914" s="39" t="s">
        <v>12048</v>
      </c>
      <c r="M914" s="39"/>
      <c r="N914" s="39" t="s">
        <v>12049</v>
      </c>
      <c r="O914" s="39" t="s">
        <v>12050</v>
      </c>
      <c r="P914" s="39" t="s">
        <v>12051</v>
      </c>
      <c r="Q914" s="39" t="s">
        <v>12052</v>
      </c>
      <c r="R914" s="39" t="s">
        <v>4837</v>
      </c>
      <c r="S914" s="39" t="s">
        <v>12053</v>
      </c>
    </row>
    <row r="915" spans="1:19" x14ac:dyDescent="0.3">
      <c r="A915">
        <v>544</v>
      </c>
      <c r="B915" s="1">
        <v>45804.56925925926</v>
      </c>
      <c r="C915" s="1">
        <v>45804.590104166666</v>
      </c>
      <c r="D915" s="39" t="s">
        <v>3792</v>
      </c>
      <c r="E915" s="39" t="s">
        <v>3793</v>
      </c>
      <c r="F915" s="39" t="s">
        <v>3793</v>
      </c>
      <c r="G915">
        <v>8</v>
      </c>
      <c r="H915">
        <v>17</v>
      </c>
      <c r="I915" s="39" t="s">
        <v>12054</v>
      </c>
      <c r="J915" s="39" t="s">
        <v>12055</v>
      </c>
      <c r="K915" s="39" t="s">
        <v>12056</v>
      </c>
      <c r="L915" s="39" t="s">
        <v>12057</v>
      </c>
      <c r="M915" s="39"/>
      <c r="N915" s="39" t="s">
        <v>12058</v>
      </c>
      <c r="O915" s="39" t="s">
        <v>12059</v>
      </c>
      <c r="P915" s="39" t="s">
        <v>12060</v>
      </c>
      <c r="Q915" s="39" t="s">
        <v>12061</v>
      </c>
      <c r="R915" s="39" t="s">
        <v>4811</v>
      </c>
      <c r="S915" s="39" t="s">
        <v>12062</v>
      </c>
    </row>
    <row r="916" spans="1:19" x14ac:dyDescent="0.3">
      <c r="A916">
        <v>545</v>
      </c>
      <c r="B916" s="1">
        <v>45804.588773148149</v>
      </c>
      <c r="C916" s="1">
        <v>45804.591423611113</v>
      </c>
      <c r="D916" s="39" t="s">
        <v>3441</v>
      </c>
      <c r="E916" s="39" t="s">
        <v>3442</v>
      </c>
      <c r="F916" s="39" t="s">
        <v>12063</v>
      </c>
      <c r="G916">
        <v>8</v>
      </c>
      <c r="H916">
        <v>4</v>
      </c>
      <c r="I916" s="39" t="s">
        <v>12064</v>
      </c>
      <c r="J916" s="39" t="s">
        <v>12065</v>
      </c>
      <c r="K916" s="39" t="s">
        <v>12066</v>
      </c>
      <c r="L916" s="39" t="s">
        <v>12067</v>
      </c>
      <c r="M916" s="39"/>
      <c r="N916" s="39" t="s">
        <v>12068</v>
      </c>
      <c r="O916" s="39" t="s">
        <v>12069</v>
      </c>
      <c r="P916" s="39" t="s">
        <v>12070</v>
      </c>
      <c r="Q916" s="39" t="s">
        <v>11876</v>
      </c>
      <c r="R916" s="39" t="s">
        <v>4837</v>
      </c>
      <c r="S916" s="39" t="s">
        <v>12071</v>
      </c>
    </row>
    <row r="917" spans="1:19" x14ac:dyDescent="0.3">
      <c r="A917">
        <v>546</v>
      </c>
      <c r="B917" s="1">
        <v>45804.569189814814</v>
      </c>
      <c r="C917" s="1">
        <v>45804.591770833336</v>
      </c>
      <c r="D917" s="39" t="s">
        <v>3725</v>
      </c>
      <c r="E917" s="39" t="s">
        <v>3726</v>
      </c>
      <c r="F917" s="39" t="s">
        <v>3726</v>
      </c>
      <c r="G917">
        <v>8</v>
      </c>
      <c r="H917">
        <v>2</v>
      </c>
      <c r="I917" s="39" t="s">
        <v>12072</v>
      </c>
      <c r="J917" s="39" t="s">
        <v>12073</v>
      </c>
      <c r="K917" s="39" t="s">
        <v>8299</v>
      </c>
      <c r="L917" s="39" t="s">
        <v>12074</v>
      </c>
      <c r="M917" s="39"/>
      <c r="N917" s="39" t="s">
        <v>12075</v>
      </c>
      <c r="O917" s="39" t="s">
        <v>12076</v>
      </c>
      <c r="P917" s="39" t="s">
        <v>12077</v>
      </c>
      <c r="Q917" s="39" t="s">
        <v>12078</v>
      </c>
      <c r="R917" s="39" t="s">
        <v>4811</v>
      </c>
      <c r="S917" s="39" t="s">
        <v>12079</v>
      </c>
    </row>
    <row r="918" spans="1:19" x14ac:dyDescent="0.3">
      <c r="A918">
        <v>547</v>
      </c>
      <c r="B918" s="1">
        <v>45804.569618055553</v>
      </c>
      <c r="C918" s="1">
        <v>45804.591990740744</v>
      </c>
      <c r="D918" s="39" t="s">
        <v>3592</v>
      </c>
      <c r="E918" s="39" t="s">
        <v>3593</v>
      </c>
      <c r="F918" s="39" t="s">
        <v>3593</v>
      </c>
      <c r="G918">
        <v>8</v>
      </c>
      <c r="H918">
        <v>21</v>
      </c>
      <c r="I918" s="39" t="s">
        <v>6540</v>
      </c>
      <c r="J918" s="39" t="s">
        <v>12080</v>
      </c>
      <c r="K918" s="39" t="s">
        <v>12081</v>
      </c>
      <c r="L918" s="39" t="s">
        <v>5253</v>
      </c>
      <c r="M918" s="39"/>
      <c r="N918" s="39" t="s">
        <v>6721</v>
      </c>
      <c r="O918" s="39" t="s">
        <v>12082</v>
      </c>
      <c r="P918" s="39" t="s">
        <v>12083</v>
      </c>
      <c r="Q918" s="39" t="s">
        <v>12084</v>
      </c>
      <c r="R918" s="39" t="s">
        <v>4837</v>
      </c>
      <c r="S918" s="39" t="s">
        <v>12085</v>
      </c>
    </row>
    <row r="919" spans="1:19" x14ac:dyDescent="0.3">
      <c r="A919">
        <v>548</v>
      </c>
      <c r="B919" s="1">
        <v>45804.592060185183</v>
      </c>
      <c r="C919" s="1">
        <v>45804.592094907406</v>
      </c>
      <c r="D919" s="39" t="s">
        <v>3540</v>
      </c>
      <c r="E919" s="39" t="s">
        <v>3541</v>
      </c>
      <c r="F919" s="39" t="s">
        <v>3541</v>
      </c>
      <c r="G919">
        <v>8</v>
      </c>
      <c r="H919">
        <v>30</v>
      </c>
      <c r="I919" s="39" t="s">
        <v>12086</v>
      </c>
      <c r="J919" s="39" t="s">
        <v>12087</v>
      </c>
      <c r="K919" s="39" t="s">
        <v>12088</v>
      </c>
      <c r="L919" s="39" t="s">
        <v>12089</v>
      </c>
      <c r="M919" s="39"/>
      <c r="N919" s="39" t="s">
        <v>7377</v>
      </c>
      <c r="O919" s="39" t="s">
        <v>12043</v>
      </c>
      <c r="P919" s="39" t="s">
        <v>12090</v>
      </c>
      <c r="Q919" s="39" t="s">
        <v>12091</v>
      </c>
      <c r="R919" s="39" t="s">
        <v>4837</v>
      </c>
      <c r="S919" s="39" t="s">
        <v>12092</v>
      </c>
    </row>
    <row r="920" spans="1:19" x14ac:dyDescent="0.3">
      <c r="A920">
        <v>549</v>
      </c>
      <c r="B920" s="1">
        <v>45804.570590277777</v>
      </c>
      <c r="C920" s="1">
        <v>45804.592141203706</v>
      </c>
      <c r="D920" s="39" t="s">
        <v>3630</v>
      </c>
      <c r="E920" s="39" t="s">
        <v>3631</v>
      </c>
      <c r="F920" s="39" t="s">
        <v>3631</v>
      </c>
      <c r="G920">
        <v>8</v>
      </c>
      <c r="H920">
        <v>23</v>
      </c>
      <c r="I920" s="39" t="s">
        <v>6540</v>
      </c>
      <c r="J920" s="39" t="s">
        <v>12093</v>
      </c>
      <c r="K920" s="39" t="s">
        <v>12094</v>
      </c>
      <c r="L920" s="39" t="s">
        <v>5098</v>
      </c>
      <c r="M920" s="39"/>
      <c r="N920" s="39" t="s">
        <v>4870</v>
      </c>
      <c r="O920" s="39" t="s">
        <v>12095</v>
      </c>
      <c r="P920" s="39" t="s">
        <v>12096</v>
      </c>
      <c r="Q920" s="39" t="s">
        <v>12097</v>
      </c>
      <c r="R920" s="39" t="s">
        <v>4837</v>
      </c>
      <c r="S920" s="39" t="s">
        <v>12098</v>
      </c>
    </row>
    <row r="921" spans="1:19" x14ac:dyDescent="0.3">
      <c r="A921">
        <v>550</v>
      </c>
      <c r="B921" s="1">
        <v>45804.56925925926</v>
      </c>
      <c r="C921" s="1">
        <v>45804.592152777775</v>
      </c>
      <c r="D921" s="39" t="s">
        <v>3624</v>
      </c>
      <c r="E921" s="39" t="s">
        <v>3625</v>
      </c>
      <c r="F921" s="39" t="s">
        <v>3625</v>
      </c>
      <c r="G921">
        <v>8</v>
      </c>
      <c r="H921">
        <v>24</v>
      </c>
      <c r="I921" s="39" t="s">
        <v>6540</v>
      </c>
      <c r="J921" s="39" t="s">
        <v>12099</v>
      </c>
      <c r="K921" s="39" t="s">
        <v>12094</v>
      </c>
      <c r="L921" s="39" t="s">
        <v>5098</v>
      </c>
      <c r="M921" s="39"/>
      <c r="N921" s="39" t="s">
        <v>4870</v>
      </c>
      <c r="O921" s="39" t="s">
        <v>12100</v>
      </c>
      <c r="P921" s="39" t="s">
        <v>12101</v>
      </c>
      <c r="Q921" s="39" t="s">
        <v>12102</v>
      </c>
      <c r="R921" s="39" t="s">
        <v>4837</v>
      </c>
      <c r="S921" s="39" t="s">
        <v>12098</v>
      </c>
    </row>
    <row r="922" spans="1:19" x14ac:dyDescent="0.3">
      <c r="A922">
        <v>551</v>
      </c>
      <c r="B922" s="1">
        <v>45804.569212962961</v>
      </c>
      <c r="C922" s="1">
        <v>45804.592291666668</v>
      </c>
      <c r="D922" s="39" t="s">
        <v>3599</v>
      </c>
      <c r="E922" s="39" t="s">
        <v>3600</v>
      </c>
      <c r="F922" s="39" t="s">
        <v>12103</v>
      </c>
      <c r="G922">
        <v>8</v>
      </c>
      <c r="H922">
        <v>22</v>
      </c>
      <c r="I922" s="39" t="s">
        <v>12104</v>
      </c>
      <c r="J922" s="39" t="s">
        <v>12105</v>
      </c>
      <c r="K922" s="39" t="s">
        <v>12106</v>
      </c>
      <c r="L922" s="39" t="s">
        <v>5640</v>
      </c>
      <c r="M922" s="39"/>
      <c r="N922" s="39" t="s">
        <v>9877</v>
      </c>
      <c r="O922" s="39" t="s">
        <v>12095</v>
      </c>
      <c r="P922" s="39" t="s">
        <v>12107</v>
      </c>
      <c r="Q922" s="39" t="s">
        <v>12108</v>
      </c>
      <c r="R922" s="39" t="s">
        <v>4837</v>
      </c>
      <c r="S922" s="39" t="s">
        <v>12109</v>
      </c>
    </row>
    <row r="923" spans="1:19" x14ac:dyDescent="0.3">
      <c r="A923">
        <v>552</v>
      </c>
      <c r="B923" s="1">
        <v>45804.571018518516</v>
      </c>
      <c r="C923" s="1">
        <v>45804.592488425929</v>
      </c>
      <c r="D923" s="39" t="s">
        <v>3698</v>
      </c>
      <c r="E923" s="39" t="s">
        <v>3699</v>
      </c>
      <c r="F923" s="39" t="s">
        <v>3699</v>
      </c>
      <c r="G923">
        <v>8</v>
      </c>
      <c r="H923">
        <v>1</v>
      </c>
      <c r="I923" s="39" t="s">
        <v>12110</v>
      </c>
      <c r="J923" s="39" t="s">
        <v>12111</v>
      </c>
      <c r="K923" s="39" t="s">
        <v>11053</v>
      </c>
      <c r="L923" s="39" t="s">
        <v>12112</v>
      </c>
      <c r="M923" s="39"/>
      <c r="N923" s="39" t="s">
        <v>12035</v>
      </c>
      <c r="O923" s="39" t="s">
        <v>12076</v>
      </c>
      <c r="P923" s="39" t="s">
        <v>12113</v>
      </c>
      <c r="Q923" s="39" t="s">
        <v>12114</v>
      </c>
      <c r="R923" s="39" t="s">
        <v>4811</v>
      </c>
      <c r="S923" s="39" t="s">
        <v>12115</v>
      </c>
    </row>
    <row r="924" spans="1:19" x14ac:dyDescent="0.3">
      <c r="A924">
        <v>553</v>
      </c>
      <c r="B924" s="1">
        <v>45804.569953703707</v>
      </c>
      <c r="C924" s="1">
        <v>45804.592638888891</v>
      </c>
      <c r="D924" s="39" t="s">
        <v>3715</v>
      </c>
      <c r="E924" s="39" t="s">
        <v>3716</v>
      </c>
      <c r="F924" s="39" t="s">
        <v>3716</v>
      </c>
      <c r="G924">
        <v>8</v>
      </c>
      <c r="H924">
        <v>14</v>
      </c>
      <c r="I924" s="39" t="s">
        <v>8865</v>
      </c>
      <c r="J924" s="39" t="s">
        <v>12116</v>
      </c>
      <c r="K924" s="39" t="s">
        <v>12117</v>
      </c>
      <c r="L924" s="39" t="s">
        <v>12118</v>
      </c>
      <c r="M924" s="39"/>
      <c r="N924" s="39" t="s">
        <v>12119</v>
      </c>
      <c r="O924" s="39" t="s">
        <v>12076</v>
      </c>
      <c r="P924" s="39" t="s">
        <v>12113</v>
      </c>
      <c r="Q924" s="39" t="s">
        <v>12022</v>
      </c>
      <c r="R924" s="39" t="s">
        <v>4811</v>
      </c>
      <c r="S924" s="39" t="s">
        <v>12120</v>
      </c>
    </row>
    <row r="925" spans="1:19" x14ac:dyDescent="0.3">
      <c r="A925">
        <v>554</v>
      </c>
      <c r="B925" s="1">
        <v>45804.592847222222</v>
      </c>
      <c r="C925" s="1">
        <v>45804.592928240738</v>
      </c>
      <c r="D925" s="39" t="s">
        <v>3511</v>
      </c>
      <c r="E925" s="39" t="s">
        <v>3512</v>
      </c>
      <c r="F925" s="39" t="s">
        <v>12121</v>
      </c>
      <c r="G925">
        <v>8</v>
      </c>
      <c r="H925">
        <v>16</v>
      </c>
      <c r="I925" s="39" t="s">
        <v>12122</v>
      </c>
      <c r="J925" s="39" t="s">
        <v>1037</v>
      </c>
      <c r="K925" s="39" t="s">
        <v>12123</v>
      </c>
      <c r="L925" s="39" t="s">
        <v>12124</v>
      </c>
      <c r="M925" s="39"/>
      <c r="N925" s="39" t="s">
        <v>7377</v>
      </c>
      <c r="O925" s="39" t="s">
        <v>12125</v>
      </c>
      <c r="P925" s="39" t="s">
        <v>12126</v>
      </c>
      <c r="Q925" s="39" t="s">
        <v>12127</v>
      </c>
      <c r="R925" s="39" t="s">
        <v>4811</v>
      </c>
      <c r="S925" s="39" t="s">
        <v>12128</v>
      </c>
    </row>
    <row r="926" spans="1:19" x14ac:dyDescent="0.3">
      <c r="A926">
        <v>555</v>
      </c>
      <c r="B926" s="1">
        <v>45814.408807870372</v>
      </c>
      <c r="C926" s="1">
        <v>45814.41615740741</v>
      </c>
      <c r="D926" s="39" t="s">
        <v>3999</v>
      </c>
      <c r="E926" s="39" t="s">
        <v>4000</v>
      </c>
      <c r="F926" s="39" t="s">
        <v>4000</v>
      </c>
      <c r="G926">
        <v>6</v>
      </c>
      <c r="H926">
        <v>17</v>
      </c>
      <c r="I926" s="39" t="s">
        <v>12129</v>
      </c>
      <c r="J926" s="39" t="s">
        <v>341</v>
      </c>
      <c r="K926" s="39" t="s">
        <v>12130</v>
      </c>
      <c r="L926" s="39" t="s">
        <v>12131</v>
      </c>
      <c r="M926" s="39"/>
      <c r="N926" s="39" t="s">
        <v>12132</v>
      </c>
      <c r="O926" s="39" t="s">
        <v>12133</v>
      </c>
      <c r="P926" s="39" t="s">
        <v>12134</v>
      </c>
      <c r="Q926" s="39" t="s">
        <v>12135</v>
      </c>
      <c r="R926" s="39" t="s">
        <v>4811</v>
      </c>
      <c r="S926" s="39" t="s">
        <v>12136</v>
      </c>
    </row>
    <row r="927" spans="1:19" x14ac:dyDescent="0.3">
      <c r="A927">
        <v>556</v>
      </c>
      <c r="B927" s="1">
        <v>45814.409479166665</v>
      </c>
      <c r="C927" s="1">
        <v>45814.416770833333</v>
      </c>
      <c r="D927" s="39" t="s">
        <v>3987</v>
      </c>
      <c r="E927" s="39" t="s">
        <v>3988</v>
      </c>
      <c r="F927" s="39" t="s">
        <v>3988</v>
      </c>
      <c r="G927">
        <v>6</v>
      </c>
      <c r="H927">
        <v>13</v>
      </c>
      <c r="I927" s="39" t="s">
        <v>12137</v>
      </c>
      <c r="J927" s="39" t="s">
        <v>12138</v>
      </c>
      <c r="K927" s="39" t="s">
        <v>12139</v>
      </c>
      <c r="L927" s="39" t="s">
        <v>12140</v>
      </c>
      <c r="M927" s="39"/>
      <c r="N927" s="39" t="s">
        <v>12141</v>
      </c>
      <c r="O927" s="39" t="s">
        <v>12142</v>
      </c>
      <c r="P927" s="39" t="s">
        <v>12143</v>
      </c>
      <c r="Q927" s="39" t="s">
        <v>12144</v>
      </c>
      <c r="R927" s="39" t="s">
        <v>4811</v>
      </c>
      <c r="S927" s="39" t="s">
        <v>12145</v>
      </c>
    </row>
    <row r="928" spans="1:19" x14ac:dyDescent="0.3">
      <c r="A928">
        <v>557</v>
      </c>
      <c r="B928" s="1">
        <v>45814.40898148148</v>
      </c>
      <c r="C928" s="1">
        <v>45814.418043981481</v>
      </c>
      <c r="D928" s="39" t="s">
        <v>3860</v>
      </c>
      <c r="E928" s="39" t="s">
        <v>3861</v>
      </c>
      <c r="F928" s="39" t="s">
        <v>3861</v>
      </c>
      <c r="G928">
        <v>6</v>
      </c>
      <c r="H928">
        <v>12</v>
      </c>
      <c r="I928" s="39" t="s">
        <v>12146</v>
      </c>
      <c r="J928" s="39" t="s">
        <v>107</v>
      </c>
      <c r="K928" s="39" t="s">
        <v>12147</v>
      </c>
      <c r="L928" s="39" t="s">
        <v>12148</v>
      </c>
      <c r="M928" s="39"/>
      <c r="N928" s="39" t="s">
        <v>12149</v>
      </c>
      <c r="O928" s="39" t="s">
        <v>12150</v>
      </c>
      <c r="P928" s="39" t="s">
        <v>12151</v>
      </c>
      <c r="Q928" s="39" t="s">
        <v>12152</v>
      </c>
      <c r="R928" s="39" t="s">
        <v>4811</v>
      </c>
      <c r="S928" s="39" t="s">
        <v>12153</v>
      </c>
    </row>
    <row r="929" spans="1:19" x14ac:dyDescent="0.3">
      <c r="A929">
        <v>558</v>
      </c>
      <c r="B929" s="1">
        <v>45814.418206018519</v>
      </c>
      <c r="C929" s="1">
        <v>45814.418333333335</v>
      </c>
      <c r="D929" s="39" t="s">
        <v>4065</v>
      </c>
      <c r="E929" s="39" t="s">
        <v>4066</v>
      </c>
      <c r="F929" s="39" t="s">
        <v>4066</v>
      </c>
      <c r="G929">
        <v>6</v>
      </c>
      <c r="H929">
        <v>22</v>
      </c>
      <c r="I929" s="39" t="s">
        <v>12154</v>
      </c>
      <c r="J929" s="39" t="s">
        <v>12155</v>
      </c>
      <c r="K929" s="39" t="s">
        <v>8299</v>
      </c>
      <c r="L929" s="39" t="s">
        <v>12156</v>
      </c>
      <c r="M929" s="39"/>
      <c r="N929" s="39" t="s">
        <v>12157</v>
      </c>
      <c r="O929" s="39" t="s">
        <v>12158</v>
      </c>
      <c r="P929" s="39" t="s">
        <v>12159</v>
      </c>
      <c r="Q929" s="39" t="s">
        <v>12152</v>
      </c>
      <c r="R929" s="39" t="s">
        <v>4811</v>
      </c>
      <c r="S929" s="39" t="s">
        <v>12160</v>
      </c>
    </row>
    <row r="930" spans="1:19" x14ac:dyDescent="0.3">
      <c r="A930">
        <v>559</v>
      </c>
      <c r="B930" s="1">
        <v>45814.409398148149</v>
      </c>
      <c r="C930" s="1">
        <v>45814.418483796297</v>
      </c>
      <c r="D930" s="39" t="s">
        <v>3917</v>
      </c>
      <c r="E930" s="39" t="s">
        <v>3918</v>
      </c>
      <c r="F930" s="39" t="s">
        <v>3919</v>
      </c>
      <c r="G930">
        <v>6</v>
      </c>
      <c r="H930">
        <v>11</v>
      </c>
      <c r="I930" s="39" t="s">
        <v>12161</v>
      </c>
      <c r="J930" s="39" t="s">
        <v>12162</v>
      </c>
      <c r="K930" s="39" t="s">
        <v>12163</v>
      </c>
      <c r="L930" s="39" t="s">
        <v>12164</v>
      </c>
      <c r="M930" s="39"/>
      <c r="N930" s="39" t="s">
        <v>12165</v>
      </c>
      <c r="O930" s="39" t="s">
        <v>12166</v>
      </c>
      <c r="P930" s="39" t="s">
        <v>12167</v>
      </c>
      <c r="Q930" s="39" t="s">
        <v>12152</v>
      </c>
      <c r="R930" s="39" t="s">
        <v>4811</v>
      </c>
      <c r="S930" s="39" t="s">
        <v>12168</v>
      </c>
    </row>
    <row r="931" spans="1:19" x14ac:dyDescent="0.3">
      <c r="A931">
        <v>560</v>
      </c>
      <c r="B931" s="1">
        <v>45814.410138888888</v>
      </c>
      <c r="C931" s="1">
        <v>45814.419988425929</v>
      </c>
      <c r="D931" s="39" t="s">
        <v>4100</v>
      </c>
      <c r="E931" s="39" t="s">
        <v>4101</v>
      </c>
      <c r="F931" s="39" t="s">
        <v>4101</v>
      </c>
      <c r="G931">
        <v>6</v>
      </c>
      <c r="H931">
        <v>25</v>
      </c>
      <c r="I931" s="39" t="s">
        <v>12169</v>
      </c>
      <c r="J931" s="39" t="s">
        <v>12170</v>
      </c>
      <c r="K931" s="39" t="s">
        <v>12171</v>
      </c>
      <c r="L931" s="39" t="s">
        <v>12172</v>
      </c>
      <c r="M931" s="39"/>
      <c r="N931" s="39" t="s">
        <v>12173</v>
      </c>
      <c r="O931" s="39" t="s">
        <v>12174</v>
      </c>
      <c r="P931" s="39" t="s">
        <v>12175</v>
      </c>
      <c r="Q931" s="39" t="s">
        <v>12176</v>
      </c>
      <c r="R931" s="39" t="s">
        <v>4811</v>
      </c>
      <c r="S931" s="39" t="s">
        <v>12177</v>
      </c>
    </row>
    <row r="932" spans="1:19" x14ac:dyDescent="0.3">
      <c r="A932">
        <v>561</v>
      </c>
      <c r="B932" s="1">
        <v>45814.409641203703</v>
      </c>
      <c r="C932" s="1">
        <v>45814.420405092591</v>
      </c>
      <c r="D932" s="39" t="s">
        <v>3870</v>
      </c>
      <c r="E932" s="39" t="s">
        <v>3871</v>
      </c>
      <c r="F932" s="39" t="s">
        <v>3871</v>
      </c>
      <c r="G932">
        <v>6</v>
      </c>
      <c r="H932">
        <v>4</v>
      </c>
      <c r="I932" s="39" t="s">
        <v>12178</v>
      </c>
      <c r="J932" s="39" t="s">
        <v>12179</v>
      </c>
      <c r="K932" s="39" t="s">
        <v>12180</v>
      </c>
      <c r="L932" s="39" t="s">
        <v>12148</v>
      </c>
      <c r="M932" s="39"/>
      <c r="N932" s="39" t="s">
        <v>12181</v>
      </c>
      <c r="O932" s="39" t="s">
        <v>12182</v>
      </c>
      <c r="P932" s="39" t="s">
        <v>12183</v>
      </c>
      <c r="Q932" s="39" t="s">
        <v>12152</v>
      </c>
      <c r="R932" s="39" t="s">
        <v>4811</v>
      </c>
      <c r="S932" s="39" t="s">
        <v>12184</v>
      </c>
    </row>
    <row r="933" spans="1:19" x14ac:dyDescent="0.3">
      <c r="A933">
        <v>562</v>
      </c>
      <c r="B933" s="1">
        <v>45814.408726851849</v>
      </c>
      <c r="C933" s="1">
        <v>45814.421111111114</v>
      </c>
      <c r="D933" s="39" t="s">
        <v>4022</v>
      </c>
      <c r="E933" s="39" t="s">
        <v>4023</v>
      </c>
      <c r="F933" s="39" t="s">
        <v>4023</v>
      </c>
      <c r="G933">
        <v>6</v>
      </c>
      <c r="H933">
        <v>9</v>
      </c>
      <c r="I933" s="39" t="s">
        <v>1194</v>
      </c>
      <c r="J933" s="39" t="s">
        <v>12185</v>
      </c>
      <c r="K933" s="39" t="s">
        <v>4830</v>
      </c>
      <c r="L933" s="39" t="s">
        <v>12186</v>
      </c>
      <c r="M933" s="39"/>
      <c r="N933" s="39" t="s">
        <v>12187</v>
      </c>
      <c r="O933" s="39" t="s">
        <v>12188</v>
      </c>
      <c r="P933" s="39" t="s">
        <v>12189</v>
      </c>
      <c r="Q933" s="39" t="s">
        <v>12190</v>
      </c>
      <c r="R933" s="39" t="s">
        <v>4837</v>
      </c>
      <c r="S933" s="39" t="s">
        <v>12191</v>
      </c>
    </row>
    <row r="934" spans="1:19" x14ac:dyDescent="0.3">
      <c r="A934">
        <v>563</v>
      </c>
      <c r="B934" s="1">
        <v>45814.409525462965</v>
      </c>
      <c r="C934" s="1">
        <v>45814.421736111108</v>
      </c>
      <c r="D934" s="39" t="s">
        <v>4131</v>
      </c>
      <c r="E934" s="39" t="s">
        <v>4132</v>
      </c>
      <c r="F934" s="39" t="s">
        <v>4132</v>
      </c>
      <c r="G934">
        <v>6</v>
      </c>
      <c r="H934">
        <v>27</v>
      </c>
      <c r="I934" s="39" t="s">
        <v>12192</v>
      </c>
      <c r="J934" s="39" t="s">
        <v>12193</v>
      </c>
      <c r="K934" s="39" t="s">
        <v>12194</v>
      </c>
      <c r="L934" s="39" t="s">
        <v>1194</v>
      </c>
      <c r="M934" s="39"/>
      <c r="N934" s="39" t="s">
        <v>12195</v>
      </c>
      <c r="O934" s="39" t="s">
        <v>12196</v>
      </c>
      <c r="P934" s="39" t="s">
        <v>12197</v>
      </c>
      <c r="Q934" s="39" t="s">
        <v>12198</v>
      </c>
      <c r="R934" s="39" t="s">
        <v>4811</v>
      </c>
      <c r="S934" s="39" t="s">
        <v>12199</v>
      </c>
    </row>
    <row r="935" spans="1:19" x14ac:dyDescent="0.3">
      <c r="A935">
        <v>564</v>
      </c>
      <c r="B935" s="1">
        <v>45814.421435185184</v>
      </c>
      <c r="C935" s="1">
        <v>45814.422025462962</v>
      </c>
      <c r="D935" s="39" t="s">
        <v>3909</v>
      </c>
      <c r="E935" s="39" t="s">
        <v>3910</v>
      </c>
      <c r="F935" s="39" t="s">
        <v>3910</v>
      </c>
      <c r="G935">
        <v>6</v>
      </c>
      <c r="H935">
        <v>7</v>
      </c>
      <c r="I935" s="39" t="s">
        <v>12200</v>
      </c>
      <c r="J935" s="39" t="s">
        <v>12201</v>
      </c>
      <c r="K935" s="39" t="s">
        <v>12202</v>
      </c>
      <c r="L935" s="39" t="s">
        <v>1194</v>
      </c>
      <c r="M935" s="39"/>
      <c r="N935" s="39" t="s">
        <v>12203</v>
      </c>
      <c r="O935" s="39" t="s">
        <v>12204</v>
      </c>
      <c r="P935" s="39" t="s">
        <v>12205</v>
      </c>
      <c r="Q935" s="39" t="s">
        <v>12206</v>
      </c>
      <c r="R935" s="39" t="s">
        <v>4811</v>
      </c>
      <c r="S935" s="39" t="s">
        <v>12207</v>
      </c>
    </row>
    <row r="936" spans="1:19" x14ac:dyDescent="0.3">
      <c r="A936">
        <v>565</v>
      </c>
      <c r="B936" s="1">
        <v>45814.421944444446</v>
      </c>
      <c r="C936" s="1">
        <v>45814.422060185185</v>
      </c>
      <c r="D936" s="39" t="s">
        <v>3927</v>
      </c>
      <c r="E936" s="39" t="s">
        <v>3928</v>
      </c>
      <c r="F936" s="39" t="s">
        <v>3928</v>
      </c>
      <c r="G936">
        <v>6</v>
      </c>
      <c r="H936">
        <v>35</v>
      </c>
      <c r="I936" s="39" t="s">
        <v>8285</v>
      </c>
      <c r="J936" s="39" t="s">
        <v>12208</v>
      </c>
      <c r="K936" s="39" t="s">
        <v>12209</v>
      </c>
      <c r="L936" s="39" t="s">
        <v>4892</v>
      </c>
      <c r="M936" s="39"/>
      <c r="N936" s="39" t="s">
        <v>7377</v>
      </c>
      <c r="O936" s="39" t="s">
        <v>12210</v>
      </c>
      <c r="P936" s="39" t="s">
        <v>12211</v>
      </c>
      <c r="Q936" s="39" t="s">
        <v>12212</v>
      </c>
      <c r="R936" s="39" t="s">
        <v>4811</v>
      </c>
      <c r="S936" s="39" t="s">
        <v>12213</v>
      </c>
    </row>
    <row r="937" spans="1:19" x14ac:dyDescent="0.3">
      <c r="A937">
        <v>566</v>
      </c>
      <c r="B937" s="1">
        <v>45814.409039351849</v>
      </c>
      <c r="C937" s="1">
        <v>45814.422175925924</v>
      </c>
      <c r="D937" s="39" t="s">
        <v>4083</v>
      </c>
      <c r="E937" s="39" t="s">
        <v>4084</v>
      </c>
      <c r="F937" s="39" t="s">
        <v>12214</v>
      </c>
      <c r="G937">
        <v>6</v>
      </c>
      <c r="H937">
        <v>38</v>
      </c>
      <c r="I937" s="39" t="s">
        <v>12215</v>
      </c>
      <c r="J937" s="39" t="s">
        <v>12216</v>
      </c>
      <c r="K937" s="39" t="s">
        <v>12217</v>
      </c>
      <c r="L937" s="39" t="s">
        <v>1194</v>
      </c>
      <c r="M937" s="39"/>
      <c r="N937" s="39" t="s">
        <v>12218</v>
      </c>
      <c r="O937" s="39" t="s">
        <v>12210</v>
      </c>
      <c r="P937" s="39" t="s">
        <v>12219</v>
      </c>
      <c r="Q937" s="39" t="s">
        <v>12220</v>
      </c>
      <c r="R937" s="39" t="s">
        <v>4837</v>
      </c>
      <c r="S937" s="39" t="s">
        <v>12221</v>
      </c>
    </row>
    <row r="938" spans="1:19" x14ac:dyDescent="0.3">
      <c r="A938">
        <v>567</v>
      </c>
      <c r="B938" s="1">
        <v>45814.422233796293</v>
      </c>
      <c r="C938" s="1">
        <v>45814.422314814816</v>
      </c>
      <c r="D938" s="39" t="s">
        <v>3935</v>
      </c>
      <c r="E938" s="39" t="s">
        <v>3936</v>
      </c>
      <c r="F938" s="39" t="s">
        <v>3936</v>
      </c>
      <c r="G938">
        <v>6</v>
      </c>
      <c r="H938">
        <v>14</v>
      </c>
      <c r="I938" s="39" t="s">
        <v>12222</v>
      </c>
      <c r="J938" s="39" t="s">
        <v>341</v>
      </c>
      <c r="K938" s="39" t="s">
        <v>5421</v>
      </c>
      <c r="L938" s="39" t="s">
        <v>12223</v>
      </c>
      <c r="M938" s="39"/>
      <c r="N938" s="39" t="s">
        <v>12224</v>
      </c>
      <c r="O938" s="39" t="s">
        <v>12225</v>
      </c>
      <c r="P938" s="39" t="s">
        <v>12226</v>
      </c>
      <c r="Q938" s="39" t="s">
        <v>12227</v>
      </c>
      <c r="R938" s="39" t="s">
        <v>4837</v>
      </c>
      <c r="S938" s="39" t="s">
        <v>12228</v>
      </c>
    </row>
    <row r="939" spans="1:19" x14ac:dyDescent="0.3">
      <c r="A939">
        <v>568</v>
      </c>
      <c r="B939" s="1">
        <v>45814.422442129631</v>
      </c>
      <c r="C939" s="1">
        <v>45814.422511574077</v>
      </c>
      <c r="D939" s="39" t="s">
        <v>4029</v>
      </c>
      <c r="E939" s="39" t="s">
        <v>4030</v>
      </c>
      <c r="F939" s="39" t="s">
        <v>4030</v>
      </c>
      <c r="G939">
        <v>6</v>
      </c>
      <c r="H939">
        <v>20</v>
      </c>
      <c r="I939" s="39" t="s">
        <v>11761</v>
      </c>
      <c r="J939" s="39" t="s">
        <v>12229</v>
      </c>
      <c r="K939" s="39" t="s">
        <v>12230</v>
      </c>
      <c r="L939" s="39" t="s">
        <v>5253</v>
      </c>
      <c r="M939" s="39"/>
      <c r="N939" s="39" t="s">
        <v>12231</v>
      </c>
      <c r="O939" s="39" t="s">
        <v>12232</v>
      </c>
      <c r="P939" s="39" t="s">
        <v>12233</v>
      </c>
      <c r="Q939" s="39" t="s">
        <v>12234</v>
      </c>
      <c r="R939" s="39" t="s">
        <v>4811</v>
      </c>
      <c r="S939" s="39" t="s">
        <v>12235</v>
      </c>
    </row>
    <row r="940" spans="1:19" x14ac:dyDescent="0.3">
      <c r="A940">
        <v>569</v>
      </c>
      <c r="B940" s="1">
        <v>45814.408807870372</v>
      </c>
      <c r="C940" s="1">
        <v>45814.423125000001</v>
      </c>
      <c r="D940" s="39" t="s">
        <v>4124</v>
      </c>
      <c r="E940" s="39" t="s">
        <v>4125</v>
      </c>
      <c r="F940" s="39" t="s">
        <v>4125</v>
      </c>
      <c r="G940">
        <v>6</v>
      </c>
      <c r="H940">
        <v>26</v>
      </c>
      <c r="I940" s="39" t="s">
        <v>12236</v>
      </c>
      <c r="J940" s="39" t="s">
        <v>12237</v>
      </c>
      <c r="K940" s="39" t="s">
        <v>12238</v>
      </c>
      <c r="L940" s="39" t="s">
        <v>12239</v>
      </c>
      <c r="M940" s="39"/>
      <c r="N940" s="39" t="s">
        <v>12240</v>
      </c>
      <c r="O940" s="39" t="s">
        <v>12241</v>
      </c>
      <c r="P940" s="39" t="s">
        <v>12242</v>
      </c>
      <c r="Q940" s="39" t="s">
        <v>12243</v>
      </c>
      <c r="R940" s="39" t="s">
        <v>4811</v>
      </c>
      <c r="S940" s="39" t="s">
        <v>12244</v>
      </c>
    </row>
    <row r="941" spans="1:19" x14ac:dyDescent="0.3">
      <c r="A941">
        <v>570</v>
      </c>
      <c r="B941" s="1">
        <v>45814.422060185185</v>
      </c>
      <c r="C941" s="1">
        <v>45814.424004629633</v>
      </c>
      <c r="D941" s="39" t="s">
        <v>4544</v>
      </c>
      <c r="E941" s="39" t="s">
        <v>4545</v>
      </c>
      <c r="F941" s="39" t="s">
        <v>12245</v>
      </c>
      <c r="G941">
        <v>6</v>
      </c>
      <c r="H941">
        <v>18</v>
      </c>
      <c r="I941" s="39" t="s">
        <v>8317</v>
      </c>
      <c r="J941" s="39" t="s">
        <v>12246</v>
      </c>
      <c r="K941" s="39" t="s">
        <v>12247</v>
      </c>
      <c r="L941" s="39" t="s">
        <v>12248</v>
      </c>
      <c r="M941" s="39"/>
      <c r="N941" s="39" t="s">
        <v>12249</v>
      </c>
      <c r="O941" s="39" t="s">
        <v>12250</v>
      </c>
      <c r="P941" s="39" t="s">
        <v>12251</v>
      </c>
      <c r="Q941" s="39" t="s">
        <v>12252</v>
      </c>
      <c r="R941" s="39" t="s">
        <v>4811</v>
      </c>
      <c r="S941" s="39" t="s">
        <v>12253</v>
      </c>
    </row>
    <row r="942" spans="1:19" x14ac:dyDescent="0.3">
      <c r="A942">
        <v>571</v>
      </c>
      <c r="B942" s="1">
        <v>45814.40865740741</v>
      </c>
      <c r="C942" s="1">
        <v>45814.42428240741</v>
      </c>
      <c r="D942" s="39" t="s">
        <v>12254</v>
      </c>
      <c r="E942" s="39" t="s">
        <v>12255</v>
      </c>
      <c r="F942" s="39" t="s">
        <v>12256</v>
      </c>
      <c r="G942">
        <v>6</v>
      </c>
      <c r="H942">
        <v>19</v>
      </c>
      <c r="I942" s="39" t="s">
        <v>12257</v>
      </c>
      <c r="J942" s="39" t="s">
        <v>12258</v>
      </c>
      <c r="K942" s="39" t="s">
        <v>12259</v>
      </c>
      <c r="L942" s="39" t="s">
        <v>12260</v>
      </c>
      <c r="M942" s="39"/>
      <c r="N942" s="39" t="s">
        <v>12261</v>
      </c>
      <c r="O942" s="39" t="s">
        <v>12262</v>
      </c>
      <c r="P942" s="39" t="s">
        <v>12263</v>
      </c>
      <c r="Q942" s="39" t="s">
        <v>12264</v>
      </c>
      <c r="R942" s="39" t="s">
        <v>4811</v>
      </c>
      <c r="S942" s="39" t="s">
        <v>12265</v>
      </c>
    </row>
    <row r="943" spans="1:19" x14ac:dyDescent="0.3">
      <c r="A943">
        <v>572</v>
      </c>
      <c r="B943" s="1">
        <v>45814.408773148149</v>
      </c>
      <c r="C943" s="1">
        <v>45814.424444444441</v>
      </c>
      <c r="D943" s="39" t="s">
        <v>3898</v>
      </c>
      <c r="E943" s="39" t="s">
        <v>3899</v>
      </c>
      <c r="F943" s="39" t="s">
        <v>3900</v>
      </c>
      <c r="G943">
        <v>6</v>
      </c>
      <c r="H943">
        <v>28</v>
      </c>
      <c r="I943" s="39" t="s">
        <v>12266</v>
      </c>
      <c r="J943" s="39" t="s">
        <v>12267</v>
      </c>
      <c r="K943" s="39" t="s">
        <v>12268</v>
      </c>
      <c r="L943" s="39" t="s">
        <v>12269</v>
      </c>
      <c r="M943" s="39"/>
      <c r="N943" s="39" t="s">
        <v>12270</v>
      </c>
      <c r="O943" s="39" t="s">
        <v>12271</v>
      </c>
      <c r="P943" s="39" t="s">
        <v>12272</v>
      </c>
      <c r="Q943" s="39" t="s">
        <v>12273</v>
      </c>
      <c r="R943" s="39" t="s">
        <v>4811</v>
      </c>
      <c r="S943" s="39" t="s">
        <v>12274</v>
      </c>
    </row>
    <row r="944" spans="1:19" x14ac:dyDescent="0.3">
      <c r="A944">
        <v>573</v>
      </c>
      <c r="B944" s="1">
        <v>45814.424490740741</v>
      </c>
      <c r="C944" s="1">
        <v>45814.424537037034</v>
      </c>
      <c r="D944" s="39" t="s">
        <v>3891</v>
      </c>
      <c r="E944" s="39" t="s">
        <v>3892</v>
      </c>
      <c r="F944" s="39" t="s">
        <v>3892</v>
      </c>
      <c r="G944">
        <v>6</v>
      </c>
      <c r="H944">
        <v>37</v>
      </c>
      <c r="I944" s="39" t="s">
        <v>12275</v>
      </c>
      <c r="J944" s="39" t="s">
        <v>12276</v>
      </c>
      <c r="K944" s="39" t="s">
        <v>12277</v>
      </c>
      <c r="L944" s="39" t="s">
        <v>12278</v>
      </c>
      <c r="M944" s="39"/>
      <c r="N944" s="39" t="s">
        <v>12279</v>
      </c>
      <c r="O944" s="39" t="s">
        <v>12280</v>
      </c>
      <c r="P944" s="39" t="s">
        <v>12281</v>
      </c>
      <c r="Q944" s="39" t="s">
        <v>12282</v>
      </c>
      <c r="R944" s="39" t="s">
        <v>4811</v>
      </c>
      <c r="S944" s="39" t="s">
        <v>12283</v>
      </c>
    </row>
    <row r="945" spans="1:19" x14ac:dyDescent="0.3">
      <c r="A945">
        <v>574</v>
      </c>
      <c r="B945" s="1">
        <v>45814.409351851849</v>
      </c>
      <c r="C945" s="1">
        <v>45814.424756944441</v>
      </c>
      <c r="D945" s="39" t="s">
        <v>3980</v>
      </c>
      <c r="E945" s="39" t="s">
        <v>3981</v>
      </c>
      <c r="F945" s="39" t="s">
        <v>3981</v>
      </c>
      <c r="G945">
        <v>6</v>
      </c>
      <c r="H945">
        <v>6</v>
      </c>
      <c r="I945" s="39" t="s">
        <v>4925</v>
      </c>
      <c r="J945" s="39" t="s">
        <v>12284</v>
      </c>
      <c r="K945" s="39" t="s">
        <v>8299</v>
      </c>
      <c r="L945" s="39" t="s">
        <v>12285</v>
      </c>
      <c r="M945" s="39"/>
      <c r="N945" s="39" t="s">
        <v>12286</v>
      </c>
      <c r="O945" s="39" t="s">
        <v>12287</v>
      </c>
      <c r="P945" s="39" t="s">
        <v>12288</v>
      </c>
      <c r="Q945" s="39" t="s">
        <v>12289</v>
      </c>
      <c r="R945" s="39" t="s">
        <v>4811</v>
      </c>
      <c r="S945" s="39" t="s">
        <v>12290</v>
      </c>
    </row>
    <row r="946" spans="1:19" x14ac:dyDescent="0.3">
      <c r="A946">
        <v>575</v>
      </c>
      <c r="B946" s="1">
        <v>45814.408935185187</v>
      </c>
      <c r="C946" s="1">
        <v>45814.424791666665</v>
      </c>
      <c r="D946" s="39" t="s">
        <v>4037</v>
      </c>
      <c r="E946" s="39" t="s">
        <v>4038</v>
      </c>
      <c r="F946" s="39" t="s">
        <v>4038</v>
      </c>
      <c r="G946">
        <v>6</v>
      </c>
      <c r="H946">
        <v>3</v>
      </c>
      <c r="I946" s="39" t="s">
        <v>12291</v>
      </c>
      <c r="J946" s="39" t="s">
        <v>12292</v>
      </c>
      <c r="K946" s="39" t="s">
        <v>12293</v>
      </c>
      <c r="L946" s="39" t="s">
        <v>12294</v>
      </c>
      <c r="M946" s="39"/>
      <c r="N946" s="39" t="s">
        <v>7377</v>
      </c>
      <c r="O946" s="39" t="s">
        <v>12295</v>
      </c>
      <c r="P946" s="39" t="s">
        <v>12296</v>
      </c>
      <c r="Q946" s="39" t="s">
        <v>12297</v>
      </c>
      <c r="R946" s="39" t="s">
        <v>4811</v>
      </c>
      <c r="S946" s="39" t="s">
        <v>12298</v>
      </c>
    </row>
    <row r="947" spans="1:19" x14ac:dyDescent="0.3">
      <c r="A947">
        <v>576</v>
      </c>
      <c r="B947" s="1">
        <v>45814.408946759257</v>
      </c>
      <c r="C947" s="1">
        <v>45814.425034722219</v>
      </c>
      <c r="D947" s="39" t="s">
        <v>3946</v>
      </c>
      <c r="E947" s="39" t="s">
        <v>3947</v>
      </c>
      <c r="F947" s="39" t="s">
        <v>12299</v>
      </c>
      <c r="G947">
        <v>6</v>
      </c>
      <c r="H947">
        <v>16</v>
      </c>
      <c r="I947" s="39" t="s">
        <v>12300</v>
      </c>
      <c r="J947" s="39" t="s">
        <v>12301</v>
      </c>
      <c r="K947" s="39" t="s">
        <v>12302</v>
      </c>
      <c r="L947" s="39" t="s">
        <v>12303</v>
      </c>
      <c r="M947" s="39"/>
      <c r="N947" s="39" t="s">
        <v>12304</v>
      </c>
      <c r="O947" s="39" t="s">
        <v>12305</v>
      </c>
      <c r="P947" s="39" t="s">
        <v>12306</v>
      </c>
      <c r="Q947" s="39" t="s">
        <v>12307</v>
      </c>
      <c r="R947" s="39" t="s">
        <v>4811</v>
      </c>
      <c r="S947" s="39" t="s">
        <v>12308</v>
      </c>
    </row>
    <row r="948" spans="1:19" x14ac:dyDescent="0.3">
      <c r="A948">
        <v>577</v>
      </c>
      <c r="B948" s="1">
        <v>45814.409641203703</v>
      </c>
      <c r="C948" s="1">
        <v>45814.425046296295</v>
      </c>
      <c r="D948" s="39" t="s">
        <v>4072</v>
      </c>
      <c r="E948" s="39" t="s">
        <v>4073</v>
      </c>
      <c r="F948" s="39" t="s">
        <v>12309</v>
      </c>
      <c r="G948">
        <v>6</v>
      </c>
      <c r="H948">
        <v>10</v>
      </c>
      <c r="I948" s="39" t="s">
        <v>12310</v>
      </c>
      <c r="J948" s="39" t="s">
        <v>12311</v>
      </c>
      <c r="K948" s="39" t="s">
        <v>8470</v>
      </c>
      <c r="L948" s="39" t="s">
        <v>12312</v>
      </c>
      <c r="M948" s="39"/>
      <c r="N948" s="39" t="s">
        <v>12313</v>
      </c>
      <c r="O948" s="39" t="s">
        <v>12314</v>
      </c>
      <c r="P948" s="39" t="s">
        <v>12315</v>
      </c>
      <c r="Q948" s="39" t="s">
        <v>12316</v>
      </c>
      <c r="R948" s="39" t="s">
        <v>4837</v>
      </c>
      <c r="S948" s="39" t="s">
        <v>12317</v>
      </c>
    </row>
    <row r="949" spans="1:19" x14ac:dyDescent="0.3">
      <c r="A949">
        <v>578</v>
      </c>
      <c r="B949" s="1">
        <v>45814.425057870372</v>
      </c>
      <c r="C949" s="1">
        <v>45814.425127314818</v>
      </c>
      <c r="D949" s="39" t="s">
        <v>4114</v>
      </c>
      <c r="E949" s="39" t="s">
        <v>4115</v>
      </c>
      <c r="F949" s="39" t="s">
        <v>4115</v>
      </c>
      <c r="G949">
        <v>6</v>
      </c>
      <c r="H949">
        <v>34</v>
      </c>
      <c r="I949" s="39" t="s">
        <v>12318</v>
      </c>
      <c r="J949" s="39" t="s">
        <v>12319</v>
      </c>
      <c r="K949" s="39" t="s">
        <v>12320</v>
      </c>
      <c r="L949" s="39" t="s">
        <v>12321</v>
      </c>
      <c r="M949" s="39"/>
      <c r="N949" s="39" t="s">
        <v>12322</v>
      </c>
      <c r="O949" s="39" t="s">
        <v>12323</v>
      </c>
      <c r="P949" s="39" t="s">
        <v>12324</v>
      </c>
      <c r="Q949" s="39" t="s">
        <v>12325</v>
      </c>
      <c r="R949" s="39" t="s">
        <v>4811</v>
      </c>
      <c r="S949" s="39" t="s">
        <v>12326</v>
      </c>
    </row>
    <row r="950" spans="1:19" x14ac:dyDescent="0.3">
      <c r="A950">
        <v>579</v>
      </c>
      <c r="B950" s="1">
        <v>45814.409050925926</v>
      </c>
      <c r="C950" s="1">
        <v>45814.42523148148</v>
      </c>
      <c r="D950" s="39" t="s">
        <v>4178</v>
      </c>
      <c r="E950" s="39" t="s">
        <v>4179</v>
      </c>
      <c r="F950" s="39" t="s">
        <v>4180</v>
      </c>
      <c r="G950">
        <v>6</v>
      </c>
      <c r="H950">
        <v>2</v>
      </c>
      <c r="I950" s="39" t="s">
        <v>12327</v>
      </c>
      <c r="J950" s="39" t="s">
        <v>12328</v>
      </c>
      <c r="K950" s="39" t="s">
        <v>12329</v>
      </c>
      <c r="L950" s="39" t="s">
        <v>12330</v>
      </c>
      <c r="M950" s="39"/>
      <c r="N950" s="39" t="s">
        <v>12331</v>
      </c>
      <c r="O950" s="39" t="s">
        <v>12332</v>
      </c>
      <c r="P950" s="39" t="s">
        <v>12333</v>
      </c>
      <c r="Q950" s="39" t="s">
        <v>12334</v>
      </c>
      <c r="R950" s="39" t="s">
        <v>4811</v>
      </c>
      <c r="S950" s="39" t="s">
        <v>12335</v>
      </c>
    </row>
    <row r="951" spans="1:19" x14ac:dyDescent="0.3">
      <c r="A951">
        <v>580</v>
      </c>
      <c r="B951" s="1">
        <v>45814.425150462965</v>
      </c>
      <c r="C951" s="1">
        <v>45814.425254629627</v>
      </c>
      <c r="D951" s="39" t="s">
        <v>4009</v>
      </c>
      <c r="E951" s="39" t="s">
        <v>4010</v>
      </c>
      <c r="F951" s="39" t="s">
        <v>12336</v>
      </c>
      <c r="G951">
        <v>6</v>
      </c>
      <c r="H951">
        <v>31</v>
      </c>
      <c r="I951" s="39" t="s">
        <v>12337</v>
      </c>
      <c r="J951" s="39" t="s">
        <v>12338</v>
      </c>
      <c r="K951" s="39" t="s">
        <v>12339</v>
      </c>
      <c r="L951" s="39" t="s">
        <v>7377</v>
      </c>
      <c r="M951" s="39"/>
      <c r="N951" s="39" t="s">
        <v>12340</v>
      </c>
      <c r="O951" s="39" t="s">
        <v>12341</v>
      </c>
      <c r="P951" s="39" t="s">
        <v>12342</v>
      </c>
      <c r="Q951" s="39" t="s">
        <v>12343</v>
      </c>
      <c r="R951" s="39" t="s">
        <v>4811</v>
      </c>
      <c r="S951" s="39" t="s">
        <v>12344</v>
      </c>
    </row>
    <row r="952" spans="1:19" x14ac:dyDescent="0.3">
      <c r="A952">
        <v>581</v>
      </c>
      <c r="B952" s="1">
        <v>45814.425219907411</v>
      </c>
      <c r="C952" s="1">
        <v>45814.425266203703</v>
      </c>
      <c r="D952" s="39" t="s">
        <v>3951</v>
      </c>
      <c r="E952" s="39" t="s">
        <v>3952</v>
      </c>
      <c r="F952" s="39" t="s">
        <v>12345</v>
      </c>
      <c r="G952">
        <v>6</v>
      </c>
      <c r="H952">
        <v>29</v>
      </c>
      <c r="I952" s="39" t="s">
        <v>12346</v>
      </c>
      <c r="J952" s="39" t="s">
        <v>12347</v>
      </c>
      <c r="K952" s="39" t="s">
        <v>12348</v>
      </c>
      <c r="L952" s="39" t="s">
        <v>12148</v>
      </c>
      <c r="M952" s="39"/>
      <c r="N952" s="39" t="s">
        <v>12349</v>
      </c>
      <c r="O952" s="39" t="s">
        <v>12350</v>
      </c>
      <c r="P952" s="39" t="s">
        <v>12351</v>
      </c>
      <c r="Q952" s="39" t="s">
        <v>12352</v>
      </c>
      <c r="R952" s="39" t="s">
        <v>4811</v>
      </c>
      <c r="S952" s="39" t="s">
        <v>12353</v>
      </c>
    </row>
    <row r="953" spans="1:19" x14ac:dyDescent="0.3">
      <c r="A953">
        <v>582</v>
      </c>
      <c r="B953" s="1">
        <v>45814.425219907411</v>
      </c>
      <c r="C953" s="1">
        <v>45814.425300925926</v>
      </c>
      <c r="D953" s="39" t="s">
        <v>4170</v>
      </c>
      <c r="E953" s="39" t="s">
        <v>4171</v>
      </c>
      <c r="F953" s="39" t="s">
        <v>4171</v>
      </c>
      <c r="G953">
        <v>6</v>
      </c>
      <c r="H953">
        <v>33</v>
      </c>
      <c r="I953" s="39" t="s">
        <v>5020</v>
      </c>
      <c r="J953" s="39" t="s">
        <v>12354</v>
      </c>
      <c r="K953" s="39" t="s">
        <v>12355</v>
      </c>
      <c r="L953" s="39" t="s">
        <v>1194</v>
      </c>
      <c r="M953" s="39"/>
      <c r="N953" s="39" t="s">
        <v>12356</v>
      </c>
      <c r="O953" s="39" t="s">
        <v>12357</v>
      </c>
      <c r="P953" s="39" t="s">
        <v>12358</v>
      </c>
      <c r="Q953" s="39" t="s">
        <v>12359</v>
      </c>
      <c r="R953" s="39" t="s">
        <v>4811</v>
      </c>
      <c r="S953" s="39" t="s">
        <v>12360</v>
      </c>
    </row>
    <row r="954" spans="1:19" x14ac:dyDescent="0.3">
      <c r="A954">
        <v>583</v>
      </c>
      <c r="B954" s="1">
        <v>45814.421400462961</v>
      </c>
      <c r="C954" s="1">
        <v>45814.425347222219</v>
      </c>
      <c r="D954" s="39" t="s">
        <v>3961</v>
      </c>
      <c r="E954" s="39" t="s">
        <v>3962</v>
      </c>
      <c r="F954" s="39" t="s">
        <v>3962</v>
      </c>
      <c r="G954">
        <v>6</v>
      </c>
      <c r="H954">
        <v>1</v>
      </c>
      <c r="I954" s="39" t="s">
        <v>12361</v>
      </c>
      <c r="J954" s="39" t="s">
        <v>12362</v>
      </c>
      <c r="K954" s="39" t="s">
        <v>12363</v>
      </c>
      <c r="L954" s="39" t="s">
        <v>12364</v>
      </c>
      <c r="M954" s="39"/>
      <c r="N954" s="39" t="s">
        <v>12365</v>
      </c>
      <c r="O954" s="39" t="s">
        <v>12366</v>
      </c>
      <c r="P954" s="39" t="s">
        <v>12367</v>
      </c>
      <c r="Q954" s="39" t="s">
        <v>12368</v>
      </c>
      <c r="R954" s="39" t="s">
        <v>4811</v>
      </c>
      <c r="S954" s="39" t="s">
        <v>12369</v>
      </c>
    </row>
    <row r="955" spans="1:19" x14ac:dyDescent="0.3">
      <c r="A955">
        <v>584</v>
      </c>
      <c r="B955" s="1">
        <v>45814.40896990741</v>
      </c>
      <c r="C955" s="1">
        <v>45814.425775462965</v>
      </c>
      <c r="D955" s="39" t="s">
        <v>12370</v>
      </c>
      <c r="E955" s="39" t="s">
        <v>12371</v>
      </c>
      <c r="F955" s="39" t="s">
        <v>12371</v>
      </c>
      <c r="G955">
        <v>6</v>
      </c>
      <c r="H955">
        <v>8</v>
      </c>
      <c r="I955" s="39" t="s">
        <v>12129</v>
      </c>
      <c r="J955" s="39" t="s">
        <v>12372</v>
      </c>
      <c r="K955" s="39" t="s">
        <v>12373</v>
      </c>
      <c r="L955" s="39" t="s">
        <v>12374</v>
      </c>
      <c r="M955" s="39"/>
      <c r="N955" s="39" t="s">
        <v>12375</v>
      </c>
      <c r="O955" s="39" t="s">
        <v>12376</v>
      </c>
      <c r="P955" s="39" t="s">
        <v>12377</v>
      </c>
      <c r="Q955" s="39" t="s">
        <v>12378</v>
      </c>
      <c r="R955" s="39" t="s">
        <v>4811</v>
      </c>
      <c r="S955" s="39" t="s">
        <v>12379</v>
      </c>
    </row>
    <row r="956" spans="1:19" x14ac:dyDescent="0.3">
      <c r="A956">
        <v>585</v>
      </c>
      <c r="B956" s="1">
        <v>45814.425752314812</v>
      </c>
      <c r="C956" s="1">
        <v>45814.425798611112</v>
      </c>
      <c r="D956" s="39" t="s">
        <v>4141</v>
      </c>
      <c r="E956" s="39" t="s">
        <v>4142</v>
      </c>
      <c r="F956" s="39" t="s">
        <v>4596</v>
      </c>
      <c r="G956">
        <v>6</v>
      </c>
      <c r="H956">
        <v>36</v>
      </c>
      <c r="I956" s="39" t="s">
        <v>12380</v>
      </c>
      <c r="J956" s="39" t="s">
        <v>12381</v>
      </c>
      <c r="K956" s="39" t="s">
        <v>12382</v>
      </c>
      <c r="L956" s="39" t="s">
        <v>12383</v>
      </c>
      <c r="M956" s="39"/>
      <c r="N956" s="39" t="s">
        <v>12384</v>
      </c>
      <c r="O956" s="39" t="s">
        <v>12385</v>
      </c>
      <c r="P956" s="39" t="s">
        <v>12386</v>
      </c>
      <c r="Q956" s="39" t="s">
        <v>12387</v>
      </c>
      <c r="R956" s="39" t="s">
        <v>4811</v>
      </c>
      <c r="S956" s="39" t="s">
        <v>12388</v>
      </c>
    </row>
    <row r="957" spans="1:19" x14ac:dyDescent="0.3">
      <c r="A957">
        <v>586</v>
      </c>
      <c r="B957" s="1">
        <v>45814.426192129627</v>
      </c>
      <c r="C957" s="1">
        <v>45814.426261574074</v>
      </c>
      <c r="D957" s="39" t="s">
        <v>4151</v>
      </c>
      <c r="E957" s="39" t="s">
        <v>4152</v>
      </c>
      <c r="F957" s="39" t="s">
        <v>12389</v>
      </c>
      <c r="G957">
        <v>6</v>
      </c>
      <c r="H957">
        <v>40</v>
      </c>
      <c r="I957" s="39" t="s">
        <v>4865</v>
      </c>
      <c r="J957" s="39" t="s">
        <v>12390</v>
      </c>
      <c r="K957" s="39" t="s">
        <v>12355</v>
      </c>
      <c r="L957" s="39" t="s">
        <v>1194</v>
      </c>
      <c r="M957" s="39"/>
      <c r="N957" s="39" t="s">
        <v>12391</v>
      </c>
      <c r="O957" s="39" t="s">
        <v>12392</v>
      </c>
      <c r="P957" s="39" t="s">
        <v>12393</v>
      </c>
      <c r="Q957" s="39" t="s">
        <v>12394</v>
      </c>
      <c r="R957" s="39" t="s">
        <v>4811</v>
      </c>
      <c r="S957" s="39" t="s">
        <v>12395</v>
      </c>
    </row>
    <row r="958" spans="1:19" x14ac:dyDescent="0.3">
      <c r="A958">
        <v>587</v>
      </c>
      <c r="B958" s="1">
        <v>45814.408738425926</v>
      </c>
      <c r="C958" s="1">
        <v>45814.426412037035</v>
      </c>
      <c r="D958" s="39" t="s">
        <v>4048</v>
      </c>
      <c r="E958" s="39" t="s">
        <v>4049</v>
      </c>
      <c r="F958" s="39" t="s">
        <v>12396</v>
      </c>
      <c r="G958">
        <v>6</v>
      </c>
      <c r="H958">
        <v>21</v>
      </c>
      <c r="I958" s="39" t="s">
        <v>6578</v>
      </c>
      <c r="J958" s="39" t="s">
        <v>12397</v>
      </c>
      <c r="K958" s="39" t="s">
        <v>4918</v>
      </c>
      <c r="L958" s="39" t="s">
        <v>12398</v>
      </c>
      <c r="M958" s="39"/>
      <c r="N958" s="39" t="s">
        <v>12399</v>
      </c>
      <c r="O958" s="39" t="s">
        <v>12400</v>
      </c>
      <c r="P958" s="39" t="s">
        <v>12401</v>
      </c>
      <c r="Q958" s="39" t="s">
        <v>12402</v>
      </c>
      <c r="R958" s="39" t="s">
        <v>4811</v>
      </c>
      <c r="S958" s="39" t="s">
        <v>12403</v>
      </c>
    </row>
    <row r="959" spans="1:19" x14ac:dyDescent="0.3">
      <c r="A959">
        <v>588</v>
      </c>
      <c r="B959" s="1">
        <v>45814.409814814811</v>
      </c>
      <c r="C959" s="1">
        <v>45814.426435185182</v>
      </c>
      <c r="D959" s="39" t="s">
        <v>3970</v>
      </c>
      <c r="E959" s="39" t="s">
        <v>3971</v>
      </c>
      <c r="F959" s="39" t="s">
        <v>3972</v>
      </c>
      <c r="G959">
        <v>6</v>
      </c>
      <c r="H959">
        <v>5</v>
      </c>
      <c r="I959" s="39" t="s">
        <v>12404</v>
      </c>
      <c r="J959" s="39" t="s">
        <v>12405</v>
      </c>
      <c r="K959" s="39" t="s">
        <v>12406</v>
      </c>
      <c r="L959" s="39" t="s">
        <v>12407</v>
      </c>
      <c r="M959" s="39"/>
      <c r="N959" s="39" t="s">
        <v>12408</v>
      </c>
      <c r="O959" s="39" t="s">
        <v>12409</v>
      </c>
      <c r="P959" s="39" t="s">
        <v>12410</v>
      </c>
      <c r="Q959" s="39" t="s">
        <v>12411</v>
      </c>
      <c r="R959" s="39" t="s">
        <v>4811</v>
      </c>
      <c r="S959" s="39" t="s">
        <v>12412</v>
      </c>
    </row>
    <row r="960" spans="1:19" x14ac:dyDescent="0.3">
      <c r="A960">
        <v>589</v>
      </c>
      <c r="B960" s="1">
        <v>45814.426354166666</v>
      </c>
      <c r="C960" s="1">
        <v>45814.426574074074</v>
      </c>
      <c r="D960" s="39" t="s">
        <v>4091</v>
      </c>
      <c r="E960" s="39" t="s">
        <v>4092</v>
      </c>
      <c r="F960" s="39" t="s">
        <v>4092</v>
      </c>
      <c r="G960">
        <v>6</v>
      </c>
      <c r="H960">
        <v>23</v>
      </c>
      <c r="I960" s="39" t="s">
        <v>12413</v>
      </c>
      <c r="J960" s="39" t="s">
        <v>1460</v>
      </c>
      <c r="K960" s="39" t="s">
        <v>5421</v>
      </c>
      <c r="L960" s="39" t="s">
        <v>12414</v>
      </c>
      <c r="M960" s="39"/>
      <c r="N960" s="39" t="s">
        <v>12415</v>
      </c>
      <c r="O960" s="39" t="s">
        <v>12416</v>
      </c>
      <c r="P960" s="39" t="s">
        <v>12417</v>
      </c>
      <c r="Q960" s="39" t="s">
        <v>12418</v>
      </c>
      <c r="R960" s="39" t="s">
        <v>4811</v>
      </c>
      <c r="S960" s="39" t="s">
        <v>12419</v>
      </c>
    </row>
    <row r="961" spans="1:19" x14ac:dyDescent="0.3">
      <c r="A961">
        <v>590</v>
      </c>
      <c r="B961" s="1">
        <v>45814.426574074074</v>
      </c>
      <c r="C961" s="1">
        <v>45814.426689814813</v>
      </c>
      <c r="D961" s="39" t="s">
        <v>4059</v>
      </c>
      <c r="E961" s="39" t="s">
        <v>4060</v>
      </c>
      <c r="F961" s="39" t="s">
        <v>4060</v>
      </c>
      <c r="G961">
        <v>6</v>
      </c>
      <c r="H961">
        <v>34</v>
      </c>
      <c r="I961" s="39" t="s">
        <v>4865</v>
      </c>
      <c r="J961" s="39" t="s">
        <v>12420</v>
      </c>
      <c r="K961" s="39" t="s">
        <v>5421</v>
      </c>
      <c r="L961" s="39" t="s">
        <v>12421</v>
      </c>
      <c r="M961" s="39"/>
      <c r="N961" s="39" t="s">
        <v>12422</v>
      </c>
      <c r="O961" s="39" t="s">
        <v>12423</v>
      </c>
      <c r="P961" s="39" t="s">
        <v>12424</v>
      </c>
      <c r="Q961" s="39" t="s">
        <v>12425</v>
      </c>
      <c r="R961" s="39" t="s">
        <v>4811</v>
      </c>
      <c r="S961" s="39" t="s">
        <v>12426</v>
      </c>
    </row>
    <row r="962" spans="1:19" x14ac:dyDescent="0.3">
      <c r="A962">
        <v>591</v>
      </c>
      <c r="B962" s="1">
        <v>45814.409108796295</v>
      </c>
      <c r="C962" s="1">
        <v>45814.429270833331</v>
      </c>
      <c r="D962" s="39" t="s">
        <v>4524</v>
      </c>
      <c r="E962" s="39" t="s">
        <v>4525</v>
      </c>
      <c r="F962" s="39" t="s">
        <v>4526</v>
      </c>
      <c r="G962">
        <v>6</v>
      </c>
      <c r="H962">
        <v>30</v>
      </c>
      <c r="I962" s="39" t="s">
        <v>1194</v>
      </c>
      <c r="J962" s="39" t="s">
        <v>12427</v>
      </c>
      <c r="K962" s="39" t="s">
        <v>12428</v>
      </c>
      <c r="L962" s="39" t="s">
        <v>12429</v>
      </c>
      <c r="M962" s="39"/>
      <c r="N962" s="39" t="s">
        <v>12430</v>
      </c>
      <c r="O962" s="39" t="s">
        <v>12431</v>
      </c>
      <c r="P962" s="39" t="s">
        <v>12432</v>
      </c>
      <c r="Q962" s="39" t="s">
        <v>12433</v>
      </c>
      <c r="R962" s="39" t="s">
        <v>4811</v>
      </c>
      <c r="S962" s="39" t="s">
        <v>12434</v>
      </c>
    </row>
    <row r="963" spans="1:19" x14ac:dyDescent="0.3">
      <c r="A963">
        <v>592</v>
      </c>
      <c r="B963" s="1">
        <v>45814.420069444444</v>
      </c>
      <c r="C963" s="1">
        <v>45814.43136574074</v>
      </c>
      <c r="D963" s="39" t="s">
        <v>4105</v>
      </c>
      <c r="E963" s="39" t="s">
        <v>4106</v>
      </c>
      <c r="F963" s="39" t="s">
        <v>4106</v>
      </c>
      <c r="G963">
        <v>6</v>
      </c>
      <c r="H963">
        <v>24</v>
      </c>
      <c r="I963" s="39" t="s">
        <v>12435</v>
      </c>
      <c r="J963" s="39" t="s">
        <v>12436</v>
      </c>
      <c r="K963" s="39" t="s">
        <v>12437</v>
      </c>
      <c r="L963" s="39" t="s">
        <v>5640</v>
      </c>
      <c r="M963" s="39"/>
      <c r="N963" s="39" t="s">
        <v>12438</v>
      </c>
      <c r="O963" s="39" t="s">
        <v>12439</v>
      </c>
      <c r="P963" s="39" t="s">
        <v>5036</v>
      </c>
      <c r="Q963" s="39" t="s">
        <v>12152</v>
      </c>
      <c r="R963" s="39" t="s">
        <v>4811</v>
      </c>
      <c r="S963" s="39" t="s">
        <v>12440</v>
      </c>
    </row>
    <row r="964" spans="1:19" x14ac:dyDescent="0.3">
      <c r="A964">
        <v>593</v>
      </c>
      <c r="B964" s="1">
        <v>45814.432523148149</v>
      </c>
      <c r="C964" s="1">
        <v>45814.438530092593</v>
      </c>
      <c r="D964" s="39" t="s">
        <v>3880</v>
      </c>
      <c r="E964" s="39" t="s">
        <v>3881</v>
      </c>
      <c r="F964" s="39" t="s">
        <v>3881</v>
      </c>
      <c r="G964">
        <v>6</v>
      </c>
      <c r="H964">
        <v>39</v>
      </c>
      <c r="I964" s="39" t="s">
        <v>12441</v>
      </c>
      <c r="J964" s="39" t="s">
        <v>12442</v>
      </c>
      <c r="K964" s="39" t="s">
        <v>12443</v>
      </c>
      <c r="L964" s="39" t="s">
        <v>5734</v>
      </c>
      <c r="M964" s="39"/>
      <c r="N964" s="39" t="s">
        <v>5238</v>
      </c>
      <c r="O964" s="39" t="s">
        <v>12444</v>
      </c>
      <c r="P964" s="39" t="s">
        <v>12445</v>
      </c>
      <c r="Q964" s="39" t="s">
        <v>12446</v>
      </c>
      <c r="R964" s="39" t="s">
        <v>4837</v>
      </c>
      <c r="S964" s="39" t="s">
        <v>12447</v>
      </c>
    </row>
    <row r="965" spans="1:19" x14ac:dyDescent="0.3">
      <c r="A965">
        <v>594</v>
      </c>
      <c r="B965" s="1">
        <v>45814.497361111113</v>
      </c>
      <c r="C965" s="1">
        <v>45814.497442129628</v>
      </c>
      <c r="D965" s="39" t="s">
        <v>4161</v>
      </c>
      <c r="E965" s="39" t="s">
        <v>4162</v>
      </c>
      <c r="F965" s="39" t="s">
        <v>4162</v>
      </c>
      <c r="G965">
        <v>6</v>
      </c>
      <c r="H965">
        <v>15</v>
      </c>
      <c r="I965" s="39" t="s">
        <v>12327</v>
      </c>
      <c r="J965" s="39" t="s">
        <v>12448</v>
      </c>
      <c r="K965" s="39" t="s">
        <v>12449</v>
      </c>
      <c r="L965" s="39" t="s">
        <v>12303</v>
      </c>
      <c r="M965" s="39"/>
      <c r="N965" s="39" t="s">
        <v>12450</v>
      </c>
      <c r="O965" s="39" t="s">
        <v>12451</v>
      </c>
      <c r="P965" s="39" t="s">
        <v>12452</v>
      </c>
      <c r="Q965" s="39" t="s">
        <v>12453</v>
      </c>
      <c r="R965" s="39" t="s">
        <v>4811</v>
      </c>
      <c r="S965" s="39" t="s">
        <v>12454</v>
      </c>
    </row>
    <row r="966" spans="1:19" x14ac:dyDescent="0.3">
      <c r="A966">
        <v>595</v>
      </c>
      <c r="B966" s="1">
        <v>45814.543773148151</v>
      </c>
      <c r="C966" s="1">
        <v>45814.559930555559</v>
      </c>
      <c r="D966" s="39" t="s">
        <v>4246</v>
      </c>
      <c r="E966" s="39" t="s">
        <v>4247</v>
      </c>
      <c r="F966" s="39" t="s">
        <v>4247</v>
      </c>
      <c r="G966">
        <v>7</v>
      </c>
      <c r="H966">
        <v>24</v>
      </c>
      <c r="I966" s="39" t="s">
        <v>12455</v>
      </c>
      <c r="J966" s="39" t="s">
        <v>12456</v>
      </c>
      <c r="K966" s="39" t="s">
        <v>12457</v>
      </c>
      <c r="L966" s="39" t="s">
        <v>12458</v>
      </c>
      <c r="M966" s="39"/>
      <c r="N966" s="39" t="s">
        <v>12459</v>
      </c>
      <c r="O966" s="39" t="s">
        <v>12460</v>
      </c>
      <c r="P966" s="39" t="s">
        <v>12461</v>
      </c>
      <c r="Q966" s="39" t="s">
        <v>12462</v>
      </c>
      <c r="R966" s="39" t="s">
        <v>4811</v>
      </c>
      <c r="S966" s="39" t="s">
        <v>12463</v>
      </c>
    </row>
    <row r="967" spans="1:19" x14ac:dyDescent="0.3">
      <c r="A967">
        <v>596</v>
      </c>
      <c r="B967" s="1">
        <v>45814.577106481483</v>
      </c>
      <c r="C967" s="1">
        <v>45814.585439814815</v>
      </c>
      <c r="D967" s="39" t="s">
        <v>4201</v>
      </c>
      <c r="E967" s="39" t="s">
        <v>4202</v>
      </c>
      <c r="F967" s="39" t="s">
        <v>4202</v>
      </c>
      <c r="G967">
        <v>7</v>
      </c>
      <c r="H967">
        <v>1</v>
      </c>
      <c r="I967" s="39" t="s">
        <v>12464</v>
      </c>
      <c r="J967" s="39" t="s">
        <v>12465</v>
      </c>
      <c r="K967" s="39" t="s">
        <v>12466</v>
      </c>
      <c r="L967" s="39" t="s">
        <v>12467</v>
      </c>
      <c r="M967" s="39"/>
      <c r="N967" s="39" t="s">
        <v>12468</v>
      </c>
      <c r="O967" s="39" t="s">
        <v>2691</v>
      </c>
      <c r="P967" s="39" t="s">
        <v>12469</v>
      </c>
      <c r="Q967" s="39" t="s">
        <v>12470</v>
      </c>
      <c r="R967" s="39" t="s">
        <v>4811</v>
      </c>
      <c r="S967" s="39" t="s">
        <v>6672</v>
      </c>
    </row>
    <row r="968" spans="1:19" x14ac:dyDescent="0.3">
      <c r="A968">
        <v>597</v>
      </c>
      <c r="B968" s="1">
        <v>45814.586562500001</v>
      </c>
      <c r="C968" s="1">
        <v>45814.586631944447</v>
      </c>
      <c r="D968" s="39" t="s">
        <v>4259</v>
      </c>
      <c r="E968" s="39" t="s">
        <v>4260</v>
      </c>
      <c r="F968" s="39" t="s">
        <v>12471</v>
      </c>
      <c r="G968">
        <v>7</v>
      </c>
      <c r="H968">
        <v>9</v>
      </c>
      <c r="I968" s="39" t="s">
        <v>12472</v>
      </c>
      <c r="J968" s="39" t="s">
        <v>860</v>
      </c>
      <c r="K968" s="39" t="s">
        <v>8299</v>
      </c>
      <c r="L968" s="39" t="s">
        <v>12148</v>
      </c>
      <c r="M968" s="39"/>
      <c r="N968" s="39" t="s">
        <v>12349</v>
      </c>
      <c r="O968" s="39" t="s">
        <v>12473</v>
      </c>
      <c r="P968" s="39" t="s">
        <v>12474</v>
      </c>
      <c r="Q968" s="39" t="s">
        <v>12475</v>
      </c>
      <c r="R968" s="39" t="s">
        <v>4811</v>
      </c>
      <c r="S968" s="39" t="s">
        <v>12476</v>
      </c>
    </row>
    <row r="969" spans="1:19" x14ac:dyDescent="0.3">
      <c r="A969">
        <v>598</v>
      </c>
      <c r="B969" s="1">
        <v>45814.577245370368</v>
      </c>
      <c r="C969" s="1">
        <v>45814.586655092593</v>
      </c>
      <c r="D969" s="39" t="s">
        <v>4371</v>
      </c>
      <c r="E969" s="39" t="s">
        <v>4372</v>
      </c>
      <c r="F969" s="39" t="s">
        <v>4372</v>
      </c>
      <c r="G969">
        <v>7</v>
      </c>
      <c r="H969">
        <v>5</v>
      </c>
      <c r="I969" s="39" t="s">
        <v>12477</v>
      </c>
      <c r="J969" s="39" t="s">
        <v>12478</v>
      </c>
      <c r="K969" s="39" t="s">
        <v>5218</v>
      </c>
      <c r="L969" s="39" t="s">
        <v>12479</v>
      </c>
      <c r="M969" s="39"/>
      <c r="N969" s="39" t="s">
        <v>12480</v>
      </c>
      <c r="O969" s="39" t="s">
        <v>12481</v>
      </c>
      <c r="P969" s="39" t="s">
        <v>12482</v>
      </c>
      <c r="Q969" s="39" t="s">
        <v>12483</v>
      </c>
      <c r="R969" s="39" t="s">
        <v>4811</v>
      </c>
      <c r="S969" s="39" t="s">
        <v>12484</v>
      </c>
    </row>
    <row r="970" spans="1:19" x14ac:dyDescent="0.3">
      <c r="A970">
        <v>599</v>
      </c>
      <c r="B970" s="1">
        <v>45814.576111111113</v>
      </c>
      <c r="C970" s="1">
        <v>45814.588819444441</v>
      </c>
      <c r="D970" s="39" t="s">
        <v>4251</v>
      </c>
      <c r="E970" s="39" t="s">
        <v>4252</v>
      </c>
      <c r="F970" s="39" t="s">
        <v>4252</v>
      </c>
      <c r="G970">
        <v>7</v>
      </c>
      <c r="H970">
        <v>21</v>
      </c>
      <c r="I970" s="39" t="s">
        <v>12485</v>
      </c>
      <c r="J970" s="39" t="s">
        <v>12486</v>
      </c>
      <c r="K970" s="39" t="s">
        <v>8169</v>
      </c>
      <c r="L970" s="39" t="s">
        <v>1194</v>
      </c>
      <c r="M970" s="39"/>
      <c r="N970" s="39" t="s">
        <v>12487</v>
      </c>
      <c r="O970" s="39" t="s">
        <v>12488</v>
      </c>
      <c r="P970" s="39" t="s">
        <v>12489</v>
      </c>
      <c r="Q970" s="39" t="s">
        <v>12490</v>
      </c>
      <c r="R970" s="39" t="s">
        <v>4811</v>
      </c>
      <c r="S970" s="39" t="s">
        <v>12491</v>
      </c>
    </row>
    <row r="971" spans="1:19" x14ac:dyDescent="0.3">
      <c r="A971">
        <v>600</v>
      </c>
      <c r="B971" s="1">
        <v>45814.577534722222</v>
      </c>
      <c r="C971" s="1">
        <v>45814.589305555557</v>
      </c>
      <c r="D971" s="39" t="s">
        <v>4276</v>
      </c>
      <c r="E971" s="39" t="s">
        <v>4277</v>
      </c>
      <c r="F971" s="39" t="s">
        <v>4277</v>
      </c>
      <c r="G971">
        <v>7</v>
      </c>
      <c r="H971">
        <v>4</v>
      </c>
      <c r="I971" s="39" t="s">
        <v>12492</v>
      </c>
      <c r="J971" s="39" t="s">
        <v>12493</v>
      </c>
      <c r="K971" s="39" t="s">
        <v>12494</v>
      </c>
      <c r="L971" s="39" t="s">
        <v>12495</v>
      </c>
      <c r="M971" s="39"/>
      <c r="N971" s="39" t="s">
        <v>12496</v>
      </c>
      <c r="O971" s="39" t="s">
        <v>12497</v>
      </c>
      <c r="P971" s="39" t="s">
        <v>12498</v>
      </c>
      <c r="Q971" s="39" t="s">
        <v>12499</v>
      </c>
      <c r="R971" s="39" t="s">
        <v>4811</v>
      </c>
      <c r="S971" s="39" t="s">
        <v>12500</v>
      </c>
    </row>
    <row r="972" spans="1:19" x14ac:dyDescent="0.3">
      <c r="A972">
        <v>601</v>
      </c>
      <c r="B972" s="1">
        <v>45814.577557870369</v>
      </c>
      <c r="C972" s="1">
        <v>45814.591122685182</v>
      </c>
      <c r="D972" s="39" t="s">
        <v>4406</v>
      </c>
      <c r="E972" s="39" t="s">
        <v>4407</v>
      </c>
      <c r="F972" s="39" t="s">
        <v>4408</v>
      </c>
      <c r="G972">
        <v>7</v>
      </c>
      <c r="H972">
        <v>8</v>
      </c>
      <c r="I972" s="39" t="s">
        <v>12501</v>
      </c>
      <c r="J972" s="39" t="s">
        <v>12502</v>
      </c>
      <c r="K972" s="39" t="s">
        <v>4830</v>
      </c>
      <c r="L972" s="39" t="s">
        <v>12503</v>
      </c>
      <c r="M972" s="39"/>
      <c r="N972" s="39" t="s">
        <v>7377</v>
      </c>
      <c r="O972" s="39" t="s">
        <v>12504</v>
      </c>
      <c r="P972" s="39" t="s">
        <v>12505</v>
      </c>
      <c r="Q972" s="39" t="s">
        <v>12506</v>
      </c>
      <c r="R972" s="39" t="s">
        <v>4811</v>
      </c>
      <c r="S972" s="39" t="s">
        <v>12507</v>
      </c>
    </row>
    <row r="973" spans="1:19" x14ac:dyDescent="0.3">
      <c r="A973">
        <v>602</v>
      </c>
      <c r="B973" s="1">
        <v>45814.577453703707</v>
      </c>
      <c r="C973" s="1">
        <v>45814.591296296298</v>
      </c>
      <c r="D973" s="39" t="s">
        <v>4434</v>
      </c>
      <c r="E973" s="39" t="s">
        <v>4435</v>
      </c>
      <c r="F973" s="39" t="s">
        <v>12508</v>
      </c>
      <c r="G973">
        <v>7</v>
      </c>
      <c r="H973">
        <v>27</v>
      </c>
      <c r="I973" s="39" t="s">
        <v>4925</v>
      </c>
      <c r="J973" s="39" t="s">
        <v>55</v>
      </c>
      <c r="K973" s="39" t="s">
        <v>5421</v>
      </c>
      <c r="L973" s="39" t="s">
        <v>12509</v>
      </c>
      <c r="M973" s="39"/>
      <c r="N973" s="39" t="s">
        <v>12510</v>
      </c>
      <c r="O973" s="39" t="s">
        <v>12511</v>
      </c>
      <c r="P973" s="39" t="s">
        <v>12151</v>
      </c>
      <c r="Q973" s="39" t="s">
        <v>12512</v>
      </c>
      <c r="R973" s="39" t="s">
        <v>4811</v>
      </c>
      <c r="S973" s="39" t="s">
        <v>12513</v>
      </c>
    </row>
    <row r="974" spans="1:19" x14ac:dyDescent="0.3">
      <c r="A974">
        <v>603</v>
      </c>
      <c r="B974" s="1">
        <v>45814.591226851851</v>
      </c>
      <c r="C974" s="1">
        <v>45814.591296296298</v>
      </c>
      <c r="D974" s="39" t="s">
        <v>4283</v>
      </c>
      <c r="E974" s="39" t="s">
        <v>4284</v>
      </c>
      <c r="F974" s="39" t="s">
        <v>4285</v>
      </c>
      <c r="G974">
        <v>7</v>
      </c>
      <c r="H974">
        <v>22</v>
      </c>
      <c r="I974" s="39" t="s">
        <v>12514</v>
      </c>
      <c r="J974" s="39" t="s">
        <v>12515</v>
      </c>
      <c r="K974" s="39" t="s">
        <v>12516</v>
      </c>
      <c r="L974" s="39" t="s">
        <v>12517</v>
      </c>
      <c r="M974" s="39"/>
      <c r="N974" s="39" t="s">
        <v>12518</v>
      </c>
      <c r="O974" s="39" t="s">
        <v>12519</v>
      </c>
      <c r="P974" s="39" t="s">
        <v>12520</v>
      </c>
      <c r="Q974" s="39" t="s">
        <v>6077</v>
      </c>
      <c r="R974" s="39" t="s">
        <v>4811</v>
      </c>
      <c r="S974" s="39" t="s">
        <v>12521</v>
      </c>
    </row>
    <row r="975" spans="1:19" x14ac:dyDescent="0.3">
      <c r="A975">
        <v>604</v>
      </c>
      <c r="B975" s="1">
        <v>45814.585219907407</v>
      </c>
      <c r="C975" s="1">
        <v>45814.591331018521</v>
      </c>
      <c r="D975" s="39" t="s">
        <v>4345</v>
      </c>
      <c r="E975" s="39" t="s">
        <v>4346</v>
      </c>
      <c r="F975" s="39" t="s">
        <v>4346</v>
      </c>
      <c r="G975">
        <v>7</v>
      </c>
      <c r="H975">
        <v>10</v>
      </c>
      <c r="I975" s="39" t="s">
        <v>12522</v>
      </c>
      <c r="J975" s="39" t="s">
        <v>12523</v>
      </c>
      <c r="K975" s="39" t="s">
        <v>12524</v>
      </c>
      <c r="L975" s="39" t="s">
        <v>12525</v>
      </c>
      <c r="M975" s="39"/>
      <c r="N975" s="39" t="s">
        <v>12526</v>
      </c>
      <c r="O975" s="39" t="s">
        <v>12527</v>
      </c>
      <c r="P975" s="39" t="s">
        <v>12528</v>
      </c>
      <c r="Q975" s="39" t="s">
        <v>12529</v>
      </c>
      <c r="R975" s="39" t="s">
        <v>4811</v>
      </c>
      <c r="S975" s="39" t="s">
        <v>12530</v>
      </c>
    </row>
    <row r="976" spans="1:19" x14ac:dyDescent="0.3">
      <c r="A976">
        <v>605</v>
      </c>
      <c r="B976" s="1">
        <v>45814.57707175926</v>
      </c>
      <c r="C976" s="1">
        <v>45814.591400462959</v>
      </c>
      <c r="D976" s="39" t="s">
        <v>4429</v>
      </c>
      <c r="E976" s="39" t="s">
        <v>4430</v>
      </c>
      <c r="F976" s="39" t="s">
        <v>4430</v>
      </c>
      <c r="G976">
        <v>7</v>
      </c>
      <c r="H976">
        <v>28</v>
      </c>
      <c r="I976" s="39" t="s">
        <v>4925</v>
      </c>
      <c r="J976" s="39" t="s">
        <v>55</v>
      </c>
      <c r="K976" s="39" t="s">
        <v>5421</v>
      </c>
      <c r="L976" s="39" t="s">
        <v>12509</v>
      </c>
      <c r="M976" s="39"/>
      <c r="N976" s="39" t="s">
        <v>12510</v>
      </c>
      <c r="O976" s="39" t="s">
        <v>12511</v>
      </c>
      <c r="P976" s="39" t="s">
        <v>12151</v>
      </c>
      <c r="Q976" s="39" t="s">
        <v>12512</v>
      </c>
      <c r="R976" s="39" t="s">
        <v>4811</v>
      </c>
      <c r="S976" s="39" t="s">
        <v>12531</v>
      </c>
    </row>
    <row r="977" spans="1:19" x14ac:dyDescent="0.3">
      <c r="A977">
        <v>606</v>
      </c>
      <c r="B977" s="1">
        <v>45814.576319444444</v>
      </c>
      <c r="C977" s="1">
        <v>45814.591631944444</v>
      </c>
      <c r="D977" s="39" t="s">
        <v>4395</v>
      </c>
      <c r="E977" s="39" t="s">
        <v>4396</v>
      </c>
      <c r="F977" s="39" t="s">
        <v>4396</v>
      </c>
      <c r="G977">
        <v>7</v>
      </c>
      <c r="H977">
        <v>18</v>
      </c>
      <c r="I977" s="39" t="s">
        <v>12532</v>
      </c>
      <c r="J977" s="39" t="s">
        <v>12533</v>
      </c>
      <c r="K977" s="39" t="s">
        <v>12534</v>
      </c>
      <c r="L977" s="39" t="s">
        <v>12535</v>
      </c>
      <c r="M977" s="39"/>
      <c r="N977" s="39" t="s">
        <v>7724</v>
      </c>
      <c r="O977" s="39" t="s">
        <v>12481</v>
      </c>
      <c r="P977" s="39" t="s">
        <v>12151</v>
      </c>
      <c r="Q977" s="39" t="s">
        <v>12536</v>
      </c>
      <c r="R977" s="39" t="s">
        <v>4811</v>
      </c>
      <c r="S977" s="39" t="s">
        <v>12537</v>
      </c>
    </row>
    <row r="978" spans="1:19" x14ac:dyDescent="0.3">
      <c r="A978">
        <v>607</v>
      </c>
      <c r="B978" s="1">
        <v>45814.578321759262</v>
      </c>
      <c r="C978" s="1">
        <v>45814.59170138889</v>
      </c>
      <c r="D978" s="39" t="s">
        <v>4447</v>
      </c>
      <c r="E978" s="39" t="s">
        <v>4448</v>
      </c>
      <c r="F978" s="39" t="s">
        <v>12538</v>
      </c>
      <c r="G978">
        <v>7</v>
      </c>
      <c r="H978">
        <v>29</v>
      </c>
      <c r="I978" s="39" t="s">
        <v>12539</v>
      </c>
      <c r="J978" s="39" t="s">
        <v>12540</v>
      </c>
      <c r="K978" s="39" t="s">
        <v>5218</v>
      </c>
      <c r="L978" s="39" t="s">
        <v>12148</v>
      </c>
      <c r="M978" s="39"/>
      <c r="N978" s="39" t="s">
        <v>12349</v>
      </c>
      <c r="O978" s="39" t="s">
        <v>12541</v>
      </c>
      <c r="P978" s="39" t="s">
        <v>12542</v>
      </c>
      <c r="Q978" s="39" t="s">
        <v>12543</v>
      </c>
      <c r="R978" s="39" t="s">
        <v>4811</v>
      </c>
      <c r="S978" s="39" t="s">
        <v>12544</v>
      </c>
    </row>
    <row r="979" spans="1:19" x14ac:dyDescent="0.3">
      <c r="A979">
        <v>608</v>
      </c>
      <c r="B979" s="1">
        <v>45814.577488425923</v>
      </c>
      <c r="C979" s="1">
        <v>45814.591886574075</v>
      </c>
      <c r="D979" s="39" t="s">
        <v>4509</v>
      </c>
      <c r="E979" s="39" t="s">
        <v>4510</v>
      </c>
      <c r="F979" s="39" t="s">
        <v>4510</v>
      </c>
      <c r="G979">
        <v>7</v>
      </c>
      <c r="H979">
        <v>13</v>
      </c>
      <c r="I979" s="39" t="s">
        <v>12545</v>
      </c>
      <c r="J979" s="39" t="s">
        <v>12546</v>
      </c>
      <c r="K979" s="39" t="s">
        <v>12547</v>
      </c>
      <c r="L979" s="39" t="s">
        <v>12548</v>
      </c>
      <c r="M979" s="39"/>
      <c r="N979" s="39" t="s">
        <v>12549</v>
      </c>
      <c r="O979" s="39" t="s">
        <v>12550</v>
      </c>
      <c r="P979" s="39" t="s">
        <v>12551</v>
      </c>
      <c r="Q979" s="39" t="s">
        <v>12552</v>
      </c>
      <c r="R979" s="39" t="s">
        <v>4811</v>
      </c>
      <c r="S979" s="39" t="s">
        <v>12553</v>
      </c>
    </row>
    <row r="980" spans="1:19" x14ac:dyDescent="0.3">
      <c r="A980">
        <v>609</v>
      </c>
      <c r="B980" s="1">
        <v>45814.591979166667</v>
      </c>
      <c r="C980" s="1">
        <v>45814.592048611114</v>
      </c>
      <c r="D980" s="39" t="s">
        <v>4501</v>
      </c>
      <c r="E980" s="39" t="s">
        <v>4502</v>
      </c>
      <c r="F980" s="39" t="s">
        <v>4503</v>
      </c>
      <c r="G980">
        <v>7</v>
      </c>
      <c r="H980">
        <v>35</v>
      </c>
      <c r="I980" s="39" t="s">
        <v>9969</v>
      </c>
      <c r="J980" s="39" t="s">
        <v>12554</v>
      </c>
      <c r="K980" s="39" t="s">
        <v>4830</v>
      </c>
      <c r="L980" s="39" t="s">
        <v>12555</v>
      </c>
      <c r="M980" s="39"/>
      <c r="N980" s="39" t="s">
        <v>12556</v>
      </c>
      <c r="O980" s="39" t="s">
        <v>12557</v>
      </c>
      <c r="P980" s="39" t="s">
        <v>12558</v>
      </c>
      <c r="Q980" s="39" t="s">
        <v>12559</v>
      </c>
      <c r="R980" s="39" t="s">
        <v>4811</v>
      </c>
      <c r="S980" s="39" t="s">
        <v>12560</v>
      </c>
    </row>
    <row r="981" spans="1:19" x14ac:dyDescent="0.3">
      <c r="A981">
        <v>610</v>
      </c>
      <c r="B981" s="1">
        <v>45814.592141203706</v>
      </c>
      <c r="C981" s="1">
        <v>45814.592222222222</v>
      </c>
      <c r="D981" s="39" t="s">
        <v>4482</v>
      </c>
      <c r="E981" s="39" t="s">
        <v>4483</v>
      </c>
      <c r="F981" s="39" t="s">
        <v>4483</v>
      </c>
      <c r="G981">
        <v>7</v>
      </c>
      <c r="H981">
        <v>36</v>
      </c>
      <c r="I981" s="39" t="s">
        <v>12561</v>
      </c>
      <c r="J981" s="39" t="s">
        <v>12562</v>
      </c>
      <c r="K981" s="39" t="s">
        <v>5421</v>
      </c>
      <c r="L981" s="39" t="s">
        <v>12563</v>
      </c>
      <c r="M981" s="39"/>
      <c r="N981" s="39" t="s">
        <v>12349</v>
      </c>
      <c r="O981" s="39" t="s">
        <v>12564</v>
      </c>
      <c r="P981" s="39" t="s">
        <v>12565</v>
      </c>
      <c r="Q981" s="39" t="s">
        <v>12566</v>
      </c>
      <c r="R981" s="39" t="s">
        <v>4811</v>
      </c>
      <c r="S981" s="39" t="s">
        <v>12567</v>
      </c>
    </row>
    <row r="982" spans="1:19" x14ac:dyDescent="0.3">
      <c r="A982">
        <v>611</v>
      </c>
      <c r="B982" s="1">
        <v>45814.592245370368</v>
      </c>
      <c r="C982" s="1">
        <v>45814.592361111114</v>
      </c>
      <c r="D982" s="39" t="s">
        <v>4323</v>
      </c>
      <c r="E982" s="39" t="s">
        <v>4324</v>
      </c>
      <c r="F982" s="39" t="s">
        <v>4324</v>
      </c>
      <c r="G982">
        <v>7</v>
      </c>
      <c r="H982">
        <v>11</v>
      </c>
      <c r="I982" s="39" t="s">
        <v>12568</v>
      </c>
      <c r="J982" s="39" t="s">
        <v>12569</v>
      </c>
      <c r="K982" s="39" t="s">
        <v>12570</v>
      </c>
      <c r="L982" s="39" t="s">
        <v>12571</v>
      </c>
      <c r="M982" s="39"/>
      <c r="N982" s="39" t="s">
        <v>12572</v>
      </c>
      <c r="O982" s="39" t="s">
        <v>12573</v>
      </c>
      <c r="P982" s="39" t="s">
        <v>12574</v>
      </c>
      <c r="Q982" s="39" t="s">
        <v>12575</v>
      </c>
      <c r="R982" s="39" t="s">
        <v>4811</v>
      </c>
      <c r="S982" s="39" t="s">
        <v>12576</v>
      </c>
    </row>
    <row r="983" spans="1:19" x14ac:dyDescent="0.3">
      <c r="A983">
        <v>612</v>
      </c>
      <c r="B983" s="1">
        <v>45814.592164351852</v>
      </c>
      <c r="C983" s="1">
        <v>45814.59238425926</v>
      </c>
      <c r="D983" s="39" t="s">
        <v>4381</v>
      </c>
      <c r="E983" s="39" t="s">
        <v>4382</v>
      </c>
      <c r="F983" s="39" t="s">
        <v>4382</v>
      </c>
      <c r="G983">
        <v>7</v>
      </c>
      <c r="H983">
        <v>6</v>
      </c>
      <c r="I983" s="39" t="s">
        <v>12577</v>
      </c>
      <c r="J983" s="39" t="s">
        <v>12578</v>
      </c>
      <c r="K983" s="39" t="s">
        <v>12579</v>
      </c>
      <c r="L983" s="39" t="s">
        <v>12580</v>
      </c>
      <c r="M983" s="39"/>
      <c r="N983" s="39" t="s">
        <v>12581</v>
      </c>
      <c r="O983" s="39" t="s">
        <v>12582</v>
      </c>
      <c r="P983" s="39" t="s">
        <v>6188</v>
      </c>
      <c r="Q983" s="39" t="s">
        <v>12583</v>
      </c>
      <c r="R983" s="39" t="s">
        <v>4811</v>
      </c>
      <c r="S983" s="39" t="s">
        <v>12584</v>
      </c>
    </row>
    <row r="984" spans="1:19" x14ac:dyDescent="0.3">
      <c r="A984">
        <v>613</v>
      </c>
      <c r="B984" s="1">
        <v>45814.577893518515</v>
      </c>
      <c r="C984" s="1">
        <v>45814.592407407406</v>
      </c>
      <c r="D984" s="39" t="s">
        <v>4303</v>
      </c>
      <c r="E984" s="39" t="s">
        <v>4304</v>
      </c>
      <c r="F984" s="39" t="s">
        <v>4304</v>
      </c>
      <c r="G984">
        <v>7</v>
      </c>
      <c r="H984">
        <v>30</v>
      </c>
      <c r="I984" s="39" t="s">
        <v>12539</v>
      </c>
      <c r="J984" s="39" t="s">
        <v>12585</v>
      </c>
      <c r="K984" s="39" t="s">
        <v>12586</v>
      </c>
      <c r="L984" s="39" t="s">
        <v>12587</v>
      </c>
      <c r="M984" s="39"/>
      <c r="N984" s="39" t="s">
        <v>1194</v>
      </c>
      <c r="O984" s="39" t="s">
        <v>12588</v>
      </c>
      <c r="P984" s="39" t="s">
        <v>12589</v>
      </c>
      <c r="Q984" s="39" t="s">
        <v>12590</v>
      </c>
      <c r="R984" s="39" t="s">
        <v>4811</v>
      </c>
      <c r="S984" s="39" t="s">
        <v>12591</v>
      </c>
    </row>
    <row r="985" spans="1:19" x14ac:dyDescent="0.3">
      <c r="A985">
        <v>614</v>
      </c>
      <c r="B985" s="1">
        <v>45814.592534722222</v>
      </c>
      <c r="C985" s="1">
        <v>45814.592592592591</v>
      </c>
      <c r="D985" s="39" t="s">
        <v>4227</v>
      </c>
      <c r="E985" s="39" t="s">
        <v>4228</v>
      </c>
      <c r="F985" s="39" t="s">
        <v>12592</v>
      </c>
      <c r="G985">
        <v>7</v>
      </c>
      <c r="H985">
        <v>12</v>
      </c>
      <c r="I985" s="39" t="s">
        <v>12593</v>
      </c>
      <c r="J985" s="39" t="s">
        <v>12594</v>
      </c>
      <c r="K985" s="39" t="s">
        <v>12595</v>
      </c>
      <c r="L985" s="39" t="s">
        <v>12148</v>
      </c>
      <c r="M985" s="39"/>
      <c r="N985" s="39" t="s">
        <v>12349</v>
      </c>
      <c r="O985" s="39" t="s">
        <v>12511</v>
      </c>
      <c r="P985" s="39" t="s">
        <v>12151</v>
      </c>
      <c r="Q985" s="39" t="s">
        <v>12512</v>
      </c>
      <c r="R985" s="39" t="s">
        <v>4811</v>
      </c>
      <c r="S985" s="39" t="s">
        <v>12596</v>
      </c>
    </row>
    <row r="986" spans="1:19" x14ac:dyDescent="0.3">
      <c r="A986">
        <v>615</v>
      </c>
      <c r="B986" s="1">
        <v>45814.576504629629</v>
      </c>
      <c r="C986" s="1">
        <v>45814.592719907407</v>
      </c>
      <c r="D986" s="39" t="s">
        <v>4441</v>
      </c>
      <c r="E986" s="39" t="s">
        <v>4442</v>
      </c>
      <c r="F986" s="39" t="s">
        <v>4442</v>
      </c>
      <c r="G986">
        <v>7</v>
      </c>
      <c r="H986">
        <v>3</v>
      </c>
      <c r="I986" s="39" t="s">
        <v>12597</v>
      </c>
      <c r="J986" s="39" t="s">
        <v>12598</v>
      </c>
      <c r="K986" s="39" t="s">
        <v>12599</v>
      </c>
      <c r="L986" s="39" t="s">
        <v>5253</v>
      </c>
      <c r="M986" s="39"/>
      <c r="N986" s="39" t="s">
        <v>12549</v>
      </c>
      <c r="O986" s="39" t="s">
        <v>12550</v>
      </c>
      <c r="P986" s="39" t="s">
        <v>12551</v>
      </c>
      <c r="Q986" s="39" t="s">
        <v>12600</v>
      </c>
      <c r="R986" s="39" t="s">
        <v>4811</v>
      </c>
      <c r="S986" s="39" t="s">
        <v>12601</v>
      </c>
    </row>
    <row r="987" spans="1:19" x14ac:dyDescent="0.3">
      <c r="A987">
        <v>616</v>
      </c>
      <c r="B987" s="1">
        <v>45814.578321759262</v>
      </c>
      <c r="C987" s="1">
        <v>45814.592939814815</v>
      </c>
      <c r="D987" s="39" t="s">
        <v>4294</v>
      </c>
      <c r="E987" s="39" t="s">
        <v>4295</v>
      </c>
      <c r="F987" s="39" t="s">
        <v>4295</v>
      </c>
      <c r="G987">
        <v>7</v>
      </c>
      <c r="H987">
        <v>15</v>
      </c>
      <c r="I987" s="39" t="s">
        <v>12602</v>
      </c>
      <c r="J987" s="39" t="s">
        <v>12603</v>
      </c>
      <c r="K987" s="39" t="s">
        <v>12604</v>
      </c>
      <c r="L987" s="39" t="s">
        <v>5734</v>
      </c>
      <c r="M987" s="39"/>
      <c r="N987" s="39" t="s">
        <v>12605</v>
      </c>
      <c r="O987" s="39" t="s">
        <v>12606</v>
      </c>
      <c r="P987" s="39" t="s">
        <v>12607</v>
      </c>
      <c r="Q987" s="39" t="s">
        <v>12608</v>
      </c>
      <c r="R987" s="39" t="s">
        <v>4811</v>
      </c>
      <c r="S987" s="39" t="s">
        <v>12609</v>
      </c>
    </row>
    <row r="988" spans="1:19" x14ac:dyDescent="0.3">
      <c r="A988">
        <v>617</v>
      </c>
      <c r="B988" s="1">
        <v>45814.576550925929</v>
      </c>
      <c r="C988" s="1">
        <v>45814.592951388891</v>
      </c>
      <c r="D988" s="39" t="s">
        <v>4415</v>
      </c>
      <c r="E988" s="39" t="s">
        <v>4416</v>
      </c>
      <c r="F988" s="39" t="s">
        <v>4416</v>
      </c>
      <c r="G988">
        <v>7</v>
      </c>
      <c r="H988">
        <v>7</v>
      </c>
      <c r="I988" s="39" t="s">
        <v>12610</v>
      </c>
      <c r="J988" s="39" t="s">
        <v>12611</v>
      </c>
      <c r="K988" s="39" t="s">
        <v>12612</v>
      </c>
      <c r="L988" s="39" t="s">
        <v>12613</v>
      </c>
      <c r="M988" s="39"/>
      <c r="N988" s="39" t="s">
        <v>12614</v>
      </c>
      <c r="O988" s="39" t="s">
        <v>12615</v>
      </c>
      <c r="P988" s="39" t="s">
        <v>12616</v>
      </c>
      <c r="Q988" s="39" t="s">
        <v>12617</v>
      </c>
      <c r="R988" s="39" t="s">
        <v>4811</v>
      </c>
      <c r="S988" s="39" t="s">
        <v>12618</v>
      </c>
    </row>
    <row r="989" spans="1:19" x14ac:dyDescent="0.3">
      <c r="A989">
        <v>618</v>
      </c>
      <c r="B989" s="1">
        <v>45814.592893518522</v>
      </c>
      <c r="C989" s="1">
        <v>45814.592962962961</v>
      </c>
      <c r="D989" s="39" t="s">
        <v>4217</v>
      </c>
      <c r="E989" s="39" t="s">
        <v>4218</v>
      </c>
      <c r="F989" s="39" t="s">
        <v>4218</v>
      </c>
      <c r="G989">
        <v>7</v>
      </c>
      <c r="H989">
        <v>37</v>
      </c>
      <c r="I989" s="39" t="s">
        <v>1194</v>
      </c>
      <c r="J989" s="39" t="s">
        <v>12619</v>
      </c>
      <c r="K989" s="39" t="s">
        <v>12620</v>
      </c>
      <c r="L989" s="39" t="s">
        <v>12621</v>
      </c>
      <c r="M989" s="39"/>
      <c r="N989" s="39" t="s">
        <v>12622</v>
      </c>
      <c r="O989" s="39" t="s">
        <v>12623</v>
      </c>
      <c r="P989" s="39" t="s">
        <v>12624</v>
      </c>
      <c r="Q989" s="39" t="s">
        <v>12625</v>
      </c>
      <c r="R989" s="39" t="s">
        <v>4811</v>
      </c>
      <c r="S989" s="39" t="s">
        <v>12626</v>
      </c>
    </row>
    <row r="990" spans="1:19" x14ac:dyDescent="0.3">
      <c r="A990">
        <v>619</v>
      </c>
      <c r="B990" s="1">
        <v>45814.576597222222</v>
      </c>
      <c r="C990" s="1">
        <v>45814.594039351854</v>
      </c>
      <c r="D990" s="39" t="s">
        <v>4469</v>
      </c>
      <c r="E990" s="39" t="s">
        <v>4470</v>
      </c>
      <c r="F990" s="39" t="s">
        <v>4471</v>
      </c>
      <c r="G990">
        <v>7</v>
      </c>
      <c r="H990">
        <v>31</v>
      </c>
      <c r="I990" s="39" t="s">
        <v>12627</v>
      </c>
      <c r="J990" s="39" t="s">
        <v>12628</v>
      </c>
      <c r="K990" s="39" t="s">
        <v>5421</v>
      </c>
      <c r="L990" s="39" t="s">
        <v>12629</v>
      </c>
      <c r="M990" s="39"/>
      <c r="N990" s="39" t="s">
        <v>12349</v>
      </c>
      <c r="O990" s="39" t="s">
        <v>12630</v>
      </c>
      <c r="P990" s="39" t="s">
        <v>12631</v>
      </c>
      <c r="Q990" s="39" t="s">
        <v>12632</v>
      </c>
      <c r="R990" s="39" t="s">
        <v>4811</v>
      </c>
      <c r="S990" s="39" t="s">
        <v>12633</v>
      </c>
    </row>
    <row r="991" spans="1:19" x14ac:dyDescent="0.3">
      <c r="A991">
        <v>620</v>
      </c>
      <c r="B991" s="1">
        <v>45814.577002314814</v>
      </c>
      <c r="C991" s="1">
        <v>45814.594085648147</v>
      </c>
      <c r="D991" s="39" t="s">
        <v>4334</v>
      </c>
      <c r="E991" s="39" t="s">
        <v>4335</v>
      </c>
      <c r="F991" s="39" t="s">
        <v>12634</v>
      </c>
      <c r="G991">
        <v>7</v>
      </c>
      <c r="H991">
        <v>23</v>
      </c>
      <c r="I991" s="39" t="s">
        <v>4865</v>
      </c>
      <c r="J991" s="39" t="s">
        <v>12635</v>
      </c>
      <c r="K991" s="39" t="s">
        <v>12636</v>
      </c>
      <c r="L991" s="39" t="s">
        <v>12637</v>
      </c>
      <c r="M991" s="39"/>
      <c r="N991" s="39" t="s">
        <v>12638</v>
      </c>
      <c r="O991" s="39" t="s">
        <v>12639</v>
      </c>
      <c r="P991" s="39" t="s">
        <v>12640</v>
      </c>
      <c r="Q991" s="39" t="s">
        <v>12641</v>
      </c>
      <c r="R991" s="39" t="s">
        <v>4811</v>
      </c>
      <c r="S991" s="39" t="s">
        <v>12642</v>
      </c>
    </row>
    <row r="992" spans="1:19" x14ac:dyDescent="0.3">
      <c r="A992">
        <v>621</v>
      </c>
      <c r="B992" s="1">
        <v>45814.594050925924</v>
      </c>
      <c r="C992" s="1">
        <v>45814.594189814816</v>
      </c>
      <c r="D992" s="39" t="s">
        <v>4209</v>
      </c>
      <c r="E992" s="39" t="s">
        <v>4210</v>
      </c>
      <c r="F992" s="39" t="s">
        <v>4210</v>
      </c>
      <c r="G992">
        <v>7</v>
      </c>
      <c r="H992">
        <v>40</v>
      </c>
      <c r="I992" s="39" t="s">
        <v>12643</v>
      </c>
      <c r="J992" s="39" t="s">
        <v>12644</v>
      </c>
      <c r="K992" s="39" t="s">
        <v>4918</v>
      </c>
      <c r="L992" s="39" t="s">
        <v>12645</v>
      </c>
      <c r="M992" s="39"/>
      <c r="N992" s="39" t="s">
        <v>12646</v>
      </c>
      <c r="O992" s="39" t="s">
        <v>12647</v>
      </c>
      <c r="P992" s="39" t="s">
        <v>12648</v>
      </c>
      <c r="Q992" s="39" t="s">
        <v>12649</v>
      </c>
      <c r="R992" s="39" t="s">
        <v>4811</v>
      </c>
      <c r="S992" s="39" t="s">
        <v>12650</v>
      </c>
    </row>
    <row r="993" spans="1:19" x14ac:dyDescent="0.3">
      <c r="A993">
        <v>622</v>
      </c>
      <c r="B993" s="1">
        <v>45814.576770833337</v>
      </c>
      <c r="C993" s="1">
        <v>45814.594629629632</v>
      </c>
      <c r="D993" s="39" t="s">
        <v>4477</v>
      </c>
      <c r="E993" s="39" t="s">
        <v>4478</v>
      </c>
      <c r="F993" s="39" t="s">
        <v>12651</v>
      </c>
      <c r="G993">
        <v>7</v>
      </c>
      <c r="H993">
        <v>38</v>
      </c>
      <c r="I993" s="39" t="s">
        <v>4949</v>
      </c>
      <c r="J993" s="39" t="s">
        <v>12652</v>
      </c>
      <c r="K993" s="39" t="s">
        <v>5421</v>
      </c>
      <c r="L993" s="39" t="s">
        <v>12653</v>
      </c>
      <c r="M993" s="39"/>
      <c r="N993" s="39" t="s">
        <v>12654</v>
      </c>
      <c r="O993" s="39" t="s">
        <v>12655</v>
      </c>
      <c r="P993" s="39" t="s">
        <v>12656</v>
      </c>
      <c r="Q993" s="39" t="s">
        <v>12657</v>
      </c>
      <c r="R993" s="39" t="s">
        <v>4811</v>
      </c>
      <c r="S993" s="39" t="s">
        <v>12658</v>
      </c>
    </row>
    <row r="994" spans="1:19" x14ac:dyDescent="0.3">
      <c r="A994">
        <v>623</v>
      </c>
      <c r="B994" s="1">
        <v>45814.594606481478</v>
      </c>
      <c r="C994" s="1">
        <v>45814.594652777778</v>
      </c>
      <c r="D994" s="39" t="s">
        <v>4354</v>
      </c>
      <c r="E994" s="39" t="s">
        <v>4355</v>
      </c>
      <c r="F994" s="39" t="s">
        <v>4356</v>
      </c>
      <c r="G994">
        <v>7</v>
      </c>
      <c r="H994">
        <v>39</v>
      </c>
      <c r="I994" s="39" t="s">
        <v>10960</v>
      </c>
      <c r="J994" s="39" t="s">
        <v>341</v>
      </c>
      <c r="K994" s="39" t="s">
        <v>12659</v>
      </c>
      <c r="L994" s="39" t="s">
        <v>5640</v>
      </c>
      <c r="M994" s="39"/>
      <c r="N994" s="39" t="s">
        <v>12660</v>
      </c>
      <c r="O994" s="39" t="s">
        <v>12661</v>
      </c>
      <c r="P994" s="39" t="s">
        <v>12662</v>
      </c>
      <c r="Q994" s="39" t="s">
        <v>4855</v>
      </c>
      <c r="R994" s="39" t="s">
        <v>4811</v>
      </c>
      <c r="S994" s="39" t="s">
        <v>12663</v>
      </c>
    </row>
    <row r="995" spans="1:19" x14ac:dyDescent="0.3">
      <c r="A995">
        <v>624</v>
      </c>
      <c r="B995" s="1">
        <v>45814.57675925926</v>
      </c>
      <c r="C995" s="1">
        <v>45814.594872685186</v>
      </c>
      <c r="D995" s="39" t="s">
        <v>4315</v>
      </c>
      <c r="E995" s="39" t="s">
        <v>4316</v>
      </c>
      <c r="F995" s="39" t="s">
        <v>12664</v>
      </c>
      <c r="G995">
        <v>7</v>
      </c>
      <c r="H995">
        <v>32</v>
      </c>
      <c r="I995" s="39" t="s">
        <v>4865</v>
      </c>
      <c r="J995" s="39" t="s">
        <v>12665</v>
      </c>
      <c r="K995" s="39" t="s">
        <v>8470</v>
      </c>
      <c r="L995" s="39" t="s">
        <v>1194</v>
      </c>
      <c r="M995" s="39"/>
      <c r="N995" s="39" t="s">
        <v>12666</v>
      </c>
      <c r="O995" s="39" t="s">
        <v>12667</v>
      </c>
      <c r="P995" s="39" t="s">
        <v>12668</v>
      </c>
      <c r="Q995" s="39" t="s">
        <v>12669</v>
      </c>
      <c r="R995" s="39" t="s">
        <v>4811</v>
      </c>
      <c r="S995" s="39" t="s">
        <v>12670</v>
      </c>
    </row>
    <row r="996" spans="1:19" x14ac:dyDescent="0.3">
      <c r="A996">
        <v>625</v>
      </c>
      <c r="B996" s="1">
        <v>45814.580347222225</v>
      </c>
      <c r="C996" s="1">
        <v>45814.595763888887</v>
      </c>
      <c r="D996" s="39" t="s">
        <v>4458</v>
      </c>
      <c r="E996" s="39" t="s">
        <v>4459</v>
      </c>
      <c r="F996" s="39" t="s">
        <v>4459</v>
      </c>
      <c r="G996">
        <v>7</v>
      </c>
      <c r="H996">
        <v>14</v>
      </c>
      <c r="I996" s="39" t="s">
        <v>12671</v>
      </c>
      <c r="J996" s="39" t="s">
        <v>12672</v>
      </c>
      <c r="K996" s="39" t="s">
        <v>12673</v>
      </c>
      <c r="L996" s="39" t="s">
        <v>12674</v>
      </c>
      <c r="M996" s="39"/>
      <c r="N996" s="39" t="s">
        <v>12556</v>
      </c>
      <c r="O996" s="39" t="s">
        <v>12675</v>
      </c>
      <c r="P996" s="39" t="s">
        <v>12676</v>
      </c>
      <c r="Q996" s="39" t="s">
        <v>12677</v>
      </c>
      <c r="R996" s="39" t="s">
        <v>4811</v>
      </c>
      <c r="S996" s="39" t="s">
        <v>12678</v>
      </c>
    </row>
    <row r="997" spans="1:19" x14ac:dyDescent="0.3">
      <c r="A997">
        <v>626</v>
      </c>
      <c r="B997" s="1">
        <v>45814.577118055553</v>
      </c>
      <c r="C997" s="1">
        <v>45814.596041666664</v>
      </c>
      <c r="D997" s="39" t="s">
        <v>4238</v>
      </c>
      <c r="E997" s="39" t="s">
        <v>4239</v>
      </c>
      <c r="F997" s="39" t="s">
        <v>4240</v>
      </c>
      <c r="G997">
        <v>7</v>
      </c>
      <c r="H997">
        <v>19</v>
      </c>
      <c r="I997" s="39" t="s">
        <v>12679</v>
      </c>
      <c r="J997" s="39" t="s">
        <v>12680</v>
      </c>
      <c r="K997" s="39" t="s">
        <v>8299</v>
      </c>
      <c r="L997" s="39" t="s">
        <v>12681</v>
      </c>
      <c r="M997" s="39"/>
      <c r="N997" s="39" t="s">
        <v>12682</v>
      </c>
      <c r="O997" s="39" t="s">
        <v>12683</v>
      </c>
      <c r="P997" s="39" t="s">
        <v>12684</v>
      </c>
      <c r="Q997" s="39" t="s">
        <v>12685</v>
      </c>
      <c r="R997" s="39" t="s">
        <v>4811</v>
      </c>
      <c r="S997" s="39" t="s">
        <v>12670</v>
      </c>
    </row>
    <row r="998" spans="1:19" x14ac:dyDescent="0.3">
      <c r="A998">
        <v>627</v>
      </c>
      <c r="B998" s="1">
        <v>45814.596099537041</v>
      </c>
      <c r="C998" s="1">
        <v>45814.596215277779</v>
      </c>
      <c r="D998" s="39" t="s">
        <v>4492</v>
      </c>
      <c r="E998" s="39" t="s">
        <v>4493</v>
      </c>
      <c r="F998" s="39" t="s">
        <v>12686</v>
      </c>
      <c r="G998">
        <v>7</v>
      </c>
      <c r="H998">
        <v>12</v>
      </c>
      <c r="I998" s="39" t="s">
        <v>12679</v>
      </c>
      <c r="J998" s="39" t="s">
        <v>12687</v>
      </c>
      <c r="K998" s="39" t="s">
        <v>12688</v>
      </c>
      <c r="L998" s="39" t="s">
        <v>12689</v>
      </c>
      <c r="M998" s="39"/>
      <c r="N998" s="39" t="s">
        <v>12556</v>
      </c>
      <c r="O998" s="39" t="s">
        <v>12667</v>
      </c>
      <c r="P998" s="39" t="s">
        <v>12690</v>
      </c>
      <c r="Q998" s="39" t="s">
        <v>12691</v>
      </c>
      <c r="R998" s="39" t="s">
        <v>4811</v>
      </c>
      <c r="S998" s="39" t="s">
        <v>12692</v>
      </c>
    </row>
    <row r="999" spans="1:19" x14ac:dyDescent="0.3">
      <c r="A999">
        <v>628</v>
      </c>
      <c r="B999" s="1">
        <v>45814.579143518517</v>
      </c>
      <c r="C999" s="1">
        <v>45814.596458333333</v>
      </c>
      <c r="D999" s="39" t="s">
        <v>4188</v>
      </c>
      <c r="E999" s="39" t="s">
        <v>4189</v>
      </c>
      <c r="F999" s="39" t="s">
        <v>4189</v>
      </c>
      <c r="G999">
        <v>7</v>
      </c>
      <c r="H999">
        <v>17</v>
      </c>
      <c r="I999" s="39" t="s">
        <v>12693</v>
      </c>
      <c r="J999" s="39" t="s">
        <v>12694</v>
      </c>
      <c r="K999" s="39" t="s">
        <v>5218</v>
      </c>
      <c r="L999" s="39" t="s">
        <v>12695</v>
      </c>
      <c r="M999" s="39"/>
      <c r="N999" s="39" t="s">
        <v>12696</v>
      </c>
      <c r="O999" s="39" t="s">
        <v>12697</v>
      </c>
      <c r="P999" s="39" t="s">
        <v>12696</v>
      </c>
      <c r="Q999" s="39" t="s">
        <v>12698</v>
      </c>
      <c r="R999" s="39" t="s">
        <v>4811</v>
      </c>
      <c r="S999" s="39" t="s">
        <v>12699</v>
      </c>
    </row>
    <row r="1000" spans="1:19" x14ac:dyDescent="0.3">
      <c r="A1000">
        <v>629</v>
      </c>
      <c r="B1000" s="1">
        <v>45814.596666666665</v>
      </c>
      <c r="C1000" s="1">
        <v>45814.596736111111</v>
      </c>
      <c r="D1000" s="39" t="s">
        <v>4362</v>
      </c>
      <c r="E1000" s="39" t="s">
        <v>4363</v>
      </c>
      <c r="F1000" s="39" t="s">
        <v>4363</v>
      </c>
      <c r="G1000">
        <v>7</v>
      </c>
      <c r="H1000">
        <v>26</v>
      </c>
      <c r="I1000" s="39" t="s">
        <v>12693</v>
      </c>
      <c r="J1000" s="39" t="s">
        <v>12700</v>
      </c>
      <c r="K1000" s="39" t="s">
        <v>5421</v>
      </c>
      <c r="L1000" s="39" t="s">
        <v>12701</v>
      </c>
      <c r="M1000" s="39"/>
      <c r="N1000" s="39" t="s">
        <v>12702</v>
      </c>
      <c r="O1000" s="39" t="s">
        <v>12703</v>
      </c>
      <c r="P1000" s="39" t="s">
        <v>12696</v>
      </c>
      <c r="Q1000" s="39" t="s">
        <v>12698</v>
      </c>
      <c r="R1000" s="39" t="s">
        <v>4811</v>
      </c>
      <c r="S1000" s="39" t="s">
        <v>12704</v>
      </c>
    </row>
    <row r="1001" spans="1:19" x14ac:dyDescent="0.3">
      <c r="A1001">
        <v>630</v>
      </c>
      <c r="B1001" s="1">
        <v>45814.649027777778</v>
      </c>
      <c r="C1001" s="1">
        <v>45814.649062500001</v>
      </c>
      <c r="D1001" s="39" t="s">
        <v>4386</v>
      </c>
      <c r="E1001" s="39" t="s">
        <v>4387</v>
      </c>
      <c r="F1001" s="39" t="s">
        <v>12705</v>
      </c>
      <c r="G1001">
        <v>7</v>
      </c>
      <c r="H1001">
        <v>25</v>
      </c>
      <c r="I1001" s="39" t="s">
        <v>12706</v>
      </c>
      <c r="J1001" s="39" t="s">
        <v>12707</v>
      </c>
      <c r="K1001" s="39" t="s">
        <v>12708</v>
      </c>
      <c r="L1001" s="39" t="s">
        <v>12645</v>
      </c>
      <c r="M1001" s="39"/>
      <c r="N1001" s="39" t="s">
        <v>12709</v>
      </c>
      <c r="O1001" s="39" t="s">
        <v>12710</v>
      </c>
      <c r="P1001" s="39" t="s">
        <v>12711</v>
      </c>
      <c r="Q1001" s="39" t="s">
        <v>12698</v>
      </c>
      <c r="R1001" s="39" t="s">
        <v>4811</v>
      </c>
      <c r="S1001" s="39" t="s">
        <v>12712</v>
      </c>
    </row>
    <row r="1002" spans="1:19" x14ac:dyDescent="0.3">
      <c r="A1002">
        <v>631</v>
      </c>
      <c r="B1002" s="1">
        <v>45814.66878472222</v>
      </c>
      <c r="C1002" s="1">
        <v>45814.668865740743</v>
      </c>
      <c r="D1002" s="39" t="s">
        <v>4423</v>
      </c>
      <c r="E1002" s="39" t="s">
        <v>4424</v>
      </c>
      <c r="F1002" s="39" t="s">
        <v>4424</v>
      </c>
      <c r="G1002">
        <v>7</v>
      </c>
      <c r="H1002">
        <v>34</v>
      </c>
      <c r="I1002" s="39" t="s">
        <v>12679</v>
      </c>
      <c r="J1002" s="39" t="s">
        <v>12713</v>
      </c>
      <c r="K1002" s="39" t="s">
        <v>5218</v>
      </c>
      <c r="L1002" s="39" t="s">
        <v>5253</v>
      </c>
      <c r="M1002" s="39"/>
      <c r="N1002" s="39" t="s">
        <v>12714</v>
      </c>
      <c r="O1002" s="39" t="s">
        <v>12715</v>
      </c>
      <c r="P1002" s="39" t="s">
        <v>12716</v>
      </c>
      <c r="Q1002" s="39" t="s">
        <v>9150</v>
      </c>
      <c r="R1002" s="39" t="s">
        <v>4811</v>
      </c>
      <c r="S1002" s="39" t="s">
        <v>12717</v>
      </c>
    </row>
    <row r="1003" spans="1:19" x14ac:dyDescent="0.3">
      <c r="A1003">
        <v>632</v>
      </c>
      <c r="B1003" s="1">
        <v>45814.805613425924</v>
      </c>
      <c r="C1003" s="1">
        <v>45814.805659722224</v>
      </c>
      <c r="D1003" s="39" t="s">
        <v>4519</v>
      </c>
      <c r="E1003" s="39" t="s">
        <v>4520</v>
      </c>
      <c r="F1003" s="39" t="s">
        <v>4520</v>
      </c>
      <c r="G1003">
        <v>7</v>
      </c>
      <c r="H1003">
        <v>33</v>
      </c>
      <c r="I1003" s="39" t="s">
        <v>12718</v>
      </c>
      <c r="J1003" s="39" t="s">
        <v>12719</v>
      </c>
      <c r="K1003" s="39" t="s">
        <v>5218</v>
      </c>
      <c r="L1003" s="39" t="s">
        <v>5098</v>
      </c>
      <c r="M1003" s="39"/>
      <c r="N1003" s="39" t="s">
        <v>12714</v>
      </c>
      <c r="O1003" s="39" t="s">
        <v>12720</v>
      </c>
      <c r="P1003" s="39" t="s">
        <v>12721</v>
      </c>
      <c r="Q1003" s="39" t="s">
        <v>12722</v>
      </c>
      <c r="R1003" s="39" t="s">
        <v>4811</v>
      </c>
      <c r="S1003" s="39" t="s">
        <v>12723</v>
      </c>
    </row>
    <row r="1004" spans="1:19" x14ac:dyDescent="0.3">
      <c r="A1004">
        <v>633</v>
      </c>
      <c r="B1004" s="1">
        <v>45843.994837962964</v>
      </c>
      <c r="C1004" s="1">
        <v>45844.001238425924</v>
      </c>
      <c r="D1004" s="39" t="s">
        <v>2829</v>
      </c>
      <c r="E1004" s="39" t="s">
        <v>2830</v>
      </c>
      <c r="F1004" s="39" t="s">
        <v>2830</v>
      </c>
      <c r="G1004">
        <v>5</v>
      </c>
      <c r="H1004">
        <v>23</v>
      </c>
      <c r="I1004" s="39" t="s">
        <v>12724</v>
      </c>
      <c r="J1004" s="39" t="s">
        <v>12725</v>
      </c>
      <c r="K1004" s="39" t="s">
        <v>12726</v>
      </c>
      <c r="L1004" s="39" t="s">
        <v>12727</v>
      </c>
      <c r="M1004" s="39"/>
      <c r="N1004" s="39" t="s">
        <v>12728</v>
      </c>
      <c r="O1004" s="39" t="s">
        <v>12729</v>
      </c>
      <c r="P1004" s="39" t="s">
        <v>12730</v>
      </c>
      <c r="Q1004" s="39" t="s">
        <v>12731</v>
      </c>
      <c r="R1004" s="39" t="s">
        <v>4811</v>
      </c>
      <c r="S1004" s="39" t="s">
        <v>12732</v>
      </c>
    </row>
    <row r="1005" spans="1:19" x14ac:dyDescent="0.3">
      <c r="A1005">
        <v>634</v>
      </c>
      <c r="B1005" s="1">
        <v>45845.644166666665</v>
      </c>
      <c r="C1005" s="1">
        <v>45845.64644675926</v>
      </c>
      <c r="D1005" s="39" t="s">
        <v>2769</v>
      </c>
      <c r="E1005" s="39" t="s">
        <v>2770</v>
      </c>
      <c r="F1005" s="39" t="s">
        <v>2770</v>
      </c>
      <c r="G1005">
        <v>5</v>
      </c>
      <c r="H1005">
        <v>8</v>
      </c>
      <c r="I1005" s="39" t="s">
        <v>6096</v>
      </c>
      <c r="J1005" s="39" t="s">
        <v>12733</v>
      </c>
      <c r="K1005" s="39" t="s">
        <v>6098</v>
      </c>
      <c r="L1005" s="39" t="s">
        <v>12734</v>
      </c>
      <c r="M1005" s="39"/>
      <c r="N1005" s="39" t="s">
        <v>12735</v>
      </c>
      <c r="O1005" s="39" t="s">
        <v>6322</v>
      </c>
      <c r="P1005" s="39" t="s">
        <v>12736</v>
      </c>
      <c r="Q1005" s="39" t="s">
        <v>6305</v>
      </c>
      <c r="R1005" s="39" t="s">
        <v>4837</v>
      </c>
      <c r="S1005" s="39" t="s">
        <v>12737</v>
      </c>
    </row>
    <row r="1006" spans="1:19" x14ac:dyDescent="0.3">
      <c r="A1006">
        <v>635</v>
      </c>
      <c r="B1006" s="1">
        <v>45849.669456018521</v>
      </c>
      <c r="C1006" s="1">
        <v>45849.676944444444</v>
      </c>
      <c r="D1006" s="39" t="s">
        <v>2769</v>
      </c>
      <c r="E1006" s="39" t="s">
        <v>2770</v>
      </c>
      <c r="F1006" s="39" t="s">
        <v>2771</v>
      </c>
      <c r="G1006">
        <v>5</v>
      </c>
      <c r="H1006">
        <v>8</v>
      </c>
      <c r="I1006" s="39" t="s">
        <v>12738</v>
      </c>
      <c r="J1006" s="39" t="s">
        <v>12739</v>
      </c>
      <c r="K1006" s="39" t="s">
        <v>4830</v>
      </c>
      <c r="L1006" s="39" t="s">
        <v>12740</v>
      </c>
      <c r="M1006" s="39"/>
      <c r="N1006" s="39" t="s">
        <v>12741</v>
      </c>
      <c r="O1006" s="39" t="s">
        <v>12742</v>
      </c>
      <c r="P1006" s="39" t="s">
        <v>12743</v>
      </c>
      <c r="Q1006" s="39" t="s">
        <v>12744</v>
      </c>
      <c r="R1006" s="39" t="s">
        <v>4837</v>
      </c>
      <c r="S1006" s="39" t="s">
        <v>12745</v>
      </c>
    </row>
    <row r="1007" spans="1:19" x14ac:dyDescent="0.3">
      <c r="A1007">
        <v>636</v>
      </c>
      <c r="B1007" s="1">
        <v>45850.482187499998</v>
      </c>
      <c r="C1007" s="1">
        <v>45850.482395833336</v>
      </c>
      <c r="D1007" s="39" t="s">
        <v>4141</v>
      </c>
      <c r="E1007" s="39" t="s">
        <v>4142</v>
      </c>
      <c r="F1007" s="39" t="s">
        <v>4142</v>
      </c>
      <c r="G1007">
        <v>6</v>
      </c>
      <c r="H1007">
        <v>36</v>
      </c>
      <c r="I1007" s="39" t="s">
        <v>12746</v>
      </c>
      <c r="J1007" s="39" t="s">
        <v>12747</v>
      </c>
      <c r="K1007" s="39" t="s">
        <v>12748</v>
      </c>
      <c r="L1007" s="39" t="s">
        <v>12749</v>
      </c>
      <c r="M1007" s="39"/>
      <c r="N1007" s="39" t="s">
        <v>12750</v>
      </c>
      <c r="O1007" s="39" t="s">
        <v>12751</v>
      </c>
      <c r="P1007" s="39" t="s">
        <v>12752</v>
      </c>
      <c r="Q1007" s="39" t="s">
        <v>12753</v>
      </c>
      <c r="R1007" s="39" t="s">
        <v>4811</v>
      </c>
      <c r="S1007" s="39" t="s">
        <v>12754</v>
      </c>
    </row>
    <row r="1008" spans="1:19" x14ac:dyDescent="0.3">
      <c r="A1008">
        <v>637</v>
      </c>
      <c r="B1008" s="1">
        <v>45851.575173611112</v>
      </c>
      <c r="C1008" s="1">
        <v>45851.581238425926</v>
      </c>
      <c r="D1008" s="39" t="s">
        <v>3423</v>
      </c>
      <c r="E1008" s="39" t="s">
        <v>3424</v>
      </c>
      <c r="F1008" s="39" t="s">
        <v>12755</v>
      </c>
      <c r="G1008">
        <v>8</v>
      </c>
      <c r="H1008">
        <v>12</v>
      </c>
      <c r="I1008" s="39" t="s">
        <v>12756</v>
      </c>
      <c r="J1008" s="39" t="s">
        <v>12442</v>
      </c>
      <c r="K1008" s="39" t="s">
        <v>12757</v>
      </c>
      <c r="L1008" s="39" t="s">
        <v>12758</v>
      </c>
      <c r="M1008" s="39"/>
      <c r="N1008" s="39" t="s">
        <v>7196</v>
      </c>
      <c r="O1008" s="39" t="s">
        <v>12759</v>
      </c>
      <c r="P1008" s="39" t="s">
        <v>12760</v>
      </c>
      <c r="Q1008" s="39" t="s">
        <v>12761</v>
      </c>
      <c r="R1008" s="39" t="s">
        <v>4811</v>
      </c>
      <c r="S1008" s="39" t="s">
        <v>12762</v>
      </c>
    </row>
    <row r="1009" spans="1:19" x14ac:dyDescent="0.3">
      <c r="A1009">
        <v>638</v>
      </c>
      <c r="B1009" s="1">
        <v>45851.971782407411</v>
      </c>
      <c r="C1009" s="1">
        <v>45851.978252314817</v>
      </c>
      <c r="D1009" s="39" t="s">
        <v>3528</v>
      </c>
      <c r="E1009" s="39" t="s">
        <v>3529</v>
      </c>
      <c r="F1009" s="39" t="s">
        <v>3530</v>
      </c>
      <c r="G1009">
        <v>8</v>
      </c>
      <c r="H1009">
        <v>13</v>
      </c>
      <c r="I1009" s="39" t="s">
        <v>12763</v>
      </c>
      <c r="J1009" s="39" t="s">
        <v>12764</v>
      </c>
      <c r="K1009" s="39" t="s">
        <v>12765</v>
      </c>
      <c r="L1009" s="39" t="s">
        <v>12766</v>
      </c>
      <c r="M1009" s="39"/>
      <c r="N1009" s="39" t="s">
        <v>7196</v>
      </c>
      <c r="O1009" s="39" t="s">
        <v>12767</v>
      </c>
      <c r="P1009" s="39" t="s">
        <v>12768</v>
      </c>
      <c r="Q1009" s="39" t="s">
        <v>12769</v>
      </c>
      <c r="R1009" s="39" t="s">
        <v>4837</v>
      </c>
      <c r="S1009" s="39" t="s">
        <v>12770</v>
      </c>
    </row>
    <row r="1010" spans="1:19" x14ac:dyDescent="0.3">
      <c r="A1010">
        <v>639</v>
      </c>
      <c r="B1010" s="1">
        <v>45854.731145833335</v>
      </c>
      <c r="C1010" s="1">
        <v>45854.737615740742</v>
      </c>
      <c r="D1010" s="39" t="s">
        <v>3987</v>
      </c>
      <c r="E1010" s="39" t="s">
        <v>3988</v>
      </c>
      <c r="F1010" s="39" t="s">
        <v>3988</v>
      </c>
      <c r="G1010">
        <v>6</v>
      </c>
      <c r="H1010">
        <v>13</v>
      </c>
      <c r="I1010" s="39" t="s">
        <v>6853</v>
      </c>
      <c r="J1010" s="39" t="s">
        <v>12771</v>
      </c>
      <c r="K1010" s="39" t="s">
        <v>12772</v>
      </c>
      <c r="L1010" s="39" t="s">
        <v>12773</v>
      </c>
      <c r="M1010" s="39"/>
      <c r="N1010" s="39" t="s">
        <v>12774</v>
      </c>
      <c r="O1010" s="39" t="s">
        <v>12775</v>
      </c>
      <c r="P1010" s="39" t="s">
        <v>12776</v>
      </c>
      <c r="Q1010" s="39" t="s">
        <v>12777</v>
      </c>
      <c r="R1010" s="39" t="s">
        <v>4811</v>
      </c>
      <c r="S1010" s="39" t="s">
        <v>12778</v>
      </c>
    </row>
    <row r="1011" spans="1:19" x14ac:dyDescent="0.3">
      <c r="A1011">
        <v>640</v>
      </c>
      <c r="B1011" s="1">
        <v>45854.886377314811</v>
      </c>
      <c r="C1011" s="1">
        <v>45854.88921296296</v>
      </c>
      <c r="D1011" s="39" t="s">
        <v>3870</v>
      </c>
      <c r="E1011" s="39" t="s">
        <v>3871</v>
      </c>
      <c r="F1011" s="39" t="s">
        <v>12779</v>
      </c>
      <c r="G1011">
        <v>6</v>
      </c>
      <c r="H1011">
        <v>4</v>
      </c>
      <c r="I1011" s="39" t="s">
        <v>12780</v>
      </c>
      <c r="J1011" s="39" t="s">
        <v>12781</v>
      </c>
      <c r="K1011" s="39" t="s">
        <v>4830</v>
      </c>
      <c r="L1011" s="39" t="s">
        <v>12782</v>
      </c>
      <c r="M1011" s="39"/>
      <c r="N1011" s="39" t="s">
        <v>12783</v>
      </c>
      <c r="O1011" s="39" t="s">
        <v>12784</v>
      </c>
      <c r="P1011" s="39" t="s">
        <v>12785</v>
      </c>
      <c r="Q1011" s="39" t="s">
        <v>12786</v>
      </c>
      <c r="R1011" s="39" t="s">
        <v>4811</v>
      </c>
      <c r="S1011" s="39" t="s">
        <v>12787</v>
      </c>
    </row>
    <row r="1012" spans="1:19" x14ac:dyDescent="0.3">
      <c r="A1012">
        <v>641</v>
      </c>
      <c r="B1012" s="1">
        <v>45891.522291666668</v>
      </c>
      <c r="C1012" s="1">
        <v>45891.528136574074</v>
      </c>
      <c r="D1012" s="39" t="s">
        <v>4022</v>
      </c>
      <c r="E1012" s="39" t="s">
        <v>4023</v>
      </c>
      <c r="F1012" s="39" t="s">
        <v>4023</v>
      </c>
      <c r="G1012">
        <v>6</v>
      </c>
      <c r="H1012">
        <v>9</v>
      </c>
      <c r="I1012" s="39" t="s">
        <v>34121</v>
      </c>
      <c r="J1012" s="39" t="s">
        <v>34122</v>
      </c>
      <c r="K1012" s="39" t="s">
        <v>34123</v>
      </c>
      <c r="L1012" s="39" t="s">
        <v>34124</v>
      </c>
      <c r="M1012" s="39"/>
      <c r="N1012" s="39" t="s">
        <v>34125</v>
      </c>
      <c r="O1012" s="39" t="s">
        <v>34126</v>
      </c>
      <c r="P1012" s="39" t="s">
        <v>34127</v>
      </c>
      <c r="Q1012" s="39" t="s">
        <v>34128</v>
      </c>
      <c r="R1012" s="39" t="s">
        <v>4811</v>
      </c>
      <c r="S1012" s="39" t="s">
        <v>34129</v>
      </c>
    </row>
    <row r="1013" spans="1:19" x14ac:dyDescent="0.3">
      <c r="A1013">
        <v>642</v>
      </c>
      <c r="B1013" s="1">
        <v>45892.556006944447</v>
      </c>
      <c r="C1013" s="1">
        <v>45892.561307870368</v>
      </c>
      <c r="D1013" s="39" t="s">
        <v>4022</v>
      </c>
      <c r="E1013" s="39" t="s">
        <v>4023</v>
      </c>
      <c r="F1013" s="39" t="s">
        <v>4023</v>
      </c>
      <c r="G1013">
        <v>6</v>
      </c>
      <c r="H1013">
        <v>9</v>
      </c>
      <c r="I1013" s="39" t="s">
        <v>34130</v>
      </c>
      <c r="J1013" s="39" t="s">
        <v>34131</v>
      </c>
      <c r="K1013" s="39" t="s">
        <v>34132</v>
      </c>
      <c r="L1013" s="39" t="s">
        <v>34133</v>
      </c>
      <c r="M1013" s="39"/>
      <c r="N1013" s="39" t="s">
        <v>34134</v>
      </c>
      <c r="O1013" s="39" t="s">
        <v>34135</v>
      </c>
      <c r="P1013" s="39" t="s">
        <v>34136</v>
      </c>
      <c r="Q1013" s="39" t="s">
        <v>34137</v>
      </c>
      <c r="R1013" s="39" t="s">
        <v>4811</v>
      </c>
      <c r="S1013" s="39" t="s">
        <v>34138</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9FD59-EEB7-4698-8D0A-B3D5D534AC42}">
  <dimension ref="A1:R643"/>
  <sheetViews>
    <sheetView workbookViewId="0">
      <selection sqref="A1:R639"/>
    </sheetView>
  </sheetViews>
  <sheetFormatPr defaultRowHeight="16.5" x14ac:dyDescent="0.3"/>
  <cols>
    <col min="1" max="1" width="5" bestFit="1" customWidth="1"/>
    <col min="2" max="2" width="14.5" bestFit="1" customWidth="1"/>
    <col min="3" max="3" width="18" bestFit="1" customWidth="1"/>
    <col min="4" max="4" width="28" bestFit="1" customWidth="1"/>
    <col min="5" max="5" width="23" bestFit="1" customWidth="1"/>
    <col min="6" max="6" width="23.25" bestFit="1" customWidth="1"/>
    <col min="7" max="7" width="6.5" bestFit="1" customWidth="1"/>
    <col min="8" max="8" width="7.625" bestFit="1" customWidth="1"/>
    <col min="9" max="18" width="81" bestFit="1" customWidth="1"/>
  </cols>
  <sheetData>
    <row r="1" spans="1:18" x14ac:dyDescent="0.3">
      <c r="A1" t="s">
        <v>0</v>
      </c>
      <c r="B1" t="s">
        <v>1</v>
      </c>
      <c r="C1" t="s">
        <v>2</v>
      </c>
      <c r="D1" t="s">
        <v>3</v>
      </c>
      <c r="E1" t="s">
        <v>4</v>
      </c>
      <c r="F1" t="s">
        <v>4789</v>
      </c>
      <c r="G1" t="s">
        <v>4790</v>
      </c>
      <c r="H1" t="s">
        <v>7</v>
      </c>
      <c r="I1" t="s">
        <v>4791</v>
      </c>
      <c r="J1" t="s">
        <v>4792</v>
      </c>
      <c r="K1" t="s">
        <v>4793</v>
      </c>
      <c r="L1" t="s">
        <v>4794</v>
      </c>
      <c r="M1" t="s">
        <v>4801</v>
      </c>
      <c r="N1" t="s">
        <v>4796</v>
      </c>
      <c r="O1" t="s">
        <v>4797</v>
      </c>
      <c r="P1" t="s">
        <v>4798</v>
      </c>
      <c r="Q1" t="s">
        <v>4799</v>
      </c>
      <c r="R1" t="s">
        <v>4800</v>
      </c>
    </row>
    <row r="2" spans="1:18" x14ac:dyDescent="0.3">
      <c r="A2">
        <v>1</v>
      </c>
      <c r="B2" s="1">
        <v>45435.411759259259</v>
      </c>
      <c r="C2" s="1">
        <v>45435.427685185183</v>
      </c>
      <c r="D2" t="s">
        <v>7392</v>
      </c>
      <c r="E2" t="s">
        <v>7393</v>
      </c>
      <c r="F2" t="s">
        <v>7394</v>
      </c>
      <c r="G2">
        <v>13</v>
      </c>
      <c r="H2">
        <v>3</v>
      </c>
      <c r="I2" t="s">
        <v>7395</v>
      </c>
      <c r="J2" t="s">
        <v>7396</v>
      </c>
      <c r="K2" t="s">
        <v>7397</v>
      </c>
      <c r="L2" t="s">
        <v>7398</v>
      </c>
      <c r="M2" t="s">
        <v>7403</v>
      </c>
      <c r="N2" t="s">
        <v>7399</v>
      </c>
      <c r="O2" t="s">
        <v>7400</v>
      </c>
      <c r="P2" t="s">
        <v>7401</v>
      </c>
      <c r="Q2" t="s">
        <v>7402</v>
      </c>
      <c r="R2" t="s">
        <v>4811</v>
      </c>
    </row>
    <row r="3" spans="1:18" x14ac:dyDescent="0.3">
      <c r="A3">
        <v>2</v>
      </c>
      <c r="B3" s="1">
        <v>45435.414965277778</v>
      </c>
      <c r="C3" s="1">
        <v>45435.429710648146</v>
      </c>
      <c r="D3" t="s">
        <v>7404</v>
      </c>
      <c r="E3" t="s">
        <v>7405</v>
      </c>
      <c r="F3" t="s">
        <v>7406</v>
      </c>
      <c r="G3">
        <v>13</v>
      </c>
      <c r="H3">
        <v>1</v>
      </c>
      <c r="I3" t="s">
        <v>7407</v>
      </c>
      <c r="J3" t="s">
        <v>7408</v>
      </c>
      <c r="K3" t="s">
        <v>7409</v>
      </c>
      <c r="L3" t="s">
        <v>7410</v>
      </c>
      <c r="M3" t="s">
        <v>7414</v>
      </c>
      <c r="N3" t="s">
        <v>1194</v>
      </c>
      <c r="O3" t="s">
        <v>7411</v>
      </c>
      <c r="P3" t="s">
        <v>7412</v>
      </c>
      <c r="Q3" t="s">
        <v>7413</v>
      </c>
      <c r="R3" t="s">
        <v>4811</v>
      </c>
    </row>
    <row r="4" spans="1:18" x14ac:dyDescent="0.3">
      <c r="A4">
        <v>3</v>
      </c>
      <c r="B4" s="1">
        <v>45435.440150462964</v>
      </c>
      <c r="C4" s="1">
        <v>45435.445162037038</v>
      </c>
      <c r="D4" t="s">
        <v>7415</v>
      </c>
      <c r="E4" t="s">
        <v>7416</v>
      </c>
      <c r="F4" t="s">
        <v>7417</v>
      </c>
      <c r="G4">
        <v>13</v>
      </c>
      <c r="H4">
        <v>23</v>
      </c>
      <c r="I4" t="s">
        <v>7418</v>
      </c>
      <c r="J4" t="s">
        <v>1901</v>
      </c>
      <c r="K4" t="s">
        <v>7419</v>
      </c>
      <c r="L4" t="s">
        <v>7420</v>
      </c>
      <c r="M4" t="s">
        <v>7425</v>
      </c>
      <c r="N4" t="s">
        <v>7421</v>
      </c>
      <c r="O4" t="s">
        <v>7422</v>
      </c>
      <c r="P4" t="s">
        <v>7423</v>
      </c>
      <c r="Q4" t="s">
        <v>7424</v>
      </c>
      <c r="R4" t="s">
        <v>4811</v>
      </c>
    </row>
    <row r="5" spans="1:18" x14ac:dyDescent="0.3">
      <c r="A5">
        <v>4</v>
      </c>
      <c r="B5" s="1">
        <v>45435.41479166667</v>
      </c>
      <c r="C5" s="1">
        <v>45435.445937500001</v>
      </c>
      <c r="D5" t="s">
        <v>7426</v>
      </c>
      <c r="E5" t="s">
        <v>7427</v>
      </c>
      <c r="F5" t="s">
        <v>7427</v>
      </c>
      <c r="G5">
        <v>13</v>
      </c>
      <c r="H5">
        <v>24</v>
      </c>
      <c r="I5" t="s">
        <v>7428</v>
      </c>
      <c r="J5" t="s">
        <v>175</v>
      </c>
      <c r="K5" t="s">
        <v>7429</v>
      </c>
      <c r="L5" t="s">
        <v>7410</v>
      </c>
      <c r="M5" t="s">
        <v>7433</v>
      </c>
      <c r="N5" t="s">
        <v>5026</v>
      </c>
      <c r="O5" t="s">
        <v>7430</v>
      </c>
      <c r="P5" t="s">
        <v>7431</v>
      </c>
      <c r="Q5" t="s">
        <v>7432</v>
      </c>
      <c r="R5" t="s">
        <v>4811</v>
      </c>
    </row>
    <row r="6" spans="1:18" x14ac:dyDescent="0.3">
      <c r="A6">
        <v>5</v>
      </c>
      <c r="B6" s="1">
        <v>45435.420069444444</v>
      </c>
      <c r="C6" s="1">
        <v>45435.447175925925</v>
      </c>
      <c r="D6" t="s">
        <v>7434</v>
      </c>
      <c r="E6" t="s">
        <v>7435</v>
      </c>
      <c r="F6" t="s">
        <v>7436</v>
      </c>
      <c r="G6">
        <v>13</v>
      </c>
      <c r="H6">
        <v>13</v>
      </c>
      <c r="I6" t="s">
        <v>7437</v>
      </c>
      <c r="J6" t="s">
        <v>7438</v>
      </c>
      <c r="K6" t="s">
        <v>7439</v>
      </c>
      <c r="L6" t="s">
        <v>7440</v>
      </c>
      <c r="M6" t="s">
        <v>7445</v>
      </c>
      <c r="N6" t="s">
        <v>7441</v>
      </c>
      <c r="O6" t="s">
        <v>7442</v>
      </c>
      <c r="P6" t="s">
        <v>7443</v>
      </c>
      <c r="Q6" t="s">
        <v>7444</v>
      </c>
      <c r="R6" t="s">
        <v>4811</v>
      </c>
    </row>
    <row r="7" spans="1:18" x14ac:dyDescent="0.3">
      <c r="A7">
        <v>6</v>
      </c>
      <c r="B7" s="1">
        <v>45435.443622685183</v>
      </c>
      <c r="C7" s="1">
        <v>45435.447523148148</v>
      </c>
      <c r="D7" t="s">
        <v>7446</v>
      </c>
      <c r="E7" t="s">
        <v>7447</v>
      </c>
      <c r="F7" t="s">
        <v>7447</v>
      </c>
      <c r="G7">
        <v>13</v>
      </c>
      <c r="H7">
        <v>12</v>
      </c>
      <c r="I7" t="s">
        <v>7418</v>
      </c>
      <c r="J7" t="s">
        <v>7448</v>
      </c>
      <c r="K7" t="s">
        <v>7449</v>
      </c>
      <c r="L7" t="s">
        <v>7450</v>
      </c>
      <c r="M7" t="s">
        <v>7455</v>
      </c>
      <c r="N7" t="s">
        <v>7451</v>
      </c>
      <c r="O7" t="s">
        <v>7452</v>
      </c>
      <c r="P7" t="s">
        <v>7453</v>
      </c>
      <c r="Q7" t="s">
        <v>7454</v>
      </c>
      <c r="R7" t="s">
        <v>4811</v>
      </c>
    </row>
    <row r="8" spans="1:18" x14ac:dyDescent="0.3">
      <c r="A8">
        <v>7</v>
      </c>
      <c r="B8" s="1">
        <v>45435.439456018517</v>
      </c>
      <c r="C8" s="1">
        <v>45435.447534722225</v>
      </c>
      <c r="D8" t="s">
        <v>7456</v>
      </c>
      <c r="E8" t="s">
        <v>7457</v>
      </c>
      <c r="F8" t="s">
        <v>7458</v>
      </c>
      <c r="G8">
        <v>13</v>
      </c>
      <c r="H8">
        <v>20</v>
      </c>
      <c r="I8" t="s">
        <v>7459</v>
      </c>
      <c r="J8" t="s">
        <v>175</v>
      </c>
      <c r="K8" t="s">
        <v>7429</v>
      </c>
      <c r="L8" t="s">
        <v>7460</v>
      </c>
      <c r="M8" t="s">
        <v>7463</v>
      </c>
      <c r="N8" t="s">
        <v>7461</v>
      </c>
      <c r="O8" t="s">
        <v>7442</v>
      </c>
      <c r="P8" t="s">
        <v>7462</v>
      </c>
      <c r="Q8" t="s">
        <v>7454</v>
      </c>
      <c r="R8" t="s">
        <v>4811</v>
      </c>
    </row>
    <row r="9" spans="1:18" x14ac:dyDescent="0.3">
      <c r="A9">
        <v>8</v>
      </c>
      <c r="B9" s="1">
        <v>45435.416458333333</v>
      </c>
      <c r="C9" s="1">
        <v>45435.455462962964</v>
      </c>
      <c r="D9" t="s">
        <v>7464</v>
      </c>
      <c r="E9" t="s">
        <v>7465</v>
      </c>
      <c r="F9" t="s">
        <v>7465</v>
      </c>
      <c r="G9">
        <v>13</v>
      </c>
      <c r="H9">
        <v>31</v>
      </c>
      <c r="I9" t="s">
        <v>5216</v>
      </c>
      <c r="J9" t="s">
        <v>1901</v>
      </c>
      <c r="K9" t="s">
        <v>7466</v>
      </c>
      <c r="L9" t="s">
        <v>7467</v>
      </c>
      <c r="M9" t="s">
        <v>7469</v>
      </c>
      <c r="N9" t="s">
        <v>7468</v>
      </c>
      <c r="O9" t="s">
        <v>7442</v>
      </c>
      <c r="P9" t="s">
        <v>6420</v>
      </c>
      <c r="Q9" t="s">
        <v>7454</v>
      </c>
      <c r="R9" t="s">
        <v>4811</v>
      </c>
    </row>
    <row r="10" spans="1:18" x14ac:dyDescent="0.3">
      <c r="A10">
        <v>9</v>
      </c>
      <c r="B10" s="1">
        <v>45435.415856481479</v>
      </c>
      <c r="C10" s="1">
        <v>45435.47619212963</v>
      </c>
      <c r="D10" t="s">
        <v>7470</v>
      </c>
      <c r="E10" t="s">
        <v>7471</v>
      </c>
      <c r="F10" t="s">
        <v>7471</v>
      </c>
      <c r="G10">
        <v>13</v>
      </c>
      <c r="H10">
        <v>29</v>
      </c>
      <c r="I10" t="s">
        <v>7472</v>
      </c>
      <c r="J10" t="s">
        <v>7473</v>
      </c>
      <c r="K10" t="s">
        <v>7474</v>
      </c>
      <c r="L10" t="s">
        <v>7475</v>
      </c>
      <c r="M10" t="s">
        <v>7479</v>
      </c>
      <c r="N10" t="s">
        <v>4892</v>
      </c>
      <c r="O10" t="s">
        <v>7476</v>
      </c>
      <c r="P10" t="s">
        <v>7477</v>
      </c>
      <c r="Q10" t="s">
        <v>7478</v>
      </c>
      <c r="R10" t="s">
        <v>4811</v>
      </c>
    </row>
    <row r="11" spans="1:18" x14ac:dyDescent="0.3">
      <c r="A11">
        <v>10</v>
      </c>
      <c r="B11" s="1">
        <v>45435.476354166669</v>
      </c>
      <c r="C11" s="1">
        <v>45435.479074074072</v>
      </c>
      <c r="D11" t="s">
        <v>7480</v>
      </c>
      <c r="E11" t="s">
        <v>7481</v>
      </c>
      <c r="F11" t="s">
        <v>7482</v>
      </c>
      <c r="G11">
        <v>13</v>
      </c>
      <c r="H11">
        <v>17</v>
      </c>
      <c r="I11" t="s">
        <v>7483</v>
      </c>
      <c r="J11" t="s">
        <v>7484</v>
      </c>
      <c r="K11" t="s">
        <v>7485</v>
      </c>
      <c r="L11" t="s">
        <v>4892</v>
      </c>
      <c r="M11" t="s">
        <v>7490</v>
      </c>
      <c r="N11" t="s">
        <v>7486</v>
      </c>
      <c r="O11" t="s">
        <v>7487</v>
      </c>
      <c r="P11" t="s">
        <v>7488</v>
      </c>
      <c r="Q11" t="s">
        <v>7489</v>
      </c>
      <c r="R11" t="s">
        <v>4811</v>
      </c>
    </row>
    <row r="12" spans="1:18" x14ac:dyDescent="0.3">
      <c r="A12">
        <v>11</v>
      </c>
      <c r="B12" s="1">
        <v>45435.482118055559</v>
      </c>
      <c r="C12" s="1">
        <v>45435.482199074075</v>
      </c>
      <c r="D12" t="s">
        <v>7491</v>
      </c>
      <c r="E12" t="s">
        <v>7492</v>
      </c>
      <c r="F12" t="s">
        <v>7492</v>
      </c>
      <c r="G12">
        <v>13</v>
      </c>
      <c r="H12">
        <v>8</v>
      </c>
      <c r="I12" t="s">
        <v>7493</v>
      </c>
      <c r="J12" t="s">
        <v>7494</v>
      </c>
      <c r="K12" t="s">
        <v>7495</v>
      </c>
      <c r="L12" t="s">
        <v>7410</v>
      </c>
      <c r="M12" t="s">
        <v>7500</v>
      </c>
      <c r="N12" t="s">
        <v>7496</v>
      </c>
      <c r="O12" t="s">
        <v>7497</v>
      </c>
      <c r="P12" t="s">
        <v>7498</v>
      </c>
      <c r="Q12" t="s">
        <v>7499</v>
      </c>
      <c r="R12" t="s">
        <v>4811</v>
      </c>
    </row>
    <row r="13" spans="1:18" x14ac:dyDescent="0.3">
      <c r="A13">
        <v>12</v>
      </c>
      <c r="B13" s="1">
        <v>45435.411678240744</v>
      </c>
      <c r="C13" s="1">
        <v>45435.484513888892</v>
      </c>
      <c r="D13" t="s">
        <v>7501</v>
      </c>
      <c r="E13" t="s">
        <v>7502</v>
      </c>
      <c r="F13" t="s">
        <v>7503</v>
      </c>
      <c r="G13">
        <v>13</v>
      </c>
      <c r="H13">
        <v>16</v>
      </c>
      <c r="I13" t="s">
        <v>7504</v>
      </c>
      <c r="J13" t="s">
        <v>7505</v>
      </c>
      <c r="K13" t="s">
        <v>7506</v>
      </c>
      <c r="L13" t="s">
        <v>7507</v>
      </c>
      <c r="M13" t="s">
        <v>7512</v>
      </c>
      <c r="N13" t="s">
        <v>7508</v>
      </c>
      <c r="O13" t="s">
        <v>7509</v>
      </c>
      <c r="P13" t="s">
        <v>7510</v>
      </c>
      <c r="Q13" t="s">
        <v>7511</v>
      </c>
      <c r="R13" t="s">
        <v>4837</v>
      </c>
    </row>
    <row r="14" spans="1:18" x14ac:dyDescent="0.3">
      <c r="A14">
        <v>13</v>
      </c>
      <c r="B14" s="1">
        <v>45435.492615740739</v>
      </c>
      <c r="C14" s="1">
        <v>45435.492905092593</v>
      </c>
      <c r="D14" t="s">
        <v>7513</v>
      </c>
      <c r="E14" t="s">
        <v>7514</v>
      </c>
      <c r="F14" t="s">
        <v>7515</v>
      </c>
      <c r="G14">
        <v>13</v>
      </c>
      <c r="H14">
        <v>27</v>
      </c>
      <c r="I14" t="s">
        <v>7516</v>
      </c>
      <c r="J14" t="s">
        <v>7517</v>
      </c>
      <c r="K14" t="s">
        <v>7518</v>
      </c>
      <c r="L14" t="s">
        <v>7519</v>
      </c>
      <c r="M14" t="s">
        <v>7524</v>
      </c>
      <c r="N14" t="s">
        <v>7520</v>
      </c>
      <c r="O14" t="s">
        <v>7521</v>
      </c>
      <c r="P14" t="s">
        <v>7522</v>
      </c>
      <c r="Q14" t="s">
        <v>7523</v>
      </c>
      <c r="R14" t="s">
        <v>4811</v>
      </c>
    </row>
    <row r="15" spans="1:18" x14ac:dyDescent="0.3">
      <c r="A15">
        <v>14</v>
      </c>
      <c r="B15" s="1">
        <v>45435.489166666666</v>
      </c>
      <c r="C15" s="1">
        <v>45435.496736111112</v>
      </c>
      <c r="D15" t="s">
        <v>7525</v>
      </c>
      <c r="E15" t="s">
        <v>7526</v>
      </c>
      <c r="F15" t="s">
        <v>7527</v>
      </c>
      <c r="G15">
        <v>13</v>
      </c>
      <c r="H15">
        <v>28</v>
      </c>
      <c r="I15" t="s">
        <v>7528</v>
      </c>
      <c r="J15" t="s">
        <v>7529</v>
      </c>
      <c r="K15" t="s">
        <v>7530</v>
      </c>
      <c r="L15" t="s">
        <v>7531</v>
      </c>
      <c r="M15" t="s">
        <v>7535</v>
      </c>
      <c r="N15" t="s">
        <v>5238</v>
      </c>
      <c r="O15" t="s">
        <v>7532</v>
      </c>
      <c r="P15" t="s">
        <v>7533</v>
      </c>
      <c r="Q15" t="s">
        <v>7534</v>
      </c>
      <c r="R15" t="s">
        <v>4811</v>
      </c>
    </row>
    <row r="16" spans="1:18" x14ac:dyDescent="0.3">
      <c r="A16">
        <v>15</v>
      </c>
      <c r="B16" s="1">
        <v>45435.503298611111</v>
      </c>
      <c r="C16" s="1">
        <v>45435.513344907406</v>
      </c>
      <c r="D16" t="s">
        <v>7536</v>
      </c>
      <c r="E16" t="s">
        <v>7537</v>
      </c>
      <c r="F16" t="s">
        <v>7537</v>
      </c>
      <c r="G16">
        <v>13</v>
      </c>
      <c r="H16">
        <v>26</v>
      </c>
      <c r="I16" t="s">
        <v>7538</v>
      </c>
      <c r="J16" t="s">
        <v>7539</v>
      </c>
      <c r="K16" t="s">
        <v>7540</v>
      </c>
      <c r="L16" t="s">
        <v>7541</v>
      </c>
      <c r="M16" t="s">
        <v>7479</v>
      </c>
      <c r="N16" t="s">
        <v>7542</v>
      </c>
      <c r="O16" t="s">
        <v>7543</v>
      </c>
      <c r="P16" t="s">
        <v>7477</v>
      </c>
      <c r="Q16" t="s">
        <v>7544</v>
      </c>
      <c r="R16" t="s">
        <v>4811</v>
      </c>
    </row>
    <row r="17" spans="1:18" x14ac:dyDescent="0.3">
      <c r="A17">
        <v>16</v>
      </c>
      <c r="B17" s="1">
        <v>45435.590243055558</v>
      </c>
      <c r="C17" s="1">
        <v>45435.601840277777</v>
      </c>
      <c r="D17" t="s">
        <v>7545</v>
      </c>
      <c r="E17" t="s">
        <v>7546</v>
      </c>
      <c r="F17" t="s">
        <v>7546</v>
      </c>
      <c r="G17">
        <v>12</v>
      </c>
      <c r="H17">
        <v>24</v>
      </c>
      <c r="I17" t="s">
        <v>7547</v>
      </c>
      <c r="J17" t="s">
        <v>7548</v>
      </c>
      <c r="K17" t="s">
        <v>4830</v>
      </c>
      <c r="L17" t="s">
        <v>7410</v>
      </c>
      <c r="M17" t="s">
        <v>7552</v>
      </c>
      <c r="N17" t="s">
        <v>7549</v>
      </c>
      <c r="O17" t="s">
        <v>7550</v>
      </c>
      <c r="P17" t="s">
        <v>7551</v>
      </c>
      <c r="Q17" t="s">
        <v>6230</v>
      </c>
      <c r="R17" t="s">
        <v>4811</v>
      </c>
    </row>
    <row r="18" spans="1:18" x14ac:dyDescent="0.3">
      <c r="A18">
        <v>17</v>
      </c>
      <c r="B18" s="1">
        <v>45435.591273148151</v>
      </c>
      <c r="C18" s="1">
        <v>45435.601967592593</v>
      </c>
      <c r="D18" t="s">
        <v>7553</v>
      </c>
      <c r="E18" t="s">
        <v>7554</v>
      </c>
      <c r="F18" t="s">
        <v>7555</v>
      </c>
      <c r="G18">
        <v>12</v>
      </c>
      <c r="H18">
        <v>26</v>
      </c>
      <c r="I18" t="s">
        <v>7556</v>
      </c>
      <c r="J18" t="s">
        <v>7557</v>
      </c>
      <c r="K18" t="s">
        <v>7558</v>
      </c>
      <c r="L18" t="s">
        <v>7410</v>
      </c>
      <c r="M18" t="s">
        <v>7562</v>
      </c>
      <c r="N18" t="s">
        <v>7549</v>
      </c>
      <c r="O18" t="s">
        <v>7559</v>
      </c>
      <c r="P18" t="s">
        <v>7560</v>
      </c>
      <c r="Q18" t="s">
        <v>7561</v>
      </c>
      <c r="R18" t="s">
        <v>4811</v>
      </c>
    </row>
    <row r="19" spans="1:18" x14ac:dyDescent="0.3">
      <c r="A19">
        <v>18</v>
      </c>
      <c r="B19" s="1">
        <v>45435.59306712963</v>
      </c>
      <c r="C19" s="1">
        <v>45435.602314814816</v>
      </c>
      <c r="D19" t="s">
        <v>7563</v>
      </c>
      <c r="E19" t="s">
        <v>7564</v>
      </c>
      <c r="F19" t="s">
        <v>7565</v>
      </c>
      <c r="G19">
        <v>12</v>
      </c>
      <c r="H19">
        <v>25</v>
      </c>
      <c r="I19" t="s">
        <v>7566</v>
      </c>
      <c r="J19" t="s">
        <v>1037</v>
      </c>
      <c r="K19" t="s">
        <v>7567</v>
      </c>
      <c r="L19" t="s">
        <v>7410</v>
      </c>
      <c r="M19" t="s">
        <v>7569</v>
      </c>
      <c r="N19" t="s">
        <v>7549</v>
      </c>
      <c r="O19" t="s">
        <v>7568</v>
      </c>
      <c r="P19" t="s">
        <v>5036</v>
      </c>
      <c r="Q19" t="s">
        <v>4864</v>
      </c>
      <c r="R19" t="s">
        <v>4811</v>
      </c>
    </row>
    <row r="20" spans="1:18" x14ac:dyDescent="0.3">
      <c r="A20">
        <v>19</v>
      </c>
      <c r="B20" s="1">
        <v>45435.59003472222</v>
      </c>
      <c r="C20" s="1">
        <v>45435.602708333332</v>
      </c>
      <c r="D20" t="s">
        <v>7570</v>
      </c>
      <c r="E20" t="s">
        <v>7571</v>
      </c>
      <c r="F20" t="s">
        <v>7571</v>
      </c>
      <c r="G20">
        <v>12</v>
      </c>
      <c r="H20">
        <v>21</v>
      </c>
      <c r="I20" t="s">
        <v>7547</v>
      </c>
      <c r="J20" t="s">
        <v>7572</v>
      </c>
      <c r="K20" t="s">
        <v>7573</v>
      </c>
      <c r="L20" t="s">
        <v>7410</v>
      </c>
      <c r="M20" t="s">
        <v>7569</v>
      </c>
      <c r="N20" t="s">
        <v>7549</v>
      </c>
      <c r="O20" t="s">
        <v>7568</v>
      </c>
      <c r="P20" t="s">
        <v>7560</v>
      </c>
      <c r="Q20" t="s">
        <v>7574</v>
      </c>
      <c r="R20" t="s">
        <v>4811</v>
      </c>
    </row>
    <row r="21" spans="1:18" x14ac:dyDescent="0.3">
      <c r="A21">
        <v>20</v>
      </c>
      <c r="B21" s="1">
        <v>45435.601203703707</v>
      </c>
      <c r="C21" s="1">
        <v>45435.602812500001</v>
      </c>
      <c r="D21" t="s">
        <v>7575</v>
      </c>
      <c r="E21" t="s">
        <v>7576</v>
      </c>
      <c r="F21" t="s">
        <v>7576</v>
      </c>
      <c r="G21">
        <v>12</v>
      </c>
      <c r="H21">
        <v>16</v>
      </c>
      <c r="I21" t="s">
        <v>7547</v>
      </c>
      <c r="J21" t="s">
        <v>7577</v>
      </c>
      <c r="K21" t="s">
        <v>7578</v>
      </c>
      <c r="L21" t="s">
        <v>7410</v>
      </c>
      <c r="M21" t="s">
        <v>7569</v>
      </c>
      <c r="N21" t="s">
        <v>7549</v>
      </c>
      <c r="O21" t="s">
        <v>7568</v>
      </c>
      <c r="P21" t="s">
        <v>7560</v>
      </c>
      <c r="Q21" t="s">
        <v>7574</v>
      </c>
      <c r="R21" t="s">
        <v>4811</v>
      </c>
    </row>
    <row r="22" spans="1:18" x14ac:dyDescent="0.3">
      <c r="A22">
        <v>21</v>
      </c>
      <c r="B22" s="1">
        <v>45435.583032407405</v>
      </c>
      <c r="C22" s="1">
        <v>45435.602812500001</v>
      </c>
      <c r="D22" t="s">
        <v>7579</v>
      </c>
      <c r="E22" t="s">
        <v>7580</v>
      </c>
      <c r="F22" t="s">
        <v>7580</v>
      </c>
      <c r="G22">
        <v>12</v>
      </c>
      <c r="H22">
        <v>17</v>
      </c>
      <c r="I22" t="s">
        <v>7547</v>
      </c>
      <c r="J22" t="s">
        <v>7581</v>
      </c>
      <c r="K22" t="s">
        <v>7582</v>
      </c>
      <c r="L22" t="s">
        <v>7410</v>
      </c>
      <c r="M22" t="s">
        <v>7585</v>
      </c>
      <c r="N22" t="s">
        <v>7583</v>
      </c>
      <c r="O22" t="s">
        <v>7584</v>
      </c>
      <c r="P22" t="s">
        <v>7560</v>
      </c>
      <c r="Q22" t="s">
        <v>7574</v>
      </c>
      <c r="R22" t="s">
        <v>4811</v>
      </c>
    </row>
    <row r="23" spans="1:18" x14ac:dyDescent="0.3">
      <c r="A23">
        <v>22</v>
      </c>
      <c r="B23" s="1">
        <v>45435.592152777775</v>
      </c>
      <c r="C23" s="1">
        <v>45435.602824074071</v>
      </c>
      <c r="D23" t="s">
        <v>7586</v>
      </c>
      <c r="E23" t="s">
        <v>7587</v>
      </c>
      <c r="F23" t="s">
        <v>7587</v>
      </c>
      <c r="G23">
        <v>12</v>
      </c>
      <c r="H23">
        <v>14</v>
      </c>
      <c r="I23" t="s">
        <v>7556</v>
      </c>
      <c r="J23" t="s">
        <v>7572</v>
      </c>
      <c r="K23" t="s">
        <v>7573</v>
      </c>
      <c r="L23" t="s">
        <v>7410</v>
      </c>
      <c r="M23" t="s">
        <v>7569</v>
      </c>
      <c r="N23" t="s">
        <v>7549</v>
      </c>
      <c r="O23" t="s">
        <v>7584</v>
      </c>
      <c r="P23" t="s">
        <v>7560</v>
      </c>
      <c r="Q23" t="s">
        <v>7574</v>
      </c>
      <c r="R23" t="s">
        <v>4811</v>
      </c>
    </row>
    <row r="24" spans="1:18" x14ac:dyDescent="0.3">
      <c r="A24">
        <v>23</v>
      </c>
      <c r="B24" s="1">
        <v>45435.595185185186</v>
      </c>
      <c r="C24" s="1">
        <v>45435.603090277778</v>
      </c>
      <c r="D24" t="s">
        <v>7588</v>
      </c>
      <c r="E24" t="s">
        <v>7589</v>
      </c>
      <c r="F24" t="s">
        <v>7589</v>
      </c>
      <c r="G24">
        <v>12</v>
      </c>
      <c r="H24">
        <v>33</v>
      </c>
      <c r="I24" t="s">
        <v>7547</v>
      </c>
      <c r="J24" t="s">
        <v>7572</v>
      </c>
      <c r="K24" t="s">
        <v>7573</v>
      </c>
      <c r="L24" t="s">
        <v>7410</v>
      </c>
      <c r="M24" t="s">
        <v>7569</v>
      </c>
      <c r="N24" t="s">
        <v>7549</v>
      </c>
      <c r="O24" t="s">
        <v>7568</v>
      </c>
      <c r="P24" t="s">
        <v>7560</v>
      </c>
      <c r="Q24" t="s">
        <v>7590</v>
      </c>
      <c r="R24" t="s">
        <v>4811</v>
      </c>
    </row>
    <row r="25" spans="1:18" x14ac:dyDescent="0.3">
      <c r="A25">
        <v>24</v>
      </c>
      <c r="B25" s="1">
        <v>45435.598553240743</v>
      </c>
      <c r="C25" s="1">
        <v>45435.603113425925</v>
      </c>
      <c r="D25" t="s">
        <v>7591</v>
      </c>
      <c r="E25" t="s">
        <v>7592</v>
      </c>
      <c r="F25" t="s">
        <v>7592</v>
      </c>
      <c r="G25">
        <v>12</v>
      </c>
      <c r="H25">
        <v>30</v>
      </c>
      <c r="I25" t="s">
        <v>7593</v>
      </c>
      <c r="J25" t="s">
        <v>2809</v>
      </c>
      <c r="K25" t="s">
        <v>7594</v>
      </c>
      <c r="L25" t="s">
        <v>7410</v>
      </c>
      <c r="M25" t="s">
        <v>7569</v>
      </c>
      <c r="N25" t="s">
        <v>7549</v>
      </c>
      <c r="O25" t="s">
        <v>7568</v>
      </c>
      <c r="P25" t="s">
        <v>5036</v>
      </c>
      <c r="Q25" t="s">
        <v>7595</v>
      </c>
      <c r="R25" t="s">
        <v>4811</v>
      </c>
    </row>
    <row r="26" spans="1:18" x14ac:dyDescent="0.3">
      <c r="A26">
        <v>25</v>
      </c>
      <c r="B26" s="1">
        <v>45435.584155092591</v>
      </c>
      <c r="C26" s="1">
        <v>45435.603113425925</v>
      </c>
      <c r="D26" t="s">
        <v>7596</v>
      </c>
      <c r="E26" t="s">
        <v>7597</v>
      </c>
      <c r="F26" t="s">
        <v>7598</v>
      </c>
      <c r="G26">
        <v>12</v>
      </c>
      <c r="H26">
        <v>6</v>
      </c>
      <c r="I26" t="s">
        <v>7547</v>
      </c>
      <c r="J26" t="s">
        <v>7599</v>
      </c>
      <c r="K26" t="s">
        <v>7567</v>
      </c>
      <c r="L26" t="s">
        <v>7410</v>
      </c>
      <c r="M26" t="s">
        <v>7600</v>
      </c>
      <c r="N26" t="s">
        <v>7549</v>
      </c>
      <c r="O26" t="s">
        <v>7568</v>
      </c>
      <c r="P26" t="s">
        <v>7560</v>
      </c>
      <c r="Q26" t="s">
        <v>7574</v>
      </c>
      <c r="R26" t="s">
        <v>4811</v>
      </c>
    </row>
    <row r="27" spans="1:18" x14ac:dyDescent="0.3">
      <c r="A27">
        <v>26</v>
      </c>
      <c r="B27" s="1">
        <v>45435.587557870371</v>
      </c>
      <c r="C27" s="1">
        <v>45435.603113425925</v>
      </c>
      <c r="D27" t="s">
        <v>7601</v>
      </c>
      <c r="E27" t="s">
        <v>7602</v>
      </c>
      <c r="F27" t="s">
        <v>7602</v>
      </c>
      <c r="G27">
        <v>12</v>
      </c>
      <c r="H27">
        <v>13</v>
      </c>
      <c r="I27" t="s">
        <v>7556</v>
      </c>
      <c r="J27" t="s">
        <v>7603</v>
      </c>
      <c r="K27" t="s">
        <v>7573</v>
      </c>
      <c r="L27" t="s">
        <v>7410</v>
      </c>
      <c r="M27" t="s">
        <v>7569</v>
      </c>
      <c r="N27" t="s">
        <v>7549</v>
      </c>
      <c r="O27" t="s">
        <v>7568</v>
      </c>
      <c r="P27" t="s">
        <v>7560</v>
      </c>
      <c r="Q27" t="s">
        <v>7604</v>
      </c>
      <c r="R27" t="s">
        <v>4811</v>
      </c>
    </row>
    <row r="28" spans="1:18" x14ac:dyDescent="0.3">
      <c r="A28">
        <v>27</v>
      </c>
      <c r="B28" s="1">
        <v>45435.582881944443</v>
      </c>
      <c r="C28" s="1">
        <v>45435.603125000001</v>
      </c>
      <c r="D28" t="s">
        <v>7605</v>
      </c>
      <c r="E28" t="s">
        <v>7606</v>
      </c>
      <c r="F28" t="s">
        <v>7606</v>
      </c>
      <c r="G28">
        <v>12</v>
      </c>
      <c r="H28">
        <v>7</v>
      </c>
      <c r="I28" t="s">
        <v>7547</v>
      </c>
      <c r="J28" t="s">
        <v>7607</v>
      </c>
      <c r="K28" t="s">
        <v>7608</v>
      </c>
      <c r="L28" t="s">
        <v>7410</v>
      </c>
      <c r="M28" t="s">
        <v>7609</v>
      </c>
      <c r="N28" t="s">
        <v>7549</v>
      </c>
      <c r="O28" t="s">
        <v>7568</v>
      </c>
      <c r="P28" t="s">
        <v>7560</v>
      </c>
      <c r="Q28" t="s">
        <v>7574</v>
      </c>
      <c r="R28" t="s">
        <v>4811</v>
      </c>
    </row>
    <row r="29" spans="1:18" x14ac:dyDescent="0.3">
      <c r="A29">
        <v>28</v>
      </c>
      <c r="B29" s="1">
        <v>45435.583124999997</v>
      </c>
      <c r="C29" s="1">
        <v>45435.603125000001</v>
      </c>
      <c r="D29" t="s">
        <v>7610</v>
      </c>
      <c r="E29" t="s">
        <v>7611</v>
      </c>
      <c r="F29" t="s">
        <v>7611</v>
      </c>
      <c r="G29">
        <v>12</v>
      </c>
      <c r="H29">
        <v>10</v>
      </c>
      <c r="I29" t="s">
        <v>7547</v>
      </c>
      <c r="J29" t="s">
        <v>7612</v>
      </c>
      <c r="K29" t="s">
        <v>7582</v>
      </c>
      <c r="L29" t="s">
        <v>7410</v>
      </c>
      <c r="M29" t="s">
        <v>7614</v>
      </c>
      <c r="N29" t="s">
        <v>7549</v>
      </c>
      <c r="O29" t="s">
        <v>7568</v>
      </c>
      <c r="P29" t="s">
        <v>7560</v>
      </c>
      <c r="Q29" t="s">
        <v>7613</v>
      </c>
      <c r="R29" t="s">
        <v>4811</v>
      </c>
    </row>
    <row r="30" spans="1:18" x14ac:dyDescent="0.3">
      <c r="A30">
        <v>29</v>
      </c>
      <c r="B30" s="1">
        <v>45435.588055555556</v>
      </c>
      <c r="C30" s="1">
        <v>45435.603136574071</v>
      </c>
      <c r="D30" t="s">
        <v>7615</v>
      </c>
      <c r="E30" t="s">
        <v>7616</v>
      </c>
      <c r="F30" t="s">
        <v>7616</v>
      </c>
      <c r="G30">
        <v>12</v>
      </c>
      <c r="H30">
        <v>3</v>
      </c>
      <c r="I30" t="s">
        <v>7547</v>
      </c>
      <c r="J30" t="s">
        <v>7617</v>
      </c>
      <c r="K30" t="s">
        <v>7567</v>
      </c>
      <c r="L30" t="s">
        <v>7410</v>
      </c>
      <c r="M30" t="s">
        <v>7618</v>
      </c>
      <c r="N30" t="s">
        <v>7549</v>
      </c>
      <c r="O30" t="s">
        <v>7550</v>
      </c>
      <c r="P30" t="s">
        <v>7560</v>
      </c>
      <c r="Q30" t="s">
        <v>7574</v>
      </c>
      <c r="R30" t="s">
        <v>4811</v>
      </c>
    </row>
    <row r="31" spans="1:18" x14ac:dyDescent="0.3">
      <c r="A31">
        <v>30</v>
      </c>
      <c r="B31" s="1">
        <v>45435.588009259256</v>
      </c>
      <c r="C31" s="1">
        <v>45435.603252314817</v>
      </c>
      <c r="D31" t="s">
        <v>7619</v>
      </c>
      <c r="E31" t="s">
        <v>7620</v>
      </c>
      <c r="F31" t="s">
        <v>7620</v>
      </c>
      <c r="G31">
        <v>12</v>
      </c>
      <c r="H31">
        <v>4</v>
      </c>
      <c r="I31" t="s">
        <v>7547</v>
      </c>
      <c r="J31" t="s">
        <v>7621</v>
      </c>
      <c r="K31" t="s">
        <v>7622</v>
      </c>
      <c r="L31" t="s">
        <v>7410</v>
      </c>
      <c r="M31" t="s">
        <v>7618</v>
      </c>
      <c r="N31" t="s">
        <v>7549</v>
      </c>
      <c r="O31" t="s">
        <v>7550</v>
      </c>
      <c r="P31" t="s">
        <v>7560</v>
      </c>
      <c r="Q31" t="s">
        <v>7574</v>
      </c>
      <c r="R31" t="s">
        <v>4811</v>
      </c>
    </row>
    <row r="32" spans="1:18" x14ac:dyDescent="0.3">
      <c r="A32">
        <v>31</v>
      </c>
      <c r="B32" s="1">
        <v>45435.585312499999</v>
      </c>
      <c r="C32" s="1">
        <v>45435.603321759256</v>
      </c>
      <c r="D32" t="s">
        <v>7623</v>
      </c>
      <c r="E32" t="s">
        <v>7624</v>
      </c>
      <c r="F32" t="s">
        <v>7624</v>
      </c>
      <c r="G32">
        <v>12</v>
      </c>
      <c r="H32">
        <v>2</v>
      </c>
      <c r="I32" t="s">
        <v>7547</v>
      </c>
      <c r="J32" t="s">
        <v>7621</v>
      </c>
      <c r="K32" t="s">
        <v>7567</v>
      </c>
      <c r="L32" t="s">
        <v>7410</v>
      </c>
      <c r="M32" t="s">
        <v>7618</v>
      </c>
      <c r="N32" t="s">
        <v>7549</v>
      </c>
      <c r="O32" t="s">
        <v>7568</v>
      </c>
      <c r="P32" t="s">
        <v>7560</v>
      </c>
      <c r="Q32" t="s">
        <v>7574</v>
      </c>
      <c r="R32" t="s">
        <v>4811</v>
      </c>
    </row>
    <row r="33" spans="1:18" x14ac:dyDescent="0.3">
      <c r="A33">
        <v>32</v>
      </c>
      <c r="B33" s="1">
        <v>45435.586944444447</v>
      </c>
      <c r="C33" s="1">
        <v>45435.603414351855</v>
      </c>
      <c r="D33" t="s">
        <v>7625</v>
      </c>
      <c r="E33" t="s">
        <v>7626</v>
      </c>
      <c r="F33" t="s">
        <v>7626</v>
      </c>
      <c r="G33">
        <v>12</v>
      </c>
      <c r="H33">
        <v>8</v>
      </c>
      <c r="I33" t="s">
        <v>7547</v>
      </c>
      <c r="J33" t="s">
        <v>7627</v>
      </c>
      <c r="K33" t="s">
        <v>7628</v>
      </c>
      <c r="L33" t="s">
        <v>7410</v>
      </c>
      <c r="M33" t="s">
        <v>7600</v>
      </c>
      <c r="N33" t="s">
        <v>7549</v>
      </c>
      <c r="O33" t="s">
        <v>7629</v>
      </c>
      <c r="P33" t="s">
        <v>7560</v>
      </c>
      <c r="Q33" t="s">
        <v>7574</v>
      </c>
      <c r="R33" t="s">
        <v>4837</v>
      </c>
    </row>
    <row r="34" spans="1:18" x14ac:dyDescent="0.3">
      <c r="A34">
        <v>33</v>
      </c>
      <c r="B34" s="1">
        <v>45435.601967592593</v>
      </c>
      <c r="C34" s="1">
        <v>45435.603425925925</v>
      </c>
      <c r="D34" t="s">
        <v>7630</v>
      </c>
      <c r="E34" t="s">
        <v>7631</v>
      </c>
      <c r="F34" t="s">
        <v>7632</v>
      </c>
      <c r="G34">
        <v>12</v>
      </c>
      <c r="H34">
        <v>23</v>
      </c>
      <c r="I34" t="s">
        <v>7547</v>
      </c>
      <c r="J34" t="s">
        <v>7599</v>
      </c>
      <c r="K34" t="s">
        <v>7573</v>
      </c>
      <c r="L34" t="s">
        <v>7410</v>
      </c>
      <c r="M34" t="s">
        <v>7618</v>
      </c>
      <c r="N34" t="s">
        <v>7549</v>
      </c>
      <c r="O34" t="s">
        <v>7550</v>
      </c>
      <c r="P34" t="s">
        <v>7560</v>
      </c>
      <c r="Q34" t="s">
        <v>7574</v>
      </c>
      <c r="R34" t="s">
        <v>4811</v>
      </c>
    </row>
    <row r="35" spans="1:18" x14ac:dyDescent="0.3">
      <c r="A35">
        <v>34</v>
      </c>
      <c r="B35" s="1">
        <v>45435.595347222225</v>
      </c>
      <c r="C35" s="1">
        <v>45435.603472222225</v>
      </c>
      <c r="D35" t="s">
        <v>7633</v>
      </c>
      <c r="E35" t="s">
        <v>7634</v>
      </c>
      <c r="F35" t="s">
        <v>7635</v>
      </c>
      <c r="G35">
        <v>12</v>
      </c>
      <c r="H35">
        <v>27</v>
      </c>
      <c r="I35" t="s">
        <v>7636</v>
      </c>
      <c r="J35" t="s">
        <v>7637</v>
      </c>
      <c r="K35" t="s">
        <v>7638</v>
      </c>
      <c r="L35" t="s">
        <v>7639</v>
      </c>
      <c r="M35" t="s">
        <v>7643</v>
      </c>
      <c r="N35" t="s">
        <v>7640</v>
      </c>
      <c r="O35" t="s">
        <v>7568</v>
      </c>
      <c r="P35" t="s">
        <v>7641</v>
      </c>
      <c r="Q35" t="s">
        <v>7642</v>
      </c>
      <c r="R35" t="s">
        <v>4811</v>
      </c>
    </row>
    <row r="36" spans="1:18" x14ac:dyDescent="0.3">
      <c r="A36">
        <v>35</v>
      </c>
      <c r="B36" s="1">
        <v>45435.583692129629</v>
      </c>
      <c r="C36" s="1">
        <v>45435.603495370371</v>
      </c>
      <c r="D36" t="s">
        <v>7644</v>
      </c>
      <c r="E36" t="s">
        <v>7645</v>
      </c>
      <c r="F36" t="s">
        <v>7645</v>
      </c>
      <c r="G36">
        <v>12</v>
      </c>
      <c r="H36">
        <v>9</v>
      </c>
      <c r="I36" t="s">
        <v>7547</v>
      </c>
      <c r="J36" t="s">
        <v>7599</v>
      </c>
      <c r="K36" t="s">
        <v>7567</v>
      </c>
      <c r="L36" t="s">
        <v>7410</v>
      </c>
      <c r="M36" t="s">
        <v>7600</v>
      </c>
      <c r="N36" t="s">
        <v>7549</v>
      </c>
      <c r="O36" t="s">
        <v>7584</v>
      </c>
      <c r="P36" t="s">
        <v>7560</v>
      </c>
      <c r="Q36" t="s">
        <v>7574</v>
      </c>
      <c r="R36" t="s">
        <v>4811</v>
      </c>
    </row>
    <row r="37" spans="1:18" x14ac:dyDescent="0.3">
      <c r="A37">
        <v>36</v>
      </c>
      <c r="B37" s="1">
        <v>45435.582407407404</v>
      </c>
      <c r="C37" s="1">
        <v>45435.60361111111</v>
      </c>
      <c r="D37" t="s">
        <v>7646</v>
      </c>
      <c r="E37" t="s">
        <v>7647</v>
      </c>
      <c r="F37" t="s">
        <v>7648</v>
      </c>
      <c r="G37">
        <v>12</v>
      </c>
      <c r="H37">
        <v>19</v>
      </c>
      <c r="I37" t="s">
        <v>7556</v>
      </c>
      <c r="J37" t="s">
        <v>7572</v>
      </c>
      <c r="K37" t="s">
        <v>7567</v>
      </c>
      <c r="L37" t="s">
        <v>7410</v>
      </c>
      <c r="M37" t="s">
        <v>7569</v>
      </c>
      <c r="N37" t="s">
        <v>7549</v>
      </c>
      <c r="O37" t="s">
        <v>7568</v>
      </c>
      <c r="P37" t="s">
        <v>7560</v>
      </c>
      <c r="Q37" t="s">
        <v>7574</v>
      </c>
      <c r="R37" t="s">
        <v>4837</v>
      </c>
    </row>
    <row r="38" spans="1:18" x14ac:dyDescent="0.3">
      <c r="A38">
        <v>37</v>
      </c>
      <c r="B38" s="1">
        <v>45435.601400462961</v>
      </c>
      <c r="C38" s="1">
        <v>45435.60361111111</v>
      </c>
      <c r="D38" t="s">
        <v>7649</v>
      </c>
      <c r="E38" t="s">
        <v>7650</v>
      </c>
      <c r="F38" t="s">
        <v>7651</v>
      </c>
      <c r="G38">
        <v>12</v>
      </c>
      <c r="H38">
        <v>1</v>
      </c>
      <c r="I38" t="s">
        <v>7547</v>
      </c>
      <c r="J38" t="s">
        <v>7599</v>
      </c>
      <c r="K38" t="s">
        <v>7567</v>
      </c>
      <c r="L38" t="s">
        <v>7410</v>
      </c>
      <c r="M38" t="s">
        <v>7600</v>
      </c>
      <c r="N38" t="s">
        <v>7549</v>
      </c>
      <c r="O38" t="s">
        <v>7584</v>
      </c>
      <c r="P38" t="s">
        <v>7560</v>
      </c>
      <c r="Q38" t="s">
        <v>7574</v>
      </c>
      <c r="R38" t="s">
        <v>4811</v>
      </c>
    </row>
    <row r="39" spans="1:18" x14ac:dyDescent="0.3">
      <c r="A39">
        <v>38</v>
      </c>
      <c r="B39" s="1">
        <v>45435.588356481479</v>
      </c>
      <c r="C39" s="1">
        <v>45435.603935185187</v>
      </c>
      <c r="D39" t="s">
        <v>7652</v>
      </c>
      <c r="E39" t="s">
        <v>7653</v>
      </c>
      <c r="F39" t="s">
        <v>7653</v>
      </c>
      <c r="G39">
        <v>12</v>
      </c>
      <c r="H39">
        <v>34</v>
      </c>
      <c r="I39" t="s">
        <v>7547</v>
      </c>
      <c r="J39" t="s">
        <v>7599</v>
      </c>
      <c r="K39" t="s">
        <v>7654</v>
      </c>
      <c r="L39" t="s">
        <v>7410</v>
      </c>
      <c r="M39" t="s">
        <v>7569</v>
      </c>
      <c r="N39" t="s">
        <v>7549</v>
      </c>
      <c r="O39" t="s">
        <v>7568</v>
      </c>
      <c r="P39" t="s">
        <v>7560</v>
      </c>
      <c r="Q39" t="s">
        <v>7574</v>
      </c>
      <c r="R39" t="s">
        <v>4811</v>
      </c>
    </row>
    <row r="40" spans="1:18" x14ac:dyDescent="0.3">
      <c r="A40">
        <v>39</v>
      </c>
      <c r="B40" s="1">
        <v>45435.593101851853</v>
      </c>
      <c r="C40" s="1">
        <v>45435.60396990741</v>
      </c>
      <c r="D40" t="s">
        <v>7655</v>
      </c>
      <c r="E40" t="s">
        <v>7656</v>
      </c>
      <c r="F40" t="s">
        <v>7656</v>
      </c>
      <c r="G40">
        <v>12</v>
      </c>
      <c r="H40">
        <v>35</v>
      </c>
      <c r="I40" t="s">
        <v>7547</v>
      </c>
      <c r="J40" t="s">
        <v>7599</v>
      </c>
      <c r="K40" t="s">
        <v>7567</v>
      </c>
      <c r="L40" t="s">
        <v>7410</v>
      </c>
      <c r="M40" t="s">
        <v>7569</v>
      </c>
      <c r="N40" t="s">
        <v>7549</v>
      </c>
      <c r="O40" t="s">
        <v>7568</v>
      </c>
      <c r="P40" t="s">
        <v>7657</v>
      </c>
      <c r="Q40" t="s">
        <v>7574</v>
      </c>
      <c r="R40" t="s">
        <v>4811</v>
      </c>
    </row>
    <row r="41" spans="1:18" x14ac:dyDescent="0.3">
      <c r="A41">
        <v>40</v>
      </c>
      <c r="B41" s="1">
        <v>45435.600671296299</v>
      </c>
      <c r="C41" s="1">
        <v>45435.603993055556</v>
      </c>
      <c r="D41" t="s">
        <v>7658</v>
      </c>
      <c r="E41" t="s">
        <v>7659</v>
      </c>
      <c r="F41" t="s">
        <v>7660</v>
      </c>
      <c r="G41">
        <v>12</v>
      </c>
      <c r="H41">
        <v>31</v>
      </c>
      <c r="I41" t="s">
        <v>7547</v>
      </c>
      <c r="J41" t="s">
        <v>7599</v>
      </c>
      <c r="K41" t="s">
        <v>7567</v>
      </c>
      <c r="L41" t="s">
        <v>7410</v>
      </c>
      <c r="M41" t="s">
        <v>7618</v>
      </c>
      <c r="N41" t="s">
        <v>7549</v>
      </c>
      <c r="O41" t="s">
        <v>7550</v>
      </c>
      <c r="P41" t="s">
        <v>7560</v>
      </c>
      <c r="Q41" t="s">
        <v>7574</v>
      </c>
      <c r="R41" t="s">
        <v>4811</v>
      </c>
    </row>
    <row r="42" spans="1:18" x14ac:dyDescent="0.3">
      <c r="A42">
        <v>41</v>
      </c>
      <c r="B42" s="1">
        <v>45435.595405092594</v>
      </c>
      <c r="C42" s="1">
        <v>45435.604166666664</v>
      </c>
      <c r="D42" t="s">
        <v>7661</v>
      </c>
      <c r="E42" t="s">
        <v>7662</v>
      </c>
      <c r="F42" t="s">
        <v>7663</v>
      </c>
      <c r="G42">
        <v>12</v>
      </c>
      <c r="H42">
        <v>18</v>
      </c>
      <c r="I42" t="s">
        <v>7547</v>
      </c>
      <c r="J42" t="s">
        <v>7599</v>
      </c>
      <c r="K42" t="s">
        <v>7567</v>
      </c>
      <c r="L42" t="s">
        <v>7664</v>
      </c>
      <c r="M42" t="s">
        <v>7569</v>
      </c>
      <c r="N42" t="s">
        <v>7549</v>
      </c>
      <c r="O42" t="s">
        <v>7550</v>
      </c>
      <c r="P42" t="s">
        <v>7560</v>
      </c>
      <c r="Q42" t="s">
        <v>7574</v>
      </c>
      <c r="R42" t="s">
        <v>4811</v>
      </c>
    </row>
    <row r="43" spans="1:18" x14ac:dyDescent="0.3">
      <c r="A43">
        <v>42</v>
      </c>
      <c r="B43" s="1">
        <v>45435.593831018516</v>
      </c>
      <c r="C43" s="1">
        <v>45435.604270833333</v>
      </c>
      <c r="D43" t="s">
        <v>7665</v>
      </c>
      <c r="E43" t="s">
        <v>7666</v>
      </c>
      <c r="F43" t="s">
        <v>7666</v>
      </c>
      <c r="G43">
        <v>12</v>
      </c>
      <c r="H43">
        <v>32</v>
      </c>
      <c r="I43" t="s">
        <v>7547</v>
      </c>
      <c r="J43" t="s">
        <v>7599</v>
      </c>
      <c r="K43" t="s">
        <v>7567</v>
      </c>
      <c r="L43" t="s">
        <v>7410</v>
      </c>
      <c r="M43" t="s">
        <v>7618</v>
      </c>
      <c r="N43" t="s">
        <v>7549</v>
      </c>
      <c r="O43" t="s">
        <v>7550</v>
      </c>
      <c r="P43" t="s">
        <v>7560</v>
      </c>
      <c r="Q43" t="s">
        <v>7574</v>
      </c>
      <c r="R43" t="s">
        <v>4811</v>
      </c>
    </row>
    <row r="44" spans="1:18" x14ac:dyDescent="0.3">
      <c r="A44">
        <v>43</v>
      </c>
      <c r="B44" s="1">
        <v>45435.601053240738</v>
      </c>
      <c r="C44" s="1">
        <v>45435.604502314818</v>
      </c>
      <c r="D44" t="s">
        <v>7667</v>
      </c>
      <c r="E44" t="s">
        <v>7668</v>
      </c>
      <c r="F44" t="s">
        <v>7668</v>
      </c>
      <c r="G44">
        <v>12</v>
      </c>
      <c r="H44">
        <v>22</v>
      </c>
      <c r="I44" t="s">
        <v>7556</v>
      </c>
      <c r="J44" t="s">
        <v>7572</v>
      </c>
      <c r="K44" t="s">
        <v>7573</v>
      </c>
      <c r="L44" t="s">
        <v>7410</v>
      </c>
      <c r="M44" t="s">
        <v>7569</v>
      </c>
      <c r="N44" t="s">
        <v>7549</v>
      </c>
      <c r="O44" t="s">
        <v>7568</v>
      </c>
      <c r="P44" t="s">
        <v>7560</v>
      </c>
      <c r="Q44" t="s">
        <v>7574</v>
      </c>
      <c r="R44" t="s">
        <v>4811</v>
      </c>
    </row>
    <row r="45" spans="1:18" x14ac:dyDescent="0.3">
      <c r="A45">
        <v>44</v>
      </c>
      <c r="B45" s="1">
        <v>45435.590613425928</v>
      </c>
      <c r="C45" s="1">
        <v>45435.604814814818</v>
      </c>
      <c r="D45" t="s">
        <v>7669</v>
      </c>
      <c r="E45" t="s">
        <v>7670</v>
      </c>
      <c r="F45" t="s">
        <v>7670</v>
      </c>
      <c r="G45">
        <v>12</v>
      </c>
      <c r="H45">
        <v>5</v>
      </c>
      <c r="I45" t="s">
        <v>7556</v>
      </c>
      <c r="J45" t="s">
        <v>7572</v>
      </c>
      <c r="K45" t="s">
        <v>7573</v>
      </c>
      <c r="L45" t="s">
        <v>7410</v>
      </c>
      <c r="M45" t="s">
        <v>7569</v>
      </c>
      <c r="N45" t="s">
        <v>7671</v>
      </c>
      <c r="O45" t="s">
        <v>7568</v>
      </c>
      <c r="P45" t="s">
        <v>7560</v>
      </c>
      <c r="Q45" t="s">
        <v>7574</v>
      </c>
      <c r="R45" t="s">
        <v>4837</v>
      </c>
    </row>
    <row r="46" spans="1:18" x14ac:dyDescent="0.3">
      <c r="A46">
        <v>45</v>
      </c>
      <c r="B46" s="1">
        <v>45435.579328703701</v>
      </c>
      <c r="C46" s="1">
        <v>45435.606111111112</v>
      </c>
      <c r="D46" t="s">
        <v>7672</v>
      </c>
      <c r="E46" t="s">
        <v>7673</v>
      </c>
      <c r="F46" t="s">
        <v>7674</v>
      </c>
      <c r="G46">
        <v>12</v>
      </c>
      <c r="H46">
        <v>43496</v>
      </c>
      <c r="I46" t="s">
        <v>7547</v>
      </c>
      <c r="J46" t="s">
        <v>7675</v>
      </c>
      <c r="K46" t="s">
        <v>7676</v>
      </c>
      <c r="L46" t="s">
        <v>7677</v>
      </c>
      <c r="M46" t="s">
        <v>7618</v>
      </c>
      <c r="N46" t="s">
        <v>7678</v>
      </c>
      <c r="O46" t="s">
        <v>7679</v>
      </c>
      <c r="P46" t="s">
        <v>7680</v>
      </c>
      <c r="Q46" t="s">
        <v>7681</v>
      </c>
      <c r="R46" t="s">
        <v>4811</v>
      </c>
    </row>
    <row r="47" spans="1:18" x14ac:dyDescent="0.3">
      <c r="A47">
        <v>46</v>
      </c>
      <c r="B47" s="1">
        <v>45435.590671296297</v>
      </c>
      <c r="C47" s="1">
        <v>45435.606111111112</v>
      </c>
      <c r="D47" t="s">
        <v>7682</v>
      </c>
      <c r="E47" t="s">
        <v>7683</v>
      </c>
      <c r="F47" t="s">
        <v>7683</v>
      </c>
      <c r="G47">
        <v>12</v>
      </c>
      <c r="H47">
        <v>29</v>
      </c>
      <c r="I47" t="s">
        <v>7547</v>
      </c>
      <c r="J47" t="s">
        <v>7572</v>
      </c>
      <c r="K47" t="s">
        <v>7573</v>
      </c>
      <c r="L47" t="s">
        <v>7410</v>
      </c>
      <c r="M47" t="s">
        <v>7569</v>
      </c>
      <c r="N47" t="s">
        <v>7549</v>
      </c>
      <c r="O47" t="s">
        <v>7568</v>
      </c>
      <c r="P47" t="s">
        <v>7560</v>
      </c>
      <c r="Q47" t="s">
        <v>7574</v>
      </c>
      <c r="R47" t="s">
        <v>4811</v>
      </c>
    </row>
    <row r="48" spans="1:18" x14ac:dyDescent="0.3">
      <c r="A48">
        <v>47</v>
      </c>
      <c r="B48" s="1">
        <v>45435.603541666664</v>
      </c>
      <c r="C48" s="1">
        <v>45435.606851851851</v>
      </c>
      <c r="D48" t="s">
        <v>7684</v>
      </c>
      <c r="E48" t="s">
        <v>7685</v>
      </c>
      <c r="F48" t="s">
        <v>7686</v>
      </c>
      <c r="G48">
        <v>12</v>
      </c>
      <c r="H48">
        <v>28</v>
      </c>
      <c r="I48" t="s">
        <v>7556</v>
      </c>
      <c r="J48" t="s">
        <v>7572</v>
      </c>
      <c r="K48" t="s">
        <v>7573</v>
      </c>
      <c r="L48" t="s">
        <v>7410</v>
      </c>
      <c r="M48" t="s">
        <v>7569</v>
      </c>
      <c r="N48" t="s">
        <v>7549</v>
      </c>
      <c r="O48" t="s">
        <v>7568</v>
      </c>
      <c r="P48" t="s">
        <v>7560</v>
      </c>
      <c r="Q48" t="s">
        <v>7574</v>
      </c>
      <c r="R48" t="s">
        <v>4811</v>
      </c>
    </row>
    <row r="49" spans="1:18" x14ac:dyDescent="0.3">
      <c r="A49">
        <v>48</v>
      </c>
      <c r="B49" s="1">
        <v>45435.603356481479</v>
      </c>
      <c r="C49" s="1">
        <v>45435.607465277775</v>
      </c>
      <c r="D49" t="s">
        <v>7687</v>
      </c>
      <c r="E49" t="s">
        <v>7688</v>
      </c>
      <c r="F49" t="s">
        <v>7688</v>
      </c>
      <c r="G49">
        <v>12</v>
      </c>
      <c r="H49">
        <v>15</v>
      </c>
      <c r="I49" t="s">
        <v>7547</v>
      </c>
      <c r="J49" t="s">
        <v>7599</v>
      </c>
      <c r="K49" t="s">
        <v>7567</v>
      </c>
      <c r="L49" t="s">
        <v>7410</v>
      </c>
      <c r="M49" t="s">
        <v>7618</v>
      </c>
      <c r="N49" t="s">
        <v>7549</v>
      </c>
      <c r="O49" t="s">
        <v>7550</v>
      </c>
      <c r="P49" t="s">
        <v>7560</v>
      </c>
      <c r="Q49" t="s">
        <v>7574</v>
      </c>
      <c r="R49" t="s">
        <v>4837</v>
      </c>
    </row>
    <row r="50" spans="1:18" x14ac:dyDescent="0.3">
      <c r="A50">
        <v>49</v>
      </c>
      <c r="B50" s="1">
        <v>45435.605694444443</v>
      </c>
      <c r="C50" s="1">
        <v>45435.608726851853</v>
      </c>
      <c r="D50" t="s">
        <v>7689</v>
      </c>
      <c r="E50" t="s">
        <v>7690</v>
      </c>
      <c r="F50" t="s">
        <v>7691</v>
      </c>
      <c r="G50">
        <v>12</v>
      </c>
      <c r="H50">
        <v>12</v>
      </c>
      <c r="I50" t="s">
        <v>7547</v>
      </c>
      <c r="J50" t="s">
        <v>7599</v>
      </c>
      <c r="K50" t="s">
        <v>7567</v>
      </c>
      <c r="L50" t="s">
        <v>7410</v>
      </c>
      <c r="M50" t="s">
        <v>7618</v>
      </c>
      <c r="N50" t="s">
        <v>7549</v>
      </c>
      <c r="O50" t="s">
        <v>7550</v>
      </c>
      <c r="P50" t="s">
        <v>7560</v>
      </c>
      <c r="Q50" t="s">
        <v>7574</v>
      </c>
      <c r="R50" t="s">
        <v>4811</v>
      </c>
    </row>
    <row r="51" spans="1:18" x14ac:dyDescent="0.3">
      <c r="A51">
        <v>50</v>
      </c>
      <c r="B51" s="1">
        <v>45435.663657407407</v>
      </c>
      <c r="C51" s="1">
        <v>45435.663807870369</v>
      </c>
      <c r="D51" t="s">
        <v>7692</v>
      </c>
      <c r="E51" t="s">
        <v>7693</v>
      </c>
      <c r="F51" t="s">
        <v>7694</v>
      </c>
      <c r="G51">
        <v>13</v>
      </c>
      <c r="H51">
        <v>10</v>
      </c>
      <c r="I51" t="s">
        <v>6732</v>
      </c>
      <c r="J51" t="s">
        <v>7695</v>
      </c>
      <c r="K51" t="s">
        <v>7696</v>
      </c>
      <c r="L51" t="s">
        <v>7410</v>
      </c>
      <c r="M51" t="s">
        <v>7700</v>
      </c>
      <c r="N51" t="s">
        <v>5026</v>
      </c>
      <c r="O51" t="s">
        <v>7697</v>
      </c>
      <c r="P51" t="s">
        <v>7698</v>
      </c>
      <c r="Q51" t="s">
        <v>7699</v>
      </c>
      <c r="R51" t="s">
        <v>4837</v>
      </c>
    </row>
    <row r="52" spans="1:18" x14ac:dyDescent="0.3">
      <c r="A52">
        <v>51</v>
      </c>
      <c r="B52" s="1">
        <v>45435.792430555557</v>
      </c>
      <c r="C52" s="1">
        <v>45435.801412037035</v>
      </c>
      <c r="D52" t="s">
        <v>7701</v>
      </c>
      <c r="E52" t="s">
        <v>7702</v>
      </c>
      <c r="F52" t="s">
        <v>7702</v>
      </c>
      <c r="G52">
        <v>13</v>
      </c>
      <c r="H52">
        <v>15</v>
      </c>
      <c r="I52" t="s">
        <v>5216</v>
      </c>
      <c r="J52" t="s">
        <v>7703</v>
      </c>
      <c r="K52" t="s">
        <v>7704</v>
      </c>
      <c r="L52" t="s">
        <v>7705</v>
      </c>
      <c r="M52" t="s">
        <v>7708</v>
      </c>
      <c r="N52" t="s">
        <v>5026</v>
      </c>
      <c r="O52" t="s">
        <v>7706</v>
      </c>
      <c r="P52" t="s">
        <v>7431</v>
      </c>
      <c r="Q52" t="s">
        <v>7707</v>
      </c>
      <c r="R52" t="s">
        <v>4811</v>
      </c>
    </row>
    <row r="53" spans="1:18" x14ac:dyDescent="0.3">
      <c r="A53">
        <v>52</v>
      </c>
      <c r="B53" s="1">
        <v>45435.79184027778</v>
      </c>
      <c r="C53" s="1">
        <v>45435.837650462963</v>
      </c>
      <c r="D53" t="s">
        <v>7709</v>
      </c>
      <c r="E53" t="s">
        <v>7710</v>
      </c>
      <c r="F53" t="s">
        <v>7710</v>
      </c>
      <c r="G53">
        <v>13</v>
      </c>
      <c r="H53">
        <v>5</v>
      </c>
      <c r="I53" t="s">
        <v>4875</v>
      </c>
      <c r="J53" t="s">
        <v>7711</v>
      </c>
      <c r="K53" t="s">
        <v>7712</v>
      </c>
      <c r="L53" t="s">
        <v>7713</v>
      </c>
      <c r="M53" t="s">
        <v>7718</v>
      </c>
      <c r="N53" t="s">
        <v>7714</v>
      </c>
      <c r="O53" t="s">
        <v>7715</v>
      </c>
      <c r="P53" t="s">
        <v>7716</v>
      </c>
      <c r="Q53" t="s">
        <v>7717</v>
      </c>
      <c r="R53" t="s">
        <v>4811</v>
      </c>
    </row>
    <row r="54" spans="1:18" x14ac:dyDescent="0.3">
      <c r="A54">
        <v>53</v>
      </c>
      <c r="B54" s="1">
        <v>45435.858749999999</v>
      </c>
      <c r="C54" s="1">
        <v>45435.866990740738</v>
      </c>
      <c r="D54" t="s">
        <v>7719</v>
      </c>
      <c r="E54" t="s">
        <v>7720</v>
      </c>
      <c r="F54" t="s">
        <v>7720</v>
      </c>
      <c r="G54">
        <v>13</v>
      </c>
      <c r="H54">
        <v>4</v>
      </c>
      <c r="I54" t="s">
        <v>7721</v>
      </c>
      <c r="J54" t="s">
        <v>7722</v>
      </c>
      <c r="K54" t="s">
        <v>7712</v>
      </c>
      <c r="L54" t="s">
        <v>7723</v>
      </c>
      <c r="M54" t="s">
        <v>7718</v>
      </c>
      <c r="N54" t="s">
        <v>7724</v>
      </c>
      <c r="O54" t="s">
        <v>7725</v>
      </c>
      <c r="P54" t="s">
        <v>7726</v>
      </c>
      <c r="Q54" t="s">
        <v>7727</v>
      </c>
      <c r="R54" t="s">
        <v>4811</v>
      </c>
    </row>
    <row r="55" spans="1:18" x14ac:dyDescent="0.3">
      <c r="A55">
        <v>54</v>
      </c>
      <c r="B55" s="1">
        <v>45435.863912037035</v>
      </c>
      <c r="C55" s="1">
        <v>45435.871990740743</v>
      </c>
      <c r="D55" t="s">
        <v>7728</v>
      </c>
      <c r="E55" t="s">
        <v>7729</v>
      </c>
      <c r="F55" t="s">
        <v>7730</v>
      </c>
      <c r="G55">
        <v>13</v>
      </c>
      <c r="H55">
        <v>2</v>
      </c>
      <c r="I55" t="s">
        <v>7407</v>
      </c>
      <c r="J55" t="s">
        <v>7731</v>
      </c>
      <c r="K55" t="s">
        <v>7712</v>
      </c>
      <c r="L55" t="s">
        <v>7732</v>
      </c>
      <c r="M55" t="s">
        <v>7718</v>
      </c>
      <c r="N55" t="s">
        <v>7733</v>
      </c>
      <c r="O55" t="s">
        <v>7734</v>
      </c>
      <c r="P55" t="s">
        <v>7735</v>
      </c>
      <c r="Q55" t="s">
        <v>7727</v>
      </c>
      <c r="R55" t="s">
        <v>4811</v>
      </c>
    </row>
    <row r="56" spans="1:18" x14ac:dyDescent="0.3">
      <c r="A56">
        <v>55</v>
      </c>
      <c r="B56" s="1">
        <v>45435.872939814813</v>
      </c>
      <c r="C56" s="1">
        <v>45435.879791666666</v>
      </c>
      <c r="D56" t="s">
        <v>7736</v>
      </c>
      <c r="E56" t="s">
        <v>7737</v>
      </c>
      <c r="F56" t="s">
        <v>7738</v>
      </c>
      <c r="G56">
        <v>13</v>
      </c>
      <c r="H56">
        <v>30</v>
      </c>
      <c r="I56" t="s">
        <v>7739</v>
      </c>
      <c r="J56" t="s">
        <v>7740</v>
      </c>
      <c r="K56" t="s">
        <v>7741</v>
      </c>
      <c r="L56" t="s">
        <v>7742</v>
      </c>
      <c r="M56" t="s">
        <v>7747</v>
      </c>
      <c r="N56" t="s">
        <v>7743</v>
      </c>
      <c r="O56" t="s">
        <v>7744</v>
      </c>
      <c r="P56" t="s">
        <v>7745</v>
      </c>
      <c r="Q56" t="s">
        <v>7746</v>
      </c>
      <c r="R56" t="s">
        <v>4811</v>
      </c>
    </row>
    <row r="57" spans="1:18" x14ac:dyDescent="0.3">
      <c r="A57">
        <v>56</v>
      </c>
      <c r="B57" s="1">
        <v>45435.874930555554</v>
      </c>
      <c r="C57" s="1">
        <v>45435.885567129626</v>
      </c>
      <c r="D57" t="s">
        <v>7748</v>
      </c>
      <c r="E57" t="s">
        <v>7749</v>
      </c>
      <c r="F57" t="s">
        <v>7749</v>
      </c>
      <c r="G57">
        <v>13</v>
      </c>
      <c r="H57">
        <v>18</v>
      </c>
      <c r="I57" t="s">
        <v>7750</v>
      </c>
      <c r="J57" t="s">
        <v>7751</v>
      </c>
      <c r="K57" t="s">
        <v>7752</v>
      </c>
      <c r="L57" t="s">
        <v>7753</v>
      </c>
      <c r="M57" t="s">
        <v>7758</v>
      </c>
      <c r="N57" t="s">
        <v>7754</v>
      </c>
      <c r="O57" t="s">
        <v>7755</v>
      </c>
      <c r="P57" t="s">
        <v>7756</v>
      </c>
      <c r="Q57" t="s">
        <v>7757</v>
      </c>
      <c r="R57" t="s">
        <v>4811</v>
      </c>
    </row>
    <row r="58" spans="1:18" x14ac:dyDescent="0.3">
      <c r="A58">
        <v>57</v>
      </c>
      <c r="B58" s="1">
        <v>45436.008958333332</v>
      </c>
      <c r="C58" s="1">
        <v>45436.01222222222</v>
      </c>
      <c r="D58" t="s">
        <v>7759</v>
      </c>
      <c r="E58" t="s">
        <v>7760</v>
      </c>
      <c r="F58" t="s">
        <v>7761</v>
      </c>
      <c r="G58">
        <v>13</v>
      </c>
      <c r="H58">
        <v>14</v>
      </c>
      <c r="I58" t="s">
        <v>7762</v>
      </c>
      <c r="J58" t="s">
        <v>7763</v>
      </c>
      <c r="K58" t="s">
        <v>7764</v>
      </c>
      <c r="L58" t="s">
        <v>7765</v>
      </c>
      <c r="M58" t="s">
        <v>7768</v>
      </c>
      <c r="N58" t="s">
        <v>4892</v>
      </c>
      <c r="O58" t="s">
        <v>7766</v>
      </c>
      <c r="P58" t="s">
        <v>7477</v>
      </c>
      <c r="Q58" t="s">
        <v>7767</v>
      </c>
      <c r="R58" t="s">
        <v>4811</v>
      </c>
    </row>
    <row r="59" spans="1:18" x14ac:dyDescent="0.3">
      <c r="A59">
        <v>58</v>
      </c>
      <c r="B59" s="1">
        <v>45436.578113425923</v>
      </c>
      <c r="C59" s="1">
        <v>45436.582048611112</v>
      </c>
      <c r="D59" t="s">
        <v>7769</v>
      </c>
      <c r="E59" t="s">
        <v>7770</v>
      </c>
      <c r="F59" t="s">
        <v>7771</v>
      </c>
      <c r="G59">
        <v>8</v>
      </c>
      <c r="H59">
        <v>18</v>
      </c>
      <c r="I59" t="s">
        <v>7772</v>
      </c>
      <c r="J59" t="s">
        <v>7773</v>
      </c>
      <c r="K59" t="s">
        <v>4830</v>
      </c>
      <c r="L59" t="s">
        <v>7774</v>
      </c>
      <c r="M59" t="s">
        <v>7779</v>
      </c>
      <c r="N59" t="s">
        <v>7775</v>
      </c>
      <c r="O59" t="s">
        <v>7776</v>
      </c>
      <c r="P59" t="s">
        <v>7777</v>
      </c>
      <c r="Q59" t="s">
        <v>7778</v>
      </c>
      <c r="R59" t="s">
        <v>4811</v>
      </c>
    </row>
    <row r="60" spans="1:18" x14ac:dyDescent="0.3">
      <c r="A60">
        <v>59</v>
      </c>
      <c r="B60" s="1">
        <v>45436.56517361111</v>
      </c>
      <c r="C60" s="1">
        <v>45436.584560185183</v>
      </c>
      <c r="D60" t="s">
        <v>7780</v>
      </c>
      <c r="E60" t="s">
        <v>7781</v>
      </c>
      <c r="F60" t="s">
        <v>7781</v>
      </c>
      <c r="G60">
        <v>8</v>
      </c>
      <c r="H60">
        <v>10</v>
      </c>
      <c r="I60" t="s">
        <v>7782</v>
      </c>
      <c r="J60" t="s">
        <v>7783</v>
      </c>
      <c r="K60" t="s">
        <v>7784</v>
      </c>
      <c r="L60" t="s">
        <v>7785</v>
      </c>
      <c r="M60" t="s">
        <v>7790</v>
      </c>
      <c r="N60" t="s">
        <v>7786</v>
      </c>
      <c r="O60" t="s">
        <v>7787</v>
      </c>
      <c r="P60" t="s">
        <v>7788</v>
      </c>
      <c r="Q60" t="s">
        <v>7789</v>
      </c>
      <c r="R60" t="s">
        <v>4811</v>
      </c>
    </row>
    <row r="61" spans="1:18" x14ac:dyDescent="0.3">
      <c r="A61">
        <v>60</v>
      </c>
      <c r="B61" s="1">
        <v>45436.561782407407</v>
      </c>
      <c r="C61" s="1">
        <v>45436.58489583333</v>
      </c>
      <c r="D61" t="s">
        <v>7791</v>
      </c>
      <c r="E61" t="s">
        <v>7792</v>
      </c>
      <c r="F61" t="s">
        <v>7793</v>
      </c>
      <c r="G61">
        <v>8</v>
      </c>
      <c r="H61">
        <v>19</v>
      </c>
      <c r="I61" t="s">
        <v>7794</v>
      </c>
      <c r="J61" t="s">
        <v>7795</v>
      </c>
      <c r="K61" t="s">
        <v>7796</v>
      </c>
      <c r="L61" t="s">
        <v>7797</v>
      </c>
      <c r="M61" t="s">
        <v>7802</v>
      </c>
      <c r="N61" t="s">
        <v>7798</v>
      </c>
      <c r="O61" t="s">
        <v>7799</v>
      </c>
      <c r="P61" t="s">
        <v>7800</v>
      </c>
      <c r="Q61" t="s">
        <v>7801</v>
      </c>
      <c r="R61" t="s">
        <v>4811</v>
      </c>
    </row>
    <row r="62" spans="1:18" x14ac:dyDescent="0.3">
      <c r="A62">
        <v>61</v>
      </c>
      <c r="B62" s="1">
        <v>45436.561874999999</v>
      </c>
      <c r="C62" s="1">
        <v>45436.584918981483</v>
      </c>
      <c r="D62" t="s">
        <v>7803</v>
      </c>
      <c r="E62" t="s">
        <v>7804</v>
      </c>
      <c r="F62" t="s">
        <v>7804</v>
      </c>
      <c r="G62">
        <v>8</v>
      </c>
      <c r="H62">
        <v>31</v>
      </c>
      <c r="I62" t="s">
        <v>6732</v>
      </c>
      <c r="J62" t="s">
        <v>107</v>
      </c>
      <c r="K62" t="s">
        <v>7805</v>
      </c>
      <c r="L62" t="s">
        <v>7806</v>
      </c>
      <c r="M62" t="s">
        <v>7811</v>
      </c>
      <c r="N62" t="s">
        <v>7807</v>
      </c>
      <c r="O62" t="s">
        <v>7808</v>
      </c>
      <c r="P62" t="s">
        <v>7809</v>
      </c>
      <c r="Q62" t="s">
        <v>7810</v>
      </c>
      <c r="R62" t="s">
        <v>4811</v>
      </c>
    </row>
    <row r="63" spans="1:18" x14ac:dyDescent="0.3">
      <c r="A63">
        <v>62</v>
      </c>
      <c r="B63" s="1">
        <v>45436.561851851853</v>
      </c>
      <c r="C63" s="1">
        <v>45436.584918981483</v>
      </c>
      <c r="D63" t="s">
        <v>7812</v>
      </c>
      <c r="E63" t="s">
        <v>7813</v>
      </c>
      <c r="F63" t="s">
        <v>7813</v>
      </c>
      <c r="G63">
        <v>8</v>
      </c>
      <c r="H63">
        <v>13</v>
      </c>
      <c r="I63" t="s">
        <v>7814</v>
      </c>
      <c r="J63" t="s">
        <v>7815</v>
      </c>
      <c r="K63" t="s">
        <v>7816</v>
      </c>
      <c r="L63" t="s">
        <v>7410</v>
      </c>
      <c r="M63" t="s">
        <v>7818</v>
      </c>
      <c r="N63" t="s">
        <v>7807</v>
      </c>
      <c r="O63" t="s">
        <v>7817</v>
      </c>
      <c r="P63" t="s">
        <v>7431</v>
      </c>
      <c r="Q63" t="s">
        <v>7810</v>
      </c>
      <c r="R63" t="s">
        <v>4811</v>
      </c>
    </row>
    <row r="64" spans="1:18" x14ac:dyDescent="0.3">
      <c r="A64">
        <v>63</v>
      </c>
      <c r="B64" s="1">
        <v>45436.562592592592</v>
      </c>
      <c r="C64" s="1">
        <v>45436.585104166668</v>
      </c>
      <c r="D64" t="s">
        <v>7819</v>
      </c>
      <c r="E64" t="s">
        <v>7820</v>
      </c>
      <c r="F64" t="s">
        <v>7821</v>
      </c>
      <c r="G64">
        <v>8</v>
      </c>
      <c r="H64">
        <v>26</v>
      </c>
      <c r="I64" t="s">
        <v>7822</v>
      </c>
      <c r="J64" t="s">
        <v>7823</v>
      </c>
      <c r="K64" t="s">
        <v>7816</v>
      </c>
      <c r="L64" t="s">
        <v>7410</v>
      </c>
      <c r="M64" t="s">
        <v>7827</v>
      </c>
      <c r="N64" t="s">
        <v>7807</v>
      </c>
      <c r="O64" t="s">
        <v>7824</v>
      </c>
      <c r="P64" t="s">
        <v>7825</v>
      </c>
      <c r="Q64" t="s">
        <v>7826</v>
      </c>
      <c r="R64" t="s">
        <v>4811</v>
      </c>
    </row>
    <row r="65" spans="1:18" x14ac:dyDescent="0.3">
      <c r="A65">
        <v>64</v>
      </c>
      <c r="B65" s="1">
        <v>45436.56181712963</v>
      </c>
      <c r="C65" s="1">
        <v>45436.585138888891</v>
      </c>
      <c r="D65" t="s">
        <v>7828</v>
      </c>
      <c r="E65" t="s">
        <v>7829</v>
      </c>
      <c r="F65" t="s">
        <v>7829</v>
      </c>
      <c r="G65">
        <v>8</v>
      </c>
      <c r="H65">
        <v>27</v>
      </c>
      <c r="I65" t="s">
        <v>7830</v>
      </c>
      <c r="J65" t="s">
        <v>7831</v>
      </c>
      <c r="K65" t="s">
        <v>7832</v>
      </c>
      <c r="L65" t="s">
        <v>7833</v>
      </c>
      <c r="M65" t="s">
        <v>7838</v>
      </c>
      <c r="N65" t="s">
        <v>7834</v>
      </c>
      <c r="O65" t="s">
        <v>7835</v>
      </c>
      <c r="P65" t="s">
        <v>7836</v>
      </c>
      <c r="Q65" t="s">
        <v>7837</v>
      </c>
      <c r="R65" t="s">
        <v>4811</v>
      </c>
    </row>
    <row r="66" spans="1:18" x14ac:dyDescent="0.3">
      <c r="A66">
        <v>65</v>
      </c>
      <c r="B66" s="1">
        <v>45436.585370370369</v>
      </c>
      <c r="C66" s="1">
        <v>45436.585486111115</v>
      </c>
      <c r="D66" t="s">
        <v>7839</v>
      </c>
      <c r="E66" t="s">
        <v>7840</v>
      </c>
      <c r="F66" t="s">
        <v>7840</v>
      </c>
      <c r="G66">
        <v>8</v>
      </c>
      <c r="H66">
        <v>33</v>
      </c>
      <c r="I66" t="s">
        <v>7841</v>
      </c>
      <c r="J66" t="s">
        <v>1037</v>
      </c>
      <c r="K66" t="s">
        <v>7842</v>
      </c>
      <c r="L66" t="s">
        <v>7410</v>
      </c>
      <c r="M66" t="s">
        <v>7846</v>
      </c>
      <c r="N66" t="s">
        <v>7843</v>
      </c>
      <c r="O66" t="s">
        <v>7844</v>
      </c>
      <c r="P66" t="s">
        <v>5036</v>
      </c>
      <c r="Q66" t="s">
        <v>7845</v>
      </c>
      <c r="R66" t="s">
        <v>4811</v>
      </c>
    </row>
    <row r="67" spans="1:18" x14ac:dyDescent="0.3">
      <c r="A67">
        <v>66</v>
      </c>
      <c r="B67" s="1">
        <v>45436.562210648146</v>
      </c>
      <c r="C67" s="1">
        <v>45436.585520833331</v>
      </c>
      <c r="D67" t="s">
        <v>7847</v>
      </c>
      <c r="E67" t="s">
        <v>7848</v>
      </c>
      <c r="F67" t="s">
        <v>7849</v>
      </c>
      <c r="G67">
        <v>8</v>
      </c>
      <c r="H67">
        <v>37</v>
      </c>
      <c r="I67" t="s">
        <v>7841</v>
      </c>
      <c r="J67" t="s">
        <v>1037</v>
      </c>
      <c r="K67" t="s">
        <v>7842</v>
      </c>
      <c r="L67" t="s">
        <v>7410</v>
      </c>
      <c r="M67" t="s">
        <v>7846</v>
      </c>
      <c r="N67" t="s">
        <v>7850</v>
      </c>
      <c r="O67" t="s">
        <v>7844</v>
      </c>
      <c r="P67" t="s">
        <v>5036</v>
      </c>
      <c r="Q67" t="s">
        <v>7845</v>
      </c>
      <c r="R67" t="s">
        <v>4811</v>
      </c>
    </row>
    <row r="68" spans="1:18" x14ac:dyDescent="0.3">
      <c r="A68">
        <v>67</v>
      </c>
      <c r="B68" s="1">
        <v>45436.561909722222</v>
      </c>
      <c r="C68" s="1">
        <v>45436.585543981484</v>
      </c>
      <c r="D68" t="s">
        <v>7851</v>
      </c>
      <c r="E68" t="s">
        <v>7852</v>
      </c>
      <c r="F68" t="s">
        <v>7853</v>
      </c>
      <c r="G68">
        <v>8</v>
      </c>
      <c r="H68">
        <v>24</v>
      </c>
      <c r="I68" t="s">
        <v>7854</v>
      </c>
      <c r="J68" t="s">
        <v>7855</v>
      </c>
      <c r="K68" t="s">
        <v>7816</v>
      </c>
      <c r="L68" t="s">
        <v>7856</v>
      </c>
      <c r="M68" t="s">
        <v>7818</v>
      </c>
      <c r="N68" t="s">
        <v>7807</v>
      </c>
      <c r="O68" t="s">
        <v>7808</v>
      </c>
      <c r="P68" t="s">
        <v>7857</v>
      </c>
      <c r="Q68" t="s">
        <v>7858</v>
      </c>
      <c r="R68" t="s">
        <v>4811</v>
      </c>
    </row>
    <row r="69" spans="1:18" x14ac:dyDescent="0.3">
      <c r="A69">
        <v>68</v>
      </c>
      <c r="B69" s="1">
        <v>45436.561840277776</v>
      </c>
      <c r="C69" s="1">
        <v>45436.5858912037</v>
      </c>
      <c r="D69" t="s">
        <v>7859</v>
      </c>
      <c r="E69" t="s">
        <v>7860</v>
      </c>
      <c r="F69" t="s">
        <v>7861</v>
      </c>
      <c r="G69">
        <v>8</v>
      </c>
      <c r="H69">
        <v>36</v>
      </c>
      <c r="I69" t="s">
        <v>7862</v>
      </c>
      <c r="J69" t="s">
        <v>7863</v>
      </c>
      <c r="K69" t="s">
        <v>7864</v>
      </c>
      <c r="L69" t="s">
        <v>7865</v>
      </c>
      <c r="M69" t="s">
        <v>7869</v>
      </c>
      <c r="N69" t="s">
        <v>7866</v>
      </c>
      <c r="O69" t="s">
        <v>7867</v>
      </c>
      <c r="P69" t="s">
        <v>5036</v>
      </c>
      <c r="Q69" t="s">
        <v>7868</v>
      </c>
      <c r="R69" t="s">
        <v>4811</v>
      </c>
    </row>
    <row r="70" spans="1:18" x14ac:dyDescent="0.3">
      <c r="A70">
        <v>69</v>
      </c>
      <c r="B70" s="1">
        <v>45436.577384259261</v>
      </c>
      <c r="C70" s="1">
        <v>45436.586018518516</v>
      </c>
      <c r="D70" t="s">
        <v>7870</v>
      </c>
      <c r="E70" t="s">
        <v>7871</v>
      </c>
      <c r="F70" t="s">
        <v>7872</v>
      </c>
      <c r="G70">
        <v>8</v>
      </c>
      <c r="H70">
        <v>39</v>
      </c>
      <c r="I70" t="s">
        <v>7862</v>
      </c>
      <c r="J70" t="s">
        <v>107</v>
      </c>
      <c r="K70" t="s">
        <v>7873</v>
      </c>
      <c r="L70" t="s">
        <v>7874</v>
      </c>
      <c r="M70" t="s">
        <v>7879</v>
      </c>
      <c r="N70" t="s">
        <v>7875</v>
      </c>
      <c r="O70" t="s">
        <v>7876</v>
      </c>
      <c r="P70" t="s">
        <v>7877</v>
      </c>
      <c r="Q70" t="s">
        <v>7878</v>
      </c>
      <c r="R70" t="s">
        <v>4811</v>
      </c>
    </row>
    <row r="71" spans="1:18" x14ac:dyDescent="0.3">
      <c r="A71">
        <v>70</v>
      </c>
      <c r="B71" s="1">
        <v>45436.564583333333</v>
      </c>
      <c r="C71" s="1">
        <v>45436.586192129631</v>
      </c>
      <c r="D71" t="s">
        <v>7880</v>
      </c>
      <c r="E71" t="s">
        <v>7881</v>
      </c>
      <c r="F71" t="s">
        <v>7882</v>
      </c>
      <c r="G71">
        <v>8</v>
      </c>
      <c r="H71">
        <v>8</v>
      </c>
      <c r="I71" t="s">
        <v>7883</v>
      </c>
      <c r="J71" t="s">
        <v>7884</v>
      </c>
      <c r="K71" t="s">
        <v>7885</v>
      </c>
      <c r="L71" t="s">
        <v>7886</v>
      </c>
      <c r="M71" t="s">
        <v>7890</v>
      </c>
      <c r="N71" t="s">
        <v>7786</v>
      </c>
      <c r="O71" t="s">
        <v>7887</v>
      </c>
      <c r="P71" t="s">
        <v>7888</v>
      </c>
      <c r="Q71" t="s">
        <v>7889</v>
      </c>
      <c r="R71" t="s">
        <v>4811</v>
      </c>
    </row>
    <row r="72" spans="1:18" x14ac:dyDescent="0.3">
      <c r="A72">
        <v>71</v>
      </c>
      <c r="B72" s="1">
        <v>45436.562071759261</v>
      </c>
      <c r="C72" s="1">
        <v>45436.586192129631</v>
      </c>
      <c r="D72" t="s">
        <v>7891</v>
      </c>
      <c r="E72" t="s">
        <v>7892</v>
      </c>
      <c r="F72" t="s">
        <v>7892</v>
      </c>
      <c r="G72">
        <v>8</v>
      </c>
      <c r="H72">
        <v>29</v>
      </c>
      <c r="I72" t="s">
        <v>7893</v>
      </c>
      <c r="J72" t="s">
        <v>7894</v>
      </c>
      <c r="K72" t="s">
        <v>7842</v>
      </c>
      <c r="L72" t="s">
        <v>7895</v>
      </c>
      <c r="M72" t="s">
        <v>7899</v>
      </c>
      <c r="N72" t="s">
        <v>7896</v>
      </c>
      <c r="O72" t="s">
        <v>7897</v>
      </c>
      <c r="P72" t="s">
        <v>7898</v>
      </c>
      <c r="Q72" t="s">
        <v>7845</v>
      </c>
      <c r="R72" t="s">
        <v>4811</v>
      </c>
    </row>
    <row r="73" spans="1:18" x14ac:dyDescent="0.3">
      <c r="A73">
        <v>72</v>
      </c>
      <c r="B73" s="1">
        <v>45436.561956018515</v>
      </c>
      <c r="C73" s="1">
        <v>45436.586261574077</v>
      </c>
      <c r="D73" t="s">
        <v>7900</v>
      </c>
      <c r="E73" t="s">
        <v>7901</v>
      </c>
      <c r="F73" t="s">
        <v>7902</v>
      </c>
      <c r="G73">
        <v>8</v>
      </c>
      <c r="H73">
        <v>23</v>
      </c>
      <c r="I73" t="s">
        <v>7903</v>
      </c>
      <c r="J73" t="s">
        <v>7904</v>
      </c>
      <c r="K73" t="s">
        <v>4995</v>
      </c>
      <c r="L73" t="s">
        <v>7905</v>
      </c>
      <c r="M73" t="s">
        <v>7908</v>
      </c>
      <c r="N73" t="s">
        <v>7906</v>
      </c>
      <c r="O73" t="s">
        <v>7876</v>
      </c>
      <c r="P73" t="s">
        <v>7907</v>
      </c>
      <c r="Q73" t="s">
        <v>7868</v>
      </c>
      <c r="R73" t="s">
        <v>4811</v>
      </c>
    </row>
    <row r="74" spans="1:18" x14ac:dyDescent="0.3">
      <c r="A74">
        <v>73</v>
      </c>
      <c r="B74" s="1">
        <v>45436.562002314815</v>
      </c>
      <c r="C74" s="1">
        <v>45436.586273148147</v>
      </c>
      <c r="D74" t="s">
        <v>7909</v>
      </c>
      <c r="E74" t="s">
        <v>7910</v>
      </c>
      <c r="F74" t="s">
        <v>7910</v>
      </c>
      <c r="G74">
        <v>8</v>
      </c>
      <c r="H74">
        <v>38</v>
      </c>
      <c r="I74" t="s">
        <v>7911</v>
      </c>
      <c r="J74" t="s">
        <v>7912</v>
      </c>
      <c r="K74" t="s">
        <v>4995</v>
      </c>
      <c r="L74" t="s">
        <v>7913</v>
      </c>
      <c r="M74" t="s">
        <v>7917</v>
      </c>
      <c r="N74" t="s">
        <v>7914</v>
      </c>
      <c r="O74" t="s">
        <v>7915</v>
      </c>
      <c r="P74" t="s">
        <v>7916</v>
      </c>
      <c r="Q74" t="s">
        <v>7868</v>
      </c>
      <c r="R74" t="s">
        <v>4811</v>
      </c>
    </row>
    <row r="75" spans="1:18" x14ac:dyDescent="0.3">
      <c r="A75">
        <v>74</v>
      </c>
      <c r="B75" s="1">
        <v>45436.562650462962</v>
      </c>
      <c r="C75" s="1">
        <v>45436.586550925924</v>
      </c>
      <c r="D75" t="s">
        <v>7918</v>
      </c>
      <c r="E75" t="s">
        <v>7919</v>
      </c>
      <c r="F75" t="s">
        <v>7919</v>
      </c>
      <c r="G75">
        <v>8</v>
      </c>
      <c r="H75">
        <v>34</v>
      </c>
      <c r="I75" t="s">
        <v>6732</v>
      </c>
      <c r="J75" t="s">
        <v>7920</v>
      </c>
      <c r="K75" t="s">
        <v>7921</v>
      </c>
      <c r="L75" t="s">
        <v>7922</v>
      </c>
      <c r="M75" t="s">
        <v>7926</v>
      </c>
      <c r="N75" t="s">
        <v>7843</v>
      </c>
      <c r="O75" t="s">
        <v>7923</v>
      </c>
      <c r="P75" t="s">
        <v>7924</v>
      </c>
      <c r="Q75" t="s">
        <v>7925</v>
      </c>
      <c r="R75" t="s">
        <v>4811</v>
      </c>
    </row>
    <row r="76" spans="1:18" x14ac:dyDescent="0.3">
      <c r="A76">
        <v>75</v>
      </c>
      <c r="B76" s="1">
        <v>45436.584328703706</v>
      </c>
      <c r="C76" s="1">
        <v>45436.586550925924</v>
      </c>
      <c r="D76" t="s">
        <v>7927</v>
      </c>
      <c r="E76" t="s">
        <v>7928</v>
      </c>
      <c r="F76" t="s">
        <v>7929</v>
      </c>
      <c r="G76">
        <v>8</v>
      </c>
      <c r="H76">
        <v>35</v>
      </c>
      <c r="I76" t="s">
        <v>7930</v>
      </c>
      <c r="J76" t="s">
        <v>7931</v>
      </c>
      <c r="K76" t="s">
        <v>7932</v>
      </c>
      <c r="L76" t="s">
        <v>7933</v>
      </c>
      <c r="M76" t="s">
        <v>7936</v>
      </c>
      <c r="N76" t="s">
        <v>7934</v>
      </c>
      <c r="O76" t="s">
        <v>7923</v>
      </c>
      <c r="P76" t="s">
        <v>7935</v>
      </c>
      <c r="Q76" t="s">
        <v>7801</v>
      </c>
      <c r="R76" t="s">
        <v>4811</v>
      </c>
    </row>
    <row r="77" spans="1:18" x14ac:dyDescent="0.3">
      <c r="A77">
        <v>76</v>
      </c>
      <c r="B77" s="1">
        <v>45436.577476851853</v>
      </c>
      <c r="C77" s="1">
        <v>45436.586562500001</v>
      </c>
      <c r="D77" t="s">
        <v>7937</v>
      </c>
      <c r="E77" t="s">
        <v>7938</v>
      </c>
      <c r="F77" t="s">
        <v>7938</v>
      </c>
      <c r="G77">
        <v>8</v>
      </c>
      <c r="H77">
        <v>17</v>
      </c>
      <c r="I77" t="s">
        <v>7939</v>
      </c>
      <c r="J77" t="s">
        <v>7940</v>
      </c>
      <c r="K77" t="s">
        <v>7941</v>
      </c>
      <c r="L77" t="s">
        <v>7942</v>
      </c>
      <c r="M77" t="s">
        <v>7946</v>
      </c>
      <c r="N77" t="s">
        <v>7943</v>
      </c>
      <c r="O77" t="s">
        <v>7944</v>
      </c>
      <c r="P77" t="s">
        <v>7945</v>
      </c>
      <c r="Q77" t="s">
        <v>7868</v>
      </c>
      <c r="R77" t="s">
        <v>4811</v>
      </c>
    </row>
    <row r="78" spans="1:18" x14ac:dyDescent="0.3">
      <c r="A78">
        <v>77</v>
      </c>
      <c r="B78" s="1">
        <v>45436.561828703707</v>
      </c>
      <c r="C78" s="1">
        <v>45436.586944444447</v>
      </c>
      <c r="D78" t="s">
        <v>7947</v>
      </c>
      <c r="E78" t="s">
        <v>7948</v>
      </c>
      <c r="F78" t="s">
        <v>7949</v>
      </c>
      <c r="G78">
        <v>8</v>
      </c>
      <c r="H78">
        <v>16</v>
      </c>
      <c r="I78" t="s">
        <v>7950</v>
      </c>
      <c r="J78" t="s">
        <v>7951</v>
      </c>
      <c r="K78" t="s">
        <v>7952</v>
      </c>
      <c r="L78" t="s">
        <v>7410</v>
      </c>
      <c r="M78" t="s">
        <v>7956</v>
      </c>
      <c r="N78" t="s">
        <v>7953</v>
      </c>
      <c r="O78" t="s">
        <v>7808</v>
      </c>
      <c r="P78" t="s">
        <v>7954</v>
      </c>
      <c r="Q78" t="s">
        <v>7955</v>
      </c>
      <c r="R78" t="s">
        <v>4811</v>
      </c>
    </row>
    <row r="79" spans="1:18" x14ac:dyDescent="0.3">
      <c r="A79">
        <v>78</v>
      </c>
      <c r="B79" s="1">
        <v>45436.562916666669</v>
      </c>
      <c r="C79" s="1">
        <v>45436.587094907409</v>
      </c>
      <c r="D79" t="s">
        <v>7957</v>
      </c>
      <c r="E79" t="s">
        <v>7958</v>
      </c>
      <c r="F79" t="s">
        <v>7959</v>
      </c>
      <c r="G79">
        <v>8</v>
      </c>
      <c r="H79">
        <v>12</v>
      </c>
      <c r="I79" t="s">
        <v>6078</v>
      </c>
      <c r="J79" t="s">
        <v>7960</v>
      </c>
      <c r="K79" t="s">
        <v>7961</v>
      </c>
      <c r="L79" t="s">
        <v>7962</v>
      </c>
      <c r="M79" t="s">
        <v>7967</v>
      </c>
      <c r="N79" t="s">
        <v>7963</v>
      </c>
      <c r="O79" t="s">
        <v>7964</v>
      </c>
      <c r="P79" t="s">
        <v>7965</v>
      </c>
      <c r="Q79" t="s">
        <v>7966</v>
      </c>
      <c r="R79" t="s">
        <v>4811</v>
      </c>
    </row>
    <row r="80" spans="1:18" x14ac:dyDescent="0.3">
      <c r="A80">
        <v>79</v>
      </c>
      <c r="B80" s="1">
        <v>45436.561909722222</v>
      </c>
      <c r="C80" s="1">
        <v>45436.587152777778</v>
      </c>
      <c r="D80" t="s">
        <v>7968</v>
      </c>
      <c r="E80" t="s">
        <v>7969</v>
      </c>
      <c r="F80" t="s">
        <v>7969</v>
      </c>
      <c r="G80">
        <v>8</v>
      </c>
      <c r="H80">
        <v>7</v>
      </c>
      <c r="I80" t="s">
        <v>7970</v>
      </c>
      <c r="J80" t="s">
        <v>7971</v>
      </c>
      <c r="K80" t="s">
        <v>7972</v>
      </c>
      <c r="L80" t="s">
        <v>7973</v>
      </c>
      <c r="M80" t="s">
        <v>7978</v>
      </c>
      <c r="N80" t="s">
        <v>7974</v>
      </c>
      <c r="O80" t="s">
        <v>7975</v>
      </c>
      <c r="P80" t="s">
        <v>7976</v>
      </c>
      <c r="Q80" t="s">
        <v>7977</v>
      </c>
      <c r="R80" t="s">
        <v>4811</v>
      </c>
    </row>
    <row r="81" spans="1:18" x14ac:dyDescent="0.3">
      <c r="A81">
        <v>80</v>
      </c>
      <c r="B81" s="1">
        <v>45436.562465277777</v>
      </c>
      <c r="C81" s="1">
        <v>45436.587743055556</v>
      </c>
      <c r="D81" t="s">
        <v>7979</v>
      </c>
      <c r="E81" t="s">
        <v>7980</v>
      </c>
      <c r="F81" t="s">
        <v>7980</v>
      </c>
      <c r="G81">
        <v>8</v>
      </c>
      <c r="H81">
        <v>32</v>
      </c>
      <c r="I81" t="s">
        <v>7981</v>
      </c>
      <c r="J81" t="s">
        <v>7982</v>
      </c>
      <c r="K81" t="s">
        <v>7983</v>
      </c>
      <c r="L81" t="s">
        <v>7984</v>
      </c>
      <c r="M81" t="s">
        <v>7987</v>
      </c>
      <c r="N81" t="s">
        <v>7807</v>
      </c>
      <c r="O81" t="s">
        <v>7985</v>
      </c>
      <c r="P81" t="s">
        <v>7986</v>
      </c>
      <c r="Q81" t="s">
        <v>7858</v>
      </c>
      <c r="R81" t="s">
        <v>4811</v>
      </c>
    </row>
    <row r="82" spans="1:18" x14ac:dyDescent="0.3">
      <c r="A82">
        <v>81</v>
      </c>
      <c r="B82" s="1">
        <v>45436.575011574074</v>
      </c>
      <c r="C82" s="1">
        <v>45436.587881944448</v>
      </c>
      <c r="D82" t="s">
        <v>7988</v>
      </c>
      <c r="E82" t="s">
        <v>7989</v>
      </c>
      <c r="F82" t="s">
        <v>7990</v>
      </c>
      <c r="G82">
        <v>8</v>
      </c>
      <c r="H82">
        <v>5</v>
      </c>
      <c r="I82" t="s">
        <v>7991</v>
      </c>
      <c r="J82" t="s">
        <v>7992</v>
      </c>
      <c r="K82" t="s">
        <v>7993</v>
      </c>
      <c r="L82" t="s">
        <v>7994</v>
      </c>
      <c r="M82" t="s">
        <v>7998</v>
      </c>
      <c r="N82" t="s">
        <v>5026</v>
      </c>
      <c r="O82" t="s">
        <v>7995</v>
      </c>
      <c r="P82" t="s">
        <v>7996</v>
      </c>
      <c r="Q82" t="s">
        <v>7997</v>
      </c>
      <c r="R82" t="s">
        <v>4811</v>
      </c>
    </row>
    <row r="83" spans="1:18" x14ac:dyDescent="0.3">
      <c r="A83">
        <v>82</v>
      </c>
      <c r="B83" s="1">
        <v>45436.562245370369</v>
      </c>
      <c r="C83" s="1">
        <v>45436.588148148148</v>
      </c>
      <c r="D83" t="s">
        <v>7999</v>
      </c>
      <c r="E83" t="s">
        <v>8000</v>
      </c>
      <c r="F83" t="s">
        <v>8001</v>
      </c>
      <c r="G83">
        <v>8</v>
      </c>
      <c r="H83">
        <v>21</v>
      </c>
      <c r="I83" t="s">
        <v>8002</v>
      </c>
      <c r="J83" t="s">
        <v>8003</v>
      </c>
      <c r="K83" t="s">
        <v>8004</v>
      </c>
      <c r="L83" t="s">
        <v>8005</v>
      </c>
      <c r="M83" t="s">
        <v>7956</v>
      </c>
      <c r="N83" t="s">
        <v>8006</v>
      </c>
      <c r="O83" t="s">
        <v>8007</v>
      </c>
      <c r="P83" t="s">
        <v>8008</v>
      </c>
      <c r="Q83" t="s">
        <v>7955</v>
      </c>
      <c r="R83" t="s">
        <v>4811</v>
      </c>
    </row>
    <row r="84" spans="1:18" x14ac:dyDescent="0.3">
      <c r="A84">
        <v>83</v>
      </c>
      <c r="B84" s="1">
        <v>45436.562060185184</v>
      </c>
      <c r="C84" s="1">
        <v>45436.588182870371</v>
      </c>
      <c r="D84" t="s">
        <v>8009</v>
      </c>
      <c r="E84" t="s">
        <v>8010</v>
      </c>
      <c r="F84" t="s">
        <v>8011</v>
      </c>
      <c r="G84">
        <v>8</v>
      </c>
      <c r="H84">
        <v>9</v>
      </c>
      <c r="I84" t="s">
        <v>8012</v>
      </c>
      <c r="J84" t="s">
        <v>8013</v>
      </c>
      <c r="K84" t="s">
        <v>8014</v>
      </c>
      <c r="L84" t="s">
        <v>8015</v>
      </c>
      <c r="M84" t="s">
        <v>8020</v>
      </c>
      <c r="N84" t="s">
        <v>8016</v>
      </c>
      <c r="O84" t="s">
        <v>8017</v>
      </c>
      <c r="P84" t="s">
        <v>8018</v>
      </c>
      <c r="Q84" t="s">
        <v>8019</v>
      </c>
      <c r="R84" t="s">
        <v>4811</v>
      </c>
    </row>
    <row r="85" spans="1:18" x14ac:dyDescent="0.3">
      <c r="A85">
        <v>84</v>
      </c>
      <c r="B85" s="1">
        <v>45436.564432870371</v>
      </c>
      <c r="C85" s="1">
        <v>45436.588217592594</v>
      </c>
      <c r="D85" t="s">
        <v>8021</v>
      </c>
      <c r="E85" t="s">
        <v>8022</v>
      </c>
      <c r="F85" t="s">
        <v>8022</v>
      </c>
      <c r="G85">
        <v>8</v>
      </c>
      <c r="H85">
        <v>11</v>
      </c>
      <c r="I85" t="s">
        <v>4865</v>
      </c>
      <c r="J85" t="s">
        <v>8023</v>
      </c>
      <c r="K85" t="s">
        <v>8024</v>
      </c>
      <c r="L85" t="s">
        <v>8025</v>
      </c>
      <c r="M85" t="s">
        <v>8030</v>
      </c>
      <c r="N85" t="s">
        <v>8026</v>
      </c>
      <c r="O85" t="s">
        <v>8027</v>
      </c>
      <c r="P85" t="s">
        <v>8028</v>
      </c>
      <c r="Q85" t="s">
        <v>8029</v>
      </c>
      <c r="R85" t="s">
        <v>4811</v>
      </c>
    </row>
    <row r="86" spans="1:18" x14ac:dyDescent="0.3">
      <c r="A86">
        <v>85</v>
      </c>
      <c r="B86" s="1">
        <v>45436.561898148146</v>
      </c>
      <c r="C86" s="1">
        <v>45436.588217592594</v>
      </c>
      <c r="D86" t="s">
        <v>8031</v>
      </c>
      <c r="E86" t="s">
        <v>8032</v>
      </c>
      <c r="F86" t="s">
        <v>8033</v>
      </c>
      <c r="G86">
        <v>8</v>
      </c>
      <c r="H86">
        <v>14</v>
      </c>
      <c r="I86" t="s">
        <v>8034</v>
      </c>
      <c r="J86" t="s">
        <v>8035</v>
      </c>
      <c r="K86" t="s">
        <v>8036</v>
      </c>
      <c r="L86" t="s">
        <v>8037</v>
      </c>
      <c r="M86" t="s">
        <v>8041</v>
      </c>
      <c r="N86" t="s">
        <v>8038</v>
      </c>
      <c r="O86" t="s">
        <v>8039</v>
      </c>
      <c r="P86" t="s">
        <v>7716</v>
      </c>
      <c r="Q86" t="s">
        <v>8040</v>
      </c>
      <c r="R86" t="s">
        <v>4811</v>
      </c>
    </row>
    <row r="87" spans="1:18" x14ac:dyDescent="0.3">
      <c r="A87">
        <v>86</v>
      </c>
      <c r="B87" s="1">
        <v>45436.562175925923</v>
      </c>
      <c r="C87" s="1">
        <v>45436.588229166664</v>
      </c>
      <c r="D87" t="s">
        <v>8042</v>
      </c>
      <c r="E87" t="s">
        <v>8043</v>
      </c>
      <c r="F87" t="s">
        <v>8043</v>
      </c>
      <c r="G87">
        <v>8</v>
      </c>
      <c r="H87">
        <v>20</v>
      </c>
      <c r="I87" t="s">
        <v>6732</v>
      </c>
      <c r="J87" t="s">
        <v>8044</v>
      </c>
      <c r="K87" t="s">
        <v>8045</v>
      </c>
      <c r="L87" t="s">
        <v>8046</v>
      </c>
      <c r="M87" t="s">
        <v>8049</v>
      </c>
      <c r="N87" t="s">
        <v>7843</v>
      </c>
      <c r="O87" t="s">
        <v>8047</v>
      </c>
      <c r="P87" t="s">
        <v>7935</v>
      </c>
      <c r="Q87" t="s">
        <v>8048</v>
      </c>
      <c r="R87" t="s">
        <v>4811</v>
      </c>
    </row>
    <row r="88" spans="1:18" x14ac:dyDescent="0.3">
      <c r="A88">
        <v>87</v>
      </c>
      <c r="B88" s="1">
        <v>45436.579814814817</v>
      </c>
      <c r="C88" s="1">
        <v>45436.588252314818</v>
      </c>
      <c r="D88" t="s">
        <v>8050</v>
      </c>
      <c r="E88" t="s">
        <v>8051</v>
      </c>
      <c r="F88" t="s">
        <v>8052</v>
      </c>
      <c r="G88">
        <v>8</v>
      </c>
      <c r="H88">
        <v>15</v>
      </c>
      <c r="I88" t="s">
        <v>7991</v>
      </c>
      <c r="J88" t="s">
        <v>1037</v>
      </c>
      <c r="K88" t="s">
        <v>7993</v>
      </c>
      <c r="L88" t="s">
        <v>8053</v>
      </c>
      <c r="M88" t="s">
        <v>7956</v>
      </c>
      <c r="N88" t="s">
        <v>5026</v>
      </c>
      <c r="O88" t="s">
        <v>7995</v>
      </c>
      <c r="P88" t="s">
        <v>7996</v>
      </c>
      <c r="Q88" t="s">
        <v>8054</v>
      </c>
      <c r="R88" t="s">
        <v>4811</v>
      </c>
    </row>
    <row r="89" spans="1:18" x14ac:dyDescent="0.3">
      <c r="A89">
        <v>88</v>
      </c>
      <c r="B89" s="1">
        <v>45436.561851851853</v>
      </c>
      <c r="C89" s="1">
        <v>45436.588287037041</v>
      </c>
      <c r="D89" t="s">
        <v>8055</v>
      </c>
      <c r="E89" t="s">
        <v>8056</v>
      </c>
      <c r="F89" t="s">
        <v>8057</v>
      </c>
      <c r="G89">
        <v>8</v>
      </c>
      <c r="H89">
        <v>22</v>
      </c>
      <c r="I89" t="s">
        <v>7407</v>
      </c>
      <c r="J89" t="s">
        <v>8058</v>
      </c>
      <c r="K89" t="s">
        <v>8059</v>
      </c>
      <c r="L89" t="s">
        <v>8060</v>
      </c>
      <c r="M89" t="s">
        <v>8061</v>
      </c>
      <c r="N89" t="s">
        <v>7843</v>
      </c>
      <c r="O89" t="s">
        <v>8047</v>
      </c>
      <c r="P89" t="s">
        <v>7935</v>
      </c>
      <c r="Q89" t="s">
        <v>8048</v>
      </c>
      <c r="R89" t="s">
        <v>4811</v>
      </c>
    </row>
    <row r="90" spans="1:18" x14ac:dyDescent="0.3">
      <c r="A90">
        <v>89</v>
      </c>
      <c r="B90" s="1">
        <v>45436.575509259259</v>
      </c>
      <c r="C90" s="1">
        <v>45436.588726851849</v>
      </c>
      <c r="D90" t="s">
        <v>8062</v>
      </c>
      <c r="E90" t="s">
        <v>8063</v>
      </c>
      <c r="F90" t="s">
        <v>8064</v>
      </c>
      <c r="G90">
        <v>8</v>
      </c>
      <c r="H90">
        <v>30</v>
      </c>
      <c r="I90" t="s">
        <v>8065</v>
      </c>
      <c r="J90" t="s">
        <v>7831</v>
      </c>
      <c r="K90" t="s">
        <v>8066</v>
      </c>
      <c r="L90" t="s">
        <v>8067</v>
      </c>
      <c r="M90" t="s">
        <v>8072</v>
      </c>
      <c r="N90" t="s">
        <v>8068</v>
      </c>
      <c r="O90" t="s">
        <v>8069</v>
      </c>
      <c r="P90" t="s">
        <v>8070</v>
      </c>
      <c r="Q90" t="s">
        <v>8071</v>
      </c>
      <c r="R90" t="s">
        <v>4811</v>
      </c>
    </row>
    <row r="91" spans="1:18" x14ac:dyDescent="0.3">
      <c r="A91">
        <v>90</v>
      </c>
      <c r="B91" s="1">
        <v>45436.562337962961</v>
      </c>
      <c r="C91" s="1">
        <v>45436.589560185188</v>
      </c>
      <c r="D91" t="s">
        <v>8073</v>
      </c>
      <c r="E91" t="s">
        <v>8074</v>
      </c>
      <c r="F91" t="s">
        <v>8075</v>
      </c>
      <c r="G91">
        <v>8</v>
      </c>
      <c r="H91">
        <v>6</v>
      </c>
      <c r="I91" t="s">
        <v>8076</v>
      </c>
      <c r="J91" t="s">
        <v>8077</v>
      </c>
      <c r="K91" t="s">
        <v>8078</v>
      </c>
      <c r="L91" t="s">
        <v>8079</v>
      </c>
      <c r="M91" t="s">
        <v>8084</v>
      </c>
      <c r="N91" t="s">
        <v>8080</v>
      </c>
      <c r="O91" t="s">
        <v>8081</v>
      </c>
      <c r="P91" t="s">
        <v>8082</v>
      </c>
      <c r="Q91" t="s">
        <v>8083</v>
      </c>
      <c r="R91" t="s">
        <v>4811</v>
      </c>
    </row>
    <row r="92" spans="1:18" x14ac:dyDescent="0.3">
      <c r="A92">
        <v>91</v>
      </c>
      <c r="B92" s="1">
        <v>45436.562326388892</v>
      </c>
      <c r="C92" s="1">
        <v>45436.589907407404</v>
      </c>
      <c r="D92" t="s">
        <v>8085</v>
      </c>
      <c r="E92" t="s">
        <v>8086</v>
      </c>
      <c r="F92" t="s">
        <v>8087</v>
      </c>
      <c r="G92">
        <v>8</v>
      </c>
      <c r="H92">
        <v>1</v>
      </c>
      <c r="I92" t="s">
        <v>8088</v>
      </c>
      <c r="J92" t="s">
        <v>8089</v>
      </c>
      <c r="K92" t="s">
        <v>8090</v>
      </c>
      <c r="L92" t="s">
        <v>8091</v>
      </c>
      <c r="M92" t="s">
        <v>8096</v>
      </c>
      <c r="N92" t="s">
        <v>8092</v>
      </c>
      <c r="O92" t="s">
        <v>8093</v>
      </c>
      <c r="P92" t="s">
        <v>8094</v>
      </c>
      <c r="Q92" t="s">
        <v>8095</v>
      </c>
      <c r="R92" t="s">
        <v>4811</v>
      </c>
    </row>
    <row r="93" spans="1:18" x14ac:dyDescent="0.3">
      <c r="A93">
        <v>92</v>
      </c>
      <c r="B93" s="1">
        <v>45436.567326388889</v>
      </c>
      <c r="C93" s="1">
        <v>45436.589953703704</v>
      </c>
      <c r="D93" t="s">
        <v>8097</v>
      </c>
      <c r="E93" t="s">
        <v>8098</v>
      </c>
      <c r="F93" t="s">
        <v>8099</v>
      </c>
      <c r="G93">
        <v>8</v>
      </c>
      <c r="H93">
        <v>25</v>
      </c>
      <c r="I93" t="s">
        <v>8100</v>
      </c>
      <c r="J93" t="s">
        <v>8101</v>
      </c>
      <c r="K93" t="s">
        <v>8102</v>
      </c>
      <c r="L93" t="s">
        <v>8103</v>
      </c>
      <c r="M93" t="s">
        <v>8108</v>
      </c>
      <c r="N93" t="s">
        <v>8104</v>
      </c>
      <c r="O93" t="s">
        <v>8105</v>
      </c>
      <c r="P93" t="s">
        <v>8106</v>
      </c>
      <c r="Q93" t="s">
        <v>8107</v>
      </c>
      <c r="R93" t="s">
        <v>4811</v>
      </c>
    </row>
    <row r="94" spans="1:18" x14ac:dyDescent="0.3">
      <c r="A94">
        <v>93</v>
      </c>
      <c r="B94" s="1">
        <v>45436.562222222223</v>
      </c>
      <c r="C94" s="1">
        <v>45436.590150462966</v>
      </c>
      <c r="D94" t="s">
        <v>8109</v>
      </c>
      <c r="E94" t="s">
        <v>8110</v>
      </c>
      <c r="F94" t="s">
        <v>8111</v>
      </c>
      <c r="G94">
        <v>8</v>
      </c>
      <c r="H94">
        <v>28</v>
      </c>
      <c r="I94" t="s">
        <v>8100</v>
      </c>
      <c r="J94" t="s">
        <v>8112</v>
      </c>
      <c r="K94" t="s">
        <v>8113</v>
      </c>
      <c r="L94" t="s">
        <v>8114</v>
      </c>
      <c r="M94" t="s">
        <v>8119</v>
      </c>
      <c r="N94" t="s">
        <v>8115</v>
      </c>
      <c r="O94" t="s">
        <v>8116</v>
      </c>
      <c r="P94" t="s">
        <v>8117</v>
      </c>
      <c r="Q94" t="s">
        <v>8118</v>
      </c>
      <c r="R94" t="s">
        <v>4811</v>
      </c>
    </row>
    <row r="95" spans="1:18" x14ac:dyDescent="0.3">
      <c r="A95">
        <v>94</v>
      </c>
      <c r="B95" s="1">
        <v>45436.561886574076</v>
      </c>
      <c r="C95" s="1">
        <v>45436.590254629627</v>
      </c>
      <c r="D95" t="s">
        <v>8120</v>
      </c>
      <c r="E95" t="s">
        <v>8121</v>
      </c>
      <c r="F95" t="s">
        <v>8122</v>
      </c>
      <c r="G95">
        <v>8</v>
      </c>
      <c r="H95">
        <v>3</v>
      </c>
      <c r="I95" t="s">
        <v>8123</v>
      </c>
      <c r="J95" t="s">
        <v>8124</v>
      </c>
      <c r="K95" t="s">
        <v>8125</v>
      </c>
      <c r="L95" t="s">
        <v>8126</v>
      </c>
      <c r="M95" t="s">
        <v>8127</v>
      </c>
      <c r="N95" t="s">
        <v>8127</v>
      </c>
      <c r="O95" t="s">
        <v>8128</v>
      </c>
      <c r="P95" t="s">
        <v>8129</v>
      </c>
      <c r="Q95" t="s">
        <v>8130</v>
      </c>
      <c r="R95" t="s">
        <v>4811</v>
      </c>
    </row>
    <row r="96" spans="1:18" x14ac:dyDescent="0.3">
      <c r="A96">
        <v>95</v>
      </c>
      <c r="B96" s="1">
        <v>45436.588807870372</v>
      </c>
      <c r="C96" s="1">
        <v>45436.590682870374</v>
      </c>
      <c r="D96" t="s">
        <v>8131</v>
      </c>
      <c r="E96" t="s">
        <v>8132</v>
      </c>
      <c r="F96" t="s">
        <v>8133</v>
      </c>
      <c r="G96">
        <v>8</v>
      </c>
      <c r="H96">
        <v>4</v>
      </c>
      <c r="I96" t="s">
        <v>8134</v>
      </c>
      <c r="J96" t="s">
        <v>8124</v>
      </c>
      <c r="K96" t="s">
        <v>8125</v>
      </c>
      <c r="L96" t="s">
        <v>7410</v>
      </c>
      <c r="M96" t="s">
        <v>8139</v>
      </c>
      <c r="N96" t="s">
        <v>8135</v>
      </c>
      <c r="O96" t="s">
        <v>8136</v>
      </c>
      <c r="P96" t="s">
        <v>8137</v>
      </c>
      <c r="Q96" t="s">
        <v>8138</v>
      </c>
      <c r="R96" t="s">
        <v>4811</v>
      </c>
    </row>
    <row r="97" spans="1:18" x14ac:dyDescent="0.3">
      <c r="A97">
        <v>96</v>
      </c>
      <c r="B97" s="1">
        <v>45436.563761574071</v>
      </c>
      <c r="C97" s="1">
        <v>45436.590821759259</v>
      </c>
      <c r="D97" t="s">
        <v>8140</v>
      </c>
      <c r="E97" t="s">
        <v>8141</v>
      </c>
      <c r="F97" t="s">
        <v>8141</v>
      </c>
      <c r="G97">
        <v>8</v>
      </c>
      <c r="H97">
        <v>2</v>
      </c>
      <c r="I97" t="s">
        <v>7547</v>
      </c>
      <c r="J97" t="s">
        <v>8142</v>
      </c>
      <c r="K97" t="s">
        <v>8125</v>
      </c>
      <c r="L97" t="s">
        <v>7410</v>
      </c>
      <c r="M97" t="s">
        <v>8139</v>
      </c>
      <c r="N97" t="s">
        <v>8135</v>
      </c>
      <c r="O97" t="s">
        <v>8143</v>
      </c>
      <c r="P97" t="s">
        <v>8137</v>
      </c>
      <c r="Q97" t="s">
        <v>8138</v>
      </c>
      <c r="R97" t="s">
        <v>4811</v>
      </c>
    </row>
    <row r="98" spans="1:18" x14ac:dyDescent="0.3">
      <c r="A98">
        <v>97</v>
      </c>
      <c r="B98" s="1">
        <v>45436.60597222222</v>
      </c>
      <c r="C98" s="1">
        <v>45436.606053240743</v>
      </c>
      <c r="D98" t="s">
        <v>8144</v>
      </c>
      <c r="E98" t="s">
        <v>8145</v>
      </c>
      <c r="F98" t="s">
        <v>8146</v>
      </c>
      <c r="G98">
        <v>8</v>
      </c>
      <c r="H98">
        <v>40</v>
      </c>
      <c r="I98" t="s">
        <v>8147</v>
      </c>
      <c r="J98" t="s">
        <v>7831</v>
      </c>
      <c r="K98" t="s">
        <v>8148</v>
      </c>
      <c r="L98" t="s">
        <v>8067</v>
      </c>
      <c r="M98" t="s">
        <v>8153</v>
      </c>
      <c r="N98" t="s">
        <v>8149</v>
      </c>
      <c r="O98" t="s">
        <v>8150</v>
      </c>
      <c r="P98" t="s">
        <v>8151</v>
      </c>
      <c r="Q98" t="s">
        <v>8152</v>
      </c>
      <c r="R98" t="s">
        <v>4811</v>
      </c>
    </row>
    <row r="99" spans="1:18" x14ac:dyDescent="0.3">
      <c r="A99">
        <v>98</v>
      </c>
      <c r="B99" s="1">
        <v>45436.607071759259</v>
      </c>
      <c r="C99" s="1">
        <v>45436.607152777775</v>
      </c>
      <c r="D99" t="s">
        <v>8144</v>
      </c>
      <c r="E99" t="s">
        <v>8145</v>
      </c>
      <c r="F99" t="s">
        <v>8146</v>
      </c>
      <c r="G99">
        <v>8</v>
      </c>
      <c r="H99">
        <v>40</v>
      </c>
      <c r="I99" t="s">
        <v>8147</v>
      </c>
      <c r="J99" t="s">
        <v>7831</v>
      </c>
      <c r="K99" t="s">
        <v>8148</v>
      </c>
      <c r="L99" t="s">
        <v>8067</v>
      </c>
      <c r="M99" t="s">
        <v>8153</v>
      </c>
      <c r="N99" t="s">
        <v>8149</v>
      </c>
      <c r="O99" t="s">
        <v>8150</v>
      </c>
      <c r="P99" t="s">
        <v>8151</v>
      </c>
      <c r="Q99" t="s">
        <v>8152</v>
      </c>
      <c r="R99" t="s">
        <v>4811</v>
      </c>
    </row>
    <row r="100" spans="1:18" x14ac:dyDescent="0.3">
      <c r="A100">
        <v>99</v>
      </c>
      <c r="B100" s="1">
        <v>45439.457430555558</v>
      </c>
      <c r="C100" s="1">
        <v>45439.464456018519</v>
      </c>
      <c r="D100" t="s">
        <v>8154</v>
      </c>
      <c r="E100" t="s">
        <v>8155</v>
      </c>
      <c r="F100" t="s">
        <v>8156</v>
      </c>
      <c r="G100">
        <v>1</v>
      </c>
      <c r="H100">
        <v>7</v>
      </c>
      <c r="I100" t="s">
        <v>8157</v>
      </c>
      <c r="J100" t="s">
        <v>8158</v>
      </c>
      <c r="K100" t="s">
        <v>8159</v>
      </c>
      <c r="L100" t="s">
        <v>8160</v>
      </c>
      <c r="M100" t="s">
        <v>8164</v>
      </c>
      <c r="N100" t="s">
        <v>1194</v>
      </c>
      <c r="O100" t="s">
        <v>8161</v>
      </c>
      <c r="P100" t="s">
        <v>8162</v>
      </c>
      <c r="Q100" t="s">
        <v>8163</v>
      </c>
      <c r="R100" t="s">
        <v>4811</v>
      </c>
    </row>
    <row r="101" spans="1:18" x14ac:dyDescent="0.3">
      <c r="A101">
        <v>100</v>
      </c>
      <c r="B101" s="1">
        <v>45439.451921296299</v>
      </c>
      <c r="C101" s="1">
        <v>45439.464675925927</v>
      </c>
      <c r="D101" t="s">
        <v>8165</v>
      </c>
      <c r="E101" t="s">
        <v>8166</v>
      </c>
      <c r="F101" t="s">
        <v>8166</v>
      </c>
      <c r="G101">
        <v>1</v>
      </c>
      <c r="H101">
        <v>3</v>
      </c>
      <c r="I101" t="s">
        <v>8167</v>
      </c>
      <c r="J101" t="s">
        <v>8168</v>
      </c>
      <c r="K101" t="s">
        <v>8169</v>
      </c>
      <c r="L101" t="s">
        <v>8170</v>
      </c>
      <c r="M101" t="s">
        <v>8174</v>
      </c>
      <c r="N101" t="s">
        <v>1194</v>
      </c>
      <c r="O101" t="s">
        <v>8171</v>
      </c>
      <c r="P101" t="s">
        <v>8172</v>
      </c>
      <c r="Q101" t="s">
        <v>8173</v>
      </c>
      <c r="R101" t="s">
        <v>4811</v>
      </c>
    </row>
    <row r="102" spans="1:18" x14ac:dyDescent="0.3">
      <c r="A102">
        <v>101</v>
      </c>
      <c r="B102" s="1">
        <v>45439.450231481482</v>
      </c>
      <c r="C102" s="1">
        <v>45439.465069444443</v>
      </c>
      <c r="D102" t="s">
        <v>8175</v>
      </c>
      <c r="E102" t="s">
        <v>8176</v>
      </c>
      <c r="F102" t="s">
        <v>8176</v>
      </c>
      <c r="G102">
        <v>1</v>
      </c>
      <c r="H102">
        <v>12</v>
      </c>
      <c r="I102" t="s">
        <v>8177</v>
      </c>
      <c r="J102" t="s">
        <v>8178</v>
      </c>
      <c r="K102" t="s">
        <v>8179</v>
      </c>
      <c r="L102" t="s">
        <v>8180</v>
      </c>
      <c r="M102" t="s">
        <v>8185</v>
      </c>
      <c r="N102" t="s">
        <v>8181</v>
      </c>
      <c r="O102" t="s">
        <v>8182</v>
      </c>
      <c r="P102" t="s">
        <v>8183</v>
      </c>
      <c r="Q102" t="s">
        <v>8184</v>
      </c>
      <c r="R102" t="s">
        <v>4811</v>
      </c>
    </row>
    <row r="103" spans="1:18" x14ac:dyDescent="0.3">
      <c r="A103">
        <v>102</v>
      </c>
      <c r="B103" s="1">
        <v>45439.45008101852</v>
      </c>
      <c r="C103" s="1">
        <v>45439.465509259258</v>
      </c>
      <c r="D103" t="s">
        <v>8186</v>
      </c>
      <c r="E103" t="s">
        <v>8187</v>
      </c>
      <c r="F103" t="s">
        <v>8187</v>
      </c>
      <c r="G103">
        <v>1</v>
      </c>
      <c r="H103">
        <v>10</v>
      </c>
      <c r="I103" t="s">
        <v>8188</v>
      </c>
      <c r="J103" t="s">
        <v>8189</v>
      </c>
      <c r="K103" t="s">
        <v>8190</v>
      </c>
      <c r="L103" t="s">
        <v>8160</v>
      </c>
      <c r="M103" t="s">
        <v>8195</v>
      </c>
      <c r="N103" t="s">
        <v>8191</v>
      </c>
      <c r="O103" t="s">
        <v>8192</v>
      </c>
      <c r="P103" t="s">
        <v>8193</v>
      </c>
      <c r="Q103" t="s">
        <v>8194</v>
      </c>
      <c r="R103" t="s">
        <v>4811</v>
      </c>
    </row>
    <row r="104" spans="1:18" x14ac:dyDescent="0.3">
      <c r="A104">
        <v>103</v>
      </c>
      <c r="B104" s="1">
        <v>45439.450138888889</v>
      </c>
      <c r="C104" s="1">
        <v>45439.465717592589</v>
      </c>
      <c r="D104" t="s">
        <v>8196</v>
      </c>
      <c r="E104" t="s">
        <v>8197</v>
      </c>
      <c r="F104" t="s">
        <v>8197</v>
      </c>
      <c r="G104">
        <v>1</v>
      </c>
      <c r="H104">
        <v>17</v>
      </c>
      <c r="I104" t="s">
        <v>8198</v>
      </c>
      <c r="J104" t="s">
        <v>8199</v>
      </c>
      <c r="K104" t="s">
        <v>8200</v>
      </c>
      <c r="L104" t="s">
        <v>7410</v>
      </c>
      <c r="M104" t="s">
        <v>8205</v>
      </c>
      <c r="N104" t="s">
        <v>8201</v>
      </c>
      <c r="O104" t="s">
        <v>8202</v>
      </c>
      <c r="P104" t="s">
        <v>8203</v>
      </c>
      <c r="Q104" t="s">
        <v>8204</v>
      </c>
      <c r="R104" t="s">
        <v>4811</v>
      </c>
    </row>
    <row r="105" spans="1:18" x14ac:dyDescent="0.3">
      <c r="A105">
        <v>104</v>
      </c>
      <c r="B105" s="1">
        <v>45439.450277777774</v>
      </c>
      <c r="C105" s="1">
        <v>45439.465729166666</v>
      </c>
      <c r="D105" t="s">
        <v>8206</v>
      </c>
      <c r="E105" t="s">
        <v>8207</v>
      </c>
      <c r="F105" t="s">
        <v>8207</v>
      </c>
      <c r="G105">
        <v>1</v>
      </c>
      <c r="H105">
        <v>8</v>
      </c>
      <c r="I105" t="s">
        <v>4865</v>
      </c>
      <c r="J105" t="s">
        <v>8208</v>
      </c>
      <c r="K105" t="s">
        <v>5421</v>
      </c>
      <c r="L105" t="s">
        <v>8209</v>
      </c>
      <c r="M105" t="s">
        <v>8214</v>
      </c>
      <c r="N105" t="s">
        <v>8210</v>
      </c>
      <c r="O105" t="s">
        <v>8211</v>
      </c>
      <c r="P105" t="s">
        <v>8212</v>
      </c>
      <c r="Q105" t="s">
        <v>8213</v>
      </c>
      <c r="R105" t="s">
        <v>4811</v>
      </c>
    </row>
    <row r="106" spans="1:18" x14ac:dyDescent="0.3">
      <c r="A106">
        <v>105</v>
      </c>
      <c r="B106" s="1">
        <v>45439.450127314813</v>
      </c>
      <c r="C106" s="1">
        <v>45439.465740740743</v>
      </c>
      <c r="D106" t="s">
        <v>8215</v>
      </c>
      <c r="E106" t="s">
        <v>8216</v>
      </c>
      <c r="F106" t="s">
        <v>8216</v>
      </c>
      <c r="G106">
        <v>1</v>
      </c>
      <c r="H106">
        <v>19</v>
      </c>
      <c r="I106" t="s">
        <v>8217</v>
      </c>
      <c r="J106" t="s">
        <v>8218</v>
      </c>
      <c r="K106" t="s">
        <v>8219</v>
      </c>
      <c r="L106" t="s">
        <v>7410</v>
      </c>
      <c r="M106" t="s">
        <v>8224</v>
      </c>
      <c r="N106" t="s">
        <v>8220</v>
      </c>
      <c r="O106" t="s">
        <v>8221</v>
      </c>
      <c r="P106" t="s">
        <v>8222</v>
      </c>
      <c r="Q106" t="s">
        <v>8223</v>
      </c>
      <c r="R106" t="s">
        <v>4811</v>
      </c>
    </row>
    <row r="107" spans="1:18" x14ac:dyDescent="0.3">
      <c r="A107">
        <v>106</v>
      </c>
      <c r="B107" s="1">
        <v>45439.463460648149</v>
      </c>
      <c r="C107" s="1">
        <v>45439.465798611112</v>
      </c>
      <c r="D107" t="s">
        <v>8225</v>
      </c>
      <c r="E107" t="s">
        <v>8226</v>
      </c>
      <c r="F107" t="s">
        <v>8227</v>
      </c>
      <c r="G107">
        <v>1</v>
      </c>
      <c r="H107">
        <v>9</v>
      </c>
      <c r="I107" t="s">
        <v>8228</v>
      </c>
      <c r="J107" t="s">
        <v>8229</v>
      </c>
      <c r="K107" t="s">
        <v>5421</v>
      </c>
      <c r="L107" t="s">
        <v>7410</v>
      </c>
      <c r="M107" t="s">
        <v>8234</v>
      </c>
      <c r="N107" t="s">
        <v>8230</v>
      </c>
      <c r="O107" t="s">
        <v>8231</v>
      </c>
      <c r="P107" t="s">
        <v>8232</v>
      </c>
      <c r="Q107" t="s">
        <v>8233</v>
      </c>
      <c r="R107" t="s">
        <v>4811</v>
      </c>
    </row>
    <row r="108" spans="1:18" x14ac:dyDescent="0.3">
      <c r="A108">
        <v>107</v>
      </c>
      <c r="B108" s="1">
        <v>45439.450115740743</v>
      </c>
      <c r="C108" s="1">
        <v>45439.465949074074</v>
      </c>
      <c r="D108" t="s">
        <v>8235</v>
      </c>
      <c r="E108" t="s">
        <v>8236</v>
      </c>
      <c r="F108" t="s">
        <v>8236</v>
      </c>
      <c r="G108">
        <v>1</v>
      </c>
      <c r="H108">
        <v>11</v>
      </c>
      <c r="I108" t="s">
        <v>8237</v>
      </c>
      <c r="J108" t="s">
        <v>8238</v>
      </c>
      <c r="K108" t="s">
        <v>4918</v>
      </c>
      <c r="L108" t="s">
        <v>8239</v>
      </c>
      <c r="M108" t="s">
        <v>8244</v>
      </c>
      <c r="N108" t="s">
        <v>8240</v>
      </c>
      <c r="O108" t="s">
        <v>8241</v>
      </c>
      <c r="P108" t="s">
        <v>8242</v>
      </c>
      <c r="Q108" t="s">
        <v>8243</v>
      </c>
      <c r="R108" t="s">
        <v>4811</v>
      </c>
    </row>
    <row r="109" spans="1:18" x14ac:dyDescent="0.3">
      <c r="A109">
        <v>108</v>
      </c>
      <c r="B109" s="1">
        <v>45439.450266203705</v>
      </c>
      <c r="C109" s="1">
        <v>45439.466180555559</v>
      </c>
      <c r="D109" t="s">
        <v>8245</v>
      </c>
      <c r="E109" t="s">
        <v>8246</v>
      </c>
      <c r="F109" t="s">
        <v>8246</v>
      </c>
      <c r="G109">
        <v>1</v>
      </c>
      <c r="H109">
        <v>13</v>
      </c>
      <c r="I109" t="s">
        <v>4865</v>
      </c>
      <c r="J109" t="s">
        <v>8247</v>
      </c>
      <c r="K109" t="s">
        <v>5421</v>
      </c>
      <c r="L109" t="s">
        <v>8248</v>
      </c>
      <c r="M109" t="s">
        <v>8252</v>
      </c>
      <c r="N109" t="s">
        <v>8249</v>
      </c>
      <c r="O109" t="s">
        <v>8250</v>
      </c>
      <c r="P109" t="s">
        <v>5036</v>
      </c>
      <c r="Q109" t="s">
        <v>8251</v>
      </c>
      <c r="R109" t="s">
        <v>4811</v>
      </c>
    </row>
    <row r="110" spans="1:18" x14ac:dyDescent="0.3">
      <c r="A110">
        <v>109</v>
      </c>
      <c r="B110" s="1">
        <v>45439.450138888889</v>
      </c>
      <c r="C110" s="1">
        <v>45439.466203703705</v>
      </c>
      <c r="D110" t="s">
        <v>8253</v>
      </c>
      <c r="E110" t="s">
        <v>8254</v>
      </c>
      <c r="F110" t="s">
        <v>8254</v>
      </c>
      <c r="G110">
        <v>1</v>
      </c>
      <c r="H110">
        <v>23</v>
      </c>
      <c r="I110" t="s">
        <v>4865</v>
      </c>
      <c r="J110" t="s">
        <v>8255</v>
      </c>
      <c r="K110" t="s">
        <v>8256</v>
      </c>
      <c r="L110" t="s">
        <v>8257</v>
      </c>
      <c r="M110" t="s">
        <v>8261</v>
      </c>
      <c r="N110" t="s">
        <v>8258</v>
      </c>
      <c r="O110" t="s">
        <v>8259</v>
      </c>
      <c r="P110" t="s">
        <v>8260</v>
      </c>
      <c r="Q110" t="s">
        <v>8251</v>
      </c>
      <c r="R110" t="s">
        <v>4811</v>
      </c>
    </row>
    <row r="111" spans="1:18" x14ac:dyDescent="0.3">
      <c r="A111">
        <v>110</v>
      </c>
      <c r="B111" s="1">
        <v>45439.450023148151</v>
      </c>
      <c r="C111" s="1">
        <v>45439.46638888889</v>
      </c>
      <c r="D111" t="s">
        <v>8262</v>
      </c>
      <c r="E111" t="s">
        <v>8263</v>
      </c>
      <c r="F111" t="s">
        <v>8264</v>
      </c>
      <c r="G111">
        <v>1</v>
      </c>
      <c r="H111">
        <v>2</v>
      </c>
      <c r="I111" t="s">
        <v>8265</v>
      </c>
      <c r="J111" t="s">
        <v>8266</v>
      </c>
      <c r="K111" t="s">
        <v>5421</v>
      </c>
      <c r="L111" t="s">
        <v>8160</v>
      </c>
      <c r="M111" t="s">
        <v>8270</v>
      </c>
      <c r="N111" t="s">
        <v>8267</v>
      </c>
      <c r="O111" t="s">
        <v>8268</v>
      </c>
      <c r="P111" t="s">
        <v>8269</v>
      </c>
      <c r="Q111" t="s">
        <v>4855</v>
      </c>
      <c r="R111" t="s">
        <v>4811</v>
      </c>
    </row>
    <row r="112" spans="1:18" x14ac:dyDescent="0.3">
      <c r="A112">
        <v>111</v>
      </c>
      <c r="B112" s="1">
        <v>45439.450590277775</v>
      </c>
      <c r="C112" s="1">
        <v>45439.466504629629</v>
      </c>
      <c r="D112" t="s">
        <v>8271</v>
      </c>
      <c r="E112" t="s">
        <v>8272</v>
      </c>
      <c r="F112" t="s">
        <v>8273</v>
      </c>
      <c r="G112">
        <v>1</v>
      </c>
      <c r="H112">
        <v>5</v>
      </c>
      <c r="I112" t="s">
        <v>8274</v>
      </c>
      <c r="J112" t="s">
        <v>8275</v>
      </c>
      <c r="K112" t="s">
        <v>8276</v>
      </c>
      <c r="L112" t="s">
        <v>8277</v>
      </c>
      <c r="M112" t="s">
        <v>8282</v>
      </c>
      <c r="N112" t="s">
        <v>8278</v>
      </c>
      <c r="O112" t="s">
        <v>8279</v>
      </c>
      <c r="P112" t="s">
        <v>8280</v>
      </c>
      <c r="Q112" t="s">
        <v>8281</v>
      </c>
      <c r="R112" t="s">
        <v>4811</v>
      </c>
    </row>
    <row r="113" spans="1:18" x14ac:dyDescent="0.3">
      <c r="A113">
        <v>112</v>
      </c>
      <c r="B113" s="1">
        <v>45439.461562500001</v>
      </c>
      <c r="C113" s="1">
        <v>45439.466574074075</v>
      </c>
      <c r="D113" t="s">
        <v>8283</v>
      </c>
      <c r="E113" t="s">
        <v>8284</v>
      </c>
      <c r="F113" t="s">
        <v>8284</v>
      </c>
      <c r="G113">
        <v>1</v>
      </c>
      <c r="H113">
        <v>21</v>
      </c>
      <c r="I113" t="s">
        <v>8285</v>
      </c>
      <c r="J113" t="s">
        <v>8286</v>
      </c>
      <c r="K113" t="s">
        <v>7696</v>
      </c>
      <c r="L113" t="s">
        <v>7410</v>
      </c>
      <c r="M113" t="s">
        <v>8205</v>
      </c>
      <c r="N113" t="s">
        <v>8287</v>
      </c>
      <c r="O113" t="s">
        <v>8288</v>
      </c>
      <c r="P113" t="s">
        <v>8289</v>
      </c>
      <c r="Q113" t="s">
        <v>5788</v>
      </c>
      <c r="R113" t="s">
        <v>4811</v>
      </c>
    </row>
    <row r="114" spans="1:18" x14ac:dyDescent="0.3">
      <c r="A114">
        <v>113</v>
      </c>
      <c r="B114" s="1">
        <v>45439.450150462966</v>
      </c>
      <c r="C114" s="1">
        <v>45439.467048611114</v>
      </c>
      <c r="D114" t="s">
        <v>8290</v>
      </c>
      <c r="E114" t="s">
        <v>8291</v>
      </c>
      <c r="F114" t="s">
        <v>8291</v>
      </c>
      <c r="G114">
        <v>1</v>
      </c>
      <c r="H114">
        <v>24</v>
      </c>
      <c r="I114" t="s">
        <v>8285</v>
      </c>
      <c r="J114" t="s">
        <v>8292</v>
      </c>
      <c r="K114" t="s">
        <v>8219</v>
      </c>
      <c r="L114" t="s">
        <v>7410</v>
      </c>
      <c r="M114" t="s">
        <v>8205</v>
      </c>
      <c r="N114" t="s">
        <v>8287</v>
      </c>
      <c r="O114" t="s">
        <v>8293</v>
      </c>
      <c r="P114" t="s">
        <v>8294</v>
      </c>
      <c r="Q114" t="s">
        <v>4855</v>
      </c>
      <c r="R114" t="s">
        <v>4811</v>
      </c>
    </row>
    <row r="115" spans="1:18" x14ac:dyDescent="0.3">
      <c r="A115">
        <v>114</v>
      </c>
      <c r="B115" s="1">
        <v>45439.454467592594</v>
      </c>
      <c r="C115" s="1">
        <v>45439.467129629629</v>
      </c>
      <c r="D115" t="s">
        <v>8295</v>
      </c>
      <c r="E115" t="s">
        <v>8296</v>
      </c>
      <c r="F115" t="s">
        <v>8296</v>
      </c>
      <c r="G115">
        <v>1</v>
      </c>
      <c r="H115">
        <v>1</v>
      </c>
      <c r="I115" t="s">
        <v>8297</v>
      </c>
      <c r="J115" t="s">
        <v>8298</v>
      </c>
      <c r="K115" t="s">
        <v>8299</v>
      </c>
      <c r="L115" t="s">
        <v>8300</v>
      </c>
      <c r="M115" t="s">
        <v>8305</v>
      </c>
      <c r="N115" t="s">
        <v>8301</v>
      </c>
      <c r="O115" t="s">
        <v>8302</v>
      </c>
      <c r="P115" t="s">
        <v>8303</v>
      </c>
      <c r="Q115" t="s">
        <v>8304</v>
      </c>
      <c r="R115" t="s">
        <v>4811</v>
      </c>
    </row>
    <row r="116" spans="1:18" x14ac:dyDescent="0.3">
      <c r="A116">
        <v>115</v>
      </c>
      <c r="B116" s="1">
        <v>45439.454722222225</v>
      </c>
      <c r="C116" s="1">
        <v>45439.467175925929</v>
      </c>
      <c r="D116" t="s">
        <v>8306</v>
      </c>
      <c r="E116" t="s">
        <v>8307</v>
      </c>
      <c r="F116" t="s">
        <v>8307</v>
      </c>
      <c r="G116">
        <v>1</v>
      </c>
      <c r="H116">
        <v>16</v>
      </c>
      <c r="I116" t="s">
        <v>4949</v>
      </c>
      <c r="J116" t="s">
        <v>8308</v>
      </c>
      <c r="K116" t="s">
        <v>5421</v>
      </c>
      <c r="L116" t="s">
        <v>8309</v>
      </c>
      <c r="M116" t="s">
        <v>8314</v>
      </c>
      <c r="N116" t="s">
        <v>8310</v>
      </c>
      <c r="O116" t="s">
        <v>8311</v>
      </c>
      <c r="P116" t="s">
        <v>8312</v>
      </c>
      <c r="Q116" t="s">
        <v>8313</v>
      </c>
      <c r="R116" t="s">
        <v>4811</v>
      </c>
    </row>
    <row r="117" spans="1:18" x14ac:dyDescent="0.3">
      <c r="A117">
        <v>116</v>
      </c>
      <c r="B117" s="1">
        <v>45439.451793981483</v>
      </c>
      <c r="C117" s="1">
        <v>45439.467175925929</v>
      </c>
      <c r="D117" t="s">
        <v>8315</v>
      </c>
      <c r="E117" t="s">
        <v>8316</v>
      </c>
      <c r="F117" t="s">
        <v>8316</v>
      </c>
      <c r="G117">
        <v>1</v>
      </c>
      <c r="H117">
        <v>14</v>
      </c>
      <c r="I117" t="s">
        <v>8317</v>
      </c>
      <c r="J117" t="s">
        <v>8318</v>
      </c>
      <c r="K117" t="s">
        <v>8319</v>
      </c>
      <c r="L117" t="s">
        <v>8320</v>
      </c>
      <c r="M117" t="s">
        <v>8324</v>
      </c>
      <c r="N117" t="s">
        <v>8321</v>
      </c>
      <c r="O117" t="s">
        <v>8322</v>
      </c>
      <c r="P117" t="s">
        <v>8323</v>
      </c>
      <c r="Q117" t="s">
        <v>4855</v>
      </c>
      <c r="R117" t="s">
        <v>4811</v>
      </c>
    </row>
    <row r="118" spans="1:18" x14ac:dyDescent="0.3">
      <c r="A118">
        <v>117</v>
      </c>
      <c r="B118" s="1">
        <v>45439.461770833332</v>
      </c>
      <c r="C118" s="1">
        <v>45439.467291666668</v>
      </c>
      <c r="D118" t="s">
        <v>8325</v>
      </c>
      <c r="E118" t="s">
        <v>8326</v>
      </c>
      <c r="F118" t="s">
        <v>8326</v>
      </c>
      <c r="G118">
        <v>1</v>
      </c>
      <c r="H118">
        <v>6</v>
      </c>
      <c r="I118" t="s">
        <v>8327</v>
      </c>
      <c r="J118" t="s">
        <v>8328</v>
      </c>
      <c r="K118" t="s">
        <v>8329</v>
      </c>
      <c r="L118" t="s">
        <v>7410</v>
      </c>
      <c r="M118" t="s">
        <v>8334</v>
      </c>
      <c r="N118" t="s">
        <v>8330</v>
      </c>
      <c r="O118" t="s">
        <v>8331</v>
      </c>
      <c r="P118" t="s">
        <v>8332</v>
      </c>
      <c r="Q118" t="s">
        <v>8333</v>
      </c>
      <c r="R118" t="s">
        <v>4811</v>
      </c>
    </row>
    <row r="119" spans="1:18" x14ac:dyDescent="0.3">
      <c r="A119">
        <v>118</v>
      </c>
      <c r="B119" s="1">
        <v>45439.450706018521</v>
      </c>
      <c r="C119" s="1">
        <v>45439.467534722222</v>
      </c>
      <c r="D119" t="s">
        <v>8335</v>
      </c>
      <c r="E119" t="s">
        <v>8336</v>
      </c>
      <c r="F119" t="s">
        <v>8336</v>
      </c>
      <c r="G119">
        <v>1</v>
      </c>
      <c r="H119">
        <v>25</v>
      </c>
      <c r="I119" t="s">
        <v>8337</v>
      </c>
      <c r="J119" t="s">
        <v>8338</v>
      </c>
      <c r="K119" t="s">
        <v>8169</v>
      </c>
      <c r="L119" t="s">
        <v>8339</v>
      </c>
      <c r="M119" t="s">
        <v>8344</v>
      </c>
      <c r="N119" t="s">
        <v>8340</v>
      </c>
      <c r="O119" t="s">
        <v>8341</v>
      </c>
      <c r="P119" t="s">
        <v>8342</v>
      </c>
      <c r="Q119" t="s">
        <v>8343</v>
      </c>
      <c r="R119" t="s">
        <v>4811</v>
      </c>
    </row>
    <row r="120" spans="1:18" x14ac:dyDescent="0.3">
      <c r="A120">
        <v>119</v>
      </c>
      <c r="B120" s="1">
        <v>45439.450486111113</v>
      </c>
      <c r="C120" s="1">
        <v>45439.467893518522</v>
      </c>
      <c r="D120" t="s">
        <v>8345</v>
      </c>
      <c r="E120" t="s">
        <v>8346</v>
      </c>
      <c r="F120" t="s">
        <v>8346</v>
      </c>
      <c r="G120">
        <v>1</v>
      </c>
      <c r="H120">
        <v>22</v>
      </c>
      <c r="I120" t="s">
        <v>4949</v>
      </c>
      <c r="J120" t="s">
        <v>8347</v>
      </c>
      <c r="K120" t="s">
        <v>8348</v>
      </c>
      <c r="L120" t="s">
        <v>8349</v>
      </c>
      <c r="M120" t="s">
        <v>8354</v>
      </c>
      <c r="N120" t="s">
        <v>8350</v>
      </c>
      <c r="O120" t="s">
        <v>8351</v>
      </c>
      <c r="P120" t="s">
        <v>8352</v>
      </c>
      <c r="Q120" t="s">
        <v>8353</v>
      </c>
      <c r="R120" t="s">
        <v>4811</v>
      </c>
    </row>
    <row r="121" spans="1:18" x14ac:dyDescent="0.3">
      <c r="A121">
        <v>120</v>
      </c>
      <c r="B121" s="1">
        <v>45439.450173611112</v>
      </c>
      <c r="C121" s="1">
        <v>45439.468171296299</v>
      </c>
      <c r="D121" t="s">
        <v>8355</v>
      </c>
      <c r="E121" t="s">
        <v>8356</v>
      </c>
      <c r="F121" t="s">
        <v>8356</v>
      </c>
      <c r="G121">
        <v>1</v>
      </c>
      <c r="H121">
        <v>20</v>
      </c>
      <c r="I121" t="s">
        <v>8285</v>
      </c>
      <c r="J121" t="s">
        <v>8357</v>
      </c>
      <c r="K121" t="s">
        <v>8358</v>
      </c>
      <c r="L121" t="s">
        <v>7410</v>
      </c>
      <c r="M121" t="s">
        <v>8362</v>
      </c>
      <c r="N121" t="s">
        <v>8359</v>
      </c>
      <c r="O121" t="s">
        <v>8360</v>
      </c>
      <c r="P121" t="s">
        <v>8361</v>
      </c>
      <c r="Q121" t="s">
        <v>8163</v>
      </c>
      <c r="R121" t="s">
        <v>4811</v>
      </c>
    </row>
    <row r="122" spans="1:18" x14ac:dyDescent="0.3">
      <c r="A122">
        <v>121</v>
      </c>
      <c r="B122" s="1">
        <v>45439.450312499997</v>
      </c>
      <c r="C122" s="1">
        <v>45439.46837962963</v>
      </c>
      <c r="D122" t="s">
        <v>8363</v>
      </c>
      <c r="E122" t="s">
        <v>8364</v>
      </c>
      <c r="F122" t="s">
        <v>8364</v>
      </c>
      <c r="G122">
        <v>1</v>
      </c>
      <c r="H122">
        <v>18</v>
      </c>
      <c r="I122" t="s">
        <v>8365</v>
      </c>
      <c r="J122" t="s">
        <v>8366</v>
      </c>
      <c r="K122" t="s">
        <v>8367</v>
      </c>
      <c r="L122" t="s">
        <v>8368</v>
      </c>
      <c r="M122" t="s">
        <v>8373</v>
      </c>
      <c r="N122" t="s">
        <v>8369</v>
      </c>
      <c r="O122" t="s">
        <v>8370</v>
      </c>
      <c r="P122" t="s">
        <v>8371</v>
      </c>
      <c r="Q122" t="s">
        <v>8372</v>
      </c>
      <c r="R122" t="s">
        <v>4811</v>
      </c>
    </row>
    <row r="123" spans="1:18" x14ac:dyDescent="0.3">
      <c r="A123">
        <v>122</v>
      </c>
      <c r="B123" s="1">
        <v>45439.450150462966</v>
      </c>
      <c r="C123" s="1">
        <v>45439.468587962961</v>
      </c>
      <c r="D123" t="s">
        <v>8374</v>
      </c>
      <c r="E123" t="s">
        <v>8375</v>
      </c>
      <c r="F123" t="s">
        <v>8375</v>
      </c>
      <c r="G123">
        <v>1</v>
      </c>
      <c r="H123">
        <v>29</v>
      </c>
      <c r="I123" t="s">
        <v>8376</v>
      </c>
      <c r="J123" t="s">
        <v>8377</v>
      </c>
      <c r="K123" t="s">
        <v>8378</v>
      </c>
      <c r="L123" t="s">
        <v>5326</v>
      </c>
      <c r="M123" t="s">
        <v>8383</v>
      </c>
      <c r="N123" t="s">
        <v>8379</v>
      </c>
      <c r="O123" t="s">
        <v>8380</v>
      </c>
      <c r="P123" t="s">
        <v>8381</v>
      </c>
      <c r="Q123" t="s">
        <v>8382</v>
      </c>
      <c r="R123" t="s">
        <v>4811</v>
      </c>
    </row>
    <row r="124" spans="1:18" x14ac:dyDescent="0.3">
      <c r="A124">
        <v>123</v>
      </c>
      <c r="B124" s="1">
        <v>45439.450127314813</v>
      </c>
      <c r="C124" s="1">
        <v>45439.468587962961</v>
      </c>
      <c r="D124" t="s">
        <v>8384</v>
      </c>
      <c r="E124" t="s">
        <v>8385</v>
      </c>
      <c r="F124" t="s">
        <v>8385</v>
      </c>
      <c r="G124">
        <v>1</v>
      </c>
      <c r="H124">
        <v>15</v>
      </c>
      <c r="I124" t="s">
        <v>8386</v>
      </c>
      <c r="J124" t="s">
        <v>8387</v>
      </c>
      <c r="K124" t="s">
        <v>8388</v>
      </c>
      <c r="L124" t="s">
        <v>8389</v>
      </c>
      <c r="M124" t="s">
        <v>8394</v>
      </c>
      <c r="N124" t="s">
        <v>8390</v>
      </c>
      <c r="O124" t="s">
        <v>8391</v>
      </c>
      <c r="P124" t="s">
        <v>8392</v>
      </c>
      <c r="Q124" t="s">
        <v>8393</v>
      </c>
      <c r="R124" t="s">
        <v>4811</v>
      </c>
    </row>
    <row r="125" spans="1:18" x14ac:dyDescent="0.3">
      <c r="A125">
        <v>124</v>
      </c>
      <c r="B125" s="1">
        <v>45439.452349537038</v>
      </c>
      <c r="C125" s="1">
        <v>45439.469317129631</v>
      </c>
      <c r="D125" t="s">
        <v>8395</v>
      </c>
      <c r="E125" t="s">
        <v>8396</v>
      </c>
      <c r="F125" t="s">
        <v>8396</v>
      </c>
      <c r="G125">
        <v>1</v>
      </c>
      <c r="H125">
        <v>26</v>
      </c>
      <c r="I125" t="s">
        <v>8397</v>
      </c>
      <c r="J125" t="s">
        <v>8398</v>
      </c>
      <c r="K125" t="s">
        <v>8399</v>
      </c>
      <c r="L125" t="s">
        <v>8400</v>
      </c>
      <c r="M125" t="s">
        <v>8403</v>
      </c>
      <c r="N125" t="s">
        <v>8401</v>
      </c>
      <c r="O125" t="s">
        <v>8402</v>
      </c>
      <c r="P125" t="s">
        <v>8260</v>
      </c>
      <c r="Q125" t="s">
        <v>5021</v>
      </c>
      <c r="R125" t="s">
        <v>4811</v>
      </c>
    </row>
    <row r="126" spans="1:18" x14ac:dyDescent="0.3">
      <c r="A126">
        <v>125</v>
      </c>
      <c r="B126" s="1">
        <v>45439.450231481482</v>
      </c>
      <c r="C126" s="1">
        <v>45439.469895833332</v>
      </c>
      <c r="D126" t="s">
        <v>8404</v>
      </c>
      <c r="E126" t="s">
        <v>8405</v>
      </c>
      <c r="F126" t="s">
        <v>8405</v>
      </c>
      <c r="G126">
        <v>1</v>
      </c>
      <c r="H126">
        <v>28</v>
      </c>
      <c r="I126" t="s">
        <v>4949</v>
      </c>
      <c r="J126" t="s">
        <v>8406</v>
      </c>
      <c r="K126" t="s">
        <v>8407</v>
      </c>
      <c r="L126" t="s">
        <v>8400</v>
      </c>
      <c r="M126" t="s">
        <v>8411</v>
      </c>
      <c r="N126" t="s">
        <v>8408</v>
      </c>
      <c r="O126" t="s">
        <v>8409</v>
      </c>
      <c r="P126" t="s">
        <v>8410</v>
      </c>
      <c r="Q126" t="s">
        <v>5021</v>
      </c>
      <c r="R126" t="s">
        <v>4811</v>
      </c>
    </row>
    <row r="127" spans="1:18" x14ac:dyDescent="0.3">
      <c r="A127">
        <v>126</v>
      </c>
      <c r="B127" s="1">
        <v>45439.455405092594</v>
      </c>
      <c r="C127" s="1">
        <v>45439.469907407409</v>
      </c>
      <c r="D127" t="s">
        <v>8412</v>
      </c>
      <c r="E127" t="s">
        <v>8413</v>
      </c>
      <c r="F127" t="s">
        <v>8413</v>
      </c>
      <c r="G127">
        <v>1</v>
      </c>
      <c r="H127">
        <v>30</v>
      </c>
      <c r="I127" t="s">
        <v>8414</v>
      </c>
      <c r="J127" t="s">
        <v>8415</v>
      </c>
      <c r="K127" t="s">
        <v>8416</v>
      </c>
      <c r="L127" t="s">
        <v>8400</v>
      </c>
      <c r="M127" t="s">
        <v>8411</v>
      </c>
      <c r="N127" t="s">
        <v>8417</v>
      </c>
      <c r="O127" t="s">
        <v>8418</v>
      </c>
      <c r="P127" t="s">
        <v>8419</v>
      </c>
      <c r="Q127" t="s">
        <v>8420</v>
      </c>
      <c r="R127" t="s">
        <v>4811</v>
      </c>
    </row>
    <row r="128" spans="1:18" x14ac:dyDescent="0.3">
      <c r="A128">
        <v>127</v>
      </c>
      <c r="B128" s="1">
        <v>45439.459837962961</v>
      </c>
      <c r="C128" s="1">
        <v>45439.470891203702</v>
      </c>
      <c r="D128" t="s">
        <v>8421</v>
      </c>
      <c r="E128" t="s">
        <v>8422</v>
      </c>
      <c r="F128" t="s">
        <v>8423</v>
      </c>
      <c r="G128">
        <v>1</v>
      </c>
      <c r="H128">
        <v>27</v>
      </c>
      <c r="I128" t="s">
        <v>8424</v>
      </c>
      <c r="J128" t="s">
        <v>8425</v>
      </c>
      <c r="K128" t="s">
        <v>8426</v>
      </c>
      <c r="L128" t="s">
        <v>5326</v>
      </c>
      <c r="M128" t="s">
        <v>8430</v>
      </c>
      <c r="N128" t="s">
        <v>8427</v>
      </c>
      <c r="O128" t="s">
        <v>8428</v>
      </c>
      <c r="P128" t="s">
        <v>8381</v>
      </c>
      <c r="Q128" t="s">
        <v>8429</v>
      </c>
      <c r="R128" t="s">
        <v>4811</v>
      </c>
    </row>
    <row r="129" spans="1:18" x14ac:dyDescent="0.3">
      <c r="A129">
        <v>128</v>
      </c>
      <c r="B129" s="1">
        <v>45440.38480324074</v>
      </c>
      <c r="C129" s="1">
        <v>45440.39603009259</v>
      </c>
      <c r="D129" t="s">
        <v>8431</v>
      </c>
      <c r="E129" t="s">
        <v>8432</v>
      </c>
      <c r="F129" t="s">
        <v>8432</v>
      </c>
      <c r="G129">
        <v>2</v>
      </c>
      <c r="H129">
        <v>19</v>
      </c>
      <c r="I129" t="s">
        <v>8433</v>
      </c>
      <c r="J129" t="s">
        <v>8434</v>
      </c>
      <c r="K129" t="s">
        <v>8435</v>
      </c>
      <c r="L129" t="s">
        <v>8436</v>
      </c>
      <c r="M129" t="s">
        <v>8441</v>
      </c>
      <c r="N129" t="s">
        <v>8437</v>
      </c>
      <c r="O129" t="s">
        <v>8438</v>
      </c>
      <c r="P129" t="s">
        <v>8439</v>
      </c>
      <c r="Q129" t="s">
        <v>8440</v>
      </c>
      <c r="R129" t="s">
        <v>4837</v>
      </c>
    </row>
    <row r="130" spans="1:18" x14ac:dyDescent="0.3">
      <c r="A130">
        <v>129</v>
      </c>
      <c r="B130" s="1">
        <v>45440.385023148148</v>
      </c>
      <c r="C130" s="1">
        <v>45440.397465277776</v>
      </c>
      <c r="D130" t="s">
        <v>8442</v>
      </c>
      <c r="E130" t="s">
        <v>8443</v>
      </c>
      <c r="F130" t="s">
        <v>8444</v>
      </c>
      <c r="G130">
        <v>2</v>
      </c>
      <c r="H130">
        <v>2</v>
      </c>
      <c r="I130" t="s">
        <v>8445</v>
      </c>
      <c r="J130" t="s">
        <v>8446</v>
      </c>
      <c r="K130" t="s">
        <v>8447</v>
      </c>
      <c r="L130" t="s">
        <v>8448</v>
      </c>
      <c r="M130" t="s">
        <v>8452</v>
      </c>
      <c r="N130" t="s">
        <v>4870</v>
      </c>
      <c r="O130" t="s">
        <v>8449</v>
      </c>
      <c r="P130" t="s">
        <v>8450</v>
      </c>
      <c r="Q130" t="s">
        <v>8451</v>
      </c>
      <c r="R130" t="s">
        <v>4811</v>
      </c>
    </row>
    <row r="131" spans="1:18" x14ac:dyDescent="0.3">
      <c r="A131">
        <v>130</v>
      </c>
      <c r="B131" s="1">
        <v>45440.384733796294</v>
      </c>
      <c r="C131" s="1">
        <v>45440.398935185185</v>
      </c>
      <c r="D131" t="s">
        <v>8453</v>
      </c>
      <c r="E131" t="s">
        <v>8454</v>
      </c>
      <c r="F131" t="s">
        <v>8455</v>
      </c>
      <c r="G131">
        <v>2</v>
      </c>
      <c r="H131">
        <v>17</v>
      </c>
      <c r="I131" t="s">
        <v>8456</v>
      </c>
      <c r="J131" t="s">
        <v>8457</v>
      </c>
      <c r="K131" t="s">
        <v>8458</v>
      </c>
      <c r="L131" t="s">
        <v>8459</v>
      </c>
      <c r="M131" t="s">
        <v>8464</v>
      </c>
      <c r="N131" t="s">
        <v>8460</v>
      </c>
      <c r="O131" t="s">
        <v>8461</v>
      </c>
      <c r="P131" t="s">
        <v>8462</v>
      </c>
      <c r="Q131" t="s">
        <v>8463</v>
      </c>
      <c r="R131" t="s">
        <v>4811</v>
      </c>
    </row>
    <row r="132" spans="1:18" x14ac:dyDescent="0.3">
      <c r="A132">
        <v>131</v>
      </c>
      <c r="B132" s="1">
        <v>45440.395462962966</v>
      </c>
      <c r="C132" s="1">
        <v>45440.399502314816</v>
      </c>
      <c r="D132" t="s">
        <v>8465</v>
      </c>
      <c r="E132" t="s">
        <v>8466</v>
      </c>
      <c r="F132" t="s">
        <v>8467</v>
      </c>
      <c r="G132">
        <v>2</v>
      </c>
      <c r="H132">
        <v>15</v>
      </c>
      <c r="I132" t="s">
        <v>8468</v>
      </c>
      <c r="J132" t="s">
        <v>8469</v>
      </c>
      <c r="K132" t="s">
        <v>8470</v>
      </c>
      <c r="L132" t="s">
        <v>8471</v>
      </c>
      <c r="M132" t="s">
        <v>8476</v>
      </c>
      <c r="N132" t="s">
        <v>8472</v>
      </c>
      <c r="O132" t="s">
        <v>8473</v>
      </c>
      <c r="P132" t="s">
        <v>8474</v>
      </c>
      <c r="Q132" t="s">
        <v>8475</v>
      </c>
      <c r="R132" t="s">
        <v>4837</v>
      </c>
    </row>
    <row r="133" spans="1:18" x14ac:dyDescent="0.3">
      <c r="A133">
        <v>132</v>
      </c>
      <c r="B133" s="1">
        <v>45440.384733796294</v>
      </c>
      <c r="C133" s="1">
        <v>45440.400833333333</v>
      </c>
      <c r="D133" t="s">
        <v>8477</v>
      </c>
      <c r="E133" t="s">
        <v>8478</v>
      </c>
      <c r="F133" t="s">
        <v>8479</v>
      </c>
      <c r="G133">
        <v>2</v>
      </c>
      <c r="H133">
        <v>20</v>
      </c>
      <c r="I133" t="s">
        <v>8480</v>
      </c>
      <c r="J133" t="s">
        <v>8481</v>
      </c>
      <c r="K133" t="s">
        <v>8358</v>
      </c>
      <c r="L133" t="s">
        <v>8482</v>
      </c>
      <c r="M133" t="s">
        <v>8486</v>
      </c>
      <c r="N133" t="s">
        <v>4870</v>
      </c>
      <c r="O133" t="s">
        <v>8483</v>
      </c>
      <c r="P133" t="s">
        <v>8484</v>
      </c>
      <c r="Q133" t="s">
        <v>8485</v>
      </c>
      <c r="R133" t="s">
        <v>4837</v>
      </c>
    </row>
    <row r="134" spans="1:18" x14ac:dyDescent="0.3">
      <c r="A134">
        <v>133</v>
      </c>
      <c r="B134" s="1">
        <v>45440.384930555556</v>
      </c>
      <c r="C134" s="1">
        <v>45440.401412037034</v>
      </c>
      <c r="D134" t="s">
        <v>8487</v>
      </c>
      <c r="E134" t="s">
        <v>8488</v>
      </c>
      <c r="F134" t="s">
        <v>8488</v>
      </c>
      <c r="G134">
        <v>2</v>
      </c>
      <c r="H134">
        <v>11</v>
      </c>
      <c r="I134" t="s">
        <v>8228</v>
      </c>
      <c r="J134" t="s">
        <v>8489</v>
      </c>
      <c r="K134" t="s">
        <v>8470</v>
      </c>
      <c r="L134" t="s">
        <v>7410</v>
      </c>
      <c r="M134" t="s">
        <v>8492</v>
      </c>
      <c r="N134" t="s">
        <v>5098</v>
      </c>
      <c r="O134" t="s">
        <v>8490</v>
      </c>
      <c r="P134" t="s">
        <v>6660</v>
      </c>
      <c r="Q134" t="s">
        <v>8491</v>
      </c>
      <c r="R134" t="s">
        <v>4837</v>
      </c>
    </row>
    <row r="135" spans="1:18" x14ac:dyDescent="0.3">
      <c r="A135">
        <v>134</v>
      </c>
      <c r="B135" s="1">
        <v>45440.384872685187</v>
      </c>
      <c r="C135" s="1">
        <v>45440.401550925926</v>
      </c>
      <c r="D135" t="s">
        <v>8493</v>
      </c>
      <c r="E135" t="s">
        <v>8494</v>
      </c>
      <c r="F135" t="s">
        <v>8495</v>
      </c>
      <c r="G135">
        <v>2</v>
      </c>
      <c r="H135">
        <v>18</v>
      </c>
      <c r="I135" t="s">
        <v>8496</v>
      </c>
      <c r="J135" t="s">
        <v>8497</v>
      </c>
      <c r="K135" t="s">
        <v>8498</v>
      </c>
      <c r="L135" t="s">
        <v>8499</v>
      </c>
      <c r="M135" t="s">
        <v>8504</v>
      </c>
      <c r="N135" t="s">
        <v>8500</v>
      </c>
      <c r="O135" t="s">
        <v>8501</v>
      </c>
      <c r="P135" t="s">
        <v>8502</v>
      </c>
      <c r="Q135" t="s">
        <v>8503</v>
      </c>
      <c r="R135" t="s">
        <v>4811</v>
      </c>
    </row>
    <row r="136" spans="1:18" x14ac:dyDescent="0.3">
      <c r="A136">
        <v>135</v>
      </c>
      <c r="B136" s="1">
        <v>45440.384675925925</v>
      </c>
      <c r="C136" s="1">
        <v>45440.402557870373</v>
      </c>
      <c r="D136" t="s">
        <v>8505</v>
      </c>
      <c r="E136" t="s">
        <v>8506</v>
      </c>
      <c r="F136" t="s">
        <v>8507</v>
      </c>
      <c r="G136">
        <v>2</v>
      </c>
      <c r="H136">
        <v>14</v>
      </c>
      <c r="I136" t="s">
        <v>8508</v>
      </c>
      <c r="J136" t="s">
        <v>8509</v>
      </c>
      <c r="K136" t="s">
        <v>8510</v>
      </c>
      <c r="L136" t="s">
        <v>8511</v>
      </c>
      <c r="M136" t="s">
        <v>8516</v>
      </c>
      <c r="N136" t="s">
        <v>8512</v>
      </c>
      <c r="O136" t="s">
        <v>8513</v>
      </c>
      <c r="P136" t="s">
        <v>8514</v>
      </c>
      <c r="Q136" t="s">
        <v>8515</v>
      </c>
      <c r="R136" t="s">
        <v>4837</v>
      </c>
    </row>
    <row r="137" spans="1:18" x14ac:dyDescent="0.3">
      <c r="A137">
        <v>136</v>
      </c>
      <c r="B137" s="1">
        <v>45440.394629629627</v>
      </c>
      <c r="C137" s="1">
        <v>45440.402627314812</v>
      </c>
      <c r="D137" t="s">
        <v>8517</v>
      </c>
      <c r="E137" t="s">
        <v>8518</v>
      </c>
      <c r="F137" t="s">
        <v>8518</v>
      </c>
      <c r="G137">
        <v>2</v>
      </c>
      <c r="H137">
        <v>21</v>
      </c>
      <c r="I137" t="s">
        <v>4865</v>
      </c>
      <c r="J137" t="s">
        <v>8519</v>
      </c>
      <c r="K137" t="s">
        <v>8520</v>
      </c>
      <c r="L137" t="s">
        <v>7973</v>
      </c>
      <c r="M137" t="s">
        <v>8525</v>
      </c>
      <c r="N137" t="s">
        <v>8521</v>
      </c>
      <c r="O137" t="s">
        <v>8522</v>
      </c>
      <c r="P137" t="s">
        <v>8523</v>
      </c>
      <c r="Q137" t="s">
        <v>8524</v>
      </c>
      <c r="R137" t="s">
        <v>4811</v>
      </c>
    </row>
    <row r="138" spans="1:18" x14ac:dyDescent="0.3">
      <c r="A138">
        <v>137</v>
      </c>
      <c r="B138" s="1">
        <v>45440.384918981479</v>
      </c>
      <c r="C138" s="1">
        <v>45440.402951388889</v>
      </c>
      <c r="D138" t="s">
        <v>8526</v>
      </c>
      <c r="E138" t="s">
        <v>8527</v>
      </c>
      <c r="F138" t="s">
        <v>8527</v>
      </c>
      <c r="G138">
        <v>2</v>
      </c>
      <c r="H138">
        <v>22</v>
      </c>
      <c r="I138" t="s">
        <v>8528</v>
      </c>
      <c r="J138" t="s">
        <v>8529</v>
      </c>
      <c r="K138" t="s">
        <v>8530</v>
      </c>
      <c r="L138" t="s">
        <v>7973</v>
      </c>
      <c r="M138" t="s">
        <v>8535</v>
      </c>
      <c r="N138" t="s">
        <v>8531</v>
      </c>
      <c r="O138" t="s">
        <v>8532</v>
      </c>
      <c r="P138" t="s">
        <v>8533</v>
      </c>
      <c r="Q138" t="s">
        <v>8534</v>
      </c>
      <c r="R138" t="s">
        <v>4811</v>
      </c>
    </row>
    <row r="139" spans="1:18" x14ac:dyDescent="0.3">
      <c r="A139">
        <v>138</v>
      </c>
      <c r="B139" s="1">
        <v>45440.386597222219</v>
      </c>
      <c r="C139" s="1">
        <v>45440.403379629628</v>
      </c>
      <c r="D139" t="s">
        <v>8536</v>
      </c>
      <c r="E139" t="s">
        <v>8537</v>
      </c>
      <c r="F139" t="s">
        <v>8537</v>
      </c>
      <c r="G139">
        <v>2</v>
      </c>
      <c r="H139">
        <v>10</v>
      </c>
      <c r="I139" t="s">
        <v>8528</v>
      </c>
      <c r="J139" t="s">
        <v>8538</v>
      </c>
      <c r="K139" t="s">
        <v>8530</v>
      </c>
      <c r="L139" t="s">
        <v>8539</v>
      </c>
      <c r="M139" t="s">
        <v>8544</v>
      </c>
      <c r="N139" t="s">
        <v>8540</v>
      </c>
      <c r="O139" t="s">
        <v>8541</v>
      </c>
      <c r="P139" t="s">
        <v>8542</v>
      </c>
      <c r="Q139" t="s">
        <v>8543</v>
      </c>
      <c r="R139" t="s">
        <v>4811</v>
      </c>
    </row>
    <row r="140" spans="1:18" x14ac:dyDescent="0.3">
      <c r="A140">
        <v>139</v>
      </c>
      <c r="B140" s="1">
        <v>45440.389652777776</v>
      </c>
      <c r="C140" s="1">
        <v>45440.403425925928</v>
      </c>
      <c r="D140" t="s">
        <v>8545</v>
      </c>
      <c r="E140" t="s">
        <v>8546</v>
      </c>
      <c r="F140" t="s">
        <v>8546</v>
      </c>
      <c r="G140">
        <v>2</v>
      </c>
      <c r="H140">
        <v>1</v>
      </c>
      <c r="I140" t="s">
        <v>4949</v>
      </c>
      <c r="J140" t="s">
        <v>2809</v>
      </c>
      <c r="K140" t="s">
        <v>8547</v>
      </c>
      <c r="L140" t="s">
        <v>8548</v>
      </c>
      <c r="M140" t="s">
        <v>8552</v>
      </c>
      <c r="N140" t="s">
        <v>4870</v>
      </c>
      <c r="O140" t="s">
        <v>8549</v>
      </c>
      <c r="P140" t="s">
        <v>8550</v>
      </c>
      <c r="Q140" t="s">
        <v>8551</v>
      </c>
      <c r="R140" t="s">
        <v>4811</v>
      </c>
    </row>
    <row r="141" spans="1:18" x14ac:dyDescent="0.3">
      <c r="A141">
        <v>140</v>
      </c>
      <c r="B141" s="1">
        <v>45440.385300925926</v>
      </c>
      <c r="C141" s="1">
        <v>45440.403668981482</v>
      </c>
      <c r="D141" t="s">
        <v>8553</v>
      </c>
      <c r="E141" t="s">
        <v>8554</v>
      </c>
      <c r="F141" t="s">
        <v>8555</v>
      </c>
      <c r="G141">
        <v>2</v>
      </c>
      <c r="H141">
        <v>3</v>
      </c>
      <c r="I141" t="s">
        <v>8556</v>
      </c>
      <c r="J141" t="s">
        <v>8557</v>
      </c>
      <c r="K141" t="s">
        <v>8558</v>
      </c>
      <c r="L141" t="s">
        <v>8559</v>
      </c>
      <c r="M141" t="s">
        <v>8563</v>
      </c>
      <c r="N141" t="s">
        <v>8560</v>
      </c>
      <c r="O141" t="s">
        <v>8561</v>
      </c>
      <c r="P141" t="s">
        <v>8562</v>
      </c>
      <c r="Q141" t="s">
        <v>4855</v>
      </c>
      <c r="R141" t="s">
        <v>4837</v>
      </c>
    </row>
    <row r="142" spans="1:18" x14ac:dyDescent="0.3">
      <c r="A142">
        <v>141</v>
      </c>
      <c r="B142" s="1">
        <v>45440.384884259256</v>
      </c>
      <c r="C142" s="1">
        <v>45440.403703703705</v>
      </c>
      <c r="D142" t="s">
        <v>8564</v>
      </c>
      <c r="E142" t="s">
        <v>8565</v>
      </c>
      <c r="F142" t="s">
        <v>8565</v>
      </c>
      <c r="G142">
        <v>2</v>
      </c>
      <c r="H142">
        <v>12</v>
      </c>
      <c r="I142" t="s">
        <v>8566</v>
      </c>
      <c r="J142" t="s">
        <v>8567</v>
      </c>
      <c r="K142" t="s">
        <v>8299</v>
      </c>
      <c r="L142" t="s">
        <v>7410</v>
      </c>
      <c r="M142" t="s">
        <v>8570</v>
      </c>
      <c r="N142" t="s">
        <v>4870</v>
      </c>
      <c r="O142" t="s">
        <v>8568</v>
      </c>
      <c r="P142" t="s">
        <v>8569</v>
      </c>
      <c r="Q142" t="s">
        <v>5205</v>
      </c>
      <c r="R142" t="s">
        <v>4811</v>
      </c>
    </row>
    <row r="143" spans="1:18" x14ac:dyDescent="0.3">
      <c r="A143">
        <v>142</v>
      </c>
      <c r="B143" s="1">
        <v>45440.384699074071</v>
      </c>
      <c r="C143" s="1">
        <v>45440.403726851851</v>
      </c>
      <c r="D143" t="s">
        <v>8571</v>
      </c>
      <c r="E143" t="s">
        <v>8572</v>
      </c>
      <c r="F143" t="s">
        <v>8573</v>
      </c>
      <c r="G143">
        <v>2</v>
      </c>
      <c r="H143">
        <v>16</v>
      </c>
      <c r="I143" t="s">
        <v>4949</v>
      </c>
      <c r="J143" t="s">
        <v>8574</v>
      </c>
      <c r="K143" t="s">
        <v>8575</v>
      </c>
      <c r="L143" t="s">
        <v>8576</v>
      </c>
      <c r="M143" t="s">
        <v>8581</v>
      </c>
      <c r="N143" t="s">
        <v>8577</v>
      </c>
      <c r="O143" t="s">
        <v>8578</v>
      </c>
      <c r="P143" t="s">
        <v>8579</v>
      </c>
      <c r="Q143" t="s">
        <v>8580</v>
      </c>
      <c r="R143" t="s">
        <v>4811</v>
      </c>
    </row>
    <row r="144" spans="1:18" x14ac:dyDescent="0.3">
      <c r="A144">
        <v>143</v>
      </c>
      <c r="B144" s="1">
        <v>45440.389965277776</v>
      </c>
      <c r="C144" s="1">
        <v>45440.404143518521</v>
      </c>
      <c r="D144" t="s">
        <v>8582</v>
      </c>
      <c r="E144" t="s">
        <v>8583</v>
      </c>
      <c r="F144" t="s">
        <v>8583</v>
      </c>
      <c r="G144">
        <v>2</v>
      </c>
      <c r="H144">
        <v>25</v>
      </c>
      <c r="I144" t="s">
        <v>8584</v>
      </c>
      <c r="J144" t="s">
        <v>8585</v>
      </c>
      <c r="K144" t="s">
        <v>8586</v>
      </c>
      <c r="L144" t="s">
        <v>8587</v>
      </c>
      <c r="M144" t="s">
        <v>8592</v>
      </c>
      <c r="N144" t="s">
        <v>8588</v>
      </c>
      <c r="O144" t="s">
        <v>8589</v>
      </c>
      <c r="P144" t="s">
        <v>8590</v>
      </c>
      <c r="Q144" t="s">
        <v>8591</v>
      </c>
      <c r="R144" t="s">
        <v>4811</v>
      </c>
    </row>
    <row r="145" spans="1:18" x14ac:dyDescent="0.3">
      <c r="A145">
        <v>144</v>
      </c>
      <c r="B145" s="1">
        <v>45440.384618055556</v>
      </c>
      <c r="C145" s="1">
        <v>45440.404398148145</v>
      </c>
      <c r="D145" t="s">
        <v>8593</v>
      </c>
      <c r="E145" t="s">
        <v>8594</v>
      </c>
      <c r="F145" t="s">
        <v>8595</v>
      </c>
      <c r="G145">
        <v>2</v>
      </c>
      <c r="H145">
        <v>4</v>
      </c>
      <c r="I145" t="s">
        <v>4865</v>
      </c>
      <c r="J145" t="s">
        <v>8596</v>
      </c>
      <c r="K145" t="s">
        <v>8597</v>
      </c>
      <c r="L145" t="s">
        <v>8598</v>
      </c>
      <c r="M145" t="s">
        <v>8602</v>
      </c>
      <c r="N145" t="s">
        <v>8599</v>
      </c>
      <c r="O145" t="s">
        <v>8600</v>
      </c>
      <c r="P145" t="s">
        <v>8601</v>
      </c>
      <c r="Q145" t="s">
        <v>4855</v>
      </c>
      <c r="R145" t="s">
        <v>4837</v>
      </c>
    </row>
    <row r="146" spans="1:18" x14ac:dyDescent="0.3">
      <c r="A146">
        <v>145</v>
      </c>
      <c r="B146" s="1">
        <v>45440.384699074071</v>
      </c>
      <c r="C146" s="1">
        <v>45440.405115740738</v>
      </c>
      <c r="D146" t="s">
        <v>8603</v>
      </c>
      <c r="E146" t="s">
        <v>8604</v>
      </c>
      <c r="F146" t="s">
        <v>8604</v>
      </c>
      <c r="G146">
        <v>2</v>
      </c>
      <c r="H146">
        <v>26</v>
      </c>
      <c r="I146" t="s">
        <v>6732</v>
      </c>
      <c r="J146" t="s">
        <v>958</v>
      </c>
      <c r="K146" t="s">
        <v>8605</v>
      </c>
      <c r="L146" t="s">
        <v>7410</v>
      </c>
      <c r="M146" t="s">
        <v>8610</v>
      </c>
      <c r="N146" t="s">
        <v>8606</v>
      </c>
      <c r="O146" t="s">
        <v>8607</v>
      </c>
      <c r="P146" t="s">
        <v>8608</v>
      </c>
      <c r="Q146" t="s">
        <v>8609</v>
      </c>
      <c r="R146" t="s">
        <v>4811</v>
      </c>
    </row>
    <row r="147" spans="1:18" x14ac:dyDescent="0.3">
      <c r="A147">
        <v>146</v>
      </c>
      <c r="B147" s="1">
        <v>45440.386192129627</v>
      </c>
      <c r="C147" s="1">
        <v>45440.405358796299</v>
      </c>
      <c r="D147" t="s">
        <v>8611</v>
      </c>
      <c r="E147" t="s">
        <v>8612</v>
      </c>
      <c r="F147" t="s">
        <v>8612</v>
      </c>
      <c r="G147">
        <v>2</v>
      </c>
      <c r="H147">
        <v>13</v>
      </c>
      <c r="I147" t="s">
        <v>8613</v>
      </c>
      <c r="J147" t="s">
        <v>8614</v>
      </c>
      <c r="K147" t="s">
        <v>8615</v>
      </c>
      <c r="L147" t="s">
        <v>8616</v>
      </c>
      <c r="M147" t="s">
        <v>8621</v>
      </c>
      <c r="N147" t="s">
        <v>8617</v>
      </c>
      <c r="O147" t="s">
        <v>8618</v>
      </c>
      <c r="P147" t="s">
        <v>8619</v>
      </c>
      <c r="Q147" t="s">
        <v>8620</v>
      </c>
      <c r="R147" t="s">
        <v>4811</v>
      </c>
    </row>
    <row r="148" spans="1:18" x14ac:dyDescent="0.3">
      <c r="A148">
        <v>147</v>
      </c>
      <c r="B148" s="1">
        <v>45440.384976851848</v>
      </c>
      <c r="C148" s="1">
        <v>45440.405810185184</v>
      </c>
      <c r="D148" t="s">
        <v>8622</v>
      </c>
      <c r="E148" t="s">
        <v>8623</v>
      </c>
      <c r="F148" t="s">
        <v>8624</v>
      </c>
      <c r="G148">
        <v>2</v>
      </c>
      <c r="H148">
        <v>23</v>
      </c>
      <c r="I148" t="s">
        <v>8625</v>
      </c>
      <c r="J148" t="s">
        <v>8626</v>
      </c>
      <c r="K148" t="s">
        <v>8627</v>
      </c>
      <c r="L148" t="s">
        <v>8628</v>
      </c>
      <c r="M148" t="s">
        <v>8633</v>
      </c>
      <c r="N148" t="s">
        <v>8629</v>
      </c>
      <c r="O148" t="s">
        <v>8630</v>
      </c>
      <c r="P148" t="s">
        <v>8631</v>
      </c>
      <c r="Q148" t="s">
        <v>8632</v>
      </c>
      <c r="R148" t="s">
        <v>4811</v>
      </c>
    </row>
    <row r="149" spans="1:18" x14ac:dyDescent="0.3">
      <c r="A149">
        <v>148</v>
      </c>
      <c r="B149" s="1">
        <v>45440.385243055556</v>
      </c>
      <c r="C149" s="1">
        <v>45440.40766203704</v>
      </c>
      <c r="D149" t="s">
        <v>8634</v>
      </c>
      <c r="E149" t="s">
        <v>8635</v>
      </c>
      <c r="F149" t="s">
        <v>8635</v>
      </c>
      <c r="G149">
        <v>2</v>
      </c>
      <c r="H149">
        <v>9</v>
      </c>
      <c r="I149" t="s">
        <v>8636</v>
      </c>
      <c r="J149" t="s">
        <v>8637</v>
      </c>
      <c r="K149" t="s">
        <v>8638</v>
      </c>
      <c r="L149" t="s">
        <v>8639</v>
      </c>
      <c r="M149" t="s">
        <v>8643</v>
      </c>
      <c r="N149" t="s">
        <v>8640</v>
      </c>
      <c r="O149" t="s">
        <v>8641</v>
      </c>
      <c r="P149" t="s">
        <v>5036</v>
      </c>
      <c r="Q149" t="s">
        <v>8642</v>
      </c>
      <c r="R149" t="s">
        <v>4811</v>
      </c>
    </row>
    <row r="150" spans="1:18" x14ac:dyDescent="0.3">
      <c r="A150">
        <v>149</v>
      </c>
      <c r="B150" s="1">
        <v>45440.403506944444</v>
      </c>
      <c r="C150" s="1">
        <v>45440.409907407404</v>
      </c>
      <c r="D150" t="s">
        <v>8644</v>
      </c>
      <c r="E150" t="s">
        <v>8645</v>
      </c>
      <c r="F150" t="s">
        <v>8645</v>
      </c>
      <c r="G150">
        <v>2</v>
      </c>
      <c r="H150">
        <v>11</v>
      </c>
      <c r="I150" t="s">
        <v>8646</v>
      </c>
      <c r="J150" t="s">
        <v>8647</v>
      </c>
      <c r="K150" t="s">
        <v>8648</v>
      </c>
      <c r="L150" t="s">
        <v>8649</v>
      </c>
      <c r="M150" t="s">
        <v>8654</v>
      </c>
      <c r="N150" t="s">
        <v>8650</v>
      </c>
      <c r="O150" t="s">
        <v>8651</v>
      </c>
      <c r="P150" t="s">
        <v>8652</v>
      </c>
      <c r="Q150" t="s">
        <v>8653</v>
      </c>
      <c r="R150" t="s">
        <v>4811</v>
      </c>
    </row>
    <row r="151" spans="1:18" x14ac:dyDescent="0.3">
      <c r="A151">
        <v>150</v>
      </c>
      <c r="B151" s="1">
        <v>45440.384953703702</v>
      </c>
      <c r="C151" s="1">
        <v>45440.410011574073</v>
      </c>
      <c r="D151" t="s">
        <v>8655</v>
      </c>
      <c r="E151" t="s">
        <v>8656</v>
      </c>
      <c r="F151" t="s">
        <v>8656</v>
      </c>
      <c r="G151">
        <v>2</v>
      </c>
      <c r="H151">
        <v>5</v>
      </c>
      <c r="I151" t="s">
        <v>4865</v>
      </c>
      <c r="J151" t="s">
        <v>8657</v>
      </c>
      <c r="K151" t="s">
        <v>8658</v>
      </c>
      <c r="L151" t="s">
        <v>7410</v>
      </c>
      <c r="M151" t="s">
        <v>8662</v>
      </c>
      <c r="N151" t="s">
        <v>8599</v>
      </c>
      <c r="O151" t="s">
        <v>8659</v>
      </c>
      <c r="P151" t="s">
        <v>8660</v>
      </c>
      <c r="Q151" t="s">
        <v>8661</v>
      </c>
      <c r="R151" t="s">
        <v>4811</v>
      </c>
    </row>
    <row r="152" spans="1:18" x14ac:dyDescent="0.3">
      <c r="A152">
        <v>151</v>
      </c>
      <c r="B152" s="1">
        <v>45440.398402777777</v>
      </c>
      <c r="C152" s="1">
        <v>45440.412106481483</v>
      </c>
      <c r="D152" t="s">
        <v>8663</v>
      </c>
      <c r="E152" t="s">
        <v>8664</v>
      </c>
      <c r="F152" t="s">
        <v>8664</v>
      </c>
      <c r="G152">
        <v>2</v>
      </c>
      <c r="H152">
        <v>8</v>
      </c>
      <c r="I152" t="s">
        <v>8665</v>
      </c>
      <c r="J152" t="s">
        <v>8666</v>
      </c>
      <c r="K152" t="s">
        <v>8667</v>
      </c>
      <c r="L152" t="s">
        <v>8668</v>
      </c>
      <c r="M152" t="s">
        <v>8673</v>
      </c>
      <c r="N152" t="s">
        <v>8669</v>
      </c>
      <c r="O152" t="s">
        <v>8670</v>
      </c>
      <c r="P152" t="s">
        <v>8671</v>
      </c>
      <c r="Q152" t="s">
        <v>8672</v>
      </c>
      <c r="R152" t="s">
        <v>4811</v>
      </c>
    </row>
    <row r="153" spans="1:18" x14ac:dyDescent="0.3">
      <c r="A153">
        <v>152</v>
      </c>
      <c r="B153" s="1">
        <v>45440.384965277779</v>
      </c>
      <c r="C153" s="1">
        <v>45440.412199074075</v>
      </c>
      <c r="D153" t="s">
        <v>8674</v>
      </c>
      <c r="E153" t="s">
        <v>8675</v>
      </c>
      <c r="F153" t="s">
        <v>8676</v>
      </c>
      <c r="G153">
        <v>2</v>
      </c>
      <c r="H153">
        <v>34</v>
      </c>
      <c r="I153" t="s">
        <v>4865</v>
      </c>
      <c r="J153" t="s">
        <v>8677</v>
      </c>
      <c r="K153" t="s">
        <v>8678</v>
      </c>
      <c r="L153" t="s">
        <v>8679</v>
      </c>
      <c r="M153" t="s">
        <v>8683</v>
      </c>
      <c r="N153" t="s">
        <v>8680</v>
      </c>
      <c r="O153" t="s">
        <v>8681</v>
      </c>
      <c r="P153" t="s">
        <v>8682</v>
      </c>
      <c r="Q153" t="s">
        <v>4855</v>
      </c>
      <c r="R153" t="s">
        <v>4811</v>
      </c>
    </row>
    <row r="154" spans="1:18" x14ac:dyDescent="0.3">
      <c r="A154">
        <v>153</v>
      </c>
      <c r="B154" s="1">
        <v>45440.38480324074</v>
      </c>
      <c r="C154" s="1">
        <v>45440.412766203706</v>
      </c>
      <c r="D154" t="s">
        <v>8684</v>
      </c>
      <c r="E154" t="s">
        <v>8685</v>
      </c>
      <c r="F154" t="s">
        <v>8686</v>
      </c>
      <c r="G154">
        <v>2</v>
      </c>
      <c r="H154">
        <v>31</v>
      </c>
      <c r="I154" t="s">
        <v>8687</v>
      </c>
      <c r="J154" t="s">
        <v>8688</v>
      </c>
      <c r="K154" t="s">
        <v>8678</v>
      </c>
      <c r="L154" t="s">
        <v>8689</v>
      </c>
      <c r="M154" t="s">
        <v>8683</v>
      </c>
      <c r="N154" t="s">
        <v>8680</v>
      </c>
      <c r="O154" t="s">
        <v>8681</v>
      </c>
      <c r="P154" t="s">
        <v>8690</v>
      </c>
      <c r="Q154" t="s">
        <v>8691</v>
      </c>
      <c r="R154" t="s">
        <v>4811</v>
      </c>
    </row>
    <row r="155" spans="1:18" x14ac:dyDescent="0.3">
      <c r="A155">
        <v>154</v>
      </c>
      <c r="B155" s="1">
        <v>45440.384895833333</v>
      </c>
      <c r="C155" s="1">
        <v>45440.415092592593</v>
      </c>
      <c r="D155" t="s">
        <v>8692</v>
      </c>
      <c r="E155" t="s">
        <v>8693</v>
      </c>
      <c r="F155" t="s">
        <v>8693</v>
      </c>
      <c r="G155">
        <v>2</v>
      </c>
      <c r="H155">
        <v>29</v>
      </c>
      <c r="I155" t="s">
        <v>4865</v>
      </c>
      <c r="J155" t="s">
        <v>8694</v>
      </c>
      <c r="K155" t="s">
        <v>8695</v>
      </c>
      <c r="L155" t="s">
        <v>8696</v>
      </c>
      <c r="M155" t="s">
        <v>8701</v>
      </c>
      <c r="N155" t="s">
        <v>8697</v>
      </c>
      <c r="O155" t="s">
        <v>8698</v>
      </c>
      <c r="P155" t="s">
        <v>8699</v>
      </c>
      <c r="Q155" t="s">
        <v>8700</v>
      </c>
      <c r="R155" t="s">
        <v>4811</v>
      </c>
    </row>
    <row r="156" spans="1:18" x14ac:dyDescent="0.3">
      <c r="A156">
        <v>155</v>
      </c>
      <c r="B156" s="1">
        <v>45440.385208333333</v>
      </c>
      <c r="C156" s="1">
        <v>45440.415451388886</v>
      </c>
      <c r="D156" t="s">
        <v>8702</v>
      </c>
      <c r="E156" t="s">
        <v>8703</v>
      </c>
      <c r="F156" t="s">
        <v>8704</v>
      </c>
      <c r="G156">
        <v>2</v>
      </c>
      <c r="H156">
        <v>27</v>
      </c>
      <c r="I156" t="s">
        <v>4949</v>
      </c>
      <c r="J156" t="s">
        <v>8705</v>
      </c>
      <c r="K156" t="s">
        <v>8706</v>
      </c>
      <c r="L156" t="s">
        <v>8707</v>
      </c>
      <c r="M156" t="s">
        <v>8711</v>
      </c>
      <c r="N156" t="s">
        <v>8680</v>
      </c>
      <c r="O156" t="s">
        <v>8708</v>
      </c>
      <c r="P156" t="s">
        <v>8709</v>
      </c>
      <c r="Q156" t="s">
        <v>8710</v>
      </c>
      <c r="R156" t="s">
        <v>4811</v>
      </c>
    </row>
    <row r="157" spans="1:18" x14ac:dyDescent="0.3">
      <c r="A157">
        <v>156</v>
      </c>
      <c r="B157" s="1">
        <v>45440.414548611108</v>
      </c>
      <c r="C157" s="1">
        <v>45440.415659722225</v>
      </c>
      <c r="D157" t="s">
        <v>8712</v>
      </c>
      <c r="E157" t="s">
        <v>8713</v>
      </c>
      <c r="F157" t="s">
        <v>8713</v>
      </c>
      <c r="G157">
        <v>2</v>
      </c>
      <c r="H157">
        <v>32</v>
      </c>
      <c r="I157" t="s">
        <v>4949</v>
      </c>
      <c r="J157" t="s">
        <v>8714</v>
      </c>
      <c r="K157" t="s">
        <v>8715</v>
      </c>
      <c r="L157" t="s">
        <v>8716</v>
      </c>
      <c r="M157" t="s">
        <v>8721</v>
      </c>
      <c r="N157" t="s">
        <v>8717</v>
      </c>
      <c r="O157" t="s">
        <v>8718</v>
      </c>
      <c r="P157" t="s">
        <v>8719</v>
      </c>
      <c r="Q157" t="s">
        <v>8720</v>
      </c>
      <c r="R157" t="s">
        <v>4811</v>
      </c>
    </row>
    <row r="158" spans="1:18" x14ac:dyDescent="0.3">
      <c r="A158">
        <v>157</v>
      </c>
      <c r="B158" s="1">
        <v>45440.384629629632</v>
      </c>
      <c r="C158" s="1">
        <v>45440.415833333333</v>
      </c>
      <c r="D158" t="s">
        <v>8722</v>
      </c>
      <c r="E158" t="s">
        <v>8723</v>
      </c>
      <c r="F158" t="s">
        <v>8724</v>
      </c>
      <c r="G158">
        <v>2</v>
      </c>
      <c r="H158">
        <v>28</v>
      </c>
      <c r="I158" t="s">
        <v>5020</v>
      </c>
      <c r="J158" t="s">
        <v>8725</v>
      </c>
      <c r="K158" t="s">
        <v>8726</v>
      </c>
      <c r="L158" t="s">
        <v>8727</v>
      </c>
      <c r="M158" t="s">
        <v>8732</v>
      </c>
      <c r="N158" t="s">
        <v>8728</v>
      </c>
      <c r="O158" t="s">
        <v>8729</v>
      </c>
      <c r="P158" t="s">
        <v>8730</v>
      </c>
      <c r="Q158" t="s">
        <v>8731</v>
      </c>
      <c r="R158" t="s">
        <v>4811</v>
      </c>
    </row>
    <row r="159" spans="1:18" x14ac:dyDescent="0.3">
      <c r="A159">
        <v>158</v>
      </c>
      <c r="B159" s="1">
        <v>45440.384652777779</v>
      </c>
      <c r="C159" s="1">
        <v>45440.41609953704</v>
      </c>
      <c r="D159" t="s">
        <v>8733</v>
      </c>
      <c r="E159" t="s">
        <v>8734</v>
      </c>
      <c r="F159" t="s">
        <v>8734</v>
      </c>
      <c r="G159">
        <v>2</v>
      </c>
      <c r="H159">
        <v>24</v>
      </c>
      <c r="I159" t="s">
        <v>4949</v>
      </c>
      <c r="J159" t="s">
        <v>8735</v>
      </c>
      <c r="K159" t="s">
        <v>8736</v>
      </c>
      <c r="L159" t="s">
        <v>8737</v>
      </c>
      <c r="M159" t="s">
        <v>8742</v>
      </c>
      <c r="N159" t="s">
        <v>8738</v>
      </c>
      <c r="O159" t="s">
        <v>8739</v>
      </c>
      <c r="P159" t="s">
        <v>8740</v>
      </c>
      <c r="Q159" t="s">
        <v>8741</v>
      </c>
      <c r="R159" t="s">
        <v>4811</v>
      </c>
    </row>
    <row r="160" spans="1:18" x14ac:dyDescent="0.3">
      <c r="A160">
        <v>159</v>
      </c>
      <c r="B160" s="1">
        <v>45440.384791666664</v>
      </c>
      <c r="C160" s="1">
        <v>45440.41611111111</v>
      </c>
      <c r="D160" t="s">
        <v>8743</v>
      </c>
      <c r="E160" t="s">
        <v>8744</v>
      </c>
      <c r="F160" t="s">
        <v>8745</v>
      </c>
      <c r="G160">
        <v>2</v>
      </c>
      <c r="H160">
        <v>36</v>
      </c>
      <c r="I160" t="s">
        <v>8414</v>
      </c>
      <c r="J160" t="s">
        <v>8746</v>
      </c>
      <c r="K160" t="s">
        <v>8747</v>
      </c>
      <c r="L160" t="s">
        <v>8748</v>
      </c>
      <c r="M160" t="s">
        <v>8751</v>
      </c>
      <c r="N160" t="s">
        <v>8697</v>
      </c>
      <c r="O160" t="s">
        <v>8749</v>
      </c>
      <c r="P160" t="s">
        <v>8699</v>
      </c>
      <c r="Q160" t="s">
        <v>8750</v>
      </c>
      <c r="R160" t="s">
        <v>4811</v>
      </c>
    </row>
    <row r="161" spans="1:18" x14ac:dyDescent="0.3">
      <c r="A161">
        <v>160</v>
      </c>
      <c r="B161" s="1">
        <v>45440.414548611108</v>
      </c>
      <c r="C161" s="1">
        <v>45440.41611111111</v>
      </c>
      <c r="D161" t="s">
        <v>8752</v>
      </c>
      <c r="E161" t="s">
        <v>8753</v>
      </c>
      <c r="F161" t="s">
        <v>8753</v>
      </c>
      <c r="G161">
        <v>2</v>
      </c>
      <c r="H161">
        <v>33</v>
      </c>
      <c r="I161" t="s">
        <v>4865</v>
      </c>
      <c r="J161" t="s">
        <v>8754</v>
      </c>
      <c r="K161" t="s">
        <v>8755</v>
      </c>
      <c r="L161" t="s">
        <v>8756</v>
      </c>
      <c r="M161" t="s">
        <v>8761</v>
      </c>
      <c r="N161" t="s">
        <v>8757</v>
      </c>
      <c r="O161" t="s">
        <v>8758</v>
      </c>
      <c r="P161" t="s">
        <v>8759</v>
      </c>
      <c r="Q161" t="s">
        <v>8760</v>
      </c>
      <c r="R161" t="s">
        <v>4811</v>
      </c>
    </row>
    <row r="162" spans="1:18" x14ac:dyDescent="0.3">
      <c r="A162">
        <v>161</v>
      </c>
      <c r="B162" s="1">
        <v>45440.384942129633</v>
      </c>
      <c r="C162" s="1">
        <v>45440.41611111111</v>
      </c>
      <c r="D162" t="s">
        <v>8762</v>
      </c>
      <c r="E162" t="s">
        <v>8763</v>
      </c>
      <c r="F162" t="s">
        <v>8764</v>
      </c>
      <c r="G162">
        <v>2</v>
      </c>
      <c r="H162">
        <v>30</v>
      </c>
      <c r="I162" t="s">
        <v>4949</v>
      </c>
      <c r="J162" t="s">
        <v>8765</v>
      </c>
      <c r="K162" t="s">
        <v>8766</v>
      </c>
      <c r="L162" t="s">
        <v>8696</v>
      </c>
      <c r="M162" t="s">
        <v>8761</v>
      </c>
      <c r="N162" t="s">
        <v>8767</v>
      </c>
      <c r="O162" t="s">
        <v>8768</v>
      </c>
      <c r="P162" t="s">
        <v>8769</v>
      </c>
      <c r="Q162" t="s">
        <v>8770</v>
      </c>
      <c r="R162" t="s">
        <v>4811</v>
      </c>
    </row>
    <row r="163" spans="1:18" x14ac:dyDescent="0.3">
      <c r="A163">
        <v>162</v>
      </c>
      <c r="B163" s="1">
        <v>45440.385509259257</v>
      </c>
      <c r="C163" s="1">
        <v>45440.41615740741</v>
      </c>
      <c r="D163" t="s">
        <v>8771</v>
      </c>
      <c r="E163" t="s">
        <v>8772</v>
      </c>
      <c r="F163" t="s">
        <v>8772</v>
      </c>
      <c r="G163">
        <v>2</v>
      </c>
      <c r="H163">
        <v>35</v>
      </c>
      <c r="I163" t="s">
        <v>8773</v>
      </c>
      <c r="J163" t="s">
        <v>8774</v>
      </c>
      <c r="K163" t="s">
        <v>8775</v>
      </c>
      <c r="L163" t="s">
        <v>8776</v>
      </c>
      <c r="M163" t="s">
        <v>8781</v>
      </c>
      <c r="N163" t="s">
        <v>8777</v>
      </c>
      <c r="O163" t="s">
        <v>8778</v>
      </c>
      <c r="P163" t="s">
        <v>8779</v>
      </c>
      <c r="Q163" t="s">
        <v>8780</v>
      </c>
      <c r="R163" t="s">
        <v>4811</v>
      </c>
    </row>
    <row r="164" spans="1:18" x14ac:dyDescent="0.3">
      <c r="A164">
        <v>163</v>
      </c>
      <c r="B164" s="1">
        <v>45440.61278935185</v>
      </c>
      <c r="C164" s="1">
        <v>45440.627199074072</v>
      </c>
      <c r="D164" t="s">
        <v>8782</v>
      </c>
      <c r="E164" t="s">
        <v>8783</v>
      </c>
      <c r="F164" t="s">
        <v>8783</v>
      </c>
      <c r="G164">
        <v>3</v>
      </c>
      <c r="H164">
        <v>5</v>
      </c>
      <c r="I164" t="s">
        <v>6311</v>
      </c>
      <c r="J164" t="s">
        <v>8784</v>
      </c>
      <c r="K164" t="s">
        <v>8785</v>
      </c>
      <c r="L164" t="s">
        <v>8786</v>
      </c>
      <c r="M164" t="s">
        <v>8791</v>
      </c>
      <c r="N164" t="s">
        <v>8787</v>
      </c>
      <c r="O164" t="s">
        <v>8788</v>
      </c>
      <c r="P164" t="s">
        <v>8789</v>
      </c>
      <c r="Q164" t="s">
        <v>8790</v>
      </c>
      <c r="R164" t="s">
        <v>4811</v>
      </c>
    </row>
    <row r="165" spans="1:18" x14ac:dyDescent="0.3">
      <c r="A165">
        <v>164</v>
      </c>
      <c r="B165" s="1">
        <v>45440.612060185187</v>
      </c>
      <c r="C165" s="1">
        <v>45440.628645833334</v>
      </c>
      <c r="D165" t="s">
        <v>8792</v>
      </c>
      <c r="E165" t="s">
        <v>8793</v>
      </c>
      <c r="F165" t="s">
        <v>8793</v>
      </c>
      <c r="G165">
        <v>3</v>
      </c>
      <c r="H165">
        <v>34</v>
      </c>
      <c r="I165" t="s">
        <v>8794</v>
      </c>
      <c r="J165" t="s">
        <v>175</v>
      </c>
      <c r="K165" t="s">
        <v>5421</v>
      </c>
      <c r="L165" t="s">
        <v>8668</v>
      </c>
      <c r="M165" t="s">
        <v>8799</v>
      </c>
      <c r="N165" t="s">
        <v>8795</v>
      </c>
      <c r="O165" t="s">
        <v>8796</v>
      </c>
      <c r="P165" t="s">
        <v>8797</v>
      </c>
      <c r="Q165" t="s">
        <v>8798</v>
      </c>
      <c r="R165" t="s">
        <v>4837</v>
      </c>
    </row>
    <row r="166" spans="1:18" x14ac:dyDescent="0.3">
      <c r="A166">
        <v>165</v>
      </c>
      <c r="B166" s="1">
        <v>45440.625671296293</v>
      </c>
      <c r="C166" s="1">
        <v>45440.635358796295</v>
      </c>
      <c r="D166" t="s">
        <v>8800</v>
      </c>
      <c r="E166" t="s">
        <v>8801</v>
      </c>
      <c r="F166" t="s">
        <v>8801</v>
      </c>
      <c r="G166">
        <v>3</v>
      </c>
      <c r="H166">
        <v>8</v>
      </c>
      <c r="I166" t="s">
        <v>8802</v>
      </c>
      <c r="J166" t="s">
        <v>8803</v>
      </c>
      <c r="K166" t="s">
        <v>8804</v>
      </c>
      <c r="L166" t="s">
        <v>7410</v>
      </c>
      <c r="M166" t="s">
        <v>8809</v>
      </c>
      <c r="N166" t="s">
        <v>8805</v>
      </c>
      <c r="O166" t="s">
        <v>8806</v>
      </c>
      <c r="P166" t="s">
        <v>8807</v>
      </c>
      <c r="Q166" t="s">
        <v>8808</v>
      </c>
      <c r="R166" t="s">
        <v>4811</v>
      </c>
    </row>
    <row r="167" spans="1:18" x14ac:dyDescent="0.3">
      <c r="A167">
        <v>166</v>
      </c>
      <c r="B167" s="1">
        <v>45440.612233796295</v>
      </c>
      <c r="C167" s="1">
        <v>45440.635370370372</v>
      </c>
      <c r="D167" t="s">
        <v>8810</v>
      </c>
      <c r="E167" t="s">
        <v>8811</v>
      </c>
      <c r="F167" t="s">
        <v>8812</v>
      </c>
      <c r="G167">
        <v>3</v>
      </c>
      <c r="H167">
        <v>7</v>
      </c>
      <c r="I167" t="s">
        <v>8813</v>
      </c>
      <c r="J167" t="s">
        <v>6682</v>
      </c>
      <c r="K167" t="s">
        <v>8814</v>
      </c>
      <c r="L167" t="s">
        <v>7410</v>
      </c>
      <c r="M167" t="s">
        <v>8818</v>
      </c>
      <c r="N167" t="s">
        <v>5026</v>
      </c>
      <c r="O167" t="s">
        <v>8815</v>
      </c>
      <c r="P167" t="s">
        <v>8816</v>
      </c>
      <c r="Q167" t="s">
        <v>8817</v>
      </c>
      <c r="R167" t="s">
        <v>4811</v>
      </c>
    </row>
    <row r="168" spans="1:18" x14ac:dyDescent="0.3">
      <c r="A168">
        <v>167</v>
      </c>
      <c r="B168" s="1">
        <v>45440.630752314813</v>
      </c>
      <c r="C168" s="1">
        <v>45440.635937500003</v>
      </c>
      <c r="D168" t="s">
        <v>8819</v>
      </c>
      <c r="E168" t="s">
        <v>8820</v>
      </c>
      <c r="F168" t="s">
        <v>8821</v>
      </c>
      <c r="G168">
        <v>3</v>
      </c>
      <c r="H168">
        <v>17</v>
      </c>
      <c r="I168" t="s">
        <v>8822</v>
      </c>
      <c r="J168" t="s">
        <v>8823</v>
      </c>
      <c r="K168" t="s">
        <v>8824</v>
      </c>
      <c r="L168" t="s">
        <v>7410</v>
      </c>
      <c r="M168" t="s">
        <v>8818</v>
      </c>
      <c r="N168" t="s">
        <v>8825</v>
      </c>
      <c r="O168" t="s">
        <v>8826</v>
      </c>
      <c r="P168" t="s">
        <v>8827</v>
      </c>
      <c r="Q168" t="s">
        <v>8828</v>
      </c>
      <c r="R168" t="s">
        <v>4811</v>
      </c>
    </row>
    <row r="169" spans="1:18" x14ac:dyDescent="0.3">
      <c r="A169">
        <v>168</v>
      </c>
      <c r="B169" s="1">
        <v>45440.625</v>
      </c>
      <c r="C169" s="1">
        <v>45440.636053240742</v>
      </c>
      <c r="D169" t="s">
        <v>8829</v>
      </c>
      <c r="E169" t="s">
        <v>8830</v>
      </c>
      <c r="F169" t="s">
        <v>8830</v>
      </c>
      <c r="G169">
        <v>3</v>
      </c>
      <c r="H169">
        <v>13</v>
      </c>
      <c r="I169" t="s">
        <v>8831</v>
      </c>
      <c r="J169" t="s">
        <v>8832</v>
      </c>
      <c r="K169" t="s">
        <v>8833</v>
      </c>
      <c r="L169" t="s">
        <v>7410</v>
      </c>
      <c r="M169" t="s">
        <v>8818</v>
      </c>
      <c r="N169" t="s">
        <v>8834</v>
      </c>
      <c r="O169" t="s">
        <v>8835</v>
      </c>
      <c r="P169" t="s">
        <v>8827</v>
      </c>
      <c r="Q169" t="s">
        <v>8836</v>
      </c>
      <c r="R169" t="s">
        <v>4837</v>
      </c>
    </row>
    <row r="170" spans="1:18" x14ac:dyDescent="0.3">
      <c r="A170">
        <v>169</v>
      </c>
      <c r="B170" s="1">
        <v>45440.613159722219</v>
      </c>
      <c r="C170" s="1">
        <v>45440.636828703704</v>
      </c>
      <c r="D170" t="s">
        <v>8837</v>
      </c>
      <c r="E170" t="s">
        <v>8838</v>
      </c>
      <c r="F170" t="s">
        <v>8839</v>
      </c>
      <c r="G170">
        <v>3</v>
      </c>
      <c r="H170">
        <v>10</v>
      </c>
      <c r="I170" t="s">
        <v>8840</v>
      </c>
      <c r="J170" t="s">
        <v>8841</v>
      </c>
      <c r="K170" t="s">
        <v>8842</v>
      </c>
      <c r="L170" t="s">
        <v>7410</v>
      </c>
      <c r="M170" t="s">
        <v>8846</v>
      </c>
      <c r="N170" t="s">
        <v>8843</v>
      </c>
      <c r="O170" t="s">
        <v>8844</v>
      </c>
      <c r="P170" t="s">
        <v>4872</v>
      </c>
      <c r="Q170" t="s">
        <v>8845</v>
      </c>
      <c r="R170" t="s">
        <v>4811</v>
      </c>
    </row>
    <row r="171" spans="1:18" x14ac:dyDescent="0.3">
      <c r="A171">
        <v>170</v>
      </c>
      <c r="B171" s="1">
        <v>45440.625601851854</v>
      </c>
      <c r="C171" s="1">
        <v>45440.637604166666</v>
      </c>
      <c r="D171" t="s">
        <v>8847</v>
      </c>
      <c r="E171" t="s">
        <v>8848</v>
      </c>
      <c r="F171" t="s">
        <v>8848</v>
      </c>
      <c r="G171">
        <v>3</v>
      </c>
      <c r="H171">
        <v>9</v>
      </c>
      <c r="I171" t="s">
        <v>4949</v>
      </c>
      <c r="J171" t="s">
        <v>8849</v>
      </c>
      <c r="K171" t="s">
        <v>8842</v>
      </c>
      <c r="L171" t="s">
        <v>7973</v>
      </c>
      <c r="M171" t="s">
        <v>8852</v>
      </c>
      <c r="N171" t="s">
        <v>8843</v>
      </c>
      <c r="O171" t="s">
        <v>8844</v>
      </c>
      <c r="P171" t="s">
        <v>8850</v>
      </c>
      <c r="Q171" t="s">
        <v>8851</v>
      </c>
      <c r="R171" t="s">
        <v>4811</v>
      </c>
    </row>
    <row r="172" spans="1:18" x14ac:dyDescent="0.3">
      <c r="A172">
        <v>171</v>
      </c>
      <c r="B172" s="1">
        <v>45440.61215277778</v>
      </c>
      <c r="C172" s="1">
        <v>45440.637615740743</v>
      </c>
      <c r="D172" t="s">
        <v>8853</v>
      </c>
      <c r="E172" t="s">
        <v>8854</v>
      </c>
      <c r="F172" t="s">
        <v>8854</v>
      </c>
      <c r="G172">
        <v>3</v>
      </c>
      <c r="H172">
        <v>18</v>
      </c>
      <c r="I172" t="s">
        <v>8855</v>
      </c>
      <c r="J172" t="s">
        <v>8856</v>
      </c>
      <c r="K172" t="s">
        <v>8857</v>
      </c>
      <c r="L172" t="s">
        <v>8707</v>
      </c>
      <c r="M172" t="s">
        <v>8862</v>
      </c>
      <c r="N172" t="s">
        <v>8858</v>
      </c>
      <c r="O172" t="s">
        <v>8859</v>
      </c>
      <c r="P172" t="s">
        <v>8860</v>
      </c>
      <c r="Q172" t="s">
        <v>8861</v>
      </c>
      <c r="R172" t="s">
        <v>4811</v>
      </c>
    </row>
    <row r="173" spans="1:18" x14ac:dyDescent="0.3">
      <c r="A173">
        <v>172</v>
      </c>
      <c r="B173" s="1">
        <v>45440.615358796298</v>
      </c>
      <c r="C173" s="1">
        <v>45440.637673611112</v>
      </c>
      <c r="D173" t="s">
        <v>8863</v>
      </c>
      <c r="E173" t="s">
        <v>8864</v>
      </c>
      <c r="F173" t="s">
        <v>8864</v>
      </c>
      <c r="G173">
        <v>3</v>
      </c>
      <c r="H173">
        <v>26</v>
      </c>
      <c r="I173" t="s">
        <v>8865</v>
      </c>
      <c r="J173" t="s">
        <v>6682</v>
      </c>
      <c r="K173" t="s">
        <v>7255</v>
      </c>
      <c r="L173" t="s">
        <v>7973</v>
      </c>
      <c r="M173" t="s">
        <v>8869</v>
      </c>
      <c r="N173" t="s">
        <v>8866</v>
      </c>
      <c r="O173" t="s">
        <v>8867</v>
      </c>
      <c r="P173" t="s">
        <v>5036</v>
      </c>
      <c r="Q173" t="s">
        <v>8868</v>
      </c>
      <c r="R173" t="s">
        <v>4811</v>
      </c>
    </row>
    <row r="174" spans="1:18" x14ac:dyDescent="0.3">
      <c r="A174">
        <v>173</v>
      </c>
      <c r="B174" s="1">
        <v>45440.636053240742</v>
      </c>
      <c r="C174" s="1">
        <v>45440.637800925928</v>
      </c>
      <c r="D174" t="s">
        <v>8870</v>
      </c>
      <c r="E174" t="s">
        <v>8871</v>
      </c>
      <c r="F174" t="s">
        <v>8872</v>
      </c>
      <c r="G174">
        <v>3</v>
      </c>
      <c r="H174">
        <v>4</v>
      </c>
      <c r="I174" t="s">
        <v>8873</v>
      </c>
      <c r="J174" t="s">
        <v>8874</v>
      </c>
      <c r="K174" t="s">
        <v>8875</v>
      </c>
      <c r="L174" t="s">
        <v>8876</v>
      </c>
      <c r="M174" t="s">
        <v>8881</v>
      </c>
      <c r="N174" t="s">
        <v>8877</v>
      </c>
      <c r="O174" t="s">
        <v>8878</v>
      </c>
      <c r="P174" t="s">
        <v>8879</v>
      </c>
      <c r="Q174" t="s">
        <v>8880</v>
      </c>
      <c r="R174" t="s">
        <v>4811</v>
      </c>
    </row>
    <row r="175" spans="1:18" x14ac:dyDescent="0.3">
      <c r="A175">
        <v>174</v>
      </c>
      <c r="B175" s="1">
        <v>45440.612384259257</v>
      </c>
      <c r="C175" s="1">
        <v>45440.63789351852</v>
      </c>
      <c r="D175" t="s">
        <v>8882</v>
      </c>
      <c r="E175" t="s">
        <v>8883</v>
      </c>
      <c r="F175" t="s">
        <v>8884</v>
      </c>
      <c r="G175">
        <v>3</v>
      </c>
      <c r="H175">
        <v>19</v>
      </c>
      <c r="I175" t="s">
        <v>8885</v>
      </c>
      <c r="J175" t="s">
        <v>8886</v>
      </c>
      <c r="K175" t="s">
        <v>8887</v>
      </c>
      <c r="L175" t="s">
        <v>8888</v>
      </c>
      <c r="M175" t="s">
        <v>8893</v>
      </c>
      <c r="N175" t="s">
        <v>8889</v>
      </c>
      <c r="O175" t="s">
        <v>8890</v>
      </c>
      <c r="P175" t="s">
        <v>8891</v>
      </c>
      <c r="Q175" t="s">
        <v>8892</v>
      </c>
      <c r="R175" t="s">
        <v>4811</v>
      </c>
    </row>
    <row r="176" spans="1:18" x14ac:dyDescent="0.3">
      <c r="A176">
        <v>175</v>
      </c>
      <c r="B176" s="1">
        <v>45440.613969907405</v>
      </c>
      <c r="C176" s="1">
        <v>45440.638055555559</v>
      </c>
      <c r="D176" t="s">
        <v>8894</v>
      </c>
      <c r="E176" t="s">
        <v>8895</v>
      </c>
      <c r="F176" t="s">
        <v>8895</v>
      </c>
      <c r="G176">
        <v>3</v>
      </c>
      <c r="H176">
        <v>25</v>
      </c>
      <c r="I176" t="s">
        <v>8896</v>
      </c>
      <c r="J176" t="s">
        <v>7740</v>
      </c>
      <c r="K176" t="s">
        <v>8897</v>
      </c>
      <c r="L176" t="s">
        <v>8898</v>
      </c>
      <c r="M176" t="s">
        <v>8903</v>
      </c>
      <c r="N176" t="s">
        <v>8899</v>
      </c>
      <c r="O176" t="s">
        <v>8900</v>
      </c>
      <c r="P176" t="s">
        <v>8901</v>
      </c>
      <c r="Q176" t="s">
        <v>8902</v>
      </c>
      <c r="R176" t="s">
        <v>4811</v>
      </c>
    </row>
    <row r="177" spans="1:18" x14ac:dyDescent="0.3">
      <c r="A177">
        <v>176</v>
      </c>
      <c r="B177" s="1">
        <v>45440.614363425928</v>
      </c>
      <c r="C177" s="1">
        <v>45440.638101851851</v>
      </c>
      <c r="D177" t="s">
        <v>8904</v>
      </c>
      <c r="E177" t="s">
        <v>8905</v>
      </c>
      <c r="F177" t="s">
        <v>8906</v>
      </c>
      <c r="G177">
        <v>3</v>
      </c>
      <c r="H177">
        <v>23</v>
      </c>
      <c r="I177" t="s">
        <v>8907</v>
      </c>
      <c r="J177" t="s">
        <v>8908</v>
      </c>
      <c r="K177" t="s">
        <v>8909</v>
      </c>
      <c r="L177" t="s">
        <v>8910</v>
      </c>
      <c r="M177" t="s">
        <v>8915</v>
      </c>
      <c r="N177" t="s">
        <v>8911</v>
      </c>
      <c r="O177" t="s">
        <v>8912</v>
      </c>
      <c r="P177" t="s">
        <v>8913</v>
      </c>
      <c r="Q177" t="s">
        <v>8914</v>
      </c>
      <c r="R177" t="s">
        <v>4811</v>
      </c>
    </row>
    <row r="178" spans="1:18" x14ac:dyDescent="0.3">
      <c r="A178">
        <v>177</v>
      </c>
      <c r="B178" s="1">
        <v>45440.61445601852</v>
      </c>
      <c r="C178" s="1">
        <v>45440.638194444444</v>
      </c>
      <c r="D178" t="s">
        <v>8916</v>
      </c>
      <c r="E178" t="s">
        <v>8917</v>
      </c>
      <c r="F178" t="s">
        <v>8918</v>
      </c>
      <c r="G178">
        <v>3</v>
      </c>
      <c r="H178">
        <v>24</v>
      </c>
      <c r="I178" t="s">
        <v>8919</v>
      </c>
      <c r="J178" t="s">
        <v>8920</v>
      </c>
      <c r="K178" t="s">
        <v>8921</v>
      </c>
      <c r="L178" t="s">
        <v>8922</v>
      </c>
      <c r="M178" t="s">
        <v>8926</v>
      </c>
      <c r="N178" t="s">
        <v>8923</v>
      </c>
      <c r="O178" t="s">
        <v>8924</v>
      </c>
      <c r="P178" t="s">
        <v>8913</v>
      </c>
      <c r="Q178" t="s">
        <v>8925</v>
      </c>
      <c r="R178" t="s">
        <v>4811</v>
      </c>
    </row>
    <row r="179" spans="1:18" x14ac:dyDescent="0.3">
      <c r="A179">
        <v>178</v>
      </c>
      <c r="B179" s="1">
        <v>45440.612696759257</v>
      </c>
      <c r="C179" s="1">
        <v>45440.638368055559</v>
      </c>
      <c r="D179" t="s">
        <v>8927</v>
      </c>
      <c r="E179" t="s">
        <v>8928</v>
      </c>
      <c r="F179" t="s">
        <v>8928</v>
      </c>
      <c r="G179">
        <v>3</v>
      </c>
      <c r="H179">
        <v>32</v>
      </c>
      <c r="I179" t="s">
        <v>8929</v>
      </c>
      <c r="J179" t="s">
        <v>8930</v>
      </c>
      <c r="K179" t="s">
        <v>8931</v>
      </c>
      <c r="L179" t="s">
        <v>8932</v>
      </c>
      <c r="M179" t="s">
        <v>8937</v>
      </c>
      <c r="N179" t="s">
        <v>8933</v>
      </c>
      <c r="O179" t="s">
        <v>8934</v>
      </c>
      <c r="P179" t="s">
        <v>8935</v>
      </c>
      <c r="Q179" t="s">
        <v>8936</v>
      </c>
      <c r="R179" t="s">
        <v>4811</v>
      </c>
    </row>
    <row r="180" spans="1:18" x14ac:dyDescent="0.3">
      <c r="A180">
        <v>179</v>
      </c>
      <c r="B180" s="1">
        <v>45440.616365740738</v>
      </c>
      <c r="C180" s="1">
        <v>45440.638425925928</v>
      </c>
      <c r="D180" t="s">
        <v>8938</v>
      </c>
      <c r="E180" t="s">
        <v>8939</v>
      </c>
      <c r="F180" t="s">
        <v>8939</v>
      </c>
      <c r="G180">
        <v>3</v>
      </c>
      <c r="H180">
        <v>33</v>
      </c>
      <c r="I180" t="s">
        <v>8940</v>
      </c>
      <c r="J180" t="s">
        <v>8941</v>
      </c>
      <c r="K180" t="s">
        <v>8942</v>
      </c>
      <c r="L180" t="s">
        <v>8943</v>
      </c>
      <c r="M180" t="s">
        <v>8947</v>
      </c>
      <c r="N180" t="s">
        <v>8944</v>
      </c>
      <c r="O180" t="s">
        <v>8945</v>
      </c>
      <c r="P180" t="s">
        <v>8946</v>
      </c>
      <c r="Q180" t="s">
        <v>5205</v>
      </c>
      <c r="R180" t="s">
        <v>4811</v>
      </c>
    </row>
    <row r="181" spans="1:18" x14ac:dyDescent="0.3">
      <c r="A181">
        <v>180</v>
      </c>
      <c r="B181" s="1">
        <v>45440.63553240741</v>
      </c>
      <c r="C181" s="1">
        <v>45440.638599537036</v>
      </c>
      <c r="D181" t="s">
        <v>8948</v>
      </c>
      <c r="E181" t="s">
        <v>8949</v>
      </c>
      <c r="F181" t="s">
        <v>8950</v>
      </c>
      <c r="G181">
        <v>3</v>
      </c>
      <c r="H181">
        <v>22</v>
      </c>
      <c r="I181" t="s">
        <v>8951</v>
      </c>
      <c r="J181" t="s">
        <v>8952</v>
      </c>
      <c r="K181" t="s">
        <v>8953</v>
      </c>
      <c r="L181" t="s">
        <v>8954</v>
      </c>
      <c r="M181" t="s">
        <v>8959</v>
      </c>
      <c r="N181" t="s">
        <v>8955</v>
      </c>
      <c r="O181" t="s">
        <v>8956</v>
      </c>
      <c r="P181" t="s">
        <v>8957</v>
      </c>
      <c r="Q181" t="s">
        <v>8958</v>
      </c>
      <c r="R181" t="s">
        <v>4811</v>
      </c>
    </row>
    <row r="182" spans="1:18" x14ac:dyDescent="0.3">
      <c r="A182">
        <v>181</v>
      </c>
      <c r="B182" s="1">
        <v>45440.623391203706</v>
      </c>
      <c r="C182" s="1">
        <v>45440.639560185184</v>
      </c>
      <c r="D182" t="s">
        <v>8960</v>
      </c>
      <c r="E182" t="s">
        <v>8961</v>
      </c>
      <c r="F182" t="s">
        <v>8961</v>
      </c>
      <c r="G182">
        <v>3</v>
      </c>
      <c r="H182">
        <v>36</v>
      </c>
      <c r="I182" t="s">
        <v>8962</v>
      </c>
      <c r="J182" t="s">
        <v>5870</v>
      </c>
      <c r="K182" t="s">
        <v>8963</v>
      </c>
      <c r="L182" t="s">
        <v>7410</v>
      </c>
      <c r="M182" t="s">
        <v>8881</v>
      </c>
      <c r="N182" t="s">
        <v>8964</v>
      </c>
      <c r="O182" t="s">
        <v>8965</v>
      </c>
      <c r="P182" t="s">
        <v>5036</v>
      </c>
      <c r="Q182" t="s">
        <v>8966</v>
      </c>
      <c r="R182" t="s">
        <v>4811</v>
      </c>
    </row>
    <row r="183" spans="1:18" x14ac:dyDescent="0.3">
      <c r="A183">
        <v>182</v>
      </c>
      <c r="B183" s="1">
        <v>45440.612210648149</v>
      </c>
      <c r="C183" s="1">
        <v>45440.640023148146</v>
      </c>
      <c r="D183" t="s">
        <v>8967</v>
      </c>
      <c r="E183" t="s">
        <v>8968</v>
      </c>
      <c r="F183" t="s">
        <v>8968</v>
      </c>
      <c r="G183">
        <v>3</v>
      </c>
      <c r="H183">
        <v>29</v>
      </c>
      <c r="I183" t="s">
        <v>8969</v>
      </c>
      <c r="J183" t="s">
        <v>8970</v>
      </c>
      <c r="K183" t="s">
        <v>8971</v>
      </c>
      <c r="L183" t="s">
        <v>8943</v>
      </c>
      <c r="M183" t="s">
        <v>8976</v>
      </c>
      <c r="N183" t="s">
        <v>8972</v>
      </c>
      <c r="O183" t="s">
        <v>8973</v>
      </c>
      <c r="P183" t="s">
        <v>8974</v>
      </c>
      <c r="Q183" t="s">
        <v>8975</v>
      </c>
      <c r="R183" t="s">
        <v>4811</v>
      </c>
    </row>
    <row r="184" spans="1:18" x14ac:dyDescent="0.3">
      <c r="A184">
        <v>183</v>
      </c>
      <c r="B184" s="1">
        <v>45440.635810185187</v>
      </c>
      <c r="C184" s="1">
        <v>45440.666215277779</v>
      </c>
      <c r="D184" t="s">
        <v>8977</v>
      </c>
      <c r="E184" t="s">
        <v>8978</v>
      </c>
      <c r="F184" t="s">
        <v>8978</v>
      </c>
      <c r="G184">
        <v>3</v>
      </c>
      <c r="H184">
        <v>31</v>
      </c>
      <c r="I184" t="s">
        <v>8979</v>
      </c>
      <c r="J184" t="s">
        <v>8980</v>
      </c>
      <c r="K184" t="s">
        <v>8981</v>
      </c>
      <c r="L184" t="s">
        <v>7410</v>
      </c>
      <c r="M184" t="s">
        <v>8986</v>
      </c>
      <c r="N184" t="s">
        <v>8982</v>
      </c>
      <c r="O184" t="s">
        <v>8983</v>
      </c>
      <c r="P184" t="s">
        <v>8984</v>
      </c>
      <c r="Q184" t="s">
        <v>8985</v>
      </c>
      <c r="R184" t="s">
        <v>4811</v>
      </c>
    </row>
    <row r="185" spans="1:18" x14ac:dyDescent="0.3">
      <c r="A185">
        <v>184</v>
      </c>
      <c r="B185" s="1">
        <v>45440.636157407411</v>
      </c>
      <c r="C185" s="1">
        <v>45440.725729166668</v>
      </c>
      <c r="D185" t="s">
        <v>8987</v>
      </c>
      <c r="E185" t="s">
        <v>8988</v>
      </c>
      <c r="F185" t="s">
        <v>8989</v>
      </c>
      <c r="G185">
        <v>3</v>
      </c>
      <c r="H185">
        <v>6</v>
      </c>
      <c r="I185" t="s">
        <v>8990</v>
      </c>
      <c r="J185" t="s">
        <v>6682</v>
      </c>
      <c r="K185" t="s">
        <v>8991</v>
      </c>
      <c r="L185" t="s">
        <v>8992</v>
      </c>
      <c r="M185" t="s">
        <v>8996</v>
      </c>
      <c r="N185" t="s">
        <v>4870</v>
      </c>
      <c r="O185" t="s">
        <v>8993</v>
      </c>
      <c r="P185" t="s">
        <v>8994</v>
      </c>
      <c r="Q185" t="s">
        <v>8995</v>
      </c>
      <c r="R185" t="s">
        <v>4811</v>
      </c>
    </row>
    <row r="186" spans="1:18" x14ac:dyDescent="0.3">
      <c r="A186">
        <v>185</v>
      </c>
      <c r="B186" s="1">
        <v>45440.866655092592</v>
      </c>
      <c r="C186" s="1">
        <v>45440.871631944443</v>
      </c>
      <c r="D186" t="s">
        <v>8997</v>
      </c>
      <c r="E186" t="s">
        <v>8998</v>
      </c>
      <c r="F186" t="s">
        <v>8998</v>
      </c>
      <c r="G186">
        <v>3</v>
      </c>
      <c r="H186">
        <v>28</v>
      </c>
      <c r="I186" t="s">
        <v>4865</v>
      </c>
      <c r="J186" t="s">
        <v>8999</v>
      </c>
      <c r="K186" t="s">
        <v>9000</v>
      </c>
      <c r="L186" t="s">
        <v>8160</v>
      </c>
      <c r="M186" t="s">
        <v>8852</v>
      </c>
      <c r="N186" t="s">
        <v>9001</v>
      </c>
      <c r="O186" t="s">
        <v>9002</v>
      </c>
      <c r="P186" t="s">
        <v>9003</v>
      </c>
      <c r="Q186" t="s">
        <v>9004</v>
      </c>
      <c r="R186" t="s">
        <v>4837</v>
      </c>
    </row>
    <row r="187" spans="1:18" x14ac:dyDescent="0.3">
      <c r="A187">
        <v>186</v>
      </c>
      <c r="B187" s="1">
        <v>45440.88108796296</v>
      </c>
      <c r="C187" s="1">
        <v>45440.881388888891</v>
      </c>
      <c r="D187" t="s">
        <v>9005</v>
      </c>
      <c r="E187" t="s">
        <v>9006</v>
      </c>
      <c r="F187" t="s">
        <v>9006</v>
      </c>
      <c r="G187">
        <v>3</v>
      </c>
      <c r="H187">
        <v>30</v>
      </c>
      <c r="I187" t="s">
        <v>9007</v>
      </c>
      <c r="J187" t="s">
        <v>9008</v>
      </c>
      <c r="K187" t="s">
        <v>9009</v>
      </c>
      <c r="L187" t="s">
        <v>9010</v>
      </c>
      <c r="M187" t="s">
        <v>9015</v>
      </c>
      <c r="N187" t="s">
        <v>9011</v>
      </c>
      <c r="O187" t="s">
        <v>9012</v>
      </c>
      <c r="P187" t="s">
        <v>9013</v>
      </c>
      <c r="Q187" t="s">
        <v>9014</v>
      </c>
      <c r="R187" t="s">
        <v>4811</v>
      </c>
    </row>
    <row r="188" spans="1:18" x14ac:dyDescent="0.3">
      <c r="A188">
        <v>187</v>
      </c>
      <c r="B188" s="1">
        <v>45441.426030092596</v>
      </c>
      <c r="C188" s="1">
        <v>45441.431585648148</v>
      </c>
      <c r="D188" t="s">
        <v>9016</v>
      </c>
      <c r="E188" t="s">
        <v>9017</v>
      </c>
      <c r="F188" t="s">
        <v>9017</v>
      </c>
      <c r="G188">
        <v>3</v>
      </c>
      <c r="H188">
        <v>35</v>
      </c>
      <c r="I188" t="s">
        <v>9018</v>
      </c>
      <c r="J188" t="s">
        <v>9019</v>
      </c>
      <c r="K188" t="s">
        <v>9020</v>
      </c>
      <c r="L188" t="s">
        <v>7410</v>
      </c>
      <c r="M188" t="s">
        <v>9024</v>
      </c>
      <c r="N188" t="s">
        <v>4870</v>
      </c>
      <c r="O188" t="s">
        <v>9021</v>
      </c>
      <c r="P188" t="s">
        <v>9022</v>
      </c>
      <c r="Q188" t="s">
        <v>9023</v>
      </c>
      <c r="R188" t="s">
        <v>4811</v>
      </c>
    </row>
    <row r="189" spans="1:18" x14ac:dyDescent="0.3">
      <c r="A189">
        <v>188</v>
      </c>
      <c r="B189" s="1">
        <v>45442.350532407407</v>
      </c>
      <c r="C189" s="1">
        <v>45442.351203703707</v>
      </c>
      <c r="D189" t="s">
        <v>9025</v>
      </c>
      <c r="E189" t="s">
        <v>9026</v>
      </c>
      <c r="F189" t="s">
        <v>9026</v>
      </c>
      <c r="G189">
        <v>3</v>
      </c>
      <c r="H189">
        <v>21</v>
      </c>
      <c r="I189" t="s">
        <v>9027</v>
      </c>
      <c r="J189" t="s">
        <v>9028</v>
      </c>
      <c r="K189" t="s">
        <v>9029</v>
      </c>
      <c r="L189" t="s">
        <v>9030</v>
      </c>
      <c r="M189" t="s">
        <v>9015</v>
      </c>
      <c r="N189" t="s">
        <v>4870</v>
      </c>
      <c r="O189" t="s">
        <v>9031</v>
      </c>
      <c r="P189" t="s">
        <v>9032</v>
      </c>
      <c r="Q189" t="s">
        <v>9033</v>
      </c>
      <c r="R189" t="s">
        <v>4811</v>
      </c>
    </row>
    <row r="190" spans="1:18" x14ac:dyDescent="0.3">
      <c r="A190">
        <v>189</v>
      </c>
      <c r="B190" s="1">
        <v>45442.348715277774</v>
      </c>
      <c r="C190" s="1">
        <v>45442.357175925928</v>
      </c>
      <c r="D190" t="s">
        <v>9034</v>
      </c>
      <c r="E190" t="s">
        <v>9035</v>
      </c>
      <c r="F190" t="s">
        <v>9035</v>
      </c>
      <c r="G190">
        <v>13</v>
      </c>
      <c r="H190">
        <v>21</v>
      </c>
      <c r="I190" t="s">
        <v>9036</v>
      </c>
      <c r="J190" t="s">
        <v>9037</v>
      </c>
      <c r="K190" t="s">
        <v>9038</v>
      </c>
      <c r="L190" t="s">
        <v>9039</v>
      </c>
      <c r="M190" t="s">
        <v>9043</v>
      </c>
      <c r="N190" t="s">
        <v>9040</v>
      </c>
      <c r="O190" t="s">
        <v>9041</v>
      </c>
      <c r="P190" t="s">
        <v>9042</v>
      </c>
      <c r="Q190" t="s">
        <v>7424</v>
      </c>
      <c r="R190" t="s">
        <v>4811</v>
      </c>
    </row>
    <row r="191" spans="1:18" x14ac:dyDescent="0.3">
      <c r="A191">
        <v>190</v>
      </c>
      <c r="B191" s="1">
        <v>45442.344386574077</v>
      </c>
      <c r="C191" s="1">
        <v>45442.357673611114</v>
      </c>
      <c r="D191" t="s">
        <v>9044</v>
      </c>
      <c r="E191" t="s">
        <v>9045</v>
      </c>
      <c r="F191" t="s">
        <v>9046</v>
      </c>
      <c r="G191">
        <v>13</v>
      </c>
      <c r="H191">
        <v>19</v>
      </c>
      <c r="I191" t="s">
        <v>9036</v>
      </c>
      <c r="J191" t="s">
        <v>9037</v>
      </c>
      <c r="K191" t="s">
        <v>9038</v>
      </c>
      <c r="L191" t="s">
        <v>9039</v>
      </c>
      <c r="M191" t="s">
        <v>9043</v>
      </c>
      <c r="N191" t="s">
        <v>9040</v>
      </c>
      <c r="O191" t="s">
        <v>9047</v>
      </c>
      <c r="P191" t="s">
        <v>9042</v>
      </c>
      <c r="Q191" t="s">
        <v>9048</v>
      </c>
      <c r="R191" t="s">
        <v>4811</v>
      </c>
    </row>
    <row r="192" spans="1:18" x14ac:dyDescent="0.3">
      <c r="A192">
        <v>191</v>
      </c>
      <c r="B192" s="1">
        <v>45442.573055555556</v>
      </c>
      <c r="C192" s="1">
        <v>45442.588761574072</v>
      </c>
      <c r="D192" t="s">
        <v>9049</v>
      </c>
      <c r="E192" t="s">
        <v>9050</v>
      </c>
      <c r="F192" t="s">
        <v>9051</v>
      </c>
      <c r="G192">
        <v>4</v>
      </c>
      <c r="H192">
        <v>15</v>
      </c>
      <c r="I192" t="s">
        <v>4865</v>
      </c>
      <c r="J192" t="s">
        <v>9052</v>
      </c>
      <c r="K192" t="s">
        <v>5218</v>
      </c>
      <c r="L192" t="s">
        <v>9053</v>
      </c>
      <c r="M192" t="s">
        <v>9058</v>
      </c>
      <c r="N192" t="s">
        <v>9054</v>
      </c>
      <c r="O192" t="s">
        <v>9055</v>
      </c>
      <c r="P192" t="s">
        <v>9056</v>
      </c>
      <c r="Q192" t="s">
        <v>9057</v>
      </c>
      <c r="R192" t="s">
        <v>4811</v>
      </c>
    </row>
    <row r="193" spans="1:18" x14ac:dyDescent="0.3">
      <c r="A193">
        <v>192</v>
      </c>
      <c r="B193" s="1">
        <v>45442.573229166665</v>
      </c>
      <c r="C193" s="1">
        <v>45442.589189814818</v>
      </c>
      <c r="D193" t="s">
        <v>9059</v>
      </c>
      <c r="E193" t="s">
        <v>9060</v>
      </c>
      <c r="F193" t="s">
        <v>9061</v>
      </c>
      <c r="G193">
        <v>4</v>
      </c>
      <c r="H193">
        <v>1</v>
      </c>
      <c r="I193" t="s">
        <v>4949</v>
      </c>
      <c r="J193" t="s">
        <v>9062</v>
      </c>
      <c r="K193" t="s">
        <v>9063</v>
      </c>
      <c r="L193" t="s">
        <v>5553</v>
      </c>
      <c r="M193" t="s">
        <v>9068</v>
      </c>
      <c r="N193" t="s">
        <v>9064</v>
      </c>
      <c r="O193" t="s">
        <v>9065</v>
      </c>
      <c r="P193" t="s">
        <v>9066</v>
      </c>
      <c r="Q193" t="s">
        <v>9067</v>
      </c>
      <c r="R193" t="s">
        <v>4811</v>
      </c>
    </row>
    <row r="194" spans="1:18" x14ac:dyDescent="0.3">
      <c r="A194">
        <v>193</v>
      </c>
      <c r="B194" s="1">
        <v>45442.572824074072</v>
      </c>
      <c r="C194" s="1">
        <v>45442.590902777774</v>
      </c>
      <c r="D194" t="s">
        <v>9069</v>
      </c>
      <c r="E194" t="s">
        <v>9070</v>
      </c>
      <c r="F194" t="s">
        <v>9071</v>
      </c>
      <c r="G194">
        <v>4</v>
      </c>
      <c r="H194">
        <v>2</v>
      </c>
      <c r="I194" t="s">
        <v>9072</v>
      </c>
      <c r="J194" t="s">
        <v>1037</v>
      </c>
      <c r="K194" t="s">
        <v>9073</v>
      </c>
      <c r="L194" t="s">
        <v>8639</v>
      </c>
      <c r="M194" t="s">
        <v>9077</v>
      </c>
      <c r="N194" t="s">
        <v>5026</v>
      </c>
      <c r="O194" t="s">
        <v>9074</v>
      </c>
      <c r="P194" t="s">
        <v>9075</v>
      </c>
      <c r="Q194" t="s">
        <v>9076</v>
      </c>
      <c r="R194" t="s">
        <v>4837</v>
      </c>
    </row>
    <row r="195" spans="1:18" x14ac:dyDescent="0.3">
      <c r="A195">
        <v>194</v>
      </c>
      <c r="B195" s="1">
        <v>45442.578043981484</v>
      </c>
      <c r="C195" s="1">
        <v>45442.591562499998</v>
      </c>
      <c r="D195" t="s">
        <v>9078</v>
      </c>
      <c r="E195" t="s">
        <v>9079</v>
      </c>
      <c r="F195" t="s">
        <v>9080</v>
      </c>
      <c r="G195">
        <v>4</v>
      </c>
      <c r="H195">
        <v>4</v>
      </c>
      <c r="I195" t="s">
        <v>9081</v>
      </c>
      <c r="J195" t="s">
        <v>9082</v>
      </c>
      <c r="K195" t="s">
        <v>9083</v>
      </c>
      <c r="L195" t="s">
        <v>9084</v>
      </c>
      <c r="M195" t="s">
        <v>9089</v>
      </c>
      <c r="N195" t="s">
        <v>9085</v>
      </c>
      <c r="O195" t="s">
        <v>9086</v>
      </c>
      <c r="P195" t="s">
        <v>9087</v>
      </c>
      <c r="Q195" t="s">
        <v>9088</v>
      </c>
      <c r="R195" t="s">
        <v>4811</v>
      </c>
    </row>
    <row r="196" spans="1:18" x14ac:dyDescent="0.3">
      <c r="A196">
        <v>195</v>
      </c>
      <c r="B196" s="1">
        <v>45442.575995370367</v>
      </c>
      <c r="C196" s="1">
        <v>45442.592083333337</v>
      </c>
      <c r="D196" t="s">
        <v>9090</v>
      </c>
      <c r="E196" t="s">
        <v>9091</v>
      </c>
      <c r="F196" t="s">
        <v>9091</v>
      </c>
      <c r="G196">
        <v>4</v>
      </c>
      <c r="H196">
        <v>17</v>
      </c>
      <c r="I196" t="s">
        <v>4865</v>
      </c>
      <c r="J196" t="s">
        <v>9092</v>
      </c>
      <c r="K196" t="s">
        <v>9093</v>
      </c>
      <c r="L196" t="s">
        <v>5791</v>
      </c>
      <c r="M196" t="s">
        <v>6953</v>
      </c>
      <c r="N196" t="s">
        <v>5098</v>
      </c>
      <c r="O196" t="s">
        <v>9094</v>
      </c>
      <c r="P196" t="s">
        <v>9095</v>
      </c>
      <c r="Q196" t="s">
        <v>5205</v>
      </c>
      <c r="R196" t="s">
        <v>4811</v>
      </c>
    </row>
    <row r="197" spans="1:18" x14ac:dyDescent="0.3">
      <c r="A197">
        <v>196</v>
      </c>
      <c r="B197" s="1">
        <v>45442.572997685187</v>
      </c>
      <c r="C197" s="1">
        <v>45442.592187499999</v>
      </c>
      <c r="D197" t="s">
        <v>9096</v>
      </c>
      <c r="E197" t="s">
        <v>9097</v>
      </c>
      <c r="F197" t="s">
        <v>9097</v>
      </c>
      <c r="G197">
        <v>4</v>
      </c>
      <c r="H197">
        <v>18</v>
      </c>
      <c r="I197" t="s">
        <v>4865</v>
      </c>
      <c r="J197" t="s">
        <v>9098</v>
      </c>
      <c r="K197" t="s">
        <v>5386</v>
      </c>
      <c r="L197" t="s">
        <v>9099</v>
      </c>
      <c r="M197" t="s">
        <v>9104</v>
      </c>
      <c r="N197" t="s">
        <v>9100</v>
      </c>
      <c r="O197" t="s">
        <v>9101</v>
      </c>
      <c r="P197" t="s">
        <v>9102</v>
      </c>
      <c r="Q197" t="s">
        <v>9103</v>
      </c>
      <c r="R197" t="s">
        <v>4811</v>
      </c>
    </row>
    <row r="198" spans="1:18" x14ac:dyDescent="0.3">
      <c r="A198">
        <v>197</v>
      </c>
      <c r="B198" s="1">
        <v>45442.589606481481</v>
      </c>
      <c r="C198" s="1">
        <v>45442.592407407406</v>
      </c>
      <c r="D198" t="s">
        <v>9105</v>
      </c>
      <c r="E198" t="s">
        <v>9106</v>
      </c>
      <c r="F198" t="s">
        <v>9107</v>
      </c>
      <c r="G198">
        <v>4</v>
      </c>
      <c r="H198">
        <v>9</v>
      </c>
      <c r="I198" t="s">
        <v>4949</v>
      </c>
      <c r="J198" t="s">
        <v>9108</v>
      </c>
      <c r="K198" t="s">
        <v>5421</v>
      </c>
      <c r="L198" t="s">
        <v>8639</v>
      </c>
      <c r="M198" t="s">
        <v>9113</v>
      </c>
      <c r="N198" t="s">
        <v>9109</v>
      </c>
      <c r="O198" t="s">
        <v>9110</v>
      </c>
      <c r="P198" t="s">
        <v>9111</v>
      </c>
      <c r="Q198" t="s">
        <v>9112</v>
      </c>
      <c r="R198" t="s">
        <v>4811</v>
      </c>
    </row>
    <row r="199" spans="1:18" x14ac:dyDescent="0.3">
      <c r="A199">
        <v>198</v>
      </c>
      <c r="B199" s="1">
        <v>45442.572777777779</v>
      </c>
      <c r="C199" s="1">
        <v>45442.59275462963</v>
      </c>
      <c r="D199" t="s">
        <v>9114</v>
      </c>
      <c r="E199" t="s">
        <v>9115</v>
      </c>
      <c r="F199" t="s">
        <v>9115</v>
      </c>
      <c r="G199">
        <v>4</v>
      </c>
      <c r="H199">
        <v>29</v>
      </c>
      <c r="I199" t="s">
        <v>4865</v>
      </c>
      <c r="J199" t="s">
        <v>107</v>
      </c>
      <c r="K199" t="s">
        <v>9116</v>
      </c>
      <c r="L199" t="s">
        <v>7475</v>
      </c>
      <c r="M199" t="s">
        <v>9120</v>
      </c>
      <c r="N199" t="s">
        <v>6490</v>
      </c>
      <c r="O199" t="s">
        <v>9117</v>
      </c>
      <c r="P199" t="s">
        <v>9118</v>
      </c>
      <c r="Q199" t="s">
        <v>9119</v>
      </c>
      <c r="R199" t="s">
        <v>4811</v>
      </c>
    </row>
    <row r="200" spans="1:18" x14ac:dyDescent="0.3">
      <c r="A200">
        <v>199</v>
      </c>
      <c r="B200" s="1">
        <v>45442.582280092596</v>
      </c>
      <c r="C200" s="1">
        <v>45442.593032407407</v>
      </c>
      <c r="D200" t="s">
        <v>9121</v>
      </c>
      <c r="E200" t="s">
        <v>9122</v>
      </c>
      <c r="F200" t="s">
        <v>9123</v>
      </c>
      <c r="G200">
        <v>4</v>
      </c>
      <c r="H200">
        <v>13</v>
      </c>
      <c r="I200" t="s">
        <v>9124</v>
      </c>
      <c r="J200" t="s">
        <v>9125</v>
      </c>
      <c r="K200" t="s">
        <v>9126</v>
      </c>
      <c r="L200" t="s">
        <v>9127</v>
      </c>
      <c r="M200" t="s">
        <v>9131</v>
      </c>
      <c r="N200" t="s">
        <v>9128</v>
      </c>
      <c r="O200" t="s">
        <v>9129</v>
      </c>
      <c r="P200" t="s">
        <v>9130</v>
      </c>
      <c r="Q200" t="s">
        <v>5021</v>
      </c>
      <c r="R200" t="s">
        <v>4811</v>
      </c>
    </row>
    <row r="201" spans="1:18" x14ac:dyDescent="0.3">
      <c r="A201">
        <v>200</v>
      </c>
      <c r="B201" s="1">
        <v>45442.573009259257</v>
      </c>
      <c r="C201" s="1">
        <v>45442.593611111108</v>
      </c>
      <c r="D201" t="s">
        <v>9132</v>
      </c>
      <c r="E201" t="s">
        <v>9133</v>
      </c>
      <c r="F201" t="s">
        <v>9134</v>
      </c>
      <c r="G201">
        <v>4</v>
      </c>
      <c r="H201">
        <v>26</v>
      </c>
      <c r="I201" t="s">
        <v>5216</v>
      </c>
      <c r="J201" t="s">
        <v>9135</v>
      </c>
      <c r="K201" t="s">
        <v>9136</v>
      </c>
      <c r="L201" t="s">
        <v>9137</v>
      </c>
      <c r="M201" t="s">
        <v>9142</v>
      </c>
      <c r="N201" t="s">
        <v>9138</v>
      </c>
      <c r="O201" t="s">
        <v>9139</v>
      </c>
      <c r="P201" t="s">
        <v>9140</v>
      </c>
      <c r="Q201" t="s">
        <v>9141</v>
      </c>
      <c r="R201" t="s">
        <v>4811</v>
      </c>
    </row>
    <row r="202" spans="1:18" x14ac:dyDescent="0.3">
      <c r="A202">
        <v>201</v>
      </c>
      <c r="B202" s="1">
        <v>45442.572812500002</v>
      </c>
      <c r="C202" s="1">
        <v>45442.593715277777</v>
      </c>
      <c r="D202" t="s">
        <v>9143</v>
      </c>
      <c r="E202" t="s">
        <v>9144</v>
      </c>
      <c r="F202" t="s">
        <v>9145</v>
      </c>
      <c r="G202">
        <v>4</v>
      </c>
      <c r="H202">
        <v>7</v>
      </c>
      <c r="I202" t="s">
        <v>4865</v>
      </c>
      <c r="J202" t="s">
        <v>958</v>
      </c>
      <c r="K202" t="s">
        <v>8169</v>
      </c>
      <c r="L202" t="s">
        <v>9146</v>
      </c>
      <c r="M202" t="s">
        <v>9151</v>
      </c>
      <c r="N202" t="s">
        <v>9147</v>
      </c>
      <c r="O202" t="s">
        <v>9148</v>
      </c>
      <c r="P202" t="s">
        <v>9149</v>
      </c>
      <c r="Q202" t="s">
        <v>9150</v>
      </c>
      <c r="R202" t="s">
        <v>4811</v>
      </c>
    </row>
    <row r="203" spans="1:18" x14ac:dyDescent="0.3">
      <c r="A203">
        <v>202</v>
      </c>
      <c r="B203" s="1">
        <v>45442.572789351849</v>
      </c>
      <c r="C203" s="1">
        <v>45442.593773148146</v>
      </c>
      <c r="D203" t="s">
        <v>9152</v>
      </c>
      <c r="E203" t="s">
        <v>9153</v>
      </c>
      <c r="F203" t="s">
        <v>9154</v>
      </c>
      <c r="G203">
        <v>4</v>
      </c>
      <c r="H203">
        <v>27</v>
      </c>
      <c r="I203" t="s">
        <v>9155</v>
      </c>
      <c r="J203" t="s">
        <v>9156</v>
      </c>
      <c r="K203" t="s">
        <v>9157</v>
      </c>
      <c r="L203" t="s">
        <v>9158</v>
      </c>
      <c r="M203" t="s">
        <v>9163</v>
      </c>
      <c r="N203" t="s">
        <v>9159</v>
      </c>
      <c r="O203" t="s">
        <v>9160</v>
      </c>
      <c r="P203" t="s">
        <v>9161</v>
      </c>
      <c r="Q203" t="s">
        <v>9162</v>
      </c>
      <c r="R203" t="s">
        <v>4811</v>
      </c>
    </row>
    <row r="204" spans="1:18" x14ac:dyDescent="0.3">
      <c r="A204">
        <v>203</v>
      </c>
      <c r="B204" s="1">
        <v>45442.576666666668</v>
      </c>
      <c r="C204" s="1">
        <v>45442.594421296293</v>
      </c>
      <c r="D204" t="s">
        <v>9164</v>
      </c>
      <c r="E204" t="s">
        <v>9165</v>
      </c>
      <c r="F204" t="s">
        <v>9165</v>
      </c>
      <c r="G204">
        <v>4</v>
      </c>
      <c r="H204">
        <v>5</v>
      </c>
      <c r="I204" t="s">
        <v>6540</v>
      </c>
      <c r="J204" t="s">
        <v>107</v>
      </c>
      <c r="K204" t="s">
        <v>9166</v>
      </c>
      <c r="L204" t="s">
        <v>7410</v>
      </c>
      <c r="M204" t="s">
        <v>9169</v>
      </c>
      <c r="N204" t="s">
        <v>6490</v>
      </c>
      <c r="O204" t="s">
        <v>9167</v>
      </c>
      <c r="P204" t="s">
        <v>5036</v>
      </c>
      <c r="Q204" t="s">
        <v>9168</v>
      </c>
      <c r="R204" t="s">
        <v>4811</v>
      </c>
    </row>
    <row r="205" spans="1:18" x14ac:dyDescent="0.3">
      <c r="A205">
        <v>204</v>
      </c>
      <c r="B205" s="1">
        <v>45442.572662037041</v>
      </c>
      <c r="C205" s="1">
        <v>45442.594537037039</v>
      </c>
      <c r="D205" t="s">
        <v>9170</v>
      </c>
      <c r="E205" t="s">
        <v>9171</v>
      </c>
      <c r="F205" t="s">
        <v>9172</v>
      </c>
      <c r="G205">
        <v>4</v>
      </c>
      <c r="H205">
        <v>35</v>
      </c>
      <c r="I205" t="s">
        <v>9173</v>
      </c>
      <c r="J205" t="s">
        <v>6733</v>
      </c>
      <c r="K205" t="s">
        <v>4918</v>
      </c>
      <c r="L205" t="s">
        <v>9174</v>
      </c>
      <c r="M205" t="s">
        <v>9178</v>
      </c>
      <c r="N205" t="s">
        <v>7377</v>
      </c>
      <c r="O205" t="s">
        <v>9175</v>
      </c>
      <c r="P205" t="s">
        <v>9176</v>
      </c>
      <c r="Q205" t="s">
        <v>9177</v>
      </c>
      <c r="R205" t="s">
        <v>4811</v>
      </c>
    </row>
    <row r="206" spans="1:18" x14ac:dyDescent="0.3">
      <c r="A206">
        <v>205</v>
      </c>
      <c r="B206" s="1">
        <v>45442.573969907404</v>
      </c>
      <c r="C206" s="1">
        <v>45442.594988425924</v>
      </c>
      <c r="D206" t="s">
        <v>9179</v>
      </c>
      <c r="E206" t="s">
        <v>9180</v>
      </c>
      <c r="F206" t="s">
        <v>9181</v>
      </c>
      <c r="G206">
        <v>4</v>
      </c>
      <c r="H206">
        <v>16</v>
      </c>
      <c r="I206" t="s">
        <v>4865</v>
      </c>
      <c r="J206" t="s">
        <v>9182</v>
      </c>
      <c r="K206" t="s">
        <v>9183</v>
      </c>
      <c r="L206" t="s">
        <v>9184</v>
      </c>
      <c r="M206" t="s">
        <v>9188</v>
      </c>
      <c r="N206" t="s">
        <v>4892</v>
      </c>
      <c r="O206" t="s">
        <v>9185</v>
      </c>
      <c r="P206" t="s">
        <v>9186</v>
      </c>
      <c r="Q206" t="s">
        <v>9187</v>
      </c>
      <c r="R206" t="s">
        <v>4811</v>
      </c>
    </row>
    <row r="207" spans="1:18" x14ac:dyDescent="0.3">
      <c r="A207">
        <v>206</v>
      </c>
      <c r="B207" s="1">
        <v>45442.573414351849</v>
      </c>
      <c r="C207" s="1">
        <v>45442.595000000001</v>
      </c>
      <c r="D207" t="s">
        <v>9189</v>
      </c>
      <c r="E207" t="s">
        <v>9190</v>
      </c>
      <c r="F207" t="s">
        <v>9191</v>
      </c>
      <c r="G207">
        <v>4</v>
      </c>
      <c r="H207">
        <v>34</v>
      </c>
      <c r="I207" t="s">
        <v>8285</v>
      </c>
      <c r="J207" t="s">
        <v>9192</v>
      </c>
      <c r="K207" t="s">
        <v>9193</v>
      </c>
      <c r="L207" t="s">
        <v>9194</v>
      </c>
      <c r="M207" t="s">
        <v>9197</v>
      </c>
      <c r="N207" t="s">
        <v>7377</v>
      </c>
      <c r="O207" t="s">
        <v>9055</v>
      </c>
      <c r="P207" t="s">
        <v>9195</v>
      </c>
      <c r="Q207" t="s">
        <v>9196</v>
      </c>
      <c r="R207" t="s">
        <v>4811</v>
      </c>
    </row>
    <row r="208" spans="1:18" x14ac:dyDescent="0.3">
      <c r="A208">
        <v>207</v>
      </c>
      <c r="B208" s="1">
        <v>45442.572638888887</v>
      </c>
      <c r="C208" s="1">
        <v>45442.595312500001</v>
      </c>
      <c r="D208" t="s">
        <v>9198</v>
      </c>
      <c r="E208" t="s">
        <v>9199</v>
      </c>
      <c r="F208" t="s">
        <v>9199</v>
      </c>
      <c r="G208">
        <v>4</v>
      </c>
      <c r="H208">
        <v>3</v>
      </c>
      <c r="I208" t="s">
        <v>9200</v>
      </c>
      <c r="J208" t="s">
        <v>1037</v>
      </c>
      <c r="K208" t="s">
        <v>9201</v>
      </c>
      <c r="L208" t="s">
        <v>7410</v>
      </c>
      <c r="M208" t="s">
        <v>9206</v>
      </c>
      <c r="N208" t="s">
        <v>9202</v>
      </c>
      <c r="O208" t="s">
        <v>9203</v>
      </c>
      <c r="P208" t="s">
        <v>9204</v>
      </c>
      <c r="Q208" t="s">
        <v>9205</v>
      </c>
      <c r="R208" t="s">
        <v>4837</v>
      </c>
    </row>
    <row r="209" spans="1:18" x14ac:dyDescent="0.3">
      <c r="A209">
        <v>208</v>
      </c>
      <c r="B209" s="1">
        <v>45442.573321759257</v>
      </c>
      <c r="C209" s="1">
        <v>45442.595381944448</v>
      </c>
      <c r="D209" t="s">
        <v>9207</v>
      </c>
      <c r="E209" t="s">
        <v>9208</v>
      </c>
      <c r="F209" t="s">
        <v>9209</v>
      </c>
      <c r="G209">
        <v>4</v>
      </c>
      <c r="H209">
        <v>8</v>
      </c>
      <c r="I209" t="s">
        <v>9210</v>
      </c>
      <c r="J209" t="s">
        <v>9211</v>
      </c>
      <c r="K209" t="s">
        <v>9212</v>
      </c>
      <c r="L209" t="s">
        <v>7410</v>
      </c>
      <c r="M209" t="s">
        <v>9217</v>
      </c>
      <c r="N209" t="s">
        <v>9213</v>
      </c>
      <c r="O209" t="s">
        <v>9214</v>
      </c>
      <c r="P209" t="s">
        <v>9215</v>
      </c>
      <c r="Q209" t="s">
        <v>9216</v>
      </c>
      <c r="R209" t="s">
        <v>4811</v>
      </c>
    </row>
    <row r="210" spans="1:18" x14ac:dyDescent="0.3">
      <c r="A210">
        <v>209</v>
      </c>
      <c r="B210" s="1">
        <v>45442.591574074075</v>
      </c>
      <c r="C210" s="1">
        <v>45442.595590277779</v>
      </c>
      <c r="D210" t="s">
        <v>9218</v>
      </c>
      <c r="E210" t="s">
        <v>9219</v>
      </c>
      <c r="F210" t="s">
        <v>9220</v>
      </c>
      <c r="G210">
        <v>4</v>
      </c>
      <c r="H210">
        <v>33</v>
      </c>
      <c r="I210" t="s">
        <v>4949</v>
      </c>
      <c r="J210" t="s">
        <v>9221</v>
      </c>
      <c r="K210" t="s">
        <v>9222</v>
      </c>
      <c r="L210" t="s">
        <v>9223</v>
      </c>
      <c r="M210" t="s">
        <v>9227</v>
      </c>
      <c r="N210" t="s">
        <v>9064</v>
      </c>
      <c r="O210" t="s">
        <v>9224</v>
      </c>
      <c r="P210" t="s">
        <v>9225</v>
      </c>
      <c r="Q210" t="s">
        <v>9226</v>
      </c>
      <c r="R210" t="s">
        <v>4811</v>
      </c>
    </row>
    <row r="211" spans="1:18" x14ac:dyDescent="0.3">
      <c r="A211">
        <v>210</v>
      </c>
      <c r="B211" s="1">
        <v>45442.572685185187</v>
      </c>
      <c r="C211" s="1">
        <v>45442.59584490741</v>
      </c>
      <c r="D211" t="s">
        <v>9228</v>
      </c>
      <c r="E211" t="s">
        <v>9229</v>
      </c>
      <c r="F211" t="s">
        <v>9230</v>
      </c>
      <c r="G211">
        <v>4</v>
      </c>
      <c r="H211">
        <v>32</v>
      </c>
      <c r="I211" t="s">
        <v>4865</v>
      </c>
      <c r="J211" t="s">
        <v>9231</v>
      </c>
      <c r="K211" t="s">
        <v>9232</v>
      </c>
      <c r="L211" t="s">
        <v>9233</v>
      </c>
      <c r="M211" t="s">
        <v>9238</v>
      </c>
      <c r="N211" t="s">
        <v>9234</v>
      </c>
      <c r="O211" t="s">
        <v>9235</v>
      </c>
      <c r="P211" t="s">
        <v>9236</v>
      </c>
      <c r="Q211" t="s">
        <v>9237</v>
      </c>
      <c r="R211" t="s">
        <v>4811</v>
      </c>
    </row>
    <row r="212" spans="1:18" x14ac:dyDescent="0.3">
      <c r="A212">
        <v>211</v>
      </c>
      <c r="B212" s="1">
        <v>45442.572881944441</v>
      </c>
      <c r="C212" s="1">
        <v>45442.595972222225</v>
      </c>
      <c r="D212" t="s">
        <v>9239</v>
      </c>
      <c r="E212" t="s">
        <v>9240</v>
      </c>
      <c r="F212" t="s">
        <v>9241</v>
      </c>
      <c r="G212">
        <v>4</v>
      </c>
      <c r="H212">
        <v>25</v>
      </c>
      <c r="I212" t="s">
        <v>9242</v>
      </c>
      <c r="J212" t="s">
        <v>590</v>
      </c>
      <c r="K212" t="s">
        <v>9243</v>
      </c>
      <c r="L212" t="s">
        <v>7410</v>
      </c>
      <c r="M212" t="s">
        <v>9248</v>
      </c>
      <c r="N212" t="s">
        <v>9244</v>
      </c>
      <c r="O212" t="s">
        <v>9245</v>
      </c>
      <c r="P212" t="s">
        <v>9246</v>
      </c>
      <c r="Q212" t="s">
        <v>9247</v>
      </c>
      <c r="R212" t="s">
        <v>4811</v>
      </c>
    </row>
    <row r="213" spans="1:18" x14ac:dyDescent="0.3">
      <c r="A213">
        <v>212</v>
      </c>
      <c r="B213" s="1">
        <v>45442.590300925927</v>
      </c>
      <c r="C213" s="1">
        <v>45442.596446759257</v>
      </c>
      <c r="D213" t="s">
        <v>9249</v>
      </c>
      <c r="E213" t="s">
        <v>9250</v>
      </c>
      <c r="F213" t="s">
        <v>9251</v>
      </c>
      <c r="G213">
        <v>4</v>
      </c>
      <c r="H213">
        <v>22</v>
      </c>
      <c r="I213" t="s">
        <v>9252</v>
      </c>
      <c r="J213" t="s">
        <v>9253</v>
      </c>
      <c r="K213" t="s">
        <v>9254</v>
      </c>
      <c r="L213" t="s">
        <v>9255</v>
      </c>
      <c r="M213" t="s">
        <v>9260</v>
      </c>
      <c r="N213" t="s">
        <v>9256</v>
      </c>
      <c r="O213" t="s">
        <v>9257</v>
      </c>
      <c r="P213" t="s">
        <v>9258</v>
      </c>
      <c r="Q213" t="s">
        <v>9259</v>
      </c>
      <c r="R213" t="s">
        <v>4811</v>
      </c>
    </row>
    <row r="214" spans="1:18" x14ac:dyDescent="0.3">
      <c r="A214">
        <v>213</v>
      </c>
      <c r="B214" s="1">
        <v>45442.57476851852</v>
      </c>
      <c r="C214" s="1">
        <v>45442.596990740742</v>
      </c>
      <c r="D214" t="s">
        <v>9261</v>
      </c>
      <c r="E214" t="s">
        <v>9262</v>
      </c>
      <c r="F214" t="s">
        <v>9263</v>
      </c>
      <c r="G214">
        <v>4</v>
      </c>
      <c r="H214">
        <v>23</v>
      </c>
      <c r="I214" t="s">
        <v>4949</v>
      </c>
      <c r="J214" t="s">
        <v>9264</v>
      </c>
      <c r="K214" t="s">
        <v>8358</v>
      </c>
      <c r="L214" t="s">
        <v>9265</v>
      </c>
      <c r="M214" t="s">
        <v>9270</v>
      </c>
      <c r="N214" t="s">
        <v>9266</v>
      </c>
      <c r="O214" t="s">
        <v>9267</v>
      </c>
      <c r="P214" t="s">
        <v>9268</v>
      </c>
      <c r="Q214" t="s">
        <v>9269</v>
      </c>
      <c r="R214" t="s">
        <v>4811</v>
      </c>
    </row>
    <row r="215" spans="1:18" x14ac:dyDescent="0.3">
      <c r="A215">
        <v>214</v>
      </c>
      <c r="B215" s="1">
        <v>45442.572997685187</v>
      </c>
      <c r="C215" s="1">
        <v>45442.597488425927</v>
      </c>
      <c r="D215" t="s">
        <v>9271</v>
      </c>
      <c r="E215" t="s">
        <v>9272</v>
      </c>
      <c r="F215" t="s">
        <v>9272</v>
      </c>
      <c r="G215">
        <v>4</v>
      </c>
      <c r="H215">
        <v>30</v>
      </c>
      <c r="I215" t="s">
        <v>5020</v>
      </c>
      <c r="J215" t="s">
        <v>9273</v>
      </c>
      <c r="K215" t="s">
        <v>8358</v>
      </c>
      <c r="L215" t="s">
        <v>9274</v>
      </c>
      <c r="M215" t="s">
        <v>9279</v>
      </c>
      <c r="N215" t="s">
        <v>9275</v>
      </c>
      <c r="O215" t="s">
        <v>9276</v>
      </c>
      <c r="P215" t="s">
        <v>9277</v>
      </c>
      <c r="Q215" t="s">
        <v>9278</v>
      </c>
      <c r="R215" t="s">
        <v>4811</v>
      </c>
    </row>
    <row r="216" spans="1:18" x14ac:dyDescent="0.3">
      <c r="A216">
        <v>215</v>
      </c>
      <c r="B216" s="1">
        <v>45442.586504629631</v>
      </c>
      <c r="C216" s="1">
        <v>45442.597557870373</v>
      </c>
      <c r="D216" t="s">
        <v>9280</v>
      </c>
      <c r="E216" t="s">
        <v>9281</v>
      </c>
      <c r="F216" t="s">
        <v>9281</v>
      </c>
      <c r="G216">
        <v>4</v>
      </c>
      <c r="H216">
        <v>24</v>
      </c>
      <c r="I216" t="s">
        <v>6525</v>
      </c>
      <c r="J216" t="s">
        <v>9282</v>
      </c>
      <c r="K216" t="s">
        <v>9283</v>
      </c>
      <c r="L216" t="s">
        <v>9284</v>
      </c>
      <c r="M216" t="s">
        <v>9287</v>
      </c>
      <c r="N216" t="s">
        <v>7377</v>
      </c>
      <c r="O216" t="s">
        <v>9285</v>
      </c>
      <c r="P216" t="s">
        <v>9286</v>
      </c>
      <c r="Q216" t="s">
        <v>9196</v>
      </c>
      <c r="R216" t="s">
        <v>4811</v>
      </c>
    </row>
    <row r="217" spans="1:18" x14ac:dyDescent="0.3">
      <c r="A217">
        <v>216</v>
      </c>
      <c r="B217" s="1">
        <v>45442.57371527778</v>
      </c>
      <c r="C217" s="1">
        <v>45442.597581018519</v>
      </c>
      <c r="D217" t="s">
        <v>9288</v>
      </c>
      <c r="E217" t="s">
        <v>9289</v>
      </c>
      <c r="F217" t="s">
        <v>9290</v>
      </c>
      <c r="G217">
        <v>4</v>
      </c>
      <c r="H217">
        <v>36</v>
      </c>
      <c r="I217" t="s">
        <v>4865</v>
      </c>
      <c r="J217" t="s">
        <v>9291</v>
      </c>
      <c r="K217" t="s">
        <v>9292</v>
      </c>
      <c r="L217" t="s">
        <v>8160</v>
      </c>
      <c r="M217" t="s">
        <v>9296</v>
      </c>
      <c r="N217" t="s">
        <v>9234</v>
      </c>
      <c r="O217" t="s">
        <v>9293</v>
      </c>
      <c r="P217" t="s">
        <v>9294</v>
      </c>
      <c r="Q217" t="s">
        <v>9295</v>
      </c>
      <c r="R217" t="s">
        <v>4837</v>
      </c>
    </row>
    <row r="218" spans="1:18" x14ac:dyDescent="0.3">
      <c r="A218">
        <v>217</v>
      </c>
      <c r="B218" s="1">
        <v>45442.573009259257</v>
      </c>
      <c r="C218" s="1">
        <v>45442.598668981482</v>
      </c>
      <c r="D218" t="s">
        <v>9297</v>
      </c>
      <c r="E218" t="s">
        <v>9298</v>
      </c>
      <c r="F218" t="s">
        <v>9298</v>
      </c>
      <c r="G218">
        <v>4</v>
      </c>
      <c r="H218">
        <v>28</v>
      </c>
      <c r="I218" t="s">
        <v>5020</v>
      </c>
      <c r="J218" t="s">
        <v>9299</v>
      </c>
      <c r="K218" t="s">
        <v>9300</v>
      </c>
      <c r="L218" t="s">
        <v>9301</v>
      </c>
      <c r="M218" t="s">
        <v>9304</v>
      </c>
      <c r="N218" t="s">
        <v>9302</v>
      </c>
      <c r="O218" t="s">
        <v>9303</v>
      </c>
      <c r="P218" t="s">
        <v>5036</v>
      </c>
      <c r="Q218" t="s">
        <v>9226</v>
      </c>
      <c r="R218" t="s">
        <v>4811</v>
      </c>
    </row>
    <row r="219" spans="1:18" x14ac:dyDescent="0.3">
      <c r="A219">
        <v>218</v>
      </c>
      <c r="B219" s="1">
        <v>45442.58090277778</v>
      </c>
      <c r="C219" s="1">
        <v>45442.599039351851</v>
      </c>
      <c r="D219" t="s">
        <v>9305</v>
      </c>
      <c r="E219" t="s">
        <v>9306</v>
      </c>
      <c r="F219" t="s">
        <v>9307</v>
      </c>
      <c r="G219">
        <v>4</v>
      </c>
      <c r="H219">
        <v>31</v>
      </c>
      <c r="I219" t="s">
        <v>8167</v>
      </c>
      <c r="J219" t="s">
        <v>9308</v>
      </c>
      <c r="K219" t="s">
        <v>9309</v>
      </c>
      <c r="L219" t="s">
        <v>9310</v>
      </c>
      <c r="M219" t="s">
        <v>9314</v>
      </c>
      <c r="N219" t="s">
        <v>6490</v>
      </c>
      <c r="O219" t="s">
        <v>9311</v>
      </c>
      <c r="P219" t="s">
        <v>9312</v>
      </c>
      <c r="Q219" t="s">
        <v>9313</v>
      </c>
      <c r="R219" t="s">
        <v>4811</v>
      </c>
    </row>
    <row r="220" spans="1:18" x14ac:dyDescent="0.3">
      <c r="A220">
        <v>219</v>
      </c>
      <c r="B220" s="1">
        <v>45442.57340277778</v>
      </c>
      <c r="C220" s="1">
        <v>45442.599583333336</v>
      </c>
      <c r="D220" t="s">
        <v>9315</v>
      </c>
      <c r="E220" t="s">
        <v>9316</v>
      </c>
      <c r="F220" t="s">
        <v>9317</v>
      </c>
      <c r="G220">
        <v>4</v>
      </c>
      <c r="H220">
        <v>21</v>
      </c>
      <c r="I220" t="s">
        <v>6540</v>
      </c>
      <c r="J220" t="s">
        <v>9318</v>
      </c>
      <c r="K220" t="s">
        <v>9319</v>
      </c>
      <c r="L220" t="s">
        <v>9320</v>
      </c>
      <c r="M220" t="s">
        <v>9324</v>
      </c>
      <c r="N220" t="s">
        <v>6490</v>
      </c>
      <c r="O220" t="s">
        <v>9321</v>
      </c>
      <c r="P220" t="s">
        <v>9322</v>
      </c>
      <c r="Q220" t="s">
        <v>9323</v>
      </c>
      <c r="R220" t="s">
        <v>4811</v>
      </c>
    </row>
    <row r="221" spans="1:18" x14ac:dyDescent="0.3">
      <c r="A221">
        <v>220</v>
      </c>
      <c r="B221" s="1">
        <v>45442.572627314818</v>
      </c>
      <c r="C221" s="1">
        <v>45442.599606481483</v>
      </c>
      <c r="D221" t="s">
        <v>9325</v>
      </c>
      <c r="E221" t="s">
        <v>9326</v>
      </c>
      <c r="F221" t="s">
        <v>9327</v>
      </c>
      <c r="G221">
        <v>4</v>
      </c>
      <c r="H221">
        <v>19</v>
      </c>
      <c r="I221" t="s">
        <v>9328</v>
      </c>
      <c r="J221" t="s">
        <v>2809</v>
      </c>
      <c r="K221" t="s">
        <v>9329</v>
      </c>
      <c r="L221" t="s">
        <v>9330</v>
      </c>
      <c r="M221" t="s">
        <v>9324</v>
      </c>
      <c r="N221" t="s">
        <v>6490</v>
      </c>
      <c r="O221" t="s">
        <v>9331</v>
      </c>
      <c r="P221" t="s">
        <v>9332</v>
      </c>
      <c r="Q221" t="s">
        <v>9333</v>
      </c>
      <c r="R221" t="s">
        <v>4811</v>
      </c>
    </row>
    <row r="222" spans="1:18" x14ac:dyDescent="0.3">
      <c r="A222">
        <v>221</v>
      </c>
      <c r="B222" s="1">
        <v>45442.623680555553</v>
      </c>
      <c r="C222" s="1">
        <v>45442.625520833331</v>
      </c>
      <c r="D222" t="s">
        <v>9334</v>
      </c>
      <c r="E222" t="s">
        <v>9335</v>
      </c>
      <c r="F222" t="s">
        <v>9335</v>
      </c>
      <c r="G222">
        <v>7</v>
      </c>
      <c r="H222">
        <v>28</v>
      </c>
      <c r="I222" t="s">
        <v>5020</v>
      </c>
      <c r="J222" t="s">
        <v>9336</v>
      </c>
      <c r="K222" t="s">
        <v>9337</v>
      </c>
      <c r="L222" t="s">
        <v>9338</v>
      </c>
      <c r="M222" t="s">
        <v>9342</v>
      </c>
      <c r="N222" t="s">
        <v>6490</v>
      </c>
      <c r="O222" t="s">
        <v>9339</v>
      </c>
      <c r="P222" t="s">
        <v>9340</v>
      </c>
      <c r="Q222" t="s">
        <v>9341</v>
      </c>
      <c r="R222" t="s">
        <v>4811</v>
      </c>
    </row>
    <row r="223" spans="1:18" x14ac:dyDescent="0.3">
      <c r="A223">
        <v>222</v>
      </c>
      <c r="B223" s="1">
        <v>45442.624652777777</v>
      </c>
      <c r="C223" s="1">
        <v>45442.64199074074</v>
      </c>
      <c r="D223" t="s">
        <v>9343</v>
      </c>
      <c r="E223" t="s">
        <v>9344</v>
      </c>
      <c r="F223" t="s">
        <v>9344</v>
      </c>
      <c r="G223">
        <v>7</v>
      </c>
      <c r="H223">
        <v>29</v>
      </c>
      <c r="I223" t="s">
        <v>9345</v>
      </c>
      <c r="J223" t="s">
        <v>9336</v>
      </c>
      <c r="K223" t="s">
        <v>9346</v>
      </c>
      <c r="L223" t="s">
        <v>9347</v>
      </c>
      <c r="M223" t="s">
        <v>9352</v>
      </c>
      <c r="N223" t="s">
        <v>9348</v>
      </c>
      <c r="O223" t="s">
        <v>9349</v>
      </c>
      <c r="P223" t="s">
        <v>9350</v>
      </c>
      <c r="Q223" t="s">
        <v>9351</v>
      </c>
      <c r="R223" t="s">
        <v>4811</v>
      </c>
    </row>
    <row r="224" spans="1:18" x14ac:dyDescent="0.3">
      <c r="A224">
        <v>223</v>
      </c>
      <c r="B224" s="1">
        <v>45442.643055555556</v>
      </c>
      <c r="C224" s="1">
        <v>45442.644918981481</v>
      </c>
      <c r="D224" t="s">
        <v>9353</v>
      </c>
      <c r="E224" t="s">
        <v>9354</v>
      </c>
      <c r="F224" t="s">
        <v>9354</v>
      </c>
      <c r="G224">
        <v>7</v>
      </c>
      <c r="H224">
        <v>20</v>
      </c>
      <c r="I224" t="s">
        <v>4865</v>
      </c>
      <c r="J224" t="s">
        <v>9336</v>
      </c>
      <c r="K224" t="s">
        <v>9355</v>
      </c>
      <c r="L224" t="s">
        <v>9356</v>
      </c>
      <c r="M224" t="s">
        <v>9361</v>
      </c>
      <c r="N224" t="s">
        <v>9357</v>
      </c>
      <c r="O224" t="s">
        <v>9358</v>
      </c>
      <c r="P224" t="s">
        <v>9359</v>
      </c>
      <c r="Q224" t="s">
        <v>9360</v>
      </c>
      <c r="R224" t="s">
        <v>4811</v>
      </c>
    </row>
    <row r="225" spans="1:18" x14ac:dyDescent="0.3">
      <c r="A225">
        <v>224</v>
      </c>
      <c r="B225" s="1">
        <v>45442.641701388886</v>
      </c>
      <c r="C225" s="1">
        <v>45442.652905092589</v>
      </c>
      <c r="D225" t="s">
        <v>9362</v>
      </c>
      <c r="E225" t="s">
        <v>9363</v>
      </c>
      <c r="F225" t="s">
        <v>9363</v>
      </c>
      <c r="G225">
        <v>7</v>
      </c>
      <c r="H225">
        <v>18</v>
      </c>
      <c r="I225" t="s">
        <v>5020</v>
      </c>
      <c r="J225" t="s">
        <v>9336</v>
      </c>
      <c r="K225" t="s">
        <v>9364</v>
      </c>
      <c r="L225" t="s">
        <v>9365</v>
      </c>
      <c r="M225" t="s">
        <v>9369</v>
      </c>
      <c r="N225" t="s">
        <v>9366</v>
      </c>
      <c r="O225" t="s">
        <v>9367</v>
      </c>
      <c r="P225" t="s">
        <v>9312</v>
      </c>
      <c r="Q225" t="s">
        <v>9368</v>
      </c>
      <c r="R225" t="s">
        <v>4811</v>
      </c>
    </row>
    <row r="226" spans="1:18" x14ac:dyDescent="0.3">
      <c r="A226">
        <v>225</v>
      </c>
      <c r="B226" s="1">
        <v>45442.658460648148</v>
      </c>
      <c r="C226" s="1">
        <v>45442.663240740738</v>
      </c>
      <c r="D226" t="s">
        <v>9370</v>
      </c>
      <c r="E226" t="s">
        <v>9371</v>
      </c>
      <c r="F226" t="s">
        <v>9371</v>
      </c>
      <c r="G226">
        <v>7</v>
      </c>
      <c r="H226">
        <v>2</v>
      </c>
      <c r="I226" t="s">
        <v>4865</v>
      </c>
      <c r="J226" t="s">
        <v>9372</v>
      </c>
      <c r="K226" t="s">
        <v>9373</v>
      </c>
      <c r="L226" t="s">
        <v>8046</v>
      </c>
      <c r="M226" t="s">
        <v>9378</v>
      </c>
      <c r="N226" t="s">
        <v>9374</v>
      </c>
      <c r="O226" t="s">
        <v>9375</v>
      </c>
      <c r="P226" t="s">
        <v>9376</v>
      </c>
      <c r="Q226" t="s">
        <v>9377</v>
      </c>
      <c r="R226" t="s">
        <v>4811</v>
      </c>
    </row>
    <row r="227" spans="1:18" x14ac:dyDescent="0.3">
      <c r="A227">
        <v>226</v>
      </c>
      <c r="B227" s="1">
        <v>45442.685046296298</v>
      </c>
      <c r="C227" s="1">
        <v>45442.685266203705</v>
      </c>
      <c r="D227" t="s">
        <v>9379</v>
      </c>
      <c r="E227" t="s">
        <v>9380</v>
      </c>
      <c r="F227" t="s">
        <v>9380</v>
      </c>
      <c r="G227">
        <v>7</v>
      </c>
      <c r="H227">
        <v>6</v>
      </c>
      <c r="I227" t="s">
        <v>9381</v>
      </c>
      <c r="J227" t="s">
        <v>9336</v>
      </c>
      <c r="K227" t="s">
        <v>9382</v>
      </c>
      <c r="L227" t="s">
        <v>9383</v>
      </c>
      <c r="M227" t="s">
        <v>9388</v>
      </c>
      <c r="N227" t="s">
        <v>9384</v>
      </c>
      <c r="O227" t="s">
        <v>9385</v>
      </c>
      <c r="P227" t="s">
        <v>9386</v>
      </c>
      <c r="Q227" t="s">
        <v>9387</v>
      </c>
      <c r="R227" t="s">
        <v>4811</v>
      </c>
    </row>
    <row r="228" spans="1:18" x14ac:dyDescent="0.3">
      <c r="A228">
        <v>227</v>
      </c>
      <c r="B228" s="1">
        <v>45442.690381944441</v>
      </c>
      <c r="C228" s="1">
        <v>45442.70108796296</v>
      </c>
      <c r="D228" t="s">
        <v>9389</v>
      </c>
      <c r="E228" t="s">
        <v>9390</v>
      </c>
      <c r="F228" t="s">
        <v>9390</v>
      </c>
      <c r="G228">
        <v>7</v>
      </c>
      <c r="H228">
        <v>20</v>
      </c>
      <c r="I228" t="s">
        <v>9391</v>
      </c>
      <c r="J228" t="s">
        <v>107</v>
      </c>
      <c r="K228" t="s">
        <v>4830</v>
      </c>
      <c r="L228" t="s">
        <v>7410</v>
      </c>
      <c r="M228" t="s">
        <v>9396</v>
      </c>
      <c r="N228" t="s">
        <v>9392</v>
      </c>
      <c r="O228" t="s">
        <v>9393</v>
      </c>
      <c r="P228" t="s">
        <v>9394</v>
      </c>
      <c r="Q228" t="s">
        <v>9395</v>
      </c>
      <c r="R228" t="s">
        <v>4811</v>
      </c>
    </row>
    <row r="229" spans="1:18" x14ac:dyDescent="0.3">
      <c r="A229">
        <v>228</v>
      </c>
      <c r="B229" s="1">
        <v>45442.700891203705</v>
      </c>
      <c r="C229" s="1">
        <v>45442.718506944446</v>
      </c>
      <c r="D229" t="s">
        <v>9397</v>
      </c>
      <c r="E229" t="s">
        <v>9398</v>
      </c>
      <c r="F229" t="s">
        <v>9398</v>
      </c>
      <c r="G229">
        <v>7</v>
      </c>
      <c r="H229">
        <v>4</v>
      </c>
      <c r="I229" t="s">
        <v>8167</v>
      </c>
      <c r="J229" t="s">
        <v>9308</v>
      </c>
      <c r="K229" t="s">
        <v>9399</v>
      </c>
      <c r="L229" t="s">
        <v>9400</v>
      </c>
      <c r="M229" t="s">
        <v>9405</v>
      </c>
      <c r="N229" t="s">
        <v>9401</v>
      </c>
      <c r="O229" t="s">
        <v>9402</v>
      </c>
      <c r="P229" t="s">
        <v>9403</v>
      </c>
      <c r="Q229" t="s">
        <v>9404</v>
      </c>
      <c r="R229" t="s">
        <v>4811</v>
      </c>
    </row>
    <row r="230" spans="1:18" x14ac:dyDescent="0.3">
      <c r="A230">
        <v>229</v>
      </c>
      <c r="B230" s="1">
        <v>45442.728888888887</v>
      </c>
      <c r="C230" s="1">
        <v>45442.729074074072</v>
      </c>
      <c r="D230" t="s">
        <v>9406</v>
      </c>
      <c r="E230" t="s">
        <v>9407</v>
      </c>
      <c r="F230" t="s">
        <v>9408</v>
      </c>
      <c r="G230">
        <v>7</v>
      </c>
      <c r="H230">
        <v>33</v>
      </c>
      <c r="I230" t="s">
        <v>9409</v>
      </c>
      <c r="J230" t="s">
        <v>9410</v>
      </c>
      <c r="K230" t="s">
        <v>9411</v>
      </c>
      <c r="L230" t="s">
        <v>9412</v>
      </c>
      <c r="M230" t="s">
        <v>9417</v>
      </c>
      <c r="N230" t="s">
        <v>9413</v>
      </c>
      <c r="O230" t="s">
        <v>9414</v>
      </c>
      <c r="P230" t="s">
        <v>9415</v>
      </c>
      <c r="Q230" t="s">
        <v>9416</v>
      </c>
      <c r="R230" t="s">
        <v>4811</v>
      </c>
    </row>
    <row r="231" spans="1:18" x14ac:dyDescent="0.3">
      <c r="A231">
        <v>230</v>
      </c>
      <c r="B231" s="1">
        <v>45442.724293981482</v>
      </c>
      <c r="C231" s="1">
        <v>45442.742210648146</v>
      </c>
      <c r="D231" t="s">
        <v>9418</v>
      </c>
      <c r="E231" t="s">
        <v>9419</v>
      </c>
      <c r="F231" t="s">
        <v>9419</v>
      </c>
      <c r="G231">
        <v>7</v>
      </c>
      <c r="H231">
        <v>35</v>
      </c>
      <c r="I231" t="s">
        <v>9420</v>
      </c>
      <c r="J231" t="s">
        <v>9421</v>
      </c>
      <c r="K231" t="s">
        <v>9422</v>
      </c>
      <c r="L231" t="s">
        <v>7410</v>
      </c>
      <c r="M231" t="s">
        <v>9427</v>
      </c>
      <c r="N231" t="s">
        <v>9423</v>
      </c>
      <c r="O231" t="s">
        <v>9424</v>
      </c>
      <c r="P231" t="s">
        <v>9425</v>
      </c>
      <c r="Q231" t="s">
        <v>9426</v>
      </c>
      <c r="R231" t="s">
        <v>4811</v>
      </c>
    </row>
    <row r="232" spans="1:18" x14ac:dyDescent="0.3">
      <c r="A232">
        <v>231</v>
      </c>
      <c r="B232" s="1">
        <v>45442.7419212963</v>
      </c>
      <c r="C232" s="1">
        <v>45442.7422337963</v>
      </c>
      <c r="D232" t="s">
        <v>9428</v>
      </c>
      <c r="E232" t="s">
        <v>9429</v>
      </c>
      <c r="F232" t="s">
        <v>9430</v>
      </c>
      <c r="G232">
        <v>7</v>
      </c>
      <c r="H232">
        <v>34</v>
      </c>
      <c r="I232" t="s">
        <v>9431</v>
      </c>
      <c r="J232" t="s">
        <v>5733</v>
      </c>
      <c r="K232" t="s">
        <v>9432</v>
      </c>
      <c r="L232" t="s">
        <v>8548</v>
      </c>
      <c r="M232" t="s">
        <v>9436</v>
      </c>
      <c r="N232" t="s">
        <v>9433</v>
      </c>
      <c r="O232" t="s">
        <v>9434</v>
      </c>
      <c r="P232" t="s">
        <v>5240</v>
      </c>
      <c r="Q232" t="s">
        <v>9435</v>
      </c>
      <c r="R232" t="s">
        <v>4811</v>
      </c>
    </row>
    <row r="233" spans="1:18" x14ac:dyDescent="0.3">
      <c r="A233">
        <v>232</v>
      </c>
      <c r="B233" s="1">
        <v>45442.755300925928</v>
      </c>
      <c r="C233" s="1">
        <v>45442.766504629632</v>
      </c>
      <c r="D233" t="s">
        <v>9437</v>
      </c>
      <c r="E233" t="s">
        <v>9438</v>
      </c>
      <c r="F233" t="s">
        <v>9439</v>
      </c>
      <c r="G233">
        <v>7</v>
      </c>
      <c r="H233">
        <v>17</v>
      </c>
      <c r="I233" t="s">
        <v>9440</v>
      </c>
      <c r="J233" t="s">
        <v>9441</v>
      </c>
      <c r="K233" t="s">
        <v>9442</v>
      </c>
      <c r="L233" t="s">
        <v>9443</v>
      </c>
      <c r="M233" t="s">
        <v>9448</v>
      </c>
      <c r="N233" t="s">
        <v>9444</v>
      </c>
      <c r="O233" t="s">
        <v>9445</v>
      </c>
      <c r="P233" t="s">
        <v>9446</v>
      </c>
      <c r="Q233" t="s">
        <v>9447</v>
      </c>
      <c r="R233" t="s">
        <v>4837</v>
      </c>
    </row>
    <row r="234" spans="1:18" x14ac:dyDescent="0.3">
      <c r="A234">
        <v>233</v>
      </c>
      <c r="B234" s="1">
        <v>45442.792187500003</v>
      </c>
      <c r="C234" s="1">
        <v>45442.792268518519</v>
      </c>
      <c r="D234" t="s">
        <v>9449</v>
      </c>
      <c r="E234" t="s">
        <v>9450</v>
      </c>
      <c r="F234" t="s">
        <v>9451</v>
      </c>
      <c r="G234">
        <v>4</v>
      </c>
      <c r="H234">
        <v>10</v>
      </c>
      <c r="I234" t="s">
        <v>8773</v>
      </c>
      <c r="J234" t="s">
        <v>9452</v>
      </c>
      <c r="K234" t="s">
        <v>9453</v>
      </c>
      <c r="L234" t="s">
        <v>9454</v>
      </c>
      <c r="M234" t="s">
        <v>9457</v>
      </c>
      <c r="N234" t="s">
        <v>5026</v>
      </c>
      <c r="O234" t="s">
        <v>9455</v>
      </c>
      <c r="P234" t="s">
        <v>6660</v>
      </c>
      <c r="Q234" t="s">
        <v>9456</v>
      </c>
      <c r="R234" t="s">
        <v>4837</v>
      </c>
    </row>
    <row r="235" spans="1:18" x14ac:dyDescent="0.3">
      <c r="A235">
        <v>234</v>
      </c>
      <c r="B235" s="1">
        <v>45442.792372685188</v>
      </c>
      <c r="C235" s="1">
        <v>45442.792488425926</v>
      </c>
      <c r="D235" t="s">
        <v>9458</v>
      </c>
      <c r="E235" t="s">
        <v>9459</v>
      </c>
      <c r="F235" t="s">
        <v>9459</v>
      </c>
      <c r="G235">
        <v>7</v>
      </c>
      <c r="H235">
        <v>3</v>
      </c>
      <c r="I235" t="s">
        <v>4865</v>
      </c>
      <c r="J235" t="s">
        <v>9336</v>
      </c>
      <c r="K235" t="s">
        <v>9460</v>
      </c>
      <c r="L235" t="s">
        <v>9461</v>
      </c>
      <c r="M235" t="s">
        <v>9465</v>
      </c>
      <c r="N235" t="s">
        <v>9357</v>
      </c>
      <c r="O235" t="s">
        <v>9462</v>
      </c>
      <c r="P235" t="s">
        <v>9463</v>
      </c>
      <c r="Q235" t="s">
        <v>9464</v>
      </c>
      <c r="R235" t="s">
        <v>4811</v>
      </c>
    </row>
    <row r="236" spans="1:18" x14ac:dyDescent="0.3">
      <c r="A236">
        <v>235</v>
      </c>
      <c r="B236" s="1">
        <v>45442.79891203704</v>
      </c>
      <c r="C236" s="1">
        <v>45442.798958333333</v>
      </c>
      <c r="D236" t="s">
        <v>9466</v>
      </c>
      <c r="E236" t="s">
        <v>9467</v>
      </c>
      <c r="F236" t="s">
        <v>9468</v>
      </c>
      <c r="G236">
        <v>4</v>
      </c>
      <c r="H236">
        <v>11</v>
      </c>
      <c r="I236" t="s">
        <v>9469</v>
      </c>
      <c r="J236" t="s">
        <v>9452</v>
      </c>
      <c r="K236" t="s">
        <v>9453</v>
      </c>
      <c r="L236" t="s">
        <v>9470</v>
      </c>
      <c r="M236" t="s">
        <v>9457</v>
      </c>
      <c r="N236" t="s">
        <v>5026</v>
      </c>
      <c r="O236" t="s">
        <v>9471</v>
      </c>
      <c r="P236" t="s">
        <v>6660</v>
      </c>
      <c r="Q236" t="s">
        <v>9456</v>
      </c>
      <c r="R236" t="s">
        <v>4837</v>
      </c>
    </row>
    <row r="237" spans="1:18" x14ac:dyDescent="0.3">
      <c r="A237">
        <v>236</v>
      </c>
      <c r="B237" s="1">
        <v>45442.799583333333</v>
      </c>
      <c r="C237" s="1">
        <v>45442.79965277778</v>
      </c>
      <c r="D237" t="s">
        <v>9472</v>
      </c>
      <c r="E237" t="s">
        <v>9473</v>
      </c>
      <c r="F237" t="s">
        <v>9474</v>
      </c>
      <c r="G237">
        <v>7</v>
      </c>
      <c r="H237">
        <v>32</v>
      </c>
      <c r="I237" t="s">
        <v>9475</v>
      </c>
      <c r="J237" t="s">
        <v>9476</v>
      </c>
      <c r="K237" t="s">
        <v>9477</v>
      </c>
      <c r="L237" t="s">
        <v>7410</v>
      </c>
      <c r="M237" t="s">
        <v>9481</v>
      </c>
      <c r="N237" t="s">
        <v>9478</v>
      </c>
      <c r="O237" t="s">
        <v>9479</v>
      </c>
      <c r="P237" t="s">
        <v>7431</v>
      </c>
      <c r="Q237" t="s">
        <v>9480</v>
      </c>
      <c r="R237" t="s">
        <v>4811</v>
      </c>
    </row>
    <row r="238" spans="1:18" x14ac:dyDescent="0.3">
      <c r="A238">
        <v>237</v>
      </c>
      <c r="B238" s="1">
        <v>45442.808530092596</v>
      </c>
      <c r="C238" s="1">
        <v>45442.818981481483</v>
      </c>
      <c r="D238" t="s">
        <v>9482</v>
      </c>
      <c r="E238" t="s">
        <v>9483</v>
      </c>
      <c r="F238" t="s">
        <v>9484</v>
      </c>
      <c r="G238">
        <v>7</v>
      </c>
      <c r="H238">
        <v>24</v>
      </c>
      <c r="I238" t="s">
        <v>9485</v>
      </c>
      <c r="J238" t="s">
        <v>9486</v>
      </c>
      <c r="K238" t="s">
        <v>9487</v>
      </c>
      <c r="L238" t="s">
        <v>9488</v>
      </c>
      <c r="M238" t="s">
        <v>9493</v>
      </c>
      <c r="N238" t="s">
        <v>9489</v>
      </c>
      <c r="O238" t="s">
        <v>9490</v>
      </c>
      <c r="P238" t="s">
        <v>9491</v>
      </c>
      <c r="Q238" t="s">
        <v>9492</v>
      </c>
      <c r="R238" t="s">
        <v>4811</v>
      </c>
    </row>
    <row r="239" spans="1:18" x14ac:dyDescent="0.3">
      <c r="A239">
        <v>238</v>
      </c>
      <c r="B239" s="1">
        <v>45442.819780092592</v>
      </c>
      <c r="C239" s="1">
        <v>45442.819861111115</v>
      </c>
      <c r="D239" t="s">
        <v>9494</v>
      </c>
      <c r="E239" t="s">
        <v>9495</v>
      </c>
      <c r="F239" t="s">
        <v>9495</v>
      </c>
      <c r="G239">
        <v>7</v>
      </c>
      <c r="H239">
        <v>11</v>
      </c>
      <c r="I239" t="s">
        <v>9496</v>
      </c>
      <c r="J239" t="s">
        <v>9336</v>
      </c>
      <c r="K239" t="s">
        <v>9497</v>
      </c>
      <c r="L239" t="s">
        <v>9498</v>
      </c>
      <c r="M239" t="s">
        <v>9502</v>
      </c>
      <c r="N239" t="s">
        <v>9357</v>
      </c>
      <c r="O239" t="s">
        <v>9499</v>
      </c>
      <c r="P239" t="s">
        <v>9500</v>
      </c>
      <c r="Q239" t="s">
        <v>9501</v>
      </c>
      <c r="R239" t="s">
        <v>4811</v>
      </c>
    </row>
    <row r="240" spans="1:18" x14ac:dyDescent="0.3">
      <c r="A240">
        <v>239</v>
      </c>
      <c r="B240" s="1">
        <v>45442.833067129628</v>
      </c>
      <c r="C240" s="1">
        <v>45442.833229166667</v>
      </c>
      <c r="D240" t="s">
        <v>9503</v>
      </c>
      <c r="E240" t="s">
        <v>9504</v>
      </c>
      <c r="F240" t="s">
        <v>9505</v>
      </c>
      <c r="G240">
        <v>7</v>
      </c>
      <c r="H240">
        <v>39</v>
      </c>
      <c r="I240" t="s">
        <v>9506</v>
      </c>
      <c r="J240" t="s">
        <v>9507</v>
      </c>
      <c r="K240" t="s">
        <v>9508</v>
      </c>
      <c r="L240" t="s">
        <v>7410</v>
      </c>
      <c r="M240" t="s">
        <v>9511</v>
      </c>
      <c r="N240" t="s">
        <v>9509</v>
      </c>
      <c r="O240" t="s">
        <v>9479</v>
      </c>
      <c r="P240" t="s">
        <v>5036</v>
      </c>
      <c r="Q240" t="s">
        <v>9510</v>
      </c>
      <c r="R240" t="s">
        <v>4811</v>
      </c>
    </row>
    <row r="241" spans="1:18" x14ac:dyDescent="0.3">
      <c r="A241">
        <v>240</v>
      </c>
      <c r="B241" s="1">
        <v>45442.836342592593</v>
      </c>
      <c r="C241" s="1">
        <v>45442.840509259258</v>
      </c>
      <c r="D241" t="s">
        <v>9512</v>
      </c>
      <c r="E241" t="s">
        <v>9513</v>
      </c>
      <c r="F241" t="s">
        <v>9514</v>
      </c>
      <c r="G241">
        <v>4</v>
      </c>
      <c r="H241">
        <v>20</v>
      </c>
      <c r="I241" t="s">
        <v>5020</v>
      </c>
      <c r="J241" t="s">
        <v>9336</v>
      </c>
      <c r="K241" t="s">
        <v>9515</v>
      </c>
      <c r="L241" t="s">
        <v>9516</v>
      </c>
      <c r="M241" t="s">
        <v>9520</v>
      </c>
      <c r="N241" t="s">
        <v>9517</v>
      </c>
      <c r="O241" t="s">
        <v>9518</v>
      </c>
      <c r="P241" t="s">
        <v>9519</v>
      </c>
      <c r="Q241" t="s">
        <v>9313</v>
      </c>
      <c r="R241" t="s">
        <v>4811</v>
      </c>
    </row>
    <row r="242" spans="1:18" x14ac:dyDescent="0.3">
      <c r="A242">
        <v>241</v>
      </c>
      <c r="B242" s="1">
        <v>45442.82953703704</v>
      </c>
      <c r="C242" s="1">
        <v>45442.848043981481</v>
      </c>
      <c r="D242" t="s">
        <v>9521</v>
      </c>
      <c r="E242" t="s">
        <v>9522</v>
      </c>
      <c r="F242" t="s">
        <v>9522</v>
      </c>
      <c r="G242">
        <v>7</v>
      </c>
      <c r="H242">
        <v>9</v>
      </c>
      <c r="I242" t="s">
        <v>9523</v>
      </c>
      <c r="J242" t="s">
        <v>9308</v>
      </c>
      <c r="K242" t="s">
        <v>9524</v>
      </c>
      <c r="L242" t="s">
        <v>9525</v>
      </c>
      <c r="M242" t="s">
        <v>9528</v>
      </c>
      <c r="N242" t="s">
        <v>9357</v>
      </c>
      <c r="O242" t="s">
        <v>9526</v>
      </c>
      <c r="P242" t="s">
        <v>9527</v>
      </c>
      <c r="Q242" t="s">
        <v>9313</v>
      </c>
      <c r="R242" t="s">
        <v>4811</v>
      </c>
    </row>
    <row r="243" spans="1:18" x14ac:dyDescent="0.3">
      <c r="A243">
        <v>242</v>
      </c>
      <c r="B243" s="1">
        <v>45442.839074074072</v>
      </c>
      <c r="C243" s="1">
        <v>45442.854004629633</v>
      </c>
      <c r="D243" t="s">
        <v>9529</v>
      </c>
      <c r="E243" t="s">
        <v>9530</v>
      </c>
      <c r="F243" t="s">
        <v>9531</v>
      </c>
      <c r="G243">
        <v>7</v>
      </c>
      <c r="H243">
        <v>30</v>
      </c>
      <c r="I243" t="s">
        <v>9532</v>
      </c>
      <c r="J243" t="s">
        <v>9533</v>
      </c>
      <c r="K243" t="s">
        <v>9534</v>
      </c>
      <c r="L243" t="s">
        <v>9535</v>
      </c>
      <c r="M243" t="s">
        <v>9540</v>
      </c>
      <c r="N243" t="s">
        <v>9536</v>
      </c>
      <c r="O243" t="s">
        <v>9537</v>
      </c>
      <c r="P243" t="s">
        <v>9538</v>
      </c>
      <c r="Q243" t="s">
        <v>9539</v>
      </c>
      <c r="R243" t="s">
        <v>4811</v>
      </c>
    </row>
    <row r="244" spans="1:18" x14ac:dyDescent="0.3">
      <c r="A244">
        <v>243</v>
      </c>
      <c r="B244" s="1">
        <v>45442.837048611109</v>
      </c>
      <c r="C244" s="1">
        <v>45442.866597222222</v>
      </c>
      <c r="D244" t="s">
        <v>9541</v>
      </c>
      <c r="E244" t="s">
        <v>9542</v>
      </c>
      <c r="F244" t="s">
        <v>9542</v>
      </c>
      <c r="G244">
        <v>7</v>
      </c>
      <c r="H244">
        <v>1</v>
      </c>
      <c r="I244" t="s">
        <v>9543</v>
      </c>
      <c r="J244" t="s">
        <v>1037</v>
      </c>
      <c r="K244" t="s">
        <v>9544</v>
      </c>
      <c r="L244" t="s">
        <v>7410</v>
      </c>
      <c r="M244" t="s">
        <v>9547</v>
      </c>
      <c r="N244" t="s">
        <v>5026</v>
      </c>
      <c r="O244" t="s">
        <v>9545</v>
      </c>
      <c r="P244" t="s">
        <v>5036</v>
      </c>
      <c r="Q244" t="s">
        <v>9546</v>
      </c>
      <c r="R244" t="s">
        <v>4811</v>
      </c>
    </row>
    <row r="245" spans="1:18" x14ac:dyDescent="0.3">
      <c r="A245">
        <v>244</v>
      </c>
      <c r="B245" s="1">
        <v>45442.853148148148</v>
      </c>
      <c r="C245" s="1">
        <v>45442.870821759258</v>
      </c>
      <c r="D245" t="s">
        <v>9548</v>
      </c>
      <c r="E245" t="s">
        <v>9549</v>
      </c>
      <c r="F245" t="s">
        <v>9550</v>
      </c>
      <c r="G245">
        <v>4</v>
      </c>
      <c r="H245">
        <v>12</v>
      </c>
      <c r="I245" t="s">
        <v>9551</v>
      </c>
      <c r="J245" t="s">
        <v>9552</v>
      </c>
      <c r="K245" t="s">
        <v>9553</v>
      </c>
      <c r="L245" t="s">
        <v>9470</v>
      </c>
      <c r="M245" t="s">
        <v>9457</v>
      </c>
      <c r="N245" t="s">
        <v>9554</v>
      </c>
      <c r="O245" t="s">
        <v>9555</v>
      </c>
      <c r="P245" t="s">
        <v>6660</v>
      </c>
      <c r="Q245" t="s">
        <v>9556</v>
      </c>
      <c r="R245" t="s">
        <v>4811</v>
      </c>
    </row>
    <row r="246" spans="1:18" x14ac:dyDescent="0.3">
      <c r="A246">
        <v>245</v>
      </c>
      <c r="B246" s="1">
        <v>45442.863541666666</v>
      </c>
      <c r="C246" s="1">
        <v>45442.875879629632</v>
      </c>
      <c r="D246" t="s">
        <v>9557</v>
      </c>
      <c r="E246" t="s">
        <v>9558</v>
      </c>
      <c r="F246" t="s">
        <v>9558</v>
      </c>
      <c r="G246">
        <v>7</v>
      </c>
      <c r="H246">
        <v>40</v>
      </c>
      <c r="I246" t="s">
        <v>9559</v>
      </c>
      <c r="J246" t="s">
        <v>9560</v>
      </c>
      <c r="K246" t="s">
        <v>4830</v>
      </c>
      <c r="L246" t="s">
        <v>7410</v>
      </c>
      <c r="M246" t="s">
        <v>9563</v>
      </c>
      <c r="N246" t="s">
        <v>9561</v>
      </c>
      <c r="O246" t="s">
        <v>9479</v>
      </c>
      <c r="P246" t="s">
        <v>5036</v>
      </c>
      <c r="Q246" t="s">
        <v>9562</v>
      </c>
      <c r="R246" t="s">
        <v>4811</v>
      </c>
    </row>
    <row r="247" spans="1:18" x14ac:dyDescent="0.3">
      <c r="A247">
        <v>246</v>
      </c>
      <c r="B247" s="1">
        <v>45442.884386574071</v>
      </c>
      <c r="C247" s="1">
        <v>45442.898865740739</v>
      </c>
      <c r="D247" t="s">
        <v>9564</v>
      </c>
      <c r="E247" t="s">
        <v>9565</v>
      </c>
      <c r="F247" t="s">
        <v>9565</v>
      </c>
      <c r="G247">
        <v>7</v>
      </c>
      <c r="H247">
        <v>15</v>
      </c>
      <c r="I247" t="s">
        <v>9566</v>
      </c>
      <c r="J247" t="s">
        <v>9308</v>
      </c>
      <c r="K247" t="s">
        <v>9567</v>
      </c>
      <c r="L247" t="s">
        <v>9568</v>
      </c>
      <c r="M247" t="s">
        <v>9572</v>
      </c>
      <c r="N247" t="s">
        <v>9357</v>
      </c>
      <c r="O247" t="s">
        <v>9569</v>
      </c>
      <c r="P247" t="s">
        <v>9570</v>
      </c>
      <c r="Q247" t="s">
        <v>9571</v>
      </c>
      <c r="R247" t="s">
        <v>4811</v>
      </c>
    </row>
    <row r="248" spans="1:18" x14ac:dyDescent="0.3">
      <c r="A248">
        <v>247</v>
      </c>
      <c r="B248" s="1">
        <v>45442.885717592595</v>
      </c>
      <c r="C248" s="1">
        <v>45442.903692129628</v>
      </c>
      <c r="D248" t="s">
        <v>9573</v>
      </c>
      <c r="E248" t="s">
        <v>9574</v>
      </c>
      <c r="F248" t="s">
        <v>9574</v>
      </c>
      <c r="G248">
        <v>7</v>
      </c>
      <c r="H248">
        <v>16</v>
      </c>
      <c r="I248" t="s">
        <v>9575</v>
      </c>
      <c r="J248" t="s">
        <v>9576</v>
      </c>
      <c r="K248" t="s">
        <v>9577</v>
      </c>
      <c r="L248" t="s">
        <v>7410</v>
      </c>
      <c r="M248" t="s">
        <v>9581</v>
      </c>
      <c r="N248" t="s">
        <v>9234</v>
      </c>
      <c r="O248" t="s">
        <v>9578</v>
      </c>
      <c r="P248" t="s">
        <v>9579</v>
      </c>
      <c r="Q248" t="s">
        <v>9580</v>
      </c>
      <c r="R248" t="s">
        <v>4811</v>
      </c>
    </row>
    <row r="249" spans="1:18" x14ac:dyDescent="0.3">
      <c r="A249">
        <v>248</v>
      </c>
      <c r="B249" s="1">
        <v>45442.893587962964</v>
      </c>
      <c r="C249" s="1">
        <v>45442.90693287037</v>
      </c>
      <c r="D249" t="s">
        <v>9582</v>
      </c>
      <c r="E249" t="s">
        <v>9583</v>
      </c>
      <c r="F249" t="s">
        <v>9583</v>
      </c>
      <c r="G249">
        <v>7</v>
      </c>
      <c r="H249">
        <v>38</v>
      </c>
      <c r="I249" t="s">
        <v>4865</v>
      </c>
      <c r="J249" t="s">
        <v>9336</v>
      </c>
      <c r="K249" t="s">
        <v>9584</v>
      </c>
      <c r="L249" t="s">
        <v>9585</v>
      </c>
      <c r="M249" t="s">
        <v>9587</v>
      </c>
      <c r="N249" t="s">
        <v>6490</v>
      </c>
      <c r="O249" t="s">
        <v>9586</v>
      </c>
      <c r="P249" t="s">
        <v>4872</v>
      </c>
      <c r="Q249" t="s">
        <v>9313</v>
      </c>
      <c r="R249" t="s">
        <v>4811</v>
      </c>
    </row>
    <row r="250" spans="1:18" x14ac:dyDescent="0.3">
      <c r="A250">
        <v>249</v>
      </c>
      <c r="B250" s="1">
        <v>45442.841874999998</v>
      </c>
      <c r="C250" s="1">
        <v>45442.907395833332</v>
      </c>
      <c r="D250" t="s">
        <v>9588</v>
      </c>
      <c r="E250" t="s">
        <v>9589</v>
      </c>
      <c r="F250" t="s">
        <v>9590</v>
      </c>
      <c r="G250">
        <v>7</v>
      </c>
      <c r="H250">
        <v>25</v>
      </c>
      <c r="I250" t="s">
        <v>7547</v>
      </c>
      <c r="J250" t="s">
        <v>9591</v>
      </c>
      <c r="K250" t="s">
        <v>9592</v>
      </c>
      <c r="L250" t="s">
        <v>9593</v>
      </c>
      <c r="M250" t="s">
        <v>9598</v>
      </c>
      <c r="N250" t="s">
        <v>9594</v>
      </c>
      <c r="O250" t="s">
        <v>9595</v>
      </c>
      <c r="P250" t="s">
        <v>9596</v>
      </c>
      <c r="Q250" t="s">
        <v>9597</v>
      </c>
      <c r="R250" t="s">
        <v>4811</v>
      </c>
    </row>
    <row r="251" spans="1:18" x14ac:dyDescent="0.3">
      <c r="A251">
        <v>250</v>
      </c>
      <c r="B251" s="1">
        <v>45442.899375000001</v>
      </c>
      <c r="C251" s="1">
        <v>45442.918321759258</v>
      </c>
      <c r="D251" t="s">
        <v>9599</v>
      </c>
      <c r="E251" t="s">
        <v>9600</v>
      </c>
      <c r="F251" t="s">
        <v>9600</v>
      </c>
      <c r="G251">
        <v>7</v>
      </c>
      <c r="H251">
        <v>27</v>
      </c>
      <c r="I251" t="s">
        <v>8773</v>
      </c>
      <c r="J251" t="s">
        <v>9601</v>
      </c>
      <c r="K251" t="s">
        <v>9602</v>
      </c>
      <c r="L251" t="s">
        <v>8170</v>
      </c>
      <c r="M251" t="s">
        <v>9607</v>
      </c>
      <c r="N251" t="s">
        <v>9603</v>
      </c>
      <c r="O251" t="s">
        <v>9604</v>
      </c>
      <c r="P251" t="s">
        <v>9605</v>
      </c>
      <c r="Q251" t="s">
        <v>9606</v>
      </c>
      <c r="R251" t="s">
        <v>4811</v>
      </c>
    </row>
    <row r="252" spans="1:18" x14ac:dyDescent="0.3">
      <c r="A252">
        <v>251</v>
      </c>
      <c r="B252" s="1">
        <v>45442.919560185182</v>
      </c>
      <c r="C252" s="1">
        <v>45442.919606481482</v>
      </c>
      <c r="D252" t="s">
        <v>9608</v>
      </c>
      <c r="E252" t="s">
        <v>9609</v>
      </c>
      <c r="F252" t="s">
        <v>9609</v>
      </c>
      <c r="G252">
        <v>7</v>
      </c>
      <c r="H252">
        <v>36</v>
      </c>
      <c r="I252" t="s">
        <v>4865</v>
      </c>
      <c r="J252" t="s">
        <v>1037</v>
      </c>
      <c r="K252" t="s">
        <v>9610</v>
      </c>
      <c r="L252" t="s">
        <v>8160</v>
      </c>
      <c r="M252" t="s">
        <v>9502</v>
      </c>
      <c r="N252" t="s">
        <v>9611</v>
      </c>
      <c r="O252" t="s">
        <v>9375</v>
      </c>
      <c r="P252" t="s">
        <v>5036</v>
      </c>
      <c r="Q252" t="s">
        <v>9612</v>
      </c>
      <c r="R252" t="s">
        <v>4811</v>
      </c>
    </row>
    <row r="253" spans="1:18" x14ac:dyDescent="0.3">
      <c r="A253">
        <v>252</v>
      </c>
      <c r="B253" s="1">
        <v>45442.89402777778</v>
      </c>
      <c r="C253" s="1">
        <v>45442.925486111111</v>
      </c>
      <c r="D253" t="s">
        <v>9613</v>
      </c>
      <c r="E253" t="s">
        <v>9614</v>
      </c>
      <c r="F253" t="s">
        <v>9614</v>
      </c>
      <c r="G253">
        <v>7</v>
      </c>
      <c r="H253">
        <v>28</v>
      </c>
      <c r="I253" t="s">
        <v>9615</v>
      </c>
      <c r="J253" t="s">
        <v>9336</v>
      </c>
      <c r="K253" t="s">
        <v>9616</v>
      </c>
      <c r="L253" t="s">
        <v>9617</v>
      </c>
      <c r="M253" t="s">
        <v>9621</v>
      </c>
      <c r="N253" t="s">
        <v>9618</v>
      </c>
      <c r="O253" t="s">
        <v>9619</v>
      </c>
      <c r="P253" t="s">
        <v>5036</v>
      </c>
      <c r="Q253" t="s">
        <v>9620</v>
      </c>
      <c r="R253" t="s">
        <v>4811</v>
      </c>
    </row>
    <row r="254" spans="1:18" x14ac:dyDescent="0.3">
      <c r="A254">
        <v>253</v>
      </c>
      <c r="B254" s="1">
        <v>45442.910092592596</v>
      </c>
      <c r="C254" s="1">
        <v>45442.938194444447</v>
      </c>
      <c r="D254" t="s">
        <v>9622</v>
      </c>
      <c r="E254" t="s">
        <v>9623</v>
      </c>
      <c r="F254" t="s">
        <v>9623</v>
      </c>
      <c r="G254">
        <v>7</v>
      </c>
      <c r="H254">
        <v>31</v>
      </c>
      <c r="I254" t="s">
        <v>4865</v>
      </c>
      <c r="J254" t="s">
        <v>107</v>
      </c>
      <c r="K254" t="s">
        <v>9624</v>
      </c>
      <c r="L254" t="s">
        <v>7410</v>
      </c>
      <c r="M254" t="s">
        <v>9628</v>
      </c>
      <c r="N254" t="s">
        <v>9625</v>
      </c>
      <c r="O254" t="s">
        <v>9375</v>
      </c>
      <c r="P254" t="s">
        <v>9626</v>
      </c>
      <c r="Q254" t="s">
        <v>9627</v>
      </c>
      <c r="R254" t="s">
        <v>4811</v>
      </c>
    </row>
    <row r="255" spans="1:18" x14ac:dyDescent="0.3">
      <c r="A255">
        <v>254</v>
      </c>
      <c r="B255" s="1">
        <v>45442.925694444442</v>
      </c>
      <c r="C255" s="1">
        <v>45442.953356481485</v>
      </c>
      <c r="D255" t="s">
        <v>9629</v>
      </c>
      <c r="E255" t="s">
        <v>9630</v>
      </c>
      <c r="F255" t="s">
        <v>9630</v>
      </c>
      <c r="G255">
        <v>7</v>
      </c>
      <c r="H255">
        <v>11</v>
      </c>
      <c r="I255" t="s">
        <v>9631</v>
      </c>
      <c r="J255" t="s">
        <v>9632</v>
      </c>
      <c r="K255" t="s">
        <v>9633</v>
      </c>
      <c r="L255" t="s">
        <v>8160</v>
      </c>
      <c r="M255" t="s">
        <v>9638</v>
      </c>
      <c r="N255" t="s">
        <v>9634</v>
      </c>
      <c r="O255" t="s">
        <v>9635</v>
      </c>
      <c r="P255" t="s">
        <v>9636</v>
      </c>
      <c r="Q255" t="s">
        <v>9637</v>
      </c>
      <c r="R255" t="s">
        <v>4811</v>
      </c>
    </row>
    <row r="256" spans="1:18" x14ac:dyDescent="0.3">
      <c r="A256">
        <v>255</v>
      </c>
      <c r="B256" s="1">
        <v>45442.971736111111</v>
      </c>
      <c r="C256" s="1">
        <v>45442.985659722224</v>
      </c>
      <c r="D256" t="s">
        <v>9639</v>
      </c>
      <c r="E256" t="s">
        <v>9640</v>
      </c>
      <c r="F256" t="s">
        <v>9640</v>
      </c>
      <c r="G256">
        <v>7</v>
      </c>
      <c r="H256">
        <v>26</v>
      </c>
      <c r="I256" t="s">
        <v>5020</v>
      </c>
      <c r="J256" t="s">
        <v>9336</v>
      </c>
      <c r="K256" t="s">
        <v>9641</v>
      </c>
      <c r="L256" t="s">
        <v>7410</v>
      </c>
      <c r="M256" t="s">
        <v>9643</v>
      </c>
      <c r="N256" t="s">
        <v>9642</v>
      </c>
      <c r="O256" t="s">
        <v>9479</v>
      </c>
      <c r="P256" t="s">
        <v>9340</v>
      </c>
      <c r="Q256" t="s">
        <v>9341</v>
      </c>
      <c r="R256" t="s">
        <v>4837</v>
      </c>
    </row>
    <row r="257" spans="1:18" x14ac:dyDescent="0.3">
      <c r="A257">
        <v>256</v>
      </c>
      <c r="B257" s="1">
        <v>45443.287858796299</v>
      </c>
      <c r="C257" s="1">
        <v>45443.307442129626</v>
      </c>
      <c r="D257" t="s">
        <v>9644</v>
      </c>
      <c r="E257" t="s">
        <v>9645</v>
      </c>
      <c r="F257" t="s">
        <v>9645</v>
      </c>
      <c r="G257">
        <v>7</v>
      </c>
      <c r="H257">
        <v>23</v>
      </c>
      <c r="I257" t="s">
        <v>9646</v>
      </c>
      <c r="J257" t="s">
        <v>9647</v>
      </c>
      <c r="K257" t="s">
        <v>9648</v>
      </c>
      <c r="L257" t="s">
        <v>7410</v>
      </c>
      <c r="M257" t="s">
        <v>9652</v>
      </c>
      <c r="N257" t="s">
        <v>9649</v>
      </c>
      <c r="O257" t="s">
        <v>9650</v>
      </c>
      <c r="P257" t="s">
        <v>5036</v>
      </c>
      <c r="Q257" t="s">
        <v>9651</v>
      </c>
      <c r="R257" t="s">
        <v>4811</v>
      </c>
    </row>
    <row r="258" spans="1:18" x14ac:dyDescent="0.3">
      <c r="A258">
        <v>257</v>
      </c>
      <c r="B258" s="1">
        <v>45443.383877314816</v>
      </c>
      <c r="C258" s="1">
        <v>45443.404050925928</v>
      </c>
      <c r="D258" t="s">
        <v>9653</v>
      </c>
      <c r="E258" t="s">
        <v>9654</v>
      </c>
      <c r="F258" t="s">
        <v>9655</v>
      </c>
      <c r="G258">
        <v>14</v>
      </c>
      <c r="H258">
        <v>26</v>
      </c>
      <c r="I258" t="s">
        <v>9656</v>
      </c>
      <c r="J258" t="s">
        <v>9657</v>
      </c>
      <c r="K258" t="s">
        <v>9658</v>
      </c>
      <c r="L258" t="s">
        <v>9659</v>
      </c>
      <c r="M258" t="s">
        <v>9664</v>
      </c>
      <c r="N258" t="s">
        <v>9660</v>
      </c>
      <c r="O258" t="s">
        <v>9661</v>
      </c>
      <c r="P258" t="s">
        <v>9662</v>
      </c>
      <c r="Q258" t="s">
        <v>9663</v>
      </c>
      <c r="R258" t="s">
        <v>4837</v>
      </c>
    </row>
    <row r="259" spans="1:18" x14ac:dyDescent="0.3">
      <c r="A259">
        <v>258</v>
      </c>
      <c r="B259" s="1">
        <v>45443.384513888886</v>
      </c>
      <c r="C259" s="1">
        <v>45443.405729166669</v>
      </c>
      <c r="D259" t="s">
        <v>9665</v>
      </c>
      <c r="E259" t="s">
        <v>9666</v>
      </c>
      <c r="F259" t="s">
        <v>9666</v>
      </c>
      <c r="G259">
        <v>14</v>
      </c>
      <c r="H259">
        <v>21</v>
      </c>
      <c r="I259" t="s">
        <v>4949</v>
      </c>
      <c r="J259" t="s">
        <v>175</v>
      </c>
      <c r="K259" t="s">
        <v>9667</v>
      </c>
      <c r="L259" t="s">
        <v>9668</v>
      </c>
      <c r="M259" t="s">
        <v>9673</v>
      </c>
      <c r="N259" t="s">
        <v>9669</v>
      </c>
      <c r="O259" t="s">
        <v>9670</v>
      </c>
      <c r="P259" t="s">
        <v>9671</v>
      </c>
      <c r="Q259" t="s">
        <v>9672</v>
      </c>
      <c r="R259" t="s">
        <v>4837</v>
      </c>
    </row>
    <row r="260" spans="1:18" x14ac:dyDescent="0.3">
      <c r="A260">
        <v>259</v>
      </c>
      <c r="B260" s="1">
        <v>45443.385416666664</v>
      </c>
      <c r="C260" s="1">
        <v>45443.405891203707</v>
      </c>
      <c r="D260" t="s">
        <v>9674</v>
      </c>
      <c r="E260" t="s">
        <v>9675</v>
      </c>
      <c r="F260" t="s">
        <v>9675</v>
      </c>
      <c r="G260">
        <v>14</v>
      </c>
      <c r="H260">
        <v>8</v>
      </c>
      <c r="I260" t="s">
        <v>9676</v>
      </c>
      <c r="J260" t="s">
        <v>9677</v>
      </c>
      <c r="K260" t="s">
        <v>9678</v>
      </c>
      <c r="L260" t="s">
        <v>9679</v>
      </c>
      <c r="M260" t="s">
        <v>9684</v>
      </c>
      <c r="N260" t="s">
        <v>9680</v>
      </c>
      <c r="O260" t="s">
        <v>9681</v>
      </c>
      <c r="P260" t="s">
        <v>9682</v>
      </c>
      <c r="Q260" t="s">
        <v>9683</v>
      </c>
      <c r="R260" t="s">
        <v>4837</v>
      </c>
    </row>
    <row r="261" spans="1:18" x14ac:dyDescent="0.3">
      <c r="A261">
        <v>260</v>
      </c>
      <c r="B261" s="1">
        <v>45443.384884259256</v>
      </c>
      <c r="C261" s="1">
        <v>45443.406053240738</v>
      </c>
      <c r="D261" t="s">
        <v>9685</v>
      </c>
      <c r="E261" t="s">
        <v>9686</v>
      </c>
      <c r="F261" t="s">
        <v>9686</v>
      </c>
      <c r="G261">
        <v>14</v>
      </c>
      <c r="H261">
        <v>5</v>
      </c>
      <c r="I261" t="s">
        <v>9687</v>
      </c>
      <c r="J261" t="s">
        <v>9688</v>
      </c>
      <c r="K261" t="s">
        <v>9689</v>
      </c>
      <c r="L261" t="s">
        <v>9690</v>
      </c>
      <c r="M261" t="s">
        <v>9695</v>
      </c>
      <c r="N261" t="s">
        <v>9691</v>
      </c>
      <c r="O261" t="s">
        <v>9692</v>
      </c>
      <c r="P261" t="s">
        <v>9693</v>
      </c>
      <c r="Q261" t="s">
        <v>9694</v>
      </c>
      <c r="R261" t="s">
        <v>4837</v>
      </c>
    </row>
    <row r="262" spans="1:18" x14ac:dyDescent="0.3">
      <c r="A262">
        <v>261</v>
      </c>
      <c r="B262" s="1">
        <v>45443.385879629626</v>
      </c>
      <c r="C262" s="1">
        <v>45443.4062037037</v>
      </c>
      <c r="D262" t="s">
        <v>9696</v>
      </c>
      <c r="E262" t="s">
        <v>9697</v>
      </c>
      <c r="F262" t="s">
        <v>9698</v>
      </c>
      <c r="G262">
        <v>14</v>
      </c>
      <c r="H262">
        <v>6</v>
      </c>
      <c r="I262" t="s">
        <v>9699</v>
      </c>
      <c r="J262" t="s">
        <v>9700</v>
      </c>
      <c r="K262" t="s">
        <v>9701</v>
      </c>
      <c r="L262" t="s">
        <v>9702</v>
      </c>
      <c r="M262" t="s">
        <v>9707</v>
      </c>
      <c r="N262" t="s">
        <v>9703</v>
      </c>
      <c r="O262" t="s">
        <v>9704</v>
      </c>
      <c r="P262" t="s">
        <v>9705</v>
      </c>
      <c r="Q262" t="s">
        <v>9706</v>
      </c>
      <c r="R262" t="s">
        <v>4811</v>
      </c>
    </row>
    <row r="263" spans="1:18" x14ac:dyDescent="0.3">
      <c r="A263">
        <v>262</v>
      </c>
      <c r="B263" s="1">
        <v>45443.388680555552</v>
      </c>
      <c r="C263" s="1">
        <v>45443.406736111108</v>
      </c>
      <c r="D263" t="s">
        <v>9708</v>
      </c>
      <c r="E263" t="s">
        <v>9709</v>
      </c>
      <c r="F263" t="s">
        <v>9709</v>
      </c>
      <c r="G263">
        <v>14</v>
      </c>
      <c r="H263">
        <v>30</v>
      </c>
      <c r="I263" t="s">
        <v>6525</v>
      </c>
      <c r="J263" t="s">
        <v>9710</v>
      </c>
      <c r="K263" t="s">
        <v>9711</v>
      </c>
      <c r="L263" t="s">
        <v>7856</v>
      </c>
      <c r="M263" t="s">
        <v>9716</v>
      </c>
      <c r="N263" t="s">
        <v>9712</v>
      </c>
      <c r="O263" t="s">
        <v>9713</v>
      </c>
      <c r="P263" t="s">
        <v>9714</v>
      </c>
      <c r="Q263" t="s">
        <v>9715</v>
      </c>
      <c r="R263" t="s">
        <v>4837</v>
      </c>
    </row>
    <row r="264" spans="1:18" x14ac:dyDescent="0.3">
      <c r="A264">
        <v>263</v>
      </c>
      <c r="B264" s="1">
        <v>45443.388356481482</v>
      </c>
      <c r="C264" s="1">
        <v>45443.406770833331</v>
      </c>
      <c r="D264" t="s">
        <v>9717</v>
      </c>
      <c r="E264" t="s">
        <v>9718</v>
      </c>
      <c r="F264" t="s">
        <v>9718</v>
      </c>
      <c r="G264">
        <v>14</v>
      </c>
      <c r="H264">
        <v>15</v>
      </c>
      <c r="I264" t="s">
        <v>9719</v>
      </c>
      <c r="J264" t="s">
        <v>9720</v>
      </c>
      <c r="K264" t="s">
        <v>9721</v>
      </c>
      <c r="L264" t="s">
        <v>9722</v>
      </c>
      <c r="M264" t="s">
        <v>9727</v>
      </c>
      <c r="N264" t="s">
        <v>9723</v>
      </c>
      <c r="O264" t="s">
        <v>9724</v>
      </c>
      <c r="P264" t="s">
        <v>9725</v>
      </c>
      <c r="Q264" t="s">
        <v>9726</v>
      </c>
      <c r="R264" t="s">
        <v>4837</v>
      </c>
    </row>
    <row r="265" spans="1:18" x14ac:dyDescent="0.3">
      <c r="A265">
        <v>264</v>
      </c>
      <c r="B265" s="1">
        <v>45443.384421296294</v>
      </c>
      <c r="C265" s="1">
        <v>45443.406851851854</v>
      </c>
      <c r="D265" t="s">
        <v>9728</v>
      </c>
      <c r="E265" t="s">
        <v>9729</v>
      </c>
      <c r="F265" t="s">
        <v>9729</v>
      </c>
      <c r="G265">
        <v>14</v>
      </c>
      <c r="H265">
        <v>11</v>
      </c>
      <c r="I265" t="s">
        <v>4865</v>
      </c>
      <c r="J265" t="s">
        <v>9730</v>
      </c>
      <c r="K265" t="s">
        <v>9731</v>
      </c>
      <c r="L265" t="s">
        <v>8160</v>
      </c>
      <c r="M265" t="s">
        <v>9736</v>
      </c>
      <c r="N265" t="s">
        <v>9732</v>
      </c>
      <c r="O265" t="s">
        <v>9733</v>
      </c>
      <c r="P265" t="s">
        <v>9734</v>
      </c>
      <c r="Q265" t="s">
        <v>9735</v>
      </c>
      <c r="R265" t="s">
        <v>4811</v>
      </c>
    </row>
    <row r="266" spans="1:18" x14ac:dyDescent="0.3">
      <c r="A266">
        <v>265</v>
      </c>
      <c r="B266" s="1">
        <v>45443.386076388888</v>
      </c>
      <c r="C266" s="1">
        <v>45443.406875000001</v>
      </c>
      <c r="D266" t="s">
        <v>9737</v>
      </c>
      <c r="E266" t="s">
        <v>9738</v>
      </c>
      <c r="F266" t="s">
        <v>9738</v>
      </c>
      <c r="G266">
        <v>14</v>
      </c>
      <c r="H266">
        <v>9</v>
      </c>
      <c r="I266" t="s">
        <v>9739</v>
      </c>
      <c r="J266" t="s">
        <v>9740</v>
      </c>
      <c r="K266" t="s">
        <v>9741</v>
      </c>
      <c r="L266" t="s">
        <v>7410</v>
      </c>
      <c r="M266" t="s">
        <v>9707</v>
      </c>
      <c r="N266" t="s">
        <v>9703</v>
      </c>
      <c r="O266" t="s">
        <v>9742</v>
      </c>
      <c r="P266" t="s">
        <v>9743</v>
      </c>
      <c r="Q266" t="s">
        <v>9744</v>
      </c>
      <c r="R266" t="s">
        <v>4811</v>
      </c>
    </row>
    <row r="267" spans="1:18" x14ac:dyDescent="0.3">
      <c r="A267">
        <v>266</v>
      </c>
      <c r="B267" s="1">
        <v>45443.38658564815</v>
      </c>
      <c r="C267" s="1">
        <v>45443.407210648147</v>
      </c>
      <c r="D267" t="s">
        <v>9745</v>
      </c>
      <c r="E267" t="s">
        <v>9746</v>
      </c>
      <c r="F267" t="s">
        <v>9747</v>
      </c>
      <c r="G267">
        <v>14</v>
      </c>
      <c r="H267">
        <v>29</v>
      </c>
      <c r="I267" t="s">
        <v>9748</v>
      </c>
      <c r="J267" t="s">
        <v>9749</v>
      </c>
      <c r="K267" t="s">
        <v>7567</v>
      </c>
      <c r="L267" t="s">
        <v>9750</v>
      </c>
      <c r="M267" t="s">
        <v>9716</v>
      </c>
      <c r="N267" t="s">
        <v>9751</v>
      </c>
      <c r="O267" t="s">
        <v>9752</v>
      </c>
      <c r="P267" t="s">
        <v>9753</v>
      </c>
      <c r="Q267" t="s">
        <v>9754</v>
      </c>
      <c r="R267" t="s">
        <v>4811</v>
      </c>
    </row>
    <row r="268" spans="1:18" x14ac:dyDescent="0.3">
      <c r="A268">
        <v>267</v>
      </c>
      <c r="B268" s="1">
        <v>45443.388715277775</v>
      </c>
      <c r="C268" s="1">
        <v>45443.40729166667</v>
      </c>
      <c r="D268" t="s">
        <v>9755</v>
      </c>
      <c r="E268" t="s">
        <v>9756</v>
      </c>
      <c r="F268" t="s">
        <v>9756</v>
      </c>
      <c r="G268">
        <v>14</v>
      </c>
      <c r="H268">
        <v>20</v>
      </c>
      <c r="I268" t="s">
        <v>4865</v>
      </c>
      <c r="J268" t="s">
        <v>1901</v>
      </c>
      <c r="K268" t="s">
        <v>9757</v>
      </c>
      <c r="L268" t="s">
        <v>9758</v>
      </c>
      <c r="M268" t="s">
        <v>9763</v>
      </c>
      <c r="N268" t="s">
        <v>9759</v>
      </c>
      <c r="O268" t="s">
        <v>9760</v>
      </c>
      <c r="P268" t="s">
        <v>9761</v>
      </c>
      <c r="Q268" t="s">
        <v>9762</v>
      </c>
      <c r="R268" t="s">
        <v>4811</v>
      </c>
    </row>
    <row r="269" spans="1:18" x14ac:dyDescent="0.3">
      <c r="A269">
        <v>268</v>
      </c>
      <c r="B269" s="1">
        <v>45443.391631944447</v>
      </c>
      <c r="C269" s="1">
        <v>45443.407418981478</v>
      </c>
      <c r="D269" t="s">
        <v>9764</v>
      </c>
      <c r="E269" t="s">
        <v>9765</v>
      </c>
      <c r="F269" t="s">
        <v>9765</v>
      </c>
      <c r="G269">
        <v>14</v>
      </c>
      <c r="H269">
        <v>24</v>
      </c>
      <c r="I269" t="s">
        <v>9766</v>
      </c>
      <c r="J269" t="s">
        <v>9767</v>
      </c>
      <c r="K269" t="s">
        <v>9768</v>
      </c>
      <c r="L269" t="s">
        <v>9769</v>
      </c>
      <c r="M269" t="s">
        <v>9774</v>
      </c>
      <c r="N269" t="s">
        <v>9770</v>
      </c>
      <c r="O269" t="s">
        <v>9771</v>
      </c>
      <c r="P269" t="s">
        <v>9772</v>
      </c>
      <c r="Q269" t="s">
        <v>9773</v>
      </c>
      <c r="R269" t="s">
        <v>4811</v>
      </c>
    </row>
    <row r="270" spans="1:18" x14ac:dyDescent="0.3">
      <c r="A270">
        <v>269</v>
      </c>
      <c r="B270" s="1">
        <v>45443.384293981479</v>
      </c>
      <c r="C270" s="1">
        <v>45443.407500000001</v>
      </c>
      <c r="D270" t="s">
        <v>9775</v>
      </c>
      <c r="E270" t="s">
        <v>9776</v>
      </c>
      <c r="F270" t="s">
        <v>9776</v>
      </c>
      <c r="G270">
        <v>14</v>
      </c>
      <c r="H270">
        <v>10</v>
      </c>
      <c r="I270" t="s">
        <v>9777</v>
      </c>
      <c r="J270" t="s">
        <v>9778</v>
      </c>
      <c r="K270" t="s">
        <v>9779</v>
      </c>
      <c r="L270" t="s">
        <v>9780</v>
      </c>
      <c r="M270" t="s">
        <v>9785</v>
      </c>
      <c r="N270" t="s">
        <v>9781</v>
      </c>
      <c r="O270" t="s">
        <v>9782</v>
      </c>
      <c r="P270" t="s">
        <v>9783</v>
      </c>
      <c r="Q270" t="s">
        <v>9784</v>
      </c>
      <c r="R270" t="s">
        <v>4811</v>
      </c>
    </row>
    <row r="271" spans="1:18" x14ac:dyDescent="0.3">
      <c r="A271">
        <v>270</v>
      </c>
      <c r="B271" s="1">
        <v>45443.384456018517</v>
      </c>
      <c r="C271" s="1">
        <v>45443.407627314817</v>
      </c>
      <c r="D271" t="s">
        <v>9786</v>
      </c>
      <c r="E271" t="s">
        <v>9787</v>
      </c>
      <c r="F271" t="s">
        <v>9788</v>
      </c>
      <c r="G271">
        <v>14</v>
      </c>
      <c r="H271">
        <v>2</v>
      </c>
      <c r="I271" t="s">
        <v>9687</v>
      </c>
      <c r="J271" t="s">
        <v>9789</v>
      </c>
      <c r="K271" t="s">
        <v>9790</v>
      </c>
      <c r="L271" t="s">
        <v>9679</v>
      </c>
      <c r="M271" t="s">
        <v>9795</v>
      </c>
      <c r="N271" t="s">
        <v>9791</v>
      </c>
      <c r="O271" t="s">
        <v>9792</v>
      </c>
      <c r="P271" t="s">
        <v>9793</v>
      </c>
      <c r="Q271" t="s">
        <v>9794</v>
      </c>
      <c r="R271" t="s">
        <v>4837</v>
      </c>
    </row>
    <row r="272" spans="1:18" x14ac:dyDescent="0.3">
      <c r="A272">
        <v>271</v>
      </c>
      <c r="B272" s="1">
        <v>45443.386261574073</v>
      </c>
      <c r="C272" s="1">
        <v>45443.407638888886</v>
      </c>
      <c r="D272" t="s">
        <v>9796</v>
      </c>
      <c r="E272" t="s">
        <v>9797</v>
      </c>
      <c r="F272" t="s">
        <v>9797</v>
      </c>
      <c r="G272">
        <v>14</v>
      </c>
      <c r="H272">
        <v>1</v>
      </c>
      <c r="I272" t="s">
        <v>9687</v>
      </c>
      <c r="J272" t="s">
        <v>9798</v>
      </c>
      <c r="K272" t="s">
        <v>9799</v>
      </c>
      <c r="L272" t="s">
        <v>9679</v>
      </c>
      <c r="M272" t="s">
        <v>9795</v>
      </c>
      <c r="N272" t="s">
        <v>9791</v>
      </c>
      <c r="O272" t="s">
        <v>9792</v>
      </c>
      <c r="P272" t="s">
        <v>9793</v>
      </c>
      <c r="Q272" t="s">
        <v>9794</v>
      </c>
      <c r="R272" t="s">
        <v>4837</v>
      </c>
    </row>
    <row r="273" spans="1:18" x14ac:dyDescent="0.3">
      <c r="A273">
        <v>272</v>
      </c>
      <c r="B273" s="1">
        <v>45443.386331018519</v>
      </c>
      <c r="C273" s="1">
        <v>45443.408391203702</v>
      </c>
      <c r="D273" t="s">
        <v>9800</v>
      </c>
      <c r="E273" t="s">
        <v>9801</v>
      </c>
      <c r="F273" t="s">
        <v>9802</v>
      </c>
      <c r="G273">
        <v>14</v>
      </c>
      <c r="H273">
        <v>19</v>
      </c>
      <c r="I273" t="s">
        <v>9803</v>
      </c>
      <c r="J273" t="s">
        <v>9804</v>
      </c>
      <c r="K273" t="s">
        <v>7567</v>
      </c>
      <c r="L273" t="s">
        <v>9805</v>
      </c>
      <c r="M273" t="s">
        <v>9810</v>
      </c>
      <c r="N273" t="s">
        <v>9806</v>
      </c>
      <c r="O273" t="s">
        <v>9807</v>
      </c>
      <c r="P273" t="s">
        <v>9808</v>
      </c>
      <c r="Q273" t="s">
        <v>9809</v>
      </c>
      <c r="R273" t="s">
        <v>4811</v>
      </c>
    </row>
    <row r="274" spans="1:18" x14ac:dyDescent="0.3">
      <c r="A274">
        <v>273</v>
      </c>
      <c r="B274" s="1">
        <v>45443.390196759261</v>
      </c>
      <c r="C274" s="1">
        <v>45443.40865740741</v>
      </c>
      <c r="D274" t="s">
        <v>9811</v>
      </c>
      <c r="E274" t="s">
        <v>9812</v>
      </c>
      <c r="F274" t="s">
        <v>9813</v>
      </c>
      <c r="G274">
        <v>4</v>
      </c>
      <c r="H274">
        <v>22</v>
      </c>
      <c r="I274" t="s">
        <v>9814</v>
      </c>
      <c r="J274" t="s">
        <v>9815</v>
      </c>
      <c r="K274" t="s">
        <v>9816</v>
      </c>
      <c r="L274" t="s">
        <v>9817</v>
      </c>
      <c r="M274" t="s">
        <v>9822</v>
      </c>
      <c r="N274" t="s">
        <v>9818</v>
      </c>
      <c r="O274" t="s">
        <v>9819</v>
      </c>
      <c r="P274" t="s">
        <v>9820</v>
      </c>
      <c r="Q274" t="s">
        <v>9821</v>
      </c>
      <c r="R274" t="s">
        <v>4837</v>
      </c>
    </row>
    <row r="275" spans="1:18" x14ac:dyDescent="0.3">
      <c r="A275">
        <v>274</v>
      </c>
      <c r="B275" s="1">
        <v>45443.403113425928</v>
      </c>
      <c r="C275" s="1">
        <v>45443.408738425926</v>
      </c>
      <c r="D275" t="s">
        <v>9823</v>
      </c>
      <c r="E275" t="s">
        <v>9824</v>
      </c>
      <c r="F275" t="s">
        <v>9825</v>
      </c>
      <c r="G275">
        <v>14</v>
      </c>
      <c r="H275">
        <v>25</v>
      </c>
      <c r="I275" t="s">
        <v>9826</v>
      </c>
      <c r="J275" t="s">
        <v>9827</v>
      </c>
      <c r="K275" t="s">
        <v>9828</v>
      </c>
      <c r="L275" t="s">
        <v>7410</v>
      </c>
      <c r="M275" t="s">
        <v>9833</v>
      </c>
      <c r="N275" t="s">
        <v>9829</v>
      </c>
      <c r="O275" t="s">
        <v>9830</v>
      </c>
      <c r="P275" t="s">
        <v>9831</v>
      </c>
      <c r="Q275" t="s">
        <v>9832</v>
      </c>
      <c r="R275" t="s">
        <v>4811</v>
      </c>
    </row>
    <row r="276" spans="1:18" x14ac:dyDescent="0.3">
      <c r="A276">
        <v>275</v>
      </c>
      <c r="B276" s="1">
        <v>45443.389386574076</v>
      </c>
      <c r="C276" s="1">
        <v>45443.408807870372</v>
      </c>
      <c r="D276" t="s">
        <v>9834</v>
      </c>
      <c r="E276" t="s">
        <v>9835</v>
      </c>
      <c r="F276" t="s">
        <v>9836</v>
      </c>
      <c r="G276">
        <v>14</v>
      </c>
      <c r="H276">
        <v>13</v>
      </c>
      <c r="I276" t="s">
        <v>9687</v>
      </c>
      <c r="J276" t="s">
        <v>9837</v>
      </c>
      <c r="K276" t="s">
        <v>9790</v>
      </c>
      <c r="L276" t="s">
        <v>9679</v>
      </c>
      <c r="M276" t="s">
        <v>9795</v>
      </c>
      <c r="N276" t="s">
        <v>9791</v>
      </c>
      <c r="O276" t="s">
        <v>9792</v>
      </c>
      <c r="P276" t="s">
        <v>9793</v>
      </c>
      <c r="Q276" t="s">
        <v>9794</v>
      </c>
      <c r="R276" t="s">
        <v>4811</v>
      </c>
    </row>
    <row r="277" spans="1:18" x14ac:dyDescent="0.3">
      <c r="A277">
        <v>276</v>
      </c>
      <c r="B277" s="1">
        <v>45443.38484953704</v>
      </c>
      <c r="C277" s="1">
        <v>45443.408888888887</v>
      </c>
      <c r="D277" t="s">
        <v>9838</v>
      </c>
      <c r="E277" t="s">
        <v>9839</v>
      </c>
      <c r="F277" t="s">
        <v>9840</v>
      </c>
      <c r="G277">
        <v>14</v>
      </c>
      <c r="H277">
        <v>17</v>
      </c>
      <c r="I277" t="s">
        <v>9841</v>
      </c>
      <c r="J277" t="s">
        <v>9842</v>
      </c>
      <c r="K277" t="s">
        <v>9843</v>
      </c>
      <c r="L277" t="s">
        <v>9844</v>
      </c>
      <c r="M277" t="s">
        <v>9849</v>
      </c>
      <c r="N277" t="s">
        <v>9845</v>
      </c>
      <c r="O277" t="s">
        <v>9846</v>
      </c>
      <c r="P277" t="s">
        <v>9847</v>
      </c>
      <c r="Q277" t="s">
        <v>9848</v>
      </c>
      <c r="R277" t="s">
        <v>4811</v>
      </c>
    </row>
    <row r="278" spans="1:18" x14ac:dyDescent="0.3">
      <c r="A278">
        <v>277</v>
      </c>
      <c r="B278" s="1">
        <v>45443.385127314818</v>
      </c>
      <c r="C278" s="1">
        <v>45443.409212962964</v>
      </c>
      <c r="D278" t="s">
        <v>9850</v>
      </c>
      <c r="E278" t="s">
        <v>9851</v>
      </c>
      <c r="F278" t="s">
        <v>9851</v>
      </c>
      <c r="G278">
        <v>14</v>
      </c>
      <c r="H278">
        <v>27</v>
      </c>
      <c r="I278" t="s">
        <v>9852</v>
      </c>
      <c r="J278" t="s">
        <v>107</v>
      </c>
      <c r="K278" t="s">
        <v>9853</v>
      </c>
      <c r="L278" t="s">
        <v>7410</v>
      </c>
      <c r="M278" t="s">
        <v>9858</v>
      </c>
      <c r="N278" t="s">
        <v>9854</v>
      </c>
      <c r="O278" t="s">
        <v>9855</v>
      </c>
      <c r="P278" t="s">
        <v>9856</v>
      </c>
      <c r="Q278" t="s">
        <v>9857</v>
      </c>
      <c r="R278" t="s">
        <v>4811</v>
      </c>
    </row>
    <row r="279" spans="1:18" x14ac:dyDescent="0.3">
      <c r="A279">
        <v>278</v>
      </c>
      <c r="B279" s="1">
        <v>45443.385821759257</v>
      </c>
      <c r="C279" s="1">
        <v>45443.409918981481</v>
      </c>
      <c r="D279" t="s">
        <v>9859</v>
      </c>
      <c r="E279" t="s">
        <v>9860</v>
      </c>
      <c r="F279" t="s">
        <v>9861</v>
      </c>
      <c r="G279">
        <v>14</v>
      </c>
      <c r="H279">
        <v>18</v>
      </c>
      <c r="I279" t="s">
        <v>9862</v>
      </c>
      <c r="J279" t="s">
        <v>9863</v>
      </c>
      <c r="K279" t="s">
        <v>9864</v>
      </c>
      <c r="L279" t="s">
        <v>9865</v>
      </c>
      <c r="M279" t="s">
        <v>9870</v>
      </c>
      <c r="N279" t="s">
        <v>9866</v>
      </c>
      <c r="O279" t="s">
        <v>9867</v>
      </c>
      <c r="P279" t="s">
        <v>9868</v>
      </c>
      <c r="Q279" t="s">
        <v>9869</v>
      </c>
      <c r="R279" t="s">
        <v>4811</v>
      </c>
    </row>
    <row r="280" spans="1:18" x14ac:dyDescent="0.3">
      <c r="A280">
        <v>279</v>
      </c>
      <c r="B280" s="1">
        <v>45443.402962962966</v>
      </c>
      <c r="C280" s="1">
        <v>45443.411840277775</v>
      </c>
      <c r="D280" t="s">
        <v>9871</v>
      </c>
      <c r="E280" t="s">
        <v>9872</v>
      </c>
      <c r="F280" t="s">
        <v>9873</v>
      </c>
      <c r="G280">
        <v>5</v>
      </c>
      <c r="H280">
        <v>34</v>
      </c>
      <c r="I280" t="s">
        <v>9874</v>
      </c>
      <c r="J280" t="s">
        <v>9875</v>
      </c>
      <c r="K280" t="s">
        <v>9876</v>
      </c>
      <c r="L280" t="s">
        <v>7410</v>
      </c>
      <c r="M280" t="s">
        <v>9879</v>
      </c>
      <c r="N280" t="s">
        <v>9877</v>
      </c>
      <c r="O280" t="s">
        <v>8600</v>
      </c>
      <c r="P280" t="s">
        <v>5036</v>
      </c>
      <c r="Q280" t="s">
        <v>9878</v>
      </c>
      <c r="R280" t="s">
        <v>4811</v>
      </c>
    </row>
    <row r="281" spans="1:18" x14ac:dyDescent="0.3">
      <c r="A281">
        <v>280</v>
      </c>
      <c r="B281" s="1">
        <v>45443.402789351851</v>
      </c>
      <c r="C281" s="1">
        <v>45443.413969907408</v>
      </c>
      <c r="D281" t="s">
        <v>9880</v>
      </c>
      <c r="E281" t="s">
        <v>9881</v>
      </c>
      <c r="F281" t="s">
        <v>9882</v>
      </c>
      <c r="G281">
        <v>5</v>
      </c>
      <c r="H281">
        <v>11</v>
      </c>
      <c r="I281" t="s">
        <v>9883</v>
      </c>
      <c r="J281" t="s">
        <v>175</v>
      </c>
      <c r="K281" t="s">
        <v>4830</v>
      </c>
      <c r="L281" t="s">
        <v>9884</v>
      </c>
      <c r="M281" t="s">
        <v>9888</v>
      </c>
      <c r="N281" t="s">
        <v>9885</v>
      </c>
      <c r="O281" t="s">
        <v>9886</v>
      </c>
      <c r="P281" t="s">
        <v>5036</v>
      </c>
      <c r="Q281" t="s">
        <v>9887</v>
      </c>
      <c r="R281" t="s">
        <v>4811</v>
      </c>
    </row>
    <row r="282" spans="1:18" x14ac:dyDescent="0.3">
      <c r="A282">
        <v>281</v>
      </c>
      <c r="B282" s="1">
        <v>45443.402245370373</v>
      </c>
      <c r="C282" s="1">
        <v>45443.414270833331</v>
      </c>
      <c r="D282" t="s">
        <v>9889</v>
      </c>
      <c r="E282" t="s">
        <v>9890</v>
      </c>
      <c r="F282" t="s">
        <v>9891</v>
      </c>
      <c r="G282">
        <v>5</v>
      </c>
      <c r="H282">
        <v>3</v>
      </c>
      <c r="I282" t="s">
        <v>9892</v>
      </c>
      <c r="J282" t="s">
        <v>2809</v>
      </c>
      <c r="K282" t="s">
        <v>9893</v>
      </c>
      <c r="L282" t="s">
        <v>7410</v>
      </c>
      <c r="M282" t="s">
        <v>9896</v>
      </c>
      <c r="N282" t="s">
        <v>5026</v>
      </c>
      <c r="O282" t="s">
        <v>9894</v>
      </c>
      <c r="P282" t="s">
        <v>5036</v>
      </c>
      <c r="Q282" t="s">
        <v>9895</v>
      </c>
      <c r="R282" t="s">
        <v>4811</v>
      </c>
    </row>
    <row r="283" spans="1:18" x14ac:dyDescent="0.3">
      <c r="A283">
        <v>282</v>
      </c>
      <c r="B283" s="1">
        <v>45443.388055555559</v>
      </c>
      <c r="C283" s="1">
        <v>45443.414317129631</v>
      </c>
      <c r="D283" t="s">
        <v>9897</v>
      </c>
      <c r="E283" t="s">
        <v>9898</v>
      </c>
      <c r="F283" t="s">
        <v>9898</v>
      </c>
      <c r="G283">
        <v>14</v>
      </c>
      <c r="H283">
        <v>3</v>
      </c>
      <c r="I283" t="s">
        <v>9687</v>
      </c>
      <c r="J283" t="s">
        <v>9899</v>
      </c>
      <c r="K283" t="s">
        <v>9790</v>
      </c>
      <c r="L283" t="s">
        <v>9900</v>
      </c>
      <c r="M283" t="s">
        <v>9791</v>
      </c>
      <c r="N283" t="s">
        <v>9792</v>
      </c>
      <c r="O283" t="s">
        <v>9793</v>
      </c>
      <c r="P283" t="s">
        <v>9794</v>
      </c>
      <c r="Q283" t="s">
        <v>9794</v>
      </c>
      <c r="R283" t="s">
        <v>4811</v>
      </c>
    </row>
    <row r="284" spans="1:18" x14ac:dyDescent="0.3">
      <c r="A284">
        <v>283</v>
      </c>
      <c r="B284" s="1">
        <v>45443.405451388891</v>
      </c>
      <c r="C284" s="1">
        <v>45443.414479166669</v>
      </c>
      <c r="D284" t="s">
        <v>9901</v>
      </c>
      <c r="E284" t="s">
        <v>9902</v>
      </c>
      <c r="F284" t="s">
        <v>9903</v>
      </c>
      <c r="G284">
        <v>14</v>
      </c>
      <c r="H284">
        <v>28</v>
      </c>
      <c r="I284" t="s">
        <v>9904</v>
      </c>
      <c r="J284" t="s">
        <v>9905</v>
      </c>
      <c r="K284" t="s">
        <v>9906</v>
      </c>
      <c r="L284" t="s">
        <v>7475</v>
      </c>
      <c r="M284" t="s">
        <v>9911</v>
      </c>
      <c r="N284" t="s">
        <v>9907</v>
      </c>
      <c r="O284" t="s">
        <v>9908</v>
      </c>
      <c r="P284" t="s">
        <v>9909</v>
      </c>
      <c r="Q284" t="s">
        <v>9910</v>
      </c>
      <c r="R284" t="s">
        <v>4811</v>
      </c>
    </row>
    <row r="285" spans="1:18" x14ac:dyDescent="0.3">
      <c r="A285">
        <v>284</v>
      </c>
      <c r="B285" s="1">
        <v>45443.402974537035</v>
      </c>
      <c r="C285" s="1">
        <v>45443.416979166665</v>
      </c>
      <c r="D285" t="s">
        <v>9912</v>
      </c>
      <c r="E285" t="s">
        <v>9913</v>
      </c>
      <c r="F285" t="s">
        <v>9914</v>
      </c>
      <c r="G285">
        <v>5</v>
      </c>
      <c r="H285">
        <v>28</v>
      </c>
      <c r="I285" t="s">
        <v>9915</v>
      </c>
      <c r="J285" t="s">
        <v>9740</v>
      </c>
      <c r="K285" t="s">
        <v>9916</v>
      </c>
      <c r="L285" t="s">
        <v>7410</v>
      </c>
      <c r="M285" t="s">
        <v>9920</v>
      </c>
      <c r="N285" t="s">
        <v>9917</v>
      </c>
      <c r="O285" t="s">
        <v>9918</v>
      </c>
      <c r="P285" t="s">
        <v>9919</v>
      </c>
      <c r="Q285" t="s">
        <v>4855</v>
      </c>
      <c r="R285" t="s">
        <v>4811</v>
      </c>
    </row>
    <row r="286" spans="1:18" x14ac:dyDescent="0.3">
      <c r="A286">
        <v>285</v>
      </c>
      <c r="B286" s="1">
        <v>45443.402696759258</v>
      </c>
      <c r="C286" s="1">
        <v>45443.417662037034</v>
      </c>
      <c r="D286" t="s">
        <v>9921</v>
      </c>
      <c r="E286" t="s">
        <v>9922</v>
      </c>
      <c r="F286" t="s">
        <v>9922</v>
      </c>
      <c r="G286">
        <v>5</v>
      </c>
      <c r="H286">
        <v>6</v>
      </c>
      <c r="I286" t="s">
        <v>9923</v>
      </c>
      <c r="J286" t="s">
        <v>9924</v>
      </c>
      <c r="K286" t="s">
        <v>9925</v>
      </c>
      <c r="L286" t="s">
        <v>9926</v>
      </c>
      <c r="M286" t="s">
        <v>9931</v>
      </c>
      <c r="N286" t="s">
        <v>9927</v>
      </c>
      <c r="O286" t="s">
        <v>9928</v>
      </c>
      <c r="P286" t="s">
        <v>9929</v>
      </c>
      <c r="Q286" t="s">
        <v>9930</v>
      </c>
      <c r="R286" t="s">
        <v>4811</v>
      </c>
    </row>
    <row r="287" spans="1:18" x14ac:dyDescent="0.3">
      <c r="A287">
        <v>286</v>
      </c>
      <c r="B287" s="1">
        <v>45443.402314814812</v>
      </c>
      <c r="C287" s="1">
        <v>45443.41778935185</v>
      </c>
      <c r="D287" t="s">
        <v>9932</v>
      </c>
      <c r="E287" t="s">
        <v>9933</v>
      </c>
      <c r="F287" t="s">
        <v>9934</v>
      </c>
      <c r="G287">
        <v>5</v>
      </c>
      <c r="H287">
        <v>20</v>
      </c>
      <c r="I287" t="s">
        <v>9935</v>
      </c>
      <c r="J287" t="s">
        <v>9936</v>
      </c>
      <c r="K287" t="s">
        <v>9937</v>
      </c>
      <c r="L287" t="s">
        <v>9938</v>
      </c>
      <c r="M287" t="s">
        <v>9943</v>
      </c>
      <c r="N287" t="s">
        <v>9939</v>
      </c>
      <c r="O287" t="s">
        <v>9940</v>
      </c>
      <c r="P287" t="s">
        <v>9941</v>
      </c>
      <c r="Q287" t="s">
        <v>9942</v>
      </c>
      <c r="R287" t="s">
        <v>4811</v>
      </c>
    </row>
    <row r="288" spans="1:18" x14ac:dyDescent="0.3">
      <c r="A288">
        <v>287</v>
      </c>
      <c r="B288" s="1">
        <v>45443.402303240742</v>
      </c>
      <c r="C288" s="1">
        <v>45443.417800925927</v>
      </c>
      <c r="D288" t="s">
        <v>9944</v>
      </c>
      <c r="E288" t="s">
        <v>9945</v>
      </c>
      <c r="F288" t="s">
        <v>9946</v>
      </c>
      <c r="G288">
        <v>5</v>
      </c>
      <c r="H288">
        <v>37</v>
      </c>
      <c r="I288" t="s">
        <v>9947</v>
      </c>
      <c r="J288" t="s">
        <v>9948</v>
      </c>
      <c r="K288" t="s">
        <v>9949</v>
      </c>
      <c r="L288" t="s">
        <v>9950</v>
      </c>
      <c r="M288" t="s">
        <v>9954</v>
      </c>
      <c r="N288" t="s">
        <v>9951</v>
      </c>
      <c r="O288" t="s">
        <v>9940</v>
      </c>
      <c r="P288" t="s">
        <v>9952</v>
      </c>
      <c r="Q288" t="s">
        <v>9953</v>
      </c>
      <c r="R288" t="s">
        <v>4811</v>
      </c>
    </row>
    <row r="289" spans="1:18" x14ac:dyDescent="0.3">
      <c r="A289">
        <v>288</v>
      </c>
      <c r="B289" s="1">
        <v>45443.402013888888</v>
      </c>
      <c r="C289" s="1">
        <v>45443.417800925927</v>
      </c>
      <c r="D289" t="s">
        <v>9955</v>
      </c>
      <c r="E289" t="s">
        <v>9956</v>
      </c>
      <c r="F289" t="s">
        <v>9956</v>
      </c>
      <c r="G289">
        <v>5</v>
      </c>
      <c r="H289">
        <v>10</v>
      </c>
      <c r="I289" t="s">
        <v>9957</v>
      </c>
      <c r="J289" t="s">
        <v>9958</v>
      </c>
      <c r="K289" t="s">
        <v>9959</v>
      </c>
      <c r="L289" t="s">
        <v>9960</v>
      </c>
      <c r="M289" t="s">
        <v>9965</v>
      </c>
      <c r="N289" t="s">
        <v>9961</v>
      </c>
      <c r="O289" t="s">
        <v>9962</v>
      </c>
      <c r="P289" t="s">
        <v>9963</v>
      </c>
      <c r="Q289" t="s">
        <v>9964</v>
      </c>
      <c r="R289" t="s">
        <v>4811</v>
      </c>
    </row>
    <row r="290" spans="1:18" x14ac:dyDescent="0.3">
      <c r="A290">
        <v>289</v>
      </c>
      <c r="B290" s="1">
        <v>45443.414166666669</v>
      </c>
      <c r="C290" s="1">
        <v>45443.417881944442</v>
      </c>
      <c r="D290" t="s">
        <v>9966</v>
      </c>
      <c r="E290" t="s">
        <v>9967</v>
      </c>
      <c r="F290" t="s">
        <v>9968</v>
      </c>
      <c r="G290">
        <v>5</v>
      </c>
      <c r="H290">
        <v>22</v>
      </c>
      <c r="I290" t="s">
        <v>9969</v>
      </c>
      <c r="J290" t="s">
        <v>9970</v>
      </c>
      <c r="K290" t="s">
        <v>9971</v>
      </c>
      <c r="L290" t="s">
        <v>9972</v>
      </c>
      <c r="M290" t="s">
        <v>9977</v>
      </c>
      <c r="N290" t="s">
        <v>9973</v>
      </c>
      <c r="O290" t="s">
        <v>9974</v>
      </c>
      <c r="P290" t="s">
        <v>9975</v>
      </c>
      <c r="Q290" t="s">
        <v>9976</v>
      </c>
      <c r="R290" t="s">
        <v>4811</v>
      </c>
    </row>
    <row r="291" spans="1:18" x14ac:dyDescent="0.3">
      <c r="A291">
        <v>290</v>
      </c>
      <c r="B291" s="1">
        <v>45443.402557870373</v>
      </c>
      <c r="C291" s="1">
        <v>45443.418263888889</v>
      </c>
      <c r="D291" t="s">
        <v>9978</v>
      </c>
      <c r="E291" t="s">
        <v>9979</v>
      </c>
      <c r="F291" t="s">
        <v>9979</v>
      </c>
      <c r="G291">
        <v>5</v>
      </c>
      <c r="H291">
        <v>7</v>
      </c>
      <c r="I291" t="s">
        <v>4949</v>
      </c>
      <c r="J291" t="s">
        <v>9980</v>
      </c>
      <c r="K291" t="s">
        <v>9981</v>
      </c>
      <c r="L291" t="s">
        <v>9982</v>
      </c>
      <c r="M291" t="s">
        <v>9987</v>
      </c>
      <c r="N291" t="s">
        <v>9983</v>
      </c>
      <c r="O291" t="s">
        <v>9984</v>
      </c>
      <c r="P291" t="s">
        <v>9985</v>
      </c>
      <c r="Q291" t="s">
        <v>9986</v>
      </c>
      <c r="R291" t="s">
        <v>4811</v>
      </c>
    </row>
    <row r="292" spans="1:18" x14ac:dyDescent="0.3">
      <c r="A292">
        <v>291</v>
      </c>
      <c r="B292" s="1">
        <v>45443.403877314813</v>
      </c>
      <c r="C292" s="1">
        <v>45443.41846064815</v>
      </c>
      <c r="D292" t="s">
        <v>9988</v>
      </c>
      <c r="E292" t="s">
        <v>9989</v>
      </c>
      <c r="F292" t="s">
        <v>9989</v>
      </c>
      <c r="G292">
        <v>5</v>
      </c>
      <c r="H292">
        <v>23</v>
      </c>
      <c r="I292" t="s">
        <v>9990</v>
      </c>
      <c r="J292" t="s">
        <v>9991</v>
      </c>
      <c r="K292" t="s">
        <v>9992</v>
      </c>
      <c r="L292" t="s">
        <v>9993</v>
      </c>
      <c r="M292" t="s">
        <v>9998</v>
      </c>
      <c r="N292" t="s">
        <v>9994</v>
      </c>
      <c r="O292" t="s">
        <v>9995</v>
      </c>
      <c r="P292" t="s">
        <v>9996</v>
      </c>
      <c r="Q292" t="s">
        <v>9997</v>
      </c>
      <c r="R292" t="s">
        <v>4811</v>
      </c>
    </row>
    <row r="293" spans="1:18" x14ac:dyDescent="0.3">
      <c r="A293">
        <v>292</v>
      </c>
      <c r="B293" s="1">
        <v>45443.403460648151</v>
      </c>
      <c r="C293" s="1">
        <v>45443.41846064815</v>
      </c>
      <c r="D293" t="s">
        <v>9999</v>
      </c>
      <c r="E293" t="s">
        <v>10000</v>
      </c>
      <c r="F293" t="s">
        <v>10001</v>
      </c>
      <c r="G293">
        <v>5</v>
      </c>
      <c r="H293">
        <v>8</v>
      </c>
      <c r="I293" t="s">
        <v>10002</v>
      </c>
      <c r="J293" t="s">
        <v>5870</v>
      </c>
      <c r="K293" t="s">
        <v>9925</v>
      </c>
      <c r="L293" t="s">
        <v>7410</v>
      </c>
      <c r="M293" t="s">
        <v>10006</v>
      </c>
      <c r="N293" t="s">
        <v>10003</v>
      </c>
      <c r="O293" t="s">
        <v>10004</v>
      </c>
      <c r="P293" t="s">
        <v>9975</v>
      </c>
      <c r="Q293" t="s">
        <v>10005</v>
      </c>
      <c r="R293" t="s">
        <v>4811</v>
      </c>
    </row>
    <row r="294" spans="1:18" x14ac:dyDescent="0.3">
      <c r="A294">
        <v>293</v>
      </c>
      <c r="B294" s="1">
        <v>45443.402187500003</v>
      </c>
      <c r="C294" s="1">
        <v>45443.418576388889</v>
      </c>
      <c r="D294" t="s">
        <v>10007</v>
      </c>
      <c r="E294" t="s">
        <v>10008</v>
      </c>
      <c r="F294" t="s">
        <v>10008</v>
      </c>
      <c r="G294">
        <v>5</v>
      </c>
      <c r="H294">
        <v>24</v>
      </c>
      <c r="I294" t="s">
        <v>10009</v>
      </c>
      <c r="J294" t="s">
        <v>10010</v>
      </c>
      <c r="K294" t="s">
        <v>10011</v>
      </c>
      <c r="L294" t="s">
        <v>10012</v>
      </c>
      <c r="M294" t="s">
        <v>9931</v>
      </c>
      <c r="N294" t="s">
        <v>10013</v>
      </c>
      <c r="O294" t="s">
        <v>10014</v>
      </c>
      <c r="P294" t="s">
        <v>10015</v>
      </c>
      <c r="Q294" t="s">
        <v>10016</v>
      </c>
      <c r="R294" t="s">
        <v>4811</v>
      </c>
    </row>
    <row r="295" spans="1:18" x14ac:dyDescent="0.3">
      <c r="A295">
        <v>294</v>
      </c>
      <c r="B295" s="1">
        <v>45443.403287037036</v>
      </c>
      <c r="C295" s="1">
        <v>45443.419085648151</v>
      </c>
      <c r="D295" t="s">
        <v>10017</v>
      </c>
      <c r="E295" t="s">
        <v>10018</v>
      </c>
      <c r="F295" t="s">
        <v>10019</v>
      </c>
      <c r="G295">
        <v>5</v>
      </c>
      <c r="H295">
        <v>1</v>
      </c>
      <c r="I295" t="s">
        <v>10020</v>
      </c>
      <c r="J295" t="s">
        <v>10021</v>
      </c>
      <c r="K295" t="s">
        <v>10022</v>
      </c>
      <c r="L295" t="s">
        <v>10023</v>
      </c>
      <c r="M295" t="s">
        <v>10028</v>
      </c>
      <c r="N295" t="s">
        <v>10024</v>
      </c>
      <c r="O295" t="s">
        <v>10025</v>
      </c>
      <c r="P295" t="s">
        <v>10026</v>
      </c>
      <c r="Q295" t="s">
        <v>10027</v>
      </c>
      <c r="R295" t="s">
        <v>4811</v>
      </c>
    </row>
    <row r="296" spans="1:18" x14ac:dyDescent="0.3">
      <c r="A296">
        <v>295</v>
      </c>
      <c r="B296" s="1">
        <v>45443.413657407407</v>
      </c>
      <c r="C296" s="1">
        <v>45443.419571759259</v>
      </c>
      <c r="D296" t="s">
        <v>10029</v>
      </c>
      <c r="E296" t="s">
        <v>10030</v>
      </c>
      <c r="F296" t="s">
        <v>10030</v>
      </c>
      <c r="G296">
        <v>5</v>
      </c>
      <c r="H296">
        <v>9</v>
      </c>
      <c r="I296" t="s">
        <v>1194</v>
      </c>
      <c r="J296" t="s">
        <v>10031</v>
      </c>
      <c r="K296" t="s">
        <v>10032</v>
      </c>
      <c r="L296" t="s">
        <v>7410</v>
      </c>
      <c r="M296" t="s">
        <v>10036</v>
      </c>
      <c r="N296" t="s">
        <v>10033</v>
      </c>
      <c r="O296" t="s">
        <v>10034</v>
      </c>
      <c r="P296" t="s">
        <v>5036</v>
      </c>
      <c r="Q296" t="s">
        <v>10035</v>
      </c>
      <c r="R296" t="s">
        <v>4811</v>
      </c>
    </row>
    <row r="297" spans="1:18" x14ac:dyDescent="0.3">
      <c r="A297">
        <v>296</v>
      </c>
      <c r="B297" s="1">
        <v>45443.402766203704</v>
      </c>
      <c r="C297" s="1">
        <v>45443.420057870368</v>
      </c>
      <c r="D297" t="s">
        <v>10037</v>
      </c>
      <c r="E297" t="s">
        <v>10038</v>
      </c>
      <c r="F297" t="s">
        <v>10039</v>
      </c>
      <c r="G297">
        <v>5</v>
      </c>
      <c r="H297">
        <v>38</v>
      </c>
      <c r="I297" t="s">
        <v>10040</v>
      </c>
      <c r="J297" t="s">
        <v>10041</v>
      </c>
      <c r="K297" t="s">
        <v>10042</v>
      </c>
      <c r="L297" t="s">
        <v>10043</v>
      </c>
      <c r="M297" t="s">
        <v>10047</v>
      </c>
      <c r="N297" t="s">
        <v>9234</v>
      </c>
      <c r="O297" t="s">
        <v>10044</v>
      </c>
      <c r="P297" t="s">
        <v>10045</v>
      </c>
      <c r="Q297" t="s">
        <v>10046</v>
      </c>
      <c r="R297" t="s">
        <v>4811</v>
      </c>
    </row>
    <row r="298" spans="1:18" x14ac:dyDescent="0.3">
      <c r="A298">
        <v>297</v>
      </c>
      <c r="B298" s="1">
        <v>45443.407152777778</v>
      </c>
      <c r="C298" s="1">
        <v>45443.42015046296</v>
      </c>
      <c r="D298" t="s">
        <v>10048</v>
      </c>
      <c r="E298" t="s">
        <v>10049</v>
      </c>
      <c r="F298" t="s">
        <v>10050</v>
      </c>
      <c r="G298">
        <v>5</v>
      </c>
      <c r="H298">
        <v>30</v>
      </c>
      <c r="I298" t="s">
        <v>10051</v>
      </c>
      <c r="J298" t="s">
        <v>10052</v>
      </c>
      <c r="K298" t="s">
        <v>10053</v>
      </c>
      <c r="L298" t="s">
        <v>10054</v>
      </c>
      <c r="M298" t="s">
        <v>10059</v>
      </c>
      <c r="N298" t="s">
        <v>10055</v>
      </c>
      <c r="O298" t="s">
        <v>10056</v>
      </c>
      <c r="P298" t="s">
        <v>10057</v>
      </c>
      <c r="Q298" t="s">
        <v>10058</v>
      </c>
      <c r="R298" t="s">
        <v>4811</v>
      </c>
    </row>
    <row r="299" spans="1:18" x14ac:dyDescent="0.3">
      <c r="A299">
        <v>298</v>
      </c>
      <c r="B299" s="1">
        <v>45443.402962962966</v>
      </c>
      <c r="C299" s="1">
        <v>45443.420312499999</v>
      </c>
      <c r="D299" t="s">
        <v>10060</v>
      </c>
      <c r="E299" t="s">
        <v>10061</v>
      </c>
      <c r="F299" t="s">
        <v>10062</v>
      </c>
      <c r="G299">
        <v>5</v>
      </c>
      <c r="H299">
        <v>12</v>
      </c>
      <c r="I299" t="s">
        <v>10063</v>
      </c>
      <c r="J299" t="s">
        <v>10064</v>
      </c>
      <c r="K299" t="s">
        <v>10065</v>
      </c>
      <c r="L299" t="s">
        <v>10066</v>
      </c>
      <c r="M299" t="s">
        <v>10070</v>
      </c>
      <c r="N299" t="s">
        <v>10033</v>
      </c>
      <c r="O299" t="s">
        <v>10067</v>
      </c>
      <c r="P299" t="s">
        <v>10068</v>
      </c>
      <c r="Q299" t="s">
        <v>10069</v>
      </c>
      <c r="R299" t="s">
        <v>4837</v>
      </c>
    </row>
    <row r="300" spans="1:18" x14ac:dyDescent="0.3">
      <c r="A300">
        <v>299</v>
      </c>
      <c r="B300" s="1">
        <v>45443.403067129628</v>
      </c>
      <c r="C300" s="1">
        <v>45443.420648148145</v>
      </c>
      <c r="D300" t="s">
        <v>10071</v>
      </c>
      <c r="E300" t="s">
        <v>10072</v>
      </c>
      <c r="F300" t="s">
        <v>10073</v>
      </c>
      <c r="G300">
        <v>5</v>
      </c>
      <c r="H300">
        <v>25</v>
      </c>
      <c r="I300" t="s">
        <v>4949</v>
      </c>
      <c r="J300" t="s">
        <v>5705</v>
      </c>
      <c r="K300" t="s">
        <v>10074</v>
      </c>
      <c r="L300" t="s">
        <v>7531</v>
      </c>
      <c r="M300" t="s">
        <v>10059</v>
      </c>
      <c r="N300" t="s">
        <v>10075</v>
      </c>
      <c r="O300" t="s">
        <v>10076</v>
      </c>
      <c r="P300" t="s">
        <v>10077</v>
      </c>
      <c r="Q300" t="s">
        <v>10078</v>
      </c>
      <c r="R300" t="s">
        <v>4811</v>
      </c>
    </row>
    <row r="301" spans="1:18" x14ac:dyDescent="0.3">
      <c r="A301">
        <v>300</v>
      </c>
      <c r="B301" s="1">
        <v>45443.401967592596</v>
      </c>
      <c r="C301" s="1">
        <v>45443.421053240738</v>
      </c>
      <c r="D301" t="s">
        <v>10079</v>
      </c>
      <c r="E301" t="s">
        <v>10080</v>
      </c>
      <c r="F301" t="s">
        <v>10081</v>
      </c>
      <c r="G301">
        <v>5</v>
      </c>
      <c r="H301">
        <v>14</v>
      </c>
      <c r="I301" t="s">
        <v>4865</v>
      </c>
      <c r="J301" t="s">
        <v>175</v>
      </c>
      <c r="K301" t="s">
        <v>10082</v>
      </c>
      <c r="L301" t="s">
        <v>10083</v>
      </c>
      <c r="M301" t="s">
        <v>10088</v>
      </c>
      <c r="N301" t="s">
        <v>10084</v>
      </c>
      <c r="O301" t="s">
        <v>10085</v>
      </c>
      <c r="P301" t="s">
        <v>10086</v>
      </c>
      <c r="Q301" t="s">
        <v>10087</v>
      </c>
      <c r="R301" t="s">
        <v>4811</v>
      </c>
    </row>
    <row r="302" spans="1:18" x14ac:dyDescent="0.3">
      <c r="A302">
        <v>301</v>
      </c>
      <c r="B302" s="1">
        <v>45443.402511574073</v>
      </c>
      <c r="C302" s="1">
        <v>45443.422395833331</v>
      </c>
      <c r="D302" t="s">
        <v>10089</v>
      </c>
      <c r="E302" t="s">
        <v>10090</v>
      </c>
      <c r="F302" t="s">
        <v>10090</v>
      </c>
      <c r="G302">
        <v>5</v>
      </c>
      <c r="H302">
        <v>40</v>
      </c>
      <c r="I302" t="s">
        <v>10091</v>
      </c>
      <c r="J302" t="s">
        <v>10092</v>
      </c>
      <c r="K302" t="s">
        <v>10093</v>
      </c>
      <c r="L302" t="s">
        <v>10094</v>
      </c>
      <c r="M302" t="s">
        <v>10099</v>
      </c>
      <c r="N302" t="s">
        <v>10095</v>
      </c>
      <c r="O302" t="s">
        <v>10096</v>
      </c>
      <c r="P302" t="s">
        <v>10097</v>
      </c>
      <c r="Q302" t="s">
        <v>10098</v>
      </c>
      <c r="R302" t="s">
        <v>4811</v>
      </c>
    </row>
    <row r="303" spans="1:18" x14ac:dyDescent="0.3">
      <c r="A303">
        <v>302</v>
      </c>
      <c r="B303" s="1">
        <v>45443.40215277778</v>
      </c>
      <c r="C303" s="1">
        <v>45443.422407407408</v>
      </c>
      <c r="D303" t="s">
        <v>10100</v>
      </c>
      <c r="E303" t="s">
        <v>10101</v>
      </c>
      <c r="F303" t="s">
        <v>10101</v>
      </c>
      <c r="G303">
        <v>5</v>
      </c>
      <c r="H303">
        <v>29</v>
      </c>
      <c r="I303" t="s">
        <v>8123</v>
      </c>
      <c r="J303" t="s">
        <v>10102</v>
      </c>
      <c r="K303" t="s">
        <v>10103</v>
      </c>
      <c r="L303" t="s">
        <v>7410</v>
      </c>
      <c r="M303" t="s">
        <v>10107</v>
      </c>
      <c r="N303" t="s">
        <v>9961</v>
      </c>
      <c r="O303" t="s">
        <v>10104</v>
      </c>
      <c r="P303" t="s">
        <v>10105</v>
      </c>
      <c r="Q303" t="s">
        <v>10106</v>
      </c>
      <c r="R303" t="s">
        <v>4811</v>
      </c>
    </row>
    <row r="304" spans="1:18" x14ac:dyDescent="0.3">
      <c r="A304">
        <v>303</v>
      </c>
      <c r="B304" s="1">
        <v>45443.402615740742</v>
      </c>
      <c r="C304" s="1">
        <v>45443.423125000001</v>
      </c>
      <c r="D304" t="s">
        <v>10108</v>
      </c>
      <c r="E304" t="s">
        <v>10109</v>
      </c>
      <c r="F304" t="s">
        <v>10109</v>
      </c>
      <c r="G304">
        <v>5</v>
      </c>
      <c r="H304">
        <v>13</v>
      </c>
      <c r="I304" t="s">
        <v>4949</v>
      </c>
      <c r="J304" t="s">
        <v>10110</v>
      </c>
      <c r="K304" t="s">
        <v>10111</v>
      </c>
      <c r="L304" t="s">
        <v>10112</v>
      </c>
      <c r="M304" t="s">
        <v>10117</v>
      </c>
      <c r="N304" t="s">
        <v>10113</v>
      </c>
      <c r="O304" t="s">
        <v>10114</v>
      </c>
      <c r="P304" t="s">
        <v>10115</v>
      </c>
      <c r="Q304" t="s">
        <v>10116</v>
      </c>
      <c r="R304" t="s">
        <v>4837</v>
      </c>
    </row>
    <row r="305" spans="1:18" x14ac:dyDescent="0.3">
      <c r="A305">
        <v>304</v>
      </c>
      <c r="B305" s="1">
        <v>45443.402604166666</v>
      </c>
      <c r="C305" s="1">
        <v>45443.423206018517</v>
      </c>
      <c r="D305" t="s">
        <v>10118</v>
      </c>
      <c r="E305" t="s">
        <v>10119</v>
      </c>
      <c r="F305" t="s">
        <v>10120</v>
      </c>
      <c r="G305">
        <v>5</v>
      </c>
      <c r="H305">
        <v>35</v>
      </c>
      <c r="I305" t="s">
        <v>10121</v>
      </c>
      <c r="J305" t="s">
        <v>10122</v>
      </c>
      <c r="K305" t="s">
        <v>10123</v>
      </c>
      <c r="L305" t="s">
        <v>10124</v>
      </c>
      <c r="M305" t="s">
        <v>10127</v>
      </c>
      <c r="N305" t="s">
        <v>10095</v>
      </c>
      <c r="O305" t="s">
        <v>10125</v>
      </c>
      <c r="P305" t="s">
        <v>10097</v>
      </c>
      <c r="Q305" t="s">
        <v>10126</v>
      </c>
      <c r="R305" t="s">
        <v>4811</v>
      </c>
    </row>
    <row r="306" spans="1:18" x14ac:dyDescent="0.3">
      <c r="A306">
        <v>305</v>
      </c>
      <c r="B306" s="1">
        <v>45443.402650462966</v>
      </c>
      <c r="C306" s="1">
        <v>45443.423217592594</v>
      </c>
      <c r="D306" t="s">
        <v>10128</v>
      </c>
      <c r="E306" t="s">
        <v>10129</v>
      </c>
      <c r="F306" t="s">
        <v>10130</v>
      </c>
      <c r="G306">
        <v>5</v>
      </c>
      <c r="H306">
        <v>31</v>
      </c>
      <c r="I306" t="s">
        <v>5020</v>
      </c>
      <c r="J306" t="s">
        <v>10131</v>
      </c>
      <c r="K306" t="s">
        <v>10074</v>
      </c>
      <c r="L306" t="s">
        <v>8639</v>
      </c>
      <c r="M306" t="s">
        <v>10135</v>
      </c>
      <c r="N306" t="s">
        <v>10132</v>
      </c>
      <c r="O306" t="s">
        <v>10056</v>
      </c>
      <c r="P306" t="s">
        <v>10133</v>
      </c>
      <c r="Q306" t="s">
        <v>10134</v>
      </c>
      <c r="R306" t="s">
        <v>4811</v>
      </c>
    </row>
    <row r="307" spans="1:18" x14ac:dyDescent="0.3">
      <c r="A307">
        <v>306</v>
      </c>
      <c r="B307" s="1">
        <v>45443.402974537035</v>
      </c>
      <c r="C307" s="1">
        <v>45443.423263888886</v>
      </c>
      <c r="D307" t="s">
        <v>10136</v>
      </c>
      <c r="E307" t="s">
        <v>10137</v>
      </c>
      <c r="F307" t="s">
        <v>10138</v>
      </c>
      <c r="G307">
        <v>5</v>
      </c>
      <c r="H307">
        <v>4</v>
      </c>
      <c r="I307" t="s">
        <v>10139</v>
      </c>
      <c r="J307" t="s">
        <v>8841</v>
      </c>
      <c r="K307" t="s">
        <v>10140</v>
      </c>
      <c r="L307" t="s">
        <v>7410</v>
      </c>
      <c r="M307" t="s">
        <v>10144</v>
      </c>
      <c r="N307" t="s">
        <v>10141</v>
      </c>
      <c r="O307" t="s">
        <v>10142</v>
      </c>
      <c r="P307" t="s">
        <v>5036</v>
      </c>
      <c r="Q307" t="s">
        <v>10143</v>
      </c>
      <c r="R307" t="s">
        <v>4837</v>
      </c>
    </row>
    <row r="308" spans="1:18" x14ac:dyDescent="0.3">
      <c r="A308">
        <v>307</v>
      </c>
      <c r="B308" s="1">
        <v>45443.402442129627</v>
      </c>
      <c r="C308" s="1">
        <v>45443.423298611109</v>
      </c>
      <c r="D308" t="s">
        <v>10145</v>
      </c>
      <c r="E308" t="s">
        <v>10146</v>
      </c>
      <c r="F308" t="s">
        <v>10147</v>
      </c>
      <c r="G308">
        <v>5</v>
      </c>
      <c r="H308">
        <v>16</v>
      </c>
      <c r="I308" t="s">
        <v>10148</v>
      </c>
      <c r="J308" t="s">
        <v>10149</v>
      </c>
      <c r="K308" t="s">
        <v>10150</v>
      </c>
      <c r="L308" t="s">
        <v>7410</v>
      </c>
      <c r="M308" t="s">
        <v>10154</v>
      </c>
      <c r="N308" t="s">
        <v>10151</v>
      </c>
      <c r="O308" t="s">
        <v>10004</v>
      </c>
      <c r="P308" t="s">
        <v>10152</v>
      </c>
      <c r="Q308" t="s">
        <v>10153</v>
      </c>
      <c r="R308" t="s">
        <v>4811</v>
      </c>
    </row>
    <row r="309" spans="1:18" x14ac:dyDescent="0.3">
      <c r="A309">
        <v>308</v>
      </c>
      <c r="B309" s="1">
        <v>45443.411932870367</v>
      </c>
      <c r="C309" s="1">
        <v>45443.423414351855</v>
      </c>
      <c r="D309" t="s">
        <v>10155</v>
      </c>
      <c r="E309" t="s">
        <v>10156</v>
      </c>
      <c r="F309" t="s">
        <v>10157</v>
      </c>
      <c r="G309">
        <v>5</v>
      </c>
      <c r="H309">
        <v>19</v>
      </c>
      <c r="I309" t="s">
        <v>4949</v>
      </c>
      <c r="J309" t="s">
        <v>6733</v>
      </c>
      <c r="K309" t="s">
        <v>10158</v>
      </c>
      <c r="L309" t="s">
        <v>10159</v>
      </c>
      <c r="M309" t="s">
        <v>10162</v>
      </c>
      <c r="N309" t="s">
        <v>10160</v>
      </c>
      <c r="O309" t="s">
        <v>10004</v>
      </c>
      <c r="P309" t="s">
        <v>892</v>
      </c>
      <c r="Q309" t="s">
        <v>10161</v>
      </c>
      <c r="R309" t="s">
        <v>4811</v>
      </c>
    </row>
    <row r="310" spans="1:18" x14ac:dyDescent="0.3">
      <c r="A310">
        <v>309</v>
      </c>
      <c r="B310" s="1">
        <v>45443.402071759258</v>
      </c>
      <c r="C310" s="1">
        <v>45443.423530092594</v>
      </c>
      <c r="D310" t="s">
        <v>10163</v>
      </c>
      <c r="E310" t="s">
        <v>10164</v>
      </c>
      <c r="F310" t="s">
        <v>10165</v>
      </c>
      <c r="G310">
        <v>5</v>
      </c>
      <c r="H310">
        <v>2</v>
      </c>
      <c r="I310" t="s">
        <v>8285</v>
      </c>
      <c r="J310" t="s">
        <v>10166</v>
      </c>
      <c r="K310" t="s">
        <v>10167</v>
      </c>
      <c r="L310" t="s">
        <v>7410</v>
      </c>
      <c r="M310" t="s">
        <v>10171</v>
      </c>
      <c r="N310" t="s">
        <v>10168</v>
      </c>
      <c r="O310" t="s">
        <v>10169</v>
      </c>
      <c r="P310" t="s">
        <v>10170</v>
      </c>
      <c r="Q310" t="s">
        <v>4855</v>
      </c>
      <c r="R310" t="s">
        <v>4837</v>
      </c>
    </row>
    <row r="311" spans="1:18" x14ac:dyDescent="0.3">
      <c r="A311">
        <v>310</v>
      </c>
      <c r="B311" s="1">
        <v>45443.402615740742</v>
      </c>
      <c r="C311" s="1">
        <v>45443.42355324074</v>
      </c>
      <c r="D311" t="s">
        <v>10172</v>
      </c>
      <c r="E311" t="s">
        <v>10173</v>
      </c>
      <c r="F311" t="s">
        <v>10173</v>
      </c>
      <c r="G311">
        <v>5</v>
      </c>
      <c r="H311">
        <v>32</v>
      </c>
      <c r="I311" t="s">
        <v>4875</v>
      </c>
      <c r="J311" t="s">
        <v>10174</v>
      </c>
      <c r="K311" t="s">
        <v>10175</v>
      </c>
      <c r="L311" t="s">
        <v>10176</v>
      </c>
      <c r="M311" t="s">
        <v>10181</v>
      </c>
      <c r="N311" t="s">
        <v>10177</v>
      </c>
      <c r="O311" t="s">
        <v>10178</v>
      </c>
      <c r="P311" t="s">
        <v>10179</v>
      </c>
      <c r="Q311" t="s">
        <v>10180</v>
      </c>
      <c r="R311" t="s">
        <v>4811</v>
      </c>
    </row>
    <row r="312" spans="1:18" x14ac:dyDescent="0.3">
      <c r="A312">
        <v>311</v>
      </c>
      <c r="B312" s="1">
        <v>45443.403460648151</v>
      </c>
      <c r="C312" s="1">
        <v>45443.423993055556</v>
      </c>
      <c r="D312" t="s">
        <v>10182</v>
      </c>
      <c r="E312" t="s">
        <v>10183</v>
      </c>
      <c r="F312" t="s">
        <v>10184</v>
      </c>
      <c r="G312">
        <v>5</v>
      </c>
      <c r="H312">
        <v>17</v>
      </c>
      <c r="I312" t="s">
        <v>4865</v>
      </c>
      <c r="J312" t="s">
        <v>10185</v>
      </c>
      <c r="K312" t="s">
        <v>10150</v>
      </c>
      <c r="L312" t="s">
        <v>10186</v>
      </c>
      <c r="M312" t="s">
        <v>10189</v>
      </c>
      <c r="N312" t="s">
        <v>10187</v>
      </c>
      <c r="O312" t="s">
        <v>10004</v>
      </c>
      <c r="P312" t="s">
        <v>9975</v>
      </c>
      <c r="Q312" t="s">
        <v>10188</v>
      </c>
      <c r="R312" t="s">
        <v>4811</v>
      </c>
    </row>
    <row r="313" spans="1:18" x14ac:dyDescent="0.3">
      <c r="A313">
        <v>312</v>
      </c>
      <c r="B313" s="1">
        <v>45443.402928240743</v>
      </c>
      <c r="C313" s="1">
        <v>45443.424039351848</v>
      </c>
      <c r="D313" t="s">
        <v>10190</v>
      </c>
      <c r="E313" t="s">
        <v>10191</v>
      </c>
      <c r="F313" t="s">
        <v>10191</v>
      </c>
      <c r="G313">
        <v>5</v>
      </c>
      <c r="H313">
        <v>36</v>
      </c>
      <c r="I313" t="s">
        <v>7418</v>
      </c>
      <c r="J313" t="s">
        <v>107</v>
      </c>
      <c r="K313" t="s">
        <v>6995</v>
      </c>
      <c r="L313" t="s">
        <v>10192</v>
      </c>
      <c r="M313" t="s">
        <v>10194</v>
      </c>
      <c r="N313" t="s">
        <v>10095</v>
      </c>
      <c r="O313" t="s">
        <v>10096</v>
      </c>
      <c r="P313" t="s">
        <v>10097</v>
      </c>
      <c r="Q313" t="s">
        <v>10193</v>
      </c>
      <c r="R313" t="s">
        <v>4811</v>
      </c>
    </row>
    <row r="314" spans="1:18" x14ac:dyDescent="0.3">
      <c r="A314">
        <v>313</v>
      </c>
      <c r="B314" s="1">
        <v>45443.402106481481</v>
      </c>
      <c r="C314" s="1">
        <v>45443.424490740741</v>
      </c>
      <c r="D314" t="s">
        <v>10195</v>
      </c>
      <c r="E314" t="s">
        <v>10196</v>
      </c>
      <c r="F314" t="s">
        <v>10197</v>
      </c>
      <c r="G314">
        <v>5</v>
      </c>
      <c r="H314">
        <v>15</v>
      </c>
      <c r="I314" t="s">
        <v>10198</v>
      </c>
      <c r="J314" t="s">
        <v>10199</v>
      </c>
      <c r="K314" t="s">
        <v>10150</v>
      </c>
      <c r="L314" t="s">
        <v>7410</v>
      </c>
      <c r="M314" t="s">
        <v>10006</v>
      </c>
      <c r="N314" t="s">
        <v>10003</v>
      </c>
      <c r="O314" t="s">
        <v>10200</v>
      </c>
      <c r="P314" t="s">
        <v>9975</v>
      </c>
      <c r="Q314" t="s">
        <v>10005</v>
      </c>
      <c r="R314" t="s">
        <v>4811</v>
      </c>
    </row>
    <row r="315" spans="1:18" x14ac:dyDescent="0.3">
      <c r="A315">
        <v>314</v>
      </c>
      <c r="B315" s="1">
        <v>45443.403831018521</v>
      </c>
      <c r="C315" s="1">
        <v>45443.42560185185</v>
      </c>
      <c r="D315" t="s">
        <v>10201</v>
      </c>
      <c r="E315" t="s">
        <v>10202</v>
      </c>
      <c r="F315" t="s">
        <v>10202</v>
      </c>
      <c r="G315">
        <v>5</v>
      </c>
      <c r="H315">
        <v>39</v>
      </c>
      <c r="I315" t="s">
        <v>10203</v>
      </c>
      <c r="J315" t="s">
        <v>10204</v>
      </c>
      <c r="K315" t="s">
        <v>10205</v>
      </c>
      <c r="L315" t="s">
        <v>10206</v>
      </c>
      <c r="M315" t="s">
        <v>10127</v>
      </c>
      <c r="N315" t="s">
        <v>10207</v>
      </c>
      <c r="O315" t="s">
        <v>10208</v>
      </c>
      <c r="P315" t="s">
        <v>10097</v>
      </c>
      <c r="Q315" t="s">
        <v>10193</v>
      </c>
      <c r="R315" t="s">
        <v>4811</v>
      </c>
    </row>
    <row r="316" spans="1:18" x14ac:dyDescent="0.3">
      <c r="A316">
        <v>315</v>
      </c>
      <c r="B316" s="1">
        <v>45443.419895833336</v>
      </c>
      <c r="C316" s="1">
        <v>45443.437928240739</v>
      </c>
      <c r="D316" t="s">
        <v>10209</v>
      </c>
      <c r="E316" t="s">
        <v>10210</v>
      </c>
      <c r="F316" t="s">
        <v>10211</v>
      </c>
      <c r="G316">
        <v>5</v>
      </c>
      <c r="H316">
        <v>33</v>
      </c>
      <c r="I316" t="s">
        <v>4865</v>
      </c>
      <c r="J316" t="s">
        <v>10212</v>
      </c>
      <c r="K316" t="s">
        <v>10213</v>
      </c>
      <c r="L316" t="s">
        <v>7856</v>
      </c>
      <c r="M316" t="s">
        <v>10218</v>
      </c>
      <c r="N316" t="s">
        <v>10214</v>
      </c>
      <c r="O316" t="s">
        <v>10215</v>
      </c>
      <c r="P316" t="s">
        <v>10216</v>
      </c>
      <c r="Q316" t="s">
        <v>10217</v>
      </c>
      <c r="R316" t="s">
        <v>4811</v>
      </c>
    </row>
    <row r="317" spans="1:18" x14ac:dyDescent="0.3">
      <c r="A317">
        <v>316</v>
      </c>
      <c r="B317" s="1">
        <v>45443.403749999998</v>
      </c>
      <c r="C317" s="1">
        <v>45443.438101851854</v>
      </c>
      <c r="D317" t="s">
        <v>10219</v>
      </c>
      <c r="E317" t="s">
        <v>10220</v>
      </c>
      <c r="F317" t="s">
        <v>10221</v>
      </c>
      <c r="G317">
        <v>5</v>
      </c>
      <c r="H317">
        <v>21</v>
      </c>
      <c r="I317" t="s">
        <v>4865</v>
      </c>
      <c r="J317" t="s">
        <v>10222</v>
      </c>
      <c r="K317" t="s">
        <v>10223</v>
      </c>
      <c r="L317" t="s">
        <v>7410</v>
      </c>
      <c r="M317" t="s">
        <v>10226</v>
      </c>
      <c r="N317" t="s">
        <v>10224</v>
      </c>
      <c r="O317" t="s">
        <v>10215</v>
      </c>
      <c r="P317" t="s">
        <v>9975</v>
      </c>
      <c r="Q317" t="s">
        <v>10225</v>
      </c>
      <c r="R317" t="s">
        <v>4811</v>
      </c>
    </row>
    <row r="318" spans="1:18" x14ac:dyDescent="0.3">
      <c r="A318">
        <v>317</v>
      </c>
      <c r="B318" s="1">
        <v>45443.436678240738</v>
      </c>
      <c r="C318" s="1">
        <v>45443.458622685182</v>
      </c>
      <c r="D318" t="s">
        <v>10227</v>
      </c>
      <c r="E318" t="s">
        <v>10228</v>
      </c>
      <c r="F318" t="s">
        <v>10229</v>
      </c>
      <c r="G318">
        <v>7</v>
      </c>
      <c r="H318">
        <v>21</v>
      </c>
      <c r="I318" t="s">
        <v>10230</v>
      </c>
      <c r="J318" t="s">
        <v>9308</v>
      </c>
      <c r="K318" t="s">
        <v>10231</v>
      </c>
      <c r="L318" t="s">
        <v>10232</v>
      </c>
      <c r="M318" t="s">
        <v>10236</v>
      </c>
      <c r="N318" t="s">
        <v>6490</v>
      </c>
      <c r="O318" t="s">
        <v>10233</v>
      </c>
      <c r="P318" t="s">
        <v>10234</v>
      </c>
      <c r="Q318" t="s">
        <v>10235</v>
      </c>
      <c r="R318" t="s">
        <v>4811</v>
      </c>
    </row>
    <row r="319" spans="1:18" x14ac:dyDescent="0.3">
      <c r="A319">
        <v>318</v>
      </c>
      <c r="B319" s="1">
        <v>45443.431956018518</v>
      </c>
      <c r="C319" s="1">
        <v>45443.459988425922</v>
      </c>
      <c r="D319" t="s">
        <v>10237</v>
      </c>
      <c r="E319" t="s">
        <v>10238</v>
      </c>
      <c r="F319" t="s">
        <v>10239</v>
      </c>
      <c r="G319">
        <v>5</v>
      </c>
      <c r="H319">
        <v>26</v>
      </c>
      <c r="I319" t="s">
        <v>4949</v>
      </c>
      <c r="J319" t="s">
        <v>9740</v>
      </c>
      <c r="K319" t="s">
        <v>10074</v>
      </c>
      <c r="L319" t="s">
        <v>8160</v>
      </c>
      <c r="M319" t="s">
        <v>10059</v>
      </c>
      <c r="N319" t="s">
        <v>10240</v>
      </c>
      <c r="O319" t="s">
        <v>10076</v>
      </c>
      <c r="P319" t="s">
        <v>10241</v>
      </c>
      <c r="Q319" t="s">
        <v>10242</v>
      </c>
      <c r="R319" t="s">
        <v>4837</v>
      </c>
    </row>
    <row r="320" spans="1:18" x14ac:dyDescent="0.3">
      <c r="A320">
        <v>319</v>
      </c>
      <c r="B320" s="1">
        <v>45443.443923611114</v>
      </c>
      <c r="C320" s="1">
        <v>45443.46193287037</v>
      </c>
      <c r="D320" t="s">
        <v>10243</v>
      </c>
      <c r="E320" t="s">
        <v>10244</v>
      </c>
      <c r="F320" t="s">
        <v>10244</v>
      </c>
      <c r="G320">
        <v>5</v>
      </c>
      <c r="H320">
        <v>5</v>
      </c>
      <c r="I320" t="s">
        <v>10245</v>
      </c>
      <c r="J320" t="s">
        <v>10246</v>
      </c>
      <c r="K320" t="s">
        <v>10247</v>
      </c>
      <c r="L320" t="s">
        <v>10248</v>
      </c>
      <c r="M320" t="s">
        <v>10252</v>
      </c>
      <c r="N320" t="s">
        <v>4870</v>
      </c>
      <c r="O320" t="s">
        <v>10249</v>
      </c>
      <c r="P320" t="s">
        <v>10250</v>
      </c>
      <c r="Q320" t="s">
        <v>10251</v>
      </c>
      <c r="R320" t="s">
        <v>4811</v>
      </c>
    </row>
    <row r="321" spans="1:18" x14ac:dyDescent="0.3">
      <c r="A321">
        <v>320</v>
      </c>
      <c r="B321" s="1">
        <v>45443.462152777778</v>
      </c>
      <c r="C321" s="1">
        <v>45443.479398148149</v>
      </c>
      <c r="D321" t="s">
        <v>10163</v>
      </c>
      <c r="E321" t="s">
        <v>10164</v>
      </c>
      <c r="F321" t="s">
        <v>10253</v>
      </c>
      <c r="G321">
        <v>5</v>
      </c>
      <c r="H321">
        <v>2</v>
      </c>
      <c r="I321" t="s">
        <v>10254</v>
      </c>
      <c r="J321" t="s">
        <v>790</v>
      </c>
      <c r="K321" t="s">
        <v>10255</v>
      </c>
      <c r="L321" t="s">
        <v>7410</v>
      </c>
      <c r="M321" t="s">
        <v>10258</v>
      </c>
      <c r="N321" t="s">
        <v>10256</v>
      </c>
      <c r="O321" t="s">
        <v>10257</v>
      </c>
      <c r="P321" t="s">
        <v>4872</v>
      </c>
      <c r="Q321" t="s">
        <v>4855</v>
      </c>
      <c r="R321" t="s">
        <v>4811</v>
      </c>
    </row>
    <row r="322" spans="1:18" x14ac:dyDescent="0.3">
      <c r="A322">
        <v>321</v>
      </c>
      <c r="B322" s="1">
        <v>45443.540937500002</v>
      </c>
      <c r="C322" s="1">
        <v>45443.541990740741</v>
      </c>
      <c r="D322" t="s">
        <v>10259</v>
      </c>
      <c r="E322" t="s">
        <v>10260</v>
      </c>
      <c r="F322" t="s">
        <v>10261</v>
      </c>
      <c r="G322">
        <v>3</v>
      </c>
      <c r="H322">
        <v>27</v>
      </c>
      <c r="I322" t="s">
        <v>10262</v>
      </c>
      <c r="J322" t="s">
        <v>10263</v>
      </c>
      <c r="K322" t="s">
        <v>10264</v>
      </c>
      <c r="L322" t="s">
        <v>8160</v>
      </c>
      <c r="M322" t="s">
        <v>10269</v>
      </c>
      <c r="N322" t="s">
        <v>10265</v>
      </c>
      <c r="O322" t="s">
        <v>10266</v>
      </c>
      <c r="P322" t="s">
        <v>10267</v>
      </c>
      <c r="Q322" t="s">
        <v>10268</v>
      </c>
      <c r="R322" t="s">
        <v>4811</v>
      </c>
    </row>
    <row r="323" spans="1:18" x14ac:dyDescent="0.3">
      <c r="A323">
        <v>322</v>
      </c>
      <c r="B323" s="1">
        <v>45443.797152777777</v>
      </c>
      <c r="C323" s="1">
        <v>45443.810659722221</v>
      </c>
      <c r="D323" t="s">
        <v>10270</v>
      </c>
      <c r="E323" t="s">
        <v>10271</v>
      </c>
      <c r="F323" t="s">
        <v>10272</v>
      </c>
      <c r="G323">
        <v>9</v>
      </c>
      <c r="H323">
        <v>6</v>
      </c>
      <c r="I323" t="s">
        <v>10273</v>
      </c>
      <c r="J323" t="s">
        <v>10274</v>
      </c>
      <c r="K323" t="s">
        <v>10275</v>
      </c>
      <c r="L323" t="s">
        <v>7531</v>
      </c>
      <c r="M323" t="s">
        <v>10278</v>
      </c>
      <c r="N323" t="s">
        <v>4870</v>
      </c>
      <c r="O323" t="s">
        <v>8878</v>
      </c>
      <c r="P323" t="s">
        <v>10276</v>
      </c>
      <c r="Q323" t="s">
        <v>10277</v>
      </c>
      <c r="R323" t="s">
        <v>4811</v>
      </c>
    </row>
    <row r="324" spans="1:18" x14ac:dyDescent="0.3">
      <c r="A324">
        <v>323</v>
      </c>
      <c r="B324" s="1">
        <v>45445.035451388889</v>
      </c>
      <c r="C324" s="1">
        <v>45445.043749999997</v>
      </c>
      <c r="D324" t="s">
        <v>10279</v>
      </c>
      <c r="E324" t="s">
        <v>10280</v>
      </c>
      <c r="F324" t="s">
        <v>10280</v>
      </c>
      <c r="G324">
        <v>3</v>
      </c>
      <c r="H324">
        <v>20</v>
      </c>
      <c r="I324" t="s">
        <v>10281</v>
      </c>
      <c r="J324" t="s">
        <v>10282</v>
      </c>
      <c r="K324" t="s">
        <v>10283</v>
      </c>
      <c r="L324" t="s">
        <v>8876</v>
      </c>
      <c r="M324" t="s">
        <v>8881</v>
      </c>
      <c r="N324" t="s">
        <v>8877</v>
      </c>
      <c r="O324" t="s">
        <v>10284</v>
      </c>
      <c r="P324" t="s">
        <v>10285</v>
      </c>
      <c r="Q324" t="s">
        <v>8880</v>
      </c>
      <c r="R324" t="s">
        <v>4811</v>
      </c>
    </row>
    <row r="325" spans="1:18" x14ac:dyDescent="0.3">
      <c r="A325">
        <v>324</v>
      </c>
      <c r="B325" s="1">
        <v>45445.906851851854</v>
      </c>
      <c r="C325" s="1">
        <v>45445.907048611109</v>
      </c>
      <c r="D325" t="s">
        <v>10286</v>
      </c>
      <c r="E325" t="s">
        <v>10287</v>
      </c>
      <c r="F325" t="s">
        <v>10287</v>
      </c>
      <c r="G325">
        <v>9</v>
      </c>
      <c r="H325">
        <v>29</v>
      </c>
      <c r="I325" t="s">
        <v>4865</v>
      </c>
      <c r="J325" t="s">
        <v>10288</v>
      </c>
      <c r="K325" t="s">
        <v>10289</v>
      </c>
      <c r="L325" t="s">
        <v>7856</v>
      </c>
      <c r="M325" t="s">
        <v>10294</v>
      </c>
      <c r="N325" t="s">
        <v>10290</v>
      </c>
      <c r="O325" t="s">
        <v>10291</v>
      </c>
      <c r="P325" t="s">
        <v>10292</v>
      </c>
      <c r="Q325" t="s">
        <v>10293</v>
      </c>
      <c r="R325" t="s">
        <v>4811</v>
      </c>
    </row>
    <row r="326" spans="1:18" x14ac:dyDescent="0.3">
      <c r="A326">
        <v>325</v>
      </c>
      <c r="B326" s="1">
        <v>45445.956423611111</v>
      </c>
      <c r="C326" s="1">
        <v>45445.956458333334</v>
      </c>
      <c r="D326" t="s">
        <v>10295</v>
      </c>
      <c r="E326" t="s">
        <v>10296</v>
      </c>
      <c r="F326" t="s">
        <v>10296</v>
      </c>
      <c r="G326">
        <v>9</v>
      </c>
      <c r="H326">
        <v>27</v>
      </c>
      <c r="I326" t="s">
        <v>9739</v>
      </c>
      <c r="J326" t="s">
        <v>10297</v>
      </c>
      <c r="K326" t="s">
        <v>10298</v>
      </c>
      <c r="L326" t="s">
        <v>10299</v>
      </c>
      <c r="M326" t="s">
        <v>10304</v>
      </c>
      <c r="N326" t="s">
        <v>10300</v>
      </c>
      <c r="O326" t="s">
        <v>10301</v>
      </c>
      <c r="P326" t="s">
        <v>10302</v>
      </c>
      <c r="Q326" t="s">
        <v>10303</v>
      </c>
      <c r="R326" t="s">
        <v>4811</v>
      </c>
    </row>
    <row r="327" spans="1:18" x14ac:dyDescent="0.3">
      <c r="A327">
        <v>326</v>
      </c>
      <c r="B327" s="1">
        <v>45445.96565972222</v>
      </c>
      <c r="C327" s="1">
        <v>45445.977048611108</v>
      </c>
      <c r="D327" t="s">
        <v>10305</v>
      </c>
      <c r="E327" t="s">
        <v>10306</v>
      </c>
      <c r="F327" t="s">
        <v>10307</v>
      </c>
      <c r="G327">
        <v>9</v>
      </c>
      <c r="H327">
        <v>25</v>
      </c>
      <c r="I327" t="s">
        <v>10308</v>
      </c>
      <c r="J327" t="s">
        <v>10309</v>
      </c>
      <c r="K327" t="s">
        <v>10298</v>
      </c>
      <c r="L327" t="s">
        <v>10310</v>
      </c>
      <c r="M327" t="s">
        <v>10312</v>
      </c>
      <c r="N327" t="s">
        <v>10290</v>
      </c>
      <c r="O327" t="s">
        <v>10291</v>
      </c>
      <c r="P327" t="s">
        <v>10292</v>
      </c>
      <c r="Q327" t="s">
        <v>10311</v>
      </c>
      <c r="R327" t="s">
        <v>4811</v>
      </c>
    </row>
    <row r="328" spans="1:18" x14ac:dyDescent="0.3">
      <c r="A328">
        <v>327</v>
      </c>
      <c r="B328" s="1">
        <v>45446.343368055554</v>
      </c>
      <c r="C328" s="1">
        <v>45446.343460648146</v>
      </c>
      <c r="D328" t="s">
        <v>10163</v>
      </c>
      <c r="E328" t="s">
        <v>10164</v>
      </c>
      <c r="F328" t="s">
        <v>10164</v>
      </c>
      <c r="G328">
        <v>5</v>
      </c>
      <c r="H328">
        <v>2</v>
      </c>
      <c r="I328" t="s">
        <v>10313</v>
      </c>
      <c r="J328" t="s">
        <v>10314</v>
      </c>
      <c r="K328" t="s">
        <v>10315</v>
      </c>
      <c r="L328" t="s">
        <v>9593</v>
      </c>
      <c r="M328" t="s">
        <v>10320</v>
      </c>
      <c r="N328" t="s">
        <v>10316</v>
      </c>
      <c r="O328" t="s">
        <v>10317</v>
      </c>
      <c r="P328" t="s">
        <v>10318</v>
      </c>
      <c r="Q328" t="s">
        <v>10319</v>
      </c>
      <c r="R328" t="s">
        <v>4837</v>
      </c>
    </row>
    <row r="329" spans="1:18" x14ac:dyDescent="0.3">
      <c r="A329">
        <v>328</v>
      </c>
      <c r="B329" s="1">
        <v>45446.348425925928</v>
      </c>
      <c r="C329" s="1">
        <v>45446.350891203707</v>
      </c>
      <c r="D329" t="s">
        <v>10321</v>
      </c>
      <c r="E329" t="s">
        <v>10322</v>
      </c>
      <c r="F329" t="s">
        <v>10322</v>
      </c>
      <c r="G329">
        <v>3</v>
      </c>
      <c r="H329">
        <v>3</v>
      </c>
      <c r="I329" t="s">
        <v>10323</v>
      </c>
      <c r="J329" t="s">
        <v>9008</v>
      </c>
      <c r="K329" t="s">
        <v>10324</v>
      </c>
      <c r="L329" t="s">
        <v>10325</v>
      </c>
      <c r="M329" t="s">
        <v>10327</v>
      </c>
      <c r="N329" t="s">
        <v>8877</v>
      </c>
      <c r="O329" t="s">
        <v>10326</v>
      </c>
      <c r="P329" t="s">
        <v>8994</v>
      </c>
      <c r="Q329" t="s">
        <v>8995</v>
      </c>
      <c r="R329" t="s">
        <v>4811</v>
      </c>
    </row>
    <row r="330" spans="1:18" x14ac:dyDescent="0.3">
      <c r="A330">
        <v>329</v>
      </c>
      <c r="B330" s="1">
        <v>45446.418414351851</v>
      </c>
      <c r="C330" s="1">
        <v>45446.434976851851</v>
      </c>
      <c r="D330" t="s">
        <v>10328</v>
      </c>
      <c r="E330" t="s">
        <v>10329</v>
      </c>
      <c r="F330" t="s">
        <v>10329</v>
      </c>
      <c r="G330">
        <v>3</v>
      </c>
      <c r="H330">
        <v>2</v>
      </c>
      <c r="I330" t="s">
        <v>10330</v>
      </c>
      <c r="J330" t="s">
        <v>10331</v>
      </c>
      <c r="K330" t="s">
        <v>10332</v>
      </c>
      <c r="L330" t="s">
        <v>8160</v>
      </c>
      <c r="M330" t="s">
        <v>10336</v>
      </c>
      <c r="N330" t="s">
        <v>10333</v>
      </c>
      <c r="O330" t="s">
        <v>8878</v>
      </c>
      <c r="P330" t="s">
        <v>10334</v>
      </c>
      <c r="Q330" t="s">
        <v>10335</v>
      </c>
      <c r="R330" t="s">
        <v>4811</v>
      </c>
    </row>
    <row r="331" spans="1:18" x14ac:dyDescent="0.3">
      <c r="A331">
        <v>330</v>
      </c>
      <c r="B331" s="1">
        <v>45446.511874999997</v>
      </c>
      <c r="C331" s="1">
        <v>45446.517442129632</v>
      </c>
      <c r="D331" t="s">
        <v>10337</v>
      </c>
      <c r="E331" t="s">
        <v>10338</v>
      </c>
      <c r="F331" t="s">
        <v>10338</v>
      </c>
      <c r="G331">
        <v>3</v>
      </c>
      <c r="H331">
        <v>16</v>
      </c>
      <c r="I331" t="s">
        <v>10339</v>
      </c>
      <c r="J331" t="s">
        <v>175</v>
      </c>
      <c r="K331" t="s">
        <v>10340</v>
      </c>
      <c r="L331" t="s">
        <v>10341</v>
      </c>
      <c r="M331" t="s">
        <v>10345</v>
      </c>
      <c r="N331" t="s">
        <v>7377</v>
      </c>
      <c r="O331" t="s">
        <v>10342</v>
      </c>
      <c r="P331" t="s">
        <v>10343</v>
      </c>
      <c r="Q331" t="s">
        <v>10344</v>
      </c>
      <c r="R331" t="s">
        <v>4811</v>
      </c>
    </row>
    <row r="332" spans="1:18" x14ac:dyDescent="0.3">
      <c r="A332">
        <v>331</v>
      </c>
      <c r="B332" s="1">
        <v>45446.573148148149</v>
      </c>
      <c r="C332" s="1">
        <v>45446.574664351851</v>
      </c>
      <c r="D332" t="s">
        <v>10346</v>
      </c>
      <c r="E332" t="s">
        <v>10347</v>
      </c>
      <c r="F332" t="s">
        <v>10348</v>
      </c>
      <c r="G332">
        <v>5</v>
      </c>
      <c r="H332">
        <v>27</v>
      </c>
      <c r="I332" t="s">
        <v>10349</v>
      </c>
      <c r="J332" t="s">
        <v>10350</v>
      </c>
      <c r="K332" t="s">
        <v>10351</v>
      </c>
      <c r="L332" t="s">
        <v>10352</v>
      </c>
      <c r="M332" t="s">
        <v>10357</v>
      </c>
      <c r="N332" t="s">
        <v>10353</v>
      </c>
      <c r="O332" t="s">
        <v>10354</v>
      </c>
      <c r="P332" t="s">
        <v>10355</v>
      </c>
      <c r="Q332" t="s">
        <v>10356</v>
      </c>
      <c r="R332" t="s">
        <v>4811</v>
      </c>
    </row>
    <row r="333" spans="1:18" x14ac:dyDescent="0.3">
      <c r="A333">
        <v>332</v>
      </c>
      <c r="B333" s="1">
        <v>45446.582592592589</v>
      </c>
      <c r="C333" s="1">
        <v>45446.606979166667</v>
      </c>
      <c r="D333" t="s">
        <v>10358</v>
      </c>
      <c r="E333" t="s">
        <v>10359</v>
      </c>
      <c r="F333" t="s">
        <v>10359</v>
      </c>
      <c r="G333">
        <v>9</v>
      </c>
      <c r="H333">
        <v>37</v>
      </c>
      <c r="I333" t="s">
        <v>10360</v>
      </c>
      <c r="J333" t="s">
        <v>10361</v>
      </c>
      <c r="K333" t="s">
        <v>10362</v>
      </c>
      <c r="L333" t="s">
        <v>10363</v>
      </c>
      <c r="M333" t="s">
        <v>10368</v>
      </c>
      <c r="N333" t="s">
        <v>10364</v>
      </c>
      <c r="O333" t="s">
        <v>10365</v>
      </c>
      <c r="P333" t="s">
        <v>10366</v>
      </c>
      <c r="Q333" t="s">
        <v>10367</v>
      </c>
      <c r="R333" t="s">
        <v>4811</v>
      </c>
    </row>
    <row r="334" spans="1:18" x14ac:dyDescent="0.3">
      <c r="A334">
        <v>333</v>
      </c>
      <c r="B334" s="1">
        <v>45446.661608796298</v>
      </c>
      <c r="C334" s="1">
        <v>45446.661840277775</v>
      </c>
      <c r="D334" t="s">
        <v>10369</v>
      </c>
      <c r="E334" t="s">
        <v>10370</v>
      </c>
      <c r="F334" t="s">
        <v>10371</v>
      </c>
      <c r="G334">
        <v>9</v>
      </c>
      <c r="H334">
        <v>39</v>
      </c>
      <c r="I334" t="s">
        <v>4865</v>
      </c>
      <c r="J334" t="s">
        <v>10372</v>
      </c>
      <c r="K334" t="s">
        <v>10373</v>
      </c>
      <c r="L334" t="s">
        <v>10374</v>
      </c>
      <c r="M334" t="s">
        <v>10378</v>
      </c>
      <c r="N334" t="s">
        <v>10375</v>
      </c>
      <c r="O334" t="s">
        <v>10376</v>
      </c>
      <c r="P334" t="s">
        <v>7877</v>
      </c>
      <c r="Q334" t="s">
        <v>10377</v>
      </c>
      <c r="R334" t="s">
        <v>4837</v>
      </c>
    </row>
    <row r="335" spans="1:18" x14ac:dyDescent="0.3">
      <c r="A335">
        <v>334</v>
      </c>
      <c r="B335" s="1">
        <v>45446.87159722222</v>
      </c>
      <c r="C335" s="1">
        <v>45446.906539351854</v>
      </c>
      <c r="D335" t="s">
        <v>10379</v>
      </c>
      <c r="E335" t="s">
        <v>10380</v>
      </c>
      <c r="F335" t="s">
        <v>10380</v>
      </c>
      <c r="G335">
        <v>3</v>
      </c>
      <c r="H335">
        <v>1</v>
      </c>
      <c r="I335" t="s">
        <v>10381</v>
      </c>
      <c r="J335" t="s">
        <v>10382</v>
      </c>
      <c r="K335" t="s">
        <v>10383</v>
      </c>
      <c r="L335" t="s">
        <v>7410</v>
      </c>
      <c r="M335" t="s">
        <v>10387</v>
      </c>
      <c r="N335" t="s">
        <v>7377</v>
      </c>
      <c r="O335" t="s">
        <v>10384</v>
      </c>
      <c r="P335" t="s">
        <v>10385</v>
      </c>
      <c r="Q335" t="s">
        <v>10386</v>
      </c>
      <c r="R335" t="s">
        <v>4811</v>
      </c>
    </row>
    <row r="336" spans="1:18" x14ac:dyDescent="0.3">
      <c r="A336">
        <v>335</v>
      </c>
      <c r="B336" s="1">
        <v>45446.994687500002</v>
      </c>
      <c r="C336" s="1">
        <v>45447.000219907408</v>
      </c>
      <c r="D336" t="s">
        <v>10388</v>
      </c>
      <c r="E336" t="s">
        <v>10389</v>
      </c>
      <c r="F336" t="s">
        <v>10389</v>
      </c>
      <c r="G336">
        <v>4</v>
      </c>
      <c r="H336">
        <v>14</v>
      </c>
      <c r="I336" t="s">
        <v>7407</v>
      </c>
      <c r="J336" t="s">
        <v>10390</v>
      </c>
      <c r="K336" t="s">
        <v>10391</v>
      </c>
      <c r="L336" t="s">
        <v>10392</v>
      </c>
      <c r="M336" t="s">
        <v>10397</v>
      </c>
      <c r="N336" t="s">
        <v>10393</v>
      </c>
      <c r="O336" t="s">
        <v>10394</v>
      </c>
      <c r="P336" t="s">
        <v>10395</v>
      </c>
      <c r="Q336" t="s">
        <v>10396</v>
      </c>
      <c r="R336" t="s">
        <v>4811</v>
      </c>
    </row>
    <row r="337" spans="1:18" x14ac:dyDescent="0.3">
      <c r="A337">
        <v>336</v>
      </c>
      <c r="B337" s="1">
        <v>45447.503645833334</v>
      </c>
      <c r="C337" s="1">
        <v>45447.532800925925</v>
      </c>
      <c r="D337" t="s">
        <v>10398</v>
      </c>
      <c r="E337" t="s">
        <v>10399</v>
      </c>
      <c r="F337" t="s">
        <v>10400</v>
      </c>
      <c r="G337">
        <v>3</v>
      </c>
      <c r="H337">
        <v>11</v>
      </c>
      <c r="I337" t="s">
        <v>10401</v>
      </c>
      <c r="J337" t="s">
        <v>10402</v>
      </c>
      <c r="K337" t="s">
        <v>10403</v>
      </c>
      <c r="L337" t="s">
        <v>7410</v>
      </c>
      <c r="M337" t="s">
        <v>10407</v>
      </c>
      <c r="N337" t="s">
        <v>4870</v>
      </c>
      <c r="O337" t="s">
        <v>10404</v>
      </c>
      <c r="P337" t="s">
        <v>10405</v>
      </c>
      <c r="Q337" t="s">
        <v>10406</v>
      </c>
      <c r="R337" t="s">
        <v>4811</v>
      </c>
    </row>
    <row r="338" spans="1:18" x14ac:dyDescent="0.3">
      <c r="A338">
        <v>337</v>
      </c>
      <c r="B338" s="1">
        <v>45447.526064814818</v>
      </c>
      <c r="C338" s="1">
        <v>45447.535787037035</v>
      </c>
      <c r="D338" t="s">
        <v>10408</v>
      </c>
      <c r="E338" t="s">
        <v>10409</v>
      </c>
      <c r="F338" t="s">
        <v>10409</v>
      </c>
      <c r="G338">
        <v>3</v>
      </c>
      <c r="H338">
        <v>14</v>
      </c>
      <c r="I338" t="s">
        <v>10410</v>
      </c>
      <c r="J338" t="s">
        <v>10411</v>
      </c>
      <c r="K338" t="s">
        <v>10412</v>
      </c>
      <c r="L338" t="s">
        <v>7410</v>
      </c>
      <c r="M338" t="s">
        <v>10416</v>
      </c>
      <c r="N338" t="s">
        <v>4870</v>
      </c>
      <c r="O338" t="s">
        <v>10413</v>
      </c>
      <c r="P338" t="s">
        <v>10414</v>
      </c>
      <c r="Q338" t="s">
        <v>10415</v>
      </c>
      <c r="R338" t="s">
        <v>4811</v>
      </c>
    </row>
    <row r="339" spans="1:18" x14ac:dyDescent="0.3">
      <c r="A339">
        <v>338</v>
      </c>
      <c r="B339" s="1">
        <v>45448.310034722221</v>
      </c>
      <c r="C339" s="1">
        <v>45448.321863425925</v>
      </c>
      <c r="D339" t="s">
        <v>10417</v>
      </c>
      <c r="E339" t="s">
        <v>10418</v>
      </c>
      <c r="F339" t="s">
        <v>10418</v>
      </c>
      <c r="G339">
        <v>9</v>
      </c>
      <c r="H339">
        <v>38</v>
      </c>
      <c r="I339" t="s">
        <v>4949</v>
      </c>
      <c r="J339" t="s">
        <v>9336</v>
      </c>
      <c r="K339" t="s">
        <v>9584</v>
      </c>
      <c r="L339" t="s">
        <v>9585</v>
      </c>
      <c r="M339" t="s">
        <v>10422</v>
      </c>
      <c r="N339" t="s">
        <v>6490</v>
      </c>
      <c r="O339" t="s">
        <v>10419</v>
      </c>
      <c r="P339" t="s">
        <v>10420</v>
      </c>
      <c r="Q339" t="s">
        <v>10421</v>
      </c>
      <c r="R339" t="s">
        <v>4811</v>
      </c>
    </row>
    <row r="340" spans="1:18" x14ac:dyDescent="0.3">
      <c r="A340">
        <v>339</v>
      </c>
      <c r="B340" s="1">
        <v>45448.398958333331</v>
      </c>
      <c r="C340" s="1">
        <v>45448.406608796293</v>
      </c>
      <c r="D340" t="s">
        <v>10423</v>
      </c>
      <c r="E340" t="s">
        <v>10424</v>
      </c>
      <c r="F340" t="s">
        <v>10424</v>
      </c>
      <c r="G340">
        <v>6</v>
      </c>
      <c r="H340">
        <v>29</v>
      </c>
      <c r="I340" t="s">
        <v>10425</v>
      </c>
      <c r="J340" t="s">
        <v>6643</v>
      </c>
      <c r="K340" t="s">
        <v>10426</v>
      </c>
      <c r="L340" t="s">
        <v>7410</v>
      </c>
      <c r="M340" t="s">
        <v>10430</v>
      </c>
      <c r="N340" t="s">
        <v>5026</v>
      </c>
      <c r="O340" t="s">
        <v>10427</v>
      </c>
      <c r="P340" t="s">
        <v>10428</v>
      </c>
      <c r="Q340" t="s">
        <v>10429</v>
      </c>
      <c r="R340" t="s">
        <v>4811</v>
      </c>
    </row>
    <row r="341" spans="1:18" x14ac:dyDescent="0.3">
      <c r="A341">
        <v>340</v>
      </c>
      <c r="B341" s="1">
        <v>45448.40079861111</v>
      </c>
      <c r="C341" s="1">
        <v>45448.407280092593</v>
      </c>
      <c r="D341" t="s">
        <v>10431</v>
      </c>
      <c r="E341" t="s">
        <v>10432</v>
      </c>
      <c r="F341" t="s">
        <v>10432</v>
      </c>
      <c r="G341">
        <v>6</v>
      </c>
      <c r="H341">
        <v>20</v>
      </c>
      <c r="I341" t="s">
        <v>10433</v>
      </c>
      <c r="J341" t="s">
        <v>10434</v>
      </c>
      <c r="K341" t="s">
        <v>4830</v>
      </c>
      <c r="L341" t="s">
        <v>7410</v>
      </c>
      <c r="M341" t="s">
        <v>10437</v>
      </c>
      <c r="N341" t="s">
        <v>5026</v>
      </c>
      <c r="O341" t="s">
        <v>10435</v>
      </c>
      <c r="P341" t="s">
        <v>5036</v>
      </c>
      <c r="Q341" t="s">
        <v>10436</v>
      </c>
      <c r="R341" t="s">
        <v>4811</v>
      </c>
    </row>
    <row r="342" spans="1:18" x14ac:dyDescent="0.3">
      <c r="A342">
        <v>341</v>
      </c>
      <c r="B342" s="1">
        <v>45448.399293981478</v>
      </c>
      <c r="C342" s="1">
        <v>45448.40898148148</v>
      </c>
      <c r="D342" t="s">
        <v>10438</v>
      </c>
      <c r="E342" t="s">
        <v>10439</v>
      </c>
      <c r="F342" t="s">
        <v>10440</v>
      </c>
      <c r="G342">
        <v>6</v>
      </c>
      <c r="H342">
        <v>39</v>
      </c>
      <c r="I342" t="s">
        <v>4865</v>
      </c>
      <c r="J342" t="s">
        <v>10441</v>
      </c>
      <c r="K342" t="s">
        <v>10442</v>
      </c>
      <c r="L342" t="s">
        <v>10443</v>
      </c>
      <c r="M342" t="s">
        <v>10448</v>
      </c>
      <c r="N342" t="s">
        <v>10444</v>
      </c>
      <c r="O342" t="s">
        <v>10445</v>
      </c>
      <c r="P342" t="s">
        <v>10446</v>
      </c>
      <c r="Q342" t="s">
        <v>10447</v>
      </c>
      <c r="R342" t="s">
        <v>4811</v>
      </c>
    </row>
    <row r="343" spans="1:18" x14ac:dyDescent="0.3">
      <c r="A343">
        <v>342</v>
      </c>
      <c r="B343" s="1">
        <v>45448.419571759259</v>
      </c>
      <c r="C343" s="1">
        <v>45448.425011574072</v>
      </c>
      <c r="D343" t="s">
        <v>10449</v>
      </c>
      <c r="E343" t="s">
        <v>10450</v>
      </c>
      <c r="F343" t="s">
        <v>10451</v>
      </c>
      <c r="G343">
        <v>9</v>
      </c>
      <c r="H343">
        <v>24</v>
      </c>
      <c r="I343" t="s">
        <v>4865</v>
      </c>
      <c r="J343" t="s">
        <v>10452</v>
      </c>
      <c r="K343" t="s">
        <v>10453</v>
      </c>
      <c r="L343" t="s">
        <v>10454</v>
      </c>
      <c r="M343" t="s">
        <v>10459</v>
      </c>
      <c r="N343" t="s">
        <v>10455</v>
      </c>
      <c r="O343" t="s">
        <v>10456</v>
      </c>
      <c r="P343" t="s">
        <v>10457</v>
      </c>
      <c r="Q343" t="s">
        <v>10458</v>
      </c>
      <c r="R343" t="s">
        <v>4811</v>
      </c>
    </row>
    <row r="344" spans="1:18" x14ac:dyDescent="0.3">
      <c r="A344">
        <v>343</v>
      </c>
      <c r="B344" s="1">
        <v>45448.418726851851</v>
      </c>
      <c r="C344" s="1">
        <v>45448.428842592592</v>
      </c>
      <c r="D344" t="s">
        <v>10460</v>
      </c>
      <c r="E344" t="s">
        <v>10461</v>
      </c>
      <c r="F344" t="s">
        <v>10461</v>
      </c>
      <c r="G344">
        <v>9</v>
      </c>
      <c r="H344">
        <v>36</v>
      </c>
      <c r="I344" t="s">
        <v>10462</v>
      </c>
      <c r="J344" t="s">
        <v>10463</v>
      </c>
      <c r="K344" t="s">
        <v>10464</v>
      </c>
      <c r="L344" t="s">
        <v>7856</v>
      </c>
      <c r="M344" t="s">
        <v>10467</v>
      </c>
      <c r="N344" t="s">
        <v>5026</v>
      </c>
      <c r="O344" t="s">
        <v>10465</v>
      </c>
      <c r="P344" t="s">
        <v>10466</v>
      </c>
      <c r="Q344" t="s">
        <v>6493</v>
      </c>
      <c r="R344" t="s">
        <v>4837</v>
      </c>
    </row>
    <row r="345" spans="1:18" x14ac:dyDescent="0.3">
      <c r="A345">
        <v>344</v>
      </c>
      <c r="B345" s="1">
        <v>45448.420312499999</v>
      </c>
      <c r="C345" s="1">
        <v>45448.431701388887</v>
      </c>
      <c r="D345" t="s">
        <v>10468</v>
      </c>
      <c r="E345" t="s">
        <v>10469</v>
      </c>
      <c r="F345" t="s">
        <v>10469</v>
      </c>
      <c r="G345">
        <v>9</v>
      </c>
      <c r="H345">
        <v>31</v>
      </c>
      <c r="I345" t="s">
        <v>10470</v>
      </c>
      <c r="J345" t="s">
        <v>1037</v>
      </c>
      <c r="K345" t="s">
        <v>10471</v>
      </c>
      <c r="L345" t="s">
        <v>7410</v>
      </c>
      <c r="M345" t="s">
        <v>10475</v>
      </c>
      <c r="N345" t="s">
        <v>10472</v>
      </c>
      <c r="O345" t="s">
        <v>10473</v>
      </c>
      <c r="P345" t="s">
        <v>5036</v>
      </c>
      <c r="Q345" t="s">
        <v>10474</v>
      </c>
      <c r="R345" t="s">
        <v>4837</v>
      </c>
    </row>
    <row r="346" spans="1:18" x14ac:dyDescent="0.3">
      <c r="A346">
        <v>345</v>
      </c>
      <c r="B346" s="1">
        <v>45448.418668981481</v>
      </c>
      <c r="C346" s="1">
        <v>45448.432696759257</v>
      </c>
      <c r="D346" t="s">
        <v>10476</v>
      </c>
      <c r="E346" t="s">
        <v>10477</v>
      </c>
      <c r="F346" t="s">
        <v>10477</v>
      </c>
      <c r="G346">
        <v>9</v>
      </c>
      <c r="H346">
        <v>40</v>
      </c>
      <c r="I346" t="s">
        <v>10478</v>
      </c>
      <c r="J346" t="s">
        <v>6682</v>
      </c>
      <c r="K346" t="s">
        <v>10479</v>
      </c>
      <c r="L346" t="s">
        <v>7410</v>
      </c>
      <c r="M346" t="s">
        <v>10482</v>
      </c>
      <c r="N346" t="s">
        <v>5026</v>
      </c>
      <c r="O346" t="s">
        <v>10480</v>
      </c>
      <c r="P346" t="s">
        <v>6660</v>
      </c>
      <c r="Q346" t="s">
        <v>10481</v>
      </c>
      <c r="R346" t="s">
        <v>4837</v>
      </c>
    </row>
    <row r="347" spans="1:18" x14ac:dyDescent="0.3">
      <c r="A347">
        <v>346</v>
      </c>
      <c r="B347" s="1">
        <v>45448.422581018516</v>
      </c>
      <c r="C347" s="1">
        <v>45448.433564814812</v>
      </c>
      <c r="D347" t="s">
        <v>10483</v>
      </c>
      <c r="E347" t="s">
        <v>10484</v>
      </c>
      <c r="F347" t="s">
        <v>10484</v>
      </c>
      <c r="G347">
        <v>9</v>
      </c>
      <c r="H347">
        <v>28</v>
      </c>
      <c r="I347" t="s">
        <v>9559</v>
      </c>
      <c r="J347" t="s">
        <v>341</v>
      </c>
      <c r="K347" t="s">
        <v>10298</v>
      </c>
      <c r="L347" t="s">
        <v>10310</v>
      </c>
      <c r="M347" t="s">
        <v>10489</v>
      </c>
      <c r="N347" t="s">
        <v>10485</v>
      </c>
      <c r="O347" t="s">
        <v>10486</v>
      </c>
      <c r="P347" t="s">
        <v>10487</v>
      </c>
      <c r="Q347" t="s">
        <v>10488</v>
      </c>
      <c r="R347" t="s">
        <v>4811</v>
      </c>
    </row>
    <row r="348" spans="1:18" x14ac:dyDescent="0.3">
      <c r="A348">
        <v>347</v>
      </c>
      <c r="B348" s="1">
        <v>45448.418553240743</v>
      </c>
      <c r="C348" s="1">
        <v>45448.434016203704</v>
      </c>
      <c r="D348" t="s">
        <v>10490</v>
      </c>
      <c r="E348" t="s">
        <v>10491</v>
      </c>
      <c r="F348" t="s">
        <v>10492</v>
      </c>
      <c r="G348">
        <v>9</v>
      </c>
      <c r="H348">
        <v>32</v>
      </c>
      <c r="I348" t="s">
        <v>10493</v>
      </c>
      <c r="J348" t="s">
        <v>10494</v>
      </c>
      <c r="K348" t="s">
        <v>6995</v>
      </c>
      <c r="L348" t="s">
        <v>7410</v>
      </c>
      <c r="M348" t="s">
        <v>10497</v>
      </c>
      <c r="N348" t="s">
        <v>5026</v>
      </c>
      <c r="O348" t="s">
        <v>10495</v>
      </c>
      <c r="P348" t="s">
        <v>5036</v>
      </c>
      <c r="Q348" t="s">
        <v>10496</v>
      </c>
      <c r="R348" t="s">
        <v>4837</v>
      </c>
    </row>
    <row r="349" spans="1:18" x14ac:dyDescent="0.3">
      <c r="A349">
        <v>348</v>
      </c>
      <c r="B349" s="1">
        <v>45448.433217592596</v>
      </c>
      <c r="C349" s="1">
        <v>45448.43409722222</v>
      </c>
      <c r="D349" t="s">
        <v>10498</v>
      </c>
      <c r="E349" t="s">
        <v>10499</v>
      </c>
      <c r="F349" t="s">
        <v>10500</v>
      </c>
      <c r="G349">
        <v>9</v>
      </c>
      <c r="H349">
        <v>17</v>
      </c>
      <c r="I349" t="s">
        <v>10493</v>
      </c>
      <c r="J349" t="s">
        <v>10501</v>
      </c>
      <c r="K349" t="s">
        <v>10502</v>
      </c>
      <c r="L349" t="s">
        <v>7410</v>
      </c>
      <c r="M349" t="s">
        <v>10475</v>
      </c>
      <c r="N349" t="s">
        <v>5026</v>
      </c>
      <c r="O349" t="s">
        <v>10503</v>
      </c>
      <c r="P349" t="s">
        <v>5036</v>
      </c>
      <c r="Q349" t="s">
        <v>10504</v>
      </c>
      <c r="R349" t="s">
        <v>4837</v>
      </c>
    </row>
    <row r="350" spans="1:18" x14ac:dyDescent="0.3">
      <c r="A350">
        <v>349</v>
      </c>
      <c r="B350" s="1">
        <v>45448.426377314812</v>
      </c>
      <c r="C350" s="1">
        <v>45448.43545138889</v>
      </c>
      <c r="D350" t="s">
        <v>10505</v>
      </c>
      <c r="E350" t="s">
        <v>10506</v>
      </c>
      <c r="F350" t="s">
        <v>10506</v>
      </c>
      <c r="G350">
        <v>9</v>
      </c>
      <c r="H350">
        <v>16</v>
      </c>
      <c r="I350" t="s">
        <v>10507</v>
      </c>
      <c r="J350" t="s">
        <v>9336</v>
      </c>
      <c r="K350" t="s">
        <v>10508</v>
      </c>
      <c r="L350" t="s">
        <v>10509</v>
      </c>
      <c r="M350" t="s">
        <v>10512</v>
      </c>
      <c r="N350" t="s">
        <v>6490</v>
      </c>
      <c r="O350" t="s">
        <v>10510</v>
      </c>
      <c r="P350" t="s">
        <v>7935</v>
      </c>
      <c r="Q350" t="s">
        <v>10511</v>
      </c>
      <c r="R350" t="s">
        <v>4811</v>
      </c>
    </row>
    <row r="351" spans="1:18" x14ac:dyDescent="0.3">
      <c r="A351">
        <v>350</v>
      </c>
      <c r="B351" s="1">
        <v>45448.44017361111</v>
      </c>
      <c r="C351" s="1">
        <v>45448.44190972222</v>
      </c>
      <c r="D351" t="s">
        <v>10513</v>
      </c>
      <c r="E351" t="s">
        <v>10514</v>
      </c>
      <c r="F351" t="s">
        <v>10515</v>
      </c>
      <c r="G351">
        <v>9</v>
      </c>
      <c r="H351">
        <v>22</v>
      </c>
      <c r="I351" t="s">
        <v>4865</v>
      </c>
      <c r="J351" t="s">
        <v>10516</v>
      </c>
      <c r="K351" t="s">
        <v>10517</v>
      </c>
      <c r="L351" t="s">
        <v>10518</v>
      </c>
      <c r="M351" t="s">
        <v>10523</v>
      </c>
      <c r="N351" t="s">
        <v>10519</v>
      </c>
      <c r="O351" t="s">
        <v>10520</v>
      </c>
      <c r="P351" t="s">
        <v>10521</v>
      </c>
      <c r="Q351" t="s">
        <v>10522</v>
      </c>
      <c r="R351" t="s">
        <v>4811</v>
      </c>
    </row>
    <row r="352" spans="1:18" x14ac:dyDescent="0.3">
      <c r="A352">
        <v>351</v>
      </c>
      <c r="B352" s="1">
        <v>45448.435300925928</v>
      </c>
      <c r="C352" s="1">
        <v>45448.443657407406</v>
      </c>
      <c r="D352" t="s">
        <v>10524</v>
      </c>
      <c r="E352" t="s">
        <v>10525</v>
      </c>
      <c r="F352" t="s">
        <v>10525</v>
      </c>
      <c r="G352">
        <v>9</v>
      </c>
      <c r="H352">
        <v>2</v>
      </c>
      <c r="I352" t="s">
        <v>10478</v>
      </c>
      <c r="J352" t="s">
        <v>10526</v>
      </c>
      <c r="K352" t="s">
        <v>10527</v>
      </c>
      <c r="L352" t="s">
        <v>7856</v>
      </c>
      <c r="M352" t="s">
        <v>10531</v>
      </c>
      <c r="N352" t="s">
        <v>10485</v>
      </c>
      <c r="O352" t="s">
        <v>10528</v>
      </c>
      <c r="P352" t="s">
        <v>10529</v>
      </c>
      <c r="Q352" t="s">
        <v>10530</v>
      </c>
      <c r="R352" t="s">
        <v>4811</v>
      </c>
    </row>
    <row r="353" spans="1:18" x14ac:dyDescent="0.3">
      <c r="A353">
        <v>352</v>
      </c>
      <c r="B353" s="1">
        <v>45448.420081018521</v>
      </c>
      <c r="C353" s="1">
        <v>45448.444074074076</v>
      </c>
      <c r="D353" t="s">
        <v>10532</v>
      </c>
      <c r="E353" t="s">
        <v>10533</v>
      </c>
      <c r="F353" t="s">
        <v>10533</v>
      </c>
      <c r="G353">
        <v>9</v>
      </c>
      <c r="H353">
        <v>21</v>
      </c>
      <c r="I353" t="s">
        <v>10534</v>
      </c>
      <c r="J353" t="s">
        <v>10516</v>
      </c>
      <c r="K353" t="s">
        <v>10535</v>
      </c>
      <c r="L353" t="s">
        <v>10536</v>
      </c>
      <c r="M353" t="s">
        <v>10540</v>
      </c>
      <c r="N353" t="s">
        <v>10537</v>
      </c>
      <c r="O353" t="s">
        <v>10538</v>
      </c>
      <c r="P353" t="s">
        <v>7935</v>
      </c>
      <c r="Q353" t="s">
        <v>10539</v>
      </c>
      <c r="R353" t="s">
        <v>4837</v>
      </c>
    </row>
    <row r="354" spans="1:18" x14ac:dyDescent="0.3">
      <c r="A354">
        <v>353</v>
      </c>
      <c r="B354" s="1">
        <v>45448.424502314818</v>
      </c>
      <c r="C354" s="1">
        <v>45448.444143518522</v>
      </c>
      <c r="D354" t="s">
        <v>10541</v>
      </c>
      <c r="E354" t="s">
        <v>10542</v>
      </c>
      <c r="F354" t="s">
        <v>10543</v>
      </c>
      <c r="G354">
        <v>9</v>
      </c>
      <c r="H354">
        <v>35</v>
      </c>
      <c r="I354" t="s">
        <v>10544</v>
      </c>
      <c r="J354" t="s">
        <v>1037</v>
      </c>
      <c r="K354" t="s">
        <v>10545</v>
      </c>
      <c r="L354" t="s">
        <v>7410</v>
      </c>
      <c r="M354" t="s">
        <v>10548</v>
      </c>
      <c r="N354" t="s">
        <v>10546</v>
      </c>
      <c r="O354" t="s">
        <v>10547</v>
      </c>
      <c r="P354" t="s">
        <v>7431</v>
      </c>
      <c r="Q354" t="s">
        <v>10225</v>
      </c>
      <c r="R354" t="s">
        <v>4837</v>
      </c>
    </row>
    <row r="355" spans="1:18" x14ac:dyDescent="0.3">
      <c r="A355">
        <v>354</v>
      </c>
      <c r="B355" s="1">
        <v>45448.44059027778</v>
      </c>
      <c r="C355" s="1">
        <v>45448.444224537037</v>
      </c>
      <c r="D355" t="s">
        <v>10549</v>
      </c>
      <c r="E355" t="s">
        <v>10550</v>
      </c>
      <c r="F355" t="s">
        <v>10550</v>
      </c>
      <c r="G355">
        <v>9</v>
      </c>
      <c r="H355">
        <v>9</v>
      </c>
      <c r="I355" t="s">
        <v>10551</v>
      </c>
      <c r="J355" t="s">
        <v>1037</v>
      </c>
      <c r="K355" t="s">
        <v>10552</v>
      </c>
      <c r="L355" t="s">
        <v>10553</v>
      </c>
      <c r="M355" t="s">
        <v>10558</v>
      </c>
      <c r="N355" t="s">
        <v>10554</v>
      </c>
      <c r="O355" t="s">
        <v>10555</v>
      </c>
      <c r="P355" t="s">
        <v>10556</v>
      </c>
      <c r="Q355" t="s">
        <v>10557</v>
      </c>
      <c r="R355" t="s">
        <v>4811</v>
      </c>
    </row>
    <row r="356" spans="1:18" x14ac:dyDescent="0.3">
      <c r="A356">
        <v>355</v>
      </c>
      <c r="B356" s="1">
        <v>45448.440162037034</v>
      </c>
      <c r="C356" s="1">
        <v>45448.444722222222</v>
      </c>
      <c r="D356" t="s">
        <v>10559</v>
      </c>
      <c r="E356" t="s">
        <v>10560</v>
      </c>
      <c r="F356" t="s">
        <v>10560</v>
      </c>
      <c r="G356">
        <v>9</v>
      </c>
      <c r="H356">
        <v>5</v>
      </c>
      <c r="I356" t="s">
        <v>10561</v>
      </c>
      <c r="J356" t="s">
        <v>1037</v>
      </c>
      <c r="K356" t="s">
        <v>10562</v>
      </c>
      <c r="L356" t="s">
        <v>7410</v>
      </c>
      <c r="M356" t="s">
        <v>10563</v>
      </c>
      <c r="N356" t="s">
        <v>10554</v>
      </c>
      <c r="O356" t="s">
        <v>10555</v>
      </c>
      <c r="P356" t="s">
        <v>10556</v>
      </c>
      <c r="Q356" t="s">
        <v>10557</v>
      </c>
      <c r="R356" t="s">
        <v>4811</v>
      </c>
    </row>
    <row r="357" spans="1:18" x14ac:dyDescent="0.3">
      <c r="A357">
        <v>356</v>
      </c>
      <c r="B357" s="1">
        <v>45448.435532407406</v>
      </c>
      <c r="C357" s="1">
        <v>45448.445509259262</v>
      </c>
      <c r="D357" t="s">
        <v>10564</v>
      </c>
      <c r="E357" t="s">
        <v>10565</v>
      </c>
      <c r="F357" t="s">
        <v>10565</v>
      </c>
      <c r="G357">
        <v>9</v>
      </c>
      <c r="H357">
        <v>15</v>
      </c>
      <c r="I357" t="s">
        <v>10478</v>
      </c>
      <c r="J357" t="s">
        <v>5733</v>
      </c>
      <c r="K357" t="s">
        <v>10566</v>
      </c>
      <c r="L357" t="s">
        <v>10310</v>
      </c>
      <c r="M357" t="s">
        <v>10459</v>
      </c>
      <c r="N357" t="s">
        <v>10567</v>
      </c>
      <c r="O357" t="s">
        <v>10568</v>
      </c>
      <c r="P357" t="s">
        <v>10292</v>
      </c>
      <c r="Q357" t="s">
        <v>10311</v>
      </c>
      <c r="R357" t="s">
        <v>4811</v>
      </c>
    </row>
    <row r="358" spans="1:18" x14ac:dyDescent="0.3">
      <c r="A358">
        <v>357</v>
      </c>
      <c r="B358" s="1">
        <v>45448.37835648148</v>
      </c>
      <c r="C358" s="1">
        <v>45448.44672453704</v>
      </c>
      <c r="D358" t="s">
        <v>10569</v>
      </c>
      <c r="E358" t="s">
        <v>10570</v>
      </c>
      <c r="F358" t="s">
        <v>10571</v>
      </c>
      <c r="G358">
        <v>9</v>
      </c>
      <c r="H358">
        <v>23</v>
      </c>
      <c r="I358" t="s">
        <v>10572</v>
      </c>
      <c r="J358" t="s">
        <v>1037</v>
      </c>
      <c r="K358" t="s">
        <v>10573</v>
      </c>
      <c r="L358" t="s">
        <v>7973</v>
      </c>
      <c r="M358" t="s">
        <v>10577</v>
      </c>
      <c r="N358" t="s">
        <v>10574</v>
      </c>
      <c r="O358" t="s">
        <v>10575</v>
      </c>
      <c r="P358" t="s">
        <v>5036</v>
      </c>
      <c r="Q358" t="s">
        <v>10576</v>
      </c>
      <c r="R358" t="s">
        <v>4837</v>
      </c>
    </row>
    <row r="359" spans="1:18" x14ac:dyDescent="0.3">
      <c r="A359">
        <v>358</v>
      </c>
      <c r="B359" s="1">
        <v>45448.423564814817</v>
      </c>
      <c r="C359" s="1">
        <v>45448.448368055557</v>
      </c>
      <c r="D359" t="s">
        <v>10578</v>
      </c>
      <c r="E359" t="s">
        <v>10579</v>
      </c>
      <c r="F359" t="s">
        <v>10580</v>
      </c>
      <c r="G359">
        <v>9</v>
      </c>
      <c r="H359">
        <v>14</v>
      </c>
      <c r="I359" t="s">
        <v>10561</v>
      </c>
      <c r="J359" t="s">
        <v>1037</v>
      </c>
      <c r="K359" t="s">
        <v>10552</v>
      </c>
      <c r="L359" t="s">
        <v>7410</v>
      </c>
      <c r="M359" t="s">
        <v>10563</v>
      </c>
      <c r="N359" t="s">
        <v>5026</v>
      </c>
      <c r="O359" t="s">
        <v>10581</v>
      </c>
      <c r="P359" t="s">
        <v>5036</v>
      </c>
      <c r="Q359" t="s">
        <v>10582</v>
      </c>
      <c r="R359" t="s">
        <v>4811</v>
      </c>
    </row>
    <row r="360" spans="1:18" x14ac:dyDescent="0.3">
      <c r="A360">
        <v>359</v>
      </c>
      <c r="B360" s="1">
        <v>45448.4221875</v>
      </c>
      <c r="C360" s="1">
        <v>45448.449675925927</v>
      </c>
      <c r="D360" t="s">
        <v>10583</v>
      </c>
      <c r="E360" t="s">
        <v>10584</v>
      </c>
      <c r="F360" t="s">
        <v>10585</v>
      </c>
      <c r="G360">
        <v>9</v>
      </c>
      <c r="H360">
        <v>7</v>
      </c>
      <c r="I360" t="s">
        <v>10586</v>
      </c>
      <c r="J360" t="s">
        <v>10587</v>
      </c>
      <c r="K360" t="s">
        <v>10588</v>
      </c>
      <c r="L360" t="s">
        <v>7410</v>
      </c>
      <c r="M360" t="s">
        <v>10563</v>
      </c>
      <c r="N360" t="s">
        <v>8899</v>
      </c>
      <c r="O360" t="s">
        <v>10555</v>
      </c>
      <c r="P360" t="s">
        <v>10589</v>
      </c>
      <c r="Q360" t="s">
        <v>10582</v>
      </c>
      <c r="R360" t="s">
        <v>4811</v>
      </c>
    </row>
    <row r="361" spans="1:18" x14ac:dyDescent="0.3">
      <c r="A361">
        <v>360</v>
      </c>
      <c r="B361" s="1">
        <v>45448.422256944446</v>
      </c>
      <c r="C361" s="1">
        <v>45448.449745370373</v>
      </c>
      <c r="D361" t="s">
        <v>10583</v>
      </c>
      <c r="E361" t="s">
        <v>10584</v>
      </c>
      <c r="F361" t="s">
        <v>10585</v>
      </c>
      <c r="G361">
        <v>9</v>
      </c>
      <c r="H361">
        <v>7</v>
      </c>
      <c r="I361" t="s">
        <v>10586</v>
      </c>
      <c r="J361" t="s">
        <v>10587</v>
      </c>
      <c r="K361" t="s">
        <v>10588</v>
      </c>
      <c r="L361" t="s">
        <v>7410</v>
      </c>
      <c r="M361" t="s">
        <v>10563</v>
      </c>
      <c r="N361" t="s">
        <v>8899</v>
      </c>
      <c r="O361" t="s">
        <v>10555</v>
      </c>
      <c r="P361" t="s">
        <v>10589</v>
      </c>
      <c r="Q361" t="s">
        <v>10582</v>
      </c>
      <c r="R361" t="s">
        <v>4811</v>
      </c>
    </row>
    <row r="362" spans="1:18" x14ac:dyDescent="0.3">
      <c r="A362">
        <v>361</v>
      </c>
      <c r="B362" s="1">
        <v>45448.422731481478</v>
      </c>
      <c r="C362" s="1">
        <v>45448.453368055554</v>
      </c>
      <c r="D362" t="s">
        <v>10590</v>
      </c>
      <c r="E362" t="s">
        <v>10591</v>
      </c>
      <c r="F362" t="s">
        <v>10591</v>
      </c>
      <c r="G362">
        <v>9</v>
      </c>
      <c r="H362">
        <v>17</v>
      </c>
      <c r="I362" t="s">
        <v>10592</v>
      </c>
      <c r="J362" t="s">
        <v>10593</v>
      </c>
      <c r="K362" t="s">
        <v>10298</v>
      </c>
      <c r="L362" t="s">
        <v>10594</v>
      </c>
      <c r="M362" t="s">
        <v>10599</v>
      </c>
      <c r="N362" t="s">
        <v>10595</v>
      </c>
      <c r="O362" t="s">
        <v>10596</v>
      </c>
      <c r="P362" t="s">
        <v>10597</v>
      </c>
      <c r="Q362" t="s">
        <v>10598</v>
      </c>
      <c r="R362" t="s">
        <v>4811</v>
      </c>
    </row>
    <row r="363" spans="1:18" x14ac:dyDescent="0.3">
      <c r="A363">
        <v>362</v>
      </c>
      <c r="B363" s="1">
        <v>45448.448101851849</v>
      </c>
      <c r="C363" s="1">
        <v>45448.453761574077</v>
      </c>
      <c r="D363" t="s">
        <v>10600</v>
      </c>
      <c r="E363" t="s">
        <v>10601</v>
      </c>
      <c r="F363" t="s">
        <v>10602</v>
      </c>
      <c r="G363">
        <v>9</v>
      </c>
      <c r="H363">
        <v>11</v>
      </c>
      <c r="I363" t="s">
        <v>10603</v>
      </c>
      <c r="J363" t="s">
        <v>10604</v>
      </c>
      <c r="K363" t="s">
        <v>10605</v>
      </c>
      <c r="L363" t="s">
        <v>10606</v>
      </c>
      <c r="M363" t="s">
        <v>10611</v>
      </c>
      <c r="N363" t="s">
        <v>10607</v>
      </c>
      <c r="O363" t="s">
        <v>10608</v>
      </c>
      <c r="P363" t="s">
        <v>10609</v>
      </c>
      <c r="Q363" t="s">
        <v>10610</v>
      </c>
      <c r="R363" t="s">
        <v>4811</v>
      </c>
    </row>
    <row r="364" spans="1:18" x14ac:dyDescent="0.3">
      <c r="A364">
        <v>363</v>
      </c>
      <c r="B364" s="1">
        <v>45448.438900462963</v>
      </c>
      <c r="C364" s="1">
        <v>45448.454398148147</v>
      </c>
      <c r="D364" t="s">
        <v>10612</v>
      </c>
      <c r="E364" t="s">
        <v>10613</v>
      </c>
      <c r="F364" t="s">
        <v>10613</v>
      </c>
      <c r="G364">
        <v>9</v>
      </c>
      <c r="H364">
        <v>3</v>
      </c>
      <c r="I364" t="s">
        <v>5151</v>
      </c>
      <c r="J364" t="s">
        <v>10614</v>
      </c>
      <c r="K364" t="s">
        <v>10615</v>
      </c>
      <c r="L364" t="s">
        <v>10310</v>
      </c>
      <c r="M364" t="s">
        <v>10558</v>
      </c>
      <c r="N364" t="s">
        <v>10616</v>
      </c>
      <c r="O364" t="s">
        <v>10555</v>
      </c>
      <c r="P364" t="s">
        <v>10556</v>
      </c>
      <c r="Q364" t="s">
        <v>10557</v>
      </c>
      <c r="R364" t="s">
        <v>4811</v>
      </c>
    </row>
    <row r="365" spans="1:18" x14ac:dyDescent="0.3">
      <c r="A365">
        <v>364</v>
      </c>
      <c r="B365" s="1">
        <v>45448.427476851852</v>
      </c>
      <c r="C365" s="1">
        <v>45448.457083333335</v>
      </c>
      <c r="D365" t="s">
        <v>10617</v>
      </c>
      <c r="E365" t="s">
        <v>10618</v>
      </c>
      <c r="F365" t="s">
        <v>10618</v>
      </c>
      <c r="G365">
        <v>9</v>
      </c>
      <c r="H365">
        <v>34</v>
      </c>
      <c r="I365" t="s">
        <v>10619</v>
      </c>
      <c r="J365" t="s">
        <v>10620</v>
      </c>
      <c r="K365" t="s">
        <v>10621</v>
      </c>
      <c r="L365" t="s">
        <v>7410</v>
      </c>
      <c r="M365" t="s">
        <v>10626</v>
      </c>
      <c r="N365" t="s">
        <v>10622</v>
      </c>
      <c r="O365" t="s">
        <v>10623</v>
      </c>
      <c r="P365" t="s">
        <v>10624</v>
      </c>
      <c r="Q365" t="s">
        <v>10625</v>
      </c>
      <c r="R365" t="s">
        <v>4811</v>
      </c>
    </row>
    <row r="366" spans="1:18" x14ac:dyDescent="0.3">
      <c r="A366">
        <v>365</v>
      </c>
      <c r="B366" s="1">
        <v>45448.449826388889</v>
      </c>
      <c r="C366" s="1">
        <v>45448.457256944443</v>
      </c>
      <c r="D366" t="s">
        <v>10627</v>
      </c>
      <c r="E366" t="s">
        <v>10628</v>
      </c>
      <c r="F366" t="s">
        <v>10628</v>
      </c>
      <c r="G366">
        <v>9</v>
      </c>
      <c r="H366">
        <v>33</v>
      </c>
      <c r="I366" t="s">
        <v>4865</v>
      </c>
      <c r="J366" t="s">
        <v>6899</v>
      </c>
      <c r="K366" t="s">
        <v>10629</v>
      </c>
      <c r="L366" t="s">
        <v>7410</v>
      </c>
      <c r="M366" t="s">
        <v>10633</v>
      </c>
      <c r="N366" t="s">
        <v>10630</v>
      </c>
      <c r="O366" t="s">
        <v>10631</v>
      </c>
      <c r="P366" t="s">
        <v>5036</v>
      </c>
      <c r="Q366" t="s">
        <v>10632</v>
      </c>
      <c r="R366" t="s">
        <v>4837</v>
      </c>
    </row>
    <row r="367" spans="1:18" x14ac:dyDescent="0.3">
      <c r="A367">
        <v>366</v>
      </c>
      <c r="B367" s="1">
        <v>45448.444548611114</v>
      </c>
      <c r="C367" s="1">
        <v>45448.458449074074</v>
      </c>
      <c r="D367" t="s">
        <v>10634</v>
      </c>
      <c r="E367" t="s">
        <v>10635</v>
      </c>
      <c r="F367" t="s">
        <v>10635</v>
      </c>
      <c r="G367">
        <v>9</v>
      </c>
      <c r="H367">
        <v>20</v>
      </c>
      <c r="I367" t="s">
        <v>4865</v>
      </c>
      <c r="J367" t="s">
        <v>10636</v>
      </c>
      <c r="K367" t="s">
        <v>10637</v>
      </c>
      <c r="L367" t="s">
        <v>10310</v>
      </c>
      <c r="M367" t="s">
        <v>10640</v>
      </c>
      <c r="N367" t="s">
        <v>10616</v>
      </c>
      <c r="O367" t="s">
        <v>10631</v>
      </c>
      <c r="P367" t="s">
        <v>10638</v>
      </c>
      <c r="Q367" t="s">
        <v>10639</v>
      </c>
      <c r="R367" t="s">
        <v>4811</v>
      </c>
    </row>
    <row r="368" spans="1:18" x14ac:dyDescent="0.3">
      <c r="A368">
        <v>367</v>
      </c>
      <c r="B368" s="1">
        <v>45448.460763888892</v>
      </c>
      <c r="C368" s="1">
        <v>45448.460925925923</v>
      </c>
      <c r="D368" t="s">
        <v>10641</v>
      </c>
      <c r="E368" t="s">
        <v>10642</v>
      </c>
      <c r="F368" t="s">
        <v>10642</v>
      </c>
      <c r="G368">
        <v>6</v>
      </c>
      <c r="H368">
        <v>13</v>
      </c>
      <c r="I368" t="s">
        <v>10643</v>
      </c>
      <c r="J368" t="s">
        <v>10644</v>
      </c>
      <c r="K368" t="s">
        <v>10645</v>
      </c>
      <c r="L368" t="s">
        <v>7410</v>
      </c>
      <c r="M368" t="s">
        <v>10650</v>
      </c>
      <c r="N368" t="s">
        <v>10646</v>
      </c>
      <c r="O368" t="s">
        <v>10647</v>
      </c>
      <c r="P368" t="s">
        <v>10648</v>
      </c>
      <c r="Q368" t="s">
        <v>10649</v>
      </c>
      <c r="R368" t="s">
        <v>4837</v>
      </c>
    </row>
    <row r="369" spans="1:18" x14ac:dyDescent="0.3">
      <c r="A369">
        <v>368</v>
      </c>
      <c r="B369" s="1">
        <v>45448.495625000003</v>
      </c>
      <c r="C369" s="1">
        <v>45448.502789351849</v>
      </c>
      <c r="D369" t="s">
        <v>10651</v>
      </c>
      <c r="E369" t="s">
        <v>10652</v>
      </c>
      <c r="F369" t="s">
        <v>10653</v>
      </c>
      <c r="G369">
        <v>10</v>
      </c>
      <c r="H369">
        <v>39</v>
      </c>
      <c r="I369" t="s">
        <v>9431</v>
      </c>
      <c r="J369" t="s">
        <v>10654</v>
      </c>
      <c r="K369" t="s">
        <v>10655</v>
      </c>
      <c r="L369" t="s">
        <v>8160</v>
      </c>
      <c r="M369" t="s">
        <v>10659</v>
      </c>
      <c r="N369" t="s">
        <v>5026</v>
      </c>
      <c r="O369" t="s">
        <v>10656</v>
      </c>
      <c r="P369" t="s">
        <v>10657</v>
      </c>
      <c r="Q369" t="s">
        <v>10658</v>
      </c>
      <c r="R369" t="s">
        <v>4811</v>
      </c>
    </row>
    <row r="370" spans="1:18" x14ac:dyDescent="0.3">
      <c r="A370">
        <v>369</v>
      </c>
      <c r="B370" s="1">
        <v>45448.478182870371</v>
      </c>
      <c r="C370" s="1">
        <v>45448.503032407411</v>
      </c>
      <c r="D370" t="s">
        <v>10660</v>
      </c>
      <c r="E370" t="s">
        <v>10661</v>
      </c>
      <c r="F370" t="s">
        <v>10661</v>
      </c>
      <c r="G370">
        <v>10</v>
      </c>
      <c r="H370">
        <v>30</v>
      </c>
      <c r="I370" t="s">
        <v>9431</v>
      </c>
      <c r="J370" t="s">
        <v>10654</v>
      </c>
      <c r="K370" t="s">
        <v>10662</v>
      </c>
      <c r="L370" t="s">
        <v>7410</v>
      </c>
      <c r="M370" t="s">
        <v>10659</v>
      </c>
      <c r="N370" t="s">
        <v>5026</v>
      </c>
      <c r="O370" t="s">
        <v>10656</v>
      </c>
      <c r="P370" t="s">
        <v>6660</v>
      </c>
      <c r="Q370" t="s">
        <v>10658</v>
      </c>
      <c r="R370" t="s">
        <v>4811</v>
      </c>
    </row>
    <row r="371" spans="1:18" x14ac:dyDescent="0.3">
      <c r="A371">
        <v>370</v>
      </c>
      <c r="B371" s="1">
        <v>45448.478437500002</v>
      </c>
      <c r="C371" s="1">
        <v>45448.50403935185</v>
      </c>
      <c r="D371" t="s">
        <v>10663</v>
      </c>
      <c r="E371" t="s">
        <v>10664</v>
      </c>
      <c r="F371" t="s">
        <v>10665</v>
      </c>
      <c r="G371">
        <v>10</v>
      </c>
      <c r="H371">
        <v>19</v>
      </c>
      <c r="I371" t="s">
        <v>10666</v>
      </c>
      <c r="J371" t="s">
        <v>10667</v>
      </c>
      <c r="K371" t="s">
        <v>10668</v>
      </c>
      <c r="L371" t="s">
        <v>7410</v>
      </c>
      <c r="M371" t="s">
        <v>10659</v>
      </c>
      <c r="N371" t="s">
        <v>10669</v>
      </c>
      <c r="O371" t="s">
        <v>10656</v>
      </c>
      <c r="P371" t="s">
        <v>9626</v>
      </c>
      <c r="Q371" t="s">
        <v>10658</v>
      </c>
      <c r="R371" t="s">
        <v>4811</v>
      </c>
    </row>
    <row r="372" spans="1:18" x14ac:dyDescent="0.3">
      <c r="A372">
        <v>371</v>
      </c>
      <c r="B372" s="1">
        <v>45448.489525462966</v>
      </c>
      <c r="C372" s="1">
        <v>45448.504143518519</v>
      </c>
      <c r="D372" t="s">
        <v>10670</v>
      </c>
      <c r="E372" t="s">
        <v>10671</v>
      </c>
      <c r="F372" t="s">
        <v>10671</v>
      </c>
      <c r="G372">
        <v>10</v>
      </c>
      <c r="H372">
        <v>21</v>
      </c>
      <c r="I372" t="s">
        <v>10666</v>
      </c>
      <c r="J372" t="s">
        <v>10667</v>
      </c>
      <c r="K372" t="s">
        <v>10668</v>
      </c>
      <c r="L372" t="s">
        <v>10310</v>
      </c>
      <c r="M372" t="s">
        <v>10672</v>
      </c>
      <c r="N372" t="s">
        <v>5026</v>
      </c>
      <c r="O372" t="s">
        <v>10656</v>
      </c>
      <c r="P372" t="s">
        <v>10657</v>
      </c>
      <c r="Q372" t="s">
        <v>10658</v>
      </c>
      <c r="R372" t="s">
        <v>4811</v>
      </c>
    </row>
    <row r="373" spans="1:18" x14ac:dyDescent="0.3">
      <c r="A373">
        <v>372</v>
      </c>
      <c r="B373" s="1">
        <v>45448.508043981485</v>
      </c>
      <c r="C373" s="1">
        <v>45448.508958333332</v>
      </c>
      <c r="D373" t="s">
        <v>10673</v>
      </c>
      <c r="E373" t="s">
        <v>10674</v>
      </c>
      <c r="F373" t="s">
        <v>10674</v>
      </c>
      <c r="G373">
        <v>10</v>
      </c>
      <c r="H373">
        <v>17</v>
      </c>
      <c r="I373" t="s">
        <v>10675</v>
      </c>
      <c r="J373" t="s">
        <v>10676</v>
      </c>
      <c r="K373" t="s">
        <v>10668</v>
      </c>
      <c r="L373" t="s">
        <v>10677</v>
      </c>
      <c r="M373" t="s">
        <v>10681</v>
      </c>
      <c r="N373" t="s">
        <v>10678</v>
      </c>
      <c r="O373" t="s">
        <v>10679</v>
      </c>
      <c r="P373" t="s">
        <v>10680</v>
      </c>
      <c r="Q373" t="s">
        <v>10658</v>
      </c>
      <c r="R373" t="s">
        <v>4811</v>
      </c>
    </row>
    <row r="374" spans="1:18" x14ac:dyDescent="0.3">
      <c r="A374">
        <v>373</v>
      </c>
      <c r="B374" s="1">
        <v>45448.491157407407</v>
      </c>
      <c r="C374" s="1">
        <v>45448.508969907409</v>
      </c>
      <c r="D374" t="s">
        <v>10682</v>
      </c>
      <c r="E374" t="s">
        <v>10683</v>
      </c>
      <c r="F374" t="s">
        <v>10684</v>
      </c>
      <c r="G374">
        <v>10</v>
      </c>
      <c r="H374">
        <v>37</v>
      </c>
      <c r="I374" t="s">
        <v>10685</v>
      </c>
      <c r="J374" t="s">
        <v>10686</v>
      </c>
      <c r="K374" t="s">
        <v>10668</v>
      </c>
      <c r="L374" t="s">
        <v>10677</v>
      </c>
      <c r="M374" t="s">
        <v>10688</v>
      </c>
      <c r="N374" t="s">
        <v>10687</v>
      </c>
      <c r="O374" t="s">
        <v>10679</v>
      </c>
      <c r="P374" t="s">
        <v>10680</v>
      </c>
      <c r="Q374" t="s">
        <v>10658</v>
      </c>
      <c r="R374" t="s">
        <v>4811</v>
      </c>
    </row>
    <row r="375" spans="1:18" x14ac:dyDescent="0.3">
      <c r="A375">
        <v>374</v>
      </c>
      <c r="B375" s="1">
        <v>45448.51766203704</v>
      </c>
      <c r="C375" s="1">
        <v>45448.518738425926</v>
      </c>
      <c r="D375" t="s">
        <v>10689</v>
      </c>
      <c r="E375" t="s">
        <v>10690</v>
      </c>
      <c r="F375" t="s">
        <v>10691</v>
      </c>
      <c r="G375">
        <v>10</v>
      </c>
      <c r="H375">
        <v>38</v>
      </c>
      <c r="I375" t="s">
        <v>10692</v>
      </c>
      <c r="J375" t="s">
        <v>10676</v>
      </c>
      <c r="K375" t="s">
        <v>10693</v>
      </c>
      <c r="L375" t="s">
        <v>10677</v>
      </c>
      <c r="M375" t="s">
        <v>10698</v>
      </c>
      <c r="N375" t="s">
        <v>10694</v>
      </c>
      <c r="O375" t="s">
        <v>10695</v>
      </c>
      <c r="P375" t="s">
        <v>10696</v>
      </c>
      <c r="Q375" t="s">
        <v>10697</v>
      </c>
      <c r="R375" t="s">
        <v>4811</v>
      </c>
    </row>
    <row r="376" spans="1:18" x14ac:dyDescent="0.3">
      <c r="A376">
        <v>375</v>
      </c>
      <c r="B376" s="1">
        <v>45448.516180555554</v>
      </c>
      <c r="C376" s="1">
        <v>45448.530949074076</v>
      </c>
      <c r="D376" t="s">
        <v>10699</v>
      </c>
      <c r="E376" t="s">
        <v>10700</v>
      </c>
      <c r="F376" t="s">
        <v>10700</v>
      </c>
      <c r="G376">
        <v>6</v>
      </c>
      <c r="H376">
        <v>15</v>
      </c>
      <c r="I376" t="s">
        <v>10701</v>
      </c>
      <c r="J376" t="s">
        <v>10702</v>
      </c>
      <c r="K376" t="s">
        <v>10703</v>
      </c>
      <c r="L376" t="s">
        <v>8160</v>
      </c>
      <c r="M376" t="s">
        <v>8852</v>
      </c>
      <c r="N376" t="s">
        <v>10704</v>
      </c>
      <c r="O376" t="s">
        <v>10705</v>
      </c>
      <c r="P376" t="s">
        <v>10706</v>
      </c>
      <c r="Q376" t="s">
        <v>10707</v>
      </c>
      <c r="R376" t="s">
        <v>4811</v>
      </c>
    </row>
    <row r="377" spans="1:18" x14ac:dyDescent="0.3">
      <c r="A377">
        <v>376</v>
      </c>
      <c r="B377" s="1">
        <v>45448.521574074075</v>
      </c>
      <c r="C377" s="1">
        <v>45448.531192129631</v>
      </c>
      <c r="D377" t="s">
        <v>10708</v>
      </c>
      <c r="E377" t="s">
        <v>10709</v>
      </c>
      <c r="F377" t="s">
        <v>10710</v>
      </c>
      <c r="G377">
        <v>6</v>
      </c>
      <c r="H377">
        <v>33</v>
      </c>
      <c r="I377" t="s">
        <v>4949</v>
      </c>
      <c r="J377" t="s">
        <v>10711</v>
      </c>
      <c r="K377" t="s">
        <v>10712</v>
      </c>
      <c r="L377" t="s">
        <v>7410</v>
      </c>
      <c r="M377" t="s">
        <v>8881</v>
      </c>
      <c r="N377" t="s">
        <v>10713</v>
      </c>
      <c r="O377" t="s">
        <v>8878</v>
      </c>
      <c r="P377" t="s">
        <v>10714</v>
      </c>
      <c r="Q377" t="s">
        <v>4855</v>
      </c>
      <c r="R377" t="s">
        <v>4811</v>
      </c>
    </row>
    <row r="378" spans="1:18" x14ac:dyDescent="0.3">
      <c r="A378">
        <v>377</v>
      </c>
      <c r="B378" s="1">
        <v>45448.724502314813</v>
      </c>
      <c r="C378" s="1">
        <v>45448.730312500003</v>
      </c>
      <c r="D378" t="s">
        <v>10715</v>
      </c>
      <c r="E378" t="s">
        <v>10716</v>
      </c>
      <c r="F378" t="s">
        <v>10716</v>
      </c>
      <c r="G378">
        <v>7</v>
      </c>
      <c r="H378">
        <v>5</v>
      </c>
      <c r="I378" t="s">
        <v>10717</v>
      </c>
      <c r="J378" t="s">
        <v>10718</v>
      </c>
      <c r="K378" t="s">
        <v>10719</v>
      </c>
      <c r="L378" t="s">
        <v>5791</v>
      </c>
      <c r="M378" t="s">
        <v>10723</v>
      </c>
      <c r="N378" t="s">
        <v>6490</v>
      </c>
      <c r="O378" t="s">
        <v>10720</v>
      </c>
      <c r="P378" t="s">
        <v>10721</v>
      </c>
      <c r="Q378" t="s">
        <v>10722</v>
      </c>
      <c r="R378" t="s">
        <v>4811</v>
      </c>
    </row>
    <row r="379" spans="1:18" x14ac:dyDescent="0.3">
      <c r="A379">
        <v>378</v>
      </c>
      <c r="B379" s="1">
        <v>45448.777488425927</v>
      </c>
      <c r="C379" s="1">
        <v>45448.778900462959</v>
      </c>
      <c r="D379" t="s">
        <v>10724</v>
      </c>
      <c r="E379" t="s">
        <v>10725</v>
      </c>
      <c r="F379" t="s">
        <v>10726</v>
      </c>
      <c r="G379">
        <v>6</v>
      </c>
      <c r="H379">
        <v>12</v>
      </c>
      <c r="I379" t="s">
        <v>10727</v>
      </c>
      <c r="J379" t="s">
        <v>10728</v>
      </c>
      <c r="K379" t="s">
        <v>10729</v>
      </c>
      <c r="L379" t="s">
        <v>10730</v>
      </c>
      <c r="M379" t="s">
        <v>10735</v>
      </c>
      <c r="N379" t="s">
        <v>10731</v>
      </c>
      <c r="O379" t="s">
        <v>10732</v>
      </c>
      <c r="P379" t="s">
        <v>10733</v>
      </c>
      <c r="Q379" t="s">
        <v>10734</v>
      </c>
      <c r="R379" t="s">
        <v>4811</v>
      </c>
    </row>
    <row r="380" spans="1:18" x14ac:dyDescent="0.3">
      <c r="A380">
        <v>379</v>
      </c>
      <c r="B380" s="1">
        <v>45448.807766203703</v>
      </c>
      <c r="C380" s="1">
        <v>45448.823240740741</v>
      </c>
      <c r="D380" t="s">
        <v>10736</v>
      </c>
      <c r="E380" t="s">
        <v>10737</v>
      </c>
      <c r="F380" t="s">
        <v>10737</v>
      </c>
      <c r="G380">
        <v>6</v>
      </c>
      <c r="H380">
        <v>17</v>
      </c>
      <c r="I380" t="s">
        <v>10738</v>
      </c>
      <c r="J380" t="s">
        <v>10739</v>
      </c>
      <c r="K380" t="s">
        <v>10740</v>
      </c>
      <c r="L380" t="s">
        <v>7410</v>
      </c>
      <c r="M380" t="s">
        <v>10744</v>
      </c>
      <c r="N380" t="s">
        <v>4870</v>
      </c>
      <c r="O380" t="s">
        <v>10741</v>
      </c>
      <c r="P380" t="s">
        <v>10742</v>
      </c>
      <c r="Q380" t="s">
        <v>10743</v>
      </c>
      <c r="R380" t="s">
        <v>4811</v>
      </c>
    </row>
    <row r="381" spans="1:18" x14ac:dyDescent="0.3">
      <c r="A381">
        <v>380</v>
      </c>
      <c r="B381" s="1">
        <v>45448.878495370373</v>
      </c>
      <c r="C381" s="1">
        <v>45448.883993055555</v>
      </c>
      <c r="D381" t="s">
        <v>10745</v>
      </c>
      <c r="E381" t="s">
        <v>10746</v>
      </c>
      <c r="F381" t="s">
        <v>10746</v>
      </c>
      <c r="G381">
        <v>9</v>
      </c>
      <c r="H381">
        <v>19</v>
      </c>
      <c r="I381" t="s">
        <v>4865</v>
      </c>
      <c r="J381" t="s">
        <v>10747</v>
      </c>
      <c r="K381" t="s">
        <v>10637</v>
      </c>
      <c r="L381" t="s">
        <v>10310</v>
      </c>
      <c r="M381" t="s">
        <v>10640</v>
      </c>
      <c r="N381" t="s">
        <v>10748</v>
      </c>
      <c r="O381" t="s">
        <v>894</v>
      </c>
      <c r="P381" t="s">
        <v>10638</v>
      </c>
      <c r="Q381" t="s">
        <v>10749</v>
      </c>
      <c r="R381" t="s">
        <v>4811</v>
      </c>
    </row>
    <row r="382" spans="1:18" x14ac:dyDescent="0.3">
      <c r="A382">
        <v>381</v>
      </c>
      <c r="B382" s="1">
        <v>45448.888252314813</v>
      </c>
      <c r="C382" s="1">
        <v>45448.89744212963</v>
      </c>
      <c r="D382" t="s">
        <v>10750</v>
      </c>
      <c r="E382" t="s">
        <v>10751</v>
      </c>
      <c r="F382" t="s">
        <v>10752</v>
      </c>
      <c r="G382">
        <v>6</v>
      </c>
      <c r="H382">
        <v>8</v>
      </c>
      <c r="I382" t="s">
        <v>10753</v>
      </c>
      <c r="J382" t="s">
        <v>1037</v>
      </c>
      <c r="K382" t="s">
        <v>10754</v>
      </c>
      <c r="L382" t="s">
        <v>7410</v>
      </c>
      <c r="M382" t="s">
        <v>10757</v>
      </c>
      <c r="N382" t="s">
        <v>10472</v>
      </c>
      <c r="O382" t="s">
        <v>10755</v>
      </c>
      <c r="P382" t="s">
        <v>5036</v>
      </c>
      <c r="Q382" t="s">
        <v>10756</v>
      </c>
      <c r="R382" t="s">
        <v>4811</v>
      </c>
    </row>
    <row r="383" spans="1:18" x14ac:dyDescent="0.3">
      <c r="A383">
        <v>382</v>
      </c>
      <c r="B383" s="1">
        <v>45448.917164351849</v>
      </c>
      <c r="C383" s="1">
        <v>45448.917199074072</v>
      </c>
      <c r="D383" t="s">
        <v>10758</v>
      </c>
      <c r="E383" t="s">
        <v>10759</v>
      </c>
      <c r="F383" t="s">
        <v>10759</v>
      </c>
      <c r="G383">
        <v>6</v>
      </c>
      <c r="H383">
        <v>36</v>
      </c>
      <c r="I383" t="s">
        <v>10760</v>
      </c>
      <c r="J383" t="s">
        <v>10761</v>
      </c>
      <c r="K383" t="s">
        <v>10762</v>
      </c>
      <c r="L383" t="s">
        <v>7410</v>
      </c>
      <c r="M383" t="s">
        <v>10767</v>
      </c>
      <c r="N383" t="s">
        <v>10763</v>
      </c>
      <c r="O383" t="s">
        <v>10764</v>
      </c>
      <c r="P383" t="s">
        <v>10765</v>
      </c>
      <c r="Q383" t="s">
        <v>10766</v>
      </c>
      <c r="R383" t="s">
        <v>4837</v>
      </c>
    </row>
    <row r="384" spans="1:18" x14ac:dyDescent="0.3">
      <c r="A384">
        <v>383</v>
      </c>
      <c r="B384" s="1">
        <v>45449.568668981483</v>
      </c>
      <c r="C384" s="1">
        <v>45449.572997685187</v>
      </c>
      <c r="D384" t="s">
        <v>10768</v>
      </c>
      <c r="E384" t="s">
        <v>10769</v>
      </c>
      <c r="F384" t="s">
        <v>10769</v>
      </c>
      <c r="G384">
        <v>7</v>
      </c>
      <c r="H384">
        <v>9</v>
      </c>
      <c r="I384" t="s">
        <v>4865</v>
      </c>
      <c r="J384" t="s">
        <v>9336</v>
      </c>
      <c r="K384" t="s">
        <v>10770</v>
      </c>
      <c r="L384" t="s">
        <v>10771</v>
      </c>
      <c r="M384" t="s">
        <v>10775</v>
      </c>
      <c r="N384" t="s">
        <v>10772</v>
      </c>
      <c r="O384" t="s">
        <v>10773</v>
      </c>
      <c r="P384" t="s">
        <v>10774</v>
      </c>
      <c r="Q384" t="s">
        <v>9313</v>
      </c>
      <c r="R384" t="s">
        <v>4811</v>
      </c>
    </row>
    <row r="385" spans="1:18" x14ac:dyDescent="0.3">
      <c r="A385">
        <v>384</v>
      </c>
      <c r="B385" s="1">
        <v>45449.566805555558</v>
      </c>
      <c r="C385" s="1">
        <v>45449.574131944442</v>
      </c>
      <c r="D385" t="s">
        <v>10776</v>
      </c>
      <c r="E385" t="s">
        <v>10777</v>
      </c>
      <c r="F385" t="s">
        <v>10777</v>
      </c>
      <c r="G385">
        <v>7</v>
      </c>
      <c r="H385">
        <v>17</v>
      </c>
      <c r="I385" t="s">
        <v>10778</v>
      </c>
      <c r="J385" t="s">
        <v>9336</v>
      </c>
      <c r="K385" t="s">
        <v>10779</v>
      </c>
      <c r="L385" t="s">
        <v>10780</v>
      </c>
      <c r="M385" t="s">
        <v>9378</v>
      </c>
      <c r="N385" t="s">
        <v>6490</v>
      </c>
      <c r="O385" t="s">
        <v>10781</v>
      </c>
      <c r="P385" t="s">
        <v>10782</v>
      </c>
      <c r="Q385" t="s">
        <v>10783</v>
      </c>
      <c r="R385" t="s">
        <v>4811</v>
      </c>
    </row>
    <row r="386" spans="1:18" x14ac:dyDescent="0.3">
      <c r="A386">
        <v>385</v>
      </c>
      <c r="B386" s="1">
        <v>45449.502638888887</v>
      </c>
      <c r="C386" s="1">
        <v>45449.583182870374</v>
      </c>
      <c r="D386" t="s">
        <v>10784</v>
      </c>
      <c r="E386" t="s">
        <v>10785</v>
      </c>
      <c r="F386" t="s">
        <v>10785</v>
      </c>
      <c r="G386">
        <v>7</v>
      </c>
      <c r="H386">
        <v>7</v>
      </c>
      <c r="I386" t="s">
        <v>4865</v>
      </c>
      <c r="J386" t="s">
        <v>9336</v>
      </c>
      <c r="K386" t="s">
        <v>10786</v>
      </c>
      <c r="L386" t="s">
        <v>10787</v>
      </c>
      <c r="M386" t="s">
        <v>10792</v>
      </c>
      <c r="N386" t="s">
        <v>10788</v>
      </c>
      <c r="O386" t="s">
        <v>10789</v>
      </c>
      <c r="P386" t="s">
        <v>10790</v>
      </c>
      <c r="Q386" t="s">
        <v>10791</v>
      </c>
      <c r="R386" t="s">
        <v>4811</v>
      </c>
    </row>
    <row r="387" spans="1:18" x14ac:dyDescent="0.3">
      <c r="A387">
        <v>386</v>
      </c>
      <c r="B387" s="1">
        <v>45449.657719907409</v>
      </c>
      <c r="C387" s="1">
        <v>45449.675358796296</v>
      </c>
      <c r="D387" t="s">
        <v>10793</v>
      </c>
      <c r="E387" t="s">
        <v>10794</v>
      </c>
      <c r="F387" t="s">
        <v>10795</v>
      </c>
      <c r="G387">
        <v>6</v>
      </c>
      <c r="H387">
        <v>3</v>
      </c>
      <c r="I387" t="s">
        <v>10796</v>
      </c>
      <c r="J387" t="s">
        <v>10797</v>
      </c>
      <c r="K387" t="s">
        <v>10798</v>
      </c>
      <c r="L387" t="s">
        <v>10799</v>
      </c>
      <c r="M387" t="s">
        <v>10804</v>
      </c>
      <c r="N387" t="s">
        <v>10800</v>
      </c>
      <c r="O387" t="s">
        <v>10801</v>
      </c>
      <c r="P387" t="s">
        <v>10802</v>
      </c>
      <c r="Q387" t="s">
        <v>10803</v>
      </c>
      <c r="R387" t="s">
        <v>4811</v>
      </c>
    </row>
    <row r="388" spans="1:18" x14ac:dyDescent="0.3">
      <c r="A388">
        <v>387</v>
      </c>
      <c r="B388" s="1">
        <v>45449.919548611113</v>
      </c>
      <c r="C388" s="1">
        <v>45449.936689814815</v>
      </c>
      <c r="D388" t="s">
        <v>10805</v>
      </c>
      <c r="E388" t="s">
        <v>10806</v>
      </c>
      <c r="F388" t="s">
        <v>10806</v>
      </c>
      <c r="G388">
        <v>6</v>
      </c>
      <c r="H388">
        <v>30</v>
      </c>
      <c r="I388" t="s">
        <v>10807</v>
      </c>
      <c r="J388" t="s">
        <v>10808</v>
      </c>
      <c r="K388" t="s">
        <v>10809</v>
      </c>
      <c r="L388" t="s">
        <v>10186</v>
      </c>
      <c r="M388" t="s">
        <v>10812</v>
      </c>
      <c r="N388" t="s">
        <v>5026</v>
      </c>
      <c r="O388" t="s">
        <v>10810</v>
      </c>
      <c r="P388" t="s">
        <v>6660</v>
      </c>
      <c r="Q388" t="s">
        <v>10811</v>
      </c>
      <c r="R388" t="s">
        <v>4837</v>
      </c>
    </row>
    <row r="389" spans="1:18" x14ac:dyDescent="0.3">
      <c r="A389">
        <v>388</v>
      </c>
      <c r="B389" s="1">
        <v>45450.643113425926</v>
      </c>
      <c r="C389" s="1">
        <v>45450.659930555557</v>
      </c>
      <c r="D389" t="s">
        <v>10813</v>
      </c>
      <c r="E389" t="s">
        <v>10814</v>
      </c>
      <c r="F389" t="s">
        <v>10814</v>
      </c>
      <c r="G389">
        <v>10</v>
      </c>
      <c r="H389">
        <v>22</v>
      </c>
      <c r="I389" t="s">
        <v>10815</v>
      </c>
      <c r="J389" t="s">
        <v>10816</v>
      </c>
      <c r="K389" t="s">
        <v>10817</v>
      </c>
      <c r="L389" t="s">
        <v>10818</v>
      </c>
      <c r="M389" t="s">
        <v>10822</v>
      </c>
      <c r="N389" t="s">
        <v>10819</v>
      </c>
      <c r="O389" t="s">
        <v>10820</v>
      </c>
      <c r="P389" t="s">
        <v>5036</v>
      </c>
      <c r="Q389" t="s">
        <v>10821</v>
      </c>
      <c r="R389" t="s">
        <v>4811</v>
      </c>
    </row>
    <row r="390" spans="1:18" x14ac:dyDescent="0.3">
      <c r="A390">
        <v>389</v>
      </c>
      <c r="B390" s="1">
        <v>45450.781180555554</v>
      </c>
      <c r="C390" s="1">
        <v>45450.786087962966</v>
      </c>
      <c r="D390" t="s">
        <v>10823</v>
      </c>
      <c r="E390" t="s">
        <v>10824</v>
      </c>
      <c r="F390" t="s">
        <v>10824</v>
      </c>
      <c r="G390">
        <v>10</v>
      </c>
      <c r="H390">
        <v>31</v>
      </c>
      <c r="I390" t="s">
        <v>1194</v>
      </c>
      <c r="J390" t="s">
        <v>10825</v>
      </c>
      <c r="K390" t="s">
        <v>10826</v>
      </c>
      <c r="L390" t="s">
        <v>10827</v>
      </c>
      <c r="M390" t="s">
        <v>10832</v>
      </c>
      <c r="N390" t="s">
        <v>10828</v>
      </c>
      <c r="O390" t="s">
        <v>10829</v>
      </c>
      <c r="P390" t="s">
        <v>10830</v>
      </c>
      <c r="Q390" t="s">
        <v>10831</v>
      </c>
      <c r="R390" t="s">
        <v>4811</v>
      </c>
    </row>
    <row r="391" spans="1:18" x14ac:dyDescent="0.3">
      <c r="A391">
        <v>390</v>
      </c>
      <c r="B391" s="1">
        <v>45451.839201388888</v>
      </c>
      <c r="C391" s="1">
        <v>45451.83934027778</v>
      </c>
      <c r="D391" t="s">
        <v>10833</v>
      </c>
      <c r="E391" t="s">
        <v>10834</v>
      </c>
      <c r="F391" t="s">
        <v>10835</v>
      </c>
      <c r="G391">
        <v>10</v>
      </c>
      <c r="H391">
        <v>28</v>
      </c>
      <c r="I391" t="s">
        <v>10836</v>
      </c>
      <c r="J391" t="s">
        <v>10837</v>
      </c>
      <c r="K391" t="s">
        <v>10838</v>
      </c>
      <c r="L391" t="s">
        <v>10839</v>
      </c>
      <c r="M391" t="s">
        <v>10844</v>
      </c>
      <c r="N391" t="s">
        <v>10840</v>
      </c>
      <c r="O391" t="s">
        <v>10841</v>
      </c>
      <c r="P391" t="s">
        <v>10842</v>
      </c>
      <c r="Q391" t="s">
        <v>10843</v>
      </c>
      <c r="R391" t="s">
        <v>4811</v>
      </c>
    </row>
    <row r="392" spans="1:18" x14ac:dyDescent="0.3">
      <c r="A392">
        <v>391</v>
      </c>
      <c r="B392" s="1">
        <v>45451.893819444442</v>
      </c>
      <c r="C392" s="1">
        <v>45451.914884259262</v>
      </c>
      <c r="D392" t="s">
        <v>10845</v>
      </c>
      <c r="E392" t="s">
        <v>10846</v>
      </c>
      <c r="F392" t="s">
        <v>10847</v>
      </c>
      <c r="G392">
        <v>6</v>
      </c>
      <c r="H392">
        <v>25</v>
      </c>
      <c r="I392" t="s">
        <v>6540</v>
      </c>
      <c r="J392" t="s">
        <v>10848</v>
      </c>
      <c r="K392" t="s">
        <v>10849</v>
      </c>
      <c r="L392" t="s">
        <v>7765</v>
      </c>
      <c r="M392" t="s">
        <v>10854</v>
      </c>
      <c r="N392" t="s">
        <v>10850</v>
      </c>
      <c r="O392" t="s">
        <v>10851</v>
      </c>
      <c r="P392" t="s">
        <v>10852</v>
      </c>
      <c r="Q392" t="s">
        <v>10853</v>
      </c>
      <c r="R392" t="s">
        <v>4811</v>
      </c>
    </row>
    <row r="393" spans="1:18" x14ac:dyDescent="0.3">
      <c r="A393">
        <v>392</v>
      </c>
      <c r="B393" s="1">
        <v>45452.597291666665</v>
      </c>
      <c r="C393" s="1">
        <v>45452.621793981481</v>
      </c>
      <c r="D393" t="s">
        <v>10855</v>
      </c>
      <c r="E393" t="s">
        <v>10856</v>
      </c>
      <c r="F393" t="s">
        <v>10857</v>
      </c>
      <c r="G393">
        <v>6</v>
      </c>
      <c r="H393">
        <v>21</v>
      </c>
      <c r="I393" t="s">
        <v>10858</v>
      </c>
      <c r="J393" t="s">
        <v>10859</v>
      </c>
      <c r="K393" t="s">
        <v>10860</v>
      </c>
      <c r="L393" t="s">
        <v>1194</v>
      </c>
      <c r="M393" t="s">
        <v>10865</v>
      </c>
      <c r="N393" t="s">
        <v>10861</v>
      </c>
      <c r="O393" t="s">
        <v>10862</v>
      </c>
      <c r="P393" t="s">
        <v>10863</v>
      </c>
      <c r="Q393" t="s">
        <v>10864</v>
      </c>
      <c r="R393" t="s">
        <v>4811</v>
      </c>
    </row>
    <row r="394" spans="1:18" x14ac:dyDescent="0.3">
      <c r="A394">
        <v>393</v>
      </c>
      <c r="B394" s="1">
        <v>45453.256932870368</v>
      </c>
      <c r="C394" s="1">
        <v>45453.292673611111</v>
      </c>
      <c r="D394" t="s">
        <v>10866</v>
      </c>
      <c r="E394" t="s">
        <v>10867</v>
      </c>
      <c r="F394" t="s">
        <v>10868</v>
      </c>
      <c r="G394">
        <v>10</v>
      </c>
      <c r="H394">
        <v>34</v>
      </c>
      <c r="I394" t="s">
        <v>9391</v>
      </c>
      <c r="J394" t="s">
        <v>10869</v>
      </c>
      <c r="K394" t="s">
        <v>6098</v>
      </c>
      <c r="L394" t="s">
        <v>10870</v>
      </c>
      <c r="M394" t="s">
        <v>10875</v>
      </c>
      <c r="N394" t="s">
        <v>10871</v>
      </c>
      <c r="O394" t="s">
        <v>10872</v>
      </c>
      <c r="P394" t="s">
        <v>10873</v>
      </c>
      <c r="Q394" t="s">
        <v>10874</v>
      </c>
      <c r="R394" t="s">
        <v>4811</v>
      </c>
    </row>
    <row r="395" spans="1:18" x14ac:dyDescent="0.3">
      <c r="A395">
        <v>394</v>
      </c>
      <c r="B395" s="1">
        <v>45453.794131944444</v>
      </c>
      <c r="C395" s="1">
        <v>45453.803379629629</v>
      </c>
      <c r="D395" t="s">
        <v>10876</v>
      </c>
      <c r="E395" t="s">
        <v>10877</v>
      </c>
      <c r="F395" t="s">
        <v>10878</v>
      </c>
      <c r="G395">
        <v>6</v>
      </c>
      <c r="H395">
        <v>23</v>
      </c>
      <c r="I395" t="s">
        <v>10879</v>
      </c>
      <c r="J395" t="s">
        <v>175</v>
      </c>
      <c r="K395" t="s">
        <v>10880</v>
      </c>
      <c r="L395" t="s">
        <v>7410</v>
      </c>
      <c r="M395" t="s">
        <v>10884</v>
      </c>
      <c r="N395" t="s">
        <v>10881</v>
      </c>
      <c r="O395" t="s">
        <v>10882</v>
      </c>
      <c r="P395" t="s">
        <v>10428</v>
      </c>
      <c r="Q395" t="s">
        <v>10883</v>
      </c>
      <c r="R395" t="s">
        <v>4837</v>
      </c>
    </row>
    <row r="396" spans="1:18" x14ac:dyDescent="0.3">
      <c r="A396">
        <v>395</v>
      </c>
      <c r="B396" s="1">
        <v>45453.907222222224</v>
      </c>
      <c r="C396" s="1">
        <v>45453.924166666664</v>
      </c>
      <c r="D396" t="s">
        <v>10885</v>
      </c>
      <c r="E396" t="s">
        <v>10886</v>
      </c>
      <c r="F396" t="s">
        <v>10886</v>
      </c>
      <c r="G396">
        <v>6</v>
      </c>
      <c r="H396">
        <v>19</v>
      </c>
      <c r="I396" t="s">
        <v>10887</v>
      </c>
      <c r="J396" t="s">
        <v>10888</v>
      </c>
      <c r="K396" t="s">
        <v>10889</v>
      </c>
      <c r="L396" t="s">
        <v>10890</v>
      </c>
      <c r="M396" t="s">
        <v>10894</v>
      </c>
      <c r="N396" t="s">
        <v>9854</v>
      </c>
      <c r="O396" t="s">
        <v>10891</v>
      </c>
      <c r="P396" t="s">
        <v>10892</v>
      </c>
      <c r="Q396" t="s">
        <v>10893</v>
      </c>
      <c r="R396" t="s">
        <v>4811</v>
      </c>
    </row>
    <row r="397" spans="1:18" x14ac:dyDescent="0.3">
      <c r="A397">
        <v>396</v>
      </c>
      <c r="B397" s="1">
        <v>45454.310682870368</v>
      </c>
      <c r="C397" s="1">
        <v>45454.325682870367</v>
      </c>
      <c r="D397" t="s">
        <v>10895</v>
      </c>
      <c r="E397" t="s">
        <v>10896</v>
      </c>
      <c r="F397" t="s">
        <v>10896</v>
      </c>
      <c r="G397">
        <v>6</v>
      </c>
      <c r="H397">
        <v>22</v>
      </c>
      <c r="I397" t="s">
        <v>6732</v>
      </c>
      <c r="J397" t="s">
        <v>10897</v>
      </c>
      <c r="K397" t="s">
        <v>10898</v>
      </c>
      <c r="L397" t="s">
        <v>7973</v>
      </c>
      <c r="M397" t="s">
        <v>10902</v>
      </c>
      <c r="N397" t="s">
        <v>5791</v>
      </c>
      <c r="O397" t="s">
        <v>10899</v>
      </c>
      <c r="P397" t="s">
        <v>10900</v>
      </c>
      <c r="Q397" t="s">
        <v>10901</v>
      </c>
      <c r="R397" t="s">
        <v>4811</v>
      </c>
    </row>
    <row r="398" spans="1:18" x14ac:dyDescent="0.3">
      <c r="A398">
        <v>397</v>
      </c>
      <c r="B398" s="1">
        <v>45454.778587962966</v>
      </c>
      <c r="C398" s="1">
        <v>45454.786134259259</v>
      </c>
      <c r="D398" t="s">
        <v>10903</v>
      </c>
      <c r="E398" t="s">
        <v>10904</v>
      </c>
      <c r="F398" t="s">
        <v>10905</v>
      </c>
      <c r="G398">
        <v>6</v>
      </c>
      <c r="H398">
        <v>38</v>
      </c>
      <c r="I398" t="s">
        <v>10906</v>
      </c>
      <c r="J398" t="s">
        <v>10907</v>
      </c>
      <c r="K398" t="s">
        <v>10908</v>
      </c>
      <c r="L398" t="s">
        <v>10909</v>
      </c>
      <c r="M398" t="s">
        <v>10913</v>
      </c>
      <c r="N398" t="s">
        <v>10910</v>
      </c>
      <c r="O398" t="s">
        <v>10911</v>
      </c>
      <c r="P398" t="s">
        <v>10912</v>
      </c>
      <c r="Q398" t="s">
        <v>10803</v>
      </c>
      <c r="R398" t="s">
        <v>4811</v>
      </c>
    </row>
    <row r="399" spans="1:18" x14ac:dyDescent="0.3">
      <c r="A399">
        <v>398</v>
      </c>
      <c r="B399" s="1">
        <v>45454.819305555553</v>
      </c>
      <c r="C399" s="1">
        <v>45454.819374999999</v>
      </c>
      <c r="D399" t="s">
        <v>10914</v>
      </c>
      <c r="E399" t="s">
        <v>10915</v>
      </c>
      <c r="F399" t="s">
        <v>10915</v>
      </c>
      <c r="G399">
        <v>10</v>
      </c>
      <c r="H399">
        <v>11</v>
      </c>
      <c r="I399" t="s">
        <v>10916</v>
      </c>
      <c r="J399" t="s">
        <v>10917</v>
      </c>
      <c r="K399" t="s">
        <v>10918</v>
      </c>
      <c r="L399" t="s">
        <v>10919</v>
      </c>
      <c r="M399" t="s">
        <v>10923</v>
      </c>
      <c r="N399" t="s">
        <v>5026</v>
      </c>
      <c r="O399" t="s">
        <v>10920</v>
      </c>
      <c r="P399" t="s">
        <v>10921</v>
      </c>
      <c r="Q399" t="s">
        <v>10922</v>
      </c>
      <c r="R399" t="s">
        <v>4811</v>
      </c>
    </row>
    <row r="400" spans="1:18" x14ac:dyDescent="0.3">
      <c r="A400">
        <v>399</v>
      </c>
      <c r="B400" s="1">
        <v>45454.819837962961</v>
      </c>
      <c r="C400" s="1">
        <v>45454.822453703702</v>
      </c>
      <c r="D400" t="s">
        <v>10924</v>
      </c>
      <c r="E400" t="s">
        <v>10925</v>
      </c>
      <c r="F400" t="s">
        <v>10926</v>
      </c>
      <c r="G400">
        <v>10</v>
      </c>
      <c r="H400">
        <v>4</v>
      </c>
      <c r="I400" t="s">
        <v>10927</v>
      </c>
      <c r="J400" t="s">
        <v>2809</v>
      </c>
      <c r="K400" t="s">
        <v>10928</v>
      </c>
      <c r="L400" t="s">
        <v>7410</v>
      </c>
      <c r="M400" t="s">
        <v>10930</v>
      </c>
      <c r="N400" t="s">
        <v>5026</v>
      </c>
      <c r="O400" t="s">
        <v>10920</v>
      </c>
      <c r="P400" t="s">
        <v>5036</v>
      </c>
      <c r="Q400" t="s">
        <v>10929</v>
      </c>
      <c r="R400" t="s">
        <v>4811</v>
      </c>
    </row>
    <row r="401" spans="1:18" x14ac:dyDescent="0.3">
      <c r="A401">
        <v>400</v>
      </c>
      <c r="B401" s="1">
        <v>45454.801481481481</v>
      </c>
      <c r="C401" s="1">
        <v>45454.826736111114</v>
      </c>
      <c r="D401" t="s">
        <v>10931</v>
      </c>
      <c r="E401" t="s">
        <v>10932</v>
      </c>
      <c r="F401" t="s">
        <v>10933</v>
      </c>
      <c r="G401">
        <v>10</v>
      </c>
      <c r="H401">
        <v>36</v>
      </c>
      <c r="I401" t="s">
        <v>4865</v>
      </c>
      <c r="J401" t="s">
        <v>10934</v>
      </c>
      <c r="K401" t="s">
        <v>10935</v>
      </c>
      <c r="L401" t="s">
        <v>7973</v>
      </c>
      <c r="M401" t="s">
        <v>10939</v>
      </c>
      <c r="N401" t="s">
        <v>10936</v>
      </c>
      <c r="O401" t="s">
        <v>10937</v>
      </c>
      <c r="P401" t="s">
        <v>10938</v>
      </c>
      <c r="Q401" t="s">
        <v>5205</v>
      </c>
      <c r="R401" t="s">
        <v>4837</v>
      </c>
    </row>
    <row r="402" spans="1:18" x14ac:dyDescent="0.3">
      <c r="A402">
        <v>401</v>
      </c>
      <c r="B402" s="1">
        <v>45454.820497685185</v>
      </c>
      <c r="C402" s="1">
        <v>45454.83016203704</v>
      </c>
      <c r="D402" t="s">
        <v>10940</v>
      </c>
      <c r="E402" t="s">
        <v>10941</v>
      </c>
      <c r="F402" t="s">
        <v>10942</v>
      </c>
      <c r="G402">
        <v>6</v>
      </c>
      <c r="H402">
        <v>34</v>
      </c>
      <c r="I402" t="s">
        <v>8317</v>
      </c>
      <c r="J402" t="s">
        <v>10943</v>
      </c>
      <c r="K402" t="s">
        <v>10944</v>
      </c>
      <c r="L402" t="s">
        <v>10248</v>
      </c>
      <c r="M402" t="s">
        <v>10947</v>
      </c>
      <c r="N402" t="s">
        <v>10945</v>
      </c>
      <c r="O402" t="s">
        <v>10946</v>
      </c>
      <c r="P402" t="s">
        <v>5036</v>
      </c>
      <c r="Q402" t="s">
        <v>4864</v>
      </c>
      <c r="R402" t="s">
        <v>4811</v>
      </c>
    </row>
    <row r="403" spans="1:18" x14ac:dyDescent="0.3">
      <c r="A403">
        <v>402</v>
      </c>
      <c r="B403" s="1">
        <v>45454.828912037039</v>
      </c>
      <c r="C403" s="1">
        <v>45454.848263888889</v>
      </c>
      <c r="D403" t="s">
        <v>10948</v>
      </c>
      <c r="E403" t="s">
        <v>10949</v>
      </c>
      <c r="F403" t="s">
        <v>10949</v>
      </c>
      <c r="G403">
        <v>10</v>
      </c>
      <c r="H403">
        <v>16</v>
      </c>
      <c r="I403" t="s">
        <v>1194</v>
      </c>
      <c r="J403" t="s">
        <v>10950</v>
      </c>
      <c r="K403" t="s">
        <v>10951</v>
      </c>
      <c r="L403" t="s">
        <v>10952</v>
      </c>
      <c r="M403" t="s">
        <v>10956</v>
      </c>
      <c r="N403" t="s">
        <v>10953</v>
      </c>
      <c r="O403" t="s">
        <v>10920</v>
      </c>
      <c r="P403" t="s">
        <v>10954</v>
      </c>
      <c r="Q403" t="s">
        <v>10955</v>
      </c>
      <c r="R403" t="s">
        <v>4811</v>
      </c>
    </row>
    <row r="404" spans="1:18" x14ac:dyDescent="0.3">
      <c r="A404">
        <v>403</v>
      </c>
      <c r="B404" s="1">
        <v>45454.846076388887</v>
      </c>
      <c r="C404" s="1">
        <v>45454.851261574076</v>
      </c>
      <c r="D404" t="s">
        <v>10957</v>
      </c>
      <c r="E404" t="s">
        <v>10958</v>
      </c>
      <c r="F404" t="s">
        <v>10959</v>
      </c>
      <c r="G404">
        <v>6</v>
      </c>
      <c r="H404">
        <v>24</v>
      </c>
      <c r="I404" t="s">
        <v>10960</v>
      </c>
      <c r="J404" t="s">
        <v>10961</v>
      </c>
      <c r="K404" t="s">
        <v>10962</v>
      </c>
      <c r="L404" t="s">
        <v>7410</v>
      </c>
      <c r="M404" t="s">
        <v>10966</v>
      </c>
      <c r="N404" t="s">
        <v>10963</v>
      </c>
      <c r="O404" t="s">
        <v>10964</v>
      </c>
      <c r="P404" t="s">
        <v>5036</v>
      </c>
      <c r="Q404" t="s">
        <v>10965</v>
      </c>
      <c r="R404" t="s">
        <v>4837</v>
      </c>
    </row>
    <row r="405" spans="1:18" x14ac:dyDescent="0.3">
      <c r="A405">
        <v>404</v>
      </c>
      <c r="B405" s="1">
        <v>45454.824930555558</v>
      </c>
      <c r="C405" s="1">
        <v>45454.853125000001</v>
      </c>
      <c r="D405" t="s">
        <v>10967</v>
      </c>
      <c r="E405" t="s">
        <v>10968</v>
      </c>
      <c r="F405" t="s">
        <v>10969</v>
      </c>
      <c r="G405">
        <v>10</v>
      </c>
      <c r="H405">
        <v>32</v>
      </c>
      <c r="I405" t="s">
        <v>10970</v>
      </c>
      <c r="J405" t="s">
        <v>10971</v>
      </c>
      <c r="K405" t="s">
        <v>10972</v>
      </c>
      <c r="L405" t="s">
        <v>7856</v>
      </c>
      <c r="M405" t="s">
        <v>10977</v>
      </c>
      <c r="N405" t="s">
        <v>10973</v>
      </c>
      <c r="O405" t="s">
        <v>10974</v>
      </c>
      <c r="P405" t="s">
        <v>10975</v>
      </c>
      <c r="Q405" t="s">
        <v>10976</v>
      </c>
      <c r="R405" t="s">
        <v>4811</v>
      </c>
    </row>
    <row r="406" spans="1:18" x14ac:dyDescent="0.3">
      <c r="A406">
        <v>405</v>
      </c>
      <c r="B406" s="1">
        <v>45454.853564814817</v>
      </c>
      <c r="C406" s="1">
        <v>45454.857094907406</v>
      </c>
      <c r="D406" t="s">
        <v>10978</v>
      </c>
      <c r="E406" t="s">
        <v>10979</v>
      </c>
      <c r="F406" t="s">
        <v>10980</v>
      </c>
      <c r="G406">
        <v>6</v>
      </c>
      <c r="H406">
        <v>16</v>
      </c>
      <c r="I406" t="s">
        <v>10981</v>
      </c>
      <c r="J406" t="s">
        <v>10982</v>
      </c>
      <c r="K406" t="s">
        <v>10983</v>
      </c>
      <c r="L406" t="s">
        <v>7856</v>
      </c>
      <c r="M406" t="s">
        <v>10987</v>
      </c>
      <c r="N406" t="s">
        <v>5026</v>
      </c>
      <c r="O406" t="s">
        <v>10984</v>
      </c>
      <c r="P406" t="s">
        <v>10985</v>
      </c>
      <c r="Q406" t="s">
        <v>10986</v>
      </c>
      <c r="R406" t="s">
        <v>4811</v>
      </c>
    </row>
    <row r="407" spans="1:18" x14ac:dyDescent="0.3">
      <c r="A407">
        <v>406</v>
      </c>
      <c r="B407" s="1">
        <v>45454.857789351852</v>
      </c>
      <c r="C407" s="1">
        <v>45454.858946759261</v>
      </c>
      <c r="D407" t="s">
        <v>10988</v>
      </c>
      <c r="E407" t="s">
        <v>10989</v>
      </c>
      <c r="F407" t="s">
        <v>10990</v>
      </c>
      <c r="G407">
        <v>10</v>
      </c>
      <c r="H407">
        <v>6</v>
      </c>
      <c r="I407" t="s">
        <v>7991</v>
      </c>
      <c r="J407" t="s">
        <v>10991</v>
      </c>
      <c r="K407" t="s">
        <v>10992</v>
      </c>
      <c r="L407" t="s">
        <v>7410</v>
      </c>
      <c r="M407" t="s">
        <v>10995</v>
      </c>
      <c r="N407" t="s">
        <v>10993</v>
      </c>
      <c r="O407" t="s">
        <v>10920</v>
      </c>
      <c r="P407" t="s">
        <v>6660</v>
      </c>
      <c r="Q407" t="s">
        <v>10994</v>
      </c>
      <c r="R407" t="s">
        <v>4811</v>
      </c>
    </row>
    <row r="408" spans="1:18" x14ac:dyDescent="0.3">
      <c r="A408">
        <v>407</v>
      </c>
      <c r="B408" s="1">
        <v>45454.813576388886</v>
      </c>
      <c r="C408" s="1">
        <v>45454.864432870374</v>
      </c>
      <c r="D408" t="s">
        <v>10996</v>
      </c>
      <c r="E408" t="s">
        <v>10997</v>
      </c>
      <c r="F408" t="s">
        <v>10998</v>
      </c>
      <c r="G408">
        <v>6</v>
      </c>
      <c r="H408">
        <v>7</v>
      </c>
      <c r="I408" t="s">
        <v>10999</v>
      </c>
      <c r="J408" t="s">
        <v>65</v>
      </c>
      <c r="K408" t="s">
        <v>11000</v>
      </c>
      <c r="L408" t="s">
        <v>11001</v>
      </c>
      <c r="M408" t="s">
        <v>11006</v>
      </c>
      <c r="N408" t="s">
        <v>11002</v>
      </c>
      <c r="O408" t="s">
        <v>11003</v>
      </c>
      <c r="P408" t="s">
        <v>11004</v>
      </c>
      <c r="Q408" t="s">
        <v>11005</v>
      </c>
      <c r="R408" t="s">
        <v>4811</v>
      </c>
    </row>
    <row r="409" spans="1:18" x14ac:dyDescent="0.3">
      <c r="A409">
        <v>408</v>
      </c>
      <c r="B409" s="1">
        <v>45454.874085648145</v>
      </c>
      <c r="C409" s="1">
        <v>45454.87703703704</v>
      </c>
      <c r="D409" t="s">
        <v>11007</v>
      </c>
      <c r="E409" t="s">
        <v>11008</v>
      </c>
      <c r="F409" t="s">
        <v>11009</v>
      </c>
      <c r="G409">
        <v>10</v>
      </c>
      <c r="H409">
        <v>14</v>
      </c>
      <c r="I409" t="s">
        <v>11010</v>
      </c>
      <c r="J409" t="s">
        <v>8657</v>
      </c>
      <c r="K409" t="s">
        <v>10918</v>
      </c>
      <c r="L409" t="s">
        <v>11011</v>
      </c>
      <c r="M409" t="s">
        <v>10923</v>
      </c>
      <c r="N409" t="s">
        <v>11012</v>
      </c>
      <c r="O409" t="s">
        <v>10920</v>
      </c>
      <c r="P409" t="s">
        <v>11013</v>
      </c>
      <c r="Q409" t="s">
        <v>11014</v>
      </c>
      <c r="R409" t="s">
        <v>4811</v>
      </c>
    </row>
    <row r="410" spans="1:18" x14ac:dyDescent="0.3">
      <c r="A410">
        <v>409</v>
      </c>
      <c r="B410" s="1">
        <v>45454.872812499998</v>
      </c>
      <c r="C410" s="1">
        <v>45454.887372685182</v>
      </c>
      <c r="D410" t="s">
        <v>11015</v>
      </c>
      <c r="E410" t="s">
        <v>11016</v>
      </c>
      <c r="F410" t="s">
        <v>11016</v>
      </c>
      <c r="G410">
        <v>6</v>
      </c>
      <c r="H410">
        <v>18</v>
      </c>
      <c r="I410" t="s">
        <v>11017</v>
      </c>
      <c r="J410" t="s">
        <v>11018</v>
      </c>
      <c r="K410" t="s">
        <v>11019</v>
      </c>
      <c r="L410" t="s">
        <v>11020</v>
      </c>
      <c r="M410" t="s">
        <v>11025</v>
      </c>
      <c r="N410" t="s">
        <v>11021</v>
      </c>
      <c r="O410" t="s">
        <v>11022</v>
      </c>
      <c r="P410" t="s">
        <v>11023</v>
      </c>
      <c r="Q410" t="s">
        <v>11024</v>
      </c>
      <c r="R410" t="s">
        <v>4811</v>
      </c>
    </row>
    <row r="411" spans="1:18" x14ac:dyDescent="0.3">
      <c r="A411">
        <v>410</v>
      </c>
      <c r="B411" s="1">
        <v>45454.889398148145</v>
      </c>
      <c r="C411" s="1">
        <v>45454.894201388888</v>
      </c>
      <c r="D411" t="s">
        <v>11026</v>
      </c>
      <c r="E411" t="s">
        <v>11027</v>
      </c>
      <c r="F411" t="s">
        <v>11027</v>
      </c>
      <c r="G411">
        <v>10</v>
      </c>
      <c r="H411">
        <v>15</v>
      </c>
      <c r="I411" t="s">
        <v>7991</v>
      </c>
      <c r="J411" t="s">
        <v>1037</v>
      </c>
      <c r="K411" t="s">
        <v>11028</v>
      </c>
      <c r="L411" t="s">
        <v>7410</v>
      </c>
      <c r="M411" t="s">
        <v>11031</v>
      </c>
      <c r="N411" t="s">
        <v>5026</v>
      </c>
      <c r="O411" t="s">
        <v>11029</v>
      </c>
      <c r="P411" t="s">
        <v>7431</v>
      </c>
      <c r="Q411" t="s">
        <v>11030</v>
      </c>
      <c r="R411" t="s">
        <v>4811</v>
      </c>
    </row>
    <row r="412" spans="1:18" x14ac:dyDescent="0.3">
      <c r="A412">
        <v>411</v>
      </c>
      <c r="B412" s="1">
        <v>45454.879363425927</v>
      </c>
      <c r="C412" s="1">
        <v>45454.900231481479</v>
      </c>
      <c r="D412" t="s">
        <v>11032</v>
      </c>
      <c r="E412" t="s">
        <v>11033</v>
      </c>
      <c r="F412" t="s">
        <v>11033</v>
      </c>
      <c r="G412">
        <v>6</v>
      </c>
      <c r="H412">
        <v>26</v>
      </c>
      <c r="I412" t="s">
        <v>4865</v>
      </c>
      <c r="J412" t="s">
        <v>1037</v>
      </c>
      <c r="K412" t="s">
        <v>11034</v>
      </c>
      <c r="L412" t="s">
        <v>7856</v>
      </c>
      <c r="M412" t="s">
        <v>11039</v>
      </c>
      <c r="N412" t="s">
        <v>11035</v>
      </c>
      <c r="O412" t="s">
        <v>11036</v>
      </c>
      <c r="P412" t="s">
        <v>11037</v>
      </c>
      <c r="Q412" t="s">
        <v>11038</v>
      </c>
      <c r="R412" t="s">
        <v>4811</v>
      </c>
    </row>
    <row r="413" spans="1:18" x14ac:dyDescent="0.3">
      <c r="A413">
        <v>412</v>
      </c>
      <c r="B413" s="1">
        <v>45454.897939814815</v>
      </c>
      <c r="C413" s="1">
        <v>45454.900706018518</v>
      </c>
      <c r="D413" t="s">
        <v>11040</v>
      </c>
      <c r="E413" t="s">
        <v>11041</v>
      </c>
      <c r="F413" t="s">
        <v>11041</v>
      </c>
      <c r="G413">
        <v>10</v>
      </c>
      <c r="H413">
        <v>35</v>
      </c>
      <c r="I413" t="s">
        <v>11042</v>
      </c>
      <c r="J413" t="s">
        <v>11043</v>
      </c>
      <c r="K413" t="s">
        <v>11044</v>
      </c>
      <c r="L413" t="s">
        <v>7856</v>
      </c>
      <c r="M413" t="s">
        <v>11049</v>
      </c>
      <c r="N413" t="s">
        <v>11045</v>
      </c>
      <c r="O413" t="s">
        <v>11046</v>
      </c>
      <c r="P413" t="s">
        <v>11047</v>
      </c>
      <c r="Q413" t="s">
        <v>11048</v>
      </c>
      <c r="R413" t="s">
        <v>4811</v>
      </c>
    </row>
    <row r="414" spans="1:18" x14ac:dyDescent="0.3">
      <c r="A414">
        <v>413</v>
      </c>
      <c r="B414" s="1">
        <v>45454.888287037036</v>
      </c>
      <c r="C414" s="1">
        <v>45454.901574074072</v>
      </c>
      <c r="D414" t="s">
        <v>11050</v>
      </c>
      <c r="E414" t="s">
        <v>11051</v>
      </c>
      <c r="F414" t="s">
        <v>11052</v>
      </c>
      <c r="G414">
        <v>6</v>
      </c>
      <c r="H414">
        <v>2</v>
      </c>
      <c r="I414" t="s">
        <v>10349</v>
      </c>
      <c r="J414" t="s">
        <v>107</v>
      </c>
      <c r="K414" t="s">
        <v>11053</v>
      </c>
      <c r="L414" t="s">
        <v>7410</v>
      </c>
      <c r="M414" t="s">
        <v>11057</v>
      </c>
      <c r="N414" t="s">
        <v>5026</v>
      </c>
      <c r="O414" t="s">
        <v>11054</v>
      </c>
      <c r="P414" t="s">
        <v>11055</v>
      </c>
      <c r="Q414" t="s">
        <v>11056</v>
      </c>
      <c r="R414" t="s">
        <v>4811</v>
      </c>
    </row>
    <row r="415" spans="1:18" x14ac:dyDescent="0.3">
      <c r="A415">
        <v>414</v>
      </c>
      <c r="B415" s="1">
        <v>45454.897303240738</v>
      </c>
      <c r="C415" s="1">
        <v>45454.909861111111</v>
      </c>
      <c r="D415" t="s">
        <v>11058</v>
      </c>
      <c r="E415" t="s">
        <v>11059</v>
      </c>
      <c r="F415" t="s">
        <v>11060</v>
      </c>
      <c r="G415">
        <v>10</v>
      </c>
      <c r="H415">
        <v>20</v>
      </c>
      <c r="I415" t="s">
        <v>4865</v>
      </c>
      <c r="J415" t="s">
        <v>9336</v>
      </c>
      <c r="K415" t="s">
        <v>11061</v>
      </c>
      <c r="L415" t="s">
        <v>11062</v>
      </c>
      <c r="M415" t="s">
        <v>11064</v>
      </c>
      <c r="N415" t="s">
        <v>7377</v>
      </c>
      <c r="O415" t="s">
        <v>9619</v>
      </c>
      <c r="P415" t="s">
        <v>5036</v>
      </c>
      <c r="Q415" t="s">
        <v>11063</v>
      </c>
      <c r="R415" t="s">
        <v>4811</v>
      </c>
    </row>
    <row r="416" spans="1:18" x14ac:dyDescent="0.3">
      <c r="A416">
        <v>415</v>
      </c>
      <c r="B416" s="1">
        <v>45454.904942129629</v>
      </c>
      <c r="C416" s="1">
        <v>45454.912986111114</v>
      </c>
      <c r="D416" t="s">
        <v>11065</v>
      </c>
      <c r="E416" t="s">
        <v>11066</v>
      </c>
      <c r="F416" t="s">
        <v>11067</v>
      </c>
      <c r="G416">
        <v>10</v>
      </c>
      <c r="H416">
        <v>10</v>
      </c>
      <c r="I416" t="s">
        <v>11068</v>
      </c>
      <c r="J416" t="s">
        <v>11069</v>
      </c>
      <c r="K416" t="s">
        <v>11070</v>
      </c>
      <c r="L416" t="s">
        <v>11071</v>
      </c>
      <c r="M416" t="s">
        <v>11075</v>
      </c>
      <c r="N416" t="s">
        <v>11072</v>
      </c>
      <c r="O416" t="s">
        <v>10920</v>
      </c>
      <c r="P416" t="s">
        <v>11073</v>
      </c>
      <c r="Q416" t="s">
        <v>11074</v>
      </c>
      <c r="R416" t="s">
        <v>4811</v>
      </c>
    </row>
    <row r="417" spans="1:18" x14ac:dyDescent="0.3">
      <c r="A417">
        <v>416</v>
      </c>
      <c r="B417" s="1">
        <v>45454.918240740742</v>
      </c>
      <c r="C417" s="1">
        <v>45454.918449074074</v>
      </c>
      <c r="D417" t="s">
        <v>11076</v>
      </c>
      <c r="E417" t="s">
        <v>11077</v>
      </c>
      <c r="F417" t="s">
        <v>11078</v>
      </c>
      <c r="G417">
        <v>10</v>
      </c>
      <c r="H417">
        <v>29</v>
      </c>
      <c r="I417" t="s">
        <v>9739</v>
      </c>
      <c r="J417" t="s">
        <v>11079</v>
      </c>
      <c r="K417" t="s">
        <v>11080</v>
      </c>
      <c r="L417" t="s">
        <v>8707</v>
      </c>
      <c r="M417" t="s">
        <v>11085</v>
      </c>
      <c r="N417" t="s">
        <v>11081</v>
      </c>
      <c r="O417" t="s">
        <v>11082</v>
      </c>
      <c r="P417" t="s">
        <v>11083</v>
      </c>
      <c r="Q417" t="s">
        <v>11084</v>
      </c>
      <c r="R417" t="s">
        <v>4811</v>
      </c>
    </row>
    <row r="418" spans="1:18" x14ac:dyDescent="0.3">
      <c r="A418">
        <v>417</v>
      </c>
      <c r="B418" s="1">
        <v>45455.290405092594</v>
      </c>
      <c r="C418" s="1">
        <v>45455.302951388891</v>
      </c>
      <c r="D418" t="s">
        <v>11086</v>
      </c>
      <c r="E418" t="s">
        <v>11087</v>
      </c>
      <c r="F418" t="s">
        <v>11087</v>
      </c>
      <c r="G418">
        <v>6</v>
      </c>
      <c r="H418">
        <v>5</v>
      </c>
      <c r="I418" t="s">
        <v>11088</v>
      </c>
      <c r="J418" t="s">
        <v>11089</v>
      </c>
      <c r="K418" t="s">
        <v>9193</v>
      </c>
      <c r="L418" t="s">
        <v>11090</v>
      </c>
      <c r="M418" t="s">
        <v>11094</v>
      </c>
      <c r="N418" t="s">
        <v>11091</v>
      </c>
      <c r="O418" t="s">
        <v>11092</v>
      </c>
      <c r="P418" t="s">
        <v>11093</v>
      </c>
      <c r="Q418" t="s">
        <v>4864</v>
      </c>
      <c r="R418" t="s">
        <v>4811</v>
      </c>
    </row>
    <row r="419" spans="1:18" x14ac:dyDescent="0.3">
      <c r="A419">
        <v>418</v>
      </c>
      <c r="B419" s="1">
        <v>45455.288888888892</v>
      </c>
      <c r="C419" s="1">
        <v>45455.305706018517</v>
      </c>
      <c r="D419" t="s">
        <v>11095</v>
      </c>
      <c r="E419" t="s">
        <v>11096</v>
      </c>
      <c r="F419" t="s">
        <v>11096</v>
      </c>
      <c r="G419">
        <v>6</v>
      </c>
      <c r="H419">
        <v>4</v>
      </c>
      <c r="I419" t="s">
        <v>11097</v>
      </c>
      <c r="J419" t="s">
        <v>11098</v>
      </c>
      <c r="K419" t="s">
        <v>11099</v>
      </c>
      <c r="L419" t="s">
        <v>11100</v>
      </c>
      <c r="M419" t="s">
        <v>11104</v>
      </c>
      <c r="N419" t="s">
        <v>11101</v>
      </c>
      <c r="O419" t="s">
        <v>11102</v>
      </c>
      <c r="P419" t="s">
        <v>11004</v>
      </c>
      <c r="Q419" t="s">
        <v>11103</v>
      </c>
      <c r="R419" t="s">
        <v>4811</v>
      </c>
    </row>
    <row r="420" spans="1:18" x14ac:dyDescent="0.3">
      <c r="A420">
        <v>419</v>
      </c>
      <c r="B420" s="1">
        <v>45455.321828703702</v>
      </c>
      <c r="C420" s="1">
        <v>45455.323599537034</v>
      </c>
      <c r="D420" t="s">
        <v>11105</v>
      </c>
      <c r="E420" t="s">
        <v>11106</v>
      </c>
      <c r="F420" t="s">
        <v>11106</v>
      </c>
      <c r="G420">
        <v>10</v>
      </c>
      <c r="H420">
        <v>18</v>
      </c>
      <c r="I420" t="s">
        <v>11107</v>
      </c>
      <c r="J420" t="s">
        <v>11108</v>
      </c>
      <c r="K420" t="s">
        <v>11109</v>
      </c>
      <c r="L420" t="s">
        <v>7410</v>
      </c>
      <c r="M420" t="s">
        <v>9563</v>
      </c>
      <c r="N420" t="s">
        <v>5026</v>
      </c>
      <c r="O420" t="s">
        <v>11110</v>
      </c>
      <c r="P420" t="s">
        <v>5036</v>
      </c>
      <c r="Q420" t="s">
        <v>11111</v>
      </c>
      <c r="R420" t="s">
        <v>4811</v>
      </c>
    </row>
    <row r="421" spans="1:18" x14ac:dyDescent="0.3">
      <c r="A421">
        <v>420</v>
      </c>
      <c r="B421" s="1">
        <v>45455.344988425924</v>
      </c>
      <c r="C421" s="1">
        <v>45455.346909722219</v>
      </c>
      <c r="D421" t="s">
        <v>11112</v>
      </c>
      <c r="E421" t="s">
        <v>11113</v>
      </c>
      <c r="F421" t="s">
        <v>11113</v>
      </c>
      <c r="G421">
        <v>10</v>
      </c>
      <c r="H421">
        <v>27</v>
      </c>
      <c r="I421" t="s">
        <v>11114</v>
      </c>
      <c r="J421" t="s">
        <v>11115</v>
      </c>
      <c r="K421" t="s">
        <v>10362</v>
      </c>
      <c r="L421" t="s">
        <v>8160</v>
      </c>
      <c r="M421" t="s">
        <v>10459</v>
      </c>
      <c r="N421" t="s">
        <v>11116</v>
      </c>
      <c r="O421" t="s">
        <v>11117</v>
      </c>
      <c r="P421" t="s">
        <v>11118</v>
      </c>
      <c r="Q421" t="s">
        <v>11119</v>
      </c>
      <c r="R421" t="s">
        <v>4811</v>
      </c>
    </row>
    <row r="422" spans="1:18" x14ac:dyDescent="0.3">
      <c r="A422">
        <v>421</v>
      </c>
      <c r="B422" s="1">
        <v>45455.359953703701</v>
      </c>
      <c r="C422" s="1">
        <v>45455.37736111111</v>
      </c>
      <c r="D422" t="s">
        <v>11120</v>
      </c>
      <c r="E422" t="s">
        <v>11121</v>
      </c>
      <c r="F422" t="s">
        <v>11121</v>
      </c>
      <c r="G422">
        <v>6</v>
      </c>
      <c r="H422">
        <v>11</v>
      </c>
      <c r="I422" t="s">
        <v>1194</v>
      </c>
      <c r="J422" t="s">
        <v>1037</v>
      </c>
      <c r="K422" t="s">
        <v>11122</v>
      </c>
      <c r="L422" t="s">
        <v>7410</v>
      </c>
      <c r="M422" t="s">
        <v>11126</v>
      </c>
      <c r="N422" t="s">
        <v>11123</v>
      </c>
      <c r="O422" t="s">
        <v>11124</v>
      </c>
      <c r="P422" t="s">
        <v>5036</v>
      </c>
      <c r="Q422" t="s">
        <v>11125</v>
      </c>
      <c r="R422" t="s">
        <v>4811</v>
      </c>
    </row>
    <row r="423" spans="1:18" x14ac:dyDescent="0.3">
      <c r="A423">
        <v>422</v>
      </c>
      <c r="B423" s="1">
        <v>45455.386203703703</v>
      </c>
      <c r="C423" s="1">
        <v>45455.397453703707</v>
      </c>
      <c r="D423" t="s">
        <v>11127</v>
      </c>
      <c r="E423" t="s">
        <v>11128</v>
      </c>
      <c r="F423" t="s">
        <v>11128</v>
      </c>
      <c r="G423">
        <v>6</v>
      </c>
      <c r="H423">
        <v>6</v>
      </c>
      <c r="I423" t="s">
        <v>4949</v>
      </c>
      <c r="J423" t="s">
        <v>11129</v>
      </c>
      <c r="K423" t="s">
        <v>11130</v>
      </c>
      <c r="L423" t="s">
        <v>7410</v>
      </c>
      <c r="M423" t="s">
        <v>11135</v>
      </c>
      <c r="N423" t="s">
        <v>11131</v>
      </c>
      <c r="O423" t="s">
        <v>11132</v>
      </c>
      <c r="P423" t="s">
        <v>11133</v>
      </c>
      <c r="Q423" t="s">
        <v>11134</v>
      </c>
      <c r="R423" t="s">
        <v>4811</v>
      </c>
    </row>
    <row r="424" spans="1:18" x14ac:dyDescent="0.3">
      <c r="A424">
        <v>423</v>
      </c>
      <c r="B424" s="1">
        <v>45455.412488425929</v>
      </c>
      <c r="C424" s="1">
        <v>45455.414988425924</v>
      </c>
      <c r="D424" t="s">
        <v>11136</v>
      </c>
      <c r="E424" t="s">
        <v>11137</v>
      </c>
      <c r="F424" t="s">
        <v>11137</v>
      </c>
      <c r="G424">
        <v>10</v>
      </c>
      <c r="H424">
        <v>13</v>
      </c>
      <c r="I424" t="s">
        <v>11010</v>
      </c>
      <c r="J424" t="s">
        <v>8657</v>
      </c>
      <c r="K424" t="s">
        <v>10918</v>
      </c>
      <c r="L424" t="s">
        <v>11011</v>
      </c>
      <c r="M424" t="s">
        <v>10923</v>
      </c>
      <c r="N424" t="s">
        <v>11012</v>
      </c>
      <c r="O424" t="s">
        <v>10920</v>
      </c>
      <c r="P424" t="s">
        <v>11013</v>
      </c>
      <c r="Q424" t="s">
        <v>11014</v>
      </c>
      <c r="R424" t="s">
        <v>4811</v>
      </c>
    </row>
    <row r="425" spans="1:18" x14ac:dyDescent="0.3">
      <c r="A425">
        <v>424</v>
      </c>
      <c r="B425" s="1">
        <v>45455.409560185188</v>
      </c>
      <c r="C425" s="1">
        <v>45455.415601851855</v>
      </c>
      <c r="D425" t="s">
        <v>11138</v>
      </c>
      <c r="E425" t="s">
        <v>11139</v>
      </c>
      <c r="F425" t="s">
        <v>11140</v>
      </c>
      <c r="G425">
        <v>10</v>
      </c>
      <c r="H425">
        <v>25</v>
      </c>
      <c r="I425" t="s">
        <v>11141</v>
      </c>
      <c r="J425" t="s">
        <v>11142</v>
      </c>
      <c r="K425" t="s">
        <v>11143</v>
      </c>
      <c r="L425" t="s">
        <v>7410</v>
      </c>
      <c r="M425" t="s">
        <v>10923</v>
      </c>
      <c r="N425" t="s">
        <v>8866</v>
      </c>
      <c r="O425" t="s">
        <v>10920</v>
      </c>
      <c r="P425" t="s">
        <v>11144</v>
      </c>
      <c r="Q425" t="s">
        <v>11145</v>
      </c>
      <c r="R425" t="s">
        <v>4811</v>
      </c>
    </row>
    <row r="426" spans="1:18" x14ac:dyDescent="0.3">
      <c r="A426">
        <v>425</v>
      </c>
      <c r="B426" s="1">
        <v>45455.40625</v>
      </c>
      <c r="C426" s="1">
        <v>45455.415833333333</v>
      </c>
      <c r="D426" t="s">
        <v>11146</v>
      </c>
      <c r="E426" t="s">
        <v>11147</v>
      </c>
      <c r="F426" t="s">
        <v>11148</v>
      </c>
      <c r="G426">
        <v>10</v>
      </c>
      <c r="H426">
        <v>24</v>
      </c>
      <c r="I426" t="s">
        <v>11149</v>
      </c>
      <c r="J426" t="s">
        <v>9740</v>
      </c>
      <c r="K426" t="s">
        <v>11150</v>
      </c>
      <c r="L426" t="s">
        <v>11151</v>
      </c>
      <c r="M426" t="s">
        <v>11156</v>
      </c>
      <c r="N426" t="s">
        <v>11152</v>
      </c>
      <c r="O426" t="s">
        <v>11153</v>
      </c>
      <c r="P426" t="s">
        <v>11154</v>
      </c>
      <c r="Q426" t="s">
        <v>11155</v>
      </c>
      <c r="R426" t="s">
        <v>4811</v>
      </c>
    </row>
    <row r="427" spans="1:18" x14ac:dyDescent="0.3">
      <c r="A427">
        <v>426</v>
      </c>
      <c r="B427" s="1">
        <v>45455.424641203703</v>
      </c>
      <c r="C427" s="1">
        <v>45455.425462962965</v>
      </c>
      <c r="D427" t="s">
        <v>11157</v>
      </c>
      <c r="E427" t="s">
        <v>11158</v>
      </c>
      <c r="F427" t="s">
        <v>11158</v>
      </c>
      <c r="G427">
        <v>10</v>
      </c>
      <c r="H427">
        <v>26</v>
      </c>
      <c r="I427" t="s">
        <v>11159</v>
      </c>
      <c r="J427" t="s">
        <v>11160</v>
      </c>
      <c r="K427" t="s">
        <v>10918</v>
      </c>
      <c r="L427" t="s">
        <v>11161</v>
      </c>
      <c r="M427" t="s">
        <v>10923</v>
      </c>
      <c r="N427" t="s">
        <v>11162</v>
      </c>
      <c r="O427" t="s">
        <v>10920</v>
      </c>
      <c r="P427" t="s">
        <v>11163</v>
      </c>
      <c r="Q427" t="s">
        <v>11164</v>
      </c>
      <c r="R427" t="s">
        <v>4811</v>
      </c>
    </row>
    <row r="428" spans="1:18" x14ac:dyDescent="0.3">
      <c r="A428">
        <v>427</v>
      </c>
      <c r="B428" s="1">
        <v>45455.424189814818</v>
      </c>
      <c r="C428" s="1">
        <v>45455.428113425929</v>
      </c>
      <c r="D428" t="s">
        <v>11165</v>
      </c>
      <c r="E428" t="s">
        <v>11166</v>
      </c>
      <c r="F428" t="s">
        <v>11166</v>
      </c>
      <c r="G428">
        <v>10</v>
      </c>
      <c r="H428">
        <v>40</v>
      </c>
      <c r="I428" t="s">
        <v>11167</v>
      </c>
      <c r="J428" t="s">
        <v>11168</v>
      </c>
      <c r="K428" t="s">
        <v>10918</v>
      </c>
      <c r="L428" t="s">
        <v>11169</v>
      </c>
      <c r="M428" t="s">
        <v>11173</v>
      </c>
      <c r="N428" t="s">
        <v>11170</v>
      </c>
      <c r="O428" t="s">
        <v>10920</v>
      </c>
      <c r="P428" t="s">
        <v>11171</v>
      </c>
      <c r="Q428" t="s">
        <v>11172</v>
      </c>
      <c r="R428" t="s">
        <v>4811</v>
      </c>
    </row>
    <row r="429" spans="1:18" x14ac:dyDescent="0.3">
      <c r="A429">
        <v>428</v>
      </c>
      <c r="B429" s="1">
        <v>45455.423819444448</v>
      </c>
      <c r="C429" s="1">
        <v>45455.429016203707</v>
      </c>
      <c r="D429" t="s">
        <v>11174</v>
      </c>
      <c r="E429" t="s">
        <v>11175</v>
      </c>
      <c r="F429" t="s">
        <v>11176</v>
      </c>
      <c r="G429">
        <v>10</v>
      </c>
      <c r="H429">
        <v>33</v>
      </c>
      <c r="I429" t="s">
        <v>11159</v>
      </c>
      <c r="J429" t="s">
        <v>10917</v>
      </c>
      <c r="K429" t="s">
        <v>11177</v>
      </c>
      <c r="L429" t="s">
        <v>10919</v>
      </c>
      <c r="M429" t="s">
        <v>10923</v>
      </c>
      <c r="N429" t="s">
        <v>11178</v>
      </c>
      <c r="O429" t="s">
        <v>10920</v>
      </c>
      <c r="P429" t="s">
        <v>10921</v>
      </c>
      <c r="Q429" t="s">
        <v>11179</v>
      </c>
      <c r="R429" t="s">
        <v>4811</v>
      </c>
    </row>
    <row r="430" spans="1:18" x14ac:dyDescent="0.3">
      <c r="A430">
        <v>429</v>
      </c>
      <c r="B430" s="1">
        <v>45455.427222222221</v>
      </c>
      <c r="C430" s="1">
        <v>45455.430231481485</v>
      </c>
      <c r="D430" t="s">
        <v>11180</v>
      </c>
      <c r="E430" t="s">
        <v>11181</v>
      </c>
      <c r="F430" t="s">
        <v>11181</v>
      </c>
      <c r="G430">
        <v>10</v>
      </c>
      <c r="H430">
        <v>8</v>
      </c>
      <c r="I430" t="s">
        <v>11010</v>
      </c>
      <c r="J430" t="s">
        <v>8657</v>
      </c>
      <c r="K430" t="s">
        <v>10918</v>
      </c>
      <c r="L430" t="s">
        <v>11011</v>
      </c>
      <c r="M430" t="s">
        <v>10923</v>
      </c>
      <c r="N430" t="s">
        <v>11012</v>
      </c>
      <c r="O430" t="s">
        <v>10920</v>
      </c>
      <c r="P430" t="s">
        <v>11013</v>
      </c>
      <c r="Q430" t="s">
        <v>11014</v>
      </c>
      <c r="R430" t="s">
        <v>4811</v>
      </c>
    </row>
    <row r="431" spans="1:18" x14ac:dyDescent="0.3">
      <c r="A431">
        <v>430</v>
      </c>
      <c r="B431" s="1">
        <v>45455.434340277781</v>
      </c>
      <c r="C431" s="1">
        <v>45455.438321759262</v>
      </c>
      <c r="D431" t="s">
        <v>11182</v>
      </c>
      <c r="E431" t="s">
        <v>11183</v>
      </c>
      <c r="F431" t="s">
        <v>11184</v>
      </c>
      <c r="G431">
        <v>9</v>
      </c>
      <c r="H431">
        <v>13</v>
      </c>
      <c r="I431" t="s">
        <v>11185</v>
      </c>
      <c r="J431" t="s">
        <v>6643</v>
      </c>
      <c r="K431" t="s">
        <v>6098</v>
      </c>
      <c r="L431" t="s">
        <v>11186</v>
      </c>
      <c r="M431" t="s">
        <v>11189</v>
      </c>
      <c r="N431" t="s">
        <v>5026</v>
      </c>
      <c r="O431" t="s">
        <v>11187</v>
      </c>
      <c r="P431" t="s">
        <v>7877</v>
      </c>
      <c r="Q431" t="s">
        <v>11188</v>
      </c>
      <c r="R431" t="s">
        <v>4811</v>
      </c>
    </row>
    <row r="432" spans="1:18" x14ac:dyDescent="0.3">
      <c r="A432">
        <v>431</v>
      </c>
      <c r="B432" s="1">
        <v>45455.432303240741</v>
      </c>
      <c r="C432" s="1">
        <v>45455.441516203704</v>
      </c>
      <c r="D432" t="s">
        <v>11190</v>
      </c>
      <c r="E432" t="s">
        <v>11191</v>
      </c>
      <c r="F432" t="s">
        <v>11192</v>
      </c>
      <c r="G432">
        <v>9</v>
      </c>
      <c r="H432">
        <v>30</v>
      </c>
      <c r="I432" t="s">
        <v>11193</v>
      </c>
      <c r="J432" t="s">
        <v>107</v>
      </c>
      <c r="K432" t="s">
        <v>10298</v>
      </c>
      <c r="L432" t="s">
        <v>11194</v>
      </c>
      <c r="M432" t="s">
        <v>10459</v>
      </c>
      <c r="N432" t="s">
        <v>11195</v>
      </c>
      <c r="O432" t="s">
        <v>11196</v>
      </c>
      <c r="P432" t="s">
        <v>11197</v>
      </c>
      <c r="Q432" t="s">
        <v>11198</v>
      </c>
      <c r="R432" t="s">
        <v>4811</v>
      </c>
    </row>
    <row r="433" spans="1:18" x14ac:dyDescent="0.3">
      <c r="A433">
        <v>432</v>
      </c>
      <c r="B433" s="1">
        <v>45455.435081018521</v>
      </c>
      <c r="C433" s="1">
        <v>45455.451539351852</v>
      </c>
      <c r="D433" t="s">
        <v>10627</v>
      </c>
      <c r="E433" t="s">
        <v>10628</v>
      </c>
      <c r="F433" t="s">
        <v>10628</v>
      </c>
      <c r="G433">
        <v>9</v>
      </c>
      <c r="H433">
        <v>33</v>
      </c>
      <c r="I433" t="s">
        <v>4865</v>
      </c>
      <c r="J433" t="s">
        <v>11199</v>
      </c>
      <c r="K433" t="s">
        <v>10362</v>
      </c>
      <c r="L433" t="s">
        <v>10594</v>
      </c>
      <c r="M433" t="s">
        <v>11203</v>
      </c>
      <c r="N433" t="s">
        <v>10595</v>
      </c>
      <c r="O433" t="s">
        <v>11200</v>
      </c>
      <c r="P433" t="s">
        <v>11201</v>
      </c>
      <c r="Q433" t="s">
        <v>11202</v>
      </c>
      <c r="R433" t="s">
        <v>4811</v>
      </c>
    </row>
    <row r="434" spans="1:18" x14ac:dyDescent="0.3">
      <c r="A434">
        <v>433</v>
      </c>
      <c r="B434" s="1">
        <v>45455.449872685182</v>
      </c>
      <c r="C434" s="1">
        <v>45455.45553240741</v>
      </c>
      <c r="D434" t="s">
        <v>10634</v>
      </c>
      <c r="E434" t="s">
        <v>10635</v>
      </c>
      <c r="F434" t="s">
        <v>10635</v>
      </c>
      <c r="G434">
        <v>9</v>
      </c>
      <c r="H434">
        <v>20</v>
      </c>
      <c r="I434" t="s">
        <v>4865</v>
      </c>
      <c r="J434" t="s">
        <v>11199</v>
      </c>
      <c r="K434" t="s">
        <v>10298</v>
      </c>
      <c r="L434" t="s">
        <v>10310</v>
      </c>
      <c r="M434" t="s">
        <v>10459</v>
      </c>
      <c r="N434" t="s">
        <v>11204</v>
      </c>
      <c r="O434" t="s">
        <v>11205</v>
      </c>
      <c r="P434" t="s">
        <v>11206</v>
      </c>
      <c r="Q434" t="s">
        <v>11207</v>
      </c>
      <c r="R434" t="s">
        <v>4811</v>
      </c>
    </row>
    <row r="435" spans="1:18" x14ac:dyDescent="0.3">
      <c r="A435">
        <v>434</v>
      </c>
      <c r="B435" s="1">
        <v>45455.996458333335</v>
      </c>
      <c r="C435" s="1">
        <v>45456.001250000001</v>
      </c>
      <c r="D435" t="s">
        <v>11208</v>
      </c>
      <c r="E435" t="s">
        <v>11209</v>
      </c>
      <c r="F435" t="s">
        <v>11209</v>
      </c>
      <c r="G435">
        <v>9</v>
      </c>
      <c r="H435">
        <v>18</v>
      </c>
      <c r="I435" t="s">
        <v>11210</v>
      </c>
      <c r="J435" t="s">
        <v>10494</v>
      </c>
      <c r="K435" t="s">
        <v>10298</v>
      </c>
      <c r="L435" t="s">
        <v>7856</v>
      </c>
      <c r="M435" t="s">
        <v>10459</v>
      </c>
      <c r="N435" t="s">
        <v>5026</v>
      </c>
      <c r="O435" t="s">
        <v>10291</v>
      </c>
      <c r="P435" t="s">
        <v>11211</v>
      </c>
      <c r="Q435" t="s">
        <v>11212</v>
      </c>
      <c r="R435" t="s">
        <v>4811</v>
      </c>
    </row>
    <row r="436" spans="1:18" x14ac:dyDescent="0.3">
      <c r="A436">
        <v>435</v>
      </c>
      <c r="B436" s="1">
        <v>45456.733067129629</v>
      </c>
      <c r="C436" s="1">
        <v>45456.738206018519</v>
      </c>
      <c r="D436" t="s">
        <v>11213</v>
      </c>
      <c r="E436" t="s">
        <v>11214</v>
      </c>
      <c r="F436" t="s">
        <v>11215</v>
      </c>
      <c r="G436">
        <v>10</v>
      </c>
      <c r="H436">
        <v>9</v>
      </c>
      <c r="I436" t="s">
        <v>11216</v>
      </c>
      <c r="J436" t="s">
        <v>11217</v>
      </c>
      <c r="K436" t="s">
        <v>11218</v>
      </c>
      <c r="L436" t="s">
        <v>6678</v>
      </c>
      <c r="M436" t="s">
        <v>11222</v>
      </c>
      <c r="N436" t="s">
        <v>11219</v>
      </c>
      <c r="O436" t="s">
        <v>11220</v>
      </c>
      <c r="P436" t="s">
        <v>4872</v>
      </c>
      <c r="Q436" t="s">
        <v>11221</v>
      </c>
      <c r="R436" t="s">
        <v>4837</v>
      </c>
    </row>
    <row r="437" spans="1:18" x14ac:dyDescent="0.3">
      <c r="A437">
        <v>436</v>
      </c>
      <c r="B437" s="1">
        <v>45456.837962962964</v>
      </c>
      <c r="C437" s="1">
        <v>45456.869849537034</v>
      </c>
      <c r="D437" t="s">
        <v>11223</v>
      </c>
      <c r="E437" t="s">
        <v>11224</v>
      </c>
      <c r="F437" t="s">
        <v>11225</v>
      </c>
      <c r="G437">
        <v>10</v>
      </c>
      <c r="H437">
        <v>12</v>
      </c>
      <c r="I437" t="s">
        <v>11226</v>
      </c>
      <c r="J437" t="s">
        <v>11227</v>
      </c>
      <c r="K437" t="s">
        <v>11228</v>
      </c>
      <c r="L437" t="s">
        <v>5640</v>
      </c>
      <c r="M437" t="s">
        <v>11231</v>
      </c>
      <c r="N437" t="s">
        <v>5026</v>
      </c>
      <c r="O437" t="s">
        <v>11229</v>
      </c>
      <c r="P437" t="s">
        <v>10428</v>
      </c>
      <c r="Q437" t="s">
        <v>11230</v>
      </c>
      <c r="R437" t="s">
        <v>4811</v>
      </c>
    </row>
    <row r="438" spans="1:18" x14ac:dyDescent="0.3">
      <c r="A438">
        <v>437</v>
      </c>
      <c r="B438" s="1">
        <v>45458.967476851853</v>
      </c>
      <c r="C438" s="1">
        <v>45458.967650462961</v>
      </c>
      <c r="D438" t="s">
        <v>11208</v>
      </c>
      <c r="E438" t="s">
        <v>11209</v>
      </c>
      <c r="F438" t="s">
        <v>11209</v>
      </c>
      <c r="G438">
        <v>9</v>
      </c>
      <c r="H438">
        <v>18</v>
      </c>
      <c r="I438" t="s">
        <v>11232</v>
      </c>
      <c r="J438" t="s">
        <v>6643</v>
      </c>
      <c r="K438" t="s">
        <v>10298</v>
      </c>
      <c r="L438" t="s">
        <v>8160</v>
      </c>
      <c r="M438" t="s">
        <v>10459</v>
      </c>
      <c r="N438" t="s">
        <v>10290</v>
      </c>
      <c r="O438" t="s">
        <v>10291</v>
      </c>
      <c r="P438" t="s">
        <v>11233</v>
      </c>
      <c r="Q438" t="s">
        <v>11234</v>
      </c>
      <c r="R438" t="s">
        <v>4811</v>
      </c>
    </row>
    <row r="439" spans="1:18" x14ac:dyDescent="0.3">
      <c r="A439">
        <v>438</v>
      </c>
      <c r="B439" s="1">
        <v>45461.631736111114</v>
      </c>
      <c r="C439" s="1">
        <v>45461.631851851853</v>
      </c>
      <c r="D439" t="s">
        <v>11235</v>
      </c>
      <c r="E439" t="s">
        <v>11236</v>
      </c>
      <c r="F439" t="s">
        <v>11237</v>
      </c>
      <c r="G439">
        <v>10</v>
      </c>
      <c r="H439">
        <v>1</v>
      </c>
      <c r="I439" t="s">
        <v>5020</v>
      </c>
      <c r="J439" t="s">
        <v>11238</v>
      </c>
      <c r="K439" t="s">
        <v>11239</v>
      </c>
      <c r="L439" t="s">
        <v>7410</v>
      </c>
      <c r="M439" t="s">
        <v>11242</v>
      </c>
      <c r="N439" t="s">
        <v>5026</v>
      </c>
      <c r="O439" t="s">
        <v>11240</v>
      </c>
      <c r="P439" t="s">
        <v>5036</v>
      </c>
      <c r="Q439" t="s">
        <v>11241</v>
      </c>
      <c r="R439" t="s">
        <v>4811</v>
      </c>
    </row>
    <row r="440" spans="1:18" x14ac:dyDescent="0.3">
      <c r="A440">
        <v>439</v>
      </c>
      <c r="B440" s="1">
        <v>45461.96634259259</v>
      </c>
      <c r="C440" s="1">
        <v>45461.970196759263</v>
      </c>
      <c r="D440" t="s">
        <v>11243</v>
      </c>
      <c r="E440" t="s">
        <v>11244</v>
      </c>
      <c r="F440" t="s">
        <v>11244</v>
      </c>
      <c r="G440">
        <v>10</v>
      </c>
      <c r="H440">
        <v>3</v>
      </c>
      <c r="I440" t="s">
        <v>4865</v>
      </c>
      <c r="J440" t="s">
        <v>11245</v>
      </c>
      <c r="K440" t="s">
        <v>11246</v>
      </c>
      <c r="L440" t="s">
        <v>10310</v>
      </c>
      <c r="M440" t="s">
        <v>10459</v>
      </c>
      <c r="N440" t="s">
        <v>10290</v>
      </c>
      <c r="O440" t="s">
        <v>11247</v>
      </c>
      <c r="P440" t="s">
        <v>11248</v>
      </c>
      <c r="Q440" t="s">
        <v>11249</v>
      </c>
      <c r="R440" t="s">
        <v>4811</v>
      </c>
    </row>
    <row r="441" spans="1:18" x14ac:dyDescent="0.3">
      <c r="A441">
        <v>440</v>
      </c>
      <c r="B441" s="1">
        <v>45468.863043981481</v>
      </c>
      <c r="C441" s="1">
        <v>45468.87773148148</v>
      </c>
      <c r="D441" t="s">
        <v>11250</v>
      </c>
      <c r="E441" t="s">
        <v>11251</v>
      </c>
      <c r="F441" t="s">
        <v>11251</v>
      </c>
      <c r="G441">
        <v>9</v>
      </c>
      <c r="H441">
        <v>10</v>
      </c>
      <c r="I441" t="s">
        <v>1194</v>
      </c>
      <c r="J441" t="s">
        <v>11252</v>
      </c>
      <c r="K441" t="s">
        <v>11253</v>
      </c>
      <c r="L441" t="s">
        <v>11254</v>
      </c>
      <c r="M441" t="s">
        <v>10459</v>
      </c>
      <c r="N441" t="s">
        <v>10485</v>
      </c>
      <c r="O441" t="s">
        <v>11255</v>
      </c>
      <c r="P441" t="s">
        <v>11256</v>
      </c>
      <c r="Q441" t="s">
        <v>11257</v>
      </c>
      <c r="R441" t="s">
        <v>4811</v>
      </c>
    </row>
    <row r="442" spans="1:18" x14ac:dyDescent="0.3">
      <c r="A442">
        <v>441</v>
      </c>
      <c r="B442" s="1">
        <v>45469.440011574072</v>
      </c>
      <c r="C442" s="1">
        <v>45469.448645833334</v>
      </c>
      <c r="D442" t="s">
        <v>11258</v>
      </c>
      <c r="E442" t="s">
        <v>11259</v>
      </c>
      <c r="F442" t="s">
        <v>11259</v>
      </c>
      <c r="G442">
        <v>9</v>
      </c>
      <c r="H442">
        <v>8</v>
      </c>
      <c r="I442" t="s">
        <v>7991</v>
      </c>
      <c r="J442" t="s">
        <v>11260</v>
      </c>
      <c r="K442" t="s">
        <v>10298</v>
      </c>
      <c r="L442" t="s">
        <v>10310</v>
      </c>
      <c r="M442" t="s">
        <v>10459</v>
      </c>
      <c r="N442" t="s">
        <v>11261</v>
      </c>
      <c r="O442" t="s">
        <v>11262</v>
      </c>
      <c r="P442" t="s">
        <v>11263</v>
      </c>
      <c r="Q442" t="s">
        <v>11264</v>
      </c>
      <c r="R442" t="s">
        <v>4811</v>
      </c>
    </row>
    <row r="443" spans="1:18" x14ac:dyDescent="0.3">
      <c r="A443">
        <v>442</v>
      </c>
      <c r="B443" s="1">
        <v>45469.454965277779</v>
      </c>
      <c r="C443" s="1">
        <v>45469.458749999998</v>
      </c>
      <c r="D443" t="s">
        <v>11265</v>
      </c>
      <c r="E443" t="s">
        <v>11266</v>
      </c>
      <c r="F443" t="s">
        <v>11266</v>
      </c>
      <c r="G443">
        <v>9</v>
      </c>
      <c r="H443">
        <v>1</v>
      </c>
      <c r="I443" t="s">
        <v>10592</v>
      </c>
      <c r="J443" t="s">
        <v>11267</v>
      </c>
      <c r="K443" t="s">
        <v>10621</v>
      </c>
      <c r="L443" t="s">
        <v>10310</v>
      </c>
      <c r="M443" t="s">
        <v>10640</v>
      </c>
      <c r="N443" t="s">
        <v>11268</v>
      </c>
      <c r="O443" t="s">
        <v>10631</v>
      </c>
      <c r="P443" t="s">
        <v>11269</v>
      </c>
      <c r="Q443" t="s">
        <v>11270</v>
      </c>
      <c r="R443" t="s">
        <v>4811</v>
      </c>
    </row>
    <row r="444" spans="1:18" x14ac:dyDescent="0.3">
      <c r="A444">
        <v>443</v>
      </c>
      <c r="B444" s="1">
        <v>45469.455601851849</v>
      </c>
      <c r="C444" s="1">
        <v>45469.46193287037</v>
      </c>
      <c r="D444" t="s">
        <v>11271</v>
      </c>
      <c r="E444" t="s">
        <v>11272</v>
      </c>
      <c r="F444" t="s">
        <v>11273</v>
      </c>
      <c r="G444">
        <v>9</v>
      </c>
      <c r="H444">
        <v>4</v>
      </c>
      <c r="I444" t="s">
        <v>5151</v>
      </c>
      <c r="J444" t="s">
        <v>10614</v>
      </c>
      <c r="K444" t="s">
        <v>10637</v>
      </c>
      <c r="L444" t="s">
        <v>11274</v>
      </c>
      <c r="M444" t="s">
        <v>10640</v>
      </c>
      <c r="N444" t="s">
        <v>11275</v>
      </c>
      <c r="O444" t="s">
        <v>11276</v>
      </c>
      <c r="P444" t="s">
        <v>11277</v>
      </c>
      <c r="Q444" t="s">
        <v>11278</v>
      </c>
      <c r="R444" t="s">
        <v>4811</v>
      </c>
    </row>
    <row r="445" spans="1:18" x14ac:dyDescent="0.3">
      <c r="A445">
        <v>444</v>
      </c>
      <c r="B445" s="1">
        <v>45469.459374999999</v>
      </c>
      <c r="C445" s="1">
        <v>45469.476493055554</v>
      </c>
      <c r="D445" t="s">
        <v>11279</v>
      </c>
      <c r="E445" t="s">
        <v>11280</v>
      </c>
      <c r="F445" t="s">
        <v>11280</v>
      </c>
      <c r="G445">
        <v>9</v>
      </c>
      <c r="H445">
        <v>26</v>
      </c>
      <c r="I445" t="s">
        <v>4865</v>
      </c>
      <c r="J445" t="s">
        <v>11281</v>
      </c>
      <c r="K445" t="s">
        <v>11282</v>
      </c>
      <c r="L445" t="s">
        <v>5640</v>
      </c>
      <c r="M445" t="s">
        <v>11286</v>
      </c>
      <c r="N445" t="s">
        <v>9234</v>
      </c>
      <c r="O445" t="s">
        <v>11283</v>
      </c>
      <c r="P445" t="s">
        <v>11284</v>
      </c>
      <c r="Q445" t="s">
        <v>11285</v>
      </c>
      <c r="R445" t="s">
        <v>4811</v>
      </c>
    </row>
    <row r="446" spans="1:18" x14ac:dyDescent="0.3">
      <c r="A446">
        <v>445</v>
      </c>
      <c r="B446" s="1">
        <v>45470.580185185187</v>
      </c>
      <c r="C446" s="1">
        <v>45470.589907407404</v>
      </c>
      <c r="D446" t="s">
        <v>11287</v>
      </c>
      <c r="E446" t="s">
        <v>11288</v>
      </c>
      <c r="F446" t="s">
        <v>11289</v>
      </c>
      <c r="G446">
        <v>4</v>
      </c>
      <c r="H446">
        <v>6</v>
      </c>
      <c r="I446" t="s">
        <v>11290</v>
      </c>
      <c r="J446" t="s">
        <v>11291</v>
      </c>
      <c r="K446" t="s">
        <v>11292</v>
      </c>
      <c r="L446" t="s">
        <v>11293</v>
      </c>
      <c r="M446" t="s">
        <v>11186</v>
      </c>
      <c r="N446" t="s">
        <v>11294</v>
      </c>
      <c r="O446" t="s">
        <v>11295</v>
      </c>
      <c r="P446" t="s">
        <v>11296</v>
      </c>
      <c r="Q446" t="s">
        <v>11297</v>
      </c>
      <c r="R446" t="s">
        <v>4811</v>
      </c>
    </row>
    <row r="447" spans="1:18" x14ac:dyDescent="0.3">
      <c r="A447">
        <v>446</v>
      </c>
      <c r="B447" s="1">
        <v>45470.629120370373</v>
      </c>
      <c r="C447" s="1">
        <v>45470.629340277781</v>
      </c>
      <c r="D447" t="s">
        <v>11298</v>
      </c>
      <c r="E447" t="s">
        <v>11299</v>
      </c>
      <c r="F447" t="s">
        <v>11300</v>
      </c>
      <c r="G447">
        <v>7</v>
      </c>
      <c r="H447">
        <v>13</v>
      </c>
      <c r="I447" t="s">
        <v>7407</v>
      </c>
      <c r="J447" t="s">
        <v>11301</v>
      </c>
      <c r="K447" t="s">
        <v>11302</v>
      </c>
      <c r="L447" t="s">
        <v>5640</v>
      </c>
      <c r="M447" t="s">
        <v>11305</v>
      </c>
      <c r="N447" t="s">
        <v>5026</v>
      </c>
      <c r="O447" t="s">
        <v>11303</v>
      </c>
      <c r="P447" t="s">
        <v>5036</v>
      </c>
      <c r="Q447" t="s">
        <v>11304</v>
      </c>
      <c r="R447" t="s">
        <v>4811</v>
      </c>
    </row>
    <row r="448" spans="1:18" x14ac:dyDescent="0.3">
      <c r="A448">
        <v>447</v>
      </c>
      <c r="B448" s="1">
        <v>45471.378148148149</v>
      </c>
      <c r="C448" s="1">
        <v>45471.385833333334</v>
      </c>
      <c r="D448" t="s">
        <v>11306</v>
      </c>
      <c r="E448" t="s">
        <v>11307</v>
      </c>
      <c r="F448" t="s">
        <v>11307</v>
      </c>
      <c r="G448">
        <v>5</v>
      </c>
      <c r="H448">
        <v>18</v>
      </c>
      <c r="I448" t="s">
        <v>11308</v>
      </c>
      <c r="J448" t="s">
        <v>11309</v>
      </c>
      <c r="K448" t="s">
        <v>11310</v>
      </c>
      <c r="L448" t="s">
        <v>6678</v>
      </c>
      <c r="M448" t="s">
        <v>11311</v>
      </c>
      <c r="N448" t="s">
        <v>10003</v>
      </c>
      <c r="O448" t="s">
        <v>10004</v>
      </c>
      <c r="P448" t="s">
        <v>9975</v>
      </c>
      <c r="Q448" t="s">
        <v>10005</v>
      </c>
      <c r="R448" t="s">
        <v>4811</v>
      </c>
    </row>
    <row r="449" spans="1:18" x14ac:dyDescent="0.3">
      <c r="A449">
        <v>448</v>
      </c>
      <c r="B449" s="1">
        <v>45489.972708333335</v>
      </c>
      <c r="C449" s="1">
        <v>45489.978159722225</v>
      </c>
      <c r="D449" t="s">
        <v>11312</v>
      </c>
      <c r="E449" t="s">
        <v>11313</v>
      </c>
      <c r="F449" t="s">
        <v>11314</v>
      </c>
      <c r="G449">
        <v>6</v>
      </c>
      <c r="H449">
        <v>9</v>
      </c>
      <c r="I449" t="s">
        <v>11315</v>
      </c>
      <c r="J449" t="s">
        <v>11316</v>
      </c>
      <c r="K449" t="s">
        <v>11317</v>
      </c>
      <c r="L449" t="s">
        <v>11318</v>
      </c>
      <c r="M449" t="s">
        <v>11321</v>
      </c>
      <c r="N449" t="s">
        <v>5026</v>
      </c>
      <c r="O449" t="s">
        <v>11319</v>
      </c>
      <c r="P449" t="s">
        <v>10921</v>
      </c>
      <c r="Q449" t="s">
        <v>11320</v>
      </c>
      <c r="R449" t="s">
        <v>4811</v>
      </c>
    </row>
    <row r="450" spans="1:18" x14ac:dyDescent="0.3">
      <c r="A450">
        <v>449</v>
      </c>
      <c r="B450" s="1">
        <v>45489.978344907409</v>
      </c>
      <c r="C450" s="1">
        <v>45489.995405092595</v>
      </c>
      <c r="D450" t="s">
        <v>11322</v>
      </c>
      <c r="E450" t="s">
        <v>11323</v>
      </c>
      <c r="F450" t="s">
        <v>11323</v>
      </c>
      <c r="G450">
        <v>6</v>
      </c>
      <c r="H450">
        <v>32</v>
      </c>
      <c r="I450" t="s">
        <v>11324</v>
      </c>
      <c r="J450" t="s">
        <v>11325</v>
      </c>
      <c r="K450" t="s">
        <v>11326</v>
      </c>
      <c r="L450" t="s">
        <v>11327</v>
      </c>
      <c r="M450" t="s">
        <v>11332</v>
      </c>
      <c r="N450" t="s">
        <v>11328</v>
      </c>
      <c r="O450" t="s">
        <v>11329</v>
      </c>
      <c r="P450" t="s">
        <v>11330</v>
      </c>
      <c r="Q450" t="s">
        <v>11331</v>
      </c>
      <c r="R450" t="s">
        <v>4811</v>
      </c>
    </row>
    <row r="451" spans="1:18" x14ac:dyDescent="0.3">
      <c r="A451">
        <v>450</v>
      </c>
      <c r="B451" s="1">
        <v>45489.983738425923</v>
      </c>
      <c r="C451" s="1">
        <v>45490.01221064815</v>
      </c>
      <c r="D451" t="s">
        <v>11333</v>
      </c>
      <c r="E451" t="s">
        <v>11334</v>
      </c>
      <c r="F451" t="s">
        <v>11334</v>
      </c>
      <c r="G451">
        <v>6</v>
      </c>
      <c r="H451">
        <v>28</v>
      </c>
      <c r="I451" t="s">
        <v>11335</v>
      </c>
      <c r="J451" t="s">
        <v>10331</v>
      </c>
      <c r="K451" t="s">
        <v>11336</v>
      </c>
      <c r="L451" t="s">
        <v>11337</v>
      </c>
      <c r="M451" t="s">
        <v>11339</v>
      </c>
      <c r="N451" t="s">
        <v>4870</v>
      </c>
      <c r="O451" t="s">
        <v>8878</v>
      </c>
      <c r="P451" t="s">
        <v>11338</v>
      </c>
      <c r="Q451" t="s">
        <v>8880</v>
      </c>
      <c r="R451" t="s">
        <v>4811</v>
      </c>
    </row>
    <row r="452" spans="1:18" x14ac:dyDescent="0.3">
      <c r="A452">
        <v>451</v>
      </c>
      <c r="B452" s="1">
        <v>45490.010034722225</v>
      </c>
      <c r="C452" s="1">
        <v>45490.015138888892</v>
      </c>
      <c r="D452" t="s">
        <v>11340</v>
      </c>
      <c r="E452" t="s">
        <v>11341</v>
      </c>
      <c r="F452" t="s">
        <v>11341</v>
      </c>
      <c r="G452">
        <v>6</v>
      </c>
      <c r="H452">
        <v>31</v>
      </c>
      <c r="I452" t="s">
        <v>11342</v>
      </c>
      <c r="J452" t="s">
        <v>6643</v>
      </c>
      <c r="K452" t="s">
        <v>11343</v>
      </c>
      <c r="L452" t="s">
        <v>11344</v>
      </c>
      <c r="M452" t="s">
        <v>11349</v>
      </c>
      <c r="N452" t="s">
        <v>11345</v>
      </c>
      <c r="O452" t="s">
        <v>11346</v>
      </c>
      <c r="P452" t="s">
        <v>11347</v>
      </c>
      <c r="Q452" t="s">
        <v>11348</v>
      </c>
      <c r="R452" t="s">
        <v>4837</v>
      </c>
    </row>
    <row r="453" spans="1:18" x14ac:dyDescent="0.3">
      <c r="A453">
        <v>452</v>
      </c>
      <c r="B453" s="1">
        <v>45492.487430555557</v>
      </c>
      <c r="C453" s="1">
        <v>45492.48940972222</v>
      </c>
      <c r="D453" t="s">
        <v>11350</v>
      </c>
      <c r="E453" t="s">
        <v>11351</v>
      </c>
      <c r="F453" t="s">
        <v>11352</v>
      </c>
      <c r="G453">
        <v>6</v>
      </c>
      <c r="H453">
        <v>14</v>
      </c>
      <c r="I453" t="s">
        <v>4805</v>
      </c>
      <c r="J453" t="s">
        <v>11353</v>
      </c>
      <c r="K453" t="s">
        <v>11354</v>
      </c>
      <c r="L453" t="s">
        <v>11355</v>
      </c>
      <c r="M453" t="s">
        <v>11360</v>
      </c>
      <c r="N453" t="s">
        <v>11356</v>
      </c>
      <c r="O453" t="s">
        <v>11357</v>
      </c>
      <c r="P453" t="s">
        <v>11358</v>
      </c>
      <c r="Q453" t="s">
        <v>11359</v>
      </c>
      <c r="R453" t="s">
        <v>4811</v>
      </c>
    </row>
    <row r="454" spans="1:18" x14ac:dyDescent="0.3">
      <c r="A454">
        <v>453</v>
      </c>
      <c r="B454" s="1">
        <v>45504.538634259261</v>
      </c>
      <c r="C454" s="1">
        <v>45504.548472222225</v>
      </c>
      <c r="D454" t="s">
        <v>11361</v>
      </c>
      <c r="E454" t="s">
        <v>11362</v>
      </c>
      <c r="F454" t="s">
        <v>11362</v>
      </c>
      <c r="G454">
        <v>14</v>
      </c>
      <c r="H454">
        <v>7</v>
      </c>
      <c r="I454" t="s">
        <v>11363</v>
      </c>
      <c r="J454" t="s">
        <v>11364</v>
      </c>
      <c r="K454" t="s">
        <v>11365</v>
      </c>
      <c r="L454" t="s">
        <v>11366</v>
      </c>
      <c r="M454" t="s">
        <v>11371</v>
      </c>
      <c r="N454" t="s">
        <v>11367</v>
      </c>
      <c r="O454" t="s">
        <v>11368</v>
      </c>
      <c r="P454" t="s">
        <v>11369</v>
      </c>
      <c r="Q454" t="s">
        <v>11370</v>
      </c>
      <c r="R454" t="s">
        <v>4811</v>
      </c>
    </row>
    <row r="455" spans="1:18" x14ac:dyDescent="0.3">
      <c r="A455">
        <v>454</v>
      </c>
      <c r="B455" s="1">
        <v>45506.724340277775</v>
      </c>
      <c r="C455" s="1">
        <v>45506.736273148148</v>
      </c>
      <c r="D455" t="s">
        <v>11372</v>
      </c>
      <c r="E455" t="s">
        <v>11373</v>
      </c>
      <c r="F455" t="s">
        <v>11373</v>
      </c>
      <c r="G455">
        <v>11</v>
      </c>
      <c r="H455">
        <v>24</v>
      </c>
      <c r="I455" t="s">
        <v>11374</v>
      </c>
      <c r="J455" t="s">
        <v>11375</v>
      </c>
      <c r="K455" t="s">
        <v>11376</v>
      </c>
      <c r="L455" t="s">
        <v>11377</v>
      </c>
      <c r="M455" t="s">
        <v>11186</v>
      </c>
      <c r="N455" t="s">
        <v>5026</v>
      </c>
      <c r="O455" t="s">
        <v>11378</v>
      </c>
      <c r="P455" t="s">
        <v>7431</v>
      </c>
      <c r="Q455" t="s">
        <v>11379</v>
      </c>
      <c r="R455" t="s">
        <v>4811</v>
      </c>
    </row>
    <row r="456" spans="1:18" x14ac:dyDescent="0.3">
      <c r="A456">
        <v>455</v>
      </c>
      <c r="B456" s="1">
        <v>45508.695729166669</v>
      </c>
      <c r="C456" s="1">
        <v>45508.704456018517</v>
      </c>
      <c r="D456" t="s">
        <v>11380</v>
      </c>
      <c r="E456" t="s">
        <v>11381</v>
      </c>
      <c r="F456" t="s">
        <v>11381</v>
      </c>
      <c r="G456">
        <v>6</v>
      </c>
      <c r="H456">
        <v>1</v>
      </c>
      <c r="I456" t="s">
        <v>7407</v>
      </c>
      <c r="J456" t="s">
        <v>903</v>
      </c>
      <c r="K456" t="s">
        <v>11382</v>
      </c>
      <c r="L456" t="s">
        <v>11383</v>
      </c>
      <c r="M456" t="s">
        <v>11387</v>
      </c>
      <c r="N456" t="s">
        <v>11384</v>
      </c>
      <c r="O456" t="s">
        <v>11385</v>
      </c>
      <c r="P456" t="s">
        <v>5036</v>
      </c>
      <c r="Q456" t="s">
        <v>11386</v>
      </c>
      <c r="R456" t="s">
        <v>4811</v>
      </c>
    </row>
    <row r="457" spans="1:18" x14ac:dyDescent="0.3">
      <c r="A457">
        <v>456</v>
      </c>
      <c r="B457" s="1">
        <v>45508.723530092589</v>
      </c>
      <c r="C457" s="1">
        <v>45508.749699074076</v>
      </c>
      <c r="D457" t="s">
        <v>11388</v>
      </c>
      <c r="E457" t="s">
        <v>11389</v>
      </c>
      <c r="F457" t="s">
        <v>11390</v>
      </c>
      <c r="G457">
        <v>11</v>
      </c>
      <c r="H457">
        <v>17</v>
      </c>
      <c r="I457" t="s">
        <v>11391</v>
      </c>
      <c r="J457" t="s">
        <v>11392</v>
      </c>
      <c r="K457" t="s">
        <v>11393</v>
      </c>
      <c r="L457" t="s">
        <v>5640</v>
      </c>
      <c r="M457" t="s">
        <v>11397</v>
      </c>
      <c r="N457" t="s">
        <v>5026</v>
      </c>
      <c r="O457" t="s">
        <v>11394</v>
      </c>
      <c r="P457" t="s">
        <v>11395</v>
      </c>
      <c r="Q457" t="s">
        <v>11396</v>
      </c>
      <c r="R457" t="s">
        <v>4837</v>
      </c>
    </row>
    <row r="458" spans="1:18" x14ac:dyDescent="0.3">
      <c r="A458">
        <v>457</v>
      </c>
      <c r="B458" s="1">
        <v>45525.391122685185</v>
      </c>
      <c r="C458" s="1">
        <v>45525.395277777781</v>
      </c>
      <c r="D458" t="s">
        <v>11398</v>
      </c>
      <c r="E458" t="s">
        <v>11399</v>
      </c>
      <c r="F458" t="s">
        <v>11400</v>
      </c>
      <c r="G458">
        <v>6</v>
      </c>
      <c r="H458">
        <v>27</v>
      </c>
      <c r="I458" t="s">
        <v>11324</v>
      </c>
      <c r="J458" t="s">
        <v>11401</v>
      </c>
      <c r="K458" t="s">
        <v>11402</v>
      </c>
      <c r="L458" t="s">
        <v>11403</v>
      </c>
      <c r="M458" t="s">
        <v>11332</v>
      </c>
      <c r="N458" t="s">
        <v>11404</v>
      </c>
      <c r="O458" t="s">
        <v>11405</v>
      </c>
      <c r="P458" t="s">
        <v>11406</v>
      </c>
      <c r="Q458" t="s">
        <v>11331</v>
      </c>
      <c r="R458" t="s">
        <v>4811</v>
      </c>
    </row>
    <row r="459" spans="1:18" x14ac:dyDescent="0.3">
      <c r="A459">
        <v>458</v>
      </c>
      <c r="B459" s="1">
        <v>45525.397280092591</v>
      </c>
      <c r="C459" s="1">
        <v>45525.4065625</v>
      </c>
      <c r="D459" t="s">
        <v>11407</v>
      </c>
      <c r="E459" t="s">
        <v>11408</v>
      </c>
      <c r="F459" t="s">
        <v>11409</v>
      </c>
      <c r="G459">
        <v>6</v>
      </c>
      <c r="H459">
        <v>40</v>
      </c>
      <c r="I459" t="s">
        <v>11324</v>
      </c>
      <c r="J459" t="s">
        <v>11410</v>
      </c>
      <c r="K459" t="s">
        <v>11411</v>
      </c>
      <c r="L459" t="s">
        <v>11327</v>
      </c>
      <c r="M459" t="s">
        <v>11415</v>
      </c>
      <c r="N459" t="s">
        <v>11412</v>
      </c>
      <c r="O459" t="s">
        <v>11413</v>
      </c>
      <c r="P459" t="s">
        <v>11414</v>
      </c>
      <c r="Q459" t="s">
        <v>11331</v>
      </c>
      <c r="R459" t="s">
        <v>4811</v>
      </c>
    </row>
    <row r="460" spans="1:18" x14ac:dyDescent="0.3">
      <c r="A460">
        <v>459</v>
      </c>
      <c r="B460" s="1">
        <v>45535.483993055554</v>
      </c>
      <c r="C460" s="1">
        <v>45535.488634259258</v>
      </c>
      <c r="D460" t="s">
        <v>11416</v>
      </c>
      <c r="E460" t="s">
        <v>11417</v>
      </c>
      <c r="F460" t="s">
        <v>11417</v>
      </c>
      <c r="G460">
        <v>10</v>
      </c>
      <c r="H460">
        <v>23</v>
      </c>
      <c r="I460" t="s">
        <v>11418</v>
      </c>
      <c r="J460" t="s">
        <v>11419</v>
      </c>
      <c r="K460" t="s">
        <v>11420</v>
      </c>
      <c r="L460" t="s">
        <v>5640</v>
      </c>
      <c r="M460" t="s">
        <v>11425</v>
      </c>
      <c r="N460" t="s">
        <v>11421</v>
      </c>
      <c r="O460" t="s">
        <v>11422</v>
      </c>
      <c r="P460" t="s">
        <v>11423</v>
      </c>
      <c r="Q460" t="s">
        <v>11424</v>
      </c>
      <c r="R460" t="s">
        <v>4811</v>
      </c>
    </row>
    <row r="461" spans="1:18" x14ac:dyDescent="0.3">
      <c r="A461">
        <v>460</v>
      </c>
      <c r="B461" s="1">
        <v>45535.733460648145</v>
      </c>
      <c r="C461" s="1">
        <v>45535.741990740738</v>
      </c>
      <c r="D461" t="s">
        <v>11426</v>
      </c>
      <c r="E461" t="s">
        <v>11427</v>
      </c>
      <c r="F461" t="s">
        <v>11428</v>
      </c>
      <c r="G461">
        <v>11</v>
      </c>
      <c r="H461">
        <v>22</v>
      </c>
      <c r="I461" t="s">
        <v>11429</v>
      </c>
      <c r="J461" t="s">
        <v>11430</v>
      </c>
      <c r="K461" t="s">
        <v>11431</v>
      </c>
      <c r="L461" t="s">
        <v>5640</v>
      </c>
      <c r="M461" t="s">
        <v>11435</v>
      </c>
      <c r="N461" t="s">
        <v>5026</v>
      </c>
      <c r="O461" t="s">
        <v>11432</v>
      </c>
      <c r="P461" t="s">
        <v>11433</v>
      </c>
      <c r="Q461" t="s">
        <v>11434</v>
      </c>
      <c r="R461" t="s">
        <v>4811</v>
      </c>
    </row>
    <row r="462" spans="1:18" x14ac:dyDescent="0.3">
      <c r="A462">
        <v>461</v>
      </c>
      <c r="B462" s="1">
        <v>45537.558020833334</v>
      </c>
      <c r="C462" s="1">
        <v>45537.573379629626</v>
      </c>
      <c r="D462" t="s">
        <v>11436</v>
      </c>
      <c r="E462" t="s">
        <v>11437</v>
      </c>
      <c r="F462" t="s">
        <v>11438</v>
      </c>
      <c r="G462">
        <v>11</v>
      </c>
      <c r="H462">
        <v>6</v>
      </c>
      <c r="I462" t="s">
        <v>11439</v>
      </c>
      <c r="J462" t="s">
        <v>1901</v>
      </c>
      <c r="K462" t="s">
        <v>11440</v>
      </c>
      <c r="L462" t="s">
        <v>11441</v>
      </c>
      <c r="M462" t="s">
        <v>11444</v>
      </c>
      <c r="N462" t="s">
        <v>1194</v>
      </c>
      <c r="O462" t="s">
        <v>11442</v>
      </c>
      <c r="P462" t="s">
        <v>5036</v>
      </c>
      <c r="Q462" t="s">
        <v>11443</v>
      </c>
      <c r="R462" t="s">
        <v>4811</v>
      </c>
    </row>
    <row r="463" spans="1:18" x14ac:dyDescent="0.3">
      <c r="A463">
        <v>462</v>
      </c>
      <c r="B463" s="1">
        <v>45539.37</v>
      </c>
      <c r="C463" s="1">
        <v>45539.372986111113</v>
      </c>
      <c r="D463" t="s">
        <v>11445</v>
      </c>
      <c r="E463" t="s">
        <v>11446</v>
      </c>
      <c r="F463" t="s">
        <v>11446</v>
      </c>
      <c r="G463">
        <v>6</v>
      </c>
      <c r="H463">
        <v>10</v>
      </c>
      <c r="I463" t="s">
        <v>11447</v>
      </c>
      <c r="J463" t="s">
        <v>11448</v>
      </c>
      <c r="K463" t="s">
        <v>11449</v>
      </c>
      <c r="L463" t="s">
        <v>11450</v>
      </c>
      <c r="M463" t="s">
        <v>11455</v>
      </c>
      <c r="N463" t="s">
        <v>11451</v>
      </c>
      <c r="O463" t="s">
        <v>11452</v>
      </c>
      <c r="P463" t="s">
        <v>11453</v>
      </c>
      <c r="Q463" t="s">
        <v>11454</v>
      </c>
      <c r="R463" t="s">
        <v>4837</v>
      </c>
    </row>
    <row r="464" spans="1:18" x14ac:dyDescent="0.3">
      <c r="A464">
        <v>463</v>
      </c>
      <c r="B464" s="1">
        <v>45539.509780092594</v>
      </c>
      <c r="C464" s="1">
        <v>45539.516273148147</v>
      </c>
      <c r="D464" t="s">
        <v>11456</v>
      </c>
      <c r="E464" t="s">
        <v>11457</v>
      </c>
      <c r="F464" t="s">
        <v>11457</v>
      </c>
      <c r="G464">
        <v>11</v>
      </c>
      <c r="H464">
        <v>13</v>
      </c>
      <c r="I464" t="s">
        <v>11458</v>
      </c>
      <c r="J464" t="s">
        <v>11459</v>
      </c>
      <c r="K464" t="s">
        <v>11460</v>
      </c>
      <c r="L464" t="s">
        <v>5640</v>
      </c>
      <c r="M464" t="s">
        <v>11463</v>
      </c>
      <c r="N464" t="s">
        <v>5026</v>
      </c>
      <c r="O464" t="s">
        <v>11461</v>
      </c>
      <c r="P464" t="s">
        <v>5036</v>
      </c>
      <c r="Q464" t="s">
        <v>11462</v>
      </c>
      <c r="R464" t="s">
        <v>4837</v>
      </c>
    </row>
    <row r="465" spans="1:18" x14ac:dyDescent="0.3">
      <c r="A465">
        <v>464</v>
      </c>
      <c r="B465" s="1">
        <v>45539.60628472222</v>
      </c>
      <c r="C465" s="1">
        <v>45539.61891203704</v>
      </c>
      <c r="D465" t="s">
        <v>11464</v>
      </c>
      <c r="E465" t="s">
        <v>11465</v>
      </c>
      <c r="F465" t="s">
        <v>11175</v>
      </c>
      <c r="G465">
        <v>10</v>
      </c>
      <c r="H465">
        <v>33</v>
      </c>
      <c r="I465" t="s">
        <v>11466</v>
      </c>
      <c r="J465" t="s">
        <v>11467</v>
      </c>
      <c r="K465" t="s">
        <v>11468</v>
      </c>
      <c r="L465" t="s">
        <v>5640</v>
      </c>
      <c r="M465" t="s">
        <v>11186</v>
      </c>
      <c r="N465" t="s">
        <v>5026</v>
      </c>
      <c r="O465" t="s">
        <v>11469</v>
      </c>
      <c r="P465" t="s">
        <v>5036</v>
      </c>
      <c r="Q465" t="s">
        <v>11470</v>
      </c>
      <c r="R465" t="s">
        <v>4837</v>
      </c>
    </row>
    <row r="466" spans="1:18" x14ac:dyDescent="0.3">
      <c r="A466">
        <v>465</v>
      </c>
      <c r="B466" s="1">
        <v>45539.726006944446</v>
      </c>
      <c r="C466" s="1">
        <v>45539.727847222224</v>
      </c>
      <c r="D466" t="s">
        <v>11471</v>
      </c>
      <c r="E466" t="s">
        <v>11472</v>
      </c>
      <c r="F466" t="s">
        <v>11473</v>
      </c>
      <c r="G466">
        <v>6</v>
      </c>
      <c r="H466">
        <v>35</v>
      </c>
      <c r="I466" t="s">
        <v>11324</v>
      </c>
      <c r="J466" t="s">
        <v>11401</v>
      </c>
      <c r="K466" t="s">
        <v>11474</v>
      </c>
      <c r="L466" t="s">
        <v>11327</v>
      </c>
      <c r="M466" t="s">
        <v>11332</v>
      </c>
      <c r="N466" t="s">
        <v>11475</v>
      </c>
      <c r="O466" t="s">
        <v>11476</v>
      </c>
      <c r="P466" t="s">
        <v>11477</v>
      </c>
      <c r="Q466" t="s">
        <v>11478</v>
      </c>
      <c r="R466" t="s">
        <v>4811</v>
      </c>
    </row>
    <row r="467" spans="1:18" x14ac:dyDescent="0.3">
      <c r="A467">
        <v>466</v>
      </c>
      <c r="B467" s="1">
        <v>45539.928136574075</v>
      </c>
      <c r="C467" s="1">
        <v>45539.936030092591</v>
      </c>
      <c r="D467" t="s">
        <v>11479</v>
      </c>
      <c r="E467" t="s">
        <v>11480</v>
      </c>
      <c r="F467" t="s">
        <v>11480</v>
      </c>
      <c r="G467">
        <v>10</v>
      </c>
      <c r="H467">
        <v>7</v>
      </c>
      <c r="I467" t="s">
        <v>11481</v>
      </c>
      <c r="J467" t="s">
        <v>11482</v>
      </c>
      <c r="K467" t="s">
        <v>11483</v>
      </c>
      <c r="L467" t="s">
        <v>5640</v>
      </c>
      <c r="M467" t="s">
        <v>11486</v>
      </c>
      <c r="N467" t="s">
        <v>5026</v>
      </c>
      <c r="O467" t="s">
        <v>11484</v>
      </c>
      <c r="P467" t="s">
        <v>5036</v>
      </c>
      <c r="Q467" t="s">
        <v>11485</v>
      </c>
      <c r="R467" t="s">
        <v>4811</v>
      </c>
    </row>
    <row r="468" spans="1:18" x14ac:dyDescent="0.3">
      <c r="A468">
        <v>467</v>
      </c>
      <c r="B468" s="1">
        <v>45540.37054398148</v>
      </c>
      <c r="C468" s="1">
        <v>45540.382835648146</v>
      </c>
      <c r="D468" t="s">
        <v>11487</v>
      </c>
      <c r="E468" t="s">
        <v>11488</v>
      </c>
      <c r="F468" t="s">
        <v>11489</v>
      </c>
      <c r="G468">
        <v>13</v>
      </c>
      <c r="H468">
        <v>11</v>
      </c>
      <c r="I468" t="s">
        <v>11490</v>
      </c>
      <c r="J468" t="s">
        <v>11491</v>
      </c>
      <c r="K468" t="s">
        <v>11492</v>
      </c>
      <c r="L468" t="s">
        <v>5640</v>
      </c>
      <c r="M468" t="s">
        <v>11497</v>
      </c>
      <c r="N468" t="s">
        <v>11493</v>
      </c>
      <c r="O468" t="s">
        <v>11494</v>
      </c>
      <c r="P468" t="s">
        <v>11495</v>
      </c>
      <c r="Q468" t="s">
        <v>11496</v>
      </c>
      <c r="R468" t="s">
        <v>4811</v>
      </c>
    </row>
    <row r="469" spans="1:18" x14ac:dyDescent="0.3">
      <c r="A469">
        <v>468</v>
      </c>
      <c r="B469" s="1">
        <v>45546.315347222226</v>
      </c>
      <c r="C469" s="1">
        <v>45546.318113425928</v>
      </c>
      <c r="D469" t="s">
        <v>11498</v>
      </c>
      <c r="E469" t="s">
        <v>11499</v>
      </c>
      <c r="F469" t="s">
        <v>11500</v>
      </c>
      <c r="G469">
        <v>14</v>
      </c>
      <c r="H469">
        <v>23</v>
      </c>
      <c r="I469" t="s">
        <v>11501</v>
      </c>
      <c r="J469" t="s">
        <v>9948</v>
      </c>
      <c r="K469" t="s">
        <v>11502</v>
      </c>
      <c r="L469" t="s">
        <v>11503</v>
      </c>
      <c r="M469" t="s">
        <v>11508</v>
      </c>
      <c r="N469" t="s">
        <v>11504</v>
      </c>
      <c r="O469" t="s">
        <v>11505</v>
      </c>
      <c r="P469" t="s">
        <v>11506</v>
      </c>
      <c r="Q469" t="s">
        <v>11507</v>
      </c>
      <c r="R469" t="s">
        <v>4811</v>
      </c>
    </row>
    <row r="470" spans="1:18" x14ac:dyDescent="0.3">
      <c r="A470">
        <v>469</v>
      </c>
      <c r="B470" s="1">
        <v>45546.563449074078</v>
      </c>
      <c r="C470" s="1">
        <v>45546.56658564815</v>
      </c>
      <c r="D470" t="s">
        <v>11509</v>
      </c>
      <c r="E470" t="s">
        <v>11510</v>
      </c>
      <c r="F470" t="s">
        <v>11510</v>
      </c>
      <c r="G470">
        <v>10</v>
      </c>
      <c r="H470">
        <v>5</v>
      </c>
      <c r="I470" t="s">
        <v>7547</v>
      </c>
      <c r="J470" t="s">
        <v>11511</v>
      </c>
      <c r="K470" t="s">
        <v>11512</v>
      </c>
      <c r="L470" t="s">
        <v>11293</v>
      </c>
      <c r="M470" t="s">
        <v>11186</v>
      </c>
      <c r="N470" t="s">
        <v>5238</v>
      </c>
      <c r="O470" t="s">
        <v>11513</v>
      </c>
      <c r="P470" t="s">
        <v>11514</v>
      </c>
      <c r="Q470" t="s">
        <v>11515</v>
      </c>
      <c r="R470" t="s">
        <v>4811</v>
      </c>
    </row>
    <row r="471" spans="1:18" x14ac:dyDescent="0.3">
      <c r="A471">
        <v>470</v>
      </c>
      <c r="B471" s="1">
        <v>45546.57744212963</v>
      </c>
      <c r="C471" s="1">
        <v>45546.577499999999</v>
      </c>
      <c r="D471" t="s">
        <v>11516</v>
      </c>
      <c r="E471" t="s">
        <v>11517</v>
      </c>
      <c r="F471" t="s">
        <v>11517</v>
      </c>
      <c r="G471">
        <v>10</v>
      </c>
      <c r="H471">
        <v>2</v>
      </c>
      <c r="I471" t="s">
        <v>11518</v>
      </c>
      <c r="J471" t="s">
        <v>11519</v>
      </c>
      <c r="K471" t="s">
        <v>11520</v>
      </c>
      <c r="L471" t="s">
        <v>5640</v>
      </c>
      <c r="M471" t="s">
        <v>2647</v>
      </c>
      <c r="N471" t="s">
        <v>8843</v>
      </c>
      <c r="O471" t="s">
        <v>11521</v>
      </c>
      <c r="P471" t="s">
        <v>11522</v>
      </c>
      <c r="Q471" t="s">
        <v>11523</v>
      </c>
      <c r="R471" t="s">
        <v>4837</v>
      </c>
    </row>
    <row r="472" spans="1:18" x14ac:dyDescent="0.3">
      <c r="A472">
        <v>471</v>
      </c>
      <c r="B472" s="1">
        <v>45548.339803240742</v>
      </c>
      <c r="C472" s="1">
        <v>45548.346932870372</v>
      </c>
      <c r="D472" t="s">
        <v>11524</v>
      </c>
      <c r="E472" t="s">
        <v>11525</v>
      </c>
      <c r="F472" t="s">
        <v>11525</v>
      </c>
      <c r="G472">
        <v>14</v>
      </c>
      <c r="H472">
        <v>4</v>
      </c>
      <c r="I472" t="s">
        <v>11526</v>
      </c>
      <c r="J472" t="s">
        <v>107</v>
      </c>
      <c r="K472" t="s">
        <v>11527</v>
      </c>
      <c r="L472" t="s">
        <v>11528</v>
      </c>
      <c r="M472" t="s">
        <v>11533</v>
      </c>
      <c r="N472" t="s">
        <v>11529</v>
      </c>
      <c r="O472" t="s">
        <v>11530</v>
      </c>
      <c r="P472" t="s">
        <v>11531</v>
      </c>
      <c r="Q472" t="s">
        <v>11532</v>
      </c>
      <c r="R472" t="s">
        <v>4811</v>
      </c>
    </row>
    <row r="473" spans="1:18" x14ac:dyDescent="0.3">
      <c r="A473">
        <v>472</v>
      </c>
      <c r="B473" s="1">
        <v>45548.520729166667</v>
      </c>
      <c r="C473" s="1">
        <v>45548.523900462962</v>
      </c>
      <c r="D473" t="s">
        <v>11534</v>
      </c>
      <c r="E473" t="s">
        <v>11535</v>
      </c>
      <c r="F473" t="s">
        <v>11535</v>
      </c>
      <c r="G473">
        <v>12</v>
      </c>
      <c r="H473">
        <v>20</v>
      </c>
      <c r="I473" t="s">
        <v>11536</v>
      </c>
      <c r="J473" t="s">
        <v>11511</v>
      </c>
      <c r="K473" t="s">
        <v>11537</v>
      </c>
      <c r="L473" t="s">
        <v>5640</v>
      </c>
      <c r="M473" t="s">
        <v>11540</v>
      </c>
      <c r="N473" t="s">
        <v>5026</v>
      </c>
      <c r="O473" t="s">
        <v>11538</v>
      </c>
      <c r="P473" t="s">
        <v>7431</v>
      </c>
      <c r="Q473" t="s">
        <v>11539</v>
      </c>
      <c r="R473" t="s">
        <v>4811</v>
      </c>
    </row>
    <row r="474" spans="1:18" x14ac:dyDescent="0.3">
      <c r="A474">
        <v>473</v>
      </c>
      <c r="B474" s="1">
        <v>45548.687777777777</v>
      </c>
      <c r="C474" s="1">
        <v>45548.696423611109</v>
      </c>
      <c r="D474" t="s">
        <v>11541</v>
      </c>
      <c r="E474" t="s">
        <v>11542</v>
      </c>
      <c r="F474" t="s">
        <v>11542</v>
      </c>
      <c r="G474">
        <v>13</v>
      </c>
      <c r="H474">
        <v>7</v>
      </c>
      <c r="I474" t="s">
        <v>11429</v>
      </c>
      <c r="J474" t="s">
        <v>11543</v>
      </c>
      <c r="K474" t="s">
        <v>11544</v>
      </c>
      <c r="L474" t="s">
        <v>11545</v>
      </c>
      <c r="M474" t="s">
        <v>11550</v>
      </c>
      <c r="N474" t="s">
        <v>11546</v>
      </c>
      <c r="O474" t="s">
        <v>11547</v>
      </c>
      <c r="P474" t="s">
        <v>11548</v>
      </c>
      <c r="Q474" t="s">
        <v>11549</v>
      </c>
      <c r="R474" t="s">
        <v>4811</v>
      </c>
    </row>
    <row r="475" spans="1:18" x14ac:dyDescent="0.3">
      <c r="A475">
        <v>474</v>
      </c>
      <c r="B475" s="1">
        <v>45548.832268518519</v>
      </c>
      <c r="C475" s="1">
        <v>45548.877604166664</v>
      </c>
      <c r="D475" t="s">
        <v>11551</v>
      </c>
      <c r="E475" t="s">
        <v>11552</v>
      </c>
      <c r="F475" t="s">
        <v>11552</v>
      </c>
      <c r="G475">
        <v>3</v>
      </c>
      <c r="H475">
        <v>12</v>
      </c>
      <c r="I475" t="s">
        <v>11553</v>
      </c>
      <c r="J475" t="s">
        <v>11554</v>
      </c>
      <c r="K475" t="s">
        <v>11555</v>
      </c>
      <c r="L475" t="s">
        <v>4925</v>
      </c>
      <c r="M475" t="s">
        <v>11560</v>
      </c>
      <c r="N475" t="s">
        <v>11556</v>
      </c>
      <c r="O475" t="s">
        <v>11557</v>
      </c>
      <c r="P475" t="s">
        <v>11558</v>
      </c>
      <c r="Q475" t="s">
        <v>11559</v>
      </c>
      <c r="R475" t="s">
        <v>4811</v>
      </c>
    </row>
    <row r="476" spans="1:18" x14ac:dyDescent="0.3">
      <c r="A476">
        <v>475</v>
      </c>
      <c r="B476" s="1">
        <v>45548.903356481482</v>
      </c>
      <c r="C476" s="1">
        <v>45548.908472222225</v>
      </c>
      <c r="D476" t="s">
        <v>11561</v>
      </c>
      <c r="E476" t="s">
        <v>11562</v>
      </c>
      <c r="F476" t="s">
        <v>11562</v>
      </c>
      <c r="G476">
        <v>13</v>
      </c>
      <c r="H476">
        <v>9</v>
      </c>
      <c r="I476" t="s">
        <v>11563</v>
      </c>
      <c r="J476" t="s">
        <v>11564</v>
      </c>
      <c r="K476" t="s">
        <v>11565</v>
      </c>
      <c r="L476" t="s">
        <v>11566</v>
      </c>
      <c r="M476" t="s">
        <v>11570</v>
      </c>
      <c r="N476" t="s">
        <v>11567</v>
      </c>
      <c r="O476" t="s">
        <v>11568</v>
      </c>
      <c r="P476" t="s">
        <v>11569</v>
      </c>
      <c r="Q476" t="s">
        <v>4882</v>
      </c>
      <c r="R476" t="s">
        <v>4811</v>
      </c>
    </row>
    <row r="477" spans="1:18" x14ac:dyDescent="0.3">
      <c r="A477">
        <v>476</v>
      </c>
      <c r="B477" s="1">
        <v>45551.302754629629</v>
      </c>
      <c r="C477" s="1">
        <v>45551.313622685186</v>
      </c>
      <c r="D477" t="s">
        <v>11571</v>
      </c>
      <c r="E477" t="s">
        <v>11572</v>
      </c>
      <c r="F477" t="s">
        <v>11573</v>
      </c>
      <c r="G477">
        <v>7</v>
      </c>
      <c r="H477">
        <v>37</v>
      </c>
      <c r="I477" t="s">
        <v>11574</v>
      </c>
      <c r="J477" t="s">
        <v>215</v>
      </c>
      <c r="K477" t="s">
        <v>11575</v>
      </c>
      <c r="L477" t="s">
        <v>5640</v>
      </c>
      <c r="M477" t="s">
        <v>215</v>
      </c>
      <c r="N477" t="s">
        <v>6685</v>
      </c>
      <c r="O477" t="s">
        <v>215</v>
      </c>
      <c r="P477" t="s">
        <v>7431</v>
      </c>
      <c r="Q477" t="s">
        <v>11576</v>
      </c>
      <c r="R477" t="s">
        <v>4811</v>
      </c>
    </row>
    <row r="478" spans="1:18" x14ac:dyDescent="0.3">
      <c r="A478">
        <v>477</v>
      </c>
      <c r="B478" s="1">
        <v>45551.452847222223</v>
      </c>
      <c r="C478" s="1">
        <v>45551.458379629628</v>
      </c>
      <c r="D478" t="s">
        <v>11577</v>
      </c>
      <c r="E478" t="s">
        <v>11578</v>
      </c>
      <c r="F478" t="s">
        <v>11578</v>
      </c>
      <c r="G478">
        <v>7</v>
      </c>
      <c r="H478">
        <v>13</v>
      </c>
      <c r="I478" t="s">
        <v>11579</v>
      </c>
      <c r="J478" t="s">
        <v>11580</v>
      </c>
      <c r="K478" t="s">
        <v>6290</v>
      </c>
      <c r="L478" t="s">
        <v>11581</v>
      </c>
      <c r="M478" t="s">
        <v>11585</v>
      </c>
      <c r="N478" t="s">
        <v>11582</v>
      </c>
      <c r="O478" t="s">
        <v>11583</v>
      </c>
      <c r="P478" t="s">
        <v>11584</v>
      </c>
      <c r="Q478" t="s">
        <v>7402</v>
      </c>
      <c r="R478" t="s">
        <v>4811</v>
      </c>
    </row>
    <row r="479" spans="1:18" x14ac:dyDescent="0.3">
      <c r="A479">
        <v>478</v>
      </c>
      <c r="B479" s="1">
        <v>45551.802337962959</v>
      </c>
      <c r="C479" s="1">
        <v>45551.81177083333</v>
      </c>
      <c r="D479" t="s">
        <v>11586</v>
      </c>
      <c r="E479" t="s">
        <v>11587</v>
      </c>
      <c r="F479" t="s">
        <v>11587</v>
      </c>
      <c r="G479">
        <v>2</v>
      </c>
      <c r="H479">
        <v>6</v>
      </c>
      <c r="I479" t="s">
        <v>4865</v>
      </c>
      <c r="J479" t="s">
        <v>11588</v>
      </c>
      <c r="K479" t="s">
        <v>11589</v>
      </c>
      <c r="L479" t="s">
        <v>8160</v>
      </c>
      <c r="M479" t="s">
        <v>11592</v>
      </c>
      <c r="N479" t="s">
        <v>5238</v>
      </c>
      <c r="O479" t="s">
        <v>11590</v>
      </c>
      <c r="P479" t="s">
        <v>5147</v>
      </c>
      <c r="Q479" t="s">
        <v>11591</v>
      </c>
      <c r="R479" t="s">
        <v>4811</v>
      </c>
    </row>
    <row r="480" spans="1:18" x14ac:dyDescent="0.3">
      <c r="A480">
        <v>479</v>
      </c>
      <c r="B480" s="1">
        <v>45552.936296296299</v>
      </c>
      <c r="C480" s="1">
        <v>45552.944930555554</v>
      </c>
      <c r="D480" t="s">
        <v>11593</v>
      </c>
      <c r="E480" t="s">
        <v>11594</v>
      </c>
      <c r="F480" t="s">
        <v>11594</v>
      </c>
      <c r="G480">
        <v>12</v>
      </c>
      <c r="H480">
        <v>11</v>
      </c>
      <c r="I480" t="s">
        <v>7547</v>
      </c>
      <c r="J480" t="s">
        <v>11595</v>
      </c>
      <c r="K480" t="s">
        <v>4830</v>
      </c>
      <c r="L480" t="s">
        <v>5640</v>
      </c>
      <c r="M480" t="s">
        <v>11597</v>
      </c>
      <c r="N480" t="s">
        <v>5026</v>
      </c>
      <c r="O480" t="s">
        <v>11596</v>
      </c>
      <c r="P480" t="s">
        <v>5036</v>
      </c>
      <c r="Q480" t="s">
        <v>215</v>
      </c>
      <c r="R480" t="s">
        <v>4811</v>
      </c>
    </row>
    <row r="481" spans="1:18" x14ac:dyDescent="0.3">
      <c r="A481">
        <v>480</v>
      </c>
      <c r="B481" s="1">
        <v>45556.473078703704</v>
      </c>
      <c r="C481" s="1">
        <v>45556.482766203706</v>
      </c>
      <c r="D481" t="s">
        <v>11598</v>
      </c>
      <c r="E481" t="s">
        <v>11599</v>
      </c>
      <c r="F481" t="s">
        <v>11600</v>
      </c>
      <c r="G481">
        <v>14</v>
      </c>
      <c r="H481">
        <v>12</v>
      </c>
      <c r="I481" t="s">
        <v>11601</v>
      </c>
      <c r="J481" t="s">
        <v>341</v>
      </c>
      <c r="K481" t="s">
        <v>11602</v>
      </c>
      <c r="L481" t="s">
        <v>11603</v>
      </c>
      <c r="M481" t="s">
        <v>11608</v>
      </c>
      <c r="N481" t="s">
        <v>11604</v>
      </c>
      <c r="O481" t="s">
        <v>11605</v>
      </c>
      <c r="P481" t="s">
        <v>11606</v>
      </c>
      <c r="Q481" t="s">
        <v>11607</v>
      </c>
      <c r="R481" t="s">
        <v>4837</v>
      </c>
    </row>
    <row r="482" spans="1:18" x14ac:dyDescent="0.3">
      <c r="A482">
        <v>481</v>
      </c>
      <c r="B482" s="1">
        <v>45803.473553240743</v>
      </c>
      <c r="C482" s="1">
        <v>45803.483773148146</v>
      </c>
      <c r="D482" t="s">
        <v>2719</v>
      </c>
      <c r="E482" t="s">
        <v>2720</v>
      </c>
      <c r="F482" t="s">
        <v>2721</v>
      </c>
      <c r="G482">
        <v>5</v>
      </c>
      <c r="H482">
        <v>9</v>
      </c>
      <c r="I482" t="s">
        <v>11609</v>
      </c>
      <c r="J482" t="s">
        <v>341</v>
      </c>
      <c r="K482" t="s">
        <v>11610</v>
      </c>
      <c r="L482" t="s">
        <v>11611</v>
      </c>
      <c r="M482" t="s">
        <v>11616</v>
      </c>
      <c r="N482" t="s">
        <v>11612</v>
      </c>
      <c r="O482" t="s">
        <v>11613</v>
      </c>
      <c r="P482" t="s">
        <v>11614</v>
      </c>
      <c r="Q482" t="s">
        <v>11615</v>
      </c>
      <c r="R482" t="s">
        <v>4811</v>
      </c>
    </row>
    <row r="483" spans="1:18" x14ac:dyDescent="0.3">
      <c r="A483">
        <v>482</v>
      </c>
      <c r="B483" s="1">
        <v>45803.474062499998</v>
      </c>
      <c r="C483" s="1">
        <v>45803.483958333331</v>
      </c>
      <c r="D483" t="s">
        <v>2791</v>
      </c>
      <c r="E483" t="s">
        <v>2792</v>
      </c>
      <c r="F483" t="s">
        <v>2792</v>
      </c>
      <c r="G483">
        <v>5</v>
      </c>
      <c r="H483">
        <v>20</v>
      </c>
      <c r="I483" t="s">
        <v>11617</v>
      </c>
      <c r="J483" t="s">
        <v>11618</v>
      </c>
      <c r="K483" t="s">
        <v>11619</v>
      </c>
      <c r="L483" t="s">
        <v>11620</v>
      </c>
      <c r="M483" t="s">
        <v>11625</v>
      </c>
      <c r="N483" t="s">
        <v>11621</v>
      </c>
      <c r="O483" t="s">
        <v>11622</v>
      </c>
      <c r="P483" t="s">
        <v>11623</v>
      </c>
      <c r="Q483" t="s">
        <v>11624</v>
      </c>
      <c r="R483" t="s">
        <v>4811</v>
      </c>
    </row>
    <row r="484" spans="1:18" x14ac:dyDescent="0.3">
      <c r="A484">
        <v>483</v>
      </c>
      <c r="B484" s="1">
        <v>45803.478483796294</v>
      </c>
      <c r="C484" s="1">
        <v>45803.48400462963</v>
      </c>
      <c r="D484" t="s">
        <v>2674</v>
      </c>
      <c r="E484" t="s">
        <v>2675</v>
      </c>
      <c r="F484" t="s">
        <v>2675</v>
      </c>
      <c r="G484">
        <v>5</v>
      </c>
      <c r="H484">
        <v>4</v>
      </c>
      <c r="I484" t="s">
        <v>11626</v>
      </c>
      <c r="J484" t="s">
        <v>11627</v>
      </c>
      <c r="K484" t="s">
        <v>11628</v>
      </c>
      <c r="L484" t="s">
        <v>5640</v>
      </c>
      <c r="M484" t="s">
        <v>11633</v>
      </c>
      <c r="N484" t="s">
        <v>11629</v>
      </c>
      <c r="O484" t="s">
        <v>11630</v>
      </c>
      <c r="P484" t="s">
        <v>11631</v>
      </c>
      <c r="Q484" t="s">
        <v>11632</v>
      </c>
      <c r="R484" t="s">
        <v>4811</v>
      </c>
    </row>
    <row r="485" spans="1:18" x14ac:dyDescent="0.3">
      <c r="A485">
        <v>484</v>
      </c>
      <c r="B485" s="1">
        <v>45803.472812499997</v>
      </c>
      <c r="C485" s="1">
        <v>45803.4840625</v>
      </c>
      <c r="D485" t="s">
        <v>2685</v>
      </c>
      <c r="E485" t="s">
        <v>2686</v>
      </c>
      <c r="F485" t="s">
        <v>2686</v>
      </c>
      <c r="G485">
        <v>5</v>
      </c>
      <c r="H485">
        <v>13</v>
      </c>
      <c r="I485" t="s">
        <v>11634</v>
      </c>
      <c r="J485" t="s">
        <v>11635</v>
      </c>
      <c r="K485" t="s">
        <v>11636</v>
      </c>
      <c r="L485" t="s">
        <v>11637</v>
      </c>
      <c r="M485" t="s">
        <v>11641</v>
      </c>
      <c r="N485" t="s">
        <v>11629</v>
      </c>
      <c r="O485" t="s">
        <v>11638</v>
      </c>
      <c r="P485" t="s">
        <v>11639</v>
      </c>
      <c r="Q485" t="s">
        <v>11640</v>
      </c>
      <c r="R485" t="s">
        <v>4811</v>
      </c>
    </row>
    <row r="486" spans="1:18" x14ac:dyDescent="0.3">
      <c r="A486">
        <v>485</v>
      </c>
      <c r="B486" s="1">
        <v>45803.472881944443</v>
      </c>
      <c r="C486" s="1">
        <v>45803.484293981484</v>
      </c>
      <c r="D486" t="s">
        <v>2837</v>
      </c>
      <c r="E486" t="s">
        <v>2838</v>
      </c>
      <c r="F486" t="s">
        <v>2838</v>
      </c>
      <c r="G486">
        <v>5</v>
      </c>
      <c r="H486">
        <v>2</v>
      </c>
      <c r="I486" t="s">
        <v>11642</v>
      </c>
      <c r="J486" t="s">
        <v>11643</v>
      </c>
      <c r="K486" t="s">
        <v>11644</v>
      </c>
      <c r="L486" t="s">
        <v>11645</v>
      </c>
      <c r="M486" t="s">
        <v>11650</v>
      </c>
      <c r="N486" t="s">
        <v>11646</v>
      </c>
      <c r="O486" t="s">
        <v>11647</v>
      </c>
      <c r="P486" t="s">
        <v>11648</v>
      </c>
      <c r="Q486" t="s">
        <v>11649</v>
      </c>
      <c r="R486" t="s">
        <v>4811</v>
      </c>
    </row>
    <row r="487" spans="1:18" x14ac:dyDescent="0.3">
      <c r="A487">
        <v>486</v>
      </c>
      <c r="B487" s="1">
        <v>45803.472893518519</v>
      </c>
      <c r="C487" s="1">
        <v>45803.484317129631</v>
      </c>
      <c r="D487" t="s">
        <v>2887</v>
      </c>
      <c r="E487" t="s">
        <v>2888</v>
      </c>
      <c r="F487" t="s">
        <v>2888</v>
      </c>
      <c r="G487">
        <v>5</v>
      </c>
      <c r="H487">
        <v>33</v>
      </c>
      <c r="I487" t="s">
        <v>11651</v>
      </c>
      <c r="J487" t="s">
        <v>11652</v>
      </c>
      <c r="K487" t="s">
        <v>11653</v>
      </c>
      <c r="L487" t="s">
        <v>11654</v>
      </c>
      <c r="M487" t="s">
        <v>11659</v>
      </c>
      <c r="N487" t="s">
        <v>11655</v>
      </c>
      <c r="O487" t="s">
        <v>11656</v>
      </c>
      <c r="P487" t="s">
        <v>11657</v>
      </c>
      <c r="Q487" t="s">
        <v>11658</v>
      </c>
      <c r="R487" t="s">
        <v>4811</v>
      </c>
    </row>
    <row r="488" spans="1:18" x14ac:dyDescent="0.3">
      <c r="A488">
        <v>487</v>
      </c>
      <c r="B488" s="1">
        <v>45803.472662037035</v>
      </c>
      <c r="C488" s="1">
        <v>45803.484340277777</v>
      </c>
      <c r="D488" t="s">
        <v>2917</v>
      </c>
      <c r="E488" t="s">
        <v>2918</v>
      </c>
      <c r="F488" t="s">
        <v>2918</v>
      </c>
      <c r="G488">
        <v>5</v>
      </c>
      <c r="H488">
        <v>12</v>
      </c>
      <c r="I488" t="s">
        <v>11642</v>
      </c>
      <c r="J488" t="s">
        <v>11660</v>
      </c>
      <c r="K488" t="s">
        <v>11661</v>
      </c>
      <c r="L488" t="s">
        <v>11645</v>
      </c>
      <c r="M488" t="s">
        <v>11664</v>
      </c>
      <c r="N488" t="s">
        <v>5026</v>
      </c>
      <c r="O488" t="s">
        <v>11647</v>
      </c>
      <c r="P488" t="s">
        <v>11662</v>
      </c>
      <c r="Q488" t="s">
        <v>11663</v>
      </c>
      <c r="R488" t="s">
        <v>4811</v>
      </c>
    </row>
    <row r="489" spans="1:18" x14ac:dyDescent="0.3">
      <c r="A489">
        <v>488</v>
      </c>
      <c r="B489" s="1">
        <v>45803.473865740743</v>
      </c>
      <c r="C489" s="1">
        <v>45803.484560185185</v>
      </c>
      <c r="D489" t="s">
        <v>2860</v>
      </c>
      <c r="E489" t="s">
        <v>2861</v>
      </c>
      <c r="F489" t="s">
        <v>2861</v>
      </c>
      <c r="G489">
        <v>5</v>
      </c>
      <c r="H489">
        <v>5</v>
      </c>
      <c r="I489" t="s">
        <v>11665</v>
      </c>
      <c r="J489" t="s">
        <v>958</v>
      </c>
      <c r="K489" t="s">
        <v>11666</v>
      </c>
      <c r="L489" t="s">
        <v>5253</v>
      </c>
      <c r="M489" t="s">
        <v>11670</v>
      </c>
      <c r="N489" t="s">
        <v>4892</v>
      </c>
      <c r="O489" t="s">
        <v>11667</v>
      </c>
      <c r="P489" t="s">
        <v>11668</v>
      </c>
      <c r="Q489" t="s">
        <v>11669</v>
      </c>
      <c r="R489" t="s">
        <v>4811</v>
      </c>
    </row>
    <row r="490" spans="1:18" x14ac:dyDescent="0.3">
      <c r="A490">
        <v>489</v>
      </c>
      <c r="B490" s="1">
        <v>45803.474212962959</v>
      </c>
      <c r="C490" s="1">
        <v>45803.484814814816</v>
      </c>
      <c r="D490" t="s">
        <v>2769</v>
      </c>
      <c r="E490" t="s">
        <v>2770</v>
      </c>
      <c r="F490" t="s">
        <v>2771</v>
      </c>
      <c r="G490">
        <v>5</v>
      </c>
      <c r="H490">
        <v>8</v>
      </c>
      <c r="I490" t="s">
        <v>11671</v>
      </c>
      <c r="J490" t="s">
        <v>341</v>
      </c>
      <c r="K490" t="s">
        <v>11672</v>
      </c>
      <c r="L490" t="s">
        <v>11673</v>
      </c>
      <c r="M490" t="s">
        <v>11678</v>
      </c>
      <c r="N490" t="s">
        <v>11674</v>
      </c>
      <c r="O490" t="s">
        <v>11675</v>
      </c>
      <c r="P490" t="s">
        <v>11676</v>
      </c>
      <c r="Q490" t="s">
        <v>11677</v>
      </c>
      <c r="R490" t="s">
        <v>4811</v>
      </c>
    </row>
    <row r="491" spans="1:18" x14ac:dyDescent="0.3">
      <c r="A491">
        <v>490</v>
      </c>
      <c r="B491" s="1">
        <v>45803.47320601852</v>
      </c>
      <c r="C491" s="1">
        <v>45803.485462962963</v>
      </c>
      <c r="D491" t="s">
        <v>2909</v>
      </c>
      <c r="E491" t="s">
        <v>2910</v>
      </c>
      <c r="F491" t="s">
        <v>2910</v>
      </c>
      <c r="G491">
        <v>5</v>
      </c>
      <c r="H491">
        <v>37</v>
      </c>
      <c r="I491" t="s">
        <v>11679</v>
      </c>
      <c r="J491" t="s">
        <v>11680</v>
      </c>
      <c r="K491" t="s">
        <v>11681</v>
      </c>
      <c r="L491" t="s">
        <v>11682</v>
      </c>
      <c r="M491" t="s">
        <v>11686</v>
      </c>
      <c r="N491" t="s">
        <v>11683</v>
      </c>
      <c r="O491" t="s">
        <v>11684</v>
      </c>
      <c r="P491" t="s">
        <v>3621</v>
      </c>
      <c r="Q491" t="s">
        <v>11685</v>
      </c>
      <c r="R491" t="s">
        <v>4811</v>
      </c>
    </row>
    <row r="492" spans="1:18" x14ac:dyDescent="0.3">
      <c r="A492">
        <v>491</v>
      </c>
      <c r="B492" s="1">
        <v>45803.472754629627</v>
      </c>
      <c r="C492" s="1">
        <v>45803.486284722225</v>
      </c>
      <c r="D492" t="s">
        <v>2869</v>
      </c>
      <c r="E492" t="s">
        <v>2870</v>
      </c>
      <c r="F492" t="s">
        <v>2871</v>
      </c>
      <c r="G492">
        <v>5</v>
      </c>
      <c r="H492">
        <v>36</v>
      </c>
      <c r="I492" t="s">
        <v>11687</v>
      </c>
      <c r="J492" t="s">
        <v>11688</v>
      </c>
      <c r="K492" t="s">
        <v>11689</v>
      </c>
      <c r="L492" t="s">
        <v>5640</v>
      </c>
      <c r="M492" t="s">
        <v>11693</v>
      </c>
      <c r="N492" t="s">
        <v>11690</v>
      </c>
      <c r="O492" t="s">
        <v>11691</v>
      </c>
      <c r="P492" t="s">
        <v>11037</v>
      </c>
      <c r="Q492" t="s">
        <v>11692</v>
      </c>
      <c r="R492" t="s">
        <v>4811</v>
      </c>
    </row>
    <row r="493" spans="1:18" x14ac:dyDescent="0.3">
      <c r="A493">
        <v>492</v>
      </c>
      <c r="B493" s="1">
        <v>45803.473009259258</v>
      </c>
      <c r="C493" s="1">
        <v>45803.48678240741</v>
      </c>
      <c r="D493" t="s">
        <v>2708</v>
      </c>
      <c r="E493" t="s">
        <v>2709</v>
      </c>
      <c r="F493" t="s">
        <v>11694</v>
      </c>
      <c r="G493">
        <v>5</v>
      </c>
      <c r="H493">
        <v>25</v>
      </c>
      <c r="I493" t="s">
        <v>5020</v>
      </c>
      <c r="J493" t="s">
        <v>11695</v>
      </c>
      <c r="K493" t="s">
        <v>11696</v>
      </c>
      <c r="L493" t="s">
        <v>11697</v>
      </c>
      <c r="M493" t="s">
        <v>11702</v>
      </c>
      <c r="N493" t="s">
        <v>11698</v>
      </c>
      <c r="O493" t="s">
        <v>11699</v>
      </c>
      <c r="P493" t="s">
        <v>11700</v>
      </c>
      <c r="Q493" t="s">
        <v>11701</v>
      </c>
      <c r="R493" t="s">
        <v>4811</v>
      </c>
    </row>
    <row r="494" spans="1:18" x14ac:dyDescent="0.3">
      <c r="A494">
        <v>493</v>
      </c>
      <c r="B494" s="1">
        <v>45803.472824074073</v>
      </c>
      <c r="C494" s="1">
        <v>45803.487314814818</v>
      </c>
      <c r="D494" t="s">
        <v>2982</v>
      </c>
      <c r="E494" t="s">
        <v>2983</v>
      </c>
      <c r="F494" t="s">
        <v>2983</v>
      </c>
      <c r="G494">
        <v>5</v>
      </c>
      <c r="H494">
        <v>7</v>
      </c>
      <c r="I494" t="s">
        <v>11703</v>
      </c>
      <c r="J494" t="s">
        <v>10593</v>
      </c>
      <c r="K494" t="s">
        <v>11704</v>
      </c>
      <c r="L494" t="s">
        <v>5640</v>
      </c>
      <c r="M494" t="s">
        <v>11706</v>
      </c>
      <c r="N494" t="s">
        <v>5026</v>
      </c>
      <c r="O494" t="s">
        <v>2515</v>
      </c>
      <c r="P494" t="s">
        <v>8232</v>
      </c>
      <c r="Q494" t="s">
        <v>11705</v>
      </c>
      <c r="R494" t="s">
        <v>4811</v>
      </c>
    </row>
    <row r="495" spans="1:18" x14ac:dyDescent="0.3">
      <c r="A495">
        <v>494</v>
      </c>
      <c r="B495" s="1">
        <v>45803.473935185182</v>
      </c>
      <c r="C495" s="1">
        <v>45803.487326388888</v>
      </c>
      <c r="D495" t="s">
        <v>2937</v>
      </c>
      <c r="E495" t="s">
        <v>2938</v>
      </c>
      <c r="F495" t="s">
        <v>2938</v>
      </c>
      <c r="G495">
        <v>5</v>
      </c>
      <c r="H495">
        <v>16</v>
      </c>
      <c r="I495" t="s">
        <v>4865</v>
      </c>
      <c r="J495" t="s">
        <v>903</v>
      </c>
      <c r="K495" t="s">
        <v>11707</v>
      </c>
      <c r="L495" t="s">
        <v>11708</v>
      </c>
      <c r="M495" t="s">
        <v>11713</v>
      </c>
      <c r="N495" t="s">
        <v>11709</v>
      </c>
      <c r="O495" t="s">
        <v>11710</v>
      </c>
      <c r="P495" t="s">
        <v>11711</v>
      </c>
      <c r="Q495" t="s">
        <v>11712</v>
      </c>
      <c r="R495" t="s">
        <v>4837</v>
      </c>
    </row>
    <row r="496" spans="1:18" x14ac:dyDescent="0.3">
      <c r="A496">
        <v>495</v>
      </c>
      <c r="B496" s="1">
        <v>45803.473622685182</v>
      </c>
      <c r="C496" s="1">
        <v>45803.487326388888</v>
      </c>
      <c r="D496" t="s">
        <v>2991</v>
      </c>
      <c r="E496" t="s">
        <v>2992</v>
      </c>
      <c r="F496" t="s">
        <v>2993</v>
      </c>
      <c r="G496">
        <v>5</v>
      </c>
      <c r="H496">
        <v>17</v>
      </c>
      <c r="I496" t="s">
        <v>8773</v>
      </c>
      <c r="J496" t="s">
        <v>1460</v>
      </c>
      <c r="K496" t="s">
        <v>11714</v>
      </c>
      <c r="L496" t="s">
        <v>11715</v>
      </c>
      <c r="M496" t="s">
        <v>11720</v>
      </c>
      <c r="N496" t="s">
        <v>11716</v>
      </c>
      <c r="O496" t="s">
        <v>11717</v>
      </c>
      <c r="P496" t="s">
        <v>11718</v>
      </c>
      <c r="Q496" t="s">
        <v>11719</v>
      </c>
      <c r="R496" t="s">
        <v>4837</v>
      </c>
    </row>
    <row r="497" spans="1:18" x14ac:dyDescent="0.3">
      <c r="A497">
        <v>496</v>
      </c>
      <c r="B497" s="1">
        <v>45803.477407407408</v>
      </c>
      <c r="C497" s="1">
        <v>45803.487523148149</v>
      </c>
      <c r="D497" t="s">
        <v>2810</v>
      </c>
      <c r="E497" t="s">
        <v>2811</v>
      </c>
      <c r="F497" t="s">
        <v>2811</v>
      </c>
      <c r="G497">
        <v>5</v>
      </c>
      <c r="H497">
        <v>22</v>
      </c>
      <c r="I497" t="s">
        <v>4865</v>
      </c>
      <c r="J497" t="s">
        <v>11721</v>
      </c>
      <c r="K497" t="s">
        <v>11722</v>
      </c>
      <c r="L497" t="s">
        <v>4996</v>
      </c>
      <c r="M497" t="s">
        <v>4997</v>
      </c>
      <c r="N497" t="s">
        <v>4998</v>
      </c>
      <c r="O497" t="s">
        <v>5017</v>
      </c>
      <c r="P497" t="s">
        <v>5018</v>
      </c>
      <c r="Q497" t="s">
        <v>5021</v>
      </c>
      <c r="R497" t="s">
        <v>4811</v>
      </c>
    </row>
    <row r="498" spans="1:18" x14ac:dyDescent="0.3">
      <c r="A498">
        <v>497</v>
      </c>
      <c r="B498" s="1">
        <v>45803.473298611112</v>
      </c>
      <c r="C498" s="1">
        <v>45803.488125000003</v>
      </c>
      <c r="D498" t="s">
        <v>2829</v>
      </c>
      <c r="E498" t="s">
        <v>2830</v>
      </c>
      <c r="F498" t="s">
        <v>2830</v>
      </c>
      <c r="G498">
        <v>5</v>
      </c>
      <c r="H498">
        <v>23</v>
      </c>
      <c r="I498" t="s">
        <v>5151</v>
      </c>
      <c r="J498" t="s">
        <v>11723</v>
      </c>
      <c r="K498" t="s">
        <v>11724</v>
      </c>
      <c r="L498" t="s">
        <v>4996</v>
      </c>
      <c r="M498" t="s">
        <v>4997</v>
      </c>
      <c r="N498" t="s">
        <v>4998</v>
      </c>
      <c r="O498" t="s">
        <v>11725</v>
      </c>
      <c r="P498" t="s">
        <v>5018</v>
      </c>
      <c r="Q498" t="s">
        <v>5021</v>
      </c>
      <c r="R498" t="s">
        <v>4811</v>
      </c>
    </row>
    <row r="499" spans="1:18" x14ac:dyDescent="0.3">
      <c r="A499">
        <v>498</v>
      </c>
      <c r="B499" s="1">
        <v>45803.473043981481</v>
      </c>
      <c r="C499" s="1">
        <v>45803.488125000003</v>
      </c>
      <c r="D499" t="s">
        <v>2804</v>
      </c>
      <c r="E499" t="s">
        <v>2805</v>
      </c>
      <c r="F499" t="s">
        <v>11726</v>
      </c>
      <c r="G499">
        <v>5</v>
      </c>
      <c r="H499">
        <v>21</v>
      </c>
      <c r="I499" t="s">
        <v>11727</v>
      </c>
      <c r="J499" t="s">
        <v>2809</v>
      </c>
      <c r="K499" t="s">
        <v>11722</v>
      </c>
      <c r="L499" t="s">
        <v>11728</v>
      </c>
      <c r="M499" t="s">
        <v>11732</v>
      </c>
      <c r="N499" t="s">
        <v>11729</v>
      </c>
      <c r="O499" t="s">
        <v>11647</v>
      </c>
      <c r="P499" t="s">
        <v>11730</v>
      </c>
      <c r="Q499" t="s">
        <v>11731</v>
      </c>
      <c r="R499" t="s">
        <v>4811</v>
      </c>
    </row>
    <row r="500" spans="1:18" x14ac:dyDescent="0.3">
      <c r="A500">
        <v>499</v>
      </c>
      <c r="B500" s="1">
        <v>45803.473564814813</v>
      </c>
      <c r="C500" s="1">
        <v>45803.488194444442</v>
      </c>
      <c r="D500" t="s">
        <v>2759</v>
      </c>
      <c r="E500" t="s">
        <v>2760</v>
      </c>
      <c r="F500" t="s">
        <v>2760</v>
      </c>
      <c r="G500">
        <v>5</v>
      </c>
      <c r="H500">
        <v>28</v>
      </c>
      <c r="I500" t="s">
        <v>4865</v>
      </c>
      <c r="J500" t="s">
        <v>11733</v>
      </c>
      <c r="K500" t="s">
        <v>11734</v>
      </c>
      <c r="L500" t="s">
        <v>5253</v>
      </c>
      <c r="M500" t="s">
        <v>11736</v>
      </c>
      <c r="N500" t="s">
        <v>11698</v>
      </c>
      <c r="O500" t="s">
        <v>11735</v>
      </c>
      <c r="P500" t="s">
        <v>11700</v>
      </c>
      <c r="Q500" t="s">
        <v>6553</v>
      </c>
      <c r="R500" t="s">
        <v>4811</v>
      </c>
    </row>
    <row r="501" spans="1:18" x14ac:dyDescent="0.3">
      <c r="A501">
        <v>500</v>
      </c>
      <c r="B501" s="1">
        <v>45803.475358796299</v>
      </c>
      <c r="C501" s="1">
        <v>45803.489189814813</v>
      </c>
      <c r="D501" t="s">
        <v>2632</v>
      </c>
      <c r="E501" t="s">
        <v>2633</v>
      </c>
      <c r="F501" t="s">
        <v>2633</v>
      </c>
      <c r="G501">
        <v>5</v>
      </c>
      <c r="H501">
        <v>26</v>
      </c>
      <c r="I501" t="s">
        <v>6311</v>
      </c>
      <c r="J501" t="s">
        <v>341</v>
      </c>
      <c r="K501" t="s">
        <v>11737</v>
      </c>
      <c r="L501" t="s">
        <v>7377</v>
      </c>
      <c r="M501" t="s">
        <v>11741</v>
      </c>
      <c r="N501" t="s">
        <v>11738</v>
      </c>
      <c r="O501" t="s">
        <v>11613</v>
      </c>
      <c r="P501" t="s">
        <v>11739</v>
      </c>
      <c r="Q501" t="s">
        <v>11740</v>
      </c>
      <c r="R501" t="s">
        <v>4811</v>
      </c>
    </row>
    <row r="502" spans="1:18" x14ac:dyDescent="0.3">
      <c r="A502">
        <v>501</v>
      </c>
      <c r="B502" s="1">
        <v>45803.472685185188</v>
      </c>
      <c r="C502" s="1">
        <v>45803.489201388889</v>
      </c>
      <c r="D502" t="s">
        <v>2623</v>
      </c>
      <c r="E502" t="s">
        <v>2624</v>
      </c>
      <c r="F502" t="s">
        <v>2624</v>
      </c>
      <c r="G502">
        <v>5</v>
      </c>
      <c r="H502">
        <v>27</v>
      </c>
      <c r="I502" t="s">
        <v>5151</v>
      </c>
      <c r="J502" t="s">
        <v>1460</v>
      </c>
      <c r="K502" t="s">
        <v>11737</v>
      </c>
      <c r="L502" t="s">
        <v>7377</v>
      </c>
      <c r="M502" t="s">
        <v>11741</v>
      </c>
      <c r="N502" t="s">
        <v>11738</v>
      </c>
      <c r="O502" t="s">
        <v>11742</v>
      </c>
      <c r="P502" t="s">
        <v>3737</v>
      </c>
      <c r="Q502" t="s">
        <v>11743</v>
      </c>
      <c r="R502" t="s">
        <v>4811</v>
      </c>
    </row>
    <row r="503" spans="1:18" x14ac:dyDescent="0.3">
      <c r="A503">
        <v>502</v>
      </c>
      <c r="B503" s="1">
        <v>45803.473981481482</v>
      </c>
      <c r="C503" s="1">
        <v>45803.489270833335</v>
      </c>
      <c r="D503" t="s">
        <v>2663</v>
      </c>
      <c r="E503" t="s">
        <v>2664</v>
      </c>
      <c r="F503" t="s">
        <v>11744</v>
      </c>
      <c r="G503">
        <v>5</v>
      </c>
      <c r="H503">
        <v>31</v>
      </c>
      <c r="I503" t="s">
        <v>11745</v>
      </c>
      <c r="J503" t="s">
        <v>11746</v>
      </c>
      <c r="K503" t="s">
        <v>11737</v>
      </c>
      <c r="L503" t="s">
        <v>7377</v>
      </c>
      <c r="M503" t="s">
        <v>11741</v>
      </c>
      <c r="N503" t="s">
        <v>11738</v>
      </c>
      <c r="O503" t="s">
        <v>11613</v>
      </c>
      <c r="P503" t="s">
        <v>11739</v>
      </c>
      <c r="Q503" t="s">
        <v>11740</v>
      </c>
      <c r="R503" t="s">
        <v>4811</v>
      </c>
    </row>
    <row r="504" spans="1:18" x14ac:dyDescent="0.3">
      <c r="A504">
        <v>503</v>
      </c>
      <c r="B504" s="1">
        <v>45803.483657407407</v>
      </c>
      <c r="C504" s="1">
        <v>45803.489328703705</v>
      </c>
      <c r="D504" t="s">
        <v>2637</v>
      </c>
      <c r="E504" t="s">
        <v>2638</v>
      </c>
      <c r="F504" t="s">
        <v>2638</v>
      </c>
      <c r="G504">
        <v>5</v>
      </c>
      <c r="H504">
        <v>19</v>
      </c>
      <c r="I504" t="s">
        <v>4865</v>
      </c>
      <c r="J504" t="s">
        <v>1460</v>
      </c>
      <c r="K504" t="s">
        <v>11737</v>
      </c>
      <c r="L504" t="s">
        <v>7377</v>
      </c>
      <c r="M504" t="s">
        <v>11741</v>
      </c>
      <c r="N504" t="s">
        <v>11738</v>
      </c>
      <c r="O504" t="s">
        <v>11613</v>
      </c>
      <c r="P504" t="s">
        <v>3737</v>
      </c>
      <c r="Q504" t="s">
        <v>11747</v>
      </c>
      <c r="R504" t="s">
        <v>4811</v>
      </c>
    </row>
    <row r="505" spans="1:18" x14ac:dyDescent="0.3">
      <c r="A505">
        <v>504</v>
      </c>
      <c r="B505" s="1">
        <v>45803.472997685189</v>
      </c>
      <c r="C505" s="1">
        <v>45803.489479166667</v>
      </c>
      <c r="D505" t="s">
        <v>2781</v>
      </c>
      <c r="E505" t="s">
        <v>2782</v>
      </c>
      <c r="F505" t="s">
        <v>2782</v>
      </c>
      <c r="G505">
        <v>5</v>
      </c>
      <c r="H505">
        <v>10</v>
      </c>
      <c r="I505" t="s">
        <v>11748</v>
      </c>
      <c r="J505" t="s">
        <v>11749</v>
      </c>
      <c r="K505" t="s">
        <v>11750</v>
      </c>
      <c r="L505" t="s">
        <v>11751</v>
      </c>
      <c r="M505" t="s">
        <v>11756</v>
      </c>
      <c r="N505" t="s">
        <v>11752</v>
      </c>
      <c r="O505" t="s">
        <v>11753</v>
      </c>
      <c r="P505" t="s">
        <v>11754</v>
      </c>
      <c r="Q505" t="s">
        <v>11755</v>
      </c>
      <c r="R505" t="s">
        <v>4811</v>
      </c>
    </row>
    <row r="506" spans="1:18" x14ac:dyDescent="0.3">
      <c r="A506">
        <v>505</v>
      </c>
      <c r="B506" s="1">
        <v>45803.473530092589</v>
      </c>
      <c r="C506" s="1">
        <v>45803.489814814813</v>
      </c>
      <c r="D506" t="s">
        <v>2900</v>
      </c>
      <c r="E506" t="s">
        <v>2901</v>
      </c>
      <c r="F506" t="s">
        <v>2901</v>
      </c>
      <c r="G506">
        <v>5</v>
      </c>
      <c r="H506">
        <v>24</v>
      </c>
      <c r="I506" t="s">
        <v>6540</v>
      </c>
      <c r="J506" t="s">
        <v>11757</v>
      </c>
      <c r="K506" t="s">
        <v>11758</v>
      </c>
      <c r="L506" t="s">
        <v>5098</v>
      </c>
      <c r="M506" t="s">
        <v>11760</v>
      </c>
      <c r="N506" t="s">
        <v>11698</v>
      </c>
      <c r="O506" t="s">
        <v>11735</v>
      </c>
      <c r="P506" t="s">
        <v>11700</v>
      </c>
      <c r="Q506" t="s">
        <v>11759</v>
      </c>
      <c r="R506" t="s">
        <v>4811</v>
      </c>
    </row>
    <row r="507" spans="1:18" x14ac:dyDescent="0.3">
      <c r="A507">
        <v>506</v>
      </c>
      <c r="B507" s="1">
        <v>45803.476006944446</v>
      </c>
      <c r="C507" s="1">
        <v>45803.489895833336</v>
      </c>
      <c r="D507" t="s">
        <v>2749</v>
      </c>
      <c r="E507" t="s">
        <v>2750</v>
      </c>
      <c r="F507" t="s">
        <v>2750</v>
      </c>
      <c r="G507">
        <v>5</v>
      </c>
      <c r="H507">
        <v>35</v>
      </c>
      <c r="I507" t="s">
        <v>11761</v>
      </c>
      <c r="J507" t="s">
        <v>433</v>
      </c>
      <c r="K507" t="s">
        <v>11762</v>
      </c>
      <c r="L507" t="s">
        <v>5098</v>
      </c>
      <c r="M507" t="s">
        <v>11764</v>
      </c>
      <c r="N507" t="s">
        <v>11698</v>
      </c>
      <c r="O507" t="s">
        <v>11735</v>
      </c>
      <c r="P507" t="s">
        <v>11700</v>
      </c>
      <c r="Q507" t="s">
        <v>11763</v>
      </c>
      <c r="R507" t="s">
        <v>4811</v>
      </c>
    </row>
    <row r="508" spans="1:18" x14ac:dyDescent="0.3">
      <c r="A508">
        <v>507</v>
      </c>
      <c r="B508" s="1">
        <v>45803.472800925927</v>
      </c>
      <c r="C508" s="1">
        <v>45803.490393518521</v>
      </c>
      <c r="D508" t="s">
        <v>2944</v>
      </c>
      <c r="E508" t="s">
        <v>2945</v>
      </c>
      <c r="F508" t="s">
        <v>2945</v>
      </c>
      <c r="G508">
        <v>5</v>
      </c>
      <c r="H508">
        <v>6</v>
      </c>
      <c r="I508" t="s">
        <v>4865</v>
      </c>
      <c r="J508" t="s">
        <v>11765</v>
      </c>
      <c r="K508" t="s">
        <v>11722</v>
      </c>
      <c r="L508" t="s">
        <v>11766</v>
      </c>
      <c r="M508" t="s">
        <v>11771</v>
      </c>
      <c r="N508" t="s">
        <v>11767</v>
      </c>
      <c r="O508" t="s">
        <v>11768</v>
      </c>
      <c r="P508" t="s">
        <v>11769</v>
      </c>
      <c r="Q508" t="s">
        <v>11770</v>
      </c>
      <c r="R508" t="s">
        <v>4811</v>
      </c>
    </row>
    <row r="509" spans="1:18" x14ac:dyDescent="0.3">
      <c r="A509">
        <v>508</v>
      </c>
      <c r="B509" s="1">
        <v>45803.473310185182</v>
      </c>
      <c r="C509" s="1">
        <v>45803.491006944445</v>
      </c>
      <c r="D509" t="s">
        <v>2650</v>
      </c>
      <c r="E509" t="s">
        <v>2651</v>
      </c>
      <c r="F509" t="s">
        <v>11772</v>
      </c>
      <c r="G509">
        <v>5</v>
      </c>
      <c r="H509">
        <v>11</v>
      </c>
      <c r="I509" t="s">
        <v>11773</v>
      </c>
      <c r="J509" t="s">
        <v>11774</v>
      </c>
      <c r="K509" t="s">
        <v>11775</v>
      </c>
      <c r="L509" t="s">
        <v>11776</v>
      </c>
      <c r="M509" t="s">
        <v>11781</v>
      </c>
      <c r="N509" t="s">
        <v>11777</v>
      </c>
      <c r="O509" t="s">
        <v>11778</v>
      </c>
      <c r="P509" t="s">
        <v>11779</v>
      </c>
      <c r="Q509" t="s">
        <v>11780</v>
      </c>
      <c r="R509" t="s">
        <v>4811</v>
      </c>
    </row>
    <row r="510" spans="1:18" x14ac:dyDescent="0.3">
      <c r="A510">
        <v>509</v>
      </c>
      <c r="B510" s="1">
        <v>45803.473113425927</v>
      </c>
      <c r="C510" s="1">
        <v>45803.491087962961</v>
      </c>
      <c r="D510" t="s">
        <v>3009</v>
      </c>
      <c r="E510" t="s">
        <v>3010</v>
      </c>
      <c r="F510" t="s">
        <v>3011</v>
      </c>
      <c r="G510">
        <v>5</v>
      </c>
      <c r="H510">
        <v>15</v>
      </c>
      <c r="I510" t="s">
        <v>11782</v>
      </c>
      <c r="J510" t="s">
        <v>11783</v>
      </c>
      <c r="K510" t="s">
        <v>11784</v>
      </c>
      <c r="L510" t="s">
        <v>11785</v>
      </c>
      <c r="M510" t="s">
        <v>11790</v>
      </c>
      <c r="N510" t="s">
        <v>11786</v>
      </c>
      <c r="O510" t="s">
        <v>11787</v>
      </c>
      <c r="P510" t="s">
        <v>11788</v>
      </c>
      <c r="Q510" t="s">
        <v>11789</v>
      </c>
      <c r="R510" t="s">
        <v>4811</v>
      </c>
    </row>
    <row r="511" spans="1:18" x14ac:dyDescent="0.3">
      <c r="A511">
        <v>510</v>
      </c>
      <c r="B511" s="1">
        <v>45803.474340277775</v>
      </c>
      <c r="C511" s="1">
        <v>45803.492094907408</v>
      </c>
      <c r="D511" t="s">
        <v>2927</v>
      </c>
      <c r="E511" t="s">
        <v>2928</v>
      </c>
      <c r="F511" t="s">
        <v>2928</v>
      </c>
      <c r="G511">
        <v>5</v>
      </c>
      <c r="H511">
        <v>29</v>
      </c>
      <c r="I511" t="s">
        <v>11791</v>
      </c>
      <c r="J511" t="s">
        <v>11792</v>
      </c>
      <c r="K511" t="s">
        <v>11793</v>
      </c>
      <c r="L511" t="s">
        <v>11794</v>
      </c>
      <c r="M511" t="s">
        <v>11799</v>
      </c>
      <c r="N511" t="s">
        <v>11795</v>
      </c>
      <c r="O511" t="s">
        <v>11796</v>
      </c>
      <c r="P511" t="s">
        <v>11797</v>
      </c>
      <c r="Q511" t="s">
        <v>11798</v>
      </c>
      <c r="R511" t="s">
        <v>4811</v>
      </c>
    </row>
    <row r="512" spans="1:18" x14ac:dyDescent="0.3">
      <c r="A512">
        <v>511</v>
      </c>
      <c r="B512" s="1">
        <v>45803.473668981482</v>
      </c>
      <c r="C512" s="1">
        <v>45803.492303240739</v>
      </c>
      <c r="D512" t="s">
        <v>2954</v>
      </c>
      <c r="E512" t="s">
        <v>2955</v>
      </c>
      <c r="F512" t="s">
        <v>11800</v>
      </c>
      <c r="G512">
        <v>5</v>
      </c>
      <c r="H512">
        <v>38</v>
      </c>
      <c r="I512" t="s">
        <v>11801</v>
      </c>
      <c r="J512" t="s">
        <v>11802</v>
      </c>
      <c r="K512" t="s">
        <v>5421</v>
      </c>
      <c r="L512" t="s">
        <v>1194</v>
      </c>
      <c r="M512" t="s">
        <v>11807</v>
      </c>
      <c r="N512" t="s">
        <v>11803</v>
      </c>
      <c r="O512" t="s">
        <v>11804</v>
      </c>
      <c r="P512" t="s">
        <v>11805</v>
      </c>
      <c r="Q512" t="s">
        <v>11806</v>
      </c>
      <c r="R512" t="s">
        <v>4837</v>
      </c>
    </row>
    <row r="513" spans="1:18" x14ac:dyDescent="0.3">
      <c r="A513">
        <v>512</v>
      </c>
      <c r="B513" s="1">
        <v>45803.47284722222</v>
      </c>
      <c r="C513" s="1">
        <v>45803.492777777778</v>
      </c>
      <c r="D513" t="s">
        <v>2975</v>
      </c>
      <c r="E513" t="s">
        <v>2976</v>
      </c>
      <c r="F513" t="s">
        <v>2977</v>
      </c>
      <c r="G513">
        <v>5</v>
      </c>
      <c r="H513">
        <v>18</v>
      </c>
      <c r="I513" t="s">
        <v>11808</v>
      </c>
      <c r="J513" t="s">
        <v>11809</v>
      </c>
      <c r="K513" t="s">
        <v>11810</v>
      </c>
      <c r="L513" t="s">
        <v>11811</v>
      </c>
      <c r="M513" t="s">
        <v>11816</v>
      </c>
      <c r="N513" t="s">
        <v>11812</v>
      </c>
      <c r="O513" t="s">
        <v>11813</v>
      </c>
      <c r="P513" t="s">
        <v>11814</v>
      </c>
      <c r="Q513" t="s">
        <v>11815</v>
      </c>
      <c r="R513" t="s">
        <v>4837</v>
      </c>
    </row>
    <row r="514" spans="1:18" x14ac:dyDescent="0.3">
      <c r="A514">
        <v>513</v>
      </c>
      <c r="B514" s="1">
        <v>45803.473634259259</v>
      </c>
      <c r="C514" s="1">
        <v>45803.493055555555</v>
      </c>
      <c r="D514" t="s">
        <v>2852</v>
      </c>
      <c r="E514" t="s">
        <v>2853</v>
      </c>
      <c r="F514" t="s">
        <v>2853</v>
      </c>
      <c r="G514">
        <v>5</v>
      </c>
      <c r="H514">
        <v>30</v>
      </c>
      <c r="I514" t="s">
        <v>4865</v>
      </c>
      <c r="J514" t="s">
        <v>11817</v>
      </c>
      <c r="K514" t="s">
        <v>11818</v>
      </c>
      <c r="L514" t="s">
        <v>11819</v>
      </c>
      <c r="M514" t="s">
        <v>11823</v>
      </c>
      <c r="N514" t="s">
        <v>4892</v>
      </c>
      <c r="O514" t="s">
        <v>11820</v>
      </c>
      <c r="P514" t="s">
        <v>11821</v>
      </c>
      <c r="Q514" t="s">
        <v>11822</v>
      </c>
      <c r="R514" t="s">
        <v>4811</v>
      </c>
    </row>
    <row r="515" spans="1:18" x14ac:dyDescent="0.3">
      <c r="A515">
        <v>514</v>
      </c>
      <c r="B515" s="1">
        <v>45803.472962962966</v>
      </c>
      <c r="C515" s="1">
        <v>45803.49324074074</v>
      </c>
      <c r="D515" t="s">
        <v>2843</v>
      </c>
      <c r="E515" t="s">
        <v>2844</v>
      </c>
      <c r="F515" t="s">
        <v>11824</v>
      </c>
      <c r="G515">
        <v>5</v>
      </c>
      <c r="H515">
        <v>34</v>
      </c>
      <c r="I515" t="s">
        <v>8773</v>
      </c>
      <c r="J515" t="s">
        <v>11825</v>
      </c>
      <c r="K515" t="s">
        <v>11826</v>
      </c>
      <c r="L515" t="s">
        <v>11827</v>
      </c>
      <c r="M515" t="s">
        <v>11830</v>
      </c>
      <c r="N515" t="s">
        <v>9904</v>
      </c>
      <c r="O515" t="s">
        <v>11828</v>
      </c>
      <c r="P515" t="s">
        <v>11829</v>
      </c>
      <c r="Q515" t="s">
        <v>11822</v>
      </c>
      <c r="R515" t="s">
        <v>4811</v>
      </c>
    </row>
    <row r="516" spans="1:18" x14ac:dyDescent="0.3">
      <c r="A516">
        <v>515</v>
      </c>
      <c r="B516" s="1">
        <v>45803.473020833335</v>
      </c>
      <c r="C516" s="1">
        <v>45803.493333333332</v>
      </c>
      <c r="D516" t="s">
        <v>2818</v>
      </c>
      <c r="E516" t="s">
        <v>2819</v>
      </c>
      <c r="F516" t="s">
        <v>2820</v>
      </c>
      <c r="G516">
        <v>5</v>
      </c>
      <c r="H516">
        <v>3</v>
      </c>
      <c r="I516" t="s">
        <v>11831</v>
      </c>
      <c r="J516" t="s">
        <v>11832</v>
      </c>
      <c r="K516" t="s">
        <v>11833</v>
      </c>
      <c r="L516" t="s">
        <v>6719</v>
      </c>
      <c r="M516" t="s">
        <v>11837</v>
      </c>
      <c r="N516" t="s">
        <v>8858</v>
      </c>
      <c r="O516" t="s">
        <v>11834</v>
      </c>
      <c r="P516" t="s">
        <v>11835</v>
      </c>
      <c r="Q516" t="s">
        <v>11836</v>
      </c>
      <c r="R516" t="s">
        <v>4811</v>
      </c>
    </row>
    <row r="517" spans="1:18" x14ac:dyDescent="0.3">
      <c r="A517">
        <v>516</v>
      </c>
      <c r="B517" s="1">
        <v>45803.523032407407</v>
      </c>
      <c r="C517" s="1">
        <v>45803.52375</v>
      </c>
      <c r="D517" t="s">
        <v>2965</v>
      </c>
      <c r="E517" t="s">
        <v>2966</v>
      </c>
      <c r="F517" t="s">
        <v>2967</v>
      </c>
      <c r="G517">
        <v>5</v>
      </c>
      <c r="H517">
        <v>39</v>
      </c>
      <c r="I517" t="s">
        <v>8285</v>
      </c>
      <c r="J517" t="s">
        <v>11838</v>
      </c>
      <c r="K517" t="s">
        <v>5421</v>
      </c>
      <c r="L517" t="s">
        <v>11839</v>
      </c>
      <c r="M517" t="s">
        <v>11843</v>
      </c>
      <c r="N517" t="s">
        <v>5086</v>
      </c>
      <c r="O517" t="s">
        <v>11840</v>
      </c>
      <c r="P517" t="s">
        <v>11841</v>
      </c>
      <c r="Q517" t="s">
        <v>11842</v>
      </c>
      <c r="R517" t="s">
        <v>4837</v>
      </c>
    </row>
    <row r="518" spans="1:18" x14ac:dyDescent="0.3">
      <c r="A518">
        <v>517</v>
      </c>
      <c r="B518" s="1">
        <v>45803.527870370373</v>
      </c>
      <c r="C518" s="1">
        <v>45803.527962962966</v>
      </c>
      <c r="D518" t="s">
        <v>2737</v>
      </c>
      <c r="E518" t="s">
        <v>2738</v>
      </c>
      <c r="F518" t="s">
        <v>2738</v>
      </c>
      <c r="G518">
        <v>5</v>
      </c>
      <c r="H518">
        <v>32</v>
      </c>
      <c r="I518" t="s">
        <v>11844</v>
      </c>
      <c r="J518" t="s">
        <v>107</v>
      </c>
      <c r="K518" t="s">
        <v>11845</v>
      </c>
      <c r="L518" t="s">
        <v>11846</v>
      </c>
      <c r="M518" t="s">
        <v>11849</v>
      </c>
      <c r="N518" t="s">
        <v>11846</v>
      </c>
      <c r="O518" t="s">
        <v>11847</v>
      </c>
      <c r="P518" t="s">
        <v>11848</v>
      </c>
      <c r="Q518" t="s">
        <v>4855</v>
      </c>
      <c r="R518" t="s">
        <v>4811</v>
      </c>
    </row>
    <row r="519" spans="1:18" x14ac:dyDescent="0.3">
      <c r="A519">
        <v>518</v>
      </c>
      <c r="B519" s="1">
        <v>45804.569212962961</v>
      </c>
      <c r="C519" s="1">
        <v>45804.579050925924</v>
      </c>
      <c r="D519" t="s">
        <v>3764</v>
      </c>
      <c r="E519" t="s">
        <v>3765</v>
      </c>
      <c r="F519" t="s">
        <v>11850</v>
      </c>
      <c r="G519">
        <v>8</v>
      </c>
      <c r="H519">
        <v>26</v>
      </c>
      <c r="I519" t="s">
        <v>11851</v>
      </c>
      <c r="J519" t="s">
        <v>11852</v>
      </c>
      <c r="K519" t="s">
        <v>11853</v>
      </c>
      <c r="L519" t="s">
        <v>11854</v>
      </c>
      <c r="M519" t="s">
        <v>11859</v>
      </c>
      <c r="N519" t="s">
        <v>11855</v>
      </c>
      <c r="O519" t="s">
        <v>11856</v>
      </c>
      <c r="P519" t="s">
        <v>11857</v>
      </c>
      <c r="Q519" t="s">
        <v>11858</v>
      </c>
      <c r="R519" t="s">
        <v>4811</v>
      </c>
    </row>
    <row r="520" spans="1:18" x14ac:dyDescent="0.3">
      <c r="A520">
        <v>519</v>
      </c>
      <c r="B520" s="1">
        <v>45804.569224537037</v>
      </c>
      <c r="C520" s="1">
        <v>45804.579687500001</v>
      </c>
      <c r="D520" t="s">
        <v>3433</v>
      </c>
      <c r="E520" t="s">
        <v>3434</v>
      </c>
      <c r="F520" t="s">
        <v>3434</v>
      </c>
      <c r="G520">
        <v>8</v>
      </c>
      <c r="H520">
        <v>7</v>
      </c>
      <c r="I520" t="s">
        <v>11860</v>
      </c>
      <c r="J520" t="s">
        <v>11861</v>
      </c>
      <c r="K520" t="s">
        <v>11862</v>
      </c>
      <c r="L520" t="s">
        <v>11863</v>
      </c>
      <c r="M520" t="s">
        <v>11868</v>
      </c>
      <c r="N520" t="s">
        <v>11864</v>
      </c>
      <c r="O520" t="s">
        <v>11865</v>
      </c>
      <c r="P520" t="s">
        <v>11866</v>
      </c>
      <c r="Q520" t="s">
        <v>11867</v>
      </c>
      <c r="R520" t="s">
        <v>4811</v>
      </c>
    </row>
    <row r="521" spans="1:18" x14ac:dyDescent="0.3">
      <c r="A521">
        <v>520</v>
      </c>
      <c r="B521" s="1">
        <v>45804.569212962961</v>
      </c>
      <c r="C521" s="1">
        <v>45804.580023148148</v>
      </c>
      <c r="D521" t="s">
        <v>3501</v>
      </c>
      <c r="E521" t="s">
        <v>3502</v>
      </c>
      <c r="F521" t="s">
        <v>11869</v>
      </c>
      <c r="G521">
        <v>8</v>
      </c>
      <c r="H521">
        <v>8</v>
      </c>
      <c r="I521" t="s">
        <v>11870</v>
      </c>
      <c r="J521" t="s">
        <v>11871</v>
      </c>
      <c r="K521" t="s">
        <v>11872</v>
      </c>
      <c r="L521" t="s">
        <v>1194</v>
      </c>
      <c r="M521" t="s">
        <v>11877</v>
      </c>
      <c r="N521" t="s">
        <v>11873</v>
      </c>
      <c r="O521" t="s">
        <v>11874</v>
      </c>
      <c r="P521" t="s">
        <v>11875</v>
      </c>
      <c r="Q521" t="s">
        <v>11876</v>
      </c>
      <c r="R521" t="s">
        <v>4811</v>
      </c>
    </row>
    <row r="522" spans="1:18" x14ac:dyDescent="0.3">
      <c r="A522">
        <v>521</v>
      </c>
      <c r="B522" s="1">
        <v>45804.56931712963</v>
      </c>
      <c r="C522" s="1">
        <v>45804.580972222226</v>
      </c>
      <c r="D522" t="s">
        <v>3747</v>
      </c>
      <c r="E522" t="s">
        <v>3748</v>
      </c>
      <c r="F522" t="s">
        <v>11878</v>
      </c>
      <c r="G522">
        <v>8</v>
      </c>
      <c r="H522">
        <v>28</v>
      </c>
      <c r="I522" t="s">
        <v>11879</v>
      </c>
      <c r="J522" t="s">
        <v>11880</v>
      </c>
      <c r="K522" t="s">
        <v>11881</v>
      </c>
      <c r="L522" t="s">
        <v>11854</v>
      </c>
      <c r="M522" t="s">
        <v>11859</v>
      </c>
      <c r="N522" t="s">
        <v>11882</v>
      </c>
      <c r="O522" t="s">
        <v>11883</v>
      </c>
      <c r="P522" t="s">
        <v>11884</v>
      </c>
      <c r="Q522" t="s">
        <v>4864</v>
      </c>
      <c r="R522" t="s">
        <v>4811</v>
      </c>
    </row>
    <row r="523" spans="1:18" x14ac:dyDescent="0.3">
      <c r="A523">
        <v>522</v>
      </c>
      <c r="B523" s="1">
        <v>45804.572025462963</v>
      </c>
      <c r="C523" s="1">
        <v>45804.582037037035</v>
      </c>
      <c r="D523" t="s">
        <v>3563</v>
      </c>
      <c r="E523" t="s">
        <v>3564</v>
      </c>
      <c r="F523" t="s">
        <v>3565</v>
      </c>
      <c r="G523">
        <v>8</v>
      </c>
      <c r="H523">
        <v>10</v>
      </c>
      <c r="I523" t="s">
        <v>11885</v>
      </c>
      <c r="J523" t="s">
        <v>1037</v>
      </c>
      <c r="K523" t="s">
        <v>11886</v>
      </c>
      <c r="L523" t="s">
        <v>11887</v>
      </c>
      <c r="M523" t="s">
        <v>11890</v>
      </c>
      <c r="N523" t="s">
        <v>4870</v>
      </c>
      <c r="O523" t="s">
        <v>11888</v>
      </c>
      <c r="P523" t="s">
        <v>5730</v>
      </c>
      <c r="Q523" t="s">
        <v>11889</v>
      </c>
      <c r="R523" t="s">
        <v>4811</v>
      </c>
    </row>
    <row r="524" spans="1:18" x14ac:dyDescent="0.3">
      <c r="A524">
        <v>523</v>
      </c>
      <c r="B524" s="1">
        <v>45804.570011574076</v>
      </c>
      <c r="C524" s="1">
        <v>45804.582824074074</v>
      </c>
      <c r="D524" t="s">
        <v>3706</v>
      </c>
      <c r="E524" t="s">
        <v>3707</v>
      </c>
      <c r="F524" t="s">
        <v>3707</v>
      </c>
      <c r="G524">
        <v>8</v>
      </c>
      <c r="H524">
        <v>3</v>
      </c>
      <c r="I524" t="s">
        <v>11891</v>
      </c>
      <c r="J524" t="s">
        <v>6643</v>
      </c>
      <c r="K524" t="s">
        <v>11892</v>
      </c>
      <c r="L524" t="s">
        <v>11893</v>
      </c>
      <c r="M524" t="s">
        <v>11898</v>
      </c>
      <c r="N524" t="s">
        <v>11894</v>
      </c>
      <c r="O524" t="s">
        <v>11895</v>
      </c>
      <c r="P524" t="s">
        <v>11896</v>
      </c>
      <c r="Q524" t="s">
        <v>11897</v>
      </c>
      <c r="R524" t="s">
        <v>4811</v>
      </c>
    </row>
    <row r="525" spans="1:18" x14ac:dyDescent="0.3">
      <c r="A525">
        <v>524</v>
      </c>
      <c r="B525" s="1">
        <v>45804.569212962961</v>
      </c>
      <c r="C525" s="1">
        <v>45804.582905092589</v>
      </c>
      <c r="D525" t="s">
        <v>3773</v>
      </c>
      <c r="E525" t="s">
        <v>3774</v>
      </c>
      <c r="F525" t="s">
        <v>3774</v>
      </c>
      <c r="G525">
        <v>8</v>
      </c>
      <c r="H525">
        <v>27</v>
      </c>
      <c r="I525" t="s">
        <v>11851</v>
      </c>
      <c r="J525" t="s">
        <v>11899</v>
      </c>
      <c r="K525" t="s">
        <v>11900</v>
      </c>
      <c r="L525" t="s">
        <v>11854</v>
      </c>
      <c r="M525" t="s">
        <v>11859</v>
      </c>
      <c r="N525" t="s">
        <v>11901</v>
      </c>
      <c r="O525" t="s">
        <v>11856</v>
      </c>
      <c r="P525" t="s">
        <v>11902</v>
      </c>
      <c r="Q525" t="s">
        <v>11903</v>
      </c>
      <c r="R525" t="s">
        <v>4811</v>
      </c>
    </row>
    <row r="526" spans="1:18" x14ac:dyDescent="0.3">
      <c r="A526">
        <v>525</v>
      </c>
      <c r="B526" s="1">
        <v>45804.570023148146</v>
      </c>
      <c r="C526" s="1">
        <v>45804.584062499998</v>
      </c>
      <c r="D526" t="s">
        <v>3669</v>
      </c>
      <c r="E526" t="s">
        <v>3670</v>
      </c>
      <c r="F526" t="s">
        <v>11904</v>
      </c>
      <c r="G526">
        <v>8</v>
      </c>
      <c r="H526">
        <v>35</v>
      </c>
      <c r="I526" t="s">
        <v>8865</v>
      </c>
      <c r="J526" t="s">
        <v>341</v>
      </c>
      <c r="K526" t="s">
        <v>11905</v>
      </c>
      <c r="L526" t="s">
        <v>11906</v>
      </c>
      <c r="M526" t="s">
        <v>11911</v>
      </c>
      <c r="N526" t="s">
        <v>11907</v>
      </c>
      <c r="O526" t="s">
        <v>11908</v>
      </c>
      <c r="P526" t="s">
        <v>11909</v>
      </c>
      <c r="Q526" t="s">
        <v>11910</v>
      </c>
      <c r="R526" t="s">
        <v>4811</v>
      </c>
    </row>
    <row r="527" spans="1:18" x14ac:dyDescent="0.3">
      <c r="A527">
        <v>526</v>
      </c>
      <c r="B527" s="1">
        <v>45804.569884259261</v>
      </c>
      <c r="C527" s="1">
        <v>45804.584664351853</v>
      </c>
      <c r="D527" t="s">
        <v>3732</v>
      </c>
      <c r="E527" t="s">
        <v>3733</v>
      </c>
      <c r="F527" t="s">
        <v>11912</v>
      </c>
      <c r="G527">
        <v>8</v>
      </c>
      <c r="H527">
        <v>37</v>
      </c>
      <c r="I527" t="s">
        <v>11913</v>
      </c>
      <c r="J527" t="s">
        <v>11914</v>
      </c>
      <c r="K527" t="s">
        <v>11915</v>
      </c>
      <c r="L527" t="s">
        <v>1194</v>
      </c>
      <c r="M527" t="s">
        <v>11920</v>
      </c>
      <c r="N527" t="s">
        <v>11916</v>
      </c>
      <c r="O527" t="s">
        <v>11917</v>
      </c>
      <c r="P527" t="s">
        <v>11918</v>
      </c>
      <c r="Q527" t="s">
        <v>11919</v>
      </c>
      <c r="R527" t="s">
        <v>4811</v>
      </c>
    </row>
    <row r="528" spans="1:18" x14ac:dyDescent="0.3">
      <c r="A528">
        <v>527</v>
      </c>
      <c r="B528" s="1">
        <v>45804.57203703704</v>
      </c>
      <c r="C528" s="1">
        <v>45804.584999999999</v>
      </c>
      <c r="D528" t="s">
        <v>3423</v>
      </c>
      <c r="E528" t="s">
        <v>3424</v>
      </c>
      <c r="F528" t="s">
        <v>11921</v>
      </c>
      <c r="G528">
        <v>8</v>
      </c>
      <c r="H528">
        <v>12</v>
      </c>
      <c r="I528" t="s">
        <v>11922</v>
      </c>
      <c r="J528" t="s">
        <v>107</v>
      </c>
      <c r="K528" t="s">
        <v>11923</v>
      </c>
      <c r="L528" t="s">
        <v>11924</v>
      </c>
      <c r="M528" t="s">
        <v>11929</v>
      </c>
      <c r="N528" t="s">
        <v>11925</v>
      </c>
      <c r="O528" t="s">
        <v>11926</v>
      </c>
      <c r="P528" t="s">
        <v>11927</v>
      </c>
      <c r="Q528" t="s">
        <v>11928</v>
      </c>
      <c r="R528" t="s">
        <v>4811</v>
      </c>
    </row>
    <row r="529" spans="1:18" x14ac:dyDescent="0.3">
      <c r="A529">
        <v>528</v>
      </c>
      <c r="B529" s="1">
        <v>45804.569282407407</v>
      </c>
      <c r="C529" s="1">
        <v>45804.585219907407</v>
      </c>
      <c r="D529" t="s">
        <v>3473</v>
      </c>
      <c r="E529" t="s">
        <v>3474</v>
      </c>
      <c r="F529" t="s">
        <v>11930</v>
      </c>
      <c r="G529">
        <v>8</v>
      </c>
      <c r="H529">
        <v>9</v>
      </c>
      <c r="I529" t="s">
        <v>11931</v>
      </c>
      <c r="J529" t="s">
        <v>11932</v>
      </c>
      <c r="K529" t="s">
        <v>11933</v>
      </c>
      <c r="L529" t="s">
        <v>5253</v>
      </c>
      <c r="M529" t="s">
        <v>11937</v>
      </c>
      <c r="N529" t="s">
        <v>7750</v>
      </c>
      <c r="O529" t="s">
        <v>11934</v>
      </c>
      <c r="P529" t="s">
        <v>11935</v>
      </c>
      <c r="Q529" t="s">
        <v>11936</v>
      </c>
      <c r="R529" t="s">
        <v>4811</v>
      </c>
    </row>
    <row r="530" spans="1:18" x14ac:dyDescent="0.3">
      <c r="A530">
        <v>529</v>
      </c>
      <c r="B530" s="1">
        <v>45804.575370370374</v>
      </c>
      <c r="C530" s="1">
        <v>45804.586168981485</v>
      </c>
      <c r="D530" t="s">
        <v>3688</v>
      </c>
      <c r="E530" t="s">
        <v>3689</v>
      </c>
      <c r="F530" t="s">
        <v>3689</v>
      </c>
      <c r="G530">
        <v>8</v>
      </c>
      <c r="H530">
        <v>20</v>
      </c>
      <c r="I530" t="s">
        <v>11938</v>
      </c>
      <c r="J530" t="s">
        <v>107</v>
      </c>
      <c r="K530" t="s">
        <v>11939</v>
      </c>
      <c r="L530" t="s">
        <v>7299</v>
      </c>
      <c r="M530" t="s">
        <v>11943</v>
      </c>
      <c r="N530" t="s">
        <v>4892</v>
      </c>
      <c r="O530" t="s">
        <v>11940</v>
      </c>
      <c r="P530" t="s">
        <v>11941</v>
      </c>
      <c r="Q530" t="s">
        <v>11942</v>
      </c>
      <c r="R530" t="s">
        <v>4811</v>
      </c>
    </row>
    <row r="531" spans="1:18" x14ac:dyDescent="0.3">
      <c r="A531">
        <v>530</v>
      </c>
      <c r="B531" s="1">
        <v>45804.57</v>
      </c>
      <c r="C531" s="1">
        <v>45804.586168981485</v>
      </c>
      <c r="D531" t="s">
        <v>3678</v>
      </c>
      <c r="E531" t="s">
        <v>3679</v>
      </c>
      <c r="F531" t="s">
        <v>3680</v>
      </c>
      <c r="G531">
        <v>8</v>
      </c>
      <c r="H531">
        <v>19</v>
      </c>
      <c r="I531" t="s">
        <v>11944</v>
      </c>
      <c r="J531" t="s">
        <v>433</v>
      </c>
      <c r="K531" t="s">
        <v>11945</v>
      </c>
      <c r="L531" t="s">
        <v>7299</v>
      </c>
      <c r="M531" t="s">
        <v>11950</v>
      </c>
      <c r="N531" t="s">
        <v>11946</v>
      </c>
      <c r="O531" t="s">
        <v>11947</v>
      </c>
      <c r="P531" t="s">
        <v>11948</v>
      </c>
      <c r="Q531" t="s">
        <v>11949</v>
      </c>
      <c r="R531" t="s">
        <v>4811</v>
      </c>
    </row>
    <row r="532" spans="1:18" x14ac:dyDescent="0.3">
      <c r="A532">
        <v>531</v>
      </c>
      <c r="B532" s="1">
        <v>45804.56994212963</v>
      </c>
      <c r="C532" s="1">
        <v>45804.586712962962</v>
      </c>
      <c r="D532" t="s">
        <v>3481</v>
      </c>
      <c r="E532" t="s">
        <v>3482</v>
      </c>
      <c r="F532" t="s">
        <v>3482</v>
      </c>
      <c r="G532">
        <v>8</v>
      </c>
      <c r="H532">
        <v>5</v>
      </c>
      <c r="I532" t="s">
        <v>11951</v>
      </c>
      <c r="J532" t="s">
        <v>11952</v>
      </c>
      <c r="K532" t="s">
        <v>11953</v>
      </c>
      <c r="L532" t="s">
        <v>11954</v>
      </c>
      <c r="M532" t="s">
        <v>11959</v>
      </c>
      <c r="N532" t="s">
        <v>11955</v>
      </c>
      <c r="O532" t="s">
        <v>11956</v>
      </c>
      <c r="P532" t="s">
        <v>11957</v>
      </c>
      <c r="Q532" t="s">
        <v>11958</v>
      </c>
      <c r="R532" t="s">
        <v>4811</v>
      </c>
    </row>
    <row r="533" spans="1:18" x14ac:dyDescent="0.3">
      <c r="A533">
        <v>532</v>
      </c>
      <c r="B533" s="1">
        <v>45804.5703125</v>
      </c>
      <c r="C533" s="1">
        <v>45804.587291666663</v>
      </c>
      <c r="D533" t="s">
        <v>3648</v>
      </c>
      <c r="E533" t="s">
        <v>3649</v>
      </c>
      <c r="F533" t="s">
        <v>3649</v>
      </c>
      <c r="G533">
        <v>8</v>
      </c>
      <c r="H533">
        <v>11</v>
      </c>
      <c r="I533" t="s">
        <v>11960</v>
      </c>
      <c r="J533" t="s">
        <v>11961</v>
      </c>
      <c r="K533" t="s">
        <v>11962</v>
      </c>
      <c r="L533" t="s">
        <v>11963</v>
      </c>
      <c r="M533" t="s">
        <v>11967</v>
      </c>
      <c r="N533" t="s">
        <v>11964</v>
      </c>
      <c r="O533" t="s">
        <v>11691</v>
      </c>
      <c r="P533" t="s">
        <v>11965</v>
      </c>
      <c r="Q533" t="s">
        <v>11966</v>
      </c>
      <c r="R533" t="s">
        <v>4837</v>
      </c>
    </row>
    <row r="534" spans="1:18" x14ac:dyDescent="0.3">
      <c r="A534">
        <v>533</v>
      </c>
      <c r="B534" s="1">
        <v>45804.569918981484</v>
      </c>
      <c r="C534" s="1">
        <v>45804.587743055556</v>
      </c>
      <c r="D534" t="s">
        <v>3528</v>
      </c>
      <c r="E534" t="s">
        <v>3529</v>
      </c>
      <c r="F534" t="s">
        <v>3530</v>
      </c>
      <c r="G534">
        <v>8</v>
      </c>
      <c r="H534">
        <v>13</v>
      </c>
      <c r="I534" t="s">
        <v>11968</v>
      </c>
      <c r="J534" t="s">
        <v>11969</v>
      </c>
      <c r="K534" t="s">
        <v>4830</v>
      </c>
      <c r="L534" t="s">
        <v>11970</v>
      </c>
      <c r="M534" t="s">
        <v>11929</v>
      </c>
      <c r="N534" t="s">
        <v>11929</v>
      </c>
      <c r="O534" t="s">
        <v>11971</v>
      </c>
      <c r="P534" t="s">
        <v>11972</v>
      </c>
      <c r="Q534" t="s">
        <v>11973</v>
      </c>
      <c r="R534" t="s">
        <v>4811</v>
      </c>
    </row>
    <row r="535" spans="1:18" x14ac:dyDescent="0.3">
      <c r="A535">
        <v>534</v>
      </c>
      <c r="B535" s="1">
        <v>45804.569282407407</v>
      </c>
      <c r="C535" s="1">
        <v>45804.587835648148</v>
      </c>
      <c r="D535" t="s">
        <v>3585</v>
      </c>
      <c r="E535" t="s">
        <v>3586</v>
      </c>
      <c r="F535" t="s">
        <v>3587</v>
      </c>
      <c r="G535">
        <v>8</v>
      </c>
      <c r="H535">
        <v>31</v>
      </c>
      <c r="I535" t="s">
        <v>1194</v>
      </c>
      <c r="J535" t="s">
        <v>11974</v>
      </c>
      <c r="K535" t="s">
        <v>11975</v>
      </c>
      <c r="L535" t="s">
        <v>11976</v>
      </c>
      <c r="M535" t="s">
        <v>11980</v>
      </c>
      <c r="N535" t="s">
        <v>4807</v>
      </c>
      <c r="O535" t="s">
        <v>11977</v>
      </c>
      <c r="P535" t="s">
        <v>11978</v>
      </c>
      <c r="Q535" t="s">
        <v>11979</v>
      </c>
      <c r="R535" t="s">
        <v>4811</v>
      </c>
    </row>
    <row r="536" spans="1:18" x14ac:dyDescent="0.3">
      <c r="A536">
        <v>535</v>
      </c>
      <c r="B536" s="1">
        <v>45804.569340277776</v>
      </c>
      <c r="C536" s="1">
        <v>45804.58792824074</v>
      </c>
      <c r="D536" t="s">
        <v>3612</v>
      </c>
      <c r="E536" t="s">
        <v>3613</v>
      </c>
      <c r="F536" t="s">
        <v>11981</v>
      </c>
      <c r="G536">
        <v>8</v>
      </c>
      <c r="H536">
        <v>40</v>
      </c>
      <c r="I536" t="s">
        <v>11982</v>
      </c>
      <c r="J536" t="s">
        <v>11983</v>
      </c>
      <c r="K536" t="s">
        <v>11984</v>
      </c>
      <c r="L536" t="s">
        <v>11985</v>
      </c>
      <c r="M536" t="s">
        <v>11990</v>
      </c>
      <c r="N536" t="s">
        <v>11986</v>
      </c>
      <c r="O536" t="s">
        <v>11987</v>
      </c>
      <c r="P536" t="s">
        <v>11988</v>
      </c>
      <c r="Q536" t="s">
        <v>11989</v>
      </c>
      <c r="R536" t="s">
        <v>4811</v>
      </c>
    </row>
    <row r="537" spans="1:18" x14ac:dyDescent="0.3">
      <c r="A537">
        <v>536</v>
      </c>
      <c r="B537" s="1">
        <v>45804.569791666669</v>
      </c>
      <c r="C537" s="1">
        <v>45804.588020833333</v>
      </c>
      <c r="D537" t="s">
        <v>3639</v>
      </c>
      <c r="E537" t="s">
        <v>3640</v>
      </c>
      <c r="F537" t="s">
        <v>11991</v>
      </c>
      <c r="G537">
        <v>8</v>
      </c>
      <c r="H537">
        <v>34</v>
      </c>
      <c r="I537" t="s">
        <v>4949</v>
      </c>
      <c r="J537" t="s">
        <v>11992</v>
      </c>
      <c r="K537" t="s">
        <v>11993</v>
      </c>
      <c r="L537" t="s">
        <v>11994</v>
      </c>
      <c r="M537" t="s">
        <v>11999</v>
      </c>
      <c r="N537" t="s">
        <v>11995</v>
      </c>
      <c r="O537" t="s">
        <v>11996</v>
      </c>
      <c r="P537" t="s">
        <v>11997</v>
      </c>
      <c r="Q537" t="s">
        <v>11998</v>
      </c>
      <c r="R537" t="s">
        <v>4837</v>
      </c>
    </row>
    <row r="538" spans="1:18" x14ac:dyDescent="0.3">
      <c r="A538">
        <v>537</v>
      </c>
      <c r="B538" s="1">
        <v>45804.570763888885</v>
      </c>
      <c r="C538" s="1">
        <v>45804.588113425925</v>
      </c>
      <c r="D538" t="s">
        <v>3453</v>
      </c>
      <c r="E538" t="s">
        <v>3454</v>
      </c>
      <c r="F538" t="s">
        <v>3455</v>
      </c>
      <c r="G538">
        <v>8</v>
      </c>
      <c r="H538">
        <v>25</v>
      </c>
      <c r="I538" t="s">
        <v>12000</v>
      </c>
      <c r="J538" t="s">
        <v>1557</v>
      </c>
      <c r="K538" t="s">
        <v>12001</v>
      </c>
      <c r="L538" t="s">
        <v>12002</v>
      </c>
      <c r="M538" t="s">
        <v>12006</v>
      </c>
      <c r="N538" t="s">
        <v>7377</v>
      </c>
      <c r="O538" t="s">
        <v>12003</v>
      </c>
      <c r="P538" t="s">
        <v>12004</v>
      </c>
      <c r="Q538" t="s">
        <v>12005</v>
      </c>
      <c r="R538" t="s">
        <v>4837</v>
      </c>
    </row>
    <row r="539" spans="1:18" x14ac:dyDescent="0.3">
      <c r="A539">
        <v>538</v>
      </c>
      <c r="B539" s="1">
        <v>45804.569282407407</v>
      </c>
      <c r="C539" s="1">
        <v>45804.588645833333</v>
      </c>
      <c r="D539" t="s">
        <v>3659</v>
      </c>
      <c r="E539" t="s">
        <v>3660</v>
      </c>
      <c r="F539" t="s">
        <v>3660</v>
      </c>
      <c r="G539">
        <v>8</v>
      </c>
      <c r="H539">
        <v>36</v>
      </c>
      <c r="I539" t="s">
        <v>12007</v>
      </c>
      <c r="J539" t="s">
        <v>12008</v>
      </c>
      <c r="K539" t="s">
        <v>12009</v>
      </c>
      <c r="L539" t="s">
        <v>12010</v>
      </c>
      <c r="M539" t="s">
        <v>12015</v>
      </c>
      <c r="N539" t="s">
        <v>12011</v>
      </c>
      <c r="O539" t="s">
        <v>12012</v>
      </c>
      <c r="P539" t="s">
        <v>12013</v>
      </c>
      <c r="Q539" t="s">
        <v>12014</v>
      </c>
      <c r="R539" t="s">
        <v>4837</v>
      </c>
    </row>
    <row r="540" spans="1:18" x14ac:dyDescent="0.3">
      <c r="A540">
        <v>539</v>
      </c>
      <c r="B540" s="1">
        <v>45804.569340277776</v>
      </c>
      <c r="C540" s="1">
        <v>45804.58871527778</v>
      </c>
      <c r="D540" t="s">
        <v>3755</v>
      </c>
      <c r="E540" t="s">
        <v>3756</v>
      </c>
      <c r="F540" t="s">
        <v>3756</v>
      </c>
      <c r="G540">
        <v>8</v>
      </c>
      <c r="H540">
        <v>18</v>
      </c>
      <c r="I540" t="s">
        <v>12016</v>
      </c>
      <c r="J540" t="s">
        <v>12017</v>
      </c>
      <c r="K540" t="s">
        <v>12018</v>
      </c>
      <c r="L540" t="s">
        <v>1194</v>
      </c>
      <c r="M540" t="s">
        <v>12023</v>
      </c>
      <c r="N540" t="s">
        <v>12019</v>
      </c>
      <c r="O540" t="s">
        <v>12020</v>
      </c>
      <c r="P540" t="s">
        <v>12021</v>
      </c>
      <c r="Q540" t="s">
        <v>12022</v>
      </c>
      <c r="R540" t="s">
        <v>4811</v>
      </c>
    </row>
    <row r="541" spans="1:18" x14ac:dyDescent="0.3">
      <c r="A541">
        <v>540</v>
      </c>
      <c r="B541" s="1">
        <v>45804.570416666669</v>
      </c>
      <c r="C541" s="1">
        <v>45804.588969907411</v>
      </c>
      <c r="D541" t="s">
        <v>3490</v>
      </c>
      <c r="E541" t="s">
        <v>3491</v>
      </c>
      <c r="F541" t="s">
        <v>3491</v>
      </c>
      <c r="G541">
        <v>8</v>
      </c>
      <c r="H541">
        <v>29</v>
      </c>
      <c r="I541" t="s">
        <v>12024</v>
      </c>
      <c r="J541" t="s">
        <v>12025</v>
      </c>
      <c r="K541" t="s">
        <v>12026</v>
      </c>
      <c r="L541" t="s">
        <v>12027</v>
      </c>
      <c r="M541" t="s">
        <v>12032</v>
      </c>
      <c r="N541" t="s">
        <v>12028</v>
      </c>
      <c r="O541" t="s">
        <v>12029</v>
      </c>
      <c r="P541" t="s">
        <v>12030</v>
      </c>
      <c r="Q541" t="s">
        <v>12031</v>
      </c>
      <c r="R541" t="s">
        <v>4811</v>
      </c>
    </row>
    <row r="542" spans="1:18" x14ac:dyDescent="0.3">
      <c r="A542">
        <v>541</v>
      </c>
      <c r="B542" s="1">
        <v>45804.569421296299</v>
      </c>
      <c r="C542" s="1">
        <v>45804.589062500003</v>
      </c>
      <c r="D542" t="s">
        <v>3739</v>
      </c>
      <c r="E542" t="s">
        <v>3740</v>
      </c>
      <c r="F542" t="s">
        <v>3740</v>
      </c>
      <c r="G542">
        <v>8</v>
      </c>
      <c r="H542">
        <v>15</v>
      </c>
      <c r="I542" t="s">
        <v>12033</v>
      </c>
      <c r="J542" t="s">
        <v>1460</v>
      </c>
      <c r="K542" t="s">
        <v>5218</v>
      </c>
      <c r="L542" t="s">
        <v>12034</v>
      </c>
      <c r="M542" t="s">
        <v>12038</v>
      </c>
      <c r="N542" t="s">
        <v>12035</v>
      </c>
      <c r="O542" t="s">
        <v>12036</v>
      </c>
      <c r="P542" t="s">
        <v>12037</v>
      </c>
      <c r="Q542" t="s">
        <v>12022</v>
      </c>
      <c r="R542" t="s">
        <v>4811</v>
      </c>
    </row>
    <row r="543" spans="1:18" x14ac:dyDescent="0.3">
      <c r="A543">
        <v>542</v>
      </c>
      <c r="B543" s="1">
        <v>45804.56931712963</v>
      </c>
      <c r="C543" s="1">
        <v>45804.589479166665</v>
      </c>
      <c r="D543" t="s">
        <v>3575</v>
      </c>
      <c r="E543" t="s">
        <v>3576</v>
      </c>
      <c r="F543" t="s">
        <v>3577</v>
      </c>
      <c r="G543">
        <v>8</v>
      </c>
      <c r="H543">
        <v>33</v>
      </c>
      <c r="I543" t="s">
        <v>5020</v>
      </c>
      <c r="J543" t="s">
        <v>12039</v>
      </c>
      <c r="K543" t="s">
        <v>12040</v>
      </c>
      <c r="L543" t="s">
        <v>12041</v>
      </c>
      <c r="M543" t="s">
        <v>12046</v>
      </c>
      <c r="N543" t="s">
        <v>12042</v>
      </c>
      <c r="O543" t="s">
        <v>12043</v>
      </c>
      <c r="P543" t="s">
        <v>12044</v>
      </c>
      <c r="Q543" t="s">
        <v>12045</v>
      </c>
      <c r="R543" t="s">
        <v>4837</v>
      </c>
    </row>
    <row r="544" spans="1:18" x14ac:dyDescent="0.3">
      <c r="A544">
        <v>543</v>
      </c>
      <c r="B544" s="1">
        <v>45804.570543981485</v>
      </c>
      <c r="C544" s="1">
        <v>45804.58966435185</v>
      </c>
      <c r="D544" t="s">
        <v>3551</v>
      </c>
      <c r="E544" t="s">
        <v>3552</v>
      </c>
      <c r="F544" t="s">
        <v>3553</v>
      </c>
      <c r="G544">
        <v>8</v>
      </c>
      <c r="H544">
        <v>39</v>
      </c>
      <c r="I544" t="s">
        <v>4865</v>
      </c>
      <c r="J544" t="s">
        <v>12047</v>
      </c>
      <c r="K544" t="s">
        <v>5421</v>
      </c>
      <c r="L544" t="s">
        <v>12048</v>
      </c>
      <c r="M544" t="s">
        <v>12053</v>
      </c>
      <c r="N544" t="s">
        <v>12049</v>
      </c>
      <c r="O544" t="s">
        <v>12050</v>
      </c>
      <c r="P544" t="s">
        <v>12051</v>
      </c>
      <c r="Q544" t="s">
        <v>12052</v>
      </c>
      <c r="R544" t="s">
        <v>4837</v>
      </c>
    </row>
    <row r="545" spans="1:18" x14ac:dyDescent="0.3">
      <c r="A545">
        <v>544</v>
      </c>
      <c r="B545" s="1">
        <v>45804.56925925926</v>
      </c>
      <c r="C545" s="1">
        <v>45804.590104166666</v>
      </c>
      <c r="D545" t="s">
        <v>3792</v>
      </c>
      <c r="E545" t="s">
        <v>3793</v>
      </c>
      <c r="F545" t="s">
        <v>3793</v>
      </c>
      <c r="G545">
        <v>8</v>
      </c>
      <c r="H545">
        <v>17</v>
      </c>
      <c r="I545" t="s">
        <v>12054</v>
      </c>
      <c r="J545" t="s">
        <v>12055</v>
      </c>
      <c r="K545" t="s">
        <v>12056</v>
      </c>
      <c r="L545" t="s">
        <v>12057</v>
      </c>
      <c r="M545" t="s">
        <v>12062</v>
      </c>
      <c r="N545" t="s">
        <v>12058</v>
      </c>
      <c r="O545" t="s">
        <v>12059</v>
      </c>
      <c r="P545" t="s">
        <v>12060</v>
      </c>
      <c r="Q545" t="s">
        <v>12061</v>
      </c>
      <c r="R545" t="s">
        <v>4811</v>
      </c>
    </row>
    <row r="546" spans="1:18" x14ac:dyDescent="0.3">
      <c r="A546">
        <v>545</v>
      </c>
      <c r="B546" s="1">
        <v>45804.588773148149</v>
      </c>
      <c r="C546" s="1">
        <v>45804.591423611113</v>
      </c>
      <c r="D546" t="s">
        <v>3441</v>
      </c>
      <c r="E546" t="s">
        <v>3442</v>
      </c>
      <c r="F546" t="s">
        <v>12063</v>
      </c>
      <c r="G546">
        <v>8</v>
      </c>
      <c r="H546">
        <v>4</v>
      </c>
      <c r="I546" t="s">
        <v>12064</v>
      </c>
      <c r="J546" t="s">
        <v>12065</v>
      </c>
      <c r="K546" t="s">
        <v>12066</v>
      </c>
      <c r="L546" t="s">
        <v>12067</v>
      </c>
      <c r="M546" t="s">
        <v>12071</v>
      </c>
      <c r="N546" t="s">
        <v>12068</v>
      </c>
      <c r="O546" t="s">
        <v>12069</v>
      </c>
      <c r="P546" t="s">
        <v>12070</v>
      </c>
      <c r="Q546" t="s">
        <v>11876</v>
      </c>
      <c r="R546" t="s">
        <v>4837</v>
      </c>
    </row>
    <row r="547" spans="1:18" x14ac:dyDescent="0.3">
      <c r="A547">
        <v>546</v>
      </c>
      <c r="B547" s="1">
        <v>45804.569189814814</v>
      </c>
      <c r="C547" s="1">
        <v>45804.591770833336</v>
      </c>
      <c r="D547" t="s">
        <v>3725</v>
      </c>
      <c r="E547" t="s">
        <v>3726</v>
      </c>
      <c r="F547" t="s">
        <v>3726</v>
      </c>
      <c r="G547">
        <v>8</v>
      </c>
      <c r="H547">
        <v>2</v>
      </c>
      <c r="I547" t="s">
        <v>12072</v>
      </c>
      <c r="J547" t="s">
        <v>12073</v>
      </c>
      <c r="K547" t="s">
        <v>8299</v>
      </c>
      <c r="L547" t="s">
        <v>12074</v>
      </c>
      <c r="M547" t="s">
        <v>12079</v>
      </c>
      <c r="N547" t="s">
        <v>12075</v>
      </c>
      <c r="O547" t="s">
        <v>12076</v>
      </c>
      <c r="P547" t="s">
        <v>12077</v>
      </c>
      <c r="Q547" t="s">
        <v>12078</v>
      </c>
      <c r="R547" t="s">
        <v>4811</v>
      </c>
    </row>
    <row r="548" spans="1:18" x14ac:dyDescent="0.3">
      <c r="A548">
        <v>547</v>
      </c>
      <c r="B548" s="1">
        <v>45804.569618055553</v>
      </c>
      <c r="C548" s="1">
        <v>45804.591990740744</v>
      </c>
      <c r="D548" t="s">
        <v>3592</v>
      </c>
      <c r="E548" t="s">
        <v>3593</v>
      </c>
      <c r="F548" t="s">
        <v>3593</v>
      </c>
      <c r="G548">
        <v>8</v>
      </c>
      <c r="H548">
        <v>21</v>
      </c>
      <c r="I548" t="s">
        <v>6540</v>
      </c>
      <c r="J548" t="s">
        <v>12080</v>
      </c>
      <c r="K548" t="s">
        <v>12081</v>
      </c>
      <c r="L548" t="s">
        <v>5253</v>
      </c>
      <c r="M548" t="s">
        <v>12085</v>
      </c>
      <c r="N548" t="s">
        <v>6721</v>
      </c>
      <c r="O548" t="s">
        <v>12082</v>
      </c>
      <c r="P548" t="s">
        <v>12083</v>
      </c>
      <c r="Q548" t="s">
        <v>12084</v>
      </c>
      <c r="R548" t="s">
        <v>4837</v>
      </c>
    </row>
    <row r="549" spans="1:18" x14ac:dyDescent="0.3">
      <c r="A549">
        <v>548</v>
      </c>
      <c r="B549" s="1">
        <v>45804.592060185183</v>
      </c>
      <c r="C549" s="1">
        <v>45804.592094907406</v>
      </c>
      <c r="D549" t="s">
        <v>3540</v>
      </c>
      <c r="E549" t="s">
        <v>3541</v>
      </c>
      <c r="F549" t="s">
        <v>3541</v>
      </c>
      <c r="G549">
        <v>8</v>
      </c>
      <c r="H549">
        <v>30</v>
      </c>
      <c r="I549" t="s">
        <v>12086</v>
      </c>
      <c r="J549" t="s">
        <v>12087</v>
      </c>
      <c r="K549" t="s">
        <v>12088</v>
      </c>
      <c r="L549" t="s">
        <v>12089</v>
      </c>
      <c r="M549" t="s">
        <v>12092</v>
      </c>
      <c r="N549" t="s">
        <v>7377</v>
      </c>
      <c r="O549" t="s">
        <v>12043</v>
      </c>
      <c r="P549" t="s">
        <v>12090</v>
      </c>
      <c r="Q549" t="s">
        <v>12091</v>
      </c>
      <c r="R549" t="s">
        <v>4837</v>
      </c>
    </row>
    <row r="550" spans="1:18" x14ac:dyDescent="0.3">
      <c r="A550">
        <v>549</v>
      </c>
      <c r="B550" s="1">
        <v>45804.570590277777</v>
      </c>
      <c r="C550" s="1">
        <v>45804.592141203706</v>
      </c>
      <c r="D550" t="s">
        <v>3630</v>
      </c>
      <c r="E550" t="s">
        <v>3631</v>
      </c>
      <c r="F550" t="s">
        <v>3631</v>
      </c>
      <c r="G550">
        <v>8</v>
      </c>
      <c r="H550">
        <v>23</v>
      </c>
      <c r="I550" t="s">
        <v>6540</v>
      </c>
      <c r="J550" t="s">
        <v>12093</v>
      </c>
      <c r="K550" t="s">
        <v>12094</v>
      </c>
      <c r="L550" t="s">
        <v>5098</v>
      </c>
      <c r="M550" t="s">
        <v>12098</v>
      </c>
      <c r="N550" t="s">
        <v>4870</v>
      </c>
      <c r="O550" t="s">
        <v>12095</v>
      </c>
      <c r="P550" t="s">
        <v>12096</v>
      </c>
      <c r="Q550" t="s">
        <v>12097</v>
      </c>
      <c r="R550" t="s">
        <v>4837</v>
      </c>
    </row>
    <row r="551" spans="1:18" x14ac:dyDescent="0.3">
      <c r="A551">
        <v>550</v>
      </c>
      <c r="B551" s="1">
        <v>45804.56925925926</v>
      </c>
      <c r="C551" s="1">
        <v>45804.592152777775</v>
      </c>
      <c r="D551" t="s">
        <v>3624</v>
      </c>
      <c r="E551" t="s">
        <v>3625</v>
      </c>
      <c r="F551" t="s">
        <v>3625</v>
      </c>
      <c r="G551">
        <v>8</v>
      </c>
      <c r="H551">
        <v>24</v>
      </c>
      <c r="I551" t="s">
        <v>6540</v>
      </c>
      <c r="J551" t="s">
        <v>12099</v>
      </c>
      <c r="K551" t="s">
        <v>12094</v>
      </c>
      <c r="L551" t="s">
        <v>5098</v>
      </c>
      <c r="M551" t="s">
        <v>12098</v>
      </c>
      <c r="N551" t="s">
        <v>4870</v>
      </c>
      <c r="O551" t="s">
        <v>12100</v>
      </c>
      <c r="P551" t="s">
        <v>12101</v>
      </c>
      <c r="Q551" t="s">
        <v>12102</v>
      </c>
      <c r="R551" t="s">
        <v>4837</v>
      </c>
    </row>
    <row r="552" spans="1:18" x14ac:dyDescent="0.3">
      <c r="A552">
        <v>551</v>
      </c>
      <c r="B552" s="1">
        <v>45804.569212962961</v>
      </c>
      <c r="C552" s="1">
        <v>45804.592291666668</v>
      </c>
      <c r="D552" t="s">
        <v>3599</v>
      </c>
      <c r="E552" t="s">
        <v>3600</v>
      </c>
      <c r="F552" t="s">
        <v>12103</v>
      </c>
      <c r="G552">
        <v>8</v>
      </c>
      <c r="H552">
        <v>22</v>
      </c>
      <c r="I552" t="s">
        <v>12104</v>
      </c>
      <c r="J552" t="s">
        <v>12105</v>
      </c>
      <c r="K552" t="s">
        <v>12106</v>
      </c>
      <c r="L552" t="s">
        <v>5640</v>
      </c>
      <c r="M552" t="s">
        <v>12109</v>
      </c>
      <c r="N552" t="s">
        <v>9877</v>
      </c>
      <c r="O552" t="s">
        <v>12095</v>
      </c>
      <c r="P552" t="s">
        <v>12107</v>
      </c>
      <c r="Q552" t="s">
        <v>12108</v>
      </c>
      <c r="R552" t="s">
        <v>4837</v>
      </c>
    </row>
    <row r="553" spans="1:18" x14ac:dyDescent="0.3">
      <c r="A553">
        <v>552</v>
      </c>
      <c r="B553" s="1">
        <v>45804.571018518516</v>
      </c>
      <c r="C553" s="1">
        <v>45804.592488425929</v>
      </c>
      <c r="D553" t="s">
        <v>3698</v>
      </c>
      <c r="E553" t="s">
        <v>3699</v>
      </c>
      <c r="F553" t="s">
        <v>3699</v>
      </c>
      <c r="G553">
        <v>8</v>
      </c>
      <c r="H553">
        <v>1</v>
      </c>
      <c r="I553" t="s">
        <v>12110</v>
      </c>
      <c r="J553" t="s">
        <v>12111</v>
      </c>
      <c r="K553" t="s">
        <v>11053</v>
      </c>
      <c r="L553" t="s">
        <v>12112</v>
      </c>
      <c r="M553" t="s">
        <v>12115</v>
      </c>
      <c r="N553" t="s">
        <v>12035</v>
      </c>
      <c r="O553" t="s">
        <v>12076</v>
      </c>
      <c r="P553" t="s">
        <v>12113</v>
      </c>
      <c r="Q553" t="s">
        <v>12114</v>
      </c>
      <c r="R553" t="s">
        <v>4811</v>
      </c>
    </row>
    <row r="554" spans="1:18" x14ac:dyDescent="0.3">
      <c r="A554">
        <v>553</v>
      </c>
      <c r="B554" s="1">
        <v>45804.569953703707</v>
      </c>
      <c r="C554" s="1">
        <v>45804.592638888891</v>
      </c>
      <c r="D554" t="s">
        <v>3715</v>
      </c>
      <c r="E554" t="s">
        <v>3716</v>
      </c>
      <c r="F554" t="s">
        <v>3716</v>
      </c>
      <c r="G554">
        <v>8</v>
      </c>
      <c r="H554">
        <v>14</v>
      </c>
      <c r="I554" t="s">
        <v>8865</v>
      </c>
      <c r="J554" t="s">
        <v>12116</v>
      </c>
      <c r="K554" t="s">
        <v>12117</v>
      </c>
      <c r="L554" t="s">
        <v>12118</v>
      </c>
      <c r="M554" t="s">
        <v>12120</v>
      </c>
      <c r="N554" t="s">
        <v>12119</v>
      </c>
      <c r="O554" t="s">
        <v>12076</v>
      </c>
      <c r="P554" t="s">
        <v>12113</v>
      </c>
      <c r="Q554" t="s">
        <v>12022</v>
      </c>
      <c r="R554" t="s">
        <v>4811</v>
      </c>
    </row>
    <row r="555" spans="1:18" x14ac:dyDescent="0.3">
      <c r="A555">
        <v>554</v>
      </c>
      <c r="B555" s="1">
        <v>45804.592847222222</v>
      </c>
      <c r="C555" s="1">
        <v>45804.592928240738</v>
      </c>
      <c r="D555" t="s">
        <v>3511</v>
      </c>
      <c r="E555" t="s">
        <v>3512</v>
      </c>
      <c r="F555" t="s">
        <v>12121</v>
      </c>
      <c r="G555">
        <v>8</v>
      </c>
      <c r="H555">
        <v>16</v>
      </c>
      <c r="I555" t="s">
        <v>12122</v>
      </c>
      <c r="J555" t="s">
        <v>1037</v>
      </c>
      <c r="K555" t="s">
        <v>12123</v>
      </c>
      <c r="L555" t="s">
        <v>12124</v>
      </c>
      <c r="M555" t="s">
        <v>12128</v>
      </c>
      <c r="N555" t="s">
        <v>7377</v>
      </c>
      <c r="O555" t="s">
        <v>12125</v>
      </c>
      <c r="P555" t="s">
        <v>12126</v>
      </c>
      <c r="Q555" t="s">
        <v>12127</v>
      </c>
      <c r="R555" t="s">
        <v>4811</v>
      </c>
    </row>
    <row r="556" spans="1:18" x14ac:dyDescent="0.3">
      <c r="A556">
        <v>555</v>
      </c>
      <c r="B556" s="1">
        <v>45814.408807870372</v>
      </c>
      <c r="C556" s="1">
        <v>45814.41615740741</v>
      </c>
      <c r="D556" t="s">
        <v>3999</v>
      </c>
      <c r="E556" t="s">
        <v>4000</v>
      </c>
      <c r="F556" t="s">
        <v>4000</v>
      </c>
      <c r="G556">
        <v>6</v>
      </c>
      <c r="H556">
        <v>17</v>
      </c>
      <c r="I556" t="s">
        <v>12129</v>
      </c>
      <c r="J556" t="s">
        <v>341</v>
      </c>
      <c r="K556" t="s">
        <v>12130</v>
      </c>
      <c r="L556" t="s">
        <v>12131</v>
      </c>
      <c r="M556" t="s">
        <v>12136</v>
      </c>
      <c r="N556" t="s">
        <v>12132</v>
      </c>
      <c r="O556" t="s">
        <v>12133</v>
      </c>
      <c r="P556" t="s">
        <v>12134</v>
      </c>
      <c r="Q556" t="s">
        <v>12135</v>
      </c>
      <c r="R556" t="s">
        <v>4811</v>
      </c>
    </row>
    <row r="557" spans="1:18" x14ac:dyDescent="0.3">
      <c r="A557">
        <v>556</v>
      </c>
      <c r="B557" s="1">
        <v>45814.409479166665</v>
      </c>
      <c r="C557" s="1">
        <v>45814.416770833333</v>
      </c>
      <c r="D557" t="s">
        <v>3987</v>
      </c>
      <c r="E557" t="s">
        <v>3988</v>
      </c>
      <c r="F557" t="s">
        <v>3988</v>
      </c>
      <c r="G557">
        <v>6</v>
      </c>
      <c r="H557">
        <v>13</v>
      </c>
      <c r="I557" t="s">
        <v>12137</v>
      </c>
      <c r="J557" t="s">
        <v>12138</v>
      </c>
      <c r="K557" t="s">
        <v>12139</v>
      </c>
      <c r="L557" t="s">
        <v>12140</v>
      </c>
      <c r="M557" t="s">
        <v>12145</v>
      </c>
      <c r="N557" t="s">
        <v>12141</v>
      </c>
      <c r="O557" t="s">
        <v>12142</v>
      </c>
      <c r="P557" t="s">
        <v>12143</v>
      </c>
      <c r="Q557" t="s">
        <v>12144</v>
      </c>
      <c r="R557" t="s">
        <v>4811</v>
      </c>
    </row>
    <row r="558" spans="1:18" x14ac:dyDescent="0.3">
      <c r="A558">
        <v>557</v>
      </c>
      <c r="B558" s="1">
        <v>45814.40898148148</v>
      </c>
      <c r="C558" s="1">
        <v>45814.418043981481</v>
      </c>
      <c r="D558" t="s">
        <v>3860</v>
      </c>
      <c r="E558" t="s">
        <v>3861</v>
      </c>
      <c r="F558" t="s">
        <v>3861</v>
      </c>
      <c r="G558">
        <v>6</v>
      </c>
      <c r="H558">
        <v>12</v>
      </c>
      <c r="I558" t="s">
        <v>12146</v>
      </c>
      <c r="J558" t="s">
        <v>107</v>
      </c>
      <c r="K558" t="s">
        <v>12147</v>
      </c>
      <c r="L558" t="s">
        <v>12148</v>
      </c>
      <c r="M558" t="s">
        <v>12153</v>
      </c>
      <c r="N558" t="s">
        <v>12149</v>
      </c>
      <c r="O558" t="s">
        <v>12150</v>
      </c>
      <c r="P558" t="s">
        <v>12151</v>
      </c>
      <c r="Q558" t="s">
        <v>12152</v>
      </c>
      <c r="R558" t="s">
        <v>4811</v>
      </c>
    </row>
    <row r="559" spans="1:18" x14ac:dyDescent="0.3">
      <c r="A559">
        <v>558</v>
      </c>
      <c r="B559" s="1">
        <v>45814.418206018519</v>
      </c>
      <c r="C559" s="1">
        <v>45814.418333333335</v>
      </c>
      <c r="D559" t="s">
        <v>4065</v>
      </c>
      <c r="E559" t="s">
        <v>4066</v>
      </c>
      <c r="F559" t="s">
        <v>4066</v>
      </c>
      <c r="G559">
        <v>6</v>
      </c>
      <c r="H559">
        <v>22</v>
      </c>
      <c r="I559" t="s">
        <v>12154</v>
      </c>
      <c r="J559" t="s">
        <v>12155</v>
      </c>
      <c r="K559" t="s">
        <v>8299</v>
      </c>
      <c r="L559" t="s">
        <v>12156</v>
      </c>
      <c r="M559" t="s">
        <v>12160</v>
      </c>
      <c r="N559" t="s">
        <v>12157</v>
      </c>
      <c r="O559" t="s">
        <v>12158</v>
      </c>
      <c r="P559" t="s">
        <v>12159</v>
      </c>
      <c r="Q559" t="s">
        <v>12152</v>
      </c>
      <c r="R559" t="s">
        <v>4811</v>
      </c>
    </row>
    <row r="560" spans="1:18" x14ac:dyDescent="0.3">
      <c r="A560">
        <v>559</v>
      </c>
      <c r="B560" s="1">
        <v>45814.409398148149</v>
      </c>
      <c r="C560" s="1">
        <v>45814.418483796297</v>
      </c>
      <c r="D560" t="s">
        <v>3917</v>
      </c>
      <c r="E560" t="s">
        <v>3918</v>
      </c>
      <c r="F560" t="s">
        <v>3919</v>
      </c>
      <c r="G560">
        <v>6</v>
      </c>
      <c r="H560">
        <v>11</v>
      </c>
      <c r="I560" t="s">
        <v>12161</v>
      </c>
      <c r="J560" t="s">
        <v>12162</v>
      </c>
      <c r="K560" t="s">
        <v>12163</v>
      </c>
      <c r="L560" t="s">
        <v>12164</v>
      </c>
      <c r="M560" t="s">
        <v>12168</v>
      </c>
      <c r="N560" t="s">
        <v>12165</v>
      </c>
      <c r="O560" t="s">
        <v>12166</v>
      </c>
      <c r="P560" t="s">
        <v>12167</v>
      </c>
      <c r="Q560" t="s">
        <v>12152</v>
      </c>
      <c r="R560" t="s">
        <v>4811</v>
      </c>
    </row>
    <row r="561" spans="1:18" x14ac:dyDescent="0.3">
      <c r="A561">
        <v>560</v>
      </c>
      <c r="B561" s="1">
        <v>45814.410138888888</v>
      </c>
      <c r="C561" s="1">
        <v>45814.419988425929</v>
      </c>
      <c r="D561" t="s">
        <v>4100</v>
      </c>
      <c r="E561" t="s">
        <v>4101</v>
      </c>
      <c r="F561" t="s">
        <v>4101</v>
      </c>
      <c r="G561">
        <v>6</v>
      </c>
      <c r="H561">
        <v>25</v>
      </c>
      <c r="I561" t="s">
        <v>12169</v>
      </c>
      <c r="J561" t="s">
        <v>12170</v>
      </c>
      <c r="K561" t="s">
        <v>12171</v>
      </c>
      <c r="L561" t="s">
        <v>12172</v>
      </c>
      <c r="M561" t="s">
        <v>12177</v>
      </c>
      <c r="N561" t="s">
        <v>12173</v>
      </c>
      <c r="O561" t="s">
        <v>12174</v>
      </c>
      <c r="P561" t="s">
        <v>12175</v>
      </c>
      <c r="Q561" t="s">
        <v>12176</v>
      </c>
      <c r="R561" t="s">
        <v>4811</v>
      </c>
    </row>
    <row r="562" spans="1:18" x14ac:dyDescent="0.3">
      <c r="A562">
        <v>561</v>
      </c>
      <c r="B562" s="1">
        <v>45814.409641203703</v>
      </c>
      <c r="C562" s="1">
        <v>45814.420405092591</v>
      </c>
      <c r="D562" t="s">
        <v>3870</v>
      </c>
      <c r="E562" t="s">
        <v>3871</v>
      </c>
      <c r="F562" t="s">
        <v>3871</v>
      </c>
      <c r="G562">
        <v>6</v>
      </c>
      <c r="H562">
        <v>4</v>
      </c>
      <c r="I562" t="s">
        <v>12178</v>
      </c>
      <c r="J562" t="s">
        <v>12179</v>
      </c>
      <c r="K562" t="s">
        <v>12180</v>
      </c>
      <c r="L562" t="s">
        <v>12148</v>
      </c>
      <c r="M562" t="s">
        <v>12184</v>
      </c>
      <c r="N562" t="s">
        <v>12181</v>
      </c>
      <c r="O562" t="s">
        <v>12182</v>
      </c>
      <c r="P562" t="s">
        <v>12183</v>
      </c>
      <c r="Q562" t="s">
        <v>12152</v>
      </c>
      <c r="R562" t="s">
        <v>4811</v>
      </c>
    </row>
    <row r="563" spans="1:18" x14ac:dyDescent="0.3">
      <c r="A563">
        <v>562</v>
      </c>
      <c r="B563" s="1">
        <v>45814.408726851849</v>
      </c>
      <c r="C563" s="1">
        <v>45814.421111111114</v>
      </c>
      <c r="D563" t="s">
        <v>4022</v>
      </c>
      <c r="E563" t="s">
        <v>4023</v>
      </c>
      <c r="F563" t="s">
        <v>4023</v>
      </c>
      <c r="G563">
        <v>6</v>
      </c>
      <c r="H563">
        <v>9</v>
      </c>
      <c r="I563" t="s">
        <v>1194</v>
      </c>
      <c r="J563" t="s">
        <v>12185</v>
      </c>
      <c r="K563" t="s">
        <v>4830</v>
      </c>
      <c r="L563" t="s">
        <v>12186</v>
      </c>
      <c r="M563" t="s">
        <v>12191</v>
      </c>
      <c r="N563" t="s">
        <v>12187</v>
      </c>
      <c r="O563" t="s">
        <v>12188</v>
      </c>
      <c r="P563" t="s">
        <v>12189</v>
      </c>
      <c r="Q563" t="s">
        <v>12190</v>
      </c>
      <c r="R563" t="s">
        <v>4837</v>
      </c>
    </row>
    <row r="564" spans="1:18" x14ac:dyDescent="0.3">
      <c r="A564">
        <v>563</v>
      </c>
      <c r="B564" s="1">
        <v>45814.409525462965</v>
      </c>
      <c r="C564" s="1">
        <v>45814.421736111108</v>
      </c>
      <c r="D564" t="s">
        <v>4131</v>
      </c>
      <c r="E564" t="s">
        <v>4132</v>
      </c>
      <c r="F564" t="s">
        <v>4132</v>
      </c>
      <c r="G564">
        <v>6</v>
      </c>
      <c r="H564">
        <v>27</v>
      </c>
      <c r="I564" t="s">
        <v>12192</v>
      </c>
      <c r="J564" t="s">
        <v>12193</v>
      </c>
      <c r="K564" t="s">
        <v>12194</v>
      </c>
      <c r="L564" t="s">
        <v>1194</v>
      </c>
      <c r="M564" t="s">
        <v>12199</v>
      </c>
      <c r="N564" t="s">
        <v>12195</v>
      </c>
      <c r="O564" t="s">
        <v>12196</v>
      </c>
      <c r="P564" t="s">
        <v>12197</v>
      </c>
      <c r="Q564" t="s">
        <v>12198</v>
      </c>
      <c r="R564" t="s">
        <v>4811</v>
      </c>
    </row>
    <row r="565" spans="1:18" x14ac:dyDescent="0.3">
      <c r="A565">
        <v>564</v>
      </c>
      <c r="B565" s="1">
        <v>45814.421435185184</v>
      </c>
      <c r="C565" s="1">
        <v>45814.422025462962</v>
      </c>
      <c r="D565" t="s">
        <v>3909</v>
      </c>
      <c r="E565" t="s">
        <v>3910</v>
      </c>
      <c r="F565" t="s">
        <v>3910</v>
      </c>
      <c r="G565">
        <v>6</v>
      </c>
      <c r="H565">
        <v>7</v>
      </c>
      <c r="I565" t="s">
        <v>12200</v>
      </c>
      <c r="J565" t="s">
        <v>12201</v>
      </c>
      <c r="K565" t="s">
        <v>12202</v>
      </c>
      <c r="L565" t="s">
        <v>1194</v>
      </c>
      <c r="M565" t="s">
        <v>12207</v>
      </c>
      <c r="N565" t="s">
        <v>12203</v>
      </c>
      <c r="O565" t="s">
        <v>12204</v>
      </c>
      <c r="P565" t="s">
        <v>12205</v>
      </c>
      <c r="Q565" t="s">
        <v>12206</v>
      </c>
      <c r="R565" t="s">
        <v>4811</v>
      </c>
    </row>
    <row r="566" spans="1:18" x14ac:dyDescent="0.3">
      <c r="A566">
        <v>565</v>
      </c>
      <c r="B566" s="1">
        <v>45814.421944444446</v>
      </c>
      <c r="C566" s="1">
        <v>45814.422060185185</v>
      </c>
      <c r="D566" t="s">
        <v>3927</v>
      </c>
      <c r="E566" t="s">
        <v>3928</v>
      </c>
      <c r="F566" t="s">
        <v>3928</v>
      </c>
      <c r="G566">
        <v>6</v>
      </c>
      <c r="H566">
        <v>35</v>
      </c>
      <c r="I566" t="s">
        <v>8285</v>
      </c>
      <c r="J566" t="s">
        <v>12208</v>
      </c>
      <c r="K566" t="s">
        <v>12209</v>
      </c>
      <c r="L566" t="s">
        <v>4892</v>
      </c>
      <c r="M566" t="s">
        <v>12213</v>
      </c>
      <c r="N566" t="s">
        <v>7377</v>
      </c>
      <c r="O566" t="s">
        <v>12210</v>
      </c>
      <c r="P566" t="s">
        <v>12211</v>
      </c>
      <c r="Q566" t="s">
        <v>12212</v>
      </c>
      <c r="R566" t="s">
        <v>4811</v>
      </c>
    </row>
    <row r="567" spans="1:18" x14ac:dyDescent="0.3">
      <c r="A567">
        <v>566</v>
      </c>
      <c r="B567" s="1">
        <v>45814.409039351849</v>
      </c>
      <c r="C567" s="1">
        <v>45814.422175925924</v>
      </c>
      <c r="D567" t="s">
        <v>4083</v>
      </c>
      <c r="E567" t="s">
        <v>4084</v>
      </c>
      <c r="F567" t="s">
        <v>12214</v>
      </c>
      <c r="G567">
        <v>6</v>
      </c>
      <c r="H567">
        <v>38</v>
      </c>
      <c r="I567" t="s">
        <v>12215</v>
      </c>
      <c r="J567" t="s">
        <v>12216</v>
      </c>
      <c r="K567" t="s">
        <v>12217</v>
      </c>
      <c r="L567" t="s">
        <v>1194</v>
      </c>
      <c r="M567" t="s">
        <v>12221</v>
      </c>
      <c r="N567" t="s">
        <v>12218</v>
      </c>
      <c r="O567" t="s">
        <v>12210</v>
      </c>
      <c r="P567" t="s">
        <v>12219</v>
      </c>
      <c r="Q567" t="s">
        <v>12220</v>
      </c>
      <c r="R567" t="s">
        <v>4837</v>
      </c>
    </row>
    <row r="568" spans="1:18" x14ac:dyDescent="0.3">
      <c r="A568">
        <v>567</v>
      </c>
      <c r="B568" s="1">
        <v>45814.422233796293</v>
      </c>
      <c r="C568" s="1">
        <v>45814.422314814816</v>
      </c>
      <c r="D568" t="s">
        <v>3935</v>
      </c>
      <c r="E568" t="s">
        <v>3936</v>
      </c>
      <c r="F568" t="s">
        <v>3936</v>
      </c>
      <c r="G568">
        <v>6</v>
      </c>
      <c r="H568">
        <v>14</v>
      </c>
      <c r="I568" t="s">
        <v>12222</v>
      </c>
      <c r="J568" t="s">
        <v>341</v>
      </c>
      <c r="K568" t="s">
        <v>5421</v>
      </c>
      <c r="L568" t="s">
        <v>12223</v>
      </c>
      <c r="M568" t="s">
        <v>12228</v>
      </c>
      <c r="N568" t="s">
        <v>12224</v>
      </c>
      <c r="O568" t="s">
        <v>12225</v>
      </c>
      <c r="P568" t="s">
        <v>12226</v>
      </c>
      <c r="Q568" t="s">
        <v>12227</v>
      </c>
      <c r="R568" t="s">
        <v>4837</v>
      </c>
    </row>
    <row r="569" spans="1:18" x14ac:dyDescent="0.3">
      <c r="A569">
        <v>568</v>
      </c>
      <c r="B569" s="1">
        <v>45814.422442129631</v>
      </c>
      <c r="C569" s="1">
        <v>45814.422511574077</v>
      </c>
      <c r="D569" t="s">
        <v>4029</v>
      </c>
      <c r="E569" t="s">
        <v>4030</v>
      </c>
      <c r="F569" t="s">
        <v>4030</v>
      </c>
      <c r="G569">
        <v>6</v>
      </c>
      <c r="H569">
        <v>20</v>
      </c>
      <c r="I569" t="s">
        <v>11761</v>
      </c>
      <c r="J569" t="s">
        <v>12229</v>
      </c>
      <c r="K569" t="s">
        <v>12230</v>
      </c>
      <c r="L569" t="s">
        <v>5253</v>
      </c>
      <c r="M569" t="s">
        <v>12235</v>
      </c>
      <c r="N569" t="s">
        <v>12231</v>
      </c>
      <c r="O569" t="s">
        <v>12232</v>
      </c>
      <c r="P569" t="s">
        <v>12233</v>
      </c>
      <c r="Q569" t="s">
        <v>12234</v>
      </c>
      <c r="R569" t="s">
        <v>4811</v>
      </c>
    </row>
    <row r="570" spans="1:18" x14ac:dyDescent="0.3">
      <c r="A570">
        <v>569</v>
      </c>
      <c r="B570" s="1">
        <v>45814.408807870372</v>
      </c>
      <c r="C570" s="1">
        <v>45814.423125000001</v>
      </c>
      <c r="D570" t="s">
        <v>4124</v>
      </c>
      <c r="E570" t="s">
        <v>4125</v>
      </c>
      <c r="F570" t="s">
        <v>4125</v>
      </c>
      <c r="G570">
        <v>6</v>
      </c>
      <c r="H570">
        <v>26</v>
      </c>
      <c r="I570" t="s">
        <v>12236</v>
      </c>
      <c r="J570" t="s">
        <v>12237</v>
      </c>
      <c r="K570" t="s">
        <v>12238</v>
      </c>
      <c r="L570" t="s">
        <v>12239</v>
      </c>
      <c r="M570" t="s">
        <v>12244</v>
      </c>
      <c r="N570" t="s">
        <v>12240</v>
      </c>
      <c r="O570" t="s">
        <v>12241</v>
      </c>
      <c r="P570" t="s">
        <v>12242</v>
      </c>
      <c r="Q570" t="s">
        <v>12243</v>
      </c>
      <c r="R570" t="s">
        <v>4811</v>
      </c>
    </row>
    <row r="571" spans="1:18" x14ac:dyDescent="0.3">
      <c r="A571">
        <v>570</v>
      </c>
      <c r="B571" s="1">
        <v>45814.422060185185</v>
      </c>
      <c r="C571" s="1">
        <v>45814.424004629633</v>
      </c>
      <c r="D571" t="s">
        <v>4544</v>
      </c>
      <c r="E571" t="s">
        <v>4545</v>
      </c>
      <c r="F571" t="s">
        <v>12245</v>
      </c>
      <c r="G571">
        <v>6</v>
      </c>
      <c r="H571">
        <v>18</v>
      </c>
      <c r="I571" t="s">
        <v>8317</v>
      </c>
      <c r="J571" t="s">
        <v>12246</v>
      </c>
      <c r="K571" t="s">
        <v>12247</v>
      </c>
      <c r="L571" t="s">
        <v>12248</v>
      </c>
      <c r="M571" t="s">
        <v>12253</v>
      </c>
      <c r="N571" t="s">
        <v>12249</v>
      </c>
      <c r="O571" t="s">
        <v>12250</v>
      </c>
      <c r="P571" t="s">
        <v>12251</v>
      </c>
      <c r="Q571" t="s">
        <v>12252</v>
      </c>
      <c r="R571" t="s">
        <v>4811</v>
      </c>
    </row>
    <row r="572" spans="1:18" x14ac:dyDescent="0.3">
      <c r="A572">
        <v>571</v>
      </c>
      <c r="B572" s="1">
        <v>45814.40865740741</v>
      </c>
      <c r="C572" s="1">
        <v>45814.42428240741</v>
      </c>
      <c r="D572" t="s">
        <v>12254</v>
      </c>
      <c r="E572" t="s">
        <v>12255</v>
      </c>
      <c r="F572" t="s">
        <v>12256</v>
      </c>
      <c r="G572">
        <v>6</v>
      </c>
      <c r="H572">
        <v>19</v>
      </c>
      <c r="I572" t="s">
        <v>12257</v>
      </c>
      <c r="J572" t="s">
        <v>12258</v>
      </c>
      <c r="K572" t="s">
        <v>12259</v>
      </c>
      <c r="L572" t="s">
        <v>12260</v>
      </c>
      <c r="M572" t="s">
        <v>12265</v>
      </c>
      <c r="N572" t="s">
        <v>12261</v>
      </c>
      <c r="O572" t="s">
        <v>12262</v>
      </c>
      <c r="P572" t="s">
        <v>12263</v>
      </c>
      <c r="Q572" t="s">
        <v>12264</v>
      </c>
      <c r="R572" t="s">
        <v>4811</v>
      </c>
    </row>
    <row r="573" spans="1:18" x14ac:dyDescent="0.3">
      <c r="A573">
        <v>572</v>
      </c>
      <c r="B573" s="1">
        <v>45814.408773148149</v>
      </c>
      <c r="C573" s="1">
        <v>45814.424444444441</v>
      </c>
      <c r="D573" t="s">
        <v>3898</v>
      </c>
      <c r="E573" t="s">
        <v>3899</v>
      </c>
      <c r="F573" t="s">
        <v>3900</v>
      </c>
      <c r="G573">
        <v>6</v>
      </c>
      <c r="H573">
        <v>28</v>
      </c>
      <c r="I573" t="s">
        <v>12266</v>
      </c>
      <c r="J573" t="s">
        <v>12267</v>
      </c>
      <c r="K573" t="s">
        <v>12268</v>
      </c>
      <c r="L573" t="s">
        <v>12269</v>
      </c>
      <c r="M573" t="s">
        <v>12274</v>
      </c>
      <c r="N573" t="s">
        <v>12270</v>
      </c>
      <c r="O573" t="s">
        <v>12271</v>
      </c>
      <c r="P573" t="s">
        <v>12272</v>
      </c>
      <c r="Q573" t="s">
        <v>12273</v>
      </c>
      <c r="R573" t="s">
        <v>4811</v>
      </c>
    </row>
    <row r="574" spans="1:18" x14ac:dyDescent="0.3">
      <c r="A574">
        <v>573</v>
      </c>
      <c r="B574" s="1">
        <v>45814.424490740741</v>
      </c>
      <c r="C574" s="1">
        <v>45814.424537037034</v>
      </c>
      <c r="D574" t="s">
        <v>3891</v>
      </c>
      <c r="E574" t="s">
        <v>3892</v>
      </c>
      <c r="F574" t="s">
        <v>3892</v>
      </c>
      <c r="G574">
        <v>6</v>
      </c>
      <c r="H574">
        <v>37</v>
      </c>
      <c r="I574" t="s">
        <v>12275</v>
      </c>
      <c r="J574" t="s">
        <v>12276</v>
      </c>
      <c r="K574" t="s">
        <v>12277</v>
      </c>
      <c r="L574" t="s">
        <v>12278</v>
      </c>
      <c r="M574" t="s">
        <v>12283</v>
      </c>
      <c r="N574" t="s">
        <v>12279</v>
      </c>
      <c r="O574" t="s">
        <v>12280</v>
      </c>
      <c r="P574" t="s">
        <v>12281</v>
      </c>
      <c r="Q574" t="s">
        <v>12282</v>
      </c>
      <c r="R574" t="s">
        <v>4811</v>
      </c>
    </row>
    <row r="575" spans="1:18" x14ac:dyDescent="0.3">
      <c r="A575">
        <v>574</v>
      </c>
      <c r="B575" s="1">
        <v>45814.409351851849</v>
      </c>
      <c r="C575" s="1">
        <v>45814.424756944441</v>
      </c>
      <c r="D575" t="s">
        <v>3980</v>
      </c>
      <c r="E575" t="s">
        <v>3981</v>
      </c>
      <c r="F575" t="s">
        <v>3981</v>
      </c>
      <c r="G575">
        <v>6</v>
      </c>
      <c r="H575">
        <v>6</v>
      </c>
      <c r="I575" t="s">
        <v>4925</v>
      </c>
      <c r="J575" t="s">
        <v>12284</v>
      </c>
      <c r="K575" t="s">
        <v>8299</v>
      </c>
      <c r="L575" t="s">
        <v>12285</v>
      </c>
      <c r="M575" t="s">
        <v>12290</v>
      </c>
      <c r="N575" t="s">
        <v>12286</v>
      </c>
      <c r="O575" t="s">
        <v>12287</v>
      </c>
      <c r="P575" t="s">
        <v>12288</v>
      </c>
      <c r="Q575" t="s">
        <v>12289</v>
      </c>
      <c r="R575" t="s">
        <v>4811</v>
      </c>
    </row>
    <row r="576" spans="1:18" x14ac:dyDescent="0.3">
      <c r="A576">
        <v>575</v>
      </c>
      <c r="B576" s="1">
        <v>45814.408935185187</v>
      </c>
      <c r="C576" s="1">
        <v>45814.424791666665</v>
      </c>
      <c r="D576" t="s">
        <v>4037</v>
      </c>
      <c r="E576" t="s">
        <v>4038</v>
      </c>
      <c r="F576" t="s">
        <v>4038</v>
      </c>
      <c r="G576">
        <v>6</v>
      </c>
      <c r="H576">
        <v>3</v>
      </c>
      <c r="I576" t="s">
        <v>12291</v>
      </c>
      <c r="J576" t="s">
        <v>12292</v>
      </c>
      <c r="K576" t="s">
        <v>12293</v>
      </c>
      <c r="L576" t="s">
        <v>12294</v>
      </c>
      <c r="M576" t="s">
        <v>12298</v>
      </c>
      <c r="N576" t="s">
        <v>7377</v>
      </c>
      <c r="O576" t="s">
        <v>12295</v>
      </c>
      <c r="P576" t="s">
        <v>12296</v>
      </c>
      <c r="Q576" t="s">
        <v>12297</v>
      </c>
      <c r="R576" t="s">
        <v>4811</v>
      </c>
    </row>
    <row r="577" spans="1:18" x14ac:dyDescent="0.3">
      <c r="A577">
        <v>576</v>
      </c>
      <c r="B577" s="1">
        <v>45814.408946759257</v>
      </c>
      <c r="C577" s="1">
        <v>45814.425034722219</v>
      </c>
      <c r="D577" t="s">
        <v>3946</v>
      </c>
      <c r="E577" t="s">
        <v>3947</v>
      </c>
      <c r="F577" t="s">
        <v>12299</v>
      </c>
      <c r="G577">
        <v>6</v>
      </c>
      <c r="H577">
        <v>16</v>
      </c>
      <c r="I577" t="s">
        <v>12300</v>
      </c>
      <c r="J577" t="s">
        <v>12301</v>
      </c>
      <c r="K577" t="s">
        <v>12302</v>
      </c>
      <c r="L577" t="s">
        <v>12303</v>
      </c>
      <c r="M577" t="s">
        <v>12308</v>
      </c>
      <c r="N577" t="s">
        <v>12304</v>
      </c>
      <c r="O577" t="s">
        <v>12305</v>
      </c>
      <c r="P577" t="s">
        <v>12306</v>
      </c>
      <c r="Q577" t="s">
        <v>12307</v>
      </c>
      <c r="R577" t="s">
        <v>4811</v>
      </c>
    </row>
    <row r="578" spans="1:18" x14ac:dyDescent="0.3">
      <c r="A578">
        <v>577</v>
      </c>
      <c r="B578" s="1">
        <v>45814.409641203703</v>
      </c>
      <c r="C578" s="1">
        <v>45814.425046296295</v>
      </c>
      <c r="D578" t="s">
        <v>4072</v>
      </c>
      <c r="E578" t="s">
        <v>4073</v>
      </c>
      <c r="F578" t="s">
        <v>12309</v>
      </c>
      <c r="G578">
        <v>6</v>
      </c>
      <c r="H578">
        <v>10</v>
      </c>
      <c r="I578" t="s">
        <v>12310</v>
      </c>
      <c r="J578" t="s">
        <v>12311</v>
      </c>
      <c r="K578" t="s">
        <v>8470</v>
      </c>
      <c r="L578" t="s">
        <v>12312</v>
      </c>
      <c r="M578" t="s">
        <v>12317</v>
      </c>
      <c r="N578" t="s">
        <v>12313</v>
      </c>
      <c r="O578" t="s">
        <v>12314</v>
      </c>
      <c r="P578" t="s">
        <v>12315</v>
      </c>
      <c r="Q578" t="s">
        <v>12316</v>
      </c>
      <c r="R578" t="s">
        <v>4837</v>
      </c>
    </row>
    <row r="579" spans="1:18" x14ac:dyDescent="0.3">
      <c r="A579">
        <v>578</v>
      </c>
      <c r="B579" s="1">
        <v>45814.425057870372</v>
      </c>
      <c r="C579" s="1">
        <v>45814.425127314818</v>
      </c>
      <c r="D579" t="s">
        <v>4114</v>
      </c>
      <c r="E579" t="s">
        <v>4115</v>
      </c>
      <c r="F579" t="s">
        <v>4115</v>
      </c>
      <c r="G579">
        <v>6</v>
      </c>
      <c r="H579">
        <v>34</v>
      </c>
      <c r="I579" t="s">
        <v>12318</v>
      </c>
      <c r="J579" t="s">
        <v>12319</v>
      </c>
      <c r="K579" t="s">
        <v>12320</v>
      </c>
      <c r="L579" t="s">
        <v>12321</v>
      </c>
      <c r="M579" t="s">
        <v>12326</v>
      </c>
      <c r="N579" t="s">
        <v>12322</v>
      </c>
      <c r="O579" t="s">
        <v>12323</v>
      </c>
      <c r="P579" t="s">
        <v>12324</v>
      </c>
      <c r="Q579" t="s">
        <v>12325</v>
      </c>
      <c r="R579" t="s">
        <v>4811</v>
      </c>
    </row>
    <row r="580" spans="1:18" x14ac:dyDescent="0.3">
      <c r="A580">
        <v>579</v>
      </c>
      <c r="B580" s="1">
        <v>45814.409050925926</v>
      </c>
      <c r="C580" s="1">
        <v>45814.42523148148</v>
      </c>
      <c r="D580" t="s">
        <v>4178</v>
      </c>
      <c r="E580" t="s">
        <v>4179</v>
      </c>
      <c r="F580" t="s">
        <v>4180</v>
      </c>
      <c r="G580">
        <v>6</v>
      </c>
      <c r="H580">
        <v>2</v>
      </c>
      <c r="I580" t="s">
        <v>12327</v>
      </c>
      <c r="J580" t="s">
        <v>12328</v>
      </c>
      <c r="K580" t="s">
        <v>12329</v>
      </c>
      <c r="L580" t="s">
        <v>12330</v>
      </c>
      <c r="M580" t="s">
        <v>12335</v>
      </c>
      <c r="N580" t="s">
        <v>12331</v>
      </c>
      <c r="O580" t="s">
        <v>12332</v>
      </c>
      <c r="P580" t="s">
        <v>12333</v>
      </c>
      <c r="Q580" t="s">
        <v>12334</v>
      </c>
      <c r="R580" t="s">
        <v>4811</v>
      </c>
    </row>
    <row r="581" spans="1:18" x14ac:dyDescent="0.3">
      <c r="A581">
        <v>580</v>
      </c>
      <c r="B581" s="1">
        <v>45814.425150462965</v>
      </c>
      <c r="C581" s="1">
        <v>45814.425254629627</v>
      </c>
      <c r="D581" t="s">
        <v>4009</v>
      </c>
      <c r="E581" t="s">
        <v>4010</v>
      </c>
      <c r="F581" t="s">
        <v>12336</v>
      </c>
      <c r="G581">
        <v>6</v>
      </c>
      <c r="H581">
        <v>31</v>
      </c>
      <c r="I581" t="s">
        <v>12337</v>
      </c>
      <c r="J581" t="s">
        <v>12338</v>
      </c>
      <c r="K581" t="s">
        <v>12339</v>
      </c>
      <c r="L581" t="s">
        <v>7377</v>
      </c>
      <c r="M581" t="s">
        <v>12344</v>
      </c>
      <c r="N581" t="s">
        <v>12340</v>
      </c>
      <c r="O581" t="s">
        <v>12341</v>
      </c>
      <c r="P581" t="s">
        <v>12342</v>
      </c>
      <c r="Q581" t="s">
        <v>12343</v>
      </c>
      <c r="R581" t="s">
        <v>4811</v>
      </c>
    </row>
    <row r="582" spans="1:18" x14ac:dyDescent="0.3">
      <c r="A582">
        <v>581</v>
      </c>
      <c r="B582" s="1">
        <v>45814.425219907411</v>
      </c>
      <c r="C582" s="1">
        <v>45814.425266203703</v>
      </c>
      <c r="D582" t="s">
        <v>3951</v>
      </c>
      <c r="E582" t="s">
        <v>3952</v>
      </c>
      <c r="F582" t="s">
        <v>12345</v>
      </c>
      <c r="G582">
        <v>6</v>
      </c>
      <c r="H582">
        <v>29</v>
      </c>
      <c r="I582" t="s">
        <v>12346</v>
      </c>
      <c r="J582" t="s">
        <v>12347</v>
      </c>
      <c r="K582" t="s">
        <v>12348</v>
      </c>
      <c r="L582" t="s">
        <v>12148</v>
      </c>
      <c r="M582" t="s">
        <v>12353</v>
      </c>
      <c r="N582" t="s">
        <v>12349</v>
      </c>
      <c r="O582" t="s">
        <v>12350</v>
      </c>
      <c r="P582" t="s">
        <v>12351</v>
      </c>
      <c r="Q582" t="s">
        <v>12352</v>
      </c>
      <c r="R582" t="s">
        <v>4811</v>
      </c>
    </row>
    <row r="583" spans="1:18" x14ac:dyDescent="0.3">
      <c r="A583">
        <v>582</v>
      </c>
      <c r="B583" s="1">
        <v>45814.425219907411</v>
      </c>
      <c r="C583" s="1">
        <v>45814.425300925926</v>
      </c>
      <c r="D583" t="s">
        <v>4170</v>
      </c>
      <c r="E583" t="s">
        <v>4171</v>
      </c>
      <c r="F583" t="s">
        <v>4171</v>
      </c>
      <c r="G583">
        <v>6</v>
      </c>
      <c r="H583">
        <v>33</v>
      </c>
      <c r="I583" t="s">
        <v>5020</v>
      </c>
      <c r="J583" t="s">
        <v>12354</v>
      </c>
      <c r="K583" t="s">
        <v>12355</v>
      </c>
      <c r="L583" t="s">
        <v>1194</v>
      </c>
      <c r="M583" t="s">
        <v>12360</v>
      </c>
      <c r="N583" t="s">
        <v>12356</v>
      </c>
      <c r="O583" t="s">
        <v>12357</v>
      </c>
      <c r="P583" t="s">
        <v>12358</v>
      </c>
      <c r="Q583" t="s">
        <v>12359</v>
      </c>
      <c r="R583" t="s">
        <v>4811</v>
      </c>
    </row>
    <row r="584" spans="1:18" x14ac:dyDescent="0.3">
      <c r="A584">
        <v>583</v>
      </c>
      <c r="B584" s="1">
        <v>45814.421400462961</v>
      </c>
      <c r="C584" s="1">
        <v>45814.425347222219</v>
      </c>
      <c r="D584" t="s">
        <v>3961</v>
      </c>
      <c r="E584" t="s">
        <v>3962</v>
      </c>
      <c r="F584" t="s">
        <v>3962</v>
      </c>
      <c r="G584">
        <v>6</v>
      </c>
      <c r="H584">
        <v>1</v>
      </c>
      <c r="I584" t="s">
        <v>12361</v>
      </c>
      <c r="J584" t="s">
        <v>12362</v>
      </c>
      <c r="K584" t="s">
        <v>12363</v>
      </c>
      <c r="L584" t="s">
        <v>12364</v>
      </c>
      <c r="M584" t="s">
        <v>12369</v>
      </c>
      <c r="N584" t="s">
        <v>12365</v>
      </c>
      <c r="O584" t="s">
        <v>12366</v>
      </c>
      <c r="P584" t="s">
        <v>12367</v>
      </c>
      <c r="Q584" t="s">
        <v>12368</v>
      </c>
      <c r="R584" t="s">
        <v>4811</v>
      </c>
    </row>
    <row r="585" spans="1:18" x14ac:dyDescent="0.3">
      <c r="A585">
        <v>584</v>
      </c>
      <c r="B585" s="1">
        <v>45814.40896990741</v>
      </c>
      <c r="C585" s="1">
        <v>45814.425775462965</v>
      </c>
      <c r="D585" t="s">
        <v>12370</v>
      </c>
      <c r="E585" t="s">
        <v>12371</v>
      </c>
      <c r="F585" t="s">
        <v>12371</v>
      </c>
      <c r="G585">
        <v>6</v>
      </c>
      <c r="H585">
        <v>8</v>
      </c>
      <c r="I585" t="s">
        <v>12129</v>
      </c>
      <c r="J585" t="s">
        <v>12372</v>
      </c>
      <c r="K585" t="s">
        <v>12373</v>
      </c>
      <c r="L585" t="s">
        <v>12374</v>
      </c>
      <c r="M585" t="s">
        <v>12379</v>
      </c>
      <c r="N585" t="s">
        <v>12375</v>
      </c>
      <c r="O585" t="s">
        <v>12376</v>
      </c>
      <c r="P585" t="s">
        <v>12377</v>
      </c>
      <c r="Q585" t="s">
        <v>12378</v>
      </c>
      <c r="R585" t="s">
        <v>4811</v>
      </c>
    </row>
    <row r="586" spans="1:18" x14ac:dyDescent="0.3">
      <c r="A586">
        <v>585</v>
      </c>
      <c r="B586" s="1">
        <v>45814.425752314812</v>
      </c>
      <c r="C586" s="1">
        <v>45814.425798611112</v>
      </c>
      <c r="D586" t="s">
        <v>4141</v>
      </c>
      <c r="E586" t="s">
        <v>4142</v>
      </c>
      <c r="F586" t="s">
        <v>4596</v>
      </c>
      <c r="G586">
        <v>6</v>
      </c>
      <c r="H586">
        <v>36</v>
      </c>
      <c r="I586" t="s">
        <v>12380</v>
      </c>
      <c r="J586" t="s">
        <v>12381</v>
      </c>
      <c r="K586" t="s">
        <v>12382</v>
      </c>
      <c r="L586" t="s">
        <v>12383</v>
      </c>
      <c r="M586" t="s">
        <v>12388</v>
      </c>
      <c r="N586" t="s">
        <v>12384</v>
      </c>
      <c r="O586" t="s">
        <v>12385</v>
      </c>
      <c r="P586" t="s">
        <v>12386</v>
      </c>
      <c r="Q586" t="s">
        <v>12387</v>
      </c>
      <c r="R586" t="s">
        <v>4811</v>
      </c>
    </row>
    <row r="587" spans="1:18" x14ac:dyDescent="0.3">
      <c r="A587">
        <v>586</v>
      </c>
      <c r="B587" s="1">
        <v>45814.426192129627</v>
      </c>
      <c r="C587" s="1">
        <v>45814.426261574074</v>
      </c>
      <c r="D587" t="s">
        <v>4151</v>
      </c>
      <c r="E587" t="s">
        <v>4152</v>
      </c>
      <c r="F587" t="s">
        <v>12389</v>
      </c>
      <c r="G587">
        <v>6</v>
      </c>
      <c r="H587">
        <v>40</v>
      </c>
      <c r="I587" t="s">
        <v>4865</v>
      </c>
      <c r="J587" t="s">
        <v>12390</v>
      </c>
      <c r="K587" t="s">
        <v>12355</v>
      </c>
      <c r="L587" t="s">
        <v>1194</v>
      </c>
      <c r="M587" t="s">
        <v>12395</v>
      </c>
      <c r="N587" t="s">
        <v>12391</v>
      </c>
      <c r="O587" t="s">
        <v>12392</v>
      </c>
      <c r="P587" t="s">
        <v>12393</v>
      </c>
      <c r="Q587" t="s">
        <v>12394</v>
      </c>
      <c r="R587" t="s">
        <v>4811</v>
      </c>
    </row>
    <row r="588" spans="1:18" x14ac:dyDescent="0.3">
      <c r="A588">
        <v>587</v>
      </c>
      <c r="B588" s="1">
        <v>45814.408738425926</v>
      </c>
      <c r="C588" s="1">
        <v>45814.426412037035</v>
      </c>
      <c r="D588" t="s">
        <v>4048</v>
      </c>
      <c r="E588" t="s">
        <v>4049</v>
      </c>
      <c r="F588" t="s">
        <v>12396</v>
      </c>
      <c r="G588">
        <v>6</v>
      </c>
      <c r="H588">
        <v>21</v>
      </c>
      <c r="I588" t="s">
        <v>6578</v>
      </c>
      <c r="J588" t="s">
        <v>12397</v>
      </c>
      <c r="K588" t="s">
        <v>4918</v>
      </c>
      <c r="L588" t="s">
        <v>12398</v>
      </c>
      <c r="M588" t="s">
        <v>12403</v>
      </c>
      <c r="N588" t="s">
        <v>12399</v>
      </c>
      <c r="O588" t="s">
        <v>12400</v>
      </c>
      <c r="P588" t="s">
        <v>12401</v>
      </c>
      <c r="Q588" t="s">
        <v>12402</v>
      </c>
      <c r="R588" t="s">
        <v>4811</v>
      </c>
    </row>
    <row r="589" spans="1:18" x14ac:dyDescent="0.3">
      <c r="A589">
        <v>588</v>
      </c>
      <c r="B589" s="1">
        <v>45814.409814814811</v>
      </c>
      <c r="C589" s="1">
        <v>45814.426435185182</v>
      </c>
      <c r="D589" t="s">
        <v>3970</v>
      </c>
      <c r="E589" t="s">
        <v>3971</v>
      </c>
      <c r="F589" t="s">
        <v>3972</v>
      </c>
      <c r="G589">
        <v>6</v>
      </c>
      <c r="H589">
        <v>5</v>
      </c>
      <c r="I589" t="s">
        <v>12404</v>
      </c>
      <c r="J589" t="s">
        <v>12405</v>
      </c>
      <c r="K589" t="s">
        <v>12406</v>
      </c>
      <c r="L589" t="s">
        <v>12407</v>
      </c>
      <c r="M589" t="s">
        <v>12412</v>
      </c>
      <c r="N589" t="s">
        <v>12408</v>
      </c>
      <c r="O589" t="s">
        <v>12409</v>
      </c>
      <c r="P589" t="s">
        <v>12410</v>
      </c>
      <c r="Q589" t="s">
        <v>12411</v>
      </c>
      <c r="R589" t="s">
        <v>4811</v>
      </c>
    </row>
    <row r="590" spans="1:18" x14ac:dyDescent="0.3">
      <c r="A590">
        <v>589</v>
      </c>
      <c r="B590" s="1">
        <v>45814.426354166666</v>
      </c>
      <c r="C590" s="1">
        <v>45814.426574074074</v>
      </c>
      <c r="D590" t="s">
        <v>4091</v>
      </c>
      <c r="E590" t="s">
        <v>4092</v>
      </c>
      <c r="F590" t="s">
        <v>4092</v>
      </c>
      <c r="G590">
        <v>6</v>
      </c>
      <c r="H590">
        <v>23</v>
      </c>
      <c r="I590" t="s">
        <v>12413</v>
      </c>
      <c r="J590" t="s">
        <v>1460</v>
      </c>
      <c r="K590" t="s">
        <v>5421</v>
      </c>
      <c r="L590" t="s">
        <v>12414</v>
      </c>
      <c r="M590" t="s">
        <v>12419</v>
      </c>
      <c r="N590" t="s">
        <v>12415</v>
      </c>
      <c r="O590" t="s">
        <v>12416</v>
      </c>
      <c r="P590" t="s">
        <v>12417</v>
      </c>
      <c r="Q590" t="s">
        <v>12418</v>
      </c>
      <c r="R590" t="s">
        <v>4811</v>
      </c>
    </row>
    <row r="591" spans="1:18" x14ac:dyDescent="0.3">
      <c r="A591">
        <v>590</v>
      </c>
      <c r="B591" s="1">
        <v>45814.426574074074</v>
      </c>
      <c r="C591" s="1">
        <v>45814.426689814813</v>
      </c>
      <c r="D591" t="s">
        <v>4059</v>
      </c>
      <c r="E591" t="s">
        <v>4060</v>
      </c>
      <c r="F591" t="s">
        <v>4060</v>
      </c>
      <c r="G591">
        <v>6</v>
      </c>
      <c r="H591">
        <v>34</v>
      </c>
      <c r="I591" t="s">
        <v>4865</v>
      </c>
      <c r="J591" t="s">
        <v>12420</v>
      </c>
      <c r="K591" t="s">
        <v>5421</v>
      </c>
      <c r="L591" t="s">
        <v>12421</v>
      </c>
      <c r="M591" t="s">
        <v>12426</v>
      </c>
      <c r="N591" t="s">
        <v>12422</v>
      </c>
      <c r="O591" t="s">
        <v>12423</v>
      </c>
      <c r="P591" t="s">
        <v>12424</v>
      </c>
      <c r="Q591" t="s">
        <v>12425</v>
      </c>
      <c r="R591" t="s">
        <v>4811</v>
      </c>
    </row>
    <row r="592" spans="1:18" x14ac:dyDescent="0.3">
      <c r="A592">
        <v>591</v>
      </c>
      <c r="B592" s="1">
        <v>45814.409108796295</v>
      </c>
      <c r="C592" s="1">
        <v>45814.429270833331</v>
      </c>
      <c r="D592" t="s">
        <v>4524</v>
      </c>
      <c r="E592" t="s">
        <v>4525</v>
      </c>
      <c r="F592" t="s">
        <v>4526</v>
      </c>
      <c r="G592">
        <v>6</v>
      </c>
      <c r="H592">
        <v>30</v>
      </c>
      <c r="I592" t="s">
        <v>1194</v>
      </c>
      <c r="J592" t="s">
        <v>12427</v>
      </c>
      <c r="K592" t="s">
        <v>12428</v>
      </c>
      <c r="L592" t="s">
        <v>12429</v>
      </c>
      <c r="M592" t="s">
        <v>12434</v>
      </c>
      <c r="N592" t="s">
        <v>12430</v>
      </c>
      <c r="O592" t="s">
        <v>12431</v>
      </c>
      <c r="P592" t="s">
        <v>12432</v>
      </c>
      <c r="Q592" t="s">
        <v>12433</v>
      </c>
      <c r="R592" t="s">
        <v>4811</v>
      </c>
    </row>
    <row r="593" spans="1:18" x14ac:dyDescent="0.3">
      <c r="A593">
        <v>592</v>
      </c>
      <c r="B593" s="1">
        <v>45814.420069444444</v>
      </c>
      <c r="C593" s="1">
        <v>45814.43136574074</v>
      </c>
      <c r="D593" t="s">
        <v>4105</v>
      </c>
      <c r="E593" t="s">
        <v>4106</v>
      </c>
      <c r="F593" t="s">
        <v>4106</v>
      </c>
      <c r="G593">
        <v>6</v>
      </c>
      <c r="H593">
        <v>24</v>
      </c>
      <c r="I593" t="s">
        <v>12435</v>
      </c>
      <c r="J593" t="s">
        <v>12436</v>
      </c>
      <c r="K593" t="s">
        <v>12437</v>
      </c>
      <c r="L593" t="s">
        <v>5640</v>
      </c>
      <c r="M593" t="s">
        <v>12440</v>
      </c>
      <c r="N593" t="s">
        <v>12438</v>
      </c>
      <c r="O593" t="s">
        <v>12439</v>
      </c>
      <c r="P593" t="s">
        <v>5036</v>
      </c>
      <c r="Q593" t="s">
        <v>12152</v>
      </c>
      <c r="R593" t="s">
        <v>4811</v>
      </c>
    </row>
    <row r="594" spans="1:18" x14ac:dyDescent="0.3">
      <c r="A594">
        <v>593</v>
      </c>
      <c r="B594" s="1">
        <v>45814.432523148149</v>
      </c>
      <c r="C594" s="1">
        <v>45814.438530092593</v>
      </c>
      <c r="D594" t="s">
        <v>3880</v>
      </c>
      <c r="E594" t="s">
        <v>3881</v>
      </c>
      <c r="F594" t="s">
        <v>3881</v>
      </c>
      <c r="G594">
        <v>6</v>
      </c>
      <c r="H594">
        <v>39</v>
      </c>
      <c r="I594" t="s">
        <v>12441</v>
      </c>
      <c r="J594" t="s">
        <v>12442</v>
      </c>
      <c r="K594" t="s">
        <v>12443</v>
      </c>
      <c r="L594" t="s">
        <v>5734</v>
      </c>
      <c r="M594" t="s">
        <v>12447</v>
      </c>
      <c r="N594" t="s">
        <v>5238</v>
      </c>
      <c r="O594" t="s">
        <v>12444</v>
      </c>
      <c r="P594" t="s">
        <v>12445</v>
      </c>
      <c r="Q594" t="s">
        <v>12446</v>
      </c>
      <c r="R594" t="s">
        <v>4837</v>
      </c>
    </row>
    <row r="595" spans="1:18" x14ac:dyDescent="0.3">
      <c r="A595">
        <v>594</v>
      </c>
      <c r="B595" s="1">
        <v>45814.497361111113</v>
      </c>
      <c r="C595" s="1">
        <v>45814.497442129628</v>
      </c>
      <c r="D595" t="s">
        <v>4161</v>
      </c>
      <c r="E595" t="s">
        <v>4162</v>
      </c>
      <c r="F595" t="s">
        <v>4162</v>
      </c>
      <c r="G595">
        <v>6</v>
      </c>
      <c r="H595">
        <v>15</v>
      </c>
      <c r="I595" t="s">
        <v>12327</v>
      </c>
      <c r="J595" t="s">
        <v>12448</v>
      </c>
      <c r="K595" t="s">
        <v>12449</v>
      </c>
      <c r="L595" t="s">
        <v>12303</v>
      </c>
      <c r="M595" t="s">
        <v>12454</v>
      </c>
      <c r="N595" t="s">
        <v>12450</v>
      </c>
      <c r="O595" t="s">
        <v>12451</v>
      </c>
      <c r="P595" t="s">
        <v>12452</v>
      </c>
      <c r="Q595" t="s">
        <v>12453</v>
      </c>
      <c r="R595" t="s">
        <v>4811</v>
      </c>
    </row>
    <row r="596" spans="1:18" x14ac:dyDescent="0.3">
      <c r="A596">
        <v>595</v>
      </c>
      <c r="B596" s="1">
        <v>45814.543773148151</v>
      </c>
      <c r="C596" s="1">
        <v>45814.559930555559</v>
      </c>
      <c r="D596" t="s">
        <v>4246</v>
      </c>
      <c r="E596" t="s">
        <v>4247</v>
      </c>
      <c r="F596" t="s">
        <v>4247</v>
      </c>
      <c r="G596">
        <v>7</v>
      </c>
      <c r="H596">
        <v>24</v>
      </c>
      <c r="I596" t="s">
        <v>12455</v>
      </c>
      <c r="J596" t="s">
        <v>12456</v>
      </c>
      <c r="K596" t="s">
        <v>12457</v>
      </c>
      <c r="L596" t="s">
        <v>12458</v>
      </c>
      <c r="M596" t="s">
        <v>12463</v>
      </c>
      <c r="N596" t="s">
        <v>12459</v>
      </c>
      <c r="O596" t="s">
        <v>12460</v>
      </c>
      <c r="P596" t="s">
        <v>12461</v>
      </c>
      <c r="Q596" t="s">
        <v>12462</v>
      </c>
      <c r="R596" t="s">
        <v>4811</v>
      </c>
    </row>
    <row r="597" spans="1:18" x14ac:dyDescent="0.3">
      <c r="A597">
        <v>596</v>
      </c>
      <c r="B597" s="1">
        <v>45814.577106481483</v>
      </c>
      <c r="C597" s="1">
        <v>45814.585439814815</v>
      </c>
      <c r="D597" t="s">
        <v>4201</v>
      </c>
      <c r="E597" t="s">
        <v>4202</v>
      </c>
      <c r="F597" t="s">
        <v>4202</v>
      </c>
      <c r="G597">
        <v>7</v>
      </c>
      <c r="H597">
        <v>1</v>
      </c>
      <c r="I597" t="s">
        <v>12464</v>
      </c>
      <c r="J597" t="s">
        <v>12465</v>
      </c>
      <c r="K597" t="s">
        <v>12466</v>
      </c>
      <c r="L597" t="s">
        <v>12467</v>
      </c>
      <c r="M597" t="s">
        <v>6672</v>
      </c>
      <c r="N597" t="s">
        <v>12468</v>
      </c>
      <c r="O597" t="s">
        <v>2691</v>
      </c>
      <c r="P597" t="s">
        <v>12469</v>
      </c>
      <c r="Q597" t="s">
        <v>12470</v>
      </c>
      <c r="R597" t="s">
        <v>4811</v>
      </c>
    </row>
    <row r="598" spans="1:18" x14ac:dyDescent="0.3">
      <c r="A598">
        <v>597</v>
      </c>
      <c r="B598" s="1">
        <v>45814.586562500001</v>
      </c>
      <c r="C598" s="1">
        <v>45814.586631944447</v>
      </c>
      <c r="D598" t="s">
        <v>4259</v>
      </c>
      <c r="E598" t="s">
        <v>4260</v>
      </c>
      <c r="F598" t="s">
        <v>12471</v>
      </c>
      <c r="G598">
        <v>7</v>
      </c>
      <c r="H598">
        <v>9</v>
      </c>
      <c r="I598" t="s">
        <v>12472</v>
      </c>
      <c r="J598" t="s">
        <v>860</v>
      </c>
      <c r="K598" t="s">
        <v>8299</v>
      </c>
      <c r="L598" t="s">
        <v>12148</v>
      </c>
      <c r="M598" t="s">
        <v>12476</v>
      </c>
      <c r="N598" t="s">
        <v>12349</v>
      </c>
      <c r="O598" t="s">
        <v>12473</v>
      </c>
      <c r="P598" t="s">
        <v>12474</v>
      </c>
      <c r="Q598" t="s">
        <v>12475</v>
      </c>
      <c r="R598" t="s">
        <v>4811</v>
      </c>
    </row>
    <row r="599" spans="1:18" x14ac:dyDescent="0.3">
      <c r="A599">
        <v>598</v>
      </c>
      <c r="B599" s="1">
        <v>45814.577245370368</v>
      </c>
      <c r="C599" s="1">
        <v>45814.586655092593</v>
      </c>
      <c r="D599" t="s">
        <v>4371</v>
      </c>
      <c r="E599" t="s">
        <v>4372</v>
      </c>
      <c r="F599" t="s">
        <v>4372</v>
      </c>
      <c r="G599">
        <v>7</v>
      </c>
      <c r="H599">
        <v>5</v>
      </c>
      <c r="I599" t="s">
        <v>12477</v>
      </c>
      <c r="J599" t="s">
        <v>12478</v>
      </c>
      <c r="K599" t="s">
        <v>5218</v>
      </c>
      <c r="L599" t="s">
        <v>12479</v>
      </c>
      <c r="M599" t="s">
        <v>12484</v>
      </c>
      <c r="N599" t="s">
        <v>12480</v>
      </c>
      <c r="O599" t="s">
        <v>12481</v>
      </c>
      <c r="P599" t="s">
        <v>12482</v>
      </c>
      <c r="Q599" t="s">
        <v>12483</v>
      </c>
      <c r="R599" t="s">
        <v>4811</v>
      </c>
    </row>
    <row r="600" spans="1:18" x14ac:dyDescent="0.3">
      <c r="A600">
        <v>599</v>
      </c>
      <c r="B600" s="1">
        <v>45814.576111111113</v>
      </c>
      <c r="C600" s="1">
        <v>45814.588819444441</v>
      </c>
      <c r="D600" t="s">
        <v>4251</v>
      </c>
      <c r="E600" t="s">
        <v>4252</v>
      </c>
      <c r="F600" t="s">
        <v>4252</v>
      </c>
      <c r="G600">
        <v>7</v>
      </c>
      <c r="H600">
        <v>21</v>
      </c>
      <c r="I600" t="s">
        <v>12485</v>
      </c>
      <c r="J600" t="s">
        <v>12486</v>
      </c>
      <c r="K600" t="s">
        <v>8169</v>
      </c>
      <c r="L600" t="s">
        <v>1194</v>
      </c>
      <c r="M600" t="s">
        <v>12491</v>
      </c>
      <c r="N600" t="s">
        <v>12487</v>
      </c>
      <c r="O600" t="s">
        <v>12488</v>
      </c>
      <c r="P600" t="s">
        <v>12489</v>
      </c>
      <c r="Q600" t="s">
        <v>12490</v>
      </c>
      <c r="R600" t="s">
        <v>4811</v>
      </c>
    </row>
    <row r="601" spans="1:18" x14ac:dyDescent="0.3">
      <c r="A601">
        <v>600</v>
      </c>
      <c r="B601" s="1">
        <v>45814.577534722222</v>
      </c>
      <c r="C601" s="1">
        <v>45814.589305555557</v>
      </c>
      <c r="D601" t="s">
        <v>4276</v>
      </c>
      <c r="E601" t="s">
        <v>4277</v>
      </c>
      <c r="F601" t="s">
        <v>4277</v>
      </c>
      <c r="G601">
        <v>7</v>
      </c>
      <c r="H601">
        <v>4</v>
      </c>
      <c r="I601" t="s">
        <v>12492</v>
      </c>
      <c r="J601" t="s">
        <v>12493</v>
      </c>
      <c r="K601" t="s">
        <v>12494</v>
      </c>
      <c r="L601" t="s">
        <v>12495</v>
      </c>
      <c r="M601" t="s">
        <v>12500</v>
      </c>
      <c r="N601" t="s">
        <v>12496</v>
      </c>
      <c r="O601" t="s">
        <v>12497</v>
      </c>
      <c r="P601" t="s">
        <v>12498</v>
      </c>
      <c r="Q601" t="s">
        <v>12499</v>
      </c>
      <c r="R601" t="s">
        <v>4811</v>
      </c>
    </row>
    <row r="602" spans="1:18" x14ac:dyDescent="0.3">
      <c r="A602">
        <v>601</v>
      </c>
      <c r="B602" s="1">
        <v>45814.577557870369</v>
      </c>
      <c r="C602" s="1">
        <v>45814.591122685182</v>
      </c>
      <c r="D602" t="s">
        <v>4406</v>
      </c>
      <c r="E602" t="s">
        <v>4407</v>
      </c>
      <c r="F602" t="s">
        <v>4408</v>
      </c>
      <c r="G602">
        <v>7</v>
      </c>
      <c r="H602">
        <v>8</v>
      </c>
      <c r="I602" t="s">
        <v>12501</v>
      </c>
      <c r="J602" t="s">
        <v>12502</v>
      </c>
      <c r="K602" t="s">
        <v>4830</v>
      </c>
      <c r="L602" t="s">
        <v>12503</v>
      </c>
      <c r="M602" t="s">
        <v>12507</v>
      </c>
      <c r="N602" t="s">
        <v>7377</v>
      </c>
      <c r="O602" t="s">
        <v>12504</v>
      </c>
      <c r="P602" t="s">
        <v>12505</v>
      </c>
      <c r="Q602" t="s">
        <v>12506</v>
      </c>
      <c r="R602" t="s">
        <v>4811</v>
      </c>
    </row>
    <row r="603" spans="1:18" x14ac:dyDescent="0.3">
      <c r="A603">
        <v>602</v>
      </c>
      <c r="B603" s="1">
        <v>45814.577453703707</v>
      </c>
      <c r="C603" s="1">
        <v>45814.591296296298</v>
      </c>
      <c r="D603" t="s">
        <v>4434</v>
      </c>
      <c r="E603" t="s">
        <v>4435</v>
      </c>
      <c r="F603" t="s">
        <v>12508</v>
      </c>
      <c r="G603">
        <v>7</v>
      </c>
      <c r="H603">
        <v>27</v>
      </c>
      <c r="I603" t="s">
        <v>4925</v>
      </c>
      <c r="J603" t="s">
        <v>55</v>
      </c>
      <c r="K603" t="s">
        <v>5421</v>
      </c>
      <c r="L603" t="s">
        <v>12509</v>
      </c>
      <c r="M603" t="s">
        <v>12513</v>
      </c>
      <c r="N603" t="s">
        <v>12510</v>
      </c>
      <c r="O603" t="s">
        <v>12511</v>
      </c>
      <c r="P603" t="s">
        <v>12151</v>
      </c>
      <c r="Q603" t="s">
        <v>12512</v>
      </c>
      <c r="R603" t="s">
        <v>4811</v>
      </c>
    </row>
    <row r="604" spans="1:18" x14ac:dyDescent="0.3">
      <c r="A604">
        <v>603</v>
      </c>
      <c r="B604" s="1">
        <v>45814.591226851851</v>
      </c>
      <c r="C604" s="1">
        <v>45814.591296296298</v>
      </c>
      <c r="D604" t="s">
        <v>4283</v>
      </c>
      <c r="E604" t="s">
        <v>4284</v>
      </c>
      <c r="F604" t="s">
        <v>4285</v>
      </c>
      <c r="G604">
        <v>7</v>
      </c>
      <c r="H604">
        <v>22</v>
      </c>
      <c r="I604" t="s">
        <v>12514</v>
      </c>
      <c r="J604" t="s">
        <v>12515</v>
      </c>
      <c r="K604" t="s">
        <v>12516</v>
      </c>
      <c r="L604" t="s">
        <v>12517</v>
      </c>
      <c r="M604" t="s">
        <v>12521</v>
      </c>
      <c r="N604" t="s">
        <v>12518</v>
      </c>
      <c r="O604" t="s">
        <v>12519</v>
      </c>
      <c r="P604" t="s">
        <v>12520</v>
      </c>
      <c r="Q604" t="s">
        <v>6077</v>
      </c>
      <c r="R604" t="s">
        <v>4811</v>
      </c>
    </row>
    <row r="605" spans="1:18" x14ac:dyDescent="0.3">
      <c r="A605">
        <v>604</v>
      </c>
      <c r="B605" s="1">
        <v>45814.585219907407</v>
      </c>
      <c r="C605" s="1">
        <v>45814.591331018521</v>
      </c>
      <c r="D605" t="s">
        <v>4345</v>
      </c>
      <c r="E605" t="s">
        <v>4346</v>
      </c>
      <c r="F605" t="s">
        <v>4346</v>
      </c>
      <c r="G605">
        <v>7</v>
      </c>
      <c r="H605">
        <v>10</v>
      </c>
      <c r="I605" t="s">
        <v>12522</v>
      </c>
      <c r="J605" t="s">
        <v>12523</v>
      </c>
      <c r="K605" t="s">
        <v>12524</v>
      </c>
      <c r="L605" t="s">
        <v>12525</v>
      </c>
      <c r="M605" t="s">
        <v>12530</v>
      </c>
      <c r="N605" t="s">
        <v>12526</v>
      </c>
      <c r="O605" t="s">
        <v>12527</v>
      </c>
      <c r="P605" t="s">
        <v>12528</v>
      </c>
      <c r="Q605" t="s">
        <v>12529</v>
      </c>
      <c r="R605" t="s">
        <v>4811</v>
      </c>
    </row>
    <row r="606" spans="1:18" x14ac:dyDescent="0.3">
      <c r="A606">
        <v>605</v>
      </c>
      <c r="B606" s="1">
        <v>45814.57707175926</v>
      </c>
      <c r="C606" s="1">
        <v>45814.591400462959</v>
      </c>
      <c r="D606" t="s">
        <v>4429</v>
      </c>
      <c r="E606" t="s">
        <v>4430</v>
      </c>
      <c r="F606" t="s">
        <v>4430</v>
      </c>
      <c r="G606">
        <v>7</v>
      </c>
      <c r="H606">
        <v>28</v>
      </c>
      <c r="I606" t="s">
        <v>4925</v>
      </c>
      <c r="J606" t="s">
        <v>55</v>
      </c>
      <c r="K606" t="s">
        <v>5421</v>
      </c>
      <c r="L606" t="s">
        <v>12509</v>
      </c>
      <c r="M606" t="s">
        <v>12531</v>
      </c>
      <c r="N606" t="s">
        <v>12510</v>
      </c>
      <c r="O606" t="s">
        <v>12511</v>
      </c>
      <c r="P606" t="s">
        <v>12151</v>
      </c>
      <c r="Q606" t="s">
        <v>12512</v>
      </c>
      <c r="R606" t="s">
        <v>4811</v>
      </c>
    </row>
    <row r="607" spans="1:18" x14ac:dyDescent="0.3">
      <c r="A607">
        <v>606</v>
      </c>
      <c r="B607" s="1">
        <v>45814.576319444444</v>
      </c>
      <c r="C607" s="1">
        <v>45814.591631944444</v>
      </c>
      <c r="D607" t="s">
        <v>4395</v>
      </c>
      <c r="E607" t="s">
        <v>4396</v>
      </c>
      <c r="F607" t="s">
        <v>4396</v>
      </c>
      <c r="G607">
        <v>7</v>
      </c>
      <c r="H607">
        <v>18</v>
      </c>
      <c r="I607" t="s">
        <v>12532</v>
      </c>
      <c r="J607" t="s">
        <v>12533</v>
      </c>
      <c r="K607" t="s">
        <v>12534</v>
      </c>
      <c r="L607" t="s">
        <v>12535</v>
      </c>
      <c r="M607" t="s">
        <v>12537</v>
      </c>
      <c r="N607" t="s">
        <v>7724</v>
      </c>
      <c r="O607" t="s">
        <v>12481</v>
      </c>
      <c r="P607" t="s">
        <v>12151</v>
      </c>
      <c r="Q607" t="s">
        <v>12536</v>
      </c>
      <c r="R607" t="s">
        <v>4811</v>
      </c>
    </row>
    <row r="608" spans="1:18" x14ac:dyDescent="0.3">
      <c r="A608">
        <v>607</v>
      </c>
      <c r="B608" s="1">
        <v>45814.578321759262</v>
      </c>
      <c r="C608" s="1">
        <v>45814.59170138889</v>
      </c>
      <c r="D608" t="s">
        <v>4447</v>
      </c>
      <c r="E608" t="s">
        <v>4448</v>
      </c>
      <c r="F608" t="s">
        <v>12538</v>
      </c>
      <c r="G608">
        <v>7</v>
      </c>
      <c r="H608">
        <v>29</v>
      </c>
      <c r="I608" t="s">
        <v>12539</v>
      </c>
      <c r="J608" t="s">
        <v>12540</v>
      </c>
      <c r="K608" t="s">
        <v>5218</v>
      </c>
      <c r="L608" t="s">
        <v>12148</v>
      </c>
      <c r="M608" t="s">
        <v>12544</v>
      </c>
      <c r="N608" t="s">
        <v>12349</v>
      </c>
      <c r="O608" t="s">
        <v>12541</v>
      </c>
      <c r="P608" t="s">
        <v>12542</v>
      </c>
      <c r="Q608" t="s">
        <v>12543</v>
      </c>
      <c r="R608" t="s">
        <v>4811</v>
      </c>
    </row>
    <row r="609" spans="1:18" x14ac:dyDescent="0.3">
      <c r="A609">
        <v>608</v>
      </c>
      <c r="B609" s="1">
        <v>45814.577488425923</v>
      </c>
      <c r="C609" s="1">
        <v>45814.591886574075</v>
      </c>
      <c r="D609" t="s">
        <v>4509</v>
      </c>
      <c r="E609" t="s">
        <v>4510</v>
      </c>
      <c r="F609" t="s">
        <v>4510</v>
      </c>
      <c r="G609">
        <v>7</v>
      </c>
      <c r="H609">
        <v>13</v>
      </c>
      <c r="I609" t="s">
        <v>12545</v>
      </c>
      <c r="J609" t="s">
        <v>12546</v>
      </c>
      <c r="K609" t="s">
        <v>12547</v>
      </c>
      <c r="L609" t="s">
        <v>12548</v>
      </c>
      <c r="M609" t="s">
        <v>12553</v>
      </c>
      <c r="N609" t="s">
        <v>12549</v>
      </c>
      <c r="O609" t="s">
        <v>12550</v>
      </c>
      <c r="P609" t="s">
        <v>12551</v>
      </c>
      <c r="Q609" t="s">
        <v>12552</v>
      </c>
      <c r="R609" t="s">
        <v>4811</v>
      </c>
    </row>
    <row r="610" spans="1:18" x14ac:dyDescent="0.3">
      <c r="A610">
        <v>609</v>
      </c>
      <c r="B610" s="1">
        <v>45814.591979166667</v>
      </c>
      <c r="C610" s="1">
        <v>45814.592048611114</v>
      </c>
      <c r="D610" t="s">
        <v>4501</v>
      </c>
      <c r="E610" t="s">
        <v>4502</v>
      </c>
      <c r="F610" t="s">
        <v>4503</v>
      </c>
      <c r="G610">
        <v>7</v>
      </c>
      <c r="H610">
        <v>35</v>
      </c>
      <c r="I610" t="s">
        <v>9969</v>
      </c>
      <c r="J610" t="s">
        <v>12554</v>
      </c>
      <c r="K610" t="s">
        <v>4830</v>
      </c>
      <c r="L610" t="s">
        <v>12555</v>
      </c>
      <c r="M610" t="s">
        <v>12560</v>
      </c>
      <c r="N610" t="s">
        <v>12556</v>
      </c>
      <c r="O610" t="s">
        <v>12557</v>
      </c>
      <c r="P610" t="s">
        <v>12558</v>
      </c>
      <c r="Q610" t="s">
        <v>12559</v>
      </c>
      <c r="R610" t="s">
        <v>4811</v>
      </c>
    </row>
    <row r="611" spans="1:18" x14ac:dyDescent="0.3">
      <c r="A611">
        <v>610</v>
      </c>
      <c r="B611" s="1">
        <v>45814.592141203706</v>
      </c>
      <c r="C611" s="1">
        <v>45814.592222222222</v>
      </c>
      <c r="D611" t="s">
        <v>4482</v>
      </c>
      <c r="E611" t="s">
        <v>4483</v>
      </c>
      <c r="F611" t="s">
        <v>4483</v>
      </c>
      <c r="G611">
        <v>7</v>
      </c>
      <c r="H611">
        <v>36</v>
      </c>
      <c r="I611" t="s">
        <v>12561</v>
      </c>
      <c r="J611" t="s">
        <v>12562</v>
      </c>
      <c r="K611" t="s">
        <v>5421</v>
      </c>
      <c r="L611" t="s">
        <v>12563</v>
      </c>
      <c r="M611" t="s">
        <v>12567</v>
      </c>
      <c r="N611" t="s">
        <v>12349</v>
      </c>
      <c r="O611" t="s">
        <v>12564</v>
      </c>
      <c r="P611" t="s">
        <v>12565</v>
      </c>
      <c r="Q611" t="s">
        <v>12566</v>
      </c>
      <c r="R611" t="s">
        <v>4811</v>
      </c>
    </row>
    <row r="612" spans="1:18" x14ac:dyDescent="0.3">
      <c r="A612">
        <v>611</v>
      </c>
      <c r="B612" s="1">
        <v>45814.592245370368</v>
      </c>
      <c r="C612" s="1">
        <v>45814.592361111114</v>
      </c>
      <c r="D612" t="s">
        <v>4323</v>
      </c>
      <c r="E612" t="s">
        <v>4324</v>
      </c>
      <c r="F612" t="s">
        <v>4324</v>
      </c>
      <c r="G612">
        <v>7</v>
      </c>
      <c r="H612">
        <v>11</v>
      </c>
      <c r="I612" t="s">
        <v>12568</v>
      </c>
      <c r="J612" t="s">
        <v>12569</v>
      </c>
      <c r="K612" t="s">
        <v>12570</v>
      </c>
      <c r="L612" t="s">
        <v>12571</v>
      </c>
      <c r="M612" t="s">
        <v>12576</v>
      </c>
      <c r="N612" t="s">
        <v>12572</v>
      </c>
      <c r="O612" t="s">
        <v>12573</v>
      </c>
      <c r="P612" t="s">
        <v>12574</v>
      </c>
      <c r="Q612" t="s">
        <v>12575</v>
      </c>
      <c r="R612" t="s">
        <v>4811</v>
      </c>
    </row>
    <row r="613" spans="1:18" x14ac:dyDescent="0.3">
      <c r="A613">
        <v>612</v>
      </c>
      <c r="B613" s="1">
        <v>45814.592164351852</v>
      </c>
      <c r="C613" s="1">
        <v>45814.59238425926</v>
      </c>
      <c r="D613" t="s">
        <v>4381</v>
      </c>
      <c r="E613" t="s">
        <v>4382</v>
      </c>
      <c r="F613" t="s">
        <v>4382</v>
      </c>
      <c r="G613">
        <v>7</v>
      </c>
      <c r="H613">
        <v>6</v>
      </c>
      <c r="I613" t="s">
        <v>12577</v>
      </c>
      <c r="J613" t="s">
        <v>12578</v>
      </c>
      <c r="K613" t="s">
        <v>12579</v>
      </c>
      <c r="L613" t="s">
        <v>12580</v>
      </c>
      <c r="M613" t="s">
        <v>12584</v>
      </c>
      <c r="N613" t="s">
        <v>12581</v>
      </c>
      <c r="O613" t="s">
        <v>12582</v>
      </c>
      <c r="P613" t="s">
        <v>6188</v>
      </c>
      <c r="Q613" t="s">
        <v>12583</v>
      </c>
      <c r="R613" t="s">
        <v>4811</v>
      </c>
    </row>
    <row r="614" spans="1:18" x14ac:dyDescent="0.3">
      <c r="A614">
        <v>613</v>
      </c>
      <c r="B614" s="1">
        <v>45814.577893518515</v>
      </c>
      <c r="C614" s="1">
        <v>45814.592407407406</v>
      </c>
      <c r="D614" t="s">
        <v>4303</v>
      </c>
      <c r="E614" t="s">
        <v>4304</v>
      </c>
      <c r="F614" t="s">
        <v>4304</v>
      </c>
      <c r="G614">
        <v>7</v>
      </c>
      <c r="H614">
        <v>30</v>
      </c>
      <c r="I614" t="s">
        <v>12539</v>
      </c>
      <c r="J614" t="s">
        <v>12585</v>
      </c>
      <c r="K614" t="s">
        <v>12586</v>
      </c>
      <c r="L614" t="s">
        <v>12587</v>
      </c>
      <c r="M614" t="s">
        <v>12591</v>
      </c>
      <c r="N614" t="s">
        <v>1194</v>
      </c>
      <c r="O614" t="s">
        <v>12588</v>
      </c>
      <c r="P614" t="s">
        <v>12589</v>
      </c>
      <c r="Q614" t="s">
        <v>12590</v>
      </c>
      <c r="R614" t="s">
        <v>4811</v>
      </c>
    </row>
    <row r="615" spans="1:18" x14ac:dyDescent="0.3">
      <c r="A615">
        <v>614</v>
      </c>
      <c r="B615" s="1">
        <v>45814.592534722222</v>
      </c>
      <c r="C615" s="1">
        <v>45814.592592592591</v>
      </c>
      <c r="D615" t="s">
        <v>4227</v>
      </c>
      <c r="E615" t="s">
        <v>4228</v>
      </c>
      <c r="F615" t="s">
        <v>12592</v>
      </c>
      <c r="G615">
        <v>7</v>
      </c>
      <c r="H615">
        <v>12</v>
      </c>
      <c r="I615" t="s">
        <v>12593</v>
      </c>
      <c r="J615" t="s">
        <v>12594</v>
      </c>
      <c r="K615" t="s">
        <v>12595</v>
      </c>
      <c r="L615" t="s">
        <v>12148</v>
      </c>
      <c r="M615" t="s">
        <v>12596</v>
      </c>
      <c r="N615" t="s">
        <v>12349</v>
      </c>
      <c r="O615" t="s">
        <v>12511</v>
      </c>
      <c r="P615" t="s">
        <v>12151</v>
      </c>
      <c r="Q615" t="s">
        <v>12512</v>
      </c>
      <c r="R615" t="s">
        <v>4811</v>
      </c>
    </row>
    <row r="616" spans="1:18" x14ac:dyDescent="0.3">
      <c r="A616">
        <v>615</v>
      </c>
      <c r="B616" s="1">
        <v>45814.576504629629</v>
      </c>
      <c r="C616" s="1">
        <v>45814.592719907407</v>
      </c>
      <c r="D616" t="s">
        <v>4441</v>
      </c>
      <c r="E616" t="s">
        <v>4442</v>
      </c>
      <c r="F616" t="s">
        <v>4442</v>
      </c>
      <c r="G616">
        <v>7</v>
      </c>
      <c r="H616">
        <v>3</v>
      </c>
      <c r="I616" t="s">
        <v>12597</v>
      </c>
      <c r="J616" t="s">
        <v>12598</v>
      </c>
      <c r="K616" t="s">
        <v>12599</v>
      </c>
      <c r="L616" t="s">
        <v>5253</v>
      </c>
      <c r="M616" t="s">
        <v>12601</v>
      </c>
      <c r="N616" t="s">
        <v>12549</v>
      </c>
      <c r="O616" t="s">
        <v>12550</v>
      </c>
      <c r="P616" t="s">
        <v>12551</v>
      </c>
      <c r="Q616" t="s">
        <v>12600</v>
      </c>
      <c r="R616" t="s">
        <v>4811</v>
      </c>
    </row>
    <row r="617" spans="1:18" x14ac:dyDescent="0.3">
      <c r="A617">
        <v>616</v>
      </c>
      <c r="B617" s="1">
        <v>45814.578321759262</v>
      </c>
      <c r="C617" s="1">
        <v>45814.592939814815</v>
      </c>
      <c r="D617" t="s">
        <v>4294</v>
      </c>
      <c r="E617" t="s">
        <v>4295</v>
      </c>
      <c r="F617" t="s">
        <v>4295</v>
      </c>
      <c r="G617">
        <v>7</v>
      </c>
      <c r="H617">
        <v>15</v>
      </c>
      <c r="I617" t="s">
        <v>12602</v>
      </c>
      <c r="J617" t="s">
        <v>12603</v>
      </c>
      <c r="K617" t="s">
        <v>12604</v>
      </c>
      <c r="L617" t="s">
        <v>5734</v>
      </c>
      <c r="M617" t="s">
        <v>12609</v>
      </c>
      <c r="N617" t="s">
        <v>12605</v>
      </c>
      <c r="O617" t="s">
        <v>12606</v>
      </c>
      <c r="P617" t="s">
        <v>12607</v>
      </c>
      <c r="Q617" t="s">
        <v>12608</v>
      </c>
      <c r="R617" t="s">
        <v>4811</v>
      </c>
    </row>
    <row r="618" spans="1:18" x14ac:dyDescent="0.3">
      <c r="A618">
        <v>617</v>
      </c>
      <c r="B618" s="1">
        <v>45814.576550925929</v>
      </c>
      <c r="C618" s="1">
        <v>45814.592951388891</v>
      </c>
      <c r="D618" t="s">
        <v>4415</v>
      </c>
      <c r="E618" t="s">
        <v>4416</v>
      </c>
      <c r="F618" t="s">
        <v>4416</v>
      </c>
      <c r="G618">
        <v>7</v>
      </c>
      <c r="H618">
        <v>7</v>
      </c>
      <c r="I618" t="s">
        <v>12610</v>
      </c>
      <c r="J618" t="s">
        <v>12611</v>
      </c>
      <c r="K618" t="s">
        <v>12612</v>
      </c>
      <c r="L618" t="s">
        <v>12613</v>
      </c>
      <c r="M618" t="s">
        <v>12618</v>
      </c>
      <c r="N618" t="s">
        <v>12614</v>
      </c>
      <c r="O618" t="s">
        <v>12615</v>
      </c>
      <c r="P618" t="s">
        <v>12616</v>
      </c>
      <c r="Q618" t="s">
        <v>12617</v>
      </c>
      <c r="R618" t="s">
        <v>4811</v>
      </c>
    </row>
    <row r="619" spans="1:18" x14ac:dyDescent="0.3">
      <c r="A619">
        <v>618</v>
      </c>
      <c r="B619" s="1">
        <v>45814.592893518522</v>
      </c>
      <c r="C619" s="1">
        <v>45814.592962962961</v>
      </c>
      <c r="D619" t="s">
        <v>4217</v>
      </c>
      <c r="E619" t="s">
        <v>4218</v>
      </c>
      <c r="F619" t="s">
        <v>4218</v>
      </c>
      <c r="G619">
        <v>7</v>
      </c>
      <c r="H619">
        <v>37</v>
      </c>
      <c r="I619" t="s">
        <v>1194</v>
      </c>
      <c r="J619" t="s">
        <v>12619</v>
      </c>
      <c r="K619" t="s">
        <v>12620</v>
      </c>
      <c r="L619" t="s">
        <v>12621</v>
      </c>
      <c r="M619" t="s">
        <v>12626</v>
      </c>
      <c r="N619" t="s">
        <v>12622</v>
      </c>
      <c r="O619" t="s">
        <v>12623</v>
      </c>
      <c r="P619" t="s">
        <v>12624</v>
      </c>
      <c r="Q619" t="s">
        <v>12625</v>
      </c>
      <c r="R619" t="s">
        <v>4811</v>
      </c>
    </row>
    <row r="620" spans="1:18" x14ac:dyDescent="0.3">
      <c r="A620">
        <v>619</v>
      </c>
      <c r="B620" s="1">
        <v>45814.576597222222</v>
      </c>
      <c r="C620" s="1">
        <v>45814.594039351854</v>
      </c>
      <c r="D620" t="s">
        <v>4469</v>
      </c>
      <c r="E620" t="s">
        <v>4470</v>
      </c>
      <c r="F620" t="s">
        <v>4471</v>
      </c>
      <c r="G620">
        <v>7</v>
      </c>
      <c r="H620">
        <v>31</v>
      </c>
      <c r="I620" t="s">
        <v>12627</v>
      </c>
      <c r="J620" t="s">
        <v>12628</v>
      </c>
      <c r="K620" t="s">
        <v>5421</v>
      </c>
      <c r="L620" t="s">
        <v>12629</v>
      </c>
      <c r="M620" t="s">
        <v>12633</v>
      </c>
      <c r="N620" t="s">
        <v>12349</v>
      </c>
      <c r="O620" t="s">
        <v>12630</v>
      </c>
      <c r="P620" t="s">
        <v>12631</v>
      </c>
      <c r="Q620" t="s">
        <v>12632</v>
      </c>
      <c r="R620" t="s">
        <v>4811</v>
      </c>
    </row>
    <row r="621" spans="1:18" x14ac:dyDescent="0.3">
      <c r="A621">
        <v>620</v>
      </c>
      <c r="B621" s="1">
        <v>45814.577002314814</v>
      </c>
      <c r="C621" s="1">
        <v>45814.594085648147</v>
      </c>
      <c r="D621" t="s">
        <v>4334</v>
      </c>
      <c r="E621" t="s">
        <v>4335</v>
      </c>
      <c r="F621" t="s">
        <v>12634</v>
      </c>
      <c r="G621">
        <v>7</v>
      </c>
      <c r="H621">
        <v>23</v>
      </c>
      <c r="I621" t="s">
        <v>4865</v>
      </c>
      <c r="J621" t="s">
        <v>12635</v>
      </c>
      <c r="K621" t="s">
        <v>12636</v>
      </c>
      <c r="L621" t="s">
        <v>12637</v>
      </c>
      <c r="M621" t="s">
        <v>12642</v>
      </c>
      <c r="N621" t="s">
        <v>12638</v>
      </c>
      <c r="O621" t="s">
        <v>12639</v>
      </c>
      <c r="P621" t="s">
        <v>12640</v>
      </c>
      <c r="Q621" t="s">
        <v>12641</v>
      </c>
      <c r="R621" t="s">
        <v>4811</v>
      </c>
    </row>
    <row r="622" spans="1:18" x14ac:dyDescent="0.3">
      <c r="A622">
        <v>621</v>
      </c>
      <c r="B622" s="1">
        <v>45814.594050925924</v>
      </c>
      <c r="C622" s="1">
        <v>45814.594189814816</v>
      </c>
      <c r="D622" t="s">
        <v>4209</v>
      </c>
      <c r="E622" t="s">
        <v>4210</v>
      </c>
      <c r="F622" t="s">
        <v>4210</v>
      </c>
      <c r="G622">
        <v>7</v>
      </c>
      <c r="H622">
        <v>40</v>
      </c>
      <c r="I622" t="s">
        <v>12643</v>
      </c>
      <c r="J622" t="s">
        <v>12644</v>
      </c>
      <c r="K622" t="s">
        <v>4918</v>
      </c>
      <c r="L622" t="s">
        <v>12645</v>
      </c>
      <c r="M622" t="s">
        <v>12650</v>
      </c>
      <c r="N622" t="s">
        <v>12646</v>
      </c>
      <c r="O622" t="s">
        <v>12647</v>
      </c>
      <c r="P622" t="s">
        <v>12648</v>
      </c>
      <c r="Q622" t="s">
        <v>12649</v>
      </c>
      <c r="R622" t="s">
        <v>4811</v>
      </c>
    </row>
    <row r="623" spans="1:18" x14ac:dyDescent="0.3">
      <c r="A623">
        <v>622</v>
      </c>
      <c r="B623" s="1">
        <v>45814.576770833337</v>
      </c>
      <c r="C623" s="1">
        <v>45814.594629629632</v>
      </c>
      <c r="D623" t="s">
        <v>4477</v>
      </c>
      <c r="E623" t="s">
        <v>4478</v>
      </c>
      <c r="F623" t="s">
        <v>12651</v>
      </c>
      <c r="G623">
        <v>7</v>
      </c>
      <c r="H623">
        <v>38</v>
      </c>
      <c r="I623" t="s">
        <v>4949</v>
      </c>
      <c r="J623" t="s">
        <v>12652</v>
      </c>
      <c r="K623" t="s">
        <v>5421</v>
      </c>
      <c r="L623" t="s">
        <v>12653</v>
      </c>
      <c r="M623" t="s">
        <v>12658</v>
      </c>
      <c r="N623" t="s">
        <v>12654</v>
      </c>
      <c r="O623" t="s">
        <v>12655</v>
      </c>
      <c r="P623" t="s">
        <v>12656</v>
      </c>
      <c r="Q623" t="s">
        <v>12657</v>
      </c>
      <c r="R623" t="s">
        <v>4811</v>
      </c>
    </row>
    <row r="624" spans="1:18" x14ac:dyDescent="0.3">
      <c r="A624">
        <v>623</v>
      </c>
      <c r="B624" s="1">
        <v>45814.594606481478</v>
      </c>
      <c r="C624" s="1">
        <v>45814.594652777778</v>
      </c>
      <c r="D624" t="s">
        <v>4354</v>
      </c>
      <c r="E624" t="s">
        <v>4355</v>
      </c>
      <c r="F624" t="s">
        <v>4356</v>
      </c>
      <c r="G624">
        <v>7</v>
      </c>
      <c r="H624">
        <v>39</v>
      </c>
      <c r="I624" t="s">
        <v>10960</v>
      </c>
      <c r="J624" t="s">
        <v>341</v>
      </c>
      <c r="K624" t="s">
        <v>12659</v>
      </c>
      <c r="L624" t="s">
        <v>5640</v>
      </c>
      <c r="M624" t="s">
        <v>12663</v>
      </c>
      <c r="N624" t="s">
        <v>12660</v>
      </c>
      <c r="O624" t="s">
        <v>12661</v>
      </c>
      <c r="P624" t="s">
        <v>12662</v>
      </c>
      <c r="Q624" t="s">
        <v>4855</v>
      </c>
      <c r="R624" t="s">
        <v>4811</v>
      </c>
    </row>
    <row r="625" spans="1:18" x14ac:dyDescent="0.3">
      <c r="A625">
        <v>624</v>
      </c>
      <c r="B625" s="1">
        <v>45814.57675925926</v>
      </c>
      <c r="C625" s="1">
        <v>45814.594872685186</v>
      </c>
      <c r="D625" t="s">
        <v>4315</v>
      </c>
      <c r="E625" t="s">
        <v>4316</v>
      </c>
      <c r="F625" t="s">
        <v>12664</v>
      </c>
      <c r="G625">
        <v>7</v>
      </c>
      <c r="H625">
        <v>32</v>
      </c>
      <c r="I625" t="s">
        <v>4865</v>
      </c>
      <c r="J625" t="s">
        <v>12665</v>
      </c>
      <c r="K625" t="s">
        <v>8470</v>
      </c>
      <c r="L625" t="s">
        <v>1194</v>
      </c>
      <c r="M625" t="s">
        <v>12670</v>
      </c>
      <c r="N625" t="s">
        <v>12666</v>
      </c>
      <c r="O625" t="s">
        <v>12667</v>
      </c>
      <c r="P625" t="s">
        <v>12668</v>
      </c>
      <c r="Q625" t="s">
        <v>12669</v>
      </c>
      <c r="R625" t="s">
        <v>4811</v>
      </c>
    </row>
    <row r="626" spans="1:18" x14ac:dyDescent="0.3">
      <c r="A626">
        <v>625</v>
      </c>
      <c r="B626" s="1">
        <v>45814.580347222225</v>
      </c>
      <c r="C626" s="1">
        <v>45814.595763888887</v>
      </c>
      <c r="D626" t="s">
        <v>4458</v>
      </c>
      <c r="E626" t="s">
        <v>4459</v>
      </c>
      <c r="F626" t="s">
        <v>4459</v>
      </c>
      <c r="G626">
        <v>7</v>
      </c>
      <c r="H626">
        <v>14</v>
      </c>
      <c r="I626" t="s">
        <v>12671</v>
      </c>
      <c r="J626" t="s">
        <v>12672</v>
      </c>
      <c r="K626" t="s">
        <v>12673</v>
      </c>
      <c r="L626" t="s">
        <v>12674</v>
      </c>
      <c r="M626" t="s">
        <v>12678</v>
      </c>
      <c r="N626" t="s">
        <v>12556</v>
      </c>
      <c r="O626" t="s">
        <v>12675</v>
      </c>
      <c r="P626" t="s">
        <v>12676</v>
      </c>
      <c r="Q626" t="s">
        <v>12677</v>
      </c>
      <c r="R626" t="s">
        <v>4811</v>
      </c>
    </row>
    <row r="627" spans="1:18" x14ac:dyDescent="0.3">
      <c r="A627">
        <v>626</v>
      </c>
      <c r="B627" s="1">
        <v>45814.577118055553</v>
      </c>
      <c r="C627" s="1">
        <v>45814.596041666664</v>
      </c>
      <c r="D627" t="s">
        <v>4238</v>
      </c>
      <c r="E627" t="s">
        <v>4239</v>
      </c>
      <c r="F627" t="s">
        <v>4240</v>
      </c>
      <c r="G627">
        <v>7</v>
      </c>
      <c r="H627">
        <v>19</v>
      </c>
      <c r="I627" t="s">
        <v>12679</v>
      </c>
      <c r="J627" t="s">
        <v>12680</v>
      </c>
      <c r="K627" t="s">
        <v>8299</v>
      </c>
      <c r="L627" t="s">
        <v>12681</v>
      </c>
      <c r="M627" t="s">
        <v>12670</v>
      </c>
      <c r="N627" t="s">
        <v>12682</v>
      </c>
      <c r="O627" t="s">
        <v>12683</v>
      </c>
      <c r="P627" t="s">
        <v>12684</v>
      </c>
      <c r="Q627" t="s">
        <v>12685</v>
      </c>
      <c r="R627" t="s">
        <v>4811</v>
      </c>
    </row>
    <row r="628" spans="1:18" x14ac:dyDescent="0.3">
      <c r="A628">
        <v>627</v>
      </c>
      <c r="B628" s="1">
        <v>45814.596099537041</v>
      </c>
      <c r="C628" s="1">
        <v>45814.596215277779</v>
      </c>
      <c r="D628" t="s">
        <v>4492</v>
      </c>
      <c r="E628" t="s">
        <v>4493</v>
      </c>
      <c r="F628" t="s">
        <v>12686</v>
      </c>
      <c r="G628">
        <v>7</v>
      </c>
      <c r="H628">
        <v>12</v>
      </c>
      <c r="I628" t="s">
        <v>12679</v>
      </c>
      <c r="J628" t="s">
        <v>12687</v>
      </c>
      <c r="K628" t="s">
        <v>12688</v>
      </c>
      <c r="L628" t="s">
        <v>12689</v>
      </c>
      <c r="M628" t="s">
        <v>12692</v>
      </c>
      <c r="N628" t="s">
        <v>12556</v>
      </c>
      <c r="O628" t="s">
        <v>12667</v>
      </c>
      <c r="P628" t="s">
        <v>12690</v>
      </c>
      <c r="Q628" t="s">
        <v>12691</v>
      </c>
      <c r="R628" t="s">
        <v>4811</v>
      </c>
    </row>
    <row r="629" spans="1:18" x14ac:dyDescent="0.3">
      <c r="A629">
        <v>628</v>
      </c>
      <c r="B629" s="1">
        <v>45814.579143518517</v>
      </c>
      <c r="C629" s="1">
        <v>45814.596458333333</v>
      </c>
      <c r="D629" t="s">
        <v>4188</v>
      </c>
      <c r="E629" t="s">
        <v>4189</v>
      </c>
      <c r="F629" t="s">
        <v>4189</v>
      </c>
      <c r="G629">
        <v>7</v>
      </c>
      <c r="H629">
        <v>17</v>
      </c>
      <c r="I629" t="s">
        <v>12693</v>
      </c>
      <c r="J629" t="s">
        <v>12694</v>
      </c>
      <c r="K629" t="s">
        <v>5218</v>
      </c>
      <c r="L629" t="s">
        <v>12695</v>
      </c>
      <c r="M629" t="s">
        <v>12699</v>
      </c>
      <c r="N629" t="s">
        <v>12696</v>
      </c>
      <c r="O629" t="s">
        <v>12697</v>
      </c>
      <c r="P629" t="s">
        <v>12696</v>
      </c>
      <c r="Q629" t="s">
        <v>12698</v>
      </c>
      <c r="R629" t="s">
        <v>4811</v>
      </c>
    </row>
    <row r="630" spans="1:18" x14ac:dyDescent="0.3">
      <c r="A630">
        <v>629</v>
      </c>
      <c r="B630" s="1">
        <v>45814.596666666665</v>
      </c>
      <c r="C630" s="1">
        <v>45814.596736111111</v>
      </c>
      <c r="D630" t="s">
        <v>4362</v>
      </c>
      <c r="E630" t="s">
        <v>4363</v>
      </c>
      <c r="F630" t="s">
        <v>4363</v>
      </c>
      <c r="G630">
        <v>7</v>
      </c>
      <c r="H630">
        <v>26</v>
      </c>
      <c r="I630" t="s">
        <v>12693</v>
      </c>
      <c r="J630" t="s">
        <v>12700</v>
      </c>
      <c r="K630" t="s">
        <v>5421</v>
      </c>
      <c r="L630" t="s">
        <v>12701</v>
      </c>
      <c r="M630" t="s">
        <v>12704</v>
      </c>
      <c r="N630" t="s">
        <v>12702</v>
      </c>
      <c r="O630" t="s">
        <v>12703</v>
      </c>
      <c r="P630" t="s">
        <v>12696</v>
      </c>
      <c r="Q630" t="s">
        <v>12698</v>
      </c>
      <c r="R630" t="s">
        <v>4811</v>
      </c>
    </row>
    <row r="631" spans="1:18" x14ac:dyDescent="0.3">
      <c r="A631">
        <v>630</v>
      </c>
      <c r="B631" s="1">
        <v>45814.649027777778</v>
      </c>
      <c r="C631" s="1">
        <v>45814.649062500001</v>
      </c>
      <c r="D631" t="s">
        <v>4386</v>
      </c>
      <c r="E631" t="s">
        <v>4387</v>
      </c>
      <c r="F631" t="s">
        <v>12705</v>
      </c>
      <c r="G631">
        <v>7</v>
      </c>
      <c r="H631">
        <v>25</v>
      </c>
      <c r="I631" t="s">
        <v>12706</v>
      </c>
      <c r="J631" t="s">
        <v>12707</v>
      </c>
      <c r="K631" t="s">
        <v>12708</v>
      </c>
      <c r="L631" t="s">
        <v>12645</v>
      </c>
      <c r="M631" t="s">
        <v>12712</v>
      </c>
      <c r="N631" t="s">
        <v>12709</v>
      </c>
      <c r="O631" t="s">
        <v>12710</v>
      </c>
      <c r="P631" t="s">
        <v>12711</v>
      </c>
      <c r="Q631" t="s">
        <v>12698</v>
      </c>
      <c r="R631" t="s">
        <v>4811</v>
      </c>
    </row>
    <row r="632" spans="1:18" x14ac:dyDescent="0.3">
      <c r="A632">
        <v>631</v>
      </c>
      <c r="B632" s="1">
        <v>45814.66878472222</v>
      </c>
      <c r="C632" s="1">
        <v>45814.668865740743</v>
      </c>
      <c r="D632" t="s">
        <v>4423</v>
      </c>
      <c r="E632" t="s">
        <v>4424</v>
      </c>
      <c r="F632" t="s">
        <v>4424</v>
      </c>
      <c r="G632">
        <v>7</v>
      </c>
      <c r="H632">
        <v>34</v>
      </c>
      <c r="I632" t="s">
        <v>12679</v>
      </c>
      <c r="J632" t="s">
        <v>12713</v>
      </c>
      <c r="K632" t="s">
        <v>5218</v>
      </c>
      <c r="L632" t="s">
        <v>5253</v>
      </c>
      <c r="M632" t="s">
        <v>12717</v>
      </c>
      <c r="N632" t="s">
        <v>12714</v>
      </c>
      <c r="O632" t="s">
        <v>12715</v>
      </c>
      <c r="P632" t="s">
        <v>12716</v>
      </c>
      <c r="Q632" t="s">
        <v>9150</v>
      </c>
      <c r="R632" t="s">
        <v>4811</v>
      </c>
    </row>
    <row r="633" spans="1:18" x14ac:dyDescent="0.3">
      <c r="A633">
        <v>632</v>
      </c>
      <c r="B633" s="1">
        <v>45814.805613425924</v>
      </c>
      <c r="C633" s="1">
        <v>45814.805659722224</v>
      </c>
      <c r="D633" t="s">
        <v>4519</v>
      </c>
      <c r="E633" t="s">
        <v>4520</v>
      </c>
      <c r="F633" t="s">
        <v>4520</v>
      </c>
      <c r="G633">
        <v>7</v>
      </c>
      <c r="H633">
        <v>33</v>
      </c>
      <c r="I633" t="s">
        <v>12718</v>
      </c>
      <c r="J633" t="s">
        <v>12719</v>
      </c>
      <c r="K633" t="s">
        <v>5218</v>
      </c>
      <c r="L633" t="s">
        <v>5098</v>
      </c>
      <c r="M633" t="s">
        <v>12723</v>
      </c>
      <c r="N633" t="s">
        <v>12714</v>
      </c>
      <c r="O633" t="s">
        <v>12720</v>
      </c>
      <c r="P633" t="s">
        <v>12721</v>
      </c>
      <c r="Q633" t="s">
        <v>12722</v>
      </c>
      <c r="R633" t="s">
        <v>4811</v>
      </c>
    </row>
    <row r="634" spans="1:18" x14ac:dyDescent="0.3">
      <c r="A634">
        <v>633</v>
      </c>
      <c r="B634" s="1">
        <v>45843.994837962964</v>
      </c>
      <c r="C634" s="1">
        <v>45844.001238425924</v>
      </c>
      <c r="D634" t="s">
        <v>2829</v>
      </c>
      <c r="E634" t="s">
        <v>2830</v>
      </c>
      <c r="F634" t="s">
        <v>2830</v>
      </c>
      <c r="G634">
        <v>5</v>
      </c>
      <c r="H634">
        <v>23</v>
      </c>
      <c r="I634" t="s">
        <v>12724</v>
      </c>
      <c r="J634" t="s">
        <v>12725</v>
      </c>
      <c r="K634" t="s">
        <v>12726</v>
      </c>
      <c r="L634" t="s">
        <v>12727</v>
      </c>
      <c r="M634" t="s">
        <v>12732</v>
      </c>
      <c r="N634" t="s">
        <v>12728</v>
      </c>
      <c r="O634" t="s">
        <v>12729</v>
      </c>
      <c r="P634" t="s">
        <v>12730</v>
      </c>
      <c r="Q634" t="s">
        <v>12731</v>
      </c>
      <c r="R634" t="s">
        <v>4811</v>
      </c>
    </row>
    <row r="635" spans="1:18" x14ac:dyDescent="0.3">
      <c r="A635">
        <v>634</v>
      </c>
      <c r="B635" s="1">
        <v>45845.644166666665</v>
      </c>
      <c r="C635" s="1">
        <v>45845.64644675926</v>
      </c>
      <c r="D635" t="s">
        <v>2769</v>
      </c>
      <c r="E635" t="s">
        <v>2770</v>
      </c>
      <c r="F635" t="s">
        <v>2770</v>
      </c>
      <c r="G635">
        <v>5</v>
      </c>
      <c r="H635">
        <v>8</v>
      </c>
      <c r="I635" t="s">
        <v>6096</v>
      </c>
      <c r="J635" t="s">
        <v>12733</v>
      </c>
      <c r="K635" t="s">
        <v>6098</v>
      </c>
      <c r="L635" t="s">
        <v>12734</v>
      </c>
      <c r="M635" t="s">
        <v>12737</v>
      </c>
      <c r="N635" t="s">
        <v>12735</v>
      </c>
      <c r="O635" t="s">
        <v>6322</v>
      </c>
      <c r="P635" t="s">
        <v>12736</v>
      </c>
      <c r="Q635" t="s">
        <v>6305</v>
      </c>
      <c r="R635" t="s">
        <v>4837</v>
      </c>
    </row>
    <row r="636" spans="1:18" x14ac:dyDescent="0.3">
      <c r="A636">
        <v>635</v>
      </c>
      <c r="B636" s="1">
        <v>45849.669456018521</v>
      </c>
      <c r="C636" s="1">
        <v>45849.676944444444</v>
      </c>
      <c r="D636" t="s">
        <v>2769</v>
      </c>
      <c r="E636" t="s">
        <v>2770</v>
      </c>
      <c r="F636" t="s">
        <v>2771</v>
      </c>
      <c r="G636">
        <v>5</v>
      </c>
      <c r="H636">
        <v>8</v>
      </c>
      <c r="I636" t="s">
        <v>12738</v>
      </c>
      <c r="J636" t="s">
        <v>12739</v>
      </c>
      <c r="K636" t="s">
        <v>4830</v>
      </c>
      <c r="L636" t="s">
        <v>12740</v>
      </c>
      <c r="M636" t="s">
        <v>12745</v>
      </c>
      <c r="N636" t="s">
        <v>12741</v>
      </c>
      <c r="O636" t="s">
        <v>12742</v>
      </c>
      <c r="P636" t="s">
        <v>12743</v>
      </c>
      <c r="Q636" t="s">
        <v>12744</v>
      </c>
      <c r="R636" t="s">
        <v>4837</v>
      </c>
    </row>
    <row r="637" spans="1:18" x14ac:dyDescent="0.3">
      <c r="A637">
        <v>636</v>
      </c>
      <c r="B637" s="1">
        <v>45850.482187499998</v>
      </c>
      <c r="C637" s="1">
        <v>45850.482395833336</v>
      </c>
      <c r="D637" t="s">
        <v>4141</v>
      </c>
      <c r="E637" t="s">
        <v>4142</v>
      </c>
      <c r="F637" t="s">
        <v>4142</v>
      </c>
      <c r="G637">
        <v>6</v>
      </c>
      <c r="H637">
        <v>36</v>
      </c>
      <c r="I637" t="s">
        <v>12746</v>
      </c>
      <c r="J637" t="s">
        <v>12747</v>
      </c>
      <c r="K637" t="s">
        <v>12748</v>
      </c>
      <c r="L637" t="s">
        <v>12749</v>
      </c>
      <c r="M637" t="s">
        <v>12754</v>
      </c>
      <c r="N637" t="s">
        <v>12750</v>
      </c>
      <c r="O637" t="s">
        <v>12751</v>
      </c>
      <c r="P637" t="s">
        <v>12752</v>
      </c>
      <c r="Q637" t="s">
        <v>12753</v>
      </c>
      <c r="R637" t="s">
        <v>4811</v>
      </c>
    </row>
    <row r="638" spans="1:18" x14ac:dyDescent="0.3">
      <c r="A638">
        <v>637</v>
      </c>
      <c r="B638" s="1">
        <v>45851.575173611112</v>
      </c>
      <c r="C638" s="1">
        <v>45851.581238425926</v>
      </c>
      <c r="D638" t="s">
        <v>3423</v>
      </c>
      <c r="E638" t="s">
        <v>3424</v>
      </c>
      <c r="F638" t="s">
        <v>12755</v>
      </c>
      <c r="G638">
        <v>8</v>
      </c>
      <c r="H638">
        <v>12</v>
      </c>
      <c r="I638" t="s">
        <v>12756</v>
      </c>
      <c r="J638" t="s">
        <v>12442</v>
      </c>
      <c r="K638" t="s">
        <v>12757</v>
      </c>
      <c r="L638" t="s">
        <v>12758</v>
      </c>
      <c r="M638" t="s">
        <v>12762</v>
      </c>
      <c r="N638" t="s">
        <v>7196</v>
      </c>
      <c r="O638" t="s">
        <v>12759</v>
      </c>
      <c r="P638" t="s">
        <v>12760</v>
      </c>
      <c r="Q638" t="s">
        <v>12761</v>
      </c>
      <c r="R638" t="s">
        <v>4811</v>
      </c>
    </row>
    <row r="639" spans="1:18" x14ac:dyDescent="0.3">
      <c r="A639">
        <v>638</v>
      </c>
      <c r="B639" s="1">
        <v>45851.971782407411</v>
      </c>
      <c r="C639" s="1">
        <v>45851.978252314817</v>
      </c>
      <c r="D639" t="s">
        <v>3528</v>
      </c>
      <c r="E639" t="s">
        <v>3529</v>
      </c>
      <c r="F639" t="s">
        <v>3530</v>
      </c>
      <c r="G639">
        <v>8</v>
      </c>
      <c r="H639">
        <v>13</v>
      </c>
      <c r="I639" t="s">
        <v>12763</v>
      </c>
      <c r="J639" t="s">
        <v>12764</v>
      </c>
      <c r="K639" t="s">
        <v>12765</v>
      </c>
      <c r="L639" t="s">
        <v>12766</v>
      </c>
      <c r="M639" t="s">
        <v>12770</v>
      </c>
      <c r="N639" t="s">
        <v>7196</v>
      </c>
      <c r="O639" t="s">
        <v>12767</v>
      </c>
      <c r="P639" t="s">
        <v>12768</v>
      </c>
      <c r="Q639" t="s">
        <v>12769</v>
      </c>
      <c r="R639" t="s">
        <v>4837</v>
      </c>
    </row>
    <row r="640" spans="1:18" x14ac:dyDescent="0.3">
      <c r="A640">
        <v>639</v>
      </c>
      <c r="B640" s="1">
        <v>45854.731145833335</v>
      </c>
      <c r="C640" s="1">
        <v>45854.737615740742</v>
      </c>
      <c r="D640" t="s">
        <v>3987</v>
      </c>
      <c r="E640" t="s">
        <v>3988</v>
      </c>
      <c r="F640" t="s">
        <v>3988</v>
      </c>
      <c r="G640">
        <v>6</v>
      </c>
      <c r="H640">
        <v>13</v>
      </c>
      <c r="I640" t="s">
        <v>6853</v>
      </c>
      <c r="J640" t="s">
        <v>12771</v>
      </c>
      <c r="K640" t="s">
        <v>12772</v>
      </c>
      <c r="L640" t="s">
        <v>12773</v>
      </c>
      <c r="M640" t="s">
        <v>12778</v>
      </c>
      <c r="N640" t="s">
        <v>12774</v>
      </c>
      <c r="O640" t="s">
        <v>12775</v>
      </c>
      <c r="P640" t="s">
        <v>12776</v>
      </c>
      <c r="Q640" t="s">
        <v>12777</v>
      </c>
      <c r="R640" t="s">
        <v>4811</v>
      </c>
    </row>
    <row r="641" spans="1:18" x14ac:dyDescent="0.3">
      <c r="A641">
        <v>640</v>
      </c>
      <c r="B641" s="1">
        <v>45854.886377314811</v>
      </c>
      <c r="C641" s="1">
        <v>45854.88921296296</v>
      </c>
      <c r="D641" t="s">
        <v>3870</v>
      </c>
      <c r="E641" t="s">
        <v>3871</v>
      </c>
      <c r="F641" t="s">
        <v>12779</v>
      </c>
      <c r="G641">
        <v>6</v>
      </c>
      <c r="H641">
        <v>4</v>
      </c>
      <c r="I641" t="s">
        <v>12780</v>
      </c>
      <c r="J641" t="s">
        <v>12781</v>
      </c>
      <c r="K641" t="s">
        <v>4830</v>
      </c>
      <c r="L641" t="s">
        <v>12782</v>
      </c>
      <c r="M641" t="s">
        <v>12787</v>
      </c>
      <c r="N641" t="s">
        <v>12783</v>
      </c>
      <c r="O641" t="s">
        <v>12784</v>
      </c>
      <c r="P641" t="s">
        <v>12785</v>
      </c>
      <c r="Q641" t="s">
        <v>12786</v>
      </c>
      <c r="R641" t="s">
        <v>4811</v>
      </c>
    </row>
    <row r="642" spans="1:18" x14ac:dyDescent="0.3">
      <c r="A642">
        <v>641</v>
      </c>
      <c r="B642" s="1">
        <v>45891.522291666668</v>
      </c>
      <c r="C642" s="1">
        <v>45891.528136574074</v>
      </c>
      <c r="D642" t="s">
        <v>4022</v>
      </c>
      <c r="E642" t="s">
        <v>4023</v>
      </c>
      <c r="F642" t="s">
        <v>4023</v>
      </c>
      <c r="G642">
        <v>6</v>
      </c>
      <c r="H642">
        <v>9</v>
      </c>
      <c r="I642" t="s">
        <v>34121</v>
      </c>
      <c r="J642" t="s">
        <v>34122</v>
      </c>
      <c r="K642" t="s">
        <v>34123</v>
      </c>
      <c r="L642" t="s">
        <v>34124</v>
      </c>
      <c r="M642" t="s">
        <v>34129</v>
      </c>
      <c r="N642" t="s">
        <v>34125</v>
      </c>
      <c r="O642" t="s">
        <v>34126</v>
      </c>
      <c r="P642" t="s">
        <v>34127</v>
      </c>
      <c r="Q642" t="s">
        <v>34128</v>
      </c>
      <c r="R642" t="s">
        <v>4811</v>
      </c>
    </row>
    <row r="643" spans="1:18" x14ac:dyDescent="0.3">
      <c r="A643">
        <v>642</v>
      </c>
      <c r="B643" s="1">
        <v>45892.556006944447</v>
      </c>
      <c r="C643" s="1">
        <v>45892.561307870368</v>
      </c>
      <c r="D643" t="s">
        <v>4022</v>
      </c>
      <c r="E643" t="s">
        <v>4023</v>
      </c>
      <c r="F643" t="s">
        <v>4023</v>
      </c>
      <c r="G643">
        <v>6</v>
      </c>
      <c r="H643">
        <v>9</v>
      </c>
      <c r="I643" t="s">
        <v>34130</v>
      </c>
      <c r="J643" t="s">
        <v>34131</v>
      </c>
      <c r="K643" t="s">
        <v>34132</v>
      </c>
      <c r="L643" t="s">
        <v>34133</v>
      </c>
      <c r="M643" t="s">
        <v>34138</v>
      </c>
      <c r="N643" t="s">
        <v>34134</v>
      </c>
      <c r="O643" t="s">
        <v>34135</v>
      </c>
      <c r="P643" t="s">
        <v>34136</v>
      </c>
      <c r="Q643" t="s">
        <v>34137</v>
      </c>
      <c r="R643" t="s">
        <v>4811</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398E7-C250-464D-8431-38956CE74889}">
  <dimension ref="A1:T493"/>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26" bestFit="1" customWidth="1"/>
    <col min="7" max="7" width="6.5" bestFit="1" customWidth="1"/>
    <col min="8" max="8" width="10" bestFit="1" customWidth="1"/>
    <col min="9" max="12" width="81" bestFit="1" customWidth="1"/>
    <col min="13" max="13" width="41.625" bestFit="1" customWidth="1"/>
    <col min="14" max="16" width="81" bestFit="1" customWidth="1"/>
    <col min="17" max="20" width="20.125" bestFit="1" customWidth="1"/>
  </cols>
  <sheetData>
    <row r="1" spans="1:20" x14ac:dyDescent="0.3">
      <c r="A1" t="s">
        <v>0</v>
      </c>
      <c r="B1" t="s">
        <v>1</v>
      </c>
      <c r="C1" t="s">
        <v>2</v>
      </c>
      <c r="D1" t="s">
        <v>3</v>
      </c>
      <c r="E1" t="s">
        <v>4</v>
      </c>
      <c r="F1" t="s">
        <v>4789</v>
      </c>
      <c r="G1" t="s">
        <v>4790</v>
      </c>
      <c r="H1" t="s">
        <v>7</v>
      </c>
      <c r="I1" t="s">
        <v>12788</v>
      </c>
      <c r="J1" t="s">
        <v>12789</v>
      </c>
      <c r="K1" t="s">
        <v>12790</v>
      </c>
      <c r="L1" t="s">
        <v>12791</v>
      </c>
      <c r="M1" t="s">
        <v>12792</v>
      </c>
      <c r="N1" t="s">
        <v>12793</v>
      </c>
      <c r="O1" t="s">
        <v>12794</v>
      </c>
      <c r="P1" t="s">
        <v>12795</v>
      </c>
      <c r="Q1" t="s">
        <v>12796</v>
      </c>
      <c r="R1" t="s">
        <v>12797</v>
      </c>
      <c r="S1" t="s">
        <v>12798</v>
      </c>
      <c r="T1" t="s">
        <v>12799</v>
      </c>
    </row>
    <row r="2" spans="1:20" x14ac:dyDescent="0.3">
      <c r="A2">
        <v>1</v>
      </c>
      <c r="B2" s="1">
        <v>45798.405486111114</v>
      </c>
      <c r="C2" s="1">
        <v>45798.410150462965</v>
      </c>
      <c r="D2" s="39" t="s">
        <v>583</v>
      </c>
      <c r="E2" s="39" t="s">
        <v>584</v>
      </c>
      <c r="F2" s="39" t="s">
        <v>585</v>
      </c>
      <c r="G2">
        <v>10</v>
      </c>
      <c r="H2">
        <v>9</v>
      </c>
      <c r="I2" s="39" t="s">
        <v>12800</v>
      </c>
      <c r="J2" s="39" t="s">
        <v>12801</v>
      </c>
      <c r="K2" s="39" t="s">
        <v>12802</v>
      </c>
      <c r="L2" s="39" t="s">
        <v>12803</v>
      </c>
      <c r="M2" s="39" t="s">
        <v>12804</v>
      </c>
      <c r="N2" s="39" t="s">
        <v>12805</v>
      </c>
      <c r="O2" s="39" t="s">
        <v>12806</v>
      </c>
      <c r="P2" s="39" t="s">
        <v>12807</v>
      </c>
      <c r="Q2" s="39" t="s">
        <v>12808</v>
      </c>
      <c r="R2" s="39" t="s">
        <v>12809</v>
      </c>
      <c r="S2" s="39" t="s">
        <v>12810</v>
      </c>
      <c r="T2" s="39" t="s">
        <v>12811</v>
      </c>
    </row>
    <row r="3" spans="1:20" x14ac:dyDescent="0.3">
      <c r="A3">
        <v>2</v>
      </c>
      <c r="B3" s="1">
        <v>45798.405543981484</v>
      </c>
      <c r="C3" s="1">
        <v>45798.411111111112</v>
      </c>
      <c r="D3" s="39" t="s">
        <v>629</v>
      </c>
      <c r="E3" s="39" t="s">
        <v>630</v>
      </c>
      <c r="F3" s="39" t="s">
        <v>631</v>
      </c>
      <c r="G3">
        <v>10</v>
      </c>
      <c r="H3">
        <v>11</v>
      </c>
      <c r="I3" s="39" t="s">
        <v>12800</v>
      </c>
      <c r="J3" s="39" t="s">
        <v>12812</v>
      </c>
      <c r="K3" s="39" t="s">
        <v>12813</v>
      </c>
      <c r="L3" s="39" t="s">
        <v>12814</v>
      </c>
      <c r="M3" s="39" t="s">
        <v>12804</v>
      </c>
      <c r="N3" s="39" t="s">
        <v>12815</v>
      </c>
      <c r="O3" s="39" t="s">
        <v>12816</v>
      </c>
      <c r="P3" s="39" t="s">
        <v>12817</v>
      </c>
      <c r="Q3" s="39" t="s">
        <v>12808</v>
      </c>
      <c r="R3" s="39" t="s">
        <v>12809</v>
      </c>
      <c r="S3" s="39" t="s">
        <v>12810</v>
      </c>
      <c r="T3" s="39" t="s">
        <v>12811</v>
      </c>
    </row>
    <row r="4" spans="1:20" x14ac:dyDescent="0.3">
      <c r="A4">
        <v>3</v>
      </c>
      <c r="B4" s="1">
        <v>45798.406770833331</v>
      </c>
      <c r="C4" s="1">
        <v>45798.413101851853</v>
      </c>
      <c r="D4" s="39" t="s">
        <v>479</v>
      </c>
      <c r="E4" s="39" t="s">
        <v>480</v>
      </c>
      <c r="F4" s="39" t="s">
        <v>480</v>
      </c>
      <c r="G4">
        <v>10</v>
      </c>
      <c r="H4">
        <v>15</v>
      </c>
      <c r="I4" s="39" t="s">
        <v>12818</v>
      </c>
      <c r="J4" s="39" t="s">
        <v>12819</v>
      </c>
      <c r="K4" s="39" t="s">
        <v>12820</v>
      </c>
      <c r="L4" s="39" t="s">
        <v>12821</v>
      </c>
      <c r="M4" s="39" t="s">
        <v>12804</v>
      </c>
      <c r="N4" s="39" t="s">
        <v>12822</v>
      </c>
      <c r="O4" s="39" t="s">
        <v>12823</v>
      </c>
      <c r="P4" s="39" t="s">
        <v>12824</v>
      </c>
      <c r="Q4" s="39" t="s">
        <v>12808</v>
      </c>
      <c r="R4" s="39" t="s">
        <v>12809</v>
      </c>
      <c r="S4" s="39" t="s">
        <v>12810</v>
      </c>
      <c r="T4" s="39" t="s">
        <v>12811</v>
      </c>
    </row>
    <row r="5" spans="1:20" x14ac:dyDescent="0.3">
      <c r="A5">
        <v>4</v>
      </c>
      <c r="B5" s="1">
        <v>45798.410358796296</v>
      </c>
      <c r="C5" s="1">
        <v>45798.414027777777</v>
      </c>
      <c r="D5" s="39" t="s">
        <v>531</v>
      </c>
      <c r="E5" s="39" t="s">
        <v>532</v>
      </c>
      <c r="F5" s="39" t="s">
        <v>532</v>
      </c>
      <c r="G5">
        <v>10</v>
      </c>
      <c r="H5">
        <v>13</v>
      </c>
      <c r="I5" s="39" t="s">
        <v>12825</v>
      </c>
      <c r="J5" s="39" t="s">
        <v>12826</v>
      </c>
      <c r="K5" s="39" t="s">
        <v>12827</v>
      </c>
      <c r="L5" s="39" t="s">
        <v>12828</v>
      </c>
      <c r="M5" s="39" t="s">
        <v>12804</v>
      </c>
      <c r="N5" s="39" t="s">
        <v>12829</v>
      </c>
      <c r="O5" s="39" t="s">
        <v>12830</v>
      </c>
      <c r="P5" s="39" t="s">
        <v>12831</v>
      </c>
      <c r="Q5" s="39" t="s">
        <v>12808</v>
      </c>
      <c r="R5" s="39" t="s">
        <v>12809</v>
      </c>
      <c r="S5" s="39" t="s">
        <v>12810</v>
      </c>
      <c r="T5" s="39" t="s">
        <v>12811</v>
      </c>
    </row>
    <row r="6" spans="1:20" x14ac:dyDescent="0.3">
      <c r="A6">
        <v>5</v>
      </c>
      <c r="B6" s="1">
        <v>45798.505474537036</v>
      </c>
      <c r="C6" s="1">
        <v>45798.505694444444</v>
      </c>
      <c r="D6" s="39" t="s">
        <v>638</v>
      </c>
      <c r="E6" s="39" t="s">
        <v>639</v>
      </c>
      <c r="F6" s="39" t="s">
        <v>640</v>
      </c>
      <c r="G6">
        <v>10</v>
      </c>
      <c r="H6">
        <v>33</v>
      </c>
      <c r="I6" s="39" t="s">
        <v>12832</v>
      </c>
      <c r="J6" s="39" t="s">
        <v>12833</v>
      </c>
      <c r="K6" s="39" t="s">
        <v>12834</v>
      </c>
      <c r="L6" s="39" t="s">
        <v>12835</v>
      </c>
      <c r="M6" s="39" t="s">
        <v>12804</v>
      </c>
      <c r="N6" s="39" t="s">
        <v>12836</v>
      </c>
      <c r="O6" s="39" t="s">
        <v>12837</v>
      </c>
      <c r="P6" s="39" t="s">
        <v>12838</v>
      </c>
      <c r="Q6" s="39" t="s">
        <v>12808</v>
      </c>
      <c r="R6" s="39" t="s">
        <v>12809</v>
      </c>
      <c r="S6" s="39" t="s">
        <v>12810</v>
      </c>
      <c r="T6" s="39" t="s">
        <v>12811</v>
      </c>
    </row>
    <row r="7" spans="1:20" x14ac:dyDescent="0.3">
      <c r="A7">
        <v>6</v>
      </c>
      <c r="B7" s="1">
        <v>45798.716157407405</v>
      </c>
      <c r="C7" s="1">
        <v>45798.724618055552</v>
      </c>
      <c r="D7" s="39" t="s">
        <v>610</v>
      </c>
      <c r="E7" s="39" t="s">
        <v>611</v>
      </c>
      <c r="F7" s="39" t="s">
        <v>611</v>
      </c>
      <c r="G7">
        <v>10</v>
      </c>
      <c r="H7">
        <v>14</v>
      </c>
      <c r="I7" s="39" t="s">
        <v>12839</v>
      </c>
      <c r="J7" s="39" t="s">
        <v>12840</v>
      </c>
      <c r="K7" s="39" t="s">
        <v>12841</v>
      </c>
      <c r="L7" s="39" t="s">
        <v>12842</v>
      </c>
      <c r="M7" s="39" t="s">
        <v>12804</v>
      </c>
      <c r="N7" s="39" t="s">
        <v>12843</v>
      </c>
      <c r="O7" s="39" t="s">
        <v>12844</v>
      </c>
      <c r="P7" s="39" t="s">
        <v>12845</v>
      </c>
      <c r="Q7" s="39" t="s">
        <v>12808</v>
      </c>
      <c r="R7" s="39" t="s">
        <v>12809</v>
      </c>
      <c r="S7" s="39" t="s">
        <v>12810</v>
      </c>
      <c r="T7" s="39" t="s">
        <v>12811</v>
      </c>
    </row>
    <row r="8" spans="1:20" x14ac:dyDescent="0.3">
      <c r="A8">
        <v>7</v>
      </c>
      <c r="B8" s="1">
        <v>45799.593032407407</v>
      </c>
      <c r="C8" s="1">
        <v>45799.601365740738</v>
      </c>
      <c r="D8" s="39" t="s">
        <v>1388</v>
      </c>
      <c r="E8" s="39" t="s">
        <v>1389</v>
      </c>
      <c r="F8" s="39" t="s">
        <v>6547</v>
      </c>
      <c r="G8">
        <v>1</v>
      </c>
      <c r="H8">
        <v>29</v>
      </c>
      <c r="I8" s="39" t="s">
        <v>12846</v>
      </c>
      <c r="J8" s="39" t="s">
        <v>12847</v>
      </c>
      <c r="K8" s="39" t="s">
        <v>12848</v>
      </c>
      <c r="L8" s="39" t="s">
        <v>12849</v>
      </c>
      <c r="M8" s="39" t="s">
        <v>12804</v>
      </c>
      <c r="N8" s="39" t="s">
        <v>12850</v>
      </c>
      <c r="O8" s="39" t="s">
        <v>12806</v>
      </c>
      <c r="P8" s="39" t="s">
        <v>12851</v>
      </c>
      <c r="Q8" s="39" t="s">
        <v>12808</v>
      </c>
      <c r="R8" s="39" t="s">
        <v>12809</v>
      </c>
      <c r="S8" s="39" t="s">
        <v>12810</v>
      </c>
      <c r="T8" s="39" t="s">
        <v>12852</v>
      </c>
    </row>
    <row r="9" spans="1:20" x14ac:dyDescent="0.3">
      <c r="A9">
        <v>8</v>
      </c>
      <c r="B9" s="1">
        <v>45799.588287037041</v>
      </c>
      <c r="C9" s="1">
        <v>45799.604456018518</v>
      </c>
      <c r="D9" s="39" t="s">
        <v>1336</v>
      </c>
      <c r="E9" s="39" t="s">
        <v>1337</v>
      </c>
      <c r="F9" s="39" t="s">
        <v>5566</v>
      </c>
      <c r="G9">
        <v>1</v>
      </c>
      <c r="H9">
        <v>12</v>
      </c>
      <c r="I9" s="39" t="s">
        <v>12853</v>
      </c>
      <c r="J9" s="39" t="s">
        <v>12854</v>
      </c>
      <c r="K9" s="39" t="s">
        <v>12855</v>
      </c>
      <c r="L9" s="39" t="s">
        <v>12856</v>
      </c>
      <c r="M9" s="39" t="s">
        <v>12804</v>
      </c>
      <c r="N9" s="39" t="s">
        <v>12857</v>
      </c>
      <c r="O9" s="39" t="s">
        <v>12858</v>
      </c>
      <c r="P9" s="39" t="s">
        <v>12859</v>
      </c>
      <c r="Q9" s="39" t="s">
        <v>12808</v>
      </c>
      <c r="R9" s="39" t="s">
        <v>12809</v>
      </c>
      <c r="S9" s="39" t="s">
        <v>12810</v>
      </c>
      <c r="T9" s="39" t="s">
        <v>12811</v>
      </c>
    </row>
    <row r="10" spans="1:20" x14ac:dyDescent="0.3">
      <c r="A10">
        <v>9</v>
      </c>
      <c r="B10" s="1">
        <v>45799.736909722225</v>
      </c>
      <c r="C10" s="1">
        <v>45799.7503125</v>
      </c>
      <c r="D10" s="39" t="s">
        <v>1015</v>
      </c>
      <c r="E10" s="39" t="s">
        <v>1016</v>
      </c>
      <c r="F10" s="39" t="s">
        <v>5410</v>
      </c>
      <c r="G10">
        <v>2</v>
      </c>
      <c r="H10">
        <v>9</v>
      </c>
      <c r="I10" s="39" t="s">
        <v>12860</v>
      </c>
      <c r="J10" s="39" t="s">
        <v>12861</v>
      </c>
      <c r="K10" s="39" t="s">
        <v>12862</v>
      </c>
      <c r="L10" s="39" t="s">
        <v>12863</v>
      </c>
      <c r="M10" s="39" t="s">
        <v>12804</v>
      </c>
      <c r="N10" s="39" t="s">
        <v>12864</v>
      </c>
      <c r="O10" s="39" t="s">
        <v>12865</v>
      </c>
      <c r="P10" s="39" t="s">
        <v>12866</v>
      </c>
      <c r="Q10" s="39" t="s">
        <v>12808</v>
      </c>
      <c r="R10" s="39" t="s">
        <v>12809</v>
      </c>
      <c r="S10" s="39" t="s">
        <v>12810</v>
      </c>
      <c r="T10" s="39" t="s">
        <v>12811</v>
      </c>
    </row>
    <row r="11" spans="1:20" x14ac:dyDescent="0.3">
      <c r="A11">
        <v>10</v>
      </c>
      <c r="B11" s="1">
        <v>45799.84946759259</v>
      </c>
      <c r="C11" s="1">
        <v>45799.849652777775</v>
      </c>
      <c r="D11" s="39" t="s">
        <v>1462</v>
      </c>
      <c r="E11" s="39" t="s">
        <v>1463</v>
      </c>
      <c r="F11" s="39" t="s">
        <v>5653</v>
      </c>
      <c r="G11">
        <v>1</v>
      </c>
      <c r="H11">
        <v>27</v>
      </c>
      <c r="I11" s="39" t="s">
        <v>12867</v>
      </c>
      <c r="J11" s="39" t="s">
        <v>12868</v>
      </c>
      <c r="K11" s="39" t="s">
        <v>12869</v>
      </c>
      <c r="L11" s="39" t="s">
        <v>12870</v>
      </c>
      <c r="M11" s="39" t="s">
        <v>12804</v>
      </c>
      <c r="N11" s="39" t="s">
        <v>12871</v>
      </c>
      <c r="O11" s="39" t="s">
        <v>12872</v>
      </c>
      <c r="P11" s="39" t="s">
        <v>12873</v>
      </c>
      <c r="Q11" s="39" t="s">
        <v>12852</v>
      </c>
      <c r="R11" s="39" t="s">
        <v>12809</v>
      </c>
      <c r="S11" s="39" t="s">
        <v>12810</v>
      </c>
      <c r="T11" s="39" t="s">
        <v>12811</v>
      </c>
    </row>
    <row r="12" spans="1:20" x14ac:dyDescent="0.3">
      <c r="A12">
        <v>11</v>
      </c>
      <c r="B12" s="1">
        <v>45799.849918981483</v>
      </c>
      <c r="C12" s="1">
        <v>45799.868807870371</v>
      </c>
      <c r="D12" s="39" t="s">
        <v>981</v>
      </c>
      <c r="E12" s="39" t="s">
        <v>982</v>
      </c>
      <c r="F12" s="39" t="s">
        <v>982</v>
      </c>
      <c r="G12">
        <v>2</v>
      </c>
      <c r="H12">
        <v>6</v>
      </c>
      <c r="I12" s="39" t="s">
        <v>12874</v>
      </c>
      <c r="J12" s="39" t="s">
        <v>12875</v>
      </c>
      <c r="K12" s="39" t="s">
        <v>12876</v>
      </c>
      <c r="L12" s="39" t="s">
        <v>12877</v>
      </c>
      <c r="M12" s="39" t="s">
        <v>12804</v>
      </c>
      <c r="N12" s="39" t="s">
        <v>12878</v>
      </c>
      <c r="O12" s="39" t="s">
        <v>12879</v>
      </c>
      <c r="P12" s="39" t="s">
        <v>12880</v>
      </c>
      <c r="Q12" s="39" t="s">
        <v>12808</v>
      </c>
      <c r="R12" s="39" t="s">
        <v>12809</v>
      </c>
      <c r="S12" s="39" t="s">
        <v>12810</v>
      </c>
      <c r="T12" s="39" t="s">
        <v>12811</v>
      </c>
    </row>
    <row r="13" spans="1:20" x14ac:dyDescent="0.3">
      <c r="A13">
        <v>12</v>
      </c>
      <c r="B13" s="1">
        <v>45799.847650462965</v>
      </c>
      <c r="C13" s="1">
        <v>45799.876701388886</v>
      </c>
      <c r="D13" s="39" t="s">
        <v>1429</v>
      </c>
      <c r="E13" s="39" t="s">
        <v>1430</v>
      </c>
      <c r="F13" s="39" t="s">
        <v>1430</v>
      </c>
      <c r="G13">
        <v>1</v>
      </c>
      <c r="H13">
        <v>17</v>
      </c>
      <c r="I13" s="39" t="s">
        <v>12881</v>
      </c>
      <c r="J13" s="39" t="s">
        <v>12882</v>
      </c>
      <c r="K13" s="39" t="s">
        <v>12883</v>
      </c>
      <c r="L13" s="39" t="s">
        <v>12884</v>
      </c>
      <c r="M13" s="39" t="s">
        <v>12804</v>
      </c>
      <c r="N13" s="39" t="s">
        <v>12885</v>
      </c>
      <c r="O13" s="39" t="s">
        <v>12886</v>
      </c>
      <c r="P13" s="39" t="s">
        <v>12887</v>
      </c>
      <c r="Q13" s="39" t="s">
        <v>12808</v>
      </c>
      <c r="R13" s="39" t="s">
        <v>12809</v>
      </c>
      <c r="S13" s="39" t="s">
        <v>12810</v>
      </c>
      <c r="T13" s="39" t="s">
        <v>12811</v>
      </c>
    </row>
    <row r="14" spans="1:20" x14ac:dyDescent="0.3">
      <c r="A14">
        <v>13</v>
      </c>
      <c r="B14" s="1">
        <v>45800.293032407404</v>
      </c>
      <c r="C14" s="1">
        <v>45800.319189814814</v>
      </c>
      <c r="D14" s="39" t="s">
        <v>5514</v>
      </c>
      <c r="E14" s="39" t="s">
        <v>5515</v>
      </c>
      <c r="F14" s="39" t="s">
        <v>5515</v>
      </c>
      <c r="G14">
        <v>2</v>
      </c>
      <c r="H14">
        <v>18</v>
      </c>
      <c r="I14" s="39" t="s">
        <v>12888</v>
      </c>
      <c r="J14" s="39" t="s">
        <v>12889</v>
      </c>
      <c r="K14" s="39" t="s">
        <v>12890</v>
      </c>
      <c r="L14" s="39" t="s">
        <v>12891</v>
      </c>
      <c r="M14" s="39" t="s">
        <v>12804</v>
      </c>
      <c r="N14" s="39" t="s">
        <v>12892</v>
      </c>
      <c r="O14" s="39" t="s">
        <v>12893</v>
      </c>
      <c r="P14" s="39" t="s">
        <v>12894</v>
      </c>
      <c r="Q14" s="39" t="s">
        <v>12808</v>
      </c>
      <c r="R14" s="39" t="s">
        <v>12809</v>
      </c>
      <c r="S14" s="39" t="s">
        <v>12810</v>
      </c>
      <c r="T14" s="39" t="s">
        <v>12811</v>
      </c>
    </row>
    <row r="15" spans="1:20" x14ac:dyDescent="0.3">
      <c r="A15">
        <v>14</v>
      </c>
      <c r="B15" s="1">
        <v>45800.573981481481</v>
      </c>
      <c r="C15" s="1">
        <v>45800.585729166669</v>
      </c>
      <c r="D15" s="39" t="s">
        <v>2054</v>
      </c>
      <c r="E15" s="39" t="s">
        <v>2055</v>
      </c>
      <c r="F15" s="39" t="s">
        <v>6297</v>
      </c>
      <c r="G15">
        <v>4</v>
      </c>
      <c r="H15">
        <v>27</v>
      </c>
      <c r="I15" s="39" t="s">
        <v>4542</v>
      </c>
      <c r="J15" s="39" t="s">
        <v>12895</v>
      </c>
      <c r="K15" s="39" t="s">
        <v>12896</v>
      </c>
      <c r="L15" s="39" t="s">
        <v>12897</v>
      </c>
      <c r="M15" s="39" t="s">
        <v>12804</v>
      </c>
      <c r="N15" s="39" t="s">
        <v>12898</v>
      </c>
      <c r="O15" s="39" t="s">
        <v>12899</v>
      </c>
      <c r="P15" s="39" t="s">
        <v>12900</v>
      </c>
      <c r="Q15" s="39" t="s">
        <v>12808</v>
      </c>
      <c r="R15" s="39" t="s">
        <v>12808</v>
      </c>
      <c r="S15" s="39" t="s">
        <v>12810</v>
      </c>
      <c r="T15" s="39" t="s">
        <v>12811</v>
      </c>
    </row>
    <row r="16" spans="1:20" x14ac:dyDescent="0.3">
      <c r="A16">
        <v>15</v>
      </c>
      <c r="B16" s="1">
        <v>45800.572569444441</v>
      </c>
      <c r="C16" s="1">
        <v>45800.585798611108</v>
      </c>
      <c r="D16" s="39" t="s">
        <v>2033</v>
      </c>
      <c r="E16" s="39" t="s">
        <v>2034</v>
      </c>
      <c r="F16" s="39" t="s">
        <v>2035</v>
      </c>
      <c r="G16">
        <v>4</v>
      </c>
      <c r="H16">
        <v>24</v>
      </c>
      <c r="I16" s="39" t="s">
        <v>12901</v>
      </c>
      <c r="J16" s="39" t="s">
        <v>12902</v>
      </c>
      <c r="K16" s="39" t="s">
        <v>12903</v>
      </c>
      <c r="L16" s="39" t="s">
        <v>12904</v>
      </c>
      <c r="M16" s="39" t="s">
        <v>12804</v>
      </c>
      <c r="N16" s="39" t="s">
        <v>12905</v>
      </c>
      <c r="O16" s="39" t="s">
        <v>12906</v>
      </c>
      <c r="P16" s="39" t="s">
        <v>12907</v>
      </c>
      <c r="Q16" s="39" t="s">
        <v>12808</v>
      </c>
      <c r="R16" s="39" t="s">
        <v>12809</v>
      </c>
      <c r="S16" s="39" t="s">
        <v>12810</v>
      </c>
      <c r="T16" s="39" t="s">
        <v>12811</v>
      </c>
    </row>
    <row r="17" spans="1:20" x14ac:dyDescent="0.3">
      <c r="A17">
        <v>16</v>
      </c>
      <c r="B17" s="1">
        <v>45800.572442129633</v>
      </c>
      <c r="C17" s="1">
        <v>45800.587372685186</v>
      </c>
      <c r="D17" s="39" t="s">
        <v>7200</v>
      </c>
      <c r="E17" s="39" t="s">
        <v>7201</v>
      </c>
      <c r="F17" s="39" t="s">
        <v>7201</v>
      </c>
      <c r="G17">
        <v>4</v>
      </c>
      <c r="H17">
        <v>938489493</v>
      </c>
      <c r="I17" s="39" t="s">
        <v>7401</v>
      </c>
      <c r="J17" s="39" t="s">
        <v>12908</v>
      </c>
      <c r="K17" s="39" t="s">
        <v>12909</v>
      </c>
      <c r="L17" s="39" t="s">
        <v>12910</v>
      </c>
      <c r="M17" s="39" t="s">
        <v>12804</v>
      </c>
      <c r="N17" s="39" t="s">
        <v>12911</v>
      </c>
      <c r="O17" s="39" t="s">
        <v>12912</v>
      </c>
      <c r="P17" s="39" t="s">
        <v>12913</v>
      </c>
      <c r="Q17" s="39" t="s">
        <v>12852</v>
      </c>
      <c r="R17" s="39" t="s">
        <v>12809</v>
      </c>
      <c r="S17" s="39" t="s">
        <v>12810</v>
      </c>
      <c r="T17" s="39" t="s">
        <v>12811</v>
      </c>
    </row>
    <row r="18" spans="1:20" x14ac:dyDescent="0.3">
      <c r="A18">
        <v>17</v>
      </c>
      <c r="B18" s="1">
        <v>45800.586342592593</v>
      </c>
      <c r="C18" s="1">
        <v>45800.587916666664</v>
      </c>
      <c r="D18" s="39" t="s">
        <v>2000</v>
      </c>
      <c r="E18" s="39" t="s">
        <v>2001</v>
      </c>
      <c r="F18" s="39" t="s">
        <v>2001</v>
      </c>
      <c r="G18">
        <v>4</v>
      </c>
      <c r="H18">
        <v>17</v>
      </c>
      <c r="I18" s="39" t="s">
        <v>12914</v>
      </c>
      <c r="J18" s="39" t="s">
        <v>12915</v>
      </c>
      <c r="K18" s="39" t="s">
        <v>12916</v>
      </c>
      <c r="L18" s="39" t="s">
        <v>12917</v>
      </c>
      <c r="M18" s="39" t="s">
        <v>12804</v>
      </c>
      <c r="N18" s="39" t="s">
        <v>12918</v>
      </c>
      <c r="O18" s="39" t="s">
        <v>12919</v>
      </c>
      <c r="P18" s="39" t="s">
        <v>12920</v>
      </c>
      <c r="Q18" s="39" t="s">
        <v>12808</v>
      </c>
      <c r="R18" s="39" t="s">
        <v>12810</v>
      </c>
      <c r="S18" s="39" t="s">
        <v>12809</v>
      </c>
      <c r="T18" s="39" t="s">
        <v>12852</v>
      </c>
    </row>
    <row r="19" spans="1:20" x14ac:dyDescent="0.3">
      <c r="A19">
        <v>18</v>
      </c>
      <c r="B19" s="1">
        <v>45800.574224537035</v>
      </c>
      <c r="C19" s="1">
        <v>45800.589085648149</v>
      </c>
      <c r="D19" s="39" t="s">
        <v>2218</v>
      </c>
      <c r="E19" s="39" t="s">
        <v>2219</v>
      </c>
      <c r="F19" s="39" t="s">
        <v>2219</v>
      </c>
      <c r="G19">
        <v>4</v>
      </c>
      <c r="H19">
        <v>22</v>
      </c>
      <c r="I19" s="39" t="s">
        <v>7401</v>
      </c>
      <c r="J19" s="39" t="s">
        <v>12908</v>
      </c>
      <c r="K19" s="39" t="s">
        <v>12921</v>
      </c>
      <c r="L19" s="39" t="s">
        <v>12910</v>
      </c>
      <c r="M19" s="39" t="s">
        <v>12804</v>
      </c>
      <c r="N19" s="39" t="s">
        <v>12922</v>
      </c>
      <c r="O19" s="39" t="s">
        <v>12923</v>
      </c>
      <c r="P19" s="39" t="s">
        <v>12924</v>
      </c>
      <c r="Q19" s="39" t="s">
        <v>12852</v>
      </c>
      <c r="R19" s="39" t="s">
        <v>12809</v>
      </c>
      <c r="S19" s="39" t="s">
        <v>12810</v>
      </c>
      <c r="T19" s="39" t="s">
        <v>12811</v>
      </c>
    </row>
    <row r="20" spans="1:20" x14ac:dyDescent="0.3">
      <c r="A20">
        <v>19</v>
      </c>
      <c r="B20" s="1">
        <v>45800.583680555559</v>
      </c>
      <c r="C20" s="1">
        <v>45800.589178240742</v>
      </c>
      <c r="D20" s="39" t="s">
        <v>2237</v>
      </c>
      <c r="E20" s="39" t="s">
        <v>2238</v>
      </c>
      <c r="F20" s="39" t="s">
        <v>2239</v>
      </c>
      <c r="G20">
        <v>4</v>
      </c>
      <c r="H20">
        <v>5</v>
      </c>
      <c r="I20" s="39" t="s">
        <v>12881</v>
      </c>
      <c r="J20" s="39" t="s">
        <v>12925</v>
      </c>
      <c r="K20" s="39" t="s">
        <v>12916</v>
      </c>
      <c r="L20" s="39" t="s">
        <v>12926</v>
      </c>
      <c r="M20" s="39" t="s">
        <v>12927</v>
      </c>
      <c r="N20" s="39" t="s">
        <v>12928</v>
      </c>
      <c r="O20" s="39" t="s">
        <v>12929</v>
      </c>
      <c r="P20" s="39" t="s">
        <v>12930</v>
      </c>
      <c r="Q20" s="39" t="s">
        <v>12808</v>
      </c>
      <c r="R20" s="39" t="s">
        <v>12809</v>
      </c>
      <c r="S20" s="39" t="s">
        <v>12809</v>
      </c>
      <c r="T20" s="39" t="s">
        <v>12811</v>
      </c>
    </row>
    <row r="21" spans="1:20" x14ac:dyDescent="0.3">
      <c r="A21">
        <v>20</v>
      </c>
      <c r="B21" s="1">
        <v>45800.58357638889</v>
      </c>
      <c r="C21" s="1">
        <v>45800.589247685188</v>
      </c>
      <c r="D21" s="39" t="s">
        <v>2228</v>
      </c>
      <c r="E21" s="39" t="s">
        <v>2229</v>
      </c>
      <c r="F21" s="39" t="s">
        <v>2229</v>
      </c>
      <c r="G21">
        <v>4</v>
      </c>
      <c r="H21">
        <v>4</v>
      </c>
      <c r="I21" s="39" t="s">
        <v>12931</v>
      </c>
      <c r="J21" s="39" t="s">
        <v>12932</v>
      </c>
      <c r="K21" s="39" t="s">
        <v>12933</v>
      </c>
      <c r="L21" s="39" t="s">
        <v>12934</v>
      </c>
      <c r="M21" s="39" t="s">
        <v>12927</v>
      </c>
      <c r="N21" s="39" t="s">
        <v>12935</v>
      </c>
      <c r="O21" s="39" t="s">
        <v>12936</v>
      </c>
      <c r="P21" s="39" t="s">
        <v>12930</v>
      </c>
      <c r="Q21" s="39" t="s">
        <v>12808</v>
      </c>
      <c r="R21" s="39" t="s">
        <v>12809</v>
      </c>
      <c r="S21" s="39" t="s">
        <v>12809</v>
      </c>
      <c r="T21" s="39" t="s">
        <v>12811</v>
      </c>
    </row>
    <row r="22" spans="1:20" x14ac:dyDescent="0.3">
      <c r="A22">
        <v>21</v>
      </c>
      <c r="B22" s="1">
        <v>45800.574212962965</v>
      </c>
      <c r="C22" s="1">
        <v>45800.591122685182</v>
      </c>
      <c r="D22" s="39" t="s">
        <v>2265</v>
      </c>
      <c r="E22" s="39" t="s">
        <v>2266</v>
      </c>
      <c r="F22" s="39" t="s">
        <v>6494</v>
      </c>
      <c r="G22">
        <v>4</v>
      </c>
      <c r="H22">
        <v>32</v>
      </c>
      <c r="I22" s="39" t="s">
        <v>12881</v>
      </c>
      <c r="J22" s="39" t="s">
        <v>12937</v>
      </c>
      <c r="K22" s="39" t="s">
        <v>12938</v>
      </c>
      <c r="L22" s="39" t="s">
        <v>12939</v>
      </c>
      <c r="M22" s="39" t="s">
        <v>12804</v>
      </c>
      <c r="N22" s="39" t="s">
        <v>12822</v>
      </c>
      <c r="O22" s="39" t="s">
        <v>12912</v>
      </c>
      <c r="P22" s="39" t="s">
        <v>12940</v>
      </c>
      <c r="Q22" s="39" t="s">
        <v>12852</v>
      </c>
      <c r="R22" s="39" t="s">
        <v>12809</v>
      </c>
      <c r="S22" s="39" t="s">
        <v>12810</v>
      </c>
      <c r="T22" s="39" t="s">
        <v>12811</v>
      </c>
    </row>
    <row r="23" spans="1:20" x14ac:dyDescent="0.3">
      <c r="A23">
        <v>22</v>
      </c>
      <c r="B23" s="1">
        <v>45800.57372685185</v>
      </c>
      <c r="C23" s="1">
        <v>45800.591122685182</v>
      </c>
      <c r="D23" s="39" t="s">
        <v>2258</v>
      </c>
      <c r="E23" s="39" t="s">
        <v>2259</v>
      </c>
      <c r="F23" s="39" t="s">
        <v>2259</v>
      </c>
      <c r="G23">
        <v>4</v>
      </c>
      <c r="H23">
        <v>25</v>
      </c>
      <c r="I23" s="39" t="s">
        <v>7401</v>
      </c>
      <c r="J23" s="39" t="s">
        <v>12941</v>
      </c>
      <c r="K23" s="39" t="s">
        <v>12942</v>
      </c>
      <c r="L23" s="39" t="s">
        <v>12943</v>
      </c>
      <c r="M23" s="39" t="s">
        <v>12804</v>
      </c>
      <c r="N23" s="39" t="s">
        <v>12944</v>
      </c>
      <c r="O23" s="39" t="s">
        <v>12945</v>
      </c>
      <c r="P23" s="39" t="s">
        <v>12946</v>
      </c>
      <c r="Q23" s="39" t="s">
        <v>12852</v>
      </c>
      <c r="R23" s="39" t="s">
        <v>12809</v>
      </c>
      <c r="S23" s="39" t="s">
        <v>12810</v>
      </c>
      <c r="T23" s="39" t="s">
        <v>12811</v>
      </c>
    </row>
    <row r="24" spans="1:20" x14ac:dyDescent="0.3">
      <c r="A24">
        <v>23</v>
      </c>
      <c r="B24" s="1">
        <v>45800.589120370372</v>
      </c>
      <c r="C24" s="1">
        <v>45800.595601851855</v>
      </c>
      <c r="D24" s="39" t="s">
        <v>2164</v>
      </c>
      <c r="E24" s="39" t="s">
        <v>2165</v>
      </c>
      <c r="F24" s="39" t="s">
        <v>6015</v>
      </c>
      <c r="G24">
        <v>4</v>
      </c>
      <c r="H24">
        <v>6</v>
      </c>
      <c r="I24" s="39" t="s">
        <v>12947</v>
      </c>
      <c r="J24" s="39" t="s">
        <v>12948</v>
      </c>
      <c r="K24" s="39" t="s">
        <v>12949</v>
      </c>
      <c r="L24" s="39" t="s">
        <v>12950</v>
      </c>
      <c r="M24" s="39" t="s">
        <v>12804</v>
      </c>
      <c r="N24" s="39" t="s">
        <v>12951</v>
      </c>
      <c r="O24" s="39" t="s">
        <v>12952</v>
      </c>
      <c r="P24" s="39" t="s">
        <v>12953</v>
      </c>
      <c r="Q24" s="39" t="s">
        <v>12808</v>
      </c>
      <c r="R24" s="39" t="s">
        <v>12809</v>
      </c>
      <c r="S24" s="39" t="s">
        <v>12810</v>
      </c>
      <c r="T24" s="39" t="s">
        <v>12811</v>
      </c>
    </row>
    <row r="25" spans="1:20" x14ac:dyDescent="0.3">
      <c r="A25">
        <v>24</v>
      </c>
      <c r="B25" s="1">
        <v>45800.589166666665</v>
      </c>
      <c r="C25" s="1">
        <v>45800.595601851855</v>
      </c>
      <c r="D25" s="39" t="s">
        <v>2198</v>
      </c>
      <c r="E25" s="39" t="s">
        <v>2199</v>
      </c>
      <c r="F25" s="39" t="s">
        <v>2199</v>
      </c>
      <c r="G25">
        <v>4</v>
      </c>
      <c r="H25">
        <v>7</v>
      </c>
      <c r="I25" s="39" t="s">
        <v>12954</v>
      </c>
      <c r="J25" s="39" t="s">
        <v>12955</v>
      </c>
      <c r="K25" s="39" t="s">
        <v>12956</v>
      </c>
      <c r="L25" s="39" t="s">
        <v>12957</v>
      </c>
      <c r="M25" s="39" t="s">
        <v>12927</v>
      </c>
      <c r="N25" s="39" t="s">
        <v>12958</v>
      </c>
      <c r="O25" s="39" t="s">
        <v>12959</v>
      </c>
      <c r="P25" s="39" t="s">
        <v>12960</v>
      </c>
      <c r="Q25" s="39" t="s">
        <v>12808</v>
      </c>
      <c r="R25" s="39" t="s">
        <v>12809</v>
      </c>
      <c r="S25" s="39" t="s">
        <v>12810</v>
      </c>
      <c r="T25" s="39" t="s">
        <v>12811</v>
      </c>
    </row>
    <row r="26" spans="1:20" x14ac:dyDescent="0.3">
      <c r="A26">
        <v>25</v>
      </c>
      <c r="B26" s="1">
        <v>45800.573287037034</v>
      </c>
      <c r="C26" s="1">
        <v>45800.596053240741</v>
      </c>
      <c r="D26" s="39" t="s">
        <v>2144</v>
      </c>
      <c r="E26" s="39" t="s">
        <v>2145</v>
      </c>
      <c r="F26" s="39" t="s">
        <v>2145</v>
      </c>
      <c r="G26">
        <v>4</v>
      </c>
      <c r="H26">
        <v>13</v>
      </c>
      <c r="I26" s="39" t="s">
        <v>12961</v>
      </c>
      <c r="J26" s="39" t="s">
        <v>12962</v>
      </c>
      <c r="K26" s="39" t="s">
        <v>12963</v>
      </c>
      <c r="L26" s="39" t="s">
        <v>12964</v>
      </c>
      <c r="M26" s="39" t="s">
        <v>12804</v>
      </c>
      <c r="N26" s="39" t="s">
        <v>12965</v>
      </c>
      <c r="O26" s="39" t="s">
        <v>12966</v>
      </c>
      <c r="P26" s="39" t="s">
        <v>12859</v>
      </c>
      <c r="Q26" s="39" t="s">
        <v>12808</v>
      </c>
      <c r="R26" s="39" t="s">
        <v>12809</v>
      </c>
      <c r="S26" s="39" t="s">
        <v>12852</v>
      </c>
      <c r="T26" s="39" t="s">
        <v>12811</v>
      </c>
    </row>
    <row r="27" spans="1:20" x14ac:dyDescent="0.3">
      <c r="A27">
        <v>26</v>
      </c>
      <c r="B27" s="1">
        <v>45800.588923611111</v>
      </c>
      <c r="C27" s="1">
        <v>45800.599456018521</v>
      </c>
      <c r="D27" s="39" t="s">
        <v>2098</v>
      </c>
      <c r="E27" s="39" t="s">
        <v>2099</v>
      </c>
      <c r="F27" s="39" t="s">
        <v>2099</v>
      </c>
      <c r="G27">
        <v>4</v>
      </c>
      <c r="H27">
        <v>31</v>
      </c>
      <c r="I27" s="39" t="s">
        <v>12967</v>
      </c>
      <c r="J27" s="39" t="s">
        <v>12968</v>
      </c>
      <c r="K27" s="39" t="s">
        <v>12969</v>
      </c>
      <c r="L27" s="39" t="s">
        <v>12970</v>
      </c>
      <c r="M27" s="39" t="s">
        <v>12804</v>
      </c>
      <c r="N27" s="39" t="s">
        <v>12971</v>
      </c>
      <c r="O27" s="39" t="s">
        <v>12972</v>
      </c>
      <c r="P27" s="39" t="s">
        <v>12973</v>
      </c>
      <c r="Q27" s="39" t="s">
        <v>12808</v>
      </c>
      <c r="R27" s="39" t="s">
        <v>12809</v>
      </c>
      <c r="S27" s="39" t="s">
        <v>12810</v>
      </c>
      <c r="T27" s="39" t="s">
        <v>12811</v>
      </c>
    </row>
    <row r="28" spans="1:20" x14ac:dyDescent="0.3">
      <c r="A28">
        <v>27</v>
      </c>
      <c r="B28" s="1">
        <v>45800.597372685188</v>
      </c>
      <c r="C28" s="1">
        <v>45800.601284722223</v>
      </c>
      <c r="D28" s="39" t="s">
        <v>2111</v>
      </c>
      <c r="E28" s="39" t="s">
        <v>2112</v>
      </c>
      <c r="F28" s="39" t="s">
        <v>2113</v>
      </c>
      <c r="G28">
        <v>4</v>
      </c>
      <c r="H28">
        <v>10</v>
      </c>
      <c r="I28" s="39" t="s">
        <v>12974</v>
      </c>
      <c r="J28" s="39" t="s">
        <v>12975</v>
      </c>
      <c r="K28" s="39" t="s">
        <v>12976</v>
      </c>
      <c r="L28" s="39" t="s">
        <v>12977</v>
      </c>
      <c r="M28" s="39" t="s">
        <v>12804</v>
      </c>
      <c r="N28" s="39" t="s">
        <v>12978</v>
      </c>
      <c r="O28" s="39" t="s">
        <v>12979</v>
      </c>
      <c r="P28" s="39" t="s">
        <v>12980</v>
      </c>
      <c r="Q28" s="39" t="s">
        <v>12852</v>
      </c>
      <c r="R28" s="39" t="s">
        <v>12809</v>
      </c>
      <c r="S28" s="39" t="s">
        <v>12810</v>
      </c>
      <c r="T28" s="39" t="s">
        <v>12811</v>
      </c>
    </row>
    <row r="29" spans="1:20" x14ac:dyDescent="0.3">
      <c r="A29">
        <v>28</v>
      </c>
      <c r="B29" s="1">
        <v>45800.594513888886</v>
      </c>
      <c r="C29" s="1">
        <v>45800.607604166667</v>
      </c>
      <c r="D29" s="39" t="s">
        <v>2182</v>
      </c>
      <c r="E29" s="39" t="s">
        <v>2183</v>
      </c>
      <c r="F29" s="39" t="s">
        <v>2183</v>
      </c>
      <c r="G29">
        <v>4</v>
      </c>
      <c r="H29">
        <v>16</v>
      </c>
      <c r="I29" s="39" t="s">
        <v>12981</v>
      </c>
      <c r="J29" s="39" t="s">
        <v>12982</v>
      </c>
      <c r="K29" s="39" t="s">
        <v>12983</v>
      </c>
      <c r="L29" s="39" t="s">
        <v>12984</v>
      </c>
      <c r="M29" s="39" t="s">
        <v>12804</v>
      </c>
      <c r="N29" s="39" t="s">
        <v>12985</v>
      </c>
      <c r="O29" s="39" t="s">
        <v>12986</v>
      </c>
      <c r="P29" s="39" t="s">
        <v>12987</v>
      </c>
      <c r="Q29" s="39" t="s">
        <v>12808</v>
      </c>
      <c r="R29" s="39" t="s">
        <v>12809</v>
      </c>
      <c r="S29" s="39" t="s">
        <v>12810</v>
      </c>
      <c r="T29" s="39" t="s">
        <v>12811</v>
      </c>
    </row>
    <row r="30" spans="1:20" x14ac:dyDescent="0.3">
      <c r="A30">
        <v>29</v>
      </c>
      <c r="B30" s="1">
        <v>45800.595185185186</v>
      </c>
      <c r="C30" s="1">
        <v>45800.607615740744</v>
      </c>
      <c r="D30" s="39" t="s">
        <v>2132</v>
      </c>
      <c r="E30" s="39" t="s">
        <v>2133</v>
      </c>
      <c r="F30" s="39" t="s">
        <v>2133</v>
      </c>
      <c r="G30">
        <v>4</v>
      </c>
      <c r="H30">
        <v>1</v>
      </c>
      <c r="I30" s="39" t="s">
        <v>12988</v>
      </c>
      <c r="J30" s="39" t="s">
        <v>12989</v>
      </c>
      <c r="K30" s="39" t="s">
        <v>12916</v>
      </c>
      <c r="L30" s="39" t="s">
        <v>12990</v>
      </c>
      <c r="M30" s="39" t="s">
        <v>12804</v>
      </c>
      <c r="N30" s="39" t="s">
        <v>12991</v>
      </c>
      <c r="O30" s="39" t="s">
        <v>12992</v>
      </c>
      <c r="P30" s="39" t="s">
        <v>12987</v>
      </c>
      <c r="Q30" s="39" t="s">
        <v>12808</v>
      </c>
      <c r="R30" s="39" t="s">
        <v>12809</v>
      </c>
      <c r="S30" s="39" t="s">
        <v>12810</v>
      </c>
      <c r="T30" s="39" t="s">
        <v>12811</v>
      </c>
    </row>
    <row r="31" spans="1:20" x14ac:dyDescent="0.3">
      <c r="A31">
        <v>30</v>
      </c>
      <c r="B31" s="1">
        <v>45800.59443287037</v>
      </c>
      <c r="C31" s="1">
        <v>45800.607615740744</v>
      </c>
      <c r="D31" s="39" t="s">
        <v>2175</v>
      </c>
      <c r="E31" s="39" t="s">
        <v>2176</v>
      </c>
      <c r="F31" s="39" t="s">
        <v>2177</v>
      </c>
      <c r="G31">
        <v>4</v>
      </c>
      <c r="H31">
        <v>18</v>
      </c>
      <c r="I31" s="39" t="s">
        <v>12981</v>
      </c>
      <c r="J31" s="39" t="s">
        <v>12993</v>
      </c>
      <c r="K31" s="39" t="s">
        <v>12994</v>
      </c>
      <c r="L31" s="39" t="s">
        <v>12877</v>
      </c>
      <c r="M31" s="39" t="s">
        <v>12804</v>
      </c>
      <c r="N31" s="39" t="s">
        <v>12995</v>
      </c>
      <c r="O31" s="39" t="s">
        <v>12952</v>
      </c>
      <c r="P31" s="39" t="s">
        <v>12987</v>
      </c>
      <c r="Q31" s="39" t="s">
        <v>12808</v>
      </c>
      <c r="R31" s="39" t="s">
        <v>12809</v>
      </c>
      <c r="S31" s="39" t="s">
        <v>12810</v>
      </c>
      <c r="T31" s="39" t="s">
        <v>12811</v>
      </c>
    </row>
    <row r="32" spans="1:20" x14ac:dyDescent="0.3">
      <c r="A32">
        <v>31</v>
      </c>
      <c r="B32" s="1">
        <v>45800.594722222224</v>
      </c>
      <c r="C32" s="1">
        <v>45800.60765046296</v>
      </c>
      <c r="D32" s="39" t="s">
        <v>2189</v>
      </c>
      <c r="E32" s="39" t="s">
        <v>2190</v>
      </c>
      <c r="F32" s="39" t="s">
        <v>2190</v>
      </c>
      <c r="G32">
        <v>4</v>
      </c>
      <c r="H32">
        <v>15</v>
      </c>
      <c r="I32" s="39" t="s">
        <v>12901</v>
      </c>
      <c r="J32" s="39" t="s">
        <v>12996</v>
      </c>
      <c r="K32" s="39" t="s">
        <v>12896</v>
      </c>
      <c r="L32" s="39" t="s">
        <v>12997</v>
      </c>
      <c r="M32" s="39" t="s">
        <v>12804</v>
      </c>
      <c r="N32" s="39" t="s">
        <v>12998</v>
      </c>
      <c r="O32" s="39" t="s">
        <v>12959</v>
      </c>
      <c r="P32" s="39" t="s">
        <v>12987</v>
      </c>
      <c r="Q32" s="39" t="s">
        <v>12808</v>
      </c>
      <c r="R32" s="39" t="s">
        <v>12809</v>
      </c>
      <c r="S32" s="39" t="s">
        <v>12810</v>
      </c>
      <c r="T32" s="39" t="s">
        <v>12811</v>
      </c>
    </row>
    <row r="33" spans="1:20" x14ac:dyDescent="0.3">
      <c r="A33">
        <v>32</v>
      </c>
      <c r="B33" s="1">
        <v>45800.595208333332</v>
      </c>
      <c r="C33" s="1">
        <v>45800.608090277776</v>
      </c>
      <c r="D33" s="39" t="s">
        <v>2122</v>
      </c>
      <c r="E33" s="39" t="s">
        <v>2123</v>
      </c>
      <c r="F33" s="39" t="s">
        <v>2123</v>
      </c>
      <c r="G33">
        <v>4</v>
      </c>
      <c r="H33">
        <v>2</v>
      </c>
      <c r="I33" s="39" t="s">
        <v>12999</v>
      </c>
      <c r="J33" s="39" t="s">
        <v>13000</v>
      </c>
      <c r="K33" s="39" t="s">
        <v>13001</v>
      </c>
      <c r="L33" s="39" t="s">
        <v>13002</v>
      </c>
      <c r="M33" s="39" t="s">
        <v>12804</v>
      </c>
      <c r="N33" s="39" t="s">
        <v>13003</v>
      </c>
      <c r="O33" s="39" t="s">
        <v>12959</v>
      </c>
      <c r="P33" s="39" t="s">
        <v>12987</v>
      </c>
      <c r="Q33" s="39" t="s">
        <v>12808</v>
      </c>
      <c r="R33" s="39" t="s">
        <v>12809</v>
      </c>
      <c r="S33" s="39" t="s">
        <v>12810</v>
      </c>
      <c r="T33" s="39" t="s">
        <v>12811</v>
      </c>
    </row>
    <row r="34" spans="1:20" x14ac:dyDescent="0.3">
      <c r="A34">
        <v>33</v>
      </c>
      <c r="B34" s="1">
        <v>45800.601701388892</v>
      </c>
      <c r="C34" s="1">
        <v>45800.610706018517</v>
      </c>
      <c r="D34" s="39" t="s">
        <v>2105</v>
      </c>
      <c r="E34" s="39" t="s">
        <v>2106</v>
      </c>
      <c r="F34" s="39" t="s">
        <v>2106</v>
      </c>
      <c r="G34">
        <v>4</v>
      </c>
      <c r="H34">
        <v>21</v>
      </c>
      <c r="I34" s="39" t="s">
        <v>13004</v>
      </c>
      <c r="J34" s="39" t="s">
        <v>13005</v>
      </c>
      <c r="K34" s="39" t="s">
        <v>12896</v>
      </c>
      <c r="L34" s="39" t="s">
        <v>12904</v>
      </c>
      <c r="M34" s="39" t="s">
        <v>12804</v>
      </c>
      <c r="N34" s="39" t="s">
        <v>13006</v>
      </c>
      <c r="O34" s="39" t="s">
        <v>13007</v>
      </c>
      <c r="P34" s="39" t="s">
        <v>12907</v>
      </c>
      <c r="Q34" s="39" t="s">
        <v>12808</v>
      </c>
      <c r="R34" s="39" t="s">
        <v>12809</v>
      </c>
      <c r="S34" s="39" t="s">
        <v>12810</v>
      </c>
      <c r="T34" s="39" t="s">
        <v>12811</v>
      </c>
    </row>
    <row r="35" spans="1:20" x14ac:dyDescent="0.3">
      <c r="A35">
        <v>34</v>
      </c>
      <c r="B35" s="1">
        <v>45800.601805555554</v>
      </c>
      <c r="C35" s="1">
        <v>45800.612210648149</v>
      </c>
      <c r="D35" s="39" t="s">
        <v>2065</v>
      </c>
      <c r="E35" s="39" t="s">
        <v>2066</v>
      </c>
      <c r="F35" s="39" t="s">
        <v>6484</v>
      </c>
      <c r="G35">
        <v>4</v>
      </c>
      <c r="H35">
        <v>26</v>
      </c>
      <c r="I35" s="39" t="s">
        <v>12901</v>
      </c>
      <c r="J35" s="39" t="s">
        <v>13008</v>
      </c>
      <c r="K35" s="39" t="s">
        <v>12903</v>
      </c>
      <c r="L35" s="39" t="s">
        <v>12904</v>
      </c>
      <c r="M35" s="39" t="s">
        <v>12804</v>
      </c>
      <c r="N35" s="39" t="s">
        <v>13009</v>
      </c>
      <c r="O35" s="39" t="s">
        <v>12806</v>
      </c>
      <c r="P35" s="39" t="s">
        <v>13010</v>
      </c>
      <c r="Q35" s="39" t="s">
        <v>12808</v>
      </c>
      <c r="R35" s="39" t="s">
        <v>12809</v>
      </c>
      <c r="S35" s="39" t="s">
        <v>12810</v>
      </c>
      <c r="T35" s="39" t="s">
        <v>12811</v>
      </c>
    </row>
    <row r="36" spans="1:20" x14ac:dyDescent="0.3">
      <c r="A36">
        <v>35</v>
      </c>
      <c r="B36" s="1">
        <v>45800.796979166669</v>
      </c>
      <c r="C36" s="1">
        <v>45800.80773148148</v>
      </c>
      <c r="D36" s="39" t="s">
        <v>1987</v>
      </c>
      <c r="E36" s="39" t="s">
        <v>1988</v>
      </c>
      <c r="F36" s="39" t="s">
        <v>1988</v>
      </c>
      <c r="G36">
        <v>4</v>
      </c>
      <c r="H36">
        <v>35</v>
      </c>
      <c r="I36" s="39" t="s">
        <v>13011</v>
      </c>
      <c r="J36" s="39" t="s">
        <v>13012</v>
      </c>
      <c r="K36" s="39" t="s">
        <v>13013</v>
      </c>
      <c r="L36" s="39" t="s">
        <v>13014</v>
      </c>
      <c r="M36" s="39" t="s">
        <v>12804</v>
      </c>
      <c r="N36" s="39" t="s">
        <v>13015</v>
      </c>
      <c r="O36" s="39" t="s">
        <v>13016</v>
      </c>
      <c r="P36" s="39" t="s">
        <v>12851</v>
      </c>
      <c r="Q36" s="39" t="s">
        <v>12808</v>
      </c>
      <c r="R36" s="39" t="s">
        <v>12809</v>
      </c>
      <c r="S36" s="39" t="s">
        <v>12810</v>
      </c>
      <c r="T36" s="39" t="s">
        <v>12811</v>
      </c>
    </row>
    <row r="37" spans="1:20" x14ac:dyDescent="0.3">
      <c r="A37">
        <v>36</v>
      </c>
      <c r="B37" s="1">
        <v>45800.836134259262</v>
      </c>
      <c r="C37" s="1">
        <v>45800.844131944446</v>
      </c>
      <c r="D37" s="39" t="s">
        <v>2271</v>
      </c>
      <c r="E37" s="39" t="s">
        <v>2272</v>
      </c>
      <c r="F37" s="39" t="s">
        <v>2272</v>
      </c>
      <c r="G37">
        <v>4</v>
      </c>
      <c r="H37">
        <v>11</v>
      </c>
      <c r="I37" s="39" t="s">
        <v>12967</v>
      </c>
      <c r="J37" s="39" t="s">
        <v>12968</v>
      </c>
      <c r="K37" s="39" t="s">
        <v>13017</v>
      </c>
      <c r="L37" s="39" t="s">
        <v>13018</v>
      </c>
      <c r="M37" s="39" t="s">
        <v>12804</v>
      </c>
      <c r="N37" s="39" t="s">
        <v>12971</v>
      </c>
      <c r="O37" s="39" t="s">
        <v>13019</v>
      </c>
      <c r="P37" s="39" t="s">
        <v>12973</v>
      </c>
      <c r="Q37" s="39" t="s">
        <v>12808</v>
      </c>
      <c r="R37" s="39" t="s">
        <v>12809</v>
      </c>
      <c r="S37" s="39" t="s">
        <v>12810</v>
      </c>
      <c r="T37" s="39" t="s">
        <v>12811</v>
      </c>
    </row>
    <row r="38" spans="1:20" x14ac:dyDescent="0.3">
      <c r="A38">
        <v>37</v>
      </c>
      <c r="B38" s="1">
        <v>45800.864328703705</v>
      </c>
      <c r="C38" s="1">
        <v>45800.88517361111</v>
      </c>
      <c r="D38" s="39" t="s">
        <v>2277</v>
      </c>
      <c r="E38" s="39" t="s">
        <v>2278</v>
      </c>
      <c r="F38" s="39" t="s">
        <v>13020</v>
      </c>
      <c r="G38">
        <v>4</v>
      </c>
      <c r="H38">
        <v>33</v>
      </c>
      <c r="I38" s="39" t="s">
        <v>13021</v>
      </c>
      <c r="J38" s="39" t="s">
        <v>13022</v>
      </c>
      <c r="K38" s="39" t="s">
        <v>13023</v>
      </c>
      <c r="L38" s="39" t="s">
        <v>13024</v>
      </c>
      <c r="M38" s="39" t="s">
        <v>12804</v>
      </c>
      <c r="N38" s="39" t="s">
        <v>13025</v>
      </c>
      <c r="O38" s="39" t="s">
        <v>13026</v>
      </c>
      <c r="P38" s="39" t="s">
        <v>12973</v>
      </c>
      <c r="Q38" s="39" t="s">
        <v>12808</v>
      </c>
      <c r="R38" s="39" t="s">
        <v>12810</v>
      </c>
      <c r="S38" s="39" t="s">
        <v>12809</v>
      </c>
      <c r="T38" s="39" t="s">
        <v>12811</v>
      </c>
    </row>
    <row r="39" spans="1:20" x14ac:dyDescent="0.3">
      <c r="A39">
        <v>38</v>
      </c>
      <c r="B39" s="1">
        <v>45800.895613425928</v>
      </c>
      <c r="C39" s="1">
        <v>45800.898576388892</v>
      </c>
      <c r="D39" s="39" t="s">
        <v>2154</v>
      </c>
      <c r="E39" s="39" t="s">
        <v>2155</v>
      </c>
      <c r="F39" s="39" t="s">
        <v>2155</v>
      </c>
      <c r="G39">
        <v>4</v>
      </c>
      <c r="H39">
        <v>30</v>
      </c>
      <c r="I39" s="39" t="s">
        <v>13027</v>
      </c>
      <c r="J39" s="39" t="s">
        <v>12968</v>
      </c>
      <c r="K39" s="39" t="s">
        <v>12969</v>
      </c>
      <c r="L39" s="39" t="s">
        <v>13018</v>
      </c>
      <c r="M39" s="39" t="s">
        <v>12804</v>
      </c>
      <c r="N39" s="39" t="s">
        <v>13028</v>
      </c>
      <c r="O39" s="39" t="s">
        <v>13029</v>
      </c>
      <c r="P39" s="39" t="s">
        <v>12973</v>
      </c>
      <c r="Q39" s="39" t="s">
        <v>12808</v>
      </c>
      <c r="R39" s="39" t="s">
        <v>12809</v>
      </c>
      <c r="S39" s="39" t="s">
        <v>12810</v>
      </c>
      <c r="T39" s="39" t="s">
        <v>12811</v>
      </c>
    </row>
    <row r="40" spans="1:20" x14ac:dyDescent="0.3">
      <c r="A40">
        <v>39</v>
      </c>
      <c r="B40" s="1">
        <v>45800.896817129629</v>
      </c>
      <c r="C40" s="1">
        <v>45800.922314814816</v>
      </c>
      <c r="D40" s="39" t="s">
        <v>2024</v>
      </c>
      <c r="E40" s="39" t="s">
        <v>2025</v>
      </c>
      <c r="F40" s="39" t="s">
        <v>2025</v>
      </c>
      <c r="G40">
        <v>4</v>
      </c>
      <c r="H40">
        <v>29</v>
      </c>
      <c r="I40" s="39" t="s">
        <v>13030</v>
      </c>
      <c r="J40" s="39" t="s">
        <v>13031</v>
      </c>
      <c r="K40" s="39" t="s">
        <v>12916</v>
      </c>
      <c r="L40" s="39" t="s">
        <v>13018</v>
      </c>
      <c r="M40" s="39" t="s">
        <v>12804</v>
      </c>
      <c r="N40" s="39" t="s">
        <v>13032</v>
      </c>
      <c r="O40" s="39" t="s">
        <v>13033</v>
      </c>
      <c r="P40" s="39" t="s">
        <v>12930</v>
      </c>
      <c r="Q40" s="39" t="s">
        <v>12808</v>
      </c>
      <c r="R40" s="39" t="s">
        <v>12809</v>
      </c>
      <c r="S40" s="39" t="s">
        <v>12810</v>
      </c>
      <c r="T40" s="39" t="s">
        <v>12811</v>
      </c>
    </row>
    <row r="41" spans="1:20" x14ac:dyDescent="0.3">
      <c r="A41">
        <v>40</v>
      </c>
      <c r="B41" s="1">
        <v>45800.910231481481</v>
      </c>
      <c r="C41" s="1">
        <v>45800.922337962962</v>
      </c>
      <c r="D41" s="39" t="s">
        <v>2045</v>
      </c>
      <c r="E41" s="39" t="s">
        <v>2046</v>
      </c>
      <c r="F41" s="39" t="s">
        <v>2046</v>
      </c>
      <c r="G41">
        <v>4</v>
      </c>
      <c r="H41">
        <v>28</v>
      </c>
      <c r="I41" s="39" t="s">
        <v>13030</v>
      </c>
      <c r="J41" s="39" t="s">
        <v>13034</v>
      </c>
      <c r="K41" s="39" t="s">
        <v>13035</v>
      </c>
      <c r="L41" s="39" t="s">
        <v>13036</v>
      </c>
      <c r="M41" s="39" t="s">
        <v>12804</v>
      </c>
      <c r="N41" s="39" t="s">
        <v>13037</v>
      </c>
      <c r="O41" s="39" t="s">
        <v>13038</v>
      </c>
      <c r="P41" s="39" t="s">
        <v>13039</v>
      </c>
      <c r="Q41" s="39" t="s">
        <v>12808</v>
      </c>
      <c r="R41" s="39" t="s">
        <v>12809</v>
      </c>
      <c r="S41" s="39" t="s">
        <v>12810</v>
      </c>
      <c r="T41" s="39" t="s">
        <v>12811</v>
      </c>
    </row>
    <row r="42" spans="1:20" x14ac:dyDescent="0.3">
      <c r="A42">
        <v>41</v>
      </c>
      <c r="B42" s="1">
        <v>45801.487546296295</v>
      </c>
      <c r="C42" s="1">
        <v>45801.497118055559</v>
      </c>
      <c r="D42" s="39" t="s">
        <v>2073</v>
      </c>
      <c r="E42" s="39" t="s">
        <v>2074</v>
      </c>
      <c r="F42" s="39" t="s">
        <v>2074</v>
      </c>
      <c r="G42">
        <v>4</v>
      </c>
      <c r="H42">
        <v>3</v>
      </c>
      <c r="I42" s="39" t="s">
        <v>13040</v>
      </c>
      <c r="J42" s="39" t="s">
        <v>12968</v>
      </c>
      <c r="K42" s="39" t="s">
        <v>13041</v>
      </c>
      <c r="L42" s="39" t="s">
        <v>13018</v>
      </c>
      <c r="M42" s="39" t="s">
        <v>12804</v>
      </c>
      <c r="N42" s="39" t="s">
        <v>13042</v>
      </c>
      <c r="O42" s="39" t="s">
        <v>12972</v>
      </c>
      <c r="P42" s="39" t="s">
        <v>12973</v>
      </c>
      <c r="Q42" s="39" t="s">
        <v>12808</v>
      </c>
      <c r="R42" s="39" t="s">
        <v>12809</v>
      </c>
      <c r="S42" s="39" t="s">
        <v>12810</v>
      </c>
      <c r="T42" s="39" t="s">
        <v>12811</v>
      </c>
    </row>
    <row r="43" spans="1:20" x14ac:dyDescent="0.3">
      <c r="A43">
        <v>42</v>
      </c>
      <c r="B43" s="1">
        <v>45801.566817129627</v>
      </c>
      <c r="C43" s="1">
        <v>45801.588750000003</v>
      </c>
      <c r="D43" s="39" t="s">
        <v>1326</v>
      </c>
      <c r="E43" s="39" t="s">
        <v>1327</v>
      </c>
      <c r="F43" s="39" t="s">
        <v>13043</v>
      </c>
      <c r="G43">
        <v>1</v>
      </c>
      <c r="H43">
        <v>20</v>
      </c>
      <c r="I43" s="39" t="s">
        <v>13044</v>
      </c>
      <c r="J43" s="39" t="s">
        <v>12868</v>
      </c>
      <c r="K43" s="39" t="s">
        <v>12916</v>
      </c>
      <c r="L43" s="39" t="s">
        <v>13018</v>
      </c>
      <c r="M43" s="39" t="s">
        <v>12804</v>
      </c>
      <c r="N43" s="39" t="s">
        <v>13045</v>
      </c>
      <c r="O43" s="39" t="s">
        <v>13046</v>
      </c>
      <c r="P43" s="39" t="s">
        <v>13047</v>
      </c>
      <c r="Q43" s="39" t="s">
        <v>12808</v>
      </c>
      <c r="R43" s="39" t="s">
        <v>12809</v>
      </c>
      <c r="S43" s="39" t="s">
        <v>12810</v>
      </c>
      <c r="T43" s="39" t="s">
        <v>12811</v>
      </c>
    </row>
    <row r="44" spans="1:20" x14ac:dyDescent="0.3">
      <c r="A44">
        <v>43</v>
      </c>
      <c r="B44" s="1">
        <v>45801.601273148146</v>
      </c>
      <c r="C44" s="1">
        <v>45801.611516203702</v>
      </c>
      <c r="D44" s="39" t="s">
        <v>1270</v>
      </c>
      <c r="E44" s="39" t="s">
        <v>1271</v>
      </c>
      <c r="F44" s="39" t="s">
        <v>1271</v>
      </c>
      <c r="G44">
        <v>1</v>
      </c>
      <c r="H44">
        <v>2</v>
      </c>
      <c r="I44" s="39" t="s">
        <v>13048</v>
      </c>
      <c r="J44" s="39" t="s">
        <v>13049</v>
      </c>
      <c r="K44" s="39" t="s">
        <v>13050</v>
      </c>
      <c r="L44" s="39" t="s">
        <v>13051</v>
      </c>
      <c r="M44" s="39" t="s">
        <v>12804</v>
      </c>
      <c r="N44" s="39" t="s">
        <v>13052</v>
      </c>
      <c r="O44" s="39" t="s">
        <v>12806</v>
      </c>
      <c r="P44" s="39" t="s">
        <v>13053</v>
      </c>
      <c r="Q44" s="39" t="s">
        <v>12808</v>
      </c>
      <c r="R44" s="39" t="s">
        <v>12809</v>
      </c>
      <c r="S44" s="39" t="s">
        <v>12810</v>
      </c>
      <c r="T44" s="39" t="s">
        <v>12811</v>
      </c>
    </row>
    <row r="45" spans="1:20" x14ac:dyDescent="0.3">
      <c r="A45">
        <v>44</v>
      </c>
      <c r="B45" s="1">
        <v>45801.853877314818</v>
      </c>
      <c r="C45" s="1">
        <v>45801.868483796294</v>
      </c>
      <c r="D45" s="39" t="s">
        <v>970</v>
      </c>
      <c r="E45" s="39" t="s">
        <v>971</v>
      </c>
      <c r="F45" s="39" t="s">
        <v>972</v>
      </c>
      <c r="G45">
        <v>2</v>
      </c>
      <c r="H45">
        <v>3</v>
      </c>
      <c r="I45" s="39" t="s">
        <v>13054</v>
      </c>
      <c r="J45" s="39" t="s">
        <v>13055</v>
      </c>
      <c r="K45" s="39" t="s">
        <v>12896</v>
      </c>
      <c r="L45" s="39" t="s">
        <v>13056</v>
      </c>
      <c r="M45" s="39" t="s">
        <v>12804</v>
      </c>
      <c r="N45" s="39" t="s">
        <v>13057</v>
      </c>
      <c r="O45" s="39" t="s">
        <v>13058</v>
      </c>
      <c r="P45" s="39" t="s">
        <v>13059</v>
      </c>
      <c r="Q45" s="39" t="s">
        <v>12808</v>
      </c>
      <c r="R45" s="39" t="s">
        <v>12809</v>
      </c>
      <c r="S45" s="39" t="s">
        <v>12810</v>
      </c>
      <c r="T45" s="39" t="s">
        <v>12811</v>
      </c>
    </row>
    <row r="46" spans="1:20" x14ac:dyDescent="0.3">
      <c r="A46">
        <v>45</v>
      </c>
      <c r="B46" s="1">
        <v>45801.848240740743</v>
      </c>
      <c r="C46" s="1">
        <v>45801.872094907405</v>
      </c>
      <c r="D46" s="39" t="s">
        <v>1063</v>
      </c>
      <c r="E46" s="39" t="s">
        <v>1064</v>
      </c>
      <c r="F46" s="39" t="s">
        <v>1064</v>
      </c>
      <c r="G46">
        <v>2</v>
      </c>
      <c r="H46">
        <v>21</v>
      </c>
      <c r="I46" s="39" t="s">
        <v>13060</v>
      </c>
      <c r="J46" s="39" t="s">
        <v>13061</v>
      </c>
      <c r="K46" s="39" t="s">
        <v>13062</v>
      </c>
      <c r="L46" s="39" t="s">
        <v>13063</v>
      </c>
      <c r="M46" s="39" t="s">
        <v>12804</v>
      </c>
      <c r="N46" s="39" t="s">
        <v>13064</v>
      </c>
      <c r="O46" s="39" t="s">
        <v>13065</v>
      </c>
      <c r="P46" s="39" t="s">
        <v>12980</v>
      </c>
      <c r="Q46" s="39" t="s">
        <v>12808</v>
      </c>
      <c r="R46" s="39" t="s">
        <v>12809</v>
      </c>
      <c r="S46" s="39" t="s">
        <v>12810</v>
      </c>
      <c r="T46" s="39" t="s">
        <v>12811</v>
      </c>
    </row>
    <row r="47" spans="1:20" x14ac:dyDescent="0.3">
      <c r="A47">
        <v>46</v>
      </c>
      <c r="B47" s="1">
        <v>45801.868946759256</v>
      </c>
      <c r="C47" s="1">
        <v>45801.87222222222</v>
      </c>
      <c r="D47" s="39" t="s">
        <v>1294</v>
      </c>
      <c r="E47" s="39" t="s">
        <v>1295</v>
      </c>
      <c r="F47" s="39" t="s">
        <v>1295</v>
      </c>
      <c r="G47">
        <v>1</v>
      </c>
      <c r="H47">
        <v>3</v>
      </c>
      <c r="I47" s="39" t="s">
        <v>13066</v>
      </c>
      <c r="J47" s="39" t="s">
        <v>13061</v>
      </c>
      <c r="K47" s="39" t="s">
        <v>13067</v>
      </c>
      <c r="L47" s="39" t="s">
        <v>13068</v>
      </c>
      <c r="M47" s="39" t="s">
        <v>12804</v>
      </c>
      <c r="N47" s="39" t="s">
        <v>13069</v>
      </c>
      <c r="O47" s="39" t="s">
        <v>13070</v>
      </c>
      <c r="P47" s="39" t="s">
        <v>12980</v>
      </c>
      <c r="Q47" s="39" t="s">
        <v>12808</v>
      </c>
      <c r="R47" s="39" t="s">
        <v>12809</v>
      </c>
      <c r="S47" s="39" t="s">
        <v>12810</v>
      </c>
      <c r="T47" s="39" t="s">
        <v>12811</v>
      </c>
    </row>
    <row r="48" spans="1:20" x14ac:dyDescent="0.3">
      <c r="A48">
        <v>47</v>
      </c>
      <c r="B48" s="1">
        <v>45801.917986111112</v>
      </c>
      <c r="C48" s="1">
        <v>45801.918182870373</v>
      </c>
      <c r="D48" s="39" t="s">
        <v>1221</v>
      </c>
      <c r="E48" s="39" t="s">
        <v>1222</v>
      </c>
      <c r="F48" s="39" t="s">
        <v>1223</v>
      </c>
      <c r="G48">
        <v>1</v>
      </c>
      <c r="H48">
        <v>19</v>
      </c>
      <c r="I48" s="39" t="s">
        <v>13071</v>
      </c>
      <c r="J48" s="39" t="s">
        <v>13072</v>
      </c>
      <c r="K48" s="39" t="s">
        <v>2594</v>
      </c>
      <c r="L48" s="39" t="s">
        <v>13073</v>
      </c>
      <c r="M48" s="39" t="s">
        <v>12804</v>
      </c>
      <c r="N48" s="39" t="s">
        <v>13074</v>
      </c>
      <c r="O48" s="39" t="s">
        <v>13075</v>
      </c>
      <c r="P48" s="39" t="s">
        <v>12980</v>
      </c>
      <c r="Q48" s="39" t="s">
        <v>12808</v>
      </c>
      <c r="R48" s="39" t="s">
        <v>12809</v>
      </c>
      <c r="S48" s="39" t="s">
        <v>12810</v>
      </c>
      <c r="T48" s="39" t="s">
        <v>12811</v>
      </c>
    </row>
    <row r="49" spans="1:20" x14ac:dyDescent="0.3">
      <c r="A49">
        <v>48</v>
      </c>
      <c r="B49" s="1">
        <v>45801.924328703702</v>
      </c>
      <c r="C49" s="1">
        <v>45801.934479166666</v>
      </c>
      <c r="D49" s="39" t="s">
        <v>990</v>
      </c>
      <c r="E49" s="39" t="s">
        <v>991</v>
      </c>
      <c r="F49" s="39" t="s">
        <v>991</v>
      </c>
      <c r="G49">
        <v>1</v>
      </c>
      <c r="H49">
        <v>28</v>
      </c>
      <c r="I49" s="39" t="s">
        <v>13076</v>
      </c>
      <c r="J49" s="39" t="s">
        <v>13077</v>
      </c>
      <c r="K49" s="39" t="s">
        <v>12994</v>
      </c>
      <c r="L49" s="39" t="s">
        <v>13078</v>
      </c>
      <c r="M49" s="39" t="s">
        <v>12804</v>
      </c>
      <c r="N49" s="39" t="s">
        <v>13079</v>
      </c>
      <c r="O49" s="39" t="s">
        <v>13080</v>
      </c>
      <c r="P49" s="39" t="s">
        <v>12980</v>
      </c>
      <c r="Q49" s="39" t="s">
        <v>12808</v>
      </c>
      <c r="R49" s="39" t="s">
        <v>12809</v>
      </c>
      <c r="S49" s="39" t="s">
        <v>12810</v>
      </c>
      <c r="T49" s="39" t="s">
        <v>12811</v>
      </c>
    </row>
    <row r="50" spans="1:20" x14ac:dyDescent="0.3">
      <c r="A50">
        <v>49</v>
      </c>
      <c r="B50" s="1">
        <v>45801.924340277779</v>
      </c>
      <c r="C50" s="1">
        <v>45801.934513888889</v>
      </c>
      <c r="D50" s="39" t="s">
        <v>1409</v>
      </c>
      <c r="E50" s="39" t="s">
        <v>1410</v>
      </c>
      <c r="F50" s="39" t="s">
        <v>1410</v>
      </c>
      <c r="G50">
        <v>1</v>
      </c>
      <c r="H50">
        <v>27</v>
      </c>
      <c r="I50" s="39" t="s">
        <v>13081</v>
      </c>
      <c r="J50" s="39" t="s">
        <v>13082</v>
      </c>
      <c r="K50" s="39" t="s">
        <v>13083</v>
      </c>
      <c r="L50" s="39" t="s">
        <v>13084</v>
      </c>
      <c r="M50" s="39" t="s">
        <v>12804</v>
      </c>
      <c r="N50" s="39" t="s">
        <v>13085</v>
      </c>
      <c r="O50" s="39" t="s">
        <v>12816</v>
      </c>
      <c r="P50" s="39" t="s">
        <v>12980</v>
      </c>
      <c r="Q50" s="39" t="s">
        <v>12808</v>
      </c>
      <c r="R50" s="39" t="s">
        <v>12809</v>
      </c>
      <c r="S50" s="39" t="s">
        <v>12810</v>
      </c>
      <c r="T50" s="39" t="s">
        <v>12811</v>
      </c>
    </row>
    <row r="51" spans="1:20" x14ac:dyDescent="0.3">
      <c r="A51">
        <v>50</v>
      </c>
      <c r="B51" s="1">
        <v>45802.004374999997</v>
      </c>
      <c r="C51" s="1">
        <v>45802.038449074076</v>
      </c>
      <c r="D51" s="39" t="s">
        <v>1976</v>
      </c>
      <c r="E51" s="39" t="s">
        <v>1977</v>
      </c>
      <c r="F51" s="39" t="s">
        <v>1977</v>
      </c>
      <c r="G51">
        <v>4</v>
      </c>
      <c r="H51">
        <v>34</v>
      </c>
      <c r="I51" s="39" t="s">
        <v>13086</v>
      </c>
      <c r="J51" s="39" t="s">
        <v>13087</v>
      </c>
      <c r="K51" s="39" t="s">
        <v>13088</v>
      </c>
      <c r="L51" s="39" t="s">
        <v>13089</v>
      </c>
      <c r="M51" s="39" t="s">
        <v>12804</v>
      </c>
      <c r="N51" s="39" t="s">
        <v>13090</v>
      </c>
      <c r="O51" s="39" t="s">
        <v>13091</v>
      </c>
      <c r="P51" s="39" t="s">
        <v>13092</v>
      </c>
      <c r="Q51" s="39" t="s">
        <v>12808</v>
      </c>
      <c r="R51" s="39" t="s">
        <v>12809</v>
      </c>
      <c r="S51" s="39" t="s">
        <v>12810</v>
      </c>
      <c r="T51" s="39" t="s">
        <v>12811</v>
      </c>
    </row>
    <row r="52" spans="1:20" x14ac:dyDescent="0.3">
      <c r="A52">
        <v>51</v>
      </c>
      <c r="B52" s="1">
        <v>45802.344340277778</v>
      </c>
      <c r="C52" s="1">
        <v>45802.3671875</v>
      </c>
      <c r="D52" s="39" t="s">
        <v>1026</v>
      </c>
      <c r="E52" s="39" t="s">
        <v>1027</v>
      </c>
      <c r="F52" s="39" t="s">
        <v>1027</v>
      </c>
      <c r="G52">
        <v>2</v>
      </c>
      <c r="H52">
        <v>24</v>
      </c>
      <c r="I52" s="39" t="s">
        <v>13060</v>
      </c>
      <c r="J52" s="39" t="s">
        <v>13061</v>
      </c>
      <c r="K52" s="39" t="s">
        <v>13093</v>
      </c>
      <c r="L52" s="39" t="s">
        <v>13094</v>
      </c>
      <c r="M52" s="39" t="s">
        <v>12804</v>
      </c>
      <c r="N52" s="39" t="s">
        <v>13095</v>
      </c>
      <c r="O52" s="39" t="s">
        <v>13065</v>
      </c>
      <c r="P52" s="39" t="s">
        <v>12980</v>
      </c>
      <c r="Q52" s="39" t="s">
        <v>12808</v>
      </c>
      <c r="R52" s="39" t="s">
        <v>12809</v>
      </c>
      <c r="S52" s="39" t="s">
        <v>12810</v>
      </c>
      <c r="T52" s="39" t="s">
        <v>12811</v>
      </c>
    </row>
    <row r="53" spans="1:20" x14ac:dyDescent="0.3">
      <c r="A53">
        <v>52</v>
      </c>
      <c r="B53" s="1">
        <v>45802.458460648151</v>
      </c>
      <c r="C53" s="1">
        <v>45802.485532407409</v>
      </c>
      <c r="D53" s="39" t="s">
        <v>960</v>
      </c>
      <c r="E53" s="39" t="s">
        <v>961</v>
      </c>
      <c r="F53" s="39" t="s">
        <v>961</v>
      </c>
      <c r="G53">
        <v>2</v>
      </c>
      <c r="H53">
        <v>1</v>
      </c>
      <c r="I53" s="39" t="s">
        <v>12874</v>
      </c>
      <c r="J53" s="39" t="s">
        <v>13096</v>
      </c>
      <c r="K53" s="39" t="s">
        <v>13097</v>
      </c>
      <c r="L53" s="39" t="s">
        <v>13098</v>
      </c>
      <c r="M53" s="39" t="s">
        <v>12804</v>
      </c>
      <c r="N53" s="39" t="s">
        <v>13099</v>
      </c>
      <c r="O53" s="39" t="s">
        <v>13100</v>
      </c>
      <c r="P53" s="39" t="s">
        <v>13101</v>
      </c>
      <c r="Q53" s="39" t="s">
        <v>12808</v>
      </c>
      <c r="R53" s="39" t="s">
        <v>12809</v>
      </c>
      <c r="S53" s="39" t="s">
        <v>12810</v>
      </c>
      <c r="T53" s="39" t="s">
        <v>12811</v>
      </c>
    </row>
    <row r="54" spans="1:20" x14ac:dyDescent="0.3">
      <c r="A54">
        <v>53</v>
      </c>
      <c r="B54" s="1">
        <v>45802.514641203707</v>
      </c>
      <c r="C54" s="1">
        <v>45802.520381944443</v>
      </c>
      <c r="D54" s="39" t="s">
        <v>4267</v>
      </c>
      <c r="E54" s="39" t="s">
        <v>4268</v>
      </c>
      <c r="F54" s="39" t="s">
        <v>4269</v>
      </c>
      <c r="G54">
        <v>4</v>
      </c>
      <c r="H54">
        <v>0</v>
      </c>
      <c r="I54" s="39" t="s">
        <v>13102</v>
      </c>
      <c r="J54" s="39" t="s">
        <v>13103</v>
      </c>
      <c r="K54" s="39" t="s">
        <v>13104</v>
      </c>
      <c r="L54" s="39" t="s">
        <v>13105</v>
      </c>
      <c r="M54" s="39" t="s">
        <v>12927</v>
      </c>
      <c r="N54" s="39" t="s">
        <v>13106</v>
      </c>
      <c r="O54" s="39" t="s">
        <v>13107</v>
      </c>
      <c r="P54" s="39" t="s">
        <v>12980</v>
      </c>
      <c r="Q54" s="39" t="s">
        <v>12808</v>
      </c>
      <c r="R54" s="39" t="s">
        <v>12809</v>
      </c>
      <c r="S54" s="39" t="s">
        <v>12810</v>
      </c>
      <c r="T54" s="39" t="s">
        <v>12811</v>
      </c>
    </row>
    <row r="55" spans="1:20" x14ac:dyDescent="0.3">
      <c r="A55">
        <v>54</v>
      </c>
      <c r="B55" s="1">
        <v>45802.571458333332</v>
      </c>
      <c r="C55" s="1">
        <v>45802.572743055556</v>
      </c>
      <c r="D55" s="39" t="s">
        <v>1050</v>
      </c>
      <c r="E55" s="39" t="s">
        <v>1051</v>
      </c>
      <c r="F55" s="39" t="s">
        <v>1052</v>
      </c>
      <c r="G55">
        <v>2</v>
      </c>
      <c r="H55">
        <v>28</v>
      </c>
      <c r="I55" s="39" t="s">
        <v>12954</v>
      </c>
      <c r="J55" s="39" t="s">
        <v>13108</v>
      </c>
      <c r="K55" s="39" t="s">
        <v>13109</v>
      </c>
      <c r="L55" s="39" t="s">
        <v>13084</v>
      </c>
      <c r="M55" s="39" t="s">
        <v>12804</v>
      </c>
      <c r="N55" s="39" t="s">
        <v>13110</v>
      </c>
      <c r="O55" s="39" t="s">
        <v>13111</v>
      </c>
      <c r="P55" s="39" t="s">
        <v>13112</v>
      </c>
      <c r="Q55" s="39" t="s">
        <v>12808</v>
      </c>
      <c r="R55" s="39" t="s">
        <v>12809</v>
      </c>
      <c r="S55" s="39" t="s">
        <v>12810</v>
      </c>
      <c r="T55" s="39" t="s">
        <v>12811</v>
      </c>
    </row>
    <row r="56" spans="1:20" x14ac:dyDescent="0.3">
      <c r="A56">
        <v>55</v>
      </c>
      <c r="B56" s="1">
        <v>45802.704375000001</v>
      </c>
      <c r="C56" s="1">
        <v>45802.712916666664</v>
      </c>
      <c r="D56" s="39" t="s">
        <v>1108</v>
      </c>
      <c r="E56" s="39" t="s">
        <v>1109</v>
      </c>
      <c r="F56" s="39" t="s">
        <v>1109</v>
      </c>
      <c r="G56">
        <v>2</v>
      </c>
      <c r="H56">
        <v>7</v>
      </c>
      <c r="I56" s="39" t="s">
        <v>13113</v>
      </c>
      <c r="J56" s="39" t="s">
        <v>13114</v>
      </c>
      <c r="K56" s="39" t="s">
        <v>13115</v>
      </c>
      <c r="L56" s="39" t="s">
        <v>13116</v>
      </c>
      <c r="M56" s="39" t="s">
        <v>12804</v>
      </c>
      <c r="N56" s="39" t="s">
        <v>13117</v>
      </c>
      <c r="O56" s="39" t="s">
        <v>13118</v>
      </c>
      <c r="P56" s="39" t="s">
        <v>12973</v>
      </c>
      <c r="Q56" s="39" t="s">
        <v>12808</v>
      </c>
      <c r="R56" s="39" t="s">
        <v>12809</v>
      </c>
      <c r="S56" s="39" t="s">
        <v>12810</v>
      </c>
      <c r="T56" s="39" t="s">
        <v>12811</v>
      </c>
    </row>
    <row r="57" spans="1:20" x14ac:dyDescent="0.3">
      <c r="A57">
        <v>56</v>
      </c>
      <c r="B57" s="1">
        <v>45802.716273148151</v>
      </c>
      <c r="C57" s="1">
        <v>45802.717581018522</v>
      </c>
      <c r="D57" s="39" t="s">
        <v>895</v>
      </c>
      <c r="E57" s="39" t="s">
        <v>896</v>
      </c>
      <c r="F57" s="39" t="s">
        <v>896</v>
      </c>
      <c r="G57">
        <v>2</v>
      </c>
      <c r="H57">
        <v>23</v>
      </c>
      <c r="I57" s="39" t="s">
        <v>4542</v>
      </c>
      <c r="J57" s="39" t="s">
        <v>13119</v>
      </c>
      <c r="K57" s="39" t="s">
        <v>13120</v>
      </c>
      <c r="L57" s="39" t="s">
        <v>13121</v>
      </c>
      <c r="M57" s="39" t="s">
        <v>12804</v>
      </c>
      <c r="N57" s="39" t="s">
        <v>13122</v>
      </c>
      <c r="O57" s="39" t="s">
        <v>13123</v>
      </c>
      <c r="P57" s="39" t="s">
        <v>13124</v>
      </c>
      <c r="Q57" s="39" t="s">
        <v>12808</v>
      </c>
      <c r="R57" s="39" t="s">
        <v>12809</v>
      </c>
      <c r="S57" s="39" t="s">
        <v>12810</v>
      </c>
      <c r="T57" s="39" t="s">
        <v>12811</v>
      </c>
    </row>
    <row r="58" spans="1:20" x14ac:dyDescent="0.3">
      <c r="A58">
        <v>57</v>
      </c>
      <c r="B58" s="1">
        <v>45802.77202546296</v>
      </c>
      <c r="C58" s="1">
        <v>45802.774027777778</v>
      </c>
      <c r="D58" s="39" t="s">
        <v>945</v>
      </c>
      <c r="E58" s="39" t="s">
        <v>946</v>
      </c>
      <c r="F58" s="39" t="s">
        <v>946</v>
      </c>
      <c r="G58">
        <v>2</v>
      </c>
      <c r="H58">
        <v>25</v>
      </c>
      <c r="I58" s="39" t="s">
        <v>4542</v>
      </c>
      <c r="J58" s="39" t="s">
        <v>13119</v>
      </c>
      <c r="K58" s="39" t="s">
        <v>13120</v>
      </c>
      <c r="L58" s="39" t="s">
        <v>13121</v>
      </c>
      <c r="M58" s="39" t="s">
        <v>12804</v>
      </c>
      <c r="N58" s="39" t="s">
        <v>13125</v>
      </c>
      <c r="O58" s="39" t="s">
        <v>13126</v>
      </c>
      <c r="P58" s="39" t="s">
        <v>13124</v>
      </c>
      <c r="Q58" s="39" t="s">
        <v>12808</v>
      </c>
      <c r="R58" s="39" t="s">
        <v>12809</v>
      </c>
      <c r="S58" s="39" t="s">
        <v>12810</v>
      </c>
      <c r="T58" s="39" t="s">
        <v>12811</v>
      </c>
    </row>
    <row r="59" spans="1:20" x14ac:dyDescent="0.3">
      <c r="A59">
        <v>58</v>
      </c>
      <c r="B59" s="1">
        <v>45802.818101851852</v>
      </c>
      <c r="C59" s="1">
        <v>45802.837141203701</v>
      </c>
      <c r="D59" s="39" t="s">
        <v>862</v>
      </c>
      <c r="E59" s="39" t="s">
        <v>863</v>
      </c>
      <c r="F59" s="39" t="s">
        <v>863</v>
      </c>
      <c r="G59">
        <v>2</v>
      </c>
      <c r="H59">
        <v>29</v>
      </c>
      <c r="I59" s="39" t="s">
        <v>13127</v>
      </c>
      <c r="J59" s="39" t="s">
        <v>13128</v>
      </c>
      <c r="K59" s="39" t="s">
        <v>12916</v>
      </c>
      <c r="L59" s="39" t="s">
        <v>13129</v>
      </c>
      <c r="M59" s="39" t="s">
        <v>12927</v>
      </c>
      <c r="N59" s="39" t="s">
        <v>13130</v>
      </c>
      <c r="O59" s="39" t="s">
        <v>12806</v>
      </c>
      <c r="P59" s="39" t="s">
        <v>12973</v>
      </c>
      <c r="Q59" s="39" t="s">
        <v>12808</v>
      </c>
      <c r="R59" s="39" t="s">
        <v>12809</v>
      </c>
      <c r="S59" s="39" t="s">
        <v>12810</v>
      </c>
      <c r="T59" s="39" t="s">
        <v>12811</v>
      </c>
    </row>
    <row r="60" spans="1:20" x14ac:dyDescent="0.3">
      <c r="A60">
        <v>59</v>
      </c>
      <c r="B60" s="1">
        <v>45802.815925925926</v>
      </c>
      <c r="C60" s="1">
        <v>45802.838229166664</v>
      </c>
      <c r="D60" s="39" t="s">
        <v>928</v>
      </c>
      <c r="E60" s="39" t="s">
        <v>929</v>
      </c>
      <c r="F60" s="39" t="s">
        <v>929</v>
      </c>
      <c r="G60">
        <v>2</v>
      </c>
      <c r="H60">
        <v>31</v>
      </c>
      <c r="I60" s="39" t="s">
        <v>7401</v>
      </c>
      <c r="J60" s="39" t="s">
        <v>13131</v>
      </c>
      <c r="K60" s="39" t="s">
        <v>13132</v>
      </c>
      <c r="L60" s="39" t="s">
        <v>13133</v>
      </c>
      <c r="M60" s="39" t="s">
        <v>12804</v>
      </c>
      <c r="N60" s="39" t="s">
        <v>13134</v>
      </c>
      <c r="O60" s="39" t="s">
        <v>12906</v>
      </c>
      <c r="P60" s="39" t="s">
        <v>13135</v>
      </c>
      <c r="Q60" s="39" t="s">
        <v>12808</v>
      </c>
      <c r="R60" s="39" t="s">
        <v>12809</v>
      </c>
      <c r="S60" s="39" t="s">
        <v>12810</v>
      </c>
      <c r="T60" s="39" t="s">
        <v>12811</v>
      </c>
    </row>
    <row r="61" spans="1:20" x14ac:dyDescent="0.3">
      <c r="A61">
        <v>60</v>
      </c>
      <c r="B61" s="1">
        <v>45802.903877314813</v>
      </c>
      <c r="C61" s="1">
        <v>45802.904062499998</v>
      </c>
      <c r="D61" s="39" t="s">
        <v>878</v>
      </c>
      <c r="E61" s="39" t="s">
        <v>879</v>
      </c>
      <c r="F61" s="39" t="s">
        <v>879</v>
      </c>
      <c r="G61">
        <v>2</v>
      </c>
      <c r="H61">
        <v>15</v>
      </c>
      <c r="I61" s="39" t="s">
        <v>13136</v>
      </c>
      <c r="J61" s="39" t="s">
        <v>13137</v>
      </c>
      <c r="K61" s="39" t="s">
        <v>13138</v>
      </c>
      <c r="L61" s="39" t="s">
        <v>13139</v>
      </c>
      <c r="M61" s="39" t="s">
        <v>12804</v>
      </c>
      <c r="N61" s="39" t="s">
        <v>13140</v>
      </c>
      <c r="O61" s="39" t="s">
        <v>12929</v>
      </c>
      <c r="P61" s="39" t="s">
        <v>12980</v>
      </c>
      <c r="Q61" s="39" t="s">
        <v>12808</v>
      </c>
      <c r="R61" s="39" t="s">
        <v>12809</v>
      </c>
      <c r="S61" s="39" t="s">
        <v>12810</v>
      </c>
      <c r="T61" s="39" t="s">
        <v>12811</v>
      </c>
    </row>
    <row r="62" spans="1:20" x14ac:dyDescent="0.3">
      <c r="A62">
        <v>61</v>
      </c>
      <c r="B62" s="1">
        <v>45802.904675925929</v>
      </c>
      <c r="C62" s="1">
        <v>45802.920231481483</v>
      </c>
      <c r="D62" s="39" t="s">
        <v>809</v>
      </c>
      <c r="E62" s="39" t="s">
        <v>810</v>
      </c>
      <c r="F62" s="39" t="s">
        <v>811</v>
      </c>
      <c r="G62">
        <v>10</v>
      </c>
      <c r="H62">
        <v>30</v>
      </c>
      <c r="I62" s="39" t="s">
        <v>12881</v>
      </c>
      <c r="J62" s="39" t="s">
        <v>13141</v>
      </c>
      <c r="K62" s="39" t="s">
        <v>13142</v>
      </c>
      <c r="L62" s="39" t="s">
        <v>13143</v>
      </c>
      <c r="M62" s="39" t="s">
        <v>12804</v>
      </c>
      <c r="N62" s="39" t="s">
        <v>13144</v>
      </c>
      <c r="O62" s="39" t="s">
        <v>13145</v>
      </c>
      <c r="P62" s="39" t="s">
        <v>12980</v>
      </c>
      <c r="Q62" s="39" t="s">
        <v>12808</v>
      </c>
      <c r="R62" s="39" t="s">
        <v>12809</v>
      </c>
      <c r="S62" s="39" t="s">
        <v>12810</v>
      </c>
      <c r="T62" s="39" t="s">
        <v>12811</v>
      </c>
    </row>
    <row r="63" spans="1:20" x14ac:dyDescent="0.3">
      <c r="A63">
        <v>62</v>
      </c>
      <c r="B63" s="1">
        <v>45803.775219907409</v>
      </c>
      <c r="C63" s="1">
        <v>45803.789143518516</v>
      </c>
      <c r="D63" s="39" t="s">
        <v>1148</v>
      </c>
      <c r="E63" s="39" t="s">
        <v>1149</v>
      </c>
      <c r="F63" s="39" t="s">
        <v>1150</v>
      </c>
      <c r="G63">
        <v>2</v>
      </c>
      <c r="H63">
        <v>8</v>
      </c>
      <c r="I63" s="39" t="s">
        <v>13146</v>
      </c>
      <c r="J63" s="39" t="s">
        <v>13114</v>
      </c>
      <c r="K63" s="39" t="s">
        <v>13147</v>
      </c>
      <c r="L63" s="39" t="s">
        <v>13148</v>
      </c>
      <c r="M63" s="39" t="s">
        <v>12804</v>
      </c>
      <c r="N63" s="39" t="s">
        <v>13149</v>
      </c>
      <c r="O63" s="39" t="s">
        <v>13150</v>
      </c>
      <c r="P63" s="39" t="s">
        <v>12973</v>
      </c>
      <c r="Q63" s="39" t="s">
        <v>12808</v>
      </c>
      <c r="R63" s="39" t="s">
        <v>12809</v>
      </c>
      <c r="S63" s="39" t="s">
        <v>12810</v>
      </c>
      <c r="T63" s="39" t="s">
        <v>12811</v>
      </c>
    </row>
    <row r="64" spans="1:20" x14ac:dyDescent="0.3">
      <c r="A64">
        <v>63</v>
      </c>
      <c r="B64" s="1">
        <v>45803.90865740741</v>
      </c>
      <c r="C64" s="1">
        <v>45803.932256944441</v>
      </c>
      <c r="D64" s="39" t="s">
        <v>1210</v>
      </c>
      <c r="E64" s="39" t="s">
        <v>1211</v>
      </c>
      <c r="F64" s="39" t="s">
        <v>1212</v>
      </c>
      <c r="G64">
        <v>1</v>
      </c>
      <c r="H64">
        <v>23</v>
      </c>
      <c r="I64" s="39" t="s">
        <v>13151</v>
      </c>
      <c r="J64" s="39" t="s">
        <v>13152</v>
      </c>
      <c r="K64" s="39" t="s">
        <v>13153</v>
      </c>
      <c r="L64" s="39" t="s">
        <v>13154</v>
      </c>
      <c r="M64" s="39" t="s">
        <v>12804</v>
      </c>
      <c r="N64" s="39" t="s">
        <v>13155</v>
      </c>
      <c r="O64" s="39" t="s">
        <v>13156</v>
      </c>
      <c r="P64" s="39" t="s">
        <v>12980</v>
      </c>
      <c r="Q64" s="39" t="s">
        <v>12808</v>
      </c>
      <c r="R64" s="39" t="s">
        <v>12809</v>
      </c>
      <c r="S64" s="39" t="s">
        <v>12810</v>
      </c>
      <c r="T64" s="39" t="s">
        <v>12811</v>
      </c>
    </row>
    <row r="65" spans="1:20" x14ac:dyDescent="0.3">
      <c r="A65">
        <v>64</v>
      </c>
      <c r="B65" s="1">
        <v>45804.311712962961</v>
      </c>
      <c r="C65" s="1">
        <v>45804.316099537034</v>
      </c>
      <c r="D65" s="39" t="s">
        <v>2288</v>
      </c>
      <c r="E65" s="39" t="s">
        <v>2289</v>
      </c>
      <c r="F65" s="39" t="s">
        <v>2289</v>
      </c>
      <c r="G65">
        <v>4</v>
      </c>
      <c r="H65">
        <v>9</v>
      </c>
      <c r="I65" s="39" t="s">
        <v>12967</v>
      </c>
      <c r="J65" s="39" t="s">
        <v>13157</v>
      </c>
      <c r="K65" s="39" t="s">
        <v>13158</v>
      </c>
      <c r="L65" s="39" t="s">
        <v>13159</v>
      </c>
      <c r="M65" s="39" t="s">
        <v>12804</v>
      </c>
      <c r="N65" s="39" t="s">
        <v>13160</v>
      </c>
      <c r="O65" s="39" t="s">
        <v>13161</v>
      </c>
      <c r="P65" s="39" t="s">
        <v>12973</v>
      </c>
      <c r="Q65" s="39" t="s">
        <v>12808</v>
      </c>
      <c r="R65" s="39" t="s">
        <v>12809</v>
      </c>
      <c r="S65" s="39" t="s">
        <v>12810</v>
      </c>
      <c r="T65" s="39" t="s">
        <v>12811</v>
      </c>
    </row>
    <row r="66" spans="1:20" x14ac:dyDescent="0.3">
      <c r="A66">
        <v>65</v>
      </c>
      <c r="B66" s="1">
        <v>45804.508842592593</v>
      </c>
      <c r="C66" s="1">
        <v>45804.511504629627</v>
      </c>
      <c r="D66" s="39" t="s">
        <v>1038</v>
      </c>
      <c r="E66" s="39" t="s">
        <v>1039</v>
      </c>
      <c r="F66" s="39" t="s">
        <v>1039</v>
      </c>
      <c r="G66">
        <v>2</v>
      </c>
      <c r="H66">
        <v>22</v>
      </c>
      <c r="I66" s="39" t="s">
        <v>13162</v>
      </c>
      <c r="J66" s="39" t="s">
        <v>13061</v>
      </c>
      <c r="K66" s="39" t="s">
        <v>13163</v>
      </c>
      <c r="L66" s="39" t="s">
        <v>13164</v>
      </c>
      <c r="M66" s="39" t="s">
        <v>12804</v>
      </c>
      <c r="N66" s="39" t="s">
        <v>13165</v>
      </c>
      <c r="O66" s="39" t="s">
        <v>13166</v>
      </c>
      <c r="P66" s="39" t="s">
        <v>12980</v>
      </c>
      <c r="Q66" s="39" t="s">
        <v>12808</v>
      </c>
      <c r="R66" s="39" t="s">
        <v>12809</v>
      </c>
      <c r="S66" s="39" t="s">
        <v>12810</v>
      </c>
      <c r="T66" s="39" t="s">
        <v>12811</v>
      </c>
    </row>
    <row r="67" spans="1:20" x14ac:dyDescent="0.3">
      <c r="A67">
        <v>66</v>
      </c>
      <c r="B67" s="1">
        <v>45804.511122685188</v>
      </c>
      <c r="C67" s="1">
        <v>45804.521122685182</v>
      </c>
      <c r="D67" s="39" t="s">
        <v>869</v>
      </c>
      <c r="E67" s="39" t="s">
        <v>870</v>
      </c>
      <c r="F67" s="39" t="s">
        <v>5366</v>
      </c>
      <c r="G67">
        <v>2</v>
      </c>
      <c r="H67">
        <v>13</v>
      </c>
      <c r="I67" s="39" t="s">
        <v>7401</v>
      </c>
      <c r="J67" s="39" t="s">
        <v>13167</v>
      </c>
      <c r="K67" s="39" t="s">
        <v>13168</v>
      </c>
      <c r="L67" s="39" t="s">
        <v>13169</v>
      </c>
      <c r="M67" s="39" t="s">
        <v>12804</v>
      </c>
      <c r="N67" s="39" t="s">
        <v>13170</v>
      </c>
      <c r="O67" s="39" t="s">
        <v>13171</v>
      </c>
      <c r="P67" s="39" t="s">
        <v>13172</v>
      </c>
      <c r="Q67" s="39" t="s">
        <v>12808</v>
      </c>
      <c r="R67" s="39" t="s">
        <v>12809</v>
      </c>
      <c r="S67" s="39" t="s">
        <v>12810</v>
      </c>
      <c r="T67" s="39" t="s">
        <v>12811</v>
      </c>
    </row>
    <row r="68" spans="1:20" x14ac:dyDescent="0.3">
      <c r="A68">
        <v>67</v>
      </c>
      <c r="B68" s="1">
        <v>45804.510810185187</v>
      </c>
      <c r="C68" s="1">
        <v>45804.521655092591</v>
      </c>
      <c r="D68" s="39" t="s">
        <v>998</v>
      </c>
      <c r="E68" s="39" t="s">
        <v>999</v>
      </c>
      <c r="F68" s="39" t="s">
        <v>1000</v>
      </c>
      <c r="G68">
        <v>2</v>
      </c>
      <c r="H68">
        <v>11</v>
      </c>
      <c r="I68" s="39" t="s">
        <v>12881</v>
      </c>
      <c r="J68" s="39" t="s">
        <v>13173</v>
      </c>
      <c r="K68" s="39" t="s">
        <v>13174</v>
      </c>
      <c r="L68" s="39" t="s">
        <v>13175</v>
      </c>
      <c r="M68" s="39" t="s">
        <v>12804</v>
      </c>
      <c r="N68" s="39" t="s">
        <v>13170</v>
      </c>
      <c r="O68" s="39" t="s">
        <v>12806</v>
      </c>
      <c r="P68" s="39" t="s">
        <v>12980</v>
      </c>
      <c r="Q68" s="39" t="s">
        <v>12808</v>
      </c>
      <c r="R68" s="39" t="s">
        <v>12809</v>
      </c>
      <c r="S68" s="39" t="s">
        <v>12810</v>
      </c>
      <c r="T68" s="39" t="s">
        <v>12811</v>
      </c>
    </row>
    <row r="69" spans="1:20" x14ac:dyDescent="0.3">
      <c r="A69">
        <v>68</v>
      </c>
      <c r="B69" s="1">
        <v>45804.510995370372</v>
      </c>
      <c r="C69" s="1">
        <v>45804.521655092591</v>
      </c>
      <c r="D69" s="39" t="s">
        <v>1195</v>
      </c>
      <c r="E69" s="39" t="s">
        <v>1196</v>
      </c>
      <c r="F69" s="39" t="s">
        <v>1196</v>
      </c>
      <c r="G69">
        <v>2</v>
      </c>
      <c r="H69">
        <v>34</v>
      </c>
      <c r="I69" s="39" t="s">
        <v>12881</v>
      </c>
      <c r="J69" s="39" t="s">
        <v>13176</v>
      </c>
      <c r="K69" s="39" t="s">
        <v>13177</v>
      </c>
      <c r="L69" s="39" t="s">
        <v>13178</v>
      </c>
      <c r="M69" s="39" t="s">
        <v>12804</v>
      </c>
      <c r="N69" s="39" t="s">
        <v>13179</v>
      </c>
      <c r="O69" s="39" t="s">
        <v>12959</v>
      </c>
      <c r="P69" s="39" t="s">
        <v>12980</v>
      </c>
      <c r="Q69" s="39" t="s">
        <v>12808</v>
      </c>
      <c r="R69" s="39" t="s">
        <v>12809</v>
      </c>
      <c r="S69" s="39" t="s">
        <v>12810</v>
      </c>
      <c r="T69" s="39" t="s">
        <v>12811</v>
      </c>
    </row>
    <row r="70" spans="1:20" x14ac:dyDescent="0.3">
      <c r="A70">
        <v>69</v>
      </c>
      <c r="B70" s="1">
        <v>45804.586736111109</v>
      </c>
      <c r="C70" s="1">
        <v>45804.590740740743</v>
      </c>
      <c r="D70" s="39" t="s">
        <v>194</v>
      </c>
      <c r="E70" s="39" t="s">
        <v>195</v>
      </c>
      <c r="F70" s="39" t="s">
        <v>6709</v>
      </c>
      <c r="G70">
        <v>11</v>
      </c>
      <c r="H70">
        <v>28</v>
      </c>
      <c r="I70" s="39" t="s">
        <v>13180</v>
      </c>
      <c r="J70" s="39" t="s">
        <v>13181</v>
      </c>
      <c r="K70" s="39" t="s">
        <v>13182</v>
      </c>
      <c r="L70" s="39" t="s">
        <v>13183</v>
      </c>
      <c r="M70" s="39" t="s">
        <v>12804</v>
      </c>
      <c r="N70" s="39" t="s">
        <v>13184</v>
      </c>
      <c r="O70" s="39" t="s">
        <v>13145</v>
      </c>
      <c r="P70" s="39" t="s">
        <v>13185</v>
      </c>
      <c r="Q70" s="39" t="s">
        <v>12808</v>
      </c>
      <c r="R70" s="39" t="s">
        <v>12809</v>
      </c>
      <c r="S70" s="39" t="s">
        <v>12810</v>
      </c>
      <c r="T70" s="39" t="s">
        <v>12811</v>
      </c>
    </row>
    <row r="71" spans="1:20" x14ac:dyDescent="0.3">
      <c r="A71">
        <v>70</v>
      </c>
      <c r="B71" s="1">
        <v>45804.590509259258</v>
      </c>
      <c r="C71" s="1">
        <v>45804.592280092591</v>
      </c>
      <c r="D71" s="39" t="s">
        <v>20</v>
      </c>
      <c r="E71" s="39" t="s">
        <v>21</v>
      </c>
      <c r="F71" s="39" t="s">
        <v>21</v>
      </c>
      <c r="G71">
        <v>11</v>
      </c>
      <c r="H71">
        <v>18</v>
      </c>
      <c r="I71" s="39" t="s">
        <v>13186</v>
      </c>
      <c r="J71" s="39" t="s">
        <v>13187</v>
      </c>
      <c r="K71" s="39" t="s">
        <v>13188</v>
      </c>
      <c r="L71" s="39" t="s">
        <v>13189</v>
      </c>
      <c r="M71" s="39" t="s">
        <v>12804</v>
      </c>
      <c r="N71" s="39" t="s">
        <v>13190</v>
      </c>
      <c r="O71" s="39" t="s">
        <v>2631</v>
      </c>
      <c r="P71" s="39" t="s">
        <v>13187</v>
      </c>
      <c r="Q71" s="39" t="s">
        <v>12852</v>
      </c>
      <c r="R71" s="39" t="s">
        <v>12811</v>
      </c>
      <c r="S71" s="39" t="s">
        <v>12852</v>
      </c>
      <c r="T71" s="39" t="s">
        <v>12809</v>
      </c>
    </row>
    <row r="72" spans="1:20" x14ac:dyDescent="0.3">
      <c r="A72">
        <v>71</v>
      </c>
      <c r="B72" s="1">
        <v>45804.588206018518</v>
      </c>
      <c r="C72" s="1">
        <v>45804.593240740738</v>
      </c>
      <c r="D72" s="39" t="s">
        <v>163</v>
      </c>
      <c r="E72" s="39" t="s">
        <v>164</v>
      </c>
      <c r="F72" s="39" t="s">
        <v>164</v>
      </c>
      <c r="G72">
        <v>11</v>
      </c>
      <c r="H72">
        <v>39</v>
      </c>
      <c r="I72" s="39" t="s">
        <v>13191</v>
      </c>
      <c r="J72" s="39" t="s">
        <v>13192</v>
      </c>
      <c r="K72" s="39" t="s">
        <v>13193</v>
      </c>
      <c r="L72" s="39" t="s">
        <v>13194</v>
      </c>
      <c r="M72" s="39" t="s">
        <v>12804</v>
      </c>
      <c r="N72" s="39" t="s">
        <v>13195</v>
      </c>
      <c r="O72" s="39" t="s">
        <v>13196</v>
      </c>
      <c r="P72" s="39" t="s">
        <v>13197</v>
      </c>
      <c r="Q72" s="39" t="s">
        <v>12808</v>
      </c>
      <c r="R72" s="39" t="s">
        <v>12809</v>
      </c>
      <c r="S72" s="39" t="s">
        <v>12810</v>
      </c>
      <c r="T72" s="39" t="s">
        <v>12811</v>
      </c>
    </row>
    <row r="73" spans="1:20" x14ac:dyDescent="0.3">
      <c r="A73">
        <v>72</v>
      </c>
      <c r="B73" s="1">
        <v>45804.586921296293</v>
      </c>
      <c r="C73" s="1">
        <v>45804.595254629632</v>
      </c>
      <c r="D73" s="39" t="s">
        <v>398</v>
      </c>
      <c r="E73" s="39" t="s">
        <v>399</v>
      </c>
      <c r="F73" s="39" t="s">
        <v>400</v>
      </c>
      <c r="G73">
        <v>11</v>
      </c>
      <c r="H73">
        <v>36</v>
      </c>
      <c r="I73" s="39" t="s">
        <v>13198</v>
      </c>
      <c r="J73" s="39" t="s">
        <v>13199</v>
      </c>
      <c r="K73" s="39" t="s">
        <v>12921</v>
      </c>
      <c r="L73" s="39" t="s">
        <v>12910</v>
      </c>
      <c r="M73" s="39" t="s">
        <v>12804</v>
      </c>
      <c r="N73" s="39" t="s">
        <v>12822</v>
      </c>
      <c r="O73" s="39" t="s">
        <v>13200</v>
      </c>
      <c r="P73" s="39" t="s">
        <v>13201</v>
      </c>
      <c r="Q73" s="39" t="s">
        <v>12808</v>
      </c>
      <c r="R73" s="39" t="s">
        <v>12809</v>
      </c>
      <c r="S73" s="39" t="s">
        <v>12809</v>
      </c>
      <c r="T73" s="39" t="s">
        <v>12811</v>
      </c>
    </row>
    <row r="74" spans="1:20" x14ac:dyDescent="0.3">
      <c r="A74">
        <v>73</v>
      </c>
      <c r="B74" s="1">
        <v>45804.58730324074</v>
      </c>
      <c r="C74" s="1">
        <v>45804.595266203702</v>
      </c>
      <c r="D74" s="39" t="s">
        <v>316</v>
      </c>
      <c r="E74" s="39" t="s">
        <v>317</v>
      </c>
      <c r="F74" s="39" t="s">
        <v>317</v>
      </c>
      <c r="G74">
        <v>11</v>
      </c>
      <c r="H74">
        <v>29</v>
      </c>
      <c r="I74" s="39" t="s">
        <v>13202</v>
      </c>
      <c r="J74" s="39" t="s">
        <v>13203</v>
      </c>
      <c r="K74" s="39" t="s">
        <v>12921</v>
      </c>
      <c r="L74" s="39" t="s">
        <v>12910</v>
      </c>
      <c r="M74" s="39" t="s">
        <v>12804</v>
      </c>
      <c r="N74" s="39" t="s">
        <v>12822</v>
      </c>
      <c r="O74" s="39" t="s">
        <v>13204</v>
      </c>
      <c r="P74" s="39" t="s">
        <v>13205</v>
      </c>
      <c r="Q74" s="39" t="s">
        <v>12808</v>
      </c>
      <c r="R74" s="39" t="s">
        <v>12809</v>
      </c>
      <c r="S74" s="39" t="s">
        <v>12809</v>
      </c>
      <c r="T74" s="39" t="s">
        <v>12811</v>
      </c>
    </row>
    <row r="75" spans="1:20" x14ac:dyDescent="0.3">
      <c r="A75">
        <v>74</v>
      </c>
      <c r="B75" s="1">
        <v>45804.587071759262</v>
      </c>
      <c r="C75" s="1">
        <v>45804.595636574071</v>
      </c>
      <c r="D75" s="39" t="s">
        <v>233</v>
      </c>
      <c r="E75" s="39" t="s">
        <v>234</v>
      </c>
      <c r="F75" s="39" t="s">
        <v>234</v>
      </c>
      <c r="G75">
        <v>11</v>
      </c>
      <c r="H75">
        <v>6</v>
      </c>
      <c r="I75" s="39" t="s">
        <v>13206</v>
      </c>
      <c r="J75" s="39" t="s">
        <v>13207</v>
      </c>
      <c r="K75" s="39" t="s">
        <v>13208</v>
      </c>
      <c r="L75" s="39" t="s">
        <v>13209</v>
      </c>
      <c r="M75" s="39" t="s">
        <v>12804</v>
      </c>
      <c r="N75" s="39" t="s">
        <v>13210</v>
      </c>
      <c r="O75" s="39" t="s">
        <v>12851</v>
      </c>
      <c r="P75" s="39" t="s">
        <v>13211</v>
      </c>
      <c r="Q75" s="39" t="s">
        <v>12809</v>
      </c>
      <c r="R75" s="39" t="s">
        <v>12810</v>
      </c>
      <c r="S75" s="39" t="s">
        <v>12811</v>
      </c>
      <c r="T75" s="39" t="s">
        <v>12808</v>
      </c>
    </row>
    <row r="76" spans="1:20" x14ac:dyDescent="0.3">
      <c r="A76">
        <v>75</v>
      </c>
      <c r="B76" s="1">
        <v>45804.588993055557</v>
      </c>
      <c r="C76" s="1">
        <v>45804.595775462964</v>
      </c>
      <c r="D76" s="39" t="s">
        <v>220</v>
      </c>
      <c r="E76" s="39" t="s">
        <v>221</v>
      </c>
      <c r="F76" s="39" t="s">
        <v>221</v>
      </c>
      <c r="G76">
        <v>11</v>
      </c>
      <c r="H76">
        <v>13</v>
      </c>
      <c r="I76" s="39" t="s">
        <v>13212</v>
      </c>
      <c r="J76" s="39" t="s">
        <v>13213</v>
      </c>
      <c r="K76" s="39" t="s">
        <v>13214</v>
      </c>
      <c r="L76" s="39" t="s">
        <v>13215</v>
      </c>
      <c r="M76" s="39" t="s">
        <v>12804</v>
      </c>
      <c r="N76" s="39" t="s">
        <v>13216</v>
      </c>
      <c r="O76" s="39" t="s">
        <v>13217</v>
      </c>
      <c r="P76" s="39" t="s">
        <v>13218</v>
      </c>
      <c r="Q76" s="39" t="s">
        <v>12808</v>
      </c>
      <c r="R76" s="39" t="s">
        <v>12809</v>
      </c>
      <c r="S76" s="39" t="s">
        <v>12810</v>
      </c>
      <c r="T76" s="39" t="s">
        <v>12811</v>
      </c>
    </row>
    <row r="77" spans="1:20" x14ac:dyDescent="0.3">
      <c r="A77">
        <v>76</v>
      </c>
      <c r="B77" s="1">
        <v>45804.587245370371</v>
      </c>
      <c r="C77" s="1">
        <v>45804.595775462964</v>
      </c>
      <c r="D77" s="39" t="s">
        <v>35</v>
      </c>
      <c r="E77" s="39" t="s">
        <v>36</v>
      </c>
      <c r="F77" s="39" t="s">
        <v>36</v>
      </c>
      <c r="G77">
        <v>11</v>
      </c>
      <c r="H77">
        <v>5</v>
      </c>
      <c r="I77" s="39" t="s">
        <v>13219</v>
      </c>
      <c r="J77" s="39" t="s">
        <v>13220</v>
      </c>
      <c r="K77" s="39" t="s">
        <v>13182</v>
      </c>
      <c r="L77" s="39" t="s">
        <v>13221</v>
      </c>
      <c r="M77" s="39" t="s">
        <v>12804</v>
      </c>
      <c r="N77" s="39" t="s">
        <v>13222</v>
      </c>
      <c r="O77" s="39" t="s">
        <v>12806</v>
      </c>
      <c r="P77" s="39" t="s">
        <v>12980</v>
      </c>
      <c r="Q77" s="39" t="s">
        <v>12808</v>
      </c>
      <c r="R77" s="39" t="s">
        <v>12809</v>
      </c>
      <c r="S77" s="39" t="s">
        <v>12810</v>
      </c>
      <c r="T77" s="39" t="s">
        <v>12811</v>
      </c>
    </row>
    <row r="78" spans="1:20" x14ac:dyDescent="0.3">
      <c r="A78">
        <v>77</v>
      </c>
      <c r="B78" s="1">
        <v>45804.586817129632</v>
      </c>
      <c r="C78" s="1">
        <v>45804.59578703704</v>
      </c>
      <c r="D78" s="39" t="s">
        <v>384</v>
      </c>
      <c r="E78" s="39" t="s">
        <v>385</v>
      </c>
      <c r="F78" s="39" t="s">
        <v>386</v>
      </c>
      <c r="G78">
        <v>11</v>
      </c>
      <c r="H78">
        <v>34</v>
      </c>
      <c r="I78" s="39" t="s">
        <v>13223</v>
      </c>
      <c r="J78" s="39" t="s">
        <v>13224</v>
      </c>
      <c r="K78" s="39" t="s">
        <v>13225</v>
      </c>
      <c r="L78" s="39" t="s">
        <v>12910</v>
      </c>
      <c r="M78" s="39" t="s">
        <v>12804</v>
      </c>
      <c r="N78" s="39" t="s">
        <v>13226</v>
      </c>
      <c r="O78" s="39" t="s">
        <v>13227</v>
      </c>
      <c r="P78" s="39" t="s">
        <v>12980</v>
      </c>
      <c r="Q78" s="39" t="s">
        <v>12808</v>
      </c>
      <c r="R78" s="39" t="s">
        <v>12809</v>
      </c>
      <c r="S78" s="39" t="s">
        <v>12810</v>
      </c>
      <c r="T78" s="39" t="s">
        <v>12811</v>
      </c>
    </row>
    <row r="79" spans="1:20" x14ac:dyDescent="0.3">
      <c r="A79">
        <v>78</v>
      </c>
      <c r="B79" s="1">
        <v>45804.586770833332</v>
      </c>
      <c r="C79" s="1">
        <v>45804.59578703704</v>
      </c>
      <c r="D79" s="39" t="s">
        <v>422</v>
      </c>
      <c r="E79" s="39" t="s">
        <v>423</v>
      </c>
      <c r="F79" s="39" t="s">
        <v>424</v>
      </c>
      <c r="G79">
        <v>11</v>
      </c>
      <c r="H79">
        <v>37</v>
      </c>
      <c r="I79" s="39" t="s">
        <v>13228</v>
      </c>
      <c r="J79" s="39" t="s">
        <v>13229</v>
      </c>
      <c r="K79" s="39" t="s">
        <v>13230</v>
      </c>
      <c r="L79" s="39" t="s">
        <v>13231</v>
      </c>
      <c r="M79" s="39" t="s">
        <v>12804</v>
      </c>
      <c r="N79" s="39" t="s">
        <v>13232</v>
      </c>
      <c r="O79" s="39" t="s">
        <v>12906</v>
      </c>
      <c r="P79" s="39" t="s">
        <v>13233</v>
      </c>
      <c r="Q79" s="39" t="s">
        <v>12808</v>
      </c>
      <c r="R79" s="39" t="s">
        <v>12809</v>
      </c>
      <c r="S79" s="39" t="s">
        <v>12810</v>
      </c>
      <c r="T79" s="39" t="s">
        <v>12811</v>
      </c>
    </row>
    <row r="80" spans="1:20" x14ac:dyDescent="0.3">
      <c r="A80">
        <v>79</v>
      </c>
      <c r="B80" s="1">
        <v>45804.587777777779</v>
      </c>
      <c r="C80" s="1">
        <v>45804.59578703704</v>
      </c>
      <c r="D80" s="39" t="s">
        <v>354</v>
      </c>
      <c r="E80" s="39" t="s">
        <v>355</v>
      </c>
      <c r="F80" s="39" t="s">
        <v>355</v>
      </c>
      <c r="G80">
        <v>11</v>
      </c>
      <c r="H80">
        <v>31</v>
      </c>
      <c r="I80" s="39" t="s">
        <v>13234</v>
      </c>
      <c r="J80" s="39" t="s">
        <v>13235</v>
      </c>
      <c r="K80" s="39" t="s">
        <v>13236</v>
      </c>
      <c r="L80" s="39" t="s">
        <v>13237</v>
      </c>
      <c r="M80" s="39" t="s">
        <v>12804</v>
      </c>
      <c r="N80" s="39" t="s">
        <v>13238</v>
      </c>
      <c r="O80" s="39" t="s">
        <v>12806</v>
      </c>
      <c r="P80" s="39" t="s">
        <v>12980</v>
      </c>
      <c r="Q80" s="39" t="s">
        <v>12808</v>
      </c>
      <c r="R80" s="39" t="s">
        <v>12809</v>
      </c>
      <c r="S80" s="39" t="s">
        <v>12810</v>
      </c>
      <c r="T80" s="39" t="s">
        <v>12811</v>
      </c>
    </row>
    <row r="81" spans="1:20" x14ac:dyDescent="0.3">
      <c r="A81">
        <v>80</v>
      </c>
      <c r="B81" s="1">
        <v>45804.587592592594</v>
      </c>
      <c r="C81" s="1">
        <v>45804.59579861111</v>
      </c>
      <c r="D81" s="39" t="s">
        <v>343</v>
      </c>
      <c r="E81" s="39" t="s">
        <v>344</v>
      </c>
      <c r="F81" s="39" t="s">
        <v>6686</v>
      </c>
      <c r="G81">
        <v>11</v>
      </c>
      <c r="H81">
        <v>35</v>
      </c>
      <c r="I81" s="39" t="s">
        <v>13239</v>
      </c>
      <c r="J81" s="39" t="s">
        <v>13240</v>
      </c>
      <c r="K81" s="39" t="s">
        <v>13241</v>
      </c>
      <c r="L81" s="39" t="s">
        <v>13242</v>
      </c>
      <c r="M81" s="39" t="s">
        <v>12804</v>
      </c>
      <c r="N81" s="39" t="s">
        <v>13243</v>
      </c>
      <c r="O81" s="39" t="s">
        <v>13244</v>
      </c>
      <c r="P81" s="39" t="s">
        <v>12873</v>
      </c>
      <c r="Q81" s="39" t="s">
        <v>12808</v>
      </c>
      <c r="R81" s="39" t="s">
        <v>12809</v>
      </c>
      <c r="S81" s="39" t="s">
        <v>12810</v>
      </c>
      <c r="T81" s="39" t="s">
        <v>12811</v>
      </c>
    </row>
    <row r="82" spans="1:20" x14ac:dyDescent="0.3">
      <c r="A82">
        <v>81</v>
      </c>
      <c r="B82" s="1">
        <v>45804.588738425926</v>
      </c>
      <c r="C82" s="1">
        <v>45804.59579861111</v>
      </c>
      <c r="D82" s="39" t="s">
        <v>263</v>
      </c>
      <c r="E82" s="39" t="s">
        <v>264</v>
      </c>
      <c r="F82" s="39" t="s">
        <v>265</v>
      </c>
      <c r="G82">
        <v>11</v>
      </c>
      <c r="H82">
        <v>23</v>
      </c>
      <c r="I82" s="39" t="s">
        <v>13245</v>
      </c>
      <c r="J82" s="39" t="s">
        <v>13246</v>
      </c>
      <c r="K82" s="39" t="s">
        <v>13247</v>
      </c>
      <c r="L82" s="39" t="s">
        <v>13248</v>
      </c>
      <c r="M82" s="39" t="s">
        <v>12804</v>
      </c>
      <c r="N82" s="39" t="s">
        <v>13249</v>
      </c>
      <c r="O82" s="39" t="s">
        <v>12806</v>
      </c>
      <c r="P82" s="39" t="s">
        <v>12980</v>
      </c>
      <c r="Q82" s="39" t="s">
        <v>12808</v>
      </c>
      <c r="R82" s="39" t="s">
        <v>12809</v>
      </c>
      <c r="S82" s="39" t="s">
        <v>12810</v>
      </c>
      <c r="T82" s="39" t="s">
        <v>12811</v>
      </c>
    </row>
    <row r="83" spans="1:20" x14ac:dyDescent="0.3">
      <c r="A83">
        <v>82</v>
      </c>
      <c r="B83" s="1">
        <v>45804.589131944442</v>
      </c>
      <c r="C83" s="1">
        <v>45804.59578703704</v>
      </c>
      <c r="D83" s="39" t="s">
        <v>77</v>
      </c>
      <c r="E83" s="39" t="s">
        <v>78</v>
      </c>
      <c r="F83" s="39" t="s">
        <v>78</v>
      </c>
      <c r="G83">
        <v>11</v>
      </c>
      <c r="H83">
        <v>16</v>
      </c>
      <c r="I83" s="39" t="s">
        <v>13250</v>
      </c>
      <c r="J83" s="39" t="s">
        <v>13251</v>
      </c>
      <c r="K83" s="39" t="s">
        <v>13252</v>
      </c>
      <c r="L83" s="39" t="s">
        <v>13253</v>
      </c>
      <c r="M83" s="39" t="s">
        <v>12927</v>
      </c>
      <c r="N83" s="39" t="s">
        <v>13254</v>
      </c>
      <c r="O83" s="39" t="s">
        <v>13255</v>
      </c>
      <c r="P83" s="39" t="s">
        <v>12980</v>
      </c>
      <c r="Q83" s="39" t="s">
        <v>12808</v>
      </c>
      <c r="R83" s="39" t="s">
        <v>12809</v>
      </c>
      <c r="S83" s="39" t="s">
        <v>12810</v>
      </c>
      <c r="T83" s="39" t="s">
        <v>12811</v>
      </c>
    </row>
    <row r="84" spans="1:20" x14ac:dyDescent="0.3">
      <c r="A84">
        <v>83</v>
      </c>
      <c r="B84" s="1">
        <v>45804.586817129632</v>
      </c>
      <c r="C84" s="1">
        <v>45804.59579861111</v>
      </c>
      <c r="D84" s="39" t="s">
        <v>277</v>
      </c>
      <c r="E84" s="39" t="s">
        <v>278</v>
      </c>
      <c r="F84" s="39" t="s">
        <v>278</v>
      </c>
      <c r="G84">
        <v>11</v>
      </c>
      <c r="H84">
        <v>12</v>
      </c>
      <c r="I84" s="39" t="s">
        <v>13223</v>
      </c>
      <c r="J84" s="39" t="s">
        <v>13256</v>
      </c>
      <c r="K84" s="39" t="s">
        <v>13182</v>
      </c>
      <c r="L84" s="39" t="s">
        <v>13257</v>
      </c>
      <c r="M84" s="39" t="s">
        <v>12804</v>
      </c>
      <c r="N84" s="39" t="s">
        <v>13258</v>
      </c>
      <c r="O84" s="39" t="s">
        <v>12806</v>
      </c>
      <c r="P84" s="39" t="s">
        <v>12873</v>
      </c>
      <c r="Q84" s="39" t="s">
        <v>12808</v>
      </c>
      <c r="R84" s="39" t="s">
        <v>12809</v>
      </c>
      <c r="S84" s="39" t="s">
        <v>12810</v>
      </c>
      <c r="T84" s="39" t="s">
        <v>12811</v>
      </c>
    </row>
    <row r="85" spans="1:20" x14ac:dyDescent="0.3">
      <c r="A85">
        <v>84</v>
      </c>
      <c r="B85" s="1">
        <v>45804.587546296294</v>
      </c>
      <c r="C85" s="1">
        <v>45804.595810185187</v>
      </c>
      <c r="D85" s="39" t="s">
        <v>109</v>
      </c>
      <c r="E85" s="39" t="s">
        <v>110</v>
      </c>
      <c r="F85" s="39" t="s">
        <v>110</v>
      </c>
      <c r="G85">
        <v>11</v>
      </c>
      <c r="H85">
        <v>38</v>
      </c>
      <c r="I85" s="39" t="s">
        <v>13259</v>
      </c>
      <c r="J85" s="39" t="s">
        <v>13260</v>
      </c>
      <c r="K85" s="39" t="s">
        <v>13182</v>
      </c>
      <c r="L85" s="39" t="s">
        <v>13261</v>
      </c>
      <c r="M85" s="39" t="s">
        <v>12804</v>
      </c>
      <c r="N85" s="39" t="s">
        <v>13262</v>
      </c>
      <c r="O85" s="39" t="s">
        <v>13263</v>
      </c>
      <c r="P85" s="39" t="s">
        <v>13233</v>
      </c>
      <c r="Q85" s="39" t="s">
        <v>12808</v>
      </c>
      <c r="R85" s="39" t="s">
        <v>12809</v>
      </c>
      <c r="S85" s="39" t="s">
        <v>12810</v>
      </c>
      <c r="T85" s="39" t="s">
        <v>12811</v>
      </c>
    </row>
    <row r="86" spans="1:20" x14ac:dyDescent="0.3">
      <c r="A86">
        <v>85</v>
      </c>
      <c r="B86" s="1">
        <v>45804.587384259263</v>
      </c>
      <c r="C86" s="1">
        <v>45804.595810185187</v>
      </c>
      <c r="D86" s="39" t="s">
        <v>149</v>
      </c>
      <c r="E86" s="39" t="s">
        <v>150</v>
      </c>
      <c r="F86" s="39" t="s">
        <v>150</v>
      </c>
      <c r="G86">
        <v>11</v>
      </c>
      <c r="H86">
        <v>22</v>
      </c>
      <c r="I86" s="39" t="s">
        <v>7401</v>
      </c>
      <c r="J86" s="39" t="s">
        <v>13264</v>
      </c>
      <c r="K86" s="39" t="s">
        <v>13265</v>
      </c>
      <c r="L86" s="39" t="s">
        <v>13266</v>
      </c>
      <c r="M86" s="39" t="s">
        <v>12804</v>
      </c>
      <c r="N86" s="39" t="s">
        <v>13267</v>
      </c>
      <c r="O86" s="39" t="s">
        <v>12906</v>
      </c>
      <c r="P86" s="39" t="s">
        <v>12980</v>
      </c>
      <c r="Q86" s="39" t="s">
        <v>12808</v>
      </c>
      <c r="R86" s="39" t="s">
        <v>12809</v>
      </c>
      <c r="S86" s="39" t="s">
        <v>12810</v>
      </c>
      <c r="T86" s="39" t="s">
        <v>12811</v>
      </c>
    </row>
    <row r="87" spans="1:20" x14ac:dyDescent="0.3">
      <c r="A87">
        <v>86</v>
      </c>
      <c r="B87" s="1">
        <v>45804.586828703701</v>
      </c>
      <c r="C87" s="1">
        <v>45804.595833333333</v>
      </c>
      <c r="D87" s="39" t="s">
        <v>410</v>
      </c>
      <c r="E87" s="39" t="s">
        <v>411</v>
      </c>
      <c r="F87" s="39" t="s">
        <v>412</v>
      </c>
      <c r="G87">
        <v>11</v>
      </c>
      <c r="H87">
        <v>27</v>
      </c>
      <c r="I87" s="39" t="s">
        <v>13268</v>
      </c>
      <c r="J87" s="39" t="s">
        <v>13269</v>
      </c>
      <c r="K87" s="39" t="s">
        <v>13270</v>
      </c>
      <c r="L87" s="39" t="s">
        <v>13271</v>
      </c>
      <c r="M87" s="39" t="s">
        <v>12804</v>
      </c>
      <c r="N87" s="39" t="s">
        <v>13272</v>
      </c>
      <c r="O87" s="39" t="s">
        <v>13273</v>
      </c>
      <c r="P87" s="39" t="s">
        <v>13233</v>
      </c>
      <c r="Q87" s="39" t="s">
        <v>12808</v>
      </c>
      <c r="R87" s="39" t="s">
        <v>12809</v>
      </c>
      <c r="S87" s="39" t="s">
        <v>12810</v>
      </c>
      <c r="T87" s="39" t="s">
        <v>12811</v>
      </c>
    </row>
    <row r="88" spans="1:20" x14ac:dyDescent="0.3">
      <c r="A88">
        <v>87</v>
      </c>
      <c r="B88" s="1">
        <v>45804.586782407408</v>
      </c>
      <c r="C88" s="1">
        <v>45804.59584490741</v>
      </c>
      <c r="D88" s="39" t="s">
        <v>177</v>
      </c>
      <c r="E88" s="39" t="s">
        <v>178</v>
      </c>
      <c r="F88" s="39" t="s">
        <v>6730</v>
      </c>
      <c r="G88">
        <v>11</v>
      </c>
      <c r="H88">
        <v>33</v>
      </c>
      <c r="I88" s="39" t="s">
        <v>13274</v>
      </c>
      <c r="J88" s="39" t="s">
        <v>13275</v>
      </c>
      <c r="K88" s="39" t="s">
        <v>13182</v>
      </c>
      <c r="L88" s="39" t="s">
        <v>13276</v>
      </c>
      <c r="M88" s="39" t="s">
        <v>12804</v>
      </c>
      <c r="N88" s="39" t="s">
        <v>13222</v>
      </c>
      <c r="O88" s="39" t="s">
        <v>12959</v>
      </c>
      <c r="P88" s="39" t="s">
        <v>13233</v>
      </c>
      <c r="Q88" s="39" t="s">
        <v>12808</v>
      </c>
      <c r="R88" s="39" t="s">
        <v>12809</v>
      </c>
      <c r="S88" s="39" t="s">
        <v>12810</v>
      </c>
      <c r="T88" s="39" t="s">
        <v>12811</v>
      </c>
    </row>
    <row r="89" spans="1:20" x14ac:dyDescent="0.3">
      <c r="A89">
        <v>88</v>
      </c>
      <c r="B89" s="1">
        <v>45804.586759259262</v>
      </c>
      <c r="C89" s="1">
        <v>45804.59584490741</v>
      </c>
      <c r="D89" s="39" t="s">
        <v>330</v>
      </c>
      <c r="E89" s="39" t="s">
        <v>331</v>
      </c>
      <c r="F89" s="39" t="s">
        <v>6611</v>
      </c>
      <c r="G89">
        <v>11</v>
      </c>
      <c r="H89">
        <v>7</v>
      </c>
      <c r="I89" s="39" t="s">
        <v>13223</v>
      </c>
      <c r="J89" s="39" t="s">
        <v>13277</v>
      </c>
      <c r="K89" s="39" t="s">
        <v>13278</v>
      </c>
      <c r="L89" s="39" t="s">
        <v>13279</v>
      </c>
      <c r="M89" s="39" t="s">
        <v>12804</v>
      </c>
      <c r="N89" s="39" t="s">
        <v>13280</v>
      </c>
      <c r="O89" s="39" t="s">
        <v>12816</v>
      </c>
      <c r="P89" s="39" t="s">
        <v>12851</v>
      </c>
      <c r="Q89" s="39" t="s">
        <v>12808</v>
      </c>
      <c r="R89" s="39" t="s">
        <v>12809</v>
      </c>
      <c r="S89" s="39" t="s">
        <v>12810</v>
      </c>
      <c r="T89" s="39" t="s">
        <v>12811</v>
      </c>
    </row>
    <row r="90" spans="1:20" x14ac:dyDescent="0.3">
      <c r="A90">
        <v>89</v>
      </c>
      <c r="B90" s="1">
        <v>45804.587141203701</v>
      </c>
      <c r="C90" s="1">
        <v>45804.596006944441</v>
      </c>
      <c r="D90" s="39" t="s">
        <v>435</v>
      </c>
      <c r="E90" s="39" t="s">
        <v>436</v>
      </c>
      <c r="F90" s="39" t="s">
        <v>436</v>
      </c>
      <c r="G90">
        <v>11</v>
      </c>
      <c r="H90">
        <v>8</v>
      </c>
      <c r="I90" s="39" t="s">
        <v>13281</v>
      </c>
      <c r="J90" s="39" t="s">
        <v>13282</v>
      </c>
      <c r="K90" s="39" t="s">
        <v>13230</v>
      </c>
      <c r="L90" s="39" t="s">
        <v>13283</v>
      </c>
      <c r="M90" s="39" t="s">
        <v>12804</v>
      </c>
      <c r="N90" s="39" t="s">
        <v>13284</v>
      </c>
      <c r="O90" s="39" t="s">
        <v>13285</v>
      </c>
      <c r="P90" s="39" t="s">
        <v>12980</v>
      </c>
      <c r="Q90" s="39" t="s">
        <v>12808</v>
      </c>
      <c r="R90" s="39" t="s">
        <v>12809</v>
      </c>
      <c r="S90" s="39" t="s">
        <v>12810</v>
      </c>
      <c r="T90" s="39" t="s">
        <v>12811</v>
      </c>
    </row>
    <row r="91" spans="1:20" x14ac:dyDescent="0.3">
      <c r="A91">
        <v>90</v>
      </c>
      <c r="B91" s="1">
        <v>45804.588252314818</v>
      </c>
      <c r="C91" s="1">
        <v>45804.596006944441</v>
      </c>
      <c r="D91" s="39" t="s">
        <v>206</v>
      </c>
      <c r="E91" s="39" t="s">
        <v>207</v>
      </c>
      <c r="F91" s="39" t="s">
        <v>207</v>
      </c>
      <c r="G91">
        <v>11</v>
      </c>
      <c r="H91">
        <v>40</v>
      </c>
      <c r="I91" s="39" t="s">
        <v>13286</v>
      </c>
      <c r="J91" s="39" t="s">
        <v>13287</v>
      </c>
      <c r="K91" s="39" t="s">
        <v>13288</v>
      </c>
      <c r="L91" s="39" t="s">
        <v>13289</v>
      </c>
      <c r="M91" s="39" t="s">
        <v>12804</v>
      </c>
      <c r="N91" s="39" t="s">
        <v>13290</v>
      </c>
      <c r="O91" s="39" t="s">
        <v>13291</v>
      </c>
      <c r="P91" s="39" t="s">
        <v>13292</v>
      </c>
      <c r="Q91" s="39" t="s">
        <v>12808</v>
      </c>
      <c r="R91" s="39" t="s">
        <v>12809</v>
      </c>
      <c r="S91" s="39" t="s">
        <v>12810</v>
      </c>
      <c r="T91" s="39" t="s">
        <v>12811</v>
      </c>
    </row>
    <row r="92" spans="1:20" x14ac:dyDescent="0.3">
      <c r="A92">
        <v>91</v>
      </c>
      <c r="B92" s="1">
        <v>45804.592650462961</v>
      </c>
      <c r="C92" s="1">
        <v>45804.596076388887</v>
      </c>
      <c r="D92" s="39" t="s">
        <v>291</v>
      </c>
      <c r="E92" s="39" t="s">
        <v>292</v>
      </c>
      <c r="F92" s="39" t="s">
        <v>292</v>
      </c>
      <c r="G92">
        <v>11</v>
      </c>
      <c r="H92">
        <v>26</v>
      </c>
      <c r="I92" s="39" t="s">
        <v>13293</v>
      </c>
      <c r="J92" s="39" t="s">
        <v>13294</v>
      </c>
      <c r="K92" s="39" t="s">
        <v>13295</v>
      </c>
      <c r="L92" s="39" t="s">
        <v>13296</v>
      </c>
      <c r="M92" s="39" t="s">
        <v>12804</v>
      </c>
      <c r="N92" s="39" t="s">
        <v>13297</v>
      </c>
      <c r="O92" s="39" t="s">
        <v>13298</v>
      </c>
      <c r="P92" s="39" t="s">
        <v>13299</v>
      </c>
      <c r="Q92" s="39" t="s">
        <v>12808</v>
      </c>
      <c r="R92" s="39" t="s">
        <v>12809</v>
      </c>
      <c r="S92" s="39" t="s">
        <v>12810</v>
      </c>
      <c r="T92" s="39" t="s">
        <v>12811</v>
      </c>
    </row>
    <row r="93" spans="1:20" x14ac:dyDescent="0.3">
      <c r="A93">
        <v>92</v>
      </c>
      <c r="B93" s="1">
        <v>45804.588020833333</v>
      </c>
      <c r="C93" s="1">
        <v>45804.596087962964</v>
      </c>
      <c r="D93" s="39" t="s">
        <v>244</v>
      </c>
      <c r="E93" s="39" t="s">
        <v>245</v>
      </c>
      <c r="F93" s="39" t="s">
        <v>245</v>
      </c>
      <c r="G93">
        <v>11</v>
      </c>
      <c r="H93">
        <v>14</v>
      </c>
      <c r="I93" s="39" t="s">
        <v>13300</v>
      </c>
      <c r="J93" s="39" t="s">
        <v>13301</v>
      </c>
      <c r="K93" s="39" t="s">
        <v>13302</v>
      </c>
      <c r="L93" s="39" t="s">
        <v>13303</v>
      </c>
      <c r="M93" s="39" t="s">
        <v>12804</v>
      </c>
      <c r="N93" s="39" t="s">
        <v>13304</v>
      </c>
      <c r="O93" s="39" t="s">
        <v>12806</v>
      </c>
      <c r="P93" s="39" t="s">
        <v>13305</v>
      </c>
      <c r="Q93" s="39" t="s">
        <v>12808</v>
      </c>
      <c r="R93" s="39" t="s">
        <v>12809</v>
      </c>
      <c r="S93" s="39" t="s">
        <v>12810</v>
      </c>
      <c r="T93" s="39" t="s">
        <v>12811</v>
      </c>
    </row>
    <row r="94" spans="1:20" x14ac:dyDescent="0.3">
      <c r="A94">
        <v>93</v>
      </c>
      <c r="B94" s="1">
        <v>45804.587187500001</v>
      </c>
      <c r="C94" s="1">
        <v>45804.59611111111</v>
      </c>
      <c r="D94" s="39" t="s">
        <v>450</v>
      </c>
      <c r="E94" s="39" t="s">
        <v>451</v>
      </c>
      <c r="F94" s="39" t="s">
        <v>13306</v>
      </c>
      <c r="G94">
        <v>11</v>
      </c>
      <c r="H94">
        <v>24</v>
      </c>
      <c r="I94" s="39" t="s">
        <v>12881</v>
      </c>
      <c r="J94" s="39" t="s">
        <v>13307</v>
      </c>
      <c r="K94" s="39" t="s">
        <v>13182</v>
      </c>
      <c r="L94" s="39" t="s">
        <v>13308</v>
      </c>
      <c r="M94" s="39" t="s">
        <v>12804</v>
      </c>
      <c r="N94" s="39" t="s">
        <v>13309</v>
      </c>
      <c r="O94" s="39" t="s">
        <v>13310</v>
      </c>
      <c r="P94" s="39" t="s">
        <v>13292</v>
      </c>
      <c r="Q94" s="39" t="s">
        <v>12808</v>
      </c>
      <c r="R94" s="39" t="s">
        <v>12809</v>
      </c>
      <c r="S94" s="39" t="s">
        <v>12810</v>
      </c>
      <c r="T94" s="39" t="s">
        <v>12811</v>
      </c>
    </row>
    <row r="95" spans="1:20" x14ac:dyDescent="0.3">
      <c r="A95">
        <v>94</v>
      </c>
      <c r="B95" s="1">
        <v>45804.58697916667</v>
      </c>
      <c r="C95" s="1">
        <v>45804.596712962964</v>
      </c>
      <c r="D95" s="39" t="s">
        <v>91</v>
      </c>
      <c r="E95" s="39" t="s">
        <v>92</v>
      </c>
      <c r="F95" s="39" t="s">
        <v>92</v>
      </c>
      <c r="G95">
        <v>11</v>
      </c>
      <c r="H95">
        <v>10</v>
      </c>
      <c r="I95" s="39" t="s">
        <v>13311</v>
      </c>
      <c r="J95" s="39" t="s">
        <v>13312</v>
      </c>
      <c r="K95" s="39" t="s">
        <v>13182</v>
      </c>
      <c r="L95" s="39" t="s">
        <v>13313</v>
      </c>
      <c r="M95" s="39" t="s">
        <v>12804</v>
      </c>
      <c r="N95" s="39" t="s">
        <v>13222</v>
      </c>
      <c r="O95" s="39" t="s">
        <v>12906</v>
      </c>
      <c r="P95" s="39" t="s">
        <v>13314</v>
      </c>
      <c r="Q95" s="39" t="s">
        <v>12852</v>
      </c>
      <c r="R95" s="39" t="s">
        <v>12808</v>
      </c>
      <c r="S95" s="39" t="s">
        <v>12810</v>
      </c>
      <c r="T95" s="39" t="s">
        <v>12811</v>
      </c>
    </row>
    <row r="96" spans="1:20" x14ac:dyDescent="0.3">
      <c r="A96">
        <v>95</v>
      </c>
      <c r="B96" s="1">
        <v>45804.586956018517</v>
      </c>
      <c r="C96" s="1">
        <v>45804.597384259258</v>
      </c>
      <c r="D96" s="39" t="s">
        <v>365</v>
      </c>
      <c r="E96" s="39" t="s">
        <v>366</v>
      </c>
      <c r="F96" s="39" t="s">
        <v>366</v>
      </c>
      <c r="G96">
        <v>11</v>
      </c>
      <c r="H96">
        <v>9</v>
      </c>
      <c r="I96" s="39" t="s">
        <v>13315</v>
      </c>
      <c r="J96" s="39" t="s">
        <v>13316</v>
      </c>
      <c r="K96" s="39" t="s">
        <v>13317</v>
      </c>
      <c r="L96" s="39" t="s">
        <v>13318</v>
      </c>
      <c r="M96" s="39" t="s">
        <v>12804</v>
      </c>
      <c r="N96" s="39" t="s">
        <v>13319</v>
      </c>
      <c r="O96" s="39" t="s">
        <v>13320</v>
      </c>
      <c r="P96" s="39" t="s">
        <v>12859</v>
      </c>
      <c r="Q96" s="39" t="s">
        <v>12808</v>
      </c>
      <c r="R96" s="39" t="s">
        <v>12809</v>
      </c>
      <c r="S96" s="39" t="s">
        <v>12810</v>
      </c>
      <c r="T96" s="39" t="s">
        <v>12811</v>
      </c>
    </row>
    <row r="97" spans="1:20" x14ac:dyDescent="0.3">
      <c r="A97">
        <v>96</v>
      </c>
      <c r="B97" s="1">
        <v>45804.58834490741</v>
      </c>
      <c r="C97" s="1">
        <v>45804.597719907404</v>
      </c>
      <c r="D97" s="39" t="s">
        <v>254</v>
      </c>
      <c r="E97" s="39" t="s">
        <v>255</v>
      </c>
      <c r="F97" s="39" t="s">
        <v>255</v>
      </c>
      <c r="G97">
        <v>11</v>
      </c>
      <c r="H97">
        <v>11</v>
      </c>
      <c r="I97" s="39" t="s">
        <v>13223</v>
      </c>
      <c r="J97" s="39" t="s">
        <v>13235</v>
      </c>
      <c r="K97" s="39" t="s">
        <v>13321</v>
      </c>
      <c r="L97" s="39" t="s">
        <v>13209</v>
      </c>
      <c r="M97" s="39" t="s">
        <v>12804</v>
      </c>
      <c r="N97" s="39" t="s">
        <v>13322</v>
      </c>
      <c r="O97" s="39" t="s">
        <v>13323</v>
      </c>
      <c r="P97" s="39" t="s">
        <v>13324</v>
      </c>
      <c r="Q97" s="39" t="s">
        <v>12808</v>
      </c>
      <c r="R97" s="39" t="s">
        <v>12809</v>
      </c>
      <c r="S97" s="39" t="s">
        <v>12810</v>
      </c>
      <c r="T97" s="39" t="s">
        <v>12811</v>
      </c>
    </row>
    <row r="98" spans="1:20" x14ac:dyDescent="0.3">
      <c r="A98">
        <v>97</v>
      </c>
      <c r="B98" s="1">
        <v>45804.58761574074</v>
      </c>
      <c r="C98" s="1">
        <v>45804.597893518519</v>
      </c>
      <c r="D98" s="39" t="s">
        <v>122</v>
      </c>
      <c r="E98" s="39" t="s">
        <v>123</v>
      </c>
      <c r="F98" s="39" t="s">
        <v>6777</v>
      </c>
      <c r="G98">
        <v>11</v>
      </c>
      <c r="H98">
        <v>21</v>
      </c>
      <c r="I98" s="39" t="s">
        <v>13325</v>
      </c>
      <c r="J98" s="39" t="s">
        <v>13326</v>
      </c>
      <c r="K98" s="39" t="s">
        <v>13327</v>
      </c>
      <c r="L98" s="39" t="s">
        <v>13328</v>
      </c>
      <c r="M98" s="39" t="s">
        <v>12804</v>
      </c>
      <c r="N98" s="39" t="s">
        <v>13329</v>
      </c>
      <c r="O98" s="39" t="s">
        <v>13330</v>
      </c>
      <c r="P98" s="39" t="s">
        <v>13331</v>
      </c>
      <c r="Q98" s="39" t="s">
        <v>12810</v>
      </c>
      <c r="R98" s="39" t="s">
        <v>12852</v>
      </c>
      <c r="S98" s="39" t="s">
        <v>12810</v>
      </c>
      <c r="T98" s="39" t="s">
        <v>12811</v>
      </c>
    </row>
    <row r="99" spans="1:20" x14ac:dyDescent="0.3">
      <c r="A99">
        <v>98</v>
      </c>
      <c r="B99" s="1">
        <v>45804.592245370368</v>
      </c>
      <c r="C99" s="1">
        <v>45804.598113425927</v>
      </c>
      <c r="D99" s="39" t="s">
        <v>6809</v>
      </c>
      <c r="E99" s="39" t="s">
        <v>6810</v>
      </c>
      <c r="F99" s="39" t="s">
        <v>6810</v>
      </c>
      <c r="G99">
        <v>11</v>
      </c>
      <c r="H99">
        <v>19</v>
      </c>
      <c r="I99" s="39" t="s">
        <v>13332</v>
      </c>
      <c r="J99" s="39" t="s">
        <v>13333</v>
      </c>
      <c r="K99" s="39" t="s">
        <v>13334</v>
      </c>
      <c r="L99" s="39" t="s">
        <v>13335</v>
      </c>
      <c r="M99" s="39" t="s">
        <v>12804</v>
      </c>
      <c r="N99" s="39" t="s">
        <v>13336</v>
      </c>
      <c r="O99" s="39" t="s">
        <v>12806</v>
      </c>
      <c r="P99" s="39" t="s">
        <v>12980</v>
      </c>
      <c r="Q99" s="39" t="s">
        <v>12808</v>
      </c>
      <c r="R99" s="39" t="s">
        <v>12809</v>
      </c>
      <c r="S99" s="39" t="s">
        <v>12810</v>
      </c>
      <c r="T99" s="39" t="s">
        <v>12811</v>
      </c>
    </row>
    <row r="100" spans="1:20" x14ac:dyDescent="0.3">
      <c r="A100">
        <v>99</v>
      </c>
      <c r="B100" s="1">
        <v>45804.587175925924</v>
      </c>
      <c r="C100" s="1">
        <v>45804.598182870373</v>
      </c>
      <c r="D100" s="39" t="s">
        <v>458</v>
      </c>
      <c r="E100" s="39" t="s">
        <v>459</v>
      </c>
      <c r="F100" s="39" t="s">
        <v>459</v>
      </c>
      <c r="G100">
        <v>11</v>
      </c>
      <c r="H100">
        <v>4</v>
      </c>
      <c r="I100" s="39" t="s">
        <v>13337</v>
      </c>
      <c r="J100" s="39" t="s">
        <v>13338</v>
      </c>
      <c r="K100" s="39" t="s">
        <v>13182</v>
      </c>
      <c r="L100" s="39" t="s">
        <v>13189</v>
      </c>
      <c r="M100" s="39" t="s">
        <v>12804</v>
      </c>
      <c r="N100" s="39" t="s">
        <v>13329</v>
      </c>
      <c r="O100" s="39" t="s">
        <v>13339</v>
      </c>
      <c r="P100" s="39" t="s">
        <v>13314</v>
      </c>
      <c r="Q100" s="39" t="s">
        <v>12810</v>
      </c>
      <c r="R100" s="39" t="s">
        <v>12811</v>
      </c>
      <c r="S100" s="39" t="s">
        <v>12852</v>
      </c>
      <c r="T100" s="39" t="s">
        <v>12811</v>
      </c>
    </row>
    <row r="101" spans="1:20" x14ac:dyDescent="0.3">
      <c r="A101">
        <v>100</v>
      </c>
      <c r="B101" s="1">
        <v>45804.586759259262</v>
      </c>
      <c r="C101" s="1">
        <v>45804.599259259259</v>
      </c>
      <c r="D101" s="39" t="s">
        <v>181</v>
      </c>
      <c r="E101" s="39" t="s">
        <v>182</v>
      </c>
      <c r="F101" s="39" t="s">
        <v>182</v>
      </c>
      <c r="G101">
        <v>11</v>
      </c>
      <c r="H101">
        <v>30</v>
      </c>
      <c r="I101" s="39" t="s">
        <v>13311</v>
      </c>
      <c r="J101" s="39" t="s">
        <v>13224</v>
      </c>
      <c r="K101" s="39" t="s">
        <v>13340</v>
      </c>
      <c r="L101" s="39" t="s">
        <v>12910</v>
      </c>
      <c r="M101" s="39" t="s">
        <v>12804</v>
      </c>
      <c r="N101" s="39" t="s">
        <v>13341</v>
      </c>
      <c r="O101" s="39" t="s">
        <v>13342</v>
      </c>
      <c r="P101" s="39" t="s">
        <v>13314</v>
      </c>
      <c r="Q101" s="39" t="s">
        <v>12811</v>
      </c>
      <c r="R101" s="39" t="s">
        <v>12808</v>
      </c>
      <c r="S101" s="39" t="s">
        <v>12852</v>
      </c>
      <c r="T101" s="39" t="s">
        <v>12810</v>
      </c>
    </row>
    <row r="102" spans="1:20" x14ac:dyDescent="0.3">
      <c r="A102">
        <v>101</v>
      </c>
      <c r="B102" s="1">
        <v>45804.586863425924</v>
      </c>
      <c r="C102" s="1">
        <v>45804.600023148145</v>
      </c>
      <c r="D102" s="39" t="s">
        <v>304</v>
      </c>
      <c r="E102" s="39" t="s">
        <v>305</v>
      </c>
      <c r="F102" s="39" t="s">
        <v>306</v>
      </c>
      <c r="G102">
        <v>11</v>
      </c>
      <c r="H102">
        <v>17</v>
      </c>
      <c r="I102" s="39" t="s">
        <v>13343</v>
      </c>
      <c r="J102" s="39" t="s">
        <v>12887</v>
      </c>
      <c r="K102" s="39" t="s">
        <v>13344</v>
      </c>
      <c r="L102" s="39" t="s">
        <v>13209</v>
      </c>
      <c r="M102" s="39" t="s">
        <v>12804</v>
      </c>
      <c r="N102" s="39" t="s">
        <v>13341</v>
      </c>
      <c r="O102" s="39" t="s">
        <v>13342</v>
      </c>
      <c r="P102" s="39" t="s">
        <v>13314</v>
      </c>
      <c r="Q102" s="39" t="s">
        <v>12811</v>
      </c>
      <c r="R102" s="39" t="s">
        <v>12810</v>
      </c>
      <c r="S102" s="39" t="s">
        <v>12811</v>
      </c>
      <c r="T102" s="39" t="s">
        <v>12852</v>
      </c>
    </row>
    <row r="103" spans="1:20" x14ac:dyDescent="0.3">
      <c r="A103">
        <v>102</v>
      </c>
      <c r="B103" s="1">
        <v>45804.737060185187</v>
      </c>
      <c r="C103" s="1">
        <v>45804.748136574075</v>
      </c>
      <c r="D103" s="39" t="s">
        <v>468</v>
      </c>
      <c r="E103" s="39" t="s">
        <v>469</v>
      </c>
      <c r="F103" s="39" t="s">
        <v>470</v>
      </c>
      <c r="G103">
        <v>10</v>
      </c>
      <c r="H103">
        <v>10</v>
      </c>
      <c r="I103" s="39" t="s">
        <v>13345</v>
      </c>
      <c r="J103" s="39" t="s">
        <v>13346</v>
      </c>
      <c r="K103" s="39" t="s">
        <v>13347</v>
      </c>
      <c r="L103" s="39" t="s">
        <v>13348</v>
      </c>
      <c r="M103" s="39" t="s">
        <v>12804</v>
      </c>
      <c r="N103" s="39" t="s">
        <v>13222</v>
      </c>
      <c r="O103" s="39" t="s">
        <v>13349</v>
      </c>
      <c r="P103" s="39" t="s">
        <v>13350</v>
      </c>
      <c r="Q103" s="39" t="s">
        <v>12808</v>
      </c>
      <c r="R103" s="39" t="s">
        <v>12809</v>
      </c>
      <c r="S103" s="39" t="s">
        <v>12810</v>
      </c>
      <c r="T103" s="39" t="s">
        <v>12811</v>
      </c>
    </row>
    <row r="104" spans="1:20" x14ac:dyDescent="0.3">
      <c r="A104">
        <v>103</v>
      </c>
      <c r="B104" s="1">
        <v>45804.884421296294</v>
      </c>
      <c r="C104" s="1">
        <v>45804.884513888886</v>
      </c>
      <c r="D104" s="39" t="s">
        <v>761</v>
      </c>
      <c r="E104" s="39" t="s">
        <v>762</v>
      </c>
      <c r="F104" s="39" t="s">
        <v>762</v>
      </c>
      <c r="G104">
        <v>10</v>
      </c>
      <c r="H104">
        <v>21</v>
      </c>
      <c r="I104" s="39" t="s">
        <v>13311</v>
      </c>
      <c r="J104" s="39" t="s">
        <v>13351</v>
      </c>
      <c r="K104" s="39" t="s">
        <v>12820</v>
      </c>
      <c r="L104" s="39" t="s">
        <v>13352</v>
      </c>
      <c r="M104" s="39" t="s">
        <v>12804</v>
      </c>
      <c r="N104" s="39" t="s">
        <v>13329</v>
      </c>
      <c r="O104" s="39" t="s">
        <v>13353</v>
      </c>
      <c r="P104" s="39" t="s">
        <v>12930</v>
      </c>
      <c r="Q104" s="39" t="s">
        <v>12808</v>
      </c>
      <c r="R104" s="39" t="s">
        <v>12809</v>
      </c>
      <c r="S104" s="39" t="s">
        <v>12810</v>
      </c>
      <c r="T104" s="39" t="s">
        <v>12811</v>
      </c>
    </row>
    <row r="105" spans="1:20" x14ac:dyDescent="0.3">
      <c r="A105">
        <v>104</v>
      </c>
      <c r="B105" s="1">
        <v>45804.886261574073</v>
      </c>
      <c r="C105" s="1">
        <v>45804.890856481485</v>
      </c>
      <c r="D105" s="39" t="s">
        <v>558</v>
      </c>
      <c r="E105" s="39" t="s">
        <v>559</v>
      </c>
      <c r="F105" s="39" t="s">
        <v>559</v>
      </c>
      <c r="G105">
        <v>10</v>
      </c>
      <c r="H105">
        <v>8</v>
      </c>
      <c r="I105" s="39" t="s">
        <v>13354</v>
      </c>
      <c r="J105" s="39" t="s">
        <v>13355</v>
      </c>
      <c r="K105" s="39" t="s">
        <v>13356</v>
      </c>
      <c r="L105" s="39" t="s">
        <v>13357</v>
      </c>
      <c r="M105" s="39" t="s">
        <v>12927</v>
      </c>
      <c r="N105" s="39" t="s">
        <v>13358</v>
      </c>
      <c r="O105" s="39" t="s">
        <v>13359</v>
      </c>
      <c r="P105" s="39" t="s">
        <v>13360</v>
      </c>
      <c r="Q105" s="39" t="s">
        <v>12808</v>
      </c>
      <c r="R105" s="39" t="s">
        <v>12809</v>
      </c>
      <c r="S105" s="39" t="s">
        <v>12810</v>
      </c>
      <c r="T105" s="39" t="s">
        <v>12811</v>
      </c>
    </row>
    <row r="106" spans="1:20" x14ac:dyDescent="0.3">
      <c r="A106">
        <v>105</v>
      </c>
      <c r="B106" s="1">
        <v>45804.902881944443</v>
      </c>
      <c r="C106" s="1">
        <v>45804.914513888885</v>
      </c>
      <c r="D106" s="39" t="s">
        <v>682</v>
      </c>
      <c r="E106" s="39" t="s">
        <v>683</v>
      </c>
      <c r="F106" s="39" t="s">
        <v>683</v>
      </c>
      <c r="G106">
        <v>10</v>
      </c>
      <c r="H106">
        <v>25</v>
      </c>
      <c r="I106" s="39" t="s">
        <v>13040</v>
      </c>
      <c r="J106" s="39" t="s">
        <v>13361</v>
      </c>
      <c r="K106" s="39" t="s">
        <v>13362</v>
      </c>
      <c r="L106" s="39" t="s">
        <v>13363</v>
      </c>
      <c r="M106" s="39" t="s">
        <v>12804</v>
      </c>
      <c r="N106" s="39" t="s">
        <v>13364</v>
      </c>
      <c r="O106" s="39" t="s">
        <v>13365</v>
      </c>
      <c r="P106" s="39" t="s">
        <v>13366</v>
      </c>
      <c r="Q106" s="39" t="s">
        <v>12808</v>
      </c>
      <c r="R106" s="39" t="s">
        <v>12809</v>
      </c>
      <c r="S106" s="39" t="s">
        <v>12810</v>
      </c>
      <c r="T106" s="39" t="s">
        <v>12811</v>
      </c>
    </row>
    <row r="107" spans="1:20" x14ac:dyDescent="0.3">
      <c r="A107">
        <v>106</v>
      </c>
      <c r="B107" s="1">
        <v>45804.928425925929</v>
      </c>
      <c r="C107" s="1">
        <v>45804.929965277777</v>
      </c>
      <c r="D107" s="39" t="s">
        <v>734</v>
      </c>
      <c r="E107" s="39" t="s">
        <v>735</v>
      </c>
      <c r="F107" s="39" t="s">
        <v>735</v>
      </c>
      <c r="G107">
        <v>10</v>
      </c>
      <c r="H107">
        <v>39</v>
      </c>
      <c r="I107" s="39" t="s">
        <v>13367</v>
      </c>
      <c r="J107" s="39" t="s">
        <v>13368</v>
      </c>
      <c r="K107" s="39" t="s">
        <v>13182</v>
      </c>
      <c r="L107" s="39" t="s">
        <v>12910</v>
      </c>
      <c r="M107" s="39" t="s">
        <v>12804</v>
      </c>
      <c r="N107" s="39" t="s">
        <v>13222</v>
      </c>
      <c r="O107" s="39" t="s">
        <v>13016</v>
      </c>
      <c r="P107" s="39" t="s">
        <v>13369</v>
      </c>
      <c r="Q107" s="39" t="s">
        <v>12808</v>
      </c>
      <c r="R107" s="39" t="s">
        <v>12810</v>
      </c>
      <c r="S107" s="39" t="s">
        <v>12809</v>
      </c>
      <c r="T107" s="39" t="s">
        <v>12811</v>
      </c>
    </row>
    <row r="108" spans="1:20" x14ac:dyDescent="0.3">
      <c r="A108">
        <v>107</v>
      </c>
      <c r="B108" s="1">
        <v>45804.925844907404</v>
      </c>
      <c r="C108" s="1">
        <v>45804.941400462965</v>
      </c>
      <c r="D108" s="39" t="s">
        <v>511</v>
      </c>
      <c r="E108" s="39" t="s">
        <v>512</v>
      </c>
      <c r="F108" s="39" t="s">
        <v>512</v>
      </c>
      <c r="G108">
        <v>10</v>
      </c>
      <c r="H108">
        <v>16</v>
      </c>
      <c r="I108" s="39" t="s">
        <v>13370</v>
      </c>
      <c r="J108" s="39" t="s">
        <v>13371</v>
      </c>
      <c r="K108" s="39" t="s">
        <v>12921</v>
      </c>
      <c r="L108" s="39" t="s">
        <v>13372</v>
      </c>
      <c r="M108" s="39" t="s">
        <v>12804</v>
      </c>
      <c r="N108" s="39" t="s">
        <v>13373</v>
      </c>
      <c r="O108" s="39" t="s">
        <v>13374</v>
      </c>
      <c r="P108" s="39" t="s">
        <v>13375</v>
      </c>
      <c r="Q108" s="39" t="s">
        <v>12808</v>
      </c>
      <c r="R108" s="39" t="s">
        <v>12809</v>
      </c>
      <c r="S108" s="39" t="s">
        <v>12810</v>
      </c>
      <c r="T108" s="39" t="s">
        <v>12811</v>
      </c>
    </row>
    <row r="109" spans="1:20" x14ac:dyDescent="0.3">
      <c r="A109">
        <v>108</v>
      </c>
      <c r="B109" s="1">
        <v>45805.368634259263</v>
      </c>
      <c r="C109" s="1">
        <v>45805.372800925928</v>
      </c>
      <c r="D109" s="39" t="s">
        <v>592</v>
      </c>
      <c r="E109" s="39" t="s">
        <v>593</v>
      </c>
      <c r="F109" s="39" t="s">
        <v>594</v>
      </c>
      <c r="G109">
        <v>10</v>
      </c>
      <c r="H109">
        <v>4</v>
      </c>
      <c r="I109" s="39" t="s">
        <v>13223</v>
      </c>
      <c r="J109" s="39" t="s">
        <v>13376</v>
      </c>
      <c r="K109" s="39" t="s">
        <v>13377</v>
      </c>
      <c r="L109" s="39" t="s">
        <v>13378</v>
      </c>
      <c r="M109" s="39" t="s">
        <v>12804</v>
      </c>
      <c r="N109" s="39" t="s">
        <v>13379</v>
      </c>
      <c r="O109" s="39" t="s">
        <v>13380</v>
      </c>
      <c r="P109" s="39" t="s">
        <v>13381</v>
      </c>
      <c r="Q109" s="39" t="s">
        <v>12810</v>
      </c>
      <c r="R109" s="39" t="s">
        <v>12809</v>
      </c>
      <c r="S109" s="39" t="s">
        <v>12808</v>
      </c>
      <c r="T109" s="39" t="s">
        <v>12811</v>
      </c>
    </row>
    <row r="110" spans="1:20" x14ac:dyDescent="0.3">
      <c r="A110">
        <v>109</v>
      </c>
      <c r="B110" s="1">
        <v>45805.369930555556</v>
      </c>
      <c r="C110" s="1">
        <v>45805.375740740739</v>
      </c>
      <c r="D110" s="39" t="s">
        <v>659</v>
      </c>
      <c r="E110" s="39" t="s">
        <v>660</v>
      </c>
      <c r="F110" s="39" t="s">
        <v>5019</v>
      </c>
      <c r="G110">
        <v>10</v>
      </c>
      <c r="H110">
        <v>19</v>
      </c>
      <c r="I110" s="39" t="s">
        <v>13382</v>
      </c>
      <c r="J110" s="39" t="s">
        <v>13383</v>
      </c>
      <c r="K110" s="39" t="s">
        <v>12887</v>
      </c>
      <c r="L110" s="39" t="s">
        <v>13384</v>
      </c>
      <c r="M110" s="39" t="s">
        <v>12927</v>
      </c>
      <c r="N110" s="39" t="s">
        <v>13385</v>
      </c>
      <c r="O110" s="39" t="s">
        <v>13386</v>
      </c>
      <c r="P110" s="39" t="s">
        <v>13387</v>
      </c>
      <c r="Q110" s="39" t="s">
        <v>12808</v>
      </c>
      <c r="R110" s="39" t="s">
        <v>12809</v>
      </c>
      <c r="S110" s="39" t="s">
        <v>12810</v>
      </c>
      <c r="T110" s="39" t="s">
        <v>12811</v>
      </c>
    </row>
    <row r="111" spans="1:20" x14ac:dyDescent="0.3">
      <c r="A111">
        <v>110</v>
      </c>
      <c r="B111" s="1">
        <v>45805.374236111114</v>
      </c>
      <c r="C111" s="1">
        <v>45805.3825462963</v>
      </c>
      <c r="D111" s="39" t="s">
        <v>713</v>
      </c>
      <c r="E111" s="39" t="s">
        <v>714</v>
      </c>
      <c r="F111" s="39" t="s">
        <v>714</v>
      </c>
      <c r="G111">
        <v>10</v>
      </c>
      <c r="H111">
        <v>24</v>
      </c>
      <c r="I111" s="39" t="s">
        <v>13311</v>
      </c>
      <c r="J111" s="39" t="s">
        <v>13388</v>
      </c>
      <c r="K111" s="39" t="s">
        <v>13389</v>
      </c>
      <c r="L111" s="39" t="s">
        <v>13390</v>
      </c>
      <c r="M111" s="39" t="s">
        <v>12804</v>
      </c>
      <c r="N111" s="39" t="s">
        <v>13391</v>
      </c>
      <c r="O111" s="39" t="s">
        <v>12959</v>
      </c>
      <c r="P111" s="39" t="s">
        <v>12980</v>
      </c>
      <c r="Q111" s="39" t="s">
        <v>12808</v>
      </c>
      <c r="R111" s="39" t="s">
        <v>12809</v>
      </c>
      <c r="S111" s="39" t="s">
        <v>12810</v>
      </c>
      <c r="T111" s="39" t="s">
        <v>12811</v>
      </c>
    </row>
    <row r="112" spans="1:20" x14ac:dyDescent="0.3">
      <c r="A112">
        <v>111</v>
      </c>
      <c r="B112" s="1">
        <v>45805.37400462963</v>
      </c>
      <c r="C112" s="1">
        <v>45805.382557870369</v>
      </c>
      <c r="D112" s="39" t="s">
        <v>829</v>
      </c>
      <c r="E112" s="39" t="s">
        <v>830</v>
      </c>
      <c r="F112" s="39" t="s">
        <v>830</v>
      </c>
      <c r="G112">
        <v>10</v>
      </c>
      <c r="H112">
        <v>34</v>
      </c>
      <c r="I112" s="39" t="s">
        <v>12914</v>
      </c>
      <c r="J112" s="39" t="s">
        <v>13392</v>
      </c>
      <c r="K112" s="39" t="s">
        <v>13393</v>
      </c>
      <c r="L112" s="39" t="s">
        <v>13394</v>
      </c>
      <c r="M112" s="39" t="s">
        <v>12804</v>
      </c>
      <c r="N112" s="39" t="s">
        <v>13395</v>
      </c>
      <c r="O112" s="39" t="s">
        <v>12806</v>
      </c>
      <c r="P112" s="39" t="s">
        <v>12980</v>
      </c>
      <c r="Q112" s="39" t="s">
        <v>12808</v>
      </c>
      <c r="R112" s="39" t="s">
        <v>12809</v>
      </c>
      <c r="S112" s="39" t="s">
        <v>12810</v>
      </c>
      <c r="T112" s="39" t="s">
        <v>12811</v>
      </c>
    </row>
    <row r="113" spans="1:20" x14ac:dyDescent="0.3">
      <c r="A113">
        <v>112</v>
      </c>
      <c r="B113" s="1">
        <v>45805.373981481483</v>
      </c>
      <c r="C113" s="1">
        <v>45805.382604166669</v>
      </c>
      <c r="D113" s="39" t="s">
        <v>741</v>
      </c>
      <c r="E113" s="39" t="s">
        <v>742</v>
      </c>
      <c r="F113" s="39" t="s">
        <v>742</v>
      </c>
      <c r="G113">
        <v>10</v>
      </c>
      <c r="H113">
        <v>36</v>
      </c>
      <c r="I113" s="39" t="s">
        <v>13396</v>
      </c>
      <c r="J113" s="39" t="s">
        <v>13397</v>
      </c>
      <c r="K113" s="39" t="s">
        <v>13398</v>
      </c>
      <c r="L113" s="39" t="s">
        <v>13399</v>
      </c>
      <c r="M113" s="39" t="s">
        <v>12804</v>
      </c>
      <c r="N113" s="39" t="s">
        <v>13400</v>
      </c>
      <c r="O113" s="39" t="s">
        <v>13401</v>
      </c>
      <c r="P113" s="39" t="s">
        <v>12980</v>
      </c>
      <c r="Q113" s="39" t="s">
        <v>12808</v>
      </c>
      <c r="R113" s="39" t="s">
        <v>12809</v>
      </c>
      <c r="S113" s="39" t="s">
        <v>12810</v>
      </c>
      <c r="T113" s="39" t="s">
        <v>12811</v>
      </c>
    </row>
    <row r="114" spans="1:20" x14ac:dyDescent="0.3">
      <c r="A114">
        <v>113</v>
      </c>
      <c r="B114" s="1">
        <v>45805.366099537037</v>
      </c>
      <c r="C114" s="1">
        <v>45805.382708333331</v>
      </c>
      <c r="D114" s="39" t="s">
        <v>799</v>
      </c>
      <c r="E114" s="39" t="s">
        <v>800</v>
      </c>
      <c r="F114" s="39" t="s">
        <v>800</v>
      </c>
      <c r="G114">
        <v>10</v>
      </c>
      <c r="H114">
        <v>38</v>
      </c>
      <c r="I114" s="39" t="s">
        <v>13311</v>
      </c>
      <c r="J114" s="39" t="s">
        <v>13402</v>
      </c>
      <c r="K114" s="39" t="s">
        <v>12820</v>
      </c>
      <c r="L114" s="39" t="s">
        <v>12910</v>
      </c>
      <c r="M114" s="39" t="s">
        <v>12804</v>
      </c>
      <c r="N114" s="39" t="s">
        <v>12822</v>
      </c>
      <c r="O114" s="39" t="s">
        <v>12959</v>
      </c>
      <c r="P114" s="39" t="s">
        <v>12980</v>
      </c>
      <c r="Q114" s="39" t="s">
        <v>12808</v>
      </c>
      <c r="R114" s="39" t="s">
        <v>12809</v>
      </c>
      <c r="S114" s="39" t="s">
        <v>12810</v>
      </c>
      <c r="T114" s="39" t="s">
        <v>12811</v>
      </c>
    </row>
    <row r="115" spans="1:20" x14ac:dyDescent="0.3">
      <c r="A115">
        <v>114</v>
      </c>
      <c r="B115" s="1">
        <v>45805.388969907406</v>
      </c>
      <c r="C115" s="1">
        <v>45805.40483796296</v>
      </c>
      <c r="D115" s="39" t="s">
        <v>549</v>
      </c>
      <c r="E115" s="39" t="s">
        <v>550</v>
      </c>
      <c r="F115" s="39" t="s">
        <v>550</v>
      </c>
      <c r="G115">
        <v>10</v>
      </c>
      <c r="H115">
        <v>26</v>
      </c>
      <c r="I115" s="39" t="s">
        <v>13268</v>
      </c>
      <c r="J115" s="39" t="s">
        <v>13224</v>
      </c>
      <c r="K115" s="39" t="s">
        <v>13403</v>
      </c>
      <c r="L115" s="39" t="s">
        <v>13404</v>
      </c>
      <c r="M115" s="39" t="s">
        <v>12804</v>
      </c>
      <c r="N115" s="39" t="s">
        <v>13405</v>
      </c>
      <c r="O115" s="39" t="s">
        <v>13406</v>
      </c>
      <c r="P115" s="39" t="s">
        <v>13407</v>
      </c>
      <c r="Q115" s="39" t="s">
        <v>12808</v>
      </c>
      <c r="R115" s="39" t="s">
        <v>12809</v>
      </c>
      <c r="S115" s="39" t="s">
        <v>12810</v>
      </c>
      <c r="T115" s="39" t="s">
        <v>12811</v>
      </c>
    </row>
    <row r="116" spans="1:20" x14ac:dyDescent="0.3">
      <c r="A116">
        <v>115</v>
      </c>
      <c r="B116" s="1">
        <v>45805.389201388891</v>
      </c>
      <c r="C116" s="1">
        <v>45805.405439814815</v>
      </c>
      <c r="D116" s="39" t="s">
        <v>520</v>
      </c>
      <c r="E116" s="39" t="s">
        <v>521</v>
      </c>
      <c r="F116" s="39" t="s">
        <v>521</v>
      </c>
      <c r="G116">
        <v>10</v>
      </c>
      <c r="H116">
        <v>27</v>
      </c>
      <c r="I116" s="39" t="s">
        <v>13408</v>
      </c>
      <c r="J116" s="39" t="s">
        <v>13409</v>
      </c>
      <c r="K116" s="39" t="s">
        <v>13410</v>
      </c>
      <c r="L116" s="39" t="s">
        <v>13257</v>
      </c>
      <c r="M116" s="39" t="s">
        <v>12804</v>
      </c>
      <c r="N116" s="39" t="s">
        <v>13411</v>
      </c>
      <c r="O116" s="39" t="s">
        <v>13412</v>
      </c>
      <c r="P116" s="39" t="s">
        <v>13413</v>
      </c>
      <c r="Q116" s="39" t="s">
        <v>12808</v>
      </c>
      <c r="R116" s="39" t="s">
        <v>12810</v>
      </c>
      <c r="S116" s="39" t="s">
        <v>12809</v>
      </c>
      <c r="T116" s="39" t="s">
        <v>12811</v>
      </c>
    </row>
    <row r="117" spans="1:20" x14ac:dyDescent="0.3">
      <c r="A117">
        <v>116</v>
      </c>
      <c r="B117" s="1">
        <v>45805.480462962965</v>
      </c>
      <c r="C117" s="1">
        <v>45805.48646990741</v>
      </c>
      <c r="D117" s="39" t="s">
        <v>818</v>
      </c>
      <c r="E117" s="39" t="s">
        <v>819</v>
      </c>
      <c r="F117" s="39" t="s">
        <v>819</v>
      </c>
      <c r="G117">
        <v>10</v>
      </c>
      <c r="H117">
        <v>1</v>
      </c>
      <c r="I117" s="39" t="s">
        <v>13311</v>
      </c>
      <c r="J117" s="39" t="s">
        <v>13414</v>
      </c>
      <c r="K117" s="39" t="s">
        <v>12820</v>
      </c>
      <c r="L117" s="39" t="s">
        <v>13415</v>
      </c>
      <c r="M117" s="39" t="s">
        <v>12804</v>
      </c>
      <c r="N117" s="39" t="s">
        <v>13416</v>
      </c>
      <c r="O117" s="39" t="s">
        <v>13417</v>
      </c>
      <c r="P117" s="39" t="s">
        <v>13418</v>
      </c>
      <c r="Q117" s="39" t="s">
        <v>12808</v>
      </c>
      <c r="R117" s="39" t="s">
        <v>12809</v>
      </c>
      <c r="S117" s="39" t="s">
        <v>12810</v>
      </c>
      <c r="T117" s="39" t="s">
        <v>12811</v>
      </c>
    </row>
    <row r="118" spans="1:20" x14ac:dyDescent="0.3">
      <c r="A118">
        <v>117</v>
      </c>
      <c r="B118" s="1">
        <v>45805.584120370368</v>
      </c>
      <c r="C118" s="1">
        <v>45805.589687500003</v>
      </c>
      <c r="D118" s="39" t="s">
        <v>500</v>
      </c>
      <c r="E118" s="39" t="s">
        <v>501</v>
      </c>
      <c r="F118" s="39" t="s">
        <v>501</v>
      </c>
      <c r="G118">
        <v>10</v>
      </c>
      <c r="H118">
        <v>2</v>
      </c>
      <c r="I118" s="39" t="s">
        <v>12867</v>
      </c>
      <c r="J118" s="39" t="s">
        <v>13419</v>
      </c>
      <c r="K118" s="39" t="s">
        <v>13377</v>
      </c>
      <c r="L118" s="39" t="s">
        <v>13378</v>
      </c>
      <c r="M118" s="39" t="s">
        <v>12804</v>
      </c>
      <c r="N118" s="39" t="s">
        <v>13420</v>
      </c>
      <c r="O118" s="39" t="s">
        <v>12806</v>
      </c>
      <c r="P118" s="39" t="s">
        <v>13421</v>
      </c>
      <c r="Q118" s="39" t="s">
        <v>12808</v>
      </c>
      <c r="R118" s="39" t="s">
        <v>12809</v>
      </c>
      <c r="S118" s="39" t="s">
        <v>12811</v>
      </c>
      <c r="T118" s="39" t="s">
        <v>12811</v>
      </c>
    </row>
    <row r="119" spans="1:20" x14ac:dyDescent="0.3">
      <c r="A119">
        <v>118</v>
      </c>
      <c r="B119" s="1">
        <v>45805.581354166665</v>
      </c>
      <c r="C119" s="1">
        <v>45805.60359953704</v>
      </c>
      <c r="D119" s="39" t="s">
        <v>538</v>
      </c>
      <c r="E119" s="39" t="s">
        <v>539</v>
      </c>
      <c r="F119" s="39" t="s">
        <v>539</v>
      </c>
      <c r="G119">
        <v>10</v>
      </c>
      <c r="H119">
        <v>32</v>
      </c>
      <c r="I119" s="39" t="s">
        <v>13422</v>
      </c>
      <c r="J119" s="39" t="s">
        <v>13423</v>
      </c>
      <c r="K119" s="39" t="s">
        <v>13424</v>
      </c>
      <c r="L119" s="39" t="s">
        <v>12910</v>
      </c>
      <c r="M119" s="39" t="s">
        <v>12804</v>
      </c>
      <c r="N119" s="39" t="s">
        <v>13425</v>
      </c>
      <c r="O119" s="39" t="s">
        <v>13426</v>
      </c>
      <c r="P119" s="39" t="s">
        <v>13427</v>
      </c>
      <c r="Q119" s="39" t="s">
        <v>12808</v>
      </c>
      <c r="R119" s="39" t="s">
        <v>12809</v>
      </c>
      <c r="S119" s="39" t="s">
        <v>12810</v>
      </c>
      <c r="T119" s="39" t="s">
        <v>12811</v>
      </c>
    </row>
    <row r="120" spans="1:20" x14ac:dyDescent="0.3">
      <c r="A120">
        <v>119</v>
      </c>
      <c r="B120" s="1">
        <v>45805.690844907411</v>
      </c>
      <c r="C120" s="1">
        <v>45805.699699074074</v>
      </c>
      <c r="D120" s="39" t="s">
        <v>937</v>
      </c>
      <c r="E120" s="39" t="s">
        <v>938</v>
      </c>
      <c r="F120" s="39" t="s">
        <v>938</v>
      </c>
      <c r="G120">
        <v>2</v>
      </c>
      <c r="H120">
        <v>27</v>
      </c>
      <c r="I120" s="39" t="s">
        <v>4542</v>
      </c>
      <c r="J120" s="39" t="s">
        <v>13428</v>
      </c>
      <c r="K120" s="39" t="s">
        <v>13120</v>
      </c>
      <c r="L120" s="39" t="s">
        <v>13429</v>
      </c>
      <c r="M120" s="39" t="s">
        <v>12804</v>
      </c>
      <c r="N120" s="39" t="s">
        <v>13430</v>
      </c>
      <c r="O120" s="39" t="s">
        <v>13431</v>
      </c>
      <c r="P120" s="39" t="s">
        <v>13124</v>
      </c>
      <c r="Q120" s="39" t="s">
        <v>12808</v>
      </c>
      <c r="R120" s="39" t="s">
        <v>12809</v>
      </c>
      <c r="S120" s="39" t="s">
        <v>12810</v>
      </c>
      <c r="T120" s="39" t="s">
        <v>12811</v>
      </c>
    </row>
    <row r="121" spans="1:20" x14ac:dyDescent="0.3">
      <c r="A121">
        <v>120</v>
      </c>
      <c r="B121" s="1">
        <v>45805.852025462962</v>
      </c>
      <c r="C121" s="1">
        <v>45805.858923611115</v>
      </c>
      <c r="D121" s="39" t="s">
        <v>1097</v>
      </c>
      <c r="E121" s="39" t="s">
        <v>1098</v>
      </c>
      <c r="F121" s="39" t="s">
        <v>1098</v>
      </c>
      <c r="G121">
        <v>2</v>
      </c>
      <c r="H121">
        <v>12</v>
      </c>
      <c r="I121" s="39" t="s">
        <v>13432</v>
      </c>
      <c r="J121" s="39" t="s">
        <v>13433</v>
      </c>
      <c r="K121" s="39" t="s">
        <v>13434</v>
      </c>
      <c r="L121" s="39" t="s">
        <v>13148</v>
      </c>
      <c r="M121" s="39" t="s">
        <v>12804</v>
      </c>
      <c r="N121" s="39" t="s">
        <v>13435</v>
      </c>
      <c r="O121" s="39" t="s">
        <v>13436</v>
      </c>
      <c r="P121" s="39" t="s">
        <v>12973</v>
      </c>
      <c r="Q121" s="39" t="s">
        <v>12808</v>
      </c>
      <c r="R121" s="39" t="s">
        <v>12809</v>
      </c>
      <c r="S121" s="39" t="s">
        <v>12810</v>
      </c>
      <c r="T121" s="39" t="s">
        <v>12811</v>
      </c>
    </row>
    <row r="122" spans="1:20" x14ac:dyDescent="0.3">
      <c r="A122">
        <v>121</v>
      </c>
      <c r="B122" s="1">
        <v>45805.852372685185</v>
      </c>
      <c r="C122" s="1">
        <v>45805.860682870371</v>
      </c>
      <c r="D122" s="39" t="s">
        <v>1162</v>
      </c>
      <c r="E122" s="39" t="s">
        <v>1163</v>
      </c>
      <c r="F122" s="39" t="s">
        <v>5475</v>
      </c>
      <c r="G122">
        <v>2</v>
      </c>
      <c r="H122">
        <v>14</v>
      </c>
      <c r="I122" s="39" t="s">
        <v>13437</v>
      </c>
      <c r="J122" s="39" t="s">
        <v>13438</v>
      </c>
      <c r="K122" s="39" t="s">
        <v>13439</v>
      </c>
      <c r="L122" s="39" t="s">
        <v>13440</v>
      </c>
      <c r="M122" s="39" t="s">
        <v>12804</v>
      </c>
      <c r="N122" s="39" t="s">
        <v>13441</v>
      </c>
      <c r="O122" s="39" t="s">
        <v>13442</v>
      </c>
      <c r="P122" s="39" t="s">
        <v>13443</v>
      </c>
      <c r="Q122" s="39" t="s">
        <v>12808</v>
      </c>
      <c r="R122" s="39" t="s">
        <v>12809</v>
      </c>
      <c r="S122" s="39" t="s">
        <v>12810</v>
      </c>
      <c r="T122" s="39" t="s">
        <v>12811</v>
      </c>
    </row>
    <row r="123" spans="1:20" x14ac:dyDescent="0.3">
      <c r="A123">
        <v>122</v>
      </c>
      <c r="B123" s="1">
        <v>45805.858067129629</v>
      </c>
      <c r="C123" s="1">
        <v>45805.860775462963</v>
      </c>
      <c r="D123" s="39" t="s">
        <v>1172</v>
      </c>
      <c r="E123" s="39" t="s">
        <v>1173</v>
      </c>
      <c r="F123" s="39" t="s">
        <v>1173</v>
      </c>
      <c r="G123">
        <v>2</v>
      </c>
      <c r="H123">
        <v>10</v>
      </c>
      <c r="I123" s="39" t="s">
        <v>13113</v>
      </c>
      <c r="J123" s="39" t="s">
        <v>13114</v>
      </c>
      <c r="K123" s="39" t="s">
        <v>13115</v>
      </c>
      <c r="L123" s="39" t="s">
        <v>13444</v>
      </c>
      <c r="M123" s="39" t="s">
        <v>12804</v>
      </c>
      <c r="N123" s="39" t="s">
        <v>13445</v>
      </c>
      <c r="O123" s="39" t="s">
        <v>13118</v>
      </c>
      <c r="P123" s="39" t="s">
        <v>13446</v>
      </c>
      <c r="Q123" s="39" t="s">
        <v>12808</v>
      </c>
      <c r="R123" s="39" t="s">
        <v>12809</v>
      </c>
      <c r="S123" s="39" t="s">
        <v>12810</v>
      </c>
      <c r="T123" s="39" t="s">
        <v>12811</v>
      </c>
    </row>
    <row r="124" spans="1:20" x14ac:dyDescent="0.3">
      <c r="A124">
        <v>123</v>
      </c>
      <c r="B124" s="1">
        <v>45805.862881944442</v>
      </c>
      <c r="C124" s="1">
        <v>45805.87395833333</v>
      </c>
      <c r="D124" s="39" t="s">
        <v>1006</v>
      </c>
      <c r="E124" s="39" t="s">
        <v>1007</v>
      </c>
      <c r="F124" s="39" t="s">
        <v>1008</v>
      </c>
      <c r="G124">
        <v>2</v>
      </c>
      <c r="H124">
        <v>2</v>
      </c>
      <c r="I124" s="39" t="s">
        <v>13447</v>
      </c>
      <c r="J124" s="39" t="s">
        <v>13448</v>
      </c>
      <c r="K124" s="39" t="s">
        <v>13449</v>
      </c>
      <c r="L124" s="39" t="s">
        <v>12917</v>
      </c>
      <c r="M124" s="39" t="s">
        <v>12804</v>
      </c>
      <c r="N124" s="39" t="s">
        <v>13450</v>
      </c>
      <c r="O124" s="39" t="s">
        <v>13451</v>
      </c>
      <c r="P124" s="39" t="s">
        <v>13452</v>
      </c>
      <c r="Q124" s="39" t="s">
        <v>12811</v>
      </c>
      <c r="R124" s="39" t="s">
        <v>12809</v>
      </c>
      <c r="S124" s="39" t="s">
        <v>12810</v>
      </c>
      <c r="T124" s="39" t="s">
        <v>12808</v>
      </c>
    </row>
    <row r="125" spans="1:20" x14ac:dyDescent="0.3">
      <c r="A125">
        <v>124</v>
      </c>
      <c r="B125" s="1">
        <v>45805.907881944448</v>
      </c>
      <c r="C125" s="1">
        <v>45805.926793981482</v>
      </c>
      <c r="D125" s="39" t="s">
        <v>1304</v>
      </c>
      <c r="E125" s="39" t="s">
        <v>1305</v>
      </c>
      <c r="F125" s="39" t="s">
        <v>13453</v>
      </c>
      <c r="G125">
        <v>1</v>
      </c>
      <c r="H125">
        <v>18</v>
      </c>
      <c r="I125" s="39" t="s">
        <v>13454</v>
      </c>
      <c r="J125" s="39" t="s">
        <v>13455</v>
      </c>
      <c r="K125" s="39" t="s">
        <v>13456</v>
      </c>
      <c r="L125" s="39" t="s">
        <v>13457</v>
      </c>
      <c r="M125" s="39" t="s">
        <v>12804</v>
      </c>
      <c r="N125" s="39" t="s">
        <v>13458</v>
      </c>
      <c r="O125" s="39" t="s">
        <v>13459</v>
      </c>
      <c r="P125" s="39" t="s">
        <v>12973</v>
      </c>
      <c r="Q125" s="39" t="s">
        <v>12852</v>
      </c>
      <c r="R125" s="39" t="s">
        <v>12809</v>
      </c>
      <c r="S125" s="39" t="s">
        <v>12810</v>
      </c>
      <c r="T125" s="39" t="s">
        <v>12811</v>
      </c>
    </row>
    <row r="126" spans="1:20" x14ac:dyDescent="0.3">
      <c r="A126">
        <v>125</v>
      </c>
      <c r="B126" s="1">
        <v>45806.350775462961</v>
      </c>
      <c r="C126" s="1">
        <v>45806.356793981482</v>
      </c>
      <c r="D126" s="39" t="s">
        <v>1242</v>
      </c>
      <c r="E126" s="39" t="s">
        <v>1243</v>
      </c>
      <c r="F126" s="39" t="s">
        <v>1244</v>
      </c>
      <c r="G126">
        <v>1</v>
      </c>
      <c r="H126">
        <v>11</v>
      </c>
      <c r="I126" s="39" t="s">
        <v>13460</v>
      </c>
      <c r="J126" s="39" t="s">
        <v>13461</v>
      </c>
      <c r="K126" s="39" t="s">
        <v>13462</v>
      </c>
      <c r="L126" s="39" t="s">
        <v>13463</v>
      </c>
      <c r="M126" s="39" t="s">
        <v>12804</v>
      </c>
      <c r="N126" s="39" t="s">
        <v>13464</v>
      </c>
      <c r="O126" s="39" t="s">
        <v>13465</v>
      </c>
      <c r="P126" s="39" t="s">
        <v>12980</v>
      </c>
      <c r="Q126" s="39" t="s">
        <v>12808</v>
      </c>
      <c r="R126" s="39" t="s">
        <v>12809</v>
      </c>
      <c r="S126" s="39" t="s">
        <v>12810</v>
      </c>
      <c r="T126" s="39" t="s">
        <v>12852</v>
      </c>
    </row>
    <row r="127" spans="1:20" x14ac:dyDescent="0.3">
      <c r="A127">
        <v>126</v>
      </c>
      <c r="B127" s="1">
        <v>45806.343726851854</v>
      </c>
      <c r="C127" s="1">
        <v>45806.357986111114</v>
      </c>
      <c r="D127" s="39" t="s">
        <v>1259</v>
      </c>
      <c r="E127" s="39" t="s">
        <v>1260</v>
      </c>
      <c r="F127" s="39" t="s">
        <v>1260</v>
      </c>
      <c r="G127">
        <v>1</v>
      </c>
      <c r="H127">
        <v>14</v>
      </c>
      <c r="I127" s="39" t="s">
        <v>13466</v>
      </c>
      <c r="J127" s="39" t="s">
        <v>13467</v>
      </c>
      <c r="K127" s="39" t="s">
        <v>13468</v>
      </c>
      <c r="L127" s="39" t="s">
        <v>13469</v>
      </c>
      <c r="M127" s="39" t="s">
        <v>12804</v>
      </c>
      <c r="N127" s="39" t="s">
        <v>13470</v>
      </c>
      <c r="O127" s="39" t="s">
        <v>13465</v>
      </c>
      <c r="P127" s="39" t="s">
        <v>13471</v>
      </c>
      <c r="Q127" s="39" t="s">
        <v>12808</v>
      </c>
      <c r="R127" s="39" t="s">
        <v>12809</v>
      </c>
      <c r="S127" s="39" t="s">
        <v>12810</v>
      </c>
      <c r="T127" s="39" t="s">
        <v>12811</v>
      </c>
    </row>
    <row r="128" spans="1:20" x14ac:dyDescent="0.3">
      <c r="A128">
        <v>127</v>
      </c>
      <c r="B128" s="1">
        <v>45806.406597222223</v>
      </c>
      <c r="C128" s="1">
        <v>45806.413506944446</v>
      </c>
      <c r="D128" s="39" t="s">
        <v>1368</v>
      </c>
      <c r="E128" s="39" t="s">
        <v>1369</v>
      </c>
      <c r="F128" s="39" t="s">
        <v>1369</v>
      </c>
      <c r="G128">
        <v>1</v>
      </c>
      <c r="H128">
        <v>5</v>
      </c>
      <c r="I128" s="39" t="s">
        <v>13060</v>
      </c>
      <c r="J128" s="39" t="s">
        <v>13061</v>
      </c>
      <c r="K128" s="39" t="s">
        <v>13472</v>
      </c>
      <c r="L128" s="39" t="s">
        <v>13473</v>
      </c>
      <c r="M128" s="39" t="s">
        <v>12804</v>
      </c>
      <c r="N128" s="39" t="s">
        <v>13474</v>
      </c>
      <c r="O128" s="39" t="s">
        <v>13065</v>
      </c>
      <c r="P128" s="39" t="s">
        <v>13475</v>
      </c>
      <c r="Q128" s="39" t="s">
        <v>12811</v>
      </c>
      <c r="R128" s="39" t="s">
        <v>12809</v>
      </c>
      <c r="S128" s="39" t="s">
        <v>12810</v>
      </c>
      <c r="T128" s="39" t="s">
        <v>12811</v>
      </c>
    </row>
    <row r="129" spans="1:20" x14ac:dyDescent="0.3">
      <c r="A129">
        <v>128</v>
      </c>
      <c r="B129" s="1">
        <v>45806.413576388892</v>
      </c>
      <c r="C129" s="1">
        <v>45806.413680555554</v>
      </c>
      <c r="D129" s="39" t="s">
        <v>1379</v>
      </c>
      <c r="E129" s="39" t="s">
        <v>1380</v>
      </c>
      <c r="F129" s="39" t="s">
        <v>6836</v>
      </c>
      <c r="G129">
        <v>1</v>
      </c>
      <c r="H129">
        <v>6</v>
      </c>
      <c r="I129" s="39" t="s">
        <v>13060</v>
      </c>
      <c r="J129" s="39" t="s">
        <v>13476</v>
      </c>
      <c r="K129" s="39" t="s">
        <v>13093</v>
      </c>
      <c r="L129" s="39" t="s">
        <v>13477</v>
      </c>
      <c r="M129" s="39" t="s">
        <v>12804</v>
      </c>
      <c r="N129" s="39" t="s">
        <v>13478</v>
      </c>
      <c r="O129" s="39" t="s">
        <v>13065</v>
      </c>
      <c r="P129" s="39" t="s">
        <v>13479</v>
      </c>
      <c r="Q129" s="39" t="s">
        <v>12811</v>
      </c>
      <c r="R129" s="39" t="s">
        <v>12809</v>
      </c>
      <c r="S129" s="39" t="s">
        <v>12810</v>
      </c>
      <c r="T129" s="39" t="s">
        <v>12811</v>
      </c>
    </row>
    <row r="130" spans="1:20" x14ac:dyDescent="0.3">
      <c r="A130">
        <v>129</v>
      </c>
      <c r="B130" s="1">
        <v>45806.429375</v>
      </c>
      <c r="C130" s="1">
        <v>45806.4294212963</v>
      </c>
      <c r="D130" s="39" t="s">
        <v>1398</v>
      </c>
      <c r="E130" s="39" t="s">
        <v>1399</v>
      </c>
      <c r="F130" s="39" t="s">
        <v>1399</v>
      </c>
      <c r="G130">
        <v>1</v>
      </c>
      <c r="H130">
        <v>1</v>
      </c>
      <c r="I130" s="39" t="s">
        <v>13480</v>
      </c>
      <c r="J130" s="39" t="s">
        <v>13481</v>
      </c>
      <c r="K130" s="39" t="s">
        <v>13482</v>
      </c>
      <c r="L130" s="39" t="s">
        <v>13483</v>
      </c>
      <c r="M130" s="39" t="s">
        <v>12804</v>
      </c>
      <c r="N130" s="39" t="s">
        <v>13484</v>
      </c>
      <c r="O130" s="39" t="s">
        <v>13485</v>
      </c>
      <c r="P130" s="39" t="s">
        <v>13486</v>
      </c>
      <c r="Q130" s="39" t="s">
        <v>12808</v>
      </c>
      <c r="R130" s="39" t="s">
        <v>12809</v>
      </c>
      <c r="S130" s="39" t="s">
        <v>12810</v>
      </c>
      <c r="T130" s="39" t="s">
        <v>12811</v>
      </c>
    </row>
    <row r="131" spans="1:20" x14ac:dyDescent="0.3">
      <c r="A131">
        <v>130</v>
      </c>
      <c r="B131" s="1">
        <v>45806.441076388888</v>
      </c>
      <c r="C131" s="1">
        <v>45806.44127314815</v>
      </c>
      <c r="D131" s="39" t="s">
        <v>921</v>
      </c>
      <c r="E131" s="39" t="s">
        <v>922</v>
      </c>
      <c r="F131" s="39" t="s">
        <v>922</v>
      </c>
      <c r="G131">
        <v>2</v>
      </c>
      <c r="H131">
        <v>5</v>
      </c>
      <c r="I131" s="39" t="s">
        <v>13487</v>
      </c>
      <c r="J131" s="39" t="s">
        <v>13488</v>
      </c>
      <c r="K131" s="39" t="s">
        <v>13489</v>
      </c>
      <c r="L131" s="39" t="s">
        <v>13490</v>
      </c>
      <c r="M131" s="39" t="s">
        <v>12804</v>
      </c>
      <c r="N131" s="39" t="s">
        <v>13491</v>
      </c>
      <c r="O131" s="39" t="s">
        <v>13492</v>
      </c>
      <c r="P131" s="39" t="s">
        <v>12859</v>
      </c>
      <c r="Q131" s="39" t="s">
        <v>12808</v>
      </c>
      <c r="R131" s="39" t="s">
        <v>12809</v>
      </c>
      <c r="S131" s="39" t="s">
        <v>12810</v>
      </c>
      <c r="T131" s="39" t="s">
        <v>12811</v>
      </c>
    </row>
    <row r="132" spans="1:20" x14ac:dyDescent="0.3">
      <c r="A132">
        <v>131</v>
      </c>
      <c r="B132" s="1">
        <v>45806.423020833332</v>
      </c>
      <c r="C132" s="1">
        <v>45806.443425925929</v>
      </c>
      <c r="D132" s="39" t="s">
        <v>904</v>
      </c>
      <c r="E132" s="39" t="s">
        <v>905</v>
      </c>
      <c r="F132" s="39" t="s">
        <v>906</v>
      </c>
      <c r="G132">
        <v>2</v>
      </c>
      <c r="H132">
        <v>17</v>
      </c>
      <c r="I132" s="39" t="s">
        <v>13493</v>
      </c>
      <c r="J132" s="39" t="s">
        <v>13494</v>
      </c>
      <c r="K132" s="39" t="s">
        <v>12916</v>
      </c>
      <c r="L132" s="39" t="s">
        <v>13495</v>
      </c>
      <c r="M132" s="39" t="s">
        <v>12804</v>
      </c>
      <c r="N132" s="39" t="s">
        <v>13491</v>
      </c>
      <c r="O132" s="39" t="s">
        <v>13496</v>
      </c>
      <c r="P132" s="39" t="s">
        <v>13497</v>
      </c>
      <c r="Q132" s="39" t="s">
        <v>12808</v>
      </c>
      <c r="R132" s="39" t="s">
        <v>12809</v>
      </c>
      <c r="S132" s="39" t="s">
        <v>12810</v>
      </c>
      <c r="T132" s="39" t="s">
        <v>12811</v>
      </c>
    </row>
    <row r="133" spans="1:20" x14ac:dyDescent="0.3">
      <c r="A133">
        <v>132</v>
      </c>
      <c r="B133" s="1">
        <v>45806.464745370373</v>
      </c>
      <c r="C133" s="1">
        <v>45806.465127314812</v>
      </c>
      <c r="D133" s="39" t="s">
        <v>1484</v>
      </c>
      <c r="E133" s="39" t="s">
        <v>1485</v>
      </c>
      <c r="F133" s="39" t="s">
        <v>13498</v>
      </c>
      <c r="G133">
        <v>1</v>
      </c>
      <c r="H133">
        <v>9</v>
      </c>
      <c r="I133" s="39" t="s">
        <v>13499</v>
      </c>
      <c r="J133" s="39" t="s">
        <v>13500</v>
      </c>
      <c r="K133" s="39" t="s">
        <v>13501</v>
      </c>
      <c r="L133" s="39" t="s">
        <v>13502</v>
      </c>
      <c r="M133" s="39" t="s">
        <v>12804</v>
      </c>
      <c r="N133" s="39" t="s">
        <v>13503</v>
      </c>
      <c r="O133" s="39" t="s">
        <v>13504</v>
      </c>
      <c r="P133" s="39" t="s">
        <v>12980</v>
      </c>
      <c r="Q133" s="39" t="s">
        <v>12808</v>
      </c>
      <c r="R133" s="39" t="s">
        <v>12809</v>
      </c>
      <c r="S133" s="39" t="s">
        <v>12810</v>
      </c>
      <c r="T133" s="39" t="s">
        <v>12852</v>
      </c>
    </row>
    <row r="134" spans="1:20" x14ac:dyDescent="0.3">
      <c r="A134">
        <v>133</v>
      </c>
      <c r="B134" s="1">
        <v>45806.46497685185</v>
      </c>
      <c r="C134" s="1">
        <v>45806.467233796298</v>
      </c>
      <c r="D134" s="39" t="s">
        <v>1085</v>
      </c>
      <c r="E134" s="39" t="s">
        <v>1086</v>
      </c>
      <c r="F134" s="39" t="s">
        <v>1086</v>
      </c>
      <c r="G134">
        <v>2</v>
      </c>
      <c r="H134">
        <v>33</v>
      </c>
      <c r="I134" s="39" t="s">
        <v>13223</v>
      </c>
      <c r="J134" s="39" t="s">
        <v>13505</v>
      </c>
      <c r="K134" s="39" t="s">
        <v>13506</v>
      </c>
      <c r="L134" s="39" t="s">
        <v>13507</v>
      </c>
      <c r="M134" s="39" t="s">
        <v>12804</v>
      </c>
      <c r="N134" s="39" t="s">
        <v>13508</v>
      </c>
      <c r="O134" s="39" t="s">
        <v>13509</v>
      </c>
      <c r="P134" s="39" t="s">
        <v>13510</v>
      </c>
      <c r="Q134" s="39" t="s">
        <v>12808</v>
      </c>
      <c r="R134" s="39" t="s">
        <v>12809</v>
      </c>
      <c r="S134" s="39" t="s">
        <v>12810</v>
      </c>
      <c r="T134" s="39" t="s">
        <v>12811</v>
      </c>
    </row>
    <row r="135" spans="1:20" x14ac:dyDescent="0.3">
      <c r="A135">
        <v>134</v>
      </c>
      <c r="B135" s="1">
        <v>45806.448125000003</v>
      </c>
      <c r="C135" s="1">
        <v>45806.471307870372</v>
      </c>
      <c r="D135" s="39" t="s">
        <v>952</v>
      </c>
      <c r="E135" s="39" t="s">
        <v>953</v>
      </c>
      <c r="F135" s="39" t="s">
        <v>953</v>
      </c>
      <c r="G135">
        <v>2</v>
      </c>
      <c r="H135">
        <v>35</v>
      </c>
      <c r="I135" s="39" t="s">
        <v>12881</v>
      </c>
      <c r="J135" s="39" t="s">
        <v>13511</v>
      </c>
      <c r="K135" s="39" t="s">
        <v>13512</v>
      </c>
      <c r="L135" s="39" t="s">
        <v>13018</v>
      </c>
      <c r="M135" s="39" t="s">
        <v>12804</v>
      </c>
      <c r="N135" s="39" t="s">
        <v>13513</v>
      </c>
      <c r="O135" s="39" t="s">
        <v>13514</v>
      </c>
      <c r="P135" s="39" t="s">
        <v>13510</v>
      </c>
      <c r="Q135" s="39" t="s">
        <v>12808</v>
      </c>
      <c r="R135" s="39" t="s">
        <v>12809</v>
      </c>
      <c r="S135" s="39" t="s">
        <v>12810</v>
      </c>
      <c r="T135" s="39" t="s">
        <v>12811</v>
      </c>
    </row>
    <row r="136" spans="1:20" x14ac:dyDescent="0.3">
      <c r="A136">
        <v>135</v>
      </c>
      <c r="B136" s="1">
        <v>45806.512199074074</v>
      </c>
      <c r="C136" s="1">
        <v>45806.519131944442</v>
      </c>
      <c r="D136" s="39" t="s">
        <v>1346</v>
      </c>
      <c r="E136" s="39" t="s">
        <v>1347</v>
      </c>
      <c r="F136" s="39" t="s">
        <v>13515</v>
      </c>
      <c r="G136">
        <v>1</v>
      </c>
      <c r="H136">
        <v>24</v>
      </c>
      <c r="I136" s="39" t="s">
        <v>13516</v>
      </c>
      <c r="J136" s="39" t="s">
        <v>13517</v>
      </c>
      <c r="K136" s="39" t="s">
        <v>13518</v>
      </c>
      <c r="L136" s="39" t="s">
        <v>13519</v>
      </c>
      <c r="M136" s="39" t="s">
        <v>12804</v>
      </c>
      <c r="N136" s="39" t="s">
        <v>13520</v>
      </c>
      <c r="O136" s="39" t="s">
        <v>13521</v>
      </c>
      <c r="P136" s="39" t="s">
        <v>12873</v>
      </c>
      <c r="Q136" s="39" t="s">
        <v>12808</v>
      </c>
      <c r="R136" s="39" t="s">
        <v>12809</v>
      </c>
      <c r="S136" s="39" t="s">
        <v>12810</v>
      </c>
      <c r="T136" s="39" t="s">
        <v>12811</v>
      </c>
    </row>
    <row r="137" spans="1:20" x14ac:dyDescent="0.3">
      <c r="A137">
        <v>136</v>
      </c>
      <c r="B137" s="1">
        <v>45806.530034722222</v>
      </c>
      <c r="C137" s="1">
        <v>45806.540648148148</v>
      </c>
      <c r="D137" s="39" t="s">
        <v>1282</v>
      </c>
      <c r="E137" s="39" t="s">
        <v>1283</v>
      </c>
      <c r="F137" s="39" t="s">
        <v>1283</v>
      </c>
      <c r="G137">
        <v>1</v>
      </c>
      <c r="H137">
        <v>15</v>
      </c>
      <c r="I137" s="39" t="s">
        <v>13522</v>
      </c>
      <c r="J137" s="39" t="s">
        <v>13523</v>
      </c>
      <c r="K137" s="39" t="s">
        <v>13524</v>
      </c>
      <c r="L137" s="39" t="s">
        <v>13105</v>
      </c>
      <c r="M137" s="39" t="s">
        <v>12804</v>
      </c>
      <c r="N137" s="39" t="s">
        <v>13525</v>
      </c>
      <c r="O137" s="39" t="s">
        <v>13526</v>
      </c>
      <c r="P137" s="39" t="s">
        <v>13527</v>
      </c>
      <c r="Q137" s="39" t="s">
        <v>12852</v>
      </c>
      <c r="R137" s="39" t="s">
        <v>12809</v>
      </c>
      <c r="S137" s="39" t="s">
        <v>12810</v>
      </c>
      <c r="T137" s="39" t="s">
        <v>12811</v>
      </c>
    </row>
    <row r="138" spans="1:20" x14ac:dyDescent="0.3">
      <c r="A138">
        <v>137</v>
      </c>
      <c r="B138" s="1">
        <v>45806.649768518517</v>
      </c>
      <c r="C138" s="1">
        <v>45806.654317129629</v>
      </c>
      <c r="D138" s="39" t="s">
        <v>1506</v>
      </c>
      <c r="E138" s="39" t="s">
        <v>1507</v>
      </c>
      <c r="F138" s="39" t="s">
        <v>6862</v>
      </c>
      <c r="G138">
        <v>13</v>
      </c>
      <c r="H138">
        <v>29</v>
      </c>
      <c r="I138" s="39" t="s">
        <v>13040</v>
      </c>
      <c r="J138" s="39" t="s">
        <v>13528</v>
      </c>
      <c r="K138" s="39" t="s">
        <v>12921</v>
      </c>
      <c r="L138" s="39" t="s">
        <v>12910</v>
      </c>
      <c r="M138" s="39" t="s">
        <v>12804</v>
      </c>
      <c r="N138" s="39" t="s">
        <v>13529</v>
      </c>
      <c r="O138" s="39" t="s">
        <v>13530</v>
      </c>
      <c r="P138" s="39" t="s">
        <v>13531</v>
      </c>
      <c r="Q138" s="39" t="s">
        <v>12808</v>
      </c>
      <c r="R138" s="39" t="s">
        <v>12809</v>
      </c>
      <c r="S138" s="39" t="s">
        <v>12810</v>
      </c>
      <c r="T138" s="39" t="s">
        <v>12811</v>
      </c>
    </row>
    <row r="139" spans="1:20" x14ac:dyDescent="0.3">
      <c r="A139">
        <v>138</v>
      </c>
      <c r="B139" s="1">
        <v>45806.649965277778</v>
      </c>
      <c r="C139" s="1">
        <v>45806.655590277776</v>
      </c>
      <c r="D139" s="39" t="s">
        <v>6879</v>
      </c>
      <c r="E139" s="39" t="s">
        <v>6880</v>
      </c>
      <c r="F139" s="39" t="s">
        <v>6880</v>
      </c>
      <c r="G139">
        <v>13</v>
      </c>
      <c r="H139">
        <v>15</v>
      </c>
      <c r="I139" s="39" t="s">
        <v>13532</v>
      </c>
      <c r="J139" s="39" t="s">
        <v>13533</v>
      </c>
      <c r="K139" s="39" t="s">
        <v>13534</v>
      </c>
      <c r="L139" s="39" t="s">
        <v>13535</v>
      </c>
      <c r="M139" s="39" t="s">
        <v>12804</v>
      </c>
      <c r="N139" s="39" t="s">
        <v>13536</v>
      </c>
      <c r="O139" s="39" t="s">
        <v>13537</v>
      </c>
      <c r="P139" s="39" t="s">
        <v>13538</v>
      </c>
      <c r="Q139" s="39" t="s">
        <v>12808</v>
      </c>
      <c r="R139" s="39" t="s">
        <v>12809</v>
      </c>
      <c r="S139" s="39" t="s">
        <v>12810</v>
      </c>
      <c r="T139" s="39" t="s">
        <v>12811</v>
      </c>
    </row>
    <row r="140" spans="1:20" x14ac:dyDescent="0.3">
      <c r="A140">
        <v>139</v>
      </c>
      <c r="B140" s="1">
        <v>45806.649328703701</v>
      </c>
      <c r="C140" s="1">
        <v>45806.655868055554</v>
      </c>
      <c r="D140" s="39" t="s">
        <v>1559</v>
      </c>
      <c r="E140" s="39" t="s">
        <v>1560</v>
      </c>
      <c r="F140" s="39" t="s">
        <v>1560</v>
      </c>
      <c r="G140">
        <v>13</v>
      </c>
      <c r="H140">
        <v>3</v>
      </c>
      <c r="I140" s="39" t="s">
        <v>4542</v>
      </c>
      <c r="J140" s="39" t="s">
        <v>13539</v>
      </c>
      <c r="K140" s="39" t="s">
        <v>12921</v>
      </c>
      <c r="L140" s="39" t="s">
        <v>12910</v>
      </c>
      <c r="M140" s="39" t="s">
        <v>12927</v>
      </c>
      <c r="N140" s="39" t="s">
        <v>12822</v>
      </c>
      <c r="O140" s="39" t="s">
        <v>13540</v>
      </c>
      <c r="P140" s="39" t="s">
        <v>13541</v>
      </c>
      <c r="Q140" s="39" t="s">
        <v>12811</v>
      </c>
      <c r="R140" s="39" t="s">
        <v>12808</v>
      </c>
      <c r="S140" s="39" t="s">
        <v>12810</v>
      </c>
      <c r="T140" s="39" t="s">
        <v>12811</v>
      </c>
    </row>
    <row r="141" spans="1:20" x14ac:dyDescent="0.3">
      <c r="A141">
        <v>140</v>
      </c>
      <c r="B141" s="1">
        <v>45806.651053240741</v>
      </c>
      <c r="C141" s="1">
        <v>45806.656539351854</v>
      </c>
      <c r="D141" s="39" t="s">
        <v>1883</v>
      </c>
      <c r="E141" s="39" t="s">
        <v>1884</v>
      </c>
      <c r="F141" s="39" t="s">
        <v>1884</v>
      </c>
      <c r="G141">
        <v>13</v>
      </c>
      <c r="H141">
        <v>39</v>
      </c>
      <c r="I141" s="39" t="s">
        <v>13542</v>
      </c>
      <c r="J141" s="39" t="s">
        <v>13543</v>
      </c>
      <c r="K141" s="39" t="s">
        <v>13544</v>
      </c>
      <c r="L141" s="39" t="s">
        <v>13545</v>
      </c>
      <c r="M141" s="39" t="s">
        <v>12804</v>
      </c>
      <c r="N141" s="39" t="s">
        <v>13546</v>
      </c>
      <c r="O141" s="39" t="s">
        <v>13547</v>
      </c>
      <c r="P141" s="39" t="s">
        <v>13548</v>
      </c>
      <c r="Q141" s="39" t="s">
        <v>12808</v>
      </c>
      <c r="R141" s="39" t="s">
        <v>12810</v>
      </c>
      <c r="S141" s="39" t="s">
        <v>12809</v>
      </c>
      <c r="T141" s="39" t="s">
        <v>12811</v>
      </c>
    </row>
    <row r="142" spans="1:20" x14ac:dyDescent="0.3">
      <c r="A142">
        <v>141</v>
      </c>
      <c r="B142" s="1">
        <v>45806.649247685185</v>
      </c>
      <c r="C142" s="1">
        <v>45806.6565625</v>
      </c>
      <c r="D142" s="39" t="s">
        <v>1791</v>
      </c>
      <c r="E142" s="39" t="s">
        <v>1792</v>
      </c>
      <c r="F142" s="39" t="s">
        <v>1792</v>
      </c>
      <c r="G142">
        <v>13</v>
      </c>
      <c r="H142">
        <v>31</v>
      </c>
      <c r="I142" s="39" t="s">
        <v>13180</v>
      </c>
      <c r="J142" s="39" t="s">
        <v>13517</v>
      </c>
      <c r="K142" s="39" t="s">
        <v>13549</v>
      </c>
      <c r="L142" s="39" t="s">
        <v>13550</v>
      </c>
      <c r="M142" s="39" t="s">
        <v>12804</v>
      </c>
      <c r="N142" s="39" t="s">
        <v>13551</v>
      </c>
      <c r="O142" s="39" t="s">
        <v>13552</v>
      </c>
      <c r="P142" s="39" t="s">
        <v>13553</v>
      </c>
      <c r="Q142" s="39" t="s">
        <v>12808</v>
      </c>
      <c r="R142" s="39" t="s">
        <v>12809</v>
      </c>
      <c r="S142" s="39" t="s">
        <v>12810</v>
      </c>
      <c r="T142" s="39" t="s">
        <v>12811</v>
      </c>
    </row>
    <row r="143" spans="1:20" x14ac:dyDescent="0.3">
      <c r="A143">
        <v>142</v>
      </c>
      <c r="B143" s="1">
        <v>45806.649907407409</v>
      </c>
      <c r="C143" s="1">
        <v>45806.656597222223</v>
      </c>
      <c r="D143" s="39" t="s">
        <v>1803</v>
      </c>
      <c r="E143" s="39" t="s">
        <v>1804</v>
      </c>
      <c r="F143" s="39" t="s">
        <v>1804</v>
      </c>
      <c r="G143">
        <v>13</v>
      </c>
      <c r="H143">
        <v>26</v>
      </c>
      <c r="I143" s="39" t="s">
        <v>13180</v>
      </c>
      <c r="J143" s="39" t="s">
        <v>13419</v>
      </c>
      <c r="K143" s="39" t="s">
        <v>13549</v>
      </c>
      <c r="L143" s="39" t="s">
        <v>13554</v>
      </c>
      <c r="M143" s="39" t="s">
        <v>12804</v>
      </c>
      <c r="N143" s="39" t="s">
        <v>13555</v>
      </c>
      <c r="O143" s="39" t="s">
        <v>13556</v>
      </c>
      <c r="P143" s="39" t="s">
        <v>13557</v>
      </c>
      <c r="Q143" s="39" t="s">
        <v>12808</v>
      </c>
      <c r="R143" s="39" t="s">
        <v>12809</v>
      </c>
      <c r="S143" s="39" t="s">
        <v>12810</v>
      </c>
      <c r="T143" s="39" t="s">
        <v>12811</v>
      </c>
    </row>
    <row r="144" spans="1:20" x14ac:dyDescent="0.3">
      <c r="A144">
        <v>143</v>
      </c>
      <c r="B144" s="1">
        <v>45806.649282407408</v>
      </c>
      <c r="C144" s="1">
        <v>45806.656909722224</v>
      </c>
      <c r="D144" s="39" t="s">
        <v>1639</v>
      </c>
      <c r="E144" s="39" t="s">
        <v>1640</v>
      </c>
      <c r="F144" s="39" t="s">
        <v>1641</v>
      </c>
      <c r="G144">
        <v>13</v>
      </c>
      <c r="H144">
        <v>13</v>
      </c>
      <c r="I144" s="39" t="s">
        <v>13558</v>
      </c>
      <c r="J144" s="39" t="s">
        <v>13559</v>
      </c>
      <c r="K144" s="39" t="s">
        <v>13560</v>
      </c>
      <c r="L144" s="39" t="s">
        <v>13561</v>
      </c>
      <c r="M144" s="39" t="s">
        <v>12804</v>
      </c>
      <c r="N144" s="39" t="s">
        <v>13562</v>
      </c>
      <c r="O144" s="39" t="s">
        <v>13563</v>
      </c>
      <c r="P144" s="39" t="s">
        <v>13564</v>
      </c>
      <c r="Q144" s="39" t="s">
        <v>12852</v>
      </c>
      <c r="R144" s="39" t="s">
        <v>12809</v>
      </c>
      <c r="S144" s="39" t="s">
        <v>12810</v>
      </c>
      <c r="T144" s="39" t="s">
        <v>12808</v>
      </c>
    </row>
    <row r="145" spans="1:20" x14ac:dyDescent="0.3">
      <c r="A145">
        <v>144</v>
      </c>
      <c r="B145" s="1">
        <v>45806.65216435185</v>
      </c>
      <c r="C145" s="1">
        <v>45806.657152777778</v>
      </c>
      <c r="D145" s="39" t="s">
        <v>1495</v>
      </c>
      <c r="E145" s="39" t="s">
        <v>1496</v>
      </c>
      <c r="F145" s="39" t="s">
        <v>1496</v>
      </c>
      <c r="G145">
        <v>13</v>
      </c>
      <c r="H145">
        <v>18</v>
      </c>
      <c r="I145" s="39" t="s">
        <v>13565</v>
      </c>
      <c r="J145" s="39" t="s">
        <v>13517</v>
      </c>
      <c r="K145" s="39" t="s">
        <v>13549</v>
      </c>
      <c r="L145" s="39" t="s">
        <v>13378</v>
      </c>
      <c r="M145" s="39" t="s">
        <v>12804</v>
      </c>
      <c r="N145" s="39" t="s">
        <v>13491</v>
      </c>
      <c r="O145" s="39" t="s">
        <v>13566</v>
      </c>
      <c r="P145" s="39" t="s">
        <v>13567</v>
      </c>
      <c r="Q145" s="39" t="s">
        <v>12811</v>
      </c>
      <c r="R145" s="39" t="s">
        <v>12810</v>
      </c>
      <c r="S145" s="39" t="s">
        <v>12809</v>
      </c>
      <c r="T145" s="39" t="s">
        <v>12811</v>
      </c>
    </row>
    <row r="146" spans="1:20" x14ac:dyDescent="0.3">
      <c r="A146">
        <v>145</v>
      </c>
      <c r="B146" s="1">
        <v>45806.649224537039</v>
      </c>
      <c r="C146" s="1">
        <v>45806.65792824074</v>
      </c>
      <c r="D146" s="39" t="s">
        <v>1745</v>
      </c>
      <c r="E146" s="39" t="s">
        <v>1746</v>
      </c>
      <c r="F146" s="39" t="s">
        <v>1746</v>
      </c>
      <c r="G146">
        <v>13</v>
      </c>
      <c r="H146">
        <v>36</v>
      </c>
      <c r="I146" s="39" t="s">
        <v>13223</v>
      </c>
      <c r="J146" s="39" t="s">
        <v>13568</v>
      </c>
      <c r="K146" s="39" t="s">
        <v>13569</v>
      </c>
      <c r="L146" s="39" t="s">
        <v>13570</v>
      </c>
      <c r="M146" s="39" t="s">
        <v>12804</v>
      </c>
      <c r="N146" s="39" t="s">
        <v>13571</v>
      </c>
      <c r="O146" s="39" t="s">
        <v>13572</v>
      </c>
      <c r="P146" s="39" t="s">
        <v>13531</v>
      </c>
      <c r="Q146" s="39" t="s">
        <v>12808</v>
      </c>
      <c r="R146" s="39" t="s">
        <v>12809</v>
      </c>
      <c r="S146" s="39" t="s">
        <v>12810</v>
      </c>
      <c r="T146" s="39" t="s">
        <v>12811</v>
      </c>
    </row>
    <row r="147" spans="1:20" x14ac:dyDescent="0.3">
      <c r="A147">
        <v>146</v>
      </c>
      <c r="B147" s="1">
        <v>45806.649965277778</v>
      </c>
      <c r="C147" s="1">
        <v>45806.65824074074</v>
      </c>
      <c r="D147" s="39" t="s">
        <v>1696</v>
      </c>
      <c r="E147" s="39" t="s">
        <v>1697</v>
      </c>
      <c r="F147" s="39" t="s">
        <v>7098</v>
      </c>
      <c r="G147">
        <v>13</v>
      </c>
      <c r="H147">
        <v>5</v>
      </c>
      <c r="I147" s="39" t="s">
        <v>13573</v>
      </c>
      <c r="J147" s="39" t="s">
        <v>12968</v>
      </c>
      <c r="K147" s="39" t="s">
        <v>13549</v>
      </c>
      <c r="L147" s="39" t="s">
        <v>13574</v>
      </c>
      <c r="M147" s="39" t="s">
        <v>12804</v>
      </c>
      <c r="N147" s="39" t="s">
        <v>13575</v>
      </c>
      <c r="O147" s="39" t="s">
        <v>13576</v>
      </c>
      <c r="P147" s="39" t="s">
        <v>13577</v>
      </c>
      <c r="Q147" s="39" t="s">
        <v>12808</v>
      </c>
      <c r="R147" s="39" t="s">
        <v>12809</v>
      </c>
      <c r="S147" s="39" t="s">
        <v>12810</v>
      </c>
      <c r="T147" s="39" t="s">
        <v>12811</v>
      </c>
    </row>
    <row r="148" spans="1:20" x14ac:dyDescent="0.3">
      <c r="A148">
        <v>147</v>
      </c>
      <c r="B148" s="1">
        <v>45806.653449074074</v>
      </c>
      <c r="C148" s="1">
        <v>45806.658356481479</v>
      </c>
      <c r="D148" s="39" t="s">
        <v>1670</v>
      </c>
      <c r="E148" s="39" t="s">
        <v>1671</v>
      </c>
      <c r="F148" s="39" t="s">
        <v>1671</v>
      </c>
      <c r="G148">
        <v>13</v>
      </c>
      <c r="H148">
        <v>40</v>
      </c>
      <c r="I148" s="39" t="s">
        <v>13578</v>
      </c>
      <c r="J148" s="39" t="s">
        <v>13579</v>
      </c>
      <c r="K148" s="39" t="s">
        <v>13580</v>
      </c>
      <c r="L148" s="39" t="s">
        <v>13581</v>
      </c>
      <c r="M148" s="39" t="s">
        <v>12804</v>
      </c>
      <c r="N148" s="39" t="s">
        <v>13582</v>
      </c>
      <c r="O148" s="39" t="s">
        <v>13583</v>
      </c>
      <c r="P148" s="39" t="s">
        <v>13584</v>
      </c>
      <c r="Q148" s="39" t="s">
        <v>12808</v>
      </c>
      <c r="R148" s="39" t="s">
        <v>12809</v>
      </c>
      <c r="S148" s="39" t="s">
        <v>12810</v>
      </c>
      <c r="T148" s="39" t="s">
        <v>12811</v>
      </c>
    </row>
    <row r="149" spans="1:20" x14ac:dyDescent="0.3">
      <c r="A149">
        <v>148</v>
      </c>
      <c r="B149" s="1">
        <v>45806.649641203701</v>
      </c>
      <c r="C149" s="1">
        <v>45806.658449074072</v>
      </c>
      <c r="D149" s="39" t="s">
        <v>1735</v>
      </c>
      <c r="E149" s="39" t="s">
        <v>1736</v>
      </c>
      <c r="F149" s="39" t="s">
        <v>1736</v>
      </c>
      <c r="G149">
        <v>13</v>
      </c>
      <c r="H149">
        <v>8</v>
      </c>
      <c r="I149" s="39" t="s">
        <v>4542</v>
      </c>
      <c r="J149" s="39" t="s">
        <v>13585</v>
      </c>
      <c r="K149" s="39" t="s">
        <v>13586</v>
      </c>
      <c r="L149" s="39" t="s">
        <v>13587</v>
      </c>
      <c r="M149" s="39" t="s">
        <v>12927</v>
      </c>
      <c r="N149" s="39" t="s">
        <v>13588</v>
      </c>
      <c r="O149" s="39" t="s">
        <v>13589</v>
      </c>
      <c r="P149" s="39" t="s">
        <v>13590</v>
      </c>
      <c r="Q149" s="39" t="s">
        <v>12808</v>
      </c>
      <c r="R149" s="39" t="s">
        <v>12809</v>
      </c>
      <c r="S149" s="39" t="s">
        <v>12810</v>
      </c>
      <c r="T149" s="39" t="s">
        <v>12811</v>
      </c>
    </row>
    <row r="150" spans="1:20" x14ac:dyDescent="0.3">
      <c r="A150">
        <v>149</v>
      </c>
      <c r="B150" s="1">
        <v>45806.649768518517</v>
      </c>
      <c r="C150" s="1">
        <v>45806.658576388887</v>
      </c>
      <c r="D150" s="39" t="s">
        <v>1606</v>
      </c>
      <c r="E150" s="39" t="s">
        <v>1607</v>
      </c>
      <c r="F150" s="39" t="s">
        <v>1608</v>
      </c>
      <c r="G150">
        <v>13</v>
      </c>
      <c r="H150">
        <v>27</v>
      </c>
      <c r="I150" s="39" t="s">
        <v>13591</v>
      </c>
      <c r="J150" s="39" t="s">
        <v>13592</v>
      </c>
      <c r="K150" s="39" t="s">
        <v>13593</v>
      </c>
      <c r="L150" s="39" t="s">
        <v>13378</v>
      </c>
      <c r="M150" s="39" t="s">
        <v>12804</v>
      </c>
      <c r="N150" s="39" t="s">
        <v>12998</v>
      </c>
      <c r="O150" s="39" t="s">
        <v>13594</v>
      </c>
      <c r="P150" s="39" t="s">
        <v>13595</v>
      </c>
      <c r="Q150" s="39" t="s">
        <v>12808</v>
      </c>
      <c r="R150" s="39" t="s">
        <v>12809</v>
      </c>
      <c r="S150" s="39" t="s">
        <v>12810</v>
      </c>
      <c r="T150" s="39" t="s">
        <v>12811</v>
      </c>
    </row>
    <row r="151" spans="1:20" x14ac:dyDescent="0.3">
      <c r="A151">
        <v>150</v>
      </c>
      <c r="B151" s="1">
        <v>45806.652453703704</v>
      </c>
      <c r="C151" s="1">
        <v>45806.658587962964</v>
      </c>
      <c r="D151" s="39" t="s">
        <v>1525</v>
      </c>
      <c r="E151" s="39" t="s">
        <v>1526</v>
      </c>
      <c r="F151" s="39" t="s">
        <v>1526</v>
      </c>
      <c r="G151">
        <v>13</v>
      </c>
      <c r="H151">
        <v>11</v>
      </c>
      <c r="I151" s="39" t="s">
        <v>13596</v>
      </c>
      <c r="J151" s="39" t="s">
        <v>13597</v>
      </c>
      <c r="K151" s="39" t="s">
        <v>13598</v>
      </c>
      <c r="L151" s="39" t="s">
        <v>13599</v>
      </c>
      <c r="M151" s="39" t="s">
        <v>13600</v>
      </c>
      <c r="N151" s="39" t="s">
        <v>13601</v>
      </c>
      <c r="O151" s="39" t="s">
        <v>13602</v>
      </c>
      <c r="P151" s="39" t="s">
        <v>13603</v>
      </c>
      <c r="Q151" s="39" t="s">
        <v>12808</v>
      </c>
      <c r="R151" s="39" t="s">
        <v>12808</v>
      </c>
      <c r="S151" s="39" t="s">
        <v>12852</v>
      </c>
      <c r="T151" s="39" t="s">
        <v>12809</v>
      </c>
    </row>
    <row r="152" spans="1:20" x14ac:dyDescent="0.3">
      <c r="A152">
        <v>151</v>
      </c>
      <c r="B152" s="1">
        <v>45806.650081018517</v>
      </c>
      <c r="C152" s="1">
        <v>45806.658645833333</v>
      </c>
      <c r="D152" s="39" t="s">
        <v>1650</v>
      </c>
      <c r="E152" s="39" t="s">
        <v>1651</v>
      </c>
      <c r="F152" s="39" t="s">
        <v>1652</v>
      </c>
      <c r="G152">
        <v>13</v>
      </c>
      <c r="H152">
        <v>4</v>
      </c>
      <c r="I152" s="39" t="s">
        <v>13180</v>
      </c>
      <c r="J152" s="39" t="s">
        <v>13604</v>
      </c>
      <c r="K152" s="39" t="s">
        <v>13549</v>
      </c>
      <c r="L152" s="39" t="s">
        <v>13605</v>
      </c>
      <c r="M152" s="39" t="s">
        <v>12804</v>
      </c>
      <c r="N152" s="39" t="s">
        <v>13222</v>
      </c>
      <c r="O152" s="39" t="s">
        <v>13606</v>
      </c>
      <c r="P152" s="39" t="s">
        <v>13607</v>
      </c>
      <c r="Q152" s="39" t="s">
        <v>12808</v>
      </c>
      <c r="R152" s="39" t="s">
        <v>12809</v>
      </c>
      <c r="S152" s="39" t="s">
        <v>12810</v>
      </c>
      <c r="T152" s="39" t="s">
        <v>12811</v>
      </c>
    </row>
    <row r="153" spans="1:20" x14ac:dyDescent="0.3">
      <c r="A153">
        <v>152</v>
      </c>
      <c r="B153" s="1">
        <v>45806.649687500001</v>
      </c>
      <c r="C153" s="1">
        <v>45806.658692129633</v>
      </c>
      <c r="D153" s="39" t="s">
        <v>1538</v>
      </c>
      <c r="E153" s="39" t="s">
        <v>1539</v>
      </c>
      <c r="F153" s="39" t="s">
        <v>1539</v>
      </c>
      <c r="G153">
        <v>13</v>
      </c>
      <c r="H153">
        <v>2</v>
      </c>
      <c r="I153" s="39" t="s">
        <v>13223</v>
      </c>
      <c r="J153" s="39" t="s">
        <v>13608</v>
      </c>
      <c r="K153" s="39" t="s">
        <v>13609</v>
      </c>
      <c r="L153" s="39" t="s">
        <v>13610</v>
      </c>
      <c r="M153" s="39" t="s">
        <v>12804</v>
      </c>
      <c r="N153" s="39" t="s">
        <v>13611</v>
      </c>
      <c r="O153" s="39" t="s">
        <v>13612</v>
      </c>
      <c r="P153" s="39" t="s">
        <v>13613</v>
      </c>
      <c r="Q153" s="39" t="s">
        <v>12811</v>
      </c>
      <c r="R153" s="39" t="s">
        <v>12808</v>
      </c>
      <c r="S153" s="39" t="s">
        <v>12810</v>
      </c>
      <c r="T153" s="39" t="s">
        <v>12808</v>
      </c>
    </row>
    <row r="154" spans="1:20" x14ac:dyDescent="0.3">
      <c r="A154">
        <v>153</v>
      </c>
      <c r="B154" s="1">
        <v>45806.649351851855</v>
      </c>
      <c r="C154" s="1">
        <v>45806.658692129633</v>
      </c>
      <c r="D154" s="39" t="s">
        <v>1848</v>
      </c>
      <c r="E154" s="39" t="s">
        <v>1849</v>
      </c>
      <c r="F154" s="39" t="s">
        <v>1850</v>
      </c>
      <c r="G154">
        <v>13</v>
      </c>
      <c r="H154">
        <v>20</v>
      </c>
      <c r="I154" s="39" t="s">
        <v>13614</v>
      </c>
      <c r="J154" s="39" t="s">
        <v>13615</v>
      </c>
      <c r="K154" s="39" t="s">
        <v>13616</v>
      </c>
      <c r="L154" s="39" t="s">
        <v>13617</v>
      </c>
      <c r="M154" s="39" t="s">
        <v>12804</v>
      </c>
      <c r="N154" s="39" t="s">
        <v>13618</v>
      </c>
      <c r="O154" s="39" t="s">
        <v>13619</v>
      </c>
      <c r="P154" s="39" t="s">
        <v>13620</v>
      </c>
      <c r="Q154" s="39" t="s">
        <v>12808</v>
      </c>
      <c r="R154" s="39" t="s">
        <v>12809</v>
      </c>
      <c r="S154" s="39" t="s">
        <v>12810</v>
      </c>
      <c r="T154" s="39" t="s">
        <v>12811</v>
      </c>
    </row>
    <row r="155" spans="1:20" x14ac:dyDescent="0.3">
      <c r="A155">
        <v>154</v>
      </c>
      <c r="B155" s="1">
        <v>45806.649328703701</v>
      </c>
      <c r="C155" s="1">
        <v>45806.658703703702</v>
      </c>
      <c r="D155" s="39" t="s">
        <v>1834</v>
      </c>
      <c r="E155" s="39" t="s">
        <v>1835</v>
      </c>
      <c r="F155" s="39" t="s">
        <v>1836</v>
      </c>
      <c r="G155">
        <v>13</v>
      </c>
      <c r="H155">
        <v>10</v>
      </c>
      <c r="I155" s="39" t="s">
        <v>13565</v>
      </c>
      <c r="J155" s="39" t="s">
        <v>13621</v>
      </c>
      <c r="K155" s="39" t="s">
        <v>12887</v>
      </c>
      <c r="L155" s="39" t="s">
        <v>13622</v>
      </c>
      <c r="M155" s="39" t="s">
        <v>12804</v>
      </c>
      <c r="N155" s="39" t="s">
        <v>13222</v>
      </c>
      <c r="O155" s="39" t="s">
        <v>13623</v>
      </c>
      <c r="P155" s="39" t="s">
        <v>13624</v>
      </c>
      <c r="Q155" s="39" t="s">
        <v>12808</v>
      </c>
      <c r="R155" s="39" t="s">
        <v>12809</v>
      </c>
      <c r="S155" s="39" t="s">
        <v>12810</v>
      </c>
      <c r="T155" s="39" t="s">
        <v>12811</v>
      </c>
    </row>
    <row r="156" spans="1:20" x14ac:dyDescent="0.3">
      <c r="A156">
        <v>155</v>
      </c>
      <c r="B156" s="1">
        <v>45806.649664351855</v>
      </c>
      <c r="C156" s="1">
        <v>45806.659432870372</v>
      </c>
      <c r="D156" s="39" t="s">
        <v>1513</v>
      </c>
      <c r="E156" s="39" t="s">
        <v>1514</v>
      </c>
      <c r="F156" s="39" t="s">
        <v>1514</v>
      </c>
      <c r="G156">
        <v>13</v>
      </c>
      <c r="H156">
        <v>12</v>
      </c>
      <c r="I156" s="39" t="s">
        <v>13625</v>
      </c>
      <c r="J156" s="39" t="s">
        <v>13626</v>
      </c>
      <c r="K156" s="39" t="s">
        <v>13627</v>
      </c>
      <c r="L156" s="39" t="s">
        <v>13628</v>
      </c>
      <c r="M156" s="39" t="s">
        <v>12804</v>
      </c>
      <c r="N156" s="39" t="s">
        <v>13629</v>
      </c>
      <c r="O156" s="39" t="s">
        <v>13630</v>
      </c>
      <c r="P156" s="39" t="s">
        <v>12980</v>
      </c>
      <c r="Q156" s="39" t="s">
        <v>12808</v>
      </c>
      <c r="R156" s="39" t="s">
        <v>12852</v>
      </c>
      <c r="S156" s="39" t="s">
        <v>12809</v>
      </c>
      <c r="T156" s="39" t="s">
        <v>12811</v>
      </c>
    </row>
    <row r="157" spans="1:20" x14ac:dyDescent="0.3">
      <c r="A157">
        <v>156</v>
      </c>
      <c r="B157" s="1">
        <v>45806.655740740738</v>
      </c>
      <c r="C157" s="1">
        <v>45806.660439814812</v>
      </c>
      <c r="D157" s="39" t="s">
        <v>1617</v>
      </c>
      <c r="E157" s="39" t="s">
        <v>1618</v>
      </c>
      <c r="F157" s="39" t="s">
        <v>1618</v>
      </c>
      <c r="G157">
        <v>13</v>
      </c>
      <c r="H157">
        <v>33</v>
      </c>
      <c r="I157" s="39" t="s">
        <v>12881</v>
      </c>
      <c r="J157" s="39" t="s">
        <v>13631</v>
      </c>
      <c r="K157" s="39" t="s">
        <v>13549</v>
      </c>
      <c r="L157" s="39" t="s">
        <v>13257</v>
      </c>
      <c r="M157" s="39" t="s">
        <v>12927</v>
      </c>
      <c r="N157" s="39" t="s">
        <v>13222</v>
      </c>
      <c r="O157" s="39" t="s">
        <v>13632</v>
      </c>
      <c r="P157" s="39" t="s">
        <v>13633</v>
      </c>
      <c r="Q157" s="39" t="s">
        <v>12852</v>
      </c>
      <c r="R157" s="39" t="s">
        <v>12809</v>
      </c>
      <c r="S157" s="39" t="s">
        <v>12810</v>
      </c>
      <c r="T157" s="39" t="s">
        <v>12811</v>
      </c>
    </row>
    <row r="158" spans="1:20" x14ac:dyDescent="0.3">
      <c r="A158">
        <v>157</v>
      </c>
      <c r="B158" s="1">
        <v>45806.649884259263</v>
      </c>
      <c r="C158" s="1">
        <v>45806.661087962966</v>
      </c>
      <c r="D158" s="39" t="s">
        <v>1726</v>
      </c>
      <c r="E158" s="39" t="s">
        <v>1727</v>
      </c>
      <c r="F158" s="39" t="s">
        <v>1728</v>
      </c>
      <c r="G158">
        <v>13</v>
      </c>
      <c r="H158">
        <v>6</v>
      </c>
      <c r="I158" s="39" t="s">
        <v>13396</v>
      </c>
      <c r="J158" s="39" t="s">
        <v>13634</v>
      </c>
      <c r="K158" s="39" t="s">
        <v>13549</v>
      </c>
      <c r="L158" s="39" t="s">
        <v>13635</v>
      </c>
      <c r="M158" s="39" t="s">
        <v>12804</v>
      </c>
      <c r="N158" s="39" t="s">
        <v>13636</v>
      </c>
      <c r="O158" s="39" t="s">
        <v>13637</v>
      </c>
      <c r="P158" s="39" t="s">
        <v>13638</v>
      </c>
      <c r="Q158" s="39" t="s">
        <v>12852</v>
      </c>
      <c r="R158" s="39" t="s">
        <v>12809</v>
      </c>
      <c r="S158" s="39" t="s">
        <v>12810</v>
      </c>
      <c r="T158" s="39" t="s">
        <v>12811</v>
      </c>
    </row>
    <row r="159" spans="1:20" x14ac:dyDescent="0.3">
      <c r="A159">
        <v>158</v>
      </c>
      <c r="B159" s="1">
        <v>45806.649282407408</v>
      </c>
      <c r="C159" s="1">
        <v>45806.661562499998</v>
      </c>
      <c r="D159" s="39" t="s">
        <v>1780</v>
      </c>
      <c r="E159" s="39" t="s">
        <v>1781</v>
      </c>
      <c r="F159" s="39" t="s">
        <v>1781</v>
      </c>
      <c r="G159">
        <v>13</v>
      </c>
      <c r="H159">
        <v>34</v>
      </c>
      <c r="I159" s="39" t="s">
        <v>13639</v>
      </c>
      <c r="J159" s="39" t="s">
        <v>13640</v>
      </c>
      <c r="K159" s="39" t="s">
        <v>12921</v>
      </c>
      <c r="L159" s="39" t="s">
        <v>13641</v>
      </c>
      <c r="M159" s="39" t="s">
        <v>12804</v>
      </c>
      <c r="N159" s="39" t="s">
        <v>13642</v>
      </c>
      <c r="O159" s="39" t="s">
        <v>13643</v>
      </c>
      <c r="P159" s="39" t="s">
        <v>13644</v>
      </c>
      <c r="Q159" s="39" t="s">
        <v>12808</v>
      </c>
      <c r="R159" s="39" t="s">
        <v>12809</v>
      </c>
      <c r="S159" s="39" t="s">
        <v>12810</v>
      </c>
      <c r="T159" s="39" t="s">
        <v>12811</v>
      </c>
    </row>
    <row r="160" spans="1:20" x14ac:dyDescent="0.3">
      <c r="A160">
        <v>159</v>
      </c>
      <c r="B160" s="1">
        <v>45806.649363425924</v>
      </c>
      <c r="C160" s="1">
        <v>45806.661574074074</v>
      </c>
      <c r="D160" s="39" t="s">
        <v>1714</v>
      </c>
      <c r="E160" s="39" t="s">
        <v>1715</v>
      </c>
      <c r="F160" s="39" t="s">
        <v>1716</v>
      </c>
      <c r="G160">
        <v>13</v>
      </c>
      <c r="H160">
        <v>24</v>
      </c>
      <c r="I160" s="39" t="s">
        <v>13223</v>
      </c>
      <c r="J160" s="39" t="s">
        <v>13645</v>
      </c>
      <c r="K160" s="39" t="s">
        <v>13609</v>
      </c>
      <c r="L160" s="39" t="s">
        <v>13646</v>
      </c>
      <c r="M160" s="39" t="s">
        <v>12804</v>
      </c>
      <c r="N160" s="39" t="s">
        <v>13647</v>
      </c>
      <c r="O160" s="39" t="s">
        <v>13648</v>
      </c>
      <c r="P160" s="39" t="s">
        <v>12873</v>
      </c>
      <c r="Q160" s="39" t="s">
        <v>12808</v>
      </c>
      <c r="R160" s="39" t="s">
        <v>12809</v>
      </c>
      <c r="S160" s="39" t="s">
        <v>12810</v>
      </c>
      <c r="T160" s="39" t="s">
        <v>12811</v>
      </c>
    </row>
    <row r="161" spans="1:20" x14ac:dyDescent="0.3">
      <c r="A161">
        <v>160</v>
      </c>
      <c r="B161" s="1">
        <v>45806.649293981478</v>
      </c>
      <c r="C161" s="1">
        <v>45806.661574074074</v>
      </c>
      <c r="D161" s="39" t="s">
        <v>1757</v>
      </c>
      <c r="E161" s="39" t="s">
        <v>1758</v>
      </c>
      <c r="F161" s="39" t="s">
        <v>7038</v>
      </c>
      <c r="G161">
        <v>13</v>
      </c>
      <c r="H161">
        <v>35</v>
      </c>
      <c r="I161" s="39" t="s">
        <v>13649</v>
      </c>
      <c r="J161" s="39" t="s">
        <v>13650</v>
      </c>
      <c r="K161" s="39" t="s">
        <v>13651</v>
      </c>
      <c r="L161" s="39" t="s">
        <v>13652</v>
      </c>
      <c r="M161" s="39" t="s">
        <v>12804</v>
      </c>
      <c r="N161" s="39" t="s">
        <v>13653</v>
      </c>
      <c r="O161" s="39" t="s">
        <v>13654</v>
      </c>
      <c r="P161" s="39" t="s">
        <v>12980</v>
      </c>
      <c r="Q161" s="39" t="s">
        <v>12808</v>
      </c>
      <c r="R161" s="39" t="s">
        <v>12810</v>
      </c>
      <c r="S161" s="39" t="s">
        <v>12809</v>
      </c>
      <c r="T161" s="39" t="s">
        <v>12811</v>
      </c>
    </row>
    <row r="162" spans="1:20" x14ac:dyDescent="0.3">
      <c r="A162">
        <v>161</v>
      </c>
      <c r="B162" s="1">
        <v>45806.649328703701</v>
      </c>
      <c r="C162" s="1">
        <v>45806.662372685183</v>
      </c>
      <c r="D162" s="39" t="s">
        <v>1872</v>
      </c>
      <c r="E162" s="39" t="s">
        <v>1873</v>
      </c>
      <c r="F162" s="39" t="s">
        <v>1874</v>
      </c>
      <c r="G162">
        <v>13</v>
      </c>
      <c r="H162">
        <v>37</v>
      </c>
      <c r="I162" s="39" t="s">
        <v>13223</v>
      </c>
      <c r="J162" s="39" t="s">
        <v>13528</v>
      </c>
      <c r="K162" s="39" t="s">
        <v>13655</v>
      </c>
      <c r="L162" s="39" t="s">
        <v>12917</v>
      </c>
      <c r="M162" s="39" t="s">
        <v>12804</v>
      </c>
      <c r="N162" s="39" t="s">
        <v>13656</v>
      </c>
      <c r="O162" s="39" t="s">
        <v>13657</v>
      </c>
      <c r="P162" s="39" t="s">
        <v>12980</v>
      </c>
      <c r="Q162" s="39" t="s">
        <v>12808</v>
      </c>
      <c r="R162" s="39" t="s">
        <v>12809</v>
      </c>
      <c r="S162" s="39" t="s">
        <v>12852</v>
      </c>
      <c r="T162" s="39" t="s">
        <v>12808</v>
      </c>
    </row>
    <row r="163" spans="1:20" x14ac:dyDescent="0.3">
      <c r="A163">
        <v>162</v>
      </c>
      <c r="B163" s="1">
        <v>45806.650335648148</v>
      </c>
      <c r="C163" s="1">
        <v>45806.66269675926</v>
      </c>
      <c r="D163" s="39" t="s">
        <v>1585</v>
      </c>
      <c r="E163" s="39" t="s">
        <v>1586</v>
      </c>
      <c r="F163" s="39" t="s">
        <v>1586</v>
      </c>
      <c r="G163">
        <v>13</v>
      </c>
      <c r="H163">
        <v>22</v>
      </c>
      <c r="I163" s="39" t="s">
        <v>13658</v>
      </c>
      <c r="J163" s="39" t="s">
        <v>13659</v>
      </c>
      <c r="K163" s="39" t="s">
        <v>13609</v>
      </c>
      <c r="L163" s="39" t="s">
        <v>13646</v>
      </c>
      <c r="M163" s="39" t="s">
        <v>12804</v>
      </c>
      <c r="N163" s="39" t="s">
        <v>13660</v>
      </c>
      <c r="O163" s="39" t="s">
        <v>13661</v>
      </c>
      <c r="P163" s="39" t="s">
        <v>12873</v>
      </c>
      <c r="Q163" s="39" t="s">
        <v>12808</v>
      </c>
      <c r="R163" s="39" t="s">
        <v>12809</v>
      </c>
      <c r="S163" s="39" t="s">
        <v>12810</v>
      </c>
      <c r="T163" s="39" t="s">
        <v>12811</v>
      </c>
    </row>
    <row r="164" spans="1:20" x14ac:dyDescent="0.3">
      <c r="A164">
        <v>163</v>
      </c>
      <c r="B164" s="1">
        <v>45806.649421296293</v>
      </c>
      <c r="C164" s="1">
        <v>45806.662812499999</v>
      </c>
      <c r="D164" s="39" t="s">
        <v>1683</v>
      </c>
      <c r="E164" s="39" t="s">
        <v>1684</v>
      </c>
      <c r="F164" s="39" t="s">
        <v>1684</v>
      </c>
      <c r="G164">
        <v>13</v>
      </c>
      <c r="H164">
        <v>30</v>
      </c>
      <c r="I164" s="39" t="s">
        <v>13223</v>
      </c>
      <c r="J164" s="39" t="s">
        <v>13662</v>
      </c>
      <c r="K164" s="39" t="s">
        <v>13663</v>
      </c>
      <c r="L164" s="39" t="s">
        <v>13664</v>
      </c>
      <c r="M164" s="39" t="s">
        <v>12804</v>
      </c>
      <c r="N164" s="39" t="s">
        <v>13665</v>
      </c>
      <c r="O164" s="39" t="s">
        <v>13666</v>
      </c>
      <c r="P164" s="39" t="s">
        <v>12873</v>
      </c>
      <c r="Q164" s="39" t="s">
        <v>12808</v>
      </c>
      <c r="R164" s="39" t="s">
        <v>12809</v>
      </c>
      <c r="S164" s="39" t="s">
        <v>12810</v>
      </c>
      <c r="T164" s="39" t="s">
        <v>12811</v>
      </c>
    </row>
    <row r="165" spans="1:20" x14ac:dyDescent="0.3">
      <c r="A165">
        <v>164</v>
      </c>
      <c r="B165" s="1">
        <v>45806.649548611109</v>
      </c>
      <c r="C165" s="1">
        <v>45806.66909722222</v>
      </c>
      <c r="D165" s="39" t="s">
        <v>1814</v>
      </c>
      <c r="E165" s="39" t="s">
        <v>1815</v>
      </c>
      <c r="F165" s="39" t="s">
        <v>1815</v>
      </c>
      <c r="G165">
        <v>13</v>
      </c>
      <c r="H165">
        <v>21</v>
      </c>
      <c r="I165" s="39" t="s">
        <v>13667</v>
      </c>
      <c r="J165" s="39" t="s">
        <v>13668</v>
      </c>
      <c r="K165" s="39" t="s">
        <v>13669</v>
      </c>
      <c r="L165" s="39" t="s">
        <v>13670</v>
      </c>
      <c r="M165" s="39" t="s">
        <v>12804</v>
      </c>
      <c r="N165" s="39" t="s">
        <v>13671</v>
      </c>
      <c r="O165" s="39" t="s">
        <v>13065</v>
      </c>
      <c r="P165" s="39" t="s">
        <v>12980</v>
      </c>
      <c r="Q165" s="39" t="s">
        <v>12808</v>
      </c>
      <c r="R165" s="39" t="s">
        <v>12809</v>
      </c>
      <c r="S165" s="39" t="s">
        <v>12810</v>
      </c>
      <c r="T165" s="39" t="s">
        <v>12811</v>
      </c>
    </row>
    <row r="166" spans="1:20" x14ac:dyDescent="0.3">
      <c r="A166">
        <v>165</v>
      </c>
      <c r="B166" s="1">
        <v>45806.729062500002</v>
      </c>
      <c r="C166" s="1">
        <v>45806.729155092595</v>
      </c>
      <c r="D166" s="39" t="s">
        <v>1861</v>
      </c>
      <c r="E166" s="39" t="s">
        <v>1862</v>
      </c>
      <c r="F166" s="39" t="s">
        <v>7011</v>
      </c>
      <c r="G166">
        <v>13</v>
      </c>
      <c r="H166">
        <v>32</v>
      </c>
      <c r="I166" s="39" t="s">
        <v>13672</v>
      </c>
      <c r="J166" s="39" t="s">
        <v>13673</v>
      </c>
      <c r="K166" s="39" t="s">
        <v>13674</v>
      </c>
      <c r="L166" s="39" t="s">
        <v>12910</v>
      </c>
      <c r="M166" s="39" t="s">
        <v>12804</v>
      </c>
      <c r="N166" s="39" t="s">
        <v>12822</v>
      </c>
      <c r="O166" s="39" t="s">
        <v>13675</v>
      </c>
      <c r="P166" s="39" t="s">
        <v>13233</v>
      </c>
      <c r="Q166" s="39" t="s">
        <v>12808</v>
      </c>
      <c r="R166" s="39" t="s">
        <v>12852</v>
      </c>
      <c r="S166" s="39" t="s">
        <v>12810</v>
      </c>
      <c r="T166" s="39" t="s">
        <v>12811</v>
      </c>
    </row>
    <row r="167" spans="1:20" x14ac:dyDescent="0.3">
      <c r="A167">
        <v>166</v>
      </c>
      <c r="B167" s="1">
        <v>45806.873506944445</v>
      </c>
      <c r="C167" s="1">
        <v>45806.905335648145</v>
      </c>
      <c r="D167" s="39" t="s">
        <v>1119</v>
      </c>
      <c r="E167" s="39" t="s">
        <v>1120</v>
      </c>
      <c r="F167" s="39" t="s">
        <v>1120</v>
      </c>
      <c r="G167">
        <v>1</v>
      </c>
      <c r="H167">
        <v>16</v>
      </c>
      <c r="I167" s="39" t="s">
        <v>13676</v>
      </c>
      <c r="J167" s="39" t="s">
        <v>13677</v>
      </c>
      <c r="K167" s="39" t="s">
        <v>12916</v>
      </c>
      <c r="L167" s="39" t="s">
        <v>12877</v>
      </c>
      <c r="M167" s="39" t="s">
        <v>12804</v>
      </c>
      <c r="N167" s="39" t="s">
        <v>13678</v>
      </c>
      <c r="O167" s="39" t="s">
        <v>13679</v>
      </c>
      <c r="P167" s="39" t="s">
        <v>13305</v>
      </c>
      <c r="Q167" s="39" t="s">
        <v>12852</v>
      </c>
      <c r="R167" s="39" t="s">
        <v>12809</v>
      </c>
      <c r="S167" s="39" t="s">
        <v>12810</v>
      </c>
      <c r="T167" s="39" t="s">
        <v>12811</v>
      </c>
    </row>
    <row r="168" spans="1:20" x14ac:dyDescent="0.3">
      <c r="A168">
        <v>167</v>
      </c>
      <c r="B168" s="1">
        <v>45807.009988425925</v>
      </c>
      <c r="C168" s="1">
        <v>45807.010474537034</v>
      </c>
      <c r="D168" s="39" t="s">
        <v>1075</v>
      </c>
      <c r="E168" s="39" t="s">
        <v>1076</v>
      </c>
      <c r="F168" s="39" t="s">
        <v>1076</v>
      </c>
      <c r="G168">
        <v>2</v>
      </c>
      <c r="H168">
        <v>32</v>
      </c>
      <c r="I168" s="39" t="s">
        <v>12967</v>
      </c>
      <c r="J168" s="39" t="s">
        <v>13680</v>
      </c>
      <c r="K168" s="39" t="s">
        <v>13681</v>
      </c>
      <c r="L168" s="39" t="s">
        <v>13682</v>
      </c>
      <c r="M168" s="39" t="s">
        <v>12804</v>
      </c>
      <c r="N168" s="39" t="s">
        <v>13683</v>
      </c>
      <c r="O168" s="39" t="s">
        <v>13684</v>
      </c>
      <c r="P168" s="39" t="s">
        <v>13685</v>
      </c>
      <c r="Q168" s="39" t="s">
        <v>12808</v>
      </c>
      <c r="R168" s="39" t="s">
        <v>12809</v>
      </c>
      <c r="S168" s="39" t="s">
        <v>12810</v>
      </c>
      <c r="T168" s="39" t="s">
        <v>12811</v>
      </c>
    </row>
    <row r="169" spans="1:20" x14ac:dyDescent="0.3">
      <c r="A169">
        <v>168</v>
      </c>
      <c r="B169" s="1">
        <v>45807.37903935185</v>
      </c>
      <c r="C169" s="1">
        <v>45807.384687500002</v>
      </c>
      <c r="D169" s="39" t="s">
        <v>2583</v>
      </c>
      <c r="E169" s="39" t="s">
        <v>2584</v>
      </c>
      <c r="F169" s="39" t="s">
        <v>5933</v>
      </c>
      <c r="G169">
        <v>9</v>
      </c>
      <c r="H169">
        <v>7</v>
      </c>
      <c r="I169" s="39" t="s">
        <v>13686</v>
      </c>
      <c r="J169" s="39" t="s">
        <v>13687</v>
      </c>
      <c r="K169" s="39" t="s">
        <v>13688</v>
      </c>
      <c r="L169" s="39" t="s">
        <v>13689</v>
      </c>
      <c r="M169" s="39" t="s">
        <v>12804</v>
      </c>
      <c r="N169" s="39" t="s">
        <v>13690</v>
      </c>
      <c r="O169" s="39" t="s">
        <v>13691</v>
      </c>
      <c r="P169" s="39" t="s">
        <v>13692</v>
      </c>
      <c r="Q169" s="39" t="s">
        <v>12808</v>
      </c>
      <c r="R169" s="39" t="s">
        <v>12809</v>
      </c>
      <c r="S169" s="39" t="s">
        <v>12810</v>
      </c>
      <c r="T169" s="39" t="s">
        <v>12811</v>
      </c>
    </row>
    <row r="170" spans="1:20" x14ac:dyDescent="0.3">
      <c r="A170">
        <v>169</v>
      </c>
      <c r="B170" s="1">
        <v>45807.378958333335</v>
      </c>
      <c r="C170" s="1">
        <v>45807.387175925927</v>
      </c>
      <c r="D170" s="39" t="s">
        <v>1943</v>
      </c>
      <c r="E170" s="39" t="s">
        <v>1944</v>
      </c>
      <c r="F170" s="39" t="s">
        <v>1945</v>
      </c>
      <c r="G170">
        <v>9</v>
      </c>
      <c r="H170">
        <v>34</v>
      </c>
      <c r="I170" s="39" t="s">
        <v>4542</v>
      </c>
      <c r="J170" s="39" t="s">
        <v>13693</v>
      </c>
      <c r="K170" s="39" t="s">
        <v>12916</v>
      </c>
      <c r="L170" s="39" t="s">
        <v>13694</v>
      </c>
      <c r="M170" s="39" t="s">
        <v>12804</v>
      </c>
      <c r="N170" s="39" t="s">
        <v>13695</v>
      </c>
      <c r="O170" s="39" t="s">
        <v>13431</v>
      </c>
      <c r="P170" s="39" t="s">
        <v>13696</v>
      </c>
      <c r="Q170" s="39" t="s">
        <v>12808</v>
      </c>
      <c r="R170" s="39" t="s">
        <v>12809</v>
      </c>
      <c r="S170" s="39" t="s">
        <v>12810</v>
      </c>
      <c r="T170" s="39" t="s">
        <v>12811</v>
      </c>
    </row>
    <row r="171" spans="1:20" x14ac:dyDescent="0.3">
      <c r="A171">
        <v>170</v>
      </c>
      <c r="B171" s="1">
        <v>45807.380497685182</v>
      </c>
      <c r="C171" s="1">
        <v>45807.387326388889</v>
      </c>
      <c r="D171" s="39" t="s">
        <v>3820</v>
      </c>
      <c r="E171" s="39" t="s">
        <v>3821</v>
      </c>
      <c r="F171" s="39" t="s">
        <v>3822</v>
      </c>
      <c r="G171">
        <v>9</v>
      </c>
      <c r="H171">
        <v>4</v>
      </c>
      <c r="I171" s="39" t="s">
        <v>12881</v>
      </c>
      <c r="J171" s="39" t="s">
        <v>13697</v>
      </c>
      <c r="K171" s="39" t="s">
        <v>13698</v>
      </c>
      <c r="L171" s="39" t="s">
        <v>13699</v>
      </c>
      <c r="M171" s="39" t="s">
        <v>12804</v>
      </c>
      <c r="N171" s="39" t="s">
        <v>13700</v>
      </c>
      <c r="O171" s="39" t="s">
        <v>13701</v>
      </c>
      <c r="P171" s="39" t="s">
        <v>13059</v>
      </c>
      <c r="Q171" s="39" t="s">
        <v>12808</v>
      </c>
      <c r="R171" s="39" t="s">
        <v>12809</v>
      </c>
      <c r="S171" s="39" t="s">
        <v>12810</v>
      </c>
      <c r="T171" s="39" t="s">
        <v>12811</v>
      </c>
    </row>
    <row r="172" spans="1:20" x14ac:dyDescent="0.3">
      <c r="A172">
        <v>171</v>
      </c>
      <c r="B172" s="1">
        <v>45807.379155092596</v>
      </c>
      <c r="C172" s="1">
        <v>45807.387442129628</v>
      </c>
      <c r="D172" s="39" t="s">
        <v>1919</v>
      </c>
      <c r="E172" s="39" t="s">
        <v>1920</v>
      </c>
      <c r="F172" s="39" t="s">
        <v>1920</v>
      </c>
      <c r="G172">
        <v>9</v>
      </c>
      <c r="H172">
        <v>20</v>
      </c>
      <c r="I172" s="39" t="s">
        <v>4542</v>
      </c>
      <c r="J172" s="39" t="s">
        <v>13702</v>
      </c>
      <c r="K172" s="39" t="s">
        <v>12994</v>
      </c>
      <c r="L172" s="39" t="s">
        <v>13703</v>
      </c>
      <c r="M172" s="39" t="s">
        <v>12804</v>
      </c>
      <c r="N172" s="39" t="s">
        <v>13222</v>
      </c>
      <c r="O172" s="39" t="s">
        <v>13704</v>
      </c>
      <c r="P172" s="39" t="s">
        <v>13705</v>
      </c>
      <c r="Q172" s="39" t="s">
        <v>12808</v>
      </c>
      <c r="R172" s="39" t="s">
        <v>12809</v>
      </c>
      <c r="S172" s="39" t="s">
        <v>12810</v>
      </c>
      <c r="T172" s="39" t="s">
        <v>12811</v>
      </c>
    </row>
    <row r="173" spans="1:20" x14ac:dyDescent="0.3">
      <c r="A173">
        <v>172</v>
      </c>
      <c r="B173" s="1">
        <v>45807.379062499997</v>
      </c>
      <c r="C173" s="1">
        <v>45807.387488425928</v>
      </c>
      <c r="D173" s="39" t="s">
        <v>1930</v>
      </c>
      <c r="E173" s="39" t="s">
        <v>1931</v>
      </c>
      <c r="F173" s="39" t="s">
        <v>1932</v>
      </c>
      <c r="G173">
        <v>9</v>
      </c>
      <c r="H173">
        <v>1</v>
      </c>
      <c r="I173" s="39" t="s">
        <v>13223</v>
      </c>
      <c r="J173" s="39" t="s">
        <v>13706</v>
      </c>
      <c r="K173" s="39" t="s">
        <v>13707</v>
      </c>
      <c r="L173" s="39" t="s">
        <v>12877</v>
      </c>
      <c r="M173" s="39" t="s">
        <v>12804</v>
      </c>
      <c r="N173" s="39" t="s">
        <v>13708</v>
      </c>
      <c r="O173" s="39" t="s">
        <v>13709</v>
      </c>
      <c r="P173" s="39" t="s">
        <v>13710</v>
      </c>
      <c r="Q173" s="39" t="s">
        <v>12808</v>
      </c>
      <c r="R173" s="39" t="s">
        <v>12809</v>
      </c>
      <c r="S173" s="39" t="s">
        <v>12810</v>
      </c>
      <c r="T173" s="39" t="s">
        <v>12811</v>
      </c>
    </row>
    <row r="174" spans="1:20" x14ac:dyDescent="0.3">
      <c r="A174">
        <v>173</v>
      </c>
      <c r="B174" s="1">
        <v>45807.382708333331</v>
      </c>
      <c r="C174" s="1">
        <v>45807.387673611112</v>
      </c>
      <c r="D174" s="39" t="s">
        <v>3411</v>
      </c>
      <c r="E174" s="39" t="s">
        <v>3412</v>
      </c>
      <c r="F174" s="39" t="s">
        <v>13711</v>
      </c>
      <c r="G174">
        <v>9</v>
      </c>
      <c r="H174">
        <v>38</v>
      </c>
      <c r="I174" s="39" t="s">
        <v>13712</v>
      </c>
      <c r="J174" s="39" t="s">
        <v>13713</v>
      </c>
      <c r="K174" s="39" t="s">
        <v>13714</v>
      </c>
      <c r="L174" s="39" t="s">
        <v>13715</v>
      </c>
      <c r="M174" s="39" t="s">
        <v>12804</v>
      </c>
      <c r="N174" s="39" t="s">
        <v>13716</v>
      </c>
      <c r="O174" s="39" t="s">
        <v>13717</v>
      </c>
      <c r="P174" s="39" t="s">
        <v>13718</v>
      </c>
      <c r="Q174" s="39" t="s">
        <v>12852</v>
      </c>
      <c r="R174" s="39" t="s">
        <v>12809</v>
      </c>
      <c r="S174" s="39" t="s">
        <v>12810</v>
      </c>
      <c r="T174" s="39" t="s">
        <v>12808</v>
      </c>
    </row>
    <row r="175" spans="1:20" x14ac:dyDescent="0.3">
      <c r="A175">
        <v>174</v>
      </c>
      <c r="B175" s="1">
        <v>45807.379340277781</v>
      </c>
      <c r="C175" s="1">
        <v>45807.388020833336</v>
      </c>
      <c r="D175" s="39" t="s">
        <v>1954</v>
      </c>
      <c r="E175" s="39" t="s">
        <v>1955</v>
      </c>
      <c r="F175" s="39" t="s">
        <v>1955</v>
      </c>
      <c r="G175">
        <v>9</v>
      </c>
      <c r="H175">
        <v>21</v>
      </c>
      <c r="I175" s="39" t="s">
        <v>13268</v>
      </c>
      <c r="J175" s="39" t="s">
        <v>13719</v>
      </c>
      <c r="K175" s="39" t="s">
        <v>13720</v>
      </c>
      <c r="L175" s="39" t="s">
        <v>12910</v>
      </c>
      <c r="M175" s="39" t="s">
        <v>12804</v>
      </c>
      <c r="N175" s="39" t="s">
        <v>13721</v>
      </c>
      <c r="O175" s="39" t="s">
        <v>13722</v>
      </c>
      <c r="P175" s="39" t="s">
        <v>13723</v>
      </c>
      <c r="Q175" s="39" t="s">
        <v>12808</v>
      </c>
      <c r="R175" s="39" t="s">
        <v>12809</v>
      </c>
      <c r="S175" s="39" t="s">
        <v>12810</v>
      </c>
      <c r="T175" s="39" t="s">
        <v>12811</v>
      </c>
    </row>
    <row r="176" spans="1:20" x14ac:dyDescent="0.3">
      <c r="A176">
        <v>175</v>
      </c>
      <c r="B176" s="1">
        <v>45807.380543981482</v>
      </c>
      <c r="C176" s="1">
        <v>45807.388391203705</v>
      </c>
      <c r="D176" s="39" t="s">
        <v>2523</v>
      </c>
      <c r="E176" s="39" t="s">
        <v>2524</v>
      </c>
      <c r="F176" s="39" t="s">
        <v>2525</v>
      </c>
      <c r="G176">
        <v>9</v>
      </c>
      <c r="H176">
        <v>3</v>
      </c>
      <c r="I176" s="39" t="s">
        <v>13724</v>
      </c>
      <c r="J176" s="39" t="s">
        <v>13634</v>
      </c>
      <c r="K176" s="39" t="s">
        <v>13035</v>
      </c>
      <c r="L176" s="39" t="s">
        <v>13725</v>
      </c>
      <c r="M176" s="39" t="s">
        <v>12804</v>
      </c>
      <c r="N176" s="39" t="s">
        <v>13726</v>
      </c>
      <c r="O176" s="39" t="s">
        <v>13465</v>
      </c>
      <c r="P176" s="39" t="s">
        <v>12980</v>
      </c>
      <c r="Q176" s="39" t="s">
        <v>12808</v>
      </c>
      <c r="R176" s="39" t="s">
        <v>12809</v>
      </c>
      <c r="S176" s="39" t="s">
        <v>12810</v>
      </c>
      <c r="T176" s="39" t="s">
        <v>12811</v>
      </c>
    </row>
    <row r="177" spans="1:20" x14ac:dyDescent="0.3">
      <c r="A177">
        <v>176</v>
      </c>
      <c r="B177" s="1">
        <v>45807.38009259259</v>
      </c>
      <c r="C177" s="1">
        <v>45807.38853009259</v>
      </c>
      <c r="D177" s="39" t="s">
        <v>2562</v>
      </c>
      <c r="E177" s="39" t="s">
        <v>2563</v>
      </c>
      <c r="F177" s="39" t="s">
        <v>2563</v>
      </c>
      <c r="G177">
        <v>9</v>
      </c>
      <c r="H177">
        <v>31</v>
      </c>
      <c r="I177" s="39" t="s">
        <v>12881</v>
      </c>
      <c r="J177" s="39" t="s">
        <v>13727</v>
      </c>
      <c r="K177" s="39" t="s">
        <v>13728</v>
      </c>
      <c r="L177" s="39" t="s">
        <v>13018</v>
      </c>
      <c r="M177" s="39" t="s">
        <v>12804</v>
      </c>
      <c r="N177" s="39" t="s">
        <v>13729</v>
      </c>
      <c r="O177" s="39" t="s">
        <v>13065</v>
      </c>
      <c r="P177" s="39" t="s">
        <v>13730</v>
      </c>
      <c r="Q177" s="39" t="s">
        <v>12808</v>
      </c>
      <c r="R177" s="39" t="s">
        <v>12809</v>
      </c>
      <c r="S177" s="39" t="s">
        <v>12810</v>
      </c>
      <c r="T177" s="39" t="s">
        <v>12811</v>
      </c>
    </row>
    <row r="178" spans="1:20" x14ac:dyDescent="0.3">
      <c r="A178">
        <v>177</v>
      </c>
      <c r="B178" s="1">
        <v>45807.379513888889</v>
      </c>
      <c r="C178" s="1">
        <v>45807.388726851852</v>
      </c>
      <c r="D178" s="39" t="s">
        <v>2574</v>
      </c>
      <c r="E178" s="39" t="s">
        <v>2575</v>
      </c>
      <c r="F178" s="39" t="s">
        <v>2575</v>
      </c>
      <c r="G178">
        <v>9</v>
      </c>
      <c r="H178">
        <v>18</v>
      </c>
      <c r="I178" s="39" t="s">
        <v>13731</v>
      </c>
      <c r="J178" s="39" t="s">
        <v>13634</v>
      </c>
      <c r="K178" s="39" t="s">
        <v>13732</v>
      </c>
      <c r="L178" s="39" t="s">
        <v>13733</v>
      </c>
      <c r="M178" s="39" t="s">
        <v>12804</v>
      </c>
      <c r="N178" s="39" t="s">
        <v>13734</v>
      </c>
      <c r="O178" s="39" t="s">
        <v>13465</v>
      </c>
      <c r="P178" s="39" t="s">
        <v>12980</v>
      </c>
      <c r="Q178" s="39" t="s">
        <v>12808</v>
      </c>
      <c r="R178" s="39" t="s">
        <v>12809</v>
      </c>
      <c r="S178" s="39" t="s">
        <v>12810</v>
      </c>
      <c r="T178" s="39" t="s">
        <v>12811</v>
      </c>
    </row>
    <row r="179" spans="1:20" x14ac:dyDescent="0.3">
      <c r="A179">
        <v>178</v>
      </c>
      <c r="B179" s="1">
        <v>45807.379166666666</v>
      </c>
      <c r="C179" s="1">
        <v>45807.388796296298</v>
      </c>
      <c r="D179" s="39" t="s">
        <v>2506</v>
      </c>
      <c r="E179" s="39" t="s">
        <v>2507</v>
      </c>
      <c r="F179" s="39" t="s">
        <v>2507</v>
      </c>
      <c r="G179">
        <v>9</v>
      </c>
      <c r="H179">
        <v>32</v>
      </c>
      <c r="I179" s="39" t="s">
        <v>4542</v>
      </c>
      <c r="J179" s="39" t="s">
        <v>13735</v>
      </c>
      <c r="K179" s="39" t="s">
        <v>12896</v>
      </c>
      <c r="L179" s="39" t="s">
        <v>13736</v>
      </c>
      <c r="M179" s="39" t="s">
        <v>12804</v>
      </c>
      <c r="N179" s="39" t="s">
        <v>13737</v>
      </c>
      <c r="O179" s="39" t="s">
        <v>13738</v>
      </c>
      <c r="P179" s="39" t="s">
        <v>13292</v>
      </c>
      <c r="Q179" s="39" t="s">
        <v>12808</v>
      </c>
      <c r="R179" s="39" t="s">
        <v>12809</v>
      </c>
      <c r="S179" s="39" t="s">
        <v>12810</v>
      </c>
      <c r="T179" s="39" t="s">
        <v>12811</v>
      </c>
    </row>
    <row r="180" spans="1:20" x14ac:dyDescent="0.3">
      <c r="A180">
        <v>179</v>
      </c>
      <c r="B180" s="1">
        <v>45807.379293981481</v>
      </c>
      <c r="C180" s="1">
        <v>45807.389467592591</v>
      </c>
      <c r="D180" s="39" t="s">
        <v>1890</v>
      </c>
      <c r="E180" s="39" t="s">
        <v>1891</v>
      </c>
      <c r="F180" s="39" t="s">
        <v>1892</v>
      </c>
      <c r="G180">
        <v>9</v>
      </c>
      <c r="H180">
        <v>16</v>
      </c>
      <c r="I180" s="39" t="s">
        <v>7401</v>
      </c>
      <c r="J180" s="39" t="s">
        <v>13739</v>
      </c>
      <c r="K180" s="39" t="s">
        <v>13740</v>
      </c>
      <c r="L180" s="39" t="s">
        <v>13741</v>
      </c>
      <c r="M180" s="39" t="s">
        <v>12804</v>
      </c>
      <c r="N180" s="39" t="s">
        <v>13085</v>
      </c>
      <c r="O180" s="39" t="s">
        <v>13742</v>
      </c>
      <c r="P180" s="39" t="s">
        <v>13305</v>
      </c>
      <c r="Q180" s="39" t="s">
        <v>12808</v>
      </c>
      <c r="R180" s="39" t="s">
        <v>12809</v>
      </c>
      <c r="S180" s="39" t="s">
        <v>12810</v>
      </c>
      <c r="T180" s="39" t="s">
        <v>12811</v>
      </c>
    </row>
    <row r="181" spans="1:20" x14ac:dyDescent="0.3">
      <c r="A181">
        <v>180</v>
      </c>
      <c r="B181" s="1">
        <v>45807.379062499997</v>
      </c>
      <c r="C181" s="1">
        <v>45807.389803240738</v>
      </c>
      <c r="D181" s="39" t="s">
        <v>4554</v>
      </c>
      <c r="E181" s="39" t="s">
        <v>4555</v>
      </c>
      <c r="F181" s="39" t="s">
        <v>5797</v>
      </c>
      <c r="G181">
        <v>9</v>
      </c>
      <c r="H181">
        <v>15</v>
      </c>
      <c r="I181" s="39" t="s">
        <v>7401</v>
      </c>
      <c r="J181" s="39" t="s">
        <v>13743</v>
      </c>
      <c r="K181" s="39" t="s">
        <v>13744</v>
      </c>
      <c r="L181" s="39" t="s">
        <v>13745</v>
      </c>
      <c r="M181" s="39" t="s">
        <v>12804</v>
      </c>
      <c r="N181" s="39" t="s">
        <v>13746</v>
      </c>
      <c r="O181" s="39" t="s">
        <v>13747</v>
      </c>
      <c r="P181" s="39" t="s">
        <v>13748</v>
      </c>
      <c r="Q181" s="39" t="s">
        <v>12808</v>
      </c>
      <c r="R181" s="39" t="s">
        <v>12809</v>
      </c>
      <c r="S181" s="39" t="s">
        <v>12810</v>
      </c>
      <c r="T181" s="39" t="s">
        <v>12811</v>
      </c>
    </row>
    <row r="182" spans="1:20" x14ac:dyDescent="0.3">
      <c r="A182">
        <v>181</v>
      </c>
      <c r="B182" s="1">
        <v>45807.380462962959</v>
      </c>
      <c r="C182" s="1">
        <v>45807.390185185184</v>
      </c>
      <c r="D182" s="39" t="s">
        <v>5721</v>
      </c>
      <c r="E182" s="39" t="s">
        <v>5722</v>
      </c>
      <c r="F182" s="39" t="s">
        <v>13749</v>
      </c>
      <c r="G182">
        <v>9</v>
      </c>
      <c r="H182">
        <v>10</v>
      </c>
      <c r="I182" s="39" t="s">
        <v>13750</v>
      </c>
      <c r="J182" s="39" t="s">
        <v>13517</v>
      </c>
      <c r="K182" s="39" t="s">
        <v>13732</v>
      </c>
      <c r="L182" s="39" t="s">
        <v>13751</v>
      </c>
      <c r="M182" s="39" t="s">
        <v>12804</v>
      </c>
      <c r="N182" s="39" t="s">
        <v>13752</v>
      </c>
      <c r="O182" s="39" t="s">
        <v>13753</v>
      </c>
      <c r="P182" s="39" t="s">
        <v>13754</v>
      </c>
      <c r="Q182" s="39" t="s">
        <v>12852</v>
      </c>
      <c r="R182" s="39" t="s">
        <v>12810</v>
      </c>
      <c r="S182" s="39" t="s">
        <v>12809</v>
      </c>
      <c r="T182" s="39" t="s">
        <v>12811</v>
      </c>
    </row>
    <row r="183" spans="1:20" x14ac:dyDescent="0.3">
      <c r="A183">
        <v>182</v>
      </c>
      <c r="B183" s="1">
        <v>45807.379467592589</v>
      </c>
      <c r="C183" s="1">
        <v>45807.390914351854</v>
      </c>
      <c r="D183" s="39" t="s">
        <v>2532</v>
      </c>
      <c r="E183" s="39" t="s">
        <v>2533</v>
      </c>
      <c r="F183" s="39" t="s">
        <v>2534</v>
      </c>
      <c r="G183">
        <v>9</v>
      </c>
      <c r="H183">
        <v>40</v>
      </c>
      <c r="I183" s="39" t="s">
        <v>13311</v>
      </c>
      <c r="J183" s="39" t="s">
        <v>13755</v>
      </c>
      <c r="K183" s="39" t="s">
        <v>13756</v>
      </c>
      <c r="L183" s="39" t="s">
        <v>13757</v>
      </c>
      <c r="M183" s="39" t="s">
        <v>12804</v>
      </c>
      <c r="N183" s="39" t="s">
        <v>13758</v>
      </c>
      <c r="O183" s="39" t="s">
        <v>13759</v>
      </c>
      <c r="P183" s="39" t="s">
        <v>13760</v>
      </c>
      <c r="Q183" s="39" t="s">
        <v>12852</v>
      </c>
      <c r="R183" s="39" t="s">
        <v>12809</v>
      </c>
      <c r="S183" s="39" t="s">
        <v>12810</v>
      </c>
      <c r="T183" s="39" t="s">
        <v>12811</v>
      </c>
    </row>
    <row r="184" spans="1:20" x14ac:dyDescent="0.3">
      <c r="A184">
        <v>183</v>
      </c>
      <c r="B184" s="1">
        <v>45807.380358796298</v>
      </c>
      <c r="C184" s="1">
        <v>45807.390960648147</v>
      </c>
      <c r="D184" s="39" t="s">
        <v>3030</v>
      </c>
      <c r="E184" s="39" t="s">
        <v>3031</v>
      </c>
      <c r="F184" s="39" t="s">
        <v>3031</v>
      </c>
      <c r="G184">
        <v>9</v>
      </c>
      <c r="H184">
        <v>12</v>
      </c>
      <c r="I184" s="39" t="s">
        <v>13761</v>
      </c>
      <c r="J184" s="39" t="s">
        <v>13762</v>
      </c>
      <c r="K184" s="39" t="s">
        <v>13669</v>
      </c>
      <c r="L184" s="39" t="s">
        <v>13763</v>
      </c>
      <c r="M184" s="39" t="s">
        <v>12804</v>
      </c>
      <c r="N184" s="39" t="s">
        <v>13764</v>
      </c>
      <c r="O184" s="39" t="s">
        <v>13765</v>
      </c>
      <c r="P184" s="39" t="s">
        <v>13766</v>
      </c>
      <c r="Q184" s="39" t="s">
        <v>12808</v>
      </c>
      <c r="R184" s="39" t="s">
        <v>12809</v>
      </c>
      <c r="S184" s="39" t="s">
        <v>12810</v>
      </c>
      <c r="T184" s="39" t="s">
        <v>12811</v>
      </c>
    </row>
    <row r="185" spans="1:20" x14ac:dyDescent="0.3">
      <c r="A185">
        <v>184</v>
      </c>
      <c r="B185" s="1">
        <v>45807.37909722222</v>
      </c>
      <c r="C185" s="1">
        <v>45807.391365740739</v>
      </c>
      <c r="D185" s="39" t="s">
        <v>3067</v>
      </c>
      <c r="E185" s="39" t="s">
        <v>3068</v>
      </c>
      <c r="F185" s="39" t="s">
        <v>3068</v>
      </c>
      <c r="G185">
        <v>9</v>
      </c>
      <c r="H185">
        <v>37</v>
      </c>
      <c r="I185" s="39" t="s">
        <v>13767</v>
      </c>
      <c r="J185" s="39" t="s">
        <v>13768</v>
      </c>
      <c r="K185" s="39" t="s">
        <v>13769</v>
      </c>
      <c r="L185" s="39" t="s">
        <v>13770</v>
      </c>
      <c r="M185" s="39" t="s">
        <v>12804</v>
      </c>
      <c r="N185" s="39" t="s">
        <v>13771</v>
      </c>
      <c r="O185" s="39" t="s">
        <v>12959</v>
      </c>
      <c r="P185" s="39" t="s">
        <v>12980</v>
      </c>
      <c r="Q185" s="39" t="s">
        <v>12808</v>
      </c>
      <c r="R185" s="39" t="s">
        <v>12809</v>
      </c>
      <c r="S185" s="39" t="s">
        <v>12810</v>
      </c>
      <c r="T185" s="39" t="s">
        <v>12811</v>
      </c>
    </row>
    <row r="186" spans="1:20" x14ac:dyDescent="0.3">
      <c r="A186">
        <v>185</v>
      </c>
      <c r="B186" s="1">
        <v>45807.37909722222</v>
      </c>
      <c r="C186" s="1">
        <v>45807.391840277778</v>
      </c>
      <c r="D186" s="39" t="s">
        <v>2544</v>
      </c>
      <c r="E186" s="39" t="s">
        <v>2545</v>
      </c>
      <c r="F186" s="39" t="s">
        <v>2546</v>
      </c>
      <c r="G186">
        <v>9</v>
      </c>
      <c r="H186">
        <v>29</v>
      </c>
      <c r="I186" s="39" t="s">
        <v>13649</v>
      </c>
      <c r="J186" s="39" t="s">
        <v>13772</v>
      </c>
      <c r="K186" s="39" t="s">
        <v>13773</v>
      </c>
      <c r="L186" s="39" t="s">
        <v>13774</v>
      </c>
      <c r="M186" s="39" t="s">
        <v>12804</v>
      </c>
      <c r="N186" s="39" t="s">
        <v>13775</v>
      </c>
      <c r="O186" s="39" t="s">
        <v>13776</v>
      </c>
      <c r="P186" s="39" t="s">
        <v>13375</v>
      </c>
      <c r="Q186" s="39" t="s">
        <v>12808</v>
      </c>
      <c r="R186" s="39" t="s">
        <v>12809</v>
      </c>
      <c r="S186" s="39" t="s">
        <v>12810</v>
      </c>
      <c r="T186" s="39" t="s">
        <v>12811</v>
      </c>
    </row>
    <row r="187" spans="1:20" x14ac:dyDescent="0.3">
      <c r="A187">
        <v>186</v>
      </c>
      <c r="B187" s="1">
        <v>45807.38040509259</v>
      </c>
      <c r="C187" s="1">
        <v>45807.393379629626</v>
      </c>
      <c r="D187" s="39" t="s">
        <v>2469</v>
      </c>
      <c r="E187" s="39" t="s">
        <v>2470</v>
      </c>
      <c r="F187" s="39" t="s">
        <v>5836</v>
      </c>
      <c r="G187">
        <v>9</v>
      </c>
      <c r="H187">
        <v>33</v>
      </c>
      <c r="I187" s="39" t="s">
        <v>13076</v>
      </c>
      <c r="J187" s="39" t="s">
        <v>13777</v>
      </c>
      <c r="K187" s="39" t="s">
        <v>12916</v>
      </c>
      <c r="L187" s="39" t="s">
        <v>13778</v>
      </c>
      <c r="M187" s="39" t="s">
        <v>12804</v>
      </c>
      <c r="N187" s="39" t="s">
        <v>13779</v>
      </c>
      <c r="O187" s="39" t="s">
        <v>13780</v>
      </c>
      <c r="P187" s="39" t="s">
        <v>13305</v>
      </c>
      <c r="Q187" s="39" t="s">
        <v>12808</v>
      </c>
      <c r="R187" s="39" t="s">
        <v>12809</v>
      </c>
      <c r="S187" s="39" t="s">
        <v>12810</v>
      </c>
      <c r="T187" s="39" t="s">
        <v>12811</v>
      </c>
    </row>
    <row r="188" spans="1:20" x14ac:dyDescent="0.3">
      <c r="A188">
        <v>187</v>
      </c>
      <c r="B188" s="1">
        <v>45807.378969907404</v>
      </c>
      <c r="C188" s="1">
        <v>45807.39371527778</v>
      </c>
      <c r="D188" s="39" t="s">
        <v>1903</v>
      </c>
      <c r="E188" s="39" t="s">
        <v>1904</v>
      </c>
      <c r="F188" s="39" t="s">
        <v>1904</v>
      </c>
      <c r="G188">
        <v>9</v>
      </c>
      <c r="H188">
        <v>19</v>
      </c>
      <c r="I188" s="39" t="s">
        <v>13781</v>
      </c>
      <c r="J188" s="39" t="s">
        <v>13782</v>
      </c>
      <c r="K188" s="39" t="s">
        <v>13783</v>
      </c>
      <c r="L188" s="39" t="s">
        <v>13784</v>
      </c>
      <c r="M188" s="39" t="s">
        <v>12804</v>
      </c>
      <c r="N188" s="39" t="s">
        <v>13785</v>
      </c>
      <c r="O188" s="39" t="s">
        <v>13786</v>
      </c>
      <c r="P188" s="39" t="s">
        <v>12980</v>
      </c>
      <c r="Q188" s="39" t="s">
        <v>12808</v>
      </c>
      <c r="R188" s="39" t="s">
        <v>12809</v>
      </c>
      <c r="S188" s="39" t="s">
        <v>12810</v>
      </c>
      <c r="T188" s="39" t="s">
        <v>12811</v>
      </c>
    </row>
    <row r="189" spans="1:20" x14ac:dyDescent="0.3">
      <c r="A189">
        <v>188</v>
      </c>
      <c r="B189" s="1">
        <v>45807.379699074074</v>
      </c>
      <c r="C189" s="1">
        <v>45807.393784722219</v>
      </c>
      <c r="D189" s="39" t="s">
        <v>3077</v>
      </c>
      <c r="E189" s="39" t="s">
        <v>3078</v>
      </c>
      <c r="F189" s="39" t="s">
        <v>3079</v>
      </c>
      <c r="G189">
        <v>9</v>
      </c>
      <c r="H189">
        <v>36</v>
      </c>
      <c r="I189" s="39" t="s">
        <v>13311</v>
      </c>
      <c r="J189" s="39" t="s">
        <v>13787</v>
      </c>
      <c r="K189" s="39" t="s">
        <v>13788</v>
      </c>
      <c r="L189" s="39" t="s">
        <v>13789</v>
      </c>
      <c r="M189" s="39" t="s">
        <v>12804</v>
      </c>
      <c r="N189" s="39" t="s">
        <v>13790</v>
      </c>
      <c r="O189" s="39" t="s">
        <v>13791</v>
      </c>
      <c r="P189" s="39" t="s">
        <v>13792</v>
      </c>
      <c r="Q189" s="39" t="s">
        <v>12808</v>
      </c>
      <c r="R189" s="39" t="s">
        <v>12809</v>
      </c>
      <c r="S189" s="39" t="s">
        <v>12810</v>
      </c>
      <c r="T189" s="39" t="s">
        <v>12811</v>
      </c>
    </row>
    <row r="190" spans="1:20" x14ac:dyDescent="0.3">
      <c r="A190">
        <v>189</v>
      </c>
      <c r="B190" s="1">
        <v>45807.379351851851</v>
      </c>
      <c r="C190" s="1">
        <v>45807.393831018519</v>
      </c>
      <c r="D190" s="39" t="s">
        <v>3404</v>
      </c>
      <c r="E190" s="39" t="s">
        <v>3405</v>
      </c>
      <c r="F190" s="39" t="s">
        <v>3405</v>
      </c>
      <c r="G190">
        <v>9</v>
      </c>
      <c r="H190">
        <v>22</v>
      </c>
      <c r="I190" s="39" t="s">
        <v>13422</v>
      </c>
      <c r="J190" s="39" t="s">
        <v>13793</v>
      </c>
      <c r="K190" s="39" t="s">
        <v>13794</v>
      </c>
      <c r="L190" s="39" t="s">
        <v>13795</v>
      </c>
      <c r="M190" s="39" t="s">
        <v>12804</v>
      </c>
      <c r="N190" s="39" t="s">
        <v>13796</v>
      </c>
      <c r="O190" s="39" t="s">
        <v>13465</v>
      </c>
      <c r="P190" s="39" t="s">
        <v>13792</v>
      </c>
      <c r="Q190" s="39" t="s">
        <v>12808</v>
      </c>
      <c r="R190" s="39" t="s">
        <v>12809</v>
      </c>
      <c r="S190" s="39" t="s">
        <v>12810</v>
      </c>
      <c r="T190" s="39" t="s">
        <v>12811</v>
      </c>
    </row>
    <row r="191" spans="1:20" x14ac:dyDescent="0.3">
      <c r="A191">
        <v>190</v>
      </c>
      <c r="B191" s="1">
        <v>45807.379756944443</v>
      </c>
      <c r="C191" s="1">
        <v>45807.394236111111</v>
      </c>
      <c r="D191" s="39" t="s">
        <v>3831</v>
      </c>
      <c r="E191" s="39" t="s">
        <v>3832</v>
      </c>
      <c r="F191" s="39" t="s">
        <v>3832</v>
      </c>
      <c r="G191">
        <v>9</v>
      </c>
      <c r="H191">
        <v>23</v>
      </c>
      <c r="I191" s="39" t="s">
        <v>13797</v>
      </c>
      <c r="J191" s="39" t="s">
        <v>13798</v>
      </c>
      <c r="K191" s="39" t="s">
        <v>13799</v>
      </c>
      <c r="L191" s="39" t="s">
        <v>13800</v>
      </c>
      <c r="M191" s="39" t="s">
        <v>12804</v>
      </c>
      <c r="N191" s="39" t="s">
        <v>13801</v>
      </c>
      <c r="O191" s="39" t="s">
        <v>13802</v>
      </c>
      <c r="P191" s="39" t="s">
        <v>13803</v>
      </c>
      <c r="Q191" s="39" t="s">
        <v>12808</v>
      </c>
      <c r="R191" s="39" t="s">
        <v>12809</v>
      </c>
      <c r="S191" s="39" t="s">
        <v>12810</v>
      </c>
      <c r="T191" s="39" t="s">
        <v>12811</v>
      </c>
    </row>
    <row r="192" spans="1:20" x14ac:dyDescent="0.3">
      <c r="A192">
        <v>191</v>
      </c>
      <c r="B192" s="1">
        <v>45807.387071759258</v>
      </c>
      <c r="C192" s="1">
        <v>45807.394652777781</v>
      </c>
      <c r="D192" s="39" t="s">
        <v>4533</v>
      </c>
      <c r="E192" s="39" t="s">
        <v>4534</v>
      </c>
      <c r="F192" s="39" t="s">
        <v>4534</v>
      </c>
      <c r="G192">
        <v>9</v>
      </c>
      <c r="H192">
        <v>30</v>
      </c>
      <c r="I192" s="39" t="s">
        <v>13804</v>
      </c>
      <c r="J192" s="39" t="s">
        <v>13805</v>
      </c>
      <c r="K192" s="39" t="s">
        <v>13732</v>
      </c>
      <c r="L192" s="39" t="s">
        <v>12910</v>
      </c>
      <c r="M192" s="39" t="s">
        <v>12804</v>
      </c>
      <c r="N192" s="39" t="s">
        <v>13806</v>
      </c>
      <c r="O192" s="39" t="s">
        <v>13807</v>
      </c>
      <c r="P192" s="39" t="s">
        <v>13808</v>
      </c>
      <c r="Q192" s="39" t="s">
        <v>12808</v>
      </c>
      <c r="R192" s="39" t="s">
        <v>12809</v>
      </c>
      <c r="S192" s="39" t="s">
        <v>12852</v>
      </c>
      <c r="T192" s="39" t="s">
        <v>12811</v>
      </c>
    </row>
    <row r="193" spans="1:20" x14ac:dyDescent="0.3">
      <c r="A193">
        <v>192</v>
      </c>
      <c r="B193" s="1">
        <v>45807.379062499997</v>
      </c>
      <c r="C193" s="1">
        <v>45807.396099537036</v>
      </c>
      <c r="D193" s="39" t="s">
        <v>3049</v>
      </c>
      <c r="E193" s="39" t="s">
        <v>3050</v>
      </c>
      <c r="F193" s="39" t="s">
        <v>3050</v>
      </c>
      <c r="G193">
        <v>9</v>
      </c>
      <c r="H193">
        <v>9</v>
      </c>
      <c r="I193" s="39" t="s">
        <v>13268</v>
      </c>
      <c r="J193" s="39" t="s">
        <v>13793</v>
      </c>
      <c r="K193" s="39" t="s">
        <v>13809</v>
      </c>
      <c r="L193" s="39" t="s">
        <v>13810</v>
      </c>
      <c r="M193" s="39" t="s">
        <v>12804</v>
      </c>
      <c r="N193" s="39" t="s">
        <v>13811</v>
      </c>
      <c r="O193" s="39" t="s">
        <v>13812</v>
      </c>
      <c r="P193" s="39" t="s">
        <v>13813</v>
      </c>
      <c r="Q193" s="39" t="s">
        <v>12808</v>
      </c>
      <c r="R193" s="39" t="s">
        <v>12809</v>
      </c>
      <c r="S193" s="39" t="s">
        <v>12810</v>
      </c>
      <c r="T193" s="39" t="s">
        <v>12811</v>
      </c>
    </row>
    <row r="194" spans="1:20" x14ac:dyDescent="0.3">
      <c r="A194">
        <v>193</v>
      </c>
      <c r="B194" s="1">
        <v>45807.39565972222</v>
      </c>
      <c r="C194" s="1">
        <v>45807.401030092595</v>
      </c>
      <c r="D194" s="39" t="s">
        <v>3085</v>
      </c>
      <c r="E194" s="39" t="s">
        <v>3086</v>
      </c>
      <c r="F194" s="39" t="s">
        <v>3087</v>
      </c>
      <c r="G194">
        <v>9</v>
      </c>
      <c r="H194">
        <v>13</v>
      </c>
      <c r="I194" s="39" t="s">
        <v>13814</v>
      </c>
      <c r="J194" s="39" t="s">
        <v>13815</v>
      </c>
      <c r="K194" s="39" t="s">
        <v>13816</v>
      </c>
      <c r="L194" s="39" t="s">
        <v>13817</v>
      </c>
      <c r="M194" s="39" t="s">
        <v>12804</v>
      </c>
      <c r="N194" s="39" t="s">
        <v>13818</v>
      </c>
      <c r="O194" s="39" t="s">
        <v>12806</v>
      </c>
      <c r="P194" s="39" t="s">
        <v>12980</v>
      </c>
      <c r="Q194" s="39" t="s">
        <v>12808</v>
      </c>
      <c r="R194" s="39" t="s">
        <v>12809</v>
      </c>
      <c r="S194" s="39" t="s">
        <v>12810</v>
      </c>
      <c r="T194" s="39" t="s">
        <v>12811</v>
      </c>
    </row>
    <row r="195" spans="1:20" x14ac:dyDescent="0.3">
      <c r="A195">
        <v>194</v>
      </c>
      <c r="B195" s="1">
        <v>45807.397650462961</v>
      </c>
      <c r="C195" s="1">
        <v>45807.401250000003</v>
      </c>
      <c r="D195" s="39" t="s">
        <v>1912</v>
      </c>
      <c r="E195" s="39" t="s">
        <v>1913</v>
      </c>
      <c r="F195" s="39" t="s">
        <v>1913</v>
      </c>
      <c r="G195">
        <v>9</v>
      </c>
      <c r="H195">
        <v>39</v>
      </c>
      <c r="I195" s="39" t="s">
        <v>13422</v>
      </c>
      <c r="J195" s="39" t="s">
        <v>13819</v>
      </c>
      <c r="K195" s="39" t="s">
        <v>13820</v>
      </c>
      <c r="L195" s="39" t="s">
        <v>13795</v>
      </c>
      <c r="M195" s="39" t="s">
        <v>12804</v>
      </c>
      <c r="N195" s="39" t="s">
        <v>13821</v>
      </c>
      <c r="O195" s="39" t="s">
        <v>13465</v>
      </c>
      <c r="P195" s="39" t="s">
        <v>13792</v>
      </c>
      <c r="Q195" s="39" t="s">
        <v>12808</v>
      </c>
      <c r="R195" s="39" t="s">
        <v>12809</v>
      </c>
      <c r="S195" s="39" t="s">
        <v>12810</v>
      </c>
      <c r="T195" s="39" t="s">
        <v>12811</v>
      </c>
    </row>
    <row r="196" spans="1:20" x14ac:dyDescent="0.3">
      <c r="A196">
        <v>195</v>
      </c>
      <c r="B196" s="1">
        <v>45807.379502314812</v>
      </c>
      <c r="C196" s="1">
        <v>45807.401805555557</v>
      </c>
      <c r="D196" s="39" t="s">
        <v>3850</v>
      </c>
      <c r="E196" s="39" t="s">
        <v>3851</v>
      </c>
      <c r="F196" s="39" t="s">
        <v>13822</v>
      </c>
      <c r="G196">
        <v>9</v>
      </c>
      <c r="H196">
        <v>8</v>
      </c>
      <c r="I196" s="39" t="s">
        <v>13223</v>
      </c>
      <c r="J196" s="39" t="s">
        <v>13823</v>
      </c>
      <c r="K196" s="39" t="s">
        <v>13824</v>
      </c>
      <c r="L196" s="39" t="s">
        <v>13825</v>
      </c>
      <c r="M196" s="39" t="s">
        <v>12804</v>
      </c>
      <c r="N196" s="39" t="s">
        <v>13826</v>
      </c>
      <c r="O196" s="39" t="s">
        <v>13827</v>
      </c>
      <c r="P196" s="39" t="s">
        <v>13828</v>
      </c>
      <c r="Q196" s="39" t="s">
        <v>12808</v>
      </c>
      <c r="R196" s="39" t="s">
        <v>12809</v>
      </c>
      <c r="S196" s="39" t="s">
        <v>12810</v>
      </c>
      <c r="T196" s="39" t="s">
        <v>12811</v>
      </c>
    </row>
    <row r="197" spans="1:20" x14ac:dyDescent="0.3">
      <c r="A197">
        <v>196</v>
      </c>
      <c r="B197" s="1">
        <v>45807.379317129627</v>
      </c>
      <c r="C197" s="1">
        <v>45807.40253472222</v>
      </c>
      <c r="D197" s="39" t="s">
        <v>2485</v>
      </c>
      <c r="E197" s="39" t="s">
        <v>2486</v>
      </c>
      <c r="F197" s="39" t="s">
        <v>5974</v>
      </c>
      <c r="G197">
        <v>9</v>
      </c>
      <c r="H197">
        <v>28</v>
      </c>
      <c r="I197" s="39" t="s">
        <v>13004</v>
      </c>
      <c r="J197" s="39" t="s">
        <v>13829</v>
      </c>
      <c r="K197" s="39" t="s">
        <v>13830</v>
      </c>
      <c r="L197" s="39" t="s">
        <v>13831</v>
      </c>
      <c r="M197" s="39" t="s">
        <v>12804</v>
      </c>
      <c r="N197" s="39" t="s">
        <v>13832</v>
      </c>
      <c r="O197" s="39" t="s">
        <v>13833</v>
      </c>
      <c r="P197" s="39" t="s">
        <v>13834</v>
      </c>
      <c r="Q197" s="39" t="s">
        <v>12808</v>
      </c>
      <c r="R197" s="39" t="s">
        <v>12809</v>
      </c>
      <c r="S197" s="39" t="s">
        <v>12810</v>
      </c>
      <c r="T197" s="39" t="s">
        <v>12811</v>
      </c>
    </row>
    <row r="198" spans="1:20" x14ac:dyDescent="0.3">
      <c r="A198">
        <v>197</v>
      </c>
      <c r="B198" s="1">
        <v>45807.379131944443</v>
      </c>
      <c r="C198" s="1">
        <v>45807.402604166666</v>
      </c>
      <c r="D198" s="39" t="s">
        <v>2496</v>
      </c>
      <c r="E198" s="39" t="s">
        <v>2497</v>
      </c>
      <c r="F198" s="39" t="s">
        <v>2498</v>
      </c>
      <c r="G198">
        <v>9</v>
      </c>
      <c r="H198">
        <v>26</v>
      </c>
      <c r="I198" s="39" t="s">
        <v>13835</v>
      </c>
      <c r="J198" s="39" t="s">
        <v>13836</v>
      </c>
      <c r="K198" s="39" t="s">
        <v>13837</v>
      </c>
      <c r="L198" s="39" t="s">
        <v>13838</v>
      </c>
      <c r="M198" s="39" t="s">
        <v>12804</v>
      </c>
      <c r="N198" s="39" t="s">
        <v>13839</v>
      </c>
      <c r="O198" s="39" t="s">
        <v>13840</v>
      </c>
      <c r="P198" s="39" t="s">
        <v>13841</v>
      </c>
      <c r="Q198" s="39" t="s">
        <v>12808</v>
      </c>
      <c r="R198" s="39" t="s">
        <v>12809</v>
      </c>
      <c r="S198" s="39" t="s">
        <v>12810</v>
      </c>
      <c r="T198" s="39" t="s">
        <v>12811</v>
      </c>
    </row>
    <row r="199" spans="1:20" x14ac:dyDescent="0.3">
      <c r="A199">
        <v>198</v>
      </c>
      <c r="B199" s="1">
        <v>45807.385706018518</v>
      </c>
      <c r="C199" s="1">
        <v>45807.402673611112</v>
      </c>
      <c r="D199" s="39" t="s">
        <v>2552</v>
      </c>
      <c r="E199" s="39" t="s">
        <v>2553</v>
      </c>
      <c r="F199" s="39" t="s">
        <v>2554</v>
      </c>
      <c r="G199">
        <v>9</v>
      </c>
      <c r="H199">
        <v>35</v>
      </c>
      <c r="I199" s="39" t="s">
        <v>13842</v>
      </c>
      <c r="J199" s="39" t="s">
        <v>13843</v>
      </c>
      <c r="K199" s="39" t="s">
        <v>13844</v>
      </c>
      <c r="L199" s="39" t="s">
        <v>13838</v>
      </c>
      <c r="M199" s="39" t="s">
        <v>12804</v>
      </c>
      <c r="N199" s="39" t="s">
        <v>13839</v>
      </c>
      <c r="O199" s="39" t="s">
        <v>13845</v>
      </c>
      <c r="P199" s="39" t="s">
        <v>13846</v>
      </c>
      <c r="Q199" s="39" t="s">
        <v>12808</v>
      </c>
      <c r="R199" s="39" t="s">
        <v>12809</v>
      </c>
      <c r="S199" s="39" t="s">
        <v>12810</v>
      </c>
      <c r="T199" s="39" t="s">
        <v>12811</v>
      </c>
    </row>
    <row r="200" spans="1:20" x14ac:dyDescent="0.3">
      <c r="A200">
        <v>199</v>
      </c>
      <c r="B200" s="1">
        <v>45807.378958333335</v>
      </c>
      <c r="C200" s="1">
        <v>45807.407060185185</v>
      </c>
      <c r="D200" s="39" t="s">
        <v>3855</v>
      </c>
      <c r="E200" s="39" t="s">
        <v>3856</v>
      </c>
      <c r="F200" s="39" t="s">
        <v>3856</v>
      </c>
      <c r="G200">
        <v>9</v>
      </c>
      <c r="H200">
        <v>2</v>
      </c>
      <c r="I200" s="39" t="s">
        <v>13847</v>
      </c>
      <c r="J200" s="39" t="s">
        <v>13848</v>
      </c>
      <c r="K200" s="39" t="s">
        <v>12921</v>
      </c>
      <c r="L200" s="39" t="s">
        <v>12910</v>
      </c>
      <c r="M200" s="39" t="s">
        <v>12804</v>
      </c>
      <c r="N200" s="39" t="s">
        <v>12822</v>
      </c>
      <c r="O200" s="39" t="s">
        <v>13849</v>
      </c>
      <c r="P200" s="39" t="s">
        <v>13850</v>
      </c>
      <c r="Q200" s="39" t="s">
        <v>12808</v>
      </c>
      <c r="R200" s="39" t="s">
        <v>12809</v>
      </c>
      <c r="S200" s="39" t="s">
        <v>12852</v>
      </c>
      <c r="T200" s="39" t="s">
        <v>12811</v>
      </c>
    </row>
    <row r="201" spans="1:20" x14ac:dyDescent="0.3">
      <c r="A201">
        <v>200</v>
      </c>
      <c r="B201" s="1">
        <v>45807.412939814814</v>
      </c>
      <c r="C201" s="1">
        <v>45807.418888888889</v>
      </c>
      <c r="D201" s="39" t="s">
        <v>3838</v>
      </c>
      <c r="E201" s="39" t="s">
        <v>3839</v>
      </c>
      <c r="F201" s="39" t="s">
        <v>13851</v>
      </c>
      <c r="G201">
        <v>9</v>
      </c>
      <c r="H201">
        <v>25</v>
      </c>
      <c r="I201" s="39" t="s">
        <v>13040</v>
      </c>
      <c r="J201" s="39" t="s">
        <v>13823</v>
      </c>
      <c r="K201" s="39" t="s">
        <v>13852</v>
      </c>
      <c r="L201" s="39" t="s">
        <v>13853</v>
      </c>
      <c r="M201" s="39" t="s">
        <v>12804</v>
      </c>
      <c r="N201" s="39" t="s">
        <v>13801</v>
      </c>
      <c r="O201" s="39" t="s">
        <v>13854</v>
      </c>
      <c r="P201" s="39" t="s">
        <v>13828</v>
      </c>
      <c r="Q201" s="39" t="s">
        <v>12808</v>
      </c>
      <c r="R201" s="39" t="s">
        <v>12809</v>
      </c>
      <c r="S201" s="39" t="s">
        <v>12810</v>
      </c>
      <c r="T201" s="39" t="s">
        <v>12811</v>
      </c>
    </row>
    <row r="202" spans="1:20" x14ac:dyDescent="0.3">
      <c r="A202">
        <v>201</v>
      </c>
      <c r="B202" s="1">
        <v>45807.430266203701</v>
      </c>
      <c r="C202" s="1">
        <v>45807.430335648147</v>
      </c>
      <c r="D202" s="39" t="s">
        <v>3846</v>
      </c>
      <c r="E202" s="39" t="s">
        <v>3847</v>
      </c>
      <c r="F202" s="39" t="s">
        <v>3847</v>
      </c>
      <c r="G202">
        <v>9</v>
      </c>
      <c r="H202">
        <v>27</v>
      </c>
      <c r="I202" s="39" t="s">
        <v>13040</v>
      </c>
      <c r="J202" s="39" t="s">
        <v>13855</v>
      </c>
      <c r="K202" s="39" t="s">
        <v>13856</v>
      </c>
      <c r="L202" s="39" t="s">
        <v>13857</v>
      </c>
      <c r="M202" s="39" t="s">
        <v>12804</v>
      </c>
      <c r="N202" s="39" t="s">
        <v>13826</v>
      </c>
      <c r="O202" s="39" t="s">
        <v>13854</v>
      </c>
      <c r="P202" s="39" t="s">
        <v>13858</v>
      </c>
      <c r="Q202" s="39" t="s">
        <v>12808</v>
      </c>
      <c r="R202" s="39" t="s">
        <v>12809</v>
      </c>
      <c r="S202" s="39" t="s">
        <v>12810</v>
      </c>
      <c r="T202" s="39" t="s">
        <v>12811</v>
      </c>
    </row>
    <row r="203" spans="1:20" x14ac:dyDescent="0.3">
      <c r="A203">
        <v>202</v>
      </c>
      <c r="B203" s="1">
        <v>45807.567083333335</v>
      </c>
      <c r="C203" s="1">
        <v>45807.572824074072</v>
      </c>
      <c r="D203" s="39" t="s">
        <v>2319</v>
      </c>
      <c r="E203" s="39" t="s">
        <v>2320</v>
      </c>
      <c r="F203" s="39" t="s">
        <v>2320</v>
      </c>
      <c r="G203">
        <v>12</v>
      </c>
      <c r="H203">
        <v>20</v>
      </c>
      <c r="I203" s="39" t="s">
        <v>13859</v>
      </c>
      <c r="J203" s="39" t="s">
        <v>13860</v>
      </c>
      <c r="K203" s="39" t="s">
        <v>13861</v>
      </c>
      <c r="L203" s="39" t="s">
        <v>13862</v>
      </c>
      <c r="M203" s="39" t="s">
        <v>12927</v>
      </c>
      <c r="N203" s="39" t="s">
        <v>13863</v>
      </c>
      <c r="O203" s="39" t="s">
        <v>13864</v>
      </c>
      <c r="P203" s="39" t="s">
        <v>12980</v>
      </c>
      <c r="Q203" s="39" t="s">
        <v>12808</v>
      </c>
      <c r="R203" s="39" t="s">
        <v>12809</v>
      </c>
      <c r="S203" s="39" t="s">
        <v>12810</v>
      </c>
      <c r="T203" s="39" t="s">
        <v>12811</v>
      </c>
    </row>
    <row r="204" spans="1:20" x14ac:dyDescent="0.3">
      <c r="A204">
        <v>203</v>
      </c>
      <c r="B204" s="1">
        <v>45807.567152777781</v>
      </c>
      <c r="C204" s="1">
        <v>45807.573263888888</v>
      </c>
      <c r="D204" s="39" t="s">
        <v>6115</v>
      </c>
      <c r="E204" s="39" t="s">
        <v>6116</v>
      </c>
      <c r="F204" s="39" t="s">
        <v>6116</v>
      </c>
      <c r="G204">
        <v>12</v>
      </c>
      <c r="H204">
        <v>33</v>
      </c>
      <c r="I204" s="39" t="s">
        <v>13865</v>
      </c>
      <c r="J204" s="39" t="s">
        <v>13866</v>
      </c>
      <c r="K204" s="39" t="s">
        <v>13867</v>
      </c>
      <c r="L204" s="39" t="s">
        <v>13868</v>
      </c>
      <c r="M204" s="39" t="s">
        <v>12804</v>
      </c>
      <c r="N204" s="39" t="s">
        <v>13869</v>
      </c>
      <c r="O204" s="39" t="s">
        <v>13870</v>
      </c>
      <c r="P204" s="39" t="s">
        <v>13871</v>
      </c>
      <c r="Q204" s="39" t="s">
        <v>12810</v>
      </c>
      <c r="R204" s="39" t="s">
        <v>12852</v>
      </c>
      <c r="S204" s="39" t="s">
        <v>12810</v>
      </c>
      <c r="T204" s="39" t="s">
        <v>12809</v>
      </c>
    </row>
    <row r="205" spans="1:20" x14ac:dyDescent="0.3">
      <c r="A205">
        <v>204</v>
      </c>
      <c r="B205" s="1">
        <v>45807.568344907406</v>
      </c>
      <c r="C205" s="1">
        <v>45807.573287037034</v>
      </c>
      <c r="D205" s="39" t="s">
        <v>6033</v>
      </c>
      <c r="E205" s="39" t="s">
        <v>6034</v>
      </c>
      <c r="F205" s="39" t="s">
        <v>6034</v>
      </c>
      <c r="G205">
        <v>12</v>
      </c>
      <c r="H205">
        <v>14</v>
      </c>
      <c r="I205" s="39" t="s">
        <v>13872</v>
      </c>
      <c r="J205" s="39" t="s">
        <v>13873</v>
      </c>
      <c r="K205" s="39" t="s">
        <v>13874</v>
      </c>
      <c r="L205" s="39" t="s">
        <v>13875</v>
      </c>
      <c r="M205" s="39" t="s">
        <v>12804</v>
      </c>
      <c r="N205" s="39" t="s">
        <v>13876</v>
      </c>
      <c r="O205" s="39" t="s">
        <v>13877</v>
      </c>
      <c r="P205" s="39" t="s">
        <v>13878</v>
      </c>
      <c r="Q205" s="39" t="s">
        <v>12852</v>
      </c>
      <c r="R205" s="39" t="s">
        <v>12809</v>
      </c>
      <c r="S205" s="39" t="s">
        <v>12810</v>
      </c>
      <c r="T205" s="39" t="s">
        <v>12811</v>
      </c>
    </row>
    <row r="206" spans="1:20" x14ac:dyDescent="0.3">
      <c r="A206">
        <v>205</v>
      </c>
      <c r="B206" s="1">
        <v>45807.567939814813</v>
      </c>
      <c r="C206" s="1">
        <v>45807.573553240742</v>
      </c>
      <c r="D206" s="39" t="s">
        <v>6105</v>
      </c>
      <c r="E206" s="39" t="s">
        <v>6106</v>
      </c>
      <c r="F206" s="39" t="s">
        <v>6107</v>
      </c>
      <c r="G206">
        <v>12</v>
      </c>
      <c r="H206">
        <v>10</v>
      </c>
      <c r="I206" s="39" t="s">
        <v>13879</v>
      </c>
      <c r="J206" s="39" t="s">
        <v>13880</v>
      </c>
      <c r="K206" s="39" t="s">
        <v>13881</v>
      </c>
      <c r="L206" s="39" t="s">
        <v>13882</v>
      </c>
      <c r="M206" s="39" t="s">
        <v>12927</v>
      </c>
      <c r="N206" s="39" t="s">
        <v>13883</v>
      </c>
      <c r="O206" s="39" t="s">
        <v>13884</v>
      </c>
      <c r="P206" s="39" t="s">
        <v>13885</v>
      </c>
      <c r="Q206" s="39" t="s">
        <v>12852</v>
      </c>
      <c r="R206" s="39" t="s">
        <v>12852</v>
      </c>
      <c r="S206" s="39" t="s">
        <v>12810</v>
      </c>
      <c r="T206" s="39" t="s">
        <v>12809</v>
      </c>
    </row>
    <row r="207" spans="1:20" x14ac:dyDescent="0.3">
      <c r="A207">
        <v>206</v>
      </c>
      <c r="B207" s="1">
        <v>45807.56722222222</v>
      </c>
      <c r="C207" s="1">
        <v>45807.574236111112</v>
      </c>
      <c r="D207" s="39" t="s">
        <v>4680</v>
      </c>
      <c r="E207" s="39" t="s">
        <v>4681</v>
      </c>
      <c r="F207" s="39" t="s">
        <v>4681</v>
      </c>
      <c r="G207">
        <v>12</v>
      </c>
      <c r="H207">
        <v>13</v>
      </c>
      <c r="I207" s="39" t="s">
        <v>13886</v>
      </c>
      <c r="J207" s="39" t="s">
        <v>13887</v>
      </c>
      <c r="K207" s="39" t="s">
        <v>13888</v>
      </c>
      <c r="L207" s="39" t="s">
        <v>13889</v>
      </c>
      <c r="M207" s="39" t="s">
        <v>12804</v>
      </c>
      <c r="N207" s="39" t="s">
        <v>13890</v>
      </c>
      <c r="O207" s="39" t="s">
        <v>13891</v>
      </c>
      <c r="P207" s="39" t="s">
        <v>13892</v>
      </c>
      <c r="Q207" s="39" t="s">
        <v>12808</v>
      </c>
      <c r="R207" s="39" t="s">
        <v>12809</v>
      </c>
      <c r="S207" s="39" t="s">
        <v>12810</v>
      </c>
      <c r="T207" s="39" t="s">
        <v>12811</v>
      </c>
    </row>
    <row r="208" spans="1:20" x14ac:dyDescent="0.3">
      <c r="A208">
        <v>207</v>
      </c>
      <c r="B208" s="1">
        <v>45807.567418981482</v>
      </c>
      <c r="C208" s="1">
        <v>45807.575416666667</v>
      </c>
      <c r="D208" s="39" t="s">
        <v>2342</v>
      </c>
      <c r="E208" s="39" t="s">
        <v>2343</v>
      </c>
      <c r="F208" s="39" t="s">
        <v>2343</v>
      </c>
      <c r="G208">
        <v>12</v>
      </c>
      <c r="H208">
        <v>26</v>
      </c>
      <c r="I208" s="39" t="s">
        <v>13893</v>
      </c>
      <c r="J208" s="39" t="s">
        <v>13894</v>
      </c>
      <c r="K208" s="39" t="s">
        <v>13895</v>
      </c>
      <c r="L208" s="39" t="s">
        <v>12910</v>
      </c>
      <c r="M208" s="39" t="s">
        <v>12804</v>
      </c>
      <c r="N208" s="39" t="s">
        <v>13896</v>
      </c>
      <c r="O208" s="39" t="s">
        <v>13227</v>
      </c>
      <c r="P208" s="39" t="s">
        <v>12887</v>
      </c>
      <c r="Q208" s="39" t="s">
        <v>12808</v>
      </c>
      <c r="R208" s="39" t="s">
        <v>12809</v>
      </c>
      <c r="S208" s="39" t="s">
        <v>12810</v>
      </c>
      <c r="T208" s="39" t="s">
        <v>12811</v>
      </c>
    </row>
    <row r="209" spans="1:20" x14ac:dyDescent="0.3">
      <c r="A209">
        <v>208</v>
      </c>
      <c r="B209" s="1">
        <v>45807.567418981482</v>
      </c>
      <c r="C209" s="1">
        <v>45807.575428240743</v>
      </c>
      <c r="D209" s="39" t="s">
        <v>2330</v>
      </c>
      <c r="E209" s="39" t="s">
        <v>2331</v>
      </c>
      <c r="F209" s="39" t="s">
        <v>2331</v>
      </c>
      <c r="G209">
        <v>12</v>
      </c>
      <c r="H209">
        <v>37</v>
      </c>
      <c r="I209" s="39" t="s">
        <v>13897</v>
      </c>
      <c r="J209" s="39" t="s">
        <v>13898</v>
      </c>
      <c r="K209" s="39" t="s">
        <v>13899</v>
      </c>
      <c r="L209" s="39" t="s">
        <v>13900</v>
      </c>
      <c r="M209" s="39" t="s">
        <v>12804</v>
      </c>
      <c r="N209" s="39" t="s">
        <v>13901</v>
      </c>
      <c r="O209" s="39" t="s">
        <v>13902</v>
      </c>
      <c r="P209" s="39" t="s">
        <v>13903</v>
      </c>
      <c r="Q209" s="39" t="s">
        <v>12808</v>
      </c>
      <c r="R209" s="39" t="s">
        <v>12809</v>
      </c>
      <c r="S209" s="39" t="s">
        <v>12810</v>
      </c>
      <c r="T209" s="39" t="s">
        <v>12811</v>
      </c>
    </row>
    <row r="210" spans="1:20" x14ac:dyDescent="0.3">
      <c r="A210">
        <v>209</v>
      </c>
      <c r="B210" s="1">
        <v>45807.567997685182</v>
      </c>
      <c r="C210" s="1">
        <v>45807.576006944444</v>
      </c>
      <c r="D210" s="39" t="s">
        <v>2411</v>
      </c>
      <c r="E210" s="39" t="s">
        <v>2412</v>
      </c>
      <c r="F210" s="39" t="s">
        <v>2413</v>
      </c>
      <c r="G210">
        <v>12</v>
      </c>
      <c r="H210">
        <v>19</v>
      </c>
      <c r="I210" s="39" t="s">
        <v>12914</v>
      </c>
      <c r="J210" s="39" t="s">
        <v>13904</v>
      </c>
      <c r="K210" s="39" t="s">
        <v>13905</v>
      </c>
      <c r="L210" s="39" t="s">
        <v>13906</v>
      </c>
      <c r="M210" s="39" t="s">
        <v>12804</v>
      </c>
      <c r="N210" s="39" t="s">
        <v>13907</v>
      </c>
      <c r="O210" s="39" t="s">
        <v>12806</v>
      </c>
      <c r="P210" s="39" t="s">
        <v>13908</v>
      </c>
      <c r="Q210" s="39" t="s">
        <v>12808</v>
      </c>
      <c r="R210" s="39" t="s">
        <v>12809</v>
      </c>
      <c r="S210" s="39" t="s">
        <v>12810</v>
      </c>
      <c r="T210" s="39" t="s">
        <v>12811</v>
      </c>
    </row>
    <row r="211" spans="1:20" x14ac:dyDescent="0.3">
      <c r="A211">
        <v>210</v>
      </c>
      <c r="B211" s="1">
        <v>45807.567916666667</v>
      </c>
      <c r="C211" s="1">
        <v>45807.57607638889</v>
      </c>
      <c r="D211" s="39" t="s">
        <v>2607</v>
      </c>
      <c r="E211" s="39" t="s">
        <v>2608</v>
      </c>
      <c r="F211" s="39" t="s">
        <v>2608</v>
      </c>
      <c r="G211">
        <v>12</v>
      </c>
      <c r="H211">
        <v>29</v>
      </c>
      <c r="I211" s="39" t="s">
        <v>12914</v>
      </c>
      <c r="J211" s="39" t="s">
        <v>13909</v>
      </c>
      <c r="K211" s="39" t="s">
        <v>13910</v>
      </c>
      <c r="L211" s="39" t="s">
        <v>13911</v>
      </c>
      <c r="M211" s="39" t="s">
        <v>12927</v>
      </c>
      <c r="N211" s="39" t="s">
        <v>13222</v>
      </c>
      <c r="O211" s="39" t="s">
        <v>13912</v>
      </c>
      <c r="P211" s="39" t="s">
        <v>13913</v>
      </c>
      <c r="Q211" s="39" t="s">
        <v>12808</v>
      </c>
      <c r="R211" s="39" t="s">
        <v>12809</v>
      </c>
      <c r="S211" s="39" t="s">
        <v>12810</v>
      </c>
      <c r="T211" s="39" t="s">
        <v>12811</v>
      </c>
    </row>
    <row r="212" spans="1:20" x14ac:dyDescent="0.3">
      <c r="A212">
        <v>211</v>
      </c>
      <c r="B212" s="1">
        <v>45807.567164351851</v>
      </c>
      <c r="C212" s="1">
        <v>45807.576099537036</v>
      </c>
      <c r="D212" s="39" t="s">
        <v>6455</v>
      </c>
      <c r="E212" s="39" t="s">
        <v>6456</v>
      </c>
      <c r="F212" s="39" t="s">
        <v>6457</v>
      </c>
      <c r="G212">
        <v>12</v>
      </c>
      <c r="H212">
        <v>2</v>
      </c>
      <c r="I212" s="39" t="s">
        <v>13311</v>
      </c>
      <c r="J212" s="39" t="s">
        <v>13517</v>
      </c>
      <c r="K212" s="39" t="s">
        <v>13732</v>
      </c>
      <c r="L212" s="39" t="s">
        <v>13914</v>
      </c>
      <c r="M212" s="39" t="s">
        <v>12927</v>
      </c>
      <c r="N212" s="39" t="s">
        <v>13222</v>
      </c>
      <c r="O212" s="39" t="s">
        <v>12806</v>
      </c>
      <c r="P212" s="39" t="s">
        <v>13915</v>
      </c>
      <c r="Q212" s="39" t="s">
        <v>12852</v>
      </c>
      <c r="R212" s="39" t="s">
        <v>12809</v>
      </c>
      <c r="S212" s="39" t="s">
        <v>12810</v>
      </c>
      <c r="T212" s="39" t="s">
        <v>12811</v>
      </c>
    </row>
    <row r="213" spans="1:20" x14ac:dyDescent="0.3">
      <c r="A213">
        <v>212</v>
      </c>
      <c r="B213" s="1">
        <v>45807.567349537036</v>
      </c>
      <c r="C213" s="1">
        <v>45807.576331018521</v>
      </c>
      <c r="D213" s="39" t="s">
        <v>2295</v>
      </c>
      <c r="E213" s="39" t="s">
        <v>2296</v>
      </c>
      <c r="F213" s="39" t="s">
        <v>2297</v>
      </c>
      <c r="G213">
        <v>12</v>
      </c>
      <c r="H213">
        <v>15</v>
      </c>
      <c r="I213" s="39" t="s">
        <v>13311</v>
      </c>
      <c r="J213" s="39" t="s">
        <v>13517</v>
      </c>
      <c r="K213" s="39" t="s">
        <v>13732</v>
      </c>
      <c r="L213" s="39" t="s">
        <v>13378</v>
      </c>
      <c r="M213" s="39" t="s">
        <v>12804</v>
      </c>
      <c r="N213" s="39" t="s">
        <v>13222</v>
      </c>
      <c r="O213" s="39" t="s">
        <v>13916</v>
      </c>
      <c r="P213" s="39" t="s">
        <v>13917</v>
      </c>
      <c r="Q213" s="39" t="s">
        <v>12808</v>
      </c>
      <c r="R213" s="39" t="s">
        <v>12809</v>
      </c>
      <c r="S213" s="39" t="s">
        <v>12810</v>
      </c>
      <c r="T213" s="39" t="s">
        <v>12811</v>
      </c>
    </row>
    <row r="214" spans="1:20" x14ac:dyDescent="0.3">
      <c r="A214">
        <v>213</v>
      </c>
      <c r="B214" s="1">
        <v>45807.576192129629</v>
      </c>
      <c r="C214" s="1">
        <v>45807.576423611114</v>
      </c>
      <c r="D214" s="39" t="s">
        <v>2383</v>
      </c>
      <c r="E214" s="39" t="s">
        <v>2384</v>
      </c>
      <c r="F214" s="39" t="s">
        <v>2384</v>
      </c>
      <c r="G214">
        <v>12</v>
      </c>
      <c r="H214">
        <v>3</v>
      </c>
      <c r="I214" s="39" t="s">
        <v>13422</v>
      </c>
      <c r="J214" s="39" t="s">
        <v>13918</v>
      </c>
      <c r="K214" s="39" t="s">
        <v>13919</v>
      </c>
      <c r="L214" s="39" t="s">
        <v>13920</v>
      </c>
      <c r="M214" s="39" t="s">
        <v>12804</v>
      </c>
      <c r="N214" s="39" t="s">
        <v>13921</v>
      </c>
      <c r="O214" s="39" t="s">
        <v>12806</v>
      </c>
      <c r="P214" s="39" t="s">
        <v>13922</v>
      </c>
      <c r="Q214" s="39" t="s">
        <v>12808</v>
      </c>
      <c r="R214" s="39" t="s">
        <v>12809</v>
      </c>
      <c r="S214" s="39" t="s">
        <v>12810</v>
      </c>
      <c r="T214" s="39" t="s">
        <v>12811</v>
      </c>
    </row>
    <row r="215" spans="1:20" x14ac:dyDescent="0.3">
      <c r="A215">
        <v>214</v>
      </c>
      <c r="B215" s="1">
        <v>45807.567025462966</v>
      </c>
      <c r="C215" s="1">
        <v>45807.576620370368</v>
      </c>
      <c r="D215" s="39" t="s">
        <v>2616</v>
      </c>
      <c r="E215" s="39" t="s">
        <v>2617</v>
      </c>
      <c r="F215" s="39" t="s">
        <v>6422</v>
      </c>
      <c r="G215">
        <v>12</v>
      </c>
      <c r="H215">
        <v>39</v>
      </c>
      <c r="I215" s="39" t="s">
        <v>13923</v>
      </c>
      <c r="J215" s="39" t="s">
        <v>13924</v>
      </c>
      <c r="K215" s="39" t="s">
        <v>13925</v>
      </c>
      <c r="L215" s="39" t="s">
        <v>13926</v>
      </c>
      <c r="M215" s="39" t="s">
        <v>12804</v>
      </c>
      <c r="N215" s="39" t="s">
        <v>13927</v>
      </c>
      <c r="O215" s="39" t="s">
        <v>13928</v>
      </c>
      <c r="P215" s="39" t="s">
        <v>13929</v>
      </c>
      <c r="Q215" s="39" t="s">
        <v>12852</v>
      </c>
      <c r="R215" s="39" t="s">
        <v>12809</v>
      </c>
      <c r="S215" s="39" t="s">
        <v>12810</v>
      </c>
      <c r="T215" s="39" t="s">
        <v>12811</v>
      </c>
    </row>
    <row r="216" spans="1:20" x14ac:dyDescent="0.3">
      <c r="A216">
        <v>215</v>
      </c>
      <c r="B216" s="1">
        <v>45807.568449074075</v>
      </c>
      <c r="C216" s="1">
        <v>45807.576678240737</v>
      </c>
      <c r="D216" s="39" t="s">
        <v>2348</v>
      </c>
      <c r="E216" s="39" t="s">
        <v>2349</v>
      </c>
      <c r="F216" s="39" t="s">
        <v>2349</v>
      </c>
      <c r="G216">
        <v>12</v>
      </c>
      <c r="H216">
        <v>35</v>
      </c>
      <c r="I216" s="39" t="s">
        <v>13930</v>
      </c>
      <c r="J216" s="39" t="s">
        <v>13931</v>
      </c>
      <c r="K216" s="39" t="s">
        <v>13932</v>
      </c>
      <c r="L216" s="39" t="s">
        <v>13933</v>
      </c>
      <c r="M216" s="39" t="s">
        <v>12804</v>
      </c>
      <c r="N216" s="39" t="s">
        <v>13927</v>
      </c>
      <c r="O216" s="39" t="s">
        <v>13934</v>
      </c>
      <c r="P216" s="39" t="s">
        <v>13935</v>
      </c>
      <c r="Q216" s="39" t="s">
        <v>12852</v>
      </c>
      <c r="R216" s="39" t="s">
        <v>12809</v>
      </c>
      <c r="S216" s="39" t="s">
        <v>12810</v>
      </c>
      <c r="T216" s="39" t="s">
        <v>12811</v>
      </c>
    </row>
    <row r="217" spans="1:20" x14ac:dyDescent="0.3">
      <c r="A217">
        <v>216</v>
      </c>
      <c r="B217" s="1">
        <v>45807.569467592592</v>
      </c>
      <c r="C217" s="1">
        <v>45807.576805555553</v>
      </c>
      <c r="D217" s="39" t="s">
        <v>6181</v>
      </c>
      <c r="E217" s="39" t="s">
        <v>6182</v>
      </c>
      <c r="F217" s="39" t="s">
        <v>13936</v>
      </c>
      <c r="G217">
        <v>12</v>
      </c>
      <c r="H217">
        <v>11</v>
      </c>
      <c r="I217" s="39" t="s">
        <v>12914</v>
      </c>
      <c r="J217" s="39" t="s">
        <v>13894</v>
      </c>
      <c r="K217" s="39" t="s">
        <v>13937</v>
      </c>
      <c r="L217" s="39" t="s">
        <v>13938</v>
      </c>
      <c r="M217" s="39" t="s">
        <v>12804</v>
      </c>
      <c r="N217" s="39" t="s">
        <v>12935</v>
      </c>
      <c r="O217" s="39" t="s">
        <v>13939</v>
      </c>
      <c r="P217" s="39" t="s">
        <v>13940</v>
      </c>
      <c r="Q217" s="39" t="s">
        <v>12811</v>
      </c>
      <c r="R217" s="39" t="s">
        <v>12808</v>
      </c>
      <c r="S217" s="39" t="s">
        <v>12852</v>
      </c>
      <c r="T217" s="39" t="s">
        <v>12809</v>
      </c>
    </row>
    <row r="218" spans="1:20" x14ac:dyDescent="0.3">
      <c r="A218">
        <v>217</v>
      </c>
      <c r="B218" s="1">
        <v>45807.575671296298</v>
      </c>
      <c r="C218" s="1">
        <v>45807.577048611114</v>
      </c>
      <c r="D218" s="39" t="s">
        <v>6287</v>
      </c>
      <c r="E218" s="39" t="s">
        <v>6288</v>
      </c>
      <c r="F218" s="39" t="s">
        <v>6288</v>
      </c>
      <c r="G218">
        <v>12</v>
      </c>
      <c r="H218">
        <v>6</v>
      </c>
      <c r="I218" s="39" t="s">
        <v>13206</v>
      </c>
      <c r="J218" s="39" t="s">
        <v>13941</v>
      </c>
      <c r="K218" s="39" t="s">
        <v>13942</v>
      </c>
      <c r="L218" s="39" t="s">
        <v>13943</v>
      </c>
      <c r="M218" s="39" t="s">
        <v>12804</v>
      </c>
      <c r="N218" s="39" t="s">
        <v>13944</v>
      </c>
      <c r="O218" s="39" t="s">
        <v>13945</v>
      </c>
      <c r="P218" s="39" t="s">
        <v>13808</v>
      </c>
      <c r="Q218" s="39" t="s">
        <v>12852</v>
      </c>
      <c r="R218" s="39" t="s">
        <v>12809</v>
      </c>
      <c r="S218" s="39" t="s">
        <v>12810</v>
      </c>
      <c r="T218" s="39" t="s">
        <v>12811</v>
      </c>
    </row>
    <row r="219" spans="1:20" x14ac:dyDescent="0.3">
      <c r="A219">
        <v>218</v>
      </c>
      <c r="B219" s="1">
        <v>45807.568368055552</v>
      </c>
      <c r="C219" s="1">
        <v>45807.577337962961</v>
      </c>
      <c r="D219" s="39" t="s">
        <v>2402</v>
      </c>
      <c r="E219" s="39" t="s">
        <v>2403</v>
      </c>
      <c r="F219" s="39" t="s">
        <v>6441</v>
      </c>
      <c r="G219">
        <v>12</v>
      </c>
      <c r="H219">
        <v>24</v>
      </c>
      <c r="I219" s="39" t="s">
        <v>13893</v>
      </c>
      <c r="J219" s="39" t="s">
        <v>13946</v>
      </c>
      <c r="K219" s="39" t="s">
        <v>13947</v>
      </c>
      <c r="L219" s="39" t="s">
        <v>13920</v>
      </c>
      <c r="M219" s="39" t="s">
        <v>12804</v>
      </c>
      <c r="N219" s="39" t="s">
        <v>13948</v>
      </c>
      <c r="O219" s="39" t="s">
        <v>13902</v>
      </c>
      <c r="P219" s="39" t="s">
        <v>12894</v>
      </c>
      <c r="Q219" s="39" t="s">
        <v>12808</v>
      </c>
      <c r="R219" s="39" t="s">
        <v>12809</v>
      </c>
      <c r="S219" s="39" t="s">
        <v>12810</v>
      </c>
      <c r="T219" s="39" t="s">
        <v>12811</v>
      </c>
    </row>
    <row r="220" spans="1:20" x14ac:dyDescent="0.3">
      <c r="A220">
        <v>219</v>
      </c>
      <c r="B220" s="1">
        <v>45807.567129629628</v>
      </c>
      <c r="C220" s="1">
        <v>45807.577615740738</v>
      </c>
      <c r="D220" s="39" t="s">
        <v>2448</v>
      </c>
      <c r="E220" s="39" t="s">
        <v>2449</v>
      </c>
      <c r="F220" s="39" t="s">
        <v>13949</v>
      </c>
      <c r="G220">
        <v>12</v>
      </c>
      <c r="H220">
        <v>16</v>
      </c>
      <c r="I220" s="39" t="s">
        <v>13311</v>
      </c>
      <c r="J220" s="39" t="s">
        <v>12968</v>
      </c>
      <c r="K220" s="39" t="s">
        <v>13950</v>
      </c>
      <c r="L220" s="39" t="s">
        <v>13951</v>
      </c>
      <c r="M220" s="39" t="s">
        <v>12927</v>
      </c>
      <c r="N220" s="39" t="s">
        <v>13222</v>
      </c>
      <c r="O220" s="39" t="s">
        <v>13952</v>
      </c>
      <c r="P220" s="39" t="s">
        <v>13953</v>
      </c>
      <c r="Q220" s="39" t="s">
        <v>12808</v>
      </c>
      <c r="R220" s="39" t="s">
        <v>12809</v>
      </c>
      <c r="S220" s="39" t="s">
        <v>12810</v>
      </c>
      <c r="T220" s="39" t="s">
        <v>12811</v>
      </c>
    </row>
    <row r="221" spans="1:20" x14ac:dyDescent="0.3">
      <c r="A221">
        <v>220</v>
      </c>
      <c r="B221" s="1">
        <v>45807.567094907405</v>
      </c>
      <c r="C221" s="1">
        <v>45807.578240740739</v>
      </c>
      <c r="D221" s="39" t="s">
        <v>2307</v>
      </c>
      <c r="E221" s="39" t="s">
        <v>2308</v>
      </c>
      <c r="F221" s="39" t="s">
        <v>2309</v>
      </c>
      <c r="G221">
        <v>12</v>
      </c>
      <c r="H221">
        <v>38</v>
      </c>
      <c r="I221" s="39" t="s">
        <v>13954</v>
      </c>
      <c r="J221" s="39" t="s">
        <v>13946</v>
      </c>
      <c r="K221" s="39" t="s">
        <v>13947</v>
      </c>
      <c r="L221" s="39" t="s">
        <v>13920</v>
      </c>
      <c r="M221" s="39" t="s">
        <v>12804</v>
      </c>
      <c r="N221" s="39" t="s">
        <v>13955</v>
      </c>
      <c r="O221" s="39" t="s">
        <v>13956</v>
      </c>
      <c r="P221" s="39" t="s">
        <v>13957</v>
      </c>
      <c r="Q221" s="39" t="s">
        <v>12808</v>
      </c>
      <c r="R221" s="39" t="s">
        <v>12809</v>
      </c>
      <c r="S221" s="39" t="s">
        <v>12810</v>
      </c>
      <c r="T221" s="39" t="s">
        <v>12811</v>
      </c>
    </row>
    <row r="222" spans="1:20" x14ac:dyDescent="0.3">
      <c r="A222">
        <v>221</v>
      </c>
      <c r="B222" s="1">
        <v>45807.56753472222</v>
      </c>
      <c r="C222" s="1">
        <v>45807.578356481485</v>
      </c>
      <c r="D222" s="39" t="s">
        <v>2426</v>
      </c>
      <c r="E222" s="39" t="s">
        <v>2427</v>
      </c>
      <c r="F222" s="39" t="s">
        <v>2427</v>
      </c>
      <c r="G222">
        <v>12</v>
      </c>
      <c r="H222">
        <v>28</v>
      </c>
      <c r="I222" s="39" t="s">
        <v>13954</v>
      </c>
      <c r="J222" s="39" t="s">
        <v>13946</v>
      </c>
      <c r="K222" s="39" t="s">
        <v>13958</v>
      </c>
      <c r="L222" s="39" t="s">
        <v>13959</v>
      </c>
      <c r="M222" s="39" t="s">
        <v>12804</v>
      </c>
      <c r="N222" s="39" t="s">
        <v>13955</v>
      </c>
      <c r="O222" s="39" t="s">
        <v>13722</v>
      </c>
      <c r="P222" s="39" t="s">
        <v>13960</v>
      </c>
      <c r="Q222" s="39" t="s">
        <v>12852</v>
      </c>
      <c r="R222" s="39" t="s">
        <v>12809</v>
      </c>
      <c r="S222" s="39" t="s">
        <v>12810</v>
      </c>
      <c r="T222" s="39" t="s">
        <v>12811</v>
      </c>
    </row>
    <row r="223" spans="1:20" x14ac:dyDescent="0.3">
      <c r="A223">
        <v>222</v>
      </c>
      <c r="B223" s="1">
        <v>45807.566921296297</v>
      </c>
      <c r="C223" s="1">
        <v>45807.578402777777</v>
      </c>
      <c r="D223" s="39" t="s">
        <v>2433</v>
      </c>
      <c r="E223" s="39" t="s">
        <v>2434</v>
      </c>
      <c r="F223" s="39" t="s">
        <v>2434</v>
      </c>
      <c r="G223">
        <v>12</v>
      </c>
      <c r="H223">
        <v>18</v>
      </c>
      <c r="I223" s="39" t="s">
        <v>13223</v>
      </c>
      <c r="J223" s="39" t="s">
        <v>13894</v>
      </c>
      <c r="K223" s="39" t="s">
        <v>13961</v>
      </c>
      <c r="L223" s="39" t="s">
        <v>13962</v>
      </c>
      <c r="M223" s="39" t="s">
        <v>12804</v>
      </c>
      <c r="N223" s="39" t="s">
        <v>13963</v>
      </c>
      <c r="O223" s="39" t="s">
        <v>12906</v>
      </c>
      <c r="P223" s="39" t="s">
        <v>12980</v>
      </c>
      <c r="Q223" s="39" t="s">
        <v>12808</v>
      </c>
      <c r="R223" s="39" t="s">
        <v>12809</v>
      </c>
      <c r="S223" s="39" t="s">
        <v>12810</v>
      </c>
      <c r="T223" s="39" t="s">
        <v>12811</v>
      </c>
    </row>
    <row r="224" spans="1:20" x14ac:dyDescent="0.3">
      <c r="A224">
        <v>223</v>
      </c>
      <c r="B224" s="1">
        <v>45807.570335648146</v>
      </c>
      <c r="C224" s="1">
        <v>45807.579004629632</v>
      </c>
      <c r="D224" s="39" t="s">
        <v>6332</v>
      </c>
      <c r="E224" s="39" t="s">
        <v>6333</v>
      </c>
      <c r="F224" s="39" t="s">
        <v>6333</v>
      </c>
      <c r="G224">
        <v>12</v>
      </c>
      <c r="H224">
        <v>8</v>
      </c>
      <c r="I224" s="39" t="s">
        <v>13964</v>
      </c>
      <c r="J224" s="39" t="s">
        <v>13965</v>
      </c>
      <c r="K224" s="39" t="s">
        <v>13966</v>
      </c>
      <c r="L224" s="39" t="s">
        <v>13967</v>
      </c>
      <c r="M224" s="39" t="s">
        <v>12804</v>
      </c>
      <c r="N224" s="39" t="s">
        <v>12928</v>
      </c>
      <c r="O224" s="39" t="s">
        <v>13956</v>
      </c>
      <c r="P224" s="39" t="s">
        <v>13968</v>
      </c>
      <c r="Q224" s="39" t="s">
        <v>12808</v>
      </c>
      <c r="R224" s="39" t="s">
        <v>12809</v>
      </c>
      <c r="S224" s="39" t="s">
        <v>12810</v>
      </c>
      <c r="T224" s="39" t="s">
        <v>12811</v>
      </c>
    </row>
    <row r="225" spans="1:20" x14ac:dyDescent="0.3">
      <c r="A225">
        <v>224</v>
      </c>
      <c r="B225" s="1">
        <v>45807.568437499998</v>
      </c>
      <c r="C225" s="1">
        <v>45807.579583333332</v>
      </c>
      <c r="D225" s="39" t="s">
        <v>2393</v>
      </c>
      <c r="E225" s="39" t="s">
        <v>2394</v>
      </c>
      <c r="F225" s="39" t="s">
        <v>13969</v>
      </c>
      <c r="G225">
        <v>12</v>
      </c>
      <c r="H225">
        <v>30</v>
      </c>
      <c r="I225" s="39" t="s">
        <v>13970</v>
      </c>
      <c r="J225" s="39" t="s">
        <v>13971</v>
      </c>
      <c r="K225" s="39" t="s">
        <v>13972</v>
      </c>
      <c r="L225" s="39" t="s">
        <v>13973</v>
      </c>
      <c r="M225" s="39" t="s">
        <v>13974</v>
      </c>
      <c r="N225" s="39" t="s">
        <v>13975</v>
      </c>
      <c r="O225" s="39" t="s">
        <v>13976</v>
      </c>
      <c r="P225" s="39" t="s">
        <v>13977</v>
      </c>
      <c r="Q225" s="39" t="s">
        <v>12852</v>
      </c>
      <c r="R225" s="39" t="s">
        <v>12808</v>
      </c>
      <c r="S225" s="39" t="s">
        <v>12810</v>
      </c>
      <c r="T225" s="39" t="s">
        <v>12811</v>
      </c>
    </row>
    <row r="226" spans="1:20" x14ac:dyDescent="0.3">
      <c r="A226">
        <v>225</v>
      </c>
      <c r="B226" s="1">
        <v>45807.56832175926</v>
      </c>
      <c r="C226" s="1">
        <v>45807.579918981479</v>
      </c>
      <c r="D226" s="39" t="s">
        <v>2441</v>
      </c>
      <c r="E226" s="39" t="s">
        <v>2442</v>
      </c>
      <c r="F226" s="39" t="s">
        <v>2442</v>
      </c>
      <c r="G226">
        <v>12</v>
      </c>
      <c r="H226">
        <v>17</v>
      </c>
      <c r="I226" s="39" t="s">
        <v>13565</v>
      </c>
      <c r="J226" s="39" t="s">
        <v>13978</v>
      </c>
      <c r="K226" s="39" t="s">
        <v>13979</v>
      </c>
      <c r="L226" s="39" t="s">
        <v>13980</v>
      </c>
      <c r="M226" s="39" t="s">
        <v>12927</v>
      </c>
      <c r="N226" s="39" t="s">
        <v>13981</v>
      </c>
      <c r="O226" s="39" t="s">
        <v>13982</v>
      </c>
      <c r="P226" s="39" t="s">
        <v>13983</v>
      </c>
      <c r="Q226" s="39" t="s">
        <v>12852</v>
      </c>
      <c r="R226" s="39" t="s">
        <v>12809</v>
      </c>
      <c r="S226" s="39" t="s">
        <v>12810</v>
      </c>
      <c r="T226" s="39" t="s">
        <v>12811</v>
      </c>
    </row>
    <row r="227" spans="1:20" x14ac:dyDescent="0.3">
      <c r="A227">
        <v>226</v>
      </c>
      <c r="B227" s="1">
        <v>45807.580914351849</v>
      </c>
      <c r="C227" s="1">
        <v>45807.581064814818</v>
      </c>
      <c r="D227" s="39" t="s">
        <v>2417</v>
      </c>
      <c r="E227" s="39" t="s">
        <v>2418</v>
      </c>
      <c r="F227" s="39" t="s">
        <v>2419</v>
      </c>
      <c r="G227">
        <v>12</v>
      </c>
      <c r="H227">
        <v>23</v>
      </c>
      <c r="I227" s="39" t="s">
        <v>7401</v>
      </c>
      <c r="J227" s="39" t="s">
        <v>13984</v>
      </c>
      <c r="K227" s="39" t="s">
        <v>13985</v>
      </c>
      <c r="L227" s="39" t="s">
        <v>13986</v>
      </c>
      <c r="M227" s="39" t="s">
        <v>12927</v>
      </c>
      <c r="N227" s="39" t="s">
        <v>13987</v>
      </c>
      <c r="O227" s="39" t="s">
        <v>13988</v>
      </c>
      <c r="P227" s="39" t="s">
        <v>12980</v>
      </c>
      <c r="Q227" s="39" t="s">
        <v>12808</v>
      </c>
      <c r="R227" s="39" t="s">
        <v>12809</v>
      </c>
      <c r="S227" s="39" t="s">
        <v>12810</v>
      </c>
      <c r="T227" s="39" t="s">
        <v>12811</v>
      </c>
    </row>
    <row r="228" spans="1:20" x14ac:dyDescent="0.3">
      <c r="A228">
        <v>227</v>
      </c>
      <c r="B228" s="1">
        <v>45807.573576388888</v>
      </c>
      <c r="C228" s="1">
        <v>45807.581875000003</v>
      </c>
      <c r="D228" s="39" t="s">
        <v>2359</v>
      </c>
      <c r="E228" s="39" t="s">
        <v>2360</v>
      </c>
      <c r="F228" s="39" t="s">
        <v>2360</v>
      </c>
      <c r="G228">
        <v>12</v>
      </c>
      <c r="H228">
        <v>40</v>
      </c>
      <c r="I228" s="39" t="s">
        <v>7401</v>
      </c>
      <c r="J228" s="39" t="s">
        <v>13989</v>
      </c>
      <c r="K228" s="39" t="s">
        <v>13990</v>
      </c>
      <c r="L228" s="39" t="s">
        <v>13991</v>
      </c>
      <c r="M228" s="39" t="s">
        <v>12804</v>
      </c>
      <c r="N228" s="39" t="s">
        <v>13992</v>
      </c>
      <c r="O228" s="39" t="s">
        <v>13945</v>
      </c>
      <c r="P228" s="39" t="s">
        <v>13993</v>
      </c>
      <c r="Q228" s="39" t="s">
        <v>12852</v>
      </c>
      <c r="R228" s="39" t="s">
        <v>12809</v>
      </c>
      <c r="S228" s="39" t="s">
        <v>12809</v>
      </c>
      <c r="T228" s="39" t="s">
        <v>12811</v>
      </c>
    </row>
    <row r="229" spans="1:20" x14ac:dyDescent="0.3">
      <c r="A229">
        <v>228</v>
      </c>
      <c r="B229" s="1">
        <v>45807.56958333333</v>
      </c>
      <c r="C229" s="1">
        <v>45807.582986111112</v>
      </c>
      <c r="D229" s="39" t="s">
        <v>2517</v>
      </c>
      <c r="E229" s="39" t="s">
        <v>2518</v>
      </c>
      <c r="F229" s="39" t="s">
        <v>2518</v>
      </c>
      <c r="G229">
        <v>12</v>
      </c>
      <c r="H229">
        <v>9</v>
      </c>
      <c r="I229" s="39" t="s">
        <v>13994</v>
      </c>
      <c r="J229" s="39" t="s">
        <v>13995</v>
      </c>
      <c r="K229" s="39" t="s">
        <v>13996</v>
      </c>
      <c r="L229" s="39" t="s">
        <v>13635</v>
      </c>
      <c r="M229" s="39" t="s">
        <v>12804</v>
      </c>
      <c r="N229" s="39" t="s">
        <v>13997</v>
      </c>
      <c r="O229" s="39" t="s">
        <v>13998</v>
      </c>
      <c r="P229" s="39" t="s">
        <v>13999</v>
      </c>
      <c r="Q229" s="39" t="s">
        <v>12811</v>
      </c>
      <c r="R229" s="39" t="s">
        <v>12852</v>
      </c>
      <c r="S229" s="39" t="s">
        <v>12809</v>
      </c>
      <c r="T229" s="39" t="s">
        <v>12852</v>
      </c>
    </row>
    <row r="230" spans="1:20" x14ac:dyDescent="0.3">
      <c r="A230">
        <v>229</v>
      </c>
      <c r="B230" s="1">
        <v>45807.582094907404</v>
      </c>
      <c r="C230" s="1">
        <v>45807.583067129628</v>
      </c>
      <c r="D230" s="39" t="s">
        <v>14000</v>
      </c>
      <c r="E230" s="39" t="s">
        <v>14001</v>
      </c>
      <c r="F230" s="39" t="s">
        <v>14002</v>
      </c>
      <c r="G230">
        <v>12</v>
      </c>
      <c r="H230">
        <v>22</v>
      </c>
      <c r="I230" s="39" t="s">
        <v>13930</v>
      </c>
      <c r="J230" s="39" t="s">
        <v>14003</v>
      </c>
      <c r="K230" s="39" t="s">
        <v>14004</v>
      </c>
      <c r="L230" s="39" t="s">
        <v>14005</v>
      </c>
      <c r="M230" s="39" t="s">
        <v>12804</v>
      </c>
      <c r="N230" s="39" t="s">
        <v>14006</v>
      </c>
      <c r="O230" s="39" t="s">
        <v>14007</v>
      </c>
      <c r="P230" s="39" t="s">
        <v>13577</v>
      </c>
      <c r="Q230" s="39" t="s">
        <v>12808</v>
      </c>
      <c r="R230" s="39" t="s">
        <v>12809</v>
      </c>
      <c r="S230" s="39" t="s">
        <v>12810</v>
      </c>
      <c r="T230" s="39" t="s">
        <v>12811</v>
      </c>
    </row>
    <row r="231" spans="1:20" x14ac:dyDescent="0.3">
      <c r="A231">
        <v>230</v>
      </c>
      <c r="B231" s="1">
        <v>45807.567928240744</v>
      </c>
      <c r="C231" s="1">
        <v>45807.583310185182</v>
      </c>
      <c r="D231" s="39" t="s">
        <v>2596</v>
      </c>
      <c r="E231" s="39" t="s">
        <v>2597</v>
      </c>
      <c r="F231" s="39" t="s">
        <v>2597</v>
      </c>
      <c r="G231">
        <v>12</v>
      </c>
      <c r="H231">
        <v>1</v>
      </c>
      <c r="I231" s="39" t="s">
        <v>14008</v>
      </c>
      <c r="J231" s="39" t="s">
        <v>13793</v>
      </c>
      <c r="K231" s="39" t="s">
        <v>14009</v>
      </c>
      <c r="L231" s="39" t="s">
        <v>14010</v>
      </c>
      <c r="M231" s="39" t="s">
        <v>12804</v>
      </c>
      <c r="N231" s="39" t="s">
        <v>14011</v>
      </c>
      <c r="O231" s="39" t="s">
        <v>13016</v>
      </c>
      <c r="P231" s="39" t="s">
        <v>14012</v>
      </c>
      <c r="Q231" s="39" t="s">
        <v>12852</v>
      </c>
      <c r="R231" s="39" t="s">
        <v>12809</v>
      </c>
      <c r="S231" s="39" t="s">
        <v>12810</v>
      </c>
      <c r="T231" s="39" t="s">
        <v>12811</v>
      </c>
    </row>
    <row r="232" spans="1:20" x14ac:dyDescent="0.3">
      <c r="A232">
        <v>231</v>
      </c>
      <c r="B232" s="1">
        <v>45807.570752314816</v>
      </c>
      <c r="C232" s="1">
        <v>45807.585104166668</v>
      </c>
      <c r="D232" s="39" t="s">
        <v>4691</v>
      </c>
      <c r="E232" s="39" t="s">
        <v>4692</v>
      </c>
      <c r="F232" s="39" t="s">
        <v>14013</v>
      </c>
      <c r="G232">
        <v>12</v>
      </c>
      <c r="H232">
        <v>4</v>
      </c>
      <c r="I232" s="39" t="s">
        <v>14014</v>
      </c>
      <c r="J232" s="39" t="s">
        <v>13517</v>
      </c>
      <c r="K232" s="39" t="s">
        <v>12820</v>
      </c>
      <c r="L232" s="39" t="s">
        <v>13378</v>
      </c>
      <c r="M232" s="39" t="s">
        <v>12804</v>
      </c>
      <c r="N232" s="39" t="s">
        <v>14015</v>
      </c>
      <c r="O232" s="39" t="s">
        <v>13945</v>
      </c>
      <c r="P232" s="39" t="s">
        <v>14016</v>
      </c>
      <c r="Q232" s="39" t="s">
        <v>12808</v>
      </c>
      <c r="R232" s="39" t="s">
        <v>12809</v>
      </c>
      <c r="S232" s="39" t="s">
        <v>12810</v>
      </c>
      <c r="T232" s="39" t="s">
        <v>12811</v>
      </c>
    </row>
    <row r="233" spans="1:20" x14ac:dyDescent="0.3">
      <c r="A233">
        <v>232</v>
      </c>
      <c r="B233" s="1">
        <v>45807.568576388891</v>
      </c>
      <c r="C233" s="1">
        <v>45807.593807870369</v>
      </c>
      <c r="D233" s="39" t="s">
        <v>2458</v>
      </c>
      <c r="E233" s="39" t="s">
        <v>2459</v>
      </c>
      <c r="F233" s="39" t="s">
        <v>2460</v>
      </c>
      <c r="G233">
        <v>12</v>
      </c>
      <c r="H233">
        <v>21</v>
      </c>
      <c r="I233" s="39" t="s">
        <v>12881</v>
      </c>
      <c r="J233" s="39" t="s">
        <v>14017</v>
      </c>
      <c r="K233" s="39" t="s">
        <v>14018</v>
      </c>
      <c r="L233" s="39" t="s">
        <v>13736</v>
      </c>
      <c r="M233" s="39" t="s">
        <v>12804</v>
      </c>
      <c r="N233" s="39" t="s">
        <v>14019</v>
      </c>
      <c r="O233" s="39" t="s">
        <v>12806</v>
      </c>
      <c r="P233" s="39" t="s">
        <v>13305</v>
      </c>
      <c r="Q233" s="39" t="s">
        <v>12808</v>
      </c>
      <c r="R233" s="39" t="s">
        <v>12809</v>
      </c>
      <c r="S233" s="39" t="s">
        <v>12810</v>
      </c>
      <c r="T233" s="39" t="s">
        <v>12811</v>
      </c>
    </row>
    <row r="234" spans="1:20" x14ac:dyDescent="0.3">
      <c r="A234">
        <v>233</v>
      </c>
      <c r="B234" s="1">
        <v>45807.789444444446</v>
      </c>
      <c r="C234" s="1">
        <v>45807.804201388892</v>
      </c>
      <c r="D234" s="39" t="s">
        <v>1137</v>
      </c>
      <c r="E234" s="39" t="s">
        <v>1138</v>
      </c>
      <c r="F234" s="39" t="s">
        <v>1138</v>
      </c>
      <c r="G234">
        <v>2</v>
      </c>
      <c r="H234">
        <v>26</v>
      </c>
      <c r="I234" s="39" t="s">
        <v>13004</v>
      </c>
      <c r="J234" s="39" t="s">
        <v>13224</v>
      </c>
      <c r="K234" s="39" t="s">
        <v>14020</v>
      </c>
      <c r="L234" s="39" t="s">
        <v>14021</v>
      </c>
      <c r="M234" s="39" t="s">
        <v>12804</v>
      </c>
      <c r="N234" s="39" t="s">
        <v>14022</v>
      </c>
      <c r="O234" s="39" t="s">
        <v>14023</v>
      </c>
      <c r="P234" s="39" t="s">
        <v>14024</v>
      </c>
      <c r="Q234" s="39" t="s">
        <v>12852</v>
      </c>
      <c r="R234" s="39" t="s">
        <v>12809</v>
      </c>
      <c r="S234" s="39" t="s">
        <v>12810</v>
      </c>
      <c r="T234" s="39" t="s">
        <v>12811</v>
      </c>
    </row>
    <row r="235" spans="1:20" x14ac:dyDescent="0.3">
      <c r="A235">
        <v>234</v>
      </c>
      <c r="B235" s="1">
        <v>45807.896851851852</v>
      </c>
      <c r="C235" s="1">
        <v>45807.926736111112</v>
      </c>
      <c r="D235" s="39" t="s">
        <v>3018</v>
      </c>
      <c r="E235" s="39" t="s">
        <v>3019</v>
      </c>
      <c r="F235" s="39" t="s">
        <v>3019</v>
      </c>
      <c r="G235">
        <v>9</v>
      </c>
      <c r="H235">
        <v>6</v>
      </c>
      <c r="I235" s="39" t="s">
        <v>14025</v>
      </c>
      <c r="J235" s="39" t="s">
        <v>14026</v>
      </c>
      <c r="K235" s="39" t="s">
        <v>14027</v>
      </c>
      <c r="L235" s="39" t="s">
        <v>14028</v>
      </c>
      <c r="M235" s="39" t="s">
        <v>12804</v>
      </c>
      <c r="N235" s="39" t="s">
        <v>14029</v>
      </c>
      <c r="O235" s="39" t="s">
        <v>14030</v>
      </c>
      <c r="P235" s="39" t="s">
        <v>14031</v>
      </c>
      <c r="Q235" s="39" t="s">
        <v>12808</v>
      </c>
      <c r="R235" s="39" t="s">
        <v>12809</v>
      </c>
      <c r="S235" s="39" t="s">
        <v>12810</v>
      </c>
      <c r="T235" s="39" t="s">
        <v>12811</v>
      </c>
    </row>
    <row r="236" spans="1:20" x14ac:dyDescent="0.3">
      <c r="A236">
        <v>235</v>
      </c>
      <c r="B236" s="1">
        <v>45808.548738425925</v>
      </c>
      <c r="C236" s="1">
        <v>45808.558831018519</v>
      </c>
      <c r="D236" s="39" t="s">
        <v>3057</v>
      </c>
      <c r="E236" s="39" t="s">
        <v>3058</v>
      </c>
      <c r="F236" s="39" t="s">
        <v>14032</v>
      </c>
      <c r="G236">
        <v>9</v>
      </c>
      <c r="H236">
        <v>24</v>
      </c>
      <c r="I236" s="39" t="s">
        <v>14033</v>
      </c>
      <c r="J236" s="39" t="s">
        <v>14034</v>
      </c>
      <c r="K236" s="39" t="s">
        <v>14035</v>
      </c>
      <c r="L236" s="39" t="s">
        <v>14036</v>
      </c>
      <c r="M236" s="39" t="s">
        <v>12804</v>
      </c>
      <c r="N236" s="39" t="s">
        <v>14037</v>
      </c>
      <c r="O236" s="39" t="s">
        <v>14038</v>
      </c>
      <c r="P236" s="39" t="s">
        <v>14039</v>
      </c>
      <c r="Q236" s="39" t="s">
        <v>12808</v>
      </c>
      <c r="R236" s="39" t="s">
        <v>12809</v>
      </c>
      <c r="S236" s="39" t="s">
        <v>12810</v>
      </c>
      <c r="T236" s="39" t="s">
        <v>12811</v>
      </c>
    </row>
    <row r="237" spans="1:20" x14ac:dyDescent="0.3">
      <c r="A237">
        <v>236</v>
      </c>
      <c r="B237" s="1">
        <v>45808.687175925923</v>
      </c>
      <c r="C237" s="1">
        <v>45808.698935185188</v>
      </c>
      <c r="D237" s="39" t="s">
        <v>772</v>
      </c>
      <c r="E237" s="39" t="s">
        <v>773</v>
      </c>
      <c r="F237" s="39" t="s">
        <v>773</v>
      </c>
      <c r="G237">
        <v>10</v>
      </c>
      <c r="H237">
        <v>5</v>
      </c>
      <c r="I237" s="39" t="s">
        <v>14040</v>
      </c>
      <c r="J237" s="39" t="s">
        <v>14041</v>
      </c>
      <c r="K237" s="39" t="s">
        <v>14042</v>
      </c>
      <c r="L237" s="39" t="s">
        <v>14043</v>
      </c>
      <c r="M237" s="39" t="s">
        <v>12804</v>
      </c>
      <c r="N237" s="39" t="s">
        <v>14044</v>
      </c>
      <c r="O237" s="39" t="s">
        <v>14045</v>
      </c>
      <c r="P237" s="39" t="s">
        <v>12859</v>
      </c>
      <c r="Q237" s="39" t="s">
        <v>12808</v>
      </c>
      <c r="R237" s="39" t="s">
        <v>12809</v>
      </c>
      <c r="S237" s="39" t="s">
        <v>12810</v>
      </c>
      <c r="T237" s="39" t="s">
        <v>12811</v>
      </c>
    </row>
    <row r="238" spans="1:20" x14ac:dyDescent="0.3">
      <c r="A238">
        <v>237</v>
      </c>
      <c r="B238" s="1">
        <v>45808.790277777778</v>
      </c>
      <c r="C238" s="1">
        <v>45808.803854166668</v>
      </c>
      <c r="D238" s="39" t="s">
        <v>3040</v>
      </c>
      <c r="E238" s="39" t="s">
        <v>3041</v>
      </c>
      <c r="F238" s="39" t="s">
        <v>3041</v>
      </c>
      <c r="G238">
        <v>9</v>
      </c>
      <c r="H238">
        <v>14</v>
      </c>
      <c r="I238" s="39" t="s">
        <v>13268</v>
      </c>
      <c r="J238" s="39" t="s">
        <v>14046</v>
      </c>
      <c r="K238" s="39" t="s">
        <v>12916</v>
      </c>
      <c r="L238" s="39" t="s">
        <v>14047</v>
      </c>
      <c r="M238" s="39" t="s">
        <v>12804</v>
      </c>
      <c r="N238" s="39" t="s">
        <v>14048</v>
      </c>
      <c r="O238" s="39" t="s">
        <v>14049</v>
      </c>
      <c r="P238" s="39" t="s">
        <v>14050</v>
      </c>
      <c r="Q238" s="39" t="s">
        <v>12808</v>
      </c>
      <c r="R238" s="39" t="s">
        <v>12809</v>
      </c>
      <c r="S238" s="39" t="s">
        <v>12810</v>
      </c>
      <c r="T238" s="39" t="s">
        <v>12811</v>
      </c>
    </row>
    <row r="239" spans="1:20" x14ac:dyDescent="0.3">
      <c r="A239">
        <v>238</v>
      </c>
      <c r="B239" s="1">
        <v>45808.961111111108</v>
      </c>
      <c r="C239" s="1">
        <v>45808.961273148147</v>
      </c>
      <c r="D239" s="39" t="s">
        <v>1183</v>
      </c>
      <c r="E239" s="39" t="s">
        <v>1184</v>
      </c>
      <c r="F239" s="39" t="s">
        <v>1184</v>
      </c>
      <c r="G239">
        <v>2</v>
      </c>
      <c r="H239">
        <v>30</v>
      </c>
      <c r="I239" s="39" t="s">
        <v>14051</v>
      </c>
      <c r="J239" s="39" t="s">
        <v>14052</v>
      </c>
      <c r="K239" s="39" t="s">
        <v>14053</v>
      </c>
      <c r="L239" s="39" t="s">
        <v>14054</v>
      </c>
      <c r="M239" s="39" t="s">
        <v>12804</v>
      </c>
      <c r="N239" s="39" t="s">
        <v>14055</v>
      </c>
      <c r="O239" s="39" t="s">
        <v>12806</v>
      </c>
      <c r="P239" s="39" t="s">
        <v>14056</v>
      </c>
      <c r="Q239" s="39" t="s">
        <v>12808</v>
      </c>
      <c r="R239" s="39" t="s">
        <v>12809</v>
      </c>
      <c r="S239" s="39" t="s">
        <v>12810</v>
      </c>
      <c r="T239" s="39" t="s">
        <v>12852</v>
      </c>
    </row>
    <row r="240" spans="1:20" x14ac:dyDescent="0.3">
      <c r="A240">
        <v>239</v>
      </c>
      <c r="B240" s="1">
        <v>45809.134317129632</v>
      </c>
      <c r="C240" s="1">
        <v>45809.139432870368</v>
      </c>
      <c r="D240" s="39" t="s">
        <v>5489</v>
      </c>
      <c r="E240" s="39" t="s">
        <v>5490</v>
      </c>
      <c r="F240" s="39" t="s">
        <v>5490</v>
      </c>
      <c r="G240">
        <v>2</v>
      </c>
      <c r="H240">
        <v>20</v>
      </c>
      <c r="I240" s="39" t="s">
        <v>13180</v>
      </c>
      <c r="J240" s="39" t="s">
        <v>14057</v>
      </c>
      <c r="K240" s="39" t="s">
        <v>14058</v>
      </c>
      <c r="L240" s="39" t="s">
        <v>14059</v>
      </c>
      <c r="M240" s="39" t="s">
        <v>12804</v>
      </c>
      <c r="N240" s="39" t="s">
        <v>14060</v>
      </c>
      <c r="O240" s="39" t="s">
        <v>14061</v>
      </c>
      <c r="P240" s="39" t="s">
        <v>13531</v>
      </c>
      <c r="Q240" s="39" t="s">
        <v>12808</v>
      </c>
      <c r="R240" s="39" t="s">
        <v>12809</v>
      </c>
      <c r="S240" s="39" t="s">
        <v>12810</v>
      </c>
      <c r="T240" s="39" t="s">
        <v>12811</v>
      </c>
    </row>
    <row r="241" spans="1:20" x14ac:dyDescent="0.3">
      <c r="A241">
        <v>240</v>
      </c>
      <c r="B241" s="1">
        <v>45809.42527777778</v>
      </c>
      <c r="C241" s="1">
        <v>45809.436655092592</v>
      </c>
      <c r="D241" s="39" t="s">
        <v>885</v>
      </c>
      <c r="E241" s="39" t="s">
        <v>886</v>
      </c>
      <c r="F241" s="39" t="s">
        <v>886</v>
      </c>
      <c r="G241">
        <v>2</v>
      </c>
      <c r="H241">
        <v>16</v>
      </c>
      <c r="I241" s="39" t="s">
        <v>892</v>
      </c>
      <c r="J241" s="39" t="s">
        <v>14062</v>
      </c>
      <c r="K241" s="39" t="s">
        <v>14063</v>
      </c>
      <c r="L241" s="39" t="s">
        <v>14064</v>
      </c>
      <c r="M241" s="39" t="s">
        <v>12927</v>
      </c>
      <c r="N241" s="39" t="s">
        <v>14065</v>
      </c>
      <c r="O241" s="39" t="s">
        <v>13016</v>
      </c>
      <c r="P241" s="39" t="s">
        <v>12980</v>
      </c>
      <c r="Q241" s="39" t="s">
        <v>12808</v>
      </c>
      <c r="R241" s="39" t="s">
        <v>12809</v>
      </c>
      <c r="S241" s="39" t="s">
        <v>12810</v>
      </c>
      <c r="T241" s="39" t="s">
        <v>12811</v>
      </c>
    </row>
    <row r="242" spans="1:20" x14ac:dyDescent="0.3">
      <c r="A242">
        <v>241</v>
      </c>
      <c r="B242" s="1">
        <v>45809.787430555552</v>
      </c>
      <c r="C242" s="1">
        <v>45809.8127662037</v>
      </c>
      <c r="D242" s="39" t="s">
        <v>2478</v>
      </c>
      <c r="E242" s="39" t="s">
        <v>2479</v>
      </c>
      <c r="F242" s="39" t="s">
        <v>2479</v>
      </c>
      <c r="G242">
        <v>9</v>
      </c>
      <c r="H242">
        <v>5</v>
      </c>
      <c r="I242" s="39" t="s">
        <v>13206</v>
      </c>
      <c r="J242" s="39" t="s">
        <v>13419</v>
      </c>
      <c r="K242" s="39" t="s">
        <v>14066</v>
      </c>
      <c r="L242" s="39" t="s">
        <v>12910</v>
      </c>
      <c r="M242" s="39" t="s">
        <v>12804</v>
      </c>
      <c r="N242" s="39" t="s">
        <v>14067</v>
      </c>
      <c r="O242" s="39" t="s">
        <v>14068</v>
      </c>
      <c r="P242" s="39" t="s">
        <v>14069</v>
      </c>
      <c r="Q242" s="39" t="s">
        <v>12811</v>
      </c>
      <c r="R242" s="39" t="s">
        <v>12808</v>
      </c>
      <c r="S242" s="39" t="s">
        <v>12809</v>
      </c>
      <c r="T242" s="39" t="s">
        <v>12811</v>
      </c>
    </row>
    <row r="243" spans="1:20" x14ac:dyDescent="0.3">
      <c r="A243">
        <v>242</v>
      </c>
      <c r="B243" s="1">
        <v>45809.893784722219</v>
      </c>
      <c r="C243" s="1">
        <v>45809.902175925927</v>
      </c>
      <c r="D243" s="39" t="s">
        <v>1419</v>
      </c>
      <c r="E243" s="39" t="s">
        <v>1420</v>
      </c>
      <c r="F243" s="39" t="s">
        <v>5610</v>
      </c>
      <c r="G243">
        <v>1</v>
      </c>
      <c r="H243">
        <v>25</v>
      </c>
      <c r="I243" s="39" t="s">
        <v>14070</v>
      </c>
      <c r="J243" s="39" t="s">
        <v>14071</v>
      </c>
      <c r="K243" s="39" t="s">
        <v>14072</v>
      </c>
      <c r="L243" s="39" t="s">
        <v>12877</v>
      </c>
      <c r="M243" s="39" t="s">
        <v>12804</v>
      </c>
      <c r="N243" s="39" t="s">
        <v>14073</v>
      </c>
      <c r="O243" s="39" t="s">
        <v>12806</v>
      </c>
      <c r="P243" s="39" t="s">
        <v>13813</v>
      </c>
      <c r="Q243" s="39" t="s">
        <v>12808</v>
      </c>
      <c r="R243" s="39" t="s">
        <v>12809</v>
      </c>
      <c r="S243" s="39" t="s">
        <v>12810</v>
      </c>
      <c r="T243" s="39" t="s">
        <v>12811</v>
      </c>
    </row>
    <row r="244" spans="1:20" x14ac:dyDescent="0.3">
      <c r="A244">
        <v>243</v>
      </c>
      <c r="B244" s="1">
        <v>45809.982071759259</v>
      </c>
      <c r="C244" s="1">
        <v>45809.998564814814</v>
      </c>
      <c r="D244" s="39" t="s">
        <v>1253</v>
      </c>
      <c r="E244" s="39" t="s">
        <v>1254</v>
      </c>
      <c r="F244" s="39" t="s">
        <v>1254</v>
      </c>
      <c r="G244">
        <v>1</v>
      </c>
      <c r="H244">
        <v>7</v>
      </c>
      <c r="I244" s="39" t="s">
        <v>14074</v>
      </c>
      <c r="J244" s="39" t="s">
        <v>14075</v>
      </c>
      <c r="K244" s="39" t="s">
        <v>14076</v>
      </c>
      <c r="L244" s="39" t="s">
        <v>14077</v>
      </c>
      <c r="M244" s="39" t="s">
        <v>12804</v>
      </c>
      <c r="N244" s="39" t="s">
        <v>14078</v>
      </c>
      <c r="O244" s="39" t="s">
        <v>12929</v>
      </c>
      <c r="P244" s="39" t="s">
        <v>12980</v>
      </c>
      <c r="Q244" s="39" t="s">
        <v>12808</v>
      </c>
      <c r="R244" s="39" t="s">
        <v>12809</v>
      </c>
      <c r="S244" s="39" t="s">
        <v>12810</v>
      </c>
      <c r="T244" s="39" t="s">
        <v>12811</v>
      </c>
    </row>
    <row r="245" spans="1:20" x14ac:dyDescent="0.3">
      <c r="A245">
        <v>244</v>
      </c>
      <c r="B245" s="1">
        <v>45810.449606481481</v>
      </c>
      <c r="C245" s="1">
        <v>45810.476157407407</v>
      </c>
      <c r="D245" s="39" t="s">
        <v>5149</v>
      </c>
      <c r="E245" s="39" t="s">
        <v>5150</v>
      </c>
      <c r="F245" s="39" t="s">
        <v>5150</v>
      </c>
      <c r="G245">
        <v>10</v>
      </c>
      <c r="H245">
        <v>35</v>
      </c>
      <c r="I245" s="39" t="s">
        <v>13223</v>
      </c>
      <c r="J245" s="39" t="s">
        <v>14079</v>
      </c>
      <c r="K245" s="39" t="s">
        <v>2594</v>
      </c>
      <c r="L245" s="39" t="s">
        <v>13018</v>
      </c>
      <c r="M245" s="39" t="s">
        <v>12804</v>
      </c>
      <c r="N245" s="39" t="s">
        <v>14080</v>
      </c>
      <c r="O245" s="39" t="s">
        <v>14081</v>
      </c>
      <c r="P245" s="39" t="s">
        <v>14082</v>
      </c>
      <c r="Q245" s="39" t="s">
        <v>12808</v>
      </c>
      <c r="R245" s="39" t="s">
        <v>12809</v>
      </c>
      <c r="S245" s="39" t="s">
        <v>12809</v>
      </c>
      <c r="T245" s="39" t="s">
        <v>12811</v>
      </c>
    </row>
    <row r="246" spans="1:20" x14ac:dyDescent="0.3">
      <c r="A246">
        <v>245</v>
      </c>
      <c r="B246" s="1">
        <v>45811.673125000001</v>
      </c>
      <c r="C246" s="1">
        <v>45811.687291666669</v>
      </c>
      <c r="D246" s="39" t="s">
        <v>702</v>
      </c>
      <c r="E246" s="39" t="s">
        <v>703</v>
      </c>
      <c r="F246" s="39" t="s">
        <v>5127</v>
      </c>
      <c r="G246">
        <v>10</v>
      </c>
      <c r="H246">
        <v>20</v>
      </c>
      <c r="I246" s="39" t="s">
        <v>14083</v>
      </c>
      <c r="J246" s="39" t="s">
        <v>13414</v>
      </c>
      <c r="K246" s="39" t="s">
        <v>13895</v>
      </c>
      <c r="L246" s="39" t="s">
        <v>12910</v>
      </c>
      <c r="M246" s="39" t="s">
        <v>12804</v>
      </c>
      <c r="N246" s="39" t="s">
        <v>12822</v>
      </c>
      <c r="O246" s="39" t="s">
        <v>14084</v>
      </c>
      <c r="P246" s="39" t="s">
        <v>14085</v>
      </c>
      <c r="Q246" s="39" t="s">
        <v>12852</v>
      </c>
      <c r="R246" s="39" t="s">
        <v>12809</v>
      </c>
      <c r="S246" s="39" t="s">
        <v>12810</v>
      </c>
      <c r="T246" s="39" t="s">
        <v>12811</v>
      </c>
    </row>
    <row r="247" spans="1:20" x14ac:dyDescent="0.3">
      <c r="A247">
        <v>246</v>
      </c>
      <c r="B247" s="1">
        <v>45811.860266203701</v>
      </c>
      <c r="C247" s="1">
        <v>45811.870787037034</v>
      </c>
      <c r="D247" s="39" t="s">
        <v>2013</v>
      </c>
      <c r="E247" s="39" t="s">
        <v>2014</v>
      </c>
      <c r="F247" s="39" t="s">
        <v>14086</v>
      </c>
      <c r="G247">
        <v>4</v>
      </c>
      <c r="H247">
        <v>20</v>
      </c>
      <c r="I247" s="39" t="s">
        <v>13066</v>
      </c>
      <c r="J247" s="39" t="s">
        <v>13061</v>
      </c>
      <c r="K247" s="39" t="s">
        <v>13093</v>
      </c>
      <c r="L247" s="39" t="s">
        <v>13063</v>
      </c>
      <c r="M247" s="39" t="s">
        <v>12804</v>
      </c>
      <c r="N247" s="39" t="s">
        <v>14087</v>
      </c>
      <c r="O247" s="39" t="s">
        <v>14049</v>
      </c>
      <c r="P247" s="39" t="s">
        <v>12887</v>
      </c>
      <c r="Q247" s="39" t="s">
        <v>12808</v>
      </c>
      <c r="R247" s="39" t="s">
        <v>12809</v>
      </c>
      <c r="S247" s="39" t="s">
        <v>12810</v>
      </c>
      <c r="T247" s="39" t="s">
        <v>12811</v>
      </c>
    </row>
    <row r="248" spans="1:20" x14ac:dyDescent="0.3">
      <c r="A248">
        <v>247</v>
      </c>
      <c r="B248" s="1">
        <v>45811.890497685185</v>
      </c>
      <c r="C248" s="1">
        <v>45811.908495370371</v>
      </c>
      <c r="D248" s="39" t="s">
        <v>489</v>
      </c>
      <c r="E248" s="39" t="s">
        <v>490</v>
      </c>
      <c r="F248" s="39" t="s">
        <v>491</v>
      </c>
      <c r="G248">
        <v>10</v>
      </c>
      <c r="H248">
        <v>7</v>
      </c>
      <c r="I248" s="39" t="s">
        <v>14088</v>
      </c>
      <c r="J248" s="39" t="s">
        <v>13061</v>
      </c>
      <c r="K248" s="39" t="s">
        <v>13093</v>
      </c>
      <c r="L248" s="39" t="s">
        <v>14089</v>
      </c>
      <c r="M248" s="39" t="s">
        <v>12804</v>
      </c>
      <c r="N248" s="39" t="s">
        <v>14090</v>
      </c>
      <c r="O248" s="39" t="s">
        <v>13065</v>
      </c>
      <c r="P248" s="39" t="s">
        <v>14091</v>
      </c>
      <c r="Q248" s="39" t="s">
        <v>12808</v>
      </c>
      <c r="R248" s="39" t="s">
        <v>12809</v>
      </c>
      <c r="S248" s="39" t="s">
        <v>12810</v>
      </c>
      <c r="T248" s="39" t="s">
        <v>12811</v>
      </c>
    </row>
    <row r="249" spans="1:20" x14ac:dyDescent="0.3">
      <c r="A249">
        <v>248</v>
      </c>
      <c r="B249" s="1">
        <v>45812.334618055553</v>
      </c>
      <c r="C249" s="1">
        <v>45812.342268518521</v>
      </c>
      <c r="D249" s="39" t="s">
        <v>722</v>
      </c>
      <c r="E249" s="39" t="s">
        <v>723</v>
      </c>
      <c r="F249" s="39" t="s">
        <v>723</v>
      </c>
      <c r="G249">
        <v>10</v>
      </c>
      <c r="H249">
        <v>12</v>
      </c>
      <c r="I249" s="39" t="s">
        <v>13542</v>
      </c>
      <c r="J249" s="39" t="s">
        <v>14092</v>
      </c>
      <c r="K249" s="39" t="s">
        <v>14093</v>
      </c>
      <c r="L249" s="39" t="s">
        <v>14094</v>
      </c>
      <c r="M249" s="39" t="s">
        <v>12804</v>
      </c>
      <c r="N249" s="39" t="s">
        <v>14095</v>
      </c>
      <c r="O249" s="39" t="s">
        <v>12906</v>
      </c>
      <c r="P249" s="39" t="s">
        <v>14096</v>
      </c>
      <c r="Q249" s="39" t="s">
        <v>12808</v>
      </c>
      <c r="R249" s="39" t="s">
        <v>12809</v>
      </c>
      <c r="S249" s="39" t="s">
        <v>12810</v>
      </c>
      <c r="T249" s="39" t="s">
        <v>12811</v>
      </c>
    </row>
    <row r="250" spans="1:20" x14ac:dyDescent="0.3">
      <c r="A250">
        <v>249</v>
      </c>
      <c r="B250" s="1">
        <v>45812.337337962963</v>
      </c>
      <c r="C250" s="1">
        <v>45812.347453703704</v>
      </c>
      <c r="D250" s="39" t="s">
        <v>690</v>
      </c>
      <c r="E250" s="39" t="s">
        <v>691</v>
      </c>
      <c r="F250" s="39" t="s">
        <v>14097</v>
      </c>
      <c r="G250">
        <v>10</v>
      </c>
      <c r="H250">
        <v>37</v>
      </c>
      <c r="I250" s="39" t="s">
        <v>14098</v>
      </c>
      <c r="J250" s="39" t="s">
        <v>14099</v>
      </c>
      <c r="K250" s="39" t="s">
        <v>14100</v>
      </c>
      <c r="L250" s="39" t="s">
        <v>14101</v>
      </c>
      <c r="M250" s="39" t="s">
        <v>12804</v>
      </c>
      <c r="N250" s="39" t="s">
        <v>13160</v>
      </c>
      <c r="O250" s="39" t="s">
        <v>14102</v>
      </c>
      <c r="P250" s="39" t="s">
        <v>14103</v>
      </c>
      <c r="Q250" s="39" t="s">
        <v>12808</v>
      </c>
      <c r="R250" s="39" t="s">
        <v>12809</v>
      </c>
      <c r="S250" s="39" t="s">
        <v>12810</v>
      </c>
      <c r="T250" s="39" t="s">
        <v>12811</v>
      </c>
    </row>
    <row r="251" spans="1:20" x14ac:dyDescent="0.3">
      <c r="A251">
        <v>250</v>
      </c>
      <c r="B251" s="1">
        <v>45812.375138888892</v>
      </c>
      <c r="C251" s="1">
        <v>45812.375231481485</v>
      </c>
      <c r="D251" s="39" t="s">
        <v>750</v>
      </c>
      <c r="E251" s="39" t="s">
        <v>751</v>
      </c>
      <c r="F251" s="39" t="s">
        <v>751</v>
      </c>
      <c r="G251">
        <v>10</v>
      </c>
      <c r="H251">
        <v>22</v>
      </c>
      <c r="I251" s="39" t="s">
        <v>7401</v>
      </c>
      <c r="J251" s="39" t="s">
        <v>14104</v>
      </c>
      <c r="K251" s="39" t="s">
        <v>14105</v>
      </c>
      <c r="L251" s="39" t="s">
        <v>12910</v>
      </c>
      <c r="M251" s="39" t="s">
        <v>12804</v>
      </c>
      <c r="N251" s="39" t="s">
        <v>14106</v>
      </c>
      <c r="O251" s="39" t="s">
        <v>14107</v>
      </c>
      <c r="P251" s="39" t="s">
        <v>14108</v>
      </c>
      <c r="Q251" s="39" t="s">
        <v>12811</v>
      </c>
      <c r="R251" s="39" t="s">
        <v>12809</v>
      </c>
      <c r="S251" s="39" t="s">
        <v>12809</v>
      </c>
      <c r="T251" s="39" t="s">
        <v>12811</v>
      </c>
    </row>
    <row r="252" spans="1:20" x14ac:dyDescent="0.3">
      <c r="A252">
        <v>251</v>
      </c>
      <c r="B252" s="1">
        <v>45812.396226851852</v>
      </c>
      <c r="C252" s="1">
        <v>45812.397951388892</v>
      </c>
      <c r="D252" s="39" t="s">
        <v>621</v>
      </c>
      <c r="E252" s="39" t="s">
        <v>622</v>
      </c>
      <c r="F252" s="39" t="s">
        <v>622</v>
      </c>
      <c r="G252">
        <v>10</v>
      </c>
      <c r="H252">
        <v>23</v>
      </c>
      <c r="I252" s="39" t="s">
        <v>12981</v>
      </c>
      <c r="J252" s="39" t="s">
        <v>14109</v>
      </c>
      <c r="K252" s="39" t="s">
        <v>14110</v>
      </c>
      <c r="L252" s="39" t="s">
        <v>14111</v>
      </c>
      <c r="M252" s="39" t="s">
        <v>12804</v>
      </c>
      <c r="N252" s="39" t="s">
        <v>14112</v>
      </c>
      <c r="O252" s="39" t="s">
        <v>13007</v>
      </c>
      <c r="P252" s="39" t="s">
        <v>14113</v>
      </c>
      <c r="Q252" s="39" t="s">
        <v>12808</v>
      </c>
      <c r="R252" s="39" t="s">
        <v>12809</v>
      </c>
      <c r="S252" s="39" t="s">
        <v>12810</v>
      </c>
      <c r="T252" s="39" t="s">
        <v>12811</v>
      </c>
    </row>
    <row r="253" spans="1:20" x14ac:dyDescent="0.3">
      <c r="A253">
        <v>252</v>
      </c>
      <c r="B253" s="1">
        <v>45812.482835648145</v>
      </c>
      <c r="C253" s="1">
        <v>45812.48333333333</v>
      </c>
      <c r="D253" s="39" t="s">
        <v>1992</v>
      </c>
      <c r="E253" s="39" t="s">
        <v>1993</v>
      </c>
      <c r="F253" s="39" t="s">
        <v>1993</v>
      </c>
      <c r="G253">
        <v>4</v>
      </c>
      <c r="H253">
        <v>8</v>
      </c>
      <c r="I253" s="39" t="s">
        <v>4542</v>
      </c>
      <c r="J253" s="39" t="s">
        <v>13061</v>
      </c>
      <c r="K253" s="39" t="s">
        <v>14114</v>
      </c>
      <c r="L253" s="39" t="s">
        <v>13063</v>
      </c>
      <c r="M253" s="39" t="s">
        <v>12804</v>
      </c>
      <c r="N253" s="39" t="s">
        <v>14115</v>
      </c>
      <c r="O253" s="39" t="s">
        <v>13065</v>
      </c>
      <c r="P253" s="39" t="s">
        <v>14116</v>
      </c>
      <c r="Q253" s="39" t="s">
        <v>12852</v>
      </c>
      <c r="R253" s="39" t="s">
        <v>12810</v>
      </c>
      <c r="S253" s="39" t="s">
        <v>12809</v>
      </c>
      <c r="T253" s="39" t="s">
        <v>12811</v>
      </c>
    </row>
    <row r="254" spans="1:20" x14ac:dyDescent="0.3">
      <c r="A254">
        <v>253</v>
      </c>
      <c r="B254" s="1">
        <v>45812.966469907406</v>
      </c>
      <c r="C254" s="1">
        <v>45812.969236111108</v>
      </c>
      <c r="D254" s="39" t="s">
        <v>853</v>
      </c>
      <c r="E254" s="39" t="s">
        <v>854</v>
      </c>
      <c r="F254" s="39" t="s">
        <v>855</v>
      </c>
      <c r="G254">
        <v>2</v>
      </c>
      <c r="H254">
        <v>36</v>
      </c>
      <c r="I254" s="39" t="s">
        <v>4542</v>
      </c>
      <c r="J254" s="39" t="s">
        <v>14117</v>
      </c>
      <c r="K254" s="39" t="s">
        <v>13120</v>
      </c>
      <c r="L254" s="39" t="s">
        <v>13121</v>
      </c>
      <c r="M254" s="39" t="s">
        <v>12804</v>
      </c>
      <c r="N254" s="39" t="s">
        <v>13430</v>
      </c>
      <c r="O254" s="39" t="s">
        <v>12979</v>
      </c>
      <c r="P254" s="39" t="s">
        <v>14118</v>
      </c>
      <c r="Q254" s="39" t="s">
        <v>12808</v>
      </c>
      <c r="R254" s="39" t="s">
        <v>12809</v>
      </c>
      <c r="S254" s="39" t="s">
        <v>12810</v>
      </c>
      <c r="T254" s="39" t="s">
        <v>12811</v>
      </c>
    </row>
    <row r="255" spans="1:20" x14ac:dyDescent="0.3">
      <c r="A255">
        <v>254</v>
      </c>
      <c r="B255" s="1">
        <v>45813.397511574076</v>
      </c>
      <c r="C255" s="1">
        <v>45813.420729166668</v>
      </c>
      <c r="D255" s="39" t="s">
        <v>1316</v>
      </c>
      <c r="E255" s="39" t="s">
        <v>1317</v>
      </c>
      <c r="F255" s="39" t="s">
        <v>1318</v>
      </c>
      <c r="G255">
        <v>1</v>
      </c>
      <c r="H255">
        <v>22</v>
      </c>
      <c r="I255" s="39" t="s">
        <v>14119</v>
      </c>
      <c r="J255" s="39" t="s">
        <v>14120</v>
      </c>
      <c r="K255" s="39" t="s">
        <v>14121</v>
      </c>
      <c r="L255" s="39" t="s">
        <v>14122</v>
      </c>
      <c r="M255" s="39" t="s">
        <v>12804</v>
      </c>
      <c r="N255" s="39" t="s">
        <v>14123</v>
      </c>
      <c r="O255" s="39" t="s">
        <v>14124</v>
      </c>
      <c r="P255" s="39" t="s">
        <v>14125</v>
      </c>
      <c r="Q255" s="39" t="s">
        <v>12808</v>
      </c>
      <c r="R255" s="39" t="s">
        <v>12809</v>
      </c>
      <c r="S255" s="39" t="s">
        <v>12810</v>
      </c>
      <c r="T255" s="39" t="s">
        <v>12811</v>
      </c>
    </row>
    <row r="256" spans="1:20" x14ac:dyDescent="0.3">
      <c r="A256">
        <v>255</v>
      </c>
      <c r="B256" s="1">
        <v>45813.482951388891</v>
      </c>
      <c r="C256" s="1">
        <v>45813.491932870369</v>
      </c>
      <c r="D256" s="39" t="s">
        <v>1440</v>
      </c>
      <c r="E256" s="39" t="s">
        <v>1441</v>
      </c>
      <c r="F256" s="39" t="s">
        <v>1441</v>
      </c>
      <c r="G256">
        <v>1</v>
      </c>
      <c r="H256">
        <v>4</v>
      </c>
      <c r="I256" s="39" t="s">
        <v>14126</v>
      </c>
      <c r="J256" s="39" t="s">
        <v>14127</v>
      </c>
      <c r="K256" s="39" t="s">
        <v>14128</v>
      </c>
      <c r="L256" s="39" t="s">
        <v>14077</v>
      </c>
      <c r="M256" s="39" t="s">
        <v>12804</v>
      </c>
      <c r="N256" s="39" t="s">
        <v>14129</v>
      </c>
      <c r="O256" s="39" t="s">
        <v>14130</v>
      </c>
      <c r="P256" s="39" t="s">
        <v>14131</v>
      </c>
      <c r="Q256" s="39" t="s">
        <v>12811</v>
      </c>
      <c r="R256" s="39" t="s">
        <v>12809</v>
      </c>
      <c r="S256" s="39" t="s">
        <v>12810</v>
      </c>
      <c r="T256" s="39" t="s">
        <v>12811</v>
      </c>
    </row>
    <row r="257" spans="1:20" x14ac:dyDescent="0.3">
      <c r="A257">
        <v>256</v>
      </c>
      <c r="B257" s="1">
        <v>45813.489641203705</v>
      </c>
      <c r="C257" s="1">
        <v>45813.49628472222</v>
      </c>
      <c r="D257" s="39" t="s">
        <v>1358</v>
      </c>
      <c r="E257" s="39" t="s">
        <v>1359</v>
      </c>
      <c r="F257" s="39" t="s">
        <v>14132</v>
      </c>
      <c r="G257">
        <v>1</v>
      </c>
      <c r="H257">
        <v>13</v>
      </c>
      <c r="I257" s="39" t="s">
        <v>14133</v>
      </c>
      <c r="J257" s="39" t="s">
        <v>13061</v>
      </c>
      <c r="K257" s="39" t="s">
        <v>14134</v>
      </c>
      <c r="L257" s="39" t="s">
        <v>14135</v>
      </c>
      <c r="M257" s="39" t="s">
        <v>12804</v>
      </c>
      <c r="N257" s="39" t="s">
        <v>14136</v>
      </c>
      <c r="O257" s="39" t="s">
        <v>14137</v>
      </c>
      <c r="P257" s="39" t="s">
        <v>14138</v>
      </c>
      <c r="Q257" s="39" t="s">
        <v>12811</v>
      </c>
      <c r="R257" s="39" t="s">
        <v>12809</v>
      </c>
      <c r="S257" s="39" t="s">
        <v>12810</v>
      </c>
      <c r="T257" s="39" t="s">
        <v>12811</v>
      </c>
    </row>
    <row r="258" spans="1:20" x14ac:dyDescent="0.3">
      <c r="A258">
        <v>257</v>
      </c>
      <c r="B258" s="1">
        <v>45819.275856481479</v>
      </c>
      <c r="C258" s="1">
        <v>45819.278784722221</v>
      </c>
      <c r="D258" s="39" t="s">
        <v>567</v>
      </c>
      <c r="E258" s="39" t="s">
        <v>568</v>
      </c>
      <c r="F258" s="39" t="s">
        <v>568</v>
      </c>
      <c r="G258">
        <v>10</v>
      </c>
      <c r="H258">
        <v>31</v>
      </c>
      <c r="I258" s="39" t="s">
        <v>14139</v>
      </c>
      <c r="J258" s="39" t="s">
        <v>14140</v>
      </c>
      <c r="K258" s="39" t="s">
        <v>14141</v>
      </c>
      <c r="L258" s="39" t="s">
        <v>13257</v>
      </c>
      <c r="M258" s="39" t="s">
        <v>12804</v>
      </c>
      <c r="N258" s="39" t="s">
        <v>14106</v>
      </c>
      <c r="O258" s="39" t="s">
        <v>14142</v>
      </c>
      <c r="P258" s="39" t="s">
        <v>13808</v>
      </c>
      <c r="Q258" s="39" t="s">
        <v>12809</v>
      </c>
      <c r="R258" s="39" t="s">
        <v>12809</v>
      </c>
      <c r="S258" s="39" t="s">
        <v>12810</v>
      </c>
      <c r="T258" s="39" t="s">
        <v>12811</v>
      </c>
    </row>
    <row r="259" spans="1:20" x14ac:dyDescent="0.3">
      <c r="A259">
        <v>258</v>
      </c>
      <c r="B259" s="1">
        <v>45819.386990740742</v>
      </c>
      <c r="C259" s="1">
        <v>45819.393182870372</v>
      </c>
      <c r="D259" s="39" t="s">
        <v>792</v>
      </c>
      <c r="E259" s="39" t="s">
        <v>793</v>
      </c>
      <c r="F259" s="39" t="s">
        <v>794</v>
      </c>
      <c r="G259">
        <v>10</v>
      </c>
      <c r="H259">
        <v>40</v>
      </c>
      <c r="I259" s="39" t="s">
        <v>14143</v>
      </c>
      <c r="J259" s="39" t="s">
        <v>14144</v>
      </c>
      <c r="K259" s="39" t="s">
        <v>14145</v>
      </c>
      <c r="L259" s="39" t="s">
        <v>14146</v>
      </c>
      <c r="M259" s="39" t="s">
        <v>12804</v>
      </c>
      <c r="N259" s="39" t="s">
        <v>14147</v>
      </c>
      <c r="O259" s="39" t="s">
        <v>14148</v>
      </c>
      <c r="P259" s="39" t="s">
        <v>14149</v>
      </c>
      <c r="Q259" s="39" t="s">
        <v>12808</v>
      </c>
      <c r="R259" s="39" t="s">
        <v>12810</v>
      </c>
      <c r="S259" s="39" t="s">
        <v>12809</v>
      </c>
      <c r="T259" s="39" t="s">
        <v>12811</v>
      </c>
    </row>
    <row r="260" spans="1:20" x14ac:dyDescent="0.3">
      <c r="A260">
        <v>259</v>
      </c>
      <c r="B260" s="1">
        <v>45820.548460648148</v>
      </c>
      <c r="C260" s="1">
        <v>45820.553726851853</v>
      </c>
      <c r="D260" s="39" t="s">
        <v>1473</v>
      </c>
      <c r="E260" s="39" t="s">
        <v>1474</v>
      </c>
      <c r="F260" s="39" t="s">
        <v>1475</v>
      </c>
      <c r="G260">
        <v>1</v>
      </c>
      <c r="H260">
        <v>21</v>
      </c>
      <c r="I260" s="39" t="s">
        <v>14150</v>
      </c>
      <c r="J260" s="39" t="s">
        <v>14151</v>
      </c>
      <c r="K260" s="39" t="s">
        <v>14152</v>
      </c>
      <c r="L260" s="39" t="s">
        <v>14153</v>
      </c>
      <c r="M260" s="39" t="s">
        <v>12804</v>
      </c>
      <c r="N260" s="39" t="s">
        <v>14154</v>
      </c>
      <c r="O260" s="39" t="s">
        <v>14155</v>
      </c>
      <c r="P260" s="39" t="s">
        <v>14156</v>
      </c>
      <c r="Q260" s="39" t="s">
        <v>12808</v>
      </c>
      <c r="R260" s="39" t="s">
        <v>12809</v>
      </c>
      <c r="S260" s="39" t="s">
        <v>12810</v>
      </c>
      <c r="T260" s="39" t="s">
        <v>12811</v>
      </c>
    </row>
    <row r="261" spans="1:20" x14ac:dyDescent="0.3">
      <c r="A261">
        <v>260</v>
      </c>
      <c r="B261" s="1">
        <v>45820.577291666668</v>
      </c>
      <c r="C261" s="1">
        <v>45820.586238425924</v>
      </c>
      <c r="D261" s="39" t="s">
        <v>1628</v>
      </c>
      <c r="E261" s="39" t="s">
        <v>1629</v>
      </c>
      <c r="F261" s="39" t="s">
        <v>1629</v>
      </c>
      <c r="G261">
        <v>13</v>
      </c>
      <c r="H261">
        <v>38</v>
      </c>
      <c r="I261" s="39" t="s">
        <v>14157</v>
      </c>
      <c r="J261" s="39" t="s">
        <v>14158</v>
      </c>
      <c r="K261" s="39" t="s">
        <v>14159</v>
      </c>
      <c r="L261" s="39" t="s">
        <v>14160</v>
      </c>
      <c r="M261" s="39" t="s">
        <v>12804</v>
      </c>
      <c r="N261" s="39" t="s">
        <v>14161</v>
      </c>
      <c r="O261" s="39" t="s">
        <v>14162</v>
      </c>
      <c r="P261" s="39" t="s">
        <v>14163</v>
      </c>
      <c r="Q261" s="39" t="s">
        <v>12808</v>
      </c>
      <c r="R261" s="39" t="s">
        <v>12809</v>
      </c>
      <c r="S261" s="39" t="s">
        <v>12810</v>
      </c>
      <c r="T261" s="39" t="s">
        <v>12811</v>
      </c>
    </row>
    <row r="262" spans="1:20" x14ac:dyDescent="0.3">
      <c r="A262">
        <v>261</v>
      </c>
      <c r="B262" s="1">
        <v>45821.396782407406</v>
      </c>
      <c r="C262" s="1">
        <v>45821.401226851849</v>
      </c>
      <c r="D262" s="39" t="s">
        <v>3999</v>
      </c>
      <c r="E262" s="39" t="s">
        <v>4000</v>
      </c>
      <c r="F262" s="39" t="s">
        <v>4000</v>
      </c>
      <c r="G262">
        <v>6</v>
      </c>
      <c r="H262">
        <v>17</v>
      </c>
      <c r="I262" s="39" t="s">
        <v>13724</v>
      </c>
      <c r="J262" s="39" t="s">
        <v>14164</v>
      </c>
      <c r="K262" s="39" t="s">
        <v>14165</v>
      </c>
      <c r="L262" s="39" t="s">
        <v>14166</v>
      </c>
      <c r="M262" s="39" t="s">
        <v>12804</v>
      </c>
      <c r="N262" s="39" t="s">
        <v>14167</v>
      </c>
      <c r="O262" s="39" t="s">
        <v>14168</v>
      </c>
      <c r="P262" s="39" t="s">
        <v>13692</v>
      </c>
      <c r="Q262" s="39" t="s">
        <v>12808</v>
      </c>
      <c r="R262" s="39" t="s">
        <v>12809</v>
      </c>
      <c r="S262" s="39" t="s">
        <v>12810</v>
      </c>
      <c r="T262" s="39" t="s">
        <v>12811</v>
      </c>
    </row>
    <row r="263" spans="1:20" x14ac:dyDescent="0.3">
      <c r="A263">
        <v>262</v>
      </c>
      <c r="B263" s="1">
        <v>45821.397349537037</v>
      </c>
      <c r="C263" s="1">
        <v>45821.401250000003</v>
      </c>
      <c r="D263" s="39" t="s">
        <v>4544</v>
      </c>
      <c r="E263" s="39" t="s">
        <v>4545</v>
      </c>
      <c r="F263" s="39" t="s">
        <v>4545</v>
      </c>
      <c r="G263">
        <v>6</v>
      </c>
      <c r="H263">
        <v>18</v>
      </c>
      <c r="I263" s="39" t="s">
        <v>14169</v>
      </c>
      <c r="J263" s="39" t="s">
        <v>14170</v>
      </c>
      <c r="K263" s="39" t="s">
        <v>14171</v>
      </c>
      <c r="L263" s="39" t="s">
        <v>14172</v>
      </c>
      <c r="M263" s="39" t="s">
        <v>12804</v>
      </c>
      <c r="N263" s="39" t="s">
        <v>14173</v>
      </c>
      <c r="O263" s="39" t="s">
        <v>14174</v>
      </c>
      <c r="P263" s="39" t="s">
        <v>14175</v>
      </c>
      <c r="Q263" s="39" t="s">
        <v>12808</v>
      </c>
      <c r="R263" s="39" t="s">
        <v>12809</v>
      </c>
      <c r="S263" s="39" t="s">
        <v>12810</v>
      </c>
      <c r="T263" s="39" t="s">
        <v>12811</v>
      </c>
    </row>
    <row r="264" spans="1:20" x14ac:dyDescent="0.3">
      <c r="A264">
        <v>263</v>
      </c>
      <c r="B264" s="1">
        <v>45821.396678240744</v>
      </c>
      <c r="C264" s="1">
        <v>45821.402083333334</v>
      </c>
      <c r="D264" s="39" t="s">
        <v>3860</v>
      </c>
      <c r="E264" s="39" t="s">
        <v>3861</v>
      </c>
      <c r="F264" s="39" t="s">
        <v>3862</v>
      </c>
      <c r="G264">
        <v>6</v>
      </c>
      <c r="H264">
        <v>12</v>
      </c>
      <c r="I264" s="39" t="s">
        <v>13311</v>
      </c>
      <c r="J264" s="39" t="s">
        <v>14144</v>
      </c>
      <c r="K264" s="39" t="s">
        <v>14176</v>
      </c>
      <c r="L264" s="39" t="s">
        <v>14177</v>
      </c>
      <c r="M264" s="39" t="s">
        <v>12927</v>
      </c>
      <c r="N264" s="39" t="s">
        <v>14178</v>
      </c>
      <c r="O264" s="39" t="s">
        <v>14179</v>
      </c>
      <c r="P264" s="39" t="s">
        <v>14180</v>
      </c>
      <c r="Q264" s="39" t="s">
        <v>12808</v>
      </c>
      <c r="R264" s="39" t="s">
        <v>12809</v>
      </c>
      <c r="S264" s="39" t="s">
        <v>12810</v>
      </c>
      <c r="T264" s="39" t="s">
        <v>12811</v>
      </c>
    </row>
    <row r="265" spans="1:20" x14ac:dyDescent="0.3">
      <c r="A265">
        <v>264</v>
      </c>
      <c r="B265" s="1">
        <v>45821.397280092591</v>
      </c>
      <c r="C265" s="1">
        <v>45821.402280092596</v>
      </c>
      <c r="D265" s="39" t="s">
        <v>4037</v>
      </c>
      <c r="E265" s="39" t="s">
        <v>4038</v>
      </c>
      <c r="F265" s="39" t="s">
        <v>4038</v>
      </c>
      <c r="G265">
        <v>6</v>
      </c>
      <c r="H265">
        <v>3</v>
      </c>
      <c r="I265" s="39" t="s">
        <v>14181</v>
      </c>
      <c r="J265" s="39" t="s">
        <v>14182</v>
      </c>
      <c r="K265" s="39" t="s">
        <v>14183</v>
      </c>
      <c r="L265" s="39" t="s">
        <v>14184</v>
      </c>
      <c r="M265" s="39" t="s">
        <v>12804</v>
      </c>
      <c r="N265" s="39" t="s">
        <v>14185</v>
      </c>
      <c r="O265" s="39" t="s">
        <v>14186</v>
      </c>
      <c r="P265" s="39" t="s">
        <v>12873</v>
      </c>
      <c r="Q265" s="39" t="s">
        <v>12852</v>
      </c>
      <c r="R265" s="39" t="s">
        <v>12809</v>
      </c>
      <c r="S265" s="39" t="s">
        <v>12810</v>
      </c>
      <c r="T265" s="39" t="s">
        <v>12811</v>
      </c>
    </row>
    <row r="266" spans="1:20" x14ac:dyDescent="0.3">
      <c r="A266">
        <v>265</v>
      </c>
      <c r="B266" s="1">
        <v>45821.396851851852</v>
      </c>
      <c r="C266" s="1">
        <v>45821.402939814812</v>
      </c>
      <c r="D266" s="39" t="s">
        <v>3935</v>
      </c>
      <c r="E266" s="39" t="s">
        <v>3936</v>
      </c>
      <c r="F266" s="39" t="s">
        <v>3936</v>
      </c>
      <c r="G266">
        <v>6</v>
      </c>
      <c r="H266">
        <v>14</v>
      </c>
      <c r="I266" s="39" t="s">
        <v>12881</v>
      </c>
      <c r="J266" s="39" t="s">
        <v>14187</v>
      </c>
      <c r="K266" s="39" t="s">
        <v>14188</v>
      </c>
      <c r="L266" s="39" t="s">
        <v>14189</v>
      </c>
      <c r="M266" s="39" t="s">
        <v>12804</v>
      </c>
      <c r="N266" s="39" t="s">
        <v>14190</v>
      </c>
      <c r="O266" s="39" t="s">
        <v>12806</v>
      </c>
      <c r="P266" s="39" t="s">
        <v>12980</v>
      </c>
      <c r="Q266" s="39" t="s">
        <v>12808</v>
      </c>
      <c r="R266" s="39" t="s">
        <v>12809</v>
      </c>
      <c r="S266" s="39" t="s">
        <v>12810</v>
      </c>
      <c r="T266" s="39" t="s">
        <v>12811</v>
      </c>
    </row>
    <row r="267" spans="1:20" x14ac:dyDescent="0.3">
      <c r="A267">
        <v>266</v>
      </c>
      <c r="B267" s="1">
        <v>45821.396967592591</v>
      </c>
      <c r="C267" s="1">
        <v>45821.403460648151</v>
      </c>
      <c r="D267" s="39" t="s">
        <v>4083</v>
      </c>
      <c r="E267" s="39" t="s">
        <v>4084</v>
      </c>
      <c r="F267" s="39" t="s">
        <v>4085</v>
      </c>
      <c r="G267">
        <v>6</v>
      </c>
      <c r="H267">
        <v>38</v>
      </c>
      <c r="I267" s="39" t="s">
        <v>13422</v>
      </c>
      <c r="J267" s="39" t="s">
        <v>14191</v>
      </c>
      <c r="K267" s="39" t="s">
        <v>14192</v>
      </c>
      <c r="L267" s="39" t="s">
        <v>14193</v>
      </c>
      <c r="M267" s="39" t="s">
        <v>12804</v>
      </c>
      <c r="N267" s="39" t="s">
        <v>14194</v>
      </c>
      <c r="O267" s="39" t="s">
        <v>12979</v>
      </c>
      <c r="P267" s="39" t="s">
        <v>12980</v>
      </c>
      <c r="Q267" s="39" t="s">
        <v>12808</v>
      </c>
      <c r="R267" s="39" t="s">
        <v>12852</v>
      </c>
      <c r="S267" s="39" t="s">
        <v>12810</v>
      </c>
      <c r="T267" s="39" t="s">
        <v>12811</v>
      </c>
    </row>
    <row r="268" spans="1:20" x14ac:dyDescent="0.3">
      <c r="A268">
        <v>267</v>
      </c>
      <c r="B268" s="1">
        <v>45821.399247685185</v>
      </c>
      <c r="C268" s="1">
        <v>45821.403634259259</v>
      </c>
      <c r="D268" s="39" t="s">
        <v>3880</v>
      </c>
      <c r="E268" s="39" t="s">
        <v>3881</v>
      </c>
      <c r="F268" s="39" t="s">
        <v>3881</v>
      </c>
      <c r="G268">
        <v>6</v>
      </c>
      <c r="H268">
        <v>39</v>
      </c>
      <c r="I268" s="39" t="s">
        <v>14195</v>
      </c>
      <c r="J268" s="39" t="s">
        <v>14196</v>
      </c>
      <c r="K268" s="39" t="s">
        <v>14197</v>
      </c>
      <c r="L268" s="39" t="s">
        <v>14198</v>
      </c>
      <c r="M268" s="39" t="s">
        <v>12804</v>
      </c>
      <c r="N268" s="39" t="s">
        <v>14199</v>
      </c>
      <c r="O268" s="39" t="s">
        <v>14200</v>
      </c>
      <c r="P268" s="39" t="s">
        <v>12873</v>
      </c>
      <c r="Q268" s="39" t="s">
        <v>12808</v>
      </c>
      <c r="R268" s="39" t="s">
        <v>12852</v>
      </c>
      <c r="S268" s="39" t="s">
        <v>12810</v>
      </c>
      <c r="T268" s="39" t="s">
        <v>12811</v>
      </c>
    </row>
    <row r="269" spans="1:20" x14ac:dyDescent="0.3">
      <c r="A269">
        <v>268</v>
      </c>
      <c r="B269" s="1">
        <v>45821.396874999999</v>
      </c>
      <c r="C269" s="1">
        <v>45821.403668981482</v>
      </c>
      <c r="D269" s="39" t="s">
        <v>4059</v>
      </c>
      <c r="E269" s="39" t="s">
        <v>4060</v>
      </c>
      <c r="F269" s="39" t="s">
        <v>14201</v>
      </c>
      <c r="G269">
        <v>6</v>
      </c>
      <c r="H269">
        <v>34</v>
      </c>
      <c r="I269" s="39" t="s">
        <v>13180</v>
      </c>
      <c r="J269" s="39" t="s">
        <v>14144</v>
      </c>
      <c r="K269" s="39" t="s">
        <v>14202</v>
      </c>
      <c r="L269" s="39" t="s">
        <v>14203</v>
      </c>
      <c r="M269" s="39" t="s">
        <v>12804</v>
      </c>
      <c r="N269" s="39" t="s">
        <v>14204</v>
      </c>
      <c r="O269" s="39" t="s">
        <v>14205</v>
      </c>
      <c r="P269" s="39" t="s">
        <v>12873</v>
      </c>
      <c r="Q269" s="39" t="s">
        <v>12808</v>
      </c>
      <c r="R269" s="39" t="s">
        <v>12809</v>
      </c>
      <c r="S269" s="39" t="s">
        <v>12810</v>
      </c>
      <c r="T269" s="39" t="s">
        <v>12811</v>
      </c>
    </row>
    <row r="270" spans="1:20" x14ac:dyDescent="0.3">
      <c r="A270">
        <v>269</v>
      </c>
      <c r="B270" s="1">
        <v>45821.39739583333</v>
      </c>
      <c r="C270" s="1">
        <v>45821.403761574074</v>
      </c>
      <c r="D270" s="39" t="s">
        <v>4065</v>
      </c>
      <c r="E270" s="39" t="s">
        <v>4066</v>
      </c>
      <c r="F270" s="39" t="s">
        <v>4066</v>
      </c>
      <c r="G270">
        <v>6</v>
      </c>
      <c r="H270">
        <v>22</v>
      </c>
      <c r="I270" s="39" t="s">
        <v>13396</v>
      </c>
      <c r="J270" s="39" t="s">
        <v>14144</v>
      </c>
      <c r="K270" s="39" t="s">
        <v>14206</v>
      </c>
      <c r="L270" s="39" t="s">
        <v>14207</v>
      </c>
      <c r="M270" s="39" t="s">
        <v>12804</v>
      </c>
      <c r="N270" s="39" t="s">
        <v>14208</v>
      </c>
      <c r="O270" s="39" t="s">
        <v>14209</v>
      </c>
      <c r="P270" s="39" t="s">
        <v>12859</v>
      </c>
      <c r="Q270" s="39" t="s">
        <v>12808</v>
      </c>
      <c r="R270" s="39" t="s">
        <v>12809</v>
      </c>
      <c r="S270" s="39" t="s">
        <v>12810</v>
      </c>
      <c r="T270" s="39" t="s">
        <v>12811</v>
      </c>
    </row>
    <row r="271" spans="1:20" x14ac:dyDescent="0.3">
      <c r="A271">
        <v>270</v>
      </c>
      <c r="B271" s="1">
        <v>45821.397581018522</v>
      </c>
      <c r="C271" s="1">
        <v>45821.40384259259</v>
      </c>
      <c r="D271" s="39" t="s">
        <v>3917</v>
      </c>
      <c r="E271" s="39" t="s">
        <v>3918</v>
      </c>
      <c r="F271" s="39" t="s">
        <v>3919</v>
      </c>
      <c r="G271">
        <v>6</v>
      </c>
      <c r="H271">
        <v>11</v>
      </c>
      <c r="I271" s="39" t="s">
        <v>14210</v>
      </c>
      <c r="J271" s="39" t="s">
        <v>14211</v>
      </c>
      <c r="K271" s="39" t="s">
        <v>14212</v>
      </c>
      <c r="L271" s="39" t="s">
        <v>14213</v>
      </c>
      <c r="M271" s="39" t="s">
        <v>12927</v>
      </c>
      <c r="N271" s="39" t="s">
        <v>14214</v>
      </c>
      <c r="O271" s="39" t="s">
        <v>14215</v>
      </c>
      <c r="P271" s="39" t="s">
        <v>14216</v>
      </c>
      <c r="Q271" s="39" t="s">
        <v>12808</v>
      </c>
      <c r="R271" s="39" t="s">
        <v>12809</v>
      </c>
      <c r="S271" s="39" t="s">
        <v>12810</v>
      </c>
      <c r="T271" s="39" t="s">
        <v>12811</v>
      </c>
    </row>
    <row r="272" spans="1:20" x14ac:dyDescent="0.3">
      <c r="A272">
        <v>271</v>
      </c>
      <c r="B272" s="1">
        <v>45821.397557870368</v>
      </c>
      <c r="C272" s="1">
        <v>45821.403935185182</v>
      </c>
      <c r="D272" s="39" t="s">
        <v>4072</v>
      </c>
      <c r="E272" s="39" t="s">
        <v>4073</v>
      </c>
      <c r="F272" s="39" t="s">
        <v>4074</v>
      </c>
      <c r="G272">
        <v>6</v>
      </c>
      <c r="H272">
        <v>10</v>
      </c>
      <c r="I272" s="39" t="s">
        <v>14217</v>
      </c>
      <c r="J272" s="39" t="s">
        <v>14144</v>
      </c>
      <c r="K272" s="39" t="s">
        <v>14218</v>
      </c>
      <c r="L272" s="39" t="s">
        <v>14219</v>
      </c>
      <c r="M272" s="39" t="s">
        <v>12804</v>
      </c>
      <c r="N272" s="39" t="s">
        <v>14220</v>
      </c>
      <c r="O272" s="39" t="s">
        <v>12959</v>
      </c>
      <c r="P272" s="39" t="s">
        <v>14221</v>
      </c>
      <c r="Q272" s="39" t="s">
        <v>12808</v>
      </c>
      <c r="R272" s="39" t="s">
        <v>12809</v>
      </c>
      <c r="S272" s="39" t="s">
        <v>12810</v>
      </c>
      <c r="T272" s="39" t="s">
        <v>12811</v>
      </c>
    </row>
    <row r="273" spans="1:20" x14ac:dyDescent="0.3">
      <c r="A273">
        <v>272</v>
      </c>
      <c r="B273" s="1">
        <v>45821.398032407407</v>
      </c>
      <c r="C273" s="1">
        <v>45821.404062499998</v>
      </c>
      <c r="D273" s="39" t="s">
        <v>4100</v>
      </c>
      <c r="E273" s="39" t="s">
        <v>4101</v>
      </c>
      <c r="F273" s="39" t="s">
        <v>4101</v>
      </c>
      <c r="G273">
        <v>6</v>
      </c>
      <c r="H273">
        <v>25</v>
      </c>
      <c r="I273" s="39" t="s">
        <v>14222</v>
      </c>
      <c r="J273" s="39" t="s">
        <v>14144</v>
      </c>
      <c r="K273" s="39" t="s">
        <v>13651</v>
      </c>
      <c r="L273" s="39" t="s">
        <v>14223</v>
      </c>
      <c r="M273" s="39" t="s">
        <v>12804</v>
      </c>
      <c r="N273" s="39" t="s">
        <v>14224</v>
      </c>
      <c r="O273" s="39" t="s">
        <v>14225</v>
      </c>
      <c r="P273" s="39" t="s">
        <v>14226</v>
      </c>
      <c r="Q273" s="39" t="s">
        <v>12808</v>
      </c>
      <c r="R273" s="39" t="s">
        <v>12852</v>
      </c>
      <c r="S273" s="39" t="s">
        <v>12810</v>
      </c>
      <c r="T273" s="39" t="s">
        <v>12852</v>
      </c>
    </row>
    <row r="274" spans="1:20" x14ac:dyDescent="0.3">
      <c r="A274">
        <v>273</v>
      </c>
      <c r="B274" s="1">
        <v>45821.398900462962</v>
      </c>
      <c r="C274" s="1">
        <v>45821.404074074075</v>
      </c>
      <c r="D274" s="39" t="s">
        <v>4048</v>
      </c>
      <c r="E274" s="39" t="s">
        <v>4049</v>
      </c>
      <c r="F274" s="39" t="s">
        <v>4049</v>
      </c>
      <c r="G274">
        <v>6</v>
      </c>
      <c r="H274">
        <v>21</v>
      </c>
      <c r="I274" s="39" t="s">
        <v>14227</v>
      </c>
      <c r="J274" s="39" t="s">
        <v>14228</v>
      </c>
      <c r="K274" s="39" t="s">
        <v>14229</v>
      </c>
      <c r="L274" s="39" t="s">
        <v>14172</v>
      </c>
      <c r="M274" s="39" t="s">
        <v>12804</v>
      </c>
      <c r="N274" s="39" t="s">
        <v>14230</v>
      </c>
      <c r="O274" s="39" t="s">
        <v>14205</v>
      </c>
      <c r="P274" s="39" t="s">
        <v>12980</v>
      </c>
      <c r="Q274" s="39" t="s">
        <v>12808</v>
      </c>
      <c r="R274" s="39" t="s">
        <v>12809</v>
      </c>
      <c r="S274" s="39" t="s">
        <v>12810</v>
      </c>
      <c r="T274" s="39" t="s">
        <v>12811</v>
      </c>
    </row>
    <row r="275" spans="1:20" x14ac:dyDescent="0.3">
      <c r="A275">
        <v>274</v>
      </c>
      <c r="B275" s="1">
        <v>45821.398530092592</v>
      </c>
      <c r="C275" s="1">
        <v>45821.404282407406</v>
      </c>
      <c r="D275" s="39" t="s">
        <v>3951</v>
      </c>
      <c r="E275" s="39" t="s">
        <v>3952</v>
      </c>
      <c r="F275" s="39" t="s">
        <v>3953</v>
      </c>
      <c r="G275">
        <v>6</v>
      </c>
      <c r="H275">
        <v>29</v>
      </c>
      <c r="I275" s="39" t="s">
        <v>14222</v>
      </c>
      <c r="J275" s="39" t="s">
        <v>14144</v>
      </c>
      <c r="K275" s="39" t="s">
        <v>14231</v>
      </c>
      <c r="L275" s="39" t="s">
        <v>14198</v>
      </c>
      <c r="M275" s="39" t="s">
        <v>12804</v>
      </c>
      <c r="N275" s="39" t="s">
        <v>14208</v>
      </c>
      <c r="O275" s="39" t="s">
        <v>14232</v>
      </c>
      <c r="P275" s="39" t="s">
        <v>14233</v>
      </c>
      <c r="Q275" s="39" t="s">
        <v>12852</v>
      </c>
      <c r="R275" s="39" t="s">
        <v>12810</v>
      </c>
      <c r="S275" s="39" t="s">
        <v>12809</v>
      </c>
      <c r="T275" s="39" t="s">
        <v>12811</v>
      </c>
    </row>
    <row r="276" spans="1:20" x14ac:dyDescent="0.3">
      <c r="A276">
        <v>275</v>
      </c>
      <c r="B276" s="1">
        <v>45821.398425925923</v>
      </c>
      <c r="C276" s="1">
        <v>45821.404351851852</v>
      </c>
      <c r="D276" s="39" t="s">
        <v>3927</v>
      </c>
      <c r="E276" s="39" t="s">
        <v>3928</v>
      </c>
      <c r="F276" s="39" t="s">
        <v>14234</v>
      </c>
      <c r="G276">
        <v>6</v>
      </c>
      <c r="H276">
        <v>35</v>
      </c>
      <c r="I276" s="39" t="s">
        <v>14235</v>
      </c>
      <c r="J276" s="39" t="s">
        <v>14236</v>
      </c>
      <c r="K276" s="39" t="s">
        <v>14237</v>
      </c>
      <c r="L276" s="39" t="s">
        <v>14238</v>
      </c>
      <c r="M276" s="39" t="s">
        <v>12804</v>
      </c>
      <c r="N276" s="39" t="s">
        <v>14239</v>
      </c>
      <c r="O276" s="39" t="s">
        <v>12806</v>
      </c>
      <c r="P276" s="39" t="s">
        <v>12873</v>
      </c>
      <c r="Q276" s="39" t="s">
        <v>12808</v>
      </c>
      <c r="R276" s="39" t="s">
        <v>12810</v>
      </c>
      <c r="S276" s="39" t="s">
        <v>12809</v>
      </c>
      <c r="T276" s="39" t="s">
        <v>12811</v>
      </c>
    </row>
    <row r="277" spans="1:20" x14ac:dyDescent="0.3">
      <c r="A277">
        <v>276</v>
      </c>
      <c r="B277" s="1">
        <v>45821.397118055553</v>
      </c>
      <c r="C277" s="1">
        <v>45821.405324074076</v>
      </c>
      <c r="D277" s="39" t="s">
        <v>3946</v>
      </c>
      <c r="E277" s="39" t="s">
        <v>3947</v>
      </c>
      <c r="F277" s="39" t="s">
        <v>12299</v>
      </c>
      <c r="G277">
        <v>6</v>
      </c>
      <c r="H277">
        <v>16</v>
      </c>
      <c r="I277" s="39" t="s">
        <v>14240</v>
      </c>
      <c r="J277" s="39" t="s">
        <v>14241</v>
      </c>
      <c r="K277" s="39" t="s">
        <v>14242</v>
      </c>
      <c r="L277" s="39" t="s">
        <v>14243</v>
      </c>
      <c r="M277" s="39" t="s">
        <v>12804</v>
      </c>
      <c r="N277" s="39" t="s">
        <v>14208</v>
      </c>
      <c r="O277" s="39" t="s">
        <v>12906</v>
      </c>
      <c r="P277" s="39" t="s">
        <v>14244</v>
      </c>
      <c r="Q277" s="39" t="s">
        <v>12808</v>
      </c>
      <c r="R277" s="39" t="s">
        <v>12809</v>
      </c>
      <c r="S277" s="39" t="s">
        <v>12810</v>
      </c>
      <c r="T277" s="39" t="s">
        <v>12811</v>
      </c>
    </row>
    <row r="278" spans="1:20" x14ac:dyDescent="0.3">
      <c r="A278">
        <v>277</v>
      </c>
      <c r="B278" s="1">
        <v>45821.397870370369</v>
      </c>
      <c r="C278" s="1">
        <v>45821.405706018515</v>
      </c>
      <c r="D278" s="39" t="s">
        <v>4131</v>
      </c>
      <c r="E278" s="39" t="s">
        <v>4132</v>
      </c>
      <c r="F278" s="39" t="s">
        <v>4132</v>
      </c>
      <c r="G278">
        <v>6</v>
      </c>
      <c r="H278">
        <v>27</v>
      </c>
      <c r="I278" s="39" t="s">
        <v>13180</v>
      </c>
      <c r="J278" s="39" t="s">
        <v>14144</v>
      </c>
      <c r="K278" s="39" t="s">
        <v>14245</v>
      </c>
      <c r="L278" s="39" t="s">
        <v>12910</v>
      </c>
      <c r="M278" s="39" t="s">
        <v>12804</v>
      </c>
      <c r="N278" s="39" t="s">
        <v>14246</v>
      </c>
      <c r="O278" s="39" t="s">
        <v>14247</v>
      </c>
      <c r="P278" s="39" t="s">
        <v>13233</v>
      </c>
      <c r="Q278" s="39" t="s">
        <v>12810</v>
      </c>
      <c r="R278" s="39" t="s">
        <v>12809</v>
      </c>
      <c r="S278" s="39" t="s">
        <v>12852</v>
      </c>
      <c r="T278" s="39" t="s">
        <v>12808</v>
      </c>
    </row>
    <row r="279" spans="1:20" x14ac:dyDescent="0.3">
      <c r="A279">
        <v>278</v>
      </c>
      <c r="B279" s="1">
        <v>45821.398923611108</v>
      </c>
      <c r="C279" s="1">
        <v>45821.405717592592</v>
      </c>
      <c r="D279" s="39" t="s">
        <v>3891</v>
      </c>
      <c r="E279" s="39" t="s">
        <v>3892</v>
      </c>
      <c r="F279" s="39" t="s">
        <v>3892</v>
      </c>
      <c r="G279">
        <v>6</v>
      </c>
      <c r="H279">
        <v>37</v>
      </c>
      <c r="I279" s="39" t="s">
        <v>14248</v>
      </c>
      <c r="J279" s="39" t="s">
        <v>14249</v>
      </c>
      <c r="K279" s="39" t="s">
        <v>14250</v>
      </c>
      <c r="L279" s="39" t="s">
        <v>14251</v>
      </c>
      <c r="M279" s="39" t="s">
        <v>12804</v>
      </c>
      <c r="N279" s="39" t="s">
        <v>14252</v>
      </c>
      <c r="O279" s="39" t="s">
        <v>14253</v>
      </c>
      <c r="P279" s="39" t="s">
        <v>14254</v>
      </c>
      <c r="Q279" s="39" t="s">
        <v>12808</v>
      </c>
      <c r="R279" s="39" t="s">
        <v>12810</v>
      </c>
      <c r="S279" s="39" t="s">
        <v>12810</v>
      </c>
      <c r="T279" s="39" t="s">
        <v>12811</v>
      </c>
    </row>
    <row r="280" spans="1:20" x14ac:dyDescent="0.3">
      <c r="A280">
        <v>279</v>
      </c>
      <c r="B280" s="1">
        <v>45821.397152777776</v>
      </c>
      <c r="C280" s="1">
        <v>45821.405856481484</v>
      </c>
      <c r="D280" s="39" t="s">
        <v>3898</v>
      </c>
      <c r="E280" s="39" t="s">
        <v>3899</v>
      </c>
      <c r="F280" s="39" t="s">
        <v>3900</v>
      </c>
      <c r="G280">
        <v>6</v>
      </c>
      <c r="H280">
        <v>28</v>
      </c>
      <c r="I280" s="39" t="s">
        <v>14255</v>
      </c>
      <c r="J280" s="39" t="s">
        <v>14256</v>
      </c>
      <c r="K280" s="39" t="s">
        <v>14257</v>
      </c>
      <c r="L280" s="39" t="s">
        <v>14258</v>
      </c>
      <c r="M280" s="39" t="s">
        <v>12804</v>
      </c>
      <c r="N280" s="39" t="s">
        <v>14259</v>
      </c>
      <c r="O280" s="39" t="s">
        <v>14260</v>
      </c>
      <c r="P280" s="39" t="s">
        <v>14261</v>
      </c>
      <c r="Q280" s="39" t="s">
        <v>12808</v>
      </c>
      <c r="R280" s="39" t="s">
        <v>12809</v>
      </c>
      <c r="S280" s="39" t="s">
        <v>12810</v>
      </c>
      <c r="T280" s="39" t="s">
        <v>12811</v>
      </c>
    </row>
    <row r="281" spans="1:20" x14ac:dyDescent="0.3">
      <c r="A281">
        <v>280</v>
      </c>
      <c r="B281" s="1">
        <v>45821.396990740737</v>
      </c>
      <c r="C281" s="1">
        <v>45821.4059375</v>
      </c>
      <c r="D281" s="39" t="s">
        <v>3961</v>
      </c>
      <c r="E281" s="39" t="s">
        <v>3962</v>
      </c>
      <c r="F281" s="39" t="s">
        <v>3962</v>
      </c>
      <c r="G281">
        <v>6</v>
      </c>
      <c r="H281">
        <v>1</v>
      </c>
      <c r="I281" s="39" t="s">
        <v>14262</v>
      </c>
      <c r="J281" s="39" t="s">
        <v>14263</v>
      </c>
      <c r="K281" s="39" t="s">
        <v>14264</v>
      </c>
      <c r="L281" s="39" t="s">
        <v>14265</v>
      </c>
      <c r="M281" s="39" t="s">
        <v>12804</v>
      </c>
      <c r="N281" s="39" t="s">
        <v>14266</v>
      </c>
      <c r="O281" s="39" t="s">
        <v>14267</v>
      </c>
      <c r="P281" s="39" t="s">
        <v>14268</v>
      </c>
      <c r="Q281" s="39" t="s">
        <v>12852</v>
      </c>
      <c r="R281" s="39" t="s">
        <v>12809</v>
      </c>
      <c r="S281" s="39" t="s">
        <v>12810</v>
      </c>
      <c r="T281" s="39" t="s">
        <v>12811</v>
      </c>
    </row>
    <row r="282" spans="1:20" x14ac:dyDescent="0.3">
      <c r="A282">
        <v>281</v>
      </c>
      <c r="B282" s="1">
        <v>45821.398842592593</v>
      </c>
      <c r="C282" s="1">
        <v>45821.406180555554</v>
      </c>
      <c r="D282" s="39" t="s">
        <v>4124</v>
      </c>
      <c r="E282" s="39" t="s">
        <v>4125</v>
      </c>
      <c r="F282" s="39" t="s">
        <v>4125</v>
      </c>
      <c r="G282">
        <v>6</v>
      </c>
      <c r="H282">
        <v>26</v>
      </c>
      <c r="I282" s="39" t="s">
        <v>14269</v>
      </c>
      <c r="J282" s="39" t="s">
        <v>14270</v>
      </c>
      <c r="K282" s="39" t="s">
        <v>14271</v>
      </c>
      <c r="L282" s="39" t="s">
        <v>14272</v>
      </c>
      <c r="M282" s="39" t="s">
        <v>12804</v>
      </c>
      <c r="N282" s="39" t="s">
        <v>14273</v>
      </c>
      <c r="O282" s="39" t="s">
        <v>14274</v>
      </c>
      <c r="P282" s="39" t="s">
        <v>14138</v>
      </c>
      <c r="Q282" s="39" t="s">
        <v>12808</v>
      </c>
      <c r="R282" s="39" t="s">
        <v>12809</v>
      </c>
      <c r="S282" s="39" t="s">
        <v>12852</v>
      </c>
      <c r="T282" s="39" t="s">
        <v>12811</v>
      </c>
    </row>
    <row r="283" spans="1:20" x14ac:dyDescent="0.3">
      <c r="A283">
        <v>282</v>
      </c>
      <c r="B283" s="1">
        <v>45821.397916666669</v>
      </c>
      <c r="C283" s="1">
        <v>45821.406435185185</v>
      </c>
      <c r="D283" s="39" t="s">
        <v>4105</v>
      </c>
      <c r="E283" s="39" t="s">
        <v>4106</v>
      </c>
      <c r="F283" s="39" t="s">
        <v>4106</v>
      </c>
      <c r="G283">
        <v>6</v>
      </c>
      <c r="H283">
        <v>24</v>
      </c>
      <c r="I283" s="39" t="s">
        <v>13311</v>
      </c>
      <c r="J283" s="39" t="s">
        <v>13528</v>
      </c>
      <c r="K283" s="39" t="s">
        <v>14275</v>
      </c>
      <c r="L283" s="39" t="s">
        <v>14276</v>
      </c>
      <c r="M283" s="39" t="s">
        <v>12804</v>
      </c>
      <c r="N283" s="39" t="s">
        <v>14277</v>
      </c>
      <c r="O283" s="39" t="s">
        <v>14278</v>
      </c>
      <c r="P283" s="39" t="s">
        <v>14226</v>
      </c>
      <c r="Q283" s="39" t="s">
        <v>12808</v>
      </c>
      <c r="R283" s="39" t="s">
        <v>12810</v>
      </c>
      <c r="S283" s="39" t="s">
        <v>12809</v>
      </c>
      <c r="T283" s="39" t="s">
        <v>12811</v>
      </c>
    </row>
    <row r="284" spans="1:20" x14ac:dyDescent="0.3">
      <c r="A284">
        <v>283</v>
      </c>
      <c r="B284" s="1">
        <v>45821.397141203706</v>
      </c>
      <c r="C284" s="1">
        <v>45821.407083333332</v>
      </c>
      <c r="D284" s="39" t="s">
        <v>4161</v>
      </c>
      <c r="E284" s="39" t="s">
        <v>4162</v>
      </c>
      <c r="F284" s="39" t="s">
        <v>14279</v>
      </c>
      <c r="G284">
        <v>6</v>
      </c>
      <c r="H284">
        <v>15</v>
      </c>
      <c r="I284" s="39" t="s">
        <v>14280</v>
      </c>
      <c r="J284" s="39" t="s">
        <v>14281</v>
      </c>
      <c r="K284" s="39" t="s">
        <v>14282</v>
      </c>
      <c r="L284" s="39" t="s">
        <v>14283</v>
      </c>
      <c r="M284" s="39" t="s">
        <v>12804</v>
      </c>
      <c r="N284" s="39" t="s">
        <v>14284</v>
      </c>
      <c r="O284" s="39" t="s">
        <v>14285</v>
      </c>
      <c r="P284" s="39" t="s">
        <v>12930</v>
      </c>
      <c r="Q284" s="39" t="s">
        <v>12808</v>
      </c>
      <c r="R284" s="39" t="s">
        <v>12809</v>
      </c>
      <c r="S284" s="39" t="s">
        <v>12810</v>
      </c>
      <c r="T284" s="39" t="s">
        <v>12811</v>
      </c>
    </row>
    <row r="285" spans="1:20" x14ac:dyDescent="0.3">
      <c r="A285">
        <v>284</v>
      </c>
      <c r="B285" s="1">
        <v>45821.399039351854</v>
      </c>
      <c r="C285" s="1">
        <v>45821.407557870371</v>
      </c>
      <c r="D285" s="39" t="s">
        <v>3909</v>
      </c>
      <c r="E285" s="39" t="s">
        <v>3910</v>
      </c>
      <c r="F285" s="39" t="s">
        <v>3911</v>
      </c>
      <c r="G285">
        <v>6</v>
      </c>
      <c r="H285">
        <v>7</v>
      </c>
      <c r="I285" s="39" t="s">
        <v>7401</v>
      </c>
      <c r="J285" s="39" t="s">
        <v>14286</v>
      </c>
      <c r="K285" s="39" t="s">
        <v>12921</v>
      </c>
      <c r="L285" s="39" t="s">
        <v>14287</v>
      </c>
      <c r="M285" s="39" t="s">
        <v>12927</v>
      </c>
      <c r="N285" s="39" t="s">
        <v>12822</v>
      </c>
      <c r="O285" s="39" t="s">
        <v>14288</v>
      </c>
      <c r="P285" s="39" t="s">
        <v>14289</v>
      </c>
      <c r="Q285" s="39" t="s">
        <v>12808</v>
      </c>
      <c r="R285" s="39" t="s">
        <v>12809</v>
      </c>
      <c r="S285" s="39" t="s">
        <v>12810</v>
      </c>
      <c r="T285" s="39" t="s">
        <v>12811</v>
      </c>
    </row>
    <row r="286" spans="1:20" x14ac:dyDescent="0.3">
      <c r="A286">
        <v>285</v>
      </c>
      <c r="B286" s="1">
        <v>45821.404930555553</v>
      </c>
      <c r="C286" s="1">
        <v>45821.407743055555</v>
      </c>
      <c r="D286" s="39" t="s">
        <v>3870</v>
      </c>
      <c r="E286" s="39" t="s">
        <v>3871</v>
      </c>
      <c r="F286" s="39" t="s">
        <v>3871</v>
      </c>
      <c r="G286">
        <v>6</v>
      </c>
      <c r="H286">
        <v>4</v>
      </c>
      <c r="I286" s="39" t="s">
        <v>14240</v>
      </c>
      <c r="J286" s="39" t="s">
        <v>14228</v>
      </c>
      <c r="K286" s="39" t="s">
        <v>14290</v>
      </c>
      <c r="L286" s="39" t="s">
        <v>14291</v>
      </c>
      <c r="M286" s="39" t="s">
        <v>12927</v>
      </c>
      <c r="N286" s="39" t="s">
        <v>14208</v>
      </c>
      <c r="O286" s="39" t="s">
        <v>14292</v>
      </c>
      <c r="P286" s="39" t="s">
        <v>14289</v>
      </c>
      <c r="Q286" s="39" t="s">
        <v>12808</v>
      </c>
      <c r="R286" s="39" t="s">
        <v>12809</v>
      </c>
      <c r="S286" s="39" t="s">
        <v>12810</v>
      </c>
      <c r="T286" s="39" t="s">
        <v>12811</v>
      </c>
    </row>
    <row r="287" spans="1:20" x14ac:dyDescent="0.3">
      <c r="A287">
        <v>286</v>
      </c>
      <c r="B287" s="1">
        <v>45821.399513888886</v>
      </c>
      <c r="C287" s="1">
        <v>45821.408032407409</v>
      </c>
      <c r="D287" s="39" t="s">
        <v>3970</v>
      </c>
      <c r="E287" s="39" t="s">
        <v>3971</v>
      </c>
      <c r="F287" s="39" t="s">
        <v>3972</v>
      </c>
      <c r="G287">
        <v>6</v>
      </c>
      <c r="H287">
        <v>5</v>
      </c>
      <c r="I287" s="39" t="s">
        <v>14293</v>
      </c>
      <c r="J287" s="39" t="s">
        <v>14294</v>
      </c>
      <c r="K287" s="39" t="s">
        <v>14295</v>
      </c>
      <c r="L287" s="39" t="s">
        <v>14296</v>
      </c>
      <c r="M287" s="39" t="s">
        <v>12804</v>
      </c>
      <c r="N287" s="39" t="s">
        <v>14297</v>
      </c>
      <c r="O287" s="39" t="s">
        <v>14298</v>
      </c>
      <c r="P287" s="39" t="s">
        <v>14299</v>
      </c>
      <c r="Q287" s="39" t="s">
        <v>12808</v>
      </c>
      <c r="R287" s="39" t="s">
        <v>12809</v>
      </c>
      <c r="S287" s="39" t="s">
        <v>12810</v>
      </c>
      <c r="T287" s="39" t="s">
        <v>12811</v>
      </c>
    </row>
    <row r="288" spans="1:20" x14ac:dyDescent="0.3">
      <c r="A288">
        <v>287</v>
      </c>
      <c r="B288" s="1">
        <v>45821.398252314815</v>
      </c>
      <c r="C288" s="1">
        <v>45821.408217592594</v>
      </c>
      <c r="D288" s="39" t="s">
        <v>4091</v>
      </c>
      <c r="E288" s="39" t="s">
        <v>4092</v>
      </c>
      <c r="F288" s="39" t="s">
        <v>4092</v>
      </c>
      <c r="G288">
        <v>6</v>
      </c>
      <c r="H288">
        <v>23</v>
      </c>
      <c r="I288" s="39" t="s">
        <v>14300</v>
      </c>
      <c r="J288" s="39" t="s">
        <v>13031</v>
      </c>
      <c r="K288" s="39" t="s">
        <v>14301</v>
      </c>
      <c r="L288" s="39" t="s">
        <v>14302</v>
      </c>
      <c r="M288" s="39" t="s">
        <v>12804</v>
      </c>
      <c r="N288" s="39" t="s">
        <v>14303</v>
      </c>
      <c r="O288" s="39" t="s">
        <v>12806</v>
      </c>
      <c r="P288" s="39" t="s">
        <v>12851</v>
      </c>
      <c r="Q288" s="39" t="s">
        <v>12808</v>
      </c>
      <c r="R288" s="39" t="s">
        <v>12809</v>
      </c>
      <c r="S288" s="39" t="s">
        <v>12810</v>
      </c>
      <c r="T288" s="39" t="s">
        <v>12811</v>
      </c>
    </row>
    <row r="289" spans="1:20" x14ac:dyDescent="0.3">
      <c r="A289">
        <v>288</v>
      </c>
      <c r="B289" s="1">
        <v>45821.396817129629</v>
      </c>
      <c r="C289" s="1">
        <v>45821.408217592594</v>
      </c>
      <c r="D289" s="39" t="s">
        <v>3980</v>
      </c>
      <c r="E289" s="39" t="s">
        <v>3981</v>
      </c>
      <c r="F289" s="39" t="s">
        <v>3981</v>
      </c>
      <c r="G289">
        <v>6</v>
      </c>
      <c r="H289">
        <v>6</v>
      </c>
      <c r="I289" s="39" t="s">
        <v>12914</v>
      </c>
      <c r="J289" s="39" t="s">
        <v>14304</v>
      </c>
      <c r="K289" s="39" t="s">
        <v>14305</v>
      </c>
      <c r="L289" s="39" t="s">
        <v>14306</v>
      </c>
      <c r="M289" s="39" t="s">
        <v>12804</v>
      </c>
      <c r="N289" s="39" t="s">
        <v>14307</v>
      </c>
      <c r="O289" s="39" t="s">
        <v>14308</v>
      </c>
      <c r="P289" s="39" t="s">
        <v>14309</v>
      </c>
      <c r="Q289" s="39" t="s">
        <v>12808</v>
      </c>
      <c r="R289" s="39" t="s">
        <v>12809</v>
      </c>
      <c r="S289" s="39" t="s">
        <v>12810</v>
      </c>
      <c r="T289" s="39" t="s">
        <v>12811</v>
      </c>
    </row>
    <row r="290" spans="1:20" x14ac:dyDescent="0.3">
      <c r="A290">
        <v>289</v>
      </c>
      <c r="B290" s="1">
        <v>45821.397199074076</v>
      </c>
      <c r="C290" s="1">
        <v>45821.408692129633</v>
      </c>
      <c r="D290" s="39" t="s">
        <v>4170</v>
      </c>
      <c r="E290" s="39" t="s">
        <v>4171</v>
      </c>
      <c r="F290" s="39" t="s">
        <v>4171</v>
      </c>
      <c r="G290">
        <v>6</v>
      </c>
      <c r="H290">
        <v>33</v>
      </c>
      <c r="I290" s="39" t="s">
        <v>13180</v>
      </c>
      <c r="J290" s="39" t="s">
        <v>14310</v>
      </c>
      <c r="K290" s="39" t="s">
        <v>14311</v>
      </c>
      <c r="L290" s="39" t="s">
        <v>14312</v>
      </c>
      <c r="M290" s="39" t="s">
        <v>12804</v>
      </c>
      <c r="N290" s="39" t="s">
        <v>14313</v>
      </c>
      <c r="O290" s="39" t="s">
        <v>14314</v>
      </c>
      <c r="P290" s="39" t="s">
        <v>13685</v>
      </c>
      <c r="Q290" s="39" t="s">
        <v>12808</v>
      </c>
      <c r="R290" s="39" t="s">
        <v>12809</v>
      </c>
      <c r="S290" s="39" t="s">
        <v>12810</v>
      </c>
      <c r="T290" s="39" t="s">
        <v>12811</v>
      </c>
    </row>
    <row r="291" spans="1:20" x14ac:dyDescent="0.3">
      <c r="A291">
        <v>290</v>
      </c>
      <c r="B291" s="1">
        <v>45821.398136574076</v>
      </c>
      <c r="C291" s="1">
        <v>45821.408692129633</v>
      </c>
      <c r="D291" s="39" t="s">
        <v>4151</v>
      </c>
      <c r="E291" s="39" t="s">
        <v>4152</v>
      </c>
      <c r="F291" s="39" t="s">
        <v>14315</v>
      </c>
      <c r="G291">
        <v>6</v>
      </c>
      <c r="H291">
        <v>40</v>
      </c>
      <c r="I291" s="39" t="s">
        <v>13396</v>
      </c>
      <c r="J291" s="39" t="s">
        <v>14316</v>
      </c>
      <c r="K291" s="39" t="s">
        <v>14317</v>
      </c>
      <c r="L291" s="39" t="s">
        <v>14318</v>
      </c>
      <c r="M291" s="39" t="s">
        <v>12804</v>
      </c>
      <c r="N291" s="39" t="s">
        <v>14319</v>
      </c>
      <c r="O291" s="39" t="s">
        <v>12806</v>
      </c>
      <c r="P291" s="39" t="s">
        <v>12980</v>
      </c>
      <c r="Q291" s="39" t="s">
        <v>12808</v>
      </c>
      <c r="R291" s="39" t="s">
        <v>12809</v>
      </c>
      <c r="S291" s="39" t="s">
        <v>12810</v>
      </c>
      <c r="T291" s="39" t="s">
        <v>12811</v>
      </c>
    </row>
    <row r="292" spans="1:20" x14ac:dyDescent="0.3">
      <c r="A292">
        <v>291</v>
      </c>
      <c r="B292" s="1">
        <v>45821.396527777775</v>
      </c>
      <c r="C292" s="1">
        <v>45821.408692129633</v>
      </c>
      <c r="D292" s="39" t="s">
        <v>4114</v>
      </c>
      <c r="E292" s="39" t="s">
        <v>4115</v>
      </c>
      <c r="F292" s="39" t="s">
        <v>4115</v>
      </c>
      <c r="G292">
        <v>6</v>
      </c>
      <c r="H292">
        <v>32</v>
      </c>
      <c r="I292" s="39" t="s">
        <v>14320</v>
      </c>
      <c r="J292" s="39" t="s">
        <v>14321</v>
      </c>
      <c r="K292" s="39" t="s">
        <v>14322</v>
      </c>
      <c r="L292" s="39" t="s">
        <v>14323</v>
      </c>
      <c r="M292" s="39" t="s">
        <v>12804</v>
      </c>
      <c r="N292" s="39" t="s">
        <v>14324</v>
      </c>
      <c r="O292" s="39" t="s">
        <v>12806</v>
      </c>
      <c r="P292" s="39" t="s">
        <v>12980</v>
      </c>
      <c r="Q292" s="39" t="s">
        <v>12808</v>
      </c>
      <c r="R292" s="39" t="s">
        <v>12809</v>
      </c>
      <c r="S292" s="39" t="s">
        <v>12810</v>
      </c>
      <c r="T292" s="39" t="s">
        <v>12811</v>
      </c>
    </row>
    <row r="293" spans="1:20" x14ac:dyDescent="0.3">
      <c r="A293">
        <v>292</v>
      </c>
      <c r="B293" s="1">
        <v>45821.397407407407</v>
      </c>
      <c r="C293" s="1">
        <v>45821.408703703702</v>
      </c>
      <c r="D293" s="39" t="s">
        <v>4141</v>
      </c>
      <c r="E293" s="39" t="s">
        <v>4142</v>
      </c>
      <c r="F293" s="39" t="s">
        <v>4142</v>
      </c>
      <c r="G293">
        <v>6</v>
      </c>
      <c r="H293">
        <v>36</v>
      </c>
      <c r="I293" s="39" t="s">
        <v>13223</v>
      </c>
      <c r="J293" s="39" t="s">
        <v>14325</v>
      </c>
      <c r="K293" s="39" t="s">
        <v>14326</v>
      </c>
      <c r="L293" s="39" t="s">
        <v>14327</v>
      </c>
      <c r="M293" s="39" t="s">
        <v>12804</v>
      </c>
      <c r="N293" s="39" t="s">
        <v>14328</v>
      </c>
      <c r="O293" s="39" t="s">
        <v>14329</v>
      </c>
      <c r="P293" s="39" t="s">
        <v>14330</v>
      </c>
      <c r="Q293" s="39" t="s">
        <v>12808</v>
      </c>
      <c r="R293" s="39" t="s">
        <v>12809</v>
      </c>
      <c r="S293" s="39" t="s">
        <v>12810</v>
      </c>
      <c r="T293" s="39" t="s">
        <v>12811</v>
      </c>
    </row>
    <row r="294" spans="1:20" x14ac:dyDescent="0.3">
      <c r="A294">
        <v>293</v>
      </c>
      <c r="B294" s="1">
        <v>45821.396932870368</v>
      </c>
      <c r="C294" s="1">
        <v>45821.409247685187</v>
      </c>
      <c r="D294" s="39" t="s">
        <v>4009</v>
      </c>
      <c r="E294" s="39" t="s">
        <v>4010</v>
      </c>
      <c r="F294" s="39" t="s">
        <v>4010</v>
      </c>
      <c r="G294">
        <v>6</v>
      </c>
      <c r="H294">
        <v>31</v>
      </c>
      <c r="I294" s="39" t="s">
        <v>12881</v>
      </c>
      <c r="J294" s="39" t="s">
        <v>14331</v>
      </c>
      <c r="K294" s="39" t="s">
        <v>14332</v>
      </c>
      <c r="L294" s="39" t="s">
        <v>14333</v>
      </c>
      <c r="M294" s="39" t="s">
        <v>12804</v>
      </c>
      <c r="N294" s="39" t="s">
        <v>14334</v>
      </c>
      <c r="O294" s="39" t="s">
        <v>14335</v>
      </c>
      <c r="P294" s="39" t="s">
        <v>12980</v>
      </c>
      <c r="Q294" s="39" t="s">
        <v>12808</v>
      </c>
      <c r="R294" s="39" t="s">
        <v>12809</v>
      </c>
      <c r="S294" s="39" t="s">
        <v>12810</v>
      </c>
      <c r="T294" s="39" t="s">
        <v>12811</v>
      </c>
    </row>
    <row r="295" spans="1:20" x14ac:dyDescent="0.3">
      <c r="A295">
        <v>294</v>
      </c>
      <c r="B295" s="1">
        <v>45821.397037037037</v>
      </c>
      <c r="C295" s="1">
        <v>45821.409444444442</v>
      </c>
      <c r="D295" s="39" t="s">
        <v>4178</v>
      </c>
      <c r="E295" s="39" t="s">
        <v>4179</v>
      </c>
      <c r="F295" s="39" t="s">
        <v>4180</v>
      </c>
      <c r="G295">
        <v>6</v>
      </c>
      <c r="H295">
        <v>2</v>
      </c>
      <c r="I295" s="39" t="s">
        <v>14336</v>
      </c>
      <c r="J295" s="39" t="s">
        <v>14337</v>
      </c>
      <c r="K295" s="39" t="s">
        <v>14338</v>
      </c>
      <c r="L295" s="39" t="s">
        <v>14339</v>
      </c>
      <c r="M295" s="39" t="s">
        <v>12804</v>
      </c>
      <c r="N295" s="39" t="s">
        <v>14340</v>
      </c>
      <c r="O295" s="39" t="s">
        <v>14341</v>
      </c>
      <c r="P295" s="39" t="s">
        <v>13375</v>
      </c>
      <c r="Q295" s="39" t="s">
        <v>12808</v>
      </c>
      <c r="R295" s="39" t="s">
        <v>12809</v>
      </c>
      <c r="S295" s="39" t="s">
        <v>12810</v>
      </c>
      <c r="T295" s="39" t="s">
        <v>12811</v>
      </c>
    </row>
    <row r="296" spans="1:20" x14ac:dyDescent="0.3">
      <c r="A296">
        <v>295</v>
      </c>
      <c r="B296" s="1">
        <v>45821.396990740737</v>
      </c>
      <c r="C296" s="1">
        <v>45821.409791666665</v>
      </c>
      <c r="D296" s="39" t="s">
        <v>12370</v>
      </c>
      <c r="E296" s="39" t="s">
        <v>12371</v>
      </c>
      <c r="F296" s="39" t="s">
        <v>14342</v>
      </c>
      <c r="G296">
        <v>6</v>
      </c>
      <c r="H296">
        <v>8</v>
      </c>
      <c r="I296" s="39" t="s">
        <v>7401</v>
      </c>
      <c r="J296" s="39" t="s">
        <v>14144</v>
      </c>
      <c r="K296" s="39" t="s">
        <v>14343</v>
      </c>
      <c r="L296" s="39" t="s">
        <v>14339</v>
      </c>
      <c r="M296" s="39" t="s">
        <v>12804</v>
      </c>
      <c r="N296" s="39" t="s">
        <v>14344</v>
      </c>
      <c r="O296" s="39" t="s">
        <v>14345</v>
      </c>
      <c r="P296" s="39" t="s">
        <v>13305</v>
      </c>
      <c r="Q296" s="39" t="s">
        <v>12808</v>
      </c>
      <c r="R296" s="39" t="s">
        <v>12809</v>
      </c>
      <c r="S296" s="39" t="s">
        <v>12810</v>
      </c>
      <c r="T296" s="39" t="s">
        <v>12811</v>
      </c>
    </row>
    <row r="297" spans="1:20" x14ac:dyDescent="0.3">
      <c r="A297">
        <v>296</v>
      </c>
      <c r="B297" s="1">
        <v>45821.52983796296</v>
      </c>
      <c r="C297" s="1">
        <v>45821.537048611113</v>
      </c>
      <c r="D297" s="39" t="s">
        <v>4251</v>
      </c>
      <c r="E297" s="39" t="s">
        <v>4252</v>
      </c>
      <c r="F297" s="39" t="s">
        <v>4252</v>
      </c>
      <c r="G297">
        <v>7</v>
      </c>
      <c r="H297">
        <v>21</v>
      </c>
      <c r="I297" s="39" t="s">
        <v>14346</v>
      </c>
      <c r="J297" s="39" t="s">
        <v>14144</v>
      </c>
      <c r="K297" s="39" t="s">
        <v>14347</v>
      </c>
      <c r="L297" s="39" t="s">
        <v>14348</v>
      </c>
      <c r="M297" s="39" t="s">
        <v>12804</v>
      </c>
      <c r="N297" s="39" t="s">
        <v>14349</v>
      </c>
      <c r="O297" s="39" t="s">
        <v>14350</v>
      </c>
      <c r="P297" s="39" t="s">
        <v>12980</v>
      </c>
      <c r="Q297" s="39" t="s">
        <v>12808</v>
      </c>
      <c r="R297" s="39" t="s">
        <v>12809</v>
      </c>
      <c r="S297" s="39" t="s">
        <v>12809</v>
      </c>
      <c r="T297" s="39" t="s">
        <v>12811</v>
      </c>
    </row>
    <row r="298" spans="1:20" x14ac:dyDescent="0.3">
      <c r="A298">
        <v>297</v>
      </c>
      <c r="B298" s="1">
        <v>45821.529965277776</v>
      </c>
      <c r="C298" s="1">
        <v>45821.537129629629</v>
      </c>
      <c r="D298" s="39" t="s">
        <v>4259</v>
      </c>
      <c r="E298" s="39" t="s">
        <v>4260</v>
      </c>
      <c r="F298" s="39" t="s">
        <v>14351</v>
      </c>
      <c r="G298">
        <v>7</v>
      </c>
      <c r="H298">
        <v>9</v>
      </c>
      <c r="I298" s="39" t="s">
        <v>14352</v>
      </c>
      <c r="J298" s="39" t="s">
        <v>14144</v>
      </c>
      <c r="K298" s="39" t="s">
        <v>14353</v>
      </c>
      <c r="L298" s="39" t="s">
        <v>13303</v>
      </c>
      <c r="M298" s="39" t="s">
        <v>12804</v>
      </c>
      <c r="N298" s="39" t="s">
        <v>14354</v>
      </c>
      <c r="O298" s="39" t="s">
        <v>14355</v>
      </c>
      <c r="P298" s="39" t="s">
        <v>14356</v>
      </c>
      <c r="Q298" s="39" t="s">
        <v>12808</v>
      </c>
      <c r="R298" s="39" t="s">
        <v>12809</v>
      </c>
      <c r="S298" s="39" t="s">
        <v>12810</v>
      </c>
      <c r="T298" s="39" t="s">
        <v>12811</v>
      </c>
    </row>
    <row r="299" spans="1:20" x14ac:dyDescent="0.3">
      <c r="A299">
        <v>298</v>
      </c>
      <c r="B299" s="1">
        <v>45821.530173611114</v>
      </c>
      <c r="C299" s="1">
        <v>45821.537187499998</v>
      </c>
      <c r="D299" s="39" t="s">
        <v>4315</v>
      </c>
      <c r="E299" s="39" t="s">
        <v>4316</v>
      </c>
      <c r="F299" s="39" t="s">
        <v>4316</v>
      </c>
      <c r="G299">
        <v>7</v>
      </c>
      <c r="H299">
        <v>32</v>
      </c>
      <c r="I299" s="39" t="s">
        <v>2906</v>
      </c>
      <c r="J299" s="39" t="s">
        <v>14144</v>
      </c>
      <c r="K299" s="39" t="s">
        <v>14357</v>
      </c>
      <c r="L299" s="39" t="s">
        <v>14358</v>
      </c>
      <c r="M299" s="39" t="s">
        <v>13974</v>
      </c>
      <c r="N299" s="39" t="s">
        <v>14359</v>
      </c>
      <c r="O299" s="39" t="s">
        <v>14360</v>
      </c>
      <c r="P299" s="39" t="s">
        <v>14361</v>
      </c>
      <c r="Q299" s="39" t="s">
        <v>12808</v>
      </c>
      <c r="R299" s="39" t="s">
        <v>12809</v>
      </c>
      <c r="S299" s="39" t="s">
        <v>12810</v>
      </c>
      <c r="T299" s="39" t="s">
        <v>12811</v>
      </c>
    </row>
    <row r="300" spans="1:20" x14ac:dyDescent="0.3">
      <c r="A300">
        <v>299</v>
      </c>
      <c r="B300" s="1">
        <v>45821.532222222224</v>
      </c>
      <c r="C300" s="1">
        <v>45821.537407407406</v>
      </c>
      <c r="D300" s="39" t="s">
        <v>4201</v>
      </c>
      <c r="E300" s="39" t="s">
        <v>4202</v>
      </c>
      <c r="F300" s="39" t="s">
        <v>4202</v>
      </c>
      <c r="G300">
        <v>7</v>
      </c>
      <c r="H300">
        <v>1</v>
      </c>
      <c r="I300" s="39" t="s">
        <v>14362</v>
      </c>
      <c r="J300" s="39" t="s">
        <v>14363</v>
      </c>
      <c r="K300" s="39" t="s">
        <v>14364</v>
      </c>
      <c r="L300" s="39" t="s">
        <v>14365</v>
      </c>
      <c r="M300" s="39" t="s">
        <v>12804</v>
      </c>
      <c r="N300" s="39" t="s">
        <v>14366</v>
      </c>
      <c r="O300" s="39" t="s">
        <v>14367</v>
      </c>
      <c r="P300" s="39" t="s">
        <v>14368</v>
      </c>
      <c r="Q300" s="39" t="s">
        <v>12852</v>
      </c>
      <c r="R300" s="39" t="s">
        <v>12810</v>
      </c>
      <c r="S300" s="39" t="s">
        <v>12809</v>
      </c>
      <c r="T300" s="39" t="s">
        <v>12811</v>
      </c>
    </row>
    <row r="301" spans="1:20" x14ac:dyDescent="0.3">
      <c r="A301">
        <v>300</v>
      </c>
      <c r="B301" s="1">
        <v>45821.530185185184</v>
      </c>
      <c r="C301" s="1">
        <v>45821.538217592592</v>
      </c>
      <c r="D301" s="39" t="s">
        <v>4246</v>
      </c>
      <c r="E301" s="39" t="s">
        <v>4247</v>
      </c>
      <c r="F301" s="39" t="s">
        <v>4247</v>
      </c>
      <c r="G301">
        <v>7</v>
      </c>
      <c r="H301">
        <v>24</v>
      </c>
      <c r="I301" s="39" t="s">
        <v>14369</v>
      </c>
      <c r="J301" s="39" t="s">
        <v>14370</v>
      </c>
      <c r="K301" s="39" t="s">
        <v>14371</v>
      </c>
      <c r="L301" s="39" t="s">
        <v>14372</v>
      </c>
      <c r="M301" s="39" t="s">
        <v>12804</v>
      </c>
      <c r="N301" s="39" t="s">
        <v>13575</v>
      </c>
      <c r="O301" s="39" t="s">
        <v>14373</v>
      </c>
      <c r="P301" s="39" t="s">
        <v>14374</v>
      </c>
      <c r="Q301" s="39" t="s">
        <v>12811</v>
      </c>
      <c r="R301" s="39" t="s">
        <v>12809</v>
      </c>
      <c r="S301" s="39" t="s">
        <v>12810</v>
      </c>
      <c r="T301" s="39" t="s">
        <v>12852</v>
      </c>
    </row>
    <row r="302" spans="1:20" x14ac:dyDescent="0.3">
      <c r="A302">
        <v>301</v>
      </c>
      <c r="B302" s="1">
        <v>45821.531875000001</v>
      </c>
      <c r="C302" s="1">
        <v>45821.538437499999</v>
      </c>
      <c r="D302" s="39" t="s">
        <v>4188</v>
      </c>
      <c r="E302" s="39" t="s">
        <v>4189</v>
      </c>
      <c r="F302" s="39" t="s">
        <v>4189</v>
      </c>
      <c r="G302">
        <v>7</v>
      </c>
      <c r="H302">
        <v>17</v>
      </c>
      <c r="I302" s="39" t="s">
        <v>13954</v>
      </c>
      <c r="J302" s="39" t="s">
        <v>14375</v>
      </c>
      <c r="K302" s="39" t="s">
        <v>14376</v>
      </c>
      <c r="L302" s="39" t="s">
        <v>14377</v>
      </c>
      <c r="M302" s="39" t="s">
        <v>12804</v>
      </c>
      <c r="N302" s="39" t="s">
        <v>14378</v>
      </c>
      <c r="O302" s="39" t="s">
        <v>14379</v>
      </c>
      <c r="P302" s="39" t="s">
        <v>14380</v>
      </c>
      <c r="Q302" s="39" t="s">
        <v>12852</v>
      </c>
      <c r="R302" s="39" t="s">
        <v>12809</v>
      </c>
      <c r="S302" s="39" t="s">
        <v>12810</v>
      </c>
      <c r="T302" s="39" t="s">
        <v>12811</v>
      </c>
    </row>
    <row r="303" spans="1:20" x14ac:dyDescent="0.3">
      <c r="A303">
        <v>302</v>
      </c>
      <c r="B303" s="1">
        <v>45821.531481481485</v>
      </c>
      <c r="C303" s="1">
        <v>45821.538506944446</v>
      </c>
      <c r="D303" s="39" t="s">
        <v>4323</v>
      </c>
      <c r="E303" s="39" t="s">
        <v>4324</v>
      </c>
      <c r="F303" s="39" t="s">
        <v>4324</v>
      </c>
      <c r="G303">
        <v>7</v>
      </c>
      <c r="H303">
        <v>11</v>
      </c>
      <c r="I303" s="39" t="s">
        <v>14381</v>
      </c>
      <c r="J303" s="39" t="s">
        <v>14382</v>
      </c>
      <c r="K303" s="39" t="s">
        <v>14383</v>
      </c>
      <c r="L303" s="39" t="s">
        <v>14384</v>
      </c>
      <c r="M303" s="39" t="s">
        <v>12927</v>
      </c>
      <c r="N303" s="39" t="s">
        <v>14385</v>
      </c>
      <c r="O303" s="39" t="s">
        <v>14386</v>
      </c>
      <c r="P303" s="39" t="s">
        <v>14387</v>
      </c>
      <c r="Q303" s="39" t="s">
        <v>12810</v>
      </c>
      <c r="R303" s="39" t="s">
        <v>12810</v>
      </c>
      <c r="S303" s="39" t="s">
        <v>12852</v>
      </c>
      <c r="T303" s="39" t="s">
        <v>12811</v>
      </c>
    </row>
    <row r="304" spans="1:20" x14ac:dyDescent="0.3">
      <c r="A304">
        <v>303</v>
      </c>
      <c r="B304" s="1">
        <v>45821.530069444445</v>
      </c>
      <c r="C304" s="1">
        <v>45821.538634259261</v>
      </c>
      <c r="D304" s="39" t="s">
        <v>4294</v>
      </c>
      <c r="E304" s="39" t="s">
        <v>4295</v>
      </c>
      <c r="F304" s="39" t="s">
        <v>4295</v>
      </c>
      <c r="G304">
        <v>7</v>
      </c>
      <c r="H304">
        <v>15</v>
      </c>
      <c r="I304" s="39" t="s">
        <v>14388</v>
      </c>
      <c r="J304" s="39" t="s">
        <v>14389</v>
      </c>
      <c r="K304" s="39" t="s">
        <v>14390</v>
      </c>
      <c r="L304" s="39" t="s">
        <v>14391</v>
      </c>
      <c r="M304" s="39" t="s">
        <v>12927</v>
      </c>
      <c r="N304" s="39" t="s">
        <v>14392</v>
      </c>
      <c r="O304" s="39" t="s">
        <v>14393</v>
      </c>
      <c r="P304" s="39" t="s">
        <v>14394</v>
      </c>
      <c r="Q304" s="39" t="s">
        <v>12808</v>
      </c>
      <c r="R304" s="39" t="s">
        <v>12809</v>
      </c>
      <c r="S304" s="39" t="s">
        <v>12810</v>
      </c>
      <c r="T304" s="39" t="s">
        <v>12811</v>
      </c>
    </row>
    <row r="305" spans="1:20" x14ac:dyDescent="0.3">
      <c r="A305">
        <v>304</v>
      </c>
      <c r="B305" s="1">
        <v>45821.530243055553</v>
      </c>
      <c r="C305" s="1">
        <v>45821.538726851853</v>
      </c>
      <c r="D305" s="39" t="s">
        <v>4334</v>
      </c>
      <c r="E305" s="39" t="s">
        <v>4335</v>
      </c>
      <c r="F305" s="39" t="s">
        <v>12634</v>
      </c>
      <c r="G305">
        <v>7</v>
      </c>
      <c r="H305">
        <v>23</v>
      </c>
      <c r="I305" s="39" t="s">
        <v>14395</v>
      </c>
      <c r="J305" s="39" t="s">
        <v>14396</v>
      </c>
      <c r="K305" s="39" t="s">
        <v>14397</v>
      </c>
      <c r="L305" s="39" t="s">
        <v>14377</v>
      </c>
      <c r="M305" s="39" t="s">
        <v>12804</v>
      </c>
      <c r="N305" s="39" t="s">
        <v>14398</v>
      </c>
      <c r="O305" s="39" t="s">
        <v>14399</v>
      </c>
      <c r="P305" s="39" t="s">
        <v>12859</v>
      </c>
      <c r="Q305" s="39" t="s">
        <v>12808</v>
      </c>
      <c r="R305" s="39" t="s">
        <v>12809</v>
      </c>
      <c r="S305" s="39" t="s">
        <v>12810</v>
      </c>
      <c r="T305" s="39" t="s">
        <v>12811</v>
      </c>
    </row>
    <row r="306" spans="1:20" x14ac:dyDescent="0.3">
      <c r="A306">
        <v>305</v>
      </c>
      <c r="B306" s="1">
        <v>45821.53465277778</v>
      </c>
      <c r="C306" s="1">
        <v>45821.53875</v>
      </c>
      <c r="D306" s="39" t="s">
        <v>4217</v>
      </c>
      <c r="E306" s="39" t="s">
        <v>4218</v>
      </c>
      <c r="F306" s="39" t="s">
        <v>4218</v>
      </c>
      <c r="G306">
        <v>7</v>
      </c>
      <c r="H306">
        <v>37</v>
      </c>
      <c r="I306" s="39" t="s">
        <v>12881</v>
      </c>
      <c r="J306" s="39" t="s">
        <v>14400</v>
      </c>
      <c r="K306" s="39" t="s">
        <v>13722</v>
      </c>
      <c r="L306" s="39" t="s">
        <v>14401</v>
      </c>
      <c r="M306" s="39" t="s">
        <v>12804</v>
      </c>
      <c r="N306" s="39" t="s">
        <v>14402</v>
      </c>
      <c r="O306" s="39" t="s">
        <v>13431</v>
      </c>
      <c r="P306" s="39" t="s">
        <v>13792</v>
      </c>
      <c r="Q306" s="39" t="s">
        <v>12808</v>
      </c>
      <c r="R306" s="39" t="s">
        <v>12809</v>
      </c>
      <c r="S306" s="39" t="s">
        <v>12810</v>
      </c>
      <c r="T306" s="39" t="s">
        <v>12852</v>
      </c>
    </row>
    <row r="307" spans="1:20" x14ac:dyDescent="0.3">
      <c r="A307">
        <v>306</v>
      </c>
      <c r="B307" s="1">
        <v>45821.534039351849</v>
      </c>
      <c r="C307" s="1">
        <v>45821.539085648146</v>
      </c>
      <c r="D307" s="39" t="s">
        <v>14403</v>
      </c>
      <c r="E307" s="39" t="s">
        <v>14404</v>
      </c>
      <c r="F307" s="39" t="s">
        <v>14404</v>
      </c>
      <c r="G307">
        <v>7</v>
      </c>
      <c r="H307">
        <v>20</v>
      </c>
      <c r="I307" s="39" t="s">
        <v>14405</v>
      </c>
      <c r="J307" s="39" t="s">
        <v>14144</v>
      </c>
      <c r="K307" s="39" t="s">
        <v>14406</v>
      </c>
      <c r="L307" s="39" t="s">
        <v>14177</v>
      </c>
      <c r="M307" s="39" t="s">
        <v>12804</v>
      </c>
      <c r="N307" s="39" t="s">
        <v>14407</v>
      </c>
      <c r="O307" s="39" t="s">
        <v>14408</v>
      </c>
      <c r="P307" s="39" t="s">
        <v>12873</v>
      </c>
      <c r="Q307" s="39" t="s">
        <v>12811</v>
      </c>
      <c r="R307" s="39" t="s">
        <v>12809</v>
      </c>
      <c r="S307" s="39" t="s">
        <v>12809</v>
      </c>
      <c r="T307" s="39" t="s">
        <v>12811</v>
      </c>
    </row>
    <row r="308" spans="1:20" x14ac:dyDescent="0.3">
      <c r="A308">
        <v>307</v>
      </c>
      <c r="B308" s="1">
        <v>45821.5309837963</v>
      </c>
      <c r="C308" s="1">
        <v>45821.539513888885</v>
      </c>
      <c r="D308" s="39" t="s">
        <v>4371</v>
      </c>
      <c r="E308" s="39" t="s">
        <v>4372</v>
      </c>
      <c r="F308" s="39" t="s">
        <v>4372</v>
      </c>
      <c r="G308">
        <v>7</v>
      </c>
      <c r="H308">
        <v>5</v>
      </c>
      <c r="I308" s="39" t="s">
        <v>14409</v>
      </c>
      <c r="J308" s="39" t="s">
        <v>14410</v>
      </c>
      <c r="K308" s="39" t="s">
        <v>14411</v>
      </c>
      <c r="L308" s="39" t="s">
        <v>14412</v>
      </c>
      <c r="M308" s="39" t="s">
        <v>12804</v>
      </c>
      <c r="N308" s="39" t="s">
        <v>14413</v>
      </c>
      <c r="O308" s="39" t="s">
        <v>14414</v>
      </c>
      <c r="P308" s="39" t="s">
        <v>14415</v>
      </c>
      <c r="Q308" s="39" t="s">
        <v>12810</v>
      </c>
      <c r="R308" s="39" t="s">
        <v>12810</v>
      </c>
      <c r="S308" s="39" t="s">
        <v>12809</v>
      </c>
      <c r="T308" s="39" t="s">
        <v>12811</v>
      </c>
    </row>
    <row r="309" spans="1:20" x14ac:dyDescent="0.3">
      <c r="A309">
        <v>308</v>
      </c>
      <c r="B309" s="1">
        <v>45821.530486111114</v>
      </c>
      <c r="C309" s="1">
        <v>45821.539525462962</v>
      </c>
      <c r="D309" s="39" t="s">
        <v>4415</v>
      </c>
      <c r="E309" s="39" t="s">
        <v>4416</v>
      </c>
      <c r="F309" s="39" t="s">
        <v>4416</v>
      </c>
      <c r="G309">
        <v>7</v>
      </c>
      <c r="H309">
        <v>7</v>
      </c>
      <c r="I309" s="39" t="s">
        <v>14416</v>
      </c>
      <c r="J309" s="39" t="s">
        <v>14417</v>
      </c>
      <c r="K309" s="39" t="s">
        <v>14418</v>
      </c>
      <c r="L309" s="39" t="s">
        <v>14419</v>
      </c>
      <c r="M309" s="39" t="s">
        <v>12804</v>
      </c>
      <c r="N309" s="39" t="s">
        <v>14420</v>
      </c>
      <c r="O309" s="39" t="s">
        <v>14421</v>
      </c>
      <c r="P309" s="39" t="s">
        <v>14422</v>
      </c>
      <c r="Q309" s="39" t="s">
        <v>12808</v>
      </c>
      <c r="R309" s="39" t="s">
        <v>12810</v>
      </c>
      <c r="S309" s="39" t="s">
        <v>12809</v>
      </c>
      <c r="T309" s="39" t="s">
        <v>12811</v>
      </c>
    </row>
    <row r="310" spans="1:20" x14ac:dyDescent="0.3">
      <c r="A310">
        <v>309</v>
      </c>
      <c r="B310" s="1">
        <v>45821.52988425926</v>
      </c>
      <c r="C310" s="1">
        <v>45821.539733796293</v>
      </c>
      <c r="D310" s="39" t="s">
        <v>4209</v>
      </c>
      <c r="E310" s="39" t="s">
        <v>4210</v>
      </c>
      <c r="F310" s="39" t="s">
        <v>14423</v>
      </c>
      <c r="G310">
        <v>7</v>
      </c>
      <c r="H310">
        <v>40</v>
      </c>
      <c r="I310" s="39" t="s">
        <v>12881</v>
      </c>
      <c r="J310" s="39" t="s">
        <v>14424</v>
      </c>
      <c r="K310" s="39" t="s">
        <v>14425</v>
      </c>
      <c r="L310" s="39" t="s">
        <v>14426</v>
      </c>
      <c r="M310" s="39" t="s">
        <v>12927</v>
      </c>
      <c r="N310" s="39" t="s">
        <v>14427</v>
      </c>
      <c r="O310" s="39" t="s">
        <v>12806</v>
      </c>
      <c r="P310" s="39" t="s">
        <v>12980</v>
      </c>
      <c r="Q310" s="39" t="s">
        <v>12808</v>
      </c>
      <c r="R310" s="39" t="s">
        <v>12809</v>
      </c>
      <c r="S310" s="39" t="s">
        <v>12810</v>
      </c>
      <c r="T310" s="39" t="s">
        <v>12852</v>
      </c>
    </row>
    <row r="311" spans="1:20" x14ac:dyDescent="0.3">
      <c r="A311">
        <v>310</v>
      </c>
      <c r="B311" s="1">
        <v>45821.530347222222</v>
      </c>
      <c r="C311" s="1">
        <v>45821.540520833332</v>
      </c>
      <c r="D311" s="39" t="s">
        <v>4345</v>
      </c>
      <c r="E311" s="39" t="s">
        <v>4346</v>
      </c>
      <c r="F311" s="39" t="s">
        <v>4346</v>
      </c>
      <c r="G311">
        <v>7</v>
      </c>
      <c r="H311">
        <v>10</v>
      </c>
      <c r="I311" s="39" t="s">
        <v>14428</v>
      </c>
      <c r="J311" s="39" t="s">
        <v>14429</v>
      </c>
      <c r="K311" s="39" t="s">
        <v>14430</v>
      </c>
      <c r="L311" s="39" t="s">
        <v>14431</v>
      </c>
      <c r="M311" s="39" t="s">
        <v>12804</v>
      </c>
      <c r="N311" s="39" t="s">
        <v>14432</v>
      </c>
      <c r="O311" s="39" t="s">
        <v>14433</v>
      </c>
      <c r="P311" s="39" t="s">
        <v>14434</v>
      </c>
      <c r="Q311" s="39" t="s">
        <v>12808</v>
      </c>
      <c r="R311" s="39" t="s">
        <v>12809</v>
      </c>
      <c r="S311" s="39" t="s">
        <v>12810</v>
      </c>
      <c r="T311" s="39" t="s">
        <v>12811</v>
      </c>
    </row>
    <row r="312" spans="1:20" x14ac:dyDescent="0.3">
      <c r="A312">
        <v>311</v>
      </c>
      <c r="B312" s="1">
        <v>45821.530092592591</v>
      </c>
      <c r="C312" s="1">
        <v>45821.540543981479</v>
      </c>
      <c r="D312" s="39" t="s">
        <v>14435</v>
      </c>
      <c r="E312" s="39" t="s">
        <v>14436</v>
      </c>
      <c r="F312" s="39" t="s">
        <v>14436</v>
      </c>
      <c r="G312">
        <v>7</v>
      </c>
      <c r="H312">
        <v>16</v>
      </c>
      <c r="I312" s="39" t="s">
        <v>14437</v>
      </c>
      <c r="J312" s="39" t="s">
        <v>14438</v>
      </c>
      <c r="K312" s="39" t="s">
        <v>14439</v>
      </c>
      <c r="L312" s="39" t="s">
        <v>14440</v>
      </c>
      <c r="M312" s="39" t="s">
        <v>14441</v>
      </c>
      <c r="N312" s="39" t="s">
        <v>14442</v>
      </c>
      <c r="O312" s="39" t="s">
        <v>14443</v>
      </c>
      <c r="P312" s="39" t="s">
        <v>14444</v>
      </c>
      <c r="Q312" s="39" t="s">
        <v>12808</v>
      </c>
      <c r="R312" s="39" t="s">
        <v>12809</v>
      </c>
      <c r="S312" s="39" t="s">
        <v>12810</v>
      </c>
      <c r="T312" s="39" t="s">
        <v>12811</v>
      </c>
    </row>
    <row r="313" spans="1:20" x14ac:dyDescent="0.3">
      <c r="A313">
        <v>312</v>
      </c>
      <c r="B313" s="1">
        <v>45821.530023148145</v>
      </c>
      <c r="C313" s="1">
        <v>45821.540555555555</v>
      </c>
      <c r="D313" s="39" t="s">
        <v>4492</v>
      </c>
      <c r="E313" s="39" t="s">
        <v>4493</v>
      </c>
      <c r="F313" s="39" t="s">
        <v>14445</v>
      </c>
      <c r="G313">
        <v>7</v>
      </c>
      <c r="H313">
        <v>12</v>
      </c>
      <c r="I313" s="39" t="s">
        <v>14446</v>
      </c>
      <c r="J313" s="39" t="s">
        <v>14447</v>
      </c>
      <c r="K313" s="39" t="s">
        <v>14448</v>
      </c>
      <c r="L313" s="39" t="s">
        <v>14449</v>
      </c>
      <c r="M313" s="39" t="s">
        <v>12927</v>
      </c>
      <c r="N313" s="39" t="s">
        <v>13647</v>
      </c>
      <c r="O313" s="39" t="s">
        <v>12906</v>
      </c>
      <c r="P313" s="39" t="s">
        <v>14450</v>
      </c>
      <c r="Q313" s="39" t="s">
        <v>12808</v>
      </c>
      <c r="R313" s="39" t="s">
        <v>12809</v>
      </c>
      <c r="S313" s="39" t="s">
        <v>12810</v>
      </c>
      <c r="T313" s="39" t="s">
        <v>12811</v>
      </c>
    </row>
    <row r="314" spans="1:20" x14ac:dyDescent="0.3">
      <c r="A314">
        <v>313</v>
      </c>
      <c r="B314" s="1">
        <v>45821.530115740738</v>
      </c>
      <c r="C314" s="1">
        <v>45821.540567129632</v>
      </c>
      <c r="D314" s="39" t="s">
        <v>4509</v>
      </c>
      <c r="E314" s="39" t="s">
        <v>4510</v>
      </c>
      <c r="F314" s="39" t="s">
        <v>4510</v>
      </c>
      <c r="G314">
        <v>7</v>
      </c>
      <c r="H314">
        <v>13</v>
      </c>
      <c r="I314" s="39" t="s">
        <v>14451</v>
      </c>
      <c r="J314" s="39" t="s">
        <v>14452</v>
      </c>
      <c r="K314" s="39" t="s">
        <v>14453</v>
      </c>
      <c r="L314" s="39" t="s">
        <v>14454</v>
      </c>
      <c r="M314" s="39" t="s">
        <v>12804</v>
      </c>
      <c r="N314" s="39" t="s">
        <v>14455</v>
      </c>
      <c r="O314" s="39" t="s">
        <v>14456</v>
      </c>
      <c r="P314" s="39" t="s">
        <v>14457</v>
      </c>
      <c r="Q314" s="39" t="s">
        <v>12808</v>
      </c>
      <c r="R314" s="39" t="s">
        <v>12809</v>
      </c>
      <c r="S314" s="39" t="s">
        <v>12810</v>
      </c>
      <c r="T314" s="39" t="s">
        <v>12811</v>
      </c>
    </row>
    <row r="315" spans="1:20" x14ac:dyDescent="0.3">
      <c r="A315">
        <v>314</v>
      </c>
      <c r="B315" s="1">
        <v>45821.534687500003</v>
      </c>
      <c r="C315" s="1">
        <v>45821.540706018517</v>
      </c>
      <c r="D315" s="39" t="s">
        <v>4238</v>
      </c>
      <c r="E315" s="39" t="s">
        <v>4239</v>
      </c>
      <c r="F315" s="39" t="s">
        <v>4239</v>
      </c>
      <c r="G315">
        <v>7</v>
      </c>
      <c r="H315">
        <v>19</v>
      </c>
      <c r="I315" s="39" t="s">
        <v>13223</v>
      </c>
      <c r="J315" s="39" t="s">
        <v>14144</v>
      </c>
      <c r="K315" s="39" t="s">
        <v>14035</v>
      </c>
      <c r="L315" s="39" t="s">
        <v>14339</v>
      </c>
      <c r="M315" s="39" t="s">
        <v>12804</v>
      </c>
      <c r="N315" s="39" t="s">
        <v>14208</v>
      </c>
      <c r="O315" s="39" t="s">
        <v>12959</v>
      </c>
      <c r="P315" s="39" t="s">
        <v>14458</v>
      </c>
      <c r="Q315" s="39" t="s">
        <v>12808</v>
      </c>
      <c r="R315" s="39" t="s">
        <v>12809</v>
      </c>
      <c r="S315" s="39" t="s">
        <v>12810</v>
      </c>
      <c r="T315" s="39" t="s">
        <v>12811</v>
      </c>
    </row>
    <row r="316" spans="1:20" x14ac:dyDescent="0.3">
      <c r="A316">
        <v>315</v>
      </c>
      <c r="B316" s="1">
        <v>45821.532500000001</v>
      </c>
      <c r="C316" s="1">
        <v>45821.540925925925</v>
      </c>
      <c r="D316" s="39" t="s">
        <v>4501</v>
      </c>
      <c r="E316" s="39" t="s">
        <v>4502</v>
      </c>
      <c r="F316" s="39" t="s">
        <v>4502</v>
      </c>
      <c r="G316">
        <v>7</v>
      </c>
      <c r="H316">
        <v>35</v>
      </c>
      <c r="I316" s="39" t="s">
        <v>14459</v>
      </c>
      <c r="J316" s="39" t="s">
        <v>14460</v>
      </c>
      <c r="K316" s="39" t="s">
        <v>14461</v>
      </c>
      <c r="L316" s="39" t="s">
        <v>14462</v>
      </c>
      <c r="M316" s="39" t="s">
        <v>12804</v>
      </c>
      <c r="N316" s="39" t="s">
        <v>1128</v>
      </c>
      <c r="O316" s="39" t="s">
        <v>13722</v>
      </c>
      <c r="P316" s="39" t="s">
        <v>14463</v>
      </c>
      <c r="Q316" s="39" t="s">
        <v>12808</v>
      </c>
      <c r="R316" s="39" t="s">
        <v>12810</v>
      </c>
      <c r="S316" s="39" t="s">
        <v>12809</v>
      </c>
      <c r="T316" s="39" t="s">
        <v>12811</v>
      </c>
    </row>
    <row r="317" spans="1:20" x14ac:dyDescent="0.3">
      <c r="A317">
        <v>316</v>
      </c>
      <c r="B317" s="1">
        <v>45821.530266203707</v>
      </c>
      <c r="C317" s="1">
        <v>45821.541458333333</v>
      </c>
      <c r="D317" s="39" t="s">
        <v>4458</v>
      </c>
      <c r="E317" s="39" t="s">
        <v>4459</v>
      </c>
      <c r="F317" s="39" t="s">
        <v>4459</v>
      </c>
      <c r="G317">
        <v>7</v>
      </c>
      <c r="H317">
        <v>14</v>
      </c>
      <c r="I317" s="39" t="s">
        <v>14464</v>
      </c>
      <c r="J317" s="39" t="s">
        <v>14465</v>
      </c>
      <c r="K317" s="39" t="s">
        <v>14466</v>
      </c>
      <c r="L317" s="39" t="s">
        <v>14467</v>
      </c>
      <c r="M317" s="39" t="s">
        <v>12927</v>
      </c>
      <c r="N317" s="39" t="s">
        <v>14208</v>
      </c>
      <c r="O317" s="39" t="s">
        <v>12936</v>
      </c>
      <c r="P317" s="39" t="s">
        <v>14468</v>
      </c>
      <c r="Q317" s="39" t="s">
        <v>12808</v>
      </c>
      <c r="R317" s="39" t="s">
        <v>12809</v>
      </c>
      <c r="S317" s="39" t="s">
        <v>12810</v>
      </c>
      <c r="T317" s="39" t="s">
        <v>12811</v>
      </c>
    </row>
    <row r="318" spans="1:20" x14ac:dyDescent="0.3">
      <c r="A318">
        <v>317</v>
      </c>
      <c r="B318" s="1">
        <v>45821.530405092592</v>
      </c>
      <c r="C318" s="1">
        <v>45821.541631944441</v>
      </c>
      <c r="D318" s="39" t="s">
        <v>4477</v>
      </c>
      <c r="E318" s="39" t="s">
        <v>4478</v>
      </c>
      <c r="F318" s="39" t="s">
        <v>4478</v>
      </c>
      <c r="G318">
        <v>7</v>
      </c>
      <c r="H318">
        <v>38</v>
      </c>
      <c r="I318" s="39" t="s">
        <v>13223</v>
      </c>
      <c r="J318" s="39" t="s">
        <v>14469</v>
      </c>
      <c r="K318" s="39" t="s">
        <v>13651</v>
      </c>
      <c r="L318" s="39" t="s">
        <v>12910</v>
      </c>
      <c r="M318" s="39" t="s">
        <v>12804</v>
      </c>
      <c r="N318" s="39" t="s">
        <v>12822</v>
      </c>
      <c r="O318" s="39" t="s">
        <v>14470</v>
      </c>
      <c r="P318" s="39" t="s">
        <v>14471</v>
      </c>
      <c r="Q318" s="39" t="s">
        <v>12808</v>
      </c>
      <c r="R318" s="39" t="s">
        <v>12811</v>
      </c>
      <c r="S318" s="39" t="s">
        <v>12810</v>
      </c>
      <c r="T318" s="39" t="s">
        <v>12811</v>
      </c>
    </row>
    <row r="319" spans="1:20" x14ac:dyDescent="0.3">
      <c r="A319">
        <v>318</v>
      </c>
      <c r="B319" s="1">
        <v>45821.532476851855</v>
      </c>
      <c r="C319" s="1">
        <v>45821.541805555556</v>
      </c>
      <c r="D319" s="39" t="s">
        <v>4423</v>
      </c>
      <c r="E319" s="39" t="s">
        <v>4424</v>
      </c>
      <c r="F319" s="39" t="s">
        <v>4424</v>
      </c>
      <c r="G319">
        <v>7</v>
      </c>
      <c r="H319">
        <v>34</v>
      </c>
      <c r="I319" s="39" t="s">
        <v>14472</v>
      </c>
      <c r="J319" s="39" t="s">
        <v>14473</v>
      </c>
      <c r="K319" s="39" t="s">
        <v>14474</v>
      </c>
      <c r="L319" s="39" t="s">
        <v>14475</v>
      </c>
      <c r="M319" s="39" t="s">
        <v>12804</v>
      </c>
      <c r="N319" s="39" t="s">
        <v>14476</v>
      </c>
      <c r="O319" s="39" t="s">
        <v>14477</v>
      </c>
      <c r="P319" s="39" t="s">
        <v>12980</v>
      </c>
      <c r="Q319" s="39" t="s">
        <v>12808</v>
      </c>
      <c r="R319" s="39" t="s">
        <v>12809</v>
      </c>
      <c r="S319" s="39" t="s">
        <v>12810</v>
      </c>
      <c r="T319" s="39" t="s">
        <v>12811</v>
      </c>
    </row>
    <row r="320" spans="1:20" x14ac:dyDescent="0.3">
      <c r="A320">
        <v>319</v>
      </c>
      <c r="B320" s="1">
        <v>45821.54173611111</v>
      </c>
      <c r="C320" s="1">
        <v>45821.54210648148</v>
      </c>
      <c r="D320" s="39" t="s">
        <v>4482</v>
      </c>
      <c r="E320" s="39" t="s">
        <v>4483</v>
      </c>
      <c r="F320" s="39" t="s">
        <v>4483</v>
      </c>
      <c r="G320">
        <v>7</v>
      </c>
      <c r="H320">
        <v>36</v>
      </c>
      <c r="I320" s="39" t="s">
        <v>13180</v>
      </c>
      <c r="J320" s="39" t="s">
        <v>14478</v>
      </c>
      <c r="K320" s="39" t="s">
        <v>14479</v>
      </c>
      <c r="L320" s="39" t="s">
        <v>14480</v>
      </c>
      <c r="M320" s="39" t="s">
        <v>12804</v>
      </c>
      <c r="N320" s="39" t="s">
        <v>14481</v>
      </c>
      <c r="O320" s="39" t="s">
        <v>14482</v>
      </c>
      <c r="P320" s="39" t="s">
        <v>14226</v>
      </c>
      <c r="Q320" s="39" t="s">
        <v>12808</v>
      </c>
      <c r="R320" s="39" t="s">
        <v>12811</v>
      </c>
      <c r="S320" s="39" t="s">
        <v>12809</v>
      </c>
      <c r="T320" s="39" t="s">
        <v>12811</v>
      </c>
    </row>
    <row r="321" spans="1:20" x14ac:dyDescent="0.3">
      <c r="A321">
        <v>320</v>
      </c>
      <c r="B321" s="1">
        <v>45821.536805555559</v>
      </c>
      <c r="C321" s="1">
        <v>45821.542314814818</v>
      </c>
      <c r="D321" s="39" t="s">
        <v>4276</v>
      </c>
      <c r="E321" s="39" t="s">
        <v>4277</v>
      </c>
      <c r="F321" s="39" t="s">
        <v>4277</v>
      </c>
      <c r="G321">
        <v>7</v>
      </c>
      <c r="H321">
        <v>4</v>
      </c>
      <c r="I321" s="39" t="s">
        <v>7401</v>
      </c>
      <c r="J321" s="39" t="s">
        <v>14144</v>
      </c>
      <c r="K321" s="39" t="s">
        <v>14483</v>
      </c>
      <c r="L321" s="39" t="s">
        <v>14484</v>
      </c>
      <c r="M321" s="39" t="s">
        <v>12804</v>
      </c>
      <c r="N321" s="39" t="s">
        <v>241</v>
      </c>
      <c r="O321" s="39" t="s">
        <v>14485</v>
      </c>
      <c r="P321" s="39" t="s">
        <v>12930</v>
      </c>
      <c r="Q321" s="39" t="s">
        <v>12808</v>
      </c>
      <c r="R321" s="39" t="s">
        <v>12809</v>
      </c>
      <c r="S321" s="39" t="s">
        <v>12810</v>
      </c>
      <c r="T321" s="39" t="s">
        <v>12811</v>
      </c>
    </row>
    <row r="322" spans="1:20" x14ac:dyDescent="0.3">
      <c r="A322">
        <v>321</v>
      </c>
      <c r="B322" s="1">
        <v>45821.535185185188</v>
      </c>
      <c r="C322" s="1">
        <v>45821.542361111111</v>
      </c>
      <c r="D322" s="39" t="s">
        <v>4429</v>
      </c>
      <c r="E322" s="39" t="s">
        <v>4430</v>
      </c>
      <c r="F322" s="39" t="s">
        <v>4430</v>
      </c>
      <c r="G322">
        <v>7</v>
      </c>
      <c r="H322">
        <v>28</v>
      </c>
      <c r="I322" s="39" t="s">
        <v>14222</v>
      </c>
      <c r="J322" s="39" t="s">
        <v>14144</v>
      </c>
      <c r="K322" s="39" t="s">
        <v>14486</v>
      </c>
      <c r="L322" s="39" t="s">
        <v>14487</v>
      </c>
      <c r="M322" s="39" t="s">
        <v>12804</v>
      </c>
      <c r="N322" s="39" t="s">
        <v>14488</v>
      </c>
      <c r="O322" s="39" t="s">
        <v>14489</v>
      </c>
      <c r="P322" s="39" t="s">
        <v>14490</v>
      </c>
      <c r="Q322" s="39" t="s">
        <v>12808</v>
      </c>
      <c r="R322" s="39" t="s">
        <v>12809</v>
      </c>
      <c r="S322" s="39" t="s">
        <v>12810</v>
      </c>
      <c r="T322" s="39" t="s">
        <v>12852</v>
      </c>
    </row>
    <row r="323" spans="1:20" x14ac:dyDescent="0.3">
      <c r="A323">
        <v>322</v>
      </c>
      <c r="B323" s="1">
        <v>45821.534456018519</v>
      </c>
      <c r="C323" s="1">
        <v>45821.542430555557</v>
      </c>
      <c r="D323" s="39" t="s">
        <v>4354</v>
      </c>
      <c r="E323" s="39" t="s">
        <v>4355</v>
      </c>
      <c r="F323" s="39" t="s">
        <v>14491</v>
      </c>
      <c r="G323">
        <v>7</v>
      </c>
      <c r="H323">
        <v>39</v>
      </c>
      <c r="I323" s="39" t="s">
        <v>13311</v>
      </c>
      <c r="J323" s="39" t="s">
        <v>14492</v>
      </c>
      <c r="K323" s="39" t="s">
        <v>14493</v>
      </c>
      <c r="L323" s="39" t="s">
        <v>14494</v>
      </c>
      <c r="M323" s="39" t="s">
        <v>12804</v>
      </c>
      <c r="N323" s="39" t="s">
        <v>14495</v>
      </c>
      <c r="O323" s="39" t="s">
        <v>12806</v>
      </c>
      <c r="P323" s="39" t="s">
        <v>14496</v>
      </c>
      <c r="Q323" s="39" t="s">
        <v>12808</v>
      </c>
      <c r="R323" s="39" t="s">
        <v>12810</v>
      </c>
      <c r="S323" s="39" t="s">
        <v>12809</v>
      </c>
      <c r="T323" s="39" t="s">
        <v>12811</v>
      </c>
    </row>
    <row r="324" spans="1:20" x14ac:dyDescent="0.3">
      <c r="A324">
        <v>323</v>
      </c>
      <c r="B324" s="1">
        <v>45821.539479166669</v>
      </c>
      <c r="C324" s="1">
        <v>45821.542523148149</v>
      </c>
      <c r="D324" s="39" t="s">
        <v>4381</v>
      </c>
      <c r="E324" s="39" t="s">
        <v>4382</v>
      </c>
      <c r="F324" s="39" t="s">
        <v>4382</v>
      </c>
      <c r="G324">
        <v>7</v>
      </c>
      <c r="H324">
        <v>6</v>
      </c>
      <c r="I324" s="39" t="s">
        <v>14497</v>
      </c>
      <c r="J324" s="39" t="s">
        <v>14144</v>
      </c>
      <c r="K324" s="39" t="s">
        <v>14498</v>
      </c>
      <c r="L324" s="39" t="s">
        <v>14499</v>
      </c>
      <c r="M324" s="39" t="s">
        <v>12927</v>
      </c>
      <c r="N324" s="39" t="s">
        <v>14500</v>
      </c>
      <c r="O324" s="39" t="s">
        <v>14501</v>
      </c>
      <c r="P324" s="39" t="s">
        <v>14502</v>
      </c>
      <c r="Q324" s="39" t="s">
        <v>12808</v>
      </c>
      <c r="R324" s="39" t="s">
        <v>12809</v>
      </c>
      <c r="S324" s="39" t="s">
        <v>12810</v>
      </c>
      <c r="T324" s="39" t="s">
        <v>12811</v>
      </c>
    </row>
    <row r="325" spans="1:20" x14ac:dyDescent="0.3">
      <c r="A325">
        <v>324</v>
      </c>
      <c r="B325" s="1">
        <v>45821.530150462961</v>
      </c>
      <c r="C325" s="1">
        <v>45821.542523148149</v>
      </c>
      <c r="D325" s="39" t="s">
        <v>4395</v>
      </c>
      <c r="E325" s="39" t="s">
        <v>4396</v>
      </c>
      <c r="F325" s="39" t="s">
        <v>4396</v>
      </c>
      <c r="G325">
        <v>7</v>
      </c>
      <c r="H325">
        <v>18</v>
      </c>
      <c r="I325" s="39" t="s">
        <v>14503</v>
      </c>
      <c r="J325" s="39" t="s">
        <v>14504</v>
      </c>
      <c r="K325" s="39" t="s">
        <v>14505</v>
      </c>
      <c r="L325" s="39" t="s">
        <v>14506</v>
      </c>
      <c r="M325" s="39" t="s">
        <v>12927</v>
      </c>
      <c r="N325" s="39" t="s">
        <v>14507</v>
      </c>
      <c r="O325" s="39" t="s">
        <v>14508</v>
      </c>
      <c r="P325" s="39" t="s">
        <v>14509</v>
      </c>
      <c r="Q325" s="39" t="s">
        <v>12808</v>
      </c>
      <c r="R325" s="39" t="s">
        <v>12809</v>
      </c>
      <c r="S325" s="39" t="s">
        <v>12810</v>
      </c>
      <c r="T325" s="39" t="s">
        <v>12811</v>
      </c>
    </row>
    <row r="326" spans="1:20" x14ac:dyDescent="0.3">
      <c r="A326">
        <v>325</v>
      </c>
      <c r="B326" s="1">
        <v>45821.530277777776</v>
      </c>
      <c r="C326" s="1">
        <v>45821.542592592596</v>
      </c>
      <c r="D326" s="39" t="s">
        <v>4362</v>
      </c>
      <c r="E326" s="39" t="s">
        <v>4363</v>
      </c>
      <c r="F326" s="39" t="s">
        <v>4363</v>
      </c>
      <c r="G326">
        <v>7</v>
      </c>
      <c r="H326">
        <v>26</v>
      </c>
      <c r="I326" s="39" t="s">
        <v>14510</v>
      </c>
      <c r="J326" s="39" t="s">
        <v>14511</v>
      </c>
      <c r="K326" s="39" t="s">
        <v>14486</v>
      </c>
      <c r="L326" s="39" t="s">
        <v>14487</v>
      </c>
      <c r="M326" s="39" t="s">
        <v>14441</v>
      </c>
      <c r="N326" s="39" t="s">
        <v>14512</v>
      </c>
      <c r="O326" s="39" t="s">
        <v>14513</v>
      </c>
      <c r="P326" s="39" t="s">
        <v>14490</v>
      </c>
      <c r="Q326" s="39" t="s">
        <v>12808</v>
      </c>
      <c r="R326" s="39" t="s">
        <v>12809</v>
      </c>
      <c r="S326" s="39" t="s">
        <v>12810</v>
      </c>
      <c r="T326" s="39" t="s">
        <v>12852</v>
      </c>
    </row>
    <row r="327" spans="1:20" x14ac:dyDescent="0.3">
      <c r="A327">
        <v>326</v>
      </c>
      <c r="B327" s="1">
        <v>45821.53025462963</v>
      </c>
      <c r="C327" s="1">
        <v>45821.542812500003</v>
      </c>
      <c r="D327" s="39" t="s">
        <v>4441</v>
      </c>
      <c r="E327" s="39" t="s">
        <v>4442</v>
      </c>
      <c r="F327" s="39" t="s">
        <v>4442</v>
      </c>
      <c r="G327">
        <v>7</v>
      </c>
      <c r="H327">
        <v>3</v>
      </c>
      <c r="I327" s="39" t="s">
        <v>14514</v>
      </c>
      <c r="J327" s="39" t="s">
        <v>14515</v>
      </c>
      <c r="K327" s="39" t="s">
        <v>14516</v>
      </c>
      <c r="L327" s="39" t="s">
        <v>14517</v>
      </c>
      <c r="M327" s="39" t="s">
        <v>12927</v>
      </c>
      <c r="N327" s="39" t="s">
        <v>14518</v>
      </c>
      <c r="O327" s="39" t="s">
        <v>12806</v>
      </c>
      <c r="P327" s="39" t="s">
        <v>14519</v>
      </c>
      <c r="Q327" s="39" t="s">
        <v>12808</v>
      </c>
      <c r="R327" s="39" t="s">
        <v>12809</v>
      </c>
      <c r="S327" s="39" t="s">
        <v>12810</v>
      </c>
      <c r="T327" s="39" t="s">
        <v>12811</v>
      </c>
    </row>
    <row r="328" spans="1:20" x14ac:dyDescent="0.3">
      <c r="A328">
        <v>327</v>
      </c>
      <c r="B328" s="1">
        <v>45821.531539351854</v>
      </c>
      <c r="C328" s="1">
        <v>45821.542986111112</v>
      </c>
      <c r="D328" s="39" t="s">
        <v>4386</v>
      </c>
      <c r="E328" s="39" t="s">
        <v>4387</v>
      </c>
      <c r="F328" s="39" t="s">
        <v>12705</v>
      </c>
      <c r="G328">
        <v>7</v>
      </c>
      <c r="H328">
        <v>25</v>
      </c>
      <c r="I328" s="39" t="s">
        <v>14520</v>
      </c>
      <c r="J328" s="39" t="s">
        <v>14521</v>
      </c>
      <c r="K328" s="39" t="s">
        <v>14522</v>
      </c>
      <c r="L328" s="39" t="s">
        <v>14523</v>
      </c>
      <c r="M328" s="39" t="s">
        <v>12804</v>
      </c>
      <c r="N328" s="39" t="s">
        <v>14524</v>
      </c>
      <c r="O328" s="39" t="s">
        <v>14525</v>
      </c>
      <c r="P328" s="39" t="s">
        <v>14526</v>
      </c>
      <c r="Q328" s="39" t="s">
        <v>12811</v>
      </c>
      <c r="R328" s="39" t="s">
        <v>12809</v>
      </c>
      <c r="S328" s="39" t="s">
        <v>12810</v>
      </c>
      <c r="T328" s="39" t="s">
        <v>12852</v>
      </c>
    </row>
    <row r="329" spans="1:20" x14ac:dyDescent="0.3">
      <c r="A329">
        <v>328</v>
      </c>
      <c r="B329" s="1">
        <v>45821.536782407406</v>
      </c>
      <c r="C329" s="1">
        <v>45821.543819444443</v>
      </c>
      <c r="D329" s="39" t="s">
        <v>4406</v>
      </c>
      <c r="E329" s="39" t="s">
        <v>4407</v>
      </c>
      <c r="F329" s="39" t="s">
        <v>4408</v>
      </c>
      <c r="G329">
        <v>7</v>
      </c>
      <c r="H329">
        <v>8</v>
      </c>
      <c r="I329" s="39" t="s">
        <v>14527</v>
      </c>
      <c r="J329" s="39" t="s">
        <v>14528</v>
      </c>
      <c r="K329" s="39" t="s">
        <v>14529</v>
      </c>
      <c r="L329" s="39" t="s">
        <v>14530</v>
      </c>
      <c r="M329" s="39" t="s">
        <v>12804</v>
      </c>
      <c r="N329" s="39" t="s">
        <v>14531</v>
      </c>
      <c r="O329" s="39" t="s">
        <v>13709</v>
      </c>
      <c r="P329" s="39" t="s">
        <v>14532</v>
      </c>
      <c r="Q329" s="39" t="s">
        <v>12808</v>
      </c>
      <c r="R329" s="39" t="s">
        <v>12809</v>
      </c>
      <c r="S329" s="39" t="s">
        <v>12810</v>
      </c>
      <c r="T329" s="39" t="s">
        <v>12811</v>
      </c>
    </row>
    <row r="330" spans="1:20" x14ac:dyDescent="0.3">
      <c r="A330">
        <v>329</v>
      </c>
      <c r="B330" s="1">
        <v>45821.534907407404</v>
      </c>
      <c r="C330" s="1">
        <v>45821.544664351852</v>
      </c>
      <c r="D330" s="39" t="s">
        <v>4469</v>
      </c>
      <c r="E330" s="39" t="s">
        <v>4470</v>
      </c>
      <c r="F330" s="39" t="s">
        <v>4470</v>
      </c>
      <c r="G330">
        <v>7</v>
      </c>
      <c r="H330">
        <v>31</v>
      </c>
      <c r="I330" s="39" t="s">
        <v>12881</v>
      </c>
      <c r="J330" s="39" t="s">
        <v>14533</v>
      </c>
      <c r="K330" s="39" t="s">
        <v>14534</v>
      </c>
      <c r="L330" s="39" t="s">
        <v>14077</v>
      </c>
      <c r="M330" s="39" t="s">
        <v>12804</v>
      </c>
      <c r="N330" s="39" t="s">
        <v>14535</v>
      </c>
      <c r="O330" s="39" t="s">
        <v>12806</v>
      </c>
      <c r="P330" s="39" t="s">
        <v>12980</v>
      </c>
      <c r="Q330" s="39" t="s">
        <v>12808</v>
      </c>
      <c r="R330" s="39" t="s">
        <v>12809</v>
      </c>
      <c r="S330" s="39" t="s">
        <v>12810</v>
      </c>
      <c r="T330" s="39" t="s">
        <v>12811</v>
      </c>
    </row>
    <row r="331" spans="1:20" x14ac:dyDescent="0.3">
      <c r="A331">
        <v>330</v>
      </c>
      <c r="B331" s="1">
        <v>45821.533101851855</v>
      </c>
      <c r="C331" s="1">
        <v>45821.544745370367</v>
      </c>
      <c r="D331" s="39" t="s">
        <v>4519</v>
      </c>
      <c r="E331" s="39" t="s">
        <v>4520</v>
      </c>
      <c r="F331" s="39" t="s">
        <v>4520</v>
      </c>
      <c r="G331">
        <v>7</v>
      </c>
      <c r="H331">
        <v>33</v>
      </c>
      <c r="I331" s="39" t="s">
        <v>13223</v>
      </c>
      <c r="J331" s="39" t="s">
        <v>14536</v>
      </c>
      <c r="K331" s="39" t="s">
        <v>14537</v>
      </c>
      <c r="L331" s="39" t="s">
        <v>14339</v>
      </c>
      <c r="M331" s="39" t="s">
        <v>12804</v>
      </c>
      <c r="N331" s="39" t="s">
        <v>14538</v>
      </c>
      <c r="O331" s="39" t="s">
        <v>12936</v>
      </c>
      <c r="P331" s="39" t="s">
        <v>12980</v>
      </c>
      <c r="Q331" s="39" t="s">
        <v>12808</v>
      </c>
      <c r="R331" s="39" t="s">
        <v>12809</v>
      </c>
      <c r="S331" s="39" t="s">
        <v>12810</v>
      </c>
      <c r="T331" s="39" t="s">
        <v>12811</v>
      </c>
    </row>
    <row r="332" spans="1:20" x14ac:dyDescent="0.3">
      <c r="A332">
        <v>331</v>
      </c>
      <c r="B332" s="1">
        <v>45821.544236111113</v>
      </c>
      <c r="C332" s="1">
        <v>45821.544953703706</v>
      </c>
      <c r="D332" s="39" t="s">
        <v>4434</v>
      </c>
      <c r="E332" s="39" t="s">
        <v>4435</v>
      </c>
      <c r="F332" s="39" t="s">
        <v>14539</v>
      </c>
      <c r="G332">
        <v>7</v>
      </c>
      <c r="H332">
        <v>27</v>
      </c>
      <c r="I332" s="39" t="s">
        <v>14540</v>
      </c>
      <c r="J332" s="39" t="s">
        <v>14541</v>
      </c>
      <c r="K332" s="39" t="s">
        <v>14542</v>
      </c>
      <c r="L332" s="39" t="s">
        <v>14543</v>
      </c>
      <c r="M332" s="39" t="s">
        <v>12804</v>
      </c>
      <c r="N332" s="39" t="s">
        <v>14488</v>
      </c>
      <c r="O332" s="39" t="s">
        <v>14489</v>
      </c>
      <c r="P332" s="39" t="s">
        <v>14490</v>
      </c>
      <c r="Q332" s="39" t="s">
        <v>12808</v>
      </c>
      <c r="R332" s="39" t="s">
        <v>12809</v>
      </c>
      <c r="S332" s="39" t="s">
        <v>12810</v>
      </c>
      <c r="T332" s="39" t="s">
        <v>12852</v>
      </c>
    </row>
    <row r="333" spans="1:20" x14ac:dyDescent="0.3">
      <c r="A333">
        <v>332</v>
      </c>
      <c r="B333" s="1">
        <v>45821.537164351852</v>
      </c>
      <c r="C333" s="1">
        <v>45821.546990740739</v>
      </c>
      <c r="D333" s="39" t="s">
        <v>4283</v>
      </c>
      <c r="E333" s="39" t="s">
        <v>4284</v>
      </c>
      <c r="F333" s="39" t="s">
        <v>4285</v>
      </c>
      <c r="G333">
        <v>7</v>
      </c>
      <c r="H333">
        <v>22</v>
      </c>
      <c r="I333" s="39" t="s">
        <v>14544</v>
      </c>
      <c r="J333" s="39" t="s">
        <v>14545</v>
      </c>
      <c r="K333" s="39" t="s">
        <v>14546</v>
      </c>
      <c r="L333" s="39" t="s">
        <v>14547</v>
      </c>
      <c r="M333" s="39" t="s">
        <v>12804</v>
      </c>
      <c r="N333" s="39" t="s">
        <v>14548</v>
      </c>
      <c r="O333" s="39" t="s">
        <v>14549</v>
      </c>
      <c r="P333" s="39" t="s">
        <v>12980</v>
      </c>
      <c r="Q333" s="39" t="s">
        <v>12810</v>
      </c>
      <c r="R333" s="39" t="s">
        <v>12809</v>
      </c>
      <c r="S333" s="39" t="s">
        <v>12810</v>
      </c>
      <c r="T333" s="39" t="s">
        <v>12811</v>
      </c>
    </row>
    <row r="334" spans="1:20" x14ac:dyDescent="0.3">
      <c r="A334">
        <v>333</v>
      </c>
      <c r="B334" s="1">
        <v>45821.549930555557</v>
      </c>
      <c r="C334" s="1">
        <v>45821.551921296297</v>
      </c>
      <c r="D334" s="39" t="s">
        <v>4447</v>
      </c>
      <c r="E334" s="39" t="s">
        <v>4448</v>
      </c>
      <c r="F334" s="39" t="s">
        <v>12538</v>
      </c>
      <c r="G334">
        <v>7</v>
      </c>
      <c r="H334">
        <v>29</v>
      </c>
      <c r="I334" s="39" t="s">
        <v>13206</v>
      </c>
      <c r="J334" s="39" t="s">
        <v>14550</v>
      </c>
      <c r="K334" s="39" t="s">
        <v>14551</v>
      </c>
      <c r="L334" s="39" t="s">
        <v>14552</v>
      </c>
      <c r="M334" s="39" t="s">
        <v>12804</v>
      </c>
      <c r="N334" s="39" t="s">
        <v>14553</v>
      </c>
      <c r="O334" s="39" t="s">
        <v>13465</v>
      </c>
      <c r="P334" s="39" t="s">
        <v>14554</v>
      </c>
      <c r="Q334" s="39" t="s">
        <v>12852</v>
      </c>
      <c r="R334" s="39" t="s">
        <v>12809</v>
      </c>
      <c r="S334" s="39" t="s">
        <v>12810</v>
      </c>
      <c r="T334" s="39" t="s">
        <v>12811</v>
      </c>
    </row>
    <row r="335" spans="1:20" x14ac:dyDescent="0.3">
      <c r="A335">
        <v>334</v>
      </c>
      <c r="B335" s="1">
        <v>45821.945937500001</v>
      </c>
      <c r="C335" s="1">
        <v>45821.958020833335</v>
      </c>
      <c r="D335" s="39" t="s">
        <v>12254</v>
      </c>
      <c r="E335" s="39" t="s">
        <v>12255</v>
      </c>
      <c r="F335" s="39" t="s">
        <v>14555</v>
      </c>
      <c r="G335">
        <v>6</v>
      </c>
      <c r="H335">
        <v>19</v>
      </c>
      <c r="I335" s="39" t="s">
        <v>14556</v>
      </c>
      <c r="J335" s="39" t="s">
        <v>14557</v>
      </c>
      <c r="K335" s="39" t="s">
        <v>14558</v>
      </c>
      <c r="L335" s="39" t="s">
        <v>14172</v>
      </c>
      <c r="M335" s="39" t="s">
        <v>12804</v>
      </c>
      <c r="N335" s="39" t="s">
        <v>14559</v>
      </c>
      <c r="O335" s="39" t="s">
        <v>12806</v>
      </c>
      <c r="P335" s="39" t="s">
        <v>14560</v>
      </c>
      <c r="Q335" s="39" t="s">
        <v>12808</v>
      </c>
      <c r="R335" s="39" t="s">
        <v>12809</v>
      </c>
      <c r="S335" s="39" t="s">
        <v>12810</v>
      </c>
      <c r="T335" s="39" t="s">
        <v>12811</v>
      </c>
    </row>
    <row r="336" spans="1:20" x14ac:dyDescent="0.3">
      <c r="A336">
        <v>335</v>
      </c>
      <c r="B336" s="1">
        <v>45826.358113425929</v>
      </c>
      <c r="C336" s="1">
        <v>45826.366331018522</v>
      </c>
      <c r="D336" s="39" t="s">
        <v>671</v>
      </c>
      <c r="E336" s="39" t="s">
        <v>672</v>
      </c>
      <c r="F336" s="39" t="s">
        <v>672</v>
      </c>
      <c r="G336">
        <v>10</v>
      </c>
      <c r="H336">
        <v>6</v>
      </c>
      <c r="I336" s="39" t="s">
        <v>13311</v>
      </c>
      <c r="J336" s="39" t="s">
        <v>14561</v>
      </c>
      <c r="K336" s="39" t="s">
        <v>14562</v>
      </c>
      <c r="L336" s="39" t="s">
        <v>14563</v>
      </c>
      <c r="M336" s="39" t="s">
        <v>12804</v>
      </c>
      <c r="N336" s="39" t="s">
        <v>14564</v>
      </c>
      <c r="O336" s="39" t="s">
        <v>14565</v>
      </c>
      <c r="P336" s="39" t="s">
        <v>13305</v>
      </c>
      <c r="Q336" s="39" t="s">
        <v>12808</v>
      </c>
      <c r="R336" s="39" t="s">
        <v>12809</v>
      </c>
      <c r="S336" s="39" t="s">
        <v>12810</v>
      </c>
      <c r="T336" s="39" t="s">
        <v>12811</v>
      </c>
    </row>
    <row r="337" spans="1:20" x14ac:dyDescent="0.3">
      <c r="A337">
        <v>336</v>
      </c>
      <c r="B337" s="1">
        <v>45827.600787037038</v>
      </c>
      <c r="C337" s="1">
        <v>45827.612141203703</v>
      </c>
      <c r="D337" s="39" t="s">
        <v>3678</v>
      </c>
      <c r="E337" s="39" t="s">
        <v>3679</v>
      </c>
      <c r="F337" s="39" t="s">
        <v>3680</v>
      </c>
      <c r="G337">
        <v>8</v>
      </c>
      <c r="H337">
        <v>19</v>
      </c>
      <c r="I337" s="39" t="s">
        <v>14566</v>
      </c>
      <c r="J337" s="39" t="s">
        <v>14567</v>
      </c>
      <c r="K337" s="39" t="s">
        <v>14568</v>
      </c>
      <c r="L337" s="39" t="s">
        <v>14569</v>
      </c>
      <c r="M337" s="39" t="s">
        <v>12804</v>
      </c>
      <c r="N337" s="39" t="s">
        <v>14570</v>
      </c>
      <c r="O337" s="39" t="s">
        <v>14571</v>
      </c>
      <c r="P337" s="39" t="s">
        <v>14572</v>
      </c>
      <c r="Q337" s="39" t="s">
        <v>12808</v>
      </c>
      <c r="R337" s="39" t="s">
        <v>12809</v>
      </c>
      <c r="S337" s="39" t="s">
        <v>12810</v>
      </c>
      <c r="T337" s="39" t="s">
        <v>12811</v>
      </c>
    </row>
    <row r="338" spans="1:20" x14ac:dyDescent="0.3">
      <c r="A338">
        <v>337</v>
      </c>
      <c r="B338" s="1">
        <v>45827.609386574077</v>
      </c>
      <c r="C338" s="1">
        <v>45827.616620370369</v>
      </c>
      <c r="D338" s="39" t="s">
        <v>2837</v>
      </c>
      <c r="E338" s="39" t="s">
        <v>2838</v>
      </c>
      <c r="F338" s="39" t="s">
        <v>14573</v>
      </c>
      <c r="G338">
        <v>5</v>
      </c>
      <c r="H338">
        <v>2</v>
      </c>
      <c r="I338" s="39" t="s">
        <v>892</v>
      </c>
      <c r="J338" s="39" t="s">
        <v>14574</v>
      </c>
      <c r="K338" s="39" t="s">
        <v>14575</v>
      </c>
      <c r="L338" s="39" t="s">
        <v>12910</v>
      </c>
      <c r="M338" s="39" t="s">
        <v>12927</v>
      </c>
      <c r="N338" s="39" t="s">
        <v>14576</v>
      </c>
      <c r="O338" s="39" t="s">
        <v>12806</v>
      </c>
      <c r="P338" s="39" t="s">
        <v>12980</v>
      </c>
      <c r="Q338" s="39" t="s">
        <v>12808</v>
      </c>
      <c r="R338" s="39" t="s">
        <v>12809</v>
      </c>
      <c r="S338" s="39" t="s">
        <v>12809</v>
      </c>
      <c r="T338" s="39" t="s">
        <v>12811</v>
      </c>
    </row>
    <row r="339" spans="1:20" x14ac:dyDescent="0.3">
      <c r="A339">
        <v>338</v>
      </c>
      <c r="B339" s="1">
        <v>45827.610636574071</v>
      </c>
      <c r="C339" s="1">
        <v>45827.617164351854</v>
      </c>
      <c r="D339" s="39" t="s">
        <v>2991</v>
      </c>
      <c r="E339" s="39" t="s">
        <v>2992</v>
      </c>
      <c r="F339" s="39" t="s">
        <v>2993</v>
      </c>
      <c r="G339">
        <v>5</v>
      </c>
      <c r="H339">
        <v>17</v>
      </c>
      <c r="I339" s="39" t="s">
        <v>1240</v>
      </c>
      <c r="J339" s="39" t="s">
        <v>14577</v>
      </c>
      <c r="K339" s="39" t="s">
        <v>14578</v>
      </c>
      <c r="L339" s="39" t="s">
        <v>14579</v>
      </c>
      <c r="M339" s="39" t="s">
        <v>12927</v>
      </c>
      <c r="N339" s="39" t="s">
        <v>14580</v>
      </c>
      <c r="O339" s="39" t="s">
        <v>14200</v>
      </c>
      <c r="P339" s="39" t="s">
        <v>12980</v>
      </c>
      <c r="Q339" s="39" t="s">
        <v>12808</v>
      </c>
      <c r="R339" s="39" t="s">
        <v>12809</v>
      </c>
      <c r="S339" s="39" t="s">
        <v>12809</v>
      </c>
      <c r="T339" s="39" t="s">
        <v>12811</v>
      </c>
    </row>
    <row r="340" spans="1:20" x14ac:dyDescent="0.3">
      <c r="A340">
        <v>339</v>
      </c>
      <c r="B340" s="1">
        <v>45827.604131944441</v>
      </c>
      <c r="C340" s="1">
        <v>45827.623425925929</v>
      </c>
      <c r="D340" s="39" t="s">
        <v>3782</v>
      </c>
      <c r="E340" s="39" t="s">
        <v>3783</v>
      </c>
      <c r="F340" s="39" t="s">
        <v>3784</v>
      </c>
      <c r="G340">
        <v>8</v>
      </c>
      <c r="H340">
        <v>38</v>
      </c>
      <c r="I340" s="39" t="s">
        <v>14581</v>
      </c>
      <c r="J340" s="39" t="s">
        <v>14582</v>
      </c>
      <c r="K340" s="39" t="s">
        <v>14583</v>
      </c>
      <c r="L340" s="39" t="s">
        <v>14584</v>
      </c>
      <c r="M340" s="39" t="s">
        <v>12804</v>
      </c>
      <c r="N340" s="39" t="s">
        <v>14585</v>
      </c>
      <c r="O340" s="39" t="s">
        <v>14586</v>
      </c>
      <c r="P340" s="39" t="s">
        <v>14587</v>
      </c>
      <c r="Q340" s="39" t="s">
        <v>12808</v>
      </c>
      <c r="R340" s="39" t="s">
        <v>12809</v>
      </c>
      <c r="S340" s="39" t="s">
        <v>12810</v>
      </c>
      <c r="T340" s="39" t="s">
        <v>12811</v>
      </c>
    </row>
    <row r="341" spans="1:20" x14ac:dyDescent="0.3">
      <c r="A341">
        <v>340</v>
      </c>
      <c r="B341" s="1">
        <v>45827.678055555552</v>
      </c>
      <c r="C341" s="1">
        <v>45827.688171296293</v>
      </c>
      <c r="D341" s="39" t="s">
        <v>2852</v>
      </c>
      <c r="E341" s="39" t="s">
        <v>2853</v>
      </c>
      <c r="F341" s="39" t="s">
        <v>2854</v>
      </c>
      <c r="G341">
        <v>5</v>
      </c>
      <c r="H341">
        <v>30</v>
      </c>
      <c r="I341" s="39" t="s">
        <v>14588</v>
      </c>
      <c r="J341" s="39" t="s">
        <v>14567</v>
      </c>
      <c r="K341" s="39" t="s">
        <v>12921</v>
      </c>
      <c r="L341" s="39" t="s">
        <v>14589</v>
      </c>
      <c r="M341" s="39" t="s">
        <v>12804</v>
      </c>
      <c r="N341" s="39" t="s">
        <v>14590</v>
      </c>
      <c r="O341" s="39" t="s">
        <v>14591</v>
      </c>
      <c r="P341" s="39" t="s">
        <v>14592</v>
      </c>
      <c r="Q341" s="39" t="s">
        <v>12808</v>
      </c>
      <c r="R341" s="39" t="s">
        <v>12809</v>
      </c>
      <c r="S341" s="39" t="s">
        <v>12810</v>
      </c>
      <c r="T341" s="39" t="s">
        <v>12811</v>
      </c>
    </row>
    <row r="342" spans="1:20" x14ac:dyDescent="0.3">
      <c r="A342">
        <v>341</v>
      </c>
      <c r="B342" s="1">
        <v>45827.788240740738</v>
      </c>
      <c r="C342" s="1">
        <v>45827.794270833336</v>
      </c>
      <c r="D342" s="39" t="s">
        <v>3773</v>
      </c>
      <c r="E342" s="39" t="s">
        <v>3774</v>
      </c>
      <c r="F342" s="39" t="s">
        <v>3774</v>
      </c>
      <c r="G342">
        <v>8</v>
      </c>
      <c r="H342">
        <v>27</v>
      </c>
      <c r="I342" s="39" t="s">
        <v>14593</v>
      </c>
      <c r="J342" s="39" t="s">
        <v>14594</v>
      </c>
      <c r="K342" s="39" t="s">
        <v>14595</v>
      </c>
      <c r="L342" s="39" t="s">
        <v>14596</v>
      </c>
      <c r="M342" s="39" t="s">
        <v>12804</v>
      </c>
      <c r="N342" s="39" t="s">
        <v>14597</v>
      </c>
      <c r="O342" s="39" t="s">
        <v>14598</v>
      </c>
      <c r="P342" s="39" t="s">
        <v>14587</v>
      </c>
      <c r="Q342" s="39" t="s">
        <v>12808</v>
      </c>
      <c r="R342" s="39" t="s">
        <v>12809</v>
      </c>
      <c r="S342" s="39" t="s">
        <v>12810</v>
      </c>
      <c r="T342" s="39" t="s">
        <v>12811</v>
      </c>
    </row>
    <row r="343" spans="1:20" x14ac:dyDescent="0.3">
      <c r="A343">
        <v>342</v>
      </c>
      <c r="B343" s="1">
        <v>45827.907939814817</v>
      </c>
      <c r="C343" s="1">
        <v>45827.915856481479</v>
      </c>
      <c r="D343" s="39" t="s">
        <v>3648</v>
      </c>
      <c r="E343" s="39" t="s">
        <v>3649</v>
      </c>
      <c r="F343" s="39" t="s">
        <v>3649</v>
      </c>
      <c r="G343">
        <v>8</v>
      </c>
      <c r="H343">
        <v>11</v>
      </c>
      <c r="I343" s="39" t="s">
        <v>14599</v>
      </c>
      <c r="J343" s="39" t="s">
        <v>14600</v>
      </c>
      <c r="K343" s="39" t="s">
        <v>14601</v>
      </c>
      <c r="L343" s="39" t="s">
        <v>14602</v>
      </c>
      <c r="M343" s="39" t="s">
        <v>12804</v>
      </c>
      <c r="N343" s="39" t="s">
        <v>14603</v>
      </c>
      <c r="O343" s="39" t="s">
        <v>14604</v>
      </c>
      <c r="P343" s="39" t="s">
        <v>14605</v>
      </c>
      <c r="Q343" s="39" t="s">
        <v>12808</v>
      </c>
      <c r="R343" s="39" t="s">
        <v>12809</v>
      </c>
      <c r="S343" s="39" t="s">
        <v>12810</v>
      </c>
      <c r="T343" s="39" t="s">
        <v>12811</v>
      </c>
    </row>
    <row r="344" spans="1:20" x14ac:dyDescent="0.3">
      <c r="A344">
        <v>343</v>
      </c>
      <c r="B344" s="1">
        <v>45828.279560185183</v>
      </c>
      <c r="C344" s="1">
        <v>45828.294814814813</v>
      </c>
      <c r="D344" s="39" t="s">
        <v>3453</v>
      </c>
      <c r="E344" s="39" t="s">
        <v>3454</v>
      </c>
      <c r="F344" s="39" t="s">
        <v>3455</v>
      </c>
      <c r="G344">
        <v>8</v>
      </c>
      <c r="H344">
        <v>25</v>
      </c>
      <c r="I344" s="39" t="s">
        <v>13146</v>
      </c>
      <c r="J344" s="39" t="s">
        <v>14606</v>
      </c>
      <c r="K344" s="39" t="s">
        <v>14607</v>
      </c>
      <c r="L344" s="39" t="s">
        <v>14608</v>
      </c>
      <c r="M344" s="39" t="s">
        <v>12804</v>
      </c>
      <c r="N344" s="39" t="s">
        <v>14609</v>
      </c>
      <c r="O344" s="39" t="s">
        <v>14610</v>
      </c>
      <c r="P344" s="39" t="s">
        <v>14611</v>
      </c>
      <c r="Q344" s="39" t="s">
        <v>12808</v>
      </c>
      <c r="R344" s="39" t="s">
        <v>12809</v>
      </c>
      <c r="S344" s="39" t="s">
        <v>12810</v>
      </c>
      <c r="T344" s="39" t="s">
        <v>12811</v>
      </c>
    </row>
    <row r="345" spans="1:20" x14ac:dyDescent="0.3">
      <c r="A345">
        <v>344</v>
      </c>
      <c r="B345" s="1">
        <v>45828.389004629629</v>
      </c>
      <c r="C345" s="1">
        <v>45828.397685185184</v>
      </c>
      <c r="D345" s="39" t="s">
        <v>4227</v>
      </c>
      <c r="E345" s="39" t="s">
        <v>4228</v>
      </c>
      <c r="F345" s="39" t="s">
        <v>14612</v>
      </c>
      <c r="G345">
        <v>7</v>
      </c>
      <c r="H345">
        <v>2</v>
      </c>
      <c r="I345" s="39" t="s">
        <v>14613</v>
      </c>
      <c r="J345" s="39" t="s">
        <v>14567</v>
      </c>
      <c r="K345" s="39" t="s">
        <v>13895</v>
      </c>
      <c r="L345" s="39" t="s">
        <v>14614</v>
      </c>
      <c r="M345" s="39" t="s">
        <v>12927</v>
      </c>
      <c r="N345" s="39" t="s">
        <v>14615</v>
      </c>
      <c r="O345" s="39" t="s">
        <v>14616</v>
      </c>
      <c r="P345" s="39" t="s">
        <v>14617</v>
      </c>
      <c r="Q345" s="39" t="s">
        <v>12808</v>
      </c>
      <c r="R345" s="39" t="s">
        <v>12809</v>
      </c>
      <c r="S345" s="39" t="s">
        <v>12810</v>
      </c>
      <c r="T345" s="39" t="s">
        <v>12811</v>
      </c>
    </row>
    <row r="346" spans="1:20" x14ac:dyDescent="0.3">
      <c r="A346">
        <v>345</v>
      </c>
      <c r="B346" s="1">
        <v>45828.437314814815</v>
      </c>
      <c r="C346" s="1">
        <v>45828.441932870373</v>
      </c>
      <c r="D346" s="39" t="s">
        <v>3441</v>
      </c>
      <c r="E346" s="39" t="s">
        <v>3442</v>
      </c>
      <c r="F346" s="39" t="s">
        <v>12063</v>
      </c>
      <c r="G346">
        <v>8</v>
      </c>
      <c r="H346">
        <v>4</v>
      </c>
      <c r="I346" s="39" t="s">
        <v>13311</v>
      </c>
      <c r="J346" s="39" t="s">
        <v>14567</v>
      </c>
      <c r="K346" s="39" t="s">
        <v>14618</v>
      </c>
      <c r="L346" s="39" t="s">
        <v>14619</v>
      </c>
      <c r="M346" s="39" t="s">
        <v>12804</v>
      </c>
      <c r="N346" s="39" t="s">
        <v>14620</v>
      </c>
      <c r="O346" s="39" t="s">
        <v>14621</v>
      </c>
      <c r="P346" s="39" t="s">
        <v>13692</v>
      </c>
      <c r="Q346" s="39" t="s">
        <v>12811</v>
      </c>
      <c r="R346" s="39" t="s">
        <v>12809</v>
      </c>
      <c r="S346" s="39" t="s">
        <v>12810</v>
      </c>
      <c r="T346" s="39" t="s">
        <v>12808</v>
      </c>
    </row>
    <row r="347" spans="1:20" x14ac:dyDescent="0.3">
      <c r="A347">
        <v>346</v>
      </c>
      <c r="B347" s="1">
        <v>45828.515879629631</v>
      </c>
      <c r="C347" s="1">
        <v>45828.523576388892</v>
      </c>
      <c r="D347" s="39" t="s">
        <v>3669</v>
      </c>
      <c r="E347" s="39" t="s">
        <v>3670</v>
      </c>
      <c r="F347" s="39" t="s">
        <v>3670</v>
      </c>
      <c r="G347">
        <v>8</v>
      </c>
      <c r="H347">
        <v>35</v>
      </c>
      <c r="I347" s="39" t="s">
        <v>13027</v>
      </c>
      <c r="J347" s="39" t="s">
        <v>14622</v>
      </c>
      <c r="K347" s="39" t="s">
        <v>14623</v>
      </c>
      <c r="L347" s="39" t="s">
        <v>14624</v>
      </c>
      <c r="M347" s="39" t="s">
        <v>12804</v>
      </c>
      <c r="N347" s="39" t="s">
        <v>14625</v>
      </c>
      <c r="O347" s="39" t="s">
        <v>14626</v>
      </c>
      <c r="P347" s="39" t="s">
        <v>12980</v>
      </c>
      <c r="Q347" s="39" t="s">
        <v>12808</v>
      </c>
      <c r="R347" s="39" t="s">
        <v>12809</v>
      </c>
      <c r="S347" s="39" t="s">
        <v>12810</v>
      </c>
      <c r="T347" s="39" t="s">
        <v>12811</v>
      </c>
    </row>
    <row r="348" spans="1:20" x14ac:dyDescent="0.3">
      <c r="A348">
        <v>347</v>
      </c>
      <c r="B348" s="1">
        <v>45828.525729166664</v>
      </c>
      <c r="C348" s="1">
        <v>45828.596712962964</v>
      </c>
      <c r="D348" s="39" t="s">
        <v>3732</v>
      </c>
      <c r="E348" s="39" t="s">
        <v>3733</v>
      </c>
      <c r="F348" s="39" t="s">
        <v>11912</v>
      </c>
      <c r="G348">
        <v>8</v>
      </c>
      <c r="H348">
        <v>37</v>
      </c>
      <c r="I348" s="39" t="s">
        <v>14627</v>
      </c>
      <c r="J348" s="39" t="s">
        <v>14628</v>
      </c>
      <c r="K348" s="39" t="s">
        <v>13722</v>
      </c>
      <c r="L348" s="39" t="s">
        <v>14172</v>
      </c>
      <c r="M348" s="39" t="s">
        <v>12804</v>
      </c>
      <c r="N348" s="39" t="s">
        <v>14629</v>
      </c>
      <c r="O348" s="39" t="s">
        <v>13273</v>
      </c>
      <c r="P348" s="39" t="s">
        <v>14630</v>
      </c>
      <c r="Q348" s="39" t="s">
        <v>12852</v>
      </c>
      <c r="R348" s="39" t="s">
        <v>12809</v>
      </c>
      <c r="S348" s="39" t="s">
        <v>12810</v>
      </c>
      <c r="T348" s="39" t="s">
        <v>12811</v>
      </c>
    </row>
    <row r="349" spans="1:20" x14ac:dyDescent="0.3">
      <c r="A349">
        <v>348</v>
      </c>
      <c r="B349" s="1">
        <v>45828.697106481479</v>
      </c>
      <c r="C349" s="1">
        <v>45828.717361111114</v>
      </c>
      <c r="D349" s="39" t="s">
        <v>3423</v>
      </c>
      <c r="E349" s="39" t="s">
        <v>3424</v>
      </c>
      <c r="F349" s="39" t="s">
        <v>3425</v>
      </c>
      <c r="G349">
        <v>8</v>
      </c>
      <c r="H349">
        <v>12</v>
      </c>
      <c r="I349" s="39" t="s">
        <v>14631</v>
      </c>
      <c r="J349" s="39" t="s">
        <v>14567</v>
      </c>
      <c r="K349" s="39" t="s">
        <v>14632</v>
      </c>
      <c r="L349" s="39" t="s">
        <v>14633</v>
      </c>
      <c r="M349" s="39" t="s">
        <v>12804</v>
      </c>
      <c r="N349" s="39" t="s">
        <v>14634</v>
      </c>
      <c r="O349" s="39" t="s">
        <v>14635</v>
      </c>
      <c r="P349" s="39" t="s">
        <v>14617</v>
      </c>
      <c r="Q349" s="39" t="s">
        <v>12811</v>
      </c>
      <c r="R349" s="39" t="s">
        <v>12809</v>
      </c>
      <c r="S349" s="39" t="s">
        <v>12810</v>
      </c>
      <c r="T349" s="39" t="s">
        <v>12811</v>
      </c>
    </row>
    <row r="350" spans="1:20" x14ac:dyDescent="0.3">
      <c r="A350">
        <v>349</v>
      </c>
      <c r="B350" s="1">
        <v>45828.834062499998</v>
      </c>
      <c r="C350" s="1">
        <v>45828.843402777777</v>
      </c>
      <c r="D350" s="39" t="s">
        <v>3612</v>
      </c>
      <c r="E350" s="39" t="s">
        <v>3613</v>
      </c>
      <c r="F350" s="39" t="s">
        <v>11981</v>
      </c>
      <c r="G350">
        <v>8</v>
      </c>
      <c r="H350">
        <v>40</v>
      </c>
      <c r="I350" s="39" t="s">
        <v>14636</v>
      </c>
      <c r="J350" s="39" t="s">
        <v>14637</v>
      </c>
      <c r="K350" s="39" t="s">
        <v>14638</v>
      </c>
      <c r="L350" s="39" t="s">
        <v>14639</v>
      </c>
      <c r="M350" s="39" t="s">
        <v>12804</v>
      </c>
      <c r="N350" s="39" t="s">
        <v>14640</v>
      </c>
      <c r="O350" s="39" t="s">
        <v>14641</v>
      </c>
      <c r="P350" s="39" t="s">
        <v>14642</v>
      </c>
      <c r="Q350" s="39" t="s">
        <v>12852</v>
      </c>
      <c r="R350" s="39" t="s">
        <v>12810</v>
      </c>
      <c r="S350" s="39" t="s">
        <v>12809</v>
      </c>
      <c r="T350" s="39" t="s">
        <v>12811</v>
      </c>
    </row>
    <row r="351" spans="1:20" x14ac:dyDescent="0.3">
      <c r="A351">
        <v>350</v>
      </c>
      <c r="B351" s="1">
        <v>45828.979004629633</v>
      </c>
      <c r="C351" s="1">
        <v>45828.984849537039</v>
      </c>
      <c r="D351" s="39" t="s">
        <v>2869</v>
      </c>
      <c r="E351" s="39" t="s">
        <v>2870</v>
      </c>
      <c r="F351" s="39" t="s">
        <v>2870</v>
      </c>
      <c r="G351">
        <v>5</v>
      </c>
      <c r="H351">
        <v>36</v>
      </c>
      <c r="I351" s="39" t="s">
        <v>13180</v>
      </c>
      <c r="J351" s="39" t="s">
        <v>14643</v>
      </c>
      <c r="K351" s="39" t="s">
        <v>14644</v>
      </c>
      <c r="L351" s="39" t="s">
        <v>13105</v>
      </c>
      <c r="M351" s="39" t="s">
        <v>12804</v>
      </c>
      <c r="N351" s="39" t="s">
        <v>14645</v>
      </c>
      <c r="O351" s="39" t="s">
        <v>14646</v>
      </c>
      <c r="P351" s="39" t="s">
        <v>14617</v>
      </c>
      <c r="Q351" s="39" t="s">
        <v>12808</v>
      </c>
      <c r="R351" s="39" t="s">
        <v>12809</v>
      </c>
      <c r="S351" s="39" t="s">
        <v>12810</v>
      </c>
      <c r="T351" s="39" t="s">
        <v>12811</v>
      </c>
    </row>
    <row r="352" spans="1:20" x14ac:dyDescent="0.3">
      <c r="A352">
        <v>351</v>
      </c>
      <c r="B352" s="1">
        <v>45829.801111111112</v>
      </c>
      <c r="C352" s="1">
        <v>45829.808113425926</v>
      </c>
      <c r="D352" s="39" t="s">
        <v>3747</v>
      </c>
      <c r="E352" s="39" t="s">
        <v>3748</v>
      </c>
      <c r="F352" s="39" t="s">
        <v>3748</v>
      </c>
      <c r="G352">
        <v>8</v>
      </c>
      <c r="H352">
        <v>28</v>
      </c>
      <c r="I352" s="39" t="s">
        <v>14647</v>
      </c>
      <c r="J352" s="39" t="s">
        <v>14648</v>
      </c>
      <c r="K352" s="39" t="s">
        <v>14649</v>
      </c>
      <c r="L352" s="39" t="s">
        <v>14650</v>
      </c>
      <c r="M352" s="39" t="s">
        <v>12804</v>
      </c>
      <c r="N352" s="39" t="s">
        <v>14651</v>
      </c>
      <c r="O352" s="39" t="s">
        <v>14652</v>
      </c>
      <c r="P352" s="39" t="s">
        <v>14587</v>
      </c>
      <c r="Q352" s="39" t="s">
        <v>12808</v>
      </c>
      <c r="R352" s="39" t="s">
        <v>12809</v>
      </c>
      <c r="S352" s="39" t="s">
        <v>12810</v>
      </c>
      <c r="T352" s="39" t="s">
        <v>12811</v>
      </c>
    </row>
    <row r="353" spans="1:20" x14ac:dyDescent="0.3">
      <c r="A353">
        <v>352</v>
      </c>
      <c r="B353" s="1">
        <v>45829.882951388892</v>
      </c>
      <c r="C353" s="1">
        <v>45829.896608796298</v>
      </c>
      <c r="D353" s="39" t="s">
        <v>3585</v>
      </c>
      <c r="E353" s="39" t="s">
        <v>3586</v>
      </c>
      <c r="F353" s="39" t="s">
        <v>3587</v>
      </c>
      <c r="G353">
        <v>8</v>
      </c>
      <c r="H353">
        <v>31</v>
      </c>
      <c r="I353" s="39" t="s">
        <v>13311</v>
      </c>
      <c r="J353" s="39" t="s">
        <v>14653</v>
      </c>
      <c r="K353" s="39" t="s">
        <v>14654</v>
      </c>
      <c r="L353" s="39" t="s">
        <v>13817</v>
      </c>
      <c r="M353" s="39" t="s">
        <v>12804</v>
      </c>
      <c r="N353" s="39" t="s">
        <v>14655</v>
      </c>
      <c r="O353" s="39" t="s">
        <v>14656</v>
      </c>
      <c r="P353" s="39" t="s">
        <v>13305</v>
      </c>
      <c r="Q353" s="39" t="s">
        <v>12808</v>
      </c>
      <c r="R353" s="39" t="s">
        <v>12809</v>
      </c>
      <c r="S353" s="39" t="s">
        <v>12810</v>
      </c>
      <c r="T353" s="39" t="s">
        <v>12811</v>
      </c>
    </row>
    <row r="354" spans="1:20" x14ac:dyDescent="0.3">
      <c r="A354">
        <v>353</v>
      </c>
      <c r="B354" s="1">
        <v>45829.904039351852</v>
      </c>
      <c r="C354" s="1">
        <v>45829.926319444443</v>
      </c>
      <c r="D354" s="39" t="s">
        <v>3575</v>
      </c>
      <c r="E354" s="39" t="s">
        <v>3576</v>
      </c>
      <c r="F354" s="39" t="s">
        <v>3577</v>
      </c>
      <c r="G354">
        <v>8</v>
      </c>
      <c r="H354">
        <v>33</v>
      </c>
      <c r="I354" s="39" t="s">
        <v>14657</v>
      </c>
      <c r="J354" s="39" t="s">
        <v>14658</v>
      </c>
      <c r="K354" s="39" t="s">
        <v>12896</v>
      </c>
      <c r="L354" s="39" t="s">
        <v>14659</v>
      </c>
      <c r="M354" s="39" t="s">
        <v>12804</v>
      </c>
      <c r="N354" s="39" t="s">
        <v>14660</v>
      </c>
      <c r="O354" s="39" t="s">
        <v>14661</v>
      </c>
      <c r="P354" s="39" t="s">
        <v>14662</v>
      </c>
      <c r="Q354" s="39" t="s">
        <v>12852</v>
      </c>
      <c r="R354" s="39" t="s">
        <v>12809</v>
      </c>
      <c r="S354" s="39" t="s">
        <v>12810</v>
      </c>
      <c r="T354" s="39" t="s">
        <v>12811</v>
      </c>
    </row>
    <row r="355" spans="1:20" x14ac:dyDescent="0.3">
      <c r="A355">
        <v>354</v>
      </c>
      <c r="B355" s="1">
        <v>45830.366261574076</v>
      </c>
      <c r="C355" s="1">
        <v>45830.372337962966</v>
      </c>
      <c r="D355" s="39" t="s">
        <v>2781</v>
      </c>
      <c r="E355" s="39" t="s">
        <v>2782</v>
      </c>
      <c r="F355" s="39" t="s">
        <v>2782</v>
      </c>
      <c r="G355">
        <v>5</v>
      </c>
      <c r="H355">
        <v>10</v>
      </c>
      <c r="I355" s="39" t="s">
        <v>13162</v>
      </c>
      <c r="J355" s="39" t="s">
        <v>14663</v>
      </c>
      <c r="K355" s="39" t="s">
        <v>14664</v>
      </c>
      <c r="L355" s="39" t="s">
        <v>14665</v>
      </c>
      <c r="M355" s="39" t="s">
        <v>12804</v>
      </c>
      <c r="N355" s="39" t="s">
        <v>14666</v>
      </c>
      <c r="O355" s="39" t="s">
        <v>14667</v>
      </c>
      <c r="P355" s="39" t="s">
        <v>14668</v>
      </c>
      <c r="Q355" s="39" t="s">
        <v>12808</v>
      </c>
      <c r="R355" s="39" t="s">
        <v>12809</v>
      </c>
      <c r="S355" s="39" t="s">
        <v>12810</v>
      </c>
      <c r="T355" s="39" t="s">
        <v>12811</v>
      </c>
    </row>
    <row r="356" spans="1:20" x14ac:dyDescent="0.3">
      <c r="A356">
        <v>355</v>
      </c>
      <c r="B356" s="1">
        <v>45830.580231481479</v>
      </c>
      <c r="C356" s="1">
        <v>45830.592719907407</v>
      </c>
      <c r="D356" s="39" t="s">
        <v>2975</v>
      </c>
      <c r="E356" s="39" t="s">
        <v>2976</v>
      </c>
      <c r="F356" s="39" t="s">
        <v>2976</v>
      </c>
      <c r="G356">
        <v>5</v>
      </c>
      <c r="H356">
        <v>18</v>
      </c>
      <c r="I356" s="39" t="s">
        <v>7401</v>
      </c>
      <c r="J356" s="39" t="s">
        <v>14669</v>
      </c>
      <c r="K356" s="39" t="s">
        <v>14670</v>
      </c>
      <c r="L356" s="39" t="s">
        <v>14671</v>
      </c>
      <c r="M356" s="39" t="s">
        <v>12804</v>
      </c>
      <c r="N356" s="39" t="s">
        <v>14672</v>
      </c>
      <c r="O356" s="39" t="s">
        <v>14673</v>
      </c>
      <c r="P356" s="39" t="s">
        <v>13375</v>
      </c>
      <c r="Q356" s="39" t="s">
        <v>12808</v>
      </c>
      <c r="R356" s="39" t="s">
        <v>12809</v>
      </c>
      <c r="S356" s="39" t="s">
        <v>12809</v>
      </c>
      <c r="T356" s="39" t="s">
        <v>12811</v>
      </c>
    </row>
    <row r="357" spans="1:20" x14ac:dyDescent="0.3">
      <c r="A357">
        <v>356</v>
      </c>
      <c r="B357" s="1">
        <v>45830.740567129629</v>
      </c>
      <c r="C357" s="1">
        <v>45830.754699074074</v>
      </c>
      <c r="D357" s="39" t="s">
        <v>2954</v>
      </c>
      <c r="E357" s="39" t="s">
        <v>2955</v>
      </c>
      <c r="F357" s="39" t="s">
        <v>2955</v>
      </c>
      <c r="G357">
        <v>5</v>
      </c>
      <c r="H357">
        <v>38</v>
      </c>
      <c r="I357" s="39" t="s">
        <v>14674</v>
      </c>
      <c r="J357" s="39" t="s">
        <v>14675</v>
      </c>
      <c r="K357" s="39" t="s">
        <v>14676</v>
      </c>
      <c r="L357" s="39" t="s">
        <v>14677</v>
      </c>
      <c r="M357" s="39" t="s">
        <v>12804</v>
      </c>
      <c r="N357" s="39" t="s">
        <v>14678</v>
      </c>
      <c r="O357" s="39" t="s">
        <v>12906</v>
      </c>
      <c r="P357" s="39" t="s">
        <v>14679</v>
      </c>
      <c r="Q357" s="39" t="s">
        <v>12808</v>
      </c>
      <c r="R357" s="39" t="s">
        <v>12810</v>
      </c>
      <c r="S357" s="39" t="s">
        <v>12809</v>
      </c>
      <c r="T357" s="39" t="s">
        <v>12852</v>
      </c>
    </row>
    <row r="358" spans="1:20" x14ac:dyDescent="0.3">
      <c r="A358">
        <v>357</v>
      </c>
      <c r="B358" s="1">
        <v>45830.776886574073</v>
      </c>
      <c r="C358" s="1">
        <v>45830.784745370373</v>
      </c>
      <c r="D358" s="39" t="s">
        <v>2965</v>
      </c>
      <c r="E358" s="39" t="s">
        <v>2966</v>
      </c>
      <c r="F358" s="39" t="s">
        <v>2967</v>
      </c>
      <c r="G358">
        <v>5</v>
      </c>
      <c r="H358">
        <v>39</v>
      </c>
      <c r="I358" s="39" t="s">
        <v>13422</v>
      </c>
      <c r="J358" s="39" t="s">
        <v>14680</v>
      </c>
      <c r="K358" s="39" t="s">
        <v>14681</v>
      </c>
      <c r="L358" s="39" t="s">
        <v>12910</v>
      </c>
      <c r="M358" s="39" t="s">
        <v>12804</v>
      </c>
      <c r="N358" s="39" t="s">
        <v>14682</v>
      </c>
      <c r="O358" s="39" t="s">
        <v>14683</v>
      </c>
      <c r="P358" s="39" t="s">
        <v>13305</v>
      </c>
      <c r="Q358" s="39" t="s">
        <v>12808</v>
      </c>
      <c r="R358" s="39" t="s">
        <v>12810</v>
      </c>
      <c r="S358" s="39" t="s">
        <v>12809</v>
      </c>
      <c r="T358" s="39" t="s">
        <v>12811</v>
      </c>
    </row>
    <row r="359" spans="1:20" x14ac:dyDescent="0.3">
      <c r="A359">
        <v>358</v>
      </c>
      <c r="B359" s="1">
        <v>45830.867546296293</v>
      </c>
      <c r="C359" s="1">
        <v>45830.873171296298</v>
      </c>
      <c r="D359" s="39" t="s">
        <v>3764</v>
      </c>
      <c r="E359" s="39" t="s">
        <v>3765</v>
      </c>
      <c r="F359" s="39" t="s">
        <v>11850</v>
      </c>
      <c r="G359">
        <v>8</v>
      </c>
      <c r="H359">
        <v>26</v>
      </c>
      <c r="I359" s="39" t="s">
        <v>14684</v>
      </c>
      <c r="J359" s="39" t="s">
        <v>14685</v>
      </c>
      <c r="K359" s="39" t="s">
        <v>14686</v>
      </c>
      <c r="L359" s="39" t="s">
        <v>14687</v>
      </c>
      <c r="M359" s="39" t="s">
        <v>12804</v>
      </c>
      <c r="N359" s="39" t="s">
        <v>14688</v>
      </c>
      <c r="O359" s="39" t="s">
        <v>14598</v>
      </c>
      <c r="P359" s="39" t="s">
        <v>14587</v>
      </c>
      <c r="Q359" s="39" t="s">
        <v>12808</v>
      </c>
      <c r="R359" s="39" t="s">
        <v>12809</v>
      </c>
      <c r="S359" s="39" t="s">
        <v>12810</v>
      </c>
      <c r="T359" s="39" t="s">
        <v>12811</v>
      </c>
    </row>
    <row r="360" spans="1:20" x14ac:dyDescent="0.3">
      <c r="A360">
        <v>359</v>
      </c>
      <c r="B360" s="1">
        <v>45831.418391203704</v>
      </c>
      <c r="C360" s="1">
        <v>45831.422488425924</v>
      </c>
      <c r="D360" s="39" t="s">
        <v>2917</v>
      </c>
      <c r="E360" s="39" t="s">
        <v>2918</v>
      </c>
      <c r="F360" s="39" t="s">
        <v>14689</v>
      </c>
      <c r="G360">
        <v>5</v>
      </c>
      <c r="H360">
        <v>12</v>
      </c>
      <c r="I360" s="39" t="s">
        <v>14690</v>
      </c>
      <c r="J360" s="39" t="s">
        <v>14691</v>
      </c>
      <c r="K360" s="39" t="s">
        <v>14692</v>
      </c>
      <c r="L360" s="39" t="s">
        <v>14693</v>
      </c>
      <c r="M360" s="39" t="s">
        <v>12927</v>
      </c>
      <c r="N360" s="39" t="s">
        <v>14694</v>
      </c>
      <c r="O360" s="39" t="s">
        <v>14695</v>
      </c>
      <c r="P360" s="39" t="s">
        <v>12980</v>
      </c>
      <c r="Q360" s="39" t="s">
        <v>12808</v>
      </c>
      <c r="R360" s="39" t="s">
        <v>12809</v>
      </c>
      <c r="S360" s="39" t="s">
        <v>12810</v>
      </c>
      <c r="T360" s="39" t="s">
        <v>12811</v>
      </c>
    </row>
    <row r="361" spans="1:20" x14ac:dyDescent="0.3">
      <c r="A361">
        <v>360</v>
      </c>
      <c r="B361" s="1">
        <v>45831.419374999998</v>
      </c>
      <c r="C361" s="1">
        <v>45831.426099537035</v>
      </c>
      <c r="D361" s="39" t="s">
        <v>2719</v>
      </c>
      <c r="E361" s="39" t="s">
        <v>2720</v>
      </c>
      <c r="F361" s="39" t="s">
        <v>2721</v>
      </c>
      <c r="G361">
        <v>5</v>
      </c>
      <c r="H361">
        <v>9</v>
      </c>
      <c r="I361" s="39" t="s">
        <v>14336</v>
      </c>
      <c r="J361" s="39" t="s">
        <v>14696</v>
      </c>
      <c r="K361" s="39" t="s">
        <v>14697</v>
      </c>
      <c r="L361" s="39" t="s">
        <v>14698</v>
      </c>
      <c r="M361" s="39" t="s">
        <v>12804</v>
      </c>
      <c r="N361" s="39" t="s">
        <v>14699</v>
      </c>
      <c r="O361" s="39" t="s">
        <v>14700</v>
      </c>
      <c r="P361" s="39" t="s">
        <v>12859</v>
      </c>
      <c r="Q361" s="39" t="s">
        <v>12808</v>
      </c>
      <c r="R361" s="39" t="s">
        <v>12809</v>
      </c>
      <c r="S361" s="39" t="s">
        <v>12809</v>
      </c>
      <c r="T361" s="39" t="s">
        <v>12811</v>
      </c>
    </row>
    <row r="362" spans="1:20" x14ac:dyDescent="0.3">
      <c r="A362">
        <v>361</v>
      </c>
      <c r="B362" s="1">
        <v>45831.420370370368</v>
      </c>
      <c r="C362" s="1">
        <v>45831.427893518521</v>
      </c>
      <c r="D362" s="39" t="s">
        <v>2804</v>
      </c>
      <c r="E362" s="39" t="s">
        <v>2805</v>
      </c>
      <c r="F362" s="39" t="s">
        <v>11726</v>
      </c>
      <c r="G362">
        <v>5</v>
      </c>
      <c r="H362">
        <v>21</v>
      </c>
      <c r="I362" s="39" t="s">
        <v>13311</v>
      </c>
      <c r="J362" s="39" t="s">
        <v>14701</v>
      </c>
      <c r="K362" s="39" t="s">
        <v>14702</v>
      </c>
      <c r="L362" s="39" t="s">
        <v>14703</v>
      </c>
      <c r="M362" s="39" t="s">
        <v>12804</v>
      </c>
      <c r="N362" s="39" t="s">
        <v>14704</v>
      </c>
      <c r="O362" s="39" t="s">
        <v>14705</v>
      </c>
      <c r="P362" s="39" t="s">
        <v>14706</v>
      </c>
      <c r="Q362" s="39" t="s">
        <v>12808</v>
      </c>
      <c r="R362" s="39" t="s">
        <v>12809</v>
      </c>
      <c r="S362" s="39" t="s">
        <v>12809</v>
      </c>
      <c r="T362" s="39" t="s">
        <v>12811</v>
      </c>
    </row>
    <row r="363" spans="1:20" x14ac:dyDescent="0.3">
      <c r="A363">
        <v>362</v>
      </c>
      <c r="B363" s="1">
        <v>45831.420682870368</v>
      </c>
      <c r="C363" s="1">
        <v>45831.428148148145</v>
      </c>
      <c r="D363" s="39" t="s">
        <v>2769</v>
      </c>
      <c r="E363" s="39" t="s">
        <v>2770</v>
      </c>
      <c r="F363" s="39" t="s">
        <v>2771</v>
      </c>
      <c r="G363">
        <v>5</v>
      </c>
      <c r="H363">
        <v>8</v>
      </c>
      <c r="I363" s="39" t="s">
        <v>14707</v>
      </c>
      <c r="J363" s="39" t="s">
        <v>14708</v>
      </c>
      <c r="K363" s="39" t="s">
        <v>14709</v>
      </c>
      <c r="L363" s="39" t="s">
        <v>14710</v>
      </c>
      <c r="M363" s="39" t="s">
        <v>12927</v>
      </c>
      <c r="N363" s="39" t="s">
        <v>14711</v>
      </c>
      <c r="O363" s="39" t="s">
        <v>14712</v>
      </c>
      <c r="P363" s="39" t="s">
        <v>14713</v>
      </c>
      <c r="Q363" s="39" t="s">
        <v>12808</v>
      </c>
      <c r="R363" s="39" t="s">
        <v>12809</v>
      </c>
      <c r="S363" s="39" t="s">
        <v>12809</v>
      </c>
      <c r="T363" s="39" t="s">
        <v>12811</v>
      </c>
    </row>
    <row r="364" spans="1:20" x14ac:dyDescent="0.3">
      <c r="A364">
        <v>363</v>
      </c>
      <c r="B364" s="1">
        <v>45831.427685185183</v>
      </c>
      <c r="C364" s="1">
        <v>45831.437777777777</v>
      </c>
      <c r="D364" s="39" t="s">
        <v>2927</v>
      </c>
      <c r="E364" s="39" t="s">
        <v>2928</v>
      </c>
      <c r="F364" s="39" t="s">
        <v>2928</v>
      </c>
      <c r="G364">
        <v>5</v>
      </c>
      <c r="H364">
        <v>29</v>
      </c>
      <c r="I364" s="39" t="s">
        <v>14040</v>
      </c>
      <c r="J364" s="39" t="s">
        <v>14714</v>
      </c>
      <c r="K364" s="39" t="s">
        <v>14715</v>
      </c>
      <c r="L364" s="39" t="s">
        <v>14716</v>
      </c>
      <c r="M364" s="39" t="s">
        <v>12804</v>
      </c>
      <c r="N364" s="39" t="s">
        <v>14717</v>
      </c>
      <c r="O364" s="39" t="s">
        <v>12959</v>
      </c>
      <c r="P364" s="39" t="s">
        <v>14718</v>
      </c>
      <c r="Q364" s="39" t="s">
        <v>12811</v>
      </c>
      <c r="R364" s="39" t="s">
        <v>12809</v>
      </c>
      <c r="S364" s="39" t="s">
        <v>12810</v>
      </c>
      <c r="T364" s="39" t="s">
        <v>12811</v>
      </c>
    </row>
    <row r="365" spans="1:20" x14ac:dyDescent="0.3">
      <c r="A365">
        <v>364</v>
      </c>
      <c r="B365" s="1">
        <v>45831.617523148147</v>
      </c>
      <c r="C365" s="1">
        <v>45831.624606481484</v>
      </c>
      <c r="D365" s="39" t="s">
        <v>3715</v>
      </c>
      <c r="E365" s="39" t="s">
        <v>3716</v>
      </c>
      <c r="F365" s="39" t="s">
        <v>14719</v>
      </c>
      <c r="G365">
        <v>8</v>
      </c>
      <c r="H365">
        <v>14</v>
      </c>
      <c r="I365" s="39" t="s">
        <v>13311</v>
      </c>
      <c r="J365" s="39" t="s">
        <v>14720</v>
      </c>
      <c r="K365" s="39" t="s">
        <v>12921</v>
      </c>
      <c r="L365" s="39" t="s">
        <v>13303</v>
      </c>
      <c r="M365" s="39" t="s">
        <v>12804</v>
      </c>
      <c r="N365" s="39" t="s">
        <v>14721</v>
      </c>
      <c r="O365" s="39" t="s">
        <v>14722</v>
      </c>
      <c r="P365" s="39" t="s">
        <v>12980</v>
      </c>
      <c r="Q365" s="39" t="s">
        <v>12808</v>
      </c>
      <c r="R365" s="39" t="s">
        <v>12809</v>
      </c>
      <c r="S365" s="39" t="s">
        <v>12810</v>
      </c>
      <c r="T365" s="39" t="s">
        <v>12811</v>
      </c>
    </row>
    <row r="366" spans="1:20" x14ac:dyDescent="0.3">
      <c r="A366">
        <v>365</v>
      </c>
      <c r="B366" s="1">
        <v>45831.615381944444</v>
      </c>
      <c r="C366" s="1">
        <v>45831.625393518516</v>
      </c>
      <c r="D366" s="39" t="s">
        <v>3792</v>
      </c>
      <c r="E366" s="39" t="s">
        <v>3793</v>
      </c>
      <c r="F366" s="39" t="s">
        <v>3793</v>
      </c>
      <c r="G366">
        <v>8</v>
      </c>
      <c r="H366">
        <v>17</v>
      </c>
      <c r="I366" s="39" t="s">
        <v>14723</v>
      </c>
      <c r="J366" s="39" t="s">
        <v>14724</v>
      </c>
      <c r="K366" s="39" t="s">
        <v>14725</v>
      </c>
      <c r="L366" s="39" t="s">
        <v>14726</v>
      </c>
      <c r="M366" s="39" t="s">
        <v>12804</v>
      </c>
      <c r="N366" s="39" t="s">
        <v>14727</v>
      </c>
      <c r="O366" s="39" t="s">
        <v>13016</v>
      </c>
      <c r="P366" s="39" t="s">
        <v>12980</v>
      </c>
      <c r="Q366" s="39" t="s">
        <v>12808</v>
      </c>
      <c r="R366" s="39" t="s">
        <v>12809</v>
      </c>
      <c r="S366" s="39" t="s">
        <v>12810</v>
      </c>
      <c r="T366" s="39" t="s">
        <v>12811</v>
      </c>
    </row>
    <row r="367" spans="1:20" x14ac:dyDescent="0.3">
      <c r="A367">
        <v>366</v>
      </c>
      <c r="B367" s="1">
        <v>45831.630462962959</v>
      </c>
      <c r="C367" s="1">
        <v>45831.631967592592</v>
      </c>
      <c r="D367" s="39" t="s">
        <v>3688</v>
      </c>
      <c r="E367" s="39" t="s">
        <v>3689</v>
      </c>
      <c r="F367" s="39" t="s">
        <v>3689</v>
      </c>
      <c r="G367">
        <v>8</v>
      </c>
      <c r="H367">
        <v>20</v>
      </c>
      <c r="I367" s="39" t="s">
        <v>14728</v>
      </c>
      <c r="J367" s="39" t="s">
        <v>14729</v>
      </c>
      <c r="K367" s="39" t="s">
        <v>14730</v>
      </c>
      <c r="L367" s="39" t="s">
        <v>14731</v>
      </c>
      <c r="M367" s="39" t="s">
        <v>12804</v>
      </c>
      <c r="N367" s="39" t="s">
        <v>14732</v>
      </c>
      <c r="O367" s="39" t="s">
        <v>14733</v>
      </c>
      <c r="P367" s="39" t="s">
        <v>12873</v>
      </c>
      <c r="Q367" s="39" t="s">
        <v>12808</v>
      </c>
      <c r="R367" s="39" t="s">
        <v>12809</v>
      </c>
      <c r="S367" s="39" t="s">
        <v>12810</v>
      </c>
      <c r="T367" s="39" t="s">
        <v>12811</v>
      </c>
    </row>
    <row r="368" spans="1:20" x14ac:dyDescent="0.3">
      <c r="A368">
        <v>367</v>
      </c>
      <c r="B368" s="1">
        <v>45831.634548611109</v>
      </c>
      <c r="C368" s="1">
        <v>45831.637418981481</v>
      </c>
      <c r="D368" s="39" t="s">
        <v>3755</v>
      </c>
      <c r="E368" s="39" t="s">
        <v>3756</v>
      </c>
      <c r="F368" s="39" t="s">
        <v>3756</v>
      </c>
      <c r="G368">
        <v>8</v>
      </c>
      <c r="H368">
        <v>18</v>
      </c>
      <c r="I368" s="39" t="s">
        <v>14734</v>
      </c>
      <c r="J368" s="39" t="s">
        <v>14735</v>
      </c>
      <c r="K368" s="39" t="s">
        <v>14736</v>
      </c>
      <c r="L368" s="39" t="s">
        <v>14737</v>
      </c>
      <c r="M368" s="39" t="s">
        <v>12804</v>
      </c>
      <c r="N368" s="39" t="s">
        <v>14738</v>
      </c>
      <c r="O368" s="39" t="s">
        <v>13016</v>
      </c>
      <c r="P368" s="39" t="s">
        <v>12980</v>
      </c>
      <c r="Q368" s="39" t="s">
        <v>12808</v>
      </c>
      <c r="R368" s="39" t="s">
        <v>12809</v>
      </c>
      <c r="S368" s="39" t="s">
        <v>12810</v>
      </c>
      <c r="T368" s="39" t="s">
        <v>12811</v>
      </c>
    </row>
    <row r="369" spans="1:20" x14ac:dyDescent="0.3">
      <c r="A369">
        <v>368</v>
      </c>
      <c r="B369" s="1">
        <v>45831.638784722221</v>
      </c>
      <c r="C369" s="1">
        <v>45831.644293981481</v>
      </c>
      <c r="D369" s="39" t="s">
        <v>4524</v>
      </c>
      <c r="E369" s="39" t="s">
        <v>4525</v>
      </c>
      <c r="F369" s="39" t="s">
        <v>14739</v>
      </c>
      <c r="G369">
        <v>6</v>
      </c>
      <c r="H369">
        <v>30</v>
      </c>
      <c r="I369" s="39" t="s">
        <v>13311</v>
      </c>
      <c r="J369" s="39" t="s">
        <v>14740</v>
      </c>
      <c r="K369" s="39" t="s">
        <v>14741</v>
      </c>
      <c r="L369" s="39" t="s">
        <v>14742</v>
      </c>
      <c r="M369" s="39" t="s">
        <v>12927</v>
      </c>
      <c r="N369" s="39" t="s">
        <v>14743</v>
      </c>
      <c r="O369" s="39" t="s">
        <v>13145</v>
      </c>
      <c r="P369" s="39" t="s">
        <v>14668</v>
      </c>
      <c r="Q369" s="39" t="s">
        <v>12808</v>
      </c>
      <c r="R369" s="39" t="s">
        <v>12810</v>
      </c>
      <c r="S369" s="39" t="s">
        <v>12809</v>
      </c>
      <c r="T369" s="39" t="s">
        <v>12811</v>
      </c>
    </row>
    <row r="370" spans="1:20" x14ac:dyDescent="0.3">
      <c r="A370">
        <v>369</v>
      </c>
      <c r="B370" s="1">
        <v>45831.645104166666</v>
      </c>
      <c r="C370" s="1">
        <v>45831.649375000001</v>
      </c>
      <c r="D370" s="39" t="s">
        <v>3739</v>
      </c>
      <c r="E370" s="39" t="s">
        <v>3740</v>
      </c>
      <c r="F370" s="39" t="s">
        <v>14744</v>
      </c>
      <c r="G370">
        <v>8</v>
      </c>
      <c r="H370">
        <v>15</v>
      </c>
      <c r="I370" s="39" t="s">
        <v>14745</v>
      </c>
      <c r="J370" s="39" t="s">
        <v>14724</v>
      </c>
      <c r="K370" s="39" t="s">
        <v>14746</v>
      </c>
      <c r="L370" s="39" t="s">
        <v>14747</v>
      </c>
      <c r="M370" s="39" t="s">
        <v>12804</v>
      </c>
      <c r="N370" s="39" t="s">
        <v>14748</v>
      </c>
      <c r="O370" s="39" t="s">
        <v>13016</v>
      </c>
      <c r="P370" s="39" t="s">
        <v>12980</v>
      </c>
      <c r="Q370" s="39" t="s">
        <v>12808</v>
      </c>
      <c r="R370" s="39" t="s">
        <v>12809</v>
      </c>
      <c r="S370" s="39" t="s">
        <v>12810</v>
      </c>
      <c r="T370" s="39" t="s">
        <v>12811</v>
      </c>
    </row>
    <row r="371" spans="1:20" x14ac:dyDescent="0.3">
      <c r="A371">
        <v>370</v>
      </c>
      <c r="B371" s="1">
        <v>45831.757094907407</v>
      </c>
      <c r="C371" s="1">
        <v>45831.76525462963</v>
      </c>
      <c r="D371" s="39" t="s">
        <v>3592</v>
      </c>
      <c r="E371" s="39" t="s">
        <v>3593</v>
      </c>
      <c r="F371" s="39" t="s">
        <v>3593</v>
      </c>
      <c r="G371">
        <v>8</v>
      </c>
      <c r="H371">
        <v>21</v>
      </c>
      <c r="I371" s="39" t="s">
        <v>14749</v>
      </c>
      <c r="J371" s="39" t="s">
        <v>14750</v>
      </c>
      <c r="K371" s="39" t="s">
        <v>14741</v>
      </c>
      <c r="L371" s="39" t="s">
        <v>13105</v>
      </c>
      <c r="M371" s="39" t="s">
        <v>12804</v>
      </c>
      <c r="N371" s="39" t="s">
        <v>14751</v>
      </c>
      <c r="O371" s="39" t="s">
        <v>14752</v>
      </c>
      <c r="P371" s="39" t="s">
        <v>14753</v>
      </c>
      <c r="Q371" s="39" t="s">
        <v>12808</v>
      </c>
      <c r="R371" s="39" t="s">
        <v>12809</v>
      </c>
      <c r="S371" s="39" t="s">
        <v>12810</v>
      </c>
      <c r="T371" s="39" t="s">
        <v>12852</v>
      </c>
    </row>
    <row r="372" spans="1:20" x14ac:dyDescent="0.3">
      <c r="A372">
        <v>371</v>
      </c>
      <c r="B372" s="1">
        <v>45831.790393518517</v>
      </c>
      <c r="C372" s="1">
        <v>45831.8044212963</v>
      </c>
      <c r="D372" s="39" t="s">
        <v>3639</v>
      </c>
      <c r="E372" s="39" t="s">
        <v>3640</v>
      </c>
      <c r="F372" s="39" t="s">
        <v>3640</v>
      </c>
      <c r="G372">
        <v>8</v>
      </c>
      <c r="H372">
        <v>34</v>
      </c>
      <c r="I372" s="39" t="s">
        <v>7401</v>
      </c>
      <c r="J372" s="39" t="s">
        <v>14754</v>
      </c>
      <c r="K372" s="39" t="s">
        <v>14755</v>
      </c>
      <c r="L372" s="39" t="s">
        <v>14756</v>
      </c>
      <c r="M372" s="39" t="s">
        <v>12804</v>
      </c>
      <c r="N372" s="39" t="s">
        <v>14757</v>
      </c>
      <c r="O372" s="39" t="s">
        <v>14758</v>
      </c>
      <c r="P372" s="39" t="s">
        <v>14759</v>
      </c>
      <c r="Q372" s="39" t="s">
        <v>12808</v>
      </c>
      <c r="R372" s="39" t="s">
        <v>12809</v>
      </c>
      <c r="S372" s="39" t="s">
        <v>12810</v>
      </c>
      <c r="T372" s="39" t="s">
        <v>12811</v>
      </c>
    </row>
    <row r="373" spans="1:20" x14ac:dyDescent="0.3">
      <c r="A373">
        <v>372</v>
      </c>
      <c r="B373" s="1">
        <v>45831.789861111109</v>
      </c>
      <c r="C373" s="1">
        <v>45831.804479166669</v>
      </c>
      <c r="D373" s="39" t="s">
        <v>3659</v>
      </c>
      <c r="E373" s="39" t="s">
        <v>3660</v>
      </c>
      <c r="F373" s="39" t="s">
        <v>3660</v>
      </c>
      <c r="G373">
        <v>8</v>
      </c>
      <c r="H373">
        <v>36</v>
      </c>
      <c r="I373" s="39" t="s">
        <v>7401</v>
      </c>
      <c r="J373" s="39" t="s">
        <v>14760</v>
      </c>
      <c r="K373" s="39" t="s">
        <v>14761</v>
      </c>
      <c r="L373" s="39" t="s">
        <v>14762</v>
      </c>
      <c r="M373" s="39" t="s">
        <v>12804</v>
      </c>
      <c r="N373" s="39" t="s">
        <v>14763</v>
      </c>
      <c r="O373" s="39" t="s">
        <v>13145</v>
      </c>
      <c r="P373" s="39" t="s">
        <v>14764</v>
      </c>
      <c r="Q373" s="39" t="s">
        <v>12808</v>
      </c>
      <c r="R373" s="39" t="s">
        <v>12809</v>
      </c>
      <c r="S373" s="39" t="s">
        <v>12810</v>
      </c>
      <c r="T373" s="39" t="s">
        <v>12811</v>
      </c>
    </row>
    <row r="374" spans="1:20" x14ac:dyDescent="0.3">
      <c r="A374">
        <v>373</v>
      </c>
      <c r="B374" s="1">
        <v>45831.88858796296</v>
      </c>
      <c r="C374" s="1">
        <v>45831.893761574072</v>
      </c>
      <c r="D374" s="39" t="s">
        <v>3433</v>
      </c>
      <c r="E374" s="39" t="s">
        <v>3434</v>
      </c>
      <c r="F374" s="39" t="s">
        <v>3434</v>
      </c>
      <c r="G374">
        <v>8</v>
      </c>
      <c r="H374">
        <v>7</v>
      </c>
      <c r="I374" s="39" t="s">
        <v>14765</v>
      </c>
      <c r="J374" s="39" t="s">
        <v>14750</v>
      </c>
      <c r="K374" s="39" t="s">
        <v>14766</v>
      </c>
      <c r="L374" s="39" t="s">
        <v>14767</v>
      </c>
      <c r="M374" s="39" t="s">
        <v>12804</v>
      </c>
      <c r="N374" s="39" t="s">
        <v>14768</v>
      </c>
      <c r="O374" s="39" t="s">
        <v>12979</v>
      </c>
      <c r="P374" s="39" t="s">
        <v>14769</v>
      </c>
      <c r="Q374" s="39" t="s">
        <v>12852</v>
      </c>
      <c r="R374" s="39" t="s">
        <v>12809</v>
      </c>
      <c r="S374" s="39" t="s">
        <v>12810</v>
      </c>
      <c r="T374" s="39" t="s">
        <v>12811</v>
      </c>
    </row>
    <row r="375" spans="1:20" x14ac:dyDescent="0.3">
      <c r="A375">
        <v>374</v>
      </c>
      <c r="B375" s="1">
        <v>45831.891875000001</v>
      </c>
      <c r="C375" s="1">
        <v>45831.901377314818</v>
      </c>
      <c r="D375" s="39" t="s">
        <v>2982</v>
      </c>
      <c r="E375" s="39" t="s">
        <v>2983</v>
      </c>
      <c r="F375" s="39" t="s">
        <v>2983</v>
      </c>
      <c r="G375">
        <v>5</v>
      </c>
      <c r="H375">
        <v>7</v>
      </c>
      <c r="I375" s="39" t="s">
        <v>14770</v>
      </c>
      <c r="J375" s="39" t="s">
        <v>14771</v>
      </c>
      <c r="K375" s="39" t="s">
        <v>14772</v>
      </c>
      <c r="L375" s="39" t="s">
        <v>14773</v>
      </c>
      <c r="M375" s="39" t="s">
        <v>12927</v>
      </c>
      <c r="N375" s="39" t="s">
        <v>14774</v>
      </c>
      <c r="O375" s="39" t="s">
        <v>14775</v>
      </c>
      <c r="P375" s="39" t="s">
        <v>14776</v>
      </c>
      <c r="Q375" s="39" t="s">
        <v>12808</v>
      </c>
      <c r="R375" s="39" t="s">
        <v>12852</v>
      </c>
      <c r="S375" s="39" t="s">
        <v>12852</v>
      </c>
      <c r="T375" s="39" t="s">
        <v>12811</v>
      </c>
    </row>
    <row r="376" spans="1:20" x14ac:dyDescent="0.3">
      <c r="A376">
        <v>375</v>
      </c>
      <c r="B376" s="1">
        <v>45831.891319444447</v>
      </c>
      <c r="C376" s="1">
        <v>45831.901932870373</v>
      </c>
      <c r="D376" s="39" t="s">
        <v>3481</v>
      </c>
      <c r="E376" s="39" t="s">
        <v>3482</v>
      </c>
      <c r="F376" s="39" t="s">
        <v>3482</v>
      </c>
      <c r="G376">
        <v>8</v>
      </c>
      <c r="H376">
        <v>5</v>
      </c>
      <c r="I376" s="39" t="s">
        <v>13268</v>
      </c>
      <c r="J376" s="39" t="s">
        <v>14777</v>
      </c>
      <c r="K376" s="39" t="s">
        <v>14778</v>
      </c>
      <c r="L376" s="39" t="s">
        <v>14779</v>
      </c>
      <c r="M376" s="39" t="s">
        <v>12804</v>
      </c>
      <c r="N376" s="39" t="s">
        <v>14780</v>
      </c>
      <c r="O376" s="39" t="s">
        <v>14781</v>
      </c>
      <c r="P376" s="39" t="s">
        <v>13305</v>
      </c>
      <c r="Q376" s="39" t="s">
        <v>12808</v>
      </c>
      <c r="R376" s="39" t="s">
        <v>12810</v>
      </c>
      <c r="S376" s="39" t="s">
        <v>12810</v>
      </c>
      <c r="T376" s="39" t="s">
        <v>12811</v>
      </c>
    </row>
    <row r="377" spans="1:20" x14ac:dyDescent="0.3">
      <c r="A377">
        <v>376</v>
      </c>
      <c r="B377" s="1">
        <v>45832.259571759256</v>
      </c>
      <c r="C377" s="1">
        <v>45832.270636574074</v>
      </c>
      <c r="D377" s="39" t="s">
        <v>3551</v>
      </c>
      <c r="E377" s="39" t="s">
        <v>3552</v>
      </c>
      <c r="F377" s="39" t="s">
        <v>3553</v>
      </c>
      <c r="G377">
        <v>8</v>
      </c>
      <c r="H377">
        <v>39</v>
      </c>
      <c r="I377" s="39" t="s">
        <v>14395</v>
      </c>
      <c r="J377" s="39" t="s">
        <v>14782</v>
      </c>
      <c r="K377" s="39" t="s">
        <v>14783</v>
      </c>
      <c r="L377" s="39" t="s">
        <v>14784</v>
      </c>
      <c r="M377" s="39" t="s">
        <v>12804</v>
      </c>
      <c r="N377" s="39" t="s">
        <v>13028</v>
      </c>
      <c r="O377" s="39" t="s">
        <v>13791</v>
      </c>
      <c r="P377" s="39" t="s">
        <v>12980</v>
      </c>
      <c r="Q377" s="39" t="s">
        <v>12808</v>
      </c>
      <c r="R377" s="39" t="s">
        <v>12809</v>
      </c>
      <c r="S377" s="39" t="s">
        <v>12809</v>
      </c>
      <c r="T377" s="39" t="s">
        <v>12811</v>
      </c>
    </row>
    <row r="378" spans="1:20" x14ac:dyDescent="0.3">
      <c r="A378">
        <v>377</v>
      </c>
      <c r="B378" s="1">
        <v>45832.367974537039</v>
      </c>
      <c r="C378" s="1">
        <v>45832.372650462959</v>
      </c>
      <c r="D378" s="39" t="s">
        <v>3624</v>
      </c>
      <c r="E378" s="39" t="s">
        <v>3625</v>
      </c>
      <c r="F378" s="39" t="s">
        <v>3625</v>
      </c>
      <c r="G378">
        <v>8</v>
      </c>
      <c r="H378">
        <v>24</v>
      </c>
      <c r="I378" s="39" t="s">
        <v>14785</v>
      </c>
      <c r="J378" s="39" t="s">
        <v>14786</v>
      </c>
      <c r="K378" s="39" t="s">
        <v>14741</v>
      </c>
      <c r="L378" s="39" t="s">
        <v>14767</v>
      </c>
      <c r="M378" s="39" t="s">
        <v>12804</v>
      </c>
      <c r="N378" s="39" t="s">
        <v>14787</v>
      </c>
      <c r="O378" s="39" t="s">
        <v>14788</v>
      </c>
      <c r="P378" s="39" t="s">
        <v>14769</v>
      </c>
      <c r="Q378" s="39" t="s">
        <v>12811</v>
      </c>
      <c r="R378" s="39" t="s">
        <v>12810</v>
      </c>
      <c r="S378" s="39" t="s">
        <v>12809</v>
      </c>
      <c r="T378" s="39" t="s">
        <v>12852</v>
      </c>
    </row>
    <row r="379" spans="1:20" x14ac:dyDescent="0.3">
      <c r="A379">
        <v>378</v>
      </c>
      <c r="B379" s="1">
        <v>45832.373379629629</v>
      </c>
      <c r="C379" s="1">
        <v>45832.377233796295</v>
      </c>
      <c r="D379" s="39" t="s">
        <v>3511</v>
      </c>
      <c r="E379" s="39" t="s">
        <v>3512</v>
      </c>
      <c r="F379" s="39" t="s">
        <v>12121</v>
      </c>
      <c r="G379">
        <v>8</v>
      </c>
      <c r="H379">
        <v>16</v>
      </c>
      <c r="I379" s="39" t="s">
        <v>14789</v>
      </c>
      <c r="J379" s="39" t="s">
        <v>14790</v>
      </c>
      <c r="K379" s="39" t="s">
        <v>14791</v>
      </c>
      <c r="L379" s="39" t="s">
        <v>14792</v>
      </c>
      <c r="M379" s="39" t="s">
        <v>12804</v>
      </c>
      <c r="N379" s="39" t="s">
        <v>14793</v>
      </c>
      <c r="O379" s="39" t="s">
        <v>14794</v>
      </c>
      <c r="P379" s="39" t="s">
        <v>14795</v>
      </c>
      <c r="Q379" s="39" t="s">
        <v>12852</v>
      </c>
      <c r="R379" s="39" t="s">
        <v>12809</v>
      </c>
      <c r="S379" s="39" t="s">
        <v>12810</v>
      </c>
      <c r="T379" s="39" t="s">
        <v>12811</v>
      </c>
    </row>
    <row r="380" spans="1:20" x14ac:dyDescent="0.3">
      <c r="A380">
        <v>379</v>
      </c>
      <c r="B380" s="1">
        <v>45832.379340277781</v>
      </c>
      <c r="C380" s="1">
        <v>45832.38921296296</v>
      </c>
      <c r="D380" s="39" t="s">
        <v>3630</v>
      </c>
      <c r="E380" s="39" t="s">
        <v>3631</v>
      </c>
      <c r="F380" s="39" t="s">
        <v>3631</v>
      </c>
      <c r="G380">
        <v>8</v>
      </c>
      <c r="H380">
        <v>23</v>
      </c>
      <c r="I380" s="39" t="s">
        <v>14785</v>
      </c>
      <c r="J380" s="39" t="s">
        <v>14796</v>
      </c>
      <c r="K380" s="39" t="s">
        <v>14797</v>
      </c>
      <c r="L380" s="39" t="s">
        <v>14798</v>
      </c>
      <c r="M380" s="39" t="s">
        <v>12804</v>
      </c>
      <c r="N380" s="39" t="s">
        <v>14799</v>
      </c>
      <c r="O380" s="39" t="s">
        <v>12806</v>
      </c>
      <c r="P380" s="39" t="s">
        <v>14800</v>
      </c>
      <c r="Q380" s="39" t="s">
        <v>12811</v>
      </c>
      <c r="R380" s="39" t="s">
        <v>12809</v>
      </c>
      <c r="S380" s="39" t="s">
        <v>12810</v>
      </c>
      <c r="T380" s="39" t="s">
        <v>12852</v>
      </c>
    </row>
    <row r="381" spans="1:20" x14ac:dyDescent="0.3">
      <c r="A381">
        <v>380</v>
      </c>
      <c r="B381" s="1">
        <v>45832.392650462964</v>
      </c>
      <c r="C381" s="1">
        <v>45832.396238425928</v>
      </c>
      <c r="D381" s="39" t="s">
        <v>3599</v>
      </c>
      <c r="E381" s="39" t="s">
        <v>3600</v>
      </c>
      <c r="F381" s="39" t="s">
        <v>3600</v>
      </c>
      <c r="G381">
        <v>8</v>
      </c>
      <c r="H381">
        <v>22</v>
      </c>
      <c r="I381" s="39" t="s">
        <v>14785</v>
      </c>
      <c r="J381" s="39" t="s">
        <v>14801</v>
      </c>
      <c r="K381" s="39" t="s">
        <v>14802</v>
      </c>
      <c r="L381" s="39" t="s">
        <v>14803</v>
      </c>
      <c r="M381" s="39" t="s">
        <v>12804</v>
      </c>
      <c r="N381" s="39" t="s">
        <v>14804</v>
      </c>
      <c r="O381" s="39" t="s">
        <v>14805</v>
      </c>
      <c r="P381" s="39" t="s">
        <v>14806</v>
      </c>
      <c r="Q381" s="39" t="s">
        <v>12811</v>
      </c>
      <c r="R381" s="39" t="s">
        <v>12810</v>
      </c>
      <c r="S381" s="39" t="s">
        <v>12809</v>
      </c>
      <c r="T381" s="39" t="s">
        <v>12852</v>
      </c>
    </row>
    <row r="382" spans="1:20" x14ac:dyDescent="0.3">
      <c r="A382">
        <v>381</v>
      </c>
      <c r="B382" s="1">
        <v>45832.487986111111</v>
      </c>
      <c r="C382" s="1">
        <v>45832.492002314815</v>
      </c>
      <c r="D382" s="39" t="s">
        <v>3490</v>
      </c>
      <c r="E382" s="39" t="s">
        <v>3491</v>
      </c>
      <c r="F382" s="39" t="s">
        <v>3491</v>
      </c>
      <c r="G382">
        <v>8</v>
      </c>
      <c r="H382">
        <v>29</v>
      </c>
      <c r="I382" s="39" t="s">
        <v>13206</v>
      </c>
      <c r="J382" s="39" t="s">
        <v>14777</v>
      </c>
      <c r="K382" s="39" t="s">
        <v>14741</v>
      </c>
      <c r="L382" s="39" t="s">
        <v>14807</v>
      </c>
      <c r="M382" s="39" t="s">
        <v>12804</v>
      </c>
      <c r="N382" s="39" t="s">
        <v>14808</v>
      </c>
      <c r="O382" s="39" t="s">
        <v>14809</v>
      </c>
      <c r="P382" s="39" t="s">
        <v>14769</v>
      </c>
      <c r="Q382" s="39" t="s">
        <v>12811</v>
      </c>
      <c r="R382" s="39" t="s">
        <v>12809</v>
      </c>
      <c r="S382" s="39" t="s">
        <v>12810</v>
      </c>
      <c r="T382" s="39" t="s">
        <v>12811</v>
      </c>
    </row>
    <row r="383" spans="1:20" x14ac:dyDescent="0.3">
      <c r="A383">
        <v>382</v>
      </c>
      <c r="B383" s="1">
        <v>45832.48673611111</v>
      </c>
      <c r="C383" s="1">
        <v>45832.492013888892</v>
      </c>
      <c r="D383" s="39" t="s">
        <v>3540</v>
      </c>
      <c r="E383" s="39" t="s">
        <v>3541</v>
      </c>
      <c r="F383" s="39" t="s">
        <v>3542</v>
      </c>
      <c r="G383">
        <v>8</v>
      </c>
      <c r="H383">
        <v>30</v>
      </c>
      <c r="I383" s="39" t="s">
        <v>13206</v>
      </c>
      <c r="J383" s="39" t="s">
        <v>14810</v>
      </c>
      <c r="K383" s="39" t="s">
        <v>14811</v>
      </c>
      <c r="L383" s="39" t="s">
        <v>14812</v>
      </c>
      <c r="M383" s="39" t="s">
        <v>12804</v>
      </c>
      <c r="N383" s="39" t="s">
        <v>13322</v>
      </c>
      <c r="O383" s="39" t="s">
        <v>14813</v>
      </c>
      <c r="P383" s="39" t="s">
        <v>13375</v>
      </c>
      <c r="Q383" s="39" t="s">
        <v>12811</v>
      </c>
      <c r="R383" s="39" t="s">
        <v>12809</v>
      </c>
      <c r="S383" s="39" t="s">
        <v>12810</v>
      </c>
      <c r="T383" s="39" t="s">
        <v>12811</v>
      </c>
    </row>
    <row r="384" spans="1:20" x14ac:dyDescent="0.3">
      <c r="A384">
        <v>383</v>
      </c>
      <c r="B384" s="1">
        <v>45832.50608796296</v>
      </c>
      <c r="C384" s="1">
        <v>45832.511134259257</v>
      </c>
      <c r="D384" s="39" t="s">
        <v>3501</v>
      </c>
      <c r="E384" s="39" t="s">
        <v>3502</v>
      </c>
      <c r="F384" s="39" t="s">
        <v>3502</v>
      </c>
      <c r="G384">
        <v>8</v>
      </c>
      <c r="H384">
        <v>8</v>
      </c>
      <c r="I384" s="39" t="s">
        <v>7401</v>
      </c>
      <c r="J384" s="39" t="s">
        <v>14814</v>
      </c>
      <c r="K384" s="39" t="s">
        <v>14741</v>
      </c>
      <c r="L384" s="39" t="s">
        <v>14815</v>
      </c>
      <c r="M384" s="39" t="s">
        <v>12927</v>
      </c>
      <c r="N384" s="39" t="s">
        <v>14816</v>
      </c>
      <c r="O384" s="39" t="s">
        <v>14817</v>
      </c>
      <c r="P384" s="39" t="s">
        <v>14769</v>
      </c>
      <c r="Q384" s="39" t="s">
        <v>12811</v>
      </c>
      <c r="R384" s="39" t="s">
        <v>12809</v>
      </c>
      <c r="S384" s="39" t="s">
        <v>12810</v>
      </c>
      <c r="T384" s="39" t="s">
        <v>12810</v>
      </c>
    </row>
    <row r="385" spans="1:20" x14ac:dyDescent="0.3">
      <c r="A385">
        <v>384</v>
      </c>
      <c r="B385" s="1">
        <v>45832.510740740741</v>
      </c>
      <c r="C385" s="1">
        <v>45832.519537037035</v>
      </c>
      <c r="D385" s="39" t="s">
        <v>3520</v>
      </c>
      <c r="E385" s="39" t="s">
        <v>3521</v>
      </c>
      <c r="F385" s="39" t="s">
        <v>3521</v>
      </c>
      <c r="G385">
        <v>8</v>
      </c>
      <c r="H385">
        <v>6</v>
      </c>
      <c r="I385" s="39" t="s">
        <v>14818</v>
      </c>
      <c r="J385" s="39" t="s">
        <v>14819</v>
      </c>
      <c r="K385" s="39" t="s">
        <v>14820</v>
      </c>
      <c r="L385" s="39" t="s">
        <v>14821</v>
      </c>
      <c r="M385" s="39" t="s">
        <v>12804</v>
      </c>
      <c r="N385" s="39" t="s">
        <v>14822</v>
      </c>
      <c r="O385" s="39" t="s">
        <v>14823</v>
      </c>
      <c r="P385" s="39" t="s">
        <v>14824</v>
      </c>
      <c r="Q385" s="39" t="s">
        <v>12808</v>
      </c>
      <c r="R385" s="39" t="s">
        <v>12809</v>
      </c>
      <c r="S385" s="39" t="s">
        <v>12810</v>
      </c>
      <c r="T385" s="39" t="s">
        <v>12852</v>
      </c>
    </row>
    <row r="386" spans="1:20" x14ac:dyDescent="0.3">
      <c r="A386">
        <v>385</v>
      </c>
      <c r="B386" s="1">
        <v>45832.51871527778</v>
      </c>
      <c r="C386" s="1">
        <v>45832.527881944443</v>
      </c>
      <c r="D386" s="39" t="s">
        <v>3706</v>
      </c>
      <c r="E386" s="39" t="s">
        <v>3707</v>
      </c>
      <c r="F386" s="39" t="s">
        <v>3707</v>
      </c>
      <c r="G386">
        <v>8</v>
      </c>
      <c r="H386">
        <v>3</v>
      </c>
      <c r="I386" s="39" t="s">
        <v>14785</v>
      </c>
      <c r="J386" s="39" t="s">
        <v>14786</v>
      </c>
      <c r="K386" s="39" t="s">
        <v>14825</v>
      </c>
      <c r="L386" s="39" t="s">
        <v>14826</v>
      </c>
      <c r="M386" s="39" t="s">
        <v>12804</v>
      </c>
      <c r="N386" s="39" t="s">
        <v>14804</v>
      </c>
      <c r="O386" s="39" t="s">
        <v>12806</v>
      </c>
      <c r="P386" s="39" t="s">
        <v>14827</v>
      </c>
      <c r="Q386" s="39" t="s">
        <v>12811</v>
      </c>
      <c r="R386" s="39" t="s">
        <v>12810</v>
      </c>
      <c r="S386" s="39" t="s">
        <v>12809</v>
      </c>
      <c r="T386" s="39" t="s">
        <v>12852</v>
      </c>
    </row>
    <row r="387" spans="1:20" x14ac:dyDescent="0.3">
      <c r="A387">
        <v>386</v>
      </c>
      <c r="B387" s="1">
        <v>45837.462141203701</v>
      </c>
      <c r="C387" s="1">
        <v>45837.469733796293</v>
      </c>
      <c r="D387" s="39" t="s">
        <v>2759</v>
      </c>
      <c r="E387" s="39" t="s">
        <v>2760</v>
      </c>
      <c r="F387" s="39" t="s">
        <v>2760</v>
      </c>
      <c r="G387">
        <v>5</v>
      </c>
      <c r="H387">
        <v>28</v>
      </c>
      <c r="I387" s="39" t="s">
        <v>13930</v>
      </c>
      <c r="J387" s="39" t="s">
        <v>14828</v>
      </c>
      <c r="K387" s="39" t="s">
        <v>14829</v>
      </c>
      <c r="L387" s="39" t="s">
        <v>14830</v>
      </c>
      <c r="M387" s="39" t="s">
        <v>12804</v>
      </c>
      <c r="N387" s="39" t="s">
        <v>14831</v>
      </c>
      <c r="O387" s="39" t="s">
        <v>14832</v>
      </c>
      <c r="P387" s="39" t="s">
        <v>14833</v>
      </c>
      <c r="Q387" s="39" t="s">
        <v>12808</v>
      </c>
      <c r="R387" s="39" t="s">
        <v>12809</v>
      </c>
      <c r="S387" s="39" t="s">
        <v>12810</v>
      </c>
      <c r="T387" s="39" t="s">
        <v>12811</v>
      </c>
    </row>
    <row r="388" spans="1:20" x14ac:dyDescent="0.3">
      <c r="A388">
        <v>387</v>
      </c>
      <c r="B388" s="1">
        <v>45837.950844907406</v>
      </c>
      <c r="C388" s="1">
        <v>45837.969513888886</v>
      </c>
      <c r="D388" s="39" t="s">
        <v>2843</v>
      </c>
      <c r="E388" s="39" t="s">
        <v>2844</v>
      </c>
      <c r="F388" s="39" t="s">
        <v>2844</v>
      </c>
      <c r="G388">
        <v>5</v>
      </c>
      <c r="H388">
        <v>34</v>
      </c>
      <c r="I388" s="39" t="s">
        <v>14834</v>
      </c>
      <c r="J388" s="39" t="s">
        <v>14835</v>
      </c>
      <c r="K388" s="39" t="s">
        <v>14836</v>
      </c>
      <c r="L388" s="39" t="s">
        <v>14837</v>
      </c>
      <c r="M388" s="39" t="s">
        <v>12927</v>
      </c>
      <c r="N388" s="39" t="s">
        <v>14838</v>
      </c>
      <c r="O388" s="39" t="s">
        <v>14839</v>
      </c>
      <c r="P388" s="39" t="s">
        <v>14840</v>
      </c>
      <c r="Q388" s="39" t="s">
        <v>12810</v>
      </c>
      <c r="R388" s="39" t="s">
        <v>12809</v>
      </c>
      <c r="S388" s="39" t="s">
        <v>12810</v>
      </c>
      <c r="T388" s="39" t="s">
        <v>12811</v>
      </c>
    </row>
    <row r="389" spans="1:20" x14ac:dyDescent="0.3">
      <c r="A389">
        <v>388</v>
      </c>
      <c r="B389" s="1">
        <v>45838.951724537037</v>
      </c>
      <c r="C389" s="1">
        <v>45838.965277777781</v>
      </c>
      <c r="D389" s="39" t="s">
        <v>3473</v>
      </c>
      <c r="E389" s="39" t="s">
        <v>3474</v>
      </c>
      <c r="F389" s="39" t="s">
        <v>3474</v>
      </c>
      <c r="G389">
        <v>8</v>
      </c>
      <c r="H389">
        <v>9</v>
      </c>
      <c r="I389" s="39" t="s">
        <v>14841</v>
      </c>
      <c r="J389" s="39" t="s">
        <v>14842</v>
      </c>
      <c r="K389" s="39" t="s">
        <v>14843</v>
      </c>
      <c r="L389" s="39" t="s">
        <v>14077</v>
      </c>
      <c r="M389" s="39" t="s">
        <v>12804</v>
      </c>
      <c r="N389" s="39" t="s">
        <v>14844</v>
      </c>
      <c r="O389" s="39" t="s">
        <v>14845</v>
      </c>
      <c r="P389" s="39" t="s">
        <v>14846</v>
      </c>
      <c r="Q389" s="39" t="s">
        <v>12808</v>
      </c>
      <c r="R389" s="39" t="s">
        <v>12809</v>
      </c>
      <c r="S389" s="39" t="s">
        <v>12810</v>
      </c>
      <c r="T389" s="39" t="s">
        <v>12811</v>
      </c>
    </row>
    <row r="390" spans="1:20" x14ac:dyDescent="0.3">
      <c r="A390">
        <v>389</v>
      </c>
      <c r="B390" s="1">
        <v>45839.359351851854</v>
      </c>
      <c r="C390" s="1">
        <v>45839.369571759256</v>
      </c>
      <c r="D390" s="39" t="s">
        <v>3464</v>
      </c>
      <c r="E390" s="39" t="s">
        <v>3465</v>
      </c>
      <c r="F390" s="39" t="s">
        <v>3465</v>
      </c>
      <c r="G390">
        <v>8</v>
      </c>
      <c r="H390">
        <v>32</v>
      </c>
      <c r="I390" s="39" t="s">
        <v>14847</v>
      </c>
      <c r="J390" s="39" t="s">
        <v>14848</v>
      </c>
      <c r="K390" s="39" t="s">
        <v>14849</v>
      </c>
      <c r="L390" s="39" t="s">
        <v>14850</v>
      </c>
      <c r="M390" s="39" t="s">
        <v>12804</v>
      </c>
      <c r="N390" s="39" t="s">
        <v>14851</v>
      </c>
      <c r="O390" s="39" t="s">
        <v>14852</v>
      </c>
      <c r="P390" s="39" t="s">
        <v>14853</v>
      </c>
      <c r="Q390" s="39" t="s">
        <v>12852</v>
      </c>
      <c r="R390" s="39" t="s">
        <v>12809</v>
      </c>
      <c r="S390" s="39" t="s">
        <v>12809</v>
      </c>
      <c r="T390" s="39" t="s">
        <v>12811</v>
      </c>
    </row>
    <row r="391" spans="1:20" x14ac:dyDescent="0.3">
      <c r="A391">
        <v>390</v>
      </c>
      <c r="B391" s="1">
        <v>45840.785277777781</v>
      </c>
      <c r="C391" s="1">
        <v>45840.823761574073</v>
      </c>
      <c r="D391" s="39" t="s">
        <v>2749</v>
      </c>
      <c r="E391" s="39" t="s">
        <v>2750</v>
      </c>
      <c r="F391" s="39" t="s">
        <v>2750</v>
      </c>
      <c r="G391">
        <v>5</v>
      </c>
      <c r="H391">
        <v>35</v>
      </c>
      <c r="I391" s="39" t="s">
        <v>14854</v>
      </c>
      <c r="J391" s="39" t="s">
        <v>14855</v>
      </c>
      <c r="K391" s="39" t="s">
        <v>14856</v>
      </c>
      <c r="L391" s="39" t="s">
        <v>14857</v>
      </c>
      <c r="M391" s="39" t="s">
        <v>12804</v>
      </c>
      <c r="N391" s="39" t="s">
        <v>14858</v>
      </c>
      <c r="O391" s="39" t="s">
        <v>14859</v>
      </c>
      <c r="P391" s="39" t="s">
        <v>12980</v>
      </c>
      <c r="Q391" s="39" t="s">
        <v>12808</v>
      </c>
      <c r="R391" s="39" t="s">
        <v>12809</v>
      </c>
      <c r="S391" s="39" t="s">
        <v>12810</v>
      </c>
      <c r="T391" s="39" t="s">
        <v>12811</v>
      </c>
    </row>
    <row r="392" spans="1:20" x14ac:dyDescent="0.3">
      <c r="A392">
        <v>391</v>
      </c>
      <c r="B392" s="1">
        <v>45843.574652777781</v>
      </c>
      <c r="C392" s="1">
        <v>45843.585474537038</v>
      </c>
      <c r="D392" s="39" t="s">
        <v>2810</v>
      </c>
      <c r="E392" s="39" t="s">
        <v>2811</v>
      </c>
      <c r="F392" s="39" t="s">
        <v>14860</v>
      </c>
      <c r="G392">
        <v>5</v>
      </c>
      <c r="H392">
        <v>22</v>
      </c>
      <c r="I392" s="39" t="s">
        <v>14861</v>
      </c>
      <c r="J392" s="39" t="s">
        <v>14862</v>
      </c>
      <c r="K392" s="39" t="s">
        <v>14863</v>
      </c>
      <c r="L392" s="39" t="s">
        <v>14864</v>
      </c>
      <c r="M392" s="39" t="s">
        <v>12804</v>
      </c>
      <c r="N392" s="39" t="s">
        <v>14865</v>
      </c>
      <c r="O392" s="39" t="s">
        <v>14866</v>
      </c>
      <c r="P392" s="39" t="s">
        <v>13305</v>
      </c>
      <c r="Q392" s="39" t="s">
        <v>12808</v>
      </c>
      <c r="R392" s="39" t="s">
        <v>12809</v>
      </c>
      <c r="S392" s="39" t="s">
        <v>12810</v>
      </c>
      <c r="T392" s="39" t="s">
        <v>12811</v>
      </c>
    </row>
    <row r="393" spans="1:20" x14ac:dyDescent="0.3">
      <c r="A393">
        <v>392</v>
      </c>
      <c r="B393" s="1">
        <v>45844.001446759263</v>
      </c>
      <c r="C393" s="1">
        <v>45844.007986111108</v>
      </c>
      <c r="D393" s="39" t="s">
        <v>2829</v>
      </c>
      <c r="E393" s="39" t="s">
        <v>2830</v>
      </c>
      <c r="F393" s="39" t="s">
        <v>2830</v>
      </c>
      <c r="G393">
        <v>5</v>
      </c>
      <c r="H393">
        <v>23</v>
      </c>
      <c r="I393" s="39" t="s">
        <v>14867</v>
      </c>
      <c r="J393" s="39" t="s">
        <v>14868</v>
      </c>
      <c r="K393" s="39" t="s">
        <v>14869</v>
      </c>
      <c r="L393" s="39" t="s">
        <v>14870</v>
      </c>
      <c r="M393" s="39" t="s">
        <v>12804</v>
      </c>
      <c r="N393" s="39" t="s">
        <v>14871</v>
      </c>
      <c r="O393" s="39" t="s">
        <v>12952</v>
      </c>
      <c r="P393" s="39" t="s">
        <v>14872</v>
      </c>
      <c r="Q393" s="39" t="s">
        <v>12852</v>
      </c>
      <c r="R393" s="39" t="s">
        <v>12809</v>
      </c>
      <c r="S393" s="39" t="s">
        <v>12810</v>
      </c>
      <c r="T393" s="39" t="s">
        <v>12811</v>
      </c>
    </row>
    <row r="394" spans="1:20" x14ac:dyDescent="0.3">
      <c r="A394">
        <v>393</v>
      </c>
      <c r="B394" s="1">
        <v>45845.446550925924</v>
      </c>
      <c r="C394" s="1">
        <v>45845.455879629626</v>
      </c>
      <c r="D394" s="39" t="s">
        <v>2623</v>
      </c>
      <c r="E394" s="39" t="s">
        <v>2624</v>
      </c>
      <c r="F394" s="39" t="s">
        <v>2624</v>
      </c>
      <c r="G394">
        <v>5</v>
      </c>
      <c r="H394">
        <v>27</v>
      </c>
      <c r="I394" s="39" t="s">
        <v>14873</v>
      </c>
      <c r="J394" s="39" t="s">
        <v>14874</v>
      </c>
      <c r="K394" s="39" t="s">
        <v>14875</v>
      </c>
      <c r="L394" s="39" t="s">
        <v>14876</v>
      </c>
      <c r="M394" s="39" t="s">
        <v>13600</v>
      </c>
      <c r="N394" s="39" t="s">
        <v>14877</v>
      </c>
      <c r="O394" s="39" t="s">
        <v>14878</v>
      </c>
      <c r="P394" s="39" t="s">
        <v>14879</v>
      </c>
      <c r="Q394" s="39" t="s">
        <v>12808</v>
      </c>
      <c r="R394" s="39" t="s">
        <v>12809</v>
      </c>
      <c r="S394" s="39" t="s">
        <v>12852</v>
      </c>
      <c r="T394" s="39" t="s">
        <v>12811</v>
      </c>
    </row>
    <row r="395" spans="1:20" x14ac:dyDescent="0.3">
      <c r="A395">
        <v>394</v>
      </c>
      <c r="B395" s="1">
        <v>45846.579027777778</v>
      </c>
      <c r="C395" s="1">
        <v>45846.585347222222</v>
      </c>
      <c r="D395" s="39" t="s">
        <v>3528</v>
      </c>
      <c r="E395" s="39" t="s">
        <v>3529</v>
      </c>
      <c r="F395" s="39" t="s">
        <v>3530</v>
      </c>
      <c r="G395">
        <v>8</v>
      </c>
      <c r="H395">
        <v>13</v>
      </c>
      <c r="I395" s="39" t="s">
        <v>13311</v>
      </c>
      <c r="J395" s="39" t="s">
        <v>14880</v>
      </c>
      <c r="K395" s="39" t="s">
        <v>14881</v>
      </c>
      <c r="L395" s="39" t="s">
        <v>14882</v>
      </c>
      <c r="M395" s="39" t="s">
        <v>12804</v>
      </c>
      <c r="N395" s="39" t="s">
        <v>14883</v>
      </c>
      <c r="O395" s="39" t="s">
        <v>14884</v>
      </c>
      <c r="P395" s="39" t="s">
        <v>14885</v>
      </c>
      <c r="Q395" s="39" t="s">
        <v>12852</v>
      </c>
      <c r="R395" s="39" t="s">
        <v>12809</v>
      </c>
      <c r="S395" s="39" t="s">
        <v>12810</v>
      </c>
      <c r="T395" s="39" t="s">
        <v>12811</v>
      </c>
    </row>
    <row r="396" spans="1:20" x14ac:dyDescent="0.3">
      <c r="A396">
        <v>395</v>
      </c>
      <c r="B396" s="1">
        <v>45847.848009259258</v>
      </c>
      <c r="C396" s="1">
        <v>45847.866076388891</v>
      </c>
      <c r="D396" s="39" t="s">
        <v>3367</v>
      </c>
      <c r="E396" s="39" t="s">
        <v>3368</v>
      </c>
      <c r="F396" s="39" t="s">
        <v>3369</v>
      </c>
      <c r="G396">
        <v>3</v>
      </c>
      <c r="H396">
        <v>34</v>
      </c>
      <c r="I396" s="39" t="s">
        <v>12954</v>
      </c>
      <c r="J396" s="39" t="s">
        <v>14886</v>
      </c>
      <c r="K396" s="39" t="s">
        <v>14887</v>
      </c>
      <c r="L396" s="39" t="s">
        <v>14888</v>
      </c>
      <c r="M396" s="39" t="s">
        <v>12804</v>
      </c>
      <c r="N396" s="39" t="s">
        <v>14889</v>
      </c>
      <c r="O396" s="39" t="s">
        <v>12806</v>
      </c>
      <c r="P396" s="39" t="s">
        <v>12980</v>
      </c>
      <c r="Q396" s="39" t="s">
        <v>12808</v>
      </c>
      <c r="R396" s="39" t="s">
        <v>12809</v>
      </c>
      <c r="S396" s="39" t="s">
        <v>12810</v>
      </c>
      <c r="T396" s="39" t="s">
        <v>12811</v>
      </c>
    </row>
    <row r="397" spans="1:20" x14ac:dyDescent="0.3">
      <c r="A397">
        <v>396</v>
      </c>
      <c r="B397" s="1">
        <v>45847.877696759257</v>
      </c>
      <c r="C397" s="1">
        <v>45847.887523148151</v>
      </c>
      <c r="D397" s="39" t="s">
        <v>3227</v>
      </c>
      <c r="E397" s="39" t="s">
        <v>3228</v>
      </c>
      <c r="F397" s="39" t="s">
        <v>14890</v>
      </c>
      <c r="G397">
        <v>3</v>
      </c>
      <c r="H397">
        <v>32</v>
      </c>
      <c r="I397" s="39" t="s">
        <v>14891</v>
      </c>
      <c r="J397" s="39" t="s">
        <v>14892</v>
      </c>
      <c r="K397" s="39" t="s">
        <v>14893</v>
      </c>
      <c r="L397" s="39" t="s">
        <v>14894</v>
      </c>
      <c r="M397" s="39" t="s">
        <v>12927</v>
      </c>
      <c r="N397" s="39" t="s">
        <v>14895</v>
      </c>
      <c r="O397" s="39" t="s">
        <v>14896</v>
      </c>
      <c r="P397" s="39" t="s">
        <v>14897</v>
      </c>
      <c r="Q397" s="39" t="s">
        <v>12811</v>
      </c>
      <c r="R397" s="39" t="s">
        <v>12809</v>
      </c>
      <c r="S397" s="39" t="s">
        <v>12810</v>
      </c>
      <c r="T397" s="39" t="s">
        <v>12808</v>
      </c>
    </row>
    <row r="398" spans="1:20" x14ac:dyDescent="0.3">
      <c r="A398">
        <v>397</v>
      </c>
      <c r="B398" s="1">
        <v>45848.633506944447</v>
      </c>
      <c r="C398" s="1">
        <v>45848.647604166668</v>
      </c>
      <c r="D398" s="39" t="s">
        <v>7180</v>
      </c>
      <c r="E398" s="39" t="s">
        <v>7181</v>
      </c>
      <c r="F398" s="39" t="s">
        <v>7182</v>
      </c>
      <c r="G398">
        <v>14</v>
      </c>
      <c r="H398">
        <v>37</v>
      </c>
      <c r="I398" s="39" t="s">
        <v>14898</v>
      </c>
      <c r="J398" s="39" t="s">
        <v>14899</v>
      </c>
      <c r="K398" s="39" t="s">
        <v>14900</v>
      </c>
      <c r="L398" s="39" t="s">
        <v>13444</v>
      </c>
      <c r="M398" s="39" t="s">
        <v>12804</v>
      </c>
      <c r="N398" s="39" t="s">
        <v>14901</v>
      </c>
      <c r="O398" s="39" t="s">
        <v>13431</v>
      </c>
      <c r="P398" s="39" t="s">
        <v>14233</v>
      </c>
      <c r="Q398" s="39" t="s">
        <v>12808</v>
      </c>
      <c r="R398" s="39" t="s">
        <v>12809</v>
      </c>
      <c r="S398" s="39" t="s">
        <v>12810</v>
      </c>
      <c r="T398" s="39" t="s">
        <v>12811</v>
      </c>
    </row>
    <row r="399" spans="1:20" x14ac:dyDescent="0.3">
      <c r="A399">
        <v>398</v>
      </c>
      <c r="B399" s="1">
        <v>45848.700115740743</v>
      </c>
      <c r="C399" s="1">
        <v>45848.709965277776</v>
      </c>
      <c r="D399" s="39" t="s">
        <v>2900</v>
      </c>
      <c r="E399" s="39" t="s">
        <v>2901</v>
      </c>
      <c r="F399" s="39" t="s">
        <v>2901</v>
      </c>
      <c r="G399">
        <v>5</v>
      </c>
      <c r="H399">
        <v>24</v>
      </c>
      <c r="I399" s="39" t="s">
        <v>14902</v>
      </c>
      <c r="J399" s="39" t="s">
        <v>14903</v>
      </c>
      <c r="K399" s="39" t="s">
        <v>14904</v>
      </c>
      <c r="L399" s="39" t="s">
        <v>14905</v>
      </c>
      <c r="M399" s="39" t="s">
        <v>12804</v>
      </c>
      <c r="N399" s="39" t="s">
        <v>14906</v>
      </c>
      <c r="O399" s="39" t="s">
        <v>14907</v>
      </c>
      <c r="P399" s="39" t="s">
        <v>14908</v>
      </c>
      <c r="Q399" s="39" t="s">
        <v>12808</v>
      </c>
      <c r="R399" s="39" t="s">
        <v>12809</v>
      </c>
      <c r="S399" s="39" t="s">
        <v>12810</v>
      </c>
      <c r="T399" s="39" t="s">
        <v>12811</v>
      </c>
    </row>
    <row r="400" spans="1:20" x14ac:dyDescent="0.3">
      <c r="A400">
        <v>399</v>
      </c>
      <c r="B400" s="1">
        <v>45849.982916666668</v>
      </c>
      <c r="C400" s="1">
        <v>45849.986041666663</v>
      </c>
      <c r="D400" s="39" t="s">
        <v>2909</v>
      </c>
      <c r="E400" s="39" t="s">
        <v>2910</v>
      </c>
      <c r="F400" s="39" t="s">
        <v>2910</v>
      </c>
      <c r="G400">
        <v>5</v>
      </c>
      <c r="H400">
        <v>37</v>
      </c>
      <c r="I400" s="39" t="s">
        <v>7401</v>
      </c>
      <c r="J400" s="39" t="s">
        <v>14909</v>
      </c>
      <c r="K400" s="39" t="s">
        <v>14910</v>
      </c>
      <c r="L400" s="39" t="s">
        <v>13105</v>
      </c>
      <c r="M400" s="39" t="s">
        <v>12804</v>
      </c>
      <c r="N400" s="39" t="s">
        <v>14911</v>
      </c>
      <c r="O400" s="39" t="s">
        <v>14912</v>
      </c>
      <c r="P400" s="39" t="s">
        <v>14913</v>
      </c>
      <c r="Q400" s="39" t="s">
        <v>12808</v>
      </c>
      <c r="R400" s="39" t="s">
        <v>12809</v>
      </c>
      <c r="S400" s="39" t="s">
        <v>12810</v>
      </c>
      <c r="T400" s="39" t="s">
        <v>12811</v>
      </c>
    </row>
    <row r="401" spans="1:20" x14ac:dyDescent="0.3">
      <c r="A401">
        <v>400</v>
      </c>
      <c r="B401" s="1">
        <v>45851.439004629632</v>
      </c>
      <c r="C401" s="1">
        <v>45851.449687499997</v>
      </c>
      <c r="D401" s="39" t="s">
        <v>2247</v>
      </c>
      <c r="E401" s="39" t="s">
        <v>2248</v>
      </c>
      <c r="F401" s="39" t="s">
        <v>14914</v>
      </c>
      <c r="G401">
        <v>4</v>
      </c>
      <c r="H401">
        <v>35</v>
      </c>
      <c r="I401" s="39" t="s">
        <v>14915</v>
      </c>
      <c r="J401" s="39" t="s">
        <v>14916</v>
      </c>
      <c r="K401" s="39" t="s">
        <v>14917</v>
      </c>
      <c r="L401" s="39" t="s">
        <v>14918</v>
      </c>
      <c r="M401" s="39" t="s">
        <v>12804</v>
      </c>
      <c r="N401" s="39" t="s">
        <v>14919</v>
      </c>
      <c r="O401" s="39" t="s">
        <v>14920</v>
      </c>
      <c r="P401" s="39" t="s">
        <v>14921</v>
      </c>
      <c r="Q401" s="39" t="s">
        <v>12808</v>
      </c>
      <c r="R401" s="39" t="s">
        <v>12809</v>
      </c>
      <c r="S401" s="39" t="s">
        <v>12810</v>
      </c>
      <c r="T401" s="39" t="s">
        <v>12811</v>
      </c>
    </row>
    <row r="402" spans="1:20" x14ac:dyDescent="0.3">
      <c r="A402">
        <v>401</v>
      </c>
      <c r="B402" s="1">
        <v>45851.516840277778</v>
      </c>
      <c r="C402" s="1">
        <v>45851.523854166669</v>
      </c>
      <c r="D402" s="39" t="s">
        <v>3725</v>
      </c>
      <c r="E402" s="39" t="s">
        <v>3726</v>
      </c>
      <c r="F402" s="39" t="s">
        <v>3726</v>
      </c>
      <c r="G402">
        <v>8</v>
      </c>
      <c r="H402">
        <v>2</v>
      </c>
      <c r="I402" s="39" t="s">
        <v>14922</v>
      </c>
      <c r="J402" s="39" t="s">
        <v>14923</v>
      </c>
      <c r="K402" s="39" t="s">
        <v>14924</v>
      </c>
      <c r="L402" s="39" t="s">
        <v>14737</v>
      </c>
      <c r="M402" s="39" t="s">
        <v>12804</v>
      </c>
      <c r="N402" s="39" t="s">
        <v>14738</v>
      </c>
      <c r="O402" s="39" t="s">
        <v>14925</v>
      </c>
      <c r="P402" s="39" t="s">
        <v>12980</v>
      </c>
      <c r="Q402" s="39" t="s">
        <v>12808</v>
      </c>
      <c r="R402" s="39" t="s">
        <v>12809</v>
      </c>
      <c r="S402" s="39" t="s">
        <v>12810</v>
      </c>
      <c r="T402" s="39" t="s">
        <v>12811</v>
      </c>
    </row>
    <row r="403" spans="1:20" x14ac:dyDescent="0.3">
      <c r="A403">
        <v>402</v>
      </c>
      <c r="B403" s="1">
        <v>45851.520428240743</v>
      </c>
      <c r="C403" s="1">
        <v>45851.524606481478</v>
      </c>
      <c r="D403" s="39" t="s">
        <v>3107</v>
      </c>
      <c r="E403" s="39" t="s">
        <v>3108</v>
      </c>
      <c r="F403" s="39" t="s">
        <v>3108</v>
      </c>
      <c r="G403">
        <v>3</v>
      </c>
      <c r="H403">
        <v>2</v>
      </c>
      <c r="I403" s="39" t="s">
        <v>14834</v>
      </c>
      <c r="J403" s="39" t="s">
        <v>14926</v>
      </c>
      <c r="K403" s="39" t="s">
        <v>14927</v>
      </c>
      <c r="L403" s="39" t="s">
        <v>13105</v>
      </c>
      <c r="M403" s="39" t="s">
        <v>12804</v>
      </c>
      <c r="N403" s="39" t="s">
        <v>14928</v>
      </c>
      <c r="O403" s="39" t="s">
        <v>12806</v>
      </c>
      <c r="P403" s="39" t="s">
        <v>12980</v>
      </c>
      <c r="Q403" s="39" t="s">
        <v>12808</v>
      </c>
      <c r="R403" s="39" t="s">
        <v>12809</v>
      </c>
      <c r="S403" s="39" t="s">
        <v>12810</v>
      </c>
      <c r="T403" s="39" t="s">
        <v>12811</v>
      </c>
    </row>
    <row r="404" spans="1:20" x14ac:dyDescent="0.3">
      <c r="A404">
        <v>403</v>
      </c>
      <c r="B404" s="1">
        <v>45851.657905092594</v>
      </c>
      <c r="C404" s="1">
        <v>45851.665648148148</v>
      </c>
      <c r="D404" s="39" t="s">
        <v>3170</v>
      </c>
      <c r="E404" s="39" t="s">
        <v>3171</v>
      </c>
      <c r="F404" s="39" t="s">
        <v>3171</v>
      </c>
      <c r="G404">
        <v>3</v>
      </c>
      <c r="H404">
        <v>6</v>
      </c>
      <c r="I404" s="39" t="s">
        <v>7401</v>
      </c>
      <c r="J404" s="39" t="s">
        <v>14929</v>
      </c>
      <c r="K404" s="39" t="s">
        <v>14930</v>
      </c>
      <c r="L404" s="39" t="s">
        <v>14931</v>
      </c>
      <c r="M404" s="39" t="s">
        <v>12804</v>
      </c>
      <c r="N404" s="39" t="s">
        <v>14932</v>
      </c>
      <c r="O404" s="39" t="s">
        <v>13722</v>
      </c>
      <c r="P404" s="39" t="s">
        <v>12980</v>
      </c>
      <c r="Q404" s="39" t="s">
        <v>12808</v>
      </c>
      <c r="R404" s="39" t="s">
        <v>12809</v>
      </c>
      <c r="S404" s="39" t="s">
        <v>12852</v>
      </c>
      <c r="T404" s="39" t="s">
        <v>12811</v>
      </c>
    </row>
    <row r="405" spans="1:20" x14ac:dyDescent="0.3">
      <c r="A405">
        <v>404</v>
      </c>
      <c r="B405" s="1">
        <v>45851.936898148146</v>
      </c>
      <c r="C405" s="1">
        <v>45851.941736111112</v>
      </c>
      <c r="D405" s="39" t="s">
        <v>4606</v>
      </c>
      <c r="E405" s="39" t="s">
        <v>4607</v>
      </c>
      <c r="F405" s="39" t="s">
        <v>4607</v>
      </c>
      <c r="G405">
        <v>4</v>
      </c>
      <c r="H405">
        <v>14</v>
      </c>
      <c r="I405" s="39" t="s">
        <v>14933</v>
      </c>
      <c r="J405" s="39" t="s">
        <v>14934</v>
      </c>
      <c r="K405" s="39" t="s">
        <v>14935</v>
      </c>
      <c r="L405" s="39" t="s">
        <v>14936</v>
      </c>
      <c r="M405" s="39" t="s">
        <v>12804</v>
      </c>
      <c r="N405" s="39" t="s">
        <v>14937</v>
      </c>
      <c r="O405" s="39" t="s">
        <v>14938</v>
      </c>
      <c r="P405" s="39" t="s">
        <v>14939</v>
      </c>
      <c r="Q405" s="39" t="s">
        <v>12852</v>
      </c>
      <c r="R405" s="39" t="s">
        <v>12809</v>
      </c>
      <c r="S405" s="39" t="s">
        <v>12810</v>
      </c>
      <c r="T405" s="39" t="s">
        <v>12811</v>
      </c>
    </row>
    <row r="406" spans="1:20" x14ac:dyDescent="0.3">
      <c r="A406">
        <v>405</v>
      </c>
      <c r="B406" s="1">
        <v>45854.492743055554</v>
      </c>
      <c r="C406" s="1">
        <v>45854.498182870368</v>
      </c>
      <c r="D406" s="39" t="s">
        <v>3280</v>
      </c>
      <c r="E406" s="39" t="s">
        <v>3281</v>
      </c>
      <c r="F406" s="39" t="s">
        <v>3281</v>
      </c>
      <c r="G406">
        <v>3</v>
      </c>
      <c r="H406">
        <v>26</v>
      </c>
      <c r="I406" s="39" t="s">
        <v>14336</v>
      </c>
      <c r="J406" s="39" t="s">
        <v>14940</v>
      </c>
      <c r="K406" s="39" t="s">
        <v>14941</v>
      </c>
      <c r="L406" s="39" t="s">
        <v>14942</v>
      </c>
      <c r="M406" s="39" t="s">
        <v>12804</v>
      </c>
      <c r="N406" s="39" t="s">
        <v>14943</v>
      </c>
      <c r="O406" s="39" t="s">
        <v>14944</v>
      </c>
      <c r="P406" s="39" t="s">
        <v>12980</v>
      </c>
      <c r="Q406" s="39" t="s">
        <v>12808</v>
      </c>
      <c r="R406" s="39" t="s">
        <v>12809</v>
      </c>
      <c r="S406" s="39" t="s">
        <v>12810</v>
      </c>
      <c r="T406" s="39" t="s">
        <v>12811</v>
      </c>
    </row>
    <row r="407" spans="1:20" x14ac:dyDescent="0.3">
      <c r="A407">
        <v>406</v>
      </c>
      <c r="B407" s="1">
        <v>45854.503449074073</v>
      </c>
      <c r="C407" s="1">
        <v>45854.507233796299</v>
      </c>
      <c r="D407" s="39" t="s">
        <v>1230</v>
      </c>
      <c r="E407" s="39" t="s">
        <v>1231</v>
      </c>
      <c r="F407" s="39" t="s">
        <v>14945</v>
      </c>
      <c r="G407">
        <v>1</v>
      </c>
      <c r="H407">
        <v>8</v>
      </c>
      <c r="I407" s="39" t="s">
        <v>14946</v>
      </c>
      <c r="J407" s="39" t="s">
        <v>14947</v>
      </c>
      <c r="K407" s="39" t="s">
        <v>14948</v>
      </c>
      <c r="L407" s="39" t="s">
        <v>14949</v>
      </c>
      <c r="M407" s="39" t="s">
        <v>12804</v>
      </c>
      <c r="N407" s="39" t="s">
        <v>14950</v>
      </c>
      <c r="O407" s="39" t="s">
        <v>14951</v>
      </c>
      <c r="P407" s="39" t="s">
        <v>14952</v>
      </c>
      <c r="Q407" s="39" t="s">
        <v>12808</v>
      </c>
      <c r="R407" s="39" t="s">
        <v>12809</v>
      </c>
      <c r="S407" s="39" t="s">
        <v>12810</v>
      </c>
      <c r="T407" s="39" t="s">
        <v>12811</v>
      </c>
    </row>
    <row r="408" spans="1:20" x14ac:dyDescent="0.3">
      <c r="A408">
        <v>407</v>
      </c>
      <c r="B408" s="1">
        <v>45854.498715277776</v>
      </c>
      <c r="C408" s="1">
        <v>45854.507303240738</v>
      </c>
      <c r="D408" s="39" t="s">
        <v>1201</v>
      </c>
      <c r="E408" s="39" t="s">
        <v>1202</v>
      </c>
      <c r="F408" s="39" t="s">
        <v>1202</v>
      </c>
      <c r="G408">
        <v>1</v>
      </c>
      <c r="H408">
        <v>10</v>
      </c>
      <c r="I408" s="39" t="s">
        <v>13268</v>
      </c>
      <c r="J408" s="39" t="s">
        <v>14947</v>
      </c>
      <c r="K408" s="39" t="s">
        <v>14948</v>
      </c>
      <c r="L408" s="39" t="s">
        <v>14949</v>
      </c>
      <c r="M408" s="39" t="s">
        <v>12804</v>
      </c>
      <c r="N408" s="39" t="s">
        <v>14950</v>
      </c>
      <c r="O408" s="39" t="s">
        <v>14951</v>
      </c>
      <c r="P408" s="39" t="s">
        <v>14952</v>
      </c>
      <c r="Q408" s="39" t="s">
        <v>12808</v>
      </c>
      <c r="R408" s="39" t="s">
        <v>12809</v>
      </c>
      <c r="S408" s="39" t="s">
        <v>12810</v>
      </c>
      <c r="T408" s="39" t="s">
        <v>12811</v>
      </c>
    </row>
    <row r="409" spans="1:20" x14ac:dyDescent="0.3">
      <c r="A409">
        <v>408</v>
      </c>
      <c r="B409" s="1">
        <v>45854.498784722222</v>
      </c>
      <c r="C409" s="1">
        <v>45854.523449074077</v>
      </c>
      <c r="D409" s="39" t="s">
        <v>3330</v>
      </c>
      <c r="E409" s="39" t="s">
        <v>3331</v>
      </c>
      <c r="F409" s="39" t="s">
        <v>3331</v>
      </c>
      <c r="G409">
        <v>3</v>
      </c>
      <c r="H409">
        <v>13</v>
      </c>
      <c r="I409" s="39" t="s">
        <v>14953</v>
      </c>
      <c r="J409" s="39" t="s">
        <v>14954</v>
      </c>
      <c r="K409" s="39" t="s">
        <v>14955</v>
      </c>
      <c r="L409" s="39" t="s">
        <v>14956</v>
      </c>
      <c r="M409" s="39" t="s">
        <v>12804</v>
      </c>
      <c r="N409" s="39" t="s">
        <v>14957</v>
      </c>
      <c r="O409" s="39" t="s">
        <v>12816</v>
      </c>
      <c r="P409" s="39" t="s">
        <v>12859</v>
      </c>
      <c r="Q409" s="39" t="s">
        <v>12852</v>
      </c>
      <c r="R409" s="39" t="s">
        <v>12809</v>
      </c>
      <c r="S409" s="39" t="s">
        <v>12810</v>
      </c>
      <c r="T409" s="39" t="s">
        <v>12811</v>
      </c>
    </row>
    <row r="410" spans="1:20" x14ac:dyDescent="0.3">
      <c r="A410">
        <v>409</v>
      </c>
      <c r="B410" s="1">
        <v>45854.526631944442</v>
      </c>
      <c r="C410" s="1">
        <v>45854.530486111114</v>
      </c>
      <c r="D410" s="39" t="s">
        <v>4614</v>
      </c>
      <c r="E410" s="39" t="s">
        <v>4615</v>
      </c>
      <c r="F410" s="39" t="s">
        <v>4616</v>
      </c>
      <c r="G410">
        <v>14</v>
      </c>
      <c r="H410">
        <v>12</v>
      </c>
      <c r="I410" s="39" t="s">
        <v>14958</v>
      </c>
      <c r="J410" s="39" t="s">
        <v>14959</v>
      </c>
      <c r="K410" s="39" t="s">
        <v>14960</v>
      </c>
      <c r="L410" s="39" t="s">
        <v>13105</v>
      </c>
      <c r="M410" s="39" t="s">
        <v>12804</v>
      </c>
      <c r="N410" s="39" t="s">
        <v>14961</v>
      </c>
      <c r="O410" s="39" t="s">
        <v>13722</v>
      </c>
      <c r="P410" s="39" t="s">
        <v>12980</v>
      </c>
      <c r="Q410" s="39" t="s">
        <v>12852</v>
      </c>
      <c r="R410" s="39" t="s">
        <v>12809</v>
      </c>
      <c r="S410" s="39" t="s">
        <v>12810</v>
      </c>
      <c r="T410" s="39" t="s">
        <v>12811</v>
      </c>
    </row>
    <row r="411" spans="1:20" x14ac:dyDescent="0.3">
      <c r="A411">
        <v>410</v>
      </c>
      <c r="B411" s="1">
        <v>45854.56449074074</v>
      </c>
      <c r="C411" s="1">
        <v>45854.568078703705</v>
      </c>
      <c r="D411" s="39" t="s">
        <v>3143</v>
      </c>
      <c r="E411" s="39" t="s">
        <v>3144</v>
      </c>
      <c r="F411" s="39" t="s">
        <v>3144</v>
      </c>
      <c r="G411">
        <v>3</v>
      </c>
      <c r="H411">
        <v>8</v>
      </c>
      <c r="I411" s="39" t="s">
        <v>14962</v>
      </c>
      <c r="J411" s="39" t="s">
        <v>14926</v>
      </c>
      <c r="K411" s="39" t="s">
        <v>14963</v>
      </c>
      <c r="L411" s="39" t="s">
        <v>14589</v>
      </c>
      <c r="M411" s="39" t="s">
        <v>12804</v>
      </c>
      <c r="N411" s="39" t="s">
        <v>14964</v>
      </c>
      <c r="O411" s="39" t="s">
        <v>14965</v>
      </c>
      <c r="P411" s="39" t="s">
        <v>13305</v>
      </c>
      <c r="Q411" s="39" t="s">
        <v>12811</v>
      </c>
      <c r="R411" s="39" t="s">
        <v>12809</v>
      </c>
      <c r="S411" s="39" t="s">
        <v>12810</v>
      </c>
      <c r="T411" s="39" t="s">
        <v>12808</v>
      </c>
    </row>
    <row r="412" spans="1:20" x14ac:dyDescent="0.3">
      <c r="A412">
        <v>411</v>
      </c>
      <c r="B412" s="1">
        <v>45854.626493055555</v>
      </c>
      <c r="C412" s="1">
        <v>45854.631238425929</v>
      </c>
      <c r="D412" s="39" t="s">
        <v>3163</v>
      </c>
      <c r="E412" s="39" t="s">
        <v>3164</v>
      </c>
      <c r="F412" s="39" t="s">
        <v>3164</v>
      </c>
      <c r="G412">
        <v>3</v>
      </c>
      <c r="H412">
        <v>20</v>
      </c>
      <c r="I412" s="39" t="s">
        <v>14966</v>
      </c>
      <c r="J412" s="39" t="s">
        <v>14967</v>
      </c>
      <c r="K412" s="39" t="s">
        <v>14968</v>
      </c>
      <c r="L412" s="39" t="s">
        <v>14969</v>
      </c>
      <c r="M412" s="39" t="s">
        <v>12804</v>
      </c>
      <c r="N412" s="39" t="s">
        <v>14970</v>
      </c>
      <c r="O412" s="39" t="s">
        <v>14971</v>
      </c>
      <c r="P412" s="39" t="s">
        <v>12980</v>
      </c>
      <c r="Q412" s="39" t="s">
        <v>12808</v>
      </c>
      <c r="R412" s="39" t="s">
        <v>12810</v>
      </c>
      <c r="S412" s="39" t="s">
        <v>12809</v>
      </c>
      <c r="T412" s="39" t="s">
        <v>12811</v>
      </c>
    </row>
    <row r="413" spans="1:20" x14ac:dyDescent="0.3">
      <c r="A413">
        <v>412</v>
      </c>
      <c r="B413" s="1">
        <v>45854.739490740743</v>
      </c>
      <c r="C413" s="1">
        <v>45854.744398148148</v>
      </c>
      <c r="D413" s="39" t="s">
        <v>3987</v>
      </c>
      <c r="E413" s="39" t="s">
        <v>3988</v>
      </c>
      <c r="F413" s="39" t="s">
        <v>3988</v>
      </c>
      <c r="G413">
        <v>6</v>
      </c>
      <c r="H413">
        <v>13</v>
      </c>
      <c r="I413" s="39" t="s">
        <v>14972</v>
      </c>
      <c r="J413" s="39" t="s">
        <v>14973</v>
      </c>
      <c r="K413" s="39" t="s">
        <v>14974</v>
      </c>
      <c r="L413" s="39" t="s">
        <v>14975</v>
      </c>
      <c r="M413" s="39" t="s">
        <v>12927</v>
      </c>
      <c r="N413" s="39" t="s">
        <v>14976</v>
      </c>
      <c r="O413" s="39" t="s">
        <v>14977</v>
      </c>
      <c r="P413" s="39" t="s">
        <v>13375</v>
      </c>
      <c r="Q413" s="39" t="s">
        <v>12808</v>
      </c>
      <c r="R413" s="39" t="s">
        <v>12809</v>
      </c>
      <c r="S413" s="39" t="s">
        <v>12810</v>
      </c>
      <c r="T413" s="39" t="s">
        <v>12811</v>
      </c>
    </row>
    <row r="414" spans="1:20" x14ac:dyDescent="0.3">
      <c r="A414">
        <v>413</v>
      </c>
      <c r="B414" s="1">
        <v>45854.76699074074</v>
      </c>
      <c r="C414" s="1">
        <v>45854.770949074074</v>
      </c>
      <c r="D414" s="39" t="s">
        <v>575</v>
      </c>
      <c r="E414" s="39" t="s">
        <v>576</v>
      </c>
      <c r="F414" s="39" t="s">
        <v>576</v>
      </c>
      <c r="G414">
        <v>10</v>
      </c>
      <c r="H414">
        <v>3</v>
      </c>
      <c r="I414" s="39" t="s">
        <v>12967</v>
      </c>
      <c r="J414" s="39" t="s">
        <v>12968</v>
      </c>
      <c r="K414" s="39" t="s">
        <v>12969</v>
      </c>
      <c r="L414" s="39" t="s">
        <v>13018</v>
      </c>
      <c r="M414" s="39" t="s">
        <v>12804</v>
      </c>
      <c r="N414" s="39" t="s">
        <v>13042</v>
      </c>
      <c r="O414" s="39" t="s">
        <v>12972</v>
      </c>
      <c r="P414" s="39" t="s">
        <v>12973</v>
      </c>
      <c r="Q414" s="39" t="s">
        <v>12808</v>
      </c>
      <c r="R414" s="39" t="s">
        <v>12809</v>
      </c>
      <c r="S414" s="39" t="s">
        <v>12810</v>
      </c>
      <c r="T414" s="39" t="s">
        <v>12811</v>
      </c>
    </row>
    <row r="415" spans="1:20" x14ac:dyDescent="0.3">
      <c r="A415">
        <v>414</v>
      </c>
      <c r="B415" s="1">
        <v>45854.85869212963</v>
      </c>
      <c r="C415" s="1">
        <v>45854.865324074075</v>
      </c>
      <c r="D415" s="39" t="s">
        <v>3244</v>
      </c>
      <c r="E415" s="39" t="s">
        <v>3245</v>
      </c>
      <c r="F415" s="39" t="s">
        <v>3246</v>
      </c>
      <c r="G415">
        <v>3</v>
      </c>
      <c r="H415">
        <v>3</v>
      </c>
      <c r="I415" s="39" t="s">
        <v>14978</v>
      </c>
      <c r="J415" s="39" t="s">
        <v>14916</v>
      </c>
      <c r="K415" s="39" t="s">
        <v>14979</v>
      </c>
      <c r="L415" s="39" t="s">
        <v>14980</v>
      </c>
      <c r="M415" s="39" t="s">
        <v>12804</v>
      </c>
      <c r="N415" s="39" t="s">
        <v>14981</v>
      </c>
      <c r="O415" s="39" t="s">
        <v>14982</v>
      </c>
      <c r="P415" s="39" t="s">
        <v>14983</v>
      </c>
      <c r="Q415" s="39" t="s">
        <v>12811</v>
      </c>
      <c r="R415" s="39" t="s">
        <v>12809</v>
      </c>
      <c r="S415" s="39" t="s">
        <v>12810</v>
      </c>
      <c r="T415" s="39" t="s">
        <v>12852</v>
      </c>
    </row>
    <row r="416" spans="1:20" x14ac:dyDescent="0.3">
      <c r="A416">
        <v>415</v>
      </c>
      <c r="B416" s="1">
        <v>45855.701782407406</v>
      </c>
      <c r="C416" s="1">
        <v>45855.701898148145</v>
      </c>
      <c r="D416" s="39" t="s">
        <v>1452</v>
      </c>
      <c r="E416" s="39" t="s">
        <v>1453</v>
      </c>
      <c r="F416" s="39" t="s">
        <v>1453</v>
      </c>
      <c r="G416">
        <v>1</v>
      </c>
      <c r="H416">
        <v>30</v>
      </c>
      <c r="I416" s="39" t="s">
        <v>14984</v>
      </c>
      <c r="J416" s="39" t="s">
        <v>14985</v>
      </c>
      <c r="K416" s="39" t="s">
        <v>14986</v>
      </c>
      <c r="L416" s="39" t="s">
        <v>14987</v>
      </c>
      <c r="M416" s="39" t="s">
        <v>12804</v>
      </c>
      <c r="N416" s="39" t="s">
        <v>14988</v>
      </c>
      <c r="O416" s="39" t="s">
        <v>14989</v>
      </c>
      <c r="P416" s="39" t="s">
        <v>14990</v>
      </c>
      <c r="Q416" s="39" t="s">
        <v>12808</v>
      </c>
      <c r="R416" s="39" t="s">
        <v>12809</v>
      </c>
      <c r="S416" s="39" t="s">
        <v>12810</v>
      </c>
      <c r="T416" s="39" t="s">
        <v>12811</v>
      </c>
    </row>
    <row r="417" spans="1:20" x14ac:dyDescent="0.3">
      <c r="A417">
        <v>416</v>
      </c>
      <c r="B417" s="1">
        <v>45855.758356481485</v>
      </c>
      <c r="C417" s="1">
        <v>45855.76358796296</v>
      </c>
      <c r="D417" s="39" t="s">
        <v>3096</v>
      </c>
      <c r="E417" s="39" t="s">
        <v>3097</v>
      </c>
      <c r="F417" s="39" t="s">
        <v>14991</v>
      </c>
      <c r="G417">
        <v>3</v>
      </c>
      <c r="H417">
        <v>31</v>
      </c>
      <c r="I417" s="39" t="s">
        <v>14992</v>
      </c>
      <c r="J417" s="39" t="s">
        <v>14993</v>
      </c>
      <c r="K417" s="39" t="s">
        <v>14994</v>
      </c>
      <c r="L417" s="39" t="s">
        <v>13105</v>
      </c>
      <c r="M417" s="39" t="s">
        <v>12804</v>
      </c>
      <c r="N417" s="39" t="s">
        <v>14995</v>
      </c>
      <c r="O417" s="39" t="s">
        <v>12959</v>
      </c>
      <c r="P417" s="39" t="s">
        <v>12873</v>
      </c>
      <c r="Q417" s="39" t="s">
        <v>12808</v>
      </c>
      <c r="R417" s="39" t="s">
        <v>12809</v>
      </c>
      <c r="S417" s="39" t="s">
        <v>12810</v>
      </c>
      <c r="T417" s="39" t="s">
        <v>12811</v>
      </c>
    </row>
    <row r="418" spans="1:20" x14ac:dyDescent="0.3">
      <c r="A418">
        <v>417</v>
      </c>
      <c r="B418" s="1">
        <v>45859.033564814818</v>
      </c>
      <c r="C418" s="1">
        <v>45859.041030092594</v>
      </c>
      <c r="D418" s="39" t="s">
        <v>3120</v>
      </c>
      <c r="E418" s="39" t="s">
        <v>3121</v>
      </c>
      <c r="F418" s="39" t="s">
        <v>3121</v>
      </c>
      <c r="G418">
        <v>3</v>
      </c>
      <c r="H418">
        <v>10</v>
      </c>
      <c r="I418" s="39" t="s">
        <v>14996</v>
      </c>
      <c r="J418" s="39" t="s">
        <v>14997</v>
      </c>
      <c r="K418" s="39" t="s">
        <v>14998</v>
      </c>
      <c r="L418" s="39" t="s">
        <v>14999</v>
      </c>
      <c r="M418" s="39" t="s">
        <v>12804</v>
      </c>
      <c r="N418" s="39" t="s">
        <v>15000</v>
      </c>
      <c r="O418" s="39" t="s">
        <v>15001</v>
      </c>
      <c r="P418" s="39" t="s">
        <v>15002</v>
      </c>
      <c r="Q418" s="39" t="s">
        <v>12808</v>
      </c>
      <c r="R418" s="39" t="s">
        <v>12809</v>
      </c>
      <c r="S418" s="39" t="s">
        <v>12810</v>
      </c>
      <c r="T418" s="39" t="s">
        <v>12811</v>
      </c>
    </row>
    <row r="419" spans="1:20" x14ac:dyDescent="0.3">
      <c r="A419">
        <v>418</v>
      </c>
      <c r="B419" s="1">
        <v>45860.367118055554</v>
      </c>
      <c r="C419" s="1">
        <v>45860.37400462963</v>
      </c>
      <c r="D419" s="39" t="s">
        <v>3178</v>
      </c>
      <c r="E419" s="39" t="s">
        <v>3179</v>
      </c>
      <c r="F419" s="39" t="s">
        <v>3179</v>
      </c>
      <c r="G419">
        <v>3</v>
      </c>
      <c r="H419">
        <v>5</v>
      </c>
      <c r="I419" s="39" t="s">
        <v>15003</v>
      </c>
      <c r="J419" s="39" t="s">
        <v>15004</v>
      </c>
      <c r="K419" s="39" t="s">
        <v>15005</v>
      </c>
      <c r="L419" s="39" t="s">
        <v>13105</v>
      </c>
      <c r="M419" s="39" t="s">
        <v>12804</v>
      </c>
      <c r="N419" s="39" t="s">
        <v>15006</v>
      </c>
      <c r="O419" s="39" t="s">
        <v>15007</v>
      </c>
      <c r="P419" s="39" t="s">
        <v>14138</v>
      </c>
      <c r="Q419" s="39" t="s">
        <v>12808</v>
      </c>
      <c r="R419" s="39" t="s">
        <v>12809</v>
      </c>
      <c r="S419" s="39" t="s">
        <v>12810</v>
      </c>
      <c r="T419" s="39" t="s">
        <v>12811</v>
      </c>
    </row>
    <row r="420" spans="1:20" x14ac:dyDescent="0.3">
      <c r="A420">
        <v>419</v>
      </c>
      <c r="B420" s="1">
        <v>45860.370034722226</v>
      </c>
      <c r="C420" s="1">
        <v>45860.374178240738</v>
      </c>
      <c r="D420" s="39" t="s">
        <v>3356</v>
      </c>
      <c r="E420" s="39" t="s">
        <v>3357</v>
      </c>
      <c r="F420" s="39" t="s">
        <v>3358</v>
      </c>
      <c r="G420">
        <v>3</v>
      </c>
      <c r="H420">
        <v>29</v>
      </c>
      <c r="I420" s="39" t="s">
        <v>14867</v>
      </c>
      <c r="J420" s="39" t="s">
        <v>15008</v>
      </c>
      <c r="K420" s="39" t="s">
        <v>15009</v>
      </c>
      <c r="L420" s="39" t="s">
        <v>13105</v>
      </c>
      <c r="M420" s="39" t="s">
        <v>12804</v>
      </c>
      <c r="N420" s="39" t="s">
        <v>15010</v>
      </c>
      <c r="O420" s="39" t="s">
        <v>12806</v>
      </c>
      <c r="P420" s="39" t="s">
        <v>15011</v>
      </c>
      <c r="Q420" s="39" t="s">
        <v>12808</v>
      </c>
      <c r="R420" s="39" t="s">
        <v>12810</v>
      </c>
      <c r="S420" s="39" t="s">
        <v>12809</v>
      </c>
      <c r="T420" s="39" t="s">
        <v>12811</v>
      </c>
    </row>
    <row r="421" spans="1:20" x14ac:dyDescent="0.3">
      <c r="A421">
        <v>420</v>
      </c>
      <c r="B421" s="1">
        <v>45860.374884259261</v>
      </c>
      <c r="C421" s="1">
        <v>45860.378807870373</v>
      </c>
      <c r="D421" s="39" t="s">
        <v>3300</v>
      </c>
      <c r="E421" s="39" t="s">
        <v>3301</v>
      </c>
      <c r="F421" s="39" t="s">
        <v>3301</v>
      </c>
      <c r="G421">
        <v>3</v>
      </c>
      <c r="H421">
        <v>11</v>
      </c>
      <c r="I421" s="39" t="s">
        <v>15012</v>
      </c>
      <c r="J421" s="39" t="s">
        <v>15013</v>
      </c>
      <c r="K421" s="39" t="s">
        <v>15014</v>
      </c>
      <c r="L421" s="39" t="s">
        <v>14589</v>
      </c>
      <c r="M421" s="39" t="s">
        <v>12804</v>
      </c>
      <c r="N421" s="39" t="s">
        <v>15015</v>
      </c>
      <c r="O421" s="39" t="s">
        <v>15016</v>
      </c>
      <c r="P421" s="39" t="s">
        <v>12980</v>
      </c>
      <c r="Q421" s="39" t="s">
        <v>12808</v>
      </c>
      <c r="R421" s="39" t="s">
        <v>12811</v>
      </c>
      <c r="S421" s="39" t="s">
        <v>12852</v>
      </c>
      <c r="T421" s="39" t="s">
        <v>12811</v>
      </c>
    </row>
    <row r="422" spans="1:20" x14ac:dyDescent="0.3">
      <c r="A422">
        <v>421</v>
      </c>
      <c r="B422" s="1">
        <v>45860.637662037036</v>
      </c>
      <c r="C422" s="1">
        <v>45860.658807870372</v>
      </c>
      <c r="D422" s="39" t="s">
        <v>3237</v>
      </c>
      <c r="E422" s="39" t="s">
        <v>3238</v>
      </c>
      <c r="F422" s="39" t="s">
        <v>3239</v>
      </c>
      <c r="G422">
        <v>3</v>
      </c>
      <c r="H422">
        <v>22</v>
      </c>
      <c r="I422" s="39" t="s">
        <v>13066</v>
      </c>
      <c r="J422" s="39" t="s">
        <v>13061</v>
      </c>
      <c r="K422" s="39" t="s">
        <v>13035</v>
      </c>
      <c r="L422" s="39" t="s">
        <v>13063</v>
      </c>
      <c r="M422" s="39" t="s">
        <v>12804</v>
      </c>
      <c r="N422" s="39" t="s">
        <v>15017</v>
      </c>
      <c r="O422" s="39" t="s">
        <v>12806</v>
      </c>
      <c r="P422" s="39" t="s">
        <v>13305</v>
      </c>
      <c r="Q422" s="39" t="s">
        <v>12808</v>
      </c>
      <c r="R422" s="39" t="s">
        <v>12809</v>
      </c>
      <c r="S422" s="39" t="s">
        <v>12810</v>
      </c>
      <c r="T422" s="39" t="s">
        <v>12811</v>
      </c>
    </row>
    <row r="423" spans="1:20" x14ac:dyDescent="0.3">
      <c r="A423">
        <v>422</v>
      </c>
      <c r="B423" s="1">
        <v>45860.832858796297</v>
      </c>
      <c r="C423" s="1">
        <v>45860.843171296299</v>
      </c>
      <c r="D423" s="39" t="s">
        <v>4625</v>
      </c>
      <c r="E423" s="39" t="s">
        <v>4626</v>
      </c>
      <c r="F423" s="39" t="s">
        <v>4626</v>
      </c>
      <c r="G423">
        <v>14</v>
      </c>
      <c r="H423">
        <v>20</v>
      </c>
      <c r="I423" s="39" t="s">
        <v>13625</v>
      </c>
      <c r="J423" s="39" t="s">
        <v>15018</v>
      </c>
      <c r="K423" s="39" t="s">
        <v>15019</v>
      </c>
      <c r="L423" s="39" t="s">
        <v>15020</v>
      </c>
      <c r="M423" s="39" t="s">
        <v>12804</v>
      </c>
      <c r="N423" s="39" t="s">
        <v>15021</v>
      </c>
      <c r="O423" s="39" t="s">
        <v>12806</v>
      </c>
      <c r="P423" s="39" t="s">
        <v>12980</v>
      </c>
      <c r="Q423" s="39" t="s">
        <v>12808</v>
      </c>
      <c r="R423" s="39" t="s">
        <v>12809</v>
      </c>
      <c r="S423" s="39" t="s">
        <v>12810</v>
      </c>
      <c r="T423" s="39" t="s">
        <v>12811</v>
      </c>
    </row>
    <row r="424" spans="1:20" x14ac:dyDescent="0.3">
      <c r="A424">
        <v>423</v>
      </c>
      <c r="B424" s="1">
        <v>45860.847303240742</v>
      </c>
      <c r="C424" s="1">
        <v>45860.870115740741</v>
      </c>
      <c r="D424" s="39" t="s">
        <v>1548</v>
      </c>
      <c r="E424" s="39" t="s">
        <v>1549</v>
      </c>
      <c r="F424" s="39" t="s">
        <v>1549</v>
      </c>
      <c r="G424">
        <v>13</v>
      </c>
      <c r="H424">
        <v>1</v>
      </c>
      <c r="I424" s="39" t="s">
        <v>15022</v>
      </c>
      <c r="J424" s="39" t="s">
        <v>15023</v>
      </c>
      <c r="K424" s="39" t="s">
        <v>15024</v>
      </c>
      <c r="L424" s="39" t="s">
        <v>13105</v>
      </c>
      <c r="M424" s="39" t="s">
        <v>12804</v>
      </c>
      <c r="N424" s="39" t="s">
        <v>15025</v>
      </c>
      <c r="O424" s="39" t="s">
        <v>15026</v>
      </c>
      <c r="P424" s="39" t="s">
        <v>12980</v>
      </c>
      <c r="Q424" s="39" t="s">
        <v>12808</v>
      </c>
      <c r="R424" s="39" t="s">
        <v>12809</v>
      </c>
      <c r="S424" s="39" t="s">
        <v>12810</v>
      </c>
      <c r="T424" s="39" t="s">
        <v>12811</v>
      </c>
    </row>
    <row r="425" spans="1:20" x14ac:dyDescent="0.3">
      <c r="A425">
        <v>424</v>
      </c>
      <c r="B425" s="1">
        <v>45862.9299537037</v>
      </c>
      <c r="C425" s="1">
        <v>45862.944930555554</v>
      </c>
      <c r="D425" s="39" t="s">
        <v>4659</v>
      </c>
      <c r="E425" s="39" t="s">
        <v>4660</v>
      </c>
      <c r="F425" s="39" t="s">
        <v>4661</v>
      </c>
      <c r="G425">
        <v>14</v>
      </c>
      <c r="H425">
        <v>22</v>
      </c>
      <c r="I425" s="39" t="s">
        <v>15027</v>
      </c>
      <c r="J425" s="39" t="s">
        <v>15028</v>
      </c>
      <c r="K425" s="39" t="s">
        <v>15029</v>
      </c>
      <c r="L425" s="39" t="s">
        <v>15030</v>
      </c>
      <c r="M425" s="39" t="s">
        <v>12804</v>
      </c>
      <c r="N425" s="39" t="s">
        <v>15031</v>
      </c>
      <c r="O425" s="39" t="s">
        <v>15032</v>
      </c>
      <c r="P425" s="39" t="s">
        <v>15033</v>
      </c>
      <c r="Q425" s="39" t="s">
        <v>12808</v>
      </c>
      <c r="R425" s="39" t="s">
        <v>12809</v>
      </c>
      <c r="S425" s="39" t="s">
        <v>12810</v>
      </c>
      <c r="T425" s="39" t="s">
        <v>12811</v>
      </c>
    </row>
    <row r="426" spans="1:20" x14ac:dyDescent="0.3">
      <c r="A426">
        <v>425</v>
      </c>
      <c r="B426" s="1">
        <v>45865.501527777778</v>
      </c>
      <c r="C426" s="1">
        <v>45865.511608796296</v>
      </c>
      <c r="D426" s="39" t="s">
        <v>1768</v>
      </c>
      <c r="E426" s="39" t="s">
        <v>1769</v>
      </c>
      <c r="F426" s="39" t="s">
        <v>1769</v>
      </c>
      <c r="G426">
        <v>13</v>
      </c>
      <c r="H426">
        <v>16</v>
      </c>
      <c r="I426" s="39" t="s">
        <v>13396</v>
      </c>
      <c r="J426" s="39" t="s">
        <v>15034</v>
      </c>
      <c r="K426" s="39" t="s">
        <v>15035</v>
      </c>
      <c r="L426" s="39" t="s">
        <v>15036</v>
      </c>
      <c r="M426" s="39" t="s">
        <v>12804</v>
      </c>
      <c r="N426" s="39" t="s">
        <v>15037</v>
      </c>
      <c r="O426" s="39" t="s">
        <v>15038</v>
      </c>
      <c r="P426" s="39" t="s">
        <v>14668</v>
      </c>
      <c r="Q426" s="39" t="s">
        <v>12808</v>
      </c>
      <c r="R426" s="39" t="s">
        <v>12810</v>
      </c>
      <c r="S426" s="39" t="s">
        <v>12809</v>
      </c>
      <c r="T426" s="39" t="s">
        <v>12811</v>
      </c>
    </row>
    <row r="427" spans="1:20" x14ac:dyDescent="0.3">
      <c r="A427">
        <v>426</v>
      </c>
      <c r="B427" s="1">
        <v>45865.736111111109</v>
      </c>
      <c r="C427" s="1">
        <v>45865.744027777779</v>
      </c>
      <c r="D427" s="39" t="s">
        <v>4647</v>
      </c>
      <c r="E427" s="39" t="s">
        <v>4648</v>
      </c>
      <c r="F427" s="39" t="s">
        <v>4648</v>
      </c>
      <c r="G427">
        <v>14</v>
      </c>
      <c r="H427">
        <v>40</v>
      </c>
      <c r="I427" s="39" t="s">
        <v>15039</v>
      </c>
      <c r="J427" s="39" t="s">
        <v>15040</v>
      </c>
      <c r="K427" s="39" t="s">
        <v>15041</v>
      </c>
      <c r="L427" s="39" t="s">
        <v>13105</v>
      </c>
      <c r="M427" s="39" t="s">
        <v>12804</v>
      </c>
      <c r="N427" s="39" t="s">
        <v>15042</v>
      </c>
      <c r="O427" s="39" t="s">
        <v>12959</v>
      </c>
      <c r="P427" s="39" t="s">
        <v>13475</v>
      </c>
      <c r="Q427" s="39" t="s">
        <v>12852</v>
      </c>
      <c r="R427" s="39" t="s">
        <v>12810</v>
      </c>
      <c r="S427" s="39" t="s">
        <v>12809</v>
      </c>
      <c r="T427" s="39" t="s">
        <v>12811</v>
      </c>
    </row>
    <row r="428" spans="1:20" x14ac:dyDescent="0.3">
      <c r="A428">
        <v>427</v>
      </c>
      <c r="B428" s="1">
        <v>45865.877766203703</v>
      </c>
      <c r="C428" s="1">
        <v>45865.886967592596</v>
      </c>
      <c r="D428" s="39" t="s">
        <v>4726</v>
      </c>
      <c r="E428" s="39" t="s">
        <v>4727</v>
      </c>
      <c r="F428" s="39" t="s">
        <v>4728</v>
      </c>
      <c r="G428">
        <v>13</v>
      </c>
      <c r="H428">
        <v>25</v>
      </c>
      <c r="I428" s="39" t="s">
        <v>15043</v>
      </c>
      <c r="J428" s="39" t="s">
        <v>15044</v>
      </c>
      <c r="K428" s="39" t="s">
        <v>15045</v>
      </c>
      <c r="L428" s="39" t="s">
        <v>15046</v>
      </c>
      <c r="M428" s="39" t="s">
        <v>12804</v>
      </c>
      <c r="N428" s="39" t="s">
        <v>15047</v>
      </c>
      <c r="O428" s="39" t="s">
        <v>15048</v>
      </c>
      <c r="P428" s="39" t="s">
        <v>15049</v>
      </c>
      <c r="Q428" s="39" t="s">
        <v>12811</v>
      </c>
      <c r="R428" s="39" t="s">
        <v>12809</v>
      </c>
      <c r="S428" s="39" t="s">
        <v>12810</v>
      </c>
      <c r="T428" s="39" t="s">
        <v>12811</v>
      </c>
    </row>
    <row r="429" spans="1:20" x14ac:dyDescent="0.3">
      <c r="A429">
        <v>428</v>
      </c>
      <c r="B429" s="1">
        <v>45865.903414351851</v>
      </c>
      <c r="C429" s="1">
        <v>45865.90351851852</v>
      </c>
      <c r="D429" s="39" t="s">
        <v>4706</v>
      </c>
      <c r="E429" s="39" t="s">
        <v>4707</v>
      </c>
      <c r="F429" s="39" t="s">
        <v>4708</v>
      </c>
      <c r="G429">
        <v>14</v>
      </c>
      <c r="H429">
        <v>36</v>
      </c>
      <c r="I429" s="39" t="s">
        <v>15050</v>
      </c>
      <c r="J429" s="39" t="s">
        <v>15051</v>
      </c>
      <c r="K429" s="39" t="s">
        <v>15052</v>
      </c>
      <c r="L429" s="39" t="s">
        <v>15053</v>
      </c>
      <c r="M429" s="39" t="s">
        <v>12804</v>
      </c>
      <c r="N429" s="39" t="s">
        <v>15054</v>
      </c>
      <c r="O429" s="39" t="s">
        <v>12806</v>
      </c>
      <c r="P429" s="39" t="s">
        <v>15055</v>
      </c>
      <c r="Q429" s="39" t="s">
        <v>12808</v>
      </c>
      <c r="R429" s="39" t="s">
        <v>12809</v>
      </c>
      <c r="S429" s="39" t="s">
        <v>12810</v>
      </c>
      <c r="T429" s="39" t="s">
        <v>12811</v>
      </c>
    </row>
    <row r="430" spans="1:20" x14ac:dyDescent="0.3">
      <c r="A430">
        <v>429</v>
      </c>
      <c r="B430" s="1">
        <v>45866.561909722222</v>
      </c>
      <c r="C430" s="1">
        <v>45866.567893518521</v>
      </c>
      <c r="D430" s="39" t="s">
        <v>4715</v>
      </c>
      <c r="E430" s="39" t="s">
        <v>4716</v>
      </c>
      <c r="F430" s="39" t="s">
        <v>4717</v>
      </c>
      <c r="G430">
        <v>14</v>
      </c>
      <c r="H430">
        <v>7</v>
      </c>
      <c r="I430" s="39" t="s">
        <v>15056</v>
      </c>
      <c r="J430" s="39" t="s">
        <v>15057</v>
      </c>
      <c r="K430" s="39" t="s">
        <v>15058</v>
      </c>
      <c r="L430" s="39" t="s">
        <v>15059</v>
      </c>
      <c r="M430" s="39" t="s">
        <v>12804</v>
      </c>
      <c r="N430" s="39" t="s">
        <v>15060</v>
      </c>
      <c r="O430" s="39" t="s">
        <v>15061</v>
      </c>
      <c r="P430" s="39" t="s">
        <v>15062</v>
      </c>
      <c r="Q430" s="39" t="s">
        <v>12808</v>
      </c>
      <c r="R430" s="39" t="s">
        <v>12809</v>
      </c>
      <c r="S430" s="39" t="s">
        <v>12810</v>
      </c>
      <c r="T430" s="39" t="s">
        <v>12811</v>
      </c>
    </row>
    <row r="431" spans="1:20" x14ac:dyDescent="0.3">
      <c r="A431">
        <v>430</v>
      </c>
      <c r="B431" s="1">
        <v>45868.844918981478</v>
      </c>
      <c r="C431" s="1">
        <v>45868.854675925926</v>
      </c>
      <c r="D431" s="39" t="s">
        <v>1825</v>
      </c>
      <c r="E431" s="39" t="s">
        <v>1826</v>
      </c>
      <c r="F431" s="39" t="s">
        <v>1826</v>
      </c>
      <c r="G431">
        <v>13</v>
      </c>
      <c r="H431">
        <v>17</v>
      </c>
      <c r="I431" s="39" t="s">
        <v>13180</v>
      </c>
      <c r="J431" s="39" t="s">
        <v>15063</v>
      </c>
      <c r="K431" s="39" t="s">
        <v>15064</v>
      </c>
      <c r="L431" s="39" t="s">
        <v>13105</v>
      </c>
      <c r="M431" s="39" t="s">
        <v>12804</v>
      </c>
      <c r="N431" s="39" t="s">
        <v>15065</v>
      </c>
      <c r="O431" s="39" t="s">
        <v>15066</v>
      </c>
      <c r="P431" s="39" t="s">
        <v>15067</v>
      </c>
      <c r="Q431" s="39" t="s">
        <v>12808</v>
      </c>
      <c r="R431" s="39" t="s">
        <v>12809</v>
      </c>
      <c r="S431" s="39" t="s">
        <v>12810</v>
      </c>
      <c r="T431" s="39" t="s">
        <v>12808</v>
      </c>
    </row>
    <row r="432" spans="1:20" x14ac:dyDescent="0.3">
      <c r="A432">
        <v>431</v>
      </c>
      <c r="B432" s="1">
        <v>45870.291597222225</v>
      </c>
      <c r="C432" s="1">
        <v>45870.296990740739</v>
      </c>
      <c r="D432" s="39" t="s">
        <v>4749</v>
      </c>
      <c r="E432" s="39" t="s">
        <v>4750</v>
      </c>
      <c r="F432" s="39" t="s">
        <v>4751</v>
      </c>
      <c r="G432">
        <v>9</v>
      </c>
      <c r="H432">
        <v>11</v>
      </c>
      <c r="I432" s="39" t="s">
        <v>15068</v>
      </c>
      <c r="J432" s="39" t="s">
        <v>15069</v>
      </c>
      <c r="K432" s="39" t="s">
        <v>15070</v>
      </c>
      <c r="L432" s="39" t="s">
        <v>14589</v>
      </c>
      <c r="M432" s="39" t="s">
        <v>12804</v>
      </c>
      <c r="N432" s="39" t="s">
        <v>15071</v>
      </c>
      <c r="O432" s="39" t="s">
        <v>13145</v>
      </c>
      <c r="P432" s="39" t="s">
        <v>15072</v>
      </c>
      <c r="Q432" s="39" t="s">
        <v>12852</v>
      </c>
      <c r="R432" s="39" t="s">
        <v>12809</v>
      </c>
      <c r="S432" s="39" t="s">
        <v>12810</v>
      </c>
      <c r="T432" s="39" t="s">
        <v>12811</v>
      </c>
    </row>
    <row r="433" spans="1:20" x14ac:dyDescent="0.3">
      <c r="A433">
        <v>432</v>
      </c>
      <c r="B433" s="1">
        <v>45870.374710648146</v>
      </c>
      <c r="C433" s="1">
        <v>45870.379178240742</v>
      </c>
      <c r="D433" s="39" t="s">
        <v>3273</v>
      </c>
      <c r="E433" s="39" t="s">
        <v>3274</v>
      </c>
      <c r="F433" s="39" t="s">
        <v>3274</v>
      </c>
      <c r="G433">
        <v>3</v>
      </c>
      <c r="H433">
        <v>25</v>
      </c>
      <c r="I433" s="39" t="s">
        <v>14958</v>
      </c>
      <c r="J433" s="39" t="s">
        <v>12968</v>
      </c>
      <c r="K433" s="39" t="s">
        <v>12969</v>
      </c>
      <c r="L433" s="39" t="s">
        <v>15073</v>
      </c>
      <c r="M433" s="39" t="s">
        <v>12804</v>
      </c>
      <c r="N433" s="39" t="s">
        <v>15074</v>
      </c>
      <c r="O433" s="39" t="s">
        <v>15075</v>
      </c>
      <c r="P433" s="39" t="s">
        <v>12973</v>
      </c>
      <c r="Q433" s="39" t="s">
        <v>12808</v>
      </c>
      <c r="R433" s="39" t="s">
        <v>12809</v>
      </c>
      <c r="S433" s="39" t="s">
        <v>12810</v>
      </c>
      <c r="T433" s="39" t="s">
        <v>12811</v>
      </c>
    </row>
    <row r="434" spans="1:20" x14ac:dyDescent="0.3">
      <c r="A434">
        <v>433</v>
      </c>
      <c r="B434" s="1">
        <v>45870.374976851854</v>
      </c>
      <c r="C434" s="1">
        <v>45870.379270833335</v>
      </c>
      <c r="D434" s="39" t="s">
        <v>3395</v>
      </c>
      <c r="E434" s="39" t="s">
        <v>3396</v>
      </c>
      <c r="F434" s="39" t="s">
        <v>3396</v>
      </c>
      <c r="G434">
        <v>3</v>
      </c>
      <c r="H434">
        <v>30</v>
      </c>
      <c r="I434" s="39" t="s">
        <v>13027</v>
      </c>
      <c r="J434" s="39" t="s">
        <v>15076</v>
      </c>
      <c r="K434" s="39" t="s">
        <v>12969</v>
      </c>
      <c r="L434" s="39" t="s">
        <v>15077</v>
      </c>
      <c r="M434" s="39" t="s">
        <v>12804</v>
      </c>
      <c r="N434" s="39" t="s">
        <v>13028</v>
      </c>
      <c r="O434" s="39" t="s">
        <v>15078</v>
      </c>
      <c r="P434" s="39" t="s">
        <v>14024</v>
      </c>
      <c r="Q434" s="39" t="s">
        <v>12808</v>
      </c>
      <c r="R434" s="39" t="s">
        <v>12809</v>
      </c>
      <c r="S434" s="39" t="s">
        <v>12810</v>
      </c>
      <c r="T434" s="39" t="s">
        <v>12811</v>
      </c>
    </row>
    <row r="435" spans="1:20" x14ac:dyDescent="0.3">
      <c r="A435">
        <v>434</v>
      </c>
      <c r="B435" s="1">
        <v>45870.372199074074</v>
      </c>
      <c r="C435" s="1">
        <v>45870.379351851851</v>
      </c>
      <c r="D435" s="39" t="s">
        <v>3257</v>
      </c>
      <c r="E435" s="39" t="s">
        <v>3258</v>
      </c>
      <c r="F435" s="39" t="s">
        <v>3258</v>
      </c>
      <c r="G435">
        <v>3</v>
      </c>
      <c r="H435">
        <v>9</v>
      </c>
      <c r="I435" s="39" t="s">
        <v>12967</v>
      </c>
      <c r="J435" s="39" t="s">
        <v>12968</v>
      </c>
      <c r="K435" s="39" t="s">
        <v>12969</v>
      </c>
      <c r="L435" s="39" t="s">
        <v>15079</v>
      </c>
      <c r="M435" s="39" t="s">
        <v>12804</v>
      </c>
      <c r="N435" s="39" t="s">
        <v>12971</v>
      </c>
      <c r="O435" s="39" t="s">
        <v>15080</v>
      </c>
      <c r="P435" s="39" t="s">
        <v>12973</v>
      </c>
      <c r="Q435" s="39" t="s">
        <v>12808</v>
      </c>
      <c r="R435" s="39" t="s">
        <v>12809</v>
      </c>
      <c r="S435" s="39" t="s">
        <v>12810</v>
      </c>
      <c r="T435" s="39" t="s">
        <v>12811</v>
      </c>
    </row>
    <row r="436" spans="1:20" x14ac:dyDescent="0.3">
      <c r="A436">
        <v>435</v>
      </c>
      <c r="B436" s="1">
        <v>45870.380567129629</v>
      </c>
      <c r="C436" s="1">
        <v>45870.384398148148</v>
      </c>
      <c r="D436" s="39" t="s">
        <v>3376</v>
      </c>
      <c r="E436" s="39" t="s">
        <v>3377</v>
      </c>
      <c r="F436" s="39" t="s">
        <v>3377</v>
      </c>
      <c r="G436">
        <v>3</v>
      </c>
      <c r="H436">
        <v>28</v>
      </c>
      <c r="I436" s="39" t="s">
        <v>12860</v>
      </c>
      <c r="J436" s="39" t="s">
        <v>15081</v>
      </c>
      <c r="K436" s="39" t="s">
        <v>12969</v>
      </c>
      <c r="L436" s="39" t="s">
        <v>15082</v>
      </c>
      <c r="M436" s="39" t="s">
        <v>12804</v>
      </c>
      <c r="N436" s="39" t="s">
        <v>13028</v>
      </c>
      <c r="O436" s="39" t="s">
        <v>15083</v>
      </c>
      <c r="P436" s="39" t="s">
        <v>15084</v>
      </c>
      <c r="Q436" s="39" t="s">
        <v>12808</v>
      </c>
      <c r="R436" s="39" t="s">
        <v>12809</v>
      </c>
      <c r="S436" s="39" t="s">
        <v>12810</v>
      </c>
      <c r="T436" s="39" t="s">
        <v>12811</v>
      </c>
    </row>
    <row r="437" spans="1:20" x14ac:dyDescent="0.3">
      <c r="A437">
        <v>436</v>
      </c>
      <c r="B437" s="1">
        <v>45870.401331018518</v>
      </c>
      <c r="C437" s="1">
        <v>45870.407673611109</v>
      </c>
      <c r="D437" s="39" t="s">
        <v>3151</v>
      </c>
      <c r="E437" s="39" t="s">
        <v>3152</v>
      </c>
      <c r="F437" s="39" t="s">
        <v>3152</v>
      </c>
      <c r="G437">
        <v>3</v>
      </c>
      <c r="H437">
        <v>7</v>
      </c>
      <c r="I437" s="39" t="s">
        <v>15085</v>
      </c>
      <c r="J437" s="39" t="s">
        <v>15086</v>
      </c>
      <c r="K437" s="39" t="s">
        <v>15087</v>
      </c>
      <c r="L437" s="39" t="s">
        <v>13105</v>
      </c>
      <c r="M437" s="39" t="s">
        <v>12804</v>
      </c>
      <c r="N437" s="39" t="s">
        <v>15088</v>
      </c>
      <c r="O437" s="39" t="s">
        <v>12806</v>
      </c>
      <c r="P437" s="39" t="s">
        <v>12980</v>
      </c>
      <c r="Q437" s="39" t="s">
        <v>12808</v>
      </c>
      <c r="R437" s="39" t="s">
        <v>12809</v>
      </c>
      <c r="S437" s="39" t="s">
        <v>12810</v>
      </c>
      <c r="T437" s="39" t="s">
        <v>12811</v>
      </c>
    </row>
    <row r="438" spans="1:20" x14ac:dyDescent="0.3">
      <c r="A438">
        <v>437</v>
      </c>
      <c r="B438" s="1">
        <v>45874.292592592596</v>
      </c>
      <c r="C438" s="1">
        <v>45874.297546296293</v>
      </c>
      <c r="D438" s="39" t="s">
        <v>2087</v>
      </c>
      <c r="E438" s="39" t="s">
        <v>2088</v>
      </c>
      <c r="F438" s="39" t="s">
        <v>2088</v>
      </c>
      <c r="G438">
        <v>3</v>
      </c>
      <c r="H438">
        <v>15</v>
      </c>
      <c r="I438" s="39" t="s">
        <v>13311</v>
      </c>
      <c r="J438" s="39" t="s">
        <v>15089</v>
      </c>
      <c r="K438" s="39" t="s">
        <v>15090</v>
      </c>
      <c r="L438" s="39" t="s">
        <v>13105</v>
      </c>
      <c r="M438" s="39" t="s">
        <v>12804</v>
      </c>
      <c r="N438" s="39" t="s">
        <v>15091</v>
      </c>
      <c r="O438" s="39" t="s">
        <v>15092</v>
      </c>
      <c r="P438" s="39" t="s">
        <v>15093</v>
      </c>
      <c r="Q438" s="39" t="s">
        <v>12808</v>
      </c>
      <c r="R438" s="39" t="s">
        <v>12809</v>
      </c>
      <c r="S438" s="39" t="s">
        <v>12810</v>
      </c>
      <c r="T438" s="39" t="s">
        <v>12852</v>
      </c>
    </row>
    <row r="439" spans="1:20" x14ac:dyDescent="0.3">
      <c r="A439">
        <v>438</v>
      </c>
      <c r="B439" s="1">
        <v>45880.805104166669</v>
      </c>
      <c r="C439" s="1">
        <v>45880.814062500001</v>
      </c>
      <c r="D439" s="39" t="s">
        <v>33831</v>
      </c>
      <c r="E439" s="39" t="s">
        <v>33903</v>
      </c>
      <c r="F439" s="39" t="s">
        <v>33903</v>
      </c>
      <c r="G439">
        <v>14</v>
      </c>
      <c r="H439">
        <v>19</v>
      </c>
      <c r="I439" s="39" t="s">
        <v>34139</v>
      </c>
      <c r="J439" s="39" t="s">
        <v>34140</v>
      </c>
      <c r="K439" s="39" t="s">
        <v>34141</v>
      </c>
      <c r="L439" s="39" t="s">
        <v>34142</v>
      </c>
      <c r="M439" s="39" t="s">
        <v>12804</v>
      </c>
      <c r="N439" s="39" t="s">
        <v>34143</v>
      </c>
      <c r="O439" s="39" t="s">
        <v>34144</v>
      </c>
      <c r="P439" s="39" t="s">
        <v>13305</v>
      </c>
      <c r="Q439" s="39" t="s">
        <v>12808</v>
      </c>
      <c r="R439" s="39" t="s">
        <v>12811</v>
      </c>
      <c r="S439" s="39" t="s">
        <v>12810</v>
      </c>
      <c r="T439" s="39" t="s">
        <v>12809</v>
      </c>
    </row>
    <row r="440" spans="1:20" x14ac:dyDescent="0.3">
      <c r="A440">
        <v>439</v>
      </c>
      <c r="B440" s="1">
        <v>45891.422488425924</v>
      </c>
      <c r="C440" s="1">
        <v>45891.428784722222</v>
      </c>
      <c r="D440" s="39" t="s">
        <v>4777</v>
      </c>
      <c r="E440" s="39" t="s">
        <v>4778</v>
      </c>
      <c r="F440" s="39" t="s">
        <v>4779</v>
      </c>
      <c r="G440">
        <v>9</v>
      </c>
      <c r="H440">
        <v>17</v>
      </c>
      <c r="I440" s="39" t="s">
        <v>34145</v>
      </c>
      <c r="J440" s="39" t="s">
        <v>34146</v>
      </c>
      <c r="K440" s="39" t="s">
        <v>34147</v>
      </c>
      <c r="L440" s="39" t="s">
        <v>34148</v>
      </c>
      <c r="M440" s="39" t="s">
        <v>12804</v>
      </c>
      <c r="N440" s="39" t="s">
        <v>34149</v>
      </c>
      <c r="O440" s="39" t="s">
        <v>13016</v>
      </c>
      <c r="P440" s="39" t="s">
        <v>34150</v>
      </c>
      <c r="Q440" s="39" t="s">
        <v>12808</v>
      </c>
      <c r="R440" s="39" t="s">
        <v>12852</v>
      </c>
      <c r="S440" s="39" t="s">
        <v>12810</v>
      </c>
      <c r="T440" s="39" t="s">
        <v>12811</v>
      </c>
    </row>
    <row r="441" spans="1:20" x14ac:dyDescent="0.3">
      <c r="A441">
        <v>440</v>
      </c>
      <c r="B441" s="1">
        <v>45891.528368055559</v>
      </c>
      <c r="C441" s="1">
        <v>45891.537303240744</v>
      </c>
      <c r="D441" s="39" t="s">
        <v>4022</v>
      </c>
      <c r="E441" s="39" t="s">
        <v>4023</v>
      </c>
      <c r="F441" s="39" t="s">
        <v>4023</v>
      </c>
      <c r="G441">
        <v>6</v>
      </c>
      <c r="H441">
        <v>9</v>
      </c>
      <c r="I441" s="39" t="s">
        <v>34151</v>
      </c>
      <c r="J441" s="39" t="s">
        <v>34152</v>
      </c>
      <c r="K441" s="39" t="s">
        <v>34153</v>
      </c>
      <c r="L441" s="39" t="s">
        <v>34154</v>
      </c>
      <c r="M441" s="39" t="s">
        <v>12804</v>
      </c>
      <c r="N441" s="39" t="s">
        <v>34155</v>
      </c>
      <c r="O441" s="39" t="s">
        <v>34156</v>
      </c>
      <c r="P441" s="39" t="s">
        <v>34157</v>
      </c>
      <c r="Q441" s="39" t="s">
        <v>12852</v>
      </c>
      <c r="R441" s="39" t="s">
        <v>12809</v>
      </c>
      <c r="S441" s="39" t="s">
        <v>12810</v>
      </c>
      <c r="T441" s="39" t="s">
        <v>12811</v>
      </c>
    </row>
    <row r="442" spans="1:20" x14ac:dyDescent="0.3">
      <c r="A442">
        <v>441</v>
      </c>
      <c r="B442" s="1">
        <v>45891.573622685188</v>
      </c>
      <c r="C442" s="1">
        <v>45891.575532407405</v>
      </c>
      <c r="D442" s="39" t="s">
        <v>3812</v>
      </c>
      <c r="E442" s="39" t="s">
        <v>3813</v>
      </c>
      <c r="F442" s="39" t="s">
        <v>3813</v>
      </c>
      <c r="G442">
        <v>3</v>
      </c>
      <c r="H442">
        <v>17</v>
      </c>
      <c r="I442" s="39" t="s">
        <v>34158</v>
      </c>
      <c r="J442" s="39" t="s">
        <v>34159</v>
      </c>
      <c r="K442" s="39" t="s">
        <v>34160</v>
      </c>
      <c r="L442" s="39" t="s">
        <v>34161</v>
      </c>
      <c r="M442" s="39" t="s">
        <v>12804</v>
      </c>
      <c r="N442" s="39" t="s">
        <v>34162</v>
      </c>
      <c r="O442" s="39" t="s">
        <v>34163</v>
      </c>
      <c r="P442" s="39" t="s">
        <v>12980</v>
      </c>
      <c r="Q442" s="39" t="s">
        <v>12852</v>
      </c>
      <c r="R442" s="39" t="s">
        <v>12809</v>
      </c>
      <c r="S442" s="39" t="s">
        <v>12810</v>
      </c>
      <c r="T442" s="39" t="s">
        <v>12811</v>
      </c>
    </row>
    <row r="443" spans="1:20" x14ac:dyDescent="0.3">
      <c r="A443">
        <v>442</v>
      </c>
      <c r="B443" s="1">
        <v>45895.290300925924</v>
      </c>
      <c r="C443" s="1">
        <v>45895.296481481484</v>
      </c>
      <c r="D443" s="39" t="s">
        <v>4765</v>
      </c>
      <c r="E443" s="39" t="s">
        <v>4766</v>
      </c>
      <c r="F443" s="39" t="s">
        <v>4767</v>
      </c>
      <c r="G443">
        <v>14</v>
      </c>
      <c r="H443">
        <v>9</v>
      </c>
      <c r="I443" s="39" t="s">
        <v>34164</v>
      </c>
      <c r="J443" s="39" t="s">
        <v>34165</v>
      </c>
      <c r="K443" s="39" t="s">
        <v>34166</v>
      </c>
      <c r="L443" s="39" t="s">
        <v>34167</v>
      </c>
      <c r="M443" s="39" t="s">
        <v>12804</v>
      </c>
      <c r="N443" s="39" t="s">
        <v>34168</v>
      </c>
      <c r="O443" s="39" t="s">
        <v>34169</v>
      </c>
      <c r="P443" s="39" t="s">
        <v>34170</v>
      </c>
      <c r="Q443" s="39" t="s">
        <v>12852</v>
      </c>
      <c r="R443" s="39" t="s">
        <v>12809</v>
      </c>
      <c r="S443" s="39" t="s">
        <v>12810</v>
      </c>
      <c r="T443" s="39" t="s">
        <v>12811</v>
      </c>
    </row>
    <row r="444" spans="1:20" x14ac:dyDescent="0.3">
      <c r="A444">
        <v>443</v>
      </c>
      <c r="B444" s="1">
        <v>45895.44703703704</v>
      </c>
      <c r="C444" s="1">
        <v>45895.456782407404</v>
      </c>
      <c r="D444" s="39" t="s">
        <v>3218</v>
      </c>
      <c r="E444" s="39" t="s">
        <v>3219</v>
      </c>
      <c r="F444" s="39" t="s">
        <v>34171</v>
      </c>
      <c r="G444">
        <v>3</v>
      </c>
      <c r="H444">
        <v>16</v>
      </c>
      <c r="I444" s="39" t="s">
        <v>34172</v>
      </c>
      <c r="J444" s="39" t="s">
        <v>34173</v>
      </c>
      <c r="K444" s="39" t="s">
        <v>34174</v>
      </c>
      <c r="L444" s="39" t="s">
        <v>34175</v>
      </c>
      <c r="M444" s="39" t="s">
        <v>12804</v>
      </c>
      <c r="N444" s="39" t="s">
        <v>34176</v>
      </c>
      <c r="O444" s="39" t="s">
        <v>13145</v>
      </c>
      <c r="P444" s="39" t="s">
        <v>12980</v>
      </c>
      <c r="Q444" s="39" t="s">
        <v>12808</v>
      </c>
      <c r="R444" s="39" t="s">
        <v>12809</v>
      </c>
      <c r="S444" s="39" t="s">
        <v>12810</v>
      </c>
      <c r="T444" s="39" t="s">
        <v>12811</v>
      </c>
    </row>
    <row r="445" spans="1:20" x14ac:dyDescent="0.3">
      <c r="A445">
        <v>444</v>
      </c>
      <c r="B445" s="1">
        <v>45895.447268518517</v>
      </c>
      <c r="C445" s="1">
        <v>45895.456805555557</v>
      </c>
      <c r="D445" s="39" t="s">
        <v>1964</v>
      </c>
      <c r="E445" s="39" t="s">
        <v>1965</v>
      </c>
      <c r="F445" s="39" t="s">
        <v>1966</v>
      </c>
      <c r="G445">
        <v>3</v>
      </c>
      <c r="H445">
        <v>24</v>
      </c>
      <c r="I445" s="39" t="s">
        <v>7401</v>
      </c>
      <c r="J445" s="39" t="s">
        <v>34177</v>
      </c>
      <c r="K445" s="39" t="s">
        <v>34178</v>
      </c>
      <c r="L445" s="39" t="s">
        <v>34179</v>
      </c>
      <c r="M445" s="39" t="s">
        <v>12804</v>
      </c>
      <c r="N445" s="39" t="s">
        <v>34180</v>
      </c>
      <c r="O445" s="39" t="s">
        <v>34181</v>
      </c>
      <c r="P445" s="39" t="s">
        <v>12980</v>
      </c>
      <c r="Q445" s="39" t="s">
        <v>12808</v>
      </c>
      <c r="R445" s="39" t="s">
        <v>12809</v>
      </c>
      <c r="S445" s="39" t="s">
        <v>12810</v>
      </c>
      <c r="T445" s="39" t="s">
        <v>12811</v>
      </c>
    </row>
    <row r="446" spans="1:20" x14ac:dyDescent="0.3">
      <c r="A446">
        <v>445</v>
      </c>
      <c r="B446" s="1">
        <v>45895.453414351854</v>
      </c>
      <c r="C446" s="1">
        <v>45895.461481481485</v>
      </c>
      <c r="D446" s="39" t="s">
        <v>3799</v>
      </c>
      <c r="E446" s="39" t="s">
        <v>3800</v>
      </c>
      <c r="F446" s="39" t="s">
        <v>3801</v>
      </c>
      <c r="G446">
        <v>3</v>
      </c>
      <c r="H446">
        <v>23</v>
      </c>
      <c r="I446" s="39" t="s">
        <v>34182</v>
      </c>
      <c r="J446" s="39" t="s">
        <v>34146</v>
      </c>
      <c r="K446" s="39" t="s">
        <v>13344</v>
      </c>
      <c r="L446" s="39" t="s">
        <v>13817</v>
      </c>
      <c r="M446" s="39" t="s">
        <v>12804</v>
      </c>
      <c r="N446" s="39" t="s">
        <v>34183</v>
      </c>
      <c r="O446" s="39" t="s">
        <v>34184</v>
      </c>
      <c r="P446" s="39" t="s">
        <v>12980</v>
      </c>
      <c r="Q446" s="39" t="s">
        <v>12808</v>
      </c>
      <c r="R446" s="39" t="s">
        <v>12809</v>
      </c>
      <c r="S446" s="39" t="s">
        <v>12810</v>
      </c>
      <c r="T446" s="39" t="s">
        <v>12811</v>
      </c>
    </row>
    <row r="447" spans="1:20" x14ac:dyDescent="0.3">
      <c r="A447">
        <v>446</v>
      </c>
      <c r="B447" s="1">
        <v>45895.585011574076</v>
      </c>
      <c r="C447" s="1">
        <v>45895.586018518516</v>
      </c>
      <c r="D447" s="39" t="s">
        <v>4757</v>
      </c>
      <c r="E447" s="39" t="s">
        <v>4758</v>
      </c>
      <c r="F447" s="39" t="s">
        <v>34185</v>
      </c>
      <c r="G447">
        <v>14</v>
      </c>
      <c r="H447">
        <v>28</v>
      </c>
      <c r="I447" s="39" t="s">
        <v>7401</v>
      </c>
      <c r="J447" s="39" t="s">
        <v>34186</v>
      </c>
      <c r="K447" s="39" t="s">
        <v>34187</v>
      </c>
      <c r="L447" s="39" t="s">
        <v>34188</v>
      </c>
      <c r="M447" s="39" t="s">
        <v>12804</v>
      </c>
      <c r="N447" s="39" t="s">
        <v>34189</v>
      </c>
      <c r="O447" s="39" t="s">
        <v>34190</v>
      </c>
      <c r="P447" s="39" t="s">
        <v>12980</v>
      </c>
      <c r="Q447" s="39" t="s">
        <v>12852</v>
      </c>
      <c r="R447" s="39" t="s">
        <v>12810</v>
      </c>
      <c r="S447" s="39" t="s">
        <v>12809</v>
      </c>
      <c r="T447" s="39" t="s">
        <v>12811</v>
      </c>
    </row>
    <row r="448" spans="1:20" x14ac:dyDescent="0.3">
      <c r="A448">
        <v>447</v>
      </c>
      <c r="B448" s="1">
        <v>45901.517280092594</v>
      </c>
      <c r="C448" s="1">
        <v>45901.520995370367</v>
      </c>
      <c r="D448" s="39" t="s">
        <v>33883</v>
      </c>
      <c r="E448" s="39" t="s">
        <v>33934</v>
      </c>
      <c r="F448" s="39" t="s">
        <v>33934</v>
      </c>
      <c r="G448">
        <v>14</v>
      </c>
      <c r="H448">
        <v>34</v>
      </c>
      <c r="I448" s="39" t="s">
        <v>34191</v>
      </c>
      <c r="J448" s="39" t="s">
        <v>34192</v>
      </c>
      <c r="K448" s="39" t="s">
        <v>34193</v>
      </c>
      <c r="L448" s="39" t="s">
        <v>34194</v>
      </c>
      <c r="M448" s="39" t="s">
        <v>12804</v>
      </c>
      <c r="N448" s="39" t="s">
        <v>34195</v>
      </c>
      <c r="O448" s="39" t="s">
        <v>34196</v>
      </c>
      <c r="P448" s="39" t="s">
        <v>34197</v>
      </c>
      <c r="Q448" s="39" t="s">
        <v>12810</v>
      </c>
      <c r="R448" s="39" t="s">
        <v>12808</v>
      </c>
      <c r="S448" s="39" t="s">
        <v>12810</v>
      </c>
      <c r="T448" s="39" t="s">
        <v>12811</v>
      </c>
    </row>
    <row r="449" spans="1:20" x14ac:dyDescent="0.3">
      <c r="A449">
        <v>448</v>
      </c>
      <c r="B449" s="1">
        <v>45903.668344907404</v>
      </c>
      <c r="C449" s="1">
        <v>45903.676932870374</v>
      </c>
      <c r="D449" s="39" t="s">
        <v>32138</v>
      </c>
      <c r="E449" s="39" t="s">
        <v>32139</v>
      </c>
      <c r="F449" s="39" t="s">
        <v>32140</v>
      </c>
      <c r="G449">
        <v>14</v>
      </c>
      <c r="H449">
        <v>26</v>
      </c>
      <c r="I449" s="39" t="s">
        <v>34198</v>
      </c>
      <c r="J449" s="39" t="s">
        <v>34199</v>
      </c>
      <c r="K449" s="39" t="s">
        <v>34200</v>
      </c>
      <c r="L449" s="39" t="s">
        <v>13105</v>
      </c>
      <c r="M449" s="39" t="s">
        <v>12804</v>
      </c>
      <c r="N449" s="39" t="s">
        <v>34201</v>
      </c>
      <c r="O449" s="39" t="s">
        <v>34202</v>
      </c>
      <c r="P449" s="39" t="s">
        <v>34203</v>
      </c>
      <c r="Q449" s="39" t="s">
        <v>12811</v>
      </c>
      <c r="R449" s="39" t="s">
        <v>12809</v>
      </c>
      <c r="S449" s="39" t="s">
        <v>12810</v>
      </c>
      <c r="T449" s="39" t="s">
        <v>12808</v>
      </c>
    </row>
    <row r="450" spans="1:20" x14ac:dyDescent="0.3">
      <c r="A450">
        <v>449</v>
      </c>
      <c r="B450" s="1">
        <v>45904.719988425924</v>
      </c>
      <c r="C450" s="1">
        <v>45904.726423611108</v>
      </c>
      <c r="D450" s="39" t="s">
        <v>33857</v>
      </c>
      <c r="E450" s="39" t="s">
        <v>33946</v>
      </c>
      <c r="F450" s="39" t="s">
        <v>33946</v>
      </c>
      <c r="G450">
        <v>14</v>
      </c>
      <c r="H450">
        <v>27</v>
      </c>
      <c r="I450" s="39" t="s">
        <v>34204</v>
      </c>
      <c r="J450" s="39" t="s">
        <v>34205</v>
      </c>
      <c r="K450" s="39" t="s">
        <v>34206</v>
      </c>
      <c r="L450" s="39" t="s">
        <v>34207</v>
      </c>
      <c r="M450" s="39" t="s">
        <v>12927</v>
      </c>
      <c r="N450" s="39" t="s">
        <v>34208</v>
      </c>
      <c r="O450" s="39" t="s">
        <v>34209</v>
      </c>
      <c r="P450" s="39" t="s">
        <v>34210</v>
      </c>
      <c r="Q450" s="39" t="s">
        <v>12808</v>
      </c>
      <c r="R450" s="39" t="s">
        <v>12809</v>
      </c>
      <c r="S450" s="39" t="s">
        <v>12810</v>
      </c>
      <c r="T450" s="39" t="s">
        <v>12811</v>
      </c>
    </row>
    <row r="451" spans="1:20" x14ac:dyDescent="0.3">
      <c r="A451">
        <v>450</v>
      </c>
      <c r="B451" s="1">
        <v>45908.460509259261</v>
      </c>
      <c r="C451" s="1">
        <v>45908.46234953704</v>
      </c>
      <c r="D451" s="39" t="s">
        <v>2944</v>
      </c>
      <c r="E451" s="39" t="s">
        <v>2945</v>
      </c>
      <c r="F451" s="39" t="s">
        <v>34211</v>
      </c>
      <c r="G451">
        <v>5</v>
      </c>
      <c r="H451">
        <v>6</v>
      </c>
      <c r="I451" s="39" t="s">
        <v>34212</v>
      </c>
      <c r="J451" s="39" t="s">
        <v>34213</v>
      </c>
      <c r="K451" s="39" t="s">
        <v>34214</v>
      </c>
      <c r="L451" s="39" t="s">
        <v>34215</v>
      </c>
      <c r="M451" s="39" t="s">
        <v>12804</v>
      </c>
      <c r="N451" s="39" t="s">
        <v>34216</v>
      </c>
      <c r="O451" s="39" t="s">
        <v>34217</v>
      </c>
      <c r="P451" s="39" t="s">
        <v>34218</v>
      </c>
      <c r="Q451" s="39" t="s">
        <v>12808</v>
      </c>
      <c r="R451" s="39" t="s">
        <v>12808</v>
      </c>
      <c r="S451" s="39" t="s">
        <v>12810</v>
      </c>
      <c r="T451" s="39" t="s">
        <v>12811</v>
      </c>
    </row>
    <row r="452" spans="1:20" x14ac:dyDescent="0.3">
      <c r="A452">
        <v>451</v>
      </c>
      <c r="B452" s="1">
        <v>45908.462500000001</v>
      </c>
      <c r="C452" s="1">
        <v>45908.464953703704</v>
      </c>
      <c r="D452" s="39" t="s">
        <v>2708</v>
      </c>
      <c r="E452" s="39" t="s">
        <v>2709</v>
      </c>
      <c r="F452" s="39" t="s">
        <v>2709</v>
      </c>
      <c r="G452">
        <v>5</v>
      </c>
      <c r="H452">
        <v>25</v>
      </c>
      <c r="I452" s="39" t="s">
        <v>34219</v>
      </c>
      <c r="J452" s="39" t="s">
        <v>34220</v>
      </c>
      <c r="K452" s="39" t="s">
        <v>34221</v>
      </c>
      <c r="L452" s="39" t="s">
        <v>34222</v>
      </c>
      <c r="M452" s="39" t="s">
        <v>13600</v>
      </c>
      <c r="N452" s="39" t="s">
        <v>34223</v>
      </c>
      <c r="O452" s="39" t="s">
        <v>34224</v>
      </c>
      <c r="P452" s="39" t="s">
        <v>34225</v>
      </c>
      <c r="Q452" s="39" t="s">
        <v>12808</v>
      </c>
      <c r="R452" s="39" t="s">
        <v>12852</v>
      </c>
      <c r="S452" s="39" t="s">
        <v>12810</v>
      </c>
      <c r="T452" s="39" t="s">
        <v>12811</v>
      </c>
    </row>
    <row r="453" spans="1:20" x14ac:dyDescent="0.3">
      <c r="A453">
        <v>452</v>
      </c>
      <c r="B453" s="1">
        <v>45908.471284722225</v>
      </c>
      <c r="C453" s="1">
        <v>45908.471631944441</v>
      </c>
      <c r="D453" s="39" t="s">
        <v>2937</v>
      </c>
      <c r="E453" s="39" t="s">
        <v>2938</v>
      </c>
      <c r="F453" s="39" t="s">
        <v>2939</v>
      </c>
      <c r="G453">
        <v>5</v>
      </c>
      <c r="H453">
        <v>16</v>
      </c>
      <c r="I453" s="39" t="s">
        <v>34226</v>
      </c>
      <c r="J453" s="39" t="s">
        <v>34227</v>
      </c>
      <c r="K453" s="39" t="s">
        <v>34228</v>
      </c>
      <c r="L453" s="39" t="s">
        <v>34229</v>
      </c>
      <c r="M453" s="39" t="s">
        <v>12927</v>
      </c>
      <c r="N453" s="39" t="s">
        <v>1833</v>
      </c>
      <c r="O453" s="39" t="s">
        <v>34230</v>
      </c>
      <c r="P453" s="39" t="s">
        <v>12980</v>
      </c>
      <c r="Q453" s="39" t="s">
        <v>12808</v>
      </c>
      <c r="R453" s="39" t="s">
        <v>12809</v>
      </c>
      <c r="S453" s="39" t="s">
        <v>12810</v>
      </c>
      <c r="T453" s="39" t="s">
        <v>12811</v>
      </c>
    </row>
    <row r="454" spans="1:20" x14ac:dyDescent="0.3">
      <c r="A454">
        <v>453</v>
      </c>
      <c r="B454" s="1">
        <v>45908.473136574074</v>
      </c>
      <c r="C454" s="1">
        <v>45908.475289351853</v>
      </c>
      <c r="D454" s="39" t="s">
        <v>2887</v>
      </c>
      <c r="E454" s="39" t="s">
        <v>2888</v>
      </c>
      <c r="F454" s="39" t="s">
        <v>2888</v>
      </c>
      <c r="G454">
        <v>5</v>
      </c>
      <c r="H454">
        <v>33</v>
      </c>
      <c r="I454" s="39" t="s">
        <v>34231</v>
      </c>
      <c r="J454" s="39" t="s">
        <v>34232</v>
      </c>
      <c r="K454" s="39" t="s">
        <v>34233</v>
      </c>
      <c r="L454" s="39" t="s">
        <v>34234</v>
      </c>
      <c r="M454" s="39" t="s">
        <v>13974</v>
      </c>
      <c r="N454" s="39" t="s">
        <v>34235</v>
      </c>
      <c r="O454" s="39" t="s">
        <v>34236</v>
      </c>
      <c r="P454" s="39" t="s">
        <v>13211</v>
      </c>
      <c r="Q454" s="39" t="s">
        <v>12810</v>
      </c>
      <c r="R454" s="39" t="s">
        <v>12808</v>
      </c>
      <c r="S454" s="39" t="s">
        <v>12852</v>
      </c>
      <c r="T454" s="39" t="s">
        <v>12810</v>
      </c>
    </row>
    <row r="455" spans="1:20" x14ac:dyDescent="0.3">
      <c r="A455">
        <v>454</v>
      </c>
      <c r="B455" s="1">
        <v>45908.472060185188</v>
      </c>
      <c r="C455" s="1">
        <v>45908.477534722224</v>
      </c>
      <c r="D455" s="39" t="s">
        <v>2637</v>
      </c>
      <c r="E455" s="39" t="s">
        <v>2638</v>
      </c>
      <c r="F455" s="39" t="s">
        <v>2638</v>
      </c>
      <c r="G455">
        <v>5</v>
      </c>
      <c r="H455">
        <v>19</v>
      </c>
      <c r="I455" s="39" t="s">
        <v>34237</v>
      </c>
      <c r="J455" s="39" t="s">
        <v>34238</v>
      </c>
      <c r="K455" s="39" t="s">
        <v>34239</v>
      </c>
      <c r="L455" s="39" t="s">
        <v>34240</v>
      </c>
      <c r="M455" s="39" t="s">
        <v>12804</v>
      </c>
      <c r="N455" s="39" t="s">
        <v>34241</v>
      </c>
      <c r="O455" s="39" t="s">
        <v>34242</v>
      </c>
      <c r="P455" s="39" t="s">
        <v>34243</v>
      </c>
      <c r="Q455" s="39" t="s">
        <v>12852</v>
      </c>
      <c r="R455" s="39" t="s">
        <v>12809</v>
      </c>
      <c r="S455" s="39" t="s">
        <v>12810</v>
      </c>
      <c r="T455" s="39" t="s">
        <v>12811</v>
      </c>
    </row>
    <row r="456" spans="1:20" x14ac:dyDescent="0.3">
      <c r="A456">
        <v>455</v>
      </c>
      <c r="B456" s="1">
        <v>45908.470891203702</v>
      </c>
      <c r="C456" s="1">
        <v>45908.477546296293</v>
      </c>
      <c r="D456" s="39" t="s">
        <v>2632</v>
      </c>
      <c r="E456" s="39" t="s">
        <v>2633</v>
      </c>
      <c r="F456" s="39" t="s">
        <v>2633</v>
      </c>
      <c r="G456">
        <v>5</v>
      </c>
      <c r="H456">
        <v>26</v>
      </c>
      <c r="I456" s="39" t="s">
        <v>34244</v>
      </c>
      <c r="J456" s="39" t="s">
        <v>34245</v>
      </c>
      <c r="K456" s="39" t="s">
        <v>34239</v>
      </c>
      <c r="L456" s="39" t="s">
        <v>34240</v>
      </c>
      <c r="M456" s="39" t="s">
        <v>12804</v>
      </c>
      <c r="N456" s="39" t="s">
        <v>34241</v>
      </c>
      <c r="O456" s="39" t="s">
        <v>34246</v>
      </c>
      <c r="P456" s="39" t="s">
        <v>34247</v>
      </c>
      <c r="Q456" s="39" t="s">
        <v>12852</v>
      </c>
      <c r="R456" s="39" t="s">
        <v>12809</v>
      </c>
      <c r="S456" s="39" t="s">
        <v>12810</v>
      </c>
      <c r="T456" s="39" t="s">
        <v>12811</v>
      </c>
    </row>
    <row r="457" spans="1:20" x14ac:dyDescent="0.3">
      <c r="A457">
        <v>456</v>
      </c>
      <c r="B457" s="1">
        <v>45908.470243055555</v>
      </c>
      <c r="C457" s="1">
        <v>45908.479942129627</v>
      </c>
      <c r="D457" s="39" t="s">
        <v>3000</v>
      </c>
      <c r="E457" s="39" t="s">
        <v>3001</v>
      </c>
      <c r="F457" s="39" t="s">
        <v>3001</v>
      </c>
      <c r="G457">
        <v>5</v>
      </c>
      <c r="H457">
        <v>1</v>
      </c>
      <c r="I457" s="39" t="s">
        <v>4542</v>
      </c>
      <c r="J457" s="39" t="s">
        <v>34248</v>
      </c>
      <c r="K457" s="39" t="s">
        <v>34249</v>
      </c>
      <c r="L457" s="39" t="s">
        <v>34234</v>
      </c>
      <c r="M457" s="39" t="s">
        <v>12804</v>
      </c>
      <c r="N457" s="39" t="s">
        <v>34250</v>
      </c>
      <c r="O457" s="39" t="s">
        <v>34251</v>
      </c>
      <c r="P457" s="39" t="s">
        <v>34252</v>
      </c>
      <c r="Q457" s="39" t="s">
        <v>12808</v>
      </c>
      <c r="R457" s="39" t="s">
        <v>12809</v>
      </c>
      <c r="S457" s="39" t="s">
        <v>12810</v>
      </c>
      <c r="T457" s="39" t="s">
        <v>12811</v>
      </c>
    </row>
    <row r="458" spans="1:20" x14ac:dyDescent="0.3">
      <c r="A458">
        <v>457</v>
      </c>
      <c r="B458" s="1">
        <v>45908.484803240739</v>
      </c>
      <c r="C458" s="1">
        <v>45908.488819444443</v>
      </c>
      <c r="D458" s="39" t="s">
        <v>2663</v>
      </c>
      <c r="E458" s="39" t="s">
        <v>2664</v>
      </c>
      <c r="F458" s="39" t="s">
        <v>2664</v>
      </c>
      <c r="G458">
        <v>5</v>
      </c>
      <c r="H458">
        <v>31</v>
      </c>
      <c r="I458" s="39" t="s">
        <v>34253</v>
      </c>
      <c r="J458" s="39" t="s">
        <v>34254</v>
      </c>
      <c r="K458" s="39" t="s">
        <v>34255</v>
      </c>
      <c r="L458" s="39" t="s">
        <v>34256</v>
      </c>
      <c r="M458" s="39" t="s">
        <v>12927</v>
      </c>
      <c r="N458" s="39" t="s">
        <v>34257</v>
      </c>
      <c r="O458" s="39" t="s">
        <v>34258</v>
      </c>
      <c r="P458" s="39" t="s">
        <v>34259</v>
      </c>
      <c r="Q458" s="39" t="s">
        <v>12810</v>
      </c>
      <c r="R458" s="39" t="s">
        <v>12808</v>
      </c>
      <c r="S458" s="39" t="s">
        <v>12809</v>
      </c>
      <c r="T458" s="39" t="s">
        <v>12811</v>
      </c>
    </row>
    <row r="459" spans="1:20" x14ac:dyDescent="0.3">
      <c r="A459">
        <v>458</v>
      </c>
      <c r="B459" s="1">
        <v>45908.485196759262</v>
      </c>
      <c r="C459" s="1">
        <v>45908.489837962959</v>
      </c>
      <c r="D459" s="39" t="s">
        <v>2737</v>
      </c>
      <c r="E459" s="39" t="s">
        <v>2738</v>
      </c>
      <c r="F459" s="39" t="s">
        <v>2738</v>
      </c>
      <c r="G459">
        <v>5</v>
      </c>
      <c r="H459">
        <v>32</v>
      </c>
      <c r="I459" s="39" t="s">
        <v>13311</v>
      </c>
      <c r="J459" s="39" t="s">
        <v>34260</v>
      </c>
      <c r="K459" s="39" t="s">
        <v>34249</v>
      </c>
      <c r="L459" s="39" t="s">
        <v>34234</v>
      </c>
      <c r="M459" s="39" t="s">
        <v>12804</v>
      </c>
      <c r="N459" s="39" t="s">
        <v>34261</v>
      </c>
      <c r="O459" s="39" t="s">
        <v>34262</v>
      </c>
      <c r="P459" s="39" t="s">
        <v>34252</v>
      </c>
      <c r="Q459" s="39" t="s">
        <v>12852</v>
      </c>
      <c r="R459" s="39" t="s">
        <v>12809</v>
      </c>
      <c r="S459" s="39" t="s">
        <v>12810</v>
      </c>
      <c r="T459" s="39" t="s">
        <v>12811</v>
      </c>
    </row>
    <row r="460" spans="1:20" x14ac:dyDescent="0.3">
      <c r="A460">
        <v>459</v>
      </c>
      <c r="B460" s="1">
        <v>45908.866793981484</v>
      </c>
      <c r="C460" s="1">
        <v>45908.868935185186</v>
      </c>
      <c r="D460" s="39" t="s">
        <v>1661</v>
      </c>
      <c r="E460" s="39" t="s">
        <v>1662</v>
      </c>
      <c r="F460" s="39" t="s">
        <v>34263</v>
      </c>
      <c r="G460">
        <v>13</v>
      </c>
      <c r="H460">
        <v>19</v>
      </c>
      <c r="I460" s="39" t="s">
        <v>34264</v>
      </c>
      <c r="J460" s="39" t="s">
        <v>34265</v>
      </c>
      <c r="K460" s="39" t="s">
        <v>34266</v>
      </c>
      <c r="L460" s="39" t="s">
        <v>34267</v>
      </c>
      <c r="M460" s="39" t="s">
        <v>12804</v>
      </c>
      <c r="N460" s="39" t="s">
        <v>34268</v>
      </c>
      <c r="O460" s="39" t="s">
        <v>34269</v>
      </c>
      <c r="P460" s="39" t="s">
        <v>34270</v>
      </c>
      <c r="Q460" s="39" t="s">
        <v>12808</v>
      </c>
      <c r="R460" s="39" t="s">
        <v>12809</v>
      </c>
      <c r="S460" s="39" t="s">
        <v>12852</v>
      </c>
      <c r="T460" s="39" t="s">
        <v>12811</v>
      </c>
    </row>
    <row r="461" spans="1:20" x14ac:dyDescent="0.3">
      <c r="A461">
        <v>460</v>
      </c>
      <c r="B461" s="1">
        <v>45908.890266203707</v>
      </c>
      <c r="C461" s="1">
        <v>45908.896122685182</v>
      </c>
      <c r="D461" s="39" t="s">
        <v>33838</v>
      </c>
      <c r="E461" s="39" t="s">
        <v>33973</v>
      </c>
      <c r="F461" s="39" t="s">
        <v>33973</v>
      </c>
      <c r="G461">
        <v>14</v>
      </c>
      <c r="H461">
        <v>21</v>
      </c>
      <c r="I461" s="39" t="s">
        <v>34271</v>
      </c>
      <c r="J461" s="39" t="s">
        <v>34272</v>
      </c>
      <c r="K461" s="39" t="s">
        <v>34273</v>
      </c>
      <c r="L461" s="39" t="s">
        <v>34274</v>
      </c>
      <c r="M461" s="39" t="s">
        <v>12804</v>
      </c>
      <c r="N461" s="39" t="s">
        <v>34275</v>
      </c>
      <c r="O461" s="39" t="s">
        <v>34276</v>
      </c>
      <c r="P461" s="39" t="s">
        <v>34277</v>
      </c>
      <c r="Q461" s="39" t="s">
        <v>12808</v>
      </c>
      <c r="R461" s="39" t="s">
        <v>12809</v>
      </c>
      <c r="S461" s="39" t="s">
        <v>12810</v>
      </c>
      <c r="T461" s="39" t="s">
        <v>12811</v>
      </c>
    </row>
    <row r="462" spans="1:20" x14ac:dyDescent="0.3">
      <c r="A462">
        <v>461</v>
      </c>
      <c r="B462" s="1">
        <v>45908.886712962965</v>
      </c>
      <c r="C462" s="1">
        <v>45908.896157407406</v>
      </c>
      <c r="D462" s="39" t="s">
        <v>33812</v>
      </c>
      <c r="E462" s="39" t="s">
        <v>34278</v>
      </c>
      <c r="F462" s="39" t="s">
        <v>34279</v>
      </c>
      <c r="G462">
        <v>14</v>
      </c>
      <c r="H462">
        <v>14</v>
      </c>
      <c r="I462" s="39" t="s">
        <v>34280</v>
      </c>
      <c r="J462" s="39" t="s">
        <v>34281</v>
      </c>
      <c r="K462" s="39" t="s">
        <v>34282</v>
      </c>
      <c r="L462" s="39" t="s">
        <v>13105</v>
      </c>
      <c r="M462" s="39" t="s">
        <v>12804</v>
      </c>
      <c r="N462" s="39" t="s">
        <v>34283</v>
      </c>
      <c r="O462" s="39" t="s">
        <v>34284</v>
      </c>
      <c r="P462" s="39" t="s">
        <v>12980</v>
      </c>
      <c r="Q462" s="39" t="s">
        <v>12852</v>
      </c>
      <c r="R462" s="39" t="s">
        <v>12809</v>
      </c>
      <c r="S462" s="39" t="s">
        <v>12810</v>
      </c>
      <c r="T462" s="39" t="s">
        <v>12811</v>
      </c>
    </row>
    <row r="463" spans="1:20" x14ac:dyDescent="0.3">
      <c r="A463">
        <v>462</v>
      </c>
      <c r="B463" s="1">
        <v>45909.57130787037</v>
      </c>
      <c r="C463" s="1">
        <v>45909.575798611113</v>
      </c>
      <c r="D463" s="39" t="s">
        <v>67</v>
      </c>
      <c r="E463" s="39" t="s">
        <v>68</v>
      </c>
      <c r="F463" s="39" t="s">
        <v>68</v>
      </c>
      <c r="G463">
        <v>11</v>
      </c>
      <c r="H463">
        <v>25</v>
      </c>
      <c r="I463" s="39" t="s">
        <v>45679</v>
      </c>
      <c r="J463" s="39" t="s">
        <v>45680</v>
      </c>
      <c r="K463" s="39" t="s">
        <v>45681</v>
      </c>
      <c r="L463" s="39" t="s">
        <v>45682</v>
      </c>
      <c r="M463" s="39" t="s">
        <v>12804</v>
      </c>
      <c r="N463" s="39" t="s">
        <v>45683</v>
      </c>
      <c r="O463" s="39" t="s">
        <v>45684</v>
      </c>
      <c r="P463" s="39" t="s">
        <v>45685</v>
      </c>
      <c r="Q463" s="39" t="s">
        <v>12808</v>
      </c>
      <c r="R463" s="39" t="s">
        <v>12809</v>
      </c>
      <c r="S463" s="39" t="s">
        <v>12810</v>
      </c>
      <c r="T463" s="39" t="s">
        <v>12811</v>
      </c>
    </row>
    <row r="464" spans="1:20" x14ac:dyDescent="0.3">
      <c r="A464">
        <v>463</v>
      </c>
      <c r="B464" s="1">
        <v>45909.599050925928</v>
      </c>
      <c r="C464" s="1">
        <v>45909.604189814818</v>
      </c>
      <c r="D464" s="39" t="s">
        <v>33802</v>
      </c>
      <c r="E464" s="39" t="s">
        <v>33913</v>
      </c>
      <c r="F464" s="39" t="s">
        <v>42516</v>
      </c>
      <c r="G464">
        <v>14</v>
      </c>
      <c r="H464">
        <v>11</v>
      </c>
      <c r="I464" s="39" t="s">
        <v>45686</v>
      </c>
      <c r="J464" s="39" t="s">
        <v>45687</v>
      </c>
      <c r="K464" s="39" t="s">
        <v>45688</v>
      </c>
      <c r="L464" s="39" t="s">
        <v>45689</v>
      </c>
      <c r="M464" s="39" t="s">
        <v>12804</v>
      </c>
      <c r="N464" s="39" t="s">
        <v>45690</v>
      </c>
      <c r="O464" s="39" t="s">
        <v>45691</v>
      </c>
      <c r="P464" s="39" t="s">
        <v>13292</v>
      </c>
      <c r="Q464" s="39" t="s">
        <v>12808</v>
      </c>
      <c r="R464" s="39" t="s">
        <v>12810</v>
      </c>
      <c r="S464" s="39" t="s">
        <v>12809</v>
      </c>
      <c r="T464" s="39" t="s">
        <v>12811</v>
      </c>
    </row>
    <row r="465" spans="1:20" x14ac:dyDescent="0.3">
      <c r="A465">
        <v>464</v>
      </c>
      <c r="B465" s="1">
        <v>45909.60434027778</v>
      </c>
      <c r="C465" s="1">
        <v>45909.609247685185</v>
      </c>
      <c r="D465" s="39" t="s">
        <v>33891</v>
      </c>
      <c r="E465" s="39" t="s">
        <v>33955</v>
      </c>
      <c r="F465" s="39" t="s">
        <v>33955</v>
      </c>
      <c r="G465">
        <v>13</v>
      </c>
      <c r="H465">
        <v>37</v>
      </c>
      <c r="I465" s="39" t="s">
        <v>13300</v>
      </c>
      <c r="J465" s="39" t="s">
        <v>45692</v>
      </c>
      <c r="K465" s="39" t="s">
        <v>45681</v>
      </c>
      <c r="L465" s="39" t="s">
        <v>45693</v>
      </c>
      <c r="M465" s="39" t="s">
        <v>12804</v>
      </c>
      <c r="N465" s="39" t="s">
        <v>45683</v>
      </c>
      <c r="O465" s="39" t="s">
        <v>45694</v>
      </c>
      <c r="P465" s="39" t="s">
        <v>13059</v>
      </c>
      <c r="Q465" s="39" t="s">
        <v>12811</v>
      </c>
      <c r="R465" s="39" t="s">
        <v>12809</v>
      </c>
      <c r="S465" s="39" t="s">
        <v>12810</v>
      </c>
      <c r="T465" s="39" t="s">
        <v>12808</v>
      </c>
    </row>
    <row r="466" spans="1:20" x14ac:dyDescent="0.3">
      <c r="A466">
        <v>465</v>
      </c>
      <c r="B466" s="1">
        <v>45909.607511574075</v>
      </c>
      <c r="C466" s="1">
        <v>45909.610451388886</v>
      </c>
      <c r="D466" s="39" t="s">
        <v>33781</v>
      </c>
      <c r="E466" s="39" t="s">
        <v>36139</v>
      </c>
      <c r="F466" s="39" t="s">
        <v>36139</v>
      </c>
      <c r="G466">
        <v>14</v>
      </c>
      <c r="H466">
        <v>5</v>
      </c>
      <c r="I466" s="39" t="s">
        <v>45695</v>
      </c>
      <c r="J466" s="39" t="s">
        <v>45696</v>
      </c>
      <c r="K466" s="39" t="s">
        <v>45697</v>
      </c>
      <c r="L466" s="39" t="s">
        <v>45698</v>
      </c>
      <c r="M466" s="39" t="s">
        <v>12927</v>
      </c>
      <c r="N466" s="39" t="s">
        <v>45699</v>
      </c>
      <c r="O466" s="39" t="s">
        <v>45700</v>
      </c>
      <c r="P466" s="39" t="s">
        <v>45701</v>
      </c>
      <c r="Q466" s="39" t="s">
        <v>12810</v>
      </c>
      <c r="R466" s="39" t="s">
        <v>12808</v>
      </c>
      <c r="S466" s="39" t="s">
        <v>12811</v>
      </c>
      <c r="T466" s="39" t="s">
        <v>12809</v>
      </c>
    </row>
    <row r="467" spans="1:20" x14ac:dyDescent="0.3">
      <c r="A467">
        <v>466</v>
      </c>
      <c r="B467" s="1">
        <v>45909.613067129627</v>
      </c>
      <c r="C467" s="1">
        <v>45909.618900462963</v>
      </c>
      <c r="D467" s="39" t="s">
        <v>4739</v>
      </c>
      <c r="E467" s="39" t="s">
        <v>4740</v>
      </c>
      <c r="F467" s="39" t="s">
        <v>4740</v>
      </c>
      <c r="G467">
        <v>14</v>
      </c>
      <c r="H467">
        <v>24</v>
      </c>
      <c r="I467" s="39" t="s">
        <v>45702</v>
      </c>
      <c r="J467" s="39" t="s">
        <v>45703</v>
      </c>
      <c r="K467" s="39" t="s">
        <v>45704</v>
      </c>
      <c r="L467" s="39" t="s">
        <v>45705</v>
      </c>
      <c r="M467" s="39" t="s">
        <v>12804</v>
      </c>
      <c r="N467" s="39" t="s">
        <v>45706</v>
      </c>
      <c r="O467" s="39" t="s">
        <v>45707</v>
      </c>
      <c r="P467" s="39" t="s">
        <v>45708</v>
      </c>
      <c r="Q467" s="39" t="s">
        <v>12808</v>
      </c>
      <c r="R467" s="39" t="s">
        <v>12809</v>
      </c>
      <c r="S467" s="39" t="s">
        <v>12810</v>
      </c>
      <c r="T467" s="39" t="s">
        <v>12811</v>
      </c>
    </row>
    <row r="468" spans="1:20" x14ac:dyDescent="0.3">
      <c r="A468">
        <v>467</v>
      </c>
      <c r="B468" s="1">
        <v>45909.623877314814</v>
      </c>
      <c r="C468" s="1">
        <v>45909.62394675926</v>
      </c>
      <c r="D468" s="39" t="s">
        <v>33868</v>
      </c>
      <c r="E468" s="39" t="s">
        <v>36378</v>
      </c>
      <c r="F468" s="39" t="s">
        <v>36378</v>
      </c>
      <c r="G468">
        <v>14</v>
      </c>
      <c r="H468">
        <v>30</v>
      </c>
      <c r="I468" s="39" t="s">
        <v>45709</v>
      </c>
      <c r="J468" s="39" t="s">
        <v>45710</v>
      </c>
      <c r="K468" s="39" t="s">
        <v>12916</v>
      </c>
      <c r="L468" s="39" t="s">
        <v>45711</v>
      </c>
      <c r="M468" s="39" t="s">
        <v>12927</v>
      </c>
      <c r="N468" s="39" t="s">
        <v>45712</v>
      </c>
      <c r="O468" s="39" t="s">
        <v>45713</v>
      </c>
      <c r="P468" s="39" t="s">
        <v>45714</v>
      </c>
      <c r="Q468" s="39" t="s">
        <v>12808</v>
      </c>
      <c r="R468" s="39" t="s">
        <v>12810</v>
      </c>
      <c r="S468" s="39" t="s">
        <v>12809</v>
      </c>
      <c r="T468" s="39" t="s">
        <v>12811</v>
      </c>
    </row>
    <row r="469" spans="1:20" x14ac:dyDescent="0.3">
      <c r="A469">
        <v>468</v>
      </c>
      <c r="B469" s="1">
        <v>45909.62263888889</v>
      </c>
      <c r="C469" s="1">
        <v>45909.624930555554</v>
      </c>
      <c r="D469" s="39" t="s">
        <v>32048</v>
      </c>
      <c r="E469" s="39" t="s">
        <v>32049</v>
      </c>
      <c r="F469" s="39" t="s">
        <v>32049</v>
      </c>
      <c r="G469">
        <v>14</v>
      </c>
      <c r="H469">
        <v>3</v>
      </c>
      <c r="I469" s="39" t="s">
        <v>45715</v>
      </c>
      <c r="J469" s="39" t="s">
        <v>45716</v>
      </c>
      <c r="K469" s="39" t="s">
        <v>35902</v>
      </c>
      <c r="L469" s="39" t="s">
        <v>45717</v>
      </c>
      <c r="M469" s="39" t="s">
        <v>12804</v>
      </c>
      <c r="N469" s="39" t="s">
        <v>13280</v>
      </c>
      <c r="O469" s="39" t="s">
        <v>45718</v>
      </c>
      <c r="P469" s="39" t="s">
        <v>12980</v>
      </c>
      <c r="Q469" s="39" t="s">
        <v>12808</v>
      </c>
      <c r="R469" s="39" t="s">
        <v>12810</v>
      </c>
      <c r="S469" s="39" t="s">
        <v>12809</v>
      </c>
      <c r="T469" s="39" t="s">
        <v>12811</v>
      </c>
    </row>
    <row r="470" spans="1:20" x14ac:dyDescent="0.3">
      <c r="A470">
        <v>469</v>
      </c>
      <c r="B470" s="1">
        <v>45909.627743055556</v>
      </c>
      <c r="C470" s="1">
        <v>45909.632071759261</v>
      </c>
      <c r="D470" s="39" t="s">
        <v>33816</v>
      </c>
      <c r="E470" s="39" t="s">
        <v>36471</v>
      </c>
      <c r="F470" s="39" t="s">
        <v>44832</v>
      </c>
      <c r="G470">
        <v>14</v>
      </c>
      <c r="H470">
        <v>15</v>
      </c>
      <c r="I470" s="39" t="s">
        <v>45719</v>
      </c>
      <c r="J470" s="39" t="s">
        <v>45720</v>
      </c>
      <c r="K470" s="39" t="s">
        <v>45721</v>
      </c>
      <c r="L470" s="39" t="s">
        <v>34234</v>
      </c>
      <c r="M470" s="39" t="s">
        <v>12804</v>
      </c>
      <c r="N470" s="39" t="s">
        <v>45722</v>
      </c>
      <c r="O470" s="39" t="s">
        <v>45723</v>
      </c>
      <c r="P470" s="39" t="s">
        <v>34252</v>
      </c>
      <c r="Q470" s="39" t="s">
        <v>12811</v>
      </c>
      <c r="R470" s="39" t="s">
        <v>12809</v>
      </c>
      <c r="S470" s="39" t="s">
        <v>12810</v>
      </c>
      <c r="T470" s="39" t="s">
        <v>12811</v>
      </c>
    </row>
    <row r="471" spans="1:20" x14ac:dyDescent="0.3">
      <c r="A471">
        <v>470</v>
      </c>
      <c r="B471" s="1">
        <v>45909.639305555553</v>
      </c>
      <c r="C471" s="1">
        <v>45909.639444444445</v>
      </c>
      <c r="D471" s="39" t="s">
        <v>4635</v>
      </c>
      <c r="E471" s="39" t="s">
        <v>4636</v>
      </c>
      <c r="F471" s="39" t="s">
        <v>42523</v>
      </c>
      <c r="G471">
        <v>14</v>
      </c>
      <c r="H471">
        <v>35</v>
      </c>
      <c r="I471" s="39" t="s">
        <v>45724</v>
      </c>
      <c r="J471" s="39" t="s">
        <v>45725</v>
      </c>
      <c r="K471" s="39" t="s">
        <v>45726</v>
      </c>
      <c r="L471" s="39" t="s">
        <v>34234</v>
      </c>
      <c r="M471" s="39" t="s">
        <v>12804</v>
      </c>
      <c r="N471" s="39" t="s">
        <v>45727</v>
      </c>
      <c r="O471" s="39" t="s">
        <v>45728</v>
      </c>
      <c r="P471" s="39" t="s">
        <v>45729</v>
      </c>
      <c r="Q471" s="39" t="s">
        <v>12852</v>
      </c>
      <c r="R471" s="39" t="s">
        <v>12809</v>
      </c>
      <c r="S471" s="39" t="s">
        <v>12809</v>
      </c>
      <c r="T471" s="39" t="s">
        <v>12811</v>
      </c>
    </row>
    <row r="472" spans="1:20" x14ac:dyDescent="0.3">
      <c r="A472">
        <v>471</v>
      </c>
      <c r="B472" s="1">
        <v>45909.634895833333</v>
      </c>
      <c r="C472" s="1">
        <v>45909.63957175926</v>
      </c>
      <c r="D472" s="39" t="s">
        <v>33785</v>
      </c>
      <c r="E472" s="39" t="s">
        <v>36160</v>
      </c>
      <c r="F472" s="39" t="s">
        <v>44845</v>
      </c>
      <c r="G472">
        <v>14</v>
      </c>
      <c r="H472">
        <v>6</v>
      </c>
      <c r="I472" s="39" t="s">
        <v>45730</v>
      </c>
      <c r="J472" s="39" t="s">
        <v>45731</v>
      </c>
      <c r="K472" s="39" t="s">
        <v>45732</v>
      </c>
      <c r="L472" s="39" t="s">
        <v>45733</v>
      </c>
      <c r="M472" s="39" t="s">
        <v>12804</v>
      </c>
      <c r="N472" s="39" t="s">
        <v>45734</v>
      </c>
      <c r="O472" s="39" t="s">
        <v>45735</v>
      </c>
      <c r="P472" s="39" t="s">
        <v>45736</v>
      </c>
      <c r="Q472" s="39" t="s">
        <v>12808</v>
      </c>
      <c r="R472" s="39" t="s">
        <v>12810</v>
      </c>
      <c r="S472" s="39" t="s">
        <v>12809</v>
      </c>
      <c r="T472" s="39" t="s">
        <v>12811</v>
      </c>
    </row>
    <row r="473" spans="1:20" x14ac:dyDescent="0.3">
      <c r="A473">
        <v>472</v>
      </c>
      <c r="B473" s="1">
        <v>45909.630370370367</v>
      </c>
      <c r="C473" s="1">
        <v>45909.642083333332</v>
      </c>
      <c r="D473" s="39" t="s">
        <v>33808</v>
      </c>
      <c r="E473" s="39" t="s">
        <v>35495</v>
      </c>
      <c r="F473" s="39" t="s">
        <v>35496</v>
      </c>
      <c r="G473">
        <v>14</v>
      </c>
      <c r="H473">
        <v>13</v>
      </c>
      <c r="I473" s="39" t="s">
        <v>45737</v>
      </c>
      <c r="J473" s="39" t="s">
        <v>45738</v>
      </c>
      <c r="K473" s="39" t="s">
        <v>45739</v>
      </c>
      <c r="L473" s="39" t="s">
        <v>12910</v>
      </c>
      <c r="M473" s="39" t="s">
        <v>12804</v>
      </c>
      <c r="N473" s="39" t="s">
        <v>45740</v>
      </c>
      <c r="O473" s="39" t="s">
        <v>45741</v>
      </c>
      <c r="P473" s="39" t="s">
        <v>45742</v>
      </c>
      <c r="Q473" s="39" t="s">
        <v>12808</v>
      </c>
      <c r="R473" s="39" t="s">
        <v>12809</v>
      </c>
      <c r="S473" s="39" t="s">
        <v>12810</v>
      </c>
      <c r="T473" s="39" t="s">
        <v>12811</v>
      </c>
    </row>
    <row r="474" spans="1:20" x14ac:dyDescent="0.3">
      <c r="A474">
        <v>473</v>
      </c>
      <c r="B474" s="1">
        <v>45910.432060185187</v>
      </c>
      <c r="C474" s="1">
        <v>45910.441076388888</v>
      </c>
      <c r="D474" s="39" t="s">
        <v>3130</v>
      </c>
      <c r="E474" s="39" t="s">
        <v>3131</v>
      </c>
      <c r="F474" s="39" t="s">
        <v>3132</v>
      </c>
      <c r="G474">
        <v>3</v>
      </c>
      <c r="H474">
        <v>12</v>
      </c>
      <c r="I474" s="39" t="s">
        <v>46467</v>
      </c>
      <c r="J474" s="39" t="s">
        <v>46468</v>
      </c>
      <c r="K474" s="39" t="s">
        <v>46469</v>
      </c>
      <c r="L474" s="39" t="s">
        <v>46470</v>
      </c>
      <c r="M474" s="39" t="s">
        <v>12804</v>
      </c>
      <c r="N474" s="39" t="s">
        <v>46471</v>
      </c>
      <c r="O474" s="39" t="s">
        <v>46472</v>
      </c>
      <c r="P474" s="39" t="s">
        <v>14713</v>
      </c>
      <c r="Q474" s="39" t="s">
        <v>12808</v>
      </c>
      <c r="R474" s="39" t="s">
        <v>12809</v>
      </c>
      <c r="S474" s="39" t="s">
        <v>12810</v>
      </c>
      <c r="T474" s="39" t="s">
        <v>12811</v>
      </c>
    </row>
    <row r="475" spans="1:20" x14ac:dyDescent="0.3">
      <c r="A475">
        <v>474</v>
      </c>
      <c r="B475" s="1">
        <v>45910.52270833333</v>
      </c>
      <c r="C475" s="1">
        <v>45910.52685185185</v>
      </c>
      <c r="D475" s="39" t="s">
        <v>2208</v>
      </c>
      <c r="E475" s="39" t="s">
        <v>2209</v>
      </c>
      <c r="F475" s="39" t="s">
        <v>2209</v>
      </c>
      <c r="G475">
        <v>3</v>
      </c>
      <c r="H475">
        <v>18</v>
      </c>
      <c r="I475" s="39" t="s">
        <v>12881</v>
      </c>
      <c r="J475" s="39" t="s">
        <v>46473</v>
      </c>
      <c r="K475" s="39" t="s">
        <v>46474</v>
      </c>
      <c r="L475" s="39" t="s">
        <v>34234</v>
      </c>
      <c r="M475" s="39" t="s">
        <v>12804</v>
      </c>
      <c r="N475" s="39" t="s">
        <v>46475</v>
      </c>
      <c r="O475" s="39" t="s">
        <v>46476</v>
      </c>
      <c r="P475" s="39" t="s">
        <v>46477</v>
      </c>
      <c r="Q475" s="39" t="s">
        <v>12852</v>
      </c>
      <c r="R475" s="39" t="s">
        <v>12810</v>
      </c>
      <c r="S475" s="39" t="s">
        <v>12809</v>
      </c>
      <c r="T475" s="39" t="s">
        <v>12811</v>
      </c>
    </row>
    <row r="476" spans="1:20" x14ac:dyDescent="0.3">
      <c r="A476">
        <v>475</v>
      </c>
      <c r="B476" s="1">
        <v>45910.578587962962</v>
      </c>
      <c r="C476" s="1">
        <v>45910.585474537038</v>
      </c>
      <c r="D476" s="39" t="s">
        <v>3311</v>
      </c>
      <c r="E476" s="39" t="s">
        <v>3312</v>
      </c>
      <c r="F476" s="39" t="s">
        <v>3312</v>
      </c>
      <c r="G476">
        <v>3</v>
      </c>
      <c r="H476">
        <v>21</v>
      </c>
      <c r="I476" s="39" t="s">
        <v>13591</v>
      </c>
      <c r="J476" s="39" t="s">
        <v>46478</v>
      </c>
      <c r="K476" s="39" t="s">
        <v>46479</v>
      </c>
      <c r="L476" s="39" t="s">
        <v>34234</v>
      </c>
      <c r="M476" s="39" t="s">
        <v>12804</v>
      </c>
      <c r="N476" s="39" t="s">
        <v>46480</v>
      </c>
      <c r="O476" s="39" t="s">
        <v>46481</v>
      </c>
      <c r="P476" s="39" t="s">
        <v>13375</v>
      </c>
      <c r="Q476" s="39" t="s">
        <v>12808</v>
      </c>
      <c r="R476" s="39" t="s">
        <v>12809</v>
      </c>
      <c r="S476" s="39" t="s">
        <v>12809</v>
      </c>
      <c r="T476" s="39" t="s">
        <v>12811</v>
      </c>
    </row>
    <row r="477" spans="1:20" x14ac:dyDescent="0.3">
      <c r="A477">
        <v>476</v>
      </c>
      <c r="B477" s="1">
        <v>45910.731585648151</v>
      </c>
      <c r="C477" s="1">
        <v>45910.744340277779</v>
      </c>
      <c r="D477" s="39" t="s">
        <v>3341</v>
      </c>
      <c r="E477" s="39" t="s">
        <v>3342</v>
      </c>
      <c r="F477" s="39" t="s">
        <v>3342</v>
      </c>
      <c r="G477">
        <v>3</v>
      </c>
      <c r="H477">
        <v>36</v>
      </c>
      <c r="I477" s="39" t="s">
        <v>46482</v>
      </c>
      <c r="J477" s="39" t="s">
        <v>46483</v>
      </c>
      <c r="K477" s="39" t="s">
        <v>46484</v>
      </c>
      <c r="L477" s="39" t="s">
        <v>46485</v>
      </c>
      <c r="M477" s="39" t="s">
        <v>12804</v>
      </c>
      <c r="N477" s="39" t="s">
        <v>46486</v>
      </c>
      <c r="O477" s="39" t="s">
        <v>46487</v>
      </c>
      <c r="P477" s="39" t="s">
        <v>13305</v>
      </c>
      <c r="Q477" s="39" t="s">
        <v>12808</v>
      </c>
      <c r="R477" s="39" t="s">
        <v>12809</v>
      </c>
      <c r="S477" s="39" t="s">
        <v>12810</v>
      </c>
      <c r="T477" s="39" t="s">
        <v>12811</v>
      </c>
    </row>
    <row r="478" spans="1:20" x14ac:dyDescent="0.3">
      <c r="A478">
        <v>477</v>
      </c>
      <c r="B478" s="1">
        <v>45910.768831018519</v>
      </c>
      <c r="C478" s="1">
        <v>45910.773206018515</v>
      </c>
      <c r="D478" s="39" t="s">
        <v>33898</v>
      </c>
      <c r="E478" s="39" t="s">
        <v>36232</v>
      </c>
      <c r="F478" s="39" t="s">
        <v>42512</v>
      </c>
      <c r="G478">
        <v>14</v>
      </c>
      <c r="H478">
        <v>39</v>
      </c>
      <c r="I478" s="39" t="s">
        <v>46488</v>
      </c>
      <c r="J478" s="39" t="s">
        <v>46473</v>
      </c>
      <c r="K478" s="39" t="s">
        <v>46489</v>
      </c>
      <c r="L478" s="39" t="s">
        <v>34234</v>
      </c>
      <c r="M478" s="39" t="s">
        <v>12804</v>
      </c>
      <c r="N478" s="39" t="s">
        <v>46490</v>
      </c>
      <c r="O478" s="39" t="s">
        <v>46491</v>
      </c>
      <c r="P478" s="39" t="s">
        <v>46492</v>
      </c>
      <c r="Q478" s="39" t="s">
        <v>12811</v>
      </c>
      <c r="R478" s="39" t="s">
        <v>12808</v>
      </c>
      <c r="S478" s="39" t="s">
        <v>12809</v>
      </c>
      <c r="T478" s="39" t="s">
        <v>12811</v>
      </c>
    </row>
    <row r="479" spans="1:20" x14ac:dyDescent="0.3">
      <c r="A479">
        <v>478</v>
      </c>
      <c r="B479" s="1">
        <v>45910.829583333332</v>
      </c>
      <c r="C479" s="1">
        <v>45910.836921296293</v>
      </c>
      <c r="D479" s="39" t="s">
        <v>33872</v>
      </c>
      <c r="E479" s="39" t="s">
        <v>36386</v>
      </c>
      <c r="F479" s="39" t="s">
        <v>36386</v>
      </c>
      <c r="G479">
        <v>14</v>
      </c>
      <c r="H479">
        <v>31</v>
      </c>
      <c r="I479" s="39" t="s">
        <v>47966</v>
      </c>
      <c r="J479" s="39" t="s">
        <v>46473</v>
      </c>
      <c r="K479" s="39" t="s">
        <v>47967</v>
      </c>
      <c r="L479" s="39" t="s">
        <v>34234</v>
      </c>
      <c r="M479" s="39" t="s">
        <v>12804</v>
      </c>
      <c r="N479" s="39" t="s">
        <v>47968</v>
      </c>
      <c r="O479" s="39" t="s">
        <v>47969</v>
      </c>
      <c r="P479" s="39" t="s">
        <v>47970</v>
      </c>
      <c r="Q479" s="39" t="s">
        <v>12852</v>
      </c>
      <c r="R479" s="39" t="s">
        <v>12809</v>
      </c>
      <c r="S479" s="39" t="s">
        <v>12810</v>
      </c>
      <c r="T479" s="39" t="s">
        <v>12811</v>
      </c>
    </row>
    <row r="480" spans="1:20" x14ac:dyDescent="0.3">
      <c r="A480">
        <v>479</v>
      </c>
      <c r="B480" s="1">
        <v>45910.860682870371</v>
      </c>
      <c r="C480" s="1">
        <v>45910.866840277777</v>
      </c>
      <c r="D480" s="39" t="s">
        <v>33828</v>
      </c>
      <c r="E480" s="39" t="s">
        <v>36151</v>
      </c>
      <c r="F480" s="39" t="s">
        <v>36151</v>
      </c>
      <c r="G480">
        <v>14</v>
      </c>
      <c r="H480">
        <v>18</v>
      </c>
      <c r="I480" s="39" t="s">
        <v>47971</v>
      </c>
      <c r="J480" s="39" t="s">
        <v>46478</v>
      </c>
      <c r="K480" s="39" t="s">
        <v>46489</v>
      </c>
      <c r="L480" s="39" t="s">
        <v>34234</v>
      </c>
      <c r="M480" s="39" t="s">
        <v>12804</v>
      </c>
      <c r="N480" s="39" t="s">
        <v>47972</v>
      </c>
      <c r="O480" s="39" t="s">
        <v>47973</v>
      </c>
      <c r="P480" s="39" t="s">
        <v>13292</v>
      </c>
      <c r="Q480" s="39" t="s">
        <v>12808</v>
      </c>
      <c r="R480" s="39" t="s">
        <v>12809</v>
      </c>
      <c r="S480" s="39" t="s">
        <v>12852</v>
      </c>
      <c r="T480" s="39" t="s">
        <v>12811</v>
      </c>
    </row>
    <row r="481" spans="1:20" x14ac:dyDescent="0.3">
      <c r="A481">
        <v>480</v>
      </c>
      <c r="B481" s="1">
        <v>45911.276921296296</v>
      </c>
      <c r="C481" s="1">
        <v>45911.28025462963</v>
      </c>
      <c r="D481" s="39" t="s">
        <v>3188</v>
      </c>
      <c r="E481" s="39" t="s">
        <v>3189</v>
      </c>
      <c r="F481" s="39" t="s">
        <v>3189</v>
      </c>
      <c r="G481">
        <v>3</v>
      </c>
      <c r="H481">
        <v>19</v>
      </c>
      <c r="I481" s="39" t="s">
        <v>47974</v>
      </c>
      <c r="J481" s="39" t="s">
        <v>47975</v>
      </c>
      <c r="K481" s="39" t="s">
        <v>47976</v>
      </c>
      <c r="L481" s="39" t="s">
        <v>47977</v>
      </c>
      <c r="M481" s="39" t="s">
        <v>12804</v>
      </c>
      <c r="N481" s="39" t="s">
        <v>47978</v>
      </c>
      <c r="O481" s="39" t="s">
        <v>47979</v>
      </c>
      <c r="P481" s="39" t="s">
        <v>13968</v>
      </c>
      <c r="Q481" s="39" t="s">
        <v>12808</v>
      </c>
      <c r="R481" s="39" t="s">
        <v>12810</v>
      </c>
      <c r="S481" s="39" t="s">
        <v>12809</v>
      </c>
      <c r="T481" s="39" t="s">
        <v>12811</v>
      </c>
    </row>
    <row r="482" spans="1:20" x14ac:dyDescent="0.3">
      <c r="A482">
        <v>481</v>
      </c>
      <c r="B482" s="1">
        <v>45911.349687499998</v>
      </c>
      <c r="C482" s="1">
        <v>45911.357488425929</v>
      </c>
      <c r="D482" s="39" t="s">
        <v>3319</v>
      </c>
      <c r="E482" s="39" t="s">
        <v>3320</v>
      </c>
      <c r="F482" s="39" t="s">
        <v>3320</v>
      </c>
      <c r="G482">
        <v>3</v>
      </c>
      <c r="H482">
        <v>14</v>
      </c>
      <c r="I482" s="39" t="s">
        <v>13396</v>
      </c>
      <c r="J482" s="39" t="s">
        <v>46473</v>
      </c>
      <c r="K482" s="39" t="s">
        <v>46489</v>
      </c>
      <c r="L482" s="39" t="s">
        <v>47980</v>
      </c>
      <c r="M482" s="39" t="s">
        <v>13600</v>
      </c>
      <c r="N482" s="39" t="s">
        <v>47981</v>
      </c>
      <c r="O482" s="39" t="s">
        <v>47982</v>
      </c>
      <c r="P482" s="39" t="s">
        <v>12980</v>
      </c>
      <c r="Q482" s="39" t="s">
        <v>12852</v>
      </c>
      <c r="R482" s="39" t="s">
        <v>12810</v>
      </c>
      <c r="S482" s="39" t="s">
        <v>12809</v>
      </c>
      <c r="T482" s="39" t="s">
        <v>12811</v>
      </c>
    </row>
    <row r="483" spans="1:20" x14ac:dyDescent="0.3">
      <c r="A483">
        <v>482</v>
      </c>
      <c r="B483" s="1">
        <v>45911.376388888886</v>
      </c>
      <c r="C483" s="1">
        <v>45911.380243055559</v>
      </c>
      <c r="D483" s="39" t="s">
        <v>33820</v>
      </c>
      <c r="E483" s="39" t="s">
        <v>36128</v>
      </c>
      <c r="F483" s="39" t="s">
        <v>42514</v>
      </c>
      <c r="G483">
        <v>14</v>
      </c>
      <c r="H483">
        <v>16</v>
      </c>
      <c r="I483" s="39" t="s">
        <v>14222</v>
      </c>
      <c r="J483" s="39" t="s">
        <v>47983</v>
      </c>
      <c r="K483" s="39" t="s">
        <v>47984</v>
      </c>
      <c r="L483" s="39" t="s">
        <v>47985</v>
      </c>
      <c r="M483" s="39" t="s">
        <v>12804</v>
      </c>
      <c r="N483" s="39" t="s">
        <v>45248</v>
      </c>
      <c r="O483" s="39" t="s">
        <v>47986</v>
      </c>
      <c r="P483" s="39" t="s">
        <v>34252</v>
      </c>
      <c r="Q483" s="39" t="s">
        <v>12852</v>
      </c>
      <c r="R483" s="39" t="s">
        <v>12809</v>
      </c>
      <c r="S483" s="39" t="s">
        <v>12810</v>
      </c>
      <c r="T483" s="39" t="s">
        <v>12811</v>
      </c>
    </row>
    <row r="484" spans="1:20" x14ac:dyDescent="0.3">
      <c r="A484">
        <v>483</v>
      </c>
      <c r="B484" s="1">
        <v>45911.406817129631</v>
      </c>
      <c r="C484" s="1">
        <v>45911.413252314815</v>
      </c>
      <c r="D484" s="39" t="s">
        <v>914</v>
      </c>
      <c r="E484" s="39" t="s">
        <v>915</v>
      </c>
      <c r="F484" s="39" t="s">
        <v>915</v>
      </c>
      <c r="G484">
        <v>2</v>
      </c>
      <c r="H484">
        <v>4</v>
      </c>
      <c r="I484" s="39" t="s">
        <v>47987</v>
      </c>
      <c r="J484" s="39" t="s">
        <v>47988</v>
      </c>
      <c r="K484" s="39" t="s">
        <v>47989</v>
      </c>
      <c r="L484" s="39" t="s">
        <v>47990</v>
      </c>
      <c r="M484" s="39" t="s">
        <v>12804</v>
      </c>
      <c r="N484" s="39" t="s">
        <v>47991</v>
      </c>
      <c r="O484" s="39" t="s">
        <v>47992</v>
      </c>
      <c r="P484" s="39" t="s">
        <v>47993</v>
      </c>
      <c r="Q484" s="39" t="s">
        <v>12852</v>
      </c>
      <c r="R484" s="39" t="s">
        <v>12809</v>
      </c>
      <c r="S484" s="39" t="s">
        <v>12810</v>
      </c>
      <c r="T484" s="39" t="s">
        <v>12811</v>
      </c>
    </row>
    <row r="485" spans="1:20" x14ac:dyDescent="0.3">
      <c r="A485">
        <v>484</v>
      </c>
      <c r="B485" s="1">
        <v>45911.444560185184</v>
      </c>
      <c r="C485" s="1">
        <v>45911.444618055553</v>
      </c>
      <c r="D485" s="39" t="s">
        <v>6239</v>
      </c>
      <c r="E485" s="39" t="s">
        <v>6240</v>
      </c>
      <c r="F485" s="39" t="s">
        <v>6240</v>
      </c>
      <c r="G485">
        <v>12</v>
      </c>
      <c r="H485">
        <v>5</v>
      </c>
      <c r="I485" s="39" t="s">
        <v>47994</v>
      </c>
      <c r="J485" s="39" t="s">
        <v>47995</v>
      </c>
      <c r="K485" s="39" t="s">
        <v>47996</v>
      </c>
      <c r="L485" s="39" t="s">
        <v>47997</v>
      </c>
      <c r="M485" s="39" t="s">
        <v>12804</v>
      </c>
      <c r="N485" s="39" t="s">
        <v>47998</v>
      </c>
      <c r="O485" s="39" t="s">
        <v>13187</v>
      </c>
      <c r="P485" s="39" t="s">
        <v>47999</v>
      </c>
      <c r="Q485" s="39" t="s">
        <v>12811</v>
      </c>
      <c r="R485" s="39" t="s">
        <v>12852</v>
      </c>
      <c r="S485" s="39" t="s">
        <v>12808</v>
      </c>
      <c r="T485" s="39" t="s">
        <v>12811</v>
      </c>
    </row>
    <row r="486" spans="1:20" x14ac:dyDescent="0.3">
      <c r="A486">
        <v>485</v>
      </c>
      <c r="B486" s="1">
        <v>45911.489687499998</v>
      </c>
      <c r="C486" s="1">
        <v>45911.494351851848</v>
      </c>
      <c r="D486" s="39" t="s">
        <v>3563</v>
      </c>
      <c r="E486" s="39" t="s">
        <v>3564</v>
      </c>
      <c r="F486" s="39" t="s">
        <v>3564</v>
      </c>
      <c r="G486">
        <v>8</v>
      </c>
      <c r="H486">
        <v>10</v>
      </c>
      <c r="I486" s="39" t="s">
        <v>48000</v>
      </c>
      <c r="J486" s="39" t="s">
        <v>46473</v>
      </c>
      <c r="K486" s="39" t="s">
        <v>48001</v>
      </c>
      <c r="L486" s="39" t="s">
        <v>47985</v>
      </c>
      <c r="M486" s="39" t="s">
        <v>12804</v>
      </c>
      <c r="N486" s="39" t="s">
        <v>48002</v>
      </c>
      <c r="O486" s="39" t="s">
        <v>48003</v>
      </c>
      <c r="P486" s="39" t="s">
        <v>48004</v>
      </c>
      <c r="Q486" s="39" t="s">
        <v>12852</v>
      </c>
      <c r="R486" s="39" t="s">
        <v>12810</v>
      </c>
      <c r="S486" s="39" t="s">
        <v>12852</v>
      </c>
      <c r="T486" s="39" t="s">
        <v>12808</v>
      </c>
    </row>
    <row r="487" spans="1:20" x14ac:dyDescent="0.3">
      <c r="A487">
        <v>486</v>
      </c>
      <c r="B487" s="1">
        <v>45911.506481481483</v>
      </c>
      <c r="C487" s="1">
        <v>45911.508206018516</v>
      </c>
      <c r="D487" s="39" t="s">
        <v>3266</v>
      </c>
      <c r="E487" s="39" t="s">
        <v>3267</v>
      </c>
      <c r="F487" s="39" t="s">
        <v>3267</v>
      </c>
      <c r="G487">
        <v>3</v>
      </c>
      <c r="H487">
        <v>4</v>
      </c>
      <c r="I487" s="39" t="s">
        <v>48005</v>
      </c>
      <c r="J487" s="39" t="s">
        <v>48006</v>
      </c>
      <c r="K487" s="39" t="s">
        <v>48007</v>
      </c>
      <c r="L487" s="39" t="s">
        <v>48008</v>
      </c>
      <c r="M487" s="39" t="s">
        <v>12804</v>
      </c>
      <c r="N487" s="39" t="s">
        <v>48009</v>
      </c>
      <c r="O487" s="39" t="s">
        <v>48010</v>
      </c>
      <c r="P487" s="39" t="s">
        <v>48011</v>
      </c>
      <c r="Q487" s="39" t="s">
        <v>12808</v>
      </c>
      <c r="R487" s="39" t="s">
        <v>12811</v>
      </c>
      <c r="S487" s="39" t="s">
        <v>12809</v>
      </c>
      <c r="T487" s="39" t="s">
        <v>12809</v>
      </c>
    </row>
    <row r="488" spans="1:20" x14ac:dyDescent="0.3">
      <c r="A488">
        <v>487</v>
      </c>
      <c r="B488" s="1">
        <v>45911.542719907404</v>
      </c>
      <c r="C488" s="1">
        <v>45911.548298611109</v>
      </c>
      <c r="D488" s="39" t="s">
        <v>2674</v>
      </c>
      <c r="E488" s="39" t="s">
        <v>2675</v>
      </c>
      <c r="F488" s="39" t="s">
        <v>2675</v>
      </c>
      <c r="G488">
        <v>5</v>
      </c>
      <c r="H488">
        <v>4</v>
      </c>
      <c r="I488" s="39" t="s">
        <v>13180</v>
      </c>
      <c r="J488" s="39" t="s">
        <v>47983</v>
      </c>
      <c r="K488" s="39" t="s">
        <v>46489</v>
      </c>
      <c r="L488" s="39" t="s">
        <v>48012</v>
      </c>
      <c r="M488" s="39" t="s">
        <v>12804</v>
      </c>
      <c r="N488" s="39" t="s">
        <v>48012</v>
      </c>
      <c r="O488" s="39" t="s">
        <v>48013</v>
      </c>
      <c r="P488" s="39" t="s">
        <v>48014</v>
      </c>
      <c r="Q488" s="39" t="s">
        <v>12808</v>
      </c>
      <c r="R488" s="39" t="s">
        <v>12809</v>
      </c>
      <c r="S488" s="39" t="s">
        <v>12810</v>
      </c>
      <c r="T488" s="39" t="s">
        <v>12811</v>
      </c>
    </row>
    <row r="489" spans="1:20" x14ac:dyDescent="0.3">
      <c r="A489">
        <v>488</v>
      </c>
      <c r="B489" s="1">
        <v>45911.631226851852</v>
      </c>
      <c r="C489" s="1">
        <v>45911.634421296294</v>
      </c>
      <c r="D489" s="39" t="s">
        <v>1594</v>
      </c>
      <c r="E489" s="39" t="s">
        <v>1595</v>
      </c>
      <c r="F489" s="39" t="s">
        <v>1595</v>
      </c>
      <c r="G489">
        <v>13</v>
      </c>
      <c r="H489">
        <v>14</v>
      </c>
      <c r="I489" s="39" t="s">
        <v>48015</v>
      </c>
      <c r="J489" s="39" t="s">
        <v>48016</v>
      </c>
      <c r="K489" s="39" t="s">
        <v>48017</v>
      </c>
      <c r="L489" s="39" t="s">
        <v>48018</v>
      </c>
      <c r="M489" s="39" t="s">
        <v>12927</v>
      </c>
      <c r="N489" s="39" t="s">
        <v>48019</v>
      </c>
      <c r="O489" s="39" t="s">
        <v>48020</v>
      </c>
      <c r="P489" s="39" t="s">
        <v>48021</v>
      </c>
      <c r="Q489" s="39" t="s">
        <v>12811</v>
      </c>
      <c r="R489" s="39" t="s">
        <v>12809</v>
      </c>
      <c r="S489" s="39" t="s">
        <v>12810</v>
      </c>
      <c r="T489" s="39" t="s">
        <v>12852</v>
      </c>
    </row>
    <row r="490" spans="1:20" x14ac:dyDescent="0.3">
      <c r="A490">
        <v>489</v>
      </c>
      <c r="B490" s="1">
        <v>45911.637048611112</v>
      </c>
      <c r="C490" s="1">
        <v>45911.641597222224</v>
      </c>
      <c r="D490" s="39" t="s">
        <v>1705</v>
      </c>
      <c r="E490" s="39" t="s">
        <v>1706</v>
      </c>
      <c r="F490" s="39" t="s">
        <v>1706</v>
      </c>
      <c r="G490">
        <v>13</v>
      </c>
      <c r="H490">
        <v>28</v>
      </c>
      <c r="I490" s="39" t="s">
        <v>13180</v>
      </c>
      <c r="J490" s="39" t="s">
        <v>46473</v>
      </c>
      <c r="K490" s="39" t="s">
        <v>48022</v>
      </c>
      <c r="L490" s="39" t="s">
        <v>34234</v>
      </c>
      <c r="M490" s="39" t="s">
        <v>12804</v>
      </c>
      <c r="N490" s="39" t="s">
        <v>48023</v>
      </c>
      <c r="O490" s="39" t="s">
        <v>48024</v>
      </c>
      <c r="P490" s="39" t="s">
        <v>34252</v>
      </c>
      <c r="Q490" s="39" t="s">
        <v>12808</v>
      </c>
      <c r="R490" s="39" t="s">
        <v>12809</v>
      </c>
      <c r="S490" s="39" t="s">
        <v>12810</v>
      </c>
      <c r="T490" s="39" t="s">
        <v>12852</v>
      </c>
    </row>
    <row r="491" spans="1:20" x14ac:dyDescent="0.3">
      <c r="A491">
        <v>490</v>
      </c>
      <c r="B491" s="1">
        <v>45911.643414351849</v>
      </c>
      <c r="C491" s="1">
        <v>45911.647928240738</v>
      </c>
      <c r="D491" s="39" t="s">
        <v>16212</v>
      </c>
      <c r="E491" s="39" t="s">
        <v>16213</v>
      </c>
      <c r="F491" s="39" t="s">
        <v>21414</v>
      </c>
      <c r="G491">
        <v>13</v>
      </c>
      <c r="H491">
        <v>7</v>
      </c>
      <c r="I491" s="39" t="s">
        <v>48025</v>
      </c>
      <c r="J491" s="39" t="s">
        <v>48026</v>
      </c>
      <c r="K491" s="39" t="s">
        <v>48027</v>
      </c>
      <c r="L491" s="39" t="s">
        <v>48028</v>
      </c>
      <c r="M491" s="39" t="s">
        <v>12927</v>
      </c>
      <c r="N491" s="39" t="s">
        <v>48029</v>
      </c>
      <c r="O491" s="39" t="s">
        <v>48030</v>
      </c>
      <c r="P491" s="39" t="s">
        <v>48030</v>
      </c>
      <c r="Q491" s="39" t="s">
        <v>12810</v>
      </c>
      <c r="R491" s="39" t="s">
        <v>12809</v>
      </c>
      <c r="S491" s="39" t="s">
        <v>12810</v>
      </c>
      <c r="T491" s="39" t="s">
        <v>12811</v>
      </c>
    </row>
    <row r="492" spans="1:20" x14ac:dyDescent="0.3">
      <c r="A492">
        <v>491</v>
      </c>
      <c r="B492" s="1">
        <v>45911.64607638889</v>
      </c>
      <c r="C492" s="1">
        <v>45911.651655092595</v>
      </c>
      <c r="D492" s="39" t="s">
        <v>6957</v>
      </c>
      <c r="E492" s="39" t="s">
        <v>6958</v>
      </c>
      <c r="F492" s="39" t="s">
        <v>6958</v>
      </c>
      <c r="G492">
        <v>13</v>
      </c>
      <c r="H492">
        <v>23</v>
      </c>
      <c r="I492" s="39" t="s">
        <v>13311</v>
      </c>
      <c r="J492" s="39" t="s">
        <v>48031</v>
      </c>
      <c r="K492" s="39" t="s">
        <v>48032</v>
      </c>
      <c r="L492" s="39" t="s">
        <v>48033</v>
      </c>
      <c r="M492" s="39" t="s">
        <v>12804</v>
      </c>
      <c r="N492" s="39" t="s">
        <v>48034</v>
      </c>
      <c r="O492" s="39" t="s">
        <v>48035</v>
      </c>
      <c r="P492" s="39" t="s">
        <v>34252</v>
      </c>
      <c r="Q492" s="39" t="s">
        <v>12811</v>
      </c>
      <c r="R492" s="39" t="s">
        <v>12809</v>
      </c>
      <c r="S492" s="39" t="s">
        <v>12810</v>
      </c>
      <c r="T492" s="39" t="s">
        <v>12808</v>
      </c>
    </row>
    <row r="493" spans="1:20" x14ac:dyDescent="0.3">
      <c r="A493">
        <v>492</v>
      </c>
      <c r="B493" s="1">
        <v>45911.76829861111</v>
      </c>
      <c r="C493" s="1">
        <v>45911.786180555559</v>
      </c>
      <c r="D493" s="39" t="s">
        <v>3197</v>
      </c>
      <c r="E493" s="39" t="s">
        <v>3198</v>
      </c>
      <c r="F493" s="39" t="s">
        <v>3198</v>
      </c>
      <c r="G493">
        <v>3</v>
      </c>
      <c r="H493">
        <v>1</v>
      </c>
      <c r="I493" s="39" t="s">
        <v>48036</v>
      </c>
      <c r="J493" s="39" t="s">
        <v>48037</v>
      </c>
      <c r="K493" s="39" t="s">
        <v>48038</v>
      </c>
      <c r="L493" s="39" t="s">
        <v>48039</v>
      </c>
      <c r="M493" s="39" t="s">
        <v>12804</v>
      </c>
      <c r="N493" s="39" t="s">
        <v>48040</v>
      </c>
      <c r="O493" s="39" t="s">
        <v>13016</v>
      </c>
      <c r="P493" s="39" t="s">
        <v>12980</v>
      </c>
      <c r="Q493" s="39" t="s">
        <v>12808</v>
      </c>
      <c r="R493" s="39" t="s">
        <v>12809</v>
      </c>
      <c r="S493" s="39" t="s">
        <v>12810</v>
      </c>
      <c r="T493" s="39" t="s">
        <v>12811</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F19F5-6C73-4C93-8200-D69D6DE2093C}">
  <dimension ref="A1:CQ463"/>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13.75" bestFit="1" customWidth="1"/>
    <col min="7" max="7" width="15.625" bestFit="1" customWidth="1"/>
    <col min="8" max="8" width="19.75" bestFit="1" customWidth="1"/>
    <col min="9" max="9" width="26" bestFit="1" customWidth="1"/>
    <col min="10" max="10" width="17.25" bestFit="1" customWidth="1"/>
    <col min="11" max="11" width="20"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18" width="39.375" bestFit="1" customWidth="1"/>
    <col min="19" max="19" width="46.875" bestFit="1" customWidth="1"/>
    <col min="20" max="20" width="49.625" bestFit="1" customWidth="1"/>
    <col min="21" max="21" width="40.25" bestFit="1" customWidth="1"/>
    <col min="22" max="22" width="47.625" bestFit="1" customWidth="1"/>
    <col min="23" max="23" width="50.375" bestFit="1" customWidth="1"/>
    <col min="24" max="24" width="38.375" bestFit="1" customWidth="1"/>
    <col min="25" max="25" width="45.875" bestFit="1" customWidth="1"/>
    <col min="26" max="26" width="48.625" bestFit="1" customWidth="1"/>
    <col min="27" max="27" width="42" bestFit="1" customWidth="1"/>
    <col min="28" max="28" width="49.5" bestFit="1" customWidth="1"/>
    <col min="29" max="29" width="52.125" bestFit="1" customWidth="1"/>
    <col min="30" max="30" width="70.375" bestFit="1" customWidth="1"/>
    <col min="31" max="31" width="77.875" bestFit="1" customWidth="1"/>
    <col min="32" max="32" width="80.5" bestFit="1" customWidth="1"/>
    <col min="33" max="33" width="70.625" bestFit="1" customWidth="1"/>
    <col min="34" max="34" width="78.125" bestFit="1" customWidth="1"/>
    <col min="35" max="35" width="80.75" bestFit="1" customWidth="1"/>
    <col min="36" max="36" width="31.5" bestFit="1" customWidth="1"/>
    <col min="37" max="37" width="39" bestFit="1" customWidth="1"/>
    <col min="38" max="38" width="41.75" bestFit="1" customWidth="1"/>
    <col min="39" max="39" width="47.625" bestFit="1" customWidth="1"/>
    <col min="40" max="40" width="55.125" bestFit="1" customWidth="1"/>
    <col min="41" max="41" width="57.875" bestFit="1" customWidth="1"/>
    <col min="42" max="42" width="66.25" bestFit="1" customWidth="1"/>
    <col min="43" max="43" width="73.75" bestFit="1" customWidth="1"/>
    <col min="44" max="44" width="76.375" bestFit="1" customWidth="1"/>
    <col min="45" max="45" width="68.625" bestFit="1" customWidth="1"/>
    <col min="46" max="46" width="76.125" bestFit="1" customWidth="1"/>
    <col min="47" max="47" width="78.875" bestFit="1" customWidth="1"/>
    <col min="48" max="53" width="81" bestFit="1" customWidth="1"/>
    <col min="54" max="54" width="43.75" bestFit="1" customWidth="1"/>
    <col min="55" max="55" width="51.25" bestFit="1" customWidth="1"/>
    <col min="56" max="56" width="54" bestFit="1" customWidth="1"/>
    <col min="57" max="57" width="70.75" bestFit="1" customWidth="1"/>
    <col min="58" max="58" width="78.25" bestFit="1" customWidth="1"/>
    <col min="59" max="59" width="80.875" bestFit="1" customWidth="1"/>
    <col min="60" max="60" width="44.5" bestFit="1" customWidth="1"/>
    <col min="61" max="61" width="51.875" bestFit="1" customWidth="1"/>
    <col min="62" max="62" width="54.625" bestFit="1" customWidth="1"/>
    <col min="63" max="63" width="59.125" bestFit="1" customWidth="1"/>
    <col min="64" max="64" width="66.625" bestFit="1" customWidth="1"/>
    <col min="65" max="65" width="69.375" bestFit="1" customWidth="1"/>
    <col min="66" max="66" width="79.25" bestFit="1" customWidth="1"/>
    <col min="67" max="72" width="81" bestFit="1" customWidth="1"/>
    <col min="73" max="73" width="75.25" bestFit="1" customWidth="1"/>
    <col min="74" max="74" width="78" bestFit="1" customWidth="1"/>
    <col min="75" max="75" width="59.25" bestFit="1" customWidth="1"/>
    <col min="76" max="76" width="66.75" bestFit="1" customWidth="1"/>
    <col min="77" max="77" width="69.5" bestFit="1" customWidth="1"/>
    <col min="78" max="78" width="60.5" bestFit="1" customWidth="1"/>
    <col min="79" max="79" width="68" bestFit="1" customWidth="1"/>
    <col min="80" max="80" width="70.75" bestFit="1" customWidth="1"/>
    <col min="81" max="81" width="50.5" bestFit="1" customWidth="1"/>
    <col min="82" max="82" width="58" bestFit="1" customWidth="1"/>
    <col min="83" max="83" width="60.75" bestFit="1" customWidth="1"/>
    <col min="84" max="84" width="35.625" bestFit="1" customWidth="1"/>
    <col min="85" max="85" width="43.125" bestFit="1" customWidth="1"/>
    <col min="86" max="86" width="45.875" bestFit="1" customWidth="1"/>
    <col min="87" max="87" width="36.75" bestFit="1" customWidth="1"/>
    <col min="88" max="88" width="44.25" bestFit="1" customWidth="1"/>
    <col min="89" max="89" width="46.875" bestFit="1" customWidth="1"/>
    <col min="90" max="93" width="81" bestFit="1" customWidth="1"/>
    <col min="94" max="94" width="57.875" bestFit="1" customWidth="1"/>
    <col min="95" max="95" width="60.5" bestFit="1" customWidth="1"/>
  </cols>
  <sheetData>
    <row r="1" spans="1:95" x14ac:dyDescent="0.3">
      <c r="A1" t="s">
        <v>0</v>
      </c>
      <c r="B1" t="s">
        <v>1</v>
      </c>
      <c r="C1" t="s">
        <v>2</v>
      </c>
      <c r="D1" t="s">
        <v>3</v>
      </c>
      <c r="E1" t="s">
        <v>4</v>
      </c>
      <c r="F1" t="s">
        <v>15094</v>
      </c>
      <c r="G1" t="s">
        <v>15095</v>
      </c>
      <c r="H1" t="s">
        <v>15096</v>
      </c>
      <c r="I1" t="s">
        <v>15097</v>
      </c>
      <c r="J1" t="s">
        <v>15098</v>
      </c>
      <c r="K1" t="s">
        <v>15099</v>
      </c>
      <c r="L1" t="s">
        <v>4790</v>
      </c>
      <c r="M1" t="s">
        <v>15100</v>
      </c>
      <c r="N1" t="s">
        <v>15101</v>
      </c>
      <c r="O1" t="s">
        <v>7</v>
      </c>
      <c r="P1" t="s">
        <v>15102</v>
      </c>
      <c r="Q1" t="s">
        <v>15103</v>
      </c>
      <c r="R1" t="s">
        <v>15104</v>
      </c>
      <c r="S1" t="s">
        <v>15105</v>
      </c>
      <c r="T1" t="s">
        <v>15106</v>
      </c>
      <c r="U1" t="s">
        <v>15107</v>
      </c>
      <c r="V1" t="s">
        <v>15108</v>
      </c>
      <c r="W1" t="s">
        <v>15109</v>
      </c>
      <c r="X1" t="s">
        <v>15110</v>
      </c>
      <c r="Y1" t="s">
        <v>15111</v>
      </c>
      <c r="Z1" t="s">
        <v>15112</v>
      </c>
      <c r="AA1" t="s">
        <v>15113</v>
      </c>
      <c r="AB1" t="s">
        <v>15114</v>
      </c>
      <c r="AC1" t="s">
        <v>15115</v>
      </c>
      <c r="AD1" t="s">
        <v>15116</v>
      </c>
      <c r="AE1" t="s">
        <v>15117</v>
      </c>
      <c r="AF1" t="s">
        <v>15118</v>
      </c>
      <c r="AG1" t="s">
        <v>15119</v>
      </c>
      <c r="AH1" t="s">
        <v>15120</v>
      </c>
      <c r="AI1" t="s">
        <v>15121</v>
      </c>
      <c r="AJ1" t="s">
        <v>15122</v>
      </c>
      <c r="AK1" t="s">
        <v>15123</v>
      </c>
      <c r="AL1" t="s">
        <v>15124</v>
      </c>
      <c r="AM1" t="s">
        <v>15125</v>
      </c>
      <c r="AN1" t="s">
        <v>15126</v>
      </c>
      <c r="AO1" t="s">
        <v>15127</v>
      </c>
      <c r="AP1" t="s">
        <v>15128</v>
      </c>
      <c r="AQ1" t="s">
        <v>15129</v>
      </c>
      <c r="AR1" t="s">
        <v>15130</v>
      </c>
      <c r="AS1" t="s">
        <v>15131</v>
      </c>
      <c r="AT1" t="s">
        <v>15132</v>
      </c>
      <c r="AU1" t="s">
        <v>15133</v>
      </c>
      <c r="AV1" t="s">
        <v>15134</v>
      </c>
      <c r="AW1" t="s">
        <v>15135</v>
      </c>
      <c r="AX1" t="s">
        <v>15136</v>
      </c>
      <c r="AY1" t="s">
        <v>15137</v>
      </c>
      <c r="AZ1" t="s">
        <v>15138</v>
      </c>
      <c r="BA1" t="s">
        <v>15139</v>
      </c>
      <c r="BB1" t="s">
        <v>15140</v>
      </c>
      <c r="BC1" t="s">
        <v>15141</v>
      </c>
      <c r="BD1" t="s">
        <v>15142</v>
      </c>
      <c r="BE1" t="s">
        <v>15143</v>
      </c>
      <c r="BF1" t="s">
        <v>15144</v>
      </c>
      <c r="BG1" t="s">
        <v>15145</v>
      </c>
      <c r="BH1" t="s">
        <v>15146</v>
      </c>
      <c r="BI1" t="s">
        <v>15147</v>
      </c>
      <c r="BJ1" t="s">
        <v>15148</v>
      </c>
      <c r="BK1" t="s">
        <v>15149</v>
      </c>
      <c r="BL1" t="s">
        <v>15150</v>
      </c>
      <c r="BM1" t="s">
        <v>15151</v>
      </c>
      <c r="BN1" t="s">
        <v>15152</v>
      </c>
      <c r="BO1" t="s">
        <v>15153</v>
      </c>
      <c r="BP1" t="s">
        <v>15154</v>
      </c>
      <c r="BQ1" t="s">
        <v>15155</v>
      </c>
      <c r="BR1" t="s">
        <v>15156</v>
      </c>
      <c r="BS1" t="s">
        <v>15157</v>
      </c>
      <c r="BT1" t="s">
        <v>15158</v>
      </c>
      <c r="BU1" t="s">
        <v>15159</v>
      </c>
      <c r="BV1" t="s">
        <v>15160</v>
      </c>
      <c r="BW1" t="s">
        <v>15161</v>
      </c>
      <c r="BX1" t="s">
        <v>15162</v>
      </c>
      <c r="BY1" t="s">
        <v>15163</v>
      </c>
      <c r="BZ1" t="s">
        <v>15164</v>
      </c>
      <c r="CA1" t="s">
        <v>15165</v>
      </c>
      <c r="CB1" t="s">
        <v>15166</v>
      </c>
      <c r="CC1" t="s">
        <v>15167</v>
      </c>
      <c r="CD1" t="s">
        <v>15168</v>
      </c>
      <c r="CE1" t="s">
        <v>15169</v>
      </c>
      <c r="CF1" t="s">
        <v>15170</v>
      </c>
      <c r="CG1" t="s">
        <v>15171</v>
      </c>
      <c r="CH1" t="s">
        <v>15172</v>
      </c>
      <c r="CI1" t="s">
        <v>15173</v>
      </c>
      <c r="CJ1" t="s">
        <v>15174</v>
      </c>
      <c r="CK1" t="s">
        <v>15175</v>
      </c>
      <c r="CL1" t="s">
        <v>15176</v>
      </c>
      <c r="CM1" t="s">
        <v>15177</v>
      </c>
      <c r="CN1" t="s">
        <v>15178</v>
      </c>
      <c r="CO1" t="s">
        <v>15179</v>
      </c>
      <c r="CP1" t="s">
        <v>15180</v>
      </c>
      <c r="CQ1" t="s">
        <v>15181</v>
      </c>
    </row>
    <row r="2" spans="1:95" x14ac:dyDescent="0.3">
      <c r="A2">
        <v>1</v>
      </c>
      <c r="B2" s="1">
        <v>45798.401412037034</v>
      </c>
      <c r="C2" s="1">
        <v>45798.410057870373</v>
      </c>
      <c r="D2" s="39" t="s">
        <v>531</v>
      </c>
      <c r="E2" s="39" t="s">
        <v>532</v>
      </c>
      <c r="F2">
        <v>16</v>
      </c>
      <c r="I2" s="39" t="s">
        <v>532</v>
      </c>
      <c r="J2">
        <v>0</v>
      </c>
      <c r="L2">
        <v>1</v>
      </c>
      <c r="M2">
        <v>0</v>
      </c>
      <c r="O2">
        <v>13</v>
      </c>
      <c r="P2">
        <v>0</v>
      </c>
      <c r="R2" s="39" t="s">
        <v>4338</v>
      </c>
      <c r="S2">
        <v>1</v>
      </c>
      <c r="U2" s="39" t="s">
        <v>15182</v>
      </c>
      <c r="V2">
        <v>0</v>
      </c>
      <c r="X2" s="39" t="s">
        <v>15183</v>
      </c>
      <c r="Y2">
        <v>1</v>
      </c>
      <c r="AA2" s="39" t="s">
        <v>15184</v>
      </c>
      <c r="AB2">
        <v>0</v>
      </c>
      <c r="AD2" s="39" t="s">
        <v>1952</v>
      </c>
      <c r="AE2">
        <v>1</v>
      </c>
      <c r="AG2" s="39" t="s">
        <v>15185</v>
      </c>
      <c r="AH2">
        <v>0</v>
      </c>
      <c r="AJ2" s="39" t="s">
        <v>15186</v>
      </c>
      <c r="AK2">
        <v>1</v>
      </c>
      <c r="AM2" s="39" t="s">
        <v>15187</v>
      </c>
      <c r="AN2">
        <v>1</v>
      </c>
      <c r="AP2" s="39" t="s">
        <v>15186</v>
      </c>
      <c r="AQ2">
        <v>1</v>
      </c>
      <c r="AS2" s="39" t="s">
        <v>15187</v>
      </c>
      <c r="AT2">
        <v>1</v>
      </c>
      <c r="AV2" s="39" t="s">
        <v>15187</v>
      </c>
      <c r="AW2">
        <v>1</v>
      </c>
      <c r="AY2" s="39" t="s">
        <v>15187</v>
      </c>
      <c r="AZ2">
        <v>1</v>
      </c>
      <c r="BB2" s="39" t="s">
        <v>15187</v>
      </c>
      <c r="BC2">
        <v>1</v>
      </c>
      <c r="BE2" s="39" t="s">
        <v>15187</v>
      </c>
      <c r="BF2">
        <v>1</v>
      </c>
      <c r="BH2" s="39" t="s">
        <v>15186</v>
      </c>
      <c r="BI2">
        <v>1</v>
      </c>
      <c r="BK2" s="39" t="s">
        <v>15187</v>
      </c>
      <c r="BL2">
        <v>1</v>
      </c>
      <c r="BN2" s="39" t="s">
        <v>15187</v>
      </c>
      <c r="BO2">
        <v>1</v>
      </c>
      <c r="BQ2" s="39" t="s">
        <v>15188</v>
      </c>
      <c r="BR2">
        <v>0</v>
      </c>
      <c r="BT2" s="39" t="s">
        <v>15189</v>
      </c>
      <c r="BU2">
        <v>0</v>
      </c>
      <c r="BW2" s="39" t="s">
        <v>13792</v>
      </c>
      <c r="BX2">
        <v>1</v>
      </c>
      <c r="BZ2" s="39" t="s">
        <v>12851</v>
      </c>
      <c r="CA2">
        <v>1</v>
      </c>
      <c r="CC2" s="39" t="s">
        <v>12887</v>
      </c>
      <c r="CD2">
        <v>0</v>
      </c>
      <c r="CF2" s="39" t="s">
        <v>12980</v>
      </c>
      <c r="CG2">
        <v>0</v>
      </c>
      <c r="CI2" s="39" t="s">
        <v>15190</v>
      </c>
      <c r="CJ2">
        <v>0</v>
      </c>
      <c r="CL2" s="39" t="s">
        <v>15191</v>
      </c>
      <c r="CM2">
        <v>0</v>
      </c>
      <c r="CO2" s="39" t="s">
        <v>15192</v>
      </c>
      <c r="CP2">
        <v>0</v>
      </c>
    </row>
    <row r="3" spans="1:95" x14ac:dyDescent="0.3">
      <c r="A3">
        <v>2</v>
      </c>
      <c r="B3" s="1">
        <v>45798.410532407404</v>
      </c>
      <c r="C3" s="1">
        <v>45798.422789351855</v>
      </c>
      <c r="D3" s="39" t="s">
        <v>583</v>
      </c>
      <c r="E3" s="39" t="s">
        <v>584</v>
      </c>
      <c r="F3">
        <v>19</v>
      </c>
      <c r="I3" s="39" t="s">
        <v>585</v>
      </c>
      <c r="J3">
        <v>0</v>
      </c>
      <c r="L3">
        <v>1</v>
      </c>
      <c r="M3">
        <v>0</v>
      </c>
      <c r="O3">
        <v>9</v>
      </c>
      <c r="P3">
        <v>0</v>
      </c>
      <c r="R3" s="39" t="s">
        <v>4338</v>
      </c>
      <c r="S3">
        <v>1</v>
      </c>
      <c r="U3" s="39" t="s">
        <v>15184</v>
      </c>
      <c r="V3">
        <v>1</v>
      </c>
      <c r="X3" s="39" t="s">
        <v>15183</v>
      </c>
      <c r="Y3">
        <v>1</v>
      </c>
      <c r="AA3" s="39" t="s">
        <v>1952</v>
      </c>
      <c r="AB3">
        <v>0</v>
      </c>
      <c r="AD3" s="39" t="s">
        <v>4338</v>
      </c>
      <c r="AE3">
        <v>0</v>
      </c>
      <c r="AG3" s="39" t="s">
        <v>15193</v>
      </c>
      <c r="AH3">
        <v>1</v>
      </c>
      <c r="AJ3" s="39" t="s">
        <v>15186</v>
      </c>
      <c r="AK3">
        <v>1</v>
      </c>
      <c r="AM3" s="39" t="s">
        <v>15187</v>
      </c>
      <c r="AN3">
        <v>1</v>
      </c>
      <c r="AP3" s="39" t="s">
        <v>15186</v>
      </c>
      <c r="AQ3">
        <v>1</v>
      </c>
      <c r="AS3" s="39" t="s">
        <v>15187</v>
      </c>
      <c r="AT3">
        <v>1</v>
      </c>
      <c r="AV3" s="39" t="s">
        <v>15187</v>
      </c>
      <c r="AW3">
        <v>1</v>
      </c>
      <c r="AY3" s="39" t="s">
        <v>15187</v>
      </c>
      <c r="AZ3">
        <v>1</v>
      </c>
      <c r="BB3" s="39" t="s">
        <v>15187</v>
      </c>
      <c r="BC3">
        <v>1</v>
      </c>
      <c r="BE3" s="39" t="s">
        <v>15187</v>
      </c>
      <c r="BF3">
        <v>1</v>
      </c>
      <c r="BH3" s="39" t="s">
        <v>15186</v>
      </c>
      <c r="BI3">
        <v>1</v>
      </c>
      <c r="BK3" s="39" t="s">
        <v>15187</v>
      </c>
      <c r="BL3">
        <v>1</v>
      </c>
      <c r="BN3" s="39" t="s">
        <v>15187</v>
      </c>
      <c r="BO3">
        <v>1</v>
      </c>
      <c r="BQ3" s="39" t="s">
        <v>11846</v>
      </c>
      <c r="BR3">
        <v>0</v>
      </c>
      <c r="BT3" s="39" t="s">
        <v>15194</v>
      </c>
      <c r="BU3">
        <v>0</v>
      </c>
      <c r="BW3" s="39" t="s">
        <v>13792</v>
      </c>
      <c r="BX3">
        <v>1</v>
      </c>
      <c r="BZ3" s="39" t="s">
        <v>12851</v>
      </c>
      <c r="CA3">
        <v>1</v>
      </c>
      <c r="CC3" s="39" t="s">
        <v>12887</v>
      </c>
      <c r="CD3">
        <v>0</v>
      </c>
      <c r="CF3" s="39" t="s">
        <v>15190</v>
      </c>
      <c r="CG3">
        <v>1</v>
      </c>
      <c r="CI3" s="39" t="s">
        <v>12887</v>
      </c>
      <c r="CJ3">
        <v>1</v>
      </c>
      <c r="CL3" s="39" t="s">
        <v>15195</v>
      </c>
      <c r="CM3">
        <v>0</v>
      </c>
      <c r="CO3" s="39" t="s">
        <v>15196</v>
      </c>
      <c r="CP3">
        <v>0</v>
      </c>
    </row>
    <row r="4" spans="1:95" x14ac:dyDescent="0.3">
      <c r="A4">
        <v>3</v>
      </c>
      <c r="B4" s="1">
        <v>45798.41138888889</v>
      </c>
      <c r="C4" s="1">
        <v>45798.422812500001</v>
      </c>
      <c r="D4" s="39" t="s">
        <v>629</v>
      </c>
      <c r="E4" s="39" t="s">
        <v>630</v>
      </c>
      <c r="F4">
        <v>18</v>
      </c>
      <c r="I4" s="39" t="s">
        <v>631</v>
      </c>
      <c r="J4">
        <v>0</v>
      </c>
      <c r="L4">
        <v>1</v>
      </c>
      <c r="M4">
        <v>0</v>
      </c>
      <c r="O4">
        <v>11</v>
      </c>
      <c r="P4">
        <v>0</v>
      </c>
      <c r="R4" s="39" t="s">
        <v>4338</v>
      </c>
      <c r="S4">
        <v>1</v>
      </c>
      <c r="U4" s="39" t="s">
        <v>15184</v>
      </c>
      <c r="V4">
        <v>1</v>
      </c>
      <c r="X4" s="39" t="s">
        <v>15183</v>
      </c>
      <c r="Y4">
        <v>1</v>
      </c>
      <c r="AA4" s="39" t="s">
        <v>4338</v>
      </c>
      <c r="AB4">
        <v>0</v>
      </c>
      <c r="AD4" s="39" t="s">
        <v>1952</v>
      </c>
      <c r="AE4">
        <v>1</v>
      </c>
      <c r="AG4" s="39" t="s">
        <v>15197</v>
      </c>
      <c r="AH4">
        <v>0</v>
      </c>
      <c r="AJ4" s="39" t="s">
        <v>15186</v>
      </c>
      <c r="AK4">
        <v>1</v>
      </c>
      <c r="AM4" s="39" t="s">
        <v>15187</v>
      </c>
      <c r="AN4">
        <v>1</v>
      </c>
      <c r="AP4" s="39" t="s">
        <v>15186</v>
      </c>
      <c r="AQ4">
        <v>1</v>
      </c>
      <c r="AS4" s="39" t="s">
        <v>15187</v>
      </c>
      <c r="AT4">
        <v>1</v>
      </c>
      <c r="AV4" s="39" t="s">
        <v>15187</v>
      </c>
      <c r="AW4">
        <v>1</v>
      </c>
      <c r="AY4" s="39" t="s">
        <v>15187</v>
      </c>
      <c r="AZ4">
        <v>1</v>
      </c>
      <c r="BB4" s="39" t="s">
        <v>15187</v>
      </c>
      <c r="BC4">
        <v>1</v>
      </c>
      <c r="BE4" s="39" t="s">
        <v>15187</v>
      </c>
      <c r="BF4">
        <v>1</v>
      </c>
      <c r="BH4" s="39" t="s">
        <v>15186</v>
      </c>
      <c r="BI4">
        <v>1</v>
      </c>
      <c r="BK4" s="39" t="s">
        <v>15187</v>
      </c>
      <c r="BL4">
        <v>1</v>
      </c>
      <c r="BN4" s="39" t="s">
        <v>15187</v>
      </c>
      <c r="BO4">
        <v>1</v>
      </c>
      <c r="BQ4" s="39" t="s">
        <v>4892</v>
      </c>
      <c r="BR4">
        <v>0</v>
      </c>
      <c r="BT4" s="39" t="s">
        <v>15198</v>
      </c>
      <c r="BU4">
        <v>0</v>
      </c>
      <c r="BW4" s="39" t="s">
        <v>13792</v>
      </c>
      <c r="BX4">
        <v>1</v>
      </c>
      <c r="BZ4" s="39" t="s">
        <v>12851</v>
      </c>
      <c r="CA4">
        <v>1</v>
      </c>
      <c r="CC4" s="39" t="s">
        <v>12887</v>
      </c>
      <c r="CD4">
        <v>0</v>
      </c>
      <c r="CF4" s="39" t="s">
        <v>15190</v>
      </c>
      <c r="CG4">
        <v>1</v>
      </c>
      <c r="CI4" s="39" t="s">
        <v>12980</v>
      </c>
      <c r="CJ4">
        <v>0</v>
      </c>
      <c r="CL4" s="39" t="s">
        <v>15199</v>
      </c>
      <c r="CM4">
        <v>0</v>
      </c>
      <c r="CO4" s="39" t="s">
        <v>15200</v>
      </c>
      <c r="CP4">
        <v>0</v>
      </c>
    </row>
    <row r="5" spans="1:95" x14ac:dyDescent="0.3">
      <c r="A5">
        <v>4</v>
      </c>
      <c r="B5" s="1">
        <v>45798.515046296299</v>
      </c>
      <c r="C5" s="1">
        <v>45798.533483796295</v>
      </c>
      <c r="D5" s="39" t="s">
        <v>638</v>
      </c>
      <c r="E5" s="39" t="s">
        <v>639</v>
      </c>
      <c r="F5">
        <v>21</v>
      </c>
      <c r="I5" s="39" t="s">
        <v>640</v>
      </c>
      <c r="J5">
        <v>0</v>
      </c>
      <c r="L5">
        <v>1</v>
      </c>
      <c r="M5">
        <v>0</v>
      </c>
      <c r="O5">
        <v>33</v>
      </c>
      <c r="P5">
        <v>0</v>
      </c>
      <c r="R5" s="39" t="s">
        <v>4338</v>
      </c>
      <c r="S5">
        <v>1</v>
      </c>
      <c r="U5" s="39" t="s">
        <v>15184</v>
      </c>
      <c r="V5">
        <v>1</v>
      </c>
      <c r="X5" s="39" t="s">
        <v>15183</v>
      </c>
      <c r="Y5">
        <v>1</v>
      </c>
      <c r="AA5" s="39" t="s">
        <v>15182</v>
      </c>
      <c r="AB5">
        <v>1</v>
      </c>
      <c r="AD5" s="39" t="s">
        <v>1952</v>
      </c>
      <c r="AE5">
        <v>1</v>
      </c>
      <c r="AG5" s="39" t="s">
        <v>15193</v>
      </c>
      <c r="AH5">
        <v>1</v>
      </c>
      <c r="AJ5" s="39" t="s">
        <v>15186</v>
      </c>
      <c r="AK5">
        <v>1</v>
      </c>
      <c r="AM5" s="39" t="s">
        <v>15187</v>
      </c>
      <c r="AN5">
        <v>1</v>
      </c>
      <c r="AP5" s="39" t="s">
        <v>15186</v>
      </c>
      <c r="AQ5">
        <v>1</v>
      </c>
      <c r="AS5" s="39" t="s">
        <v>15187</v>
      </c>
      <c r="AT5">
        <v>1</v>
      </c>
      <c r="AV5" s="39" t="s">
        <v>15186</v>
      </c>
      <c r="AW5">
        <v>0</v>
      </c>
      <c r="AY5" s="39" t="s">
        <v>15187</v>
      </c>
      <c r="AZ5">
        <v>1</v>
      </c>
      <c r="BB5" s="39" t="s">
        <v>15187</v>
      </c>
      <c r="BC5">
        <v>1</v>
      </c>
      <c r="BE5" s="39" t="s">
        <v>15187</v>
      </c>
      <c r="BF5">
        <v>1</v>
      </c>
      <c r="BH5" s="39" t="s">
        <v>15186</v>
      </c>
      <c r="BI5">
        <v>1</v>
      </c>
      <c r="BK5" s="39" t="s">
        <v>15187</v>
      </c>
      <c r="BL5">
        <v>1</v>
      </c>
      <c r="BN5" s="39" t="s">
        <v>15187</v>
      </c>
      <c r="BO5">
        <v>1</v>
      </c>
      <c r="BQ5" s="39" t="s">
        <v>15201</v>
      </c>
      <c r="BR5">
        <v>0</v>
      </c>
      <c r="BT5" s="39" t="s">
        <v>15202</v>
      </c>
      <c r="BU5">
        <v>0</v>
      </c>
      <c r="BW5" s="39" t="s">
        <v>13792</v>
      </c>
      <c r="BX5">
        <v>1</v>
      </c>
      <c r="BZ5" s="39" t="s">
        <v>12851</v>
      </c>
      <c r="CA5">
        <v>1</v>
      </c>
      <c r="CC5" s="39" t="s">
        <v>12980</v>
      </c>
      <c r="CD5">
        <v>1</v>
      </c>
      <c r="CF5" s="39" t="s">
        <v>15190</v>
      </c>
      <c r="CG5">
        <v>1</v>
      </c>
      <c r="CI5" s="39" t="s">
        <v>12887</v>
      </c>
      <c r="CJ5">
        <v>1</v>
      </c>
      <c r="CL5" s="39" t="s">
        <v>15203</v>
      </c>
      <c r="CM5">
        <v>0</v>
      </c>
      <c r="CO5" s="39" t="s">
        <v>15204</v>
      </c>
      <c r="CP5">
        <v>0</v>
      </c>
    </row>
    <row r="6" spans="1:95" x14ac:dyDescent="0.3">
      <c r="A6">
        <v>5</v>
      </c>
      <c r="B6" s="1">
        <v>45799.575729166667</v>
      </c>
      <c r="C6" s="1">
        <v>45799.588055555556</v>
      </c>
      <c r="D6" s="39" t="s">
        <v>1419</v>
      </c>
      <c r="E6" s="39" t="s">
        <v>1420</v>
      </c>
      <c r="F6">
        <v>19</v>
      </c>
      <c r="I6" s="39" t="s">
        <v>5610</v>
      </c>
      <c r="J6">
        <v>0</v>
      </c>
      <c r="L6">
        <v>1</v>
      </c>
      <c r="M6">
        <v>0</v>
      </c>
      <c r="O6">
        <v>25</v>
      </c>
      <c r="P6">
        <v>0</v>
      </c>
      <c r="R6" s="39" t="s">
        <v>4338</v>
      </c>
      <c r="S6">
        <v>1</v>
      </c>
      <c r="U6" s="39" t="s">
        <v>15184</v>
      </c>
      <c r="V6">
        <v>1</v>
      </c>
      <c r="X6" s="39" t="s">
        <v>15183</v>
      </c>
      <c r="Y6">
        <v>1</v>
      </c>
      <c r="AA6" s="39" t="s">
        <v>1952</v>
      </c>
      <c r="AB6">
        <v>0</v>
      </c>
      <c r="AD6" s="39" t="s">
        <v>15182</v>
      </c>
      <c r="AE6">
        <v>0</v>
      </c>
      <c r="AG6" s="39" t="s">
        <v>15197</v>
      </c>
      <c r="AH6">
        <v>0</v>
      </c>
      <c r="AJ6" s="39" t="s">
        <v>15186</v>
      </c>
      <c r="AK6">
        <v>1</v>
      </c>
      <c r="AM6" s="39" t="s">
        <v>15187</v>
      </c>
      <c r="AN6">
        <v>1</v>
      </c>
      <c r="AP6" s="39" t="s">
        <v>15186</v>
      </c>
      <c r="AQ6">
        <v>1</v>
      </c>
      <c r="AS6" s="39" t="s">
        <v>15187</v>
      </c>
      <c r="AT6">
        <v>1</v>
      </c>
      <c r="AV6" s="39" t="s">
        <v>15187</v>
      </c>
      <c r="AW6">
        <v>1</v>
      </c>
      <c r="AY6" s="39" t="s">
        <v>15187</v>
      </c>
      <c r="AZ6">
        <v>1</v>
      </c>
      <c r="BB6" s="39" t="s">
        <v>15187</v>
      </c>
      <c r="BC6">
        <v>1</v>
      </c>
      <c r="BE6" s="39" t="s">
        <v>15187</v>
      </c>
      <c r="BF6">
        <v>1</v>
      </c>
      <c r="BH6" s="39" t="s">
        <v>15186</v>
      </c>
      <c r="BI6">
        <v>1</v>
      </c>
      <c r="BK6" s="39" t="s">
        <v>15187</v>
      </c>
      <c r="BL6">
        <v>1</v>
      </c>
      <c r="BN6" s="39" t="s">
        <v>15187</v>
      </c>
      <c r="BO6">
        <v>1</v>
      </c>
      <c r="BQ6" s="39" t="s">
        <v>15205</v>
      </c>
      <c r="BR6">
        <v>0</v>
      </c>
      <c r="BT6" s="39" t="s">
        <v>15206</v>
      </c>
      <c r="BU6">
        <v>0</v>
      </c>
      <c r="BW6" s="39" t="s">
        <v>13792</v>
      </c>
      <c r="BX6">
        <v>1</v>
      </c>
      <c r="BZ6" s="39" t="s">
        <v>12851</v>
      </c>
      <c r="CA6">
        <v>1</v>
      </c>
      <c r="CC6" s="39" t="s">
        <v>12980</v>
      </c>
      <c r="CD6">
        <v>1</v>
      </c>
      <c r="CF6" s="39" t="s">
        <v>15190</v>
      </c>
      <c r="CG6">
        <v>1</v>
      </c>
      <c r="CI6" s="39" t="s">
        <v>12887</v>
      </c>
      <c r="CJ6">
        <v>1</v>
      </c>
      <c r="CL6" s="39" t="s">
        <v>15207</v>
      </c>
      <c r="CM6">
        <v>0</v>
      </c>
      <c r="CO6" s="39" t="s">
        <v>15208</v>
      </c>
      <c r="CP6">
        <v>0</v>
      </c>
    </row>
    <row r="7" spans="1:95" x14ac:dyDescent="0.3">
      <c r="A7">
        <v>6</v>
      </c>
      <c r="B7" s="1">
        <v>45799.571087962962</v>
      </c>
      <c r="C7" s="1">
        <v>45799.592418981483</v>
      </c>
      <c r="D7" s="39" t="s">
        <v>1388</v>
      </c>
      <c r="E7" s="39" t="s">
        <v>1389</v>
      </c>
      <c r="F7">
        <v>20</v>
      </c>
      <c r="I7" s="39" t="s">
        <v>6547</v>
      </c>
      <c r="J7">
        <v>0</v>
      </c>
      <c r="L7">
        <v>1</v>
      </c>
      <c r="M7">
        <v>0</v>
      </c>
      <c r="O7">
        <v>29</v>
      </c>
      <c r="P7">
        <v>0</v>
      </c>
      <c r="R7" s="39" t="s">
        <v>4338</v>
      </c>
      <c r="S7">
        <v>1</v>
      </c>
      <c r="U7" s="39" t="s">
        <v>15184</v>
      </c>
      <c r="V7">
        <v>1</v>
      </c>
      <c r="X7" s="39" t="s">
        <v>15183</v>
      </c>
      <c r="Y7">
        <v>1</v>
      </c>
      <c r="AA7" s="39" t="s">
        <v>15182</v>
      </c>
      <c r="AB7">
        <v>1</v>
      </c>
      <c r="AD7" s="39" t="s">
        <v>1952</v>
      </c>
      <c r="AE7">
        <v>1</v>
      </c>
      <c r="AG7" s="39" t="s">
        <v>15193</v>
      </c>
      <c r="AH7">
        <v>1</v>
      </c>
      <c r="AJ7" s="39" t="s">
        <v>15186</v>
      </c>
      <c r="AK7">
        <v>1</v>
      </c>
      <c r="AM7" s="39" t="s">
        <v>15187</v>
      </c>
      <c r="AN7">
        <v>1</v>
      </c>
      <c r="AP7" s="39" t="s">
        <v>15186</v>
      </c>
      <c r="AQ7">
        <v>1</v>
      </c>
      <c r="AS7" s="39" t="s">
        <v>15187</v>
      </c>
      <c r="AT7">
        <v>1</v>
      </c>
      <c r="AV7" s="39" t="s">
        <v>15187</v>
      </c>
      <c r="AW7">
        <v>1</v>
      </c>
      <c r="AY7" s="39" t="s">
        <v>15187</v>
      </c>
      <c r="AZ7">
        <v>1</v>
      </c>
      <c r="BB7" s="39" t="s">
        <v>15187</v>
      </c>
      <c r="BC7">
        <v>1</v>
      </c>
      <c r="BE7" s="39" t="s">
        <v>15187</v>
      </c>
      <c r="BF7">
        <v>1</v>
      </c>
      <c r="BH7" s="39" t="s">
        <v>15186</v>
      </c>
      <c r="BI7">
        <v>1</v>
      </c>
      <c r="BK7" s="39" t="s">
        <v>15186</v>
      </c>
      <c r="BL7">
        <v>0</v>
      </c>
      <c r="BN7" s="39" t="s">
        <v>15187</v>
      </c>
      <c r="BO7">
        <v>1</v>
      </c>
      <c r="BQ7" s="39" t="s">
        <v>15209</v>
      </c>
      <c r="BR7">
        <v>0</v>
      </c>
      <c r="BT7" s="39" t="s">
        <v>15210</v>
      </c>
      <c r="BU7">
        <v>0</v>
      </c>
      <c r="BW7" s="39" t="s">
        <v>13792</v>
      </c>
      <c r="BX7">
        <v>1</v>
      </c>
      <c r="BZ7" s="39" t="s">
        <v>12851</v>
      </c>
      <c r="CA7">
        <v>1</v>
      </c>
      <c r="CC7" s="39" t="s">
        <v>12980</v>
      </c>
      <c r="CD7">
        <v>1</v>
      </c>
      <c r="CF7" s="39" t="s">
        <v>12980</v>
      </c>
      <c r="CG7">
        <v>0</v>
      </c>
      <c r="CI7" s="39" t="s">
        <v>12887</v>
      </c>
      <c r="CJ7">
        <v>1</v>
      </c>
      <c r="CL7" s="39" t="s">
        <v>15211</v>
      </c>
      <c r="CM7">
        <v>0</v>
      </c>
      <c r="CO7" s="39" t="s">
        <v>15212</v>
      </c>
      <c r="CP7">
        <v>0</v>
      </c>
    </row>
    <row r="8" spans="1:95" x14ac:dyDescent="0.3">
      <c r="A8">
        <v>7</v>
      </c>
      <c r="B8" s="1">
        <v>45799.571076388886</v>
      </c>
      <c r="C8" s="1">
        <v>45799.592453703706</v>
      </c>
      <c r="D8" s="39" t="s">
        <v>1210</v>
      </c>
      <c r="E8" s="39" t="s">
        <v>1211</v>
      </c>
      <c r="F8">
        <v>20</v>
      </c>
      <c r="I8" s="39" t="s">
        <v>1212</v>
      </c>
      <c r="J8">
        <v>0</v>
      </c>
      <c r="L8">
        <v>1</v>
      </c>
      <c r="M8">
        <v>0</v>
      </c>
      <c r="O8">
        <v>23</v>
      </c>
      <c r="P8">
        <v>0</v>
      </c>
      <c r="R8" s="39" t="s">
        <v>4338</v>
      </c>
      <c r="S8">
        <v>1</v>
      </c>
      <c r="U8" s="39" t="s">
        <v>15184</v>
      </c>
      <c r="V8">
        <v>1</v>
      </c>
      <c r="X8" s="39" t="s">
        <v>4338</v>
      </c>
      <c r="Y8">
        <v>0</v>
      </c>
      <c r="AA8" s="39" t="s">
        <v>15182</v>
      </c>
      <c r="AB8">
        <v>1</v>
      </c>
      <c r="AD8" s="39" t="s">
        <v>1952</v>
      </c>
      <c r="AE8">
        <v>1</v>
      </c>
      <c r="AG8" s="39" t="s">
        <v>15193</v>
      </c>
      <c r="AH8">
        <v>1</v>
      </c>
      <c r="AJ8" s="39" t="s">
        <v>15186</v>
      </c>
      <c r="AK8">
        <v>1</v>
      </c>
      <c r="AM8" s="39" t="s">
        <v>15187</v>
      </c>
      <c r="AN8">
        <v>1</v>
      </c>
      <c r="AP8" s="39" t="s">
        <v>15186</v>
      </c>
      <c r="AQ8">
        <v>1</v>
      </c>
      <c r="AS8" s="39" t="s">
        <v>15187</v>
      </c>
      <c r="AT8">
        <v>1</v>
      </c>
      <c r="AV8" s="39" t="s">
        <v>15187</v>
      </c>
      <c r="AW8">
        <v>1</v>
      </c>
      <c r="AY8" s="39" t="s">
        <v>15187</v>
      </c>
      <c r="AZ8">
        <v>1</v>
      </c>
      <c r="BB8" s="39" t="s">
        <v>15187</v>
      </c>
      <c r="BC8">
        <v>1</v>
      </c>
      <c r="BE8" s="39" t="s">
        <v>15187</v>
      </c>
      <c r="BF8">
        <v>1</v>
      </c>
      <c r="BH8" s="39" t="s">
        <v>15186</v>
      </c>
      <c r="BI8">
        <v>1</v>
      </c>
      <c r="BK8" s="39" t="s">
        <v>15187</v>
      </c>
      <c r="BL8">
        <v>1</v>
      </c>
      <c r="BN8" s="39" t="s">
        <v>15187</v>
      </c>
      <c r="BO8">
        <v>1</v>
      </c>
      <c r="BQ8" s="39" t="s">
        <v>15213</v>
      </c>
      <c r="BR8">
        <v>0</v>
      </c>
      <c r="BT8" s="39" t="s">
        <v>15214</v>
      </c>
      <c r="BU8">
        <v>0</v>
      </c>
      <c r="BW8" s="39" t="s">
        <v>13792</v>
      </c>
      <c r="BX8">
        <v>1</v>
      </c>
      <c r="BZ8" s="39" t="s">
        <v>12851</v>
      </c>
      <c r="CA8">
        <v>1</v>
      </c>
      <c r="CC8" s="39" t="s">
        <v>12980</v>
      </c>
      <c r="CD8">
        <v>1</v>
      </c>
      <c r="CF8" s="39" t="s">
        <v>12980</v>
      </c>
      <c r="CG8">
        <v>0</v>
      </c>
      <c r="CI8" s="39" t="s">
        <v>12887</v>
      </c>
      <c r="CJ8">
        <v>1</v>
      </c>
      <c r="CL8" s="39" t="s">
        <v>15215</v>
      </c>
      <c r="CM8">
        <v>0</v>
      </c>
      <c r="CO8" s="39" t="s">
        <v>15216</v>
      </c>
      <c r="CP8">
        <v>0</v>
      </c>
    </row>
    <row r="9" spans="1:95" x14ac:dyDescent="0.3">
      <c r="A9">
        <v>8</v>
      </c>
      <c r="B9" s="1">
        <v>45799.573252314818</v>
      </c>
      <c r="C9" s="1">
        <v>45799.594131944446</v>
      </c>
      <c r="D9" s="39" t="s">
        <v>1429</v>
      </c>
      <c r="E9" s="39" t="s">
        <v>1430</v>
      </c>
      <c r="F9">
        <v>21</v>
      </c>
      <c r="I9" s="39" t="s">
        <v>1430</v>
      </c>
      <c r="J9">
        <v>0</v>
      </c>
      <c r="L9">
        <v>1</v>
      </c>
      <c r="M9">
        <v>0</v>
      </c>
      <c r="O9">
        <v>17</v>
      </c>
      <c r="P9">
        <v>0</v>
      </c>
      <c r="R9" s="39" t="s">
        <v>4338</v>
      </c>
      <c r="S9">
        <v>1</v>
      </c>
      <c r="U9" s="39" t="s">
        <v>15184</v>
      </c>
      <c r="V9">
        <v>1</v>
      </c>
      <c r="X9" s="39" t="s">
        <v>4338</v>
      </c>
      <c r="Y9">
        <v>0</v>
      </c>
      <c r="AA9" s="39" t="s">
        <v>15182</v>
      </c>
      <c r="AB9">
        <v>1</v>
      </c>
      <c r="AD9" s="39" t="s">
        <v>1952</v>
      </c>
      <c r="AE9">
        <v>1</v>
      </c>
      <c r="AG9" s="39" t="s">
        <v>15193</v>
      </c>
      <c r="AH9">
        <v>1</v>
      </c>
      <c r="AJ9" s="39" t="s">
        <v>15186</v>
      </c>
      <c r="AK9">
        <v>1</v>
      </c>
      <c r="AM9" s="39" t="s">
        <v>15187</v>
      </c>
      <c r="AN9">
        <v>1</v>
      </c>
      <c r="AP9" s="39" t="s">
        <v>15186</v>
      </c>
      <c r="AQ9">
        <v>1</v>
      </c>
      <c r="AS9" s="39" t="s">
        <v>15187</v>
      </c>
      <c r="AT9">
        <v>1</v>
      </c>
      <c r="AV9" s="39" t="s">
        <v>15187</v>
      </c>
      <c r="AW9">
        <v>1</v>
      </c>
      <c r="AY9" s="39" t="s">
        <v>15187</v>
      </c>
      <c r="AZ9">
        <v>1</v>
      </c>
      <c r="BB9" s="39" t="s">
        <v>15187</v>
      </c>
      <c r="BC9">
        <v>1</v>
      </c>
      <c r="BE9" s="39" t="s">
        <v>15187</v>
      </c>
      <c r="BF9">
        <v>1</v>
      </c>
      <c r="BH9" s="39" t="s">
        <v>15186</v>
      </c>
      <c r="BI9">
        <v>1</v>
      </c>
      <c r="BK9" s="39" t="s">
        <v>15187</v>
      </c>
      <c r="BL9">
        <v>1</v>
      </c>
      <c r="BN9" s="39" t="s">
        <v>15187</v>
      </c>
      <c r="BO9">
        <v>1</v>
      </c>
      <c r="BQ9" s="39" t="s">
        <v>15217</v>
      </c>
      <c r="BR9">
        <v>0</v>
      </c>
      <c r="BT9" s="39" t="s">
        <v>15218</v>
      </c>
      <c r="BU9">
        <v>0</v>
      </c>
      <c r="BW9" s="39" t="s">
        <v>13792</v>
      </c>
      <c r="BX9">
        <v>1</v>
      </c>
      <c r="BZ9" s="39" t="s">
        <v>12851</v>
      </c>
      <c r="CA9">
        <v>1</v>
      </c>
      <c r="CC9" s="39" t="s">
        <v>12980</v>
      </c>
      <c r="CD9">
        <v>1</v>
      </c>
      <c r="CF9" s="39" t="s">
        <v>15190</v>
      </c>
      <c r="CG9">
        <v>1</v>
      </c>
      <c r="CI9" s="39" t="s">
        <v>12887</v>
      </c>
      <c r="CJ9">
        <v>1</v>
      </c>
      <c r="CL9" s="39" t="s">
        <v>15219</v>
      </c>
      <c r="CM9">
        <v>0</v>
      </c>
      <c r="CO9" s="39" t="s">
        <v>15220</v>
      </c>
      <c r="CP9">
        <v>0</v>
      </c>
    </row>
    <row r="10" spans="1:95" x14ac:dyDescent="0.3">
      <c r="A10">
        <v>9</v>
      </c>
      <c r="B10" s="1">
        <v>45799.573854166665</v>
      </c>
      <c r="C10" s="1">
        <v>45799.594189814816</v>
      </c>
      <c r="D10" s="39" t="s">
        <v>1462</v>
      </c>
      <c r="E10" s="39" t="s">
        <v>1463</v>
      </c>
      <c r="F10">
        <v>19</v>
      </c>
      <c r="I10" s="39" t="s">
        <v>1464</v>
      </c>
      <c r="J10">
        <v>0</v>
      </c>
      <c r="L10">
        <v>1</v>
      </c>
      <c r="M10">
        <v>0</v>
      </c>
      <c r="O10">
        <v>27</v>
      </c>
      <c r="P10">
        <v>0</v>
      </c>
      <c r="R10" s="39" t="s">
        <v>4338</v>
      </c>
      <c r="S10">
        <v>1</v>
      </c>
      <c r="U10" s="39" t="s">
        <v>15184</v>
      </c>
      <c r="V10">
        <v>1</v>
      </c>
      <c r="X10" s="39" t="s">
        <v>15183</v>
      </c>
      <c r="Y10">
        <v>1</v>
      </c>
      <c r="AA10" s="39" t="s">
        <v>1952</v>
      </c>
      <c r="AB10">
        <v>0</v>
      </c>
      <c r="AD10" s="39" t="s">
        <v>15182</v>
      </c>
      <c r="AE10">
        <v>0</v>
      </c>
      <c r="AG10" s="39" t="s">
        <v>15221</v>
      </c>
      <c r="AH10">
        <v>0</v>
      </c>
      <c r="AJ10" s="39" t="s">
        <v>15186</v>
      </c>
      <c r="AK10">
        <v>1</v>
      </c>
      <c r="AM10" s="39" t="s">
        <v>15187</v>
      </c>
      <c r="AN10">
        <v>1</v>
      </c>
      <c r="AP10" s="39" t="s">
        <v>15186</v>
      </c>
      <c r="AQ10">
        <v>1</v>
      </c>
      <c r="AS10" s="39" t="s">
        <v>15187</v>
      </c>
      <c r="AT10">
        <v>1</v>
      </c>
      <c r="AV10" s="39" t="s">
        <v>15187</v>
      </c>
      <c r="AW10">
        <v>1</v>
      </c>
      <c r="AY10" s="39" t="s">
        <v>15187</v>
      </c>
      <c r="AZ10">
        <v>1</v>
      </c>
      <c r="BB10" s="39" t="s">
        <v>15187</v>
      </c>
      <c r="BC10">
        <v>1</v>
      </c>
      <c r="BE10" s="39" t="s">
        <v>15187</v>
      </c>
      <c r="BF10">
        <v>1</v>
      </c>
      <c r="BH10" s="39" t="s">
        <v>15186</v>
      </c>
      <c r="BI10">
        <v>1</v>
      </c>
      <c r="BK10" s="39" t="s">
        <v>15187</v>
      </c>
      <c r="BL10">
        <v>1</v>
      </c>
      <c r="BN10" s="39" t="s">
        <v>15187</v>
      </c>
      <c r="BO10">
        <v>1</v>
      </c>
      <c r="BQ10" s="39" t="s">
        <v>15222</v>
      </c>
      <c r="BR10">
        <v>0</v>
      </c>
      <c r="BT10" s="39" t="s">
        <v>15223</v>
      </c>
      <c r="BU10">
        <v>0</v>
      </c>
      <c r="BW10" s="39" t="s">
        <v>13792</v>
      </c>
      <c r="BX10">
        <v>1</v>
      </c>
      <c r="BZ10" s="39" t="s">
        <v>12851</v>
      </c>
      <c r="CA10">
        <v>1</v>
      </c>
      <c r="CC10" s="39" t="s">
        <v>12980</v>
      </c>
      <c r="CD10">
        <v>1</v>
      </c>
      <c r="CF10" s="39" t="s">
        <v>15190</v>
      </c>
      <c r="CG10">
        <v>1</v>
      </c>
      <c r="CI10" s="39" t="s">
        <v>12887</v>
      </c>
      <c r="CJ10">
        <v>1</v>
      </c>
      <c r="CL10" s="39" t="s">
        <v>15224</v>
      </c>
      <c r="CM10">
        <v>0</v>
      </c>
      <c r="CO10" s="39" t="s">
        <v>15225</v>
      </c>
      <c r="CP10">
        <v>0</v>
      </c>
    </row>
    <row r="11" spans="1:95" x14ac:dyDescent="0.3">
      <c r="A11">
        <v>10</v>
      </c>
      <c r="B11" s="1">
        <v>45799.579155092593</v>
      </c>
      <c r="C11" s="1">
        <v>45799.594398148147</v>
      </c>
      <c r="D11" s="39" t="s">
        <v>1452</v>
      </c>
      <c r="E11" s="39" t="s">
        <v>1453</v>
      </c>
      <c r="F11">
        <v>18</v>
      </c>
      <c r="I11" s="39" t="s">
        <v>1453</v>
      </c>
      <c r="J11">
        <v>0</v>
      </c>
      <c r="L11">
        <v>1</v>
      </c>
      <c r="M11">
        <v>0</v>
      </c>
      <c r="O11">
        <v>30</v>
      </c>
      <c r="P11">
        <v>0</v>
      </c>
      <c r="R11" s="39" t="s">
        <v>4338</v>
      </c>
      <c r="S11">
        <v>1</v>
      </c>
      <c r="U11" s="39" t="s">
        <v>15184</v>
      </c>
      <c r="V11">
        <v>1</v>
      </c>
      <c r="X11" s="39" t="s">
        <v>15183</v>
      </c>
      <c r="Y11">
        <v>1</v>
      </c>
      <c r="AA11" s="39" t="s">
        <v>1952</v>
      </c>
      <c r="AB11">
        <v>0</v>
      </c>
      <c r="AD11" s="39" t="s">
        <v>15182</v>
      </c>
      <c r="AE11">
        <v>0</v>
      </c>
      <c r="AG11" s="39" t="s">
        <v>15193</v>
      </c>
      <c r="AH11">
        <v>1</v>
      </c>
      <c r="AJ11" s="39" t="s">
        <v>15186</v>
      </c>
      <c r="AK11">
        <v>1</v>
      </c>
      <c r="AM11" s="39" t="s">
        <v>15187</v>
      </c>
      <c r="AN11">
        <v>1</v>
      </c>
      <c r="AP11" s="39" t="s">
        <v>15186</v>
      </c>
      <c r="AQ11">
        <v>1</v>
      </c>
      <c r="AS11" s="39" t="s">
        <v>15187</v>
      </c>
      <c r="AT11">
        <v>1</v>
      </c>
      <c r="AV11" s="39" t="s">
        <v>15186</v>
      </c>
      <c r="AW11">
        <v>0</v>
      </c>
      <c r="AY11" s="39" t="s">
        <v>15187</v>
      </c>
      <c r="AZ11">
        <v>1</v>
      </c>
      <c r="BB11" s="39" t="s">
        <v>15187</v>
      </c>
      <c r="BC11">
        <v>1</v>
      </c>
      <c r="BE11" s="39" t="s">
        <v>15187</v>
      </c>
      <c r="BF11">
        <v>1</v>
      </c>
      <c r="BH11" s="39" t="s">
        <v>15186</v>
      </c>
      <c r="BI11">
        <v>1</v>
      </c>
      <c r="BK11" s="39" t="s">
        <v>15186</v>
      </c>
      <c r="BL11">
        <v>0</v>
      </c>
      <c r="BN11" s="39" t="s">
        <v>15187</v>
      </c>
      <c r="BO11">
        <v>1</v>
      </c>
      <c r="BQ11" s="39" t="s">
        <v>15226</v>
      </c>
      <c r="BR11">
        <v>0</v>
      </c>
      <c r="BT11" s="39" t="s">
        <v>15227</v>
      </c>
      <c r="BU11">
        <v>0</v>
      </c>
      <c r="BW11" s="39" t="s">
        <v>13792</v>
      </c>
      <c r="BX11">
        <v>1</v>
      </c>
      <c r="BZ11" s="39" t="s">
        <v>12851</v>
      </c>
      <c r="CA11">
        <v>1</v>
      </c>
      <c r="CC11" s="39" t="s">
        <v>12980</v>
      </c>
      <c r="CD11">
        <v>1</v>
      </c>
      <c r="CF11" s="39" t="s">
        <v>15190</v>
      </c>
      <c r="CG11">
        <v>1</v>
      </c>
      <c r="CI11" s="39" t="s">
        <v>12887</v>
      </c>
      <c r="CJ11">
        <v>1</v>
      </c>
      <c r="CL11" s="39" t="s">
        <v>15228</v>
      </c>
      <c r="CM11">
        <v>0</v>
      </c>
      <c r="CO11" s="39" t="s">
        <v>15229</v>
      </c>
      <c r="CP11">
        <v>0</v>
      </c>
    </row>
    <row r="12" spans="1:95" x14ac:dyDescent="0.3">
      <c r="A12">
        <v>11</v>
      </c>
      <c r="B12" s="1">
        <v>45799.589675925927</v>
      </c>
      <c r="C12" s="1">
        <v>45799.602094907408</v>
      </c>
      <c r="D12" s="39" t="s">
        <v>1346</v>
      </c>
      <c r="E12" s="39" t="s">
        <v>1347</v>
      </c>
      <c r="F12">
        <v>19</v>
      </c>
      <c r="I12" s="39" t="s">
        <v>1347</v>
      </c>
      <c r="J12">
        <v>0</v>
      </c>
      <c r="L12">
        <v>1</v>
      </c>
      <c r="M12">
        <v>0</v>
      </c>
      <c r="O12">
        <v>24</v>
      </c>
      <c r="P12">
        <v>0</v>
      </c>
      <c r="R12" s="39" t="s">
        <v>4338</v>
      </c>
      <c r="S12">
        <v>1</v>
      </c>
      <c r="U12" s="39" t="s">
        <v>15184</v>
      </c>
      <c r="V12">
        <v>1</v>
      </c>
      <c r="X12" s="39" t="s">
        <v>15183</v>
      </c>
      <c r="Y12">
        <v>1</v>
      </c>
      <c r="AA12" s="39" t="s">
        <v>15182</v>
      </c>
      <c r="AB12">
        <v>1</v>
      </c>
      <c r="AD12" s="39" t="s">
        <v>15182</v>
      </c>
      <c r="AE12">
        <v>0</v>
      </c>
      <c r="AG12" s="39" t="s">
        <v>15193</v>
      </c>
      <c r="AH12">
        <v>1</v>
      </c>
      <c r="AJ12" s="39" t="s">
        <v>15186</v>
      </c>
      <c r="AK12">
        <v>1</v>
      </c>
      <c r="AM12" s="39" t="s">
        <v>15187</v>
      </c>
      <c r="AN12">
        <v>1</v>
      </c>
      <c r="AP12" s="39" t="s">
        <v>15186</v>
      </c>
      <c r="AQ12">
        <v>1</v>
      </c>
      <c r="AS12" s="39" t="s">
        <v>15187</v>
      </c>
      <c r="AT12">
        <v>1</v>
      </c>
      <c r="AV12" s="39" t="s">
        <v>15187</v>
      </c>
      <c r="AW12">
        <v>1</v>
      </c>
      <c r="AY12" s="39" t="s">
        <v>15187</v>
      </c>
      <c r="AZ12">
        <v>1</v>
      </c>
      <c r="BB12" s="39" t="s">
        <v>15187</v>
      </c>
      <c r="BC12">
        <v>1</v>
      </c>
      <c r="BE12" s="39" t="s">
        <v>15187</v>
      </c>
      <c r="BF12">
        <v>1</v>
      </c>
      <c r="BH12" s="39" t="s">
        <v>15186</v>
      </c>
      <c r="BI12">
        <v>1</v>
      </c>
      <c r="BK12" s="39" t="s">
        <v>15187</v>
      </c>
      <c r="BL12">
        <v>1</v>
      </c>
      <c r="BN12" s="39" t="s">
        <v>15187</v>
      </c>
      <c r="BO12">
        <v>1</v>
      </c>
      <c r="BQ12" s="39" t="s">
        <v>15230</v>
      </c>
      <c r="BR12">
        <v>0</v>
      </c>
      <c r="BT12" s="39" t="s">
        <v>15231</v>
      </c>
      <c r="BU12">
        <v>0</v>
      </c>
      <c r="BW12" s="39" t="s">
        <v>13792</v>
      </c>
      <c r="BX12">
        <v>1</v>
      </c>
      <c r="BZ12" s="39" t="s">
        <v>12887</v>
      </c>
      <c r="CA12">
        <v>0</v>
      </c>
      <c r="CC12" s="39" t="s">
        <v>12980</v>
      </c>
      <c r="CD12">
        <v>1</v>
      </c>
      <c r="CF12" s="39" t="s">
        <v>15190</v>
      </c>
      <c r="CG12">
        <v>1</v>
      </c>
      <c r="CI12" s="39" t="s">
        <v>15190</v>
      </c>
      <c r="CJ12">
        <v>0</v>
      </c>
      <c r="CL12" s="39" t="s">
        <v>15232</v>
      </c>
      <c r="CM12">
        <v>0</v>
      </c>
      <c r="CO12" s="39" t="s">
        <v>15233</v>
      </c>
      <c r="CP12">
        <v>0</v>
      </c>
    </row>
    <row r="13" spans="1:95" x14ac:dyDescent="0.3">
      <c r="A13">
        <v>12</v>
      </c>
      <c r="B13" s="1">
        <v>45799.579513888886</v>
      </c>
      <c r="C13" s="1">
        <v>45799.602858796294</v>
      </c>
      <c r="D13" s="39" t="s">
        <v>1326</v>
      </c>
      <c r="E13" s="39" t="s">
        <v>1327</v>
      </c>
      <c r="F13">
        <v>17</v>
      </c>
      <c r="I13" s="39" t="s">
        <v>13043</v>
      </c>
      <c r="J13">
        <v>0</v>
      </c>
      <c r="L13">
        <v>1</v>
      </c>
      <c r="M13">
        <v>0</v>
      </c>
      <c r="O13">
        <v>20</v>
      </c>
      <c r="P13">
        <v>0</v>
      </c>
      <c r="R13" s="39" t="s">
        <v>4338</v>
      </c>
      <c r="S13">
        <v>1</v>
      </c>
      <c r="U13" s="39" t="s">
        <v>15184</v>
      </c>
      <c r="V13">
        <v>1</v>
      </c>
      <c r="X13" s="39" t="s">
        <v>15183</v>
      </c>
      <c r="Y13">
        <v>1</v>
      </c>
      <c r="AA13" s="39" t="s">
        <v>15182</v>
      </c>
      <c r="AB13">
        <v>1</v>
      </c>
      <c r="AD13" s="39" t="s">
        <v>1952</v>
      </c>
      <c r="AE13">
        <v>1</v>
      </c>
      <c r="AG13" s="39" t="s">
        <v>15193</v>
      </c>
      <c r="AH13">
        <v>1</v>
      </c>
      <c r="AJ13" s="39" t="s">
        <v>15186</v>
      </c>
      <c r="AK13">
        <v>1</v>
      </c>
      <c r="AM13" s="39" t="s">
        <v>15187</v>
      </c>
      <c r="AN13">
        <v>1</v>
      </c>
      <c r="AP13" s="39" t="s">
        <v>15186</v>
      </c>
      <c r="AQ13">
        <v>1</v>
      </c>
      <c r="AS13" s="39" t="s">
        <v>15187</v>
      </c>
      <c r="AT13">
        <v>1</v>
      </c>
      <c r="AV13" s="39" t="s">
        <v>15187</v>
      </c>
      <c r="AW13">
        <v>1</v>
      </c>
      <c r="AY13" s="39" t="s">
        <v>15187</v>
      </c>
      <c r="AZ13">
        <v>1</v>
      </c>
      <c r="BB13" s="39" t="s">
        <v>15187</v>
      </c>
      <c r="BC13">
        <v>1</v>
      </c>
      <c r="BE13" s="39" t="s">
        <v>15187</v>
      </c>
      <c r="BF13">
        <v>1</v>
      </c>
      <c r="BH13" s="39" t="s">
        <v>15186</v>
      </c>
      <c r="BI13">
        <v>1</v>
      </c>
      <c r="BK13" s="39" t="s">
        <v>15186</v>
      </c>
      <c r="BL13">
        <v>0</v>
      </c>
      <c r="BN13" s="39" t="s">
        <v>15186</v>
      </c>
      <c r="BO13">
        <v>0</v>
      </c>
      <c r="BQ13" s="39" t="s">
        <v>15234</v>
      </c>
      <c r="BR13">
        <v>0</v>
      </c>
      <c r="BT13" s="39" t="s">
        <v>15235</v>
      </c>
      <c r="BU13">
        <v>0</v>
      </c>
      <c r="BW13" s="39" t="s">
        <v>13792</v>
      </c>
      <c r="BX13">
        <v>1</v>
      </c>
      <c r="BZ13" s="39" t="s">
        <v>12887</v>
      </c>
      <c r="CA13">
        <v>0</v>
      </c>
      <c r="CC13" s="39" t="s">
        <v>12980</v>
      </c>
      <c r="CD13">
        <v>1</v>
      </c>
      <c r="CF13" s="39" t="s">
        <v>12851</v>
      </c>
      <c r="CG13">
        <v>0</v>
      </c>
      <c r="CI13" s="39" t="s">
        <v>15190</v>
      </c>
      <c r="CJ13">
        <v>0</v>
      </c>
      <c r="CL13" s="39" t="s">
        <v>15236</v>
      </c>
      <c r="CM13">
        <v>0</v>
      </c>
      <c r="CO13" s="39" t="s">
        <v>15237</v>
      </c>
      <c r="CP13">
        <v>0</v>
      </c>
    </row>
    <row r="14" spans="1:95" x14ac:dyDescent="0.3">
      <c r="A14">
        <v>13</v>
      </c>
      <c r="B14" s="1">
        <v>45799.588993055557</v>
      </c>
      <c r="C14" s="1">
        <v>45799.604143518518</v>
      </c>
      <c r="D14" s="39" t="s">
        <v>990</v>
      </c>
      <c r="E14" s="39" t="s">
        <v>991</v>
      </c>
      <c r="F14">
        <v>18</v>
      </c>
      <c r="I14" s="39" t="s">
        <v>991</v>
      </c>
      <c r="J14">
        <v>0</v>
      </c>
      <c r="L14">
        <v>1</v>
      </c>
      <c r="M14">
        <v>0</v>
      </c>
      <c r="O14">
        <v>28</v>
      </c>
      <c r="P14">
        <v>0</v>
      </c>
      <c r="R14" s="39" t="s">
        <v>4338</v>
      </c>
      <c r="S14">
        <v>1</v>
      </c>
      <c r="U14" s="39" t="s">
        <v>15184</v>
      </c>
      <c r="V14">
        <v>1</v>
      </c>
      <c r="X14" s="39" t="s">
        <v>15183</v>
      </c>
      <c r="Y14">
        <v>1</v>
      </c>
      <c r="AA14" s="39" t="s">
        <v>15182</v>
      </c>
      <c r="AB14">
        <v>1</v>
      </c>
      <c r="AD14" s="39" t="s">
        <v>15182</v>
      </c>
      <c r="AE14">
        <v>0</v>
      </c>
      <c r="AG14" s="39" t="s">
        <v>15197</v>
      </c>
      <c r="AH14">
        <v>0</v>
      </c>
      <c r="AJ14" s="39" t="s">
        <v>15186</v>
      </c>
      <c r="AK14">
        <v>1</v>
      </c>
      <c r="AM14" s="39" t="s">
        <v>15187</v>
      </c>
      <c r="AN14">
        <v>1</v>
      </c>
      <c r="AP14" s="39" t="s">
        <v>15187</v>
      </c>
      <c r="AQ14">
        <v>0</v>
      </c>
      <c r="AS14" s="39" t="s">
        <v>15187</v>
      </c>
      <c r="AT14">
        <v>1</v>
      </c>
      <c r="AV14" s="39" t="s">
        <v>15187</v>
      </c>
      <c r="AW14">
        <v>1</v>
      </c>
      <c r="AY14" s="39" t="s">
        <v>15187</v>
      </c>
      <c r="AZ14">
        <v>1</v>
      </c>
      <c r="BB14" s="39" t="s">
        <v>15187</v>
      </c>
      <c r="BC14">
        <v>1</v>
      </c>
      <c r="BE14" s="39" t="s">
        <v>15187</v>
      </c>
      <c r="BF14">
        <v>1</v>
      </c>
      <c r="BH14" s="39" t="s">
        <v>15186</v>
      </c>
      <c r="BI14">
        <v>1</v>
      </c>
      <c r="BK14" s="39" t="s">
        <v>15187</v>
      </c>
      <c r="BL14">
        <v>1</v>
      </c>
      <c r="BN14" s="39" t="s">
        <v>15186</v>
      </c>
      <c r="BO14">
        <v>0</v>
      </c>
      <c r="BQ14" s="39" t="s">
        <v>15238</v>
      </c>
      <c r="BR14">
        <v>0</v>
      </c>
      <c r="BT14" s="39" t="s">
        <v>15239</v>
      </c>
      <c r="BU14">
        <v>0</v>
      </c>
      <c r="BW14" s="39" t="s">
        <v>13792</v>
      </c>
      <c r="BX14">
        <v>1</v>
      </c>
      <c r="BZ14" s="39" t="s">
        <v>12851</v>
      </c>
      <c r="CA14">
        <v>1</v>
      </c>
      <c r="CC14" s="39" t="s">
        <v>12980</v>
      </c>
      <c r="CD14">
        <v>1</v>
      </c>
      <c r="CF14" s="39" t="s">
        <v>15190</v>
      </c>
      <c r="CG14">
        <v>1</v>
      </c>
      <c r="CI14" s="39" t="s">
        <v>12887</v>
      </c>
      <c r="CJ14">
        <v>1</v>
      </c>
      <c r="CL14" s="39" t="s">
        <v>15240</v>
      </c>
      <c r="CM14">
        <v>0</v>
      </c>
      <c r="CO14" s="39" t="s">
        <v>15241</v>
      </c>
      <c r="CP14">
        <v>0</v>
      </c>
    </row>
    <row r="15" spans="1:95" x14ac:dyDescent="0.3">
      <c r="A15">
        <v>14</v>
      </c>
      <c r="B15" s="1">
        <v>45799.591539351852</v>
      </c>
      <c r="C15" s="1">
        <v>45799.604409722226</v>
      </c>
      <c r="D15" s="39" t="s">
        <v>1409</v>
      </c>
      <c r="E15" s="39" t="s">
        <v>1410</v>
      </c>
      <c r="F15">
        <v>17</v>
      </c>
      <c r="I15" s="39" t="s">
        <v>1410</v>
      </c>
      <c r="J15">
        <v>0</v>
      </c>
      <c r="L15">
        <v>1</v>
      </c>
      <c r="M15">
        <v>0</v>
      </c>
      <c r="O15">
        <v>26</v>
      </c>
      <c r="P15">
        <v>0</v>
      </c>
      <c r="R15" s="39" t="s">
        <v>4338</v>
      </c>
      <c r="S15">
        <v>1</v>
      </c>
      <c r="U15" s="39" t="s">
        <v>15184</v>
      </c>
      <c r="V15">
        <v>1</v>
      </c>
      <c r="X15" s="39" t="s">
        <v>15183</v>
      </c>
      <c r="Y15">
        <v>1</v>
      </c>
      <c r="AA15" s="39" t="s">
        <v>1952</v>
      </c>
      <c r="AB15">
        <v>0</v>
      </c>
      <c r="AD15" s="39" t="s">
        <v>15182</v>
      </c>
      <c r="AE15">
        <v>0</v>
      </c>
      <c r="AG15" s="39" t="s">
        <v>15197</v>
      </c>
      <c r="AH15">
        <v>0</v>
      </c>
      <c r="AJ15" s="39" t="s">
        <v>15186</v>
      </c>
      <c r="AK15">
        <v>1</v>
      </c>
      <c r="AM15" s="39" t="s">
        <v>15187</v>
      </c>
      <c r="AN15">
        <v>1</v>
      </c>
      <c r="AP15" s="39" t="s">
        <v>15187</v>
      </c>
      <c r="AQ15">
        <v>0</v>
      </c>
      <c r="AS15" s="39" t="s">
        <v>15187</v>
      </c>
      <c r="AT15">
        <v>1</v>
      </c>
      <c r="AV15" s="39" t="s">
        <v>15187</v>
      </c>
      <c r="AW15">
        <v>1</v>
      </c>
      <c r="AY15" s="39" t="s">
        <v>15187</v>
      </c>
      <c r="AZ15">
        <v>1</v>
      </c>
      <c r="BB15" s="39" t="s">
        <v>15187</v>
      </c>
      <c r="BC15">
        <v>1</v>
      </c>
      <c r="BE15" s="39" t="s">
        <v>15187</v>
      </c>
      <c r="BF15">
        <v>1</v>
      </c>
      <c r="BH15" s="39" t="s">
        <v>15186</v>
      </c>
      <c r="BI15">
        <v>1</v>
      </c>
      <c r="BK15" s="39" t="s">
        <v>15187</v>
      </c>
      <c r="BL15">
        <v>1</v>
      </c>
      <c r="BN15" s="39" t="s">
        <v>15186</v>
      </c>
      <c r="BO15">
        <v>0</v>
      </c>
      <c r="BQ15" s="39" t="s">
        <v>15242</v>
      </c>
      <c r="BR15">
        <v>0</v>
      </c>
      <c r="BT15" s="39" t="s">
        <v>15243</v>
      </c>
      <c r="BU15">
        <v>0</v>
      </c>
      <c r="BW15" s="39" t="s">
        <v>13792</v>
      </c>
      <c r="BX15">
        <v>1</v>
      </c>
      <c r="BZ15" s="39" t="s">
        <v>12851</v>
      </c>
      <c r="CA15">
        <v>1</v>
      </c>
      <c r="CC15" s="39" t="s">
        <v>12980</v>
      </c>
      <c r="CD15">
        <v>1</v>
      </c>
      <c r="CF15" s="39" t="s">
        <v>15190</v>
      </c>
      <c r="CG15">
        <v>1</v>
      </c>
      <c r="CI15" s="39" t="s">
        <v>12887</v>
      </c>
      <c r="CJ15">
        <v>1</v>
      </c>
      <c r="CL15" s="39" t="s">
        <v>15244</v>
      </c>
      <c r="CM15">
        <v>0</v>
      </c>
      <c r="CO15" s="39" t="s">
        <v>15245</v>
      </c>
      <c r="CP15">
        <v>0</v>
      </c>
    </row>
    <row r="16" spans="1:95" x14ac:dyDescent="0.3">
      <c r="A16">
        <v>15</v>
      </c>
      <c r="B16" s="1">
        <v>45799.590636574074</v>
      </c>
      <c r="C16" s="1">
        <v>45799.605868055558</v>
      </c>
      <c r="D16" s="39" t="s">
        <v>1304</v>
      </c>
      <c r="E16" s="39" t="s">
        <v>1305</v>
      </c>
      <c r="F16">
        <v>18</v>
      </c>
      <c r="I16" s="39" t="s">
        <v>1305</v>
      </c>
      <c r="J16">
        <v>0</v>
      </c>
      <c r="L16">
        <v>1</v>
      </c>
      <c r="M16">
        <v>0</v>
      </c>
      <c r="O16">
        <v>18</v>
      </c>
      <c r="P16">
        <v>0</v>
      </c>
      <c r="R16" s="39" t="s">
        <v>4338</v>
      </c>
      <c r="S16">
        <v>1</v>
      </c>
      <c r="U16" s="39" t="s">
        <v>15184</v>
      </c>
      <c r="V16">
        <v>1</v>
      </c>
      <c r="X16" s="39" t="s">
        <v>15183</v>
      </c>
      <c r="Y16">
        <v>1</v>
      </c>
      <c r="AA16" s="39" t="s">
        <v>15182</v>
      </c>
      <c r="AB16">
        <v>1</v>
      </c>
      <c r="AD16" s="39" t="s">
        <v>1952</v>
      </c>
      <c r="AE16">
        <v>1</v>
      </c>
      <c r="AG16" s="39" t="s">
        <v>15193</v>
      </c>
      <c r="AH16">
        <v>1</v>
      </c>
      <c r="AJ16" s="39" t="s">
        <v>15186</v>
      </c>
      <c r="AK16">
        <v>1</v>
      </c>
      <c r="AM16" s="39" t="s">
        <v>15187</v>
      </c>
      <c r="AN16">
        <v>1</v>
      </c>
      <c r="AP16" s="39" t="s">
        <v>15186</v>
      </c>
      <c r="AQ16">
        <v>1</v>
      </c>
      <c r="AS16" s="39" t="s">
        <v>15187</v>
      </c>
      <c r="AT16">
        <v>1</v>
      </c>
      <c r="AV16" s="39" t="s">
        <v>15187</v>
      </c>
      <c r="AW16">
        <v>1</v>
      </c>
      <c r="AY16" s="39" t="s">
        <v>15187</v>
      </c>
      <c r="AZ16">
        <v>1</v>
      </c>
      <c r="BB16" s="39" t="s">
        <v>15187</v>
      </c>
      <c r="BC16">
        <v>1</v>
      </c>
      <c r="BE16" s="39" t="s">
        <v>15187</v>
      </c>
      <c r="BF16">
        <v>1</v>
      </c>
      <c r="BH16" s="39" t="s">
        <v>15186</v>
      </c>
      <c r="BI16">
        <v>1</v>
      </c>
      <c r="BK16" s="39" t="s">
        <v>15186</v>
      </c>
      <c r="BL16">
        <v>0</v>
      </c>
      <c r="BN16" s="39" t="s">
        <v>15187</v>
      </c>
      <c r="BO16">
        <v>1</v>
      </c>
      <c r="BQ16" s="39" t="s">
        <v>15246</v>
      </c>
      <c r="BR16">
        <v>0</v>
      </c>
      <c r="BT16" s="39" t="s">
        <v>15247</v>
      </c>
      <c r="BU16">
        <v>0</v>
      </c>
      <c r="BW16" s="39" t="s">
        <v>13792</v>
      </c>
      <c r="BX16">
        <v>1</v>
      </c>
      <c r="BZ16" s="39" t="s">
        <v>12887</v>
      </c>
      <c r="CA16">
        <v>0</v>
      </c>
      <c r="CC16" s="39" t="s">
        <v>12980</v>
      </c>
      <c r="CD16">
        <v>1</v>
      </c>
      <c r="CF16" s="39" t="s">
        <v>12851</v>
      </c>
      <c r="CG16">
        <v>0</v>
      </c>
      <c r="CI16" s="39" t="s">
        <v>15190</v>
      </c>
      <c r="CJ16">
        <v>0</v>
      </c>
      <c r="CL16" s="39" t="s">
        <v>15248</v>
      </c>
      <c r="CM16">
        <v>0</v>
      </c>
      <c r="CO16" s="39" t="s">
        <v>15249</v>
      </c>
      <c r="CP16">
        <v>0</v>
      </c>
    </row>
    <row r="17" spans="1:94" x14ac:dyDescent="0.3">
      <c r="A17">
        <v>16</v>
      </c>
      <c r="B17" s="1">
        <v>45799.763506944444</v>
      </c>
      <c r="C17" s="1">
        <v>45799.766747685186</v>
      </c>
      <c r="D17" s="39" t="s">
        <v>1015</v>
      </c>
      <c r="E17" s="39" t="s">
        <v>1016</v>
      </c>
      <c r="F17">
        <v>20</v>
      </c>
      <c r="I17" s="39" t="s">
        <v>5410</v>
      </c>
      <c r="J17">
        <v>0</v>
      </c>
      <c r="L17">
        <v>2</v>
      </c>
      <c r="M17">
        <v>0</v>
      </c>
      <c r="O17">
        <v>9</v>
      </c>
      <c r="P17">
        <v>0</v>
      </c>
      <c r="R17" s="39" t="s">
        <v>4338</v>
      </c>
      <c r="S17">
        <v>1</v>
      </c>
      <c r="U17" s="39" t="s">
        <v>15184</v>
      </c>
      <c r="V17">
        <v>1</v>
      </c>
      <c r="X17" s="39" t="s">
        <v>15183</v>
      </c>
      <c r="Y17">
        <v>1</v>
      </c>
      <c r="AA17" s="39" t="s">
        <v>1952</v>
      </c>
      <c r="AB17">
        <v>0</v>
      </c>
      <c r="AD17" s="39" t="s">
        <v>15182</v>
      </c>
      <c r="AE17">
        <v>0</v>
      </c>
      <c r="AG17" s="39" t="s">
        <v>15193</v>
      </c>
      <c r="AH17">
        <v>1</v>
      </c>
      <c r="AJ17" s="39" t="s">
        <v>15186</v>
      </c>
      <c r="AK17">
        <v>1</v>
      </c>
      <c r="AM17" s="39" t="s">
        <v>15187</v>
      </c>
      <c r="AN17">
        <v>1</v>
      </c>
      <c r="AP17" s="39" t="s">
        <v>15186</v>
      </c>
      <c r="AQ17">
        <v>1</v>
      </c>
      <c r="AS17" s="39" t="s">
        <v>15187</v>
      </c>
      <c r="AT17">
        <v>1</v>
      </c>
      <c r="AV17" s="39" t="s">
        <v>15187</v>
      </c>
      <c r="AW17">
        <v>1</v>
      </c>
      <c r="AY17" s="39" t="s">
        <v>15187</v>
      </c>
      <c r="AZ17">
        <v>1</v>
      </c>
      <c r="BB17" s="39" t="s">
        <v>15187</v>
      </c>
      <c r="BC17">
        <v>1</v>
      </c>
      <c r="BE17" s="39" t="s">
        <v>15187</v>
      </c>
      <c r="BF17">
        <v>1</v>
      </c>
      <c r="BH17" s="39" t="s">
        <v>15186</v>
      </c>
      <c r="BI17">
        <v>1</v>
      </c>
      <c r="BK17" s="39" t="s">
        <v>15187</v>
      </c>
      <c r="BL17">
        <v>1</v>
      </c>
      <c r="BN17" s="39" t="s">
        <v>15187</v>
      </c>
      <c r="BO17">
        <v>1</v>
      </c>
      <c r="BQ17" s="39" t="s">
        <v>15250</v>
      </c>
      <c r="BR17">
        <v>0</v>
      </c>
      <c r="BT17" s="39" t="s">
        <v>15251</v>
      </c>
      <c r="BU17">
        <v>0</v>
      </c>
      <c r="BW17" s="39" t="s">
        <v>13792</v>
      </c>
      <c r="BX17">
        <v>1</v>
      </c>
      <c r="BZ17" s="39" t="s">
        <v>12851</v>
      </c>
      <c r="CA17">
        <v>1</v>
      </c>
      <c r="CC17" s="39" t="s">
        <v>12980</v>
      </c>
      <c r="CD17">
        <v>1</v>
      </c>
      <c r="CF17" s="39" t="s">
        <v>15190</v>
      </c>
      <c r="CG17">
        <v>1</v>
      </c>
      <c r="CI17" s="39" t="s">
        <v>12887</v>
      </c>
      <c r="CJ17">
        <v>1</v>
      </c>
      <c r="CL17" s="39" t="s">
        <v>15252</v>
      </c>
      <c r="CM17">
        <v>0</v>
      </c>
      <c r="CO17" s="39" t="s">
        <v>15253</v>
      </c>
      <c r="CP17">
        <v>0</v>
      </c>
    </row>
    <row r="18" spans="1:94" x14ac:dyDescent="0.3">
      <c r="A18">
        <v>17</v>
      </c>
      <c r="B18" s="1">
        <v>45799.823449074072</v>
      </c>
      <c r="C18" s="1">
        <v>45799.854351851849</v>
      </c>
      <c r="D18" s="39" t="s">
        <v>1270</v>
      </c>
      <c r="E18" s="39" t="s">
        <v>1271</v>
      </c>
      <c r="F18">
        <v>21</v>
      </c>
      <c r="I18" s="39" t="s">
        <v>1272</v>
      </c>
      <c r="J18">
        <v>0</v>
      </c>
      <c r="L18">
        <v>1</v>
      </c>
      <c r="M18">
        <v>0</v>
      </c>
      <c r="O18">
        <v>2</v>
      </c>
      <c r="P18">
        <v>0</v>
      </c>
      <c r="R18" s="39" t="s">
        <v>4338</v>
      </c>
      <c r="S18">
        <v>1</v>
      </c>
      <c r="U18" s="39" t="s">
        <v>15184</v>
      </c>
      <c r="V18">
        <v>1</v>
      </c>
      <c r="X18" s="39" t="s">
        <v>15183</v>
      </c>
      <c r="Y18">
        <v>1</v>
      </c>
      <c r="AA18" s="39" t="s">
        <v>15182</v>
      </c>
      <c r="AB18">
        <v>1</v>
      </c>
      <c r="AD18" s="39" t="s">
        <v>1952</v>
      </c>
      <c r="AE18">
        <v>1</v>
      </c>
      <c r="AG18" s="39" t="s">
        <v>15193</v>
      </c>
      <c r="AH18">
        <v>1</v>
      </c>
      <c r="AJ18" s="39" t="s">
        <v>15186</v>
      </c>
      <c r="AK18">
        <v>1</v>
      </c>
      <c r="AM18" s="39" t="s">
        <v>15187</v>
      </c>
      <c r="AN18">
        <v>1</v>
      </c>
      <c r="AP18" s="39" t="s">
        <v>15186</v>
      </c>
      <c r="AQ18">
        <v>1</v>
      </c>
      <c r="AS18" s="39" t="s">
        <v>15187</v>
      </c>
      <c r="AT18">
        <v>1</v>
      </c>
      <c r="AV18" s="39" t="s">
        <v>15187</v>
      </c>
      <c r="AW18">
        <v>1</v>
      </c>
      <c r="AY18" s="39" t="s">
        <v>15187</v>
      </c>
      <c r="AZ18">
        <v>1</v>
      </c>
      <c r="BB18" s="39" t="s">
        <v>15187</v>
      </c>
      <c r="BC18">
        <v>1</v>
      </c>
      <c r="BE18" s="39" t="s">
        <v>15187</v>
      </c>
      <c r="BF18">
        <v>1</v>
      </c>
      <c r="BH18" s="39" t="s">
        <v>15186</v>
      </c>
      <c r="BI18">
        <v>1</v>
      </c>
      <c r="BK18" s="39" t="s">
        <v>15187</v>
      </c>
      <c r="BL18">
        <v>1</v>
      </c>
      <c r="BN18" s="39" t="s">
        <v>15187</v>
      </c>
      <c r="BO18">
        <v>1</v>
      </c>
      <c r="BQ18" s="39" t="s">
        <v>15254</v>
      </c>
      <c r="BR18">
        <v>0</v>
      </c>
      <c r="BT18" s="39" t="s">
        <v>15255</v>
      </c>
      <c r="BU18">
        <v>0</v>
      </c>
      <c r="BW18" s="39" t="s">
        <v>13792</v>
      </c>
      <c r="BX18">
        <v>1</v>
      </c>
      <c r="BZ18" s="39" t="s">
        <v>12887</v>
      </c>
      <c r="CA18">
        <v>0</v>
      </c>
      <c r="CC18" s="39" t="s">
        <v>12980</v>
      </c>
      <c r="CD18">
        <v>1</v>
      </c>
      <c r="CF18" s="39" t="s">
        <v>15190</v>
      </c>
      <c r="CG18">
        <v>1</v>
      </c>
      <c r="CI18" s="39" t="s">
        <v>12887</v>
      </c>
      <c r="CJ18">
        <v>1</v>
      </c>
      <c r="CL18" s="39" t="s">
        <v>15256</v>
      </c>
      <c r="CM18">
        <v>0</v>
      </c>
      <c r="CO18" s="39" t="s">
        <v>15257</v>
      </c>
      <c r="CP18">
        <v>0</v>
      </c>
    </row>
    <row r="19" spans="1:94" x14ac:dyDescent="0.3">
      <c r="A19">
        <v>18</v>
      </c>
      <c r="B19" s="1">
        <v>45799.892905092594</v>
      </c>
      <c r="C19" s="1">
        <v>45799.893252314818</v>
      </c>
      <c r="D19" s="39" t="s">
        <v>981</v>
      </c>
      <c r="E19" s="39" t="s">
        <v>982</v>
      </c>
      <c r="F19">
        <v>22</v>
      </c>
      <c r="I19" s="39" t="s">
        <v>983</v>
      </c>
      <c r="J19">
        <v>0</v>
      </c>
      <c r="L19">
        <v>2</v>
      </c>
      <c r="M19">
        <v>0</v>
      </c>
      <c r="O19">
        <v>6</v>
      </c>
      <c r="P19">
        <v>0</v>
      </c>
      <c r="R19" s="39" t="s">
        <v>4338</v>
      </c>
      <c r="S19">
        <v>1</v>
      </c>
      <c r="U19" s="39" t="s">
        <v>15184</v>
      </c>
      <c r="V19">
        <v>1</v>
      </c>
      <c r="X19" s="39" t="s">
        <v>15183</v>
      </c>
      <c r="Y19">
        <v>1</v>
      </c>
      <c r="AA19" s="39" t="s">
        <v>15182</v>
      </c>
      <c r="AB19">
        <v>1</v>
      </c>
      <c r="AD19" s="39" t="s">
        <v>1952</v>
      </c>
      <c r="AE19">
        <v>1</v>
      </c>
      <c r="AG19" s="39" t="s">
        <v>15193</v>
      </c>
      <c r="AH19">
        <v>1</v>
      </c>
      <c r="AJ19" s="39" t="s">
        <v>15186</v>
      </c>
      <c r="AK19">
        <v>1</v>
      </c>
      <c r="AM19" s="39" t="s">
        <v>15187</v>
      </c>
      <c r="AN19">
        <v>1</v>
      </c>
      <c r="AP19" s="39" t="s">
        <v>15186</v>
      </c>
      <c r="AQ19">
        <v>1</v>
      </c>
      <c r="AS19" s="39" t="s">
        <v>15187</v>
      </c>
      <c r="AT19">
        <v>1</v>
      </c>
      <c r="AV19" s="39" t="s">
        <v>15187</v>
      </c>
      <c r="AW19">
        <v>1</v>
      </c>
      <c r="AY19" s="39" t="s">
        <v>15187</v>
      </c>
      <c r="AZ19">
        <v>1</v>
      </c>
      <c r="BB19" s="39" t="s">
        <v>15187</v>
      </c>
      <c r="BC19">
        <v>1</v>
      </c>
      <c r="BE19" s="39" t="s">
        <v>15187</v>
      </c>
      <c r="BF19">
        <v>1</v>
      </c>
      <c r="BH19" s="39" t="s">
        <v>15186</v>
      </c>
      <c r="BI19">
        <v>1</v>
      </c>
      <c r="BK19" s="39" t="s">
        <v>15187</v>
      </c>
      <c r="BL19">
        <v>1</v>
      </c>
      <c r="BN19" s="39" t="s">
        <v>15187</v>
      </c>
      <c r="BO19">
        <v>1</v>
      </c>
      <c r="BQ19" s="39" t="s">
        <v>15258</v>
      </c>
      <c r="BR19">
        <v>0</v>
      </c>
      <c r="BT19" s="39" t="s">
        <v>15259</v>
      </c>
      <c r="BU19">
        <v>0</v>
      </c>
      <c r="BW19" s="39" t="s">
        <v>13792</v>
      </c>
      <c r="BX19">
        <v>1</v>
      </c>
      <c r="BZ19" s="39" t="s">
        <v>12851</v>
      </c>
      <c r="CA19">
        <v>1</v>
      </c>
      <c r="CC19" s="39" t="s">
        <v>12980</v>
      </c>
      <c r="CD19">
        <v>1</v>
      </c>
      <c r="CF19" s="39" t="s">
        <v>15190</v>
      </c>
      <c r="CG19">
        <v>1</v>
      </c>
      <c r="CI19" s="39" t="s">
        <v>12887</v>
      </c>
      <c r="CJ19">
        <v>1</v>
      </c>
      <c r="CL19" s="39" t="s">
        <v>15260</v>
      </c>
      <c r="CM19">
        <v>0</v>
      </c>
      <c r="CO19" s="39" t="s">
        <v>15261</v>
      </c>
      <c r="CP19">
        <v>0</v>
      </c>
    </row>
    <row r="20" spans="1:94" x14ac:dyDescent="0.3">
      <c r="A20">
        <v>19</v>
      </c>
      <c r="B20" s="1">
        <v>45800.572974537034</v>
      </c>
      <c r="C20" s="1">
        <v>45800.593368055554</v>
      </c>
      <c r="D20" s="39" t="s">
        <v>2111</v>
      </c>
      <c r="E20" s="39" t="s">
        <v>2112</v>
      </c>
      <c r="F20">
        <v>19</v>
      </c>
      <c r="I20" s="39" t="s">
        <v>2113</v>
      </c>
      <c r="J20">
        <v>0</v>
      </c>
      <c r="L20">
        <v>4</v>
      </c>
      <c r="M20">
        <v>0</v>
      </c>
      <c r="O20">
        <v>10</v>
      </c>
      <c r="P20">
        <v>0</v>
      </c>
      <c r="R20" s="39" t="s">
        <v>4338</v>
      </c>
      <c r="S20">
        <v>1</v>
      </c>
      <c r="U20" s="39" t="s">
        <v>15184</v>
      </c>
      <c r="V20">
        <v>1</v>
      </c>
      <c r="X20" s="39" t="s">
        <v>15183</v>
      </c>
      <c r="Y20">
        <v>1</v>
      </c>
      <c r="AA20" s="39" t="s">
        <v>15182</v>
      </c>
      <c r="AB20">
        <v>1</v>
      </c>
      <c r="AD20" s="39" t="s">
        <v>1952</v>
      </c>
      <c r="AE20">
        <v>1</v>
      </c>
      <c r="AG20" s="39" t="s">
        <v>15262</v>
      </c>
      <c r="AH20">
        <v>0</v>
      </c>
      <c r="AJ20" s="39" t="s">
        <v>15186</v>
      </c>
      <c r="AK20">
        <v>1</v>
      </c>
      <c r="AM20" s="39" t="s">
        <v>15187</v>
      </c>
      <c r="AN20">
        <v>1</v>
      </c>
      <c r="AP20" s="39" t="s">
        <v>15186</v>
      </c>
      <c r="AQ20">
        <v>1</v>
      </c>
      <c r="AS20" s="39" t="s">
        <v>15187</v>
      </c>
      <c r="AT20">
        <v>1</v>
      </c>
      <c r="AV20" s="39" t="s">
        <v>15187</v>
      </c>
      <c r="AW20">
        <v>1</v>
      </c>
      <c r="AY20" s="39" t="s">
        <v>15186</v>
      </c>
      <c r="AZ20">
        <v>0</v>
      </c>
      <c r="BB20" s="39" t="s">
        <v>15187</v>
      </c>
      <c r="BC20">
        <v>1</v>
      </c>
      <c r="BE20" s="39" t="s">
        <v>15187</v>
      </c>
      <c r="BF20">
        <v>1</v>
      </c>
      <c r="BH20" s="39" t="s">
        <v>15186</v>
      </c>
      <c r="BI20">
        <v>1</v>
      </c>
      <c r="BK20" s="39" t="s">
        <v>15187</v>
      </c>
      <c r="BL20">
        <v>1</v>
      </c>
      <c r="BN20" s="39" t="s">
        <v>15187</v>
      </c>
      <c r="BO20">
        <v>1</v>
      </c>
      <c r="BQ20" s="39" t="s">
        <v>15263</v>
      </c>
      <c r="BR20">
        <v>0</v>
      </c>
      <c r="BT20" s="39" t="s">
        <v>15264</v>
      </c>
      <c r="BU20">
        <v>0</v>
      </c>
      <c r="BW20" s="39" t="s">
        <v>13792</v>
      </c>
      <c r="BX20">
        <v>1</v>
      </c>
      <c r="BZ20" s="39" t="s">
        <v>15190</v>
      </c>
      <c r="CA20">
        <v>0</v>
      </c>
      <c r="CC20" s="39" t="s">
        <v>12980</v>
      </c>
      <c r="CD20">
        <v>1</v>
      </c>
      <c r="CF20" s="39" t="s">
        <v>15190</v>
      </c>
      <c r="CG20">
        <v>1</v>
      </c>
      <c r="CI20" s="39" t="s">
        <v>12887</v>
      </c>
      <c r="CJ20">
        <v>1</v>
      </c>
      <c r="CL20" s="39" t="s">
        <v>15265</v>
      </c>
      <c r="CM20">
        <v>0</v>
      </c>
      <c r="CO20" s="39" t="s">
        <v>15266</v>
      </c>
      <c r="CP20">
        <v>0</v>
      </c>
    </row>
    <row r="21" spans="1:94" x14ac:dyDescent="0.3">
      <c r="A21">
        <v>20</v>
      </c>
      <c r="B21" s="1">
        <v>45800.572962962964</v>
      </c>
      <c r="C21" s="1">
        <v>45800.597604166665</v>
      </c>
      <c r="D21" s="39" t="s">
        <v>2105</v>
      </c>
      <c r="E21" s="39" t="s">
        <v>2106</v>
      </c>
      <c r="F21">
        <v>18</v>
      </c>
      <c r="I21" s="39" t="s">
        <v>2106</v>
      </c>
      <c r="J21">
        <v>0</v>
      </c>
      <c r="L21">
        <v>4</v>
      </c>
      <c r="M21">
        <v>0</v>
      </c>
      <c r="O21">
        <v>21</v>
      </c>
      <c r="P21">
        <v>0</v>
      </c>
      <c r="R21" s="39" t="s">
        <v>4338</v>
      </c>
      <c r="S21">
        <v>1</v>
      </c>
      <c r="U21" s="39" t="s">
        <v>15184</v>
      </c>
      <c r="V21">
        <v>1</v>
      </c>
      <c r="X21" s="39" t="s">
        <v>15183</v>
      </c>
      <c r="Y21">
        <v>1</v>
      </c>
      <c r="AA21" s="39" t="s">
        <v>1952</v>
      </c>
      <c r="AB21">
        <v>0</v>
      </c>
      <c r="AD21" s="39" t="s">
        <v>15182</v>
      </c>
      <c r="AE21">
        <v>0</v>
      </c>
      <c r="AG21" s="39" t="s">
        <v>15193</v>
      </c>
      <c r="AH21">
        <v>1</v>
      </c>
      <c r="AJ21" s="39" t="s">
        <v>15187</v>
      </c>
      <c r="AK21">
        <v>0</v>
      </c>
      <c r="AM21" s="39" t="s">
        <v>15187</v>
      </c>
      <c r="AN21">
        <v>1</v>
      </c>
      <c r="AP21" s="39" t="s">
        <v>15186</v>
      </c>
      <c r="AQ21">
        <v>1</v>
      </c>
      <c r="AS21" s="39" t="s">
        <v>15187</v>
      </c>
      <c r="AT21">
        <v>1</v>
      </c>
      <c r="AV21" s="39" t="s">
        <v>15187</v>
      </c>
      <c r="AW21">
        <v>1</v>
      </c>
      <c r="AY21" s="39" t="s">
        <v>15187</v>
      </c>
      <c r="AZ21">
        <v>1</v>
      </c>
      <c r="BB21" s="39" t="s">
        <v>15187</v>
      </c>
      <c r="BC21">
        <v>1</v>
      </c>
      <c r="BE21" s="39" t="s">
        <v>15186</v>
      </c>
      <c r="BF21">
        <v>0</v>
      </c>
      <c r="BH21" s="39" t="s">
        <v>15186</v>
      </c>
      <c r="BI21">
        <v>1</v>
      </c>
      <c r="BK21" s="39" t="s">
        <v>15187</v>
      </c>
      <c r="BL21">
        <v>1</v>
      </c>
      <c r="BN21" s="39" t="s">
        <v>15187</v>
      </c>
      <c r="BO21">
        <v>1</v>
      </c>
      <c r="BQ21" s="39" t="s">
        <v>15267</v>
      </c>
      <c r="BR21">
        <v>0</v>
      </c>
      <c r="BT21" s="39" t="s">
        <v>15268</v>
      </c>
      <c r="BU21">
        <v>0</v>
      </c>
      <c r="BW21" s="39" t="s">
        <v>13792</v>
      </c>
      <c r="BX21">
        <v>1</v>
      </c>
      <c r="BZ21" s="39" t="s">
        <v>12851</v>
      </c>
      <c r="CA21">
        <v>1</v>
      </c>
      <c r="CC21" s="39" t="s">
        <v>12980</v>
      </c>
      <c r="CD21">
        <v>1</v>
      </c>
      <c r="CF21" s="39" t="s">
        <v>15190</v>
      </c>
      <c r="CG21">
        <v>1</v>
      </c>
      <c r="CI21" s="39" t="s">
        <v>12887</v>
      </c>
      <c r="CJ21">
        <v>1</v>
      </c>
      <c r="CL21" s="39" t="s">
        <v>15269</v>
      </c>
      <c r="CM21">
        <v>0</v>
      </c>
      <c r="CO21" s="39" t="s">
        <v>15270</v>
      </c>
      <c r="CP21">
        <v>0</v>
      </c>
    </row>
    <row r="22" spans="1:94" x14ac:dyDescent="0.3">
      <c r="A22">
        <v>21</v>
      </c>
      <c r="B22" s="1">
        <v>45800.59033564815</v>
      </c>
      <c r="C22" s="1">
        <v>45800.599062499998</v>
      </c>
      <c r="D22" s="39" t="s">
        <v>2237</v>
      </c>
      <c r="E22" s="39" t="s">
        <v>2238</v>
      </c>
      <c r="F22">
        <v>20</v>
      </c>
      <c r="I22" s="39" t="s">
        <v>2239</v>
      </c>
      <c r="J22">
        <v>0</v>
      </c>
      <c r="L22">
        <v>4</v>
      </c>
      <c r="M22">
        <v>0</v>
      </c>
      <c r="O22">
        <v>5</v>
      </c>
      <c r="P22">
        <v>0</v>
      </c>
      <c r="R22" s="39" t="s">
        <v>4338</v>
      </c>
      <c r="S22">
        <v>1</v>
      </c>
      <c r="U22" s="39" t="s">
        <v>15184</v>
      </c>
      <c r="V22">
        <v>1</v>
      </c>
      <c r="X22" s="39" t="s">
        <v>15183</v>
      </c>
      <c r="Y22">
        <v>1</v>
      </c>
      <c r="AA22" s="39" t="s">
        <v>15182</v>
      </c>
      <c r="AB22">
        <v>1</v>
      </c>
      <c r="AD22" s="39" t="s">
        <v>1952</v>
      </c>
      <c r="AE22">
        <v>1</v>
      </c>
      <c r="AG22" s="39" t="s">
        <v>15221</v>
      </c>
      <c r="AH22">
        <v>0</v>
      </c>
      <c r="AJ22" s="39" t="s">
        <v>15186</v>
      </c>
      <c r="AK22">
        <v>1</v>
      </c>
      <c r="AM22" s="39" t="s">
        <v>15187</v>
      </c>
      <c r="AN22">
        <v>1</v>
      </c>
      <c r="AP22" s="39" t="s">
        <v>15186</v>
      </c>
      <c r="AQ22">
        <v>1</v>
      </c>
      <c r="AS22" s="39" t="s">
        <v>15187</v>
      </c>
      <c r="AT22">
        <v>1</v>
      </c>
      <c r="AV22" s="39" t="s">
        <v>15187</v>
      </c>
      <c r="AW22">
        <v>1</v>
      </c>
      <c r="AY22" s="39" t="s">
        <v>15187</v>
      </c>
      <c r="AZ22">
        <v>1</v>
      </c>
      <c r="BB22" s="39" t="s">
        <v>15187</v>
      </c>
      <c r="BC22">
        <v>1</v>
      </c>
      <c r="BE22" s="39" t="s">
        <v>15187</v>
      </c>
      <c r="BF22">
        <v>1</v>
      </c>
      <c r="BH22" s="39" t="s">
        <v>15186</v>
      </c>
      <c r="BI22">
        <v>1</v>
      </c>
      <c r="BK22" s="39" t="s">
        <v>15187</v>
      </c>
      <c r="BL22">
        <v>1</v>
      </c>
      <c r="BN22" s="39" t="s">
        <v>15186</v>
      </c>
      <c r="BO22">
        <v>0</v>
      </c>
      <c r="BQ22" s="39" t="s">
        <v>15271</v>
      </c>
      <c r="BR22">
        <v>0</v>
      </c>
      <c r="BT22" s="39" t="s">
        <v>15272</v>
      </c>
      <c r="BU22">
        <v>0</v>
      </c>
      <c r="BW22" s="39" t="s">
        <v>13792</v>
      </c>
      <c r="BX22">
        <v>1</v>
      </c>
      <c r="BZ22" s="39" t="s">
        <v>12851</v>
      </c>
      <c r="CA22">
        <v>1</v>
      </c>
      <c r="CC22" s="39" t="s">
        <v>12980</v>
      </c>
      <c r="CD22">
        <v>1</v>
      </c>
      <c r="CF22" s="39" t="s">
        <v>15190</v>
      </c>
      <c r="CG22">
        <v>1</v>
      </c>
      <c r="CI22" s="39" t="s">
        <v>12887</v>
      </c>
      <c r="CJ22">
        <v>1</v>
      </c>
      <c r="CL22" s="39" t="s">
        <v>15273</v>
      </c>
      <c r="CM22">
        <v>0</v>
      </c>
      <c r="CO22" s="39" t="s">
        <v>15274</v>
      </c>
      <c r="CP22">
        <v>0</v>
      </c>
    </row>
    <row r="23" spans="1:94" x14ac:dyDescent="0.3">
      <c r="A23">
        <v>22</v>
      </c>
      <c r="B23" s="1">
        <v>45800.58935185185</v>
      </c>
      <c r="C23" s="1">
        <v>45800.599131944444</v>
      </c>
      <c r="D23" s="39" t="s">
        <v>2228</v>
      </c>
      <c r="E23" s="39" t="s">
        <v>2229</v>
      </c>
      <c r="F23">
        <v>20</v>
      </c>
      <c r="I23" s="39" t="s">
        <v>2229</v>
      </c>
      <c r="J23">
        <v>0</v>
      </c>
      <c r="L23">
        <v>4</v>
      </c>
      <c r="M23">
        <v>0</v>
      </c>
      <c r="O23">
        <v>4</v>
      </c>
      <c r="P23">
        <v>0</v>
      </c>
      <c r="R23" s="39" t="s">
        <v>4338</v>
      </c>
      <c r="S23">
        <v>1</v>
      </c>
      <c r="U23" s="39" t="s">
        <v>15184</v>
      </c>
      <c r="V23">
        <v>1</v>
      </c>
      <c r="X23" s="39" t="s">
        <v>15183</v>
      </c>
      <c r="Y23">
        <v>1</v>
      </c>
      <c r="AA23" s="39" t="s">
        <v>15182</v>
      </c>
      <c r="AB23">
        <v>1</v>
      </c>
      <c r="AD23" s="39" t="s">
        <v>1952</v>
      </c>
      <c r="AE23">
        <v>1</v>
      </c>
      <c r="AG23" s="39" t="s">
        <v>15221</v>
      </c>
      <c r="AH23">
        <v>0</v>
      </c>
      <c r="AJ23" s="39" t="s">
        <v>15186</v>
      </c>
      <c r="AK23">
        <v>1</v>
      </c>
      <c r="AM23" s="39" t="s">
        <v>15187</v>
      </c>
      <c r="AN23">
        <v>1</v>
      </c>
      <c r="AP23" s="39" t="s">
        <v>15186</v>
      </c>
      <c r="AQ23">
        <v>1</v>
      </c>
      <c r="AS23" s="39" t="s">
        <v>15187</v>
      </c>
      <c r="AT23">
        <v>1</v>
      </c>
      <c r="AV23" s="39" t="s">
        <v>15187</v>
      </c>
      <c r="AW23">
        <v>1</v>
      </c>
      <c r="AY23" s="39" t="s">
        <v>15187</v>
      </c>
      <c r="AZ23">
        <v>1</v>
      </c>
      <c r="BB23" s="39" t="s">
        <v>15187</v>
      </c>
      <c r="BC23">
        <v>1</v>
      </c>
      <c r="BE23" s="39" t="s">
        <v>15187</v>
      </c>
      <c r="BF23">
        <v>1</v>
      </c>
      <c r="BH23" s="39" t="s">
        <v>15186</v>
      </c>
      <c r="BI23">
        <v>1</v>
      </c>
      <c r="BK23" s="39" t="s">
        <v>15187</v>
      </c>
      <c r="BL23">
        <v>1</v>
      </c>
      <c r="BN23" s="39" t="s">
        <v>15186</v>
      </c>
      <c r="BO23">
        <v>0</v>
      </c>
      <c r="BQ23" s="39" t="s">
        <v>15275</v>
      </c>
      <c r="BR23">
        <v>0</v>
      </c>
      <c r="BT23" s="39" t="s">
        <v>15276</v>
      </c>
      <c r="BU23">
        <v>0</v>
      </c>
      <c r="BW23" s="39" t="s">
        <v>13792</v>
      </c>
      <c r="BX23">
        <v>1</v>
      </c>
      <c r="BZ23" s="39" t="s">
        <v>12851</v>
      </c>
      <c r="CA23">
        <v>1</v>
      </c>
      <c r="CC23" s="39" t="s">
        <v>12980</v>
      </c>
      <c r="CD23">
        <v>1</v>
      </c>
      <c r="CF23" s="39" t="s">
        <v>15190</v>
      </c>
      <c r="CG23">
        <v>1</v>
      </c>
      <c r="CI23" s="39" t="s">
        <v>12887</v>
      </c>
      <c r="CJ23">
        <v>1</v>
      </c>
      <c r="CL23" s="39" t="s">
        <v>15277</v>
      </c>
      <c r="CM23">
        <v>0</v>
      </c>
      <c r="CO23" s="39" t="s">
        <v>15274</v>
      </c>
      <c r="CP23">
        <v>0</v>
      </c>
    </row>
    <row r="24" spans="1:94" x14ac:dyDescent="0.3">
      <c r="A24">
        <v>23</v>
      </c>
      <c r="B24" s="1">
        <v>45800.573391203703</v>
      </c>
      <c r="C24" s="1">
        <v>45800.600648148145</v>
      </c>
      <c r="D24" s="39" t="s">
        <v>2065</v>
      </c>
      <c r="E24" s="39" t="s">
        <v>2066</v>
      </c>
      <c r="F24">
        <v>18</v>
      </c>
      <c r="I24" s="39" t="s">
        <v>2067</v>
      </c>
      <c r="J24">
        <v>0</v>
      </c>
      <c r="L24">
        <v>4</v>
      </c>
      <c r="M24">
        <v>0</v>
      </c>
      <c r="O24">
        <v>26</v>
      </c>
      <c r="P24">
        <v>0</v>
      </c>
      <c r="R24" s="39" t="s">
        <v>4338</v>
      </c>
      <c r="S24">
        <v>1</v>
      </c>
      <c r="U24" s="39" t="s">
        <v>15184</v>
      </c>
      <c r="V24">
        <v>1</v>
      </c>
      <c r="X24" s="39" t="s">
        <v>15183</v>
      </c>
      <c r="Y24">
        <v>1</v>
      </c>
      <c r="AA24" s="39" t="s">
        <v>1952</v>
      </c>
      <c r="AB24">
        <v>0</v>
      </c>
      <c r="AD24" s="39" t="s">
        <v>15182</v>
      </c>
      <c r="AE24">
        <v>0</v>
      </c>
      <c r="AG24" s="39" t="s">
        <v>15193</v>
      </c>
      <c r="AH24">
        <v>1</v>
      </c>
      <c r="AJ24" s="39" t="s">
        <v>15187</v>
      </c>
      <c r="AK24">
        <v>0</v>
      </c>
      <c r="AM24" s="39" t="s">
        <v>15187</v>
      </c>
      <c r="AN24">
        <v>1</v>
      </c>
      <c r="AP24" s="39" t="s">
        <v>15186</v>
      </c>
      <c r="AQ24">
        <v>1</v>
      </c>
      <c r="AS24" s="39" t="s">
        <v>15187</v>
      </c>
      <c r="AT24">
        <v>1</v>
      </c>
      <c r="AV24" s="39" t="s">
        <v>15187</v>
      </c>
      <c r="AW24">
        <v>1</v>
      </c>
      <c r="AY24" s="39" t="s">
        <v>15187</v>
      </c>
      <c r="AZ24">
        <v>1</v>
      </c>
      <c r="BB24" s="39" t="s">
        <v>15187</v>
      </c>
      <c r="BC24">
        <v>1</v>
      </c>
      <c r="BE24" s="39" t="s">
        <v>15186</v>
      </c>
      <c r="BF24">
        <v>0</v>
      </c>
      <c r="BH24" s="39" t="s">
        <v>15186</v>
      </c>
      <c r="BI24">
        <v>1</v>
      </c>
      <c r="BK24" s="39" t="s">
        <v>15187</v>
      </c>
      <c r="BL24">
        <v>1</v>
      </c>
      <c r="BN24" s="39" t="s">
        <v>15187</v>
      </c>
      <c r="BO24">
        <v>1</v>
      </c>
      <c r="BQ24" s="39" t="s">
        <v>15278</v>
      </c>
      <c r="BR24">
        <v>0</v>
      </c>
      <c r="BT24" s="39" t="s">
        <v>15279</v>
      </c>
      <c r="BU24">
        <v>0</v>
      </c>
      <c r="BW24" s="39" t="s">
        <v>13792</v>
      </c>
      <c r="BX24">
        <v>1</v>
      </c>
      <c r="BZ24" s="39" t="s">
        <v>12851</v>
      </c>
      <c r="CA24">
        <v>1</v>
      </c>
      <c r="CC24" s="39" t="s">
        <v>12980</v>
      </c>
      <c r="CD24">
        <v>1</v>
      </c>
      <c r="CF24" s="39" t="s">
        <v>15190</v>
      </c>
      <c r="CG24">
        <v>1</v>
      </c>
      <c r="CI24" s="39" t="s">
        <v>12887</v>
      </c>
      <c r="CJ24">
        <v>1</v>
      </c>
      <c r="CL24" s="39" t="s">
        <v>15280</v>
      </c>
      <c r="CM24">
        <v>0</v>
      </c>
      <c r="CO24" s="39" t="s">
        <v>15270</v>
      </c>
      <c r="CP24">
        <v>0</v>
      </c>
    </row>
    <row r="25" spans="1:94" x14ac:dyDescent="0.3">
      <c r="A25">
        <v>24</v>
      </c>
      <c r="B25" s="1">
        <v>45800.595729166664</v>
      </c>
      <c r="C25" s="1">
        <v>45800.605046296296</v>
      </c>
      <c r="D25" s="39" t="s">
        <v>2164</v>
      </c>
      <c r="E25" s="39" t="s">
        <v>2165</v>
      </c>
      <c r="F25">
        <v>19</v>
      </c>
      <c r="I25" s="39" t="s">
        <v>6015</v>
      </c>
      <c r="J25">
        <v>0</v>
      </c>
      <c r="L25">
        <v>4</v>
      </c>
      <c r="M25">
        <v>0</v>
      </c>
      <c r="O25">
        <v>6</v>
      </c>
      <c r="P25">
        <v>0</v>
      </c>
      <c r="R25" s="39" t="s">
        <v>4338</v>
      </c>
      <c r="S25">
        <v>1</v>
      </c>
      <c r="U25" s="39" t="s">
        <v>15183</v>
      </c>
      <c r="V25">
        <v>0</v>
      </c>
      <c r="X25" s="39" t="s">
        <v>15183</v>
      </c>
      <c r="Y25">
        <v>1</v>
      </c>
      <c r="AA25" s="39" t="s">
        <v>15184</v>
      </c>
      <c r="AB25">
        <v>0</v>
      </c>
      <c r="AD25" s="39" t="s">
        <v>1952</v>
      </c>
      <c r="AE25">
        <v>1</v>
      </c>
      <c r="AG25" s="39" t="s">
        <v>15281</v>
      </c>
      <c r="AH25">
        <v>0</v>
      </c>
      <c r="AJ25" s="39" t="s">
        <v>15186</v>
      </c>
      <c r="AK25">
        <v>1</v>
      </c>
      <c r="AM25" s="39" t="s">
        <v>15187</v>
      </c>
      <c r="AN25">
        <v>1</v>
      </c>
      <c r="AP25" s="39" t="s">
        <v>15186</v>
      </c>
      <c r="AQ25">
        <v>1</v>
      </c>
      <c r="AS25" s="39" t="s">
        <v>15187</v>
      </c>
      <c r="AT25">
        <v>1</v>
      </c>
      <c r="AV25" s="39" t="s">
        <v>15187</v>
      </c>
      <c r="AW25">
        <v>1</v>
      </c>
      <c r="AY25" s="39" t="s">
        <v>15187</v>
      </c>
      <c r="AZ25">
        <v>1</v>
      </c>
      <c r="BB25" s="39" t="s">
        <v>15187</v>
      </c>
      <c r="BC25">
        <v>1</v>
      </c>
      <c r="BE25" s="39" t="s">
        <v>15187</v>
      </c>
      <c r="BF25">
        <v>1</v>
      </c>
      <c r="BH25" s="39" t="s">
        <v>15186</v>
      </c>
      <c r="BI25">
        <v>1</v>
      </c>
      <c r="BK25" s="39" t="s">
        <v>15187</v>
      </c>
      <c r="BL25">
        <v>1</v>
      </c>
      <c r="BN25" s="39" t="s">
        <v>15187</v>
      </c>
      <c r="BO25">
        <v>1</v>
      </c>
      <c r="BQ25" s="39" t="s">
        <v>15282</v>
      </c>
      <c r="BR25">
        <v>0</v>
      </c>
      <c r="BT25" s="39" t="s">
        <v>15283</v>
      </c>
      <c r="BU25">
        <v>0</v>
      </c>
      <c r="BW25" s="39" t="s">
        <v>13792</v>
      </c>
      <c r="BX25">
        <v>1</v>
      </c>
      <c r="BZ25" s="39" t="s">
        <v>12851</v>
      </c>
      <c r="CA25">
        <v>1</v>
      </c>
      <c r="CC25" s="39" t="s">
        <v>12980</v>
      </c>
      <c r="CD25">
        <v>1</v>
      </c>
      <c r="CF25" s="39" t="s">
        <v>15190</v>
      </c>
      <c r="CG25">
        <v>1</v>
      </c>
      <c r="CI25" s="39" t="s">
        <v>12887</v>
      </c>
      <c r="CJ25">
        <v>1</v>
      </c>
      <c r="CL25" s="39" t="s">
        <v>15284</v>
      </c>
      <c r="CM25">
        <v>0</v>
      </c>
      <c r="CO25" s="39" t="s">
        <v>15285</v>
      </c>
      <c r="CP25">
        <v>0</v>
      </c>
    </row>
    <row r="26" spans="1:94" x14ac:dyDescent="0.3">
      <c r="A26">
        <v>25</v>
      </c>
      <c r="B26" s="1">
        <v>45800.595682870371</v>
      </c>
      <c r="C26" s="1">
        <v>45800.608969907407</v>
      </c>
      <c r="D26" s="39" t="s">
        <v>2198</v>
      </c>
      <c r="E26" s="39" t="s">
        <v>2199</v>
      </c>
      <c r="F26">
        <v>19</v>
      </c>
      <c r="I26" s="39" t="s">
        <v>2199</v>
      </c>
      <c r="J26">
        <v>0</v>
      </c>
      <c r="L26">
        <v>4</v>
      </c>
      <c r="M26">
        <v>0</v>
      </c>
      <c r="O26">
        <v>7</v>
      </c>
      <c r="P26">
        <v>0</v>
      </c>
      <c r="R26" s="39" t="s">
        <v>4338</v>
      </c>
      <c r="S26">
        <v>1</v>
      </c>
      <c r="U26" s="39" t="s">
        <v>15183</v>
      </c>
      <c r="V26">
        <v>0</v>
      </c>
      <c r="X26" s="39" t="s">
        <v>15183</v>
      </c>
      <c r="Y26">
        <v>1</v>
      </c>
      <c r="AA26" s="39" t="s">
        <v>15184</v>
      </c>
      <c r="AB26">
        <v>0</v>
      </c>
      <c r="AD26" s="39" t="s">
        <v>1952</v>
      </c>
      <c r="AE26">
        <v>1</v>
      </c>
      <c r="AG26" s="39" t="s">
        <v>15281</v>
      </c>
      <c r="AH26">
        <v>0</v>
      </c>
      <c r="AJ26" s="39" t="s">
        <v>15186</v>
      </c>
      <c r="AK26">
        <v>1</v>
      </c>
      <c r="AM26" s="39" t="s">
        <v>15187</v>
      </c>
      <c r="AN26">
        <v>1</v>
      </c>
      <c r="AP26" s="39" t="s">
        <v>15186</v>
      </c>
      <c r="AQ26">
        <v>1</v>
      </c>
      <c r="AS26" s="39" t="s">
        <v>15187</v>
      </c>
      <c r="AT26">
        <v>1</v>
      </c>
      <c r="AV26" s="39" t="s">
        <v>15187</v>
      </c>
      <c r="AW26">
        <v>1</v>
      </c>
      <c r="AY26" s="39" t="s">
        <v>15187</v>
      </c>
      <c r="AZ26">
        <v>1</v>
      </c>
      <c r="BB26" s="39" t="s">
        <v>15187</v>
      </c>
      <c r="BC26">
        <v>1</v>
      </c>
      <c r="BE26" s="39" t="s">
        <v>15187</v>
      </c>
      <c r="BF26">
        <v>1</v>
      </c>
      <c r="BH26" s="39" t="s">
        <v>15186</v>
      </c>
      <c r="BI26">
        <v>1</v>
      </c>
      <c r="BK26" s="39" t="s">
        <v>15187</v>
      </c>
      <c r="BL26">
        <v>1</v>
      </c>
      <c r="BN26" s="39" t="s">
        <v>15187</v>
      </c>
      <c r="BO26">
        <v>1</v>
      </c>
      <c r="BQ26" s="39" t="s">
        <v>15286</v>
      </c>
      <c r="BR26">
        <v>0</v>
      </c>
      <c r="BT26" s="39" t="s">
        <v>15287</v>
      </c>
      <c r="BU26">
        <v>0</v>
      </c>
      <c r="BW26" s="39" t="s">
        <v>13792</v>
      </c>
      <c r="BX26">
        <v>1</v>
      </c>
      <c r="BZ26" s="39" t="s">
        <v>12851</v>
      </c>
      <c r="CA26">
        <v>1</v>
      </c>
      <c r="CC26" s="39" t="s">
        <v>12980</v>
      </c>
      <c r="CD26">
        <v>1</v>
      </c>
      <c r="CF26" s="39" t="s">
        <v>15190</v>
      </c>
      <c r="CG26">
        <v>1</v>
      </c>
      <c r="CI26" s="39" t="s">
        <v>12887</v>
      </c>
      <c r="CJ26">
        <v>1</v>
      </c>
      <c r="CL26" s="39" t="s">
        <v>15288</v>
      </c>
      <c r="CM26">
        <v>0</v>
      </c>
      <c r="CO26" s="39" t="s">
        <v>15289</v>
      </c>
      <c r="CP26">
        <v>0</v>
      </c>
    </row>
    <row r="27" spans="1:94" x14ac:dyDescent="0.3">
      <c r="A27">
        <v>26</v>
      </c>
      <c r="B27" s="1">
        <v>45800.607997685183</v>
      </c>
      <c r="C27" s="1">
        <v>45800.611666666664</v>
      </c>
      <c r="D27" s="39" t="s">
        <v>2054</v>
      </c>
      <c r="E27" s="39" t="s">
        <v>2055</v>
      </c>
      <c r="F27">
        <v>18</v>
      </c>
      <c r="I27" s="39" t="s">
        <v>15290</v>
      </c>
      <c r="J27">
        <v>0</v>
      </c>
      <c r="L27">
        <v>4</v>
      </c>
      <c r="M27">
        <v>0</v>
      </c>
      <c r="O27">
        <v>27</v>
      </c>
      <c r="P27">
        <v>0</v>
      </c>
      <c r="R27" s="39" t="s">
        <v>4338</v>
      </c>
      <c r="S27">
        <v>1</v>
      </c>
      <c r="U27" s="39" t="s">
        <v>15184</v>
      </c>
      <c r="V27">
        <v>1</v>
      </c>
      <c r="X27" s="39" t="s">
        <v>15183</v>
      </c>
      <c r="Y27">
        <v>1</v>
      </c>
      <c r="AA27" s="39" t="s">
        <v>1952</v>
      </c>
      <c r="AB27">
        <v>0</v>
      </c>
      <c r="AD27" s="39" t="s">
        <v>15182</v>
      </c>
      <c r="AE27">
        <v>0</v>
      </c>
      <c r="AG27" s="39" t="s">
        <v>15193</v>
      </c>
      <c r="AH27">
        <v>1</v>
      </c>
      <c r="AJ27" s="39" t="s">
        <v>15187</v>
      </c>
      <c r="AK27">
        <v>0</v>
      </c>
      <c r="AM27" s="39" t="s">
        <v>15187</v>
      </c>
      <c r="AN27">
        <v>1</v>
      </c>
      <c r="AP27" s="39" t="s">
        <v>15186</v>
      </c>
      <c r="AQ27">
        <v>1</v>
      </c>
      <c r="AS27" s="39" t="s">
        <v>15187</v>
      </c>
      <c r="AT27">
        <v>1</v>
      </c>
      <c r="AV27" s="39" t="s">
        <v>15187</v>
      </c>
      <c r="AW27">
        <v>1</v>
      </c>
      <c r="AY27" s="39" t="s">
        <v>15187</v>
      </c>
      <c r="AZ27">
        <v>1</v>
      </c>
      <c r="BB27" s="39" t="s">
        <v>15187</v>
      </c>
      <c r="BC27">
        <v>1</v>
      </c>
      <c r="BE27" s="39" t="s">
        <v>15186</v>
      </c>
      <c r="BF27">
        <v>0</v>
      </c>
      <c r="BH27" s="39" t="s">
        <v>15186</v>
      </c>
      <c r="BI27">
        <v>1</v>
      </c>
      <c r="BK27" s="39" t="s">
        <v>15187</v>
      </c>
      <c r="BL27">
        <v>1</v>
      </c>
      <c r="BN27" s="39" t="s">
        <v>15187</v>
      </c>
      <c r="BO27">
        <v>1</v>
      </c>
      <c r="BQ27" s="39" t="s">
        <v>15291</v>
      </c>
      <c r="BR27">
        <v>0</v>
      </c>
      <c r="BT27" s="39" t="s">
        <v>15292</v>
      </c>
      <c r="BU27">
        <v>0</v>
      </c>
      <c r="BW27" s="39" t="s">
        <v>13792</v>
      </c>
      <c r="BX27">
        <v>1</v>
      </c>
      <c r="BZ27" s="39" t="s">
        <v>12851</v>
      </c>
      <c r="CA27">
        <v>1</v>
      </c>
      <c r="CC27" s="39" t="s">
        <v>12980</v>
      </c>
      <c r="CD27">
        <v>1</v>
      </c>
      <c r="CF27" s="39" t="s">
        <v>15190</v>
      </c>
      <c r="CG27">
        <v>1</v>
      </c>
      <c r="CI27" s="39" t="s">
        <v>12887</v>
      </c>
      <c r="CJ27">
        <v>1</v>
      </c>
      <c r="CL27" s="39" t="s">
        <v>15280</v>
      </c>
      <c r="CM27">
        <v>0</v>
      </c>
      <c r="CO27" s="39" t="s">
        <v>15270</v>
      </c>
      <c r="CP27">
        <v>0</v>
      </c>
    </row>
    <row r="28" spans="1:94" x14ac:dyDescent="0.3">
      <c r="A28">
        <v>27</v>
      </c>
      <c r="B28" s="1">
        <v>45800.609224537038</v>
      </c>
      <c r="C28" s="1">
        <v>45800.613587962966</v>
      </c>
      <c r="D28" s="39" t="s">
        <v>2033</v>
      </c>
      <c r="E28" s="39" t="s">
        <v>2034</v>
      </c>
      <c r="F28">
        <v>18</v>
      </c>
      <c r="I28" s="39" t="s">
        <v>2035</v>
      </c>
      <c r="J28">
        <v>0</v>
      </c>
      <c r="L28">
        <v>4</v>
      </c>
      <c r="M28">
        <v>0</v>
      </c>
      <c r="O28">
        <v>24</v>
      </c>
      <c r="P28">
        <v>0</v>
      </c>
      <c r="R28" s="39" t="s">
        <v>4338</v>
      </c>
      <c r="S28">
        <v>1</v>
      </c>
      <c r="U28" s="39" t="s">
        <v>15184</v>
      </c>
      <c r="V28">
        <v>1</v>
      </c>
      <c r="X28" s="39" t="s">
        <v>15183</v>
      </c>
      <c r="Y28">
        <v>1</v>
      </c>
      <c r="AA28" s="39" t="s">
        <v>1952</v>
      </c>
      <c r="AB28">
        <v>0</v>
      </c>
      <c r="AD28" s="39" t="s">
        <v>15182</v>
      </c>
      <c r="AE28">
        <v>0</v>
      </c>
      <c r="AG28" s="39" t="s">
        <v>15193</v>
      </c>
      <c r="AH28">
        <v>1</v>
      </c>
      <c r="AJ28" s="39" t="s">
        <v>15187</v>
      </c>
      <c r="AK28">
        <v>0</v>
      </c>
      <c r="AM28" s="39" t="s">
        <v>15187</v>
      </c>
      <c r="AN28">
        <v>1</v>
      </c>
      <c r="AP28" s="39" t="s">
        <v>15186</v>
      </c>
      <c r="AQ28">
        <v>1</v>
      </c>
      <c r="AS28" s="39" t="s">
        <v>15187</v>
      </c>
      <c r="AT28">
        <v>1</v>
      </c>
      <c r="AV28" s="39" t="s">
        <v>15187</v>
      </c>
      <c r="AW28">
        <v>1</v>
      </c>
      <c r="AY28" s="39" t="s">
        <v>15187</v>
      </c>
      <c r="AZ28">
        <v>1</v>
      </c>
      <c r="BB28" s="39" t="s">
        <v>15187</v>
      </c>
      <c r="BC28">
        <v>1</v>
      </c>
      <c r="BE28" s="39" t="s">
        <v>15186</v>
      </c>
      <c r="BF28">
        <v>0</v>
      </c>
      <c r="BH28" s="39" t="s">
        <v>15186</v>
      </c>
      <c r="BI28">
        <v>1</v>
      </c>
      <c r="BK28" s="39" t="s">
        <v>15187</v>
      </c>
      <c r="BL28">
        <v>1</v>
      </c>
      <c r="BN28" s="39" t="s">
        <v>15187</v>
      </c>
      <c r="BO28">
        <v>1</v>
      </c>
      <c r="BQ28" s="39" t="s">
        <v>15278</v>
      </c>
      <c r="BR28">
        <v>0</v>
      </c>
      <c r="BT28" s="39" t="s">
        <v>15293</v>
      </c>
      <c r="BU28">
        <v>0</v>
      </c>
      <c r="BW28" s="39" t="s">
        <v>13792</v>
      </c>
      <c r="BX28">
        <v>1</v>
      </c>
      <c r="BZ28" s="39" t="s">
        <v>12851</v>
      </c>
      <c r="CA28">
        <v>1</v>
      </c>
      <c r="CC28" s="39" t="s">
        <v>12980</v>
      </c>
      <c r="CD28">
        <v>1</v>
      </c>
      <c r="CF28" s="39" t="s">
        <v>15190</v>
      </c>
      <c r="CG28">
        <v>1</v>
      </c>
      <c r="CI28" s="39" t="s">
        <v>12887</v>
      </c>
      <c r="CJ28">
        <v>1</v>
      </c>
      <c r="CL28" s="39" t="s">
        <v>15280</v>
      </c>
      <c r="CM28">
        <v>0</v>
      </c>
      <c r="CO28" s="39" t="s">
        <v>15270</v>
      </c>
      <c r="CP28">
        <v>0</v>
      </c>
    </row>
    <row r="29" spans="1:94" x14ac:dyDescent="0.3">
      <c r="A29">
        <v>28</v>
      </c>
      <c r="B29" s="1">
        <v>45800.589050925926</v>
      </c>
      <c r="C29" s="1">
        <v>45800.617395833331</v>
      </c>
      <c r="D29" s="39" t="s">
        <v>2000</v>
      </c>
      <c r="E29" s="39" t="s">
        <v>2001</v>
      </c>
      <c r="F29">
        <v>15</v>
      </c>
      <c r="I29" s="39" t="s">
        <v>2001</v>
      </c>
      <c r="J29">
        <v>0</v>
      </c>
      <c r="L29">
        <v>4</v>
      </c>
      <c r="M29">
        <v>0</v>
      </c>
      <c r="O29">
        <v>17</v>
      </c>
      <c r="P29">
        <v>0</v>
      </c>
      <c r="R29" s="39" t="s">
        <v>4338</v>
      </c>
      <c r="S29">
        <v>1</v>
      </c>
      <c r="U29" s="39" t="s">
        <v>15183</v>
      </c>
      <c r="V29">
        <v>0</v>
      </c>
      <c r="X29" s="39" t="s">
        <v>15183</v>
      </c>
      <c r="Y29">
        <v>1</v>
      </c>
      <c r="AA29" s="39" t="s">
        <v>15182</v>
      </c>
      <c r="AB29">
        <v>1</v>
      </c>
      <c r="AD29" s="39" t="s">
        <v>15182</v>
      </c>
      <c r="AE29">
        <v>0</v>
      </c>
      <c r="AG29" s="39" t="s">
        <v>15197</v>
      </c>
      <c r="AH29">
        <v>0</v>
      </c>
      <c r="AJ29" s="39" t="s">
        <v>15186</v>
      </c>
      <c r="AK29">
        <v>1</v>
      </c>
      <c r="AM29" s="39" t="s">
        <v>15187</v>
      </c>
      <c r="AN29">
        <v>1</v>
      </c>
      <c r="AP29" s="39" t="s">
        <v>15186</v>
      </c>
      <c r="AQ29">
        <v>1</v>
      </c>
      <c r="AS29" s="39" t="s">
        <v>15187</v>
      </c>
      <c r="AT29">
        <v>1</v>
      </c>
      <c r="AV29" s="39" t="s">
        <v>15187</v>
      </c>
      <c r="AW29">
        <v>1</v>
      </c>
      <c r="AY29" s="39" t="s">
        <v>15186</v>
      </c>
      <c r="AZ29">
        <v>0</v>
      </c>
      <c r="BB29" s="39" t="s">
        <v>15187</v>
      </c>
      <c r="BC29">
        <v>1</v>
      </c>
      <c r="BE29" s="39" t="s">
        <v>15187</v>
      </c>
      <c r="BF29">
        <v>1</v>
      </c>
      <c r="BH29" s="39" t="s">
        <v>15186</v>
      </c>
      <c r="BI29">
        <v>1</v>
      </c>
      <c r="BK29" s="39" t="s">
        <v>15187</v>
      </c>
      <c r="BL29">
        <v>1</v>
      </c>
      <c r="BN29" s="39" t="s">
        <v>15186</v>
      </c>
      <c r="BO29">
        <v>0</v>
      </c>
      <c r="BQ29" s="39" t="s">
        <v>15294</v>
      </c>
      <c r="BR29">
        <v>0</v>
      </c>
      <c r="BT29" s="39" t="s">
        <v>15295</v>
      </c>
      <c r="BU29">
        <v>0</v>
      </c>
      <c r="BW29" s="39" t="s">
        <v>13792</v>
      </c>
      <c r="BX29">
        <v>1</v>
      </c>
      <c r="BZ29" s="39" t="s">
        <v>15190</v>
      </c>
      <c r="CA29">
        <v>0</v>
      </c>
      <c r="CC29" s="39" t="s">
        <v>12980</v>
      </c>
      <c r="CD29">
        <v>1</v>
      </c>
      <c r="CF29" s="39" t="s">
        <v>15190</v>
      </c>
      <c r="CG29">
        <v>1</v>
      </c>
      <c r="CI29" s="39" t="s">
        <v>15190</v>
      </c>
      <c r="CJ29">
        <v>0</v>
      </c>
      <c r="CL29" s="39" t="s">
        <v>15296</v>
      </c>
      <c r="CM29">
        <v>0</v>
      </c>
      <c r="CO29" s="39" t="s">
        <v>15297</v>
      </c>
      <c r="CP29">
        <v>0</v>
      </c>
    </row>
    <row r="30" spans="1:94" x14ac:dyDescent="0.3">
      <c r="A30">
        <v>29</v>
      </c>
      <c r="B30" s="1">
        <v>45800.770567129628</v>
      </c>
      <c r="C30" s="1">
        <v>45800.796516203707</v>
      </c>
      <c r="D30" s="39" t="s">
        <v>1987</v>
      </c>
      <c r="E30" s="39" t="s">
        <v>1988</v>
      </c>
      <c r="F30">
        <v>18</v>
      </c>
      <c r="I30" s="39" t="s">
        <v>1988</v>
      </c>
      <c r="J30">
        <v>0</v>
      </c>
      <c r="L30">
        <v>4</v>
      </c>
      <c r="M30">
        <v>0</v>
      </c>
      <c r="O30">
        <v>35</v>
      </c>
      <c r="P30">
        <v>0</v>
      </c>
      <c r="R30" s="39" t="s">
        <v>4338</v>
      </c>
      <c r="S30">
        <v>1</v>
      </c>
      <c r="U30" s="39" t="s">
        <v>15184</v>
      </c>
      <c r="V30">
        <v>1</v>
      </c>
      <c r="X30" s="39" t="s">
        <v>15183</v>
      </c>
      <c r="Y30">
        <v>1</v>
      </c>
      <c r="AA30" s="39" t="s">
        <v>15182</v>
      </c>
      <c r="AB30">
        <v>1</v>
      </c>
      <c r="AD30" s="39" t="s">
        <v>1952</v>
      </c>
      <c r="AE30">
        <v>1</v>
      </c>
      <c r="AG30" s="39" t="s">
        <v>15193</v>
      </c>
      <c r="AH30">
        <v>1</v>
      </c>
      <c r="AJ30" s="39" t="s">
        <v>15186</v>
      </c>
      <c r="AK30">
        <v>1</v>
      </c>
      <c r="AM30" s="39" t="s">
        <v>15186</v>
      </c>
      <c r="AN30">
        <v>0</v>
      </c>
      <c r="AP30" s="39" t="s">
        <v>15186</v>
      </c>
      <c r="AQ30">
        <v>1</v>
      </c>
      <c r="AS30" s="39" t="s">
        <v>15187</v>
      </c>
      <c r="AT30">
        <v>1</v>
      </c>
      <c r="AV30" s="39" t="s">
        <v>15186</v>
      </c>
      <c r="AW30">
        <v>0</v>
      </c>
      <c r="AY30" s="39" t="s">
        <v>15187</v>
      </c>
      <c r="AZ30">
        <v>1</v>
      </c>
      <c r="BB30" s="39" t="s">
        <v>15187</v>
      </c>
      <c r="BC30">
        <v>1</v>
      </c>
      <c r="BE30" s="39" t="s">
        <v>15187</v>
      </c>
      <c r="BF30">
        <v>1</v>
      </c>
      <c r="BH30" s="39" t="s">
        <v>15186</v>
      </c>
      <c r="BI30">
        <v>1</v>
      </c>
      <c r="BK30" s="39" t="s">
        <v>15186</v>
      </c>
      <c r="BL30">
        <v>0</v>
      </c>
      <c r="BN30" s="39" t="s">
        <v>15187</v>
      </c>
      <c r="BO30">
        <v>1</v>
      </c>
      <c r="BQ30" s="39" t="s">
        <v>15298</v>
      </c>
      <c r="BR30">
        <v>0</v>
      </c>
      <c r="BT30" s="39" t="s">
        <v>15299</v>
      </c>
      <c r="BU30">
        <v>0</v>
      </c>
      <c r="BW30" s="39" t="s">
        <v>13792</v>
      </c>
      <c r="BX30">
        <v>1</v>
      </c>
      <c r="BZ30" s="39" t="s">
        <v>12851</v>
      </c>
      <c r="CA30">
        <v>1</v>
      </c>
      <c r="CC30" s="39" t="s">
        <v>12980</v>
      </c>
      <c r="CD30">
        <v>1</v>
      </c>
      <c r="CF30" s="39" t="s">
        <v>15190</v>
      </c>
      <c r="CG30">
        <v>1</v>
      </c>
      <c r="CI30" s="39" t="s">
        <v>15190</v>
      </c>
      <c r="CJ30">
        <v>0</v>
      </c>
      <c r="CL30" s="39" t="s">
        <v>15300</v>
      </c>
      <c r="CM30">
        <v>0</v>
      </c>
      <c r="CO30" s="39" t="s">
        <v>15301</v>
      </c>
      <c r="CP30">
        <v>0</v>
      </c>
    </row>
    <row r="31" spans="1:94" x14ac:dyDescent="0.3">
      <c r="A31">
        <v>30</v>
      </c>
      <c r="B31" s="1">
        <v>45800.853865740741</v>
      </c>
      <c r="C31" s="1">
        <v>45800.859837962962</v>
      </c>
      <c r="D31" s="39" t="s">
        <v>2182</v>
      </c>
      <c r="E31" s="39" t="s">
        <v>2183</v>
      </c>
      <c r="F31">
        <v>21</v>
      </c>
      <c r="I31" s="39" t="s">
        <v>2183</v>
      </c>
      <c r="J31">
        <v>0</v>
      </c>
      <c r="L31">
        <v>4</v>
      </c>
      <c r="M31">
        <v>0</v>
      </c>
      <c r="O31">
        <v>16</v>
      </c>
      <c r="P31">
        <v>0</v>
      </c>
      <c r="R31" s="39" t="s">
        <v>4338</v>
      </c>
      <c r="S31">
        <v>1</v>
      </c>
      <c r="U31" s="39" t="s">
        <v>15184</v>
      </c>
      <c r="V31">
        <v>1</v>
      </c>
      <c r="X31" s="39" t="s">
        <v>15183</v>
      </c>
      <c r="Y31">
        <v>1</v>
      </c>
      <c r="AA31" s="39" t="s">
        <v>15182</v>
      </c>
      <c r="AB31">
        <v>1</v>
      </c>
      <c r="AD31" s="39" t="s">
        <v>1952</v>
      </c>
      <c r="AE31">
        <v>1</v>
      </c>
      <c r="AG31" s="39" t="s">
        <v>15221</v>
      </c>
      <c r="AH31">
        <v>0</v>
      </c>
      <c r="AJ31" s="39" t="s">
        <v>15186</v>
      </c>
      <c r="AK31">
        <v>1</v>
      </c>
      <c r="AM31" s="39" t="s">
        <v>15187</v>
      </c>
      <c r="AN31">
        <v>1</v>
      </c>
      <c r="AP31" s="39" t="s">
        <v>15186</v>
      </c>
      <c r="AQ31">
        <v>1</v>
      </c>
      <c r="AS31" s="39" t="s">
        <v>15187</v>
      </c>
      <c r="AT31">
        <v>1</v>
      </c>
      <c r="AV31" s="39" t="s">
        <v>15187</v>
      </c>
      <c r="AW31">
        <v>1</v>
      </c>
      <c r="AY31" s="39" t="s">
        <v>15187</v>
      </c>
      <c r="AZ31">
        <v>1</v>
      </c>
      <c r="BB31" s="39" t="s">
        <v>15187</v>
      </c>
      <c r="BC31">
        <v>1</v>
      </c>
      <c r="BE31" s="39" t="s">
        <v>15187</v>
      </c>
      <c r="BF31">
        <v>1</v>
      </c>
      <c r="BH31" s="39" t="s">
        <v>15186</v>
      </c>
      <c r="BI31">
        <v>1</v>
      </c>
      <c r="BK31" s="39" t="s">
        <v>15187</v>
      </c>
      <c r="BL31">
        <v>1</v>
      </c>
      <c r="BN31" s="39" t="s">
        <v>15187</v>
      </c>
      <c r="BO31">
        <v>1</v>
      </c>
      <c r="BQ31" s="39" t="s">
        <v>15302</v>
      </c>
      <c r="BR31">
        <v>0</v>
      </c>
      <c r="BT31" s="39" t="s">
        <v>15303</v>
      </c>
      <c r="BU31">
        <v>0</v>
      </c>
      <c r="BW31" s="39" t="s">
        <v>13792</v>
      </c>
      <c r="BX31">
        <v>1</v>
      </c>
      <c r="BZ31" s="39" t="s">
        <v>12851</v>
      </c>
      <c r="CA31">
        <v>1</v>
      </c>
      <c r="CC31" s="39" t="s">
        <v>12980</v>
      </c>
      <c r="CD31">
        <v>1</v>
      </c>
      <c r="CF31" s="39" t="s">
        <v>15190</v>
      </c>
      <c r="CG31">
        <v>1</v>
      </c>
      <c r="CI31" s="39" t="s">
        <v>12887</v>
      </c>
      <c r="CJ31">
        <v>1</v>
      </c>
      <c r="CL31" s="39" t="s">
        <v>15304</v>
      </c>
      <c r="CM31">
        <v>0</v>
      </c>
      <c r="CO31" s="39" t="s">
        <v>15305</v>
      </c>
      <c r="CP31">
        <v>0</v>
      </c>
    </row>
    <row r="32" spans="1:94" x14ac:dyDescent="0.3">
      <c r="A32">
        <v>31</v>
      </c>
      <c r="B32" s="1">
        <v>45800.921365740738</v>
      </c>
      <c r="C32" s="1">
        <v>45800.925312500003</v>
      </c>
      <c r="D32" s="39" t="s">
        <v>2154</v>
      </c>
      <c r="E32" s="39" t="s">
        <v>2155</v>
      </c>
      <c r="F32">
        <v>21</v>
      </c>
      <c r="I32" s="39" t="s">
        <v>2155</v>
      </c>
      <c r="J32">
        <v>0</v>
      </c>
      <c r="L32">
        <v>4</v>
      </c>
      <c r="M32">
        <v>0</v>
      </c>
      <c r="O32">
        <v>30</v>
      </c>
      <c r="P32">
        <v>0</v>
      </c>
      <c r="R32" s="39" t="s">
        <v>4338</v>
      </c>
      <c r="S32">
        <v>1</v>
      </c>
      <c r="U32" s="39" t="s">
        <v>15184</v>
      </c>
      <c r="V32">
        <v>1</v>
      </c>
      <c r="X32" s="39" t="s">
        <v>15183</v>
      </c>
      <c r="Y32">
        <v>1</v>
      </c>
      <c r="AA32" s="39" t="s">
        <v>15182</v>
      </c>
      <c r="AB32">
        <v>1</v>
      </c>
      <c r="AD32" s="39" t="s">
        <v>1952</v>
      </c>
      <c r="AE32">
        <v>1</v>
      </c>
      <c r="AG32" s="39" t="s">
        <v>15193</v>
      </c>
      <c r="AH32">
        <v>1</v>
      </c>
      <c r="AJ32" s="39" t="s">
        <v>15186</v>
      </c>
      <c r="AK32">
        <v>1</v>
      </c>
      <c r="AM32" s="39" t="s">
        <v>15187</v>
      </c>
      <c r="AN32">
        <v>1</v>
      </c>
      <c r="AP32" s="39" t="s">
        <v>15186</v>
      </c>
      <c r="AQ32">
        <v>1</v>
      </c>
      <c r="AS32" s="39" t="s">
        <v>15187</v>
      </c>
      <c r="AT32">
        <v>1</v>
      </c>
      <c r="AV32" s="39" t="s">
        <v>15186</v>
      </c>
      <c r="AW32">
        <v>0</v>
      </c>
      <c r="AY32" s="39" t="s">
        <v>15187</v>
      </c>
      <c r="AZ32">
        <v>1</v>
      </c>
      <c r="BB32" s="39" t="s">
        <v>15187</v>
      </c>
      <c r="BC32">
        <v>1</v>
      </c>
      <c r="BE32" s="39" t="s">
        <v>15187</v>
      </c>
      <c r="BF32">
        <v>1</v>
      </c>
      <c r="BH32" s="39" t="s">
        <v>15186</v>
      </c>
      <c r="BI32">
        <v>1</v>
      </c>
      <c r="BK32" s="39" t="s">
        <v>15187</v>
      </c>
      <c r="BL32">
        <v>1</v>
      </c>
      <c r="BN32" s="39" t="s">
        <v>15187</v>
      </c>
      <c r="BO32">
        <v>1</v>
      </c>
      <c r="BQ32" s="39" t="s">
        <v>15306</v>
      </c>
      <c r="BR32">
        <v>0</v>
      </c>
      <c r="BT32" s="39" t="s">
        <v>15307</v>
      </c>
      <c r="BU32">
        <v>0</v>
      </c>
      <c r="BW32" s="39" t="s">
        <v>13792</v>
      </c>
      <c r="BX32">
        <v>1</v>
      </c>
      <c r="BZ32" s="39" t="s">
        <v>12851</v>
      </c>
      <c r="CA32">
        <v>1</v>
      </c>
      <c r="CC32" s="39" t="s">
        <v>12980</v>
      </c>
      <c r="CD32">
        <v>1</v>
      </c>
      <c r="CF32" s="39" t="s">
        <v>15190</v>
      </c>
      <c r="CG32">
        <v>1</v>
      </c>
      <c r="CI32" s="39" t="s">
        <v>12887</v>
      </c>
      <c r="CJ32">
        <v>1</v>
      </c>
      <c r="CL32" s="39" t="s">
        <v>15308</v>
      </c>
      <c r="CM32">
        <v>0</v>
      </c>
      <c r="CO32" s="39" t="s">
        <v>15305</v>
      </c>
      <c r="CP32">
        <v>0</v>
      </c>
    </row>
    <row r="33" spans="1:94" x14ac:dyDescent="0.3">
      <c r="A33">
        <v>32</v>
      </c>
      <c r="B33" s="1">
        <v>45800.922581018516</v>
      </c>
      <c r="C33" s="1">
        <v>45800.948229166665</v>
      </c>
      <c r="D33" s="39" t="s">
        <v>2045</v>
      </c>
      <c r="E33" s="39" t="s">
        <v>2046</v>
      </c>
      <c r="F33">
        <v>18</v>
      </c>
      <c r="I33" s="39" t="s">
        <v>2046</v>
      </c>
      <c r="J33">
        <v>0</v>
      </c>
      <c r="L33">
        <v>4</v>
      </c>
      <c r="M33">
        <v>0</v>
      </c>
      <c r="O33">
        <v>28</v>
      </c>
      <c r="P33">
        <v>0</v>
      </c>
      <c r="R33" s="39" t="s">
        <v>4338</v>
      </c>
      <c r="S33">
        <v>1</v>
      </c>
      <c r="U33" s="39" t="s">
        <v>15182</v>
      </c>
      <c r="V33">
        <v>0</v>
      </c>
      <c r="X33" s="39" t="s">
        <v>15183</v>
      </c>
      <c r="Y33">
        <v>1</v>
      </c>
      <c r="AA33" s="39" t="s">
        <v>15184</v>
      </c>
      <c r="AB33">
        <v>0</v>
      </c>
      <c r="AD33" s="39" t="s">
        <v>1952</v>
      </c>
      <c r="AE33">
        <v>1</v>
      </c>
      <c r="AG33" s="39" t="s">
        <v>15309</v>
      </c>
      <c r="AH33">
        <v>0</v>
      </c>
      <c r="AJ33" s="39" t="s">
        <v>15186</v>
      </c>
      <c r="AK33">
        <v>1</v>
      </c>
      <c r="AM33" s="39" t="s">
        <v>15187</v>
      </c>
      <c r="AN33">
        <v>1</v>
      </c>
      <c r="AP33" s="39" t="s">
        <v>15186</v>
      </c>
      <c r="AQ33">
        <v>1</v>
      </c>
      <c r="AS33" s="39" t="s">
        <v>15187</v>
      </c>
      <c r="AT33">
        <v>1</v>
      </c>
      <c r="AV33" s="39" t="s">
        <v>15187</v>
      </c>
      <c r="AW33">
        <v>1</v>
      </c>
      <c r="AY33" s="39" t="s">
        <v>15187</v>
      </c>
      <c r="AZ33">
        <v>1</v>
      </c>
      <c r="BB33" s="39" t="s">
        <v>15187</v>
      </c>
      <c r="BC33">
        <v>1</v>
      </c>
      <c r="BE33" s="39" t="s">
        <v>15187</v>
      </c>
      <c r="BF33">
        <v>1</v>
      </c>
      <c r="BH33" s="39" t="s">
        <v>15186</v>
      </c>
      <c r="BI33">
        <v>1</v>
      </c>
      <c r="BK33" s="39" t="s">
        <v>15186</v>
      </c>
      <c r="BL33">
        <v>0</v>
      </c>
      <c r="BN33" s="39" t="s">
        <v>15187</v>
      </c>
      <c r="BO33">
        <v>1</v>
      </c>
      <c r="BQ33" s="39" t="s">
        <v>15310</v>
      </c>
      <c r="BR33">
        <v>0</v>
      </c>
      <c r="BT33" s="39" t="s">
        <v>15311</v>
      </c>
      <c r="BU33">
        <v>0</v>
      </c>
      <c r="BW33" s="39" t="s">
        <v>13792</v>
      </c>
      <c r="BX33">
        <v>1</v>
      </c>
      <c r="BZ33" s="39" t="s">
        <v>12851</v>
      </c>
      <c r="CA33">
        <v>1</v>
      </c>
      <c r="CC33" s="39" t="s">
        <v>12980</v>
      </c>
      <c r="CD33">
        <v>1</v>
      </c>
      <c r="CF33" s="39" t="s">
        <v>15190</v>
      </c>
      <c r="CG33">
        <v>1</v>
      </c>
      <c r="CI33" s="39" t="s">
        <v>12887</v>
      </c>
      <c r="CJ33">
        <v>1</v>
      </c>
      <c r="CL33" s="39" t="s">
        <v>15312</v>
      </c>
      <c r="CM33">
        <v>0</v>
      </c>
      <c r="CO33" s="39" t="s">
        <v>15305</v>
      </c>
      <c r="CP33">
        <v>0</v>
      </c>
    </row>
    <row r="34" spans="1:94" x14ac:dyDescent="0.3">
      <c r="A34">
        <v>33</v>
      </c>
      <c r="B34" s="1">
        <v>45800.948344907411</v>
      </c>
      <c r="C34" s="1">
        <v>45800.948506944442</v>
      </c>
      <c r="D34" s="39" t="s">
        <v>2024</v>
      </c>
      <c r="E34" s="39" t="s">
        <v>2025</v>
      </c>
      <c r="F34">
        <v>18</v>
      </c>
      <c r="I34" s="39" t="s">
        <v>2025</v>
      </c>
      <c r="J34">
        <v>0</v>
      </c>
      <c r="L34">
        <v>4</v>
      </c>
      <c r="M34">
        <v>0</v>
      </c>
      <c r="O34">
        <v>29</v>
      </c>
      <c r="P34">
        <v>0</v>
      </c>
      <c r="R34" s="39" t="s">
        <v>4338</v>
      </c>
      <c r="S34">
        <v>1</v>
      </c>
      <c r="U34" s="39" t="s">
        <v>15182</v>
      </c>
      <c r="V34">
        <v>0</v>
      </c>
      <c r="X34" s="39" t="s">
        <v>15183</v>
      </c>
      <c r="Y34">
        <v>1</v>
      </c>
      <c r="AA34" s="39" t="s">
        <v>15184</v>
      </c>
      <c r="AB34">
        <v>0</v>
      </c>
      <c r="AD34" s="39" t="s">
        <v>1952</v>
      </c>
      <c r="AE34">
        <v>1</v>
      </c>
      <c r="AG34" s="39" t="s">
        <v>15309</v>
      </c>
      <c r="AH34">
        <v>0</v>
      </c>
      <c r="AJ34" s="39" t="s">
        <v>15186</v>
      </c>
      <c r="AK34">
        <v>1</v>
      </c>
      <c r="AM34" s="39" t="s">
        <v>15187</v>
      </c>
      <c r="AN34">
        <v>1</v>
      </c>
      <c r="AP34" s="39" t="s">
        <v>15186</v>
      </c>
      <c r="AQ34">
        <v>1</v>
      </c>
      <c r="AS34" s="39" t="s">
        <v>15187</v>
      </c>
      <c r="AT34">
        <v>1</v>
      </c>
      <c r="AV34" s="39" t="s">
        <v>15187</v>
      </c>
      <c r="AW34">
        <v>1</v>
      </c>
      <c r="AY34" s="39" t="s">
        <v>15187</v>
      </c>
      <c r="AZ34">
        <v>1</v>
      </c>
      <c r="BB34" s="39" t="s">
        <v>15187</v>
      </c>
      <c r="BC34">
        <v>1</v>
      </c>
      <c r="BE34" s="39" t="s">
        <v>15187</v>
      </c>
      <c r="BF34">
        <v>1</v>
      </c>
      <c r="BH34" s="39" t="s">
        <v>15186</v>
      </c>
      <c r="BI34">
        <v>1</v>
      </c>
      <c r="BK34" s="39" t="s">
        <v>15186</v>
      </c>
      <c r="BL34">
        <v>0</v>
      </c>
      <c r="BN34" s="39" t="s">
        <v>15187</v>
      </c>
      <c r="BO34">
        <v>1</v>
      </c>
      <c r="BQ34" s="39" t="s">
        <v>15313</v>
      </c>
      <c r="BR34">
        <v>0</v>
      </c>
      <c r="BT34" s="39" t="s">
        <v>15314</v>
      </c>
      <c r="BU34">
        <v>0</v>
      </c>
      <c r="BW34" s="39" t="s">
        <v>13792</v>
      </c>
      <c r="BX34">
        <v>1</v>
      </c>
      <c r="BZ34" s="39" t="s">
        <v>12851</v>
      </c>
      <c r="CA34">
        <v>1</v>
      </c>
      <c r="CC34" s="39" t="s">
        <v>12980</v>
      </c>
      <c r="CD34">
        <v>1</v>
      </c>
      <c r="CF34" s="39" t="s">
        <v>15190</v>
      </c>
      <c r="CG34">
        <v>1</v>
      </c>
      <c r="CI34" s="39" t="s">
        <v>12887</v>
      </c>
      <c r="CJ34">
        <v>1</v>
      </c>
      <c r="CL34" s="39" t="s">
        <v>15315</v>
      </c>
      <c r="CM34">
        <v>0</v>
      </c>
      <c r="CO34" s="39" t="s">
        <v>15305</v>
      </c>
      <c r="CP34">
        <v>0</v>
      </c>
    </row>
    <row r="35" spans="1:94" x14ac:dyDescent="0.3">
      <c r="A35">
        <v>34</v>
      </c>
      <c r="B35" s="1">
        <v>45800.9137962963</v>
      </c>
      <c r="C35" s="1">
        <v>45800.95045138889</v>
      </c>
      <c r="D35" s="39" t="s">
        <v>5514</v>
      </c>
      <c r="E35" s="39" t="s">
        <v>5515</v>
      </c>
      <c r="F35">
        <v>19</v>
      </c>
      <c r="I35" s="39" t="s">
        <v>5515</v>
      </c>
      <c r="J35">
        <v>0</v>
      </c>
      <c r="L35">
        <v>2</v>
      </c>
      <c r="M35">
        <v>0</v>
      </c>
      <c r="O35">
        <v>18</v>
      </c>
      <c r="P35">
        <v>0</v>
      </c>
      <c r="R35" s="39" t="s">
        <v>4338</v>
      </c>
      <c r="S35">
        <v>1</v>
      </c>
      <c r="U35" s="39" t="s">
        <v>15184</v>
      </c>
      <c r="V35">
        <v>1</v>
      </c>
      <c r="X35" s="39" t="s">
        <v>15183</v>
      </c>
      <c r="Y35">
        <v>1</v>
      </c>
      <c r="AA35" s="39" t="s">
        <v>1952</v>
      </c>
      <c r="AB35">
        <v>0</v>
      </c>
      <c r="AD35" s="39" t="s">
        <v>15182</v>
      </c>
      <c r="AE35">
        <v>0</v>
      </c>
      <c r="AG35" s="39" t="s">
        <v>15316</v>
      </c>
      <c r="AH35">
        <v>0</v>
      </c>
      <c r="AJ35" s="39" t="s">
        <v>15186</v>
      </c>
      <c r="AK35">
        <v>1</v>
      </c>
      <c r="AM35" s="39" t="s">
        <v>15187</v>
      </c>
      <c r="AN35">
        <v>1</v>
      </c>
      <c r="AP35" s="39" t="s">
        <v>15186</v>
      </c>
      <c r="AQ35">
        <v>1</v>
      </c>
      <c r="AS35" s="39" t="s">
        <v>15187</v>
      </c>
      <c r="AT35">
        <v>1</v>
      </c>
      <c r="AV35" s="39" t="s">
        <v>15187</v>
      </c>
      <c r="AW35">
        <v>1</v>
      </c>
      <c r="AY35" s="39" t="s">
        <v>15187</v>
      </c>
      <c r="AZ35">
        <v>1</v>
      </c>
      <c r="BB35" s="39" t="s">
        <v>15187</v>
      </c>
      <c r="BC35">
        <v>1</v>
      </c>
      <c r="BE35" s="39" t="s">
        <v>15187</v>
      </c>
      <c r="BF35">
        <v>1</v>
      </c>
      <c r="BH35" s="39" t="s">
        <v>15186</v>
      </c>
      <c r="BI35">
        <v>1</v>
      </c>
      <c r="BK35" s="39" t="s">
        <v>15187</v>
      </c>
      <c r="BL35">
        <v>1</v>
      </c>
      <c r="BN35" s="39" t="s">
        <v>15187</v>
      </c>
      <c r="BO35">
        <v>1</v>
      </c>
      <c r="BQ35" s="39" t="s">
        <v>15317</v>
      </c>
      <c r="BR35">
        <v>0</v>
      </c>
      <c r="BT35" s="39" t="s">
        <v>15318</v>
      </c>
      <c r="BU35">
        <v>0</v>
      </c>
      <c r="BW35" s="39" t="s">
        <v>13792</v>
      </c>
      <c r="BX35">
        <v>1</v>
      </c>
      <c r="BZ35" s="39" t="s">
        <v>12851</v>
      </c>
      <c r="CA35">
        <v>1</v>
      </c>
      <c r="CC35" s="39" t="s">
        <v>12980</v>
      </c>
      <c r="CD35">
        <v>1</v>
      </c>
      <c r="CF35" s="39" t="s">
        <v>15190</v>
      </c>
      <c r="CG35">
        <v>1</v>
      </c>
      <c r="CI35" s="39" t="s">
        <v>12887</v>
      </c>
      <c r="CJ35">
        <v>1</v>
      </c>
      <c r="CL35" s="39" t="s">
        <v>15319</v>
      </c>
      <c r="CM35">
        <v>0</v>
      </c>
      <c r="CO35" s="39" t="s">
        <v>15320</v>
      </c>
      <c r="CP35">
        <v>0</v>
      </c>
    </row>
    <row r="36" spans="1:94" x14ac:dyDescent="0.3">
      <c r="A36">
        <v>35</v>
      </c>
      <c r="B36" s="1">
        <v>45800.952025462961</v>
      </c>
      <c r="C36" s="1">
        <v>45800.952233796299</v>
      </c>
      <c r="D36" s="39" t="s">
        <v>2122</v>
      </c>
      <c r="E36" s="39" t="s">
        <v>2123</v>
      </c>
      <c r="F36">
        <v>22</v>
      </c>
      <c r="I36" s="39" t="s">
        <v>2123</v>
      </c>
      <c r="J36">
        <v>0</v>
      </c>
      <c r="L36">
        <v>4</v>
      </c>
      <c r="M36">
        <v>0</v>
      </c>
      <c r="O36">
        <v>2</v>
      </c>
      <c r="P36">
        <v>0</v>
      </c>
      <c r="R36" s="39" t="s">
        <v>4338</v>
      </c>
      <c r="S36">
        <v>1</v>
      </c>
      <c r="U36" s="39" t="s">
        <v>15184</v>
      </c>
      <c r="V36">
        <v>1</v>
      </c>
      <c r="X36" s="39" t="s">
        <v>15183</v>
      </c>
      <c r="Y36">
        <v>1</v>
      </c>
      <c r="AA36" s="39" t="s">
        <v>15182</v>
      </c>
      <c r="AB36">
        <v>1</v>
      </c>
      <c r="AD36" s="39" t="s">
        <v>1952</v>
      </c>
      <c r="AE36">
        <v>1</v>
      </c>
      <c r="AG36" s="39" t="s">
        <v>15193</v>
      </c>
      <c r="AH36">
        <v>1</v>
      </c>
      <c r="AJ36" s="39" t="s">
        <v>15186</v>
      </c>
      <c r="AK36">
        <v>1</v>
      </c>
      <c r="AM36" s="39" t="s">
        <v>15187</v>
      </c>
      <c r="AN36">
        <v>1</v>
      </c>
      <c r="AP36" s="39" t="s">
        <v>15186</v>
      </c>
      <c r="AQ36">
        <v>1</v>
      </c>
      <c r="AS36" s="39" t="s">
        <v>15187</v>
      </c>
      <c r="AT36">
        <v>1</v>
      </c>
      <c r="AV36" s="39" t="s">
        <v>15187</v>
      </c>
      <c r="AW36">
        <v>1</v>
      </c>
      <c r="AY36" s="39" t="s">
        <v>15187</v>
      </c>
      <c r="AZ36">
        <v>1</v>
      </c>
      <c r="BB36" s="39" t="s">
        <v>15187</v>
      </c>
      <c r="BC36">
        <v>1</v>
      </c>
      <c r="BE36" s="39" t="s">
        <v>15187</v>
      </c>
      <c r="BF36">
        <v>1</v>
      </c>
      <c r="BH36" s="39" t="s">
        <v>15186</v>
      </c>
      <c r="BI36">
        <v>1</v>
      </c>
      <c r="BK36" s="39" t="s">
        <v>15187</v>
      </c>
      <c r="BL36">
        <v>1</v>
      </c>
      <c r="BN36" s="39" t="s">
        <v>15187</v>
      </c>
      <c r="BO36">
        <v>1</v>
      </c>
      <c r="BQ36" s="39" t="s">
        <v>15321</v>
      </c>
      <c r="BR36">
        <v>0</v>
      </c>
      <c r="BT36" s="39" t="s">
        <v>15322</v>
      </c>
      <c r="BU36">
        <v>0</v>
      </c>
      <c r="BW36" s="39" t="s">
        <v>13792</v>
      </c>
      <c r="BX36">
        <v>1</v>
      </c>
      <c r="BZ36" s="39" t="s">
        <v>12851</v>
      </c>
      <c r="CA36">
        <v>1</v>
      </c>
      <c r="CC36" s="39" t="s">
        <v>12980</v>
      </c>
      <c r="CD36">
        <v>1</v>
      </c>
      <c r="CF36" s="39" t="s">
        <v>15190</v>
      </c>
      <c r="CG36">
        <v>1</v>
      </c>
      <c r="CI36" s="39" t="s">
        <v>12887</v>
      </c>
      <c r="CJ36">
        <v>1</v>
      </c>
      <c r="CL36" s="39" t="s">
        <v>15323</v>
      </c>
      <c r="CM36">
        <v>0</v>
      </c>
      <c r="CO36" s="39" t="s">
        <v>15324</v>
      </c>
      <c r="CP36">
        <v>0</v>
      </c>
    </row>
    <row r="37" spans="1:94" x14ac:dyDescent="0.3">
      <c r="A37">
        <v>36</v>
      </c>
      <c r="B37" s="1">
        <v>45801.351331018515</v>
      </c>
      <c r="C37" s="1">
        <v>45801.361932870372</v>
      </c>
      <c r="D37" s="39" t="s">
        <v>2189</v>
      </c>
      <c r="E37" s="39" t="s">
        <v>2190</v>
      </c>
      <c r="F37">
        <v>21</v>
      </c>
      <c r="I37" s="39" t="s">
        <v>2190</v>
      </c>
      <c r="J37">
        <v>0</v>
      </c>
      <c r="L37">
        <v>4</v>
      </c>
      <c r="M37">
        <v>0</v>
      </c>
      <c r="O37">
        <v>15</v>
      </c>
      <c r="P37">
        <v>0</v>
      </c>
      <c r="R37" s="39" t="s">
        <v>4338</v>
      </c>
      <c r="S37">
        <v>1</v>
      </c>
      <c r="U37" s="39" t="s">
        <v>15184</v>
      </c>
      <c r="V37">
        <v>1</v>
      </c>
      <c r="X37" s="39" t="s">
        <v>15183</v>
      </c>
      <c r="Y37">
        <v>1</v>
      </c>
      <c r="AA37" s="39" t="s">
        <v>15182</v>
      </c>
      <c r="AB37">
        <v>1</v>
      </c>
      <c r="AD37" s="39" t="s">
        <v>1952</v>
      </c>
      <c r="AE37">
        <v>1</v>
      </c>
      <c r="AG37" s="39" t="s">
        <v>15197</v>
      </c>
      <c r="AH37">
        <v>0</v>
      </c>
      <c r="AJ37" s="39" t="s">
        <v>15186</v>
      </c>
      <c r="AK37">
        <v>1</v>
      </c>
      <c r="AM37" s="39" t="s">
        <v>15187</v>
      </c>
      <c r="AN37">
        <v>1</v>
      </c>
      <c r="AP37" s="39" t="s">
        <v>15186</v>
      </c>
      <c r="AQ37">
        <v>1</v>
      </c>
      <c r="AS37" s="39" t="s">
        <v>15187</v>
      </c>
      <c r="AT37">
        <v>1</v>
      </c>
      <c r="AV37" s="39" t="s">
        <v>15187</v>
      </c>
      <c r="AW37">
        <v>1</v>
      </c>
      <c r="AY37" s="39" t="s">
        <v>15187</v>
      </c>
      <c r="AZ37">
        <v>1</v>
      </c>
      <c r="BB37" s="39" t="s">
        <v>15187</v>
      </c>
      <c r="BC37">
        <v>1</v>
      </c>
      <c r="BE37" s="39" t="s">
        <v>15187</v>
      </c>
      <c r="BF37">
        <v>1</v>
      </c>
      <c r="BH37" s="39" t="s">
        <v>15186</v>
      </c>
      <c r="BI37">
        <v>1</v>
      </c>
      <c r="BK37" s="39" t="s">
        <v>15187</v>
      </c>
      <c r="BL37">
        <v>1</v>
      </c>
      <c r="BN37" s="39" t="s">
        <v>15187</v>
      </c>
      <c r="BO37">
        <v>1</v>
      </c>
      <c r="BQ37" s="39" t="s">
        <v>15325</v>
      </c>
      <c r="BR37">
        <v>0</v>
      </c>
      <c r="BT37" s="39" t="s">
        <v>15326</v>
      </c>
      <c r="BU37">
        <v>0</v>
      </c>
      <c r="BW37" s="39" t="s">
        <v>13792</v>
      </c>
      <c r="BX37">
        <v>1</v>
      </c>
      <c r="BZ37" s="39" t="s">
        <v>12851</v>
      </c>
      <c r="CA37">
        <v>1</v>
      </c>
      <c r="CC37" s="39" t="s">
        <v>12980</v>
      </c>
      <c r="CD37">
        <v>1</v>
      </c>
      <c r="CF37" s="39" t="s">
        <v>15190</v>
      </c>
      <c r="CG37">
        <v>1</v>
      </c>
      <c r="CI37" s="39" t="s">
        <v>12887</v>
      </c>
      <c r="CJ37">
        <v>1</v>
      </c>
      <c r="CL37" s="39" t="s">
        <v>15327</v>
      </c>
      <c r="CM37">
        <v>0</v>
      </c>
      <c r="CO37" s="39" t="s">
        <v>15328</v>
      </c>
      <c r="CP37">
        <v>0</v>
      </c>
    </row>
    <row r="38" spans="1:94" x14ac:dyDescent="0.3">
      <c r="A38">
        <v>37</v>
      </c>
      <c r="B38" s="1">
        <v>45801.498495370368</v>
      </c>
      <c r="C38" s="1">
        <v>45801.505960648145</v>
      </c>
      <c r="D38" s="39" t="s">
        <v>2073</v>
      </c>
      <c r="E38" s="39" t="s">
        <v>2074</v>
      </c>
      <c r="F38">
        <v>21</v>
      </c>
      <c r="I38" s="39" t="s">
        <v>2074</v>
      </c>
      <c r="J38">
        <v>0</v>
      </c>
      <c r="L38">
        <v>4</v>
      </c>
      <c r="M38">
        <v>0</v>
      </c>
      <c r="O38">
        <v>3</v>
      </c>
      <c r="P38">
        <v>0</v>
      </c>
      <c r="R38" s="39" t="s">
        <v>4338</v>
      </c>
      <c r="S38">
        <v>1</v>
      </c>
      <c r="U38" s="39" t="s">
        <v>15184</v>
      </c>
      <c r="V38">
        <v>1</v>
      </c>
      <c r="X38" s="39" t="s">
        <v>15183</v>
      </c>
      <c r="Y38">
        <v>1</v>
      </c>
      <c r="AA38" s="39" t="s">
        <v>15182</v>
      </c>
      <c r="AB38">
        <v>1</v>
      </c>
      <c r="AD38" s="39" t="s">
        <v>1952</v>
      </c>
      <c r="AE38">
        <v>1</v>
      </c>
      <c r="AG38" s="39" t="s">
        <v>15193</v>
      </c>
      <c r="AH38">
        <v>1</v>
      </c>
      <c r="AJ38" s="39" t="s">
        <v>15186</v>
      </c>
      <c r="AK38">
        <v>1</v>
      </c>
      <c r="AM38" s="39" t="s">
        <v>15187</v>
      </c>
      <c r="AN38">
        <v>1</v>
      </c>
      <c r="AP38" s="39" t="s">
        <v>15186</v>
      </c>
      <c r="AQ38">
        <v>1</v>
      </c>
      <c r="AS38" s="39" t="s">
        <v>15187</v>
      </c>
      <c r="AT38">
        <v>1</v>
      </c>
      <c r="AV38" s="39" t="s">
        <v>15186</v>
      </c>
      <c r="AW38">
        <v>0</v>
      </c>
      <c r="AY38" s="39" t="s">
        <v>15187</v>
      </c>
      <c r="AZ38">
        <v>1</v>
      </c>
      <c r="BB38" s="39" t="s">
        <v>15187</v>
      </c>
      <c r="BC38">
        <v>1</v>
      </c>
      <c r="BE38" s="39" t="s">
        <v>15187</v>
      </c>
      <c r="BF38">
        <v>1</v>
      </c>
      <c r="BH38" s="39" t="s">
        <v>15186</v>
      </c>
      <c r="BI38">
        <v>1</v>
      </c>
      <c r="BK38" s="39" t="s">
        <v>15187</v>
      </c>
      <c r="BL38">
        <v>1</v>
      </c>
      <c r="BN38" s="39" t="s">
        <v>15187</v>
      </c>
      <c r="BO38">
        <v>1</v>
      </c>
      <c r="BQ38" s="39" t="s">
        <v>15329</v>
      </c>
      <c r="BR38">
        <v>0</v>
      </c>
      <c r="BT38" s="39" t="s">
        <v>15330</v>
      </c>
      <c r="BU38">
        <v>0</v>
      </c>
      <c r="BW38" s="39" t="s">
        <v>13792</v>
      </c>
      <c r="BX38">
        <v>1</v>
      </c>
      <c r="BZ38" s="39" t="s">
        <v>12851</v>
      </c>
      <c r="CA38">
        <v>1</v>
      </c>
      <c r="CC38" s="39" t="s">
        <v>12980</v>
      </c>
      <c r="CD38">
        <v>1</v>
      </c>
      <c r="CF38" s="39" t="s">
        <v>15190</v>
      </c>
      <c r="CG38">
        <v>1</v>
      </c>
      <c r="CI38" s="39" t="s">
        <v>12887</v>
      </c>
      <c r="CJ38">
        <v>1</v>
      </c>
      <c r="CL38" s="39" t="s">
        <v>15331</v>
      </c>
      <c r="CM38">
        <v>0</v>
      </c>
      <c r="CO38" s="39" t="s">
        <v>15332</v>
      </c>
      <c r="CP38">
        <v>0</v>
      </c>
    </row>
    <row r="39" spans="1:94" x14ac:dyDescent="0.3">
      <c r="A39">
        <v>38</v>
      </c>
      <c r="B39" s="1">
        <v>45801.612395833334</v>
      </c>
      <c r="C39" s="1">
        <v>45801.617638888885</v>
      </c>
      <c r="D39" s="39" t="s">
        <v>2175</v>
      </c>
      <c r="E39" s="39" t="s">
        <v>2176</v>
      </c>
      <c r="F39">
        <v>20</v>
      </c>
      <c r="I39" s="39" t="s">
        <v>2177</v>
      </c>
      <c r="J39">
        <v>0</v>
      </c>
      <c r="L39">
        <v>4</v>
      </c>
      <c r="M39">
        <v>0</v>
      </c>
      <c r="O39">
        <v>18</v>
      </c>
      <c r="P39">
        <v>0</v>
      </c>
      <c r="R39" s="39" t="s">
        <v>4338</v>
      </c>
      <c r="S39">
        <v>1</v>
      </c>
      <c r="U39" s="39" t="s">
        <v>15184</v>
      </c>
      <c r="V39">
        <v>1</v>
      </c>
      <c r="X39" s="39" t="s">
        <v>15183</v>
      </c>
      <c r="Y39">
        <v>1</v>
      </c>
      <c r="AA39" s="39" t="s">
        <v>15182</v>
      </c>
      <c r="AB39">
        <v>1</v>
      </c>
      <c r="AD39" s="39" t="s">
        <v>1952</v>
      </c>
      <c r="AE39">
        <v>1</v>
      </c>
      <c r="AG39" s="39" t="s">
        <v>15193</v>
      </c>
      <c r="AH39">
        <v>1</v>
      </c>
      <c r="AJ39" s="39" t="s">
        <v>15186</v>
      </c>
      <c r="AK39">
        <v>1</v>
      </c>
      <c r="AM39" s="39" t="s">
        <v>15187</v>
      </c>
      <c r="AN39">
        <v>1</v>
      </c>
      <c r="AP39" s="39" t="s">
        <v>15186</v>
      </c>
      <c r="AQ39">
        <v>1</v>
      </c>
      <c r="AS39" s="39" t="s">
        <v>15187</v>
      </c>
      <c r="AT39">
        <v>1</v>
      </c>
      <c r="AV39" s="39" t="s">
        <v>15187</v>
      </c>
      <c r="AW39">
        <v>1</v>
      </c>
      <c r="AY39" s="39" t="s">
        <v>15187</v>
      </c>
      <c r="AZ39">
        <v>1</v>
      </c>
      <c r="BB39" s="39" t="s">
        <v>15187</v>
      </c>
      <c r="BC39">
        <v>1</v>
      </c>
      <c r="BE39" s="39" t="s">
        <v>15187</v>
      </c>
      <c r="BF39">
        <v>1</v>
      </c>
      <c r="BH39" s="39" t="s">
        <v>15186</v>
      </c>
      <c r="BI39">
        <v>1</v>
      </c>
      <c r="BK39" s="39" t="s">
        <v>15187</v>
      </c>
      <c r="BL39">
        <v>1</v>
      </c>
      <c r="BN39" s="39" t="s">
        <v>15187</v>
      </c>
      <c r="BO39">
        <v>1</v>
      </c>
      <c r="BQ39" s="39" t="s">
        <v>15333</v>
      </c>
      <c r="BR39">
        <v>0</v>
      </c>
      <c r="BT39" s="39" t="s">
        <v>15334</v>
      </c>
      <c r="BU39">
        <v>0</v>
      </c>
      <c r="BW39" s="39" t="s">
        <v>13792</v>
      </c>
      <c r="BX39">
        <v>1</v>
      </c>
      <c r="BZ39" s="39" t="s">
        <v>15190</v>
      </c>
      <c r="CA39">
        <v>0</v>
      </c>
      <c r="CC39" s="39" t="s">
        <v>12980</v>
      </c>
      <c r="CD39">
        <v>1</v>
      </c>
      <c r="CF39" s="39" t="s">
        <v>12851</v>
      </c>
      <c r="CG39">
        <v>0</v>
      </c>
      <c r="CI39" s="39" t="s">
        <v>12887</v>
      </c>
      <c r="CJ39">
        <v>1</v>
      </c>
      <c r="CL39" s="39" t="s">
        <v>15335</v>
      </c>
      <c r="CM39">
        <v>0</v>
      </c>
      <c r="CO39" s="39" t="s">
        <v>15305</v>
      </c>
      <c r="CP39">
        <v>0</v>
      </c>
    </row>
    <row r="40" spans="1:94" x14ac:dyDescent="0.3">
      <c r="A40">
        <v>39</v>
      </c>
      <c r="B40" s="1">
        <v>45801.856342592589</v>
      </c>
      <c r="C40" s="1">
        <v>45801.878993055558</v>
      </c>
      <c r="D40" s="39" t="s">
        <v>2132</v>
      </c>
      <c r="E40" s="39" t="s">
        <v>2133</v>
      </c>
      <c r="F40">
        <v>22</v>
      </c>
      <c r="I40" s="39" t="s">
        <v>2133</v>
      </c>
      <c r="J40">
        <v>0</v>
      </c>
      <c r="L40">
        <v>4</v>
      </c>
      <c r="M40">
        <v>0</v>
      </c>
      <c r="O40">
        <v>1</v>
      </c>
      <c r="P40">
        <v>0</v>
      </c>
      <c r="R40" s="39" t="s">
        <v>4338</v>
      </c>
      <c r="S40">
        <v>1</v>
      </c>
      <c r="U40" s="39" t="s">
        <v>15184</v>
      </c>
      <c r="V40">
        <v>1</v>
      </c>
      <c r="X40" s="39" t="s">
        <v>15183</v>
      </c>
      <c r="Y40">
        <v>1</v>
      </c>
      <c r="AA40" s="39" t="s">
        <v>15182</v>
      </c>
      <c r="AB40">
        <v>1</v>
      </c>
      <c r="AD40" s="39" t="s">
        <v>1952</v>
      </c>
      <c r="AE40">
        <v>1</v>
      </c>
      <c r="AG40" s="39" t="s">
        <v>15193</v>
      </c>
      <c r="AH40">
        <v>1</v>
      </c>
      <c r="AJ40" s="39" t="s">
        <v>15186</v>
      </c>
      <c r="AK40">
        <v>1</v>
      </c>
      <c r="AM40" s="39" t="s">
        <v>15187</v>
      </c>
      <c r="AN40">
        <v>1</v>
      </c>
      <c r="AP40" s="39" t="s">
        <v>15186</v>
      </c>
      <c r="AQ40">
        <v>1</v>
      </c>
      <c r="AS40" s="39" t="s">
        <v>15187</v>
      </c>
      <c r="AT40">
        <v>1</v>
      </c>
      <c r="AV40" s="39" t="s">
        <v>15187</v>
      </c>
      <c r="AW40">
        <v>1</v>
      </c>
      <c r="AY40" s="39" t="s">
        <v>15187</v>
      </c>
      <c r="AZ40">
        <v>1</v>
      </c>
      <c r="BB40" s="39" t="s">
        <v>15187</v>
      </c>
      <c r="BC40">
        <v>1</v>
      </c>
      <c r="BE40" s="39" t="s">
        <v>15187</v>
      </c>
      <c r="BF40">
        <v>1</v>
      </c>
      <c r="BH40" s="39" t="s">
        <v>15186</v>
      </c>
      <c r="BI40">
        <v>1</v>
      </c>
      <c r="BK40" s="39" t="s">
        <v>15187</v>
      </c>
      <c r="BL40">
        <v>1</v>
      </c>
      <c r="BN40" s="39" t="s">
        <v>15187</v>
      </c>
      <c r="BO40">
        <v>1</v>
      </c>
      <c r="BQ40" s="39" t="s">
        <v>15336</v>
      </c>
      <c r="BR40">
        <v>0</v>
      </c>
      <c r="BT40" s="39" t="s">
        <v>15337</v>
      </c>
      <c r="BU40">
        <v>0</v>
      </c>
      <c r="BW40" s="39" t="s">
        <v>13792</v>
      </c>
      <c r="BX40">
        <v>1</v>
      </c>
      <c r="BZ40" s="39" t="s">
        <v>12851</v>
      </c>
      <c r="CA40">
        <v>1</v>
      </c>
      <c r="CC40" s="39" t="s">
        <v>12980</v>
      </c>
      <c r="CD40">
        <v>1</v>
      </c>
      <c r="CF40" s="39" t="s">
        <v>15190</v>
      </c>
      <c r="CG40">
        <v>1</v>
      </c>
      <c r="CI40" s="39" t="s">
        <v>12887</v>
      </c>
      <c r="CJ40">
        <v>1</v>
      </c>
      <c r="CL40" s="39" t="s">
        <v>15338</v>
      </c>
      <c r="CM40">
        <v>0</v>
      </c>
      <c r="CO40" s="39" t="s">
        <v>15339</v>
      </c>
      <c r="CP40">
        <v>0</v>
      </c>
    </row>
    <row r="41" spans="1:94" x14ac:dyDescent="0.3">
      <c r="A41">
        <v>40</v>
      </c>
      <c r="B41" s="1">
        <v>45801.871712962966</v>
      </c>
      <c r="C41" s="1">
        <v>45801.889340277776</v>
      </c>
      <c r="D41" s="39" t="s">
        <v>970</v>
      </c>
      <c r="E41" s="39" t="s">
        <v>971</v>
      </c>
      <c r="F41">
        <v>22</v>
      </c>
      <c r="I41" s="39" t="s">
        <v>972</v>
      </c>
      <c r="J41">
        <v>0</v>
      </c>
      <c r="L41">
        <v>2</v>
      </c>
      <c r="M41">
        <v>0</v>
      </c>
      <c r="O41">
        <v>3</v>
      </c>
      <c r="P41">
        <v>0</v>
      </c>
      <c r="R41" s="39" t="s">
        <v>4338</v>
      </c>
      <c r="S41">
        <v>1</v>
      </c>
      <c r="U41" s="39" t="s">
        <v>15184</v>
      </c>
      <c r="V41">
        <v>1</v>
      </c>
      <c r="X41" s="39" t="s">
        <v>15183</v>
      </c>
      <c r="Y41">
        <v>1</v>
      </c>
      <c r="AA41" s="39" t="s">
        <v>15182</v>
      </c>
      <c r="AB41">
        <v>1</v>
      </c>
      <c r="AD41" s="39" t="s">
        <v>1952</v>
      </c>
      <c r="AE41">
        <v>1</v>
      </c>
      <c r="AG41" s="39" t="s">
        <v>15193</v>
      </c>
      <c r="AH41">
        <v>1</v>
      </c>
      <c r="AJ41" s="39" t="s">
        <v>15186</v>
      </c>
      <c r="AK41">
        <v>1</v>
      </c>
      <c r="AM41" s="39" t="s">
        <v>15187</v>
      </c>
      <c r="AN41">
        <v>1</v>
      </c>
      <c r="AP41" s="39" t="s">
        <v>15186</v>
      </c>
      <c r="AQ41">
        <v>1</v>
      </c>
      <c r="AS41" s="39" t="s">
        <v>15187</v>
      </c>
      <c r="AT41">
        <v>1</v>
      </c>
      <c r="AV41" s="39" t="s">
        <v>15187</v>
      </c>
      <c r="AW41">
        <v>1</v>
      </c>
      <c r="AY41" s="39" t="s">
        <v>15187</v>
      </c>
      <c r="AZ41">
        <v>1</v>
      </c>
      <c r="BB41" s="39" t="s">
        <v>15187</v>
      </c>
      <c r="BC41">
        <v>1</v>
      </c>
      <c r="BE41" s="39" t="s">
        <v>15187</v>
      </c>
      <c r="BF41">
        <v>1</v>
      </c>
      <c r="BH41" s="39" t="s">
        <v>15186</v>
      </c>
      <c r="BI41">
        <v>1</v>
      </c>
      <c r="BK41" s="39" t="s">
        <v>15187</v>
      </c>
      <c r="BL41">
        <v>1</v>
      </c>
      <c r="BN41" s="39" t="s">
        <v>15187</v>
      </c>
      <c r="BO41">
        <v>1</v>
      </c>
      <c r="BQ41" s="39" t="s">
        <v>15340</v>
      </c>
      <c r="BR41">
        <v>0</v>
      </c>
      <c r="BT41" s="39" t="s">
        <v>15341</v>
      </c>
      <c r="BU41">
        <v>0</v>
      </c>
      <c r="BW41" s="39" t="s">
        <v>13792</v>
      </c>
      <c r="BX41">
        <v>1</v>
      </c>
      <c r="BZ41" s="39" t="s">
        <v>12851</v>
      </c>
      <c r="CA41">
        <v>1</v>
      </c>
      <c r="CC41" s="39" t="s">
        <v>12980</v>
      </c>
      <c r="CD41">
        <v>1</v>
      </c>
      <c r="CF41" s="39" t="s">
        <v>15190</v>
      </c>
      <c r="CG41">
        <v>1</v>
      </c>
      <c r="CI41" s="39" t="s">
        <v>12887</v>
      </c>
      <c r="CJ41">
        <v>1</v>
      </c>
      <c r="CL41" s="39" t="s">
        <v>15342</v>
      </c>
      <c r="CM41">
        <v>0</v>
      </c>
      <c r="CO41" s="39" t="s">
        <v>15343</v>
      </c>
      <c r="CP41">
        <v>0</v>
      </c>
    </row>
    <row r="42" spans="1:94" x14ac:dyDescent="0.3">
      <c r="A42">
        <v>41</v>
      </c>
      <c r="B42" s="1">
        <v>45801.977858796294</v>
      </c>
      <c r="C42" s="1">
        <v>45801.97792824074</v>
      </c>
      <c r="D42" s="39" t="s">
        <v>1221</v>
      </c>
      <c r="E42" s="39" t="s">
        <v>1222</v>
      </c>
      <c r="F42">
        <v>21</v>
      </c>
      <c r="I42" s="39" t="s">
        <v>1223</v>
      </c>
      <c r="J42">
        <v>0</v>
      </c>
      <c r="L42">
        <v>1</v>
      </c>
      <c r="M42">
        <v>0</v>
      </c>
      <c r="O42">
        <v>19</v>
      </c>
      <c r="P42">
        <v>0</v>
      </c>
      <c r="R42" s="39" t="s">
        <v>4338</v>
      </c>
      <c r="S42">
        <v>1</v>
      </c>
      <c r="U42" s="39" t="s">
        <v>15184</v>
      </c>
      <c r="V42">
        <v>1</v>
      </c>
      <c r="X42" s="39" t="s">
        <v>15183</v>
      </c>
      <c r="Y42">
        <v>1</v>
      </c>
      <c r="AA42" s="39" t="s">
        <v>15182</v>
      </c>
      <c r="AB42">
        <v>1</v>
      </c>
      <c r="AD42" s="39" t="s">
        <v>1952</v>
      </c>
      <c r="AE42">
        <v>1</v>
      </c>
      <c r="AG42" s="39" t="s">
        <v>15193</v>
      </c>
      <c r="AH42">
        <v>1</v>
      </c>
      <c r="AJ42" s="39" t="s">
        <v>15186</v>
      </c>
      <c r="AK42">
        <v>1</v>
      </c>
      <c r="AM42" s="39" t="s">
        <v>15187</v>
      </c>
      <c r="AN42">
        <v>1</v>
      </c>
      <c r="AP42" s="39" t="s">
        <v>15186</v>
      </c>
      <c r="AQ42">
        <v>1</v>
      </c>
      <c r="AS42" s="39" t="s">
        <v>15187</v>
      </c>
      <c r="AT42">
        <v>1</v>
      </c>
      <c r="AV42" s="39" t="s">
        <v>15187</v>
      </c>
      <c r="AW42">
        <v>1</v>
      </c>
      <c r="AY42" s="39" t="s">
        <v>15187</v>
      </c>
      <c r="AZ42">
        <v>1</v>
      </c>
      <c r="BB42" s="39" t="s">
        <v>15187</v>
      </c>
      <c r="BC42">
        <v>1</v>
      </c>
      <c r="BE42" s="39" t="s">
        <v>15187</v>
      </c>
      <c r="BF42">
        <v>1</v>
      </c>
      <c r="BH42" s="39" t="s">
        <v>15186</v>
      </c>
      <c r="BI42">
        <v>1</v>
      </c>
      <c r="BK42" s="39" t="s">
        <v>15187</v>
      </c>
      <c r="BL42">
        <v>1</v>
      </c>
      <c r="BN42" s="39" t="s">
        <v>15186</v>
      </c>
      <c r="BO42">
        <v>0</v>
      </c>
      <c r="BQ42" s="39" t="s">
        <v>15344</v>
      </c>
      <c r="BR42">
        <v>0</v>
      </c>
      <c r="BT42" s="39" t="s">
        <v>15214</v>
      </c>
      <c r="BU42">
        <v>0</v>
      </c>
      <c r="BW42" s="39" t="s">
        <v>13792</v>
      </c>
      <c r="BX42">
        <v>1</v>
      </c>
      <c r="BZ42" s="39" t="s">
        <v>12851</v>
      </c>
      <c r="CA42">
        <v>1</v>
      </c>
      <c r="CC42" s="39" t="s">
        <v>12980</v>
      </c>
      <c r="CD42">
        <v>1</v>
      </c>
      <c r="CF42" s="39" t="s">
        <v>15190</v>
      </c>
      <c r="CG42">
        <v>1</v>
      </c>
      <c r="CI42" s="39" t="s">
        <v>12887</v>
      </c>
      <c r="CJ42">
        <v>1</v>
      </c>
      <c r="CL42" s="39" t="s">
        <v>15345</v>
      </c>
      <c r="CM42">
        <v>0</v>
      </c>
      <c r="CO42" s="39" t="s">
        <v>15346</v>
      </c>
      <c r="CP42">
        <v>0</v>
      </c>
    </row>
    <row r="43" spans="1:94" x14ac:dyDescent="0.3">
      <c r="A43">
        <v>42</v>
      </c>
      <c r="B43" s="1">
        <v>45802.059965277775</v>
      </c>
      <c r="C43" s="1">
        <v>45802.060335648152</v>
      </c>
      <c r="D43" s="39" t="s">
        <v>1976</v>
      </c>
      <c r="E43" s="39" t="s">
        <v>1977</v>
      </c>
      <c r="F43">
        <v>21</v>
      </c>
      <c r="I43" s="39" t="s">
        <v>1977</v>
      </c>
      <c r="J43">
        <v>0</v>
      </c>
      <c r="L43">
        <v>4</v>
      </c>
      <c r="M43">
        <v>0</v>
      </c>
      <c r="O43">
        <v>34</v>
      </c>
      <c r="P43">
        <v>0</v>
      </c>
      <c r="R43" s="39" t="s">
        <v>4338</v>
      </c>
      <c r="S43">
        <v>1</v>
      </c>
      <c r="U43" s="39" t="s">
        <v>15184</v>
      </c>
      <c r="V43">
        <v>1</v>
      </c>
      <c r="X43" s="39" t="s">
        <v>15183</v>
      </c>
      <c r="Y43">
        <v>1</v>
      </c>
      <c r="AA43" s="39" t="s">
        <v>15182</v>
      </c>
      <c r="AB43">
        <v>1</v>
      </c>
      <c r="AD43" s="39" t="s">
        <v>1952</v>
      </c>
      <c r="AE43">
        <v>1</v>
      </c>
      <c r="AG43" s="39" t="s">
        <v>15193</v>
      </c>
      <c r="AH43">
        <v>1</v>
      </c>
      <c r="AJ43" s="39" t="s">
        <v>15186</v>
      </c>
      <c r="AK43">
        <v>1</v>
      </c>
      <c r="AM43" s="39" t="s">
        <v>15187</v>
      </c>
      <c r="AN43">
        <v>1</v>
      </c>
      <c r="AP43" s="39" t="s">
        <v>15186</v>
      </c>
      <c r="AQ43">
        <v>1</v>
      </c>
      <c r="AS43" s="39" t="s">
        <v>15187</v>
      </c>
      <c r="AT43">
        <v>1</v>
      </c>
      <c r="AV43" s="39" t="s">
        <v>15187</v>
      </c>
      <c r="AW43">
        <v>1</v>
      </c>
      <c r="AY43" s="39" t="s">
        <v>15187</v>
      </c>
      <c r="AZ43">
        <v>1</v>
      </c>
      <c r="BB43" s="39" t="s">
        <v>15187</v>
      </c>
      <c r="BC43">
        <v>1</v>
      </c>
      <c r="BE43" s="39" t="s">
        <v>15187</v>
      </c>
      <c r="BF43">
        <v>1</v>
      </c>
      <c r="BH43" s="39" t="s">
        <v>15187</v>
      </c>
      <c r="BI43">
        <v>0</v>
      </c>
      <c r="BK43" s="39" t="s">
        <v>15187</v>
      </c>
      <c r="BL43">
        <v>1</v>
      </c>
      <c r="BN43" s="39" t="s">
        <v>15187</v>
      </c>
      <c r="BO43">
        <v>1</v>
      </c>
      <c r="BQ43" s="39" t="s">
        <v>15347</v>
      </c>
      <c r="BR43">
        <v>0</v>
      </c>
      <c r="BT43" s="39" t="s">
        <v>15348</v>
      </c>
      <c r="BU43">
        <v>0</v>
      </c>
      <c r="BW43" s="39" t="s">
        <v>13792</v>
      </c>
      <c r="BX43">
        <v>1</v>
      </c>
      <c r="BZ43" s="39" t="s">
        <v>12851</v>
      </c>
      <c r="CA43">
        <v>1</v>
      </c>
      <c r="CC43" s="39" t="s">
        <v>12980</v>
      </c>
      <c r="CD43">
        <v>1</v>
      </c>
      <c r="CF43" s="39" t="s">
        <v>15190</v>
      </c>
      <c r="CG43">
        <v>1</v>
      </c>
      <c r="CI43" s="39" t="s">
        <v>12887</v>
      </c>
      <c r="CJ43">
        <v>1</v>
      </c>
      <c r="CL43" s="39" t="s">
        <v>15349</v>
      </c>
      <c r="CM43">
        <v>0</v>
      </c>
      <c r="CO43" s="39" t="s">
        <v>15350</v>
      </c>
      <c r="CP43">
        <v>0</v>
      </c>
    </row>
    <row r="44" spans="1:94" x14ac:dyDescent="0.3">
      <c r="A44">
        <v>43</v>
      </c>
      <c r="B44" s="1">
        <v>45802.485821759263</v>
      </c>
      <c r="C44" s="1">
        <v>45802.495057870372</v>
      </c>
      <c r="D44" s="39" t="s">
        <v>960</v>
      </c>
      <c r="E44" s="39" t="s">
        <v>961</v>
      </c>
      <c r="F44">
        <v>19</v>
      </c>
      <c r="I44" s="39" t="s">
        <v>961</v>
      </c>
      <c r="J44">
        <v>0</v>
      </c>
      <c r="L44">
        <v>2</v>
      </c>
      <c r="M44">
        <v>0</v>
      </c>
      <c r="O44">
        <v>1</v>
      </c>
      <c r="P44">
        <v>0</v>
      </c>
      <c r="R44" s="39" t="s">
        <v>4338</v>
      </c>
      <c r="S44">
        <v>1</v>
      </c>
      <c r="U44" s="39" t="s">
        <v>15184</v>
      </c>
      <c r="V44">
        <v>1</v>
      </c>
      <c r="X44" s="39" t="s">
        <v>15183</v>
      </c>
      <c r="Y44">
        <v>1</v>
      </c>
      <c r="AA44" s="39" t="s">
        <v>15182</v>
      </c>
      <c r="AB44">
        <v>1</v>
      </c>
      <c r="AD44" s="39" t="s">
        <v>1952</v>
      </c>
      <c r="AE44">
        <v>1</v>
      </c>
      <c r="AG44" s="39" t="s">
        <v>15193</v>
      </c>
      <c r="AH44">
        <v>1</v>
      </c>
      <c r="AJ44" s="39" t="s">
        <v>15186</v>
      </c>
      <c r="AK44">
        <v>1</v>
      </c>
      <c r="AM44" s="39" t="s">
        <v>15187</v>
      </c>
      <c r="AN44">
        <v>1</v>
      </c>
      <c r="AP44" s="39" t="s">
        <v>15186</v>
      </c>
      <c r="AQ44">
        <v>1</v>
      </c>
      <c r="AS44" s="39" t="s">
        <v>15187</v>
      </c>
      <c r="AT44">
        <v>1</v>
      </c>
      <c r="AV44" s="39" t="s">
        <v>15186</v>
      </c>
      <c r="AW44">
        <v>0</v>
      </c>
      <c r="AY44" s="39" t="s">
        <v>15187</v>
      </c>
      <c r="AZ44">
        <v>1</v>
      </c>
      <c r="BB44" s="39" t="s">
        <v>15187</v>
      </c>
      <c r="BC44">
        <v>1</v>
      </c>
      <c r="BE44" s="39" t="s">
        <v>15187</v>
      </c>
      <c r="BF44">
        <v>1</v>
      </c>
      <c r="BH44" s="39" t="s">
        <v>15186</v>
      </c>
      <c r="BI44">
        <v>1</v>
      </c>
      <c r="BK44" s="39" t="s">
        <v>15187</v>
      </c>
      <c r="BL44">
        <v>1</v>
      </c>
      <c r="BN44" s="39" t="s">
        <v>15186</v>
      </c>
      <c r="BO44">
        <v>0</v>
      </c>
      <c r="BQ44" s="39" t="s">
        <v>15351</v>
      </c>
      <c r="BR44">
        <v>0</v>
      </c>
      <c r="BT44" s="39" t="s">
        <v>15352</v>
      </c>
      <c r="BU44">
        <v>0</v>
      </c>
      <c r="BW44" s="39" t="s">
        <v>13792</v>
      </c>
      <c r="BX44">
        <v>1</v>
      </c>
      <c r="BZ44" s="39" t="s">
        <v>12851</v>
      </c>
      <c r="CA44">
        <v>1</v>
      </c>
      <c r="CC44" s="39" t="s">
        <v>12980</v>
      </c>
      <c r="CD44">
        <v>1</v>
      </c>
      <c r="CF44" s="39" t="s">
        <v>12980</v>
      </c>
      <c r="CG44">
        <v>0</v>
      </c>
      <c r="CI44" s="39" t="s">
        <v>12887</v>
      </c>
      <c r="CJ44">
        <v>1</v>
      </c>
      <c r="CL44" s="39" t="s">
        <v>15353</v>
      </c>
      <c r="CM44">
        <v>0</v>
      </c>
      <c r="CO44" s="39" t="s">
        <v>15354</v>
      </c>
      <c r="CP44">
        <v>0</v>
      </c>
    </row>
    <row r="45" spans="1:94" x14ac:dyDescent="0.3">
      <c r="A45">
        <v>44</v>
      </c>
      <c r="B45" s="1">
        <v>45802.510775462964</v>
      </c>
      <c r="C45" s="1">
        <v>45802.514467592591</v>
      </c>
      <c r="D45" s="39" t="s">
        <v>4267</v>
      </c>
      <c r="E45" s="39" t="s">
        <v>4268</v>
      </c>
      <c r="F45">
        <v>21</v>
      </c>
      <c r="I45" s="39" t="s">
        <v>4269</v>
      </c>
      <c r="J45">
        <v>0</v>
      </c>
      <c r="L45">
        <v>4</v>
      </c>
      <c r="M45">
        <v>0</v>
      </c>
      <c r="O45">
        <v>0</v>
      </c>
      <c r="P45">
        <v>0</v>
      </c>
      <c r="R45" s="39" t="s">
        <v>4338</v>
      </c>
      <c r="S45">
        <v>1</v>
      </c>
      <c r="U45" s="39" t="s">
        <v>15184</v>
      </c>
      <c r="V45">
        <v>1</v>
      </c>
      <c r="X45" s="39" t="s">
        <v>15183</v>
      </c>
      <c r="Y45">
        <v>1</v>
      </c>
      <c r="AA45" s="39" t="s">
        <v>15182</v>
      </c>
      <c r="AB45">
        <v>1</v>
      </c>
      <c r="AD45" s="39" t="s">
        <v>1952</v>
      </c>
      <c r="AE45">
        <v>1</v>
      </c>
      <c r="AG45" s="39" t="s">
        <v>15193</v>
      </c>
      <c r="AH45">
        <v>1</v>
      </c>
      <c r="AJ45" s="39" t="s">
        <v>15187</v>
      </c>
      <c r="AK45">
        <v>0</v>
      </c>
      <c r="AM45" s="39" t="s">
        <v>15187</v>
      </c>
      <c r="AN45">
        <v>1</v>
      </c>
      <c r="AP45" s="39" t="s">
        <v>15186</v>
      </c>
      <c r="AQ45">
        <v>1</v>
      </c>
      <c r="AS45" s="39" t="s">
        <v>15187</v>
      </c>
      <c r="AT45">
        <v>1</v>
      </c>
      <c r="AV45" s="39" t="s">
        <v>15187</v>
      </c>
      <c r="AW45">
        <v>1</v>
      </c>
      <c r="AY45" s="39" t="s">
        <v>15187</v>
      </c>
      <c r="AZ45">
        <v>1</v>
      </c>
      <c r="BB45" s="39" t="s">
        <v>15187</v>
      </c>
      <c r="BC45">
        <v>1</v>
      </c>
      <c r="BE45" s="39" t="s">
        <v>15187</v>
      </c>
      <c r="BF45">
        <v>1</v>
      </c>
      <c r="BH45" s="39" t="s">
        <v>15186</v>
      </c>
      <c r="BI45">
        <v>1</v>
      </c>
      <c r="BK45" s="39" t="s">
        <v>15187</v>
      </c>
      <c r="BL45">
        <v>1</v>
      </c>
      <c r="BN45" s="39" t="s">
        <v>15187</v>
      </c>
      <c r="BO45">
        <v>1</v>
      </c>
      <c r="BQ45" s="39" t="s">
        <v>15355</v>
      </c>
      <c r="BR45">
        <v>0</v>
      </c>
      <c r="BT45" s="39" t="s">
        <v>15356</v>
      </c>
      <c r="BU45">
        <v>0</v>
      </c>
      <c r="BW45" s="39" t="s">
        <v>13792</v>
      </c>
      <c r="BX45">
        <v>1</v>
      </c>
      <c r="BZ45" s="39" t="s">
        <v>12851</v>
      </c>
      <c r="CA45">
        <v>1</v>
      </c>
      <c r="CC45" s="39" t="s">
        <v>12980</v>
      </c>
      <c r="CD45">
        <v>1</v>
      </c>
      <c r="CF45" s="39" t="s">
        <v>15190</v>
      </c>
      <c r="CG45">
        <v>1</v>
      </c>
      <c r="CI45" s="39" t="s">
        <v>12887</v>
      </c>
      <c r="CJ45">
        <v>1</v>
      </c>
      <c r="CL45" s="39" t="s">
        <v>15357</v>
      </c>
      <c r="CM45">
        <v>0</v>
      </c>
      <c r="CO45" s="39" t="s">
        <v>15358</v>
      </c>
      <c r="CP45">
        <v>0</v>
      </c>
    </row>
    <row r="46" spans="1:94" x14ac:dyDescent="0.3">
      <c r="A46">
        <v>45</v>
      </c>
      <c r="B46" s="1">
        <v>45802.593993055554</v>
      </c>
      <c r="C46" s="1">
        <v>45802.59443287037</v>
      </c>
      <c r="D46" s="39" t="s">
        <v>1050</v>
      </c>
      <c r="E46" s="39" t="s">
        <v>1051</v>
      </c>
      <c r="F46">
        <v>19</v>
      </c>
      <c r="I46" s="39" t="s">
        <v>1052</v>
      </c>
      <c r="J46">
        <v>0</v>
      </c>
      <c r="L46">
        <v>2</v>
      </c>
      <c r="M46">
        <v>0</v>
      </c>
      <c r="O46">
        <v>28</v>
      </c>
      <c r="P46">
        <v>0</v>
      </c>
      <c r="R46" s="39" t="s">
        <v>4338</v>
      </c>
      <c r="S46">
        <v>1</v>
      </c>
      <c r="U46" s="39" t="s">
        <v>15184</v>
      </c>
      <c r="V46">
        <v>1</v>
      </c>
      <c r="X46" s="39" t="s">
        <v>15183</v>
      </c>
      <c r="Y46">
        <v>1</v>
      </c>
      <c r="AA46" s="39" t="s">
        <v>15182</v>
      </c>
      <c r="AB46">
        <v>1</v>
      </c>
      <c r="AD46" s="39" t="s">
        <v>1952</v>
      </c>
      <c r="AE46">
        <v>1</v>
      </c>
      <c r="AG46" s="39" t="s">
        <v>15193</v>
      </c>
      <c r="AH46">
        <v>1</v>
      </c>
      <c r="AJ46" s="39" t="s">
        <v>15186</v>
      </c>
      <c r="AK46">
        <v>1</v>
      </c>
      <c r="AM46" s="39" t="s">
        <v>15187</v>
      </c>
      <c r="AN46">
        <v>1</v>
      </c>
      <c r="AP46" s="39" t="s">
        <v>15186</v>
      </c>
      <c r="AQ46">
        <v>1</v>
      </c>
      <c r="AS46" s="39" t="s">
        <v>15187</v>
      </c>
      <c r="AT46">
        <v>1</v>
      </c>
      <c r="AV46" s="39" t="s">
        <v>15186</v>
      </c>
      <c r="AW46">
        <v>0</v>
      </c>
      <c r="AY46" s="39" t="s">
        <v>15187</v>
      </c>
      <c r="AZ46">
        <v>1</v>
      </c>
      <c r="BB46" s="39" t="s">
        <v>15187</v>
      </c>
      <c r="BC46">
        <v>1</v>
      </c>
      <c r="BE46" s="39" t="s">
        <v>15187</v>
      </c>
      <c r="BF46">
        <v>1</v>
      </c>
      <c r="BH46" s="39" t="s">
        <v>15186</v>
      </c>
      <c r="BI46">
        <v>1</v>
      </c>
      <c r="BK46" s="39" t="s">
        <v>15187</v>
      </c>
      <c r="BL46">
        <v>1</v>
      </c>
      <c r="BN46" s="39" t="s">
        <v>15187</v>
      </c>
      <c r="BO46">
        <v>1</v>
      </c>
      <c r="BQ46" s="39" t="s">
        <v>15359</v>
      </c>
      <c r="BR46">
        <v>0</v>
      </c>
      <c r="BT46" s="39" t="s">
        <v>15360</v>
      </c>
      <c r="BU46">
        <v>0</v>
      </c>
      <c r="BW46" s="39" t="s">
        <v>13792</v>
      </c>
      <c r="BX46">
        <v>1</v>
      </c>
      <c r="BZ46" s="39" t="s">
        <v>12851</v>
      </c>
      <c r="CA46">
        <v>1</v>
      </c>
      <c r="CC46" s="39" t="s">
        <v>12980</v>
      </c>
      <c r="CD46">
        <v>1</v>
      </c>
      <c r="CF46" s="39" t="s">
        <v>12980</v>
      </c>
      <c r="CG46">
        <v>0</v>
      </c>
      <c r="CI46" s="39" t="s">
        <v>15190</v>
      </c>
      <c r="CJ46">
        <v>0</v>
      </c>
      <c r="CL46" s="39" t="s">
        <v>15361</v>
      </c>
      <c r="CM46">
        <v>0</v>
      </c>
      <c r="CO46" s="39" t="s">
        <v>15362</v>
      </c>
      <c r="CP46">
        <v>0</v>
      </c>
    </row>
    <row r="47" spans="1:94" x14ac:dyDescent="0.3">
      <c r="A47">
        <v>46</v>
      </c>
      <c r="B47" s="1">
        <v>45802.646423611113</v>
      </c>
      <c r="C47" s="1">
        <v>45802.663935185185</v>
      </c>
      <c r="D47" s="39" t="s">
        <v>610</v>
      </c>
      <c r="E47" s="39" t="s">
        <v>611</v>
      </c>
      <c r="F47">
        <v>21</v>
      </c>
      <c r="I47" s="39" t="s">
        <v>611</v>
      </c>
      <c r="J47">
        <v>0</v>
      </c>
      <c r="L47">
        <v>1</v>
      </c>
      <c r="M47">
        <v>0</v>
      </c>
      <c r="O47">
        <v>14</v>
      </c>
      <c r="P47">
        <v>0</v>
      </c>
      <c r="R47" s="39" t="s">
        <v>4338</v>
      </c>
      <c r="S47">
        <v>1</v>
      </c>
      <c r="U47" s="39" t="s">
        <v>15184</v>
      </c>
      <c r="V47">
        <v>1</v>
      </c>
      <c r="X47" s="39" t="s">
        <v>15183</v>
      </c>
      <c r="Y47">
        <v>1</v>
      </c>
      <c r="AA47" s="39" t="s">
        <v>15182</v>
      </c>
      <c r="AB47">
        <v>1</v>
      </c>
      <c r="AD47" s="39" t="s">
        <v>1952</v>
      </c>
      <c r="AE47">
        <v>1</v>
      </c>
      <c r="AG47" s="39" t="s">
        <v>15193</v>
      </c>
      <c r="AH47">
        <v>1</v>
      </c>
      <c r="AJ47" s="39" t="s">
        <v>15186</v>
      </c>
      <c r="AK47">
        <v>1</v>
      </c>
      <c r="AM47" s="39" t="s">
        <v>15187</v>
      </c>
      <c r="AN47">
        <v>1</v>
      </c>
      <c r="AP47" s="39" t="s">
        <v>15186</v>
      </c>
      <c r="AQ47">
        <v>1</v>
      </c>
      <c r="AS47" s="39" t="s">
        <v>15187</v>
      </c>
      <c r="AT47">
        <v>1</v>
      </c>
      <c r="AV47" s="39" t="s">
        <v>15187</v>
      </c>
      <c r="AW47">
        <v>1</v>
      </c>
      <c r="AY47" s="39" t="s">
        <v>15187</v>
      </c>
      <c r="AZ47">
        <v>1</v>
      </c>
      <c r="BB47" s="39" t="s">
        <v>15187</v>
      </c>
      <c r="BC47">
        <v>1</v>
      </c>
      <c r="BE47" s="39" t="s">
        <v>15187</v>
      </c>
      <c r="BF47">
        <v>1</v>
      </c>
      <c r="BH47" s="39" t="s">
        <v>15186</v>
      </c>
      <c r="BI47">
        <v>1</v>
      </c>
      <c r="BK47" s="39" t="s">
        <v>15186</v>
      </c>
      <c r="BL47">
        <v>0</v>
      </c>
      <c r="BN47" s="39" t="s">
        <v>15187</v>
      </c>
      <c r="BO47">
        <v>1</v>
      </c>
      <c r="BQ47" s="39" t="s">
        <v>15363</v>
      </c>
      <c r="BR47">
        <v>0</v>
      </c>
      <c r="BT47" s="39" t="s">
        <v>15364</v>
      </c>
      <c r="BU47">
        <v>0</v>
      </c>
      <c r="BW47" s="39" t="s">
        <v>13792</v>
      </c>
      <c r="BX47">
        <v>1</v>
      </c>
      <c r="BZ47" s="39" t="s">
        <v>12851</v>
      </c>
      <c r="CA47">
        <v>1</v>
      </c>
      <c r="CC47" s="39" t="s">
        <v>12980</v>
      </c>
      <c r="CD47">
        <v>1</v>
      </c>
      <c r="CF47" s="39" t="s">
        <v>15190</v>
      </c>
      <c r="CG47">
        <v>1</v>
      </c>
      <c r="CI47" s="39" t="s">
        <v>12887</v>
      </c>
      <c r="CJ47">
        <v>1</v>
      </c>
      <c r="CL47" s="39" t="s">
        <v>15365</v>
      </c>
      <c r="CM47">
        <v>0</v>
      </c>
      <c r="CO47" s="39" t="s">
        <v>15366</v>
      </c>
      <c r="CP47">
        <v>0</v>
      </c>
    </row>
    <row r="48" spans="1:94" x14ac:dyDescent="0.3">
      <c r="A48">
        <v>47</v>
      </c>
      <c r="B48" s="1">
        <v>45802.656192129631</v>
      </c>
      <c r="C48" s="1">
        <v>45802.718553240738</v>
      </c>
      <c r="D48" s="39" t="s">
        <v>895</v>
      </c>
      <c r="E48" s="39" t="s">
        <v>896</v>
      </c>
      <c r="F48">
        <v>20</v>
      </c>
      <c r="I48" s="39" t="s">
        <v>896</v>
      </c>
      <c r="J48">
        <v>0</v>
      </c>
      <c r="L48">
        <v>2</v>
      </c>
      <c r="M48">
        <v>0</v>
      </c>
      <c r="O48">
        <v>23</v>
      </c>
      <c r="P48">
        <v>0</v>
      </c>
      <c r="R48" s="39" t="s">
        <v>4338</v>
      </c>
      <c r="S48">
        <v>1</v>
      </c>
      <c r="U48" s="39" t="s">
        <v>15184</v>
      </c>
      <c r="V48">
        <v>1</v>
      </c>
      <c r="X48" s="39" t="s">
        <v>15183</v>
      </c>
      <c r="Y48">
        <v>1</v>
      </c>
      <c r="AA48" s="39" t="s">
        <v>15182</v>
      </c>
      <c r="AB48">
        <v>1</v>
      </c>
      <c r="AD48" s="39" t="s">
        <v>1952</v>
      </c>
      <c r="AE48">
        <v>1</v>
      </c>
      <c r="AG48" s="39" t="s">
        <v>15262</v>
      </c>
      <c r="AH48">
        <v>0</v>
      </c>
      <c r="AJ48" s="39" t="s">
        <v>15186</v>
      </c>
      <c r="AK48">
        <v>1</v>
      </c>
      <c r="AM48" s="39" t="s">
        <v>15187</v>
      </c>
      <c r="AN48">
        <v>1</v>
      </c>
      <c r="AP48" s="39" t="s">
        <v>15186</v>
      </c>
      <c r="AQ48">
        <v>1</v>
      </c>
      <c r="AS48" s="39" t="s">
        <v>15187</v>
      </c>
      <c r="AT48">
        <v>1</v>
      </c>
      <c r="AV48" s="39" t="s">
        <v>15187</v>
      </c>
      <c r="AW48">
        <v>1</v>
      </c>
      <c r="AY48" s="39" t="s">
        <v>15187</v>
      </c>
      <c r="AZ48">
        <v>1</v>
      </c>
      <c r="BB48" s="39" t="s">
        <v>15187</v>
      </c>
      <c r="BC48">
        <v>1</v>
      </c>
      <c r="BE48" s="39" t="s">
        <v>15187</v>
      </c>
      <c r="BF48">
        <v>1</v>
      </c>
      <c r="BH48" s="39" t="s">
        <v>15186</v>
      </c>
      <c r="BI48">
        <v>1</v>
      </c>
      <c r="BK48" s="39" t="s">
        <v>15186</v>
      </c>
      <c r="BL48">
        <v>0</v>
      </c>
      <c r="BN48" s="39" t="s">
        <v>15187</v>
      </c>
      <c r="BO48">
        <v>1</v>
      </c>
      <c r="BQ48" s="39" t="s">
        <v>15367</v>
      </c>
      <c r="BR48">
        <v>0</v>
      </c>
      <c r="BT48" s="39" t="s">
        <v>15368</v>
      </c>
      <c r="BU48">
        <v>0</v>
      </c>
      <c r="BW48" s="39" t="s">
        <v>13792</v>
      </c>
      <c r="BX48">
        <v>1</v>
      </c>
      <c r="BZ48" s="39" t="s">
        <v>12851</v>
      </c>
      <c r="CA48">
        <v>1</v>
      </c>
      <c r="CC48" s="39" t="s">
        <v>12980</v>
      </c>
      <c r="CD48">
        <v>1</v>
      </c>
      <c r="CF48" s="39" t="s">
        <v>15190</v>
      </c>
      <c r="CG48">
        <v>1</v>
      </c>
      <c r="CI48" s="39" t="s">
        <v>12887</v>
      </c>
      <c r="CJ48">
        <v>1</v>
      </c>
      <c r="CL48" s="39" t="s">
        <v>15369</v>
      </c>
      <c r="CM48">
        <v>0</v>
      </c>
      <c r="CO48" s="39" t="s">
        <v>15305</v>
      </c>
      <c r="CP48">
        <v>0</v>
      </c>
    </row>
    <row r="49" spans="1:94" x14ac:dyDescent="0.3">
      <c r="A49">
        <v>48</v>
      </c>
      <c r="B49" s="1">
        <v>45802.713159722225</v>
      </c>
      <c r="C49" s="1">
        <v>45802.726666666669</v>
      </c>
      <c r="D49" s="39" t="s">
        <v>1108</v>
      </c>
      <c r="E49" s="39" t="s">
        <v>1109</v>
      </c>
      <c r="F49">
        <v>22</v>
      </c>
      <c r="I49" s="39" t="s">
        <v>1109</v>
      </c>
      <c r="J49">
        <v>0</v>
      </c>
      <c r="L49">
        <v>2</v>
      </c>
      <c r="M49">
        <v>0</v>
      </c>
      <c r="O49">
        <v>7</v>
      </c>
      <c r="P49">
        <v>0</v>
      </c>
      <c r="R49" s="39" t="s">
        <v>4338</v>
      </c>
      <c r="S49">
        <v>1</v>
      </c>
      <c r="U49" s="39" t="s">
        <v>15184</v>
      </c>
      <c r="V49">
        <v>1</v>
      </c>
      <c r="X49" s="39" t="s">
        <v>15183</v>
      </c>
      <c r="Y49">
        <v>1</v>
      </c>
      <c r="AA49" s="39" t="s">
        <v>15182</v>
      </c>
      <c r="AB49">
        <v>1</v>
      </c>
      <c r="AD49" s="39" t="s">
        <v>1952</v>
      </c>
      <c r="AE49">
        <v>1</v>
      </c>
      <c r="AG49" s="39" t="s">
        <v>15193</v>
      </c>
      <c r="AH49">
        <v>1</v>
      </c>
      <c r="AJ49" s="39" t="s">
        <v>15186</v>
      </c>
      <c r="AK49">
        <v>1</v>
      </c>
      <c r="AM49" s="39" t="s">
        <v>15187</v>
      </c>
      <c r="AN49">
        <v>1</v>
      </c>
      <c r="AP49" s="39" t="s">
        <v>15186</v>
      </c>
      <c r="AQ49">
        <v>1</v>
      </c>
      <c r="AS49" s="39" t="s">
        <v>15187</v>
      </c>
      <c r="AT49">
        <v>1</v>
      </c>
      <c r="AV49" s="39" t="s">
        <v>15187</v>
      </c>
      <c r="AW49">
        <v>1</v>
      </c>
      <c r="AY49" s="39" t="s">
        <v>15187</v>
      </c>
      <c r="AZ49">
        <v>1</v>
      </c>
      <c r="BB49" s="39" t="s">
        <v>15187</v>
      </c>
      <c r="BC49">
        <v>1</v>
      </c>
      <c r="BE49" s="39" t="s">
        <v>15187</v>
      </c>
      <c r="BF49">
        <v>1</v>
      </c>
      <c r="BH49" s="39" t="s">
        <v>15186</v>
      </c>
      <c r="BI49">
        <v>1</v>
      </c>
      <c r="BK49" s="39" t="s">
        <v>15187</v>
      </c>
      <c r="BL49">
        <v>1</v>
      </c>
      <c r="BN49" s="39" t="s">
        <v>15187</v>
      </c>
      <c r="BO49">
        <v>1</v>
      </c>
      <c r="BQ49" s="39" t="s">
        <v>15370</v>
      </c>
      <c r="BR49">
        <v>0</v>
      </c>
      <c r="BT49" s="39" t="s">
        <v>15371</v>
      </c>
      <c r="BU49">
        <v>0</v>
      </c>
      <c r="BW49" s="39" t="s">
        <v>13792</v>
      </c>
      <c r="BX49">
        <v>1</v>
      </c>
      <c r="BZ49" s="39" t="s">
        <v>12851</v>
      </c>
      <c r="CA49">
        <v>1</v>
      </c>
      <c r="CC49" s="39" t="s">
        <v>12980</v>
      </c>
      <c r="CD49">
        <v>1</v>
      </c>
      <c r="CF49" s="39" t="s">
        <v>15190</v>
      </c>
      <c r="CG49">
        <v>1</v>
      </c>
      <c r="CI49" s="39" t="s">
        <v>12887</v>
      </c>
      <c r="CJ49">
        <v>1</v>
      </c>
      <c r="CL49" s="39" t="s">
        <v>15372</v>
      </c>
      <c r="CM49">
        <v>0</v>
      </c>
      <c r="CO49" s="39" t="s">
        <v>15373</v>
      </c>
      <c r="CP49">
        <v>0</v>
      </c>
    </row>
    <row r="50" spans="1:94" x14ac:dyDescent="0.3">
      <c r="A50">
        <v>49</v>
      </c>
      <c r="B50" s="1">
        <v>45802.77412037037</v>
      </c>
      <c r="C50" s="1">
        <v>45802.797962962963</v>
      </c>
      <c r="D50" s="39" t="s">
        <v>945</v>
      </c>
      <c r="E50" s="39" t="s">
        <v>946</v>
      </c>
      <c r="F50">
        <v>20</v>
      </c>
      <c r="I50" s="39" t="s">
        <v>946</v>
      </c>
      <c r="J50">
        <v>0</v>
      </c>
      <c r="L50">
        <v>2</v>
      </c>
      <c r="M50">
        <v>0</v>
      </c>
      <c r="O50">
        <v>25</v>
      </c>
      <c r="P50">
        <v>0</v>
      </c>
      <c r="R50" s="39" t="s">
        <v>4338</v>
      </c>
      <c r="S50">
        <v>1</v>
      </c>
      <c r="U50" s="39" t="s">
        <v>15184</v>
      </c>
      <c r="V50">
        <v>1</v>
      </c>
      <c r="X50" s="39" t="s">
        <v>15183</v>
      </c>
      <c r="Y50">
        <v>1</v>
      </c>
      <c r="AA50" s="39" t="s">
        <v>15182</v>
      </c>
      <c r="AB50">
        <v>1</v>
      </c>
      <c r="AD50" s="39" t="s">
        <v>1952</v>
      </c>
      <c r="AE50">
        <v>1</v>
      </c>
      <c r="AG50" s="39" t="s">
        <v>15262</v>
      </c>
      <c r="AH50">
        <v>0</v>
      </c>
      <c r="AJ50" s="39" t="s">
        <v>15186</v>
      </c>
      <c r="AK50">
        <v>1</v>
      </c>
      <c r="AM50" s="39" t="s">
        <v>15187</v>
      </c>
      <c r="AN50">
        <v>1</v>
      </c>
      <c r="AP50" s="39" t="s">
        <v>15186</v>
      </c>
      <c r="AQ50">
        <v>1</v>
      </c>
      <c r="AS50" s="39" t="s">
        <v>15187</v>
      </c>
      <c r="AT50">
        <v>1</v>
      </c>
      <c r="AV50" s="39" t="s">
        <v>15187</v>
      </c>
      <c r="AW50">
        <v>1</v>
      </c>
      <c r="AY50" s="39" t="s">
        <v>15187</v>
      </c>
      <c r="AZ50">
        <v>1</v>
      </c>
      <c r="BB50" s="39" t="s">
        <v>15187</v>
      </c>
      <c r="BC50">
        <v>1</v>
      </c>
      <c r="BE50" s="39" t="s">
        <v>15187</v>
      </c>
      <c r="BF50">
        <v>1</v>
      </c>
      <c r="BH50" s="39" t="s">
        <v>15186</v>
      </c>
      <c r="BI50">
        <v>1</v>
      </c>
      <c r="BK50" s="39" t="s">
        <v>15186</v>
      </c>
      <c r="BL50">
        <v>0</v>
      </c>
      <c r="BN50" s="39" t="s">
        <v>15187</v>
      </c>
      <c r="BO50">
        <v>1</v>
      </c>
      <c r="BQ50" s="39" t="s">
        <v>15374</v>
      </c>
      <c r="BR50">
        <v>0</v>
      </c>
      <c r="BT50" s="39" t="s">
        <v>15375</v>
      </c>
      <c r="BU50">
        <v>0</v>
      </c>
      <c r="BW50" s="39" t="s">
        <v>13792</v>
      </c>
      <c r="BX50">
        <v>1</v>
      </c>
      <c r="BZ50" s="39" t="s">
        <v>12851</v>
      </c>
      <c r="CA50">
        <v>1</v>
      </c>
      <c r="CC50" s="39" t="s">
        <v>12980</v>
      </c>
      <c r="CD50">
        <v>1</v>
      </c>
      <c r="CF50" s="39" t="s">
        <v>15190</v>
      </c>
      <c r="CG50">
        <v>1</v>
      </c>
      <c r="CI50" s="39" t="s">
        <v>12887</v>
      </c>
      <c r="CJ50">
        <v>1</v>
      </c>
      <c r="CL50" s="39" t="s">
        <v>15376</v>
      </c>
      <c r="CM50">
        <v>0</v>
      </c>
      <c r="CO50" s="39" t="s">
        <v>15305</v>
      </c>
      <c r="CP50">
        <v>0</v>
      </c>
    </row>
    <row r="51" spans="1:94" x14ac:dyDescent="0.3">
      <c r="A51">
        <v>50</v>
      </c>
      <c r="B51" s="1">
        <v>45802.846400462964</v>
      </c>
      <c r="C51" s="1">
        <v>45802.852743055555</v>
      </c>
      <c r="D51" s="39" t="s">
        <v>2218</v>
      </c>
      <c r="E51" s="39" t="s">
        <v>2219</v>
      </c>
      <c r="F51">
        <v>21</v>
      </c>
      <c r="I51" s="39" t="s">
        <v>2219</v>
      </c>
      <c r="J51">
        <v>0</v>
      </c>
      <c r="L51">
        <v>4</v>
      </c>
      <c r="M51">
        <v>0</v>
      </c>
      <c r="O51">
        <v>22</v>
      </c>
      <c r="P51">
        <v>0</v>
      </c>
      <c r="R51" s="39" t="s">
        <v>4338</v>
      </c>
      <c r="S51">
        <v>1</v>
      </c>
      <c r="U51" s="39" t="s">
        <v>15184</v>
      </c>
      <c r="V51">
        <v>1</v>
      </c>
      <c r="X51" s="39" t="s">
        <v>15183</v>
      </c>
      <c r="Y51">
        <v>1</v>
      </c>
      <c r="AA51" s="39" t="s">
        <v>15182</v>
      </c>
      <c r="AB51">
        <v>1</v>
      </c>
      <c r="AD51" s="39" t="s">
        <v>1952</v>
      </c>
      <c r="AE51">
        <v>1</v>
      </c>
      <c r="AG51" s="39" t="s">
        <v>15193</v>
      </c>
      <c r="AH51">
        <v>1</v>
      </c>
      <c r="AJ51" s="39" t="s">
        <v>15186</v>
      </c>
      <c r="AK51">
        <v>1</v>
      </c>
      <c r="AM51" s="39" t="s">
        <v>15187</v>
      </c>
      <c r="AN51">
        <v>1</v>
      </c>
      <c r="AP51" s="39" t="s">
        <v>15186</v>
      </c>
      <c r="AQ51">
        <v>1</v>
      </c>
      <c r="AS51" s="39" t="s">
        <v>15187</v>
      </c>
      <c r="AT51">
        <v>1</v>
      </c>
      <c r="AV51" s="39" t="s">
        <v>15186</v>
      </c>
      <c r="AW51">
        <v>0</v>
      </c>
      <c r="AY51" s="39" t="s">
        <v>15187</v>
      </c>
      <c r="AZ51">
        <v>1</v>
      </c>
      <c r="BB51" s="39" t="s">
        <v>15187</v>
      </c>
      <c r="BC51">
        <v>1</v>
      </c>
      <c r="BE51" s="39" t="s">
        <v>15187</v>
      </c>
      <c r="BF51">
        <v>1</v>
      </c>
      <c r="BH51" s="39" t="s">
        <v>15186</v>
      </c>
      <c r="BI51">
        <v>1</v>
      </c>
      <c r="BK51" s="39" t="s">
        <v>15187</v>
      </c>
      <c r="BL51">
        <v>1</v>
      </c>
      <c r="BN51" s="39" t="s">
        <v>15187</v>
      </c>
      <c r="BO51">
        <v>1</v>
      </c>
      <c r="BQ51" s="39" t="s">
        <v>15377</v>
      </c>
      <c r="BR51">
        <v>0</v>
      </c>
      <c r="BT51" s="39" t="s">
        <v>15378</v>
      </c>
      <c r="BU51">
        <v>0</v>
      </c>
      <c r="BW51" s="39" t="s">
        <v>13792</v>
      </c>
      <c r="BX51">
        <v>1</v>
      </c>
      <c r="BZ51" s="39" t="s">
        <v>12851</v>
      </c>
      <c r="CA51">
        <v>1</v>
      </c>
      <c r="CC51" s="39" t="s">
        <v>12980</v>
      </c>
      <c r="CD51">
        <v>1</v>
      </c>
      <c r="CF51" s="39" t="s">
        <v>15190</v>
      </c>
      <c r="CG51">
        <v>1</v>
      </c>
      <c r="CI51" s="39" t="s">
        <v>12887</v>
      </c>
      <c r="CJ51">
        <v>1</v>
      </c>
      <c r="CL51" s="39" t="s">
        <v>15379</v>
      </c>
      <c r="CM51">
        <v>0</v>
      </c>
      <c r="CO51" s="39" t="s">
        <v>15380</v>
      </c>
      <c r="CP51">
        <v>0</v>
      </c>
    </row>
    <row r="52" spans="1:94" x14ac:dyDescent="0.3">
      <c r="A52">
        <v>51</v>
      </c>
      <c r="B52" s="1">
        <v>45802.86414351852</v>
      </c>
      <c r="C52" s="1">
        <v>45802.866076388891</v>
      </c>
      <c r="D52" s="39" t="s">
        <v>2258</v>
      </c>
      <c r="E52" s="39" t="s">
        <v>2259</v>
      </c>
      <c r="F52">
        <v>19</v>
      </c>
      <c r="I52" s="39" t="s">
        <v>2259</v>
      </c>
      <c r="J52">
        <v>0</v>
      </c>
      <c r="L52">
        <v>4</v>
      </c>
      <c r="M52">
        <v>0</v>
      </c>
      <c r="O52">
        <v>25</v>
      </c>
      <c r="P52">
        <v>0</v>
      </c>
      <c r="R52" s="39" t="s">
        <v>4338</v>
      </c>
      <c r="S52">
        <v>1</v>
      </c>
      <c r="U52" s="39" t="s">
        <v>15184</v>
      </c>
      <c r="V52">
        <v>1</v>
      </c>
      <c r="X52" s="39" t="s">
        <v>15183</v>
      </c>
      <c r="Y52">
        <v>1</v>
      </c>
      <c r="AA52" s="39" t="s">
        <v>15182</v>
      </c>
      <c r="AB52">
        <v>1</v>
      </c>
      <c r="AD52" s="39" t="s">
        <v>1952</v>
      </c>
      <c r="AE52">
        <v>1</v>
      </c>
      <c r="AG52" s="39" t="s">
        <v>15193</v>
      </c>
      <c r="AH52">
        <v>1</v>
      </c>
      <c r="AJ52" s="39" t="s">
        <v>15187</v>
      </c>
      <c r="AK52">
        <v>0</v>
      </c>
      <c r="AM52" s="39" t="s">
        <v>15187</v>
      </c>
      <c r="AN52">
        <v>1</v>
      </c>
      <c r="AP52" s="39" t="s">
        <v>15186</v>
      </c>
      <c r="AQ52">
        <v>1</v>
      </c>
      <c r="AS52" s="39" t="s">
        <v>15187</v>
      </c>
      <c r="AT52">
        <v>1</v>
      </c>
      <c r="AV52" s="39" t="s">
        <v>15186</v>
      </c>
      <c r="AW52">
        <v>0</v>
      </c>
      <c r="AY52" s="39" t="s">
        <v>15187</v>
      </c>
      <c r="AZ52">
        <v>1</v>
      </c>
      <c r="BB52" s="39" t="s">
        <v>15187</v>
      </c>
      <c r="BC52">
        <v>1</v>
      </c>
      <c r="BE52" s="39" t="s">
        <v>15186</v>
      </c>
      <c r="BF52">
        <v>0</v>
      </c>
      <c r="BH52" s="39" t="s">
        <v>15186</v>
      </c>
      <c r="BI52">
        <v>1</v>
      </c>
      <c r="BK52" s="39" t="s">
        <v>15187</v>
      </c>
      <c r="BL52">
        <v>1</v>
      </c>
      <c r="BN52" s="39" t="s">
        <v>15187</v>
      </c>
      <c r="BO52">
        <v>1</v>
      </c>
      <c r="BQ52" s="39" t="s">
        <v>15329</v>
      </c>
      <c r="BR52">
        <v>0</v>
      </c>
      <c r="BT52" s="39" t="s">
        <v>15307</v>
      </c>
      <c r="BU52">
        <v>0</v>
      </c>
      <c r="BW52" s="39" t="s">
        <v>13792</v>
      </c>
      <c r="BX52">
        <v>1</v>
      </c>
      <c r="BZ52" s="39" t="s">
        <v>12851</v>
      </c>
      <c r="CA52">
        <v>1</v>
      </c>
      <c r="CC52" s="39" t="s">
        <v>12980</v>
      </c>
      <c r="CD52">
        <v>1</v>
      </c>
      <c r="CF52" s="39" t="s">
        <v>15190</v>
      </c>
      <c r="CG52">
        <v>1</v>
      </c>
      <c r="CI52" s="39" t="s">
        <v>12887</v>
      </c>
      <c r="CJ52">
        <v>1</v>
      </c>
      <c r="CL52" s="39" t="s">
        <v>15381</v>
      </c>
      <c r="CM52">
        <v>0</v>
      </c>
      <c r="CO52" s="39" t="s">
        <v>15382</v>
      </c>
      <c r="CP52">
        <v>0</v>
      </c>
    </row>
    <row r="53" spans="1:94" x14ac:dyDescent="0.3">
      <c r="A53">
        <v>52</v>
      </c>
      <c r="B53" s="1">
        <v>45802.855578703704</v>
      </c>
      <c r="C53" s="1">
        <v>45802.882824074077</v>
      </c>
      <c r="D53" s="39" t="s">
        <v>2144</v>
      </c>
      <c r="E53" s="39" t="s">
        <v>2145</v>
      </c>
      <c r="F53">
        <v>21</v>
      </c>
      <c r="I53" s="39" t="s">
        <v>2145</v>
      </c>
      <c r="J53">
        <v>0</v>
      </c>
      <c r="L53">
        <v>4</v>
      </c>
      <c r="M53">
        <v>0</v>
      </c>
      <c r="O53">
        <v>13</v>
      </c>
      <c r="P53">
        <v>0</v>
      </c>
      <c r="R53" s="39" t="s">
        <v>4338</v>
      </c>
      <c r="S53">
        <v>1</v>
      </c>
      <c r="U53" s="39" t="s">
        <v>15184</v>
      </c>
      <c r="V53">
        <v>1</v>
      </c>
      <c r="X53" s="39" t="s">
        <v>15183</v>
      </c>
      <c r="Y53">
        <v>1</v>
      </c>
      <c r="AA53" s="39" t="s">
        <v>15182</v>
      </c>
      <c r="AB53">
        <v>1</v>
      </c>
      <c r="AD53" s="39" t="s">
        <v>1952</v>
      </c>
      <c r="AE53">
        <v>1</v>
      </c>
      <c r="AG53" s="39" t="s">
        <v>15193</v>
      </c>
      <c r="AH53">
        <v>1</v>
      </c>
      <c r="AJ53" s="39" t="s">
        <v>15186</v>
      </c>
      <c r="AK53">
        <v>1</v>
      </c>
      <c r="AM53" s="39" t="s">
        <v>15187</v>
      </c>
      <c r="AN53">
        <v>1</v>
      </c>
      <c r="AP53" s="39" t="s">
        <v>15186</v>
      </c>
      <c r="AQ53">
        <v>1</v>
      </c>
      <c r="AS53" s="39" t="s">
        <v>15186</v>
      </c>
      <c r="AT53">
        <v>0</v>
      </c>
      <c r="AV53" s="39" t="s">
        <v>15187</v>
      </c>
      <c r="AW53">
        <v>1</v>
      </c>
      <c r="AY53" s="39" t="s">
        <v>15187</v>
      </c>
      <c r="AZ53">
        <v>1</v>
      </c>
      <c r="BB53" s="39" t="s">
        <v>15187</v>
      </c>
      <c r="BC53">
        <v>1</v>
      </c>
      <c r="BE53" s="39" t="s">
        <v>15187</v>
      </c>
      <c r="BF53">
        <v>1</v>
      </c>
      <c r="BH53" s="39" t="s">
        <v>15186</v>
      </c>
      <c r="BI53">
        <v>1</v>
      </c>
      <c r="BK53" s="39" t="s">
        <v>15187</v>
      </c>
      <c r="BL53">
        <v>1</v>
      </c>
      <c r="BN53" s="39" t="s">
        <v>15187</v>
      </c>
      <c r="BO53">
        <v>1</v>
      </c>
      <c r="BQ53" s="39" t="s">
        <v>15383</v>
      </c>
      <c r="BR53">
        <v>0</v>
      </c>
      <c r="BT53" s="39" t="s">
        <v>15384</v>
      </c>
      <c r="BU53">
        <v>0</v>
      </c>
      <c r="BW53" s="39" t="s">
        <v>13792</v>
      </c>
      <c r="BX53">
        <v>1</v>
      </c>
      <c r="BZ53" s="39" t="s">
        <v>12851</v>
      </c>
      <c r="CA53">
        <v>1</v>
      </c>
      <c r="CC53" s="39" t="s">
        <v>12980</v>
      </c>
      <c r="CD53">
        <v>1</v>
      </c>
      <c r="CF53" s="39" t="s">
        <v>15190</v>
      </c>
      <c r="CG53">
        <v>1</v>
      </c>
      <c r="CI53" s="39" t="s">
        <v>12887</v>
      </c>
      <c r="CJ53">
        <v>1</v>
      </c>
      <c r="CL53" s="39" t="s">
        <v>15385</v>
      </c>
      <c r="CM53">
        <v>0</v>
      </c>
      <c r="CO53" s="39" t="s">
        <v>15386</v>
      </c>
      <c r="CP53">
        <v>0</v>
      </c>
    </row>
    <row r="54" spans="1:94" x14ac:dyDescent="0.3">
      <c r="A54">
        <v>53</v>
      </c>
      <c r="B54" s="1">
        <v>45802.886273148149</v>
      </c>
      <c r="C54" s="1">
        <v>45802.886458333334</v>
      </c>
      <c r="D54" s="39" t="s">
        <v>862</v>
      </c>
      <c r="E54" s="39" t="s">
        <v>863</v>
      </c>
      <c r="F54">
        <v>22</v>
      </c>
      <c r="I54" s="39" t="s">
        <v>863</v>
      </c>
      <c r="J54">
        <v>0</v>
      </c>
      <c r="L54">
        <v>2</v>
      </c>
      <c r="M54">
        <v>0</v>
      </c>
      <c r="O54">
        <v>29</v>
      </c>
      <c r="P54">
        <v>0</v>
      </c>
      <c r="R54" s="39" t="s">
        <v>4338</v>
      </c>
      <c r="S54">
        <v>1</v>
      </c>
      <c r="U54" s="39" t="s">
        <v>15184</v>
      </c>
      <c r="V54">
        <v>1</v>
      </c>
      <c r="X54" s="39" t="s">
        <v>15183</v>
      </c>
      <c r="Y54">
        <v>1</v>
      </c>
      <c r="AA54" s="39" t="s">
        <v>15182</v>
      </c>
      <c r="AB54">
        <v>1</v>
      </c>
      <c r="AD54" s="39" t="s">
        <v>1952</v>
      </c>
      <c r="AE54">
        <v>1</v>
      </c>
      <c r="AG54" s="39" t="s">
        <v>15193</v>
      </c>
      <c r="AH54">
        <v>1</v>
      </c>
      <c r="AJ54" s="39" t="s">
        <v>15186</v>
      </c>
      <c r="AK54">
        <v>1</v>
      </c>
      <c r="AM54" s="39" t="s">
        <v>15187</v>
      </c>
      <c r="AN54">
        <v>1</v>
      </c>
      <c r="AP54" s="39" t="s">
        <v>15186</v>
      </c>
      <c r="AQ54">
        <v>1</v>
      </c>
      <c r="AS54" s="39" t="s">
        <v>15187</v>
      </c>
      <c r="AT54">
        <v>1</v>
      </c>
      <c r="AV54" s="39" t="s">
        <v>15187</v>
      </c>
      <c r="AW54">
        <v>1</v>
      </c>
      <c r="AY54" s="39" t="s">
        <v>15187</v>
      </c>
      <c r="AZ54">
        <v>1</v>
      </c>
      <c r="BB54" s="39" t="s">
        <v>15187</v>
      </c>
      <c r="BC54">
        <v>1</v>
      </c>
      <c r="BE54" s="39" t="s">
        <v>15187</v>
      </c>
      <c r="BF54">
        <v>1</v>
      </c>
      <c r="BH54" s="39" t="s">
        <v>15186</v>
      </c>
      <c r="BI54">
        <v>1</v>
      </c>
      <c r="BK54" s="39" t="s">
        <v>15187</v>
      </c>
      <c r="BL54">
        <v>1</v>
      </c>
      <c r="BN54" s="39" t="s">
        <v>15187</v>
      </c>
      <c r="BO54">
        <v>1</v>
      </c>
      <c r="BQ54" s="39" t="s">
        <v>15387</v>
      </c>
      <c r="BR54">
        <v>0</v>
      </c>
      <c r="BT54" s="39" t="s">
        <v>15388</v>
      </c>
      <c r="BU54">
        <v>0</v>
      </c>
      <c r="BW54" s="39" t="s">
        <v>13792</v>
      </c>
      <c r="BX54">
        <v>1</v>
      </c>
      <c r="BZ54" s="39" t="s">
        <v>12851</v>
      </c>
      <c r="CA54">
        <v>1</v>
      </c>
      <c r="CC54" s="39" t="s">
        <v>12980</v>
      </c>
      <c r="CD54">
        <v>1</v>
      </c>
      <c r="CF54" s="39" t="s">
        <v>15190</v>
      </c>
      <c r="CG54">
        <v>1</v>
      </c>
      <c r="CI54" s="39" t="s">
        <v>12887</v>
      </c>
      <c r="CJ54">
        <v>1</v>
      </c>
      <c r="CL54" s="39" t="s">
        <v>15389</v>
      </c>
      <c r="CM54">
        <v>0</v>
      </c>
      <c r="CO54" s="39" t="s">
        <v>15305</v>
      </c>
      <c r="CP54">
        <v>0</v>
      </c>
    </row>
    <row r="55" spans="1:94" x14ac:dyDescent="0.3">
      <c r="A55">
        <v>54</v>
      </c>
      <c r="B55" s="1">
        <v>45802.891979166663</v>
      </c>
      <c r="C55" s="1">
        <v>45802.896469907406</v>
      </c>
      <c r="D55" s="39" t="s">
        <v>878</v>
      </c>
      <c r="E55" s="39" t="s">
        <v>879</v>
      </c>
      <c r="F55">
        <v>22</v>
      </c>
      <c r="I55" s="39" t="s">
        <v>879</v>
      </c>
      <c r="J55">
        <v>0</v>
      </c>
      <c r="L55">
        <v>2</v>
      </c>
      <c r="M55">
        <v>0</v>
      </c>
      <c r="O55">
        <v>15</v>
      </c>
      <c r="P55">
        <v>0</v>
      </c>
      <c r="R55" s="39" t="s">
        <v>4338</v>
      </c>
      <c r="S55">
        <v>1</v>
      </c>
      <c r="U55" s="39" t="s">
        <v>15184</v>
      </c>
      <c r="V55">
        <v>1</v>
      </c>
      <c r="X55" s="39" t="s">
        <v>15183</v>
      </c>
      <c r="Y55">
        <v>1</v>
      </c>
      <c r="AA55" s="39" t="s">
        <v>15182</v>
      </c>
      <c r="AB55">
        <v>1</v>
      </c>
      <c r="AD55" s="39" t="s">
        <v>1952</v>
      </c>
      <c r="AE55">
        <v>1</v>
      </c>
      <c r="AG55" s="39" t="s">
        <v>15193</v>
      </c>
      <c r="AH55">
        <v>1</v>
      </c>
      <c r="AJ55" s="39" t="s">
        <v>15186</v>
      </c>
      <c r="AK55">
        <v>1</v>
      </c>
      <c r="AM55" s="39" t="s">
        <v>15187</v>
      </c>
      <c r="AN55">
        <v>1</v>
      </c>
      <c r="AP55" s="39" t="s">
        <v>15186</v>
      </c>
      <c r="AQ55">
        <v>1</v>
      </c>
      <c r="AS55" s="39" t="s">
        <v>15187</v>
      </c>
      <c r="AT55">
        <v>1</v>
      </c>
      <c r="AV55" s="39" t="s">
        <v>15187</v>
      </c>
      <c r="AW55">
        <v>1</v>
      </c>
      <c r="AY55" s="39" t="s">
        <v>15187</v>
      </c>
      <c r="AZ55">
        <v>1</v>
      </c>
      <c r="BB55" s="39" t="s">
        <v>15187</v>
      </c>
      <c r="BC55">
        <v>1</v>
      </c>
      <c r="BE55" s="39" t="s">
        <v>15187</v>
      </c>
      <c r="BF55">
        <v>1</v>
      </c>
      <c r="BH55" s="39" t="s">
        <v>15186</v>
      </c>
      <c r="BI55">
        <v>1</v>
      </c>
      <c r="BK55" s="39" t="s">
        <v>15187</v>
      </c>
      <c r="BL55">
        <v>1</v>
      </c>
      <c r="BN55" s="39" t="s">
        <v>15187</v>
      </c>
      <c r="BO55">
        <v>1</v>
      </c>
      <c r="BQ55" s="39" t="s">
        <v>15390</v>
      </c>
      <c r="BR55">
        <v>0</v>
      </c>
      <c r="BT55" s="39" t="s">
        <v>15391</v>
      </c>
      <c r="BU55">
        <v>0</v>
      </c>
      <c r="BW55" s="39" t="s">
        <v>13792</v>
      </c>
      <c r="BX55">
        <v>1</v>
      </c>
      <c r="BZ55" s="39" t="s">
        <v>12851</v>
      </c>
      <c r="CA55">
        <v>1</v>
      </c>
      <c r="CC55" s="39" t="s">
        <v>12980</v>
      </c>
      <c r="CD55">
        <v>1</v>
      </c>
      <c r="CF55" s="39" t="s">
        <v>15190</v>
      </c>
      <c r="CG55">
        <v>1</v>
      </c>
      <c r="CI55" s="39" t="s">
        <v>12887</v>
      </c>
      <c r="CJ55">
        <v>1</v>
      </c>
      <c r="CL55" s="39" t="s">
        <v>15392</v>
      </c>
      <c r="CM55">
        <v>0</v>
      </c>
      <c r="CO55" s="39" t="s">
        <v>15393</v>
      </c>
      <c r="CP55">
        <v>0</v>
      </c>
    </row>
    <row r="56" spans="1:94" x14ac:dyDescent="0.3">
      <c r="A56">
        <v>55</v>
      </c>
      <c r="B56" s="1">
        <v>45803.789293981485</v>
      </c>
      <c r="C56" s="1">
        <v>45803.801238425927</v>
      </c>
      <c r="D56" s="39" t="s">
        <v>1148</v>
      </c>
      <c r="E56" s="39" t="s">
        <v>1149</v>
      </c>
      <c r="F56">
        <v>22</v>
      </c>
      <c r="I56" s="39" t="s">
        <v>1150</v>
      </c>
      <c r="J56">
        <v>0</v>
      </c>
      <c r="L56">
        <v>2</v>
      </c>
      <c r="M56">
        <v>0</v>
      </c>
      <c r="O56">
        <v>8</v>
      </c>
      <c r="P56">
        <v>0</v>
      </c>
      <c r="R56" s="39" t="s">
        <v>4338</v>
      </c>
      <c r="S56">
        <v>1</v>
      </c>
      <c r="U56" s="39" t="s">
        <v>15184</v>
      </c>
      <c r="V56">
        <v>1</v>
      </c>
      <c r="X56" s="39" t="s">
        <v>15183</v>
      </c>
      <c r="Y56">
        <v>1</v>
      </c>
      <c r="AA56" s="39" t="s">
        <v>15182</v>
      </c>
      <c r="AB56">
        <v>1</v>
      </c>
      <c r="AD56" s="39" t="s">
        <v>1952</v>
      </c>
      <c r="AE56">
        <v>1</v>
      </c>
      <c r="AG56" s="39" t="s">
        <v>15193</v>
      </c>
      <c r="AH56">
        <v>1</v>
      </c>
      <c r="AJ56" s="39" t="s">
        <v>15186</v>
      </c>
      <c r="AK56">
        <v>1</v>
      </c>
      <c r="AM56" s="39" t="s">
        <v>15187</v>
      </c>
      <c r="AN56">
        <v>1</v>
      </c>
      <c r="AP56" s="39" t="s">
        <v>15186</v>
      </c>
      <c r="AQ56">
        <v>1</v>
      </c>
      <c r="AS56" s="39" t="s">
        <v>15187</v>
      </c>
      <c r="AT56">
        <v>1</v>
      </c>
      <c r="AV56" s="39" t="s">
        <v>15187</v>
      </c>
      <c r="AW56">
        <v>1</v>
      </c>
      <c r="AY56" s="39" t="s">
        <v>15187</v>
      </c>
      <c r="AZ56">
        <v>1</v>
      </c>
      <c r="BB56" s="39" t="s">
        <v>15187</v>
      </c>
      <c r="BC56">
        <v>1</v>
      </c>
      <c r="BE56" s="39" t="s">
        <v>15187</v>
      </c>
      <c r="BF56">
        <v>1</v>
      </c>
      <c r="BH56" s="39" t="s">
        <v>15186</v>
      </c>
      <c r="BI56">
        <v>1</v>
      </c>
      <c r="BK56" s="39" t="s">
        <v>15187</v>
      </c>
      <c r="BL56">
        <v>1</v>
      </c>
      <c r="BN56" s="39" t="s">
        <v>15187</v>
      </c>
      <c r="BO56">
        <v>1</v>
      </c>
      <c r="BQ56" s="39" t="s">
        <v>15394</v>
      </c>
      <c r="BR56">
        <v>0</v>
      </c>
      <c r="BT56" s="39" t="s">
        <v>15395</v>
      </c>
      <c r="BU56">
        <v>0</v>
      </c>
      <c r="BW56" s="39" t="s">
        <v>13792</v>
      </c>
      <c r="BX56">
        <v>1</v>
      </c>
      <c r="BZ56" s="39" t="s">
        <v>12851</v>
      </c>
      <c r="CA56">
        <v>1</v>
      </c>
      <c r="CC56" s="39" t="s">
        <v>12980</v>
      </c>
      <c r="CD56">
        <v>1</v>
      </c>
      <c r="CF56" s="39" t="s">
        <v>15190</v>
      </c>
      <c r="CG56">
        <v>1</v>
      </c>
      <c r="CI56" s="39" t="s">
        <v>12887</v>
      </c>
      <c r="CJ56">
        <v>1</v>
      </c>
      <c r="CL56" s="39" t="s">
        <v>15396</v>
      </c>
      <c r="CM56">
        <v>0</v>
      </c>
      <c r="CO56" s="39" t="s">
        <v>15373</v>
      </c>
      <c r="CP56">
        <v>0</v>
      </c>
    </row>
    <row r="57" spans="1:94" x14ac:dyDescent="0.3">
      <c r="A57">
        <v>56</v>
      </c>
      <c r="B57" s="1">
        <v>45803.850266203706</v>
      </c>
      <c r="C57" s="1">
        <v>45803.874050925922</v>
      </c>
      <c r="D57" s="39" t="s">
        <v>928</v>
      </c>
      <c r="E57" s="39" t="s">
        <v>929</v>
      </c>
      <c r="F57">
        <v>21</v>
      </c>
      <c r="I57" s="39" t="s">
        <v>929</v>
      </c>
      <c r="J57">
        <v>0</v>
      </c>
      <c r="L57">
        <v>2</v>
      </c>
      <c r="M57">
        <v>0</v>
      </c>
      <c r="O57">
        <v>31</v>
      </c>
      <c r="P57">
        <v>0</v>
      </c>
      <c r="R57" s="39" t="s">
        <v>4338</v>
      </c>
      <c r="S57">
        <v>1</v>
      </c>
      <c r="U57" s="39" t="s">
        <v>15184</v>
      </c>
      <c r="V57">
        <v>1</v>
      </c>
      <c r="X57" s="39" t="s">
        <v>15183</v>
      </c>
      <c r="Y57">
        <v>1</v>
      </c>
      <c r="AA57" s="39" t="s">
        <v>15182</v>
      </c>
      <c r="AB57">
        <v>1</v>
      </c>
      <c r="AD57" s="39" t="s">
        <v>1952</v>
      </c>
      <c r="AE57">
        <v>1</v>
      </c>
      <c r="AG57" s="39" t="s">
        <v>15193</v>
      </c>
      <c r="AH57">
        <v>1</v>
      </c>
      <c r="AJ57" s="39" t="s">
        <v>15186</v>
      </c>
      <c r="AK57">
        <v>1</v>
      </c>
      <c r="AM57" s="39" t="s">
        <v>15187</v>
      </c>
      <c r="AN57">
        <v>1</v>
      </c>
      <c r="AP57" s="39" t="s">
        <v>15186</v>
      </c>
      <c r="AQ57">
        <v>1</v>
      </c>
      <c r="AS57" s="39" t="s">
        <v>15186</v>
      </c>
      <c r="AT57">
        <v>0</v>
      </c>
      <c r="AV57" s="39" t="s">
        <v>15187</v>
      </c>
      <c r="AW57">
        <v>1</v>
      </c>
      <c r="AY57" s="39" t="s">
        <v>15187</v>
      </c>
      <c r="AZ57">
        <v>1</v>
      </c>
      <c r="BB57" s="39" t="s">
        <v>15187</v>
      </c>
      <c r="BC57">
        <v>1</v>
      </c>
      <c r="BE57" s="39" t="s">
        <v>15187</v>
      </c>
      <c r="BF57">
        <v>1</v>
      </c>
      <c r="BH57" s="39" t="s">
        <v>15186</v>
      </c>
      <c r="BI57">
        <v>1</v>
      </c>
      <c r="BK57" s="39" t="s">
        <v>15187</v>
      </c>
      <c r="BL57">
        <v>1</v>
      </c>
      <c r="BN57" s="39" t="s">
        <v>15187</v>
      </c>
      <c r="BO57">
        <v>1</v>
      </c>
      <c r="BQ57" s="39" t="s">
        <v>15397</v>
      </c>
      <c r="BR57">
        <v>0</v>
      </c>
      <c r="BT57" s="39" t="s">
        <v>15398</v>
      </c>
      <c r="BU57">
        <v>0</v>
      </c>
      <c r="BW57" s="39" t="s">
        <v>13792</v>
      </c>
      <c r="BX57">
        <v>1</v>
      </c>
      <c r="BZ57" s="39" t="s">
        <v>12851</v>
      </c>
      <c r="CA57">
        <v>1</v>
      </c>
      <c r="CC57" s="39" t="s">
        <v>12980</v>
      </c>
      <c r="CD57">
        <v>1</v>
      </c>
      <c r="CF57" s="39" t="s">
        <v>15190</v>
      </c>
      <c r="CG57">
        <v>1</v>
      </c>
      <c r="CI57" s="39" t="s">
        <v>12887</v>
      </c>
      <c r="CJ57">
        <v>1</v>
      </c>
      <c r="CL57" s="39" t="s">
        <v>15399</v>
      </c>
      <c r="CM57">
        <v>0</v>
      </c>
      <c r="CO57" s="39" t="s">
        <v>15400</v>
      </c>
      <c r="CP57">
        <v>0</v>
      </c>
    </row>
    <row r="58" spans="1:94" x14ac:dyDescent="0.3">
      <c r="A58">
        <v>57</v>
      </c>
      <c r="B58" s="1">
        <v>45804.297349537039</v>
      </c>
      <c r="C58" s="1">
        <v>45804.310486111113</v>
      </c>
      <c r="D58" s="39" t="s">
        <v>2288</v>
      </c>
      <c r="E58" s="39" t="s">
        <v>2289</v>
      </c>
      <c r="F58">
        <v>21</v>
      </c>
      <c r="I58" s="39" t="s">
        <v>2289</v>
      </c>
      <c r="J58">
        <v>0</v>
      </c>
      <c r="L58">
        <v>4</v>
      </c>
      <c r="M58">
        <v>0</v>
      </c>
      <c r="O58">
        <v>9</v>
      </c>
      <c r="P58">
        <v>0</v>
      </c>
      <c r="R58" s="39" t="s">
        <v>4338</v>
      </c>
      <c r="S58">
        <v>1</v>
      </c>
      <c r="U58" s="39" t="s">
        <v>15184</v>
      </c>
      <c r="V58">
        <v>1</v>
      </c>
      <c r="X58" s="39" t="s">
        <v>15183</v>
      </c>
      <c r="Y58">
        <v>1</v>
      </c>
      <c r="AA58" s="39" t="s">
        <v>15182</v>
      </c>
      <c r="AB58">
        <v>1</v>
      </c>
      <c r="AD58" s="39" t="s">
        <v>1952</v>
      </c>
      <c r="AE58">
        <v>1</v>
      </c>
      <c r="AG58" s="39" t="s">
        <v>15193</v>
      </c>
      <c r="AH58">
        <v>1</v>
      </c>
      <c r="AJ58" s="39" t="s">
        <v>15186</v>
      </c>
      <c r="AK58">
        <v>1</v>
      </c>
      <c r="AM58" s="39" t="s">
        <v>15187</v>
      </c>
      <c r="AN58">
        <v>1</v>
      </c>
      <c r="AP58" s="39" t="s">
        <v>15186</v>
      </c>
      <c r="AQ58">
        <v>1</v>
      </c>
      <c r="AS58" s="39" t="s">
        <v>15187</v>
      </c>
      <c r="AT58">
        <v>1</v>
      </c>
      <c r="AV58" s="39" t="s">
        <v>15186</v>
      </c>
      <c r="AW58">
        <v>0</v>
      </c>
      <c r="AY58" s="39" t="s">
        <v>15187</v>
      </c>
      <c r="AZ58">
        <v>1</v>
      </c>
      <c r="BB58" s="39" t="s">
        <v>15187</v>
      </c>
      <c r="BC58">
        <v>1</v>
      </c>
      <c r="BE58" s="39" t="s">
        <v>15187</v>
      </c>
      <c r="BF58">
        <v>1</v>
      </c>
      <c r="BH58" s="39" t="s">
        <v>15186</v>
      </c>
      <c r="BI58">
        <v>1</v>
      </c>
      <c r="BK58" s="39" t="s">
        <v>15187</v>
      </c>
      <c r="BL58">
        <v>1</v>
      </c>
      <c r="BN58" s="39" t="s">
        <v>15187</v>
      </c>
      <c r="BO58">
        <v>1</v>
      </c>
      <c r="BQ58" s="39" t="s">
        <v>15401</v>
      </c>
      <c r="BR58">
        <v>0</v>
      </c>
      <c r="BT58" s="39" t="s">
        <v>15402</v>
      </c>
      <c r="BU58">
        <v>0</v>
      </c>
      <c r="BW58" s="39" t="s">
        <v>13792</v>
      </c>
      <c r="BX58">
        <v>1</v>
      </c>
      <c r="BZ58" s="39" t="s">
        <v>12851</v>
      </c>
      <c r="CA58">
        <v>1</v>
      </c>
      <c r="CC58" s="39" t="s">
        <v>12980</v>
      </c>
      <c r="CD58">
        <v>1</v>
      </c>
      <c r="CF58" s="39" t="s">
        <v>15190</v>
      </c>
      <c r="CG58">
        <v>1</v>
      </c>
      <c r="CI58" s="39" t="s">
        <v>12887</v>
      </c>
      <c r="CJ58">
        <v>1</v>
      </c>
      <c r="CL58" s="39" t="s">
        <v>15403</v>
      </c>
      <c r="CM58">
        <v>0</v>
      </c>
      <c r="CO58" s="39" t="s">
        <v>15404</v>
      </c>
      <c r="CP58">
        <v>0</v>
      </c>
    </row>
    <row r="59" spans="1:94" x14ac:dyDescent="0.3">
      <c r="A59">
        <v>58</v>
      </c>
      <c r="B59" s="1">
        <v>45804.530775462961</v>
      </c>
      <c r="C59" s="1">
        <v>45804.533622685187</v>
      </c>
      <c r="D59" s="39" t="s">
        <v>1195</v>
      </c>
      <c r="E59" s="39" t="s">
        <v>1196</v>
      </c>
      <c r="F59">
        <v>22</v>
      </c>
      <c r="I59" s="39" t="s">
        <v>1196</v>
      </c>
      <c r="J59">
        <v>0</v>
      </c>
      <c r="L59">
        <v>2</v>
      </c>
      <c r="M59">
        <v>0</v>
      </c>
      <c r="O59">
        <v>34</v>
      </c>
      <c r="P59">
        <v>0</v>
      </c>
      <c r="R59" s="39" t="s">
        <v>4338</v>
      </c>
      <c r="S59">
        <v>1</v>
      </c>
      <c r="U59" s="39" t="s">
        <v>15184</v>
      </c>
      <c r="V59">
        <v>1</v>
      </c>
      <c r="X59" s="39" t="s">
        <v>15183</v>
      </c>
      <c r="Y59">
        <v>1</v>
      </c>
      <c r="AA59" s="39" t="s">
        <v>15182</v>
      </c>
      <c r="AB59">
        <v>1</v>
      </c>
      <c r="AD59" s="39" t="s">
        <v>1952</v>
      </c>
      <c r="AE59">
        <v>1</v>
      </c>
      <c r="AG59" s="39" t="s">
        <v>15193</v>
      </c>
      <c r="AH59">
        <v>1</v>
      </c>
      <c r="AJ59" s="39" t="s">
        <v>15186</v>
      </c>
      <c r="AK59">
        <v>1</v>
      </c>
      <c r="AM59" s="39" t="s">
        <v>15187</v>
      </c>
      <c r="AN59">
        <v>1</v>
      </c>
      <c r="AP59" s="39" t="s">
        <v>15186</v>
      </c>
      <c r="AQ59">
        <v>1</v>
      </c>
      <c r="AS59" s="39" t="s">
        <v>15187</v>
      </c>
      <c r="AT59">
        <v>1</v>
      </c>
      <c r="AV59" s="39" t="s">
        <v>15187</v>
      </c>
      <c r="AW59">
        <v>1</v>
      </c>
      <c r="AY59" s="39" t="s">
        <v>15187</v>
      </c>
      <c r="AZ59">
        <v>1</v>
      </c>
      <c r="BB59" s="39" t="s">
        <v>15187</v>
      </c>
      <c r="BC59">
        <v>1</v>
      </c>
      <c r="BE59" s="39" t="s">
        <v>15187</v>
      </c>
      <c r="BF59">
        <v>1</v>
      </c>
      <c r="BH59" s="39" t="s">
        <v>15186</v>
      </c>
      <c r="BI59">
        <v>1</v>
      </c>
      <c r="BK59" s="39" t="s">
        <v>15187</v>
      </c>
      <c r="BL59">
        <v>1</v>
      </c>
      <c r="BN59" s="39" t="s">
        <v>15187</v>
      </c>
      <c r="BO59">
        <v>1</v>
      </c>
      <c r="BQ59" s="39" t="s">
        <v>15405</v>
      </c>
      <c r="BR59">
        <v>0</v>
      </c>
      <c r="BT59" s="39" t="s">
        <v>15406</v>
      </c>
      <c r="BU59">
        <v>0</v>
      </c>
      <c r="BW59" s="39" t="s">
        <v>13792</v>
      </c>
      <c r="BX59">
        <v>1</v>
      </c>
      <c r="BZ59" s="39" t="s">
        <v>12851</v>
      </c>
      <c r="CA59">
        <v>1</v>
      </c>
      <c r="CC59" s="39" t="s">
        <v>12980</v>
      </c>
      <c r="CD59">
        <v>1</v>
      </c>
      <c r="CF59" s="39" t="s">
        <v>15190</v>
      </c>
      <c r="CG59">
        <v>1</v>
      </c>
      <c r="CI59" s="39" t="s">
        <v>12887</v>
      </c>
      <c r="CJ59">
        <v>1</v>
      </c>
      <c r="CL59" s="39" t="s">
        <v>15407</v>
      </c>
      <c r="CM59">
        <v>0</v>
      </c>
      <c r="CO59" s="39" t="s">
        <v>15408</v>
      </c>
      <c r="CP59">
        <v>0</v>
      </c>
    </row>
    <row r="60" spans="1:94" x14ac:dyDescent="0.3">
      <c r="A60">
        <v>59</v>
      </c>
      <c r="B60" s="1">
        <v>45804.52202546296</v>
      </c>
      <c r="C60" s="1">
        <v>45804.533738425926</v>
      </c>
      <c r="D60" s="39" t="s">
        <v>998</v>
      </c>
      <c r="E60" s="39" t="s">
        <v>999</v>
      </c>
      <c r="F60">
        <v>21</v>
      </c>
      <c r="I60" s="39" t="s">
        <v>1000</v>
      </c>
      <c r="J60">
        <v>0</v>
      </c>
      <c r="L60">
        <v>2</v>
      </c>
      <c r="M60">
        <v>0</v>
      </c>
      <c r="O60">
        <v>11</v>
      </c>
      <c r="P60">
        <v>0</v>
      </c>
      <c r="R60" s="39" t="s">
        <v>4338</v>
      </c>
      <c r="S60">
        <v>1</v>
      </c>
      <c r="U60" s="39" t="s">
        <v>15184</v>
      </c>
      <c r="V60">
        <v>1</v>
      </c>
      <c r="X60" s="39" t="s">
        <v>15183</v>
      </c>
      <c r="Y60">
        <v>1</v>
      </c>
      <c r="AA60" s="39" t="s">
        <v>15182</v>
      </c>
      <c r="AB60">
        <v>1</v>
      </c>
      <c r="AD60" s="39" t="s">
        <v>1952</v>
      </c>
      <c r="AE60">
        <v>1</v>
      </c>
      <c r="AG60" s="39" t="s">
        <v>15193</v>
      </c>
      <c r="AH60">
        <v>1</v>
      </c>
      <c r="AJ60" s="39" t="s">
        <v>15186</v>
      </c>
      <c r="AK60">
        <v>1</v>
      </c>
      <c r="AM60" s="39" t="s">
        <v>15187</v>
      </c>
      <c r="AN60">
        <v>1</v>
      </c>
      <c r="AP60" s="39" t="s">
        <v>15186</v>
      </c>
      <c r="AQ60">
        <v>1</v>
      </c>
      <c r="AS60" s="39" t="s">
        <v>15187</v>
      </c>
      <c r="AT60">
        <v>1</v>
      </c>
      <c r="AV60" s="39" t="s">
        <v>15186</v>
      </c>
      <c r="AW60">
        <v>0</v>
      </c>
      <c r="AY60" s="39" t="s">
        <v>15187</v>
      </c>
      <c r="AZ60">
        <v>1</v>
      </c>
      <c r="BB60" s="39" t="s">
        <v>15187</v>
      </c>
      <c r="BC60">
        <v>1</v>
      </c>
      <c r="BE60" s="39" t="s">
        <v>15187</v>
      </c>
      <c r="BF60">
        <v>1</v>
      </c>
      <c r="BH60" s="39" t="s">
        <v>15186</v>
      </c>
      <c r="BI60">
        <v>1</v>
      </c>
      <c r="BK60" s="39" t="s">
        <v>15187</v>
      </c>
      <c r="BL60">
        <v>1</v>
      </c>
      <c r="BN60" s="39" t="s">
        <v>15187</v>
      </c>
      <c r="BO60">
        <v>1</v>
      </c>
      <c r="BQ60" s="39" t="s">
        <v>15409</v>
      </c>
      <c r="BR60">
        <v>0</v>
      </c>
      <c r="BT60" s="39" t="s">
        <v>15410</v>
      </c>
      <c r="BU60">
        <v>0</v>
      </c>
      <c r="BW60" s="39" t="s">
        <v>13792</v>
      </c>
      <c r="BX60">
        <v>1</v>
      </c>
      <c r="BZ60" s="39" t="s">
        <v>12851</v>
      </c>
      <c r="CA60">
        <v>1</v>
      </c>
      <c r="CC60" s="39" t="s">
        <v>12980</v>
      </c>
      <c r="CD60">
        <v>1</v>
      </c>
      <c r="CF60" s="39" t="s">
        <v>15190</v>
      </c>
      <c r="CG60">
        <v>1</v>
      </c>
      <c r="CI60" s="39" t="s">
        <v>12887</v>
      </c>
      <c r="CJ60">
        <v>1</v>
      </c>
      <c r="CL60" s="39" t="s">
        <v>15411</v>
      </c>
      <c r="CM60">
        <v>0</v>
      </c>
      <c r="CO60" s="39" t="s">
        <v>15412</v>
      </c>
      <c r="CP60">
        <v>0</v>
      </c>
    </row>
    <row r="61" spans="1:94" x14ac:dyDescent="0.3">
      <c r="A61">
        <v>60</v>
      </c>
      <c r="B61" s="1">
        <v>45804.52134259259</v>
      </c>
      <c r="C61" s="1">
        <v>45804.534236111111</v>
      </c>
      <c r="D61" s="39" t="s">
        <v>869</v>
      </c>
      <c r="E61" s="39" t="s">
        <v>870</v>
      </c>
      <c r="F61">
        <v>21</v>
      </c>
      <c r="I61" s="39" t="s">
        <v>5366</v>
      </c>
      <c r="J61">
        <v>0</v>
      </c>
      <c r="L61">
        <v>2</v>
      </c>
      <c r="M61">
        <v>0</v>
      </c>
      <c r="O61">
        <v>13</v>
      </c>
      <c r="P61">
        <v>0</v>
      </c>
      <c r="R61" s="39" t="s">
        <v>4338</v>
      </c>
      <c r="S61">
        <v>1</v>
      </c>
      <c r="U61" s="39" t="s">
        <v>15184</v>
      </c>
      <c r="V61">
        <v>1</v>
      </c>
      <c r="X61" s="39" t="s">
        <v>15183</v>
      </c>
      <c r="Y61">
        <v>1</v>
      </c>
      <c r="AA61" s="39" t="s">
        <v>15182</v>
      </c>
      <c r="AB61">
        <v>1</v>
      </c>
      <c r="AD61" s="39" t="s">
        <v>1952</v>
      </c>
      <c r="AE61">
        <v>1</v>
      </c>
      <c r="AG61" s="39" t="s">
        <v>15193</v>
      </c>
      <c r="AH61">
        <v>1</v>
      </c>
      <c r="AJ61" s="39" t="s">
        <v>15186</v>
      </c>
      <c r="AK61">
        <v>1</v>
      </c>
      <c r="AM61" s="39" t="s">
        <v>15187</v>
      </c>
      <c r="AN61">
        <v>1</v>
      </c>
      <c r="AP61" s="39" t="s">
        <v>15186</v>
      </c>
      <c r="AQ61">
        <v>1</v>
      </c>
      <c r="AS61" s="39" t="s">
        <v>15187</v>
      </c>
      <c r="AT61">
        <v>1</v>
      </c>
      <c r="AV61" s="39" t="s">
        <v>15186</v>
      </c>
      <c r="AW61">
        <v>0</v>
      </c>
      <c r="AY61" s="39" t="s">
        <v>15187</v>
      </c>
      <c r="AZ61">
        <v>1</v>
      </c>
      <c r="BB61" s="39" t="s">
        <v>15187</v>
      </c>
      <c r="BC61">
        <v>1</v>
      </c>
      <c r="BE61" s="39" t="s">
        <v>15187</v>
      </c>
      <c r="BF61">
        <v>1</v>
      </c>
      <c r="BH61" s="39" t="s">
        <v>15186</v>
      </c>
      <c r="BI61">
        <v>1</v>
      </c>
      <c r="BK61" s="39" t="s">
        <v>15187</v>
      </c>
      <c r="BL61">
        <v>1</v>
      </c>
      <c r="BN61" s="39" t="s">
        <v>15187</v>
      </c>
      <c r="BO61">
        <v>1</v>
      </c>
      <c r="BQ61" s="39" t="s">
        <v>15413</v>
      </c>
      <c r="BR61">
        <v>0</v>
      </c>
      <c r="BT61" s="39" t="s">
        <v>15414</v>
      </c>
      <c r="BU61">
        <v>0</v>
      </c>
      <c r="BW61" s="39" t="s">
        <v>13792</v>
      </c>
      <c r="BX61">
        <v>1</v>
      </c>
      <c r="BZ61" s="39" t="s">
        <v>12851</v>
      </c>
      <c r="CA61">
        <v>1</v>
      </c>
      <c r="CC61" s="39" t="s">
        <v>12980</v>
      </c>
      <c r="CD61">
        <v>1</v>
      </c>
      <c r="CF61" s="39" t="s">
        <v>15190</v>
      </c>
      <c r="CG61">
        <v>1</v>
      </c>
      <c r="CI61" s="39" t="s">
        <v>12887</v>
      </c>
      <c r="CJ61">
        <v>1</v>
      </c>
      <c r="CL61" s="39" t="s">
        <v>15415</v>
      </c>
      <c r="CM61">
        <v>0</v>
      </c>
      <c r="CO61" s="39" t="s">
        <v>15416</v>
      </c>
      <c r="CP61">
        <v>0</v>
      </c>
    </row>
    <row r="62" spans="1:94" x14ac:dyDescent="0.3">
      <c r="A62">
        <v>61</v>
      </c>
      <c r="B62" s="1">
        <v>45804.588576388887</v>
      </c>
      <c r="C62" s="1">
        <v>45804.590173611112</v>
      </c>
      <c r="D62" s="39" t="s">
        <v>20</v>
      </c>
      <c r="E62" s="39" t="s">
        <v>21</v>
      </c>
      <c r="F62">
        <v>7</v>
      </c>
      <c r="I62" s="39" t="s">
        <v>15417</v>
      </c>
      <c r="J62">
        <v>0</v>
      </c>
      <c r="L62">
        <v>11</v>
      </c>
      <c r="M62">
        <v>0</v>
      </c>
      <c r="O62">
        <v>18</v>
      </c>
      <c r="P62">
        <v>0</v>
      </c>
      <c r="R62" s="39" t="s">
        <v>15184</v>
      </c>
      <c r="S62">
        <v>0</v>
      </c>
      <c r="U62" s="39" t="s">
        <v>4338</v>
      </c>
      <c r="V62">
        <v>0</v>
      </c>
      <c r="X62" s="39" t="s">
        <v>4338</v>
      </c>
      <c r="Y62">
        <v>0</v>
      </c>
      <c r="AA62" s="39" t="s">
        <v>1952</v>
      </c>
      <c r="AB62">
        <v>0</v>
      </c>
      <c r="AD62" s="39" t="s">
        <v>15184</v>
      </c>
      <c r="AE62">
        <v>0</v>
      </c>
      <c r="AG62" s="39" t="s">
        <v>15418</v>
      </c>
      <c r="AH62">
        <v>0</v>
      </c>
      <c r="AJ62" s="39" t="s">
        <v>15186</v>
      </c>
      <c r="AK62">
        <v>1</v>
      </c>
      <c r="AM62" s="39" t="s">
        <v>15187</v>
      </c>
      <c r="AN62">
        <v>1</v>
      </c>
      <c r="AP62" s="39" t="s">
        <v>15187</v>
      </c>
      <c r="AQ62">
        <v>0</v>
      </c>
      <c r="AS62" s="39" t="s">
        <v>15187</v>
      </c>
      <c r="AT62">
        <v>1</v>
      </c>
      <c r="AV62" s="39" t="s">
        <v>15186</v>
      </c>
      <c r="AW62">
        <v>0</v>
      </c>
      <c r="AY62" s="39" t="s">
        <v>15186</v>
      </c>
      <c r="AZ62">
        <v>0</v>
      </c>
      <c r="BB62" s="39" t="s">
        <v>15186</v>
      </c>
      <c r="BC62">
        <v>0</v>
      </c>
      <c r="BE62" s="39" t="s">
        <v>15187</v>
      </c>
      <c r="BF62">
        <v>1</v>
      </c>
      <c r="BH62" s="39" t="s">
        <v>15186</v>
      </c>
      <c r="BI62">
        <v>1</v>
      </c>
      <c r="BK62" s="39" t="s">
        <v>15187</v>
      </c>
      <c r="BL62">
        <v>1</v>
      </c>
      <c r="BN62" s="39" t="s">
        <v>15186</v>
      </c>
      <c r="BO62">
        <v>0</v>
      </c>
      <c r="BQ62" s="39" t="s">
        <v>15419</v>
      </c>
      <c r="BR62">
        <v>0</v>
      </c>
      <c r="BT62" s="39" t="s">
        <v>15420</v>
      </c>
      <c r="BU62">
        <v>0</v>
      </c>
      <c r="BW62" s="39" t="s">
        <v>12980</v>
      </c>
      <c r="BX62">
        <v>0</v>
      </c>
      <c r="BZ62" s="39" t="s">
        <v>15190</v>
      </c>
      <c r="CA62">
        <v>0</v>
      </c>
      <c r="CC62" s="39" t="s">
        <v>12887</v>
      </c>
      <c r="CD62">
        <v>0</v>
      </c>
      <c r="CF62" s="39" t="s">
        <v>15190</v>
      </c>
      <c r="CG62">
        <v>1</v>
      </c>
      <c r="CI62" s="39" t="s">
        <v>12980</v>
      </c>
      <c r="CJ62">
        <v>0</v>
      </c>
      <c r="CL62" s="39" t="s">
        <v>2647</v>
      </c>
      <c r="CM62">
        <v>0</v>
      </c>
      <c r="CO62" s="39" t="s">
        <v>15421</v>
      </c>
      <c r="CP62">
        <v>0</v>
      </c>
    </row>
    <row r="63" spans="1:94" x14ac:dyDescent="0.3">
      <c r="A63">
        <v>62</v>
      </c>
      <c r="B63" s="1">
        <v>45804.591331018521</v>
      </c>
      <c r="C63" s="1">
        <v>45804.600023148145</v>
      </c>
      <c r="D63" s="39" t="s">
        <v>194</v>
      </c>
      <c r="E63" s="39" t="s">
        <v>195</v>
      </c>
      <c r="F63">
        <v>18</v>
      </c>
      <c r="I63" s="39" t="s">
        <v>15422</v>
      </c>
      <c r="J63">
        <v>0</v>
      </c>
      <c r="L63">
        <v>11</v>
      </c>
      <c r="M63">
        <v>0</v>
      </c>
      <c r="O63">
        <v>28</v>
      </c>
      <c r="P63">
        <v>0</v>
      </c>
      <c r="R63" s="39" t="s">
        <v>4338</v>
      </c>
      <c r="S63">
        <v>1</v>
      </c>
      <c r="U63" s="39" t="s">
        <v>15184</v>
      </c>
      <c r="V63">
        <v>1</v>
      </c>
      <c r="X63" s="39" t="s">
        <v>15183</v>
      </c>
      <c r="Y63">
        <v>1</v>
      </c>
      <c r="AA63" s="39" t="s">
        <v>1952</v>
      </c>
      <c r="AB63">
        <v>0</v>
      </c>
      <c r="AD63" s="39" t="s">
        <v>15182</v>
      </c>
      <c r="AE63">
        <v>0</v>
      </c>
      <c r="AG63" s="39" t="s">
        <v>15423</v>
      </c>
      <c r="AH63">
        <v>0</v>
      </c>
      <c r="AJ63" s="39" t="s">
        <v>15186</v>
      </c>
      <c r="AK63">
        <v>1</v>
      </c>
      <c r="AM63" s="39" t="s">
        <v>15187</v>
      </c>
      <c r="AN63">
        <v>1</v>
      </c>
      <c r="AP63" s="39" t="s">
        <v>15186</v>
      </c>
      <c r="AQ63">
        <v>1</v>
      </c>
      <c r="AS63" s="39" t="s">
        <v>15187</v>
      </c>
      <c r="AT63">
        <v>1</v>
      </c>
      <c r="AV63" s="39" t="s">
        <v>15187</v>
      </c>
      <c r="AW63">
        <v>1</v>
      </c>
      <c r="AY63" s="39" t="s">
        <v>15187</v>
      </c>
      <c r="AZ63">
        <v>1</v>
      </c>
      <c r="BB63" s="39" t="s">
        <v>15187</v>
      </c>
      <c r="BC63">
        <v>1</v>
      </c>
      <c r="BE63" s="39" t="s">
        <v>15187</v>
      </c>
      <c r="BF63">
        <v>1</v>
      </c>
      <c r="BH63" s="39" t="s">
        <v>15186</v>
      </c>
      <c r="BI63">
        <v>1</v>
      </c>
      <c r="BK63" s="39" t="s">
        <v>15187</v>
      </c>
      <c r="BL63">
        <v>1</v>
      </c>
      <c r="BN63" s="39" t="s">
        <v>15187</v>
      </c>
      <c r="BO63">
        <v>1</v>
      </c>
      <c r="BQ63" s="39" t="s">
        <v>15424</v>
      </c>
      <c r="BR63">
        <v>0</v>
      </c>
      <c r="BT63" s="39" t="s">
        <v>15425</v>
      </c>
      <c r="BU63">
        <v>0</v>
      </c>
      <c r="BW63" s="39" t="s">
        <v>13792</v>
      </c>
      <c r="BX63">
        <v>1</v>
      </c>
      <c r="BZ63" s="39" t="s">
        <v>12851</v>
      </c>
      <c r="CA63">
        <v>1</v>
      </c>
      <c r="CC63" s="39" t="s">
        <v>12980</v>
      </c>
      <c r="CD63">
        <v>1</v>
      </c>
      <c r="CF63" s="39" t="s">
        <v>15190</v>
      </c>
      <c r="CG63">
        <v>1</v>
      </c>
      <c r="CI63" s="39" t="s">
        <v>15190</v>
      </c>
      <c r="CJ63">
        <v>0</v>
      </c>
      <c r="CL63" s="39" t="s">
        <v>15426</v>
      </c>
      <c r="CM63">
        <v>0</v>
      </c>
      <c r="CO63" s="39" t="s">
        <v>15427</v>
      </c>
      <c r="CP63">
        <v>0</v>
      </c>
    </row>
    <row r="64" spans="1:94" x14ac:dyDescent="0.3">
      <c r="A64">
        <v>63</v>
      </c>
      <c r="B64" s="1">
        <v>45804.605879629627</v>
      </c>
      <c r="C64" s="1">
        <v>45804.605983796297</v>
      </c>
      <c r="D64" s="39" t="s">
        <v>330</v>
      </c>
      <c r="E64" s="39" t="s">
        <v>331</v>
      </c>
      <c r="F64">
        <v>17</v>
      </c>
      <c r="I64" s="39" t="s">
        <v>6611</v>
      </c>
      <c r="J64">
        <v>0</v>
      </c>
      <c r="L64">
        <v>11</v>
      </c>
      <c r="M64">
        <v>0</v>
      </c>
      <c r="O64">
        <v>7</v>
      </c>
      <c r="P64">
        <v>0</v>
      </c>
      <c r="R64" s="39" t="s">
        <v>4338</v>
      </c>
      <c r="S64">
        <v>1</v>
      </c>
      <c r="U64" s="39" t="s">
        <v>15183</v>
      </c>
      <c r="V64">
        <v>0</v>
      </c>
      <c r="X64" s="39" t="s">
        <v>15183</v>
      </c>
      <c r="Y64">
        <v>1</v>
      </c>
      <c r="AA64" s="39" t="s">
        <v>15182</v>
      </c>
      <c r="AB64">
        <v>1</v>
      </c>
      <c r="AD64" s="39" t="s">
        <v>15182</v>
      </c>
      <c r="AE64">
        <v>0</v>
      </c>
      <c r="AG64" s="39" t="s">
        <v>15193</v>
      </c>
      <c r="AH64">
        <v>1</v>
      </c>
      <c r="AJ64" s="39" t="s">
        <v>15187</v>
      </c>
      <c r="AK64">
        <v>0</v>
      </c>
      <c r="AM64" s="39" t="s">
        <v>15187</v>
      </c>
      <c r="AN64">
        <v>1</v>
      </c>
      <c r="AP64" s="39" t="s">
        <v>15186</v>
      </c>
      <c r="AQ64">
        <v>1</v>
      </c>
      <c r="AS64" s="39" t="s">
        <v>15187</v>
      </c>
      <c r="AT64">
        <v>1</v>
      </c>
      <c r="AV64" s="39" t="s">
        <v>15187</v>
      </c>
      <c r="AW64">
        <v>1</v>
      </c>
      <c r="AY64" s="39" t="s">
        <v>15187</v>
      </c>
      <c r="AZ64">
        <v>1</v>
      </c>
      <c r="BB64" s="39" t="s">
        <v>15186</v>
      </c>
      <c r="BC64">
        <v>0</v>
      </c>
      <c r="BE64" s="39" t="s">
        <v>15187</v>
      </c>
      <c r="BF64">
        <v>1</v>
      </c>
      <c r="BH64" s="39" t="s">
        <v>15186</v>
      </c>
      <c r="BI64">
        <v>1</v>
      </c>
      <c r="BK64" s="39" t="s">
        <v>15187</v>
      </c>
      <c r="BL64">
        <v>1</v>
      </c>
      <c r="BN64" s="39" t="s">
        <v>15187</v>
      </c>
      <c r="BO64">
        <v>1</v>
      </c>
      <c r="BQ64" s="39" t="s">
        <v>15428</v>
      </c>
      <c r="BR64">
        <v>0</v>
      </c>
      <c r="BT64" s="39" t="s">
        <v>15429</v>
      </c>
      <c r="BU64">
        <v>0</v>
      </c>
      <c r="BW64" s="39" t="s">
        <v>13792</v>
      </c>
      <c r="BX64">
        <v>1</v>
      </c>
      <c r="BZ64" s="39" t="s">
        <v>12851</v>
      </c>
      <c r="CA64">
        <v>1</v>
      </c>
      <c r="CC64" s="39" t="s">
        <v>12980</v>
      </c>
      <c r="CD64">
        <v>1</v>
      </c>
      <c r="CF64" s="39" t="s">
        <v>12980</v>
      </c>
      <c r="CG64">
        <v>0</v>
      </c>
      <c r="CI64" s="39" t="s">
        <v>12887</v>
      </c>
      <c r="CJ64">
        <v>1</v>
      </c>
      <c r="CL64" s="39" t="s">
        <v>15430</v>
      </c>
      <c r="CM64">
        <v>0</v>
      </c>
      <c r="CO64" s="39" t="s">
        <v>15431</v>
      </c>
      <c r="CP64">
        <v>0</v>
      </c>
    </row>
    <row r="65" spans="1:94" x14ac:dyDescent="0.3">
      <c r="A65">
        <v>64</v>
      </c>
      <c r="B65" s="1">
        <v>45804.596215277779</v>
      </c>
      <c r="C65" s="1">
        <v>45804.609317129631</v>
      </c>
      <c r="D65" s="39" t="s">
        <v>163</v>
      </c>
      <c r="E65" s="39" t="s">
        <v>164</v>
      </c>
      <c r="F65">
        <v>18</v>
      </c>
      <c r="I65" s="39" t="s">
        <v>164</v>
      </c>
      <c r="J65">
        <v>0</v>
      </c>
      <c r="L65">
        <v>11</v>
      </c>
      <c r="M65">
        <v>0</v>
      </c>
      <c r="O65">
        <v>39</v>
      </c>
      <c r="P65">
        <v>0</v>
      </c>
      <c r="R65" s="39" t="s">
        <v>4338</v>
      </c>
      <c r="S65">
        <v>1</v>
      </c>
      <c r="U65" s="39" t="s">
        <v>15184</v>
      </c>
      <c r="V65">
        <v>1</v>
      </c>
      <c r="X65" s="39" t="s">
        <v>15184</v>
      </c>
      <c r="Y65">
        <v>0</v>
      </c>
      <c r="AA65" s="39" t="s">
        <v>15184</v>
      </c>
      <c r="AB65">
        <v>0</v>
      </c>
      <c r="AD65" s="39" t="s">
        <v>1952</v>
      </c>
      <c r="AE65">
        <v>1</v>
      </c>
      <c r="AG65" s="39" t="s">
        <v>15432</v>
      </c>
      <c r="AH65">
        <v>0</v>
      </c>
      <c r="AJ65" s="39" t="s">
        <v>15186</v>
      </c>
      <c r="AK65">
        <v>1</v>
      </c>
      <c r="AM65" s="39" t="s">
        <v>15187</v>
      </c>
      <c r="AN65">
        <v>1</v>
      </c>
      <c r="AP65" s="39" t="s">
        <v>15186</v>
      </c>
      <c r="AQ65">
        <v>1</v>
      </c>
      <c r="AS65" s="39" t="s">
        <v>15187</v>
      </c>
      <c r="AT65">
        <v>1</v>
      </c>
      <c r="AV65" s="39" t="s">
        <v>15187</v>
      </c>
      <c r="AW65">
        <v>1</v>
      </c>
      <c r="AY65" s="39" t="s">
        <v>15187</v>
      </c>
      <c r="AZ65">
        <v>1</v>
      </c>
      <c r="BB65" s="39" t="s">
        <v>15187</v>
      </c>
      <c r="BC65">
        <v>1</v>
      </c>
      <c r="BE65" s="39" t="s">
        <v>15187</v>
      </c>
      <c r="BF65">
        <v>1</v>
      </c>
      <c r="BH65" s="39" t="s">
        <v>15186</v>
      </c>
      <c r="BI65">
        <v>1</v>
      </c>
      <c r="BK65" s="39" t="s">
        <v>15187</v>
      </c>
      <c r="BL65">
        <v>1</v>
      </c>
      <c r="BN65" s="39" t="s">
        <v>15187</v>
      </c>
      <c r="BO65">
        <v>1</v>
      </c>
      <c r="BQ65" s="39" t="s">
        <v>15433</v>
      </c>
      <c r="BR65">
        <v>0</v>
      </c>
      <c r="BT65" s="39" t="s">
        <v>15434</v>
      </c>
      <c r="BU65">
        <v>0</v>
      </c>
      <c r="BW65" s="39" t="s">
        <v>13792</v>
      </c>
      <c r="BX65">
        <v>1</v>
      </c>
      <c r="BZ65" s="39" t="s">
        <v>12851</v>
      </c>
      <c r="CA65">
        <v>1</v>
      </c>
      <c r="CC65" s="39" t="s">
        <v>12980</v>
      </c>
      <c r="CD65">
        <v>1</v>
      </c>
      <c r="CF65" s="39" t="s">
        <v>12980</v>
      </c>
      <c r="CG65">
        <v>0</v>
      </c>
      <c r="CI65" s="39" t="s">
        <v>12887</v>
      </c>
      <c r="CJ65">
        <v>1</v>
      </c>
      <c r="CL65" s="39" t="s">
        <v>15435</v>
      </c>
      <c r="CM65">
        <v>0</v>
      </c>
      <c r="CO65" s="39" t="s">
        <v>15436</v>
      </c>
      <c r="CP65">
        <v>0</v>
      </c>
    </row>
    <row r="66" spans="1:94" x14ac:dyDescent="0.3">
      <c r="A66">
        <v>65</v>
      </c>
      <c r="B66" s="1">
        <v>45804.638020833336</v>
      </c>
      <c r="C66" s="1">
        <v>45804.647175925929</v>
      </c>
      <c r="D66" s="39" t="s">
        <v>365</v>
      </c>
      <c r="E66" s="39" t="s">
        <v>366</v>
      </c>
      <c r="F66">
        <v>15</v>
      </c>
      <c r="I66" s="39" t="s">
        <v>366</v>
      </c>
      <c r="J66">
        <v>0</v>
      </c>
      <c r="L66">
        <v>11</v>
      </c>
      <c r="M66">
        <v>0</v>
      </c>
      <c r="O66">
        <v>9</v>
      </c>
      <c r="P66">
        <v>0</v>
      </c>
      <c r="R66" s="39" t="s">
        <v>1952</v>
      </c>
      <c r="S66">
        <v>0</v>
      </c>
      <c r="U66" s="39" t="s">
        <v>15184</v>
      </c>
      <c r="V66">
        <v>1</v>
      </c>
      <c r="X66" s="39" t="s">
        <v>15183</v>
      </c>
      <c r="Y66">
        <v>1</v>
      </c>
      <c r="AA66" s="39" t="s">
        <v>15183</v>
      </c>
      <c r="AB66">
        <v>0</v>
      </c>
      <c r="AD66" s="39" t="s">
        <v>15182</v>
      </c>
      <c r="AE66">
        <v>0</v>
      </c>
      <c r="AG66" s="39" t="s">
        <v>15193</v>
      </c>
      <c r="AH66">
        <v>1</v>
      </c>
      <c r="AJ66" s="39" t="s">
        <v>15187</v>
      </c>
      <c r="AK66">
        <v>0</v>
      </c>
      <c r="AM66" s="39" t="s">
        <v>15187</v>
      </c>
      <c r="AN66">
        <v>1</v>
      </c>
      <c r="AP66" s="39" t="s">
        <v>15186</v>
      </c>
      <c r="AQ66">
        <v>1</v>
      </c>
      <c r="AS66" s="39" t="s">
        <v>15187</v>
      </c>
      <c r="AT66">
        <v>1</v>
      </c>
      <c r="AV66" s="39" t="s">
        <v>15186</v>
      </c>
      <c r="AW66">
        <v>0</v>
      </c>
      <c r="AY66" s="39" t="s">
        <v>15187</v>
      </c>
      <c r="AZ66">
        <v>1</v>
      </c>
      <c r="BB66" s="39" t="s">
        <v>15187</v>
      </c>
      <c r="BC66">
        <v>1</v>
      </c>
      <c r="BE66" s="39" t="s">
        <v>15187</v>
      </c>
      <c r="BF66">
        <v>1</v>
      </c>
      <c r="BH66" s="39" t="s">
        <v>15186</v>
      </c>
      <c r="BI66">
        <v>1</v>
      </c>
      <c r="BK66" s="39" t="s">
        <v>15187</v>
      </c>
      <c r="BL66">
        <v>1</v>
      </c>
      <c r="BN66" s="39" t="s">
        <v>15187</v>
      </c>
      <c r="BO66">
        <v>1</v>
      </c>
      <c r="BQ66" s="39" t="s">
        <v>15437</v>
      </c>
      <c r="BR66">
        <v>0</v>
      </c>
      <c r="BT66" s="39" t="s">
        <v>15438</v>
      </c>
      <c r="BU66">
        <v>0</v>
      </c>
      <c r="BW66" s="39" t="s">
        <v>12980</v>
      </c>
      <c r="BX66">
        <v>0</v>
      </c>
      <c r="BZ66" s="39" t="s">
        <v>12851</v>
      </c>
      <c r="CA66">
        <v>1</v>
      </c>
      <c r="CC66" s="39" t="s">
        <v>13792</v>
      </c>
      <c r="CD66">
        <v>0</v>
      </c>
      <c r="CF66" s="39" t="s">
        <v>15190</v>
      </c>
      <c r="CG66">
        <v>1</v>
      </c>
      <c r="CI66" s="39" t="s">
        <v>12887</v>
      </c>
      <c r="CJ66">
        <v>1</v>
      </c>
      <c r="CL66" s="39" t="s">
        <v>15439</v>
      </c>
      <c r="CM66">
        <v>0</v>
      </c>
      <c r="CO66" s="39" t="s">
        <v>15440</v>
      </c>
      <c r="CP66">
        <v>0</v>
      </c>
    </row>
    <row r="67" spans="1:94" x14ac:dyDescent="0.3">
      <c r="A67">
        <v>66</v>
      </c>
      <c r="B67" s="1">
        <v>45804.753148148149</v>
      </c>
      <c r="C67" s="1">
        <v>45804.768171296295</v>
      </c>
      <c r="D67" s="39" t="s">
        <v>479</v>
      </c>
      <c r="E67" s="39" t="s">
        <v>480</v>
      </c>
      <c r="F67">
        <v>21</v>
      </c>
      <c r="I67" s="39" t="s">
        <v>480</v>
      </c>
      <c r="J67">
        <v>0</v>
      </c>
      <c r="L67">
        <v>1</v>
      </c>
      <c r="M67">
        <v>0</v>
      </c>
      <c r="O67">
        <v>15</v>
      </c>
      <c r="P67">
        <v>0</v>
      </c>
      <c r="R67" s="39" t="s">
        <v>4338</v>
      </c>
      <c r="S67">
        <v>1</v>
      </c>
      <c r="U67" s="39" t="s">
        <v>15184</v>
      </c>
      <c r="V67">
        <v>1</v>
      </c>
      <c r="X67" s="39" t="s">
        <v>15183</v>
      </c>
      <c r="Y67">
        <v>1</v>
      </c>
      <c r="AA67" s="39" t="s">
        <v>15182</v>
      </c>
      <c r="AB67">
        <v>1</v>
      </c>
      <c r="AD67" s="39" t="s">
        <v>1952</v>
      </c>
      <c r="AE67">
        <v>1</v>
      </c>
      <c r="AG67" s="39" t="s">
        <v>15193</v>
      </c>
      <c r="AH67">
        <v>1</v>
      </c>
      <c r="AJ67" s="39" t="s">
        <v>15186</v>
      </c>
      <c r="AK67">
        <v>1</v>
      </c>
      <c r="AM67" s="39" t="s">
        <v>15187</v>
      </c>
      <c r="AN67">
        <v>1</v>
      </c>
      <c r="AP67" s="39" t="s">
        <v>15186</v>
      </c>
      <c r="AQ67">
        <v>1</v>
      </c>
      <c r="AS67" s="39" t="s">
        <v>15187</v>
      </c>
      <c r="AT67">
        <v>1</v>
      </c>
      <c r="AV67" s="39" t="s">
        <v>15187</v>
      </c>
      <c r="AW67">
        <v>1</v>
      </c>
      <c r="AY67" s="39" t="s">
        <v>15187</v>
      </c>
      <c r="AZ67">
        <v>1</v>
      </c>
      <c r="BB67" s="39" t="s">
        <v>15187</v>
      </c>
      <c r="BC67">
        <v>1</v>
      </c>
      <c r="BE67" s="39" t="s">
        <v>15187</v>
      </c>
      <c r="BF67">
        <v>1</v>
      </c>
      <c r="BH67" s="39" t="s">
        <v>15186</v>
      </c>
      <c r="BI67">
        <v>1</v>
      </c>
      <c r="BK67" s="39" t="s">
        <v>15186</v>
      </c>
      <c r="BL67">
        <v>0</v>
      </c>
      <c r="BN67" s="39" t="s">
        <v>15187</v>
      </c>
      <c r="BO67">
        <v>1</v>
      </c>
      <c r="BQ67" s="39" t="s">
        <v>15441</v>
      </c>
      <c r="BR67">
        <v>0</v>
      </c>
      <c r="BT67" s="39" t="s">
        <v>15442</v>
      </c>
      <c r="BU67">
        <v>0</v>
      </c>
      <c r="BW67" s="39" t="s">
        <v>13792</v>
      </c>
      <c r="BX67">
        <v>1</v>
      </c>
      <c r="BZ67" s="39" t="s">
        <v>12851</v>
      </c>
      <c r="CA67">
        <v>1</v>
      </c>
      <c r="CC67" s="39" t="s">
        <v>12980</v>
      </c>
      <c r="CD67">
        <v>1</v>
      </c>
      <c r="CF67" s="39" t="s">
        <v>15190</v>
      </c>
      <c r="CG67">
        <v>1</v>
      </c>
      <c r="CI67" s="39" t="s">
        <v>12887</v>
      </c>
      <c r="CJ67">
        <v>1</v>
      </c>
      <c r="CL67" s="39" t="s">
        <v>15443</v>
      </c>
      <c r="CM67">
        <v>0</v>
      </c>
      <c r="CO67" s="39" t="s">
        <v>15444</v>
      </c>
      <c r="CP67">
        <v>0</v>
      </c>
    </row>
    <row r="68" spans="1:94" x14ac:dyDescent="0.3">
      <c r="A68">
        <v>67</v>
      </c>
      <c r="B68" s="1">
        <v>45804.80369212963</v>
      </c>
      <c r="C68" s="1">
        <v>45804.804074074076</v>
      </c>
      <c r="D68" s="39" t="s">
        <v>468</v>
      </c>
      <c r="E68" s="39" t="s">
        <v>469</v>
      </c>
      <c r="F68">
        <v>16</v>
      </c>
      <c r="I68" s="39" t="s">
        <v>470</v>
      </c>
      <c r="J68">
        <v>0</v>
      </c>
      <c r="L68">
        <v>1</v>
      </c>
      <c r="M68">
        <v>0</v>
      </c>
      <c r="O68">
        <v>10</v>
      </c>
      <c r="P68">
        <v>0</v>
      </c>
      <c r="R68" s="39" t="s">
        <v>4338</v>
      </c>
      <c r="S68">
        <v>1</v>
      </c>
      <c r="U68" s="39" t="s">
        <v>15182</v>
      </c>
      <c r="V68">
        <v>0</v>
      </c>
      <c r="X68" s="39" t="s">
        <v>15183</v>
      </c>
      <c r="Y68">
        <v>1</v>
      </c>
      <c r="AA68" s="39" t="s">
        <v>15184</v>
      </c>
      <c r="AB68">
        <v>0</v>
      </c>
      <c r="AD68" s="39" t="s">
        <v>1952</v>
      </c>
      <c r="AE68">
        <v>1</v>
      </c>
      <c r="AG68" s="39" t="s">
        <v>15221</v>
      </c>
      <c r="AH68">
        <v>0</v>
      </c>
      <c r="AJ68" s="39" t="s">
        <v>15186</v>
      </c>
      <c r="AK68">
        <v>1</v>
      </c>
      <c r="AM68" s="39" t="s">
        <v>15187</v>
      </c>
      <c r="AN68">
        <v>1</v>
      </c>
      <c r="AP68" s="39" t="s">
        <v>15186</v>
      </c>
      <c r="AQ68">
        <v>1</v>
      </c>
      <c r="AS68" s="39" t="s">
        <v>15187</v>
      </c>
      <c r="AT68">
        <v>1</v>
      </c>
      <c r="AV68" s="39" t="s">
        <v>15187</v>
      </c>
      <c r="AW68">
        <v>1</v>
      </c>
      <c r="AY68" s="39" t="s">
        <v>15187</v>
      </c>
      <c r="AZ68">
        <v>1</v>
      </c>
      <c r="BB68" s="39" t="s">
        <v>15187</v>
      </c>
      <c r="BC68">
        <v>1</v>
      </c>
      <c r="BE68" s="39" t="s">
        <v>15186</v>
      </c>
      <c r="BF68">
        <v>0</v>
      </c>
      <c r="BH68" s="39" t="s">
        <v>15186</v>
      </c>
      <c r="BI68">
        <v>1</v>
      </c>
      <c r="BK68" s="39" t="s">
        <v>15187</v>
      </c>
      <c r="BL68">
        <v>1</v>
      </c>
      <c r="BN68" s="39" t="s">
        <v>15186</v>
      </c>
      <c r="BO68">
        <v>0</v>
      </c>
      <c r="BQ68" s="39" t="s">
        <v>15445</v>
      </c>
      <c r="BR68">
        <v>0</v>
      </c>
      <c r="BT68" s="39" t="s">
        <v>15446</v>
      </c>
      <c r="BU68">
        <v>0</v>
      </c>
      <c r="BW68" s="39" t="s">
        <v>13792</v>
      </c>
      <c r="BX68">
        <v>1</v>
      </c>
      <c r="BZ68" s="39" t="s">
        <v>12851</v>
      </c>
      <c r="CA68">
        <v>1</v>
      </c>
      <c r="CC68" s="39" t="s">
        <v>12980</v>
      </c>
      <c r="CD68">
        <v>1</v>
      </c>
      <c r="CF68" s="39" t="s">
        <v>12887</v>
      </c>
      <c r="CG68">
        <v>0</v>
      </c>
      <c r="CI68" s="39" t="s">
        <v>12887</v>
      </c>
      <c r="CJ68">
        <v>1</v>
      </c>
      <c r="CL68" s="39" t="s">
        <v>15447</v>
      </c>
      <c r="CM68">
        <v>0</v>
      </c>
      <c r="CO68" s="39" t="s">
        <v>15448</v>
      </c>
      <c r="CP68">
        <v>0</v>
      </c>
    </row>
    <row r="69" spans="1:94" x14ac:dyDescent="0.3">
      <c r="A69">
        <v>68</v>
      </c>
      <c r="B69" s="1">
        <v>45804.78334490741</v>
      </c>
      <c r="C69" s="1">
        <v>45804.818032407406</v>
      </c>
      <c r="D69" s="39" t="s">
        <v>761</v>
      </c>
      <c r="E69" s="39" t="s">
        <v>762</v>
      </c>
      <c r="F69">
        <v>16</v>
      </c>
      <c r="I69" s="39" t="s">
        <v>762</v>
      </c>
      <c r="J69">
        <v>0</v>
      </c>
      <c r="L69">
        <v>1</v>
      </c>
      <c r="M69">
        <v>0</v>
      </c>
      <c r="O69">
        <v>21</v>
      </c>
      <c r="P69">
        <v>0</v>
      </c>
      <c r="R69" s="39" t="s">
        <v>4338</v>
      </c>
      <c r="S69">
        <v>1</v>
      </c>
      <c r="U69" s="39" t="s">
        <v>15182</v>
      </c>
      <c r="V69">
        <v>0</v>
      </c>
      <c r="X69" s="39" t="s">
        <v>15183</v>
      </c>
      <c r="Y69">
        <v>1</v>
      </c>
      <c r="AA69" s="39" t="s">
        <v>15184</v>
      </c>
      <c r="AB69">
        <v>0</v>
      </c>
      <c r="AD69" s="39" t="s">
        <v>1952</v>
      </c>
      <c r="AE69">
        <v>1</v>
      </c>
      <c r="AG69" s="39" t="s">
        <v>15449</v>
      </c>
      <c r="AH69">
        <v>0</v>
      </c>
      <c r="AJ69" s="39" t="s">
        <v>15186</v>
      </c>
      <c r="AK69">
        <v>1</v>
      </c>
      <c r="AM69" s="39" t="s">
        <v>15187</v>
      </c>
      <c r="AN69">
        <v>1</v>
      </c>
      <c r="AP69" s="39" t="s">
        <v>15186</v>
      </c>
      <c r="AQ69">
        <v>1</v>
      </c>
      <c r="AS69" s="39" t="s">
        <v>15187</v>
      </c>
      <c r="AT69">
        <v>1</v>
      </c>
      <c r="AV69" s="39" t="s">
        <v>15187</v>
      </c>
      <c r="AW69">
        <v>1</v>
      </c>
      <c r="AY69" s="39" t="s">
        <v>15187</v>
      </c>
      <c r="AZ69">
        <v>1</v>
      </c>
      <c r="BB69" s="39" t="s">
        <v>15187</v>
      </c>
      <c r="BC69">
        <v>1</v>
      </c>
      <c r="BE69" s="39" t="s">
        <v>15186</v>
      </c>
      <c r="BF69">
        <v>0</v>
      </c>
      <c r="BH69" s="39" t="s">
        <v>15186</v>
      </c>
      <c r="BI69">
        <v>1</v>
      </c>
      <c r="BK69" s="39" t="s">
        <v>15187</v>
      </c>
      <c r="BL69">
        <v>1</v>
      </c>
      <c r="BN69" s="39" t="s">
        <v>15186</v>
      </c>
      <c r="BO69">
        <v>0</v>
      </c>
      <c r="BQ69" s="39" t="s">
        <v>15445</v>
      </c>
      <c r="BR69">
        <v>0</v>
      </c>
      <c r="BT69" s="39" t="s">
        <v>15450</v>
      </c>
      <c r="BU69">
        <v>0</v>
      </c>
      <c r="BW69" s="39" t="s">
        <v>13792</v>
      </c>
      <c r="BX69">
        <v>1</v>
      </c>
      <c r="BZ69" s="39" t="s">
        <v>12851</v>
      </c>
      <c r="CA69">
        <v>1</v>
      </c>
      <c r="CC69" s="39" t="s">
        <v>12980</v>
      </c>
      <c r="CD69">
        <v>1</v>
      </c>
      <c r="CF69" s="39" t="s">
        <v>12887</v>
      </c>
      <c r="CG69">
        <v>0</v>
      </c>
      <c r="CI69" s="39" t="s">
        <v>12887</v>
      </c>
      <c r="CJ69">
        <v>1</v>
      </c>
      <c r="CL69" s="39" t="s">
        <v>15447</v>
      </c>
      <c r="CM69">
        <v>0</v>
      </c>
      <c r="CO69" s="39" t="s">
        <v>15451</v>
      </c>
      <c r="CP69">
        <v>0</v>
      </c>
    </row>
    <row r="70" spans="1:94" x14ac:dyDescent="0.3">
      <c r="A70">
        <v>69</v>
      </c>
      <c r="B70" s="1">
        <v>45804.870115740741</v>
      </c>
      <c r="C70" s="1">
        <v>45804.883750000001</v>
      </c>
      <c r="D70" s="39" t="s">
        <v>558</v>
      </c>
      <c r="E70" s="39" t="s">
        <v>559</v>
      </c>
      <c r="F70">
        <v>17</v>
      </c>
      <c r="I70" s="39" t="s">
        <v>559</v>
      </c>
      <c r="J70">
        <v>0</v>
      </c>
      <c r="L70">
        <v>1</v>
      </c>
      <c r="M70">
        <v>0</v>
      </c>
      <c r="O70">
        <v>8</v>
      </c>
      <c r="P70">
        <v>0</v>
      </c>
      <c r="R70" s="39" t="s">
        <v>4338</v>
      </c>
      <c r="S70">
        <v>1</v>
      </c>
      <c r="U70" s="39" t="s">
        <v>15184</v>
      </c>
      <c r="V70">
        <v>1</v>
      </c>
      <c r="X70" s="39" t="s">
        <v>15183</v>
      </c>
      <c r="Y70">
        <v>1</v>
      </c>
      <c r="AA70" s="39" t="s">
        <v>15182</v>
      </c>
      <c r="AB70">
        <v>1</v>
      </c>
      <c r="AD70" s="39" t="s">
        <v>1952</v>
      </c>
      <c r="AE70">
        <v>1</v>
      </c>
      <c r="AG70" s="39" t="s">
        <v>15452</v>
      </c>
      <c r="AH70">
        <v>0</v>
      </c>
      <c r="AJ70" s="39" t="s">
        <v>15186</v>
      </c>
      <c r="AK70">
        <v>1</v>
      </c>
      <c r="AM70" s="39" t="s">
        <v>15187</v>
      </c>
      <c r="AN70">
        <v>1</v>
      </c>
      <c r="AP70" s="39" t="s">
        <v>15186</v>
      </c>
      <c r="AQ70">
        <v>1</v>
      </c>
      <c r="AS70" s="39" t="s">
        <v>15187</v>
      </c>
      <c r="AT70">
        <v>1</v>
      </c>
      <c r="AV70" s="39" t="s">
        <v>15187</v>
      </c>
      <c r="AW70">
        <v>1</v>
      </c>
      <c r="AY70" s="39" t="s">
        <v>15187</v>
      </c>
      <c r="AZ70">
        <v>1</v>
      </c>
      <c r="BB70" s="39" t="s">
        <v>15187</v>
      </c>
      <c r="BC70">
        <v>1</v>
      </c>
      <c r="BE70" s="39" t="s">
        <v>15187</v>
      </c>
      <c r="BF70">
        <v>1</v>
      </c>
      <c r="BH70" s="39" t="s">
        <v>15186</v>
      </c>
      <c r="BI70">
        <v>1</v>
      </c>
      <c r="BK70" s="39" t="s">
        <v>15187</v>
      </c>
      <c r="BL70">
        <v>1</v>
      </c>
      <c r="BN70" s="39" t="s">
        <v>15187</v>
      </c>
      <c r="BO70">
        <v>1</v>
      </c>
      <c r="BQ70" s="39" t="s">
        <v>15453</v>
      </c>
      <c r="BR70">
        <v>0</v>
      </c>
      <c r="BT70" s="39" t="s">
        <v>15454</v>
      </c>
      <c r="BU70">
        <v>0</v>
      </c>
      <c r="BW70" s="39" t="s">
        <v>12980</v>
      </c>
      <c r="BX70">
        <v>0</v>
      </c>
      <c r="BZ70" s="39" t="s">
        <v>12851</v>
      </c>
      <c r="CA70">
        <v>1</v>
      </c>
      <c r="CC70" s="39" t="s">
        <v>12887</v>
      </c>
      <c r="CD70">
        <v>0</v>
      </c>
      <c r="CF70" s="39" t="s">
        <v>13792</v>
      </c>
      <c r="CG70">
        <v>0</v>
      </c>
      <c r="CI70" s="39" t="s">
        <v>15190</v>
      </c>
      <c r="CJ70">
        <v>0</v>
      </c>
      <c r="CL70" s="39" t="s">
        <v>15455</v>
      </c>
      <c r="CM70">
        <v>0</v>
      </c>
      <c r="CO70" s="39" t="s">
        <v>15456</v>
      </c>
      <c r="CP70">
        <v>0</v>
      </c>
    </row>
    <row r="71" spans="1:94" x14ac:dyDescent="0.3">
      <c r="A71">
        <v>70</v>
      </c>
      <c r="B71" s="1">
        <v>45804.881921296299</v>
      </c>
      <c r="C71" s="1">
        <v>45804.892094907409</v>
      </c>
      <c r="D71" s="39" t="s">
        <v>809</v>
      </c>
      <c r="E71" s="39" t="s">
        <v>810</v>
      </c>
      <c r="F71">
        <v>20</v>
      </c>
      <c r="I71" s="39" t="s">
        <v>811</v>
      </c>
      <c r="J71">
        <v>0</v>
      </c>
      <c r="L71">
        <v>1</v>
      </c>
      <c r="M71">
        <v>0</v>
      </c>
      <c r="O71">
        <v>30</v>
      </c>
      <c r="P71">
        <v>0</v>
      </c>
      <c r="R71" s="39" t="s">
        <v>4338</v>
      </c>
      <c r="S71">
        <v>1</v>
      </c>
      <c r="U71" s="39" t="s">
        <v>15184</v>
      </c>
      <c r="V71">
        <v>1</v>
      </c>
      <c r="X71" s="39" t="s">
        <v>15183</v>
      </c>
      <c r="Y71">
        <v>1</v>
      </c>
      <c r="AA71" s="39" t="s">
        <v>15182</v>
      </c>
      <c r="AB71">
        <v>1</v>
      </c>
      <c r="AD71" s="39" t="s">
        <v>1952</v>
      </c>
      <c r="AE71">
        <v>1</v>
      </c>
      <c r="AG71" s="39" t="s">
        <v>15423</v>
      </c>
      <c r="AH71">
        <v>0</v>
      </c>
      <c r="AJ71" s="39" t="s">
        <v>15186</v>
      </c>
      <c r="AK71">
        <v>1</v>
      </c>
      <c r="AM71" s="39" t="s">
        <v>15187</v>
      </c>
      <c r="AN71">
        <v>1</v>
      </c>
      <c r="AP71" s="39" t="s">
        <v>15186</v>
      </c>
      <c r="AQ71">
        <v>1</v>
      </c>
      <c r="AS71" s="39" t="s">
        <v>15187</v>
      </c>
      <c r="AT71">
        <v>1</v>
      </c>
      <c r="AV71" s="39" t="s">
        <v>15187</v>
      </c>
      <c r="AW71">
        <v>1</v>
      </c>
      <c r="AY71" s="39" t="s">
        <v>15187</v>
      </c>
      <c r="AZ71">
        <v>1</v>
      </c>
      <c r="BB71" s="39" t="s">
        <v>15187</v>
      </c>
      <c r="BC71">
        <v>1</v>
      </c>
      <c r="BE71" s="39" t="s">
        <v>15187</v>
      </c>
      <c r="BF71">
        <v>1</v>
      </c>
      <c r="BH71" s="39" t="s">
        <v>15186</v>
      </c>
      <c r="BI71">
        <v>1</v>
      </c>
      <c r="BK71" s="39" t="s">
        <v>15186</v>
      </c>
      <c r="BL71">
        <v>0</v>
      </c>
      <c r="BN71" s="39" t="s">
        <v>15187</v>
      </c>
      <c r="BO71">
        <v>1</v>
      </c>
      <c r="BQ71" s="39" t="s">
        <v>15457</v>
      </c>
      <c r="BR71">
        <v>0</v>
      </c>
      <c r="BT71" s="39" t="s">
        <v>15458</v>
      </c>
      <c r="BU71">
        <v>0</v>
      </c>
      <c r="BW71" s="39" t="s">
        <v>13792</v>
      </c>
      <c r="BX71">
        <v>1</v>
      </c>
      <c r="BZ71" s="39" t="s">
        <v>12851</v>
      </c>
      <c r="CA71">
        <v>1</v>
      </c>
      <c r="CC71" s="39" t="s">
        <v>12980</v>
      </c>
      <c r="CD71">
        <v>1</v>
      </c>
      <c r="CF71" s="39" t="s">
        <v>15190</v>
      </c>
      <c r="CG71">
        <v>1</v>
      </c>
      <c r="CI71" s="39" t="s">
        <v>12887</v>
      </c>
      <c r="CJ71">
        <v>1</v>
      </c>
      <c r="CL71" s="39" t="s">
        <v>15459</v>
      </c>
      <c r="CM71">
        <v>0</v>
      </c>
      <c r="CO71" s="39" t="s">
        <v>15460</v>
      </c>
      <c r="CP71">
        <v>0</v>
      </c>
    </row>
    <row r="72" spans="1:94" x14ac:dyDescent="0.3">
      <c r="A72">
        <v>71</v>
      </c>
      <c r="B72" s="1">
        <v>45804.9059837963</v>
      </c>
      <c r="C72" s="1">
        <v>45804.923101851855</v>
      </c>
      <c r="D72" s="39" t="s">
        <v>511</v>
      </c>
      <c r="E72" s="39" t="s">
        <v>512</v>
      </c>
      <c r="F72">
        <v>22</v>
      </c>
      <c r="I72" s="39" t="s">
        <v>512</v>
      </c>
      <c r="J72">
        <v>0</v>
      </c>
      <c r="L72">
        <v>1</v>
      </c>
      <c r="M72">
        <v>0</v>
      </c>
      <c r="O72">
        <v>16</v>
      </c>
      <c r="P72">
        <v>0</v>
      </c>
      <c r="R72" s="39" t="s">
        <v>4338</v>
      </c>
      <c r="S72">
        <v>1</v>
      </c>
      <c r="U72" s="39" t="s">
        <v>15184</v>
      </c>
      <c r="V72">
        <v>1</v>
      </c>
      <c r="X72" s="39" t="s">
        <v>15183</v>
      </c>
      <c r="Y72">
        <v>1</v>
      </c>
      <c r="AA72" s="39" t="s">
        <v>15182</v>
      </c>
      <c r="AB72">
        <v>1</v>
      </c>
      <c r="AD72" s="39" t="s">
        <v>1952</v>
      </c>
      <c r="AE72">
        <v>1</v>
      </c>
      <c r="AG72" s="39" t="s">
        <v>15193</v>
      </c>
      <c r="AH72">
        <v>1</v>
      </c>
      <c r="AJ72" s="39" t="s">
        <v>15186</v>
      </c>
      <c r="AK72">
        <v>1</v>
      </c>
      <c r="AM72" s="39" t="s">
        <v>15187</v>
      </c>
      <c r="AN72">
        <v>1</v>
      </c>
      <c r="AP72" s="39" t="s">
        <v>15186</v>
      </c>
      <c r="AQ72">
        <v>1</v>
      </c>
      <c r="AS72" s="39" t="s">
        <v>15187</v>
      </c>
      <c r="AT72">
        <v>1</v>
      </c>
      <c r="AV72" s="39" t="s">
        <v>15187</v>
      </c>
      <c r="AW72">
        <v>1</v>
      </c>
      <c r="AY72" s="39" t="s">
        <v>15187</v>
      </c>
      <c r="AZ72">
        <v>1</v>
      </c>
      <c r="BB72" s="39" t="s">
        <v>15187</v>
      </c>
      <c r="BC72">
        <v>1</v>
      </c>
      <c r="BE72" s="39" t="s">
        <v>15187</v>
      </c>
      <c r="BF72">
        <v>1</v>
      </c>
      <c r="BH72" s="39" t="s">
        <v>15186</v>
      </c>
      <c r="BI72">
        <v>1</v>
      </c>
      <c r="BK72" s="39" t="s">
        <v>15187</v>
      </c>
      <c r="BL72">
        <v>1</v>
      </c>
      <c r="BN72" s="39" t="s">
        <v>15187</v>
      </c>
      <c r="BO72">
        <v>1</v>
      </c>
      <c r="BQ72" s="39" t="s">
        <v>15461</v>
      </c>
      <c r="BR72">
        <v>0</v>
      </c>
      <c r="BT72" s="39" t="s">
        <v>15462</v>
      </c>
      <c r="BU72">
        <v>0</v>
      </c>
      <c r="BW72" s="39" t="s">
        <v>13792</v>
      </c>
      <c r="BX72">
        <v>1</v>
      </c>
      <c r="BZ72" s="39" t="s">
        <v>12851</v>
      </c>
      <c r="CA72">
        <v>1</v>
      </c>
      <c r="CC72" s="39" t="s">
        <v>12980</v>
      </c>
      <c r="CD72">
        <v>1</v>
      </c>
      <c r="CF72" s="39" t="s">
        <v>15190</v>
      </c>
      <c r="CG72">
        <v>1</v>
      </c>
      <c r="CI72" s="39" t="s">
        <v>12887</v>
      </c>
      <c r="CJ72">
        <v>1</v>
      </c>
      <c r="CL72" s="39" t="s">
        <v>15463</v>
      </c>
      <c r="CM72">
        <v>0</v>
      </c>
      <c r="CO72" s="39" t="s">
        <v>15464</v>
      </c>
      <c r="CP72">
        <v>0</v>
      </c>
    </row>
    <row r="73" spans="1:94" x14ac:dyDescent="0.3">
      <c r="A73">
        <v>72</v>
      </c>
      <c r="B73" s="1">
        <v>45804.944664351853</v>
      </c>
      <c r="C73" s="1">
        <v>45804.948819444442</v>
      </c>
      <c r="D73" s="39" t="s">
        <v>682</v>
      </c>
      <c r="E73" s="39" t="s">
        <v>683</v>
      </c>
      <c r="F73">
        <v>19</v>
      </c>
      <c r="I73" s="39" t="s">
        <v>683</v>
      </c>
      <c r="J73">
        <v>0</v>
      </c>
      <c r="L73">
        <v>1</v>
      </c>
      <c r="M73">
        <v>0</v>
      </c>
      <c r="O73">
        <v>25</v>
      </c>
      <c r="P73">
        <v>0</v>
      </c>
      <c r="R73" s="39" t="s">
        <v>4338</v>
      </c>
      <c r="S73">
        <v>1</v>
      </c>
      <c r="U73" s="39" t="s">
        <v>15184</v>
      </c>
      <c r="V73">
        <v>1</v>
      </c>
      <c r="X73" s="39" t="s">
        <v>15183</v>
      </c>
      <c r="Y73">
        <v>1</v>
      </c>
      <c r="AA73" s="39" t="s">
        <v>15182</v>
      </c>
      <c r="AB73">
        <v>1</v>
      </c>
      <c r="AD73" s="39" t="s">
        <v>1952</v>
      </c>
      <c r="AE73">
        <v>1</v>
      </c>
      <c r="AG73" s="39" t="s">
        <v>15193</v>
      </c>
      <c r="AH73">
        <v>1</v>
      </c>
      <c r="AJ73" s="39" t="s">
        <v>15186</v>
      </c>
      <c r="AK73">
        <v>1</v>
      </c>
      <c r="AM73" s="39" t="s">
        <v>15187</v>
      </c>
      <c r="AN73">
        <v>1</v>
      </c>
      <c r="AP73" s="39" t="s">
        <v>15186</v>
      </c>
      <c r="AQ73">
        <v>1</v>
      </c>
      <c r="AS73" s="39" t="s">
        <v>15187</v>
      </c>
      <c r="AT73">
        <v>1</v>
      </c>
      <c r="AV73" s="39" t="s">
        <v>15187</v>
      </c>
      <c r="AW73">
        <v>1</v>
      </c>
      <c r="AY73" s="39" t="s">
        <v>15187</v>
      </c>
      <c r="AZ73">
        <v>1</v>
      </c>
      <c r="BB73" s="39" t="s">
        <v>15187</v>
      </c>
      <c r="BC73">
        <v>1</v>
      </c>
      <c r="BE73" s="39" t="s">
        <v>15186</v>
      </c>
      <c r="BF73">
        <v>0</v>
      </c>
      <c r="BH73" s="39" t="s">
        <v>15187</v>
      </c>
      <c r="BI73">
        <v>0</v>
      </c>
      <c r="BK73" s="39" t="s">
        <v>15187</v>
      </c>
      <c r="BL73">
        <v>1</v>
      </c>
      <c r="BN73" s="39" t="s">
        <v>15187</v>
      </c>
      <c r="BO73">
        <v>1</v>
      </c>
      <c r="BQ73" s="39" t="s">
        <v>15465</v>
      </c>
      <c r="BR73">
        <v>0</v>
      </c>
      <c r="BT73" s="39" t="s">
        <v>15466</v>
      </c>
      <c r="BU73">
        <v>0</v>
      </c>
      <c r="BW73" s="39" t="s">
        <v>13792</v>
      </c>
      <c r="BX73">
        <v>1</v>
      </c>
      <c r="BZ73" s="39" t="s">
        <v>12851</v>
      </c>
      <c r="CA73">
        <v>1</v>
      </c>
      <c r="CC73" s="39" t="s">
        <v>12980</v>
      </c>
      <c r="CD73">
        <v>1</v>
      </c>
      <c r="CF73" s="39" t="s">
        <v>12980</v>
      </c>
      <c r="CG73">
        <v>0</v>
      </c>
      <c r="CI73" s="39" t="s">
        <v>12887</v>
      </c>
      <c r="CJ73">
        <v>1</v>
      </c>
      <c r="CL73" s="39" t="s">
        <v>15467</v>
      </c>
      <c r="CM73">
        <v>0</v>
      </c>
      <c r="CO73" s="39" t="s">
        <v>15468</v>
      </c>
      <c r="CP73">
        <v>0</v>
      </c>
    </row>
    <row r="74" spans="1:94" x14ac:dyDescent="0.3">
      <c r="A74">
        <v>73</v>
      </c>
      <c r="B74" s="1">
        <v>45805.355995370373</v>
      </c>
      <c r="C74" s="1">
        <v>45805.363993055558</v>
      </c>
      <c r="D74" s="39" t="s">
        <v>799</v>
      </c>
      <c r="E74" s="39" t="s">
        <v>800</v>
      </c>
      <c r="F74">
        <v>20</v>
      </c>
      <c r="I74" s="39" t="s">
        <v>800</v>
      </c>
      <c r="J74">
        <v>0</v>
      </c>
      <c r="L74">
        <v>1</v>
      </c>
      <c r="M74">
        <v>0</v>
      </c>
      <c r="O74">
        <v>38</v>
      </c>
      <c r="P74">
        <v>0</v>
      </c>
      <c r="R74" s="39" t="s">
        <v>4338</v>
      </c>
      <c r="S74">
        <v>1</v>
      </c>
      <c r="U74" s="39" t="s">
        <v>15184</v>
      </c>
      <c r="V74">
        <v>1</v>
      </c>
      <c r="X74" s="39" t="s">
        <v>15183</v>
      </c>
      <c r="Y74">
        <v>1</v>
      </c>
      <c r="AA74" s="39" t="s">
        <v>15182</v>
      </c>
      <c r="AB74">
        <v>1</v>
      </c>
      <c r="AD74" s="39" t="s">
        <v>1952</v>
      </c>
      <c r="AE74">
        <v>1</v>
      </c>
      <c r="AG74" s="39" t="s">
        <v>15469</v>
      </c>
      <c r="AH74">
        <v>0</v>
      </c>
      <c r="AJ74" s="39" t="s">
        <v>15186</v>
      </c>
      <c r="AK74">
        <v>1</v>
      </c>
      <c r="AM74" s="39" t="s">
        <v>15187</v>
      </c>
      <c r="AN74">
        <v>1</v>
      </c>
      <c r="AP74" s="39" t="s">
        <v>15186</v>
      </c>
      <c r="AQ74">
        <v>1</v>
      </c>
      <c r="AS74" s="39" t="s">
        <v>15187</v>
      </c>
      <c r="AT74">
        <v>1</v>
      </c>
      <c r="AV74" s="39" t="s">
        <v>15187</v>
      </c>
      <c r="AW74">
        <v>1</v>
      </c>
      <c r="AY74" s="39" t="s">
        <v>15187</v>
      </c>
      <c r="AZ74">
        <v>1</v>
      </c>
      <c r="BB74" s="39" t="s">
        <v>15187</v>
      </c>
      <c r="BC74">
        <v>1</v>
      </c>
      <c r="BE74" s="39" t="s">
        <v>15187</v>
      </c>
      <c r="BF74">
        <v>1</v>
      </c>
      <c r="BH74" s="39" t="s">
        <v>15186</v>
      </c>
      <c r="BI74">
        <v>1</v>
      </c>
      <c r="BK74" s="39" t="s">
        <v>15186</v>
      </c>
      <c r="BL74">
        <v>0</v>
      </c>
      <c r="BN74" s="39" t="s">
        <v>15187</v>
      </c>
      <c r="BO74">
        <v>1</v>
      </c>
      <c r="BQ74" s="39" t="s">
        <v>15470</v>
      </c>
      <c r="BR74">
        <v>0</v>
      </c>
      <c r="BT74" s="39" t="s">
        <v>15471</v>
      </c>
      <c r="BU74">
        <v>0</v>
      </c>
      <c r="BW74" s="39" t="s">
        <v>13792</v>
      </c>
      <c r="BX74">
        <v>1</v>
      </c>
      <c r="BZ74" s="39" t="s">
        <v>12851</v>
      </c>
      <c r="CA74">
        <v>1</v>
      </c>
      <c r="CC74" s="39" t="s">
        <v>12980</v>
      </c>
      <c r="CD74">
        <v>1</v>
      </c>
      <c r="CF74" s="39" t="s">
        <v>15190</v>
      </c>
      <c r="CG74">
        <v>1</v>
      </c>
      <c r="CI74" s="39" t="s">
        <v>12887</v>
      </c>
      <c r="CJ74">
        <v>1</v>
      </c>
      <c r="CL74" s="39" t="s">
        <v>15439</v>
      </c>
      <c r="CM74">
        <v>0</v>
      </c>
      <c r="CO74" s="39" t="s">
        <v>15472</v>
      </c>
      <c r="CP74">
        <v>0</v>
      </c>
    </row>
    <row r="75" spans="1:94" x14ac:dyDescent="0.3">
      <c r="A75">
        <v>74</v>
      </c>
      <c r="B75" s="1">
        <v>45805.362071759257</v>
      </c>
      <c r="C75" s="1">
        <v>45805.369444444441</v>
      </c>
      <c r="D75" s="39" t="s">
        <v>659</v>
      </c>
      <c r="E75" s="39" t="s">
        <v>660</v>
      </c>
      <c r="F75">
        <v>18</v>
      </c>
      <c r="I75" s="39" t="s">
        <v>5019</v>
      </c>
      <c r="J75">
        <v>0</v>
      </c>
      <c r="L75">
        <v>1</v>
      </c>
      <c r="M75">
        <v>0</v>
      </c>
      <c r="O75">
        <v>19</v>
      </c>
      <c r="P75">
        <v>0</v>
      </c>
      <c r="R75" s="39" t="s">
        <v>4338</v>
      </c>
      <c r="S75">
        <v>1</v>
      </c>
      <c r="U75" s="39" t="s">
        <v>15184</v>
      </c>
      <c r="V75">
        <v>1</v>
      </c>
      <c r="X75" s="39" t="s">
        <v>15183</v>
      </c>
      <c r="Y75">
        <v>1</v>
      </c>
      <c r="AA75" s="39" t="s">
        <v>15182</v>
      </c>
      <c r="AB75">
        <v>1</v>
      </c>
      <c r="AD75" s="39" t="s">
        <v>1952</v>
      </c>
      <c r="AE75">
        <v>1</v>
      </c>
      <c r="AG75" s="39" t="s">
        <v>15473</v>
      </c>
      <c r="AH75">
        <v>0</v>
      </c>
      <c r="AJ75" s="39" t="s">
        <v>15186</v>
      </c>
      <c r="AK75">
        <v>1</v>
      </c>
      <c r="AM75" s="39" t="s">
        <v>15187</v>
      </c>
      <c r="AN75">
        <v>1</v>
      </c>
      <c r="AP75" s="39" t="s">
        <v>15186</v>
      </c>
      <c r="AQ75">
        <v>1</v>
      </c>
      <c r="AS75" s="39" t="s">
        <v>15187</v>
      </c>
      <c r="AT75">
        <v>1</v>
      </c>
      <c r="AV75" s="39" t="s">
        <v>15187</v>
      </c>
      <c r="AW75">
        <v>1</v>
      </c>
      <c r="AY75" s="39" t="s">
        <v>15187</v>
      </c>
      <c r="AZ75">
        <v>1</v>
      </c>
      <c r="BB75" s="39" t="s">
        <v>15187</v>
      </c>
      <c r="BC75">
        <v>1</v>
      </c>
      <c r="BE75" s="39" t="s">
        <v>15187</v>
      </c>
      <c r="BF75">
        <v>1</v>
      </c>
      <c r="BH75" s="39" t="s">
        <v>15186</v>
      </c>
      <c r="BI75">
        <v>1</v>
      </c>
      <c r="BK75" s="39" t="s">
        <v>15186</v>
      </c>
      <c r="BL75">
        <v>0</v>
      </c>
      <c r="BN75" s="39" t="s">
        <v>15187</v>
      </c>
      <c r="BO75">
        <v>1</v>
      </c>
      <c r="BQ75" s="39" t="s">
        <v>15474</v>
      </c>
      <c r="BR75">
        <v>0</v>
      </c>
      <c r="BT75" s="39" t="s">
        <v>15475</v>
      </c>
      <c r="BU75">
        <v>0</v>
      </c>
      <c r="BW75" s="39" t="s">
        <v>13792</v>
      </c>
      <c r="BX75">
        <v>1</v>
      </c>
      <c r="BZ75" s="39" t="s">
        <v>12851</v>
      </c>
      <c r="CA75">
        <v>1</v>
      </c>
      <c r="CC75" s="39" t="s">
        <v>12980</v>
      </c>
      <c r="CD75">
        <v>1</v>
      </c>
      <c r="CF75" s="39" t="s">
        <v>12887</v>
      </c>
      <c r="CG75">
        <v>0</v>
      </c>
      <c r="CI75" s="39" t="s">
        <v>15190</v>
      </c>
      <c r="CJ75">
        <v>0</v>
      </c>
      <c r="CL75" s="39" t="s">
        <v>15476</v>
      </c>
      <c r="CM75">
        <v>0</v>
      </c>
      <c r="CO75" s="39" t="s">
        <v>15477</v>
      </c>
      <c r="CP75">
        <v>0</v>
      </c>
    </row>
    <row r="76" spans="1:94" x14ac:dyDescent="0.3">
      <c r="A76">
        <v>75</v>
      </c>
      <c r="B76" s="1">
        <v>45805.356793981482</v>
      </c>
      <c r="C76" s="1">
        <v>45805.370625000003</v>
      </c>
      <c r="D76" s="39" t="s">
        <v>734</v>
      </c>
      <c r="E76" s="39" t="s">
        <v>735</v>
      </c>
      <c r="F76">
        <v>18</v>
      </c>
      <c r="I76" s="39" t="s">
        <v>735</v>
      </c>
      <c r="J76">
        <v>0</v>
      </c>
      <c r="L76">
        <v>1</v>
      </c>
      <c r="M76">
        <v>0</v>
      </c>
      <c r="O76">
        <v>39</v>
      </c>
      <c r="P76">
        <v>0</v>
      </c>
      <c r="R76" s="39" t="s">
        <v>4338</v>
      </c>
      <c r="S76">
        <v>1</v>
      </c>
      <c r="U76" s="39" t="s">
        <v>15184</v>
      </c>
      <c r="V76">
        <v>1</v>
      </c>
      <c r="X76" s="39" t="s">
        <v>15183</v>
      </c>
      <c r="Y76">
        <v>1</v>
      </c>
      <c r="AA76" s="39" t="s">
        <v>15182</v>
      </c>
      <c r="AB76">
        <v>1</v>
      </c>
      <c r="AD76" s="39" t="s">
        <v>1952</v>
      </c>
      <c r="AE76">
        <v>1</v>
      </c>
      <c r="AG76" s="39" t="s">
        <v>15423</v>
      </c>
      <c r="AH76">
        <v>0</v>
      </c>
      <c r="AJ76" s="39" t="s">
        <v>15186</v>
      </c>
      <c r="AK76">
        <v>1</v>
      </c>
      <c r="AM76" s="39" t="s">
        <v>15187</v>
      </c>
      <c r="AN76">
        <v>1</v>
      </c>
      <c r="AP76" s="39" t="s">
        <v>15186</v>
      </c>
      <c r="AQ76">
        <v>1</v>
      </c>
      <c r="AS76" s="39" t="s">
        <v>15187</v>
      </c>
      <c r="AT76">
        <v>1</v>
      </c>
      <c r="AV76" s="39" t="s">
        <v>15187</v>
      </c>
      <c r="AW76">
        <v>1</v>
      </c>
      <c r="AY76" s="39" t="s">
        <v>15187</v>
      </c>
      <c r="AZ76">
        <v>1</v>
      </c>
      <c r="BB76" s="39" t="s">
        <v>15187</v>
      </c>
      <c r="BC76">
        <v>1</v>
      </c>
      <c r="BE76" s="39" t="s">
        <v>15186</v>
      </c>
      <c r="BF76">
        <v>0</v>
      </c>
      <c r="BH76" s="39" t="s">
        <v>15187</v>
      </c>
      <c r="BI76">
        <v>0</v>
      </c>
      <c r="BK76" s="39" t="s">
        <v>15187</v>
      </c>
      <c r="BL76">
        <v>1</v>
      </c>
      <c r="BN76" s="39" t="s">
        <v>15187</v>
      </c>
      <c r="BO76">
        <v>1</v>
      </c>
      <c r="BQ76" s="39" t="s">
        <v>15478</v>
      </c>
      <c r="BR76">
        <v>0</v>
      </c>
      <c r="BT76" s="39" t="s">
        <v>15479</v>
      </c>
      <c r="BU76">
        <v>0</v>
      </c>
      <c r="BW76" s="39" t="s">
        <v>13792</v>
      </c>
      <c r="BX76">
        <v>1</v>
      </c>
      <c r="BZ76" s="39" t="s">
        <v>12851</v>
      </c>
      <c r="CA76">
        <v>1</v>
      </c>
      <c r="CC76" s="39" t="s">
        <v>12980</v>
      </c>
      <c r="CD76">
        <v>1</v>
      </c>
      <c r="CF76" s="39" t="s">
        <v>12980</v>
      </c>
      <c r="CG76">
        <v>0</v>
      </c>
      <c r="CI76" s="39" t="s">
        <v>12887</v>
      </c>
      <c r="CJ76">
        <v>1</v>
      </c>
      <c r="CL76" s="39" t="s">
        <v>15480</v>
      </c>
      <c r="CM76">
        <v>0</v>
      </c>
      <c r="CO76" s="39" t="s">
        <v>15481</v>
      </c>
      <c r="CP76">
        <v>0</v>
      </c>
    </row>
    <row r="77" spans="1:94" x14ac:dyDescent="0.3">
      <c r="A77">
        <v>76</v>
      </c>
      <c r="B77" s="1">
        <v>45805.373726851853</v>
      </c>
      <c r="C77" s="1">
        <v>45805.380011574074</v>
      </c>
      <c r="D77" s="39" t="s">
        <v>592</v>
      </c>
      <c r="E77" s="39" t="s">
        <v>593</v>
      </c>
      <c r="F77">
        <v>18</v>
      </c>
      <c r="I77" s="39" t="s">
        <v>594</v>
      </c>
      <c r="J77">
        <v>0</v>
      </c>
      <c r="L77">
        <v>1</v>
      </c>
      <c r="M77">
        <v>0</v>
      </c>
      <c r="O77">
        <v>4</v>
      </c>
      <c r="P77">
        <v>0</v>
      </c>
      <c r="R77" s="39" t="s">
        <v>4338</v>
      </c>
      <c r="S77">
        <v>1</v>
      </c>
      <c r="U77" s="39" t="s">
        <v>15184</v>
      </c>
      <c r="V77">
        <v>1</v>
      </c>
      <c r="X77" s="39" t="s">
        <v>15183</v>
      </c>
      <c r="Y77">
        <v>1</v>
      </c>
      <c r="AA77" s="39" t="s">
        <v>15183</v>
      </c>
      <c r="AB77">
        <v>0</v>
      </c>
      <c r="AD77" s="39" t="s">
        <v>1952</v>
      </c>
      <c r="AE77">
        <v>1</v>
      </c>
      <c r="AG77" s="39" t="s">
        <v>15423</v>
      </c>
      <c r="AH77">
        <v>0</v>
      </c>
      <c r="AJ77" s="39" t="s">
        <v>15186</v>
      </c>
      <c r="AK77">
        <v>1</v>
      </c>
      <c r="AM77" s="39" t="s">
        <v>15187</v>
      </c>
      <c r="AN77">
        <v>1</v>
      </c>
      <c r="AP77" s="39" t="s">
        <v>15187</v>
      </c>
      <c r="AQ77">
        <v>0</v>
      </c>
      <c r="AS77" s="39" t="s">
        <v>15187</v>
      </c>
      <c r="AT77">
        <v>1</v>
      </c>
      <c r="AV77" s="39" t="s">
        <v>15187</v>
      </c>
      <c r="AW77">
        <v>1</v>
      </c>
      <c r="AY77" s="39" t="s">
        <v>15187</v>
      </c>
      <c r="AZ77">
        <v>1</v>
      </c>
      <c r="BB77" s="39" t="s">
        <v>15187</v>
      </c>
      <c r="BC77">
        <v>1</v>
      </c>
      <c r="BE77" s="39" t="s">
        <v>15187</v>
      </c>
      <c r="BF77">
        <v>1</v>
      </c>
      <c r="BH77" s="39" t="s">
        <v>15186</v>
      </c>
      <c r="BI77">
        <v>1</v>
      </c>
      <c r="BK77" s="39" t="s">
        <v>15187</v>
      </c>
      <c r="BL77">
        <v>1</v>
      </c>
      <c r="BN77" s="39" t="s">
        <v>15187</v>
      </c>
      <c r="BO77">
        <v>1</v>
      </c>
      <c r="BQ77" s="39" t="s">
        <v>15482</v>
      </c>
      <c r="BR77">
        <v>0</v>
      </c>
      <c r="BT77" s="39" t="s">
        <v>15483</v>
      </c>
      <c r="BU77">
        <v>0</v>
      </c>
      <c r="BW77" s="39" t="s">
        <v>13792</v>
      </c>
      <c r="BX77">
        <v>1</v>
      </c>
      <c r="BZ77" s="39" t="s">
        <v>12851</v>
      </c>
      <c r="CA77">
        <v>1</v>
      </c>
      <c r="CC77" s="39" t="s">
        <v>12980</v>
      </c>
      <c r="CD77">
        <v>1</v>
      </c>
      <c r="CF77" s="39" t="s">
        <v>15190</v>
      </c>
      <c r="CG77">
        <v>1</v>
      </c>
      <c r="CI77" s="39" t="s">
        <v>15190</v>
      </c>
      <c r="CJ77">
        <v>0</v>
      </c>
      <c r="CL77" s="39" t="s">
        <v>15484</v>
      </c>
      <c r="CM77">
        <v>0</v>
      </c>
      <c r="CO77" s="39" t="s">
        <v>15485</v>
      </c>
      <c r="CP77">
        <v>0</v>
      </c>
    </row>
    <row r="78" spans="1:94" x14ac:dyDescent="0.3">
      <c r="A78">
        <v>77</v>
      </c>
      <c r="B78" s="1">
        <v>45805.398530092592</v>
      </c>
      <c r="C78" s="1">
        <v>45805.408831018518</v>
      </c>
      <c r="D78" s="39" t="s">
        <v>829</v>
      </c>
      <c r="E78" s="39" t="s">
        <v>830</v>
      </c>
      <c r="F78">
        <v>18</v>
      </c>
      <c r="I78" s="39" t="s">
        <v>830</v>
      </c>
      <c r="J78">
        <v>0</v>
      </c>
      <c r="L78">
        <v>1</v>
      </c>
      <c r="M78">
        <v>0</v>
      </c>
      <c r="O78">
        <v>34</v>
      </c>
      <c r="P78">
        <v>0</v>
      </c>
      <c r="R78" s="39" t="s">
        <v>4338</v>
      </c>
      <c r="S78">
        <v>1</v>
      </c>
      <c r="U78" s="39" t="s">
        <v>15184</v>
      </c>
      <c r="V78">
        <v>1</v>
      </c>
      <c r="X78" s="39" t="s">
        <v>15183</v>
      </c>
      <c r="Y78">
        <v>1</v>
      </c>
      <c r="AA78" s="39" t="s">
        <v>1952</v>
      </c>
      <c r="AB78">
        <v>0</v>
      </c>
      <c r="AD78" s="39" t="s">
        <v>15182</v>
      </c>
      <c r="AE78">
        <v>0</v>
      </c>
      <c r="AG78" s="39" t="s">
        <v>15262</v>
      </c>
      <c r="AH78">
        <v>0</v>
      </c>
      <c r="AJ78" s="39" t="s">
        <v>15186</v>
      </c>
      <c r="AK78">
        <v>1</v>
      </c>
      <c r="AM78" s="39" t="s">
        <v>15187</v>
      </c>
      <c r="AN78">
        <v>1</v>
      </c>
      <c r="AP78" s="39" t="s">
        <v>15186</v>
      </c>
      <c r="AQ78">
        <v>1</v>
      </c>
      <c r="AS78" s="39" t="s">
        <v>15187</v>
      </c>
      <c r="AT78">
        <v>1</v>
      </c>
      <c r="AV78" s="39" t="s">
        <v>15187</v>
      </c>
      <c r="AW78">
        <v>1</v>
      </c>
      <c r="AY78" s="39" t="s">
        <v>15187</v>
      </c>
      <c r="AZ78">
        <v>1</v>
      </c>
      <c r="BB78" s="39" t="s">
        <v>15186</v>
      </c>
      <c r="BC78">
        <v>0</v>
      </c>
      <c r="BE78" s="39" t="s">
        <v>15187</v>
      </c>
      <c r="BF78">
        <v>1</v>
      </c>
      <c r="BH78" s="39" t="s">
        <v>15186</v>
      </c>
      <c r="BI78">
        <v>1</v>
      </c>
      <c r="BK78" s="39" t="s">
        <v>15187</v>
      </c>
      <c r="BL78">
        <v>1</v>
      </c>
      <c r="BN78" s="39" t="s">
        <v>15187</v>
      </c>
      <c r="BO78">
        <v>1</v>
      </c>
      <c r="BQ78" s="39" t="s">
        <v>15486</v>
      </c>
      <c r="BR78">
        <v>0</v>
      </c>
      <c r="BT78" s="39" t="s">
        <v>15487</v>
      </c>
      <c r="BU78">
        <v>0</v>
      </c>
      <c r="BW78" s="39" t="s">
        <v>13792</v>
      </c>
      <c r="BX78">
        <v>1</v>
      </c>
      <c r="BZ78" s="39" t="s">
        <v>12851</v>
      </c>
      <c r="CA78">
        <v>1</v>
      </c>
      <c r="CC78" s="39" t="s">
        <v>12980</v>
      </c>
      <c r="CD78">
        <v>1</v>
      </c>
      <c r="CF78" s="39" t="s">
        <v>15190</v>
      </c>
      <c r="CG78">
        <v>1</v>
      </c>
      <c r="CI78" s="39" t="s">
        <v>12887</v>
      </c>
      <c r="CJ78">
        <v>1</v>
      </c>
      <c r="CL78" s="39" t="s">
        <v>15439</v>
      </c>
      <c r="CM78">
        <v>0</v>
      </c>
      <c r="CO78" s="39" t="s">
        <v>15488</v>
      </c>
      <c r="CP78">
        <v>0</v>
      </c>
    </row>
    <row r="79" spans="1:94" x14ac:dyDescent="0.3">
      <c r="A79">
        <v>78</v>
      </c>
      <c r="B79" s="1">
        <v>45805.409548611111</v>
      </c>
      <c r="C79" s="1">
        <v>45805.412777777776</v>
      </c>
      <c r="D79" s="39" t="s">
        <v>741</v>
      </c>
      <c r="E79" s="39" t="s">
        <v>742</v>
      </c>
      <c r="F79">
        <v>18</v>
      </c>
      <c r="I79" s="39" t="s">
        <v>742</v>
      </c>
      <c r="J79">
        <v>0</v>
      </c>
      <c r="L79">
        <v>1</v>
      </c>
      <c r="M79">
        <v>0</v>
      </c>
      <c r="O79">
        <v>36</v>
      </c>
      <c r="P79">
        <v>0</v>
      </c>
      <c r="R79" s="39" t="s">
        <v>4338</v>
      </c>
      <c r="S79">
        <v>1</v>
      </c>
      <c r="U79" s="39" t="s">
        <v>15184</v>
      </c>
      <c r="V79">
        <v>1</v>
      </c>
      <c r="X79" s="39" t="s">
        <v>15183</v>
      </c>
      <c r="Y79">
        <v>1</v>
      </c>
      <c r="AA79" s="39" t="s">
        <v>1952</v>
      </c>
      <c r="AB79">
        <v>0</v>
      </c>
      <c r="AD79" s="39" t="s">
        <v>15182</v>
      </c>
      <c r="AE79">
        <v>0</v>
      </c>
      <c r="AG79" s="39" t="s">
        <v>15262</v>
      </c>
      <c r="AH79">
        <v>0</v>
      </c>
      <c r="AJ79" s="39" t="s">
        <v>15186</v>
      </c>
      <c r="AK79">
        <v>1</v>
      </c>
      <c r="AM79" s="39" t="s">
        <v>15187</v>
      </c>
      <c r="AN79">
        <v>1</v>
      </c>
      <c r="AP79" s="39" t="s">
        <v>15186</v>
      </c>
      <c r="AQ79">
        <v>1</v>
      </c>
      <c r="AS79" s="39" t="s">
        <v>15187</v>
      </c>
      <c r="AT79">
        <v>1</v>
      </c>
      <c r="AV79" s="39" t="s">
        <v>15187</v>
      </c>
      <c r="AW79">
        <v>1</v>
      </c>
      <c r="AY79" s="39" t="s">
        <v>15187</v>
      </c>
      <c r="AZ79">
        <v>1</v>
      </c>
      <c r="BB79" s="39" t="s">
        <v>15186</v>
      </c>
      <c r="BC79">
        <v>0</v>
      </c>
      <c r="BE79" s="39" t="s">
        <v>15187</v>
      </c>
      <c r="BF79">
        <v>1</v>
      </c>
      <c r="BH79" s="39" t="s">
        <v>15186</v>
      </c>
      <c r="BI79">
        <v>1</v>
      </c>
      <c r="BK79" s="39" t="s">
        <v>15187</v>
      </c>
      <c r="BL79">
        <v>1</v>
      </c>
      <c r="BN79" s="39" t="s">
        <v>15187</v>
      </c>
      <c r="BO79">
        <v>1</v>
      </c>
      <c r="BQ79" s="39" t="s">
        <v>15489</v>
      </c>
      <c r="BR79">
        <v>0</v>
      </c>
      <c r="BT79" s="39" t="s">
        <v>15487</v>
      </c>
      <c r="BU79">
        <v>0</v>
      </c>
      <c r="BW79" s="39" t="s">
        <v>13792</v>
      </c>
      <c r="BX79">
        <v>1</v>
      </c>
      <c r="BZ79" s="39" t="s">
        <v>12851</v>
      </c>
      <c r="CA79">
        <v>1</v>
      </c>
      <c r="CC79" s="39" t="s">
        <v>12980</v>
      </c>
      <c r="CD79">
        <v>1</v>
      </c>
      <c r="CF79" s="39" t="s">
        <v>15190</v>
      </c>
      <c r="CG79">
        <v>1</v>
      </c>
      <c r="CI79" s="39" t="s">
        <v>12887</v>
      </c>
      <c r="CJ79">
        <v>1</v>
      </c>
      <c r="CL79" s="39" t="s">
        <v>15490</v>
      </c>
      <c r="CM79">
        <v>0</v>
      </c>
      <c r="CO79" s="39" t="s">
        <v>15488</v>
      </c>
      <c r="CP79">
        <v>0</v>
      </c>
    </row>
    <row r="80" spans="1:94" x14ac:dyDescent="0.3">
      <c r="A80">
        <v>79</v>
      </c>
      <c r="B80" s="1">
        <v>45805.409363425926</v>
      </c>
      <c r="C80" s="1">
        <v>45805.413495370369</v>
      </c>
      <c r="D80" s="39" t="s">
        <v>713</v>
      </c>
      <c r="E80" s="39" t="s">
        <v>714</v>
      </c>
      <c r="F80">
        <v>19</v>
      </c>
      <c r="I80" s="39" t="s">
        <v>714</v>
      </c>
      <c r="J80">
        <v>0</v>
      </c>
      <c r="L80">
        <v>1</v>
      </c>
      <c r="M80">
        <v>0</v>
      </c>
      <c r="O80">
        <v>24</v>
      </c>
      <c r="P80">
        <v>0</v>
      </c>
      <c r="R80" s="39" t="s">
        <v>4338</v>
      </c>
      <c r="S80">
        <v>1</v>
      </c>
      <c r="U80" s="39" t="s">
        <v>15184</v>
      </c>
      <c r="V80">
        <v>1</v>
      </c>
      <c r="X80" s="39" t="s">
        <v>15183</v>
      </c>
      <c r="Y80">
        <v>1</v>
      </c>
      <c r="AA80" s="39" t="s">
        <v>1952</v>
      </c>
      <c r="AB80">
        <v>0</v>
      </c>
      <c r="AD80" s="39" t="s">
        <v>15182</v>
      </c>
      <c r="AE80">
        <v>0</v>
      </c>
      <c r="AG80" s="39" t="s">
        <v>15262</v>
      </c>
      <c r="AH80">
        <v>0</v>
      </c>
      <c r="AJ80" s="39" t="s">
        <v>15186</v>
      </c>
      <c r="AK80">
        <v>1</v>
      </c>
      <c r="AM80" s="39" t="s">
        <v>15187</v>
      </c>
      <c r="AN80">
        <v>1</v>
      </c>
      <c r="AP80" s="39" t="s">
        <v>15186</v>
      </c>
      <c r="AQ80">
        <v>1</v>
      </c>
      <c r="AS80" s="39" t="s">
        <v>15187</v>
      </c>
      <c r="AT80">
        <v>1</v>
      </c>
      <c r="AV80" s="39" t="s">
        <v>15187</v>
      </c>
      <c r="AW80">
        <v>1</v>
      </c>
      <c r="AY80" s="39" t="s">
        <v>15187</v>
      </c>
      <c r="AZ80">
        <v>1</v>
      </c>
      <c r="BB80" s="39" t="s">
        <v>15187</v>
      </c>
      <c r="BC80">
        <v>1</v>
      </c>
      <c r="BE80" s="39" t="s">
        <v>15187</v>
      </c>
      <c r="BF80">
        <v>1</v>
      </c>
      <c r="BH80" s="39" t="s">
        <v>15186</v>
      </c>
      <c r="BI80">
        <v>1</v>
      </c>
      <c r="BK80" s="39" t="s">
        <v>15187</v>
      </c>
      <c r="BL80">
        <v>1</v>
      </c>
      <c r="BN80" s="39" t="s">
        <v>15187</v>
      </c>
      <c r="BO80">
        <v>1</v>
      </c>
      <c r="BQ80" s="39" t="s">
        <v>15491</v>
      </c>
      <c r="BR80">
        <v>0</v>
      </c>
      <c r="BT80" s="39" t="s">
        <v>15492</v>
      </c>
      <c r="BU80">
        <v>0</v>
      </c>
      <c r="BW80" s="39" t="s">
        <v>13792</v>
      </c>
      <c r="BX80">
        <v>1</v>
      </c>
      <c r="BZ80" s="39" t="s">
        <v>12851</v>
      </c>
      <c r="CA80">
        <v>1</v>
      </c>
      <c r="CC80" s="39" t="s">
        <v>12980</v>
      </c>
      <c r="CD80">
        <v>1</v>
      </c>
      <c r="CF80" s="39" t="s">
        <v>15190</v>
      </c>
      <c r="CG80">
        <v>1</v>
      </c>
      <c r="CI80" s="39" t="s">
        <v>12887</v>
      </c>
      <c r="CJ80">
        <v>1</v>
      </c>
      <c r="CL80" s="39" t="s">
        <v>15493</v>
      </c>
      <c r="CM80">
        <v>0</v>
      </c>
      <c r="CO80" s="39" t="s">
        <v>15494</v>
      </c>
      <c r="CP80">
        <v>0</v>
      </c>
    </row>
    <row r="81" spans="1:94" x14ac:dyDescent="0.3">
      <c r="A81">
        <v>80</v>
      </c>
      <c r="B81" s="1">
        <v>45805.406793981485</v>
      </c>
      <c r="C81" s="1">
        <v>45805.417905092596</v>
      </c>
      <c r="D81" s="39" t="s">
        <v>520</v>
      </c>
      <c r="E81" s="39" t="s">
        <v>521</v>
      </c>
      <c r="F81">
        <v>17</v>
      </c>
      <c r="I81" s="39" t="s">
        <v>521</v>
      </c>
      <c r="J81">
        <v>0</v>
      </c>
      <c r="L81">
        <v>1</v>
      </c>
      <c r="M81">
        <v>0</v>
      </c>
      <c r="O81">
        <v>27</v>
      </c>
      <c r="P81">
        <v>0</v>
      </c>
      <c r="R81" s="39" t="s">
        <v>15182</v>
      </c>
      <c r="S81">
        <v>0</v>
      </c>
      <c r="U81" s="39" t="s">
        <v>1952</v>
      </c>
      <c r="V81">
        <v>0</v>
      </c>
      <c r="X81" s="39" t="s">
        <v>15183</v>
      </c>
      <c r="Y81">
        <v>1</v>
      </c>
      <c r="AA81" s="39" t="s">
        <v>15182</v>
      </c>
      <c r="AB81">
        <v>1</v>
      </c>
      <c r="AD81" s="39" t="s">
        <v>1952</v>
      </c>
      <c r="AE81">
        <v>1</v>
      </c>
      <c r="AG81" s="39" t="s">
        <v>15423</v>
      </c>
      <c r="AH81">
        <v>0</v>
      </c>
      <c r="AJ81" s="39" t="s">
        <v>15186</v>
      </c>
      <c r="AK81">
        <v>1</v>
      </c>
      <c r="AM81" s="39" t="s">
        <v>15187</v>
      </c>
      <c r="AN81">
        <v>1</v>
      </c>
      <c r="AP81" s="39" t="s">
        <v>15186</v>
      </c>
      <c r="AQ81">
        <v>1</v>
      </c>
      <c r="AS81" s="39" t="s">
        <v>15187</v>
      </c>
      <c r="AT81">
        <v>1</v>
      </c>
      <c r="AV81" s="39" t="s">
        <v>15187</v>
      </c>
      <c r="AW81">
        <v>1</v>
      </c>
      <c r="AY81" s="39" t="s">
        <v>15187</v>
      </c>
      <c r="AZ81">
        <v>1</v>
      </c>
      <c r="BB81" s="39" t="s">
        <v>15187</v>
      </c>
      <c r="BC81">
        <v>1</v>
      </c>
      <c r="BE81" s="39" t="s">
        <v>15187</v>
      </c>
      <c r="BF81">
        <v>1</v>
      </c>
      <c r="BH81" s="39" t="s">
        <v>15186</v>
      </c>
      <c r="BI81">
        <v>1</v>
      </c>
      <c r="BK81" s="39" t="s">
        <v>15186</v>
      </c>
      <c r="BL81">
        <v>0</v>
      </c>
      <c r="BN81" s="39" t="s">
        <v>15186</v>
      </c>
      <c r="BO81">
        <v>0</v>
      </c>
      <c r="BQ81" s="39" t="s">
        <v>15495</v>
      </c>
      <c r="BR81">
        <v>0</v>
      </c>
      <c r="BT81" s="39" t="s">
        <v>15496</v>
      </c>
      <c r="BU81">
        <v>0</v>
      </c>
      <c r="BW81" s="39" t="s">
        <v>13792</v>
      </c>
      <c r="BX81">
        <v>1</v>
      </c>
      <c r="BZ81" s="39" t="s">
        <v>12851</v>
      </c>
      <c r="CA81">
        <v>1</v>
      </c>
      <c r="CC81" s="39" t="s">
        <v>12980</v>
      </c>
      <c r="CD81">
        <v>1</v>
      </c>
      <c r="CF81" s="39" t="s">
        <v>15190</v>
      </c>
      <c r="CG81">
        <v>1</v>
      </c>
      <c r="CI81" s="39" t="s">
        <v>12887</v>
      </c>
      <c r="CJ81">
        <v>1</v>
      </c>
      <c r="CL81" s="39" t="s">
        <v>15497</v>
      </c>
      <c r="CM81">
        <v>0</v>
      </c>
      <c r="CO81" s="39" t="s">
        <v>15498</v>
      </c>
      <c r="CP81">
        <v>0</v>
      </c>
    </row>
    <row r="82" spans="1:94" x14ac:dyDescent="0.3">
      <c r="A82">
        <v>81</v>
      </c>
      <c r="B82" s="1">
        <v>45805.405277777776</v>
      </c>
      <c r="C82" s="1">
        <v>45805.418645833335</v>
      </c>
      <c r="D82" s="39" t="s">
        <v>549</v>
      </c>
      <c r="E82" s="39" t="s">
        <v>550</v>
      </c>
      <c r="F82">
        <v>17</v>
      </c>
      <c r="I82" s="39" t="s">
        <v>15499</v>
      </c>
      <c r="J82">
        <v>0</v>
      </c>
      <c r="L82">
        <v>1</v>
      </c>
      <c r="M82">
        <v>0</v>
      </c>
      <c r="O82">
        <v>26</v>
      </c>
      <c r="P82">
        <v>0</v>
      </c>
      <c r="R82" s="39" t="s">
        <v>15182</v>
      </c>
      <c r="S82">
        <v>0</v>
      </c>
      <c r="U82" s="39" t="s">
        <v>1952</v>
      </c>
      <c r="V82">
        <v>0</v>
      </c>
      <c r="X82" s="39" t="s">
        <v>15183</v>
      </c>
      <c r="Y82">
        <v>1</v>
      </c>
      <c r="AA82" s="39" t="s">
        <v>15182</v>
      </c>
      <c r="AB82">
        <v>1</v>
      </c>
      <c r="AD82" s="39" t="s">
        <v>1952</v>
      </c>
      <c r="AE82">
        <v>1</v>
      </c>
      <c r="AG82" s="39" t="s">
        <v>15500</v>
      </c>
      <c r="AH82">
        <v>0</v>
      </c>
      <c r="AJ82" s="39" t="s">
        <v>15186</v>
      </c>
      <c r="AK82">
        <v>1</v>
      </c>
      <c r="AM82" s="39" t="s">
        <v>15187</v>
      </c>
      <c r="AN82">
        <v>1</v>
      </c>
      <c r="AP82" s="39" t="s">
        <v>15186</v>
      </c>
      <c r="AQ82">
        <v>1</v>
      </c>
      <c r="AS82" s="39" t="s">
        <v>15187</v>
      </c>
      <c r="AT82">
        <v>1</v>
      </c>
      <c r="AV82" s="39" t="s">
        <v>15187</v>
      </c>
      <c r="AW82">
        <v>1</v>
      </c>
      <c r="AY82" s="39" t="s">
        <v>15187</v>
      </c>
      <c r="AZ82">
        <v>1</v>
      </c>
      <c r="BB82" s="39" t="s">
        <v>15187</v>
      </c>
      <c r="BC82">
        <v>1</v>
      </c>
      <c r="BE82" s="39" t="s">
        <v>15187</v>
      </c>
      <c r="BF82">
        <v>1</v>
      </c>
      <c r="BH82" s="39" t="s">
        <v>15186</v>
      </c>
      <c r="BI82">
        <v>1</v>
      </c>
      <c r="BK82" s="39" t="s">
        <v>15186</v>
      </c>
      <c r="BL82">
        <v>0</v>
      </c>
      <c r="BN82" s="39" t="s">
        <v>15186</v>
      </c>
      <c r="BO82">
        <v>0</v>
      </c>
      <c r="BQ82" s="39" t="s">
        <v>15501</v>
      </c>
      <c r="BR82">
        <v>0</v>
      </c>
      <c r="BT82" s="39" t="s">
        <v>15496</v>
      </c>
      <c r="BU82">
        <v>0</v>
      </c>
      <c r="BW82" s="39" t="s">
        <v>13792</v>
      </c>
      <c r="BX82">
        <v>1</v>
      </c>
      <c r="BZ82" s="39" t="s">
        <v>12851</v>
      </c>
      <c r="CA82">
        <v>1</v>
      </c>
      <c r="CC82" s="39" t="s">
        <v>12980</v>
      </c>
      <c r="CD82">
        <v>1</v>
      </c>
      <c r="CF82" s="39" t="s">
        <v>15190</v>
      </c>
      <c r="CG82">
        <v>1</v>
      </c>
      <c r="CI82" s="39" t="s">
        <v>12887</v>
      </c>
      <c r="CJ82">
        <v>1</v>
      </c>
      <c r="CL82" s="39" t="s">
        <v>15497</v>
      </c>
      <c r="CM82">
        <v>0</v>
      </c>
      <c r="CO82" s="39" t="s">
        <v>15502</v>
      </c>
      <c r="CP82">
        <v>0</v>
      </c>
    </row>
    <row r="83" spans="1:94" x14ac:dyDescent="0.3">
      <c r="A83">
        <v>82</v>
      </c>
      <c r="B83" s="1">
        <v>45805.578483796293</v>
      </c>
      <c r="C83" s="1">
        <v>45805.583229166667</v>
      </c>
      <c r="D83" s="39" t="s">
        <v>500</v>
      </c>
      <c r="E83" s="39" t="s">
        <v>501</v>
      </c>
      <c r="F83">
        <v>20</v>
      </c>
      <c r="I83" s="39" t="s">
        <v>501</v>
      </c>
      <c r="J83">
        <v>0</v>
      </c>
      <c r="L83">
        <v>1</v>
      </c>
      <c r="M83">
        <v>0</v>
      </c>
      <c r="O83">
        <v>2</v>
      </c>
      <c r="P83">
        <v>0</v>
      </c>
      <c r="R83" s="39" t="s">
        <v>4338</v>
      </c>
      <c r="S83">
        <v>1</v>
      </c>
      <c r="U83" s="39" t="s">
        <v>15184</v>
      </c>
      <c r="V83">
        <v>1</v>
      </c>
      <c r="X83" s="39" t="s">
        <v>15183</v>
      </c>
      <c r="Y83">
        <v>1</v>
      </c>
      <c r="AA83" s="39" t="s">
        <v>15182</v>
      </c>
      <c r="AB83">
        <v>1</v>
      </c>
      <c r="AD83" s="39" t="s">
        <v>1952</v>
      </c>
      <c r="AE83">
        <v>1</v>
      </c>
      <c r="AG83" s="39" t="s">
        <v>15423</v>
      </c>
      <c r="AH83">
        <v>0</v>
      </c>
      <c r="AJ83" s="39" t="s">
        <v>15186</v>
      </c>
      <c r="AK83">
        <v>1</v>
      </c>
      <c r="AM83" s="39" t="s">
        <v>15187</v>
      </c>
      <c r="AN83">
        <v>1</v>
      </c>
      <c r="AP83" s="39" t="s">
        <v>15186</v>
      </c>
      <c r="AQ83">
        <v>1</v>
      </c>
      <c r="AS83" s="39" t="s">
        <v>15187</v>
      </c>
      <c r="AT83">
        <v>1</v>
      </c>
      <c r="AV83" s="39" t="s">
        <v>15187</v>
      </c>
      <c r="AW83">
        <v>1</v>
      </c>
      <c r="AY83" s="39" t="s">
        <v>15187</v>
      </c>
      <c r="AZ83">
        <v>1</v>
      </c>
      <c r="BB83" s="39" t="s">
        <v>15187</v>
      </c>
      <c r="BC83">
        <v>1</v>
      </c>
      <c r="BE83" s="39" t="s">
        <v>15187</v>
      </c>
      <c r="BF83">
        <v>1</v>
      </c>
      <c r="BH83" s="39" t="s">
        <v>15186</v>
      </c>
      <c r="BI83">
        <v>1</v>
      </c>
      <c r="BK83" s="39" t="s">
        <v>15186</v>
      </c>
      <c r="BL83">
        <v>0</v>
      </c>
      <c r="BN83" s="39" t="s">
        <v>15187</v>
      </c>
      <c r="BO83">
        <v>1</v>
      </c>
      <c r="BQ83" s="39" t="s">
        <v>15503</v>
      </c>
      <c r="BR83">
        <v>0</v>
      </c>
      <c r="BT83" s="39" t="s">
        <v>15504</v>
      </c>
      <c r="BU83">
        <v>0</v>
      </c>
      <c r="BW83" s="39" t="s">
        <v>13792</v>
      </c>
      <c r="BX83">
        <v>1</v>
      </c>
      <c r="BZ83" s="39" t="s">
        <v>12851</v>
      </c>
      <c r="CA83">
        <v>1</v>
      </c>
      <c r="CC83" s="39" t="s">
        <v>12980</v>
      </c>
      <c r="CD83">
        <v>1</v>
      </c>
      <c r="CF83" s="39" t="s">
        <v>15190</v>
      </c>
      <c r="CG83">
        <v>1</v>
      </c>
      <c r="CI83" s="39" t="s">
        <v>12887</v>
      </c>
      <c r="CJ83">
        <v>1</v>
      </c>
      <c r="CL83" s="39" t="s">
        <v>15505</v>
      </c>
      <c r="CM83">
        <v>0</v>
      </c>
      <c r="CO83" s="39" t="s">
        <v>15440</v>
      </c>
      <c r="CP83">
        <v>0</v>
      </c>
    </row>
    <row r="84" spans="1:94" x14ac:dyDescent="0.3">
      <c r="A84">
        <v>83</v>
      </c>
      <c r="B84" s="1">
        <v>45805.591574074075</v>
      </c>
      <c r="C84" s="1">
        <v>45805.600358796299</v>
      </c>
      <c r="D84" s="39" t="s">
        <v>398</v>
      </c>
      <c r="E84" s="39" t="s">
        <v>399</v>
      </c>
      <c r="F84">
        <v>17</v>
      </c>
      <c r="I84" s="39" t="s">
        <v>6674</v>
      </c>
      <c r="J84">
        <v>0</v>
      </c>
      <c r="L84">
        <v>11</v>
      </c>
      <c r="M84">
        <v>0</v>
      </c>
      <c r="O84">
        <v>36</v>
      </c>
      <c r="P84">
        <v>0</v>
      </c>
      <c r="R84" s="39" t="s">
        <v>4338</v>
      </c>
      <c r="S84">
        <v>1</v>
      </c>
      <c r="U84" s="39" t="s">
        <v>15184</v>
      </c>
      <c r="V84">
        <v>1</v>
      </c>
      <c r="X84" s="39" t="s">
        <v>15183</v>
      </c>
      <c r="Y84">
        <v>1</v>
      </c>
      <c r="AA84" s="39" t="s">
        <v>15182</v>
      </c>
      <c r="AB84">
        <v>1</v>
      </c>
      <c r="AD84" s="39" t="s">
        <v>15182</v>
      </c>
      <c r="AE84">
        <v>0</v>
      </c>
      <c r="AG84" s="39" t="s">
        <v>15473</v>
      </c>
      <c r="AH84">
        <v>0</v>
      </c>
      <c r="AJ84" s="39" t="s">
        <v>15187</v>
      </c>
      <c r="AK84">
        <v>0</v>
      </c>
      <c r="AM84" s="39" t="s">
        <v>15187</v>
      </c>
      <c r="AN84">
        <v>1</v>
      </c>
      <c r="AP84" s="39" t="s">
        <v>15186</v>
      </c>
      <c r="AQ84">
        <v>1</v>
      </c>
      <c r="AS84" s="39" t="s">
        <v>15187</v>
      </c>
      <c r="AT84">
        <v>1</v>
      </c>
      <c r="AV84" s="39" t="s">
        <v>15187</v>
      </c>
      <c r="AW84">
        <v>1</v>
      </c>
      <c r="AY84" s="39" t="s">
        <v>15187</v>
      </c>
      <c r="AZ84">
        <v>1</v>
      </c>
      <c r="BB84" s="39" t="s">
        <v>15187</v>
      </c>
      <c r="BC84">
        <v>1</v>
      </c>
      <c r="BE84" s="39" t="s">
        <v>15187</v>
      </c>
      <c r="BF84">
        <v>1</v>
      </c>
      <c r="BH84" s="39" t="s">
        <v>15186</v>
      </c>
      <c r="BI84">
        <v>1</v>
      </c>
      <c r="BK84" s="39" t="s">
        <v>15187</v>
      </c>
      <c r="BL84">
        <v>1</v>
      </c>
      <c r="BN84" s="39" t="s">
        <v>15187</v>
      </c>
      <c r="BO84">
        <v>1</v>
      </c>
      <c r="BQ84" s="39" t="s">
        <v>15506</v>
      </c>
      <c r="BR84">
        <v>0</v>
      </c>
      <c r="BT84" s="39" t="s">
        <v>15507</v>
      </c>
      <c r="BU84">
        <v>0</v>
      </c>
      <c r="BW84" s="39" t="s">
        <v>13792</v>
      </c>
      <c r="BX84">
        <v>1</v>
      </c>
      <c r="BZ84" s="39" t="s">
        <v>12887</v>
      </c>
      <c r="CA84">
        <v>0</v>
      </c>
      <c r="CC84" s="39" t="s">
        <v>12980</v>
      </c>
      <c r="CD84">
        <v>1</v>
      </c>
      <c r="CF84" s="39" t="s">
        <v>15190</v>
      </c>
      <c r="CG84">
        <v>1</v>
      </c>
      <c r="CI84" s="39" t="s">
        <v>12851</v>
      </c>
      <c r="CJ84">
        <v>0</v>
      </c>
      <c r="CL84" s="39" t="s">
        <v>15508</v>
      </c>
      <c r="CM84">
        <v>0</v>
      </c>
      <c r="CO84" s="39" t="s">
        <v>15509</v>
      </c>
      <c r="CP84">
        <v>0</v>
      </c>
    </row>
    <row r="85" spans="1:94" x14ac:dyDescent="0.3">
      <c r="A85">
        <v>84</v>
      </c>
      <c r="B85" s="1">
        <v>45805.591539351852</v>
      </c>
      <c r="C85" s="1">
        <v>45805.601388888892</v>
      </c>
      <c r="D85" s="39" t="s">
        <v>316</v>
      </c>
      <c r="E85" s="39" t="s">
        <v>317</v>
      </c>
      <c r="F85">
        <v>15</v>
      </c>
      <c r="I85" s="39" t="s">
        <v>317</v>
      </c>
      <c r="J85">
        <v>0</v>
      </c>
      <c r="L85">
        <v>11</v>
      </c>
      <c r="M85">
        <v>0</v>
      </c>
      <c r="O85">
        <v>29</v>
      </c>
      <c r="P85">
        <v>0</v>
      </c>
      <c r="R85" s="39" t="s">
        <v>4338</v>
      </c>
      <c r="S85">
        <v>1</v>
      </c>
      <c r="U85" s="39" t="s">
        <v>15184</v>
      </c>
      <c r="V85">
        <v>1</v>
      </c>
      <c r="X85" s="39" t="s">
        <v>15183</v>
      </c>
      <c r="Y85">
        <v>1</v>
      </c>
      <c r="AA85" s="39" t="s">
        <v>15182</v>
      </c>
      <c r="AB85">
        <v>1</v>
      </c>
      <c r="AD85" s="39" t="s">
        <v>15182</v>
      </c>
      <c r="AE85">
        <v>0</v>
      </c>
      <c r="AG85" s="39" t="s">
        <v>15473</v>
      </c>
      <c r="AH85">
        <v>0</v>
      </c>
      <c r="AJ85" s="39" t="s">
        <v>15187</v>
      </c>
      <c r="AK85">
        <v>0</v>
      </c>
      <c r="AM85" s="39" t="s">
        <v>15187</v>
      </c>
      <c r="AN85">
        <v>1</v>
      </c>
      <c r="AP85" s="39" t="s">
        <v>15187</v>
      </c>
      <c r="AQ85">
        <v>0</v>
      </c>
      <c r="AS85" s="39" t="s">
        <v>15187</v>
      </c>
      <c r="AT85">
        <v>1</v>
      </c>
      <c r="AV85" s="39" t="s">
        <v>15186</v>
      </c>
      <c r="AW85">
        <v>0</v>
      </c>
      <c r="AY85" s="39" t="s">
        <v>15187</v>
      </c>
      <c r="AZ85">
        <v>1</v>
      </c>
      <c r="BB85" s="39" t="s">
        <v>15187</v>
      </c>
      <c r="BC85">
        <v>1</v>
      </c>
      <c r="BE85" s="39" t="s">
        <v>15187</v>
      </c>
      <c r="BF85">
        <v>1</v>
      </c>
      <c r="BH85" s="39" t="s">
        <v>15186</v>
      </c>
      <c r="BI85">
        <v>1</v>
      </c>
      <c r="BK85" s="39" t="s">
        <v>15187</v>
      </c>
      <c r="BL85">
        <v>1</v>
      </c>
      <c r="BN85" s="39" t="s">
        <v>15187</v>
      </c>
      <c r="BO85">
        <v>1</v>
      </c>
      <c r="BQ85" s="39" t="s">
        <v>15510</v>
      </c>
      <c r="BR85">
        <v>0</v>
      </c>
      <c r="BT85" s="39" t="s">
        <v>15511</v>
      </c>
      <c r="BU85">
        <v>0</v>
      </c>
      <c r="BW85" s="39" t="s">
        <v>13792</v>
      </c>
      <c r="BX85">
        <v>1</v>
      </c>
      <c r="BZ85" s="39" t="s">
        <v>12887</v>
      </c>
      <c r="CA85">
        <v>0</v>
      </c>
      <c r="CC85" s="39" t="s">
        <v>12980</v>
      </c>
      <c r="CD85">
        <v>1</v>
      </c>
      <c r="CF85" s="39" t="s">
        <v>15190</v>
      </c>
      <c r="CG85">
        <v>1</v>
      </c>
      <c r="CI85" s="39" t="s">
        <v>12851</v>
      </c>
      <c r="CJ85">
        <v>0</v>
      </c>
      <c r="CL85" s="39" t="s">
        <v>15512</v>
      </c>
      <c r="CM85">
        <v>0</v>
      </c>
      <c r="CO85" s="39" t="s">
        <v>15513</v>
      </c>
      <c r="CP85">
        <v>0</v>
      </c>
    </row>
    <row r="86" spans="1:94" x14ac:dyDescent="0.3">
      <c r="A86">
        <v>85</v>
      </c>
      <c r="B86" s="1">
        <v>45805.592256944445</v>
      </c>
      <c r="C86" s="1">
        <v>45805.602650462963</v>
      </c>
      <c r="D86" s="39" t="s">
        <v>422</v>
      </c>
      <c r="E86" s="39" t="s">
        <v>423</v>
      </c>
      <c r="F86">
        <v>17</v>
      </c>
      <c r="I86" s="39" t="s">
        <v>424</v>
      </c>
      <c r="J86">
        <v>0</v>
      </c>
      <c r="L86">
        <v>11</v>
      </c>
      <c r="M86">
        <v>0</v>
      </c>
      <c r="O86">
        <v>37</v>
      </c>
      <c r="P86">
        <v>0</v>
      </c>
      <c r="R86" s="39" t="s">
        <v>4338</v>
      </c>
      <c r="S86">
        <v>1</v>
      </c>
      <c r="U86" s="39" t="s">
        <v>15184</v>
      </c>
      <c r="V86">
        <v>1</v>
      </c>
      <c r="X86" s="39" t="s">
        <v>15183</v>
      </c>
      <c r="Y86">
        <v>1</v>
      </c>
      <c r="AA86" s="39" t="s">
        <v>15182</v>
      </c>
      <c r="AB86">
        <v>1</v>
      </c>
      <c r="AD86" s="39" t="s">
        <v>15182</v>
      </c>
      <c r="AE86">
        <v>0</v>
      </c>
      <c r="AG86" s="39" t="s">
        <v>15473</v>
      </c>
      <c r="AH86">
        <v>0</v>
      </c>
      <c r="AJ86" s="39" t="s">
        <v>15187</v>
      </c>
      <c r="AK86">
        <v>0</v>
      </c>
      <c r="AM86" s="39" t="s">
        <v>15187</v>
      </c>
      <c r="AN86">
        <v>1</v>
      </c>
      <c r="AP86" s="39" t="s">
        <v>15186</v>
      </c>
      <c r="AQ86">
        <v>1</v>
      </c>
      <c r="AS86" s="39" t="s">
        <v>15187</v>
      </c>
      <c r="AT86">
        <v>1</v>
      </c>
      <c r="AV86" s="39" t="s">
        <v>15187</v>
      </c>
      <c r="AW86">
        <v>1</v>
      </c>
      <c r="AY86" s="39" t="s">
        <v>15187</v>
      </c>
      <c r="AZ86">
        <v>1</v>
      </c>
      <c r="BB86" s="39" t="s">
        <v>15187</v>
      </c>
      <c r="BC86">
        <v>1</v>
      </c>
      <c r="BE86" s="39" t="s">
        <v>15187</v>
      </c>
      <c r="BF86">
        <v>1</v>
      </c>
      <c r="BH86" s="39" t="s">
        <v>15186</v>
      </c>
      <c r="BI86">
        <v>1</v>
      </c>
      <c r="BK86" s="39" t="s">
        <v>15187</v>
      </c>
      <c r="BL86">
        <v>1</v>
      </c>
      <c r="BN86" s="39" t="s">
        <v>15187</v>
      </c>
      <c r="BO86">
        <v>1</v>
      </c>
      <c r="BQ86" s="39" t="s">
        <v>15514</v>
      </c>
      <c r="BR86">
        <v>0</v>
      </c>
      <c r="BT86" s="39" t="s">
        <v>15515</v>
      </c>
      <c r="BU86">
        <v>0</v>
      </c>
      <c r="BW86" s="39" t="s">
        <v>13792</v>
      </c>
      <c r="BX86">
        <v>1</v>
      </c>
      <c r="BZ86" s="39" t="s">
        <v>13792</v>
      </c>
      <c r="CA86">
        <v>0</v>
      </c>
      <c r="CC86" s="39" t="s">
        <v>12887</v>
      </c>
      <c r="CD86">
        <v>0</v>
      </c>
      <c r="CF86" s="39" t="s">
        <v>15190</v>
      </c>
      <c r="CG86">
        <v>1</v>
      </c>
      <c r="CI86" s="39" t="s">
        <v>12887</v>
      </c>
      <c r="CJ86">
        <v>1</v>
      </c>
      <c r="CL86" s="39" t="s">
        <v>15516</v>
      </c>
      <c r="CM86">
        <v>0</v>
      </c>
      <c r="CO86" s="39" t="s">
        <v>15517</v>
      </c>
      <c r="CP86">
        <v>0</v>
      </c>
    </row>
    <row r="87" spans="1:94" x14ac:dyDescent="0.3">
      <c r="A87">
        <v>86</v>
      </c>
      <c r="B87" s="1">
        <v>45805.699837962966</v>
      </c>
      <c r="C87" s="1">
        <v>45805.708819444444</v>
      </c>
      <c r="D87" s="39" t="s">
        <v>937</v>
      </c>
      <c r="E87" s="39" t="s">
        <v>938</v>
      </c>
      <c r="F87">
        <v>20</v>
      </c>
      <c r="I87" s="39" t="s">
        <v>938</v>
      </c>
      <c r="J87">
        <v>0</v>
      </c>
      <c r="L87">
        <v>2</v>
      </c>
      <c r="M87">
        <v>0</v>
      </c>
      <c r="O87">
        <v>27</v>
      </c>
      <c r="P87">
        <v>0</v>
      </c>
      <c r="R87" s="39" t="s">
        <v>4338</v>
      </c>
      <c r="S87">
        <v>1</v>
      </c>
      <c r="U87" s="39" t="s">
        <v>15184</v>
      </c>
      <c r="V87">
        <v>1</v>
      </c>
      <c r="X87" s="39" t="s">
        <v>15183</v>
      </c>
      <c r="Y87">
        <v>1</v>
      </c>
      <c r="AA87" s="39" t="s">
        <v>15182</v>
      </c>
      <c r="AB87">
        <v>1</v>
      </c>
      <c r="AD87" s="39" t="s">
        <v>1952</v>
      </c>
      <c r="AE87">
        <v>1</v>
      </c>
      <c r="AG87" s="39" t="s">
        <v>15262</v>
      </c>
      <c r="AH87">
        <v>0</v>
      </c>
      <c r="AJ87" s="39" t="s">
        <v>15186</v>
      </c>
      <c r="AK87">
        <v>1</v>
      </c>
      <c r="AM87" s="39" t="s">
        <v>15187</v>
      </c>
      <c r="AN87">
        <v>1</v>
      </c>
      <c r="AP87" s="39" t="s">
        <v>15186</v>
      </c>
      <c r="AQ87">
        <v>1</v>
      </c>
      <c r="AS87" s="39" t="s">
        <v>15187</v>
      </c>
      <c r="AT87">
        <v>1</v>
      </c>
      <c r="AV87" s="39" t="s">
        <v>15187</v>
      </c>
      <c r="AW87">
        <v>1</v>
      </c>
      <c r="AY87" s="39" t="s">
        <v>15187</v>
      </c>
      <c r="AZ87">
        <v>1</v>
      </c>
      <c r="BB87" s="39" t="s">
        <v>15187</v>
      </c>
      <c r="BC87">
        <v>1</v>
      </c>
      <c r="BE87" s="39" t="s">
        <v>15187</v>
      </c>
      <c r="BF87">
        <v>1</v>
      </c>
      <c r="BH87" s="39" t="s">
        <v>15186</v>
      </c>
      <c r="BI87">
        <v>1</v>
      </c>
      <c r="BK87" s="39" t="s">
        <v>15186</v>
      </c>
      <c r="BL87">
        <v>0</v>
      </c>
      <c r="BN87" s="39" t="s">
        <v>15187</v>
      </c>
      <c r="BO87">
        <v>1</v>
      </c>
      <c r="BQ87" s="39" t="s">
        <v>15518</v>
      </c>
      <c r="BR87">
        <v>0</v>
      </c>
      <c r="BT87" s="39" t="s">
        <v>15519</v>
      </c>
      <c r="BU87">
        <v>0</v>
      </c>
      <c r="BW87" s="39" t="s">
        <v>13792</v>
      </c>
      <c r="BX87">
        <v>1</v>
      </c>
      <c r="BZ87" s="39" t="s">
        <v>12851</v>
      </c>
      <c r="CA87">
        <v>1</v>
      </c>
      <c r="CC87" s="39" t="s">
        <v>12980</v>
      </c>
      <c r="CD87">
        <v>1</v>
      </c>
      <c r="CF87" s="39" t="s">
        <v>15190</v>
      </c>
      <c r="CG87">
        <v>1</v>
      </c>
      <c r="CI87" s="39" t="s">
        <v>12887</v>
      </c>
      <c r="CJ87">
        <v>1</v>
      </c>
      <c r="CL87" s="39" t="s">
        <v>15520</v>
      </c>
      <c r="CM87">
        <v>0</v>
      </c>
      <c r="CO87" s="39" t="s">
        <v>15332</v>
      </c>
      <c r="CP87">
        <v>0</v>
      </c>
    </row>
    <row r="88" spans="1:94" x14ac:dyDescent="0.3">
      <c r="A88">
        <v>87</v>
      </c>
      <c r="B88" s="1">
        <v>45805.860810185186</v>
      </c>
      <c r="C88" s="1">
        <v>45805.867164351854</v>
      </c>
      <c r="D88" s="39" t="s">
        <v>1162</v>
      </c>
      <c r="E88" s="39" t="s">
        <v>1163</v>
      </c>
      <c r="F88">
        <v>22</v>
      </c>
      <c r="I88" s="39" t="s">
        <v>5475</v>
      </c>
      <c r="J88">
        <v>0</v>
      </c>
      <c r="L88">
        <v>2</v>
      </c>
      <c r="M88">
        <v>0</v>
      </c>
      <c r="O88">
        <v>14</v>
      </c>
      <c r="P88">
        <v>0</v>
      </c>
      <c r="R88" s="39" t="s">
        <v>4338</v>
      </c>
      <c r="S88">
        <v>1</v>
      </c>
      <c r="U88" s="39" t="s">
        <v>15184</v>
      </c>
      <c r="V88">
        <v>1</v>
      </c>
      <c r="X88" s="39" t="s">
        <v>15183</v>
      </c>
      <c r="Y88">
        <v>1</v>
      </c>
      <c r="AA88" s="39" t="s">
        <v>15182</v>
      </c>
      <c r="AB88">
        <v>1</v>
      </c>
      <c r="AD88" s="39" t="s">
        <v>1952</v>
      </c>
      <c r="AE88">
        <v>1</v>
      </c>
      <c r="AG88" s="39" t="s">
        <v>15193</v>
      </c>
      <c r="AH88">
        <v>1</v>
      </c>
      <c r="AJ88" s="39" t="s">
        <v>15186</v>
      </c>
      <c r="AK88">
        <v>1</v>
      </c>
      <c r="AM88" s="39" t="s">
        <v>15187</v>
      </c>
      <c r="AN88">
        <v>1</v>
      </c>
      <c r="AP88" s="39" t="s">
        <v>15186</v>
      </c>
      <c r="AQ88">
        <v>1</v>
      </c>
      <c r="AS88" s="39" t="s">
        <v>15187</v>
      </c>
      <c r="AT88">
        <v>1</v>
      </c>
      <c r="AV88" s="39" t="s">
        <v>15187</v>
      </c>
      <c r="AW88">
        <v>1</v>
      </c>
      <c r="AY88" s="39" t="s">
        <v>15187</v>
      </c>
      <c r="AZ88">
        <v>1</v>
      </c>
      <c r="BB88" s="39" t="s">
        <v>15187</v>
      </c>
      <c r="BC88">
        <v>1</v>
      </c>
      <c r="BE88" s="39" t="s">
        <v>15187</v>
      </c>
      <c r="BF88">
        <v>1</v>
      </c>
      <c r="BH88" s="39" t="s">
        <v>15186</v>
      </c>
      <c r="BI88">
        <v>1</v>
      </c>
      <c r="BK88" s="39" t="s">
        <v>15187</v>
      </c>
      <c r="BL88">
        <v>1</v>
      </c>
      <c r="BN88" s="39" t="s">
        <v>15187</v>
      </c>
      <c r="BO88">
        <v>1</v>
      </c>
      <c r="BQ88" s="39" t="s">
        <v>15521</v>
      </c>
      <c r="BR88">
        <v>0</v>
      </c>
      <c r="BT88" s="39" t="s">
        <v>15522</v>
      </c>
      <c r="BU88">
        <v>0</v>
      </c>
      <c r="BW88" s="39" t="s">
        <v>13792</v>
      </c>
      <c r="BX88">
        <v>1</v>
      </c>
      <c r="BZ88" s="39" t="s">
        <v>12851</v>
      </c>
      <c r="CA88">
        <v>1</v>
      </c>
      <c r="CC88" s="39" t="s">
        <v>12980</v>
      </c>
      <c r="CD88">
        <v>1</v>
      </c>
      <c r="CF88" s="39" t="s">
        <v>15190</v>
      </c>
      <c r="CG88">
        <v>1</v>
      </c>
      <c r="CI88" s="39" t="s">
        <v>12887</v>
      </c>
      <c r="CJ88">
        <v>1</v>
      </c>
      <c r="CL88" s="39" t="s">
        <v>15523</v>
      </c>
      <c r="CM88">
        <v>0</v>
      </c>
      <c r="CO88" s="39" t="s">
        <v>15524</v>
      </c>
      <c r="CP88">
        <v>0</v>
      </c>
    </row>
    <row r="89" spans="1:94" x14ac:dyDescent="0.3">
      <c r="A89">
        <v>88</v>
      </c>
      <c r="B89" s="1">
        <v>45805.859768518516</v>
      </c>
      <c r="C89" s="1">
        <v>45805.868680555555</v>
      </c>
      <c r="D89" s="39" t="s">
        <v>1097</v>
      </c>
      <c r="E89" s="39" t="s">
        <v>1098</v>
      </c>
      <c r="F89">
        <v>22</v>
      </c>
      <c r="I89" s="39" t="s">
        <v>1098</v>
      </c>
      <c r="J89">
        <v>0</v>
      </c>
      <c r="L89">
        <v>2</v>
      </c>
      <c r="M89">
        <v>0</v>
      </c>
      <c r="O89">
        <v>12</v>
      </c>
      <c r="P89">
        <v>0</v>
      </c>
      <c r="R89" s="39" t="s">
        <v>4338</v>
      </c>
      <c r="S89">
        <v>1</v>
      </c>
      <c r="U89" s="39" t="s">
        <v>15184</v>
      </c>
      <c r="V89">
        <v>1</v>
      </c>
      <c r="X89" s="39" t="s">
        <v>15183</v>
      </c>
      <c r="Y89">
        <v>1</v>
      </c>
      <c r="AA89" s="39" t="s">
        <v>15182</v>
      </c>
      <c r="AB89">
        <v>1</v>
      </c>
      <c r="AD89" s="39" t="s">
        <v>1952</v>
      </c>
      <c r="AE89">
        <v>1</v>
      </c>
      <c r="AG89" s="39" t="s">
        <v>15193</v>
      </c>
      <c r="AH89">
        <v>1</v>
      </c>
      <c r="AJ89" s="39" t="s">
        <v>15186</v>
      </c>
      <c r="AK89">
        <v>1</v>
      </c>
      <c r="AM89" s="39" t="s">
        <v>15187</v>
      </c>
      <c r="AN89">
        <v>1</v>
      </c>
      <c r="AP89" s="39" t="s">
        <v>15186</v>
      </c>
      <c r="AQ89">
        <v>1</v>
      </c>
      <c r="AS89" s="39" t="s">
        <v>15187</v>
      </c>
      <c r="AT89">
        <v>1</v>
      </c>
      <c r="AV89" s="39" t="s">
        <v>15187</v>
      </c>
      <c r="AW89">
        <v>1</v>
      </c>
      <c r="AY89" s="39" t="s">
        <v>15187</v>
      </c>
      <c r="AZ89">
        <v>1</v>
      </c>
      <c r="BB89" s="39" t="s">
        <v>15187</v>
      </c>
      <c r="BC89">
        <v>1</v>
      </c>
      <c r="BE89" s="39" t="s">
        <v>15187</v>
      </c>
      <c r="BF89">
        <v>1</v>
      </c>
      <c r="BH89" s="39" t="s">
        <v>15186</v>
      </c>
      <c r="BI89">
        <v>1</v>
      </c>
      <c r="BK89" s="39" t="s">
        <v>15187</v>
      </c>
      <c r="BL89">
        <v>1</v>
      </c>
      <c r="BN89" s="39" t="s">
        <v>15187</v>
      </c>
      <c r="BO89">
        <v>1</v>
      </c>
      <c r="BQ89" s="39" t="s">
        <v>15525</v>
      </c>
      <c r="BR89">
        <v>0</v>
      </c>
      <c r="BT89" s="39" t="s">
        <v>15526</v>
      </c>
      <c r="BU89">
        <v>0</v>
      </c>
      <c r="BW89" s="39" t="s">
        <v>13792</v>
      </c>
      <c r="BX89">
        <v>1</v>
      </c>
      <c r="BZ89" s="39" t="s">
        <v>12851</v>
      </c>
      <c r="CA89">
        <v>1</v>
      </c>
      <c r="CC89" s="39" t="s">
        <v>12980</v>
      </c>
      <c r="CD89">
        <v>1</v>
      </c>
      <c r="CF89" s="39" t="s">
        <v>15190</v>
      </c>
      <c r="CG89">
        <v>1</v>
      </c>
      <c r="CI89" s="39" t="s">
        <v>12887</v>
      </c>
      <c r="CJ89">
        <v>1</v>
      </c>
      <c r="CL89" s="39" t="s">
        <v>15527</v>
      </c>
      <c r="CM89">
        <v>0</v>
      </c>
      <c r="CO89" s="39" t="s">
        <v>15524</v>
      </c>
      <c r="CP89">
        <v>0</v>
      </c>
    </row>
    <row r="90" spans="1:94" x14ac:dyDescent="0.3">
      <c r="A90">
        <v>89</v>
      </c>
      <c r="B90" s="1">
        <v>45805.874432870369</v>
      </c>
      <c r="C90" s="1">
        <v>45805.891192129631</v>
      </c>
      <c r="D90" s="39" t="s">
        <v>1006</v>
      </c>
      <c r="E90" s="39" t="s">
        <v>1007</v>
      </c>
      <c r="F90">
        <v>22</v>
      </c>
      <c r="I90" s="39" t="s">
        <v>1008</v>
      </c>
      <c r="J90">
        <v>0</v>
      </c>
      <c r="L90">
        <v>2</v>
      </c>
      <c r="M90">
        <v>0</v>
      </c>
      <c r="O90">
        <v>2</v>
      </c>
      <c r="P90">
        <v>0</v>
      </c>
      <c r="R90" s="39" t="s">
        <v>4338</v>
      </c>
      <c r="S90">
        <v>1</v>
      </c>
      <c r="U90" s="39" t="s">
        <v>15184</v>
      </c>
      <c r="V90">
        <v>1</v>
      </c>
      <c r="X90" s="39" t="s">
        <v>15183</v>
      </c>
      <c r="Y90">
        <v>1</v>
      </c>
      <c r="AA90" s="39" t="s">
        <v>15182</v>
      </c>
      <c r="AB90">
        <v>1</v>
      </c>
      <c r="AD90" s="39" t="s">
        <v>1952</v>
      </c>
      <c r="AE90">
        <v>1</v>
      </c>
      <c r="AG90" s="39" t="s">
        <v>15193</v>
      </c>
      <c r="AH90">
        <v>1</v>
      </c>
      <c r="AJ90" s="39" t="s">
        <v>15186</v>
      </c>
      <c r="AK90">
        <v>1</v>
      </c>
      <c r="AM90" s="39" t="s">
        <v>15187</v>
      </c>
      <c r="AN90">
        <v>1</v>
      </c>
      <c r="AP90" s="39" t="s">
        <v>15186</v>
      </c>
      <c r="AQ90">
        <v>1</v>
      </c>
      <c r="AS90" s="39" t="s">
        <v>15187</v>
      </c>
      <c r="AT90">
        <v>1</v>
      </c>
      <c r="AV90" s="39" t="s">
        <v>15187</v>
      </c>
      <c r="AW90">
        <v>1</v>
      </c>
      <c r="AY90" s="39" t="s">
        <v>15187</v>
      </c>
      <c r="AZ90">
        <v>1</v>
      </c>
      <c r="BB90" s="39" t="s">
        <v>15187</v>
      </c>
      <c r="BC90">
        <v>1</v>
      </c>
      <c r="BE90" s="39" t="s">
        <v>15187</v>
      </c>
      <c r="BF90">
        <v>1</v>
      </c>
      <c r="BH90" s="39" t="s">
        <v>15186</v>
      </c>
      <c r="BI90">
        <v>1</v>
      </c>
      <c r="BK90" s="39" t="s">
        <v>15187</v>
      </c>
      <c r="BL90">
        <v>1</v>
      </c>
      <c r="BN90" s="39" t="s">
        <v>15187</v>
      </c>
      <c r="BO90">
        <v>1</v>
      </c>
      <c r="BQ90" s="39" t="s">
        <v>15528</v>
      </c>
      <c r="BR90">
        <v>0</v>
      </c>
      <c r="BT90" s="39" t="s">
        <v>15529</v>
      </c>
      <c r="BU90">
        <v>0</v>
      </c>
      <c r="BW90" s="39" t="s">
        <v>13792</v>
      </c>
      <c r="BX90">
        <v>1</v>
      </c>
      <c r="BZ90" s="39" t="s">
        <v>12851</v>
      </c>
      <c r="CA90">
        <v>1</v>
      </c>
      <c r="CC90" s="39" t="s">
        <v>12980</v>
      </c>
      <c r="CD90">
        <v>1</v>
      </c>
      <c r="CF90" s="39" t="s">
        <v>15190</v>
      </c>
      <c r="CG90">
        <v>1</v>
      </c>
      <c r="CI90" s="39" t="s">
        <v>12887</v>
      </c>
      <c r="CJ90">
        <v>1</v>
      </c>
      <c r="CL90" s="39" t="s">
        <v>15530</v>
      </c>
      <c r="CM90">
        <v>0</v>
      </c>
      <c r="CO90" s="39" t="s">
        <v>15531</v>
      </c>
      <c r="CP90">
        <v>0</v>
      </c>
    </row>
    <row r="91" spans="1:94" x14ac:dyDescent="0.3">
      <c r="A91">
        <v>90</v>
      </c>
      <c r="B91" s="1">
        <v>45805.902569444443</v>
      </c>
      <c r="C91" s="1">
        <v>45805.907152777778</v>
      </c>
      <c r="D91" s="39" t="s">
        <v>489</v>
      </c>
      <c r="E91" s="39" t="s">
        <v>490</v>
      </c>
      <c r="F91">
        <v>16</v>
      </c>
      <c r="I91" s="39" t="s">
        <v>491</v>
      </c>
      <c r="J91">
        <v>0</v>
      </c>
      <c r="L91">
        <v>1</v>
      </c>
      <c r="M91">
        <v>0</v>
      </c>
      <c r="O91">
        <v>7</v>
      </c>
      <c r="P91">
        <v>0</v>
      </c>
      <c r="R91" s="39" t="s">
        <v>4338</v>
      </c>
      <c r="S91">
        <v>1</v>
      </c>
      <c r="U91" s="39" t="s">
        <v>15182</v>
      </c>
      <c r="V91">
        <v>0</v>
      </c>
      <c r="X91" s="39" t="s">
        <v>15183</v>
      </c>
      <c r="Y91">
        <v>1</v>
      </c>
      <c r="AA91" s="39" t="s">
        <v>15184</v>
      </c>
      <c r="AB91">
        <v>0</v>
      </c>
      <c r="AD91" s="39" t="s">
        <v>1952</v>
      </c>
      <c r="AE91">
        <v>1</v>
      </c>
      <c r="AG91" s="39" t="s">
        <v>15532</v>
      </c>
      <c r="AH91">
        <v>0</v>
      </c>
      <c r="AJ91" s="39" t="s">
        <v>15186</v>
      </c>
      <c r="AK91">
        <v>1</v>
      </c>
      <c r="AM91" s="39" t="s">
        <v>15187</v>
      </c>
      <c r="AN91">
        <v>1</v>
      </c>
      <c r="AP91" s="39" t="s">
        <v>15186</v>
      </c>
      <c r="AQ91">
        <v>1</v>
      </c>
      <c r="AS91" s="39" t="s">
        <v>15187</v>
      </c>
      <c r="AT91">
        <v>1</v>
      </c>
      <c r="AV91" s="39" t="s">
        <v>15187</v>
      </c>
      <c r="AW91">
        <v>1</v>
      </c>
      <c r="AY91" s="39" t="s">
        <v>15187</v>
      </c>
      <c r="AZ91">
        <v>1</v>
      </c>
      <c r="BB91" s="39" t="s">
        <v>15187</v>
      </c>
      <c r="BC91">
        <v>1</v>
      </c>
      <c r="BE91" s="39" t="s">
        <v>15186</v>
      </c>
      <c r="BF91">
        <v>0</v>
      </c>
      <c r="BH91" s="39" t="s">
        <v>15186</v>
      </c>
      <c r="BI91">
        <v>1</v>
      </c>
      <c r="BK91" s="39" t="s">
        <v>15187</v>
      </c>
      <c r="BL91">
        <v>1</v>
      </c>
      <c r="BN91" s="39" t="s">
        <v>15186</v>
      </c>
      <c r="BO91">
        <v>0</v>
      </c>
      <c r="BQ91" s="39" t="s">
        <v>15445</v>
      </c>
      <c r="BR91">
        <v>0</v>
      </c>
      <c r="BT91" s="39" t="s">
        <v>15450</v>
      </c>
      <c r="BU91">
        <v>0</v>
      </c>
      <c r="BW91" s="39" t="s">
        <v>13792</v>
      </c>
      <c r="BX91">
        <v>1</v>
      </c>
      <c r="BZ91" s="39" t="s">
        <v>12851</v>
      </c>
      <c r="CA91">
        <v>1</v>
      </c>
      <c r="CC91" s="39" t="s">
        <v>12980</v>
      </c>
      <c r="CD91">
        <v>1</v>
      </c>
      <c r="CF91" s="39" t="s">
        <v>12887</v>
      </c>
      <c r="CG91">
        <v>0</v>
      </c>
      <c r="CI91" s="39" t="s">
        <v>12887</v>
      </c>
      <c r="CJ91">
        <v>1</v>
      </c>
      <c r="CL91" s="39" t="s">
        <v>15447</v>
      </c>
      <c r="CM91">
        <v>0</v>
      </c>
      <c r="CO91" s="39" t="s">
        <v>15451</v>
      </c>
      <c r="CP91">
        <v>0</v>
      </c>
    </row>
    <row r="92" spans="1:94" x14ac:dyDescent="0.3">
      <c r="A92">
        <v>91</v>
      </c>
      <c r="B92" s="1">
        <v>45806.322245370371</v>
      </c>
      <c r="C92" s="1">
        <v>45806.332013888888</v>
      </c>
      <c r="D92" s="39" t="s">
        <v>1026</v>
      </c>
      <c r="E92" s="39" t="s">
        <v>1027</v>
      </c>
      <c r="F92">
        <v>21</v>
      </c>
      <c r="I92" s="39" t="s">
        <v>1027</v>
      </c>
      <c r="J92">
        <v>0</v>
      </c>
      <c r="L92">
        <v>2</v>
      </c>
      <c r="M92">
        <v>0</v>
      </c>
      <c r="O92">
        <v>24</v>
      </c>
      <c r="P92">
        <v>0</v>
      </c>
      <c r="R92" s="39" t="s">
        <v>4338</v>
      </c>
      <c r="S92">
        <v>1</v>
      </c>
      <c r="U92" s="39" t="s">
        <v>15184</v>
      </c>
      <c r="V92">
        <v>1</v>
      </c>
      <c r="X92" s="39" t="s">
        <v>15183</v>
      </c>
      <c r="Y92">
        <v>1</v>
      </c>
      <c r="AA92" s="39" t="s">
        <v>15182</v>
      </c>
      <c r="AB92">
        <v>1</v>
      </c>
      <c r="AD92" s="39" t="s">
        <v>1952</v>
      </c>
      <c r="AE92">
        <v>1</v>
      </c>
      <c r="AG92" s="39" t="s">
        <v>15193</v>
      </c>
      <c r="AH92">
        <v>1</v>
      </c>
      <c r="AJ92" s="39" t="s">
        <v>15186</v>
      </c>
      <c r="AK92">
        <v>1</v>
      </c>
      <c r="AM92" s="39" t="s">
        <v>15187</v>
      </c>
      <c r="AN92">
        <v>1</v>
      </c>
      <c r="AP92" s="39" t="s">
        <v>15186</v>
      </c>
      <c r="AQ92">
        <v>1</v>
      </c>
      <c r="AS92" s="39" t="s">
        <v>15187</v>
      </c>
      <c r="AT92">
        <v>1</v>
      </c>
      <c r="AV92" s="39" t="s">
        <v>15186</v>
      </c>
      <c r="AW92">
        <v>0</v>
      </c>
      <c r="AY92" s="39" t="s">
        <v>15187</v>
      </c>
      <c r="AZ92">
        <v>1</v>
      </c>
      <c r="BB92" s="39" t="s">
        <v>15187</v>
      </c>
      <c r="BC92">
        <v>1</v>
      </c>
      <c r="BE92" s="39" t="s">
        <v>15187</v>
      </c>
      <c r="BF92">
        <v>1</v>
      </c>
      <c r="BH92" s="39" t="s">
        <v>15186</v>
      </c>
      <c r="BI92">
        <v>1</v>
      </c>
      <c r="BK92" s="39" t="s">
        <v>15187</v>
      </c>
      <c r="BL92">
        <v>1</v>
      </c>
      <c r="BN92" s="39" t="s">
        <v>15187</v>
      </c>
      <c r="BO92">
        <v>1</v>
      </c>
      <c r="BQ92" s="39" t="s">
        <v>15533</v>
      </c>
      <c r="BR92">
        <v>0</v>
      </c>
      <c r="BT92" s="39" t="s">
        <v>15534</v>
      </c>
      <c r="BU92">
        <v>0</v>
      </c>
      <c r="BW92" s="39" t="s">
        <v>13792</v>
      </c>
      <c r="BX92">
        <v>1</v>
      </c>
      <c r="BZ92" s="39" t="s">
        <v>12851</v>
      </c>
      <c r="CA92">
        <v>1</v>
      </c>
      <c r="CC92" s="39" t="s">
        <v>12980</v>
      </c>
      <c r="CD92">
        <v>1</v>
      </c>
      <c r="CF92" s="39" t="s">
        <v>15190</v>
      </c>
      <c r="CG92">
        <v>1</v>
      </c>
      <c r="CI92" s="39" t="s">
        <v>12887</v>
      </c>
      <c r="CJ92">
        <v>1</v>
      </c>
      <c r="CL92" s="39" t="s">
        <v>15535</v>
      </c>
      <c r="CM92">
        <v>0</v>
      </c>
      <c r="CO92" s="39" t="s">
        <v>15536</v>
      </c>
      <c r="CP92">
        <v>0</v>
      </c>
    </row>
    <row r="93" spans="1:94" x14ac:dyDescent="0.3">
      <c r="A93">
        <v>92</v>
      </c>
      <c r="B93" s="1">
        <v>45806.308020833334</v>
      </c>
      <c r="C93" s="1">
        <v>45806.332638888889</v>
      </c>
      <c r="D93" s="39" t="s">
        <v>1063</v>
      </c>
      <c r="E93" s="39" t="s">
        <v>1064</v>
      </c>
      <c r="F93">
        <v>21</v>
      </c>
      <c r="I93" s="39" t="s">
        <v>1064</v>
      </c>
      <c r="J93">
        <v>0</v>
      </c>
      <c r="L93">
        <v>2</v>
      </c>
      <c r="M93">
        <v>0</v>
      </c>
      <c r="O93">
        <v>21</v>
      </c>
      <c r="P93">
        <v>0</v>
      </c>
      <c r="R93" s="39" t="s">
        <v>4338</v>
      </c>
      <c r="S93">
        <v>1</v>
      </c>
      <c r="U93" s="39" t="s">
        <v>15184</v>
      </c>
      <c r="V93">
        <v>1</v>
      </c>
      <c r="X93" s="39" t="s">
        <v>15183</v>
      </c>
      <c r="Y93">
        <v>1</v>
      </c>
      <c r="AA93" s="39" t="s">
        <v>15182</v>
      </c>
      <c r="AB93">
        <v>1</v>
      </c>
      <c r="AD93" s="39" t="s">
        <v>1952</v>
      </c>
      <c r="AE93">
        <v>1</v>
      </c>
      <c r="AG93" s="39" t="s">
        <v>15193</v>
      </c>
      <c r="AH93">
        <v>1</v>
      </c>
      <c r="AJ93" s="39" t="s">
        <v>15186</v>
      </c>
      <c r="AK93">
        <v>1</v>
      </c>
      <c r="AM93" s="39" t="s">
        <v>15187</v>
      </c>
      <c r="AN93">
        <v>1</v>
      </c>
      <c r="AP93" s="39" t="s">
        <v>15186</v>
      </c>
      <c r="AQ93">
        <v>1</v>
      </c>
      <c r="AS93" s="39" t="s">
        <v>15187</v>
      </c>
      <c r="AT93">
        <v>1</v>
      </c>
      <c r="AV93" s="39" t="s">
        <v>15186</v>
      </c>
      <c r="AW93">
        <v>0</v>
      </c>
      <c r="AY93" s="39" t="s">
        <v>15187</v>
      </c>
      <c r="AZ93">
        <v>1</v>
      </c>
      <c r="BB93" s="39" t="s">
        <v>15187</v>
      </c>
      <c r="BC93">
        <v>1</v>
      </c>
      <c r="BE93" s="39" t="s">
        <v>15187</v>
      </c>
      <c r="BF93">
        <v>1</v>
      </c>
      <c r="BH93" s="39" t="s">
        <v>15186</v>
      </c>
      <c r="BI93">
        <v>1</v>
      </c>
      <c r="BK93" s="39" t="s">
        <v>15187</v>
      </c>
      <c r="BL93">
        <v>1</v>
      </c>
      <c r="BN93" s="39" t="s">
        <v>15187</v>
      </c>
      <c r="BO93">
        <v>1</v>
      </c>
      <c r="BQ93" s="39" t="s">
        <v>15537</v>
      </c>
      <c r="BR93">
        <v>0</v>
      </c>
      <c r="BT93" s="39" t="s">
        <v>15538</v>
      </c>
      <c r="BU93">
        <v>0</v>
      </c>
      <c r="BW93" s="39" t="s">
        <v>13792</v>
      </c>
      <c r="BX93">
        <v>1</v>
      </c>
      <c r="BZ93" s="39" t="s">
        <v>12851</v>
      </c>
      <c r="CA93">
        <v>1</v>
      </c>
      <c r="CC93" s="39" t="s">
        <v>12980</v>
      </c>
      <c r="CD93">
        <v>1</v>
      </c>
      <c r="CF93" s="39" t="s">
        <v>15190</v>
      </c>
      <c r="CG93">
        <v>1</v>
      </c>
      <c r="CI93" s="39" t="s">
        <v>12887</v>
      </c>
      <c r="CJ93">
        <v>1</v>
      </c>
      <c r="CL93" s="39" t="s">
        <v>15539</v>
      </c>
      <c r="CM93">
        <v>0</v>
      </c>
      <c r="CO93" s="39" t="s">
        <v>15540</v>
      </c>
      <c r="CP93">
        <v>0</v>
      </c>
    </row>
    <row r="94" spans="1:94" x14ac:dyDescent="0.3">
      <c r="A94">
        <v>93</v>
      </c>
      <c r="B94" s="1">
        <v>45806.413726851853</v>
      </c>
      <c r="C94" s="1">
        <v>45806.421215277776</v>
      </c>
      <c r="D94" s="39" t="s">
        <v>1368</v>
      </c>
      <c r="E94" s="39" t="s">
        <v>1369</v>
      </c>
      <c r="F94">
        <v>21</v>
      </c>
      <c r="I94" s="39" t="s">
        <v>1369</v>
      </c>
      <c r="J94">
        <v>0</v>
      </c>
      <c r="L94">
        <v>1</v>
      </c>
      <c r="M94">
        <v>0</v>
      </c>
      <c r="O94">
        <v>5</v>
      </c>
      <c r="P94">
        <v>0</v>
      </c>
      <c r="R94" s="39" t="s">
        <v>4338</v>
      </c>
      <c r="S94">
        <v>1</v>
      </c>
      <c r="U94" s="39" t="s">
        <v>15184</v>
      </c>
      <c r="V94">
        <v>1</v>
      </c>
      <c r="X94" s="39" t="s">
        <v>15183</v>
      </c>
      <c r="Y94">
        <v>1</v>
      </c>
      <c r="AA94" s="39" t="s">
        <v>15182</v>
      </c>
      <c r="AB94">
        <v>1</v>
      </c>
      <c r="AD94" s="39" t="s">
        <v>1952</v>
      </c>
      <c r="AE94">
        <v>1</v>
      </c>
      <c r="AG94" s="39" t="s">
        <v>15541</v>
      </c>
      <c r="AH94">
        <v>0</v>
      </c>
      <c r="AJ94" s="39" t="s">
        <v>15186</v>
      </c>
      <c r="AK94">
        <v>1</v>
      </c>
      <c r="AM94" s="39" t="s">
        <v>15187</v>
      </c>
      <c r="AN94">
        <v>1</v>
      </c>
      <c r="AP94" s="39" t="s">
        <v>15186</v>
      </c>
      <c r="AQ94">
        <v>1</v>
      </c>
      <c r="AS94" s="39" t="s">
        <v>15187</v>
      </c>
      <c r="AT94">
        <v>1</v>
      </c>
      <c r="AV94" s="39" t="s">
        <v>15187</v>
      </c>
      <c r="AW94">
        <v>1</v>
      </c>
      <c r="AY94" s="39" t="s">
        <v>15187</v>
      </c>
      <c r="AZ94">
        <v>1</v>
      </c>
      <c r="BB94" s="39" t="s">
        <v>15187</v>
      </c>
      <c r="BC94">
        <v>1</v>
      </c>
      <c r="BE94" s="39" t="s">
        <v>15187</v>
      </c>
      <c r="BF94">
        <v>1</v>
      </c>
      <c r="BH94" s="39" t="s">
        <v>15186</v>
      </c>
      <c r="BI94">
        <v>1</v>
      </c>
      <c r="BK94" s="39" t="s">
        <v>15187</v>
      </c>
      <c r="BL94">
        <v>1</v>
      </c>
      <c r="BN94" s="39" t="s">
        <v>15187</v>
      </c>
      <c r="BO94">
        <v>1</v>
      </c>
      <c r="BQ94" s="39" t="s">
        <v>15542</v>
      </c>
      <c r="BR94">
        <v>0</v>
      </c>
      <c r="BT94" s="39" t="s">
        <v>15543</v>
      </c>
      <c r="BU94">
        <v>0</v>
      </c>
      <c r="BW94" s="39" t="s">
        <v>13792</v>
      </c>
      <c r="BX94">
        <v>1</v>
      </c>
      <c r="BZ94" s="39" t="s">
        <v>12851</v>
      </c>
      <c r="CA94">
        <v>1</v>
      </c>
      <c r="CC94" s="39" t="s">
        <v>12980</v>
      </c>
      <c r="CD94">
        <v>1</v>
      </c>
      <c r="CF94" s="39" t="s">
        <v>15190</v>
      </c>
      <c r="CG94">
        <v>1</v>
      </c>
      <c r="CI94" s="39" t="s">
        <v>12887</v>
      </c>
      <c r="CJ94">
        <v>1</v>
      </c>
      <c r="CL94" s="39" t="s">
        <v>15544</v>
      </c>
      <c r="CM94">
        <v>0</v>
      </c>
      <c r="CO94" s="39" t="s">
        <v>15545</v>
      </c>
      <c r="CP94">
        <v>0</v>
      </c>
    </row>
    <row r="95" spans="1:94" x14ac:dyDescent="0.3">
      <c r="A95">
        <v>94</v>
      </c>
      <c r="B95" s="1">
        <v>45806.414340277777</v>
      </c>
      <c r="C95" s="1">
        <v>45806.421238425923</v>
      </c>
      <c r="D95" s="39" t="s">
        <v>1379</v>
      </c>
      <c r="E95" s="39" t="s">
        <v>1380</v>
      </c>
      <c r="F95">
        <v>22</v>
      </c>
      <c r="I95" s="39" t="s">
        <v>6836</v>
      </c>
      <c r="J95">
        <v>0</v>
      </c>
      <c r="L95">
        <v>1</v>
      </c>
      <c r="M95">
        <v>0</v>
      </c>
      <c r="O95">
        <v>6</v>
      </c>
      <c r="P95">
        <v>0</v>
      </c>
      <c r="R95" s="39" t="s">
        <v>4338</v>
      </c>
      <c r="S95">
        <v>1</v>
      </c>
      <c r="U95" s="39" t="s">
        <v>15184</v>
      </c>
      <c r="V95">
        <v>1</v>
      </c>
      <c r="X95" s="39" t="s">
        <v>15183</v>
      </c>
      <c r="Y95">
        <v>1</v>
      </c>
      <c r="AA95" s="39" t="s">
        <v>15182</v>
      </c>
      <c r="AB95">
        <v>1</v>
      </c>
      <c r="AD95" s="39" t="s">
        <v>1952</v>
      </c>
      <c r="AE95">
        <v>1</v>
      </c>
      <c r="AG95" s="39" t="s">
        <v>15193</v>
      </c>
      <c r="AH95">
        <v>1</v>
      </c>
      <c r="AJ95" s="39" t="s">
        <v>15186</v>
      </c>
      <c r="AK95">
        <v>1</v>
      </c>
      <c r="AM95" s="39" t="s">
        <v>15187</v>
      </c>
      <c r="AN95">
        <v>1</v>
      </c>
      <c r="AP95" s="39" t="s">
        <v>15186</v>
      </c>
      <c r="AQ95">
        <v>1</v>
      </c>
      <c r="AS95" s="39" t="s">
        <v>15187</v>
      </c>
      <c r="AT95">
        <v>1</v>
      </c>
      <c r="AV95" s="39" t="s">
        <v>15187</v>
      </c>
      <c r="AW95">
        <v>1</v>
      </c>
      <c r="AY95" s="39" t="s">
        <v>15187</v>
      </c>
      <c r="AZ95">
        <v>1</v>
      </c>
      <c r="BB95" s="39" t="s">
        <v>15187</v>
      </c>
      <c r="BC95">
        <v>1</v>
      </c>
      <c r="BE95" s="39" t="s">
        <v>15187</v>
      </c>
      <c r="BF95">
        <v>1</v>
      </c>
      <c r="BH95" s="39" t="s">
        <v>15186</v>
      </c>
      <c r="BI95">
        <v>1</v>
      </c>
      <c r="BK95" s="39" t="s">
        <v>15187</v>
      </c>
      <c r="BL95">
        <v>1</v>
      </c>
      <c r="BN95" s="39" t="s">
        <v>15187</v>
      </c>
      <c r="BO95">
        <v>1</v>
      </c>
      <c r="BQ95" s="39" t="s">
        <v>15546</v>
      </c>
      <c r="BR95">
        <v>0</v>
      </c>
      <c r="BT95" s="39" t="s">
        <v>15547</v>
      </c>
      <c r="BU95">
        <v>0</v>
      </c>
      <c r="BW95" s="39" t="s">
        <v>13792</v>
      </c>
      <c r="BX95">
        <v>1</v>
      </c>
      <c r="BZ95" s="39" t="s">
        <v>12851</v>
      </c>
      <c r="CA95">
        <v>1</v>
      </c>
      <c r="CC95" s="39" t="s">
        <v>12980</v>
      </c>
      <c r="CD95">
        <v>1</v>
      </c>
      <c r="CF95" s="39" t="s">
        <v>15190</v>
      </c>
      <c r="CG95">
        <v>1</v>
      </c>
      <c r="CI95" s="39" t="s">
        <v>12887</v>
      </c>
      <c r="CJ95">
        <v>1</v>
      </c>
      <c r="CL95" s="39" t="s">
        <v>15548</v>
      </c>
      <c r="CM95">
        <v>0</v>
      </c>
      <c r="CO95" s="39" t="s">
        <v>15305</v>
      </c>
      <c r="CP95">
        <v>0</v>
      </c>
    </row>
    <row r="96" spans="1:94" x14ac:dyDescent="0.3">
      <c r="A96">
        <v>95</v>
      </c>
      <c r="B96" s="1">
        <v>45806.431157407409</v>
      </c>
      <c r="C96" s="1">
        <v>45806.460995370369</v>
      </c>
      <c r="D96" s="39" t="s">
        <v>1038</v>
      </c>
      <c r="E96" s="39" t="s">
        <v>1039</v>
      </c>
      <c r="F96">
        <v>20</v>
      </c>
      <c r="I96" s="39" t="s">
        <v>1039</v>
      </c>
      <c r="J96">
        <v>0</v>
      </c>
      <c r="L96">
        <v>2</v>
      </c>
      <c r="M96">
        <v>0</v>
      </c>
      <c r="O96">
        <v>22</v>
      </c>
      <c r="P96">
        <v>0</v>
      </c>
      <c r="R96" s="39" t="s">
        <v>4338</v>
      </c>
      <c r="S96">
        <v>1</v>
      </c>
      <c r="U96" s="39" t="s">
        <v>15184</v>
      </c>
      <c r="V96">
        <v>1</v>
      </c>
      <c r="X96" s="39" t="s">
        <v>15183</v>
      </c>
      <c r="Y96">
        <v>1</v>
      </c>
      <c r="AA96" s="39" t="s">
        <v>15182</v>
      </c>
      <c r="AB96">
        <v>1</v>
      </c>
      <c r="AD96" s="39" t="s">
        <v>1952</v>
      </c>
      <c r="AE96">
        <v>1</v>
      </c>
      <c r="AG96" s="39" t="s">
        <v>15193</v>
      </c>
      <c r="AH96">
        <v>1</v>
      </c>
      <c r="AJ96" s="39" t="s">
        <v>15186</v>
      </c>
      <c r="AK96">
        <v>1</v>
      </c>
      <c r="AM96" s="39" t="s">
        <v>15187</v>
      </c>
      <c r="AN96">
        <v>1</v>
      </c>
      <c r="AP96" s="39" t="s">
        <v>15186</v>
      </c>
      <c r="AQ96">
        <v>1</v>
      </c>
      <c r="AS96" s="39" t="s">
        <v>15186</v>
      </c>
      <c r="AT96">
        <v>0</v>
      </c>
      <c r="AV96" s="39" t="s">
        <v>15186</v>
      </c>
      <c r="AW96">
        <v>0</v>
      </c>
      <c r="AY96" s="39" t="s">
        <v>15187</v>
      </c>
      <c r="AZ96">
        <v>1</v>
      </c>
      <c r="BB96" s="39" t="s">
        <v>15187</v>
      </c>
      <c r="BC96">
        <v>1</v>
      </c>
      <c r="BE96" s="39" t="s">
        <v>15187</v>
      </c>
      <c r="BF96">
        <v>1</v>
      </c>
      <c r="BH96" s="39" t="s">
        <v>15186</v>
      </c>
      <c r="BI96">
        <v>1</v>
      </c>
      <c r="BK96" s="39" t="s">
        <v>15187</v>
      </c>
      <c r="BL96">
        <v>1</v>
      </c>
      <c r="BN96" s="39" t="s">
        <v>15187</v>
      </c>
      <c r="BO96">
        <v>1</v>
      </c>
      <c r="BQ96" s="39" t="s">
        <v>15549</v>
      </c>
      <c r="BR96">
        <v>0</v>
      </c>
      <c r="BT96" s="39" t="s">
        <v>15550</v>
      </c>
      <c r="BU96">
        <v>0</v>
      </c>
      <c r="BW96" s="39" t="s">
        <v>13792</v>
      </c>
      <c r="BX96">
        <v>1</v>
      </c>
      <c r="BZ96" s="39" t="s">
        <v>12851</v>
      </c>
      <c r="CA96">
        <v>1</v>
      </c>
      <c r="CC96" s="39" t="s">
        <v>12980</v>
      </c>
      <c r="CD96">
        <v>1</v>
      </c>
      <c r="CF96" s="39" t="s">
        <v>15190</v>
      </c>
      <c r="CG96">
        <v>1</v>
      </c>
      <c r="CI96" s="39" t="s">
        <v>12887</v>
      </c>
      <c r="CJ96">
        <v>1</v>
      </c>
      <c r="CL96" s="39" t="s">
        <v>15551</v>
      </c>
      <c r="CM96">
        <v>0</v>
      </c>
      <c r="CO96" s="39" t="s">
        <v>15332</v>
      </c>
      <c r="CP96">
        <v>0</v>
      </c>
    </row>
    <row r="97" spans="1:94" x14ac:dyDescent="0.3">
      <c r="A97">
        <v>96</v>
      </c>
      <c r="B97" s="1">
        <v>45806.467372685183</v>
      </c>
      <c r="C97" s="1">
        <v>45806.467673611114</v>
      </c>
      <c r="D97" s="39" t="s">
        <v>904</v>
      </c>
      <c r="E97" s="39" t="s">
        <v>905</v>
      </c>
      <c r="F97">
        <v>19</v>
      </c>
      <c r="I97" s="39" t="s">
        <v>906</v>
      </c>
      <c r="J97">
        <v>0</v>
      </c>
      <c r="L97">
        <v>2</v>
      </c>
      <c r="M97">
        <v>0</v>
      </c>
      <c r="O97">
        <v>17</v>
      </c>
      <c r="P97">
        <v>0</v>
      </c>
      <c r="R97" s="39" t="s">
        <v>4338</v>
      </c>
      <c r="S97">
        <v>1</v>
      </c>
      <c r="U97" s="39" t="s">
        <v>15184</v>
      </c>
      <c r="V97">
        <v>1</v>
      </c>
      <c r="X97" s="39" t="s">
        <v>15183</v>
      </c>
      <c r="Y97">
        <v>1</v>
      </c>
      <c r="AA97" s="39" t="s">
        <v>1952</v>
      </c>
      <c r="AB97">
        <v>0</v>
      </c>
      <c r="AD97" s="39" t="s">
        <v>15182</v>
      </c>
      <c r="AE97">
        <v>0</v>
      </c>
      <c r="AG97" s="39" t="s">
        <v>15197</v>
      </c>
      <c r="AH97">
        <v>0</v>
      </c>
      <c r="AJ97" s="39" t="s">
        <v>15186</v>
      </c>
      <c r="AK97">
        <v>1</v>
      </c>
      <c r="AM97" s="39" t="s">
        <v>15187</v>
      </c>
      <c r="AN97">
        <v>1</v>
      </c>
      <c r="AP97" s="39" t="s">
        <v>15186</v>
      </c>
      <c r="AQ97">
        <v>1</v>
      </c>
      <c r="AS97" s="39" t="s">
        <v>15187</v>
      </c>
      <c r="AT97">
        <v>1</v>
      </c>
      <c r="AV97" s="39" t="s">
        <v>15187</v>
      </c>
      <c r="AW97">
        <v>1</v>
      </c>
      <c r="AY97" s="39" t="s">
        <v>15187</v>
      </c>
      <c r="AZ97">
        <v>1</v>
      </c>
      <c r="BB97" s="39" t="s">
        <v>15187</v>
      </c>
      <c r="BC97">
        <v>1</v>
      </c>
      <c r="BE97" s="39" t="s">
        <v>15187</v>
      </c>
      <c r="BF97">
        <v>1</v>
      </c>
      <c r="BH97" s="39" t="s">
        <v>15186</v>
      </c>
      <c r="BI97">
        <v>1</v>
      </c>
      <c r="BK97" s="39" t="s">
        <v>15187</v>
      </c>
      <c r="BL97">
        <v>1</v>
      </c>
      <c r="BN97" s="39" t="s">
        <v>15187</v>
      </c>
      <c r="BO97">
        <v>1</v>
      </c>
      <c r="BQ97" s="39" t="s">
        <v>15552</v>
      </c>
      <c r="BR97">
        <v>0</v>
      </c>
      <c r="BT97" s="39" t="s">
        <v>15553</v>
      </c>
      <c r="BU97">
        <v>0</v>
      </c>
      <c r="BW97" s="39" t="s">
        <v>13792</v>
      </c>
      <c r="BX97">
        <v>1</v>
      </c>
      <c r="BZ97" s="39" t="s">
        <v>12851</v>
      </c>
      <c r="CA97">
        <v>1</v>
      </c>
      <c r="CC97" s="39" t="s">
        <v>12980</v>
      </c>
      <c r="CD97">
        <v>1</v>
      </c>
      <c r="CF97" s="39" t="s">
        <v>15190</v>
      </c>
      <c r="CG97">
        <v>1</v>
      </c>
      <c r="CI97" s="39" t="s">
        <v>12887</v>
      </c>
      <c r="CJ97">
        <v>1</v>
      </c>
      <c r="CL97" s="39" t="s">
        <v>15554</v>
      </c>
      <c r="CM97">
        <v>0</v>
      </c>
      <c r="CO97" s="39" t="s">
        <v>15555</v>
      </c>
      <c r="CP97">
        <v>0</v>
      </c>
    </row>
    <row r="98" spans="1:94" x14ac:dyDescent="0.3">
      <c r="A98">
        <v>97</v>
      </c>
      <c r="B98" s="1">
        <v>45806.467534722222</v>
      </c>
      <c r="C98" s="1">
        <v>45806.476597222223</v>
      </c>
      <c r="D98" s="39" t="s">
        <v>1085</v>
      </c>
      <c r="E98" s="39" t="s">
        <v>1086</v>
      </c>
      <c r="F98">
        <v>21</v>
      </c>
      <c r="I98" s="39" t="s">
        <v>1086</v>
      </c>
      <c r="J98">
        <v>0</v>
      </c>
      <c r="L98">
        <v>2</v>
      </c>
      <c r="M98">
        <v>0</v>
      </c>
      <c r="O98">
        <v>33</v>
      </c>
      <c r="P98">
        <v>0</v>
      </c>
      <c r="R98" s="39" t="s">
        <v>4338</v>
      </c>
      <c r="S98">
        <v>1</v>
      </c>
      <c r="U98" s="39" t="s">
        <v>15184</v>
      </c>
      <c r="V98">
        <v>1</v>
      </c>
      <c r="X98" s="39" t="s">
        <v>15183</v>
      </c>
      <c r="Y98">
        <v>1</v>
      </c>
      <c r="AA98" s="39" t="s">
        <v>15182</v>
      </c>
      <c r="AB98">
        <v>1</v>
      </c>
      <c r="AD98" s="39" t="s">
        <v>1952</v>
      </c>
      <c r="AE98">
        <v>1</v>
      </c>
      <c r="AG98" s="39" t="s">
        <v>15193</v>
      </c>
      <c r="AH98">
        <v>1</v>
      </c>
      <c r="AJ98" s="39" t="s">
        <v>15186</v>
      </c>
      <c r="AK98">
        <v>1</v>
      </c>
      <c r="AM98" s="39" t="s">
        <v>15187</v>
      </c>
      <c r="AN98">
        <v>1</v>
      </c>
      <c r="AP98" s="39" t="s">
        <v>15186</v>
      </c>
      <c r="AQ98">
        <v>1</v>
      </c>
      <c r="AS98" s="39" t="s">
        <v>15187</v>
      </c>
      <c r="AT98">
        <v>1</v>
      </c>
      <c r="AV98" s="39" t="s">
        <v>15187</v>
      </c>
      <c r="AW98">
        <v>1</v>
      </c>
      <c r="AY98" s="39" t="s">
        <v>15187</v>
      </c>
      <c r="AZ98">
        <v>1</v>
      </c>
      <c r="BB98" s="39" t="s">
        <v>15187</v>
      </c>
      <c r="BC98">
        <v>1</v>
      </c>
      <c r="BE98" s="39" t="s">
        <v>15187</v>
      </c>
      <c r="BF98">
        <v>1</v>
      </c>
      <c r="BH98" s="39" t="s">
        <v>15187</v>
      </c>
      <c r="BI98">
        <v>0</v>
      </c>
      <c r="BK98" s="39" t="s">
        <v>15187</v>
      </c>
      <c r="BL98">
        <v>1</v>
      </c>
      <c r="BN98" s="39" t="s">
        <v>15187</v>
      </c>
      <c r="BO98">
        <v>1</v>
      </c>
      <c r="BQ98" s="39" t="s">
        <v>15556</v>
      </c>
      <c r="BR98">
        <v>0</v>
      </c>
      <c r="BT98" s="39" t="s">
        <v>15557</v>
      </c>
      <c r="BU98">
        <v>0</v>
      </c>
      <c r="BW98" s="39" t="s">
        <v>13792</v>
      </c>
      <c r="BX98">
        <v>1</v>
      </c>
      <c r="BZ98" s="39" t="s">
        <v>12851</v>
      </c>
      <c r="CA98">
        <v>1</v>
      </c>
      <c r="CC98" s="39" t="s">
        <v>12980</v>
      </c>
      <c r="CD98">
        <v>1</v>
      </c>
      <c r="CF98" s="39" t="s">
        <v>15190</v>
      </c>
      <c r="CG98">
        <v>1</v>
      </c>
      <c r="CI98" s="39" t="s">
        <v>12887</v>
      </c>
      <c r="CJ98">
        <v>1</v>
      </c>
      <c r="CL98" s="39" t="s">
        <v>15558</v>
      </c>
      <c r="CM98">
        <v>0</v>
      </c>
      <c r="CO98" s="39" t="s">
        <v>15559</v>
      </c>
      <c r="CP98">
        <v>0</v>
      </c>
    </row>
    <row r="99" spans="1:94" x14ac:dyDescent="0.3">
      <c r="A99">
        <v>98</v>
      </c>
      <c r="B99" s="1">
        <v>45806.471539351849</v>
      </c>
      <c r="C99" s="1">
        <v>45806.48238425926</v>
      </c>
      <c r="D99" s="39" t="s">
        <v>952</v>
      </c>
      <c r="E99" s="39" t="s">
        <v>953</v>
      </c>
      <c r="F99">
        <v>21</v>
      </c>
      <c r="I99" s="39" t="s">
        <v>953</v>
      </c>
      <c r="J99">
        <v>0</v>
      </c>
      <c r="L99">
        <v>2</v>
      </c>
      <c r="M99">
        <v>0</v>
      </c>
      <c r="O99">
        <v>35</v>
      </c>
      <c r="P99">
        <v>0</v>
      </c>
      <c r="R99" s="39" t="s">
        <v>4338</v>
      </c>
      <c r="S99">
        <v>1</v>
      </c>
      <c r="U99" s="39" t="s">
        <v>15184</v>
      </c>
      <c r="V99">
        <v>1</v>
      </c>
      <c r="X99" s="39" t="s">
        <v>15183</v>
      </c>
      <c r="Y99">
        <v>1</v>
      </c>
      <c r="AA99" s="39" t="s">
        <v>15182</v>
      </c>
      <c r="AB99">
        <v>1</v>
      </c>
      <c r="AD99" s="39" t="s">
        <v>1952</v>
      </c>
      <c r="AE99">
        <v>1</v>
      </c>
      <c r="AG99" s="39" t="s">
        <v>15193</v>
      </c>
      <c r="AH99">
        <v>1</v>
      </c>
      <c r="AJ99" s="39" t="s">
        <v>15186</v>
      </c>
      <c r="AK99">
        <v>1</v>
      </c>
      <c r="AM99" s="39" t="s">
        <v>15187</v>
      </c>
      <c r="AN99">
        <v>1</v>
      </c>
      <c r="AP99" s="39" t="s">
        <v>15186</v>
      </c>
      <c r="AQ99">
        <v>1</v>
      </c>
      <c r="AS99" s="39" t="s">
        <v>15187</v>
      </c>
      <c r="AT99">
        <v>1</v>
      </c>
      <c r="AV99" s="39" t="s">
        <v>15187</v>
      </c>
      <c r="AW99">
        <v>1</v>
      </c>
      <c r="AY99" s="39" t="s">
        <v>15187</v>
      </c>
      <c r="AZ99">
        <v>1</v>
      </c>
      <c r="BB99" s="39" t="s">
        <v>15187</v>
      </c>
      <c r="BC99">
        <v>1</v>
      </c>
      <c r="BE99" s="39" t="s">
        <v>15187</v>
      </c>
      <c r="BF99">
        <v>1</v>
      </c>
      <c r="BH99" s="39" t="s">
        <v>15187</v>
      </c>
      <c r="BI99">
        <v>0</v>
      </c>
      <c r="BK99" s="39" t="s">
        <v>15187</v>
      </c>
      <c r="BL99">
        <v>1</v>
      </c>
      <c r="BN99" s="39" t="s">
        <v>15187</v>
      </c>
      <c r="BO99">
        <v>1</v>
      </c>
      <c r="BQ99" s="39" t="s">
        <v>15560</v>
      </c>
      <c r="BR99">
        <v>0</v>
      </c>
      <c r="BT99" s="39" t="s">
        <v>15561</v>
      </c>
      <c r="BU99">
        <v>0</v>
      </c>
      <c r="BW99" s="39" t="s">
        <v>13792</v>
      </c>
      <c r="BX99">
        <v>1</v>
      </c>
      <c r="BZ99" s="39" t="s">
        <v>12851</v>
      </c>
      <c r="CA99">
        <v>1</v>
      </c>
      <c r="CC99" s="39" t="s">
        <v>12980</v>
      </c>
      <c r="CD99">
        <v>1</v>
      </c>
      <c r="CF99" s="39" t="s">
        <v>15190</v>
      </c>
      <c r="CG99">
        <v>1</v>
      </c>
      <c r="CI99" s="39" t="s">
        <v>12887</v>
      </c>
      <c r="CJ99">
        <v>1</v>
      </c>
      <c r="CL99" s="39" t="s">
        <v>15562</v>
      </c>
      <c r="CM99">
        <v>0</v>
      </c>
      <c r="CO99" s="39" t="s">
        <v>15563</v>
      </c>
      <c r="CP99">
        <v>0</v>
      </c>
    </row>
    <row r="100" spans="1:94" x14ac:dyDescent="0.3">
      <c r="A100">
        <v>99</v>
      </c>
      <c r="B100" s="1">
        <v>45806.483113425929</v>
      </c>
      <c r="C100" s="1">
        <v>45806.483518518522</v>
      </c>
      <c r="D100" s="39" t="s">
        <v>921</v>
      </c>
      <c r="E100" s="39" t="s">
        <v>922</v>
      </c>
      <c r="F100">
        <v>18</v>
      </c>
      <c r="I100" s="39" t="s">
        <v>922</v>
      </c>
      <c r="J100">
        <v>0</v>
      </c>
      <c r="L100">
        <v>2</v>
      </c>
      <c r="M100">
        <v>0</v>
      </c>
      <c r="O100">
        <v>5</v>
      </c>
      <c r="P100">
        <v>0</v>
      </c>
      <c r="R100" s="39" t="s">
        <v>4338</v>
      </c>
      <c r="S100">
        <v>1</v>
      </c>
      <c r="U100" s="39" t="s">
        <v>15184</v>
      </c>
      <c r="V100">
        <v>1</v>
      </c>
      <c r="X100" s="39" t="s">
        <v>15183</v>
      </c>
      <c r="Y100">
        <v>1</v>
      </c>
      <c r="AA100" s="39" t="s">
        <v>15184</v>
      </c>
      <c r="AB100">
        <v>0</v>
      </c>
      <c r="AD100" s="39" t="s">
        <v>1952</v>
      </c>
      <c r="AE100">
        <v>1</v>
      </c>
      <c r="AG100" s="39" t="s">
        <v>15193</v>
      </c>
      <c r="AH100">
        <v>1</v>
      </c>
      <c r="AJ100" s="39" t="s">
        <v>15186</v>
      </c>
      <c r="AK100">
        <v>1</v>
      </c>
      <c r="AM100" s="39" t="s">
        <v>15187</v>
      </c>
      <c r="AN100">
        <v>1</v>
      </c>
      <c r="AP100" s="39" t="s">
        <v>15186</v>
      </c>
      <c r="AQ100">
        <v>1</v>
      </c>
      <c r="AS100" s="39" t="s">
        <v>15187</v>
      </c>
      <c r="AT100">
        <v>1</v>
      </c>
      <c r="AV100" s="39" t="s">
        <v>15187</v>
      </c>
      <c r="AW100">
        <v>1</v>
      </c>
      <c r="AY100" s="39" t="s">
        <v>15187</v>
      </c>
      <c r="AZ100">
        <v>1</v>
      </c>
      <c r="BB100" s="39" t="s">
        <v>15187</v>
      </c>
      <c r="BC100">
        <v>1</v>
      </c>
      <c r="BE100" s="39" t="s">
        <v>15187</v>
      </c>
      <c r="BF100">
        <v>1</v>
      </c>
      <c r="BH100" s="39" t="s">
        <v>15186</v>
      </c>
      <c r="BI100">
        <v>1</v>
      </c>
      <c r="BK100" s="39" t="s">
        <v>15187</v>
      </c>
      <c r="BL100">
        <v>1</v>
      </c>
      <c r="BN100" s="39" t="s">
        <v>15187</v>
      </c>
      <c r="BO100">
        <v>1</v>
      </c>
      <c r="BQ100" s="39" t="s">
        <v>15564</v>
      </c>
      <c r="BR100">
        <v>0</v>
      </c>
      <c r="BT100" s="39" t="s">
        <v>15565</v>
      </c>
      <c r="BU100">
        <v>0</v>
      </c>
      <c r="BW100" s="39" t="s">
        <v>13792</v>
      </c>
      <c r="BX100">
        <v>1</v>
      </c>
      <c r="BZ100" s="39" t="s">
        <v>12887</v>
      </c>
      <c r="CA100">
        <v>0</v>
      </c>
      <c r="CC100" s="39" t="s">
        <v>12980</v>
      </c>
      <c r="CD100">
        <v>1</v>
      </c>
      <c r="CF100" s="39" t="s">
        <v>12980</v>
      </c>
      <c r="CG100">
        <v>0</v>
      </c>
      <c r="CI100" s="39" t="s">
        <v>15190</v>
      </c>
      <c r="CJ100">
        <v>0</v>
      </c>
      <c r="CL100" s="39" t="s">
        <v>15566</v>
      </c>
      <c r="CM100">
        <v>0</v>
      </c>
      <c r="CO100" s="39" t="s">
        <v>15567</v>
      </c>
      <c r="CP100">
        <v>0</v>
      </c>
    </row>
    <row r="101" spans="1:94" x14ac:dyDescent="0.3">
      <c r="A101">
        <v>100</v>
      </c>
      <c r="B101" s="1">
        <v>45806.571076388886</v>
      </c>
      <c r="C101" s="1">
        <v>45806.576469907406</v>
      </c>
      <c r="D101" s="39" t="s">
        <v>1282</v>
      </c>
      <c r="E101" s="39" t="s">
        <v>1283</v>
      </c>
      <c r="F101">
        <v>21</v>
      </c>
      <c r="I101" s="39" t="s">
        <v>1283</v>
      </c>
      <c r="J101">
        <v>0</v>
      </c>
      <c r="L101">
        <v>1</v>
      </c>
      <c r="M101">
        <v>0</v>
      </c>
      <c r="O101">
        <v>15</v>
      </c>
      <c r="P101">
        <v>0</v>
      </c>
      <c r="R101" s="39" t="s">
        <v>4338</v>
      </c>
      <c r="S101">
        <v>1</v>
      </c>
      <c r="U101" s="39" t="s">
        <v>15184</v>
      </c>
      <c r="V101">
        <v>1</v>
      </c>
      <c r="X101" s="39" t="s">
        <v>15183</v>
      </c>
      <c r="Y101">
        <v>1</v>
      </c>
      <c r="AA101" s="39" t="s">
        <v>15182</v>
      </c>
      <c r="AB101">
        <v>1</v>
      </c>
      <c r="AD101" s="39" t="s">
        <v>1952</v>
      </c>
      <c r="AE101">
        <v>1</v>
      </c>
      <c r="AG101" s="39" t="s">
        <v>15193</v>
      </c>
      <c r="AH101">
        <v>1</v>
      </c>
      <c r="AJ101" s="39" t="s">
        <v>15186</v>
      </c>
      <c r="AK101">
        <v>1</v>
      </c>
      <c r="AM101" s="39" t="s">
        <v>15187</v>
      </c>
      <c r="AN101">
        <v>1</v>
      </c>
      <c r="AP101" s="39" t="s">
        <v>15186</v>
      </c>
      <c r="AQ101">
        <v>1</v>
      </c>
      <c r="AS101" s="39" t="s">
        <v>15187</v>
      </c>
      <c r="AT101">
        <v>1</v>
      </c>
      <c r="AV101" s="39" t="s">
        <v>15187</v>
      </c>
      <c r="AW101">
        <v>1</v>
      </c>
      <c r="AY101" s="39" t="s">
        <v>15186</v>
      </c>
      <c r="AZ101">
        <v>0</v>
      </c>
      <c r="BB101" s="39" t="s">
        <v>15187</v>
      </c>
      <c r="BC101">
        <v>1</v>
      </c>
      <c r="BE101" s="39" t="s">
        <v>15187</v>
      </c>
      <c r="BF101">
        <v>1</v>
      </c>
      <c r="BH101" s="39" t="s">
        <v>15186</v>
      </c>
      <c r="BI101">
        <v>1</v>
      </c>
      <c r="BK101" s="39" t="s">
        <v>15187</v>
      </c>
      <c r="BL101">
        <v>1</v>
      </c>
      <c r="BN101" s="39" t="s">
        <v>15187</v>
      </c>
      <c r="BO101">
        <v>1</v>
      </c>
      <c r="BQ101" s="39" t="s">
        <v>15568</v>
      </c>
      <c r="BR101">
        <v>0</v>
      </c>
      <c r="BT101" s="39" t="s">
        <v>15569</v>
      </c>
      <c r="BU101">
        <v>0</v>
      </c>
      <c r="BW101" s="39" t="s">
        <v>13792</v>
      </c>
      <c r="BX101">
        <v>1</v>
      </c>
      <c r="BZ101" s="39" t="s">
        <v>12851</v>
      </c>
      <c r="CA101">
        <v>1</v>
      </c>
      <c r="CC101" s="39" t="s">
        <v>12980</v>
      </c>
      <c r="CD101">
        <v>1</v>
      </c>
      <c r="CF101" s="39" t="s">
        <v>15190</v>
      </c>
      <c r="CG101">
        <v>1</v>
      </c>
      <c r="CI101" s="39" t="s">
        <v>12887</v>
      </c>
      <c r="CJ101">
        <v>1</v>
      </c>
      <c r="CL101" s="39" t="s">
        <v>15570</v>
      </c>
      <c r="CM101">
        <v>0</v>
      </c>
      <c r="CO101" s="39" t="s">
        <v>15571</v>
      </c>
      <c r="CP101">
        <v>0</v>
      </c>
    </row>
    <row r="102" spans="1:94" x14ac:dyDescent="0.3">
      <c r="A102">
        <v>101</v>
      </c>
      <c r="B102" s="1">
        <v>45806.578958333332</v>
      </c>
      <c r="C102" s="1">
        <v>45806.581111111111</v>
      </c>
      <c r="D102" s="39" t="s">
        <v>1294</v>
      </c>
      <c r="E102" s="39" t="s">
        <v>1295</v>
      </c>
      <c r="F102">
        <v>22</v>
      </c>
      <c r="I102" s="39" t="s">
        <v>1295</v>
      </c>
      <c r="L102">
        <v>1</v>
      </c>
      <c r="O102">
        <v>3</v>
      </c>
      <c r="R102" s="39" t="s">
        <v>4338</v>
      </c>
      <c r="S102">
        <v>1</v>
      </c>
      <c r="U102" s="39" t="s">
        <v>15184</v>
      </c>
      <c r="V102">
        <v>1</v>
      </c>
      <c r="X102" s="39" t="s">
        <v>15183</v>
      </c>
      <c r="Y102">
        <v>1</v>
      </c>
      <c r="AA102" s="39" t="s">
        <v>15182</v>
      </c>
      <c r="AB102">
        <v>1</v>
      </c>
      <c r="AD102" s="39" t="s">
        <v>1952</v>
      </c>
      <c r="AE102">
        <v>1</v>
      </c>
      <c r="AG102" s="39" t="s">
        <v>15572</v>
      </c>
      <c r="AH102">
        <v>1</v>
      </c>
      <c r="AJ102" s="39" t="s">
        <v>15186</v>
      </c>
      <c r="AK102">
        <v>1</v>
      </c>
      <c r="AM102" s="39" t="s">
        <v>15187</v>
      </c>
      <c r="AN102">
        <v>1</v>
      </c>
      <c r="AP102" s="39" t="s">
        <v>15186</v>
      </c>
      <c r="AQ102">
        <v>1</v>
      </c>
      <c r="AS102" s="39" t="s">
        <v>15187</v>
      </c>
      <c r="AT102">
        <v>1</v>
      </c>
      <c r="AV102" s="39" t="s">
        <v>15187</v>
      </c>
      <c r="AW102">
        <v>1</v>
      </c>
      <c r="AY102" s="39" t="s">
        <v>15187</v>
      </c>
      <c r="AZ102">
        <v>1</v>
      </c>
      <c r="BB102" s="39" t="s">
        <v>15187</v>
      </c>
      <c r="BC102">
        <v>1</v>
      </c>
      <c r="BE102" s="39" t="s">
        <v>15187</v>
      </c>
      <c r="BF102">
        <v>1</v>
      </c>
      <c r="BH102" s="39" t="s">
        <v>15186</v>
      </c>
      <c r="BI102">
        <v>1</v>
      </c>
      <c r="BK102" s="39" t="s">
        <v>15187</v>
      </c>
      <c r="BL102">
        <v>1</v>
      </c>
      <c r="BN102" s="39" t="s">
        <v>15187</v>
      </c>
      <c r="BO102">
        <v>1</v>
      </c>
      <c r="BQ102" s="39" t="s">
        <v>15573</v>
      </c>
      <c r="BT102" s="39" t="s">
        <v>15574</v>
      </c>
      <c r="BW102" s="39" t="s">
        <v>13792</v>
      </c>
      <c r="BX102">
        <v>1</v>
      </c>
      <c r="BZ102" s="39" t="s">
        <v>12851</v>
      </c>
      <c r="CA102">
        <v>1</v>
      </c>
      <c r="CC102" s="39" t="s">
        <v>12980</v>
      </c>
      <c r="CD102">
        <v>1</v>
      </c>
      <c r="CF102" s="39" t="s">
        <v>15190</v>
      </c>
      <c r="CG102">
        <v>1</v>
      </c>
      <c r="CI102" s="39" t="s">
        <v>12887</v>
      </c>
      <c r="CJ102">
        <v>1</v>
      </c>
      <c r="CL102" s="39" t="s">
        <v>15575</v>
      </c>
      <c r="CO102" s="39" t="s">
        <v>15576</v>
      </c>
    </row>
    <row r="103" spans="1:94" x14ac:dyDescent="0.3">
      <c r="A103">
        <v>102</v>
      </c>
      <c r="B103" s="1">
        <v>45806.655717592592</v>
      </c>
      <c r="C103" s="1">
        <v>45806.661504629628</v>
      </c>
      <c r="D103" s="39" t="s">
        <v>6879</v>
      </c>
      <c r="E103" s="39" t="s">
        <v>6880</v>
      </c>
      <c r="F103">
        <v>16</v>
      </c>
      <c r="I103" s="39" t="s">
        <v>6880</v>
      </c>
      <c r="L103">
        <v>13</v>
      </c>
      <c r="O103">
        <v>15</v>
      </c>
      <c r="R103" s="39" t="s">
        <v>4338</v>
      </c>
      <c r="S103">
        <v>1</v>
      </c>
      <c r="U103" s="39" t="s">
        <v>4338</v>
      </c>
      <c r="V103">
        <v>0</v>
      </c>
      <c r="X103" s="39" t="s">
        <v>15183</v>
      </c>
      <c r="Y103">
        <v>1</v>
      </c>
      <c r="AA103" s="39" t="s">
        <v>1952</v>
      </c>
      <c r="AB103">
        <v>0</v>
      </c>
      <c r="AD103" s="39" t="s">
        <v>15182</v>
      </c>
      <c r="AE103">
        <v>0</v>
      </c>
      <c r="AG103" s="39" t="s">
        <v>15572</v>
      </c>
      <c r="AH103">
        <v>1</v>
      </c>
      <c r="AJ103" s="39" t="s">
        <v>15186</v>
      </c>
      <c r="AK103">
        <v>1</v>
      </c>
      <c r="AM103" s="39" t="s">
        <v>15187</v>
      </c>
      <c r="AN103">
        <v>1</v>
      </c>
      <c r="AP103" s="39" t="s">
        <v>15186</v>
      </c>
      <c r="AQ103">
        <v>1</v>
      </c>
      <c r="AS103" s="39" t="s">
        <v>15187</v>
      </c>
      <c r="AT103">
        <v>1</v>
      </c>
      <c r="AV103" s="39" t="s">
        <v>15186</v>
      </c>
      <c r="AW103">
        <v>0</v>
      </c>
      <c r="AY103" s="39" t="s">
        <v>15187</v>
      </c>
      <c r="AZ103">
        <v>1</v>
      </c>
      <c r="BB103" s="39" t="s">
        <v>15187</v>
      </c>
      <c r="BC103">
        <v>1</v>
      </c>
      <c r="BE103" s="39" t="s">
        <v>15187</v>
      </c>
      <c r="BF103">
        <v>1</v>
      </c>
      <c r="BH103" s="39" t="s">
        <v>15186</v>
      </c>
      <c r="BI103">
        <v>1</v>
      </c>
      <c r="BK103" s="39" t="s">
        <v>15187</v>
      </c>
      <c r="BL103">
        <v>1</v>
      </c>
      <c r="BN103" s="39" t="s">
        <v>15187</v>
      </c>
      <c r="BO103">
        <v>1</v>
      </c>
      <c r="BQ103" s="39" t="s">
        <v>15577</v>
      </c>
      <c r="BT103" s="39" t="s">
        <v>15578</v>
      </c>
      <c r="BW103" s="39" t="s">
        <v>13792</v>
      </c>
      <c r="BX103">
        <v>1</v>
      </c>
      <c r="BZ103" s="39" t="s">
        <v>12851</v>
      </c>
      <c r="CA103">
        <v>1</v>
      </c>
      <c r="CC103" s="39" t="s">
        <v>12980</v>
      </c>
      <c r="CD103">
        <v>1</v>
      </c>
      <c r="CF103" s="39" t="s">
        <v>12980</v>
      </c>
      <c r="CG103">
        <v>0</v>
      </c>
      <c r="CI103" s="39" t="s">
        <v>15190</v>
      </c>
      <c r="CJ103">
        <v>0</v>
      </c>
      <c r="CL103" s="39" t="s">
        <v>15579</v>
      </c>
      <c r="CO103" s="39" t="s">
        <v>15580</v>
      </c>
    </row>
    <row r="104" spans="1:94" x14ac:dyDescent="0.3">
      <c r="A104">
        <v>103</v>
      </c>
      <c r="B104" s="1">
        <v>45806.65483796296</v>
      </c>
      <c r="C104" s="1">
        <v>45806.668136574073</v>
      </c>
      <c r="D104" s="39" t="s">
        <v>1506</v>
      </c>
      <c r="E104" s="39" t="s">
        <v>1507</v>
      </c>
      <c r="F104">
        <v>19</v>
      </c>
      <c r="I104" s="39" t="s">
        <v>6862</v>
      </c>
      <c r="L104">
        <v>13</v>
      </c>
      <c r="O104">
        <v>29</v>
      </c>
      <c r="R104" s="39" t="s">
        <v>15183</v>
      </c>
      <c r="S104">
        <v>0</v>
      </c>
      <c r="U104" s="39" t="s">
        <v>15184</v>
      </c>
      <c r="V104">
        <v>1</v>
      </c>
      <c r="X104" s="39" t="s">
        <v>15183</v>
      </c>
      <c r="Y104">
        <v>1</v>
      </c>
      <c r="AA104" s="39" t="s">
        <v>15182</v>
      </c>
      <c r="AB104">
        <v>1</v>
      </c>
      <c r="AD104" s="39" t="s">
        <v>1952</v>
      </c>
      <c r="AE104">
        <v>1</v>
      </c>
      <c r="AG104" s="39" t="s">
        <v>15572</v>
      </c>
      <c r="AH104">
        <v>1</v>
      </c>
      <c r="AJ104" s="39" t="s">
        <v>15186</v>
      </c>
      <c r="AK104">
        <v>1</v>
      </c>
      <c r="AM104" s="39" t="s">
        <v>15187</v>
      </c>
      <c r="AN104">
        <v>1</v>
      </c>
      <c r="AP104" s="39" t="s">
        <v>15186</v>
      </c>
      <c r="AQ104">
        <v>1</v>
      </c>
      <c r="AS104" s="39" t="s">
        <v>15187</v>
      </c>
      <c r="AT104">
        <v>1</v>
      </c>
      <c r="AV104" s="39" t="s">
        <v>15187</v>
      </c>
      <c r="AW104">
        <v>1</v>
      </c>
      <c r="AY104" s="39" t="s">
        <v>15187</v>
      </c>
      <c r="AZ104">
        <v>1</v>
      </c>
      <c r="BB104" s="39" t="s">
        <v>15187</v>
      </c>
      <c r="BC104">
        <v>1</v>
      </c>
      <c r="BE104" s="39" t="s">
        <v>15187</v>
      </c>
      <c r="BF104">
        <v>1</v>
      </c>
      <c r="BH104" s="39" t="s">
        <v>15186</v>
      </c>
      <c r="BI104">
        <v>1</v>
      </c>
      <c r="BK104" s="39" t="s">
        <v>15187</v>
      </c>
      <c r="BL104">
        <v>1</v>
      </c>
      <c r="BN104" s="39" t="s">
        <v>15187</v>
      </c>
      <c r="BO104">
        <v>1</v>
      </c>
      <c r="BQ104" s="39" t="s">
        <v>15581</v>
      </c>
      <c r="BT104" s="39" t="s">
        <v>15582</v>
      </c>
      <c r="BW104" s="39" t="s">
        <v>15190</v>
      </c>
      <c r="BX104">
        <v>0</v>
      </c>
      <c r="BZ104" s="39" t="s">
        <v>12851</v>
      </c>
      <c r="CA104">
        <v>1</v>
      </c>
      <c r="CC104" s="39" t="s">
        <v>12980</v>
      </c>
      <c r="CD104">
        <v>1</v>
      </c>
      <c r="CF104" s="39" t="s">
        <v>15190</v>
      </c>
      <c r="CG104">
        <v>1</v>
      </c>
      <c r="CI104" s="39" t="s">
        <v>13792</v>
      </c>
      <c r="CJ104">
        <v>0</v>
      </c>
      <c r="CL104" s="39" t="s">
        <v>15583</v>
      </c>
      <c r="CO104" s="39" t="s">
        <v>15584</v>
      </c>
    </row>
    <row r="105" spans="1:94" x14ac:dyDescent="0.3">
      <c r="A105">
        <v>104</v>
      </c>
      <c r="B105" s="1">
        <v>45806.664699074077</v>
      </c>
      <c r="C105" s="1">
        <v>45806.670324074075</v>
      </c>
      <c r="D105" s="39" t="s">
        <v>1848</v>
      </c>
      <c r="E105" s="39" t="s">
        <v>1849</v>
      </c>
      <c r="F105">
        <v>7</v>
      </c>
      <c r="I105" s="39" t="s">
        <v>1850</v>
      </c>
      <c r="L105">
        <v>13</v>
      </c>
      <c r="O105">
        <v>20</v>
      </c>
      <c r="R105" s="39" t="s">
        <v>15183</v>
      </c>
      <c r="S105">
        <v>0</v>
      </c>
      <c r="U105" s="39" t="s">
        <v>4338</v>
      </c>
      <c r="V105">
        <v>0</v>
      </c>
      <c r="X105" s="39" t="s">
        <v>15182</v>
      </c>
      <c r="Y105">
        <v>0</v>
      </c>
      <c r="AA105" s="39" t="s">
        <v>15184</v>
      </c>
      <c r="AB105">
        <v>0</v>
      </c>
      <c r="AD105" s="39" t="s">
        <v>1952</v>
      </c>
      <c r="AE105">
        <v>1</v>
      </c>
      <c r="AG105" s="39" t="s">
        <v>15585</v>
      </c>
      <c r="AH105">
        <v>0</v>
      </c>
      <c r="AJ105" s="39" t="s">
        <v>15187</v>
      </c>
      <c r="AK105">
        <v>0</v>
      </c>
      <c r="AM105" s="39" t="s">
        <v>15187</v>
      </c>
      <c r="AN105">
        <v>1</v>
      </c>
      <c r="AP105" s="39" t="s">
        <v>15186</v>
      </c>
      <c r="AQ105">
        <v>1</v>
      </c>
      <c r="AS105" s="39" t="s">
        <v>15186</v>
      </c>
      <c r="AT105">
        <v>0</v>
      </c>
      <c r="AV105" s="39" t="s">
        <v>15187</v>
      </c>
      <c r="AW105">
        <v>1</v>
      </c>
      <c r="AY105" s="39" t="s">
        <v>15187</v>
      </c>
      <c r="AZ105">
        <v>1</v>
      </c>
      <c r="BB105" s="39" t="s">
        <v>15186</v>
      </c>
      <c r="BC105">
        <v>0</v>
      </c>
      <c r="BE105" s="39" t="s">
        <v>15187</v>
      </c>
      <c r="BF105">
        <v>1</v>
      </c>
      <c r="BH105" s="39" t="s">
        <v>15187</v>
      </c>
      <c r="BI105">
        <v>0</v>
      </c>
      <c r="BK105" s="39" t="s">
        <v>15186</v>
      </c>
      <c r="BL105">
        <v>0</v>
      </c>
      <c r="BN105" s="39" t="s">
        <v>15186</v>
      </c>
      <c r="BO105">
        <v>0</v>
      </c>
      <c r="BQ105" s="39" t="s">
        <v>15586</v>
      </c>
      <c r="BT105" s="39" t="s">
        <v>15587</v>
      </c>
      <c r="BW105" s="39" t="s">
        <v>12980</v>
      </c>
      <c r="BX105">
        <v>0</v>
      </c>
      <c r="BZ105" s="39" t="s">
        <v>15190</v>
      </c>
      <c r="CA105">
        <v>0</v>
      </c>
      <c r="CC105" s="39" t="s">
        <v>12851</v>
      </c>
      <c r="CD105">
        <v>0</v>
      </c>
      <c r="CF105" s="39" t="s">
        <v>13792</v>
      </c>
      <c r="CG105">
        <v>0</v>
      </c>
      <c r="CI105" s="39" t="s">
        <v>12887</v>
      </c>
      <c r="CJ105">
        <v>1</v>
      </c>
      <c r="CL105" s="39" t="s">
        <v>15588</v>
      </c>
      <c r="CO105" s="39" t="s">
        <v>15589</v>
      </c>
    </row>
    <row r="106" spans="1:94" x14ac:dyDescent="0.3">
      <c r="A106">
        <v>105</v>
      </c>
      <c r="B106" s="1">
        <v>45806.754386574074</v>
      </c>
      <c r="C106" s="1">
        <v>45806.774791666663</v>
      </c>
      <c r="D106" s="39" t="s">
        <v>1398</v>
      </c>
      <c r="E106" s="39" t="s">
        <v>1399</v>
      </c>
      <c r="F106">
        <v>22</v>
      </c>
      <c r="I106" s="39" t="s">
        <v>15590</v>
      </c>
      <c r="L106">
        <v>1</v>
      </c>
      <c r="O106">
        <v>1</v>
      </c>
      <c r="R106" s="39" t="s">
        <v>4338</v>
      </c>
      <c r="S106">
        <v>1</v>
      </c>
      <c r="U106" s="39" t="s">
        <v>15184</v>
      </c>
      <c r="V106">
        <v>1</v>
      </c>
      <c r="X106" s="39" t="s">
        <v>15183</v>
      </c>
      <c r="Y106">
        <v>1</v>
      </c>
      <c r="AA106" s="39" t="s">
        <v>15182</v>
      </c>
      <c r="AB106">
        <v>1</v>
      </c>
      <c r="AD106" s="39" t="s">
        <v>1952</v>
      </c>
      <c r="AE106">
        <v>1</v>
      </c>
      <c r="AG106" s="39" t="s">
        <v>15572</v>
      </c>
      <c r="AH106">
        <v>1</v>
      </c>
      <c r="AJ106" s="39" t="s">
        <v>15186</v>
      </c>
      <c r="AK106">
        <v>1</v>
      </c>
      <c r="AM106" s="39" t="s">
        <v>15187</v>
      </c>
      <c r="AN106">
        <v>1</v>
      </c>
      <c r="AP106" s="39" t="s">
        <v>15186</v>
      </c>
      <c r="AQ106">
        <v>1</v>
      </c>
      <c r="AS106" s="39" t="s">
        <v>15187</v>
      </c>
      <c r="AT106">
        <v>1</v>
      </c>
      <c r="AV106" s="39" t="s">
        <v>15187</v>
      </c>
      <c r="AW106">
        <v>1</v>
      </c>
      <c r="AY106" s="39" t="s">
        <v>15187</v>
      </c>
      <c r="AZ106">
        <v>1</v>
      </c>
      <c r="BB106" s="39" t="s">
        <v>15187</v>
      </c>
      <c r="BC106">
        <v>1</v>
      </c>
      <c r="BE106" s="39" t="s">
        <v>15187</v>
      </c>
      <c r="BF106">
        <v>1</v>
      </c>
      <c r="BH106" s="39" t="s">
        <v>15186</v>
      </c>
      <c r="BI106">
        <v>1</v>
      </c>
      <c r="BK106" s="39" t="s">
        <v>15187</v>
      </c>
      <c r="BL106">
        <v>1</v>
      </c>
      <c r="BN106" s="39" t="s">
        <v>15187</v>
      </c>
      <c r="BO106">
        <v>1</v>
      </c>
      <c r="BQ106" s="39" t="s">
        <v>15591</v>
      </c>
      <c r="BT106" s="39" t="s">
        <v>15592</v>
      </c>
      <c r="BW106" s="39" t="s">
        <v>13792</v>
      </c>
      <c r="BX106">
        <v>1</v>
      </c>
      <c r="BZ106" s="39" t="s">
        <v>12851</v>
      </c>
      <c r="CA106">
        <v>1</v>
      </c>
      <c r="CC106" s="39" t="s">
        <v>12980</v>
      </c>
      <c r="CD106">
        <v>1</v>
      </c>
      <c r="CF106" s="39" t="s">
        <v>15190</v>
      </c>
      <c r="CG106">
        <v>1</v>
      </c>
      <c r="CI106" s="39" t="s">
        <v>12887</v>
      </c>
      <c r="CJ106">
        <v>1</v>
      </c>
      <c r="CL106" s="39" t="s">
        <v>15593</v>
      </c>
      <c r="CO106" s="39" t="s">
        <v>15594</v>
      </c>
    </row>
    <row r="107" spans="1:94" x14ac:dyDescent="0.3">
      <c r="A107">
        <v>106</v>
      </c>
      <c r="B107" s="1">
        <v>45806.81653935185</v>
      </c>
      <c r="C107" s="1">
        <v>45806.816631944443</v>
      </c>
      <c r="D107" s="39" t="s">
        <v>1726</v>
      </c>
      <c r="E107" s="39" t="s">
        <v>1727</v>
      </c>
      <c r="F107">
        <v>18</v>
      </c>
      <c r="I107" s="39" t="s">
        <v>1728</v>
      </c>
      <c r="L107">
        <v>13</v>
      </c>
      <c r="O107">
        <v>6</v>
      </c>
      <c r="R107" s="39" t="s">
        <v>4338</v>
      </c>
      <c r="S107">
        <v>1</v>
      </c>
      <c r="U107" s="39" t="s">
        <v>15184</v>
      </c>
      <c r="V107">
        <v>1</v>
      </c>
      <c r="X107" s="39" t="s">
        <v>15183</v>
      </c>
      <c r="Y107">
        <v>1</v>
      </c>
      <c r="AA107" s="39" t="s">
        <v>15182</v>
      </c>
      <c r="AB107">
        <v>1</v>
      </c>
      <c r="AD107" s="39" t="s">
        <v>1952</v>
      </c>
      <c r="AE107">
        <v>1</v>
      </c>
      <c r="AG107" s="39" t="s">
        <v>15595</v>
      </c>
      <c r="AH107">
        <v>0</v>
      </c>
      <c r="AJ107" s="39" t="s">
        <v>15186</v>
      </c>
      <c r="AK107">
        <v>1</v>
      </c>
      <c r="AM107" s="39" t="s">
        <v>15187</v>
      </c>
      <c r="AN107">
        <v>1</v>
      </c>
      <c r="AP107" s="39" t="s">
        <v>15187</v>
      </c>
      <c r="AQ107">
        <v>0</v>
      </c>
      <c r="AS107" s="39" t="s">
        <v>15187</v>
      </c>
      <c r="AT107">
        <v>1</v>
      </c>
      <c r="AV107" s="39" t="s">
        <v>15187</v>
      </c>
      <c r="AW107">
        <v>1</v>
      </c>
      <c r="AY107" s="39" t="s">
        <v>15186</v>
      </c>
      <c r="AZ107">
        <v>0</v>
      </c>
      <c r="BB107" s="39" t="s">
        <v>15187</v>
      </c>
      <c r="BC107">
        <v>1</v>
      </c>
      <c r="BE107" s="39" t="s">
        <v>15187</v>
      </c>
      <c r="BF107">
        <v>1</v>
      </c>
      <c r="BH107" s="39" t="s">
        <v>15186</v>
      </c>
      <c r="BI107">
        <v>1</v>
      </c>
      <c r="BK107" s="39" t="s">
        <v>15187</v>
      </c>
      <c r="BL107">
        <v>1</v>
      </c>
      <c r="BN107" s="39" t="s">
        <v>15186</v>
      </c>
      <c r="BO107">
        <v>0</v>
      </c>
      <c r="BQ107" s="39" t="s">
        <v>15596</v>
      </c>
      <c r="BT107" s="39" t="s">
        <v>15597</v>
      </c>
      <c r="BW107" s="39" t="s">
        <v>13792</v>
      </c>
      <c r="BX107">
        <v>1</v>
      </c>
      <c r="BZ107" s="39" t="s">
        <v>12851</v>
      </c>
      <c r="CA107">
        <v>1</v>
      </c>
      <c r="CC107" s="39" t="s">
        <v>12980</v>
      </c>
      <c r="CD107">
        <v>1</v>
      </c>
      <c r="CF107" s="39" t="s">
        <v>15190</v>
      </c>
      <c r="CG107">
        <v>1</v>
      </c>
      <c r="CI107" s="39" t="s">
        <v>12887</v>
      </c>
      <c r="CJ107">
        <v>1</v>
      </c>
      <c r="CL107" s="39" t="s">
        <v>15598</v>
      </c>
      <c r="CO107" s="39" t="s">
        <v>15599</v>
      </c>
    </row>
    <row r="108" spans="1:94" x14ac:dyDescent="0.3">
      <c r="A108">
        <v>107</v>
      </c>
      <c r="B108" s="1">
        <v>45806.821875000001</v>
      </c>
      <c r="C108" s="1">
        <v>45806.843645833331</v>
      </c>
      <c r="D108" s="39" t="s">
        <v>1242</v>
      </c>
      <c r="E108" s="39" t="s">
        <v>1243</v>
      </c>
      <c r="F108">
        <v>22</v>
      </c>
      <c r="I108" s="39" t="s">
        <v>1244</v>
      </c>
      <c r="L108">
        <v>1</v>
      </c>
      <c r="O108">
        <v>11</v>
      </c>
      <c r="R108" s="39" t="s">
        <v>4338</v>
      </c>
      <c r="S108">
        <v>1</v>
      </c>
      <c r="U108" s="39" t="s">
        <v>15184</v>
      </c>
      <c r="V108">
        <v>1</v>
      </c>
      <c r="X108" s="39" t="s">
        <v>15183</v>
      </c>
      <c r="Y108">
        <v>1</v>
      </c>
      <c r="AA108" s="39" t="s">
        <v>15182</v>
      </c>
      <c r="AB108">
        <v>1</v>
      </c>
      <c r="AD108" s="39" t="s">
        <v>1952</v>
      </c>
      <c r="AE108">
        <v>1</v>
      </c>
      <c r="AG108" s="39" t="s">
        <v>15572</v>
      </c>
      <c r="AH108">
        <v>1</v>
      </c>
      <c r="AJ108" s="39" t="s">
        <v>15186</v>
      </c>
      <c r="AK108">
        <v>1</v>
      </c>
      <c r="AM108" s="39" t="s">
        <v>15187</v>
      </c>
      <c r="AN108">
        <v>1</v>
      </c>
      <c r="AP108" s="39" t="s">
        <v>15186</v>
      </c>
      <c r="AQ108">
        <v>1</v>
      </c>
      <c r="AS108" s="39" t="s">
        <v>15187</v>
      </c>
      <c r="AT108">
        <v>1</v>
      </c>
      <c r="AV108" s="39" t="s">
        <v>15187</v>
      </c>
      <c r="AW108">
        <v>1</v>
      </c>
      <c r="AY108" s="39" t="s">
        <v>15187</v>
      </c>
      <c r="AZ108">
        <v>1</v>
      </c>
      <c r="BB108" s="39" t="s">
        <v>15187</v>
      </c>
      <c r="BC108">
        <v>1</v>
      </c>
      <c r="BE108" s="39" t="s">
        <v>15187</v>
      </c>
      <c r="BF108">
        <v>1</v>
      </c>
      <c r="BH108" s="39" t="s">
        <v>15186</v>
      </c>
      <c r="BI108">
        <v>1</v>
      </c>
      <c r="BK108" s="39" t="s">
        <v>15187</v>
      </c>
      <c r="BL108">
        <v>1</v>
      </c>
      <c r="BN108" s="39" t="s">
        <v>15187</v>
      </c>
      <c r="BO108">
        <v>1</v>
      </c>
      <c r="BQ108" s="39" t="s">
        <v>15600</v>
      </c>
      <c r="BT108" s="39" t="s">
        <v>15601</v>
      </c>
      <c r="BW108" s="39" t="s">
        <v>13792</v>
      </c>
      <c r="BX108">
        <v>1</v>
      </c>
      <c r="BZ108" s="39" t="s">
        <v>12851</v>
      </c>
      <c r="CA108">
        <v>1</v>
      </c>
      <c r="CC108" s="39" t="s">
        <v>12980</v>
      </c>
      <c r="CD108">
        <v>1</v>
      </c>
      <c r="CF108" s="39" t="s">
        <v>15190</v>
      </c>
      <c r="CG108">
        <v>1</v>
      </c>
      <c r="CI108" s="39" t="s">
        <v>12887</v>
      </c>
      <c r="CJ108">
        <v>1</v>
      </c>
      <c r="CL108" s="39" t="s">
        <v>15602</v>
      </c>
      <c r="CO108" s="39" t="s">
        <v>15603</v>
      </c>
    </row>
    <row r="109" spans="1:94" x14ac:dyDescent="0.3">
      <c r="A109">
        <v>108</v>
      </c>
      <c r="B109" s="1">
        <v>45806.827060185184</v>
      </c>
      <c r="C109" s="1">
        <v>45806.863715277781</v>
      </c>
      <c r="D109" s="39" t="s">
        <v>1714</v>
      </c>
      <c r="E109" s="39" t="s">
        <v>1715</v>
      </c>
      <c r="F109">
        <v>21</v>
      </c>
      <c r="I109" s="39" t="s">
        <v>1716</v>
      </c>
      <c r="L109">
        <v>13</v>
      </c>
      <c r="O109">
        <v>24</v>
      </c>
      <c r="R109" s="39" t="s">
        <v>4338</v>
      </c>
      <c r="S109">
        <v>1</v>
      </c>
      <c r="U109" s="39" t="s">
        <v>15184</v>
      </c>
      <c r="V109">
        <v>1</v>
      </c>
      <c r="X109" s="39" t="s">
        <v>15183</v>
      </c>
      <c r="Y109">
        <v>1</v>
      </c>
      <c r="AA109" s="39" t="s">
        <v>15182</v>
      </c>
      <c r="AB109">
        <v>1</v>
      </c>
      <c r="AD109" s="39" t="s">
        <v>1952</v>
      </c>
      <c r="AE109">
        <v>1</v>
      </c>
      <c r="AG109" s="39" t="s">
        <v>15572</v>
      </c>
      <c r="AH109">
        <v>1</v>
      </c>
      <c r="AJ109" s="39" t="s">
        <v>15186</v>
      </c>
      <c r="AK109">
        <v>1</v>
      </c>
      <c r="AM109" s="39" t="s">
        <v>15187</v>
      </c>
      <c r="AN109">
        <v>1</v>
      </c>
      <c r="AP109" s="39" t="s">
        <v>15186</v>
      </c>
      <c r="AQ109">
        <v>1</v>
      </c>
      <c r="AS109" s="39" t="s">
        <v>15186</v>
      </c>
      <c r="AT109">
        <v>0</v>
      </c>
      <c r="AV109" s="39" t="s">
        <v>15187</v>
      </c>
      <c r="AW109">
        <v>1</v>
      </c>
      <c r="AY109" s="39" t="s">
        <v>15187</v>
      </c>
      <c r="AZ109">
        <v>1</v>
      </c>
      <c r="BB109" s="39" t="s">
        <v>15187</v>
      </c>
      <c r="BC109">
        <v>1</v>
      </c>
      <c r="BE109" s="39" t="s">
        <v>15187</v>
      </c>
      <c r="BF109">
        <v>1</v>
      </c>
      <c r="BH109" s="39" t="s">
        <v>15186</v>
      </c>
      <c r="BI109">
        <v>1</v>
      </c>
      <c r="BK109" s="39" t="s">
        <v>15187</v>
      </c>
      <c r="BL109">
        <v>1</v>
      </c>
      <c r="BN109" s="39" t="s">
        <v>15187</v>
      </c>
      <c r="BO109">
        <v>1</v>
      </c>
      <c r="BQ109" s="39" t="s">
        <v>15604</v>
      </c>
      <c r="BT109" s="39" t="s">
        <v>15605</v>
      </c>
      <c r="BW109" s="39" t="s">
        <v>13792</v>
      </c>
      <c r="BX109">
        <v>1</v>
      </c>
      <c r="BZ109" s="39" t="s">
        <v>12851</v>
      </c>
      <c r="CA109">
        <v>1</v>
      </c>
      <c r="CC109" s="39" t="s">
        <v>12980</v>
      </c>
      <c r="CD109">
        <v>1</v>
      </c>
      <c r="CF109" s="39" t="s">
        <v>15190</v>
      </c>
      <c r="CG109">
        <v>1</v>
      </c>
      <c r="CI109" s="39" t="s">
        <v>12887</v>
      </c>
      <c r="CJ109">
        <v>1</v>
      </c>
      <c r="CL109" s="39" t="s">
        <v>15606</v>
      </c>
      <c r="CO109" s="39" t="s">
        <v>15607</v>
      </c>
    </row>
    <row r="110" spans="1:94" x14ac:dyDescent="0.3">
      <c r="A110">
        <v>109</v>
      </c>
      <c r="B110" s="1">
        <v>45806.881562499999</v>
      </c>
      <c r="C110" s="1">
        <v>45806.908831018518</v>
      </c>
      <c r="D110" s="39" t="s">
        <v>1484</v>
      </c>
      <c r="E110" s="39" t="s">
        <v>1485</v>
      </c>
      <c r="F110">
        <v>21</v>
      </c>
      <c r="I110" s="39" t="s">
        <v>1486</v>
      </c>
      <c r="L110">
        <v>1</v>
      </c>
      <c r="O110">
        <v>9</v>
      </c>
      <c r="R110" s="39" t="s">
        <v>4338</v>
      </c>
      <c r="S110">
        <v>1</v>
      </c>
      <c r="U110" s="39" t="s">
        <v>15184</v>
      </c>
      <c r="V110">
        <v>1</v>
      </c>
      <c r="X110" s="39" t="s">
        <v>15183</v>
      </c>
      <c r="Y110">
        <v>1</v>
      </c>
      <c r="AA110" s="39" t="s">
        <v>15182</v>
      </c>
      <c r="AB110">
        <v>1</v>
      </c>
      <c r="AD110" s="39" t="s">
        <v>1952</v>
      </c>
      <c r="AE110">
        <v>1</v>
      </c>
      <c r="AG110" s="39" t="s">
        <v>15572</v>
      </c>
      <c r="AH110">
        <v>1</v>
      </c>
      <c r="AJ110" s="39" t="s">
        <v>15186</v>
      </c>
      <c r="AK110">
        <v>1</v>
      </c>
      <c r="AM110" s="39" t="s">
        <v>15187</v>
      </c>
      <c r="AN110">
        <v>1</v>
      </c>
      <c r="AP110" s="39" t="s">
        <v>15186</v>
      </c>
      <c r="AQ110">
        <v>1</v>
      </c>
      <c r="AS110" s="39" t="s">
        <v>15187</v>
      </c>
      <c r="AT110">
        <v>1</v>
      </c>
      <c r="AV110" s="39" t="s">
        <v>15186</v>
      </c>
      <c r="AW110">
        <v>0</v>
      </c>
      <c r="AY110" s="39" t="s">
        <v>15187</v>
      </c>
      <c r="AZ110">
        <v>1</v>
      </c>
      <c r="BB110" s="39" t="s">
        <v>15187</v>
      </c>
      <c r="BC110">
        <v>1</v>
      </c>
      <c r="BE110" s="39" t="s">
        <v>15187</v>
      </c>
      <c r="BF110">
        <v>1</v>
      </c>
      <c r="BH110" s="39" t="s">
        <v>15186</v>
      </c>
      <c r="BI110">
        <v>1</v>
      </c>
      <c r="BK110" s="39" t="s">
        <v>15187</v>
      </c>
      <c r="BL110">
        <v>1</v>
      </c>
      <c r="BN110" s="39" t="s">
        <v>15187</v>
      </c>
      <c r="BO110">
        <v>1</v>
      </c>
      <c r="BQ110" s="39" t="s">
        <v>15608</v>
      </c>
      <c r="BT110" s="39" t="s">
        <v>15609</v>
      </c>
      <c r="BW110" s="39" t="s">
        <v>13792</v>
      </c>
      <c r="BX110">
        <v>1</v>
      </c>
      <c r="BZ110" s="39" t="s">
        <v>12851</v>
      </c>
      <c r="CA110">
        <v>1</v>
      </c>
      <c r="CC110" s="39" t="s">
        <v>12980</v>
      </c>
      <c r="CD110">
        <v>1</v>
      </c>
      <c r="CF110" s="39" t="s">
        <v>15190</v>
      </c>
      <c r="CG110">
        <v>1</v>
      </c>
      <c r="CI110" s="39" t="s">
        <v>12887</v>
      </c>
      <c r="CJ110">
        <v>1</v>
      </c>
      <c r="CL110" s="39" t="s">
        <v>15610</v>
      </c>
      <c r="CO110" s="39" t="s">
        <v>15611</v>
      </c>
    </row>
    <row r="111" spans="1:94" x14ac:dyDescent="0.3">
      <c r="A111">
        <v>110</v>
      </c>
      <c r="B111" s="1">
        <v>45806.938680555555</v>
      </c>
      <c r="C111" s="1">
        <v>45806.939016203702</v>
      </c>
      <c r="D111" s="39" t="s">
        <v>1119</v>
      </c>
      <c r="E111" s="39" t="s">
        <v>1120</v>
      </c>
      <c r="F111">
        <v>19</v>
      </c>
      <c r="I111" s="39" t="s">
        <v>1120</v>
      </c>
      <c r="L111">
        <v>1</v>
      </c>
      <c r="O111">
        <v>16</v>
      </c>
      <c r="R111" s="39" t="s">
        <v>4338</v>
      </c>
      <c r="S111">
        <v>1</v>
      </c>
      <c r="U111" s="39" t="s">
        <v>15184</v>
      </c>
      <c r="V111">
        <v>1</v>
      </c>
      <c r="X111" s="39" t="s">
        <v>15183</v>
      </c>
      <c r="Y111">
        <v>1</v>
      </c>
      <c r="AA111" s="39" t="s">
        <v>15182</v>
      </c>
      <c r="AB111">
        <v>1</v>
      </c>
      <c r="AD111" s="39" t="s">
        <v>1952</v>
      </c>
      <c r="AE111">
        <v>1</v>
      </c>
      <c r="AG111" s="39" t="s">
        <v>15612</v>
      </c>
      <c r="AH111">
        <v>0</v>
      </c>
      <c r="AJ111" s="39" t="s">
        <v>15186</v>
      </c>
      <c r="AK111">
        <v>1</v>
      </c>
      <c r="AM111" s="39" t="s">
        <v>15187</v>
      </c>
      <c r="AN111">
        <v>1</v>
      </c>
      <c r="AP111" s="39" t="s">
        <v>15186</v>
      </c>
      <c r="AQ111">
        <v>1</v>
      </c>
      <c r="AS111" s="39" t="s">
        <v>15187</v>
      </c>
      <c r="AT111">
        <v>1</v>
      </c>
      <c r="AV111" s="39" t="s">
        <v>15186</v>
      </c>
      <c r="AW111">
        <v>0</v>
      </c>
      <c r="AY111" s="39" t="s">
        <v>15187</v>
      </c>
      <c r="AZ111">
        <v>1</v>
      </c>
      <c r="BB111" s="39" t="s">
        <v>15187</v>
      </c>
      <c r="BC111">
        <v>1</v>
      </c>
      <c r="BE111" s="39" t="s">
        <v>15187</v>
      </c>
      <c r="BF111">
        <v>1</v>
      </c>
      <c r="BH111" s="39" t="s">
        <v>15186</v>
      </c>
      <c r="BI111">
        <v>1</v>
      </c>
      <c r="BK111" s="39" t="s">
        <v>15187</v>
      </c>
      <c r="BL111">
        <v>1</v>
      </c>
      <c r="BN111" s="39" t="s">
        <v>15187</v>
      </c>
      <c r="BO111">
        <v>1</v>
      </c>
      <c r="BQ111" s="39" t="s">
        <v>15613</v>
      </c>
      <c r="BT111" s="39" t="s">
        <v>15614</v>
      </c>
      <c r="BW111" s="39" t="s">
        <v>13792</v>
      </c>
      <c r="BX111">
        <v>1</v>
      </c>
      <c r="BZ111" s="39" t="s">
        <v>12851</v>
      </c>
      <c r="CA111">
        <v>1</v>
      </c>
      <c r="CC111" s="39" t="s">
        <v>12980</v>
      </c>
      <c r="CD111">
        <v>1</v>
      </c>
      <c r="CF111" s="39" t="s">
        <v>15190</v>
      </c>
      <c r="CG111">
        <v>1</v>
      </c>
      <c r="CI111" s="39" t="s">
        <v>15190</v>
      </c>
      <c r="CJ111">
        <v>0</v>
      </c>
      <c r="CL111" s="39" t="s">
        <v>15615</v>
      </c>
      <c r="CO111" s="39" t="s">
        <v>15616</v>
      </c>
    </row>
    <row r="112" spans="1:94" x14ac:dyDescent="0.3">
      <c r="A112">
        <v>111</v>
      </c>
      <c r="B112" s="1">
        <v>45806.957731481481</v>
      </c>
      <c r="C112" s="1">
        <v>45806.971863425926</v>
      </c>
      <c r="D112" s="39" t="s">
        <v>2079</v>
      </c>
      <c r="E112" s="39" t="s">
        <v>2080</v>
      </c>
      <c r="F112">
        <v>21</v>
      </c>
      <c r="I112" s="39" t="s">
        <v>2080</v>
      </c>
      <c r="L112">
        <v>4</v>
      </c>
      <c r="O112">
        <v>19</v>
      </c>
      <c r="R112" s="39" t="s">
        <v>4338</v>
      </c>
      <c r="S112">
        <v>1</v>
      </c>
      <c r="U112" s="39" t="s">
        <v>15184</v>
      </c>
      <c r="V112">
        <v>1</v>
      </c>
      <c r="X112" s="39" t="s">
        <v>15183</v>
      </c>
      <c r="Y112">
        <v>1</v>
      </c>
      <c r="AA112" s="39" t="s">
        <v>15182</v>
      </c>
      <c r="AB112">
        <v>1</v>
      </c>
      <c r="AD112" s="39" t="s">
        <v>1952</v>
      </c>
      <c r="AE112">
        <v>1</v>
      </c>
      <c r="AG112" s="39" t="s">
        <v>15572</v>
      </c>
      <c r="AH112">
        <v>1</v>
      </c>
      <c r="AJ112" s="39" t="s">
        <v>15186</v>
      </c>
      <c r="AK112">
        <v>1</v>
      </c>
      <c r="AM112" s="39" t="s">
        <v>15187</v>
      </c>
      <c r="AN112">
        <v>1</v>
      </c>
      <c r="AP112" s="39" t="s">
        <v>15186</v>
      </c>
      <c r="AQ112">
        <v>1</v>
      </c>
      <c r="AS112" s="39" t="s">
        <v>15187</v>
      </c>
      <c r="AT112">
        <v>1</v>
      </c>
      <c r="AV112" s="39" t="s">
        <v>15186</v>
      </c>
      <c r="AW112">
        <v>0</v>
      </c>
      <c r="AY112" s="39" t="s">
        <v>15187</v>
      </c>
      <c r="AZ112">
        <v>1</v>
      </c>
      <c r="BB112" s="39" t="s">
        <v>15187</v>
      </c>
      <c r="BC112">
        <v>1</v>
      </c>
      <c r="BE112" s="39" t="s">
        <v>15187</v>
      </c>
      <c r="BF112">
        <v>1</v>
      </c>
      <c r="BH112" s="39" t="s">
        <v>15186</v>
      </c>
      <c r="BI112">
        <v>1</v>
      </c>
      <c r="BK112" s="39" t="s">
        <v>15187</v>
      </c>
      <c r="BL112">
        <v>1</v>
      </c>
      <c r="BN112" s="39" t="s">
        <v>15187</v>
      </c>
      <c r="BO112">
        <v>1</v>
      </c>
      <c r="BQ112" s="39" t="s">
        <v>15617</v>
      </c>
      <c r="BT112" s="39" t="s">
        <v>15307</v>
      </c>
      <c r="BW112" s="39" t="s">
        <v>13792</v>
      </c>
      <c r="BX112">
        <v>1</v>
      </c>
      <c r="BZ112" s="39" t="s">
        <v>12851</v>
      </c>
      <c r="CA112">
        <v>1</v>
      </c>
      <c r="CC112" s="39" t="s">
        <v>12980</v>
      </c>
      <c r="CD112">
        <v>1</v>
      </c>
      <c r="CF112" s="39" t="s">
        <v>15190</v>
      </c>
      <c r="CG112">
        <v>1</v>
      </c>
      <c r="CI112" s="39" t="s">
        <v>12887</v>
      </c>
      <c r="CJ112">
        <v>1</v>
      </c>
      <c r="CL112" s="39" t="s">
        <v>15618</v>
      </c>
      <c r="CO112" s="39" t="s">
        <v>15619</v>
      </c>
    </row>
    <row r="113" spans="1:93" x14ac:dyDescent="0.3">
      <c r="A113">
        <v>112</v>
      </c>
      <c r="B113" s="1">
        <v>45806.949641203704</v>
      </c>
      <c r="C113" s="1">
        <v>45806.976041666669</v>
      </c>
      <c r="D113" s="39" t="s">
        <v>1075</v>
      </c>
      <c r="E113" s="39" t="s">
        <v>1076</v>
      </c>
      <c r="F113">
        <v>21</v>
      </c>
      <c r="I113" s="39" t="s">
        <v>1076</v>
      </c>
      <c r="L113">
        <v>2</v>
      </c>
      <c r="O113">
        <v>32</v>
      </c>
      <c r="R113" s="39" t="s">
        <v>4338</v>
      </c>
      <c r="S113">
        <v>1</v>
      </c>
      <c r="U113" s="39" t="s">
        <v>15184</v>
      </c>
      <c r="V113">
        <v>1</v>
      </c>
      <c r="X113" s="39" t="s">
        <v>15183</v>
      </c>
      <c r="Y113">
        <v>1</v>
      </c>
      <c r="AA113" s="39" t="s">
        <v>15182</v>
      </c>
      <c r="AB113">
        <v>1</v>
      </c>
      <c r="AD113" s="39" t="s">
        <v>1952</v>
      </c>
      <c r="AE113">
        <v>1</v>
      </c>
      <c r="AG113" s="39" t="s">
        <v>15620</v>
      </c>
      <c r="AH113">
        <v>0</v>
      </c>
      <c r="AJ113" s="39" t="s">
        <v>15186</v>
      </c>
      <c r="AK113">
        <v>1</v>
      </c>
      <c r="AM113" s="39" t="s">
        <v>15187</v>
      </c>
      <c r="AN113">
        <v>1</v>
      </c>
      <c r="AP113" s="39" t="s">
        <v>15186</v>
      </c>
      <c r="AQ113">
        <v>1</v>
      </c>
      <c r="AS113" s="39" t="s">
        <v>15187</v>
      </c>
      <c r="AT113">
        <v>1</v>
      </c>
      <c r="AV113" s="39" t="s">
        <v>15187</v>
      </c>
      <c r="AW113">
        <v>1</v>
      </c>
      <c r="AY113" s="39" t="s">
        <v>15187</v>
      </c>
      <c r="AZ113">
        <v>1</v>
      </c>
      <c r="BB113" s="39" t="s">
        <v>15187</v>
      </c>
      <c r="BC113">
        <v>1</v>
      </c>
      <c r="BE113" s="39" t="s">
        <v>15187</v>
      </c>
      <c r="BF113">
        <v>1</v>
      </c>
      <c r="BH113" s="39" t="s">
        <v>15186</v>
      </c>
      <c r="BI113">
        <v>1</v>
      </c>
      <c r="BK113" s="39" t="s">
        <v>15187</v>
      </c>
      <c r="BL113">
        <v>1</v>
      </c>
      <c r="BN113" s="39" t="s">
        <v>15187</v>
      </c>
      <c r="BO113">
        <v>1</v>
      </c>
      <c r="BQ113" s="39" t="s">
        <v>15621</v>
      </c>
      <c r="BT113" s="39" t="s">
        <v>15622</v>
      </c>
      <c r="BW113" s="39" t="s">
        <v>13792</v>
      </c>
      <c r="BX113">
        <v>1</v>
      </c>
      <c r="BZ113" s="39" t="s">
        <v>12851</v>
      </c>
      <c r="CA113">
        <v>1</v>
      </c>
      <c r="CC113" s="39" t="s">
        <v>12980</v>
      </c>
      <c r="CD113">
        <v>1</v>
      </c>
      <c r="CF113" s="39" t="s">
        <v>15190</v>
      </c>
      <c r="CG113">
        <v>1</v>
      </c>
      <c r="CI113" s="39" t="s">
        <v>12887</v>
      </c>
      <c r="CJ113">
        <v>1</v>
      </c>
      <c r="CL113" s="39" t="s">
        <v>15623</v>
      </c>
      <c r="CO113" s="39" t="s">
        <v>15624</v>
      </c>
    </row>
    <row r="114" spans="1:93" x14ac:dyDescent="0.3">
      <c r="A114">
        <v>113</v>
      </c>
      <c r="B114" s="1">
        <v>45807.382187499999</v>
      </c>
      <c r="C114" s="1">
        <v>45807.395266203705</v>
      </c>
      <c r="D114" s="39" t="s">
        <v>3085</v>
      </c>
      <c r="E114" s="39" t="s">
        <v>3086</v>
      </c>
      <c r="F114">
        <v>19</v>
      </c>
      <c r="I114" s="39" t="s">
        <v>3087</v>
      </c>
      <c r="L114">
        <v>9</v>
      </c>
      <c r="O114">
        <v>13</v>
      </c>
      <c r="R114" s="39" t="s">
        <v>4338</v>
      </c>
      <c r="S114">
        <v>1</v>
      </c>
      <c r="U114" s="39" t="s">
        <v>15184</v>
      </c>
      <c r="V114">
        <v>1</v>
      </c>
      <c r="X114" s="39" t="s">
        <v>15183</v>
      </c>
      <c r="Y114">
        <v>1</v>
      </c>
      <c r="AA114" s="39" t="s">
        <v>1952</v>
      </c>
      <c r="AB114">
        <v>0</v>
      </c>
      <c r="AD114" s="39" t="s">
        <v>15182</v>
      </c>
      <c r="AE114">
        <v>0</v>
      </c>
      <c r="AG114" s="39" t="s">
        <v>15625</v>
      </c>
      <c r="AH114">
        <v>0</v>
      </c>
      <c r="AJ114" s="39" t="s">
        <v>15186</v>
      </c>
      <c r="AK114">
        <v>1</v>
      </c>
      <c r="AM114" s="39" t="s">
        <v>15187</v>
      </c>
      <c r="AN114">
        <v>1</v>
      </c>
      <c r="AP114" s="39" t="s">
        <v>15186</v>
      </c>
      <c r="AQ114">
        <v>1</v>
      </c>
      <c r="AS114" s="39" t="s">
        <v>15187</v>
      </c>
      <c r="AT114">
        <v>1</v>
      </c>
      <c r="AV114" s="39" t="s">
        <v>15187</v>
      </c>
      <c r="AW114">
        <v>1</v>
      </c>
      <c r="AY114" s="39" t="s">
        <v>15187</v>
      </c>
      <c r="AZ114">
        <v>1</v>
      </c>
      <c r="BB114" s="39" t="s">
        <v>15187</v>
      </c>
      <c r="BC114">
        <v>1</v>
      </c>
      <c r="BE114" s="39" t="s">
        <v>15187</v>
      </c>
      <c r="BF114">
        <v>1</v>
      </c>
      <c r="BH114" s="39" t="s">
        <v>15186</v>
      </c>
      <c r="BI114">
        <v>1</v>
      </c>
      <c r="BK114" s="39" t="s">
        <v>15187</v>
      </c>
      <c r="BL114">
        <v>1</v>
      </c>
      <c r="BN114" s="39" t="s">
        <v>15187</v>
      </c>
      <c r="BO114">
        <v>1</v>
      </c>
      <c r="BQ114" s="39" t="s">
        <v>15626</v>
      </c>
      <c r="BT114" s="39" t="s">
        <v>15627</v>
      </c>
      <c r="BW114" s="39" t="s">
        <v>13792</v>
      </c>
      <c r="BX114">
        <v>1</v>
      </c>
      <c r="BZ114" s="39" t="s">
        <v>12851</v>
      </c>
      <c r="CA114">
        <v>1</v>
      </c>
      <c r="CC114" s="39" t="s">
        <v>12980</v>
      </c>
      <c r="CD114">
        <v>1</v>
      </c>
      <c r="CF114" s="39" t="s">
        <v>15190</v>
      </c>
      <c r="CG114">
        <v>1</v>
      </c>
      <c r="CI114" s="39" t="s">
        <v>12887</v>
      </c>
      <c r="CJ114">
        <v>1</v>
      </c>
      <c r="CL114" s="39" t="s">
        <v>15628</v>
      </c>
      <c r="CO114" s="39" t="s">
        <v>15629</v>
      </c>
    </row>
    <row r="115" spans="1:93" x14ac:dyDescent="0.3">
      <c r="A115">
        <v>114</v>
      </c>
      <c r="B115" s="1">
        <v>45807.385000000002</v>
      </c>
      <c r="C115" s="1">
        <v>45807.396296296298</v>
      </c>
      <c r="D115" s="39" t="s">
        <v>2583</v>
      </c>
      <c r="E115" s="39" t="s">
        <v>2584</v>
      </c>
      <c r="F115">
        <v>22</v>
      </c>
      <c r="I115" s="39" t="s">
        <v>5933</v>
      </c>
      <c r="L115">
        <v>9</v>
      </c>
      <c r="O115">
        <v>7</v>
      </c>
      <c r="R115" s="39" t="s">
        <v>4338</v>
      </c>
      <c r="S115">
        <v>1</v>
      </c>
      <c r="U115" s="39" t="s">
        <v>15184</v>
      </c>
      <c r="V115">
        <v>1</v>
      </c>
      <c r="X115" s="39" t="s">
        <v>15183</v>
      </c>
      <c r="Y115">
        <v>1</v>
      </c>
      <c r="AA115" s="39" t="s">
        <v>15182</v>
      </c>
      <c r="AB115">
        <v>1</v>
      </c>
      <c r="AD115" s="39" t="s">
        <v>1952</v>
      </c>
      <c r="AE115">
        <v>1</v>
      </c>
      <c r="AG115" s="39" t="s">
        <v>15572</v>
      </c>
      <c r="AH115">
        <v>1</v>
      </c>
      <c r="AJ115" s="39" t="s">
        <v>15186</v>
      </c>
      <c r="AK115">
        <v>1</v>
      </c>
      <c r="AM115" s="39" t="s">
        <v>15187</v>
      </c>
      <c r="AN115">
        <v>1</v>
      </c>
      <c r="AP115" s="39" t="s">
        <v>15186</v>
      </c>
      <c r="AQ115">
        <v>1</v>
      </c>
      <c r="AS115" s="39" t="s">
        <v>15187</v>
      </c>
      <c r="AT115">
        <v>1</v>
      </c>
      <c r="AV115" s="39" t="s">
        <v>15187</v>
      </c>
      <c r="AW115">
        <v>1</v>
      </c>
      <c r="AY115" s="39" t="s">
        <v>15187</v>
      </c>
      <c r="AZ115">
        <v>1</v>
      </c>
      <c r="BB115" s="39" t="s">
        <v>15187</v>
      </c>
      <c r="BC115">
        <v>1</v>
      </c>
      <c r="BE115" s="39" t="s">
        <v>15187</v>
      </c>
      <c r="BF115">
        <v>1</v>
      </c>
      <c r="BH115" s="39" t="s">
        <v>15186</v>
      </c>
      <c r="BI115">
        <v>1</v>
      </c>
      <c r="BK115" s="39" t="s">
        <v>15187</v>
      </c>
      <c r="BL115">
        <v>1</v>
      </c>
      <c r="BN115" s="39" t="s">
        <v>15187</v>
      </c>
      <c r="BO115">
        <v>1</v>
      </c>
      <c r="BQ115" s="39" t="s">
        <v>15630</v>
      </c>
      <c r="BT115" s="39" t="s">
        <v>15631</v>
      </c>
      <c r="BW115" s="39" t="s">
        <v>13792</v>
      </c>
      <c r="BX115">
        <v>1</v>
      </c>
      <c r="BZ115" s="39" t="s">
        <v>12851</v>
      </c>
      <c r="CA115">
        <v>1</v>
      </c>
      <c r="CC115" s="39" t="s">
        <v>12980</v>
      </c>
      <c r="CD115">
        <v>1</v>
      </c>
      <c r="CF115" s="39" t="s">
        <v>15190</v>
      </c>
      <c r="CG115">
        <v>1</v>
      </c>
      <c r="CI115" s="39" t="s">
        <v>12887</v>
      </c>
      <c r="CJ115">
        <v>1</v>
      </c>
      <c r="CL115" s="39" t="s">
        <v>15632</v>
      </c>
      <c r="CO115" s="39" t="s">
        <v>15408</v>
      </c>
    </row>
    <row r="116" spans="1:93" x14ac:dyDescent="0.3">
      <c r="A116">
        <v>115</v>
      </c>
      <c r="B116" s="1">
        <v>45807.378969907404</v>
      </c>
      <c r="C116" s="1">
        <v>45807.396412037036</v>
      </c>
      <c r="D116" s="39" t="s">
        <v>1912</v>
      </c>
      <c r="E116" s="39" t="s">
        <v>1913</v>
      </c>
      <c r="F116">
        <v>15</v>
      </c>
      <c r="I116" s="39" t="s">
        <v>1913</v>
      </c>
      <c r="L116">
        <v>9</v>
      </c>
      <c r="O116">
        <v>39</v>
      </c>
      <c r="R116" s="39" t="s">
        <v>4338</v>
      </c>
      <c r="S116">
        <v>1</v>
      </c>
      <c r="U116" s="39" t="s">
        <v>15184</v>
      </c>
      <c r="V116">
        <v>1</v>
      </c>
      <c r="X116" s="39" t="s">
        <v>15183</v>
      </c>
      <c r="Y116">
        <v>1</v>
      </c>
      <c r="AA116" s="39" t="s">
        <v>15183</v>
      </c>
      <c r="AB116">
        <v>0</v>
      </c>
      <c r="AD116" s="39" t="s">
        <v>1952</v>
      </c>
      <c r="AE116">
        <v>1</v>
      </c>
      <c r="AG116" s="39" t="s">
        <v>15572</v>
      </c>
      <c r="AH116">
        <v>1</v>
      </c>
      <c r="AJ116" s="39" t="s">
        <v>15186</v>
      </c>
      <c r="AK116">
        <v>1</v>
      </c>
      <c r="AM116" s="39" t="s">
        <v>15187</v>
      </c>
      <c r="AN116">
        <v>1</v>
      </c>
      <c r="AP116" s="39" t="s">
        <v>15186</v>
      </c>
      <c r="AQ116">
        <v>1</v>
      </c>
      <c r="AS116" s="39" t="s">
        <v>15187</v>
      </c>
      <c r="AT116">
        <v>1</v>
      </c>
      <c r="AV116" s="39" t="s">
        <v>15187</v>
      </c>
      <c r="AW116">
        <v>1</v>
      </c>
      <c r="AY116" s="39" t="s">
        <v>15187</v>
      </c>
      <c r="AZ116">
        <v>1</v>
      </c>
      <c r="BB116" s="39" t="s">
        <v>15187</v>
      </c>
      <c r="BC116">
        <v>1</v>
      </c>
      <c r="BE116" s="39" t="s">
        <v>15186</v>
      </c>
      <c r="BF116">
        <v>0</v>
      </c>
      <c r="BH116" s="39" t="s">
        <v>15187</v>
      </c>
      <c r="BI116">
        <v>0</v>
      </c>
      <c r="BK116" s="39" t="s">
        <v>15186</v>
      </c>
      <c r="BL116">
        <v>0</v>
      </c>
      <c r="BN116" s="39" t="s">
        <v>15186</v>
      </c>
      <c r="BO116">
        <v>0</v>
      </c>
      <c r="BQ116" s="39" t="s">
        <v>15633</v>
      </c>
      <c r="BT116" s="39" t="s">
        <v>15634</v>
      </c>
      <c r="BW116" s="39" t="s">
        <v>13792</v>
      </c>
      <c r="BX116">
        <v>1</v>
      </c>
      <c r="BZ116" s="39" t="s">
        <v>12851</v>
      </c>
      <c r="CA116">
        <v>1</v>
      </c>
      <c r="CC116" s="39" t="s">
        <v>12980</v>
      </c>
      <c r="CD116">
        <v>1</v>
      </c>
      <c r="CF116" s="39" t="s">
        <v>12887</v>
      </c>
      <c r="CG116">
        <v>0</v>
      </c>
      <c r="CI116" s="39" t="s">
        <v>15190</v>
      </c>
      <c r="CJ116">
        <v>0</v>
      </c>
      <c r="CL116" s="39" t="s">
        <v>15635</v>
      </c>
      <c r="CO116" s="39" t="s">
        <v>15636</v>
      </c>
    </row>
    <row r="117" spans="1:93" x14ac:dyDescent="0.3">
      <c r="A117">
        <v>116</v>
      </c>
      <c r="B117" s="1">
        <v>45807.390752314815</v>
      </c>
      <c r="C117" s="1">
        <v>45807.397314814814</v>
      </c>
      <c r="D117" s="39" t="s">
        <v>5721</v>
      </c>
      <c r="E117" s="39" t="s">
        <v>5722</v>
      </c>
      <c r="F117">
        <v>11</v>
      </c>
      <c r="I117" s="39" t="s">
        <v>5722</v>
      </c>
      <c r="L117">
        <v>9</v>
      </c>
      <c r="O117">
        <v>10</v>
      </c>
      <c r="R117" s="39" t="s">
        <v>15183</v>
      </c>
      <c r="S117">
        <v>0</v>
      </c>
      <c r="U117" s="39" t="s">
        <v>15184</v>
      </c>
      <c r="V117">
        <v>1</v>
      </c>
      <c r="X117" s="39" t="s">
        <v>15182</v>
      </c>
      <c r="Y117">
        <v>0</v>
      </c>
      <c r="AA117" s="39" t="s">
        <v>1952</v>
      </c>
      <c r="AB117">
        <v>0</v>
      </c>
      <c r="AD117" s="39" t="s">
        <v>15183</v>
      </c>
      <c r="AE117">
        <v>0</v>
      </c>
      <c r="AG117" s="39" t="s">
        <v>15620</v>
      </c>
      <c r="AH117">
        <v>0</v>
      </c>
      <c r="AJ117" s="39" t="s">
        <v>15186</v>
      </c>
      <c r="AK117">
        <v>1</v>
      </c>
      <c r="AM117" s="39" t="s">
        <v>15187</v>
      </c>
      <c r="AN117">
        <v>1</v>
      </c>
      <c r="AP117" s="39" t="s">
        <v>15187</v>
      </c>
      <c r="AQ117">
        <v>0</v>
      </c>
      <c r="AS117" s="39" t="s">
        <v>15187</v>
      </c>
      <c r="AT117">
        <v>1</v>
      </c>
      <c r="AV117" s="39" t="s">
        <v>15186</v>
      </c>
      <c r="AW117">
        <v>0</v>
      </c>
      <c r="AY117" s="39" t="s">
        <v>15187</v>
      </c>
      <c r="AZ117">
        <v>1</v>
      </c>
      <c r="BB117" s="39" t="s">
        <v>15187</v>
      </c>
      <c r="BC117">
        <v>1</v>
      </c>
      <c r="BE117" s="39" t="s">
        <v>15187</v>
      </c>
      <c r="BF117">
        <v>1</v>
      </c>
      <c r="BH117" s="39" t="s">
        <v>15187</v>
      </c>
      <c r="BI117">
        <v>0</v>
      </c>
      <c r="BK117" s="39" t="s">
        <v>15186</v>
      </c>
      <c r="BL117">
        <v>0</v>
      </c>
      <c r="BN117" s="39" t="s">
        <v>15187</v>
      </c>
      <c r="BO117">
        <v>1</v>
      </c>
      <c r="BQ117" s="39" t="s">
        <v>15637</v>
      </c>
      <c r="BT117" s="39" t="s">
        <v>15638</v>
      </c>
      <c r="BW117" s="39" t="s">
        <v>12980</v>
      </c>
      <c r="BX117">
        <v>0</v>
      </c>
      <c r="BZ117" s="39" t="s">
        <v>12851</v>
      </c>
      <c r="CA117">
        <v>1</v>
      </c>
      <c r="CC117" s="39" t="s">
        <v>12980</v>
      </c>
      <c r="CD117">
        <v>1</v>
      </c>
      <c r="CF117" s="39" t="s">
        <v>15190</v>
      </c>
      <c r="CG117">
        <v>1</v>
      </c>
      <c r="CI117" s="39" t="s">
        <v>15190</v>
      </c>
      <c r="CJ117">
        <v>0</v>
      </c>
      <c r="CL117" s="39" t="s">
        <v>15639</v>
      </c>
      <c r="CO117" s="39" t="s">
        <v>15408</v>
      </c>
    </row>
    <row r="118" spans="1:93" x14ac:dyDescent="0.3">
      <c r="A118">
        <v>117</v>
      </c>
      <c r="B118" s="1">
        <v>45807.387881944444</v>
      </c>
      <c r="C118" s="1">
        <v>45807.397974537038</v>
      </c>
      <c r="D118" s="39" t="s">
        <v>3411</v>
      </c>
      <c r="E118" s="39" t="s">
        <v>3412</v>
      </c>
      <c r="F118">
        <v>19</v>
      </c>
      <c r="I118" s="39" t="s">
        <v>15640</v>
      </c>
      <c r="L118">
        <v>9</v>
      </c>
      <c r="O118">
        <v>38</v>
      </c>
      <c r="R118" s="39" t="s">
        <v>4338</v>
      </c>
      <c r="S118">
        <v>1</v>
      </c>
      <c r="U118" s="39" t="s">
        <v>15184</v>
      </c>
      <c r="V118">
        <v>1</v>
      </c>
      <c r="X118" s="39" t="s">
        <v>15183</v>
      </c>
      <c r="Y118">
        <v>1</v>
      </c>
      <c r="AA118" s="39" t="s">
        <v>15182</v>
      </c>
      <c r="AB118">
        <v>1</v>
      </c>
      <c r="AD118" s="39" t="s">
        <v>1952</v>
      </c>
      <c r="AE118">
        <v>1</v>
      </c>
      <c r="AG118" s="39" t="s">
        <v>15641</v>
      </c>
      <c r="AH118">
        <v>0</v>
      </c>
      <c r="AJ118" s="39" t="s">
        <v>15186</v>
      </c>
      <c r="AK118">
        <v>1</v>
      </c>
      <c r="AM118" s="39" t="s">
        <v>15187</v>
      </c>
      <c r="AN118">
        <v>1</v>
      </c>
      <c r="AP118" s="39" t="s">
        <v>15186</v>
      </c>
      <c r="AQ118">
        <v>1</v>
      </c>
      <c r="AS118" s="39" t="s">
        <v>15187</v>
      </c>
      <c r="AT118">
        <v>1</v>
      </c>
      <c r="AV118" s="39" t="s">
        <v>15187</v>
      </c>
      <c r="AW118">
        <v>1</v>
      </c>
      <c r="AY118" s="39" t="s">
        <v>15187</v>
      </c>
      <c r="AZ118">
        <v>1</v>
      </c>
      <c r="BB118" s="39" t="s">
        <v>15187</v>
      </c>
      <c r="BC118">
        <v>1</v>
      </c>
      <c r="BE118" s="39" t="s">
        <v>15187</v>
      </c>
      <c r="BF118">
        <v>1</v>
      </c>
      <c r="BH118" s="39" t="s">
        <v>15186</v>
      </c>
      <c r="BI118">
        <v>1</v>
      </c>
      <c r="BK118" s="39" t="s">
        <v>15187</v>
      </c>
      <c r="BL118">
        <v>1</v>
      </c>
      <c r="BN118" s="39" t="s">
        <v>15186</v>
      </c>
      <c r="BO118">
        <v>0</v>
      </c>
      <c r="BQ118" s="39" t="s">
        <v>15642</v>
      </c>
      <c r="BT118" s="39" t="s">
        <v>15421</v>
      </c>
      <c r="BW118" s="39" t="s">
        <v>13792</v>
      </c>
      <c r="BX118">
        <v>1</v>
      </c>
      <c r="BZ118" s="39" t="s">
        <v>12851</v>
      </c>
      <c r="CA118">
        <v>1</v>
      </c>
      <c r="CC118" s="39" t="s">
        <v>15190</v>
      </c>
      <c r="CD118">
        <v>0</v>
      </c>
      <c r="CF118" s="39" t="s">
        <v>15190</v>
      </c>
      <c r="CG118">
        <v>1</v>
      </c>
      <c r="CI118" s="39" t="s">
        <v>12887</v>
      </c>
      <c r="CJ118">
        <v>1</v>
      </c>
      <c r="CL118" s="39" t="s">
        <v>15439</v>
      </c>
      <c r="CO118" s="39" t="s">
        <v>15440</v>
      </c>
    </row>
    <row r="119" spans="1:93" x14ac:dyDescent="0.3">
      <c r="A119">
        <v>118</v>
      </c>
      <c r="B119" s="1">
        <v>45807.39135416667</v>
      </c>
      <c r="C119" s="1">
        <v>45807.399837962963</v>
      </c>
      <c r="D119" s="39" t="s">
        <v>3030</v>
      </c>
      <c r="E119" s="39" t="s">
        <v>3031</v>
      </c>
      <c r="F119">
        <v>17</v>
      </c>
      <c r="I119" s="39" t="s">
        <v>3031</v>
      </c>
      <c r="L119">
        <v>9</v>
      </c>
      <c r="O119">
        <v>12</v>
      </c>
      <c r="R119" s="39" t="s">
        <v>1952</v>
      </c>
      <c r="S119">
        <v>0</v>
      </c>
      <c r="U119" s="39" t="s">
        <v>15184</v>
      </c>
      <c r="V119">
        <v>1</v>
      </c>
      <c r="X119" s="39" t="s">
        <v>15183</v>
      </c>
      <c r="Y119">
        <v>1</v>
      </c>
      <c r="AA119" s="39" t="s">
        <v>4338</v>
      </c>
      <c r="AB119">
        <v>0</v>
      </c>
      <c r="AD119" s="39" t="s">
        <v>15182</v>
      </c>
      <c r="AE119">
        <v>0</v>
      </c>
      <c r="AG119" s="39" t="s">
        <v>15572</v>
      </c>
      <c r="AH119">
        <v>1</v>
      </c>
      <c r="AJ119" s="39" t="s">
        <v>15186</v>
      </c>
      <c r="AK119">
        <v>1</v>
      </c>
      <c r="AM119" s="39" t="s">
        <v>15187</v>
      </c>
      <c r="AN119">
        <v>1</v>
      </c>
      <c r="AP119" s="39" t="s">
        <v>15186</v>
      </c>
      <c r="AQ119">
        <v>1</v>
      </c>
      <c r="AS119" s="39" t="s">
        <v>15187</v>
      </c>
      <c r="AT119">
        <v>1</v>
      </c>
      <c r="AV119" s="39" t="s">
        <v>15187</v>
      </c>
      <c r="AW119">
        <v>1</v>
      </c>
      <c r="AY119" s="39" t="s">
        <v>15187</v>
      </c>
      <c r="AZ119">
        <v>1</v>
      </c>
      <c r="BB119" s="39" t="s">
        <v>15187</v>
      </c>
      <c r="BC119">
        <v>1</v>
      </c>
      <c r="BE119" s="39" t="s">
        <v>15187</v>
      </c>
      <c r="BF119">
        <v>1</v>
      </c>
      <c r="BH119" s="39" t="s">
        <v>15186</v>
      </c>
      <c r="BI119">
        <v>1</v>
      </c>
      <c r="BK119" s="39" t="s">
        <v>15187</v>
      </c>
      <c r="BL119">
        <v>1</v>
      </c>
      <c r="BN119" s="39" t="s">
        <v>15187</v>
      </c>
      <c r="BO119">
        <v>1</v>
      </c>
      <c r="BQ119" s="39" t="s">
        <v>15643</v>
      </c>
      <c r="BT119" s="39" t="s">
        <v>15644</v>
      </c>
      <c r="BW119" s="39" t="s">
        <v>13792</v>
      </c>
      <c r="BX119">
        <v>1</v>
      </c>
      <c r="BZ119" s="39" t="s">
        <v>12887</v>
      </c>
      <c r="CA119">
        <v>0</v>
      </c>
      <c r="CC119" s="39" t="s">
        <v>12980</v>
      </c>
      <c r="CD119">
        <v>1</v>
      </c>
      <c r="CF119" s="39" t="s">
        <v>15190</v>
      </c>
      <c r="CG119">
        <v>1</v>
      </c>
      <c r="CI119" s="39" t="s">
        <v>12851</v>
      </c>
      <c r="CJ119">
        <v>0</v>
      </c>
      <c r="CL119" s="39" t="s">
        <v>15645</v>
      </c>
      <c r="CO119" s="39" t="s">
        <v>15646</v>
      </c>
    </row>
    <row r="120" spans="1:93" x14ac:dyDescent="0.3">
      <c r="A120">
        <v>119</v>
      </c>
      <c r="B120" s="1">
        <v>45807.387731481482</v>
      </c>
      <c r="C120" s="1">
        <v>45807.401064814818</v>
      </c>
      <c r="D120" s="39" t="s">
        <v>1943</v>
      </c>
      <c r="E120" s="39" t="s">
        <v>1944</v>
      </c>
      <c r="F120">
        <v>22</v>
      </c>
      <c r="I120" s="39" t="s">
        <v>1945</v>
      </c>
      <c r="L120">
        <v>9</v>
      </c>
      <c r="O120">
        <v>34</v>
      </c>
      <c r="R120" s="39" t="s">
        <v>4338</v>
      </c>
      <c r="S120">
        <v>1</v>
      </c>
      <c r="U120" s="39" t="s">
        <v>15184</v>
      </c>
      <c r="V120">
        <v>1</v>
      </c>
      <c r="X120" s="39" t="s">
        <v>15183</v>
      </c>
      <c r="Y120">
        <v>1</v>
      </c>
      <c r="AA120" s="39" t="s">
        <v>15182</v>
      </c>
      <c r="AB120">
        <v>1</v>
      </c>
      <c r="AD120" s="39" t="s">
        <v>1952</v>
      </c>
      <c r="AE120">
        <v>1</v>
      </c>
      <c r="AG120" s="39" t="s">
        <v>15572</v>
      </c>
      <c r="AH120">
        <v>1</v>
      </c>
      <c r="AJ120" s="39" t="s">
        <v>15186</v>
      </c>
      <c r="AK120">
        <v>1</v>
      </c>
      <c r="AM120" s="39" t="s">
        <v>15187</v>
      </c>
      <c r="AN120">
        <v>1</v>
      </c>
      <c r="AP120" s="39" t="s">
        <v>15186</v>
      </c>
      <c r="AQ120">
        <v>1</v>
      </c>
      <c r="AS120" s="39" t="s">
        <v>15187</v>
      </c>
      <c r="AT120">
        <v>1</v>
      </c>
      <c r="AV120" s="39" t="s">
        <v>15187</v>
      </c>
      <c r="AW120">
        <v>1</v>
      </c>
      <c r="AY120" s="39" t="s">
        <v>15187</v>
      </c>
      <c r="AZ120">
        <v>1</v>
      </c>
      <c r="BB120" s="39" t="s">
        <v>15187</v>
      </c>
      <c r="BC120">
        <v>1</v>
      </c>
      <c r="BE120" s="39" t="s">
        <v>15187</v>
      </c>
      <c r="BF120">
        <v>1</v>
      </c>
      <c r="BH120" s="39" t="s">
        <v>15186</v>
      </c>
      <c r="BI120">
        <v>1</v>
      </c>
      <c r="BK120" s="39" t="s">
        <v>15187</v>
      </c>
      <c r="BL120">
        <v>1</v>
      </c>
      <c r="BN120" s="39" t="s">
        <v>15187</v>
      </c>
      <c r="BO120">
        <v>1</v>
      </c>
      <c r="BQ120" s="39" t="s">
        <v>15647</v>
      </c>
      <c r="BT120" s="39" t="s">
        <v>15648</v>
      </c>
      <c r="BW120" s="39" t="s">
        <v>13792</v>
      </c>
      <c r="BX120">
        <v>1</v>
      </c>
      <c r="BZ120" s="39" t="s">
        <v>12851</v>
      </c>
      <c r="CA120">
        <v>1</v>
      </c>
      <c r="CC120" s="39" t="s">
        <v>12980</v>
      </c>
      <c r="CD120">
        <v>1</v>
      </c>
      <c r="CF120" s="39" t="s">
        <v>15190</v>
      </c>
      <c r="CG120">
        <v>1</v>
      </c>
      <c r="CI120" s="39" t="s">
        <v>12887</v>
      </c>
      <c r="CJ120">
        <v>1</v>
      </c>
      <c r="CL120" s="39" t="s">
        <v>15649</v>
      </c>
      <c r="CO120" s="39" t="s">
        <v>15650</v>
      </c>
    </row>
    <row r="121" spans="1:93" x14ac:dyDescent="0.3">
      <c r="A121">
        <v>120</v>
      </c>
      <c r="B121" s="1">
        <v>45807.389016203706</v>
      </c>
      <c r="C121" s="1">
        <v>45807.401724537034</v>
      </c>
      <c r="D121" s="39" t="s">
        <v>2562</v>
      </c>
      <c r="E121" s="39" t="s">
        <v>2563</v>
      </c>
      <c r="F121">
        <v>18</v>
      </c>
      <c r="I121" s="39" t="s">
        <v>2563</v>
      </c>
      <c r="L121">
        <v>9</v>
      </c>
      <c r="O121">
        <v>31</v>
      </c>
      <c r="R121" s="39" t="s">
        <v>4338</v>
      </c>
      <c r="S121">
        <v>1</v>
      </c>
      <c r="U121" s="39" t="s">
        <v>15184</v>
      </c>
      <c r="V121">
        <v>1</v>
      </c>
      <c r="X121" s="39" t="s">
        <v>15183</v>
      </c>
      <c r="Y121">
        <v>1</v>
      </c>
      <c r="AA121" s="39" t="s">
        <v>1952</v>
      </c>
      <c r="AB121">
        <v>0</v>
      </c>
      <c r="AD121" s="39" t="s">
        <v>15182</v>
      </c>
      <c r="AE121">
        <v>0</v>
      </c>
      <c r="AG121" s="39" t="s">
        <v>15572</v>
      </c>
      <c r="AH121">
        <v>1</v>
      </c>
      <c r="AJ121" s="39" t="s">
        <v>15187</v>
      </c>
      <c r="AK121">
        <v>0</v>
      </c>
      <c r="AM121" s="39" t="s">
        <v>15187</v>
      </c>
      <c r="AN121">
        <v>1</v>
      </c>
      <c r="AP121" s="39" t="s">
        <v>15186</v>
      </c>
      <c r="AQ121">
        <v>1</v>
      </c>
      <c r="AS121" s="39" t="s">
        <v>15187</v>
      </c>
      <c r="AT121">
        <v>1</v>
      </c>
      <c r="AV121" s="39" t="s">
        <v>15187</v>
      </c>
      <c r="AW121">
        <v>1</v>
      </c>
      <c r="AY121" s="39" t="s">
        <v>15187</v>
      </c>
      <c r="AZ121">
        <v>1</v>
      </c>
      <c r="BB121" s="39" t="s">
        <v>15187</v>
      </c>
      <c r="BC121">
        <v>1</v>
      </c>
      <c r="BE121" s="39" t="s">
        <v>15187</v>
      </c>
      <c r="BF121">
        <v>1</v>
      </c>
      <c r="BH121" s="39" t="s">
        <v>15186</v>
      </c>
      <c r="BI121">
        <v>1</v>
      </c>
      <c r="BK121" s="39" t="s">
        <v>15187</v>
      </c>
      <c r="BL121">
        <v>1</v>
      </c>
      <c r="BN121" s="39" t="s">
        <v>15187</v>
      </c>
      <c r="BO121">
        <v>1</v>
      </c>
      <c r="BQ121" s="39" t="s">
        <v>15651</v>
      </c>
      <c r="BT121" s="39" t="s">
        <v>15652</v>
      </c>
      <c r="BW121" s="39" t="s">
        <v>13792</v>
      </c>
      <c r="BX121">
        <v>1</v>
      </c>
      <c r="BZ121" s="39" t="s">
        <v>12851</v>
      </c>
      <c r="CA121">
        <v>1</v>
      </c>
      <c r="CC121" s="39" t="s">
        <v>12980</v>
      </c>
      <c r="CD121">
        <v>1</v>
      </c>
      <c r="CF121" s="39" t="s">
        <v>12887</v>
      </c>
      <c r="CG121">
        <v>0</v>
      </c>
      <c r="CI121" s="39" t="s">
        <v>12887</v>
      </c>
      <c r="CJ121">
        <v>1</v>
      </c>
      <c r="CL121" s="39" t="s">
        <v>15653</v>
      </c>
      <c r="CO121" s="39" t="s">
        <v>15654</v>
      </c>
    </row>
    <row r="122" spans="1:93" x14ac:dyDescent="0.3">
      <c r="A122">
        <v>121</v>
      </c>
      <c r="B122" s="1">
        <v>45807.387962962966</v>
      </c>
      <c r="C122" s="1">
        <v>45807.402083333334</v>
      </c>
      <c r="D122" s="39" t="s">
        <v>1919</v>
      </c>
      <c r="E122" s="39" t="s">
        <v>1920</v>
      </c>
      <c r="F122">
        <v>18</v>
      </c>
      <c r="I122" s="39" t="s">
        <v>1920</v>
      </c>
      <c r="L122">
        <v>9</v>
      </c>
      <c r="O122">
        <v>20</v>
      </c>
      <c r="R122" s="39" t="s">
        <v>4338</v>
      </c>
      <c r="S122">
        <v>1</v>
      </c>
      <c r="U122" s="39" t="s">
        <v>15184</v>
      </c>
      <c r="V122">
        <v>1</v>
      </c>
      <c r="X122" s="39" t="s">
        <v>15183</v>
      </c>
      <c r="Y122">
        <v>1</v>
      </c>
      <c r="AA122" s="39" t="s">
        <v>15182</v>
      </c>
      <c r="AB122">
        <v>1</v>
      </c>
      <c r="AD122" s="39" t="s">
        <v>4338</v>
      </c>
      <c r="AE122">
        <v>0</v>
      </c>
      <c r="AG122" s="39" t="s">
        <v>15625</v>
      </c>
      <c r="AH122">
        <v>0</v>
      </c>
      <c r="AJ122" s="39" t="s">
        <v>15186</v>
      </c>
      <c r="AK122">
        <v>1</v>
      </c>
      <c r="AM122" s="39" t="s">
        <v>15187</v>
      </c>
      <c r="AN122">
        <v>1</v>
      </c>
      <c r="AP122" s="39" t="s">
        <v>15186</v>
      </c>
      <c r="AQ122">
        <v>1</v>
      </c>
      <c r="AS122" s="39" t="s">
        <v>15187</v>
      </c>
      <c r="AT122">
        <v>1</v>
      </c>
      <c r="AV122" s="39" t="s">
        <v>15186</v>
      </c>
      <c r="AW122">
        <v>0</v>
      </c>
      <c r="AY122" s="39" t="s">
        <v>15187</v>
      </c>
      <c r="AZ122">
        <v>1</v>
      </c>
      <c r="BB122" s="39" t="s">
        <v>15187</v>
      </c>
      <c r="BC122">
        <v>1</v>
      </c>
      <c r="BE122" s="39" t="s">
        <v>15187</v>
      </c>
      <c r="BF122">
        <v>1</v>
      </c>
      <c r="BH122" s="39" t="s">
        <v>15186</v>
      </c>
      <c r="BI122">
        <v>1</v>
      </c>
      <c r="BK122" s="39" t="s">
        <v>15187</v>
      </c>
      <c r="BL122">
        <v>1</v>
      </c>
      <c r="BN122" s="39" t="s">
        <v>15186</v>
      </c>
      <c r="BO122">
        <v>0</v>
      </c>
      <c r="BQ122" s="39" t="s">
        <v>15655</v>
      </c>
      <c r="BT122" s="39" t="s">
        <v>15656</v>
      </c>
      <c r="BW122" s="39" t="s">
        <v>13792</v>
      </c>
      <c r="BX122">
        <v>1</v>
      </c>
      <c r="BZ122" s="39" t="s">
        <v>12851</v>
      </c>
      <c r="CA122">
        <v>1</v>
      </c>
      <c r="CC122" s="39" t="s">
        <v>12980</v>
      </c>
      <c r="CD122">
        <v>1</v>
      </c>
      <c r="CF122" s="39" t="s">
        <v>15190</v>
      </c>
      <c r="CG122">
        <v>1</v>
      </c>
      <c r="CI122" s="39" t="s">
        <v>12887</v>
      </c>
      <c r="CJ122">
        <v>1</v>
      </c>
      <c r="CL122" s="39" t="s">
        <v>15657</v>
      </c>
      <c r="CO122" s="39" t="s">
        <v>15658</v>
      </c>
    </row>
    <row r="123" spans="1:93" x14ac:dyDescent="0.3">
      <c r="A123">
        <v>122</v>
      </c>
      <c r="B123" s="1">
        <v>45807.389305555553</v>
      </c>
      <c r="C123" s="1">
        <v>45807.402141203704</v>
      </c>
      <c r="D123" s="39" t="s">
        <v>2506</v>
      </c>
      <c r="E123" s="39" t="s">
        <v>2507</v>
      </c>
      <c r="F123">
        <v>17</v>
      </c>
      <c r="I123" s="39" t="s">
        <v>2507</v>
      </c>
      <c r="L123">
        <v>9</v>
      </c>
      <c r="O123">
        <v>32</v>
      </c>
      <c r="R123" s="39" t="s">
        <v>4338</v>
      </c>
      <c r="S123">
        <v>1</v>
      </c>
      <c r="U123" s="39" t="s">
        <v>15184</v>
      </c>
      <c r="V123">
        <v>1</v>
      </c>
      <c r="X123" s="39" t="s">
        <v>15183</v>
      </c>
      <c r="Y123">
        <v>1</v>
      </c>
      <c r="AA123" s="39" t="s">
        <v>1952</v>
      </c>
      <c r="AB123">
        <v>0</v>
      </c>
      <c r="AD123" s="39" t="s">
        <v>15182</v>
      </c>
      <c r="AE123">
        <v>0</v>
      </c>
      <c r="AG123" s="39" t="s">
        <v>15572</v>
      </c>
      <c r="AH123">
        <v>1</v>
      </c>
      <c r="AJ123" s="39" t="s">
        <v>15187</v>
      </c>
      <c r="AK123">
        <v>0</v>
      </c>
      <c r="AM123" s="39" t="s">
        <v>15187</v>
      </c>
      <c r="AN123">
        <v>1</v>
      </c>
      <c r="AP123" s="39" t="s">
        <v>15186</v>
      </c>
      <c r="AQ123">
        <v>1</v>
      </c>
      <c r="AS123" s="39" t="s">
        <v>15187</v>
      </c>
      <c r="AT123">
        <v>1</v>
      </c>
      <c r="AV123" s="39" t="s">
        <v>15187</v>
      </c>
      <c r="AW123">
        <v>1</v>
      </c>
      <c r="AY123" s="39" t="s">
        <v>15187</v>
      </c>
      <c r="AZ123">
        <v>1</v>
      </c>
      <c r="BB123" s="39" t="s">
        <v>15187</v>
      </c>
      <c r="BC123">
        <v>1</v>
      </c>
      <c r="BE123" s="39" t="s">
        <v>15187</v>
      </c>
      <c r="BF123">
        <v>1</v>
      </c>
      <c r="BH123" s="39" t="s">
        <v>15186</v>
      </c>
      <c r="BI123">
        <v>1</v>
      </c>
      <c r="BK123" s="39" t="s">
        <v>15187</v>
      </c>
      <c r="BL123">
        <v>1</v>
      </c>
      <c r="BN123" s="39" t="s">
        <v>15187</v>
      </c>
      <c r="BO123">
        <v>1</v>
      </c>
      <c r="BQ123" s="39" t="s">
        <v>15651</v>
      </c>
      <c r="BT123" s="39" t="s">
        <v>15659</v>
      </c>
      <c r="BW123" s="39" t="s">
        <v>13792</v>
      </c>
      <c r="BX123">
        <v>1</v>
      </c>
      <c r="BZ123" s="39" t="s">
        <v>12851</v>
      </c>
      <c r="CA123">
        <v>1</v>
      </c>
      <c r="CC123" s="39" t="s">
        <v>15190</v>
      </c>
      <c r="CD123">
        <v>0</v>
      </c>
      <c r="CF123" s="39" t="s">
        <v>12887</v>
      </c>
      <c r="CG123">
        <v>0</v>
      </c>
      <c r="CI123" s="39" t="s">
        <v>12887</v>
      </c>
      <c r="CJ123">
        <v>1</v>
      </c>
      <c r="CL123" s="39" t="s">
        <v>15660</v>
      </c>
      <c r="CO123" s="39" t="s">
        <v>15654</v>
      </c>
    </row>
    <row r="124" spans="1:93" x14ac:dyDescent="0.3">
      <c r="A124">
        <v>123</v>
      </c>
      <c r="B124" s="1">
        <v>45807.387743055559</v>
      </c>
      <c r="C124" s="1">
        <v>45807.402615740742</v>
      </c>
      <c r="D124" s="39" t="s">
        <v>1930</v>
      </c>
      <c r="E124" s="39" t="s">
        <v>1931</v>
      </c>
      <c r="F124">
        <v>18</v>
      </c>
      <c r="I124" s="39" t="s">
        <v>15661</v>
      </c>
      <c r="L124">
        <v>9</v>
      </c>
      <c r="O124">
        <v>1</v>
      </c>
      <c r="R124" s="39" t="s">
        <v>4338</v>
      </c>
      <c r="S124">
        <v>1</v>
      </c>
      <c r="U124" s="39" t="s">
        <v>15184</v>
      </c>
      <c r="V124">
        <v>1</v>
      </c>
      <c r="X124" s="39" t="s">
        <v>15183</v>
      </c>
      <c r="Y124">
        <v>1</v>
      </c>
      <c r="AA124" s="39" t="s">
        <v>15182</v>
      </c>
      <c r="AB124">
        <v>1</v>
      </c>
      <c r="AD124" s="39" t="s">
        <v>4338</v>
      </c>
      <c r="AE124">
        <v>0</v>
      </c>
      <c r="AG124" s="39" t="s">
        <v>15625</v>
      </c>
      <c r="AH124">
        <v>0</v>
      </c>
      <c r="AJ124" s="39" t="s">
        <v>15186</v>
      </c>
      <c r="AK124">
        <v>1</v>
      </c>
      <c r="AM124" s="39" t="s">
        <v>15187</v>
      </c>
      <c r="AN124">
        <v>1</v>
      </c>
      <c r="AP124" s="39" t="s">
        <v>15186</v>
      </c>
      <c r="AQ124">
        <v>1</v>
      </c>
      <c r="AS124" s="39" t="s">
        <v>15187</v>
      </c>
      <c r="AT124">
        <v>1</v>
      </c>
      <c r="AV124" s="39" t="s">
        <v>15186</v>
      </c>
      <c r="AW124">
        <v>0</v>
      </c>
      <c r="AY124" s="39" t="s">
        <v>15187</v>
      </c>
      <c r="AZ124">
        <v>1</v>
      </c>
      <c r="BB124" s="39" t="s">
        <v>15187</v>
      </c>
      <c r="BC124">
        <v>1</v>
      </c>
      <c r="BE124" s="39" t="s">
        <v>15187</v>
      </c>
      <c r="BF124">
        <v>1</v>
      </c>
      <c r="BH124" s="39" t="s">
        <v>15186</v>
      </c>
      <c r="BI124">
        <v>1</v>
      </c>
      <c r="BK124" s="39" t="s">
        <v>15187</v>
      </c>
      <c r="BL124">
        <v>1</v>
      </c>
      <c r="BN124" s="39" t="s">
        <v>15186</v>
      </c>
      <c r="BO124">
        <v>0</v>
      </c>
      <c r="BQ124" s="39" t="s">
        <v>15662</v>
      </c>
      <c r="BT124" s="39" t="s">
        <v>15663</v>
      </c>
      <c r="BW124" s="39" t="s">
        <v>13792</v>
      </c>
      <c r="BX124">
        <v>1</v>
      </c>
      <c r="BZ124" s="39" t="s">
        <v>12851</v>
      </c>
      <c r="CA124">
        <v>1</v>
      </c>
      <c r="CC124" s="39" t="s">
        <v>12980</v>
      </c>
      <c r="CD124">
        <v>1</v>
      </c>
      <c r="CF124" s="39" t="s">
        <v>15190</v>
      </c>
      <c r="CG124">
        <v>1</v>
      </c>
      <c r="CI124" s="39" t="s">
        <v>12887</v>
      </c>
      <c r="CJ124">
        <v>1</v>
      </c>
      <c r="CL124" s="39" t="s">
        <v>15664</v>
      </c>
      <c r="CO124" s="39" t="s">
        <v>15665</v>
      </c>
    </row>
    <row r="125" spans="1:93" x14ac:dyDescent="0.3">
      <c r="A125">
        <v>124</v>
      </c>
      <c r="B125" s="1">
        <v>45807.388460648152</v>
      </c>
      <c r="C125" s="1">
        <v>45807.402743055558</v>
      </c>
      <c r="D125" s="39" t="s">
        <v>1954</v>
      </c>
      <c r="E125" s="39" t="s">
        <v>1955</v>
      </c>
      <c r="F125">
        <v>20</v>
      </c>
      <c r="I125" s="39" t="s">
        <v>1955</v>
      </c>
      <c r="L125">
        <v>9</v>
      </c>
      <c r="O125">
        <v>21</v>
      </c>
      <c r="R125" s="39" t="s">
        <v>4338</v>
      </c>
      <c r="S125">
        <v>1</v>
      </c>
      <c r="U125" s="39" t="s">
        <v>15184</v>
      </c>
      <c r="V125">
        <v>1</v>
      </c>
      <c r="X125" s="39" t="s">
        <v>15183</v>
      </c>
      <c r="Y125">
        <v>1</v>
      </c>
      <c r="AA125" s="39" t="s">
        <v>15182</v>
      </c>
      <c r="AB125">
        <v>1</v>
      </c>
      <c r="AD125" s="39" t="s">
        <v>1952</v>
      </c>
      <c r="AE125">
        <v>1</v>
      </c>
      <c r="AG125" s="39" t="s">
        <v>15625</v>
      </c>
      <c r="AH125">
        <v>0</v>
      </c>
      <c r="AJ125" s="39" t="s">
        <v>15186</v>
      </c>
      <c r="AK125">
        <v>1</v>
      </c>
      <c r="AM125" s="39" t="s">
        <v>15187</v>
      </c>
      <c r="AN125">
        <v>1</v>
      </c>
      <c r="AP125" s="39" t="s">
        <v>15186</v>
      </c>
      <c r="AQ125">
        <v>1</v>
      </c>
      <c r="AS125" s="39" t="s">
        <v>15187</v>
      </c>
      <c r="AT125">
        <v>1</v>
      </c>
      <c r="AV125" s="39" t="s">
        <v>15187</v>
      </c>
      <c r="AW125">
        <v>1</v>
      </c>
      <c r="AY125" s="39" t="s">
        <v>15186</v>
      </c>
      <c r="AZ125">
        <v>0</v>
      </c>
      <c r="BB125" s="39" t="s">
        <v>15187</v>
      </c>
      <c r="BC125">
        <v>1</v>
      </c>
      <c r="BE125" s="39" t="s">
        <v>15187</v>
      </c>
      <c r="BF125">
        <v>1</v>
      </c>
      <c r="BH125" s="39" t="s">
        <v>15186</v>
      </c>
      <c r="BI125">
        <v>1</v>
      </c>
      <c r="BK125" s="39" t="s">
        <v>15187</v>
      </c>
      <c r="BL125">
        <v>1</v>
      </c>
      <c r="BN125" s="39" t="s">
        <v>15187</v>
      </c>
      <c r="BO125">
        <v>1</v>
      </c>
      <c r="BQ125" s="39" t="s">
        <v>15666</v>
      </c>
      <c r="BT125" s="39" t="s">
        <v>15667</v>
      </c>
      <c r="BW125" s="39" t="s">
        <v>13792</v>
      </c>
      <c r="BX125">
        <v>1</v>
      </c>
      <c r="BZ125" s="39" t="s">
        <v>12851</v>
      </c>
      <c r="CA125">
        <v>1</v>
      </c>
      <c r="CC125" s="39" t="s">
        <v>12980</v>
      </c>
      <c r="CD125">
        <v>1</v>
      </c>
      <c r="CF125" s="39" t="s">
        <v>15190</v>
      </c>
      <c r="CG125">
        <v>1</v>
      </c>
      <c r="CI125" s="39" t="s">
        <v>12887</v>
      </c>
      <c r="CJ125">
        <v>1</v>
      </c>
      <c r="CL125" s="39" t="s">
        <v>15668</v>
      </c>
      <c r="CO125" s="39" t="s">
        <v>15669</v>
      </c>
    </row>
    <row r="126" spans="1:93" x14ac:dyDescent="0.3">
      <c r="A126">
        <v>125</v>
      </c>
      <c r="B126" s="1">
        <v>45807.391215277778</v>
      </c>
      <c r="C126" s="1">
        <v>45807.402858796297</v>
      </c>
      <c r="D126" s="39" t="s">
        <v>1890</v>
      </c>
      <c r="E126" s="39" t="s">
        <v>1891</v>
      </c>
      <c r="F126">
        <v>20</v>
      </c>
      <c r="I126" s="39" t="s">
        <v>1892</v>
      </c>
      <c r="L126">
        <v>9</v>
      </c>
      <c r="O126">
        <v>16</v>
      </c>
      <c r="R126" s="39" t="s">
        <v>4338</v>
      </c>
      <c r="S126">
        <v>1</v>
      </c>
      <c r="U126" s="39" t="s">
        <v>1952</v>
      </c>
      <c r="V126">
        <v>0</v>
      </c>
      <c r="X126" s="39" t="s">
        <v>15183</v>
      </c>
      <c r="Y126">
        <v>1</v>
      </c>
      <c r="AA126" s="39" t="s">
        <v>15184</v>
      </c>
      <c r="AB126">
        <v>0</v>
      </c>
      <c r="AD126" s="39" t="s">
        <v>1952</v>
      </c>
      <c r="AE126">
        <v>1</v>
      </c>
      <c r="AG126" s="39" t="s">
        <v>15572</v>
      </c>
      <c r="AH126">
        <v>1</v>
      </c>
      <c r="AJ126" s="39" t="s">
        <v>15186</v>
      </c>
      <c r="AK126">
        <v>1</v>
      </c>
      <c r="AM126" s="39" t="s">
        <v>15187</v>
      </c>
      <c r="AN126">
        <v>1</v>
      </c>
      <c r="AP126" s="39" t="s">
        <v>15186</v>
      </c>
      <c r="AQ126">
        <v>1</v>
      </c>
      <c r="AS126" s="39" t="s">
        <v>15187</v>
      </c>
      <c r="AT126">
        <v>1</v>
      </c>
      <c r="AV126" s="39" t="s">
        <v>15187</v>
      </c>
      <c r="AW126">
        <v>1</v>
      </c>
      <c r="AY126" s="39" t="s">
        <v>15187</v>
      </c>
      <c r="AZ126">
        <v>1</v>
      </c>
      <c r="BB126" s="39" t="s">
        <v>15187</v>
      </c>
      <c r="BC126">
        <v>1</v>
      </c>
      <c r="BE126" s="39" t="s">
        <v>15187</v>
      </c>
      <c r="BF126">
        <v>1</v>
      </c>
      <c r="BH126" s="39" t="s">
        <v>15186</v>
      </c>
      <c r="BI126">
        <v>1</v>
      </c>
      <c r="BK126" s="39" t="s">
        <v>15187</v>
      </c>
      <c r="BL126">
        <v>1</v>
      </c>
      <c r="BN126" s="39" t="s">
        <v>15187</v>
      </c>
      <c r="BO126">
        <v>1</v>
      </c>
      <c r="BQ126" s="39" t="s">
        <v>15670</v>
      </c>
      <c r="BT126" s="39" t="s">
        <v>15671</v>
      </c>
      <c r="BW126" s="39" t="s">
        <v>13792</v>
      </c>
      <c r="BX126">
        <v>1</v>
      </c>
      <c r="BZ126" s="39" t="s">
        <v>12851</v>
      </c>
      <c r="CA126">
        <v>1</v>
      </c>
      <c r="CC126" s="39" t="s">
        <v>12980</v>
      </c>
      <c r="CD126">
        <v>1</v>
      </c>
      <c r="CF126" s="39" t="s">
        <v>15190</v>
      </c>
      <c r="CG126">
        <v>1</v>
      </c>
      <c r="CI126" s="39" t="s">
        <v>12887</v>
      </c>
      <c r="CJ126">
        <v>1</v>
      </c>
      <c r="CL126" s="39" t="s">
        <v>15439</v>
      </c>
      <c r="CO126" s="39" t="s">
        <v>15672</v>
      </c>
    </row>
    <row r="127" spans="1:93" x14ac:dyDescent="0.3">
      <c r="A127">
        <v>126</v>
      </c>
      <c r="B127" s="1">
        <v>45807.391331018516</v>
      </c>
      <c r="C127" s="1">
        <v>45807.402928240743</v>
      </c>
      <c r="D127" s="39" t="s">
        <v>4554</v>
      </c>
      <c r="E127" s="39" t="s">
        <v>4555</v>
      </c>
      <c r="F127">
        <v>20</v>
      </c>
      <c r="I127" s="39" t="s">
        <v>5797</v>
      </c>
      <c r="L127">
        <v>9</v>
      </c>
      <c r="O127">
        <v>15</v>
      </c>
      <c r="R127" s="39" t="s">
        <v>4338</v>
      </c>
      <c r="S127">
        <v>1</v>
      </c>
      <c r="U127" s="39" t="s">
        <v>1952</v>
      </c>
      <c r="V127">
        <v>0</v>
      </c>
      <c r="X127" s="39" t="s">
        <v>15183</v>
      </c>
      <c r="Y127">
        <v>1</v>
      </c>
      <c r="AA127" s="39" t="s">
        <v>15184</v>
      </c>
      <c r="AB127">
        <v>0</v>
      </c>
      <c r="AD127" s="39" t="s">
        <v>1952</v>
      </c>
      <c r="AE127">
        <v>1</v>
      </c>
      <c r="AG127" s="39" t="s">
        <v>15572</v>
      </c>
      <c r="AH127">
        <v>1</v>
      </c>
      <c r="AJ127" s="39" t="s">
        <v>15186</v>
      </c>
      <c r="AK127">
        <v>1</v>
      </c>
      <c r="AM127" s="39" t="s">
        <v>15187</v>
      </c>
      <c r="AN127">
        <v>1</v>
      </c>
      <c r="AP127" s="39" t="s">
        <v>15186</v>
      </c>
      <c r="AQ127">
        <v>1</v>
      </c>
      <c r="AS127" s="39" t="s">
        <v>15187</v>
      </c>
      <c r="AT127">
        <v>1</v>
      </c>
      <c r="AV127" s="39" t="s">
        <v>15187</v>
      </c>
      <c r="AW127">
        <v>1</v>
      </c>
      <c r="AY127" s="39" t="s">
        <v>15187</v>
      </c>
      <c r="AZ127">
        <v>1</v>
      </c>
      <c r="BB127" s="39" t="s">
        <v>15187</v>
      </c>
      <c r="BC127">
        <v>1</v>
      </c>
      <c r="BE127" s="39" t="s">
        <v>15187</v>
      </c>
      <c r="BF127">
        <v>1</v>
      </c>
      <c r="BH127" s="39" t="s">
        <v>15186</v>
      </c>
      <c r="BI127">
        <v>1</v>
      </c>
      <c r="BK127" s="39" t="s">
        <v>15187</v>
      </c>
      <c r="BL127">
        <v>1</v>
      </c>
      <c r="BN127" s="39" t="s">
        <v>15187</v>
      </c>
      <c r="BO127">
        <v>1</v>
      </c>
      <c r="BQ127" s="39" t="s">
        <v>15673</v>
      </c>
      <c r="BT127" s="39" t="s">
        <v>15674</v>
      </c>
      <c r="BW127" s="39" t="s">
        <v>13792</v>
      </c>
      <c r="BX127">
        <v>1</v>
      </c>
      <c r="BZ127" s="39" t="s">
        <v>12851</v>
      </c>
      <c r="CA127">
        <v>1</v>
      </c>
      <c r="CC127" s="39" t="s">
        <v>12980</v>
      </c>
      <c r="CD127">
        <v>1</v>
      </c>
      <c r="CF127" s="39" t="s">
        <v>15190</v>
      </c>
      <c r="CG127">
        <v>1</v>
      </c>
      <c r="CI127" s="39" t="s">
        <v>12887</v>
      </c>
      <c r="CJ127">
        <v>1</v>
      </c>
      <c r="CL127" s="39" t="s">
        <v>15675</v>
      </c>
      <c r="CO127" s="39" t="s">
        <v>15676</v>
      </c>
    </row>
    <row r="128" spans="1:93" x14ac:dyDescent="0.3">
      <c r="A128">
        <v>127</v>
      </c>
      <c r="B128" s="1">
        <v>45807.390034722222</v>
      </c>
      <c r="C128" s="1">
        <v>45807.405891203707</v>
      </c>
      <c r="D128" s="39" t="s">
        <v>3820</v>
      </c>
      <c r="E128" s="39" t="s">
        <v>3821</v>
      </c>
      <c r="F128">
        <v>20</v>
      </c>
      <c r="I128" s="39" t="s">
        <v>3822</v>
      </c>
      <c r="L128">
        <v>9</v>
      </c>
      <c r="O128">
        <v>4</v>
      </c>
      <c r="R128" s="39" t="s">
        <v>4338</v>
      </c>
      <c r="S128">
        <v>1</v>
      </c>
      <c r="U128" s="39" t="s">
        <v>15182</v>
      </c>
      <c r="V128">
        <v>0</v>
      </c>
      <c r="X128" s="39" t="s">
        <v>15183</v>
      </c>
      <c r="Y128">
        <v>1</v>
      </c>
      <c r="AA128" s="39" t="s">
        <v>4338</v>
      </c>
      <c r="AB128">
        <v>0</v>
      </c>
      <c r="AD128" s="39" t="s">
        <v>1952</v>
      </c>
      <c r="AE128">
        <v>1</v>
      </c>
      <c r="AG128" s="39" t="s">
        <v>15572</v>
      </c>
      <c r="AH128">
        <v>1</v>
      </c>
      <c r="AJ128" s="39" t="s">
        <v>15186</v>
      </c>
      <c r="AK128">
        <v>1</v>
      </c>
      <c r="AM128" s="39" t="s">
        <v>15187</v>
      </c>
      <c r="AN128">
        <v>1</v>
      </c>
      <c r="AP128" s="39" t="s">
        <v>15186</v>
      </c>
      <c r="AQ128">
        <v>1</v>
      </c>
      <c r="AS128" s="39" t="s">
        <v>15187</v>
      </c>
      <c r="AT128">
        <v>1</v>
      </c>
      <c r="AV128" s="39" t="s">
        <v>15187</v>
      </c>
      <c r="AW128">
        <v>1</v>
      </c>
      <c r="AY128" s="39" t="s">
        <v>15187</v>
      </c>
      <c r="AZ128">
        <v>1</v>
      </c>
      <c r="BB128" s="39" t="s">
        <v>15187</v>
      </c>
      <c r="BC128">
        <v>1</v>
      </c>
      <c r="BE128" s="39" t="s">
        <v>15187</v>
      </c>
      <c r="BF128">
        <v>1</v>
      </c>
      <c r="BH128" s="39" t="s">
        <v>15186</v>
      </c>
      <c r="BI128">
        <v>1</v>
      </c>
      <c r="BK128" s="39" t="s">
        <v>15187</v>
      </c>
      <c r="BL128">
        <v>1</v>
      </c>
      <c r="BN128" s="39" t="s">
        <v>15187</v>
      </c>
      <c r="BO128">
        <v>1</v>
      </c>
      <c r="BQ128" s="39" t="s">
        <v>1194</v>
      </c>
      <c r="BT128" s="39" t="s">
        <v>15677</v>
      </c>
      <c r="BW128" s="39" t="s">
        <v>13792</v>
      </c>
      <c r="BX128">
        <v>1</v>
      </c>
      <c r="BZ128" s="39" t="s">
        <v>12851</v>
      </c>
      <c r="CA128">
        <v>1</v>
      </c>
      <c r="CC128" s="39" t="s">
        <v>12980</v>
      </c>
      <c r="CD128">
        <v>1</v>
      </c>
      <c r="CF128" s="39" t="s">
        <v>15190</v>
      </c>
      <c r="CG128">
        <v>1</v>
      </c>
      <c r="CI128" s="39" t="s">
        <v>12887</v>
      </c>
      <c r="CJ128">
        <v>1</v>
      </c>
      <c r="CL128" s="39" t="s">
        <v>15678</v>
      </c>
      <c r="CO128" s="39" t="s">
        <v>15408</v>
      </c>
    </row>
    <row r="129" spans="1:93" x14ac:dyDescent="0.3">
      <c r="A129">
        <v>128</v>
      </c>
      <c r="B129" s="1">
        <v>45807.378946759258</v>
      </c>
      <c r="C129" s="1">
        <v>45807.407627314817</v>
      </c>
      <c r="D129" s="39" t="s">
        <v>1903</v>
      </c>
      <c r="E129" s="39" t="s">
        <v>1904</v>
      </c>
      <c r="F129">
        <v>16</v>
      </c>
      <c r="I129" s="39" t="s">
        <v>1904</v>
      </c>
      <c r="L129">
        <v>9</v>
      </c>
      <c r="O129">
        <v>19</v>
      </c>
      <c r="R129" s="39" t="s">
        <v>4338</v>
      </c>
      <c r="S129">
        <v>1</v>
      </c>
      <c r="U129" s="39" t="s">
        <v>15184</v>
      </c>
      <c r="V129">
        <v>1</v>
      </c>
      <c r="X129" s="39" t="s">
        <v>15183</v>
      </c>
      <c r="Y129">
        <v>1</v>
      </c>
      <c r="AA129" s="39" t="s">
        <v>15182</v>
      </c>
      <c r="AB129">
        <v>1</v>
      </c>
      <c r="AD129" s="39" t="s">
        <v>1952</v>
      </c>
      <c r="AE129">
        <v>1</v>
      </c>
      <c r="AG129" s="39" t="s">
        <v>15572</v>
      </c>
      <c r="AH129">
        <v>1</v>
      </c>
      <c r="AJ129" s="39" t="s">
        <v>15186</v>
      </c>
      <c r="AK129">
        <v>1</v>
      </c>
      <c r="AM129" s="39" t="s">
        <v>15187</v>
      </c>
      <c r="AN129">
        <v>1</v>
      </c>
      <c r="AP129" s="39" t="s">
        <v>15186</v>
      </c>
      <c r="AQ129">
        <v>1</v>
      </c>
      <c r="AS129" s="39" t="s">
        <v>15187</v>
      </c>
      <c r="AT129">
        <v>1</v>
      </c>
      <c r="AV129" s="39" t="s">
        <v>15187</v>
      </c>
      <c r="AW129">
        <v>1</v>
      </c>
      <c r="AY129" s="39" t="s">
        <v>15187</v>
      </c>
      <c r="AZ129">
        <v>1</v>
      </c>
      <c r="BB129" s="39" t="s">
        <v>15187</v>
      </c>
      <c r="BC129">
        <v>1</v>
      </c>
      <c r="BE129" s="39" t="s">
        <v>15186</v>
      </c>
      <c r="BF129">
        <v>0</v>
      </c>
      <c r="BH129" s="39" t="s">
        <v>15187</v>
      </c>
      <c r="BI129">
        <v>0</v>
      </c>
      <c r="BK129" s="39" t="s">
        <v>15186</v>
      </c>
      <c r="BL129">
        <v>0</v>
      </c>
      <c r="BN129" s="39" t="s">
        <v>15186</v>
      </c>
      <c r="BO129">
        <v>0</v>
      </c>
      <c r="BQ129" s="39" t="s">
        <v>15679</v>
      </c>
      <c r="BT129" s="39" t="s">
        <v>15680</v>
      </c>
      <c r="BW129" s="39" t="s">
        <v>13792</v>
      </c>
      <c r="BX129">
        <v>1</v>
      </c>
      <c r="BZ129" s="39" t="s">
        <v>12851</v>
      </c>
      <c r="CA129">
        <v>1</v>
      </c>
      <c r="CC129" s="39" t="s">
        <v>12980</v>
      </c>
      <c r="CD129">
        <v>1</v>
      </c>
      <c r="CF129" s="39" t="s">
        <v>12887</v>
      </c>
      <c r="CG129">
        <v>0</v>
      </c>
      <c r="CI129" s="39" t="s">
        <v>15190</v>
      </c>
      <c r="CJ129">
        <v>0</v>
      </c>
      <c r="CL129" s="39" t="s">
        <v>15681</v>
      </c>
      <c r="CO129" s="39" t="s">
        <v>15682</v>
      </c>
    </row>
    <row r="130" spans="1:93" x14ac:dyDescent="0.3">
      <c r="A130">
        <v>129</v>
      </c>
      <c r="B130" s="1">
        <v>45807.391689814816</v>
      </c>
      <c r="C130" s="1">
        <v>45807.407685185186</v>
      </c>
      <c r="D130" s="39" t="s">
        <v>3067</v>
      </c>
      <c r="E130" s="39" t="s">
        <v>3068</v>
      </c>
      <c r="F130">
        <v>16</v>
      </c>
      <c r="I130" s="39" t="s">
        <v>3068</v>
      </c>
      <c r="L130">
        <v>9</v>
      </c>
      <c r="O130">
        <v>37</v>
      </c>
      <c r="R130" s="39" t="s">
        <v>4338</v>
      </c>
      <c r="S130">
        <v>1</v>
      </c>
      <c r="U130" s="39" t="s">
        <v>15184</v>
      </c>
      <c r="V130">
        <v>1</v>
      </c>
      <c r="X130" s="39" t="s">
        <v>15183</v>
      </c>
      <c r="Y130">
        <v>1</v>
      </c>
      <c r="AA130" s="39" t="s">
        <v>15182</v>
      </c>
      <c r="AB130">
        <v>1</v>
      </c>
      <c r="AD130" s="39" t="s">
        <v>1952</v>
      </c>
      <c r="AE130">
        <v>1</v>
      </c>
      <c r="AG130" s="39" t="s">
        <v>15572</v>
      </c>
      <c r="AH130">
        <v>1</v>
      </c>
      <c r="AJ130" s="39" t="s">
        <v>15186</v>
      </c>
      <c r="AK130">
        <v>1</v>
      </c>
      <c r="AM130" s="39" t="s">
        <v>15187</v>
      </c>
      <c r="AN130">
        <v>1</v>
      </c>
      <c r="AP130" s="39" t="s">
        <v>15186</v>
      </c>
      <c r="AQ130">
        <v>1</v>
      </c>
      <c r="AS130" s="39" t="s">
        <v>15187</v>
      </c>
      <c r="AT130">
        <v>1</v>
      </c>
      <c r="AV130" s="39" t="s">
        <v>15187</v>
      </c>
      <c r="AW130">
        <v>1</v>
      </c>
      <c r="AY130" s="39" t="s">
        <v>15187</v>
      </c>
      <c r="AZ130">
        <v>1</v>
      </c>
      <c r="BB130" s="39" t="s">
        <v>15187</v>
      </c>
      <c r="BC130">
        <v>1</v>
      </c>
      <c r="BE130" s="39" t="s">
        <v>15186</v>
      </c>
      <c r="BF130">
        <v>0</v>
      </c>
      <c r="BH130" s="39" t="s">
        <v>15187</v>
      </c>
      <c r="BI130">
        <v>0</v>
      </c>
      <c r="BK130" s="39" t="s">
        <v>15186</v>
      </c>
      <c r="BL130">
        <v>0</v>
      </c>
      <c r="BN130" s="39" t="s">
        <v>15186</v>
      </c>
      <c r="BO130">
        <v>0</v>
      </c>
      <c r="BQ130" s="39" t="s">
        <v>15683</v>
      </c>
      <c r="BT130" s="39" t="s">
        <v>15684</v>
      </c>
      <c r="BW130" s="39" t="s">
        <v>13792</v>
      </c>
      <c r="BX130">
        <v>1</v>
      </c>
      <c r="BZ130" s="39" t="s">
        <v>12851</v>
      </c>
      <c r="CA130">
        <v>1</v>
      </c>
      <c r="CC130" s="39" t="s">
        <v>12980</v>
      </c>
      <c r="CD130">
        <v>1</v>
      </c>
      <c r="CF130" s="39" t="s">
        <v>12887</v>
      </c>
      <c r="CG130">
        <v>0</v>
      </c>
      <c r="CI130" s="39" t="s">
        <v>15190</v>
      </c>
      <c r="CJ130">
        <v>0</v>
      </c>
      <c r="CL130" s="39" t="s">
        <v>15685</v>
      </c>
      <c r="CO130" s="39" t="s">
        <v>15686</v>
      </c>
    </row>
    <row r="131" spans="1:93" x14ac:dyDescent="0.3">
      <c r="A131">
        <v>130</v>
      </c>
      <c r="B131" s="1">
        <v>45807.395300925928</v>
      </c>
      <c r="C131" s="1">
        <v>45807.407951388886</v>
      </c>
      <c r="D131" s="39" t="s">
        <v>3404</v>
      </c>
      <c r="E131" s="39" t="s">
        <v>3405</v>
      </c>
      <c r="F131">
        <v>16</v>
      </c>
      <c r="I131" s="39" t="s">
        <v>3405</v>
      </c>
      <c r="L131">
        <v>9</v>
      </c>
      <c r="O131">
        <v>22</v>
      </c>
      <c r="R131" s="39" t="s">
        <v>4338</v>
      </c>
      <c r="S131">
        <v>1</v>
      </c>
      <c r="U131" s="39" t="s">
        <v>15184</v>
      </c>
      <c r="V131">
        <v>1</v>
      </c>
      <c r="X131" s="39" t="s">
        <v>15183</v>
      </c>
      <c r="Y131">
        <v>1</v>
      </c>
      <c r="AA131" s="39" t="s">
        <v>15182</v>
      </c>
      <c r="AB131">
        <v>1</v>
      </c>
      <c r="AD131" s="39" t="s">
        <v>1952</v>
      </c>
      <c r="AE131">
        <v>1</v>
      </c>
      <c r="AG131" s="39" t="s">
        <v>15572</v>
      </c>
      <c r="AH131">
        <v>1</v>
      </c>
      <c r="AJ131" s="39" t="s">
        <v>15186</v>
      </c>
      <c r="AK131">
        <v>1</v>
      </c>
      <c r="AM131" s="39" t="s">
        <v>15187</v>
      </c>
      <c r="AN131">
        <v>1</v>
      </c>
      <c r="AP131" s="39" t="s">
        <v>15186</v>
      </c>
      <c r="AQ131">
        <v>1</v>
      </c>
      <c r="AS131" s="39" t="s">
        <v>15187</v>
      </c>
      <c r="AT131">
        <v>1</v>
      </c>
      <c r="AV131" s="39" t="s">
        <v>15187</v>
      </c>
      <c r="AW131">
        <v>1</v>
      </c>
      <c r="AY131" s="39" t="s">
        <v>15187</v>
      </c>
      <c r="AZ131">
        <v>1</v>
      </c>
      <c r="BB131" s="39" t="s">
        <v>15187</v>
      </c>
      <c r="BC131">
        <v>1</v>
      </c>
      <c r="BE131" s="39" t="s">
        <v>15186</v>
      </c>
      <c r="BF131">
        <v>0</v>
      </c>
      <c r="BH131" s="39" t="s">
        <v>15187</v>
      </c>
      <c r="BI131">
        <v>0</v>
      </c>
      <c r="BK131" s="39" t="s">
        <v>15186</v>
      </c>
      <c r="BL131">
        <v>0</v>
      </c>
      <c r="BN131" s="39" t="s">
        <v>15186</v>
      </c>
      <c r="BO131">
        <v>0</v>
      </c>
      <c r="BQ131" s="39" t="s">
        <v>15687</v>
      </c>
      <c r="BT131" s="39" t="s">
        <v>15634</v>
      </c>
      <c r="BW131" s="39" t="s">
        <v>13792</v>
      </c>
      <c r="BX131">
        <v>1</v>
      </c>
      <c r="BZ131" s="39" t="s">
        <v>12851</v>
      </c>
      <c r="CA131">
        <v>1</v>
      </c>
      <c r="CC131" s="39" t="s">
        <v>12980</v>
      </c>
      <c r="CD131">
        <v>1</v>
      </c>
      <c r="CF131" s="39" t="s">
        <v>12887</v>
      </c>
      <c r="CG131">
        <v>0</v>
      </c>
      <c r="CI131" s="39" t="s">
        <v>15190</v>
      </c>
      <c r="CJ131">
        <v>0</v>
      </c>
      <c r="CL131" s="39" t="s">
        <v>15681</v>
      </c>
      <c r="CO131" s="39" t="s">
        <v>15688</v>
      </c>
    </row>
    <row r="132" spans="1:93" x14ac:dyDescent="0.3">
      <c r="A132">
        <v>131</v>
      </c>
      <c r="B132" s="1">
        <v>45807.400752314818</v>
      </c>
      <c r="C132" s="1">
        <v>45807.407962962963</v>
      </c>
      <c r="D132" s="39" t="s">
        <v>3077</v>
      </c>
      <c r="E132" s="39" t="s">
        <v>3078</v>
      </c>
      <c r="F132">
        <v>16</v>
      </c>
      <c r="I132" s="39" t="s">
        <v>3079</v>
      </c>
      <c r="L132">
        <v>9</v>
      </c>
      <c r="O132">
        <v>36</v>
      </c>
      <c r="R132" s="39" t="s">
        <v>4338</v>
      </c>
      <c r="S132">
        <v>1</v>
      </c>
      <c r="U132" s="39" t="s">
        <v>15184</v>
      </c>
      <c r="V132">
        <v>1</v>
      </c>
      <c r="X132" s="39" t="s">
        <v>15183</v>
      </c>
      <c r="Y132">
        <v>1</v>
      </c>
      <c r="AA132" s="39" t="s">
        <v>15182</v>
      </c>
      <c r="AB132">
        <v>1</v>
      </c>
      <c r="AD132" s="39" t="s">
        <v>1952</v>
      </c>
      <c r="AE132">
        <v>1</v>
      </c>
      <c r="AG132" s="39" t="s">
        <v>15572</v>
      </c>
      <c r="AH132">
        <v>1</v>
      </c>
      <c r="AJ132" s="39" t="s">
        <v>15186</v>
      </c>
      <c r="AK132">
        <v>1</v>
      </c>
      <c r="AM132" s="39" t="s">
        <v>15187</v>
      </c>
      <c r="AN132">
        <v>1</v>
      </c>
      <c r="AP132" s="39" t="s">
        <v>15186</v>
      </c>
      <c r="AQ132">
        <v>1</v>
      </c>
      <c r="AS132" s="39" t="s">
        <v>15187</v>
      </c>
      <c r="AT132">
        <v>1</v>
      </c>
      <c r="AV132" s="39" t="s">
        <v>15187</v>
      </c>
      <c r="AW132">
        <v>1</v>
      </c>
      <c r="AY132" s="39" t="s">
        <v>15187</v>
      </c>
      <c r="AZ132">
        <v>1</v>
      </c>
      <c r="BB132" s="39" t="s">
        <v>15187</v>
      </c>
      <c r="BC132">
        <v>1</v>
      </c>
      <c r="BE132" s="39" t="s">
        <v>15186</v>
      </c>
      <c r="BF132">
        <v>0</v>
      </c>
      <c r="BH132" s="39" t="s">
        <v>15187</v>
      </c>
      <c r="BI132">
        <v>0</v>
      </c>
      <c r="BK132" s="39" t="s">
        <v>15186</v>
      </c>
      <c r="BL132">
        <v>0</v>
      </c>
      <c r="BN132" s="39" t="s">
        <v>15186</v>
      </c>
      <c r="BO132">
        <v>0</v>
      </c>
      <c r="BQ132" s="39" t="s">
        <v>15687</v>
      </c>
      <c r="BT132" s="39" t="s">
        <v>15689</v>
      </c>
      <c r="BW132" s="39" t="s">
        <v>13792</v>
      </c>
      <c r="BX132">
        <v>1</v>
      </c>
      <c r="BZ132" s="39" t="s">
        <v>12851</v>
      </c>
      <c r="CA132">
        <v>1</v>
      </c>
      <c r="CC132" s="39" t="s">
        <v>12980</v>
      </c>
      <c r="CD132">
        <v>1</v>
      </c>
      <c r="CF132" s="39" t="s">
        <v>12887</v>
      </c>
      <c r="CG132">
        <v>0</v>
      </c>
      <c r="CI132" s="39" t="s">
        <v>15190</v>
      </c>
      <c r="CJ132">
        <v>0</v>
      </c>
      <c r="CL132" s="39" t="s">
        <v>15635</v>
      </c>
      <c r="CO132" s="39" t="s">
        <v>15690</v>
      </c>
    </row>
    <row r="133" spans="1:93" x14ac:dyDescent="0.3">
      <c r="A133">
        <v>132</v>
      </c>
      <c r="B133" s="1">
        <v>45807.379432870373</v>
      </c>
      <c r="C133" s="1">
        <v>45807.407962962963</v>
      </c>
      <c r="D133" s="39" t="s">
        <v>2523</v>
      </c>
      <c r="E133" s="39" t="s">
        <v>2524</v>
      </c>
      <c r="F133">
        <v>22</v>
      </c>
      <c r="I133" s="39" t="s">
        <v>2525</v>
      </c>
      <c r="L133">
        <v>9</v>
      </c>
      <c r="O133">
        <v>3</v>
      </c>
      <c r="R133" s="39" t="s">
        <v>4338</v>
      </c>
      <c r="S133">
        <v>1</v>
      </c>
      <c r="U133" s="39" t="s">
        <v>15184</v>
      </c>
      <c r="V133">
        <v>1</v>
      </c>
      <c r="X133" s="39" t="s">
        <v>15183</v>
      </c>
      <c r="Y133">
        <v>1</v>
      </c>
      <c r="AA133" s="39" t="s">
        <v>15182</v>
      </c>
      <c r="AB133">
        <v>1</v>
      </c>
      <c r="AD133" s="39" t="s">
        <v>1952</v>
      </c>
      <c r="AE133">
        <v>1</v>
      </c>
      <c r="AG133" s="39" t="s">
        <v>15572</v>
      </c>
      <c r="AH133">
        <v>1</v>
      </c>
      <c r="AJ133" s="39" t="s">
        <v>15186</v>
      </c>
      <c r="AK133">
        <v>1</v>
      </c>
      <c r="AM133" s="39" t="s">
        <v>15187</v>
      </c>
      <c r="AN133">
        <v>1</v>
      </c>
      <c r="AP133" s="39" t="s">
        <v>15186</v>
      </c>
      <c r="AQ133">
        <v>1</v>
      </c>
      <c r="AS133" s="39" t="s">
        <v>15187</v>
      </c>
      <c r="AT133">
        <v>1</v>
      </c>
      <c r="AV133" s="39" t="s">
        <v>15187</v>
      </c>
      <c r="AW133">
        <v>1</v>
      </c>
      <c r="AY133" s="39" t="s">
        <v>15187</v>
      </c>
      <c r="AZ133">
        <v>1</v>
      </c>
      <c r="BB133" s="39" t="s">
        <v>15187</v>
      </c>
      <c r="BC133">
        <v>1</v>
      </c>
      <c r="BE133" s="39" t="s">
        <v>15187</v>
      </c>
      <c r="BF133">
        <v>1</v>
      </c>
      <c r="BH133" s="39" t="s">
        <v>15186</v>
      </c>
      <c r="BI133">
        <v>1</v>
      </c>
      <c r="BK133" s="39" t="s">
        <v>15187</v>
      </c>
      <c r="BL133">
        <v>1</v>
      </c>
      <c r="BN133" s="39" t="s">
        <v>15187</v>
      </c>
      <c r="BO133">
        <v>1</v>
      </c>
      <c r="BQ133" s="39" t="s">
        <v>15691</v>
      </c>
      <c r="BT133" s="39" t="s">
        <v>15692</v>
      </c>
      <c r="BW133" s="39" t="s">
        <v>13792</v>
      </c>
      <c r="BX133">
        <v>1</v>
      </c>
      <c r="BZ133" s="39" t="s">
        <v>12851</v>
      </c>
      <c r="CA133">
        <v>1</v>
      </c>
      <c r="CC133" s="39" t="s">
        <v>12980</v>
      </c>
      <c r="CD133">
        <v>1</v>
      </c>
      <c r="CF133" s="39" t="s">
        <v>15190</v>
      </c>
      <c r="CG133">
        <v>1</v>
      </c>
      <c r="CI133" s="39" t="s">
        <v>12887</v>
      </c>
      <c r="CJ133">
        <v>1</v>
      </c>
      <c r="CL133" s="39" t="s">
        <v>15693</v>
      </c>
      <c r="CO133" s="39" t="s">
        <v>15694</v>
      </c>
    </row>
    <row r="134" spans="1:93" x14ac:dyDescent="0.3">
      <c r="A134">
        <v>133</v>
      </c>
      <c r="B134" s="1">
        <v>45807.389108796298</v>
      </c>
      <c r="C134" s="1">
        <v>45807.407986111109</v>
      </c>
      <c r="D134" s="39" t="s">
        <v>2574</v>
      </c>
      <c r="E134" s="39" t="s">
        <v>2575</v>
      </c>
      <c r="F134">
        <v>22</v>
      </c>
      <c r="I134" s="39" t="s">
        <v>2575</v>
      </c>
      <c r="L134">
        <v>9</v>
      </c>
      <c r="O134">
        <v>18</v>
      </c>
      <c r="R134" s="39" t="s">
        <v>4338</v>
      </c>
      <c r="S134">
        <v>1</v>
      </c>
      <c r="U134" s="39" t="s">
        <v>15184</v>
      </c>
      <c r="V134">
        <v>1</v>
      </c>
      <c r="X134" s="39" t="s">
        <v>15183</v>
      </c>
      <c r="Y134">
        <v>1</v>
      </c>
      <c r="AA134" s="39" t="s">
        <v>15182</v>
      </c>
      <c r="AB134">
        <v>1</v>
      </c>
      <c r="AD134" s="39" t="s">
        <v>1952</v>
      </c>
      <c r="AE134">
        <v>1</v>
      </c>
      <c r="AG134" s="39" t="s">
        <v>15572</v>
      </c>
      <c r="AH134">
        <v>1</v>
      </c>
      <c r="AJ134" s="39" t="s">
        <v>15186</v>
      </c>
      <c r="AK134">
        <v>1</v>
      </c>
      <c r="AM134" s="39" t="s">
        <v>15187</v>
      </c>
      <c r="AN134">
        <v>1</v>
      </c>
      <c r="AP134" s="39" t="s">
        <v>15186</v>
      </c>
      <c r="AQ134">
        <v>1</v>
      </c>
      <c r="AS134" s="39" t="s">
        <v>15187</v>
      </c>
      <c r="AT134">
        <v>1</v>
      </c>
      <c r="AV134" s="39" t="s">
        <v>15187</v>
      </c>
      <c r="AW134">
        <v>1</v>
      </c>
      <c r="AY134" s="39" t="s">
        <v>15187</v>
      </c>
      <c r="AZ134">
        <v>1</v>
      </c>
      <c r="BB134" s="39" t="s">
        <v>15187</v>
      </c>
      <c r="BC134">
        <v>1</v>
      </c>
      <c r="BE134" s="39" t="s">
        <v>15187</v>
      </c>
      <c r="BF134">
        <v>1</v>
      </c>
      <c r="BH134" s="39" t="s">
        <v>15186</v>
      </c>
      <c r="BI134">
        <v>1</v>
      </c>
      <c r="BK134" s="39" t="s">
        <v>15187</v>
      </c>
      <c r="BL134">
        <v>1</v>
      </c>
      <c r="BN134" s="39" t="s">
        <v>15187</v>
      </c>
      <c r="BO134">
        <v>1</v>
      </c>
      <c r="BQ134" s="39" t="s">
        <v>15695</v>
      </c>
      <c r="BT134" s="39" t="s">
        <v>15696</v>
      </c>
      <c r="BW134" s="39" t="s">
        <v>13792</v>
      </c>
      <c r="BX134">
        <v>1</v>
      </c>
      <c r="BZ134" s="39" t="s">
        <v>12851</v>
      </c>
      <c r="CA134">
        <v>1</v>
      </c>
      <c r="CC134" s="39" t="s">
        <v>12980</v>
      </c>
      <c r="CD134">
        <v>1</v>
      </c>
      <c r="CF134" s="39" t="s">
        <v>15190</v>
      </c>
      <c r="CG134">
        <v>1</v>
      </c>
      <c r="CI134" s="39" t="s">
        <v>12887</v>
      </c>
      <c r="CJ134">
        <v>1</v>
      </c>
      <c r="CL134" s="39" t="s">
        <v>15697</v>
      </c>
      <c r="CO134" s="39" t="s">
        <v>15698</v>
      </c>
    </row>
    <row r="135" spans="1:93" x14ac:dyDescent="0.3">
      <c r="A135">
        <v>134</v>
      </c>
      <c r="B135" s="1">
        <v>45807.426608796297</v>
      </c>
      <c r="C135" s="1">
        <v>45807.426817129628</v>
      </c>
      <c r="D135" s="39" t="s">
        <v>2485</v>
      </c>
      <c r="E135" s="39" t="s">
        <v>2486</v>
      </c>
      <c r="F135">
        <v>21</v>
      </c>
      <c r="I135" s="39" t="s">
        <v>5974</v>
      </c>
      <c r="L135">
        <v>9</v>
      </c>
      <c r="O135">
        <v>28</v>
      </c>
      <c r="R135" s="39" t="s">
        <v>4338</v>
      </c>
      <c r="S135">
        <v>1</v>
      </c>
      <c r="U135" s="39" t="s">
        <v>15184</v>
      </c>
      <c r="V135">
        <v>1</v>
      </c>
      <c r="X135" s="39" t="s">
        <v>15183</v>
      </c>
      <c r="Y135">
        <v>1</v>
      </c>
      <c r="AA135" s="39" t="s">
        <v>15182</v>
      </c>
      <c r="AB135">
        <v>1</v>
      </c>
      <c r="AD135" s="39" t="s">
        <v>1952</v>
      </c>
      <c r="AE135">
        <v>1</v>
      </c>
      <c r="AG135" s="39" t="s">
        <v>15641</v>
      </c>
      <c r="AH135">
        <v>0</v>
      </c>
      <c r="AJ135" s="39" t="s">
        <v>15186</v>
      </c>
      <c r="AK135">
        <v>1</v>
      </c>
      <c r="AM135" s="39" t="s">
        <v>15187</v>
      </c>
      <c r="AN135">
        <v>1</v>
      </c>
      <c r="AP135" s="39" t="s">
        <v>15186</v>
      </c>
      <c r="AQ135">
        <v>1</v>
      </c>
      <c r="AS135" s="39" t="s">
        <v>15187</v>
      </c>
      <c r="AT135">
        <v>1</v>
      </c>
      <c r="AV135" s="39" t="s">
        <v>15187</v>
      </c>
      <c r="AW135">
        <v>1</v>
      </c>
      <c r="AY135" s="39" t="s">
        <v>15187</v>
      </c>
      <c r="AZ135">
        <v>1</v>
      </c>
      <c r="BB135" s="39" t="s">
        <v>15187</v>
      </c>
      <c r="BC135">
        <v>1</v>
      </c>
      <c r="BE135" s="39" t="s">
        <v>15187</v>
      </c>
      <c r="BF135">
        <v>1</v>
      </c>
      <c r="BH135" s="39" t="s">
        <v>15186</v>
      </c>
      <c r="BI135">
        <v>1</v>
      </c>
      <c r="BK135" s="39" t="s">
        <v>15187</v>
      </c>
      <c r="BL135">
        <v>1</v>
      </c>
      <c r="BN135" s="39" t="s">
        <v>15187</v>
      </c>
      <c r="BO135">
        <v>1</v>
      </c>
      <c r="BQ135" s="39" t="s">
        <v>15699</v>
      </c>
      <c r="BT135" s="39" t="s">
        <v>15700</v>
      </c>
      <c r="BW135" s="39" t="s">
        <v>13792</v>
      </c>
      <c r="BX135">
        <v>1</v>
      </c>
      <c r="BZ135" s="39" t="s">
        <v>12851</v>
      </c>
      <c r="CA135">
        <v>1</v>
      </c>
      <c r="CC135" s="39" t="s">
        <v>12980</v>
      </c>
      <c r="CD135">
        <v>1</v>
      </c>
      <c r="CF135" s="39" t="s">
        <v>15190</v>
      </c>
      <c r="CG135">
        <v>1</v>
      </c>
      <c r="CI135" s="39" t="s">
        <v>12887</v>
      </c>
      <c r="CJ135">
        <v>1</v>
      </c>
      <c r="CL135" s="39" t="s">
        <v>15701</v>
      </c>
      <c r="CO135" s="39" t="s">
        <v>15702</v>
      </c>
    </row>
    <row r="136" spans="1:93" x14ac:dyDescent="0.3">
      <c r="A136">
        <v>135</v>
      </c>
      <c r="B136" s="1">
        <v>45807.404664351852</v>
      </c>
      <c r="C136" s="1">
        <v>45807.427719907406</v>
      </c>
      <c r="D136" s="39" t="s">
        <v>2552</v>
      </c>
      <c r="E136" s="39" t="s">
        <v>2553</v>
      </c>
      <c r="F136">
        <v>18</v>
      </c>
      <c r="I136" s="39" t="s">
        <v>2554</v>
      </c>
      <c r="L136">
        <v>9</v>
      </c>
      <c r="O136">
        <v>35</v>
      </c>
      <c r="R136" s="39" t="s">
        <v>1952</v>
      </c>
      <c r="S136">
        <v>0</v>
      </c>
      <c r="U136" s="39" t="s">
        <v>15184</v>
      </c>
      <c r="V136">
        <v>1</v>
      </c>
      <c r="X136" s="39" t="s">
        <v>15183</v>
      </c>
      <c r="Y136">
        <v>1</v>
      </c>
      <c r="AA136" s="39" t="s">
        <v>1952</v>
      </c>
      <c r="AB136">
        <v>0</v>
      </c>
      <c r="AD136" s="39" t="s">
        <v>15182</v>
      </c>
      <c r="AE136">
        <v>0</v>
      </c>
      <c r="AG136" s="39" t="s">
        <v>15641</v>
      </c>
      <c r="AH136">
        <v>0</v>
      </c>
      <c r="AJ136" s="39" t="s">
        <v>15186</v>
      </c>
      <c r="AK136">
        <v>1</v>
      </c>
      <c r="AM136" s="39" t="s">
        <v>15187</v>
      </c>
      <c r="AN136">
        <v>1</v>
      </c>
      <c r="AP136" s="39" t="s">
        <v>15186</v>
      </c>
      <c r="AQ136">
        <v>1</v>
      </c>
      <c r="AS136" s="39" t="s">
        <v>15187</v>
      </c>
      <c r="AT136">
        <v>1</v>
      </c>
      <c r="AV136" s="39" t="s">
        <v>15187</v>
      </c>
      <c r="AW136">
        <v>1</v>
      </c>
      <c r="AY136" s="39" t="s">
        <v>15187</v>
      </c>
      <c r="AZ136">
        <v>1</v>
      </c>
      <c r="BB136" s="39" t="s">
        <v>15187</v>
      </c>
      <c r="BC136">
        <v>1</v>
      </c>
      <c r="BE136" s="39" t="s">
        <v>15187</v>
      </c>
      <c r="BF136">
        <v>1</v>
      </c>
      <c r="BH136" s="39" t="s">
        <v>15186</v>
      </c>
      <c r="BI136">
        <v>1</v>
      </c>
      <c r="BK136" s="39" t="s">
        <v>15187</v>
      </c>
      <c r="BL136">
        <v>1</v>
      </c>
      <c r="BN136" s="39" t="s">
        <v>15187</v>
      </c>
      <c r="BO136">
        <v>1</v>
      </c>
      <c r="BQ136" s="39" t="s">
        <v>15703</v>
      </c>
      <c r="BT136" s="39" t="s">
        <v>15700</v>
      </c>
      <c r="BW136" s="39" t="s">
        <v>13792</v>
      </c>
      <c r="BX136">
        <v>1</v>
      </c>
      <c r="BZ136" s="39" t="s">
        <v>12851</v>
      </c>
      <c r="CA136">
        <v>1</v>
      </c>
      <c r="CC136" s="39" t="s">
        <v>12980</v>
      </c>
      <c r="CD136">
        <v>1</v>
      </c>
      <c r="CF136" s="39" t="s">
        <v>15190</v>
      </c>
      <c r="CG136">
        <v>1</v>
      </c>
      <c r="CI136" s="39" t="s">
        <v>12887</v>
      </c>
      <c r="CJ136">
        <v>1</v>
      </c>
      <c r="CL136" s="39" t="s">
        <v>15704</v>
      </c>
      <c r="CO136" s="39" t="s">
        <v>15702</v>
      </c>
    </row>
    <row r="137" spans="1:93" x14ac:dyDescent="0.3">
      <c r="A137">
        <v>136</v>
      </c>
      <c r="B137" s="1">
        <v>45807.427708333336</v>
      </c>
      <c r="C137" s="1">
        <v>45807.427893518521</v>
      </c>
      <c r="D137" s="39" t="s">
        <v>2496</v>
      </c>
      <c r="E137" s="39" t="s">
        <v>2497</v>
      </c>
      <c r="F137">
        <v>21</v>
      </c>
      <c r="I137" s="39" t="s">
        <v>2498</v>
      </c>
      <c r="L137">
        <v>9</v>
      </c>
      <c r="O137">
        <v>26</v>
      </c>
      <c r="R137" s="39" t="s">
        <v>4338</v>
      </c>
      <c r="S137">
        <v>1</v>
      </c>
      <c r="U137" s="39" t="s">
        <v>15184</v>
      </c>
      <c r="V137">
        <v>1</v>
      </c>
      <c r="X137" s="39" t="s">
        <v>15183</v>
      </c>
      <c r="Y137">
        <v>1</v>
      </c>
      <c r="AA137" s="39" t="s">
        <v>15182</v>
      </c>
      <c r="AB137">
        <v>1</v>
      </c>
      <c r="AD137" s="39" t="s">
        <v>1952</v>
      </c>
      <c r="AE137">
        <v>1</v>
      </c>
      <c r="AG137" s="39" t="s">
        <v>15641</v>
      </c>
      <c r="AH137">
        <v>0</v>
      </c>
      <c r="AJ137" s="39" t="s">
        <v>15186</v>
      </c>
      <c r="AK137">
        <v>1</v>
      </c>
      <c r="AM137" s="39" t="s">
        <v>15187</v>
      </c>
      <c r="AN137">
        <v>1</v>
      </c>
      <c r="AP137" s="39" t="s">
        <v>15186</v>
      </c>
      <c r="AQ137">
        <v>1</v>
      </c>
      <c r="AS137" s="39" t="s">
        <v>15187</v>
      </c>
      <c r="AT137">
        <v>1</v>
      </c>
      <c r="AV137" s="39" t="s">
        <v>15187</v>
      </c>
      <c r="AW137">
        <v>1</v>
      </c>
      <c r="AY137" s="39" t="s">
        <v>15187</v>
      </c>
      <c r="AZ137">
        <v>1</v>
      </c>
      <c r="BB137" s="39" t="s">
        <v>15187</v>
      </c>
      <c r="BC137">
        <v>1</v>
      </c>
      <c r="BE137" s="39" t="s">
        <v>15187</v>
      </c>
      <c r="BF137">
        <v>1</v>
      </c>
      <c r="BH137" s="39" t="s">
        <v>15186</v>
      </c>
      <c r="BI137">
        <v>1</v>
      </c>
      <c r="BK137" s="39" t="s">
        <v>15187</v>
      </c>
      <c r="BL137">
        <v>1</v>
      </c>
      <c r="BN137" s="39" t="s">
        <v>15187</v>
      </c>
      <c r="BO137">
        <v>1</v>
      </c>
      <c r="BQ137" s="39" t="s">
        <v>15705</v>
      </c>
      <c r="BT137" s="39" t="s">
        <v>15700</v>
      </c>
      <c r="BW137" s="39" t="s">
        <v>13792</v>
      </c>
      <c r="BX137">
        <v>1</v>
      </c>
      <c r="BZ137" s="39" t="s">
        <v>12851</v>
      </c>
      <c r="CA137">
        <v>1</v>
      </c>
      <c r="CC137" s="39" t="s">
        <v>12980</v>
      </c>
      <c r="CD137">
        <v>1</v>
      </c>
      <c r="CF137" s="39" t="s">
        <v>15190</v>
      </c>
      <c r="CG137">
        <v>1</v>
      </c>
      <c r="CI137" s="39" t="s">
        <v>12887</v>
      </c>
      <c r="CJ137">
        <v>1</v>
      </c>
      <c r="CL137" s="39" t="s">
        <v>15704</v>
      </c>
      <c r="CO137" s="39" t="s">
        <v>15702</v>
      </c>
    </row>
    <row r="138" spans="1:93" x14ac:dyDescent="0.3">
      <c r="A138">
        <v>137</v>
      </c>
      <c r="B138" s="1">
        <v>45807.460104166668</v>
      </c>
      <c r="C138" s="1">
        <v>45807.471180555556</v>
      </c>
      <c r="D138" s="39" t="s">
        <v>291</v>
      </c>
      <c r="E138" s="39" t="s">
        <v>292</v>
      </c>
      <c r="F138">
        <v>15</v>
      </c>
      <c r="I138" s="39" t="s">
        <v>292</v>
      </c>
      <c r="L138">
        <v>11</v>
      </c>
      <c r="O138">
        <v>26</v>
      </c>
      <c r="R138" s="39" t="s">
        <v>15183</v>
      </c>
      <c r="S138">
        <v>0</v>
      </c>
      <c r="U138" s="39" t="s">
        <v>15184</v>
      </c>
      <c r="V138">
        <v>1</v>
      </c>
      <c r="X138" s="39" t="s">
        <v>15183</v>
      </c>
      <c r="Y138">
        <v>1</v>
      </c>
      <c r="AA138" s="39" t="s">
        <v>1952</v>
      </c>
      <c r="AB138">
        <v>0</v>
      </c>
      <c r="AD138" s="39" t="s">
        <v>1952</v>
      </c>
      <c r="AE138">
        <v>1</v>
      </c>
      <c r="AG138" s="39" t="s">
        <v>15706</v>
      </c>
      <c r="AH138">
        <v>0</v>
      </c>
      <c r="AJ138" s="39" t="s">
        <v>15186</v>
      </c>
      <c r="AK138">
        <v>1</v>
      </c>
      <c r="AM138" s="39" t="s">
        <v>15187</v>
      </c>
      <c r="AN138">
        <v>1</v>
      </c>
      <c r="AP138" s="39" t="s">
        <v>15187</v>
      </c>
      <c r="AQ138">
        <v>0</v>
      </c>
      <c r="AS138" s="39" t="s">
        <v>15187</v>
      </c>
      <c r="AT138">
        <v>1</v>
      </c>
      <c r="AV138" s="39" t="s">
        <v>15187</v>
      </c>
      <c r="AW138">
        <v>1</v>
      </c>
      <c r="AY138" s="39" t="s">
        <v>15187</v>
      </c>
      <c r="AZ138">
        <v>1</v>
      </c>
      <c r="BB138" s="39" t="s">
        <v>15186</v>
      </c>
      <c r="BC138">
        <v>0</v>
      </c>
      <c r="BE138" s="39" t="s">
        <v>15187</v>
      </c>
      <c r="BF138">
        <v>1</v>
      </c>
      <c r="BH138" s="39" t="s">
        <v>15186</v>
      </c>
      <c r="BI138">
        <v>1</v>
      </c>
      <c r="BK138" s="39" t="s">
        <v>15187</v>
      </c>
      <c r="BL138">
        <v>1</v>
      </c>
      <c r="BN138" s="39" t="s">
        <v>15187</v>
      </c>
      <c r="BO138">
        <v>1</v>
      </c>
      <c r="BQ138" s="39" t="s">
        <v>15707</v>
      </c>
      <c r="BT138" s="39" t="s">
        <v>15708</v>
      </c>
      <c r="BW138" s="39" t="s">
        <v>12980</v>
      </c>
      <c r="BX138">
        <v>0</v>
      </c>
      <c r="BZ138" s="39" t="s">
        <v>12851</v>
      </c>
      <c r="CA138">
        <v>1</v>
      </c>
      <c r="CC138" s="39" t="s">
        <v>13792</v>
      </c>
      <c r="CD138">
        <v>0</v>
      </c>
      <c r="CF138" s="39" t="s">
        <v>15190</v>
      </c>
      <c r="CG138">
        <v>1</v>
      </c>
      <c r="CI138" s="39" t="s">
        <v>12887</v>
      </c>
      <c r="CJ138">
        <v>1</v>
      </c>
      <c r="CL138" s="39" t="s">
        <v>15709</v>
      </c>
      <c r="CO138" s="39" t="s">
        <v>15710</v>
      </c>
    </row>
    <row r="139" spans="1:93" x14ac:dyDescent="0.3">
      <c r="A139">
        <v>138</v>
      </c>
      <c r="B139" s="1">
        <v>45807.455277777779</v>
      </c>
      <c r="C139" s="1">
        <v>45807.487187500003</v>
      </c>
      <c r="D139" s="39" t="s">
        <v>410</v>
      </c>
      <c r="E139" s="39" t="s">
        <v>411</v>
      </c>
      <c r="F139">
        <v>18</v>
      </c>
      <c r="I139" s="39" t="s">
        <v>411</v>
      </c>
      <c r="L139">
        <v>11</v>
      </c>
      <c r="O139">
        <v>27</v>
      </c>
      <c r="R139" s="39" t="s">
        <v>15183</v>
      </c>
      <c r="S139">
        <v>0</v>
      </c>
      <c r="U139" s="39" t="s">
        <v>15184</v>
      </c>
      <c r="V139">
        <v>1</v>
      </c>
      <c r="X139" s="39" t="s">
        <v>15183</v>
      </c>
      <c r="Y139">
        <v>1</v>
      </c>
      <c r="AA139" s="39" t="s">
        <v>1952</v>
      </c>
      <c r="AB139">
        <v>0</v>
      </c>
      <c r="AD139" s="39" t="s">
        <v>1952</v>
      </c>
      <c r="AE139">
        <v>1</v>
      </c>
      <c r="AG139" s="39" t="s">
        <v>15572</v>
      </c>
      <c r="AH139">
        <v>1</v>
      </c>
      <c r="AJ139" s="39" t="s">
        <v>15186</v>
      </c>
      <c r="AK139">
        <v>1</v>
      </c>
      <c r="AM139" s="39" t="s">
        <v>15187</v>
      </c>
      <c r="AN139">
        <v>1</v>
      </c>
      <c r="AP139" s="39" t="s">
        <v>15186</v>
      </c>
      <c r="AQ139">
        <v>1</v>
      </c>
      <c r="AS139" s="39" t="s">
        <v>15187</v>
      </c>
      <c r="AT139">
        <v>1</v>
      </c>
      <c r="AV139" s="39" t="s">
        <v>15187</v>
      </c>
      <c r="AW139">
        <v>1</v>
      </c>
      <c r="AY139" s="39" t="s">
        <v>15187</v>
      </c>
      <c r="AZ139">
        <v>1</v>
      </c>
      <c r="BB139" s="39" t="s">
        <v>15187</v>
      </c>
      <c r="BC139">
        <v>1</v>
      </c>
      <c r="BE139" s="39" t="s">
        <v>15187</v>
      </c>
      <c r="BF139">
        <v>1</v>
      </c>
      <c r="BH139" s="39" t="s">
        <v>15186</v>
      </c>
      <c r="BI139">
        <v>1</v>
      </c>
      <c r="BK139" s="39" t="s">
        <v>15187</v>
      </c>
      <c r="BL139">
        <v>1</v>
      </c>
      <c r="BN139" s="39" t="s">
        <v>15187</v>
      </c>
      <c r="BO139">
        <v>1</v>
      </c>
      <c r="BQ139" s="39" t="s">
        <v>15711</v>
      </c>
      <c r="BT139" s="39" t="s">
        <v>15712</v>
      </c>
      <c r="BW139" s="39" t="s">
        <v>13792</v>
      </c>
      <c r="BX139">
        <v>1</v>
      </c>
      <c r="BZ139" s="39" t="s">
        <v>12887</v>
      </c>
      <c r="CA139">
        <v>0</v>
      </c>
      <c r="CC139" s="39" t="s">
        <v>12980</v>
      </c>
      <c r="CD139">
        <v>1</v>
      </c>
      <c r="CF139" s="39" t="s">
        <v>12980</v>
      </c>
      <c r="CG139">
        <v>0</v>
      </c>
      <c r="CI139" s="39" t="s">
        <v>12887</v>
      </c>
      <c r="CJ139">
        <v>1</v>
      </c>
      <c r="CL139" s="39" t="s">
        <v>15713</v>
      </c>
      <c r="CO139" s="39" t="s">
        <v>15714</v>
      </c>
    </row>
    <row r="140" spans="1:93" x14ac:dyDescent="0.3">
      <c r="A140">
        <v>139</v>
      </c>
      <c r="B140" s="1">
        <v>45807.576828703706</v>
      </c>
      <c r="C140" s="1">
        <v>45807.579629629632</v>
      </c>
      <c r="D140" s="39" t="s">
        <v>6105</v>
      </c>
      <c r="E140" s="39" t="s">
        <v>6106</v>
      </c>
      <c r="F140">
        <v>10</v>
      </c>
      <c r="I140" s="39" t="s">
        <v>6107</v>
      </c>
      <c r="L140">
        <v>12</v>
      </c>
      <c r="O140">
        <v>10</v>
      </c>
      <c r="R140" s="39" t="s">
        <v>4338</v>
      </c>
      <c r="S140">
        <v>1</v>
      </c>
      <c r="U140" s="39" t="s">
        <v>15184</v>
      </c>
      <c r="V140">
        <v>1</v>
      </c>
      <c r="X140" s="39" t="s">
        <v>1952</v>
      </c>
      <c r="Y140">
        <v>0</v>
      </c>
      <c r="AA140" s="39" t="s">
        <v>15183</v>
      </c>
      <c r="AB140">
        <v>0</v>
      </c>
      <c r="AD140" s="39" t="s">
        <v>15184</v>
      </c>
      <c r="AE140">
        <v>0</v>
      </c>
      <c r="AG140" s="39" t="s">
        <v>15595</v>
      </c>
      <c r="AH140">
        <v>0</v>
      </c>
      <c r="AJ140" s="39" t="s">
        <v>15187</v>
      </c>
      <c r="AK140">
        <v>0</v>
      </c>
      <c r="AM140" s="39" t="s">
        <v>15187</v>
      </c>
      <c r="AN140">
        <v>1</v>
      </c>
      <c r="AP140" s="39" t="s">
        <v>15187</v>
      </c>
      <c r="AQ140">
        <v>0</v>
      </c>
      <c r="AS140" s="39" t="s">
        <v>15187</v>
      </c>
      <c r="AT140">
        <v>1</v>
      </c>
      <c r="AV140" s="39" t="s">
        <v>15187</v>
      </c>
      <c r="AW140">
        <v>1</v>
      </c>
      <c r="AY140" s="39" t="s">
        <v>15187</v>
      </c>
      <c r="AZ140">
        <v>1</v>
      </c>
      <c r="BB140" s="39" t="s">
        <v>15187</v>
      </c>
      <c r="BC140">
        <v>1</v>
      </c>
      <c r="BE140" s="39" t="s">
        <v>15187</v>
      </c>
      <c r="BF140">
        <v>1</v>
      </c>
      <c r="BH140" s="39" t="s">
        <v>15187</v>
      </c>
      <c r="BI140">
        <v>0</v>
      </c>
      <c r="BK140" s="39" t="s">
        <v>15187</v>
      </c>
      <c r="BL140">
        <v>1</v>
      </c>
      <c r="BN140" s="39" t="s">
        <v>15187</v>
      </c>
      <c r="BO140">
        <v>1</v>
      </c>
      <c r="BQ140" s="39" t="s">
        <v>15715</v>
      </c>
      <c r="BT140" s="39" t="s">
        <v>15716</v>
      </c>
      <c r="BW140" s="39" t="s">
        <v>12851</v>
      </c>
      <c r="BX140">
        <v>0</v>
      </c>
      <c r="BZ140" s="39" t="s">
        <v>15190</v>
      </c>
      <c r="CA140">
        <v>0</v>
      </c>
      <c r="CC140" s="39" t="s">
        <v>12887</v>
      </c>
      <c r="CD140">
        <v>0</v>
      </c>
      <c r="CF140" s="39" t="s">
        <v>12980</v>
      </c>
      <c r="CG140">
        <v>0</v>
      </c>
      <c r="CI140" s="39" t="s">
        <v>12851</v>
      </c>
      <c r="CJ140">
        <v>0</v>
      </c>
      <c r="CL140" s="39" t="s">
        <v>15717</v>
      </c>
      <c r="CO140" s="39" t="s">
        <v>15718</v>
      </c>
    </row>
    <row r="141" spans="1:93" x14ac:dyDescent="0.3">
      <c r="A141">
        <v>140</v>
      </c>
      <c r="B141" s="1">
        <v>45807.58</v>
      </c>
      <c r="C141" s="1">
        <v>45807.584016203706</v>
      </c>
      <c r="D141" s="39" t="s">
        <v>2393</v>
      </c>
      <c r="E141" s="39" t="s">
        <v>2394</v>
      </c>
      <c r="F141">
        <v>12</v>
      </c>
      <c r="I141" s="39" t="s">
        <v>6342</v>
      </c>
      <c r="L141">
        <v>12</v>
      </c>
      <c r="O141">
        <v>30</v>
      </c>
      <c r="R141" s="39" t="s">
        <v>1952</v>
      </c>
      <c r="S141">
        <v>0</v>
      </c>
      <c r="U141" s="39" t="s">
        <v>4338</v>
      </c>
      <c r="V141">
        <v>0</v>
      </c>
      <c r="X141" s="39" t="s">
        <v>15182</v>
      </c>
      <c r="Y141">
        <v>0</v>
      </c>
      <c r="AA141" s="39" t="s">
        <v>15183</v>
      </c>
      <c r="AB141">
        <v>0</v>
      </c>
      <c r="AD141" s="39" t="s">
        <v>1952</v>
      </c>
      <c r="AE141">
        <v>1</v>
      </c>
      <c r="AG141" s="39" t="s">
        <v>15719</v>
      </c>
      <c r="AH141">
        <v>0</v>
      </c>
      <c r="AJ141" s="39" t="s">
        <v>15186</v>
      </c>
      <c r="AK141">
        <v>1</v>
      </c>
      <c r="AM141" s="39" t="s">
        <v>15187</v>
      </c>
      <c r="AN141">
        <v>1</v>
      </c>
      <c r="AP141" s="39" t="s">
        <v>15186</v>
      </c>
      <c r="AQ141">
        <v>1</v>
      </c>
      <c r="AS141" s="39" t="s">
        <v>15187</v>
      </c>
      <c r="AT141">
        <v>1</v>
      </c>
      <c r="AV141" s="39" t="s">
        <v>15187</v>
      </c>
      <c r="AW141">
        <v>1</v>
      </c>
      <c r="AY141" s="39" t="s">
        <v>15187</v>
      </c>
      <c r="AZ141">
        <v>1</v>
      </c>
      <c r="BB141" s="39" t="s">
        <v>15186</v>
      </c>
      <c r="BC141">
        <v>0</v>
      </c>
      <c r="BE141" s="39" t="s">
        <v>15187</v>
      </c>
      <c r="BF141">
        <v>1</v>
      </c>
      <c r="BH141" s="39" t="s">
        <v>15187</v>
      </c>
      <c r="BI141">
        <v>0</v>
      </c>
      <c r="BK141" s="39" t="s">
        <v>15187</v>
      </c>
      <c r="BL141">
        <v>1</v>
      </c>
      <c r="BN141" s="39" t="s">
        <v>15186</v>
      </c>
      <c r="BO141">
        <v>0</v>
      </c>
      <c r="BQ141" s="39" t="s">
        <v>15720</v>
      </c>
      <c r="BT141" s="39" t="s">
        <v>15721</v>
      </c>
      <c r="BW141" s="39" t="s">
        <v>13792</v>
      </c>
      <c r="BX141">
        <v>1</v>
      </c>
      <c r="BZ141" s="39" t="s">
        <v>12980</v>
      </c>
      <c r="CA141">
        <v>0</v>
      </c>
      <c r="CC141" s="39" t="s">
        <v>12887</v>
      </c>
      <c r="CD141">
        <v>0</v>
      </c>
      <c r="CF141" s="39" t="s">
        <v>15190</v>
      </c>
      <c r="CG141">
        <v>1</v>
      </c>
      <c r="CI141" s="39" t="s">
        <v>12887</v>
      </c>
      <c r="CJ141">
        <v>1</v>
      </c>
      <c r="CL141" s="39" t="s">
        <v>15722</v>
      </c>
      <c r="CO141" s="39" t="s">
        <v>15723</v>
      </c>
    </row>
    <row r="142" spans="1:93" x14ac:dyDescent="0.3">
      <c r="A142">
        <v>141</v>
      </c>
      <c r="B142" s="1">
        <v>45807.577152777776</v>
      </c>
      <c r="C142" s="1">
        <v>45807.584085648145</v>
      </c>
      <c r="D142" s="39" t="s">
        <v>6181</v>
      </c>
      <c r="E142" s="39" t="s">
        <v>6182</v>
      </c>
      <c r="F142">
        <v>13</v>
      </c>
      <c r="I142" s="39" t="s">
        <v>13936</v>
      </c>
      <c r="L142">
        <v>12</v>
      </c>
      <c r="O142">
        <v>11</v>
      </c>
      <c r="R142" s="39" t="s">
        <v>4338</v>
      </c>
      <c r="S142">
        <v>1</v>
      </c>
      <c r="U142" s="39" t="s">
        <v>15182</v>
      </c>
      <c r="V142">
        <v>0</v>
      </c>
      <c r="X142" s="39" t="s">
        <v>4338</v>
      </c>
      <c r="Y142">
        <v>0</v>
      </c>
      <c r="AA142" s="39" t="s">
        <v>15184</v>
      </c>
      <c r="AB142">
        <v>0</v>
      </c>
      <c r="AD142" s="39" t="s">
        <v>15183</v>
      </c>
      <c r="AE142">
        <v>0</v>
      </c>
      <c r="AG142" s="39" t="s">
        <v>15724</v>
      </c>
      <c r="AH142">
        <v>0</v>
      </c>
      <c r="AJ142" s="39" t="s">
        <v>15187</v>
      </c>
      <c r="AK142">
        <v>0</v>
      </c>
      <c r="AM142" s="39" t="s">
        <v>15187</v>
      </c>
      <c r="AN142">
        <v>1</v>
      </c>
      <c r="AP142" s="39" t="s">
        <v>15186</v>
      </c>
      <c r="AQ142">
        <v>1</v>
      </c>
      <c r="AS142" s="39" t="s">
        <v>15187</v>
      </c>
      <c r="AT142">
        <v>1</v>
      </c>
      <c r="AV142" s="39" t="s">
        <v>15186</v>
      </c>
      <c r="AW142">
        <v>0</v>
      </c>
      <c r="AY142" s="39" t="s">
        <v>15187</v>
      </c>
      <c r="AZ142">
        <v>1</v>
      </c>
      <c r="BB142" s="39" t="s">
        <v>15187</v>
      </c>
      <c r="BC142">
        <v>1</v>
      </c>
      <c r="BE142" s="39" t="s">
        <v>15186</v>
      </c>
      <c r="BF142">
        <v>0</v>
      </c>
      <c r="BH142" s="39" t="s">
        <v>15186</v>
      </c>
      <c r="BI142">
        <v>1</v>
      </c>
      <c r="BK142" s="39" t="s">
        <v>15187</v>
      </c>
      <c r="BL142">
        <v>1</v>
      </c>
      <c r="BN142" s="39" t="s">
        <v>15187</v>
      </c>
      <c r="BO142">
        <v>1</v>
      </c>
      <c r="BQ142" s="39" t="s">
        <v>15725</v>
      </c>
      <c r="BT142" s="39" t="s">
        <v>2691</v>
      </c>
      <c r="BW142" s="39" t="s">
        <v>13792</v>
      </c>
      <c r="BX142">
        <v>1</v>
      </c>
      <c r="BZ142" s="39" t="s">
        <v>12851</v>
      </c>
      <c r="CA142">
        <v>1</v>
      </c>
      <c r="CC142" s="39" t="s">
        <v>15190</v>
      </c>
      <c r="CD142">
        <v>0</v>
      </c>
      <c r="CF142" s="39" t="s">
        <v>15190</v>
      </c>
      <c r="CG142">
        <v>1</v>
      </c>
      <c r="CI142" s="39" t="s">
        <v>12887</v>
      </c>
      <c r="CJ142">
        <v>1</v>
      </c>
      <c r="CL142" s="39" t="s">
        <v>15439</v>
      </c>
      <c r="CO142" s="39" t="s">
        <v>15408</v>
      </c>
    </row>
    <row r="143" spans="1:93" x14ac:dyDescent="0.3">
      <c r="A143">
        <v>142</v>
      </c>
      <c r="B143" s="1">
        <v>45807.580671296295</v>
      </c>
      <c r="C143" s="1">
        <v>45807.585439814815</v>
      </c>
      <c r="D143" s="39" t="s">
        <v>6033</v>
      </c>
      <c r="E143" s="39" t="s">
        <v>6034</v>
      </c>
      <c r="F143">
        <v>12</v>
      </c>
      <c r="I143" s="39" t="s">
        <v>6034</v>
      </c>
      <c r="L143">
        <v>12</v>
      </c>
      <c r="O143">
        <v>14</v>
      </c>
      <c r="R143" s="39" t="s">
        <v>15183</v>
      </c>
      <c r="S143">
        <v>0</v>
      </c>
      <c r="U143" s="39" t="s">
        <v>15182</v>
      </c>
      <c r="V143">
        <v>0</v>
      </c>
      <c r="X143" s="39" t="s">
        <v>1952</v>
      </c>
      <c r="Y143">
        <v>0</v>
      </c>
      <c r="AA143" s="39" t="s">
        <v>1952</v>
      </c>
      <c r="AB143">
        <v>0</v>
      </c>
      <c r="AD143" s="39" t="s">
        <v>15182</v>
      </c>
      <c r="AE143">
        <v>0</v>
      </c>
      <c r="AG143" s="39" t="s">
        <v>15612</v>
      </c>
      <c r="AH143">
        <v>0</v>
      </c>
      <c r="AJ143" s="39" t="s">
        <v>15187</v>
      </c>
      <c r="AK143">
        <v>0</v>
      </c>
      <c r="AM143" s="39" t="s">
        <v>15186</v>
      </c>
      <c r="AN143">
        <v>0</v>
      </c>
      <c r="AP143" s="39" t="s">
        <v>15187</v>
      </c>
      <c r="AQ143">
        <v>0</v>
      </c>
      <c r="AS143" s="39" t="s">
        <v>15187</v>
      </c>
      <c r="AT143">
        <v>1</v>
      </c>
      <c r="AV143" s="39" t="s">
        <v>15187</v>
      </c>
      <c r="AW143">
        <v>1</v>
      </c>
      <c r="AY143" s="39" t="s">
        <v>15187</v>
      </c>
      <c r="AZ143">
        <v>1</v>
      </c>
      <c r="BB143" s="39" t="s">
        <v>15187</v>
      </c>
      <c r="BC143">
        <v>1</v>
      </c>
      <c r="BE143" s="39" t="s">
        <v>15187</v>
      </c>
      <c r="BF143">
        <v>1</v>
      </c>
      <c r="BH143" s="39" t="s">
        <v>15186</v>
      </c>
      <c r="BI143">
        <v>1</v>
      </c>
      <c r="BK143" s="39" t="s">
        <v>15187</v>
      </c>
      <c r="BL143">
        <v>1</v>
      </c>
      <c r="BN143" s="39" t="s">
        <v>15186</v>
      </c>
      <c r="BO143">
        <v>0</v>
      </c>
      <c r="BQ143" s="39" t="s">
        <v>15726</v>
      </c>
      <c r="BT143" s="39" t="s">
        <v>15727</v>
      </c>
      <c r="BW143" s="39" t="s">
        <v>13792</v>
      </c>
      <c r="BX143">
        <v>1</v>
      </c>
      <c r="BZ143" s="39" t="s">
        <v>12851</v>
      </c>
      <c r="CA143">
        <v>1</v>
      </c>
      <c r="CC143" s="39" t="s">
        <v>12980</v>
      </c>
      <c r="CD143">
        <v>1</v>
      </c>
      <c r="CF143" s="39" t="s">
        <v>15190</v>
      </c>
      <c r="CG143">
        <v>1</v>
      </c>
      <c r="CI143" s="39" t="s">
        <v>12887</v>
      </c>
      <c r="CJ143">
        <v>1</v>
      </c>
      <c r="CL143" s="39" t="s">
        <v>15728</v>
      </c>
      <c r="CO143" s="39" t="s">
        <v>15729</v>
      </c>
    </row>
    <row r="144" spans="1:93" x14ac:dyDescent="0.3">
      <c r="A144">
        <v>143</v>
      </c>
      <c r="B144" s="1">
        <v>45807.58084490741</v>
      </c>
      <c r="C144" s="1">
        <v>45807.585868055554</v>
      </c>
      <c r="D144" s="39" t="s">
        <v>2330</v>
      </c>
      <c r="E144" s="39" t="s">
        <v>2331</v>
      </c>
      <c r="F144">
        <v>19</v>
      </c>
      <c r="I144" s="39" t="s">
        <v>2331</v>
      </c>
      <c r="L144">
        <v>12</v>
      </c>
      <c r="O144">
        <v>37</v>
      </c>
      <c r="R144" s="39" t="s">
        <v>4338</v>
      </c>
      <c r="S144">
        <v>1</v>
      </c>
      <c r="U144" s="39" t="s">
        <v>15184</v>
      </c>
      <c r="V144">
        <v>1</v>
      </c>
      <c r="X144" s="39" t="s">
        <v>15183</v>
      </c>
      <c r="Y144">
        <v>1</v>
      </c>
      <c r="AA144" s="39" t="s">
        <v>15182</v>
      </c>
      <c r="AB144">
        <v>1</v>
      </c>
      <c r="AD144" s="39" t="s">
        <v>1952</v>
      </c>
      <c r="AE144">
        <v>1</v>
      </c>
      <c r="AG144" s="39" t="s">
        <v>15572</v>
      </c>
      <c r="AH144">
        <v>1</v>
      </c>
      <c r="AJ144" s="39" t="s">
        <v>15187</v>
      </c>
      <c r="AK144">
        <v>0</v>
      </c>
      <c r="AM144" s="39" t="s">
        <v>15187</v>
      </c>
      <c r="AN144">
        <v>1</v>
      </c>
      <c r="AP144" s="39" t="s">
        <v>15186</v>
      </c>
      <c r="AQ144">
        <v>1</v>
      </c>
      <c r="AS144" s="39" t="s">
        <v>15187</v>
      </c>
      <c r="AT144">
        <v>1</v>
      </c>
      <c r="AV144" s="39" t="s">
        <v>15187</v>
      </c>
      <c r="AW144">
        <v>1</v>
      </c>
      <c r="AY144" s="39" t="s">
        <v>15187</v>
      </c>
      <c r="AZ144">
        <v>1</v>
      </c>
      <c r="BB144" s="39" t="s">
        <v>15187</v>
      </c>
      <c r="BC144">
        <v>1</v>
      </c>
      <c r="BE144" s="39" t="s">
        <v>15187</v>
      </c>
      <c r="BF144">
        <v>1</v>
      </c>
      <c r="BH144" s="39" t="s">
        <v>15187</v>
      </c>
      <c r="BI144">
        <v>0</v>
      </c>
      <c r="BK144" s="39" t="s">
        <v>15187</v>
      </c>
      <c r="BL144">
        <v>1</v>
      </c>
      <c r="BN144" s="39" t="s">
        <v>15187</v>
      </c>
      <c r="BO144">
        <v>1</v>
      </c>
      <c r="BQ144" s="39" t="s">
        <v>15730</v>
      </c>
      <c r="BT144" s="39" t="s">
        <v>15731</v>
      </c>
      <c r="BW144" s="39" t="s">
        <v>13792</v>
      </c>
      <c r="BX144">
        <v>1</v>
      </c>
      <c r="BZ144" s="39" t="s">
        <v>12887</v>
      </c>
      <c r="CA144">
        <v>0</v>
      </c>
      <c r="CC144" s="39" t="s">
        <v>12980</v>
      </c>
      <c r="CD144">
        <v>1</v>
      </c>
      <c r="CF144" s="39" t="s">
        <v>15190</v>
      </c>
      <c r="CG144">
        <v>1</v>
      </c>
      <c r="CI144" s="39" t="s">
        <v>12887</v>
      </c>
      <c r="CJ144">
        <v>1</v>
      </c>
      <c r="CL144" s="39" t="s">
        <v>15732</v>
      </c>
      <c r="CO144" s="39" t="s">
        <v>15733</v>
      </c>
    </row>
    <row r="145" spans="1:93" x14ac:dyDescent="0.3">
      <c r="A145">
        <v>144</v>
      </c>
      <c r="B145" s="1">
        <v>45807.583622685182</v>
      </c>
      <c r="C145" s="1">
        <v>45807.587893518517</v>
      </c>
      <c r="D145" s="39" t="s">
        <v>2517</v>
      </c>
      <c r="E145" s="39" t="s">
        <v>2518</v>
      </c>
      <c r="F145">
        <v>11</v>
      </c>
      <c r="I145" s="39" t="s">
        <v>2518</v>
      </c>
      <c r="L145">
        <v>12</v>
      </c>
      <c r="O145">
        <v>9</v>
      </c>
      <c r="R145" s="39" t="s">
        <v>15183</v>
      </c>
      <c r="S145">
        <v>0</v>
      </c>
      <c r="U145" s="39" t="s">
        <v>15182</v>
      </c>
      <c r="V145">
        <v>0</v>
      </c>
      <c r="X145" s="39" t="s">
        <v>1952</v>
      </c>
      <c r="Y145">
        <v>0</v>
      </c>
      <c r="AA145" s="39" t="s">
        <v>1952</v>
      </c>
      <c r="AB145">
        <v>0</v>
      </c>
      <c r="AD145" s="39" t="s">
        <v>15182</v>
      </c>
      <c r="AE145">
        <v>0</v>
      </c>
      <c r="AG145" s="39" t="s">
        <v>15612</v>
      </c>
      <c r="AH145">
        <v>0</v>
      </c>
      <c r="AJ145" s="39" t="s">
        <v>15187</v>
      </c>
      <c r="AK145">
        <v>0</v>
      </c>
      <c r="AM145" s="39" t="s">
        <v>15186</v>
      </c>
      <c r="AN145">
        <v>0</v>
      </c>
      <c r="AP145" s="39" t="s">
        <v>15187</v>
      </c>
      <c r="AQ145">
        <v>0</v>
      </c>
      <c r="AS145" s="39" t="s">
        <v>15186</v>
      </c>
      <c r="AT145">
        <v>0</v>
      </c>
      <c r="AV145" s="39" t="s">
        <v>15187</v>
      </c>
      <c r="AW145">
        <v>1</v>
      </c>
      <c r="AY145" s="39" t="s">
        <v>15187</v>
      </c>
      <c r="AZ145">
        <v>1</v>
      </c>
      <c r="BB145" s="39" t="s">
        <v>15187</v>
      </c>
      <c r="BC145">
        <v>1</v>
      </c>
      <c r="BE145" s="39" t="s">
        <v>15187</v>
      </c>
      <c r="BF145">
        <v>1</v>
      </c>
      <c r="BH145" s="39" t="s">
        <v>15186</v>
      </c>
      <c r="BI145">
        <v>1</v>
      </c>
      <c r="BK145" s="39" t="s">
        <v>15187</v>
      </c>
      <c r="BL145">
        <v>1</v>
      </c>
      <c r="BN145" s="39" t="s">
        <v>15186</v>
      </c>
      <c r="BO145">
        <v>0</v>
      </c>
      <c r="BQ145" s="39" t="s">
        <v>15734</v>
      </c>
      <c r="BT145" s="39" t="s">
        <v>15735</v>
      </c>
      <c r="BW145" s="39" t="s">
        <v>13792</v>
      </c>
      <c r="BX145">
        <v>1</v>
      </c>
      <c r="BZ145" s="39" t="s">
        <v>12851</v>
      </c>
      <c r="CA145">
        <v>1</v>
      </c>
      <c r="CC145" s="39" t="s">
        <v>12980</v>
      </c>
      <c r="CD145">
        <v>1</v>
      </c>
      <c r="CF145" s="39" t="s">
        <v>15190</v>
      </c>
      <c r="CG145">
        <v>1</v>
      </c>
      <c r="CI145" s="39" t="s">
        <v>12887</v>
      </c>
      <c r="CJ145">
        <v>1</v>
      </c>
      <c r="CL145" s="39" t="s">
        <v>15736</v>
      </c>
      <c r="CO145" s="39" t="s">
        <v>15737</v>
      </c>
    </row>
    <row r="146" spans="1:93" x14ac:dyDescent="0.3">
      <c r="A146">
        <v>145</v>
      </c>
      <c r="B146" s="1">
        <v>45807.574918981481</v>
      </c>
      <c r="C146" s="1">
        <v>45807.588888888888</v>
      </c>
      <c r="D146" s="39" t="s">
        <v>4680</v>
      </c>
      <c r="E146" s="39" t="s">
        <v>4681</v>
      </c>
      <c r="F146">
        <v>20</v>
      </c>
      <c r="I146" s="39" t="s">
        <v>4681</v>
      </c>
      <c r="L146">
        <v>12</v>
      </c>
      <c r="O146">
        <v>13</v>
      </c>
      <c r="R146" s="39" t="s">
        <v>1952</v>
      </c>
      <c r="S146">
        <v>0</v>
      </c>
      <c r="U146" s="39" t="s">
        <v>15183</v>
      </c>
      <c r="V146">
        <v>0</v>
      </c>
      <c r="X146" s="39" t="s">
        <v>15183</v>
      </c>
      <c r="Y146">
        <v>1</v>
      </c>
      <c r="AA146" s="39" t="s">
        <v>15182</v>
      </c>
      <c r="AB146">
        <v>1</v>
      </c>
      <c r="AD146" s="39" t="s">
        <v>1952</v>
      </c>
      <c r="AE146">
        <v>1</v>
      </c>
      <c r="AG146" s="39" t="s">
        <v>15572</v>
      </c>
      <c r="AH146">
        <v>1</v>
      </c>
      <c r="AJ146" s="39" t="s">
        <v>15186</v>
      </c>
      <c r="AK146">
        <v>1</v>
      </c>
      <c r="AM146" s="39" t="s">
        <v>15187</v>
      </c>
      <c r="AN146">
        <v>1</v>
      </c>
      <c r="AP146" s="39" t="s">
        <v>15186</v>
      </c>
      <c r="AQ146">
        <v>1</v>
      </c>
      <c r="AS146" s="39" t="s">
        <v>15187</v>
      </c>
      <c r="AT146">
        <v>1</v>
      </c>
      <c r="AV146" s="39" t="s">
        <v>15187</v>
      </c>
      <c r="AW146">
        <v>1</v>
      </c>
      <c r="AY146" s="39" t="s">
        <v>15187</v>
      </c>
      <c r="AZ146">
        <v>1</v>
      </c>
      <c r="BB146" s="39" t="s">
        <v>15187</v>
      </c>
      <c r="BC146">
        <v>1</v>
      </c>
      <c r="BE146" s="39" t="s">
        <v>15187</v>
      </c>
      <c r="BF146">
        <v>1</v>
      </c>
      <c r="BH146" s="39" t="s">
        <v>15186</v>
      </c>
      <c r="BI146">
        <v>1</v>
      </c>
      <c r="BK146" s="39" t="s">
        <v>15187</v>
      </c>
      <c r="BL146">
        <v>1</v>
      </c>
      <c r="BN146" s="39" t="s">
        <v>15187</v>
      </c>
      <c r="BO146">
        <v>1</v>
      </c>
      <c r="BQ146" s="39" t="s">
        <v>15738</v>
      </c>
      <c r="BT146" s="39" t="s">
        <v>15739</v>
      </c>
      <c r="BW146" s="39" t="s">
        <v>13792</v>
      </c>
      <c r="BX146">
        <v>1</v>
      </c>
      <c r="BZ146" s="39" t="s">
        <v>12851</v>
      </c>
      <c r="CA146">
        <v>1</v>
      </c>
      <c r="CC146" s="39" t="s">
        <v>12980</v>
      </c>
      <c r="CD146">
        <v>1</v>
      </c>
      <c r="CF146" s="39" t="s">
        <v>15190</v>
      </c>
      <c r="CG146">
        <v>1</v>
      </c>
      <c r="CI146" s="39" t="s">
        <v>12887</v>
      </c>
      <c r="CJ146">
        <v>1</v>
      </c>
      <c r="CL146" s="39" t="s">
        <v>15740</v>
      </c>
      <c r="CO146" s="39" t="s">
        <v>15741</v>
      </c>
    </row>
    <row r="147" spans="1:93" x14ac:dyDescent="0.3">
      <c r="A147">
        <v>146</v>
      </c>
      <c r="B147" s="1">
        <v>45807.573148148149</v>
      </c>
      <c r="C147" s="1">
        <v>45807.58902777778</v>
      </c>
      <c r="D147" s="39" t="s">
        <v>2319</v>
      </c>
      <c r="E147" s="39" t="s">
        <v>2320</v>
      </c>
      <c r="F147">
        <v>20</v>
      </c>
      <c r="I147" s="39" t="s">
        <v>2320</v>
      </c>
      <c r="L147">
        <v>12</v>
      </c>
      <c r="O147">
        <v>20</v>
      </c>
      <c r="R147" s="39" t="s">
        <v>4338</v>
      </c>
      <c r="S147">
        <v>1</v>
      </c>
      <c r="U147" s="39" t="s">
        <v>15184</v>
      </c>
      <c r="V147">
        <v>1</v>
      </c>
      <c r="X147" s="39" t="s">
        <v>15183</v>
      </c>
      <c r="Y147">
        <v>1</v>
      </c>
      <c r="AA147" s="39" t="s">
        <v>15182</v>
      </c>
      <c r="AB147">
        <v>1</v>
      </c>
      <c r="AD147" s="39" t="s">
        <v>1952</v>
      </c>
      <c r="AE147">
        <v>1</v>
      </c>
      <c r="AG147" s="39" t="s">
        <v>15742</v>
      </c>
      <c r="AH147">
        <v>0</v>
      </c>
      <c r="AJ147" s="39" t="s">
        <v>15186</v>
      </c>
      <c r="AK147">
        <v>1</v>
      </c>
      <c r="AM147" s="39" t="s">
        <v>15187</v>
      </c>
      <c r="AN147">
        <v>1</v>
      </c>
      <c r="AP147" s="39" t="s">
        <v>15186</v>
      </c>
      <c r="AQ147">
        <v>1</v>
      </c>
      <c r="AS147" s="39" t="s">
        <v>15187</v>
      </c>
      <c r="AT147">
        <v>1</v>
      </c>
      <c r="AV147" s="39" t="s">
        <v>15187</v>
      </c>
      <c r="AW147">
        <v>1</v>
      </c>
      <c r="AY147" s="39" t="s">
        <v>15186</v>
      </c>
      <c r="AZ147">
        <v>0</v>
      </c>
      <c r="BB147" s="39" t="s">
        <v>15187</v>
      </c>
      <c r="BC147">
        <v>1</v>
      </c>
      <c r="BE147" s="39" t="s">
        <v>15187</v>
      </c>
      <c r="BF147">
        <v>1</v>
      </c>
      <c r="BH147" s="39" t="s">
        <v>15186</v>
      </c>
      <c r="BI147">
        <v>1</v>
      </c>
      <c r="BK147" s="39" t="s">
        <v>15187</v>
      </c>
      <c r="BL147">
        <v>1</v>
      </c>
      <c r="BN147" s="39" t="s">
        <v>15187</v>
      </c>
      <c r="BO147">
        <v>1</v>
      </c>
      <c r="BQ147" s="39" t="s">
        <v>15725</v>
      </c>
      <c r="BT147" s="39" t="s">
        <v>15743</v>
      </c>
      <c r="BW147" s="39" t="s">
        <v>13792</v>
      </c>
      <c r="BX147">
        <v>1</v>
      </c>
      <c r="BZ147" s="39" t="s">
        <v>12851</v>
      </c>
      <c r="CA147">
        <v>1</v>
      </c>
      <c r="CC147" s="39" t="s">
        <v>12980</v>
      </c>
      <c r="CD147">
        <v>1</v>
      </c>
      <c r="CF147" s="39" t="s">
        <v>15190</v>
      </c>
      <c r="CG147">
        <v>1</v>
      </c>
      <c r="CI147" s="39" t="s">
        <v>12887</v>
      </c>
      <c r="CJ147">
        <v>1</v>
      </c>
      <c r="CL147" s="39" t="s">
        <v>15439</v>
      </c>
      <c r="CO147" s="39" t="s">
        <v>15440</v>
      </c>
    </row>
    <row r="148" spans="1:93" x14ac:dyDescent="0.3">
      <c r="A148">
        <v>147</v>
      </c>
      <c r="B148" s="1">
        <v>45807.577430555553</v>
      </c>
      <c r="C148" s="1">
        <v>45807.590254629627</v>
      </c>
      <c r="D148" s="39" t="s">
        <v>6455</v>
      </c>
      <c r="E148" s="39" t="s">
        <v>6456</v>
      </c>
      <c r="F148">
        <v>21</v>
      </c>
      <c r="I148" s="39" t="s">
        <v>6457</v>
      </c>
      <c r="L148">
        <v>12</v>
      </c>
      <c r="O148">
        <v>2</v>
      </c>
      <c r="R148" s="39" t="s">
        <v>4338</v>
      </c>
      <c r="S148">
        <v>1</v>
      </c>
      <c r="U148" s="39" t="s">
        <v>15184</v>
      </c>
      <c r="V148">
        <v>1</v>
      </c>
      <c r="X148" s="39" t="s">
        <v>15183</v>
      </c>
      <c r="Y148">
        <v>1</v>
      </c>
      <c r="AA148" s="39" t="s">
        <v>1952</v>
      </c>
      <c r="AB148">
        <v>0</v>
      </c>
      <c r="AD148" s="39" t="s">
        <v>1952</v>
      </c>
      <c r="AE148">
        <v>1</v>
      </c>
      <c r="AG148" s="39" t="s">
        <v>15572</v>
      </c>
      <c r="AH148">
        <v>1</v>
      </c>
      <c r="AJ148" s="39" t="s">
        <v>15186</v>
      </c>
      <c r="AK148">
        <v>1</v>
      </c>
      <c r="AM148" s="39" t="s">
        <v>15187</v>
      </c>
      <c r="AN148">
        <v>1</v>
      </c>
      <c r="AP148" s="39" t="s">
        <v>15186</v>
      </c>
      <c r="AQ148">
        <v>1</v>
      </c>
      <c r="AS148" s="39" t="s">
        <v>15187</v>
      </c>
      <c r="AT148">
        <v>1</v>
      </c>
      <c r="AV148" s="39" t="s">
        <v>15187</v>
      </c>
      <c r="AW148">
        <v>1</v>
      </c>
      <c r="AY148" s="39" t="s">
        <v>15187</v>
      </c>
      <c r="AZ148">
        <v>1</v>
      </c>
      <c r="BB148" s="39" t="s">
        <v>15187</v>
      </c>
      <c r="BC148">
        <v>1</v>
      </c>
      <c r="BE148" s="39" t="s">
        <v>15187</v>
      </c>
      <c r="BF148">
        <v>1</v>
      </c>
      <c r="BH148" s="39" t="s">
        <v>15186</v>
      </c>
      <c r="BI148">
        <v>1</v>
      </c>
      <c r="BK148" s="39" t="s">
        <v>15187</v>
      </c>
      <c r="BL148">
        <v>1</v>
      </c>
      <c r="BN148" s="39" t="s">
        <v>15187</v>
      </c>
      <c r="BO148">
        <v>1</v>
      </c>
      <c r="BQ148" s="39" t="s">
        <v>15725</v>
      </c>
      <c r="BT148" s="39" t="s">
        <v>15744</v>
      </c>
      <c r="BW148" s="39" t="s">
        <v>13792</v>
      </c>
      <c r="BX148">
        <v>1</v>
      </c>
      <c r="BZ148" s="39" t="s">
        <v>12851</v>
      </c>
      <c r="CA148">
        <v>1</v>
      </c>
      <c r="CC148" s="39" t="s">
        <v>12980</v>
      </c>
      <c r="CD148">
        <v>1</v>
      </c>
      <c r="CF148" s="39" t="s">
        <v>15190</v>
      </c>
      <c r="CG148">
        <v>1</v>
      </c>
      <c r="CI148" s="39" t="s">
        <v>12887</v>
      </c>
      <c r="CJ148">
        <v>1</v>
      </c>
      <c r="CL148" s="39" t="s">
        <v>15505</v>
      </c>
      <c r="CO148" s="39" t="s">
        <v>15481</v>
      </c>
    </row>
    <row r="149" spans="1:93" x14ac:dyDescent="0.3">
      <c r="A149">
        <v>148</v>
      </c>
      <c r="B149" s="1">
        <v>45807.582141203704</v>
      </c>
      <c r="C149" s="1">
        <v>45807.590729166666</v>
      </c>
      <c r="D149" s="39" t="s">
        <v>2359</v>
      </c>
      <c r="E149" s="39" t="s">
        <v>2360</v>
      </c>
      <c r="F149">
        <v>17</v>
      </c>
      <c r="I149" s="39" t="s">
        <v>2360</v>
      </c>
      <c r="L149">
        <v>12</v>
      </c>
      <c r="O149">
        <v>40</v>
      </c>
      <c r="R149" s="39" t="s">
        <v>4338</v>
      </c>
      <c r="S149">
        <v>1</v>
      </c>
      <c r="U149" s="39" t="s">
        <v>15184</v>
      </c>
      <c r="V149">
        <v>1</v>
      </c>
      <c r="X149" s="39" t="s">
        <v>15183</v>
      </c>
      <c r="Y149">
        <v>1</v>
      </c>
      <c r="AA149" s="39" t="s">
        <v>1952</v>
      </c>
      <c r="AB149">
        <v>0</v>
      </c>
      <c r="AD149" s="39" t="s">
        <v>1952</v>
      </c>
      <c r="AE149">
        <v>1</v>
      </c>
      <c r="AG149" s="39" t="s">
        <v>15572</v>
      </c>
      <c r="AH149">
        <v>1</v>
      </c>
      <c r="AJ149" s="39" t="s">
        <v>15187</v>
      </c>
      <c r="AK149">
        <v>0</v>
      </c>
      <c r="AM149" s="39" t="s">
        <v>15187</v>
      </c>
      <c r="AN149">
        <v>1</v>
      </c>
      <c r="AP149" s="39" t="s">
        <v>15186</v>
      </c>
      <c r="AQ149">
        <v>1</v>
      </c>
      <c r="AS149" s="39" t="s">
        <v>15186</v>
      </c>
      <c r="AT149">
        <v>0</v>
      </c>
      <c r="AV149" s="39" t="s">
        <v>15187</v>
      </c>
      <c r="AW149">
        <v>1</v>
      </c>
      <c r="AY149" s="39" t="s">
        <v>15187</v>
      </c>
      <c r="AZ149">
        <v>1</v>
      </c>
      <c r="BB149" s="39" t="s">
        <v>15187</v>
      </c>
      <c r="BC149">
        <v>1</v>
      </c>
      <c r="BE149" s="39" t="s">
        <v>15186</v>
      </c>
      <c r="BF149">
        <v>0</v>
      </c>
      <c r="BH149" s="39" t="s">
        <v>15186</v>
      </c>
      <c r="BI149">
        <v>1</v>
      </c>
      <c r="BK149" s="39" t="s">
        <v>15187</v>
      </c>
      <c r="BL149">
        <v>1</v>
      </c>
      <c r="BN149" s="39" t="s">
        <v>15187</v>
      </c>
      <c r="BO149">
        <v>1</v>
      </c>
      <c r="BQ149" s="39" t="s">
        <v>15745</v>
      </c>
      <c r="BT149" s="39" t="s">
        <v>15746</v>
      </c>
      <c r="BW149" s="39" t="s">
        <v>12980</v>
      </c>
      <c r="BX149">
        <v>0</v>
      </c>
      <c r="BZ149" s="39" t="s">
        <v>12851</v>
      </c>
      <c r="CA149">
        <v>1</v>
      </c>
      <c r="CC149" s="39" t="s">
        <v>12980</v>
      </c>
      <c r="CD149">
        <v>1</v>
      </c>
      <c r="CF149" s="39" t="s">
        <v>15190</v>
      </c>
      <c r="CG149">
        <v>1</v>
      </c>
      <c r="CI149" s="39" t="s">
        <v>12887</v>
      </c>
      <c r="CJ149">
        <v>1</v>
      </c>
      <c r="CL149" s="39" t="s">
        <v>15747</v>
      </c>
      <c r="CO149" s="39" t="s">
        <v>15748</v>
      </c>
    </row>
    <row r="150" spans="1:93" x14ac:dyDescent="0.3">
      <c r="A150">
        <v>149</v>
      </c>
      <c r="B150" s="1">
        <v>45807.578750000001</v>
      </c>
      <c r="C150" s="1">
        <v>45807.590752314813</v>
      </c>
      <c r="D150" s="39" t="s">
        <v>2433</v>
      </c>
      <c r="E150" s="39" t="s">
        <v>2434</v>
      </c>
      <c r="F150">
        <v>21</v>
      </c>
      <c r="I150" s="39" t="s">
        <v>2434</v>
      </c>
      <c r="L150">
        <v>12</v>
      </c>
      <c r="O150">
        <v>18</v>
      </c>
      <c r="R150" s="39" t="s">
        <v>4338</v>
      </c>
      <c r="S150">
        <v>1</v>
      </c>
      <c r="U150" s="39" t="s">
        <v>15184</v>
      </c>
      <c r="V150">
        <v>1</v>
      </c>
      <c r="X150" s="39" t="s">
        <v>15183</v>
      </c>
      <c r="Y150">
        <v>1</v>
      </c>
      <c r="AA150" s="39" t="s">
        <v>1952</v>
      </c>
      <c r="AB150">
        <v>0</v>
      </c>
      <c r="AD150" s="39" t="s">
        <v>1952</v>
      </c>
      <c r="AE150">
        <v>1</v>
      </c>
      <c r="AG150" s="39" t="s">
        <v>15572</v>
      </c>
      <c r="AH150">
        <v>1</v>
      </c>
      <c r="AJ150" s="39" t="s">
        <v>15186</v>
      </c>
      <c r="AK150">
        <v>1</v>
      </c>
      <c r="AM150" s="39" t="s">
        <v>15187</v>
      </c>
      <c r="AN150">
        <v>1</v>
      </c>
      <c r="AP150" s="39" t="s">
        <v>15186</v>
      </c>
      <c r="AQ150">
        <v>1</v>
      </c>
      <c r="AS150" s="39" t="s">
        <v>15187</v>
      </c>
      <c r="AT150">
        <v>1</v>
      </c>
      <c r="AV150" s="39" t="s">
        <v>15187</v>
      </c>
      <c r="AW150">
        <v>1</v>
      </c>
      <c r="AY150" s="39" t="s">
        <v>15187</v>
      </c>
      <c r="AZ150">
        <v>1</v>
      </c>
      <c r="BB150" s="39" t="s">
        <v>15187</v>
      </c>
      <c r="BC150">
        <v>1</v>
      </c>
      <c r="BE150" s="39" t="s">
        <v>15187</v>
      </c>
      <c r="BF150">
        <v>1</v>
      </c>
      <c r="BH150" s="39" t="s">
        <v>15186</v>
      </c>
      <c r="BI150">
        <v>1</v>
      </c>
      <c r="BK150" s="39" t="s">
        <v>15187</v>
      </c>
      <c r="BL150">
        <v>1</v>
      </c>
      <c r="BN150" s="39" t="s">
        <v>15187</v>
      </c>
      <c r="BO150">
        <v>1</v>
      </c>
      <c r="BQ150" s="39" t="s">
        <v>15749</v>
      </c>
      <c r="BT150" s="39" t="s">
        <v>15750</v>
      </c>
      <c r="BW150" s="39" t="s">
        <v>13792</v>
      </c>
      <c r="BX150">
        <v>1</v>
      </c>
      <c r="BZ150" s="39" t="s">
        <v>12851</v>
      </c>
      <c r="CA150">
        <v>1</v>
      </c>
      <c r="CC150" s="39" t="s">
        <v>12980</v>
      </c>
      <c r="CD150">
        <v>1</v>
      </c>
      <c r="CF150" s="39" t="s">
        <v>15190</v>
      </c>
      <c r="CG150">
        <v>1</v>
      </c>
      <c r="CI150" s="39" t="s">
        <v>12887</v>
      </c>
      <c r="CJ150">
        <v>1</v>
      </c>
      <c r="CL150" s="39" t="s">
        <v>15751</v>
      </c>
      <c r="CO150" s="39" t="s">
        <v>15752</v>
      </c>
    </row>
    <row r="151" spans="1:93" x14ac:dyDescent="0.3">
      <c r="A151">
        <v>150</v>
      </c>
      <c r="B151" s="1">
        <v>45807.588229166664</v>
      </c>
      <c r="C151" s="1">
        <v>45807.590775462966</v>
      </c>
      <c r="D151" s="39" t="s">
        <v>2307</v>
      </c>
      <c r="E151" s="39" t="s">
        <v>2308</v>
      </c>
      <c r="F151">
        <v>22</v>
      </c>
      <c r="I151" s="39" t="s">
        <v>2309</v>
      </c>
      <c r="L151">
        <v>12</v>
      </c>
      <c r="O151">
        <v>38</v>
      </c>
      <c r="R151" s="39" t="s">
        <v>4338</v>
      </c>
      <c r="S151">
        <v>1</v>
      </c>
      <c r="U151" s="39" t="s">
        <v>15184</v>
      </c>
      <c r="V151">
        <v>1</v>
      </c>
      <c r="X151" s="39" t="s">
        <v>15183</v>
      </c>
      <c r="Y151">
        <v>1</v>
      </c>
      <c r="AA151" s="39" t="s">
        <v>15182</v>
      </c>
      <c r="AB151">
        <v>1</v>
      </c>
      <c r="AD151" s="39" t="s">
        <v>1952</v>
      </c>
      <c r="AE151">
        <v>1</v>
      </c>
      <c r="AG151" s="39" t="s">
        <v>15572</v>
      </c>
      <c r="AH151">
        <v>1</v>
      </c>
      <c r="AJ151" s="39" t="s">
        <v>15186</v>
      </c>
      <c r="AK151">
        <v>1</v>
      </c>
      <c r="AM151" s="39" t="s">
        <v>15187</v>
      </c>
      <c r="AN151">
        <v>1</v>
      </c>
      <c r="AP151" s="39" t="s">
        <v>15186</v>
      </c>
      <c r="AQ151">
        <v>1</v>
      </c>
      <c r="AS151" s="39" t="s">
        <v>15187</v>
      </c>
      <c r="AT151">
        <v>1</v>
      </c>
      <c r="AV151" s="39" t="s">
        <v>15187</v>
      </c>
      <c r="AW151">
        <v>1</v>
      </c>
      <c r="AY151" s="39" t="s">
        <v>15187</v>
      </c>
      <c r="AZ151">
        <v>1</v>
      </c>
      <c r="BB151" s="39" t="s">
        <v>15187</v>
      </c>
      <c r="BC151">
        <v>1</v>
      </c>
      <c r="BE151" s="39" t="s">
        <v>15187</v>
      </c>
      <c r="BF151">
        <v>1</v>
      </c>
      <c r="BH151" s="39" t="s">
        <v>15186</v>
      </c>
      <c r="BI151">
        <v>1</v>
      </c>
      <c r="BK151" s="39" t="s">
        <v>15187</v>
      </c>
      <c r="BL151">
        <v>1</v>
      </c>
      <c r="BN151" s="39" t="s">
        <v>15187</v>
      </c>
      <c r="BO151">
        <v>1</v>
      </c>
      <c r="BQ151" s="39" t="s">
        <v>15745</v>
      </c>
      <c r="BT151" s="39" t="s">
        <v>15753</v>
      </c>
      <c r="BW151" s="39" t="s">
        <v>13792</v>
      </c>
      <c r="BX151">
        <v>1</v>
      </c>
      <c r="BZ151" s="39" t="s">
        <v>12851</v>
      </c>
      <c r="CA151">
        <v>1</v>
      </c>
      <c r="CC151" s="39" t="s">
        <v>12980</v>
      </c>
      <c r="CD151">
        <v>1</v>
      </c>
      <c r="CF151" s="39" t="s">
        <v>15190</v>
      </c>
      <c r="CG151">
        <v>1</v>
      </c>
      <c r="CI151" s="39" t="s">
        <v>12887</v>
      </c>
      <c r="CJ151">
        <v>1</v>
      </c>
      <c r="CL151" s="39" t="s">
        <v>15754</v>
      </c>
      <c r="CO151" s="39" t="s">
        <v>15755</v>
      </c>
    </row>
    <row r="152" spans="1:93" x14ac:dyDescent="0.3">
      <c r="A152">
        <v>151</v>
      </c>
      <c r="B152" s="1">
        <v>45807.576874999999</v>
      </c>
      <c r="C152" s="1">
        <v>45807.590833333335</v>
      </c>
      <c r="D152" s="39" t="s">
        <v>2383</v>
      </c>
      <c r="E152" s="39" t="s">
        <v>2384</v>
      </c>
      <c r="F152">
        <v>22</v>
      </c>
      <c r="I152" s="39" t="s">
        <v>2384</v>
      </c>
      <c r="L152">
        <v>12</v>
      </c>
      <c r="O152">
        <v>3</v>
      </c>
      <c r="R152" s="39" t="s">
        <v>4338</v>
      </c>
      <c r="S152">
        <v>1</v>
      </c>
      <c r="U152" s="39" t="s">
        <v>15184</v>
      </c>
      <c r="V152">
        <v>1</v>
      </c>
      <c r="X152" s="39" t="s">
        <v>15183</v>
      </c>
      <c r="Y152">
        <v>1</v>
      </c>
      <c r="AA152" s="39" t="s">
        <v>15182</v>
      </c>
      <c r="AB152">
        <v>1</v>
      </c>
      <c r="AD152" s="39" t="s">
        <v>1952</v>
      </c>
      <c r="AE152">
        <v>1</v>
      </c>
      <c r="AG152" s="39" t="s">
        <v>15572</v>
      </c>
      <c r="AH152">
        <v>1</v>
      </c>
      <c r="AJ152" s="39" t="s">
        <v>15186</v>
      </c>
      <c r="AK152">
        <v>1</v>
      </c>
      <c r="AM152" s="39" t="s">
        <v>15187</v>
      </c>
      <c r="AN152">
        <v>1</v>
      </c>
      <c r="AP152" s="39" t="s">
        <v>15186</v>
      </c>
      <c r="AQ152">
        <v>1</v>
      </c>
      <c r="AS152" s="39" t="s">
        <v>15187</v>
      </c>
      <c r="AT152">
        <v>1</v>
      </c>
      <c r="AV152" s="39" t="s">
        <v>15187</v>
      </c>
      <c r="AW152">
        <v>1</v>
      </c>
      <c r="AY152" s="39" t="s">
        <v>15187</v>
      </c>
      <c r="AZ152">
        <v>1</v>
      </c>
      <c r="BB152" s="39" t="s">
        <v>15187</v>
      </c>
      <c r="BC152">
        <v>1</v>
      </c>
      <c r="BE152" s="39" t="s">
        <v>15187</v>
      </c>
      <c r="BF152">
        <v>1</v>
      </c>
      <c r="BH152" s="39" t="s">
        <v>15186</v>
      </c>
      <c r="BI152">
        <v>1</v>
      </c>
      <c r="BK152" s="39" t="s">
        <v>15187</v>
      </c>
      <c r="BL152">
        <v>1</v>
      </c>
      <c r="BN152" s="39" t="s">
        <v>15187</v>
      </c>
      <c r="BO152">
        <v>1</v>
      </c>
      <c r="BQ152" s="39" t="s">
        <v>15756</v>
      </c>
      <c r="BT152" s="39" t="s">
        <v>15757</v>
      </c>
      <c r="BW152" s="39" t="s">
        <v>13792</v>
      </c>
      <c r="BX152">
        <v>1</v>
      </c>
      <c r="BZ152" s="39" t="s">
        <v>12851</v>
      </c>
      <c r="CA152">
        <v>1</v>
      </c>
      <c r="CC152" s="39" t="s">
        <v>12980</v>
      </c>
      <c r="CD152">
        <v>1</v>
      </c>
      <c r="CF152" s="39" t="s">
        <v>15190</v>
      </c>
      <c r="CG152">
        <v>1</v>
      </c>
      <c r="CI152" s="39" t="s">
        <v>12887</v>
      </c>
      <c r="CJ152">
        <v>1</v>
      </c>
      <c r="CL152" s="39" t="s">
        <v>15758</v>
      </c>
      <c r="CO152" s="39" t="s">
        <v>15759</v>
      </c>
    </row>
    <row r="153" spans="1:93" x14ac:dyDescent="0.3">
      <c r="A153">
        <v>152</v>
      </c>
      <c r="B153" s="1">
        <v>45807.577569444446</v>
      </c>
      <c r="C153" s="1">
        <v>45807.590833333335</v>
      </c>
      <c r="D153" s="39" t="s">
        <v>6287</v>
      </c>
      <c r="E153" s="39" t="s">
        <v>6288</v>
      </c>
      <c r="F153">
        <v>19</v>
      </c>
      <c r="I153" s="39" t="s">
        <v>6288</v>
      </c>
      <c r="L153">
        <v>12</v>
      </c>
      <c r="O153">
        <v>6</v>
      </c>
      <c r="R153" s="39" t="s">
        <v>4338</v>
      </c>
      <c r="S153">
        <v>1</v>
      </c>
      <c r="U153" s="39" t="s">
        <v>15184</v>
      </c>
      <c r="V153">
        <v>1</v>
      </c>
      <c r="X153" s="39" t="s">
        <v>15183</v>
      </c>
      <c r="Y153">
        <v>1</v>
      </c>
      <c r="AA153" s="39" t="s">
        <v>15182</v>
      </c>
      <c r="AB153">
        <v>1</v>
      </c>
      <c r="AD153" s="39" t="s">
        <v>1952</v>
      </c>
      <c r="AE153">
        <v>1</v>
      </c>
      <c r="AG153" s="39" t="s">
        <v>15572</v>
      </c>
      <c r="AH153">
        <v>1</v>
      </c>
      <c r="AJ153" s="39" t="s">
        <v>15186</v>
      </c>
      <c r="AK153">
        <v>1</v>
      </c>
      <c r="AM153" s="39" t="s">
        <v>15187</v>
      </c>
      <c r="AN153">
        <v>1</v>
      </c>
      <c r="AP153" s="39" t="s">
        <v>15187</v>
      </c>
      <c r="AQ153">
        <v>0</v>
      </c>
      <c r="AS153" s="39" t="s">
        <v>15187</v>
      </c>
      <c r="AT153">
        <v>1</v>
      </c>
      <c r="AV153" s="39" t="s">
        <v>15187</v>
      </c>
      <c r="AW153">
        <v>1</v>
      </c>
      <c r="AY153" s="39" t="s">
        <v>15187</v>
      </c>
      <c r="AZ153">
        <v>1</v>
      </c>
      <c r="BB153" s="39" t="s">
        <v>15187</v>
      </c>
      <c r="BC153">
        <v>1</v>
      </c>
      <c r="BE153" s="39" t="s">
        <v>15187</v>
      </c>
      <c r="BF153">
        <v>1</v>
      </c>
      <c r="BH153" s="39" t="s">
        <v>15186</v>
      </c>
      <c r="BI153">
        <v>1</v>
      </c>
      <c r="BK153" s="39" t="s">
        <v>15187</v>
      </c>
      <c r="BL153">
        <v>1</v>
      </c>
      <c r="BN153" s="39" t="s">
        <v>15187</v>
      </c>
      <c r="BO153">
        <v>1</v>
      </c>
      <c r="BQ153" s="39" t="s">
        <v>15760</v>
      </c>
      <c r="BT153" s="39" t="s">
        <v>15761</v>
      </c>
      <c r="BW153" s="39" t="s">
        <v>13792</v>
      </c>
      <c r="BX153">
        <v>1</v>
      </c>
      <c r="BZ153" s="39" t="s">
        <v>12887</v>
      </c>
      <c r="CA153">
        <v>0</v>
      </c>
      <c r="CC153" s="39" t="s">
        <v>12851</v>
      </c>
      <c r="CD153">
        <v>0</v>
      </c>
      <c r="CF153" s="39" t="s">
        <v>15190</v>
      </c>
      <c r="CG153">
        <v>1</v>
      </c>
      <c r="CI153" s="39" t="s">
        <v>12887</v>
      </c>
      <c r="CJ153">
        <v>1</v>
      </c>
      <c r="CL153" s="39" t="s">
        <v>15762</v>
      </c>
      <c r="CO153" s="39" t="s">
        <v>15763</v>
      </c>
    </row>
    <row r="154" spans="1:93" x14ac:dyDescent="0.3">
      <c r="A154">
        <v>153</v>
      </c>
      <c r="B154" s="1">
        <v>45807.580752314818</v>
      </c>
      <c r="C154" s="1">
        <v>45807.590879629628</v>
      </c>
      <c r="D154" s="39" t="s">
        <v>2441</v>
      </c>
      <c r="E154" s="39" t="s">
        <v>2442</v>
      </c>
      <c r="F154">
        <v>21</v>
      </c>
      <c r="I154" s="39" t="s">
        <v>2442</v>
      </c>
      <c r="L154">
        <v>12</v>
      </c>
      <c r="O154">
        <v>17</v>
      </c>
      <c r="R154" s="39" t="s">
        <v>4338</v>
      </c>
      <c r="S154">
        <v>1</v>
      </c>
      <c r="U154" s="39" t="s">
        <v>15184</v>
      </c>
      <c r="V154">
        <v>1</v>
      </c>
      <c r="X154" s="39" t="s">
        <v>15183</v>
      </c>
      <c r="Y154">
        <v>1</v>
      </c>
      <c r="AA154" s="39" t="s">
        <v>15182</v>
      </c>
      <c r="AB154">
        <v>1</v>
      </c>
      <c r="AD154" s="39" t="s">
        <v>1952</v>
      </c>
      <c r="AE154">
        <v>1</v>
      </c>
      <c r="AG154" s="39" t="s">
        <v>15572</v>
      </c>
      <c r="AH154">
        <v>1</v>
      </c>
      <c r="AJ154" s="39" t="s">
        <v>15186</v>
      </c>
      <c r="AK154">
        <v>1</v>
      </c>
      <c r="AM154" s="39" t="s">
        <v>15187</v>
      </c>
      <c r="AN154">
        <v>1</v>
      </c>
      <c r="AP154" s="39" t="s">
        <v>15186</v>
      </c>
      <c r="AQ154">
        <v>1</v>
      </c>
      <c r="AS154" s="39" t="s">
        <v>15187</v>
      </c>
      <c r="AT154">
        <v>1</v>
      </c>
      <c r="AV154" s="39" t="s">
        <v>15187</v>
      </c>
      <c r="AW154">
        <v>1</v>
      </c>
      <c r="AY154" s="39" t="s">
        <v>15187</v>
      </c>
      <c r="AZ154">
        <v>1</v>
      </c>
      <c r="BB154" s="39" t="s">
        <v>15187</v>
      </c>
      <c r="BC154">
        <v>1</v>
      </c>
      <c r="BE154" s="39" t="s">
        <v>15187</v>
      </c>
      <c r="BF154">
        <v>1</v>
      </c>
      <c r="BH154" s="39" t="s">
        <v>15186</v>
      </c>
      <c r="BI154">
        <v>1</v>
      </c>
      <c r="BK154" s="39" t="s">
        <v>15187</v>
      </c>
      <c r="BL154">
        <v>1</v>
      </c>
      <c r="BN154" s="39" t="s">
        <v>15187</v>
      </c>
      <c r="BO154">
        <v>1</v>
      </c>
      <c r="BQ154" s="39" t="s">
        <v>15745</v>
      </c>
      <c r="BT154" s="39" t="s">
        <v>15764</v>
      </c>
      <c r="BW154" s="39" t="s">
        <v>12887</v>
      </c>
      <c r="BX154">
        <v>0</v>
      </c>
      <c r="BZ154" s="39" t="s">
        <v>12851</v>
      </c>
      <c r="CA154">
        <v>1</v>
      </c>
      <c r="CC154" s="39" t="s">
        <v>12980</v>
      </c>
      <c r="CD154">
        <v>1</v>
      </c>
      <c r="CF154" s="39" t="s">
        <v>15190</v>
      </c>
      <c r="CG154">
        <v>1</v>
      </c>
      <c r="CI154" s="39" t="s">
        <v>12887</v>
      </c>
      <c r="CJ154">
        <v>1</v>
      </c>
      <c r="CL154" s="39" t="s">
        <v>15765</v>
      </c>
      <c r="CO154" s="39" t="s">
        <v>15766</v>
      </c>
    </row>
    <row r="155" spans="1:93" x14ac:dyDescent="0.3">
      <c r="A155">
        <v>154</v>
      </c>
      <c r="B155" s="1">
        <v>45807.577893518515</v>
      </c>
      <c r="C155" s="1">
        <v>45807.590914351851</v>
      </c>
      <c r="D155" s="39" t="s">
        <v>2411</v>
      </c>
      <c r="E155" s="39" t="s">
        <v>2412</v>
      </c>
      <c r="F155">
        <v>22</v>
      </c>
      <c r="I155" s="39" t="s">
        <v>2413</v>
      </c>
      <c r="L155">
        <v>12</v>
      </c>
      <c r="O155">
        <v>19</v>
      </c>
      <c r="R155" s="39" t="s">
        <v>4338</v>
      </c>
      <c r="S155">
        <v>1</v>
      </c>
      <c r="U155" s="39" t="s">
        <v>15184</v>
      </c>
      <c r="V155">
        <v>1</v>
      </c>
      <c r="X155" s="39" t="s">
        <v>15183</v>
      </c>
      <c r="Y155">
        <v>1</v>
      </c>
      <c r="AA155" s="39" t="s">
        <v>15182</v>
      </c>
      <c r="AB155">
        <v>1</v>
      </c>
      <c r="AD155" s="39" t="s">
        <v>1952</v>
      </c>
      <c r="AE155">
        <v>1</v>
      </c>
      <c r="AG155" s="39" t="s">
        <v>15572</v>
      </c>
      <c r="AH155">
        <v>1</v>
      </c>
      <c r="AJ155" s="39" t="s">
        <v>15186</v>
      </c>
      <c r="AK155">
        <v>1</v>
      </c>
      <c r="AM155" s="39" t="s">
        <v>15187</v>
      </c>
      <c r="AN155">
        <v>1</v>
      </c>
      <c r="AP155" s="39" t="s">
        <v>15186</v>
      </c>
      <c r="AQ155">
        <v>1</v>
      </c>
      <c r="AS155" s="39" t="s">
        <v>15187</v>
      </c>
      <c r="AT155">
        <v>1</v>
      </c>
      <c r="AV155" s="39" t="s">
        <v>15187</v>
      </c>
      <c r="AW155">
        <v>1</v>
      </c>
      <c r="AY155" s="39" t="s">
        <v>15187</v>
      </c>
      <c r="AZ155">
        <v>1</v>
      </c>
      <c r="BB155" s="39" t="s">
        <v>15187</v>
      </c>
      <c r="BC155">
        <v>1</v>
      </c>
      <c r="BE155" s="39" t="s">
        <v>15187</v>
      </c>
      <c r="BF155">
        <v>1</v>
      </c>
      <c r="BH155" s="39" t="s">
        <v>15186</v>
      </c>
      <c r="BI155">
        <v>1</v>
      </c>
      <c r="BK155" s="39" t="s">
        <v>15187</v>
      </c>
      <c r="BL155">
        <v>1</v>
      </c>
      <c r="BN155" s="39" t="s">
        <v>15187</v>
      </c>
      <c r="BO155">
        <v>1</v>
      </c>
      <c r="BQ155" s="39" t="s">
        <v>15767</v>
      </c>
      <c r="BT155" s="39" t="s">
        <v>15768</v>
      </c>
      <c r="BW155" s="39" t="s">
        <v>13792</v>
      </c>
      <c r="BX155">
        <v>1</v>
      </c>
      <c r="BZ155" s="39" t="s">
        <v>12851</v>
      </c>
      <c r="CA155">
        <v>1</v>
      </c>
      <c r="CC155" s="39" t="s">
        <v>12980</v>
      </c>
      <c r="CD155">
        <v>1</v>
      </c>
      <c r="CF155" s="39" t="s">
        <v>15190</v>
      </c>
      <c r="CG155">
        <v>1</v>
      </c>
      <c r="CI155" s="39" t="s">
        <v>12887</v>
      </c>
      <c r="CJ155">
        <v>1</v>
      </c>
      <c r="CL155" s="39" t="s">
        <v>15769</v>
      </c>
      <c r="CO155" s="39" t="s">
        <v>15770</v>
      </c>
    </row>
    <row r="156" spans="1:93" x14ac:dyDescent="0.3">
      <c r="A156">
        <v>155</v>
      </c>
      <c r="B156" s="1">
        <v>45807.576932870368</v>
      </c>
      <c r="C156" s="1">
        <v>45807.590914351851</v>
      </c>
      <c r="D156" s="39" t="s">
        <v>2295</v>
      </c>
      <c r="E156" s="39" t="s">
        <v>2296</v>
      </c>
      <c r="F156">
        <v>22</v>
      </c>
      <c r="I156" s="39" t="s">
        <v>2297</v>
      </c>
      <c r="L156">
        <v>12</v>
      </c>
      <c r="O156">
        <v>15</v>
      </c>
      <c r="R156" s="39" t="s">
        <v>4338</v>
      </c>
      <c r="S156">
        <v>1</v>
      </c>
      <c r="U156" s="39" t="s">
        <v>15184</v>
      </c>
      <c r="V156">
        <v>1</v>
      </c>
      <c r="X156" s="39" t="s">
        <v>15183</v>
      </c>
      <c r="Y156">
        <v>1</v>
      </c>
      <c r="AA156" s="39" t="s">
        <v>15182</v>
      </c>
      <c r="AB156">
        <v>1</v>
      </c>
      <c r="AD156" s="39" t="s">
        <v>1952</v>
      </c>
      <c r="AE156">
        <v>1</v>
      </c>
      <c r="AG156" s="39" t="s">
        <v>15572</v>
      </c>
      <c r="AH156">
        <v>1</v>
      </c>
      <c r="AJ156" s="39" t="s">
        <v>15186</v>
      </c>
      <c r="AK156">
        <v>1</v>
      </c>
      <c r="AM156" s="39" t="s">
        <v>15187</v>
      </c>
      <c r="AN156">
        <v>1</v>
      </c>
      <c r="AP156" s="39" t="s">
        <v>15186</v>
      </c>
      <c r="AQ156">
        <v>1</v>
      </c>
      <c r="AS156" s="39" t="s">
        <v>15187</v>
      </c>
      <c r="AT156">
        <v>1</v>
      </c>
      <c r="AV156" s="39" t="s">
        <v>15187</v>
      </c>
      <c r="AW156">
        <v>1</v>
      </c>
      <c r="AY156" s="39" t="s">
        <v>15187</v>
      </c>
      <c r="AZ156">
        <v>1</v>
      </c>
      <c r="BB156" s="39" t="s">
        <v>15187</v>
      </c>
      <c r="BC156">
        <v>1</v>
      </c>
      <c r="BE156" s="39" t="s">
        <v>15187</v>
      </c>
      <c r="BF156">
        <v>1</v>
      </c>
      <c r="BH156" s="39" t="s">
        <v>15186</v>
      </c>
      <c r="BI156">
        <v>1</v>
      </c>
      <c r="BK156" s="39" t="s">
        <v>15187</v>
      </c>
      <c r="BL156">
        <v>1</v>
      </c>
      <c r="BN156" s="39" t="s">
        <v>15187</v>
      </c>
      <c r="BO156">
        <v>1</v>
      </c>
      <c r="BQ156" s="39" t="s">
        <v>15725</v>
      </c>
      <c r="BT156" s="39" t="s">
        <v>15771</v>
      </c>
      <c r="BW156" s="39" t="s">
        <v>13792</v>
      </c>
      <c r="BX156">
        <v>1</v>
      </c>
      <c r="BZ156" s="39" t="s">
        <v>12851</v>
      </c>
      <c r="CA156">
        <v>1</v>
      </c>
      <c r="CC156" s="39" t="s">
        <v>12980</v>
      </c>
      <c r="CD156">
        <v>1</v>
      </c>
      <c r="CF156" s="39" t="s">
        <v>15190</v>
      </c>
      <c r="CG156">
        <v>1</v>
      </c>
      <c r="CI156" s="39" t="s">
        <v>12887</v>
      </c>
      <c r="CJ156">
        <v>1</v>
      </c>
      <c r="CL156" s="39" t="s">
        <v>15439</v>
      </c>
      <c r="CO156" s="39" t="s">
        <v>15440</v>
      </c>
    </row>
    <row r="157" spans="1:93" x14ac:dyDescent="0.3">
      <c r="A157">
        <v>156</v>
      </c>
      <c r="B157" s="1">
        <v>45807.581828703704</v>
      </c>
      <c r="C157" s="1">
        <v>45807.591006944444</v>
      </c>
      <c r="D157" s="39" t="s">
        <v>2417</v>
      </c>
      <c r="E157" s="39" t="s">
        <v>2418</v>
      </c>
      <c r="F157">
        <v>15</v>
      </c>
      <c r="I157" s="39" t="s">
        <v>2419</v>
      </c>
      <c r="L157">
        <v>12</v>
      </c>
      <c r="O157">
        <v>23</v>
      </c>
      <c r="R157" s="39" t="s">
        <v>4338</v>
      </c>
      <c r="S157">
        <v>1</v>
      </c>
      <c r="U157" s="39" t="s">
        <v>15184</v>
      </c>
      <c r="V157">
        <v>1</v>
      </c>
      <c r="X157" s="39" t="s">
        <v>15183</v>
      </c>
      <c r="Y157">
        <v>1</v>
      </c>
      <c r="AA157" s="39" t="s">
        <v>15182</v>
      </c>
      <c r="AB157">
        <v>1</v>
      </c>
      <c r="AD157" s="39" t="s">
        <v>1952</v>
      </c>
      <c r="AE157">
        <v>1</v>
      </c>
      <c r="AG157" s="39" t="s">
        <v>15772</v>
      </c>
      <c r="AH157">
        <v>0</v>
      </c>
      <c r="AJ157" s="39" t="s">
        <v>15186</v>
      </c>
      <c r="AK157">
        <v>1</v>
      </c>
      <c r="AM157" s="39" t="s">
        <v>15187</v>
      </c>
      <c r="AN157">
        <v>1</v>
      </c>
      <c r="AP157" s="39" t="s">
        <v>15186</v>
      </c>
      <c r="AQ157">
        <v>1</v>
      </c>
      <c r="AS157" s="39" t="s">
        <v>15186</v>
      </c>
      <c r="AT157">
        <v>0</v>
      </c>
      <c r="AV157" s="39" t="s">
        <v>15187</v>
      </c>
      <c r="AW157">
        <v>1</v>
      </c>
      <c r="AY157" s="39" t="s">
        <v>15187</v>
      </c>
      <c r="AZ157">
        <v>1</v>
      </c>
      <c r="BB157" s="39" t="s">
        <v>15187</v>
      </c>
      <c r="BC157">
        <v>1</v>
      </c>
      <c r="BE157" s="39" t="s">
        <v>15187</v>
      </c>
      <c r="BF157">
        <v>1</v>
      </c>
      <c r="BH157" s="39" t="s">
        <v>15187</v>
      </c>
      <c r="BI157">
        <v>0</v>
      </c>
      <c r="BK157" s="39" t="s">
        <v>15186</v>
      </c>
      <c r="BL157">
        <v>0</v>
      </c>
      <c r="BN157" s="39" t="s">
        <v>15186</v>
      </c>
      <c r="BO157">
        <v>0</v>
      </c>
      <c r="BQ157" s="39" t="s">
        <v>15745</v>
      </c>
      <c r="BT157" s="39" t="s">
        <v>15773</v>
      </c>
      <c r="BW157" s="39" t="s">
        <v>12887</v>
      </c>
      <c r="BX157">
        <v>0</v>
      </c>
      <c r="BZ157" s="39" t="s">
        <v>12851</v>
      </c>
      <c r="CA157">
        <v>1</v>
      </c>
      <c r="CC157" s="39" t="s">
        <v>15190</v>
      </c>
      <c r="CD157">
        <v>0</v>
      </c>
      <c r="CF157" s="39" t="s">
        <v>15190</v>
      </c>
      <c r="CG157">
        <v>1</v>
      </c>
      <c r="CI157" s="39" t="s">
        <v>12887</v>
      </c>
      <c r="CJ157">
        <v>1</v>
      </c>
      <c r="CL157" s="39" t="s">
        <v>15774</v>
      </c>
      <c r="CO157" s="39" t="s">
        <v>15775</v>
      </c>
    </row>
    <row r="158" spans="1:93" x14ac:dyDescent="0.3">
      <c r="A158">
        <v>157</v>
      </c>
      <c r="B158" s="1">
        <v>45807.577638888892</v>
      </c>
      <c r="C158" s="1">
        <v>45807.591493055559</v>
      </c>
      <c r="D158" s="39" t="s">
        <v>2348</v>
      </c>
      <c r="E158" s="39" t="s">
        <v>2349</v>
      </c>
      <c r="F158">
        <v>18</v>
      </c>
      <c r="I158" s="39" t="s">
        <v>15776</v>
      </c>
      <c r="L158">
        <v>12</v>
      </c>
      <c r="O158">
        <v>35</v>
      </c>
      <c r="R158" s="39" t="s">
        <v>1952</v>
      </c>
      <c r="S158">
        <v>0</v>
      </c>
      <c r="U158" s="39" t="s">
        <v>15184</v>
      </c>
      <c r="V158">
        <v>1</v>
      </c>
      <c r="X158" s="39" t="s">
        <v>15183</v>
      </c>
      <c r="Y158">
        <v>1</v>
      </c>
      <c r="AA158" s="39" t="s">
        <v>15182</v>
      </c>
      <c r="AB158">
        <v>1</v>
      </c>
      <c r="AD158" s="39" t="s">
        <v>1952</v>
      </c>
      <c r="AE158">
        <v>1</v>
      </c>
      <c r="AG158" s="39" t="s">
        <v>15572</v>
      </c>
      <c r="AH158">
        <v>1</v>
      </c>
      <c r="AJ158" s="39" t="s">
        <v>15186</v>
      </c>
      <c r="AK158">
        <v>1</v>
      </c>
      <c r="AM158" s="39" t="s">
        <v>15187</v>
      </c>
      <c r="AN158">
        <v>1</v>
      </c>
      <c r="AP158" s="39" t="s">
        <v>15186</v>
      </c>
      <c r="AQ158">
        <v>1</v>
      </c>
      <c r="AS158" s="39" t="s">
        <v>15186</v>
      </c>
      <c r="AT158">
        <v>0</v>
      </c>
      <c r="AV158" s="39" t="s">
        <v>15187</v>
      </c>
      <c r="AW158">
        <v>1</v>
      </c>
      <c r="AY158" s="39" t="s">
        <v>15187</v>
      </c>
      <c r="AZ158">
        <v>1</v>
      </c>
      <c r="BB158" s="39" t="s">
        <v>15187</v>
      </c>
      <c r="BC158">
        <v>1</v>
      </c>
      <c r="BE158" s="39" t="s">
        <v>15187</v>
      </c>
      <c r="BF158">
        <v>1</v>
      </c>
      <c r="BH158" s="39" t="s">
        <v>15186</v>
      </c>
      <c r="BI158">
        <v>1</v>
      </c>
      <c r="BK158" s="39" t="s">
        <v>15187</v>
      </c>
      <c r="BL158">
        <v>1</v>
      </c>
      <c r="BN158" s="39" t="s">
        <v>15187</v>
      </c>
      <c r="BO158">
        <v>1</v>
      </c>
      <c r="BQ158" s="39" t="s">
        <v>15745</v>
      </c>
      <c r="BT158" s="39" t="s">
        <v>15777</v>
      </c>
      <c r="BW158" s="39" t="s">
        <v>12887</v>
      </c>
      <c r="BX158">
        <v>0</v>
      </c>
      <c r="BZ158" s="39" t="s">
        <v>12851</v>
      </c>
      <c r="CA158">
        <v>1</v>
      </c>
      <c r="CC158" s="39" t="s">
        <v>12980</v>
      </c>
      <c r="CD158">
        <v>1</v>
      </c>
      <c r="CF158" s="39" t="s">
        <v>12851</v>
      </c>
      <c r="CG158">
        <v>0</v>
      </c>
      <c r="CI158" s="39" t="s">
        <v>12887</v>
      </c>
      <c r="CJ158">
        <v>1</v>
      </c>
      <c r="CL158" s="39" t="s">
        <v>15778</v>
      </c>
      <c r="CO158" s="39" t="s">
        <v>15779</v>
      </c>
    </row>
    <row r="159" spans="1:93" x14ac:dyDescent="0.3">
      <c r="A159">
        <v>158</v>
      </c>
      <c r="B159" s="1">
        <v>45807.578032407408</v>
      </c>
      <c r="C159" s="1">
        <v>45807.591620370367</v>
      </c>
      <c r="D159" s="39" t="s">
        <v>2607</v>
      </c>
      <c r="E159" s="39" t="s">
        <v>2608</v>
      </c>
      <c r="F159">
        <v>19</v>
      </c>
      <c r="I159" s="39" t="s">
        <v>2608</v>
      </c>
      <c r="L159">
        <v>12</v>
      </c>
      <c r="O159">
        <v>29</v>
      </c>
      <c r="R159" s="39" t="s">
        <v>4338</v>
      </c>
      <c r="S159">
        <v>1</v>
      </c>
      <c r="U159" s="39" t="s">
        <v>15184</v>
      </c>
      <c r="V159">
        <v>1</v>
      </c>
      <c r="X159" s="39" t="s">
        <v>15183</v>
      </c>
      <c r="Y159">
        <v>1</v>
      </c>
      <c r="AA159" s="39" t="s">
        <v>15182</v>
      </c>
      <c r="AB159">
        <v>1</v>
      </c>
      <c r="AD159" s="39" t="s">
        <v>1952</v>
      </c>
      <c r="AE159">
        <v>1</v>
      </c>
      <c r="AG159" s="39" t="s">
        <v>15572</v>
      </c>
      <c r="AH159">
        <v>1</v>
      </c>
      <c r="AJ159" s="39" t="s">
        <v>15186</v>
      </c>
      <c r="AK159">
        <v>1</v>
      </c>
      <c r="AM159" s="39" t="s">
        <v>15187</v>
      </c>
      <c r="AN159">
        <v>1</v>
      </c>
      <c r="AP159" s="39" t="s">
        <v>15186</v>
      </c>
      <c r="AQ159">
        <v>1</v>
      </c>
      <c r="AS159" s="39" t="s">
        <v>15186</v>
      </c>
      <c r="AT159">
        <v>0</v>
      </c>
      <c r="AV159" s="39" t="s">
        <v>15187</v>
      </c>
      <c r="AW159">
        <v>1</v>
      </c>
      <c r="AY159" s="39" t="s">
        <v>15187</v>
      </c>
      <c r="AZ159">
        <v>1</v>
      </c>
      <c r="BB159" s="39" t="s">
        <v>15187</v>
      </c>
      <c r="BC159">
        <v>1</v>
      </c>
      <c r="BE159" s="39" t="s">
        <v>15186</v>
      </c>
      <c r="BF159">
        <v>0</v>
      </c>
      <c r="BH159" s="39" t="s">
        <v>15186</v>
      </c>
      <c r="BI159">
        <v>1</v>
      </c>
      <c r="BK159" s="39" t="s">
        <v>15187</v>
      </c>
      <c r="BL159">
        <v>1</v>
      </c>
      <c r="BN159" s="39" t="s">
        <v>15187</v>
      </c>
      <c r="BO159">
        <v>1</v>
      </c>
      <c r="BQ159" s="39" t="s">
        <v>15745</v>
      </c>
      <c r="BT159" s="39" t="s">
        <v>15780</v>
      </c>
      <c r="BW159" s="39" t="s">
        <v>12887</v>
      </c>
      <c r="BX159">
        <v>0</v>
      </c>
      <c r="BZ159" s="39" t="s">
        <v>12851</v>
      </c>
      <c r="CA159">
        <v>1</v>
      </c>
      <c r="CC159" s="39" t="s">
        <v>12980</v>
      </c>
      <c r="CD159">
        <v>1</v>
      </c>
      <c r="CF159" s="39" t="s">
        <v>15190</v>
      </c>
      <c r="CG159">
        <v>1</v>
      </c>
      <c r="CI159" s="39" t="s">
        <v>12887</v>
      </c>
      <c r="CJ159">
        <v>1</v>
      </c>
      <c r="CL159" s="39" t="s">
        <v>15765</v>
      </c>
      <c r="CO159" s="39" t="s">
        <v>15781</v>
      </c>
    </row>
    <row r="160" spans="1:93" x14ac:dyDescent="0.3">
      <c r="A160">
        <v>159</v>
      </c>
      <c r="B160" s="1">
        <v>45807.577916666669</v>
      </c>
      <c r="C160" s="1">
        <v>45807.591736111113</v>
      </c>
      <c r="D160" s="39" t="s">
        <v>2448</v>
      </c>
      <c r="E160" s="39" t="s">
        <v>2449</v>
      </c>
      <c r="F160">
        <v>22</v>
      </c>
      <c r="I160" s="39" t="s">
        <v>2450</v>
      </c>
      <c r="L160">
        <v>12</v>
      </c>
      <c r="O160">
        <v>16</v>
      </c>
      <c r="R160" s="39" t="s">
        <v>4338</v>
      </c>
      <c r="S160">
        <v>1</v>
      </c>
      <c r="U160" s="39" t="s">
        <v>15184</v>
      </c>
      <c r="V160">
        <v>1</v>
      </c>
      <c r="X160" s="39" t="s">
        <v>15183</v>
      </c>
      <c r="Y160">
        <v>1</v>
      </c>
      <c r="AA160" s="39" t="s">
        <v>15182</v>
      </c>
      <c r="AB160">
        <v>1</v>
      </c>
      <c r="AD160" s="39" t="s">
        <v>1952</v>
      </c>
      <c r="AE160">
        <v>1</v>
      </c>
      <c r="AG160" s="39" t="s">
        <v>15572</v>
      </c>
      <c r="AH160">
        <v>1</v>
      </c>
      <c r="AJ160" s="39" t="s">
        <v>15186</v>
      </c>
      <c r="AK160">
        <v>1</v>
      </c>
      <c r="AM160" s="39" t="s">
        <v>15187</v>
      </c>
      <c r="AN160">
        <v>1</v>
      </c>
      <c r="AP160" s="39" t="s">
        <v>15186</v>
      </c>
      <c r="AQ160">
        <v>1</v>
      </c>
      <c r="AS160" s="39" t="s">
        <v>15187</v>
      </c>
      <c r="AT160">
        <v>1</v>
      </c>
      <c r="AV160" s="39" t="s">
        <v>15187</v>
      </c>
      <c r="AW160">
        <v>1</v>
      </c>
      <c r="AY160" s="39" t="s">
        <v>15187</v>
      </c>
      <c r="AZ160">
        <v>1</v>
      </c>
      <c r="BB160" s="39" t="s">
        <v>15187</v>
      </c>
      <c r="BC160">
        <v>1</v>
      </c>
      <c r="BE160" s="39" t="s">
        <v>15187</v>
      </c>
      <c r="BF160">
        <v>1</v>
      </c>
      <c r="BH160" s="39" t="s">
        <v>15186</v>
      </c>
      <c r="BI160">
        <v>1</v>
      </c>
      <c r="BK160" s="39" t="s">
        <v>15187</v>
      </c>
      <c r="BL160">
        <v>1</v>
      </c>
      <c r="BN160" s="39" t="s">
        <v>15187</v>
      </c>
      <c r="BO160">
        <v>1</v>
      </c>
      <c r="BQ160" s="39" t="s">
        <v>15782</v>
      </c>
      <c r="BT160" s="39" t="s">
        <v>15783</v>
      </c>
      <c r="BW160" s="39" t="s">
        <v>13792</v>
      </c>
      <c r="BX160">
        <v>1</v>
      </c>
      <c r="BZ160" s="39" t="s">
        <v>12851</v>
      </c>
      <c r="CA160">
        <v>1</v>
      </c>
      <c r="CC160" s="39" t="s">
        <v>12980</v>
      </c>
      <c r="CD160">
        <v>1</v>
      </c>
      <c r="CF160" s="39" t="s">
        <v>15190</v>
      </c>
      <c r="CG160">
        <v>1</v>
      </c>
      <c r="CI160" s="39" t="s">
        <v>12887</v>
      </c>
      <c r="CJ160">
        <v>1</v>
      </c>
      <c r="CL160" s="39" t="s">
        <v>15784</v>
      </c>
      <c r="CO160" s="39" t="s">
        <v>15785</v>
      </c>
    </row>
    <row r="161" spans="1:93" x14ac:dyDescent="0.3">
      <c r="A161">
        <v>160</v>
      </c>
      <c r="B161" s="1">
        <v>45807.578692129631</v>
      </c>
      <c r="C161" s="1">
        <v>45807.591851851852</v>
      </c>
      <c r="D161" s="39" t="s">
        <v>2616</v>
      </c>
      <c r="E161" s="39" t="s">
        <v>2617</v>
      </c>
      <c r="F161">
        <v>15</v>
      </c>
      <c r="I161" s="39" t="s">
        <v>6422</v>
      </c>
      <c r="L161">
        <v>12</v>
      </c>
      <c r="O161">
        <v>39</v>
      </c>
      <c r="R161" s="39" t="s">
        <v>1952</v>
      </c>
      <c r="S161">
        <v>0</v>
      </c>
      <c r="U161" s="39" t="s">
        <v>15184</v>
      </c>
      <c r="V161">
        <v>1</v>
      </c>
      <c r="X161" s="39" t="s">
        <v>15183</v>
      </c>
      <c r="Y161">
        <v>1</v>
      </c>
      <c r="AA161" s="39" t="s">
        <v>15182</v>
      </c>
      <c r="AB161">
        <v>1</v>
      </c>
      <c r="AD161" s="39" t="s">
        <v>1952</v>
      </c>
      <c r="AE161">
        <v>1</v>
      </c>
      <c r="AG161" s="39" t="s">
        <v>15572</v>
      </c>
      <c r="AH161">
        <v>1</v>
      </c>
      <c r="AJ161" s="39" t="s">
        <v>15186</v>
      </c>
      <c r="AK161">
        <v>1</v>
      </c>
      <c r="AM161" s="39" t="s">
        <v>15187</v>
      </c>
      <c r="AN161">
        <v>1</v>
      </c>
      <c r="AP161" s="39" t="s">
        <v>15186</v>
      </c>
      <c r="AQ161">
        <v>1</v>
      </c>
      <c r="AS161" s="39" t="s">
        <v>15186</v>
      </c>
      <c r="AT161">
        <v>0</v>
      </c>
      <c r="AV161" s="39" t="s">
        <v>15187</v>
      </c>
      <c r="AW161">
        <v>1</v>
      </c>
      <c r="AY161" s="39" t="s">
        <v>15187</v>
      </c>
      <c r="AZ161">
        <v>1</v>
      </c>
      <c r="BB161" s="39" t="s">
        <v>15187</v>
      </c>
      <c r="BC161">
        <v>1</v>
      </c>
      <c r="BE161" s="39" t="s">
        <v>15187</v>
      </c>
      <c r="BF161">
        <v>1</v>
      </c>
      <c r="BH161" s="39" t="s">
        <v>15187</v>
      </c>
      <c r="BI161">
        <v>0</v>
      </c>
      <c r="BK161" s="39" t="s">
        <v>15186</v>
      </c>
      <c r="BL161">
        <v>0</v>
      </c>
      <c r="BN161" s="39" t="s">
        <v>15186</v>
      </c>
      <c r="BO161">
        <v>0</v>
      </c>
      <c r="BQ161" s="39" t="s">
        <v>15745</v>
      </c>
      <c r="BT161" s="39" t="s">
        <v>15753</v>
      </c>
      <c r="BW161" s="39" t="s">
        <v>12887</v>
      </c>
      <c r="BX161">
        <v>0</v>
      </c>
      <c r="BZ161" s="39" t="s">
        <v>12851</v>
      </c>
      <c r="CA161">
        <v>1</v>
      </c>
      <c r="CC161" s="39" t="s">
        <v>15190</v>
      </c>
      <c r="CD161">
        <v>0</v>
      </c>
      <c r="CF161" s="39" t="s">
        <v>15190</v>
      </c>
      <c r="CG161">
        <v>1</v>
      </c>
      <c r="CI161" s="39" t="s">
        <v>12887</v>
      </c>
      <c r="CJ161">
        <v>1</v>
      </c>
      <c r="CL161" s="39" t="s">
        <v>15786</v>
      </c>
      <c r="CO161" s="39" t="s">
        <v>15787</v>
      </c>
    </row>
    <row r="162" spans="1:93" x14ac:dyDescent="0.3">
      <c r="A162">
        <v>161</v>
      </c>
      <c r="B162" s="1">
        <v>45807.578981481478</v>
      </c>
      <c r="C162" s="1">
        <v>45807.591863425929</v>
      </c>
      <c r="D162" s="39" t="s">
        <v>2426</v>
      </c>
      <c r="E162" s="39" t="s">
        <v>2427</v>
      </c>
      <c r="F162">
        <v>21</v>
      </c>
      <c r="I162" s="39" t="s">
        <v>2427</v>
      </c>
      <c r="L162">
        <v>12</v>
      </c>
      <c r="O162">
        <v>28</v>
      </c>
      <c r="R162" s="39" t="s">
        <v>1952</v>
      </c>
      <c r="S162">
        <v>0</v>
      </c>
      <c r="U162" s="39" t="s">
        <v>15184</v>
      </c>
      <c r="V162">
        <v>1</v>
      </c>
      <c r="X162" s="39" t="s">
        <v>15183</v>
      </c>
      <c r="Y162">
        <v>1</v>
      </c>
      <c r="AA162" s="39" t="s">
        <v>15182</v>
      </c>
      <c r="AB162">
        <v>1</v>
      </c>
      <c r="AD162" s="39" t="s">
        <v>1952</v>
      </c>
      <c r="AE162">
        <v>1</v>
      </c>
      <c r="AG162" s="39" t="s">
        <v>15572</v>
      </c>
      <c r="AH162">
        <v>1</v>
      </c>
      <c r="AJ162" s="39" t="s">
        <v>15186</v>
      </c>
      <c r="AK162">
        <v>1</v>
      </c>
      <c r="AM162" s="39" t="s">
        <v>15187</v>
      </c>
      <c r="AN162">
        <v>1</v>
      </c>
      <c r="AP162" s="39" t="s">
        <v>15186</v>
      </c>
      <c r="AQ162">
        <v>1</v>
      </c>
      <c r="AS162" s="39" t="s">
        <v>15187</v>
      </c>
      <c r="AT162">
        <v>1</v>
      </c>
      <c r="AV162" s="39" t="s">
        <v>15187</v>
      </c>
      <c r="AW162">
        <v>1</v>
      </c>
      <c r="AY162" s="39" t="s">
        <v>15187</v>
      </c>
      <c r="AZ162">
        <v>1</v>
      </c>
      <c r="BB162" s="39" t="s">
        <v>15187</v>
      </c>
      <c r="BC162">
        <v>1</v>
      </c>
      <c r="BE162" s="39" t="s">
        <v>15187</v>
      </c>
      <c r="BF162">
        <v>1</v>
      </c>
      <c r="BH162" s="39" t="s">
        <v>15186</v>
      </c>
      <c r="BI162">
        <v>1</v>
      </c>
      <c r="BK162" s="39" t="s">
        <v>15187</v>
      </c>
      <c r="BL162">
        <v>1</v>
      </c>
      <c r="BN162" s="39" t="s">
        <v>15187</v>
      </c>
      <c r="BO162">
        <v>1</v>
      </c>
      <c r="BQ162" s="39" t="s">
        <v>15745</v>
      </c>
      <c r="BT162" s="39" t="s">
        <v>15788</v>
      </c>
      <c r="BW162" s="39" t="s">
        <v>13792</v>
      </c>
      <c r="BX162">
        <v>1</v>
      </c>
      <c r="BZ162" s="39" t="s">
        <v>12851</v>
      </c>
      <c r="CA162">
        <v>1</v>
      </c>
      <c r="CC162" s="39" t="s">
        <v>12980</v>
      </c>
      <c r="CD162">
        <v>1</v>
      </c>
      <c r="CF162" s="39" t="s">
        <v>15190</v>
      </c>
      <c r="CG162">
        <v>1</v>
      </c>
      <c r="CI162" s="39" t="s">
        <v>12887</v>
      </c>
      <c r="CJ162">
        <v>1</v>
      </c>
      <c r="CL162" s="39" t="s">
        <v>15789</v>
      </c>
      <c r="CO162" s="39" t="s">
        <v>15790</v>
      </c>
    </row>
    <row r="163" spans="1:93" x14ac:dyDescent="0.3">
      <c r="A163">
        <v>162</v>
      </c>
      <c r="B163" s="1">
        <v>45807.577048611114</v>
      </c>
      <c r="C163" s="1">
        <v>45807.592256944445</v>
      </c>
      <c r="D163" s="39" t="s">
        <v>2342</v>
      </c>
      <c r="E163" s="39" t="s">
        <v>2343</v>
      </c>
      <c r="F163">
        <v>21</v>
      </c>
      <c r="I163" s="39" t="s">
        <v>2343</v>
      </c>
      <c r="L163">
        <v>12</v>
      </c>
      <c r="O163">
        <v>26</v>
      </c>
      <c r="R163" s="39" t="s">
        <v>15183</v>
      </c>
      <c r="S163">
        <v>0</v>
      </c>
      <c r="U163" s="39" t="s">
        <v>15184</v>
      </c>
      <c r="V163">
        <v>1</v>
      </c>
      <c r="X163" s="39" t="s">
        <v>15183</v>
      </c>
      <c r="Y163">
        <v>1</v>
      </c>
      <c r="AA163" s="39" t="s">
        <v>15182</v>
      </c>
      <c r="AB163">
        <v>1</v>
      </c>
      <c r="AD163" s="39" t="s">
        <v>1952</v>
      </c>
      <c r="AE163">
        <v>1</v>
      </c>
      <c r="AG163" s="39" t="s">
        <v>15572</v>
      </c>
      <c r="AH163">
        <v>1</v>
      </c>
      <c r="AJ163" s="39" t="s">
        <v>15186</v>
      </c>
      <c r="AK163">
        <v>1</v>
      </c>
      <c r="AM163" s="39" t="s">
        <v>15187</v>
      </c>
      <c r="AN163">
        <v>1</v>
      </c>
      <c r="AP163" s="39" t="s">
        <v>15186</v>
      </c>
      <c r="AQ163">
        <v>1</v>
      </c>
      <c r="AS163" s="39" t="s">
        <v>15187</v>
      </c>
      <c r="AT163">
        <v>1</v>
      </c>
      <c r="AV163" s="39" t="s">
        <v>15187</v>
      </c>
      <c r="AW163">
        <v>1</v>
      </c>
      <c r="AY163" s="39" t="s">
        <v>15187</v>
      </c>
      <c r="AZ163">
        <v>1</v>
      </c>
      <c r="BB163" s="39" t="s">
        <v>15187</v>
      </c>
      <c r="BC163">
        <v>1</v>
      </c>
      <c r="BE163" s="39" t="s">
        <v>15187</v>
      </c>
      <c r="BF163">
        <v>1</v>
      </c>
      <c r="BH163" s="39" t="s">
        <v>15186</v>
      </c>
      <c r="BI163">
        <v>1</v>
      </c>
      <c r="BK163" s="39" t="s">
        <v>15187</v>
      </c>
      <c r="BL163">
        <v>1</v>
      </c>
      <c r="BN163" s="39" t="s">
        <v>15187</v>
      </c>
      <c r="BO163">
        <v>1</v>
      </c>
      <c r="BQ163" s="39" t="s">
        <v>15791</v>
      </c>
      <c r="BT163" s="39" t="s">
        <v>15792</v>
      </c>
      <c r="BW163" s="39" t="s">
        <v>13792</v>
      </c>
      <c r="BX163">
        <v>1</v>
      </c>
      <c r="BZ163" s="39" t="s">
        <v>12851</v>
      </c>
      <c r="CA163">
        <v>1</v>
      </c>
      <c r="CC163" s="39" t="s">
        <v>12980</v>
      </c>
      <c r="CD163">
        <v>1</v>
      </c>
      <c r="CF163" s="39" t="s">
        <v>15190</v>
      </c>
      <c r="CG163">
        <v>1</v>
      </c>
      <c r="CI163" s="39" t="s">
        <v>12887</v>
      </c>
      <c r="CJ163">
        <v>1</v>
      </c>
      <c r="CL163" s="39" t="s">
        <v>15439</v>
      </c>
      <c r="CO163" s="39" t="s">
        <v>15793</v>
      </c>
    </row>
    <row r="164" spans="1:93" x14ac:dyDescent="0.3">
      <c r="A164">
        <v>163</v>
      </c>
      <c r="B164" s="1">
        <v>45807.579791666663</v>
      </c>
      <c r="C164" s="1">
        <v>45807.593217592592</v>
      </c>
      <c r="D164" s="39" t="s">
        <v>6332</v>
      </c>
      <c r="E164" s="39" t="s">
        <v>6333</v>
      </c>
      <c r="F164">
        <v>22</v>
      </c>
      <c r="I164" s="39" t="s">
        <v>6333</v>
      </c>
      <c r="L164">
        <v>12</v>
      </c>
      <c r="O164">
        <v>8</v>
      </c>
      <c r="R164" s="39" t="s">
        <v>4338</v>
      </c>
      <c r="S164">
        <v>1</v>
      </c>
      <c r="U164" s="39" t="s">
        <v>15184</v>
      </c>
      <c r="V164">
        <v>1</v>
      </c>
      <c r="X164" s="39" t="s">
        <v>15183</v>
      </c>
      <c r="Y164">
        <v>1</v>
      </c>
      <c r="AA164" s="39" t="s">
        <v>15182</v>
      </c>
      <c r="AB164">
        <v>1</v>
      </c>
      <c r="AD164" s="39" t="s">
        <v>1952</v>
      </c>
      <c r="AE164">
        <v>1</v>
      </c>
      <c r="AG164" s="39" t="s">
        <v>15572</v>
      </c>
      <c r="AH164">
        <v>1</v>
      </c>
      <c r="AJ164" s="39" t="s">
        <v>15186</v>
      </c>
      <c r="AK164">
        <v>1</v>
      </c>
      <c r="AM164" s="39" t="s">
        <v>15187</v>
      </c>
      <c r="AN164">
        <v>1</v>
      </c>
      <c r="AP164" s="39" t="s">
        <v>15186</v>
      </c>
      <c r="AQ164">
        <v>1</v>
      </c>
      <c r="AS164" s="39" t="s">
        <v>15187</v>
      </c>
      <c r="AT164">
        <v>1</v>
      </c>
      <c r="AV164" s="39" t="s">
        <v>15187</v>
      </c>
      <c r="AW164">
        <v>1</v>
      </c>
      <c r="AY164" s="39" t="s">
        <v>15187</v>
      </c>
      <c r="AZ164">
        <v>1</v>
      </c>
      <c r="BB164" s="39" t="s">
        <v>15187</v>
      </c>
      <c r="BC164">
        <v>1</v>
      </c>
      <c r="BE164" s="39" t="s">
        <v>15187</v>
      </c>
      <c r="BF164">
        <v>1</v>
      </c>
      <c r="BH164" s="39" t="s">
        <v>15186</v>
      </c>
      <c r="BI164">
        <v>1</v>
      </c>
      <c r="BK164" s="39" t="s">
        <v>15187</v>
      </c>
      <c r="BL164">
        <v>1</v>
      </c>
      <c r="BN164" s="39" t="s">
        <v>15187</v>
      </c>
      <c r="BO164">
        <v>1</v>
      </c>
      <c r="BQ164" s="39" t="s">
        <v>15745</v>
      </c>
      <c r="BT164" s="39" t="s">
        <v>15794</v>
      </c>
      <c r="BW164" s="39" t="s">
        <v>13792</v>
      </c>
      <c r="BX164">
        <v>1</v>
      </c>
      <c r="BZ164" s="39" t="s">
        <v>12851</v>
      </c>
      <c r="CA164">
        <v>1</v>
      </c>
      <c r="CC164" s="39" t="s">
        <v>12980</v>
      </c>
      <c r="CD164">
        <v>1</v>
      </c>
      <c r="CF164" s="39" t="s">
        <v>15190</v>
      </c>
      <c r="CG164">
        <v>1</v>
      </c>
      <c r="CI164" s="39" t="s">
        <v>12887</v>
      </c>
      <c r="CJ164">
        <v>1</v>
      </c>
      <c r="CL164" s="39" t="s">
        <v>15795</v>
      </c>
      <c r="CO164" s="39" t="s">
        <v>15796</v>
      </c>
    </row>
    <row r="165" spans="1:93" x14ac:dyDescent="0.3">
      <c r="A165">
        <v>164</v>
      </c>
      <c r="B165" s="1">
        <v>45807.584166666667</v>
      </c>
      <c r="C165" s="1">
        <v>45807.597141203703</v>
      </c>
      <c r="D165" s="39" t="s">
        <v>2596</v>
      </c>
      <c r="E165" s="39" t="s">
        <v>2597</v>
      </c>
      <c r="F165">
        <v>21</v>
      </c>
      <c r="I165" s="39" t="s">
        <v>2597</v>
      </c>
      <c r="L165">
        <v>12</v>
      </c>
      <c r="O165">
        <v>1</v>
      </c>
      <c r="R165" s="39" t="s">
        <v>4338</v>
      </c>
      <c r="S165">
        <v>1</v>
      </c>
      <c r="U165" s="39" t="s">
        <v>15184</v>
      </c>
      <c r="V165">
        <v>1</v>
      </c>
      <c r="X165" s="39" t="s">
        <v>15183</v>
      </c>
      <c r="Y165">
        <v>1</v>
      </c>
      <c r="AA165" s="39" t="s">
        <v>15182</v>
      </c>
      <c r="AB165">
        <v>1</v>
      </c>
      <c r="AD165" s="39" t="s">
        <v>1952</v>
      </c>
      <c r="AE165">
        <v>1</v>
      </c>
      <c r="AG165" s="39" t="s">
        <v>15625</v>
      </c>
      <c r="AH165">
        <v>0</v>
      </c>
      <c r="AJ165" s="39" t="s">
        <v>15186</v>
      </c>
      <c r="AK165">
        <v>1</v>
      </c>
      <c r="AM165" s="39" t="s">
        <v>15187</v>
      </c>
      <c r="AN165">
        <v>1</v>
      </c>
      <c r="AP165" s="39" t="s">
        <v>15186</v>
      </c>
      <c r="AQ165">
        <v>1</v>
      </c>
      <c r="AS165" s="39" t="s">
        <v>15187</v>
      </c>
      <c r="AT165">
        <v>1</v>
      </c>
      <c r="AV165" s="39" t="s">
        <v>15187</v>
      </c>
      <c r="AW165">
        <v>1</v>
      </c>
      <c r="AY165" s="39" t="s">
        <v>15187</v>
      </c>
      <c r="AZ165">
        <v>1</v>
      </c>
      <c r="BB165" s="39" t="s">
        <v>15187</v>
      </c>
      <c r="BC165">
        <v>1</v>
      </c>
      <c r="BE165" s="39" t="s">
        <v>15187</v>
      </c>
      <c r="BF165">
        <v>1</v>
      </c>
      <c r="BH165" s="39" t="s">
        <v>15186</v>
      </c>
      <c r="BI165">
        <v>1</v>
      </c>
      <c r="BK165" s="39" t="s">
        <v>15187</v>
      </c>
      <c r="BL165">
        <v>1</v>
      </c>
      <c r="BN165" s="39" t="s">
        <v>15187</v>
      </c>
      <c r="BO165">
        <v>1</v>
      </c>
      <c r="BQ165" s="39" t="s">
        <v>15745</v>
      </c>
      <c r="BT165" s="39" t="s">
        <v>15797</v>
      </c>
      <c r="BW165" s="39" t="s">
        <v>13792</v>
      </c>
      <c r="BX165">
        <v>1</v>
      </c>
      <c r="BZ165" s="39" t="s">
        <v>12851</v>
      </c>
      <c r="CA165">
        <v>1</v>
      </c>
      <c r="CC165" s="39" t="s">
        <v>12980</v>
      </c>
      <c r="CD165">
        <v>1</v>
      </c>
      <c r="CF165" s="39" t="s">
        <v>15190</v>
      </c>
      <c r="CG165">
        <v>1</v>
      </c>
      <c r="CI165" s="39" t="s">
        <v>12887</v>
      </c>
      <c r="CJ165">
        <v>1</v>
      </c>
      <c r="CL165" s="39" t="s">
        <v>15798</v>
      </c>
      <c r="CO165" s="39" t="s">
        <v>15799</v>
      </c>
    </row>
    <row r="166" spans="1:93" x14ac:dyDescent="0.3">
      <c r="A166">
        <v>165</v>
      </c>
      <c r="B166" s="1">
        <v>45807.578275462962</v>
      </c>
      <c r="C166" s="1">
        <v>45807.59715277778</v>
      </c>
      <c r="D166" s="39" t="s">
        <v>2402</v>
      </c>
      <c r="E166" s="39" t="s">
        <v>2403</v>
      </c>
      <c r="F166">
        <v>22</v>
      </c>
      <c r="I166" s="39" t="s">
        <v>6441</v>
      </c>
      <c r="L166">
        <v>12</v>
      </c>
      <c r="O166">
        <v>24</v>
      </c>
      <c r="R166" s="39" t="s">
        <v>4338</v>
      </c>
      <c r="S166">
        <v>1</v>
      </c>
      <c r="U166" s="39" t="s">
        <v>15184</v>
      </c>
      <c r="V166">
        <v>1</v>
      </c>
      <c r="X166" s="39" t="s">
        <v>15183</v>
      </c>
      <c r="Y166">
        <v>1</v>
      </c>
      <c r="AA166" s="39" t="s">
        <v>15182</v>
      </c>
      <c r="AB166">
        <v>1</v>
      </c>
      <c r="AD166" s="39" t="s">
        <v>1952</v>
      </c>
      <c r="AE166">
        <v>1</v>
      </c>
      <c r="AG166" s="39" t="s">
        <v>15572</v>
      </c>
      <c r="AH166">
        <v>1</v>
      </c>
      <c r="AJ166" s="39" t="s">
        <v>15186</v>
      </c>
      <c r="AK166">
        <v>1</v>
      </c>
      <c r="AM166" s="39" t="s">
        <v>15187</v>
      </c>
      <c r="AN166">
        <v>1</v>
      </c>
      <c r="AP166" s="39" t="s">
        <v>15186</v>
      </c>
      <c r="AQ166">
        <v>1</v>
      </c>
      <c r="AS166" s="39" t="s">
        <v>15187</v>
      </c>
      <c r="AT166">
        <v>1</v>
      </c>
      <c r="AV166" s="39" t="s">
        <v>15187</v>
      </c>
      <c r="AW166">
        <v>1</v>
      </c>
      <c r="AY166" s="39" t="s">
        <v>15187</v>
      </c>
      <c r="AZ166">
        <v>1</v>
      </c>
      <c r="BB166" s="39" t="s">
        <v>15187</v>
      </c>
      <c r="BC166">
        <v>1</v>
      </c>
      <c r="BE166" s="39" t="s">
        <v>15187</v>
      </c>
      <c r="BF166">
        <v>1</v>
      </c>
      <c r="BH166" s="39" t="s">
        <v>15186</v>
      </c>
      <c r="BI166">
        <v>1</v>
      </c>
      <c r="BK166" s="39" t="s">
        <v>15187</v>
      </c>
      <c r="BL166">
        <v>1</v>
      </c>
      <c r="BN166" s="39" t="s">
        <v>15187</v>
      </c>
      <c r="BO166">
        <v>1</v>
      </c>
      <c r="BQ166" s="39" t="s">
        <v>15745</v>
      </c>
      <c r="BT166" s="39" t="s">
        <v>15800</v>
      </c>
      <c r="BW166" s="39" t="s">
        <v>13792</v>
      </c>
      <c r="BX166">
        <v>1</v>
      </c>
      <c r="BZ166" s="39" t="s">
        <v>12851</v>
      </c>
      <c r="CA166">
        <v>1</v>
      </c>
      <c r="CC166" s="39" t="s">
        <v>12980</v>
      </c>
      <c r="CD166">
        <v>1</v>
      </c>
      <c r="CF166" s="39" t="s">
        <v>15190</v>
      </c>
      <c r="CG166">
        <v>1</v>
      </c>
      <c r="CI166" s="39" t="s">
        <v>12887</v>
      </c>
      <c r="CJ166">
        <v>1</v>
      </c>
      <c r="CL166" s="39" t="s">
        <v>15801</v>
      </c>
      <c r="CO166" s="39" t="s">
        <v>15796</v>
      </c>
    </row>
    <row r="167" spans="1:93" x14ac:dyDescent="0.3">
      <c r="A167">
        <v>166</v>
      </c>
      <c r="B167" s="1">
        <v>45807.821053240739</v>
      </c>
      <c r="C167" s="1">
        <v>45807.823495370372</v>
      </c>
      <c r="D167" s="39" t="s">
        <v>1137</v>
      </c>
      <c r="E167" s="39" t="s">
        <v>1138</v>
      </c>
      <c r="F167">
        <v>20</v>
      </c>
      <c r="I167" s="39" t="s">
        <v>1138</v>
      </c>
      <c r="L167">
        <v>2</v>
      </c>
      <c r="O167">
        <v>26</v>
      </c>
      <c r="R167" s="39" t="s">
        <v>4338</v>
      </c>
      <c r="S167">
        <v>1</v>
      </c>
      <c r="U167" s="39" t="s">
        <v>15184</v>
      </c>
      <c r="V167">
        <v>1</v>
      </c>
      <c r="X167" s="39" t="s">
        <v>15183</v>
      </c>
      <c r="Y167">
        <v>1</v>
      </c>
      <c r="AA167" s="39" t="s">
        <v>15182</v>
      </c>
      <c r="AB167">
        <v>1</v>
      </c>
      <c r="AD167" s="39" t="s">
        <v>1952</v>
      </c>
      <c r="AE167">
        <v>1</v>
      </c>
      <c r="AG167" s="39" t="s">
        <v>15572</v>
      </c>
      <c r="AH167">
        <v>1</v>
      </c>
      <c r="AJ167" s="39" t="s">
        <v>15186</v>
      </c>
      <c r="AK167">
        <v>1</v>
      </c>
      <c r="AM167" s="39" t="s">
        <v>15187</v>
      </c>
      <c r="AN167">
        <v>1</v>
      </c>
      <c r="AP167" s="39" t="s">
        <v>15186</v>
      </c>
      <c r="AQ167">
        <v>1</v>
      </c>
      <c r="AS167" s="39" t="s">
        <v>15187</v>
      </c>
      <c r="AT167">
        <v>1</v>
      </c>
      <c r="AV167" s="39" t="s">
        <v>15187</v>
      </c>
      <c r="AW167">
        <v>1</v>
      </c>
      <c r="AY167" s="39" t="s">
        <v>15187</v>
      </c>
      <c r="AZ167">
        <v>1</v>
      </c>
      <c r="BB167" s="39" t="s">
        <v>15187</v>
      </c>
      <c r="BC167">
        <v>1</v>
      </c>
      <c r="BE167" s="39" t="s">
        <v>15186</v>
      </c>
      <c r="BF167">
        <v>0</v>
      </c>
      <c r="BH167" s="39" t="s">
        <v>15186</v>
      </c>
      <c r="BI167">
        <v>1</v>
      </c>
      <c r="BK167" s="39" t="s">
        <v>15187</v>
      </c>
      <c r="BL167">
        <v>1</v>
      </c>
      <c r="BN167" s="39" t="s">
        <v>15187</v>
      </c>
      <c r="BO167">
        <v>1</v>
      </c>
      <c r="BQ167" s="39" t="s">
        <v>15802</v>
      </c>
      <c r="BT167" s="39" t="s">
        <v>15803</v>
      </c>
      <c r="BW167" s="39" t="s">
        <v>13792</v>
      </c>
      <c r="BX167">
        <v>1</v>
      </c>
      <c r="BZ167" s="39" t="s">
        <v>12887</v>
      </c>
      <c r="CA167">
        <v>0</v>
      </c>
      <c r="CC167" s="39" t="s">
        <v>12980</v>
      </c>
      <c r="CD167">
        <v>1</v>
      </c>
      <c r="CF167" s="39" t="s">
        <v>15190</v>
      </c>
      <c r="CG167">
        <v>1</v>
      </c>
      <c r="CI167" s="39" t="s">
        <v>12887</v>
      </c>
      <c r="CJ167">
        <v>1</v>
      </c>
      <c r="CL167" s="39" t="s">
        <v>15804</v>
      </c>
      <c r="CO167" s="39" t="s">
        <v>15805</v>
      </c>
    </row>
    <row r="168" spans="1:93" x14ac:dyDescent="0.3">
      <c r="A168">
        <v>167</v>
      </c>
      <c r="B168" s="1">
        <v>45807.853576388887</v>
      </c>
      <c r="C168" s="1">
        <v>45807.857824074075</v>
      </c>
      <c r="D168" s="39" t="s">
        <v>2469</v>
      </c>
      <c r="E168" s="39" t="s">
        <v>2470</v>
      </c>
      <c r="F168">
        <v>20</v>
      </c>
      <c r="I168" s="39" t="s">
        <v>5836</v>
      </c>
      <c r="L168">
        <v>9</v>
      </c>
      <c r="O168">
        <v>33</v>
      </c>
      <c r="R168" s="39" t="s">
        <v>4338</v>
      </c>
      <c r="S168">
        <v>1</v>
      </c>
      <c r="U168" s="39" t="s">
        <v>15184</v>
      </c>
      <c r="V168">
        <v>1</v>
      </c>
      <c r="X168" s="39" t="s">
        <v>15183</v>
      </c>
      <c r="Y168">
        <v>1</v>
      </c>
      <c r="AA168" s="39" t="s">
        <v>4338</v>
      </c>
      <c r="AB168">
        <v>0</v>
      </c>
      <c r="AD168" s="39" t="s">
        <v>1952</v>
      </c>
      <c r="AE168">
        <v>1</v>
      </c>
      <c r="AG168" s="39" t="s">
        <v>15572</v>
      </c>
      <c r="AH168">
        <v>1</v>
      </c>
      <c r="AJ168" s="39" t="s">
        <v>15186</v>
      </c>
      <c r="AK168">
        <v>1</v>
      </c>
      <c r="AM168" s="39" t="s">
        <v>15187</v>
      </c>
      <c r="AN168">
        <v>1</v>
      </c>
      <c r="AP168" s="39" t="s">
        <v>15186</v>
      </c>
      <c r="AQ168">
        <v>1</v>
      </c>
      <c r="AS168" s="39" t="s">
        <v>15187</v>
      </c>
      <c r="AT168">
        <v>1</v>
      </c>
      <c r="AV168" s="39" t="s">
        <v>15187</v>
      </c>
      <c r="AW168">
        <v>1</v>
      </c>
      <c r="AY168" s="39" t="s">
        <v>15187</v>
      </c>
      <c r="AZ168">
        <v>1</v>
      </c>
      <c r="BB168" s="39" t="s">
        <v>15187</v>
      </c>
      <c r="BC168">
        <v>1</v>
      </c>
      <c r="BE168" s="39" t="s">
        <v>15186</v>
      </c>
      <c r="BF168">
        <v>0</v>
      </c>
      <c r="BH168" s="39" t="s">
        <v>15186</v>
      </c>
      <c r="BI168">
        <v>1</v>
      </c>
      <c r="BK168" s="39" t="s">
        <v>15187</v>
      </c>
      <c r="BL168">
        <v>1</v>
      </c>
      <c r="BN168" s="39" t="s">
        <v>15187</v>
      </c>
      <c r="BO168">
        <v>1</v>
      </c>
      <c r="BQ168" s="39" t="s">
        <v>15806</v>
      </c>
      <c r="BT168" s="39" t="s">
        <v>15807</v>
      </c>
      <c r="BW168" s="39" t="s">
        <v>13792</v>
      </c>
      <c r="BX168">
        <v>1</v>
      </c>
      <c r="BZ168" s="39" t="s">
        <v>12851</v>
      </c>
      <c r="CA168">
        <v>1</v>
      </c>
      <c r="CC168" s="39" t="s">
        <v>12980</v>
      </c>
      <c r="CD168">
        <v>1</v>
      </c>
      <c r="CF168" s="39" t="s">
        <v>15190</v>
      </c>
      <c r="CG168">
        <v>1</v>
      </c>
      <c r="CI168" s="39" t="s">
        <v>12887</v>
      </c>
      <c r="CJ168">
        <v>1</v>
      </c>
      <c r="CL168" s="39" t="s">
        <v>15808</v>
      </c>
      <c r="CO168" s="39" t="s">
        <v>15809</v>
      </c>
    </row>
    <row r="169" spans="1:93" x14ac:dyDescent="0.3">
      <c r="A169">
        <v>168</v>
      </c>
      <c r="B169" s="1">
        <v>45807.873379629629</v>
      </c>
      <c r="C169" s="1">
        <v>45807.903101851851</v>
      </c>
      <c r="D169" s="39" t="s">
        <v>1814</v>
      </c>
      <c r="E169" s="39" t="s">
        <v>1815</v>
      </c>
      <c r="F169">
        <v>19</v>
      </c>
      <c r="I169" s="39" t="s">
        <v>1815</v>
      </c>
      <c r="L169">
        <v>13</v>
      </c>
      <c r="O169">
        <v>21</v>
      </c>
      <c r="R169" s="39" t="s">
        <v>4338</v>
      </c>
      <c r="S169">
        <v>1</v>
      </c>
      <c r="U169" s="39" t="s">
        <v>15184</v>
      </c>
      <c r="V169">
        <v>1</v>
      </c>
      <c r="X169" s="39" t="s">
        <v>15183</v>
      </c>
      <c r="Y169">
        <v>1</v>
      </c>
      <c r="AA169" s="39" t="s">
        <v>15182</v>
      </c>
      <c r="AB169">
        <v>1</v>
      </c>
      <c r="AD169" s="39" t="s">
        <v>1952</v>
      </c>
      <c r="AE169">
        <v>1</v>
      </c>
      <c r="AG169" s="39" t="s">
        <v>15572</v>
      </c>
      <c r="AH169">
        <v>1</v>
      </c>
      <c r="AJ169" s="39" t="s">
        <v>15186</v>
      </c>
      <c r="AK169">
        <v>1</v>
      </c>
      <c r="AM169" s="39" t="s">
        <v>15187</v>
      </c>
      <c r="AN169">
        <v>1</v>
      </c>
      <c r="AP169" s="39" t="s">
        <v>15186</v>
      </c>
      <c r="AQ169">
        <v>1</v>
      </c>
      <c r="AS169" s="39" t="s">
        <v>15187</v>
      </c>
      <c r="AT169">
        <v>1</v>
      </c>
      <c r="AV169" s="39" t="s">
        <v>15187</v>
      </c>
      <c r="AW169">
        <v>1</v>
      </c>
      <c r="AY169" s="39" t="s">
        <v>15187</v>
      </c>
      <c r="AZ169">
        <v>1</v>
      </c>
      <c r="BB169" s="39" t="s">
        <v>15187</v>
      </c>
      <c r="BC169">
        <v>1</v>
      </c>
      <c r="BE169" s="39" t="s">
        <v>15187</v>
      </c>
      <c r="BF169">
        <v>1</v>
      </c>
      <c r="BH169" s="39" t="s">
        <v>15186</v>
      </c>
      <c r="BI169">
        <v>1</v>
      </c>
      <c r="BK169" s="39" t="s">
        <v>15186</v>
      </c>
      <c r="BL169">
        <v>0</v>
      </c>
      <c r="BN169" s="39" t="s">
        <v>15187</v>
      </c>
      <c r="BO169">
        <v>1</v>
      </c>
      <c r="BQ169" s="39" t="s">
        <v>15810</v>
      </c>
      <c r="BT169" s="39" t="s">
        <v>15811</v>
      </c>
      <c r="BW169" s="39" t="s">
        <v>13792</v>
      </c>
      <c r="BX169">
        <v>1</v>
      </c>
      <c r="BZ169" s="39" t="s">
        <v>12851</v>
      </c>
      <c r="CA169">
        <v>1</v>
      </c>
      <c r="CC169" s="39" t="s">
        <v>12980</v>
      </c>
      <c r="CD169">
        <v>1</v>
      </c>
      <c r="CF169" s="39" t="s">
        <v>12887</v>
      </c>
      <c r="CG169">
        <v>0</v>
      </c>
      <c r="CI169" s="39" t="s">
        <v>15190</v>
      </c>
      <c r="CJ169">
        <v>0</v>
      </c>
      <c r="CL169" s="39" t="s">
        <v>15812</v>
      </c>
      <c r="CO169" s="39" t="s">
        <v>15305</v>
      </c>
    </row>
    <row r="170" spans="1:93" x14ac:dyDescent="0.3">
      <c r="A170">
        <v>169</v>
      </c>
      <c r="B170" s="1">
        <v>45807.947638888887</v>
      </c>
      <c r="C170" s="1">
        <v>45807.948113425926</v>
      </c>
      <c r="D170" s="39" t="s">
        <v>3018</v>
      </c>
      <c r="E170" s="39" t="s">
        <v>3019</v>
      </c>
      <c r="F170">
        <v>21</v>
      </c>
      <c r="I170" s="39" t="s">
        <v>3019</v>
      </c>
      <c r="L170">
        <v>9</v>
      </c>
      <c r="O170">
        <v>6</v>
      </c>
      <c r="R170" s="39" t="s">
        <v>4338</v>
      </c>
      <c r="S170">
        <v>1</v>
      </c>
      <c r="U170" s="39" t="s">
        <v>15184</v>
      </c>
      <c r="V170">
        <v>1</v>
      </c>
      <c r="X170" s="39" t="s">
        <v>15183</v>
      </c>
      <c r="Y170">
        <v>1</v>
      </c>
      <c r="AA170" s="39" t="s">
        <v>15182</v>
      </c>
      <c r="AB170">
        <v>1</v>
      </c>
      <c r="AD170" s="39" t="s">
        <v>1952</v>
      </c>
      <c r="AE170">
        <v>1</v>
      </c>
      <c r="AG170" s="39" t="s">
        <v>15572</v>
      </c>
      <c r="AH170">
        <v>1</v>
      </c>
      <c r="AJ170" s="39" t="s">
        <v>15186</v>
      </c>
      <c r="AK170">
        <v>1</v>
      </c>
      <c r="AM170" s="39" t="s">
        <v>15187</v>
      </c>
      <c r="AN170">
        <v>1</v>
      </c>
      <c r="AP170" s="39" t="s">
        <v>15186</v>
      </c>
      <c r="AQ170">
        <v>1</v>
      </c>
      <c r="AS170" s="39" t="s">
        <v>15187</v>
      </c>
      <c r="AT170">
        <v>1</v>
      </c>
      <c r="AV170" s="39" t="s">
        <v>15187</v>
      </c>
      <c r="AW170">
        <v>1</v>
      </c>
      <c r="AY170" s="39" t="s">
        <v>15187</v>
      </c>
      <c r="AZ170">
        <v>1</v>
      </c>
      <c r="BB170" s="39" t="s">
        <v>15187</v>
      </c>
      <c r="BC170">
        <v>1</v>
      </c>
      <c r="BE170" s="39" t="s">
        <v>15187</v>
      </c>
      <c r="BF170">
        <v>1</v>
      </c>
      <c r="BH170" s="39" t="s">
        <v>15186</v>
      </c>
      <c r="BI170">
        <v>1</v>
      </c>
      <c r="BK170" s="39" t="s">
        <v>15187</v>
      </c>
      <c r="BL170">
        <v>1</v>
      </c>
      <c r="BN170" s="39" t="s">
        <v>15187</v>
      </c>
      <c r="BO170">
        <v>1</v>
      </c>
      <c r="BQ170" s="39" t="s">
        <v>15813</v>
      </c>
      <c r="BT170" s="39" t="s">
        <v>15814</v>
      </c>
      <c r="BW170" s="39" t="s">
        <v>13792</v>
      </c>
      <c r="BX170">
        <v>1</v>
      </c>
      <c r="BZ170" s="39" t="s">
        <v>12851</v>
      </c>
      <c r="CA170">
        <v>1</v>
      </c>
      <c r="CC170" s="39" t="s">
        <v>12980</v>
      </c>
      <c r="CD170">
        <v>1</v>
      </c>
      <c r="CF170" s="39" t="s">
        <v>12980</v>
      </c>
      <c r="CG170">
        <v>0</v>
      </c>
      <c r="CI170" s="39" t="s">
        <v>12887</v>
      </c>
      <c r="CJ170">
        <v>1</v>
      </c>
      <c r="CL170" s="39" t="s">
        <v>15815</v>
      </c>
      <c r="CO170" s="39" t="s">
        <v>15816</v>
      </c>
    </row>
    <row r="171" spans="1:93" x14ac:dyDescent="0.3">
      <c r="A171">
        <v>170</v>
      </c>
      <c r="B171" s="1">
        <v>45808.061342592591</v>
      </c>
      <c r="C171" s="1">
        <v>45808.077060185184</v>
      </c>
      <c r="D171" s="39" t="s">
        <v>1780</v>
      </c>
      <c r="E171" s="39" t="s">
        <v>1781</v>
      </c>
      <c r="F171">
        <v>18</v>
      </c>
      <c r="I171" s="39" t="s">
        <v>1781</v>
      </c>
      <c r="L171">
        <v>13</v>
      </c>
      <c r="O171">
        <v>34</v>
      </c>
      <c r="R171" s="39" t="s">
        <v>4338</v>
      </c>
      <c r="S171">
        <v>1</v>
      </c>
      <c r="U171" s="39" t="s">
        <v>15184</v>
      </c>
      <c r="V171">
        <v>1</v>
      </c>
      <c r="X171" s="39" t="s">
        <v>15183</v>
      </c>
      <c r="Y171">
        <v>1</v>
      </c>
      <c r="AA171" s="39" t="s">
        <v>1952</v>
      </c>
      <c r="AB171">
        <v>0</v>
      </c>
      <c r="AD171" s="39" t="s">
        <v>15182</v>
      </c>
      <c r="AE171">
        <v>0</v>
      </c>
      <c r="AG171" s="39" t="s">
        <v>15572</v>
      </c>
      <c r="AH171">
        <v>1</v>
      </c>
      <c r="AJ171" s="39" t="s">
        <v>15187</v>
      </c>
      <c r="AK171">
        <v>0</v>
      </c>
      <c r="AM171" s="39" t="s">
        <v>15186</v>
      </c>
      <c r="AN171">
        <v>0</v>
      </c>
      <c r="AP171" s="39" t="s">
        <v>15186</v>
      </c>
      <c r="AQ171">
        <v>1</v>
      </c>
      <c r="AS171" s="39" t="s">
        <v>15187</v>
      </c>
      <c r="AT171">
        <v>1</v>
      </c>
      <c r="AV171" s="39" t="s">
        <v>15187</v>
      </c>
      <c r="AW171">
        <v>1</v>
      </c>
      <c r="AY171" s="39" t="s">
        <v>15187</v>
      </c>
      <c r="AZ171">
        <v>1</v>
      </c>
      <c r="BB171" s="39" t="s">
        <v>15187</v>
      </c>
      <c r="BC171">
        <v>1</v>
      </c>
      <c r="BE171" s="39" t="s">
        <v>15187</v>
      </c>
      <c r="BF171">
        <v>1</v>
      </c>
      <c r="BH171" s="39" t="s">
        <v>15186</v>
      </c>
      <c r="BI171">
        <v>1</v>
      </c>
      <c r="BK171" s="39" t="s">
        <v>15187</v>
      </c>
      <c r="BL171">
        <v>1</v>
      </c>
      <c r="BN171" s="39" t="s">
        <v>15187</v>
      </c>
      <c r="BO171">
        <v>1</v>
      </c>
      <c r="BQ171" s="39" t="s">
        <v>15817</v>
      </c>
      <c r="BT171" s="39" t="s">
        <v>15818</v>
      </c>
      <c r="BW171" s="39" t="s">
        <v>13792</v>
      </c>
      <c r="BX171">
        <v>1</v>
      </c>
      <c r="BZ171" s="39" t="s">
        <v>12851</v>
      </c>
      <c r="CA171">
        <v>1</v>
      </c>
      <c r="CC171" s="39" t="s">
        <v>12980</v>
      </c>
      <c r="CD171">
        <v>1</v>
      </c>
      <c r="CF171" s="39" t="s">
        <v>15190</v>
      </c>
      <c r="CG171">
        <v>1</v>
      </c>
      <c r="CI171" s="39" t="s">
        <v>12887</v>
      </c>
      <c r="CJ171">
        <v>1</v>
      </c>
      <c r="CL171" s="39" t="s">
        <v>15819</v>
      </c>
      <c r="CO171" s="39" t="s">
        <v>15305</v>
      </c>
    </row>
    <row r="172" spans="1:93" x14ac:dyDescent="0.3">
      <c r="A172">
        <v>171</v>
      </c>
      <c r="B172" s="1">
        <v>45808.059004629627</v>
      </c>
      <c r="C172" s="1">
        <v>45808.077060185184</v>
      </c>
      <c r="D172" s="39" t="s">
        <v>1735</v>
      </c>
      <c r="E172" s="39" t="s">
        <v>1736</v>
      </c>
      <c r="F172">
        <v>19</v>
      </c>
      <c r="I172" s="39" t="s">
        <v>1736</v>
      </c>
      <c r="L172">
        <v>13</v>
      </c>
      <c r="O172">
        <v>8</v>
      </c>
      <c r="R172" s="39" t="s">
        <v>4338</v>
      </c>
      <c r="S172">
        <v>1</v>
      </c>
      <c r="U172" s="39" t="s">
        <v>15184</v>
      </c>
      <c r="V172">
        <v>1</v>
      </c>
      <c r="X172" s="39" t="s">
        <v>15183</v>
      </c>
      <c r="Y172">
        <v>1</v>
      </c>
      <c r="AA172" s="39" t="s">
        <v>1952</v>
      </c>
      <c r="AB172">
        <v>0</v>
      </c>
      <c r="AD172" s="39" t="s">
        <v>15182</v>
      </c>
      <c r="AE172">
        <v>0</v>
      </c>
      <c r="AG172" s="39" t="s">
        <v>15572</v>
      </c>
      <c r="AH172">
        <v>1</v>
      </c>
      <c r="AJ172" s="39" t="s">
        <v>15187</v>
      </c>
      <c r="AK172">
        <v>0</v>
      </c>
      <c r="AM172" s="39" t="s">
        <v>15187</v>
      </c>
      <c r="AN172">
        <v>1</v>
      </c>
      <c r="AP172" s="39" t="s">
        <v>15186</v>
      </c>
      <c r="AQ172">
        <v>1</v>
      </c>
      <c r="AS172" s="39" t="s">
        <v>15187</v>
      </c>
      <c r="AT172">
        <v>1</v>
      </c>
      <c r="AV172" s="39" t="s">
        <v>15187</v>
      </c>
      <c r="AW172">
        <v>1</v>
      </c>
      <c r="AY172" s="39" t="s">
        <v>15187</v>
      </c>
      <c r="AZ172">
        <v>1</v>
      </c>
      <c r="BB172" s="39" t="s">
        <v>15187</v>
      </c>
      <c r="BC172">
        <v>1</v>
      </c>
      <c r="BE172" s="39" t="s">
        <v>15187</v>
      </c>
      <c r="BF172">
        <v>1</v>
      </c>
      <c r="BH172" s="39" t="s">
        <v>15186</v>
      </c>
      <c r="BI172">
        <v>1</v>
      </c>
      <c r="BK172" s="39" t="s">
        <v>15187</v>
      </c>
      <c r="BL172">
        <v>1</v>
      </c>
      <c r="BN172" s="39" t="s">
        <v>15187</v>
      </c>
      <c r="BO172">
        <v>1</v>
      </c>
      <c r="BQ172" s="39" t="s">
        <v>15820</v>
      </c>
      <c r="BT172" s="39" t="s">
        <v>15821</v>
      </c>
      <c r="BW172" s="39" t="s">
        <v>13792</v>
      </c>
      <c r="BX172">
        <v>1</v>
      </c>
      <c r="BZ172" s="39" t="s">
        <v>12851</v>
      </c>
      <c r="CA172">
        <v>1</v>
      </c>
      <c r="CC172" s="39" t="s">
        <v>12980</v>
      </c>
      <c r="CD172">
        <v>1</v>
      </c>
      <c r="CF172" s="39" t="s">
        <v>15190</v>
      </c>
      <c r="CG172">
        <v>1</v>
      </c>
      <c r="CI172" s="39" t="s">
        <v>12887</v>
      </c>
      <c r="CJ172">
        <v>1</v>
      </c>
      <c r="CL172" s="39" t="s">
        <v>15819</v>
      </c>
      <c r="CO172" s="39" t="s">
        <v>15481</v>
      </c>
    </row>
    <row r="173" spans="1:93" x14ac:dyDescent="0.3">
      <c r="A173">
        <v>172</v>
      </c>
      <c r="B173" s="1">
        <v>45808.652280092596</v>
      </c>
      <c r="C173" s="1">
        <v>45808.674641203703</v>
      </c>
      <c r="D173" s="39" t="s">
        <v>2532</v>
      </c>
      <c r="E173" s="39" t="s">
        <v>2533</v>
      </c>
      <c r="F173">
        <v>21</v>
      </c>
      <c r="I173" s="39" t="s">
        <v>2534</v>
      </c>
      <c r="L173">
        <v>9</v>
      </c>
      <c r="O173">
        <v>40</v>
      </c>
      <c r="R173" s="39" t="s">
        <v>4338</v>
      </c>
      <c r="S173">
        <v>1</v>
      </c>
      <c r="U173" s="39" t="s">
        <v>15184</v>
      </c>
      <c r="V173">
        <v>1</v>
      </c>
      <c r="X173" s="39" t="s">
        <v>15183</v>
      </c>
      <c r="Y173">
        <v>1</v>
      </c>
      <c r="AA173" s="39" t="s">
        <v>4338</v>
      </c>
      <c r="AB173">
        <v>0</v>
      </c>
      <c r="AD173" s="39" t="s">
        <v>1952</v>
      </c>
      <c r="AE173">
        <v>1</v>
      </c>
      <c r="AG173" s="39" t="s">
        <v>15572</v>
      </c>
      <c r="AH173">
        <v>1</v>
      </c>
      <c r="AJ173" s="39" t="s">
        <v>15186</v>
      </c>
      <c r="AK173">
        <v>1</v>
      </c>
      <c r="AM173" s="39" t="s">
        <v>15187</v>
      </c>
      <c r="AN173">
        <v>1</v>
      </c>
      <c r="AP173" s="39" t="s">
        <v>15186</v>
      </c>
      <c r="AQ173">
        <v>1</v>
      </c>
      <c r="AS173" s="39" t="s">
        <v>15187</v>
      </c>
      <c r="AT173">
        <v>1</v>
      </c>
      <c r="AV173" s="39" t="s">
        <v>15187</v>
      </c>
      <c r="AW173">
        <v>1</v>
      </c>
      <c r="AY173" s="39" t="s">
        <v>15187</v>
      </c>
      <c r="AZ173">
        <v>1</v>
      </c>
      <c r="BB173" s="39" t="s">
        <v>15187</v>
      </c>
      <c r="BC173">
        <v>1</v>
      </c>
      <c r="BE173" s="39" t="s">
        <v>15187</v>
      </c>
      <c r="BF173">
        <v>1</v>
      </c>
      <c r="BH173" s="39" t="s">
        <v>15186</v>
      </c>
      <c r="BI173">
        <v>1</v>
      </c>
      <c r="BK173" s="39" t="s">
        <v>15187</v>
      </c>
      <c r="BL173">
        <v>1</v>
      </c>
      <c r="BN173" s="39" t="s">
        <v>15187</v>
      </c>
      <c r="BO173">
        <v>1</v>
      </c>
      <c r="BQ173" s="39" t="s">
        <v>15822</v>
      </c>
      <c r="BT173" s="39" t="s">
        <v>15823</v>
      </c>
      <c r="BW173" s="39" t="s">
        <v>13792</v>
      </c>
      <c r="BX173">
        <v>1</v>
      </c>
      <c r="BZ173" s="39" t="s">
        <v>12851</v>
      </c>
      <c r="CA173">
        <v>1</v>
      </c>
      <c r="CC173" s="39" t="s">
        <v>12980</v>
      </c>
      <c r="CD173">
        <v>1</v>
      </c>
      <c r="CF173" s="39" t="s">
        <v>15190</v>
      </c>
      <c r="CG173">
        <v>1</v>
      </c>
      <c r="CI173" s="39" t="s">
        <v>12887</v>
      </c>
      <c r="CJ173">
        <v>1</v>
      </c>
      <c r="CL173" s="39" t="s">
        <v>15824</v>
      </c>
      <c r="CO173" s="39" t="s">
        <v>15825</v>
      </c>
    </row>
    <row r="174" spans="1:93" x14ac:dyDescent="0.3">
      <c r="A174">
        <v>173</v>
      </c>
      <c r="B174" s="1">
        <v>45808.804270833331</v>
      </c>
      <c r="C174" s="1">
        <v>45808.821435185186</v>
      </c>
      <c r="D174" s="39" t="s">
        <v>3040</v>
      </c>
      <c r="E174" s="39" t="s">
        <v>3041</v>
      </c>
      <c r="F174">
        <v>17</v>
      </c>
      <c r="I174" s="39" t="s">
        <v>3041</v>
      </c>
      <c r="L174">
        <v>9</v>
      </c>
      <c r="O174">
        <v>14</v>
      </c>
      <c r="R174" s="39" t="s">
        <v>4338</v>
      </c>
      <c r="S174">
        <v>1</v>
      </c>
      <c r="U174" s="39" t="s">
        <v>15184</v>
      </c>
      <c r="V174">
        <v>1</v>
      </c>
      <c r="X174" s="39" t="s">
        <v>15183</v>
      </c>
      <c r="Y174">
        <v>1</v>
      </c>
      <c r="AA174" s="39" t="s">
        <v>1952</v>
      </c>
      <c r="AB174">
        <v>0</v>
      </c>
      <c r="AD174" s="39" t="s">
        <v>15182</v>
      </c>
      <c r="AE174">
        <v>0</v>
      </c>
      <c r="AG174" s="39" t="s">
        <v>15826</v>
      </c>
      <c r="AH174">
        <v>0</v>
      </c>
      <c r="AJ174" s="39" t="s">
        <v>15186</v>
      </c>
      <c r="AK174">
        <v>1</v>
      </c>
      <c r="AM174" s="39" t="s">
        <v>15187</v>
      </c>
      <c r="AN174">
        <v>1</v>
      </c>
      <c r="AP174" s="39" t="s">
        <v>15186</v>
      </c>
      <c r="AQ174">
        <v>1</v>
      </c>
      <c r="AS174" s="39" t="s">
        <v>15187</v>
      </c>
      <c r="AT174">
        <v>1</v>
      </c>
      <c r="AV174" s="39" t="s">
        <v>15187</v>
      </c>
      <c r="AW174">
        <v>1</v>
      </c>
      <c r="AY174" s="39" t="s">
        <v>15187</v>
      </c>
      <c r="AZ174">
        <v>1</v>
      </c>
      <c r="BB174" s="39" t="s">
        <v>15187</v>
      </c>
      <c r="BC174">
        <v>1</v>
      </c>
      <c r="BE174" s="39" t="s">
        <v>15187</v>
      </c>
      <c r="BF174">
        <v>1</v>
      </c>
      <c r="BH174" s="39" t="s">
        <v>15186</v>
      </c>
      <c r="BI174">
        <v>1</v>
      </c>
      <c r="BK174" s="39" t="s">
        <v>15187</v>
      </c>
      <c r="BL174">
        <v>1</v>
      </c>
      <c r="BN174" s="39" t="s">
        <v>15187</v>
      </c>
      <c r="BO174">
        <v>1</v>
      </c>
      <c r="BQ174" s="39" t="s">
        <v>15827</v>
      </c>
      <c r="BT174" s="39" t="s">
        <v>15828</v>
      </c>
      <c r="BW174" s="39" t="s">
        <v>13792</v>
      </c>
      <c r="BX174">
        <v>1</v>
      </c>
      <c r="BZ174" s="39" t="s">
        <v>12851</v>
      </c>
      <c r="CA174">
        <v>1</v>
      </c>
      <c r="CC174" s="39" t="s">
        <v>12980</v>
      </c>
      <c r="CD174">
        <v>1</v>
      </c>
      <c r="CF174" s="39" t="s">
        <v>12887</v>
      </c>
      <c r="CG174">
        <v>0</v>
      </c>
      <c r="CI174" s="39" t="s">
        <v>15190</v>
      </c>
      <c r="CJ174">
        <v>0</v>
      </c>
      <c r="CL174" s="39" t="s">
        <v>15829</v>
      </c>
      <c r="CO174" s="39" t="s">
        <v>15830</v>
      </c>
    </row>
    <row r="175" spans="1:93" x14ac:dyDescent="0.3">
      <c r="A175">
        <v>174</v>
      </c>
      <c r="B175" s="1">
        <v>45808.815069444441</v>
      </c>
      <c r="C175" s="1">
        <v>45808.824571759258</v>
      </c>
      <c r="D175" s="39" t="s">
        <v>2544</v>
      </c>
      <c r="E175" s="39" t="s">
        <v>2545</v>
      </c>
      <c r="F175">
        <v>21</v>
      </c>
      <c r="I175" s="39" t="s">
        <v>2546</v>
      </c>
      <c r="L175">
        <v>9</v>
      </c>
      <c r="O175">
        <v>29</v>
      </c>
      <c r="R175" s="39" t="s">
        <v>4338</v>
      </c>
      <c r="S175">
        <v>1</v>
      </c>
      <c r="U175" s="39" t="s">
        <v>15184</v>
      </c>
      <c r="V175">
        <v>1</v>
      </c>
      <c r="X175" s="39" t="s">
        <v>15183</v>
      </c>
      <c r="Y175">
        <v>1</v>
      </c>
      <c r="AA175" s="39" t="s">
        <v>15182</v>
      </c>
      <c r="AB175">
        <v>1</v>
      </c>
      <c r="AD175" s="39" t="s">
        <v>1952</v>
      </c>
      <c r="AE175">
        <v>1</v>
      </c>
      <c r="AG175" s="39" t="s">
        <v>15620</v>
      </c>
      <c r="AH175">
        <v>0</v>
      </c>
      <c r="AJ175" s="39" t="s">
        <v>15186</v>
      </c>
      <c r="AK175">
        <v>1</v>
      </c>
      <c r="AM175" s="39" t="s">
        <v>15187</v>
      </c>
      <c r="AN175">
        <v>1</v>
      </c>
      <c r="AP175" s="39" t="s">
        <v>15186</v>
      </c>
      <c r="AQ175">
        <v>1</v>
      </c>
      <c r="AS175" s="39" t="s">
        <v>15187</v>
      </c>
      <c r="AT175">
        <v>1</v>
      </c>
      <c r="AV175" s="39" t="s">
        <v>15187</v>
      </c>
      <c r="AW175">
        <v>1</v>
      </c>
      <c r="AY175" s="39" t="s">
        <v>15187</v>
      </c>
      <c r="AZ175">
        <v>1</v>
      </c>
      <c r="BB175" s="39" t="s">
        <v>15187</v>
      </c>
      <c r="BC175">
        <v>1</v>
      </c>
      <c r="BE175" s="39" t="s">
        <v>15187</v>
      </c>
      <c r="BF175">
        <v>1</v>
      </c>
      <c r="BH175" s="39" t="s">
        <v>15186</v>
      </c>
      <c r="BI175">
        <v>1</v>
      </c>
      <c r="BK175" s="39" t="s">
        <v>15187</v>
      </c>
      <c r="BL175">
        <v>1</v>
      </c>
      <c r="BN175" s="39" t="s">
        <v>15187</v>
      </c>
      <c r="BO175">
        <v>1</v>
      </c>
      <c r="BQ175" s="39" t="s">
        <v>15831</v>
      </c>
      <c r="BT175" s="39" t="s">
        <v>15832</v>
      </c>
      <c r="BW175" s="39" t="s">
        <v>13792</v>
      </c>
      <c r="BX175">
        <v>1</v>
      </c>
      <c r="BZ175" s="39" t="s">
        <v>12851</v>
      </c>
      <c r="CA175">
        <v>1</v>
      </c>
      <c r="CC175" s="39" t="s">
        <v>12980</v>
      </c>
      <c r="CD175">
        <v>1</v>
      </c>
      <c r="CF175" s="39" t="s">
        <v>15190</v>
      </c>
      <c r="CG175">
        <v>1</v>
      </c>
      <c r="CI175" s="39" t="s">
        <v>12887</v>
      </c>
      <c r="CJ175">
        <v>1</v>
      </c>
      <c r="CL175" s="39" t="s">
        <v>15833</v>
      </c>
      <c r="CO175" s="39" t="s">
        <v>15834</v>
      </c>
    </row>
    <row r="176" spans="1:93" x14ac:dyDescent="0.3">
      <c r="A176">
        <v>175</v>
      </c>
      <c r="B176" s="1">
        <v>45808.970856481479</v>
      </c>
      <c r="C176" s="1">
        <v>45808.993194444447</v>
      </c>
      <c r="D176" s="39" t="s">
        <v>1183</v>
      </c>
      <c r="E176" s="39" t="s">
        <v>1184</v>
      </c>
      <c r="F176">
        <v>22</v>
      </c>
      <c r="I176" s="39" t="s">
        <v>1184</v>
      </c>
      <c r="L176">
        <v>2</v>
      </c>
      <c r="O176">
        <v>30</v>
      </c>
      <c r="R176" s="39" t="s">
        <v>4338</v>
      </c>
      <c r="S176">
        <v>1</v>
      </c>
      <c r="U176" s="39" t="s">
        <v>15184</v>
      </c>
      <c r="V176">
        <v>1</v>
      </c>
      <c r="X176" s="39" t="s">
        <v>15183</v>
      </c>
      <c r="Y176">
        <v>1</v>
      </c>
      <c r="AA176" s="39" t="s">
        <v>15182</v>
      </c>
      <c r="AB176">
        <v>1</v>
      </c>
      <c r="AD176" s="39" t="s">
        <v>1952</v>
      </c>
      <c r="AE176">
        <v>1</v>
      </c>
      <c r="AG176" s="39" t="s">
        <v>15572</v>
      </c>
      <c r="AH176">
        <v>1</v>
      </c>
      <c r="AJ176" s="39" t="s">
        <v>15186</v>
      </c>
      <c r="AK176">
        <v>1</v>
      </c>
      <c r="AM176" s="39" t="s">
        <v>15187</v>
      </c>
      <c r="AN176">
        <v>1</v>
      </c>
      <c r="AP176" s="39" t="s">
        <v>15186</v>
      </c>
      <c r="AQ176">
        <v>1</v>
      </c>
      <c r="AS176" s="39" t="s">
        <v>15187</v>
      </c>
      <c r="AT176">
        <v>1</v>
      </c>
      <c r="AV176" s="39" t="s">
        <v>15187</v>
      </c>
      <c r="AW176">
        <v>1</v>
      </c>
      <c r="AY176" s="39" t="s">
        <v>15187</v>
      </c>
      <c r="AZ176">
        <v>1</v>
      </c>
      <c r="BB176" s="39" t="s">
        <v>15187</v>
      </c>
      <c r="BC176">
        <v>1</v>
      </c>
      <c r="BE176" s="39" t="s">
        <v>15187</v>
      </c>
      <c r="BF176">
        <v>1</v>
      </c>
      <c r="BH176" s="39" t="s">
        <v>15186</v>
      </c>
      <c r="BI176">
        <v>1</v>
      </c>
      <c r="BK176" s="39" t="s">
        <v>15187</v>
      </c>
      <c r="BL176">
        <v>1</v>
      </c>
      <c r="BN176" s="39" t="s">
        <v>15187</v>
      </c>
      <c r="BO176">
        <v>1</v>
      </c>
      <c r="BQ176" s="39" t="s">
        <v>15835</v>
      </c>
      <c r="BT176" s="39" t="s">
        <v>15836</v>
      </c>
      <c r="BW176" s="39" t="s">
        <v>13792</v>
      </c>
      <c r="BX176">
        <v>1</v>
      </c>
      <c r="BZ176" s="39" t="s">
        <v>12851</v>
      </c>
      <c r="CA176">
        <v>1</v>
      </c>
      <c r="CC176" s="39" t="s">
        <v>12980</v>
      </c>
      <c r="CD176">
        <v>1</v>
      </c>
      <c r="CF176" s="39" t="s">
        <v>15190</v>
      </c>
      <c r="CG176">
        <v>1</v>
      </c>
      <c r="CI176" s="39" t="s">
        <v>12887</v>
      </c>
      <c r="CJ176">
        <v>1</v>
      </c>
      <c r="CL176" s="39" t="s">
        <v>15837</v>
      </c>
      <c r="CO176" s="39" t="s">
        <v>15838</v>
      </c>
    </row>
    <row r="177" spans="1:93" x14ac:dyDescent="0.3">
      <c r="A177">
        <v>176</v>
      </c>
      <c r="B177" s="1">
        <v>45809.436886574076</v>
      </c>
      <c r="C177" s="1">
        <v>45809.450636574074</v>
      </c>
      <c r="D177" s="39" t="s">
        <v>885</v>
      </c>
      <c r="E177" s="39" t="s">
        <v>886</v>
      </c>
      <c r="F177">
        <v>21</v>
      </c>
      <c r="I177" s="39" t="s">
        <v>886</v>
      </c>
      <c r="L177">
        <v>2</v>
      </c>
      <c r="O177">
        <v>16</v>
      </c>
      <c r="R177" s="39" t="s">
        <v>4338</v>
      </c>
      <c r="S177">
        <v>1</v>
      </c>
      <c r="U177" s="39" t="s">
        <v>15184</v>
      </c>
      <c r="V177">
        <v>1</v>
      </c>
      <c r="X177" s="39" t="s">
        <v>15183</v>
      </c>
      <c r="Y177">
        <v>1</v>
      </c>
      <c r="AA177" s="39" t="s">
        <v>15182</v>
      </c>
      <c r="AB177">
        <v>1</v>
      </c>
      <c r="AD177" s="39" t="s">
        <v>1952</v>
      </c>
      <c r="AE177">
        <v>1</v>
      </c>
      <c r="AG177" s="39" t="s">
        <v>15572</v>
      </c>
      <c r="AH177">
        <v>1</v>
      </c>
      <c r="AJ177" s="39" t="s">
        <v>15186</v>
      </c>
      <c r="AK177">
        <v>1</v>
      </c>
      <c r="AM177" s="39" t="s">
        <v>15187</v>
      </c>
      <c r="AN177">
        <v>1</v>
      </c>
      <c r="AP177" s="39" t="s">
        <v>15186</v>
      </c>
      <c r="AQ177">
        <v>1</v>
      </c>
      <c r="AS177" s="39" t="s">
        <v>15187</v>
      </c>
      <c r="AT177">
        <v>1</v>
      </c>
      <c r="AV177" s="39" t="s">
        <v>15187</v>
      </c>
      <c r="AW177">
        <v>1</v>
      </c>
      <c r="AY177" s="39" t="s">
        <v>15187</v>
      </c>
      <c r="AZ177">
        <v>1</v>
      </c>
      <c r="BB177" s="39" t="s">
        <v>15187</v>
      </c>
      <c r="BC177">
        <v>1</v>
      </c>
      <c r="BE177" s="39" t="s">
        <v>15187</v>
      </c>
      <c r="BF177">
        <v>1</v>
      </c>
      <c r="BH177" s="39" t="s">
        <v>15186</v>
      </c>
      <c r="BI177">
        <v>1</v>
      </c>
      <c r="BK177" s="39" t="s">
        <v>15187</v>
      </c>
      <c r="BL177">
        <v>1</v>
      </c>
      <c r="BN177" s="39" t="s">
        <v>15187</v>
      </c>
      <c r="BO177">
        <v>1</v>
      </c>
      <c r="BQ177" s="39" t="s">
        <v>15839</v>
      </c>
      <c r="BT177" s="39" t="s">
        <v>15840</v>
      </c>
      <c r="BW177" s="39" t="s">
        <v>13792</v>
      </c>
      <c r="BX177">
        <v>1</v>
      </c>
      <c r="BZ177" s="39" t="s">
        <v>12851</v>
      </c>
      <c r="CA177">
        <v>1</v>
      </c>
      <c r="CC177" s="39" t="s">
        <v>12980</v>
      </c>
      <c r="CD177">
        <v>1</v>
      </c>
      <c r="CF177" s="39" t="s">
        <v>15190</v>
      </c>
      <c r="CG177">
        <v>1</v>
      </c>
      <c r="CI177" s="39" t="s">
        <v>13792</v>
      </c>
      <c r="CJ177">
        <v>0</v>
      </c>
      <c r="CL177" s="39" t="s">
        <v>15841</v>
      </c>
      <c r="CO177" s="39" t="s">
        <v>15842</v>
      </c>
    </row>
    <row r="178" spans="1:93" x14ac:dyDescent="0.3">
      <c r="A178">
        <v>177</v>
      </c>
      <c r="B178" s="1">
        <v>45809.959745370368</v>
      </c>
      <c r="C178" s="1">
        <v>45809.963425925926</v>
      </c>
      <c r="D178" s="39" t="s">
        <v>1259</v>
      </c>
      <c r="E178" s="39" t="s">
        <v>1260</v>
      </c>
      <c r="F178">
        <v>22</v>
      </c>
      <c r="I178" s="39" t="s">
        <v>1260</v>
      </c>
      <c r="L178">
        <v>1</v>
      </c>
      <c r="O178">
        <v>14</v>
      </c>
      <c r="R178" s="39" t="s">
        <v>4338</v>
      </c>
      <c r="S178">
        <v>1</v>
      </c>
      <c r="U178" s="39" t="s">
        <v>15184</v>
      </c>
      <c r="V178">
        <v>1</v>
      </c>
      <c r="X178" s="39" t="s">
        <v>15183</v>
      </c>
      <c r="Y178">
        <v>1</v>
      </c>
      <c r="AA178" s="39" t="s">
        <v>15182</v>
      </c>
      <c r="AB178">
        <v>1</v>
      </c>
      <c r="AD178" s="39" t="s">
        <v>1952</v>
      </c>
      <c r="AE178">
        <v>1</v>
      </c>
      <c r="AG178" s="39" t="s">
        <v>15572</v>
      </c>
      <c r="AH178">
        <v>1</v>
      </c>
      <c r="AJ178" s="39" t="s">
        <v>15186</v>
      </c>
      <c r="AK178">
        <v>1</v>
      </c>
      <c r="AM178" s="39" t="s">
        <v>15187</v>
      </c>
      <c r="AN178">
        <v>1</v>
      </c>
      <c r="AP178" s="39" t="s">
        <v>15186</v>
      </c>
      <c r="AQ178">
        <v>1</v>
      </c>
      <c r="AS178" s="39" t="s">
        <v>15187</v>
      </c>
      <c r="AT178">
        <v>1</v>
      </c>
      <c r="AV178" s="39" t="s">
        <v>15187</v>
      </c>
      <c r="AW178">
        <v>1</v>
      </c>
      <c r="AY178" s="39" t="s">
        <v>15187</v>
      </c>
      <c r="AZ178">
        <v>1</v>
      </c>
      <c r="BB178" s="39" t="s">
        <v>15187</v>
      </c>
      <c r="BC178">
        <v>1</v>
      </c>
      <c r="BE178" s="39" t="s">
        <v>15187</v>
      </c>
      <c r="BF178">
        <v>1</v>
      </c>
      <c r="BH178" s="39" t="s">
        <v>15186</v>
      </c>
      <c r="BI178">
        <v>1</v>
      </c>
      <c r="BK178" s="39" t="s">
        <v>15187</v>
      </c>
      <c r="BL178">
        <v>1</v>
      </c>
      <c r="BN178" s="39" t="s">
        <v>15187</v>
      </c>
      <c r="BO178">
        <v>1</v>
      </c>
      <c r="BQ178" s="39" t="s">
        <v>15843</v>
      </c>
      <c r="BT178" s="39" t="s">
        <v>15844</v>
      </c>
      <c r="BW178" s="39" t="s">
        <v>13792</v>
      </c>
      <c r="BX178">
        <v>1</v>
      </c>
      <c r="BZ178" s="39" t="s">
        <v>12851</v>
      </c>
      <c r="CA178">
        <v>1</v>
      </c>
      <c r="CC178" s="39" t="s">
        <v>12980</v>
      </c>
      <c r="CD178">
        <v>1</v>
      </c>
      <c r="CF178" s="39" t="s">
        <v>15190</v>
      </c>
      <c r="CG178">
        <v>1</v>
      </c>
      <c r="CI178" s="39" t="s">
        <v>12887</v>
      </c>
      <c r="CJ178">
        <v>1</v>
      </c>
      <c r="CL178" s="39" t="s">
        <v>15845</v>
      </c>
      <c r="CO178" s="39" t="s">
        <v>15846</v>
      </c>
    </row>
    <row r="179" spans="1:93" x14ac:dyDescent="0.3">
      <c r="A179">
        <v>178</v>
      </c>
      <c r="B179" s="1">
        <v>45809.976631944446</v>
      </c>
      <c r="C179" s="1">
        <v>45809.976863425924</v>
      </c>
      <c r="D179" s="39" t="s">
        <v>2478</v>
      </c>
      <c r="E179" s="39" t="s">
        <v>2479</v>
      </c>
      <c r="F179">
        <v>17</v>
      </c>
      <c r="I179" s="39" t="s">
        <v>2479</v>
      </c>
      <c r="L179">
        <v>9</v>
      </c>
      <c r="O179">
        <v>5</v>
      </c>
      <c r="R179" s="39" t="s">
        <v>4338</v>
      </c>
      <c r="S179">
        <v>1</v>
      </c>
      <c r="U179" s="39" t="s">
        <v>15184</v>
      </c>
      <c r="V179">
        <v>1</v>
      </c>
      <c r="X179" s="39" t="s">
        <v>15183</v>
      </c>
      <c r="Y179">
        <v>1</v>
      </c>
      <c r="AA179" s="39" t="s">
        <v>15182</v>
      </c>
      <c r="AB179">
        <v>1</v>
      </c>
      <c r="AD179" s="39" t="s">
        <v>1952</v>
      </c>
      <c r="AE179">
        <v>1</v>
      </c>
      <c r="AG179" s="39" t="s">
        <v>15572</v>
      </c>
      <c r="AH179">
        <v>1</v>
      </c>
      <c r="AJ179" s="39" t="s">
        <v>15187</v>
      </c>
      <c r="AK179">
        <v>0</v>
      </c>
      <c r="AM179" s="39" t="s">
        <v>15187</v>
      </c>
      <c r="AN179">
        <v>1</v>
      </c>
      <c r="AP179" s="39" t="s">
        <v>15186</v>
      </c>
      <c r="AQ179">
        <v>1</v>
      </c>
      <c r="AS179" s="39" t="s">
        <v>15187</v>
      </c>
      <c r="AT179">
        <v>1</v>
      </c>
      <c r="AV179" s="39" t="s">
        <v>15187</v>
      </c>
      <c r="AW179">
        <v>1</v>
      </c>
      <c r="AY179" s="39" t="s">
        <v>15187</v>
      </c>
      <c r="AZ179">
        <v>1</v>
      </c>
      <c r="BB179" s="39" t="s">
        <v>15187</v>
      </c>
      <c r="BC179">
        <v>1</v>
      </c>
      <c r="BE179" s="39" t="s">
        <v>15187</v>
      </c>
      <c r="BF179">
        <v>1</v>
      </c>
      <c r="BH179" s="39" t="s">
        <v>15186</v>
      </c>
      <c r="BI179">
        <v>1</v>
      </c>
      <c r="BK179" s="39" t="s">
        <v>15187</v>
      </c>
      <c r="BL179">
        <v>1</v>
      </c>
      <c r="BN179" s="39" t="s">
        <v>15187</v>
      </c>
      <c r="BO179">
        <v>1</v>
      </c>
      <c r="BQ179" s="39" t="s">
        <v>15847</v>
      </c>
      <c r="BT179" s="39" t="s">
        <v>15848</v>
      </c>
      <c r="BW179" s="39" t="s">
        <v>12887</v>
      </c>
      <c r="BX179">
        <v>0</v>
      </c>
      <c r="BZ179" s="39" t="s">
        <v>12980</v>
      </c>
      <c r="CA179">
        <v>0</v>
      </c>
      <c r="CC179" s="39" t="s">
        <v>13792</v>
      </c>
      <c r="CD179">
        <v>0</v>
      </c>
      <c r="CF179" s="39" t="s">
        <v>15190</v>
      </c>
      <c r="CG179">
        <v>1</v>
      </c>
      <c r="CI179" s="39" t="s">
        <v>12851</v>
      </c>
      <c r="CJ179">
        <v>0</v>
      </c>
      <c r="CL179" s="39" t="s">
        <v>15849</v>
      </c>
      <c r="CO179" s="39" t="s">
        <v>15850</v>
      </c>
    </row>
    <row r="180" spans="1:93" x14ac:dyDescent="0.3">
      <c r="A180">
        <v>179</v>
      </c>
      <c r="B180" s="1">
        <v>45809.99900462963</v>
      </c>
      <c r="C180" s="1">
        <v>45810.002766203703</v>
      </c>
      <c r="D180" s="39" t="s">
        <v>1253</v>
      </c>
      <c r="E180" s="39" t="s">
        <v>1254</v>
      </c>
      <c r="F180">
        <v>21</v>
      </c>
      <c r="I180" s="39" t="s">
        <v>1254</v>
      </c>
      <c r="L180">
        <v>1</v>
      </c>
      <c r="O180">
        <v>7</v>
      </c>
      <c r="R180" s="39" t="s">
        <v>4338</v>
      </c>
      <c r="S180">
        <v>1</v>
      </c>
      <c r="U180" s="39" t="s">
        <v>15184</v>
      </c>
      <c r="V180">
        <v>1</v>
      </c>
      <c r="X180" s="39" t="s">
        <v>15183</v>
      </c>
      <c r="Y180">
        <v>1</v>
      </c>
      <c r="AA180" s="39" t="s">
        <v>15182</v>
      </c>
      <c r="AB180">
        <v>1</v>
      </c>
      <c r="AD180" s="39" t="s">
        <v>1952</v>
      </c>
      <c r="AE180">
        <v>1</v>
      </c>
      <c r="AG180" s="39" t="s">
        <v>15572</v>
      </c>
      <c r="AH180">
        <v>1</v>
      </c>
      <c r="AJ180" s="39" t="s">
        <v>15186</v>
      </c>
      <c r="AK180">
        <v>1</v>
      </c>
      <c r="AM180" s="39" t="s">
        <v>15187</v>
      </c>
      <c r="AN180">
        <v>1</v>
      </c>
      <c r="AP180" s="39" t="s">
        <v>15186</v>
      </c>
      <c r="AQ180">
        <v>1</v>
      </c>
      <c r="AS180" s="39" t="s">
        <v>15187</v>
      </c>
      <c r="AT180">
        <v>1</v>
      </c>
      <c r="AV180" s="39" t="s">
        <v>15187</v>
      </c>
      <c r="AW180">
        <v>1</v>
      </c>
      <c r="AY180" s="39" t="s">
        <v>15187</v>
      </c>
      <c r="AZ180">
        <v>1</v>
      </c>
      <c r="BB180" s="39" t="s">
        <v>15187</v>
      </c>
      <c r="BC180">
        <v>1</v>
      </c>
      <c r="BE180" s="39" t="s">
        <v>15187</v>
      </c>
      <c r="BF180">
        <v>1</v>
      </c>
      <c r="BH180" s="39" t="s">
        <v>15186</v>
      </c>
      <c r="BI180">
        <v>1</v>
      </c>
      <c r="BK180" s="39" t="s">
        <v>15186</v>
      </c>
      <c r="BL180">
        <v>0</v>
      </c>
      <c r="BN180" s="39" t="s">
        <v>15187</v>
      </c>
      <c r="BO180">
        <v>1</v>
      </c>
      <c r="BQ180" s="39" t="s">
        <v>15851</v>
      </c>
      <c r="BT180" s="39" t="s">
        <v>15852</v>
      </c>
      <c r="BW180" s="39" t="s">
        <v>13792</v>
      </c>
      <c r="BX180">
        <v>1</v>
      </c>
      <c r="BZ180" s="39" t="s">
        <v>12851</v>
      </c>
      <c r="CA180">
        <v>1</v>
      </c>
      <c r="CC180" s="39" t="s">
        <v>12980</v>
      </c>
      <c r="CD180">
        <v>1</v>
      </c>
      <c r="CF180" s="39" t="s">
        <v>15190</v>
      </c>
      <c r="CG180">
        <v>1</v>
      </c>
      <c r="CI180" s="39" t="s">
        <v>12887</v>
      </c>
      <c r="CJ180">
        <v>1</v>
      </c>
      <c r="CL180" s="39" t="s">
        <v>15853</v>
      </c>
      <c r="CO180" s="39" t="s">
        <v>15854</v>
      </c>
    </row>
    <row r="181" spans="1:93" x14ac:dyDescent="0.3">
      <c r="A181">
        <v>180</v>
      </c>
      <c r="B181" s="1">
        <v>45810.494328703702</v>
      </c>
      <c r="C181" s="1">
        <v>45810.494641203702</v>
      </c>
      <c r="D181" s="39" t="s">
        <v>5149</v>
      </c>
      <c r="E181" s="39" t="s">
        <v>5150</v>
      </c>
      <c r="F181">
        <v>21</v>
      </c>
      <c r="I181" s="39" t="s">
        <v>5150</v>
      </c>
      <c r="L181">
        <v>1</v>
      </c>
      <c r="O181">
        <v>35</v>
      </c>
      <c r="R181" s="39" t="s">
        <v>15183</v>
      </c>
      <c r="S181">
        <v>0</v>
      </c>
      <c r="U181" s="39" t="s">
        <v>15184</v>
      </c>
      <c r="V181">
        <v>1</v>
      </c>
      <c r="X181" s="39" t="s">
        <v>15183</v>
      </c>
      <c r="Y181">
        <v>1</v>
      </c>
      <c r="AA181" s="39" t="s">
        <v>15182</v>
      </c>
      <c r="AB181">
        <v>1</v>
      </c>
      <c r="AD181" s="39" t="s">
        <v>1952</v>
      </c>
      <c r="AE181">
        <v>1</v>
      </c>
      <c r="AG181" s="39" t="s">
        <v>15572</v>
      </c>
      <c r="AH181">
        <v>1</v>
      </c>
      <c r="AJ181" s="39" t="s">
        <v>15186</v>
      </c>
      <c r="AK181">
        <v>1</v>
      </c>
      <c r="AM181" s="39" t="s">
        <v>15187</v>
      </c>
      <c r="AN181">
        <v>1</v>
      </c>
      <c r="AP181" s="39" t="s">
        <v>15186</v>
      </c>
      <c r="AQ181">
        <v>1</v>
      </c>
      <c r="AS181" s="39" t="s">
        <v>15187</v>
      </c>
      <c r="AT181">
        <v>1</v>
      </c>
      <c r="AV181" s="39" t="s">
        <v>15187</v>
      </c>
      <c r="AW181">
        <v>1</v>
      </c>
      <c r="AY181" s="39" t="s">
        <v>15187</v>
      </c>
      <c r="AZ181">
        <v>1</v>
      </c>
      <c r="BB181" s="39" t="s">
        <v>15187</v>
      </c>
      <c r="BC181">
        <v>1</v>
      </c>
      <c r="BE181" s="39" t="s">
        <v>15187</v>
      </c>
      <c r="BF181">
        <v>1</v>
      </c>
      <c r="BH181" s="39" t="s">
        <v>15186</v>
      </c>
      <c r="BI181">
        <v>1</v>
      </c>
      <c r="BK181" s="39" t="s">
        <v>15187</v>
      </c>
      <c r="BL181">
        <v>1</v>
      </c>
      <c r="BN181" s="39" t="s">
        <v>15187</v>
      </c>
      <c r="BO181">
        <v>1</v>
      </c>
      <c r="BQ181" s="39" t="s">
        <v>15855</v>
      </c>
      <c r="BT181" s="39" t="s">
        <v>15856</v>
      </c>
      <c r="BW181" s="39" t="s">
        <v>13792</v>
      </c>
      <c r="BX181">
        <v>1</v>
      </c>
      <c r="BZ181" s="39" t="s">
        <v>12851</v>
      </c>
      <c r="CA181">
        <v>1</v>
      </c>
      <c r="CC181" s="39" t="s">
        <v>12980</v>
      </c>
      <c r="CD181">
        <v>1</v>
      </c>
      <c r="CF181" s="39" t="s">
        <v>15190</v>
      </c>
      <c r="CG181">
        <v>1</v>
      </c>
      <c r="CI181" s="39" t="s">
        <v>12887</v>
      </c>
      <c r="CJ181">
        <v>1</v>
      </c>
      <c r="CL181" s="39" t="s">
        <v>15857</v>
      </c>
      <c r="CO181" s="39" t="s">
        <v>15858</v>
      </c>
    </row>
    <row r="182" spans="1:93" x14ac:dyDescent="0.3">
      <c r="A182">
        <v>181</v>
      </c>
      <c r="B182" s="1">
        <v>45810.509212962963</v>
      </c>
      <c r="C182" s="1">
        <v>45810.525335648148</v>
      </c>
      <c r="D182" s="39" t="s">
        <v>818</v>
      </c>
      <c r="E182" s="39" t="s">
        <v>819</v>
      </c>
      <c r="F182">
        <v>16</v>
      </c>
      <c r="I182" s="39" t="s">
        <v>819</v>
      </c>
      <c r="L182">
        <v>1</v>
      </c>
      <c r="O182">
        <v>1</v>
      </c>
      <c r="R182" s="39" t="s">
        <v>15184</v>
      </c>
      <c r="S182">
        <v>0</v>
      </c>
      <c r="U182" s="39" t="s">
        <v>15183</v>
      </c>
      <c r="V182">
        <v>0</v>
      </c>
      <c r="X182" s="39" t="s">
        <v>4338</v>
      </c>
      <c r="Y182">
        <v>0</v>
      </c>
      <c r="AA182" s="39" t="s">
        <v>1952</v>
      </c>
      <c r="AB182">
        <v>0</v>
      </c>
      <c r="AD182" s="39" t="s">
        <v>15182</v>
      </c>
      <c r="AE182">
        <v>0</v>
      </c>
      <c r="AG182" s="39" t="s">
        <v>15572</v>
      </c>
      <c r="AH182">
        <v>1</v>
      </c>
      <c r="AJ182" s="39" t="s">
        <v>15186</v>
      </c>
      <c r="AK182">
        <v>1</v>
      </c>
      <c r="AM182" s="39" t="s">
        <v>15187</v>
      </c>
      <c r="AN182">
        <v>1</v>
      </c>
      <c r="AP182" s="39" t="s">
        <v>15186</v>
      </c>
      <c r="AQ182">
        <v>1</v>
      </c>
      <c r="AS182" s="39" t="s">
        <v>15186</v>
      </c>
      <c r="AT182">
        <v>0</v>
      </c>
      <c r="AV182" s="39" t="s">
        <v>15187</v>
      </c>
      <c r="AW182">
        <v>1</v>
      </c>
      <c r="AY182" s="39" t="s">
        <v>15187</v>
      </c>
      <c r="AZ182">
        <v>1</v>
      </c>
      <c r="BB182" s="39" t="s">
        <v>15187</v>
      </c>
      <c r="BC182">
        <v>1</v>
      </c>
      <c r="BE182" s="39" t="s">
        <v>15187</v>
      </c>
      <c r="BF182">
        <v>1</v>
      </c>
      <c r="BH182" s="39" t="s">
        <v>15186</v>
      </c>
      <c r="BI182">
        <v>1</v>
      </c>
      <c r="BK182" s="39" t="s">
        <v>15187</v>
      </c>
      <c r="BL182">
        <v>1</v>
      </c>
      <c r="BN182" s="39" t="s">
        <v>15187</v>
      </c>
      <c r="BO182">
        <v>1</v>
      </c>
      <c r="BQ182" s="39" t="s">
        <v>15859</v>
      </c>
      <c r="BT182" s="39" t="s">
        <v>15860</v>
      </c>
      <c r="BW182" s="39" t="s">
        <v>13792</v>
      </c>
      <c r="BX182">
        <v>1</v>
      </c>
      <c r="BZ182" s="39" t="s">
        <v>12851</v>
      </c>
      <c r="CA182">
        <v>1</v>
      </c>
      <c r="CC182" s="39" t="s">
        <v>12980</v>
      </c>
      <c r="CD182">
        <v>1</v>
      </c>
      <c r="CF182" s="39" t="s">
        <v>15190</v>
      </c>
      <c r="CG182">
        <v>1</v>
      </c>
      <c r="CI182" s="39" t="s">
        <v>12887</v>
      </c>
      <c r="CJ182">
        <v>1</v>
      </c>
      <c r="CL182" s="39" t="s">
        <v>15861</v>
      </c>
      <c r="CO182" s="39" t="s">
        <v>15862</v>
      </c>
    </row>
    <row r="183" spans="1:93" x14ac:dyDescent="0.3">
      <c r="A183">
        <v>182</v>
      </c>
      <c r="B183" s="1">
        <v>45810.698703703703</v>
      </c>
      <c r="C183" s="1">
        <v>45810.70480324074</v>
      </c>
      <c r="D183" s="39" t="s">
        <v>2098</v>
      </c>
      <c r="E183" s="39" t="s">
        <v>2099</v>
      </c>
      <c r="F183">
        <v>21</v>
      </c>
      <c r="I183" s="39" t="s">
        <v>2099</v>
      </c>
      <c r="L183">
        <v>4</v>
      </c>
      <c r="O183">
        <v>31</v>
      </c>
      <c r="R183" s="39" t="s">
        <v>4338</v>
      </c>
      <c r="S183">
        <v>1</v>
      </c>
      <c r="U183" s="39" t="s">
        <v>15184</v>
      </c>
      <c r="V183">
        <v>1</v>
      </c>
      <c r="X183" s="39" t="s">
        <v>15183</v>
      </c>
      <c r="Y183">
        <v>1</v>
      </c>
      <c r="AA183" s="39" t="s">
        <v>15182</v>
      </c>
      <c r="AB183">
        <v>1</v>
      </c>
      <c r="AD183" s="39" t="s">
        <v>1952</v>
      </c>
      <c r="AE183">
        <v>1</v>
      </c>
      <c r="AG183" s="39" t="s">
        <v>15572</v>
      </c>
      <c r="AH183">
        <v>1</v>
      </c>
      <c r="AJ183" s="39" t="s">
        <v>15186</v>
      </c>
      <c r="AK183">
        <v>1</v>
      </c>
      <c r="AM183" s="39" t="s">
        <v>15187</v>
      </c>
      <c r="AN183">
        <v>1</v>
      </c>
      <c r="AP183" s="39" t="s">
        <v>15186</v>
      </c>
      <c r="AQ183">
        <v>1</v>
      </c>
      <c r="AS183" s="39" t="s">
        <v>15187</v>
      </c>
      <c r="AT183">
        <v>1</v>
      </c>
      <c r="AV183" s="39" t="s">
        <v>15186</v>
      </c>
      <c r="AW183">
        <v>0</v>
      </c>
      <c r="AY183" s="39" t="s">
        <v>15187</v>
      </c>
      <c r="AZ183">
        <v>1</v>
      </c>
      <c r="BB183" s="39" t="s">
        <v>15187</v>
      </c>
      <c r="BC183">
        <v>1</v>
      </c>
      <c r="BE183" s="39" t="s">
        <v>15187</v>
      </c>
      <c r="BF183">
        <v>1</v>
      </c>
      <c r="BH183" s="39" t="s">
        <v>15186</v>
      </c>
      <c r="BI183">
        <v>1</v>
      </c>
      <c r="BK183" s="39" t="s">
        <v>15187</v>
      </c>
      <c r="BL183">
        <v>1</v>
      </c>
      <c r="BN183" s="39" t="s">
        <v>15187</v>
      </c>
      <c r="BO183">
        <v>1</v>
      </c>
      <c r="BQ183" s="39" t="s">
        <v>15863</v>
      </c>
      <c r="BT183" s="39" t="s">
        <v>15864</v>
      </c>
      <c r="BW183" s="39" t="s">
        <v>13792</v>
      </c>
      <c r="BX183">
        <v>1</v>
      </c>
      <c r="BZ183" s="39" t="s">
        <v>12851</v>
      </c>
      <c r="CA183">
        <v>1</v>
      </c>
      <c r="CC183" s="39" t="s">
        <v>12980</v>
      </c>
      <c r="CD183">
        <v>1</v>
      </c>
      <c r="CF183" s="39" t="s">
        <v>15190</v>
      </c>
      <c r="CG183">
        <v>1</v>
      </c>
      <c r="CI183" s="39" t="s">
        <v>12887</v>
      </c>
      <c r="CJ183">
        <v>1</v>
      </c>
      <c r="CL183" s="39" t="s">
        <v>15308</v>
      </c>
      <c r="CO183" s="39" t="s">
        <v>15865</v>
      </c>
    </row>
    <row r="184" spans="1:93" x14ac:dyDescent="0.3">
      <c r="A184">
        <v>183</v>
      </c>
      <c r="B184" s="1">
        <v>45810.966643518521</v>
      </c>
      <c r="C184" s="1">
        <v>45810.979444444441</v>
      </c>
      <c r="D184" s="39" t="s">
        <v>1834</v>
      </c>
      <c r="E184" s="39" t="s">
        <v>1835</v>
      </c>
      <c r="F184">
        <v>21</v>
      </c>
      <c r="I184" s="39" t="s">
        <v>1836</v>
      </c>
      <c r="L184">
        <v>13</v>
      </c>
      <c r="O184">
        <v>10</v>
      </c>
      <c r="R184" s="39" t="s">
        <v>4338</v>
      </c>
      <c r="S184">
        <v>1</v>
      </c>
      <c r="U184" s="39" t="s">
        <v>15184</v>
      </c>
      <c r="V184">
        <v>1</v>
      </c>
      <c r="X184" s="39" t="s">
        <v>15183</v>
      </c>
      <c r="Y184">
        <v>1</v>
      </c>
      <c r="AA184" s="39" t="s">
        <v>15182</v>
      </c>
      <c r="AB184">
        <v>1</v>
      </c>
      <c r="AD184" s="39" t="s">
        <v>1952</v>
      </c>
      <c r="AE184">
        <v>1</v>
      </c>
      <c r="AG184" s="39" t="s">
        <v>15620</v>
      </c>
      <c r="AH184">
        <v>0</v>
      </c>
      <c r="AJ184" s="39" t="s">
        <v>15186</v>
      </c>
      <c r="AK184">
        <v>1</v>
      </c>
      <c r="AM184" s="39" t="s">
        <v>15187</v>
      </c>
      <c r="AN184">
        <v>1</v>
      </c>
      <c r="AP184" s="39" t="s">
        <v>15186</v>
      </c>
      <c r="AQ184">
        <v>1</v>
      </c>
      <c r="AS184" s="39" t="s">
        <v>15187</v>
      </c>
      <c r="AT184">
        <v>1</v>
      </c>
      <c r="AV184" s="39" t="s">
        <v>15187</v>
      </c>
      <c r="AW184">
        <v>1</v>
      </c>
      <c r="AY184" s="39" t="s">
        <v>15187</v>
      </c>
      <c r="AZ184">
        <v>1</v>
      </c>
      <c r="BB184" s="39" t="s">
        <v>15187</v>
      </c>
      <c r="BC184">
        <v>1</v>
      </c>
      <c r="BE184" s="39" t="s">
        <v>15187</v>
      </c>
      <c r="BF184">
        <v>1</v>
      </c>
      <c r="BH184" s="39" t="s">
        <v>15186</v>
      </c>
      <c r="BI184">
        <v>1</v>
      </c>
      <c r="BK184" s="39" t="s">
        <v>15187</v>
      </c>
      <c r="BL184">
        <v>1</v>
      </c>
      <c r="BN184" s="39" t="s">
        <v>15187</v>
      </c>
      <c r="BO184">
        <v>1</v>
      </c>
      <c r="BQ184" s="39" t="s">
        <v>15866</v>
      </c>
      <c r="BT184" s="39" t="s">
        <v>15867</v>
      </c>
      <c r="BW184" s="39" t="s">
        <v>13792</v>
      </c>
      <c r="BX184">
        <v>1</v>
      </c>
      <c r="BZ184" s="39" t="s">
        <v>12851</v>
      </c>
      <c r="CA184">
        <v>1</v>
      </c>
      <c r="CC184" s="39" t="s">
        <v>12980</v>
      </c>
      <c r="CD184">
        <v>1</v>
      </c>
      <c r="CF184" s="39" t="s">
        <v>15190</v>
      </c>
      <c r="CG184">
        <v>1</v>
      </c>
      <c r="CI184" s="39" t="s">
        <v>12887</v>
      </c>
      <c r="CJ184">
        <v>1</v>
      </c>
      <c r="CL184" s="39" t="s">
        <v>15868</v>
      </c>
      <c r="CO184" s="39" t="s">
        <v>15869</v>
      </c>
    </row>
    <row r="185" spans="1:93" x14ac:dyDescent="0.3">
      <c r="A185">
        <v>184</v>
      </c>
      <c r="B185" s="1">
        <v>45810.986481481479</v>
      </c>
      <c r="C185" s="1">
        <v>45810.998263888891</v>
      </c>
      <c r="D185" s="39" t="s">
        <v>3831</v>
      </c>
      <c r="E185" s="39" t="s">
        <v>3832</v>
      </c>
      <c r="F185">
        <v>20</v>
      </c>
      <c r="I185" s="39" t="s">
        <v>3832</v>
      </c>
      <c r="L185">
        <v>9</v>
      </c>
      <c r="O185">
        <v>23</v>
      </c>
      <c r="R185" s="39" t="s">
        <v>4338</v>
      </c>
      <c r="S185">
        <v>1</v>
      </c>
      <c r="U185" s="39" t="s">
        <v>15184</v>
      </c>
      <c r="V185">
        <v>1</v>
      </c>
      <c r="X185" s="39" t="s">
        <v>15183</v>
      </c>
      <c r="Y185">
        <v>1</v>
      </c>
      <c r="AA185" s="39" t="s">
        <v>15182</v>
      </c>
      <c r="AB185">
        <v>1</v>
      </c>
      <c r="AD185" s="39" t="s">
        <v>1952</v>
      </c>
      <c r="AE185">
        <v>1</v>
      </c>
      <c r="AG185" s="39" t="s">
        <v>15612</v>
      </c>
      <c r="AH185">
        <v>0</v>
      </c>
      <c r="AJ185" s="39" t="s">
        <v>15186</v>
      </c>
      <c r="AK185">
        <v>1</v>
      </c>
      <c r="AM185" s="39" t="s">
        <v>15187</v>
      </c>
      <c r="AN185">
        <v>1</v>
      </c>
      <c r="AP185" s="39" t="s">
        <v>15186</v>
      </c>
      <c r="AQ185">
        <v>1</v>
      </c>
      <c r="AS185" s="39" t="s">
        <v>15187</v>
      </c>
      <c r="AT185">
        <v>1</v>
      </c>
      <c r="AV185" s="39" t="s">
        <v>15187</v>
      </c>
      <c r="AW185">
        <v>1</v>
      </c>
      <c r="AY185" s="39" t="s">
        <v>15187</v>
      </c>
      <c r="AZ185">
        <v>1</v>
      </c>
      <c r="BB185" s="39" t="s">
        <v>15187</v>
      </c>
      <c r="BC185">
        <v>1</v>
      </c>
      <c r="BE185" s="39" t="s">
        <v>15187</v>
      </c>
      <c r="BF185">
        <v>1</v>
      </c>
      <c r="BH185" s="39" t="s">
        <v>15186</v>
      </c>
      <c r="BI185">
        <v>1</v>
      </c>
      <c r="BK185" s="39" t="s">
        <v>15187</v>
      </c>
      <c r="BL185">
        <v>1</v>
      </c>
      <c r="BN185" s="39" t="s">
        <v>15187</v>
      </c>
      <c r="BO185">
        <v>1</v>
      </c>
      <c r="BQ185" s="39" t="s">
        <v>15870</v>
      </c>
      <c r="BT185" s="39" t="s">
        <v>15871</v>
      </c>
      <c r="BW185" s="39" t="s">
        <v>13792</v>
      </c>
      <c r="BX185">
        <v>1</v>
      </c>
      <c r="BZ185" s="39" t="s">
        <v>12851</v>
      </c>
      <c r="CA185">
        <v>1</v>
      </c>
      <c r="CC185" s="39" t="s">
        <v>12980</v>
      </c>
      <c r="CD185">
        <v>1</v>
      </c>
      <c r="CF185" s="39" t="s">
        <v>15190</v>
      </c>
      <c r="CG185">
        <v>1</v>
      </c>
      <c r="CI185" s="39" t="s">
        <v>15190</v>
      </c>
      <c r="CJ185">
        <v>0</v>
      </c>
      <c r="CL185" s="39" t="s">
        <v>15872</v>
      </c>
      <c r="CO185" s="39" t="s">
        <v>15873</v>
      </c>
    </row>
    <row r="186" spans="1:93" x14ac:dyDescent="0.3">
      <c r="A186">
        <v>185</v>
      </c>
      <c r="B186" s="1">
        <v>45811.581458333334</v>
      </c>
      <c r="C186" s="1">
        <v>45811.615104166667</v>
      </c>
      <c r="D186" s="39" t="s">
        <v>538</v>
      </c>
      <c r="E186" s="39" t="s">
        <v>539</v>
      </c>
      <c r="F186">
        <v>17</v>
      </c>
      <c r="I186" s="39" t="s">
        <v>539</v>
      </c>
      <c r="L186">
        <v>1</v>
      </c>
      <c r="O186">
        <v>32</v>
      </c>
      <c r="R186" s="39" t="s">
        <v>15183</v>
      </c>
      <c r="S186">
        <v>0</v>
      </c>
      <c r="U186" s="39" t="s">
        <v>15184</v>
      </c>
      <c r="V186">
        <v>1</v>
      </c>
      <c r="X186" s="39" t="s">
        <v>15183</v>
      </c>
      <c r="Y186">
        <v>1</v>
      </c>
      <c r="AA186" s="39" t="s">
        <v>1952</v>
      </c>
      <c r="AB186">
        <v>0</v>
      </c>
      <c r="AD186" s="39" t="s">
        <v>1952</v>
      </c>
      <c r="AE186">
        <v>1</v>
      </c>
      <c r="AG186" s="39" t="s">
        <v>15572</v>
      </c>
      <c r="AH186">
        <v>1</v>
      </c>
      <c r="AJ186" s="39" t="s">
        <v>15186</v>
      </c>
      <c r="AK186">
        <v>1</v>
      </c>
      <c r="AM186" s="39" t="s">
        <v>15187</v>
      </c>
      <c r="AN186">
        <v>1</v>
      </c>
      <c r="AP186" s="39" t="s">
        <v>15186</v>
      </c>
      <c r="AQ186">
        <v>1</v>
      </c>
      <c r="AS186" s="39" t="s">
        <v>15187</v>
      </c>
      <c r="AT186">
        <v>1</v>
      </c>
      <c r="AV186" s="39" t="s">
        <v>15187</v>
      </c>
      <c r="AW186">
        <v>1</v>
      </c>
      <c r="AY186" s="39" t="s">
        <v>15187</v>
      </c>
      <c r="AZ186">
        <v>1</v>
      </c>
      <c r="BB186" s="39" t="s">
        <v>15187</v>
      </c>
      <c r="BC186">
        <v>1</v>
      </c>
      <c r="BE186" s="39" t="s">
        <v>15187</v>
      </c>
      <c r="BF186">
        <v>1</v>
      </c>
      <c r="BH186" s="39" t="s">
        <v>15186</v>
      </c>
      <c r="BI186">
        <v>1</v>
      </c>
      <c r="BK186" s="39" t="s">
        <v>15186</v>
      </c>
      <c r="BL186">
        <v>0</v>
      </c>
      <c r="BN186" s="39" t="s">
        <v>15187</v>
      </c>
      <c r="BO186">
        <v>1</v>
      </c>
      <c r="BQ186" s="39" t="s">
        <v>15874</v>
      </c>
      <c r="BT186" s="39" t="s">
        <v>15875</v>
      </c>
      <c r="BW186" s="39" t="s">
        <v>13792</v>
      </c>
      <c r="BX186">
        <v>1</v>
      </c>
      <c r="BZ186" s="39" t="s">
        <v>12851</v>
      </c>
      <c r="CA186">
        <v>1</v>
      </c>
      <c r="CC186" s="39" t="s">
        <v>15190</v>
      </c>
      <c r="CD186">
        <v>0</v>
      </c>
      <c r="CF186" s="39" t="s">
        <v>12887</v>
      </c>
      <c r="CG186">
        <v>0</v>
      </c>
      <c r="CI186" s="39" t="s">
        <v>12887</v>
      </c>
      <c r="CJ186">
        <v>1</v>
      </c>
      <c r="CL186" s="39" t="s">
        <v>15876</v>
      </c>
      <c r="CO186" s="39" t="s">
        <v>15877</v>
      </c>
    </row>
    <row r="187" spans="1:93" x14ac:dyDescent="0.3">
      <c r="A187">
        <v>186</v>
      </c>
      <c r="B187" s="1">
        <v>45811.871006944442</v>
      </c>
      <c r="C187" s="1">
        <v>45811.877337962964</v>
      </c>
      <c r="D187" s="39" t="s">
        <v>2013</v>
      </c>
      <c r="E187" s="39" t="s">
        <v>2014</v>
      </c>
      <c r="F187">
        <v>22</v>
      </c>
      <c r="I187" s="39" t="s">
        <v>14086</v>
      </c>
      <c r="L187">
        <v>4</v>
      </c>
      <c r="O187">
        <v>20</v>
      </c>
      <c r="R187" s="39" t="s">
        <v>4338</v>
      </c>
      <c r="S187">
        <v>1</v>
      </c>
      <c r="U187" s="39" t="s">
        <v>15184</v>
      </c>
      <c r="V187">
        <v>1</v>
      </c>
      <c r="X187" s="39" t="s">
        <v>15183</v>
      </c>
      <c r="Y187">
        <v>1</v>
      </c>
      <c r="AA187" s="39" t="s">
        <v>15182</v>
      </c>
      <c r="AB187">
        <v>1</v>
      </c>
      <c r="AD187" s="39" t="s">
        <v>1952</v>
      </c>
      <c r="AE187">
        <v>1</v>
      </c>
      <c r="AG187" s="39" t="s">
        <v>15572</v>
      </c>
      <c r="AH187">
        <v>1</v>
      </c>
      <c r="AJ187" s="39" t="s">
        <v>15186</v>
      </c>
      <c r="AK187">
        <v>1</v>
      </c>
      <c r="AM187" s="39" t="s">
        <v>15187</v>
      </c>
      <c r="AN187">
        <v>1</v>
      </c>
      <c r="AP187" s="39" t="s">
        <v>15186</v>
      </c>
      <c r="AQ187">
        <v>1</v>
      </c>
      <c r="AS187" s="39" t="s">
        <v>15187</v>
      </c>
      <c r="AT187">
        <v>1</v>
      </c>
      <c r="AV187" s="39" t="s">
        <v>15187</v>
      </c>
      <c r="AW187">
        <v>1</v>
      </c>
      <c r="AY187" s="39" t="s">
        <v>15187</v>
      </c>
      <c r="AZ187">
        <v>1</v>
      </c>
      <c r="BB187" s="39" t="s">
        <v>15187</v>
      </c>
      <c r="BC187">
        <v>1</v>
      </c>
      <c r="BE187" s="39" t="s">
        <v>15187</v>
      </c>
      <c r="BF187">
        <v>1</v>
      </c>
      <c r="BH187" s="39" t="s">
        <v>15186</v>
      </c>
      <c r="BI187">
        <v>1</v>
      </c>
      <c r="BK187" s="39" t="s">
        <v>15187</v>
      </c>
      <c r="BL187">
        <v>1</v>
      </c>
      <c r="BN187" s="39" t="s">
        <v>15187</v>
      </c>
      <c r="BO187">
        <v>1</v>
      </c>
      <c r="BQ187" s="39" t="s">
        <v>15878</v>
      </c>
      <c r="BT187" s="39" t="s">
        <v>15879</v>
      </c>
      <c r="BW187" s="39" t="s">
        <v>13792</v>
      </c>
      <c r="BX187">
        <v>1</v>
      </c>
      <c r="BZ187" s="39" t="s">
        <v>12851</v>
      </c>
      <c r="CA187">
        <v>1</v>
      </c>
      <c r="CC187" s="39" t="s">
        <v>12980</v>
      </c>
      <c r="CD187">
        <v>1</v>
      </c>
      <c r="CF187" s="39" t="s">
        <v>15190</v>
      </c>
      <c r="CG187">
        <v>1</v>
      </c>
      <c r="CI187" s="39" t="s">
        <v>12887</v>
      </c>
      <c r="CJ187">
        <v>1</v>
      </c>
      <c r="CL187" s="39" t="s">
        <v>15880</v>
      </c>
      <c r="CO187" s="39" t="s">
        <v>15305</v>
      </c>
    </row>
    <row r="188" spans="1:93" x14ac:dyDescent="0.3">
      <c r="A188">
        <v>187</v>
      </c>
      <c r="B188" s="1">
        <v>45811.918888888889</v>
      </c>
      <c r="C188" s="1">
        <v>45811.920416666668</v>
      </c>
      <c r="D188" s="39" t="s">
        <v>3850</v>
      </c>
      <c r="E188" s="39" t="s">
        <v>3851</v>
      </c>
      <c r="F188">
        <v>20</v>
      </c>
      <c r="I188" s="39" t="s">
        <v>13822</v>
      </c>
      <c r="L188">
        <v>9</v>
      </c>
      <c r="O188">
        <v>8</v>
      </c>
      <c r="R188" s="39" t="s">
        <v>4338</v>
      </c>
      <c r="S188">
        <v>1</v>
      </c>
      <c r="U188" s="39" t="s">
        <v>15184</v>
      </c>
      <c r="V188">
        <v>1</v>
      </c>
      <c r="X188" s="39" t="s">
        <v>15183</v>
      </c>
      <c r="Y188">
        <v>1</v>
      </c>
      <c r="AA188" s="39" t="s">
        <v>15182</v>
      </c>
      <c r="AB188">
        <v>1</v>
      </c>
      <c r="AD188" s="39" t="s">
        <v>1952</v>
      </c>
      <c r="AE188">
        <v>1</v>
      </c>
      <c r="AG188" s="39" t="s">
        <v>15612</v>
      </c>
      <c r="AH188">
        <v>0</v>
      </c>
      <c r="AJ188" s="39" t="s">
        <v>15186</v>
      </c>
      <c r="AK188">
        <v>1</v>
      </c>
      <c r="AM188" s="39" t="s">
        <v>15187</v>
      </c>
      <c r="AN188">
        <v>1</v>
      </c>
      <c r="AP188" s="39" t="s">
        <v>15186</v>
      </c>
      <c r="AQ188">
        <v>1</v>
      </c>
      <c r="AS188" s="39" t="s">
        <v>15187</v>
      </c>
      <c r="AT188">
        <v>1</v>
      </c>
      <c r="AV188" s="39" t="s">
        <v>15187</v>
      </c>
      <c r="AW188">
        <v>1</v>
      </c>
      <c r="AY188" s="39" t="s">
        <v>15187</v>
      </c>
      <c r="AZ188">
        <v>1</v>
      </c>
      <c r="BB188" s="39" t="s">
        <v>15187</v>
      </c>
      <c r="BC188">
        <v>1</v>
      </c>
      <c r="BE188" s="39" t="s">
        <v>15187</v>
      </c>
      <c r="BF188">
        <v>1</v>
      </c>
      <c r="BH188" s="39" t="s">
        <v>15186</v>
      </c>
      <c r="BI188">
        <v>1</v>
      </c>
      <c r="BK188" s="39" t="s">
        <v>15187</v>
      </c>
      <c r="BL188">
        <v>1</v>
      </c>
      <c r="BN188" s="39" t="s">
        <v>15187</v>
      </c>
      <c r="BO188">
        <v>1</v>
      </c>
      <c r="BQ188" s="39" t="s">
        <v>15881</v>
      </c>
      <c r="BT188" s="39" t="s">
        <v>15882</v>
      </c>
      <c r="BW188" s="39" t="s">
        <v>13792</v>
      </c>
      <c r="BX188">
        <v>1</v>
      </c>
      <c r="BZ188" s="39" t="s">
        <v>12851</v>
      </c>
      <c r="CA188">
        <v>1</v>
      </c>
      <c r="CC188" s="39" t="s">
        <v>12980</v>
      </c>
      <c r="CD188">
        <v>1</v>
      </c>
      <c r="CF188" s="39" t="s">
        <v>15190</v>
      </c>
      <c r="CG188">
        <v>1</v>
      </c>
      <c r="CI188" s="39" t="s">
        <v>15190</v>
      </c>
      <c r="CJ188">
        <v>0</v>
      </c>
      <c r="CL188" s="39" t="s">
        <v>15883</v>
      </c>
      <c r="CO188" s="39" t="s">
        <v>15873</v>
      </c>
    </row>
    <row r="189" spans="1:93" x14ac:dyDescent="0.3">
      <c r="A189">
        <v>188</v>
      </c>
      <c r="B189" s="1">
        <v>45811.988576388889</v>
      </c>
      <c r="C189" s="1">
        <v>45811.999444444446</v>
      </c>
      <c r="D189" s="39" t="s">
        <v>1650</v>
      </c>
      <c r="E189" s="39" t="s">
        <v>1651</v>
      </c>
      <c r="F189">
        <v>16</v>
      </c>
      <c r="I189" s="39" t="s">
        <v>15884</v>
      </c>
      <c r="L189">
        <v>13</v>
      </c>
      <c r="O189">
        <v>4</v>
      </c>
      <c r="R189" s="39" t="s">
        <v>4338</v>
      </c>
      <c r="S189">
        <v>1</v>
      </c>
      <c r="U189" s="39" t="s">
        <v>15184</v>
      </c>
      <c r="V189">
        <v>1</v>
      </c>
      <c r="X189" s="39" t="s">
        <v>15183</v>
      </c>
      <c r="Y189">
        <v>1</v>
      </c>
      <c r="AA189" s="39" t="s">
        <v>1952</v>
      </c>
      <c r="AB189">
        <v>0</v>
      </c>
      <c r="AD189" s="39" t="s">
        <v>15182</v>
      </c>
      <c r="AE189">
        <v>0</v>
      </c>
      <c r="AG189" s="39" t="s">
        <v>15620</v>
      </c>
      <c r="AH189">
        <v>0</v>
      </c>
      <c r="AJ189" s="39" t="s">
        <v>15186</v>
      </c>
      <c r="AK189">
        <v>1</v>
      </c>
      <c r="AM189" s="39" t="s">
        <v>15187</v>
      </c>
      <c r="AN189">
        <v>1</v>
      </c>
      <c r="AP189" s="39" t="s">
        <v>15186</v>
      </c>
      <c r="AQ189">
        <v>1</v>
      </c>
      <c r="AS189" s="39" t="s">
        <v>15187</v>
      </c>
      <c r="AT189">
        <v>1</v>
      </c>
      <c r="AV189" s="39" t="s">
        <v>15187</v>
      </c>
      <c r="AW189">
        <v>1</v>
      </c>
      <c r="AY189" s="39" t="s">
        <v>15187</v>
      </c>
      <c r="AZ189">
        <v>1</v>
      </c>
      <c r="BB189" s="39" t="s">
        <v>15187</v>
      </c>
      <c r="BC189">
        <v>1</v>
      </c>
      <c r="BE189" s="39" t="s">
        <v>15186</v>
      </c>
      <c r="BF189">
        <v>0</v>
      </c>
      <c r="BH189" s="39" t="s">
        <v>15186</v>
      </c>
      <c r="BI189">
        <v>1</v>
      </c>
      <c r="BK189" s="39" t="s">
        <v>15187</v>
      </c>
      <c r="BL189">
        <v>1</v>
      </c>
      <c r="BN189" s="39" t="s">
        <v>15187</v>
      </c>
      <c r="BO189">
        <v>1</v>
      </c>
      <c r="BQ189" s="39" t="s">
        <v>15885</v>
      </c>
      <c r="BT189" s="39" t="s">
        <v>15247</v>
      </c>
      <c r="BW189" s="39" t="s">
        <v>13792</v>
      </c>
      <c r="BX189">
        <v>1</v>
      </c>
      <c r="BZ189" s="39" t="s">
        <v>12887</v>
      </c>
      <c r="CA189">
        <v>0</v>
      </c>
      <c r="CC189" s="39" t="s">
        <v>12980</v>
      </c>
      <c r="CD189">
        <v>1</v>
      </c>
      <c r="CF189" s="39" t="s">
        <v>15190</v>
      </c>
      <c r="CG189">
        <v>1</v>
      </c>
      <c r="CI189" s="39" t="s">
        <v>12851</v>
      </c>
      <c r="CJ189">
        <v>0</v>
      </c>
      <c r="CL189" s="39" t="s">
        <v>15886</v>
      </c>
      <c r="CO189" s="39" t="s">
        <v>15887</v>
      </c>
    </row>
    <row r="190" spans="1:93" x14ac:dyDescent="0.3">
      <c r="A190">
        <v>189</v>
      </c>
      <c r="B190" s="1">
        <v>45812.26284722222</v>
      </c>
      <c r="C190" s="1">
        <v>45812.273761574077</v>
      </c>
      <c r="D190" s="39" t="s">
        <v>702</v>
      </c>
      <c r="E190" s="39" t="s">
        <v>703</v>
      </c>
      <c r="F190">
        <v>12</v>
      </c>
      <c r="I190" s="39" t="s">
        <v>703</v>
      </c>
      <c r="L190">
        <v>1</v>
      </c>
      <c r="O190">
        <v>20</v>
      </c>
      <c r="R190" s="39" t="s">
        <v>1952</v>
      </c>
      <c r="S190">
        <v>0</v>
      </c>
      <c r="U190" s="39" t="s">
        <v>4338</v>
      </c>
      <c r="V190">
        <v>0</v>
      </c>
      <c r="X190" s="39" t="s">
        <v>15182</v>
      </c>
      <c r="Y190">
        <v>0</v>
      </c>
      <c r="AA190" s="39" t="s">
        <v>4338</v>
      </c>
      <c r="AB190">
        <v>0</v>
      </c>
      <c r="AD190" s="39" t="s">
        <v>1952</v>
      </c>
      <c r="AE190">
        <v>1</v>
      </c>
      <c r="AG190" s="39" t="s">
        <v>15888</v>
      </c>
      <c r="AH190">
        <v>0</v>
      </c>
      <c r="AJ190" s="39" t="s">
        <v>15187</v>
      </c>
      <c r="AK190">
        <v>0</v>
      </c>
      <c r="AM190" s="39" t="s">
        <v>15187</v>
      </c>
      <c r="AN190">
        <v>1</v>
      </c>
      <c r="AP190" s="39" t="s">
        <v>15186</v>
      </c>
      <c r="AQ190">
        <v>1</v>
      </c>
      <c r="AS190" s="39" t="s">
        <v>15187</v>
      </c>
      <c r="AT190">
        <v>1</v>
      </c>
      <c r="AV190" s="39" t="s">
        <v>15187</v>
      </c>
      <c r="AW190">
        <v>1</v>
      </c>
      <c r="AY190" s="39" t="s">
        <v>15186</v>
      </c>
      <c r="AZ190">
        <v>0</v>
      </c>
      <c r="BB190" s="39" t="s">
        <v>15187</v>
      </c>
      <c r="BC190">
        <v>1</v>
      </c>
      <c r="BE190" s="39" t="s">
        <v>15186</v>
      </c>
      <c r="BF190">
        <v>0</v>
      </c>
      <c r="BH190" s="39" t="s">
        <v>15186</v>
      </c>
      <c r="BI190">
        <v>1</v>
      </c>
      <c r="BK190" s="39" t="s">
        <v>15187</v>
      </c>
      <c r="BL190">
        <v>1</v>
      </c>
      <c r="BN190" s="39" t="s">
        <v>15187</v>
      </c>
      <c r="BO190">
        <v>1</v>
      </c>
      <c r="BQ190" s="39" t="s">
        <v>15885</v>
      </c>
      <c r="BT190" s="39" t="s">
        <v>15889</v>
      </c>
      <c r="BW190" s="39" t="s">
        <v>13792</v>
      </c>
      <c r="BX190">
        <v>1</v>
      </c>
      <c r="BZ190" s="39" t="s">
        <v>12887</v>
      </c>
      <c r="CA190">
        <v>0</v>
      </c>
      <c r="CC190" s="39" t="s">
        <v>12980</v>
      </c>
      <c r="CD190">
        <v>1</v>
      </c>
      <c r="CF190" s="39" t="s">
        <v>15190</v>
      </c>
      <c r="CG190">
        <v>1</v>
      </c>
      <c r="CI190" s="39" t="s">
        <v>12851</v>
      </c>
      <c r="CJ190">
        <v>0</v>
      </c>
      <c r="CL190" s="39" t="s">
        <v>15890</v>
      </c>
      <c r="CO190" s="39" t="s">
        <v>15440</v>
      </c>
    </row>
    <row r="191" spans="1:93" x14ac:dyDescent="0.3">
      <c r="A191">
        <v>190</v>
      </c>
      <c r="B191" s="1">
        <v>45812.300370370373</v>
      </c>
      <c r="C191" s="1">
        <v>45812.308078703703</v>
      </c>
      <c r="D191" s="39" t="s">
        <v>722</v>
      </c>
      <c r="E191" s="39" t="s">
        <v>723</v>
      </c>
      <c r="F191">
        <v>18</v>
      </c>
      <c r="I191" s="39" t="s">
        <v>723</v>
      </c>
      <c r="L191">
        <v>1</v>
      </c>
      <c r="O191">
        <v>12</v>
      </c>
      <c r="R191" s="39" t="s">
        <v>4338</v>
      </c>
      <c r="S191">
        <v>1</v>
      </c>
      <c r="U191" s="39" t="s">
        <v>15184</v>
      </c>
      <c r="V191">
        <v>1</v>
      </c>
      <c r="X191" s="39" t="s">
        <v>15183</v>
      </c>
      <c r="Y191">
        <v>1</v>
      </c>
      <c r="AA191" s="39" t="s">
        <v>4338</v>
      </c>
      <c r="AB191">
        <v>0</v>
      </c>
      <c r="AD191" s="39" t="s">
        <v>1952</v>
      </c>
      <c r="AE191">
        <v>1</v>
      </c>
      <c r="AG191" s="39" t="s">
        <v>15891</v>
      </c>
      <c r="AH191">
        <v>0</v>
      </c>
      <c r="AJ191" s="39" t="s">
        <v>15186</v>
      </c>
      <c r="AK191">
        <v>1</v>
      </c>
      <c r="AM191" s="39" t="s">
        <v>15187</v>
      </c>
      <c r="AN191">
        <v>1</v>
      </c>
      <c r="AP191" s="39" t="s">
        <v>15186</v>
      </c>
      <c r="AQ191">
        <v>1</v>
      </c>
      <c r="AS191" s="39" t="s">
        <v>15187</v>
      </c>
      <c r="AT191">
        <v>1</v>
      </c>
      <c r="AV191" s="39" t="s">
        <v>15187</v>
      </c>
      <c r="AW191">
        <v>1</v>
      </c>
      <c r="AY191" s="39" t="s">
        <v>15187</v>
      </c>
      <c r="AZ191">
        <v>1</v>
      </c>
      <c r="BB191" s="39" t="s">
        <v>15187</v>
      </c>
      <c r="BC191">
        <v>1</v>
      </c>
      <c r="BE191" s="39" t="s">
        <v>15187</v>
      </c>
      <c r="BF191">
        <v>1</v>
      </c>
      <c r="BH191" s="39" t="s">
        <v>15186</v>
      </c>
      <c r="BI191">
        <v>1</v>
      </c>
      <c r="BK191" s="39" t="s">
        <v>15186</v>
      </c>
      <c r="BL191">
        <v>0</v>
      </c>
      <c r="BN191" s="39" t="s">
        <v>15187</v>
      </c>
      <c r="BO191">
        <v>1</v>
      </c>
      <c r="BQ191" s="39" t="s">
        <v>15892</v>
      </c>
      <c r="BT191" s="39" t="s">
        <v>15893</v>
      </c>
      <c r="BW191" s="39" t="s">
        <v>12980</v>
      </c>
      <c r="BX191">
        <v>0</v>
      </c>
      <c r="BZ191" s="39" t="s">
        <v>12851</v>
      </c>
      <c r="CA191">
        <v>1</v>
      </c>
      <c r="CC191" s="39" t="s">
        <v>12980</v>
      </c>
      <c r="CD191">
        <v>1</v>
      </c>
      <c r="CF191" s="39" t="s">
        <v>15190</v>
      </c>
      <c r="CG191">
        <v>1</v>
      </c>
      <c r="CI191" s="39" t="s">
        <v>12887</v>
      </c>
      <c r="CJ191">
        <v>1</v>
      </c>
      <c r="CL191" s="39" t="s">
        <v>15894</v>
      </c>
      <c r="CO191" s="39" t="s">
        <v>15895</v>
      </c>
    </row>
    <row r="192" spans="1:93" x14ac:dyDescent="0.3">
      <c r="A192">
        <v>191</v>
      </c>
      <c r="B192" s="1">
        <v>45812.375428240739</v>
      </c>
      <c r="C192" s="1">
        <v>45812.383819444447</v>
      </c>
      <c r="D192" s="39" t="s">
        <v>750</v>
      </c>
      <c r="E192" s="39" t="s">
        <v>751</v>
      </c>
      <c r="F192">
        <v>16</v>
      </c>
      <c r="I192" s="39" t="s">
        <v>751</v>
      </c>
      <c r="L192">
        <v>1</v>
      </c>
      <c r="O192">
        <v>22</v>
      </c>
      <c r="R192" s="39" t="s">
        <v>1952</v>
      </c>
      <c r="S192">
        <v>0</v>
      </c>
      <c r="U192" s="39" t="s">
        <v>15182</v>
      </c>
      <c r="V192">
        <v>0</v>
      </c>
      <c r="X192" s="39" t="s">
        <v>15183</v>
      </c>
      <c r="Y192">
        <v>1</v>
      </c>
      <c r="AA192" s="39" t="s">
        <v>1952</v>
      </c>
      <c r="AB192">
        <v>0</v>
      </c>
      <c r="AD192" s="39" t="s">
        <v>1952</v>
      </c>
      <c r="AE192">
        <v>1</v>
      </c>
      <c r="AG192" s="39" t="s">
        <v>15620</v>
      </c>
      <c r="AH192">
        <v>0</v>
      </c>
      <c r="AJ192" s="39" t="s">
        <v>15186</v>
      </c>
      <c r="AK192">
        <v>1</v>
      </c>
      <c r="AM192" s="39" t="s">
        <v>15187</v>
      </c>
      <c r="AN192">
        <v>1</v>
      </c>
      <c r="AP192" s="39" t="s">
        <v>15186</v>
      </c>
      <c r="AQ192">
        <v>1</v>
      </c>
      <c r="AS192" s="39" t="s">
        <v>15187</v>
      </c>
      <c r="AT192">
        <v>1</v>
      </c>
      <c r="AV192" s="39" t="s">
        <v>15187</v>
      </c>
      <c r="AW192">
        <v>1</v>
      </c>
      <c r="AY192" s="39" t="s">
        <v>15187</v>
      </c>
      <c r="AZ192">
        <v>1</v>
      </c>
      <c r="BB192" s="39" t="s">
        <v>15187</v>
      </c>
      <c r="BC192">
        <v>1</v>
      </c>
      <c r="BE192" s="39" t="s">
        <v>15187</v>
      </c>
      <c r="BF192">
        <v>1</v>
      </c>
      <c r="BH192" s="39" t="s">
        <v>15186</v>
      </c>
      <c r="BI192">
        <v>1</v>
      </c>
      <c r="BK192" s="39" t="s">
        <v>15187</v>
      </c>
      <c r="BL192">
        <v>1</v>
      </c>
      <c r="BN192" s="39" t="s">
        <v>15187</v>
      </c>
      <c r="BO192">
        <v>1</v>
      </c>
      <c r="BQ192" s="39" t="s">
        <v>15896</v>
      </c>
      <c r="BT192" s="39" t="s">
        <v>15897</v>
      </c>
      <c r="BW192" s="39" t="s">
        <v>13792</v>
      </c>
      <c r="BX192">
        <v>1</v>
      </c>
      <c r="BZ192" s="39" t="s">
        <v>12851</v>
      </c>
      <c r="CA192">
        <v>1</v>
      </c>
      <c r="CC192" s="39" t="s">
        <v>12887</v>
      </c>
      <c r="CD192">
        <v>0</v>
      </c>
      <c r="CF192" s="39" t="s">
        <v>15190</v>
      </c>
      <c r="CG192">
        <v>1</v>
      </c>
      <c r="CI192" s="39" t="s">
        <v>12851</v>
      </c>
      <c r="CJ192">
        <v>0</v>
      </c>
      <c r="CL192" s="39" t="s">
        <v>15898</v>
      </c>
      <c r="CO192" s="39" t="s">
        <v>15899</v>
      </c>
    </row>
    <row r="193" spans="1:93" x14ac:dyDescent="0.3">
      <c r="A193">
        <v>192</v>
      </c>
      <c r="B193" s="1">
        <v>45812.482604166667</v>
      </c>
      <c r="C193" s="1">
        <v>45812.482708333337</v>
      </c>
      <c r="D193" s="39" t="s">
        <v>1992</v>
      </c>
      <c r="E193" s="39" t="s">
        <v>1993</v>
      </c>
      <c r="F193">
        <v>22</v>
      </c>
      <c r="I193" s="39" t="s">
        <v>1993</v>
      </c>
      <c r="L193">
        <v>4</v>
      </c>
      <c r="O193">
        <v>9</v>
      </c>
      <c r="R193" s="39" t="s">
        <v>4338</v>
      </c>
      <c r="S193">
        <v>1</v>
      </c>
      <c r="U193" s="39" t="s">
        <v>15184</v>
      </c>
      <c r="V193">
        <v>1</v>
      </c>
      <c r="X193" s="39" t="s">
        <v>15183</v>
      </c>
      <c r="Y193">
        <v>1</v>
      </c>
      <c r="AA193" s="39" t="s">
        <v>15182</v>
      </c>
      <c r="AB193">
        <v>1</v>
      </c>
      <c r="AD193" s="39" t="s">
        <v>1952</v>
      </c>
      <c r="AE193">
        <v>1</v>
      </c>
      <c r="AG193" s="39" t="s">
        <v>15572</v>
      </c>
      <c r="AH193">
        <v>1</v>
      </c>
      <c r="AJ193" s="39" t="s">
        <v>15186</v>
      </c>
      <c r="AK193">
        <v>1</v>
      </c>
      <c r="AM193" s="39" t="s">
        <v>15187</v>
      </c>
      <c r="AN193">
        <v>1</v>
      </c>
      <c r="AP193" s="39" t="s">
        <v>15186</v>
      </c>
      <c r="AQ193">
        <v>1</v>
      </c>
      <c r="AS193" s="39" t="s">
        <v>15187</v>
      </c>
      <c r="AT193">
        <v>1</v>
      </c>
      <c r="AV193" s="39" t="s">
        <v>15187</v>
      </c>
      <c r="AW193">
        <v>1</v>
      </c>
      <c r="AY193" s="39" t="s">
        <v>15187</v>
      </c>
      <c r="AZ193">
        <v>1</v>
      </c>
      <c r="BB193" s="39" t="s">
        <v>15187</v>
      </c>
      <c r="BC193">
        <v>1</v>
      </c>
      <c r="BE193" s="39" t="s">
        <v>15187</v>
      </c>
      <c r="BF193">
        <v>1</v>
      </c>
      <c r="BH193" s="39" t="s">
        <v>15186</v>
      </c>
      <c r="BI193">
        <v>1</v>
      </c>
      <c r="BK193" s="39" t="s">
        <v>15187</v>
      </c>
      <c r="BL193">
        <v>1</v>
      </c>
      <c r="BN193" s="39" t="s">
        <v>15187</v>
      </c>
      <c r="BO193">
        <v>1</v>
      </c>
      <c r="BQ193" s="39" t="s">
        <v>15900</v>
      </c>
      <c r="BT193" s="39" t="s">
        <v>15901</v>
      </c>
      <c r="BW193" s="39" t="s">
        <v>13792</v>
      </c>
      <c r="BX193">
        <v>1</v>
      </c>
      <c r="BZ193" s="39" t="s">
        <v>12851</v>
      </c>
      <c r="CA193">
        <v>1</v>
      </c>
      <c r="CC193" s="39" t="s">
        <v>12980</v>
      </c>
      <c r="CD193">
        <v>1</v>
      </c>
      <c r="CF193" s="39" t="s">
        <v>15190</v>
      </c>
      <c r="CG193">
        <v>1</v>
      </c>
      <c r="CI193" s="39" t="s">
        <v>12887</v>
      </c>
      <c r="CJ193">
        <v>1</v>
      </c>
      <c r="CL193" s="39" t="s">
        <v>15902</v>
      </c>
      <c r="CO193" s="39" t="s">
        <v>15305</v>
      </c>
    </row>
    <row r="194" spans="1:93" x14ac:dyDescent="0.3">
      <c r="A194">
        <v>193</v>
      </c>
      <c r="B194" s="1">
        <v>45812.707824074074</v>
      </c>
      <c r="C194" s="1">
        <v>45812.719155092593</v>
      </c>
      <c r="D194" s="39" t="s">
        <v>1670</v>
      </c>
      <c r="E194" s="39" t="s">
        <v>1671</v>
      </c>
      <c r="F194">
        <v>17</v>
      </c>
      <c r="I194" s="39" t="s">
        <v>1671</v>
      </c>
      <c r="L194">
        <v>13</v>
      </c>
      <c r="O194">
        <v>40</v>
      </c>
      <c r="R194" s="39" t="s">
        <v>4338</v>
      </c>
      <c r="S194">
        <v>1</v>
      </c>
      <c r="U194" s="39" t="s">
        <v>15183</v>
      </c>
      <c r="V194">
        <v>0</v>
      </c>
      <c r="X194" s="39" t="s">
        <v>15183</v>
      </c>
      <c r="Y194">
        <v>1</v>
      </c>
      <c r="AA194" s="39" t="s">
        <v>1952</v>
      </c>
      <c r="AB194">
        <v>0</v>
      </c>
      <c r="AD194" s="39" t="s">
        <v>1952</v>
      </c>
      <c r="AE194">
        <v>1</v>
      </c>
      <c r="AG194" s="39" t="s">
        <v>15891</v>
      </c>
      <c r="AH194">
        <v>0</v>
      </c>
      <c r="AJ194" s="39" t="s">
        <v>15186</v>
      </c>
      <c r="AK194">
        <v>1</v>
      </c>
      <c r="AM194" s="39" t="s">
        <v>15187</v>
      </c>
      <c r="AN194">
        <v>1</v>
      </c>
      <c r="AP194" s="39" t="s">
        <v>15187</v>
      </c>
      <c r="AQ194">
        <v>0</v>
      </c>
      <c r="AS194" s="39" t="s">
        <v>15186</v>
      </c>
      <c r="AT194">
        <v>0</v>
      </c>
      <c r="AV194" s="39" t="s">
        <v>15187</v>
      </c>
      <c r="AW194">
        <v>1</v>
      </c>
      <c r="AY194" s="39" t="s">
        <v>15187</v>
      </c>
      <c r="AZ194">
        <v>1</v>
      </c>
      <c r="BB194" s="39" t="s">
        <v>15187</v>
      </c>
      <c r="BC194">
        <v>1</v>
      </c>
      <c r="BE194" s="39" t="s">
        <v>15187</v>
      </c>
      <c r="BF194">
        <v>1</v>
      </c>
      <c r="BH194" s="39" t="s">
        <v>15186</v>
      </c>
      <c r="BI194">
        <v>1</v>
      </c>
      <c r="BK194" s="39" t="s">
        <v>15187</v>
      </c>
      <c r="BL194">
        <v>1</v>
      </c>
      <c r="BN194" s="39" t="s">
        <v>15187</v>
      </c>
      <c r="BO194">
        <v>1</v>
      </c>
      <c r="BQ194" s="39" t="s">
        <v>15903</v>
      </c>
      <c r="BT194" s="39" t="s">
        <v>15904</v>
      </c>
      <c r="BW194" s="39" t="s">
        <v>13792</v>
      </c>
      <c r="BX194">
        <v>1</v>
      </c>
      <c r="BZ194" s="39" t="s">
        <v>12851</v>
      </c>
      <c r="CA194">
        <v>1</v>
      </c>
      <c r="CC194" s="39" t="s">
        <v>12980</v>
      </c>
      <c r="CD194">
        <v>1</v>
      </c>
      <c r="CF194" s="39" t="s">
        <v>15190</v>
      </c>
      <c r="CG194">
        <v>1</v>
      </c>
      <c r="CI194" s="39" t="s">
        <v>12887</v>
      </c>
      <c r="CJ194">
        <v>1</v>
      </c>
      <c r="CL194" s="39" t="s">
        <v>15628</v>
      </c>
      <c r="CO194" s="39" t="s">
        <v>15905</v>
      </c>
    </row>
    <row r="195" spans="1:93" x14ac:dyDescent="0.3">
      <c r="A195">
        <v>194</v>
      </c>
      <c r="B195" s="1">
        <v>45812.710844907408</v>
      </c>
      <c r="C195" s="1">
        <v>45812.719189814816</v>
      </c>
      <c r="D195" s="39" t="s">
        <v>1757</v>
      </c>
      <c r="E195" s="39" t="s">
        <v>1758</v>
      </c>
      <c r="F195">
        <v>14</v>
      </c>
      <c r="I195" s="39" t="s">
        <v>1758</v>
      </c>
      <c r="L195">
        <v>13</v>
      </c>
      <c r="O195">
        <v>35</v>
      </c>
      <c r="R195" s="39" t="s">
        <v>4338</v>
      </c>
      <c r="S195">
        <v>1</v>
      </c>
      <c r="U195" s="39" t="s">
        <v>15183</v>
      </c>
      <c r="V195">
        <v>0</v>
      </c>
      <c r="X195" s="39" t="s">
        <v>15183</v>
      </c>
      <c r="Y195">
        <v>1</v>
      </c>
      <c r="AA195" s="39" t="s">
        <v>1952</v>
      </c>
      <c r="AB195">
        <v>0</v>
      </c>
      <c r="AD195" s="39" t="s">
        <v>1952</v>
      </c>
      <c r="AE195">
        <v>1</v>
      </c>
      <c r="AG195" s="39" t="s">
        <v>15620</v>
      </c>
      <c r="AH195">
        <v>0</v>
      </c>
      <c r="AJ195" s="39" t="s">
        <v>15186</v>
      </c>
      <c r="AK195">
        <v>1</v>
      </c>
      <c r="AM195" s="39" t="s">
        <v>15187</v>
      </c>
      <c r="AN195">
        <v>1</v>
      </c>
      <c r="AP195" s="39" t="s">
        <v>15187</v>
      </c>
      <c r="AQ195">
        <v>0</v>
      </c>
      <c r="AS195" s="39" t="s">
        <v>15186</v>
      </c>
      <c r="AT195">
        <v>0</v>
      </c>
      <c r="AV195" s="39" t="s">
        <v>15187</v>
      </c>
      <c r="AW195">
        <v>1</v>
      </c>
      <c r="AY195" s="39" t="s">
        <v>15187</v>
      </c>
      <c r="AZ195">
        <v>1</v>
      </c>
      <c r="BB195" s="39" t="s">
        <v>15187</v>
      </c>
      <c r="BC195">
        <v>1</v>
      </c>
      <c r="BE195" s="39" t="s">
        <v>15187</v>
      </c>
      <c r="BF195">
        <v>1</v>
      </c>
      <c r="BH195" s="39" t="s">
        <v>15186</v>
      </c>
      <c r="BI195">
        <v>1</v>
      </c>
      <c r="BK195" s="39" t="s">
        <v>15187</v>
      </c>
      <c r="BL195">
        <v>1</v>
      </c>
      <c r="BN195" s="39" t="s">
        <v>15187</v>
      </c>
      <c r="BO195">
        <v>1</v>
      </c>
      <c r="BQ195" s="39" t="s">
        <v>15906</v>
      </c>
      <c r="BT195" s="39" t="s">
        <v>15907</v>
      </c>
      <c r="BW195" s="39" t="s">
        <v>15190</v>
      </c>
      <c r="BX195">
        <v>0</v>
      </c>
      <c r="BZ195" s="39" t="s">
        <v>15190</v>
      </c>
      <c r="CA195">
        <v>0</v>
      </c>
      <c r="CC195" s="39" t="s">
        <v>12980</v>
      </c>
      <c r="CD195">
        <v>1</v>
      </c>
      <c r="CF195" s="39" t="s">
        <v>13792</v>
      </c>
      <c r="CG195">
        <v>0</v>
      </c>
      <c r="CI195" s="39" t="s">
        <v>12887</v>
      </c>
      <c r="CJ195">
        <v>1</v>
      </c>
      <c r="CL195" s="39" t="s">
        <v>15908</v>
      </c>
      <c r="CO195" s="39" t="s">
        <v>15909</v>
      </c>
    </row>
    <row r="196" spans="1:93" x14ac:dyDescent="0.3">
      <c r="A196">
        <v>195</v>
      </c>
      <c r="B196" s="1">
        <v>45812.723946759259</v>
      </c>
      <c r="C196" s="1">
        <v>45812.738969907405</v>
      </c>
      <c r="D196" s="39" t="s">
        <v>1696</v>
      </c>
      <c r="E196" s="39" t="s">
        <v>1697</v>
      </c>
      <c r="F196">
        <v>20</v>
      </c>
      <c r="I196" s="39" t="s">
        <v>1697</v>
      </c>
      <c r="L196">
        <v>13</v>
      </c>
      <c r="O196">
        <v>5</v>
      </c>
      <c r="R196" s="39" t="s">
        <v>4338</v>
      </c>
      <c r="S196">
        <v>1</v>
      </c>
      <c r="U196" s="39" t="s">
        <v>15184</v>
      </c>
      <c r="V196">
        <v>1</v>
      </c>
      <c r="X196" s="39" t="s">
        <v>15183</v>
      </c>
      <c r="Y196">
        <v>1</v>
      </c>
      <c r="AA196" s="39" t="s">
        <v>15182</v>
      </c>
      <c r="AB196">
        <v>1</v>
      </c>
      <c r="AD196" s="39" t="s">
        <v>1952</v>
      </c>
      <c r="AE196">
        <v>1</v>
      </c>
      <c r="AG196" s="39" t="s">
        <v>15910</v>
      </c>
      <c r="AH196">
        <v>0</v>
      </c>
      <c r="AJ196" s="39" t="s">
        <v>15186</v>
      </c>
      <c r="AK196">
        <v>1</v>
      </c>
      <c r="AM196" s="39" t="s">
        <v>15187</v>
      </c>
      <c r="AN196">
        <v>1</v>
      </c>
      <c r="AP196" s="39" t="s">
        <v>15186</v>
      </c>
      <c r="AQ196">
        <v>1</v>
      </c>
      <c r="AS196" s="39" t="s">
        <v>15187</v>
      </c>
      <c r="AT196">
        <v>1</v>
      </c>
      <c r="AV196" s="39" t="s">
        <v>15187</v>
      </c>
      <c r="AW196">
        <v>1</v>
      </c>
      <c r="AY196" s="39" t="s">
        <v>15187</v>
      </c>
      <c r="AZ196">
        <v>1</v>
      </c>
      <c r="BB196" s="39" t="s">
        <v>15187</v>
      </c>
      <c r="BC196">
        <v>1</v>
      </c>
      <c r="BE196" s="39" t="s">
        <v>15187</v>
      </c>
      <c r="BF196">
        <v>1</v>
      </c>
      <c r="BH196" s="39" t="s">
        <v>15186</v>
      </c>
      <c r="BI196">
        <v>1</v>
      </c>
      <c r="BK196" s="39" t="s">
        <v>15187</v>
      </c>
      <c r="BL196">
        <v>1</v>
      </c>
      <c r="BN196" s="39" t="s">
        <v>15187</v>
      </c>
      <c r="BO196">
        <v>1</v>
      </c>
      <c r="BQ196" s="39" t="s">
        <v>15911</v>
      </c>
      <c r="BT196" s="39" t="s">
        <v>15912</v>
      </c>
      <c r="BW196" s="39" t="s">
        <v>13792</v>
      </c>
      <c r="BX196">
        <v>1</v>
      </c>
      <c r="BZ196" s="39" t="s">
        <v>12851</v>
      </c>
      <c r="CA196">
        <v>1</v>
      </c>
      <c r="CC196" s="39" t="s">
        <v>12980</v>
      </c>
      <c r="CD196">
        <v>1</v>
      </c>
      <c r="CF196" s="39" t="s">
        <v>15190</v>
      </c>
      <c r="CG196">
        <v>1</v>
      </c>
      <c r="CI196" s="39" t="s">
        <v>15190</v>
      </c>
      <c r="CJ196">
        <v>0</v>
      </c>
      <c r="CL196" s="39" t="s">
        <v>15913</v>
      </c>
      <c r="CO196" s="39" t="s">
        <v>15914</v>
      </c>
    </row>
    <row r="197" spans="1:93" x14ac:dyDescent="0.3">
      <c r="A197">
        <v>196</v>
      </c>
      <c r="B197" s="1">
        <v>45812.733587962961</v>
      </c>
      <c r="C197" s="1">
        <v>45812.75136574074</v>
      </c>
      <c r="D197" s="39" t="s">
        <v>1683</v>
      </c>
      <c r="E197" s="39" t="s">
        <v>1684</v>
      </c>
      <c r="F197">
        <v>17</v>
      </c>
      <c r="I197" s="39" t="s">
        <v>1684</v>
      </c>
      <c r="L197">
        <v>13</v>
      </c>
      <c r="O197">
        <v>30</v>
      </c>
      <c r="R197" s="39" t="s">
        <v>4338</v>
      </c>
      <c r="S197">
        <v>1</v>
      </c>
      <c r="U197" s="39" t="s">
        <v>15184</v>
      </c>
      <c r="V197">
        <v>1</v>
      </c>
      <c r="X197" s="39" t="s">
        <v>15183</v>
      </c>
      <c r="Y197">
        <v>1</v>
      </c>
      <c r="AA197" s="39" t="s">
        <v>1952</v>
      </c>
      <c r="AB197">
        <v>0</v>
      </c>
      <c r="AD197" s="39" t="s">
        <v>1952</v>
      </c>
      <c r="AE197">
        <v>1</v>
      </c>
      <c r="AG197" s="39" t="s">
        <v>15572</v>
      </c>
      <c r="AH197">
        <v>1</v>
      </c>
      <c r="AJ197" s="39" t="s">
        <v>15186</v>
      </c>
      <c r="AK197">
        <v>1</v>
      </c>
      <c r="AM197" s="39" t="s">
        <v>15187</v>
      </c>
      <c r="AN197">
        <v>1</v>
      </c>
      <c r="AP197" s="39" t="s">
        <v>15186</v>
      </c>
      <c r="AQ197">
        <v>1</v>
      </c>
      <c r="AS197" s="39" t="s">
        <v>15187</v>
      </c>
      <c r="AT197">
        <v>1</v>
      </c>
      <c r="AV197" s="39" t="s">
        <v>15187</v>
      </c>
      <c r="AW197">
        <v>1</v>
      </c>
      <c r="AY197" s="39" t="s">
        <v>15187</v>
      </c>
      <c r="AZ197">
        <v>1</v>
      </c>
      <c r="BB197" s="39" t="s">
        <v>15187</v>
      </c>
      <c r="BC197">
        <v>1</v>
      </c>
      <c r="BE197" s="39" t="s">
        <v>15187</v>
      </c>
      <c r="BF197">
        <v>1</v>
      </c>
      <c r="BH197" s="39" t="s">
        <v>15186</v>
      </c>
      <c r="BI197">
        <v>1</v>
      </c>
      <c r="BK197" s="39" t="s">
        <v>15186</v>
      </c>
      <c r="BL197">
        <v>0</v>
      </c>
      <c r="BN197" s="39" t="s">
        <v>15187</v>
      </c>
      <c r="BO197">
        <v>1</v>
      </c>
      <c r="BQ197" s="39" t="s">
        <v>15915</v>
      </c>
      <c r="BT197" s="39" t="s">
        <v>15916</v>
      </c>
      <c r="BW197" s="39" t="s">
        <v>12887</v>
      </c>
      <c r="BX197">
        <v>0</v>
      </c>
      <c r="BZ197" s="39" t="s">
        <v>15190</v>
      </c>
      <c r="CA197">
        <v>0</v>
      </c>
      <c r="CC197" s="39" t="s">
        <v>15190</v>
      </c>
      <c r="CD197">
        <v>0</v>
      </c>
      <c r="CF197" s="39" t="s">
        <v>15190</v>
      </c>
      <c r="CG197">
        <v>1</v>
      </c>
      <c r="CI197" s="39" t="s">
        <v>12887</v>
      </c>
      <c r="CJ197">
        <v>1</v>
      </c>
      <c r="CL197" s="39" t="s">
        <v>15917</v>
      </c>
      <c r="CO197" s="39" t="s">
        <v>15918</v>
      </c>
    </row>
    <row r="198" spans="1:93" x14ac:dyDescent="0.3">
      <c r="A198">
        <v>197</v>
      </c>
      <c r="B198" s="1">
        <v>45812.881168981483</v>
      </c>
      <c r="C198" s="1">
        <v>45812.881284722222</v>
      </c>
      <c r="D198" s="39" t="s">
        <v>1585</v>
      </c>
      <c r="E198" s="39" t="s">
        <v>1586</v>
      </c>
      <c r="F198">
        <v>20</v>
      </c>
      <c r="I198" s="39" t="s">
        <v>1586</v>
      </c>
      <c r="L198">
        <v>13</v>
      </c>
      <c r="O198">
        <v>22</v>
      </c>
      <c r="R198" s="39" t="s">
        <v>4338</v>
      </c>
      <c r="S198">
        <v>1</v>
      </c>
      <c r="U198" s="39" t="s">
        <v>15183</v>
      </c>
      <c r="V198">
        <v>0</v>
      </c>
      <c r="X198" s="39" t="s">
        <v>15183</v>
      </c>
      <c r="Y198">
        <v>1</v>
      </c>
      <c r="AA198" s="39" t="s">
        <v>15182</v>
      </c>
      <c r="AB198">
        <v>1</v>
      </c>
      <c r="AD198" s="39" t="s">
        <v>1952</v>
      </c>
      <c r="AE198">
        <v>1</v>
      </c>
      <c r="AG198" s="39" t="s">
        <v>15572</v>
      </c>
      <c r="AH198">
        <v>1</v>
      </c>
      <c r="AJ198" s="39" t="s">
        <v>15186</v>
      </c>
      <c r="AK198">
        <v>1</v>
      </c>
      <c r="AM198" s="39" t="s">
        <v>15187</v>
      </c>
      <c r="AN198">
        <v>1</v>
      </c>
      <c r="AP198" s="39" t="s">
        <v>15186</v>
      </c>
      <c r="AQ198">
        <v>1</v>
      </c>
      <c r="AS198" s="39" t="s">
        <v>15187</v>
      </c>
      <c r="AT198">
        <v>1</v>
      </c>
      <c r="AV198" s="39" t="s">
        <v>15187</v>
      </c>
      <c r="AW198">
        <v>1</v>
      </c>
      <c r="AY198" s="39" t="s">
        <v>15187</v>
      </c>
      <c r="AZ198">
        <v>1</v>
      </c>
      <c r="BB198" s="39" t="s">
        <v>15187</v>
      </c>
      <c r="BC198">
        <v>1</v>
      </c>
      <c r="BE198" s="39" t="s">
        <v>15186</v>
      </c>
      <c r="BF198">
        <v>0</v>
      </c>
      <c r="BH198" s="39" t="s">
        <v>15186</v>
      </c>
      <c r="BI198">
        <v>1</v>
      </c>
      <c r="BK198" s="39" t="s">
        <v>15187</v>
      </c>
      <c r="BL198">
        <v>1</v>
      </c>
      <c r="BN198" s="39" t="s">
        <v>15187</v>
      </c>
      <c r="BO198">
        <v>1</v>
      </c>
      <c r="BQ198" s="39" t="s">
        <v>15919</v>
      </c>
      <c r="BT198" s="39" t="s">
        <v>15920</v>
      </c>
      <c r="BW198" s="39" t="s">
        <v>13792</v>
      </c>
      <c r="BX198">
        <v>1</v>
      </c>
      <c r="BZ198" s="39" t="s">
        <v>12851</v>
      </c>
      <c r="CA198">
        <v>1</v>
      </c>
      <c r="CC198" s="39" t="s">
        <v>12980</v>
      </c>
      <c r="CD198">
        <v>1</v>
      </c>
      <c r="CF198" s="39" t="s">
        <v>15190</v>
      </c>
      <c r="CG198">
        <v>1</v>
      </c>
      <c r="CI198" s="39" t="s">
        <v>12887</v>
      </c>
      <c r="CJ198">
        <v>1</v>
      </c>
      <c r="CL198" s="39" t="s">
        <v>15921</v>
      </c>
      <c r="CO198" s="39" t="s">
        <v>15481</v>
      </c>
    </row>
    <row r="199" spans="1:93" x14ac:dyDescent="0.3">
      <c r="A199">
        <v>198</v>
      </c>
      <c r="B199" s="1">
        <v>45812.972685185188</v>
      </c>
      <c r="C199" s="1">
        <v>45812.977060185185</v>
      </c>
      <c r="D199" s="39" t="s">
        <v>853</v>
      </c>
      <c r="E199" s="39" t="s">
        <v>854</v>
      </c>
      <c r="F199">
        <v>17</v>
      </c>
      <c r="I199" s="39" t="s">
        <v>855</v>
      </c>
      <c r="L199">
        <v>2</v>
      </c>
      <c r="O199">
        <v>36</v>
      </c>
      <c r="R199" s="39" t="s">
        <v>4338</v>
      </c>
      <c r="S199">
        <v>1</v>
      </c>
      <c r="U199" s="39" t="s">
        <v>15184</v>
      </c>
      <c r="V199">
        <v>1</v>
      </c>
      <c r="X199" s="39" t="s">
        <v>15183</v>
      </c>
      <c r="Y199">
        <v>1</v>
      </c>
      <c r="AA199" s="39" t="s">
        <v>15182</v>
      </c>
      <c r="AB199">
        <v>1</v>
      </c>
      <c r="AD199" s="39" t="s">
        <v>1952</v>
      </c>
      <c r="AE199">
        <v>1</v>
      </c>
      <c r="AG199" s="39" t="s">
        <v>15641</v>
      </c>
      <c r="AH199">
        <v>0</v>
      </c>
      <c r="AJ199" s="39" t="s">
        <v>15186</v>
      </c>
      <c r="AK199">
        <v>1</v>
      </c>
      <c r="AM199" s="39" t="s">
        <v>15186</v>
      </c>
      <c r="AN199">
        <v>0</v>
      </c>
      <c r="AP199" s="39" t="s">
        <v>15187</v>
      </c>
      <c r="AQ199">
        <v>0</v>
      </c>
      <c r="AS199" s="39" t="s">
        <v>15186</v>
      </c>
      <c r="AT199">
        <v>0</v>
      </c>
      <c r="AV199" s="39" t="s">
        <v>15187</v>
      </c>
      <c r="AW199">
        <v>1</v>
      </c>
      <c r="AY199" s="39" t="s">
        <v>15187</v>
      </c>
      <c r="AZ199">
        <v>1</v>
      </c>
      <c r="BB199" s="39" t="s">
        <v>15187</v>
      </c>
      <c r="BC199">
        <v>1</v>
      </c>
      <c r="BE199" s="39" t="s">
        <v>15187</v>
      </c>
      <c r="BF199">
        <v>1</v>
      </c>
      <c r="BH199" s="39" t="s">
        <v>15186</v>
      </c>
      <c r="BI199">
        <v>1</v>
      </c>
      <c r="BK199" s="39" t="s">
        <v>15186</v>
      </c>
      <c r="BL199">
        <v>0</v>
      </c>
      <c r="BN199" s="39" t="s">
        <v>15187</v>
      </c>
      <c r="BO199">
        <v>1</v>
      </c>
      <c r="BQ199" s="39" t="s">
        <v>15922</v>
      </c>
      <c r="BT199" s="39" t="s">
        <v>15923</v>
      </c>
      <c r="BW199" s="39" t="s">
        <v>13792</v>
      </c>
      <c r="BX199">
        <v>1</v>
      </c>
      <c r="BZ199" s="39" t="s">
        <v>12851</v>
      </c>
      <c r="CA199">
        <v>1</v>
      </c>
      <c r="CC199" s="39" t="s">
        <v>12980</v>
      </c>
      <c r="CD199">
        <v>1</v>
      </c>
      <c r="CF199" s="39" t="s">
        <v>15190</v>
      </c>
      <c r="CG199">
        <v>1</v>
      </c>
      <c r="CI199" s="39" t="s">
        <v>12887</v>
      </c>
      <c r="CJ199">
        <v>1</v>
      </c>
      <c r="CL199" s="39" t="s">
        <v>15924</v>
      </c>
      <c r="CO199" s="39" t="s">
        <v>15305</v>
      </c>
    </row>
    <row r="200" spans="1:93" x14ac:dyDescent="0.3">
      <c r="A200">
        <v>199</v>
      </c>
      <c r="B200" s="1">
        <v>45813.30400462963</v>
      </c>
      <c r="C200" s="1">
        <v>45813.319108796299</v>
      </c>
      <c r="D200" s="39" t="s">
        <v>1559</v>
      </c>
      <c r="E200" s="39" t="s">
        <v>1560</v>
      </c>
      <c r="F200">
        <v>14</v>
      </c>
      <c r="I200" s="39" t="s">
        <v>1560</v>
      </c>
      <c r="L200">
        <v>13</v>
      </c>
      <c r="O200">
        <v>3</v>
      </c>
      <c r="R200" s="39" t="s">
        <v>15183</v>
      </c>
      <c r="S200">
        <v>0</v>
      </c>
      <c r="U200" s="39" t="s">
        <v>15184</v>
      </c>
      <c r="V200">
        <v>1</v>
      </c>
      <c r="X200" s="39" t="s">
        <v>15182</v>
      </c>
      <c r="Y200">
        <v>0</v>
      </c>
      <c r="AA200" s="39" t="s">
        <v>15182</v>
      </c>
      <c r="AB200">
        <v>1</v>
      </c>
      <c r="AD200" s="39" t="s">
        <v>1952</v>
      </c>
      <c r="AE200">
        <v>1</v>
      </c>
      <c r="AG200" s="39" t="s">
        <v>15925</v>
      </c>
      <c r="AH200">
        <v>0</v>
      </c>
      <c r="AJ200" s="39" t="s">
        <v>15186</v>
      </c>
      <c r="AK200">
        <v>1</v>
      </c>
      <c r="AM200" s="39" t="s">
        <v>15187</v>
      </c>
      <c r="AN200">
        <v>1</v>
      </c>
      <c r="AP200" s="39" t="s">
        <v>15187</v>
      </c>
      <c r="AQ200">
        <v>0</v>
      </c>
      <c r="AS200" s="39" t="s">
        <v>15187</v>
      </c>
      <c r="AT200">
        <v>1</v>
      </c>
      <c r="AV200" s="39" t="s">
        <v>15187</v>
      </c>
      <c r="AW200">
        <v>1</v>
      </c>
      <c r="AY200" s="39" t="s">
        <v>15186</v>
      </c>
      <c r="AZ200">
        <v>0</v>
      </c>
      <c r="BB200" s="39" t="s">
        <v>15187</v>
      </c>
      <c r="BC200">
        <v>1</v>
      </c>
      <c r="BE200" s="39" t="s">
        <v>15187</v>
      </c>
      <c r="BF200">
        <v>1</v>
      </c>
      <c r="BH200" s="39" t="s">
        <v>15186</v>
      </c>
      <c r="BI200">
        <v>1</v>
      </c>
      <c r="BK200" s="39" t="s">
        <v>15187</v>
      </c>
      <c r="BL200">
        <v>1</v>
      </c>
      <c r="BN200" s="39" t="s">
        <v>15187</v>
      </c>
      <c r="BO200">
        <v>1</v>
      </c>
      <c r="BQ200" s="39" t="s">
        <v>15926</v>
      </c>
      <c r="BT200" s="39" t="s">
        <v>15927</v>
      </c>
      <c r="BW200" s="39" t="s">
        <v>12980</v>
      </c>
      <c r="BX200">
        <v>0</v>
      </c>
      <c r="BZ200" s="39" t="s">
        <v>13792</v>
      </c>
      <c r="CA200">
        <v>0</v>
      </c>
      <c r="CC200" s="39" t="s">
        <v>12851</v>
      </c>
      <c r="CD200">
        <v>0</v>
      </c>
      <c r="CF200" s="39" t="s">
        <v>15190</v>
      </c>
      <c r="CG200">
        <v>1</v>
      </c>
      <c r="CI200" s="39" t="s">
        <v>12887</v>
      </c>
      <c r="CJ200">
        <v>1</v>
      </c>
      <c r="CL200" s="39" t="s">
        <v>15928</v>
      </c>
      <c r="CO200" s="39" t="s">
        <v>15929</v>
      </c>
    </row>
    <row r="201" spans="1:93" x14ac:dyDescent="0.3">
      <c r="A201">
        <v>200</v>
      </c>
      <c r="B201" s="1">
        <v>45813.318541666667</v>
      </c>
      <c r="C201" s="1">
        <v>45813.322997685187</v>
      </c>
      <c r="D201" s="39" t="s">
        <v>1617</v>
      </c>
      <c r="E201" s="39" t="s">
        <v>1618</v>
      </c>
      <c r="F201">
        <v>17</v>
      </c>
      <c r="I201" s="39" t="s">
        <v>1618</v>
      </c>
      <c r="L201">
        <v>13</v>
      </c>
      <c r="O201">
        <v>33</v>
      </c>
      <c r="R201" s="39" t="s">
        <v>15182</v>
      </c>
      <c r="S201">
        <v>0</v>
      </c>
      <c r="U201" s="39" t="s">
        <v>15184</v>
      </c>
      <c r="V201">
        <v>1</v>
      </c>
      <c r="X201" s="39" t="s">
        <v>15183</v>
      </c>
      <c r="Y201">
        <v>1</v>
      </c>
      <c r="AA201" s="39" t="s">
        <v>4338</v>
      </c>
      <c r="AB201">
        <v>0</v>
      </c>
      <c r="AD201" s="39" t="s">
        <v>1952</v>
      </c>
      <c r="AE201">
        <v>1</v>
      </c>
      <c r="AG201" s="39" t="s">
        <v>15612</v>
      </c>
      <c r="AH201">
        <v>0</v>
      </c>
      <c r="AJ201" s="39" t="s">
        <v>15186</v>
      </c>
      <c r="AK201">
        <v>1</v>
      </c>
      <c r="AM201" s="39" t="s">
        <v>15187</v>
      </c>
      <c r="AN201">
        <v>1</v>
      </c>
      <c r="AP201" s="39" t="s">
        <v>15186</v>
      </c>
      <c r="AQ201">
        <v>1</v>
      </c>
      <c r="AS201" s="39" t="s">
        <v>15187</v>
      </c>
      <c r="AT201">
        <v>1</v>
      </c>
      <c r="AV201" s="39" t="s">
        <v>15187</v>
      </c>
      <c r="AW201">
        <v>1</v>
      </c>
      <c r="AY201" s="39" t="s">
        <v>15186</v>
      </c>
      <c r="AZ201">
        <v>0</v>
      </c>
      <c r="BB201" s="39" t="s">
        <v>15187</v>
      </c>
      <c r="BC201">
        <v>1</v>
      </c>
      <c r="BE201" s="39" t="s">
        <v>15187</v>
      </c>
      <c r="BF201">
        <v>1</v>
      </c>
      <c r="BH201" s="39" t="s">
        <v>15186</v>
      </c>
      <c r="BI201">
        <v>1</v>
      </c>
      <c r="BK201" s="39" t="s">
        <v>15187</v>
      </c>
      <c r="BL201">
        <v>1</v>
      </c>
      <c r="BN201" s="39" t="s">
        <v>15186</v>
      </c>
      <c r="BO201">
        <v>0</v>
      </c>
      <c r="BQ201" s="39" t="s">
        <v>15930</v>
      </c>
      <c r="BT201" s="39" t="s">
        <v>15931</v>
      </c>
      <c r="BW201" s="39" t="s">
        <v>13792</v>
      </c>
      <c r="BX201">
        <v>1</v>
      </c>
      <c r="BZ201" s="39" t="s">
        <v>12851</v>
      </c>
      <c r="CA201">
        <v>1</v>
      </c>
      <c r="CC201" s="39" t="s">
        <v>12980</v>
      </c>
      <c r="CD201">
        <v>1</v>
      </c>
      <c r="CF201" s="39" t="s">
        <v>15190</v>
      </c>
      <c r="CG201">
        <v>1</v>
      </c>
      <c r="CI201" s="39" t="s">
        <v>12887</v>
      </c>
      <c r="CJ201">
        <v>1</v>
      </c>
      <c r="CL201" s="39" t="s">
        <v>15932</v>
      </c>
      <c r="CO201" s="39" t="s">
        <v>15933</v>
      </c>
    </row>
    <row r="202" spans="1:93" x14ac:dyDescent="0.3">
      <c r="A202">
        <v>201</v>
      </c>
      <c r="B202" s="1">
        <v>45813.358043981483</v>
      </c>
      <c r="C202" s="1">
        <v>45813.381574074076</v>
      </c>
      <c r="D202" s="39" t="s">
        <v>1336</v>
      </c>
      <c r="E202" s="39" t="s">
        <v>1337</v>
      </c>
      <c r="F202">
        <v>19</v>
      </c>
      <c r="I202" s="39" t="s">
        <v>5566</v>
      </c>
      <c r="L202">
        <v>1</v>
      </c>
      <c r="O202">
        <v>12</v>
      </c>
      <c r="R202" s="39" t="s">
        <v>4338</v>
      </c>
      <c r="S202">
        <v>1</v>
      </c>
      <c r="U202" s="39" t="s">
        <v>15184</v>
      </c>
      <c r="V202">
        <v>1</v>
      </c>
      <c r="X202" s="39" t="s">
        <v>15183</v>
      </c>
      <c r="Y202">
        <v>1</v>
      </c>
      <c r="AA202" s="39" t="s">
        <v>15182</v>
      </c>
      <c r="AB202">
        <v>1</v>
      </c>
      <c r="AD202" s="39" t="s">
        <v>15182</v>
      </c>
      <c r="AE202">
        <v>0</v>
      </c>
      <c r="AG202" s="39" t="s">
        <v>15641</v>
      </c>
      <c r="AH202">
        <v>0</v>
      </c>
      <c r="AJ202" s="39" t="s">
        <v>15186</v>
      </c>
      <c r="AK202">
        <v>1</v>
      </c>
      <c r="AM202" s="39" t="s">
        <v>15187</v>
      </c>
      <c r="AN202">
        <v>1</v>
      </c>
      <c r="AP202" s="39" t="s">
        <v>15186</v>
      </c>
      <c r="AQ202">
        <v>1</v>
      </c>
      <c r="AS202" s="39" t="s">
        <v>15187</v>
      </c>
      <c r="AT202">
        <v>1</v>
      </c>
      <c r="AV202" s="39" t="s">
        <v>15187</v>
      </c>
      <c r="AW202">
        <v>1</v>
      </c>
      <c r="AY202" s="39" t="s">
        <v>15187</v>
      </c>
      <c r="AZ202">
        <v>1</v>
      </c>
      <c r="BB202" s="39" t="s">
        <v>15187</v>
      </c>
      <c r="BC202">
        <v>1</v>
      </c>
      <c r="BE202" s="39" t="s">
        <v>15187</v>
      </c>
      <c r="BF202">
        <v>1</v>
      </c>
      <c r="BH202" s="39" t="s">
        <v>15186</v>
      </c>
      <c r="BI202">
        <v>1</v>
      </c>
      <c r="BK202" s="39" t="s">
        <v>15187</v>
      </c>
      <c r="BL202">
        <v>1</v>
      </c>
      <c r="BN202" s="39" t="s">
        <v>15187</v>
      </c>
      <c r="BO202">
        <v>1</v>
      </c>
      <c r="BQ202" s="39" t="s">
        <v>15934</v>
      </c>
      <c r="BT202" s="39" t="s">
        <v>15935</v>
      </c>
      <c r="BW202" s="39" t="s">
        <v>13792</v>
      </c>
      <c r="BX202">
        <v>1</v>
      </c>
      <c r="BZ202" s="39" t="s">
        <v>12851</v>
      </c>
      <c r="CA202">
        <v>1</v>
      </c>
      <c r="CC202" s="39" t="s">
        <v>12980</v>
      </c>
      <c r="CD202">
        <v>1</v>
      </c>
      <c r="CF202" s="39" t="s">
        <v>15190</v>
      </c>
      <c r="CG202">
        <v>1</v>
      </c>
      <c r="CI202" s="39" t="s">
        <v>15190</v>
      </c>
      <c r="CJ202">
        <v>0</v>
      </c>
      <c r="CL202" s="39" t="s">
        <v>15936</v>
      </c>
      <c r="CO202" s="39" t="s">
        <v>15937</v>
      </c>
    </row>
    <row r="203" spans="1:93" x14ac:dyDescent="0.3">
      <c r="A203">
        <v>202</v>
      </c>
      <c r="B203" s="1">
        <v>45813.383437500001</v>
      </c>
      <c r="C203" s="1">
        <v>45813.384826388887</v>
      </c>
      <c r="D203" s="39" t="s">
        <v>1201</v>
      </c>
      <c r="E203" s="39" t="s">
        <v>1202</v>
      </c>
      <c r="F203">
        <v>21</v>
      </c>
      <c r="I203" s="39" t="s">
        <v>1202</v>
      </c>
      <c r="L203">
        <v>1</v>
      </c>
      <c r="O203">
        <v>10</v>
      </c>
      <c r="R203" s="39" t="s">
        <v>4338</v>
      </c>
      <c r="S203">
        <v>1</v>
      </c>
      <c r="U203" s="39" t="s">
        <v>15184</v>
      </c>
      <c r="V203">
        <v>1</v>
      </c>
      <c r="X203" s="39" t="s">
        <v>15183</v>
      </c>
      <c r="Y203">
        <v>1</v>
      </c>
      <c r="AA203" s="39" t="s">
        <v>15182</v>
      </c>
      <c r="AB203">
        <v>1</v>
      </c>
      <c r="AD203" s="39" t="s">
        <v>1952</v>
      </c>
      <c r="AE203">
        <v>1</v>
      </c>
      <c r="AG203" s="39" t="s">
        <v>15641</v>
      </c>
      <c r="AH203">
        <v>0</v>
      </c>
      <c r="AJ203" s="39" t="s">
        <v>15186</v>
      </c>
      <c r="AK203">
        <v>1</v>
      </c>
      <c r="AM203" s="39" t="s">
        <v>15187</v>
      </c>
      <c r="AN203">
        <v>1</v>
      </c>
      <c r="AP203" s="39" t="s">
        <v>15186</v>
      </c>
      <c r="AQ203">
        <v>1</v>
      </c>
      <c r="AS203" s="39" t="s">
        <v>15187</v>
      </c>
      <c r="AT203">
        <v>1</v>
      </c>
      <c r="AV203" s="39" t="s">
        <v>15187</v>
      </c>
      <c r="AW203">
        <v>1</v>
      </c>
      <c r="AY203" s="39" t="s">
        <v>15187</v>
      </c>
      <c r="AZ203">
        <v>1</v>
      </c>
      <c r="BB203" s="39" t="s">
        <v>15187</v>
      </c>
      <c r="BC203">
        <v>1</v>
      </c>
      <c r="BE203" s="39" t="s">
        <v>15187</v>
      </c>
      <c r="BF203">
        <v>1</v>
      </c>
      <c r="BH203" s="39" t="s">
        <v>15186</v>
      </c>
      <c r="BI203">
        <v>1</v>
      </c>
      <c r="BK203" s="39" t="s">
        <v>15187</v>
      </c>
      <c r="BL203">
        <v>1</v>
      </c>
      <c r="BN203" s="39" t="s">
        <v>15187</v>
      </c>
      <c r="BO203">
        <v>1</v>
      </c>
      <c r="BQ203" s="39" t="s">
        <v>15938</v>
      </c>
      <c r="BT203" s="39" t="s">
        <v>15939</v>
      </c>
      <c r="BW203" s="39" t="s">
        <v>13792</v>
      </c>
      <c r="BX203">
        <v>1</v>
      </c>
      <c r="BZ203" s="39" t="s">
        <v>12851</v>
      </c>
      <c r="CA203">
        <v>1</v>
      </c>
      <c r="CC203" s="39" t="s">
        <v>12980</v>
      </c>
      <c r="CD203">
        <v>1</v>
      </c>
      <c r="CF203" s="39" t="s">
        <v>15190</v>
      </c>
      <c r="CG203">
        <v>1</v>
      </c>
      <c r="CI203" s="39" t="s">
        <v>12887</v>
      </c>
      <c r="CJ203">
        <v>1</v>
      </c>
      <c r="CL203" s="39" t="s">
        <v>15940</v>
      </c>
      <c r="CO203" s="39" t="s">
        <v>15941</v>
      </c>
    </row>
    <row r="204" spans="1:93" x14ac:dyDescent="0.3">
      <c r="A204">
        <v>203</v>
      </c>
      <c r="B204" s="1">
        <v>45813.371828703705</v>
      </c>
      <c r="C204" s="1">
        <v>45813.390324074076</v>
      </c>
      <c r="D204" s="39" t="s">
        <v>1230</v>
      </c>
      <c r="E204" s="39" t="s">
        <v>1231</v>
      </c>
      <c r="F204">
        <v>21</v>
      </c>
      <c r="I204" s="39" t="s">
        <v>14945</v>
      </c>
      <c r="L204">
        <v>1</v>
      </c>
      <c r="O204">
        <v>8</v>
      </c>
      <c r="R204" s="39" t="s">
        <v>4338</v>
      </c>
      <c r="S204">
        <v>1</v>
      </c>
      <c r="U204" s="39" t="s">
        <v>15184</v>
      </c>
      <c r="V204">
        <v>1</v>
      </c>
      <c r="X204" s="39" t="s">
        <v>15183</v>
      </c>
      <c r="Y204">
        <v>1</v>
      </c>
      <c r="AA204" s="39" t="s">
        <v>15182</v>
      </c>
      <c r="AB204">
        <v>1</v>
      </c>
      <c r="AD204" s="39" t="s">
        <v>1952</v>
      </c>
      <c r="AE204">
        <v>1</v>
      </c>
      <c r="AG204" s="39" t="s">
        <v>15641</v>
      </c>
      <c r="AH204">
        <v>0</v>
      </c>
      <c r="AJ204" s="39" t="s">
        <v>15186</v>
      </c>
      <c r="AK204">
        <v>1</v>
      </c>
      <c r="AM204" s="39" t="s">
        <v>15187</v>
      </c>
      <c r="AN204">
        <v>1</v>
      </c>
      <c r="AP204" s="39" t="s">
        <v>15186</v>
      </c>
      <c r="AQ204">
        <v>1</v>
      </c>
      <c r="AS204" s="39" t="s">
        <v>15187</v>
      </c>
      <c r="AT204">
        <v>1</v>
      </c>
      <c r="AV204" s="39" t="s">
        <v>15187</v>
      </c>
      <c r="AW204">
        <v>1</v>
      </c>
      <c r="AY204" s="39" t="s">
        <v>15187</v>
      </c>
      <c r="AZ204">
        <v>1</v>
      </c>
      <c r="BB204" s="39" t="s">
        <v>15187</v>
      </c>
      <c r="BC204">
        <v>1</v>
      </c>
      <c r="BE204" s="39" t="s">
        <v>15187</v>
      </c>
      <c r="BF204">
        <v>1</v>
      </c>
      <c r="BH204" s="39" t="s">
        <v>15186</v>
      </c>
      <c r="BI204">
        <v>1</v>
      </c>
      <c r="BK204" s="39" t="s">
        <v>15187</v>
      </c>
      <c r="BL204">
        <v>1</v>
      </c>
      <c r="BN204" s="39" t="s">
        <v>15187</v>
      </c>
      <c r="BO204">
        <v>1</v>
      </c>
      <c r="BQ204" s="39" t="s">
        <v>15942</v>
      </c>
      <c r="BT204" s="39" t="s">
        <v>15943</v>
      </c>
      <c r="BW204" s="39" t="s">
        <v>13792</v>
      </c>
      <c r="BX204">
        <v>1</v>
      </c>
      <c r="BZ204" s="39" t="s">
        <v>12851</v>
      </c>
      <c r="CA204">
        <v>1</v>
      </c>
      <c r="CC204" s="39" t="s">
        <v>12980</v>
      </c>
      <c r="CD204">
        <v>1</v>
      </c>
      <c r="CF204" s="39" t="s">
        <v>15190</v>
      </c>
      <c r="CG204">
        <v>1</v>
      </c>
      <c r="CI204" s="39" t="s">
        <v>12887</v>
      </c>
      <c r="CJ204">
        <v>1</v>
      </c>
      <c r="CL204" s="39" t="s">
        <v>15944</v>
      </c>
      <c r="CO204" s="39" t="s">
        <v>15945</v>
      </c>
    </row>
    <row r="205" spans="1:93" x14ac:dyDescent="0.3">
      <c r="A205">
        <v>204</v>
      </c>
      <c r="B205" s="1">
        <v>45813.396458333336</v>
      </c>
      <c r="C205" s="1">
        <v>45813.419988425929</v>
      </c>
      <c r="D205" s="39" t="s">
        <v>1473</v>
      </c>
      <c r="E205" s="39" t="s">
        <v>1474</v>
      </c>
      <c r="F205">
        <v>19</v>
      </c>
      <c r="I205" s="39" t="s">
        <v>1475</v>
      </c>
      <c r="L205">
        <v>1</v>
      </c>
      <c r="O205">
        <v>21</v>
      </c>
      <c r="R205" s="39" t="s">
        <v>4338</v>
      </c>
      <c r="S205">
        <v>1</v>
      </c>
      <c r="U205" s="39" t="s">
        <v>15183</v>
      </c>
      <c r="V205">
        <v>0</v>
      </c>
      <c r="X205" s="39" t="s">
        <v>15183</v>
      </c>
      <c r="Y205">
        <v>1</v>
      </c>
      <c r="AA205" s="39" t="s">
        <v>15182</v>
      </c>
      <c r="AB205">
        <v>1</v>
      </c>
      <c r="AD205" s="39" t="s">
        <v>1952</v>
      </c>
      <c r="AE205">
        <v>1</v>
      </c>
      <c r="AG205" s="39" t="s">
        <v>15572</v>
      </c>
      <c r="AH205">
        <v>1</v>
      </c>
      <c r="AJ205" s="39" t="s">
        <v>15186</v>
      </c>
      <c r="AK205">
        <v>1</v>
      </c>
      <c r="AM205" s="39" t="s">
        <v>15186</v>
      </c>
      <c r="AN205">
        <v>0</v>
      </c>
      <c r="AP205" s="39" t="s">
        <v>15186</v>
      </c>
      <c r="AQ205">
        <v>1</v>
      </c>
      <c r="AS205" s="39" t="s">
        <v>15187</v>
      </c>
      <c r="AT205">
        <v>1</v>
      </c>
      <c r="AV205" s="39" t="s">
        <v>15187</v>
      </c>
      <c r="AW205">
        <v>1</v>
      </c>
      <c r="AY205" s="39" t="s">
        <v>15187</v>
      </c>
      <c r="AZ205">
        <v>1</v>
      </c>
      <c r="BB205" s="39" t="s">
        <v>15187</v>
      </c>
      <c r="BC205">
        <v>1</v>
      </c>
      <c r="BE205" s="39" t="s">
        <v>15187</v>
      </c>
      <c r="BF205">
        <v>1</v>
      </c>
      <c r="BH205" s="39" t="s">
        <v>15186</v>
      </c>
      <c r="BI205">
        <v>1</v>
      </c>
      <c r="BK205" s="39" t="s">
        <v>15187</v>
      </c>
      <c r="BL205">
        <v>1</v>
      </c>
      <c r="BN205" s="39" t="s">
        <v>15187</v>
      </c>
      <c r="BO205">
        <v>1</v>
      </c>
      <c r="BQ205" s="39" t="s">
        <v>15946</v>
      </c>
      <c r="BT205" s="39" t="s">
        <v>15947</v>
      </c>
      <c r="BW205" s="39" t="s">
        <v>13792</v>
      </c>
      <c r="BX205">
        <v>1</v>
      </c>
      <c r="BZ205" s="39" t="s">
        <v>12851</v>
      </c>
      <c r="CA205">
        <v>1</v>
      </c>
      <c r="CC205" s="39" t="s">
        <v>12980</v>
      </c>
      <c r="CD205">
        <v>1</v>
      </c>
      <c r="CF205" s="39" t="s">
        <v>12980</v>
      </c>
      <c r="CG205">
        <v>0</v>
      </c>
      <c r="CI205" s="39" t="s">
        <v>12887</v>
      </c>
      <c r="CJ205">
        <v>1</v>
      </c>
      <c r="CL205" s="39" t="s">
        <v>15948</v>
      </c>
      <c r="CO205" s="39" t="s">
        <v>15949</v>
      </c>
    </row>
    <row r="206" spans="1:93" x14ac:dyDescent="0.3">
      <c r="A206">
        <v>205</v>
      </c>
      <c r="B206" s="1">
        <v>45813.421689814815</v>
      </c>
      <c r="C206" s="1">
        <v>45813.427453703705</v>
      </c>
      <c r="D206" s="39" t="s">
        <v>1316</v>
      </c>
      <c r="E206" s="39" t="s">
        <v>1317</v>
      </c>
      <c r="F206">
        <v>19</v>
      </c>
      <c r="I206" s="39" t="s">
        <v>1318</v>
      </c>
      <c r="L206">
        <v>1</v>
      </c>
      <c r="O206">
        <v>22</v>
      </c>
      <c r="R206" s="39" t="s">
        <v>4338</v>
      </c>
      <c r="S206">
        <v>1</v>
      </c>
      <c r="U206" s="39" t="s">
        <v>15183</v>
      </c>
      <c r="V206">
        <v>0</v>
      </c>
      <c r="X206" s="39" t="s">
        <v>15183</v>
      </c>
      <c r="Y206">
        <v>1</v>
      </c>
      <c r="AA206" s="39" t="s">
        <v>15182</v>
      </c>
      <c r="AB206">
        <v>1</v>
      </c>
      <c r="AD206" s="39" t="s">
        <v>1952</v>
      </c>
      <c r="AE206">
        <v>1</v>
      </c>
      <c r="AG206" s="39" t="s">
        <v>15572</v>
      </c>
      <c r="AH206">
        <v>1</v>
      </c>
      <c r="AJ206" s="39" t="s">
        <v>15186</v>
      </c>
      <c r="AK206">
        <v>1</v>
      </c>
      <c r="AM206" s="39" t="s">
        <v>15186</v>
      </c>
      <c r="AN206">
        <v>0</v>
      </c>
      <c r="AP206" s="39" t="s">
        <v>15186</v>
      </c>
      <c r="AQ206">
        <v>1</v>
      </c>
      <c r="AS206" s="39" t="s">
        <v>15187</v>
      </c>
      <c r="AT206">
        <v>1</v>
      </c>
      <c r="AV206" s="39" t="s">
        <v>15187</v>
      </c>
      <c r="AW206">
        <v>1</v>
      </c>
      <c r="AY206" s="39" t="s">
        <v>15187</v>
      </c>
      <c r="AZ206">
        <v>1</v>
      </c>
      <c r="BB206" s="39" t="s">
        <v>15187</v>
      </c>
      <c r="BC206">
        <v>1</v>
      </c>
      <c r="BE206" s="39" t="s">
        <v>15187</v>
      </c>
      <c r="BF206">
        <v>1</v>
      </c>
      <c r="BH206" s="39" t="s">
        <v>15186</v>
      </c>
      <c r="BI206">
        <v>1</v>
      </c>
      <c r="BK206" s="39" t="s">
        <v>15187</v>
      </c>
      <c r="BL206">
        <v>1</v>
      </c>
      <c r="BN206" s="39" t="s">
        <v>15187</v>
      </c>
      <c r="BO206">
        <v>1</v>
      </c>
      <c r="BQ206" s="39" t="s">
        <v>15946</v>
      </c>
      <c r="BT206" s="39" t="s">
        <v>15947</v>
      </c>
      <c r="BW206" s="39" t="s">
        <v>13792</v>
      </c>
      <c r="BX206">
        <v>1</v>
      </c>
      <c r="BZ206" s="39" t="s">
        <v>12851</v>
      </c>
      <c r="CA206">
        <v>1</v>
      </c>
      <c r="CC206" s="39" t="s">
        <v>12980</v>
      </c>
      <c r="CD206">
        <v>1</v>
      </c>
      <c r="CF206" s="39" t="s">
        <v>12980</v>
      </c>
      <c r="CG206">
        <v>0</v>
      </c>
      <c r="CI206" s="39" t="s">
        <v>12887</v>
      </c>
      <c r="CJ206">
        <v>1</v>
      </c>
      <c r="CL206" s="39" t="s">
        <v>15948</v>
      </c>
      <c r="CO206" s="39" t="s">
        <v>15950</v>
      </c>
    </row>
    <row r="207" spans="1:93" x14ac:dyDescent="0.3">
      <c r="A207">
        <v>206</v>
      </c>
      <c r="B207" s="1">
        <v>45813.421574074076</v>
      </c>
      <c r="C207" s="1">
        <v>45813.44023148148</v>
      </c>
      <c r="D207" s="39" t="s">
        <v>1872</v>
      </c>
      <c r="E207" s="39" t="s">
        <v>1873</v>
      </c>
      <c r="F207">
        <v>17</v>
      </c>
      <c r="I207" s="39" t="s">
        <v>1874</v>
      </c>
      <c r="L207">
        <v>13</v>
      </c>
      <c r="O207">
        <v>37</v>
      </c>
      <c r="R207" s="39" t="s">
        <v>4338</v>
      </c>
      <c r="S207">
        <v>1</v>
      </c>
      <c r="U207" s="39" t="s">
        <v>15184</v>
      </c>
      <c r="V207">
        <v>1</v>
      </c>
      <c r="X207" s="39" t="s">
        <v>15183</v>
      </c>
      <c r="Y207">
        <v>1</v>
      </c>
      <c r="AA207" s="39" t="s">
        <v>4338</v>
      </c>
      <c r="AB207">
        <v>0</v>
      </c>
      <c r="AD207" s="39" t="s">
        <v>1952</v>
      </c>
      <c r="AE207">
        <v>1</v>
      </c>
      <c r="AG207" s="39" t="s">
        <v>15888</v>
      </c>
      <c r="AH207">
        <v>0</v>
      </c>
      <c r="AJ207" s="39" t="s">
        <v>15186</v>
      </c>
      <c r="AK207">
        <v>1</v>
      </c>
      <c r="AM207" s="39" t="s">
        <v>15187</v>
      </c>
      <c r="AN207">
        <v>1</v>
      </c>
      <c r="AP207" s="39" t="s">
        <v>15186</v>
      </c>
      <c r="AQ207">
        <v>1</v>
      </c>
      <c r="AS207" s="39" t="s">
        <v>15187</v>
      </c>
      <c r="AT207">
        <v>1</v>
      </c>
      <c r="AV207" s="39" t="s">
        <v>15187</v>
      </c>
      <c r="AW207">
        <v>1</v>
      </c>
      <c r="AY207" s="39" t="s">
        <v>15187</v>
      </c>
      <c r="AZ207">
        <v>1</v>
      </c>
      <c r="BB207" s="39" t="s">
        <v>15187</v>
      </c>
      <c r="BC207">
        <v>1</v>
      </c>
      <c r="BE207" s="39" t="s">
        <v>15186</v>
      </c>
      <c r="BF207">
        <v>0</v>
      </c>
      <c r="BH207" s="39" t="s">
        <v>15186</v>
      </c>
      <c r="BI207">
        <v>1</v>
      </c>
      <c r="BK207" s="39" t="s">
        <v>15187</v>
      </c>
      <c r="BL207">
        <v>1</v>
      </c>
      <c r="BN207" s="39" t="s">
        <v>15187</v>
      </c>
      <c r="BO207">
        <v>1</v>
      </c>
      <c r="BQ207" s="39" t="s">
        <v>15951</v>
      </c>
      <c r="BT207" s="39" t="s">
        <v>15952</v>
      </c>
      <c r="BW207" s="39" t="s">
        <v>13792</v>
      </c>
      <c r="BX207">
        <v>1</v>
      </c>
      <c r="BZ207" s="39" t="s">
        <v>12887</v>
      </c>
      <c r="CA207">
        <v>0</v>
      </c>
      <c r="CC207" s="39" t="s">
        <v>12851</v>
      </c>
      <c r="CD207">
        <v>0</v>
      </c>
      <c r="CF207" s="39" t="s">
        <v>15190</v>
      </c>
      <c r="CG207">
        <v>1</v>
      </c>
      <c r="CI207" s="39" t="s">
        <v>12887</v>
      </c>
      <c r="CJ207">
        <v>1</v>
      </c>
      <c r="CL207" s="39" t="s">
        <v>15953</v>
      </c>
      <c r="CO207" s="39" t="s">
        <v>15954</v>
      </c>
    </row>
    <row r="208" spans="1:93" x14ac:dyDescent="0.3">
      <c r="A208">
        <v>207</v>
      </c>
      <c r="B208" s="1">
        <v>45813.496377314812</v>
      </c>
      <c r="C208" s="1">
        <v>45813.50677083333</v>
      </c>
      <c r="D208" s="39" t="s">
        <v>1861</v>
      </c>
      <c r="E208" s="39" t="s">
        <v>1862</v>
      </c>
      <c r="F208">
        <v>16</v>
      </c>
      <c r="I208" s="39" t="s">
        <v>7011</v>
      </c>
      <c r="L208">
        <v>13</v>
      </c>
      <c r="O208">
        <v>37</v>
      </c>
      <c r="R208" s="39" t="s">
        <v>4338</v>
      </c>
      <c r="S208">
        <v>1</v>
      </c>
      <c r="U208" s="39" t="s">
        <v>4338</v>
      </c>
      <c r="V208">
        <v>0</v>
      </c>
      <c r="X208" s="39" t="s">
        <v>15183</v>
      </c>
      <c r="Y208">
        <v>1</v>
      </c>
      <c r="AA208" s="39" t="s">
        <v>4338</v>
      </c>
      <c r="AB208">
        <v>0</v>
      </c>
      <c r="AD208" s="39" t="s">
        <v>15182</v>
      </c>
      <c r="AE208">
        <v>0</v>
      </c>
      <c r="AG208" s="39" t="s">
        <v>15742</v>
      </c>
      <c r="AH208">
        <v>0</v>
      </c>
      <c r="AJ208" s="39" t="s">
        <v>15187</v>
      </c>
      <c r="AK208">
        <v>0</v>
      </c>
      <c r="AM208" s="39" t="s">
        <v>15187</v>
      </c>
      <c r="AN208">
        <v>1</v>
      </c>
      <c r="AP208" s="39" t="s">
        <v>15186</v>
      </c>
      <c r="AQ208">
        <v>1</v>
      </c>
      <c r="AS208" s="39" t="s">
        <v>15186</v>
      </c>
      <c r="AT208">
        <v>0</v>
      </c>
      <c r="AV208" s="39" t="s">
        <v>15187</v>
      </c>
      <c r="AW208">
        <v>1</v>
      </c>
      <c r="AY208" s="39" t="s">
        <v>15187</v>
      </c>
      <c r="AZ208">
        <v>1</v>
      </c>
      <c r="BB208" s="39" t="s">
        <v>15187</v>
      </c>
      <c r="BC208">
        <v>1</v>
      </c>
      <c r="BE208" s="39" t="s">
        <v>15187</v>
      </c>
      <c r="BF208">
        <v>1</v>
      </c>
      <c r="BH208" s="39" t="s">
        <v>15186</v>
      </c>
      <c r="BI208">
        <v>1</v>
      </c>
      <c r="BK208" s="39" t="s">
        <v>15187</v>
      </c>
      <c r="BL208">
        <v>1</v>
      </c>
      <c r="BN208" s="39" t="s">
        <v>15187</v>
      </c>
      <c r="BO208">
        <v>1</v>
      </c>
      <c r="BQ208" s="39" t="s">
        <v>15955</v>
      </c>
      <c r="BT208" s="39" t="s">
        <v>15956</v>
      </c>
      <c r="BW208" s="39" t="s">
        <v>13792</v>
      </c>
      <c r="BX208">
        <v>1</v>
      </c>
      <c r="BZ208" s="39" t="s">
        <v>12851</v>
      </c>
      <c r="CA208">
        <v>1</v>
      </c>
      <c r="CC208" s="39" t="s">
        <v>12980</v>
      </c>
      <c r="CD208">
        <v>1</v>
      </c>
      <c r="CF208" s="39" t="s">
        <v>15190</v>
      </c>
      <c r="CG208">
        <v>1</v>
      </c>
      <c r="CI208" s="39" t="s">
        <v>12887</v>
      </c>
      <c r="CJ208">
        <v>1</v>
      </c>
      <c r="CL208" s="39" t="s">
        <v>15957</v>
      </c>
      <c r="CO208" s="39" t="s">
        <v>15958</v>
      </c>
    </row>
    <row r="209" spans="1:93" x14ac:dyDescent="0.3">
      <c r="A209">
        <v>208</v>
      </c>
      <c r="B209" s="1">
        <v>45813.494351851848</v>
      </c>
      <c r="C209" s="1">
        <v>45813.506840277776</v>
      </c>
      <c r="D209" s="39" t="s">
        <v>1513</v>
      </c>
      <c r="E209" s="39" t="s">
        <v>1514</v>
      </c>
      <c r="F209">
        <v>22</v>
      </c>
      <c r="I209" s="39" t="s">
        <v>15959</v>
      </c>
      <c r="L209">
        <v>13</v>
      </c>
      <c r="O209">
        <v>12</v>
      </c>
      <c r="R209" s="39" t="s">
        <v>4338</v>
      </c>
      <c r="S209">
        <v>1</v>
      </c>
      <c r="U209" s="39" t="s">
        <v>15184</v>
      </c>
      <c r="V209">
        <v>1</v>
      </c>
      <c r="X209" s="39" t="s">
        <v>15183</v>
      </c>
      <c r="Y209">
        <v>1</v>
      </c>
      <c r="AA209" s="39" t="s">
        <v>15182</v>
      </c>
      <c r="AB209">
        <v>1</v>
      </c>
      <c r="AD209" s="39" t="s">
        <v>1952</v>
      </c>
      <c r="AE209">
        <v>1</v>
      </c>
      <c r="AG209" s="39" t="s">
        <v>15572</v>
      </c>
      <c r="AH209">
        <v>1</v>
      </c>
      <c r="AJ209" s="39" t="s">
        <v>15186</v>
      </c>
      <c r="AK209">
        <v>1</v>
      </c>
      <c r="AM209" s="39" t="s">
        <v>15187</v>
      </c>
      <c r="AN209">
        <v>1</v>
      </c>
      <c r="AP209" s="39" t="s">
        <v>15186</v>
      </c>
      <c r="AQ209">
        <v>1</v>
      </c>
      <c r="AS209" s="39" t="s">
        <v>15187</v>
      </c>
      <c r="AT209">
        <v>1</v>
      </c>
      <c r="AV209" s="39" t="s">
        <v>15187</v>
      </c>
      <c r="AW209">
        <v>1</v>
      </c>
      <c r="AY209" s="39" t="s">
        <v>15187</v>
      </c>
      <c r="AZ209">
        <v>1</v>
      </c>
      <c r="BB209" s="39" t="s">
        <v>15187</v>
      </c>
      <c r="BC209">
        <v>1</v>
      </c>
      <c r="BE209" s="39" t="s">
        <v>15187</v>
      </c>
      <c r="BF209">
        <v>1</v>
      </c>
      <c r="BH209" s="39" t="s">
        <v>15186</v>
      </c>
      <c r="BI209">
        <v>1</v>
      </c>
      <c r="BK209" s="39" t="s">
        <v>15187</v>
      </c>
      <c r="BL209">
        <v>1</v>
      </c>
      <c r="BN209" s="39" t="s">
        <v>15187</v>
      </c>
      <c r="BO209">
        <v>1</v>
      </c>
      <c r="BQ209" s="39" t="s">
        <v>15960</v>
      </c>
      <c r="BT209" s="39" t="s">
        <v>15961</v>
      </c>
      <c r="BW209" s="39" t="s">
        <v>13792</v>
      </c>
      <c r="BX209">
        <v>1</v>
      </c>
      <c r="BZ209" s="39" t="s">
        <v>12851</v>
      </c>
      <c r="CA209">
        <v>1</v>
      </c>
      <c r="CC209" s="39" t="s">
        <v>12980</v>
      </c>
      <c r="CD209">
        <v>1</v>
      </c>
      <c r="CF209" s="39" t="s">
        <v>15190</v>
      </c>
      <c r="CG209">
        <v>1</v>
      </c>
      <c r="CI209" s="39" t="s">
        <v>12887</v>
      </c>
      <c r="CJ209">
        <v>1</v>
      </c>
      <c r="CL209" s="39" t="s">
        <v>15962</v>
      </c>
      <c r="CO209" s="39" t="s">
        <v>15464</v>
      </c>
    </row>
    <row r="210" spans="1:93" x14ac:dyDescent="0.3">
      <c r="A210">
        <v>209</v>
      </c>
      <c r="B210" s="1">
        <v>45813.496712962966</v>
      </c>
      <c r="C210" s="1">
        <v>45813.509780092594</v>
      </c>
      <c r="D210" s="39" t="s">
        <v>1358</v>
      </c>
      <c r="E210" s="39" t="s">
        <v>1359</v>
      </c>
      <c r="F210">
        <v>22</v>
      </c>
      <c r="I210" s="39" t="s">
        <v>14132</v>
      </c>
      <c r="L210">
        <v>1</v>
      </c>
      <c r="O210">
        <v>13</v>
      </c>
      <c r="R210" s="39" t="s">
        <v>4338</v>
      </c>
      <c r="S210">
        <v>1</v>
      </c>
      <c r="U210" s="39" t="s">
        <v>15184</v>
      </c>
      <c r="V210">
        <v>1</v>
      </c>
      <c r="X210" s="39" t="s">
        <v>15183</v>
      </c>
      <c r="Y210">
        <v>1</v>
      </c>
      <c r="AA210" s="39" t="s">
        <v>15182</v>
      </c>
      <c r="AB210">
        <v>1</v>
      </c>
      <c r="AD210" s="39" t="s">
        <v>1952</v>
      </c>
      <c r="AE210">
        <v>1</v>
      </c>
      <c r="AG210" s="39" t="s">
        <v>15572</v>
      </c>
      <c r="AH210">
        <v>1</v>
      </c>
      <c r="AJ210" s="39" t="s">
        <v>15186</v>
      </c>
      <c r="AK210">
        <v>1</v>
      </c>
      <c r="AM210" s="39" t="s">
        <v>15187</v>
      </c>
      <c r="AN210">
        <v>1</v>
      </c>
      <c r="AP210" s="39" t="s">
        <v>15186</v>
      </c>
      <c r="AQ210">
        <v>1</v>
      </c>
      <c r="AS210" s="39" t="s">
        <v>15187</v>
      </c>
      <c r="AT210">
        <v>1</v>
      </c>
      <c r="AV210" s="39" t="s">
        <v>15187</v>
      </c>
      <c r="AW210">
        <v>1</v>
      </c>
      <c r="AY210" s="39" t="s">
        <v>15187</v>
      </c>
      <c r="AZ210">
        <v>1</v>
      </c>
      <c r="BB210" s="39" t="s">
        <v>15187</v>
      </c>
      <c r="BC210">
        <v>1</v>
      </c>
      <c r="BE210" s="39" t="s">
        <v>15187</v>
      </c>
      <c r="BF210">
        <v>1</v>
      </c>
      <c r="BH210" s="39" t="s">
        <v>15186</v>
      </c>
      <c r="BI210">
        <v>1</v>
      </c>
      <c r="BK210" s="39" t="s">
        <v>15187</v>
      </c>
      <c r="BL210">
        <v>1</v>
      </c>
      <c r="BN210" s="39" t="s">
        <v>15187</v>
      </c>
      <c r="BO210">
        <v>1</v>
      </c>
      <c r="BQ210" s="39" t="s">
        <v>15963</v>
      </c>
      <c r="BT210" s="39" t="s">
        <v>15964</v>
      </c>
      <c r="BW210" s="39" t="s">
        <v>13792</v>
      </c>
      <c r="BX210">
        <v>1</v>
      </c>
      <c r="BZ210" s="39" t="s">
        <v>12851</v>
      </c>
      <c r="CA210">
        <v>1</v>
      </c>
      <c r="CC210" s="39" t="s">
        <v>12980</v>
      </c>
      <c r="CD210">
        <v>1</v>
      </c>
      <c r="CF210" s="39" t="s">
        <v>15190</v>
      </c>
      <c r="CG210">
        <v>1</v>
      </c>
      <c r="CI210" s="39" t="s">
        <v>12887</v>
      </c>
      <c r="CJ210">
        <v>1</v>
      </c>
      <c r="CL210" s="39" t="s">
        <v>15965</v>
      </c>
      <c r="CO210" s="39" t="s">
        <v>15305</v>
      </c>
    </row>
    <row r="211" spans="1:93" x14ac:dyDescent="0.3">
      <c r="A211">
        <v>210</v>
      </c>
      <c r="B211" s="1">
        <v>45813.615844907406</v>
      </c>
      <c r="C211" s="1">
        <v>45813.61755787037</v>
      </c>
      <c r="D211" s="39" t="s">
        <v>6957</v>
      </c>
      <c r="E211" s="39" t="s">
        <v>6958</v>
      </c>
      <c r="F211">
        <v>20</v>
      </c>
      <c r="I211" s="39" t="s">
        <v>6958</v>
      </c>
      <c r="L211">
        <v>13</v>
      </c>
      <c r="O211">
        <v>23</v>
      </c>
      <c r="R211" s="39" t="s">
        <v>4338</v>
      </c>
      <c r="S211">
        <v>1</v>
      </c>
      <c r="U211" s="39" t="s">
        <v>15184</v>
      </c>
      <c r="V211">
        <v>1</v>
      </c>
      <c r="X211" s="39" t="s">
        <v>15183</v>
      </c>
      <c r="Y211">
        <v>1</v>
      </c>
      <c r="AA211" s="39" t="s">
        <v>15182</v>
      </c>
      <c r="AB211">
        <v>1</v>
      </c>
      <c r="AD211" s="39" t="s">
        <v>1952</v>
      </c>
      <c r="AE211">
        <v>1</v>
      </c>
      <c r="AG211" s="39" t="s">
        <v>15742</v>
      </c>
      <c r="AH211">
        <v>0</v>
      </c>
      <c r="AJ211" s="39" t="s">
        <v>15186</v>
      </c>
      <c r="AK211">
        <v>1</v>
      </c>
      <c r="AM211" s="39" t="s">
        <v>15187</v>
      </c>
      <c r="AN211">
        <v>1</v>
      </c>
      <c r="AP211" s="39" t="s">
        <v>15186</v>
      </c>
      <c r="AQ211">
        <v>1</v>
      </c>
      <c r="AS211" s="39" t="s">
        <v>15187</v>
      </c>
      <c r="AT211">
        <v>1</v>
      </c>
      <c r="AV211" s="39" t="s">
        <v>15187</v>
      </c>
      <c r="AW211">
        <v>1</v>
      </c>
      <c r="AY211" s="39" t="s">
        <v>15187</v>
      </c>
      <c r="AZ211">
        <v>1</v>
      </c>
      <c r="BB211" s="39" t="s">
        <v>15187</v>
      </c>
      <c r="BC211">
        <v>1</v>
      </c>
      <c r="BE211" s="39" t="s">
        <v>15186</v>
      </c>
      <c r="BF211">
        <v>0</v>
      </c>
      <c r="BH211" s="39" t="s">
        <v>15186</v>
      </c>
      <c r="BI211">
        <v>1</v>
      </c>
      <c r="BK211" s="39" t="s">
        <v>15187</v>
      </c>
      <c r="BL211">
        <v>1</v>
      </c>
      <c r="BN211" s="39" t="s">
        <v>15187</v>
      </c>
      <c r="BO211">
        <v>1</v>
      </c>
      <c r="BQ211" s="39" t="s">
        <v>15966</v>
      </c>
      <c r="BT211" s="39" t="s">
        <v>15967</v>
      </c>
      <c r="BW211" s="39" t="s">
        <v>13792</v>
      </c>
      <c r="BX211">
        <v>1</v>
      </c>
      <c r="BZ211" s="39" t="s">
        <v>12851</v>
      </c>
      <c r="CA211">
        <v>1</v>
      </c>
      <c r="CC211" s="39" t="s">
        <v>12980</v>
      </c>
      <c r="CD211">
        <v>1</v>
      </c>
      <c r="CF211" s="39" t="s">
        <v>15190</v>
      </c>
      <c r="CG211">
        <v>1</v>
      </c>
      <c r="CI211" s="39" t="s">
        <v>12887</v>
      </c>
      <c r="CJ211">
        <v>1</v>
      </c>
      <c r="CL211" s="39" t="s">
        <v>15968</v>
      </c>
      <c r="CO211" s="39" t="s">
        <v>15969</v>
      </c>
    </row>
    <row r="212" spans="1:93" x14ac:dyDescent="0.3">
      <c r="A212">
        <v>211</v>
      </c>
      <c r="B212" s="1">
        <v>45813.850011574075</v>
      </c>
      <c r="C212" s="1">
        <v>45813.85527777778</v>
      </c>
      <c r="D212" s="39" t="s">
        <v>3838</v>
      </c>
      <c r="E212" s="39" t="s">
        <v>3839</v>
      </c>
      <c r="F212">
        <v>20</v>
      </c>
      <c r="I212" s="39" t="s">
        <v>3839</v>
      </c>
      <c r="L212">
        <v>9</v>
      </c>
      <c r="O212">
        <v>25</v>
      </c>
      <c r="R212" s="39" t="s">
        <v>4338</v>
      </c>
      <c r="S212">
        <v>1</v>
      </c>
      <c r="U212" s="39" t="s">
        <v>15184</v>
      </c>
      <c r="V212">
        <v>1</v>
      </c>
      <c r="X212" s="39" t="s">
        <v>15183</v>
      </c>
      <c r="Y212">
        <v>1</v>
      </c>
      <c r="AA212" s="39" t="s">
        <v>15182</v>
      </c>
      <c r="AB212">
        <v>1</v>
      </c>
      <c r="AD212" s="39" t="s">
        <v>1952</v>
      </c>
      <c r="AE212">
        <v>1</v>
      </c>
      <c r="AG212" s="39" t="s">
        <v>15612</v>
      </c>
      <c r="AH212">
        <v>0</v>
      </c>
      <c r="AJ212" s="39" t="s">
        <v>15186</v>
      </c>
      <c r="AK212">
        <v>1</v>
      </c>
      <c r="AM212" s="39" t="s">
        <v>15187</v>
      </c>
      <c r="AN212">
        <v>1</v>
      </c>
      <c r="AP212" s="39" t="s">
        <v>15186</v>
      </c>
      <c r="AQ212">
        <v>1</v>
      </c>
      <c r="AS212" s="39" t="s">
        <v>15187</v>
      </c>
      <c r="AT212">
        <v>1</v>
      </c>
      <c r="AV212" s="39" t="s">
        <v>15187</v>
      </c>
      <c r="AW212">
        <v>1</v>
      </c>
      <c r="AY212" s="39" t="s">
        <v>15187</v>
      </c>
      <c r="AZ212">
        <v>1</v>
      </c>
      <c r="BB212" s="39" t="s">
        <v>15187</v>
      </c>
      <c r="BC212">
        <v>1</v>
      </c>
      <c r="BE212" s="39" t="s">
        <v>15187</v>
      </c>
      <c r="BF212">
        <v>1</v>
      </c>
      <c r="BH212" s="39" t="s">
        <v>15186</v>
      </c>
      <c r="BI212">
        <v>1</v>
      </c>
      <c r="BK212" s="39" t="s">
        <v>15187</v>
      </c>
      <c r="BL212">
        <v>1</v>
      </c>
      <c r="BN212" s="39" t="s">
        <v>15187</v>
      </c>
      <c r="BO212">
        <v>1</v>
      </c>
      <c r="BQ212" s="39" t="s">
        <v>15970</v>
      </c>
      <c r="BT212" s="39" t="s">
        <v>15971</v>
      </c>
      <c r="BW212" s="39" t="s">
        <v>13792</v>
      </c>
      <c r="BX212">
        <v>1</v>
      </c>
      <c r="BZ212" s="39" t="s">
        <v>12851</v>
      </c>
      <c r="CA212">
        <v>1</v>
      </c>
      <c r="CC212" s="39" t="s">
        <v>12980</v>
      </c>
      <c r="CD212">
        <v>1</v>
      </c>
      <c r="CF212" s="39" t="s">
        <v>15190</v>
      </c>
      <c r="CG212">
        <v>1</v>
      </c>
      <c r="CI212" s="39" t="s">
        <v>15190</v>
      </c>
      <c r="CJ212">
        <v>0</v>
      </c>
      <c r="CL212" s="39" t="s">
        <v>15972</v>
      </c>
      <c r="CO212" s="39" t="s">
        <v>15973</v>
      </c>
    </row>
    <row r="213" spans="1:93" x14ac:dyDescent="0.3">
      <c r="A213">
        <v>212</v>
      </c>
      <c r="B213" s="1">
        <v>45814.358680555553</v>
      </c>
      <c r="C213" s="1">
        <v>45814.363263888888</v>
      </c>
      <c r="D213" s="39" t="s">
        <v>3855</v>
      </c>
      <c r="E213" s="39" t="s">
        <v>3856</v>
      </c>
      <c r="F213">
        <v>19</v>
      </c>
      <c r="I213" s="39" t="s">
        <v>3856</v>
      </c>
      <c r="L213">
        <v>9</v>
      </c>
      <c r="O213">
        <v>2</v>
      </c>
      <c r="R213" s="39" t="s">
        <v>4338</v>
      </c>
      <c r="S213">
        <v>1</v>
      </c>
      <c r="U213" s="39" t="s">
        <v>15184</v>
      </c>
      <c r="V213">
        <v>1</v>
      </c>
      <c r="X213" s="39" t="s">
        <v>15183</v>
      </c>
      <c r="Y213">
        <v>1</v>
      </c>
      <c r="AA213" s="39" t="s">
        <v>15182</v>
      </c>
      <c r="AB213">
        <v>1</v>
      </c>
      <c r="AD213" s="39" t="s">
        <v>4338</v>
      </c>
      <c r="AE213">
        <v>0</v>
      </c>
      <c r="AG213" s="39" t="s">
        <v>15612</v>
      </c>
      <c r="AH213">
        <v>0</v>
      </c>
      <c r="AJ213" s="39" t="s">
        <v>15186</v>
      </c>
      <c r="AK213">
        <v>1</v>
      </c>
      <c r="AM213" s="39" t="s">
        <v>15187</v>
      </c>
      <c r="AN213">
        <v>1</v>
      </c>
      <c r="AP213" s="39" t="s">
        <v>15186</v>
      </c>
      <c r="AQ213">
        <v>1</v>
      </c>
      <c r="AS213" s="39" t="s">
        <v>15187</v>
      </c>
      <c r="AT213">
        <v>1</v>
      </c>
      <c r="AV213" s="39" t="s">
        <v>15187</v>
      </c>
      <c r="AW213">
        <v>1</v>
      </c>
      <c r="AY213" s="39" t="s">
        <v>15187</v>
      </c>
      <c r="AZ213">
        <v>1</v>
      </c>
      <c r="BB213" s="39" t="s">
        <v>15187</v>
      </c>
      <c r="BC213">
        <v>1</v>
      </c>
      <c r="BE213" s="39" t="s">
        <v>15187</v>
      </c>
      <c r="BF213">
        <v>1</v>
      </c>
      <c r="BH213" s="39" t="s">
        <v>15186</v>
      </c>
      <c r="BI213">
        <v>1</v>
      </c>
      <c r="BK213" s="39" t="s">
        <v>15187</v>
      </c>
      <c r="BL213">
        <v>1</v>
      </c>
      <c r="BN213" s="39" t="s">
        <v>15187</v>
      </c>
      <c r="BO213">
        <v>1</v>
      </c>
      <c r="BQ213" s="39" t="s">
        <v>15974</v>
      </c>
      <c r="BT213" s="39" t="s">
        <v>15975</v>
      </c>
      <c r="BW213" s="39" t="s">
        <v>13792</v>
      </c>
      <c r="BX213">
        <v>1</v>
      </c>
      <c r="BZ213" s="39" t="s">
        <v>12851</v>
      </c>
      <c r="CA213">
        <v>1</v>
      </c>
      <c r="CC213" s="39" t="s">
        <v>12980</v>
      </c>
      <c r="CD213">
        <v>1</v>
      </c>
      <c r="CF213" s="39" t="s">
        <v>15190</v>
      </c>
      <c r="CG213">
        <v>1</v>
      </c>
      <c r="CI213" s="39" t="s">
        <v>15190</v>
      </c>
      <c r="CJ213">
        <v>0</v>
      </c>
      <c r="CL213" s="39" t="s">
        <v>15976</v>
      </c>
      <c r="CO213" s="39" t="s">
        <v>15977</v>
      </c>
    </row>
    <row r="214" spans="1:93" x14ac:dyDescent="0.3">
      <c r="A214">
        <v>213</v>
      </c>
      <c r="B214" s="1">
        <v>45814.361620370371</v>
      </c>
      <c r="C214" s="1">
        <v>45814.377951388888</v>
      </c>
      <c r="D214" s="39" t="s">
        <v>3846</v>
      </c>
      <c r="E214" s="39" t="s">
        <v>3847</v>
      </c>
      <c r="F214">
        <v>20</v>
      </c>
      <c r="I214" s="39" t="s">
        <v>15978</v>
      </c>
      <c r="L214">
        <v>9</v>
      </c>
      <c r="O214">
        <v>27</v>
      </c>
      <c r="R214" s="39" t="s">
        <v>4338</v>
      </c>
      <c r="S214">
        <v>1</v>
      </c>
      <c r="U214" s="39" t="s">
        <v>15184</v>
      </c>
      <c r="V214">
        <v>1</v>
      </c>
      <c r="X214" s="39" t="s">
        <v>15183</v>
      </c>
      <c r="Y214">
        <v>1</v>
      </c>
      <c r="AA214" s="39" t="s">
        <v>15182</v>
      </c>
      <c r="AB214">
        <v>1</v>
      </c>
      <c r="AD214" s="39" t="s">
        <v>1952</v>
      </c>
      <c r="AE214">
        <v>1</v>
      </c>
      <c r="AG214" s="39" t="s">
        <v>15612</v>
      </c>
      <c r="AH214">
        <v>0</v>
      </c>
      <c r="AJ214" s="39" t="s">
        <v>15186</v>
      </c>
      <c r="AK214">
        <v>1</v>
      </c>
      <c r="AM214" s="39" t="s">
        <v>15187</v>
      </c>
      <c r="AN214">
        <v>1</v>
      </c>
      <c r="AP214" s="39" t="s">
        <v>15186</v>
      </c>
      <c r="AQ214">
        <v>1</v>
      </c>
      <c r="AS214" s="39" t="s">
        <v>15187</v>
      </c>
      <c r="AT214">
        <v>1</v>
      </c>
      <c r="AV214" s="39" t="s">
        <v>15187</v>
      </c>
      <c r="AW214">
        <v>1</v>
      </c>
      <c r="AY214" s="39" t="s">
        <v>15187</v>
      </c>
      <c r="AZ214">
        <v>1</v>
      </c>
      <c r="BB214" s="39" t="s">
        <v>15187</v>
      </c>
      <c r="BC214">
        <v>1</v>
      </c>
      <c r="BE214" s="39" t="s">
        <v>15187</v>
      </c>
      <c r="BF214">
        <v>1</v>
      </c>
      <c r="BH214" s="39" t="s">
        <v>15186</v>
      </c>
      <c r="BI214">
        <v>1</v>
      </c>
      <c r="BK214" s="39" t="s">
        <v>15187</v>
      </c>
      <c r="BL214">
        <v>1</v>
      </c>
      <c r="BN214" s="39" t="s">
        <v>15187</v>
      </c>
      <c r="BO214">
        <v>1</v>
      </c>
      <c r="BQ214" s="39" t="s">
        <v>15979</v>
      </c>
      <c r="BT214" s="39" t="s">
        <v>15980</v>
      </c>
      <c r="BW214" s="39" t="s">
        <v>13792</v>
      </c>
      <c r="BX214">
        <v>1</v>
      </c>
      <c r="BZ214" s="39" t="s">
        <v>12851</v>
      </c>
      <c r="CA214">
        <v>1</v>
      </c>
      <c r="CC214" s="39" t="s">
        <v>12980</v>
      </c>
      <c r="CD214">
        <v>1</v>
      </c>
      <c r="CF214" s="39" t="s">
        <v>15190</v>
      </c>
      <c r="CG214">
        <v>1</v>
      </c>
      <c r="CI214" s="39" t="s">
        <v>15190</v>
      </c>
      <c r="CJ214">
        <v>0</v>
      </c>
      <c r="CL214" s="39" t="s">
        <v>15981</v>
      </c>
      <c r="CO214" s="39" t="s">
        <v>15982</v>
      </c>
    </row>
    <row r="215" spans="1:93" x14ac:dyDescent="0.3">
      <c r="A215">
        <v>214</v>
      </c>
      <c r="B215" s="1">
        <v>45816.548946759256</v>
      </c>
      <c r="C215" s="1">
        <v>45816.562349537038</v>
      </c>
      <c r="D215" s="39" t="s">
        <v>3057</v>
      </c>
      <c r="E215" s="39" t="s">
        <v>3058</v>
      </c>
      <c r="F215">
        <v>20</v>
      </c>
      <c r="I215" s="39" t="s">
        <v>15983</v>
      </c>
      <c r="L215">
        <v>9</v>
      </c>
      <c r="O215">
        <v>24</v>
      </c>
      <c r="R215" s="39" t="s">
        <v>4338</v>
      </c>
      <c r="S215">
        <v>1</v>
      </c>
      <c r="U215" s="39" t="s">
        <v>15183</v>
      </c>
      <c r="V215">
        <v>0</v>
      </c>
      <c r="X215" s="39" t="s">
        <v>15183</v>
      </c>
      <c r="Y215">
        <v>1</v>
      </c>
      <c r="AA215" s="39" t="s">
        <v>1952</v>
      </c>
      <c r="AB215">
        <v>0</v>
      </c>
      <c r="AD215" s="39" t="s">
        <v>1952</v>
      </c>
      <c r="AE215">
        <v>1</v>
      </c>
      <c r="AG215" s="39" t="s">
        <v>15572</v>
      </c>
      <c r="AH215">
        <v>1</v>
      </c>
      <c r="AJ215" s="39" t="s">
        <v>15186</v>
      </c>
      <c r="AK215">
        <v>1</v>
      </c>
      <c r="AM215" s="39" t="s">
        <v>15187</v>
      </c>
      <c r="AN215">
        <v>1</v>
      </c>
      <c r="AP215" s="39" t="s">
        <v>15186</v>
      </c>
      <c r="AQ215">
        <v>1</v>
      </c>
      <c r="AS215" s="39" t="s">
        <v>15187</v>
      </c>
      <c r="AT215">
        <v>1</v>
      </c>
      <c r="AV215" s="39" t="s">
        <v>15187</v>
      </c>
      <c r="AW215">
        <v>1</v>
      </c>
      <c r="AY215" s="39" t="s">
        <v>15187</v>
      </c>
      <c r="AZ215">
        <v>1</v>
      </c>
      <c r="BB215" s="39" t="s">
        <v>15187</v>
      </c>
      <c r="BC215">
        <v>1</v>
      </c>
      <c r="BE215" s="39" t="s">
        <v>15187</v>
      </c>
      <c r="BF215">
        <v>1</v>
      </c>
      <c r="BH215" s="39" t="s">
        <v>15186</v>
      </c>
      <c r="BI215">
        <v>1</v>
      </c>
      <c r="BK215" s="39" t="s">
        <v>15187</v>
      </c>
      <c r="BL215">
        <v>1</v>
      </c>
      <c r="BN215" s="39" t="s">
        <v>15187</v>
      </c>
      <c r="BO215">
        <v>1</v>
      </c>
      <c r="BQ215" s="39" t="s">
        <v>15984</v>
      </c>
      <c r="BT215" s="39" t="s">
        <v>15985</v>
      </c>
      <c r="BW215" s="39" t="s">
        <v>13792</v>
      </c>
      <c r="BX215">
        <v>1</v>
      </c>
      <c r="BZ215" s="39" t="s">
        <v>12851</v>
      </c>
      <c r="CA215">
        <v>1</v>
      </c>
      <c r="CC215" s="39" t="s">
        <v>12980</v>
      </c>
      <c r="CD215">
        <v>1</v>
      </c>
      <c r="CF215" s="39" t="s">
        <v>15190</v>
      </c>
      <c r="CG215">
        <v>1</v>
      </c>
      <c r="CI215" s="39" t="s">
        <v>12887</v>
      </c>
      <c r="CJ215">
        <v>1</v>
      </c>
      <c r="CL215" s="39" t="s">
        <v>15986</v>
      </c>
      <c r="CO215" s="39" t="s">
        <v>15987</v>
      </c>
    </row>
    <row r="216" spans="1:93" x14ac:dyDescent="0.3">
      <c r="A216">
        <v>215</v>
      </c>
      <c r="B216" s="1">
        <v>45819.296030092592</v>
      </c>
      <c r="C216" s="1">
        <v>45819.296875</v>
      </c>
      <c r="D216" s="39" t="s">
        <v>567</v>
      </c>
      <c r="E216" s="39" t="s">
        <v>568</v>
      </c>
      <c r="F216">
        <v>17</v>
      </c>
      <c r="I216" s="39" t="s">
        <v>568</v>
      </c>
      <c r="L216">
        <v>10</v>
      </c>
      <c r="O216">
        <v>31</v>
      </c>
      <c r="R216" s="39" t="s">
        <v>4338</v>
      </c>
      <c r="S216">
        <v>1</v>
      </c>
      <c r="U216" s="39" t="s">
        <v>15184</v>
      </c>
      <c r="V216">
        <v>1</v>
      </c>
      <c r="X216" s="39" t="s">
        <v>15183</v>
      </c>
      <c r="Y216">
        <v>1</v>
      </c>
      <c r="AA216" s="39" t="s">
        <v>1952</v>
      </c>
      <c r="AB216">
        <v>0</v>
      </c>
      <c r="AD216" s="39" t="s">
        <v>1952</v>
      </c>
      <c r="AE216">
        <v>1</v>
      </c>
      <c r="AG216" s="39" t="s">
        <v>15988</v>
      </c>
      <c r="AH216">
        <v>0</v>
      </c>
      <c r="AJ216" s="39" t="s">
        <v>15186</v>
      </c>
      <c r="AK216">
        <v>1</v>
      </c>
      <c r="AM216" s="39" t="s">
        <v>15186</v>
      </c>
      <c r="AN216">
        <v>0</v>
      </c>
      <c r="AP216" s="39" t="s">
        <v>15186</v>
      </c>
      <c r="AQ216">
        <v>1</v>
      </c>
      <c r="AS216" s="39" t="s">
        <v>15187</v>
      </c>
      <c r="AT216">
        <v>1</v>
      </c>
      <c r="AV216" s="39" t="s">
        <v>15187</v>
      </c>
      <c r="AW216">
        <v>1</v>
      </c>
      <c r="AY216" s="39" t="s">
        <v>15187</v>
      </c>
      <c r="AZ216">
        <v>1</v>
      </c>
      <c r="BB216" s="39" t="s">
        <v>15187</v>
      </c>
      <c r="BC216">
        <v>1</v>
      </c>
      <c r="BE216" s="39" t="s">
        <v>15187</v>
      </c>
      <c r="BF216">
        <v>1</v>
      </c>
      <c r="BH216" s="39" t="s">
        <v>15186</v>
      </c>
      <c r="BI216">
        <v>1</v>
      </c>
      <c r="BK216" s="39" t="s">
        <v>15187</v>
      </c>
      <c r="BL216">
        <v>1</v>
      </c>
      <c r="BN216" s="39" t="s">
        <v>15186</v>
      </c>
      <c r="BO216">
        <v>0</v>
      </c>
      <c r="BQ216" s="39" t="s">
        <v>15989</v>
      </c>
      <c r="BT216" s="39" t="s">
        <v>15990</v>
      </c>
      <c r="BW216" s="39" t="s">
        <v>13792</v>
      </c>
      <c r="BX216">
        <v>1</v>
      </c>
      <c r="BZ216" s="39" t="s">
        <v>12887</v>
      </c>
      <c r="CA216">
        <v>0</v>
      </c>
      <c r="CC216" s="39" t="s">
        <v>12980</v>
      </c>
      <c r="CD216">
        <v>1</v>
      </c>
      <c r="CF216" s="39" t="s">
        <v>15190</v>
      </c>
      <c r="CG216">
        <v>1</v>
      </c>
      <c r="CI216" s="39" t="s">
        <v>12887</v>
      </c>
      <c r="CJ216">
        <v>1</v>
      </c>
      <c r="CL216" s="39" t="s">
        <v>15439</v>
      </c>
      <c r="CO216" s="39" t="s">
        <v>15991</v>
      </c>
    </row>
    <row r="217" spans="1:93" x14ac:dyDescent="0.3">
      <c r="A217">
        <v>216</v>
      </c>
      <c r="B217" s="1">
        <v>45819.368645833332</v>
      </c>
      <c r="C217" s="1">
        <v>45819.382557870369</v>
      </c>
      <c r="D217" s="39" t="s">
        <v>621</v>
      </c>
      <c r="E217" s="39" t="s">
        <v>622</v>
      </c>
      <c r="F217">
        <v>21</v>
      </c>
      <c r="I217" s="39" t="s">
        <v>622</v>
      </c>
      <c r="L217">
        <v>10</v>
      </c>
      <c r="O217">
        <v>23</v>
      </c>
      <c r="R217" s="39" t="s">
        <v>4338</v>
      </c>
      <c r="S217">
        <v>1</v>
      </c>
      <c r="U217" s="39" t="s">
        <v>15184</v>
      </c>
      <c r="V217">
        <v>1</v>
      </c>
      <c r="X217" s="39" t="s">
        <v>15183</v>
      </c>
      <c r="Y217">
        <v>1</v>
      </c>
      <c r="AA217" s="39" t="s">
        <v>15182</v>
      </c>
      <c r="AB217">
        <v>1</v>
      </c>
      <c r="AD217" s="39" t="s">
        <v>1952</v>
      </c>
      <c r="AE217">
        <v>1</v>
      </c>
      <c r="AG217" s="39" t="s">
        <v>15992</v>
      </c>
      <c r="AH217">
        <v>0</v>
      </c>
      <c r="AJ217" s="39" t="s">
        <v>15186</v>
      </c>
      <c r="AK217">
        <v>1</v>
      </c>
      <c r="AM217" s="39" t="s">
        <v>15187</v>
      </c>
      <c r="AN217">
        <v>1</v>
      </c>
      <c r="AP217" s="39" t="s">
        <v>15186</v>
      </c>
      <c r="AQ217">
        <v>1</v>
      </c>
      <c r="AS217" s="39" t="s">
        <v>15187</v>
      </c>
      <c r="AT217">
        <v>1</v>
      </c>
      <c r="AV217" s="39" t="s">
        <v>15187</v>
      </c>
      <c r="AW217">
        <v>1</v>
      </c>
      <c r="AY217" s="39" t="s">
        <v>15187</v>
      </c>
      <c r="AZ217">
        <v>1</v>
      </c>
      <c r="BB217" s="39" t="s">
        <v>15187</v>
      </c>
      <c r="BC217">
        <v>1</v>
      </c>
      <c r="BE217" s="39" t="s">
        <v>15187</v>
      </c>
      <c r="BF217">
        <v>1</v>
      </c>
      <c r="BH217" s="39" t="s">
        <v>15186</v>
      </c>
      <c r="BI217">
        <v>1</v>
      </c>
      <c r="BK217" s="39" t="s">
        <v>15187</v>
      </c>
      <c r="BL217">
        <v>1</v>
      </c>
      <c r="BN217" s="39" t="s">
        <v>15187</v>
      </c>
      <c r="BO217">
        <v>1</v>
      </c>
      <c r="BQ217" s="39" t="s">
        <v>15993</v>
      </c>
      <c r="BT217" s="39" t="s">
        <v>15994</v>
      </c>
      <c r="BW217" s="39" t="s">
        <v>13792</v>
      </c>
      <c r="BX217">
        <v>1</v>
      </c>
      <c r="BZ217" s="39" t="s">
        <v>12851</v>
      </c>
      <c r="CA217">
        <v>1</v>
      </c>
      <c r="CC217" s="39" t="s">
        <v>12980</v>
      </c>
      <c r="CD217">
        <v>1</v>
      </c>
      <c r="CF217" s="39" t="s">
        <v>15190</v>
      </c>
      <c r="CG217">
        <v>1</v>
      </c>
      <c r="CI217" s="39" t="s">
        <v>12887</v>
      </c>
      <c r="CJ217">
        <v>1</v>
      </c>
      <c r="CL217" s="39" t="s">
        <v>15995</v>
      </c>
      <c r="CO217" s="39" t="s">
        <v>15996</v>
      </c>
    </row>
    <row r="218" spans="1:93" x14ac:dyDescent="0.3">
      <c r="A218">
        <v>217</v>
      </c>
      <c r="B218" s="1">
        <v>45819.393969907411</v>
      </c>
      <c r="C218" s="1">
        <v>45819.407280092593</v>
      </c>
      <c r="D218" s="39" t="s">
        <v>792</v>
      </c>
      <c r="E218" s="39" t="s">
        <v>793</v>
      </c>
      <c r="F218">
        <v>19</v>
      </c>
      <c r="I218" s="39" t="s">
        <v>794</v>
      </c>
      <c r="L218">
        <v>10</v>
      </c>
      <c r="O218">
        <v>40</v>
      </c>
      <c r="R218" s="39" t="s">
        <v>4338</v>
      </c>
      <c r="S218">
        <v>1</v>
      </c>
      <c r="U218" s="39" t="s">
        <v>15184</v>
      </c>
      <c r="V218">
        <v>1</v>
      </c>
      <c r="X218" s="39" t="s">
        <v>15183</v>
      </c>
      <c r="Y218">
        <v>1</v>
      </c>
      <c r="AA218" s="39" t="s">
        <v>15182</v>
      </c>
      <c r="AB218">
        <v>1</v>
      </c>
      <c r="AD218" s="39" t="s">
        <v>1952</v>
      </c>
      <c r="AE218">
        <v>1</v>
      </c>
      <c r="AG218" s="39" t="s">
        <v>15620</v>
      </c>
      <c r="AH218">
        <v>0</v>
      </c>
      <c r="AJ218" s="39" t="s">
        <v>15186</v>
      </c>
      <c r="AK218">
        <v>1</v>
      </c>
      <c r="AM218" s="39" t="s">
        <v>15187</v>
      </c>
      <c r="AN218">
        <v>1</v>
      </c>
      <c r="AP218" s="39" t="s">
        <v>15186</v>
      </c>
      <c r="AQ218">
        <v>1</v>
      </c>
      <c r="AS218" s="39" t="s">
        <v>15187</v>
      </c>
      <c r="AT218">
        <v>1</v>
      </c>
      <c r="AV218" s="39" t="s">
        <v>15187</v>
      </c>
      <c r="AW218">
        <v>1</v>
      </c>
      <c r="AY218" s="39" t="s">
        <v>15187</v>
      </c>
      <c r="AZ218">
        <v>1</v>
      </c>
      <c r="BB218" s="39" t="s">
        <v>15187</v>
      </c>
      <c r="BC218">
        <v>1</v>
      </c>
      <c r="BE218" s="39" t="s">
        <v>15187</v>
      </c>
      <c r="BF218">
        <v>1</v>
      </c>
      <c r="BH218" s="39" t="s">
        <v>15186</v>
      </c>
      <c r="BI218">
        <v>1</v>
      </c>
      <c r="BK218" s="39" t="s">
        <v>15187</v>
      </c>
      <c r="BL218">
        <v>1</v>
      </c>
      <c r="BN218" s="39" t="s">
        <v>15187</v>
      </c>
      <c r="BO218">
        <v>1</v>
      </c>
      <c r="BQ218" s="39" t="s">
        <v>15997</v>
      </c>
      <c r="BT218" s="39" t="s">
        <v>15998</v>
      </c>
      <c r="BW218" s="39" t="s">
        <v>13792</v>
      </c>
      <c r="BX218">
        <v>1</v>
      </c>
      <c r="BZ218" s="39" t="s">
        <v>12887</v>
      </c>
      <c r="CA218">
        <v>0</v>
      </c>
      <c r="CC218" s="39" t="s">
        <v>12980</v>
      </c>
      <c r="CD218">
        <v>1</v>
      </c>
      <c r="CF218" s="39" t="s">
        <v>15190</v>
      </c>
      <c r="CG218">
        <v>1</v>
      </c>
      <c r="CI218" s="39" t="s">
        <v>15190</v>
      </c>
      <c r="CJ218">
        <v>0</v>
      </c>
      <c r="CL218" s="39" t="s">
        <v>15999</v>
      </c>
      <c r="CO218" s="39" t="s">
        <v>16000</v>
      </c>
    </row>
    <row r="219" spans="1:93" x14ac:dyDescent="0.3">
      <c r="A219">
        <v>218</v>
      </c>
      <c r="B219" s="1">
        <v>45820.546747685185</v>
      </c>
      <c r="C219" s="1">
        <v>45820.548368055555</v>
      </c>
      <c r="D219" s="39" t="s">
        <v>1606</v>
      </c>
      <c r="E219" s="39" t="s">
        <v>1607</v>
      </c>
      <c r="F219">
        <v>18</v>
      </c>
      <c r="I219" s="39" t="s">
        <v>1608</v>
      </c>
      <c r="L219">
        <v>13</v>
      </c>
      <c r="O219">
        <v>27</v>
      </c>
      <c r="R219" s="39" t="s">
        <v>4338</v>
      </c>
      <c r="S219">
        <v>1</v>
      </c>
      <c r="U219" s="39" t="s">
        <v>15184</v>
      </c>
      <c r="V219">
        <v>1</v>
      </c>
      <c r="X219" s="39" t="s">
        <v>15183</v>
      </c>
      <c r="Y219">
        <v>1</v>
      </c>
      <c r="AA219" s="39" t="s">
        <v>15182</v>
      </c>
      <c r="AB219">
        <v>1</v>
      </c>
      <c r="AD219" s="39" t="s">
        <v>1952</v>
      </c>
      <c r="AE219">
        <v>1</v>
      </c>
      <c r="AG219" s="39" t="s">
        <v>15595</v>
      </c>
      <c r="AH219">
        <v>0</v>
      </c>
      <c r="AJ219" s="39" t="s">
        <v>15186</v>
      </c>
      <c r="AK219">
        <v>1</v>
      </c>
      <c r="AM219" s="39" t="s">
        <v>15187</v>
      </c>
      <c r="AN219">
        <v>1</v>
      </c>
      <c r="AP219" s="39" t="s">
        <v>15186</v>
      </c>
      <c r="AQ219">
        <v>1</v>
      </c>
      <c r="AS219" s="39" t="s">
        <v>15187</v>
      </c>
      <c r="AT219">
        <v>1</v>
      </c>
      <c r="AV219" s="39" t="s">
        <v>15187</v>
      </c>
      <c r="AW219">
        <v>1</v>
      </c>
      <c r="AY219" s="39" t="s">
        <v>15187</v>
      </c>
      <c r="AZ219">
        <v>1</v>
      </c>
      <c r="BB219" s="39" t="s">
        <v>15187</v>
      </c>
      <c r="BC219">
        <v>1</v>
      </c>
      <c r="BE219" s="39" t="s">
        <v>15187</v>
      </c>
      <c r="BF219">
        <v>1</v>
      </c>
      <c r="BH219" s="39" t="s">
        <v>15186</v>
      </c>
      <c r="BI219">
        <v>1</v>
      </c>
      <c r="BK219" s="39" t="s">
        <v>15187</v>
      </c>
      <c r="BL219">
        <v>1</v>
      </c>
      <c r="BN219" s="39" t="s">
        <v>15187</v>
      </c>
      <c r="BO219">
        <v>1</v>
      </c>
      <c r="BQ219" s="39" t="s">
        <v>16001</v>
      </c>
      <c r="BT219" s="39" t="s">
        <v>16002</v>
      </c>
      <c r="BW219" s="39" t="s">
        <v>15190</v>
      </c>
      <c r="BX219">
        <v>0</v>
      </c>
      <c r="BZ219" s="39" t="s">
        <v>12851</v>
      </c>
      <c r="CA219">
        <v>1</v>
      </c>
      <c r="CC219" s="39" t="s">
        <v>13792</v>
      </c>
      <c r="CD219">
        <v>0</v>
      </c>
      <c r="CF219" s="39" t="s">
        <v>15190</v>
      </c>
      <c r="CG219">
        <v>1</v>
      </c>
      <c r="CI219" s="39" t="s">
        <v>12980</v>
      </c>
      <c r="CJ219">
        <v>0</v>
      </c>
      <c r="CL219" s="39" t="s">
        <v>16003</v>
      </c>
      <c r="CO219" s="39" t="s">
        <v>16004</v>
      </c>
    </row>
    <row r="220" spans="1:93" x14ac:dyDescent="0.3">
      <c r="A220">
        <v>219</v>
      </c>
      <c r="B220" s="1">
        <v>45820.562962962962</v>
      </c>
      <c r="C220" s="1">
        <v>45820.565509259257</v>
      </c>
      <c r="D220" s="39" t="s">
        <v>1705</v>
      </c>
      <c r="E220" s="39" t="s">
        <v>1706</v>
      </c>
      <c r="F220">
        <v>13</v>
      </c>
      <c r="I220" s="39" t="s">
        <v>1706</v>
      </c>
      <c r="L220">
        <v>13</v>
      </c>
      <c r="O220">
        <v>28</v>
      </c>
      <c r="R220" s="39" t="s">
        <v>4338</v>
      </c>
      <c r="S220">
        <v>1</v>
      </c>
      <c r="U220" s="39" t="s">
        <v>15184</v>
      </c>
      <c r="V220">
        <v>1</v>
      </c>
      <c r="X220" s="39" t="s">
        <v>15182</v>
      </c>
      <c r="Y220">
        <v>0</v>
      </c>
      <c r="AA220" s="39" t="s">
        <v>15183</v>
      </c>
      <c r="AB220">
        <v>0</v>
      </c>
      <c r="AD220" s="39" t="s">
        <v>1952</v>
      </c>
      <c r="AE220">
        <v>1</v>
      </c>
      <c r="AG220" s="39" t="s">
        <v>16005</v>
      </c>
      <c r="AH220">
        <v>0</v>
      </c>
      <c r="AJ220" s="39" t="s">
        <v>15186</v>
      </c>
      <c r="AK220">
        <v>1</v>
      </c>
      <c r="AM220" s="39" t="s">
        <v>15187</v>
      </c>
      <c r="AN220">
        <v>1</v>
      </c>
      <c r="AP220" s="39" t="s">
        <v>15187</v>
      </c>
      <c r="AQ220">
        <v>0</v>
      </c>
      <c r="AS220" s="39" t="s">
        <v>15187</v>
      </c>
      <c r="AT220">
        <v>1</v>
      </c>
      <c r="AV220" s="39" t="s">
        <v>15187</v>
      </c>
      <c r="AW220">
        <v>1</v>
      </c>
      <c r="AY220" s="39" t="s">
        <v>15187</v>
      </c>
      <c r="AZ220">
        <v>1</v>
      </c>
      <c r="BB220" s="39" t="s">
        <v>15186</v>
      </c>
      <c r="BC220">
        <v>0</v>
      </c>
      <c r="BE220" s="39" t="s">
        <v>15187</v>
      </c>
      <c r="BF220">
        <v>1</v>
      </c>
      <c r="BH220" s="39" t="s">
        <v>15187</v>
      </c>
      <c r="BI220">
        <v>0</v>
      </c>
      <c r="BK220" s="39" t="s">
        <v>15187</v>
      </c>
      <c r="BL220">
        <v>1</v>
      </c>
      <c r="BN220" s="39" t="s">
        <v>15187</v>
      </c>
      <c r="BO220">
        <v>1</v>
      </c>
      <c r="BQ220" s="39" t="s">
        <v>16006</v>
      </c>
      <c r="BT220" s="39" t="s">
        <v>16007</v>
      </c>
      <c r="BW220" s="39" t="s">
        <v>15190</v>
      </c>
      <c r="BX220">
        <v>0</v>
      </c>
      <c r="BZ220" s="39" t="s">
        <v>12851</v>
      </c>
      <c r="CA220">
        <v>1</v>
      </c>
      <c r="CC220" s="39" t="s">
        <v>12887</v>
      </c>
      <c r="CD220">
        <v>0</v>
      </c>
      <c r="CF220" s="39" t="s">
        <v>15190</v>
      </c>
      <c r="CG220">
        <v>1</v>
      </c>
      <c r="CI220" s="39" t="s">
        <v>12980</v>
      </c>
      <c r="CJ220">
        <v>0</v>
      </c>
      <c r="CL220" s="39" t="s">
        <v>16008</v>
      </c>
      <c r="CO220" s="39" t="s">
        <v>15440</v>
      </c>
    </row>
    <row r="221" spans="1:93" x14ac:dyDescent="0.3">
      <c r="A221">
        <v>220</v>
      </c>
      <c r="B221" s="1">
        <v>45821.399571759262</v>
      </c>
      <c r="C221" s="1">
        <v>45821.409699074073</v>
      </c>
      <c r="D221" s="39" t="s">
        <v>4029</v>
      </c>
      <c r="E221" s="39" t="s">
        <v>4030</v>
      </c>
      <c r="F221">
        <v>17</v>
      </c>
      <c r="I221" s="39" t="s">
        <v>4030</v>
      </c>
      <c r="L221">
        <v>6</v>
      </c>
      <c r="O221">
        <v>20</v>
      </c>
      <c r="R221" s="39" t="s">
        <v>4338</v>
      </c>
      <c r="S221">
        <v>1</v>
      </c>
      <c r="U221" s="39" t="s">
        <v>15184</v>
      </c>
      <c r="V221">
        <v>1</v>
      </c>
      <c r="X221" s="39" t="s">
        <v>15183</v>
      </c>
      <c r="Y221">
        <v>1</v>
      </c>
      <c r="AA221" s="39" t="s">
        <v>15183</v>
      </c>
      <c r="AB221">
        <v>0</v>
      </c>
      <c r="AD221" s="39" t="s">
        <v>1952</v>
      </c>
      <c r="AE221">
        <v>1</v>
      </c>
      <c r="AG221" s="39" t="s">
        <v>15572</v>
      </c>
      <c r="AH221">
        <v>1</v>
      </c>
      <c r="AJ221" s="39" t="s">
        <v>15186</v>
      </c>
      <c r="AK221">
        <v>1</v>
      </c>
      <c r="AM221" s="39" t="s">
        <v>15187</v>
      </c>
      <c r="AN221">
        <v>1</v>
      </c>
      <c r="AP221" s="39" t="s">
        <v>15186</v>
      </c>
      <c r="AQ221">
        <v>1</v>
      </c>
      <c r="AS221" s="39" t="s">
        <v>15187</v>
      </c>
      <c r="AT221">
        <v>1</v>
      </c>
      <c r="AV221" s="39" t="s">
        <v>15187</v>
      </c>
      <c r="AW221">
        <v>1</v>
      </c>
      <c r="AY221" s="39" t="s">
        <v>15187</v>
      </c>
      <c r="AZ221">
        <v>1</v>
      </c>
      <c r="BB221" s="39" t="s">
        <v>15187</v>
      </c>
      <c r="BC221">
        <v>1</v>
      </c>
      <c r="BE221" s="39" t="s">
        <v>15187</v>
      </c>
      <c r="BF221">
        <v>1</v>
      </c>
      <c r="BH221" s="39" t="s">
        <v>15186</v>
      </c>
      <c r="BI221">
        <v>1</v>
      </c>
      <c r="BK221" s="39" t="s">
        <v>15187</v>
      </c>
      <c r="BL221">
        <v>1</v>
      </c>
      <c r="BN221" s="39" t="s">
        <v>15186</v>
      </c>
      <c r="BO221">
        <v>0</v>
      </c>
      <c r="BQ221" s="39" t="s">
        <v>16009</v>
      </c>
      <c r="BT221" s="39" t="s">
        <v>16010</v>
      </c>
      <c r="BW221" s="39" t="s">
        <v>12887</v>
      </c>
      <c r="BX221">
        <v>0</v>
      </c>
      <c r="BZ221" s="39" t="s">
        <v>12851</v>
      </c>
      <c r="CA221">
        <v>1</v>
      </c>
      <c r="CC221" s="39" t="s">
        <v>12980</v>
      </c>
      <c r="CD221">
        <v>1</v>
      </c>
      <c r="CF221" s="39" t="s">
        <v>12887</v>
      </c>
      <c r="CG221">
        <v>0</v>
      </c>
      <c r="CI221" s="39" t="s">
        <v>12851</v>
      </c>
      <c r="CJ221">
        <v>0</v>
      </c>
      <c r="CL221" s="39" t="s">
        <v>16011</v>
      </c>
      <c r="CO221" s="39" t="s">
        <v>15233</v>
      </c>
    </row>
    <row r="222" spans="1:93" x14ac:dyDescent="0.3">
      <c r="A222">
        <v>221</v>
      </c>
      <c r="B222" s="1">
        <v>45821.404120370367</v>
      </c>
      <c r="C222" s="1">
        <v>45821.410173611112</v>
      </c>
      <c r="D222" s="39" t="s">
        <v>4072</v>
      </c>
      <c r="E222" s="39" t="s">
        <v>4073</v>
      </c>
      <c r="F222">
        <v>13</v>
      </c>
      <c r="I222" s="39" t="s">
        <v>4074</v>
      </c>
      <c r="L222">
        <v>6</v>
      </c>
      <c r="O222">
        <v>10</v>
      </c>
      <c r="R222" s="39" t="s">
        <v>4338</v>
      </c>
      <c r="S222">
        <v>1</v>
      </c>
      <c r="U222" s="39" t="s">
        <v>15184</v>
      </c>
      <c r="V222">
        <v>1</v>
      </c>
      <c r="X222" s="39" t="s">
        <v>15184</v>
      </c>
      <c r="Y222">
        <v>0</v>
      </c>
      <c r="AA222" s="39" t="s">
        <v>1952</v>
      </c>
      <c r="AB222">
        <v>0</v>
      </c>
      <c r="AD222" s="39" t="s">
        <v>15182</v>
      </c>
      <c r="AE222">
        <v>0</v>
      </c>
      <c r="AG222" s="39" t="s">
        <v>15891</v>
      </c>
      <c r="AH222">
        <v>0</v>
      </c>
      <c r="AJ222" s="39" t="s">
        <v>15187</v>
      </c>
      <c r="AK222">
        <v>0</v>
      </c>
      <c r="AM222" s="39" t="s">
        <v>15187</v>
      </c>
      <c r="AN222">
        <v>1</v>
      </c>
      <c r="AP222" s="39" t="s">
        <v>15187</v>
      </c>
      <c r="AQ222">
        <v>0</v>
      </c>
      <c r="AS222" s="39" t="s">
        <v>15186</v>
      </c>
      <c r="AT222">
        <v>0</v>
      </c>
      <c r="AV222" s="39" t="s">
        <v>15187</v>
      </c>
      <c r="AW222">
        <v>1</v>
      </c>
      <c r="AY222" s="39" t="s">
        <v>15187</v>
      </c>
      <c r="AZ222">
        <v>1</v>
      </c>
      <c r="BB222" s="39" t="s">
        <v>15186</v>
      </c>
      <c r="BC222">
        <v>0</v>
      </c>
      <c r="BE222" s="39" t="s">
        <v>15187</v>
      </c>
      <c r="BF222">
        <v>1</v>
      </c>
      <c r="BH222" s="39" t="s">
        <v>15186</v>
      </c>
      <c r="BI222">
        <v>1</v>
      </c>
      <c r="BK222" s="39" t="s">
        <v>15187</v>
      </c>
      <c r="BL222">
        <v>1</v>
      </c>
      <c r="BN222" s="39" t="s">
        <v>15187</v>
      </c>
      <c r="BO222">
        <v>1</v>
      </c>
      <c r="BQ222" s="39" t="s">
        <v>16012</v>
      </c>
      <c r="BT222" s="39" t="s">
        <v>16013</v>
      </c>
      <c r="BW222" s="39" t="s">
        <v>13792</v>
      </c>
      <c r="BX222">
        <v>1</v>
      </c>
      <c r="BZ222" s="39" t="s">
        <v>12851</v>
      </c>
      <c r="CA222">
        <v>1</v>
      </c>
      <c r="CC222" s="39" t="s">
        <v>12980</v>
      </c>
      <c r="CD222">
        <v>1</v>
      </c>
      <c r="CF222" s="39" t="s">
        <v>15190</v>
      </c>
      <c r="CG222">
        <v>1</v>
      </c>
      <c r="CI222" s="39" t="s">
        <v>15190</v>
      </c>
      <c r="CJ222">
        <v>0</v>
      </c>
      <c r="CL222" s="39" t="s">
        <v>16014</v>
      </c>
      <c r="CO222" s="39" t="s">
        <v>15233</v>
      </c>
    </row>
    <row r="223" spans="1:93" x14ac:dyDescent="0.3">
      <c r="A223">
        <v>222</v>
      </c>
      <c r="B223" s="1">
        <v>45821.401423611111</v>
      </c>
      <c r="C223" s="1">
        <v>45821.410439814812</v>
      </c>
      <c r="D223" s="39" t="s">
        <v>4544</v>
      </c>
      <c r="E223" s="39" t="s">
        <v>4545</v>
      </c>
      <c r="F223">
        <v>17</v>
      </c>
      <c r="I223" s="39" t="s">
        <v>4545</v>
      </c>
      <c r="L223">
        <v>6</v>
      </c>
      <c r="O223">
        <v>18</v>
      </c>
      <c r="R223" s="39" t="s">
        <v>4338</v>
      </c>
      <c r="S223">
        <v>1</v>
      </c>
      <c r="U223" s="39" t="s">
        <v>15184</v>
      </c>
      <c r="V223">
        <v>1</v>
      </c>
      <c r="X223" s="39" t="s">
        <v>15182</v>
      </c>
      <c r="Y223">
        <v>0</v>
      </c>
      <c r="AA223" s="39" t="s">
        <v>1952</v>
      </c>
      <c r="AB223">
        <v>0</v>
      </c>
      <c r="AD223" s="39" t="s">
        <v>1952</v>
      </c>
      <c r="AE223">
        <v>1</v>
      </c>
      <c r="AG223" s="39" t="s">
        <v>15910</v>
      </c>
      <c r="AH223">
        <v>0</v>
      </c>
      <c r="AJ223" s="39" t="s">
        <v>15187</v>
      </c>
      <c r="AK223">
        <v>0</v>
      </c>
      <c r="AM223" s="39" t="s">
        <v>15187</v>
      </c>
      <c r="AN223">
        <v>1</v>
      </c>
      <c r="AP223" s="39" t="s">
        <v>15186</v>
      </c>
      <c r="AQ223">
        <v>1</v>
      </c>
      <c r="AS223" s="39" t="s">
        <v>15187</v>
      </c>
      <c r="AT223">
        <v>1</v>
      </c>
      <c r="AV223" s="39" t="s">
        <v>15187</v>
      </c>
      <c r="AW223">
        <v>1</v>
      </c>
      <c r="AY223" s="39" t="s">
        <v>15187</v>
      </c>
      <c r="AZ223">
        <v>1</v>
      </c>
      <c r="BB223" s="39" t="s">
        <v>15187</v>
      </c>
      <c r="BC223">
        <v>1</v>
      </c>
      <c r="BE223" s="39" t="s">
        <v>15187</v>
      </c>
      <c r="BF223">
        <v>1</v>
      </c>
      <c r="BH223" s="39" t="s">
        <v>15186</v>
      </c>
      <c r="BI223">
        <v>1</v>
      </c>
      <c r="BK223" s="39" t="s">
        <v>15187</v>
      </c>
      <c r="BL223">
        <v>1</v>
      </c>
      <c r="BN223" s="39" t="s">
        <v>15187</v>
      </c>
      <c r="BO223">
        <v>1</v>
      </c>
      <c r="BQ223" s="39" t="s">
        <v>16015</v>
      </c>
      <c r="BT223" s="39" t="s">
        <v>16016</v>
      </c>
      <c r="BW223" s="39" t="s">
        <v>13792</v>
      </c>
      <c r="BX223">
        <v>1</v>
      </c>
      <c r="BZ223" s="39" t="s">
        <v>12851</v>
      </c>
      <c r="CA223">
        <v>1</v>
      </c>
      <c r="CC223" s="39" t="s">
        <v>12851</v>
      </c>
      <c r="CD223">
        <v>0</v>
      </c>
      <c r="CF223" s="39" t="s">
        <v>15190</v>
      </c>
      <c r="CG223">
        <v>1</v>
      </c>
      <c r="CI223" s="39" t="s">
        <v>12887</v>
      </c>
      <c r="CJ223">
        <v>1</v>
      </c>
      <c r="CL223" s="39" t="s">
        <v>16017</v>
      </c>
      <c r="CO223" s="39" t="s">
        <v>15233</v>
      </c>
    </row>
    <row r="224" spans="1:93" x14ac:dyDescent="0.3">
      <c r="A224">
        <v>223</v>
      </c>
      <c r="B224" s="1">
        <v>45821.401712962965</v>
      </c>
      <c r="C224" s="1">
        <v>45821.410474537035</v>
      </c>
      <c r="D224" s="39" t="s">
        <v>4022</v>
      </c>
      <c r="E224" s="39" t="s">
        <v>4023</v>
      </c>
      <c r="F224">
        <v>12</v>
      </c>
      <c r="I224" s="39" t="s">
        <v>4023</v>
      </c>
      <c r="L224">
        <v>6</v>
      </c>
      <c r="O224">
        <v>9</v>
      </c>
      <c r="R224" s="39" t="s">
        <v>1952</v>
      </c>
      <c r="S224">
        <v>0</v>
      </c>
      <c r="U224" s="39" t="s">
        <v>15184</v>
      </c>
      <c r="V224">
        <v>1</v>
      </c>
      <c r="X224" s="39" t="s">
        <v>4338</v>
      </c>
      <c r="Y224">
        <v>0</v>
      </c>
      <c r="AA224" s="39" t="s">
        <v>15182</v>
      </c>
      <c r="AB224">
        <v>1</v>
      </c>
      <c r="AD224" s="39" t="s">
        <v>4338</v>
      </c>
      <c r="AE224">
        <v>0</v>
      </c>
      <c r="AG224" s="39" t="s">
        <v>16018</v>
      </c>
      <c r="AH224">
        <v>0</v>
      </c>
      <c r="AJ224" s="39" t="s">
        <v>15186</v>
      </c>
      <c r="AK224">
        <v>1</v>
      </c>
      <c r="AM224" s="39" t="s">
        <v>15187</v>
      </c>
      <c r="AN224">
        <v>1</v>
      </c>
      <c r="AP224" s="39" t="s">
        <v>15187</v>
      </c>
      <c r="AQ224">
        <v>0</v>
      </c>
      <c r="AS224" s="39" t="s">
        <v>15187</v>
      </c>
      <c r="AT224">
        <v>1</v>
      </c>
      <c r="AV224" s="39" t="s">
        <v>15187</v>
      </c>
      <c r="AW224">
        <v>1</v>
      </c>
      <c r="AY224" s="39" t="s">
        <v>15187</v>
      </c>
      <c r="AZ224">
        <v>1</v>
      </c>
      <c r="BB224" s="39" t="s">
        <v>15187</v>
      </c>
      <c r="BC224">
        <v>1</v>
      </c>
      <c r="BE224" s="39" t="s">
        <v>15187</v>
      </c>
      <c r="BF224">
        <v>1</v>
      </c>
      <c r="BH224" s="39" t="s">
        <v>15186</v>
      </c>
      <c r="BI224">
        <v>1</v>
      </c>
      <c r="BK224" s="39" t="s">
        <v>15186</v>
      </c>
      <c r="BL224">
        <v>0</v>
      </c>
      <c r="BN224" s="39" t="s">
        <v>15187</v>
      </c>
      <c r="BO224">
        <v>1</v>
      </c>
      <c r="BQ224" s="39" t="s">
        <v>16019</v>
      </c>
      <c r="BT224" s="39" t="s">
        <v>16020</v>
      </c>
      <c r="BW224" s="39" t="s">
        <v>12887</v>
      </c>
      <c r="BX224">
        <v>0</v>
      </c>
      <c r="BZ224" s="39" t="s">
        <v>13792</v>
      </c>
      <c r="CA224">
        <v>0</v>
      </c>
      <c r="CC224" s="39" t="s">
        <v>12980</v>
      </c>
      <c r="CD224">
        <v>1</v>
      </c>
      <c r="CF224" s="39" t="s">
        <v>12980</v>
      </c>
      <c r="CG224">
        <v>0</v>
      </c>
      <c r="CI224" s="39" t="s">
        <v>15190</v>
      </c>
      <c r="CJ224">
        <v>0</v>
      </c>
      <c r="CL224" s="39" t="s">
        <v>16021</v>
      </c>
      <c r="CO224" s="39" t="s">
        <v>16022</v>
      </c>
    </row>
    <row r="225" spans="1:93" x14ac:dyDescent="0.3">
      <c r="A225">
        <v>224</v>
      </c>
      <c r="B225" s="1">
        <v>45821.403148148151</v>
      </c>
      <c r="C225" s="1">
        <v>45821.411041666666</v>
      </c>
      <c r="D225" s="39" t="s">
        <v>3860</v>
      </c>
      <c r="E225" s="39" t="s">
        <v>3861</v>
      </c>
      <c r="F225">
        <v>17</v>
      </c>
      <c r="I225" s="39" t="s">
        <v>3861</v>
      </c>
      <c r="L225">
        <v>6</v>
      </c>
      <c r="O225">
        <v>12</v>
      </c>
      <c r="R225" s="39" t="s">
        <v>4338</v>
      </c>
      <c r="S225">
        <v>1</v>
      </c>
      <c r="U225" s="39" t="s">
        <v>15184</v>
      </c>
      <c r="V225">
        <v>1</v>
      </c>
      <c r="X225" s="39" t="s">
        <v>15183</v>
      </c>
      <c r="Y225">
        <v>1</v>
      </c>
      <c r="AA225" s="39" t="s">
        <v>1952</v>
      </c>
      <c r="AB225">
        <v>0</v>
      </c>
      <c r="AD225" s="39" t="s">
        <v>1952</v>
      </c>
      <c r="AE225">
        <v>1</v>
      </c>
      <c r="AG225" s="39" t="s">
        <v>15572</v>
      </c>
      <c r="AH225">
        <v>1</v>
      </c>
      <c r="AJ225" s="39" t="s">
        <v>15186</v>
      </c>
      <c r="AK225">
        <v>1</v>
      </c>
      <c r="AM225" s="39" t="s">
        <v>15187</v>
      </c>
      <c r="AN225">
        <v>1</v>
      </c>
      <c r="AP225" s="39" t="s">
        <v>15187</v>
      </c>
      <c r="AQ225">
        <v>0</v>
      </c>
      <c r="AS225" s="39" t="s">
        <v>15187</v>
      </c>
      <c r="AT225">
        <v>1</v>
      </c>
      <c r="AV225" s="39" t="s">
        <v>15187</v>
      </c>
      <c r="AW225">
        <v>1</v>
      </c>
      <c r="AY225" s="39" t="s">
        <v>15187</v>
      </c>
      <c r="AZ225">
        <v>1</v>
      </c>
      <c r="BB225" s="39" t="s">
        <v>15187</v>
      </c>
      <c r="BC225">
        <v>1</v>
      </c>
      <c r="BE225" s="39" t="s">
        <v>15187</v>
      </c>
      <c r="BF225">
        <v>1</v>
      </c>
      <c r="BH225" s="39" t="s">
        <v>15186</v>
      </c>
      <c r="BI225">
        <v>1</v>
      </c>
      <c r="BK225" s="39" t="s">
        <v>15186</v>
      </c>
      <c r="BL225">
        <v>0</v>
      </c>
      <c r="BN225" s="39" t="s">
        <v>15187</v>
      </c>
      <c r="BO225">
        <v>1</v>
      </c>
      <c r="BQ225" s="39" t="s">
        <v>16023</v>
      </c>
      <c r="BT225" s="39" t="s">
        <v>16024</v>
      </c>
      <c r="BW225" s="39" t="s">
        <v>12980</v>
      </c>
      <c r="BX225">
        <v>0</v>
      </c>
      <c r="BZ225" s="39" t="s">
        <v>12851</v>
      </c>
      <c r="CA225">
        <v>1</v>
      </c>
      <c r="CC225" s="39" t="s">
        <v>13792</v>
      </c>
      <c r="CD225">
        <v>0</v>
      </c>
      <c r="CF225" s="39" t="s">
        <v>15190</v>
      </c>
      <c r="CG225">
        <v>1</v>
      </c>
      <c r="CI225" s="39" t="s">
        <v>12887</v>
      </c>
      <c r="CJ225">
        <v>1</v>
      </c>
      <c r="CL225" s="39" t="s">
        <v>16025</v>
      </c>
      <c r="CO225" s="39" t="s">
        <v>16026</v>
      </c>
    </row>
    <row r="226" spans="1:93" x14ac:dyDescent="0.3">
      <c r="A226">
        <v>225</v>
      </c>
      <c r="B226" s="1">
        <v>45821.403831018521</v>
      </c>
      <c r="C226" s="1">
        <v>45821.413356481484</v>
      </c>
      <c r="D226" s="39" t="s">
        <v>3880</v>
      </c>
      <c r="E226" s="39" t="s">
        <v>3881</v>
      </c>
      <c r="F226">
        <v>20</v>
      </c>
      <c r="I226" s="39" t="s">
        <v>3881</v>
      </c>
      <c r="L226">
        <v>6</v>
      </c>
      <c r="O226">
        <v>39</v>
      </c>
      <c r="R226" s="39" t="s">
        <v>4338</v>
      </c>
      <c r="S226">
        <v>1</v>
      </c>
      <c r="U226" s="39" t="s">
        <v>15184</v>
      </c>
      <c r="V226">
        <v>1</v>
      </c>
      <c r="X226" s="39" t="s">
        <v>15183</v>
      </c>
      <c r="Y226">
        <v>1</v>
      </c>
      <c r="AA226" s="39" t="s">
        <v>15182</v>
      </c>
      <c r="AB226">
        <v>1</v>
      </c>
      <c r="AD226" s="39" t="s">
        <v>1952</v>
      </c>
      <c r="AE226">
        <v>1</v>
      </c>
      <c r="AG226" s="39" t="s">
        <v>15620</v>
      </c>
      <c r="AH226">
        <v>0</v>
      </c>
      <c r="AJ226" s="39" t="s">
        <v>15186</v>
      </c>
      <c r="AK226">
        <v>1</v>
      </c>
      <c r="AM226" s="39" t="s">
        <v>15187</v>
      </c>
      <c r="AN226">
        <v>1</v>
      </c>
      <c r="AP226" s="39" t="s">
        <v>15186</v>
      </c>
      <c r="AQ226">
        <v>1</v>
      </c>
      <c r="AS226" s="39" t="s">
        <v>15187</v>
      </c>
      <c r="AT226">
        <v>1</v>
      </c>
      <c r="AV226" s="39" t="s">
        <v>15187</v>
      </c>
      <c r="AW226">
        <v>1</v>
      </c>
      <c r="AY226" s="39" t="s">
        <v>15187</v>
      </c>
      <c r="AZ226">
        <v>1</v>
      </c>
      <c r="BB226" s="39" t="s">
        <v>15187</v>
      </c>
      <c r="BC226">
        <v>1</v>
      </c>
      <c r="BE226" s="39" t="s">
        <v>15186</v>
      </c>
      <c r="BF226">
        <v>0</v>
      </c>
      <c r="BH226" s="39" t="s">
        <v>15186</v>
      </c>
      <c r="BI226">
        <v>1</v>
      </c>
      <c r="BK226" s="39" t="s">
        <v>15187</v>
      </c>
      <c r="BL226">
        <v>1</v>
      </c>
      <c r="BN226" s="39" t="s">
        <v>15187</v>
      </c>
      <c r="BO226">
        <v>1</v>
      </c>
      <c r="BQ226" s="39" t="s">
        <v>16012</v>
      </c>
      <c r="BT226" s="39" t="s">
        <v>16027</v>
      </c>
      <c r="BW226" s="39" t="s">
        <v>13792</v>
      </c>
      <c r="BX226">
        <v>1</v>
      </c>
      <c r="BZ226" s="39" t="s">
        <v>12851</v>
      </c>
      <c r="CA226">
        <v>1</v>
      </c>
      <c r="CC226" s="39" t="s">
        <v>12980</v>
      </c>
      <c r="CD226">
        <v>1</v>
      </c>
      <c r="CF226" s="39" t="s">
        <v>15190</v>
      </c>
      <c r="CG226">
        <v>1</v>
      </c>
      <c r="CI226" s="39" t="s">
        <v>12887</v>
      </c>
      <c r="CJ226">
        <v>1</v>
      </c>
      <c r="CL226" s="39" t="s">
        <v>16028</v>
      </c>
      <c r="CO226" s="39" t="s">
        <v>15481</v>
      </c>
    </row>
    <row r="227" spans="1:93" x14ac:dyDescent="0.3">
      <c r="A227">
        <v>226</v>
      </c>
      <c r="B227" s="1">
        <v>45821.402905092589</v>
      </c>
      <c r="C227" s="1">
        <v>45821.413738425923</v>
      </c>
      <c r="D227" s="39" t="s">
        <v>4037</v>
      </c>
      <c r="E227" s="39" t="s">
        <v>4038</v>
      </c>
      <c r="F227">
        <v>21</v>
      </c>
      <c r="I227" s="39" t="s">
        <v>4038</v>
      </c>
      <c r="L227">
        <v>6</v>
      </c>
      <c r="O227">
        <v>3</v>
      </c>
      <c r="R227" s="39" t="s">
        <v>4338</v>
      </c>
      <c r="S227">
        <v>1</v>
      </c>
      <c r="U227" s="39" t="s">
        <v>15184</v>
      </c>
      <c r="V227">
        <v>1</v>
      </c>
      <c r="X227" s="39" t="s">
        <v>15183</v>
      </c>
      <c r="Y227">
        <v>1</v>
      </c>
      <c r="AA227" s="39" t="s">
        <v>15182</v>
      </c>
      <c r="AB227">
        <v>1</v>
      </c>
      <c r="AD227" s="39" t="s">
        <v>1952</v>
      </c>
      <c r="AE227">
        <v>1</v>
      </c>
      <c r="AG227" s="39" t="s">
        <v>16029</v>
      </c>
      <c r="AH227">
        <v>0</v>
      </c>
      <c r="AJ227" s="39" t="s">
        <v>15186</v>
      </c>
      <c r="AK227">
        <v>1</v>
      </c>
      <c r="AM227" s="39" t="s">
        <v>15187</v>
      </c>
      <c r="AN227">
        <v>1</v>
      </c>
      <c r="AP227" s="39" t="s">
        <v>15186</v>
      </c>
      <c r="AQ227">
        <v>1</v>
      </c>
      <c r="AS227" s="39" t="s">
        <v>15187</v>
      </c>
      <c r="AT227">
        <v>1</v>
      </c>
      <c r="AV227" s="39" t="s">
        <v>15187</v>
      </c>
      <c r="AW227">
        <v>1</v>
      </c>
      <c r="AY227" s="39" t="s">
        <v>15187</v>
      </c>
      <c r="AZ227">
        <v>1</v>
      </c>
      <c r="BB227" s="39" t="s">
        <v>15187</v>
      </c>
      <c r="BC227">
        <v>1</v>
      </c>
      <c r="BE227" s="39" t="s">
        <v>15187</v>
      </c>
      <c r="BF227">
        <v>1</v>
      </c>
      <c r="BH227" s="39" t="s">
        <v>15186</v>
      </c>
      <c r="BI227">
        <v>1</v>
      </c>
      <c r="BK227" s="39" t="s">
        <v>15187</v>
      </c>
      <c r="BL227">
        <v>1</v>
      </c>
      <c r="BN227" s="39" t="s">
        <v>15187</v>
      </c>
      <c r="BO227">
        <v>1</v>
      </c>
      <c r="BQ227" s="39" t="s">
        <v>16030</v>
      </c>
      <c r="BT227" s="39" t="s">
        <v>16031</v>
      </c>
      <c r="BW227" s="39" t="s">
        <v>13792</v>
      </c>
      <c r="BX227">
        <v>1</v>
      </c>
      <c r="BZ227" s="39" t="s">
        <v>12851</v>
      </c>
      <c r="CA227">
        <v>1</v>
      </c>
      <c r="CC227" s="39" t="s">
        <v>12980</v>
      </c>
      <c r="CD227">
        <v>1</v>
      </c>
      <c r="CF227" s="39" t="s">
        <v>15190</v>
      </c>
      <c r="CG227">
        <v>1</v>
      </c>
      <c r="CI227" s="39" t="s">
        <v>12887</v>
      </c>
      <c r="CJ227">
        <v>1</v>
      </c>
      <c r="CL227" s="39" t="s">
        <v>16032</v>
      </c>
      <c r="CO227" s="39" t="s">
        <v>16033</v>
      </c>
    </row>
    <row r="228" spans="1:93" x14ac:dyDescent="0.3">
      <c r="A228">
        <v>227</v>
      </c>
      <c r="B228" s="1">
        <v>45821.405474537038</v>
      </c>
      <c r="C228" s="1">
        <v>45821.414976851855</v>
      </c>
      <c r="D228" s="39" t="s">
        <v>3917</v>
      </c>
      <c r="E228" s="39" t="s">
        <v>3918</v>
      </c>
      <c r="F228">
        <v>16</v>
      </c>
      <c r="I228" s="39" t="s">
        <v>3919</v>
      </c>
      <c r="L228">
        <v>6</v>
      </c>
      <c r="O228">
        <v>11</v>
      </c>
      <c r="R228" s="39" t="s">
        <v>4338</v>
      </c>
      <c r="S228">
        <v>1</v>
      </c>
      <c r="U228" s="39" t="s">
        <v>15184</v>
      </c>
      <c r="V228">
        <v>1</v>
      </c>
      <c r="X228" s="39" t="s">
        <v>15183</v>
      </c>
      <c r="Y228">
        <v>1</v>
      </c>
      <c r="AA228" s="39" t="s">
        <v>1952</v>
      </c>
      <c r="AB228">
        <v>0</v>
      </c>
      <c r="AD228" s="39" t="s">
        <v>1952</v>
      </c>
      <c r="AE228">
        <v>1</v>
      </c>
      <c r="AG228" s="39" t="s">
        <v>15641</v>
      </c>
      <c r="AH228">
        <v>0</v>
      </c>
      <c r="AJ228" s="39" t="s">
        <v>15186</v>
      </c>
      <c r="AK228">
        <v>1</v>
      </c>
      <c r="AM228" s="39" t="s">
        <v>15187</v>
      </c>
      <c r="AN228">
        <v>1</v>
      </c>
      <c r="AP228" s="39" t="s">
        <v>15187</v>
      </c>
      <c r="AQ228">
        <v>0</v>
      </c>
      <c r="AS228" s="39" t="s">
        <v>15187</v>
      </c>
      <c r="AT228">
        <v>1</v>
      </c>
      <c r="AV228" s="39" t="s">
        <v>15187</v>
      </c>
      <c r="AW228">
        <v>1</v>
      </c>
      <c r="AY228" s="39" t="s">
        <v>15187</v>
      </c>
      <c r="AZ228">
        <v>1</v>
      </c>
      <c r="BB228" s="39" t="s">
        <v>15187</v>
      </c>
      <c r="BC228">
        <v>1</v>
      </c>
      <c r="BE228" s="39" t="s">
        <v>15187</v>
      </c>
      <c r="BF228">
        <v>1</v>
      </c>
      <c r="BH228" s="39" t="s">
        <v>15186</v>
      </c>
      <c r="BI228">
        <v>1</v>
      </c>
      <c r="BK228" s="39" t="s">
        <v>15186</v>
      </c>
      <c r="BL228">
        <v>0</v>
      </c>
      <c r="BN228" s="39" t="s">
        <v>15187</v>
      </c>
      <c r="BO228">
        <v>1</v>
      </c>
      <c r="BQ228" s="39" t="s">
        <v>16034</v>
      </c>
      <c r="BT228" s="39" t="s">
        <v>16035</v>
      </c>
      <c r="BW228" s="39" t="s">
        <v>12980</v>
      </c>
      <c r="BX228">
        <v>0</v>
      </c>
      <c r="BZ228" s="39" t="s">
        <v>12851</v>
      </c>
      <c r="CA228">
        <v>1</v>
      </c>
      <c r="CC228" s="39" t="s">
        <v>13792</v>
      </c>
      <c r="CD228">
        <v>0</v>
      </c>
      <c r="CF228" s="39" t="s">
        <v>15190</v>
      </c>
      <c r="CG228">
        <v>1</v>
      </c>
      <c r="CI228" s="39" t="s">
        <v>12887</v>
      </c>
      <c r="CJ228">
        <v>1</v>
      </c>
      <c r="CL228" s="39" t="s">
        <v>16036</v>
      </c>
      <c r="CO228" s="39" t="s">
        <v>16037</v>
      </c>
    </row>
    <row r="229" spans="1:93" x14ac:dyDescent="0.3">
      <c r="A229">
        <v>228</v>
      </c>
      <c r="B229" s="1">
        <v>45821.403726851851</v>
      </c>
      <c r="C229" s="1">
        <v>45821.416273148148</v>
      </c>
      <c r="D229" s="39" t="s">
        <v>4083</v>
      </c>
      <c r="E229" s="39" t="s">
        <v>4084</v>
      </c>
      <c r="F229">
        <v>21</v>
      </c>
      <c r="I229" s="39" t="s">
        <v>4085</v>
      </c>
      <c r="L229">
        <v>6</v>
      </c>
      <c r="O229">
        <v>38</v>
      </c>
      <c r="R229" s="39" t="s">
        <v>4338</v>
      </c>
      <c r="S229">
        <v>1</v>
      </c>
      <c r="U229" s="39" t="s">
        <v>15184</v>
      </c>
      <c r="V229">
        <v>1</v>
      </c>
      <c r="X229" s="39" t="s">
        <v>15183</v>
      </c>
      <c r="Y229">
        <v>1</v>
      </c>
      <c r="AA229" s="39" t="s">
        <v>15182</v>
      </c>
      <c r="AB229">
        <v>1</v>
      </c>
      <c r="AD229" s="39" t="s">
        <v>1952</v>
      </c>
      <c r="AE229">
        <v>1</v>
      </c>
      <c r="AG229" s="39" t="s">
        <v>15625</v>
      </c>
      <c r="AH229">
        <v>0</v>
      </c>
      <c r="AJ229" s="39" t="s">
        <v>15186</v>
      </c>
      <c r="AK229">
        <v>1</v>
      </c>
      <c r="AM229" s="39" t="s">
        <v>15187</v>
      </c>
      <c r="AN229">
        <v>1</v>
      </c>
      <c r="AP229" s="39" t="s">
        <v>15186</v>
      </c>
      <c r="AQ229">
        <v>1</v>
      </c>
      <c r="AS229" s="39" t="s">
        <v>15187</v>
      </c>
      <c r="AT229">
        <v>1</v>
      </c>
      <c r="AV229" s="39" t="s">
        <v>15187</v>
      </c>
      <c r="AW229">
        <v>1</v>
      </c>
      <c r="AY229" s="39" t="s">
        <v>15187</v>
      </c>
      <c r="AZ229">
        <v>1</v>
      </c>
      <c r="BB229" s="39" t="s">
        <v>15187</v>
      </c>
      <c r="BC229">
        <v>1</v>
      </c>
      <c r="BE229" s="39" t="s">
        <v>15187</v>
      </c>
      <c r="BF229">
        <v>1</v>
      </c>
      <c r="BH229" s="39" t="s">
        <v>15186</v>
      </c>
      <c r="BI229">
        <v>1</v>
      </c>
      <c r="BK229" s="39" t="s">
        <v>15187</v>
      </c>
      <c r="BL229">
        <v>1</v>
      </c>
      <c r="BN229" s="39" t="s">
        <v>15187</v>
      </c>
      <c r="BO229">
        <v>1</v>
      </c>
      <c r="BQ229" s="39" t="s">
        <v>16038</v>
      </c>
      <c r="BT229" s="39" t="s">
        <v>12341</v>
      </c>
      <c r="BW229" s="39" t="s">
        <v>13792</v>
      </c>
      <c r="BX229">
        <v>1</v>
      </c>
      <c r="BZ229" s="39" t="s">
        <v>12851</v>
      </c>
      <c r="CA229">
        <v>1</v>
      </c>
      <c r="CC229" s="39" t="s">
        <v>12980</v>
      </c>
      <c r="CD229">
        <v>1</v>
      </c>
      <c r="CF229" s="39" t="s">
        <v>15190</v>
      </c>
      <c r="CG229">
        <v>1</v>
      </c>
      <c r="CI229" s="39" t="s">
        <v>12887</v>
      </c>
      <c r="CJ229">
        <v>1</v>
      </c>
      <c r="CL229" s="39" t="s">
        <v>15439</v>
      </c>
      <c r="CO229" s="39" t="s">
        <v>15481</v>
      </c>
    </row>
    <row r="230" spans="1:93" x14ac:dyDescent="0.3">
      <c r="A230">
        <v>229</v>
      </c>
      <c r="B230" s="1">
        <v>45821.408275462964</v>
      </c>
      <c r="C230" s="1">
        <v>45821.420428240737</v>
      </c>
      <c r="D230" s="39" t="s">
        <v>3909</v>
      </c>
      <c r="E230" s="39" t="s">
        <v>3910</v>
      </c>
      <c r="F230">
        <v>17</v>
      </c>
      <c r="I230" s="39" t="s">
        <v>3911</v>
      </c>
      <c r="L230">
        <v>6</v>
      </c>
      <c r="O230">
        <v>7</v>
      </c>
      <c r="R230" s="39" t="s">
        <v>15183</v>
      </c>
      <c r="S230">
        <v>0</v>
      </c>
      <c r="U230" s="39" t="s">
        <v>15184</v>
      </c>
      <c r="V230">
        <v>1</v>
      </c>
      <c r="X230" s="39" t="s">
        <v>4338</v>
      </c>
      <c r="Y230">
        <v>0</v>
      </c>
      <c r="AA230" s="39" t="s">
        <v>15182</v>
      </c>
      <c r="AB230">
        <v>1</v>
      </c>
      <c r="AD230" s="39" t="s">
        <v>1952</v>
      </c>
      <c r="AE230">
        <v>1</v>
      </c>
      <c r="AG230" s="39" t="s">
        <v>16039</v>
      </c>
      <c r="AH230">
        <v>0</v>
      </c>
      <c r="AJ230" s="39" t="s">
        <v>15186</v>
      </c>
      <c r="AK230">
        <v>1</v>
      </c>
      <c r="AM230" s="39" t="s">
        <v>15187</v>
      </c>
      <c r="AN230">
        <v>1</v>
      </c>
      <c r="AP230" s="39" t="s">
        <v>15186</v>
      </c>
      <c r="AQ230">
        <v>1</v>
      </c>
      <c r="AS230" s="39" t="s">
        <v>15187</v>
      </c>
      <c r="AT230">
        <v>1</v>
      </c>
      <c r="AV230" s="39" t="s">
        <v>15187</v>
      </c>
      <c r="AW230">
        <v>1</v>
      </c>
      <c r="AY230" s="39" t="s">
        <v>15187</v>
      </c>
      <c r="AZ230">
        <v>1</v>
      </c>
      <c r="BB230" s="39" t="s">
        <v>15187</v>
      </c>
      <c r="BC230">
        <v>1</v>
      </c>
      <c r="BE230" s="39" t="s">
        <v>15187</v>
      </c>
      <c r="BF230">
        <v>1</v>
      </c>
      <c r="BH230" s="39" t="s">
        <v>15186</v>
      </c>
      <c r="BI230">
        <v>1</v>
      </c>
      <c r="BK230" s="39" t="s">
        <v>15187</v>
      </c>
      <c r="BL230">
        <v>1</v>
      </c>
      <c r="BN230" s="39" t="s">
        <v>15187</v>
      </c>
      <c r="BO230">
        <v>1</v>
      </c>
      <c r="BQ230" s="39" t="s">
        <v>16012</v>
      </c>
      <c r="BT230" s="39" t="s">
        <v>16040</v>
      </c>
      <c r="BW230" s="39" t="s">
        <v>12980</v>
      </c>
      <c r="BX230">
        <v>0</v>
      </c>
      <c r="BZ230" s="39" t="s">
        <v>12851</v>
      </c>
      <c r="CA230">
        <v>1</v>
      </c>
      <c r="CC230" s="39" t="s">
        <v>13792</v>
      </c>
      <c r="CD230">
        <v>0</v>
      </c>
      <c r="CF230" s="39" t="s">
        <v>15190</v>
      </c>
      <c r="CG230">
        <v>1</v>
      </c>
      <c r="CI230" s="39" t="s">
        <v>12887</v>
      </c>
      <c r="CJ230">
        <v>1</v>
      </c>
      <c r="CL230" s="39" t="s">
        <v>15439</v>
      </c>
      <c r="CO230" s="39" t="s">
        <v>15481</v>
      </c>
    </row>
    <row r="231" spans="1:93" x14ac:dyDescent="0.3">
      <c r="A231">
        <v>230</v>
      </c>
      <c r="B231" s="1">
        <v>45821.408865740741</v>
      </c>
      <c r="C231" s="1">
        <v>45821.42255787037</v>
      </c>
      <c r="D231" s="39" t="s">
        <v>3870</v>
      </c>
      <c r="E231" s="39" t="s">
        <v>3871</v>
      </c>
      <c r="F231">
        <v>19</v>
      </c>
      <c r="I231" s="39" t="s">
        <v>3871</v>
      </c>
      <c r="L231">
        <v>6</v>
      </c>
      <c r="O231">
        <v>4</v>
      </c>
      <c r="R231" s="39" t="s">
        <v>15183</v>
      </c>
      <c r="S231">
        <v>0</v>
      </c>
      <c r="U231" s="39" t="s">
        <v>15184</v>
      </c>
      <c r="V231">
        <v>1</v>
      </c>
      <c r="X231" s="39" t="s">
        <v>15183</v>
      </c>
      <c r="Y231">
        <v>1</v>
      </c>
      <c r="AA231" s="39" t="s">
        <v>15182</v>
      </c>
      <c r="AB231">
        <v>1</v>
      </c>
      <c r="AD231" s="39" t="s">
        <v>1952</v>
      </c>
      <c r="AE231">
        <v>1</v>
      </c>
      <c r="AG231" s="39" t="s">
        <v>15572</v>
      </c>
      <c r="AH231">
        <v>1</v>
      </c>
      <c r="AJ231" s="39" t="s">
        <v>15186</v>
      </c>
      <c r="AK231">
        <v>1</v>
      </c>
      <c r="AM231" s="39" t="s">
        <v>15187</v>
      </c>
      <c r="AN231">
        <v>1</v>
      </c>
      <c r="AP231" s="39" t="s">
        <v>15186</v>
      </c>
      <c r="AQ231">
        <v>1</v>
      </c>
      <c r="AS231" s="39" t="s">
        <v>15187</v>
      </c>
      <c r="AT231">
        <v>1</v>
      </c>
      <c r="AV231" s="39" t="s">
        <v>15187</v>
      </c>
      <c r="AW231">
        <v>1</v>
      </c>
      <c r="AY231" s="39" t="s">
        <v>15187</v>
      </c>
      <c r="AZ231">
        <v>1</v>
      </c>
      <c r="BB231" s="39" t="s">
        <v>15187</v>
      </c>
      <c r="BC231">
        <v>1</v>
      </c>
      <c r="BE231" s="39" t="s">
        <v>15187</v>
      </c>
      <c r="BF231">
        <v>1</v>
      </c>
      <c r="BH231" s="39" t="s">
        <v>15186</v>
      </c>
      <c r="BI231">
        <v>1</v>
      </c>
      <c r="BK231" s="39" t="s">
        <v>15187</v>
      </c>
      <c r="BL231">
        <v>1</v>
      </c>
      <c r="BN231" s="39" t="s">
        <v>15187</v>
      </c>
      <c r="BO231">
        <v>1</v>
      </c>
      <c r="BQ231" s="39" t="s">
        <v>16041</v>
      </c>
      <c r="BT231" s="39" t="s">
        <v>16042</v>
      </c>
      <c r="BW231" s="39" t="s">
        <v>12980</v>
      </c>
      <c r="BX231">
        <v>0</v>
      </c>
      <c r="BZ231" s="39" t="s">
        <v>12851</v>
      </c>
      <c r="CA231">
        <v>1</v>
      </c>
      <c r="CC231" s="39" t="s">
        <v>13792</v>
      </c>
      <c r="CD231">
        <v>0</v>
      </c>
      <c r="CF231" s="39" t="s">
        <v>15190</v>
      </c>
      <c r="CG231">
        <v>1</v>
      </c>
      <c r="CI231" s="39" t="s">
        <v>12887</v>
      </c>
      <c r="CJ231">
        <v>1</v>
      </c>
      <c r="CL231" s="39" t="s">
        <v>16043</v>
      </c>
      <c r="CO231" s="39" t="s">
        <v>16044</v>
      </c>
    </row>
    <row r="232" spans="1:93" x14ac:dyDescent="0.3">
      <c r="A232">
        <v>231</v>
      </c>
      <c r="B232" s="1">
        <v>45821.441342592596</v>
      </c>
      <c r="C232" s="1">
        <v>45821.448530092595</v>
      </c>
      <c r="D232" s="39" t="s">
        <v>3961</v>
      </c>
      <c r="E232" s="39" t="s">
        <v>3962</v>
      </c>
      <c r="F232">
        <v>22</v>
      </c>
      <c r="I232" s="39" t="s">
        <v>3962</v>
      </c>
      <c r="L232">
        <v>6</v>
      </c>
      <c r="O232">
        <v>1</v>
      </c>
      <c r="R232" s="39" t="s">
        <v>4338</v>
      </c>
      <c r="S232">
        <v>1</v>
      </c>
      <c r="U232" s="39" t="s">
        <v>15184</v>
      </c>
      <c r="V232">
        <v>1</v>
      </c>
      <c r="X232" s="39" t="s">
        <v>15183</v>
      </c>
      <c r="Y232">
        <v>1</v>
      </c>
      <c r="AA232" s="39" t="s">
        <v>15182</v>
      </c>
      <c r="AB232">
        <v>1</v>
      </c>
      <c r="AD232" s="39" t="s">
        <v>1952</v>
      </c>
      <c r="AE232">
        <v>1</v>
      </c>
      <c r="AG232" s="39" t="s">
        <v>15572</v>
      </c>
      <c r="AH232">
        <v>1</v>
      </c>
      <c r="AJ232" s="39" t="s">
        <v>15186</v>
      </c>
      <c r="AK232">
        <v>1</v>
      </c>
      <c r="AM232" s="39" t="s">
        <v>15187</v>
      </c>
      <c r="AN232">
        <v>1</v>
      </c>
      <c r="AP232" s="39" t="s">
        <v>15186</v>
      </c>
      <c r="AQ232">
        <v>1</v>
      </c>
      <c r="AS232" s="39" t="s">
        <v>15187</v>
      </c>
      <c r="AT232">
        <v>1</v>
      </c>
      <c r="AV232" s="39" t="s">
        <v>15187</v>
      </c>
      <c r="AW232">
        <v>1</v>
      </c>
      <c r="AY232" s="39" t="s">
        <v>15187</v>
      </c>
      <c r="AZ232">
        <v>1</v>
      </c>
      <c r="BB232" s="39" t="s">
        <v>15187</v>
      </c>
      <c r="BC232">
        <v>1</v>
      </c>
      <c r="BE232" s="39" t="s">
        <v>15187</v>
      </c>
      <c r="BF232">
        <v>1</v>
      </c>
      <c r="BH232" s="39" t="s">
        <v>15186</v>
      </c>
      <c r="BI232">
        <v>1</v>
      </c>
      <c r="BK232" s="39" t="s">
        <v>15187</v>
      </c>
      <c r="BL232">
        <v>1</v>
      </c>
      <c r="BN232" s="39" t="s">
        <v>15187</v>
      </c>
      <c r="BO232">
        <v>1</v>
      </c>
      <c r="BQ232" s="39" t="s">
        <v>16045</v>
      </c>
      <c r="BT232" s="39" t="s">
        <v>16046</v>
      </c>
      <c r="BW232" s="39" t="s">
        <v>13792</v>
      </c>
      <c r="BX232">
        <v>1</v>
      </c>
      <c r="BZ232" s="39" t="s">
        <v>12851</v>
      </c>
      <c r="CA232">
        <v>1</v>
      </c>
      <c r="CC232" s="39" t="s">
        <v>12980</v>
      </c>
      <c r="CD232">
        <v>1</v>
      </c>
      <c r="CF232" s="39" t="s">
        <v>15190</v>
      </c>
      <c r="CG232">
        <v>1</v>
      </c>
      <c r="CI232" s="39" t="s">
        <v>12887</v>
      </c>
      <c r="CJ232">
        <v>1</v>
      </c>
      <c r="CL232" s="39" t="s">
        <v>16047</v>
      </c>
      <c r="CO232" s="39" t="s">
        <v>16048</v>
      </c>
    </row>
    <row r="233" spans="1:93" x14ac:dyDescent="0.3">
      <c r="A233">
        <v>232</v>
      </c>
      <c r="B233" s="1">
        <v>45821.539224537039</v>
      </c>
      <c r="C233" s="1">
        <v>45821.543194444443</v>
      </c>
      <c r="D233" s="39" t="s">
        <v>14403</v>
      </c>
      <c r="E233" s="39" t="s">
        <v>14404</v>
      </c>
      <c r="F233">
        <v>13</v>
      </c>
      <c r="I233" s="39" t="s">
        <v>16049</v>
      </c>
      <c r="L233">
        <v>7</v>
      </c>
      <c r="O233">
        <v>20</v>
      </c>
      <c r="R233" s="39" t="s">
        <v>15182</v>
      </c>
      <c r="S233">
        <v>0</v>
      </c>
      <c r="U233" s="39" t="s">
        <v>15183</v>
      </c>
      <c r="V233">
        <v>0</v>
      </c>
      <c r="X233" s="39" t="s">
        <v>15182</v>
      </c>
      <c r="Y233">
        <v>0</v>
      </c>
      <c r="AA233" s="39" t="s">
        <v>1952</v>
      </c>
      <c r="AB233">
        <v>0</v>
      </c>
      <c r="AD233" s="39" t="s">
        <v>4338</v>
      </c>
      <c r="AE233">
        <v>0</v>
      </c>
      <c r="AG233" s="39" t="s">
        <v>16050</v>
      </c>
      <c r="AH233">
        <v>0</v>
      </c>
      <c r="AJ233" s="39" t="s">
        <v>15186</v>
      </c>
      <c r="AK233">
        <v>1</v>
      </c>
      <c r="AM233" s="39" t="s">
        <v>15187</v>
      </c>
      <c r="AN233">
        <v>1</v>
      </c>
      <c r="AP233" s="39" t="s">
        <v>15186</v>
      </c>
      <c r="AQ233">
        <v>1</v>
      </c>
      <c r="AS233" s="39" t="s">
        <v>15187</v>
      </c>
      <c r="AT233">
        <v>1</v>
      </c>
      <c r="AV233" s="39" t="s">
        <v>15187</v>
      </c>
      <c r="AW233">
        <v>1</v>
      </c>
      <c r="AY233" s="39" t="s">
        <v>15187</v>
      </c>
      <c r="AZ233">
        <v>1</v>
      </c>
      <c r="BB233" s="39" t="s">
        <v>15187</v>
      </c>
      <c r="BC233">
        <v>1</v>
      </c>
      <c r="BE233" s="39" t="s">
        <v>15186</v>
      </c>
      <c r="BF233">
        <v>0</v>
      </c>
      <c r="BH233" s="39" t="s">
        <v>15187</v>
      </c>
      <c r="BI233">
        <v>0</v>
      </c>
      <c r="BK233" s="39" t="s">
        <v>15187</v>
      </c>
      <c r="BL233">
        <v>1</v>
      </c>
      <c r="BN233" s="39" t="s">
        <v>15187</v>
      </c>
      <c r="BO233">
        <v>1</v>
      </c>
      <c r="BQ233" s="39" t="s">
        <v>16034</v>
      </c>
      <c r="BT233" s="39" t="s">
        <v>16051</v>
      </c>
      <c r="BW233" s="39" t="s">
        <v>12887</v>
      </c>
      <c r="BX233">
        <v>0</v>
      </c>
      <c r="BZ233" s="39" t="s">
        <v>12851</v>
      </c>
      <c r="CA233">
        <v>1</v>
      </c>
      <c r="CC233" s="39" t="s">
        <v>12980</v>
      </c>
      <c r="CD233">
        <v>1</v>
      </c>
      <c r="CF233" s="39" t="s">
        <v>15190</v>
      </c>
      <c r="CG233">
        <v>1</v>
      </c>
      <c r="CI233" s="39" t="s">
        <v>12887</v>
      </c>
      <c r="CJ233">
        <v>1</v>
      </c>
      <c r="CL233" s="39" t="s">
        <v>16052</v>
      </c>
      <c r="CO233" s="39" t="s">
        <v>15233</v>
      </c>
    </row>
    <row r="234" spans="1:93" x14ac:dyDescent="0.3">
      <c r="A234">
        <v>233</v>
      </c>
      <c r="B234" s="1">
        <v>45821.541701388887</v>
      </c>
      <c r="C234" s="1">
        <v>45821.546215277776</v>
      </c>
      <c r="D234" s="39" t="s">
        <v>4217</v>
      </c>
      <c r="E234" s="39" t="s">
        <v>4218</v>
      </c>
      <c r="F234">
        <v>14</v>
      </c>
      <c r="I234" s="39" t="s">
        <v>4218</v>
      </c>
      <c r="L234">
        <v>7</v>
      </c>
      <c r="O234">
        <v>37</v>
      </c>
      <c r="R234" s="39" t="s">
        <v>4338</v>
      </c>
      <c r="S234">
        <v>1</v>
      </c>
      <c r="U234" s="39" t="s">
        <v>15182</v>
      </c>
      <c r="V234">
        <v>0</v>
      </c>
      <c r="X234" s="39" t="s">
        <v>15184</v>
      </c>
      <c r="Y234">
        <v>0</v>
      </c>
      <c r="AA234" s="39" t="s">
        <v>1952</v>
      </c>
      <c r="AB234">
        <v>0</v>
      </c>
      <c r="AD234" s="39" t="s">
        <v>1952</v>
      </c>
      <c r="AE234">
        <v>1</v>
      </c>
      <c r="AG234" s="39" t="s">
        <v>15572</v>
      </c>
      <c r="AH234">
        <v>1</v>
      </c>
      <c r="AJ234" s="39" t="s">
        <v>15186</v>
      </c>
      <c r="AK234">
        <v>1</v>
      </c>
      <c r="AM234" s="39" t="s">
        <v>15187</v>
      </c>
      <c r="AN234">
        <v>1</v>
      </c>
      <c r="AP234" s="39" t="s">
        <v>15187</v>
      </c>
      <c r="AQ234">
        <v>0</v>
      </c>
      <c r="AS234" s="39" t="s">
        <v>15187</v>
      </c>
      <c r="AT234">
        <v>1</v>
      </c>
      <c r="AV234" s="39" t="s">
        <v>15187</v>
      </c>
      <c r="AW234">
        <v>1</v>
      </c>
      <c r="AY234" s="39" t="s">
        <v>15186</v>
      </c>
      <c r="AZ234">
        <v>0</v>
      </c>
      <c r="BB234" s="39" t="s">
        <v>15187</v>
      </c>
      <c r="BC234">
        <v>1</v>
      </c>
      <c r="BE234" s="39" t="s">
        <v>15187</v>
      </c>
      <c r="BF234">
        <v>1</v>
      </c>
      <c r="BH234" s="39" t="s">
        <v>15186</v>
      </c>
      <c r="BI234">
        <v>1</v>
      </c>
      <c r="BK234" s="39" t="s">
        <v>15187</v>
      </c>
      <c r="BL234">
        <v>1</v>
      </c>
      <c r="BN234" s="39" t="s">
        <v>15187</v>
      </c>
      <c r="BO234">
        <v>1</v>
      </c>
      <c r="BQ234" s="39" t="s">
        <v>16053</v>
      </c>
      <c r="BT234" s="39" t="s">
        <v>16054</v>
      </c>
      <c r="BW234" s="39" t="s">
        <v>13792</v>
      </c>
      <c r="BX234">
        <v>1</v>
      </c>
      <c r="BZ234" s="39" t="s">
        <v>12980</v>
      </c>
      <c r="CA234">
        <v>0</v>
      </c>
      <c r="CC234" s="39" t="s">
        <v>13792</v>
      </c>
      <c r="CD234">
        <v>0</v>
      </c>
      <c r="CF234" s="39" t="s">
        <v>15190</v>
      </c>
      <c r="CG234">
        <v>1</v>
      </c>
      <c r="CI234" s="39" t="s">
        <v>15190</v>
      </c>
      <c r="CJ234">
        <v>0</v>
      </c>
      <c r="CL234" s="39" t="s">
        <v>16055</v>
      </c>
      <c r="CO234" s="39" t="s">
        <v>16056</v>
      </c>
    </row>
    <row r="235" spans="1:93" x14ac:dyDescent="0.3">
      <c r="A235">
        <v>234</v>
      </c>
      <c r="B235" s="1">
        <v>45821.537430555552</v>
      </c>
      <c r="C235" s="1">
        <v>45821.546886574077</v>
      </c>
      <c r="D235" s="39" t="s">
        <v>4259</v>
      </c>
      <c r="E235" s="39" t="s">
        <v>4260</v>
      </c>
      <c r="F235">
        <v>21</v>
      </c>
      <c r="I235" s="39" t="s">
        <v>14351</v>
      </c>
      <c r="L235">
        <v>7</v>
      </c>
      <c r="O235">
        <v>9</v>
      </c>
      <c r="R235" s="39" t="s">
        <v>4338</v>
      </c>
      <c r="S235">
        <v>1</v>
      </c>
      <c r="U235" s="39" t="s">
        <v>15184</v>
      </c>
      <c r="V235">
        <v>1</v>
      </c>
      <c r="X235" s="39" t="s">
        <v>15183</v>
      </c>
      <c r="Y235">
        <v>1</v>
      </c>
      <c r="AA235" s="39" t="s">
        <v>15182</v>
      </c>
      <c r="AB235">
        <v>1</v>
      </c>
      <c r="AD235" s="39" t="s">
        <v>1952</v>
      </c>
      <c r="AE235">
        <v>1</v>
      </c>
      <c r="AG235" s="39" t="s">
        <v>15641</v>
      </c>
      <c r="AH235">
        <v>0</v>
      </c>
      <c r="AJ235" s="39" t="s">
        <v>15186</v>
      </c>
      <c r="AK235">
        <v>1</v>
      </c>
      <c r="AM235" s="39" t="s">
        <v>15187</v>
      </c>
      <c r="AN235">
        <v>1</v>
      </c>
      <c r="AP235" s="39" t="s">
        <v>15186</v>
      </c>
      <c r="AQ235">
        <v>1</v>
      </c>
      <c r="AS235" s="39" t="s">
        <v>15187</v>
      </c>
      <c r="AT235">
        <v>1</v>
      </c>
      <c r="AV235" s="39" t="s">
        <v>15187</v>
      </c>
      <c r="AW235">
        <v>1</v>
      </c>
      <c r="AY235" s="39" t="s">
        <v>15187</v>
      </c>
      <c r="AZ235">
        <v>1</v>
      </c>
      <c r="BB235" s="39" t="s">
        <v>15187</v>
      </c>
      <c r="BC235">
        <v>1</v>
      </c>
      <c r="BE235" s="39" t="s">
        <v>15187</v>
      </c>
      <c r="BF235">
        <v>1</v>
      </c>
      <c r="BH235" s="39" t="s">
        <v>15186</v>
      </c>
      <c r="BI235">
        <v>1</v>
      </c>
      <c r="BK235" s="39" t="s">
        <v>15187</v>
      </c>
      <c r="BL235">
        <v>1</v>
      </c>
      <c r="BN235" s="39" t="s">
        <v>15187</v>
      </c>
      <c r="BO235">
        <v>1</v>
      </c>
      <c r="BQ235" s="39" t="s">
        <v>16057</v>
      </c>
      <c r="BT235" s="39" t="s">
        <v>16058</v>
      </c>
      <c r="BW235" s="39" t="s">
        <v>13792</v>
      </c>
      <c r="BX235">
        <v>1</v>
      </c>
      <c r="BZ235" s="39" t="s">
        <v>12851</v>
      </c>
      <c r="CA235">
        <v>1</v>
      </c>
      <c r="CC235" s="39" t="s">
        <v>12980</v>
      </c>
      <c r="CD235">
        <v>1</v>
      </c>
      <c r="CF235" s="39" t="s">
        <v>15190</v>
      </c>
      <c r="CG235">
        <v>1</v>
      </c>
      <c r="CI235" s="39" t="s">
        <v>12887</v>
      </c>
      <c r="CJ235">
        <v>1</v>
      </c>
      <c r="CL235" s="39" t="s">
        <v>16059</v>
      </c>
      <c r="CO235" s="39" t="s">
        <v>16060</v>
      </c>
    </row>
    <row r="236" spans="1:93" x14ac:dyDescent="0.3">
      <c r="A236">
        <v>235</v>
      </c>
      <c r="B236" s="1">
        <v>45821.538958333331</v>
      </c>
      <c r="C236" s="1">
        <v>45821.547002314815</v>
      </c>
      <c r="D236" s="39" t="s">
        <v>4188</v>
      </c>
      <c r="E236" s="39" t="s">
        <v>4189</v>
      </c>
      <c r="F236">
        <v>12</v>
      </c>
      <c r="I236" s="39" t="s">
        <v>4189</v>
      </c>
      <c r="L236">
        <v>7</v>
      </c>
      <c r="O236">
        <v>17</v>
      </c>
      <c r="R236" s="39" t="s">
        <v>4338</v>
      </c>
      <c r="S236">
        <v>1</v>
      </c>
      <c r="U236" s="39" t="s">
        <v>1952</v>
      </c>
      <c r="V236">
        <v>0</v>
      </c>
      <c r="X236" s="39" t="s">
        <v>15183</v>
      </c>
      <c r="Y236">
        <v>1</v>
      </c>
      <c r="AA236" s="39" t="s">
        <v>15184</v>
      </c>
      <c r="AB236">
        <v>0</v>
      </c>
      <c r="AD236" s="39" t="s">
        <v>15182</v>
      </c>
      <c r="AE236">
        <v>0</v>
      </c>
      <c r="AG236" s="39" t="s">
        <v>15620</v>
      </c>
      <c r="AH236">
        <v>0</v>
      </c>
      <c r="AJ236" s="39" t="s">
        <v>15187</v>
      </c>
      <c r="AK236">
        <v>0</v>
      </c>
      <c r="AM236" s="39" t="s">
        <v>15187</v>
      </c>
      <c r="AN236">
        <v>1</v>
      </c>
      <c r="AP236" s="39" t="s">
        <v>15187</v>
      </c>
      <c r="AQ236">
        <v>0</v>
      </c>
      <c r="AS236" s="39" t="s">
        <v>15187</v>
      </c>
      <c r="AT236">
        <v>1</v>
      </c>
      <c r="AV236" s="39" t="s">
        <v>15187</v>
      </c>
      <c r="AW236">
        <v>1</v>
      </c>
      <c r="AY236" s="39" t="s">
        <v>15187</v>
      </c>
      <c r="AZ236">
        <v>1</v>
      </c>
      <c r="BB236" s="39" t="s">
        <v>15186</v>
      </c>
      <c r="BC236">
        <v>0</v>
      </c>
      <c r="BE236" s="39" t="s">
        <v>15186</v>
      </c>
      <c r="BF236">
        <v>0</v>
      </c>
      <c r="BH236" s="39" t="s">
        <v>15187</v>
      </c>
      <c r="BI236">
        <v>0</v>
      </c>
      <c r="BK236" s="39" t="s">
        <v>15187</v>
      </c>
      <c r="BL236">
        <v>1</v>
      </c>
      <c r="BN236" s="39" t="s">
        <v>15187</v>
      </c>
      <c r="BO236">
        <v>1</v>
      </c>
      <c r="BQ236" s="39" t="s">
        <v>16061</v>
      </c>
      <c r="BT236" s="39" t="s">
        <v>16062</v>
      </c>
      <c r="BW236" s="39" t="s">
        <v>13792</v>
      </c>
      <c r="BX236">
        <v>1</v>
      </c>
      <c r="BZ236" s="39" t="s">
        <v>12851</v>
      </c>
      <c r="CA236">
        <v>1</v>
      </c>
      <c r="CC236" s="39" t="s">
        <v>15190</v>
      </c>
      <c r="CD236">
        <v>0</v>
      </c>
      <c r="CF236" s="39" t="s">
        <v>15190</v>
      </c>
      <c r="CG236">
        <v>1</v>
      </c>
      <c r="CI236" s="39" t="s">
        <v>12887</v>
      </c>
      <c r="CJ236">
        <v>1</v>
      </c>
      <c r="CL236" s="39" t="s">
        <v>16063</v>
      </c>
      <c r="CO236" s="39" t="s">
        <v>16064</v>
      </c>
    </row>
    <row r="237" spans="1:93" x14ac:dyDescent="0.3">
      <c r="A237">
        <v>236</v>
      </c>
      <c r="B237" s="1">
        <v>45821.537453703706</v>
      </c>
      <c r="C237" s="1">
        <v>45821.547418981485</v>
      </c>
      <c r="D237" s="39" t="s">
        <v>4251</v>
      </c>
      <c r="E237" s="39" t="s">
        <v>4252</v>
      </c>
      <c r="F237">
        <v>17</v>
      </c>
      <c r="I237" s="39" t="s">
        <v>4252</v>
      </c>
      <c r="L237">
        <v>7</v>
      </c>
      <c r="O237">
        <v>21</v>
      </c>
      <c r="R237" s="39" t="s">
        <v>4338</v>
      </c>
      <c r="S237">
        <v>1</v>
      </c>
      <c r="U237" s="39" t="s">
        <v>15184</v>
      </c>
      <c r="V237">
        <v>1</v>
      </c>
      <c r="X237" s="39" t="s">
        <v>15183</v>
      </c>
      <c r="Y237">
        <v>1</v>
      </c>
      <c r="AA237" s="39" t="s">
        <v>15182</v>
      </c>
      <c r="AB237">
        <v>1</v>
      </c>
      <c r="AD237" s="39" t="s">
        <v>1952</v>
      </c>
      <c r="AE237">
        <v>1</v>
      </c>
      <c r="AG237" s="39" t="s">
        <v>15625</v>
      </c>
      <c r="AH237">
        <v>0</v>
      </c>
      <c r="AJ237" s="39" t="s">
        <v>15186</v>
      </c>
      <c r="AK237">
        <v>1</v>
      </c>
      <c r="AM237" s="39" t="s">
        <v>15187</v>
      </c>
      <c r="AN237">
        <v>1</v>
      </c>
      <c r="AP237" s="39" t="s">
        <v>15186</v>
      </c>
      <c r="AQ237">
        <v>1</v>
      </c>
      <c r="AS237" s="39" t="s">
        <v>15187</v>
      </c>
      <c r="AT237">
        <v>1</v>
      </c>
      <c r="AV237" s="39" t="s">
        <v>15187</v>
      </c>
      <c r="AW237">
        <v>1</v>
      </c>
      <c r="AY237" s="39" t="s">
        <v>15187</v>
      </c>
      <c r="AZ237">
        <v>1</v>
      </c>
      <c r="BB237" s="39" t="s">
        <v>15187</v>
      </c>
      <c r="BC237">
        <v>1</v>
      </c>
      <c r="BE237" s="39" t="s">
        <v>15187</v>
      </c>
      <c r="BF237">
        <v>1</v>
      </c>
      <c r="BH237" s="39" t="s">
        <v>15186</v>
      </c>
      <c r="BI237">
        <v>1</v>
      </c>
      <c r="BK237" s="39" t="s">
        <v>15186</v>
      </c>
      <c r="BL237">
        <v>0</v>
      </c>
      <c r="BN237" s="39" t="s">
        <v>15187</v>
      </c>
      <c r="BO237">
        <v>1</v>
      </c>
      <c r="BQ237" s="39" t="s">
        <v>16065</v>
      </c>
      <c r="BT237" s="39" t="s">
        <v>16066</v>
      </c>
      <c r="BW237" s="39" t="s">
        <v>13792</v>
      </c>
      <c r="BX237">
        <v>1</v>
      </c>
      <c r="BZ237" s="39" t="s">
        <v>12980</v>
      </c>
      <c r="CA237">
        <v>0</v>
      </c>
      <c r="CC237" s="39" t="s">
        <v>15190</v>
      </c>
      <c r="CD237">
        <v>0</v>
      </c>
      <c r="CF237" s="39" t="s">
        <v>12851</v>
      </c>
      <c r="CG237">
        <v>0</v>
      </c>
      <c r="CI237" s="39" t="s">
        <v>12887</v>
      </c>
      <c r="CJ237">
        <v>1</v>
      </c>
      <c r="CL237" s="39" t="s">
        <v>16067</v>
      </c>
      <c r="CO237" s="39" t="s">
        <v>15233</v>
      </c>
    </row>
    <row r="238" spans="1:93" x14ac:dyDescent="0.3">
      <c r="A238">
        <v>237</v>
      </c>
      <c r="B238" s="1">
        <v>45821.540300925924</v>
      </c>
      <c r="C238" s="1">
        <v>45821.548935185187</v>
      </c>
      <c r="D238" s="39" t="s">
        <v>4209</v>
      </c>
      <c r="E238" s="39" t="s">
        <v>4210</v>
      </c>
      <c r="F238">
        <v>16</v>
      </c>
      <c r="I238" s="39" t="s">
        <v>4210</v>
      </c>
      <c r="L238">
        <v>7</v>
      </c>
      <c r="O238">
        <v>40</v>
      </c>
      <c r="R238" s="39" t="s">
        <v>4338</v>
      </c>
      <c r="S238">
        <v>1</v>
      </c>
      <c r="U238" s="39" t="s">
        <v>15183</v>
      </c>
      <c r="V238">
        <v>0</v>
      </c>
      <c r="X238" s="39" t="s">
        <v>15183</v>
      </c>
      <c r="Y238">
        <v>1</v>
      </c>
      <c r="AA238" s="39" t="s">
        <v>15182</v>
      </c>
      <c r="AB238">
        <v>1</v>
      </c>
      <c r="AD238" s="39" t="s">
        <v>4338</v>
      </c>
      <c r="AE238">
        <v>0</v>
      </c>
      <c r="AG238" s="39" t="s">
        <v>15572</v>
      </c>
      <c r="AH238">
        <v>1</v>
      </c>
      <c r="AJ238" s="39" t="s">
        <v>15186</v>
      </c>
      <c r="AK238">
        <v>1</v>
      </c>
      <c r="AM238" s="39" t="s">
        <v>15187</v>
      </c>
      <c r="AN238">
        <v>1</v>
      </c>
      <c r="AP238" s="39" t="s">
        <v>15186</v>
      </c>
      <c r="AQ238">
        <v>1</v>
      </c>
      <c r="AS238" s="39" t="s">
        <v>15187</v>
      </c>
      <c r="AT238">
        <v>1</v>
      </c>
      <c r="AV238" s="39" t="s">
        <v>15187</v>
      </c>
      <c r="AW238">
        <v>1</v>
      </c>
      <c r="AY238" s="39" t="s">
        <v>15187</v>
      </c>
      <c r="AZ238">
        <v>1</v>
      </c>
      <c r="BB238" s="39" t="s">
        <v>15187</v>
      </c>
      <c r="BC238">
        <v>1</v>
      </c>
      <c r="BE238" s="39" t="s">
        <v>15187</v>
      </c>
      <c r="BF238">
        <v>1</v>
      </c>
      <c r="BH238" s="39" t="s">
        <v>15187</v>
      </c>
      <c r="BI238">
        <v>0</v>
      </c>
      <c r="BK238" s="39" t="s">
        <v>15187</v>
      </c>
      <c r="BL238">
        <v>1</v>
      </c>
      <c r="BN238" s="39" t="s">
        <v>15187</v>
      </c>
      <c r="BO238">
        <v>1</v>
      </c>
      <c r="BQ238" s="39" t="s">
        <v>16068</v>
      </c>
      <c r="BT238" s="39" t="s">
        <v>16069</v>
      </c>
      <c r="BW238" s="39" t="s">
        <v>13792</v>
      </c>
      <c r="BX238">
        <v>1</v>
      </c>
      <c r="BZ238" s="39" t="s">
        <v>15190</v>
      </c>
      <c r="CA238">
        <v>0</v>
      </c>
      <c r="CC238" s="39" t="s">
        <v>12980</v>
      </c>
      <c r="CD238">
        <v>1</v>
      </c>
      <c r="CF238" s="39" t="s">
        <v>12980</v>
      </c>
      <c r="CG238">
        <v>0</v>
      </c>
      <c r="CI238" s="39" t="s">
        <v>15190</v>
      </c>
      <c r="CJ238">
        <v>0</v>
      </c>
      <c r="CL238" s="39" t="s">
        <v>16070</v>
      </c>
      <c r="CO238" s="39" t="s">
        <v>16071</v>
      </c>
    </row>
    <row r="239" spans="1:93" x14ac:dyDescent="0.3">
      <c r="A239">
        <v>238</v>
      </c>
      <c r="B239" s="1">
        <v>45821.538738425923</v>
      </c>
      <c r="C239" s="1">
        <v>45821.549016203702</v>
      </c>
      <c r="D239" s="39" t="s">
        <v>4246</v>
      </c>
      <c r="E239" s="39" t="s">
        <v>4247</v>
      </c>
      <c r="F239">
        <v>15</v>
      </c>
      <c r="I239" s="39" t="s">
        <v>4247</v>
      </c>
      <c r="L239">
        <v>7</v>
      </c>
      <c r="O239">
        <v>24</v>
      </c>
      <c r="R239" s="39" t="s">
        <v>4338</v>
      </c>
      <c r="S239">
        <v>1</v>
      </c>
      <c r="U239" s="39" t="s">
        <v>15182</v>
      </c>
      <c r="V239">
        <v>0</v>
      </c>
      <c r="X239" s="39" t="s">
        <v>15183</v>
      </c>
      <c r="Y239">
        <v>1</v>
      </c>
      <c r="AA239" s="39" t="s">
        <v>1952</v>
      </c>
      <c r="AB239">
        <v>0</v>
      </c>
      <c r="AD239" s="39" t="s">
        <v>15184</v>
      </c>
      <c r="AE239">
        <v>0</v>
      </c>
      <c r="AG239" s="39" t="s">
        <v>15572</v>
      </c>
      <c r="AH239">
        <v>1</v>
      </c>
      <c r="AJ239" s="39" t="s">
        <v>15187</v>
      </c>
      <c r="AK239">
        <v>0</v>
      </c>
      <c r="AM239" s="39" t="s">
        <v>15187</v>
      </c>
      <c r="AN239">
        <v>1</v>
      </c>
      <c r="AP239" s="39" t="s">
        <v>15187</v>
      </c>
      <c r="AQ239">
        <v>0</v>
      </c>
      <c r="AS239" s="39" t="s">
        <v>15187</v>
      </c>
      <c r="AT239">
        <v>1</v>
      </c>
      <c r="AV239" s="39" t="s">
        <v>15186</v>
      </c>
      <c r="AW239">
        <v>0</v>
      </c>
      <c r="AY239" s="39" t="s">
        <v>15186</v>
      </c>
      <c r="AZ239">
        <v>0</v>
      </c>
      <c r="BB239" s="39" t="s">
        <v>15187</v>
      </c>
      <c r="BC239">
        <v>1</v>
      </c>
      <c r="BE239" s="39" t="s">
        <v>15187</v>
      </c>
      <c r="BF239">
        <v>1</v>
      </c>
      <c r="BH239" s="39" t="s">
        <v>15186</v>
      </c>
      <c r="BI239">
        <v>1</v>
      </c>
      <c r="BK239" s="39" t="s">
        <v>15187</v>
      </c>
      <c r="BL239">
        <v>1</v>
      </c>
      <c r="BN239" s="39" t="s">
        <v>15187</v>
      </c>
      <c r="BO239">
        <v>1</v>
      </c>
      <c r="BQ239" s="39" t="s">
        <v>16072</v>
      </c>
      <c r="BT239" s="39" t="s">
        <v>16073</v>
      </c>
      <c r="BW239" s="39" t="s">
        <v>13792</v>
      </c>
      <c r="BX239">
        <v>1</v>
      </c>
      <c r="BZ239" s="39" t="s">
        <v>12851</v>
      </c>
      <c r="CA239">
        <v>1</v>
      </c>
      <c r="CC239" s="39" t="s">
        <v>12980</v>
      </c>
      <c r="CD239">
        <v>1</v>
      </c>
      <c r="CF239" s="39" t="s">
        <v>15190</v>
      </c>
      <c r="CG239">
        <v>1</v>
      </c>
      <c r="CI239" s="39" t="s">
        <v>12887</v>
      </c>
      <c r="CJ239">
        <v>1</v>
      </c>
      <c r="CL239" s="39" t="s">
        <v>16074</v>
      </c>
      <c r="CO239" s="39" t="s">
        <v>16075</v>
      </c>
    </row>
    <row r="240" spans="1:93" x14ac:dyDescent="0.3">
      <c r="A240">
        <v>239</v>
      </c>
      <c r="B240" s="1">
        <v>45821.539212962962</v>
      </c>
      <c r="C240" s="1">
        <v>45821.549039351848</v>
      </c>
      <c r="D240" s="39" t="s">
        <v>4334</v>
      </c>
      <c r="E240" s="39" t="s">
        <v>4335</v>
      </c>
      <c r="F240">
        <v>16</v>
      </c>
      <c r="I240" s="39" t="s">
        <v>16076</v>
      </c>
      <c r="L240">
        <v>7</v>
      </c>
      <c r="O240">
        <v>23</v>
      </c>
      <c r="R240" s="39" t="s">
        <v>4338</v>
      </c>
      <c r="S240">
        <v>1</v>
      </c>
      <c r="U240" s="39" t="s">
        <v>1952</v>
      </c>
      <c r="V240">
        <v>0</v>
      </c>
      <c r="X240" s="39" t="s">
        <v>15183</v>
      </c>
      <c r="Y240">
        <v>1</v>
      </c>
      <c r="AA240" s="39" t="s">
        <v>15184</v>
      </c>
      <c r="AB240">
        <v>0</v>
      </c>
      <c r="AD240" s="39" t="s">
        <v>15182</v>
      </c>
      <c r="AE240">
        <v>0</v>
      </c>
      <c r="AG240" s="39" t="s">
        <v>15572</v>
      </c>
      <c r="AH240">
        <v>1</v>
      </c>
      <c r="AJ240" s="39" t="s">
        <v>15187</v>
      </c>
      <c r="AK240">
        <v>0</v>
      </c>
      <c r="AM240" s="39" t="s">
        <v>15187</v>
      </c>
      <c r="AN240">
        <v>1</v>
      </c>
      <c r="AP240" s="39" t="s">
        <v>15187</v>
      </c>
      <c r="AQ240">
        <v>0</v>
      </c>
      <c r="AS240" s="39" t="s">
        <v>15186</v>
      </c>
      <c r="AT240">
        <v>0</v>
      </c>
      <c r="AV240" s="39" t="s">
        <v>15187</v>
      </c>
      <c r="AW240">
        <v>1</v>
      </c>
      <c r="AY240" s="39" t="s">
        <v>15187</v>
      </c>
      <c r="AZ240">
        <v>1</v>
      </c>
      <c r="BB240" s="39" t="s">
        <v>15187</v>
      </c>
      <c r="BC240">
        <v>1</v>
      </c>
      <c r="BE240" s="39" t="s">
        <v>15187</v>
      </c>
      <c r="BF240">
        <v>1</v>
      </c>
      <c r="BH240" s="39" t="s">
        <v>15186</v>
      </c>
      <c r="BI240">
        <v>1</v>
      </c>
      <c r="BK240" s="39" t="s">
        <v>15187</v>
      </c>
      <c r="BL240">
        <v>1</v>
      </c>
      <c r="BN240" s="39" t="s">
        <v>15187</v>
      </c>
      <c r="BO240">
        <v>1</v>
      </c>
      <c r="BQ240" s="39" t="s">
        <v>16077</v>
      </c>
      <c r="BT240" s="39" t="s">
        <v>16078</v>
      </c>
      <c r="BW240" s="39" t="s">
        <v>13792</v>
      </c>
      <c r="BX240">
        <v>1</v>
      </c>
      <c r="BZ240" s="39" t="s">
        <v>12851</v>
      </c>
      <c r="CA240">
        <v>1</v>
      </c>
      <c r="CC240" s="39" t="s">
        <v>12980</v>
      </c>
      <c r="CD240">
        <v>1</v>
      </c>
      <c r="CF240" s="39" t="s">
        <v>15190</v>
      </c>
      <c r="CG240">
        <v>1</v>
      </c>
      <c r="CI240" s="39" t="s">
        <v>12887</v>
      </c>
      <c r="CJ240">
        <v>1</v>
      </c>
      <c r="CL240" s="39" t="s">
        <v>16079</v>
      </c>
      <c r="CO240" s="39" t="s">
        <v>16080</v>
      </c>
    </row>
    <row r="241" spans="1:93" x14ac:dyDescent="0.3">
      <c r="A241">
        <v>240</v>
      </c>
      <c r="B241" s="1">
        <v>45821.542187500003</v>
      </c>
      <c r="C241" s="1">
        <v>45821.54923611111</v>
      </c>
      <c r="D241" s="39" t="s">
        <v>4238</v>
      </c>
      <c r="E241" s="39" t="s">
        <v>4239</v>
      </c>
      <c r="F241">
        <v>18</v>
      </c>
      <c r="I241" s="39" t="s">
        <v>4239</v>
      </c>
      <c r="L241">
        <v>7</v>
      </c>
      <c r="O241">
        <v>19</v>
      </c>
      <c r="R241" s="39" t="s">
        <v>4338</v>
      </c>
      <c r="S241">
        <v>1</v>
      </c>
      <c r="U241" s="39" t="s">
        <v>15184</v>
      </c>
      <c r="V241">
        <v>1</v>
      </c>
      <c r="X241" s="39" t="s">
        <v>15183</v>
      </c>
      <c r="Y241">
        <v>1</v>
      </c>
      <c r="AA241" s="39" t="s">
        <v>1952</v>
      </c>
      <c r="AB241">
        <v>0</v>
      </c>
      <c r="AD241" s="39" t="s">
        <v>4338</v>
      </c>
      <c r="AE241">
        <v>0</v>
      </c>
      <c r="AG241" s="39" t="s">
        <v>16081</v>
      </c>
      <c r="AH241">
        <v>0</v>
      </c>
      <c r="AJ241" s="39" t="s">
        <v>15186</v>
      </c>
      <c r="AK241">
        <v>1</v>
      </c>
      <c r="AM241" s="39" t="s">
        <v>15187</v>
      </c>
      <c r="AN241">
        <v>1</v>
      </c>
      <c r="AP241" s="39" t="s">
        <v>15186</v>
      </c>
      <c r="AQ241">
        <v>1</v>
      </c>
      <c r="AS241" s="39" t="s">
        <v>15187</v>
      </c>
      <c r="AT241">
        <v>1</v>
      </c>
      <c r="AV241" s="39" t="s">
        <v>15187</v>
      </c>
      <c r="AW241">
        <v>1</v>
      </c>
      <c r="AY241" s="39" t="s">
        <v>15186</v>
      </c>
      <c r="AZ241">
        <v>0</v>
      </c>
      <c r="BB241" s="39" t="s">
        <v>15187</v>
      </c>
      <c r="BC241">
        <v>1</v>
      </c>
      <c r="BE241" s="39" t="s">
        <v>15187</v>
      </c>
      <c r="BF241">
        <v>1</v>
      </c>
      <c r="BH241" s="39" t="s">
        <v>15186</v>
      </c>
      <c r="BI241">
        <v>1</v>
      </c>
      <c r="BK241" s="39" t="s">
        <v>15187</v>
      </c>
      <c r="BL241">
        <v>1</v>
      </c>
      <c r="BN241" s="39" t="s">
        <v>15187</v>
      </c>
      <c r="BO241">
        <v>1</v>
      </c>
      <c r="BQ241" s="39" t="s">
        <v>16082</v>
      </c>
      <c r="BT241" s="39" t="s">
        <v>16083</v>
      </c>
      <c r="BW241" s="39" t="s">
        <v>13792</v>
      </c>
      <c r="BX241">
        <v>1</v>
      </c>
      <c r="BZ241" s="39" t="s">
        <v>12851</v>
      </c>
      <c r="CA241">
        <v>1</v>
      </c>
      <c r="CC241" s="39" t="s">
        <v>12980</v>
      </c>
      <c r="CD241">
        <v>1</v>
      </c>
      <c r="CF241" s="39" t="s">
        <v>15190</v>
      </c>
      <c r="CG241">
        <v>1</v>
      </c>
      <c r="CI241" s="39" t="s">
        <v>12887</v>
      </c>
      <c r="CJ241">
        <v>1</v>
      </c>
      <c r="CL241" s="39" t="s">
        <v>16084</v>
      </c>
      <c r="CO241" s="39" t="s">
        <v>16085</v>
      </c>
    </row>
    <row r="242" spans="1:93" x14ac:dyDescent="0.3">
      <c r="A242">
        <v>241</v>
      </c>
      <c r="B242" s="1">
        <v>45821.537002314813</v>
      </c>
      <c r="C242" s="1">
        <v>45821.549583333333</v>
      </c>
      <c r="D242" s="39" t="s">
        <v>4447</v>
      </c>
      <c r="E242" s="39" t="s">
        <v>4448</v>
      </c>
      <c r="F242">
        <v>18</v>
      </c>
      <c r="I242" s="39" t="s">
        <v>12538</v>
      </c>
      <c r="L242">
        <v>7</v>
      </c>
      <c r="O242">
        <v>29</v>
      </c>
      <c r="R242" s="39" t="s">
        <v>4338</v>
      </c>
      <c r="S242">
        <v>1</v>
      </c>
      <c r="U242" s="39" t="s">
        <v>15184</v>
      </c>
      <c r="V242">
        <v>1</v>
      </c>
      <c r="X242" s="39" t="s">
        <v>15183</v>
      </c>
      <c r="Y242">
        <v>1</v>
      </c>
      <c r="AA242" s="39" t="s">
        <v>4338</v>
      </c>
      <c r="AB242">
        <v>0</v>
      </c>
      <c r="AD242" s="39" t="s">
        <v>15184</v>
      </c>
      <c r="AE242">
        <v>0</v>
      </c>
      <c r="AG242" s="39" t="s">
        <v>15572</v>
      </c>
      <c r="AH242">
        <v>1</v>
      </c>
      <c r="AJ242" s="39" t="s">
        <v>15186</v>
      </c>
      <c r="AK242">
        <v>1</v>
      </c>
      <c r="AM242" s="39" t="s">
        <v>15187</v>
      </c>
      <c r="AN242">
        <v>1</v>
      </c>
      <c r="AP242" s="39" t="s">
        <v>15186</v>
      </c>
      <c r="AQ242">
        <v>1</v>
      </c>
      <c r="AS242" s="39" t="s">
        <v>15187</v>
      </c>
      <c r="AT242">
        <v>1</v>
      </c>
      <c r="AV242" s="39" t="s">
        <v>15187</v>
      </c>
      <c r="AW242">
        <v>1</v>
      </c>
      <c r="AY242" s="39" t="s">
        <v>15187</v>
      </c>
      <c r="AZ242">
        <v>1</v>
      </c>
      <c r="BB242" s="39" t="s">
        <v>15187</v>
      </c>
      <c r="BC242">
        <v>1</v>
      </c>
      <c r="BE242" s="39" t="s">
        <v>15187</v>
      </c>
      <c r="BF242">
        <v>1</v>
      </c>
      <c r="BH242" s="39" t="s">
        <v>15186</v>
      </c>
      <c r="BI242">
        <v>1</v>
      </c>
      <c r="BK242" s="39" t="s">
        <v>15187</v>
      </c>
      <c r="BL242">
        <v>1</v>
      </c>
      <c r="BN242" s="39" t="s">
        <v>15187</v>
      </c>
      <c r="BO242">
        <v>1</v>
      </c>
      <c r="BQ242" s="39" t="s">
        <v>16086</v>
      </c>
      <c r="BT242" s="39" t="s">
        <v>16087</v>
      </c>
      <c r="BW242" s="39" t="s">
        <v>13792</v>
      </c>
      <c r="BX242">
        <v>1</v>
      </c>
      <c r="BZ242" s="39" t="s">
        <v>15190</v>
      </c>
      <c r="CA242">
        <v>0</v>
      </c>
      <c r="CC242" s="39" t="s">
        <v>12980</v>
      </c>
      <c r="CD242">
        <v>1</v>
      </c>
      <c r="CF242" s="39" t="s">
        <v>15190</v>
      </c>
      <c r="CG242">
        <v>1</v>
      </c>
      <c r="CI242" s="39" t="s">
        <v>12851</v>
      </c>
      <c r="CJ242">
        <v>0</v>
      </c>
      <c r="CL242" s="39" t="s">
        <v>16088</v>
      </c>
      <c r="CO242" s="39" t="s">
        <v>16089</v>
      </c>
    </row>
    <row r="243" spans="1:93" x14ac:dyDescent="0.3">
      <c r="A243">
        <v>242</v>
      </c>
      <c r="B243" s="1">
        <v>45821.545254629629</v>
      </c>
      <c r="C243" s="1">
        <v>45821.54960648148</v>
      </c>
      <c r="D243" s="39" t="s">
        <v>4345</v>
      </c>
      <c r="E243" s="39" t="s">
        <v>4346</v>
      </c>
      <c r="F243">
        <v>22</v>
      </c>
      <c r="I243" s="39" t="s">
        <v>4346</v>
      </c>
      <c r="L243">
        <v>7</v>
      </c>
      <c r="O243">
        <v>10</v>
      </c>
      <c r="R243" s="39" t="s">
        <v>4338</v>
      </c>
      <c r="S243">
        <v>1</v>
      </c>
      <c r="U243" s="39" t="s">
        <v>15184</v>
      </c>
      <c r="V243">
        <v>1</v>
      </c>
      <c r="X243" s="39" t="s">
        <v>15183</v>
      </c>
      <c r="Y243">
        <v>1</v>
      </c>
      <c r="AA243" s="39" t="s">
        <v>15182</v>
      </c>
      <c r="AB243">
        <v>1</v>
      </c>
      <c r="AD243" s="39" t="s">
        <v>1952</v>
      </c>
      <c r="AE243">
        <v>1</v>
      </c>
      <c r="AG243" s="39" t="s">
        <v>15572</v>
      </c>
      <c r="AH243">
        <v>1</v>
      </c>
      <c r="AJ243" s="39" t="s">
        <v>15186</v>
      </c>
      <c r="AK243">
        <v>1</v>
      </c>
      <c r="AM243" s="39" t="s">
        <v>15187</v>
      </c>
      <c r="AN243">
        <v>1</v>
      </c>
      <c r="AP243" s="39" t="s">
        <v>15186</v>
      </c>
      <c r="AQ243">
        <v>1</v>
      </c>
      <c r="AS243" s="39" t="s">
        <v>15187</v>
      </c>
      <c r="AT243">
        <v>1</v>
      </c>
      <c r="AV243" s="39" t="s">
        <v>15187</v>
      </c>
      <c r="AW243">
        <v>1</v>
      </c>
      <c r="AY243" s="39" t="s">
        <v>15187</v>
      </c>
      <c r="AZ243">
        <v>1</v>
      </c>
      <c r="BB243" s="39" t="s">
        <v>15187</v>
      </c>
      <c r="BC243">
        <v>1</v>
      </c>
      <c r="BE243" s="39" t="s">
        <v>15187</v>
      </c>
      <c r="BF243">
        <v>1</v>
      </c>
      <c r="BH243" s="39" t="s">
        <v>15186</v>
      </c>
      <c r="BI243">
        <v>1</v>
      </c>
      <c r="BK243" s="39" t="s">
        <v>15187</v>
      </c>
      <c r="BL243">
        <v>1</v>
      </c>
      <c r="BN243" s="39" t="s">
        <v>15187</v>
      </c>
      <c r="BO243">
        <v>1</v>
      </c>
      <c r="BQ243" s="39" t="s">
        <v>16090</v>
      </c>
      <c r="BT243" s="39" t="s">
        <v>16091</v>
      </c>
      <c r="BW243" s="39" t="s">
        <v>13792</v>
      </c>
      <c r="BX243">
        <v>1</v>
      </c>
      <c r="BZ243" s="39" t="s">
        <v>12851</v>
      </c>
      <c r="CA243">
        <v>1</v>
      </c>
      <c r="CC243" s="39" t="s">
        <v>12980</v>
      </c>
      <c r="CD243">
        <v>1</v>
      </c>
      <c r="CF243" s="39" t="s">
        <v>15190</v>
      </c>
      <c r="CG243">
        <v>1</v>
      </c>
      <c r="CI243" s="39" t="s">
        <v>12887</v>
      </c>
      <c r="CJ243">
        <v>1</v>
      </c>
      <c r="CL243" s="39" t="s">
        <v>16092</v>
      </c>
      <c r="CO243" s="39" t="s">
        <v>16093</v>
      </c>
    </row>
    <row r="244" spans="1:93" x14ac:dyDescent="0.3">
      <c r="A244">
        <v>243</v>
      </c>
      <c r="B244" s="1">
        <v>45821.537800925929</v>
      </c>
      <c r="C244" s="1">
        <v>45821.549675925926</v>
      </c>
      <c r="D244" s="39" t="s">
        <v>4227</v>
      </c>
      <c r="E244" s="39" t="s">
        <v>4228</v>
      </c>
      <c r="F244">
        <v>15</v>
      </c>
      <c r="I244" s="39" t="s">
        <v>16094</v>
      </c>
      <c r="L244">
        <v>7</v>
      </c>
      <c r="O244">
        <v>2</v>
      </c>
      <c r="R244" s="39" t="s">
        <v>4338</v>
      </c>
      <c r="S244">
        <v>1</v>
      </c>
      <c r="U244" s="39" t="s">
        <v>15184</v>
      </c>
      <c r="V244">
        <v>1</v>
      </c>
      <c r="X244" s="39" t="s">
        <v>4338</v>
      </c>
      <c r="Y244">
        <v>0</v>
      </c>
      <c r="AA244" s="39" t="s">
        <v>4338</v>
      </c>
      <c r="AB244">
        <v>0</v>
      </c>
      <c r="AD244" s="39" t="s">
        <v>1952</v>
      </c>
      <c r="AE244">
        <v>1</v>
      </c>
      <c r="AG244" s="39" t="s">
        <v>15625</v>
      </c>
      <c r="AH244">
        <v>0</v>
      </c>
      <c r="AJ244" s="39" t="s">
        <v>15186</v>
      </c>
      <c r="AK244">
        <v>1</v>
      </c>
      <c r="AM244" s="39" t="s">
        <v>15187</v>
      </c>
      <c r="AN244">
        <v>1</v>
      </c>
      <c r="AP244" s="39" t="s">
        <v>15186</v>
      </c>
      <c r="AQ244">
        <v>1</v>
      </c>
      <c r="AS244" s="39" t="s">
        <v>15186</v>
      </c>
      <c r="AT244">
        <v>0</v>
      </c>
      <c r="AV244" s="39" t="s">
        <v>15187</v>
      </c>
      <c r="AW244">
        <v>1</v>
      </c>
      <c r="AY244" s="39" t="s">
        <v>15186</v>
      </c>
      <c r="AZ244">
        <v>0</v>
      </c>
      <c r="BB244" s="39" t="s">
        <v>15187</v>
      </c>
      <c r="BC244">
        <v>1</v>
      </c>
      <c r="BE244" s="39" t="s">
        <v>15187</v>
      </c>
      <c r="BF244">
        <v>1</v>
      </c>
      <c r="BH244" s="39" t="s">
        <v>15186</v>
      </c>
      <c r="BI244">
        <v>1</v>
      </c>
      <c r="BK244" s="39" t="s">
        <v>15187</v>
      </c>
      <c r="BL244">
        <v>1</v>
      </c>
      <c r="BN244" s="39" t="s">
        <v>15187</v>
      </c>
      <c r="BO244">
        <v>1</v>
      </c>
      <c r="BQ244" s="39" t="s">
        <v>16095</v>
      </c>
      <c r="BT244" s="39" t="s">
        <v>16096</v>
      </c>
      <c r="BW244" s="39" t="s">
        <v>13792</v>
      </c>
      <c r="BX244">
        <v>1</v>
      </c>
      <c r="BZ244" s="39" t="s">
        <v>15190</v>
      </c>
      <c r="CA244">
        <v>0</v>
      </c>
      <c r="CC244" s="39" t="s">
        <v>12980</v>
      </c>
      <c r="CD244">
        <v>1</v>
      </c>
      <c r="CF244" s="39" t="s">
        <v>12980</v>
      </c>
      <c r="CG244">
        <v>0</v>
      </c>
      <c r="CI244" s="39" t="s">
        <v>12887</v>
      </c>
      <c r="CJ244">
        <v>1</v>
      </c>
      <c r="CL244" s="39" t="s">
        <v>16097</v>
      </c>
      <c r="CO244" s="39" t="s">
        <v>16098</v>
      </c>
    </row>
    <row r="245" spans="1:93" x14ac:dyDescent="0.3">
      <c r="A245">
        <v>244</v>
      </c>
      <c r="B245" s="1">
        <v>45821.54115740741</v>
      </c>
      <c r="C245" s="1">
        <v>45821.549756944441</v>
      </c>
      <c r="D245" s="39" t="s">
        <v>14435</v>
      </c>
      <c r="E245" s="39" t="s">
        <v>14436</v>
      </c>
      <c r="F245">
        <v>20</v>
      </c>
      <c r="I245" s="39" t="s">
        <v>14436</v>
      </c>
      <c r="L245">
        <v>7</v>
      </c>
      <c r="O245">
        <v>16</v>
      </c>
      <c r="R245" s="39" t="s">
        <v>4338</v>
      </c>
      <c r="S245">
        <v>1</v>
      </c>
      <c r="U245" s="39" t="s">
        <v>15184</v>
      </c>
      <c r="V245">
        <v>1</v>
      </c>
      <c r="X245" s="39" t="s">
        <v>15183</v>
      </c>
      <c r="Y245">
        <v>1</v>
      </c>
      <c r="AA245" s="39" t="s">
        <v>15182</v>
      </c>
      <c r="AB245">
        <v>1</v>
      </c>
      <c r="AD245" s="39" t="s">
        <v>1952</v>
      </c>
      <c r="AE245">
        <v>1</v>
      </c>
      <c r="AG245" s="39" t="s">
        <v>15826</v>
      </c>
      <c r="AH245">
        <v>0</v>
      </c>
      <c r="AJ245" s="39" t="s">
        <v>15186</v>
      </c>
      <c r="AK245">
        <v>1</v>
      </c>
      <c r="AM245" s="39" t="s">
        <v>15187</v>
      </c>
      <c r="AN245">
        <v>1</v>
      </c>
      <c r="AP245" s="39" t="s">
        <v>15186</v>
      </c>
      <c r="AQ245">
        <v>1</v>
      </c>
      <c r="AS245" s="39" t="s">
        <v>15187</v>
      </c>
      <c r="AT245">
        <v>1</v>
      </c>
      <c r="AV245" s="39" t="s">
        <v>15187</v>
      </c>
      <c r="AW245">
        <v>1</v>
      </c>
      <c r="AY245" s="39" t="s">
        <v>15187</v>
      </c>
      <c r="AZ245">
        <v>1</v>
      </c>
      <c r="BB245" s="39" t="s">
        <v>15187</v>
      </c>
      <c r="BC245">
        <v>1</v>
      </c>
      <c r="BE245" s="39" t="s">
        <v>15187</v>
      </c>
      <c r="BF245">
        <v>1</v>
      </c>
      <c r="BH245" s="39" t="s">
        <v>15186</v>
      </c>
      <c r="BI245">
        <v>1</v>
      </c>
      <c r="BK245" s="39" t="s">
        <v>15187</v>
      </c>
      <c r="BL245">
        <v>1</v>
      </c>
      <c r="BN245" s="39" t="s">
        <v>15187</v>
      </c>
      <c r="BO245">
        <v>1</v>
      </c>
      <c r="BQ245" s="39" t="s">
        <v>16099</v>
      </c>
      <c r="BT245" s="39" t="s">
        <v>16100</v>
      </c>
      <c r="BW245" s="39" t="s">
        <v>13792</v>
      </c>
      <c r="BX245">
        <v>1</v>
      </c>
      <c r="BZ245" s="39" t="s">
        <v>12851</v>
      </c>
      <c r="CA245">
        <v>1</v>
      </c>
      <c r="CC245" s="39" t="s">
        <v>15190</v>
      </c>
      <c r="CD245">
        <v>0</v>
      </c>
      <c r="CF245" s="39" t="s">
        <v>15190</v>
      </c>
      <c r="CG245">
        <v>1</v>
      </c>
      <c r="CI245" s="39" t="s">
        <v>12887</v>
      </c>
      <c r="CJ245">
        <v>1</v>
      </c>
      <c r="CL245" s="39" t="s">
        <v>16101</v>
      </c>
      <c r="CO245" s="39" t="s">
        <v>16102</v>
      </c>
    </row>
    <row r="246" spans="1:93" x14ac:dyDescent="0.3">
      <c r="A246">
        <v>245</v>
      </c>
      <c r="B246" s="1">
        <v>45821.542627314811</v>
      </c>
      <c r="C246" s="1">
        <v>45821.549988425926</v>
      </c>
      <c r="D246" s="39" t="s">
        <v>4201</v>
      </c>
      <c r="E246" s="39" t="s">
        <v>4202</v>
      </c>
      <c r="F246">
        <v>9</v>
      </c>
      <c r="I246" s="39" t="s">
        <v>16103</v>
      </c>
      <c r="L246">
        <v>7</v>
      </c>
      <c r="O246">
        <v>1</v>
      </c>
      <c r="R246" s="39" t="s">
        <v>4338</v>
      </c>
      <c r="S246">
        <v>1</v>
      </c>
      <c r="U246" s="39" t="s">
        <v>15183</v>
      </c>
      <c r="V246">
        <v>0</v>
      </c>
      <c r="X246" s="39" t="s">
        <v>15183</v>
      </c>
      <c r="Y246">
        <v>1</v>
      </c>
      <c r="AA246" s="39" t="s">
        <v>1952</v>
      </c>
      <c r="AB246">
        <v>0</v>
      </c>
      <c r="AD246" s="39" t="s">
        <v>15184</v>
      </c>
      <c r="AE246">
        <v>0</v>
      </c>
      <c r="AG246" s="39" t="s">
        <v>16104</v>
      </c>
      <c r="AH246">
        <v>0</v>
      </c>
      <c r="AJ246" s="39" t="s">
        <v>15187</v>
      </c>
      <c r="AK246">
        <v>0</v>
      </c>
      <c r="AM246" s="39" t="s">
        <v>15187</v>
      </c>
      <c r="AN246">
        <v>1</v>
      </c>
      <c r="AP246" s="39" t="s">
        <v>15187</v>
      </c>
      <c r="AQ246">
        <v>0</v>
      </c>
      <c r="AS246" s="39" t="s">
        <v>15186</v>
      </c>
      <c r="AT246">
        <v>0</v>
      </c>
      <c r="AV246" s="39" t="s">
        <v>15187</v>
      </c>
      <c r="AW246">
        <v>1</v>
      </c>
      <c r="AY246" s="39" t="s">
        <v>15187</v>
      </c>
      <c r="AZ246">
        <v>1</v>
      </c>
      <c r="BB246" s="39" t="s">
        <v>15186</v>
      </c>
      <c r="BC246">
        <v>0</v>
      </c>
      <c r="BE246" s="39" t="s">
        <v>15187</v>
      </c>
      <c r="BF246">
        <v>1</v>
      </c>
      <c r="BH246" s="39" t="s">
        <v>15187</v>
      </c>
      <c r="BI246">
        <v>0</v>
      </c>
      <c r="BK246" s="39" t="s">
        <v>15186</v>
      </c>
      <c r="BL246">
        <v>0</v>
      </c>
      <c r="BN246" s="39" t="s">
        <v>15186</v>
      </c>
      <c r="BO246">
        <v>0</v>
      </c>
      <c r="BQ246" s="39" t="s">
        <v>16105</v>
      </c>
      <c r="BT246" s="39" t="s">
        <v>16106</v>
      </c>
      <c r="BW246" s="39" t="s">
        <v>12980</v>
      </c>
      <c r="BX246">
        <v>0</v>
      </c>
      <c r="BZ246" s="39" t="s">
        <v>12851</v>
      </c>
      <c r="CA246">
        <v>1</v>
      </c>
      <c r="CC246" s="39" t="s">
        <v>12980</v>
      </c>
      <c r="CD246">
        <v>1</v>
      </c>
      <c r="CF246" s="39" t="s">
        <v>15190</v>
      </c>
      <c r="CG246">
        <v>1</v>
      </c>
      <c r="CI246" s="39" t="s">
        <v>12980</v>
      </c>
      <c r="CJ246">
        <v>0</v>
      </c>
      <c r="CL246" s="39" t="s">
        <v>2647</v>
      </c>
      <c r="CO246" s="39" t="s">
        <v>16107</v>
      </c>
    </row>
    <row r="247" spans="1:93" x14ac:dyDescent="0.3">
      <c r="A247">
        <v>246</v>
      </c>
      <c r="B247" s="1">
        <v>45821.537499999999</v>
      </c>
      <c r="C247" s="1">
        <v>45821.550046296295</v>
      </c>
      <c r="D247" s="39" t="s">
        <v>4315</v>
      </c>
      <c r="E247" s="39" t="s">
        <v>4316</v>
      </c>
      <c r="F247">
        <v>18</v>
      </c>
      <c r="I247" s="39" t="s">
        <v>4316</v>
      </c>
      <c r="L247">
        <v>7</v>
      </c>
      <c r="O247">
        <v>32</v>
      </c>
      <c r="R247" s="39" t="s">
        <v>1952</v>
      </c>
      <c r="S247">
        <v>0</v>
      </c>
      <c r="U247" s="39" t="s">
        <v>15183</v>
      </c>
      <c r="V247">
        <v>0</v>
      </c>
      <c r="X247" s="39" t="s">
        <v>15183</v>
      </c>
      <c r="Y247">
        <v>1</v>
      </c>
      <c r="AA247" s="39" t="s">
        <v>15184</v>
      </c>
      <c r="AB247">
        <v>0</v>
      </c>
      <c r="AD247" s="39" t="s">
        <v>15182</v>
      </c>
      <c r="AE247">
        <v>0</v>
      </c>
      <c r="AG247" s="39" t="s">
        <v>15572</v>
      </c>
      <c r="AH247">
        <v>1</v>
      </c>
      <c r="AJ247" s="39" t="s">
        <v>15186</v>
      </c>
      <c r="AK247">
        <v>1</v>
      </c>
      <c r="AM247" s="39" t="s">
        <v>15187</v>
      </c>
      <c r="AN247">
        <v>1</v>
      </c>
      <c r="AP247" s="39" t="s">
        <v>15186</v>
      </c>
      <c r="AQ247">
        <v>1</v>
      </c>
      <c r="AS247" s="39" t="s">
        <v>15187</v>
      </c>
      <c r="AT247">
        <v>1</v>
      </c>
      <c r="AV247" s="39" t="s">
        <v>15187</v>
      </c>
      <c r="AW247">
        <v>1</v>
      </c>
      <c r="AY247" s="39" t="s">
        <v>15187</v>
      </c>
      <c r="AZ247">
        <v>1</v>
      </c>
      <c r="BB247" s="39" t="s">
        <v>15187</v>
      </c>
      <c r="BC247">
        <v>1</v>
      </c>
      <c r="BE247" s="39" t="s">
        <v>15187</v>
      </c>
      <c r="BF247">
        <v>1</v>
      </c>
      <c r="BH247" s="39" t="s">
        <v>15186</v>
      </c>
      <c r="BI247">
        <v>1</v>
      </c>
      <c r="BK247" s="39" t="s">
        <v>15187</v>
      </c>
      <c r="BL247">
        <v>1</v>
      </c>
      <c r="BN247" s="39" t="s">
        <v>15187</v>
      </c>
      <c r="BO247">
        <v>1</v>
      </c>
      <c r="BQ247" s="39" t="s">
        <v>16108</v>
      </c>
      <c r="BT247" s="39" t="s">
        <v>16109</v>
      </c>
      <c r="BW247" s="39" t="s">
        <v>13792</v>
      </c>
      <c r="BX247">
        <v>1</v>
      </c>
      <c r="BZ247" s="39" t="s">
        <v>12851</v>
      </c>
      <c r="CA247">
        <v>1</v>
      </c>
      <c r="CC247" s="39" t="s">
        <v>12980</v>
      </c>
      <c r="CD247">
        <v>1</v>
      </c>
      <c r="CF247" s="39" t="s">
        <v>15190</v>
      </c>
      <c r="CG247">
        <v>1</v>
      </c>
      <c r="CI247" s="39" t="s">
        <v>12887</v>
      </c>
      <c r="CJ247">
        <v>1</v>
      </c>
      <c r="CL247" s="39" t="s">
        <v>16110</v>
      </c>
      <c r="CO247" s="39" t="s">
        <v>16111</v>
      </c>
    </row>
    <row r="248" spans="1:93" x14ac:dyDescent="0.3">
      <c r="A248">
        <v>247</v>
      </c>
      <c r="B248" s="1">
        <v>45821.544953703706</v>
      </c>
      <c r="C248" s="1">
        <v>45821.55023148148</v>
      </c>
      <c r="D248" s="39" t="s">
        <v>4276</v>
      </c>
      <c r="E248" s="39" t="s">
        <v>4277</v>
      </c>
      <c r="F248">
        <v>13</v>
      </c>
      <c r="I248" s="39" t="s">
        <v>4277</v>
      </c>
      <c r="L248">
        <v>7</v>
      </c>
      <c r="O248">
        <v>4</v>
      </c>
      <c r="R248" s="39" t="s">
        <v>4338</v>
      </c>
      <c r="S248">
        <v>1</v>
      </c>
      <c r="U248" s="39" t="s">
        <v>15183</v>
      </c>
      <c r="V248">
        <v>0</v>
      </c>
      <c r="X248" s="39" t="s">
        <v>15184</v>
      </c>
      <c r="Y248">
        <v>0</v>
      </c>
      <c r="AA248" s="39" t="s">
        <v>1952</v>
      </c>
      <c r="AB248">
        <v>0</v>
      </c>
      <c r="AD248" s="39" t="s">
        <v>15182</v>
      </c>
      <c r="AE248">
        <v>0</v>
      </c>
      <c r="AG248" s="39" t="s">
        <v>15826</v>
      </c>
      <c r="AH248">
        <v>0</v>
      </c>
      <c r="AJ248" s="39" t="s">
        <v>15186</v>
      </c>
      <c r="AK248">
        <v>1</v>
      </c>
      <c r="AM248" s="39" t="s">
        <v>15187</v>
      </c>
      <c r="AN248">
        <v>1</v>
      </c>
      <c r="AP248" s="39" t="s">
        <v>15186</v>
      </c>
      <c r="AQ248">
        <v>1</v>
      </c>
      <c r="AS248" s="39" t="s">
        <v>15187</v>
      </c>
      <c r="AT248">
        <v>1</v>
      </c>
      <c r="AV248" s="39" t="s">
        <v>15187</v>
      </c>
      <c r="AW248">
        <v>1</v>
      </c>
      <c r="AY248" s="39" t="s">
        <v>15187</v>
      </c>
      <c r="AZ248">
        <v>1</v>
      </c>
      <c r="BB248" s="39" t="s">
        <v>15187</v>
      </c>
      <c r="BC248">
        <v>1</v>
      </c>
      <c r="BE248" s="39" t="s">
        <v>15186</v>
      </c>
      <c r="BF248">
        <v>0</v>
      </c>
      <c r="BH248" s="39" t="s">
        <v>15187</v>
      </c>
      <c r="BI248">
        <v>0</v>
      </c>
      <c r="BK248" s="39" t="s">
        <v>15187</v>
      </c>
      <c r="BL248">
        <v>1</v>
      </c>
      <c r="BN248" s="39" t="s">
        <v>15187</v>
      </c>
      <c r="BO248">
        <v>1</v>
      </c>
      <c r="BQ248" s="39" t="s">
        <v>16112</v>
      </c>
      <c r="BT248" s="39" t="s">
        <v>16113</v>
      </c>
      <c r="BW248" s="39" t="s">
        <v>15190</v>
      </c>
      <c r="BX248">
        <v>0</v>
      </c>
      <c r="BZ248" s="39" t="s">
        <v>12851</v>
      </c>
      <c r="CA248">
        <v>1</v>
      </c>
      <c r="CC248" s="39" t="s">
        <v>12980</v>
      </c>
      <c r="CD248">
        <v>1</v>
      </c>
      <c r="CF248" s="39" t="s">
        <v>12887</v>
      </c>
      <c r="CG248">
        <v>0</v>
      </c>
      <c r="CI248" s="39" t="s">
        <v>12887</v>
      </c>
      <c r="CJ248">
        <v>1</v>
      </c>
      <c r="CL248" s="39" t="s">
        <v>16114</v>
      </c>
      <c r="CO248" s="39" t="s">
        <v>16115</v>
      </c>
    </row>
    <row r="249" spans="1:93" x14ac:dyDescent="0.3">
      <c r="A249">
        <v>248</v>
      </c>
      <c r="B249" s="1">
        <v>45821.544293981482</v>
      </c>
      <c r="C249" s="1">
        <v>45821.551261574074</v>
      </c>
      <c r="D249" s="39" t="s">
        <v>4406</v>
      </c>
      <c r="E249" s="39" t="s">
        <v>4407</v>
      </c>
      <c r="F249">
        <v>21</v>
      </c>
      <c r="I249" s="39" t="s">
        <v>4408</v>
      </c>
      <c r="L249">
        <v>7</v>
      </c>
      <c r="O249">
        <v>8</v>
      </c>
      <c r="R249" s="39" t="s">
        <v>4338</v>
      </c>
      <c r="S249">
        <v>1</v>
      </c>
      <c r="U249" s="39" t="s">
        <v>15184</v>
      </c>
      <c r="V249">
        <v>1</v>
      </c>
      <c r="X249" s="39" t="s">
        <v>15183</v>
      </c>
      <c r="Y249">
        <v>1</v>
      </c>
      <c r="AA249" s="39" t="s">
        <v>15182</v>
      </c>
      <c r="AB249">
        <v>1</v>
      </c>
      <c r="AD249" s="39" t="s">
        <v>1952</v>
      </c>
      <c r="AE249">
        <v>1</v>
      </c>
      <c r="AG249" s="39" t="s">
        <v>15572</v>
      </c>
      <c r="AH249">
        <v>1</v>
      </c>
      <c r="AJ249" s="39" t="s">
        <v>15186</v>
      </c>
      <c r="AK249">
        <v>1</v>
      </c>
      <c r="AM249" s="39" t="s">
        <v>15187</v>
      </c>
      <c r="AN249">
        <v>1</v>
      </c>
      <c r="AP249" s="39" t="s">
        <v>15186</v>
      </c>
      <c r="AQ249">
        <v>1</v>
      </c>
      <c r="AS249" s="39" t="s">
        <v>15187</v>
      </c>
      <c r="AT249">
        <v>1</v>
      </c>
      <c r="AV249" s="39" t="s">
        <v>15187</v>
      </c>
      <c r="AW249">
        <v>1</v>
      </c>
      <c r="AY249" s="39" t="s">
        <v>15187</v>
      </c>
      <c r="AZ249">
        <v>1</v>
      </c>
      <c r="BB249" s="39" t="s">
        <v>15187</v>
      </c>
      <c r="BC249">
        <v>1</v>
      </c>
      <c r="BE249" s="39" t="s">
        <v>15187</v>
      </c>
      <c r="BF249">
        <v>1</v>
      </c>
      <c r="BH249" s="39" t="s">
        <v>15186</v>
      </c>
      <c r="BI249">
        <v>1</v>
      </c>
      <c r="BK249" s="39" t="s">
        <v>15187</v>
      </c>
      <c r="BL249">
        <v>1</v>
      </c>
      <c r="BN249" s="39" t="s">
        <v>15187</v>
      </c>
      <c r="BO249">
        <v>1</v>
      </c>
      <c r="BQ249" s="39" t="s">
        <v>16116</v>
      </c>
      <c r="BT249" s="39" t="s">
        <v>16117</v>
      </c>
      <c r="BW249" s="39" t="s">
        <v>13792</v>
      </c>
      <c r="BX249">
        <v>1</v>
      </c>
      <c r="BZ249" s="39" t="s">
        <v>12851</v>
      </c>
      <c r="CA249">
        <v>1</v>
      </c>
      <c r="CC249" s="39" t="s">
        <v>12980</v>
      </c>
      <c r="CD249">
        <v>1</v>
      </c>
      <c r="CF249" s="39" t="s">
        <v>12887</v>
      </c>
      <c r="CG249">
        <v>0</v>
      </c>
      <c r="CI249" s="39" t="s">
        <v>12887</v>
      </c>
      <c r="CJ249">
        <v>1</v>
      </c>
      <c r="CL249" s="39" t="s">
        <v>16118</v>
      </c>
      <c r="CO249" s="39" t="s">
        <v>16119</v>
      </c>
    </row>
    <row r="250" spans="1:93" x14ac:dyDescent="0.3">
      <c r="A250">
        <v>249</v>
      </c>
      <c r="B250" s="1">
        <v>45821.542187500003</v>
      </c>
      <c r="C250" s="1">
        <v>45821.551458333335</v>
      </c>
      <c r="D250" s="39" t="s">
        <v>4423</v>
      </c>
      <c r="E250" s="39" t="s">
        <v>4424</v>
      </c>
      <c r="F250">
        <v>18</v>
      </c>
      <c r="I250" s="39" t="s">
        <v>4424</v>
      </c>
      <c r="L250">
        <v>7</v>
      </c>
      <c r="O250">
        <v>34</v>
      </c>
      <c r="R250" s="39" t="s">
        <v>4338</v>
      </c>
      <c r="S250">
        <v>1</v>
      </c>
      <c r="U250" s="39" t="s">
        <v>15184</v>
      </c>
      <c r="V250">
        <v>1</v>
      </c>
      <c r="X250" s="39" t="s">
        <v>15183</v>
      </c>
      <c r="Y250">
        <v>1</v>
      </c>
      <c r="AA250" s="39" t="s">
        <v>15182</v>
      </c>
      <c r="AB250">
        <v>1</v>
      </c>
      <c r="AD250" s="39" t="s">
        <v>1952</v>
      </c>
      <c r="AE250">
        <v>1</v>
      </c>
      <c r="AG250" s="39" t="s">
        <v>15641</v>
      </c>
      <c r="AH250">
        <v>0</v>
      </c>
      <c r="AJ250" s="39" t="s">
        <v>15186</v>
      </c>
      <c r="AK250">
        <v>1</v>
      </c>
      <c r="AM250" s="39" t="s">
        <v>15187</v>
      </c>
      <c r="AN250">
        <v>1</v>
      </c>
      <c r="AP250" s="39" t="s">
        <v>15186</v>
      </c>
      <c r="AQ250">
        <v>1</v>
      </c>
      <c r="AS250" s="39" t="s">
        <v>15187</v>
      </c>
      <c r="AT250">
        <v>1</v>
      </c>
      <c r="AV250" s="39" t="s">
        <v>15186</v>
      </c>
      <c r="AW250">
        <v>0</v>
      </c>
      <c r="AY250" s="39" t="s">
        <v>15187</v>
      </c>
      <c r="AZ250">
        <v>1</v>
      </c>
      <c r="BB250" s="39" t="s">
        <v>15187</v>
      </c>
      <c r="BC250">
        <v>1</v>
      </c>
      <c r="BE250" s="39" t="s">
        <v>15187</v>
      </c>
      <c r="BF250">
        <v>1</v>
      </c>
      <c r="BH250" s="39" t="s">
        <v>15186</v>
      </c>
      <c r="BI250">
        <v>1</v>
      </c>
      <c r="BK250" s="39" t="s">
        <v>15187</v>
      </c>
      <c r="BL250">
        <v>1</v>
      </c>
      <c r="BN250" s="39" t="s">
        <v>15187</v>
      </c>
      <c r="BO250">
        <v>1</v>
      </c>
      <c r="BQ250" s="39" t="s">
        <v>16120</v>
      </c>
      <c r="BT250" s="39" t="s">
        <v>16121</v>
      </c>
      <c r="BW250" s="39" t="s">
        <v>13792</v>
      </c>
      <c r="BX250">
        <v>1</v>
      </c>
      <c r="BZ250" s="39" t="s">
        <v>12887</v>
      </c>
      <c r="CA250">
        <v>0</v>
      </c>
      <c r="CC250" s="39" t="s">
        <v>12980</v>
      </c>
      <c r="CD250">
        <v>1</v>
      </c>
      <c r="CF250" s="39" t="s">
        <v>15190</v>
      </c>
      <c r="CG250">
        <v>1</v>
      </c>
      <c r="CI250" s="39" t="s">
        <v>15190</v>
      </c>
      <c r="CJ250">
        <v>0</v>
      </c>
      <c r="CL250" s="39" t="s">
        <v>16122</v>
      </c>
      <c r="CO250" s="39" t="s">
        <v>16123</v>
      </c>
    </row>
    <row r="251" spans="1:93" x14ac:dyDescent="0.3">
      <c r="A251">
        <v>250</v>
      </c>
      <c r="B251" s="1">
        <v>45821.543043981481</v>
      </c>
      <c r="C251" s="1">
        <v>45821.551574074074</v>
      </c>
      <c r="D251" s="39" t="s">
        <v>4441</v>
      </c>
      <c r="E251" s="39" t="s">
        <v>4442</v>
      </c>
      <c r="F251">
        <v>16</v>
      </c>
      <c r="I251" s="39" t="s">
        <v>4442</v>
      </c>
      <c r="L251">
        <v>7</v>
      </c>
      <c r="O251">
        <v>3</v>
      </c>
      <c r="R251" s="39" t="s">
        <v>4338</v>
      </c>
      <c r="S251">
        <v>1</v>
      </c>
      <c r="U251" s="39" t="s">
        <v>15184</v>
      </c>
      <c r="V251">
        <v>1</v>
      </c>
      <c r="X251" s="39" t="s">
        <v>15184</v>
      </c>
      <c r="Y251">
        <v>0</v>
      </c>
      <c r="AA251" s="39" t="s">
        <v>1952</v>
      </c>
      <c r="AB251">
        <v>0</v>
      </c>
      <c r="AD251" s="39" t="s">
        <v>15184</v>
      </c>
      <c r="AE251">
        <v>0</v>
      </c>
      <c r="AG251" s="39" t="s">
        <v>15572</v>
      </c>
      <c r="AH251">
        <v>1</v>
      </c>
      <c r="AJ251" s="39" t="s">
        <v>15186</v>
      </c>
      <c r="AK251">
        <v>1</v>
      </c>
      <c r="AM251" s="39" t="s">
        <v>15187</v>
      </c>
      <c r="AN251">
        <v>1</v>
      </c>
      <c r="AP251" s="39" t="s">
        <v>15186</v>
      </c>
      <c r="AQ251">
        <v>1</v>
      </c>
      <c r="AS251" s="39" t="s">
        <v>15187</v>
      </c>
      <c r="AT251">
        <v>1</v>
      </c>
      <c r="AV251" s="39" t="s">
        <v>15187</v>
      </c>
      <c r="AW251">
        <v>1</v>
      </c>
      <c r="AY251" s="39" t="s">
        <v>15187</v>
      </c>
      <c r="AZ251">
        <v>1</v>
      </c>
      <c r="BB251" s="39" t="s">
        <v>15187</v>
      </c>
      <c r="BC251">
        <v>1</v>
      </c>
      <c r="BE251" s="39" t="s">
        <v>15187</v>
      </c>
      <c r="BF251">
        <v>1</v>
      </c>
      <c r="BH251" s="39" t="s">
        <v>15186</v>
      </c>
      <c r="BI251">
        <v>1</v>
      </c>
      <c r="BK251" s="39" t="s">
        <v>15187</v>
      </c>
      <c r="BL251">
        <v>1</v>
      </c>
      <c r="BN251" s="39" t="s">
        <v>15186</v>
      </c>
      <c r="BO251">
        <v>0</v>
      </c>
      <c r="BQ251" s="39" t="s">
        <v>16124</v>
      </c>
      <c r="BT251" s="39" t="s">
        <v>16125</v>
      </c>
      <c r="BW251" s="39" t="s">
        <v>13792</v>
      </c>
      <c r="BX251">
        <v>1</v>
      </c>
      <c r="BZ251" s="39" t="s">
        <v>12980</v>
      </c>
      <c r="CA251">
        <v>0</v>
      </c>
      <c r="CC251" s="39" t="s">
        <v>12851</v>
      </c>
      <c r="CD251">
        <v>0</v>
      </c>
      <c r="CF251" s="39" t="s">
        <v>15190</v>
      </c>
      <c r="CG251">
        <v>1</v>
      </c>
      <c r="CI251" s="39" t="s">
        <v>12887</v>
      </c>
      <c r="CJ251">
        <v>1</v>
      </c>
      <c r="CL251" s="39" t="s">
        <v>16126</v>
      </c>
      <c r="CO251" s="39" t="s">
        <v>16127</v>
      </c>
    </row>
    <row r="252" spans="1:93" x14ac:dyDescent="0.3">
      <c r="A252">
        <v>251</v>
      </c>
      <c r="B252" s="1">
        <v>45821.54210648148</v>
      </c>
      <c r="C252" s="1">
        <v>45821.551631944443</v>
      </c>
      <c r="D252" s="39" t="s">
        <v>4371</v>
      </c>
      <c r="E252" s="39" t="s">
        <v>4372</v>
      </c>
      <c r="F252">
        <v>22</v>
      </c>
      <c r="I252" s="39" t="s">
        <v>4372</v>
      </c>
      <c r="L252">
        <v>7</v>
      </c>
      <c r="O252">
        <v>5</v>
      </c>
      <c r="R252" s="39" t="s">
        <v>4338</v>
      </c>
      <c r="S252">
        <v>1</v>
      </c>
      <c r="U252" s="39" t="s">
        <v>15184</v>
      </c>
      <c r="V252">
        <v>1</v>
      </c>
      <c r="X252" s="39" t="s">
        <v>15183</v>
      </c>
      <c r="Y252">
        <v>1</v>
      </c>
      <c r="AA252" s="39" t="s">
        <v>15182</v>
      </c>
      <c r="AB252">
        <v>1</v>
      </c>
      <c r="AD252" s="39" t="s">
        <v>1952</v>
      </c>
      <c r="AE252">
        <v>1</v>
      </c>
      <c r="AG252" s="39" t="s">
        <v>15572</v>
      </c>
      <c r="AH252">
        <v>1</v>
      </c>
      <c r="AJ252" s="39" t="s">
        <v>15186</v>
      </c>
      <c r="AK252">
        <v>1</v>
      </c>
      <c r="AM252" s="39" t="s">
        <v>15187</v>
      </c>
      <c r="AN252">
        <v>1</v>
      </c>
      <c r="AP252" s="39" t="s">
        <v>15186</v>
      </c>
      <c r="AQ252">
        <v>1</v>
      </c>
      <c r="AS252" s="39" t="s">
        <v>15187</v>
      </c>
      <c r="AT252">
        <v>1</v>
      </c>
      <c r="AV252" s="39" t="s">
        <v>15187</v>
      </c>
      <c r="AW252">
        <v>1</v>
      </c>
      <c r="AY252" s="39" t="s">
        <v>15187</v>
      </c>
      <c r="AZ252">
        <v>1</v>
      </c>
      <c r="BB252" s="39" t="s">
        <v>15187</v>
      </c>
      <c r="BC252">
        <v>1</v>
      </c>
      <c r="BE252" s="39" t="s">
        <v>15187</v>
      </c>
      <c r="BF252">
        <v>1</v>
      </c>
      <c r="BH252" s="39" t="s">
        <v>15186</v>
      </c>
      <c r="BI252">
        <v>1</v>
      </c>
      <c r="BK252" s="39" t="s">
        <v>15187</v>
      </c>
      <c r="BL252">
        <v>1</v>
      </c>
      <c r="BN252" s="39" t="s">
        <v>15187</v>
      </c>
      <c r="BO252">
        <v>1</v>
      </c>
      <c r="BQ252" s="39" t="s">
        <v>16128</v>
      </c>
      <c r="BT252" s="39" t="s">
        <v>16129</v>
      </c>
      <c r="BW252" s="39" t="s">
        <v>13792</v>
      </c>
      <c r="BX252">
        <v>1</v>
      </c>
      <c r="BZ252" s="39" t="s">
        <v>12851</v>
      </c>
      <c r="CA252">
        <v>1</v>
      </c>
      <c r="CC252" s="39" t="s">
        <v>12980</v>
      </c>
      <c r="CD252">
        <v>1</v>
      </c>
      <c r="CF252" s="39" t="s">
        <v>15190</v>
      </c>
      <c r="CG252">
        <v>1</v>
      </c>
      <c r="CI252" s="39" t="s">
        <v>12887</v>
      </c>
      <c r="CJ252">
        <v>1</v>
      </c>
      <c r="CL252" s="39" t="s">
        <v>16130</v>
      </c>
      <c r="CO252" s="39" t="s">
        <v>16131</v>
      </c>
    </row>
    <row r="253" spans="1:93" x14ac:dyDescent="0.3">
      <c r="A253">
        <v>252</v>
      </c>
      <c r="B253" s="1">
        <v>45821.540590277778</v>
      </c>
      <c r="C253" s="1">
        <v>45821.552430555559</v>
      </c>
      <c r="D253" s="39" t="s">
        <v>4323</v>
      </c>
      <c r="E253" s="39" t="s">
        <v>4324</v>
      </c>
      <c r="F253">
        <v>14</v>
      </c>
      <c r="I253" s="39" t="s">
        <v>4324</v>
      </c>
      <c r="L253">
        <v>7</v>
      </c>
      <c r="O253">
        <v>11</v>
      </c>
      <c r="R253" s="39" t="s">
        <v>1952</v>
      </c>
      <c r="S253">
        <v>0</v>
      </c>
      <c r="U253" s="39" t="s">
        <v>15184</v>
      </c>
      <c r="V253">
        <v>1</v>
      </c>
      <c r="X253" s="39" t="s">
        <v>15183</v>
      </c>
      <c r="Y253">
        <v>1</v>
      </c>
      <c r="AA253" s="39" t="s">
        <v>1952</v>
      </c>
      <c r="AB253">
        <v>0</v>
      </c>
      <c r="AD253" s="39" t="s">
        <v>15182</v>
      </c>
      <c r="AE253">
        <v>0</v>
      </c>
      <c r="AG253" s="39" t="s">
        <v>15572</v>
      </c>
      <c r="AH253">
        <v>1</v>
      </c>
      <c r="AJ253" s="39" t="s">
        <v>15186</v>
      </c>
      <c r="AK253">
        <v>1</v>
      </c>
      <c r="AM253" s="39" t="s">
        <v>15187</v>
      </c>
      <c r="AN253">
        <v>1</v>
      </c>
      <c r="AP253" s="39" t="s">
        <v>15186</v>
      </c>
      <c r="AQ253">
        <v>1</v>
      </c>
      <c r="AS253" s="39" t="s">
        <v>15186</v>
      </c>
      <c r="AT253">
        <v>0</v>
      </c>
      <c r="AV253" s="39" t="s">
        <v>15187</v>
      </c>
      <c r="AW253">
        <v>1</v>
      </c>
      <c r="AY253" s="39" t="s">
        <v>15187</v>
      </c>
      <c r="AZ253">
        <v>1</v>
      </c>
      <c r="BB253" s="39" t="s">
        <v>15187</v>
      </c>
      <c r="BC253">
        <v>1</v>
      </c>
      <c r="BE253" s="39" t="s">
        <v>15186</v>
      </c>
      <c r="BF253">
        <v>0</v>
      </c>
      <c r="BH253" s="39" t="s">
        <v>15186</v>
      </c>
      <c r="BI253">
        <v>1</v>
      </c>
      <c r="BK253" s="39" t="s">
        <v>15187</v>
      </c>
      <c r="BL253">
        <v>1</v>
      </c>
      <c r="BN253" s="39" t="s">
        <v>15186</v>
      </c>
      <c r="BO253">
        <v>0</v>
      </c>
      <c r="BQ253" s="39" t="s">
        <v>16132</v>
      </c>
      <c r="BT253" s="39" t="s">
        <v>16133</v>
      </c>
      <c r="BW253" s="39" t="s">
        <v>13792</v>
      </c>
      <c r="BX253">
        <v>1</v>
      </c>
      <c r="BZ253" s="39" t="s">
        <v>12980</v>
      </c>
      <c r="CA253">
        <v>0</v>
      </c>
      <c r="CC253" s="39" t="s">
        <v>12851</v>
      </c>
      <c r="CD253">
        <v>0</v>
      </c>
      <c r="CF253" s="39" t="s">
        <v>15190</v>
      </c>
      <c r="CG253">
        <v>1</v>
      </c>
      <c r="CI253" s="39" t="s">
        <v>12887</v>
      </c>
      <c r="CJ253">
        <v>1</v>
      </c>
      <c r="CL253" s="39" t="s">
        <v>16134</v>
      </c>
      <c r="CO253" s="39" t="s">
        <v>16135</v>
      </c>
    </row>
    <row r="254" spans="1:93" x14ac:dyDescent="0.3">
      <c r="A254">
        <v>253</v>
      </c>
      <c r="B254" s="1">
        <v>45821.542627314811</v>
      </c>
      <c r="C254" s="1">
        <v>45821.552523148152</v>
      </c>
      <c r="D254" s="39" t="s">
        <v>4501</v>
      </c>
      <c r="E254" s="39" t="s">
        <v>4502</v>
      </c>
      <c r="F254">
        <v>22</v>
      </c>
      <c r="I254" s="39" t="s">
        <v>4502</v>
      </c>
      <c r="L254">
        <v>7</v>
      </c>
      <c r="O254">
        <v>35</v>
      </c>
      <c r="R254" s="39" t="s">
        <v>4338</v>
      </c>
      <c r="S254">
        <v>1</v>
      </c>
      <c r="U254" s="39" t="s">
        <v>15184</v>
      </c>
      <c r="V254">
        <v>1</v>
      </c>
      <c r="X254" s="39" t="s">
        <v>15183</v>
      </c>
      <c r="Y254">
        <v>1</v>
      </c>
      <c r="AA254" s="39" t="s">
        <v>15182</v>
      </c>
      <c r="AB254">
        <v>1</v>
      </c>
      <c r="AD254" s="39" t="s">
        <v>1952</v>
      </c>
      <c r="AE254">
        <v>1</v>
      </c>
      <c r="AG254" s="39" t="s">
        <v>15572</v>
      </c>
      <c r="AH254">
        <v>1</v>
      </c>
      <c r="AJ254" s="39" t="s">
        <v>15186</v>
      </c>
      <c r="AK254">
        <v>1</v>
      </c>
      <c r="AM254" s="39" t="s">
        <v>15187</v>
      </c>
      <c r="AN254">
        <v>1</v>
      </c>
      <c r="AP254" s="39" t="s">
        <v>15186</v>
      </c>
      <c r="AQ254">
        <v>1</v>
      </c>
      <c r="AS254" s="39" t="s">
        <v>15187</v>
      </c>
      <c r="AT254">
        <v>1</v>
      </c>
      <c r="AV254" s="39" t="s">
        <v>15187</v>
      </c>
      <c r="AW254">
        <v>1</v>
      </c>
      <c r="AY254" s="39" t="s">
        <v>15187</v>
      </c>
      <c r="AZ254">
        <v>1</v>
      </c>
      <c r="BB254" s="39" t="s">
        <v>15187</v>
      </c>
      <c r="BC254">
        <v>1</v>
      </c>
      <c r="BE254" s="39" t="s">
        <v>15187</v>
      </c>
      <c r="BF254">
        <v>1</v>
      </c>
      <c r="BH254" s="39" t="s">
        <v>15186</v>
      </c>
      <c r="BI254">
        <v>1</v>
      </c>
      <c r="BK254" s="39" t="s">
        <v>15187</v>
      </c>
      <c r="BL254">
        <v>1</v>
      </c>
      <c r="BN254" s="39" t="s">
        <v>15187</v>
      </c>
      <c r="BO254">
        <v>1</v>
      </c>
      <c r="BQ254" s="39" t="s">
        <v>16136</v>
      </c>
      <c r="BT254" s="39" t="s">
        <v>16137</v>
      </c>
      <c r="BW254" s="39" t="s">
        <v>13792</v>
      </c>
      <c r="BX254">
        <v>1</v>
      </c>
      <c r="BZ254" s="39" t="s">
        <v>12851</v>
      </c>
      <c r="CA254">
        <v>1</v>
      </c>
      <c r="CC254" s="39" t="s">
        <v>12980</v>
      </c>
      <c r="CD254">
        <v>1</v>
      </c>
      <c r="CF254" s="39" t="s">
        <v>15190</v>
      </c>
      <c r="CG254">
        <v>1</v>
      </c>
      <c r="CI254" s="39" t="s">
        <v>12887</v>
      </c>
      <c r="CJ254">
        <v>1</v>
      </c>
      <c r="CL254" s="39" t="s">
        <v>16138</v>
      </c>
      <c r="CO254" s="39" t="s">
        <v>16139</v>
      </c>
    </row>
    <row r="255" spans="1:93" x14ac:dyDescent="0.3">
      <c r="A255">
        <v>254</v>
      </c>
      <c r="B255" s="1">
        <v>45821.538900462961</v>
      </c>
      <c r="C255" s="1">
        <v>45821.552858796298</v>
      </c>
      <c r="D255" s="39" t="s">
        <v>4294</v>
      </c>
      <c r="E255" s="39" t="s">
        <v>4295</v>
      </c>
      <c r="F255">
        <v>16</v>
      </c>
      <c r="I255" s="39" t="s">
        <v>4295</v>
      </c>
      <c r="L255">
        <v>7</v>
      </c>
      <c r="O255">
        <v>15</v>
      </c>
      <c r="R255" s="39" t="s">
        <v>4338</v>
      </c>
      <c r="S255">
        <v>1</v>
      </c>
      <c r="U255" s="39" t="s">
        <v>15184</v>
      </c>
      <c r="V255">
        <v>1</v>
      </c>
      <c r="X255" s="39" t="s">
        <v>15183</v>
      </c>
      <c r="Y255">
        <v>1</v>
      </c>
      <c r="AA255" s="39" t="s">
        <v>15182</v>
      </c>
      <c r="AB255">
        <v>1</v>
      </c>
      <c r="AD255" s="39" t="s">
        <v>1952</v>
      </c>
      <c r="AE255">
        <v>1</v>
      </c>
      <c r="AG255" s="39" t="s">
        <v>16140</v>
      </c>
      <c r="AH255">
        <v>0</v>
      </c>
      <c r="AJ255" s="39" t="s">
        <v>15186</v>
      </c>
      <c r="AK255">
        <v>1</v>
      </c>
      <c r="AM255" s="39" t="s">
        <v>15187</v>
      </c>
      <c r="AN255">
        <v>1</v>
      </c>
      <c r="AP255" s="39" t="s">
        <v>15186</v>
      </c>
      <c r="AQ255">
        <v>1</v>
      </c>
      <c r="AS255" s="39" t="s">
        <v>15187</v>
      </c>
      <c r="AT255">
        <v>1</v>
      </c>
      <c r="AV255" s="39" t="s">
        <v>15186</v>
      </c>
      <c r="AW255">
        <v>0</v>
      </c>
      <c r="AY255" s="39" t="s">
        <v>15187</v>
      </c>
      <c r="AZ255">
        <v>1</v>
      </c>
      <c r="BB255" s="39" t="s">
        <v>15187</v>
      </c>
      <c r="BC255">
        <v>1</v>
      </c>
      <c r="BE255" s="39" t="s">
        <v>15187</v>
      </c>
      <c r="BF255">
        <v>1</v>
      </c>
      <c r="BH255" s="39" t="s">
        <v>15186</v>
      </c>
      <c r="BI255">
        <v>1</v>
      </c>
      <c r="BK255" s="39" t="s">
        <v>15187</v>
      </c>
      <c r="BL255">
        <v>1</v>
      </c>
      <c r="BN255" s="39" t="s">
        <v>15187</v>
      </c>
      <c r="BO255">
        <v>1</v>
      </c>
      <c r="BQ255" s="39" t="s">
        <v>16141</v>
      </c>
      <c r="BT255" s="39" t="s">
        <v>16142</v>
      </c>
      <c r="BW255" s="39" t="s">
        <v>12887</v>
      </c>
      <c r="BX255">
        <v>0</v>
      </c>
      <c r="BZ255" s="39" t="s">
        <v>15190</v>
      </c>
      <c r="CA255">
        <v>0</v>
      </c>
      <c r="CC255" s="39" t="s">
        <v>12980</v>
      </c>
      <c r="CD255">
        <v>1</v>
      </c>
      <c r="CF255" s="39" t="s">
        <v>13792</v>
      </c>
      <c r="CG255">
        <v>0</v>
      </c>
      <c r="CI255" s="39" t="s">
        <v>15190</v>
      </c>
      <c r="CJ255">
        <v>0</v>
      </c>
      <c r="CL255" s="39" t="s">
        <v>16143</v>
      </c>
      <c r="CO255" s="39" t="s">
        <v>16144</v>
      </c>
    </row>
    <row r="256" spans="1:93" x14ac:dyDescent="0.3">
      <c r="A256">
        <v>255</v>
      </c>
      <c r="B256" s="1">
        <v>45821.541354166664</v>
      </c>
      <c r="C256" s="1">
        <v>45821.553472222222</v>
      </c>
      <c r="D256" s="39" t="s">
        <v>4492</v>
      </c>
      <c r="E256" s="39" t="s">
        <v>4493</v>
      </c>
      <c r="F256">
        <v>17</v>
      </c>
      <c r="I256" s="39" t="s">
        <v>14445</v>
      </c>
      <c r="L256">
        <v>7</v>
      </c>
      <c r="O256">
        <v>12</v>
      </c>
      <c r="R256" s="39" t="s">
        <v>4338</v>
      </c>
      <c r="S256">
        <v>1</v>
      </c>
      <c r="U256" s="39" t="s">
        <v>4338</v>
      </c>
      <c r="V256">
        <v>0</v>
      </c>
      <c r="X256" s="39" t="s">
        <v>15183</v>
      </c>
      <c r="Y256">
        <v>1</v>
      </c>
      <c r="AA256" s="39" t="s">
        <v>1952</v>
      </c>
      <c r="AB256">
        <v>0</v>
      </c>
      <c r="AD256" s="39" t="s">
        <v>1952</v>
      </c>
      <c r="AE256">
        <v>1</v>
      </c>
      <c r="AG256" s="39" t="s">
        <v>15625</v>
      </c>
      <c r="AH256">
        <v>0</v>
      </c>
      <c r="AJ256" s="39" t="s">
        <v>15186</v>
      </c>
      <c r="AK256">
        <v>1</v>
      </c>
      <c r="AM256" s="39" t="s">
        <v>15187</v>
      </c>
      <c r="AN256">
        <v>1</v>
      </c>
      <c r="AP256" s="39" t="s">
        <v>15186</v>
      </c>
      <c r="AQ256">
        <v>1</v>
      </c>
      <c r="AS256" s="39" t="s">
        <v>15187</v>
      </c>
      <c r="AT256">
        <v>1</v>
      </c>
      <c r="AV256" s="39" t="s">
        <v>15187</v>
      </c>
      <c r="AW256">
        <v>1</v>
      </c>
      <c r="AY256" s="39" t="s">
        <v>15187</v>
      </c>
      <c r="AZ256">
        <v>1</v>
      </c>
      <c r="BB256" s="39" t="s">
        <v>15187</v>
      </c>
      <c r="BC256">
        <v>1</v>
      </c>
      <c r="BE256" s="39" t="s">
        <v>15187</v>
      </c>
      <c r="BF256">
        <v>1</v>
      </c>
      <c r="BH256" s="39" t="s">
        <v>15186</v>
      </c>
      <c r="BI256">
        <v>1</v>
      </c>
      <c r="BK256" s="39" t="s">
        <v>15187</v>
      </c>
      <c r="BL256">
        <v>1</v>
      </c>
      <c r="BN256" s="39" t="s">
        <v>15187</v>
      </c>
      <c r="BO256">
        <v>1</v>
      </c>
      <c r="BQ256" s="39" t="s">
        <v>16041</v>
      </c>
      <c r="BT256" s="39" t="s">
        <v>16145</v>
      </c>
      <c r="BW256" s="39" t="s">
        <v>13792</v>
      </c>
      <c r="BX256">
        <v>1</v>
      </c>
      <c r="BZ256" s="39" t="s">
        <v>12887</v>
      </c>
      <c r="CA256">
        <v>0</v>
      </c>
      <c r="CC256" s="39" t="s">
        <v>12980</v>
      </c>
      <c r="CD256">
        <v>1</v>
      </c>
      <c r="CF256" s="39" t="s">
        <v>15190</v>
      </c>
      <c r="CG256">
        <v>1</v>
      </c>
      <c r="CI256" s="39" t="s">
        <v>15190</v>
      </c>
      <c r="CJ256">
        <v>0</v>
      </c>
      <c r="CL256" s="39" t="s">
        <v>15505</v>
      </c>
      <c r="CO256" s="39" t="s">
        <v>15440</v>
      </c>
    </row>
    <row r="257" spans="1:93" x14ac:dyDescent="0.3">
      <c r="A257">
        <v>256</v>
      </c>
      <c r="B257" s="1">
        <v>45821.541886574072</v>
      </c>
      <c r="C257" s="1">
        <v>45821.553715277776</v>
      </c>
      <c r="D257" s="39" t="s">
        <v>4458</v>
      </c>
      <c r="E257" s="39" t="s">
        <v>4459</v>
      </c>
      <c r="F257">
        <v>14</v>
      </c>
      <c r="I257" s="39" t="s">
        <v>4459</v>
      </c>
      <c r="L257">
        <v>7</v>
      </c>
      <c r="O257">
        <v>14</v>
      </c>
      <c r="R257" s="39" t="s">
        <v>4338</v>
      </c>
      <c r="S257">
        <v>1</v>
      </c>
      <c r="U257" s="39" t="s">
        <v>15182</v>
      </c>
      <c r="V257">
        <v>0</v>
      </c>
      <c r="X257" s="39" t="s">
        <v>15184</v>
      </c>
      <c r="Y257">
        <v>0</v>
      </c>
      <c r="AA257" s="39" t="s">
        <v>4338</v>
      </c>
      <c r="AB257">
        <v>0</v>
      </c>
      <c r="AD257" s="39" t="s">
        <v>1952</v>
      </c>
      <c r="AE257">
        <v>1</v>
      </c>
      <c r="AG257" s="39" t="s">
        <v>16146</v>
      </c>
      <c r="AH257">
        <v>0</v>
      </c>
      <c r="AJ257" s="39" t="s">
        <v>15186</v>
      </c>
      <c r="AK257">
        <v>1</v>
      </c>
      <c r="AM257" s="39" t="s">
        <v>15187</v>
      </c>
      <c r="AN257">
        <v>1</v>
      </c>
      <c r="AP257" s="39" t="s">
        <v>15187</v>
      </c>
      <c r="AQ257">
        <v>0</v>
      </c>
      <c r="AS257" s="39" t="s">
        <v>15187</v>
      </c>
      <c r="AT257">
        <v>1</v>
      </c>
      <c r="AV257" s="39" t="s">
        <v>15187</v>
      </c>
      <c r="AW257">
        <v>1</v>
      </c>
      <c r="AY257" s="39" t="s">
        <v>15187</v>
      </c>
      <c r="AZ257">
        <v>1</v>
      </c>
      <c r="BB257" s="39" t="s">
        <v>15187</v>
      </c>
      <c r="BC257">
        <v>1</v>
      </c>
      <c r="BE257" s="39" t="s">
        <v>15187</v>
      </c>
      <c r="BF257">
        <v>1</v>
      </c>
      <c r="BH257" s="39" t="s">
        <v>15186</v>
      </c>
      <c r="BI257">
        <v>1</v>
      </c>
      <c r="BK257" s="39" t="s">
        <v>15187</v>
      </c>
      <c r="BL257">
        <v>1</v>
      </c>
      <c r="BN257" s="39" t="s">
        <v>15187</v>
      </c>
      <c r="BO257">
        <v>1</v>
      </c>
      <c r="BQ257" s="39" t="s">
        <v>16147</v>
      </c>
      <c r="BT257" s="39" t="s">
        <v>16148</v>
      </c>
      <c r="BW257" s="39" t="s">
        <v>13792</v>
      </c>
      <c r="BX257">
        <v>1</v>
      </c>
      <c r="BZ257" s="39" t="s">
        <v>12887</v>
      </c>
      <c r="CA257">
        <v>0</v>
      </c>
      <c r="CC257" s="39" t="s">
        <v>15190</v>
      </c>
      <c r="CD257">
        <v>0</v>
      </c>
      <c r="CF257" s="39" t="s">
        <v>12980</v>
      </c>
      <c r="CG257">
        <v>0</v>
      </c>
      <c r="CI257" s="39" t="s">
        <v>12887</v>
      </c>
      <c r="CJ257">
        <v>1</v>
      </c>
      <c r="CL257" s="39" t="s">
        <v>16149</v>
      </c>
      <c r="CO257" s="39" t="s">
        <v>16150</v>
      </c>
    </row>
    <row r="258" spans="1:93" x14ac:dyDescent="0.3">
      <c r="A258">
        <v>257</v>
      </c>
      <c r="B258" s="1">
        <v>45821.542847222219</v>
      </c>
      <c r="C258" s="1">
        <v>45821.55505787037</v>
      </c>
      <c r="D258" s="39" t="s">
        <v>4354</v>
      </c>
      <c r="E258" s="39" t="s">
        <v>4355</v>
      </c>
      <c r="F258">
        <v>20</v>
      </c>
      <c r="I258" s="39" t="s">
        <v>16151</v>
      </c>
      <c r="L258">
        <v>7</v>
      </c>
      <c r="O258">
        <v>39</v>
      </c>
      <c r="R258" s="39" t="s">
        <v>4338</v>
      </c>
      <c r="S258">
        <v>1</v>
      </c>
      <c r="U258" s="39" t="s">
        <v>15184</v>
      </c>
      <c r="V258">
        <v>1</v>
      </c>
      <c r="X258" s="39" t="s">
        <v>15183</v>
      </c>
      <c r="Y258">
        <v>1</v>
      </c>
      <c r="AA258" s="39" t="s">
        <v>15182</v>
      </c>
      <c r="AB258">
        <v>1</v>
      </c>
      <c r="AD258" s="39" t="s">
        <v>1952</v>
      </c>
      <c r="AE258">
        <v>1</v>
      </c>
      <c r="AG258" s="39" t="s">
        <v>15572</v>
      </c>
      <c r="AH258">
        <v>1</v>
      </c>
      <c r="AJ258" s="39" t="s">
        <v>15187</v>
      </c>
      <c r="AK258">
        <v>0</v>
      </c>
      <c r="AM258" s="39" t="s">
        <v>15187</v>
      </c>
      <c r="AN258">
        <v>1</v>
      </c>
      <c r="AP258" s="39" t="s">
        <v>15186</v>
      </c>
      <c r="AQ258">
        <v>1</v>
      </c>
      <c r="AS258" s="39" t="s">
        <v>15186</v>
      </c>
      <c r="AT258">
        <v>0</v>
      </c>
      <c r="AV258" s="39" t="s">
        <v>15187</v>
      </c>
      <c r="AW258">
        <v>1</v>
      </c>
      <c r="AY258" s="39" t="s">
        <v>15187</v>
      </c>
      <c r="AZ258">
        <v>1</v>
      </c>
      <c r="BB258" s="39" t="s">
        <v>15187</v>
      </c>
      <c r="BC258">
        <v>1</v>
      </c>
      <c r="BE258" s="39" t="s">
        <v>15187</v>
      </c>
      <c r="BF258">
        <v>1</v>
      </c>
      <c r="BH258" s="39" t="s">
        <v>15186</v>
      </c>
      <c r="BI258">
        <v>1</v>
      </c>
      <c r="BK258" s="39" t="s">
        <v>15187</v>
      </c>
      <c r="BL258">
        <v>1</v>
      </c>
      <c r="BN258" s="39" t="s">
        <v>15187</v>
      </c>
      <c r="BO258">
        <v>1</v>
      </c>
      <c r="BQ258" s="39" t="s">
        <v>16152</v>
      </c>
      <c r="BT258" s="39" t="s">
        <v>16153</v>
      </c>
      <c r="BW258" s="39" t="s">
        <v>13792</v>
      </c>
      <c r="BX258">
        <v>1</v>
      </c>
      <c r="BZ258" s="39" t="s">
        <v>12851</v>
      </c>
      <c r="CA258">
        <v>1</v>
      </c>
      <c r="CC258" s="39" t="s">
        <v>12980</v>
      </c>
      <c r="CD258">
        <v>1</v>
      </c>
      <c r="CF258" s="39" t="s">
        <v>15190</v>
      </c>
      <c r="CG258">
        <v>1</v>
      </c>
      <c r="CI258" s="39" t="s">
        <v>12887</v>
      </c>
      <c r="CJ258">
        <v>1</v>
      </c>
      <c r="CL258" s="39" t="s">
        <v>15505</v>
      </c>
      <c r="CO258" s="39" t="s">
        <v>16154</v>
      </c>
    </row>
    <row r="259" spans="1:93" x14ac:dyDescent="0.3">
      <c r="A259">
        <v>258</v>
      </c>
      <c r="B259" s="1">
        <v>45821.542650462965</v>
      </c>
      <c r="C259" s="1">
        <v>45821.555208333331</v>
      </c>
      <c r="D259" s="39" t="s">
        <v>4482</v>
      </c>
      <c r="E259" s="39" t="s">
        <v>4483</v>
      </c>
      <c r="F259">
        <v>21</v>
      </c>
      <c r="I259" s="39" t="s">
        <v>4483</v>
      </c>
      <c r="L259">
        <v>7</v>
      </c>
      <c r="O259">
        <v>36</v>
      </c>
      <c r="R259" s="39" t="s">
        <v>4338</v>
      </c>
      <c r="S259">
        <v>1</v>
      </c>
      <c r="U259" s="39" t="s">
        <v>15184</v>
      </c>
      <c r="V259">
        <v>1</v>
      </c>
      <c r="X259" s="39" t="s">
        <v>15183</v>
      </c>
      <c r="Y259">
        <v>1</v>
      </c>
      <c r="AA259" s="39" t="s">
        <v>15182</v>
      </c>
      <c r="AB259">
        <v>1</v>
      </c>
      <c r="AD259" s="39" t="s">
        <v>1952</v>
      </c>
      <c r="AE259">
        <v>1</v>
      </c>
      <c r="AG259" s="39" t="s">
        <v>15612</v>
      </c>
      <c r="AH259">
        <v>0</v>
      </c>
      <c r="AJ259" s="39" t="s">
        <v>15186</v>
      </c>
      <c r="AK259">
        <v>1</v>
      </c>
      <c r="AM259" s="39" t="s">
        <v>15187</v>
      </c>
      <c r="AN259">
        <v>1</v>
      </c>
      <c r="AP259" s="39" t="s">
        <v>15186</v>
      </c>
      <c r="AQ259">
        <v>1</v>
      </c>
      <c r="AS259" s="39" t="s">
        <v>15187</v>
      </c>
      <c r="AT259">
        <v>1</v>
      </c>
      <c r="AV259" s="39" t="s">
        <v>15187</v>
      </c>
      <c r="AW259">
        <v>1</v>
      </c>
      <c r="AY259" s="39" t="s">
        <v>15187</v>
      </c>
      <c r="AZ259">
        <v>1</v>
      </c>
      <c r="BB259" s="39" t="s">
        <v>15187</v>
      </c>
      <c r="BC259">
        <v>1</v>
      </c>
      <c r="BE259" s="39" t="s">
        <v>15187</v>
      </c>
      <c r="BF259">
        <v>1</v>
      </c>
      <c r="BH259" s="39" t="s">
        <v>15186</v>
      </c>
      <c r="BI259">
        <v>1</v>
      </c>
      <c r="BK259" s="39" t="s">
        <v>15187</v>
      </c>
      <c r="BL259">
        <v>1</v>
      </c>
      <c r="BN259" s="39" t="s">
        <v>15187</v>
      </c>
      <c r="BO259">
        <v>1</v>
      </c>
      <c r="BQ259" s="39" t="s">
        <v>16155</v>
      </c>
      <c r="BT259" s="39" t="s">
        <v>16156</v>
      </c>
      <c r="BW259" s="39" t="s">
        <v>13792</v>
      </c>
      <c r="BX259">
        <v>1</v>
      </c>
      <c r="BZ259" s="39" t="s">
        <v>12851</v>
      </c>
      <c r="CA259">
        <v>1</v>
      </c>
      <c r="CC259" s="39" t="s">
        <v>12980</v>
      </c>
      <c r="CD259">
        <v>1</v>
      </c>
      <c r="CF259" s="39" t="s">
        <v>15190</v>
      </c>
      <c r="CG259">
        <v>1</v>
      </c>
      <c r="CI259" s="39" t="s">
        <v>12887</v>
      </c>
      <c r="CJ259">
        <v>1</v>
      </c>
      <c r="CL259" s="39" t="s">
        <v>16157</v>
      </c>
      <c r="CO259" s="39" t="s">
        <v>16158</v>
      </c>
    </row>
    <row r="260" spans="1:93" x14ac:dyDescent="0.3">
      <c r="A260">
        <v>259</v>
      </c>
      <c r="B260" s="1">
        <v>45821.554062499999</v>
      </c>
      <c r="C260" s="1">
        <v>45821.555648148147</v>
      </c>
      <c r="D260" s="39" t="s">
        <v>4415</v>
      </c>
      <c r="E260" s="39" t="s">
        <v>4416</v>
      </c>
      <c r="F260">
        <v>19</v>
      </c>
      <c r="I260" s="39" t="s">
        <v>4416</v>
      </c>
      <c r="L260">
        <v>7</v>
      </c>
      <c r="O260">
        <v>7</v>
      </c>
      <c r="R260" s="39" t="s">
        <v>15183</v>
      </c>
      <c r="S260">
        <v>0</v>
      </c>
      <c r="U260" s="39" t="s">
        <v>15184</v>
      </c>
      <c r="V260">
        <v>1</v>
      </c>
      <c r="X260" s="39" t="s">
        <v>15183</v>
      </c>
      <c r="Y260">
        <v>1</v>
      </c>
      <c r="AA260" s="39" t="s">
        <v>15182</v>
      </c>
      <c r="AB260">
        <v>1</v>
      </c>
      <c r="AD260" s="39" t="s">
        <v>1952</v>
      </c>
      <c r="AE260">
        <v>1</v>
      </c>
      <c r="AG260" s="39" t="s">
        <v>16140</v>
      </c>
      <c r="AH260">
        <v>0</v>
      </c>
      <c r="AJ260" s="39" t="s">
        <v>15186</v>
      </c>
      <c r="AK260">
        <v>1</v>
      </c>
      <c r="AM260" s="39" t="s">
        <v>15187</v>
      </c>
      <c r="AN260">
        <v>1</v>
      </c>
      <c r="AP260" s="39" t="s">
        <v>15187</v>
      </c>
      <c r="AQ260">
        <v>0</v>
      </c>
      <c r="AS260" s="39" t="s">
        <v>15187</v>
      </c>
      <c r="AT260">
        <v>1</v>
      </c>
      <c r="AV260" s="39" t="s">
        <v>15187</v>
      </c>
      <c r="AW260">
        <v>1</v>
      </c>
      <c r="AY260" s="39" t="s">
        <v>15187</v>
      </c>
      <c r="AZ260">
        <v>1</v>
      </c>
      <c r="BB260" s="39" t="s">
        <v>15187</v>
      </c>
      <c r="BC260">
        <v>1</v>
      </c>
      <c r="BE260" s="39" t="s">
        <v>15187</v>
      </c>
      <c r="BF260">
        <v>1</v>
      </c>
      <c r="BH260" s="39" t="s">
        <v>15186</v>
      </c>
      <c r="BI260">
        <v>1</v>
      </c>
      <c r="BK260" s="39" t="s">
        <v>15187</v>
      </c>
      <c r="BL260">
        <v>1</v>
      </c>
      <c r="BN260" s="39" t="s">
        <v>15187</v>
      </c>
      <c r="BO260">
        <v>1</v>
      </c>
      <c r="BQ260" s="39" t="s">
        <v>16159</v>
      </c>
      <c r="BT260" s="39" t="s">
        <v>16160</v>
      </c>
      <c r="BW260" s="39" t="s">
        <v>13792</v>
      </c>
      <c r="BX260">
        <v>1</v>
      </c>
      <c r="BZ260" s="39" t="s">
        <v>12851</v>
      </c>
      <c r="CA260">
        <v>1</v>
      </c>
      <c r="CC260" s="39" t="s">
        <v>12980</v>
      </c>
      <c r="CD260">
        <v>1</v>
      </c>
      <c r="CF260" s="39" t="s">
        <v>15190</v>
      </c>
      <c r="CG260">
        <v>1</v>
      </c>
      <c r="CI260" s="39" t="s">
        <v>12887</v>
      </c>
      <c r="CJ260">
        <v>1</v>
      </c>
      <c r="CL260" s="39" t="s">
        <v>16161</v>
      </c>
      <c r="CO260" s="39" t="s">
        <v>16162</v>
      </c>
    </row>
    <row r="261" spans="1:93" x14ac:dyDescent="0.3">
      <c r="A261">
        <v>260</v>
      </c>
      <c r="B261" s="1">
        <v>45821.542893518519</v>
      </c>
      <c r="C261" s="1">
        <v>45821.555833333332</v>
      </c>
      <c r="D261" s="39" t="s">
        <v>4395</v>
      </c>
      <c r="E261" s="39" t="s">
        <v>4396</v>
      </c>
      <c r="F261">
        <v>17</v>
      </c>
      <c r="I261" s="39" t="s">
        <v>4396</v>
      </c>
      <c r="L261">
        <v>7</v>
      </c>
      <c r="O261">
        <v>18</v>
      </c>
      <c r="R261" s="39" t="s">
        <v>4338</v>
      </c>
      <c r="S261">
        <v>1</v>
      </c>
      <c r="U261" s="39" t="s">
        <v>15184</v>
      </c>
      <c r="V261">
        <v>1</v>
      </c>
      <c r="X261" s="39" t="s">
        <v>15183</v>
      </c>
      <c r="Y261">
        <v>1</v>
      </c>
      <c r="AA261" s="39" t="s">
        <v>15184</v>
      </c>
      <c r="AB261">
        <v>0</v>
      </c>
      <c r="AD261" s="39" t="s">
        <v>15182</v>
      </c>
      <c r="AE261">
        <v>0</v>
      </c>
      <c r="AG261" s="39" t="s">
        <v>16163</v>
      </c>
      <c r="AH261">
        <v>0</v>
      </c>
      <c r="AJ261" s="39" t="s">
        <v>15187</v>
      </c>
      <c r="AK261">
        <v>0</v>
      </c>
      <c r="AM261" s="39" t="s">
        <v>15187</v>
      </c>
      <c r="AN261">
        <v>1</v>
      </c>
      <c r="AP261" s="39" t="s">
        <v>15186</v>
      </c>
      <c r="AQ261">
        <v>1</v>
      </c>
      <c r="AS261" s="39" t="s">
        <v>15187</v>
      </c>
      <c r="AT261">
        <v>1</v>
      </c>
      <c r="AV261" s="39" t="s">
        <v>15187</v>
      </c>
      <c r="AW261">
        <v>1</v>
      </c>
      <c r="AY261" s="39" t="s">
        <v>15187</v>
      </c>
      <c r="AZ261">
        <v>1</v>
      </c>
      <c r="BB261" s="39" t="s">
        <v>15187</v>
      </c>
      <c r="BC261">
        <v>1</v>
      </c>
      <c r="BE261" s="39" t="s">
        <v>15187</v>
      </c>
      <c r="BF261">
        <v>1</v>
      </c>
      <c r="BH261" s="39" t="s">
        <v>15186</v>
      </c>
      <c r="BI261">
        <v>1</v>
      </c>
      <c r="BK261" s="39" t="s">
        <v>15187</v>
      </c>
      <c r="BL261">
        <v>1</v>
      </c>
      <c r="BN261" s="39" t="s">
        <v>15187</v>
      </c>
      <c r="BO261">
        <v>1</v>
      </c>
      <c r="BQ261" s="39" t="s">
        <v>16164</v>
      </c>
      <c r="BT261" s="39" t="s">
        <v>16165</v>
      </c>
      <c r="BW261" s="39" t="s">
        <v>13792</v>
      </c>
      <c r="BX261">
        <v>1</v>
      </c>
      <c r="BZ261" s="39" t="s">
        <v>15190</v>
      </c>
      <c r="CA261">
        <v>0</v>
      </c>
      <c r="CC261" s="39" t="s">
        <v>12980</v>
      </c>
      <c r="CD261">
        <v>1</v>
      </c>
      <c r="CF261" s="39" t="s">
        <v>15190</v>
      </c>
      <c r="CG261">
        <v>1</v>
      </c>
      <c r="CI261" s="39" t="s">
        <v>12887</v>
      </c>
      <c r="CJ261">
        <v>1</v>
      </c>
      <c r="CL261" s="39" t="s">
        <v>16166</v>
      </c>
      <c r="CO261" s="39" t="s">
        <v>16167</v>
      </c>
    </row>
    <row r="262" spans="1:93" x14ac:dyDescent="0.3">
      <c r="A262">
        <v>261</v>
      </c>
      <c r="B262" s="1">
        <v>45821.54791666667</v>
      </c>
      <c r="C262" s="1">
        <v>45821.556354166663</v>
      </c>
      <c r="D262" s="39" t="s">
        <v>4283</v>
      </c>
      <c r="E262" s="39" t="s">
        <v>4284</v>
      </c>
      <c r="F262">
        <v>16</v>
      </c>
      <c r="I262" s="39" t="s">
        <v>4285</v>
      </c>
      <c r="L262">
        <v>7</v>
      </c>
      <c r="O262">
        <v>22</v>
      </c>
      <c r="R262" s="39" t="s">
        <v>4338</v>
      </c>
      <c r="S262">
        <v>1</v>
      </c>
      <c r="U262" s="39" t="s">
        <v>15182</v>
      </c>
      <c r="V262">
        <v>0</v>
      </c>
      <c r="X262" s="39" t="s">
        <v>15184</v>
      </c>
      <c r="Y262">
        <v>0</v>
      </c>
      <c r="AA262" s="39" t="s">
        <v>1952</v>
      </c>
      <c r="AB262">
        <v>0</v>
      </c>
      <c r="AD262" s="39" t="s">
        <v>15183</v>
      </c>
      <c r="AE262">
        <v>0</v>
      </c>
      <c r="AG262" s="39" t="s">
        <v>15910</v>
      </c>
      <c r="AH262">
        <v>0</v>
      </c>
      <c r="AJ262" s="39" t="s">
        <v>15187</v>
      </c>
      <c r="AK262">
        <v>0</v>
      </c>
      <c r="AM262" s="39" t="s">
        <v>15187</v>
      </c>
      <c r="AN262">
        <v>1</v>
      </c>
      <c r="AP262" s="39" t="s">
        <v>15186</v>
      </c>
      <c r="AQ262">
        <v>1</v>
      </c>
      <c r="AS262" s="39" t="s">
        <v>15187</v>
      </c>
      <c r="AT262">
        <v>1</v>
      </c>
      <c r="AV262" s="39" t="s">
        <v>15187</v>
      </c>
      <c r="AW262">
        <v>1</v>
      </c>
      <c r="AY262" s="39" t="s">
        <v>15187</v>
      </c>
      <c r="AZ262">
        <v>1</v>
      </c>
      <c r="BB262" s="39" t="s">
        <v>15187</v>
      </c>
      <c r="BC262">
        <v>1</v>
      </c>
      <c r="BE262" s="39" t="s">
        <v>15187</v>
      </c>
      <c r="BF262">
        <v>1</v>
      </c>
      <c r="BH262" s="39" t="s">
        <v>15186</v>
      </c>
      <c r="BI262">
        <v>1</v>
      </c>
      <c r="BK262" s="39" t="s">
        <v>15187</v>
      </c>
      <c r="BL262">
        <v>1</v>
      </c>
      <c r="BN262" s="39" t="s">
        <v>15187</v>
      </c>
      <c r="BO262">
        <v>1</v>
      </c>
      <c r="BQ262" s="39" t="s">
        <v>16168</v>
      </c>
      <c r="BT262" s="39" t="s">
        <v>16169</v>
      </c>
      <c r="BW262" s="39" t="s">
        <v>13792</v>
      </c>
      <c r="BX262">
        <v>1</v>
      </c>
      <c r="BZ262" s="39" t="s">
        <v>12851</v>
      </c>
      <c r="CA262">
        <v>1</v>
      </c>
      <c r="CC262" s="39" t="s">
        <v>12980</v>
      </c>
      <c r="CD262">
        <v>1</v>
      </c>
      <c r="CF262" s="39" t="s">
        <v>15190</v>
      </c>
      <c r="CG262">
        <v>1</v>
      </c>
      <c r="CI262" s="39" t="s">
        <v>12887</v>
      </c>
      <c r="CJ262">
        <v>1</v>
      </c>
      <c r="CL262" s="39" t="s">
        <v>16170</v>
      </c>
      <c r="CO262" s="39" t="s">
        <v>16171</v>
      </c>
    </row>
    <row r="263" spans="1:93" x14ac:dyDescent="0.3">
      <c r="A263">
        <v>262</v>
      </c>
      <c r="B263" s="1">
        <v>45821.542615740742</v>
      </c>
      <c r="C263" s="1">
        <v>45821.557442129626</v>
      </c>
      <c r="D263" s="39" t="s">
        <v>4381</v>
      </c>
      <c r="E263" s="39" t="s">
        <v>4382</v>
      </c>
      <c r="F263">
        <v>17</v>
      </c>
      <c r="I263" s="39" t="s">
        <v>4382</v>
      </c>
      <c r="L263">
        <v>7</v>
      </c>
      <c r="O263">
        <v>6</v>
      </c>
      <c r="R263" s="39" t="s">
        <v>4338</v>
      </c>
      <c r="S263">
        <v>1</v>
      </c>
      <c r="U263" s="39" t="s">
        <v>15184</v>
      </c>
      <c r="V263">
        <v>1</v>
      </c>
      <c r="X263" s="39" t="s">
        <v>15183</v>
      </c>
      <c r="Y263">
        <v>1</v>
      </c>
      <c r="AA263" s="39" t="s">
        <v>15184</v>
      </c>
      <c r="AB263">
        <v>0</v>
      </c>
      <c r="AD263" s="39" t="s">
        <v>4338</v>
      </c>
      <c r="AE263">
        <v>0</v>
      </c>
      <c r="AG263" s="39" t="s">
        <v>16172</v>
      </c>
      <c r="AH263">
        <v>0</v>
      </c>
      <c r="AJ263" s="39" t="s">
        <v>15187</v>
      </c>
      <c r="AK263">
        <v>0</v>
      </c>
      <c r="AM263" s="39" t="s">
        <v>15187</v>
      </c>
      <c r="AN263">
        <v>1</v>
      </c>
      <c r="AP263" s="39" t="s">
        <v>15186</v>
      </c>
      <c r="AQ263">
        <v>1</v>
      </c>
      <c r="AS263" s="39" t="s">
        <v>15187</v>
      </c>
      <c r="AT263">
        <v>1</v>
      </c>
      <c r="AV263" s="39" t="s">
        <v>15187</v>
      </c>
      <c r="AW263">
        <v>1</v>
      </c>
      <c r="AY263" s="39" t="s">
        <v>15187</v>
      </c>
      <c r="AZ263">
        <v>1</v>
      </c>
      <c r="BB263" s="39" t="s">
        <v>15187</v>
      </c>
      <c r="BC263">
        <v>1</v>
      </c>
      <c r="BE263" s="39" t="s">
        <v>15187</v>
      </c>
      <c r="BF263">
        <v>1</v>
      </c>
      <c r="BH263" s="39" t="s">
        <v>15186</v>
      </c>
      <c r="BI263">
        <v>1</v>
      </c>
      <c r="BK263" s="39" t="s">
        <v>15187</v>
      </c>
      <c r="BL263">
        <v>1</v>
      </c>
      <c r="BN263" s="39" t="s">
        <v>15187</v>
      </c>
      <c r="BO263">
        <v>1</v>
      </c>
      <c r="BQ263" s="39" t="s">
        <v>16173</v>
      </c>
      <c r="BT263" s="39" t="s">
        <v>16174</v>
      </c>
      <c r="BW263" s="39" t="s">
        <v>13792</v>
      </c>
      <c r="BX263">
        <v>1</v>
      </c>
      <c r="BZ263" s="39" t="s">
        <v>15190</v>
      </c>
      <c r="CA263">
        <v>0</v>
      </c>
      <c r="CC263" s="39" t="s">
        <v>12980</v>
      </c>
      <c r="CD263">
        <v>1</v>
      </c>
      <c r="CF263" s="39" t="s">
        <v>15190</v>
      </c>
      <c r="CG263">
        <v>1</v>
      </c>
      <c r="CI263" s="39" t="s">
        <v>12887</v>
      </c>
      <c r="CJ263">
        <v>1</v>
      </c>
      <c r="CL263" s="39" t="s">
        <v>16175</v>
      </c>
      <c r="CO263" s="39" t="s">
        <v>16176</v>
      </c>
    </row>
    <row r="264" spans="1:93" x14ac:dyDescent="0.3">
      <c r="A264">
        <v>263</v>
      </c>
      <c r="B264" s="1">
        <v>45821.542662037034</v>
      </c>
      <c r="C264" s="1">
        <v>45821.557800925926</v>
      </c>
      <c r="D264" s="39" t="s">
        <v>4429</v>
      </c>
      <c r="E264" s="39" t="s">
        <v>4430</v>
      </c>
      <c r="F264">
        <v>15</v>
      </c>
      <c r="I264" s="39" t="s">
        <v>4430</v>
      </c>
      <c r="L264">
        <v>7</v>
      </c>
      <c r="O264">
        <v>28</v>
      </c>
      <c r="R264" s="39" t="s">
        <v>4338</v>
      </c>
      <c r="S264">
        <v>1</v>
      </c>
      <c r="U264" s="39" t="s">
        <v>15182</v>
      </c>
      <c r="V264">
        <v>0</v>
      </c>
      <c r="X264" s="39" t="s">
        <v>15183</v>
      </c>
      <c r="Y264">
        <v>1</v>
      </c>
      <c r="AA264" s="39" t="s">
        <v>15184</v>
      </c>
      <c r="AB264">
        <v>0</v>
      </c>
      <c r="AD264" s="39" t="s">
        <v>1952</v>
      </c>
      <c r="AE264">
        <v>1</v>
      </c>
      <c r="AG264" s="39" t="s">
        <v>16177</v>
      </c>
      <c r="AH264">
        <v>0</v>
      </c>
      <c r="AJ264" s="39" t="s">
        <v>15186</v>
      </c>
      <c r="AK264">
        <v>1</v>
      </c>
      <c r="AM264" s="39" t="s">
        <v>15187</v>
      </c>
      <c r="AN264">
        <v>1</v>
      </c>
      <c r="AP264" s="39" t="s">
        <v>15186</v>
      </c>
      <c r="AQ264">
        <v>1</v>
      </c>
      <c r="AS264" s="39" t="s">
        <v>15186</v>
      </c>
      <c r="AT264">
        <v>0</v>
      </c>
      <c r="AV264" s="39" t="s">
        <v>15187</v>
      </c>
      <c r="AW264">
        <v>1</v>
      </c>
      <c r="AY264" s="39" t="s">
        <v>15187</v>
      </c>
      <c r="AZ264">
        <v>1</v>
      </c>
      <c r="BB264" s="39" t="s">
        <v>15187</v>
      </c>
      <c r="BC264">
        <v>1</v>
      </c>
      <c r="BE264" s="39" t="s">
        <v>15187</v>
      </c>
      <c r="BF264">
        <v>1</v>
      </c>
      <c r="BH264" s="39" t="s">
        <v>15187</v>
      </c>
      <c r="BI264">
        <v>0</v>
      </c>
      <c r="BK264" s="39" t="s">
        <v>15186</v>
      </c>
      <c r="BL264">
        <v>0</v>
      </c>
      <c r="BN264" s="39" t="s">
        <v>15186</v>
      </c>
      <c r="BO264">
        <v>0</v>
      </c>
      <c r="BQ264" s="39" t="s">
        <v>16178</v>
      </c>
      <c r="BT264" s="39" t="s">
        <v>16179</v>
      </c>
      <c r="BW264" s="39" t="s">
        <v>13792</v>
      </c>
      <c r="BX264">
        <v>1</v>
      </c>
      <c r="BZ264" s="39" t="s">
        <v>12851</v>
      </c>
      <c r="CA264">
        <v>1</v>
      </c>
      <c r="CC264" s="39" t="s">
        <v>12980</v>
      </c>
      <c r="CD264">
        <v>1</v>
      </c>
      <c r="CF264" s="39" t="s">
        <v>15190</v>
      </c>
      <c r="CG264">
        <v>1</v>
      </c>
      <c r="CI264" s="39" t="s">
        <v>12887</v>
      </c>
      <c r="CJ264">
        <v>1</v>
      </c>
      <c r="CL264" s="39" t="s">
        <v>16180</v>
      </c>
      <c r="CO264" s="39" t="s">
        <v>16181</v>
      </c>
    </row>
    <row r="265" spans="1:93" x14ac:dyDescent="0.3">
      <c r="A265">
        <v>264</v>
      </c>
      <c r="B265" s="1">
        <v>45821.545081018521</v>
      </c>
      <c r="C265" s="1">
        <v>45821.558125000003</v>
      </c>
      <c r="D265" s="39" t="s">
        <v>4434</v>
      </c>
      <c r="E265" s="39" t="s">
        <v>4435</v>
      </c>
      <c r="F265">
        <v>15</v>
      </c>
      <c r="I265" s="39" t="s">
        <v>12508</v>
      </c>
      <c r="L265">
        <v>7</v>
      </c>
      <c r="O265">
        <v>27</v>
      </c>
      <c r="R265" s="39" t="s">
        <v>4338</v>
      </c>
      <c r="S265">
        <v>1</v>
      </c>
      <c r="U265" s="39" t="s">
        <v>15182</v>
      </c>
      <c r="V265">
        <v>0</v>
      </c>
      <c r="X265" s="39" t="s">
        <v>15183</v>
      </c>
      <c r="Y265">
        <v>1</v>
      </c>
      <c r="AA265" s="39" t="s">
        <v>15184</v>
      </c>
      <c r="AB265">
        <v>0</v>
      </c>
      <c r="AD265" s="39" t="s">
        <v>1952</v>
      </c>
      <c r="AE265">
        <v>1</v>
      </c>
      <c r="AG265" s="39" t="s">
        <v>16177</v>
      </c>
      <c r="AH265">
        <v>0</v>
      </c>
      <c r="AJ265" s="39" t="s">
        <v>15186</v>
      </c>
      <c r="AK265">
        <v>1</v>
      </c>
      <c r="AM265" s="39" t="s">
        <v>15187</v>
      </c>
      <c r="AN265">
        <v>1</v>
      </c>
      <c r="AP265" s="39" t="s">
        <v>15186</v>
      </c>
      <c r="AQ265">
        <v>1</v>
      </c>
      <c r="AS265" s="39" t="s">
        <v>15186</v>
      </c>
      <c r="AT265">
        <v>0</v>
      </c>
      <c r="AV265" s="39" t="s">
        <v>15187</v>
      </c>
      <c r="AW265">
        <v>1</v>
      </c>
      <c r="AY265" s="39" t="s">
        <v>15187</v>
      </c>
      <c r="AZ265">
        <v>1</v>
      </c>
      <c r="BB265" s="39" t="s">
        <v>15187</v>
      </c>
      <c r="BC265">
        <v>1</v>
      </c>
      <c r="BE265" s="39" t="s">
        <v>15187</v>
      </c>
      <c r="BF265">
        <v>1</v>
      </c>
      <c r="BH265" s="39" t="s">
        <v>15187</v>
      </c>
      <c r="BI265">
        <v>0</v>
      </c>
      <c r="BK265" s="39" t="s">
        <v>15186</v>
      </c>
      <c r="BL265">
        <v>0</v>
      </c>
      <c r="BN265" s="39" t="s">
        <v>15186</v>
      </c>
      <c r="BO265">
        <v>0</v>
      </c>
      <c r="BQ265" s="39" t="s">
        <v>16178</v>
      </c>
      <c r="BT265" s="39" t="s">
        <v>16179</v>
      </c>
      <c r="BW265" s="39" t="s">
        <v>13792</v>
      </c>
      <c r="BX265">
        <v>1</v>
      </c>
      <c r="BZ265" s="39" t="s">
        <v>12851</v>
      </c>
      <c r="CA265">
        <v>1</v>
      </c>
      <c r="CC265" s="39" t="s">
        <v>12980</v>
      </c>
      <c r="CD265">
        <v>1</v>
      </c>
      <c r="CF265" s="39" t="s">
        <v>15190</v>
      </c>
      <c r="CG265">
        <v>1</v>
      </c>
      <c r="CI265" s="39" t="s">
        <v>12887</v>
      </c>
      <c r="CJ265">
        <v>1</v>
      </c>
      <c r="CL265" s="39" t="s">
        <v>16180</v>
      </c>
      <c r="CO265" s="39" t="s">
        <v>16181</v>
      </c>
    </row>
    <row r="266" spans="1:93" x14ac:dyDescent="0.3">
      <c r="A266">
        <v>265</v>
      </c>
      <c r="B266" s="1">
        <v>45821.549108796295</v>
      </c>
      <c r="C266" s="1">
        <v>45821.558229166665</v>
      </c>
      <c r="D266" s="39" t="s">
        <v>4477</v>
      </c>
      <c r="E266" s="39" t="s">
        <v>4478</v>
      </c>
      <c r="F266">
        <v>19</v>
      </c>
      <c r="I266" s="39" t="s">
        <v>4478</v>
      </c>
      <c r="L266">
        <v>7</v>
      </c>
      <c r="O266">
        <v>38</v>
      </c>
      <c r="R266" s="39" t="s">
        <v>4338</v>
      </c>
      <c r="S266">
        <v>1</v>
      </c>
      <c r="U266" s="39" t="s">
        <v>15184</v>
      </c>
      <c r="V266">
        <v>1</v>
      </c>
      <c r="X266" s="39" t="s">
        <v>15184</v>
      </c>
      <c r="Y266">
        <v>0</v>
      </c>
      <c r="AA266" s="39" t="s">
        <v>15182</v>
      </c>
      <c r="AB266">
        <v>1</v>
      </c>
      <c r="AD266" s="39" t="s">
        <v>1952</v>
      </c>
      <c r="AE266">
        <v>1</v>
      </c>
      <c r="AG266" s="39" t="s">
        <v>15572</v>
      </c>
      <c r="AH266">
        <v>1</v>
      </c>
      <c r="AJ266" s="39" t="s">
        <v>15186</v>
      </c>
      <c r="AK266">
        <v>1</v>
      </c>
      <c r="AM266" s="39" t="s">
        <v>15187</v>
      </c>
      <c r="AN266">
        <v>1</v>
      </c>
      <c r="AP266" s="39" t="s">
        <v>15186</v>
      </c>
      <c r="AQ266">
        <v>1</v>
      </c>
      <c r="AS266" s="39" t="s">
        <v>15187</v>
      </c>
      <c r="AT266">
        <v>1</v>
      </c>
      <c r="AV266" s="39" t="s">
        <v>15187</v>
      </c>
      <c r="AW266">
        <v>1</v>
      </c>
      <c r="AY266" s="39" t="s">
        <v>15187</v>
      </c>
      <c r="AZ266">
        <v>1</v>
      </c>
      <c r="BB266" s="39" t="s">
        <v>15187</v>
      </c>
      <c r="BC266">
        <v>1</v>
      </c>
      <c r="BE266" s="39" t="s">
        <v>15187</v>
      </c>
      <c r="BF266">
        <v>1</v>
      </c>
      <c r="BH266" s="39" t="s">
        <v>15186</v>
      </c>
      <c r="BI266">
        <v>1</v>
      </c>
      <c r="BK266" s="39" t="s">
        <v>15187</v>
      </c>
      <c r="BL266">
        <v>1</v>
      </c>
      <c r="BN266" s="39" t="s">
        <v>15187</v>
      </c>
      <c r="BO266">
        <v>1</v>
      </c>
      <c r="BQ266" s="39" t="s">
        <v>16182</v>
      </c>
      <c r="BT266" s="39" t="s">
        <v>16183</v>
      </c>
      <c r="BW266" s="39" t="s">
        <v>13792</v>
      </c>
      <c r="BX266">
        <v>1</v>
      </c>
      <c r="BZ266" s="39" t="s">
        <v>12851</v>
      </c>
      <c r="CA266">
        <v>1</v>
      </c>
      <c r="CC266" s="39" t="s">
        <v>12980</v>
      </c>
      <c r="CD266">
        <v>1</v>
      </c>
      <c r="CF266" s="39" t="s">
        <v>12980</v>
      </c>
      <c r="CG266">
        <v>0</v>
      </c>
      <c r="CI266" s="39" t="s">
        <v>15190</v>
      </c>
      <c r="CJ266">
        <v>0</v>
      </c>
      <c r="CL266" s="39" t="s">
        <v>16184</v>
      </c>
      <c r="CO266" s="39" t="s">
        <v>16185</v>
      </c>
    </row>
    <row r="267" spans="1:93" x14ac:dyDescent="0.3">
      <c r="A267">
        <v>266</v>
      </c>
      <c r="B267" s="1">
        <v>45821.545104166667</v>
      </c>
      <c r="C267" s="1">
        <v>45821.558680555558</v>
      </c>
      <c r="D267" s="39" t="s">
        <v>4469</v>
      </c>
      <c r="E267" s="39" t="s">
        <v>4470</v>
      </c>
      <c r="F267">
        <v>19</v>
      </c>
      <c r="I267" s="39" t="s">
        <v>4470</v>
      </c>
      <c r="L267">
        <v>7</v>
      </c>
      <c r="O267">
        <v>31</v>
      </c>
      <c r="R267" s="39" t="s">
        <v>4338</v>
      </c>
      <c r="S267">
        <v>1</v>
      </c>
      <c r="U267" s="39" t="s">
        <v>15184</v>
      </c>
      <c r="V267">
        <v>1</v>
      </c>
      <c r="X267" s="39" t="s">
        <v>15183</v>
      </c>
      <c r="Y267">
        <v>1</v>
      </c>
      <c r="AA267" s="39" t="s">
        <v>15182</v>
      </c>
      <c r="AB267">
        <v>1</v>
      </c>
      <c r="AD267" s="39" t="s">
        <v>1952</v>
      </c>
      <c r="AE267">
        <v>1</v>
      </c>
      <c r="AG267" s="39" t="s">
        <v>16186</v>
      </c>
      <c r="AH267">
        <v>0</v>
      </c>
      <c r="AJ267" s="39" t="s">
        <v>15186</v>
      </c>
      <c r="AK267">
        <v>1</v>
      </c>
      <c r="AM267" s="39" t="s">
        <v>15187</v>
      </c>
      <c r="AN267">
        <v>1</v>
      </c>
      <c r="AP267" s="39" t="s">
        <v>15186</v>
      </c>
      <c r="AQ267">
        <v>1</v>
      </c>
      <c r="AS267" s="39" t="s">
        <v>15187</v>
      </c>
      <c r="AT267">
        <v>1</v>
      </c>
      <c r="AV267" s="39" t="s">
        <v>15187</v>
      </c>
      <c r="AW267">
        <v>1</v>
      </c>
      <c r="AY267" s="39" t="s">
        <v>15187</v>
      </c>
      <c r="AZ267">
        <v>1</v>
      </c>
      <c r="BB267" s="39" t="s">
        <v>15186</v>
      </c>
      <c r="BC267">
        <v>0</v>
      </c>
      <c r="BE267" s="39" t="s">
        <v>15187</v>
      </c>
      <c r="BF267">
        <v>1</v>
      </c>
      <c r="BH267" s="39" t="s">
        <v>15186</v>
      </c>
      <c r="BI267">
        <v>1</v>
      </c>
      <c r="BK267" s="39" t="s">
        <v>15187</v>
      </c>
      <c r="BL267">
        <v>1</v>
      </c>
      <c r="BN267" s="39" t="s">
        <v>15187</v>
      </c>
      <c r="BO267">
        <v>1</v>
      </c>
      <c r="BQ267" s="39" t="s">
        <v>16012</v>
      </c>
      <c r="BT267" s="39" t="s">
        <v>16187</v>
      </c>
      <c r="BW267" s="39" t="s">
        <v>13792</v>
      </c>
      <c r="BX267">
        <v>1</v>
      </c>
      <c r="BZ267" s="39" t="s">
        <v>12887</v>
      </c>
      <c r="CA267">
        <v>0</v>
      </c>
      <c r="CC267" s="39" t="s">
        <v>12980</v>
      </c>
      <c r="CD267">
        <v>1</v>
      </c>
      <c r="CF267" s="39" t="s">
        <v>15190</v>
      </c>
      <c r="CG267">
        <v>1</v>
      </c>
      <c r="CI267" s="39" t="s">
        <v>12887</v>
      </c>
      <c r="CJ267">
        <v>1</v>
      </c>
      <c r="CL267" s="39" t="s">
        <v>16188</v>
      </c>
      <c r="CO267" s="39" t="s">
        <v>16189</v>
      </c>
    </row>
    <row r="268" spans="1:93" x14ac:dyDescent="0.3">
      <c r="A268">
        <v>267</v>
      </c>
      <c r="B268" s="1">
        <v>45821.86519675926</v>
      </c>
      <c r="C268" s="1">
        <v>45821.865497685183</v>
      </c>
      <c r="D268" s="39" t="s">
        <v>3927</v>
      </c>
      <c r="E268" s="39" t="s">
        <v>3928</v>
      </c>
      <c r="F268">
        <v>21</v>
      </c>
      <c r="I268" s="39" t="s">
        <v>14234</v>
      </c>
      <c r="L268">
        <v>6</v>
      </c>
      <c r="O268">
        <v>35</v>
      </c>
      <c r="R268" s="39" t="s">
        <v>4338</v>
      </c>
      <c r="S268">
        <v>1</v>
      </c>
      <c r="U268" s="39" t="s">
        <v>15184</v>
      </c>
      <c r="V268">
        <v>1</v>
      </c>
      <c r="X268" s="39" t="s">
        <v>15183</v>
      </c>
      <c r="Y268">
        <v>1</v>
      </c>
      <c r="AA268" s="39" t="s">
        <v>15182</v>
      </c>
      <c r="AB268">
        <v>1</v>
      </c>
      <c r="AD268" s="39" t="s">
        <v>1952</v>
      </c>
      <c r="AE268">
        <v>1</v>
      </c>
      <c r="AG268" s="39" t="s">
        <v>15572</v>
      </c>
      <c r="AH268">
        <v>1</v>
      </c>
      <c r="AJ268" s="39" t="s">
        <v>15186</v>
      </c>
      <c r="AK268">
        <v>1</v>
      </c>
      <c r="AM268" s="39" t="s">
        <v>15187</v>
      </c>
      <c r="AN268">
        <v>1</v>
      </c>
      <c r="AP268" s="39" t="s">
        <v>15186</v>
      </c>
      <c r="AQ268">
        <v>1</v>
      </c>
      <c r="AS268" s="39" t="s">
        <v>15187</v>
      </c>
      <c r="AT268">
        <v>1</v>
      </c>
      <c r="AV268" s="39" t="s">
        <v>15186</v>
      </c>
      <c r="AW268">
        <v>0</v>
      </c>
      <c r="AY268" s="39" t="s">
        <v>15187</v>
      </c>
      <c r="AZ268">
        <v>1</v>
      </c>
      <c r="BB268" s="39" t="s">
        <v>15187</v>
      </c>
      <c r="BC268">
        <v>1</v>
      </c>
      <c r="BE268" s="39" t="s">
        <v>15187</v>
      </c>
      <c r="BF268">
        <v>1</v>
      </c>
      <c r="BH268" s="39" t="s">
        <v>15186</v>
      </c>
      <c r="BI268">
        <v>1</v>
      </c>
      <c r="BK268" s="39" t="s">
        <v>15187</v>
      </c>
      <c r="BL268">
        <v>1</v>
      </c>
      <c r="BN268" s="39" t="s">
        <v>15187</v>
      </c>
      <c r="BO268">
        <v>1</v>
      </c>
      <c r="BQ268" s="39" t="s">
        <v>16190</v>
      </c>
      <c r="BT268" s="39" t="s">
        <v>16191</v>
      </c>
      <c r="BW268" s="39" t="s">
        <v>13792</v>
      </c>
      <c r="BX268">
        <v>1</v>
      </c>
      <c r="BZ268" s="39" t="s">
        <v>12851</v>
      </c>
      <c r="CA268">
        <v>1</v>
      </c>
      <c r="CC268" s="39" t="s">
        <v>12980</v>
      </c>
      <c r="CD268">
        <v>1</v>
      </c>
      <c r="CF268" s="39" t="s">
        <v>15190</v>
      </c>
      <c r="CG268">
        <v>1</v>
      </c>
      <c r="CI268" s="39" t="s">
        <v>12887</v>
      </c>
      <c r="CJ268">
        <v>1</v>
      </c>
      <c r="CL268" s="39" t="s">
        <v>16192</v>
      </c>
      <c r="CO268" s="39" t="s">
        <v>16193</v>
      </c>
    </row>
    <row r="269" spans="1:93" x14ac:dyDescent="0.3">
      <c r="A269">
        <v>268</v>
      </c>
      <c r="B269" s="1">
        <v>45821.945208333331</v>
      </c>
      <c r="C269" s="1">
        <v>45821.956412037034</v>
      </c>
      <c r="D269" s="39" t="s">
        <v>4114</v>
      </c>
      <c r="E269" s="39" t="s">
        <v>4115</v>
      </c>
      <c r="F269">
        <v>16</v>
      </c>
      <c r="I269" s="39" t="s">
        <v>4115</v>
      </c>
      <c r="L269">
        <v>6</v>
      </c>
      <c r="O269">
        <v>32</v>
      </c>
      <c r="R269" s="39" t="s">
        <v>1952</v>
      </c>
      <c r="S269">
        <v>0</v>
      </c>
      <c r="U269" s="39" t="s">
        <v>4338</v>
      </c>
      <c r="V269">
        <v>0</v>
      </c>
      <c r="X269" s="39" t="s">
        <v>15183</v>
      </c>
      <c r="Y269">
        <v>1</v>
      </c>
      <c r="AA269" s="39" t="s">
        <v>15184</v>
      </c>
      <c r="AB269">
        <v>0</v>
      </c>
      <c r="AD269" s="39" t="s">
        <v>15182</v>
      </c>
      <c r="AE269">
        <v>0</v>
      </c>
      <c r="AG269" s="39" t="s">
        <v>16194</v>
      </c>
      <c r="AH269">
        <v>0</v>
      </c>
      <c r="AJ269" s="39" t="s">
        <v>15186</v>
      </c>
      <c r="AK269">
        <v>1</v>
      </c>
      <c r="AM269" s="39" t="s">
        <v>15187</v>
      </c>
      <c r="AN269">
        <v>1</v>
      </c>
      <c r="AP269" s="39" t="s">
        <v>15187</v>
      </c>
      <c r="AQ269">
        <v>0</v>
      </c>
      <c r="AS269" s="39" t="s">
        <v>15187</v>
      </c>
      <c r="AT269">
        <v>1</v>
      </c>
      <c r="AV269" s="39" t="s">
        <v>15187</v>
      </c>
      <c r="AW269">
        <v>1</v>
      </c>
      <c r="AY269" s="39" t="s">
        <v>15187</v>
      </c>
      <c r="AZ269">
        <v>1</v>
      </c>
      <c r="BB269" s="39" t="s">
        <v>15187</v>
      </c>
      <c r="BC269">
        <v>1</v>
      </c>
      <c r="BE269" s="39" t="s">
        <v>15187</v>
      </c>
      <c r="BF269">
        <v>1</v>
      </c>
      <c r="BH269" s="39" t="s">
        <v>15186</v>
      </c>
      <c r="BI269">
        <v>1</v>
      </c>
      <c r="BK269" s="39" t="s">
        <v>15187</v>
      </c>
      <c r="BL269">
        <v>1</v>
      </c>
      <c r="BN269" s="39" t="s">
        <v>15187</v>
      </c>
      <c r="BO269">
        <v>1</v>
      </c>
      <c r="BQ269" s="39" t="s">
        <v>16195</v>
      </c>
      <c r="BT269" s="39" t="s">
        <v>16196</v>
      </c>
      <c r="BW269" s="39" t="s">
        <v>13792</v>
      </c>
      <c r="BX269">
        <v>1</v>
      </c>
      <c r="BZ269" s="39" t="s">
        <v>12851</v>
      </c>
      <c r="CA269">
        <v>1</v>
      </c>
      <c r="CC269" s="39" t="s">
        <v>12980</v>
      </c>
      <c r="CD269">
        <v>1</v>
      </c>
      <c r="CF269" s="39" t="s">
        <v>15190</v>
      </c>
      <c r="CG269">
        <v>1</v>
      </c>
      <c r="CI269" s="39" t="s">
        <v>12887</v>
      </c>
      <c r="CJ269">
        <v>1</v>
      </c>
      <c r="CL269" s="39" t="s">
        <v>16197</v>
      </c>
      <c r="CO269" s="39" t="s">
        <v>16198</v>
      </c>
    </row>
    <row r="270" spans="1:93" x14ac:dyDescent="0.3">
      <c r="A270">
        <v>269</v>
      </c>
      <c r="B270" s="1">
        <v>45821.966423611113</v>
      </c>
      <c r="C270" s="1">
        <v>45822.002488425926</v>
      </c>
      <c r="D270" s="39" t="s">
        <v>4519</v>
      </c>
      <c r="E270" s="39" t="s">
        <v>4520</v>
      </c>
      <c r="F270">
        <v>19</v>
      </c>
      <c r="I270" s="39" t="s">
        <v>4520</v>
      </c>
      <c r="L270">
        <v>7</v>
      </c>
      <c r="O270">
        <v>33</v>
      </c>
      <c r="R270" s="39" t="s">
        <v>4338</v>
      </c>
      <c r="S270">
        <v>1</v>
      </c>
      <c r="U270" s="39" t="s">
        <v>15184</v>
      </c>
      <c r="V270">
        <v>1</v>
      </c>
      <c r="X270" s="39" t="s">
        <v>15183</v>
      </c>
      <c r="Y270">
        <v>1</v>
      </c>
      <c r="AA270" s="39" t="s">
        <v>15182</v>
      </c>
      <c r="AB270">
        <v>1</v>
      </c>
      <c r="AD270" s="39" t="s">
        <v>1952</v>
      </c>
      <c r="AE270">
        <v>1</v>
      </c>
      <c r="AG270" s="39" t="s">
        <v>15572</v>
      </c>
      <c r="AH270">
        <v>1</v>
      </c>
      <c r="AJ270" s="39" t="s">
        <v>15186</v>
      </c>
      <c r="AK270">
        <v>1</v>
      </c>
      <c r="AM270" s="39" t="s">
        <v>15187</v>
      </c>
      <c r="AN270">
        <v>1</v>
      </c>
      <c r="AP270" s="39" t="s">
        <v>15186</v>
      </c>
      <c r="AQ270">
        <v>1</v>
      </c>
      <c r="AS270" s="39" t="s">
        <v>15187</v>
      </c>
      <c r="AT270">
        <v>1</v>
      </c>
      <c r="AV270" s="39" t="s">
        <v>15187</v>
      </c>
      <c r="AW270">
        <v>1</v>
      </c>
      <c r="AY270" s="39" t="s">
        <v>15187</v>
      </c>
      <c r="AZ270">
        <v>1</v>
      </c>
      <c r="BB270" s="39" t="s">
        <v>15187</v>
      </c>
      <c r="BC270">
        <v>1</v>
      </c>
      <c r="BE270" s="39" t="s">
        <v>15187</v>
      </c>
      <c r="BF270">
        <v>1</v>
      </c>
      <c r="BH270" s="39" t="s">
        <v>15186</v>
      </c>
      <c r="BI270">
        <v>1</v>
      </c>
      <c r="BK270" s="39" t="s">
        <v>15187</v>
      </c>
      <c r="BL270">
        <v>1</v>
      </c>
      <c r="BN270" s="39" t="s">
        <v>15186</v>
      </c>
      <c r="BO270">
        <v>0</v>
      </c>
      <c r="BQ270" s="39" t="s">
        <v>16199</v>
      </c>
      <c r="BT270" s="39" t="s">
        <v>16200</v>
      </c>
      <c r="BW270" s="39" t="s">
        <v>13792</v>
      </c>
      <c r="BX270">
        <v>1</v>
      </c>
      <c r="BZ270" s="39" t="s">
        <v>12887</v>
      </c>
      <c r="CA270">
        <v>0</v>
      </c>
      <c r="CC270" s="39" t="s">
        <v>12980</v>
      </c>
      <c r="CD270">
        <v>1</v>
      </c>
      <c r="CF270" s="39" t="s">
        <v>12887</v>
      </c>
      <c r="CG270">
        <v>0</v>
      </c>
      <c r="CI270" s="39" t="s">
        <v>12887</v>
      </c>
      <c r="CJ270">
        <v>1</v>
      </c>
      <c r="CL270" s="39" t="s">
        <v>16201</v>
      </c>
      <c r="CO270" s="39" t="s">
        <v>16202</v>
      </c>
    </row>
    <row r="271" spans="1:93" x14ac:dyDescent="0.3">
      <c r="A271">
        <v>270</v>
      </c>
      <c r="B271" s="1">
        <v>45826.375578703701</v>
      </c>
      <c r="C271" s="1">
        <v>45826.386701388888</v>
      </c>
      <c r="D271" s="39" t="s">
        <v>671</v>
      </c>
      <c r="E271" s="39" t="s">
        <v>672</v>
      </c>
      <c r="F271">
        <v>22</v>
      </c>
      <c r="I271" s="39" t="s">
        <v>672</v>
      </c>
      <c r="L271">
        <v>10</v>
      </c>
      <c r="O271">
        <v>6</v>
      </c>
      <c r="R271" s="39" t="s">
        <v>4338</v>
      </c>
      <c r="S271">
        <v>1</v>
      </c>
      <c r="U271" s="39" t="s">
        <v>15184</v>
      </c>
      <c r="V271">
        <v>1</v>
      </c>
      <c r="X271" s="39" t="s">
        <v>15183</v>
      </c>
      <c r="Y271">
        <v>1</v>
      </c>
      <c r="AA271" s="39" t="s">
        <v>15182</v>
      </c>
      <c r="AB271">
        <v>1</v>
      </c>
      <c r="AD271" s="39" t="s">
        <v>1952</v>
      </c>
      <c r="AE271">
        <v>1</v>
      </c>
      <c r="AG271" s="39" t="s">
        <v>15572</v>
      </c>
      <c r="AH271">
        <v>1</v>
      </c>
      <c r="AJ271" s="39" t="s">
        <v>15186</v>
      </c>
      <c r="AK271">
        <v>1</v>
      </c>
      <c r="AM271" s="39" t="s">
        <v>15187</v>
      </c>
      <c r="AN271">
        <v>1</v>
      </c>
      <c r="AP271" s="39" t="s">
        <v>15186</v>
      </c>
      <c r="AQ271">
        <v>1</v>
      </c>
      <c r="AS271" s="39" t="s">
        <v>15187</v>
      </c>
      <c r="AT271">
        <v>1</v>
      </c>
      <c r="AV271" s="39" t="s">
        <v>15187</v>
      </c>
      <c r="AW271">
        <v>1</v>
      </c>
      <c r="AY271" s="39" t="s">
        <v>15187</v>
      </c>
      <c r="AZ271">
        <v>1</v>
      </c>
      <c r="BB271" s="39" t="s">
        <v>15187</v>
      </c>
      <c r="BC271">
        <v>1</v>
      </c>
      <c r="BE271" s="39" t="s">
        <v>15187</v>
      </c>
      <c r="BF271">
        <v>1</v>
      </c>
      <c r="BH271" s="39" t="s">
        <v>15186</v>
      </c>
      <c r="BI271">
        <v>1</v>
      </c>
      <c r="BK271" s="39" t="s">
        <v>15187</v>
      </c>
      <c r="BL271">
        <v>1</v>
      </c>
      <c r="BN271" s="39" t="s">
        <v>15187</v>
      </c>
      <c r="BO271">
        <v>1</v>
      </c>
      <c r="BQ271" s="39" t="s">
        <v>16203</v>
      </c>
      <c r="BT271" s="39" t="s">
        <v>16204</v>
      </c>
      <c r="BW271" s="39" t="s">
        <v>13792</v>
      </c>
      <c r="BX271">
        <v>1</v>
      </c>
      <c r="BZ271" s="39" t="s">
        <v>12851</v>
      </c>
      <c r="CA271">
        <v>1</v>
      </c>
      <c r="CC271" s="39" t="s">
        <v>12980</v>
      </c>
      <c r="CD271">
        <v>1</v>
      </c>
      <c r="CF271" s="39" t="s">
        <v>15190</v>
      </c>
      <c r="CG271">
        <v>1</v>
      </c>
      <c r="CI271" s="39" t="s">
        <v>12887</v>
      </c>
      <c r="CJ271">
        <v>1</v>
      </c>
      <c r="CL271" s="39" t="s">
        <v>16205</v>
      </c>
      <c r="CO271" s="39" t="s">
        <v>16206</v>
      </c>
    </row>
    <row r="272" spans="1:93" x14ac:dyDescent="0.3">
      <c r="A272">
        <v>271</v>
      </c>
      <c r="B272" s="1">
        <v>45827.477326388886</v>
      </c>
      <c r="C272" s="1">
        <v>45827.486840277779</v>
      </c>
      <c r="D272" s="39" t="s">
        <v>4726</v>
      </c>
      <c r="E272" s="39" t="s">
        <v>4727</v>
      </c>
      <c r="F272">
        <v>19</v>
      </c>
      <c r="I272" s="39" t="s">
        <v>4727</v>
      </c>
      <c r="L272">
        <v>13</v>
      </c>
      <c r="O272">
        <v>25</v>
      </c>
      <c r="R272" s="39" t="s">
        <v>1952</v>
      </c>
      <c r="S272">
        <v>0</v>
      </c>
      <c r="U272" s="39" t="s">
        <v>15184</v>
      </c>
      <c r="V272">
        <v>1</v>
      </c>
      <c r="X272" s="39" t="s">
        <v>15183</v>
      </c>
      <c r="Y272">
        <v>1</v>
      </c>
      <c r="AA272" s="39" t="s">
        <v>15182</v>
      </c>
      <c r="AB272">
        <v>1</v>
      </c>
      <c r="AD272" s="39" t="s">
        <v>1952</v>
      </c>
      <c r="AE272">
        <v>1</v>
      </c>
      <c r="AG272" s="39" t="s">
        <v>16207</v>
      </c>
      <c r="AH272">
        <v>0</v>
      </c>
      <c r="AJ272" s="39" t="s">
        <v>15186</v>
      </c>
      <c r="AK272">
        <v>1</v>
      </c>
      <c r="AM272" s="39" t="s">
        <v>15187</v>
      </c>
      <c r="AN272">
        <v>1</v>
      </c>
      <c r="AP272" s="39" t="s">
        <v>15186</v>
      </c>
      <c r="AQ272">
        <v>1</v>
      </c>
      <c r="AS272" s="39" t="s">
        <v>15187</v>
      </c>
      <c r="AT272">
        <v>1</v>
      </c>
      <c r="AV272" s="39" t="s">
        <v>15186</v>
      </c>
      <c r="AW272">
        <v>0</v>
      </c>
      <c r="AY272" s="39" t="s">
        <v>15187</v>
      </c>
      <c r="AZ272">
        <v>1</v>
      </c>
      <c r="BB272" s="39" t="s">
        <v>15187</v>
      </c>
      <c r="BC272">
        <v>1</v>
      </c>
      <c r="BE272" s="39" t="s">
        <v>15187</v>
      </c>
      <c r="BF272">
        <v>1</v>
      </c>
      <c r="BH272" s="39" t="s">
        <v>15186</v>
      </c>
      <c r="BI272">
        <v>1</v>
      </c>
      <c r="BK272" s="39" t="s">
        <v>15187</v>
      </c>
      <c r="BL272">
        <v>1</v>
      </c>
      <c r="BN272" s="39" t="s">
        <v>15187</v>
      </c>
      <c r="BO272">
        <v>1</v>
      </c>
      <c r="BQ272" s="39" t="s">
        <v>16208</v>
      </c>
      <c r="BT272" s="39" t="s">
        <v>16209</v>
      </c>
      <c r="BW272" s="39" t="s">
        <v>13792</v>
      </c>
      <c r="BX272">
        <v>1</v>
      </c>
      <c r="BZ272" s="39" t="s">
        <v>12851</v>
      </c>
      <c r="CA272">
        <v>1</v>
      </c>
      <c r="CC272" s="39" t="s">
        <v>12980</v>
      </c>
      <c r="CD272">
        <v>1</v>
      </c>
      <c r="CF272" s="39" t="s">
        <v>15190</v>
      </c>
      <c r="CG272">
        <v>1</v>
      </c>
      <c r="CI272" s="39" t="s">
        <v>12887</v>
      </c>
      <c r="CJ272">
        <v>1</v>
      </c>
      <c r="CL272" s="39" t="s">
        <v>16210</v>
      </c>
      <c r="CO272" s="39" t="s">
        <v>16211</v>
      </c>
    </row>
    <row r="273" spans="1:93" x14ac:dyDescent="0.3">
      <c r="A273">
        <v>272</v>
      </c>
      <c r="B273" s="1">
        <v>45827.481180555558</v>
      </c>
      <c r="C273" s="1">
        <v>45827.486898148149</v>
      </c>
      <c r="D273" s="39" t="s">
        <v>16212</v>
      </c>
      <c r="E273" s="39" t="s">
        <v>16213</v>
      </c>
      <c r="F273">
        <v>18</v>
      </c>
      <c r="I273" s="39" t="s">
        <v>16214</v>
      </c>
      <c r="L273">
        <v>13</v>
      </c>
      <c r="O273">
        <v>7</v>
      </c>
      <c r="R273" s="39" t="s">
        <v>1952</v>
      </c>
      <c r="S273">
        <v>0</v>
      </c>
      <c r="U273" s="39" t="s">
        <v>15184</v>
      </c>
      <c r="V273">
        <v>1</v>
      </c>
      <c r="X273" s="39" t="s">
        <v>15183</v>
      </c>
      <c r="Y273">
        <v>1</v>
      </c>
      <c r="AA273" s="39" t="s">
        <v>15183</v>
      </c>
      <c r="AB273">
        <v>0</v>
      </c>
      <c r="AD273" s="39" t="s">
        <v>1952</v>
      </c>
      <c r="AE273">
        <v>1</v>
      </c>
      <c r="AG273" s="39" t="s">
        <v>16207</v>
      </c>
      <c r="AH273">
        <v>0</v>
      </c>
      <c r="AJ273" s="39" t="s">
        <v>15186</v>
      </c>
      <c r="AK273">
        <v>1</v>
      </c>
      <c r="AM273" s="39" t="s">
        <v>15187</v>
      </c>
      <c r="AN273">
        <v>1</v>
      </c>
      <c r="AP273" s="39" t="s">
        <v>15186</v>
      </c>
      <c r="AQ273">
        <v>1</v>
      </c>
      <c r="AS273" s="39" t="s">
        <v>15187</v>
      </c>
      <c r="AT273">
        <v>1</v>
      </c>
      <c r="AV273" s="39" t="s">
        <v>15186</v>
      </c>
      <c r="AW273">
        <v>0</v>
      </c>
      <c r="AY273" s="39" t="s">
        <v>15187</v>
      </c>
      <c r="AZ273">
        <v>1</v>
      </c>
      <c r="BB273" s="39" t="s">
        <v>15187</v>
      </c>
      <c r="BC273">
        <v>1</v>
      </c>
      <c r="BE273" s="39" t="s">
        <v>15187</v>
      </c>
      <c r="BF273">
        <v>1</v>
      </c>
      <c r="BH273" s="39" t="s">
        <v>15186</v>
      </c>
      <c r="BI273">
        <v>1</v>
      </c>
      <c r="BK273" s="39" t="s">
        <v>15187</v>
      </c>
      <c r="BL273">
        <v>1</v>
      </c>
      <c r="BN273" s="39" t="s">
        <v>15187</v>
      </c>
      <c r="BO273">
        <v>1</v>
      </c>
      <c r="BQ273" s="39" t="s">
        <v>16208</v>
      </c>
      <c r="BT273" s="39" t="s">
        <v>16215</v>
      </c>
      <c r="BW273" s="39" t="s">
        <v>13792</v>
      </c>
      <c r="BX273">
        <v>1</v>
      </c>
      <c r="BZ273" s="39" t="s">
        <v>12851</v>
      </c>
      <c r="CA273">
        <v>1</v>
      </c>
      <c r="CC273" s="39" t="s">
        <v>12980</v>
      </c>
      <c r="CD273">
        <v>1</v>
      </c>
      <c r="CF273" s="39" t="s">
        <v>15190</v>
      </c>
      <c r="CG273">
        <v>1</v>
      </c>
      <c r="CI273" s="39" t="s">
        <v>12887</v>
      </c>
      <c r="CJ273">
        <v>1</v>
      </c>
      <c r="CL273" s="39" t="s">
        <v>16216</v>
      </c>
      <c r="CO273" s="39" t="s">
        <v>16211</v>
      </c>
    </row>
    <row r="274" spans="1:93" x14ac:dyDescent="0.3">
      <c r="A274">
        <v>273</v>
      </c>
      <c r="B274" s="1">
        <v>45827.479027777779</v>
      </c>
      <c r="C274" s="1">
        <v>45827.487280092595</v>
      </c>
      <c r="D274" s="39" t="s">
        <v>1572</v>
      </c>
      <c r="E274" s="39" t="s">
        <v>1573</v>
      </c>
      <c r="F274">
        <v>18</v>
      </c>
      <c r="I274" s="39" t="s">
        <v>1574</v>
      </c>
      <c r="L274">
        <v>13</v>
      </c>
      <c r="O274">
        <v>9</v>
      </c>
      <c r="R274" s="39" t="s">
        <v>1952</v>
      </c>
      <c r="S274">
        <v>0</v>
      </c>
      <c r="U274" s="39" t="s">
        <v>15184</v>
      </c>
      <c r="V274">
        <v>1</v>
      </c>
      <c r="X274" s="39" t="s">
        <v>15183</v>
      </c>
      <c r="Y274">
        <v>1</v>
      </c>
      <c r="AA274" s="39" t="s">
        <v>15183</v>
      </c>
      <c r="AB274">
        <v>0</v>
      </c>
      <c r="AD274" s="39" t="s">
        <v>1952</v>
      </c>
      <c r="AE274">
        <v>1</v>
      </c>
      <c r="AG274" s="39" t="s">
        <v>16207</v>
      </c>
      <c r="AH274">
        <v>0</v>
      </c>
      <c r="AJ274" s="39" t="s">
        <v>15186</v>
      </c>
      <c r="AK274">
        <v>1</v>
      </c>
      <c r="AM274" s="39" t="s">
        <v>15187</v>
      </c>
      <c r="AN274">
        <v>1</v>
      </c>
      <c r="AP274" s="39" t="s">
        <v>15186</v>
      </c>
      <c r="AQ274">
        <v>1</v>
      </c>
      <c r="AS274" s="39" t="s">
        <v>15187</v>
      </c>
      <c r="AT274">
        <v>1</v>
      </c>
      <c r="AV274" s="39" t="s">
        <v>15186</v>
      </c>
      <c r="AW274">
        <v>0</v>
      </c>
      <c r="AY274" s="39" t="s">
        <v>15187</v>
      </c>
      <c r="AZ274">
        <v>1</v>
      </c>
      <c r="BB274" s="39" t="s">
        <v>15187</v>
      </c>
      <c r="BC274">
        <v>1</v>
      </c>
      <c r="BE274" s="39" t="s">
        <v>15187</v>
      </c>
      <c r="BF274">
        <v>1</v>
      </c>
      <c r="BH274" s="39" t="s">
        <v>15186</v>
      </c>
      <c r="BI274">
        <v>1</v>
      </c>
      <c r="BK274" s="39" t="s">
        <v>15187</v>
      </c>
      <c r="BL274">
        <v>1</v>
      </c>
      <c r="BN274" s="39" t="s">
        <v>15187</v>
      </c>
      <c r="BO274">
        <v>1</v>
      </c>
      <c r="BQ274" s="39" t="s">
        <v>16208</v>
      </c>
      <c r="BT274" s="39" t="s">
        <v>16215</v>
      </c>
      <c r="BW274" s="39" t="s">
        <v>13792</v>
      </c>
      <c r="BX274">
        <v>1</v>
      </c>
      <c r="BZ274" s="39" t="s">
        <v>12851</v>
      </c>
      <c r="CA274">
        <v>1</v>
      </c>
      <c r="CC274" s="39" t="s">
        <v>12980</v>
      </c>
      <c r="CD274">
        <v>1</v>
      </c>
      <c r="CF274" s="39" t="s">
        <v>15190</v>
      </c>
      <c r="CG274">
        <v>1</v>
      </c>
      <c r="CI274" s="39" t="s">
        <v>12887</v>
      </c>
      <c r="CJ274">
        <v>1</v>
      </c>
      <c r="CL274" s="39" t="s">
        <v>16217</v>
      </c>
      <c r="CO274" s="39" t="s">
        <v>16211</v>
      </c>
    </row>
    <row r="275" spans="1:93" x14ac:dyDescent="0.3">
      <c r="A275">
        <v>274</v>
      </c>
      <c r="B275" s="1">
        <v>45827.483576388891</v>
      </c>
      <c r="C275" s="1">
        <v>45827.487858796296</v>
      </c>
      <c r="D275" s="39" t="s">
        <v>1628</v>
      </c>
      <c r="E275" s="39" t="s">
        <v>1629</v>
      </c>
      <c r="F275">
        <v>14</v>
      </c>
      <c r="I275" s="39" t="s">
        <v>1629</v>
      </c>
      <c r="L275">
        <v>13</v>
      </c>
      <c r="O275">
        <v>38</v>
      </c>
      <c r="R275" s="39" t="s">
        <v>1952</v>
      </c>
      <c r="S275">
        <v>0</v>
      </c>
      <c r="U275" s="39" t="s">
        <v>15184</v>
      </c>
      <c r="V275">
        <v>1</v>
      </c>
      <c r="X275" s="39" t="s">
        <v>15183</v>
      </c>
      <c r="Y275">
        <v>1</v>
      </c>
      <c r="AA275" s="39" t="s">
        <v>15183</v>
      </c>
      <c r="AB275">
        <v>0</v>
      </c>
      <c r="AD275" s="39" t="s">
        <v>1952</v>
      </c>
      <c r="AE275">
        <v>1</v>
      </c>
      <c r="AG275" s="39" t="s">
        <v>16207</v>
      </c>
      <c r="AH275">
        <v>0</v>
      </c>
      <c r="AJ275" s="39" t="s">
        <v>15186</v>
      </c>
      <c r="AK275">
        <v>1</v>
      </c>
      <c r="AM275" s="39" t="s">
        <v>15187</v>
      </c>
      <c r="AN275">
        <v>1</v>
      </c>
      <c r="AP275" s="39" t="s">
        <v>15186</v>
      </c>
      <c r="AQ275">
        <v>1</v>
      </c>
      <c r="AS275" s="39" t="s">
        <v>15187</v>
      </c>
      <c r="AT275">
        <v>1</v>
      </c>
      <c r="AV275" s="39" t="s">
        <v>15186</v>
      </c>
      <c r="AW275">
        <v>0</v>
      </c>
      <c r="AY275" s="39" t="s">
        <v>15187</v>
      </c>
      <c r="AZ275">
        <v>1</v>
      </c>
      <c r="BB275" s="39" t="s">
        <v>15187</v>
      </c>
      <c r="BC275">
        <v>1</v>
      </c>
      <c r="BE275" s="39" t="s">
        <v>15187</v>
      </c>
      <c r="BF275">
        <v>1</v>
      </c>
      <c r="BH275" s="39" t="s">
        <v>15186</v>
      </c>
      <c r="BI275">
        <v>1</v>
      </c>
      <c r="BK275" s="39" t="s">
        <v>15187</v>
      </c>
      <c r="BL275">
        <v>1</v>
      </c>
      <c r="BN275" s="39" t="s">
        <v>15187</v>
      </c>
      <c r="BO275">
        <v>1</v>
      </c>
      <c r="BQ275" s="39" t="s">
        <v>16218</v>
      </c>
      <c r="BT275" s="39" t="s">
        <v>16219</v>
      </c>
      <c r="BW275" s="39" t="s">
        <v>13792</v>
      </c>
      <c r="BX275">
        <v>1</v>
      </c>
      <c r="BZ275" s="39" t="s">
        <v>12980</v>
      </c>
      <c r="CA275">
        <v>0</v>
      </c>
      <c r="CC275" s="39" t="s">
        <v>15190</v>
      </c>
      <c r="CD275">
        <v>0</v>
      </c>
      <c r="CF275" s="39" t="s">
        <v>13792</v>
      </c>
      <c r="CG275">
        <v>0</v>
      </c>
      <c r="CI275" s="39" t="s">
        <v>12980</v>
      </c>
      <c r="CJ275">
        <v>0</v>
      </c>
      <c r="CL275" s="39" t="s">
        <v>16220</v>
      </c>
      <c r="CO275" s="39" t="s">
        <v>16221</v>
      </c>
    </row>
    <row r="276" spans="1:93" x14ac:dyDescent="0.3">
      <c r="A276">
        <v>275</v>
      </c>
      <c r="B276" s="1">
        <v>45827.616736111115</v>
      </c>
      <c r="C276" s="1">
        <v>45827.627523148149</v>
      </c>
      <c r="D276" s="39" t="s">
        <v>2837</v>
      </c>
      <c r="E276" s="39" t="s">
        <v>2838</v>
      </c>
      <c r="F276">
        <v>16</v>
      </c>
      <c r="I276" s="39" t="s">
        <v>14573</v>
      </c>
      <c r="L276">
        <v>5</v>
      </c>
      <c r="O276">
        <v>2</v>
      </c>
      <c r="R276" s="39" t="s">
        <v>1952</v>
      </c>
      <c r="S276">
        <v>0</v>
      </c>
      <c r="U276" s="39" t="s">
        <v>15184</v>
      </c>
      <c r="V276">
        <v>1</v>
      </c>
      <c r="X276" s="39" t="s">
        <v>15183</v>
      </c>
      <c r="Y276">
        <v>1</v>
      </c>
      <c r="AA276" s="39" t="s">
        <v>4338</v>
      </c>
      <c r="AB276">
        <v>0</v>
      </c>
      <c r="AD276" s="39" t="s">
        <v>15182</v>
      </c>
      <c r="AE276">
        <v>0</v>
      </c>
      <c r="AG276" s="39" t="s">
        <v>15625</v>
      </c>
      <c r="AH276">
        <v>0</v>
      </c>
      <c r="AJ276" s="39" t="s">
        <v>15186</v>
      </c>
      <c r="AK276">
        <v>1</v>
      </c>
      <c r="AM276" s="39" t="s">
        <v>15187</v>
      </c>
      <c r="AN276">
        <v>1</v>
      </c>
      <c r="AP276" s="39" t="s">
        <v>15186</v>
      </c>
      <c r="AQ276">
        <v>1</v>
      </c>
      <c r="AS276" s="39" t="s">
        <v>15187</v>
      </c>
      <c r="AT276">
        <v>1</v>
      </c>
      <c r="AV276" s="39" t="s">
        <v>15187</v>
      </c>
      <c r="AW276">
        <v>1</v>
      </c>
      <c r="AY276" s="39" t="s">
        <v>15187</v>
      </c>
      <c r="AZ276">
        <v>1</v>
      </c>
      <c r="BB276" s="39" t="s">
        <v>15187</v>
      </c>
      <c r="BC276">
        <v>1</v>
      </c>
      <c r="BE276" s="39" t="s">
        <v>15187</v>
      </c>
      <c r="BF276">
        <v>1</v>
      </c>
      <c r="BH276" s="39" t="s">
        <v>15186</v>
      </c>
      <c r="BI276">
        <v>1</v>
      </c>
      <c r="BK276" s="39" t="s">
        <v>15186</v>
      </c>
      <c r="BL276">
        <v>0</v>
      </c>
      <c r="BN276" s="39" t="s">
        <v>15187</v>
      </c>
      <c r="BO276">
        <v>1</v>
      </c>
      <c r="BQ276" s="39" t="s">
        <v>16222</v>
      </c>
      <c r="BT276" s="39" t="s">
        <v>16223</v>
      </c>
      <c r="BW276" s="39" t="s">
        <v>13792</v>
      </c>
      <c r="BX276">
        <v>1</v>
      </c>
      <c r="BZ276" s="39" t="s">
        <v>12887</v>
      </c>
      <c r="CA276">
        <v>0</v>
      </c>
      <c r="CC276" s="39" t="s">
        <v>12980</v>
      </c>
      <c r="CD276">
        <v>1</v>
      </c>
      <c r="CF276" s="39" t="s">
        <v>15190</v>
      </c>
      <c r="CG276">
        <v>1</v>
      </c>
      <c r="CI276" s="39" t="s">
        <v>12887</v>
      </c>
      <c r="CJ276">
        <v>1</v>
      </c>
      <c r="CL276" s="39" t="s">
        <v>16224</v>
      </c>
      <c r="CO276" s="39" t="s">
        <v>16225</v>
      </c>
    </row>
    <row r="277" spans="1:93" x14ac:dyDescent="0.3">
      <c r="A277">
        <v>276</v>
      </c>
      <c r="B277" s="1">
        <v>45827.617766203701</v>
      </c>
      <c r="C277" s="1">
        <v>45827.627581018518</v>
      </c>
      <c r="D277" s="39" t="s">
        <v>2991</v>
      </c>
      <c r="E277" s="39" t="s">
        <v>2992</v>
      </c>
      <c r="F277">
        <v>16</v>
      </c>
      <c r="I277" s="39" t="s">
        <v>2993</v>
      </c>
      <c r="L277">
        <v>5</v>
      </c>
      <c r="O277">
        <v>17</v>
      </c>
      <c r="R277" s="39" t="s">
        <v>1952</v>
      </c>
      <c r="S277">
        <v>0</v>
      </c>
      <c r="U277" s="39" t="s">
        <v>15184</v>
      </c>
      <c r="V277">
        <v>1</v>
      </c>
      <c r="X277" s="39" t="s">
        <v>15183</v>
      </c>
      <c r="Y277">
        <v>1</v>
      </c>
      <c r="AA277" s="39" t="s">
        <v>4338</v>
      </c>
      <c r="AB277">
        <v>0</v>
      </c>
      <c r="AD277" s="39" t="s">
        <v>15182</v>
      </c>
      <c r="AE277">
        <v>0</v>
      </c>
      <c r="AG277" s="39" t="s">
        <v>15625</v>
      </c>
      <c r="AH277">
        <v>0</v>
      </c>
      <c r="AJ277" s="39" t="s">
        <v>15186</v>
      </c>
      <c r="AK277">
        <v>1</v>
      </c>
      <c r="AM277" s="39" t="s">
        <v>15187</v>
      </c>
      <c r="AN277">
        <v>1</v>
      </c>
      <c r="AP277" s="39" t="s">
        <v>15186</v>
      </c>
      <c r="AQ277">
        <v>1</v>
      </c>
      <c r="AS277" s="39" t="s">
        <v>15187</v>
      </c>
      <c r="AT277">
        <v>1</v>
      </c>
      <c r="AV277" s="39" t="s">
        <v>15187</v>
      </c>
      <c r="AW277">
        <v>1</v>
      </c>
      <c r="AY277" s="39" t="s">
        <v>15187</v>
      </c>
      <c r="AZ277">
        <v>1</v>
      </c>
      <c r="BB277" s="39" t="s">
        <v>15187</v>
      </c>
      <c r="BC277">
        <v>1</v>
      </c>
      <c r="BE277" s="39" t="s">
        <v>15187</v>
      </c>
      <c r="BF277">
        <v>1</v>
      </c>
      <c r="BH277" s="39" t="s">
        <v>15186</v>
      </c>
      <c r="BI277">
        <v>1</v>
      </c>
      <c r="BK277" s="39" t="s">
        <v>15186</v>
      </c>
      <c r="BL277">
        <v>0</v>
      </c>
      <c r="BN277" s="39" t="s">
        <v>15187</v>
      </c>
      <c r="BO277">
        <v>1</v>
      </c>
      <c r="BQ277" s="39" t="s">
        <v>16226</v>
      </c>
      <c r="BT277" s="39" t="s">
        <v>16227</v>
      </c>
      <c r="BW277" s="39" t="s">
        <v>13792</v>
      </c>
      <c r="BX277">
        <v>1</v>
      </c>
      <c r="BZ277" s="39" t="s">
        <v>12887</v>
      </c>
      <c r="CA277">
        <v>0</v>
      </c>
      <c r="CC277" s="39" t="s">
        <v>12980</v>
      </c>
      <c r="CD277">
        <v>1</v>
      </c>
      <c r="CF277" s="39" t="s">
        <v>15190</v>
      </c>
      <c r="CG277">
        <v>1</v>
      </c>
      <c r="CI277" s="39" t="s">
        <v>12887</v>
      </c>
      <c r="CJ277">
        <v>1</v>
      </c>
      <c r="CL277" s="39" t="s">
        <v>16228</v>
      </c>
      <c r="CO277" s="39" t="s">
        <v>16229</v>
      </c>
    </row>
    <row r="278" spans="1:93" x14ac:dyDescent="0.3">
      <c r="A278">
        <v>277</v>
      </c>
      <c r="B278" s="1">
        <v>45827.63622685185</v>
      </c>
      <c r="C278" s="1">
        <v>45827.636516203704</v>
      </c>
      <c r="D278" s="39" t="s">
        <v>3782</v>
      </c>
      <c r="E278" s="39" t="s">
        <v>3783</v>
      </c>
      <c r="F278">
        <v>22</v>
      </c>
      <c r="I278" s="39" t="s">
        <v>3784</v>
      </c>
      <c r="L278">
        <v>8</v>
      </c>
      <c r="O278">
        <v>38</v>
      </c>
      <c r="R278" s="39" t="s">
        <v>4338</v>
      </c>
      <c r="S278">
        <v>1</v>
      </c>
      <c r="U278" s="39" t="s">
        <v>15184</v>
      </c>
      <c r="V278">
        <v>1</v>
      </c>
      <c r="X278" s="39" t="s">
        <v>15183</v>
      </c>
      <c r="Y278">
        <v>1</v>
      </c>
      <c r="AA278" s="39" t="s">
        <v>15182</v>
      </c>
      <c r="AB278">
        <v>1</v>
      </c>
      <c r="AD278" s="39" t="s">
        <v>1952</v>
      </c>
      <c r="AE278">
        <v>1</v>
      </c>
      <c r="AG278" s="39" t="s">
        <v>15572</v>
      </c>
      <c r="AH278">
        <v>1</v>
      </c>
      <c r="AJ278" s="39" t="s">
        <v>15186</v>
      </c>
      <c r="AK278">
        <v>1</v>
      </c>
      <c r="AM278" s="39" t="s">
        <v>15187</v>
      </c>
      <c r="AN278">
        <v>1</v>
      </c>
      <c r="AP278" s="39" t="s">
        <v>15186</v>
      </c>
      <c r="AQ278">
        <v>1</v>
      </c>
      <c r="AS278" s="39" t="s">
        <v>15187</v>
      </c>
      <c r="AT278">
        <v>1</v>
      </c>
      <c r="AV278" s="39" t="s">
        <v>15187</v>
      </c>
      <c r="AW278">
        <v>1</v>
      </c>
      <c r="AY278" s="39" t="s">
        <v>15187</v>
      </c>
      <c r="AZ278">
        <v>1</v>
      </c>
      <c r="BB278" s="39" t="s">
        <v>15187</v>
      </c>
      <c r="BC278">
        <v>1</v>
      </c>
      <c r="BE278" s="39" t="s">
        <v>15187</v>
      </c>
      <c r="BF278">
        <v>1</v>
      </c>
      <c r="BH278" s="39" t="s">
        <v>15186</v>
      </c>
      <c r="BI278">
        <v>1</v>
      </c>
      <c r="BK278" s="39" t="s">
        <v>15187</v>
      </c>
      <c r="BL278">
        <v>1</v>
      </c>
      <c r="BN278" s="39" t="s">
        <v>15187</v>
      </c>
      <c r="BO278">
        <v>1</v>
      </c>
      <c r="BQ278" s="39" t="s">
        <v>16230</v>
      </c>
      <c r="BT278" s="39" t="s">
        <v>16231</v>
      </c>
      <c r="BW278" s="39" t="s">
        <v>13792</v>
      </c>
      <c r="BX278">
        <v>1</v>
      </c>
      <c r="BZ278" s="39" t="s">
        <v>12851</v>
      </c>
      <c r="CA278">
        <v>1</v>
      </c>
      <c r="CC278" s="39" t="s">
        <v>12980</v>
      </c>
      <c r="CD278">
        <v>1</v>
      </c>
      <c r="CF278" s="39" t="s">
        <v>15190</v>
      </c>
      <c r="CG278">
        <v>1</v>
      </c>
      <c r="CI278" s="39" t="s">
        <v>12887</v>
      </c>
      <c r="CJ278">
        <v>1</v>
      </c>
      <c r="CL278" s="39" t="s">
        <v>16232</v>
      </c>
      <c r="CO278" s="39" t="s">
        <v>16233</v>
      </c>
    </row>
    <row r="279" spans="1:93" x14ac:dyDescent="0.3">
      <c r="A279">
        <v>278</v>
      </c>
      <c r="B279" s="1">
        <v>45827.795104166667</v>
      </c>
      <c r="C279" s="1">
        <v>45827.802245370367</v>
      </c>
      <c r="D279" s="39" t="s">
        <v>3773</v>
      </c>
      <c r="E279" s="39" t="s">
        <v>3774</v>
      </c>
      <c r="F279">
        <v>22</v>
      </c>
      <c r="I279" s="39" t="s">
        <v>16234</v>
      </c>
      <c r="L279">
        <v>8</v>
      </c>
      <c r="O279">
        <v>27</v>
      </c>
      <c r="R279" s="39" t="s">
        <v>4338</v>
      </c>
      <c r="S279">
        <v>1</v>
      </c>
      <c r="U279" s="39" t="s">
        <v>15184</v>
      </c>
      <c r="V279">
        <v>1</v>
      </c>
      <c r="X279" s="39" t="s">
        <v>15183</v>
      </c>
      <c r="Y279">
        <v>1</v>
      </c>
      <c r="AA279" s="39" t="s">
        <v>15182</v>
      </c>
      <c r="AB279">
        <v>1</v>
      </c>
      <c r="AD279" s="39" t="s">
        <v>1952</v>
      </c>
      <c r="AE279">
        <v>1</v>
      </c>
      <c r="AG279" s="39" t="s">
        <v>15572</v>
      </c>
      <c r="AH279">
        <v>1</v>
      </c>
      <c r="AJ279" s="39" t="s">
        <v>15186</v>
      </c>
      <c r="AK279">
        <v>1</v>
      </c>
      <c r="AM279" s="39" t="s">
        <v>15187</v>
      </c>
      <c r="AN279">
        <v>1</v>
      </c>
      <c r="AP279" s="39" t="s">
        <v>15186</v>
      </c>
      <c r="AQ279">
        <v>1</v>
      </c>
      <c r="AS279" s="39" t="s">
        <v>15187</v>
      </c>
      <c r="AT279">
        <v>1</v>
      </c>
      <c r="AV279" s="39" t="s">
        <v>15187</v>
      </c>
      <c r="AW279">
        <v>1</v>
      </c>
      <c r="AY279" s="39" t="s">
        <v>15187</v>
      </c>
      <c r="AZ279">
        <v>1</v>
      </c>
      <c r="BB279" s="39" t="s">
        <v>15187</v>
      </c>
      <c r="BC279">
        <v>1</v>
      </c>
      <c r="BE279" s="39" t="s">
        <v>15187</v>
      </c>
      <c r="BF279">
        <v>1</v>
      </c>
      <c r="BH279" s="39" t="s">
        <v>15186</v>
      </c>
      <c r="BI279">
        <v>1</v>
      </c>
      <c r="BK279" s="39" t="s">
        <v>15187</v>
      </c>
      <c r="BL279">
        <v>1</v>
      </c>
      <c r="BN279" s="39" t="s">
        <v>15187</v>
      </c>
      <c r="BO279">
        <v>1</v>
      </c>
      <c r="BQ279" s="39" t="s">
        <v>16235</v>
      </c>
      <c r="BT279" s="39" t="s">
        <v>16236</v>
      </c>
      <c r="BW279" s="39" t="s">
        <v>13792</v>
      </c>
      <c r="BX279">
        <v>1</v>
      </c>
      <c r="BZ279" s="39" t="s">
        <v>12851</v>
      </c>
      <c r="CA279">
        <v>1</v>
      </c>
      <c r="CC279" s="39" t="s">
        <v>12980</v>
      </c>
      <c r="CD279">
        <v>1</v>
      </c>
      <c r="CF279" s="39" t="s">
        <v>15190</v>
      </c>
      <c r="CG279">
        <v>1</v>
      </c>
      <c r="CI279" s="39" t="s">
        <v>12887</v>
      </c>
      <c r="CJ279">
        <v>1</v>
      </c>
      <c r="CL279" s="39" t="s">
        <v>16237</v>
      </c>
      <c r="CO279" s="39" t="s">
        <v>16238</v>
      </c>
    </row>
    <row r="280" spans="1:93" x14ac:dyDescent="0.3">
      <c r="A280">
        <v>279</v>
      </c>
      <c r="B280" s="1">
        <v>45827.87572916667</v>
      </c>
      <c r="C280" s="1">
        <v>45827.905011574076</v>
      </c>
      <c r="D280" s="39" t="s">
        <v>2852</v>
      </c>
      <c r="E280" s="39" t="s">
        <v>2853</v>
      </c>
      <c r="F280">
        <v>21</v>
      </c>
      <c r="I280" s="39" t="s">
        <v>2854</v>
      </c>
      <c r="L280">
        <v>5</v>
      </c>
      <c r="O280">
        <v>30</v>
      </c>
      <c r="R280" s="39" t="s">
        <v>4338</v>
      </c>
      <c r="S280">
        <v>1</v>
      </c>
      <c r="U280" s="39" t="s">
        <v>15184</v>
      </c>
      <c r="V280">
        <v>1</v>
      </c>
      <c r="X280" s="39" t="s">
        <v>15183</v>
      </c>
      <c r="Y280">
        <v>1</v>
      </c>
      <c r="AA280" s="39" t="s">
        <v>15182</v>
      </c>
      <c r="AB280">
        <v>1</v>
      </c>
      <c r="AD280" s="39" t="s">
        <v>1952</v>
      </c>
      <c r="AE280">
        <v>1</v>
      </c>
      <c r="AG280" s="39" t="s">
        <v>15572</v>
      </c>
      <c r="AH280">
        <v>1</v>
      </c>
      <c r="AJ280" s="39" t="s">
        <v>15186</v>
      </c>
      <c r="AK280">
        <v>1</v>
      </c>
      <c r="AM280" s="39" t="s">
        <v>15187</v>
      </c>
      <c r="AN280">
        <v>1</v>
      </c>
      <c r="AP280" s="39" t="s">
        <v>15186</v>
      </c>
      <c r="AQ280">
        <v>1</v>
      </c>
      <c r="AS280" s="39" t="s">
        <v>15187</v>
      </c>
      <c r="AT280">
        <v>1</v>
      </c>
      <c r="AV280" s="39" t="s">
        <v>15187</v>
      </c>
      <c r="AW280">
        <v>1</v>
      </c>
      <c r="AY280" s="39" t="s">
        <v>15187</v>
      </c>
      <c r="AZ280">
        <v>1</v>
      </c>
      <c r="BB280" s="39" t="s">
        <v>15187</v>
      </c>
      <c r="BC280">
        <v>1</v>
      </c>
      <c r="BE280" s="39" t="s">
        <v>15187</v>
      </c>
      <c r="BF280">
        <v>1</v>
      </c>
      <c r="BH280" s="39" t="s">
        <v>15186</v>
      </c>
      <c r="BI280">
        <v>1</v>
      </c>
      <c r="BK280" s="39" t="s">
        <v>15187</v>
      </c>
      <c r="BL280">
        <v>1</v>
      </c>
      <c r="BN280" s="39" t="s">
        <v>15187</v>
      </c>
      <c r="BO280">
        <v>1</v>
      </c>
      <c r="BQ280" s="39" t="s">
        <v>16239</v>
      </c>
      <c r="BT280" s="39" t="s">
        <v>16240</v>
      </c>
      <c r="BW280" s="39" t="s">
        <v>12980</v>
      </c>
      <c r="BX280">
        <v>0</v>
      </c>
      <c r="BZ280" s="39" t="s">
        <v>12851</v>
      </c>
      <c r="CA280">
        <v>1</v>
      </c>
      <c r="CC280" s="39" t="s">
        <v>12980</v>
      </c>
      <c r="CD280">
        <v>1</v>
      </c>
      <c r="CF280" s="39" t="s">
        <v>15190</v>
      </c>
      <c r="CG280">
        <v>1</v>
      </c>
      <c r="CI280" s="39" t="s">
        <v>12887</v>
      </c>
      <c r="CJ280">
        <v>1</v>
      </c>
      <c r="CL280" s="39" t="s">
        <v>15439</v>
      </c>
      <c r="CO280" s="39" t="s">
        <v>16241</v>
      </c>
    </row>
    <row r="281" spans="1:93" x14ac:dyDescent="0.3">
      <c r="A281">
        <v>280</v>
      </c>
      <c r="B281" s="1">
        <v>45827.916041666664</v>
      </c>
      <c r="C281" s="1">
        <v>45827.927407407406</v>
      </c>
      <c r="D281" s="39" t="s">
        <v>3648</v>
      </c>
      <c r="E281" s="39" t="s">
        <v>3649</v>
      </c>
      <c r="F281">
        <v>18</v>
      </c>
      <c r="I281" s="39" t="s">
        <v>3649</v>
      </c>
      <c r="L281">
        <v>8</v>
      </c>
      <c r="O281">
        <v>11</v>
      </c>
      <c r="R281" s="39" t="s">
        <v>4338</v>
      </c>
      <c r="S281">
        <v>1</v>
      </c>
      <c r="U281" s="39" t="s">
        <v>1952</v>
      </c>
      <c r="V281">
        <v>0</v>
      </c>
      <c r="X281" s="39" t="s">
        <v>15184</v>
      </c>
      <c r="Y281">
        <v>0</v>
      </c>
      <c r="AA281" s="39" t="s">
        <v>15182</v>
      </c>
      <c r="AB281">
        <v>1</v>
      </c>
      <c r="AD281" s="39" t="s">
        <v>1952</v>
      </c>
      <c r="AE281">
        <v>1</v>
      </c>
      <c r="AG281" s="39" t="s">
        <v>15572</v>
      </c>
      <c r="AH281">
        <v>1</v>
      </c>
      <c r="AJ281" s="39" t="s">
        <v>15186</v>
      </c>
      <c r="AK281">
        <v>1</v>
      </c>
      <c r="AM281" s="39" t="s">
        <v>15186</v>
      </c>
      <c r="AN281">
        <v>0</v>
      </c>
      <c r="AP281" s="39" t="s">
        <v>15187</v>
      </c>
      <c r="AQ281">
        <v>0</v>
      </c>
      <c r="AS281" s="39" t="s">
        <v>15187</v>
      </c>
      <c r="AT281">
        <v>1</v>
      </c>
      <c r="AV281" s="39" t="s">
        <v>15187</v>
      </c>
      <c r="AW281">
        <v>1</v>
      </c>
      <c r="AY281" s="39" t="s">
        <v>15187</v>
      </c>
      <c r="AZ281">
        <v>1</v>
      </c>
      <c r="BB281" s="39" t="s">
        <v>15187</v>
      </c>
      <c r="BC281">
        <v>1</v>
      </c>
      <c r="BE281" s="39" t="s">
        <v>15187</v>
      </c>
      <c r="BF281">
        <v>1</v>
      </c>
      <c r="BH281" s="39" t="s">
        <v>15186</v>
      </c>
      <c r="BI281">
        <v>1</v>
      </c>
      <c r="BK281" s="39" t="s">
        <v>15187</v>
      </c>
      <c r="BL281">
        <v>1</v>
      </c>
      <c r="BN281" s="39" t="s">
        <v>15187</v>
      </c>
      <c r="BO281">
        <v>1</v>
      </c>
      <c r="BQ281" s="39" t="s">
        <v>16242</v>
      </c>
      <c r="BT281" s="39" t="s">
        <v>16243</v>
      </c>
      <c r="BW281" s="39" t="s">
        <v>13792</v>
      </c>
      <c r="BX281">
        <v>1</v>
      </c>
      <c r="BZ281" s="39" t="s">
        <v>12851</v>
      </c>
      <c r="CA281">
        <v>1</v>
      </c>
      <c r="CC281" s="39" t="s">
        <v>12980</v>
      </c>
      <c r="CD281">
        <v>1</v>
      </c>
      <c r="CF281" s="39" t="s">
        <v>15190</v>
      </c>
      <c r="CG281">
        <v>1</v>
      </c>
      <c r="CI281" s="39" t="s">
        <v>12887</v>
      </c>
      <c r="CJ281">
        <v>1</v>
      </c>
      <c r="CL281" s="39" t="s">
        <v>16244</v>
      </c>
      <c r="CO281" s="39" t="s">
        <v>16245</v>
      </c>
    </row>
    <row r="282" spans="1:93" x14ac:dyDescent="0.3">
      <c r="A282">
        <v>281</v>
      </c>
      <c r="B282" s="1">
        <v>45828.324687499997</v>
      </c>
      <c r="C282" s="1">
        <v>45828.324837962966</v>
      </c>
      <c r="D282" s="39" t="s">
        <v>3453</v>
      </c>
      <c r="E282" s="39" t="s">
        <v>3454</v>
      </c>
      <c r="F282">
        <v>19</v>
      </c>
      <c r="I282" s="39" t="s">
        <v>3455</v>
      </c>
      <c r="L282">
        <v>8</v>
      </c>
      <c r="O282">
        <v>25</v>
      </c>
      <c r="R282" s="39" t="s">
        <v>4338</v>
      </c>
      <c r="S282">
        <v>1</v>
      </c>
      <c r="U282" s="39" t="s">
        <v>15184</v>
      </c>
      <c r="V282">
        <v>1</v>
      </c>
      <c r="X282" s="39" t="s">
        <v>15183</v>
      </c>
      <c r="Y282">
        <v>1</v>
      </c>
      <c r="AA282" s="39" t="s">
        <v>15182</v>
      </c>
      <c r="AB282">
        <v>1</v>
      </c>
      <c r="AD282" s="39" t="s">
        <v>1952</v>
      </c>
      <c r="AE282">
        <v>1</v>
      </c>
      <c r="AG282" s="39" t="s">
        <v>15641</v>
      </c>
      <c r="AH282">
        <v>0</v>
      </c>
      <c r="AJ282" s="39" t="s">
        <v>15186</v>
      </c>
      <c r="AK282">
        <v>1</v>
      </c>
      <c r="AM282" s="39" t="s">
        <v>15187</v>
      </c>
      <c r="AN282">
        <v>1</v>
      </c>
      <c r="AP282" s="39" t="s">
        <v>15186</v>
      </c>
      <c r="AQ282">
        <v>1</v>
      </c>
      <c r="AS282" s="39" t="s">
        <v>15187</v>
      </c>
      <c r="AT282">
        <v>1</v>
      </c>
      <c r="AV282" s="39" t="s">
        <v>15187</v>
      </c>
      <c r="AW282">
        <v>1</v>
      </c>
      <c r="AY282" s="39" t="s">
        <v>15187</v>
      </c>
      <c r="AZ282">
        <v>1</v>
      </c>
      <c r="BB282" s="39" t="s">
        <v>15187</v>
      </c>
      <c r="BC282">
        <v>1</v>
      </c>
      <c r="BE282" s="39" t="s">
        <v>15187</v>
      </c>
      <c r="BF282">
        <v>1</v>
      </c>
      <c r="BH282" s="39" t="s">
        <v>15186</v>
      </c>
      <c r="BI282">
        <v>1</v>
      </c>
      <c r="BK282" s="39" t="s">
        <v>15187</v>
      </c>
      <c r="BL282">
        <v>1</v>
      </c>
      <c r="BN282" s="39" t="s">
        <v>15187</v>
      </c>
      <c r="BO282">
        <v>1</v>
      </c>
      <c r="BQ282" s="39" t="s">
        <v>16246</v>
      </c>
      <c r="BT282" s="39" t="s">
        <v>16247</v>
      </c>
      <c r="BW282" s="39" t="s">
        <v>13792</v>
      </c>
      <c r="BX282">
        <v>1</v>
      </c>
      <c r="BZ282" s="39" t="s">
        <v>12887</v>
      </c>
      <c r="CA282">
        <v>0</v>
      </c>
      <c r="CC282" s="39" t="s">
        <v>12980</v>
      </c>
      <c r="CD282">
        <v>1</v>
      </c>
      <c r="CF282" s="39" t="s">
        <v>15190</v>
      </c>
      <c r="CG282">
        <v>1</v>
      </c>
      <c r="CI282" s="39" t="s">
        <v>12851</v>
      </c>
      <c r="CJ282">
        <v>0</v>
      </c>
      <c r="CL282" s="39" t="s">
        <v>16248</v>
      </c>
      <c r="CO282" s="39" t="s">
        <v>16249</v>
      </c>
    </row>
    <row r="283" spans="1:93" x14ac:dyDescent="0.3">
      <c r="A283">
        <v>282</v>
      </c>
      <c r="B283" s="1">
        <v>45828.377824074072</v>
      </c>
      <c r="C283" s="1">
        <v>45828.383518518516</v>
      </c>
      <c r="D283" s="39" t="s">
        <v>3970</v>
      </c>
      <c r="E283" s="39" t="s">
        <v>3971</v>
      </c>
      <c r="F283">
        <v>17</v>
      </c>
      <c r="I283" s="39" t="s">
        <v>3971</v>
      </c>
      <c r="L283">
        <v>6</v>
      </c>
      <c r="O283">
        <v>5</v>
      </c>
      <c r="R283" s="39" t="s">
        <v>15183</v>
      </c>
      <c r="S283">
        <v>0</v>
      </c>
      <c r="U283" s="39" t="s">
        <v>15184</v>
      </c>
      <c r="V283">
        <v>1</v>
      </c>
      <c r="X283" s="39" t="s">
        <v>4338</v>
      </c>
      <c r="Y283">
        <v>0</v>
      </c>
      <c r="AA283" s="39" t="s">
        <v>15182</v>
      </c>
      <c r="AB283">
        <v>1</v>
      </c>
      <c r="AD283" s="39" t="s">
        <v>1952</v>
      </c>
      <c r="AE283">
        <v>1</v>
      </c>
      <c r="AG283" s="39" t="s">
        <v>16039</v>
      </c>
      <c r="AH283">
        <v>0</v>
      </c>
      <c r="AJ283" s="39" t="s">
        <v>15186</v>
      </c>
      <c r="AK283">
        <v>1</v>
      </c>
      <c r="AM283" s="39" t="s">
        <v>15187</v>
      </c>
      <c r="AN283">
        <v>1</v>
      </c>
      <c r="AP283" s="39" t="s">
        <v>15186</v>
      </c>
      <c r="AQ283">
        <v>1</v>
      </c>
      <c r="AS283" s="39" t="s">
        <v>15187</v>
      </c>
      <c r="AT283">
        <v>1</v>
      </c>
      <c r="AV283" s="39" t="s">
        <v>15187</v>
      </c>
      <c r="AW283">
        <v>1</v>
      </c>
      <c r="AY283" s="39" t="s">
        <v>15187</v>
      </c>
      <c r="AZ283">
        <v>1</v>
      </c>
      <c r="BB283" s="39" t="s">
        <v>15187</v>
      </c>
      <c r="BC283">
        <v>1</v>
      </c>
      <c r="BE283" s="39" t="s">
        <v>15187</v>
      </c>
      <c r="BF283">
        <v>1</v>
      </c>
      <c r="BH283" s="39" t="s">
        <v>15186</v>
      </c>
      <c r="BI283">
        <v>1</v>
      </c>
      <c r="BK283" s="39" t="s">
        <v>15187</v>
      </c>
      <c r="BL283">
        <v>1</v>
      </c>
      <c r="BN283" s="39" t="s">
        <v>15187</v>
      </c>
      <c r="BO283">
        <v>1</v>
      </c>
      <c r="BQ283" s="39" t="s">
        <v>16250</v>
      </c>
      <c r="BT283" s="39" t="s">
        <v>16251</v>
      </c>
      <c r="BW283" s="39" t="s">
        <v>12980</v>
      </c>
      <c r="BX283">
        <v>0</v>
      </c>
      <c r="BZ283" s="39" t="s">
        <v>12851</v>
      </c>
      <c r="CA283">
        <v>1</v>
      </c>
      <c r="CC283" s="39" t="s">
        <v>13792</v>
      </c>
      <c r="CD283">
        <v>0</v>
      </c>
      <c r="CF283" s="39" t="s">
        <v>15190</v>
      </c>
      <c r="CG283">
        <v>1</v>
      </c>
      <c r="CI283" s="39" t="s">
        <v>12887</v>
      </c>
      <c r="CJ283">
        <v>1</v>
      </c>
      <c r="CL283" s="39" t="s">
        <v>16252</v>
      </c>
      <c r="CO283" s="39" t="s">
        <v>15619</v>
      </c>
    </row>
    <row r="284" spans="1:93" x14ac:dyDescent="0.3">
      <c r="A284">
        <v>283</v>
      </c>
      <c r="B284" s="1">
        <v>45828.377962962964</v>
      </c>
      <c r="C284" s="1">
        <v>45828.399942129632</v>
      </c>
      <c r="D284" s="39" t="s">
        <v>4009</v>
      </c>
      <c r="E284" s="39" t="s">
        <v>4010</v>
      </c>
      <c r="F284">
        <v>20</v>
      </c>
      <c r="I284" s="39" t="s">
        <v>12336</v>
      </c>
      <c r="L284">
        <v>6</v>
      </c>
      <c r="O284">
        <v>31</v>
      </c>
      <c r="R284" s="39" t="s">
        <v>4338</v>
      </c>
      <c r="S284">
        <v>1</v>
      </c>
      <c r="U284" s="39" t="s">
        <v>15184</v>
      </c>
      <c r="V284">
        <v>1</v>
      </c>
      <c r="X284" s="39" t="s">
        <v>15183</v>
      </c>
      <c r="Y284">
        <v>1</v>
      </c>
      <c r="AA284" s="39" t="s">
        <v>15182</v>
      </c>
      <c r="AB284">
        <v>1</v>
      </c>
      <c r="AD284" s="39" t="s">
        <v>1952</v>
      </c>
      <c r="AE284">
        <v>1</v>
      </c>
      <c r="AG284" s="39" t="s">
        <v>15572</v>
      </c>
      <c r="AH284">
        <v>1</v>
      </c>
      <c r="AJ284" s="39" t="s">
        <v>15186</v>
      </c>
      <c r="AK284">
        <v>1</v>
      </c>
      <c r="AM284" s="39" t="s">
        <v>15187</v>
      </c>
      <c r="AN284">
        <v>1</v>
      </c>
      <c r="AP284" s="39" t="s">
        <v>15186</v>
      </c>
      <c r="AQ284">
        <v>1</v>
      </c>
      <c r="AS284" s="39" t="s">
        <v>15187</v>
      </c>
      <c r="AT284">
        <v>1</v>
      </c>
      <c r="AV284" s="39" t="s">
        <v>15187</v>
      </c>
      <c r="AW284">
        <v>1</v>
      </c>
      <c r="AY284" s="39" t="s">
        <v>15187</v>
      </c>
      <c r="AZ284">
        <v>1</v>
      </c>
      <c r="BB284" s="39" t="s">
        <v>15187</v>
      </c>
      <c r="BC284">
        <v>1</v>
      </c>
      <c r="BE284" s="39" t="s">
        <v>15187</v>
      </c>
      <c r="BF284">
        <v>1</v>
      </c>
      <c r="BH284" s="39" t="s">
        <v>15186</v>
      </c>
      <c r="BI284">
        <v>1</v>
      </c>
      <c r="BK284" s="39" t="s">
        <v>15187</v>
      </c>
      <c r="BL284">
        <v>1</v>
      </c>
      <c r="BN284" s="39" t="s">
        <v>15187</v>
      </c>
      <c r="BO284">
        <v>1</v>
      </c>
      <c r="BQ284" s="39" t="s">
        <v>16253</v>
      </c>
      <c r="BT284" s="39" t="s">
        <v>16254</v>
      </c>
      <c r="BW284" s="39" t="s">
        <v>12887</v>
      </c>
      <c r="BX284">
        <v>0</v>
      </c>
      <c r="BZ284" s="39" t="s">
        <v>12851</v>
      </c>
      <c r="CA284">
        <v>1</v>
      </c>
      <c r="CC284" s="39" t="s">
        <v>12980</v>
      </c>
      <c r="CD284">
        <v>1</v>
      </c>
      <c r="CF284" s="39" t="s">
        <v>15190</v>
      </c>
      <c r="CG284">
        <v>1</v>
      </c>
      <c r="CI284" s="39" t="s">
        <v>13792</v>
      </c>
      <c r="CJ284">
        <v>0</v>
      </c>
      <c r="CL284" s="39" t="s">
        <v>16255</v>
      </c>
      <c r="CO284" s="39" t="s">
        <v>16256</v>
      </c>
    </row>
    <row r="285" spans="1:93" x14ac:dyDescent="0.3">
      <c r="A285">
        <v>284</v>
      </c>
      <c r="B285" s="1">
        <v>45828.442337962966</v>
      </c>
      <c r="C285" s="1">
        <v>45828.447384259256</v>
      </c>
      <c r="D285" s="39" t="s">
        <v>3441</v>
      </c>
      <c r="E285" s="39" t="s">
        <v>3442</v>
      </c>
      <c r="F285">
        <v>12</v>
      </c>
      <c r="I285" s="39" t="s">
        <v>12063</v>
      </c>
      <c r="L285">
        <v>8</v>
      </c>
      <c r="O285">
        <v>4</v>
      </c>
      <c r="R285" s="39" t="s">
        <v>4338</v>
      </c>
      <c r="S285">
        <v>1</v>
      </c>
      <c r="U285" s="39" t="s">
        <v>15182</v>
      </c>
      <c r="V285">
        <v>0</v>
      </c>
      <c r="X285" s="39" t="s">
        <v>15184</v>
      </c>
      <c r="Y285">
        <v>0</v>
      </c>
      <c r="AA285" s="39" t="s">
        <v>1952</v>
      </c>
      <c r="AB285">
        <v>0</v>
      </c>
      <c r="AD285" s="39" t="s">
        <v>4338</v>
      </c>
      <c r="AE285">
        <v>0</v>
      </c>
      <c r="AG285" s="39" t="s">
        <v>16257</v>
      </c>
      <c r="AH285">
        <v>0</v>
      </c>
      <c r="AJ285" s="39" t="s">
        <v>15186</v>
      </c>
      <c r="AK285">
        <v>1</v>
      </c>
      <c r="AM285" s="39" t="s">
        <v>15187</v>
      </c>
      <c r="AN285">
        <v>1</v>
      </c>
      <c r="AP285" s="39" t="s">
        <v>15187</v>
      </c>
      <c r="AQ285">
        <v>0</v>
      </c>
      <c r="AS285" s="39" t="s">
        <v>15187</v>
      </c>
      <c r="AT285">
        <v>1</v>
      </c>
      <c r="AV285" s="39" t="s">
        <v>15187</v>
      </c>
      <c r="AW285">
        <v>1</v>
      </c>
      <c r="AY285" s="39" t="s">
        <v>15186</v>
      </c>
      <c r="AZ285">
        <v>0</v>
      </c>
      <c r="BB285" s="39" t="s">
        <v>15187</v>
      </c>
      <c r="BC285">
        <v>1</v>
      </c>
      <c r="BE285" s="39" t="s">
        <v>15186</v>
      </c>
      <c r="BF285">
        <v>0</v>
      </c>
      <c r="BH285" s="39" t="s">
        <v>15186</v>
      </c>
      <c r="BI285">
        <v>1</v>
      </c>
      <c r="BK285" s="39" t="s">
        <v>15187</v>
      </c>
      <c r="BL285">
        <v>1</v>
      </c>
      <c r="BN285" s="39" t="s">
        <v>15187</v>
      </c>
      <c r="BO285">
        <v>1</v>
      </c>
      <c r="BQ285" s="39" t="s">
        <v>16258</v>
      </c>
      <c r="BT285" s="39" t="s">
        <v>15247</v>
      </c>
      <c r="BW285" s="39" t="s">
        <v>13792</v>
      </c>
      <c r="BX285">
        <v>1</v>
      </c>
      <c r="BZ285" s="39" t="s">
        <v>12887</v>
      </c>
      <c r="CA285">
        <v>0</v>
      </c>
      <c r="CC285" s="39" t="s">
        <v>12980</v>
      </c>
      <c r="CD285">
        <v>1</v>
      </c>
      <c r="CF285" s="39" t="s">
        <v>15190</v>
      </c>
      <c r="CG285">
        <v>1</v>
      </c>
      <c r="CI285" s="39" t="s">
        <v>13792</v>
      </c>
      <c r="CJ285">
        <v>0</v>
      </c>
      <c r="CL285" s="39" t="s">
        <v>15439</v>
      </c>
      <c r="CO285" s="39" t="s">
        <v>16259</v>
      </c>
    </row>
    <row r="286" spans="1:93" x14ac:dyDescent="0.3">
      <c r="A286">
        <v>285</v>
      </c>
      <c r="B286" s="1">
        <v>45828.482789351852</v>
      </c>
      <c r="C286" s="1">
        <v>45828.497731481482</v>
      </c>
      <c r="D286" s="39" t="s">
        <v>3678</v>
      </c>
      <c r="E286" s="39" t="s">
        <v>3679</v>
      </c>
      <c r="F286">
        <v>18</v>
      </c>
      <c r="I286" s="39" t="s">
        <v>3679</v>
      </c>
      <c r="L286">
        <v>8</v>
      </c>
      <c r="O286">
        <v>19</v>
      </c>
      <c r="R286" s="39" t="s">
        <v>4338</v>
      </c>
      <c r="S286">
        <v>1</v>
      </c>
      <c r="U286" s="39" t="s">
        <v>15184</v>
      </c>
      <c r="V286">
        <v>1</v>
      </c>
      <c r="X286" s="39" t="s">
        <v>15183</v>
      </c>
      <c r="Y286">
        <v>1</v>
      </c>
      <c r="AA286" s="39" t="s">
        <v>15182</v>
      </c>
      <c r="AB286">
        <v>1</v>
      </c>
      <c r="AD286" s="39" t="s">
        <v>1952</v>
      </c>
      <c r="AE286">
        <v>1</v>
      </c>
      <c r="AG286" s="39" t="s">
        <v>16260</v>
      </c>
      <c r="AH286">
        <v>0</v>
      </c>
      <c r="AJ286" s="39" t="s">
        <v>15186</v>
      </c>
      <c r="AK286">
        <v>1</v>
      </c>
      <c r="AM286" s="39" t="s">
        <v>15187</v>
      </c>
      <c r="AN286">
        <v>1</v>
      </c>
      <c r="AP286" s="39" t="s">
        <v>15187</v>
      </c>
      <c r="AQ286">
        <v>0</v>
      </c>
      <c r="AS286" s="39" t="s">
        <v>15187</v>
      </c>
      <c r="AT286">
        <v>1</v>
      </c>
      <c r="AV286" s="39" t="s">
        <v>15187</v>
      </c>
      <c r="AW286">
        <v>1</v>
      </c>
      <c r="AY286" s="39" t="s">
        <v>15187</v>
      </c>
      <c r="AZ286">
        <v>1</v>
      </c>
      <c r="BB286" s="39" t="s">
        <v>15187</v>
      </c>
      <c r="BC286">
        <v>1</v>
      </c>
      <c r="BE286" s="39" t="s">
        <v>15187</v>
      </c>
      <c r="BF286">
        <v>1</v>
      </c>
      <c r="BH286" s="39" t="s">
        <v>15186</v>
      </c>
      <c r="BI286">
        <v>1</v>
      </c>
      <c r="BK286" s="39" t="s">
        <v>15187</v>
      </c>
      <c r="BL286">
        <v>1</v>
      </c>
      <c r="BN286" s="39" t="s">
        <v>15187</v>
      </c>
      <c r="BO286">
        <v>1</v>
      </c>
      <c r="BQ286" s="39" t="s">
        <v>16261</v>
      </c>
      <c r="BT286" s="39" t="s">
        <v>16262</v>
      </c>
      <c r="BW286" s="39" t="s">
        <v>13792</v>
      </c>
      <c r="BX286">
        <v>1</v>
      </c>
      <c r="BZ286" s="39" t="s">
        <v>12851</v>
      </c>
      <c r="CA286">
        <v>1</v>
      </c>
      <c r="CC286" s="39" t="s">
        <v>12980</v>
      </c>
      <c r="CD286">
        <v>1</v>
      </c>
      <c r="CF286" s="39" t="s">
        <v>12980</v>
      </c>
      <c r="CG286">
        <v>0</v>
      </c>
      <c r="CI286" s="39" t="s">
        <v>15190</v>
      </c>
      <c r="CJ286">
        <v>0</v>
      </c>
      <c r="CL286" s="39" t="s">
        <v>16263</v>
      </c>
      <c r="CO286" s="39" t="s">
        <v>16264</v>
      </c>
    </row>
    <row r="287" spans="1:93" x14ac:dyDescent="0.3">
      <c r="A287">
        <v>286</v>
      </c>
      <c r="B287" s="1">
        <v>45828.505497685182</v>
      </c>
      <c r="C287" s="1">
        <v>45828.506145833337</v>
      </c>
      <c r="D287" s="39" t="s">
        <v>4509</v>
      </c>
      <c r="E287" s="39" t="s">
        <v>4510</v>
      </c>
      <c r="F287">
        <v>20</v>
      </c>
      <c r="I287" s="39" t="s">
        <v>4510</v>
      </c>
      <c r="L287">
        <v>7</v>
      </c>
      <c r="O287">
        <v>13</v>
      </c>
      <c r="R287" s="39" t="s">
        <v>4338</v>
      </c>
      <c r="S287">
        <v>1</v>
      </c>
      <c r="U287" s="39" t="s">
        <v>15184</v>
      </c>
      <c r="V287">
        <v>1</v>
      </c>
      <c r="X287" s="39" t="s">
        <v>15183</v>
      </c>
      <c r="Y287">
        <v>1</v>
      </c>
      <c r="AA287" s="39" t="s">
        <v>15182</v>
      </c>
      <c r="AB287">
        <v>1</v>
      </c>
      <c r="AD287" s="39" t="s">
        <v>4338</v>
      </c>
      <c r="AE287">
        <v>0</v>
      </c>
      <c r="AG287" s="39" t="s">
        <v>16265</v>
      </c>
      <c r="AH287">
        <v>0</v>
      </c>
      <c r="AJ287" s="39" t="s">
        <v>15186</v>
      </c>
      <c r="AK287">
        <v>1</v>
      </c>
      <c r="AM287" s="39" t="s">
        <v>15187</v>
      </c>
      <c r="AN287">
        <v>1</v>
      </c>
      <c r="AP287" s="39" t="s">
        <v>15186</v>
      </c>
      <c r="AQ287">
        <v>1</v>
      </c>
      <c r="AS287" s="39" t="s">
        <v>15187</v>
      </c>
      <c r="AT287">
        <v>1</v>
      </c>
      <c r="AV287" s="39" t="s">
        <v>15187</v>
      </c>
      <c r="AW287">
        <v>1</v>
      </c>
      <c r="AY287" s="39" t="s">
        <v>15187</v>
      </c>
      <c r="AZ287">
        <v>1</v>
      </c>
      <c r="BB287" s="39" t="s">
        <v>15187</v>
      </c>
      <c r="BC287">
        <v>1</v>
      </c>
      <c r="BE287" s="39" t="s">
        <v>15187</v>
      </c>
      <c r="BF287">
        <v>1</v>
      </c>
      <c r="BH287" s="39" t="s">
        <v>15186</v>
      </c>
      <c r="BI287">
        <v>1</v>
      </c>
      <c r="BK287" s="39" t="s">
        <v>15187</v>
      </c>
      <c r="BL287">
        <v>1</v>
      </c>
      <c r="BN287" s="39" t="s">
        <v>15187</v>
      </c>
      <c r="BO287">
        <v>1</v>
      </c>
      <c r="BQ287" s="39" t="s">
        <v>16266</v>
      </c>
      <c r="BT287" s="39" t="s">
        <v>16267</v>
      </c>
      <c r="BW287" s="39" t="s">
        <v>13792</v>
      </c>
      <c r="BX287">
        <v>1</v>
      </c>
      <c r="BZ287" s="39" t="s">
        <v>12851</v>
      </c>
      <c r="CA287">
        <v>1</v>
      </c>
      <c r="CC287" s="39" t="s">
        <v>12980</v>
      </c>
      <c r="CD287">
        <v>1</v>
      </c>
      <c r="CF287" s="39" t="s">
        <v>15190</v>
      </c>
      <c r="CG287">
        <v>1</v>
      </c>
      <c r="CI287" s="39" t="s">
        <v>12887</v>
      </c>
      <c r="CJ287">
        <v>1</v>
      </c>
      <c r="CL287" s="39" t="s">
        <v>16268</v>
      </c>
      <c r="CO287" s="39" t="s">
        <v>16269</v>
      </c>
    </row>
    <row r="288" spans="1:93" x14ac:dyDescent="0.3">
      <c r="A288">
        <v>287</v>
      </c>
      <c r="B288" s="1">
        <v>45828.513599537036</v>
      </c>
      <c r="C288" s="1">
        <v>45828.525613425925</v>
      </c>
      <c r="D288" s="39" t="s">
        <v>3732</v>
      </c>
      <c r="E288" s="39" t="s">
        <v>3733</v>
      </c>
      <c r="F288">
        <v>21</v>
      </c>
      <c r="I288" s="39" t="s">
        <v>11912</v>
      </c>
      <c r="L288">
        <v>8</v>
      </c>
      <c r="O288">
        <v>37</v>
      </c>
      <c r="R288" s="39" t="s">
        <v>4338</v>
      </c>
      <c r="S288">
        <v>1</v>
      </c>
      <c r="U288" s="39" t="s">
        <v>15184</v>
      </c>
      <c r="V288">
        <v>1</v>
      </c>
      <c r="X288" s="39" t="s">
        <v>15183</v>
      </c>
      <c r="Y288">
        <v>1</v>
      </c>
      <c r="AA288" s="39" t="s">
        <v>15182</v>
      </c>
      <c r="AB288">
        <v>1</v>
      </c>
      <c r="AD288" s="39" t="s">
        <v>1952</v>
      </c>
      <c r="AE288">
        <v>1</v>
      </c>
      <c r="AG288" s="39" t="s">
        <v>15572</v>
      </c>
      <c r="AH288">
        <v>1</v>
      </c>
      <c r="AJ288" s="39" t="s">
        <v>15186</v>
      </c>
      <c r="AK288">
        <v>1</v>
      </c>
      <c r="AM288" s="39" t="s">
        <v>15187</v>
      </c>
      <c r="AN288">
        <v>1</v>
      </c>
      <c r="AP288" s="39" t="s">
        <v>15186</v>
      </c>
      <c r="AQ288">
        <v>1</v>
      </c>
      <c r="AS288" s="39" t="s">
        <v>15187</v>
      </c>
      <c r="AT288">
        <v>1</v>
      </c>
      <c r="AV288" s="39" t="s">
        <v>15187</v>
      </c>
      <c r="AW288">
        <v>1</v>
      </c>
      <c r="AY288" s="39" t="s">
        <v>15186</v>
      </c>
      <c r="AZ288">
        <v>0</v>
      </c>
      <c r="BB288" s="39" t="s">
        <v>15187</v>
      </c>
      <c r="BC288">
        <v>1</v>
      </c>
      <c r="BE288" s="39" t="s">
        <v>15187</v>
      </c>
      <c r="BF288">
        <v>1</v>
      </c>
      <c r="BH288" s="39" t="s">
        <v>15186</v>
      </c>
      <c r="BI288">
        <v>1</v>
      </c>
      <c r="BK288" s="39" t="s">
        <v>15187</v>
      </c>
      <c r="BL288">
        <v>1</v>
      </c>
      <c r="BN288" s="39" t="s">
        <v>15187</v>
      </c>
      <c r="BO288">
        <v>1</v>
      </c>
      <c r="BQ288" s="39" t="s">
        <v>15282</v>
      </c>
      <c r="BT288" s="39" t="s">
        <v>16270</v>
      </c>
      <c r="BW288" s="39" t="s">
        <v>13792</v>
      </c>
      <c r="BX288">
        <v>1</v>
      </c>
      <c r="BZ288" s="39" t="s">
        <v>12851</v>
      </c>
      <c r="CA288">
        <v>1</v>
      </c>
      <c r="CC288" s="39" t="s">
        <v>12980</v>
      </c>
      <c r="CD288">
        <v>1</v>
      </c>
      <c r="CF288" s="39" t="s">
        <v>15190</v>
      </c>
      <c r="CG288">
        <v>1</v>
      </c>
      <c r="CI288" s="39" t="s">
        <v>12887</v>
      </c>
      <c r="CJ288">
        <v>1</v>
      </c>
      <c r="CL288" s="39" t="s">
        <v>16271</v>
      </c>
      <c r="CO288" s="39" t="s">
        <v>16272</v>
      </c>
    </row>
    <row r="289" spans="1:93" x14ac:dyDescent="0.3">
      <c r="A289">
        <v>288</v>
      </c>
      <c r="B289" s="1">
        <v>45828.71770833333</v>
      </c>
      <c r="C289" s="1">
        <v>45828.723715277774</v>
      </c>
      <c r="D289" s="39" t="s">
        <v>3423</v>
      </c>
      <c r="E289" s="39" t="s">
        <v>3424</v>
      </c>
      <c r="F289">
        <v>11</v>
      </c>
      <c r="I289" s="39" t="s">
        <v>3425</v>
      </c>
      <c r="L289">
        <v>8</v>
      </c>
      <c r="O289">
        <v>12</v>
      </c>
      <c r="R289" s="39" t="s">
        <v>4338</v>
      </c>
      <c r="S289">
        <v>1</v>
      </c>
      <c r="U289" s="39" t="s">
        <v>1952</v>
      </c>
      <c r="V289">
        <v>0</v>
      </c>
      <c r="X289" s="39" t="s">
        <v>15184</v>
      </c>
      <c r="Y289">
        <v>0</v>
      </c>
      <c r="AA289" s="39" t="s">
        <v>15182</v>
      </c>
      <c r="AB289">
        <v>1</v>
      </c>
      <c r="AD289" s="39" t="s">
        <v>15183</v>
      </c>
      <c r="AE289">
        <v>0</v>
      </c>
      <c r="AG289" s="39" t="s">
        <v>16273</v>
      </c>
      <c r="AH289">
        <v>0</v>
      </c>
      <c r="AJ289" s="39" t="s">
        <v>15187</v>
      </c>
      <c r="AK289">
        <v>0</v>
      </c>
      <c r="AM289" s="39" t="s">
        <v>15187</v>
      </c>
      <c r="AN289">
        <v>1</v>
      </c>
      <c r="AP289" s="39" t="s">
        <v>15186</v>
      </c>
      <c r="AQ289">
        <v>1</v>
      </c>
      <c r="AS289" s="39" t="s">
        <v>15186</v>
      </c>
      <c r="AT289">
        <v>0</v>
      </c>
      <c r="AV289" s="39" t="s">
        <v>15187</v>
      </c>
      <c r="AW289">
        <v>1</v>
      </c>
      <c r="AY289" s="39" t="s">
        <v>15186</v>
      </c>
      <c r="AZ289">
        <v>0</v>
      </c>
      <c r="BB289" s="39" t="s">
        <v>15187</v>
      </c>
      <c r="BC289">
        <v>1</v>
      </c>
      <c r="BE289" s="39" t="s">
        <v>15187</v>
      </c>
      <c r="BF289">
        <v>1</v>
      </c>
      <c r="BH289" s="39" t="s">
        <v>15186</v>
      </c>
      <c r="BI289">
        <v>1</v>
      </c>
      <c r="BK289" s="39" t="s">
        <v>15187</v>
      </c>
      <c r="BL289">
        <v>1</v>
      </c>
      <c r="BN289" s="39" t="s">
        <v>15186</v>
      </c>
      <c r="BO289">
        <v>0</v>
      </c>
      <c r="BQ289" s="39" t="s">
        <v>16274</v>
      </c>
      <c r="BT289" s="39" t="s">
        <v>16275</v>
      </c>
      <c r="BW289" s="39" t="s">
        <v>12887</v>
      </c>
      <c r="BX289">
        <v>0</v>
      </c>
      <c r="BZ289" s="39" t="s">
        <v>12851</v>
      </c>
      <c r="CA289">
        <v>1</v>
      </c>
      <c r="CC289" s="39" t="s">
        <v>12980</v>
      </c>
      <c r="CD289">
        <v>1</v>
      </c>
      <c r="CF289" s="39" t="s">
        <v>12851</v>
      </c>
      <c r="CG289">
        <v>0</v>
      </c>
      <c r="CI289" s="39" t="s">
        <v>15190</v>
      </c>
      <c r="CJ289">
        <v>0</v>
      </c>
      <c r="CL289" s="39" t="s">
        <v>16276</v>
      </c>
      <c r="CO289" s="39" t="s">
        <v>16277</v>
      </c>
    </row>
    <row r="290" spans="1:93" x14ac:dyDescent="0.3">
      <c r="A290">
        <v>289</v>
      </c>
      <c r="B290" s="1">
        <v>45828.843854166669</v>
      </c>
      <c r="C290" s="1">
        <v>45828.851574074077</v>
      </c>
      <c r="D290" s="39" t="s">
        <v>3612</v>
      </c>
      <c r="E290" s="39" t="s">
        <v>3613</v>
      </c>
      <c r="F290">
        <v>21</v>
      </c>
      <c r="I290" s="39" t="s">
        <v>11981</v>
      </c>
      <c r="L290">
        <v>8</v>
      </c>
      <c r="O290">
        <v>40</v>
      </c>
      <c r="R290" s="39" t="s">
        <v>4338</v>
      </c>
      <c r="S290">
        <v>1</v>
      </c>
      <c r="U290" s="39" t="s">
        <v>15184</v>
      </c>
      <c r="V290">
        <v>1</v>
      </c>
      <c r="X290" s="39" t="s">
        <v>15183</v>
      </c>
      <c r="Y290">
        <v>1</v>
      </c>
      <c r="AA290" s="39" t="s">
        <v>15182</v>
      </c>
      <c r="AB290">
        <v>1</v>
      </c>
      <c r="AD290" s="39" t="s">
        <v>1952</v>
      </c>
      <c r="AE290">
        <v>1</v>
      </c>
      <c r="AG290" s="39" t="s">
        <v>15572</v>
      </c>
      <c r="AH290">
        <v>1</v>
      </c>
      <c r="AJ290" s="39" t="s">
        <v>15186</v>
      </c>
      <c r="AK290">
        <v>1</v>
      </c>
      <c r="AM290" s="39" t="s">
        <v>15187</v>
      </c>
      <c r="AN290">
        <v>1</v>
      </c>
      <c r="AP290" s="39" t="s">
        <v>15186</v>
      </c>
      <c r="AQ290">
        <v>1</v>
      </c>
      <c r="AS290" s="39" t="s">
        <v>15187</v>
      </c>
      <c r="AT290">
        <v>1</v>
      </c>
      <c r="AV290" s="39" t="s">
        <v>15187</v>
      </c>
      <c r="AW290">
        <v>1</v>
      </c>
      <c r="AY290" s="39" t="s">
        <v>15187</v>
      </c>
      <c r="AZ290">
        <v>1</v>
      </c>
      <c r="BB290" s="39" t="s">
        <v>15187</v>
      </c>
      <c r="BC290">
        <v>1</v>
      </c>
      <c r="BE290" s="39" t="s">
        <v>15187</v>
      </c>
      <c r="BF290">
        <v>1</v>
      </c>
      <c r="BH290" s="39" t="s">
        <v>15186</v>
      </c>
      <c r="BI290">
        <v>1</v>
      </c>
      <c r="BK290" s="39" t="s">
        <v>15187</v>
      </c>
      <c r="BL290">
        <v>1</v>
      </c>
      <c r="BN290" s="39" t="s">
        <v>15187</v>
      </c>
      <c r="BO290">
        <v>1</v>
      </c>
      <c r="BQ290" s="39" t="s">
        <v>16278</v>
      </c>
      <c r="BT290" s="39" t="s">
        <v>16279</v>
      </c>
      <c r="BW290" s="39" t="s">
        <v>13792</v>
      </c>
      <c r="BX290">
        <v>1</v>
      </c>
      <c r="BZ290" s="39" t="s">
        <v>12851</v>
      </c>
      <c r="CA290">
        <v>1</v>
      </c>
      <c r="CC290" s="39" t="s">
        <v>12980</v>
      </c>
      <c r="CD290">
        <v>1</v>
      </c>
      <c r="CF290" s="39" t="s">
        <v>15190</v>
      </c>
      <c r="CG290">
        <v>1</v>
      </c>
      <c r="CI290" s="39" t="s">
        <v>12851</v>
      </c>
      <c r="CJ290">
        <v>0</v>
      </c>
      <c r="CL290" s="39" t="s">
        <v>16280</v>
      </c>
      <c r="CO290" s="39" t="s">
        <v>16281</v>
      </c>
    </row>
    <row r="291" spans="1:93" x14ac:dyDescent="0.3">
      <c r="A291">
        <v>290</v>
      </c>
      <c r="B291" s="1">
        <v>45829.809583333335</v>
      </c>
      <c r="C291" s="1">
        <v>45829.816504629627</v>
      </c>
      <c r="D291" s="39" t="s">
        <v>3747</v>
      </c>
      <c r="E291" s="39" t="s">
        <v>3748</v>
      </c>
      <c r="F291">
        <v>22</v>
      </c>
      <c r="I291" s="39" t="s">
        <v>3748</v>
      </c>
      <c r="L291">
        <v>8</v>
      </c>
      <c r="O291">
        <v>28</v>
      </c>
      <c r="R291" s="39" t="s">
        <v>4338</v>
      </c>
      <c r="S291">
        <v>1</v>
      </c>
      <c r="U291" s="39" t="s">
        <v>15184</v>
      </c>
      <c r="V291">
        <v>1</v>
      </c>
      <c r="X291" s="39" t="s">
        <v>15183</v>
      </c>
      <c r="Y291">
        <v>1</v>
      </c>
      <c r="AA291" s="39" t="s">
        <v>15182</v>
      </c>
      <c r="AB291">
        <v>1</v>
      </c>
      <c r="AD291" s="39" t="s">
        <v>1952</v>
      </c>
      <c r="AE291">
        <v>1</v>
      </c>
      <c r="AG291" s="39" t="s">
        <v>15572</v>
      </c>
      <c r="AH291">
        <v>1</v>
      </c>
      <c r="AJ291" s="39" t="s">
        <v>15186</v>
      </c>
      <c r="AK291">
        <v>1</v>
      </c>
      <c r="AM291" s="39" t="s">
        <v>15187</v>
      </c>
      <c r="AN291">
        <v>1</v>
      </c>
      <c r="AP291" s="39" t="s">
        <v>15186</v>
      </c>
      <c r="AQ291">
        <v>1</v>
      </c>
      <c r="AS291" s="39" t="s">
        <v>15187</v>
      </c>
      <c r="AT291">
        <v>1</v>
      </c>
      <c r="AV291" s="39" t="s">
        <v>15187</v>
      </c>
      <c r="AW291">
        <v>1</v>
      </c>
      <c r="AY291" s="39" t="s">
        <v>15187</v>
      </c>
      <c r="AZ291">
        <v>1</v>
      </c>
      <c r="BB291" s="39" t="s">
        <v>15187</v>
      </c>
      <c r="BC291">
        <v>1</v>
      </c>
      <c r="BE291" s="39" t="s">
        <v>15187</v>
      </c>
      <c r="BF291">
        <v>1</v>
      </c>
      <c r="BH291" s="39" t="s">
        <v>15186</v>
      </c>
      <c r="BI291">
        <v>1</v>
      </c>
      <c r="BK291" s="39" t="s">
        <v>15187</v>
      </c>
      <c r="BL291">
        <v>1</v>
      </c>
      <c r="BN291" s="39" t="s">
        <v>15187</v>
      </c>
      <c r="BO291">
        <v>1</v>
      </c>
      <c r="BQ291" s="39" t="s">
        <v>16282</v>
      </c>
      <c r="BT291" s="39" t="s">
        <v>16283</v>
      </c>
      <c r="BW291" s="39" t="s">
        <v>13792</v>
      </c>
      <c r="BX291">
        <v>1</v>
      </c>
      <c r="BZ291" s="39" t="s">
        <v>12851</v>
      </c>
      <c r="CA291">
        <v>1</v>
      </c>
      <c r="CC291" s="39" t="s">
        <v>12980</v>
      </c>
      <c r="CD291">
        <v>1</v>
      </c>
      <c r="CF291" s="39" t="s">
        <v>15190</v>
      </c>
      <c r="CG291">
        <v>1</v>
      </c>
      <c r="CI291" s="39" t="s">
        <v>12887</v>
      </c>
      <c r="CJ291">
        <v>1</v>
      </c>
      <c r="CL291" s="39" t="s">
        <v>16284</v>
      </c>
      <c r="CO291" s="39" t="s">
        <v>16285</v>
      </c>
    </row>
    <row r="292" spans="1:93" x14ac:dyDescent="0.3">
      <c r="A292">
        <v>291</v>
      </c>
      <c r="B292" s="1">
        <v>45829.896770833337</v>
      </c>
      <c r="C292" s="1">
        <v>45829.912928240738</v>
      </c>
      <c r="D292" s="39" t="s">
        <v>3585</v>
      </c>
      <c r="E292" s="39" t="s">
        <v>3586</v>
      </c>
      <c r="F292">
        <v>19</v>
      </c>
      <c r="I292" s="39" t="s">
        <v>3587</v>
      </c>
      <c r="L292">
        <v>8</v>
      </c>
      <c r="O292">
        <v>31</v>
      </c>
      <c r="R292" s="39" t="s">
        <v>4338</v>
      </c>
      <c r="S292">
        <v>1</v>
      </c>
      <c r="U292" s="39" t="s">
        <v>15184</v>
      </c>
      <c r="V292">
        <v>1</v>
      </c>
      <c r="X292" s="39" t="s">
        <v>15183</v>
      </c>
      <c r="Y292">
        <v>1</v>
      </c>
      <c r="AA292" s="39" t="s">
        <v>15182</v>
      </c>
      <c r="AB292">
        <v>1</v>
      </c>
      <c r="AD292" s="39" t="s">
        <v>1952</v>
      </c>
      <c r="AE292">
        <v>1</v>
      </c>
      <c r="AG292" s="39" t="s">
        <v>15719</v>
      </c>
      <c r="AH292">
        <v>0</v>
      </c>
      <c r="AJ292" s="39" t="s">
        <v>15186</v>
      </c>
      <c r="AK292">
        <v>1</v>
      </c>
      <c r="AM292" s="39" t="s">
        <v>15187</v>
      </c>
      <c r="AN292">
        <v>1</v>
      </c>
      <c r="AP292" s="39" t="s">
        <v>15186</v>
      </c>
      <c r="AQ292">
        <v>1</v>
      </c>
      <c r="AS292" s="39" t="s">
        <v>15187</v>
      </c>
      <c r="AT292">
        <v>1</v>
      </c>
      <c r="AV292" s="39" t="s">
        <v>15186</v>
      </c>
      <c r="AW292">
        <v>0</v>
      </c>
      <c r="AY292" s="39" t="s">
        <v>15187</v>
      </c>
      <c r="AZ292">
        <v>1</v>
      </c>
      <c r="BB292" s="39" t="s">
        <v>15186</v>
      </c>
      <c r="BC292">
        <v>0</v>
      </c>
      <c r="BE292" s="39" t="s">
        <v>15187</v>
      </c>
      <c r="BF292">
        <v>1</v>
      </c>
      <c r="BH292" s="39" t="s">
        <v>15186</v>
      </c>
      <c r="BI292">
        <v>1</v>
      </c>
      <c r="BK292" s="39" t="s">
        <v>15187</v>
      </c>
      <c r="BL292">
        <v>1</v>
      </c>
      <c r="BN292" s="39" t="s">
        <v>15187</v>
      </c>
      <c r="BO292">
        <v>1</v>
      </c>
      <c r="BQ292" s="39" t="s">
        <v>16286</v>
      </c>
      <c r="BT292" s="39" t="s">
        <v>16287</v>
      </c>
      <c r="BW292" s="39" t="s">
        <v>13792</v>
      </c>
      <c r="BX292">
        <v>1</v>
      </c>
      <c r="BZ292" s="39" t="s">
        <v>12851</v>
      </c>
      <c r="CA292">
        <v>1</v>
      </c>
      <c r="CC292" s="39" t="s">
        <v>12980</v>
      </c>
      <c r="CD292">
        <v>1</v>
      </c>
      <c r="CF292" s="39" t="s">
        <v>15190</v>
      </c>
      <c r="CG292">
        <v>1</v>
      </c>
      <c r="CI292" s="39" t="s">
        <v>12887</v>
      </c>
      <c r="CJ292">
        <v>1</v>
      </c>
      <c r="CL292" s="39" t="s">
        <v>16288</v>
      </c>
      <c r="CO292" s="39" t="s">
        <v>15208</v>
      </c>
    </row>
    <row r="293" spans="1:93" x14ac:dyDescent="0.3">
      <c r="A293">
        <v>292</v>
      </c>
      <c r="B293" s="1">
        <v>45830.307106481479</v>
      </c>
      <c r="C293" s="1">
        <v>45830.332916666666</v>
      </c>
      <c r="D293" s="39" t="s">
        <v>3575</v>
      </c>
      <c r="E293" s="39" t="s">
        <v>3576</v>
      </c>
      <c r="F293">
        <v>19</v>
      </c>
      <c r="I293" s="39" t="s">
        <v>3577</v>
      </c>
      <c r="L293">
        <v>8</v>
      </c>
      <c r="O293">
        <v>33</v>
      </c>
      <c r="R293" s="39" t="s">
        <v>4338</v>
      </c>
      <c r="S293">
        <v>1</v>
      </c>
      <c r="U293" s="39" t="s">
        <v>15184</v>
      </c>
      <c r="V293">
        <v>1</v>
      </c>
      <c r="X293" s="39" t="s">
        <v>15183</v>
      </c>
      <c r="Y293">
        <v>1</v>
      </c>
      <c r="AA293" s="39" t="s">
        <v>15182</v>
      </c>
      <c r="AB293">
        <v>1</v>
      </c>
      <c r="AD293" s="39" t="s">
        <v>1952</v>
      </c>
      <c r="AE293">
        <v>1</v>
      </c>
      <c r="AG293" s="39" t="s">
        <v>15620</v>
      </c>
      <c r="AH293">
        <v>0</v>
      </c>
      <c r="AJ293" s="39" t="s">
        <v>15186</v>
      </c>
      <c r="AK293">
        <v>1</v>
      </c>
      <c r="AM293" s="39" t="s">
        <v>15187</v>
      </c>
      <c r="AN293">
        <v>1</v>
      </c>
      <c r="AP293" s="39" t="s">
        <v>15186</v>
      </c>
      <c r="AQ293">
        <v>1</v>
      </c>
      <c r="AS293" s="39" t="s">
        <v>15187</v>
      </c>
      <c r="AT293">
        <v>1</v>
      </c>
      <c r="AV293" s="39" t="s">
        <v>15187</v>
      </c>
      <c r="AW293">
        <v>1</v>
      </c>
      <c r="AY293" s="39" t="s">
        <v>15186</v>
      </c>
      <c r="AZ293">
        <v>0</v>
      </c>
      <c r="BB293" s="39" t="s">
        <v>15187</v>
      </c>
      <c r="BC293">
        <v>1</v>
      </c>
      <c r="BE293" s="39" t="s">
        <v>15187</v>
      </c>
      <c r="BF293">
        <v>1</v>
      </c>
      <c r="BH293" s="39" t="s">
        <v>15186</v>
      </c>
      <c r="BI293">
        <v>1</v>
      </c>
      <c r="BK293" s="39" t="s">
        <v>15187</v>
      </c>
      <c r="BL293">
        <v>1</v>
      </c>
      <c r="BN293" s="39" t="s">
        <v>15186</v>
      </c>
      <c r="BO293">
        <v>0</v>
      </c>
      <c r="BQ293" s="39" t="s">
        <v>16289</v>
      </c>
      <c r="BT293" s="39" t="s">
        <v>16290</v>
      </c>
      <c r="BW293" s="39" t="s">
        <v>13792</v>
      </c>
      <c r="BX293">
        <v>1</v>
      </c>
      <c r="BZ293" s="39" t="s">
        <v>12851</v>
      </c>
      <c r="CA293">
        <v>1</v>
      </c>
      <c r="CC293" s="39" t="s">
        <v>12980</v>
      </c>
      <c r="CD293">
        <v>1</v>
      </c>
      <c r="CF293" s="39" t="s">
        <v>15190</v>
      </c>
      <c r="CG293">
        <v>1</v>
      </c>
      <c r="CI293" s="39" t="s">
        <v>12887</v>
      </c>
      <c r="CJ293">
        <v>1</v>
      </c>
      <c r="CL293" s="39" t="s">
        <v>16291</v>
      </c>
      <c r="CO293" s="39" t="s">
        <v>16292</v>
      </c>
    </row>
    <row r="294" spans="1:93" x14ac:dyDescent="0.3">
      <c r="A294">
        <v>293</v>
      </c>
      <c r="B294" s="1">
        <v>45830.372453703705</v>
      </c>
      <c r="C294" s="1">
        <v>45830.382152777776</v>
      </c>
      <c r="D294" s="39" t="s">
        <v>2781</v>
      </c>
      <c r="E294" s="39" t="s">
        <v>2782</v>
      </c>
      <c r="F294">
        <v>21</v>
      </c>
      <c r="I294" s="39" t="s">
        <v>2782</v>
      </c>
      <c r="L294">
        <v>5</v>
      </c>
      <c r="O294">
        <v>10</v>
      </c>
      <c r="R294" s="39" t="s">
        <v>4338</v>
      </c>
      <c r="S294">
        <v>1</v>
      </c>
      <c r="U294" s="39" t="s">
        <v>15184</v>
      </c>
      <c r="V294">
        <v>1</v>
      </c>
      <c r="X294" s="39" t="s">
        <v>15183</v>
      </c>
      <c r="Y294">
        <v>1</v>
      </c>
      <c r="AA294" s="39" t="s">
        <v>15182</v>
      </c>
      <c r="AB294">
        <v>1</v>
      </c>
      <c r="AD294" s="39" t="s">
        <v>1952</v>
      </c>
      <c r="AE294">
        <v>1</v>
      </c>
      <c r="AG294" s="39" t="s">
        <v>15625</v>
      </c>
      <c r="AH294">
        <v>0</v>
      </c>
      <c r="AJ294" s="39" t="s">
        <v>15186</v>
      </c>
      <c r="AK294">
        <v>1</v>
      </c>
      <c r="AM294" s="39" t="s">
        <v>15187</v>
      </c>
      <c r="AN294">
        <v>1</v>
      </c>
      <c r="AP294" s="39" t="s">
        <v>15186</v>
      </c>
      <c r="AQ294">
        <v>1</v>
      </c>
      <c r="AS294" s="39" t="s">
        <v>15187</v>
      </c>
      <c r="AT294">
        <v>1</v>
      </c>
      <c r="AV294" s="39" t="s">
        <v>15187</v>
      </c>
      <c r="AW294">
        <v>1</v>
      </c>
      <c r="AY294" s="39" t="s">
        <v>15187</v>
      </c>
      <c r="AZ294">
        <v>1</v>
      </c>
      <c r="BB294" s="39" t="s">
        <v>15187</v>
      </c>
      <c r="BC294">
        <v>1</v>
      </c>
      <c r="BE294" s="39" t="s">
        <v>15187</v>
      </c>
      <c r="BF294">
        <v>1</v>
      </c>
      <c r="BH294" s="39" t="s">
        <v>15186</v>
      </c>
      <c r="BI294">
        <v>1</v>
      </c>
      <c r="BK294" s="39" t="s">
        <v>15187</v>
      </c>
      <c r="BL294">
        <v>1</v>
      </c>
      <c r="BN294" s="39" t="s">
        <v>15187</v>
      </c>
      <c r="BO294">
        <v>1</v>
      </c>
      <c r="BQ294" s="39" t="s">
        <v>16293</v>
      </c>
      <c r="BT294" s="39" t="s">
        <v>16294</v>
      </c>
      <c r="BW294" s="39" t="s">
        <v>13792</v>
      </c>
      <c r="BX294">
        <v>1</v>
      </c>
      <c r="BZ294" s="39" t="s">
        <v>12851</v>
      </c>
      <c r="CA294">
        <v>1</v>
      </c>
      <c r="CC294" s="39" t="s">
        <v>12980</v>
      </c>
      <c r="CD294">
        <v>1</v>
      </c>
      <c r="CF294" s="39" t="s">
        <v>15190</v>
      </c>
      <c r="CG294">
        <v>1</v>
      </c>
      <c r="CI294" s="39" t="s">
        <v>12887</v>
      </c>
      <c r="CJ294">
        <v>1</v>
      </c>
      <c r="CL294" s="39" t="s">
        <v>16295</v>
      </c>
      <c r="CO294" s="39" t="s">
        <v>16296</v>
      </c>
    </row>
    <row r="295" spans="1:93" x14ac:dyDescent="0.3">
      <c r="A295">
        <v>294</v>
      </c>
      <c r="B295" s="1">
        <v>45830.592962962961</v>
      </c>
      <c r="C295" s="1">
        <v>45830.607743055552</v>
      </c>
      <c r="D295" s="39" t="s">
        <v>2975</v>
      </c>
      <c r="E295" s="39" t="s">
        <v>2976</v>
      </c>
      <c r="F295">
        <v>18</v>
      </c>
      <c r="I295" s="39" t="s">
        <v>2976</v>
      </c>
      <c r="L295">
        <v>5</v>
      </c>
      <c r="O295">
        <v>18</v>
      </c>
      <c r="R295" s="39" t="s">
        <v>4338</v>
      </c>
      <c r="S295">
        <v>1</v>
      </c>
      <c r="U295" s="39" t="s">
        <v>15184</v>
      </c>
      <c r="V295">
        <v>1</v>
      </c>
      <c r="X295" s="39" t="s">
        <v>15183</v>
      </c>
      <c r="Y295">
        <v>1</v>
      </c>
      <c r="AA295" s="39" t="s">
        <v>15182</v>
      </c>
      <c r="AB295">
        <v>1</v>
      </c>
      <c r="AD295" s="39" t="s">
        <v>1952</v>
      </c>
      <c r="AE295">
        <v>1</v>
      </c>
      <c r="AG295" s="39" t="s">
        <v>16029</v>
      </c>
      <c r="AH295">
        <v>0</v>
      </c>
      <c r="AJ295" s="39" t="s">
        <v>15186</v>
      </c>
      <c r="AK295">
        <v>1</v>
      </c>
      <c r="AM295" s="39" t="s">
        <v>15187</v>
      </c>
      <c r="AN295">
        <v>1</v>
      </c>
      <c r="AP295" s="39" t="s">
        <v>15186</v>
      </c>
      <c r="AQ295">
        <v>1</v>
      </c>
      <c r="AS295" s="39" t="s">
        <v>15187</v>
      </c>
      <c r="AT295">
        <v>1</v>
      </c>
      <c r="AV295" s="39" t="s">
        <v>15187</v>
      </c>
      <c r="AW295">
        <v>1</v>
      </c>
      <c r="AY295" s="39" t="s">
        <v>15187</v>
      </c>
      <c r="AZ295">
        <v>1</v>
      </c>
      <c r="BB295" s="39" t="s">
        <v>15187</v>
      </c>
      <c r="BC295">
        <v>1</v>
      </c>
      <c r="BE295" s="39" t="s">
        <v>15187</v>
      </c>
      <c r="BF295">
        <v>1</v>
      </c>
      <c r="BH295" s="39" t="s">
        <v>15186</v>
      </c>
      <c r="BI295">
        <v>1</v>
      </c>
      <c r="BK295" s="39" t="s">
        <v>15186</v>
      </c>
      <c r="BL295">
        <v>0</v>
      </c>
      <c r="BN295" s="39" t="s">
        <v>15187</v>
      </c>
      <c r="BO295">
        <v>1</v>
      </c>
      <c r="BQ295" s="39" t="s">
        <v>16297</v>
      </c>
      <c r="BT295" s="39" t="s">
        <v>16298</v>
      </c>
      <c r="BW295" s="39" t="s">
        <v>13792</v>
      </c>
      <c r="BX295">
        <v>1</v>
      </c>
      <c r="BZ295" s="39" t="s">
        <v>12851</v>
      </c>
      <c r="CA295">
        <v>1</v>
      </c>
      <c r="CC295" s="39" t="s">
        <v>12980</v>
      </c>
      <c r="CD295">
        <v>1</v>
      </c>
      <c r="CF295" s="39" t="s">
        <v>12887</v>
      </c>
      <c r="CG295">
        <v>0</v>
      </c>
      <c r="CI295" s="39" t="s">
        <v>15190</v>
      </c>
      <c r="CJ295">
        <v>0</v>
      </c>
      <c r="CL295" s="39" t="s">
        <v>16299</v>
      </c>
      <c r="CO295" s="39" t="s">
        <v>16300</v>
      </c>
    </row>
    <row r="296" spans="1:93" x14ac:dyDescent="0.3">
      <c r="A296">
        <v>295</v>
      </c>
      <c r="B296" s="1">
        <v>45830.765636574077</v>
      </c>
      <c r="C296" s="1">
        <v>45830.771631944444</v>
      </c>
      <c r="D296" s="39" t="s">
        <v>2954</v>
      </c>
      <c r="E296" s="39" t="s">
        <v>2955</v>
      </c>
      <c r="F296">
        <v>15</v>
      </c>
      <c r="I296" s="39" t="s">
        <v>2955</v>
      </c>
      <c r="L296">
        <v>5</v>
      </c>
      <c r="O296">
        <v>38</v>
      </c>
      <c r="R296" s="39" t="s">
        <v>4338</v>
      </c>
      <c r="S296">
        <v>1</v>
      </c>
      <c r="U296" s="39" t="s">
        <v>15183</v>
      </c>
      <c r="V296">
        <v>0</v>
      </c>
      <c r="X296" s="39" t="s">
        <v>1952</v>
      </c>
      <c r="Y296">
        <v>0</v>
      </c>
      <c r="AA296" s="39" t="s">
        <v>15182</v>
      </c>
      <c r="AB296">
        <v>1</v>
      </c>
      <c r="AD296" s="39" t="s">
        <v>1952</v>
      </c>
      <c r="AE296">
        <v>1</v>
      </c>
      <c r="AG296" s="39" t="s">
        <v>15988</v>
      </c>
      <c r="AH296">
        <v>0</v>
      </c>
      <c r="AJ296" s="39" t="s">
        <v>15186</v>
      </c>
      <c r="AK296">
        <v>1</v>
      </c>
      <c r="AM296" s="39" t="s">
        <v>15187</v>
      </c>
      <c r="AN296">
        <v>1</v>
      </c>
      <c r="AP296" s="39" t="s">
        <v>15186</v>
      </c>
      <c r="AQ296">
        <v>1</v>
      </c>
      <c r="AS296" s="39" t="s">
        <v>15187</v>
      </c>
      <c r="AT296">
        <v>1</v>
      </c>
      <c r="AV296" s="39" t="s">
        <v>15187</v>
      </c>
      <c r="AW296">
        <v>1</v>
      </c>
      <c r="AY296" s="39" t="s">
        <v>15187</v>
      </c>
      <c r="AZ296">
        <v>1</v>
      </c>
      <c r="BB296" s="39" t="s">
        <v>15187</v>
      </c>
      <c r="BC296">
        <v>1</v>
      </c>
      <c r="BE296" s="39" t="s">
        <v>15187</v>
      </c>
      <c r="BF296">
        <v>1</v>
      </c>
      <c r="BH296" s="39" t="s">
        <v>15187</v>
      </c>
      <c r="BI296">
        <v>0</v>
      </c>
      <c r="BK296" s="39" t="s">
        <v>15187</v>
      </c>
      <c r="BL296">
        <v>1</v>
      </c>
      <c r="BN296" s="39" t="s">
        <v>15187</v>
      </c>
      <c r="BO296">
        <v>1</v>
      </c>
      <c r="BQ296" s="39" t="s">
        <v>16301</v>
      </c>
      <c r="BT296" s="39" t="s">
        <v>15421</v>
      </c>
      <c r="BW296" s="39" t="s">
        <v>13792</v>
      </c>
      <c r="BX296">
        <v>1</v>
      </c>
      <c r="BZ296" s="39" t="s">
        <v>12851</v>
      </c>
      <c r="CA296">
        <v>1</v>
      </c>
      <c r="CC296" s="39" t="s">
        <v>12887</v>
      </c>
      <c r="CD296">
        <v>0</v>
      </c>
      <c r="CF296" s="39" t="s">
        <v>12980</v>
      </c>
      <c r="CG296">
        <v>0</v>
      </c>
      <c r="CI296" s="39" t="s">
        <v>15190</v>
      </c>
      <c r="CJ296">
        <v>0</v>
      </c>
      <c r="CL296" s="39" t="s">
        <v>16302</v>
      </c>
      <c r="CO296" s="39" t="s">
        <v>16303</v>
      </c>
    </row>
    <row r="297" spans="1:93" x14ac:dyDescent="0.3">
      <c r="A297">
        <v>296</v>
      </c>
      <c r="B297" s="1">
        <v>45830.784837962965</v>
      </c>
      <c r="C297" s="1">
        <v>45830.799849537034</v>
      </c>
      <c r="D297" s="39" t="s">
        <v>2965</v>
      </c>
      <c r="E297" s="39" t="s">
        <v>2966</v>
      </c>
      <c r="F297">
        <v>22</v>
      </c>
      <c r="I297" s="39" t="s">
        <v>2967</v>
      </c>
      <c r="L297">
        <v>5</v>
      </c>
      <c r="O297">
        <v>39</v>
      </c>
      <c r="R297" s="39" t="s">
        <v>4338</v>
      </c>
      <c r="S297">
        <v>1</v>
      </c>
      <c r="U297" s="39" t="s">
        <v>15184</v>
      </c>
      <c r="V297">
        <v>1</v>
      </c>
      <c r="X297" s="39" t="s">
        <v>15183</v>
      </c>
      <c r="Y297">
        <v>1</v>
      </c>
      <c r="AA297" s="39" t="s">
        <v>15182</v>
      </c>
      <c r="AB297">
        <v>1</v>
      </c>
      <c r="AD297" s="39" t="s">
        <v>1952</v>
      </c>
      <c r="AE297">
        <v>1</v>
      </c>
      <c r="AG297" s="39" t="s">
        <v>15572</v>
      </c>
      <c r="AH297">
        <v>1</v>
      </c>
      <c r="AJ297" s="39" t="s">
        <v>15186</v>
      </c>
      <c r="AK297">
        <v>1</v>
      </c>
      <c r="AM297" s="39" t="s">
        <v>15187</v>
      </c>
      <c r="AN297">
        <v>1</v>
      </c>
      <c r="AP297" s="39" t="s">
        <v>15186</v>
      </c>
      <c r="AQ297">
        <v>1</v>
      </c>
      <c r="AS297" s="39" t="s">
        <v>15187</v>
      </c>
      <c r="AT297">
        <v>1</v>
      </c>
      <c r="AV297" s="39" t="s">
        <v>15187</v>
      </c>
      <c r="AW297">
        <v>1</v>
      </c>
      <c r="AY297" s="39" t="s">
        <v>15187</v>
      </c>
      <c r="AZ297">
        <v>1</v>
      </c>
      <c r="BB297" s="39" t="s">
        <v>15187</v>
      </c>
      <c r="BC297">
        <v>1</v>
      </c>
      <c r="BE297" s="39" t="s">
        <v>15187</v>
      </c>
      <c r="BF297">
        <v>1</v>
      </c>
      <c r="BH297" s="39" t="s">
        <v>15186</v>
      </c>
      <c r="BI297">
        <v>1</v>
      </c>
      <c r="BK297" s="39" t="s">
        <v>15187</v>
      </c>
      <c r="BL297">
        <v>1</v>
      </c>
      <c r="BN297" s="39" t="s">
        <v>15187</v>
      </c>
      <c r="BO297">
        <v>1</v>
      </c>
      <c r="BQ297" s="39" t="s">
        <v>16304</v>
      </c>
      <c r="BT297" s="39" t="s">
        <v>16305</v>
      </c>
      <c r="BW297" s="39" t="s">
        <v>13792</v>
      </c>
      <c r="BX297">
        <v>1</v>
      </c>
      <c r="BZ297" s="39" t="s">
        <v>12851</v>
      </c>
      <c r="CA297">
        <v>1</v>
      </c>
      <c r="CC297" s="39" t="s">
        <v>12980</v>
      </c>
      <c r="CD297">
        <v>1</v>
      </c>
      <c r="CF297" s="39" t="s">
        <v>15190</v>
      </c>
      <c r="CG297">
        <v>1</v>
      </c>
      <c r="CI297" s="39" t="s">
        <v>12887</v>
      </c>
      <c r="CJ297">
        <v>1</v>
      </c>
      <c r="CL297" s="39" t="s">
        <v>16306</v>
      </c>
      <c r="CO297" s="39" t="s">
        <v>16307</v>
      </c>
    </row>
    <row r="298" spans="1:93" x14ac:dyDescent="0.3">
      <c r="A298">
        <v>297</v>
      </c>
      <c r="B298" s="1">
        <v>45830.874155092592</v>
      </c>
      <c r="C298" s="1">
        <v>45830.882604166669</v>
      </c>
      <c r="D298" s="39" t="s">
        <v>3764</v>
      </c>
      <c r="E298" s="39" t="s">
        <v>3765</v>
      </c>
      <c r="F298">
        <v>22</v>
      </c>
      <c r="I298" s="39" t="s">
        <v>11850</v>
      </c>
      <c r="L298">
        <v>8</v>
      </c>
      <c r="O298">
        <v>26</v>
      </c>
      <c r="R298" s="39" t="s">
        <v>4338</v>
      </c>
      <c r="S298">
        <v>1</v>
      </c>
      <c r="U298" s="39" t="s">
        <v>15184</v>
      </c>
      <c r="V298">
        <v>1</v>
      </c>
      <c r="X298" s="39" t="s">
        <v>15183</v>
      </c>
      <c r="Y298">
        <v>1</v>
      </c>
      <c r="AA298" s="39" t="s">
        <v>15182</v>
      </c>
      <c r="AB298">
        <v>1</v>
      </c>
      <c r="AD298" s="39" t="s">
        <v>1952</v>
      </c>
      <c r="AE298">
        <v>1</v>
      </c>
      <c r="AG298" s="39" t="s">
        <v>15572</v>
      </c>
      <c r="AH298">
        <v>1</v>
      </c>
      <c r="AJ298" s="39" t="s">
        <v>15186</v>
      </c>
      <c r="AK298">
        <v>1</v>
      </c>
      <c r="AM298" s="39" t="s">
        <v>15187</v>
      </c>
      <c r="AN298">
        <v>1</v>
      </c>
      <c r="AP298" s="39" t="s">
        <v>15186</v>
      </c>
      <c r="AQ298">
        <v>1</v>
      </c>
      <c r="AS298" s="39" t="s">
        <v>15187</v>
      </c>
      <c r="AT298">
        <v>1</v>
      </c>
      <c r="AV298" s="39" t="s">
        <v>15187</v>
      </c>
      <c r="AW298">
        <v>1</v>
      </c>
      <c r="AY298" s="39" t="s">
        <v>15187</v>
      </c>
      <c r="AZ298">
        <v>1</v>
      </c>
      <c r="BB298" s="39" t="s">
        <v>15187</v>
      </c>
      <c r="BC298">
        <v>1</v>
      </c>
      <c r="BE298" s="39" t="s">
        <v>15187</v>
      </c>
      <c r="BF298">
        <v>1</v>
      </c>
      <c r="BH298" s="39" t="s">
        <v>15186</v>
      </c>
      <c r="BI298">
        <v>1</v>
      </c>
      <c r="BK298" s="39" t="s">
        <v>15187</v>
      </c>
      <c r="BL298">
        <v>1</v>
      </c>
      <c r="BN298" s="39" t="s">
        <v>15187</v>
      </c>
      <c r="BO298">
        <v>1</v>
      </c>
      <c r="BQ298" s="39" t="s">
        <v>16308</v>
      </c>
      <c r="BT298" s="39" t="s">
        <v>16309</v>
      </c>
      <c r="BW298" s="39" t="s">
        <v>13792</v>
      </c>
      <c r="BX298">
        <v>1</v>
      </c>
      <c r="BZ298" s="39" t="s">
        <v>12851</v>
      </c>
      <c r="CA298">
        <v>1</v>
      </c>
      <c r="CC298" s="39" t="s">
        <v>12980</v>
      </c>
      <c r="CD298">
        <v>1</v>
      </c>
      <c r="CF298" s="39" t="s">
        <v>15190</v>
      </c>
      <c r="CG298">
        <v>1</v>
      </c>
      <c r="CI298" s="39" t="s">
        <v>12887</v>
      </c>
      <c r="CJ298">
        <v>1</v>
      </c>
      <c r="CL298" s="39" t="s">
        <v>16310</v>
      </c>
      <c r="CO298" s="39" t="s">
        <v>15305</v>
      </c>
    </row>
    <row r="299" spans="1:93" x14ac:dyDescent="0.3">
      <c r="A299">
        <v>298</v>
      </c>
      <c r="B299" s="1">
        <v>45831.42260416667</v>
      </c>
      <c r="C299" s="1">
        <v>45831.427662037036</v>
      </c>
      <c r="D299" s="39" t="s">
        <v>2917</v>
      </c>
      <c r="E299" s="39" t="s">
        <v>2918</v>
      </c>
      <c r="F299">
        <v>12</v>
      </c>
      <c r="I299" s="39" t="s">
        <v>16311</v>
      </c>
      <c r="L299">
        <v>5</v>
      </c>
      <c r="O299">
        <v>12</v>
      </c>
      <c r="R299" s="39" t="s">
        <v>4338</v>
      </c>
      <c r="S299">
        <v>1</v>
      </c>
      <c r="U299" s="39" t="s">
        <v>15183</v>
      </c>
      <c r="V299">
        <v>0</v>
      </c>
      <c r="X299" s="39" t="s">
        <v>15184</v>
      </c>
      <c r="Y299">
        <v>0</v>
      </c>
      <c r="AA299" s="39" t="s">
        <v>1952</v>
      </c>
      <c r="AB299">
        <v>0</v>
      </c>
      <c r="AD299" s="39" t="s">
        <v>15182</v>
      </c>
      <c r="AE299">
        <v>0</v>
      </c>
      <c r="AG299" s="39" t="s">
        <v>15625</v>
      </c>
      <c r="AH299">
        <v>0</v>
      </c>
      <c r="AJ299" s="39" t="s">
        <v>15187</v>
      </c>
      <c r="AK299">
        <v>0</v>
      </c>
      <c r="AM299" s="39" t="s">
        <v>15187</v>
      </c>
      <c r="AN299">
        <v>1</v>
      </c>
      <c r="AP299" s="39" t="s">
        <v>15186</v>
      </c>
      <c r="AQ299">
        <v>1</v>
      </c>
      <c r="AS299" s="39" t="s">
        <v>15187</v>
      </c>
      <c r="AT299">
        <v>1</v>
      </c>
      <c r="AV299" s="39" t="s">
        <v>15187</v>
      </c>
      <c r="AW299">
        <v>1</v>
      </c>
      <c r="AY299" s="39" t="s">
        <v>15186</v>
      </c>
      <c r="AZ299">
        <v>0</v>
      </c>
      <c r="BB299" s="39" t="s">
        <v>15187</v>
      </c>
      <c r="BC299">
        <v>1</v>
      </c>
      <c r="BE299" s="39" t="s">
        <v>15187</v>
      </c>
      <c r="BF299">
        <v>1</v>
      </c>
      <c r="BH299" s="39" t="s">
        <v>15187</v>
      </c>
      <c r="BI299">
        <v>0</v>
      </c>
      <c r="BK299" s="39" t="s">
        <v>15187</v>
      </c>
      <c r="BL299">
        <v>1</v>
      </c>
      <c r="BN299" s="39" t="s">
        <v>15186</v>
      </c>
      <c r="BO299">
        <v>0</v>
      </c>
      <c r="BQ299" s="39" t="s">
        <v>16312</v>
      </c>
      <c r="BT299" s="39" t="s">
        <v>16313</v>
      </c>
      <c r="BW299" s="39" t="s">
        <v>13792</v>
      </c>
      <c r="BX299">
        <v>1</v>
      </c>
      <c r="BZ299" s="39" t="s">
        <v>15190</v>
      </c>
      <c r="CA299">
        <v>0</v>
      </c>
      <c r="CC299" s="39" t="s">
        <v>12980</v>
      </c>
      <c r="CD299">
        <v>1</v>
      </c>
      <c r="CF299" s="39" t="s">
        <v>15190</v>
      </c>
      <c r="CG299">
        <v>1</v>
      </c>
      <c r="CI299" s="39" t="s">
        <v>12887</v>
      </c>
      <c r="CJ299">
        <v>1</v>
      </c>
      <c r="CL299" s="39" t="s">
        <v>16314</v>
      </c>
      <c r="CO299" s="39" t="s">
        <v>16315</v>
      </c>
    </row>
    <row r="300" spans="1:93" x14ac:dyDescent="0.3">
      <c r="A300">
        <v>299</v>
      </c>
      <c r="B300" s="1">
        <v>45831.426377314812</v>
      </c>
      <c r="C300" s="1">
        <v>45831.434999999998</v>
      </c>
      <c r="D300" s="39" t="s">
        <v>2719</v>
      </c>
      <c r="E300" s="39" t="s">
        <v>2720</v>
      </c>
      <c r="F300">
        <v>22</v>
      </c>
      <c r="I300" s="39" t="s">
        <v>2721</v>
      </c>
      <c r="L300">
        <v>5</v>
      </c>
      <c r="O300">
        <v>9</v>
      </c>
      <c r="R300" s="39" t="s">
        <v>4338</v>
      </c>
      <c r="S300">
        <v>1</v>
      </c>
      <c r="U300" s="39" t="s">
        <v>15184</v>
      </c>
      <c r="V300">
        <v>1</v>
      </c>
      <c r="X300" s="39" t="s">
        <v>15183</v>
      </c>
      <c r="Y300">
        <v>1</v>
      </c>
      <c r="AA300" s="39" t="s">
        <v>15182</v>
      </c>
      <c r="AB300">
        <v>1</v>
      </c>
      <c r="AD300" s="39" t="s">
        <v>1952</v>
      </c>
      <c r="AE300">
        <v>1</v>
      </c>
      <c r="AG300" s="39" t="s">
        <v>15572</v>
      </c>
      <c r="AH300">
        <v>1</v>
      </c>
      <c r="AJ300" s="39" t="s">
        <v>15186</v>
      </c>
      <c r="AK300">
        <v>1</v>
      </c>
      <c r="AM300" s="39" t="s">
        <v>15187</v>
      </c>
      <c r="AN300">
        <v>1</v>
      </c>
      <c r="AP300" s="39" t="s">
        <v>15186</v>
      </c>
      <c r="AQ300">
        <v>1</v>
      </c>
      <c r="AS300" s="39" t="s">
        <v>15187</v>
      </c>
      <c r="AT300">
        <v>1</v>
      </c>
      <c r="AV300" s="39" t="s">
        <v>15187</v>
      </c>
      <c r="AW300">
        <v>1</v>
      </c>
      <c r="AY300" s="39" t="s">
        <v>15187</v>
      </c>
      <c r="AZ300">
        <v>1</v>
      </c>
      <c r="BB300" s="39" t="s">
        <v>15187</v>
      </c>
      <c r="BC300">
        <v>1</v>
      </c>
      <c r="BE300" s="39" t="s">
        <v>15187</v>
      </c>
      <c r="BF300">
        <v>1</v>
      </c>
      <c r="BH300" s="39" t="s">
        <v>15186</v>
      </c>
      <c r="BI300">
        <v>1</v>
      </c>
      <c r="BK300" s="39" t="s">
        <v>15187</v>
      </c>
      <c r="BL300">
        <v>1</v>
      </c>
      <c r="BN300" s="39" t="s">
        <v>15187</v>
      </c>
      <c r="BO300">
        <v>1</v>
      </c>
      <c r="BQ300" s="39" t="s">
        <v>16316</v>
      </c>
      <c r="BT300" s="39" t="s">
        <v>16317</v>
      </c>
      <c r="BW300" s="39" t="s">
        <v>13792</v>
      </c>
      <c r="BX300">
        <v>1</v>
      </c>
      <c r="BZ300" s="39" t="s">
        <v>12851</v>
      </c>
      <c r="CA300">
        <v>1</v>
      </c>
      <c r="CC300" s="39" t="s">
        <v>12980</v>
      </c>
      <c r="CD300">
        <v>1</v>
      </c>
      <c r="CF300" s="39" t="s">
        <v>15190</v>
      </c>
      <c r="CG300">
        <v>1</v>
      </c>
      <c r="CI300" s="39" t="s">
        <v>12887</v>
      </c>
      <c r="CJ300">
        <v>1</v>
      </c>
      <c r="CL300" s="39" t="s">
        <v>16318</v>
      </c>
      <c r="CO300" s="39" t="s">
        <v>16319</v>
      </c>
    </row>
    <row r="301" spans="1:93" x14ac:dyDescent="0.3">
      <c r="A301">
        <v>300</v>
      </c>
      <c r="B301" s="1">
        <v>45831.426145833335</v>
      </c>
      <c r="C301" s="1">
        <v>45831.436863425923</v>
      </c>
      <c r="D301" s="39" t="s">
        <v>2869</v>
      </c>
      <c r="E301" s="39" t="s">
        <v>2870</v>
      </c>
      <c r="F301">
        <v>17</v>
      </c>
      <c r="I301" s="39" t="s">
        <v>2870</v>
      </c>
      <c r="L301">
        <v>5</v>
      </c>
      <c r="O301">
        <v>36</v>
      </c>
      <c r="R301" s="39" t="s">
        <v>4338</v>
      </c>
      <c r="S301">
        <v>1</v>
      </c>
      <c r="U301" s="39" t="s">
        <v>15184</v>
      </c>
      <c r="V301">
        <v>1</v>
      </c>
      <c r="X301" s="39" t="s">
        <v>15183</v>
      </c>
      <c r="Y301">
        <v>1</v>
      </c>
      <c r="AA301" s="39" t="s">
        <v>15182</v>
      </c>
      <c r="AB301">
        <v>1</v>
      </c>
      <c r="AD301" s="39" t="s">
        <v>1952</v>
      </c>
      <c r="AE301">
        <v>1</v>
      </c>
      <c r="AG301" s="39" t="s">
        <v>16029</v>
      </c>
      <c r="AH301">
        <v>0</v>
      </c>
      <c r="AJ301" s="39" t="s">
        <v>15186</v>
      </c>
      <c r="AK301">
        <v>1</v>
      </c>
      <c r="AM301" s="39" t="s">
        <v>15187</v>
      </c>
      <c r="AN301">
        <v>1</v>
      </c>
      <c r="AP301" s="39" t="s">
        <v>15186</v>
      </c>
      <c r="AQ301">
        <v>1</v>
      </c>
      <c r="AS301" s="39" t="s">
        <v>15187</v>
      </c>
      <c r="AT301">
        <v>1</v>
      </c>
      <c r="AV301" s="39" t="s">
        <v>15187</v>
      </c>
      <c r="AW301">
        <v>1</v>
      </c>
      <c r="AY301" s="39" t="s">
        <v>15187</v>
      </c>
      <c r="AZ301">
        <v>1</v>
      </c>
      <c r="BB301" s="39" t="s">
        <v>15187</v>
      </c>
      <c r="BC301">
        <v>1</v>
      </c>
      <c r="BE301" s="39" t="s">
        <v>15187</v>
      </c>
      <c r="BF301">
        <v>1</v>
      </c>
      <c r="BH301" s="39" t="s">
        <v>15186</v>
      </c>
      <c r="BI301">
        <v>1</v>
      </c>
      <c r="BK301" s="39" t="s">
        <v>15186</v>
      </c>
      <c r="BL301">
        <v>0</v>
      </c>
      <c r="BN301" s="39" t="s">
        <v>15187</v>
      </c>
      <c r="BO301">
        <v>1</v>
      </c>
      <c r="BQ301" s="39" t="s">
        <v>16320</v>
      </c>
      <c r="BT301" s="39" t="s">
        <v>16321</v>
      </c>
      <c r="BW301" s="39" t="s">
        <v>13792</v>
      </c>
      <c r="BX301">
        <v>1</v>
      </c>
      <c r="BZ301" s="39" t="s">
        <v>12887</v>
      </c>
      <c r="CA301">
        <v>0</v>
      </c>
      <c r="CC301" s="39" t="s">
        <v>12980</v>
      </c>
      <c r="CD301">
        <v>1</v>
      </c>
      <c r="CF301" s="39" t="s">
        <v>12851</v>
      </c>
      <c r="CG301">
        <v>0</v>
      </c>
      <c r="CI301" s="39" t="s">
        <v>15190</v>
      </c>
      <c r="CJ301">
        <v>0</v>
      </c>
      <c r="CL301" s="39" t="s">
        <v>16322</v>
      </c>
      <c r="CO301" s="39" t="s">
        <v>16323</v>
      </c>
    </row>
    <row r="302" spans="1:93" x14ac:dyDescent="0.3">
      <c r="A302">
        <v>301</v>
      </c>
      <c r="B302" s="1">
        <v>45831.63212962963</v>
      </c>
      <c r="C302" s="1">
        <v>45831.636597222219</v>
      </c>
      <c r="D302" s="39" t="s">
        <v>3688</v>
      </c>
      <c r="E302" s="39" t="s">
        <v>3689</v>
      </c>
      <c r="F302">
        <v>21</v>
      </c>
      <c r="I302" s="39" t="s">
        <v>3689</v>
      </c>
      <c r="L302">
        <v>8</v>
      </c>
      <c r="O302">
        <v>20</v>
      </c>
      <c r="R302" s="39" t="s">
        <v>4338</v>
      </c>
      <c r="S302">
        <v>1</v>
      </c>
      <c r="U302" s="39" t="s">
        <v>15184</v>
      </c>
      <c r="V302">
        <v>1</v>
      </c>
      <c r="X302" s="39" t="s">
        <v>15183</v>
      </c>
      <c r="Y302">
        <v>1</v>
      </c>
      <c r="AA302" s="39" t="s">
        <v>15182</v>
      </c>
      <c r="AB302">
        <v>1</v>
      </c>
      <c r="AD302" s="39" t="s">
        <v>1952</v>
      </c>
      <c r="AE302">
        <v>1</v>
      </c>
      <c r="AG302" s="39" t="s">
        <v>15572</v>
      </c>
      <c r="AH302">
        <v>1</v>
      </c>
      <c r="AJ302" s="39" t="s">
        <v>15186</v>
      </c>
      <c r="AK302">
        <v>1</v>
      </c>
      <c r="AM302" s="39" t="s">
        <v>15187</v>
      </c>
      <c r="AN302">
        <v>1</v>
      </c>
      <c r="AP302" s="39" t="s">
        <v>15186</v>
      </c>
      <c r="AQ302">
        <v>1</v>
      </c>
      <c r="AS302" s="39" t="s">
        <v>15187</v>
      </c>
      <c r="AT302">
        <v>1</v>
      </c>
      <c r="AV302" s="39" t="s">
        <v>15187</v>
      </c>
      <c r="AW302">
        <v>1</v>
      </c>
      <c r="AY302" s="39" t="s">
        <v>15187</v>
      </c>
      <c r="AZ302">
        <v>1</v>
      </c>
      <c r="BB302" s="39" t="s">
        <v>15187</v>
      </c>
      <c r="BC302">
        <v>1</v>
      </c>
      <c r="BE302" s="39" t="s">
        <v>15187</v>
      </c>
      <c r="BF302">
        <v>1</v>
      </c>
      <c r="BH302" s="39" t="s">
        <v>15186</v>
      </c>
      <c r="BI302">
        <v>1</v>
      </c>
      <c r="BK302" s="39" t="s">
        <v>15187</v>
      </c>
      <c r="BL302">
        <v>1</v>
      </c>
      <c r="BN302" s="39" t="s">
        <v>15187</v>
      </c>
      <c r="BO302">
        <v>1</v>
      </c>
      <c r="BQ302" s="39" t="s">
        <v>16324</v>
      </c>
      <c r="BT302" s="39" t="s">
        <v>16325</v>
      </c>
      <c r="BW302" s="39" t="s">
        <v>13792</v>
      </c>
      <c r="BX302">
        <v>1</v>
      </c>
      <c r="BZ302" s="39" t="s">
        <v>12851</v>
      </c>
      <c r="CA302">
        <v>1</v>
      </c>
      <c r="CC302" s="39" t="s">
        <v>12980</v>
      </c>
      <c r="CD302">
        <v>1</v>
      </c>
      <c r="CF302" s="39" t="s">
        <v>15190</v>
      </c>
      <c r="CG302">
        <v>1</v>
      </c>
      <c r="CI302" s="39" t="s">
        <v>15190</v>
      </c>
      <c r="CJ302">
        <v>0</v>
      </c>
      <c r="CL302" s="39" t="s">
        <v>16326</v>
      </c>
      <c r="CO302" s="39" t="s">
        <v>16327</v>
      </c>
    </row>
    <row r="303" spans="1:93" x14ac:dyDescent="0.3">
      <c r="A303">
        <v>302</v>
      </c>
      <c r="B303" s="1">
        <v>45831.624907407408</v>
      </c>
      <c r="C303" s="1">
        <v>45831.637627314813</v>
      </c>
      <c r="D303" s="39" t="s">
        <v>3715</v>
      </c>
      <c r="E303" s="39" t="s">
        <v>3716</v>
      </c>
      <c r="F303">
        <v>22</v>
      </c>
      <c r="I303" s="39" t="s">
        <v>14719</v>
      </c>
      <c r="L303">
        <v>8</v>
      </c>
      <c r="O303">
        <v>14</v>
      </c>
      <c r="R303" s="39" t="s">
        <v>4338</v>
      </c>
      <c r="S303">
        <v>1</v>
      </c>
      <c r="U303" s="39" t="s">
        <v>15184</v>
      </c>
      <c r="V303">
        <v>1</v>
      </c>
      <c r="X303" s="39" t="s">
        <v>15183</v>
      </c>
      <c r="Y303">
        <v>1</v>
      </c>
      <c r="AA303" s="39" t="s">
        <v>15182</v>
      </c>
      <c r="AB303">
        <v>1</v>
      </c>
      <c r="AD303" s="39" t="s">
        <v>1952</v>
      </c>
      <c r="AE303">
        <v>1</v>
      </c>
      <c r="AG303" s="39" t="s">
        <v>15572</v>
      </c>
      <c r="AH303">
        <v>1</v>
      </c>
      <c r="AJ303" s="39" t="s">
        <v>15186</v>
      </c>
      <c r="AK303">
        <v>1</v>
      </c>
      <c r="AM303" s="39" t="s">
        <v>15187</v>
      </c>
      <c r="AN303">
        <v>1</v>
      </c>
      <c r="AP303" s="39" t="s">
        <v>15186</v>
      </c>
      <c r="AQ303">
        <v>1</v>
      </c>
      <c r="AS303" s="39" t="s">
        <v>15187</v>
      </c>
      <c r="AT303">
        <v>1</v>
      </c>
      <c r="AV303" s="39" t="s">
        <v>15187</v>
      </c>
      <c r="AW303">
        <v>1</v>
      </c>
      <c r="AY303" s="39" t="s">
        <v>15187</v>
      </c>
      <c r="AZ303">
        <v>1</v>
      </c>
      <c r="BB303" s="39" t="s">
        <v>15187</v>
      </c>
      <c r="BC303">
        <v>1</v>
      </c>
      <c r="BE303" s="39" t="s">
        <v>15187</v>
      </c>
      <c r="BF303">
        <v>1</v>
      </c>
      <c r="BH303" s="39" t="s">
        <v>15186</v>
      </c>
      <c r="BI303">
        <v>1</v>
      </c>
      <c r="BK303" s="39" t="s">
        <v>15187</v>
      </c>
      <c r="BL303">
        <v>1</v>
      </c>
      <c r="BN303" s="39" t="s">
        <v>15187</v>
      </c>
      <c r="BO303">
        <v>1</v>
      </c>
      <c r="BQ303" s="39" t="s">
        <v>16328</v>
      </c>
      <c r="BT303" s="39" t="s">
        <v>16329</v>
      </c>
      <c r="BW303" s="39" t="s">
        <v>13792</v>
      </c>
      <c r="BX303">
        <v>1</v>
      </c>
      <c r="BZ303" s="39" t="s">
        <v>12851</v>
      </c>
      <c r="CA303">
        <v>1</v>
      </c>
      <c r="CC303" s="39" t="s">
        <v>12980</v>
      </c>
      <c r="CD303">
        <v>1</v>
      </c>
      <c r="CF303" s="39" t="s">
        <v>15190</v>
      </c>
      <c r="CG303">
        <v>1</v>
      </c>
      <c r="CI303" s="39" t="s">
        <v>12887</v>
      </c>
      <c r="CJ303">
        <v>1</v>
      </c>
      <c r="CL303" s="39" t="s">
        <v>16330</v>
      </c>
      <c r="CO303" s="39" t="s">
        <v>16331</v>
      </c>
    </row>
    <row r="304" spans="1:93" x14ac:dyDescent="0.3">
      <c r="A304">
        <v>303</v>
      </c>
      <c r="B304" s="1">
        <v>45831.625497685185</v>
      </c>
      <c r="C304" s="1">
        <v>45831.638993055552</v>
      </c>
      <c r="D304" s="39" t="s">
        <v>3792</v>
      </c>
      <c r="E304" s="39" t="s">
        <v>3793</v>
      </c>
      <c r="F304">
        <v>22</v>
      </c>
      <c r="I304" s="39" t="s">
        <v>3793</v>
      </c>
      <c r="L304">
        <v>8</v>
      </c>
      <c r="O304">
        <v>17</v>
      </c>
      <c r="R304" s="39" t="s">
        <v>4338</v>
      </c>
      <c r="S304">
        <v>1</v>
      </c>
      <c r="U304" s="39" t="s">
        <v>15184</v>
      </c>
      <c r="V304">
        <v>1</v>
      </c>
      <c r="X304" s="39" t="s">
        <v>15183</v>
      </c>
      <c r="Y304">
        <v>1</v>
      </c>
      <c r="AA304" s="39" t="s">
        <v>15182</v>
      </c>
      <c r="AB304">
        <v>1</v>
      </c>
      <c r="AD304" s="39" t="s">
        <v>1952</v>
      </c>
      <c r="AE304">
        <v>1</v>
      </c>
      <c r="AG304" s="39" t="s">
        <v>15572</v>
      </c>
      <c r="AH304">
        <v>1</v>
      </c>
      <c r="AJ304" s="39" t="s">
        <v>15186</v>
      </c>
      <c r="AK304">
        <v>1</v>
      </c>
      <c r="AM304" s="39" t="s">
        <v>15187</v>
      </c>
      <c r="AN304">
        <v>1</v>
      </c>
      <c r="AP304" s="39" t="s">
        <v>15186</v>
      </c>
      <c r="AQ304">
        <v>1</v>
      </c>
      <c r="AS304" s="39" t="s">
        <v>15187</v>
      </c>
      <c r="AT304">
        <v>1</v>
      </c>
      <c r="AV304" s="39" t="s">
        <v>15187</v>
      </c>
      <c r="AW304">
        <v>1</v>
      </c>
      <c r="AY304" s="39" t="s">
        <v>15187</v>
      </c>
      <c r="AZ304">
        <v>1</v>
      </c>
      <c r="BB304" s="39" t="s">
        <v>15187</v>
      </c>
      <c r="BC304">
        <v>1</v>
      </c>
      <c r="BE304" s="39" t="s">
        <v>15187</v>
      </c>
      <c r="BF304">
        <v>1</v>
      </c>
      <c r="BH304" s="39" t="s">
        <v>15186</v>
      </c>
      <c r="BI304">
        <v>1</v>
      </c>
      <c r="BK304" s="39" t="s">
        <v>15187</v>
      </c>
      <c r="BL304">
        <v>1</v>
      </c>
      <c r="BN304" s="39" t="s">
        <v>15187</v>
      </c>
      <c r="BO304">
        <v>1</v>
      </c>
      <c r="BQ304" s="39" t="s">
        <v>16328</v>
      </c>
      <c r="BT304" s="39" t="s">
        <v>12036</v>
      </c>
      <c r="BW304" s="39" t="s">
        <v>13792</v>
      </c>
      <c r="BX304">
        <v>1</v>
      </c>
      <c r="BZ304" s="39" t="s">
        <v>12851</v>
      </c>
      <c r="CA304">
        <v>1</v>
      </c>
      <c r="CC304" s="39" t="s">
        <v>12980</v>
      </c>
      <c r="CD304">
        <v>1</v>
      </c>
      <c r="CF304" s="39" t="s">
        <v>15190</v>
      </c>
      <c r="CG304">
        <v>1</v>
      </c>
      <c r="CI304" s="39" t="s">
        <v>12887</v>
      </c>
      <c r="CJ304">
        <v>1</v>
      </c>
      <c r="CL304" s="39" t="s">
        <v>16332</v>
      </c>
      <c r="CO304" s="39" t="s">
        <v>16333</v>
      </c>
    </row>
    <row r="305" spans="1:93" x14ac:dyDescent="0.3">
      <c r="A305">
        <v>304</v>
      </c>
      <c r="B305" s="1">
        <v>45831.640173611115</v>
      </c>
      <c r="C305" s="1">
        <v>45831.643125000002</v>
      </c>
      <c r="D305" s="39" t="s">
        <v>3755</v>
      </c>
      <c r="E305" s="39" t="s">
        <v>3756</v>
      </c>
      <c r="F305">
        <v>22</v>
      </c>
      <c r="I305" s="39" t="s">
        <v>3756</v>
      </c>
      <c r="L305">
        <v>8</v>
      </c>
      <c r="O305">
        <v>18</v>
      </c>
      <c r="R305" s="39" t="s">
        <v>4338</v>
      </c>
      <c r="S305">
        <v>1</v>
      </c>
      <c r="U305" s="39" t="s">
        <v>15184</v>
      </c>
      <c r="V305">
        <v>1</v>
      </c>
      <c r="X305" s="39" t="s">
        <v>15183</v>
      </c>
      <c r="Y305">
        <v>1</v>
      </c>
      <c r="AA305" s="39" t="s">
        <v>15182</v>
      </c>
      <c r="AB305">
        <v>1</v>
      </c>
      <c r="AD305" s="39" t="s">
        <v>1952</v>
      </c>
      <c r="AE305">
        <v>1</v>
      </c>
      <c r="AG305" s="39" t="s">
        <v>15572</v>
      </c>
      <c r="AH305">
        <v>1</v>
      </c>
      <c r="AJ305" s="39" t="s">
        <v>15186</v>
      </c>
      <c r="AK305">
        <v>1</v>
      </c>
      <c r="AM305" s="39" t="s">
        <v>15187</v>
      </c>
      <c r="AN305">
        <v>1</v>
      </c>
      <c r="AP305" s="39" t="s">
        <v>15186</v>
      </c>
      <c r="AQ305">
        <v>1</v>
      </c>
      <c r="AS305" s="39" t="s">
        <v>15187</v>
      </c>
      <c r="AT305">
        <v>1</v>
      </c>
      <c r="AV305" s="39" t="s">
        <v>15187</v>
      </c>
      <c r="AW305">
        <v>1</v>
      </c>
      <c r="AY305" s="39" t="s">
        <v>15187</v>
      </c>
      <c r="AZ305">
        <v>1</v>
      </c>
      <c r="BB305" s="39" t="s">
        <v>15187</v>
      </c>
      <c r="BC305">
        <v>1</v>
      </c>
      <c r="BE305" s="39" t="s">
        <v>15187</v>
      </c>
      <c r="BF305">
        <v>1</v>
      </c>
      <c r="BH305" s="39" t="s">
        <v>15186</v>
      </c>
      <c r="BI305">
        <v>1</v>
      </c>
      <c r="BK305" s="39" t="s">
        <v>15187</v>
      </c>
      <c r="BL305">
        <v>1</v>
      </c>
      <c r="BN305" s="39" t="s">
        <v>15187</v>
      </c>
      <c r="BO305">
        <v>1</v>
      </c>
      <c r="BQ305" s="39" t="s">
        <v>16328</v>
      </c>
      <c r="BT305" s="39" t="s">
        <v>16334</v>
      </c>
      <c r="BW305" s="39" t="s">
        <v>13792</v>
      </c>
      <c r="BX305">
        <v>1</v>
      </c>
      <c r="BZ305" s="39" t="s">
        <v>12851</v>
      </c>
      <c r="CA305">
        <v>1</v>
      </c>
      <c r="CC305" s="39" t="s">
        <v>12980</v>
      </c>
      <c r="CD305">
        <v>1</v>
      </c>
      <c r="CF305" s="39" t="s">
        <v>15190</v>
      </c>
      <c r="CG305">
        <v>1</v>
      </c>
      <c r="CI305" s="39" t="s">
        <v>12887</v>
      </c>
      <c r="CJ305">
        <v>1</v>
      </c>
      <c r="CL305" s="39" t="s">
        <v>16335</v>
      </c>
      <c r="CO305" s="39" t="s">
        <v>15555</v>
      </c>
    </row>
    <row r="306" spans="1:93" x14ac:dyDescent="0.3">
      <c r="A306">
        <v>305</v>
      </c>
      <c r="B306" s="1">
        <v>45831.64947916667</v>
      </c>
      <c r="C306" s="1">
        <v>45831.652997685182</v>
      </c>
      <c r="D306" s="39" t="s">
        <v>3739</v>
      </c>
      <c r="E306" s="39" t="s">
        <v>3740</v>
      </c>
      <c r="F306">
        <v>22</v>
      </c>
      <c r="I306" s="39" t="s">
        <v>3740</v>
      </c>
      <c r="L306">
        <v>8</v>
      </c>
      <c r="O306">
        <v>15</v>
      </c>
      <c r="R306" s="39" t="s">
        <v>4338</v>
      </c>
      <c r="S306">
        <v>1</v>
      </c>
      <c r="U306" s="39" t="s">
        <v>15184</v>
      </c>
      <c r="V306">
        <v>1</v>
      </c>
      <c r="X306" s="39" t="s">
        <v>15183</v>
      </c>
      <c r="Y306">
        <v>1</v>
      </c>
      <c r="AA306" s="39" t="s">
        <v>15182</v>
      </c>
      <c r="AB306">
        <v>1</v>
      </c>
      <c r="AD306" s="39" t="s">
        <v>1952</v>
      </c>
      <c r="AE306">
        <v>1</v>
      </c>
      <c r="AG306" s="39" t="s">
        <v>15572</v>
      </c>
      <c r="AH306">
        <v>1</v>
      </c>
      <c r="AJ306" s="39" t="s">
        <v>15186</v>
      </c>
      <c r="AK306">
        <v>1</v>
      </c>
      <c r="AM306" s="39" t="s">
        <v>15187</v>
      </c>
      <c r="AN306">
        <v>1</v>
      </c>
      <c r="AP306" s="39" t="s">
        <v>15186</v>
      </c>
      <c r="AQ306">
        <v>1</v>
      </c>
      <c r="AS306" s="39" t="s">
        <v>15187</v>
      </c>
      <c r="AT306">
        <v>1</v>
      </c>
      <c r="AV306" s="39" t="s">
        <v>15187</v>
      </c>
      <c r="AW306">
        <v>1</v>
      </c>
      <c r="AY306" s="39" t="s">
        <v>15187</v>
      </c>
      <c r="AZ306">
        <v>1</v>
      </c>
      <c r="BB306" s="39" t="s">
        <v>15187</v>
      </c>
      <c r="BC306">
        <v>1</v>
      </c>
      <c r="BE306" s="39" t="s">
        <v>15187</v>
      </c>
      <c r="BF306">
        <v>1</v>
      </c>
      <c r="BH306" s="39" t="s">
        <v>15186</v>
      </c>
      <c r="BI306">
        <v>1</v>
      </c>
      <c r="BK306" s="39" t="s">
        <v>15187</v>
      </c>
      <c r="BL306">
        <v>1</v>
      </c>
      <c r="BN306" s="39" t="s">
        <v>15187</v>
      </c>
      <c r="BO306">
        <v>1</v>
      </c>
      <c r="BQ306" s="39" t="s">
        <v>16328</v>
      </c>
      <c r="BT306" s="39" t="s">
        <v>12036</v>
      </c>
      <c r="BW306" s="39" t="s">
        <v>13792</v>
      </c>
      <c r="BX306">
        <v>1</v>
      </c>
      <c r="BZ306" s="39" t="s">
        <v>12851</v>
      </c>
      <c r="CA306">
        <v>1</v>
      </c>
      <c r="CC306" s="39" t="s">
        <v>12980</v>
      </c>
      <c r="CD306">
        <v>1</v>
      </c>
      <c r="CF306" s="39" t="s">
        <v>15190</v>
      </c>
      <c r="CG306">
        <v>1</v>
      </c>
      <c r="CI306" s="39" t="s">
        <v>12887</v>
      </c>
      <c r="CJ306">
        <v>1</v>
      </c>
      <c r="CL306" s="39" t="s">
        <v>16336</v>
      </c>
      <c r="CO306" s="39" t="s">
        <v>16333</v>
      </c>
    </row>
    <row r="307" spans="1:93" x14ac:dyDescent="0.3">
      <c r="A307">
        <v>306</v>
      </c>
      <c r="B307" s="1">
        <v>45831.765439814815</v>
      </c>
      <c r="C307" s="1">
        <v>45831.79446759259</v>
      </c>
      <c r="D307" s="39" t="s">
        <v>3592</v>
      </c>
      <c r="E307" s="39" t="s">
        <v>3593</v>
      </c>
      <c r="F307">
        <v>15</v>
      </c>
      <c r="I307" s="39" t="s">
        <v>3593</v>
      </c>
      <c r="L307">
        <v>8</v>
      </c>
      <c r="O307">
        <v>21</v>
      </c>
      <c r="R307" s="39" t="s">
        <v>15183</v>
      </c>
      <c r="S307">
        <v>0</v>
      </c>
      <c r="U307" s="39" t="s">
        <v>4338</v>
      </c>
      <c r="V307">
        <v>0</v>
      </c>
      <c r="X307" s="39" t="s">
        <v>15182</v>
      </c>
      <c r="Y307">
        <v>0</v>
      </c>
      <c r="AA307" s="39" t="s">
        <v>1952</v>
      </c>
      <c r="AB307">
        <v>0</v>
      </c>
      <c r="AD307" s="39" t="s">
        <v>15184</v>
      </c>
      <c r="AE307">
        <v>0</v>
      </c>
      <c r="AG307" s="39" t="s">
        <v>15742</v>
      </c>
      <c r="AH307">
        <v>0</v>
      </c>
      <c r="AJ307" s="39" t="s">
        <v>15186</v>
      </c>
      <c r="AK307">
        <v>1</v>
      </c>
      <c r="AM307" s="39" t="s">
        <v>15187</v>
      </c>
      <c r="AN307">
        <v>1</v>
      </c>
      <c r="AP307" s="39" t="s">
        <v>15187</v>
      </c>
      <c r="AQ307">
        <v>0</v>
      </c>
      <c r="AS307" s="39" t="s">
        <v>15187</v>
      </c>
      <c r="AT307">
        <v>1</v>
      </c>
      <c r="AV307" s="39" t="s">
        <v>15187</v>
      </c>
      <c r="AW307">
        <v>1</v>
      </c>
      <c r="AY307" s="39" t="s">
        <v>15187</v>
      </c>
      <c r="AZ307">
        <v>1</v>
      </c>
      <c r="BB307" s="39" t="s">
        <v>15187</v>
      </c>
      <c r="BC307">
        <v>1</v>
      </c>
      <c r="BE307" s="39" t="s">
        <v>15187</v>
      </c>
      <c r="BF307">
        <v>1</v>
      </c>
      <c r="BH307" s="39" t="s">
        <v>15186</v>
      </c>
      <c r="BI307">
        <v>1</v>
      </c>
      <c r="BK307" s="39" t="s">
        <v>15187</v>
      </c>
      <c r="BL307">
        <v>1</v>
      </c>
      <c r="BN307" s="39" t="s">
        <v>15187</v>
      </c>
      <c r="BO307">
        <v>1</v>
      </c>
      <c r="BQ307" s="39" t="s">
        <v>16320</v>
      </c>
      <c r="BT307" s="39" t="s">
        <v>16337</v>
      </c>
      <c r="BW307" s="39" t="s">
        <v>13792</v>
      </c>
      <c r="BX307">
        <v>1</v>
      </c>
      <c r="BZ307" s="39" t="s">
        <v>12851</v>
      </c>
      <c r="CA307">
        <v>1</v>
      </c>
      <c r="CC307" s="39" t="s">
        <v>12980</v>
      </c>
      <c r="CD307">
        <v>1</v>
      </c>
      <c r="CF307" s="39" t="s">
        <v>15190</v>
      </c>
      <c r="CG307">
        <v>1</v>
      </c>
      <c r="CI307" s="39" t="s">
        <v>12887</v>
      </c>
      <c r="CJ307">
        <v>1</v>
      </c>
      <c r="CL307" s="39" t="s">
        <v>15439</v>
      </c>
      <c r="CO307" s="39" t="s">
        <v>16338</v>
      </c>
    </row>
    <row r="308" spans="1:93" x14ac:dyDescent="0.3">
      <c r="A308">
        <v>307</v>
      </c>
      <c r="B308" s="1">
        <v>45831.865717592591</v>
      </c>
      <c r="C308" s="1">
        <v>45831.865925925929</v>
      </c>
      <c r="D308" s="39" t="s">
        <v>3659</v>
      </c>
      <c r="E308" s="39" t="s">
        <v>3660</v>
      </c>
      <c r="F308">
        <v>15</v>
      </c>
      <c r="I308" s="39" t="s">
        <v>3660</v>
      </c>
      <c r="L308">
        <v>8</v>
      </c>
      <c r="O308">
        <v>36</v>
      </c>
      <c r="R308" s="39" t="s">
        <v>4338</v>
      </c>
      <c r="S308">
        <v>1</v>
      </c>
      <c r="U308" s="39" t="s">
        <v>15184</v>
      </c>
      <c r="V308">
        <v>1</v>
      </c>
      <c r="X308" s="39" t="s">
        <v>15183</v>
      </c>
      <c r="Y308">
        <v>1</v>
      </c>
      <c r="AA308" s="39" t="s">
        <v>1952</v>
      </c>
      <c r="AB308">
        <v>0</v>
      </c>
      <c r="AD308" s="39" t="s">
        <v>15182</v>
      </c>
      <c r="AE308">
        <v>0</v>
      </c>
      <c r="AG308" s="39" t="s">
        <v>15572</v>
      </c>
      <c r="AH308">
        <v>1</v>
      </c>
      <c r="AJ308" s="39" t="s">
        <v>15186</v>
      </c>
      <c r="AK308">
        <v>1</v>
      </c>
      <c r="AM308" s="39" t="s">
        <v>15187</v>
      </c>
      <c r="AN308">
        <v>1</v>
      </c>
      <c r="AP308" s="39" t="s">
        <v>15187</v>
      </c>
      <c r="AQ308">
        <v>0</v>
      </c>
      <c r="AS308" s="39" t="s">
        <v>15186</v>
      </c>
      <c r="AT308">
        <v>0</v>
      </c>
      <c r="AV308" s="39" t="s">
        <v>15187</v>
      </c>
      <c r="AW308">
        <v>1</v>
      </c>
      <c r="AY308" s="39" t="s">
        <v>15187</v>
      </c>
      <c r="AZ308">
        <v>1</v>
      </c>
      <c r="BB308" s="39" t="s">
        <v>15187</v>
      </c>
      <c r="BC308">
        <v>1</v>
      </c>
      <c r="BE308" s="39" t="s">
        <v>15187</v>
      </c>
      <c r="BF308">
        <v>1</v>
      </c>
      <c r="BH308" s="39" t="s">
        <v>15186</v>
      </c>
      <c r="BI308">
        <v>1</v>
      </c>
      <c r="BK308" s="39" t="s">
        <v>15187</v>
      </c>
      <c r="BL308">
        <v>1</v>
      </c>
      <c r="BN308" s="39" t="s">
        <v>15186</v>
      </c>
      <c r="BO308">
        <v>0</v>
      </c>
      <c r="BQ308" s="39" t="s">
        <v>16339</v>
      </c>
      <c r="BT308" s="39" t="s">
        <v>16340</v>
      </c>
      <c r="BW308" s="39" t="s">
        <v>13792</v>
      </c>
      <c r="BX308">
        <v>1</v>
      </c>
      <c r="BZ308" s="39" t="s">
        <v>12887</v>
      </c>
      <c r="CA308">
        <v>0</v>
      </c>
      <c r="CC308" s="39" t="s">
        <v>12851</v>
      </c>
      <c r="CD308">
        <v>0</v>
      </c>
      <c r="CF308" s="39" t="s">
        <v>15190</v>
      </c>
      <c r="CG308">
        <v>1</v>
      </c>
      <c r="CI308" s="39" t="s">
        <v>12887</v>
      </c>
      <c r="CJ308">
        <v>1</v>
      </c>
      <c r="CL308" s="39" t="s">
        <v>16341</v>
      </c>
      <c r="CO308" s="39" t="s">
        <v>16342</v>
      </c>
    </row>
    <row r="309" spans="1:93" x14ac:dyDescent="0.3">
      <c r="A309">
        <v>308</v>
      </c>
      <c r="B309" s="1">
        <v>45831.893854166665</v>
      </c>
      <c r="C309" s="1">
        <v>45831.899756944447</v>
      </c>
      <c r="D309" s="39" t="s">
        <v>3433</v>
      </c>
      <c r="E309" s="39" t="s">
        <v>3434</v>
      </c>
      <c r="F309">
        <v>21</v>
      </c>
      <c r="I309" s="39" t="s">
        <v>3434</v>
      </c>
      <c r="L309">
        <v>8</v>
      </c>
      <c r="O309">
        <v>7</v>
      </c>
      <c r="R309" s="39" t="s">
        <v>4338</v>
      </c>
      <c r="S309">
        <v>1</v>
      </c>
      <c r="U309" s="39" t="s">
        <v>15184</v>
      </c>
      <c r="V309">
        <v>1</v>
      </c>
      <c r="X309" s="39" t="s">
        <v>15183</v>
      </c>
      <c r="Y309">
        <v>1</v>
      </c>
      <c r="AA309" s="39" t="s">
        <v>15182</v>
      </c>
      <c r="AB309">
        <v>1</v>
      </c>
      <c r="AD309" s="39" t="s">
        <v>1952</v>
      </c>
      <c r="AE309">
        <v>1</v>
      </c>
      <c r="AG309" s="39" t="s">
        <v>15572</v>
      </c>
      <c r="AH309">
        <v>1</v>
      </c>
      <c r="AJ309" s="39" t="s">
        <v>15186</v>
      </c>
      <c r="AK309">
        <v>1</v>
      </c>
      <c r="AM309" s="39" t="s">
        <v>15187</v>
      </c>
      <c r="AN309">
        <v>1</v>
      </c>
      <c r="AP309" s="39" t="s">
        <v>15187</v>
      </c>
      <c r="AQ309">
        <v>0</v>
      </c>
      <c r="AS309" s="39" t="s">
        <v>15187</v>
      </c>
      <c r="AT309">
        <v>1</v>
      </c>
      <c r="AV309" s="39" t="s">
        <v>15187</v>
      </c>
      <c r="AW309">
        <v>1</v>
      </c>
      <c r="AY309" s="39" t="s">
        <v>15187</v>
      </c>
      <c r="AZ309">
        <v>1</v>
      </c>
      <c r="BB309" s="39" t="s">
        <v>15187</v>
      </c>
      <c r="BC309">
        <v>1</v>
      </c>
      <c r="BE309" s="39" t="s">
        <v>15187</v>
      </c>
      <c r="BF309">
        <v>1</v>
      </c>
      <c r="BH309" s="39" t="s">
        <v>15186</v>
      </c>
      <c r="BI309">
        <v>1</v>
      </c>
      <c r="BK309" s="39" t="s">
        <v>15187</v>
      </c>
      <c r="BL309">
        <v>1</v>
      </c>
      <c r="BN309" s="39" t="s">
        <v>15187</v>
      </c>
      <c r="BO309">
        <v>1</v>
      </c>
      <c r="BQ309" s="39" t="s">
        <v>16343</v>
      </c>
      <c r="BT309" s="39" t="s">
        <v>16344</v>
      </c>
      <c r="BW309" s="39" t="s">
        <v>13792</v>
      </c>
      <c r="BX309">
        <v>1</v>
      </c>
      <c r="BZ309" s="39" t="s">
        <v>12851</v>
      </c>
      <c r="CA309">
        <v>1</v>
      </c>
      <c r="CC309" s="39" t="s">
        <v>12980</v>
      </c>
      <c r="CD309">
        <v>1</v>
      </c>
      <c r="CF309" s="39" t="s">
        <v>15190</v>
      </c>
      <c r="CG309">
        <v>1</v>
      </c>
      <c r="CI309" s="39" t="s">
        <v>12887</v>
      </c>
      <c r="CJ309">
        <v>1</v>
      </c>
      <c r="CL309" s="39" t="s">
        <v>16345</v>
      </c>
      <c r="CO309" s="39" t="s">
        <v>16346</v>
      </c>
    </row>
    <row r="310" spans="1:93" x14ac:dyDescent="0.3">
      <c r="A310">
        <v>309</v>
      </c>
      <c r="B310" s="1">
        <v>45832.362395833334</v>
      </c>
      <c r="C310" s="1">
        <v>45832.367812500001</v>
      </c>
      <c r="D310" s="39" t="s">
        <v>3624</v>
      </c>
      <c r="E310" s="39" t="s">
        <v>3625</v>
      </c>
      <c r="F310">
        <v>14</v>
      </c>
      <c r="I310" s="39" t="s">
        <v>3625</v>
      </c>
      <c r="L310">
        <v>8</v>
      </c>
      <c r="O310">
        <v>24</v>
      </c>
      <c r="R310" s="39" t="s">
        <v>15183</v>
      </c>
      <c r="S310">
        <v>0</v>
      </c>
      <c r="U310" s="39" t="s">
        <v>4338</v>
      </c>
      <c r="V310">
        <v>0</v>
      </c>
      <c r="X310" s="39" t="s">
        <v>15184</v>
      </c>
      <c r="Y310">
        <v>0</v>
      </c>
      <c r="AA310" s="39" t="s">
        <v>1952</v>
      </c>
      <c r="AB310">
        <v>0</v>
      </c>
      <c r="AD310" s="39" t="s">
        <v>15182</v>
      </c>
      <c r="AE310">
        <v>0</v>
      </c>
      <c r="AG310" s="39" t="s">
        <v>15572</v>
      </c>
      <c r="AH310">
        <v>1</v>
      </c>
      <c r="AJ310" s="39" t="s">
        <v>15187</v>
      </c>
      <c r="AK310">
        <v>0</v>
      </c>
      <c r="AM310" s="39" t="s">
        <v>15187</v>
      </c>
      <c r="AN310">
        <v>1</v>
      </c>
      <c r="AP310" s="39" t="s">
        <v>15187</v>
      </c>
      <c r="AQ310">
        <v>0</v>
      </c>
      <c r="AS310" s="39" t="s">
        <v>15187</v>
      </c>
      <c r="AT310">
        <v>1</v>
      </c>
      <c r="AV310" s="39" t="s">
        <v>15187</v>
      </c>
      <c r="AW310">
        <v>1</v>
      </c>
      <c r="AY310" s="39" t="s">
        <v>15187</v>
      </c>
      <c r="AZ310">
        <v>1</v>
      </c>
      <c r="BB310" s="39" t="s">
        <v>15187</v>
      </c>
      <c r="BC310">
        <v>1</v>
      </c>
      <c r="BE310" s="39" t="s">
        <v>15187</v>
      </c>
      <c r="BF310">
        <v>1</v>
      </c>
      <c r="BH310" s="39" t="s">
        <v>15187</v>
      </c>
      <c r="BI310">
        <v>0</v>
      </c>
      <c r="BK310" s="39" t="s">
        <v>15187</v>
      </c>
      <c r="BL310">
        <v>1</v>
      </c>
      <c r="BN310" s="39" t="s">
        <v>15187</v>
      </c>
      <c r="BO310">
        <v>1</v>
      </c>
      <c r="BQ310" s="39" t="s">
        <v>16320</v>
      </c>
      <c r="BT310" s="39" t="s">
        <v>16347</v>
      </c>
      <c r="BW310" s="39" t="s">
        <v>13792</v>
      </c>
      <c r="BX310">
        <v>1</v>
      </c>
      <c r="BZ310" s="39" t="s">
        <v>12851</v>
      </c>
      <c r="CA310">
        <v>1</v>
      </c>
      <c r="CC310" s="39" t="s">
        <v>12980</v>
      </c>
      <c r="CD310">
        <v>1</v>
      </c>
      <c r="CF310" s="39" t="s">
        <v>15190</v>
      </c>
      <c r="CG310">
        <v>1</v>
      </c>
      <c r="CI310" s="39" t="s">
        <v>12887</v>
      </c>
      <c r="CJ310">
        <v>1</v>
      </c>
      <c r="CL310" s="39" t="s">
        <v>16322</v>
      </c>
      <c r="CO310" s="39" t="s">
        <v>16348</v>
      </c>
    </row>
    <row r="311" spans="1:93" x14ac:dyDescent="0.3">
      <c r="A311">
        <v>310</v>
      </c>
      <c r="B311" s="1">
        <v>45832.38795138889</v>
      </c>
      <c r="C311" s="1">
        <v>45832.39234953704</v>
      </c>
      <c r="D311" s="39" t="s">
        <v>3599</v>
      </c>
      <c r="E311" s="39" t="s">
        <v>3600</v>
      </c>
      <c r="F311">
        <v>14</v>
      </c>
      <c r="I311" s="39" t="s">
        <v>3600</v>
      </c>
      <c r="L311">
        <v>8</v>
      </c>
      <c r="O311">
        <v>22</v>
      </c>
      <c r="R311" s="39" t="s">
        <v>15183</v>
      </c>
      <c r="S311">
        <v>0</v>
      </c>
      <c r="U311" s="39" t="s">
        <v>4338</v>
      </c>
      <c r="V311">
        <v>0</v>
      </c>
      <c r="X311" s="39" t="s">
        <v>15184</v>
      </c>
      <c r="Y311">
        <v>0</v>
      </c>
      <c r="AA311" s="39" t="s">
        <v>1952</v>
      </c>
      <c r="AB311">
        <v>0</v>
      </c>
      <c r="AD311" s="39" t="s">
        <v>15182</v>
      </c>
      <c r="AE311">
        <v>0</v>
      </c>
      <c r="AG311" s="39" t="s">
        <v>15572</v>
      </c>
      <c r="AH311">
        <v>1</v>
      </c>
      <c r="AJ311" s="39" t="s">
        <v>15187</v>
      </c>
      <c r="AK311">
        <v>0</v>
      </c>
      <c r="AM311" s="39" t="s">
        <v>15187</v>
      </c>
      <c r="AN311">
        <v>1</v>
      </c>
      <c r="AP311" s="39" t="s">
        <v>15187</v>
      </c>
      <c r="AQ311">
        <v>0</v>
      </c>
      <c r="AS311" s="39" t="s">
        <v>15187</v>
      </c>
      <c r="AT311">
        <v>1</v>
      </c>
      <c r="AV311" s="39" t="s">
        <v>15187</v>
      </c>
      <c r="AW311">
        <v>1</v>
      </c>
      <c r="AY311" s="39" t="s">
        <v>15187</v>
      </c>
      <c r="AZ311">
        <v>1</v>
      </c>
      <c r="BB311" s="39" t="s">
        <v>15187</v>
      </c>
      <c r="BC311">
        <v>1</v>
      </c>
      <c r="BE311" s="39" t="s">
        <v>15187</v>
      </c>
      <c r="BF311">
        <v>1</v>
      </c>
      <c r="BH311" s="39" t="s">
        <v>15187</v>
      </c>
      <c r="BI311">
        <v>0</v>
      </c>
      <c r="BK311" s="39" t="s">
        <v>15187</v>
      </c>
      <c r="BL311">
        <v>1</v>
      </c>
      <c r="BN311" s="39" t="s">
        <v>15187</v>
      </c>
      <c r="BO311">
        <v>1</v>
      </c>
      <c r="BQ311" s="39" t="s">
        <v>16349</v>
      </c>
      <c r="BT311" s="39" t="s">
        <v>16347</v>
      </c>
      <c r="BW311" s="39" t="s">
        <v>13792</v>
      </c>
      <c r="BX311">
        <v>1</v>
      </c>
      <c r="BZ311" s="39" t="s">
        <v>12851</v>
      </c>
      <c r="CA311">
        <v>1</v>
      </c>
      <c r="CC311" s="39" t="s">
        <v>12980</v>
      </c>
      <c r="CD311">
        <v>1</v>
      </c>
      <c r="CF311" s="39" t="s">
        <v>15190</v>
      </c>
      <c r="CG311">
        <v>1</v>
      </c>
      <c r="CI311" s="39" t="s">
        <v>12887</v>
      </c>
      <c r="CJ311">
        <v>1</v>
      </c>
      <c r="CL311" s="39" t="s">
        <v>16350</v>
      </c>
      <c r="CO311" s="39" t="s">
        <v>15555</v>
      </c>
    </row>
    <row r="312" spans="1:93" x14ac:dyDescent="0.3">
      <c r="A312">
        <v>311</v>
      </c>
      <c r="B312" s="1">
        <v>45832.389745370368</v>
      </c>
      <c r="C312" s="1">
        <v>45832.395289351851</v>
      </c>
      <c r="D312" s="39" t="s">
        <v>3630</v>
      </c>
      <c r="E312" s="39" t="s">
        <v>3631</v>
      </c>
      <c r="F312">
        <v>12</v>
      </c>
      <c r="I312" s="39" t="s">
        <v>3631</v>
      </c>
      <c r="L312">
        <v>8</v>
      </c>
      <c r="O312">
        <v>23</v>
      </c>
      <c r="R312" s="39" t="s">
        <v>15183</v>
      </c>
      <c r="S312">
        <v>0</v>
      </c>
      <c r="U312" s="39" t="s">
        <v>4338</v>
      </c>
      <c r="V312">
        <v>0</v>
      </c>
      <c r="X312" s="39" t="s">
        <v>15184</v>
      </c>
      <c r="Y312">
        <v>0</v>
      </c>
      <c r="AA312" s="39" t="s">
        <v>1952</v>
      </c>
      <c r="AB312">
        <v>0</v>
      </c>
      <c r="AD312" s="39" t="s">
        <v>15182</v>
      </c>
      <c r="AE312">
        <v>0</v>
      </c>
      <c r="AG312" s="39" t="s">
        <v>15572</v>
      </c>
      <c r="AH312">
        <v>1</v>
      </c>
      <c r="AJ312" s="39" t="s">
        <v>15187</v>
      </c>
      <c r="AK312">
        <v>0</v>
      </c>
      <c r="AM312" s="39" t="s">
        <v>15187</v>
      </c>
      <c r="AN312">
        <v>1</v>
      </c>
      <c r="AP312" s="39" t="s">
        <v>15187</v>
      </c>
      <c r="AQ312">
        <v>0</v>
      </c>
      <c r="AS312" s="39" t="s">
        <v>15187</v>
      </c>
      <c r="AT312">
        <v>1</v>
      </c>
      <c r="AV312" s="39" t="s">
        <v>15186</v>
      </c>
      <c r="AW312">
        <v>0</v>
      </c>
      <c r="AY312" s="39" t="s">
        <v>15187</v>
      </c>
      <c r="AZ312">
        <v>1</v>
      </c>
      <c r="BB312" s="39" t="s">
        <v>15187</v>
      </c>
      <c r="BC312">
        <v>1</v>
      </c>
      <c r="BE312" s="39" t="s">
        <v>15187</v>
      </c>
      <c r="BF312">
        <v>1</v>
      </c>
      <c r="BH312" s="39" t="s">
        <v>15187</v>
      </c>
      <c r="BI312">
        <v>0</v>
      </c>
      <c r="BK312" s="39" t="s">
        <v>15187</v>
      </c>
      <c r="BL312">
        <v>1</v>
      </c>
      <c r="BN312" s="39" t="s">
        <v>15186</v>
      </c>
      <c r="BO312">
        <v>0</v>
      </c>
      <c r="BQ312" s="39" t="s">
        <v>16351</v>
      </c>
      <c r="BT312" s="39" t="s">
        <v>16352</v>
      </c>
      <c r="BW312" s="39" t="s">
        <v>13792</v>
      </c>
      <c r="BX312">
        <v>1</v>
      </c>
      <c r="BZ312" s="39" t="s">
        <v>12851</v>
      </c>
      <c r="CA312">
        <v>1</v>
      </c>
      <c r="CC312" s="39" t="s">
        <v>12980</v>
      </c>
      <c r="CD312">
        <v>1</v>
      </c>
      <c r="CF312" s="39" t="s">
        <v>15190</v>
      </c>
      <c r="CG312">
        <v>1</v>
      </c>
      <c r="CI312" s="39" t="s">
        <v>12887</v>
      </c>
      <c r="CJ312">
        <v>1</v>
      </c>
      <c r="CL312" s="39" t="s">
        <v>16353</v>
      </c>
      <c r="CO312" s="39" t="s">
        <v>15305</v>
      </c>
    </row>
    <row r="313" spans="1:93" x14ac:dyDescent="0.3">
      <c r="A313">
        <v>312</v>
      </c>
      <c r="B313" s="1">
        <v>45832.375983796293</v>
      </c>
      <c r="C313" s="1">
        <v>45832.412256944444</v>
      </c>
      <c r="D313" s="39" t="s">
        <v>3669</v>
      </c>
      <c r="E313" s="39" t="s">
        <v>3670</v>
      </c>
      <c r="F313">
        <v>18</v>
      </c>
      <c r="I313" s="39" t="s">
        <v>3670</v>
      </c>
      <c r="L313">
        <v>8</v>
      </c>
      <c r="O313">
        <v>35</v>
      </c>
      <c r="R313" s="39" t="s">
        <v>4338</v>
      </c>
      <c r="S313">
        <v>1</v>
      </c>
      <c r="U313" s="39" t="s">
        <v>15184</v>
      </c>
      <c r="V313">
        <v>1</v>
      </c>
      <c r="X313" s="39" t="s">
        <v>15183</v>
      </c>
      <c r="Y313">
        <v>1</v>
      </c>
      <c r="AA313" s="39" t="s">
        <v>1952</v>
      </c>
      <c r="AB313">
        <v>0</v>
      </c>
      <c r="AD313" s="39" t="s">
        <v>1952</v>
      </c>
      <c r="AE313">
        <v>1</v>
      </c>
      <c r="AG313" s="39" t="s">
        <v>15572</v>
      </c>
      <c r="AH313">
        <v>1</v>
      </c>
      <c r="AJ313" s="39" t="s">
        <v>15186</v>
      </c>
      <c r="AK313">
        <v>1</v>
      </c>
      <c r="AM313" s="39" t="s">
        <v>15187</v>
      </c>
      <c r="AN313">
        <v>1</v>
      </c>
      <c r="AP313" s="39" t="s">
        <v>15186</v>
      </c>
      <c r="AQ313">
        <v>1</v>
      </c>
      <c r="AS313" s="39" t="s">
        <v>15187</v>
      </c>
      <c r="AT313">
        <v>1</v>
      </c>
      <c r="AV313" s="39" t="s">
        <v>15187</v>
      </c>
      <c r="AW313">
        <v>1</v>
      </c>
      <c r="AY313" s="39" t="s">
        <v>15187</v>
      </c>
      <c r="AZ313">
        <v>1</v>
      </c>
      <c r="BB313" s="39" t="s">
        <v>15187</v>
      </c>
      <c r="BC313">
        <v>1</v>
      </c>
      <c r="BE313" s="39" t="s">
        <v>15186</v>
      </c>
      <c r="BF313">
        <v>0</v>
      </c>
      <c r="BH313" s="39" t="s">
        <v>15187</v>
      </c>
      <c r="BI313">
        <v>0</v>
      </c>
      <c r="BK313" s="39" t="s">
        <v>15187</v>
      </c>
      <c r="BL313">
        <v>1</v>
      </c>
      <c r="BN313" s="39" t="s">
        <v>15186</v>
      </c>
      <c r="BO313">
        <v>0</v>
      </c>
      <c r="BQ313" s="39" t="s">
        <v>16354</v>
      </c>
      <c r="BT313" s="39" t="s">
        <v>16355</v>
      </c>
      <c r="BW313" s="39" t="s">
        <v>13792</v>
      </c>
      <c r="BX313">
        <v>1</v>
      </c>
      <c r="BZ313" s="39" t="s">
        <v>12851</v>
      </c>
      <c r="CA313">
        <v>1</v>
      </c>
      <c r="CC313" s="39" t="s">
        <v>12980</v>
      </c>
      <c r="CD313">
        <v>1</v>
      </c>
      <c r="CF313" s="39" t="s">
        <v>15190</v>
      </c>
      <c r="CG313">
        <v>1</v>
      </c>
      <c r="CI313" s="39" t="s">
        <v>12887</v>
      </c>
      <c r="CJ313">
        <v>1</v>
      </c>
      <c r="CL313" s="39" t="s">
        <v>16356</v>
      </c>
      <c r="CO313" s="39" t="s">
        <v>16357</v>
      </c>
    </row>
    <row r="314" spans="1:93" x14ac:dyDescent="0.3">
      <c r="A314">
        <v>313</v>
      </c>
      <c r="B314" s="1">
        <v>45832.483344907407</v>
      </c>
      <c r="C314" s="1">
        <v>45832.492002314815</v>
      </c>
      <c r="D314" s="39" t="s">
        <v>3473</v>
      </c>
      <c r="E314" s="39" t="s">
        <v>3474</v>
      </c>
      <c r="F314">
        <v>22</v>
      </c>
      <c r="I314" s="39" t="s">
        <v>3474</v>
      </c>
      <c r="L314">
        <v>8</v>
      </c>
      <c r="O314">
        <v>9</v>
      </c>
      <c r="R314" s="39" t="s">
        <v>4338</v>
      </c>
      <c r="S314">
        <v>1</v>
      </c>
      <c r="U314" s="39" t="s">
        <v>15184</v>
      </c>
      <c r="V314">
        <v>1</v>
      </c>
      <c r="X314" s="39" t="s">
        <v>15183</v>
      </c>
      <c r="Y314">
        <v>1</v>
      </c>
      <c r="AA314" s="39" t="s">
        <v>15182</v>
      </c>
      <c r="AB314">
        <v>1</v>
      </c>
      <c r="AD314" s="39" t="s">
        <v>1952</v>
      </c>
      <c r="AE314">
        <v>1</v>
      </c>
      <c r="AG314" s="39" t="s">
        <v>15572</v>
      </c>
      <c r="AH314">
        <v>1</v>
      </c>
      <c r="AJ314" s="39" t="s">
        <v>15186</v>
      </c>
      <c r="AK314">
        <v>1</v>
      </c>
      <c r="AM314" s="39" t="s">
        <v>15187</v>
      </c>
      <c r="AN314">
        <v>1</v>
      </c>
      <c r="AP314" s="39" t="s">
        <v>15186</v>
      </c>
      <c r="AQ314">
        <v>1</v>
      </c>
      <c r="AS314" s="39" t="s">
        <v>15187</v>
      </c>
      <c r="AT314">
        <v>1</v>
      </c>
      <c r="AV314" s="39" t="s">
        <v>15187</v>
      </c>
      <c r="AW314">
        <v>1</v>
      </c>
      <c r="AY314" s="39" t="s">
        <v>15187</v>
      </c>
      <c r="AZ314">
        <v>1</v>
      </c>
      <c r="BB314" s="39" t="s">
        <v>15187</v>
      </c>
      <c r="BC314">
        <v>1</v>
      </c>
      <c r="BE314" s="39" t="s">
        <v>15187</v>
      </c>
      <c r="BF314">
        <v>1</v>
      </c>
      <c r="BH314" s="39" t="s">
        <v>15186</v>
      </c>
      <c r="BI314">
        <v>1</v>
      </c>
      <c r="BK314" s="39" t="s">
        <v>15187</v>
      </c>
      <c r="BL314">
        <v>1</v>
      </c>
      <c r="BN314" s="39" t="s">
        <v>15187</v>
      </c>
      <c r="BO314">
        <v>1</v>
      </c>
      <c r="BQ314" s="39" t="s">
        <v>16358</v>
      </c>
      <c r="BT314" s="39" t="s">
        <v>16359</v>
      </c>
      <c r="BW314" s="39" t="s">
        <v>13792</v>
      </c>
      <c r="BX314">
        <v>1</v>
      </c>
      <c r="BZ314" s="39" t="s">
        <v>12851</v>
      </c>
      <c r="CA314">
        <v>1</v>
      </c>
      <c r="CC314" s="39" t="s">
        <v>12980</v>
      </c>
      <c r="CD314">
        <v>1</v>
      </c>
      <c r="CF314" s="39" t="s">
        <v>15190</v>
      </c>
      <c r="CG314">
        <v>1</v>
      </c>
      <c r="CI314" s="39" t="s">
        <v>12887</v>
      </c>
      <c r="CJ314">
        <v>1</v>
      </c>
      <c r="CL314" s="39" t="s">
        <v>16360</v>
      </c>
      <c r="CO314" s="39" t="s">
        <v>16361</v>
      </c>
    </row>
    <row r="315" spans="1:93" x14ac:dyDescent="0.3">
      <c r="A315">
        <v>314</v>
      </c>
      <c r="B315" s="1">
        <v>45832.477500000001</v>
      </c>
      <c r="C315" s="1">
        <v>45832.4922337963</v>
      </c>
      <c r="D315" s="39" t="s">
        <v>3481</v>
      </c>
      <c r="E315" s="39" t="s">
        <v>3482</v>
      </c>
      <c r="F315">
        <v>22</v>
      </c>
      <c r="I315" s="39" t="s">
        <v>3482</v>
      </c>
      <c r="L315">
        <v>8</v>
      </c>
      <c r="O315">
        <v>5</v>
      </c>
      <c r="R315" s="39" t="s">
        <v>4338</v>
      </c>
      <c r="S315">
        <v>1</v>
      </c>
      <c r="U315" s="39" t="s">
        <v>15184</v>
      </c>
      <c r="V315">
        <v>1</v>
      </c>
      <c r="X315" s="39" t="s">
        <v>15183</v>
      </c>
      <c r="Y315">
        <v>1</v>
      </c>
      <c r="AA315" s="39" t="s">
        <v>15182</v>
      </c>
      <c r="AB315">
        <v>1</v>
      </c>
      <c r="AD315" s="39" t="s">
        <v>1952</v>
      </c>
      <c r="AE315">
        <v>1</v>
      </c>
      <c r="AG315" s="39" t="s">
        <v>15572</v>
      </c>
      <c r="AH315">
        <v>1</v>
      </c>
      <c r="AJ315" s="39" t="s">
        <v>15186</v>
      </c>
      <c r="AK315">
        <v>1</v>
      </c>
      <c r="AM315" s="39" t="s">
        <v>15187</v>
      </c>
      <c r="AN315">
        <v>1</v>
      </c>
      <c r="AP315" s="39" t="s">
        <v>15186</v>
      </c>
      <c r="AQ315">
        <v>1</v>
      </c>
      <c r="AS315" s="39" t="s">
        <v>15187</v>
      </c>
      <c r="AT315">
        <v>1</v>
      </c>
      <c r="AV315" s="39" t="s">
        <v>15187</v>
      </c>
      <c r="AW315">
        <v>1</v>
      </c>
      <c r="AY315" s="39" t="s">
        <v>15187</v>
      </c>
      <c r="AZ315">
        <v>1</v>
      </c>
      <c r="BB315" s="39" t="s">
        <v>15187</v>
      </c>
      <c r="BC315">
        <v>1</v>
      </c>
      <c r="BE315" s="39" t="s">
        <v>15187</v>
      </c>
      <c r="BF315">
        <v>1</v>
      </c>
      <c r="BH315" s="39" t="s">
        <v>15186</v>
      </c>
      <c r="BI315">
        <v>1</v>
      </c>
      <c r="BK315" s="39" t="s">
        <v>15187</v>
      </c>
      <c r="BL315">
        <v>1</v>
      </c>
      <c r="BN315" s="39" t="s">
        <v>15187</v>
      </c>
      <c r="BO315">
        <v>1</v>
      </c>
      <c r="BQ315" s="39" t="s">
        <v>16362</v>
      </c>
      <c r="BT315" s="39" t="s">
        <v>16363</v>
      </c>
      <c r="BW315" s="39" t="s">
        <v>13792</v>
      </c>
      <c r="BX315">
        <v>1</v>
      </c>
      <c r="BZ315" s="39" t="s">
        <v>12851</v>
      </c>
      <c r="CA315">
        <v>1</v>
      </c>
      <c r="CC315" s="39" t="s">
        <v>12980</v>
      </c>
      <c r="CD315">
        <v>1</v>
      </c>
      <c r="CF315" s="39" t="s">
        <v>15190</v>
      </c>
      <c r="CG315">
        <v>1</v>
      </c>
      <c r="CI315" s="39" t="s">
        <v>12887</v>
      </c>
      <c r="CJ315">
        <v>1</v>
      </c>
      <c r="CL315" s="39" t="s">
        <v>16341</v>
      </c>
      <c r="CO315" s="39" t="s">
        <v>16364</v>
      </c>
    </row>
    <row r="316" spans="1:93" x14ac:dyDescent="0.3">
      <c r="A316">
        <v>315</v>
      </c>
      <c r="B316" s="1">
        <v>45832.492106481484</v>
      </c>
      <c r="C316" s="1">
        <v>45832.496666666666</v>
      </c>
      <c r="D316" s="39" t="s">
        <v>3490</v>
      </c>
      <c r="E316" s="39" t="s">
        <v>3491</v>
      </c>
      <c r="F316">
        <v>21</v>
      </c>
      <c r="I316" s="39" t="s">
        <v>3491</v>
      </c>
      <c r="L316">
        <v>8</v>
      </c>
      <c r="O316">
        <v>29</v>
      </c>
      <c r="R316" s="39" t="s">
        <v>4338</v>
      </c>
      <c r="S316">
        <v>1</v>
      </c>
      <c r="U316" s="39" t="s">
        <v>15184</v>
      </c>
      <c r="V316">
        <v>1</v>
      </c>
      <c r="X316" s="39" t="s">
        <v>15183</v>
      </c>
      <c r="Y316">
        <v>1</v>
      </c>
      <c r="AA316" s="39" t="s">
        <v>4338</v>
      </c>
      <c r="AB316">
        <v>0</v>
      </c>
      <c r="AD316" s="39" t="s">
        <v>1952</v>
      </c>
      <c r="AE316">
        <v>1</v>
      </c>
      <c r="AG316" s="39" t="s">
        <v>15572</v>
      </c>
      <c r="AH316">
        <v>1</v>
      </c>
      <c r="AJ316" s="39" t="s">
        <v>15186</v>
      </c>
      <c r="AK316">
        <v>1</v>
      </c>
      <c r="AM316" s="39" t="s">
        <v>15187</v>
      </c>
      <c r="AN316">
        <v>1</v>
      </c>
      <c r="AP316" s="39" t="s">
        <v>15186</v>
      </c>
      <c r="AQ316">
        <v>1</v>
      </c>
      <c r="AS316" s="39" t="s">
        <v>15187</v>
      </c>
      <c r="AT316">
        <v>1</v>
      </c>
      <c r="AV316" s="39" t="s">
        <v>15187</v>
      </c>
      <c r="AW316">
        <v>1</v>
      </c>
      <c r="AY316" s="39" t="s">
        <v>15187</v>
      </c>
      <c r="AZ316">
        <v>1</v>
      </c>
      <c r="BB316" s="39" t="s">
        <v>15187</v>
      </c>
      <c r="BC316">
        <v>1</v>
      </c>
      <c r="BE316" s="39" t="s">
        <v>15187</v>
      </c>
      <c r="BF316">
        <v>1</v>
      </c>
      <c r="BH316" s="39" t="s">
        <v>15186</v>
      </c>
      <c r="BI316">
        <v>1</v>
      </c>
      <c r="BK316" s="39" t="s">
        <v>15187</v>
      </c>
      <c r="BL316">
        <v>1</v>
      </c>
      <c r="BN316" s="39" t="s">
        <v>15187</v>
      </c>
      <c r="BO316">
        <v>1</v>
      </c>
      <c r="BQ316" s="39" t="s">
        <v>16365</v>
      </c>
      <c r="BT316" s="39" t="s">
        <v>16366</v>
      </c>
      <c r="BW316" s="39" t="s">
        <v>13792</v>
      </c>
      <c r="BX316">
        <v>1</v>
      </c>
      <c r="BZ316" s="39" t="s">
        <v>12851</v>
      </c>
      <c r="CA316">
        <v>1</v>
      </c>
      <c r="CC316" s="39" t="s">
        <v>12980</v>
      </c>
      <c r="CD316">
        <v>1</v>
      </c>
      <c r="CF316" s="39" t="s">
        <v>15190</v>
      </c>
      <c r="CG316">
        <v>1</v>
      </c>
      <c r="CI316" s="39" t="s">
        <v>12887</v>
      </c>
      <c r="CJ316">
        <v>1</v>
      </c>
      <c r="CL316" s="39" t="s">
        <v>16322</v>
      </c>
      <c r="CO316" s="39" t="s">
        <v>16367</v>
      </c>
    </row>
    <row r="317" spans="1:93" x14ac:dyDescent="0.3">
      <c r="A317">
        <v>316</v>
      </c>
      <c r="B317" s="1">
        <v>45832.492129629631</v>
      </c>
      <c r="C317" s="1">
        <v>45832.49763888889</v>
      </c>
      <c r="D317" s="39" t="s">
        <v>3540</v>
      </c>
      <c r="E317" s="39" t="s">
        <v>3541</v>
      </c>
      <c r="F317">
        <v>21</v>
      </c>
      <c r="I317" s="39" t="s">
        <v>3541</v>
      </c>
      <c r="L317">
        <v>8</v>
      </c>
      <c r="O317">
        <v>30</v>
      </c>
      <c r="R317" s="39" t="s">
        <v>4338</v>
      </c>
      <c r="S317">
        <v>1</v>
      </c>
      <c r="U317" s="39" t="s">
        <v>15184</v>
      </c>
      <c r="V317">
        <v>1</v>
      </c>
      <c r="X317" s="39" t="s">
        <v>15183</v>
      </c>
      <c r="Y317">
        <v>1</v>
      </c>
      <c r="AA317" s="39" t="s">
        <v>4338</v>
      </c>
      <c r="AB317">
        <v>0</v>
      </c>
      <c r="AD317" s="39" t="s">
        <v>1952</v>
      </c>
      <c r="AE317">
        <v>1</v>
      </c>
      <c r="AG317" s="39" t="s">
        <v>15572</v>
      </c>
      <c r="AH317">
        <v>1</v>
      </c>
      <c r="AJ317" s="39" t="s">
        <v>15186</v>
      </c>
      <c r="AK317">
        <v>1</v>
      </c>
      <c r="AM317" s="39" t="s">
        <v>15187</v>
      </c>
      <c r="AN317">
        <v>1</v>
      </c>
      <c r="AP317" s="39" t="s">
        <v>15186</v>
      </c>
      <c r="AQ317">
        <v>1</v>
      </c>
      <c r="AS317" s="39" t="s">
        <v>15187</v>
      </c>
      <c r="AT317">
        <v>1</v>
      </c>
      <c r="AV317" s="39" t="s">
        <v>15187</v>
      </c>
      <c r="AW317">
        <v>1</v>
      </c>
      <c r="AY317" s="39" t="s">
        <v>15187</v>
      </c>
      <c r="AZ317">
        <v>1</v>
      </c>
      <c r="BB317" s="39" t="s">
        <v>15187</v>
      </c>
      <c r="BC317">
        <v>1</v>
      </c>
      <c r="BE317" s="39" t="s">
        <v>15187</v>
      </c>
      <c r="BF317">
        <v>1</v>
      </c>
      <c r="BH317" s="39" t="s">
        <v>15186</v>
      </c>
      <c r="BI317">
        <v>1</v>
      </c>
      <c r="BK317" s="39" t="s">
        <v>15187</v>
      </c>
      <c r="BL317">
        <v>1</v>
      </c>
      <c r="BN317" s="39" t="s">
        <v>15187</v>
      </c>
      <c r="BO317">
        <v>1</v>
      </c>
      <c r="BQ317" s="39" t="s">
        <v>16368</v>
      </c>
      <c r="BT317" s="39" t="s">
        <v>16369</v>
      </c>
      <c r="BW317" s="39" t="s">
        <v>13792</v>
      </c>
      <c r="BX317">
        <v>1</v>
      </c>
      <c r="BZ317" s="39" t="s">
        <v>12851</v>
      </c>
      <c r="CA317">
        <v>1</v>
      </c>
      <c r="CC317" s="39" t="s">
        <v>12980</v>
      </c>
      <c r="CD317">
        <v>1</v>
      </c>
      <c r="CF317" s="39" t="s">
        <v>15190</v>
      </c>
      <c r="CG317">
        <v>1</v>
      </c>
      <c r="CI317" s="39" t="s">
        <v>12887</v>
      </c>
      <c r="CJ317">
        <v>1</v>
      </c>
      <c r="CL317" s="39" t="s">
        <v>16322</v>
      </c>
      <c r="CO317" s="39" t="s">
        <v>16370</v>
      </c>
    </row>
    <row r="318" spans="1:93" x14ac:dyDescent="0.3">
      <c r="A318">
        <v>317</v>
      </c>
      <c r="B318" s="1">
        <v>45832.487905092596</v>
      </c>
      <c r="C318" s="1">
        <v>45832.497731481482</v>
      </c>
      <c r="D318" s="39" t="s">
        <v>2927</v>
      </c>
      <c r="E318" s="39" t="s">
        <v>2928</v>
      </c>
      <c r="F318">
        <v>21</v>
      </c>
      <c r="I318" s="39" t="s">
        <v>2928</v>
      </c>
      <c r="L318">
        <v>5</v>
      </c>
      <c r="O318">
        <v>29</v>
      </c>
      <c r="R318" s="39" t="s">
        <v>4338</v>
      </c>
      <c r="S318">
        <v>1</v>
      </c>
      <c r="U318" s="39" t="s">
        <v>15184</v>
      </c>
      <c r="V318">
        <v>1</v>
      </c>
      <c r="X318" s="39" t="s">
        <v>15183</v>
      </c>
      <c r="Y318">
        <v>1</v>
      </c>
      <c r="AA318" s="39" t="s">
        <v>4338</v>
      </c>
      <c r="AB318">
        <v>0</v>
      </c>
      <c r="AD318" s="39" t="s">
        <v>1952</v>
      </c>
      <c r="AE318">
        <v>1</v>
      </c>
      <c r="AG318" s="39" t="s">
        <v>15572</v>
      </c>
      <c r="AH318">
        <v>1</v>
      </c>
      <c r="AJ318" s="39" t="s">
        <v>15186</v>
      </c>
      <c r="AK318">
        <v>1</v>
      </c>
      <c r="AM318" s="39" t="s">
        <v>15187</v>
      </c>
      <c r="AN318">
        <v>1</v>
      </c>
      <c r="AP318" s="39" t="s">
        <v>15186</v>
      </c>
      <c r="AQ318">
        <v>1</v>
      </c>
      <c r="AS318" s="39" t="s">
        <v>15187</v>
      </c>
      <c r="AT318">
        <v>1</v>
      </c>
      <c r="AV318" s="39" t="s">
        <v>15187</v>
      </c>
      <c r="AW318">
        <v>1</v>
      </c>
      <c r="AY318" s="39" t="s">
        <v>15187</v>
      </c>
      <c r="AZ318">
        <v>1</v>
      </c>
      <c r="BB318" s="39" t="s">
        <v>15187</v>
      </c>
      <c r="BC318">
        <v>1</v>
      </c>
      <c r="BE318" s="39" t="s">
        <v>15187</v>
      </c>
      <c r="BF318">
        <v>1</v>
      </c>
      <c r="BH318" s="39" t="s">
        <v>15186</v>
      </c>
      <c r="BI318">
        <v>1</v>
      </c>
      <c r="BK318" s="39" t="s">
        <v>15187</v>
      </c>
      <c r="BL318">
        <v>1</v>
      </c>
      <c r="BN318" s="39" t="s">
        <v>15187</v>
      </c>
      <c r="BO318">
        <v>1</v>
      </c>
      <c r="BQ318" s="39" t="s">
        <v>16368</v>
      </c>
      <c r="BT318" s="39" t="s">
        <v>16369</v>
      </c>
      <c r="BW318" s="39" t="s">
        <v>13792</v>
      </c>
      <c r="BX318">
        <v>1</v>
      </c>
      <c r="BZ318" s="39" t="s">
        <v>12851</v>
      </c>
      <c r="CA318">
        <v>1</v>
      </c>
      <c r="CC318" s="39" t="s">
        <v>12980</v>
      </c>
      <c r="CD318">
        <v>1</v>
      </c>
      <c r="CF318" s="39" t="s">
        <v>15190</v>
      </c>
      <c r="CG318">
        <v>1</v>
      </c>
      <c r="CI318" s="39" t="s">
        <v>12887</v>
      </c>
      <c r="CJ318">
        <v>1</v>
      </c>
      <c r="CL318" s="39" t="s">
        <v>16371</v>
      </c>
      <c r="CO318" s="39" t="s">
        <v>16372</v>
      </c>
    </row>
    <row r="319" spans="1:93" x14ac:dyDescent="0.3">
      <c r="A319">
        <v>318</v>
      </c>
      <c r="B319" s="1">
        <v>45832.486493055556</v>
      </c>
      <c r="C319" s="1">
        <v>45832.501631944448</v>
      </c>
      <c r="D319" s="39" t="s">
        <v>3639</v>
      </c>
      <c r="E319" s="39" t="s">
        <v>3640</v>
      </c>
      <c r="F319">
        <v>21</v>
      </c>
      <c r="I319" s="39" t="s">
        <v>3640</v>
      </c>
      <c r="L319">
        <v>8</v>
      </c>
      <c r="O319">
        <v>34</v>
      </c>
      <c r="R319" s="39" t="s">
        <v>4338</v>
      </c>
      <c r="S319">
        <v>1</v>
      </c>
      <c r="U319" s="39" t="s">
        <v>15184</v>
      </c>
      <c r="V319">
        <v>1</v>
      </c>
      <c r="X319" s="39" t="s">
        <v>15183</v>
      </c>
      <c r="Y319">
        <v>1</v>
      </c>
      <c r="AA319" s="39" t="s">
        <v>4338</v>
      </c>
      <c r="AB319">
        <v>0</v>
      </c>
      <c r="AD319" s="39" t="s">
        <v>1952</v>
      </c>
      <c r="AE319">
        <v>1</v>
      </c>
      <c r="AG319" s="39" t="s">
        <v>15572</v>
      </c>
      <c r="AH319">
        <v>1</v>
      </c>
      <c r="AJ319" s="39" t="s">
        <v>15186</v>
      </c>
      <c r="AK319">
        <v>1</v>
      </c>
      <c r="AM319" s="39" t="s">
        <v>15187</v>
      </c>
      <c r="AN319">
        <v>1</v>
      </c>
      <c r="AP319" s="39" t="s">
        <v>15186</v>
      </c>
      <c r="AQ319">
        <v>1</v>
      </c>
      <c r="AS319" s="39" t="s">
        <v>15187</v>
      </c>
      <c r="AT319">
        <v>1</v>
      </c>
      <c r="AV319" s="39" t="s">
        <v>15187</v>
      </c>
      <c r="AW319">
        <v>1</v>
      </c>
      <c r="AY319" s="39" t="s">
        <v>15187</v>
      </c>
      <c r="AZ319">
        <v>1</v>
      </c>
      <c r="BB319" s="39" t="s">
        <v>15187</v>
      </c>
      <c r="BC319">
        <v>1</v>
      </c>
      <c r="BE319" s="39" t="s">
        <v>15187</v>
      </c>
      <c r="BF319">
        <v>1</v>
      </c>
      <c r="BH319" s="39" t="s">
        <v>15186</v>
      </c>
      <c r="BI319">
        <v>1</v>
      </c>
      <c r="BK319" s="39" t="s">
        <v>15187</v>
      </c>
      <c r="BL319">
        <v>1</v>
      </c>
      <c r="BN319" s="39" t="s">
        <v>15187</v>
      </c>
      <c r="BO319">
        <v>1</v>
      </c>
      <c r="BQ319" s="39" t="s">
        <v>16368</v>
      </c>
      <c r="BT319" s="39" t="s">
        <v>16373</v>
      </c>
      <c r="BW319" s="39" t="s">
        <v>13792</v>
      </c>
      <c r="BX319">
        <v>1</v>
      </c>
      <c r="BZ319" s="39" t="s">
        <v>12851</v>
      </c>
      <c r="CA319">
        <v>1</v>
      </c>
      <c r="CC319" s="39" t="s">
        <v>12980</v>
      </c>
      <c r="CD319">
        <v>1</v>
      </c>
      <c r="CF319" s="39" t="s">
        <v>15190</v>
      </c>
      <c r="CG319">
        <v>1</v>
      </c>
      <c r="CI319" s="39" t="s">
        <v>12887</v>
      </c>
      <c r="CJ319">
        <v>1</v>
      </c>
      <c r="CL319" s="39" t="s">
        <v>16374</v>
      </c>
      <c r="CO319" s="39" t="s">
        <v>16375</v>
      </c>
    </row>
    <row r="320" spans="1:93" x14ac:dyDescent="0.3">
      <c r="A320">
        <v>319</v>
      </c>
      <c r="B320" s="1">
        <v>45832.509872685187</v>
      </c>
      <c r="C320" s="1">
        <v>45832.510104166664</v>
      </c>
      <c r="D320" s="39" t="s">
        <v>3511</v>
      </c>
      <c r="E320" s="39" t="s">
        <v>3512</v>
      </c>
      <c r="F320">
        <v>13</v>
      </c>
      <c r="I320" s="39" t="s">
        <v>12121</v>
      </c>
      <c r="L320">
        <v>8</v>
      </c>
      <c r="O320">
        <v>16</v>
      </c>
      <c r="R320" s="39" t="s">
        <v>15183</v>
      </c>
      <c r="S320">
        <v>0</v>
      </c>
      <c r="U320" s="39" t="s">
        <v>15184</v>
      </c>
      <c r="V320">
        <v>1</v>
      </c>
      <c r="X320" s="39" t="s">
        <v>15183</v>
      </c>
      <c r="Y320">
        <v>1</v>
      </c>
      <c r="AA320" s="39" t="s">
        <v>1952</v>
      </c>
      <c r="AB320">
        <v>0</v>
      </c>
      <c r="AD320" s="39" t="s">
        <v>15183</v>
      </c>
      <c r="AE320">
        <v>0</v>
      </c>
      <c r="AG320" s="39" t="s">
        <v>16376</v>
      </c>
      <c r="AH320">
        <v>0</v>
      </c>
      <c r="AJ320" s="39" t="s">
        <v>15186</v>
      </c>
      <c r="AK320">
        <v>1</v>
      </c>
      <c r="AM320" s="39" t="s">
        <v>15186</v>
      </c>
      <c r="AN320">
        <v>0</v>
      </c>
      <c r="AP320" s="39" t="s">
        <v>15186</v>
      </c>
      <c r="AQ320">
        <v>1</v>
      </c>
      <c r="AS320" s="39" t="s">
        <v>15187</v>
      </c>
      <c r="AT320">
        <v>1</v>
      </c>
      <c r="AV320" s="39" t="s">
        <v>15187</v>
      </c>
      <c r="AW320">
        <v>1</v>
      </c>
      <c r="AY320" s="39" t="s">
        <v>15187</v>
      </c>
      <c r="AZ320">
        <v>1</v>
      </c>
      <c r="BB320" s="39" t="s">
        <v>15187</v>
      </c>
      <c r="BC320">
        <v>1</v>
      </c>
      <c r="BE320" s="39" t="s">
        <v>15186</v>
      </c>
      <c r="BF320">
        <v>0</v>
      </c>
      <c r="BH320" s="39" t="s">
        <v>15186</v>
      </c>
      <c r="BI320">
        <v>1</v>
      </c>
      <c r="BK320" s="39" t="s">
        <v>15186</v>
      </c>
      <c r="BL320">
        <v>0</v>
      </c>
      <c r="BN320" s="39" t="s">
        <v>15187</v>
      </c>
      <c r="BO320">
        <v>1</v>
      </c>
      <c r="BQ320" s="39" t="s">
        <v>16377</v>
      </c>
      <c r="BT320" s="39" t="s">
        <v>16378</v>
      </c>
      <c r="BW320" s="39" t="s">
        <v>12887</v>
      </c>
      <c r="BX320">
        <v>0</v>
      </c>
      <c r="BZ320" s="39" t="s">
        <v>12851</v>
      </c>
      <c r="CA320">
        <v>1</v>
      </c>
      <c r="CC320" s="39" t="s">
        <v>12980</v>
      </c>
      <c r="CD320">
        <v>1</v>
      </c>
      <c r="CF320" s="39" t="s">
        <v>15190</v>
      </c>
      <c r="CG320">
        <v>1</v>
      </c>
      <c r="CI320" s="39" t="s">
        <v>13792</v>
      </c>
      <c r="CJ320">
        <v>0</v>
      </c>
      <c r="CL320" s="39" t="s">
        <v>16379</v>
      </c>
      <c r="CO320" s="39" t="s">
        <v>16367</v>
      </c>
    </row>
    <row r="321" spans="1:93" x14ac:dyDescent="0.3">
      <c r="A321">
        <v>320</v>
      </c>
      <c r="B321" s="1">
        <v>45832.511134259257</v>
      </c>
      <c r="C321" s="1">
        <v>45832.518611111111</v>
      </c>
      <c r="D321" s="39" t="s">
        <v>3706</v>
      </c>
      <c r="E321" s="39" t="s">
        <v>3707</v>
      </c>
      <c r="F321">
        <v>14</v>
      </c>
      <c r="I321" s="39" t="s">
        <v>3707</v>
      </c>
      <c r="L321">
        <v>8</v>
      </c>
      <c r="O321">
        <v>3</v>
      </c>
      <c r="R321" s="39" t="s">
        <v>15183</v>
      </c>
      <c r="S321">
        <v>0</v>
      </c>
      <c r="U321" s="39" t="s">
        <v>4338</v>
      </c>
      <c r="V321">
        <v>0</v>
      </c>
      <c r="X321" s="39" t="s">
        <v>15184</v>
      </c>
      <c r="Y321">
        <v>0</v>
      </c>
      <c r="AA321" s="39" t="s">
        <v>1952</v>
      </c>
      <c r="AB321">
        <v>0</v>
      </c>
      <c r="AD321" s="39" t="s">
        <v>15182</v>
      </c>
      <c r="AE321">
        <v>0</v>
      </c>
      <c r="AG321" s="39" t="s">
        <v>15572</v>
      </c>
      <c r="AH321">
        <v>1</v>
      </c>
      <c r="AJ321" s="39" t="s">
        <v>15187</v>
      </c>
      <c r="AK321">
        <v>0</v>
      </c>
      <c r="AM321" s="39" t="s">
        <v>15187</v>
      </c>
      <c r="AN321">
        <v>1</v>
      </c>
      <c r="AP321" s="39" t="s">
        <v>15187</v>
      </c>
      <c r="AQ321">
        <v>0</v>
      </c>
      <c r="AS321" s="39" t="s">
        <v>15187</v>
      </c>
      <c r="AT321">
        <v>1</v>
      </c>
      <c r="AV321" s="39" t="s">
        <v>15187</v>
      </c>
      <c r="AW321">
        <v>1</v>
      </c>
      <c r="AY321" s="39" t="s">
        <v>15187</v>
      </c>
      <c r="AZ321">
        <v>1</v>
      </c>
      <c r="BB321" s="39" t="s">
        <v>15187</v>
      </c>
      <c r="BC321">
        <v>1</v>
      </c>
      <c r="BE321" s="39" t="s">
        <v>15187</v>
      </c>
      <c r="BF321">
        <v>1</v>
      </c>
      <c r="BH321" s="39" t="s">
        <v>15187</v>
      </c>
      <c r="BI321">
        <v>0</v>
      </c>
      <c r="BK321" s="39" t="s">
        <v>15187</v>
      </c>
      <c r="BL321">
        <v>1</v>
      </c>
      <c r="BN321" s="39" t="s">
        <v>15187</v>
      </c>
      <c r="BO321">
        <v>1</v>
      </c>
      <c r="BQ321" s="39" t="s">
        <v>16380</v>
      </c>
      <c r="BT321" s="39" t="s">
        <v>16381</v>
      </c>
      <c r="BW321" s="39" t="s">
        <v>13792</v>
      </c>
      <c r="BX321">
        <v>1</v>
      </c>
      <c r="BZ321" s="39" t="s">
        <v>12851</v>
      </c>
      <c r="CA321">
        <v>1</v>
      </c>
      <c r="CC321" s="39" t="s">
        <v>12980</v>
      </c>
      <c r="CD321">
        <v>1</v>
      </c>
      <c r="CF321" s="39" t="s">
        <v>15190</v>
      </c>
      <c r="CG321">
        <v>1</v>
      </c>
      <c r="CI321" s="39" t="s">
        <v>12887</v>
      </c>
      <c r="CJ321">
        <v>1</v>
      </c>
      <c r="CL321" s="39" t="s">
        <v>16382</v>
      </c>
      <c r="CO321" s="39" t="s">
        <v>16383</v>
      </c>
    </row>
    <row r="322" spans="1:93" x14ac:dyDescent="0.3">
      <c r="A322">
        <v>321</v>
      </c>
      <c r="B322" s="1">
        <v>45832.519699074073</v>
      </c>
      <c r="C322" s="1">
        <v>45832.528761574074</v>
      </c>
      <c r="D322" s="39" t="s">
        <v>3520</v>
      </c>
      <c r="E322" s="39" t="s">
        <v>3521</v>
      </c>
      <c r="F322">
        <v>20</v>
      </c>
      <c r="I322" s="39" t="s">
        <v>3521</v>
      </c>
      <c r="L322">
        <v>8</v>
      </c>
      <c r="O322">
        <v>6</v>
      </c>
      <c r="R322" s="39" t="s">
        <v>4338</v>
      </c>
      <c r="S322">
        <v>1</v>
      </c>
      <c r="U322" s="39" t="s">
        <v>1952</v>
      </c>
      <c r="V322">
        <v>0</v>
      </c>
      <c r="X322" s="39" t="s">
        <v>15183</v>
      </c>
      <c r="Y322">
        <v>1</v>
      </c>
      <c r="AA322" s="39" t="s">
        <v>15182</v>
      </c>
      <c r="AB322">
        <v>1</v>
      </c>
      <c r="AD322" s="39" t="s">
        <v>1952</v>
      </c>
      <c r="AE322">
        <v>1</v>
      </c>
      <c r="AG322" s="39" t="s">
        <v>15620</v>
      </c>
      <c r="AH322">
        <v>0</v>
      </c>
      <c r="AJ322" s="39" t="s">
        <v>15186</v>
      </c>
      <c r="AK322">
        <v>1</v>
      </c>
      <c r="AM322" s="39" t="s">
        <v>15187</v>
      </c>
      <c r="AN322">
        <v>1</v>
      </c>
      <c r="AP322" s="39" t="s">
        <v>15186</v>
      </c>
      <c r="AQ322">
        <v>1</v>
      </c>
      <c r="AS322" s="39" t="s">
        <v>15187</v>
      </c>
      <c r="AT322">
        <v>1</v>
      </c>
      <c r="AV322" s="39" t="s">
        <v>15187</v>
      </c>
      <c r="AW322">
        <v>1</v>
      </c>
      <c r="AY322" s="39" t="s">
        <v>15187</v>
      </c>
      <c r="AZ322">
        <v>1</v>
      </c>
      <c r="BB322" s="39" t="s">
        <v>15187</v>
      </c>
      <c r="BC322">
        <v>1</v>
      </c>
      <c r="BE322" s="39" t="s">
        <v>15187</v>
      </c>
      <c r="BF322">
        <v>1</v>
      </c>
      <c r="BH322" s="39" t="s">
        <v>15186</v>
      </c>
      <c r="BI322">
        <v>1</v>
      </c>
      <c r="BK322" s="39" t="s">
        <v>15187</v>
      </c>
      <c r="BL322">
        <v>1</v>
      </c>
      <c r="BN322" s="39" t="s">
        <v>15187</v>
      </c>
      <c r="BO322">
        <v>1</v>
      </c>
      <c r="BQ322" s="39" t="s">
        <v>16384</v>
      </c>
      <c r="BT322" s="39" t="s">
        <v>16385</v>
      </c>
      <c r="BW322" s="39" t="s">
        <v>13792</v>
      </c>
      <c r="BX322">
        <v>1</v>
      </c>
      <c r="BZ322" s="39" t="s">
        <v>12851</v>
      </c>
      <c r="CA322">
        <v>1</v>
      </c>
      <c r="CC322" s="39" t="s">
        <v>12980</v>
      </c>
      <c r="CD322">
        <v>1</v>
      </c>
      <c r="CF322" s="39" t="s">
        <v>15190</v>
      </c>
      <c r="CG322">
        <v>1</v>
      </c>
      <c r="CI322" s="39" t="s">
        <v>12887</v>
      </c>
      <c r="CJ322">
        <v>1</v>
      </c>
      <c r="CL322" s="39" t="s">
        <v>16386</v>
      </c>
      <c r="CO322" s="39" t="s">
        <v>16387</v>
      </c>
    </row>
    <row r="323" spans="1:93" x14ac:dyDescent="0.3">
      <c r="A323">
        <v>322</v>
      </c>
      <c r="B323" s="1">
        <v>45832.523888888885</v>
      </c>
      <c r="C323" s="1">
        <v>45832.530497685184</v>
      </c>
      <c r="D323" s="39" t="s">
        <v>3501</v>
      </c>
      <c r="E323" s="39" t="s">
        <v>3502</v>
      </c>
      <c r="F323">
        <v>14</v>
      </c>
      <c r="I323" s="39" t="s">
        <v>3502</v>
      </c>
      <c r="L323">
        <v>8</v>
      </c>
      <c r="O323">
        <v>8</v>
      </c>
      <c r="R323" s="39" t="s">
        <v>15183</v>
      </c>
      <c r="S323">
        <v>0</v>
      </c>
      <c r="U323" s="39" t="s">
        <v>4338</v>
      </c>
      <c r="V323">
        <v>0</v>
      </c>
      <c r="X323" s="39" t="s">
        <v>15184</v>
      </c>
      <c r="Y323">
        <v>0</v>
      </c>
      <c r="AA323" s="39" t="s">
        <v>1952</v>
      </c>
      <c r="AB323">
        <v>0</v>
      </c>
      <c r="AD323" s="39" t="s">
        <v>15182</v>
      </c>
      <c r="AE323">
        <v>0</v>
      </c>
      <c r="AG323" s="39" t="s">
        <v>15572</v>
      </c>
      <c r="AH323">
        <v>1</v>
      </c>
      <c r="AJ323" s="39" t="s">
        <v>15187</v>
      </c>
      <c r="AK323">
        <v>0</v>
      </c>
      <c r="AM323" s="39" t="s">
        <v>15187</v>
      </c>
      <c r="AN323">
        <v>1</v>
      </c>
      <c r="AP323" s="39" t="s">
        <v>15187</v>
      </c>
      <c r="AQ323">
        <v>0</v>
      </c>
      <c r="AS323" s="39" t="s">
        <v>15187</v>
      </c>
      <c r="AT323">
        <v>1</v>
      </c>
      <c r="AV323" s="39" t="s">
        <v>15187</v>
      </c>
      <c r="AW323">
        <v>1</v>
      </c>
      <c r="AY323" s="39" t="s">
        <v>15187</v>
      </c>
      <c r="AZ323">
        <v>1</v>
      </c>
      <c r="BB323" s="39" t="s">
        <v>15187</v>
      </c>
      <c r="BC323">
        <v>1</v>
      </c>
      <c r="BE323" s="39" t="s">
        <v>15187</v>
      </c>
      <c r="BF323">
        <v>1</v>
      </c>
      <c r="BH323" s="39" t="s">
        <v>15187</v>
      </c>
      <c r="BI323">
        <v>0</v>
      </c>
      <c r="BK323" s="39" t="s">
        <v>15187</v>
      </c>
      <c r="BL323">
        <v>1</v>
      </c>
      <c r="BN323" s="39" t="s">
        <v>15187</v>
      </c>
      <c r="BO323">
        <v>1</v>
      </c>
      <c r="BQ323" s="39" t="s">
        <v>16320</v>
      </c>
      <c r="BT323" s="39" t="s">
        <v>16347</v>
      </c>
      <c r="BW323" s="39" t="s">
        <v>13792</v>
      </c>
      <c r="BX323">
        <v>1</v>
      </c>
      <c r="BZ323" s="39" t="s">
        <v>12851</v>
      </c>
      <c r="CA323">
        <v>1</v>
      </c>
      <c r="CC323" s="39" t="s">
        <v>12980</v>
      </c>
      <c r="CD323">
        <v>1</v>
      </c>
      <c r="CF323" s="39" t="s">
        <v>15190</v>
      </c>
      <c r="CG323">
        <v>1</v>
      </c>
      <c r="CI323" s="39" t="s">
        <v>12887</v>
      </c>
      <c r="CJ323">
        <v>1</v>
      </c>
      <c r="CL323" s="39" t="s">
        <v>16322</v>
      </c>
      <c r="CO323" s="39" t="s">
        <v>16367</v>
      </c>
    </row>
    <row r="324" spans="1:93" x14ac:dyDescent="0.3">
      <c r="A324">
        <v>323</v>
      </c>
      <c r="B324" s="1">
        <v>45835.827164351853</v>
      </c>
      <c r="C324" s="1">
        <v>45835.839502314811</v>
      </c>
      <c r="D324" s="39" t="s">
        <v>3551</v>
      </c>
      <c r="E324" s="39" t="s">
        <v>3552</v>
      </c>
      <c r="F324">
        <v>18</v>
      </c>
      <c r="I324" s="39" t="s">
        <v>3552</v>
      </c>
      <c r="L324">
        <v>8</v>
      </c>
      <c r="O324">
        <v>39</v>
      </c>
      <c r="R324" s="39" t="s">
        <v>4338</v>
      </c>
      <c r="S324">
        <v>1</v>
      </c>
      <c r="U324" s="39" t="s">
        <v>15184</v>
      </c>
      <c r="V324">
        <v>1</v>
      </c>
      <c r="X324" s="39" t="s">
        <v>15183</v>
      </c>
      <c r="Y324">
        <v>1</v>
      </c>
      <c r="AA324" s="39" t="s">
        <v>15182</v>
      </c>
      <c r="AB324">
        <v>1</v>
      </c>
      <c r="AD324" s="39" t="s">
        <v>1952</v>
      </c>
      <c r="AE324">
        <v>1</v>
      </c>
      <c r="AG324" s="39" t="s">
        <v>15625</v>
      </c>
      <c r="AH324">
        <v>0</v>
      </c>
      <c r="AJ324" s="39" t="s">
        <v>15186</v>
      </c>
      <c r="AK324">
        <v>1</v>
      </c>
      <c r="AM324" s="39" t="s">
        <v>15186</v>
      </c>
      <c r="AN324">
        <v>0</v>
      </c>
      <c r="AP324" s="39" t="s">
        <v>15186</v>
      </c>
      <c r="AQ324">
        <v>1</v>
      </c>
      <c r="AS324" s="39" t="s">
        <v>15187</v>
      </c>
      <c r="AT324">
        <v>1</v>
      </c>
      <c r="AV324" s="39" t="s">
        <v>15187</v>
      </c>
      <c r="AW324">
        <v>1</v>
      </c>
      <c r="AY324" s="39" t="s">
        <v>15187</v>
      </c>
      <c r="AZ324">
        <v>1</v>
      </c>
      <c r="BB324" s="39" t="s">
        <v>15187</v>
      </c>
      <c r="BC324">
        <v>1</v>
      </c>
      <c r="BE324" s="39" t="s">
        <v>15187</v>
      </c>
      <c r="BF324">
        <v>1</v>
      </c>
      <c r="BH324" s="39" t="s">
        <v>15186</v>
      </c>
      <c r="BI324">
        <v>1</v>
      </c>
      <c r="BK324" s="39" t="s">
        <v>15186</v>
      </c>
      <c r="BL324">
        <v>0</v>
      </c>
      <c r="BN324" s="39" t="s">
        <v>15187</v>
      </c>
      <c r="BO324">
        <v>1</v>
      </c>
      <c r="BQ324" s="39" t="s">
        <v>16388</v>
      </c>
      <c r="BT324" s="39" t="s">
        <v>16389</v>
      </c>
      <c r="BW324" s="39" t="s">
        <v>13792</v>
      </c>
      <c r="BX324">
        <v>1</v>
      </c>
      <c r="BZ324" s="39" t="s">
        <v>12980</v>
      </c>
      <c r="CA324">
        <v>0</v>
      </c>
      <c r="CC324" s="39" t="s">
        <v>12980</v>
      </c>
      <c r="CD324">
        <v>1</v>
      </c>
      <c r="CF324" s="39" t="s">
        <v>15190</v>
      </c>
      <c r="CG324">
        <v>1</v>
      </c>
      <c r="CI324" s="39" t="s">
        <v>12887</v>
      </c>
      <c r="CJ324">
        <v>1</v>
      </c>
      <c r="CL324" s="39" t="s">
        <v>16390</v>
      </c>
      <c r="CO324" s="39" t="s">
        <v>16391</v>
      </c>
    </row>
    <row r="325" spans="1:93" x14ac:dyDescent="0.3">
      <c r="A325">
        <v>324</v>
      </c>
      <c r="B325" s="1">
        <v>45836.561261574076</v>
      </c>
      <c r="C325" s="1">
        <v>45836.56559027778</v>
      </c>
      <c r="D325" s="39" t="s">
        <v>2623</v>
      </c>
      <c r="E325" s="39" t="s">
        <v>2624</v>
      </c>
      <c r="F325">
        <v>20</v>
      </c>
      <c r="I325" s="39" t="s">
        <v>2624</v>
      </c>
      <c r="L325">
        <v>5</v>
      </c>
      <c r="O325">
        <v>27</v>
      </c>
      <c r="R325" s="39" t="s">
        <v>4338</v>
      </c>
      <c r="S325">
        <v>1</v>
      </c>
      <c r="U325" s="39" t="s">
        <v>15184</v>
      </c>
      <c r="V325">
        <v>1</v>
      </c>
      <c r="X325" s="39" t="s">
        <v>15183</v>
      </c>
      <c r="Y325">
        <v>1</v>
      </c>
      <c r="AA325" s="39" t="s">
        <v>15182</v>
      </c>
      <c r="AB325">
        <v>1</v>
      </c>
      <c r="AD325" s="39" t="s">
        <v>1952</v>
      </c>
      <c r="AE325">
        <v>1</v>
      </c>
      <c r="AG325" s="39" t="s">
        <v>15572</v>
      </c>
      <c r="AH325">
        <v>1</v>
      </c>
      <c r="AJ325" s="39" t="s">
        <v>15186</v>
      </c>
      <c r="AK325">
        <v>1</v>
      </c>
      <c r="AM325" s="39" t="s">
        <v>15187</v>
      </c>
      <c r="AN325">
        <v>1</v>
      </c>
      <c r="AP325" s="39" t="s">
        <v>15186</v>
      </c>
      <c r="AQ325">
        <v>1</v>
      </c>
      <c r="AS325" s="39" t="s">
        <v>15187</v>
      </c>
      <c r="AT325">
        <v>1</v>
      </c>
      <c r="AV325" s="39" t="s">
        <v>15187</v>
      </c>
      <c r="AW325">
        <v>1</v>
      </c>
      <c r="AY325" s="39" t="s">
        <v>15187</v>
      </c>
      <c r="AZ325">
        <v>1</v>
      </c>
      <c r="BB325" s="39" t="s">
        <v>15186</v>
      </c>
      <c r="BC325">
        <v>0</v>
      </c>
      <c r="BE325" s="39" t="s">
        <v>15187</v>
      </c>
      <c r="BF325">
        <v>1</v>
      </c>
      <c r="BH325" s="39" t="s">
        <v>15186</v>
      </c>
      <c r="BI325">
        <v>1</v>
      </c>
      <c r="BK325" s="39" t="s">
        <v>15187</v>
      </c>
      <c r="BL325">
        <v>1</v>
      </c>
      <c r="BN325" s="39" t="s">
        <v>15187</v>
      </c>
      <c r="BO325">
        <v>1</v>
      </c>
      <c r="BQ325" s="39" t="s">
        <v>16392</v>
      </c>
      <c r="BT325" s="39" t="s">
        <v>16393</v>
      </c>
      <c r="BW325" s="39" t="s">
        <v>13792</v>
      </c>
      <c r="BX325">
        <v>1</v>
      </c>
      <c r="BZ325" s="39" t="s">
        <v>12851</v>
      </c>
      <c r="CA325">
        <v>1</v>
      </c>
      <c r="CC325" s="39" t="s">
        <v>12980</v>
      </c>
      <c r="CD325">
        <v>1</v>
      </c>
      <c r="CF325" s="39" t="s">
        <v>15190</v>
      </c>
      <c r="CG325">
        <v>1</v>
      </c>
      <c r="CI325" s="39" t="s">
        <v>15190</v>
      </c>
      <c r="CJ325">
        <v>0</v>
      </c>
      <c r="CL325" s="39" t="s">
        <v>16394</v>
      </c>
      <c r="CO325" s="39" t="s">
        <v>15481</v>
      </c>
    </row>
    <row r="326" spans="1:93" x14ac:dyDescent="0.3">
      <c r="A326">
        <v>325</v>
      </c>
      <c r="B326" s="1">
        <v>45836.687361111108</v>
      </c>
      <c r="C326" s="1">
        <v>45836.688842592594</v>
      </c>
      <c r="D326" s="39" t="s">
        <v>4362</v>
      </c>
      <c r="E326" s="39" t="s">
        <v>4363</v>
      </c>
      <c r="F326">
        <v>16</v>
      </c>
      <c r="I326" s="39" t="s">
        <v>4363</v>
      </c>
      <c r="L326">
        <v>7</v>
      </c>
      <c r="O326">
        <v>26</v>
      </c>
      <c r="R326" s="39" t="s">
        <v>4338</v>
      </c>
      <c r="S326">
        <v>1</v>
      </c>
      <c r="U326" s="39" t="s">
        <v>15182</v>
      </c>
      <c r="V326">
        <v>0</v>
      </c>
      <c r="X326" s="39" t="s">
        <v>15183</v>
      </c>
      <c r="Y326">
        <v>1</v>
      </c>
      <c r="AA326" s="39" t="s">
        <v>15184</v>
      </c>
      <c r="AB326">
        <v>0</v>
      </c>
      <c r="AD326" s="39" t="s">
        <v>1952</v>
      </c>
      <c r="AE326">
        <v>1</v>
      </c>
      <c r="AG326" s="39" t="s">
        <v>16177</v>
      </c>
      <c r="AH326">
        <v>0</v>
      </c>
      <c r="AJ326" s="39" t="s">
        <v>15186</v>
      </c>
      <c r="AK326">
        <v>1</v>
      </c>
      <c r="AM326" s="39" t="s">
        <v>15187</v>
      </c>
      <c r="AN326">
        <v>1</v>
      </c>
      <c r="AP326" s="39" t="s">
        <v>15186</v>
      </c>
      <c r="AQ326">
        <v>1</v>
      </c>
      <c r="AS326" s="39" t="s">
        <v>15187</v>
      </c>
      <c r="AT326">
        <v>1</v>
      </c>
      <c r="AV326" s="39" t="s">
        <v>15186</v>
      </c>
      <c r="AW326">
        <v>0</v>
      </c>
      <c r="AY326" s="39" t="s">
        <v>15187</v>
      </c>
      <c r="AZ326">
        <v>1</v>
      </c>
      <c r="BB326" s="39" t="s">
        <v>15187</v>
      </c>
      <c r="BC326">
        <v>1</v>
      </c>
      <c r="BE326" s="39" t="s">
        <v>15186</v>
      </c>
      <c r="BF326">
        <v>0</v>
      </c>
      <c r="BH326" s="39" t="s">
        <v>15186</v>
      </c>
      <c r="BI326">
        <v>1</v>
      </c>
      <c r="BK326" s="39" t="s">
        <v>15187</v>
      </c>
      <c r="BL326">
        <v>1</v>
      </c>
      <c r="BN326" s="39" t="s">
        <v>15186</v>
      </c>
      <c r="BO326">
        <v>0</v>
      </c>
      <c r="BQ326" s="39" t="s">
        <v>16395</v>
      </c>
      <c r="BT326" s="39" t="s">
        <v>16396</v>
      </c>
      <c r="BW326" s="39" t="s">
        <v>13792</v>
      </c>
      <c r="BX326">
        <v>1</v>
      </c>
      <c r="BZ326" s="39" t="s">
        <v>12851</v>
      </c>
      <c r="CA326">
        <v>1</v>
      </c>
      <c r="CC326" s="39" t="s">
        <v>12980</v>
      </c>
      <c r="CD326">
        <v>1</v>
      </c>
      <c r="CF326" s="39" t="s">
        <v>15190</v>
      </c>
      <c r="CG326">
        <v>1</v>
      </c>
      <c r="CI326" s="39" t="s">
        <v>12887</v>
      </c>
      <c r="CJ326">
        <v>1</v>
      </c>
      <c r="CL326" s="39" t="s">
        <v>16397</v>
      </c>
      <c r="CO326" s="39" t="s">
        <v>16398</v>
      </c>
    </row>
    <row r="327" spans="1:93" x14ac:dyDescent="0.3">
      <c r="A327">
        <v>326</v>
      </c>
      <c r="B327" s="1">
        <v>45837.449328703704</v>
      </c>
      <c r="C327" s="1">
        <v>45837.454398148147</v>
      </c>
      <c r="D327" s="39" t="s">
        <v>2759</v>
      </c>
      <c r="E327" s="39" t="s">
        <v>2760</v>
      </c>
      <c r="F327">
        <v>20</v>
      </c>
      <c r="I327" s="39" t="s">
        <v>2760</v>
      </c>
      <c r="L327">
        <v>5</v>
      </c>
      <c r="O327">
        <v>28</v>
      </c>
      <c r="R327" s="39" t="s">
        <v>4338</v>
      </c>
      <c r="S327">
        <v>1</v>
      </c>
      <c r="U327" s="39" t="s">
        <v>15184</v>
      </c>
      <c r="V327">
        <v>1</v>
      </c>
      <c r="X327" s="39" t="s">
        <v>15183</v>
      </c>
      <c r="Y327">
        <v>1</v>
      </c>
      <c r="AA327" s="39" t="s">
        <v>15182</v>
      </c>
      <c r="AB327">
        <v>1</v>
      </c>
      <c r="AD327" s="39" t="s">
        <v>1952</v>
      </c>
      <c r="AE327">
        <v>1</v>
      </c>
      <c r="AG327" s="39" t="s">
        <v>15572</v>
      </c>
      <c r="AH327">
        <v>1</v>
      </c>
      <c r="AJ327" s="39" t="s">
        <v>15186</v>
      </c>
      <c r="AK327">
        <v>1</v>
      </c>
      <c r="AM327" s="39" t="s">
        <v>15187</v>
      </c>
      <c r="AN327">
        <v>1</v>
      </c>
      <c r="AP327" s="39" t="s">
        <v>15186</v>
      </c>
      <c r="AQ327">
        <v>1</v>
      </c>
      <c r="AS327" s="39" t="s">
        <v>15187</v>
      </c>
      <c r="AT327">
        <v>1</v>
      </c>
      <c r="AV327" s="39" t="s">
        <v>15187</v>
      </c>
      <c r="AW327">
        <v>1</v>
      </c>
      <c r="AY327" s="39" t="s">
        <v>15187</v>
      </c>
      <c r="AZ327">
        <v>1</v>
      </c>
      <c r="BB327" s="39" t="s">
        <v>15186</v>
      </c>
      <c r="BC327">
        <v>0</v>
      </c>
      <c r="BE327" s="39" t="s">
        <v>15187</v>
      </c>
      <c r="BF327">
        <v>1</v>
      </c>
      <c r="BH327" s="39" t="s">
        <v>15186</v>
      </c>
      <c r="BI327">
        <v>1</v>
      </c>
      <c r="BK327" s="39" t="s">
        <v>15187</v>
      </c>
      <c r="BL327">
        <v>1</v>
      </c>
      <c r="BN327" s="39" t="s">
        <v>15187</v>
      </c>
      <c r="BO327">
        <v>1</v>
      </c>
      <c r="BQ327" s="39" t="s">
        <v>16399</v>
      </c>
      <c r="BT327" s="39" t="s">
        <v>16400</v>
      </c>
      <c r="BW327" s="39" t="s">
        <v>13792</v>
      </c>
      <c r="BX327">
        <v>1</v>
      </c>
      <c r="BZ327" s="39" t="s">
        <v>12851</v>
      </c>
      <c r="CA327">
        <v>1</v>
      </c>
      <c r="CC327" s="39" t="s">
        <v>12980</v>
      </c>
      <c r="CD327">
        <v>1</v>
      </c>
      <c r="CF327" s="39" t="s">
        <v>15190</v>
      </c>
      <c r="CG327">
        <v>1</v>
      </c>
      <c r="CI327" s="39" t="s">
        <v>15190</v>
      </c>
      <c r="CJ327">
        <v>0</v>
      </c>
      <c r="CL327" s="39" t="s">
        <v>16401</v>
      </c>
      <c r="CO327" s="39" t="s">
        <v>16402</v>
      </c>
    </row>
    <row r="328" spans="1:93" x14ac:dyDescent="0.3">
      <c r="A328">
        <v>327</v>
      </c>
      <c r="B328" s="1">
        <v>45838.002986111111</v>
      </c>
      <c r="C328" s="1">
        <v>45838.003263888888</v>
      </c>
      <c r="D328" s="39" t="s">
        <v>2843</v>
      </c>
      <c r="E328" s="39" t="s">
        <v>2844</v>
      </c>
      <c r="F328">
        <v>17</v>
      </c>
      <c r="I328" s="39" t="s">
        <v>2844</v>
      </c>
      <c r="L328">
        <v>5</v>
      </c>
      <c r="O328">
        <v>34</v>
      </c>
      <c r="R328" s="39" t="s">
        <v>4338</v>
      </c>
      <c r="S328">
        <v>1</v>
      </c>
      <c r="U328" s="39" t="s">
        <v>15184</v>
      </c>
      <c r="V328">
        <v>1</v>
      </c>
      <c r="X328" s="39" t="s">
        <v>15183</v>
      </c>
      <c r="Y328">
        <v>1</v>
      </c>
      <c r="AA328" s="39" t="s">
        <v>15184</v>
      </c>
      <c r="AB328">
        <v>0</v>
      </c>
      <c r="AD328" s="39" t="s">
        <v>1952</v>
      </c>
      <c r="AE328">
        <v>1</v>
      </c>
      <c r="AG328" s="39" t="s">
        <v>15572</v>
      </c>
      <c r="AH328">
        <v>1</v>
      </c>
      <c r="AJ328" s="39" t="s">
        <v>15186</v>
      </c>
      <c r="AK328">
        <v>1</v>
      </c>
      <c r="AM328" s="39" t="s">
        <v>15187</v>
      </c>
      <c r="AN328">
        <v>1</v>
      </c>
      <c r="AP328" s="39" t="s">
        <v>15187</v>
      </c>
      <c r="AQ328">
        <v>0</v>
      </c>
      <c r="AS328" s="39" t="s">
        <v>15187</v>
      </c>
      <c r="AT328">
        <v>1</v>
      </c>
      <c r="AV328" s="39" t="s">
        <v>15187</v>
      </c>
      <c r="AW328">
        <v>1</v>
      </c>
      <c r="AY328" s="39" t="s">
        <v>15186</v>
      </c>
      <c r="AZ328">
        <v>0</v>
      </c>
      <c r="BB328" s="39" t="s">
        <v>15187</v>
      </c>
      <c r="BC328">
        <v>1</v>
      </c>
      <c r="BE328" s="39" t="s">
        <v>15187</v>
      </c>
      <c r="BF328">
        <v>1</v>
      </c>
      <c r="BH328" s="39" t="s">
        <v>15187</v>
      </c>
      <c r="BI328">
        <v>0</v>
      </c>
      <c r="BK328" s="39" t="s">
        <v>15187</v>
      </c>
      <c r="BL328">
        <v>1</v>
      </c>
      <c r="BN328" s="39" t="s">
        <v>15187</v>
      </c>
      <c r="BO328">
        <v>1</v>
      </c>
      <c r="BQ328" s="39" t="s">
        <v>16403</v>
      </c>
      <c r="BT328" s="39" t="s">
        <v>16404</v>
      </c>
      <c r="BW328" s="39" t="s">
        <v>13792</v>
      </c>
      <c r="BX328">
        <v>1</v>
      </c>
      <c r="BZ328" s="39" t="s">
        <v>12851</v>
      </c>
      <c r="CA328">
        <v>1</v>
      </c>
      <c r="CC328" s="39" t="s">
        <v>12980</v>
      </c>
      <c r="CD328">
        <v>1</v>
      </c>
      <c r="CF328" s="39" t="s">
        <v>15190</v>
      </c>
      <c r="CG328">
        <v>1</v>
      </c>
      <c r="CI328" s="39" t="s">
        <v>12980</v>
      </c>
      <c r="CJ328">
        <v>0</v>
      </c>
      <c r="CL328" s="39" t="s">
        <v>16405</v>
      </c>
      <c r="CO328" s="39" t="s">
        <v>16406</v>
      </c>
    </row>
    <row r="329" spans="1:93" x14ac:dyDescent="0.3">
      <c r="A329">
        <v>328</v>
      </c>
      <c r="B329" s="1">
        <v>45839.370833333334</v>
      </c>
      <c r="C329" s="1">
        <v>45839.378842592596</v>
      </c>
      <c r="D329" s="39" t="s">
        <v>3464</v>
      </c>
      <c r="E329" s="39" t="s">
        <v>3465</v>
      </c>
      <c r="F329">
        <v>19</v>
      </c>
      <c r="I329" s="39" t="s">
        <v>3465</v>
      </c>
      <c r="L329">
        <v>8</v>
      </c>
      <c r="O329">
        <v>32</v>
      </c>
      <c r="R329" s="39" t="s">
        <v>4338</v>
      </c>
      <c r="S329">
        <v>1</v>
      </c>
      <c r="U329" s="39" t="s">
        <v>15184</v>
      </c>
      <c r="V329">
        <v>1</v>
      </c>
      <c r="X329" s="39" t="s">
        <v>15183</v>
      </c>
      <c r="Y329">
        <v>1</v>
      </c>
      <c r="AA329" s="39" t="s">
        <v>15182</v>
      </c>
      <c r="AB329">
        <v>1</v>
      </c>
      <c r="AD329" s="39" t="s">
        <v>1952</v>
      </c>
      <c r="AE329">
        <v>1</v>
      </c>
      <c r="AG329" s="39" t="s">
        <v>15992</v>
      </c>
      <c r="AH329">
        <v>0</v>
      </c>
      <c r="AJ329" s="39" t="s">
        <v>15186</v>
      </c>
      <c r="AK329">
        <v>1</v>
      </c>
      <c r="AM329" s="39" t="s">
        <v>15187</v>
      </c>
      <c r="AN329">
        <v>1</v>
      </c>
      <c r="AP329" s="39" t="s">
        <v>15186</v>
      </c>
      <c r="AQ329">
        <v>1</v>
      </c>
      <c r="AS329" s="39" t="s">
        <v>15187</v>
      </c>
      <c r="AT329">
        <v>1</v>
      </c>
      <c r="AV329" s="39" t="s">
        <v>15187</v>
      </c>
      <c r="AW329">
        <v>1</v>
      </c>
      <c r="AY329" s="39" t="s">
        <v>15187</v>
      </c>
      <c r="AZ329">
        <v>1</v>
      </c>
      <c r="BB329" s="39" t="s">
        <v>15187</v>
      </c>
      <c r="BC329">
        <v>1</v>
      </c>
      <c r="BE329" s="39" t="s">
        <v>15187</v>
      </c>
      <c r="BF329">
        <v>1</v>
      </c>
      <c r="BH329" s="39" t="s">
        <v>15186</v>
      </c>
      <c r="BI329">
        <v>1</v>
      </c>
      <c r="BK329" s="39" t="s">
        <v>15187</v>
      </c>
      <c r="BL329">
        <v>1</v>
      </c>
      <c r="BN329" s="39" t="s">
        <v>15187</v>
      </c>
      <c r="BO329">
        <v>1</v>
      </c>
      <c r="BQ329" s="39" t="s">
        <v>16407</v>
      </c>
      <c r="BT329" s="39" t="s">
        <v>16408</v>
      </c>
      <c r="BW329" s="39" t="s">
        <v>13792</v>
      </c>
      <c r="BX329">
        <v>1</v>
      </c>
      <c r="BZ329" s="39" t="s">
        <v>13792</v>
      </c>
      <c r="CA329">
        <v>0</v>
      </c>
      <c r="CC329" s="39" t="s">
        <v>12980</v>
      </c>
      <c r="CD329">
        <v>1</v>
      </c>
      <c r="CF329" s="39" t="s">
        <v>12887</v>
      </c>
      <c r="CG329">
        <v>0</v>
      </c>
      <c r="CI329" s="39" t="s">
        <v>12887</v>
      </c>
      <c r="CJ329">
        <v>1</v>
      </c>
      <c r="CL329" s="39" t="s">
        <v>16409</v>
      </c>
      <c r="CO329" s="39" t="s">
        <v>16410</v>
      </c>
    </row>
    <row r="330" spans="1:93" x14ac:dyDescent="0.3">
      <c r="A330">
        <v>329</v>
      </c>
      <c r="B330" s="1">
        <v>45840.83898148148</v>
      </c>
      <c r="C330" s="1">
        <v>45840.839201388888</v>
      </c>
      <c r="D330" s="39" t="s">
        <v>2749</v>
      </c>
      <c r="E330" s="39" t="s">
        <v>2750</v>
      </c>
      <c r="F330">
        <v>20</v>
      </c>
      <c r="I330" s="39" t="s">
        <v>2750</v>
      </c>
      <c r="L330">
        <v>5</v>
      </c>
      <c r="O330">
        <v>35</v>
      </c>
      <c r="R330" s="39" t="s">
        <v>4338</v>
      </c>
      <c r="S330">
        <v>1</v>
      </c>
      <c r="U330" s="39" t="s">
        <v>15184</v>
      </c>
      <c r="V330">
        <v>1</v>
      </c>
      <c r="X330" s="39" t="s">
        <v>15183</v>
      </c>
      <c r="Y330">
        <v>1</v>
      </c>
      <c r="AA330" s="39" t="s">
        <v>15184</v>
      </c>
      <c r="AB330">
        <v>0</v>
      </c>
      <c r="AD330" s="39" t="s">
        <v>1952</v>
      </c>
      <c r="AE330">
        <v>1</v>
      </c>
      <c r="AG330" s="39" t="s">
        <v>15572</v>
      </c>
      <c r="AH330">
        <v>1</v>
      </c>
      <c r="AJ330" s="39" t="s">
        <v>15186</v>
      </c>
      <c r="AK330">
        <v>1</v>
      </c>
      <c r="AM330" s="39" t="s">
        <v>15187</v>
      </c>
      <c r="AN330">
        <v>1</v>
      </c>
      <c r="AP330" s="39" t="s">
        <v>15186</v>
      </c>
      <c r="AQ330">
        <v>1</v>
      </c>
      <c r="AS330" s="39" t="s">
        <v>15187</v>
      </c>
      <c r="AT330">
        <v>1</v>
      </c>
      <c r="AV330" s="39" t="s">
        <v>15187</v>
      </c>
      <c r="AW330">
        <v>1</v>
      </c>
      <c r="AY330" s="39" t="s">
        <v>15187</v>
      </c>
      <c r="AZ330">
        <v>1</v>
      </c>
      <c r="BB330" s="39" t="s">
        <v>15187</v>
      </c>
      <c r="BC330">
        <v>1</v>
      </c>
      <c r="BE330" s="39" t="s">
        <v>15187</v>
      </c>
      <c r="BF330">
        <v>1</v>
      </c>
      <c r="BH330" s="39" t="s">
        <v>15186</v>
      </c>
      <c r="BI330">
        <v>1</v>
      </c>
      <c r="BK330" s="39" t="s">
        <v>15186</v>
      </c>
      <c r="BL330">
        <v>0</v>
      </c>
      <c r="BN330" s="39" t="s">
        <v>15187</v>
      </c>
      <c r="BO330">
        <v>1</v>
      </c>
      <c r="BQ330" s="39" t="s">
        <v>16411</v>
      </c>
      <c r="BT330" s="39" t="s">
        <v>16412</v>
      </c>
      <c r="BW330" s="39" t="s">
        <v>13792</v>
      </c>
      <c r="BX330">
        <v>1</v>
      </c>
      <c r="BZ330" s="39" t="s">
        <v>12851</v>
      </c>
      <c r="CA330">
        <v>1</v>
      </c>
      <c r="CC330" s="39" t="s">
        <v>12980</v>
      </c>
      <c r="CD330">
        <v>1</v>
      </c>
      <c r="CF330" s="39" t="s">
        <v>15190</v>
      </c>
      <c r="CG330">
        <v>1</v>
      </c>
      <c r="CI330" s="39" t="s">
        <v>12887</v>
      </c>
      <c r="CJ330">
        <v>1</v>
      </c>
      <c r="CL330" s="39" t="s">
        <v>16170</v>
      </c>
      <c r="CO330" s="39" t="s">
        <v>16413</v>
      </c>
    </row>
    <row r="331" spans="1:93" x14ac:dyDescent="0.3">
      <c r="A331">
        <v>330</v>
      </c>
      <c r="B331" s="1">
        <v>45841.920844907407</v>
      </c>
      <c r="C331" s="1">
        <v>45841.937800925924</v>
      </c>
      <c r="D331" s="39" t="s">
        <v>3946</v>
      </c>
      <c r="E331" s="39" t="s">
        <v>3947</v>
      </c>
      <c r="F331">
        <v>18</v>
      </c>
      <c r="I331" s="39" t="s">
        <v>12299</v>
      </c>
      <c r="L331">
        <v>6</v>
      </c>
      <c r="O331">
        <v>16</v>
      </c>
      <c r="R331" s="39" t="s">
        <v>4338</v>
      </c>
      <c r="S331">
        <v>1</v>
      </c>
      <c r="U331" s="39" t="s">
        <v>15184</v>
      </c>
      <c r="V331">
        <v>1</v>
      </c>
      <c r="X331" s="39" t="s">
        <v>15183</v>
      </c>
      <c r="Y331">
        <v>1</v>
      </c>
      <c r="AA331" s="39" t="s">
        <v>15182</v>
      </c>
      <c r="AB331">
        <v>1</v>
      </c>
      <c r="AD331" s="39" t="s">
        <v>1952</v>
      </c>
      <c r="AE331">
        <v>1</v>
      </c>
      <c r="AG331" s="39" t="s">
        <v>16207</v>
      </c>
      <c r="AH331">
        <v>0</v>
      </c>
      <c r="AJ331" s="39" t="s">
        <v>15186</v>
      </c>
      <c r="AK331">
        <v>1</v>
      </c>
      <c r="AM331" s="39" t="s">
        <v>15187</v>
      </c>
      <c r="AN331">
        <v>1</v>
      </c>
      <c r="AP331" s="39" t="s">
        <v>15187</v>
      </c>
      <c r="AQ331">
        <v>0</v>
      </c>
      <c r="AS331" s="39" t="s">
        <v>15187</v>
      </c>
      <c r="AT331">
        <v>1</v>
      </c>
      <c r="AV331" s="39" t="s">
        <v>15187</v>
      </c>
      <c r="AW331">
        <v>1</v>
      </c>
      <c r="AY331" s="39" t="s">
        <v>15187</v>
      </c>
      <c r="AZ331">
        <v>1</v>
      </c>
      <c r="BB331" s="39" t="s">
        <v>15187</v>
      </c>
      <c r="BC331">
        <v>1</v>
      </c>
      <c r="BE331" s="39" t="s">
        <v>15187</v>
      </c>
      <c r="BF331">
        <v>1</v>
      </c>
      <c r="BH331" s="39" t="s">
        <v>15186</v>
      </c>
      <c r="BI331">
        <v>1</v>
      </c>
      <c r="BK331" s="39" t="s">
        <v>15187</v>
      </c>
      <c r="BL331">
        <v>1</v>
      </c>
      <c r="BN331" s="39" t="s">
        <v>15187</v>
      </c>
      <c r="BO331">
        <v>1</v>
      </c>
      <c r="BQ331" s="39" t="s">
        <v>16414</v>
      </c>
      <c r="BT331" s="39" t="s">
        <v>16415</v>
      </c>
      <c r="BW331" s="39" t="s">
        <v>13792</v>
      </c>
      <c r="BX331">
        <v>1</v>
      </c>
      <c r="BZ331" s="39" t="s">
        <v>12887</v>
      </c>
      <c r="CA331">
        <v>0</v>
      </c>
      <c r="CC331" s="39" t="s">
        <v>12980</v>
      </c>
      <c r="CD331">
        <v>1</v>
      </c>
      <c r="CF331" s="39" t="s">
        <v>15190</v>
      </c>
      <c r="CG331">
        <v>1</v>
      </c>
      <c r="CI331" s="39" t="s">
        <v>12851</v>
      </c>
      <c r="CJ331">
        <v>0</v>
      </c>
      <c r="CL331" s="39" t="s">
        <v>16416</v>
      </c>
      <c r="CO331" s="39" t="s">
        <v>15233</v>
      </c>
    </row>
    <row r="332" spans="1:93" x14ac:dyDescent="0.3">
      <c r="A332">
        <v>331</v>
      </c>
      <c r="B332" s="1">
        <v>45843.531701388885</v>
      </c>
      <c r="C332" s="1">
        <v>45843.535358796296</v>
      </c>
      <c r="D332" s="39" t="s">
        <v>2810</v>
      </c>
      <c r="E332" s="39" t="s">
        <v>2811</v>
      </c>
      <c r="F332">
        <v>19</v>
      </c>
      <c r="I332" s="39" t="s">
        <v>16417</v>
      </c>
      <c r="L332">
        <v>5</v>
      </c>
      <c r="O332">
        <v>22</v>
      </c>
      <c r="R332" s="39" t="s">
        <v>4338</v>
      </c>
      <c r="S332">
        <v>1</v>
      </c>
      <c r="U332" s="39" t="s">
        <v>15184</v>
      </c>
      <c r="V332">
        <v>1</v>
      </c>
      <c r="X332" s="39" t="s">
        <v>15183</v>
      </c>
      <c r="Y332">
        <v>1</v>
      </c>
      <c r="AA332" s="39" t="s">
        <v>15182</v>
      </c>
      <c r="AB332">
        <v>1</v>
      </c>
      <c r="AD332" s="39" t="s">
        <v>1952</v>
      </c>
      <c r="AE332">
        <v>1</v>
      </c>
      <c r="AG332" s="39" t="s">
        <v>15572</v>
      </c>
      <c r="AH332">
        <v>1</v>
      </c>
      <c r="AJ332" s="39" t="s">
        <v>15186</v>
      </c>
      <c r="AK332">
        <v>1</v>
      </c>
      <c r="AM332" s="39" t="s">
        <v>15187</v>
      </c>
      <c r="AN332">
        <v>1</v>
      </c>
      <c r="AP332" s="39" t="s">
        <v>15186</v>
      </c>
      <c r="AQ332">
        <v>1</v>
      </c>
      <c r="AS332" s="39" t="s">
        <v>15187</v>
      </c>
      <c r="AT332">
        <v>1</v>
      </c>
      <c r="AV332" s="39" t="s">
        <v>15187</v>
      </c>
      <c r="AW332">
        <v>1</v>
      </c>
      <c r="AY332" s="39" t="s">
        <v>15187</v>
      </c>
      <c r="AZ332">
        <v>1</v>
      </c>
      <c r="BB332" s="39" t="s">
        <v>15186</v>
      </c>
      <c r="BC332">
        <v>0</v>
      </c>
      <c r="BE332" s="39" t="s">
        <v>15187</v>
      </c>
      <c r="BF332">
        <v>1</v>
      </c>
      <c r="BH332" s="39" t="s">
        <v>15186</v>
      </c>
      <c r="BI332">
        <v>1</v>
      </c>
      <c r="BK332" s="39" t="s">
        <v>15186</v>
      </c>
      <c r="BL332">
        <v>0</v>
      </c>
      <c r="BN332" s="39" t="s">
        <v>15187</v>
      </c>
      <c r="BO332">
        <v>1</v>
      </c>
      <c r="BQ332" s="39" t="s">
        <v>16418</v>
      </c>
      <c r="BT332" s="39" t="s">
        <v>16393</v>
      </c>
      <c r="BW332" s="39" t="s">
        <v>13792</v>
      </c>
      <c r="BX332">
        <v>1</v>
      </c>
      <c r="BZ332" s="39" t="s">
        <v>12851</v>
      </c>
      <c r="CA332">
        <v>1</v>
      </c>
      <c r="CC332" s="39" t="s">
        <v>12980</v>
      </c>
      <c r="CD332">
        <v>1</v>
      </c>
      <c r="CF332" s="39" t="s">
        <v>15190</v>
      </c>
      <c r="CG332">
        <v>1</v>
      </c>
      <c r="CI332" s="39" t="s">
        <v>15190</v>
      </c>
      <c r="CJ332">
        <v>0</v>
      </c>
      <c r="CL332" s="39" t="s">
        <v>16394</v>
      </c>
      <c r="CO332" s="39" t="s">
        <v>15481</v>
      </c>
    </row>
    <row r="333" spans="1:93" x14ac:dyDescent="0.3">
      <c r="A333">
        <v>332</v>
      </c>
      <c r="B333" s="1">
        <v>45843.964016203703</v>
      </c>
      <c r="C333" s="1">
        <v>45843.970763888887</v>
      </c>
      <c r="D333" s="39" t="s">
        <v>2829</v>
      </c>
      <c r="E333" s="39" t="s">
        <v>2830</v>
      </c>
      <c r="F333">
        <v>17</v>
      </c>
      <c r="I333" s="39" t="s">
        <v>2830</v>
      </c>
      <c r="L333">
        <v>5</v>
      </c>
      <c r="O333">
        <v>23</v>
      </c>
      <c r="R333" s="39" t="s">
        <v>4338</v>
      </c>
      <c r="S333">
        <v>1</v>
      </c>
      <c r="U333" s="39" t="s">
        <v>15184</v>
      </c>
      <c r="V333">
        <v>1</v>
      </c>
      <c r="X333" s="39" t="s">
        <v>15183</v>
      </c>
      <c r="Y333">
        <v>1</v>
      </c>
      <c r="AA333" s="39" t="s">
        <v>15182</v>
      </c>
      <c r="AB333">
        <v>1</v>
      </c>
      <c r="AD333" s="39" t="s">
        <v>1952</v>
      </c>
      <c r="AE333">
        <v>1</v>
      </c>
      <c r="AG333" s="39" t="s">
        <v>15572</v>
      </c>
      <c r="AH333">
        <v>1</v>
      </c>
      <c r="AJ333" s="39" t="s">
        <v>15186</v>
      </c>
      <c r="AK333">
        <v>1</v>
      </c>
      <c r="AM333" s="39" t="s">
        <v>15187</v>
      </c>
      <c r="AN333">
        <v>1</v>
      </c>
      <c r="AP333" s="39" t="s">
        <v>15186</v>
      </c>
      <c r="AQ333">
        <v>1</v>
      </c>
      <c r="AS333" s="39" t="s">
        <v>15187</v>
      </c>
      <c r="AT333">
        <v>1</v>
      </c>
      <c r="AV333" s="39" t="s">
        <v>15187</v>
      </c>
      <c r="AW333">
        <v>1</v>
      </c>
      <c r="AY333" s="39" t="s">
        <v>15187</v>
      </c>
      <c r="AZ333">
        <v>1</v>
      </c>
      <c r="BB333" s="39" t="s">
        <v>15186</v>
      </c>
      <c r="BC333">
        <v>0</v>
      </c>
      <c r="BE333" s="39" t="s">
        <v>15187</v>
      </c>
      <c r="BF333">
        <v>1</v>
      </c>
      <c r="BH333" s="39" t="s">
        <v>15186</v>
      </c>
      <c r="BI333">
        <v>1</v>
      </c>
      <c r="BK333" s="39" t="s">
        <v>15186</v>
      </c>
      <c r="BL333">
        <v>0</v>
      </c>
      <c r="BN333" s="39" t="s">
        <v>15186</v>
      </c>
      <c r="BO333">
        <v>0</v>
      </c>
      <c r="BQ333" s="39" t="s">
        <v>16419</v>
      </c>
      <c r="BT333" s="39" t="s">
        <v>16420</v>
      </c>
      <c r="BW333" s="39" t="s">
        <v>13792</v>
      </c>
      <c r="BX333">
        <v>1</v>
      </c>
      <c r="BZ333" s="39" t="s">
        <v>12887</v>
      </c>
      <c r="CA333">
        <v>0</v>
      </c>
      <c r="CC333" s="39" t="s">
        <v>12980</v>
      </c>
      <c r="CD333">
        <v>1</v>
      </c>
      <c r="CF333" s="39" t="s">
        <v>15190</v>
      </c>
      <c r="CG333">
        <v>1</v>
      </c>
      <c r="CI333" s="39" t="s">
        <v>12851</v>
      </c>
      <c r="CJ333">
        <v>0</v>
      </c>
      <c r="CL333" s="39" t="s">
        <v>16421</v>
      </c>
      <c r="CO333" s="39" t="s">
        <v>16422</v>
      </c>
    </row>
    <row r="334" spans="1:93" x14ac:dyDescent="0.3">
      <c r="A334">
        <v>333</v>
      </c>
      <c r="B334" s="1">
        <v>45845.637928240743</v>
      </c>
      <c r="C334" s="1">
        <v>45845.640844907408</v>
      </c>
      <c r="D334" s="39" t="s">
        <v>2769</v>
      </c>
      <c r="E334" s="39" t="s">
        <v>2770</v>
      </c>
      <c r="F334">
        <v>20</v>
      </c>
      <c r="I334" s="39" t="s">
        <v>2771</v>
      </c>
      <c r="L334">
        <v>5</v>
      </c>
      <c r="O334">
        <v>8</v>
      </c>
      <c r="R334" s="39" t="s">
        <v>4338</v>
      </c>
      <c r="S334">
        <v>1</v>
      </c>
      <c r="U334" s="39" t="s">
        <v>15184</v>
      </c>
      <c r="V334">
        <v>1</v>
      </c>
      <c r="X334" s="39" t="s">
        <v>15183</v>
      </c>
      <c r="Y334">
        <v>1</v>
      </c>
      <c r="AA334" s="39" t="s">
        <v>15182</v>
      </c>
      <c r="AB334">
        <v>1</v>
      </c>
      <c r="AD334" s="39" t="s">
        <v>1952</v>
      </c>
      <c r="AE334">
        <v>1</v>
      </c>
      <c r="AG334" s="39" t="s">
        <v>15572</v>
      </c>
      <c r="AH334">
        <v>1</v>
      </c>
      <c r="AJ334" s="39" t="s">
        <v>15186</v>
      </c>
      <c r="AK334">
        <v>1</v>
      </c>
      <c r="AM334" s="39" t="s">
        <v>15187</v>
      </c>
      <c r="AN334">
        <v>1</v>
      </c>
      <c r="AP334" s="39" t="s">
        <v>15186</v>
      </c>
      <c r="AQ334">
        <v>1</v>
      </c>
      <c r="AS334" s="39" t="s">
        <v>15187</v>
      </c>
      <c r="AT334">
        <v>1</v>
      </c>
      <c r="AV334" s="39" t="s">
        <v>15186</v>
      </c>
      <c r="AW334">
        <v>0</v>
      </c>
      <c r="AY334" s="39" t="s">
        <v>15187</v>
      </c>
      <c r="AZ334">
        <v>1</v>
      </c>
      <c r="BB334" s="39" t="s">
        <v>15187</v>
      </c>
      <c r="BC334">
        <v>1</v>
      </c>
      <c r="BE334" s="39" t="s">
        <v>15187</v>
      </c>
      <c r="BF334">
        <v>1</v>
      </c>
      <c r="BH334" s="39" t="s">
        <v>15186</v>
      </c>
      <c r="BI334">
        <v>1</v>
      </c>
      <c r="BK334" s="39" t="s">
        <v>15187</v>
      </c>
      <c r="BL334">
        <v>1</v>
      </c>
      <c r="BN334" s="39" t="s">
        <v>15186</v>
      </c>
      <c r="BO334">
        <v>0</v>
      </c>
      <c r="BQ334" s="39" t="s">
        <v>16423</v>
      </c>
      <c r="BT334" s="39" t="s">
        <v>16424</v>
      </c>
      <c r="BW334" s="39" t="s">
        <v>13792</v>
      </c>
      <c r="BX334">
        <v>1</v>
      </c>
      <c r="BZ334" s="39" t="s">
        <v>12851</v>
      </c>
      <c r="CA334">
        <v>1</v>
      </c>
      <c r="CC334" s="39" t="s">
        <v>12980</v>
      </c>
      <c r="CD334">
        <v>1</v>
      </c>
      <c r="CF334" s="39" t="s">
        <v>15190</v>
      </c>
      <c r="CG334">
        <v>1</v>
      </c>
      <c r="CI334" s="39" t="s">
        <v>12887</v>
      </c>
      <c r="CJ334">
        <v>1</v>
      </c>
      <c r="CL334" s="39" t="s">
        <v>16425</v>
      </c>
      <c r="CO334" s="39" t="s">
        <v>16426</v>
      </c>
    </row>
    <row r="335" spans="1:93" x14ac:dyDescent="0.3">
      <c r="A335">
        <v>334</v>
      </c>
      <c r="B335" s="1">
        <v>45847.845706018517</v>
      </c>
      <c r="C335" s="1">
        <v>45847.84578703704</v>
      </c>
      <c r="D335" s="39" t="s">
        <v>3367</v>
      </c>
      <c r="E335" s="39" t="s">
        <v>3368</v>
      </c>
      <c r="F335">
        <v>20</v>
      </c>
      <c r="I335" s="39" t="s">
        <v>3369</v>
      </c>
      <c r="L335">
        <v>3</v>
      </c>
      <c r="O335">
        <v>34</v>
      </c>
      <c r="R335" s="39" t="s">
        <v>4338</v>
      </c>
      <c r="S335">
        <v>1</v>
      </c>
      <c r="U335" s="39" t="s">
        <v>15184</v>
      </c>
      <c r="V335">
        <v>1</v>
      </c>
      <c r="X335" s="39" t="s">
        <v>15183</v>
      </c>
      <c r="Y335">
        <v>1</v>
      </c>
      <c r="AA335" s="39" t="s">
        <v>15182</v>
      </c>
      <c r="AB335">
        <v>1</v>
      </c>
      <c r="AD335" s="39" t="s">
        <v>1952</v>
      </c>
      <c r="AE335">
        <v>1</v>
      </c>
      <c r="AG335" s="39" t="s">
        <v>15988</v>
      </c>
      <c r="AH335">
        <v>0</v>
      </c>
      <c r="AJ335" s="39" t="s">
        <v>15186</v>
      </c>
      <c r="AK335">
        <v>1</v>
      </c>
      <c r="AM335" s="39" t="s">
        <v>15187</v>
      </c>
      <c r="AN335">
        <v>1</v>
      </c>
      <c r="AP335" s="39" t="s">
        <v>15186</v>
      </c>
      <c r="AQ335">
        <v>1</v>
      </c>
      <c r="AS335" s="39" t="s">
        <v>15187</v>
      </c>
      <c r="AT335">
        <v>1</v>
      </c>
      <c r="AV335" s="39" t="s">
        <v>15187</v>
      </c>
      <c r="AW335">
        <v>1</v>
      </c>
      <c r="AY335" s="39" t="s">
        <v>15187</v>
      </c>
      <c r="AZ335">
        <v>1</v>
      </c>
      <c r="BB335" s="39" t="s">
        <v>15187</v>
      </c>
      <c r="BC335">
        <v>1</v>
      </c>
      <c r="BE335" s="39" t="s">
        <v>15187</v>
      </c>
      <c r="BF335">
        <v>1</v>
      </c>
      <c r="BH335" s="39" t="s">
        <v>15186</v>
      </c>
      <c r="BI335">
        <v>1</v>
      </c>
      <c r="BK335" s="39" t="s">
        <v>15186</v>
      </c>
      <c r="BL335">
        <v>0</v>
      </c>
      <c r="BN335" s="39" t="s">
        <v>15187</v>
      </c>
      <c r="BO335">
        <v>1</v>
      </c>
      <c r="BQ335" s="39" t="s">
        <v>16427</v>
      </c>
      <c r="BT335" s="39" t="s">
        <v>16428</v>
      </c>
      <c r="BW335" s="39" t="s">
        <v>13792</v>
      </c>
      <c r="BX335">
        <v>1</v>
      </c>
      <c r="BZ335" s="39" t="s">
        <v>12851</v>
      </c>
      <c r="CA335">
        <v>1</v>
      </c>
      <c r="CC335" s="39" t="s">
        <v>12980</v>
      </c>
      <c r="CD335">
        <v>1</v>
      </c>
      <c r="CF335" s="39" t="s">
        <v>15190</v>
      </c>
      <c r="CG335">
        <v>1</v>
      </c>
      <c r="CI335" s="39" t="s">
        <v>12887</v>
      </c>
      <c r="CJ335">
        <v>1</v>
      </c>
      <c r="CL335" s="39" t="s">
        <v>16429</v>
      </c>
      <c r="CO335" s="39" t="s">
        <v>16430</v>
      </c>
    </row>
    <row r="336" spans="1:93" x14ac:dyDescent="0.3">
      <c r="A336">
        <v>335</v>
      </c>
      <c r="B336" s="1">
        <v>45847.851469907408</v>
      </c>
      <c r="C336" s="1">
        <v>45847.856689814813</v>
      </c>
      <c r="D336" s="39" t="s">
        <v>3999</v>
      </c>
      <c r="E336" s="39" t="s">
        <v>4000</v>
      </c>
      <c r="F336">
        <v>16</v>
      </c>
      <c r="I336" s="39" t="s">
        <v>4000</v>
      </c>
      <c r="L336">
        <v>6</v>
      </c>
      <c r="O336">
        <v>17</v>
      </c>
      <c r="R336" s="39" t="s">
        <v>15183</v>
      </c>
      <c r="S336">
        <v>0</v>
      </c>
      <c r="U336" s="39" t="s">
        <v>15184</v>
      </c>
      <c r="V336">
        <v>1</v>
      </c>
      <c r="X336" s="39" t="s">
        <v>15184</v>
      </c>
      <c r="Y336">
        <v>0</v>
      </c>
      <c r="AA336" s="39" t="s">
        <v>1952</v>
      </c>
      <c r="AB336">
        <v>0</v>
      </c>
      <c r="AD336" s="39" t="s">
        <v>1952</v>
      </c>
      <c r="AE336">
        <v>1</v>
      </c>
      <c r="AG336" s="39" t="s">
        <v>15641</v>
      </c>
      <c r="AH336">
        <v>0</v>
      </c>
      <c r="AJ336" s="39" t="s">
        <v>15186</v>
      </c>
      <c r="AK336">
        <v>1</v>
      </c>
      <c r="AM336" s="39" t="s">
        <v>15187</v>
      </c>
      <c r="AN336">
        <v>1</v>
      </c>
      <c r="AP336" s="39" t="s">
        <v>15186</v>
      </c>
      <c r="AQ336">
        <v>1</v>
      </c>
      <c r="AS336" s="39" t="s">
        <v>15187</v>
      </c>
      <c r="AT336">
        <v>1</v>
      </c>
      <c r="AV336" s="39" t="s">
        <v>15187</v>
      </c>
      <c r="AW336">
        <v>1</v>
      </c>
      <c r="AY336" s="39" t="s">
        <v>15187</v>
      </c>
      <c r="AZ336">
        <v>1</v>
      </c>
      <c r="BB336" s="39" t="s">
        <v>15187</v>
      </c>
      <c r="BC336">
        <v>1</v>
      </c>
      <c r="BE336" s="39" t="s">
        <v>15186</v>
      </c>
      <c r="BF336">
        <v>0</v>
      </c>
      <c r="BH336" s="39" t="s">
        <v>15186</v>
      </c>
      <c r="BI336">
        <v>1</v>
      </c>
      <c r="BK336" s="39" t="s">
        <v>15187</v>
      </c>
      <c r="BL336">
        <v>1</v>
      </c>
      <c r="BN336" s="39" t="s">
        <v>15186</v>
      </c>
      <c r="BO336">
        <v>0</v>
      </c>
      <c r="BQ336" s="39" t="s">
        <v>16431</v>
      </c>
      <c r="BT336" s="39" t="s">
        <v>16432</v>
      </c>
      <c r="BW336" s="39" t="s">
        <v>13792</v>
      </c>
      <c r="BX336">
        <v>1</v>
      </c>
      <c r="BZ336" s="39" t="s">
        <v>12851</v>
      </c>
      <c r="CA336">
        <v>1</v>
      </c>
      <c r="CC336" s="39" t="s">
        <v>12980</v>
      </c>
      <c r="CD336">
        <v>1</v>
      </c>
      <c r="CF336" s="39" t="s">
        <v>15190</v>
      </c>
      <c r="CG336">
        <v>1</v>
      </c>
      <c r="CI336" s="39" t="s">
        <v>12887</v>
      </c>
      <c r="CJ336">
        <v>1</v>
      </c>
      <c r="CL336" s="39" t="s">
        <v>16433</v>
      </c>
      <c r="CO336" s="39" t="s">
        <v>16434</v>
      </c>
    </row>
    <row r="337" spans="1:93" x14ac:dyDescent="0.3">
      <c r="A337">
        <v>336</v>
      </c>
      <c r="B337" s="1">
        <v>45849.531006944446</v>
      </c>
      <c r="C337" s="1">
        <v>45849.537789351853</v>
      </c>
      <c r="D337" s="39" t="s">
        <v>4178</v>
      </c>
      <c r="E337" s="39" t="s">
        <v>4179</v>
      </c>
      <c r="F337">
        <v>18</v>
      </c>
      <c r="I337" s="39" t="s">
        <v>4180</v>
      </c>
      <c r="L337">
        <v>6</v>
      </c>
      <c r="O337">
        <v>2</v>
      </c>
      <c r="R337" s="39" t="s">
        <v>4338</v>
      </c>
      <c r="S337">
        <v>1</v>
      </c>
      <c r="U337" s="39" t="s">
        <v>15183</v>
      </c>
      <c r="V337">
        <v>0</v>
      </c>
      <c r="X337" s="39" t="s">
        <v>15183</v>
      </c>
      <c r="Y337">
        <v>1</v>
      </c>
      <c r="AA337" s="39" t="s">
        <v>15182</v>
      </c>
      <c r="AB337">
        <v>1</v>
      </c>
      <c r="AD337" s="39" t="s">
        <v>1952</v>
      </c>
      <c r="AE337">
        <v>1</v>
      </c>
      <c r="AG337" s="39" t="s">
        <v>15620</v>
      </c>
      <c r="AH337">
        <v>0</v>
      </c>
      <c r="AJ337" s="39" t="s">
        <v>15186</v>
      </c>
      <c r="AK337">
        <v>1</v>
      </c>
      <c r="AM337" s="39" t="s">
        <v>15187</v>
      </c>
      <c r="AN337">
        <v>1</v>
      </c>
      <c r="AP337" s="39" t="s">
        <v>15187</v>
      </c>
      <c r="AQ337">
        <v>0</v>
      </c>
      <c r="AS337" s="39" t="s">
        <v>15187</v>
      </c>
      <c r="AT337">
        <v>1</v>
      </c>
      <c r="AV337" s="39" t="s">
        <v>15187</v>
      </c>
      <c r="AW337">
        <v>1</v>
      </c>
      <c r="AY337" s="39" t="s">
        <v>15187</v>
      </c>
      <c r="AZ337">
        <v>1</v>
      </c>
      <c r="BB337" s="39" t="s">
        <v>15187</v>
      </c>
      <c r="BC337">
        <v>1</v>
      </c>
      <c r="BE337" s="39" t="s">
        <v>15187</v>
      </c>
      <c r="BF337">
        <v>1</v>
      </c>
      <c r="BH337" s="39" t="s">
        <v>15186</v>
      </c>
      <c r="BI337">
        <v>1</v>
      </c>
      <c r="BK337" s="39" t="s">
        <v>15186</v>
      </c>
      <c r="BL337">
        <v>0</v>
      </c>
      <c r="BN337" s="39" t="s">
        <v>15187</v>
      </c>
      <c r="BO337">
        <v>1</v>
      </c>
      <c r="BQ337" s="39" t="s">
        <v>16435</v>
      </c>
      <c r="BT337" s="39" t="s">
        <v>16436</v>
      </c>
      <c r="BW337" s="39" t="s">
        <v>13792</v>
      </c>
      <c r="BX337">
        <v>1</v>
      </c>
      <c r="BZ337" s="39" t="s">
        <v>12851</v>
      </c>
      <c r="CA337">
        <v>1</v>
      </c>
      <c r="CC337" s="39" t="s">
        <v>12980</v>
      </c>
      <c r="CD337">
        <v>1</v>
      </c>
      <c r="CF337" s="39" t="s">
        <v>15190</v>
      </c>
      <c r="CG337">
        <v>1</v>
      </c>
      <c r="CI337" s="39" t="s">
        <v>12887</v>
      </c>
      <c r="CJ337">
        <v>1</v>
      </c>
      <c r="CL337" s="39" t="s">
        <v>16437</v>
      </c>
      <c r="CO337" s="39" t="s">
        <v>16438</v>
      </c>
    </row>
    <row r="338" spans="1:93" x14ac:dyDescent="0.3">
      <c r="A338">
        <v>337</v>
      </c>
      <c r="B338" s="1">
        <v>45849.589456018519</v>
      </c>
      <c r="C338" s="1">
        <v>45849.605462962965</v>
      </c>
      <c r="D338" s="39" t="s">
        <v>2900</v>
      </c>
      <c r="E338" s="39" t="s">
        <v>2901</v>
      </c>
      <c r="F338">
        <v>17</v>
      </c>
      <c r="I338" s="39" t="s">
        <v>2901</v>
      </c>
      <c r="L338">
        <v>5</v>
      </c>
      <c r="O338">
        <v>24</v>
      </c>
      <c r="R338" s="39" t="s">
        <v>15182</v>
      </c>
      <c r="S338">
        <v>0</v>
      </c>
      <c r="U338" s="39" t="s">
        <v>15184</v>
      </c>
      <c r="V338">
        <v>1</v>
      </c>
      <c r="X338" s="39" t="s">
        <v>15183</v>
      </c>
      <c r="Y338">
        <v>1</v>
      </c>
      <c r="AA338" s="39" t="s">
        <v>4338</v>
      </c>
      <c r="AB338">
        <v>0</v>
      </c>
      <c r="AD338" s="39" t="s">
        <v>1952</v>
      </c>
      <c r="AE338">
        <v>1</v>
      </c>
      <c r="AG338" s="39" t="s">
        <v>15572</v>
      </c>
      <c r="AH338">
        <v>1</v>
      </c>
      <c r="AJ338" s="39" t="s">
        <v>15186</v>
      </c>
      <c r="AK338">
        <v>1</v>
      </c>
      <c r="AM338" s="39" t="s">
        <v>15187</v>
      </c>
      <c r="AN338">
        <v>1</v>
      </c>
      <c r="AP338" s="39" t="s">
        <v>15186</v>
      </c>
      <c r="AQ338">
        <v>1</v>
      </c>
      <c r="AS338" s="39" t="s">
        <v>15187</v>
      </c>
      <c r="AT338">
        <v>1</v>
      </c>
      <c r="AV338" s="39" t="s">
        <v>15186</v>
      </c>
      <c r="AW338">
        <v>0</v>
      </c>
      <c r="AY338" s="39" t="s">
        <v>15186</v>
      </c>
      <c r="AZ338">
        <v>0</v>
      </c>
      <c r="BB338" s="39" t="s">
        <v>15187</v>
      </c>
      <c r="BC338">
        <v>1</v>
      </c>
      <c r="BE338" s="39" t="s">
        <v>15187</v>
      </c>
      <c r="BF338">
        <v>1</v>
      </c>
      <c r="BH338" s="39" t="s">
        <v>15187</v>
      </c>
      <c r="BI338">
        <v>0</v>
      </c>
      <c r="BK338" s="39" t="s">
        <v>15187</v>
      </c>
      <c r="BL338">
        <v>1</v>
      </c>
      <c r="BN338" s="39" t="s">
        <v>15187</v>
      </c>
      <c r="BO338">
        <v>1</v>
      </c>
      <c r="BQ338" s="39" t="s">
        <v>16439</v>
      </c>
      <c r="BT338" s="39" t="s">
        <v>16440</v>
      </c>
      <c r="BW338" s="39" t="s">
        <v>13792</v>
      </c>
      <c r="BX338">
        <v>1</v>
      </c>
      <c r="BZ338" s="39" t="s">
        <v>12851</v>
      </c>
      <c r="CA338">
        <v>1</v>
      </c>
      <c r="CC338" s="39" t="s">
        <v>12980</v>
      </c>
      <c r="CD338">
        <v>1</v>
      </c>
      <c r="CF338" s="39" t="s">
        <v>15190</v>
      </c>
      <c r="CG338">
        <v>1</v>
      </c>
      <c r="CI338" s="39" t="s">
        <v>12887</v>
      </c>
      <c r="CJ338">
        <v>1</v>
      </c>
      <c r="CL338" s="39" t="s">
        <v>16441</v>
      </c>
      <c r="CO338" s="39" t="s">
        <v>16442</v>
      </c>
    </row>
    <row r="339" spans="1:93" x14ac:dyDescent="0.3">
      <c r="A339">
        <v>338</v>
      </c>
      <c r="B339" s="1">
        <v>45849.986192129632</v>
      </c>
      <c r="C339" s="1">
        <v>45849.994814814818</v>
      </c>
      <c r="D339" s="39" t="s">
        <v>2909</v>
      </c>
      <c r="E339" s="39" t="s">
        <v>2910</v>
      </c>
      <c r="F339">
        <v>18</v>
      </c>
      <c r="I339" s="39" t="s">
        <v>2910</v>
      </c>
      <c r="L339">
        <v>5</v>
      </c>
      <c r="O339">
        <v>37</v>
      </c>
      <c r="R339" s="39" t="s">
        <v>15183</v>
      </c>
      <c r="S339">
        <v>0</v>
      </c>
      <c r="U339" s="39" t="s">
        <v>1952</v>
      </c>
      <c r="V339">
        <v>0</v>
      </c>
      <c r="X339" s="39" t="s">
        <v>15183</v>
      </c>
      <c r="Y339">
        <v>1</v>
      </c>
      <c r="AA339" s="39" t="s">
        <v>4338</v>
      </c>
      <c r="AB339">
        <v>0</v>
      </c>
      <c r="AD339" s="39" t="s">
        <v>15182</v>
      </c>
      <c r="AE339">
        <v>0</v>
      </c>
      <c r="AG339" s="39" t="s">
        <v>15572</v>
      </c>
      <c r="AH339">
        <v>1</v>
      </c>
      <c r="AJ339" s="39" t="s">
        <v>15186</v>
      </c>
      <c r="AK339">
        <v>1</v>
      </c>
      <c r="AM339" s="39" t="s">
        <v>15187</v>
      </c>
      <c r="AN339">
        <v>1</v>
      </c>
      <c r="AP339" s="39" t="s">
        <v>15186</v>
      </c>
      <c r="AQ339">
        <v>1</v>
      </c>
      <c r="AS339" s="39" t="s">
        <v>15187</v>
      </c>
      <c r="AT339">
        <v>1</v>
      </c>
      <c r="AV339" s="39" t="s">
        <v>15187</v>
      </c>
      <c r="AW339">
        <v>1</v>
      </c>
      <c r="AY339" s="39" t="s">
        <v>15187</v>
      </c>
      <c r="AZ339">
        <v>1</v>
      </c>
      <c r="BB339" s="39" t="s">
        <v>15187</v>
      </c>
      <c r="BC339">
        <v>1</v>
      </c>
      <c r="BE339" s="39" t="s">
        <v>15187</v>
      </c>
      <c r="BF339">
        <v>1</v>
      </c>
      <c r="BH339" s="39" t="s">
        <v>15186</v>
      </c>
      <c r="BI339">
        <v>1</v>
      </c>
      <c r="BK339" s="39" t="s">
        <v>15187</v>
      </c>
      <c r="BL339">
        <v>1</v>
      </c>
      <c r="BN339" s="39" t="s">
        <v>15187</v>
      </c>
      <c r="BO339">
        <v>1</v>
      </c>
      <c r="BQ339" s="39" t="s">
        <v>16443</v>
      </c>
      <c r="BT339" s="39" t="s">
        <v>16444</v>
      </c>
      <c r="BW339" s="39" t="s">
        <v>13792</v>
      </c>
      <c r="BX339">
        <v>1</v>
      </c>
      <c r="BZ339" s="39" t="s">
        <v>12851</v>
      </c>
      <c r="CA339">
        <v>1</v>
      </c>
      <c r="CC339" s="39" t="s">
        <v>12980</v>
      </c>
      <c r="CD339">
        <v>1</v>
      </c>
      <c r="CF339" s="39" t="s">
        <v>15190</v>
      </c>
      <c r="CG339">
        <v>1</v>
      </c>
      <c r="CI339" s="39" t="s">
        <v>12887</v>
      </c>
      <c r="CJ339">
        <v>1</v>
      </c>
      <c r="CL339" s="39" t="s">
        <v>16445</v>
      </c>
      <c r="CO339" s="39" t="s">
        <v>16446</v>
      </c>
    </row>
    <row r="340" spans="1:93" x14ac:dyDescent="0.3">
      <c r="A340">
        <v>339</v>
      </c>
      <c r="B340" s="1">
        <v>45850.483136574076</v>
      </c>
      <c r="C340" s="1">
        <v>45850.495555555557</v>
      </c>
      <c r="D340" s="39" t="s">
        <v>4141</v>
      </c>
      <c r="E340" s="39" t="s">
        <v>4142</v>
      </c>
      <c r="F340">
        <v>19</v>
      </c>
      <c r="I340" s="39" t="s">
        <v>4142</v>
      </c>
      <c r="L340">
        <v>6</v>
      </c>
      <c r="O340">
        <v>36</v>
      </c>
      <c r="R340" s="39" t="s">
        <v>4338</v>
      </c>
      <c r="S340">
        <v>1</v>
      </c>
      <c r="U340" s="39" t="s">
        <v>15184</v>
      </c>
      <c r="V340">
        <v>1</v>
      </c>
      <c r="X340" s="39" t="s">
        <v>1952</v>
      </c>
      <c r="Y340">
        <v>0</v>
      </c>
      <c r="AA340" s="39" t="s">
        <v>4338</v>
      </c>
      <c r="AB340">
        <v>0</v>
      </c>
      <c r="AD340" s="39" t="s">
        <v>1952</v>
      </c>
      <c r="AE340">
        <v>1</v>
      </c>
      <c r="AG340" s="39" t="s">
        <v>15572</v>
      </c>
      <c r="AH340">
        <v>1</v>
      </c>
      <c r="AJ340" s="39" t="s">
        <v>15186</v>
      </c>
      <c r="AK340">
        <v>1</v>
      </c>
      <c r="AM340" s="39" t="s">
        <v>15187</v>
      </c>
      <c r="AN340">
        <v>1</v>
      </c>
      <c r="AP340" s="39" t="s">
        <v>15186</v>
      </c>
      <c r="AQ340">
        <v>1</v>
      </c>
      <c r="AS340" s="39" t="s">
        <v>15187</v>
      </c>
      <c r="AT340">
        <v>1</v>
      </c>
      <c r="AV340" s="39" t="s">
        <v>15187</v>
      </c>
      <c r="AW340">
        <v>1</v>
      </c>
      <c r="AY340" s="39" t="s">
        <v>15187</v>
      </c>
      <c r="AZ340">
        <v>1</v>
      </c>
      <c r="BB340" s="39" t="s">
        <v>15187</v>
      </c>
      <c r="BC340">
        <v>1</v>
      </c>
      <c r="BE340" s="39" t="s">
        <v>15187</v>
      </c>
      <c r="BF340">
        <v>1</v>
      </c>
      <c r="BH340" s="39" t="s">
        <v>15186</v>
      </c>
      <c r="BI340">
        <v>1</v>
      </c>
      <c r="BK340" s="39" t="s">
        <v>15187</v>
      </c>
      <c r="BL340">
        <v>1</v>
      </c>
      <c r="BN340" s="39" t="s">
        <v>15187</v>
      </c>
      <c r="BO340">
        <v>1</v>
      </c>
      <c r="BQ340" s="39" t="s">
        <v>16447</v>
      </c>
      <c r="BT340" s="39" t="s">
        <v>16448</v>
      </c>
      <c r="BW340" s="39" t="s">
        <v>13792</v>
      </c>
      <c r="BX340">
        <v>1</v>
      </c>
      <c r="BZ340" s="39" t="s">
        <v>12851</v>
      </c>
      <c r="CA340">
        <v>1</v>
      </c>
      <c r="CC340" s="39" t="s">
        <v>12980</v>
      </c>
      <c r="CD340">
        <v>1</v>
      </c>
      <c r="CF340" s="39" t="s">
        <v>15190</v>
      </c>
      <c r="CG340">
        <v>1</v>
      </c>
      <c r="CI340" s="39" t="s">
        <v>15190</v>
      </c>
      <c r="CJ340">
        <v>0</v>
      </c>
      <c r="CL340" s="39" t="s">
        <v>16449</v>
      </c>
      <c r="CO340" s="39" t="s">
        <v>16450</v>
      </c>
    </row>
    <row r="341" spans="1:93" x14ac:dyDescent="0.3">
      <c r="A341">
        <v>340</v>
      </c>
      <c r="B341" s="1">
        <v>45850.7658912037</v>
      </c>
      <c r="C341" s="1">
        <v>45850.789618055554</v>
      </c>
      <c r="D341" s="39" t="s">
        <v>4151</v>
      </c>
      <c r="E341" s="39" t="s">
        <v>4152</v>
      </c>
      <c r="F341">
        <v>11</v>
      </c>
      <c r="I341" s="39" t="s">
        <v>4153</v>
      </c>
      <c r="L341">
        <v>6</v>
      </c>
      <c r="O341">
        <v>40</v>
      </c>
      <c r="R341" s="39" t="s">
        <v>1952</v>
      </c>
      <c r="S341">
        <v>0</v>
      </c>
      <c r="U341" s="39" t="s">
        <v>15183</v>
      </c>
      <c r="V341">
        <v>0</v>
      </c>
      <c r="X341" s="39" t="s">
        <v>4338</v>
      </c>
      <c r="Y341">
        <v>0</v>
      </c>
      <c r="AA341" s="39" t="s">
        <v>15184</v>
      </c>
      <c r="AB341">
        <v>0</v>
      </c>
      <c r="AD341" s="39" t="s">
        <v>15182</v>
      </c>
      <c r="AE341">
        <v>0</v>
      </c>
      <c r="AG341" s="39" t="s">
        <v>15910</v>
      </c>
      <c r="AH341">
        <v>0</v>
      </c>
      <c r="AJ341" s="39" t="s">
        <v>15187</v>
      </c>
      <c r="AK341">
        <v>0</v>
      </c>
      <c r="AM341" s="39" t="s">
        <v>15187</v>
      </c>
      <c r="AN341">
        <v>1</v>
      </c>
      <c r="AP341" s="39" t="s">
        <v>15186</v>
      </c>
      <c r="AQ341">
        <v>1</v>
      </c>
      <c r="AS341" s="39" t="s">
        <v>15186</v>
      </c>
      <c r="AT341">
        <v>0</v>
      </c>
      <c r="AV341" s="39" t="s">
        <v>15187</v>
      </c>
      <c r="AW341">
        <v>1</v>
      </c>
      <c r="AY341" s="39" t="s">
        <v>15187</v>
      </c>
      <c r="AZ341">
        <v>1</v>
      </c>
      <c r="BB341" s="39" t="s">
        <v>15187</v>
      </c>
      <c r="BC341">
        <v>1</v>
      </c>
      <c r="BE341" s="39" t="s">
        <v>15187</v>
      </c>
      <c r="BF341">
        <v>1</v>
      </c>
      <c r="BH341" s="39" t="s">
        <v>15186</v>
      </c>
      <c r="BI341">
        <v>1</v>
      </c>
      <c r="BK341" s="39" t="s">
        <v>15187</v>
      </c>
      <c r="BL341">
        <v>1</v>
      </c>
      <c r="BN341" s="39" t="s">
        <v>15187</v>
      </c>
      <c r="BO341">
        <v>1</v>
      </c>
      <c r="BQ341" s="39" t="s">
        <v>16451</v>
      </c>
      <c r="BT341" s="39" t="s">
        <v>16452</v>
      </c>
      <c r="BW341" s="39" t="s">
        <v>13792</v>
      </c>
      <c r="BX341">
        <v>1</v>
      </c>
      <c r="BZ341" s="39" t="s">
        <v>12980</v>
      </c>
      <c r="CA341">
        <v>0</v>
      </c>
      <c r="CC341" s="39" t="s">
        <v>12980</v>
      </c>
      <c r="CD341">
        <v>1</v>
      </c>
      <c r="CF341" s="39" t="s">
        <v>12887</v>
      </c>
      <c r="CG341">
        <v>0</v>
      </c>
      <c r="CI341" s="39" t="s">
        <v>15190</v>
      </c>
      <c r="CJ341">
        <v>0</v>
      </c>
      <c r="CL341" s="39" t="s">
        <v>16453</v>
      </c>
      <c r="CO341" s="39" t="s">
        <v>16454</v>
      </c>
    </row>
    <row r="342" spans="1:93" x14ac:dyDescent="0.3">
      <c r="A342">
        <v>341</v>
      </c>
      <c r="B342" s="1">
        <v>45851.452523148146</v>
      </c>
      <c r="C342" s="1">
        <v>45851.457939814813</v>
      </c>
      <c r="D342" s="39" t="s">
        <v>2247</v>
      </c>
      <c r="E342" s="39" t="s">
        <v>2248</v>
      </c>
      <c r="F342">
        <v>21</v>
      </c>
      <c r="I342" s="39" t="s">
        <v>14914</v>
      </c>
      <c r="L342">
        <v>4</v>
      </c>
      <c r="O342">
        <v>35</v>
      </c>
      <c r="R342" s="39" t="s">
        <v>4338</v>
      </c>
      <c r="S342">
        <v>1</v>
      </c>
      <c r="U342" s="39" t="s">
        <v>15184</v>
      </c>
      <c r="V342">
        <v>1</v>
      </c>
      <c r="X342" s="39" t="s">
        <v>15183</v>
      </c>
      <c r="Y342">
        <v>1</v>
      </c>
      <c r="AA342" s="39" t="s">
        <v>15182</v>
      </c>
      <c r="AB342">
        <v>1</v>
      </c>
      <c r="AD342" s="39" t="s">
        <v>1952</v>
      </c>
      <c r="AE342">
        <v>1</v>
      </c>
      <c r="AG342" s="39" t="s">
        <v>15572</v>
      </c>
      <c r="AH342">
        <v>1</v>
      </c>
      <c r="AJ342" s="39" t="s">
        <v>15186</v>
      </c>
      <c r="AK342">
        <v>1</v>
      </c>
      <c r="AM342" s="39" t="s">
        <v>15187</v>
      </c>
      <c r="AN342">
        <v>1</v>
      </c>
      <c r="AP342" s="39" t="s">
        <v>15186</v>
      </c>
      <c r="AQ342">
        <v>1</v>
      </c>
      <c r="AS342" s="39" t="s">
        <v>15187</v>
      </c>
      <c r="AT342">
        <v>1</v>
      </c>
      <c r="AV342" s="39" t="s">
        <v>15186</v>
      </c>
      <c r="AW342">
        <v>0</v>
      </c>
      <c r="AY342" s="39" t="s">
        <v>15187</v>
      </c>
      <c r="AZ342">
        <v>1</v>
      </c>
      <c r="BB342" s="39" t="s">
        <v>15187</v>
      </c>
      <c r="BC342">
        <v>1</v>
      </c>
      <c r="BE342" s="39" t="s">
        <v>15187</v>
      </c>
      <c r="BF342">
        <v>1</v>
      </c>
      <c r="BH342" s="39" t="s">
        <v>15186</v>
      </c>
      <c r="BI342">
        <v>1</v>
      </c>
      <c r="BK342" s="39" t="s">
        <v>15187</v>
      </c>
      <c r="BL342">
        <v>1</v>
      </c>
      <c r="BN342" s="39" t="s">
        <v>15187</v>
      </c>
      <c r="BO342">
        <v>1</v>
      </c>
      <c r="BQ342" s="39" t="s">
        <v>16455</v>
      </c>
      <c r="BT342" s="39" t="s">
        <v>16456</v>
      </c>
      <c r="BW342" s="39" t="s">
        <v>13792</v>
      </c>
      <c r="BX342">
        <v>1</v>
      </c>
      <c r="BZ342" s="39" t="s">
        <v>12851</v>
      </c>
      <c r="CA342">
        <v>1</v>
      </c>
      <c r="CC342" s="39" t="s">
        <v>12980</v>
      </c>
      <c r="CD342">
        <v>1</v>
      </c>
      <c r="CF342" s="39" t="s">
        <v>15190</v>
      </c>
      <c r="CG342">
        <v>1</v>
      </c>
      <c r="CI342" s="39" t="s">
        <v>12887</v>
      </c>
      <c r="CJ342">
        <v>1</v>
      </c>
      <c r="CL342" s="39" t="s">
        <v>16457</v>
      </c>
      <c r="CO342" s="39" t="s">
        <v>15555</v>
      </c>
    </row>
    <row r="343" spans="1:93" x14ac:dyDescent="0.3">
      <c r="A343">
        <v>342</v>
      </c>
      <c r="B343" s="1">
        <v>45851.510520833333</v>
      </c>
      <c r="C343" s="1">
        <v>45851.520104166666</v>
      </c>
      <c r="D343" s="39" t="s">
        <v>3107</v>
      </c>
      <c r="E343" s="39" t="s">
        <v>3108</v>
      </c>
      <c r="F343">
        <v>20</v>
      </c>
      <c r="I343" s="39" t="s">
        <v>3108</v>
      </c>
      <c r="L343">
        <v>3</v>
      </c>
      <c r="O343">
        <v>2</v>
      </c>
      <c r="R343" s="39" t="s">
        <v>4338</v>
      </c>
      <c r="S343">
        <v>1</v>
      </c>
      <c r="U343" s="39" t="s">
        <v>15184</v>
      </c>
      <c r="V343">
        <v>1</v>
      </c>
      <c r="X343" s="39" t="s">
        <v>15183</v>
      </c>
      <c r="Y343">
        <v>1</v>
      </c>
      <c r="AA343" s="39" t="s">
        <v>15182</v>
      </c>
      <c r="AB343">
        <v>1</v>
      </c>
      <c r="AD343" s="39" t="s">
        <v>1952</v>
      </c>
      <c r="AE343">
        <v>1</v>
      </c>
      <c r="AG343" s="39" t="s">
        <v>15572</v>
      </c>
      <c r="AH343">
        <v>1</v>
      </c>
      <c r="AJ343" s="39" t="s">
        <v>15186</v>
      </c>
      <c r="AK343">
        <v>1</v>
      </c>
      <c r="AM343" s="39" t="s">
        <v>15187</v>
      </c>
      <c r="AN343">
        <v>1</v>
      </c>
      <c r="AP343" s="39" t="s">
        <v>15186</v>
      </c>
      <c r="AQ343">
        <v>1</v>
      </c>
      <c r="AS343" s="39" t="s">
        <v>15187</v>
      </c>
      <c r="AT343">
        <v>1</v>
      </c>
      <c r="AV343" s="39" t="s">
        <v>15187</v>
      </c>
      <c r="AW343">
        <v>1</v>
      </c>
      <c r="AY343" s="39" t="s">
        <v>15187</v>
      </c>
      <c r="AZ343">
        <v>1</v>
      </c>
      <c r="BB343" s="39" t="s">
        <v>15187</v>
      </c>
      <c r="BC343">
        <v>1</v>
      </c>
      <c r="BE343" s="39" t="s">
        <v>15187</v>
      </c>
      <c r="BF343">
        <v>1</v>
      </c>
      <c r="BH343" s="39" t="s">
        <v>15186</v>
      </c>
      <c r="BI343">
        <v>1</v>
      </c>
      <c r="BK343" s="39" t="s">
        <v>15187</v>
      </c>
      <c r="BL343">
        <v>1</v>
      </c>
      <c r="BN343" s="39" t="s">
        <v>15187</v>
      </c>
      <c r="BO343">
        <v>1</v>
      </c>
      <c r="BQ343" s="39" t="s">
        <v>16458</v>
      </c>
      <c r="BT343" s="39" t="s">
        <v>16459</v>
      </c>
      <c r="BW343" s="39" t="s">
        <v>13792</v>
      </c>
      <c r="BX343">
        <v>1</v>
      </c>
      <c r="BZ343" s="39" t="s">
        <v>12980</v>
      </c>
      <c r="CA343">
        <v>0</v>
      </c>
      <c r="CC343" s="39" t="s">
        <v>12851</v>
      </c>
      <c r="CD343">
        <v>0</v>
      </c>
      <c r="CF343" s="39" t="s">
        <v>15190</v>
      </c>
      <c r="CG343">
        <v>1</v>
      </c>
      <c r="CI343" s="39" t="s">
        <v>12887</v>
      </c>
      <c r="CJ343">
        <v>1</v>
      </c>
      <c r="CL343" s="39" t="s">
        <v>16460</v>
      </c>
      <c r="CO343" s="39" t="s">
        <v>15233</v>
      </c>
    </row>
    <row r="344" spans="1:93" x14ac:dyDescent="0.3">
      <c r="A344">
        <v>343</v>
      </c>
      <c r="B344" s="1">
        <v>45851.52847222222</v>
      </c>
      <c r="C344" s="1">
        <v>45851.528599537036</v>
      </c>
      <c r="D344" s="39" t="s">
        <v>3725</v>
      </c>
      <c r="E344" s="39" t="s">
        <v>3726</v>
      </c>
      <c r="F344">
        <v>22</v>
      </c>
      <c r="I344" s="39" t="s">
        <v>3726</v>
      </c>
      <c r="L344">
        <v>8</v>
      </c>
      <c r="O344">
        <v>2</v>
      </c>
      <c r="R344" s="39" t="s">
        <v>4338</v>
      </c>
      <c r="S344">
        <v>1</v>
      </c>
      <c r="U344" s="39" t="s">
        <v>15184</v>
      </c>
      <c r="V344">
        <v>1</v>
      </c>
      <c r="X344" s="39" t="s">
        <v>15183</v>
      </c>
      <c r="Y344">
        <v>1</v>
      </c>
      <c r="AA344" s="39" t="s">
        <v>15182</v>
      </c>
      <c r="AB344">
        <v>1</v>
      </c>
      <c r="AD344" s="39" t="s">
        <v>1952</v>
      </c>
      <c r="AE344">
        <v>1</v>
      </c>
      <c r="AG344" s="39" t="s">
        <v>15572</v>
      </c>
      <c r="AH344">
        <v>1</v>
      </c>
      <c r="AJ344" s="39" t="s">
        <v>15186</v>
      </c>
      <c r="AK344">
        <v>1</v>
      </c>
      <c r="AM344" s="39" t="s">
        <v>15187</v>
      </c>
      <c r="AN344">
        <v>1</v>
      </c>
      <c r="AP344" s="39" t="s">
        <v>15186</v>
      </c>
      <c r="AQ344">
        <v>1</v>
      </c>
      <c r="AS344" s="39" t="s">
        <v>15187</v>
      </c>
      <c r="AT344">
        <v>1</v>
      </c>
      <c r="AV344" s="39" t="s">
        <v>15187</v>
      </c>
      <c r="AW344">
        <v>1</v>
      </c>
      <c r="AY344" s="39" t="s">
        <v>15187</v>
      </c>
      <c r="AZ344">
        <v>1</v>
      </c>
      <c r="BB344" s="39" t="s">
        <v>15187</v>
      </c>
      <c r="BC344">
        <v>1</v>
      </c>
      <c r="BE344" s="39" t="s">
        <v>15187</v>
      </c>
      <c r="BF344">
        <v>1</v>
      </c>
      <c r="BH344" s="39" t="s">
        <v>15186</v>
      </c>
      <c r="BI344">
        <v>1</v>
      </c>
      <c r="BK344" s="39" t="s">
        <v>15187</v>
      </c>
      <c r="BL344">
        <v>1</v>
      </c>
      <c r="BN344" s="39" t="s">
        <v>15187</v>
      </c>
      <c r="BO344">
        <v>1</v>
      </c>
      <c r="BQ344" s="39" t="s">
        <v>16328</v>
      </c>
      <c r="BT344" s="39" t="s">
        <v>16461</v>
      </c>
      <c r="BW344" s="39" t="s">
        <v>13792</v>
      </c>
      <c r="BX344">
        <v>1</v>
      </c>
      <c r="BZ344" s="39" t="s">
        <v>12851</v>
      </c>
      <c r="CA344">
        <v>1</v>
      </c>
      <c r="CC344" s="39" t="s">
        <v>12980</v>
      </c>
      <c r="CD344">
        <v>1</v>
      </c>
      <c r="CF344" s="39" t="s">
        <v>15190</v>
      </c>
      <c r="CG344">
        <v>1</v>
      </c>
      <c r="CI344" s="39" t="s">
        <v>12887</v>
      </c>
      <c r="CJ344">
        <v>1</v>
      </c>
      <c r="CL344" s="39" t="s">
        <v>16462</v>
      </c>
      <c r="CO344" s="39" t="s">
        <v>15555</v>
      </c>
    </row>
    <row r="345" spans="1:93" x14ac:dyDescent="0.3">
      <c r="A345">
        <v>344</v>
      </c>
      <c r="B345" s="1">
        <v>45851.665763888886</v>
      </c>
      <c r="C345" s="1">
        <v>45851.674293981479</v>
      </c>
      <c r="D345" s="39" t="s">
        <v>3170</v>
      </c>
      <c r="E345" s="39" t="s">
        <v>3171</v>
      </c>
      <c r="F345">
        <v>17</v>
      </c>
      <c r="I345" s="39" t="s">
        <v>3171</v>
      </c>
      <c r="L345">
        <v>3</v>
      </c>
      <c r="O345">
        <v>6</v>
      </c>
      <c r="R345" s="39" t="s">
        <v>4338</v>
      </c>
      <c r="S345">
        <v>1</v>
      </c>
      <c r="U345" s="39" t="s">
        <v>15184</v>
      </c>
      <c r="V345">
        <v>1</v>
      </c>
      <c r="X345" s="39" t="s">
        <v>15183</v>
      </c>
      <c r="Y345">
        <v>1</v>
      </c>
      <c r="AA345" s="39" t="s">
        <v>1952</v>
      </c>
      <c r="AB345">
        <v>0</v>
      </c>
      <c r="AD345" s="39" t="s">
        <v>4338</v>
      </c>
      <c r="AE345">
        <v>0</v>
      </c>
      <c r="AG345" s="39" t="s">
        <v>15572</v>
      </c>
      <c r="AH345">
        <v>1</v>
      </c>
      <c r="AJ345" s="39" t="s">
        <v>15186</v>
      </c>
      <c r="AK345">
        <v>1</v>
      </c>
      <c r="AM345" s="39" t="s">
        <v>15187</v>
      </c>
      <c r="AN345">
        <v>1</v>
      </c>
      <c r="AP345" s="39" t="s">
        <v>15187</v>
      </c>
      <c r="AQ345">
        <v>0</v>
      </c>
      <c r="AS345" s="39" t="s">
        <v>15187</v>
      </c>
      <c r="AT345">
        <v>1</v>
      </c>
      <c r="AV345" s="39" t="s">
        <v>15187</v>
      </c>
      <c r="AW345">
        <v>1</v>
      </c>
      <c r="AY345" s="39" t="s">
        <v>15187</v>
      </c>
      <c r="AZ345">
        <v>1</v>
      </c>
      <c r="BB345" s="39" t="s">
        <v>15187</v>
      </c>
      <c r="BC345">
        <v>1</v>
      </c>
      <c r="BE345" s="39" t="s">
        <v>15187</v>
      </c>
      <c r="BF345">
        <v>1</v>
      </c>
      <c r="BH345" s="39" t="s">
        <v>15186</v>
      </c>
      <c r="BI345">
        <v>1</v>
      </c>
      <c r="BK345" s="39" t="s">
        <v>15187</v>
      </c>
      <c r="BL345">
        <v>1</v>
      </c>
      <c r="BN345" s="39" t="s">
        <v>15187</v>
      </c>
      <c r="BO345">
        <v>1</v>
      </c>
      <c r="BQ345" s="39" t="s">
        <v>16463</v>
      </c>
      <c r="BT345" s="39" t="s">
        <v>16464</v>
      </c>
      <c r="BW345" s="39" t="s">
        <v>13792</v>
      </c>
      <c r="BX345">
        <v>1</v>
      </c>
      <c r="BZ345" s="39" t="s">
        <v>12851</v>
      </c>
      <c r="CA345">
        <v>1</v>
      </c>
      <c r="CC345" s="39" t="s">
        <v>12980</v>
      </c>
      <c r="CD345">
        <v>1</v>
      </c>
      <c r="CF345" s="39" t="s">
        <v>12887</v>
      </c>
      <c r="CG345">
        <v>0</v>
      </c>
      <c r="CI345" s="39" t="s">
        <v>15190</v>
      </c>
      <c r="CJ345">
        <v>0</v>
      </c>
      <c r="CL345" s="39" t="s">
        <v>16465</v>
      </c>
      <c r="CO345" s="39" t="s">
        <v>16466</v>
      </c>
    </row>
    <row r="346" spans="1:93" x14ac:dyDescent="0.3">
      <c r="A346">
        <v>345</v>
      </c>
      <c r="B346" s="1">
        <v>45851.781099537038</v>
      </c>
      <c r="C346" s="1">
        <v>45851.801655092589</v>
      </c>
      <c r="D346" s="39" t="s">
        <v>7180</v>
      </c>
      <c r="E346" s="39" t="s">
        <v>7181</v>
      </c>
      <c r="F346">
        <v>19</v>
      </c>
      <c r="I346" s="39" t="s">
        <v>7182</v>
      </c>
      <c r="L346">
        <v>14</v>
      </c>
      <c r="O346">
        <v>37</v>
      </c>
      <c r="R346" s="39" t="s">
        <v>4338</v>
      </c>
      <c r="S346">
        <v>1</v>
      </c>
      <c r="U346" s="39" t="s">
        <v>15184</v>
      </c>
      <c r="V346">
        <v>1</v>
      </c>
      <c r="X346" s="39" t="s">
        <v>15183</v>
      </c>
      <c r="Y346">
        <v>1</v>
      </c>
      <c r="AA346" s="39" t="s">
        <v>15182</v>
      </c>
      <c r="AB346">
        <v>1</v>
      </c>
      <c r="AD346" s="39" t="s">
        <v>4338</v>
      </c>
      <c r="AE346">
        <v>0</v>
      </c>
      <c r="AG346" s="39" t="s">
        <v>16029</v>
      </c>
      <c r="AH346">
        <v>0</v>
      </c>
      <c r="AJ346" s="39" t="s">
        <v>15186</v>
      </c>
      <c r="AK346">
        <v>1</v>
      </c>
      <c r="AM346" s="39" t="s">
        <v>15187</v>
      </c>
      <c r="AN346">
        <v>1</v>
      </c>
      <c r="AP346" s="39" t="s">
        <v>15186</v>
      </c>
      <c r="AQ346">
        <v>1</v>
      </c>
      <c r="AS346" s="39" t="s">
        <v>15187</v>
      </c>
      <c r="AT346">
        <v>1</v>
      </c>
      <c r="AV346" s="39" t="s">
        <v>15187</v>
      </c>
      <c r="AW346">
        <v>1</v>
      </c>
      <c r="AY346" s="39" t="s">
        <v>15187</v>
      </c>
      <c r="AZ346">
        <v>1</v>
      </c>
      <c r="BB346" s="39" t="s">
        <v>15187</v>
      </c>
      <c r="BC346">
        <v>1</v>
      </c>
      <c r="BE346" s="39" t="s">
        <v>15187</v>
      </c>
      <c r="BF346">
        <v>1</v>
      </c>
      <c r="BH346" s="39" t="s">
        <v>15186</v>
      </c>
      <c r="BI346">
        <v>1</v>
      </c>
      <c r="BK346" s="39" t="s">
        <v>15187</v>
      </c>
      <c r="BL346">
        <v>1</v>
      </c>
      <c r="BN346" s="39" t="s">
        <v>15187</v>
      </c>
      <c r="BO346">
        <v>1</v>
      </c>
      <c r="BQ346" s="39" t="s">
        <v>16467</v>
      </c>
      <c r="BT346" s="39" t="s">
        <v>16468</v>
      </c>
      <c r="BW346" s="39" t="s">
        <v>12980</v>
      </c>
      <c r="BX346">
        <v>0</v>
      </c>
      <c r="BZ346" s="39" t="s">
        <v>12851</v>
      </c>
      <c r="CA346">
        <v>1</v>
      </c>
      <c r="CC346" s="39" t="s">
        <v>12980</v>
      </c>
      <c r="CD346">
        <v>1</v>
      </c>
      <c r="CF346" s="39" t="s">
        <v>15190</v>
      </c>
      <c r="CG346">
        <v>1</v>
      </c>
      <c r="CI346" s="39" t="s">
        <v>12887</v>
      </c>
      <c r="CJ346">
        <v>1</v>
      </c>
      <c r="CL346" s="39" t="s">
        <v>16469</v>
      </c>
      <c r="CO346" s="39" t="s">
        <v>16470</v>
      </c>
    </row>
    <row r="347" spans="1:93" x14ac:dyDescent="0.3">
      <c r="A347">
        <v>346</v>
      </c>
      <c r="B347" s="1">
        <v>45851.84716435185</v>
      </c>
      <c r="C347" s="1">
        <v>45851.849641203706</v>
      </c>
      <c r="D347" s="39" t="s">
        <v>2982</v>
      </c>
      <c r="E347" s="39" t="s">
        <v>2983</v>
      </c>
      <c r="F347">
        <v>10</v>
      </c>
      <c r="I347" s="39" t="s">
        <v>2983</v>
      </c>
      <c r="L347">
        <v>5</v>
      </c>
      <c r="O347">
        <v>7</v>
      </c>
      <c r="R347" s="39" t="s">
        <v>15183</v>
      </c>
      <c r="S347">
        <v>0</v>
      </c>
      <c r="U347" s="39" t="s">
        <v>4338</v>
      </c>
      <c r="V347">
        <v>0</v>
      </c>
      <c r="X347" s="39" t="s">
        <v>15182</v>
      </c>
      <c r="Y347">
        <v>0</v>
      </c>
      <c r="AA347" s="39" t="s">
        <v>4338</v>
      </c>
      <c r="AB347">
        <v>0</v>
      </c>
      <c r="AD347" s="39" t="s">
        <v>15183</v>
      </c>
      <c r="AE347">
        <v>0</v>
      </c>
      <c r="AG347" s="39" t="s">
        <v>16471</v>
      </c>
      <c r="AH347">
        <v>0</v>
      </c>
      <c r="AJ347" s="39" t="s">
        <v>15187</v>
      </c>
      <c r="AK347">
        <v>0</v>
      </c>
      <c r="AM347" s="39" t="s">
        <v>15187</v>
      </c>
      <c r="AN347">
        <v>1</v>
      </c>
      <c r="AP347" s="39" t="s">
        <v>15186</v>
      </c>
      <c r="AQ347">
        <v>1</v>
      </c>
      <c r="AS347" s="39" t="s">
        <v>15186</v>
      </c>
      <c r="AT347">
        <v>0</v>
      </c>
      <c r="AV347" s="39" t="s">
        <v>15187</v>
      </c>
      <c r="AW347">
        <v>1</v>
      </c>
      <c r="AY347" s="39" t="s">
        <v>15187</v>
      </c>
      <c r="AZ347">
        <v>1</v>
      </c>
      <c r="BB347" s="39" t="s">
        <v>15187</v>
      </c>
      <c r="BC347">
        <v>1</v>
      </c>
      <c r="BE347" s="39" t="s">
        <v>15186</v>
      </c>
      <c r="BF347">
        <v>0</v>
      </c>
      <c r="BH347" s="39" t="s">
        <v>15186</v>
      </c>
      <c r="BI347">
        <v>1</v>
      </c>
      <c r="BK347" s="39" t="s">
        <v>15187</v>
      </c>
      <c r="BL347">
        <v>1</v>
      </c>
      <c r="BN347" s="39" t="s">
        <v>15186</v>
      </c>
      <c r="BO347">
        <v>0</v>
      </c>
      <c r="BQ347" s="39" t="s">
        <v>16472</v>
      </c>
      <c r="BT347" s="39" t="s">
        <v>15421</v>
      </c>
      <c r="BW347" s="39" t="s">
        <v>13792</v>
      </c>
      <c r="BX347">
        <v>1</v>
      </c>
      <c r="BZ347" s="39" t="s">
        <v>13792</v>
      </c>
      <c r="CA347">
        <v>0</v>
      </c>
      <c r="CC347" s="39" t="s">
        <v>12980</v>
      </c>
      <c r="CD347">
        <v>1</v>
      </c>
      <c r="CF347" s="39" t="s">
        <v>15190</v>
      </c>
      <c r="CG347">
        <v>1</v>
      </c>
      <c r="CI347" s="39" t="s">
        <v>15190</v>
      </c>
      <c r="CJ347">
        <v>0</v>
      </c>
      <c r="CL347" s="39" t="s">
        <v>16473</v>
      </c>
      <c r="CO347" s="39" t="s">
        <v>16474</v>
      </c>
    </row>
    <row r="348" spans="1:93" x14ac:dyDescent="0.3">
      <c r="A348">
        <v>347</v>
      </c>
      <c r="B348" s="1">
        <v>45851.906273148146</v>
      </c>
      <c r="C348" s="1">
        <v>45851.910567129627</v>
      </c>
      <c r="D348" s="39" t="s">
        <v>7200</v>
      </c>
      <c r="E348" s="39" t="s">
        <v>7201</v>
      </c>
      <c r="F348">
        <v>20</v>
      </c>
      <c r="I348" s="39" t="s">
        <v>16475</v>
      </c>
      <c r="L348">
        <v>4</v>
      </c>
      <c r="O348">
        <v>4</v>
      </c>
      <c r="R348" s="39" t="s">
        <v>4338</v>
      </c>
      <c r="S348">
        <v>1</v>
      </c>
      <c r="U348" s="39" t="s">
        <v>15184</v>
      </c>
      <c r="V348">
        <v>1</v>
      </c>
      <c r="X348" s="39" t="s">
        <v>15183</v>
      </c>
      <c r="Y348">
        <v>1</v>
      </c>
      <c r="AA348" s="39" t="s">
        <v>15182</v>
      </c>
      <c r="AB348">
        <v>1</v>
      </c>
      <c r="AD348" s="39" t="s">
        <v>1952</v>
      </c>
      <c r="AE348">
        <v>1</v>
      </c>
      <c r="AG348" s="39" t="s">
        <v>15572</v>
      </c>
      <c r="AH348">
        <v>1</v>
      </c>
      <c r="AJ348" s="39" t="s">
        <v>15186</v>
      </c>
      <c r="AK348">
        <v>1</v>
      </c>
      <c r="AM348" s="39" t="s">
        <v>15187</v>
      </c>
      <c r="AN348">
        <v>1</v>
      </c>
      <c r="AP348" s="39" t="s">
        <v>15186</v>
      </c>
      <c r="AQ348">
        <v>1</v>
      </c>
      <c r="AS348" s="39" t="s">
        <v>15187</v>
      </c>
      <c r="AT348">
        <v>1</v>
      </c>
      <c r="AV348" s="39" t="s">
        <v>15186</v>
      </c>
      <c r="AW348">
        <v>0</v>
      </c>
      <c r="AY348" s="39" t="s">
        <v>15187</v>
      </c>
      <c r="AZ348">
        <v>1</v>
      </c>
      <c r="BB348" s="39" t="s">
        <v>15187</v>
      </c>
      <c r="BC348">
        <v>1</v>
      </c>
      <c r="BE348" s="39" t="s">
        <v>15187</v>
      </c>
      <c r="BF348">
        <v>1</v>
      </c>
      <c r="BH348" s="39" t="s">
        <v>15186</v>
      </c>
      <c r="BI348">
        <v>1</v>
      </c>
      <c r="BK348" s="39" t="s">
        <v>15187</v>
      </c>
      <c r="BL348">
        <v>1</v>
      </c>
      <c r="BN348" s="39" t="s">
        <v>15187</v>
      </c>
      <c r="BO348">
        <v>1</v>
      </c>
      <c r="BQ348" s="39" t="s">
        <v>16476</v>
      </c>
      <c r="BT348" s="39" t="s">
        <v>16477</v>
      </c>
      <c r="BW348" s="39" t="s">
        <v>12980</v>
      </c>
      <c r="BX348">
        <v>0</v>
      </c>
      <c r="BZ348" s="39" t="s">
        <v>12851</v>
      </c>
      <c r="CA348">
        <v>1</v>
      </c>
      <c r="CC348" s="39" t="s">
        <v>12980</v>
      </c>
      <c r="CD348">
        <v>1</v>
      </c>
      <c r="CF348" s="39" t="s">
        <v>15190</v>
      </c>
      <c r="CG348">
        <v>1</v>
      </c>
      <c r="CI348" s="39" t="s">
        <v>12887</v>
      </c>
      <c r="CJ348">
        <v>1</v>
      </c>
      <c r="CL348" s="39" t="s">
        <v>15308</v>
      </c>
      <c r="CO348" s="39" t="s">
        <v>16478</v>
      </c>
    </row>
    <row r="349" spans="1:93" x14ac:dyDescent="0.3">
      <c r="A349">
        <v>348</v>
      </c>
      <c r="B349" s="1">
        <v>45851.930474537039</v>
      </c>
      <c r="C349" s="1">
        <v>45851.936249999999</v>
      </c>
      <c r="D349" s="39" t="s">
        <v>4606</v>
      </c>
      <c r="E349" s="39" t="s">
        <v>4607</v>
      </c>
      <c r="F349">
        <v>21</v>
      </c>
      <c r="I349" s="39" t="s">
        <v>4607</v>
      </c>
      <c r="L349">
        <v>4</v>
      </c>
      <c r="O349">
        <v>14</v>
      </c>
      <c r="R349" s="39" t="s">
        <v>4338</v>
      </c>
      <c r="S349">
        <v>1</v>
      </c>
      <c r="U349" s="39" t="s">
        <v>15184</v>
      </c>
      <c r="V349">
        <v>1</v>
      </c>
      <c r="X349" s="39" t="s">
        <v>15183</v>
      </c>
      <c r="Y349">
        <v>1</v>
      </c>
      <c r="AA349" s="39" t="s">
        <v>1952</v>
      </c>
      <c r="AB349">
        <v>0</v>
      </c>
      <c r="AD349" s="39" t="s">
        <v>1952</v>
      </c>
      <c r="AE349">
        <v>1</v>
      </c>
      <c r="AG349" s="39" t="s">
        <v>15572</v>
      </c>
      <c r="AH349">
        <v>1</v>
      </c>
      <c r="AJ349" s="39" t="s">
        <v>15186</v>
      </c>
      <c r="AK349">
        <v>1</v>
      </c>
      <c r="AM349" s="39" t="s">
        <v>15187</v>
      </c>
      <c r="AN349">
        <v>1</v>
      </c>
      <c r="AP349" s="39" t="s">
        <v>15186</v>
      </c>
      <c r="AQ349">
        <v>1</v>
      </c>
      <c r="AS349" s="39" t="s">
        <v>15187</v>
      </c>
      <c r="AT349">
        <v>1</v>
      </c>
      <c r="AV349" s="39" t="s">
        <v>15187</v>
      </c>
      <c r="AW349">
        <v>1</v>
      </c>
      <c r="AY349" s="39" t="s">
        <v>15187</v>
      </c>
      <c r="AZ349">
        <v>1</v>
      </c>
      <c r="BB349" s="39" t="s">
        <v>15187</v>
      </c>
      <c r="BC349">
        <v>1</v>
      </c>
      <c r="BE349" s="39" t="s">
        <v>15187</v>
      </c>
      <c r="BF349">
        <v>1</v>
      </c>
      <c r="BH349" s="39" t="s">
        <v>15186</v>
      </c>
      <c r="BI349">
        <v>1</v>
      </c>
      <c r="BK349" s="39" t="s">
        <v>15187</v>
      </c>
      <c r="BL349">
        <v>1</v>
      </c>
      <c r="BN349" s="39" t="s">
        <v>15187</v>
      </c>
      <c r="BO349">
        <v>1</v>
      </c>
      <c r="BQ349" s="39" t="s">
        <v>16479</v>
      </c>
      <c r="BT349" s="39" t="s">
        <v>16480</v>
      </c>
      <c r="BW349" s="39" t="s">
        <v>13792</v>
      </c>
      <c r="BX349">
        <v>1</v>
      </c>
      <c r="BZ349" s="39" t="s">
        <v>12851</v>
      </c>
      <c r="CA349">
        <v>1</v>
      </c>
      <c r="CC349" s="39" t="s">
        <v>12980</v>
      </c>
      <c r="CD349">
        <v>1</v>
      </c>
      <c r="CF349" s="39" t="s">
        <v>15190</v>
      </c>
      <c r="CG349">
        <v>1</v>
      </c>
      <c r="CI349" s="39" t="s">
        <v>12887</v>
      </c>
      <c r="CJ349">
        <v>1</v>
      </c>
      <c r="CL349" s="39" t="s">
        <v>16481</v>
      </c>
      <c r="CO349" s="39" t="s">
        <v>16482</v>
      </c>
    </row>
    <row r="350" spans="1:93" x14ac:dyDescent="0.3">
      <c r="A350">
        <v>349</v>
      </c>
      <c r="B350" s="1">
        <v>45851.969571759262</v>
      </c>
      <c r="C350" s="1">
        <v>45851.969756944447</v>
      </c>
      <c r="D350" s="39" t="s">
        <v>3528</v>
      </c>
      <c r="E350" s="39" t="s">
        <v>3529</v>
      </c>
      <c r="F350">
        <v>18</v>
      </c>
      <c r="I350" s="39" t="s">
        <v>3530</v>
      </c>
      <c r="L350">
        <v>8</v>
      </c>
      <c r="O350">
        <v>13</v>
      </c>
      <c r="R350" s="39" t="s">
        <v>4338</v>
      </c>
      <c r="S350">
        <v>1</v>
      </c>
      <c r="U350" s="39" t="s">
        <v>15184</v>
      </c>
      <c r="V350">
        <v>1</v>
      </c>
      <c r="X350" s="39" t="s">
        <v>15183</v>
      </c>
      <c r="Y350">
        <v>1</v>
      </c>
      <c r="AA350" s="39" t="s">
        <v>1952</v>
      </c>
      <c r="AB350">
        <v>0</v>
      </c>
      <c r="AD350" s="39" t="s">
        <v>15182</v>
      </c>
      <c r="AE350">
        <v>0</v>
      </c>
      <c r="AG350" s="39" t="s">
        <v>15595</v>
      </c>
      <c r="AH350">
        <v>0</v>
      </c>
      <c r="AJ350" s="39" t="s">
        <v>15186</v>
      </c>
      <c r="AK350">
        <v>1</v>
      </c>
      <c r="AM350" s="39" t="s">
        <v>15187</v>
      </c>
      <c r="AN350">
        <v>1</v>
      </c>
      <c r="AP350" s="39" t="s">
        <v>15186</v>
      </c>
      <c r="AQ350">
        <v>1</v>
      </c>
      <c r="AS350" s="39" t="s">
        <v>15187</v>
      </c>
      <c r="AT350">
        <v>1</v>
      </c>
      <c r="AV350" s="39" t="s">
        <v>15187</v>
      </c>
      <c r="AW350">
        <v>1</v>
      </c>
      <c r="AY350" s="39" t="s">
        <v>15186</v>
      </c>
      <c r="AZ350">
        <v>0</v>
      </c>
      <c r="BB350" s="39" t="s">
        <v>15187</v>
      </c>
      <c r="BC350">
        <v>1</v>
      </c>
      <c r="BE350" s="39" t="s">
        <v>15187</v>
      </c>
      <c r="BF350">
        <v>1</v>
      </c>
      <c r="BH350" s="39" t="s">
        <v>15186</v>
      </c>
      <c r="BI350">
        <v>1</v>
      </c>
      <c r="BK350" s="39" t="s">
        <v>15187</v>
      </c>
      <c r="BL350">
        <v>1</v>
      </c>
      <c r="BN350" s="39" t="s">
        <v>15187</v>
      </c>
      <c r="BO350">
        <v>1</v>
      </c>
      <c r="BQ350" s="39" t="s">
        <v>16483</v>
      </c>
      <c r="BT350" s="39" t="s">
        <v>16484</v>
      </c>
      <c r="BW350" s="39" t="s">
        <v>13792</v>
      </c>
      <c r="BX350">
        <v>1</v>
      </c>
      <c r="BZ350" s="39" t="s">
        <v>12851</v>
      </c>
      <c r="CA350">
        <v>1</v>
      </c>
      <c r="CC350" s="39" t="s">
        <v>12980</v>
      </c>
      <c r="CD350">
        <v>1</v>
      </c>
      <c r="CF350" s="39" t="s">
        <v>15190</v>
      </c>
      <c r="CG350">
        <v>1</v>
      </c>
      <c r="CI350" s="39" t="s">
        <v>12887</v>
      </c>
      <c r="CJ350">
        <v>1</v>
      </c>
      <c r="CL350" s="39" t="s">
        <v>16460</v>
      </c>
      <c r="CO350" s="39" t="s">
        <v>16485</v>
      </c>
    </row>
    <row r="351" spans="1:93" x14ac:dyDescent="0.3">
      <c r="A351">
        <v>350</v>
      </c>
      <c r="B351" s="1">
        <v>45854.496412037035</v>
      </c>
      <c r="C351" s="1">
        <v>45854.50513888889</v>
      </c>
      <c r="D351" s="39" t="s">
        <v>1172</v>
      </c>
      <c r="E351" s="39" t="s">
        <v>1173</v>
      </c>
      <c r="F351">
        <v>18</v>
      </c>
      <c r="I351" s="39" t="s">
        <v>1173</v>
      </c>
      <c r="L351">
        <v>2</v>
      </c>
      <c r="O351">
        <v>10</v>
      </c>
      <c r="R351" s="39" t="s">
        <v>4338</v>
      </c>
      <c r="S351">
        <v>1</v>
      </c>
      <c r="U351" s="39" t="s">
        <v>15183</v>
      </c>
      <c r="V351">
        <v>0</v>
      </c>
      <c r="X351" s="39" t="s">
        <v>15183</v>
      </c>
      <c r="Y351">
        <v>1</v>
      </c>
      <c r="AA351" s="39" t="s">
        <v>15182</v>
      </c>
      <c r="AB351">
        <v>1</v>
      </c>
      <c r="AD351" s="39" t="s">
        <v>1952</v>
      </c>
      <c r="AE351">
        <v>1</v>
      </c>
      <c r="AG351" s="39" t="s">
        <v>15572</v>
      </c>
      <c r="AH351">
        <v>1</v>
      </c>
      <c r="AJ351" s="39" t="s">
        <v>15186</v>
      </c>
      <c r="AK351">
        <v>1</v>
      </c>
      <c r="AM351" s="39" t="s">
        <v>15187</v>
      </c>
      <c r="AN351">
        <v>1</v>
      </c>
      <c r="AP351" s="39" t="s">
        <v>15187</v>
      </c>
      <c r="AQ351">
        <v>0</v>
      </c>
      <c r="AS351" s="39" t="s">
        <v>15187</v>
      </c>
      <c r="AT351">
        <v>1</v>
      </c>
      <c r="AV351" s="39" t="s">
        <v>15186</v>
      </c>
      <c r="AW351">
        <v>0</v>
      </c>
      <c r="AY351" s="39" t="s">
        <v>15187</v>
      </c>
      <c r="AZ351">
        <v>1</v>
      </c>
      <c r="BB351" s="39" t="s">
        <v>15186</v>
      </c>
      <c r="BC351">
        <v>0</v>
      </c>
      <c r="BE351" s="39" t="s">
        <v>15187</v>
      </c>
      <c r="BF351">
        <v>1</v>
      </c>
      <c r="BH351" s="39" t="s">
        <v>15186</v>
      </c>
      <c r="BI351">
        <v>1</v>
      </c>
      <c r="BK351" s="39" t="s">
        <v>15187</v>
      </c>
      <c r="BL351">
        <v>1</v>
      </c>
      <c r="BN351" s="39" t="s">
        <v>15187</v>
      </c>
      <c r="BO351">
        <v>1</v>
      </c>
      <c r="BQ351" s="39" t="s">
        <v>16486</v>
      </c>
      <c r="BT351" s="39" t="s">
        <v>16487</v>
      </c>
      <c r="BW351" s="39" t="s">
        <v>13792</v>
      </c>
      <c r="BX351">
        <v>1</v>
      </c>
      <c r="BZ351" s="39" t="s">
        <v>12851</v>
      </c>
      <c r="CA351">
        <v>1</v>
      </c>
      <c r="CC351" s="39" t="s">
        <v>12980</v>
      </c>
      <c r="CD351">
        <v>1</v>
      </c>
      <c r="CF351" s="39" t="s">
        <v>15190</v>
      </c>
      <c r="CG351">
        <v>1</v>
      </c>
      <c r="CI351" s="39" t="s">
        <v>12887</v>
      </c>
      <c r="CJ351">
        <v>1</v>
      </c>
      <c r="CL351" s="39" t="s">
        <v>16488</v>
      </c>
      <c r="CO351" s="39" t="s">
        <v>16489</v>
      </c>
    </row>
    <row r="352" spans="1:93" x14ac:dyDescent="0.3">
      <c r="A352">
        <v>351</v>
      </c>
      <c r="B352" s="1">
        <v>45854.5390625</v>
      </c>
      <c r="C352" s="1">
        <v>45854.539120370369</v>
      </c>
      <c r="D352" s="39" t="s">
        <v>2804</v>
      </c>
      <c r="E352" s="39" t="s">
        <v>2805</v>
      </c>
      <c r="F352">
        <v>18</v>
      </c>
      <c r="I352" s="39" t="s">
        <v>11726</v>
      </c>
      <c r="L352">
        <v>5</v>
      </c>
      <c r="O352">
        <v>21</v>
      </c>
      <c r="R352" s="39" t="s">
        <v>4338</v>
      </c>
      <c r="S352">
        <v>1</v>
      </c>
      <c r="U352" s="39" t="s">
        <v>15184</v>
      </c>
      <c r="V352">
        <v>1</v>
      </c>
      <c r="X352" s="39" t="s">
        <v>15183</v>
      </c>
      <c r="Y352">
        <v>1</v>
      </c>
      <c r="AA352" s="39" t="s">
        <v>1952</v>
      </c>
      <c r="AB352">
        <v>0</v>
      </c>
      <c r="AD352" s="39" t="s">
        <v>15182</v>
      </c>
      <c r="AE352">
        <v>0</v>
      </c>
      <c r="AG352" s="39" t="s">
        <v>15625</v>
      </c>
      <c r="AH352">
        <v>0</v>
      </c>
      <c r="AJ352" s="39" t="s">
        <v>15186</v>
      </c>
      <c r="AK352">
        <v>1</v>
      </c>
      <c r="AM352" s="39" t="s">
        <v>15187</v>
      </c>
      <c r="AN352">
        <v>1</v>
      </c>
      <c r="AP352" s="39" t="s">
        <v>15186</v>
      </c>
      <c r="AQ352">
        <v>1</v>
      </c>
      <c r="AS352" s="39" t="s">
        <v>15187</v>
      </c>
      <c r="AT352">
        <v>1</v>
      </c>
      <c r="AV352" s="39" t="s">
        <v>15187</v>
      </c>
      <c r="AW352">
        <v>1</v>
      </c>
      <c r="AY352" s="39" t="s">
        <v>15187</v>
      </c>
      <c r="AZ352">
        <v>1</v>
      </c>
      <c r="BB352" s="39" t="s">
        <v>15187</v>
      </c>
      <c r="BC352">
        <v>1</v>
      </c>
      <c r="BE352" s="39" t="s">
        <v>15187</v>
      </c>
      <c r="BF352">
        <v>1</v>
      </c>
      <c r="BH352" s="39" t="s">
        <v>15186</v>
      </c>
      <c r="BI352">
        <v>1</v>
      </c>
      <c r="BK352" s="39" t="s">
        <v>15186</v>
      </c>
      <c r="BL352">
        <v>0</v>
      </c>
      <c r="BN352" s="39" t="s">
        <v>15187</v>
      </c>
      <c r="BO352">
        <v>1</v>
      </c>
      <c r="BQ352" s="39" t="s">
        <v>16490</v>
      </c>
      <c r="BT352" s="39" t="s">
        <v>16491</v>
      </c>
      <c r="BW352" s="39" t="s">
        <v>13792</v>
      </c>
      <c r="BX352">
        <v>1</v>
      </c>
      <c r="BZ352" s="39" t="s">
        <v>12851</v>
      </c>
      <c r="CA352">
        <v>1</v>
      </c>
      <c r="CC352" s="39" t="s">
        <v>12980</v>
      </c>
      <c r="CD352">
        <v>1</v>
      </c>
      <c r="CF352" s="39" t="s">
        <v>15190</v>
      </c>
      <c r="CG352">
        <v>1</v>
      </c>
      <c r="CI352" s="39" t="s">
        <v>12887</v>
      </c>
      <c r="CJ352">
        <v>1</v>
      </c>
      <c r="CL352" s="39" t="s">
        <v>16492</v>
      </c>
      <c r="CO352" s="39" t="s">
        <v>16493</v>
      </c>
    </row>
    <row r="353" spans="1:93" x14ac:dyDescent="0.3">
      <c r="A353">
        <v>352</v>
      </c>
      <c r="B353" s="1">
        <v>45854.634525462963</v>
      </c>
      <c r="C353" s="1">
        <v>45854.641284722224</v>
      </c>
      <c r="D353" s="39" t="s">
        <v>3163</v>
      </c>
      <c r="E353" s="39" t="s">
        <v>3164</v>
      </c>
      <c r="F353">
        <v>18</v>
      </c>
      <c r="I353" s="39" t="s">
        <v>3164</v>
      </c>
      <c r="L353">
        <v>3</v>
      </c>
      <c r="O353">
        <v>20</v>
      </c>
      <c r="R353" s="39" t="s">
        <v>4338</v>
      </c>
      <c r="S353">
        <v>1</v>
      </c>
      <c r="U353" s="39" t="s">
        <v>15184</v>
      </c>
      <c r="V353">
        <v>1</v>
      </c>
      <c r="X353" s="39" t="s">
        <v>15183</v>
      </c>
      <c r="Y353">
        <v>1</v>
      </c>
      <c r="AA353" s="39" t="s">
        <v>1952</v>
      </c>
      <c r="AB353">
        <v>0</v>
      </c>
      <c r="AD353" s="39" t="s">
        <v>15182</v>
      </c>
      <c r="AE353">
        <v>0</v>
      </c>
      <c r="AG353" s="39" t="s">
        <v>15572</v>
      </c>
      <c r="AH353">
        <v>1</v>
      </c>
      <c r="AJ353" s="39" t="s">
        <v>15186</v>
      </c>
      <c r="AK353">
        <v>1</v>
      </c>
      <c r="AM353" s="39" t="s">
        <v>15187</v>
      </c>
      <c r="AN353">
        <v>1</v>
      </c>
      <c r="AP353" s="39" t="s">
        <v>15186</v>
      </c>
      <c r="AQ353">
        <v>1</v>
      </c>
      <c r="AS353" s="39" t="s">
        <v>15187</v>
      </c>
      <c r="AT353">
        <v>1</v>
      </c>
      <c r="AV353" s="39" t="s">
        <v>15187</v>
      </c>
      <c r="AW353">
        <v>1</v>
      </c>
      <c r="AY353" s="39" t="s">
        <v>15187</v>
      </c>
      <c r="AZ353">
        <v>1</v>
      </c>
      <c r="BB353" s="39" t="s">
        <v>15187</v>
      </c>
      <c r="BC353">
        <v>1</v>
      </c>
      <c r="BE353" s="39" t="s">
        <v>15187</v>
      </c>
      <c r="BF353">
        <v>1</v>
      </c>
      <c r="BH353" s="39" t="s">
        <v>15186</v>
      </c>
      <c r="BI353">
        <v>1</v>
      </c>
      <c r="BK353" s="39" t="s">
        <v>15187</v>
      </c>
      <c r="BL353">
        <v>1</v>
      </c>
      <c r="BN353" s="39" t="s">
        <v>15187</v>
      </c>
      <c r="BO353">
        <v>1</v>
      </c>
      <c r="BQ353" s="39" t="s">
        <v>16494</v>
      </c>
      <c r="BT353" s="39" t="s">
        <v>16495</v>
      </c>
      <c r="BW353" s="39" t="s">
        <v>13792</v>
      </c>
      <c r="BX353">
        <v>1</v>
      </c>
      <c r="BZ353" s="39" t="s">
        <v>13792</v>
      </c>
      <c r="CA353">
        <v>0</v>
      </c>
      <c r="CC353" s="39" t="s">
        <v>12980</v>
      </c>
      <c r="CD353">
        <v>1</v>
      </c>
      <c r="CF353" s="39" t="s">
        <v>12980</v>
      </c>
      <c r="CG353">
        <v>0</v>
      </c>
      <c r="CI353" s="39" t="s">
        <v>12887</v>
      </c>
      <c r="CJ353">
        <v>1</v>
      </c>
      <c r="CL353" s="39" t="s">
        <v>16496</v>
      </c>
      <c r="CO353" s="39" t="s">
        <v>16497</v>
      </c>
    </row>
    <row r="354" spans="1:93" x14ac:dyDescent="0.3">
      <c r="A354">
        <v>353</v>
      </c>
      <c r="B354" s="1">
        <v>45854.699340277781</v>
      </c>
      <c r="C354" s="1">
        <v>45854.69939814815</v>
      </c>
      <c r="D354" s="39" t="s">
        <v>3330</v>
      </c>
      <c r="E354" s="39" t="s">
        <v>3331</v>
      </c>
      <c r="F354">
        <v>19</v>
      </c>
      <c r="I354" s="39" t="s">
        <v>3331</v>
      </c>
      <c r="L354">
        <v>3</v>
      </c>
      <c r="O354">
        <v>13</v>
      </c>
      <c r="R354" s="39" t="s">
        <v>4338</v>
      </c>
      <c r="S354">
        <v>1</v>
      </c>
      <c r="U354" s="39" t="s">
        <v>15184</v>
      </c>
      <c r="V354">
        <v>1</v>
      </c>
      <c r="X354" s="39" t="s">
        <v>15183</v>
      </c>
      <c r="Y354">
        <v>1</v>
      </c>
      <c r="AA354" s="39" t="s">
        <v>15182</v>
      </c>
      <c r="AB354">
        <v>1</v>
      </c>
      <c r="AD354" s="39" t="s">
        <v>1952</v>
      </c>
      <c r="AE354">
        <v>1</v>
      </c>
      <c r="AG354" s="39" t="s">
        <v>16498</v>
      </c>
      <c r="AH354">
        <v>0</v>
      </c>
      <c r="AJ354" s="39" t="s">
        <v>15186</v>
      </c>
      <c r="AK354">
        <v>1</v>
      </c>
      <c r="AM354" s="39" t="s">
        <v>15187</v>
      </c>
      <c r="AN354">
        <v>1</v>
      </c>
      <c r="AP354" s="39" t="s">
        <v>15186</v>
      </c>
      <c r="AQ354">
        <v>1</v>
      </c>
      <c r="AS354" s="39" t="s">
        <v>15187</v>
      </c>
      <c r="AT354">
        <v>1</v>
      </c>
      <c r="AV354" s="39" t="s">
        <v>15187</v>
      </c>
      <c r="AW354">
        <v>1</v>
      </c>
      <c r="AY354" s="39" t="s">
        <v>15187</v>
      </c>
      <c r="AZ354">
        <v>1</v>
      </c>
      <c r="BB354" s="39" t="s">
        <v>15187</v>
      </c>
      <c r="BC354">
        <v>1</v>
      </c>
      <c r="BE354" s="39" t="s">
        <v>15187</v>
      </c>
      <c r="BF354">
        <v>1</v>
      </c>
      <c r="BH354" s="39" t="s">
        <v>15186</v>
      </c>
      <c r="BI354">
        <v>1</v>
      </c>
      <c r="BK354" s="39" t="s">
        <v>15187</v>
      </c>
      <c r="BL354">
        <v>1</v>
      </c>
      <c r="BN354" s="39" t="s">
        <v>15187</v>
      </c>
      <c r="BO354">
        <v>1</v>
      </c>
      <c r="BQ354" s="39" t="s">
        <v>16499</v>
      </c>
      <c r="BT354" s="39" t="s">
        <v>16500</v>
      </c>
      <c r="BW354" s="39" t="s">
        <v>12887</v>
      </c>
      <c r="BX354">
        <v>0</v>
      </c>
      <c r="BZ354" s="39" t="s">
        <v>12851</v>
      </c>
      <c r="CA354">
        <v>1</v>
      </c>
      <c r="CC354" s="39" t="s">
        <v>12980</v>
      </c>
      <c r="CD354">
        <v>1</v>
      </c>
      <c r="CF354" s="39" t="s">
        <v>15190</v>
      </c>
      <c r="CG354">
        <v>1</v>
      </c>
      <c r="CI354" s="39" t="s">
        <v>13792</v>
      </c>
      <c r="CJ354">
        <v>0</v>
      </c>
      <c r="CL354" s="39" t="s">
        <v>16501</v>
      </c>
      <c r="CO354" s="39" t="s">
        <v>16502</v>
      </c>
    </row>
    <row r="355" spans="1:93" x14ac:dyDescent="0.3">
      <c r="A355">
        <v>354</v>
      </c>
      <c r="B355" s="1">
        <v>45854.744502314818</v>
      </c>
      <c r="C355" s="1">
        <v>45854.750057870369</v>
      </c>
      <c r="D355" s="39" t="s">
        <v>3987</v>
      </c>
      <c r="E355" s="39" t="s">
        <v>3988</v>
      </c>
      <c r="F355">
        <v>17</v>
      </c>
      <c r="I355" s="39" t="s">
        <v>3988</v>
      </c>
      <c r="L355">
        <v>6</v>
      </c>
      <c r="O355">
        <v>13</v>
      </c>
      <c r="R355" s="39" t="s">
        <v>1952</v>
      </c>
      <c r="S355">
        <v>0</v>
      </c>
      <c r="U355" s="39" t="s">
        <v>4338</v>
      </c>
      <c r="V355">
        <v>0</v>
      </c>
      <c r="X355" s="39" t="s">
        <v>15183</v>
      </c>
      <c r="Y355">
        <v>1</v>
      </c>
      <c r="AA355" s="39" t="s">
        <v>15184</v>
      </c>
      <c r="AB355">
        <v>0</v>
      </c>
      <c r="AD355" s="39" t="s">
        <v>15182</v>
      </c>
      <c r="AE355">
        <v>0</v>
      </c>
      <c r="AG355" s="39" t="s">
        <v>15620</v>
      </c>
      <c r="AH355">
        <v>0</v>
      </c>
      <c r="AJ355" s="39" t="s">
        <v>15186</v>
      </c>
      <c r="AK355">
        <v>1</v>
      </c>
      <c r="AM355" s="39" t="s">
        <v>15187</v>
      </c>
      <c r="AN355">
        <v>1</v>
      </c>
      <c r="AP355" s="39" t="s">
        <v>15186</v>
      </c>
      <c r="AQ355">
        <v>1</v>
      </c>
      <c r="AS355" s="39" t="s">
        <v>15187</v>
      </c>
      <c r="AT355">
        <v>1</v>
      </c>
      <c r="AV355" s="39" t="s">
        <v>15187</v>
      </c>
      <c r="AW355">
        <v>1</v>
      </c>
      <c r="AY355" s="39" t="s">
        <v>15187</v>
      </c>
      <c r="AZ355">
        <v>1</v>
      </c>
      <c r="BB355" s="39" t="s">
        <v>15187</v>
      </c>
      <c r="BC355">
        <v>1</v>
      </c>
      <c r="BE355" s="39" t="s">
        <v>15187</v>
      </c>
      <c r="BF355">
        <v>1</v>
      </c>
      <c r="BH355" s="39" t="s">
        <v>15186</v>
      </c>
      <c r="BI355">
        <v>1</v>
      </c>
      <c r="BK355" s="39" t="s">
        <v>15187</v>
      </c>
      <c r="BL355">
        <v>1</v>
      </c>
      <c r="BN355" s="39" t="s">
        <v>15187</v>
      </c>
      <c r="BO355">
        <v>1</v>
      </c>
      <c r="BQ355" s="39" t="s">
        <v>16503</v>
      </c>
      <c r="BT355" s="39" t="s">
        <v>16504</v>
      </c>
      <c r="BW355" s="39" t="s">
        <v>13792</v>
      </c>
      <c r="BX355">
        <v>1</v>
      </c>
      <c r="BZ355" s="39" t="s">
        <v>12851</v>
      </c>
      <c r="CA355">
        <v>1</v>
      </c>
      <c r="CC355" s="39" t="s">
        <v>12980</v>
      </c>
      <c r="CD355">
        <v>1</v>
      </c>
      <c r="CF355" s="39" t="s">
        <v>15190</v>
      </c>
      <c r="CG355">
        <v>1</v>
      </c>
      <c r="CI355" s="39" t="s">
        <v>12887</v>
      </c>
      <c r="CJ355">
        <v>1</v>
      </c>
      <c r="CL355" s="39" t="s">
        <v>16505</v>
      </c>
      <c r="CO355" s="39" t="s">
        <v>16506</v>
      </c>
    </row>
    <row r="356" spans="1:93" x14ac:dyDescent="0.3">
      <c r="A356">
        <v>355</v>
      </c>
      <c r="B356" s="1">
        <v>45854.740844907406</v>
      </c>
      <c r="C356" s="1">
        <v>45854.751111111109</v>
      </c>
      <c r="D356" s="39" t="s">
        <v>4614</v>
      </c>
      <c r="E356" s="39" t="s">
        <v>4615</v>
      </c>
      <c r="F356">
        <v>21</v>
      </c>
      <c r="I356" s="39" t="s">
        <v>4616</v>
      </c>
      <c r="L356">
        <v>14</v>
      </c>
      <c r="O356">
        <v>12</v>
      </c>
      <c r="R356" s="39" t="s">
        <v>4338</v>
      </c>
      <c r="S356">
        <v>1</v>
      </c>
      <c r="U356" s="39" t="s">
        <v>15184</v>
      </c>
      <c r="V356">
        <v>1</v>
      </c>
      <c r="X356" s="39" t="s">
        <v>15183</v>
      </c>
      <c r="Y356">
        <v>1</v>
      </c>
      <c r="AA356" s="39" t="s">
        <v>15182</v>
      </c>
      <c r="AB356">
        <v>1</v>
      </c>
      <c r="AD356" s="39" t="s">
        <v>1952</v>
      </c>
      <c r="AE356">
        <v>1</v>
      </c>
      <c r="AG356" s="39" t="s">
        <v>15572</v>
      </c>
      <c r="AH356">
        <v>1</v>
      </c>
      <c r="AJ356" s="39" t="s">
        <v>15186</v>
      </c>
      <c r="AK356">
        <v>1</v>
      </c>
      <c r="AM356" s="39" t="s">
        <v>15187</v>
      </c>
      <c r="AN356">
        <v>1</v>
      </c>
      <c r="AP356" s="39" t="s">
        <v>15186</v>
      </c>
      <c r="AQ356">
        <v>1</v>
      </c>
      <c r="AS356" s="39" t="s">
        <v>15187</v>
      </c>
      <c r="AT356">
        <v>1</v>
      </c>
      <c r="AV356" s="39" t="s">
        <v>15187</v>
      </c>
      <c r="AW356">
        <v>1</v>
      </c>
      <c r="AY356" s="39" t="s">
        <v>15187</v>
      </c>
      <c r="AZ356">
        <v>1</v>
      </c>
      <c r="BB356" s="39" t="s">
        <v>15187</v>
      </c>
      <c r="BC356">
        <v>1</v>
      </c>
      <c r="BE356" s="39" t="s">
        <v>15187</v>
      </c>
      <c r="BF356">
        <v>1</v>
      </c>
      <c r="BH356" s="39" t="s">
        <v>15186</v>
      </c>
      <c r="BI356">
        <v>1</v>
      </c>
      <c r="BK356" s="39" t="s">
        <v>15187</v>
      </c>
      <c r="BL356">
        <v>1</v>
      </c>
      <c r="BN356" s="39" t="s">
        <v>15187</v>
      </c>
      <c r="BO356">
        <v>1</v>
      </c>
      <c r="BQ356" s="39" t="s">
        <v>16507</v>
      </c>
      <c r="BT356" s="39" t="s">
        <v>16508</v>
      </c>
      <c r="BW356" s="39" t="s">
        <v>13792</v>
      </c>
      <c r="BX356">
        <v>1</v>
      </c>
      <c r="BZ356" s="39" t="s">
        <v>12851</v>
      </c>
      <c r="CA356">
        <v>1</v>
      </c>
      <c r="CC356" s="39" t="s">
        <v>12980</v>
      </c>
      <c r="CD356">
        <v>1</v>
      </c>
      <c r="CF356" s="39" t="s">
        <v>12980</v>
      </c>
      <c r="CG356">
        <v>0</v>
      </c>
      <c r="CI356" s="39" t="s">
        <v>12887</v>
      </c>
      <c r="CJ356">
        <v>1</v>
      </c>
      <c r="CL356" s="39" t="s">
        <v>16509</v>
      </c>
      <c r="CO356" s="39" t="s">
        <v>16510</v>
      </c>
    </row>
    <row r="357" spans="1:93" x14ac:dyDescent="0.3">
      <c r="A357">
        <v>356</v>
      </c>
      <c r="B357" s="1">
        <v>45854.772453703707</v>
      </c>
      <c r="C357" s="1">
        <v>45854.776898148149</v>
      </c>
      <c r="D357" s="39" t="s">
        <v>575</v>
      </c>
      <c r="E357" s="39" t="s">
        <v>576</v>
      </c>
      <c r="F357">
        <v>19</v>
      </c>
      <c r="I357" s="39" t="s">
        <v>576</v>
      </c>
      <c r="L357">
        <v>10</v>
      </c>
      <c r="O357">
        <v>3</v>
      </c>
      <c r="R357" s="39" t="s">
        <v>4338</v>
      </c>
      <c r="S357">
        <v>1</v>
      </c>
      <c r="U357" s="39" t="s">
        <v>15184</v>
      </c>
      <c r="V357">
        <v>1</v>
      </c>
      <c r="X357" s="39" t="s">
        <v>15183</v>
      </c>
      <c r="Y357">
        <v>1</v>
      </c>
      <c r="AA357" s="39" t="s">
        <v>15182</v>
      </c>
      <c r="AB357">
        <v>1</v>
      </c>
      <c r="AD357" s="39" t="s">
        <v>1952</v>
      </c>
      <c r="AE357">
        <v>1</v>
      </c>
      <c r="AG357" s="39" t="s">
        <v>15572</v>
      </c>
      <c r="AH357">
        <v>1</v>
      </c>
      <c r="AJ357" s="39" t="s">
        <v>15186</v>
      </c>
      <c r="AK357">
        <v>1</v>
      </c>
      <c r="AM357" s="39" t="s">
        <v>15187</v>
      </c>
      <c r="AN357">
        <v>1</v>
      </c>
      <c r="AP357" s="39" t="s">
        <v>15186</v>
      </c>
      <c r="AQ357">
        <v>1</v>
      </c>
      <c r="AS357" s="39" t="s">
        <v>15187</v>
      </c>
      <c r="AT357">
        <v>1</v>
      </c>
      <c r="AV357" s="39" t="s">
        <v>15186</v>
      </c>
      <c r="AW357">
        <v>0</v>
      </c>
      <c r="AY357" s="39" t="s">
        <v>15187</v>
      </c>
      <c r="AZ357">
        <v>1</v>
      </c>
      <c r="BB357" s="39" t="s">
        <v>15187</v>
      </c>
      <c r="BC357">
        <v>1</v>
      </c>
      <c r="BE357" s="39" t="s">
        <v>15187</v>
      </c>
      <c r="BF357">
        <v>1</v>
      </c>
      <c r="BH357" s="39" t="s">
        <v>15186</v>
      </c>
      <c r="BI357">
        <v>1</v>
      </c>
      <c r="BK357" s="39" t="s">
        <v>15187</v>
      </c>
      <c r="BL357">
        <v>1</v>
      </c>
      <c r="BN357" s="39" t="s">
        <v>15187</v>
      </c>
      <c r="BO357">
        <v>1</v>
      </c>
      <c r="BQ357" s="39" t="s">
        <v>16511</v>
      </c>
      <c r="BT357" s="39" t="s">
        <v>16512</v>
      </c>
      <c r="BW357" s="39" t="s">
        <v>12851</v>
      </c>
      <c r="BX357">
        <v>0</v>
      </c>
      <c r="BZ357" s="39" t="s">
        <v>13792</v>
      </c>
      <c r="CA357">
        <v>0</v>
      </c>
      <c r="CC357" s="39" t="s">
        <v>12980</v>
      </c>
      <c r="CD357">
        <v>1</v>
      </c>
      <c r="CF357" s="39" t="s">
        <v>15190</v>
      </c>
      <c r="CG357">
        <v>1</v>
      </c>
      <c r="CI357" s="39" t="s">
        <v>12887</v>
      </c>
      <c r="CJ357">
        <v>1</v>
      </c>
      <c r="CL357" s="39" t="s">
        <v>16513</v>
      </c>
      <c r="CO357" s="39" t="s">
        <v>16478</v>
      </c>
    </row>
    <row r="358" spans="1:93" x14ac:dyDescent="0.3">
      <c r="A358">
        <v>357</v>
      </c>
      <c r="B358" s="1">
        <v>45854.83148148148</v>
      </c>
      <c r="C358" s="1">
        <v>45854.854988425926</v>
      </c>
      <c r="D358" s="39" t="s">
        <v>343</v>
      </c>
      <c r="E358" s="39" t="s">
        <v>344</v>
      </c>
      <c r="F358">
        <v>18</v>
      </c>
      <c r="I358" s="39" t="s">
        <v>6686</v>
      </c>
      <c r="L358">
        <v>11</v>
      </c>
      <c r="O358">
        <v>35</v>
      </c>
      <c r="R358" s="39" t="s">
        <v>4338</v>
      </c>
      <c r="S358">
        <v>1</v>
      </c>
      <c r="U358" s="39" t="s">
        <v>15184</v>
      </c>
      <c r="V358">
        <v>1</v>
      </c>
      <c r="X358" s="39" t="s">
        <v>15183</v>
      </c>
      <c r="Y358">
        <v>1</v>
      </c>
      <c r="AA358" s="39" t="s">
        <v>15182</v>
      </c>
      <c r="AB358">
        <v>1</v>
      </c>
      <c r="AD358" s="39" t="s">
        <v>1952</v>
      </c>
      <c r="AE358">
        <v>1</v>
      </c>
      <c r="AG358" s="39" t="s">
        <v>15620</v>
      </c>
      <c r="AH358">
        <v>0</v>
      </c>
      <c r="AJ358" s="39" t="s">
        <v>15187</v>
      </c>
      <c r="AK358">
        <v>0</v>
      </c>
      <c r="AM358" s="39" t="s">
        <v>15187</v>
      </c>
      <c r="AN358">
        <v>1</v>
      </c>
      <c r="AP358" s="39" t="s">
        <v>15186</v>
      </c>
      <c r="AQ358">
        <v>1</v>
      </c>
      <c r="AS358" s="39" t="s">
        <v>15187</v>
      </c>
      <c r="AT358">
        <v>1</v>
      </c>
      <c r="AV358" s="39" t="s">
        <v>15187</v>
      </c>
      <c r="AW358">
        <v>1</v>
      </c>
      <c r="AY358" s="39" t="s">
        <v>15187</v>
      </c>
      <c r="AZ358">
        <v>1</v>
      </c>
      <c r="BB358" s="39" t="s">
        <v>15187</v>
      </c>
      <c r="BC358">
        <v>1</v>
      </c>
      <c r="BE358" s="39" t="s">
        <v>15187</v>
      </c>
      <c r="BF358">
        <v>1</v>
      </c>
      <c r="BH358" s="39" t="s">
        <v>15186</v>
      </c>
      <c r="BI358">
        <v>1</v>
      </c>
      <c r="BK358" s="39" t="s">
        <v>15187</v>
      </c>
      <c r="BL358">
        <v>1</v>
      </c>
      <c r="BN358" s="39" t="s">
        <v>15187</v>
      </c>
      <c r="BO358">
        <v>1</v>
      </c>
      <c r="BQ358" s="39" t="s">
        <v>16514</v>
      </c>
      <c r="BT358" s="39" t="s">
        <v>16515</v>
      </c>
      <c r="BW358" s="39" t="s">
        <v>13792</v>
      </c>
      <c r="BX358">
        <v>1</v>
      </c>
      <c r="BZ358" s="39" t="s">
        <v>12851</v>
      </c>
      <c r="CA358">
        <v>1</v>
      </c>
      <c r="CC358" s="39" t="s">
        <v>12887</v>
      </c>
      <c r="CD358">
        <v>0</v>
      </c>
      <c r="CF358" s="39" t="s">
        <v>15190</v>
      </c>
      <c r="CG358">
        <v>1</v>
      </c>
      <c r="CI358" s="39" t="s">
        <v>15190</v>
      </c>
      <c r="CJ358">
        <v>0</v>
      </c>
      <c r="CL358" s="39" t="s">
        <v>16516</v>
      </c>
      <c r="CO358" s="39" t="s">
        <v>16517</v>
      </c>
    </row>
    <row r="359" spans="1:93" x14ac:dyDescent="0.3">
      <c r="A359">
        <v>358</v>
      </c>
      <c r="B359" s="1">
        <v>45854.8746875</v>
      </c>
      <c r="C359" s="1">
        <v>45854.882048611114</v>
      </c>
      <c r="D359" s="39" t="s">
        <v>3244</v>
      </c>
      <c r="E359" s="39" t="s">
        <v>3245</v>
      </c>
      <c r="F359">
        <v>20</v>
      </c>
      <c r="I359" s="39" t="s">
        <v>3246</v>
      </c>
      <c r="L359">
        <v>3</v>
      </c>
      <c r="O359">
        <v>3</v>
      </c>
      <c r="R359" s="39" t="s">
        <v>4338</v>
      </c>
      <c r="S359">
        <v>1</v>
      </c>
      <c r="U359" s="39" t="s">
        <v>15184</v>
      </c>
      <c r="V359">
        <v>1</v>
      </c>
      <c r="X359" s="39" t="s">
        <v>15183</v>
      </c>
      <c r="Y359">
        <v>1</v>
      </c>
      <c r="AA359" s="39" t="s">
        <v>15182</v>
      </c>
      <c r="AB359">
        <v>1</v>
      </c>
      <c r="AD359" s="39" t="s">
        <v>1952</v>
      </c>
      <c r="AE359">
        <v>1</v>
      </c>
      <c r="AG359" s="39" t="s">
        <v>16518</v>
      </c>
      <c r="AH359">
        <v>0</v>
      </c>
      <c r="AJ359" s="39" t="s">
        <v>15186</v>
      </c>
      <c r="AK359">
        <v>1</v>
      </c>
      <c r="AM359" s="39" t="s">
        <v>15187</v>
      </c>
      <c r="AN359">
        <v>1</v>
      </c>
      <c r="AP359" s="39" t="s">
        <v>15186</v>
      </c>
      <c r="AQ359">
        <v>1</v>
      </c>
      <c r="AS359" s="39" t="s">
        <v>15187</v>
      </c>
      <c r="AT359">
        <v>1</v>
      </c>
      <c r="AV359" s="39" t="s">
        <v>15187</v>
      </c>
      <c r="AW359">
        <v>1</v>
      </c>
      <c r="AY359" s="39" t="s">
        <v>15187</v>
      </c>
      <c r="AZ359">
        <v>1</v>
      </c>
      <c r="BB359" s="39" t="s">
        <v>15187</v>
      </c>
      <c r="BC359">
        <v>1</v>
      </c>
      <c r="BE359" s="39" t="s">
        <v>15187</v>
      </c>
      <c r="BF359">
        <v>1</v>
      </c>
      <c r="BH359" s="39" t="s">
        <v>15186</v>
      </c>
      <c r="BI359">
        <v>1</v>
      </c>
      <c r="BK359" s="39" t="s">
        <v>15187</v>
      </c>
      <c r="BL359">
        <v>1</v>
      </c>
      <c r="BN359" s="39" t="s">
        <v>15187</v>
      </c>
      <c r="BO359">
        <v>1</v>
      </c>
      <c r="BQ359" s="39" t="s">
        <v>16519</v>
      </c>
      <c r="BT359" s="39" t="s">
        <v>16520</v>
      </c>
      <c r="BW359" s="39" t="s">
        <v>13792</v>
      </c>
      <c r="BX359">
        <v>1</v>
      </c>
      <c r="BZ359" s="39" t="s">
        <v>12851</v>
      </c>
      <c r="CA359">
        <v>1</v>
      </c>
      <c r="CC359" s="39" t="s">
        <v>13792</v>
      </c>
      <c r="CD359">
        <v>0</v>
      </c>
      <c r="CF359" s="39" t="s">
        <v>15190</v>
      </c>
      <c r="CG359">
        <v>1</v>
      </c>
      <c r="CI359" s="39" t="s">
        <v>12887</v>
      </c>
      <c r="CJ359">
        <v>1</v>
      </c>
      <c r="CL359" s="39" t="s">
        <v>16521</v>
      </c>
      <c r="CO359" s="39" t="s">
        <v>16522</v>
      </c>
    </row>
    <row r="360" spans="1:93" x14ac:dyDescent="0.3">
      <c r="A360">
        <v>359</v>
      </c>
      <c r="B360" s="1">
        <v>45854.8825</v>
      </c>
      <c r="C360" s="1">
        <v>45854.887696759259</v>
      </c>
      <c r="D360" s="39" t="s">
        <v>3049</v>
      </c>
      <c r="E360" s="39" t="s">
        <v>3050</v>
      </c>
      <c r="F360">
        <v>18</v>
      </c>
      <c r="I360" s="39" t="s">
        <v>16523</v>
      </c>
      <c r="L360">
        <v>9</v>
      </c>
      <c r="O360">
        <v>9</v>
      </c>
      <c r="R360" s="39" t="s">
        <v>4338</v>
      </c>
      <c r="S360">
        <v>1</v>
      </c>
      <c r="U360" s="39" t="s">
        <v>1952</v>
      </c>
      <c r="V360">
        <v>0</v>
      </c>
      <c r="X360" s="39" t="s">
        <v>15183</v>
      </c>
      <c r="Y360">
        <v>1</v>
      </c>
      <c r="AA360" s="39" t="s">
        <v>4338</v>
      </c>
      <c r="AB360">
        <v>0</v>
      </c>
      <c r="AD360" s="39" t="s">
        <v>1952</v>
      </c>
      <c r="AE360">
        <v>1</v>
      </c>
      <c r="AG360" s="39" t="s">
        <v>15625</v>
      </c>
      <c r="AH360">
        <v>0</v>
      </c>
      <c r="AJ360" s="39" t="s">
        <v>15186</v>
      </c>
      <c r="AK360">
        <v>1</v>
      </c>
      <c r="AM360" s="39" t="s">
        <v>15187</v>
      </c>
      <c r="AN360">
        <v>1</v>
      </c>
      <c r="AP360" s="39" t="s">
        <v>15186</v>
      </c>
      <c r="AQ360">
        <v>1</v>
      </c>
      <c r="AS360" s="39" t="s">
        <v>15187</v>
      </c>
      <c r="AT360">
        <v>1</v>
      </c>
      <c r="AV360" s="39" t="s">
        <v>15187</v>
      </c>
      <c r="AW360">
        <v>1</v>
      </c>
      <c r="AY360" s="39" t="s">
        <v>15187</v>
      </c>
      <c r="AZ360">
        <v>1</v>
      </c>
      <c r="BB360" s="39" t="s">
        <v>15187</v>
      </c>
      <c r="BC360">
        <v>1</v>
      </c>
      <c r="BE360" s="39" t="s">
        <v>15187</v>
      </c>
      <c r="BF360">
        <v>1</v>
      </c>
      <c r="BH360" s="39" t="s">
        <v>15186</v>
      </c>
      <c r="BI360">
        <v>1</v>
      </c>
      <c r="BK360" s="39" t="s">
        <v>15187</v>
      </c>
      <c r="BL360">
        <v>1</v>
      </c>
      <c r="BN360" s="39" t="s">
        <v>15187</v>
      </c>
      <c r="BO360">
        <v>1</v>
      </c>
      <c r="BQ360" s="39" t="s">
        <v>16524</v>
      </c>
      <c r="BT360" s="39" t="s">
        <v>16525</v>
      </c>
      <c r="BW360" s="39" t="s">
        <v>13792</v>
      </c>
      <c r="BX360">
        <v>1</v>
      </c>
      <c r="BZ360" s="39" t="s">
        <v>12851</v>
      </c>
      <c r="CA360">
        <v>1</v>
      </c>
      <c r="CC360" s="39" t="s">
        <v>13792</v>
      </c>
      <c r="CD360">
        <v>0</v>
      </c>
      <c r="CF360" s="39" t="s">
        <v>15190</v>
      </c>
      <c r="CG360">
        <v>1</v>
      </c>
      <c r="CI360" s="39" t="s">
        <v>12887</v>
      </c>
      <c r="CJ360">
        <v>1</v>
      </c>
      <c r="CL360" s="39" t="s">
        <v>16526</v>
      </c>
      <c r="CO360" s="39" t="s">
        <v>16527</v>
      </c>
    </row>
    <row r="361" spans="1:93" x14ac:dyDescent="0.3">
      <c r="A361">
        <v>360</v>
      </c>
      <c r="B361" s="1">
        <v>45854.885474537034</v>
      </c>
      <c r="C361" s="1">
        <v>45854.896041666667</v>
      </c>
      <c r="D361" s="39" t="s">
        <v>3227</v>
      </c>
      <c r="E361" s="39" t="s">
        <v>3228</v>
      </c>
      <c r="F361">
        <v>21</v>
      </c>
      <c r="I361" s="39" t="s">
        <v>14890</v>
      </c>
      <c r="L361">
        <v>3</v>
      </c>
      <c r="O361">
        <v>32</v>
      </c>
      <c r="R361" s="39" t="s">
        <v>4338</v>
      </c>
      <c r="S361">
        <v>1</v>
      </c>
      <c r="U361" s="39" t="s">
        <v>15184</v>
      </c>
      <c r="V361">
        <v>1</v>
      </c>
      <c r="X361" s="39" t="s">
        <v>15183</v>
      </c>
      <c r="Y361">
        <v>1</v>
      </c>
      <c r="AA361" s="39" t="s">
        <v>15182</v>
      </c>
      <c r="AB361">
        <v>1</v>
      </c>
      <c r="AD361" s="39" t="s">
        <v>1952</v>
      </c>
      <c r="AE361">
        <v>1</v>
      </c>
      <c r="AG361" s="39" t="s">
        <v>15572</v>
      </c>
      <c r="AH361">
        <v>1</v>
      </c>
      <c r="AJ361" s="39" t="s">
        <v>15187</v>
      </c>
      <c r="AK361">
        <v>0</v>
      </c>
      <c r="AM361" s="39" t="s">
        <v>15187</v>
      </c>
      <c r="AN361">
        <v>1</v>
      </c>
      <c r="AP361" s="39" t="s">
        <v>15186</v>
      </c>
      <c r="AQ361">
        <v>1</v>
      </c>
      <c r="AS361" s="39" t="s">
        <v>15187</v>
      </c>
      <c r="AT361">
        <v>1</v>
      </c>
      <c r="AV361" s="39" t="s">
        <v>15187</v>
      </c>
      <c r="AW361">
        <v>1</v>
      </c>
      <c r="AY361" s="39" t="s">
        <v>15187</v>
      </c>
      <c r="AZ361">
        <v>1</v>
      </c>
      <c r="BB361" s="39" t="s">
        <v>15187</v>
      </c>
      <c r="BC361">
        <v>1</v>
      </c>
      <c r="BE361" s="39" t="s">
        <v>15187</v>
      </c>
      <c r="BF361">
        <v>1</v>
      </c>
      <c r="BH361" s="39" t="s">
        <v>15186</v>
      </c>
      <c r="BI361">
        <v>1</v>
      </c>
      <c r="BK361" s="39" t="s">
        <v>15187</v>
      </c>
      <c r="BL361">
        <v>1</v>
      </c>
      <c r="BN361" s="39" t="s">
        <v>15187</v>
      </c>
      <c r="BO361">
        <v>1</v>
      </c>
      <c r="BQ361" s="39" t="s">
        <v>16528</v>
      </c>
      <c r="BT361" s="39" t="s">
        <v>16529</v>
      </c>
      <c r="BW361" s="39" t="s">
        <v>13792</v>
      </c>
      <c r="BX361">
        <v>1</v>
      </c>
      <c r="BZ361" s="39" t="s">
        <v>12851</v>
      </c>
      <c r="CA361">
        <v>1</v>
      </c>
      <c r="CC361" s="39" t="s">
        <v>12980</v>
      </c>
      <c r="CD361">
        <v>1</v>
      </c>
      <c r="CF361" s="39" t="s">
        <v>15190</v>
      </c>
      <c r="CG361">
        <v>1</v>
      </c>
      <c r="CI361" s="39" t="s">
        <v>12887</v>
      </c>
      <c r="CJ361">
        <v>1</v>
      </c>
      <c r="CL361" s="39" t="s">
        <v>16530</v>
      </c>
      <c r="CO361" s="39" t="s">
        <v>16531</v>
      </c>
    </row>
    <row r="362" spans="1:93" x14ac:dyDescent="0.3">
      <c r="A362">
        <v>361</v>
      </c>
      <c r="B362" s="1">
        <v>45854.960972222223</v>
      </c>
      <c r="C362" s="1">
        <v>45854.961122685185</v>
      </c>
      <c r="D362" s="39" t="s">
        <v>3891</v>
      </c>
      <c r="E362" s="39" t="s">
        <v>3892</v>
      </c>
      <c r="F362">
        <v>17</v>
      </c>
      <c r="I362" s="39" t="s">
        <v>3892</v>
      </c>
      <c r="L362">
        <v>6</v>
      </c>
      <c r="O362">
        <v>37</v>
      </c>
      <c r="R362" s="39" t="s">
        <v>4338</v>
      </c>
      <c r="S362">
        <v>1</v>
      </c>
      <c r="U362" s="39" t="s">
        <v>15183</v>
      </c>
      <c r="V362">
        <v>0</v>
      </c>
      <c r="X362" s="39" t="s">
        <v>15183</v>
      </c>
      <c r="Y362">
        <v>1</v>
      </c>
      <c r="AA362" s="39" t="s">
        <v>15182</v>
      </c>
      <c r="AB362">
        <v>1</v>
      </c>
      <c r="AD362" s="39" t="s">
        <v>4338</v>
      </c>
      <c r="AE362">
        <v>0</v>
      </c>
      <c r="AG362" s="39" t="s">
        <v>15620</v>
      </c>
      <c r="AH362">
        <v>0</v>
      </c>
      <c r="AJ362" s="39" t="s">
        <v>15186</v>
      </c>
      <c r="AK362">
        <v>1</v>
      </c>
      <c r="AM362" s="39" t="s">
        <v>15187</v>
      </c>
      <c r="AN362">
        <v>1</v>
      </c>
      <c r="AP362" s="39" t="s">
        <v>15186</v>
      </c>
      <c r="AQ362">
        <v>1</v>
      </c>
      <c r="AS362" s="39" t="s">
        <v>15187</v>
      </c>
      <c r="AT362">
        <v>1</v>
      </c>
      <c r="AV362" s="39" t="s">
        <v>15187</v>
      </c>
      <c r="AW362">
        <v>1</v>
      </c>
      <c r="AY362" s="39" t="s">
        <v>15187</v>
      </c>
      <c r="AZ362">
        <v>1</v>
      </c>
      <c r="BB362" s="39" t="s">
        <v>15187</v>
      </c>
      <c r="BC362">
        <v>1</v>
      </c>
      <c r="BE362" s="39" t="s">
        <v>15187</v>
      </c>
      <c r="BF362">
        <v>1</v>
      </c>
      <c r="BH362" s="39" t="s">
        <v>15186</v>
      </c>
      <c r="BI362">
        <v>1</v>
      </c>
      <c r="BK362" s="39" t="s">
        <v>15186</v>
      </c>
      <c r="BL362">
        <v>0</v>
      </c>
      <c r="BN362" s="39" t="s">
        <v>15187</v>
      </c>
      <c r="BO362">
        <v>1</v>
      </c>
      <c r="BQ362" s="39" t="s">
        <v>16532</v>
      </c>
      <c r="BT362" s="39" t="s">
        <v>16533</v>
      </c>
      <c r="BW362" s="39" t="s">
        <v>13792</v>
      </c>
      <c r="BX362">
        <v>1</v>
      </c>
      <c r="BZ362" s="39" t="s">
        <v>12851</v>
      </c>
      <c r="CA362">
        <v>1</v>
      </c>
      <c r="CC362" s="39" t="s">
        <v>12980</v>
      </c>
      <c r="CD362">
        <v>1</v>
      </c>
      <c r="CF362" s="39" t="s">
        <v>12980</v>
      </c>
      <c r="CG362">
        <v>0</v>
      </c>
      <c r="CI362" s="39" t="s">
        <v>12887</v>
      </c>
      <c r="CJ362">
        <v>1</v>
      </c>
      <c r="CL362" s="39" t="s">
        <v>16534</v>
      </c>
      <c r="CO362" s="39" t="s">
        <v>16535</v>
      </c>
    </row>
    <row r="363" spans="1:93" x14ac:dyDescent="0.3">
      <c r="A363">
        <v>362</v>
      </c>
      <c r="B363" s="1">
        <v>45854.982951388891</v>
      </c>
      <c r="C363" s="1">
        <v>45854.991712962961</v>
      </c>
      <c r="D363" s="39" t="s">
        <v>4065</v>
      </c>
      <c r="E363" s="39" t="s">
        <v>4066</v>
      </c>
      <c r="F363">
        <v>14</v>
      </c>
      <c r="I363" s="39" t="s">
        <v>4066</v>
      </c>
      <c r="L363">
        <v>6</v>
      </c>
      <c r="O363">
        <v>22</v>
      </c>
      <c r="R363" s="39" t="s">
        <v>4338</v>
      </c>
      <c r="S363">
        <v>1</v>
      </c>
      <c r="U363" s="39" t="s">
        <v>15183</v>
      </c>
      <c r="V363">
        <v>0</v>
      </c>
      <c r="X363" s="39" t="s">
        <v>15183</v>
      </c>
      <c r="Y363">
        <v>1</v>
      </c>
      <c r="AA363" s="39" t="s">
        <v>1952</v>
      </c>
      <c r="AB363">
        <v>0</v>
      </c>
      <c r="AD363" s="39" t="s">
        <v>4338</v>
      </c>
      <c r="AE363">
        <v>0</v>
      </c>
      <c r="AG363" s="39" t="s">
        <v>15925</v>
      </c>
      <c r="AH363">
        <v>0</v>
      </c>
      <c r="AJ363" s="39" t="s">
        <v>15186</v>
      </c>
      <c r="AK363">
        <v>1</v>
      </c>
      <c r="AM363" s="39" t="s">
        <v>15187</v>
      </c>
      <c r="AN363">
        <v>1</v>
      </c>
      <c r="AP363" s="39" t="s">
        <v>15186</v>
      </c>
      <c r="AQ363">
        <v>1</v>
      </c>
      <c r="AS363" s="39" t="s">
        <v>15187</v>
      </c>
      <c r="AT363">
        <v>1</v>
      </c>
      <c r="AV363" s="39" t="s">
        <v>15187</v>
      </c>
      <c r="AW363">
        <v>1</v>
      </c>
      <c r="AY363" s="39" t="s">
        <v>15187</v>
      </c>
      <c r="AZ363">
        <v>1</v>
      </c>
      <c r="BB363" s="39" t="s">
        <v>15187</v>
      </c>
      <c r="BC363">
        <v>1</v>
      </c>
      <c r="BE363" s="39" t="s">
        <v>15187</v>
      </c>
      <c r="BF363">
        <v>1</v>
      </c>
      <c r="BH363" s="39" t="s">
        <v>15186</v>
      </c>
      <c r="BI363">
        <v>1</v>
      </c>
      <c r="BK363" s="39" t="s">
        <v>15187</v>
      </c>
      <c r="BL363">
        <v>1</v>
      </c>
      <c r="BN363" s="39" t="s">
        <v>15187</v>
      </c>
      <c r="BO363">
        <v>1</v>
      </c>
      <c r="BQ363" s="39" t="s">
        <v>16519</v>
      </c>
      <c r="BT363" s="39" t="s">
        <v>16536</v>
      </c>
      <c r="BW363" s="39" t="s">
        <v>12887</v>
      </c>
      <c r="BX363">
        <v>0</v>
      </c>
      <c r="BZ363" s="39" t="s">
        <v>12980</v>
      </c>
      <c r="CA363">
        <v>0</v>
      </c>
      <c r="CC363" s="39" t="s">
        <v>12851</v>
      </c>
      <c r="CD363">
        <v>0</v>
      </c>
      <c r="CF363" s="39" t="s">
        <v>12887</v>
      </c>
      <c r="CG363">
        <v>0</v>
      </c>
      <c r="CI363" s="39" t="s">
        <v>12887</v>
      </c>
      <c r="CJ363">
        <v>1</v>
      </c>
      <c r="CL363" s="39" t="s">
        <v>16537</v>
      </c>
      <c r="CO363" s="39" t="s">
        <v>15914</v>
      </c>
    </row>
    <row r="364" spans="1:93" x14ac:dyDescent="0.3">
      <c r="A364">
        <v>363</v>
      </c>
      <c r="B364" s="1">
        <v>45855.763749999998</v>
      </c>
      <c r="C364" s="1">
        <v>45855.772731481484</v>
      </c>
      <c r="D364" s="39" t="s">
        <v>3096</v>
      </c>
      <c r="E364" s="39" t="s">
        <v>3097</v>
      </c>
      <c r="F364">
        <v>22</v>
      </c>
      <c r="I364" s="39" t="s">
        <v>3098</v>
      </c>
      <c r="L364">
        <v>3</v>
      </c>
      <c r="O364">
        <v>31</v>
      </c>
      <c r="R364" s="39" t="s">
        <v>4338</v>
      </c>
      <c r="S364">
        <v>1</v>
      </c>
      <c r="U364" s="39" t="s">
        <v>15184</v>
      </c>
      <c r="V364">
        <v>1</v>
      </c>
      <c r="X364" s="39" t="s">
        <v>15183</v>
      </c>
      <c r="Y364">
        <v>1</v>
      </c>
      <c r="AA364" s="39" t="s">
        <v>15182</v>
      </c>
      <c r="AB364">
        <v>1</v>
      </c>
      <c r="AD364" s="39" t="s">
        <v>1952</v>
      </c>
      <c r="AE364">
        <v>1</v>
      </c>
      <c r="AG364" s="39" t="s">
        <v>15572</v>
      </c>
      <c r="AH364">
        <v>1</v>
      </c>
      <c r="AJ364" s="39" t="s">
        <v>15186</v>
      </c>
      <c r="AK364">
        <v>1</v>
      </c>
      <c r="AM364" s="39" t="s">
        <v>15187</v>
      </c>
      <c r="AN364">
        <v>1</v>
      </c>
      <c r="AP364" s="39" t="s">
        <v>15186</v>
      </c>
      <c r="AQ364">
        <v>1</v>
      </c>
      <c r="AS364" s="39" t="s">
        <v>15187</v>
      </c>
      <c r="AT364">
        <v>1</v>
      </c>
      <c r="AV364" s="39" t="s">
        <v>15187</v>
      </c>
      <c r="AW364">
        <v>1</v>
      </c>
      <c r="AY364" s="39" t="s">
        <v>15187</v>
      </c>
      <c r="AZ364">
        <v>1</v>
      </c>
      <c r="BB364" s="39" t="s">
        <v>15187</v>
      </c>
      <c r="BC364">
        <v>1</v>
      </c>
      <c r="BE364" s="39" t="s">
        <v>15187</v>
      </c>
      <c r="BF364">
        <v>1</v>
      </c>
      <c r="BH364" s="39" t="s">
        <v>15186</v>
      </c>
      <c r="BI364">
        <v>1</v>
      </c>
      <c r="BK364" s="39" t="s">
        <v>15187</v>
      </c>
      <c r="BL364">
        <v>1</v>
      </c>
      <c r="BN364" s="39" t="s">
        <v>15187</v>
      </c>
      <c r="BO364">
        <v>1</v>
      </c>
      <c r="BQ364" s="39" t="s">
        <v>16538</v>
      </c>
      <c r="BT364" s="39" t="s">
        <v>16539</v>
      </c>
      <c r="BW364" s="39" t="s">
        <v>13792</v>
      </c>
      <c r="BX364">
        <v>1</v>
      </c>
      <c r="BZ364" s="39" t="s">
        <v>12851</v>
      </c>
      <c r="CA364">
        <v>1</v>
      </c>
      <c r="CC364" s="39" t="s">
        <v>12980</v>
      </c>
      <c r="CD364">
        <v>1</v>
      </c>
      <c r="CF364" s="39" t="s">
        <v>15190</v>
      </c>
      <c r="CG364">
        <v>1</v>
      </c>
      <c r="CI364" s="39" t="s">
        <v>12887</v>
      </c>
      <c r="CJ364">
        <v>1</v>
      </c>
      <c r="CL364" s="39" t="s">
        <v>16540</v>
      </c>
      <c r="CO364" s="39" t="s">
        <v>15305</v>
      </c>
    </row>
    <row r="365" spans="1:93" x14ac:dyDescent="0.3">
      <c r="A365">
        <v>364</v>
      </c>
      <c r="B365" s="1">
        <v>45855.859699074077</v>
      </c>
      <c r="C365" s="1">
        <v>45855.868715277778</v>
      </c>
      <c r="D365" s="39" t="s">
        <v>3280</v>
      </c>
      <c r="E365" s="39" t="s">
        <v>3281</v>
      </c>
      <c r="F365">
        <v>18</v>
      </c>
      <c r="I365" s="39" t="s">
        <v>3281</v>
      </c>
      <c r="L365">
        <v>3</v>
      </c>
      <c r="O365">
        <v>26</v>
      </c>
      <c r="R365" s="39" t="s">
        <v>4338</v>
      </c>
      <c r="S365">
        <v>1</v>
      </c>
      <c r="U365" s="39" t="s">
        <v>15184</v>
      </c>
      <c r="V365">
        <v>1</v>
      </c>
      <c r="X365" s="39" t="s">
        <v>15183</v>
      </c>
      <c r="Y365">
        <v>1</v>
      </c>
      <c r="AA365" s="39" t="s">
        <v>1952</v>
      </c>
      <c r="AB365">
        <v>0</v>
      </c>
      <c r="AD365" s="39" t="s">
        <v>15182</v>
      </c>
      <c r="AE365">
        <v>0</v>
      </c>
      <c r="AG365" s="39" t="s">
        <v>15595</v>
      </c>
      <c r="AH365">
        <v>0</v>
      </c>
      <c r="AJ365" s="39" t="s">
        <v>15186</v>
      </c>
      <c r="AK365">
        <v>1</v>
      </c>
      <c r="AM365" s="39" t="s">
        <v>15187</v>
      </c>
      <c r="AN365">
        <v>1</v>
      </c>
      <c r="AP365" s="39" t="s">
        <v>15186</v>
      </c>
      <c r="AQ365">
        <v>1</v>
      </c>
      <c r="AS365" s="39" t="s">
        <v>15187</v>
      </c>
      <c r="AT365">
        <v>1</v>
      </c>
      <c r="AV365" s="39" t="s">
        <v>15187</v>
      </c>
      <c r="AW365">
        <v>1</v>
      </c>
      <c r="AY365" s="39" t="s">
        <v>15187</v>
      </c>
      <c r="AZ365">
        <v>1</v>
      </c>
      <c r="BB365" s="39" t="s">
        <v>15187</v>
      </c>
      <c r="BC365">
        <v>1</v>
      </c>
      <c r="BE365" s="39" t="s">
        <v>15187</v>
      </c>
      <c r="BF365">
        <v>1</v>
      </c>
      <c r="BH365" s="39" t="s">
        <v>15186</v>
      </c>
      <c r="BI365">
        <v>1</v>
      </c>
      <c r="BK365" s="39" t="s">
        <v>15187</v>
      </c>
      <c r="BL365">
        <v>1</v>
      </c>
      <c r="BN365" s="39" t="s">
        <v>15187</v>
      </c>
      <c r="BO365">
        <v>1</v>
      </c>
      <c r="BQ365" s="39" t="s">
        <v>16541</v>
      </c>
      <c r="BT365" s="39" t="s">
        <v>16542</v>
      </c>
      <c r="BW365" s="39" t="s">
        <v>13792</v>
      </c>
      <c r="BX365">
        <v>1</v>
      </c>
      <c r="BZ365" s="39" t="s">
        <v>12851</v>
      </c>
      <c r="CA365">
        <v>1</v>
      </c>
      <c r="CC365" s="39" t="s">
        <v>15190</v>
      </c>
      <c r="CD365">
        <v>0</v>
      </c>
      <c r="CF365" s="39" t="s">
        <v>15190</v>
      </c>
      <c r="CG365">
        <v>1</v>
      </c>
      <c r="CI365" s="39" t="s">
        <v>12887</v>
      </c>
      <c r="CJ365">
        <v>1</v>
      </c>
      <c r="CL365" s="39" t="s">
        <v>16543</v>
      </c>
      <c r="CO365" s="39" t="s">
        <v>16544</v>
      </c>
    </row>
    <row r="366" spans="1:93" x14ac:dyDescent="0.3">
      <c r="A366">
        <v>365</v>
      </c>
      <c r="B366" s="1">
        <v>45856.301701388889</v>
      </c>
      <c r="C366" s="1">
        <v>45856.305555555555</v>
      </c>
      <c r="D366" s="39" t="s">
        <v>1791</v>
      </c>
      <c r="E366" s="39" t="s">
        <v>1792</v>
      </c>
      <c r="F366">
        <v>14</v>
      </c>
      <c r="I366" s="39" t="s">
        <v>1792</v>
      </c>
      <c r="L366">
        <v>13</v>
      </c>
      <c r="O366">
        <v>31</v>
      </c>
      <c r="R366" s="39" t="s">
        <v>4338</v>
      </c>
      <c r="S366">
        <v>1</v>
      </c>
      <c r="U366" s="39" t="s">
        <v>15184</v>
      </c>
      <c r="V366">
        <v>1</v>
      </c>
      <c r="X366" s="39" t="s">
        <v>15183</v>
      </c>
      <c r="Y366">
        <v>1</v>
      </c>
      <c r="AA366" s="39" t="s">
        <v>15182</v>
      </c>
      <c r="AB366">
        <v>1</v>
      </c>
      <c r="AD366" s="39" t="s">
        <v>1952</v>
      </c>
      <c r="AE366">
        <v>1</v>
      </c>
      <c r="AG366" s="39" t="s">
        <v>15572</v>
      </c>
      <c r="AH366">
        <v>1</v>
      </c>
      <c r="AJ366" s="39" t="s">
        <v>15186</v>
      </c>
      <c r="AK366">
        <v>1</v>
      </c>
      <c r="AM366" s="39" t="s">
        <v>15187</v>
      </c>
      <c r="AN366">
        <v>1</v>
      </c>
      <c r="AP366" s="39" t="s">
        <v>15187</v>
      </c>
      <c r="AQ366">
        <v>0</v>
      </c>
      <c r="AS366" s="39" t="s">
        <v>15186</v>
      </c>
      <c r="AT366">
        <v>0</v>
      </c>
      <c r="AV366" s="39" t="s">
        <v>15187</v>
      </c>
      <c r="AW366">
        <v>1</v>
      </c>
      <c r="AY366" s="39" t="s">
        <v>15187</v>
      </c>
      <c r="AZ366">
        <v>1</v>
      </c>
      <c r="BB366" s="39" t="s">
        <v>15186</v>
      </c>
      <c r="BC366">
        <v>0</v>
      </c>
      <c r="BE366" s="39" t="s">
        <v>15186</v>
      </c>
      <c r="BF366">
        <v>0</v>
      </c>
      <c r="BH366" s="39" t="s">
        <v>15187</v>
      </c>
      <c r="BI366">
        <v>0</v>
      </c>
      <c r="BK366" s="39" t="s">
        <v>15187</v>
      </c>
      <c r="BL366">
        <v>1</v>
      </c>
      <c r="BN366" s="39" t="s">
        <v>15187</v>
      </c>
      <c r="BO366">
        <v>1</v>
      </c>
      <c r="BQ366" s="39" t="s">
        <v>16545</v>
      </c>
      <c r="BT366" s="39" t="s">
        <v>16546</v>
      </c>
      <c r="BW366" s="39" t="s">
        <v>12980</v>
      </c>
      <c r="BX366">
        <v>0</v>
      </c>
      <c r="BZ366" s="39" t="s">
        <v>12851</v>
      </c>
      <c r="CA366">
        <v>1</v>
      </c>
      <c r="CC366" s="39" t="s">
        <v>12851</v>
      </c>
      <c r="CD366">
        <v>0</v>
      </c>
      <c r="CF366" s="39" t="s">
        <v>13792</v>
      </c>
      <c r="CG366">
        <v>0</v>
      </c>
      <c r="CI366" s="39" t="s">
        <v>12887</v>
      </c>
      <c r="CJ366">
        <v>1</v>
      </c>
      <c r="CL366" s="39" t="s">
        <v>16547</v>
      </c>
      <c r="CO366" s="39" t="s">
        <v>16548</v>
      </c>
    </row>
    <row r="367" spans="1:93" x14ac:dyDescent="0.3">
      <c r="A367">
        <v>366</v>
      </c>
      <c r="B367" s="1">
        <v>45856.853391203702</v>
      </c>
      <c r="C367" s="1">
        <v>45856.857731481483</v>
      </c>
      <c r="D367" s="39" t="s">
        <v>3980</v>
      </c>
      <c r="E367" s="39" t="s">
        <v>3981</v>
      </c>
      <c r="F367">
        <v>17</v>
      </c>
      <c r="I367" s="39" t="s">
        <v>3981</v>
      </c>
      <c r="L367">
        <v>6</v>
      </c>
      <c r="O367">
        <v>6</v>
      </c>
      <c r="R367" s="39" t="s">
        <v>15183</v>
      </c>
      <c r="S367">
        <v>0</v>
      </c>
      <c r="U367" s="39" t="s">
        <v>15184</v>
      </c>
      <c r="V367">
        <v>1</v>
      </c>
      <c r="X367" s="39" t="s">
        <v>4338</v>
      </c>
      <c r="Y367">
        <v>0</v>
      </c>
      <c r="AA367" s="39" t="s">
        <v>15182</v>
      </c>
      <c r="AB367">
        <v>1</v>
      </c>
      <c r="AD367" s="39" t="s">
        <v>1952</v>
      </c>
      <c r="AE367">
        <v>1</v>
      </c>
      <c r="AG367" s="39" t="s">
        <v>16039</v>
      </c>
      <c r="AH367">
        <v>0</v>
      </c>
      <c r="AJ367" s="39" t="s">
        <v>15186</v>
      </c>
      <c r="AK367">
        <v>1</v>
      </c>
      <c r="AM367" s="39" t="s">
        <v>15187</v>
      </c>
      <c r="AN367">
        <v>1</v>
      </c>
      <c r="AP367" s="39" t="s">
        <v>15186</v>
      </c>
      <c r="AQ367">
        <v>1</v>
      </c>
      <c r="AS367" s="39" t="s">
        <v>15187</v>
      </c>
      <c r="AT367">
        <v>1</v>
      </c>
      <c r="AV367" s="39" t="s">
        <v>15187</v>
      </c>
      <c r="AW367">
        <v>1</v>
      </c>
      <c r="AY367" s="39" t="s">
        <v>15187</v>
      </c>
      <c r="AZ367">
        <v>1</v>
      </c>
      <c r="BB367" s="39" t="s">
        <v>15187</v>
      </c>
      <c r="BC367">
        <v>1</v>
      </c>
      <c r="BE367" s="39" t="s">
        <v>15187</v>
      </c>
      <c r="BF367">
        <v>1</v>
      </c>
      <c r="BH367" s="39" t="s">
        <v>15186</v>
      </c>
      <c r="BI367">
        <v>1</v>
      </c>
      <c r="BK367" s="39" t="s">
        <v>15187</v>
      </c>
      <c r="BL367">
        <v>1</v>
      </c>
      <c r="BN367" s="39" t="s">
        <v>15187</v>
      </c>
      <c r="BO367">
        <v>1</v>
      </c>
      <c r="BQ367" s="39" t="s">
        <v>16549</v>
      </c>
      <c r="BT367" s="39" t="s">
        <v>16550</v>
      </c>
      <c r="BW367" s="39" t="s">
        <v>12980</v>
      </c>
      <c r="BX367">
        <v>0</v>
      </c>
      <c r="BZ367" s="39" t="s">
        <v>12851</v>
      </c>
      <c r="CA367">
        <v>1</v>
      </c>
      <c r="CC367" s="39" t="s">
        <v>13792</v>
      </c>
      <c r="CD367">
        <v>0</v>
      </c>
      <c r="CF367" s="39" t="s">
        <v>15190</v>
      </c>
      <c r="CG367">
        <v>1</v>
      </c>
      <c r="CI367" s="39" t="s">
        <v>12887</v>
      </c>
      <c r="CJ367">
        <v>1</v>
      </c>
      <c r="CL367" s="39" t="s">
        <v>16551</v>
      </c>
      <c r="CO367" s="39" t="s">
        <v>15305</v>
      </c>
    </row>
    <row r="368" spans="1:93" x14ac:dyDescent="0.3">
      <c r="A368">
        <v>367</v>
      </c>
      <c r="B368" s="1">
        <v>45858.759097222224</v>
      </c>
      <c r="C368" s="1">
        <v>45858.780069444445</v>
      </c>
      <c r="D368" s="39" t="s">
        <v>4105</v>
      </c>
      <c r="E368" s="39" t="s">
        <v>4106</v>
      </c>
      <c r="F368">
        <v>17</v>
      </c>
      <c r="I368" s="39" t="s">
        <v>4106</v>
      </c>
      <c r="L368">
        <v>6</v>
      </c>
      <c r="O368">
        <v>24</v>
      </c>
      <c r="R368" s="39" t="s">
        <v>15182</v>
      </c>
      <c r="S368">
        <v>0</v>
      </c>
      <c r="U368" s="39" t="s">
        <v>15184</v>
      </c>
      <c r="V368">
        <v>1</v>
      </c>
      <c r="X368" s="39" t="s">
        <v>15183</v>
      </c>
      <c r="Y368">
        <v>1</v>
      </c>
      <c r="AA368" s="39" t="s">
        <v>4338</v>
      </c>
      <c r="AB368">
        <v>0</v>
      </c>
      <c r="AD368" s="39" t="s">
        <v>1952</v>
      </c>
      <c r="AE368">
        <v>1</v>
      </c>
      <c r="AG368" s="39" t="s">
        <v>15612</v>
      </c>
      <c r="AH368">
        <v>0</v>
      </c>
      <c r="AJ368" s="39" t="s">
        <v>15186</v>
      </c>
      <c r="AK368">
        <v>1</v>
      </c>
      <c r="AM368" s="39" t="s">
        <v>15187</v>
      </c>
      <c r="AN368">
        <v>1</v>
      </c>
      <c r="AP368" s="39" t="s">
        <v>15186</v>
      </c>
      <c r="AQ368">
        <v>1</v>
      </c>
      <c r="AS368" s="39" t="s">
        <v>15187</v>
      </c>
      <c r="AT368">
        <v>1</v>
      </c>
      <c r="AV368" s="39" t="s">
        <v>15187</v>
      </c>
      <c r="AW368">
        <v>1</v>
      </c>
      <c r="AY368" s="39" t="s">
        <v>15187</v>
      </c>
      <c r="AZ368">
        <v>1</v>
      </c>
      <c r="BB368" s="39" t="s">
        <v>15187</v>
      </c>
      <c r="BC368">
        <v>1</v>
      </c>
      <c r="BE368" s="39" t="s">
        <v>15186</v>
      </c>
      <c r="BF368">
        <v>0</v>
      </c>
      <c r="BH368" s="39" t="s">
        <v>15186</v>
      </c>
      <c r="BI368">
        <v>1</v>
      </c>
      <c r="BK368" s="39" t="s">
        <v>15187</v>
      </c>
      <c r="BL368">
        <v>1</v>
      </c>
      <c r="BN368" s="39" t="s">
        <v>15186</v>
      </c>
      <c r="BO368">
        <v>0</v>
      </c>
      <c r="BQ368" s="39" t="s">
        <v>16552</v>
      </c>
      <c r="BT368" s="39" t="s">
        <v>16553</v>
      </c>
      <c r="BW368" s="39" t="s">
        <v>13792</v>
      </c>
      <c r="BX368">
        <v>1</v>
      </c>
      <c r="BZ368" s="39" t="s">
        <v>12851</v>
      </c>
      <c r="CA368">
        <v>1</v>
      </c>
      <c r="CC368" s="39" t="s">
        <v>12980</v>
      </c>
      <c r="CD368">
        <v>1</v>
      </c>
      <c r="CF368" s="39" t="s">
        <v>15190</v>
      </c>
      <c r="CG368">
        <v>1</v>
      </c>
      <c r="CI368" s="39" t="s">
        <v>12887</v>
      </c>
      <c r="CJ368">
        <v>1</v>
      </c>
      <c r="CL368" s="39" t="s">
        <v>16554</v>
      </c>
      <c r="CO368" s="39" t="s">
        <v>16555</v>
      </c>
    </row>
    <row r="369" spans="1:93" x14ac:dyDescent="0.3">
      <c r="A369">
        <v>368</v>
      </c>
      <c r="B369" s="1">
        <v>45858.930532407408</v>
      </c>
      <c r="C369" s="1">
        <v>45858.943842592591</v>
      </c>
      <c r="D369" s="39" t="s">
        <v>4100</v>
      </c>
      <c r="E369" s="39" t="s">
        <v>4101</v>
      </c>
      <c r="F369">
        <v>17</v>
      </c>
      <c r="I369" s="39" t="s">
        <v>4101</v>
      </c>
      <c r="L369">
        <v>6</v>
      </c>
      <c r="O369">
        <v>25</v>
      </c>
      <c r="R369" s="39" t="s">
        <v>15183</v>
      </c>
      <c r="S369">
        <v>0</v>
      </c>
      <c r="U369" s="39" t="s">
        <v>15184</v>
      </c>
      <c r="V369">
        <v>1</v>
      </c>
      <c r="X369" s="39" t="s">
        <v>15182</v>
      </c>
      <c r="Y369">
        <v>0</v>
      </c>
      <c r="AA369" s="39" t="s">
        <v>1952</v>
      </c>
      <c r="AB369">
        <v>0</v>
      </c>
      <c r="AD369" s="39" t="s">
        <v>4338</v>
      </c>
      <c r="AE369">
        <v>0</v>
      </c>
      <c r="AG369" s="39" t="s">
        <v>15888</v>
      </c>
      <c r="AH369">
        <v>0</v>
      </c>
      <c r="AJ369" s="39" t="s">
        <v>15186</v>
      </c>
      <c r="AK369">
        <v>1</v>
      </c>
      <c r="AM369" s="39" t="s">
        <v>15187</v>
      </c>
      <c r="AN369">
        <v>1</v>
      </c>
      <c r="AP369" s="39" t="s">
        <v>15186</v>
      </c>
      <c r="AQ369">
        <v>1</v>
      </c>
      <c r="AS369" s="39" t="s">
        <v>15187</v>
      </c>
      <c r="AT369">
        <v>1</v>
      </c>
      <c r="AV369" s="39" t="s">
        <v>15187</v>
      </c>
      <c r="AW369">
        <v>1</v>
      </c>
      <c r="AY369" s="39" t="s">
        <v>15187</v>
      </c>
      <c r="AZ369">
        <v>1</v>
      </c>
      <c r="BB369" s="39" t="s">
        <v>15187</v>
      </c>
      <c r="BC369">
        <v>1</v>
      </c>
      <c r="BE369" s="39" t="s">
        <v>15187</v>
      </c>
      <c r="BF369">
        <v>1</v>
      </c>
      <c r="BH369" s="39" t="s">
        <v>15186</v>
      </c>
      <c r="BI369">
        <v>1</v>
      </c>
      <c r="BK369" s="39" t="s">
        <v>15187</v>
      </c>
      <c r="BL369">
        <v>1</v>
      </c>
      <c r="BN369" s="39" t="s">
        <v>15187</v>
      </c>
      <c r="BO369">
        <v>1</v>
      </c>
      <c r="BQ369" s="39" t="s">
        <v>16556</v>
      </c>
      <c r="BT369" s="39" t="s">
        <v>16557</v>
      </c>
      <c r="BW369" s="39" t="s">
        <v>13792</v>
      </c>
      <c r="BX369">
        <v>1</v>
      </c>
      <c r="BZ369" s="39" t="s">
        <v>12851</v>
      </c>
      <c r="CA369">
        <v>1</v>
      </c>
      <c r="CC369" s="39" t="s">
        <v>12980</v>
      </c>
      <c r="CD369">
        <v>1</v>
      </c>
      <c r="CF369" s="39" t="s">
        <v>15190</v>
      </c>
      <c r="CG369">
        <v>1</v>
      </c>
      <c r="CI369" s="39" t="s">
        <v>12887</v>
      </c>
      <c r="CJ369">
        <v>1</v>
      </c>
      <c r="CL369" s="39" t="s">
        <v>16558</v>
      </c>
      <c r="CO369" s="39" t="s">
        <v>16559</v>
      </c>
    </row>
    <row r="370" spans="1:93" x14ac:dyDescent="0.3">
      <c r="A370">
        <v>369</v>
      </c>
      <c r="B370" s="1">
        <v>45860.368831018517</v>
      </c>
      <c r="C370" s="1">
        <v>45860.368981481479</v>
      </c>
      <c r="D370" s="39" t="s">
        <v>3356</v>
      </c>
      <c r="E370" s="39" t="s">
        <v>3357</v>
      </c>
      <c r="F370">
        <v>21</v>
      </c>
      <c r="I370" s="39" t="s">
        <v>3358</v>
      </c>
      <c r="L370">
        <v>3</v>
      </c>
      <c r="O370">
        <v>29</v>
      </c>
      <c r="R370" s="39" t="s">
        <v>4338</v>
      </c>
      <c r="S370">
        <v>1</v>
      </c>
      <c r="U370" s="39" t="s">
        <v>15184</v>
      </c>
      <c r="V370">
        <v>1</v>
      </c>
      <c r="X370" s="39" t="s">
        <v>15183</v>
      </c>
      <c r="Y370">
        <v>1</v>
      </c>
      <c r="AA370" s="39" t="s">
        <v>15182</v>
      </c>
      <c r="AB370">
        <v>1</v>
      </c>
      <c r="AD370" s="39" t="s">
        <v>1952</v>
      </c>
      <c r="AE370">
        <v>1</v>
      </c>
      <c r="AG370" s="39" t="s">
        <v>15572</v>
      </c>
      <c r="AH370">
        <v>1</v>
      </c>
      <c r="AJ370" s="39" t="s">
        <v>15186</v>
      </c>
      <c r="AK370">
        <v>1</v>
      </c>
      <c r="AM370" s="39" t="s">
        <v>15187</v>
      </c>
      <c r="AN370">
        <v>1</v>
      </c>
      <c r="AP370" s="39" t="s">
        <v>15186</v>
      </c>
      <c r="AQ370">
        <v>1</v>
      </c>
      <c r="AS370" s="39" t="s">
        <v>15187</v>
      </c>
      <c r="AT370">
        <v>1</v>
      </c>
      <c r="AV370" s="39" t="s">
        <v>15187</v>
      </c>
      <c r="AW370">
        <v>1</v>
      </c>
      <c r="AY370" s="39" t="s">
        <v>15187</v>
      </c>
      <c r="AZ370">
        <v>1</v>
      </c>
      <c r="BB370" s="39" t="s">
        <v>15187</v>
      </c>
      <c r="BC370">
        <v>1</v>
      </c>
      <c r="BE370" s="39" t="s">
        <v>15187</v>
      </c>
      <c r="BF370">
        <v>1</v>
      </c>
      <c r="BH370" s="39" t="s">
        <v>15186</v>
      </c>
      <c r="BI370">
        <v>1</v>
      </c>
      <c r="BK370" s="39" t="s">
        <v>15186</v>
      </c>
      <c r="BL370">
        <v>0</v>
      </c>
      <c r="BN370" s="39" t="s">
        <v>15187</v>
      </c>
      <c r="BO370">
        <v>1</v>
      </c>
      <c r="BQ370" s="39" t="s">
        <v>16560</v>
      </c>
      <c r="BT370" s="39" t="s">
        <v>16179</v>
      </c>
      <c r="BW370" s="39" t="s">
        <v>13792</v>
      </c>
      <c r="BX370">
        <v>1</v>
      </c>
      <c r="BZ370" s="39" t="s">
        <v>12851</v>
      </c>
      <c r="CA370">
        <v>1</v>
      </c>
      <c r="CC370" s="39" t="s">
        <v>12980</v>
      </c>
      <c r="CD370">
        <v>1</v>
      </c>
      <c r="CF370" s="39" t="s">
        <v>15190</v>
      </c>
      <c r="CG370">
        <v>1</v>
      </c>
      <c r="CI370" s="39" t="s">
        <v>12887</v>
      </c>
      <c r="CJ370">
        <v>1</v>
      </c>
      <c r="CL370" s="39" t="s">
        <v>16561</v>
      </c>
      <c r="CO370" s="39" t="s">
        <v>16562</v>
      </c>
    </row>
    <row r="371" spans="1:93" x14ac:dyDescent="0.3">
      <c r="A371">
        <v>370</v>
      </c>
      <c r="B371" s="1">
        <v>45860.370069444441</v>
      </c>
      <c r="C371" s="1">
        <v>45860.381273148145</v>
      </c>
      <c r="D371" s="39" t="s">
        <v>3151</v>
      </c>
      <c r="E371" s="39" t="s">
        <v>3152</v>
      </c>
      <c r="F371">
        <v>19</v>
      </c>
      <c r="I371" s="39" t="s">
        <v>3152</v>
      </c>
      <c r="L371">
        <v>3</v>
      </c>
      <c r="O371">
        <v>7</v>
      </c>
      <c r="R371" s="39" t="s">
        <v>4338</v>
      </c>
      <c r="S371">
        <v>1</v>
      </c>
      <c r="U371" s="39" t="s">
        <v>15184</v>
      </c>
      <c r="V371">
        <v>1</v>
      </c>
      <c r="X371" s="39" t="s">
        <v>15182</v>
      </c>
      <c r="Y371">
        <v>0</v>
      </c>
      <c r="AA371" s="39" t="s">
        <v>15183</v>
      </c>
      <c r="AB371">
        <v>0</v>
      </c>
      <c r="AD371" s="39" t="s">
        <v>1952</v>
      </c>
      <c r="AE371">
        <v>1</v>
      </c>
      <c r="AG371" s="39" t="s">
        <v>15826</v>
      </c>
      <c r="AH371">
        <v>0</v>
      </c>
      <c r="AJ371" s="39" t="s">
        <v>15186</v>
      </c>
      <c r="AK371">
        <v>1</v>
      </c>
      <c r="AM371" s="39" t="s">
        <v>15187</v>
      </c>
      <c r="AN371">
        <v>1</v>
      </c>
      <c r="AP371" s="39" t="s">
        <v>15186</v>
      </c>
      <c r="AQ371">
        <v>1</v>
      </c>
      <c r="AS371" s="39" t="s">
        <v>15187</v>
      </c>
      <c r="AT371">
        <v>1</v>
      </c>
      <c r="AV371" s="39" t="s">
        <v>15187</v>
      </c>
      <c r="AW371">
        <v>1</v>
      </c>
      <c r="AY371" s="39" t="s">
        <v>15187</v>
      </c>
      <c r="AZ371">
        <v>1</v>
      </c>
      <c r="BB371" s="39" t="s">
        <v>15187</v>
      </c>
      <c r="BC371">
        <v>1</v>
      </c>
      <c r="BE371" s="39" t="s">
        <v>15187</v>
      </c>
      <c r="BF371">
        <v>1</v>
      </c>
      <c r="BH371" s="39" t="s">
        <v>15186</v>
      </c>
      <c r="BI371">
        <v>1</v>
      </c>
      <c r="BK371" s="39" t="s">
        <v>15187</v>
      </c>
      <c r="BL371">
        <v>1</v>
      </c>
      <c r="BN371" s="39" t="s">
        <v>15187</v>
      </c>
      <c r="BO371">
        <v>1</v>
      </c>
      <c r="BQ371" s="39" t="s">
        <v>16563</v>
      </c>
      <c r="BT371" s="39" t="s">
        <v>16564</v>
      </c>
      <c r="BW371" s="39" t="s">
        <v>13792</v>
      </c>
      <c r="BX371">
        <v>1</v>
      </c>
      <c r="BZ371" s="39" t="s">
        <v>12851</v>
      </c>
      <c r="CA371">
        <v>1</v>
      </c>
      <c r="CC371" s="39" t="s">
        <v>12980</v>
      </c>
      <c r="CD371">
        <v>1</v>
      </c>
      <c r="CF371" s="39" t="s">
        <v>15190</v>
      </c>
      <c r="CG371">
        <v>1</v>
      </c>
      <c r="CI371" s="39" t="s">
        <v>12887</v>
      </c>
      <c r="CJ371">
        <v>1</v>
      </c>
      <c r="CL371" s="39" t="s">
        <v>16565</v>
      </c>
      <c r="CO371" s="39" t="s">
        <v>16566</v>
      </c>
    </row>
    <row r="372" spans="1:93" x14ac:dyDescent="0.3">
      <c r="A372">
        <v>371</v>
      </c>
      <c r="B372" s="1">
        <v>45860.554155092592</v>
      </c>
      <c r="C372" s="1">
        <v>45860.560856481483</v>
      </c>
      <c r="D372" s="39" t="s">
        <v>244</v>
      </c>
      <c r="E372" s="39" t="s">
        <v>245</v>
      </c>
      <c r="F372">
        <v>21</v>
      </c>
      <c r="I372" s="39" t="s">
        <v>245</v>
      </c>
      <c r="L372">
        <v>11</v>
      </c>
      <c r="O372">
        <v>14</v>
      </c>
      <c r="R372" s="39" t="s">
        <v>4338</v>
      </c>
      <c r="S372">
        <v>1</v>
      </c>
      <c r="U372" s="39" t="s">
        <v>15184</v>
      </c>
      <c r="V372">
        <v>1</v>
      </c>
      <c r="X372" s="39" t="s">
        <v>15183</v>
      </c>
      <c r="Y372">
        <v>1</v>
      </c>
      <c r="AA372" s="39" t="s">
        <v>15184</v>
      </c>
      <c r="AB372">
        <v>0</v>
      </c>
      <c r="AD372" s="39" t="s">
        <v>1952</v>
      </c>
      <c r="AE372">
        <v>1</v>
      </c>
      <c r="AG372" s="39" t="s">
        <v>15572</v>
      </c>
      <c r="AH372">
        <v>1</v>
      </c>
      <c r="AJ372" s="39" t="s">
        <v>15186</v>
      </c>
      <c r="AK372">
        <v>1</v>
      </c>
      <c r="AM372" s="39" t="s">
        <v>15187</v>
      </c>
      <c r="AN372">
        <v>1</v>
      </c>
      <c r="AP372" s="39" t="s">
        <v>15186</v>
      </c>
      <c r="AQ372">
        <v>1</v>
      </c>
      <c r="AS372" s="39" t="s">
        <v>15187</v>
      </c>
      <c r="AT372">
        <v>1</v>
      </c>
      <c r="AV372" s="39" t="s">
        <v>15187</v>
      </c>
      <c r="AW372">
        <v>1</v>
      </c>
      <c r="AY372" s="39" t="s">
        <v>15187</v>
      </c>
      <c r="AZ372">
        <v>1</v>
      </c>
      <c r="BB372" s="39" t="s">
        <v>15187</v>
      </c>
      <c r="BC372">
        <v>1</v>
      </c>
      <c r="BE372" s="39" t="s">
        <v>15187</v>
      </c>
      <c r="BF372">
        <v>1</v>
      </c>
      <c r="BH372" s="39" t="s">
        <v>15186</v>
      </c>
      <c r="BI372">
        <v>1</v>
      </c>
      <c r="BK372" s="39" t="s">
        <v>15187</v>
      </c>
      <c r="BL372">
        <v>1</v>
      </c>
      <c r="BN372" s="39" t="s">
        <v>15187</v>
      </c>
      <c r="BO372">
        <v>1</v>
      </c>
      <c r="BQ372" s="39" t="s">
        <v>16567</v>
      </c>
      <c r="BT372" s="39" t="s">
        <v>16568</v>
      </c>
      <c r="BW372" s="39" t="s">
        <v>13792</v>
      </c>
      <c r="BX372">
        <v>1</v>
      </c>
      <c r="BZ372" s="39" t="s">
        <v>12851</v>
      </c>
      <c r="CA372">
        <v>1</v>
      </c>
      <c r="CC372" s="39" t="s">
        <v>12980</v>
      </c>
      <c r="CD372">
        <v>1</v>
      </c>
      <c r="CF372" s="39" t="s">
        <v>15190</v>
      </c>
      <c r="CG372">
        <v>1</v>
      </c>
      <c r="CI372" s="39" t="s">
        <v>12887</v>
      </c>
      <c r="CJ372">
        <v>1</v>
      </c>
      <c r="CL372" s="39" t="s">
        <v>16569</v>
      </c>
      <c r="CO372" s="39" t="s">
        <v>16570</v>
      </c>
    </row>
    <row r="373" spans="1:93" x14ac:dyDescent="0.3">
      <c r="A373">
        <v>372</v>
      </c>
      <c r="B373" s="1">
        <v>45860.57603009259</v>
      </c>
      <c r="C373" s="1">
        <v>45860.578020833331</v>
      </c>
      <c r="D373" s="39" t="s">
        <v>450</v>
      </c>
      <c r="E373" s="39" t="s">
        <v>451</v>
      </c>
      <c r="F373">
        <v>13</v>
      </c>
      <c r="I373" s="39" t="s">
        <v>16571</v>
      </c>
      <c r="L373">
        <v>11</v>
      </c>
      <c r="O373">
        <v>24</v>
      </c>
      <c r="R373" s="39" t="s">
        <v>4338</v>
      </c>
      <c r="S373">
        <v>1</v>
      </c>
      <c r="U373" s="39" t="s">
        <v>15184</v>
      </c>
      <c r="V373">
        <v>1</v>
      </c>
      <c r="X373" s="39" t="s">
        <v>15183</v>
      </c>
      <c r="Y373">
        <v>1</v>
      </c>
      <c r="AA373" s="39" t="s">
        <v>1952</v>
      </c>
      <c r="AB373">
        <v>0</v>
      </c>
      <c r="AD373" s="39" t="s">
        <v>1952</v>
      </c>
      <c r="AE373">
        <v>1</v>
      </c>
      <c r="AG373" s="39" t="s">
        <v>15724</v>
      </c>
      <c r="AH373">
        <v>0</v>
      </c>
      <c r="AJ373" s="39" t="s">
        <v>15187</v>
      </c>
      <c r="AK373">
        <v>0</v>
      </c>
      <c r="AM373" s="39" t="s">
        <v>15186</v>
      </c>
      <c r="AN373">
        <v>0</v>
      </c>
      <c r="AP373" s="39" t="s">
        <v>15186</v>
      </c>
      <c r="AQ373">
        <v>1</v>
      </c>
      <c r="AS373" s="39" t="s">
        <v>15186</v>
      </c>
      <c r="AT373">
        <v>0</v>
      </c>
      <c r="AV373" s="39" t="s">
        <v>15186</v>
      </c>
      <c r="AW373">
        <v>0</v>
      </c>
      <c r="AY373" s="39" t="s">
        <v>15187</v>
      </c>
      <c r="AZ373">
        <v>1</v>
      </c>
      <c r="BB373" s="39" t="s">
        <v>15187</v>
      </c>
      <c r="BC373">
        <v>1</v>
      </c>
      <c r="BE373" s="39" t="s">
        <v>15187</v>
      </c>
      <c r="BF373">
        <v>1</v>
      </c>
      <c r="BH373" s="39" t="s">
        <v>15187</v>
      </c>
      <c r="BI373">
        <v>0</v>
      </c>
      <c r="BK373" s="39" t="s">
        <v>15187</v>
      </c>
      <c r="BL373">
        <v>1</v>
      </c>
      <c r="BN373" s="39" t="s">
        <v>15187</v>
      </c>
      <c r="BO373">
        <v>1</v>
      </c>
      <c r="BQ373" s="39" t="s">
        <v>16572</v>
      </c>
      <c r="BT373" s="39" t="s">
        <v>16573</v>
      </c>
      <c r="BW373" s="39" t="s">
        <v>13792</v>
      </c>
      <c r="BX373">
        <v>1</v>
      </c>
      <c r="BZ373" s="39" t="s">
        <v>12980</v>
      </c>
      <c r="CA373">
        <v>0</v>
      </c>
      <c r="CC373" s="39" t="s">
        <v>12980</v>
      </c>
      <c r="CD373">
        <v>1</v>
      </c>
      <c r="CF373" s="39" t="s">
        <v>12851</v>
      </c>
      <c r="CG373">
        <v>0</v>
      </c>
      <c r="CI373" s="39" t="s">
        <v>12887</v>
      </c>
      <c r="CJ373">
        <v>1</v>
      </c>
      <c r="CL373" s="39" t="s">
        <v>16574</v>
      </c>
      <c r="CO373" s="39" t="s">
        <v>16575</v>
      </c>
    </row>
    <row r="374" spans="1:93" x14ac:dyDescent="0.3">
      <c r="A374">
        <v>373</v>
      </c>
      <c r="B374" s="1">
        <v>45860.843391203707</v>
      </c>
      <c r="C374" s="1">
        <v>45860.86010416667</v>
      </c>
      <c r="D374" s="39" t="s">
        <v>4625</v>
      </c>
      <c r="E374" s="39" t="s">
        <v>4626</v>
      </c>
      <c r="F374">
        <v>22</v>
      </c>
      <c r="I374" s="39" t="s">
        <v>4626</v>
      </c>
      <c r="L374">
        <v>14</v>
      </c>
      <c r="O374">
        <v>20</v>
      </c>
      <c r="R374" s="39" t="s">
        <v>4338</v>
      </c>
      <c r="S374">
        <v>1</v>
      </c>
      <c r="U374" s="39" t="s">
        <v>15184</v>
      </c>
      <c r="V374">
        <v>1</v>
      </c>
      <c r="X374" s="39" t="s">
        <v>15183</v>
      </c>
      <c r="Y374">
        <v>1</v>
      </c>
      <c r="AA374" s="39" t="s">
        <v>15182</v>
      </c>
      <c r="AB374">
        <v>1</v>
      </c>
      <c r="AD374" s="39" t="s">
        <v>1952</v>
      </c>
      <c r="AE374">
        <v>1</v>
      </c>
      <c r="AG374" s="39" t="s">
        <v>15572</v>
      </c>
      <c r="AH374">
        <v>1</v>
      </c>
      <c r="AJ374" s="39" t="s">
        <v>15186</v>
      </c>
      <c r="AK374">
        <v>1</v>
      </c>
      <c r="AM374" s="39" t="s">
        <v>15187</v>
      </c>
      <c r="AN374">
        <v>1</v>
      </c>
      <c r="AP374" s="39" t="s">
        <v>15186</v>
      </c>
      <c r="AQ374">
        <v>1</v>
      </c>
      <c r="AS374" s="39" t="s">
        <v>15187</v>
      </c>
      <c r="AT374">
        <v>1</v>
      </c>
      <c r="AV374" s="39" t="s">
        <v>15187</v>
      </c>
      <c r="AW374">
        <v>1</v>
      </c>
      <c r="AY374" s="39" t="s">
        <v>15187</v>
      </c>
      <c r="AZ374">
        <v>1</v>
      </c>
      <c r="BB374" s="39" t="s">
        <v>15187</v>
      </c>
      <c r="BC374">
        <v>1</v>
      </c>
      <c r="BE374" s="39" t="s">
        <v>15187</v>
      </c>
      <c r="BF374">
        <v>1</v>
      </c>
      <c r="BH374" s="39" t="s">
        <v>15186</v>
      </c>
      <c r="BI374">
        <v>1</v>
      </c>
      <c r="BK374" s="39" t="s">
        <v>15187</v>
      </c>
      <c r="BL374">
        <v>1</v>
      </c>
      <c r="BN374" s="39" t="s">
        <v>15187</v>
      </c>
      <c r="BO374">
        <v>1</v>
      </c>
      <c r="BQ374" s="39" t="s">
        <v>16576</v>
      </c>
      <c r="BT374" s="39" t="s">
        <v>16577</v>
      </c>
      <c r="BW374" s="39" t="s">
        <v>13792</v>
      </c>
      <c r="BX374">
        <v>1</v>
      </c>
      <c r="BZ374" s="39" t="s">
        <v>12851</v>
      </c>
      <c r="CA374">
        <v>1</v>
      </c>
      <c r="CC374" s="39" t="s">
        <v>12980</v>
      </c>
      <c r="CD374">
        <v>1</v>
      </c>
      <c r="CF374" s="39" t="s">
        <v>15190</v>
      </c>
      <c r="CG374">
        <v>1</v>
      </c>
      <c r="CI374" s="39" t="s">
        <v>12887</v>
      </c>
      <c r="CJ374">
        <v>1</v>
      </c>
      <c r="CL374" s="39" t="s">
        <v>16578</v>
      </c>
      <c r="CO374" s="39" t="s">
        <v>16579</v>
      </c>
    </row>
    <row r="375" spans="1:93" x14ac:dyDescent="0.3">
      <c r="A375">
        <v>374</v>
      </c>
      <c r="B375" s="1">
        <v>45860.870659722219</v>
      </c>
      <c r="C375" s="1">
        <v>45860.88385416667</v>
      </c>
      <c r="D375" s="39" t="s">
        <v>1548</v>
      </c>
      <c r="E375" s="39" t="s">
        <v>1549</v>
      </c>
      <c r="F375">
        <v>22</v>
      </c>
      <c r="I375" s="39" t="s">
        <v>1549</v>
      </c>
      <c r="L375">
        <v>13</v>
      </c>
      <c r="O375">
        <v>1</v>
      </c>
      <c r="R375" s="39" t="s">
        <v>4338</v>
      </c>
      <c r="S375">
        <v>1</v>
      </c>
      <c r="U375" s="39" t="s">
        <v>15184</v>
      </c>
      <c r="V375">
        <v>1</v>
      </c>
      <c r="X375" s="39" t="s">
        <v>15183</v>
      </c>
      <c r="Y375">
        <v>1</v>
      </c>
      <c r="AA375" s="39" t="s">
        <v>15182</v>
      </c>
      <c r="AB375">
        <v>1</v>
      </c>
      <c r="AD375" s="39" t="s">
        <v>1952</v>
      </c>
      <c r="AE375">
        <v>1</v>
      </c>
      <c r="AG375" s="39" t="s">
        <v>15572</v>
      </c>
      <c r="AH375">
        <v>1</v>
      </c>
      <c r="AJ375" s="39" t="s">
        <v>15186</v>
      </c>
      <c r="AK375">
        <v>1</v>
      </c>
      <c r="AM375" s="39" t="s">
        <v>15187</v>
      </c>
      <c r="AN375">
        <v>1</v>
      </c>
      <c r="AP375" s="39" t="s">
        <v>15186</v>
      </c>
      <c r="AQ375">
        <v>1</v>
      </c>
      <c r="AS375" s="39" t="s">
        <v>15187</v>
      </c>
      <c r="AT375">
        <v>1</v>
      </c>
      <c r="AV375" s="39" t="s">
        <v>15187</v>
      </c>
      <c r="AW375">
        <v>1</v>
      </c>
      <c r="AY375" s="39" t="s">
        <v>15187</v>
      </c>
      <c r="AZ375">
        <v>1</v>
      </c>
      <c r="BB375" s="39" t="s">
        <v>15187</v>
      </c>
      <c r="BC375">
        <v>1</v>
      </c>
      <c r="BE375" s="39" t="s">
        <v>15187</v>
      </c>
      <c r="BF375">
        <v>1</v>
      </c>
      <c r="BH375" s="39" t="s">
        <v>15186</v>
      </c>
      <c r="BI375">
        <v>1</v>
      </c>
      <c r="BK375" s="39" t="s">
        <v>15187</v>
      </c>
      <c r="BL375">
        <v>1</v>
      </c>
      <c r="BN375" s="39" t="s">
        <v>15187</v>
      </c>
      <c r="BO375">
        <v>1</v>
      </c>
      <c r="BQ375" s="39" t="s">
        <v>16580</v>
      </c>
      <c r="BT375" s="39" t="s">
        <v>16581</v>
      </c>
      <c r="BW375" s="39" t="s">
        <v>13792</v>
      </c>
      <c r="BX375">
        <v>1</v>
      </c>
      <c r="BZ375" s="39" t="s">
        <v>12851</v>
      </c>
      <c r="CA375">
        <v>1</v>
      </c>
      <c r="CC375" s="39" t="s">
        <v>12980</v>
      </c>
      <c r="CD375">
        <v>1</v>
      </c>
      <c r="CF375" s="39" t="s">
        <v>15190</v>
      </c>
      <c r="CG375">
        <v>1</v>
      </c>
      <c r="CI375" s="39" t="s">
        <v>12887</v>
      </c>
      <c r="CJ375">
        <v>1</v>
      </c>
      <c r="CL375" s="39" t="s">
        <v>16582</v>
      </c>
      <c r="CO375" s="39" t="s">
        <v>16583</v>
      </c>
    </row>
    <row r="376" spans="1:93" x14ac:dyDescent="0.3">
      <c r="A376">
        <v>375</v>
      </c>
      <c r="B376" s="1">
        <v>45861.580393518518</v>
      </c>
      <c r="C376" s="1">
        <v>45861.618414351855</v>
      </c>
      <c r="D376" s="39" t="s">
        <v>3237</v>
      </c>
      <c r="E376" s="39" t="s">
        <v>3238</v>
      </c>
      <c r="F376">
        <v>22</v>
      </c>
      <c r="I376" s="39" t="s">
        <v>3239</v>
      </c>
      <c r="L376">
        <v>3</v>
      </c>
      <c r="O376">
        <v>22</v>
      </c>
      <c r="R376" s="39" t="s">
        <v>4338</v>
      </c>
      <c r="S376">
        <v>1</v>
      </c>
      <c r="U376" s="39" t="s">
        <v>15184</v>
      </c>
      <c r="V376">
        <v>1</v>
      </c>
      <c r="X376" s="39" t="s">
        <v>15183</v>
      </c>
      <c r="Y376">
        <v>1</v>
      </c>
      <c r="AA376" s="39" t="s">
        <v>15182</v>
      </c>
      <c r="AB376">
        <v>1</v>
      </c>
      <c r="AD376" s="39" t="s">
        <v>1952</v>
      </c>
      <c r="AE376">
        <v>1</v>
      </c>
      <c r="AG376" s="39" t="s">
        <v>15572</v>
      </c>
      <c r="AH376">
        <v>1</v>
      </c>
      <c r="AJ376" s="39" t="s">
        <v>15186</v>
      </c>
      <c r="AK376">
        <v>1</v>
      </c>
      <c r="AM376" s="39" t="s">
        <v>15187</v>
      </c>
      <c r="AN376">
        <v>1</v>
      </c>
      <c r="AP376" s="39" t="s">
        <v>15186</v>
      </c>
      <c r="AQ376">
        <v>1</v>
      </c>
      <c r="AS376" s="39" t="s">
        <v>15187</v>
      </c>
      <c r="AT376">
        <v>1</v>
      </c>
      <c r="AV376" s="39" t="s">
        <v>15187</v>
      </c>
      <c r="AW376">
        <v>1</v>
      </c>
      <c r="AY376" s="39" t="s">
        <v>15187</v>
      </c>
      <c r="AZ376">
        <v>1</v>
      </c>
      <c r="BB376" s="39" t="s">
        <v>15187</v>
      </c>
      <c r="BC376">
        <v>1</v>
      </c>
      <c r="BE376" s="39" t="s">
        <v>15187</v>
      </c>
      <c r="BF376">
        <v>1</v>
      </c>
      <c r="BH376" s="39" t="s">
        <v>15186</v>
      </c>
      <c r="BI376">
        <v>1</v>
      </c>
      <c r="BK376" s="39" t="s">
        <v>15187</v>
      </c>
      <c r="BL376">
        <v>1</v>
      </c>
      <c r="BN376" s="39" t="s">
        <v>15187</v>
      </c>
      <c r="BO376">
        <v>1</v>
      </c>
      <c r="BQ376" s="39" t="s">
        <v>16584</v>
      </c>
      <c r="BT376" s="39" t="s">
        <v>16585</v>
      </c>
      <c r="BW376" s="39" t="s">
        <v>13792</v>
      </c>
      <c r="BX376">
        <v>1</v>
      </c>
      <c r="BZ376" s="39" t="s">
        <v>12851</v>
      </c>
      <c r="CA376">
        <v>1</v>
      </c>
      <c r="CC376" s="39" t="s">
        <v>12980</v>
      </c>
      <c r="CD376">
        <v>1</v>
      </c>
      <c r="CF376" s="39" t="s">
        <v>15190</v>
      </c>
      <c r="CG376">
        <v>1</v>
      </c>
      <c r="CI376" s="39" t="s">
        <v>12887</v>
      </c>
      <c r="CJ376">
        <v>1</v>
      </c>
      <c r="CL376" s="39" t="s">
        <v>16586</v>
      </c>
      <c r="CO376" s="39" t="s">
        <v>15305</v>
      </c>
    </row>
    <row r="377" spans="1:93" x14ac:dyDescent="0.3">
      <c r="A377">
        <v>376</v>
      </c>
      <c r="B377" s="1">
        <v>45862.514988425923</v>
      </c>
      <c r="C377" s="1">
        <v>45862.525312500002</v>
      </c>
      <c r="D377" s="39" t="s">
        <v>4635</v>
      </c>
      <c r="E377" s="39" t="s">
        <v>4636</v>
      </c>
      <c r="F377">
        <v>19</v>
      </c>
      <c r="I377" s="39" t="s">
        <v>4636</v>
      </c>
      <c r="L377">
        <v>14</v>
      </c>
      <c r="O377">
        <v>35</v>
      </c>
      <c r="R377" s="39" t="s">
        <v>4338</v>
      </c>
      <c r="S377">
        <v>1</v>
      </c>
      <c r="U377" s="39" t="s">
        <v>15183</v>
      </c>
      <c r="V377">
        <v>0</v>
      </c>
      <c r="X377" s="39" t="s">
        <v>15183</v>
      </c>
      <c r="Y377">
        <v>1</v>
      </c>
      <c r="AA377" s="39" t="s">
        <v>15182</v>
      </c>
      <c r="AB377">
        <v>1</v>
      </c>
      <c r="AD377" s="39" t="s">
        <v>1952</v>
      </c>
      <c r="AE377">
        <v>1</v>
      </c>
      <c r="AG377" s="39" t="s">
        <v>15572</v>
      </c>
      <c r="AH377">
        <v>1</v>
      </c>
      <c r="AJ377" s="39" t="s">
        <v>15186</v>
      </c>
      <c r="AK377">
        <v>1</v>
      </c>
      <c r="AM377" s="39" t="s">
        <v>15187</v>
      </c>
      <c r="AN377">
        <v>1</v>
      </c>
      <c r="AP377" s="39" t="s">
        <v>15186</v>
      </c>
      <c r="AQ377">
        <v>1</v>
      </c>
      <c r="AS377" s="39" t="s">
        <v>15187</v>
      </c>
      <c r="AT377">
        <v>1</v>
      </c>
      <c r="AV377" s="39" t="s">
        <v>15187</v>
      </c>
      <c r="AW377">
        <v>1</v>
      </c>
      <c r="AY377" s="39" t="s">
        <v>15187</v>
      </c>
      <c r="AZ377">
        <v>1</v>
      </c>
      <c r="BB377" s="39" t="s">
        <v>15187</v>
      </c>
      <c r="BC377">
        <v>1</v>
      </c>
      <c r="BE377" s="39" t="s">
        <v>15187</v>
      </c>
      <c r="BF377">
        <v>1</v>
      </c>
      <c r="BH377" s="39" t="s">
        <v>15186</v>
      </c>
      <c r="BI377">
        <v>1</v>
      </c>
      <c r="BK377" s="39" t="s">
        <v>15187</v>
      </c>
      <c r="BL377">
        <v>1</v>
      </c>
      <c r="BN377" s="39" t="s">
        <v>15187</v>
      </c>
      <c r="BO377">
        <v>1</v>
      </c>
      <c r="BQ377" s="39" t="s">
        <v>16587</v>
      </c>
      <c r="BT377" s="39" t="s">
        <v>16588</v>
      </c>
      <c r="BW377" s="39" t="s">
        <v>13792</v>
      </c>
      <c r="BX377">
        <v>1</v>
      </c>
      <c r="BZ377" s="39" t="s">
        <v>12851</v>
      </c>
      <c r="CA377">
        <v>1</v>
      </c>
      <c r="CC377" s="39" t="s">
        <v>12980</v>
      </c>
      <c r="CD377">
        <v>1</v>
      </c>
      <c r="CF377" s="39" t="s">
        <v>12887</v>
      </c>
      <c r="CG377">
        <v>0</v>
      </c>
      <c r="CI377" s="39" t="s">
        <v>15190</v>
      </c>
      <c r="CJ377">
        <v>0</v>
      </c>
      <c r="CL377" s="39" t="s">
        <v>16589</v>
      </c>
      <c r="CO377" s="39" t="s">
        <v>16590</v>
      </c>
    </row>
    <row r="378" spans="1:93" x14ac:dyDescent="0.3">
      <c r="A378">
        <v>377</v>
      </c>
      <c r="B378" s="1">
        <v>45863.595925925925</v>
      </c>
      <c r="C378" s="1">
        <v>45863.61310185185</v>
      </c>
      <c r="D378" s="39" t="s">
        <v>2458</v>
      </c>
      <c r="E378" s="39" t="s">
        <v>2459</v>
      </c>
      <c r="F378">
        <v>20</v>
      </c>
      <c r="I378" s="39" t="s">
        <v>2460</v>
      </c>
      <c r="L378">
        <v>12</v>
      </c>
      <c r="O378">
        <v>20</v>
      </c>
      <c r="R378" s="39" t="s">
        <v>4338</v>
      </c>
      <c r="S378">
        <v>1</v>
      </c>
      <c r="U378" s="39" t="s">
        <v>15184</v>
      </c>
      <c r="V378">
        <v>1</v>
      </c>
      <c r="X378" s="39" t="s">
        <v>15183</v>
      </c>
      <c r="Y378">
        <v>1</v>
      </c>
      <c r="AA378" s="39" t="s">
        <v>15182</v>
      </c>
      <c r="AB378">
        <v>1</v>
      </c>
      <c r="AD378" s="39" t="s">
        <v>1952</v>
      </c>
      <c r="AE378">
        <v>1</v>
      </c>
      <c r="AG378" s="39" t="s">
        <v>15572</v>
      </c>
      <c r="AH378">
        <v>1</v>
      </c>
      <c r="AJ378" s="39" t="s">
        <v>15186</v>
      </c>
      <c r="AK378">
        <v>1</v>
      </c>
      <c r="AM378" s="39" t="s">
        <v>15187</v>
      </c>
      <c r="AN378">
        <v>1</v>
      </c>
      <c r="AP378" s="39" t="s">
        <v>15186</v>
      </c>
      <c r="AQ378">
        <v>1</v>
      </c>
      <c r="AS378" s="39" t="s">
        <v>15187</v>
      </c>
      <c r="AT378">
        <v>1</v>
      </c>
      <c r="AV378" s="39" t="s">
        <v>15187</v>
      </c>
      <c r="AW378">
        <v>1</v>
      </c>
      <c r="AY378" s="39" t="s">
        <v>15186</v>
      </c>
      <c r="AZ378">
        <v>0</v>
      </c>
      <c r="BB378" s="39" t="s">
        <v>15187</v>
      </c>
      <c r="BC378">
        <v>1</v>
      </c>
      <c r="BE378" s="39" t="s">
        <v>15187</v>
      </c>
      <c r="BF378">
        <v>1</v>
      </c>
      <c r="BH378" s="39" t="s">
        <v>15186</v>
      </c>
      <c r="BI378">
        <v>1</v>
      </c>
      <c r="BK378" s="39" t="s">
        <v>15187</v>
      </c>
      <c r="BL378">
        <v>1</v>
      </c>
      <c r="BN378" s="39" t="s">
        <v>15187</v>
      </c>
      <c r="BO378">
        <v>1</v>
      </c>
      <c r="BQ378" s="39" t="s">
        <v>16591</v>
      </c>
      <c r="BT378" s="39" t="s">
        <v>16592</v>
      </c>
      <c r="BW378" s="39" t="s">
        <v>13792</v>
      </c>
      <c r="BX378">
        <v>1</v>
      </c>
      <c r="BZ378" s="39" t="s">
        <v>12980</v>
      </c>
      <c r="CA378">
        <v>0</v>
      </c>
      <c r="CC378" s="39" t="s">
        <v>12980</v>
      </c>
      <c r="CD378">
        <v>1</v>
      </c>
      <c r="CF378" s="39" t="s">
        <v>15190</v>
      </c>
      <c r="CG378">
        <v>1</v>
      </c>
      <c r="CI378" s="39" t="s">
        <v>12887</v>
      </c>
      <c r="CJ378">
        <v>1</v>
      </c>
      <c r="CL378" s="39" t="s">
        <v>16593</v>
      </c>
      <c r="CO378" s="39" t="s">
        <v>16594</v>
      </c>
    </row>
    <row r="379" spans="1:93" x14ac:dyDescent="0.3">
      <c r="A379">
        <v>378</v>
      </c>
      <c r="B379" s="1">
        <v>45865.001516203702</v>
      </c>
      <c r="C379" s="1">
        <v>45865.023055555554</v>
      </c>
      <c r="D379" s="39" t="s">
        <v>4659</v>
      </c>
      <c r="E379" s="39" t="s">
        <v>4660</v>
      </c>
      <c r="F379">
        <v>21</v>
      </c>
      <c r="I379" s="39" t="s">
        <v>4661</v>
      </c>
      <c r="L379">
        <v>14</v>
      </c>
      <c r="O379">
        <v>22</v>
      </c>
      <c r="R379" s="39" t="s">
        <v>4338</v>
      </c>
      <c r="S379">
        <v>1</v>
      </c>
      <c r="U379" s="39" t="s">
        <v>15184</v>
      </c>
      <c r="V379">
        <v>1</v>
      </c>
      <c r="X379" s="39" t="s">
        <v>15183</v>
      </c>
      <c r="Y379">
        <v>1</v>
      </c>
      <c r="AA379" s="39" t="s">
        <v>15182</v>
      </c>
      <c r="AB379">
        <v>1</v>
      </c>
      <c r="AD379" s="39" t="s">
        <v>1952</v>
      </c>
      <c r="AE379">
        <v>1</v>
      </c>
      <c r="AG379" s="39" t="s">
        <v>15572</v>
      </c>
      <c r="AH379">
        <v>1</v>
      </c>
      <c r="AJ379" s="39" t="s">
        <v>15186</v>
      </c>
      <c r="AK379">
        <v>1</v>
      </c>
      <c r="AM379" s="39" t="s">
        <v>15187</v>
      </c>
      <c r="AN379">
        <v>1</v>
      </c>
      <c r="AP379" s="39" t="s">
        <v>15186</v>
      </c>
      <c r="AQ379">
        <v>1</v>
      </c>
      <c r="AS379" s="39" t="s">
        <v>15187</v>
      </c>
      <c r="AT379">
        <v>1</v>
      </c>
      <c r="AV379" s="39" t="s">
        <v>15187</v>
      </c>
      <c r="AW379">
        <v>1</v>
      </c>
      <c r="AY379" s="39" t="s">
        <v>15187</v>
      </c>
      <c r="AZ379">
        <v>1</v>
      </c>
      <c r="BB379" s="39" t="s">
        <v>15187</v>
      </c>
      <c r="BC379">
        <v>1</v>
      </c>
      <c r="BE379" s="39" t="s">
        <v>15187</v>
      </c>
      <c r="BF379">
        <v>1</v>
      </c>
      <c r="BH379" s="39" t="s">
        <v>15186</v>
      </c>
      <c r="BI379">
        <v>1</v>
      </c>
      <c r="BK379" s="39" t="s">
        <v>15186</v>
      </c>
      <c r="BL379">
        <v>0</v>
      </c>
      <c r="BN379" s="39" t="s">
        <v>15187</v>
      </c>
      <c r="BO379">
        <v>1</v>
      </c>
      <c r="BQ379" s="39" t="s">
        <v>16595</v>
      </c>
      <c r="BT379" s="39" t="s">
        <v>16596</v>
      </c>
      <c r="BW379" s="39" t="s">
        <v>13792</v>
      </c>
      <c r="BX379">
        <v>1</v>
      </c>
      <c r="BZ379" s="39" t="s">
        <v>12851</v>
      </c>
      <c r="CA379">
        <v>1</v>
      </c>
      <c r="CC379" s="39" t="s">
        <v>12980</v>
      </c>
      <c r="CD379">
        <v>1</v>
      </c>
      <c r="CF379" s="39" t="s">
        <v>15190</v>
      </c>
      <c r="CG379">
        <v>1</v>
      </c>
      <c r="CI379" s="39" t="s">
        <v>12887</v>
      </c>
      <c r="CJ379">
        <v>1</v>
      </c>
      <c r="CL379" s="39" t="s">
        <v>16597</v>
      </c>
      <c r="CO379" s="39" t="s">
        <v>16598</v>
      </c>
    </row>
    <row r="380" spans="1:93" x14ac:dyDescent="0.3">
      <c r="A380">
        <v>379</v>
      </c>
      <c r="B380" s="1">
        <v>45865.534270833334</v>
      </c>
      <c r="C380" s="1">
        <v>45865.534386574072</v>
      </c>
      <c r="D380" s="39" t="s">
        <v>1768</v>
      </c>
      <c r="E380" s="39" t="s">
        <v>1769</v>
      </c>
      <c r="F380">
        <v>14</v>
      </c>
      <c r="I380" s="39" t="s">
        <v>1769</v>
      </c>
      <c r="L380">
        <v>13</v>
      </c>
      <c r="O380">
        <v>16</v>
      </c>
      <c r="R380" s="39" t="s">
        <v>15183</v>
      </c>
      <c r="S380">
        <v>0</v>
      </c>
      <c r="U380" s="39" t="s">
        <v>4338</v>
      </c>
      <c r="V380">
        <v>0</v>
      </c>
      <c r="X380" s="39" t="s">
        <v>15184</v>
      </c>
      <c r="Y380">
        <v>0</v>
      </c>
      <c r="AA380" s="39" t="s">
        <v>1952</v>
      </c>
      <c r="AB380">
        <v>0</v>
      </c>
      <c r="AD380" s="39" t="s">
        <v>15182</v>
      </c>
      <c r="AE380">
        <v>0</v>
      </c>
      <c r="AG380" s="39" t="s">
        <v>15572</v>
      </c>
      <c r="AH380">
        <v>1</v>
      </c>
      <c r="AJ380" s="39" t="s">
        <v>15186</v>
      </c>
      <c r="AK380">
        <v>1</v>
      </c>
      <c r="AM380" s="39" t="s">
        <v>15187</v>
      </c>
      <c r="AN380">
        <v>1</v>
      </c>
      <c r="AP380" s="39" t="s">
        <v>15186</v>
      </c>
      <c r="AQ380">
        <v>1</v>
      </c>
      <c r="AS380" s="39" t="s">
        <v>15187</v>
      </c>
      <c r="AT380">
        <v>1</v>
      </c>
      <c r="AV380" s="39" t="s">
        <v>15187</v>
      </c>
      <c r="AW380">
        <v>1</v>
      </c>
      <c r="AY380" s="39" t="s">
        <v>15187</v>
      </c>
      <c r="AZ380">
        <v>1</v>
      </c>
      <c r="BB380" s="39" t="s">
        <v>15187</v>
      </c>
      <c r="BC380">
        <v>1</v>
      </c>
      <c r="BE380" s="39" t="s">
        <v>15187</v>
      </c>
      <c r="BF380">
        <v>1</v>
      </c>
      <c r="BH380" s="39" t="s">
        <v>15186</v>
      </c>
      <c r="BI380">
        <v>1</v>
      </c>
      <c r="BK380" s="39" t="s">
        <v>15187</v>
      </c>
      <c r="BL380">
        <v>1</v>
      </c>
      <c r="BN380" s="39" t="s">
        <v>15187</v>
      </c>
      <c r="BO380">
        <v>1</v>
      </c>
      <c r="BQ380" s="39" t="s">
        <v>16599</v>
      </c>
      <c r="BT380" s="39" t="s">
        <v>16600</v>
      </c>
      <c r="BW380" s="39" t="s">
        <v>13792</v>
      </c>
      <c r="BX380">
        <v>1</v>
      </c>
      <c r="BZ380" s="39" t="s">
        <v>12887</v>
      </c>
      <c r="CA380">
        <v>0</v>
      </c>
      <c r="CC380" s="39" t="s">
        <v>12851</v>
      </c>
      <c r="CD380">
        <v>0</v>
      </c>
      <c r="CF380" s="39" t="s">
        <v>15190</v>
      </c>
      <c r="CG380">
        <v>1</v>
      </c>
      <c r="CI380" s="39" t="s">
        <v>12980</v>
      </c>
      <c r="CJ380">
        <v>0</v>
      </c>
      <c r="CL380" s="39" t="s">
        <v>16601</v>
      </c>
      <c r="CO380" s="39" t="s">
        <v>16602</v>
      </c>
    </row>
    <row r="381" spans="1:93" x14ac:dyDescent="0.3">
      <c r="A381">
        <v>380</v>
      </c>
      <c r="B381" s="1">
        <v>45865.775000000001</v>
      </c>
      <c r="C381" s="1">
        <v>45865.775289351855</v>
      </c>
      <c r="D381" s="39" t="s">
        <v>4647</v>
      </c>
      <c r="E381" s="39" t="s">
        <v>4648</v>
      </c>
      <c r="F381">
        <v>19</v>
      </c>
      <c r="I381" s="39" t="s">
        <v>4648</v>
      </c>
      <c r="L381">
        <v>14</v>
      </c>
      <c r="O381">
        <v>40</v>
      </c>
      <c r="R381" s="39" t="s">
        <v>4338</v>
      </c>
      <c r="S381">
        <v>1</v>
      </c>
      <c r="U381" s="39" t="s">
        <v>15184</v>
      </c>
      <c r="V381">
        <v>1</v>
      </c>
      <c r="X381" s="39" t="s">
        <v>1952</v>
      </c>
      <c r="Y381">
        <v>0</v>
      </c>
      <c r="AA381" s="39" t="s">
        <v>15182</v>
      </c>
      <c r="AB381">
        <v>1</v>
      </c>
      <c r="AD381" s="39" t="s">
        <v>15182</v>
      </c>
      <c r="AE381">
        <v>0</v>
      </c>
      <c r="AG381" s="39" t="s">
        <v>15641</v>
      </c>
      <c r="AH381">
        <v>0</v>
      </c>
      <c r="AJ381" s="39" t="s">
        <v>15186</v>
      </c>
      <c r="AK381">
        <v>1</v>
      </c>
      <c r="AM381" s="39" t="s">
        <v>15187</v>
      </c>
      <c r="AN381">
        <v>1</v>
      </c>
      <c r="AP381" s="39" t="s">
        <v>15186</v>
      </c>
      <c r="AQ381">
        <v>1</v>
      </c>
      <c r="AS381" s="39" t="s">
        <v>15187</v>
      </c>
      <c r="AT381">
        <v>1</v>
      </c>
      <c r="AV381" s="39" t="s">
        <v>15187</v>
      </c>
      <c r="AW381">
        <v>1</v>
      </c>
      <c r="AY381" s="39" t="s">
        <v>15187</v>
      </c>
      <c r="AZ381">
        <v>1</v>
      </c>
      <c r="BB381" s="39" t="s">
        <v>15187</v>
      </c>
      <c r="BC381">
        <v>1</v>
      </c>
      <c r="BE381" s="39" t="s">
        <v>15187</v>
      </c>
      <c r="BF381">
        <v>1</v>
      </c>
      <c r="BH381" s="39" t="s">
        <v>15186</v>
      </c>
      <c r="BI381">
        <v>1</v>
      </c>
      <c r="BK381" s="39" t="s">
        <v>15187</v>
      </c>
      <c r="BL381">
        <v>1</v>
      </c>
      <c r="BN381" s="39" t="s">
        <v>15187</v>
      </c>
      <c r="BO381">
        <v>1</v>
      </c>
      <c r="BQ381" s="39" t="s">
        <v>16603</v>
      </c>
      <c r="BT381" s="39" t="s">
        <v>16604</v>
      </c>
      <c r="BW381" s="39" t="s">
        <v>13792</v>
      </c>
      <c r="BX381">
        <v>1</v>
      </c>
      <c r="BZ381" s="39" t="s">
        <v>12851</v>
      </c>
      <c r="CA381">
        <v>1</v>
      </c>
      <c r="CC381" s="39" t="s">
        <v>12980</v>
      </c>
      <c r="CD381">
        <v>1</v>
      </c>
      <c r="CF381" s="39" t="s">
        <v>15190</v>
      </c>
      <c r="CG381">
        <v>1</v>
      </c>
      <c r="CI381" s="39" t="s">
        <v>12887</v>
      </c>
      <c r="CJ381">
        <v>1</v>
      </c>
      <c r="CL381" s="39" t="s">
        <v>16605</v>
      </c>
      <c r="CO381" s="39" t="s">
        <v>16606</v>
      </c>
    </row>
    <row r="382" spans="1:93" x14ac:dyDescent="0.3">
      <c r="A382">
        <v>381</v>
      </c>
      <c r="B382" s="1">
        <v>45866.795844907407</v>
      </c>
      <c r="C382" s="1">
        <v>45866.819143518522</v>
      </c>
      <c r="D382" s="39" t="s">
        <v>4706</v>
      </c>
      <c r="E382" s="39" t="s">
        <v>4707</v>
      </c>
      <c r="F382">
        <v>21</v>
      </c>
      <c r="I382" s="39" t="s">
        <v>4708</v>
      </c>
      <c r="L382">
        <v>14</v>
      </c>
      <c r="O382">
        <v>36</v>
      </c>
      <c r="R382" s="39" t="s">
        <v>4338</v>
      </c>
      <c r="S382">
        <v>1</v>
      </c>
      <c r="U382" s="39" t="s">
        <v>15184</v>
      </c>
      <c r="V382">
        <v>1</v>
      </c>
      <c r="X382" s="39" t="s">
        <v>15183</v>
      </c>
      <c r="Y382">
        <v>1</v>
      </c>
      <c r="AA382" s="39" t="s">
        <v>15182</v>
      </c>
      <c r="AB382">
        <v>1</v>
      </c>
      <c r="AD382" s="39" t="s">
        <v>1952</v>
      </c>
      <c r="AE382">
        <v>1</v>
      </c>
      <c r="AG382" s="39" t="s">
        <v>16029</v>
      </c>
      <c r="AH382">
        <v>0</v>
      </c>
      <c r="AJ382" s="39" t="s">
        <v>15186</v>
      </c>
      <c r="AK382">
        <v>1</v>
      </c>
      <c r="AM382" s="39" t="s">
        <v>15187</v>
      </c>
      <c r="AN382">
        <v>1</v>
      </c>
      <c r="AP382" s="39" t="s">
        <v>15186</v>
      </c>
      <c r="AQ382">
        <v>1</v>
      </c>
      <c r="AS382" s="39" t="s">
        <v>15187</v>
      </c>
      <c r="AT382">
        <v>1</v>
      </c>
      <c r="AV382" s="39" t="s">
        <v>15187</v>
      </c>
      <c r="AW382">
        <v>1</v>
      </c>
      <c r="AY382" s="39" t="s">
        <v>15187</v>
      </c>
      <c r="AZ382">
        <v>1</v>
      </c>
      <c r="BB382" s="39" t="s">
        <v>15187</v>
      </c>
      <c r="BC382">
        <v>1</v>
      </c>
      <c r="BE382" s="39" t="s">
        <v>15187</v>
      </c>
      <c r="BF382">
        <v>1</v>
      </c>
      <c r="BH382" s="39" t="s">
        <v>15186</v>
      </c>
      <c r="BI382">
        <v>1</v>
      </c>
      <c r="BK382" s="39" t="s">
        <v>15187</v>
      </c>
      <c r="BL382">
        <v>1</v>
      </c>
      <c r="BN382" s="39" t="s">
        <v>15187</v>
      </c>
      <c r="BO382">
        <v>1</v>
      </c>
      <c r="BQ382" s="39" t="s">
        <v>16607</v>
      </c>
      <c r="BT382" s="39" t="s">
        <v>16608</v>
      </c>
      <c r="BW382" s="39" t="s">
        <v>13792</v>
      </c>
      <c r="BX382">
        <v>1</v>
      </c>
      <c r="BZ382" s="39" t="s">
        <v>12851</v>
      </c>
      <c r="CA382">
        <v>1</v>
      </c>
      <c r="CC382" s="39" t="s">
        <v>12980</v>
      </c>
      <c r="CD382">
        <v>1</v>
      </c>
      <c r="CF382" s="39" t="s">
        <v>15190</v>
      </c>
      <c r="CG382">
        <v>1</v>
      </c>
      <c r="CI382" s="39" t="s">
        <v>12887</v>
      </c>
      <c r="CJ382">
        <v>1</v>
      </c>
      <c r="CL382" s="39" t="s">
        <v>16609</v>
      </c>
      <c r="CO382" s="39" t="s">
        <v>16610</v>
      </c>
    </row>
    <row r="383" spans="1:93" x14ac:dyDescent="0.3">
      <c r="A383">
        <v>382</v>
      </c>
      <c r="B383" s="1">
        <v>45868.854791666665</v>
      </c>
      <c r="C383" s="1">
        <v>45868.863275462965</v>
      </c>
      <c r="D383" s="39" t="s">
        <v>1825</v>
      </c>
      <c r="E383" s="39" t="s">
        <v>1826</v>
      </c>
      <c r="F383">
        <v>21</v>
      </c>
      <c r="I383" s="39" t="s">
        <v>1826</v>
      </c>
      <c r="L383">
        <v>13</v>
      </c>
      <c r="O383">
        <v>17</v>
      </c>
      <c r="R383" s="39" t="s">
        <v>4338</v>
      </c>
      <c r="S383">
        <v>1</v>
      </c>
      <c r="U383" s="39" t="s">
        <v>15184</v>
      </c>
      <c r="V383">
        <v>1</v>
      </c>
      <c r="X383" s="39" t="s">
        <v>15183</v>
      </c>
      <c r="Y383">
        <v>1</v>
      </c>
      <c r="AA383" s="39" t="s">
        <v>15183</v>
      </c>
      <c r="AB383">
        <v>0</v>
      </c>
      <c r="AD383" s="39" t="s">
        <v>1952</v>
      </c>
      <c r="AE383">
        <v>1</v>
      </c>
      <c r="AG383" s="39" t="s">
        <v>15572</v>
      </c>
      <c r="AH383">
        <v>1</v>
      </c>
      <c r="AJ383" s="39" t="s">
        <v>15186</v>
      </c>
      <c r="AK383">
        <v>1</v>
      </c>
      <c r="AM383" s="39" t="s">
        <v>15187</v>
      </c>
      <c r="AN383">
        <v>1</v>
      </c>
      <c r="AP383" s="39" t="s">
        <v>15186</v>
      </c>
      <c r="AQ383">
        <v>1</v>
      </c>
      <c r="AS383" s="39" t="s">
        <v>15187</v>
      </c>
      <c r="AT383">
        <v>1</v>
      </c>
      <c r="AV383" s="39" t="s">
        <v>15187</v>
      </c>
      <c r="AW383">
        <v>1</v>
      </c>
      <c r="AY383" s="39" t="s">
        <v>15187</v>
      </c>
      <c r="AZ383">
        <v>1</v>
      </c>
      <c r="BB383" s="39" t="s">
        <v>15187</v>
      </c>
      <c r="BC383">
        <v>1</v>
      </c>
      <c r="BE383" s="39" t="s">
        <v>15187</v>
      </c>
      <c r="BF383">
        <v>1</v>
      </c>
      <c r="BH383" s="39" t="s">
        <v>15186</v>
      </c>
      <c r="BI383">
        <v>1</v>
      </c>
      <c r="BK383" s="39" t="s">
        <v>15187</v>
      </c>
      <c r="BL383">
        <v>1</v>
      </c>
      <c r="BN383" s="39" t="s">
        <v>15187</v>
      </c>
      <c r="BO383">
        <v>1</v>
      </c>
      <c r="BQ383" s="39" t="s">
        <v>16611</v>
      </c>
      <c r="BT383" s="39" t="s">
        <v>16612</v>
      </c>
      <c r="BW383" s="39" t="s">
        <v>13792</v>
      </c>
      <c r="BX383">
        <v>1</v>
      </c>
      <c r="BZ383" s="39" t="s">
        <v>12851</v>
      </c>
      <c r="CA383">
        <v>1</v>
      </c>
      <c r="CC383" s="39" t="s">
        <v>12980</v>
      </c>
      <c r="CD383">
        <v>1</v>
      </c>
      <c r="CF383" s="39" t="s">
        <v>15190</v>
      </c>
      <c r="CG383">
        <v>1</v>
      </c>
      <c r="CI383" s="39" t="s">
        <v>12887</v>
      </c>
      <c r="CJ383">
        <v>1</v>
      </c>
      <c r="CL383" s="39" t="s">
        <v>16613</v>
      </c>
      <c r="CO383" s="39" t="s">
        <v>15305</v>
      </c>
    </row>
    <row r="384" spans="1:93" x14ac:dyDescent="0.3">
      <c r="A384">
        <v>383</v>
      </c>
      <c r="B384" s="1">
        <v>45870.307962962965</v>
      </c>
      <c r="C384" s="1">
        <v>45870.319236111114</v>
      </c>
      <c r="D384" s="39" t="s">
        <v>4749</v>
      </c>
      <c r="E384" s="39" t="s">
        <v>4750</v>
      </c>
      <c r="F384">
        <v>22</v>
      </c>
      <c r="I384" s="39" t="s">
        <v>4751</v>
      </c>
      <c r="L384">
        <v>9</v>
      </c>
      <c r="O384">
        <v>11</v>
      </c>
      <c r="R384" s="39" t="s">
        <v>4338</v>
      </c>
      <c r="S384">
        <v>1</v>
      </c>
      <c r="U384" s="39" t="s">
        <v>15184</v>
      </c>
      <c r="V384">
        <v>1</v>
      </c>
      <c r="X384" s="39" t="s">
        <v>15183</v>
      </c>
      <c r="Y384">
        <v>1</v>
      </c>
      <c r="AA384" s="39" t="s">
        <v>15182</v>
      </c>
      <c r="AB384">
        <v>1</v>
      </c>
      <c r="AD384" s="39" t="s">
        <v>1952</v>
      </c>
      <c r="AE384">
        <v>1</v>
      </c>
      <c r="AG384" s="39" t="s">
        <v>15572</v>
      </c>
      <c r="AH384">
        <v>1</v>
      </c>
      <c r="AJ384" s="39" t="s">
        <v>15186</v>
      </c>
      <c r="AK384">
        <v>1</v>
      </c>
      <c r="AM384" s="39" t="s">
        <v>15187</v>
      </c>
      <c r="AN384">
        <v>1</v>
      </c>
      <c r="AP384" s="39" t="s">
        <v>15186</v>
      </c>
      <c r="AQ384">
        <v>1</v>
      </c>
      <c r="AS384" s="39" t="s">
        <v>15187</v>
      </c>
      <c r="AT384">
        <v>1</v>
      </c>
      <c r="AV384" s="39" t="s">
        <v>15187</v>
      </c>
      <c r="AW384">
        <v>1</v>
      </c>
      <c r="AY384" s="39" t="s">
        <v>15187</v>
      </c>
      <c r="AZ384">
        <v>1</v>
      </c>
      <c r="BB384" s="39" t="s">
        <v>15187</v>
      </c>
      <c r="BC384">
        <v>1</v>
      </c>
      <c r="BE384" s="39" t="s">
        <v>15187</v>
      </c>
      <c r="BF384">
        <v>1</v>
      </c>
      <c r="BH384" s="39" t="s">
        <v>15186</v>
      </c>
      <c r="BI384">
        <v>1</v>
      </c>
      <c r="BK384" s="39" t="s">
        <v>15187</v>
      </c>
      <c r="BL384">
        <v>1</v>
      </c>
      <c r="BN384" s="39" t="s">
        <v>15187</v>
      </c>
      <c r="BO384">
        <v>1</v>
      </c>
      <c r="BQ384" s="39" t="s">
        <v>16614</v>
      </c>
      <c r="BT384" s="39" t="s">
        <v>16615</v>
      </c>
      <c r="BW384" s="39" t="s">
        <v>13792</v>
      </c>
      <c r="BX384">
        <v>1</v>
      </c>
      <c r="BZ384" s="39" t="s">
        <v>12851</v>
      </c>
      <c r="CA384">
        <v>1</v>
      </c>
      <c r="CC384" s="39" t="s">
        <v>12980</v>
      </c>
      <c r="CD384">
        <v>1</v>
      </c>
      <c r="CF384" s="39" t="s">
        <v>15190</v>
      </c>
      <c r="CG384">
        <v>1</v>
      </c>
      <c r="CI384" s="39" t="s">
        <v>12887</v>
      </c>
      <c r="CJ384">
        <v>1</v>
      </c>
      <c r="CL384" s="39" t="s">
        <v>16616</v>
      </c>
      <c r="CO384" s="39" t="s">
        <v>15233</v>
      </c>
    </row>
    <row r="385" spans="1:93" x14ac:dyDescent="0.3">
      <c r="A385">
        <v>384</v>
      </c>
      <c r="B385" s="1">
        <v>45875.723032407404</v>
      </c>
      <c r="C385" s="1">
        <v>45875.725821759261</v>
      </c>
      <c r="D385" s="39" t="s">
        <v>3300</v>
      </c>
      <c r="E385" s="39" t="s">
        <v>3301</v>
      </c>
      <c r="F385">
        <v>8</v>
      </c>
      <c r="I385" s="39" t="s">
        <v>3301</v>
      </c>
      <c r="L385">
        <v>3</v>
      </c>
      <c r="O385">
        <v>11</v>
      </c>
      <c r="R385" s="39" t="s">
        <v>15184</v>
      </c>
      <c r="S385">
        <v>0</v>
      </c>
      <c r="U385" s="39" t="s">
        <v>1952</v>
      </c>
      <c r="V385">
        <v>0</v>
      </c>
      <c r="X385" s="39" t="s">
        <v>15182</v>
      </c>
      <c r="Y385">
        <v>0</v>
      </c>
      <c r="AA385" s="39" t="s">
        <v>1952</v>
      </c>
      <c r="AB385">
        <v>0</v>
      </c>
      <c r="AD385" s="39" t="s">
        <v>1952</v>
      </c>
      <c r="AE385">
        <v>1</v>
      </c>
      <c r="AG385" s="39" t="s">
        <v>16617</v>
      </c>
      <c r="AH385">
        <v>0</v>
      </c>
      <c r="AJ385" s="39" t="s">
        <v>15186</v>
      </c>
      <c r="AK385">
        <v>1</v>
      </c>
      <c r="AM385" s="39" t="s">
        <v>15186</v>
      </c>
      <c r="AN385">
        <v>0</v>
      </c>
      <c r="AP385" s="39" t="s">
        <v>15187</v>
      </c>
      <c r="AQ385">
        <v>0</v>
      </c>
      <c r="AS385" s="39" t="s">
        <v>15187</v>
      </c>
      <c r="AT385">
        <v>1</v>
      </c>
      <c r="AV385" s="39" t="s">
        <v>15186</v>
      </c>
      <c r="AW385">
        <v>0</v>
      </c>
      <c r="AY385" s="39" t="s">
        <v>15187</v>
      </c>
      <c r="AZ385">
        <v>1</v>
      </c>
      <c r="BB385" s="39" t="s">
        <v>15186</v>
      </c>
      <c r="BC385">
        <v>0</v>
      </c>
      <c r="BE385" s="39" t="s">
        <v>15187</v>
      </c>
      <c r="BF385">
        <v>1</v>
      </c>
      <c r="BH385" s="39" t="s">
        <v>15187</v>
      </c>
      <c r="BI385">
        <v>0</v>
      </c>
      <c r="BK385" s="39" t="s">
        <v>15187</v>
      </c>
      <c r="BL385">
        <v>1</v>
      </c>
      <c r="BN385" s="39" t="s">
        <v>15187</v>
      </c>
      <c r="BO385">
        <v>1</v>
      </c>
      <c r="BQ385" s="39" t="s">
        <v>16618</v>
      </c>
      <c r="BT385" s="39" t="s">
        <v>16619</v>
      </c>
      <c r="BW385" s="39" t="s">
        <v>12980</v>
      </c>
      <c r="BX385">
        <v>0</v>
      </c>
      <c r="BZ385" s="39" t="s">
        <v>15190</v>
      </c>
      <c r="CA385">
        <v>0</v>
      </c>
      <c r="CC385" s="39" t="s">
        <v>13792</v>
      </c>
      <c r="CD385">
        <v>0</v>
      </c>
      <c r="CF385" s="39" t="s">
        <v>15190</v>
      </c>
      <c r="CG385">
        <v>1</v>
      </c>
      <c r="CI385" s="39" t="s">
        <v>15190</v>
      </c>
      <c r="CJ385">
        <v>0</v>
      </c>
      <c r="CL385" s="39" t="s">
        <v>16382</v>
      </c>
      <c r="CO385" s="39" t="s">
        <v>16277</v>
      </c>
    </row>
    <row r="386" spans="1:93" x14ac:dyDescent="0.3">
      <c r="A386">
        <v>385</v>
      </c>
      <c r="B386" s="1">
        <v>45885.797662037039</v>
      </c>
      <c r="C386" s="1">
        <v>45885.812777777777</v>
      </c>
      <c r="D386" s="39" t="s">
        <v>33831</v>
      </c>
      <c r="E386" s="39" t="s">
        <v>33903</v>
      </c>
      <c r="F386">
        <v>20</v>
      </c>
      <c r="I386" s="39" t="s">
        <v>33903</v>
      </c>
      <c r="L386">
        <v>14</v>
      </c>
      <c r="O386">
        <v>19</v>
      </c>
      <c r="R386" s="39" t="s">
        <v>4338</v>
      </c>
      <c r="S386">
        <v>1</v>
      </c>
      <c r="U386" s="39" t="s">
        <v>15184</v>
      </c>
      <c r="V386">
        <v>1</v>
      </c>
      <c r="X386" s="39" t="s">
        <v>15183</v>
      </c>
      <c r="Y386">
        <v>1</v>
      </c>
      <c r="AA386" s="39" t="s">
        <v>15182</v>
      </c>
      <c r="AB386">
        <v>1</v>
      </c>
      <c r="AD386" s="39" t="s">
        <v>1952</v>
      </c>
      <c r="AE386">
        <v>1</v>
      </c>
      <c r="AG386" s="39" t="s">
        <v>15826</v>
      </c>
      <c r="AH386">
        <v>0</v>
      </c>
      <c r="AJ386" s="39" t="s">
        <v>15186</v>
      </c>
      <c r="AK386">
        <v>1</v>
      </c>
      <c r="AM386" s="39" t="s">
        <v>15187</v>
      </c>
      <c r="AN386">
        <v>1</v>
      </c>
      <c r="AP386" s="39" t="s">
        <v>15186</v>
      </c>
      <c r="AQ386">
        <v>1</v>
      </c>
      <c r="AS386" s="39" t="s">
        <v>15187</v>
      </c>
      <c r="AT386">
        <v>1</v>
      </c>
      <c r="AV386" s="39" t="s">
        <v>15187</v>
      </c>
      <c r="AW386">
        <v>1</v>
      </c>
      <c r="AY386" s="39" t="s">
        <v>15187</v>
      </c>
      <c r="AZ386">
        <v>1</v>
      </c>
      <c r="BB386" s="39" t="s">
        <v>15187</v>
      </c>
      <c r="BC386">
        <v>1</v>
      </c>
      <c r="BE386" s="39" t="s">
        <v>15187</v>
      </c>
      <c r="BF386">
        <v>1</v>
      </c>
      <c r="BH386" s="39" t="s">
        <v>15186</v>
      </c>
      <c r="BI386">
        <v>1</v>
      </c>
      <c r="BK386" s="39" t="s">
        <v>15186</v>
      </c>
      <c r="BL386">
        <v>0</v>
      </c>
      <c r="BN386" s="39" t="s">
        <v>15187</v>
      </c>
      <c r="BO386">
        <v>1</v>
      </c>
      <c r="BQ386" s="39" t="s">
        <v>34285</v>
      </c>
      <c r="BT386" s="39" t="s">
        <v>34286</v>
      </c>
      <c r="BW386" s="39" t="s">
        <v>13792</v>
      </c>
      <c r="BX386">
        <v>1</v>
      </c>
      <c r="BZ386" s="39" t="s">
        <v>12851</v>
      </c>
      <c r="CA386">
        <v>1</v>
      </c>
      <c r="CC386" s="39" t="s">
        <v>12980</v>
      </c>
      <c r="CD386">
        <v>1</v>
      </c>
      <c r="CF386" s="39" t="s">
        <v>15190</v>
      </c>
      <c r="CG386">
        <v>1</v>
      </c>
      <c r="CI386" s="39" t="s">
        <v>12887</v>
      </c>
      <c r="CJ386">
        <v>1</v>
      </c>
      <c r="CL386" s="39" t="s">
        <v>34287</v>
      </c>
      <c r="CO386" s="39" t="s">
        <v>34288</v>
      </c>
    </row>
    <row r="387" spans="1:93" x14ac:dyDescent="0.3">
      <c r="A387">
        <v>386</v>
      </c>
      <c r="B387" s="1">
        <v>45886.863564814812</v>
      </c>
      <c r="C387" s="1">
        <v>45886.869143518517</v>
      </c>
      <c r="D387" s="39" t="s">
        <v>2271</v>
      </c>
      <c r="E387" s="39" t="s">
        <v>2272</v>
      </c>
      <c r="F387">
        <v>21</v>
      </c>
      <c r="I387" s="39" t="s">
        <v>2272</v>
      </c>
      <c r="L387">
        <v>4</v>
      </c>
      <c r="O387">
        <v>12</v>
      </c>
      <c r="R387" s="39" t="s">
        <v>4338</v>
      </c>
      <c r="S387">
        <v>1</v>
      </c>
      <c r="U387" s="39" t="s">
        <v>15184</v>
      </c>
      <c r="V387">
        <v>1</v>
      </c>
      <c r="X387" s="39" t="s">
        <v>15183</v>
      </c>
      <c r="Y387">
        <v>1</v>
      </c>
      <c r="AA387" s="39" t="s">
        <v>15182</v>
      </c>
      <c r="AB387">
        <v>1</v>
      </c>
      <c r="AD387" s="39" t="s">
        <v>1952</v>
      </c>
      <c r="AE387">
        <v>1</v>
      </c>
      <c r="AG387" s="39" t="s">
        <v>15572</v>
      </c>
      <c r="AH387">
        <v>1</v>
      </c>
      <c r="AJ387" s="39" t="s">
        <v>15186</v>
      </c>
      <c r="AK387">
        <v>1</v>
      </c>
      <c r="AM387" s="39" t="s">
        <v>15187</v>
      </c>
      <c r="AN387">
        <v>1</v>
      </c>
      <c r="AP387" s="39" t="s">
        <v>15186</v>
      </c>
      <c r="AQ387">
        <v>1</v>
      </c>
      <c r="AS387" s="39" t="s">
        <v>15187</v>
      </c>
      <c r="AT387">
        <v>1</v>
      </c>
      <c r="AV387" s="39" t="s">
        <v>15186</v>
      </c>
      <c r="AW387">
        <v>0</v>
      </c>
      <c r="AY387" s="39" t="s">
        <v>15187</v>
      </c>
      <c r="AZ387">
        <v>1</v>
      </c>
      <c r="BB387" s="39" t="s">
        <v>15187</v>
      </c>
      <c r="BC387">
        <v>1</v>
      </c>
      <c r="BE387" s="39" t="s">
        <v>15187</v>
      </c>
      <c r="BF387">
        <v>1</v>
      </c>
      <c r="BH387" s="39" t="s">
        <v>15186</v>
      </c>
      <c r="BI387">
        <v>1</v>
      </c>
      <c r="BK387" s="39" t="s">
        <v>15187</v>
      </c>
      <c r="BL387">
        <v>1</v>
      </c>
      <c r="BN387" s="39" t="s">
        <v>15187</v>
      </c>
      <c r="BO387">
        <v>1</v>
      </c>
      <c r="BQ387" s="39" t="s">
        <v>34289</v>
      </c>
      <c r="BT387" s="39" t="s">
        <v>34290</v>
      </c>
      <c r="BW387" s="39" t="s">
        <v>13792</v>
      </c>
      <c r="BX387">
        <v>1</v>
      </c>
      <c r="BZ387" s="39" t="s">
        <v>12851</v>
      </c>
      <c r="CA387">
        <v>1</v>
      </c>
      <c r="CC387" s="39" t="s">
        <v>12980</v>
      </c>
      <c r="CD387">
        <v>1</v>
      </c>
      <c r="CF387" s="39" t="s">
        <v>15190</v>
      </c>
      <c r="CG387">
        <v>1</v>
      </c>
      <c r="CI387" s="39" t="s">
        <v>12887</v>
      </c>
      <c r="CJ387">
        <v>1</v>
      </c>
      <c r="CL387" s="39" t="s">
        <v>15308</v>
      </c>
      <c r="CO387" s="39" t="s">
        <v>15619</v>
      </c>
    </row>
    <row r="388" spans="1:93" x14ac:dyDescent="0.3">
      <c r="A388">
        <v>387</v>
      </c>
      <c r="B388" s="1">
        <v>45887.874872685185</v>
      </c>
      <c r="C388" s="1">
        <v>45887.885428240741</v>
      </c>
      <c r="D388" s="39" t="s">
        <v>4715</v>
      </c>
      <c r="E388" s="39" t="s">
        <v>4716</v>
      </c>
      <c r="F388">
        <v>21</v>
      </c>
      <c r="I388" s="39" t="s">
        <v>4717</v>
      </c>
      <c r="L388">
        <v>14</v>
      </c>
      <c r="O388">
        <v>7</v>
      </c>
      <c r="R388" s="39" t="s">
        <v>4338</v>
      </c>
      <c r="S388">
        <v>1</v>
      </c>
      <c r="U388" s="39" t="s">
        <v>15184</v>
      </c>
      <c r="V388">
        <v>1</v>
      </c>
      <c r="X388" s="39" t="s">
        <v>15183</v>
      </c>
      <c r="Y388">
        <v>1</v>
      </c>
      <c r="AA388" s="39" t="s">
        <v>15182</v>
      </c>
      <c r="AB388">
        <v>1</v>
      </c>
      <c r="AD388" s="39" t="s">
        <v>1952</v>
      </c>
      <c r="AE388">
        <v>1</v>
      </c>
      <c r="AG388" s="39" t="s">
        <v>15572</v>
      </c>
      <c r="AH388">
        <v>1</v>
      </c>
      <c r="AJ388" s="39" t="s">
        <v>15186</v>
      </c>
      <c r="AK388">
        <v>1</v>
      </c>
      <c r="AM388" s="39" t="s">
        <v>15187</v>
      </c>
      <c r="AN388">
        <v>1</v>
      </c>
      <c r="AP388" s="39" t="s">
        <v>15186</v>
      </c>
      <c r="AQ388">
        <v>1</v>
      </c>
      <c r="AS388" s="39" t="s">
        <v>15187</v>
      </c>
      <c r="AT388">
        <v>1</v>
      </c>
      <c r="AV388" s="39" t="s">
        <v>15187</v>
      </c>
      <c r="AW388">
        <v>1</v>
      </c>
      <c r="AY388" s="39" t="s">
        <v>15187</v>
      </c>
      <c r="AZ388">
        <v>1</v>
      </c>
      <c r="BB388" s="39" t="s">
        <v>15187</v>
      </c>
      <c r="BC388">
        <v>1</v>
      </c>
      <c r="BE388" s="39" t="s">
        <v>15187</v>
      </c>
      <c r="BF388">
        <v>1</v>
      </c>
      <c r="BH388" s="39" t="s">
        <v>15186</v>
      </c>
      <c r="BI388">
        <v>1</v>
      </c>
      <c r="BK388" s="39" t="s">
        <v>15187</v>
      </c>
      <c r="BL388">
        <v>1</v>
      </c>
      <c r="BN388" s="39" t="s">
        <v>15187</v>
      </c>
      <c r="BO388">
        <v>1</v>
      </c>
      <c r="BQ388" s="39" t="s">
        <v>34291</v>
      </c>
      <c r="BT388" s="39" t="s">
        <v>34292</v>
      </c>
      <c r="BW388" s="39" t="s">
        <v>13792</v>
      </c>
      <c r="BX388">
        <v>1</v>
      </c>
      <c r="BZ388" s="39" t="s">
        <v>12851</v>
      </c>
      <c r="CA388">
        <v>1</v>
      </c>
      <c r="CC388" s="39" t="s">
        <v>12980</v>
      </c>
      <c r="CD388">
        <v>1</v>
      </c>
      <c r="CF388" s="39" t="s">
        <v>15190</v>
      </c>
      <c r="CG388">
        <v>1</v>
      </c>
      <c r="CI388" s="39" t="s">
        <v>15190</v>
      </c>
      <c r="CJ388">
        <v>0</v>
      </c>
      <c r="CL388" s="39" t="s">
        <v>34293</v>
      </c>
      <c r="CO388" s="39" t="s">
        <v>34294</v>
      </c>
    </row>
    <row r="389" spans="1:93" x14ac:dyDescent="0.3">
      <c r="A389">
        <v>388</v>
      </c>
      <c r="B389" s="1">
        <v>45887.943148148152</v>
      </c>
      <c r="C389" s="1">
        <v>45887.94703703704</v>
      </c>
      <c r="D389" s="39" t="s">
        <v>33802</v>
      </c>
      <c r="E389" s="39" t="s">
        <v>33913</v>
      </c>
      <c r="F389">
        <v>21</v>
      </c>
      <c r="I389" s="39" t="s">
        <v>33914</v>
      </c>
      <c r="L389">
        <v>14</v>
      </c>
      <c r="O389">
        <v>11</v>
      </c>
      <c r="R389" s="39" t="s">
        <v>4338</v>
      </c>
      <c r="S389">
        <v>1</v>
      </c>
      <c r="U389" s="39" t="s">
        <v>15184</v>
      </c>
      <c r="V389">
        <v>1</v>
      </c>
      <c r="X389" s="39" t="s">
        <v>15183</v>
      </c>
      <c r="Y389">
        <v>1</v>
      </c>
      <c r="AA389" s="39" t="s">
        <v>15182</v>
      </c>
      <c r="AB389">
        <v>1</v>
      </c>
      <c r="AD389" s="39" t="s">
        <v>1952</v>
      </c>
      <c r="AE389">
        <v>1</v>
      </c>
      <c r="AG389" s="39" t="s">
        <v>15988</v>
      </c>
      <c r="AH389">
        <v>0</v>
      </c>
      <c r="AJ389" s="39" t="s">
        <v>15186</v>
      </c>
      <c r="AK389">
        <v>1</v>
      </c>
      <c r="AM389" s="39" t="s">
        <v>15187</v>
      </c>
      <c r="AN389">
        <v>1</v>
      </c>
      <c r="AP389" s="39" t="s">
        <v>15186</v>
      </c>
      <c r="AQ389">
        <v>1</v>
      </c>
      <c r="AS389" s="39" t="s">
        <v>15187</v>
      </c>
      <c r="AT389">
        <v>1</v>
      </c>
      <c r="AV389" s="39" t="s">
        <v>15187</v>
      </c>
      <c r="AW389">
        <v>1</v>
      </c>
      <c r="AY389" s="39" t="s">
        <v>15187</v>
      </c>
      <c r="AZ389">
        <v>1</v>
      </c>
      <c r="BB389" s="39" t="s">
        <v>15187</v>
      </c>
      <c r="BC389">
        <v>1</v>
      </c>
      <c r="BE389" s="39" t="s">
        <v>15187</v>
      </c>
      <c r="BF389">
        <v>1</v>
      </c>
      <c r="BH389" s="39" t="s">
        <v>15186</v>
      </c>
      <c r="BI389">
        <v>1</v>
      </c>
      <c r="BK389" s="39" t="s">
        <v>15187</v>
      </c>
      <c r="BL389">
        <v>1</v>
      </c>
      <c r="BN389" s="39" t="s">
        <v>15187</v>
      </c>
      <c r="BO389">
        <v>1</v>
      </c>
      <c r="BQ389" s="39" t="s">
        <v>34295</v>
      </c>
      <c r="BT389" s="39" t="s">
        <v>34296</v>
      </c>
      <c r="BW389" s="39" t="s">
        <v>13792</v>
      </c>
      <c r="BX389">
        <v>1</v>
      </c>
      <c r="BZ389" s="39" t="s">
        <v>12851</v>
      </c>
      <c r="CA389">
        <v>1</v>
      </c>
      <c r="CC389" s="39" t="s">
        <v>12980</v>
      </c>
      <c r="CD389">
        <v>1</v>
      </c>
      <c r="CF389" s="39" t="s">
        <v>15190</v>
      </c>
      <c r="CG389">
        <v>1</v>
      </c>
      <c r="CI389" s="39" t="s">
        <v>12887</v>
      </c>
      <c r="CJ389">
        <v>1</v>
      </c>
      <c r="CL389" s="39" t="s">
        <v>34297</v>
      </c>
      <c r="CO389" s="39" t="s">
        <v>34298</v>
      </c>
    </row>
    <row r="390" spans="1:93" x14ac:dyDescent="0.3">
      <c r="A390">
        <v>389</v>
      </c>
      <c r="B390" s="1">
        <v>45890.857314814813</v>
      </c>
      <c r="C390" s="1">
        <v>45890.863576388889</v>
      </c>
      <c r="D390" s="39" t="s">
        <v>2265</v>
      </c>
      <c r="E390" s="39" t="s">
        <v>2266</v>
      </c>
      <c r="F390">
        <v>21</v>
      </c>
      <c r="I390" s="39" t="s">
        <v>2266</v>
      </c>
      <c r="L390">
        <v>4</v>
      </c>
      <c r="O390">
        <v>31</v>
      </c>
      <c r="R390" s="39" t="s">
        <v>4338</v>
      </c>
      <c r="S390">
        <v>1</v>
      </c>
      <c r="U390" s="39" t="s">
        <v>15184</v>
      </c>
      <c r="V390">
        <v>1</v>
      </c>
      <c r="X390" s="39" t="s">
        <v>15183</v>
      </c>
      <c r="Y390">
        <v>1</v>
      </c>
      <c r="AA390" s="39" t="s">
        <v>15182</v>
      </c>
      <c r="AB390">
        <v>1</v>
      </c>
      <c r="AD390" s="39" t="s">
        <v>1952</v>
      </c>
      <c r="AE390">
        <v>1</v>
      </c>
      <c r="AG390" s="39" t="s">
        <v>15620</v>
      </c>
      <c r="AH390">
        <v>0</v>
      </c>
      <c r="AJ390" s="39" t="s">
        <v>15186</v>
      </c>
      <c r="AK390">
        <v>1</v>
      </c>
      <c r="AM390" s="39" t="s">
        <v>15187</v>
      </c>
      <c r="AN390">
        <v>1</v>
      </c>
      <c r="AP390" s="39" t="s">
        <v>15186</v>
      </c>
      <c r="AQ390">
        <v>1</v>
      </c>
      <c r="AS390" s="39" t="s">
        <v>15187</v>
      </c>
      <c r="AT390">
        <v>1</v>
      </c>
      <c r="AV390" s="39" t="s">
        <v>15187</v>
      </c>
      <c r="AW390">
        <v>1</v>
      </c>
      <c r="AY390" s="39" t="s">
        <v>15187</v>
      </c>
      <c r="AZ390">
        <v>1</v>
      </c>
      <c r="BB390" s="39" t="s">
        <v>15187</v>
      </c>
      <c r="BC390">
        <v>1</v>
      </c>
      <c r="BE390" s="39" t="s">
        <v>15187</v>
      </c>
      <c r="BF390">
        <v>1</v>
      </c>
      <c r="BH390" s="39" t="s">
        <v>15186</v>
      </c>
      <c r="BI390">
        <v>1</v>
      </c>
      <c r="BK390" s="39" t="s">
        <v>15187</v>
      </c>
      <c r="BL390">
        <v>1</v>
      </c>
      <c r="BN390" s="39" t="s">
        <v>15187</v>
      </c>
      <c r="BO390">
        <v>1</v>
      </c>
      <c r="BQ390" s="39" t="s">
        <v>34299</v>
      </c>
      <c r="BT390" s="39" t="s">
        <v>34300</v>
      </c>
      <c r="BW390" s="39" t="s">
        <v>13792</v>
      </c>
      <c r="BX390">
        <v>1</v>
      </c>
      <c r="BZ390" s="39" t="s">
        <v>12851</v>
      </c>
      <c r="CA390">
        <v>1</v>
      </c>
      <c r="CC390" s="39" t="s">
        <v>12980</v>
      </c>
      <c r="CD390">
        <v>1</v>
      </c>
      <c r="CF390" s="39" t="s">
        <v>15190</v>
      </c>
      <c r="CG390">
        <v>1</v>
      </c>
      <c r="CI390" s="39" t="s">
        <v>12887</v>
      </c>
      <c r="CJ390">
        <v>1</v>
      </c>
      <c r="CL390" s="39" t="s">
        <v>34301</v>
      </c>
      <c r="CO390" s="39" t="s">
        <v>34302</v>
      </c>
    </row>
    <row r="391" spans="1:93" x14ac:dyDescent="0.3">
      <c r="A391">
        <v>390</v>
      </c>
      <c r="B391" s="1">
        <v>45891.399710648147</v>
      </c>
      <c r="C391" s="1">
        <v>45891.400694444441</v>
      </c>
      <c r="D391" s="39" t="s">
        <v>3935</v>
      </c>
      <c r="E391" s="39" t="s">
        <v>3936</v>
      </c>
      <c r="F391">
        <v>14</v>
      </c>
      <c r="I391" s="39" t="s">
        <v>3936</v>
      </c>
      <c r="L391">
        <v>6</v>
      </c>
      <c r="O391">
        <v>14</v>
      </c>
      <c r="R391" s="39" t="s">
        <v>15183</v>
      </c>
      <c r="S391">
        <v>0</v>
      </c>
      <c r="U391" s="39" t="s">
        <v>15183</v>
      </c>
      <c r="V391">
        <v>0</v>
      </c>
      <c r="X391" s="39" t="s">
        <v>4338</v>
      </c>
      <c r="Y391">
        <v>0</v>
      </c>
      <c r="AA391" s="39" t="s">
        <v>1952</v>
      </c>
      <c r="AB391">
        <v>0</v>
      </c>
      <c r="AD391" s="39" t="s">
        <v>15184</v>
      </c>
      <c r="AE391">
        <v>0</v>
      </c>
      <c r="AG391" s="39" t="s">
        <v>15620</v>
      </c>
      <c r="AH391">
        <v>0</v>
      </c>
      <c r="AJ391" s="39" t="s">
        <v>15186</v>
      </c>
      <c r="AK391">
        <v>1</v>
      </c>
      <c r="AM391" s="39" t="s">
        <v>15187</v>
      </c>
      <c r="AN391">
        <v>1</v>
      </c>
      <c r="AP391" s="39" t="s">
        <v>15187</v>
      </c>
      <c r="AQ391">
        <v>0</v>
      </c>
      <c r="AS391" s="39" t="s">
        <v>15187</v>
      </c>
      <c r="AT391">
        <v>1</v>
      </c>
      <c r="AV391" s="39" t="s">
        <v>15186</v>
      </c>
      <c r="AW391">
        <v>0</v>
      </c>
      <c r="AY391" s="39" t="s">
        <v>15187</v>
      </c>
      <c r="AZ391">
        <v>1</v>
      </c>
      <c r="BB391" s="39" t="s">
        <v>15187</v>
      </c>
      <c r="BC391">
        <v>1</v>
      </c>
      <c r="BE391" s="39" t="s">
        <v>15187</v>
      </c>
      <c r="BF391">
        <v>1</v>
      </c>
      <c r="BH391" s="39" t="s">
        <v>15186</v>
      </c>
      <c r="BI391">
        <v>1</v>
      </c>
      <c r="BK391" s="39" t="s">
        <v>15187</v>
      </c>
      <c r="BL391">
        <v>1</v>
      </c>
      <c r="BN391" s="39" t="s">
        <v>15187</v>
      </c>
      <c r="BO391">
        <v>1</v>
      </c>
      <c r="BQ391" s="39" t="s">
        <v>34303</v>
      </c>
      <c r="BT391" s="39" t="s">
        <v>34304</v>
      </c>
      <c r="BW391" s="39" t="s">
        <v>13792</v>
      </c>
      <c r="BX391">
        <v>1</v>
      </c>
      <c r="BZ391" s="39" t="s">
        <v>12851</v>
      </c>
      <c r="CA391">
        <v>1</v>
      </c>
      <c r="CC391" s="39" t="s">
        <v>12980</v>
      </c>
      <c r="CD391">
        <v>1</v>
      </c>
      <c r="CF391" s="39" t="s">
        <v>15190</v>
      </c>
      <c r="CG391">
        <v>1</v>
      </c>
      <c r="CI391" s="39" t="s">
        <v>12887</v>
      </c>
      <c r="CJ391">
        <v>1</v>
      </c>
      <c r="CL391" s="39" t="s">
        <v>34305</v>
      </c>
      <c r="CO391" s="39" t="s">
        <v>34306</v>
      </c>
    </row>
    <row r="392" spans="1:93" x14ac:dyDescent="0.3">
      <c r="A392">
        <v>391</v>
      </c>
      <c r="B392" s="1">
        <v>45891.408136574071</v>
      </c>
      <c r="C392" s="1">
        <v>45891.415706018517</v>
      </c>
      <c r="D392" s="39" t="s">
        <v>4533</v>
      </c>
      <c r="E392" s="39" t="s">
        <v>4534</v>
      </c>
      <c r="F392">
        <v>20</v>
      </c>
      <c r="I392" s="39" t="s">
        <v>4534</v>
      </c>
      <c r="L392">
        <v>9</v>
      </c>
      <c r="O392">
        <v>30</v>
      </c>
      <c r="R392" s="39" t="s">
        <v>4338</v>
      </c>
      <c r="S392">
        <v>1</v>
      </c>
      <c r="U392" s="39" t="s">
        <v>15184</v>
      </c>
      <c r="V392">
        <v>1</v>
      </c>
      <c r="X392" s="39" t="s">
        <v>15183</v>
      </c>
      <c r="Y392">
        <v>1</v>
      </c>
      <c r="AA392" s="39" t="s">
        <v>15182</v>
      </c>
      <c r="AB392">
        <v>1</v>
      </c>
      <c r="AD392" s="39" t="s">
        <v>1952</v>
      </c>
      <c r="AE392">
        <v>1</v>
      </c>
      <c r="AG392" s="39" t="s">
        <v>15620</v>
      </c>
      <c r="AH392">
        <v>0</v>
      </c>
      <c r="AJ392" s="39" t="s">
        <v>15186</v>
      </c>
      <c r="AK392">
        <v>1</v>
      </c>
      <c r="AM392" s="39" t="s">
        <v>15187</v>
      </c>
      <c r="AN392">
        <v>1</v>
      </c>
      <c r="AP392" s="39" t="s">
        <v>15186</v>
      </c>
      <c r="AQ392">
        <v>1</v>
      </c>
      <c r="AS392" s="39" t="s">
        <v>15187</v>
      </c>
      <c r="AT392">
        <v>1</v>
      </c>
      <c r="AV392" s="39" t="s">
        <v>15187</v>
      </c>
      <c r="AW392">
        <v>1</v>
      </c>
      <c r="AY392" s="39" t="s">
        <v>15187</v>
      </c>
      <c r="AZ392">
        <v>1</v>
      </c>
      <c r="BB392" s="39" t="s">
        <v>15187</v>
      </c>
      <c r="BC392">
        <v>1</v>
      </c>
      <c r="BE392" s="39" t="s">
        <v>15187</v>
      </c>
      <c r="BF392">
        <v>1</v>
      </c>
      <c r="BH392" s="39" t="s">
        <v>15187</v>
      </c>
      <c r="BI392">
        <v>0</v>
      </c>
      <c r="BK392" s="39" t="s">
        <v>15187</v>
      </c>
      <c r="BL392">
        <v>1</v>
      </c>
      <c r="BN392" s="39" t="s">
        <v>15187</v>
      </c>
      <c r="BO392">
        <v>1</v>
      </c>
      <c r="BQ392" s="39" t="s">
        <v>34307</v>
      </c>
      <c r="BT392" s="39" t="s">
        <v>34308</v>
      </c>
      <c r="BW392" s="39" t="s">
        <v>13792</v>
      </c>
      <c r="BX392">
        <v>1</v>
      </c>
      <c r="BZ392" s="39" t="s">
        <v>12851</v>
      </c>
      <c r="CA392">
        <v>1</v>
      </c>
      <c r="CC392" s="39" t="s">
        <v>12980</v>
      </c>
      <c r="CD392">
        <v>1</v>
      </c>
      <c r="CF392" s="39" t="s">
        <v>15190</v>
      </c>
      <c r="CG392">
        <v>1</v>
      </c>
      <c r="CI392" s="39" t="s">
        <v>12887</v>
      </c>
      <c r="CJ392">
        <v>1</v>
      </c>
      <c r="CL392" s="39" t="s">
        <v>34309</v>
      </c>
      <c r="CO392" s="39" t="s">
        <v>34310</v>
      </c>
    </row>
    <row r="393" spans="1:93" x14ac:dyDescent="0.3">
      <c r="A393">
        <v>392</v>
      </c>
      <c r="B393" s="1">
        <v>45893.774884259263</v>
      </c>
      <c r="C393" s="1">
        <v>45893.79146990741</v>
      </c>
      <c r="D393" s="39" t="s">
        <v>3812</v>
      </c>
      <c r="E393" s="39" t="s">
        <v>3813</v>
      </c>
      <c r="F393">
        <v>20</v>
      </c>
      <c r="I393" s="39" t="s">
        <v>3813</v>
      </c>
      <c r="L393">
        <v>3</v>
      </c>
      <c r="O393">
        <v>17</v>
      </c>
      <c r="R393" s="39" t="s">
        <v>4338</v>
      </c>
      <c r="S393">
        <v>1</v>
      </c>
      <c r="U393" s="39" t="s">
        <v>15184</v>
      </c>
      <c r="V393">
        <v>1</v>
      </c>
      <c r="X393" s="39" t="s">
        <v>15183</v>
      </c>
      <c r="Y393">
        <v>1</v>
      </c>
      <c r="AA393" s="39" t="s">
        <v>15182</v>
      </c>
      <c r="AB393">
        <v>1</v>
      </c>
      <c r="AD393" s="39" t="s">
        <v>1952</v>
      </c>
      <c r="AE393">
        <v>1</v>
      </c>
      <c r="AG393" s="39" t="s">
        <v>15572</v>
      </c>
      <c r="AH393">
        <v>1</v>
      </c>
      <c r="AJ393" s="39" t="s">
        <v>15186</v>
      </c>
      <c r="AK393">
        <v>1</v>
      </c>
      <c r="AM393" s="39" t="s">
        <v>15187</v>
      </c>
      <c r="AN393">
        <v>1</v>
      </c>
      <c r="AP393" s="39" t="s">
        <v>15186</v>
      </c>
      <c r="AQ393">
        <v>1</v>
      </c>
      <c r="AS393" s="39" t="s">
        <v>15187</v>
      </c>
      <c r="AT393">
        <v>1</v>
      </c>
      <c r="AV393" s="39" t="s">
        <v>15187</v>
      </c>
      <c r="AW393">
        <v>1</v>
      </c>
      <c r="AY393" s="39" t="s">
        <v>15187</v>
      </c>
      <c r="AZ393">
        <v>1</v>
      </c>
      <c r="BB393" s="39" t="s">
        <v>15187</v>
      </c>
      <c r="BC393">
        <v>1</v>
      </c>
      <c r="BE393" s="39" t="s">
        <v>15187</v>
      </c>
      <c r="BF393">
        <v>1</v>
      </c>
      <c r="BH393" s="39" t="s">
        <v>15186</v>
      </c>
      <c r="BI393">
        <v>1</v>
      </c>
      <c r="BK393" s="39" t="s">
        <v>15187</v>
      </c>
      <c r="BL393">
        <v>1</v>
      </c>
      <c r="BN393" s="39" t="s">
        <v>15187</v>
      </c>
      <c r="BO393">
        <v>1</v>
      </c>
      <c r="BQ393" s="39" t="s">
        <v>34311</v>
      </c>
      <c r="BT393" s="39" t="s">
        <v>34312</v>
      </c>
      <c r="BW393" s="39" t="s">
        <v>13792</v>
      </c>
      <c r="BX393">
        <v>1</v>
      </c>
      <c r="BZ393" s="39" t="s">
        <v>12980</v>
      </c>
      <c r="CA393">
        <v>0</v>
      </c>
      <c r="CC393" s="39" t="s">
        <v>12851</v>
      </c>
      <c r="CD393">
        <v>0</v>
      </c>
      <c r="CF393" s="39" t="s">
        <v>15190</v>
      </c>
      <c r="CG393">
        <v>1</v>
      </c>
      <c r="CI393" s="39" t="s">
        <v>12887</v>
      </c>
      <c r="CJ393">
        <v>1</v>
      </c>
      <c r="CL393" s="39" t="s">
        <v>34313</v>
      </c>
      <c r="CO393" s="39" t="s">
        <v>34314</v>
      </c>
    </row>
    <row r="394" spans="1:93" x14ac:dyDescent="0.3">
      <c r="A394">
        <v>393</v>
      </c>
      <c r="B394" s="1">
        <v>45895.296967592592</v>
      </c>
      <c r="C394" s="1">
        <v>45895.305555555555</v>
      </c>
      <c r="D394" s="39" t="s">
        <v>4765</v>
      </c>
      <c r="E394" s="39" t="s">
        <v>4766</v>
      </c>
      <c r="F394">
        <v>18</v>
      </c>
      <c r="I394" s="39" t="s">
        <v>4767</v>
      </c>
      <c r="L394">
        <v>14</v>
      </c>
      <c r="O394">
        <v>9</v>
      </c>
      <c r="R394" s="39" t="s">
        <v>15183</v>
      </c>
      <c r="S394">
        <v>0</v>
      </c>
      <c r="U394" s="39" t="s">
        <v>4338</v>
      </c>
      <c r="V394">
        <v>0</v>
      </c>
      <c r="X394" s="39" t="s">
        <v>1952</v>
      </c>
      <c r="Y394">
        <v>0</v>
      </c>
      <c r="AA394" s="39" t="s">
        <v>15182</v>
      </c>
      <c r="AB394">
        <v>1</v>
      </c>
      <c r="AD394" s="39" t="s">
        <v>15184</v>
      </c>
      <c r="AE394">
        <v>0</v>
      </c>
      <c r="AG394" s="39" t="s">
        <v>15572</v>
      </c>
      <c r="AH394">
        <v>1</v>
      </c>
      <c r="AJ394" s="39" t="s">
        <v>15186</v>
      </c>
      <c r="AK394">
        <v>1</v>
      </c>
      <c r="AM394" s="39" t="s">
        <v>15187</v>
      </c>
      <c r="AN394">
        <v>1</v>
      </c>
      <c r="AP394" s="39" t="s">
        <v>15186</v>
      </c>
      <c r="AQ394">
        <v>1</v>
      </c>
      <c r="AS394" s="39" t="s">
        <v>15187</v>
      </c>
      <c r="AT394">
        <v>1</v>
      </c>
      <c r="AV394" s="39" t="s">
        <v>15187</v>
      </c>
      <c r="AW394">
        <v>1</v>
      </c>
      <c r="AY394" s="39" t="s">
        <v>15187</v>
      </c>
      <c r="AZ394">
        <v>1</v>
      </c>
      <c r="BB394" s="39" t="s">
        <v>15187</v>
      </c>
      <c r="BC394">
        <v>1</v>
      </c>
      <c r="BE394" s="39" t="s">
        <v>15187</v>
      </c>
      <c r="BF394">
        <v>1</v>
      </c>
      <c r="BH394" s="39" t="s">
        <v>15186</v>
      </c>
      <c r="BI394">
        <v>1</v>
      </c>
      <c r="BK394" s="39" t="s">
        <v>15187</v>
      </c>
      <c r="BL394">
        <v>1</v>
      </c>
      <c r="BN394" s="39" t="s">
        <v>15187</v>
      </c>
      <c r="BO394">
        <v>1</v>
      </c>
      <c r="BQ394" s="39" t="s">
        <v>34315</v>
      </c>
      <c r="BT394" s="39" t="s">
        <v>34316</v>
      </c>
      <c r="BW394" s="39" t="s">
        <v>13792</v>
      </c>
      <c r="BX394">
        <v>1</v>
      </c>
      <c r="BZ394" s="39" t="s">
        <v>12851</v>
      </c>
      <c r="CA394">
        <v>1</v>
      </c>
      <c r="CC394" s="39" t="s">
        <v>12980</v>
      </c>
      <c r="CD394">
        <v>1</v>
      </c>
      <c r="CF394" s="39" t="s">
        <v>15190</v>
      </c>
      <c r="CG394">
        <v>1</v>
      </c>
      <c r="CI394" s="39" t="s">
        <v>12887</v>
      </c>
      <c r="CJ394">
        <v>1</v>
      </c>
      <c r="CL394" s="39" t="s">
        <v>34317</v>
      </c>
      <c r="CO394" s="39" t="s">
        <v>34318</v>
      </c>
    </row>
    <row r="395" spans="1:93" x14ac:dyDescent="0.3">
      <c r="A395">
        <v>394</v>
      </c>
      <c r="B395" s="1">
        <v>45895.48678240741</v>
      </c>
      <c r="C395" s="1">
        <v>45895.50644675926</v>
      </c>
      <c r="D395" s="39" t="s">
        <v>3395</v>
      </c>
      <c r="E395" s="39" t="s">
        <v>3396</v>
      </c>
      <c r="F395">
        <v>19</v>
      </c>
      <c r="I395" s="39" t="s">
        <v>3396</v>
      </c>
      <c r="L395">
        <v>3</v>
      </c>
      <c r="O395">
        <v>30</v>
      </c>
      <c r="R395" s="39" t="s">
        <v>4338</v>
      </c>
      <c r="S395">
        <v>1</v>
      </c>
      <c r="U395" s="39" t="s">
        <v>15184</v>
      </c>
      <c r="V395">
        <v>1</v>
      </c>
      <c r="X395" s="39" t="s">
        <v>15183</v>
      </c>
      <c r="Y395">
        <v>1</v>
      </c>
      <c r="AA395" s="39" t="s">
        <v>15182</v>
      </c>
      <c r="AB395">
        <v>1</v>
      </c>
      <c r="AD395" s="39" t="s">
        <v>1952</v>
      </c>
      <c r="AE395">
        <v>1</v>
      </c>
      <c r="AG395" s="39" t="s">
        <v>15572</v>
      </c>
      <c r="AH395">
        <v>1</v>
      </c>
      <c r="AJ395" s="39" t="s">
        <v>15186</v>
      </c>
      <c r="AK395">
        <v>1</v>
      </c>
      <c r="AM395" s="39" t="s">
        <v>15187</v>
      </c>
      <c r="AN395">
        <v>1</v>
      </c>
      <c r="AP395" s="39" t="s">
        <v>15186</v>
      </c>
      <c r="AQ395">
        <v>1</v>
      </c>
      <c r="AS395" s="39" t="s">
        <v>15187</v>
      </c>
      <c r="AT395">
        <v>1</v>
      </c>
      <c r="AV395" s="39" t="s">
        <v>15187</v>
      </c>
      <c r="AW395">
        <v>1</v>
      </c>
      <c r="AY395" s="39" t="s">
        <v>15187</v>
      </c>
      <c r="AZ395">
        <v>1</v>
      </c>
      <c r="BB395" s="39" t="s">
        <v>15187</v>
      </c>
      <c r="BC395">
        <v>1</v>
      </c>
      <c r="BE395" s="39" t="s">
        <v>15187</v>
      </c>
      <c r="BF395">
        <v>1</v>
      </c>
      <c r="BH395" s="39" t="s">
        <v>15187</v>
      </c>
      <c r="BI395">
        <v>0</v>
      </c>
      <c r="BK395" s="39" t="s">
        <v>15186</v>
      </c>
      <c r="BL395">
        <v>0</v>
      </c>
      <c r="BN395" s="39" t="s">
        <v>15187</v>
      </c>
      <c r="BO395">
        <v>1</v>
      </c>
      <c r="BQ395" s="39" t="s">
        <v>16427</v>
      </c>
      <c r="BT395" s="39" t="s">
        <v>16428</v>
      </c>
      <c r="BW395" s="39" t="s">
        <v>13792</v>
      </c>
      <c r="BX395">
        <v>1</v>
      </c>
      <c r="BZ395" s="39" t="s">
        <v>12851</v>
      </c>
      <c r="CA395">
        <v>1</v>
      </c>
      <c r="CC395" s="39" t="s">
        <v>12980</v>
      </c>
      <c r="CD395">
        <v>1</v>
      </c>
      <c r="CF395" s="39" t="s">
        <v>15190</v>
      </c>
      <c r="CG395">
        <v>1</v>
      </c>
      <c r="CI395" s="39" t="s">
        <v>15190</v>
      </c>
      <c r="CJ395">
        <v>0</v>
      </c>
      <c r="CL395" s="39" t="s">
        <v>34319</v>
      </c>
      <c r="CO395" s="39" t="s">
        <v>34320</v>
      </c>
    </row>
    <row r="396" spans="1:93" x14ac:dyDescent="0.3">
      <c r="A396">
        <v>395</v>
      </c>
      <c r="B396" s="1">
        <v>45895.497789351852</v>
      </c>
      <c r="C396" s="1">
        <v>45895.506701388891</v>
      </c>
      <c r="D396" s="39" t="s">
        <v>3376</v>
      </c>
      <c r="E396" s="39" t="s">
        <v>3377</v>
      </c>
      <c r="F396">
        <v>21</v>
      </c>
      <c r="I396" s="39" t="s">
        <v>3377</v>
      </c>
      <c r="L396">
        <v>3</v>
      </c>
      <c r="O396">
        <v>28</v>
      </c>
      <c r="R396" s="39" t="s">
        <v>4338</v>
      </c>
      <c r="S396">
        <v>1</v>
      </c>
      <c r="U396" s="39" t="s">
        <v>15184</v>
      </c>
      <c r="V396">
        <v>1</v>
      </c>
      <c r="X396" s="39" t="s">
        <v>15183</v>
      </c>
      <c r="Y396">
        <v>1</v>
      </c>
      <c r="AA396" s="39" t="s">
        <v>15182</v>
      </c>
      <c r="AB396">
        <v>1</v>
      </c>
      <c r="AD396" s="39" t="s">
        <v>1952</v>
      </c>
      <c r="AE396">
        <v>1</v>
      </c>
      <c r="AG396" s="39" t="s">
        <v>15572</v>
      </c>
      <c r="AH396">
        <v>1</v>
      </c>
      <c r="AJ396" s="39" t="s">
        <v>15186</v>
      </c>
      <c r="AK396">
        <v>1</v>
      </c>
      <c r="AM396" s="39" t="s">
        <v>15187</v>
      </c>
      <c r="AN396">
        <v>1</v>
      </c>
      <c r="AP396" s="39" t="s">
        <v>15186</v>
      </c>
      <c r="AQ396">
        <v>1</v>
      </c>
      <c r="AS396" s="39" t="s">
        <v>15187</v>
      </c>
      <c r="AT396">
        <v>1</v>
      </c>
      <c r="AV396" s="39" t="s">
        <v>15187</v>
      </c>
      <c r="AW396">
        <v>1</v>
      </c>
      <c r="AY396" s="39" t="s">
        <v>15187</v>
      </c>
      <c r="AZ396">
        <v>1</v>
      </c>
      <c r="BB396" s="39" t="s">
        <v>15187</v>
      </c>
      <c r="BC396">
        <v>1</v>
      </c>
      <c r="BE396" s="39" t="s">
        <v>15187</v>
      </c>
      <c r="BF396">
        <v>1</v>
      </c>
      <c r="BH396" s="39" t="s">
        <v>15186</v>
      </c>
      <c r="BI396">
        <v>1</v>
      </c>
      <c r="BK396" s="39" t="s">
        <v>15186</v>
      </c>
      <c r="BL396">
        <v>0</v>
      </c>
      <c r="BN396" s="39" t="s">
        <v>15187</v>
      </c>
      <c r="BO396">
        <v>1</v>
      </c>
      <c r="BQ396" s="39" t="s">
        <v>34321</v>
      </c>
      <c r="BT396" s="39" t="s">
        <v>34322</v>
      </c>
      <c r="BW396" s="39" t="s">
        <v>13792</v>
      </c>
      <c r="BX396">
        <v>1</v>
      </c>
      <c r="BZ396" s="39" t="s">
        <v>12851</v>
      </c>
      <c r="CA396">
        <v>1</v>
      </c>
      <c r="CC396" s="39" t="s">
        <v>12980</v>
      </c>
      <c r="CD396">
        <v>1</v>
      </c>
      <c r="CF396" s="39" t="s">
        <v>15190</v>
      </c>
      <c r="CG396">
        <v>1</v>
      </c>
      <c r="CI396" s="39" t="s">
        <v>12887</v>
      </c>
      <c r="CJ396">
        <v>1</v>
      </c>
      <c r="CL396" s="39" t="s">
        <v>34323</v>
      </c>
      <c r="CO396" s="39" t="s">
        <v>34324</v>
      </c>
    </row>
    <row r="397" spans="1:93" x14ac:dyDescent="0.3">
      <c r="A397">
        <v>396</v>
      </c>
      <c r="B397" s="1">
        <v>45897.601759259262</v>
      </c>
      <c r="C397" s="1">
        <v>45897.613958333335</v>
      </c>
      <c r="D397" s="39" t="s">
        <v>4757</v>
      </c>
      <c r="E397" s="39" t="s">
        <v>4758</v>
      </c>
      <c r="F397">
        <v>18</v>
      </c>
      <c r="I397" s="39" t="s">
        <v>34325</v>
      </c>
      <c r="L397">
        <v>14</v>
      </c>
      <c r="O397">
        <v>28</v>
      </c>
      <c r="R397" s="39" t="s">
        <v>4338</v>
      </c>
      <c r="S397">
        <v>1</v>
      </c>
      <c r="U397" s="39" t="s">
        <v>15184</v>
      </c>
      <c r="V397">
        <v>1</v>
      </c>
      <c r="X397" s="39" t="s">
        <v>15183</v>
      </c>
      <c r="Y397">
        <v>1</v>
      </c>
      <c r="AA397" s="39" t="s">
        <v>15182</v>
      </c>
      <c r="AB397">
        <v>1</v>
      </c>
      <c r="AD397" s="39" t="s">
        <v>1952</v>
      </c>
      <c r="AE397">
        <v>1</v>
      </c>
      <c r="AG397" s="39" t="s">
        <v>15572</v>
      </c>
      <c r="AH397">
        <v>1</v>
      </c>
      <c r="AJ397" s="39" t="s">
        <v>15186</v>
      </c>
      <c r="AK397">
        <v>1</v>
      </c>
      <c r="AM397" s="39" t="s">
        <v>15187</v>
      </c>
      <c r="AN397">
        <v>1</v>
      </c>
      <c r="AP397" s="39" t="s">
        <v>15186</v>
      </c>
      <c r="AQ397">
        <v>1</v>
      </c>
      <c r="AS397" s="39" t="s">
        <v>15187</v>
      </c>
      <c r="AT397">
        <v>1</v>
      </c>
      <c r="AV397" s="39" t="s">
        <v>15186</v>
      </c>
      <c r="AW397">
        <v>0</v>
      </c>
      <c r="AY397" s="39" t="s">
        <v>15187</v>
      </c>
      <c r="AZ397">
        <v>1</v>
      </c>
      <c r="BB397" s="39" t="s">
        <v>15187</v>
      </c>
      <c r="BC397">
        <v>1</v>
      </c>
      <c r="BE397" s="39" t="s">
        <v>15187</v>
      </c>
      <c r="BF397">
        <v>1</v>
      </c>
      <c r="BH397" s="39" t="s">
        <v>15187</v>
      </c>
      <c r="BI397">
        <v>0</v>
      </c>
      <c r="BK397" s="39" t="s">
        <v>15187</v>
      </c>
      <c r="BL397">
        <v>1</v>
      </c>
      <c r="BN397" s="39" t="s">
        <v>15187</v>
      </c>
      <c r="BO397">
        <v>1</v>
      </c>
      <c r="BQ397" s="39" t="s">
        <v>34326</v>
      </c>
      <c r="BT397" s="39" t="s">
        <v>34327</v>
      </c>
      <c r="BW397" s="39" t="s">
        <v>12887</v>
      </c>
      <c r="BX397">
        <v>0</v>
      </c>
      <c r="BZ397" s="39" t="s">
        <v>12851</v>
      </c>
      <c r="CA397">
        <v>1</v>
      </c>
      <c r="CC397" s="39" t="s">
        <v>12980</v>
      </c>
      <c r="CD397">
        <v>1</v>
      </c>
      <c r="CF397" s="39" t="s">
        <v>15190</v>
      </c>
      <c r="CG397">
        <v>1</v>
      </c>
      <c r="CI397" s="39" t="s">
        <v>15190</v>
      </c>
      <c r="CJ397">
        <v>0</v>
      </c>
      <c r="CL397" s="39" t="s">
        <v>34328</v>
      </c>
      <c r="CO397" s="39" t="s">
        <v>34329</v>
      </c>
    </row>
    <row r="398" spans="1:93" x14ac:dyDescent="0.3">
      <c r="A398">
        <v>397</v>
      </c>
      <c r="B398" s="1">
        <v>45897.938761574071</v>
      </c>
      <c r="C398" s="1">
        <v>45897.962002314816</v>
      </c>
      <c r="D398" s="39" t="s">
        <v>3799</v>
      </c>
      <c r="E398" s="39" t="s">
        <v>3800</v>
      </c>
      <c r="F398">
        <v>22</v>
      </c>
      <c r="I398" s="39" t="s">
        <v>3801</v>
      </c>
      <c r="L398">
        <v>3</v>
      </c>
      <c r="O398">
        <v>23</v>
      </c>
      <c r="R398" s="39" t="s">
        <v>4338</v>
      </c>
      <c r="S398">
        <v>1</v>
      </c>
      <c r="U398" s="39" t="s">
        <v>15184</v>
      </c>
      <c r="V398">
        <v>1</v>
      </c>
      <c r="X398" s="39" t="s">
        <v>15183</v>
      </c>
      <c r="Y398">
        <v>1</v>
      </c>
      <c r="AA398" s="39" t="s">
        <v>15182</v>
      </c>
      <c r="AB398">
        <v>1</v>
      </c>
      <c r="AD398" s="39" t="s">
        <v>1952</v>
      </c>
      <c r="AE398">
        <v>1</v>
      </c>
      <c r="AG398" s="39" t="s">
        <v>15572</v>
      </c>
      <c r="AH398">
        <v>1</v>
      </c>
      <c r="AJ398" s="39" t="s">
        <v>15186</v>
      </c>
      <c r="AK398">
        <v>1</v>
      </c>
      <c r="AM398" s="39" t="s">
        <v>15187</v>
      </c>
      <c r="AN398">
        <v>1</v>
      </c>
      <c r="AP398" s="39" t="s">
        <v>15186</v>
      </c>
      <c r="AQ398">
        <v>1</v>
      </c>
      <c r="AS398" s="39" t="s">
        <v>15187</v>
      </c>
      <c r="AT398">
        <v>1</v>
      </c>
      <c r="AV398" s="39" t="s">
        <v>15187</v>
      </c>
      <c r="AW398">
        <v>1</v>
      </c>
      <c r="AY398" s="39" t="s">
        <v>15187</v>
      </c>
      <c r="AZ398">
        <v>1</v>
      </c>
      <c r="BB398" s="39" t="s">
        <v>15187</v>
      </c>
      <c r="BC398">
        <v>1</v>
      </c>
      <c r="BE398" s="39" t="s">
        <v>15187</v>
      </c>
      <c r="BF398">
        <v>1</v>
      </c>
      <c r="BH398" s="39" t="s">
        <v>15186</v>
      </c>
      <c r="BI398">
        <v>1</v>
      </c>
      <c r="BK398" s="39" t="s">
        <v>15187</v>
      </c>
      <c r="BL398">
        <v>1</v>
      </c>
      <c r="BN398" s="39" t="s">
        <v>15187</v>
      </c>
      <c r="BO398">
        <v>1</v>
      </c>
      <c r="BQ398" s="39" t="s">
        <v>34330</v>
      </c>
      <c r="BT398" s="39" t="s">
        <v>34331</v>
      </c>
      <c r="BW398" s="39" t="s">
        <v>13792</v>
      </c>
      <c r="BX398">
        <v>1</v>
      </c>
      <c r="BZ398" s="39" t="s">
        <v>12851</v>
      </c>
      <c r="CA398">
        <v>1</v>
      </c>
      <c r="CC398" s="39" t="s">
        <v>12980</v>
      </c>
      <c r="CD398">
        <v>1</v>
      </c>
      <c r="CF398" s="39" t="s">
        <v>15190</v>
      </c>
      <c r="CG398">
        <v>1</v>
      </c>
      <c r="CI398" s="39" t="s">
        <v>12887</v>
      </c>
      <c r="CJ398">
        <v>1</v>
      </c>
      <c r="CL398" s="39" t="s">
        <v>34332</v>
      </c>
      <c r="CO398" s="39" t="s">
        <v>34333</v>
      </c>
    </row>
    <row r="399" spans="1:93" x14ac:dyDescent="0.3">
      <c r="A399">
        <v>398</v>
      </c>
      <c r="B399" s="1">
        <v>45898.819108796299</v>
      </c>
      <c r="C399" s="1">
        <v>45898.824166666665</v>
      </c>
      <c r="D399" s="39" t="s">
        <v>4777</v>
      </c>
      <c r="E399" s="39" t="s">
        <v>4778</v>
      </c>
      <c r="F399">
        <v>16</v>
      </c>
      <c r="I399" s="39" t="s">
        <v>4779</v>
      </c>
      <c r="L399">
        <v>9</v>
      </c>
      <c r="O399">
        <v>17</v>
      </c>
      <c r="R399" s="39" t="s">
        <v>15184</v>
      </c>
      <c r="S399">
        <v>0</v>
      </c>
      <c r="U399" s="39" t="s">
        <v>15182</v>
      </c>
      <c r="V399">
        <v>0</v>
      </c>
      <c r="X399" s="39" t="s">
        <v>15183</v>
      </c>
      <c r="Y399">
        <v>1</v>
      </c>
      <c r="AA399" s="39" t="s">
        <v>4338</v>
      </c>
      <c r="AB399">
        <v>0</v>
      </c>
      <c r="AD399" s="39" t="s">
        <v>1952</v>
      </c>
      <c r="AE399">
        <v>1</v>
      </c>
      <c r="AG399" s="39" t="s">
        <v>16005</v>
      </c>
      <c r="AH399">
        <v>0</v>
      </c>
      <c r="AJ399" s="39" t="s">
        <v>15186</v>
      </c>
      <c r="AK399">
        <v>1</v>
      </c>
      <c r="AM399" s="39" t="s">
        <v>15187</v>
      </c>
      <c r="AN399">
        <v>1</v>
      </c>
      <c r="AP399" s="39" t="s">
        <v>15186</v>
      </c>
      <c r="AQ399">
        <v>1</v>
      </c>
      <c r="AS399" s="39" t="s">
        <v>15187</v>
      </c>
      <c r="AT399">
        <v>1</v>
      </c>
      <c r="AV399" s="39" t="s">
        <v>15187</v>
      </c>
      <c r="AW399">
        <v>1</v>
      </c>
      <c r="AY399" s="39" t="s">
        <v>15187</v>
      </c>
      <c r="AZ399">
        <v>1</v>
      </c>
      <c r="BB399" s="39" t="s">
        <v>15187</v>
      </c>
      <c r="BC399">
        <v>1</v>
      </c>
      <c r="BE399" s="39" t="s">
        <v>15187</v>
      </c>
      <c r="BF399">
        <v>1</v>
      </c>
      <c r="BH399" s="39" t="s">
        <v>15186</v>
      </c>
      <c r="BI399">
        <v>1</v>
      </c>
      <c r="BK399" s="39" t="s">
        <v>15187</v>
      </c>
      <c r="BL399">
        <v>1</v>
      </c>
      <c r="BN399" s="39" t="s">
        <v>15187</v>
      </c>
      <c r="BO399">
        <v>1</v>
      </c>
      <c r="BQ399" s="39" t="s">
        <v>34334</v>
      </c>
      <c r="BT399" s="39" t="s">
        <v>34335</v>
      </c>
      <c r="BW399" s="39" t="s">
        <v>13792</v>
      </c>
      <c r="BX399">
        <v>1</v>
      </c>
      <c r="BZ399" s="39" t="s">
        <v>12851</v>
      </c>
      <c r="CA399">
        <v>1</v>
      </c>
      <c r="CC399" s="39" t="s">
        <v>12980</v>
      </c>
      <c r="CD399">
        <v>1</v>
      </c>
      <c r="CF399" s="39" t="s">
        <v>12887</v>
      </c>
      <c r="CG399">
        <v>0</v>
      </c>
      <c r="CI399" s="39" t="s">
        <v>15190</v>
      </c>
      <c r="CJ399">
        <v>0</v>
      </c>
      <c r="CL399" s="39" t="s">
        <v>34336</v>
      </c>
      <c r="CO399" s="39" t="s">
        <v>34337</v>
      </c>
    </row>
    <row r="400" spans="1:93" x14ac:dyDescent="0.3">
      <c r="A400">
        <v>399</v>
      </c>
      <c r="B400" s="1">
        <v>45899.614884259259</v>
      </c>
      <c r="C400" s="1">
        <v>45899.62940972222</v>
      </c>
      <c r="D400" s="39" t="s">
        <v>263</v>
      </c>
      <c r="E400" s="39" t="s">
        <v>264</v>
      </c>
      <c r="F400">
        <v>19</v>
      </c>
      <c r="I400" s="39" t="s">
        <v>265</v>
      </c>
      <c r="L400">
        <v>11</v>
      </c>
      <c r="O400">
        <v>23</v>
      </c>
      <c r="R400" s="39" t="s">
        <v>4338</v>
      </c>
      <c r="S400">
        <v>1</v>
      </c>
      <c r="U400" s="39" t="s">
        <v>15184</v>
      </c>
      <c r="V400">
        <v>1</v>
      </c>
      <c r="X400" s="39" t="s">
        <v>15183</v>
      </c>
      <c r="Y400">
        <v>1</v>
      </c>
      <c r="AA400" s="39" t="s">
        <v>15184</v>
      </c>
      <c r="AB400">
        <v>0</v>
      </c>
      <c r="AD400" s="39" t="s">
        <v>15182</v>
      </c>
      <c r="AE400">
        <v>0</v>
      </c>
      <c r="AG400" s="39" t="s">
        <v>15641</v>
      </c>
      <c r="AH400">
        <v>0</v>
      </c>
      <c r="AJ400" s="39" t="s">
        <v>15186</v>
      </c>
      <c r="AK400">
        <v>1</v>
      </c>
      <c r="AM400" s="39" t="s">
        <v>15187</v>
      </c>
      <c r="AN400">
        <v>1</v>
      </c>
      <c r="AP400" s="39" t="s">
        <v>15186</v>
      </c>
      <c r="AQ400">
        <v>1</v>
      </c>
      <c r="AS400" s="39" t="s">
        <v>15187</v>
      </c>
      <c r="AT400">
        <v>1</v>
      </c>
      <c r="AV400" s="39" t="s">
        <v>15187</v>
      </c>
      <c r="AW400">
        <v>1</v>
      </c>
      <c r="AY400" s="39" t="s">
        <v>15187</v>
      </c>
      <c r="AZ400">
        <v>1</v>
      </c>
      <c r="BB400" s="39" t="s">
        <v>15187</v>
      </c>
      <c r="BC400">
        <v>1</v>
      </c>
      <c r="BE400" s="39" t="s">
        <v>15187</v>
      </c>
      <c r="BF400">
        <v>1</v>
      </c>
      <c r="BH400" s="39" t="s">
        <v>15186</v>
      </c>
      <c r="BI400">
        <v>1</v>
      </c>
      <c r="BK400" s="39" t="s">
        <v>15187</v>
      </c>
      <c r="BL400">
        <v>1</v>
      </c>
      <c r="BN400" s="39" t="s">
        <v>15187</v>
      </c>
      <c r="BO400">
        <v>1</v>
      </c>
      <c r="BQ400" s="39" t="s">
        <v>34338</v>
      </c>
      <c r="BT400" s="39" t="s">
        <v>34339</v>
      </c>
      <c r="BW400" s="39" t="s">
        <v>13792</v>
      </c>
      <c r="BX400">
        <v>1</v>
      </c>
      <c r="BZ400" s="39" t="s">
        <v>12851</v>
      </c>
      <c r="CA400">
        <v>1</v>
      </c>
      <c r="CC400" s="39" t="s">
        <v>12980</v>
      </c>
      <c r="CD400">
        <v>1</v>
      </c>
      <c r="CF400" s="39" t="s">
        <v>15190</v>
      </c>
      <c r="CG400">
        <v>1</v>
      </c>
      <c r="CI400" s="39" t="s">
        <v>12887</v>
      </c>
      <c r="CJ400">
        <v>1</v>
      </c>
      <c r="CL400" s="39" t="s">
        <v>34340</v>
      </c>
      <c r="CO400" s="39" t="s">
        <v>34341</v>
      </c>
    </row>
    <row r="401" spans="1:93" x14ac:dyDescent="0.3">
      <c r="A401">
        <v>400</v>
      </c>
      <c r="B401" s="1">
        <v>45901.521319444444</v>
      </c>
      <c r="C401" s="1">
        <v>45901.530578703707</v>
      </c>
      <c r="D401" s="39" t="s">
        <v>33883</v>
      </c>
      <c r="E401" s="39" t="s">
        <v>33934</v>
      </c>
      <c r="F401">
        <v>19</v>
      </c>
      <c r="I401" s="39" t="s">
        <v>33935</v>
      </c>
      <c r="L401">
        <v>14</v>
      </c>
      <c r="O401">
        <v>34</v>
      </c>
      <c r="R401" s="39" t="s">
        <v>4338</v>
      </c>
      <c r="S401">
        <v>1</v>
      </c>
      <c r="U401" s="39" t="s">
        <v>15184</v>
      </c>
      <c r="V401">
        <v>1</v>
      </c>
      <c r="X401" s="39" t="s">
        <v>15183</v>
      </c>
      <c r="Y401">
        <v>1</v>
      </c>
      <c r="AA401" s="39" t="s">
        <v>15182</v>
      </c>
      <c r="AB401">
        <v>1</v>
      </c>
      <c r="AD401" s="39" t="s">
        <v>1952</v>
      </c>
      <c r="AE401">
        <v>1</v>
      </c>
      <c r="AG401" s="39" t="s">
        <v>15572</v>
      </c>
      <c r="AH401">
        <v>1</v>
      </c>
      <c r="AJ401" s="39" t="s">
        <v>15186</v>
      </c>
      <c r="AK401">
        <v>1</v>
      </c>
      <c r="AM401" s="39" t="s">
        <v>15187</v>
      </c>
      <c r="AN401">
        <v>1</v>
      </c>
      <c r="AP401" s="39" t="s">
        <v>15186</v>
      </c>
      <c r="AQ401">
        <v>1</v>
      </c>
      <c r="AS401" s="39" t="s">
        <v>15187</v>
      </c>
      <c r="AT401">
        <v>1</v>
      </c>
      <c r="AV401" s="39" t="s">
        <v>15186</v>
      </c>
      <c r="AW401">
        <v>0</v>
      </c>
      <c r="AY401" s="39" t="s">
        <v>15187</v>
      </c>
      <c r="AZ401">
        <v>1</v>
      </c>
      <c r="BB401" s="39" t="s">
        <v>15187</v>
      </c>
      <c r="BC401">
        <v>1</v>
      </c>
      <c r="BE401" s="39" t="s">
        <v>15187</v>
      </c>
      <c r="BF401">
        <v>1</v>
      </c>
      <c r="BH401" s="39" t="s">
        <v>15187</v>
      </c>
      <c r="BI401">
        <v>0</v>
      </c>
      <c r="BK401" s="39" t="s">
        <v>15186</v>
      </c>
      <c r="BL401">
        <v>0</v>
      </c>
      <c r="BN401" s="39" t="s">
        <v>15187</v>
      </c>
      <c r="BO401">
        <v>1</v>
      </c>
      <c r="BQ401" s="39" t="s">
        <v>34342</v>
      </c>
      <c r="BT401" s="39" t="s">
        <v>34343</v>
      </c>
      <c r="BW401" s="39" t="s">
        <v>13792</v>
      </c>
      <c r="BX401">
        <v>1</v>
      </c>
      <c r="BZ401" s="39" t="s">
        <v>12851</v>
      </c>
      <c r="CA401">
        <v>1</v>
      </c>
      <c r="CC401" s="39" t="s">
        <v>12980</v>
      </c>
      <c r="CD401">
        <v>1</v>
      </c>
      <c r="CF401" s="39" t="s">
        <v>15190</v>
      </c>
      <c r="CG401">
        <v>1</v>
      </c>
      <c r="CI401" s="39" t="s">
        <v>12887</v>
      </c>
      <c r="CJ401">
        <v>1</v>
      </c>
      <c r="CL401" s="39" t="s">
        <v>34344</v>
      </c>
      <c r="CO401" s="39" t="s">
        <v>34345</v>
      </c>
    </row>
    <row r="402" spans="1:93" x14ac:dyDescent="0.3">
      <c r="A402">
        <v>401</v>
      </c>
      <c r="B402" s="1">
        <v>45903.658460648148</v>
      </c>
      <c r="C402" s="1">
        <v>45903.667754629627</v>
      </c>
      <c r="D402" s="39" t="s">
        <v>32138</v>
      </c>
      <c r="E402" s="39" t="s">
        <v>32139</v>
      </c>
      <c r="F402">
        <v>19</v>
      </c>
      <c r="I402" s="39" t="s">
        <v>32140</v>
      </c>
      <c r="L402">
        <v>14</v>
      </c>
      <c r="O402">
        <v>26</v>
      </c>
      <c r="R402" s="39" t="s">
        <v>4338</v>
      </c>
      <c r="S402">
        <v>1</v>
      </c>
      <c r="U402" s="39" t="s">
        <v>15184</v>
      </c>
      <c r="V402">
        <v>1</v>
      </c>
      <c r="X402" s="39" t="s">
        <v>15183</v>
      </c>
      <c r="Y402">
        <v>1</v>
      </c>
      <c r="AA402" s="39" t="s">
        <v>1952</v>
      </c>
      <c r="AB402">
        <v>0</v>
      </c>
      <c r="AD402" s="39" t="s">
        <v>15183</v>
      </c>
      <c r="AE402">
        <v>0</v>
      </c>
      <c r="AG402" s="39" t="s">
        <v>15572</v>
      </c>
      <c r="AH402">
        <v>1</v>
      </c>
      <c r="AJ402" s="39" t="s">
        <v>15186</v>
      </c>
      <c r="AK402">
        <v>1</v>
      </c>
      <c r="AM402" s="39" t="s">
        <v>15187</v>
      </c>
      <c r="AN402">
        <v>1</v>
      </c>
      <c r="AP402" s="39" t="s">
        <v>15186</v>
      </c>
      <c r="AQ402">
        <v>1</v>
      </c>
      <c r="AS402" s="39" t="s">
        <v>15187</v>
      </c>
      <c r="AT402">
        <v>1</v>
      </c>
      <c r="AV402" s="39" t="s">
        <v>15187</v>
      </c>
      <c r="AW402">
        <v>1</v>
      </c>
      <c r="AY402" s="39" t="s">
        <v>15187</v>
      </c>
      <c r="AZ402">
        <v>1</v>
      </c>
      <c r="BB402" s="39" t="s">
        <v>15187</v>
      </c>
      <c r="BC402">
        <v>1</v>
      </c>
      <c r="BE402" s="39" t="s">
        <v>15186</v>
      </c>
      <c r="BF402">
        <v>0</v>
      </c>
      <c r="BH402" s="39" t="s">
        <v>15186</v>
      </c>
      <c r="BI402">
        <v>1</v>
      </c>
      <c r="BK402" s="39" t="s">
        <v>15187</v>
      </c>
      <c r="BL402">
        <v>1</v>
      </c>
      <c r="BN402" s="39" t="s">
        <v>15187</v>
      </c>
      <c r="BO402">
        <v>1</v>
      </c>
      <c r="BQ402" s="39" t="s">
        <v>34346</v>
      </c>
      <c r="BT402" s="39" t="s">
        <v>34347</v>
      </c>
      <c r="BW402" s="39" t="s">
        <v>13792</v>
      </c>
      <c r="BX402">
        <v>1</v>
      </c>
      <c r="BZ402" s="39" t="s">
        <v>12851</v>
      </c>
      <c r="CA402">
        <v>1</v>
      </c>
      <c r="CC402" s="39" t="s">
        <v>12980</v>
      </c>
      <c r="CD402">
        <v>1</v>
      </c>
      <c r="CF402" s="39" t="s">
        <v>15190</v>
      </c>
      <c r="CG402">
        <v>1</v>
      </c>
      <c r="CI402" s="39" t="s">
        <v>12887</v>
      </c>
      <c r="CJ402">
        <v>1</v>
      </c>
      <c r="CL402" s="39" t="s">
        <v>34348</v>
      </c>
      <c r="CO402" s="39" t="s">
        <v>34349</v>
      </c>
    </row>
    <row r="403" spans="1:93" x14ac:dyDescent="0.3">
      <c r="A403">
        <v>402</v>
      </c>
      <c r="B403" s="1">
        <v>45904.739849537036</v>
      </c>
      <c r="C403" s="1">
        <v>45904.739988425928</v>
      </c>
      <c r="D403" s="39" t="s">
        <v>33857</v>
      </c>
      <c r="E403" s="39" t="s">
        <v>33946</v>
      </c>
      <c r="F403">
        <v>20</v>
      </c>
      <c r="I403" s="39" t="s">
        <v>33946</v>
      </c>
      <c r="L403">
        <v>14</v>
      </c>
      <c r="O403">
        <v>27</v>
      </c>
      <c r="R403" s="39" t="s">
        <v>4338</v>
      </c>
      <c r="S403">
        <v>1</v>
      </c>
      <c r="U403" s="39" t="s">
        <v>15184</v>
      </c>
      <c r="V403">
        <v>1</v>
      </c>
      <c r="X403" s="39" t="s">
        <v>15183</v>
      </c>
      <c r="Y403">
        <v>1</v>
      </c>
      <c r="AA403" s="39" t="s">
        <v>15182</v>
      </c>
      <c r="AB403">
        <v>1</v>
      </c>
      <c r="AD403" s="39" t="s">
        <v>1952</v>
      </c>
      <c r="AE403">
        <v>1</v>
      </c>
      <c r="AG403" s="39" t="s">
        <v>15572</v>
      </c>
      <c r="AH403">
        <v>1</v>
      </c>
      <c r="AJ403" s="39" t="s">
        <v>15186</v>
      </c>
      <c r="AK403">
        <v>1</v>
      </c>
      <c r="AM403" s="39" t="s">
        <v>15187</v>
      </c>
      <c r="AN403">
        <v>1</v>
      </c>
      <c r="AP403" s="39" t="s">
        <v>15186</v>
      </c>
      <c r="AQ403">
        <v>1</v>
      </c>
      <c r="AS403" s="39" t="s">
        <v>15187</v>
      </c>
      <c r="AT403">
        <v>1</v>
      </c>
      <c r="AV403" s="39" t="s">
        <v>15186</v>
      </c>
      <c r="AW403">
        <v>0</v>
      </c>
      <c r="AY403" s="39" t="s">
        <v>15187</v>
      </c>
      <c r="AZ403">
        <v>1</v>
      </c>
      <c r="BB403" s="39" t="s">
        <v>15187</v>
      </c>
      <c r="BC403">
        <v>1</v>
      </c>
      <c r="BE403" s="39" t="s">
        <v>15187</v>
      </c>
      <c r="BF403">
        <v>1</v>
      </c>
      <c r="BH403" s="39" t="s">
        <v>15186</v>
      </c>
      <c r="BI403">
        <v>1</v>
      </c>
      <c r="BK403" s="39" t="s">
        <v>15187</v>
      </c>
      <c r="BL403">
        <v>1</v>
      </c>
      <c r="BN403" s="39" t="s">
        <v>15187</v>
      </c>
      <c r="BO403">
        <v>1</v>
      </c>
      <c r="BQ403" s="39" t="s">
        <v>34350</v>
      </c>
      <c r="BT403" s="39" t="s">
        <v>34351</v>
      </c>
      <c r="BW403" s="39" t="s">
        <v>13792</v>
      </c>
      <c r="BX403">
        <v>1</v>
      </c>
      <c r="BZ403" s="39" t="s">
        <v>12851</v>
      </c>
      <c r="CA403">
        <v>1</v>
      </c>
      <c r="CC403" s="39" t="s">
        <v>12980</v>
      </c>
      <c r="CD403">
        <v>1</v>
      </c>
      <c r="CF403" s="39" t="s">
        <v>12980</v>
      </c>
      <c r="CG403">
        <v>0</v>
      </c>
      <c r="CI403" s="39" t="s">
        <v>12887</v>
      </c>
      <c r="CJ403">
        <v>1</v>
      </c>
      <c r="CL403" s="39" t="s">
        <v>34352</v>
      </c>
      <c r="CO403" s="39" t="s">
        <v>34353</v>
      </c>
    </row>
    <row r="404" spans="1:93" x14ac:dyDescent="0.3">
      <c r="A404">
        <v>403</v>
      </c>
      <c r="B404" s="1">
        <v>45905.415185185186</v>
      </c>
      <c r="C404" s="1">
        <v>45905.420405092591</v>
      </c>
      <c r="D404" s="39" t="s">
        <v>4170</v>
      </c>
      <c r="E404" s="39" t="s">
        <v>4171</v>
      </c>
      <c r="F404">
        <v>21</v>
      </c>
      <c r="I404" s="39" t="s">
        <v>4171</v>
      </c>
      <c r="L404">
        <v>6</v>
      </c>
      <c r="O404">
        <v>33</v>
      </c>
      <c r="R404" s="39" t="s">
        <v>4338</v>
      </c>
      <c r="S404">
        <v>1</v>
      </c>
      <c r="U404" s="39" t="s">
        <v>15184</v>
      </c>
      <c r="V404">
        <v>1</v>
      </c>
      <c r="X404" s="39" t="s">
        <v>15183</v>
      </c>
      <c r="Y404">
        <v>1</v>
      </c>
      <c r="AA404" s="39" t="s">
        <v>15182</v>
      </c>
      <c r="AB404">
        <v>1</v>
      </c>
      <c r="AD404" s="39" t="s">
        <v>1952</v>
      </c>
      <c r="AE404">
        <v>1</v>
      </c>
      <c r="AG404" s="39" t="s">
        <v>15572</v>
      </c>
      <c r="AH404">
        <v>1</v>
      </c>
      <c r="AJ404" s="39" t="s">
        <v>15186</v>
      </c>
      <c r="AK404">
        <v>1</v>
      </c>
      <c r="AM404" s="39" t="s">
        <v>15187</v>
      </c>
      <c r="AN404">
        <v>1</v>
      </c>
      <c r="AP404" s="39" t="s">
        <v>15186</v>
      </c>
      <c r="AQ404">
        <v>1</v>
      </c>
      <c r="AS404" s="39" t="s">
        <v>15187</v>
      </c>
      <c r="AT404">
        <v>1</v>
      </c>
      <c r="AV404" s="39" t="s">
        <v>15187</v>
      </c>
      <c r="AW404">
        <v>1</v>
      </c>
      <c r="AY404" s="39" t="s">
        <v>15187</v>
      </c>
      <c r="AZ404">
        <v>1</v>
      </c>
      <c r="BB404" s="39" t="s">
        <v>15187</v>
      </c>
      <c r="BC404">
        <v>1</v>
      </c>
      <c r="BE404" s="39" t="s">
        <v>15187</v>
      </c>
      <c r="BF404">
        <v>1</v>
      </c>
      <c r="BH404" s="39" t="s">
        <v>15186</v>
      </c>
      <c r="BI404">
        <v>1</v>
      </c>
      <c r="BK404" s="39" t="s">
        <v>15186</v>
      </c>
      <c r="BL404">
        <v>0</v>
      </c>
      <c r="BN404" s="39" t="s">
        <v>15187</v>
      </c>
      <c r="BO404">
        <v>1</v>
      </c>
      <c r="BQ404" s="39" t="s">
        <v>34354</v>
      </c>
      <c r="BT404" s="39" t="s">
        <v>34355</v>
      </c>
      <c r="BW404" s="39" t="s">
        <v>13792</v>
      </c>
      <c r="BX404">
        <v>1</v>
      </c>
      <c r="BZ404" s="39" t="s">
        <v>12851</v>
      </c>
      <c r="CA404">
        <v>1</v>
      </c>
      <c r="CC404" s="39" t="s">
        <v>12980</v>
      </c>
      <c r="CD404">
        <v>1</v>
      </c>
      <c r="CF404" s="39" t="s">
        <v>15190</v>
      </c>
      <c r="CG404">
        <v>1</v>
      </c>
      <c r="CI404" s="39" t="s">
        <v>12887</v>
      </c>
      <c r="CJ404">
        <v>1</v>
      </c>
      <c r="CL404" s="39" t="s">
        <v>34356</v>
      </c>
      <c r="CO404" s="39" t="s">
        <v>34357</v>
      </c>
    </row>
    <row r="405" spans="1:93" x14ac:dyDescent="0.3">
      <c r="A405">
        <v>404</v>
      </c>
      <c r="B405" s="1">
        <v>45908.463043981479</v>
      </c>
      <c r="C405" s="1">
        <v>45908.464803240742</v>
      </c>
      <c r="D405" s="39" t="s">
        <v>2944</v>
      </c>
      <c r="E405" s="39" t="s">
        <v>2945</v>
      </c>
      <c r="F405">
        <v>9</v>
      </c>
      <c r="I405" s="39" t="s">
        <v>2945</v>
      </c>
      <c r="L405">
        <v>5</v>
      </c>
      <c r="O405">
        <v>6</v>
      </c>
      <c r="R405" s="39" t="s">
        <v>15183</v>
      </c>
      <c r="S405">
        <v>0</v>
      </c>
      <c r="U405" s="39" t="s">
        <v>15182</v>
      </c>
      <c r="V405">
        <v>0</v>
      </c>
      <c r="X405" s="39" t="s">
        <v>4338</v>
      </c>
      <c r="Y405">
        <v>0</v>
      </c>
      <c r="AA405" s="39" t="s">
        <v>15184</v>
      </c>
      <c r="AB405">
        <v>0</v>
      </c>
      <c r="AD405" s="39" t="s">
        <v>15182</v>
      </c>
      <c r="AE405">
        <v>0</v>
      </c>
      <c r="AG405" s="39" t="s">
        <v>34358</v>
      </c>
      <c r="AH405">
        <v>0</v>
      </c>
      <c r="AJ405" s="39" t="s">
        <v>15187</v>
      </c>
      <c r="AK405">
        <v>0</v>
      </c>
      <c r="AM405" s="39" t="s">
        <v>15187</v>
      </c>
      <c r="AN405">
        <v>1</v>
      </c>
      <c r="AP405" s="39" t="s">
        <v>15186</v>
      </c>
      <c r="AQ405">
        <v>1</v>
      </c>
      <c r="AS405" s="39" t="s">
        <v>15187</v>
      </c>
      <c r="AT405">
        <v>1</v>
      </c>
      <c r="AV405" s="39" t="s">
        <v>15187</v>
      </c>
      <c r="AW405">
        <v>1</v>
      </c>
      <c r="AY405" s="39" t="s">
        <v>15186</v>
      </c>
      <c r="AZ405">
        <v>0</v>
      </c>
      <c r="BB405" s="39" t="s">
        <v>15186</v>
      </c>
      <c r="BC405">
        <v>0</v>
      </c>
      <c r="BE405" s="39" t="s">
        <v>15187</v>
      </c>
      <c r="BF405">
        <v>1</v>
      </c>
      <c r="BH405" s="39" t="s">
        <v>15186</v>
      </c>
      <c r="BI405">
        <v>1</v>
      </c>
      <c r="BK405" s="39" t="s">
        <v>15187</v>
      </c>
      <c r="BL405">
        <v>1</v>
      </c>
      <c r="BN405" s="39" t="s">
        <v>15186</v>
      </c>
      <c r="BO405">
        <v>0</v>
      </c>
      <c r="BQ405" s="39" t="s">
        <v>34359</v>
      </c>
      <c r="BT405" s="39" t="s">
        <v>34360</v>
      </c>
      <c r="BW405" s="39" t="s">
        <v>13792</v>
      </c>
      <c r="BX405">
        <v>1</v>
      </c>
      <c r="BZ405" s="39" t="s">
        <v>12980</v>
      </c>
      <c r="CA405">
        <v>0</v>
      </c>
      <c r="CC405" s="39" t="s">
        <v>15190</v>
      </c>
      <c r="CD405">
        <v>0</v>
      </c>
      <c r="CF405" s="39" t="s">
        <v>12980</v>
      </c>
      <c r="CG405">
        <v>0</v>
      </c>
      <c r="CI405" s="39" t="s">
        <v>12887</v>
      </c>
      <c r="CJ405">
        <v>1</v>
      </c>
      <c r="CL405" s="39" t="s">
        <v>34361</v>
      </c>
      <c r="CO405" s="39" t="s">
        <v>34362</v>
      </c>
    </row>
    <row r="406" spans="1:93" x14ac:dyDescent="0.3">
      <c r="A406">
        <v>405</v>
      </c>
      <c r="B406" s="1">
        <v>45908.466516203705</v>
      </c>
      <c r="C406" s="1">
        <v>45908.469155092593</v>
      </c>
      <c r="D406" s="39" t="s">
        <v>2708</v>
      </c>
      <c r="E406" s="39" t="s">
        <v>2709</v>
      </c>
      <c r="F406">
        <v>9</v>
      </c>
      <c r="I406" s="39" t="s">
        <v>2709</v>
      </c>
      <c r="L406">
        <v>5</v>
      </c>
      <c r="O406">
        <v>25</v>
      </c>
      <c r="R406" s="39" t="s">
        <v>1952</v>
      </c>
      <c r="S406">
        <v>0</v>
      </c>
      <c r="U406" s="39" t="s">
        <v>15184</v>
      </c>
      <c r="V406">
        <v>1</v>
      </c>
      <c r="X406" s="39" t="s">
        <v>4338</v>
      </c>
      <c r="Y406">
        <v>0</v>
      </c>
      <c r="AA406" s="39" t="s">
        <v>1952</v>
      </c>
      <c r="AB406">
        <v>0</v>
      </c>
      <c r="AD406" s="39" t="s">
        <v>15182</v>
      </c>
      <c r="AE406">
        <v>0</v>
      </c>
      <c r="AG406" s="39" t="s">
        <v>34363</v>
      </c>
      <c r="AH406">
        <v>0</v>
      </c>
      <c r="AJ406" s="39" t="s">
        <v>15187</v>
      </c>
      <c r="AK406">
        <v>0</v>
      </c>
      <c r="AM406" s="39" t="s">
        <v>15186</v>
      </c>
      <c r="AN406">
        <v>0</v>
      </c>
      <c r="AP406" s="39" t="s">
        <v>15187</v>
      </c>
      <c r="AQ406">
        <v>0</v>
      </c>
      <c r="AS406" s="39" t="s">
        <v>15187</v>
      </c>
      <c r="AT406">
        <v>1</v>
      </c>
      <c r="AV406" s="39" t="s">
        <v>15187</v>
      </c>
      <c r="AW406">
        <v>1</v>
      </c>
      <c r="AY406" s="39" t="s">
        <v>15187</v>
      </c>
      <c r="AZ406">
        <v>1</v>
      </c>
      <c r="BB406" s="39" t="s">
        <v>15187</v>
      </c>
      <c r="BC406">
        <v>1</v>
      </c>
      <c r="BE406" s="39" t="s">
        <v>15187</v>
      </c>
      <c r="BF406">
        <v>1</v>
      </c>
      <c r="BH406" s="39" t="s">
        <v>15187</v>
      </c>
      <c r="BI406">
        <v>0</v>
      </c>
      <c r="BK406" s="39" t="s">
        <v>15187</v>
      </c>
      <c r="BL406">
        <v>1</v>
      </c>
      <c r="BN406" s="39" t="s">
        <v>15187</v>
      </c>
      <c r="BO406">
        <v>1</v>
      </c>
      <c r="BQ406" s="39" t="s">
        <v>34364</v>
      </c>
      <c r="BT406" s="39" t="s">
        <v>34365</v>
      </c>
      <c r="BW406" s="39" t="s">
        <v>15190</v>
      </c>
      <c r="BX406">
        <v>0</v>
      </c>
      <c r="BZ406" s="39" t="s">
        <v>12980</v>
      </c>
      <c r="CA406">
        <v>0</v>
      </c>
      <c r="CC406" s="39" t="s">
        <v>15190</v>
      </c>
      <c r="CD406">
        <v>0</v>
      </c>
      <c r="CF406" s="39" t="s">
        <v>15190</v>
      </c>
      <c r="CG406">
        <v>1</v>
      </c>
      <c r="CI406" s="39" t="s">
        <v>13792</v>
      </c>
      <c r="CJ406">
        <v>0</v>
      </c>
      <c r="CL406" s="39" t="s">
        <v>15176</v>
      </c>
      <c r="CO406" s="39" t="s">
        <v>34366</v>
      </c>
    </row>
    <row r="407" spans="1:93" x14ac:dyDescent="0.3">
      <c r="A407">
        <v>406</v>
      </c>
      <c r="B407" s="1">
        <v>45908.471851851849</v>
      </c>
      <c r="C407" s="1">
        <v>45908.475219907406</v>
      </c>
      <c r="D407" s="39" t="s">
        <v>2937</v>
      </c>
      <c r="E407" s="39" t="s">
        <v>2938</v>
      </c>
      <c r="F407">
        <v>13</v>
      </c>
      <c r="I407" s="39" t="s">
        <v>2939</v>
      </c>
      <c r="L407">
        <v>5</v>
      </c>
      <c r="O407">
        <v>16</v>
      </c>
      <c r="R407" s="39" t="s">
        <v>1952</v>
      </c>
      <c r="S407">
        <v>0</v>
      </c>
      <c r="U407" s="39" t="s">
        <v>15182</v>
      </c>
      <c r="V407">
        <v>0</v>
      </c>
      <c r="X407" s="39" t="s">
        <v>4338</v>
      </c>
      <c r="Y407">
        <v>0</v>
      </c>
      <c r="AA407" s="39" t="s">
        <v>4338</v>
      </c>
      <c r="AB407">
        <v>0</v>
      </c>
      <c r="AD407" s="39" t="s">
        <v>15184</v>
      </c>
      <c r="AE407">
        <v>0</v>
      </c>
      <c r="AG407" s="39" t="s">
        <v>15888</v>
      </c>
      <c r="AH407">
        <v>0</v>
      </c>
      <c r="AJ407" s="39" t="s">
        <v>15186</v>
      </c>
      <c r="AK407">
        <v>1</v>
      </c>
      <c r="AM407" s="39" t="s">
        <v>15187</v>
      </c>
      <c r="AN407">
        <v>1</v>
      </c>
      <c r="AP407" s="39" t="s">
        <v>15187</v>
      </c>
      <c r="AQ407">
        <v>0</v>
      </c>
      <c r="AS407" s="39" t="s">
        <v>15187</v>
      </c>
      <c r="AT407">
        <v>1</v>
      </c>
      <c r="AV407" s="39" t="s">
        <v>15187</v>
      </c>
      <c r="AW407">
        <v>1</v>
      </c>
      <c r="AY407" s="39" t="s">
        <v>15186</v>
      </c>
      <c r="AZ407">
        <v>0</v>
      </c>
      <c r="BB407" s="39" t="s">
        <v>15186</v>
      </c>
      <c r="BC407">
        <v>0</v>
      </c>
      <c r="BE407" s="39" t="s">
        <v>15187</v>
      </c>
      <c r="BF407">
        <v>1</v>
      </c>
      <c r="BH407" s="39" t="s">
        <v>15186</v>
      </c>
      <c r="BI407">
        <v>1</v>
      </c>
      <c r="BK407" s="39" t="s">
        <v>15187</v>
      </c>
      <c r="BL407">
        <v>1</v>
      </c>
      <c r="BN407" s="39" t="s">
        <v>15187</v>
      </c>
      <c r="BO407">
        <v>1</v>
      </c>
      <c r="BQ407" s="39" t="s">
        <v>34367</v>
      </c>
      <c r="BT407" s="39" t="s">
        <v>34368</v>
      </c>
      <c r="BW407" s="39" t="s">
        <v>13792</v>
      </c>
      <c r="BX407">
        <v>1</v>
      </c>
      <c r="BZ407" s="39" t="s">
        <v>12851</v>
      </c>
      <c r="CA407">
        <v>1</v>
      </c>
      <c r="CC407" s="39" t="s">
        <v>12980</v>
      </c>
      <c r="CD407">
        <v>1</v>
      </c>
      <c r="CF407" s="39" t="s">
        <v>15190</v>
      </c>
      <c r="CG407">
        <v>1</v>
      </c>
      <c r="CI407" s="39" t="s">
        <v>12887</v>
      </c>
      <c r="CJ407">
        <v>1</v>
      </c>
      <c r="CL407" s="39" t="s">
        <v>34369</v>
      </c>
      <c r="CO407" s="39" t="s">
        <v>34370</v>
      </c>
    </row>
    <row r="408" spans="1:93" x14ac:dyDescent="0.3">
      <c r="A408">
        <v>407</v>
      </c>
      <c r="B408" s="1">
        <v>45908.489236111112</v>
      </c>
      <c r="C408" s="1">
        <v>45908.495358796295</v>
      </c>
      <c r="D408" s="39" t="s">
        <v>2650</v>
      </c>
      <c r="E408" s="39" t="s">
        <v>2651</v>
      </c>
      <c r="F408">
        <v>13</v>
      </c>
      <c r="I408" s="39" t="s">
        <v>11772</v>
      </c>
      <c r="L408">
        <v>5</v>
      </c>
      <c r="O408">
        <v>11</v>
      </c>
      <c r="R408" s="39" t="s">
        <v>15184</v>
      </c>
      <c r="S408">
        <v>0</v>
      </c>
      <c r="U408" s="39" t="s">
        <v>15183</v>
      </c>
      <c r="V408">
        <v>0</v>
      </c>
      <c r="X408" s="39" t="s">
        <v>4338</v>
      </c>
      <c r="Y408">
        <v>0</v>
      </c>
      <c r="AA408" s="39" t="s">
        <v>4338</v>
      </c>
      <c r="AB408">
        <v>0</v>
      </c>
      <c r="AD408" s="39" t="s">
        <v>1952</v>
      </c>
      <c r="AE408">
        <v>1</v>
      </c>
      <c r="AG408" s="39" t="s">
        <v>15891</v>
      </c>
      <c r="AH408">
        <v>0</v>
      </c>
      <c r="AJ408" s="39" t="s">
        <v>15186</v>
      </c>
      <c r="AK408">
        <v>1</v>
      </c>
      <c r="AM408" s="39" t="s">
        <v>15187</v>
      </c>
      <c r="AN408">
        <v>1</v>
      </c>
      <c r="AP408" s="39" t="s">
        <v>15187</v>
      </c>
      <c r="AQ408">
        <v>0</v>
      </c>
      <c r="AS408" s="39" t="s">
        <v>15187</v>
      </c>
      <c r="AT408">
        <v>1</v>
      </c>
      <c r="AV408" s="39" t="s">
        <v>15187</v>
      </c>
      <c r="AW408">
        <v>1</v>
      </c>
      <c r="AY408" s="39" t="s">
        <v>15187</v>
      </c>
      <c r="AZ408">
        <v>1</v>
      </c>
      <c r="BB408" s="39" t="s">
        <v>15187</v>
      </c>
      <c r="BC408">
        <v>1</v>
      </c>
      <c r="BE408" s="39" t="s">
        <v>15187</v>
      </c>
      <c r="BF408">
        <v>1</v>
      </c>
      <c r="BH408" s="39" t="s">
        <v>15186</v>
      </c>
      <c r="BI408">
        <v>1</v>
      </c>
      <c r="BK408" s="39" t="s">
        <v>15187</v>
      </c>
      <c r="BL408">
        <v>1</v>
      </c>
      <c r="BN408" s="39" t="s">
        <v>15187</v>
      </c>
      <c r="BO408">
        <v>1</v>
      </c>
      <c r="BQ408" s="39" t="s">
        <v>34371</v>
      </c>
      <c r="BT408" s="39" t="s">
        <v>34372</v>
      </c>
      <c r="BW408" s="39" t="s">
        <v>12980</v>
      </c>
      <c r="BX408">
        <v>0</v>
      </c>
      <c r="BZ408" s="39" t="s">
        <v>15190</v>
      </c>
      <c r="CA408">
        <v>0</v>
      </c>
      <c r="CC408" s="39" t="s">
        <v>13792</v>
      </c>
      <c r="CD408">
        <v>0</v>
      </c>
      <c r="CF408" s="39" t="s">
        <v>15190</v>
      </c>
      <c r="CG408">
        <v>1</v>
      </c>
      <c r="CI408" s="39" t="s">
        <v>12887</v>
      </c>
      <c r="CJ408">
        <v>1</v>
      </c>
      <c r="CL408" s="39" t="s">
        <v>34373</v>
      </c>
      <c r="CO408" s="39" t="s">
        <v>34374</v>
      </c>
    </row>
    <row r="409" spans="1:93" x14ac:dyDescent="0.3">
      <c r="A409">
        <v>408</v>
      </c>
      <c r="B409" s="1">
        <v>45908.903321759259</v>
      </c>
      <c r="C409" s="1">
        <v>45908.903506944444</v>
      </c>
      <c r="D409" s="39" t="s">
        <v>33838</v>
      </c>
      <c r="E409" s="39" t="s">
        <v>33973</v>
      </c>
      <c r="F409">
        <v>20</v>
      </c>
      <c r="I409" s="39" t="s">
        <v>33973</v>
      </c>
      <c r="L409">
        <v>14</v>
      </c>
      <c r="O409">
        <v>21</v>
      </c>
      <c r="R409" s="39" t="s">
        <v>4338</v>
      </c>
      <c r="S409">
        <v>1</v>
      </c>
      <c r="U409" s="39" t="s">
        <v>15184</v>
      </c>
      <c r="V409">
        <v>1</v>
      </c>
      <c r="X409" s="39" t="s">
        <v>15183</v>
      </c>
      <c r="Y409">
        <v>1</v>
      </c>
      <c r="AA409" s="39" t="s">
        <v>15182</v>
      </c>
      <c r="AB409">
        <v>1</v>
      </c>
      <c r="AD409" s="39" t="s">
        <v>1952</v>
      </c>
      <c r="AE409">
        <v>1</v>
      </c>
      <c r="AG409" s="39" t="s">
        <v>15572</v>
      </c>
      <c r="AH409">
        <v>1</v>
      </c>
      <c r="AJ409" s="39" t="s">
        <v>15186</v>
      </c>
      <c r="AK409">
        <v>1</v>
      </c>
      <c r="AM409" s="39" t="s">
        <v>15187</v>
      </c>
      <c r="AN409">
        <v>1</v>
      </c>
      <c r="AP409" s="39" t="s">
        <v>15186</v>
      </c>
      <c r="AQ409">
        <v>1</v>
      </c>
      <c r="AS409" s="39" t="s">
        <v>15187</v>
      </c>
      <c r="AT409">
        <v>1</v>
      </c>
      <c r="AV409" s="39" t="s">
        <v>15187</v>
      </c>
      <c r="AW409">
        <v>1</v>
      </c>
      <c r="AY409" s="39" t="s">
        <v>15187</v>
      </c>
      <c r="AZ409">
        <v>1</v>
      </c>
      <c r="BB409" s="39" t="s">
        <v>15187</v>
      </c>
      <c r="BC409">
        <v>1</v>
      </c>
      <c r="BE409" s="39" t="s">
        <v>15187</v>
      </c>
      <c r="BF409">
        <v>1</v>
      </c>
      <c r="BH409" s="39" t="s">
        <v>15186</v>
      </c>
      <c r="BI409">
        <v>1</v>
      </c>
      <c r="BK409" s="39" t="s">
        <v>15186</v>
      </c>
      <c r="BL409">
        <v>0</v>
      </c>
      <c r="BN409" s="39" t="s">
        <v>15187</v>
      </c>
      <c r="BO409">
        <v>1</v>
      </c>
      <c r="BQ409" s="39" t="s">
        <v>34375</v>
      </c>
      <c r="BT409" s="39" t="s">
        <v>34376</v>
      </c>
      <c r="BW409" s="39" t="s">
        <v>13792</v>
      </c>
      <c r="BX409">
        <v>1</v>
      </c>
      <c r="BZ409" s="39" t="s">
        <v>12851</v>
      </c>
      <c r="CA409">
        <v>1</v>
      </c>
      <c r="CC409" s="39" t="s">
        <v>12980</v>
      </c>
      <c r="CD409">
        <v>1</v>
      </c>
      <c r="CF409" s="39" t="s">
        <v>12980</v>
      </c>
      <c r="CG409">
        <v>0</v>
      </c>
      <c r="CI409" s="39" t="s">
        <v>12887</v>
      </c>
      <c r="CJ409">
        <v>1</v>
      </c>
      <c r="CL409" s="39" t="s">
        <v>34377</v>
      </c>
      <c r="CO409" s="39" t="s">
        <v>34378</v>
      </c>
    </row>
    <row r="410" spans="1:93" x14ac:dyDescent="0.3">
      <c r="A410">
        <v>409</v>
      </c>
      <c r="B410" s="1">
        <v>45908.897615740738</v>
      </c>
      <c r="C410" s="1">
        <v>45908.904074074075</v>
      </c>
      <c r="D410" s="39" t="s">
        <v>33812</v>
      </c>
      <c r="E410" s="39" t="s">
        <v>34278</v>
      </c>
      <c r="F410">
        <v>16</v>
      </c>
      <c r="I410" s="39" t="s">
        <v>34279</v>
      </c>
      <c r="L410">
        <v>14</v>
      </c>
      <c r="O410">
        <v>14</v>
      </c>
      <c r="R410" s="39" t="s">
        <v>1952</v>
      </c>
      <c r="S410">
        <v>0</v>
      </c>
      <c r="U410" s="39" t="s">
        <v>15184</v>
      </c>
      <c r="V410">
        <v>1</v>
      </c>
      <c r="X410" s="39" t="s">
        <v>15183</v>
      </c>
      <c r="Y410">
        <v>1</v>
      </c>
      <c r="AA410" s="39" t="s">
        <v>1952</v>
      </c>
      <c r="AB410">
        <v>0</v>
      </c>
      <c r="AD410" s="39" t="s">
        <v>15182</v>
      </c>
      <c r="AE410">
        <v>0</v>
      </c>
      <c r="AG410" s="39" t="s">
        <v>15595</v>
      </c>
      <c r="AH410">
        <v>0</v>
      </c>
      <c r="AJ410" s="39" t="s">
        <v>15186</v>
      </c>
      <c r="AK410">
        <v>1</v>
      </c>
      <c r="AM410" s="39" t="s">
        <v>15187</v>
      </c>
      <c r="AN410">
        <v>1</v>
      </c>
      <c r="AP410" s="39" t="s">
        <v>15186</v>
      </c>
      <c r="AQ410">
        <v>1</v>
      </c>
      <c r="AS410" s="39" t="s">
        <v>15187</v>
      </c>
      <c r="AT410">
        <v>1</v>
      </c>
      <c r="AV410" s="39" t="s">
        <v>15187</v>
      </c>
      <c r="AW410">
        <v>1</v>
      </c>
      <c r="AY410" s="39" t="s">
        <v>15187</v>
      </c>
      <c r="AZ410">
        <v>1</v>
      </c>
      <c r="BB410" s="39" t="s">
        <v>15187</v>
      </c>
      <c r="BC410">
        <v>1</v>
      </c>
      <c r="BE410" s="39" t="s">
        <v>15187</v>
      </c>
      <c r="BF410">
        <v>1</v>
      </c>
      <c r="BH410" s="39" t="s">
        <v>15186</v>
      </c>
      <c r="BI410">
        <v>1</v>
      </c>
      <c r="BK410" s="39" t="s">
        <v>15187</v>
      </c>
      <c r="BL410">
        <v>1</v>
      </c>
      <c r="BN410" s="39" t="s">
        <v>15187</v>
      </c>
      <c r="BO410">
        <v>1</v>
      </c>
      <c r="BQ410" s="39" t="s">
        <v>34379</v>
      </c>
      <c r="BT410" s="39" t="s">
        <v>34380</v>
      </c>
      <c r="BW410" s="39" t="s">
        <v>13792</v>
      </c>
      <c r="BX410">
        <v>1</v>
      </c>
      <c r="BZ410" s="39" t="s">
        <v>12887</v>
      </c>
      <c r="CA410">
        <v>0</v>
      </c>
      <c r="CC410" s="39" t="s">
        <v>12980</v>
      </c>
      <c r="CD410">
        <v>1</v>
      </c>
      <c r="CF410" s="39" t="s">
        <v>15190</v>
      </c>
      <c r="CG410">
        <v>1</v>
      </c>
      <c r="CI410" s="39" t="s">
        <v>12851</v>
      </c>
      <c r="CJ410">
        <v>0</v>
      </c>
      <c r="CL410" s="39" t="s">
        <v>34381</v>
      </c>
      <c r="CO410" s="39" t="s">
        <v>34382</v>
      </c>
    </row>
    <row r="411" spans="1:93" x14ac:dyDescent="0.3">
      <c r="A411">
        <v>410</v>
      </c>
      <c r="B411" s="1">
        <v>45909.422800925924</v>
      </c>
      <c r="C411" s="1">
        <v>45909.444201388891</v>
      </c>
      <c r="D411" s="39" t="s">
        <v>1964</v>
      </c>
      <c r="E411" s="39" t="s">
        <v>1965</v>
      </c>
      <c r="F411">
        <v>20</v>
      </c>
      <c r="I411" s="39" t="s">
        <v>44766</v>
      </c>
      <c r="L411">
        <v>3</v>
      </c>
      <c r="O411">
        <v>24</v>
      </c>
      <c r="R411" s="39" t="s">
        <v>4338</v>
      </c>
      <c r="S411">
        <v>1</v>
      </c>
      <c r="U411" s="39" t="s">
        <v>15184</v>
      </c>
      <c r="V411">
        <v>1</v>
      </c>
      <c r="X411" s="39" t="s">
        <v>15183</v>
      </c>
      <c r="Y411">
        <v>1</v>
      </c>
      <c r="AA411" s="39" t="s">
        <v>15184</v>
      </c>
      <c r="AB411">
        <v>0</v>
      </c>
      <c r="AD411" s="39" t="s">
        <v>15182</v>
      </c>
      <c r="AE411">
        <v>0</v>
      </c>
      <c r="AG411" s="39" t="s">
        <v>15572</v>
      </c>
      <c r="AH411">
        <v>1</v>
      </c>
      <c r="AJ411" s="39" t="s">
        <v>15186</v>
      </c>
      <c r="AK411">
        <v>1</v>
      </c>
      <c r="AM411" s="39" t="s">
        <v>15187</v>
      </c>
      <c r="AN411">
        <v>1</v>
      </c>
      <c r="AP411" s="39" t="s">
        <v>15186</v>
      </c>
      <c r="AQ411">
        <v>1</v>
      </c>
      <c r="AS411" s="39" t="s">
        <v>15187</v>
      </c>
      <c r="AT411">
        <v>1</v>
      </c>
      <c r="AV411" s="39" t="s">
        <v>15187</v>
      </c>
      <c r="AW411">
        <v>1</v>
      </c>
      <c r="AY411" s="39" t="s">
        <v>15187</v>
      </c>
      <c r="AZ411">
        <v>1</v>
      </c>
      <c r="BB411" s="39" t="s">
        <v>15187</v>
      </c>
      <c r="BC411">
        <v>1</v>
      </c>
      <c r="BE411" s="39" t="s">
        <v>15187</v>
      </c>
      <c r="BF411">
        <v>1</v>
      </c>
      <c r="BH411" s="39" t="s">
        <v>15186</v>
      </c>
      <c r="BI411">
        <v>1</v>
      </c>
      <c r="BK411" s="39" t="s">
        <v>15187</v>
      </c>
      <c r="BL411">
        <v>1</v>
      </c>
      <c r="BN411" s="39" t="s">
        <v>15187</v>
      </c>
      <c r="BO411">
        <v>1</v>
      </c>
      <c r="BQ411" s="39" t="s">
        <v>45743</v>
      </c>
      <c r="BT411" s="39" t="s">
        <v>45744</v>
      </c>
      <c r="BW411" s="39" t="s">
        <v>13792</v>
      </c>
      <c r="BX411">
        <v>1</v>
      </c>
      <c r="BZ411" s="39" t="s">
        <v>12851</v>
      </c>
      <c r="CA411">
        <v>1</v>
      </c>
      <c r="CC411" s="39" t="s">
        <v>12980</v>
      </c>
      <c r="CD411">
        <v>1</v>
      </c>
      <c r="CF411" s="39" t="s">
        <v>15190</v>
      </c>
      <c r="CG411">
        <v>1</v>
      </c>
      <c r="CI411" s="39" t="s">
        <v>12887</v>
      </c>
      <c r="CJ411">
        <v>1</v>
      </c>
      <c r="CL411" s="39" t="s">
        <v>45745</v>
      </c>
      <c r="CO411" s="39" t="s">
        <v>45746</v>
      </c>
    </row>
    <row r="412" spans="1:93" x14ac:dyDescent="0.3">
      <c r="A412">
        <v>411</v>
      </c>
      <c r="B412" s="1">
        <v>45909.567210648151</v>
      </c>
      <c r="C412" s="1">
        <v>45909.572962962964</v>
      </c>
      <c r="D412" s="39" t="s">
        <v>220</v>
      </c>
      <c r="E412" s="39" t="s">
        <v>221</v>
      </c>
      <c r="F412">
        <v>19</v>
      </c>
      <c r="I412" s="39" t="s">
        <v>221</v>
      </c>
      <c r="L412">
        <v>11</v>
      </c>
      <c r="O412">
        <v>13</v>
      </c>
      <c r="R412" s="39" t="s">
        <v>4338</v>
      </c>
      <c r="S412">
        <v>1</v>
      </c>
      <c r="U412" s="39" t="s">
        <v>15184</v>
      </c>
      <c r="V412">
        <v>1</v>
      </c>
      <c r="X412" s="39" t="s">
        <v>15183</v>
      </c>
      <c r="Y412">
        <v>1</v>
      </c>
      <c r="AA412" s="39" t="s">
        <v>15182</v>
      </c>
      <c r="AB412">
        <v>1</v>
      </c>
      <c r="AD412" s="39" t="s">
        <v>15184</v>
      </c>
      <c r="AE412">
        <v>0</v>
      </c>
      <c r="AG412" s="39" t="s">
        <v>15625</v>
      </c>
      <c r="AH412">
        <v>0</v>
      </c>
      <c r="AJ412" s="39" t="s">
        <v>15187</v>
      </c>
      <c r="AK412">
        <v>0</v>
      </c>
      <c r="AM412" s="39" t="s">
        <v>15187</v>
      </c>
      <c r="AN412">
        <v>1</v>
      </c>
      <c r="AP412" s="39" t="s">
        <v>15186</v>
      </c>
      <c r="AQ412">
        <v>1</v>
      </c>
      <c r="AS412" s="39" t="s">
        <v>15187</v>
      </c>
      <c r="AT412">
        <v>1</v>
      </c>
      <c r="AV412" s="39" t="s">
        <v>15187</v>
      </c>
      <c r="AW412">
        <v>1</v>
      </c>
      <c r="AY412" s="39" t="s">
        <v>15187</v>
      </c>
      <c r="AZ412">
        <v>1</v>
      </c>
      <c r="BB412" s="39" t="s">
        <v>15187</v>
      </c>
      <c r="BC412">
        <v>1</v>
      </c>
      <c r="BE412" s="39" t="s">
        <v>15187</v>
      </c>
      <c r="BF412">
        <v>1</v>
      </c>
      <c r="BH412" s="39" t="s">
        <v>15186</v>
      </c>
      <c r="BI412">
        <v>1</v>
      </c>
      <c r="BK412" s="39" t="s">
        <v>15187</v>
      </c>
      <c r="BL412">
        <v>1</v>
      </c>
      <c r="BN412" s="39" t="s">
        <v>15187</v>
      </c>
      <c r="BO412">
        <v>1</v>
      </c>
      <c r="BQ412" s="39" t="s">
        <v>1194</v>
      </c>
      <c r="BT412" s="39" t="s">
        <v>45747</v>
      </c>
      <c r="BW412" s="39" t="s">
        <v>13792</v>
      </c>
      <c r="BX412">
        <v>1</v>
      </c>
      <c r="BZ412" s="39" t="s">
        <v>12851</v>
      </c>
      <c r="CA412">
        <v>1</v>
      </c>
      <c r="CC412" s="39" t="s">
        <v>12980</v>
      </c>
      <c r="CD412">
        <v>1</v>
      </c>
      <c r="CF412" s="39" t="s">
        <v>15190</v>
      </c>
      <c r="CG412">
        <v>1</v>
      </c>
      <c r="CI412" s="39" t="s">
        <v>12887</v>
      </c>
      <c r="CJ412">
        <v>1</v>
      </c>
      <c r="CL412" s="39" t="s">
        <v>45748</v>
      </c>
      <c r="CO412" s="39" t="s">
        <v>45749</v>
      </c>
    </row>
    <row r="413" spans="1:93" x14ac:dyDescent="0.3">
      <c r="A413">
        <v>412</v>
      </c>
      <c r="B413" s="1">
        <v>45909.581643518519</v>
      </c>
      <c r="C413" s="1">
        <v>45909.591261574074</v>
      </c>
      <c r="D413" s="39" t="s">
        <v>67</v>
      </c>
      <c r="E413" s="39" t="s">
        <v>68</v>
      </c>
      <c r="F413">
        <v>14</v>
      </c>
      <c r="I413" s="39" t="s">
        <v>68</v>
      </c>
      <c r="L413">
        <v>11</v>
      </c>
      <c r="O413">
        <v>25</v>
      </c>
      <c r="R413" s="39" t="s">
        <v>1952</v>
      </c>
      <c r="S413">
        <v>0</v>
      </c>
      <c r="U413" s="39" t="s">
        <v>15183</v>
      </c>
      <c r="V413">
        <v>0</v>
      </c>
      <c r="X413" s="39" t="s">
        <v>4338</v>
      </c>
      <c r="Y413">
        <v>0</v>
      </c>
      <c r="AA413" s="39" t="s">
        <v>15184</v>
      </c>
      <c r="AB413">
        <v>0</v>
      </c>
      <c r="AD413" s="39" t="s">
        <v>15182</v>
      </c>
      <c r="AE413">
        <v>0</v>
      </c>
      <c r="AG413" s="39" t="s">
        <v>45750</v>
      </c>
      <c r="AH413">
        <v>0</v>
      </c>
      <c r="AJ413" s="39" t="s">
        <v>15186</v>
      </c>
      <c r="AK413">
        <v>1</v>
      </c>
      <c r="AM413" s="39" t="s">
        <v>15187</v>
      </c>
      <c r="AN413">
        <v>1</v>
      </c>
      <c r="AP413" s="39" t="s">
        <v>15186</v>
      </c>
      <c r="AQ413">
        <v>1</v>
      </c>
      <c r="AS413" s="39" t="s">
        <v>15187</v>
      </c>
      <c r="AT413">
        <v>1</v>
      </c>
      <c r="AV413" s="39" t="s">
        <v>15187</v>
      </c>
      <c r="AW413">
        <v>1</v>
      </c>
      <c r="AY413" s="39" t="s">
        <v>15187</v>
      </c>
      <c r="AZ413">
        <v>1</v>
      </c>
      <c r="BB413" s="39" t="s">
        <v>15187</v>
      </c>
      <c r="BC413">
        <v>1</v>
      </c>
      <c r="BE413" s="39" t="s">
        <v>15187</v>
      </c>
      <c r="BF413">
        <v>1</v>
      </c>
      <c r="BH413" s="39" t="s">
        <v>15186</v>
      </c>
      <c r="BI413">
        <v>1</v>
      </c>
      <c r="BK413" s="39" t="s">
        <v>15187</v>
      </c>
      <c r="BL413">
        <v>1</v>
      </c>
      <c r="BN413" s="39" t="s">
        <v>15187</v>
      </c>
      <c r="BO413">
        <v>1</v>
      </c>
      <c r="BQ413" s="39" t="s">
        <v>34354</v>
      </c>
      <c r="BT413" s="39" t="s">
        <v>45751</v>
      </c>
      <c r="BW413" s="39" t="s">
        <v>12887</v>
      </c>
      <c r="BX413">
        <v>0</v>
      </c>
      <c r="BZ413" s="39" t="s">
        <v>12851</v>
      </c>
      <c r="CA413">
        <v>1</v>
      </c>
      <c r="CC413" s="39" t="s">
        <v>12980</v>
      </c>
      <c r="CD413">
        <v>1</v>
      </c>
      <c r="CF413" s="39" t="s">
        <v>15190</v>
      </c>
      <c r="CG413">
        <v>1</v>
      </c>
      <c r="CI413" s="39" t="s">
        <v>13792</v>
      </c>
      <c r="CJ413">
        <v>0</v>
      </c>
      <c r="CL413" s="39" t="s">
        <v>45752</v>
      </c>
      <c r="CO413" s="39" t="s">
        <v>45753</v>
      </c>
    </row>
    <row r="414" spans="1:93" x14ac:dyDescent="0.3">
      <c r="A414">
        <v>413</v>
      </c>
      <c r="B414" s="1">
        <v>45909.609664351854</v>
      </c>
      <c r="C414" s="1">
        <v>45909.618969907409</v>
      </c>
      <c r="D414" s="39" t="s">
        <v>33891</v>
      </c>
      <c r="E414" s="39" t="s">
        <v>33955</v>
      </c>
      <c r="F414">
        <v>18</v>
      </c>
      <c r="I414" s="39" t="s">
        <v>33955</v>
      </c>
      <c r="L414">
        <v>14</v>
      </c>
      <c r="O414">
        <v>37</v>
      </c>
      <c r="R414" s="39" t="s">
        <v>4338</v>
      </c>
      <c r="S414">
        <v>1</v>
      </c>
      <c r="U414" s="39" t="s">
        <v>15184</v>
      </c>
      <c r="V414">
        <v>1</v>
      </c>
      <c r="X414" s="39" t="s">
        <v>1952</v>
      </c>
      <c r="Y414">
        <v>0</v>
      </c>
      <c r="AA414" s="39" t="s">
        <v>15182</v>
      </c>
      <c r="AB414">
        <v>1</v>
      </c>
      <c r="AD414" s="39" t="s">
        <v>15183</v>
      </c>
      <c r="AE414">
        <v>0</v>
      </c>
      <c r="AG414" s="39" t="s">
        <v>45754</v>
      </c>
      <c r="AH414">
        <v>0</v>
      </c>
      <c r="AJ414" s="39" t="s">
        <v>15186</v>
      </c>
      <c r="AK414">
        <v>1</v>
      </c>
      <c r="AM414" s="39" t="s">
        <v>15187</v>
      </c>
      <c r="AN414">
        <v>1</v>
      </c>
      <c r="AP414" s="39" t="s">
        <v>15186</v>
      </c>
      <c r="AQ414">
        <v>1</v>
      </c>
      <c r="AS414" s="39" t="s">
        <v>15187</v>
      </c>
      <c r="AT414">
        <v>1</v>
      </c>
      <c r="AV414" s="39" t="s">
        <v>15186</v>
      </c>
      <c r="AW414">
        <v>0</v>
      </c>
      <c r="AY414" s="39" t="s">
        <v>15187</v>
      </c>
      <c r="AZ414">
        <v>1</v>
      </c>
      <c r="BB414" s="39" t="s">
        <v>15187</v>
      </c>
      <c r="BC414">
        <v>1</v>
      </c>
      <c r="BE414" s="39" t="s">
        <v>15187</v>
      </c>
      <c r="BF414">
        <v>1</v>
      </c>
      <c r="BH414" s="39" t="s">
        <v>15186</v>
      </c>
      <c r="BI414">
        <v>1</v>
      </c>
      <c r="BK414" s="39" t="s">
        <v>15187</v>
      </c>
      <c r="BL414">
        <v>1</v>
      </c>
      <c r="BN414" s="39" t="s">
        <v>15187</v>
      </c>
      <c r="BO414">
        <v>1</v>
      </c>
      <c r="BQ414" s="39" t="s">
        <v>34354</v>
      </c>
      <c r="BT414" s="39" t="s">
        <v>45755</v>
      </c>
      <c r="BW414" s="39" t="s">
        <v>13792</v>
      </c>
      <c r="BX414">
        <v>1</v>
      </c>
      <c r="BZ414" s="39" t="s">
        <v>12851</v>
      </c>
      <c r="CA414">
        <v>1</v>
      </c>
      <c r="CC414" s="39" t="s">
        <v>12980</v>
      </c>
      <c r="CD414">
        <v>1</v>
      </c>
      <c r="CF414" s="39" t="s">
        <v>15190</v>
      </c>
      <c r="CG414">
        <v>1</v>
      </c>
      <c r="CI414" s="39" t="s">
        <v>12887</v>
      </c>
      <c r="CJ414">
        <v>1</v>
      </c>
      <c r="CL414" s="39" t="s">
        <v>45752</v>
      </c>
      <c r="CO414" s="39" t="s">
        <v>45756</v>
      </c>
    </row>
    <row r="415" spans="1:93" x14ac:dyDescent="0.3">
      <c r="A415">
        <v>414</v>
      </c>
      <c r="B415" s="1">
        <v>45909.624560185184</v>
      </c>
      <c r="C415" s="1">
        <v>45909.629293981481</v>
      </c>
      <c r="D415" s="39" t="s">
        <v>33868</v>
      </c>
      <c r="E415" s="39" t="s">
        <v>36378</v>
      </c>
      <c r="F415">
        <v>6</v>
      </c>
      <c r="I415" s="39" t="s">
        <v>36378</v>
      </c>
      <c r="L415">
        <v>14</v>
      </c>
      <c r="O415">
        <v>30</v>
      </c>
      <c r="R415" s="39" t="s">
        <v>1952</v>
      </c>
      <c r="S415">
        <v>0</v>
      </c>
      <c r="U415" s="39" t="s">
        <v>15183</v>
      </c>
      <c r="V415">
        <v>0</v>
      </c>
      <c r="X415" s="39" t="s">
        <v>15184</v>
      </c>
      <c r="Y415">
        <v>0</v>
      </c>
      <c r="AA415" s="39" t="s">
        <v>4338</v>
      </c>
      <c r="AB415">
        <v>0</v>
      </c>
      <c r="AD415" s="39" t="s">
        <v>15182</v>
      </c>
      <c r="AE415">
        <v>0</v>
      </c>
      <c r="AG415" s="39" t="s">
        <v>15888</v>
      </c>
      <c r="AH415">
        <v>0</v>
      </c>
      <c r="AJ415" s="39" t="s">
        <v>15187</v>
      </c>
      <c r="AK415">
        <v>0</v>
      </c>
      <c r="AM415" s="39" t="s">
        <v>15186</v>
      </c>
      <c r="AN415">
        <v>0</v>
      </c>
      <c r="AP415" s="39" t="s">
        <v>15187</v>
      </c>
      <c r="AQ415">
        <v>0</v>
      </c>
      <c r="AS415" s="39" t="s">
        <v>15186</v>
      </c>
      <c r="AT415">
        <v>0</v>
      </c>
      <c r="AV415" s="39" t="s">
        <v>15187</v>
      </c>
      <c r="AW415">
        <v>1</v>
      </c>
      <c r="AY415" s="39" t="s">
        <v>15186</v>
      </c>
      <c r="AZ415">
        <v>0</v>
      </c>
      <c r="BB415" s="39" t="s">
        <v>15187</v>
      </c>
      <c r="BC415">
        <v>1</v>
      </c>
      <c r="BE415" s="39" t="s">
        <v>15186</v>
      </c>
      <c r="BF415">
        <v>0</v>
      </c>
      <c r="BH415" s="39" t="s">
        <v>15187</v>
      </c>
      <c r="BI415">
        <v>0</v>
      </c>
      <c r="BK415" s="39" t="s">
        <v>15186</v>
      </c>
      <c r="BL415">
        <v>0</v>
      </c>
      <c r="BN415" s="39" t="s">
        <v>15187</v>
      </c>
      <c r="BO415">
        <v>1</v>
      </c>
      <c r="BQ415" s="39" t="s">
        <v>45757</v>
      </c>
      <c r="BT415" s="39" t="s">
        <v>45758</v>
      </c>
      <c r="BW415" s="39" t="s">
        <v>15190</v>
      </c>
      <c r="BX415">
        <v>0</v>
      </c>
      <c r="BZ415" s="39" t="s">
        <v>12851</v>
      </c>
      <c r="CA415">
        <v>1</v>
      </c>
      <c r="CC415" s="39" t="s">
        <v>12980</v>
      </c>
      <c r="CD415">
        <v>1</v>
      </c>
      <c r="CF415" s="39" t="s">
        <v>15190</v>
      </c>
      <c r="CG415">
        <v>1</v>
      </c>
      <c r="CI415" s="39" t="s">
        <v>12851</v>
      </c>
      <c r="CJ415">
        <v>0</v>
      </c>
      <c r="CL415" s="39" t="s">
        <v>45759</v>
      </c>
      <c r="CO415" s="39" t="s">
        <v>45760</v>
      </c>
    </row>
    <row r="416" spans="1:93" x14ac:dyDescent="0.3">
      <c r="A416">
        <v>415</v>
      </c>
      <c r="B416" s="1">
        <v>45909.623645833337</v>
      </c>
      <c r="C416" s="1">
        <v>45909.629884259259</v>
      </c>
      <c r="D416" s="39" t="s">
        <v>33781</v>
      </c>
      <c r="E416" s="39" t="s">
        <v>36139</v>
      </c>
      <c r="F416">
        <v>13</v>
      </c>
      <c r="I416" s="39" t="s">
        <v>36139</v>
      </c>
      <c r="L416">
        <v>14</v>
      </c>
      <c r="O416">
        <v>5</v>
      </c>
      <c r="R416" s="39" t="s">
        <v>15183</v>
      </c>
      <c r="S416">
        <v>0</v>
      </c>
      <c r="U416" s="39" t="s">
        <v>15183</v>
      </c>
      <c r="V416">
        <v>0</v>
      </c>
      <c r="X416" s="39" t="s">
        <v>15183</v>
      </c>
      <c r="Y416">
        <v>1</v>
      </c>
      <c r="AA416" s="39" t="s">
        <v>1952</v>
      </c>
      <c r="AB416">
        <v>0</v>
      </c>
      <c r="AD416" s="39" t="s">
        <v>1952</v>
      </c>
      <c r="AE416">
        <v>1</v>
      </c>
      <c r="AG416" s="39" t="s">
        <v>45761</v>
      </c>
      <c r="AH416">
        <v>0</v>
      </c>
      <c r="AJ416" s="39" t="s">
        <v>15186</v>
      </c>
      <c r="AK416">
        <v>1</v>
      </c>
      <c r="AM416" s="39" t="s">
        <v>15187</v>
      </c>
      <c r="AN416">
        <v>1</v>
      </c>
      <c r="AP416" s="39" t="s">
        <v>15186</v>
      </c>
      <c r="AQ416">
        <v>1</v>
      </c>
      <c r="AS416" s="39" t="s">
        <v>15187</v>
      </c>
      <c r="AT416">
        <v>1</v>
      </c>
      <c r="AV416" s="39" t="s">
        <v>15186</v>
      </c>
      <c r="AW416">
        <v>0</v>
      </c>
      <c r="AY416" s="39" t="s">
        <v>15187</v>
      </c>
      <c r="AZ416">
        <v>1</v>
      </c>
      <c r="BB416" s="39" t="s">
        <v>15187</v>
      </c>
      <c r="BC416">
        <v>1</v>
      </c>
      <c r="BE416" s="39" t="s">
        <v>15187</v>
      </c>
      <c r="BF416">
        <v>1</v>
      </c>
      <c r="BH416" s="39" t="s">
        <v>15186</v>
      </c>
      <c r="BI416">
        <v>1</v>
      </c>
      <c r="BK416" s="39" t="s">
        <v>15187</v>
      </c>
      <c r="BL416">
        <v>1</v>
      </c>
      <c r="BN416" s="39" t="s">
        <v>15187</v>
      </c>
      <c r="BO416">
        <v>1</v>
      </c>
      <c r="BQ416" s="39" t="s">
        <v>45762</v>
      </c>
      <c r="BT416" s="39" t="s">
        <v>45763</v>
      </c>
      <c r="BW416" s="39" t="s">
        <v>12851</v>
      </c>
      <c r="BX416">
        <v>0</v>
      </c>
      <c r="BZ416" s="39" t="s">
        <v>13792</v>
      </c>
      <c r="CA416">
        <v>0</v>
      </c>
      <c r="CC416" s="39" t="s">
        <v>12851</v>
      </c>
      <c r="CD416">
        <v>0</v>
      </c>
      <c r="CF416" s="39" t="s">
        <v>12980</v>
      </c>
      <c r="CG416">
        <v>0</v>
      </c>
      <c r="CI416" s="39" t="s">
        <v>12887</v>
      </c>
      <c r="CJ416">
        <v>1</v>
      </c>
      <c r="CL416" s="39" t="s">
        <v>45764</v>
      </c>
      <c r="CO416" s="39" t="s">
        <v>45765</v>
      </c>
    </row>
    <row r="417" spans="1:93" x14ac:dyDescent="0.3">
      <c r="A417">
        <v>416</v>
      </c>
      <c r="B417" s="1">
        <v>45909.639988425923</v>
      </c>
      <c r="C417" s="1">
        <v>45909.66474537037</v>
      </c>
      <c r="D417" s="39" t="s">
        <v>33785</v>
      </c>
      <c r="E417" s="39" t="s">
        <v>36160</v>
      </c>
      <c r="F417">
        <v>17</v>
      </c>
      <c r="I417" s="39" t="s">
        <v>44845</v>
      </c>
      <c r="L417">
        <v>14</v>
      </c>
      <c r="O417">
        <v>6</v>
      </c>
      <c r="R417" s="39" t="s">
        <v>15183</v>
      </c>
      <c r="S417">
        <v>0</v>
      </c>
      <c r="U417" s="39" t="s">
        <v>15184</v>
      </c>
      <c r="V417">
        <v>1</v>
      </c>
      <c r="X417" s="39" t="s">
        <v>15183</v>
      </c>
      <c r="Y417">
        <v>1</v>
      </c>
      <c r="AA417" s="39" t="s">
        <v>15184</v>
      </c>
      <c r="AB417">
        <v>0</v>
      </c>
      <c r="AD417" s="39" t="s">
        <v>15184</v>
      </c>
      <c r="AE417">
        <v>0</v>
      </c>
      <c r="AG417" s="39" t="s">
        <v>45766</v>
      </c>
      <c r="AH417">
        <v>0</v>
      </c>
      <c r="AJ417" s="39" t="s">
        <v>15186</v>
      </c>
      <c r="AK417">
        <v>1</v>
      </c>
      <c r="AM417" s="39" t="s">
        <v>15187</v>
      </c>
      <c r="AN417">
        <v>1</v>
      </c>
      <c r="AP417" s="39" t="s">
        <v>15186</v>
      </c>
      <c r="AQ417">
        <v>1</v>
      </c>
      <c r="AS417" s="39" t="s">
        <v>15187</v>
      </c>
      <c r="AT417">
        <v>1</v>
      </c>
      <c r="AV417" s="39" t="s">
        <v>15187</v>
      </c>
      <c r="AW417">
        <v>1</v>
      </c>
      <c r="AY417" s="39" t="s">
        <v>15187</v>
      </c>
      <c r="AZ417">
        <v>1</v>
      </c>
      <c r="BB417" s="39" t="s">
        <v>15187</v>
      </c>
      <c r="BC417">
        <v>1</v>
      </c>
      <c r="BE417" s="39" t="s">
        <v>15187</v>
      </c>
      <c r="BF417">
        <v>1</v>
      </c>
      <c r="BH417" s="39" t="s">
        <v>15186</v>
      </c>
      <c r="BI417">
        <v>1</v>
      </c>
      <c r="BK417" s="39" t="s">
        <v>15187</v>
      </c>
      <c r="BL417">
        <v>1</v>
      </c>
      <c r="BN417" s="39" t="s">
        <v>15187</v>
      </c>
      <c r="BO417">
        <v>1</v>
      </c>
      <c r="BQ417" s="39" t="s">
        <v>45767</v>
      </c>
      <c r="BT417" s="39" t="s">
        <v>45768</v>
      </c>
      <c r="BW417" s="39" t="s">
        <v>13792</v>
      </c>
      <c r="BX417">
        <v>1</v>
      </c>
      <c r="BZ417" s="39" t="s">
        <v>12851</v>
      </c>
      <c r="CA417">
        <v>1</v>
      </c>
      <c r="CC417" s="39" t="s">
        <v>12980</v>
      </c>
      <c r="CD417">
        <v>1</v>
      </c>
      <c r="CF417" s="39" t="s">
        <v>15190</v>
      </c>
      <c r="CG417">
        <v>1</v>
      </c>
      <c r="CI417" s="39" t="s">
        <v>12851</v>
      </c>
      <c r="CJ417">
        <v>0</v>
      </c>
      <c r="CL417" s="39" t="s">
        <v>45769</v>
      </c>
      <c r="CO417" s="39" t="s">
        <v>45770</v>
      </c>
    </row>
    <row r="418" spans="1:93" x14ac:dyDescent="0.3">
      <c r="A418">
        <v>417</v>
      </c>
      <c r="B418" s="1">
        <v>45909.818298611113</v>
      </c>
      <c r="C418" s="1">
        <v>45909.829201388886</v>
      </c>
      <c r="D418" s="39" t="s">
        <v>33808</v>
      </c>
      <c r="E418" s="39" t="s">
        <v>35495</v>
      </c>
      <c r="F418">
        <v>20</v>
      </c>
      <c r="I418" s="39" t="s">
        <v>45771</v>
      </c>
      <c r="L418">
        <v>14</v>
      </c>
      <c r="O418">
        <v>13</v>
      </c>
      <c r="R418" s="39" t="s">
        <v>4338</v>
      </c>
      <c r="S418">
        <v>1</v>
      </c>
      <c r="U418" s="39" t="s">
        <v>15184</v>
      </c>
      <c r="V418">
        <v>1</v>
      </c>
      <c r="X418" s="39" t="s">
        <v>15183</v>
      </c>
      <c r="Y418">
        <v>1</v>
      </c>
      <c r="AA418" s="39" t="s">
        <v>1952</v>
      </c>
      <c r="AB418">
        <v>0</v>
      </c>
      <c r="AD418" s="39" t="s">
        <v>1952</v>
      </c>
      <c r="AE418">
        <v>1</v>
      </c>
      <c r="AG418" s="39" t="s">
        <v>15572</v>
      </c>
      <c r="AH418">
        <v>1</v>
      </c>
      <c r="AJ418" s="39" t="s">
        <v>15186</v>
      </c>
      <c r="AK418">
        <v>1</v>
      </c>
      <c r="AM418" s="39" t="s">
        <v>15187</v>
      </c>
      <c r="AN418">
        <v>1</v>
      </c>
      <c r="AP418" s="39" t="s">
        <v>15186</v>
      </c>
      <c r="AQ418">
        <v>1</v>
      </c>
      <c r="AS418" s="39" t="s">
        <v>15187</v>
      </c>
      <c r="AT418">
        <v>1</v>
      </c>
      <c r="AV418" s="39" t="s">
        <v>15187</v>
      </c>
      <c r="AW418">
        <v>1</v>
      </c>
      <c r="AY418" s="39" t="s">
        <v>15187</v>
      </c>
      <c r="AZ418">
        <v>1</v>
      </c>
      <c r="BB418" s="39" t="s">
        <v>15187</v>
      </c>
      <c r="BC418">
        <v>1</v>
      </c>
      <c r="BE418" s="39" t="s">
        <v>15187</v>
      </c>
      <c r="BF418">
        <v>1</v>
      </c>
      <c r="BH418" s="39" t="s">
        <v>15186</v>
      </c>
      <c r="BI418">
        <v>1</v>
      </c>
      <c r="BK418" s="39" t="s">
        <v>15187</v>
      </c>
      <c r="BL418">
        <v>1</v>
      </c>
      <c r="BN418" s="39" t="s">
        <v>15187</v>
      </c>
      <c r="BO418">
        <v>1</v>
      </c>
      <c r="BQ418" s="39" t="s">
        <v>45772</v>
      </c>
      <c r="BT418" s="39" t="s">
        <v>45773</v>
      </c>
      <c r="BW418" s="39" t="s">
        <v>13792</v>
      </c>
      <c r="BX418">
        <v>1</v>
      </c>
      <c r="BZ418" s="39" t="s">
        <v>12851</v>
      </c>
      <c r="CA418">
        <v>1</v>
      </c>
      <c r="CC418" s="39" t="s">
        <v>12980</v>
      </c>
      <c r="CD418">
        <v>1</v>
      </c>
      <c r="CF418" s="39" t="s">
        <v>15190</v>
      </c>
      <c r="CG418">
        <v>1</v>
      </c>
      <c r="CI418" s="39" t="s">
        <v>13792</v>
      </c>
      <c r="CJ418">
        <v>0</v>
      </c>
      <c r="CL418" s="39" t="s">
        <v>45774</v>
      </c>
      <c r="CO418" s="39" t="s">
        <v>45775</v>
      </c>
    </row>
    <row r="419" spans="1:93" x14ac:dyDescent="0.3">
      <c r="A419">
        <v>418</v>
      </c>
      <c r="B419" s="1">
        <v>45909.824641203704</v>
      </c>
      <c r="C419" s="1">
        <v>45909.831921296296</v>
      </c>
      <c r="D419" s="39" t="s">
        <v>435</v>
      </c>
      <c r="E419" s="39" t="s">
        <v>436</v>
      </c>
      <c r="F419">
        <v>20</v>
      </c>
      <c r="I419" s="39" t="s">
        <v>436</v>
      </c>
      <c r="L419">
        <v>11</v>
      </c>
      <c r="O419">
        <v>8</v>
      </c>
      <c r="R419" s="39" t="s">
        <v>4338</v>
      </c>
      <c r="S419">
        <v>1</v>
      </c>
      <c r="U419" s="39" t="s">
        <v>15184</v>
      </c>
      <c r="V419">
        <v>1</v>
      </c>
      <c r="X419" s="39" t="s">
        <v>15183</v>
      </c>
      <c r="Y419">
        <v>1</v>
      </c>
      <c r="AA419" s="39" t="s">
        <v>15182</v>
      </c>
      <c r="AB419">
        <v>1</v>
      </c>
      <c r="AD419" s="39" t="s">
        <v>1952</v>
      </c>
      <c r="AE419">
        <v>1</v>
      </c>
      <c r="AG419" s="39" t="s">
        <v>15572</v>
      </c>
      <c r="AH419">
        <v>1</v>
      </c>
      <c r="AJ419" s="39" t="s">
        <v>15186</v>
      </c>
      <c r="AK419">
        <v>1</v>
      </c>
      <c r="AM419" s="39" t="s">
        <v>15187</v>
      </c>
      <c r="AN419">
        <v>1</v>
      </c>
      <c r="AP419" s="39" t="s">
        <v>15186</v>
      </c>
      <c r="AQ419">
        <v>1</v>
      </c>
      <c r="AS419" s="39" t="s">
        <v>15187</v>
      </c>
      <c r="AT419">
        <v>1</v>
      </c>
      <c r="AV419" s="39" t="s">
        <v>15187</v>
      </c>
      <c r="AW419">
        <v>1</v>
      </c>
      <c r="AY419" s="39" t="s">
        <v>15187</v>
      </c>
      <c r="AZ419">
        <v>1</v>
      </c>
      <c r="BB419" s="39" t="s">
        <v>15187</v>
      </c>
      <c r="BC419">
        <v>1</v>
      </c>
      <c r="BE419" s="39" t="s">
        <v>15187</v>
      </c>
      <c r="BF419">
        <v>1</v>
      </c>
      <c r="BH419" s="39" t="s">
        <v>15186</v>
      </c>
      <c r="BI419">
        <v>1</v>
      </c>
      <c r="BK419" s="39" t="s">
        <v>15187</v>
      </c>
      <c r="BL419">
        <v>1</v>
      </c>
      <c r="BN419" s="39" t="s">
        <v>15187</v>
      </c>
      <c r="BO419">
        <v>1</v>
      </c>
      <c r="BQ419" s="39" t="s">
        <v>45776</v>
      </c>
      <c r="BT419" s="39" t="s">
        <v>45777</v>
      </c>
      <c r="BW419" s="39" t="s">
        <v>13792</v>
      </c>
      <c r="BX419">
        <v>1</v>
      </c>
      <c r="BZ419" s="39" t="s">
        <v>12851</v>
      </c>
      <c r="CA419">
        <v>1</v>
      </c>
      <c r="CC419" s="39" t="s">
        <v>12851</v>
      </c>
      <c r="CD419">
        <v>0</v>
      </c>
      <c r="CF419" s="39" t="s">
        <v>15190</v>
      </c>
      <c r="CG419">
        <v>1</v>
      </c>
      <c r="CI419" s="39" t="s">
        <v>12851</v>
      </c>
      <c r="CJ419">
        <v>0</v>
      </c>
      <c r="CL419" s="39" t="s">
        <v>45778</v>
      </c>
      <c r="CO419" s="39" t="s">
        <v>45779</v>
      </c>
    </row>
    <row r="420" spans="1:93" x14ac:dyDescent="0.3">
      <c r="A420">
        <v>419</v>
      </c>
      <c r="B420" s="1">
        <v>45909.956747685188</v>
      </c>
      <c r="C420" s="1">
        <v>45909.96503472222</v>
      </c>
      <c r="D420" s="39" t="s">
        <v>4739</v>
      </c>
      <c r="E420" s="39" t="s">
        <v>4740</v>
      </c>
      <c r="F420">
        <v>17</v>
      </c>
      <c r="I420" s="39" t="s">
        <v>4740</v>
      </c>
      <c r="L420">
        <v>14</v>
      </c>
      <c r="O420">
        <v>24</v>
      </c>
      <c r="R420" s="39" t="s">
        <v>1952</v>
      </c>
      <c r="S420">
        <v>0</v>
      </c>
      <c r="U420" s="39" t="s">
        <v>4338</v>
      </c>
      <c r="V420">
        <v>0</v>
      </c>
      <c r="X420" s="39" t="s">
        <v>15183</v>
      </c>
      <c r="Y420">
        <v>1</v>
      </c>
      <c r="AA420" s="39" t="s">
        <v>15184</v>
      </c>
      <c r="AB420">
        <v>0</v>
      </c>
      <c r="AD420" s="39" t="s">
        <v>1952</v>
      </c>
      <c r="AE420">
        <v>1</v>
      </c>
      <c r="AG420" s="39" t="s">
        <v>15585</v>
      </c>
      <c r="AH420">
        <v>0</v>
      </c>
      <c r="AJ420" s="39" t="s">
        <v>15186</v>
      </c>
      <c r="AK420">
        <v>1</v>
      </c>
      <c r="AM420" s="39" t="s">
        <v>15187</v>
      </c>
      <c r="AN420">
        <v>1</v>
      </c>
      <c r="AP420" s="39" t="s">
        <v>15186</v>
      </c>
      <c r="AQ420">
        <v>1</v>
      </c>
      <c r="AS420" s="39" t="s">
        <v>15187</v>
      </c>
      <c r="AT420">
        <v>1</v>
      </c>
      <c r="AV420" s="39" t="s">
        <v>15187</v>
      </c>
      <c r="AW420">
        <v>1</v>
      </c>
      <c r="AY420" s="39" t="s">
        <v>15187</v>
      </c>
      <c r="AZ420">
        <v>1</v>
      </c>
      <c r="BB420" s="39" t="s">
        <v>15187</v>
      </c>
      <c r="BC420">
        <v>1</v>
      </c>
      <c r="BE420" s="39" t="s">
        <v>15187</v>
      </c>
      <c r="BF420">
        <v>1</v>
      </c>
      <c r="BH420" s="39" t="s">
        <v>15186</v>
      </c>
      <c r="BI420">
        <v>1</v>
      </c>
      <c r="BK420" s="39" t="s">
        <v>15187</v>
      </c>
      <c r="BL420">
        <v>1</v>
      </c>
      <c r="BN420" s="39" t="s">
        <v>15187</v>
      </c>
      <c r="BO420">
        <v>1</v>
      </c>
      <c r="BQ420" s="39" t="s">
        <v>45780</v>
      </c>
      <c r="BT420" s="39" t="s">
        <v>45781</v>
      </c>
      <c r="BW420" s="39" t="s">
        <v>13792</v>
      </c>
      <c r="BX420">
        <v>1</v>
      </c>
      <c r="BZ420" s="39" t="s">
        <v>12851</v>
      </c>
      <c r="CA420">
        <v>1</v>
      </c>
      <c r="CC420" s="39" t="s">
        <v>12980</v>
      </c>
      <c r="CD420">
        <v>1</v>
      </c>
      <c r="CF420" s="39" t="s">
        <v>15190</v>
      </c>
      <c r="CG420">
        <v>1</v>
      </c>
      <c r="CI420" s="39" t="s">
        <v>15190</v>
      </c>
      <c r="CJ420">
        <v>0</v>
      </c>
      <c r="CL420" s="39" t="s">
        <v>45782</v>
      </c>
      <c r="CO420" s="39" t="s">
        <v>45783</v>
      </c>
    </row>
    <row r="421" spans="1:93" x14ac:dyDescent="0.3">
      <c r="A421">
        <v>420</v>
      </c>
      <c r="B421" s="1">
        <v>45910.389016203706</v>
      </c>
      <c r="C421" s="1">
        <v>45910.393171296295</v>
      </c>
      <c r="D421" s="39" t="s">
        <v>304</v>
      </c>
      <c r="E421" s="39" t="s">
        <v>305</v>
      </c>
      <c r="F421">
        <v>15</v>
      </c>
      <c r="I421" s="39" t="s">
        <v>306</v>
      </c>
      <c r="L421">
        <v>11</v>
      </c>
      <c r="O421">
        <v>17</v>
      </c>
      <c r="R421" s="39" t="s">
        <v>15183</v>
      </c>
      <c r="S421">
        <v>0</v>
      </c>
      <c r="U421" s="39" t="s">
        <v>15183</v>
      </c>
      <c r="V421">
        <v>0</v>
      </c>
      <c r="X421" s="39" t="s">
        <v>15183</v>
      </c>
      <c r="Y421">
        <v>1</v>
      </c>
      <c r="AA421" s="39" t="s">
        <v>1952</v>
      </c>
      <c r="AB421">
        <v>0</v>
      </c>
      <c r="AD421" s="39" t="s">
        <v>4338</v>
      </c>
      <c r="AE421">
        <v>0</v>
      </c>
      <c r="AG421" s="39" t="s">
        <v>46493</v>
      </c>
      <c r="AH421">
        <v>0</v>
      </c>
      <c r="AJ421" s="39" t="s">
        <v>15186</v>
      </c>
      <c r="AK421">
        <v>1</v>
      </c>
      <c r="AM421" s="39" t="s">
        <v>15187</v>
      </c>
      <c r="AN421">
        <v>1</v>
      </c>
      <c r="AP421" s="39" t="s">
        <v>15186</v>
      </c>
      <c r="AQ421">
        <v>1</v>
      </c>
      <c r="AS421" s="39" t="s">
        <v>15187</v>
      </c>
      <c r="AT421">
        <v>1</v>
      </c>
      <c r="AV421" s="39" t="s">
        <v>15187</v>
      </c>
      <c r="AW421">
        <v>1</v>
      </c>
      <c r="AY421" s="39" t="s">
        <v>15187</v>
      </c>
      <c r="AZ421">
        <v>1</v>
      </c>
      <c r="BB421" s="39" t="s">
        <v>15187</v>
      </c>
      <c r="BC421">
        <v>1</v>
      </c>
      <c r="BE421" s="39" t="s">
        <v>15187</v>
      </c>
      <c r="BF421">
        <v>1</v>
      </c>
      <c r="BH421" s="39" t="s">
        <v>15186</v>
      </c>
      <c r="BI421">
        <v>1</v>
      </c>
      <c r="BK421" s="39" t="s">
        <v>15187</v>
      </c>
      <c r="BL421">
        <v>1</v>
      </c>
      <c r="BN421" s="39" t="s">
        <v>15187</v>
      </c>
      <c r="BO421">
        <v>1</v>
      </c>
      <c r="BQ421" s="39" t="s">
        <v>46494</v>
      </c>
      <c r="BT421" s="39" t="s">
        <v>46495</v>
      </c>
      <c r="BW421" s="39" t="s">
        <v>13792</v>
      </c>
      <c r="BX421">
        <v>1</v>
      </c>
      <c r="BZ421" s="39" t="s">
        <v>12851</v>
      </c>
      <c r="CA421">
        <v>1</v>
      </c>
      <c r="CC421" s="39" t="s">
        <v>12980</v>
      </c>
      <c r="CD421">
        <v>1</v>
      </c>
      <c r="CF421" s="39" t="s">
        <v>12980</v>
      </c>
      <c r="CG421">
        <v>0</v>
      </c>
      <c r="CI421" s="39" t="s">
        <v>15190</v>
      </c>
      <c r="CJ421">
        <v>0</v>
      </c>
      <c r="CL421" s="39" t="s">
        <v>46496</v>
      </c>
      <c r="CO421" s="39" t="s">
        <v>46497</v>
      </c>
    </row>
    <row r="422" spans="1:93" x14ac:dyDescent="0.3">
      <c r="A422">
        <v>421</v>
      </c>
      <c r="B422" s="1">
        <v>45910.410092592596</v>
      </c>
      <c r="C422" s="1">
        <v>45910.417870370373</v>
      </c>
      <c r="D422" s="39" t="s">
        <v>2887</v>
      </c>
      <c r="E422" s="39" t="s">
        <v>2888</v>
      </c>
      <c r="F422">
        <v>19</v>
      </c>
      <c r="I422" s="39" t="s">
        <v>2888</v>
      </c>
      <c r="L422">
        <v>5</v>
      </c>
      <c r="O422">
        <v>33</v>
      </c>
      <c r="R422" s="39" t="s">
        <v>4338</v>
      </c>
      <c r="S422">
        <v>1</v>
      </c>
      <c r="U422" s="39" t="s">
        <v>15182</v>
      </c>
      <c r="V422">
        <v>0</v>
      </c>
      <c r="X422" s="39" t="s">
        <v>15183</v>
      </c>
      <c r="Y422">
        <v>1</v>
      </c>
      <c r="AA422" s="39" t="s">
        <v>15184</v>
      </c>
      <c r="AB422">
        <v>0</v>
      </c>
      <c r="AD422" s="39" t="s">
        <v>1952</v>
      </c>
      <c r="AE422">
        <v>1</v>
      </c>
      <c r="AG422" s="39" t="s">
        <v>46498</v>
      </c>
      <c r="AH422">
        <v>0</v>
      </c>
      <c r="AJ422" s="39" t="s">
        <v>15186</v>
      </c>
      <c r="AK422">
        <v>1</v>
      </c>
      <c r="AM422" s="39" t="s">
        <v>15187</v>
      </c>
      <c r="AN422">
        <v>1</v>
      </c>
      <c r="AP422" s="39" t="s">
        <v>15186</v>
      </c>
      <c r="AQ422">
        <v>1</v>
      </c>
      <c r="AS422" s="39" t="s">
        <v>15187</v>
      </c>
      <c r="AT422">
        <v>1</v>
      </c>
      <c r="AV422" s="39" t="s">
        <v>15187</v>
      </c>
      <c r="AW422">
        <v>1</v>
      </c>
      <c r="AY422" s="39" t="s">
        <v>15187</v>
      </c>
      <c r="AZ422">
        <v>1</v>
      </c>
      <c r="BB422" s="39" t="s">
        <v>15187</v>
      </c>
      <c r="BC422">
        <v>1</v>
      </c>
      <c r="BE422" s="39" t="s">
        <v>15187</v>
      </c>
      <c r="BF422">
        <v>1</v>
      </c>
      <c r="BH422" s="39" t="s">
        <v>15186</v>
      </c>
      <c r="BI422">
        <v>1</v>
      </c>
      <c r="BK422" s="39" t="s">
        <v>15187</v>
      </c>
      <c r="BL422">
        <v>1</v>
      </c>
      <c r="BN422" s="39" t="s">
        <v>15187</v>
      </c>
      <c r="BO422">
        <v>1</v>
      </c>
      <c r="BQ422" s="39" t="s">
        <v>34354</v>
      </c>
      <c r="BT422" s="39" t="s">
        <v>46499</v>
      </c>
      <c r="BW422" s="39" t="s">
        <v>13792</v>
      </c>
      <c r="BX422">
        <v>1</v>
      </c>
      <c r="BZ422" s="39" t="s">
        <v>12851</v>
      </c>
      <c r="CA422">
        <v>1</v>
      </c>
      <c r="CC422" s="39" t="s">
        <v>12980</v>
      </c>
      <c r="CD422">
        <v>1</v>
      </c>
      <c r="CF422" s="39" t="s">
        <v>15190</v>
      </c>
      <c r="CG422">
        <v>1</v>
      </c>
      <c r="CI422" s="39" t="s">
        <v>12887</v>
      </c>
      <c r="CJ422">
        <v>1</v>
      </c>
      <c r="CL422" s="39" t="s">
        <v>45752</v>
      </c>
      <c r="CO422" s="39" t="s">
        <v>46500</v>
      </c>
    </row>
    <row r="423" spans="1:93" x14ac:dyDescent="0.3">
      <c r="A423">
        <v>422</v>
      </c>
      <c r="B423" s="1">
        <v>45910.441168981481</v>
      </c>
      <c r="C423" s="1">
        <v>45910.449004629627</v>
      </c>
      <c r="D423" s="39" t="s">
        <v>3130</v>
      </c>
      <c r="E423" s="39" t="s">
        <v>3131</v>
      </c>
      <c r="F423">
        <v>19</v>
      </c>
      <c r="I423" s="39" t="s">
        <v>3132</v>
      </c>
      <c r="L423">
        <v>3</v>
      </c>
      <c r="O423">
        <v>12</v>
      </c>
      <c r="R423" s="39" t="s">
        <v>4338</v>
      </c>
      <c r="S423">
        <v>1</v>
      </c>
      <c r="U423" s="39" t="s">
        <v>15184</v>
      </c>
      <c r="V423">
        <v>1</v>
      </c>
      <c r="X423" s="39" t="s">
        <v>15183</v>
      </c>
      <c r="Y423">
        <v>1</v>
      </c>
      <c r="AA423" s="39" t="s">
        <v>1952</v>
      </c>
      <c r="AB423">
        <v>0</v>
      </c>
      <c r="AD423" s="39" t="s">
        <v>1952</v>
      </c>
      <c r="AE423">
        <v>1</v>
      </c>
      <c r="AG423" s="39" t="s">
        <v>15620</v>
      </c>
      <c r="AH423">
        <v>0</v>
      </c>
      <c r="AJ423" s="39" t="s">
        <v>15186</v>
      </c>
      <c r="AK423">
        <v>1</v>
      </c>
      <c r="AM423" s="39" t="s">
        <v>15187</v>
      </c>
      <c r="AN423">
        <v>1</v>
      </c>
      <c r="AP423" s="39" t="s">
        <v>15186</v>
      </c>
      <c r="AQ423">
        <v>1</v>
      </c>
      <c r="AS423" s="39" t="s">
        <v>15187</v>
      </c>
      <c r="AT423">
        <v>1</v>
      </c>
      <c r="AV423" s="39" t="s">
        <v>15187</v>
      </c>
      <c r="AW423">
        <v>1</v>
      </c>
      <c r="AY423" s="39" t="s">
        <v>15187</v>
      </c>
      <c r="AZ423">
        <v>1</v>
      </c>
      <c r="BB423" s="39" t="s">
        <v>15187</v>
      </c>
      <c r="BC423">
        <v>1</v>
      </c>
      <c r="BE423" s="39" t="s">
        <v>15187</v>
      </c>
      <c r="BF423">
        <v>1</v>
      </c>
      <c r="BH423" s="39" t="s">
        <v>15186</v>
      </c>
      <c r="BI423">
        <v>1</v>
      </c>
      <c r="BK423" s="39" t="s">
        <v>15187</v>
      </c>
      <c r="BL423">
        <v>1</v>
      </c>
      <c r="BN423" s="39" t="s">
        <v>15187</v>
      </c>
      <c r="BO423">
        <v>1</v>
      </c>
      <c r="BQ423" s="39" t="s">
        <v>46501</v>
      </c>
      <c r="BT423" s="39" t="s">
        <v>46502</v>
      </c>
      <c r="BW423" s="39" t="s">
        <v>13792</v>
      </c>
      <c r="BX423">
        <v>1</v>
      </c>
      <c r="BZ423" s="39" t="s">
        <v>12851</v>
      </c>
      <c r="CA423">
        <v>1</v>
      </c>
      <c r="CC423" s="39" t="s">
        <v>12980</v>
      </c>
      <c r="CD423">
        <v>1</v>
      </c>
      <c r="CF423" s="39" t="s">
        <v>15190</v>
      </c>
      <c r="CG423">
        <v>1</v>
      </c>
      <c r="CI423" s="39" t="s">
        <v>15190</v>
      </c>
      <c r="CJ423">
        <v>0</v>
      </c>
      <c r="CL423" s="39" t="s">
        <v>46503</v>
      </c>
      <c r="CO423" s="39" t="s">
        <v>46504</v>
      </c>
    </row>
    <row r="424" spans="1:93" x14ac:dyDescent="0.3">
      <c r="A424">
        <v>423</v>
      </c>
      <c r="B424" s="1">
        <v>45910.433796296296</v>
      </c>
      <c r="C424" s="1">
        <v>45910.451608796298</v>
      </c>
      <c r="D424" s="39" t="s">
        <v>3273</v>
      </c>
      <c r="E424" s="39" t="s">
        <v>3274</v>
      </c>
      <c r="F424">
        <v>22</v>
      </c>
      <c r="I424" s="39" t="s">
        <v>3274</v>
      </c>
      <c r="L424">
        <v>3</v>
      </c>
      <c r="O424">
        <v>25</v>
      </c>
      <c r="R424" s="39" t="s">
        <v>4338</v>
      </c>
      <c r="S424">
        <v>1</v>
      </c>
      <c r="U424" s="39" t="s">
        <v>15184</v>
      </c>
      <c r="V424">
        <v>1</v>
      </c>
      <c r="X424" s="39" t="s">
        <v>15183</v>
      </c>
      <c r="Y424">
        <v>1</v>
      </c>
      <c r="AA424" s="39" t="s">
        <v>15182</v>
      </c>
      <c r="AB424">
        <v>1</v>
      </c>
      <c r="AD424" s="39" t="s">
        <v>1952</v>
      </c>
      <c r="AE424">
        <v>1</v>
      </c>
      <c r="AG424" s="39" t="s">
        <v>15572</v>
      </c>
      <c r="AH424">
        <v>1</v>
      </c>
      <c r="AJ424" s="39" t="s">
        <v>15186</v>
      </c>
      <c r="AK424">
        <v>1</v>
      </c>
      <c r="AM424" s="39" t="s">
        <v>15187</v>
      </c>
      <c r="AN424">
        <v>1</v>
      </c>
      <c r="AP424" s="39" t="s">
        <v>15186</v>
      </c>
      <c r="AQ424">
        <v>1</v>
      </c>
      <c r="AS424" s="39" t="s">
        <v>15187</v>
      </c>
      <c r="AT424">
        <v>1</v>
      </c>
      <c r="AV424" s="39" t="s">
        <v>15187</v>
      </c>
      <c r="AW424">
        <v>1</v>
      </c>
      <c r="AY424" s="39" t="s">
        <v>15187</v>
      </c>
      <c r="AZ424">
        <v>1</v>
      </c>
      <c r="BB424" s="39" t="s">
        <v>15187</v>
      </c>
      <c r="BC424">
        <v>1</v>
      </c>
      <c r="BE424" s="39" t="s">
        <v>15187</v>
      </c>
      <c r="BF424">
        <v>1</v>
      </c>
      <c r="BH424" s="39" t="s">
        <v>15186</v>
      </c>
      <c r="BI424">
        <v>1</v>
      </c>
      <c r="BK424" s="39" t="s">
        <v>15187</v>
      </c>
      <c r="BL424">
        <v>1</v>
      </c>
      <c r="BN424" s="39" t="s">
        <v>15187</v>
      </c>
      <c r="BO424">
        <v>1</v>
      </c>
      <c r="BQ424" s="39" t="s">
        <v>46505</v>
      </c>
      <c r="BT424" s="39" t="s">
        <v>46506</v>
      </c>
      <c r="BW424" s="39" t="s">
        <v>13792</v>
      </c>
      <c r="BX424">
        <v>1</v>
      </c>
      <c r="BZ424" s="39" t="s">
        <v>12851</v>
      </c>
      <c r="CA424">
        <v>1</v>
      </c>
      <c r="CC424" s="39" t="s">
        <v>12980</v>
      </c>
      <c r="CD424">
        <v>1</v>
      </c>
      <c r="CF424" s="39" t="s">
        <v>15190</v>
      </c>
      <c r="CG424">
        <v>1</v>
      </c>
      <c r="CI424" s="39" t="s">
        <v>12887</v>
      </c>
      <c r="CJ424">
        <v>1</v>
      </c>
      <c r="CL424" s="39" t="s">
        <v>46507</v>
      </c>
      <c r="CO424" s="39" t="s">
        <v>46508</v>
      </c>
    </row>
    <row r="425" spans="1:93" x14ac:dyDescent="0.3">
      <c r="A425">
        <v>424</v>
      </c>
      <c r="B425" s="1">
        <v>45910.4375462963</v>
      </c>
      <c r="C425" s="1">
        <v>45910.451932870368</v>
      </c>
      <c r="D425" s="39" t="s">
        <v>3120</v>
      </c>
      <c r="E425" s="39" t="s">
        <v>3121</v>
      </c>
      <c r="F425">
        <v>20</v>
      </c>
      <c r="I425" s="39" t="s">
        <v>3121</v>
      </c>
      <c r="L425">
        <v>3</v>
      </c>
      <c r="O425">
        <v>10</v>
      </c>
      <c r="R425" s="39" t="s">
        <v>4338</v>
      </c>
      <c r="S425">
        <v>1</v>
      </c>
      <c r="U425" s="39" t="s">
        <v>15184</v>
      </c>
      <c r="V425">
        <v>1</v>
      </c>
      <c r="X425" s="39" t="s">
        <v>15183</v>
      </c>
      <c r="Y425">
        <v>1</v>
      </c>
      <c r="AA425" s="39" t="s">
        <v>15182</v>
      </c>
      <c r="AB425">
        <v>1</v>
      </c>
      <c r="AD425" s="39" t="s">
        <v>1952</v>
      </c>
      <c r="AE425">
        <v>1</v>
      </c>
      <c r="AG425" s="39" t="s">
        <v>15572</v>
      </c>
      <c r="AH425">
        <v>1</v>
      </c>
      <c r="AJ425" s="39" t="s">
        <v>15186</v>
      </c>
      <c r="AK425">
        <v>1</v>
      </c>
      <c r="AM425" s="39" t="s">
        <v>15187</v>
      </c>
      <c r="AN425">
        <v>1</v>
      </c>
      <c r="AP425" s="39" t="s">
        <v>15186</v>
      </c>
      <c r="AQ425">
        <v>1</v>
      </c>
      <c r="AS425" s="39" t="s">
        <v>15187</v>
      </c>
      <c r="AT425">
        <v>1</v>
      </c>
      <c r="AV425" s="39" t="s">
        <v>15187</v>
      </c>
      <c r="AW425">
        <v>1</v>
      </c>
      <c r="AY425" s="39" t="s">
        <v>15187</v>
      </c>
      <c r="AZ425">
        <v>1</v>
      </c>
      <c r="BB425" s="39" t="s">
        <v>15187</v>
      </c>
      <c r="BC425">
        <v>1</v>
      </c>
      <c r="BE425" s="39" t="s">
        <v>15187</v>
      </c>
      <c r="BF425">
        <v>1</v>
      </c>
      <c r="BH425" s="39" t="s">
        <v>15186</v>
      </c>
      <c r="BI425">
        <v>1</v>
      </c>
      <c r="BK425" s="39" t="s">
        <v>15187</v>
      </c>
      <c r="BL425">
        <v>1</v>
      </c>
      <c r="BN425" s="39" t="s">
        <v>15187</v>
      </c>
      <c r="BO425">
        <v>1</v>
      </c>
      <c r="BQ425" s="39" t="s">
        <v>46509</v>
      </c>
      <c r="BT425" s="39" t="s">
        <v>46510</v>
      </c>
      <c r="BW425" s="39" t="s">
        <v>13792</v>
      </c>
      <c r="BX425">
        <v>1</v>
      </c>
      <c r="BZ425" s="39" t="s">
        <v>13792</v>
      </c>
      <c r="CA425">
        <v>0</v>
      </c>
      <c r="CC425" s="39" t="s">
        <v>12980</v>
      </c>
      <c r="CD425">
        <v>1</v>
      </c>
      <c r="CF425" s="39" t="s">
        <v>12980</v>
      </c>
      <c r="CG425">
        <v>0</v>
      </c>
      <c r="CI425" s="39" t="s">
        <v>12887</v>
      </c>
      <c r="CJ425">
        <v>1</v>
      </c>
      <c r="CL425" s="39" t="s">
        <v>46511</v>
      </c>
      <c r="CO425" s="39" t="s">
        <v>46512</v>
      </c>
    </row>
    <row r="426" spans="1:93" x14ac:dyDescent="0.3">
      <c r="A426">
        <v>425</v>
      </c>
      <c r="B426" s="1">
        <v>45910.446053240739</v>
      </c>
      <c r="C426" s="1">
        <v>45910.456284722219</v>
      </c>
      <c r="D426" s="39" t="s">
        <v>2087</v>
      </c>
      <c r="E426" s="39" t="s">
        <v>2088</v>
      </c>
      <c r="F426">
        <v>19</v>
      </c>
      <c r="I426" s="39" t="s">
        <v>2088</v>
      </c>
      <c r="L426">
        <v>3</v>
      </c>
      <c r="O426">
        <v>15</v>
      </c>
      <c r="R426" s="39" t="s">
        <v>4338</v>
      </c>
      <c r="S426">
        <v>1</v>
      </c>
      <c r="U426" s="39" t="s">
        <v>15184</v>
      </c>
      <c r="V426">
        <v>1</v>
      </c>
      <c r="X426" s="39" t="s">
        <v>15183</v>
      </c>
      <c r="Y426">
        <v>1</v>
      </c>
      <c r="AA426" s="39" t="s">
        <v>1952</v>
      </c>
      <c r="AB426">
        <v>0</v>
      </c>
      <c r="AD426" s="39" t="s">
        <v>15182</v>
      </c>
      <c r="AE426">
        <v>0</v>
      </c>
      <c r="AG426" s="39" t="s">
        <v>15572</v>
      </c>
      <c r="AH426">
        <v>1</v>
      </c>
      <c r="AJ426" s="39" t="s">
        <v>15186</v>
      </c>
      <c r="AK426">
        <v>1</v>
      </c>
      <c r="AM426" s="39" t="s">
        <v>15187</v>
      </c>
      <c r="AN426">
        <v>1</v>
      </c>
      <c r="AP426" s="39" t="s">
        <v>15186</v>
      </c>
      <c r="AQ426">
        <v>1</v>
      </c>
      <c r="AS426" s="39" t="s">
        <v>15187</v>
      </c>
      <c r="AT426">
        <v>1</v>
      </c>
      <c r="AV426" s="39" t="s">
        <v>15186</v>
      </c>
      <c r="AW426">
        <v>0</v>
      </c>
      <c r="AY426" s="39" t="s">
        <v>15187</v>
      </c>
      <c r="AZ426">
        <v>1</v>
      </c>
      <c r="BB426" s="39" t="s">
        <v>15187</v>
      </c>
      <c r="BC426">
        <v>1</v>
      </c>
      <c r="BE426" s="39" t="s">
        <v>15187</v>
      </c>
      <c r="BF426">
        <v>1</v>
      </c>
      <c r="BH426" s="39" t="s">
        <v>15186</v>
      </c>
      <c r="BI426">
        <v>1</v>
      </c>
      <c r="BK426" s="39" t="s">
        <v>15187</v>
      </c>
      <c r="BL426">
        <v>1</v>
      </c>
      <c r="BN426" s="39" t="s">
        <v>15187</v>
      </c>
      <c r="BO426">
        <v>1</v>
      </c>
      <c r="BQ426" s="39" t="s">
        <v>34354</v>
      </c>
      <c r="BT426" s="39" t="s">
        <v>46513</v>
      </c>
      <c r="BW426" s="39" t="s">
        <v>13792</v>
      </c>
      <c r="BX426">
        <v>1</v>
      </c>
      <c r="BZ426" s="39" t="s">
        <v>12851</v>
      </c>
      <c r="CA426">
        <v>1</v>
      </c>
      <c r="CC426" s="39" t="s">
        <v>12980</v>
      </c>
      <c r="CD426">
        <v>1</v>
      </c>
      <c r="CF426" s="39" t="s">
        <v>15190</v>
      </c>
      <c r="CG426">
        <v>1</v>
      </c>
      <c r="CI426" s="39" t="s">
        <v>12887</v>
      </c>
      <c r="CJ426">
        <v>1</v>
      </c>
      <c r="CL426" s="39" t="s">
        <v>46514</v>
      </c>
      <c r="CO426" s="39" t="s">
        <v>46515</v>
      </c>
    </row>
    <row r="427" spans="1:93" x14ac:dyDescent="0.3">
      <c r="A427">
        <v>426</v>
      </c>
      <c r="B427" s="1">
        <v>45910.475787037038</v>
      </c>
      <c r="C427" s="1">
        <v>45910.483587962961</v>
      </c>
      <c r="D427" s="39" t="s">
        <v>33816</v>
      </c>
      <c r="E427" s="39" t="s">
        <v>36471</v>
      </c>
      <c r="F427">
        <v>16</v>
      </c>
      <c r="I427" s="39" t="s">
        <v>44832</v>
      </c>
      <c r="L427">
        <v>14</v>
      </c>
      <c r="O427">
        <v>15</v>
      </c>
      <c r="R427" s="39" t="s">
        <v>4338</v>
      </c>
      <c r="S427">
        <v>1</v>
      </c>
      <c r="U427" s="39" t="s">
        <v>15184</v>
      </c>
      <c r="V427">
        <v>1</v>
      </c>
      <c r="X427" s="39" t="s">
        <v>15183</v>
      </c>
      <c r="Y427">
        <v>1</v>
      </c>
      <c r="AA427" s="39" t="s">
        <v>15184</v>
      </c>
      <c r="AB427">
        <v>0</v>
      </c>
      <c r="AD427" s="39" t="s">
        <v>1952</v>
      </c>
      <c r="AE427">
        <v>1</v>
      </c>
      <c r="AG427" s="39" t="s">
        <v>15572</v>
      </c>
      <c r="AH427">
        <v>1</v>
      </c>
      <c r="AJ427" s="39" t="s">
        <v>15187</v>
      </c>
      <c r="AK427">
        <v>0</v>
      </c>
      <c r="AM427" s="39" t="s">
        <v>15187</v>
      </c>
      <c r="AN427">
        <v>1</v>
      </c>
      <c r="AP427" s="39" t="s">
        <v>15186</v>
      </c>
      <c r="AQ427">
        <v>1</v>
      </c>
      <c r="AS427" s="39" t="s">
        <v>15187</v>
      </c>
      <c r="AT427">
        <v>1</v>
      </c>
      <c r="AV427" s="39" t="s">
        <v>15187</v>
      </c>
      <c r="AW427">
        <v>1</v>
      </c>
      <c r="AY427" s="39" t="s">
        <v>15187</v>
      </c>
      <c r="AZ427">
        <v>1</v>
      </c>
      <c r="BB427" s="39" t="s">
        <v>15187</v>
      </c>
      <c r="BC427">
        <v>1</v>
      </c>
      <c r="BE427" s="39" t="s">
        <v>15187</v>
      </c>
      <c r="BF427">
        <v>1</v>
      </c>
      <c r="BH427" s="39" t="s">
        <v>15186</v>
      </c>
      <c r="BI427">
        <v>1</v>
      </c>
      <c r="BK427" s="39" t="s">
        <v>15187</v>
      </c>
      <c r="BL427">
        <v>1</v>
      </c>
      <c r="BN427" s="39" t="s">
        <v>15187</v>
      </c>
      <c r="BO427">
        <v>1</v>
      </c>
      <c r="BQ427" s="39" t="s">
        <v>34354</v>
      </c>
      <c r="BT427" s="39" t="s">
        <v>46516</v>
      </c>
      <c r="BW427" s="39" t="s">
        <v>13792</v>
      </c>
      <c r="BX427">
        <v>1</v>
      </c>
      <c r="BZ427" s="39" t="s">
        <v>12980</v>
      </c>
      <c r="CA427">
        <v>0</v>
      </c>
      <c r="CC427" s="39" t="s">
        <v>12851</v>
      </c>
      <c r="CD427">
        <v>0</v>
      </c>
      <c r="CF427" s="39" t="s">
        <v>12887</v>
      </c>
      <c r="CG427">
        <v>0</v>
      </c>
      <c r="CI427" s="39" t="s">
        <v>15190</v>
      </c>
      <c r="CJ427">
        <v>0</v>
      </c>
      <c r="CL427" s="39" t="s">
        <v>45752</v>
      </c>
      <c r="CO427" s="39" t="s">
        <v>46517</v>
      </c>
    </row>
    <row r="428" spans="1:93" x14ac:dyDescent="0.3">
      <c r="A428">
        <v>427</v>
      </c>
      <c r="B428" s="1">
        <v>45910.56894675926</v>
      </c>
      <c r="C428" s="1">
        <v>45910.579039351855</v>
      </c>
      <c r="D428" s="39" t="s">
        <v>4131</v>
      </c>
      <c r="E428" s="39" t="s">
        <v>4132</v>
      </c>
      <c r="F428">
        <v>20</v>
      </c>
      <c r="I428" s="39" t="s">
        <v>4132</v>
      </c>
      <c r="L428">
        <v>6</v>
      </c>
      <c r="O428">
        <v>27</v>
      </c>
      <c r="R428" s="39" t="s">
        <v>4338</v>
      </c>
      <c r="S428">
        <v>1</v>
      </c>
      <c r="U428" s="39" t="s">
        <v>15184</v>
      </c>
      <c r="V428">
        <v>1</v>
      </c>
      <c r="X428" s="39" t="s">
        <v>15183</v>
      </c>
      <c r="Y428">
        <v>1</v>
      </c>
      <c r="AA428" s="39" t="s">
        <v>1952</v>
      </c>
      <c r="AB428">
        <v>0</v>
      </c>
      <c r="AD428" s="39" t="s">
        <v>1952</v>
      </c>
      <c r="AE428">
        <v>1</v>
      </c>
      <c r="AG428" s="39" t="s">
        <v>15826</v>
      </c>
      <c r="AH428">
        <v>0</v>
      </c>
      <c r="AJ428" s="39" t="s">
        <v>15186</v>
      </c>
      <c r="AK428">
        <v>1</v>
      </c>
      <c r="AM428" s="39" t="s">
        <v>15187</v>
      </c>
      <c r="AN428">
        <v>1</v>
      </c>
      <c r="AP428" s="39" t="s">
        <v>15186</v>
      </c>
      <c r="AQ428">
        <v>1</v>
      </c>
      <c r="AS428" s="39" t="s">
        <v>15187</v>
      </c>
      <c r="AT428">
        <v>1</v>
      </c>
      <c r="AV428" s="39" t="s">
        <v>15187</v>
      </c>
      <c r="AW428">
        <v>1</v>
      </c>
      <c r="AY428" s="39" t="s">
        <v>15187</v>
      </c>
      <c r="AZ428">
        <v>1</v>
      </c>
      <c r="BB428" s="39" t="s">
        <v>15187</v>
      </c>
      <c r="BC428">
        <v>1</v>
      </c>
      <c r="BE428" s="39" t="s">
        <v>15187</v>
      </c>
      <c r="BF428">
        <v>1</v>
      </c>
      <c r="BH428" s="39" t="s">
        <v>15186</v>
      </c>
      <c r="BI428">
        <v>1</v>
      </c>
      <c r="BK428" s="39" t="s">
        <v>15187</v>
      </c>
      <c r="BL428">
        <v>1</v>
      </c>
      <c r="BN428" s="39" t="s">
        <v>15187</v>
      </c>
      <c r="BO428">
        <v>1</v>
      </c>
      <c r="BQ428" s="39" t="s">
        <v>46518</v>
      </c>
      <c r="BT428" s="39" t="s">
        <v>16179</v>
      </c>
      <c r="BW428" s="39" t="s">
        <v>13792</v>
      </c>
      <c r="BX428">
        <v>1</v>
      </c>
      <c r="BZ428" s="39" t="s">
        <v>12851</v>
      </c>
      <c r="CA428">
        <v>1</v>
      </c>
      <c r="CC428" s="39" t="s">
        <v>12980</v>
      </c>
      <c r="CD428">
        <v>1</v>
      </c>
      <c r="CF428" s="39" t="s">
        <v>15190</v>
      </c>
      <c r="CG428">
        <v>1</v>
      </c>
      <c r="CI428" s="39" t="s">
        <v>12887</v>
      </c>
      <c r="CJ428">
        <v>1</v>
      </c>
      <c r="CL428" s="39" t="s">
        <v>46519</v>
      </c>
      <c r="CO428" s="39" t="s">
        <v>46520</v>
      </c>
    </row>
    <row r="429" spans="1:93" x14ac:dyDescent="0.3">
      <c r="A429">
        <v>428</v>
      </c>
      <c r="B429" s="1">
        <v>45910.585590277777</v>
      </c>
      <c r="C429" s="1">
        <v>45910.603703703702</v>
      </c>
      <c r="D429" s="39" t="s">
        <v>3311</v>
      </c>
      <c r="E429" s="39" t="s">
        <v>3312</v>
      </c>
      <c r="F429">
        <v>17</v>
      </c>
      <c r="I429" s="39" t="s">
        <v>3312</v>
      </c>
      <c r="L429">
        <v>3</v>
      </c>
      <c r="O429">
        <v>21</v>
      </c>
      <c r="R429" s="39" t="s">
        <v>4338</v>
      </c>
      <c r="S429">
        <v>1</v>
      </c>
      <c r="U429" s="39" t="s">
        <v>15184</v>
      </c>
      <c r="V429">
        <v>1</v>
      </c>
      <c r="X429" s="39" t="s">
        <v>15183</v>
      </c>
      <c r="Y429">
        <v>1</v>
      </c>
      <c r="AA429" s="39" t="s">
        <v>4338</v>
      </c>
      <c r="AB429">
        <v>0</v>
      </c>
      <c r="AD429" s="39" t="s">
        <v>15182</v>
      </c>
      <c r="AE429">
        <v>0</v>
      </c>
      <c r="AG429" s="39" t="s">
        <v>15625</v>
      </c>
      <c r="AH429">
        <v>0</v>
      </c>
      <c r="AJ429" s="39" t="s">
        <v>15186</v>
      </c>
      <c r="AK429">
        <v>1</v>
      </c>
      <c r="AM429" s="39" t="s">
        <v>15187</v>
      </c>
      <c r="AN429">
        <v>1</v>
      </c>
      <c r="AP429" s="39" t="s">
        <v>15186</v>
      </c>
      <c r="AQ429">
        <v>1</v>
      </c>
      <c r="AS429" s="39" t="s">
        <v>15187</v>
      </c>
      <c r="AT429">
        <v>1</v>
      </c>
      <c r="AV429" s="39" t="s">
        <v>15187</v>
      </c>
      <c r="AW429">
        <v>1</v>
      </c>
      <c r="AY429" s="39" t="s">
        <v>15187</v>
      </c>
      <c r="AZ429">
        <v>1</v>
      </c>
      <c r="BB429" s="39" t="s">
        <v>15187</v>
      </c>
      <c r="BC429">
        <v>1</v>
      </c>
      <c r="BE429" s="39" t="s">
        <v>15187</v>
      </c>
      <c r="BF429">
        <v>1</v>
      </c>
      <c r="BH429" s="39" t="s">
        <v>15186</v>
      </c>
      <c r="BI429">
        <v>1</v>
      </c>
      <c r="BK429" s="39" t="s">
        <v>15187</v>
      </c>
      <c r="BL429">
        <v>1</v>
      </c>
      <c r="BN429" s="39" t="s">
        <v>15187</v>
      </c>
      <c r="BO429">
        <v>1</v>
      </c>
      <c r="BQ429" s="39" t="s">
        <v>46521</v>
      </c>
      <c r="BT429" s="39" t="s">
        <v>46522</v>
      </c>
      <c r="BW429" s="39" t="s">
        <v>13792</v>
      </c>
      <c r="BX429">
        <v>1</v>
      </c>
      <c r="BZ429" s="39" t="s">
        <v>12851</v>
      </c>
      <c r="CA429">
        <v>1</v>
      </c>
      <c r="CC429" s="39" t="s">
        <v>12980</v>
      </c>
      <c r="CD429">
        <v>1</v>
      </c>
      <c r="CF429" s="39" t="s">
        <v>12980</v>
      </c>
      <c r="CG429">
        <v>0</v>
      </c>
      <c r="CI429" s="39" t="s">
        <v>15190</v>
      </c>
      <c r="CJ429">
        <v>0</v>
      </c>
      <c r="CL429" s="39" t="s">
        <v>46523</v>
      </c>
      <c r="CO429" s="39" t="s">
        <v>46524</v>
      </c>
    </row>
    <row r="430" spans="1:93" x14ac:dyDescent="0.3">
      <c r="A430">
        <v>429</v>
      </c>
      <c r="B430" s="1">
        <v>45910.605023148149</v>
      </c>
      <c r="C430" s="1">
        <v>45910.605150462965</v>
      </c>
      <c r="D430" s="39" t="s">
        <v>3218</v>
      </c>
      <c r="E430" s="39" t="s">
        <v>3219</v>
      </c>
      <c r="F430">
        <v>22</v>
      </c>
      <c r="I430" s="39" t="s">
        <v>3219</v>
      </c>
      <c r="L430">
        <v>3</v>
      </c>
      <c r="O430">
        <v>16</v>
      </c>
      <c r="R430" s="39" t="s">
        <v>4338</v>
      </c>
      <c r="S430">
        <v>1</v>
      </c>
      <c r="U430" s="39" t="s">
        <v>15184</v>
      </c>
      <c r="V430">
        <v>1</v>
      </c>
      <c r="X430" s="39" t="s">
        <v>15183</v>
      </c>
      <c r="Y430">
        <v>1</v>
      </c>
      <c r="AA430" s="39" t="s">
        <v>15182</v>
      </c>
      <c r="AB430">
        <v>1</v>
      </c>
      <c r="AD430" s="39" t="s">
        <v>1952</v>
      </c>
      <c r="AE430">
        <v>1</v>
      </c>
      <c r="AG430" s="39" t="s">
        <v>15572</v>
      </c>
      <c r="AH430">
        <v>1</v>
      </c>
      <c r="AJ430" s="39" t="s">
        <v>15186</v>
      </c>
      <c r="AK430">
        <v>1</v>
      </c>
      <c r="AM430" s="39" t="s">
        <v>15187</v>
      </c>
      <c r="AN430">
        <v>1</v>
      </c>
      <c r="AP430" s="39" t="s">
        <v>15186</v>
      </c>
      <c r="AQ430">
        <v>1</v>
      </c>
      <c r="AS430" s="39" t="s">
        <v>15187</v>
      </c>
      <c r="AT430">
        <v>1</v>
      </c>
      <c r="AV430" s="39" t="s">
        <v>15187</v>
      </c>
      <c r="AW430">
        <v>1</v>
      </c>
      <c r="AY430" s="39" t="s">
        <v>15187</v>
      </c>
      <c r="AZ430">
        <v>1</v>
      </c>
      <c r="BB430" s="39" t="s">
        <v>15187</v>
      </c>
      <c r="BC430">
        <v>1</v>
      </c>
      <c r="BE430" s="39" t="s">
        <v>15187</v>
      </c>
      <c r="BF430">
        <v>1</v>
      </c>
      <c r="BH430" s="39" t="s">
        <v>15186</v>
      </c>
      <c r="BI430">
        <v>1</v>
      </c>
      <c r="BK430" s="39" t="s">
        <v>15187</v>
      </c>
      <c r="BL430">
        <v>1</v>
      </c>
      <c r="BN430" s="39" t="s">
        <v>15187</v>
      </c>
      <c r="BO430">
        <v>1</v>
      </c>
      <c r="BQ430" s="39" t="s">
        <v>46525</v>
      </c>
      <c r="BT430" s="39" t="s">
        <v>46526</v>
      </c>
      <c r="BW430" s="39" t="s">
        <v>13792</v>
      </c>
      <c r="BX430">
        <v>1</v>
      </c>
      <c r="BZ430" s="39" t="s">
        <v>12851</v>
      </c>
      <c r="CA430">
        <v>1</v>
      </c>
      <c r="CC430" s="39" t="s">
        <v>12980</v>
      </c>
      <c r="CD430">
        <v>1</v>
      </c>
      <c r="CF430" s="39" t="s">
        <v>15190</v>
      </c>
      <c r="CG430">
        <v>1</v>
      </c>
      <c r="CI430" s="39" t="s">
        <v>12887</v>
      </c>
      <c r="CJ430">
        <v>1</v>
      </c>
      <c r="CL430" s="39" t="s">
        <v>46527</v>
      </c>
      <c r="CO430" s="39" t="s">
        <v>15555</v>
      </c>
    </row>
    <row r="431" spans="1:93" x14ac:dyDescent="0.3">
      <c r="A431">
        <v>430</v>
      </c>
      <c r="B431" s="1">
        <v>45910.613726851851</v>
      </c>
      <c r="C431" s="1">
        <v>45910.616539351853</v>
      </c>
      <c r="D431" s="39" t="s">
        <v>2277</v>
      </c>
      <c r="E431" s="39" t="s">
        <v>2278</v>
      </c>
      <c r="F431">
        <v>21</v>
      </c>
      <c r="I431" s="39" t="s">
        <v>2278</v>
      </c>
      <c r="L431">
        <v>4</v>
      </c>
      <c r="O431">
        <v>32</v>
      </c>
      <c r="R431" s="39" t="s">
        <v>4338</v>
      </c>
      <c r="S431">
        <v>1</v>
      </c>
      <c r="U431" s="39" t="s">
        <v>15184</v>
      </c>
      <c r="V431">
        <v>1</v>
      </c>
      <c r="X431" s="39" t="s">
        <v>15183</v>
      </c>
      <c r="Y431">
        <v>1</v>
      </c>
      <c r="AA431" s="39" t="s">
        <v>15182</v>
      </c>
      <c r="AB431">
        <v>1</v>
      </c>
      <c r="AD431" s="39" t="s">
        <v>1952</v>
      </c>
      <c r="AE431">
        <v>1</v>
      </c>
      <c r="AG431" s="39" t="s">
        <v>15572</v>
      </c>
      <c r="AH431">
        <v>1</v>
      </c>
      <c r="AJ431" s="39" t="s">
        <v>15186</v>
      </c>
      <c r="AK431">
        <v>1</v>
      </c>
      <c r="AM431" s="39" t="s">
        <v>15187</v>
      </c>
      <c r="AN431">
        <v>1</v>
      </c>
      <c r="AP431" s="39" t="s">
        <v>15186</v>
      </c>
      <c r="AQ431">
        <v>1</v>
      </c>
      <c r="AS431" s="39" t="s">
        <v>15187</v>
      </c>
      <c r="AT431">
        <v>1</v>
      </c>
      <c r="AV431" s="39" t="s">
        <v>15186</v>
      </c>
      <c r="AW431">
        <v>0</v>
      </c>
      <c r="AY431" s="39" t="s">
        <v>15187</v>
      </c>
      <c r="AZ431">
        <v>1</v>
      </c>
      <c r="BB431" s="39" t="s">
        <v>15187</v>
      </c>
      <c r="BC431">
        <v>1</v>
      </c>
      <c r="BE431" s="39" t="s">
        <v>15187</v>
      </c>
      <c r="BF431">
        <v>1</v>
      </c>
      <c r="BH431" s="39" t="s">
        <v>15186</v>
      </c>
      <c r="BI431">
        <v>1</v>
      </c>
      <c r="BK431" s="39" t="s">
        <v>15187</v>
      </c>
      <c r="BL431">
        <v>1</v>
      </c>
      <c r="BN431" s="39" t="s">
        <v>15187</v>
      </c>
      <c r="BO431">
        <v>1</v>
      </c>
      <c r="BQ431" s="39" t="s">
        <v>46528</v>
      </c>
      <c r="BT431" s="39" t="s">
        <v>15307</v>
      </c>
      <c r="BW431" s="39" t="s">
        <v>13792</v>
      </c>
      <c r="BX431">
        <v>1</v>
      </c>
      <c r="BZ431" s="39" t="s">
        <v>12851</v>
      </c>
      <c r="CA431">
        <v>1</v>
      </c>
      <c r="CC431" s="39" t="s">
        <v>12980</v>
      </c>
      <c r="CD431">
        <v>1</v>
      </c>
      <c r="CF431" s="39" t="s">
        <v>15190</v>
      </c>
      <c r="CG431">
        <v>1</v>
      </c>
      <c r="CI431" s="39" t="s">
        <v>12887</v>
      </c>
      <c r="CJ431">
        <v>1</v>
      </c>
      <c r="CL431" s="39" t="s">
        <v>46529</v>
      </c>
      <c r="CO431" s="39" t="s">
        <v>16426</v>
      </c>
    </row>
    <row r="432" spans="1:93" x14ac:dyDescent="0.3">
      <c r="A432">
        <v>431</v>
      </c>
      <c r="B432" s="1">
        <v>45910.718159722222</v>
      </c>
      <c r="C432" s="1">
        <v>45910.722268518519</v>
      </c>
      <c r="D432" s="39" t="s">
        <v>1661</v>
      </c>
      <c r="E432" s="39" t="s">
        <v>1662</v>
      </c>
      <c r="F432">
        <v>13</v>
      </c>
      <c r="I432" s="39" t="s">
        <v>1662</v>
      </c>
      <c r="L432">
        <v>13</v>
      </c>
      <c r="O432">
        <v>19</v>
      </c>
      <c r="R432" s="39" t="s">
        <v>1952</v>
      </c>
      <c r="S432">
        <v>0</v>
      </c>
      <c r="U432" s="39" t="s">
        <v>15183</v>
      </c>
      <c r="V432">
        <v>0</v>
      </c>
      <c r="X432" s="39" t="s">
        <v>15182</v>
      </c>
      <c r="Y432">
        <v>0</v>
      </c>
      <c r="AA432" s="39" t="s">
        <v>15184</v>
      </c>
      <c r="AB432">
        <v>0</v>
      </c>
      <c r="AD432" s="39" t="s">
        <v>4338</v>
      </c>
      <c r="AE432">
        <v>0</v>
      </c>
      <c r="AG432" s="39" t="s">
        <v>15706</v>
      </c>
      <c r="AH432">
        <v>0</v>
      </c>
      <c r="AJ432" s="39" t="s">
        <v>15186</v>
      </c>
      <c r="AK432">
        <v>1</v>
      </c>
      <c r="AM432" s="39" t="s">
        <v>15187</v>
      </c>
      <c r="AN432">
        <v>1</v>
      </c>
      <c r="AP432" s="39" t="s">
        <v>15186</v>
      </c>
      <c r="AQ432">
        <v>1</v>
      </c>
      <c r="AS432" s="39" t="s">
        <v>15187</v>
      </c>
      <c r="AT432">
        <v>1</v>
      </c>
      <c r="AV432" s="39" t="s">
        <v>15187</v>
      </c>
      <c r="AW432">
        <v>1</v>
      </c>
      <c r="AY432" s="39" t="s">
        <v>15187</v>
      </c>
      <c r="AZ432">
        <v>1</v>
      </c>
      <c r="BB432" s="39" t="s">
        <v>15187</v>
      </c>
      <c r="BC432">
        <v>1</v>
      </c>
      <c r="BE432" s="39" t="s">
        <v>15187</v>
      </c>
      <c r="BF432">
        <v>1</v>
      </c>
      <c r="BH432" s="39" t="s">
        <v>15186</v>
      </c>
      <c r="BI432">
        <v>1</v>
      </c>
      <c r="BK432" s="39" t="s">
        <v>15187</v>
      </c>
      <c r="BL432">
        <v>1</v>
      </c>
      <c r="BN432" s="39" t="s">
        <v>15187</v>
      </c>
      <c r="BO432">
        <v>1</v>
      </c>
      <c r="BQ432" s="39" t="s">
        <v>46530</v>
      </c>
      <c r="BT432" s="39" t="s">
        <v>46531</v>
      </c>
      <c r="BW432" s="39" t="s">
        <v>12980</v>
      </c>
      <c r="BX432">
        <v>0</v>
      </c>
      <c r="BZ432" s="39" t="s">
        <v>12851</v>
      </c>
      <c r="CA432">
        <v>1</v>
      </c>
      <c r="CC432" s="39" t="s">
        <v>15190</v>
      </c>
      <c r="CD432">
        <v>0</v>
      </c>
      <c r="CF432" s="39" t="s">
        <v>15190</v>
      </c>
      <c r="CG432">
        <v>1</v>
      </c>
      <c r="CI432" s="39" t="s">
        <v>15190</v>
      </c>
      <c r="CJ432">
        <v>0</v>
      </c>
      <c r="CL432" s="39" t="s">
        <v>46532</v>
      </c>
      <c r="CO432" s="39" t="s">
        <v>46533</v>
      </c>
    </row>
    <row r="433" spans="1:93" x14ac:dyDescent="0.3">
      <c r="A433">
        <v>432</v>
      </c>
      <c r="B433" s="1">
        <v>45910.739236111112</v>
      </c>
      <c r="C433" s="1">
        <v>45910.746631944443</v>
      </c>
      <c r="D433" s="39" t="s">
        <v>2663</v>
      </c>
      <c r="E433" s="39" t="s">
        <v>2664</v>
      </c>
      <c r="F433">
        <v>18</v>
      </c>
      <c r="I433" s="39" t="s">
        <v>2664</v>
      </c>
      <c r="L433">
        <v>5</v>
      </c>
      <c r="O433">
        <v>31</v>
      </c>
      <c r="R433" s="39" t="s">
        <v>4338</v>
      </c>
      <c r="S433">
        <v>1</v>
      </c>
      <c r="U433" s="39" t="s">
        <v>15183</v>
      </c>
      <c r="V433">
        <v>0</v>
      </c>
      <c r="X433" s="39" t="s">
        <v>1952</v>
      </c>
      <c r="Y433">
        <v>0</v>
      </c>
      <c r="AA433" s="39" t="s">
        <v>15182</v>
      </c>
      <c r="AB433">
        <v>1</v>
      </c>
      <c r="AD433" s="39" t="s">
        <v>15184</v>
      </c>
      <c r="AE433">
        <v>0</v>
      </c>
      <c r="AG433" s="39" t="s">
        <v>46534</v>
      </c>
      <c r="AH433">
        <v>0</v>
      </c>
      <c r="AJ433" s="39" t="s">
        <v>15186</v>
      </c>
      <c r="AK433">
        <v>1</v>
      </c>
      <c r="AM433" s="39" t="s">
        <v>15187</v>
      </c>
      <c r="AN433">
        <v>1</v>
      </c>
      <c r="AP433" s="39" t="s">
        <v>15186</v>
      </c>
      <c r="AQ433">
        <v>1</v>
      </c>
      <c r="AS433" s="39" t="s">
        <v>15187</v>
      </c>
      <c r="AT433">
        <v>1</v>
      </c>
      <c r="AV433" s="39" t="s">
        <v>15187</v>
      </c>
      <c r="AW433">
        <v>1</v>
      </c>
      <c r="AY433" s="39" t="s">
        <v>15187</v>
      </c>
      <c r="AZ433">
        <v>1</v>
      </c>
      <c r="BB433" s="39" t="s">
        <v>15187</v>
      </c>
      <c r="BC433">
        <v>1</v>
      </c>
      <c r="BE433" s="39" t="s">
        <v>15187</v>
      </c>
      <c r="BF433">
        <v>1</v>
      </c>
      <c r="BH433" s="39" t="s">
        <v>15186</v>
      </c>
      <c r="BI433">
        <v>1</v>
      </c>
      <c r="BK433" s="39" t="s">
        <v>15187</v>
      </c>
      <c r="BL433">
        <v>1</v>
      </c>
      <c r="BN433" s="39" t="s">
        <v>15187</v>
      </c>
      <c r="BO433">
        <v>1</v>
      </c>
      <c r="BQ433" s="39" t="s">
        <v>46535</v>
      </c>
      <c r="BT433" s="39" t="s">
        <v>46536</v>
      </c>
      <c r="BW433" s="39" t="s">
        <v>13792</v>
      </c>
      <c r="BX433">
        <v>1</v>
      </c>
      <c r="BZ433" s="39" t="s">
        <v>12851</v>
      </c>
      <c r="CA433">
        <v>1</v>
      </c>
      <c r="CC433" s="39" t="s">
        <v>12980</v>
      </c>
      <c r="CD433">
        <v>1</v>
      </c>
      <c r="CF433" s="39" t="s">
        <v>15190</v>
      </c>
      <c r="CG433">
        <v>1</v>
      </c>
      <c r="CI433" s="39" t="s">
        <v>12887</v>
      </c>
      <c r="CJ433">
        <v>1</v>
      </c>
      <c r="CL433" s="39" t="s">
        <v>46537</v>
      </c>
      <c r="CO433" s="39" t="s">
        <v>46538</v>
      </c>
    </row>
    <row r="434" spans="1:93" x14ac:dyDescent="0.3">
      <c r="A434">
        <v>433</v>
      </c>
      <c r="B434" s="1">
        <v>45910.746041666665</v>
      </c>
      <c r="C434" s="1">
        <v>45910.767129629632</v>
      </c>
      <c r="D434" s="39" t="s">
        <v>3341</v>
      </c>
      <c r="E434" s="39" t="s">
        <v>3342</v>
      </c>
      <c r="F434">
        <v>22</v>
      </c>
      <c r="I434" s="39" t="s">
        <v>3342</v>
      </c>
      <c r="L434">
        <v>3</v>
      </c>
      <c r="O434">
        <v>36</v>
      </c>
      <c r="R434" s="39" t="s">
        <v>4338</v>
      </c>
      <c r="S434">
        <v>1</v>
      </c>
      <c r="U434" s="39" t="s">
        <v>15184</v>
      </c>
      <c r="V434">
        <v>1</v>
      </c>
      <c r="X434" s="39" t="s">
        <v>15183</v>
      </c>
      <c r="Y434">
        <v>1</v>
      </c>
      <c r="AA434" s="39" t="s">
        <v>15182</v>
      </c>
      <c r="AB434">
        <v>1</v>
      </c>
      <c r="AD434" s="39" t="s">
        <v>1952</v>
      </c>
      <c r="AE434">
        <v>1</v>
      </c>
      <c r="AG434" s="39" t="s">
        <v>15572</v>
      </c>
      <c r="AH434">
        <v>1</v>
      </c>
      <c r="AJ434" s="39" t="s">
        <v>15186</v>
      </c>
      <c r="AK434">
        <v>1</v>
      </c>
      <c r="AM434" s="39" t="s">
        <v>15187</v>
      </c>
      <c r="AN434">
        <v>1</v>
      </c>
      <c r="AP434" s="39" t="s">
        <v>15186</v>
      </c>
      <c r="AQ434">
        <v>1</v>
      </c>
      <c r="AS434" s="39" t="s">
        <v>15187</v>
      </c>
      <c r="AT434">
        <v>1</v>
      </c>
      <c r="AV434" s="39" t="s">
        <v>15187</v>
      </c>
      <c r="AW434">
        <v>1</v>
      </c>
      <c r="AY434" s="39" t="s">
        <v>15187</v>
      </c>
      <c r="AZ434">
        <v>1</v>
      </c>
      <c r="BB434" s="39" t="s">
        <v>15187</v>
      </c>
      <c r="BC434">
        <v>1</v>
      </c>
      <c r="BE434" s="39" t="s">
        <v>15187</v>
      </c>
      <c r="BF434">
        <v>1</v>
      </c>
      <c r="BH434" s="39" t="s">
        <v>15186</v>
      </c>
      <c r="BI434">
        <v>1</v>
      </c>
      <c r="BK434" s="39" t="s">
        <v>15187</v>
      </c>
      <c r="BL434">
        <v>1</v>
      </c>
      <c r="BN434" s="39" t="s">
        <v>15187</v>
      </c>
      <c r="BO434">
        <v>1</v>
      </c>
      <c r="BQ434" s="39" t="s">
        <v>46539</v>
      </c>
      <c r="BT434" s="39" t="s">
        <v>46540</v>
      </c>
      <c r="BW434" s="39" t="s">
        <v>13792</v>
      </c>
      <c r="BX434">
        <v>1</v>
      </c>
      <c r="BZ434" s="39" t="s">
        <v>12851</v>
      </c>
      <c r="CA434">
        <v>1</v>
      </c>
      <c r="CC434" s="39" t="s">
        <v>12980</v>
      </c>
      <c r="CD434">
        <v>1</v>
      </c>
      <c r="CF434" s="39" t="s">
        <v>15190</v>
      </c>
      <c r="CG434">
        <v>1</v>
      </c>
      <c r="CI434" s="39" t="s">
        <v>12887</v>
      </c>
      <c r="CJ434">
        <v>1</v>
      </c>
      <c r="CL434" s="39" t="s">
        <v>46541</v>
      </c>
      <c r="CO434" s="39" t="s">
        <v>46542</v>
      </c>
    </row>
    <row r="435" spans="1:93" x14ac:dyDescent="0.3">
      <c r="A435">
        <v>434</v>
      </c>
      <c r="B435" s="1">
        <v>45910.774074074077</v>
      </c>
      <c r="C435" s="1">
        <v>45910.780324074076</v>
      </c>
      <c r="D435" s="39" t="s">
        <v>33898</v>
      </c>
      <c r="E435" s="39" t="s">
        <v>36232</v>
      </c>
      <c r="F435">
        <v>21</v>
      </c>
      <c r="I435" s="39" t="s">
        <v>42512</v>
      </c>
      <c r="L435">
        <v>14</v>
      </c>
      <c r="O435">
        <v>39</v>
      </c>
      <c r="R435" s="39" t="s">
        <v>4338</v>
      </c>
      <c r="S435">
        <v>1</v>
      </c>
      <c r="U435" s="39" t="s">
        <v>15184</v>
      </c>
      <c r="V435">
        <v>1</v>
      </c>
      <c r="X435" s="39" t="s">
        <v>15183</v>
      </c>
      <c r="Y435">
        <v>1</v>
      </c>
      <c r="AA435" s="39" t="s">
        <v>15182</v>
      </c>
      <c r="AB435">
        <v>1</v>
      </c>
      <c r="AD435" s="39" t="s">
        <v>1952</v>
      </c>
      <c r="AE435">
        <v>1</v>
      </c>
      <c r="AG435" s="39" t="s">
        <v>46543</v>
      </c>
      <c r="AH435">
        <v>0</v>
      </c>
      <c r="AJ435" s="39" t="s">
        <v>15186</v>
      </c>
      <c r="AK435">
        <v>1</v>
      </c>
      <c r="AM435" s="39" t="s">
        <v>15187</v>
      </c>
      <c r="AN435">
        <v>1</v>
      </c>
      <c r="AP435" s="39" t="s">
        <v>15186</v>
      </c>
      <c r="AQ435">
        <v>1</v>
      </c>
      <c r="AS435" s="39" t="s">
        <v>15187</v>
      </c>
      <c r="AT435">
        <v>1</v>
      </c>
      <c r="AV435" s="39" t="s">
        <v>15187</v>
      </c>
      <c r="AW435">
        <v>1</v>
      </c>
      <c r="AY435" s="39" t="s">
        <v>15187</v>
      </c>
      <c r="AZ435">
        <v>1</v>
      </c>
      <c r="BB435" s="39" t="s">
        <v>15187</v>
      </c>
      <c r="BC435">
        <v>1</v>
      </c>
      <c r="BE435" s="39" t="s">
        <v>15187</v>
      </c>
      <c r="BF435">
        <v>1</v>
      </c>
      <c r="BH435" s="39" t="s">
        <v>15186</v>
      </c>
      <c r="BI435">
        <v>1</v>
      </c>
      <c r="BK435" s="39" t="s">
        <v>15187</v>
      </c>
      <c r="BL435">
        <v>1</v>
      </c>
      <c r="BN435" s="39" t="s">
        <v>15187</v>
      </c>
      <c r="BO435">
        <v>1</v>
      </c>
      <c r="BQ435" s="39" t="s">
        <v>46544</v>
      </c>
      <c r="BT435" s="39" t="s">
        <v>46545</v>
      </c>
      <c r="BW435" s="39" t="s">
        <v>13792</v>
      </c>
      <c r="BX435">
        <v>1</v>
      </c>
      <c r="BZ435" s="39" t="s">
        <v>12851</v>
      </c>
      <c r="CA435">
        <v>1</v>
      </c>
      <c r="CC435" s="39" t="s">
        <v>12980</v>
      </c>
      <c r="CD435">
        <v>1</v>
      </c>
      <c r="CF435" s="39" t="s">
        <v>15190</v>
      </c>
      <c r="CG435">
        <v>1</v>
      </c>
      <c r="CI435" s="39" t="s">
        <v>12887</v>
      </c>
      <c r="CJ435">
        <v>1</v>
      </c>
      <c r="CL435" s="39" t="s">
        <v>46546</v>
      </c>
      <c r="CO435" s="39" t="s">
        <v>46547</v>
      </c>
    </row>
    <row r="436" spans="1:93" x14ac:dyDescent="0.3">
      <c r="A436">
        <v>435</v>
      </c>
      <c r="B436" s="1">
        <v>45910.84447916667</v>
      </c>
      <c r="C436" s="1">
        <v>45910.858136574076</v>
      </c>
      <c r="D436" s="39" t="s">
        <v>33872</v>
      </c>
      <c r="E436" s="39" t="s">
        <v>36386</v>
      </c>
      <c r="F436">
        <v>19</v>
      </c>
      <c r="I436" s="39" t="s">
        <v>36386</v>
      </c>
      <c r="L436">
        <v>14</v>
      </c>
      <c r="O436">
        <v>31</v>
      </c>
      <c r="R436" s="39" t="s">
        <v>1952</v>
      </c>
      <c r="S436">
        <v>0</v>
      </c>
      <c r="U436" s="39" t="s">
        <v>15184</v>
      </c>
      <c r="V436">
        <v>1</v>
      </c>
      <c r="X436" s="39" t="s">
        <v>15183</v>
      </c>
      <c r="Y436">
        <v>1</v>
      </c>
      <c r="AA436" s="39" t="s">
        <v>15182</v>
      </c>
      <c r="AB436">
        <v>1</v>
      </c>
      <c r="AD436" s="39" t="s">
        <v>4338</v>
      </c>
      <c r="AE436">
        <v>0</v>
      </c>
      <c r="AG436" s="39" t="s">
        <v>15572</v>
      </c>
      <c r="AH436">
        <v>1</v>
      </c>
      <c r="AJ436" s="39" t="s">
        <v>15186</v>
      </c>
      <c r="AK436">
        <v>1</v>
      </c>
      <c r="AM436" s="39" t="s">
        <v>15187</v>
      </c>
      <c r="AN436">
        <v>1</v>
      </c>
      <c r="AP436" s="39" t="s">
        <v>15186</v>
      </c>
      <c r="AQ436">
        <v>1</v>
      </c>
      <c r="AS436" s="39" t="s">
        <v>15187</v>
      </c>
      <c r="AT436">
        <v>1</v>
      </c>
      <c r="AV436" s="39" t="s">
        <v>15187</v>
      </c>
      <c r="AW436">
        <v>1</v>
      </c>
      <c r="AY436" s="39" t="s">
        <v>15187</v>
      </c>
      <c r="AZ436">
        <v>1</v>
      </c>
      <c r="BB436" s="39" t="s">
        <v>15187</v>
      </c>
      <c r="BC436">
        <v>1</v>
      </c>
      <c r="BE436" s="39" t="s">
        <v>15187</v>
      </c>
      <c r="BF436">
        <v>1</v>
      </c>
      <c r="BH436" s="39" t="s">
        <v>15186</v>
      </c>
      <c r="BI436">
        <v>1</v>
      </c>
      <c r="BK436" s="39" t="s">
        <v>15187</v>
      </c>
      <c r="BL436">
        <v>1</v>
      </c>
      <c r="BN436" s="39" t="s">
        <v>15187</v>
      </c>
      <c r="BO436">
        <v>1</v>
      </c>
      <c r="BQ436" s="39" t="s">
        <v>34354</v>
      </c>
      <c r="BT436" s="39" t="s">
        <v>48041</v>
      </c>
      <c r="BW436" s="39" t="s">
        <v>13792</v>
      </c>
      <c r="BX436">
        <v>1</v>
      </c>
      <c r="BZ436" s="39" t="s">
        <v>12851</v>
      </c>
      <c r="CA436">
        <v>1</v>
      </c>
      <c r="CC436" s="39" t="s">
        <v>12980</v>
      </c>
      <c r="CD436">
        <v>1</v>
      </c>
      <c r="CF436" s="39" t="s">
        <v>15190</v>
      </c>
      <c r="CG436">
        <v>1</v>
      </c>
      <c r="CI436" s="39" t="s">
        <v>15190</v>
      </c>
      <c r="CJ436">
        <v>0</v>
      </c>
      <c r="CL436" s="39" t="s">
        <v>45752</v>
      </c>
      <c r="CO436" s="39" t="s">
        <v>46500</v>
      </c>
    </row>
    <row r="437" spans="1:93" x14ac:dyDescent="0.3">
      <c r="A437">
        <v>436</v>
      </c>
      <c r="B437" s="1">
        <v>45910.854826388888</v>
      </c>
      <c r="C437" s="1">
        <v>45910.864085648151</v>
      </c>
      <c r="D437" s="39" t="s">
        <v>1440</v>
      </c>
      <c r="E437" s="39" t="s">
        <v>1441</v>
      </c>
      <c r="F437">
        <v>20</v>
      </c>
      <c r="I437" s="39" t="s">
        <v>1441</v>
      </c>
      <c r="L437">
        <v>1</v>
      </c>
      <c r="O437">
        <v>4</v>
      </c>
      <c r="R437" s="39" t="s">
        <v>4338</v>
      </c>
      <c r="S437">
        <v>1</v>
      </c>
      <c r="U437" s="39" t="s">
        <v>15184</v>
      </c>
      <c r="V437">
        <v>1</v>
      </c>
      <c r="X437" s="39" t="s">
        <v>15183</v>
      </c>
      <c r="Y437">
        <v>1</v>
      </c>
      <c r="AA437" s="39" t="s">
        <v>15182</v>
      </c>
      <c r="AB437">
        <v>1</v>
      </c>
      <c r="AD437" s="39" t="s">
        <v>1952</v>
      </c>
      <c r="AE437">
        <v>1</v>
      </c>
      <c r="AG437" s="39" t="s">
        <v>15572</v>
      </c>
      <c r="AH437">
        <v>1</v>
      </c>
      <c r="AJ437" s="39" t="s">
        <v>15186</v>
      </c>
      <c r="AK437">
        <v>1</v>
      </c>
      <c r="AM437" s="39" t="s">
        <v>15187</v>
      </c>
      <c r="AN437">
        <v>1</v>
      </c>
      <c r="AP437" s="39" t="s">
        <v>15186</v>
      </c>
      <c r="AQ437">
        <v>1</v>
      </c>
      <c r="AS437" s="39" t="s">
        <v>15187</v>
      </c>
      <c r="AT437">
        <v>1</v>
      </c>
      <c r="AV437" s="39" t="s">
        <v>15187</v>
      </c>
      <c r="AW437">
        <v>1</v>
      </c>
      <c r="AY437" s="39" t="s">
        <v>15187</v>
      </c>
      <c r="AZ437">
        <v>1</v>
      </c>
      <c r="BB437" s="39" t="s">
        <v>15187</v>
      </c>
      <c r="BC437">
        <v>1</v>
      </c>
      <c r="BE437" s="39" t="s">
        <v>15187</v>
      </c>
      <c r="BF437">
        <v>1</v>
      </c>
      <c r="BH437" s="39" t="s">
        <v>15186</v>
      </c>
      <c r="BI437">
        <v>1</v>
      </c>
      <c r="BK437" s="39" t="s">
        <v>15187</v>
      </c>
      <c r="BL437">
        <v>1</v>
      </c>
      <c r="BN437" s="39" t="s">
        <v>15187</v>
      </c>
      <c r="BO437">
        <v>1</v>
      </c>
      <c r="BQ437" s="39" t="s">
        <v>48042</v>
      </c>
      <c r="BT437" s="39" t="s">
        <v>48043</v>
      </c>
      <c r="BW437" s="39" t="s">
        <v>12980</v>
      </c>
      <c r="BX437">
        <v>0</v>
      </c>
      <c r="BZ437" s="39" t="s">
        <v>12851</v>
      </c>
      <c r="CA437">
        <v>1</v>
      </c>
      <c r="CC437" s="39" t="s">
        <v>12980</v>
      </c>
      <c r="CD437">
        <v>1</v>
      </c>
      <c r="CF437" s="39" t="s">
        <v>15190</v>
      </c>
      <c r="CG437">
        <v>1</v>
      </c>
      <c r="CI437" s="39" t="s">
        <v>15190</v>
      </c>
      <c r="CJ437">
        <v>0</v>
      </c>
      <c r="CL437" s="39" t="s">
        <v>48044</v>
      </c>
      <c r="CO437" s="39" t="s">
        <v>48045</v>
      </c>
    </row>
    <row r="438" spans="1:93" x14ac:dyDescent="0.3">
      <c r="A438">
        <v>437</v>
      </c>
      <c r="B438" s="1">
        <v>45910.867303240739</v>
      </c>
      <c r="C438" s="1">
        <v>45910.871192129627</v>
      </c>
      <c r="D438" s="39" t="s">
        <v>33828</v>
      </c>
      <c r="E438" s="39" t="s">
        <v>36151</v>
      </c>
      <c r="F438">
        <v>12</v>
      </c>
      <c r="I438" s="39" t="s">
        <v>36151</v>
      </c>
      <c r="L438">
        <v>14</v>
      </c>
      <c r="O438">
        <v>18</v>
      </c>
      <c r="R438" s="39" t="s">
        <v>15184</v>
      </c>
      <c r="S438">
        <v>0</v>
      </c>
      <c r="U438" s="39" t="s">
        <v>1952</v>
      </c>
      <c r="V438">
        <v>0</v>
      </c>
      <c r="X438" s="39" t="s">
        <v>1952</v>
      </c>
      <c r="Y438">
        <v>0</v>
      </c>
      <c r="AA438" s="39" t="s">
        <v>15182</v>
      </c>
      <c r="AB438">
        <v>1</v>
      </c>
      <c r="AD438" s="39" t="s">
        <v>1952</v>
      </c>
      <c r="AE438">
        <v>1</v>
      </c>
      <c r="AG438" s="39" t="s">
        <v>15888</v>
      </c>
      <c r="AH438">
        <v>0</v>
      </c>
      <c r="AJ438" s="39" t="s">
        <v>15186</v>
      </c>
      <c r="AK438">
        <v>1</v>
      </c>
      <c r="AM438" s="39" t="s">
        <v>15186</v>
      </c>
      <c r="AN438">
        <v>0</v>
      </c>
      <c r="AP438" s="39" t="s">
        <v>15186</v>
      </c>
      <c r="AQ438">
        <v>1</v>
      </c>
      <c r="AS438" s="39" t="s">
        <v>15187</v>
      </c>
      <c r="AT438">
        <v>1</v>
      </c>
      <c r="AV438" s="39" t="s">
        <v>15187</v>
      </c>
      <c r="AW438">
        <v>1</v>
      </c>
      <c r="AY438" s="39" t="s">
        <v>15187</v>
      </c>
      <c r="AZ438">
        <v>1</v>
      </c>
      <c r="BB438" s="39" t="s">
        <v>15186</v>
      </c>
      <c r="BC438">
        <v>0</v>
      </c>
      <c r="BE438" s="39" t="s">
        <v>15187</v>
      </c>
      <c r="BF438">
        <v>1</v>
      </c>
      <c r="BH438" s="39" t="s">
        <v>15187</v>
      </c>
      <c r="BI438">
        <v>0</v>
      </c>
      <c r="BK438" s="39" t="s">
        <v>15186</v>
      </c>
      <c r="BL438">
        <v>0</v>
      </c>
      <c r="BN438" s="39" t="s">
        <v>15187</v>
      </c>
      <c r="BO438">
        <v>1</v>
      </c>
      <c r="BQ438" s="39" t="s">
        <v>48046</v>
      </c>
      <c r="BT438" s="39" t="s">
        <v>48047</v>
      </c>
      <c r="BW438" s="39" t="s">
        <v>13792</v>
      </c>
      <c r="BX438">
        <v>1</v>
      </c>
      <c r="BZ438" s="39" t="s">
        <v>12980</v>
      </c>
      <c r="CA438">
        <v>0</v>
      </c>
      <c r="CC438" s="39" t="s">
        <v>12851</v>
      </c>
      <c r="CD438">
        <v>0</v>
      </c>
      <c r="CF438" s="39" t="s">
        <v>15190</v>
      </c>
      <c r="CG438">
        <v>1</v>
      </c>
      <c r="CI438" s="39" t="s">
        <v>12887</v>
      </c>
      <c r="CJ438">
        <v>1</v>
      </c>
      <c r="CL438" s="39" t="s">
        <v>15653</v>
      </c>
      <c r="CO438" s="39" t="s">
        <v>48048</v>
      </c>
    </row>
    <row r="439" spans="1:93" x14ac:dyDescent="0.3">
      <c r="A439">
        <v>438</v>
      </c>
      <c r="B439" s="1">
        <v>45911.315925925926</v>
      </c>
      <c r="C439" s="1">
        <v>45911.328726851854</v>
      </c>
      <c r="D439" s="39" t="s">
        <v>384</v>
      </c>
      <c r="E439" s="39" t="s">
        <v>385</v>
      </c>
      <c r="F439">
        <v>16</v>
      </c>
      <c r="I439" s="39" t="s">
        <v>385</v>
      </c>
      <c r="L439">
        <v>11</v>
      </c>
      <c r="O439">
        <v>34</v>
      </c>
      <c r="R439" s="39" t="s">
        <v>4338</v>
      </c>
      <c r="S439">
        <v>1</v>
      </c>
      <c r="U439" s="39" t="s">
        <v>15183</v>
      </c>
      <c r="V439">
        <v>0</v>
      </c>
      <c r="X439" s="39" t="s">
        <v>15184</v>
      </c>
      <c r="Y439">
        <v>0</v>
      </c>
      <c r="AA439" s="39" t="s">
        <v>1952</v>
      </c>
      <c r="AB439">
        <v>0</v>
      </c>
      <c r="AD439" s="39" t="s">
        <v>1952</v>
      </c>
      <c r="AE439">
        <v>1</v>
      </c>
      <c r="AG439" s="39" t="s">
        <v>15572</v>
      </c>
      <c r="AH439">
        <v>1</v>
      </c>
      <c r="AJ439" s="39" t="s">
        <v>15186</v>
      </c>
      <c r="AK439">
        <v>1</v>
      </c>
      <c r="AM439" s="39" t="s">
        <v>15187</v>
      </c>
      <c r="AN439">
        <v>1</v>
      </c>
      <c r="AP439" s="39" t="s">
        <v>15186</v>
      </c>
      <c r="AQ439">
        <v>1</v>
      </c>
      <c r="AS439" s="39" t="s">
        <v>15187</v>
      </c>
      <c r="AT439">
        <v>1</v>
      </c>
      <c r="AV439" s="39" t="s">
        <v>15187</v>
      </c>
      <c r="AW439">
        <v>1</v>
      </c>
      <c r="AY439" s="39" t="s">
        <v>15187</v>
      </c>
      <c r="AZ439">
        <v>1</v>
      </c>
      <c r="BB439" s="39" t="s">
        <v>15187</v>
      </c>
      <c r="BC439">
        <v>1</v>
      </c>
      <c r="BE439" s="39" t="s">
        <v>15187</v>
      </c>
      <c r="BF439">
        <v>1</v>
      </c>
      <c r="BH439" s="39" t="s">
        <v>15187</v>
      </c>
      <c r="BI439">
        <v>0</v>
      </c>
      <c r="BK439" s="39" t="s">
        <v>15186</v>
      </c>
      <c r="BL439">
        <v>0</v>
      </c>
      <c r="BN439" s="39" t="s">
        <v>15187</v>
      </c>
      <c r="BO439">
        <v>1</v>
      </c>
      <c r="BQ439" s="39" t="s">
        <v>48049</v>
      </c>
      <c r="BT439" s="39" t="s">
        <v>48050</v>
      </c>
      <c r="BW439" s="39" t="s">
        <v>13792</v>
      </c>
      <c r="BX439">
        <v>1</v>
      </c>
      <c r="BZ439" s="39" t="s">
        <v>12851</v>
      </c>
      <c r="CA439">
        <v>1</v>
      </c>
      <c r="CC439" s="39" t="s">
        <v>12980</v>
      </c>
      <c r="CD439">
        <v>1</v>
      </c>
      <c r="CF439" s="39" t="s">
        <v>15190</v>
      </c>
      <c r="CG439">
        <v>1</v>
      </c>
      <c r="CI439" s="39" t="s">
        <v>15190</v>
      </c>
      <c r="CJ439">
        <v>0</v>
      </c>
      <c r="CL439" s="39" t="s">
        <v>48051</v>
      </c>
      <c r="CO439" s="39" t="s">
        <v>48052</v>
      </c>
    </row>
    <row r="440" spans="1:93" x14ac:dyDescent="0.3">
      <c r="A440">
        <v>439</v>
      </c>
      <c r="B440" s="1">
        <v>45911.340208333335</v>
      </c>
      <c r="C440" s="1">
        <v>45911.34480324074</v>
      </c>
      <c r="D440" s="39" t="s">
        <v>3143</v>
      </c>
      <c r="E440" s="39" t="s">
        <v>3144</v>
      </c>
      <c r="F440">
        <v>11</v>
      </c>
      <c r="I440" s="39" t="s">
        <v>3144</v>
      </c>
      <c r="L440">
        <v>3</v>
      </c>
      <c r="O440">
        <v>8</v>
      </c>
      <c r="R440" s="39" t="s">
        <v>1952</v>
      </c>
      <c r="S440">
        <v>0</v>
      </c>
      <c r="U440" s="39" t="s">
        <v>15182</v>
      </c>
      <c r="V440">
        <v>0</v>
      </c>
      <c r="X440" s="39" t="s">
        <v>15184</v>
      </c>
      <c r="Y440">
        <v>0</v>
      </c>
      <c r="AA440" s="39" t="s">
        <v>15182</v>
      </c>
      <c r="AB440">
        <v>1</v>
      </c>
      <c r="AD440" s="39" t="s">
        <v>1952</v>
      </c>
      <c r="AE440">
        <v>1</v>
      </c>
      <c r="AG440" s="39" t="s">
        <v>15620</v>
      </c>
      <c r="AH440">
        <v>0</v>
      </c>
      <c r="AJ440" s="39" t="s">
        <v>15186</v>
      </c>
      <c r="AK440">
        <v>1</v>
      </c>
      <c r="AM440" s="39" t="s">
        <v>15187</v>
      </c>
      <c r="AN440">
        <v>1</v>
      </c>
      <c r="AP440" s="39" t="s">
        <v>15186</v>
      </c>
      <c r="AQ440">
        <v>1</v>
      </c>
      <c r="AS440" s="39" t="s">
        <v>15187</v>
      </c>
      <c r="AT440">
        <v>1</v>
      </c>
      <c r="AV440" s="39" t="s">
        <v>15187</v>
      </c>
      <c r="AW440">
        <v>1</v>
      </c>
      <c r="AY440" s="39" t="s">
        <v>15186</v>
      </c>
      <c r="AZ440">
        <v>0</v>
      </c>
      <c r="BB440" s="39" t="s">
        <v>15187</v>
      </c>
      <c r="BC440">
        <v>1</v>
      </c>
      <c r="BE440" s="39" t="s">
        <v>15187</v>
      </c>
      <c r="BF440">
        <v>1</v>
      </c>
      <c r="BH440" s="39" t="s">
        <v>15187</v>
      </c>
      <c r="BI440">
        <v>0</v>
      </c>
      <c r="BK440" s="39" t="s">
        <v>15186</v>
      </c>
      <c r="BL440">
        <v>0</v>
      </c>
      <c r="BN440" s="39" t="s">
        <v>15187</v>
      </c>
      <c r="BO440">
        <v>1</v>
      </c>
      <c r="BQ440" s="39" t="s">
        <v>48053</v>
      </c>
      <c r="BT440" s="39" t="s">
        <v>15421</v>
      </c>
      <c r="BW440" s="39" t="s">
        <v>12980</v>
      </c>
      <c r="BX440">
        <v>0</v>
      </c>
      <c r="BZ440" s="39" t="s">
        <v>13792</v>
      </c>
      <c r="CA440">
        <v>0</v>
      </c>
      <c r="CC440" s="39" t="s">
        <v>15190</v>
      </c>
      <c r="CD440">
        <v>0</v>
      </c>
      <c r="CF440" s="39" t="s">
        <v>15190</v>
      </c>
      <c r="CG440">
        <v>1</v>
      </c>
      <c r="CI440" s="39" t="s">
        <v>12851</v>
      </c>
      <c r="CJ440">
        <v>0</v>
      </c>
      <c r="CL440" s="39" t="s">
        <v>48054</v>
      </c>
      <c r="CO440" s="39" t="s">
        <v>48055</v>
      </c>
    </row>
    <row r="441" spans="1:93" x14ac:dyDescent="0.3">
      <c r="A441">
        <v>440</v>
      </c>
      <c r="B441" s="1">
        <v>45911.342638888891</v>
      </c>
      <c r="C441" s="1">
        <v>45911.345243055555</v>
      </c>
      <c r="D441" s="39" t="s">
        <v>91</v>
      </c>
      <c r="E441" s="39" t="s">
        <v>92</v>
      </c>
      <c r="F441">
        <v>12</v>
      </c>
      <c r="I441" s="39" t="s">
        <v>92</v>
      </c>
      <c r="L441">
        <v>11</v>
      </c>
      <c r="O441">
        <v>10</v>
      </c>
      <c r="R441" s="39" t="s">
        <v>4338</v>
      </c>
      <c r="S441">
        <v>1</v>
      </c>
      <c r="U441" s="39" t="s">
        <v>15184</v>
      </c>
      <c r="V441">
        <v>1</v>
      </c>
      <c r="X441" s="39" t="s">
        <v>1952</v>
      </c>
      <c r="Y441">
        <v>0</v>
      </c>
      <c r="AA441" s="39" t="s">
        <v>4338</v>
      </c>
      <c r="AB441">
        <v>0</v>
      </c>
      <c r="AD441" s="39" t="s">
        <v>1952</v>
      </c>
      <c r="AE441">
        <v>1</v>
      </c>
      <c r="AG441" s="39" t="s">
        <v>48056</v>
      </c>
      <c r="AH441">
        <v>0</v>
      </c>
      <c r="AJ441" s="39" t="s">
        <v>15187</v>
      </c>
      <c r="AK441">
        <v>0</v>
      </c>
      <c r="AM441" s="39" t="s">
        <v>15187</v>
      </c>
      <c r="AN441">
        <v>1</v>
      </c>
      <c r="AP441" s="39" t="s">
        <v>15186</v>
      </c>
      <c r="AQ441">
        <v>1</v>
      </c>
      <c r="AS441" s="39" t="s">
        <v>15187</v>
      </c>
      <c r="AT441">
        <v>1</v>
      </c>
      <c r="AV441" s="39" t="s">
        <v>15186</v>
      </c>
      <c r="AW441">
        <v>0</v>
      </c>
      <c r="AY441" s="39" t="s">
        <v>15186</v>
      </c>
      <c r="AZ441">
        <v>0</v>
      </c>
      <c r="BB441" s="39" t="s">
        <v>15187</v>
      </c>
      <c r="BC441">
        <v>1</v>
      </c>
      <c r="BE441" s="39" t="s">
        <v>15186</v>
      </c>
      <c r="BF441">
        <v>0</v>
      </c>
      <c r="BH441" s="39" t="s">
        <v>15187</v>
      </c>
      <c r="BI441">
        <v>0</v>
      </c>
      <c r="BK441" s="39" t="s">
        <v>15187</v>
      </c>
      <c r="BL441">
        <v>1</v>
      </c>
      <c r="BN441" s="39" t="s">
        <v>15187</v>
      </c>
      <c r="BO441">
        <v>1</v>
      </c>
      <c r="BQ441" s="39" t="s">
        <v>48057</v>
      </c>
      <c r="BT441" s="39" t="s">
        <v>48058</v>
      </c>
      <c r="BW441" s="39" t="s">
        <v>13792</v>
      </c>
      <c r="BX441">
        <v>1</v>
      </c>
      <c r="BZ441" s="39" t="s">
        <v>12851</v>
      </c>
      <c r="CA441">
        <v>1</v>
      </c>
      <c r="CC441" s="39" t="s">
        <v>12980</v>
      </c>
      <c r="CD441">
        <v>1</v>
      </c>
      <c r="CF441" s="39" t="s">
        <v>12887</v>
      </c>
      <c r="CG441">
        <v>0</v>
      </c>
      <c r="CI441" s="39" t="s">
        <v>13792</v>
      </c>
      <c r="CJ441">
        <v>0</v>
      </c>
      <c r="CL441" s="39" t="s">
        <v>45752</v>
      </c>
      <c r="CO441" s="39" t="s">
        <v>46500</v>
      </c>
    </row>
    <row r="442" spans="1:93" x14ac:dyDescent="0.3">
      <c r="A442">
        <v>441</v>
      </c>
      <c r="B442" s="1">
        <v>45911.360856481479</v>
      </c>
      <c r="C442" s="1">
        <v>45911.365011574075</v>
      </c>
      <c r="D442" s="39" t="s">
        <v>3319</v>
      </c>
      <c r="E442" s="39" t="s">
        <v>3320</v>
      </c>
      <c r="F442">
        <v>17</v>
      </c>
      <c r="I442" s="39" t="s">
        <v>3320</v>
      </c>
      <c r="L442">
        <v>3</v>
      </c>
      <c r="O442">
        <v>14</v>
      </c>
      <c r="R442" s="39" t="s">
        <v>4338</v>
      </c>
      <c r="S442">
        <v>1</v>
      </c>
      <c r="U442" s="39" t="s">
        <v>15184</v>
      </c>
      <c r="V442">
        <v>1</v>
      </c>
      <c r="X442" s="39" t="s">
        <v>15183</v>
      </c>
      <c r="Y442">
        <v>1</v>
      </c>
      <c r="AA442" s="39" t="s">
        <v>15182</v>
      </c>
      <c r="AB442">
        <v>1</v>
      </c>
      <c r="AD442" s="39" t="s">
        <v>1952</v>
      </c>
      <c r="AE442">
        <v>1</v>
      </c>
      <c r="AG442" s="39" t="s">
        <v>15572</v>
      </c>
      <c r="AH442">
        <v>1</v>
      </c>
      <c r="AJ442" s="39" t="s">
        <v>15186</v>
      </c>
      <c r="AK442">
        <v>1</v>
      </c>
      <c r="AM442" s="39" t="s">
        <v>15187</v>
      </c>
      <c r="AN442">
        <v>1</v>
      </c>
      <c r="AP442" s="39" t="s">
        <v>15187</v>
      </c>
      <c r="AQ442">
        <v>0</v>
      </c>
      <c r="AS442" s="39" t="s">
        <v>15186</v>
      </c>
      <c r="AT442">
        <v>0</v>
      </c>
      <c r="AV442" s="39" t="s">
        <v>15187</v>
      </c>
      <c r="AW442">
        <v>1</v>
      </c>
      <c r="AY442" s="39" t="s">
        <v>15187</v>
      </c>
      <c r="AZ442">
        <v>1</v>
      </c>
      <c r="BB442" s="39" t="s">
        <v>15187</v>
      </c>
      <c r="BC442">
        <v>1</v>
      </c>
      <c r="BE442" s="39" t="s">
        <v>15187</v>
      </c>
      <c r="BF442">
        <v>1</v>
      </c>
      <c r="BH442" s="39" t="s">
        <v>15187</v>
      </c>
      <c r="BI442">
        <v>0</v>
      </c>
      <c r="BK442" s="39" t="s">
        <v>15187</v>
      </c>
      <c r="BL442">
        <v>1</v>
      </c>
      <c r="BN442" s="39" t="s">
        <v>15187</v>
      </c>
      <c r="BO442">
        <v>1</v>
      </c>
      <c r="BQ442" s="39" t="s">
        <v>48059</v>
      </c>
      <c r="BT442" s="39" t="s">
        <v>48060</v>
      </c>
      <c r="BW442" s="39" t="s">
        <v>13792</v>
      </c>
      <c r="BX442">
        <v>1</v>
      </c>
      <c r="BZ442" s="39" t="s">
        <v>12887</v>
      </c>
      <c r="CA442">
        <v>0</v>
      </c>
      <c r="CC442" s="39" t="s">
        <v>12980</v>
      </c>
      <c r="CD442">
        <v>1</v>
      </c>
      <c r="CF442" s="39" t="s">
        <v>15190</v>
      </c>
      <c r="CG442">
        <v>1</v>
      </c>
      <c r="CI442" s="39" t="s">
        <v>13792</v>
      </c>
      <c r="CJ442">
        <v>0</v>
      </c>
      <c r="CL442" s="39" t="s">
        <v>48061</v>
      </c>
      <c r="CO442" s="39" t="s">
        <v>48062</v>
      </c>
    </row>
    <row r="443" spans="1:93" x14ac:dyDescent="0.3">
      <c r="A443">
        <v>442</v>
      </c>
      <c r="B443" s="1">
        <v>45911.380462962959</v>
      </c>
      <c r="C443" s="1">
        <v>45911.38559027778</v>
      </c>
      <c r="D443" s="39" t="s">
        <v>33820</v>
      </c>
      <c r="E443" s="39" t="s">
        <v>36128</v>
      </c>
      <c r="F443">
        <v>16</v>
      </c>
      <c r="I443" s="39" t="s">
        <v>42514</v>
      </c>
      <c r="L443">
        <v>14</v>
      </c>
      <c r="O443">
        <v>16</v>
      </c>
      <c r="R443" s="39" t="s">
        <v>4338</v>
      </c>
      <c r="S443">
        <v>1</v>
      </c>
      <c r="U443" s="39" t="s">
        <v>1952</v>
      </c>
      <c r="V443">
        <v>0</v>
      </c>
      <c r="X443" s="39" t="s">
        <v>15183</v>
      </c>
      <c r="Y443">
        <v>1</v>
      </c>
      <c r="AA443" s="39" t="s">
        <v>15184</v>
      </c>
      <c r="AB443">
        <v>0</v>
      </c>
      <c r="AD443" s="39" t="s">
        <v>4338</v>
      </c>
      <c r="AE443">
        <v>0</v>
      </c>
      <c r="AG443" s="39" t="s">
        <v>15742</v>
      </c>
      <c r="AH443">
        <v>0</v>
      </c>
      <c r="AJ443" s="39" t="s">
        <v>15186</v>
      </c>
      <c r="AK443">
        <v>1</v>
      </c>
      <c r="AM443" s="39" t="s">
        <v>15187</v>
      </c>
      <c r="AN443">
        <v>1</v>
      </c>
      <c r="AP443" s="39" t="s">
        <v>15186</v>
      </c>
      <c r="AQ443">
        <v>1</v>
      </c>
      <c r="AS443" s="39" t="s">
        <v>15187</v>
      </c>
      <c r="AT443">
        <v>1</v>
      </c>
      <c r="AV443" s="39" t="s">
        <v>15187</v>
      </c>
      <c r="AW443">
        <v>1</v>
      </c>
      <c r="AY443" s="39" t="s">
        <v>15187</v>
      </c>
      <c r="AZ443">
        <v>1</v>
      </c>
      <c r="BB443" s="39" t="s">
        <v>15187</v>
      </c>
      <c r="BC443">
        <v>1</v>
      </c>
      <c r="BE443" s="39" t="s">
        <v>15187</v>
      </c>
      <c r="BF443">
        <v>1</v>
      </c>
      <c r="BH443" s="39" t="s">
        <v>15186</v>
      </c>
      <c r="BI443">
        <v>1</v>
      </c>
      <c r="BK443" s="39" t="s">
        <v>15187</v>
      </c>
      <c r="BL443">
        <v>1</v>
      </c>
      <c r="BN443" s="39" t="s">
        <v>15187</v>
      </c>
      <c r="BO443">
        <v>1</v>
      </c>
      <c r="BQ443" s="39" t="s">
        <v>34354</v>
      </c>
      <c r="BT443" s="39" t="s">
        <v>48063</v>
      </c>
      <c r="BW443" s="39" t="s">
        <v>13792</v>
      </c>
      <c r="BX443">
        <v>1</v>
      </c>
      <c r="BZ443" s="39" t="s">
        <v>12851</v>
      </c>
      <c r="CA443">
        <v>1</v>
      </c>
      <c r="CC443" s="39" t="s">
        <v>13792</v>
      </c>
      <c r="CD443">
        <v>0</v>
      </c>
      <c r="CF443" s="39" t="s">
        <v>15190</v>
      </c>
      <c r="CG443">
        <v>1</v>
      </c>
      <c r="CI443" s="39" t="s">
        <v>12980</v>
      </c>
      <c r="CJ443">
        <v>0</v>
      </c>
      <c r="CL443" s="39" t="s">
        <v>45752</v>
      </c>
      <c r="CO443" s="39" t="s">
        <v>46500</v>
      </c>
    </row>
    <row r="444" spans="1:93" x14ac:dyDescent="0.3">
      <c r="A444">
        <v>443</v>
      </c>
      <c r="B444" s="1">
        <v>45911.372037037036</v>
      </c>
      <c r="C444" s="1">
        <v>45911.38790509259</v>
      </c>
      <c r="D444" s="39" t="s">
        <v>4059</v>
      </c>
      <c r="E444" s="39" t="s">
        <v>4060</v>
      </c>
      <c r="F444">
        <v>20</v>
      </c>
      <c r="I444" s="39" t="s">
        <v>4060</v>
      </c>
      <c r="L444">
        <v>6</v>
      </c>
      <c r="O444">
        <v>34</v>
      </c>
      <c r="R444" s="39" t="s">
        <v>4338</v>
      </c>
      <c r="S444">
        <v>1</v>
      </c>
      <c r="U444" s="39" t="s">
        <v>15184</v>
      </c>
      <c r="V444">
        <v>1</v>
      </c>
      <c r="X444" s="39" t="s">
        <v>15183</v>
      </c>
      <c r="Y444">
        <v>1</v>
      </c>
      <c r="AA444" s="39" t="s">
        <v>1952</v>
      </c>
      <c r="AB444">
        <v>0</v>
      </c>
      <c r="AD444" s="39" t="s">
        <v>15182</v>
      </c>
      <c r="AE444">
        <v>0</v>
      </c>
      <c r="AG444" s="39" t="s">
        <v>15572</v>
      </c>
      <c r="AH444">
        <v>1</v>
      </c>
      <c r="AJ444" s="39" t="s">
        <v>15186</v>
      </c>
      <c r="AK444">
        <v>1</v>
      </c>
      <c r="AM444" s="39" t="s">
        <v>15187</v>
      </c>
      <c r="AN444">
        <v>1</v>
      </c>
      <c r="AP444" s="39" t="s">
        <v>15186</v>
      </c>
      <c r="AQ444">
        <v>1</v>
      </c>
      <c r="AS444" s="39" t="s">
        <v>15187</v>
      </c>
      <c r="AT444">
        <v>1</v>
      </c>
      <c r="AV444" s="39" t="s">
        <v>15187</v>
      </c>
      <c r="AW444">
        <v>1</v>
      </c>
      <c r="AY444" s="39" t="s">
        <v>15187</v>
      </c>
      <c r="AZ444">
        <v>1</v>
      </c>
      <c r="BB444" s="39" t="s">
        <v>15187</v>
      </c>
      <c r="BC444">
        <v>1</v>
      </c>
      <c r="BE444" s="39" t="s">
        <v>15187</v>
      </c>
      <c r="BF444">
        <v>1</v>
      </c>
      <c r="BH444" s="39" t="s">
        <v>15186</v>
      </c>
      <c r="BI444">
        <v>1</v>
      </c>
      <c r="BK444" s="39" t="s">
        <v>15187</v>
      </c>
      <c r="BL444">
        <v>1</v>
      </c>
      <c r="BN444" s="39" t="s">
        <v>15187</v>
      </c>
      <c r="BO444">
        <v>1</v>
      </c>
      <c r="BQ444" s="39" t="s">
        <v>15734</v>
      </c>
      <c r="BT444" s="39" t="s">
        <v>48064</v>
      </c>
      <c r="BW444" s="39" t="s">
        <v>13792</v>
      </c>
      <c r="BX444">
        <v>1</v>
      </c>
      <c r="BZ444" s="39" t="s">
        <v>12851</v>
      </c>
      <c r="CA444">
        <v>1</v>
      </c>
      <c r="CC444" s="39" t="s">
        <v>12980</v>
      </c>
      <c r="CD444">
        <v>1</v>
      </c>
      <c r="CF444" s="39" t="s">
        <v>15190</v>
      </c>
      <c r="CG444">
        <v>1</v>
      </c>
      <c r="CI444" s="39" t="s">
        <v>12887</v>
      </c>
      <c r="CJ444">
        <v>1</v>
      </c>
      <c r="CL444" s="39" t="s">
        <v>48065</v>
      </c>
      <c r="CO444" s="39" t="s">
        <v>48066</v>
      </c>
    </row>
    <row r="445" spans="1:93" x14ac:dyDescent="0.3">
      <c r="A445">
        <v>444</v>
      </c>
      <c r="B445" s="1">
        <v>45911.374791666669</v>
      </c>
      <c r="C445" s="1">
        <v>45911.395740740743</v>
      </c>
      <c r="D445" s="39" t="s">
        <v>3387</v>
      </c>
      <c r="E445" s="39" t="s">
        <v>3388</v>
      </c>
      <c r="F445">
        <v>20</v>
      </c>
      <c r="I445" s="39" t="s">
        <v>3388</v>
      </c>
      <c r="L445">
        <v>3</v>
      </c>
      <c r="O445">
        <v>33</v>
      </c>
      <c r="R445" s="39" t="s">
        <v>4338</v>
      </c>
      <c r="S445">
        <v>1</v>
      </c>
      <c r="U445" s="39" t="s">
        <v>15184</v>
      </c>
      <c r="V445">
        <v>1</v>
      </c>
      <c r="X445" s="39" t="s">
        <v>15183</v>
      </c>
      <c r="Y445">
        <v>1</v>
      </c>
      <c r="AA445" s="39" t="s">
        <v>1952</v>
      </c>
      <c r="AB445">
        <v>0</v>
      </c>
      <c r="AD445" s="39" t="s">
        <v>15182</v>
      </c>
      <c r="AE445">
        <v>0</v>
      </c>
      <c r="AG445" s="39" t="s">
        <v>15572</v>
      </c>
      <c r="AH445">
        <v>1</v>
      </c>
      <c r="AJ445" s="39" t="s">
        <v>15186</v>
      </c>
      <c r="AK445">
        <v>1</v>
      </c>
      <c r="AM445" s="39" t="s">
        <v>15187</v>
      </c>
      <c r="AN445">
        <v>1</v>
      </c>
      <c r="AP445" s="39" t="s">
        <v>15186</v>
      </c>
      <c r="AQ445">
        <v>1</v>
      </c>
      <c r="AS445" s="39" t="s">
        <v>15187</v>
      </c>
      <c r="AT445">
        <v>1</v>
      </c>
      <c r="AV445" s="39" t="s">
        <v>15187</v>
      </c>
      <c r="AW445">
        <v>1</v>
      </c>
      <c r="AY445" s="39" t="s">
        <v>15187</v>
      </c>
      <c r="AZ445">
        <v>1</v>
      </c>
      <c r="BB445" s="39" t="s">
        <v>15187</v>
      </c>
      <c r="BC445">
        <v>1</v>
      </c>
      <c r="BE445" s="39" t="s">
        <v>15187</v>
      </c>
      <c r="BF445">
        <v>1</v>
      </c>
      <c r="BH445" s="39" t="s">
        <v>15186</v>
      </c>
      <c r="BI445">
        <v>1</v>
      </c>
      <c r="BK445" s="39" t="s">
        <v>15187</v>
      </c>
      <c r="BL445">
        <v>1</v>
      </c>
      <c r="BN445" s="39" t="s">
        <v>15187</v>
      </c>
      <c r="BO445">
        <v>1</v>
      </c>
      <c r="BQ445" s="39" t="s">
        <v>48067</v>
      </c>
      <c r="BT445" s="39" t="s">
        <v>48068</v>
      </c>
      <c r="BW445" s="39" t="s">
        <v>13792</v>
      </c>
      <c r="BX445">
        <v>1</v>
      </c>
      <c r="BZ445" s="39" t="s">
        <v>12851</v>
      </c>
      <c r="CA445">
        <v>1</v>
      </c>
      <c r="CC445" s="39" t="s">
        <v>12980</v>
      </c>
      <c r="CD445">
        <v>1</v>
      </c>
      <c r="CF445" s="39" t="s">
        <v>15190</v>
      </c>
      <c r="CG445">
        <v>1</v>
      </c>
      <c r="CI445" s="39" t="s">
        <v>12887</v>
      </c>
      <c r="CJ445">
        <v>1</v>
      </c>
      <c r="CL445" s="39" t="s">
        <v>48069</v>
      </c>
      <c r="CO445" s="39" t="s">
        <v>48070</v>
      </c>
    </row>
    <row r="446" spans="1:93" x14ac:dyDescent="0.3">
      <c r="A446">
        <v>445</v>
      </c>
      <c r="B446" s="1">
        <v>45911.372581018521</v>
      </c>
      <c r="C446" s="1">
        <v>45911.401944444442</v>
      </c>
      <c r="D446" s="39" t="s">
        <v>2737</v>
      </c>
      <c r="E446" s="39" t="s">
        <v>2738</v>
      </c>
      <c r="F446">
        <v>14</v>
      </c>
      <c r="I446" s="39" t="s">
        <v>2738</v>
      </c>
      <c r="L446">
        <v>5</v>
      </c>
      <c r="O446">
        <v>32</v>
      </c>
      <c r="R446" s="39" t="s">
        <v>15184</v>
      </c>
      <c r="S446">
        <v>0</v>
      </c>
      <c r="U446" s="39" t="s">
        <v>15182</v>
      </c>
      <c r="V446">
        <v>0</v>
      </c>
      <c r="X446" s="39" t="s">
        <v>4338</v>
      </c>
      <c r="Y446">
        <v>0</v>
      </c>
      <c r="AA446" s="39" t="s">
        <v>15183</v>
      </c>
      <c r="AB446">
        <v>0</v>
      </c>
      <c r="AD446" s="39" t="s">
        <v>1952</v>
      </c>
      <c r="AE446">
        <v>1</v>
      </c>
      <c r="AG446" s="39" t="s">
        <v>15620</v>
      </c>
      <c r="AH446">
        <v>0</v>
      </c>
      <c r="AJ446" s="39" t="s">
        <v>15186</v>
      </c>
      <c r="AK446">
        <v>1</v>
      </c>
      <c r="AM446" s="39" t="s">
        <v>15187</v>
      </c>
      <c r="AN446">
        <v>1</v>
      </c>
      <c r="AP446" s="39" t="s">
        <v>15186</v>
      </c>
      <c r="AQ446">
        <v>1</v>
      </c>
      <c r="AS446" s="39" t="s">
        <v>15187</v>
      </c>
      <c r="AT446">
        <v>1</v>
      </c>
      <c r="AV446" s="39" t="s">
        <v>15187</v>
      </c>
      <c r="AW446">
        <v>1</v>
      </c>
      <c r="AY446" s="39" t="s">
        <v>15187</v>
      </c>
      <c r="AZ446">
        <v>1</v>
      </c>
      <c r="BB446" s="39" t="s">
        <v>15186</v>
      </c>
      <c r="BC446">
        <v>0</v>
      </c>
      <c r="BE446" s="39" t="s">
        <v>15187</v>
      </c>
      <c r="BF446">
        <v>1</v>
      </c>
      <c r="BH446" s="39" t="s">
        <v>15186</v>
      </c>
      <c r="BI446">
        <v>1</v>
      </c>
      <c r="BK446" s="39" t="s">
        <v>15187</v>
      </c>
      <c r="BL446">
        <v>1</v>
      </c>
      <c r="BN446" s="39" t="s">
        <v>15187</v>
      </c>
      <c r="BO446">
        <v>1</v>
      </c>
      <c r="BQ446" s="39" t="s">
        <v>48071</v>
      </c>
      <c r="BT446" s="39" t="s">
        <v>48072</v>
      </c>
      <c r="BW446" s="39" t="s">
        <v>12980</v>
      </c>
      <c r="BX446">
        <v>0</v>
      </c>
      <c r="BZ446" s="39" t="s">
        <v>13792</v>
      </c>
      <c r="CA446">
        <v>0</v>
      </c>
      <c r="CC446" s="39" t="s">
        <v>12980</v>
      </c>
      <c r="CD446">
        <v>1</v>
      </c>
      <c r="CF446" s="39" t="s">
        <v>15190</v>
      </c>
      <c r="CG446">
        <v>1</v>
      </c>
      <c r="CI446" s="39" t="s">
        <v>12887</v>
      </c>
      <c r="CJ446">
        <v>1</v>
      </c>
      <c r="CL446" s="39" t="s">
        <v>48073</v>
      </c>
      <c r="CO446" s="39" t="s">
        <v>48074</v>
      </c>
    </row>
    <row r="447" spans="1:93" x14ac:dyDescent="0.3">
      <c r="A447">
        <v>446</v>
      </c>
      <c r="B447" s="1">
        <v>45911.413726851853</v>
      </c>
      <c r="C447" s="1">
        <v>45911.427337962959</v>
      </c>
      <c r="D447" s="39" t="s">
        <v>914</v>
      </c>
      <c r="E447" s="39" t="s">
        <v>915</v>
      </c>
      <c r="F447">
        <v>22</v>
      </c>
      <c r="I447" s="39" t="s">
        <v>915</v>
      </c>
      <c r="L447">
        <v>2</v>
      </c>
      <c r="O447">
        <v>4</v>
      </c>
      <c r="R447" s="39" t="s">
        <v>4338</v>
      </c>
      <c r="S447">
        <v>1</v>
      </c>
      <c r="U447" s="39" t="s">
        <v>15184</v>
      </c>
      <c r="V447">
        <v>1</v>
      </c>
      <c r="X447" s="39" t="s">
        <v>15183</v>
      </c>
      <c r="Y447">
        <v>1</v>
      </c>
      <c r="AA447" s="39" t="s">
        <v>15182</v>
      </c>
      <c r="AB447">
        <v>1</v>
      </c>
      <c r="AD447" s="39" t="s">
        <v>1952</v>
      </c>
      <c r="AE447">
        <v>1</v>
      </c>
      <c r="AG447" s="39" t="s">
        <v>15572</v>
      </c>
      <c r="AH447">
        <v>1</v>
      </c>
      <c r="AJ447" s="39" t="s">
        <v>15186</v>
      </c>
      <c r="AK447">
        <v>1</v>
      </c>
      <c r="AM447" s="39" t="s">
        <v>15187</v>
      </c>
      <c r="AN447">
        <v>1</v>
      </c>
      <c r="AP447" s="39" t="s">
        <v>15186</v>
      </c>
      <c r="AQ447">
        <v>1</v>
      </c>
      <c r="AS447" s="39" t="s">
        <v>15187</v>
      </c>
      <c r="AT447">
        <v>1</v>
      </c>
      <c r="AV447" s="39" t="s">
        <v>15187</v>
      </c>
      <c r="AW447">
        <v>1</v>
      </c>
      <c r="AY447" s="39" t="s">
        <v>15187</v>
      </c>
      <c r="AZ447">
        <v>1</v>
      </c>
      <c r="BB447" s="39" t="s">
        <v>15187</v>
      </c>
      <c r="BC447">
        <v>1</v>
      </c>
      <c r="BE447" s="39" t="s">
        <v>15187</v>
      </c>
      <c r="BF447">
        <v>1</v>
      </c>
      <c r="BH447" s="39" t="s">
        <v>15186</v>
      </c>
      <c r="BI447">
        <v>1</v>
      </c>
      <c r="BK447" s="39" t="s">
        <v>15187</v>
      </c>
      <c r="BL447">
        <v>1</v>
      </c>
      <c r="BN447" s="39" t="s">
        <v>15187</v>
      </c>
      <c r="BO447">
        <v>1</v>
      </c>
      <c r="BQ447" s="39" t="s">
        <v>48075</v>
      </c>
      <c r="BT447" s="39" t="s">
        <v>48076</v>
      </c>
      <c r="BW447" s="39" t="s">
        <v>13792</v>
      </c>
      <c r="BX447">
        <v>1</v>
      </c>
      <c r="BZ447" s="39" t="s">
        <v>12851</v>
      </c>
      <c r="CA447">
        <v>1</v>
      </c>
      <c r="CC447" s="39" t="s">
        <v>12980</v>
      </c>
      <c r="CD447">
        <v>1</v>
      </c>
      <c r="CF447" s="39" t="s">
        <v>15190</v>
      </c>
      <c r="CG447">
        <v>1</v>
      </c>
      <c r="CI447" s="39" t="s">
        <v>12887</v>
      </c>
      <c r="CJ447">
        <v>1</v>
      </c>
      <c r="CL447" s="39" t="s">
        <v>48077</v>
      </c>
      <c r="CO447" s="39" t="s">
        <v>48078</v>
      </c>
    </row>
    <row r="448" spans="1:93" x14ac:dyDescent="0.3">
      <c r="A448">
        <v>447</v>
      </c>
      <c r="B448" s="1">
        <v>45911.494618055556</v>
      </c>
      <c r="C448" s="1">
        <v>45911.498310185183</v>
      </c>
      <c r="D448" s="39" t="s">
        <v>3563</v>
      </c>
      <c r="E448" s="39" t="s">
        <v>3564</v>
      </c>
      <c r="F448">
        <v>8</v>
      </c>
      <c r="I448" s="39" t="s">
        <v>48079</v>
      </c>
      <c r="L448">
        <v>8</v>
      </c>
      <c r="O448">
        <v>10</v>
      </c>
      <c r="R448" s="39" t="s">
        <v>1952</v>
      </c>
      <c r="S448">
        <v>0</v>
      </c>
      <c r="U448" s="39" t="s">
        <v>4338</v>
      </c>
      <c r="V448">
        <v>0</v>
      </c>
      <c r="X448" s="39" t="s">
        <v>1952</v>
      </c>
      <c r="Y448">
        <v>0</v>
      </c>
      <c r="AA448" s="39" t="s">
        <v>15182</v>
      </c>
      <c r="AB448">
        <v>1</v>
      </c>
      <c r="AD448" s="39" t="s">
        <v>1952</v>
      </c>
      <c r="AE448">
        <v>1</v>
      </c>
      <c r="AG448" s="39" t="s">
        <v>48080</v>
      </c>
      <c r="AH448">
        <v>0</v>
      </c>
      <c r="AJ448" s="39" t="s">
        <v>15187</v>
      </c>
      <c r="AK448">
        <v>0</v>
      </c>
      <c r="AM448" s="39" t="s">
        <v>15186</v>
      </c>
      <c r="AN448">
        <v>0</v>
      </c>
      <c r="AP448" s="39" t="s">
        <v>15186</v>
      </c>
      <c r="AQ448">
        <v>1</v>
      </c>
      <c r="AS448" s="39" t="s">
        <v>15187</v>
      </c>
      <c r="AT448">
        <v>1</v>
      </c>
      <c r="AV448" s="39" t="s">
        <v>15186</v>
      </c>
      <c r="AW448">
        <v>0</v>
      </c>
      <c r="AY448" s="39" t="s">
        <v>15186</v>
      </c>
      <c r="AZ448">
        <v>0</v>
      </c>
      <c r="BB448" s="39" t="s">
        <v>15187</v>
      </c>
      <c r="BC448">
        <v>1</v>
      </c>
      <c r="BE448" s="39" t="s">
        <v>15187</v>
      </c>
      <c r="BF448">
        <v>1</v>
      </c>
      <c r="BH448" s="39" t="s">
        <v>15187</v>
      </c>
      <c r="BI448">
        <v>0</v>
      </c>
      <c r="BK448" s="39" t="s">
        <v>15186</v>
      </c>
      <c r="BL448">
        <v>0</v>
      </c>
      <c r="BN448" s="39" t="s">
        <v>15187</v>
      </c>
      <c r="BO448">
        <v>1</v>
      </c>
      <c r="BQ448" s="39" t="s">
        <v>48081</v>
      </c>
      <c r="BT448" s="39" t="s">
        <v>48082</v>
      </c>
      <c r="BW448" s="39" t="s">
        <v>12851</v>
      </c>
      <c r="BX448">
        <v>0</v>
      </c>
      <c r="BZ448" s="39" t="s">
        <v>15190</v>
      </c>
      <c r="CA448">
        <v>0</v>
      </c>
      <c r="CC448" s="39" t="s">
        <v>12851</v>
      </c>
      <c r="CD448">
        <v>0</v>
      </c>
      <c r="CF448" s="39" t="s">
        <v>15190</v>
      </c>
      <c r="CG448">
        <v>1</v>
      </c>
      <c r="CI448" s="39" t="s">
        <v>13792</v>
      </c>
      <c r="CJ448">
        <v>0</v>
      </c>
      <c r="CL448" s="39" t="s">
        <v>48083</v>
      </c>
      <c r="CO448" s="39" t="s">
        <v>48084</v>
      </c>
    </row>
    <row r="449" spans="1:93" x14ac:dyDescent="0.3">
      <c r="A449">
        <v>448</v>
      </c>
      <c r="B449" s="1">
        <v>45911.508310185185</v>
      </c>
      <c r="C449" s="1">
        <v>45911.516851851855</v>
      </c>
      <c r="D449" s="39" t="s">
        <v>3266</v>
      </c>
      <c r="E449" s="39" t="s">
        <v>3267</v>
      </c>
      <c r="F449">
        <v>19</v>
      </c>
      <c r="I449" s="39" t="s">
        <v>3267</v>
      </c>
      <c r="L449">
        <v>3</v>
      </c>
      <c r="O449">
        <v>4</v>
      </c>
      <c r="R449" s="39" t="s">
        <v>4338</v>
      </c>
      <c r="S449">
        <v>1</v>
      </c>
      <c r="U449" s="39" t="s">
        <v>15184</v>
      </c>
      <c r="V449">
        <v>1</v>
      </c>
      <c r="X449" s="39" t="s">
        <v>15183</v>
      </c>
      <c r="Y449">
        <v>1</v>
      </c>
      <c r="AA449" s="39" t="s">
        <v>15184</v>
      </c>
      <c r="AB449">
        <v>0</v>
      </c>
      <c r="AD449" s="39" t="s">
        <v>1952</v>
      </c>
      <c r="AE449">
        <v>1</v>
      </c>
      <c r="AG449" s="39" t="s">
        <v>15572</v>
      </c>
      <c r="AH449">
        <v>1</v>
      </c>
      <c r="AJ449" s="39" t="s">
        <v>15186</v>
      </c>
      <c r="AK449">
        <v>1</v>
      </c>
      <c r="AM449" s="39" t="s">
        <v>15187</v>
      </c>
      <c r="AN449">
        <v>1</v>
      </c>
      <c r="AP449" s="39" t="s">
        <v>15186</v>
      </c>
      <c r="AQ449">
        <v>1</v>
      </c>
      <c r="AS449" s="39" t="s">
        <v>15187</v>
      </c>
      <c r="AT449">
        <v>1</v>
      </c>
      <c r="AV449" s="39" t="s">
        <v>15187</v>
      </c>
      <c r="AW449">
        <v>1</v>
      </c>
      <c r="AY449" s="39" t="s">
        <v>15187</v>
      </c>
      <c r="AZ449">
        <v>1</v>
      </c>
      <c r="BB449" s="39" t="s">
        <v>15187</v>
      </c>
      <c r="BC449">
        <v>1</v>
      </c>
      <c r="BE449" s="39" t="s">
        <v>15187</v>
      </c>
      <c r="BF449">
        <v>1</v>
      </c>
      <c r="BH449" s="39" t="s">
        <v>15186</v>
      </c>
      <c r="BI449">
        <v>1</v>
      </c>
      <c r="BK449" s="39" t="s">
        <v>15187</v>
      </c>
      <c r="BL449">
        <v>1</v>
      </c>
      <c r="BN449" s="39" t="s">
        <v>15187</v>
      </c>
      <c r="BO449">
        <v>1</v>
      </c>
      <c r="BQ449" s="39" t="s">
        <v>48085</v>
      </c>
      <c r="BT449" s="39" t="s">
        <v>48086</v>
      </c>
      <c r="BW449" s="39" t="s">
        <v>13792</v>
      </c>
      <c r="BX449">
        <v>1</v>
      </c>
      <c r="BZ449" s="39" t="s">
        <v>12851</v>
      </c>
      <c r="CA449">
        <v>1</v>
      </c>
      <c r="CC449" s="39" t="s">
        <v>12980</v>
      </c>
      <c r="CD449">
        <v>1</v>
      </c>
      <c r="CF449" s="39" t="s">
        <v>12887</v>
      </c>
      <c r="CG449">
        <v>0</v>
      </c>
      <c r="CI449" s="39" t="s">
        <v>15190</v>
      </c>
      <c r="CJ449">
        <v>0</v>
      </c>
      <c r="CL449" s="39" t="s">
        <v>45752</v>
      </c>
      <c r="CO449" s="39" t="s">
        <v>48087</v>
      </c>
    </row>
    <row r="450" spans="1:93" x14ac:dyDescent="0.3">
      <c r="A450">
        <v>449</v>
      </c>
      <c r="B450" s="1">
        <v>45911.555046296293</v>
      </c>
      <c r="C450" s="1">
        <v>45911.558425925927</v>
      </c>
      <c r="D450" s="39" t="s">
        <v>2674</v>
      </c>
      <c r="E450" s="39" t="s">
        <v>2675</v>
      </c>
      <c r="F450">
        <v>18</v>
      </c>
      <c r="I450" s="39" t="s">
        <v>2675</v>
      </c>
      <c r="L450">
        <v>5</v>
      </c>
      <c r="O450">
        <v>4</v>
      </c>
      <c r="R450" s="39" t="s">
        <v>4338</v>
      </c>
      <c r="S450">
        <v>1</v>
      </c>
      <c r="U450" s="39" t="s">
        <v>15182</v>
      </c>
      <c r="V450">
        <v>0</v>
      </c>
      <c r="X450" s="39" t="s">
        <v>15183</v>
      </c>
      <c r="Y450">
        <v>1</v>
      </c>
      <c r="AA450" s="39" t="s">
        <v>1952</v>
      </c>
      <c r="AB450">
        <v>0</v>
      </c>
      <c r="AD450" s="39" t="s">
        <v>1952</v>
      </c>
      <c r="AE450">
        <v>1</v>
      </c>
      <c r="AG450" s="39" t="s">
        <v>15572</v>
      </c>
      <c r="AH450">
        <v>1</v>
      </c>
      <c r="AJ450" s="39" t="s">
        <v>15186</v>
      </c>
      <c r="AK450">
        <v>1</v>
      </c>
      <c r="AM450" s="39" t="s">
        <v>15187</v>
      </c>
      <c r="AN450">
        <v>1</v>
      </c>
      <c r="AP450" s="39" t="s">
        <v>15186</v>
      </c>
      <c r="AQ450">
        <v>1</v>
      </c>
      <c r="AS450" s="39" t="s">
        <v>15187</v>
      </c>
      <c r="AT450">
        <v>1</v>
      </c>
      <c r="AV450" s="39" t="s">
        <v>15187</v>
      </c>
      <c r="AW450">
        <v>1</v>
      </c>
      <c r="AY450" s="39" t="s">
        <v>15186</v>
      </c>
      <c r="AZ450">
        <v>0</v>
      </c>
      <c r="BB450" s="39" t="s">
        <v>15187</v>
      </c>
      <c r="BC450">
        <v>1</v>
      </c>
      <c r="BE450" s="39" t="s">
        <v>15187</v>
      </c>
      <c r="BF450">
        <v>1</v>
      </c>
      <c r="BH450" s="39" t="s">
        <v>15186</v>
      </c>
      <c r="BI450">
        <v>1</v>
      </c>
      <c r="BK450" s="39" t="s">
        <v>15187</v>
      </c>
      <c r="BL450">
        <v>1</v>
      </c>
      <c r="BN450" s="39" t="s">
        <v>15187</v>
      </c>
      <c r="BO450">
        <v>1</v>
      </c>
      <c r="BQ450" s="39" t="s">
        <v>48088</v>
      </c>
      <c r="BT450" s="39" t="s">
        <v>48089</v>
      </c>
      <c r="BW450" s="39" t="s">
        <v>13792</v>
      </c>
      <c r="BX450">
        <v>1</v>
      </c>
      <c r="BZ450" s="39" t="s">
        <v>12887</v>
      </c>
      <c r="CA450">
        <v>0</v>
      </c>
      <c r="CC450" s="39" t="s">
        <v>12980</v>
      </c>
      <c r="CD450">
        <v>1</v>
      </c>
      <c r="CF450" s="39" t="s">
        <v>15190</v>
      </c>
      <c r="CG450">
        <v>1</v>
      </c>
      <c r="CI450" s="39" t="s">
        <v>12887</v>
      </c>
      <c r="CJ450">
        <v>1</v>
      </c>
      <c r="CL450" s="39" t="s">
        <v>48090</v>
      </c>
      <c r="CO450" s="39" t="s">
        <v>48091</v>
      </c>
    </row>
    <row r="451" spans="1:93" x14ac:dyDescent="0.3">
      <c r="A451">
        <v>450</v>
      </c>
      <c r="B451" s="1">
        <v>45911.626307870371</v>
      </c>
      <c r="C451" s="1">
        <v>45911.628472222219</v>
      </c>
      <c r="D451" s="39" t="s">
        <v>1883</v>
      </c>
      <c r="E451" s="39" t="s">
        <v>1884</v>
      </c>
      <c r="F451">
        <v>7</v>
      </c>
      <c r="I451" s="39" t="s">
        <v>1884</v>
      </c>
      <c r="L451">
        <v>13</v>
      </c>
      <c r="O451">
        <v>39</v>
      </c>
      <c r="R451" s="39" t="s">
        <v>4338</v>
      </c>
      <c r="S451">
        <v>1</v>
      </c>
      <c r="U451" s="39" t="s">
        <v>1952</v>
      </c>
      <c r="V451">
        <v>0</v>
      </c>
      <c r="X451" s="39" t="s">
        <v>15183</v>
      </c>
      <c r="Y451">
        <v>1</v>
      </c>
      <c r="AA451" s="39" t="s">
        <v>4338</v>
      </c>
      <c r="AB451">
        <v>0</v>
      </c>
      <c r="AD451" s="39" t="s">
        <v>15184</v>
      </c>
      <c r="AE451">
        <v>0</v>
      </c>
      <c r="AG451" s="39" t="s">
        <v>48092</v>
      </c>
      <c r="AH451">
        <v>0</v>
      </c>
      <c r="AJ451" s="39" t="s">
        <v>15187</v>
      </c>
      <c r="AK451">
        <v>0</v>
      </c>
      <c r="AM451" s="39" t="s">
        <v>15186</v>
      </c>
      <c r="AN451">
        <v>0</v>
      </c>
      <c r="AP451" s="39" t="s">
        <v>15187</v>
      </c>
      <c r="AQ451">
        <v>0</v>
      </c>
      <c r="AS451" s="39" t="s">
        <v>15186</v>
      </c>
      <c r="AT451">
        <v>0</v>
      </c>
      <c r="AV451" s="39" t="s">
        <v>15187</v>
      </c>
      <c r="AW451">
        <v>1</v>
      </c>
      <c r="AY451" s="39" t="s">
        <v>15186</v>
      </c>
      <c r="AZ451">
        <v>0</v>
      </c>
      <c r="BB451" s="39" t="s">
        <v>15187</v>
      </c>
      <c r="BC451">
        <v>1</v>
      </c>
      <c r="BE451" s="39" t="s">
        <v>15187</v>
      </c>
      <c r="BF451">
        <v>1</v>
      </c>
      <c r="BH451" s="39" t="s">
        <v>15186</v>
      </c>
      <c r="BI451">
        <v>1</v>
      </c>
      <c r="BK451" s="39" t="s">
        <v>15186</v>
      </c>
      <c r="BL451">
        <v>0</v>
      </c>
      <c r="BN451" s="39" t="s">
        <v>15187</v>
      </c>
      <c r="BO451">
        <v>1</v>
      </c>
      <c r="BQ451" s="39" t="s">
        <v>48093</v>
      </c>
      <c r="BT451" s="39" t="s">
        <v>48094</v>
      </c>
      <c r="BW451" s="39" t="s">
        <v>12980</v>
      </c>
      <c r="BX451">
        <v>0</v>
      </c>
      <c r="BZ451" s="39" t="s">
        <v>12887</v>
      </c>
      <c r="CA451">
        <v>0</v>
      </c>
      <c r="CC451" s="39" t="s">
        <v>13792</v>
      </c>
      <c r="CD451">
        <v>0</v>
      </c>
      <c r="CF451" s="39" t="s">
        <v>12887</v>
      </c>
      <c r="CG451">
        <v>0</v>
      </c>
      <c r="CI451" s="39" t="s">
        <v>12980</v>
      </c>
      <c r="CJ451">
        <v>0</v>
      </c>
      <c r="CL451" s="39" t="s">
        <v>48095</v>
      </c>
      <c r="CO451" s="39" t="s">
        <v>48096</v>
      </c>
    </row>
    <row r="452" spans="1:93" x14ac:dyDescent="0.3">
      <c r="A452">
        <v>451</v>
      </c>
      <c r="B452" s="1">
        <v>45911.628599537034</v>
      </c>
      <c r="C452" s="1">
        <v>45911.632337962961</v>
      </c>
      <c r="D452" s="39" t="s">
        <v>1525</v>
      </c>
      <c r="E452" s="39" t="s">
        <v>1526</v>
      </c>
      <c r="F452">
        <v>17</v>
      </c>
      <c r="I452" s="39" t="s">
        <v>1526</v>
      </c>
      <c r="L452">
        <v>13</v>
      </c>
      <c r="O452">
        <v>11</v>
      </c>
      <c r="R452" s="39" t="s">
        <v>4338</v>
      </c>
      <c r="S452">
        <v>1</v>
      </c>
      <c r="U452" s="39" t="s">
        <v>1952</v>
      </c>
      <c r="V452">
        <v>0</v>
      </c>
      <c r="X452" s="39" t="s">
        <v>15183</v>
      </c>
      <c r="Y452">
        <v>1</v>
      </c>
      <c r="AA452" s="39" t="s">
        <v>15183</v>
      </c>
      <c r="AB452">
        <v>0</v>
      </c>
      <c r="AD452" s="39" t="s">
        <v>1952</v>
      </c>
      <c r="AE452">
        <v>1</v>
      </c>
      <c r="AG452" s="39" t="s">
        <v>48097</v>
      </c>
      <c r="AH452">
        <v>0</v>
      </c>
      <c r="AJ452" s="39" t="s">
        <v>15186</v>
      </c>
      <c r="AK452">
        <v>1</v>
      </c>
      <c r="AM452" s="39" t="s">
        <v>15187</v>
      </c>
      <c r="AN452">
        <v>1</v>
      </c>
      <c r="AP452" s="39" t="s">
        <v>15186</v>
      </c>
      <c r="AQ452">
        <v>1</v>
      </c>
      <c r="AS452" s="39" t="s">
        <v>15187</v>
      </c>
      <c r="AT452">
        <v>1</v>
      </c>
      <c r="AV452" s="39" t="s">
        <v>15187</v>
      </c>
      <c r="AW452">
        <v>1</v>
      </c>
      <c r="AY452" s="39" t="s">
        <v>15187</v>
      </c>
      <c r="AZ452">
        <v>1</v>
      </c>
      <c r="BB452" s="39" t="s">
        <v>15187</v>
      </c>
      <c r="BC452">
        <v>1</v>
      </c>
      <c r="BE452" s="39" t="s">
        <v>15187</v>
      </c>
      <c r="BF452">
        <v>1</v>
      </c>
      <c r="BH452" s="39" t="s">
        <v>15186</v>
      </c>
      <c r="BI452">
        <v>1</v>
      </c>
      <c r="BK452" s="39" t="s">
        <v>15187</v>
      </c>
      <c r="BL452">
        <v>1</v>
      </c>
      <c r="BN452" s="39" t="s">
        <v>15187</v>
      </c>
      <c r="BO452">
        <v>1</v>
      </c>
      <c r="BQ452" s="39" t="s">
        <v>48098</v>
      </c>
      <c r="BT452" s="39" t="s">
        <v>48099</v>
      </c>
      <c r="BW452" s="39" t="s">
        <v>13792</v>
      </c>
      <c r="BX452">
        <v>1</v>
      </c>
      <c r="BZ452" s="39" t="s">
        <v>12851</v>
      </c>
      <c r="CA452">
        <v>1</v>
      </c>
      <c r="CC452" s="39" t="s">
        <v>12980</v>
      </c>
      <c r="CD452">
        <v>1</v>
      </c>
      <c r="CF452" s="39" t="s">
        <v>12887</v>
      </c>
      <c r="CG452">
        <v>0</v>
      </c>
      <c r="CI452" s="39" t="s">
        <v>15190</v>
      </c>
      <c r="CJ452">
        <v>0</v>
      </c>
      <c r="CL452" s="39" t="s">
        <v>48100</v>
      </c>
      <c r="CO452" s="39" t="s">
        <v>48101</v>
      </c>
    </row>
    <row r="453" spans="1:93" x14ac:dyDescent="0.3">
      <c r="A453">
        <v>452</v>
      </c>
      <c r="B453" s="1">
        <v>45911.627222222225</v>
      </c>
      <c r="C453" s="1">
        <v>45911.633020833331</v>
      </c>
      <c r="D453" s="39" t="s">
        <v>1803</v>
      </c>
      <c r="E453" s="39" t="s">
        <v>1804</v>
      </c>
      <c r="F453">
        <v>17</v>
      </c>
      <c r="I453" s="39" t="s">
        <v>1804</v>
      </c>
      <c r="L453">
        <v>13</v>
      </c>
      <c r="O453">
        <v>26</v>
      </c>
      <c r="R453" s="39" t="s">
        <v>4338</v>
      </c>
      <c r="S453">
        <v>1</v>
      </c>
      <c r="U453" s="39" t="s">
        <v>15183</v>
      </c>
      <c r="V453">
        <v>0</v>
      </c>
      <c r="X453" s="39" t="s">
        <v>15183</v>
      </c>
      <c r="Y453">
        <v>1</v>
      </c>
      <c r="AA453" s="39" t="s">
        <v>15182</v>
      </c>
      <c r="AB453">
        <v>1</v>
      </c>
      <c r="AD453" s="39" t="s">
        <v>4338</v>
      </c>
      <c r="AE453">
        <v>0</v>
      </c>
      <c r="AG453" s="39" t="s">
        <v>15572</v>
      </c>
      <c r="AH453">
        <v>1</v>
      </c>
      <c r="AJ453" s="39" t="s">
        <v>15186</v>
      </c>
      <c r="AK453">
        <v>1</v>
      </c>
      <c r="AM453" s="39" t="s">
        <v>15187</v>
      </c>
      <c r="AN453">
        <v>1</v>
      </c>
      <c r="AP453" s="39" t="s">
        <v>15186</v>
      </c>
      <c r="AQ453">
        <v>1</v>
      </c>
      <c r="AS453" s="39" t="s">
        <v>15187</v>
      </c>
      <c r="AT453">
        <v>1</v>
      </c>
      <c r="AV453" s="39" t="s">
        <v>15187</v>
      </c>
      <c r="AW453">
        <v>1</v>
      </c>
      <c r="AY453" s="39" t="s">
        <v>15187</v>
      </c>
      <c r="AZ453">
        <v>1</v>
      </c>
      <c r="BB453" s="39" t="s">
        <v>15187</v>
      </c>
      <c r="BC453">
        <v>1</v>
      </c>
      <c r="BE453" s="39" t="s">
        <v>15187</v>
      </c>
      <c r="BF453">
        <v>1</v>
      </c>
      <c r="BH453" s="39" t="s">
        <v>15186</v>
      </c>
      <c r="BI453">
        <v>1</v>
      </c>
      <c r="BK453" s="39" t="s">
        <v>15187</v>
      </c>
      <c r="BL453">
        <v>1</v>
      </c>
      <c r="BN453" s="39" t="s">
        <v>15187</v>
      </c>
      <c r="BO453">
        <v>1</v>
      </c>
      <c r="BQ453" s="39" t="s">
        <v>48102</v>
      </c>
      <c r="BT453" s="39" t="s">
        <v>48102</v>
      </c>
      <c r="BW453" s="39" t="s">
        <v>13792</v>
      </c>
      <c r="BX453">
        <v>1</v>
      </c>
      <c r="BZ453" s="39" t="s">
        <v>12980</v>
      </c>
      <c r="CA453">
        <v>0</v>
      </c>
      <c r="CC453" s="39" t="s">
        <v>15190</v>
      </c>
      <c r="CD453">
        <v>0</v>
      </c>
      <c r="CF453" s="39" t="s">
        <v>15190</v>
      </c>
      <c r="CG453">
        <v>1</v>
      </c>
      <c r="CI453" s="39" t="s">
        <v>15190</v>
      </c>
      <c r="CJ453">
        <v>0</v>
      </c>
      <c r="CL453" s="39" t="s">
        <v>16382</v>
      </c>
      <c r="CO453" s="39" t="s">
        <v>48103</v>
      </c>
    </row>
    <row r="454" spans="1:93" x14ac:dyDescent="0.3">
      <c r="A454">
        <v>453</v>
      </c>
      <c r="B454" s="1">
        <v>45911.631238425929</v>
      </c>
      <c r="C454" s="1">
        <v>45911.635439814818</v>
      </c>
      <c r="D454" s="39" t="s">
        <v>1639</v>
      </c>
      <c r="E454" s="39" t="s">
        <v>1640</v>
      </c>
      <c r="F454">
        <v>11</v>
      </c>
      <c r="I454" s="39" t="s">
        <v>1641</v>
      </c>
      <c r="L454">
        <v>13</v>
      </c>
      <c r="O454">
        <v>13</v>
      </c>
      <c r="R454" s="39" t="s">
        <v>15183</v>
      </c>
      <c r="S454">
        <v>0</v>
      </c>
      <c r="U454" s="39" t="s">
        <v>15182</v>
      </c>
      <c r="V454">
        <v>0</v>
      </c>
      <c r="X454" s="39" t="s">
        <v>15182</v>
      </c>
      <c r="Y454">
        <v>0</v>
      </c>
      <c r="AA454" s="39" t="s">
        <v>4338</v>
      </c>
      <c r="AB454">
        <v>0</v>
      </c>
      <c r="AD454" s="39" t="s">
        <v>1952</v>
      </c>
      <c r="AE454">
        <v>1</v>
      </c>
      <c r="AG454" s="39" t="s">
        <v>15625</v>
      </c>
      <c r="AH454">
        <v>0</v>
      </c>
      <c r="AJ454" s="39" t="s">
        <v>15187</v>
      </c>
      <c r="AK454">
        <v>0</v>
      </c>
      <c r="AM454" s="39" t="s">
        <v>15187</v>
      </c>
      <c r="AN454">
        <v>1</v>
      </c>
      <c r="AP454" s="39" t="s">
        <v>15187</v>
      </c>
      <c r="AQ454">
        <v>0</v>
      </c>
      <c r="AS454" s="39" t="s">
        <v>15187</v>
      </c>
      <c r="AT454">
        <v>1</v>
      </c>
      <c r="AV454" s="39" t="s">
        <v>15187</v>
      </c>
      <c r="AW454">
        <v>1</v>
      </c>
      <c r="AY454" s="39" t="s">
        <v>15187</v>
      </c>
      <c r="AZ454">
        <v>1</v>
      </c>
      <c r="BB454" s="39" t="s">
        <v>15187</v>
      </c>
      <c r="BC454">
        <v>1</v>
      </c>
      <c r="BE454" s="39" t="s">
        <v>15187</v>
      </c>
      <c r="BF454">
        <v>1</v>
      </c>
      <c r="BH454" s="39" t="s">
        <v>15187</v>
      </c>
      <c r="BI454">
        <v>0</v>
      </c>
      <c r="BK454" s="39" t="s">
        <v>15187</v>
      </c>
      <c r="BL454">
        <v>1</v>
      </c>
      <c r="BN454" s="39" t="s">
        <v>15187</v>
      </c>
      <c r="BO454">
        <v>1</v>
      </c>
      <c r="BQ454" s="39" t="s">
        <v>48104</v>
      </c>
      <c r="BT454" s="39" t="s">
        <v>48105</v>
      </c>
      <c r="BW454" s="39" t="s">
        <v>12980</v>
      </c>
      <c r="BX454">
        <v>0</v>
      </c>
      <c r="BZ454" s="39" t="s">
        <v>12851</v>
      </c>
      <c r="CA454">
        <v>1</v>
      </c>
      <c r="CC454" s="39" t="s">
        <v>12851</v>
      </c>
      <c r="CD454">
        <v>0</v>
      </c>
      <c r="CF454" s="39" t="s">
        <v>15190</v>
      </c>
      <c r="CG454">
        <v>1</v>
      </c>
      <c r="CI454" s="39" t="s">
        <v>12980</v>
      </c>
      <c r="CJ454">
        <v>0</v>
      </c>
      <c r="CL454" s="39" t="s">
        <v>48106</v>
      </c>
      <c r="CO454" s="39" t="s">
        <v>48107</v>
      </c>
    </row>
    <row r="455" spans="1:93" x14ac:dyDescent="0.3">
      <c r="A455">
        <v>454</v>
      </c>
      <c r="B455" s="1">
        <v>45911.630983796298</v>
      </c>
      <c r="C455" s="1">
        <v>45911.637071759258</v>
      </c>
      <c r="D455" s="39" t="s">
        <v>1495</v>
      </c>
      <c r="E455" s="39" t="s">
        <v>1496</v>
      </c>
      <c r="F455">
        <v>10</v>
      </c>
      <c r="I455" s="39" t="s">
        <v>1496</v>
      </c>
      <c r="L455">
        <v>13</v>
      </c>
      <c r="O455">
        <v>18</v>
      </c>
      <c r="R455" s="39" t="s">
        <v>15183</v>
      </c>
      <c r="S455">
        <v>0</v>
      </c>
      <c r="U455" s="39" t="s">
        <v>4338</v>
      </c>
      <c r="V455">
        <v>0</v>
      </c>
      <c r="X455" s="39" t="s">
        <v>15184</v>
      </c>
      <c r="Y455">
        <v>0</v>
      </c>
      <c r="AA455" s="39" t="s">
        <v>4338</v>
      </c>
      <c r="AB455">
        <v>0</v>
      </c>
      <c r="AD455" s="39" t="s">
        <v>1952</v>
      </c>
      <c r="AE455">
        <v>1</v>
      </c>
      <c r="AG455" s="39" t="s">
        <v>15641</v>
      </c>
      <c r="AH455">
        <v>0</v>
      </c>
      <c r="AJ455" s="39" t="s">
        <v>15187</v>
      </c>
      <c r="AK455">
        <v>0</v>
      </c>
      <c r="AM455" s="39" t="s">
        <v>15186</v>
      </c>
      <c r="AN455">
        <v>0</v>
      </c>
      <c r="AP455" s="39" t="s">
        <v>15187</v>
      </c>
      <c r="AQ455">
        <v>0</v>
      </c>
      <c r="AS455" s="39" t="s">
        <v>15187</v>
      </c>
      <c r="AT455">
        <v>1</v>
      </c>
      <c r="AV455" s="39" t="s">
        <v>15187</v>
      </c>
      <c r="AW455">
        <v>1</v>
      </c>
      <c r="AY455" s="39" t="s">
        <v>15187</v>
      </c>
      <c r="AZ455">
        <v>1</v>
      </c>
      <c r="BB455" s="39" t="s">
        <v>15186</v>
      </c>
      <c r="BC455">
        <v>0</v>
      </c>
      <c r="BE455" s="39" t="s">
        <v>15187</v>
      </c>
      <c r="BF455">
        <v>1</v>
      </c>
      <c r="BH455" s="39" t="s">
        <v>15187</v>
      </c>
      <c r="BI455">
        <v>0</v>
      </c>
      <c r="BK455" s="39" t="s">
        <v>15186</v>
      </c>
      <c r="BL455">
        <v>0</v>
      </c>
      <c r="BN455" s="39" t="s">
        <v>15187</v>
      </c>
      <c r="BO455">
        <v>1</v>
      </c>
      <c r="BQ455" s="39" t="s">
        <v>48108</v>
      </c>
      <c r="BT455" s="39" t="s">
        <v>48109</v>
      </c>
      <c r="BW455" s="39" t="s">
        <v>13792</v>
      </c>
      <c r="BX455">
        <v>1</v>
      </c>
      <c r="BZ455" s="39" t="s">
        <v>12851</v>
      </c>
      <c r="CA455">
        <v>1</v>
      </c>
      <c r="CC455" s="39" t="s">
        <v>12887</v>
      </c>
      <c r="CD455">
        <v>0</v>
      </c>
      <c r="CF455" s="39" t="s">
        <v>15190</v>
      </c>
      <c r="CG455">
        <v>1</v>
      </c>
      <c r="CI455" s="39" t="s">
        <v>12887</v>
      </c>
      <c r="CJ455">
        <v>1</v>
      </c>
      <c r="CL455" s="39" t="s">
        <v>48110</v>
      </c>
      <c r="CO455" s="39" t="s">
        <v>48111</v>
      </c>
    </row>
    <row r="456" spans="1:93" x14ac:dyDescent="0.3">
      <c r="A456">
        <v>455</v>
      </c>
      <c r="B456" s="1">
        <v>45911.634571759256</v>
      </c>
      <c r="C456" s="1">
        <v>45911.638969907406</v>
      </c>
      <c r="D456" s="39" t="s">
        <v>1594</v>
      </c>
      <c r="E456" s="39" t="s">
        <v>1595</v>
      </c>
      <c r="F456">
        <v>18</v>
      </c>
      <c r="I456" s="39" t="s">
        <v>1595</v>
      </c>
      <c r="L456">
        <v>13</v>
      </c>
      <c r="O456">
        <v>14</v>
      </c>
      <c r="R456" s="39" t="s">
        <v>4338</v>
      </c>
      <c r="S456">
        <v>1</v>
      </c>
      <c r="U456" s="39" t="s">
        <v>15184</v>
      </c>
      <c r="V456">
        <v>1</v>
      </c>
      <c r="X456" s="39" t="s">
        <v>15183</v>
      </c>
      <c r="Y456">
        <v>1</v>
      </c>
      <c r="AA456" s="39" t="s">
        <v>15182</v>
      </c>
      <c r="AB456">
        <v>1</v>
      </c>
      <c r="AD456" s="39" t="s">
        <v>1952</v>
      </c>
      <c r="AE456">
        <v>1</v>
      </c>
      <c r="AG456" s="39" t="s">
        <v>46493</v>
      </c>
      <c r="AH456">
        <v>0</v>
      </c>
      <c r="AJ456" s="39" t="s">
        <v>15186</v>
      </c>
      <c r="AK456">
        <v>1</v>
      </c>
      <c r="AM456" s="39" t="s">
        <v>15187</v>
      </c>
      <c r="AN456">
        <v>1</v>
      </c>
      <c r="AP456" s="39" t="s">
        <v>15186</v>
      </c>
      <c r="AQ456">
        <v>1</v>
      </c>
      <c r="AS456" s="39" t="s">
        <v>15187</v>
      </c>
      <c r="AT456">
        <v>1</v>
      </c>
      <c r="AV456" s="39" t="s">
        <v>15187</v>
      </c>
      <c r="AW456">
        <v>1</v>
      </c>
      <c r="AY456" s="39" t="s">
        <v>15187</v>
      </c>
      <c r="AZ456">
        <v>1</v>
      </c>
      <c r="BB456" s="39" t="s">
        <v>15187</v>
      </c>
      <c r="BC456">
        <v>1</v>
      </c>
      <c r="BE456" s="39" t="s">
        <v>15187</v>
      </c>
      <c r="BF456">
        <v>1</v>
      </c>
      <c r="BH456" s="39" t="s">
        <v>15186</v>
      </c>
      <c r="BI456">
        <v>1</v>
      </c>
      <c r="BK456" s="39" t="s">
        <v>15187</v>
      </c>
      <c r="BL456">
        <v>1</v>
      </c>
      <c r="BN456" s="39" t="s">
        <v>15187</v>
      </c>
      <c r="BO456">
        <v>1</v>
      </c>
      <c r="BQ456" s="39" t="s">
        <v>48112</v>
      </c>
      <c r="BT456" s="39" t="s">
        <v>48113</v>
      </c>
      <c r="BW456" s="39" t="s">
        <v>12980</v>
      </c>
      <c r="BX456">
        <v>0</v>
      </c>
      <c r="BZ456" s="39" t="s">
        <v>15190</v>
      </c>
      <c r="CA456">
        <v>0</v>
      </c>
      <c r="CC456" s="39" t="s">
        <v>12980</v>
      </c>
      <c r="CD456">
        <v>1</v>
      </c>
      <c r="CF456" s="39" t="s">
        <v>15190</v>
      </c>
      <c r="CG456">
        <v>1</v>
      </c>
      <c r="CI456" s="39" t="s">
        <v>13792</v>
      </c>
      <c r="CJ456">
        <v>0</v>
      </c>
      <c r="CL456" s="39" t="s">
        <v>48114</v>
      </c>
      <c r="CO456" s="39" t="s">
        <v>48115</v>
      </c>
    </row>
    <row r="457" spans="1:93" x14ac:dyDescent="0.3">
      <c r="A457">
        <v>456</v>
      </c>
      <c r="B457" s="1">
        <v>45911.634583333333</v>
      </c>
      <c r="C457" s="1">
        <v>45911.649085648147</v>
      </c>
      <c r="D457" s="39" t="s">
        <v>1745</v>
      </c>
      <c r="E457" s="39" t="s">
        <v>1746</v>
      </c>
      <c r="F457">
        <v>16</v>
      </c>
      <c r="I457" s="39" t="s">
        <v>1746</v>
      </c>
      <c r="L457">
        <v>13</v>
      </c>
      <c r="O457">
        <v>36</v>
      </c>
      <c r="R457" s="39" t="s">
        <v>15183</v>
      </c>
      <c r="S457">
        <v>0</v>
      </c>
      <c r="U457" s="39" t="s">
        <v>15184</v>
      </c>
      <c r="V457">
        <v>1</v>
      </c>
      <c r="X457" s="39" t="s">
        <v>15183</v>
      </c>
      <c r="Y457">
        <v>1</v>
      </c>
      <c r="AA457" s="39" t="s">
        <v>15182</v>
      </c>
      <c r="AB457">
        <v>1</v>
      </c>
      <c r="AD457" s="39" t="s">
        <v>15184</v>
      </c>
      <c r="AE457">
        <v>0</v>
      </c>
      <c r="AG457" s="39" t="s">
        <v>48116</v>
      </c>
      <c r="AH457">
        <v>0</v>
      </c>
      <c r="AJ457" s="39" t="s">
        <v>15186</v>
      </c>
      <c r="AK457">
        <v>1</v>
      </c>
      <c r="AM457" s="39" t="s">
        <v>15187</v>
      </c>
      <c r="AN457">
        <v>1</v>
      </c>
      <c r="AP457" s="39" t="s">
        <v>15186</v>
      </c>
      <c r="AQ457">
        <v>1</v>
      </c>
      <c r="AS457" s="39" t="s">
        <v>15187</v>
      </c>
      <c r="AT457">
        <v>1</v>
      </c>
      <c r="AV457" s="39" t="s">
        <v>15186</v>
      </c>
      <c r="AW457">
        <v>0</v>
      </c>
      <c r="AY457" s="39" t="s">
        <v>15187</v>
      </c>
      <c r="AZ457">
        <v>1</v>
      </c>
      <c r="BB457" s="39" t="s">
        <v>15187</v>
      </c>
      <c r="BC457">
        <v>1</v>
      </c>
      <c r="BE457" s="39" t="s">
        <v>15187</v>
      </c>
      <c r="BF457">
        <v>1</v>
      </c>
      <c r="BH457" s="39" t="s">
        <v>15186</v>
      </c>
      <c r="BI457">
        <v>1</v>
      </c>
      <c r="BK457" s="39" t="s">
        <v>15187</v>
      </c>
      <c r="BL457">
        <v>1</v>
      </c>
      <c r="BN457" s="39" t="s">
        <v>15187</v>
      </c>
      <c r="BO457">
        <v>1</v>
      </c>
      <c r="BQ457" s="39" t="s">
        <v>48117</v>
      </c>
      <c r="BT457" s="39" t="s">
        <v>48118</v>
      </c>
      <c r="BW457" s="39" t="s">
        <v>13792</v>
      </c>
      <c r="BX457">
        <v>1</v>
      </c>
      <c r="BZ457" s="39" t="s">
        <v>12887</v>
      </c>
      <c r="CA457">
        <v>0</v>
      </c>
      <c r="CC457" s="39" t="s">
        <v>12980</v>
      </c>
      <c r="CD457">
        <v>1</v>
      </c>
      <c r="CF457" s="39" t="s">
        <v>12980</v>
      </c>
      <c r="CG457">
        <v>0</v>
      </c>
      <c r="CI457" s="39" t="s">
        <v>12887</v>
      </c>
      <c r="CJ457">
        <v>1</v>
      </c>
      <c r="CL457" s="39" t="s">
        <v>48073</v>
      </c>
      <c r="CO457" s="39" t="s">
        <v>48119</v>
      </c>
    </row>
    <row r="458" spans="1:93" x14ac:dyDescent="0.3">
      <c r="A458">
        <v>457</v>
      </c>
      <c r="B458" s="1">
        <v>45911.626932870371</v>
      </c>
      <c r="C458" s="1">
        <v>45911.650069444448</v>
      </c>
      <c r="D458" s="39" t="s">
        <v>2208</v>
      </c>
      <c r="E458" s="39" t="s">
        <v>2209</v>
      </c>
      <c r="F458">
        <v>21</v>
      </c>
      <c r="I458" s="39" t="s">
        <v>2209</v>
      </c>
      <c r="L458">
        <v>3</v>
      </c>
      <c r="O458">
        <v>18</v>
      </c>
      <c r="R458" s="39" t="s">
        <v>4338</v>
      </c>
      <c r="S458">
        <v>1</v>
      </c>
      <c r="U458" s="39" t="s">
        <v>15184</v>
      </c>
      <c r="V458">
        <v>1</v>
      </c>
      <c r="X458" s="39" t="s">
        <v>15183</v>
      </c>
      <c r="Y458">
        <v>1</v>
      </c>
      <c r="AA458" s="39" t="s">
        <v>15182</v>
      </c>
      <c r="AB458">
        <v>1</v>
      </c>
      <c r="AD458" s="39" t="s">
        <v>1952</v>
      </c>
      <c r="AE458">
        <v>1</v>
      </c>
      <c r="AG458" s="39" t="s">
        <v>15572</v>
      </c>
      <c r="AH458">
        <v>1</v>
      </c>
      <c r="AJ458" s="39" t="s">
        <v>15186</v>
      </c>
      <c r="AK458">
        <v>1</v>
      </c>
      <c r="AM458" s="39" t="s">
        <v>15187</v>
      </c>
      <c r="AN458">
        <v>1</v>
      </c>
      <c r="AP458" s="39" t="s">
        <v>15186</v>
      </c>
      <c r="AQ458">
        <v>1</v>
      </c>
      <c r="AS458" s="39" t="s">
        <v>15187</v>
      </c>
      <c r="AT458">
        <v>1</v>
      </c>
      <c r="AV458" s="39" t="s">
        <v>15187</v>
      </c>
      <c r="AW458">
        <v>1</v>
      </c>
      <c r="AY458" s="39" t="s">
        <v>15187</v>
      </c>
      <c r="AZ458">
        <v>1</v>
      </c>
      <c r="BB458" s="39" t="s">
        <v>15187</v>
      </c>
      <c r="BC458">
        <v>1</v>
      </c>
      <c r="BE458" s="39" t="s">
        <v>15187</v>
      </c>
      <c r="BF458">
        <v>1</v>
      </c>
      <c r="BH458" s="39" t="s">
        <v>15186</v>
      </c>
      <c r="BI458">
        <v>1</v>
      </c>
      <c r="BK458" s="39" t="s">
        <v>15187</v>
      </c>
      <c r="BL458">
        <v>1</v>
      </c>
      <c r="BN458" s="39" t="s">
        <v>15187</v>
      </c>
      <c r="BO458">
        <v>1</v>
      </c>
      <c r="BQ458" s="39" t="s">
        <v>48120</v>
      </c>
      <c r="BT458" s="39" t="s">
        <v>48121</v>
      </c>
      <c r="BW458" s="39" t="s">
        <v>13792</v>
      </c>
      <c r="BX458">
        <v>1</v>
      </c>
      <c r="BZ458" s="39" t="s">
        <v>12980</v>
      </c>
      <c r="CA458">
        <v>0</v>
      </c>
      <c r="CC458" s="39" t="s">
        <v>12980</v>
      </c>
      <c r="CD458">
        <v>1</v>
      </c>
      <c r="CF458" s="39" t="s">
        <v>15190</v>
      </c>
      <c r="CG458">
        <v>1</v>
      </c>
      <c r="CI458" s="39" t="s">
        <v>12887</v>
      </c>
      <c r="CJ458">
        <v>1</v>
      </c>
      <c r="CL458" s="39" t="s">
        <v>48122</v>
      </c>
      <c r="CO458" s="39" t="s">
        <v>48123</v>
      </c>
    </row>
    <row r="459" spans="1:93" x14ac:dyDescent="0.3">
      <c r="A459">
        <v>458</v>
      </c>
      <c r="B459" s="1">
        <v>45911.645914351851</v>
      </c>
      <c r="C459" s="1">
        <v>45911.654247685183</v>
      </c>
      <c r="D459" s="39" t="s">
        <v>1538</v>
      </c>
      <c r="E459" s="39" t="s">
        <v>1539</v>
      </c>
      <c r="F459">
        <v>16</v>
      </c>
      <c r="I459" s="39" t="s">
        <v>1539</v>
      </c>
      <c r="L459">
        <v>13</v>
      </c>
      <c r="O459">
        <v>2</v>
      </c>
      <c r="R459" s="39" t="s">
        <v>1952</v>
      </c>
      <c r="S459">
        <v>0</v>
      </c>
      <c r="U459" s="39" t="s">
        <v>15184</v>
      </c>
      <c r="V459">
        <v>1</v>
      </c>
      <c r="X459" s="39" t="s">
        <v>15183</v>
      </c>
      <c r="Y459">
        <v>1</v>
      </c>
      <c r="AA459" s="39" t="s">
        <v>15182</v>
      </c>
      <c r="AB459">
        <v>1</v>
      </c>
      <c r="AD459" s="39" t="s">
        <v>1952</v>
      </c>
      <c r="AE459">
        <v>1</v>
      </c>
      <c r="AG459" s="39" t="s">
        <v>15572</v>
      </c>
      <c r="AH459">
        <v>1</v>
      </c>
      <c r="AJ459" s="39" t="s">
        <v>15186</v>
      </c>
      <c r="AK459">
        <v>1</v>
      </c>
      <c r="AM459" s="39" t="s">
        <v>15187</v>
      </c>
      <c r="AN459">
        <v>1</v>
      </c>
      <c r="AP459" s="39" t="s">
        <v>15186</v>
      </c>
      <c r="AQ459">
        <v>1</v>
      </c>
      <c r="AS459" s="39" t="s">
        <v>15187</v>
      </c>
      <c r="AT459">
        <v>1</v>
      </c>
      <c r="AV459" s="39" t="s">
        <v>15187</v>
      </c>
      <c r="AW459">
        <v>1</v>
      </c>
      <c r="AY459" s="39" t="s">
        <v>15187</v>
      </c>
      <c r="AZ459">
        <v>1</v>
      </c>
      <c r="BB459" s="39" t="s">
        <v>15187</v>
      </c>
      <c r="BC459">
        <v>1</v>
      </c>
      <c r="BE459" s="39" t="s">
        <v>15187</v>
      </c>
      <c r="BF459">
        <v>1</v>
      </c>
      <c r="BH459" s="39" t="s">
        <v>15187</v>
      </c>
      <c r="BI459">
        <v>0</v>
      </c>
      <c r="BK459" s="39" t="s">
        <v>15187</v>
      </c>
      <c r="BL459">
        <v>1</v>
      </c>
      <c r="BN459" s="39" t="s">
        <v>15187</v>
      </c>
      <c r="BO459">
        <v>1</v>
      </c>
      <c r="BQ459" s="39" t="s">
        <v>148</v>
      </c>
      <c r="BT459" s="39" t="s">
        <v>15421</v>
      </c>
      <c r="BW459" s="39" t="s">
        <v>12980</v>
      </c>
      <c r="BX459">
        <v>0</v>
      </c>
      <c r="BZ459" s="39" t="s">
        <v>12887</v>
      </c>
      <c r="CA459">
        <v>0</v>
      </c>
      <c r="CC459" s="39" t="s">
        <v>13792</v>
      </c>
      <c r="CD459">
        <v>0</v>
      </c>
      <c r="CF459" s="39" t="s">
        <v>15190</v>
      </c>
      <c r="CG459">
        <v>1</v>
      </c>
      <c r="CI459" s="39" t="s">
        <v>12851</v>
      </c>
      <c r="CJ459">
        <v>0</v>
      </c>
      <c r="CL459" s="39" t="s">
        <v>48124</v>
      </c>
      <c r="CO459" s="39" t="s">
        <v>48125</v>
      </c>
    </row>
    <row r="460" spans="1:93" x14ac:dyDescent="0.3">
      <c r="A460">
        <v>459</v>
      </c>
      <c r="B460" s="1">
        <v>45911.677916666667</v>
      </c>
      <c r="C460" s="1">
        <v>45911.686874999999</v>
      </c>
      <c r="D460" s="39" t="s">
        <v>690</v>
      </c>
      <c r="E460" s="39" t="s">
        <v>691</v>
      </c>
      <c r="F460">
        <v>22</v>
      </c>
      <c r="I460" s="39" t="s">
        <v>48126</v>
      </c>
      <c r="L460">
        <v>10</v>
      </c>
      <c r="O460">
        <v>37</v>
      </c>
      <c r="R460" s="39" t="s">
        <v>4338</v>
      </c>
      <c r="S460">
        <v>1</v>
      </c>
      <c r="U460" s="39" t="s">
        <v>15184</v>
      </c>
      <c r="V460">
        <v>1</v>
      </c>
      <c r="X460" s="39" t="s">
        <v>15183</v>
      </c>
      <c r="Y460">
        <v>1</v>
      </c>
      <c r="AA460" s="39" t="s">
        <v>15182</v>
      </c>
      <c r="AB460">
        <v>1</v>
      </c>
      <c r="AD460" s="39" t="s">
        <v>1952</v>
      </c>
      <c r="AE460">
        <v>1</v>
      </c>
      <c r="AG460" s="39" t="s">
        <v>15572</v>
      </c>
      <c r="AH460">
        <v>1</v>
      </c>
      <c r="AJ460" s="39" t="s">
        <v>15186</v>
      </c>
      <c r="AK460">
        <v>1</v>
      </c>
      <c r="AM460" s="39" t="s">
        <v>15187</v>
      </c>
      <c r="AN460">
        <v>1</v>
      </c>
      <c r="AP460" s="39" t="s">
        <v>15186</v>
      </c>
      <c r="AQ460">
        <v>1</v>
      </c>
      <c r="AS460" s="39" t="s">
        <v>15187</v>
      </c>
      <c r="AT460">
        <v>1</v>
      </c>
      <c r="AV460" s="39" t="s">
        <v>15187</v>
      </c>
      <c r="AW460">
        <v>1</v>
      </c>
      <c r="AY460" s="39" t="s">
        <v>15187</v>
      </c>
      <c r="AZ460">
        <v>1</v>
      </c>
      <c r="BB460" s="39" t="s">
        <v>15187</v>
      </c>
      <c r="BC460">
        <v>1</v>
      </c>
      <c r="BE460" s="39" t="s">
        <v>15187</v>
      </c>
      <c r="BF460">
        <v>1</v>
      </c>
      <c r="BH460" s="39" t="s">
        <v>15186</v>
      </c>
      <c r="BI460">
        <v>1</v>
      </c>
      <c r="BK460" s="39" t="s">
        <v>15187</v>
      </c>
      <c r="BL460">
        <v>1</v>
      </c>
      <c r="BN460" s="39" t="s">
        <v>15187</v>
      </c>
      <c r="BO460">
        <v>1</v>
      </c>
      <c r="BQ460" s="39" t="s">
        <v>48127</v>
      </c>
      <c r="BT460" s="39" t="s">
        <v>48128</v>
      </c>
      <c r="BW460" s="39" t="s">
        <v>13792</v>
      </c>
      <c r="BX460">
        <v>1</v>
      </c>
      <c r="BZ460" s="39" t="s">
        <v>12851</v>
      </c>
      <c r="CA460">
        <v>1</v>
      </c>
      <c r="CC460" s="39" t="s">
        <v>12980</v>
      </c>
      <c r="CD460">
        <v>1</v>
      </c>
      <c r="CF460" s="39" t="s">
        <v>15190</v>
      </c>
      <c r="CG460">
        <v>1</v>
      </c>
      <c r="CI460" s="39" t="s">
        <v>12887</v>
      </c>
      <c r="CJ460">
        <v>1</v>
      </c>
      <c r="CL460" s="39" t="s">
        <v>48129</v>
      </c>
      <c r="CO460" s="39" t="s">
        <v>48130</v>
      </c>
    </row>
    <row r="461" spans="1:93" x14ac:dyDescent="0.3">
      <c r="A461">
        <v>460</v>
      </c>
      <c r="B461" s="1">
        <v>45911.692233796297</v>
      </c>
      <c r="C461" s="1">
        <v>45911.702708333331</v>
      </c>
      <c r="D461" s="39" t="s">
        <v>3188</v>
      </c>
      <c r="E461" s="39" t="s">
        <v>3189</v>
      </c>
      <c r="F461">
        <v>22</v>
      </c>
      <c r="I461" s="39" t="s">
        <v>3189</v>
      </c>
      <c r="L461">
        <v>3</v>
      </c>
      <c r="O461">
        <v>19</v>
      </c>
      <c r="R461" s="39" t="s">
        <v>4338</v>
      </c>
      <c r="S461">
        <v>1</v>
      </c>
      <c r="U461" s="39" t="s">
        <v>15184</v>
      </c>
      <c r="V461">
        <v>1</v>
      </c>
      <c r="X461" s="39" t="s">
        <v>15183</v>
      </c>
      <c r="Y461">
        <v>1</v>
      </c>
      <c r="AA461" s="39" t="s">
        <v>15182</v>
      </c>
      <c r="AB461">
        <v>1</v>
      </c>
      <c r="AD461" s="39" t="s">
        <v>1952</v>
      </c>
      <c r="AE461">
        <v>1</v>
      </c>
      <c r="AG461" s="39" t="s">
        <v>15572</v>
      </c>
      <c r="AH461">
        <v>1</v>
      </c>
      <c r="AJ461" s="39" t="s">
        <v>15186</v>
      </c>
      <c r="AK461">
        <v>1</v>
      </c>
      <c r="AM461" s="39" t="s">
        <v>15187</v>
      </c>
      <c r="AN461">
        <v>1</v>
      </c>
      <c r="AP461" s="39" t="s">
        <v>15186</v>
      </c>
      <c r="AQ461">
        <v>1</v>
      </c>
      <c r="AS461" s="39" t="s">
        <v>15187</v>
      </c>
      <c r="AT461">
        <v>1</v>
      </c>
      <c r="AV461" s="39" t="s">
        <v>15187</v>
      </c>
      <c r="AW461">
        <v>1</v>
      </c>
      <c r="AY461" s="39" t="s">
        <v>15187</v>
      </c>
      <c r="AZ461">
        <v>1</v>
      </c>
      <c r="BB461" s="39" t="s">
        <v>15187</v>
      </c>
      <c r="BC461">
        <v>1</v>
      </c>
      <c r="BE461" s="39" t="s">
        <v>15187</v>
      </c>
      <c r="BF461">
        <v>1</v>
      </c>
      <c r="BH461" s="39" t="s">
        <v>15186</v>
      </c>
      <c r="BI461">
        <v>1</v>
      </c>
      <c r="BK461" s="39" t="s">
        <v>15187</v>
      </c>
      <c r="BL461">
        <v>1</v>
      </c>
      <c r="BN461" s="39" t="s">
        <v>15187</v>
      </c>
      <c r="BO461">
        <v>1</v>
      </c>
      <c r="BQ461" s="39" t="s">
        <v>48131</v>
      </c>
      <c r="BT461" s="39" t="s">
        <v>48132</v>
      </c>
      <c r="BW461" s="39" t="s">
        <v>13792</v>
      </c>
      <c r="BX461">
        <v>1</v>
      </c>
      <c r="BZ461" s="39" t="s">
        <v>12851</v>
      </c>
      <c r="CA461">
        <v>1</v>
      </c>
      <c r="CC461" s="39" t="s">
        <v>12980</v>
      </c>
      <c r="CD461">
        <v>1</v>
      </c>
      <c r="CF461" s="39" t="s">
        <v>15190</v>
      </c>
      <c r="CG461">
        <v>1</v>
      </c>
      <c r="CI461" s="39" t="s">
        <v>12887</v>
      </c>
      <c r="CJ461">
        <v>1</v>
      </c>
      <c r="CL461" s="39" t="s">
        <v>48133</v>
      </c>
      <c r="CO461" s="39" t="s">
        <v>48134</v>
      </c>
    </row>
    <row r="462" spans="1:93" x14ac:dyDescent="0.3">
      <c r="A462">
        <v>461</v>
      </c>
      <c r="B462" s="1">
        <v>45911.711053240739</v>
      </c>
      <c r="C462" s="1">
        <v>45911.713437500002</v>
      </c>
      <c r="D462" s="39" t="s">
        <v>4124</v>
      </c>
      <c r="E462" s="39" t="s">
        <v>4125</v>
      </c>
      <c r="F462">
        <v>21</v>
      </c>
      <c r="I462" s="39" t="s">
        <v>4125</v>
      </c>
      <c r="L462">
        <v>6</v>
      </c>
      <c r="O462">
        <v>26</v>
      </c>
      <c r="R462" s="39" t="s">
        <v>4338</v>
      </c>
      <c r="S462">
        <v>1</v>
      </c>
      <c r="U462" s="39" t="s">
        <v>15184</v>
      </c>
      <c r="V462">
        <v>1</v>
      </c>
      <c r="X462" s="39" t="s">
        <v>15183</v>
      </c>
      <c r="Y462">
        <v>1</v>
      </c>
      <c r="AA462" s="39" t="s">
        <v>1952</v>
      </c>
      <c r="AB462">
        <v>0</v>
      </c>
      <c r="AD462" s="39" t="s">
        <v>1952</v>
      </c>
      <c r="AE462">
        <v>1</v>
      </c>
      <c r="AG462" s="39" t="s">
        <v>15572</v>
      </c>
      <c r="AH462">
        <v>1</v>
      </c>
      <c r="AJ462" s="39" t="s">
        <v>15186</v>
      </c>
      <c r="AK462">
        <v>1</v>
      </c>
      <c r="AM462" s="39" t="s">
        <v>15187</v>
      </c>
      <c r="AN462">
        <v>1</v>
      </c>
      <c r="AP462" s="39" t="s">
        <v>15186</v>
      </c>
      <c r="AQ462">
        <v>1</v>
      </c>
      <c r="AS462" s="39" t="s">
        <v>15187</v>
      </c>
      <c r="AT462">
        <v>1</v>
      </c>
      <c r="AV462" s="39" t="s">
        <v>15187</v>
      </c>
      <c r="AW462">
        <v>1</v>
      </c>
      <c r="AY462" s="39" t="s">
        <v>15187</v>
      </c>
      <c r="AZ462">
        <v>1</v>
      </c>
      <c r="BB462" s="39" t="s">
        <v>15187</v>
      </c>
      <c r="BC462">
        <v>1</v>
      </c>
      <c r="BE462" s="39" t="s">
        <v>15187</v>
      </c>
      <c r="BF462">
        <v>1</v>
      </c>
      <c r="BH462" s="39" t="s">
        <v>15186</v>
      </c>
      <c r="BI462">
        <v>1</v>
      </c>
      <c r="BK462" s="39" t="s">
        <v>15187</v>
      </c>
      <c r="BL462">
        <v>1</v>
      </c>
      <c r="BN462" s="39" t="s">
        <v>15187</v>
      </c>
      <c r="BO462">
        <v>1</v>
      </c>
      <c r="BQ462" s="39" t="s">
        <v>48135</v>
      </c>
      <c r="BT462" s="39" t="s">
        <v>48136</v>
      </c>
      <c r="BW462" s="39" t="s">
        <v>13792</v>
      </c>
      <c r="BX462">
        <v>1</v>
      </c>
      <c r="BZ462" s="39" t="s">
        <v>12851</v>
      </c>
      <c r="CA462">
        <v>1</v>
      </c>
      <c r="CC462" s="39" t="s">
        <v>12980</v>
      </c>
      <c r="CD462">
        <v>1</v>
      </c>
      <c r="CF462" s="39" t="s">
        <v>15190</v>
      </c>
      <c r="CG462">
        <v>1</v>
      </c>
      <c r="CI462" s="39" t="s">
        <v>12887</v>
      </c>
      <c r="CJ462">
        <v>1</v>
      </c>
      <c r="CL462" s="39" t="s">
        <v>48137</v>
      </c>
      <c r="CO462" s="39" t="s">
        <v>48138</v>
      </c>
    </row>
    <row r="463" spans="1:93" x14ac:dyDescent="0.3">
      <c r="A463">
        <v>462</v>
      </c>
      <c r="B463" s="1">
        <v>45911.78634259259</v>
      </c>
      <c r="C463" s="1">
        <v>45911.790578703702</v>
      </c>
      <c r="D463" s="39" t="s">
        <v>3197</v>
      </c>
      <c r="E463" s="39" t="s">
        <v>3198</v>
      </c>
      <c r="F463">
        <v>22</v>
      </c>
      <c r="I463" s="39" t="s">
        <v>3198</v>
      </c>
      <c r="L463">
        <v>3</v>
      </c>
      <c r="O463">
        <v>1</v>
      </c>
      <c r="R463" s="39" t="s">
        <v>4338</v>
      </c>
      <c r="S463">
        <v>1</v>
      </c>
      <c r="U463" s="39" t="s">
        <v>15184</v>
      </c>
      <c r="V463">
        <v>1</v>
      </c>
      <c r="X463" s="39" t="s">
        <v>15183</v>
      </c>
      <c r="Y463">
        <v>1</v>
      </c>
      <c r="AA463" s="39" t="s">
        <v>15182</v>
      </c>
      <c r="AB463">
        <v>1</v>
      </c>
      <c r="AD463" s="39" t="s">
        <v>1952</v>
      </c>
      <c r="AE463">
        <v>1</v>
      </c>
      <c r="AG463" s="39" t="s">
        <v>15572</v>
      </c>
      <c r="AH463">
        <v>1</v>
      </c>
      <c r="AJ463" s="39" t="s">
        <v>15186</v>
      </c>
      <c r="AK463">
        <v>1</v>
      </c>
      <c r="AM463" s="39" t="s">
        <v>15187</v>
      </c>
      <c r="AN463">
        <v>1</v>
      </c>
      <c r="AP463" s="39" t="s">
        <v>15186</v>
      </c>
      <c r="AQ463">
        <v>1</v>
      </c>
      <c r="AS463" s="39" t="s">
        <v>15187</v>
      </c>
      <c r="AT463">
        <v>1</v>
      </c>
      <c r="AV463" s="39" t="s">
        <v>15187</v>
      </c>
      <c r="AW463">
        <v>1</v>
      </c>
      <c r="AY463" s="39" t="s">
        <v>15187</v>
      </c>
      <c r="AZ463">
        <v>1</v>
      </c>
      <c r="BB463" s="39" t="s">
        <v>15187</v>
      </c>
      <c r="BC463">
        <v>1</v>
      </c>
      <c r="BE463" s="39" t="s">
        <v>15187</v>
      </c>
      <c r="BF463">
        <v>1</v>
      </c>
      <c r="BH463" s="39" t="s">
        <v>15186</v>
      </c>
      <c r="BI463">
        <v>1</v>
      </c>
      <c r="BK463" s="39" t="s">
        <v>15187</v>
      </c>
      <c r="BL463">
        <v>1</v>
      </c>
      <c r="BN463" s="39" t="s">
        <v>15187</v>
      </c>
      <c r="BO463">
        <v>1</v>
      </c>
      <c r="BQ463" s="39" t="s">
        <v>16328</v>
      </c>
      <c r="BT463" s="39" t="s">
        <v>48139</v>
      </c>
      <c r="BW463" s="39" t="s">
        <v>13792</v>
      </c>
      <c r="BX463">
        <v>1</v>
      </c>
      <c r="BZ463" s="39" t="s">
        <v>12851</v>
      </c>
      <c r="CA463">
        <v>1</v>
      </c>
      <c r="CC463" s="39" t="s">
        <v>12980</v>
      </c>
      <c r="CD463">
        <v>1</v>
      </c>
      <c r="CF463" s="39" t="s">
        <v>15190</v>
      </c>
      <c r="CG463">
        <v>1</v>
      </c>
      <c r="CI463" s="39" t="s">
        <v>12887</v>
      </c>
      <c r="CJ463">
        <v>1</v>
      </c>
      <c r="CL463" s="39" t="s">
        <v>48140</v>
      </c>
      <c r="CO463" s="39" t="s">
        <v>48141</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2C32B-7EFB-490D-BDD5-F6CA52B24081}">
  <dimension ref="A1:T457"/>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25.25" bestFit="1" customWidth="1"/>
    <col min="7" max="7" width="6.5" bestFit="1" customWidth="1"/>
    <col min="8" max="8" width="7.625" bestFit="1" customWidth="1"/>
    <col min="9" max="20" width="81" bestFit="1" customWidth="1"/>
  </cols>
  <sheetData>
    <row r="1" spans="1:20" x14ac:dyDescent="0.3">
      <c r="A1" t="s">
        <v>0</v>
      </c>
      <c r="B1" t="s">
        <v>1</v>
      </c>
      <c r="C1" t="s">
        <v>2</v>
      </c>
      <c r="D1" t="s">
        <v>3</v>
      </c>
      <c r="E1" t="s">
        <v>4</v>
      </c>
      <c r="F1" t="s">
        <v>5</v>
      </c>
      <c r="G1" t="s">
        <v>4790</v>
      </c>
      <c r="H1" t="s">
        <v>7</v>
      </c>
      <c r="I1" t="s">
        <v>16620</v>
      </c>
      <c r="J1" t="s">
        <v>16621</v>
      </c>
      <c r="K1" t="s">
        <v>16622</v>
      </c>
      <c r="L1" t="s">
        <v>16623</v>
      </c>
      <c r="M1" t="s">
        <v>16624</v>
      </c>
      <c r="N1" t="s">
        <v>16625</v>
      </c>
      <c r="O1" t="s">
        <v>16626</v>
      </c>
      <c r="P1" t="s">
        <v>16627</v>
      </c>
      <c r="Q1" t="s">
        <v>16628</v>
      </c>
      <c r="R1" t="s">
        <v>16629</v>
      </c>
      <c r="S1" t="s">
        <v>16630</v>
      </c>
      <c r="T1" t="s">
        <v>16631</v>
      </c>
    </row>
    <row r="2" spans="1:20" x14ac:dyDescent="0.3">
      <c r="A2">
        <v>1</v>
      </c>
      <c r="B2" s="1">
        <v>45812.386145833334</v>
      </c>
      <c r="C2" s="1">
        <v>45812.396064814813</v>
      </c>
      <c r="D2" s="39" t="s">
        <v>583</v>
      </c>
      <c r="E2" s="39" t="s">
        <v>584</v>
      </c>
      <c r="F2" s="39" t="s">
        <v>585</v>
      </c>
      <c r="G2">
        <v>10</v>
      </c>
      <c r="H2">
        <v>9</v>
      </c>
      <c r="I2" s="39" t="s">
        <v>16632</v>
      </c>
      <c r="J2" s="39" t="s">
        <v>16633</v>
      </c>
      <c r="K2" s="39" t="s">
        <v>16634</v>
      </c>
      <c r="L2" s="39" t="s">
        <v>16635</v>
      </c>
      <c r="M2" s="39" t="s">
        <v>16636</v>
      </c>
      <c r="N2" s="39" t="s">
        <v>16637</v>
      </c>
      <c r="O2" s="39" t="s">
        <v>16638</v>
      </c>
      <c r="P2" s="39" t="s">
        <v>16639</v>
      </c>
      <c r="Q2" s="39" t="s">
        <v>16640</v>
      </c>
      <c r="R2" s="39" t="s">
        <v>16641</v>
      </c>
      <c r="S2" s="39" t="s">
        <v>16642</v>
      </c>
      <c r="T2" s="39" t="s">
        <v>16643</v>
      </c>
    </row>
    <row r="3" spans="1:20" x14ac:dyDescent="0.3">
      <c r="A3">
        <v>2</v>
      </c>
      <c r="B3" s="1">
        <v>45812.397106481483</v>
      </c>
      <c r="C3" s="1">
        <v>45812.397152777776</v>
      </c>
      <c r="D3" s="39" t="s">
        <v>531</v>
      </c>
      <c r="E3" s="39" t="s">
        <v>532</v>
      </c>
      <c r="F3" s="39" t="s">
        <v>532</v>
      </c>
      <c r="G3">
        <v>10</v>
      </c>
      <c r="H3">
        <v>13</v>
      </c>
      <c r="I3" s="39" t="s">
        <v>16644</v>
      </c>
      <c r="J3" s="39" t="s">
        <v>16645</v>
      </c>
      <c r="K3" s="39" t="s">
        <v>16646</v>
      </c>
      <c r="L3" s="39" t="s">
        <v>16647</v>
      </c>
      <c r="M3" s="39" t="s">
        <v>16648</v>
      </c>
      <c r="N3" s="39" t="s">
        <v>16649</v>
      </c>
      <c r="O3" s="39" t="s">
        <v>16650</v>
      </c>
      <c r="P3" s="39" t="s">
        <v>16651</v>
      </c>
      <c r="Q3" s="39" t="s">
        <v>16652</v>
      </c>
      <c r="R3" s="39" t="s">
        <v>16653</v>
      </c>
      <c r="S3" s="39" t="s">
        <v>16654</v>
      </c>
      <c r="T3" s="39" t="s">
        <v>16655</v>
      </c>
    </row>
    <row r="4" spans="1:20" x14ac:dyDescent="0.3">
      <c r="A4">
        <v>3</v>
      </c>
      <c r="B4" s="1">
        <v>45812.386192129627</v>
      </c>
      <c r="C4" s="1">
        <v>45812.398472222223</v>
      </c>
      <c r="D4" s="39" t="s">
        <v>629</v>
      </c>
      <c r="E4" s="39" t="s">
        <v>630</v>
      </c>
      <c r="F4" s="39" t="s">
        <v>631</v>
      </c>
      <c r="G4">
        <v>10</v>
      </c>
      <c r="H4">
        <v>11</v>
      </c>
      <c r="I4" s="39" t="s">
        <v>16656</v>
      </c>
      <c r="J4" s="39" t="s">
        <v>16657</v>
      </c>
      <c r="K4" s="39" t="s">
        <v>16658</v>
      </c>
      <c r="L4" s="39" t="s">
        <v>16659</v>
      </c>
      <c r="M4" s="39" t="s">
        <v>16660</v>
      </c>
      <c r="N4" s="39" t="s">
        <v>16661</v>
      </c>
      <c r="O4" s="39" t="s">
        <v>16662</v>
      </c>
      <c r="P4" s="39" t="s">
        <v>16663</v>
      </c>
      <c r="Q4" s="39" t="s">
        <v>16664</v>
      </c>
      <c r="R4" s="39" t="s">
        <v>16665</v>
      </c>
      <c r="S4" s="39" t="s">
        <v>16666</v>
      </c>
      <c r="T4" s="39" t="s">
        <v>16667</v>
      </c>
    </row>
    <row r="5" spans="1:20" x14ac:dyDescent="0.3">
      <c r="A5">
        <v>4</v>
      </c>
      <c r="B5" s="1">
        <v>45812.387025462966</v>
      </c>
      <c r="C5" s="1">
        <v>45812.399861111109</v>
      </c>
      <c r="D5" s="39" t="s">
        <v>713</v>
      </c>
      <c r="E5" s="39" t="s">
        <v>714</v>
      </c>
      <c r="F5" s="39" t="s">
        <v>16668</v>
      </c>
      <c r="G5">
        <v>10</v>
      </c>
      <c r="H5">
        <v>24</v>
      </c>
      <c r="I5" s="39" t="s">
        <v>16669</v>
      </c>
      <c r="J5" s="39" t="s">
        <v>16670</v>
      </c>
      <c r="K5" s="39" t="s">
        <v>16671</v>
      </c>
      <c r="L5" s="39" t="s">
        <v>16672</v>
      </c>
      <c r="M5" s="39" t="s">
        <v>16673</v>
      </c>
      <c r="N5" s="39" t="s">
        <v>16674</v>
      </c>
      <c r="O5" s="39" t="s">
        <v>16675</v>
      </c>
      <c r="P5" s="39" t="s">
        <v>16676</v>
      </c>
      <c r="Q5" s="39" t="s">
        <v>16677</v>
      </c>
      <c r="R5" s="39" t="s">
        <v>16677</v>
      </c>
      <c r="S5" s="39" t="s">
        <v>16678</v>
      </c>
      <c r="T5" s="39" t="s">
        <v>16679</v>
      </c>
    </row>
    <row r="6" spans="1:20" x14ac:dyDescent="0.3">
      <c r="A6">
        <v>5</v>
      </c>
      <c r="B6" s="1">
        <v>45812.386273148149</v>
      </c>
      <c r="C6" s="1">
        <v>45812.400173611109</v>
      </c>
      <c r="D6" s="39" t="s">
        <v>659</v>
      </c>
      <c r="E6" s="39" t="s">
        <v>660</v>
      </c>
      <c r="F6" s="39" t="s">
        <v>5019</v>
      </c>
      <c r="G6">
        <v>10</v>
      </c>
      <c r="H6">
        <v>19</v>
      </c>
      <c r="I6" s="39" t="s">
        <v>16680</v>
      </c>
      <c r="J6" s="39" t="s">
        <v>16681</v>
      </c>
      <c r="K6" s="39" t="s">
        <v>16682</v>
      </c>
      <c r="L6" s="39" t="s">
        <v>16683</v>
      </c>
      <c r="M6" s="39" t="s">
        <v>16684</v>
      </c>
      <c r="N6" s="39" t="s">
        <v>16685</v>
      </c>
      <c r="O6" s="39" t="s">
        <v>16686</v>
      </c>
      <c r="P6" s="39" t="s">
        <v>16687</v>
      </c>
      <c r="Q6" s="39" t="s">
        <v>16688</v>
      </c>
      <c r="R6" s="39" t="s">
        <v>16689</v>
      </c>
      <c r="S6" s="39" t="s">
        <v>16690</v>
      </c>
      <c r="T6" s="39" t="s">
        <v>16679</v>
      </c>
    </row>
    <row r="7" spans="1:20" x14ac:dyDescent="0.3">
      <c r="A7">
        <v>6</v>
      </c>
      <c r="B7" s="1">
        <v>45812.393831018519</v>
      </c>
      <c r="C7" s="1">
        <v>45812.400219907409</v>
      </c>
      <c r="D7" s="39" t="s">
        <v>671</v>
      </c>
      <c r="E7" s="39" t="s">
        <v>672</v>
      </c>
      <c r="F7" s="39" t="s">
        <v>673</v>
      </c>
      <c r="G7">
        <v>10</v>
      </c>
      <c r="H7">
        <v>6</v>
      </c>
      <c r="I7" s="39" t="s">
        <v>16691</v>
      </c>
      <c r="J7" s="39" t="s">
        <v>16692</v>
      </c>
      <c r="K7" s="39" t="s">
        <v>16693</v>
      </c>
      <c r="L7" s="39" t="s">
        <v>16683</v>
      </c>
      <c r="M7" s="39" t="s">
        <v>16694</v>
      </c>
      <c r="N7" s="39" t="s">
        <v>16695</v>
      </c>
      <c r="O7" s="39" t="s">
        <v>16696</v>
      </c>
      <c r="P7" s="39" t="s">
        <v>16697</v>
      </c>
      <c r="Q7" s="39" t="s">
        <v>16698</v>
      </c>
      <c r="R7" s="39" t="s">
        <v>16689</v>
      </c>
      <c r="S7" s="39" t="s">
        <v>16690</v>
      </c>
      <c r="T7" s="39" t="s">
        <v>16679</v>
      </c>
    </row>
    <row r="8" spans="1:20" x14ac:dyDescent="0.3">
      <c r="A8">
        <v>7</v>
      </c>
      <c r="B8" s="1">
        <v>45812.386122685188</v>
      </c>
      <c r="C8" s="1">
        <v>45812.400300925925</v>
      </c>
      <c r="D8" s="39" t="s">
        <v>829</v>
      </c>
      <c r="E8" s="39" t="s">
        <v>830</v>
      </c>
      <c r="F8" s="39" t="s">
        <v>830</v>
      </c>
      <c r="G8">
        <v>10</v>
      </c>
      <c r="H8">
        <v>34</v>
      </c>
      <c r="I8" s="39" t="s">
        <v>16699</v>
      </c>
      <c r="J8" s="39" t="s">
        <v>16700</v>
      </c>
      <c r="K8" s="39" t="s">
        <v>16671</v>
      </c>
      <c r="L8" s="39" t="s">
        <v>16672</v>
      </c>
      <c r="M8" s="39" t="s">
        <v>16701</v>
      </c>
      <c r="N8" s="39" t="s">
        <v>16702</v>
      </c>
      <c r="O8" s="39" t="s">
        <v>16703</v>
      </c>
      <c r="P8" s="39" t="s">
        <v>16704</v>
      </c>
      <c r="Q8" s="39" t="s">
        <v>16677</v>
      </c>
      <c r="R8" s="39" t="s">
        <v>16677</v>
      </c>
      <c r="S8" s="39" t="s">
        <v>16678</v>
      </c>
      <c r="T8" s="39" t="s">
        <v>16679</v>
      </c>
    </row>
    <row r="9" spans="1:20" x14ac:dyDescent="0.3">
      <c r="A9">
        <v>8</v>
      </c>
      <c r="B9" s="1">
        <v>45812.386678240742</v>
      </c>
      <c r="C9" s="1">
        <v>45812.400405092594</v>
      </c>
      <c r="D9" s="39" t="s">
        <v>818</v>
      </c>
      <c r="E9" s="39" t="s">
        <v>819</v>
      </c>
      <c r="F9" s="39" t="s">
        <v>819</v>
      </c>
      <c r="G9">
        <v>10</v>
      </c>
      <c r="H9">
        <v>1</v>
      </c>
      <c r="I9" s="39" t="s">
        <v>16705</v>
      </c>
      <c r="J9" s="39" t="s">
        <v>16706</v>
      </c>
      <c r="K9" s="39" t="s">
        <v>16707</v>
      </c>
      <c r="L9" s="39" t="s">
        <v>16683</v>
      </c>
      <c r="M9" s="39" t="s">
        <v>16708</v>
      </c>
      <c r="N9" s="39" t="s">
        <v>16709</v>
      </c>
      <c r="O9" s="39" t="s">
        <v>16710</v>
      </c>
      <c r="P9" s="39" t="s">
        <v>16711</v>
      </c>
      <c r="Q9" s="39" t="s">
        <v>16712</v>
      </c>
      <c r="R9" s="39" t="s">
        <v>16689</v>
      </c>
      <c r="S9" s="39" t="s">
        <v>16690</v>
      </c>
      <c r="T9" s="39" t="s">
        <v>16713</v>
      </c>
    </row>
    <row r="10" spans="1:20" x14ac:dyDescent="0.3">
      <c r="A10">
        <v>9</v>
      </c>
      <c r="B10" s="1">
        <v>45812.386400462965</v>
      </c>
      <c r="C10" s="1">
        <v>45812.40042824074</v>
      </c>
      <c r="D10" s="39" t="s">
        <v>741</v>
      </c>
      <c r="E10" s="39" t="s">
        <v>742</v>
      </c>
      <c r="F10" s="39" t="s">
        <v>742</v>
      </c>
      <c r="G10">
        <v>10</v>
      </c>
      <c r="H10">
        <v>36</v>
      </c>
      <c r="I10" s="39" t="s">
        <v>16714</v>
      </c>
      <c r="J10" s="39" t="s">
        <v>16692</v>
      </c>
      <c r="K10" s="39" t="s">
        <v>16693</v>
      </c>
      <c r="L10" s="39" t="s">
        <v>16683</v>
      </c>
      <c r="M10" s="39" t="s">
        <v>16715</v>
      </c>
      <c r="N10" s="39" t="s">
        <v>16695</v>
      </c>
      <c r="O10" s="39" t="s">
        <v>16696</v>
      </c>
      <c r="P10" s="39" t="s">
        <v>16697</v>
      </c>
      <c r="Q10" s="39" t="s">
        <v>16698</v>
      </c>
      <c r="R10" s="39" t="s">
        <v>16689</v>
      </c>
      <c r="S10" s="39" t="s">
        <v>16690</v>
      </c>
      <c r="T10" s="39" t="s">
        <v>16679</v>
      </c>
    </row>
    <row r="11" spans="1:20" x14ac:dyDescent="0.3">
      <c r="A11">
        <v>10</v>
      </c>
      <c r="B11" s="1">
        <v>45812.391018518516</v>
      </c>
      <c r="C11" s="1">
        <v>45812.400590277779</v>
      </c>
      <c r="D11" s="39" t="s">
        <v>648</v>
      </c>
      <c r="E11" s="39" t="s">
        <v>649</v>
      </c>
      <c r="F11" s="39" t="s">
        <v>649</v>
      </c>
      <c r="G11">
        <v>10</v>
      </c>
      <c r="H11">
        <v>17</v>
      </c>
      <c r="I11" s="39" t="s">
        <v>16716</v>
      </c>
      <c r="J11" s="39" t="s">
        <v>16717</v>
      </c>
      <c r="K11" s="39" t="s">
        <v>16718</v>
      </c>
      <c r="L11" s="39" t="s">
        <v>16719</v>
      </c>
      <c r="M11" s="39" t="s">
        <v>16720</v>
      </c>
      <c r="N11" s="39" t="s">
        <v>16721</v>
      </c>
      <c r="O11" s="39" t="s">
        <v>16722</v>
      </c>
      <c r="P11" s="39" t="s">
        <v>16723</v>
      </c>
      <c r="Q11" s="39" t="s">
        <v>16724</v>
      </c>
      <c r="R11" s="39" t="s">
        <v>16725</v>
      </c>
      <c r="S11" s="39" t="s">
        <v>16726</v>
      </c>
      <c r="T11" s="39" t="s">
        <v>16727</v>
      </c>
    </row>
    <row r="12" spans="1:20" x14ac:dyDescent="0.3">
      <c r="A12">
        <v>11</v>
      </c>
      <c r="B12" s="1">
        <v>45812.386319444442</v>
      </c>
      <c r="C12" s="1">
        <v>45812.400706018518</v>
      </c>
      <c r="D12" s="39" t="s">
        <v>780</v>
      </c>
      <c r="E12" s="39" t="s">
        <v>781</v>
      </c>
      <c r="F12" s="39" t="s">
        <v>781</v>
      </c>
      <c r="G12">
        <v>10</v>
      </c>
      <c r="H12">
        <v>29</v>
      </c>
      <c r="I12" s="39" t="s">
        <v>16728</v>
      </c>
      <c r="J12" s="39" t="s">
        <v>16729</v>
      </c>
      <c r="K12" s="39" t="s">
        <v>16730</v>
      </c>
      <c r="L12" s="39" t="s">
        <v>16731</v>
      </c>
      <c r="M12" s="39" t="s">
        <v>16732</v>
      </c>
      <c r="N12" s="39" t="s">
        <v>16733</v>
      </c>
      <c r="O12" s="39" t="s">
        <v>16734</v>
      </c>
      <c r="P12" s="39" t="s">
        <v>16735</v>
      </c>
      <c r="Q12" s="39" t="s">
        <v>16736</v>
      </c>
      <c r="R12" s="39" t="s">
        <v>16737</v>
      </c>
      <c r="S12" s="39" t="s">
        <v>16738</v>
      </c>
      <c r="T12" s="39" t="s">
        <v>16739</v>
      </c>
    </row>
    <row r="13" spans="1:20" x14ac:dyDescent="0.3">
      <c r="A13">
        <v>12</v>
      </c>
      <c r="B13" s="1">
        <v>45812.395243055558</v>
      </c>
      <c r="C13" s="1">
        <v>45812.400891203702</v>
      </c>
      <c r="D13" s="39" t="s">
        <v>558</v>
      </c>
      <c r="E13" s="39" t="s">
        <v>559</v>
      </c>
      <c r="F13" s="39" t="s">
        <v>559</v>
      </c>
      <c r="G13">
        <v>10</v>
      </c>
      <c r="H13">
        <v>8</v>
      </c>
      <c r="I13" s="39" t="s">
        <v>16740</v>
      </c>
      <c r="J13" s="39" t="s">
        <v>16741</v>
      </c>
      <c r="K13" s="39" t="s">
        <v>16742</v>
      </c>
      <c r="L13" s="39" t="s">
        <v>16743</v>
      </c>
      <c r="M13" s="39" t="s">
        <v>16744</v>
      </c>
      <c r="N13" s="39" t="s">
        <v>16745</v>
      </c>
      <c r="O13" s="39" t="s">
        <v>16746</v>
      </c>
      <c r="P13" s="39" t="s">
        <v>16747</v>
      </c>
      <c r="Q13" s="39" t="s">
        <v>16748</v>
      </c>
      <c r="R13" s="39" t="s">
        <v>16677</v>
      </c>
      <c r="S13" s="39" t="s">
        <v>16678</v>
      </c>
      <c r="T13" s="39" t="s">
        <v>16679</v>
      </c>
    </row>
    <row r="14" spans="1:20" x14ac:dyDescent="0.3">
      <c r="A14">
        <v>13</v>
      </c>
      <c r="B14" s="1">
        <v>45812.395636574074</v>
      </c>
      <c r="C14" s="1">
        <v>45812.401018518518</v>
      </c>
      <c r="D14" s="39" t="s">
        <v>575</v>
      </c>
      <c r="E14" s="39" t="s">
        <v>576</v>
      </c>
      <c r="F14" s="39" t="s">
        <v>576</v>
      </c>
      <c r="G14">
        <v>10</v>
      </c>
      <c r="H14">
        <v>3</v>
      </c>
      <c r="I14" s="39" t="s">
        <v>16749</v>
      </c>
      <c r="J14" s="39" t="s">
        <v>16750</v>
      </c>
      <c r="K14" s="39" t="s">
        <v>16751</v>
      </c>
      <c r="L14" s="39" t="s">
        <v>16743</v>
      </c>
      <c r="M14" s="39" t="s">
        <v>16752</v>
      </c>
      <c r="N14" s="39" t="s">
        <v>16753</v>
      </c>
      <c r="O14" s="39" t="s">
        <v>16754</v>
      </c>
      <c r="P14" s="39" t="s">
        <v>16755</v>
      </c>
      <c r="Q14" s="39" t="s">
        <v>16756</v>
      </c>
      <c r="R14" s="39" t="s">
        <v>16677</v>
      </c>
      <c r="S14" s="39" t="s">
        <v>16757</v>
      </c>
      <c r="T14" s="39" t="s">
        <v>16679</v>
      </c>
    </row>
    <row r="15" spans="1:20" x14ac:dyDescent="0.3">
      <c r="A15">
        <v>14</v>
      </c>
      <c r="B15" s="1">
        <v>45812.386064814818</v>
      </c>
      <c r="C15" s="1">
        <v>45812.401018518518</v>
      </c>
      <c r="D15" s="39" t="s">
        <v>610</v>
      </c>
      <c r="E15" s="39" t="s">
        <v>611</v>
      </c>
      <c r="F15" s="39" t="s">
        <v>611</v>
      </c>
      <c r="G15">
        <v>10</v>
      </c>
      <c r="H15">
        <v>14</v>
      </c>
      <c r="I15" s="39" t="s">
        <v>16758</v>
      </c>
      <c r="J15" s="39" t="s">
        <v>16759</v>
      </c>
      <c r="K15" s="39" t="s">
        <v>16760</v>
      </c>
      <c r="L15" s="39" t="s">
        <v>16761</v>
      </c>
      <c r="M15" s="39" t="s">
        <v>16762</v>
      </c>
      <c r="N15" s="39" t="s">
        <v>16763</v>
      </c>
      <c r="O15" s="39" t="s">
        <v>16764</v>
      </c>
      <c r="P15" s="39" t="s">
        <v>16765</v>
      </c>
      <c r="Q15" s="39" t="s">
        <v>16766</v>
      </c>
      <c r="R15" s="39" t="s">
        <v>16767</v>
      </c>
      <c r="S15" s="39" t="s">
        <v>16768</v>
      </c>
      <c r="T15" s="39" t="s">
        <v>16769</v>
      </c>
    </row>
    <row r="16" spans="1:20" x14ac:dyDescent="0.3">
      <c r="A16">
        <v>15</v>
      </c>
      <c r="B16" s="1">
        <v>45812.386666666665</v>
      </c>
      <c r="C16" s="1">
        <v>45812.40152777778</v>
      </c>
      <c r="D16" s="39" t="s">
        <v>602</v>
      </c>
      <c r="E16" s="39" t="s">
        <v>603</v>
      </c>
      <c r="F16" s="39" t="s">
        <v>603</v>
      </c>
      <c r="G16">
        <v>10</v>
      </c>
      <c r="H16">
        <v>18</v>
      </c>
      <c r="I16" s="39" t="s">
        <v>16770</v>
      </c>
      <c r="J16" s="39" t="s">
        <v>16771</v>
      </c>
      <c r="K16" s="39" t="s">
        <v>16772</v>
      </c>
      <c r="L16" s="39" t="s">
        <v>16773</v>
      </c>
      <c r="M16" s="39" t="s">
        <v>16774</v>
      </c>
      <c r="N16" s="39" t="s">
        <v>16775</v>
      </c>
      <c r="O16" s="39" t="s">
        <v>16776</v>
      </c>
      <c r="P16" s="39" t="s">
        <v>16776</v>
      </c>
      <c r="Q16" s="39" t="s">
        <v>16777</v>
      </c>
      <c r="R16" s="39" t="s">
        <v>16778</v>
      </c>
      <c r="S16" s="39" t="s">
        <v>16779</v>
      </c>
      <c r="T16" s="39" t="s">
        <v>16780</v>
      </c>
    </row>
    <row r="17" spans="1:20" x14ac:dyDescent="0.3">
      <c r="A17">
        <v>16</v>
      </c>
      <c r="B17" s="1">
        <v>45812.402546296296</v>
      </c>
      <c r="C17" s="1">
        <v>45812.402604166666</v>
      </c>
      <c r="D17" s="39" t="s">
        <v>549</v>
      </c>
      <c r="E17" s="39" t="s">
        <v>550</v>
      </c>
      <c r="F17" s="39" t="s">
        <v>550</v>
      </c>
      <c r="G17">
        <v>10</v>
      </c>
      <c r="H17">
        <v>26</v>
      </c>
      <c r="I17" s="39" t="s">
        <v>16781</v>
      </c>
      <c r="J17" s="39" t="s">
        <v>16782</v>
      </c>
      <c r="K17" s="39" t="s">
        <v>16783</v>
      </c>
      <c r="L17" s="39" t="s">
        <v>16784</v>
      </c>
      <c r="M17" s="39" t="s">
        <v>16785</v>
      </c>
      <c r="N17" s="39" t="s">
        <v>16786</v>
      </c>
      <c r="O17" s="39" t="s">
        <v>16787</v>
      </c>
      <c r="P17" s="39" t="s">
        <v>16788</v>
      </c>
      <c r="Q17" s="39" t="s">
        <v>16789</v>
      </c>
      <c r="R17" s="39" t="s">
        <v>16790</v>
      </c>
      <c r="S17" s="39" t="s">
        <v>16791</v>
      </c>
      <c r="T17" s="39" t="s">
        <v>16792</v>
      </c>
    </row>
    <row r="18" spans="1:20" x14ac:dyDescent="0.3">
      <c r="A18">
        <v>17</v>
      </c>
      <c r="B18" s="1">
        <v>45812.387442129628</v>
      </c>
      <c r="C18" s="1">
        <v>45812.402638888889</v>
      </c>
      <c r="D18" s="39" t="s">
        <v>520</v>
      </c>
      <c r="E18" s="39" t="s">
        <v>521</v>
      </c>
      <c r="F18" s="39" t="s">
        <v>521</v>
      </c>
      <c r="G18">
        <v>10</v>
      </c>
      <c r="H18">
        <v>27</v>
      </c>
      <c r="I18" s="39" t="s">
        <v>16793</v>
      </c>
      <c r="J18" s="39" t="s">
        <v>16700</v>
      </c>
      <c r="K18" s="39" t="s">
        <v>16794</v>
      </c>
      <c r="L18" s="39" t="s">
        <v>16795</v>
      </c>
      <c r="M18" s="39" t="s">
        <v>16796</v>
      </c>
      <c r="N18" s="39" t="s">
        <v>16797</v>
      </c>
      <c r="O18" s="39" t="s">
        <v>16798</v>
      </c>
      <c r="P18" s="39" t="s">
        <v>16788</v>
      </c>
      <c r="Q18" s="39" t="s">
        <v>16789</v>
      </c>
      <c r="R18" s="39" t="s">
        <v>16790</v>
      </c>
      <c r="S18" s="39" t="s">
        <v>16791</v>
      </c>
      <c r="T18" s="39" t="s">
        <v>16792</v>
      </c>
    </row>
    <row r="19" spans="1:20" x14ac:dyDescent="0.3">
      <c r="A19">
        <v>18</v>
      </c>
      <c r="B19" s="1">
        <v>45812.402569444443</v>
      </c>
      <c r="C19" s="1">
        <v>45812.402650462966</v>
      </c>
      <c r="D19" s="39" t="s">
        <v>538</v>
      </c>
      <c r="E19" s="39" t="s">
        <v>539</v>
      </c>
      <c r="F19" s="39" t="s">
        <v>539</v>
      </c>
      <c r="G19">
        <v>10</v>
      </c>
      <c r="H19">
        <v>32</v>
      </c>
      <c r="I19" s="39" t="s">
        <v>16799</v>
      </c>
      <c r="J19" s="39" t="s">
        <v>16800</v>
      </c>
      <c r="K19" s="39" t="s">
        <v>16801</v>
      </c>
      <c r="L19" s="39" t="s">
        <v>16802</v>
      </c>
      <c r="M19" s="39" t="s">
        <v>16803</v>
      </c>
      <c r="N19" s="39" t="s">
        <v>16702</v>
      </c>
      <c r="O19" s="39" t="s">
        <v>16804</v>
      </c>
      <c r="P19" s="39" t="s">
        <v>16805</v>
      </c>
      <c r="Q19" s="39" t="s">
        <v>16806</v>
      </c>
      <c r="R19" s="39" t="s">
        <v>16790</v>
      </c>
      <c r="S19" s="39" t="s">
        <v>16807</v>
      </c>
      <c r="T19" s="39" t="s">
        <v>16792</v>
      </c>
    </row>
    <row r="20" spans="1:20" x14ac:dyDescent="0.3">
      <c r="A20">
        <v>19</v>
      </c>
      <c r="B20" s="1">
        <v>45812.402685185189</v>
      </c>
      <c r="C20" s="1">
        <v>45812.402800925927</v>
      </c>
      <c r="D20" s="39" t="s">
        <v>479</v>
      </c>
      <c r="E20" s="39" t="s">
        <v>480</v>
      </c>
      <c r="F20" s="39" t="s">
        <v>480</v>
      </c>
      <c r="G20">
        <v>10</v>
      </c>
      <c r="H20">
        <v>15</v>
      </c>
      <c r="I20" s="39" t="s">
        <v>16699</v>
      </c>
      <c r="J20" s="39" t="s">
        <v>16700</v>
      </c>
      <c r="K20" s="39" t="s">
        <v>16808</v>
      </c>
      <c r="L20" s="39" t="s">
        <v>16809</v>
      </c>
      <c r="M20" s="39" t="s">
        <v>16810</v>
      </c>
      <c r="N20" s="39" t="s">
        <v>16811</v>
      </c>
      <c r="O20" s="39" t="s">
        <v>16812</v>
      </c>
      <c r="P20" s="39" t="s">
        <v>16813</v>
      </c>
      <c r="Q20" s="39" t="s">
        <v>16814</v>
      </c>
      <c r="R20" s="39" t="s">
        <v>16815</v>
      </c>
      <c r="S20" s="39" t="s">
        <v>16816</v>
      </c>
      <c r="T20" s="39" t="s">
        <v>16817</v>
      </c>
    </row>
    <row r="21" spans="1:20" x14ac:dyDescent="0.3">
      <c r="A21">
        <v>20</v>
      </c>
      <c r="B21" s="1">
        <v>45812.386273148149</v>
      </c>
      <c r="C21" s="1">
        <v>45812.40315972222</v>
      </c>
      <c r="D21" s="39" t="s">
        <v>690</v>
      </c>
      <c r="E21" s="39" t="s">
        <v>691</v>
      </c>
      <c r="F21" s="39" t="s">
        <v>14097</v>
      </c>
      <c r="G21">
        <v>10</v>
      </c>
      <c r="H21">
        <v>37</v>
      </c>
      <c r="I21" s="39" t="s">
        <v>16818</v>
      </c>
      <c r="J21" s="39" t="s">
        <v>16819</v>
      </c>
      <c r="K21" s="39" t="s">
        <v>16820</v>
      </c>
      <c r="L21" s="39" t="s">
        <v>16821</v>
      </c>
      <c r="M21" s="39" t="s">
        <v>16822</v>
      </c>
      <c r="N21" s="39" t="s">
        <v>16823</v>
      </c>
      <c r="O21" s="39" t="s">
        <v>16824</v>
      </c>
      <c r="P21" s="39" t="s">
        <v>16825</v>
      </c>
      <c r="Q21" s="39" t="s">
        <v>16826</v>
      </c>
      <c r="R21" s="39" t="s">
        <v>16689</v>
      </c>
      <c r="S21" s="39" t="s">
        <v>16690</v>
      </c>
      <c r="T21" s="39" t="s">
        <v>16679</v>
      </c>
    </row>
    <row r="22" spans="1:20" x14ac:dyDescent="0.3">
      <c r="A22">
        <v>21</v>
      </c>
      <c r="B22" s="1">
        <v>45812.403356481482</v>
      </c>
      <c r="C22" s="1">
        <v>45812.403414351851</v>
      </c>
      <c r="D22" s="39" t="s">
        <v>500</v>
      </c>
      <c r="E22" s="39" t="s">
        <v>501</v>
      </c>
      <c r="F22" s="39" t="s">
        <v>501</v>
      </c>
      <c r="G22">
        <v>10</v>
      </c>
      <c r="H22">
        <v>2</v>
      </c>
      <c r="I22" s="39" t="s">
        <v>16827</v>
      </c>
      <c r="J22" s="39" t="s">
        <v>16828</v>
      </c>
      <c r="K22" s="39" t="s">
        <v>16808</v>
      </c>
      <c r="L22" s="39" t="s">
        <v>16809</v>
      </c>
      <c r="M22" s="39" t="s">
        <v>16829</v>
      </c>
      <c r="N22" s="39" t="s">
        <v>16830</v>
      </c>
      <c r="O22" s="39" t="s">
        <v>16831</v>
      </c>
      <c r="P22" s="39" t="s">
        <v>16832</v>
      </c>
      <c r="Q22" s="39" t="s">
        <v>16814</v>
      </c>
      <c r="R22" s="39" t="s">
        <v>16833</v>
      </c>
      <c r="S22" s="39" t="s">
        <v>16816</v>
      </c>
      <c r="T22" s="39" t="s">
        <v>16817</v>
      </c>
    </row>
    <row r="23" spans="1:20" x14ac:dyDescent="0.3">
      <c r="A23">
        <v>22</v>
      </c>
      <c r="B23" s="1">
        <v>45812.386469907404</v>
      </c>
      <c r="C23" s="1">
        <v>45812.403425925928</v>
      </c>
      <c r="D23" s="39" t="s">
        <v>761</v>
      </c>
      <c r="E23" s="39" t="s">
        <v>762</v>
      </c>
      <c r="F23" s="39" t="s">
        <v>762</v>
      </c>
      <c r="G23">
        <v>10</v>
      </c>
      <c r="H23">
        <v>21</v>
      </c>
      <c r="I23" s="39" t="s">
        <v>16834</v>
      </c>
      <c r="J23" s="39" t="s">
        <v>16835</v>
      </c>
      <c r="K23" s="39" t="s">
        <v>16836</v>
      </c>
      <c r="L23" s="39" t="s">
        <v>16837</v>
      </c>
      <c r="M23" s="39" t="s">
        <v>16838</v>
      </c>
      <c r="N23" s="39" t="s">
        <v>16839</v>
      </c>
      <c r="O23" s="39" t="s">
        <v>16840</v>
      </c>
      <c r="P23" s="39" t="s">
        <v>16841</v>
      </c>
      <c r="Q23" s="39" t="s">
        <v>16842</v>
      </c>
      <c r="R23" s="39" t="s">
        <v>16689</v>
      </c>
      <c r="S23" s="39" t="s">
        <v>16690</v>
      </c>
      <c r="T23" s="39" t="s">
        <v>16679</v>
      </c>
    </row>
    <row r="24" spans="1:20" x14ac:dyDescent="0.3">
      <c r="A24">
        <v>23</v>
      </c>
      <c r="B24" s="1">
        <v>45812.403506944444</v>
      </c>
      <c r="C24" s="1">
        <v>45812.403564814813</v>
      </c>
      <c r="D24" s="39" t="s">
        <v>468</v>
      </c>
      <c r="E24" s="39" t="s">
        <v>469</v>
      </c>
      <c r="F24" s="39" t="s">
        <v>470</v>
      </c>
      <c r="G24">
        <v>10</v>
      </c>
      <c r="H24">
        <v>10</v>
      </c>
      <c r="I24" s="39" t="s">
        <v>16843</v>
      </c>
      <c r="J24" s="39" t="s">
        <v>16844</v>
      </c>
      <c r="K24" s="39" t="s">
        <v>16845</v>
      </c>
      <c r="L24" s="39" t="s">
        <v>16846</v>
      </c>
      <c r="M24" s="39" t="s">
        <v>16847</v>
      </c>
      <c r="N24" s="39" t="s">
        <v>16848</v>
      </c>
      <c r="O24" s="39" t="s">
        <v>16703</v>
      </c>
      <c r="P24" s="39" t="s">
        <v>16849</v>
      </c>
      <c r="Q24" s="39" t="s">
        <v>16814</v>
      </c>
      <c r="R24" s="39" t="s">
        <v>16850</v>
      </c>
      <c r="S24" s="39" t="s">
        <v>16816</v>
      </c>
      <c r="T24" s="39" t="s">
        <v>16817</v>
      </c>
    </row>
    <row r="25" spans="1:20" x14ac:dyDescent="0.3">
      <c r="A25">
        <v>24</v>
      </c>
      <c r="B25" s="1">
        <v>45812.386435185188</v>
      </c>
      <c r="C25" s="1">
        <v>45812.403923611113</v>
      </c>
      <c r="D25" s="39" t="s">
        <v>799</v>
      </c>
      <c r="E25" s="39" t="s">
        <v>800</v>
      </c>
      <c r="F25" s="39" t="s">
        <v>800</v>
      </c>
      <c r="G25">
        <v>10</v>
      </c>
      <c r="H25">
        <v>38</v>
      </c>
      <c r="I25" s="39" t="s">
        <v>16851</v>
      </c>
      <c r="J25" s="39" t="s">
        <v>16852</v>
      </c>
      <c r="K25" s="39" t="s">
        <v>16853</v>
      </c>
      <c r="L25" s="39" t="s">
        <v>16854</v>
      </c>
      <c r="M25" s="39" t="s">
        <v>16855</v>
      </c>
      <c r="N25" s="39" t="s">
        <v>16856</v>
      </c>
      <c r="O25" s="39" t="s">
        <v>16857</v>
      </c>
      <c r="P25" s="39" t="s">
        <v>16858</v>
      </c>
      <c r="Q25" s="39" t="s">
        <v>16859</v>
      </c>
      <c r="R25" s="39" t="s">
        <v>16860</v>
      </c>
      <c r="S25" s="39" t="s">
        <v>16861</v>
      </c>
      <c r="T25" s="39" t="s">
        <v>16679</v>
      </c>
    </row>
    <row r="26" spans="1:20" x14ac:dyDescent="0.3">
      <c r="A26">
        <v>25</v>
      </c>
      <c r="B26" s="1">
        <v>45812.40452546296</v>
      </c>
      <c r="C26" s="1">
        <v>45812.404722222222</v>
      </c>
      <c r="D26" s="39" t="s">
        <v>592</v>
      </c>
      <c r="E26" s="39" t="s">
        <v>593</v>
      </c>
      <c r="F26" s="39" t="s">
        <v>594</v>
      </c>
      <c r="G26">
        <v>10</v>
      </c>
      <c r="H26">
        <v>4</v>
      </c>
      <c r="I26" s="39" t="s">
        <v>16862</v>
      </c>
      <c r="J26" s="39" t="s">
        <v>16863</v>
      </c>
      <c r="K26" s="39" t="s">
        <v>16864</v>
      </c>
      <c r="L26" s="39" t="s">
        <v>16743</v>
      </c>
      <c r="M26" s="39" t="s">
        <v>16865</v>
      </c>
      <c r="N26" s="39" t="s">
        <v>16866</v>
      </c>
      <c r="O26" s="39" t="s">
        <v>16867</v>
      </c>
      <c r="P26" s="39" t="s">
        <v>16868</v>
      </c>
      <c r="Q26" s="39" t="s">
        <v>16869</v>
      </c>
      <c r="R26" s="39" t="s">
        <v>16870</v>
      </c>
      <c r="S26" s="39" t="s">
        <v>16871</v>
      </c>
      <c r="T26" s="39" t="s">
        <v>16872</v>
      </c>
    </row>
    <row r="27" spans="1:20" x14ac:dyDescent="0.3">
      <c r="A27">
        <v>26</v>
      </c>
      <c r="B27" s="1">
        <v>45812.404641203706</v>
      </c>
      <c r="C27" s="1">
        <v>45812.404722222222</v>
      </c>
      <c r="D27" s="39" t="s">
        <v>734</v>
      </c>
      <c r="E27" s="39" t="s">
        <v>735</v>
      </c>
      <c r="F27" s="39" t="s">
        <v>735</v>
      </c>
      <c r="G27">
        <v>10</v>
      </c>
      <c r="H27">
        <v>39</v>
      </c>
      <c r="I27" s="39" t="s">
        <v>16873</v>
      </c>
      <c r="J27" s="39" t="s">
        <v>16874</v>
      </c>
      <c r="K27" s="39" t="s">
        <v>16875</v>
      </c>
      <c r="L27" s="39" t="s">
        <v>16876</v>
      </c>
      <c r="M27" s="39" t="s">
        <v>16877</v>
      </c>
      <c r="N27" s="39" t="s">
        <v>16878</v>
      </c>
      <c r="O27" s="39" t="s">
        <v>16879</v>
      </c>
      <c r="P27" s="39" t="s">
        <v>16880</v>
      </c>
      <c r="Q27" s="39" t="s">
        <v>16881</v>
      </c>
      <c r="R27" s="39" t="s">
        <v>16689</v>
      </c>
      <c r="S27" s="39" t="s">
        <v>16882</v>
      </c>
      <c r="T27" s="39" t="s">
        <v>16679</v>
      </c>
    </row>
    <row r="28" spans="1:20" x14ac:dyDescent="0.3">
      <c r="A28">
        <v>27</v>
      </c>
      <c r="B28" s="1">
        <v>45812.406076388892</v>
      </c>
      <c r="C28" s="1">
        <v>45812.406273148146</v>
      </c>
      <c r="D28" s="39" t="s">
        <v>682</v>
      </c>
      <c r="E28" s="39" t="s">
        <v>683</v>
      </c>
      <c r="F28" s="39" t="s">
        <v>683</v>
      </c>
      <c r="G28">
        <v>10</v>
      </c>
      <c r="H28">
        <v>25</v>
      </c>
      <c r="I28" s="39" t="s">
        <v>16883</v>
      </c>
      <c r="J28" s="39" t="s">
        <v>16884</v>
      </c>
      <c r="K28" s="39" t="s">
        <v>16885</v>
      </c>
      <c r="L28" s="39" t="s">
        <v>16854</v>
      </c>
      <c r="M28" s="39" t="s">
        <v>16886</v>
      </c>
      <c r="N28" s="39" t="s">
        <v>16887</v>
      </c>
      <c r="O28" s="39" t="s">
        <v>16888</v>
      </c>
      <c r="P28" s="39" t="s">
        <v>16858</v>
      </c>
      <c r="Q28" s="39" t="s">
        <v>16889</v>
      </c>
      <c r="R28" s="39" t="s">
        <v>16890</v>
      </c>
      <c r="S28" s="39" t="s">
        <v>16891</v>
      </c>
      <c r="T28" s="39" t="s">
        <v>16892</v>
      </c>
    </row>
    <row r="29" spans="1:20" x14ac:dyDescent="0.3">
      <c r="A29">
        <v>28</v>
      </c>
      <c r="B29" s="1">
        <v>45812.40693287037</v>
      </c>
      <c r="C29" s="1">
        <v>45812.407071759262</v>
      </c>
      <c r="D29" s="39" t="s">
        <v>489</v>
      </c>
      <c r="E29" s="39" t="s">
        <v>490</v>
      </c>
      <c r="F29" s="39" t="s">
        <v>491</v>
      </c>
      <c r="G29">
        <v>10</v>
      </c>
      <c r="H29">
        <v>7</v>
      </c>
      <c r="I29" s="39" t="s">
        <v>16893</v>
      </c>
      <c r="J29" s="39" t="s">
        <v>16894</v>
      </c>
      <c r="K29" s="39" t="s">
        <v>16895</v>
      </c>
      <c r="L29" s="39" t="s">
        <v>16896</v>
      </c>
      <c r="M29" s="39" t="s">
        <v>16897</v>
      </c>
      <c r="N29" s="39" t="s">
        <v>16898</v>
      </c>
      <c r="O29" s="39" t="s">
        <v>16703</v>
      </c>
      <c r="P29" s="39" t="s">
        <v>16899</v>
      </c>
      <c r="Q29" s="39" t="s">
        <v>16814</v>
      </c>
      <c r="R29" s="39" t="s">
        <v>16900</v>
      </c>
      <c r="S29" s="39" t="s">
        <v>16901</v>
      </c>
      <c r="T29" s="39" t="s">
        <v>16902</v>
      </c>
    </row>
    <row r="30" spans="1:20" x14ac:dyDescent="0.3">
      <c r="A30">
        <v>29</v>
      </c>
      <c r="B30" s="1">
        <v>45812.402627314812</v>
      </c>
      <c r="C30" s="1">
        <v>45812.409108796295</v>
      </c>
      <c r="D30" s="39" t="s">
        <v>792</v>
      </c>
      <c r="E30" s="39" t="s">
        <v>793</v>
      </c>
      <c r="F30" s="39" t="s">
        <v>794</v>
      </c>
      <c r="G30">
        <v>10</v>
      </c>
      <c r="H30">
        <v>40</v>
      </c>
      <c r="I30" s="39" t="s">
        <v>16903</v>
      </c>
      <c r="J30" s="39" t="s">
        <v>16904</v>
      </c>
      <c r="K30" s="39" t="s">
        <v>16905</v>
      </c>
      <c r="L30" s="39" t="s">
        <v>16854</v>
      </c>
      <c r="M30" s="39" t="s">
        <v>16906</v>
      </c>
      <c r="N30" s="39" t="s">
        <v>16907</v>
      </c>
      <c r="O30" s="39" t="s">
        <v>16888</v>
      </c>
      <c r="P30" s="39" t="s">
        <v>16908</v>
      </c>
      <c r="Q30" s="39" t="s">
        <v>16909</v>
      </c>
      <c r="R30" s="39" t="s">
        <v>16689</v>
      </c>
      <c r="S30" s="39" t="s">
        <v>16690</v>
      </c>
      <c r="T30" s="39" t="s">
        <v>16679</v>
      </c>
    </row>
    <row r="31" spans="1:20" x14ac:dyDescent="0.3">
      <c r="A31">
        <v>30</v>
      </c>
      <c r="B31" s="1">
        <v>45812.395219907405</v>
      </c>
      <c r="C31" s="1">
        <v>45812.409189814818</v>
      </c>
      <c r="D31" s="39" t="s">
        <v>702</v>
      </c>
      <c r="E31" s="39" t="s">
        <v>703</v>
      </c>
      <c r="F31" s="39" t="s">
        <v>703</v>
      </c>
      <c r="G31">
        <v>10</v>
      </c>
      <c r="H31">
        <v>20</v>
      </c>
      <c r="I31" s="39" t="s">
        <v>16910</v>
      </c>
      <c r="J31" s="39" t="s">
        <v>16700</v>
      </c>
      <c r="K31" s="39" t="s">
        <v>16911</v>
      </c>
      <c r="L31" s="39" t="s">
        <v>16912</v>
      </c>
      <c r="M31" s="39" t="s">
        <v>16913</v>
      </c>
      <c r="N31" s="39" t="s">
        <v>16914</v>
      </c>
      <c r="O31" s="39" t="s">
        <v>16915</v>
      </c>
      <c r="P31" s="39" t="s">
        <v>16916</v>
      </c>
      <c r="Q31" s="39" t="s">
        <v>16917</v>
      </c>
      <c r="R31" s="39" t="s">
        <v>16689</v>
      </c>
      <c r="S31" s="39" t="s">
        <v>16690</v>
      </c>
      <c r="T31" s="39" t="s">
        <v>16679</v>
      </c>
    </row>
    <row r="32" spans="1:20" x14ac:dyDescent="0.3">
      <c r="A32">
        <v>31</v>
      </c>
      <c r="B32" s="1">
        <v>45812.388333333336</v>
      </c>
      <c r="C32" s="1">
        <v>45812.410520833335</v>
      </c>
      <c r="D32" s="39" t="s">
        <v>772</v>
      </c>
      <c r="E32" s="39" t="s">
        <v>773</v>
      </c>
      <c r="F32" s="39" t="s">
        <v>773</v>
      </c>
      <c r="G32">
        <v>10</v>
      </c>
      <c r="H32">
        <v>5</v>
      </c>
      <c r="I32" s="39" t="s">
        <v>16918</v>
      </c>
      <c r="J32" s="39" t="s">
        <v>16919</v>
      </c>
      <c r="K32" s="39" t="s">
        <v>16920</v>
      </c>
      <c r="L32" s="39" t="s">
        <v>16921</v>
      </c>
      <c r="M32" s="39" t="s">
        <v>16922</v>
      </c>
      <c r="N32" s="39" t="s">
        <v>16685</v>
      </c>
      <c r="O32" s="39" t="s">
        <v>16923</v>
      </c>
      <c r="P32" s="39" t="s">
        <v>16687</v>
      </c>
      <c r="Q32" s="39" t="s">
        <v>16924</v>
      </c>
      <c r="R32" s="39" t="s">
        <v>16689</v>
      </c>
      <c r="S32" s="39" t="s">
        <v>16690</v>
      </c>
      <c r="T32" s="39" t="s">
        <v>16679</v>
      </c>
    </row>
    <row r="33" spans="1:20" x14ac:dyDescent="0.3">
      <c r="A33">
        <v>32</v>
      </c>
      <c r="B33" s="1">
        <v>45812.397326388891</v>
      </c>
      <c r="C33" s="1">
        <v>45812.411064814813</v>
      </c>
      <c r="D33" s="39" t="s">
        <v>750</v>
      </c>
      <c r="E33" s="39" t="s">
        <v>751</v>
      </c>
      <c r="F33" s="39" t="s">
        <v>751</v>
      </c>
      <c r="G33">
        <v>10</v>
      </c>
      <c r="H33">
        <v>22</v>
      </c>
      <c r="I33" s="39" t="s">
        <v>16925</v>
      </c>
      <c r="J33" s="39" t="s">
        <v>16926</v>
      </c>
      <c r="K33" s="39" t="s">
        <v>16927</v>
      </c>
      <c r="L33" s="39" t="s">
        <v>16928</v>
      </c>
      <c r="M33" s="39" t="s">
        <v>16929</v>
      </c>
      <c r="N33" s="39" t="s">
        <v>16930</v>
      </c>
      <c r="O33" s="39" t="s">
        <v>16931</v>
      </c>
      <c r="P33" s="39" t="s">
        <v>16932</v>
      </c>
      <c r="Q33" s="39" t="s">
        <v>16933</v>
      </c>
      <c r="R33" s="39" t="s">
        <v>16689</v>
      </c>
      <c r="S33" s="39" t="s">
        <v>16690</v>
      </c>
      <c r="T33" s="39" t="s">
        <v>16679</v>
      </c>
    </row>
    <row r="34" spans="1:20" x14ac:dyDescent="0.3">
      <c r="A34">
        <v>33</v>
      </c>
      <c r="B34" s="1">
        <v>45812.412314814814</v>
      </c>
      <c r="C34" s="1">
        <v>45812.412430555552</v>
      </c>
      <c r="D34" s="39" t="s">
        <v>5149</v>
      </c>
      <c r="E34" s="39" t="s">
        <v>5150</v>
      </c>
      <c r="F34" s="39" t="s">
        <v>5150</v>
      </c>
      <c r="G34">
        <v>10</v>
      </c>
      <c r="H34">
        <v>35</v>
      </c>
      <c r="I34" s="39" t="s">
        <v>16934</v>
      </c>
      <c r="J34" s="39" t="s">
        <v>16935</v>
      </c>
      <c r="K34" s="39" t="s">
        <v>16936</v>
      </c>
      <c r="L34" s="39" t="s">
        <v>16937</v>
      </c>
      <c r="M34" s="39" t="s">
        <v>16938</v>
      </c>
      <c r="N34" s="39" t="s">
        <v>16939</v>
      </c>
      <c r="O34" s="39" t="s">
        <v>16940</v>
      </c>
      <c r="P34" s="39" t="s">
        <v>16941</v>
      </c>
      <c r="Q34" s="39" t="s">
        <v>16942</v>
      </c>
      <c r="R34" s="39" t="s">
        <v>16943</v>
      </c>
      <c r="S34" s="39" t="s">
        <v>16944</v>
      </c>
      <c r="T34" s="39" t="s">
        <v>16945</v>
      </c>
    </row>
    <row r="35" spans="1:20" x14ac:dyDescent="0.3">
      <c r="A35">
        <v>34</v>
      </c>
      <c r="B35" s="1">
        <v>45812.412800925929</v>
      </c>
      <c r="C35" s="1">
        <v>45812.412870370368</v>
      </c>
      <c r="D35" s="39" t="s">
        <v>842</v>
      </c>
      <c r="E35" s="39" t="s">
        <v>843</v>
      </c>
      <c r="F35" s="39" t="s">
        <v>843</v>
      </c>
      <c r="G35">
        <v>10</v>
      </c>
      <c r="H35">
        <v>28</v>
      </c>
      <c r="I35" s="39" t="s">
        <v>16946</v>
      </c>
      <c r="J35" s="39" t="s">
        <v>16947</v>
      </c>
      <c r="K35" s="39" t="s">
        <v>16936</v>
      </c>
      <c r="L35" s="39" t="s">
        <v>16948</v>
      </c>
      <c r="M35" s="39" t="s">
        <v>16949</v>
      </c>
      <c r="N35" s="39" t="s">
        <v>16950</v>
      </c>
      <c r="O35" s="39" t="s">
        <v>16951</v>
      </c>
      <c r="P35" s="39" t="s">
        <v>16952</v>
      </c>
      <c r="Q35" s="39" t="s">
        <v>16953</v>
      </c>
      <c r="R35" s="39" t="s">
        <v>16954</v>
      </c>
      <c r="S35" s="39" t="s">
        <v>16955</v>
      </c>
      <c r="T35" s="39" t="s">
        <v>16956</v>
      </c>
    </row>
    <row r="36" spans="1:20" x14ac:dyDescent="0.3">
      <c r="A36">
        <v>35</v>
      </c>
      <c r="B36" s="1">
        <v>45812.413391203707</v>
      </c>
      <c r="C36" s="1">
        <v>45812.413495370369</v>
      </c>
      <c r="D36" s="39" t="s">
        <v>638</v>
      </c>
      <c r="E36" s="39" t="s">
        <v>639</v>
      </c>
      <c r="F36" s="39" t="s">
        <v>640</v>
      </c>
      <c r="G36">
        <v>10</v>
      </c>
      <c r="H36">
        <v>33</v>
      </c>
      <c r="I36" s="39" t="s">
        <v>16957</v>
      </c>
      <c r="J36" s="39" t="s">
        <v>16958</v>
      </c>
      <c r="K36" s="39" t="s">
        <v>16959</v>
      </c>
      <c r="L36" s="39" t="s">
        <v>16960</v>
      </c>
      <c r="M36" s="39" t="s">
        <v>16961</v>
      </c>
      <c r="N36" s="39" t="s">
        <v>16962</v>
      </c>
      <c r="O36" s="39" t="s">
        <v>16963</v>
      </c>
      <c r="P36" s="39" t="s">
        <v>16964</v>
      </c>
      <c r="Q36" s="39" t="s">
        <v>16965</v>
      </c>
      <c r="R36" s="39" t="s">
        <v>16966</v>
      </c>
      <c r="S36" s="39" t="s">
        <v>16967</v>
      </c>
      <c r="T36" s="39" t="s">
        <v>16968</v>
      </c>
    </row>
    <row r="37" spans="1:20" x14ac:dyDescent="0.3">
      <c r="A37">
        <v>36</v>
      </c>
      <c r="B37" s="1">
        <v>45813.654745370368</v>
      </c>
      <c r="C37" s="1">
        <v>45813.66033564815</v>
      </c>
      <c r="D37" s="39" t="s">
        <v>1506</v>
      </c>
      <c r="E37" s="39" t="s">
        <v>1507</v>
      </c>
      <c r="F37" s="39" t="s">
        <v>6862</v>
      </c>
      <c r="G37">
        <v>13</v>
      </c>
      <c r="H37">
        <v>29</v>
      </c>
      <c r="I37" s="39" t="s">
        <v>16969</v>
      </c>
      <c r="J37" s="39" t="s">
        <v>16970</v>
      </c>
      <c r="K37" s="39" t="s">
        <v>16971</v>
      </c>
      <c r="L37" s="39" t="s">
        <v>16972</v>
      </c>
      <c r="M37" s="39" t="s">
        <v>16973</v>
      </c>
      <c r="N37" s="39" t="s">
        <v>16974</v>
      </c>
      <c r="O37" s="39" t="s">
        <v>241</v>
      </c>
      <c r="P37" s="39" t="s">
        <v>16975</v>
      </c>
      <c r="Q37" s="39" t="s">
        <v>16976</v>
      </c>
      <c r="R37" s="39" t="s">
        <v>16977</v>
      </c>
      <c r="S37" s="39" t="s">
        <v>16978</v>
      </c>
      <c r="T37" s="39" t="s">
        <v>16979</v>
      </c>
    </row>
    <row r="38" spans="1:20" x14ac:dyDescent="0.3">
      <c r="A38">
        <v>37</v>
      </c>
      <c r="B38" s="1">
        <v>45813.662824074076</v>
      </c>
      <c r="C38" s="1">
        <v>45813.662905092591</v>
      </c>
      <c r="D38" s="39" t="s">
        <v>6879</v>
      </c>
      <c r="E38" s="39" t="s">
        <v>6880</v>
      </c>
      <c r="F38" s="39" t="s">
        <v>6880</v>
      </c>
      <c r="G38">
        <v>13</v>
      </c>
      <c r="H38">
        <v>15</v>
      </c>
      <c r="I38" s="39" t="s">
        <v>16980</v>
      </c>
      <c r="J38" s="39" t="s">
        <v>16981</v>
      </c>
      <c r="K38" s="39" t="s">
        <v>16982</v>
      </c>
      <c r="L38" s="39" t="s">
        <v>16983</v>
      </c>
      <c r="M38" s="39" t="s">
        <v>16984</v>
      </c>
      <c r="N38" s="39" t="s">
        <v>16985</v>
      </c>
      <c r="O38" s="39" t="s">
        <v>16986</v>
      </c>
      <c r="P38" s="39" t="s">
        <v>16987</v>
      </c>
      <c r="Q38" s="39" t="s">
        <v>16988</v>
      </c>
      <c r="R38" s="39" t="s">
        <v>16989</v>
      </c>
      <c r="S38" s="39" t="s">
        <v>16990</v>
      </c>
      <c r="T38" s="39" t="s">
        <v>16991</v>
      </c>
    </row>
    <row r="39" spans="1:20" x14ac:dyDescent="0.3">
      <c r="A39">
        <v>38</v>
      </c>
      <c r="B39" s="1">
        <v>45813.654918981483</v>
      </c>
      <c r="C39" s="1">
        <v>45813.664814814816</v>
      </c>
      <c r="D39" s="39" t="s">
        <v>1594</v>
      </c>
      <c r="E39" s="39" t="s">
        <v>1595</v>
      </c>
      <c r="F39" s="39" t="s">
        <v>1595</v>
      </c>
      <c r="G39">
        <v>14</v>
      </c>
      <c r="H39">
        <v>14</v>
      </c>
      <c r="I39" s="39" t="s">
        <v>16992</v>
      </c>
      <c r="J39" s="39" t="s">
        <v>16621</v>
      </c>
      <c r="K39" s="39" t="s">
        <v>16993</v>
      </c>
      <c r="L39" s="39" t="s">
        <v>16983</v>
      </c>
      <c r="M39" s="39" t="s">
        <v>16994</v>
      </c>
      <c r="N39" s="39" t="s">
        <v>16995</v>
      </c>
      <c r="O39" s="39" t="s">
        <v>16996</v>
      </c>
      <c r="P39" s="39" t="s">
        <v>16997</v>
      </c>
      <c r="Q39" s="39" t="s">
        <v>16998</v>
      </c>
      <c r="R39" s="39" t="s">
        <v>16999</v>
      </c>
      <c r="S39" s="39" t="s">
        <v>17000</v>
      </c>
      <c r="T39" s="39" t="s">
        <v>17001</v>
      </c>
    </row>
    <row r="40" spans="1:20" x14ac:dyDescent="0.3">
      <c r="A40">
        <v>39</v>
      </c>
      <c r="B40" s="1">
        <v>45813.665347222224</v>
      </c>
      <c r="C40" s="1">
        <v>45813.665405092594</v>
      </c>
      <c r="D40" s="39" t="s">
        <v>1639</v>
      </c>
      <c r="E40" s="39" t="s">
        <v>1640</v>
      </c>
      <c r="F40" s="39" t="s">
        <v>1641</v>
      </c>
      <c r="G40">
        <v>13</v>
      </c>
      <c r="H40">
        <v>13</v>
      </c>
      <c r="I40" s="39" t="s">
        <v>17002</v>
      </c>
      <c r="J40" s="39" t="s">
        <v>17003</v>
      </c>
      <c r="K40" s="39" t="s">
        <v>17004</v>
      </c>
      <c r="L40" s="39" t="s">
        <v>17005</v>
      </c>
      <c r="M40" s="39" t="s">
        <v>17006</v>
      </c>
      <c r="N40" s="39" t="s">
        <v>17007</v>
      </c>
      <c r="O40" s="39" t="s">
        <v>17008</v>
      </c>
      <c r="P40" s="39" t="s">
        <v>17009</v>
      </c>
      <c r="Q40" s="39" t="s">
        <v>17010</v>
      </c>
      <c r="R40" s="39" t="s">
        <v>17011</v>
      </c>
      <c r="S40" s="39" t="s">
        <v>17012</v>
      </c>
      <c r="T40" s="39" t="s">
        <v>17013</v>
      </c>
    </row>
    <row r="41" spans="1:20" x14ac:dyDescent="0.3">
      <c r="A41">
        <v>40</v>
      </c>
      <c r="B41" s="1">
        <v>45813.666643518518</v>
      </c>
      <c r="C41" s="1">
        <v>45813.666701388887</v>
      </c>
      <c r="D41" s="39" t="s">
        <v>1495</v>
      </c>
      <c r="E41" s="39" t="s">
        <v>1496</v>
      </c>
      <c r="F41" s="39" t="s">
        <v>1496</v>
      </c>
      <c r="G41">
        <v>13</v>
      </c>
      <c r="H41">
        <v>18</v>
      </c>
      <c r="I41" s="39" t="s">
        <v>16918</v>
      </c>
      <c r="J41" s="39" t="s">
        <v>17014</v>
      </c>
      <c r="K41" s="39" t="s">
        <v>17015</v>
      </c>
      <c r="L41" s="39" t="s">
        <v>17016</v>
      </c>
      <c r="M41" s="39" t="s">
        <v>17017</v>
      </c>
      <c r="N41" s="39" t="s">
        <v>17018</v>
      </c>
      <c r="O41" s="39" t="s">
        <v>17019</v>
      </c>
      <c r="P41" s="39" t="s">
        <v>17020</v>
      </c>
      <c r="Q41" s="39" t="s">
        <v>17021</v>
      </c>
      <c r="R41" s="39" t="s">
        <v>17022</v>
      </c>
      <c r="S41" s="39" t="s">
        <v>17023</v>
      </c>
      <c r="T41" s="39" t="s">
        <v>17024</v>
      </c>
    </row>
    <row r="42" spans="1:20" x14ac:dyDescent="0.3">
      <c r="A42">
        <v>41</v>
      </c>
      <c r="B42" s="1">
        <v>45813.666990740741</v>
      </c>
      <c r="C42" s="1">
        <v>45813.667060185187</v>
      </c>
      <c r="D42" s="39" t="s">
        <v>1834</v>
      </c>
      <c r="E42" s="39" t="s">
        <v>1835</v>
      </c>
      <c r="F42" s="39" t="s">
        <v>1836</v>
      </c>
      <c r="G42">
        <v>13</v>
      </c>
      <c r="H42">
        <v>10</v>
      </c>
      <c r="I42" s="39" t="s">
        <v>17025</v>
      </c>
      <c r="J42" s="39" t="s">
        <v>17026</v>
      </c>
      <c r="K42" s="39" t="s">
        <v>17027</v>
      </c>
      <c r="L42" s="39" t="s">
        <v>17028</v>
      </c>
      <c r="M42" s="39" t="s">
        <v>17029</v>
      </c>
      <c r="N42" s="39" t="s">
        <v>17030</v>
      </c>
      <c r="O42" s="39" t="s">
        <v>17031</v>
      </c>
      <c r="P42" s="39" t="s">
        <v>17032</v>
      </c>
      <c r="Q42" s="39" t="s">
        <v>17033</v>
      </c>
      <c r="R42" s="39" t="s">
        <v>17034</v>
      </c>
      <c r="S42" s="39" t="s">
        <v>17035</v>
      </c>
      <c r="T42" s="39" t="s">
        <v>17036</v>
      </c>
    </row>
    <row r="43" spans="1:20" x14ac:dyDescent="0.3">
      <c r="A43">
        <v>42</v>
      </c>
      <c r="B43" s="1">
        <v>45813.667037037034</v>
      </c>
      <c r="C43" s="1">
        <v>45813.667118055557</v>
      </c>
      <c r="D43" s="39" t="s">
        <v>1628</v>
      </c>
      <c r="E43" s="39" t="s">
        <v>1629</v>
      </c>
      <c r="F43" s="39" t="s">
        <v>17037</v>
      </c>
      <c r="G43">
        <v>13</v>
      </c>
      <c r="H43">
        <v>38</v>
      </c>
      <c r="I43" s="39" t="s">
        <v>17038</v>
      </c>
      <c r="J43" s="39" t="s">
        <v>17039</v>
      </c>
      <c r="K43" s="39" t="s">
        <v>17040</v>
      </c>
      <c r="L43" s="39" t="s">
        <v>17041</v>
      </c>
      <c r="M43" s="39" t="s">
        <v>17042</v>
      </c>
      <c r="N43" s="39" t="s">
        <v>17043</v>
      </c>
      <c r="O43" s="39" t="s">
        <v>17044</v>
      </c>
      <c r="P43" s="39" t="s">
        <v>17045</v>
      </c>
      <c r="Q43" s="39" t="s">
        <v>17046</v>
      </c>
      <c r="R43" s="39" t="s">
        <v>17047</v>
      </c>
      <c r="S43" s="39" t="s">
        <v>17048</v>
      </c>
      <c r="T43" s="39" t="s">
        <v>17049</v>
      </c>
    </row>
    <row r="44" spans="1:20" x14ac:dyDescent="0.3">
      <c r="A44">
        <v>43</v>
      </c>
      <c r="B44" s="1">
        <v>45813.654652777775</v>
      </c>
      <c r="C44" s="1">
        <v>45813.667141203703</v>
      </c>
      <c r="D44" s="39" t="s">
        <v>16212</v>
      </c>
      <c r="E44" s="39" t="s">
        <v>16213</v>
      </c>
      <c r="F44" s="39" t="s">
        <v>17050</v>
      </c>
      <c r="G44">
        <v>13</v>
      </c>
      <c r="H44">
        <v>7</v>
      </c>
      <c r="I44" s="39" t="s">
        <v>17051</v>
      </c>
      <c r="J44" s="39" t="s">
        <v>17052</v>
      </c>
      <c r="K44" s="39" t="s">
        <v>17053</v>
      </c>
      <c r="L44" s="39" t="s">
        <v>17054</v>
      </c>
      <c r="M44" s="39" t="s">
        <v>17055</v>
      </c>
      <c r="N44" s="39" t="s">
        <v>17056</v>
      </c>
      <c r="O44" s="39" t="s">
        <v>17057</v>
      </c>
      <c r="P44" s="39" t="s">
        <v>17058</v>
      </c>
      <c r="Q44" s="39" t="s">
        <v>17059</v>
      </c>
      <c r="R44" s="39" t="s">
        <v>17060</v>
      </c>
      <c r="S44" s="39" t="s">
        <v>17061</v>
      </c>
      <c r="T44" s="39" t="s">
        <v>17062</v>
      </c>
    </row>
    <row r="45" spans="1:20" x14ac:dyDescent="0.3">
      <c r="A45">
        <v>44</v>
      </c>
      <c r="B45" s="1">
        <v>45813.661087962966</v>
      </c>
      <c r="C45" s="1">
        <v>45813.667268518519</v>
      </c>
      <c r="D45" s="39" t="s">
        <v>1791</v>
      </c>
      <c r="E45" s="39" t="s">
        <v>1792</v>
      </c>
      <c r="F45" s="39" t="s">
        <v>1792</v>
      </c>
      <c r="G45">
        <v>13</v>
      </c>
      <c r="H45">
        <v>31</v>
      </c>
      <c r="I45" s="39" t="s">
        <v>17063</v>
      </c>
      <c r="J45" s="39" t="s">
        <v>17064</v>
      </c>
      <c r="K45" s="39" t="s">
        <v>17065</v>
      </c>
      <c r="L45" s="39" t="s">
        <v>17054</v>
      </c>
      <c r="M45" s="39" t="s">
        <v>17066</v>
      </c>
      <c r="N45" s="39" t="s">
        <v>17067</v>
      </c>
      <c r="O45" s="39" t="s">
        <v>17068</v>
      </c>
      <c r="P45" s="39" t="s">
        <v>17069</v>
      </c>
      <c r="Q45" s="39" t="s">
        <v>17070</v>
      </c>
      <c r="R45" s="39" t="s">
        <v>17060</v>
      </c>
      <c r="S45" s="39" t="s">
        <v>17061</v>
      </c>
      <c r="T45" s="39" t="s">
        <v>17062</v>
      </c>
    </row>
    <row r="46" spans="1:20" x14ac:dyDescent="0.3">
      <c r="A46">
        <v>45</v>
      </c>
      <c r="B46" s="1">
        <v>45813.654976851853</v>
      </c>
      <c r="C46" s="1">
        <v>45813.667291666665</v>
      </c>
      <c r="D46" s="39" t="s">
        <v>1883</v>
      </c>
      <c r="E46" s="39" t="s">
        <v>1884</v>
      </c>
      <c r="F46" s="39" t="s">
        <v>1884</v>
      </c>
      <c r="G46">
        <v>13</v>
      </c>
      <c r="H46">
        <v>39</v>
      </c>
      <c r="I46" s="39" t="s">
        <v>17071</v>
      </c>
      <c r="J46" s="39" t="s">
        <v>17072</v>
      </c>
      <c r="K46" s="39" t="s">
        <v>17073</v>
      </c>
      <c r="L46" s="39" t="s">
        <v>17054</v>
      </c>
      <c r="M46" s="39" t="s">
        <v>17074</v>
      </c>
      <c r="N46" s="39" t="s">
        <v>17075</v>
      </c>
      <c r="O46" s="39" t="s">
        <v>17076</v>
      </c>
      <c r="P46" s="39" t="s">
        <v>17077</v>
      </c>
      <c r="Q46" s="39" t="s">
        <v>17078</v>
      </c>
      <c r="R46" s="39" t="s">
        <v>17060</v>
      </c>
      <c r="S46" s="39" t="s">
        <v>17061</v>
      </c>
      <c r="T46" s="39" t="s">
        <v>17062</v>
      </c>
    </row>
    <row r="47" spans="1:20" x14ac:dyDescent="0.3">
      <c r="A47">
        <v>46</v>
      </c>
      <c r="B47" s="1">
        <v>45813.667222222219</v>
      </c>
      <c r="C47" s="1">
        <v>45813.667303240742</v>
      </c>
      <c r="D47" s="39" t="s">
        <v>1525</v>
      </c>
      <c r="E47" s="39" t="s">
        <v>1526</v>
      </c>
      <c r="F47" s="39" t="s">
        <v>1526</v>
      </c>
      <c r="G47">
        <v>13</v>
      </c>
      <c r="H47">
        <v>11</v>
      </c>
      <c r="I47" s="39" t="s">
        <v>17079</v>
      </c>
      <c r="J47" s="39" t="s">
        <v>17080</v>
      </c>
      <c r="K47" s="39" t="s">
        <v>17081</v>
      </c>
      <c r="L47" s="39" t="s">
        <v>17016</v>
      </c>
      <c r="M47" s="39" t="s">
        <v>17082</v>
      </c>
      <c r="N47" s="39" t="s">
        <v>17018</v>
      </c>
      <c r="O47" s="39" t="s">
        <v>17083</v>
      </c>
      <c r="P47" s="39" t="s">
        <v>17020</v>
      </c>
      <c r="Q47" s="39" t="s">
        <v>17084</v>
      </c>
      <c r="R47" s="39" t="s">
        <v>17022</v>
      </c>
      <c r="S47" s="39" t="s">
        <v>17085</v>
      </c>
      <c r="T47" s="39" t="s">
        <v>17024</v>
      </c>
    </row>
    <row r="48" spans="1:20" x14ac:dyDescent="0.3">
      <c r="A48">
        <v>47</v>
      </c>
      <c r="B48" s="1">
        <v>45813.667442129627</v>
      </c>
      <c r="C48" s="1">
        <v>45813.667581018519</v>
      </c>
      <c r="D48" s="39" t="s">
        <v>1848</v>
      </c>
      <c r="E48" s="39" t="s">
        <v>1849</v>
      </c>
      <c r="F48" s="39" t="s">
        <v>1850</v>
      </c>
      <c r="G48">
        <v>13</v>
      </c>
      <c r="H48">
        <v>20</v>
      </c>
      <c r="I48" s="39" t="s">
        <v>17086</v>
      </c>
      <c r="J48" s="39" t="s">
        <v>17087</v>
      </c>
      <c r="K48" s="39" t="s">
        <v>17088</v>
      </c>
      <c r="L48" s="39" t="s">
        <v>17089</v>
      </c>
      <c r="M48" s="39" t="s">
        <v>17090</v>
      </c>
      <c r="N48" s="39" t="s">
        <v>17091</v>
      </c>
      <c r="O48" s="39" t="s">
        <v>17092</v>
      </c>
      <c r="P48" s="39" t="s">
        <v>17093</v>
      </c>
      <c r="Q48" s="39" t="s">
        <v>17094</v>
      </c>
      <c r="R48" s="39" t="s">
        <v>17060</v>
      </c>
      <c r="S48" s="39" t="s">
        <v>17061</v>
      </c>
      <c r="T48" s="39" t="s">
        <v>17062</v>
      </c>
    </row>
    <row r="49" spans="1:20" x14ac:dyDescent="0.3">
      <c r="A49">
        <v>48</v>
      </c>
      <c r="B49" s="1">
        <v>45813.66747685185</v>
      </c>
      <c r="C49" s="1">
        <v>45813.667627314811</v>
      </c>
      <c r="D49" s="39" t="s">
        <v>1696</v>
      </c>
      <c r="E49" s="39" t="s">
        <v>1697</v>
      </c>
      <c r="F49" s="39" t="s">
        <v>1697</v>
      </c>
      <c r="G49">
        <v>13</v>
      </c>
      <c r="H49">
        <v>5</v>
      </c>
      <c r="I49" s="39" t="s">
        <v>17095</v>
      </c>
      <c r="J49" s="39" t="s">
        <v>17096</v>
      </c>
      <c r="K49" s="39" t="s">
        <v>17097</v>
      </c>
      <c r="L49" s="39" t="s">
        <v>17098</v>
      </c>
      <c r="M49" s="39" t="s">
        <v>17099</v>
      </c>
      <c r="N49" s="39" t="s">
        <v>17100</v>
      </c>
      <c r="O49" s="39" t="s">
        <v>17101</v>
      </c>
      <c r="P49" s="39" t="s">
        <v>17102</v>
      </c>
      <c r="Q49" s="39" t="s">
        <v>17103</v>
      </c>
      <c r="R49" s="39" t="s">
        <v>17022</v>
      </c>
      <c r="S49" s="39" t="s">
        <v>17104</v>
      </c>
      <c r="T49" s="39" t="s">
        <v>17105</v>
      </c>
    </row>
    <row r="50" spans="1:20" x14ac:dyDescent="0.3">
      <c r="A50">
        <v>49</v>
      </c>
      <c r="B50" s="1">
        <v>45813.667650462965</v>
      </c>
      <c r="C50" s="1">
        <v>45813.667731481481</v>
      </c>
      <c r="D50" s="39" t="s">
        <v>1803</v>
      </c>
      <c r="E50" s="39" t="s">
        <v>1804</v>
      </c>
      <c r="F50" s="39" t="s">
        <v>1804</v>
      </c>
      <c r="G50">
        <v>13</v>
      </c>
      <c r="H50">
        <v>26</v>
      </c>
      <c r="I50" s="39" t="s">
        <v>17106</v>
      </c>
      <c r="J50" s="39" t="s">
        <v>17107</v>
      </c>
      <c r="K50" s="39" t="s">
        <v>17108</v>
      </c>
      <c r="L50" s="39" t="s">
        <v>17054</v>
      </c>
      <c r="M50" s="39" t="s">
        <v>17109</v>
      </c>
      <c r="N50" s="39" t="s">
        <v>17030</v>
      </c>
      <c r="O50" s="39" t="s">
        <v>16804</v>
      </c>
      <c r="P50" s="39" t="s">
        <v>17110</v>
      </c>
      <c r="Q50" s="39" t="s">
        <v>17111</v>
      </c>
      <c r="R50" s="39" t="s">
        <v>17060</v>
      </c>
      <c r="S50" s="39" t="s">
        <v>17061</v>
      </c>
      <c r="T50" s="39" t="s">
        <v>17062</v>
      </c>
    </row>
    <row r="51" spans="1:20" x14ac:dyDescent="0.3">
      <c r="A51">
        <v>50</v>
      </c>
      <c r="B51" s="1">
        <v>45813.669212962966</v>
      </c>
      <c r="C51" s="1">
        <v>45813.669293981482</v>
      </c>
      <c r="D51" s="39" t="s">
        <v>1617</v>
      </c>
      <c r="E51" s="39" t="s">
        <v>1618</v>
      </c>
      <c r="F51" s="39" t="s">
        <v>1618</v>
      </c>
      <c r="G51">
        <v>13</v>
      </c>
      <c r="H51">
        <v>33</v>
      </c>
      <c r="I51" s="39" t="s">
        <v>17112</v>
      </c>
      <c r="J51" s="39" t="s">
        <v>17113</v>
      </c>
      <c r="K51" s="39" t="s">
        <v>17114</v>
      </c>
      <c r="L51" s="39" t="s">
        <v>17115</v>
      </c>
      <c r="M51" s="39" t="s">
        <v>17116</v>
      </c>
      <c r="N51" s="39" t="s">
        <v>17117</v>
      </c>
      <c r="O51" s="39" t="s">
        <v>17118</v>
      </c>
      <c r="P51" s="39" t="s">
        <v>17119</v>
      </c>
      <c r="Q51" s="39" t="s">
        <v>17120</v>
      </c>
      <c r="R51" s="39" t="s">
        <v>17121</v>
      </c>
      <c r="S51" s="39" t="s">
        <v>17122</v>
      </c>
      <c r="T51" s="39" t="s">
        <v>17123</v>
      </c>
    </row>
    <row r="52" spans="1:20" x14ac:dyDescent="0.3">
      <c r="A52">
        <v>51</v>
      </c>
      <c r="B52" s="1">
        <v>45813.670335648145</v>
      </c>
      <c r="C52" s="1">
        <v>45813.67083333333</v>
      </c>
      <c r="D52" s="39" t="s">
        <v>1538</v>
      </c>
      <c r="E52" s="39" t="s">
        <v>1539</v>
      </c>
      <c r="F52" s="39" t="s">
        <v>1539</v>
      </c>
      <c r="G52">
        <v>13</v>
      </c>
      <c r="H52">
        <v>2</v>
      </c>
      <c r="I52" s="39" t="s">
        <v>17124</v>
      </c>
      <c r="J52" s="39" t="s">
        <v>17125</v>
      </c>
      <c r="K52" s="39" t="s">
        <v>17126</v>
      </c>
      <c r="L52" s="39" t="s">
        <v>17127</v>
      </c>
      <c r="M52" s="39" t="s">
        <v>17128</v>
      </c>
      <c r="N52" s="39" t="s">
        <v>17129</v>
      </c>
      <c r="O52" s="39" t="s">
        <v>17130</v>
      </c>
      <c r="P52" s="39" t="s">
        <v>17131</v>
      </c>
      <c r="Q52" s="39" t="s">
        <v>17132</v>
      </c>
      <c r="R52" s="39" t="s">
        <v>17133</v>
      </c>
      <c r="S52" s="39" t="s">
        <v>17134</v>
      </c>
      <c r="T52" s="39" t="s">
        <v>17135</v>
      </c>
    </row>
    <row r="53" spans="1:20" x14ac:dyDescent="0.3">
      <c r="A53">
        <v>52</v>
      </c>
      <c r="B53" s="1">
        <v>45813.654733796298</v>
      </c>
      <c r="C53" s="1">
        <v>45813.671076388891</v>
      </c>
      <c r="D53" s="39" t="s">
        <v>1735</v>
      </c>
      <c r="E53" s="39" t="s">
        <v>1736</v>
      </c>
      <c r="F53" s="39" t="s">
        <v>1736</v>
      </c>
      <c r="G53">
        <v>13</v>
      </c>
      <c r="H53">
        <v>8</v>
      </c>
      <c r="I53" s="39" t="s">
        <v>17136</v>
      </c>
      <c r="J53" s="39" t="s">
        <v>17137</v>
      </c>
      <c r="K53" s="39" t="s">
        <v>17138</v>
      </c>
      <c r="L53" s="39" t="s">
        <v>16983</v>
      </c>
      <c r="M53" s="39" t="s">
        <v>17139</v>
      </c>
      <c r="N53" s="39" t="s">
        <v>17140</v>
      </c>
      <c r="O53" s="39" t="s">
        <v>17141</v>
      </c>
      <c r="P53" s="39" t="s">
        <v>17142</v>
      </c>
      <c r="Q53" s="39" t="s">
        <v>17143</v>
      </c>
      <c r="R53" s="39" t="s">
        <v>17144</v>
      </c>
      <c r="S53" s="39" t="s">
        <v>17145</v>
      </c>
      <c r="T53" s="39" t="s">
        <v>17146</v>
      </c>
    </row>
    <row r="54" spans="1:20" x14ac:dyDescent="0.3">
      <c r="A54">
        <v>53</v>
      </c>
      <c r="B54" s="1">
        <v>45813.655381944445</v>
      </c>
      <c r="C54" s="1">
        <v>45813.671203703707</v>
      </c>
      <c r="D54" s="39" t="s">
        <v>6957</v>
      </c>
      <c r="E54" s="39" t="s">
        <v>6958</v>
      </c>
      <c r="F54" s="39" t="s">
        <v>6958</v>
      </c>
      <c r="G54">
        <v>13</v>
      </c>
      <c r="H54">
        <v>23</v>
      </c>
      <c r="I54" s="39" t="s">
        <v>17147</v>
      </c>
      <c r="J54" s="39" t="s">
        <v>17148</v>
      </c>
      <c r="K54" s="39" t="s">
        <v>17149</v>
      </c>
      <c r="L54" s="39" t="s">
        <v>17150</v>
      </c>
      <c r="M54" s="39" t="s">
        <v>17151</v>
      </c>
      <c r="N54" s="39" t="s">
        <v>17152</v>
      </c>
      <c r="O54" s="39" t="s">
        <v>17153</v>
      </c>
      <c r="P54" s="39" t="s">
        <v>17154</v>
      </c>
      <c r="Q54" s="39" t="s">
        <v>17155</v>
      </c>
      <c r="R54" s="39" t="s">
        <v>17156</v>
      </c>
      <c r="S54" s="39" t="s">
        <v>17157</v>
      </c>
      <c r="T54" s="39" t="s">
        <v>17158</v>
      </c>
    </row>
    <row r="55" spans="1:20" x14ac:dyDescent="0.3">
      <c r="A55">
        <v>54</v>
      </c>
      <c r="B55" s="1">
        <v>45813.671111111114</v>
      </c>
      <c r="C55" s="1">
        <v>45813.671215277776</v>
      </c>
      <c r="D55" s="39" t="s">
        <v>1768</v>
      </c>
      <c r="E55" s="39" t="s">
        <v>1769</v>
      </c>
      <c r="F55" s="39" t="s">
        <v>17159</v>
      </c>
      <c r="G55">
        <v>13</v>
      </c>
      <c r="H55">
        <v>16</v>
      </c>
      <c r="I55" s="39" t="s">
        <v>17160</v>
      </c>
      <c r="J55" s="39" t="s">
        <v>17161</v>
      </c>
      <c r="K55" s="39" t="s">
        <v>17162</v>
      </c>
      <c r="L55" s="39" t="s">
        <v>17163</v>
      </c>
      <c r="M55" s="39" t="s">
        <v>17164</v>
      </c>
      <c r="N55" s="39" t="s">
        <v>17165</v>
      </c>
      <c r="O55" s="39" t="s">
        <v>17166</v>
      </c>
      <c r="P55" s="39" t="s">
        <v>17167</v>
      </c>
      <c r="Q55" s="39" t="s">
        <v>17168</v>
      </c>
      <c r="R55" s="39" t="s">
        <v>17169</v>
      </c>
      <c r="S55" s="39" t="s">
        <v>17170</v>
      </c>
      <c r="T55" s="39" t="s">
        <v>17171</v>
      </c>
    </row>
    <row r="56" spans="1:20" x14ac:dyDescent="0.3">
      <c r="A56">
        <v>55</v>
      </c>
      <c r="B56" s="1">
        <v>45813.654710648145</v>
      </c>
      <c r="C56" s="1">
        <v>45813.671273148146</v>
      </c>
      <c r="D56" s="39" t="s">
        <v>1705</v>
      </c>
      <c r="E56" s="39" t="s">
        <v>1706</v>
      </c>
      <c r="F56" s="39" t="s">
        <v>1706</v>
      </c>
      <c r="G56">
        <v>13</v>
      </c>
      <c r="H56">
        <v>28</v>
      </c>
      <c r="I56" s="39" t="s">
        <v>17172</v>
      </c>
      <c r="J56" s="39" t="s">
        <v>17173</v>
      </c>
      <c r="K56" s="39" t="s">
        <v>17174</v>
      </c>
      <c r="L56" s="39" t="s">
        <v>16983</v>
      </c>
      <c r="M56" s="39" t="s">
        <v>17175</v>
      </c>
      <c r="N56" s="39" t="s">
        <v>17176</v>
      </c>
      <c r="O56" s="39" t="s">
        <v>17177</v>
      </c>
      <c r="P56" s="39" t="s">
        <v>17178</v>
      </c>
      <c r="Q56" s="39" t="s">
        <v>17179</v>
      </c>
      <c r="R56" s="39" t="s">
        <v>17180</v>
      </c>
      <c r="S56" s="39" t="s">
        <v>17181</v>
      </c>
      <c r="T56" s="39" t="s">
        <v>17182</v>
      </c>
    </row>
    <row r="57" spans="1:20" x14ac:dyDescent="0.3">
      <c r="A57">
        <v>56</v>
      </c>
      <c r="B57" s="1">
        <v>45813.654814814814</v>
      </c>
      <c r="C57" s="1">
        <v>45813.671273148146</v>
      </c>
      <c r="D57" s="39" t="s">
        <v>1513</v>
      </c>
      <c r="E57" s="39" t="s">
        <v>1514</v>
      </c>
      <c r="F57" s="39" t="s">
        <v>7373</v>
      </c>
      <c r="G57">
        <v>13</v>
      </c>
      <c r="H57">
        <v>12</v>
      </c>
      <c r="I57" s="39" t="s">
        <v>17183</v>
      </c>
      <c r="J57" s="39" t="s">
        <v>17184</v>
      </c>
      <c r="K57" s="39" t="s">
        <v>17185</v>
      </c>
      <c r="L57" s="39" t="s">
        <v>17186</v>
      </c>
      <c r="M57" s="39" t="s">
        <v>17187</v>
      </c>
      <c r="N57" s="39" t="s">
        <v>17188</v>
      </c>
      <c r="O57" s="39" t="s">
        <v>17189</v>
      </c>
      <c r="P57" s="39" t="s">
        <v>17190</v>
      </c>
      <c r="Q57" s="39" t="s">
        <v>17191</v>
      </c>
      <c r="R57" s="39" t="s">
        <v>17192</v>
      </c>
      <c r="S57" s="39" t="s">
        <v>17193</v>
      </c>
      <c r="T57" s="39" t="s">
        <v>17194</v>
      </c>
    </row>
    <row r="58" spans="1:20" x14ac:dyDescent="0.3">
      <c r="A58">
        <v>57</v>
      </c>
      <c r="B58" s="1">
        <v>45813.65483796296</v>
      </c>
      <c r="C58" s="1">
        <v>45813.671365740738</v>
      </c>
      <c r="D58" s="39" t="s">
        <v>1606</v>
      </c>
      <c r="E58" s="39" t="s">
        <v>1607</v>
      </c>
      <c r="F58" s="39" t="s">
        <v>1608</v>
      </c>
      <c r="G58">
        <v>13</v>
      </c>
      <c r="H58">
        <v>27</v>
      </c>
      <c r="I58" s="39" t="s">
        <v>17106</v>
      </c>
      <c r="J58" s="39" t="s">
        <v>17195</v>
      </c>
      <c r="K58" s="39" t="s">
        <v>17196</v>
      </c>
      <c r="L58" s="39" t="s">
        <v>16983</v>
      </c>
      <c r="M58" s="39" t="s">
        <v>17197</v>
      </c>
      <c r="N58" s="39" t="s">
        <v>16856</v>
      </c>
      <c r="O58" s="39" t="s">
        <v>17198</v>
      </c>
      <c r="P58" s="39" t="s">
        <v>17199</v>
      </c>
      <c r="Q58" s="39" t="s">
        <v>17200</v>
      </c>
      <c r="R58" s="39" t="s">
        <v>17201</v>
      </c>
      <c r="S58" s="39" t="s">
        <v>17202</v>
      </c>
      <c r="T58" s="39" t="s">
        <v>17203</v>
      </c>
    </row>
    <row r="59" spans="1:20" x14ac:dyDescent="0.3">
      <c r="A59">
        <v>58</v>
      </c>
      <c r="B59" s="1">
        <v>45813.655081018522</v>
      </c>
      <c r="C59" s="1">
        <v>45813.671377314815</v>
      </c>
      <c r="D59" s="39" t="s">
        <v>1814</v>
      </c>
      <c r="E59" s="39" t="s">
        <v>1815</v>
      </c>
      <c r="F59" s="39" t="s">
        <v>1815</v>
      </c>
      <c r="G59">
        <v>13</v>
      </c>
      <c r="H59">
        <v>21</v>
      </c>
      <c r="I59" s="39" t="s">
        <v>17204</v>
      </c>
      <c r="J59" s="39" t="s">
        <v>17205</v>
      </c>
      <c r="K59" s="39" t="s">
        <v>17206</v>
      </c>
      <c r="L59" s="39" t="s">
        <v>17207</v>
      </c>
      <c r="M59" s="39" t="s">
        <v>17208</v>
      </c>
      <c r="N59" s="39" t="s">
        <v>17209</v>
      </c>
      <c r="O59" s="39" t="s">
        <v>17210</v>
      </c>
      <c r="P59" s="39" t="s">
        <v>17211</v>
      </c>
      <c r="Q59" s="39" t="s">
        <v>17212</v>
      </c>
      <c r="R59" s="39" t="s">
        <v>17213</v>
      </c>
      <c r="S59" s="39" t="s">
        <v>17214</v>
      </c>
      <c r="T59" s="39" t="s">
        <v>17215</v>
      </c>
    </row>
    <row r="60" spans="1:20" x14ac:dyDescent="0.3">
      <c r="A60">
        <v>59</v>
      </c>
      <c r="B60" s="1">
        <v>45813.6715625</v>
      </c>
      <c r="C60" s="1">
        <v>45813.671643518515</v>
      </c>
      <c r="D60" s="39" t="s">
        <v>1585</v>
      </c>
      <c r="E60" s="39" t="s">
        <v>1586</v>
      </c>
      <c r="F60" s="39" t="s">
        <v>17216</v>
      </c>
      <c r="G60">
        <v>13</v>
      </c>
      <c r="H60">
        <v>22</v>
      </c>
      <c r="I60" s="39" t="s">
        <v>16728</v>
      </c>
      <c r="J60" s="39" t="s">
        <v>17217</v>
      </c>
      <c r="K60" s="39" t="s">
        <v>17218</v>
      </c>
      <c r="L60" s="39" t="s">
        <v>17219</v>
      </c>
      <c r="M60" s="39" t="s">
        <v>17220</v>
      </c>
      <c r="N60" s="39" t="s">
        <v>17221</v>
      </c>
      <c r="O60" s="39" t="s">
        <v>17222</v>
      </c>
      <c r="P60" s="39" t="s">
        <v>17223</v>
      </c>
      <c r="Q60" s="39" t="s">
        <v>17224</v>
      </c>
      <c r="R60" s="39" t="s">
        <v>17225</v>
      </c>
      <c r="S60" s="39" t="s">
        <v>17226</v>
      </c>
      <c r="T60" s="39" t="s">
        <v>17227</v>
      </c>
    </row>
    <row r="61" spans="1:20" x14ac:dyDescent="0.3">
      <c r="A61">
        <v>60</v>
      </c>
      <c r="B61" s="1">
        <v>45813.663171296299</v>
      </c>
      <c r="C61" s="1">
        <v>45813.671666666669</v>
      </c>
      <c r="D61" s="39" t="s">
        <v>1670</v>
      </c>
      <c r="E61" s="39" t="s">
        <v>1671</v>
      </c>
      <c r="F61" s="39" t="s">
        <v>1671</v>
      </c>
      <c r="G61">
        <v>13</v>
      </c>
      <c r="H61">
        <v>40</v>
      </c>
      <c r="I61" s="39" t="s">
        <v>17228</v>
      </c>
      <c r="J61" s="39" t="s">
        <v>17229</v>
      </c>
      <c r="K61" s="39" t="s">
        <v>17230</v>
      </c>
      <c r="L61" s="39" t="s">
        <v>17041</v>
      </c>
      <c r="M61" s="39" t="s">
        <v>17231</v>
      </c>
      <c r="N61" s="39" t="s">
        <v>17232</v>
      </c>
      <c r="O61" s="39" t="s">
        <v>17233</v>
      </c>
      <c r="P61" s="39" t="s">
        <v>17234</v>
      </c>
      <c r="Q61" s="39" t="s">
        <v>17235</v>
      </c>
      <c r="R61" s="39" t="s">
        <v>17060</v>
      </c>
      <c r="S61" s="39" t="s">
        <v>17061</v>
      </c>
      <c r="T61" s="39" t="s">
        <v>17236</v>
      </c>
    </row>
    <row r="62" spans="1:20" x14ac:dyDescent="0.3">
      <c r="A62">
        <v>61</v>
      </c>
      <c r="B62" s="1">
        <v>45813.658599537041</v>
      </c>
      <c r="C62" s="1">
        <v>45813.671701388892</v>
      </c>
      <c r="D62" s="39" t="s">
        <v>1650</v>
      </c>
      <c r="E62" s="39" t="s">
        <v>1651</v>
      </c>
      <c r="F62" s="39" t="s">
        <v>17237</v>
      </c>
      <c r="G62">
        <v>13</v>
      </c>
      <c r="H62">
        <v>4</v>
      </c>
      <c r="I62" s="39" t="s">
        <v>17238</v>
      </c>
      <c r="J62" s="39" t="s">
        <v>17239</v>
      </c>
      <c r="K62" s="39" t="s">
        <v>17240</v>
      </c>
      <c r="L62" s="39" t="s">
        <v>17241</v>
      </c>
      <c r="M62" s="39" t="s">
        <v>17242</v>
      </c>
      <c r="N62" s="39" t="s">
        <v>17243</v>
      </c>
      <c r="O62" s="39" t="s">
        <v>16804</v>
      </c>
      <c r="P62" s="39" t="s">
        <v>17244</v>
      </c>
      <c r="Q62" s="39" t="s">
        <v>17245</v>
      </c>
      <c r="R62" s="39" t="s">
        <v>17246</v>
      </c>
      <c r="S62" s="39" t="s">
        <v>17247</v>
      </c>
      <c r="T62" s="39" t="s">
        <v>17248</v>
      </c>
    </row>
    <row r="63" spans="1:20" x14ac:dyDescent="0.3">
      <c r="A63">
        <v>62</v>
      </c>
      <c r="B63" s="1">
        <v>45813.671886574077</v>
      </c>
      <c r="C63" s="1">
        <v>45813.671956018516</v>
      </c>
      <c r="D63" s="39" t="s">
        <v>1757</v>
      </c>
      <c r="E63" s="39" t="s">
        <v>1758</v>
      </c>
      <c r="F63" s="39" t="s">
        <v>1758</v>
      </c>
      <c r="G63">
        <v>13</v>
      </c>
      <c r="H63">
        <v>35</v>
      </c>
      <c r="I63" s="39" t="s">
        <v>17249</v>
      </c>
      <c r="J63" s="39" t="s">
        <v>17250</v>
      </c>
      <c r="K63" s="39" t="s">
        <v>17251</v>
      </c>
      <c r="L63" s="39" t="s">
        <v>17252</v>
      </c>
      <c r="M63" s="39" t="s">
        <v>17253</v>
      </c>
      <c r="N63" s="39" t="s">
        <v>17254</v>
      </c>
      <c r="O63" s="39" t="s">
        <v>17255</v>
      </c>
      <c r="P63" s="39" t="s">
        <v>17256</v>
      </c>
      <c r="Q63" s="39" t="s">
        <v>17257</v>
      </c>
      <c r="R63" s="39" t="s">
        <v>17258</v>
      </c>
      <c r="S63" s="39" t="s">
        <v>17259</v>
      </c>
      <c r="T63" s="39" t="s">
        <v>17260</v>
      </c>
    </row>
    <row r="64" spans="1:20" x14ac:dyDescent="0.3">
      <c r="A64">
        <v>63</v>
      </c>
      <c r="B64" s="1">
        <v>45813.672060185185</v>
      </c>
      <c r="C64" s="1">
        <v>45813.672094907408</v>
      </c>
      <c r="D64" s="39" t="s">
        <v>1559</v>
      </c>
      <c r="E64" s="39" t="s">
        <v>1560</v>
      </c>
      <c r="F64" s="39" t="s">
        <v>1560</v>
      </c>
      <c r="G64">
        <v>13</v>
      </c>
      <c r="H64">
        <v>3</v>
      </c>
      <c r="I64" s="39" t="s">
        <v>17261</v>
      </c>
      <c r="J64" s="39" t="s">
        <v>17262</v>
      </c>
      <c r="K64" s="39" t="s">
        <v>17263</v>
      </c>
      <c r="L64" s="39" t="s">
        <v>16743</v>
      </c>
      <c r="M64" s="39" t="s">
        <v>17264</v>
      </c>
      <c r="N64" s="39" t="s">
        <v>17265</v>
      </c>
      <c r="O64" s="39" t="s">
        <v>17266</v>
      </c>
      <c r="P64" s="39" t="s">
        <v>17267</v>
      </c>
      <c r="Q64" s="39" t="s">
        <v>17268</v>
      </c>
      <c r="R64" s="39" t="s">
        <v>17269</v>
      </c>
      <c r="S64" s="39" t="s">
        <v>17270</v>
      </c>
      <c r="T64" s="39" t="s">
        <v>17271</v>
      </c>
    </row>
    <row r="65" spans="1:20" x14ac:dyDescent="0.3">
      <c r="A65">
        <v>64</v>
      </c>
      <c r="B65" s="1">
        <v>45813.672118055554</v>
      </c>
      <c r="C65" s="1">
        <v>45813.672233796293</v>
      </c>
      <c r="D65" s="39" t="s">
        <v>1825</v>
      </c>
      <c r="E65" s="39" t="s">
        <v>1826</v>
      </c>
      <c r="F65" s="39" t="s">
        <v>1826</v>
      </c>
      <c r="G65">
        <v>13</v>
      </c>
      <c r="H65">
        <v>17</v>
      </c>
      <c r="I65" s="39" t="s">
        <v>17272</v>
      </c>
      <c r="J65" s="39" t="s">
        <v>17273</v>
      </c>
      <c r="K65" s="39" t="s">
        <v>17274</v>
      </c>
      <c r="L65" s="39" t="s">
        <v>17275</v>
      </c>
      <c r="M65" s="39" t="s">
        <v>17276</v>
      </c>
      <c r="N65" s="39" t="s">
        <v>17277</v>
      </c>
      <c r="O65" s="39" t="s">
        <v>16804</v>
      </c>
      <c r="P65" s="39" t="s">
        <v>17278</v>
      </c>
      <c r="Q65" s="39" t="s">
        <v>17279</v>
      </c>
      <c r="R65" s="39" t="s">
        <v>17180</v>
      </c>
      <c r="S65" s="39" t="s">
        <v>17280</v>
      </c>
      <c r="T65" s="39" t="s">
        <v>17281</v>
      </c>
    </row>
    <row r="66" spans="1:20" x14ac:dyDescent="0.3">
      <c r="A66">
        <v>65</v>
      </c>
      <c r="B66" s="1">
        <v>45813.656689814816</v>
      </c>
      <c r="C66" s="1">
        <v>45813.672268518516</v>
      </c>
      <c r="D66" s="39" t="s">
        <v>4726</v>
      </c>
      <c r="E66" s="39" t="s">
        <v>4727</v>
      </c>
      <c r="F66" s="39" t="s">
        <v>4727</v>
      </c>
      <c r="G66">
        <v>13</v>
      </c>
      <c r="H66">
        <v>25</v>
      </c>
      <c r="I66" s="39" t="s">
        <v>17282</v>
      </c>
      <c r="J66" s="39" t="s">
        <v>17283</v>
      </c>
      <c r="K66" s="39" t="s">
        <v>17284</v>
      </c>
      <c r="L66" s="39" t="s">
        <v>16743</v>
      </c>
      <c r="M66" s="39" t="s">
        <v>17285</v>
      </c>
      <c r="N66" s="39" t="s">
        <v>17286</v>
      </c>
      <c r="O66" s="39" t="s">
        <v>17287</v>
      </c>
      <c r="P66" s="39" t="s">
        <v>17288</v>
      </c>
      <c r="Q66" s="39" t="s">
        <v>17289</v>
      </c>
      <c r="R66" s="39" t="s">
        <v>17290</v>
      </c>
      <c r="S66" s="39" t="s">
        <v>17291</v>
      </c>
      <c r="T66" s="39" t="s">
        <v>17292</v>
      </c>
    </row>
    <row r="67" spans="1:20" x14ac:dyDescent="0.3">
      <c r="A67">
        <v>66</v>
      </c>
      <c r="B67" s="1">
        <v>45813.6721875</v>
      </c>
      <c r="C67" s="1">
        <v>45813.672291666669</v>
      </c>
      <c r="D67" s="39" t="s">
        <v>1745</v>
      </c>
      <c r="E67" s="39" t="s">
        <v>1746</v>
      </c>
      <c r="F67" s="39" t="s">
        <v>1746</v>
      </c>
      <c r="G67">
        <v>13</v>
      </c>
      <c r="H67">
        <v>36</v>
      </c>
      <c r="I67" s="39" t="s">
        <v>17293</v>
      </c>
      <c r="J67" s="39" t="s">
        <v>17294</v>
      </c>
      <c r="K67" s="39" t="s">
        <v>17295</v>
      </c>
      <c r="L67" s="39" t="s">
        <v>17296</v>
      </c>
      <c r="M67" s="39" t="s">
        <v>17285</v>
      </c>
      <c r="N67" s="39" t="s">
        <v>17297</v>
      </c>
      <c r="O67" s="39" t="s">
        <v>17298</v>
      </c>
      <c r="P67" s="39" t="s">
        <v>17299</v>
      </c>
      <c r="Q67" s="39" t="s">
        <v>17300</v>
      </c>
      <c r="R67" s="39" t="s">
        <v>17301</v>
      </c>
      <c r="S67" s="39" t="s">
        <v>17302</v>
      </c>
      <c r="T67" s="39" t="s">
        <v>17292</v>
      </c>
    </row>
    <row r="68" spans="1:20" x14ac:dyDescent="0.3">
      <c r="A68">
        <v>67</v>
      </c>
      <c r="B68" s="1">
        <v>45813.672303240739</v>
      </c>
      <c r="C68" s="1">
        <v>45813.672337962962</v>
      </c>
      <c r="D68" s="39" t="s">
        <v>1683</v>
      </c>
      <c r="E68" s="39" t="s">
        <v>1684</v>
      </c>
      <c r="F68" s="39" t="s">
        <v>1684</v>
      </c>
      <c r="G68">
        <v>13</v>
      </c>
      <c r="H68">
        <v>30</v>
      </c>
      <c r="I68" s="39" t="s">
        <v>17303</v>
      </c>
      <c r="J68" s="39" t="s">
        <v>17304</v>
      </c>
      <c r="K68" s="39" t="s">
        <v>17305</v>
      </c>
      <c r="L68" s="39" t="s">
        <v>17306</v>
      </c>
      <c r="M68" s="39" t="s">
        <v>17307</v>
      </c>
      <c r="N68" s="39" t="s">
        <v>17308</v>
      </c>
      <c r="O68" s="39" t="s">
        <v>17222</v>
      </c>
      <c r="P68" s="39" t="s">
        <v>17309</v>
      </c>
      <c r="Q68" s="39" t="s">
        <v>17310</v>
      </c>
      <c r="R68" s="39" t="s">
        <v>17311</v>
      </c>
      <c r="S68" s="39" t="s">
        <v>17312</v>
      </c>
      <c r="T68" s="39" t="s">
        <v>17313</v>
      </c>
    </row>
    <row r="69" spans="1:20" x14ac:dyDescent="0.3">
      <c r="A69">
        <v>68</v>
      </c>
      <c r="B69" s="1">
        <v>45813.672523148147</v>
      </c>
      <c r="C69" s="1">
        <v>45813.672615740739</v>
      </c>
      <c r="D69" s="39" t="s">
        <v>1780</v>
      </c>
      <c r="E69" s="39" t="s">
        <v>1781</v>
      </c>
      <c r="F69" s="39" t="s">
        <v>1781</v>
      </c>
      <c r="G69">
        <v>13</v>
      </c>
      <c r="H69">
        <v>34</v>
      </c>
      <c r="I69" s="39" t="s">
        <v>17314</v>
      </c>
      <c r="J69" s="39" t="s">
        <v>17315</v>
      </c>
      <c r="K69" s="39" t="s">
        <v>17316</v>
      </c>
      <c r="L69" s="39" t="s">
        <v>17317</v>
      </c>
      <c r="M69" s="39" t="s">
        <v>17318</v>
      </c>
      <c r="N69" s="39" t="s">
        <v>17319</v>
      </c>
      <c r="O69" s="39" t="s">
        <v>17320</v>
      </c>
      <c r="P69" s="39" t="s">
        <v>17321</v>
      </c>
      <c r="Q69" s="39" t="s">
        <v>17322</v>
      </c>
      <c r="R69" s="39" t="s">
        <v>17323</v>
      </c>
      <c r="S69" s="39" t="s">
        <v>17324</v>
      </c>
      <c r="T69" s="39" t="s">
        <v>17313</v>
      </c>
    </row>
    <row r="70" spans="1:20" x14ac:dyDescent="0.3">
      <c r="A70">
        <v>69</v>
      </c>
      <c r="B70" s="1">
        <v>45813.673495370371</v>
      </c>
      <c r="C70" s="1">
        <v>45813.673541666663</v>
      </c>
      <c r="D70" s="39" t="s">
        <v>1726</v>
      </c>
      <c r="E70" s="39" t="s">
        <v>1727</v>
      </c>
      <c r="F70" s="39" t="s">
        <v>1728</v>
      </c>
      <c r="G70">
        <v>13</v>
      </c>
      <c r="H70">
        <v>6</v>
      </c>
      <c r="I70" s="39" t="s">
        <v>17325</v>
      </c>
      <c r="J70" s="39" t="s">
        <v>17326</v>
      </c>
      <c r="K70" s="39" t="s">
        <v>17327</v>
      </c>
      <c r="L70" s="39" t="s">
        <v>17328</v>
      </c>
      <c r="M70" s="39" t="s">
        <v>17329</v>
      </c>
      <c r="N70" s="39" t="s">
        <v>17330</v>
      </c>
      <c r="O70" s="39" t="s">
        <v>17331</v>
      </c>
      <c r="P70" s="39" t="s">
        <v>16183</v>
      </c>
      <c r="Q70" s="39" t="s">
        <v>17332</v>
      </c>
      <c r="R70" s="39" t="s">
        <v>17311</v>
      </c>
      <c r="S70" s="39" t="s">
        <v>17333</v>
      </c>
      <c r="T70" s="39" t="s">
        <v>17334</v>
      </c>
    </row>
    <row r="71" spans="1:20" x14ac:dyDescent="0.3">
      <c r="A71">
        <v>70</v>
      </c>
      <c r="B71" s="1">
        <v>45813.673344907409</v>
      </c>
      <c r="C71" s="1">
        <v>45813.674305555556</v>
      </c>
      <c r="D71" s="39" t="s">
        <v>1861</v>
      </c>
      <c r="E71" s="39" t="s">
        <v>1862</v>
      </c>
      <c r="F71" s="39" t="s">
        <v>7011</v>
      </c>
      <c r="G71">
        <v>13</v>
      </c>
      <c r="H71">
        <v>32</v>
      </c>
      <c r="I71" s="39" t="s">
        <v>17335</v>
      </c>
      <c r="J71" s="39" t="s">
        <v>17336</v>
      </c>
      <c r="K71" s="39" t="s">
        <v>17337</v>
      </c>
      <c r="L71" s="39" t="s">
        <v>17338</v>
      </c>
      <c r="M71" s="39" t="s">
        <v>17339</v>
      </c>
      <c r="N71" s="39" t="s">
        <v>17340</v>
      </c>
      <c r="O71" s="39" t="s">
        <v>17341</v>
      </c>
      <c r="P71" s="39" t="s">
        <v>17342</v>
      </c>
      <c r="Q71" s="39" t="s">
        <v>17343</v>
      </c>
      <c r="R71" s="39" t="s">
        <v>17344</v>
      </c>
      <c r="S71" s="39" t="s">
        <v>17345</v>
      </c>
      <c r="T71" s="39" t="s">
        <v>17346</v>
      </c>
    </row>
    <row r="72" spans="1:20" x14ac:dyDescent="0.3">
      <c r="A72">
        <v>71</v>
      </c>
      <c r="B72" s="1">
        <v>45813.674386574072</v>
      </c>
      <c r="C72" s="1">
        <v>45813.675000000003</v>
      </c>
      <c r="D72" s="39" t="s">
        <v>1548</v>
      </c>
      <c r="E72" s="39" t="s">
        <v>1549</v>
      </c>
      <c r="F72" s="39" t="s">
        <v>1549</v>
      </c>
      <c r="G72">
        <v>13</v>
      </c>
      <c r="H72">
        <v>1</v>
      </c>
      <c r="I72" s="39" t="s">
        <v>17347</v>
      </c>
      <c r="J72" s="39" t="s">
        <v>17348</v>
      </c>
      <c r="K72" s="39" t="s">
        <v>17349</v>
      </c>
      <c r="L72" s="39" t="s">
        <v>16743</v>
      </c>
      <c r="M72" s="39" t="s">
        <v>17350</v>
      </c>
      <c r="N72" s="39" t="s">
        <v>17351</v>
      </c>
      <c r="O72" s="39" t="s">
        <v>17352</v>
      </c>
      <c r="P72" s="39" t="s">
        <v>17353</v>
      </c>
      <c r="Q72" s="39" t="s">
        <v>17354</v>
      </c>
      <c r="R72" s="39" t="s">
        <v>17355</v>
      </c>
      <c r="S72" s="39" t="s">
        <v>17356</v>
      </c>
      <c r="T72" s="39" t="s">
        <v>17357</v>
      </c>
    </row>
    <row r="73" spans="1:20" x14ac:dyDescent="0.3">
      <c r="A73">
        <v>72</v>
      </c>
      <c r="B73" s="1">
        <v>45814.409803240742</v>
      </c>
      <c r="C73" s="1">
        <v>45814.409861111111</v>
      </c>
      <c r="D73" s="39" t="s">
        <v>3411</v>
      </c>
      <c r="E73" s="39" t="s">
        <v>3412</v>
      </c>
      <c r="F73" s="39" t="s">
        <v>13711</v>
      </c>
      <c r="G73">
        <v>9</v>
      </c>
      <c r="H73">
        <v>38</v>
      </c>
      <c r="I73" s="39" t="s">
        <v>17358</v>
      </c>
      <c r="J73" s="39" t="s">
        <v>17359</v>
      </c>
      <c r="K73" s="39" t="s">
        <v>17360</v>
      </c>
      <c r="L73" s="39" t="s">
        <v>17361</v>
      </c>
      <c r="M73" s="39" t="s">
        <v>17362</v>
      </c>
      <c r="N73" s="39" t="s">
        <v>17363</v>
      </c>
      <c r="O73" s="39" t="s">
        <v>16804</v>
      </c>
      <c r="P73" s="39" t="s">
        <v>17364</v>
      </c>
      <c r="Q73" s="39" t="s">
        <v>17365</v>
      </c>
      <c r="R73" s="39" t="s">
        <v>17366</v>
      </c>
      <c r="S73" s="39" t="s">
        <v>17367</v>
      </c>
      <c r="T73" s="39" t="s">
        <v>17368</v>
      </c>
    </row>
    <row r="74" spans="1:20" x14ac:dyDescent="0.3">
      <c r="A74">
        <v>73</v>
      </c>
      <c r="B74" s="1">
        <v>45814.412175925929</v>
      </c>
      <c r="C74" s="1">
        <v>45814.412245370368</v>
      </c>
      <c r="D74" s="39" t="s">
        <v>2562</v>
      </c>
      <c r="E74" s="39" t="s">
        <v>2563</v>
      </c>
      <c r="F74" s="39" t="s">
        <v>2563</v>
      </c>
      <c r="G74">
        <v>9</v>
      </c>
      <c r="H74">
        <v>31</v>
      </c>
      <c r="I74" s="39" t="s">
        <v>17369</v>
      </c>
      <c r="J74" s="39" t="s">
        <v>17370</v>
      </c>
      <c r="K74" s="39" t="s">
        <v>17371</v>
      </c>
      <c r="L74" s="39" t="s">
        <v>17372</v>
      </c>
      <c r="M74" s="39" t="s">
        <v>17373</v>
      </c>
      <c r="N74" s="39" t="s">
        <v>17374</v>
      </c>
      <c r="O74" s="39" t="s">
        <v>17375</v>
      </c>
      <c r="P74" s="39" t="s">
        <v>17376</v>
      </c>
      <c r="Q74" s="39" t="s">
        <v>17377</v>
      </c>
      <c r="R74" s="39" t="s">
        <v>17378</v>
      </c>
      <c r="S74" s="39" t="s">
        <v>17379</v>
      </c>
      <c r="T74" s="39" t="s">
        <v>17380</v>
      </c>
    </row>
    <row r="75" spans="1:20" x14ac:dyDescent="0.3">
      <c r="A75">
        <v>74</v>
      </c>
      <c r="B75" s="1">
        <v>45814.41238425926</v>
      </c>
      <c r="C75" s="1">
        <v>45814.412546296298</v>
      </c>
      <c r="D75" s="39" t="s">
        <v>2544</v>
      </c>
      <c r="E75" s="39" t="s">
        <v>2545</v>
      </c>
      <c r="F75" s="39" t="s">
        <v>2545</v>
      </c>
      <c r="G75">
        <v>9</v>
      </c>
      <c r="H75">
        <v>29</v>
      </c>
      <c r="I75" s="39" t="s">
        <v>17381</v>
      </c>
      <c r="J75" s="39" t="s">
        <v>16844</v>
      </c>
      <c r="K75" s="39" t="s">
        <v>17382</v>
      </c>
      <c r="L75" s="39" t="s">
        <v>16809</v>
      </c>
      <c r="M75" s="39" t="s">
        <v>17383</v>
      </c>
      <c r="N75" s="39" t="s">
        <v>16848</v>
      </c>
      <c r="O75" s="39" t="s">
        <v>17384</v>
      </c>
      <c r="P75" s="39" t="s">
        <v>17385</v>
      </c>
      <c r="Q75" s="39" t="s">
        <v>17386</v>
      </c>
      <c r="R75" s="39" t="s">
        <v>16850</v>
      </c>
      <c r="S75" s="39" t="s">
        <v>17387</v>
      </c>
      <c r="T75" s="39" t="s">
        <v>17388</v>
      </c>
    </row>
    <row r="76" spans="1:20" x14ac:dyDescent="0.3">
      <c r="A76">
        <v>75</v>
      </c>
      <c r="B76" s="1">
        <v>45814.405162037037</v>
      </c>
      <c r="C76" s="1">
        <v>45814.413171296299</v>
      </c>
      <c r="D76" s="39" t="s">
        <v>3030</v>
      </c>
      <c r="E76" s="39" t="s">
        <v>3031</v>
      </c>
      <c r="F76" s="39" t="s">
        <v>3031</v>
      </c>
      <c r="G76">
        <v>9</v>
      </c>
      <c r="H76">
        <v>12</v>
      </c>
      <c r="I76" s="39" t="s">
        <v>17389</v>
      </c>
      <c r="J76" s="39" t="s">
        <v>17390</v>
      </c>
      <c r="K76" s="39" t="s">
        <v>17391</v>
      </c>
      <c r="L76" s="39" t="s">
        <v>17392</v>
      </c>
      <c r="M76" s="39" t="s">
        <v>17393</v>
      </c>
      <c r="N76" s="39" t="s">
        <v>17394</v>
      </c>
      <c r="O76" s="39" t="s">
        <v>17395</v>
      </c>
      <c r="P76" s="39" t="s">
        <v>17396</v>
      </c>
      <c r="Q76" s="39" t="s">
        <v>17397</v>
      </c>
      <c r="R76" s="39" t="s">
        <v>17398</v>
      </c>
      <c r="S76" s="39" t="s">
        <v>17399</v>
      </c>
      <c r="T76" s="39" t="s">
        <v>17400</v>
      </c>
    </row>
    <row r="77" spans="1:20" x14ac:dyDescent="0.3">
      <c r="A77">
        <v>76</v>
      </c>
      <c r="B77" s="1">
        <v>45814.414502314816</v>
      </c>
      <c r="C77" s="1">
        <v>45814.414548611108</v>
      </c>
      <c r="D77" s="39" t="s">
        <v>1890</v>
      </c>
      <c r="E77" s="39" t="s">
        <v>1891</v>
      </c>
      <c r="F77" s="39" t="s">
        <v>1892</v>
      </c>
      <c r="G77">
        <v>9</v>
      </c>
      <c r="H77">
        <v>16</v>
      </c>
      <c r="I77" s="39" t="s">
        <v>17401</v>
      </c>
      <c r="J77" s="39" t="s">
        <v>17402</v>
      </c>
      <c r="K77" s="39" t="s">
        <v>17403</v>
      </c>
      <c r="L77" s="39" t="s">
        <v>17404</v>
      </c>
      <c r="M77" s="39" t="s">
        <v>17405</v>
      </c>
      <c r="N77" s="39" t="s">
        <v>17406</v>
      </c>
      <c r="O77" s="39" t="s">
        <v>17407</v>
      </c>
      <c r="P77" s="39" t="s">
        <v>17408</v>
      </c>
      <c r="Q77" s="39" t="s">
        <v>17409</v>
      </c>
      <c r="R77" s="39" t="s">
        <v>17410</v>
      </c>
      <c r="S77" s="39" t="s">
        <v>17411</v>
      </c>
      <c r="T77" s="39" t="s">
        <v>17412</v>
      </c>
    </row>
    <row r="78" spans="1:20" x14ac:dyDescent="0.3">
      <c r="A78">
        <v>77</v>
      </c>
      <c r="B78" s="1">
        <v>45814.410567129627</v>
      </c>
      <c r="C78" s="1">
        <v>45814.416087962964</v>
      </c>
      <c r="D78" s="39" t="s">
        <v>4554</v>
      </c>
      <c r="E78" s="39" t="s">
        <v>4555</v>
      </c>
      <c r="F78" s="39" t="s">
        <v>5797</v>
      </c>
      <c r="G78">
        <v>9</v>
      </c>
      <c r="H78">
        <v>15</v>
      </c>
      <c r="I78" s="39" t="s">
        <v>17413</v>
      </c>
      <c r="J78" s="39" t="s">
        <v>17414</v>
      </c>
      <c r="K78" s="39" t="s">
        <v>17415</v>
      </c>
      <c r="L78" s="39" t="s">
        <v>17416</v>
      </c>
      <c r="M78" s="39" t="s">
        <v>17417</v>
      </c>
      <c r="N78" s="39" t="s">
        <v>17418</v>
      </c>
      <c r="O78" s="39" t="s">
        <v>17419</v>
      </c>
      <c r="P78" s="39" t="s">
        <v>17420</v>
      </c>
      <c r="Q78" s="39" t="s">
        <v>17421</v>
      </c>
      <c r="R78" s="39" t="s">
        <v>17422</v>
      </c>
      <c r="S78" s="39" t="s">
        <v>17423</v>
      </c>
      <c r="T78" s="39" t="s">
        <v>17424</v>
      </c>
    </row>
    <row r="79" spans="1:20" x14ac:dyDescent="0.3">
      <c r="A79">
        <v>78</v>
      </c>
      <c r="B79" s="1">
        <v>45814.416168981479</v>
      </c>
      <c r="C79" s="1">
        <v>45814.416226851848</v>
      </c>
      <c r="D79" s="39" t="s">
        <v>2583</v>
      </c>
      <c r="E79" s="39" t="s">
        <v>2584</v>
      </c>
      <c r="F79" s="39" t="s">
        <v>5933</v>
      </c>
      <c r="G79">
        <v>9</v>
      </c>
      <c r="H79">
        <v>7</v>
      </c>
      <c r="I79" s="39" t="s">
        <v>16716</v>
      </c>
      <c r="J79" s="39" t="s">
        <v>17425</v>
      </c>
      <c r="K79" s="39" t="s">
        <v>17426</v>
      </c>
      <c r="L79" s="39" t="s">
        <v>17427</v>
      </c>
      <c r="M79" s="39" t="s">
        <v>17428</v>
      </c>
      <c r="N79" s="39" t="s">
        <v>17429</v>
      </c>
      <c r="O79" s="39" t="s">
        <v>17430</v>
      </c>
      <c r="P79" s="39" t="s">
        <v>17431</v>
      </c>
      <c r="Q79" s="39" t="s">
        <v>17432</v>
      </c>
      <c r="R79" s="39" t="s">
        <v>17433</v>
      </c>
      <c r="S79" s="39" t="s">
        <v>17434</v>
      </c>
      <c r="T79" s="39" t="s">
        <v>17435</v>
      </c>
    </row>
    <row r="80" spans="1:20" x14ac:dyDescent="0.3">
      <c r="A80">
        <v>79</v>
      </c>
      <c r="B80" s="1">
        <v>45814.416805555556</v>
      </c>
      <c r="C80" s="1">
        <v>45814.416898148149</v>
      </c>
      <c r="D80" s="39" t="s">
        <v>1943</v>
      </c>
      <c r="E80" s="39" t="s">
        <v>1944</v>
      </c>
      <c r="F80" s="39" t="s">
        <v>1945</v>
      </c>
      <c r="G80">
        <v>9</v>
      </c>
      <c r="H80">
        <v>34</v>
      </c>
      <c r="I80" s="39" t="s">
        <v>17436</v>
      </c>
      <c r="J80" s="39" t="s">
        <v>17437</v>
      </c>
      <c r="K80" s="39" t="s">
        <v>17438</v>
      </c>
      <c r="L80" s="39" t="s">
        <v>17439</v>
      </c>
      <c r="M80" s="39" t="s">
        <v>17440</v>
      </c>
      <c r="N80" s="39" t="s">
        <v>17441</v>
      </c>
      <c r="O80" s="39" t="s">
        <v>17442</v>
      </c>
      <c r="P80" s="39" t="s">
        <v>17443</v>
      </c>
      <c r="Q80" s="39" t="s">
        <v>17444</v>
      </c>
      <c r="R80" s="39" t="s">
        <v>17445</v>
      </c>
      <c r="S80" s="39" t="s">
        <v>17446</v>
      </c>
      <c r="T80" s="39" t="s">
        <v>17447</v>
      </c>
    </row>
    <row r="81" spans="1:20" x14ac:dyDescent="0.3">
      <c r="A81">
        <v>80</v>
      </c>
      <c r="B81" s="1">
        <v>45814.409594907411</v>
      </c>
      <c r="C81" s="1">
        <v>45814.417384259257</v>
      </c>
      <c r="D81" s="39" t="s">
        <v>3040</v>
      </c>
      <c r="E81" s="39" t="s">
        <v>3041</v>
      </c>
      <c r="F81" s="39" t="s">
        <v>3041</v>
      </c>
      <c r="G81">
        <v>9</v>
      </c>
      <c r="H81">
        <v>14</v>
      </c>
      <c r="I81" s="39" t="s">
        <v>17448</v>
      </c>
      <c r="J81" s="39" t="s">
        <v>17449</v>
      </c>
      <c r="K81" s="39" t="s">
        <v>17450</v>
      </c>
      <c r="L81" s="39" t="s">
        <v>17451</v>
      </c>
      <c r="M81" s="39" t="s">
        <v>17452</v>
      </c>
      <c r="N81" s="39" t="s">
        <v>17453</v>
      </c>
      <c r="O81" s="39" t="s">
        <v>17454</v>
      </c>
      <c r="P81" s="39" t="s">
        <v>17455</v>
      </c>
      <c r="Q81" s="39" t="s">
        <v>17456</v>
      </c>
      <c r="R81" s="39" t="s">
        <v>17457</v>
      </c>
      <c r="S81" s="39" t="s">
        <v>17458</v>
      </c>
      <c r="T81" s="39" t="s">
        <v>17459</v>
      </c>
    </row>
    <row r="82" spans="1:20" x14ac:dyDescent="0.3">
      <c r="A82">
        <v>81</v>
      </c>
      <c r="B82" s="1">
        <v>45814.417291666665</v>
      </c>
      <c r="C82" s="1">
        <v>45814.417395833334</v>
      </c>
      <c r="D82" s="39" t="s">
        <v>1930</v>
      </c>
      <c r="E82" s="39" t="s">
        <v>1931</v>
      </c>
      <c r="F82" s="39" t="s">
        <v>1931</v>
      </c>
      <c r="G82">
        <v>9</v>
      </c>
      <c r="H82">
        <v>1</v>
      </c>
      <c r="I82" s="39" t="s">
        <v>17460</v>
      </c>
      <c r="J82" s="39" t="s">
        <v>17461</v>
      </c>
      <c r="K82" s="39" t="s">
        <v>17462</v>
      </c>
      <c r="L82" s="39" t="s">
        <v>17463</v>
      </c>
      <c r="M82" s="39" t="s">
        <v>17464</v>
      </c>
      <c r="N82" s="39" t="s">
        <v>17465</v>
      </c>
      <c r="O82" s="39" t="s">
        <v>17466</v>
      </c>
      <c r="P82" s="39" t="s">
        <v>17467</v>
      </c>
      <c r="Q82" s="39" t="s">
        <v>17468</v>
      </c>
      <c r="R82" s="39" t="s">
        <v>17469</v>
      </c>
      <c r="S82" s="39" t="s">
        <v>17470</v>
      </c>
      <c r="T82" s="39" t="s">
        <v>17471</v>
      </c>
    </row>
    <row r="83" spans="1:20" x14ac:dyDescent="0.3">
      <c r="A83">
        <v>82</v>
      </c>
      <c r="B83" s="1">
        <v>45814.417372685188</v>
      </c>
      <c r="C83" s="1">
        <v>45814.417500000003</v>
      </c>
      <c r="D83" s="39" t="s">
        <v>2574</v>
      </c>
      <c r="E83" s="39" t="s">
        <v>2575</v>
      </c>
      <c r="F83" s="39" t="s">
        <v>2575</v>
      </c>
      <c r="G83">
        <v>9</v>
      </c>
      <c r="H83">
        <v>18</v>
      </c>
      <c r="I83" s="39" t="s">
        <v>17472</v>
      </c>
      <c r="J83" s="39" t="s">
        <v>17473</v>
      </c>
      <c r="K83" s="39" t="s">
        <v>17474</v>
      </c>
      <c r="L83" s="39" t="s">
        <v>17475</v>
      </c>
      <c r="M83" s="39" t="s">
        <v>17476</v>
      </c>
      <c r="N83" s="39" t="s">
        <v>17477</v>
      </c>
      <c r="O83" s="39" t="s">
        <v>17478</v>
      </c>
      <c r="P83" s="39" t="s">
        <v>17479</v>
      </c>
      <c r="Q83" s="39" t="s">
        <v>17480</v>
      </c>
      <c r="R83" s="39" t="s">
        <v>17481</v>
      </c>
      <c r="S83" s="39" t="s">
        <v>17482</v>
      </c>
      <c r="T83" s="39" t="s">
        <v>17483</v>
      </c>
    </row>
    <row r="84" spans="1:20" x14ac:dyDescent="0.3">
      <c r="A84">
        <v>83</v>
      </c>
      <c r="B84" s="1">
        <v>45814.41747685185</v>
      </c>
      <c r="C84" s="1">
        <v>45814.417569444442</v>
      </c>
      <c r="D84" s="39" t="s">
        <v>1954</v>
      </c>
      <c r="E84" s="39" t="s">
        <v>1955</v>
      </c>
      <c r="F84" s="39" t="s">
        <v>1955</v>
      </c>
      <c r="G84">
        <v>9</v>
      </c>
      <c r="H84">
        <v>21</v>
      </c>
      <c r="I84" s="39" t="s">
        <v>17484</v>
      </c>
      <c r="J84" s="39" t="s">
        <v>17485</v>
      </c>
      <c r="K84" s="39" t="s">
        <v>17486</v>
      </c>
      <c r="L84" s="39" t="s">
        <v>17487</v>
      </c>
      <c r="M84" s="39" t="s">
        <v>17488</v>
      </c>
      <c r="N84" s="39" t="s">
        <v>17489</v>
      </c>
      <c r="O84" s="39" t="s">
        <v>17490</v>
      </c>
      <c r="P84" s="39" t="s">
        <v>17491</v>
      </c>
      <c r="Q84" s="39" t="s">
        <v>17492</v>
      </c>
      <c r="R84" s="39" t="s">
        <v>17493</v>
      </c>
      <c r="S84" s="39" t="s">
        <v>17494</v>
      </c>
      <c r="T84" s="39" t="s">
        <v>17495</v>
      </c>
    </row>
    <row r="85" spans="1:20" x14ac:dyDescent="0.3">
      <c r="A85">
        <v>84</v>
      </c>
      <c r="B85" s="1">
        <v>45814.41777777778</v>
      </c>
      <c r="C85" s="1">
        <v>45814.417951388888</v>
      </c>
      <c r="D85" s="39" t="s">
        <v>2523</v>
      </c>
      <c r="E85" s="39" t="s">
        <v>2524</v>
      </c>
      <c r="F85" s="39" t="s">
        <v>2525</v>
      </c>
      <c r="G85">
        <v>9</v>
      </c>
      <c r="H85">
        <v>3</v>
      </c>
      <c r="I85" s="39" t="s">
        <v>17496</v>
      </c>
      <c r="J85" s="39" t="s">
        <v>17497</v>
      </c>
      <c r="K85" s="39" t="s">
        <v>17498</v>
      </c>
      <c r="L85" s="39" t="s">
        <v>17499</v>
      </c>
      <c r="M85" s="39" t="s">
        <v>17500</v>
      </c>
      <c r="N85" s="39" t="s">
        <v>17501</v>
      </c>
      <c r="O85" s="39" t="s">
        <v>17502</v>
      </c>
      <c r="P85" s="39" t="s">
        <v>17503</v>
      </c>
      <c r="Q85" s="39" t="s">
        <v>17504</v>
      </c>
      <c r="R85" s="39" t="s">
        <v>17505</v>
      </c>
      <c r="S85" s="39" t="s">
        <v>17506</v>
      </c>
      <c r="T85" s="39" t="s">
        <v>17507</v>
      </c>
    </row>
    <row r="86" spans="1:20" x14ac:dyDescent="0.3">
      <c r="A86">
        <v>85</v>
      </c>
      <c r="B86" s="1">
        <v>45814.419340277775</v>
      </c>
      <c r="C86" s="1">
        <v>45814.419386574074</v>
      </c>
      <c r="D86" s="39" t="s">
        <v>1919</v>
      </c>
      <c r="E86" s="39" t="s">
        <v>1920</v>
      </c>
      <c r="F86" s="39" t="s">
        <v>1920</v>
      </c>
      <c r="G86">
        <v>9</v>
      </c>
      <c r="H86">
        <v>20</v>
      </c>
      <c r="I86" s="39" t="s">
        <v>17508</v>
      </c>
      <c r="J86" s="39" t="s">
        <v>17509</v>
      </c>
      <c r="K86" s="39" t="s">
        <v>17510</v>
      </c>
      <c r="L86" s="39" t="s">
        <v>17511</v>
      </c>
      <c r="M86" s="39" t="s">
        <v>17512</v>
      </c>
      <c r="N86" s="39" t="s">
        <v>17513</v>
      </c>
      <c r="O86" s="39" t="s">
        <v>17514</v>
      </c>
      <c r="P86" s="39" t="s">
        <v>17515</v>
      </c>
      <c r="Q86" s="39" t="s">
        <v>17516</v>
      </c>
      <c r="R86" s="39" t="s">
        <v>17517</v>
      </c>
      <c r="S86" s="39" t="s">
        <v>17518</v>
      </c>
      <c r="T86" s="39" t="s">
        <v>17519</v>
      </c>
    </row>
    <row r="87" spans="1:20" x14ac:dyDescent="0.3">
      <c r="A87">
        <v>86</v>
      </c>
      <c r="B87" s="1">
        <v>45814.415810185186</v>
      </c>
      <c r="C87" s="1">
        <v>45814.419444444444</v>
      </c>
      <c r="D87" s="39" t="s">
        <v>3820</v>
      </c>
      <c r="E87" s="39" t="s">
        <v>3821</v>
      </c>
      <c r="F87" s="39" t="s">
        <v>3822</v>
      </c>
      <c r="G87">
        <v>9</v>
      </c>
      <c r="H87">
        <v>4</v>
      </c>
      <c r="I87" s="39" t="s">
        <v>17520</v>
      </c>
      <c r="J87" s="39" t="s">
        <v>17521</v>
      </c>
      <c r="K87" s="39" t="s">
        <v>17522</v>
      </c>
      <c r="L87" s="39" t="s">
        <v>17523</v>
      </c>
      <c r="M87" s="39" t="s">
        <v>17524</v>
      </c>
      <c r="N87" s="39" t="s">
        <v>17030</v>
      </c>
      <c r="O87" s="39" t="s">
        <v>17525</v>
      </c>
      <c r="P87" s="39" t="s">
        <v>17526</v>
      </c>
      <c r="Q87" s="39" t="s">
        <v>17527</v>
      </c>
      <c r="R87" s="39" t="s">
        <v>17528</v>
      </c>
      <c r="S87" s="39" t="s">
        <v>17529</v>
      </c>
      <c r="T87" s="39" t="s">
        <v>17530</v>
      </c>
    </row>
    <row r="88" spans="1:20" x14ac:dyDescent="0.3">
      <c r="A88">
        <v>87</v>
      </c>
      <c r="B88" s="1">
        <v>45814.419421296298</v>
      </c>
      <c r="C88" s="1">
        <v>45814.41951388889</v>
      </c>
      <c r="D88" s="39" t="s">
        <v>2469</v>
      </c>
      <c r="E88" s="39" t="s">
        <v>2470</v>
      </c>
      <c r="F88" s="39" t="s">
        <v>5836</v>
      </c>
      <c r="G88">
        <v>9</v>
      </c>
      <c r="H88">
        <v>33</v>
      </c>
      <c r="I88" s="39" t="s">
        <v>17531</v>
      </c>
      <c r="J88" s="39" t="s">
        <v>17532</v>
      </c>
      <c r="K88" s="39" t="s">
        <v>17533</v>
      </c>
      <c r="L88" s="39" t="s">
        <v>17534</v>
      </c>
      <c r="M88" s="39" t="s">
        <v>17535</v>
      </c>
      <c r="N88" s="39" t="s">
        <v>17536</v>
      </c>
      <c r="O88" s="39" t="s">
        <v>17537</v>
      </c>
      <c r="P88" s="39" t="s">
        <v>17538</v>
      </c>
      <c r="Q88" s="39" t="s">
        <v>17539</v>
      </c>
      <c r="R88" s="39" t="s">
        <v>17540</v>
      </c>
      <c r="S88" s="39" t="s">
        <v>17541</v>
      </c>
      <c r="T88" s="39" t="s">
        <v>17542</v>
      </c>
    </row>
    <row r="89" spans="1:20" x14ac:dyDescent="0.3">
      <c r="A89">
        <v>88</v>
      </c>
      <c r="B89" s="1">
        <v>45814.422152777777</v>
      </c>
      <c r="C89" s="1">
        <v>45814.422222222223</v>
      </c>
      <c r="D89" s="39" t="s">
        <v>3067</v>
      </c>
      <c r="E89" s="39" t="s">
        <v>3068</v>
      </c>
      <c r="F89" s="39" t="s">
        <v>3068</v>
      </c>
      <c r="G89">
        <v>9</v>
      </c>
      <c r="H89">
        <v>37</v>
      </c>
      <c r="I89" s="39" t="s">
        <v>17543</v>
      </c>
      <c r="J89" s="39" t="s">
        <v>17544</v>
      </c>
      <c r="K89" s="39" t="s">
        <v>17545</v>
      </c>
      <c r="L89" s="39" t="s">
        <v>17546</v>
      </c>
      <c r="M89" s="39" t="s">
        <v>17547</v>
      </c>
      <c r="N89" s="39" t="s">
        <v>17548</v>
      </c>
      <c r="O89" s="39" t="s">
        <v>17549</v>
      </c>
      <c r="P89" s="39" t="s">
        <v>17550</v>
      </c>
      <c r="Q89" s="39" t="s">
        <v>17551</v>
      </c>
      <c r="R89" s="39" t="s">
        <v>17552</v>
      </c>
      <c r="S89" s="39" t="s">
        <v>17553</v>
      </c>
      <c r="T89" s="39" t="s">
        <v>17554</v>
      </c>
    </row>
    <row r="90" spans="1:20" x14ac:dyDescent="0.3">
      <c r="A90">
        <v>89</v>
      </c>
      <c r="B90" s="1">
        <v>45814.422175925924</v>
      </c>
      <c r="C90" s="1">
        <v>45814.422256944446</v>
      </c>
      <c r="D90" s="39" t="s">
        <v>3077</v>
      </c>
      <c r="E90" s="39" t="s">
        <v>3078</v>
      </c>
      <c r="F90" s="39" t="s">
        <v>3079</v>
      </c>
      <c r="G90">
        <v>9</v>
      </c>
      <c r="H90">
        <v>36</v>
      </c>
      <c r="I90" s="39" t="s">
        <v>17555</v>
      </c>
      <c r="J90" s="39" t="s">
        <v>17556</v>
      </c>
      <c r="K90" s="39" t="s">
        <v>17557</v>
      </c>
      <c r="L90" s="39" t="s">
        <v>17558</v>
      </c>
      <c r="M90" s="39" t="s">
        <v>17547</v>
      </c>
      <c r="N90" s="39" t="s">
        <v>17559</v>
      </c>
      <c r="O90" s="39" t="s">
        <v>17560</v>
      </c>
      <c r="P90" s="39" t="s">
        <v>17561</v>
      </c>
      <c r="Q90" s="39" t="s">
        <v>17562</v>
      </c>
      <c r="R90" s="39" t="s">
        <v>17563</v>
      </c>
      <c r="S90" s="39" t="s">
        <v>17564</v>
      </c>
      <c r="T90" s="39" t="s">
        <v>17519</v>
      </c>
    </row>
    <row r="91" spans="1:20" x14ac:dyDescent="0.3">
      <c r="A91">
        <v>90</v>
      </c>
      <c r="B91" s="1">
        <v>45814.40625</v>
      </c>
      <c r="C91" s="1">
        <v>45814.422384259262</v>
      </c>
      <c r="D91" s="39" t="s">
        <v>4533</v>
      </c>
      <c r="E91" s="39" t="s">
        <v>4534</v>
      </c>
      <c r="F91" s="39" t="s">
        <v>4534</v>
      </c>
      <c r="G91">
        <v>9</v>
      </c>
      <c r="H91">
        <v>30</v>
      </c>
      <c r="I91" s="39" t="s">
        <v>16843</v>
      </c>
      <c r="J91" s="39" t="s">
        <v>17565</v>
      </c>
      <c r="K91" s="39" t="s">
        <v>17566</v>
      </c>
      <c r="L91" s="39" t="s">
        <v>17567</v>
      </c>
      <c r="M91" s="39" t="s">
        <v>17109</v>
      </c>
      <c r="N91" s="39" t="s">
        <v>17030</v>
      </c>
      <c r="O91" s="39" t="s">
        <v>17568</v>
      </c>
      <c r="P91" s="39" t="s">
        <v>17569</v>
      </c>
      <c r="Q91" s="39" t="s">
        <v>17570</v>
      </c>
      <c r="R91" s="39" t="s">
        <v>17571</v>
      </c>
      <c r="S91" s="39" t="s">
        <v>17572</v>
      </c>
      <c r="T91" s="39" t="s">
        <v>16817</v>
      </c>
    </row>
    <row r="92" spans="1:20" x14ac:dyDescent="0.3">
      <c r="A92">
        <v>91</v>
      </c>
      <c r="B92" s="1">
        <v>45814.424537037034</v>
      </c>
      <c r="C92" s="1">
        <v>45814.425185185188</v>
      </c>
      <c r="D92" s="39" t="s">
        <v>2506</v>
      </c>
      <c r="E92" s="39" t="s">
        <v>2507</v>
      </c>
      <c r="F92" s="39" t="s">
        <v>2507</v>
      </c>
      <c r="G92">
        <v>9</v>
      </c>
      <c r="H92">
        <v>32</v>
      </c>
      <c r="I92" s="39" t="s">
        <v>17573</v>
      </c>
      <c r="J92" s="39" t="s">
        <v>17574</v>
      </c>
      <c r="K92" s="39" t="s">
        <v>17575</v>
      </c>
      <c r="L92" s="39" t="s">
        <v>17576</v>
      </c>
      <c r="M92" s="39" t="s">
        <v>17577</v>
      </c>
      <c r="N92" s="39" t="s">
        <v>17578</v>
      </c>
      <c r="O92" s="39" t="s">
        <v>17579</v>
      </c>
      <c r="P92" s="39" t="s">
        <v>17580</v>
      </c>
      <c r="Q92" s="39" t="s">
        <v>17581</v>
      </c>
      <c r="R92" s="39" t="s">
        <v>17582</v>
      </c>
      <c r="S92" s="39" t="s">
        <v>17583</v>
      </c>
      <c r="T92" s="39" t="s">
        <v>17584</v>
      </c>
    </row>
    <row r="93" spans="1:20" x14ac:dyDescent="0.3">
      <c r="A93">
        <v>92</v>
      </c>
      <c r="B93" s="1">
        <v>45814.4216087963</v>
      </c>
      <c r="C93" s="1">
        <v>45814.425208333334</v>
      </c>
      <c r="D93" s="39" t="s">
        <v>1912</v>
      </c>
      <c r="E93" s="39" t="s">
        <v>1913</v>
      </c>
      <c r="F93" s="39" t="s">
        <v>1913</v>
      </c>
      <c r="G93">
        <v>9</v>
      </c>
      <c r="H93">
        <v>39</v>
      </c>
      <c r="I93" s="39" t="s">
        <v>17585</v>
      </c>
      <c r="J93" s="39" t="s">
        <v>17586</v>
      </c>
      <c r="K93" s="39" t="s">
        <v>17587</v>
      </c>
      <c r="L93" s="39" t="s">
        <v>17588</v>
      </c>
      <c r="M93" s="39" t="s">
        <v>17589</v>
      </c>
      <c r="N93" s="39" t="s">
        <v>17590</v>
      </c>
      <c r="O93" s="39" t="s">
        <v>17591</v>
      </c>
      <c r="P93" s="39" t="s">
        <v>17561</v>
      </c>
      <c r="Q93" s="39" t="s">
        <v>17562</v>
      </c>
      <c r="R93" s="39" t="s">
        <v>17592</v>
      </c>
      <c r="S93" s="39" t="s">
        <v>17564</v>
      </c>
      <c r="T93" s="39" t="s">
        <v>17519</v>
      </c>
    </row>
    <row r="94" spans="1:20" x14ac:dyDescent="0.3">
      <c r="A94">
        <v>93</v>
      </c>
      <c r="B94" s="1">
        <v>45814.79519675926</v>
      </c>
      <c r="C94" s="1">
        <v>45814.795243055552</v>
      </c>
      <c r="D94" s="39" t="s">
        <v>2485</v>
      </c>
      <c r="E94" s="39" t="s">
        <v>2486</v>
      </c>
      <c r="F94" s="39" t="s">
        <v>17593</v>
      </c>
      <c r="G94">
        <v>9</v>
      </c>
      <c r="H94">
        <v>28</v>
      </c>
      <c r="I94" s="39" t="s">
        <v>17594</v>
      </c>
      <c r="J94" s="39" t="s">
        <v>17595</v>
      </c>
      <c r="K94" s="39" t="s">
        <v>17596</v>
      </c>
      <c r="L94" s="39" t="s">
        <v>17597</v>
      </c>
      <c r="M94" s="39" t="s">
        <v>17598</v>
      </c>
      <c r="N94" s="39" t="s">
        <v>17599</v>
      </c>
      <c r="O94" s="39" t="s">
        <v>17600</v>
      </c>
      <c r="P94" s="39" t="s">
        <v>17601</v>
      </c>
      <c r="Q94" s="39" t="s">
        <v>17602</v>
      </c>
      <c r="R94" s="39" t="s">
        <v>17603</v>
      </c>
      <c r="S94" s="39" t="s">
        <v>17604</v>
      </c>
      <c r="T94" s="39" t="s">
        <v>17605</v>
      </c>
    </row>
    <row r="95" spans="1:20" x14ac:dyDescent="0.3">
      <c r="A95">
        <v>94</v>
      </c>
      <c r="B95" s="1">
        <v>45814.803842592592</v>
      </c>
      <c r="C95" s="1">
        <v>45814.80400462963</v>
      </c>
      <c r="D95" s="39" t="s">
        <v>2496</v>
      </c>
      <c r="E95" s="39" t="s">
        <v>2497</v>
      </c>
      <c r="F95" s="39" t="s">
        <v>5984</v>
      </c>
      <c r="G95">
        <v>9</v>
      </c>
      <c r="H95">
        <v>26</v>
      </c>
      <c r="I95" s="39" t="s">
        <v>17606</v>
      </c>
      <c r="J95" s="39" t="s">
        <v>17607</v>
      </c>
      <c r="K95" s="39" t="s">
        <v>17608</v>
      </c>
      <c r="L95" s="39" t="s">
        <v>17609</v>
      </c>
      <c r="M95" s="39" t="s">
        <v>17610</v>
      </c>
      <c r="N95" s="39" t="s">
        <v>17611</v>
      </c>
      <c r="O95" s="39" t="s">
        <v>17612</v>
      </c>
      <c r="P95" s="39" t="s">
        <v>17613</v>
      </c>
      <c r="Q95" s="39" t="s">
        <v>17614</v>
      </c>
      <c r="R95" s="39" t="s">
        <v>17615</v>
      </c>
      <c r="S95" s="39" t="s">
        <v>17616</v>
      </c>
      <c r="T95" s="39" t="s">
        <v>17617</v>
      </c>
    </row>
    <row r="96" spans="1:20" x14ac:dyDescent="0.3">
      <c r="A96">
        <v>95</v>
      </c>
      <c r="B96" s="1">
        <v>45814.929375</v>
      </c>
      <c r="C96" s="1">
        <v>45814.944189814814</v>
      </c>
      <c r="D96" s="39" t="s">
        <v>3831</v>
      </c>
      <c r="E96" s="39" t="s">
        <v>3832</v>
      </c>
      <c r="F96" s="39" t="s">
        <v>3832</v>
      </c>
      <c r="G96">
        <v>9</v>
      </c>
      <c r="H96">
        <v>23</v>
      </c>
      <c r="I96" s="39" t="s">
        <v>17618</v>
      </c>
      <c r="J96" s="39" t="s">
        <v>17619</v>
      </c>
      <c r="K96" s="39" t="s">
        <v>17620</v>
      </c>
      <c r="L96" s="39" t="s">
        <v>17621</v>
      </c>
      <c r="M96" s="39" t="s">
        <v>17622</v>
      </c>
      <c r="N96" s="39" t="s">
        <v>17623</v>
      </c>
      <c r="O96" s="39" t="s">
        <v>17624</v>
      </c>
      <c r="P96" s="39" t="s">
        <v>17625</v>
      </c>
      <c r="Q96" s="39" t="s">
        <v>17626</v>
      </c>
      <c r="R96" s="39" t="s">
        <v>17627</v>
      </c>
      <c r="S96" s="39" t="s">
        <v>17628</v>
      </c>
      <c r="T96" s="39" t="s">
        <v>17629</v>
      </c>
    </row>
    <row r="97" spans="1:20" x14ac:dyDescent="0.3">
      <c r="A97">
        <v>96</v>
      </c>
      <c r="B97" s="1">
        <v>45815.65315972222</v>
      </c>
      <c r="C97" s="1">
        <v>45815.666006944448</v>
      </c>
      <c r="D97" s="39" t="s">
        <v>2552</v>
      </c>
      <c r="E97" s="39" t="s">
        <v>2553</v>
      </c>
      <c r="F97" s="39" t="s">
        <v>2554</v>
      </c>
      <c r="G97">
        <v>9</v>
      </c>
      <c r="H97">
        <v>35</v>
      </c>
      <c r="I97" s="39" t="s">
        <v>17630</v>
      </c>
      <c r="J97" s="39" t="s">
        <v>17607</v>
      </c>
      <c r="K97" s="39" t="s">
        <v>17608</v>
      </c>
      <c r="L97" s="39" t="s">
        <v>17631</v>
      </c>
      <c r="M97" s="39" t="s">
        <v>17610</v>
      </c>
      <c r="N97" s="39" t="s">
        <v>17632</v>
      </c>
      <c r="O97" s="39" t="s">
        <v>17633</v>
      </c>
      <c r="P97" s="39" t="s">
        <v>17634</v>
      </c>
      <c r="Q97" s="39" t="s">
        <v>17635</v>
      </c>
      <c r="R97" s="39" t="s">
        <v>17636</v>
      </c>
      <c r="S97" s="39" t="s">
        <v>17637</v>
      </c>
      <c r="T97" s="39" t="s">
        <v>17638</v>
      </c>
    </row>
    <row r="98" spans="1:20" x14ac:dyDescent="0.3">
      <c r="A98">
        <v>97</v>
      </c>
      <c r="B98" s="1">
        <v>45818.537592592591</v>
      </c>
      <c r="C98" s="1">
        <v>45818.544699074075</v>
      </c>
      <c r="D98" s="39" t="s">
        <v>20</v>
      </c>
      <c r="E98" s="39" t="s">
        <v>21</v>
      </c>
      <c r="F98" s="39" t="s">
        <v>21</v>
      </c>
      <c r="G98">
        <v>11</v>
      </c>
      <c r="H98">
        <v>18</v>
      </c>
      <c r="I98" s="39" t="s">
        <v>16918</v>
      </c>
      <c r="J98" s="39" t="s">
        <v>17639</v>
      </c>
      <c r="K98" s="39" t="s">
        <v>17640</v>
      </c>
      <c r="L98" s="39" t="s">
        <v>17641</v>
      </c>
      <c r="M98" s="39" t="s">
        <v>17109</v>
      </c>
      <c r="N98" s="39" t="s">
        <v>17642</v>
      </c>
      <c r="O98" s="39" t="s">
        <v>17642</v>
      </c>
      <c r="P98" s="39" t="s">
        <v>17643</v>
      </c>
      <c r="Q98" s="39" t="s">
        <v>17644</v>
      </c>
      <c r="R98" s="39" t="s">
        <v>17645</v>
      </c>
      <c r="S98" s="39" t="s">
        <v>17646</v>
      </c>
      <c r="T98" s="39" t="s">
        <v>17647</v>
      </c>
    </row>
    <row r="99" spans="1:20" x14ac:dyDescent="0.3">
      <c r="A99">
        <v>98</v>
      </c>
      <c r="B99" s="1">
        <v>45818.537523148145</v>
      </c>
      <c r="C99" s="1">
        <v>45818.545115740744</v>
      </c>
      <c r="D99" s="39" t="s">
        <v>56</v>
      </c>
      <c r="E99" s="39" t="s">
        <v>57</v>
      </c>
      <c r="F99" s="39" t="s">
        <v>57</v>
      </c>
      <c r="G99">
        <v>11</v>
      </c>
      <c r="H99">
        <v>1</v>
      </c>
      <c r="I99" s="39" t="s">
        <v>17648</v>
      </c>
      <c r="J99" s="39" t="s">
        <v>17649</v>
      </c>
      <c r="K99" s="39" t="s">
        <v>17650</v>
      </c>
      <c r="L99" s="39" t="s">
        <v>17651</v>
      </c>
      <c r="M99" s="39" t="s">
        <v>17652</v>
      </c>
      <c r="N99" s="39" t="s">
        <v>17653</v>
      </c>
      <c r="O99" s="39" t="s">
        <v>17654</v>
      </c>
      <c r="P99" s="39" t="s">
        <v>17655</v>
      </c>
      <c r="Q99" s="39" t="s">
        <v>17656</v>
      </c>
      <c r="R99" s="39" t="s">
        <v>17657</v>
      </c>
      <c r="S99" s="39" t="s">
        <v>17658</v>
      </c>
      <c r="T99" s="39" t="s">
        <v>17659</v>
      </c>
    </row>
    <row r="100" spans="1:20" x14ac:dyDescent="0.3">
      <c r="A100">
        <v>99</v>
      </c>
      <c r="B100" s="1">
        <v>45818.539687500001</v>
      </c>
      <c r="C100" s="1">
        <v>45818.546875</v>
      </c>
      <c r="D100" s="39" t="s">
        <v>220</v>
      </c>
      <c r="E100" s="39" t="s">
        <v>221</v>
      </c>
      <c r="F100" s="39" t="s">
        <v>221</v>
      </c>
      <c r="G100">
        <v>11</v>
      </c>
      <c r="H100">
        <v>13</v>
      </c>
      <c r="I100" s="39" t="s">
        <v>17660</v>
      </c>
      <c r="J100" s="39" t="s">
        <v>17661</v>
      </c>
      <c r="K100" s="39" t="s">
        <v>17662</v>
      </c>
      <c r="L100" s="39" t="s">
        <v>17663</v>
      </c>
      <c r="M100" s="39" t="s">
        <v>17642</v>
      </c>
      <c r="N100" s="39" t="s">
        <v>17664</v>
      </c>
      <c r="O100" s="39" t="s">
        <v>17665</v>
      </c>
      <c r="P100" s="39" t="s">
        <v>17666</v>
      </c>
      <c r="Q100" s="39" t="s">
        <v>17667</v>
      </c>
      <c r="R100" s="39" t="s">
        <v>17668</v>
      </c>
      <c r="S100" s="39" t="s">
        <v>17669</v>
      </c>
      <c r="T100" s="39" t="s">
        <v>17670</v>
      </c>
    </row>
    <row r="101" spans="1:20" x14ac:dyDescent="0.3">
      <c r="A101">
        <v>100</v>
      </c>
      <c r="B101" s="1">
        <v>45818.537453703706</v>
      </c>
      <c r="C101" s="1">
        <v>45818.546875</v>
      </c>
      <c r="D101" s="39" t="s">
        <v>375</v>
      </c>
      <c r="E101" s="39" t="s">
        <v>376</v>
      </c>
      <c r="F101" s="39" t="s">
        <v>17671</v>
      </c>
      <c r="G101">
        <v>11</v>
      </c>
      <c r="H101">
        <v>3</v>
      </c>
      <c r="I101" s="39" t="s">
        <v>16918</v>
      </c>
      <c r="J101" s="39" t="s">
        <v>16852</v>
      </c>
      <c r="K101" s="39" t="s">
        <v>17672</v>
      </c>
      <c r="L101" s="39" t="s">
        <v>17673</v>
      </c>
      <c r="M101" s="39" t="s">
        <v>17109</v>
      </c>
      <c r="N101" s="39" t="s">
        <v>17642</v>
      </c>
      <c r="O101" s="39" t="s">
        <v>17674</v>
      </c>
      <c r="P101" s="39" t="s">
        <v>17675</v>
      </c>
      <c r="Q101" s="39" t="s">
        <v>17676</v>
      </c>
      <c r="R101" s="39" t="s">
        <v>17012</v>
      </c>
      <c r="S101" s="39" t="s">
        <v>17012</v>
      </c>
      <c r="T101" s="39" t="s">
        <v>17677</v>
      </c>
    </row>
    <row r="102" spans="1:20" x14ac:dyDescent="0.3">
      <c r="A102">
        <v>101</v>
      </c>
      <c r="B102" s="1">
        <v>45818.536898148152</v>
      </c>
      <c r="C102" s="1">
        <v>45818.546932870369</v>
      </c>
      <c r="D102" s="39" t="s">
        <v>244</v>
      </c>
      <c r="E102" s="39" t="s">
        <v>245</v>
      </c>
      <c r="F102" s="39" t="s">
        <v>6619</v>
      </c>
      <c r="G102">
        <v>11</v>
      </c>
      <c r="H102">
        <v>14</v>
      </c>
      <c r="I102" s="39" t="s">
        <v>17660</v>
      </c>
      <c r="J102" s="39" t="s">
        <v>16700</v>
      </c>
      <c r="K102" s="39" t="s">
        <v>17662</v>
      </c>
      <c r="L102" s="39" t="s">
        <v>17678</v>
      </c>
      <c r="M102" s="39" t="s">
        <v>17679</v>
      </c>
      <c r="N102" s="39" t="s">
        <v>17642</v>
      </c>
      <c r="O102" s="39" t="s">
        <v>17680</v>
      </c>
      <c r="P102" s="39" t="s">
        <v>17681</v>
      </c>
      <c r="Q102" s="39" t="s">
        <v>17682</v>
      </c>
      <c r="R102" s="39" t="s">
        <v>17683</v>
      </c>
      <c r="S102" s="39" t="s">
        <v>17684</v>
      </c>
      <c r="T102" s="39" t="s">
        <v>17685</v>
      </c>
    </row>
    <row r="103" spans="1:20" x14ac:dyDescent="0.3">
      <c r="A103">
        <v>102</v>
      </c>
      <c r="B103" s="1">
        <v>45818.536944444444</v>
      </c>
      <c r="C103" s="1">
        <v>45818.546990740739</v>
      </c>
      <c r="D103" s="39" t="s">
        <v>330</v>
      </c>
      <c r="E103" s="39" t="s">
        <v>331</v>
      </c>
      <c r="F103" s="39" t="s">
        <v>6611</v>
      </c>
      <c r="G103">
        <v>11</v>
      </c>
      <c r="H103">
        <v>7</v>
      </c>
      <c r="I103" s="39" t="s">
        <v>17686</v>
      </c>
      <c r="J103" s="39" t="s">
        <v>17687</v>
      </c>
      <c r="K103" s="39" t="s">
        <v>17688</v>
      </c>
      <c r="L103" s="39" t="s">
        <v>17689</v>
      </c>
      <c r="M103" s="39" t="s">
        <v>17690</v>
      </c>
      <c r="N103" s="39" t="s">
        <v>17691</v>
      </c>
      <c r="O103" s="39" t="s">
        <v>17692</v>
      </c>
      <c r="P103" s="39" t="s">
        <v>17693</v>
      </c>
      <c r="Q103" s="39" t="s">
        <v>17694</v>
      </c>
      <c r="R103" s="39" t="s">
        <v>17695</v>
      </c>
      <c r="S103" s="39" t="s">
        <v>17696</v>
      </c>
      <c r="T103" s="39" t="s">
        <v>17697</v>
      </c>
    </row>
    <row r="104" spans="1:20" x14ac:dyDescent="0.3">
      <c r="A104">
        <v>103</v>
      </c>
      <c r="B104" s="1">
        <v>45818.536956018521</v>
      </c>
      <c r="C104" s="1">
        <v>45818.547025462962</v>
      </c>
      <c r="D104" s="39" t="s">
        <v>194</v>
      </c>
      <c r="E104" s="39" t="s">
        <v>195</v>
      </c>
      <c r="F104" s="39" t="s">
        <v>17698</v>
      </c>
      <c r="G104">
        <v>11</v>
      </c>
      <c r="H104">
        <v>28</v>
      </c>
      <c r="I104" s="39" t="s">
        <v>17699</v>
      </c>
      <c r="J104" s="39" t="s">
        <v>17700</v>
      </c>
      <c r="K104" s="39" t="s">
        <v>17701</v>
      </c>
      <c r="L104" s="39" t="s">
        <v>17702</v>
      </c>
      <c r="M104" s="39" t="s">
        <v>17703</v>
      </c>
      <c r="N104" s="39" t="s">
        <v>17704</v>
      </c>
      <c r="O104" s="39" t="s">
        <v>17705</v>
      </c>
      <c r="P104" s="39" t="s">
        <v>17706</v>
      </c>
      <c r="Q104" s="39" t="s">
        <v>17707</v>
      </c>
      <c r="R104" s="39" t="s">
        <v>17708</v>
      </c>
      <c r="S104" s="39" t="s">
        <v>17709</v>
      </c>
      <c r="T104" s="39" t="s">
        <v>17710</v>
      </c>
    </row>
    <row r="105" spans="1:20" x14ac:dyDescent="0.3">
      <c r="A105">
        <v>104</v>
      </c>
      <c r="B105" s="1">
        <v>45818.537314814814</v>
      </c>
      <c r="C105" s="1">
        <v>45818.547418981485</v>
      </c>
      <c r="D105" s="39" t="s">
        <v>233</v>
      </c>
      <c r="E105" s="39" t="s">
        <v>234</v>
      </c>
      <c r="F105" s="39" t="s">
        <v>234</v>
      </c>
      <c r="G105">
        <v>11</v>
      </c>
      <c r="H105">
        <v>6</v>
      </c>
      <c r="I105" s="39" t="s">
        <v>17711</v>
      </c>
      <c r="J105" s="39" t="s">
        <v>17712</v>
      </c>
      <c r="K105" s="39" t="s">
        <v>17713</v>
      </c>
      <c r="L105" s="39" t="s">
        <v>17714</v>
      </c>
      <c r="M105" s="39" t="s">
        <v>17679</v>
      </c>
      <c r="N105" s="39" t="s">
        <v>17715</v>
      </c>
      <c r="O105" s="39" t="s">
        <v>17680</v>
      </c>
      <c r="P105" s="39" t="s">
        <v>17716</v>
      </c>
      <c r="Q105" s="39" t="s">
        <v>17644</v>
      </c>
      <c r="R105" s="39" t="s">
        <v>17717</v>
      </c>
      <c r="S105" s="39" t="s">
        <v>17718</v>
      </c>
      <c r="T105" s="39" t="s">
        <v>17719</v>
      </c>
    </row>
    <row r="106" spans="1:20" x14ac:dyDescent="0.3">
      <c r="A106">
        <v>105</v>
      </c>
      <c r="B106" s="1">
        <v>45818.539131944446</v>
      </c>
      <c r="C106" s="1">
        <v>45818.547476851854</v>
      </c>
      <c r="D106" s="39" t="s">
        <v>77</v>
      </c>
      <c r="E106" s="39" t="s">
        <v>78</v>
      </c>
      <c r="F106" s="39" t="s">
        <v>78</v>
      </c>
      <c r="G106">
        <v>11</v>
      </c>
      <c r="H106">
        <v>16</v>
      </c>
      <c r="I106" s="39" t="s">
        <v>17720</v>
      </c>
      <c r="J106" s="39" t="s">
        <v>17721</v>
      </c>
      <c r="K106" s="39" t="s">
        <v>17722</v>
      </c>
      <c r="L106" s="39" t="s">
        <v>17186</v>
      </c>
      <c r="M106" s="39" t="s">
        <v>17723</v>
      </c>
      <c r="N106" s="39" t="s">
        <v>17724</v>
      </c>
      <c r="O106" s="39" t="s">
        <v>17725</v>
      </c>
      <c r="P106" s="39" t="s">
        <v>17726</v>
      </c>
      <c r="Q106" s="39" t="s">
        <v>17727</v>
      </c>
      <c r="R106" s="39" t="s">
        <v>17728</v>
      </c>
      <c r="S106" s="39" t="s">
        <v>17729</v>
      </c>
      <c r="T106" s="39" t="s">
        <v>17730</v>
      </c>
    </row>
    <row r="107" spans="1:20" x14ac:dyDescent="0.3">
      <c r="A107">
        <v>106</v>
      </c>
      <c r="B107" s="1">
        <v>45818.537511574075</v>
      </c>
      <c r="C107" s="1">
        <v>45818.547673611109</v>
      </c>
      <c r="D107" s="39" t="s">
        <v>35</v>
      </c>
      <c r="E107" s="39" t="s">
        <v>36</v>
      </c>
      <c r="F107" s="39" t="s">
        <v>17731</v>
      </c>
      <c r="G107">
        <v>11</v>
      </c>
      <c r="H107">
        <v>5</v>
      </c>
      <c r="I107" s="39" t="s">
        <v>17732</v>
      </c>
      <c r="J107" s="39" t="s">
        <v>17733</v>
      </c>
      <c r="K107" s="39" t="s">
        <v>17734</v>
      </c>
      <c r="L107" s="39" t="s">
        <v>17735</v>
      </c>
      <c r="M107" s="39" t="s">
        <v>17736</v>
      </c>
      <c r="N107" s="39" t="s">
        <v>17715</v>
      </c>
      <c r="O107" s="39" t="s">
        <v>17737</v>
      </c>
      <c r="P107" s="39" t="s">
        <v>17738</v>
      </c>
      <c r="Q107" s="39" t="s">
        <v>17739</v>
      </c>
      <c r="R107" s="39" t="s">
        <v>17740</v>
      </c>
      <c r="S107" s="39" t="s">
        <v>17741</v>
      </c>
      <c r="T107" s="39" t="s">
        <v>17742</v>
      </c>
    </row>
    <row r="108" spans="1:20" x14ac:dyDescent="0.3">
      <c r="A108">
        <v>107</v>
      </c>
      <c r="B108" s="1">
        <v>45818.536921296298</v>
      </c>
      <c r="C108" s="1">
        <v>45818.548506944448</v>
      </c>
      <c r="D108" s="39" t="s">
        <v>450</v>
      </c>
      <c r="E108" s="39" t="s">
        <v>451</v>
      </c>
      <c r="F108" s="39" t="s">
        <v>451</v>
      </c>
      <c r="G108">
        <v>11</v>
      </c>
      <c r="H108">
        <v>24</v>
      </c>
      <c r="I108" s="39" t="s">
        <v>17743</v>
      </c>
      <c r="J108" s="39" t="s">
        <v>17744</v>
      </c>
      <c r="K108" s="39" t="s">
        <v>17745</v>
      </c>
      <c r="L108" s="39" t="s">
        <v>17746</v>
      </c>
      <c r="M108" s="39" t="s">
        <v>17747</v>
      </c>
      <c r="N108" s="39" t="s">
        <v>17748</v>
      </c>
      <c r="O108" s="39" t="s">
        <v>17749</v>
      </c>
      <c r="P108" s="39" t="s">
        <v>17750</v>
      </c>
      <c r="Q108" s="39" t="s">
        <v>17751</v>
      </c>
      <c r="R108" s="39" t="s">
        <v>17752</v>
      </c>
      <c r="S108" s="39" t="s">
        <v>17753</v>
      </c>
      <c r="T108" s="39" t="s">
        <v>17754</v>
      </c>
    </row>
    <row r="109" spans="1:20" x14ac:dyDescent="0.3">
      <c r="A109">
        <v>108</v>
      </c>
      <c r="B109" s="1">
        <v>45818.548564814817</v>
      </c>
      <c r="C109" s="1">
        <v>45818.549780092595</v>
      </c>
      <c r="D109" s="39" t="s">
        <v>135</v>
      </c>
      <c r="E109" s="39" t="s">
        <v>136</v>
      </c>
      <c r="F109" s="39" t="s">
        <v>136</v>
      </c>
      <c r="G109">
        <v>11</v>
      </c>
      <c r="H109">
        <v>20</v>
      </c>
      <c r="I109" s="39" t="s">
        <v>17755</v>
      </c>
      <c r="J109" s="39" t="s">
        <v>17756</v>
      </c>
      <c r="K109" s="39" t="s">
        <v>17757</v>
      </c>
      <c r="L109" s="39" t="s">
        <v>17758</v>
      </c>
      <c r="M109" s="39" t="s">
        <v>17759</v>
      </c>
      <c r="N109" s="39" t="s">
        <v>17760</v>
      </c>
      <c r="O109" s="39" t="s">
        <v>17761</v>
      </c>
      <c r="P109" s="39" t="s">
        <v>17762</v>
      </c>
      <c r="Q109" s="39" t="s">
        <v>17763</v>
      </c>
      <c r="R109" s="39" t="s">
        <v>17764</v>
      </c>
      <c r="S109" s="39" t="s">
        <v>17765</v>
      </c>
      <c r="T109" s="39" t="s">
        <v>17766</v>
      </c>
    </row>
    <row r="110" spans="1:20" x14ac:dyDescent="0.3">
      <c r="A110">
        <v>109</v>
      </c>
      <c r="B110" s="1">
        <v>45818.537442129629</v>
      </c>
      <c r="C110" s="1">
        <v>45818.549861111111</v>
      </c>
      <c r="D110" s="39" t="s">
        <v>291</v>
      </c>
      <c r="E110" s="39" t="s">
        <v>292</v>
      </c>
      <c r="F110" s="39" t="s">
        <v>292</v>
      </c>
      <c r="G110">
        <v>11</v>
      </c>
      <c r="H110">
        <v>26</v>
      </c>
      <c r="I110" s="39" t="s">
        <v>17767</v>
      </c>
      <c r="J110" s="39" t="s">
        <v>17768</v>
      </c>
      <c r="K110" s="39" t="s">
        <v>17769</v>
      </c>
      <c r="L110" s="39" t="s">
        <v>17770</v>
      </c>
      <c r="M110" s="39" t="s">
        <v>17771</v>
      </c>
      <c r="N110" s="39" t="s">
        <v>17772</v>
      </c>
      <c r="O110" s="39" t="s">
        <v>17773</v>
      </c>
      <c r="P110" s="39" t="s">
        <v>17774</v>
      </c>
      <c r="Q110" s="39" t="s">
        <v>17775</v>
      </c>
      <c r="R110" s="39" t="s">
        <v>17776</v>
      </c>
      <c r="S110" s="39" t="s">
        <v>17777</v>
      </c>
      <c r="T110" s="39" t="s">
        <v>17778</v>
      </c>
    </row>
    <row r="111" spans="1:20" x14ac:dyDescent="0.3">
      <c r="A111">
        <v>110</v>
      </c>
      <c r="B111" s="1">
        <v>45818.537187499998</v>
      </c>
      <c r="C111" s="1">
        <v>45818.550636574073</v>
      </c>
      <c r="D111" s="39" t="s">
        <v>343</v>
      </c>
      <c r="E111" s="39" t="s">
        <v>344</v>
      </c>
      <c r="F111" s="39" t="s">
        <v>344</v>
      </c>
      <c r="G111">
        <v>11</v>
      </c>
      <c r="H111">
        <v>35</v>
      </c>
      <c r="I111" s="39" t="s">
        <v>17779</v>
      </c>
      <c r="J111" s="39" t="s">
        <v>17780</v>
      </c>
      <c r="K111" s="39" t="s">
        <v>17781</v>
      </c>
      <c r="L111" s="39" t="s">
        <v>17782</v>
      </c>
      <c r="M111" s="39" t="s">
        <v>17783</v>
      </c>
      <c r="N111" s="39" t="s">
        <v>17784</v>
      </c>
      <c r="O111" s="39" t="s">
        <v>17785</v>
      </c>
      <c r="P111" s="39" t="s">
        <v>17786</v>
      </c>
      <c r="Q111" s="39" t="s">
        <v>17787</v>
      </c>
      <c r="R111" s="39" t="s">
        <v>17708</v>
      </c>
      <c r="S111" s="39" t="s">
        <v>17709</v>
      </c>
      <c r="T111" s="39" t="s">
        <v>17710</v>
      </c>
    </row>
    <row r="112" spans="1:20" x14ac:dyDescent="0.3">
      <c r="A112">
        <v>111</v>
      </c>
      <c r="B112" s="1">
        <v>45818.537175925929</v>
      </c>
      <c r="C112" s="1">
        <v>45818.550659722219</v>
      </c>
      <c r="D112" s="39" t="s">
        <v>422</v>
      </c>
      <c r="E112" s="39" t="s">
        <v>423</v>
      </c>
      <c r="F112" s="39" t="s">
        <v>424</v>
      </c>
      <c r="G112">
        <v>11</v>
      </c>
      <c r="H112">
        <v>37</v>
      </c>
      <c r="I112" s="39" t="s">
        <v>17788</v>
      </c>
      <c r="J112" s="39" t="s">
        <v>17789</v>
      </c>
      <c r="K112" s="39" t="s">
        <v>17790</v>
      </c>
      <c r="L112" s="39" t="s">
        <v>17791</v>
      </c>
      <c r="M112" s="39" t="s">
        <v>17783</v>
      </c>
      <c r="N112" s="39" t="s">
        <v>17792</v>
      </c>
      <c r="O112" s="39" t="s">
        <v>17793</v>
      </c>
      <c r="P112" s="39" t="s">
        <v>17786</v>
      </c>
      <c r="Q112" s="39" t="s">
        <v>17787</v>
      </c>
      <c r="R112" s="39" t="s">
        <v>17708</v>
      </c>
      <c r="S112" s="39" t="s">
        <v>17709</v>
      </c>
      <c r="T112" s="39" t="s">
        <v>17710</v>
      </c>
    </row>
    <row r="113" spans="1:20" x14ac:dyDescent="0.3">
      <c r="A113">
        <v>112</v>
      </c>
      <c r="B113" s="1">
        <v>45818.537048611113</v>
      </c>
      <c r="C113" s="1">
        <v>45818.550868055558</v>
      </c>
      <c r="D113" s="39" t="s">
        <v>384</v>
      </c>
      <c r="E113" s="39" t="s">
        <v>385</v>
      </c>
      <c r="F113" s="39" t="s">
        <v>386</v>
      </c>
      <c r="G113">
        <v>11</v>
      </c>
      <c r="H113">
        <v>34</v>
      </c>
      <c r="I113" s="39" t="s">
        <v>17794</v>
      </c>
      <c r="J113" s="39" t="s">
        <v>17795</v>
      </c>
      <c r="K113" s="39" t="s">
        <v>17781</v>
      </c>
      <c r="L113" s="39" t="s">
        <v>17782</v>
      </c>
      <c r="M113" s="39" t="s">
        <v>17796</v>
      </c>
      <c r="N113" s="39" t="s">
        <v>17797</v>
      </c>
      <c r="O113" s="39" t="s">
        <v>17793</v>
      </c>
      <c r="P113" s="39" t="s">
        <v>17786</v>
      </c>
      <c r="Q113" s="39" t="s">
        <v>17798</v>
      </c>
      <c r="R113" s="39" t="s">
        <v>17708</v>
      </c>
      <c r="S113" s="39" t="s">
        <v>17709</v>
      </c>
      <c r="T113" s="39" t="s">
        <v>17710</v>
      </c>
    </row>
    <row r="114" spans="1:20" x14ac:dyDescent="0.3">
      <c r="A114">
        <v>113</v>
      </c>
      <c r="B114" s="1">
        <v>45818.54</v>
      </c>
      <c r="C114" s="1">
        <v>45818.551099537035</v>
      </c>
      <c r="D114" s="39" t="s">
        <v>398</v>
      </c>
      <c r="E114" s="39" t="s">
        <v>399</v>
      </c>
      <c r="F114" s="39" t="s">
        <v>400</v>
      </c>
      <c r="G114">
        <v>11</v>
      </c>
      <c r="H114">
        <v>36</v>
      </c>
      <c r="I114" s="39" t="s">
        <v>17799</v>
      </c>
      <c r="J114" s="39" t="s">
        <v>17800</v>
      </c>
      <c r="K114" s="39" t="s">
        <v>17801</v>
      </c>
      <c r="L114" s="39" t="s">
        <v>17802</v>
      </c>
      <c r="M114" s="39" t="s">
        <v>17803</v>
      </c>
      <c r="N114" s="39" t="s">
        <v>17784</v>
      </c>
      <c r="O114" s="39" t="s">
        <v>17785</v>
      </c>
      <c r="P114" s="39" t="s">
        <v>17804</v>
      </c>
      <c r="Q114" s="39" t="s">
        <v>17805</v>
      </c>
      <c r="R114" s="39" t="s">
        <v>17708</v>
      </c>
      <c r="S114" s="39" t="s">
        <v>17709</v>
      </c>
      <c r="T114" s="39" t="s">
        <v>17710</v>
      </c>
    </row>
    <row r="115" spans="1:20" x14ac:dyDescent="0.3">
      <c r="A115">
        <v>114</v>
      </c>
      <c r="B115" s="1">
        <v>45818.537291666667</v>
      </c>
      <c r="C115" s="1">
        <v>45818.551539351851</v>
      </c>
      <c r="D115" s="39" t="s">
        <v>316</v>
      </c>
      <c r="E115" s="39" t="s">
        <v>317</v>
      </c>
      <c r="F115" s="39" t="s">
        <v>317</v>
      </c>
      <c r="G115">
        <v>11</v>
      </c>
      <c r="H115">
        <v>29</v>
      </c>
      <c r="I115" s="39" t="s">
        <v>17806</v>
      </c>
      <c r="J115" s="39" t="s">
        <v>17807</v>
      </c>
      <c r="K115" s="39" t="s">
        <v>17781</v>
      </c>
      <c r="L115" s="39" t="s">
        <v>17802</v>
      </c>
      <c r="M115" s="39" t="s">
        <v>17808</v>
      </c>
      <c r="N115" s="39" t="s">
        <v>17809</v>
      </c>
      <c r="O115" s="39" t="s">
        <v>17785</v>
      </c>
      <c r="P115" s="39" t="s">
        <v>17786</v>
      </c>
      <c r="Q115" s="39" t="s">
        <v>17787</v>
      </c>
      <c r="R115" s="39" t="s">
        <v>17708</v>
      </c>
      <c r="S115" s="39" t="s">
        <v>17810</v>
      </c>
      <c r="T115" s="39" t="s">
        <v>17811</v>
      </c>
    </row>
    <row r="116" spans="1:20" x14ac:dyDescent="0.3">
      <c r="A116">
        <v>115</v>
      </c>
      <c r="B116" s="1">
        <v>45818.53738425926</v>
      </c>
      <c r="C116" s="1">
        <v>45818.551585648151</v>
      </c>
      <c r="D116" s="39" t="s">
        <v>91</v>
      </c>
      <c r="E116" s="39" t="s">
        <v>92</v>
      </c>
      <c r="F116" s="39" t="s">
        <v>92</v>
      </c>
      <c r="G116">
        <v>11</v>
      </c>
      <c r="H116">
        <v>10</v>
      </c>
      <c r="I116" s="39" t="s">
        <v>17812</v>
      </c>
      <c r="J116" s="39" t="s">
        <v>17813</v>
      </c>
      <c r="K116" s="39" t="s">
        <v>17814</v>
      </c>
      <c r="L116" s="39" t="s">
        <v>17815</v>
      </c>
      <c r="M116" s="39" t="s">
        <v>17816</v>
      </c>
      <c r="N116" s="39" t="s">
        <v>17817</v>
      </c>
      <c r="O116" s="39" t="s">
        <v>17818</v>
      </c>
      <c r="P116" s="39" t="s">
        <v>17819</v>
      </c>
      <c r="Q116" s="39" t="s">
        <v>17820</v>
      </c>
      <c r="R116" s="39" t="s">
        <v>17821</v>
      </c>
      <c r="S116" s="39" t="s">
        <v>17822</v>
      </c>
      <c r="T116" s="39" t="s">
        <v>17823</v>
      </c>
    </row>
    <row r="117" spans="1:20" x14ac:dyDescent="0.3">
      <c r="A117">
        <v>116</v>
      </c>
      <c r="B117" s="1">
        <v>45818.540439814817</v>
      </c>
      <c r="C117" s="1">
        <v>45818.552557870367</v>
      </c>
      <c r="D117" s="39" t="s">
        <v>122</v>
      </c>
      <c r="E117" s="39" t="s">
        <v>123</v>
      </c>
      <c r="F117" s="39" t="s">
        <v>123</v>
      </c>
      <c r="G117">
        <v>11</v>
      </c>
      <c r="H117">
        <v>21</v>
      </c>
      <c r="I117" s="39" t="s">
        <v>17824</v>
      </c>
      <c r="J117" s="39" t="s">
        <v>17825</v>
      </c>
      <c r="K117" s="39" t="s">
        <v>17826</v>
      </c>
      <c r="L117" s="39" t="s">
        <v>17827</v>
      </c>
      <c r="M117" s="39" t="s">
        <v>17828</v>
      </c>
      <c r="N117" s="39" t="s">
        <v>17829</v>
      </c>
      <c r="O117" s="39" t="s">
        <v>17830</v>
      </c>
      <c r="P117" s="39" t="s">
        <v>17831</v>
      </c>
      <c r="Q117" s="39" t="s">
        <v>17832</v>
      </c>
      <c r="R117" s="39" t="s">
        <v>17833</v>
      </c>
      <c r="S117" s="39" t="s">
        <v>17834</v>
      </c>
      <c r="T117" s="39" t="s">
        <v>17835</v>
      </c>
    </row>
    <row r="118" spans="1:20" x14ac:dyDescent="0.3">
      <c r="A118">
        <v>117</v>
      </c>
      <c r="B118" s="1">
        <v>45818.538483796299</v>
      </c>
      <c r="C118" s="1">
        <v>45818.552754629629</v>
      </c>
      <c r="D118" s="39" t="s">
        <v>446</v>
      </c>
      <c r="E118" s="39" t="s">
        <v>447</v>
      </c>
      <c r="F118" s="39" t="s">
        <v>447</v>
      </c>
      <c r="G118">
        <v>11</v>
      </c>
      <c r="H118">
        <v>2</v>
      </c>
      <c r="I118" s="39" t="s">
        <v>17836</v>
      </c>
      <c r="J118" s="39" t="s">
        <v>17837</v>
      </c>
      <c r="K118" s="39" t="s">
        <v>17838</v>
      </c>
      <c r="L118" s="39" t="s">
        <v>17827</v>
      </c>
      <c r="M118" s="39" t="s">
        <v>17828</v>
      </c>
      <c r="N118" s="39" t="s">
        <v>17829</v>
      </c>
      <c r="O118" s="39" t="s">
        <v>17830</v>
      </c>
      <c r="P118" s="39" t="s">
        <v>17839</v>
      </c>
      <c r="Q118" s="39" t="s">
        <v>17832</v>
      </c>
      <c r="R118" s="39" t="s">
        <v>17833</v>
      </c>
      <c r="S118" s="39" t="s">
        <v>17834</v>
      </c>
      <c r="T118" s="39" t="s">
        <v>17835</v>
      </c>
    </row>
    <row r="119" spans="1:20" x14ac:dyDescent="0.3">
      <c r="A119">
        <v>118</v>
      </c>
      <c r="B119" s="1">
        <v>45818.537546296298</v>
      </c>
      <c r="C119" s="1">
        <v>45818.552824074075</v>
      </c>
      <c r="D119" s="39" t="s">
        <v>206</v>
      </c>
      <c r="E119" s="39" t="s">
        <v>207</v>
      </c>
      <c r="F119" s="39" t="s">
        <v>207</v>
      </c>
      <c r="G119">
        <v>11</v>
      </c>
      <c r="H119">
        <v>40</v>
      </c>
      <c r="I119" s="39" t="s">
        <v>17840</v>
      </c>
      <c r="J119" s="39" t="s">
        <v>17841</v>
      </c>
      <c r="K119" s="39" t="s">
        <v>17842</v>
      </c>
      <c r="L119" s="39" t="s">
        <v>17843</v>
      </c>
      <c r="M119" s="39" t="s">
        <v>17844</v>
      </c>
      <c r="N119" s="39" t="s">
        <v>17845</v>
      </c>
      <c r="O119" s="39" t="s">
        <v>17846</v>
      </c>
      <c r="P119" s="39" t="s">
        <v>17847</v>
      </c>
      <c r="Q119" s="39" t="s">
        <v>17848</v>
      </c>
      <c r="R119" s="39" t="s">
        <v>17708</v>
      </c>
      <c r="S119" s="39" t="s">
        <v>17849</v>
      </c>
      <c r="T119" s="39" t="s">
        <v>17850</v>
      </c>
    </row>
    <row r="120" spans="1:20" x14ac:dyDescent="0.3">
      <c r="A120">
        <v>119</v>
      </c>
      <c r="B120" s="1">
        <v>45818.544224537036</v>
      </c>
      <c r="C120" s="1">
        <v>45818.552893518521</v>
      </c>
      <c r="D120" s="39" t="s">
        <v>458</v>
      </c>
      <c r="E120" s="39" t="s">
        <v>459</v>
      </c>
      <c r="F120" s="39" t="s">
        <v>459</v>
      </c>
      <c r="G120">
        <v>11</v>
      </c>
      <c r="H120">
        <v>4</v>
      </c>
      <c r="I120" s="39" t="s">
        <v>17851</v>
      </c>
      <c r="J120" s="39" t="s">
        <v>17852</v>
      </c>
      <c r="K120" s="39" t="s">
        <v>17853</v>
      </c>
      <c r="L120" s="39" t="s">
        <v>17827</v>
      </c>
      <c r="M120" s="39" t="s">
        <v>17854</v>
      </c>
      <c r="N120" s="39" t="s">
        <v>17855</v>
      </c>
      <c r="O120" s="39" t="s">
        <v>17830</v>
      </c>
      <c r="P120" s="39" t="s">
        <v>17856</v>
      </c>
      <c r="Q120" s="39" t="s">
        <v>17832</v>
      </c>
      <c r="R120" s="39" t="s">
        <v>17833</v>
      </c>
      <c r="S120" s="39" t="s">
        <v>17834</v>
      </c>
      <c r="T120" s="39" t="s">
        <v>17835</v>
      </c>
    </row>
    <row r="121" spans="1:20" x14ac:dyDescent="0.3">
      <c r="A121">
        <v>120</v>
      </c>
      <c r="B121" s="1">
        <v>45818.537824074076</v>
      </c>
      <c r="C121" s="1">
        <v>45818.553067129629</v>
      </c>
      <c r="D121" s="39" t="s">
        <v>109</v>
      </c>
      <c r="E121" s="39" t="s">
        <v>110</v>
      </c>
      <c r="F121" s="39" t="s">
        <v>17857</v>
      </c>
      <c r="G121">
        <v>11</v>
      </c>
      <c r="H121">
        <v>38</v>
      </c>
      <c r="I121" s="39" t="s">
        <v>17106</v>
      </c>
      <c r="J121" s="39" t="s">
        <v>17858</v>
      </c>
      <c r="K121" s="39" t="s">
        <v>17859</v>
      </c>
      <c r="L121" s="39" t="s">
        <v>16918</v>
      </c>
      <c r="M121" s="39" t="s">
        <v>17860</v>
      </c>
      <c r="N121" s="39" t="s">
        <v>17855</v>
      </c>
      <c r="O121" s="39" t="s">
        <v>17793</v>
      </c>
      <c r="P121" s="39" t="s">
        <v>17861</v>
      </c>
      <c r="Q121" s="39" t="s">
        <v>17644</v>
      </c>
      <c r="R121" s="39" t="s">
        <v>17862</v>
      </c>
      <c r="S121" s="39" t="s">
        <v>17863</v>
      </c>
      <c r="T121" s="39" t="s">
        <v>17864</v>
      </c>
    </row>
    <row r="122" spans="1:20" x14ac:dyDescent="0.3">
      <c r="A122">
        <v>121</v>
      </c>
      <c r="B122" s="1">
        <v>45818.537997685184</v>
      </c>
      <c r="C122" s="1">
        <v>45818.553298611114</v>
      </c>
      <c r="D122" s="39" t="s">
        <v>163</v>
      </c>
      <c r="E122" s="39" t="s">
        <v>164</v>
      </c>
      <c r="F122" s="39" t="s">
        <v>164</v>
      </c>
      <c r="G122">
        <v>11</v>
      </c>
      <c r="H122">
        <v>39</v>
      </c>
      <c r="I122" s="39" t="s">
        <v>17865</v>
      </c>
      <c r="J122" s="39" t="s">
        <v>17866</v>
      </c>
      <c r="K122" s="39" t="s">
        <v>17842</v>
      </c>
      <c r="L122" s="39" t="s">
        <v>17782</v>
      </c>
      <c r="M122" s="39" t="s">
        <v>17867</v>
      </c>
      <c r="N122" s="39" t="s">
        <v>17868</v>
      </c>
      <c r="O122" s="39" t="s">
        <v>17869</v>
      </c>
      <c r="P122" s="39" t="s">
        <v>17870</v>
      </c>
      <c r="Q122" s="39" t="s">
        <v>17871</v>
      </c>
      <c r="R122" s="39" t="s">
        <v>17872</v>
      </c>
      <c r="S122" s="39" t="s">
        <v>17873</v>
      </c>
      <c r="T122" s="39" t="s">
        <v>17874</v>
      </c>
    </row>
    <row r="123" spans="1:20" x14ac:dyDescent="0.3">
      <c r="A123">
        <v>122</v>
      </c>
      <c r="B123" s="1">
        <v>45818.53733796296</v>
      </c>
      <c r="C123" s="1">
        <v>45818.55364583333</v>
      </c>
      <c r="D123" s="39" t="s">
        <v>47</v>
      </c>
      <c r="E123" s="39" t="s">
        <v>48</v>
      </c>
      <c r="F123" s="39" t="s">
        <v>48</v>
      </c>
      <c r="G123">
        <v>11</v>
      </c>
      <c r="H123">
        <v>15</v>
      </c>
      <c r="I123" s="39" t="s">
        <v>16918</v>
      </c>
      <c r="J123" s="39" t="s">
        <v>17875</v>
      </c>
      <c r="K123" s="39" t="s">
        <v>17876</v>
      </c>
      <c r="L123" s="39" t="s">
        <v>17877</v>
      </c>
      <c r="M123" s="39" t="s">
        <v>17109</v>
      </c>
      <c r="N123" s="39" t="s">
        <v>17642</v>
      </c>
      <c r="O123" s="39" t="s">
        <v>17680</v>
      </c>
      <c r="P123" s="39" t="s">
        <v>17878</v>
      </c>
      <c r="Q123" s="39" t="s">
        <v>17644</v>
      </c>
      <c r="R123" s="39" t="s">
        <v>17879</v>
      </c>
      <c r="S123" s="39" t="s">
        <v>17880</v>
      </c>
      <c r="T123" s="39" t="s">
        <v>17864</v>
      </c>
    </row>
    <row r="124" spans="1:20" x14ac:dyDescent="0.3">
      <c r="A124">
        <v>123</v>
      </c>
      <c r="B124" s="1">
        <v>45818.537326388891</v>
      </c>
      <c r="C124" s="1">
        <v>45818.553877314815</v>
      </c>
      <c r="D124" s="39" t="s">
        <v>254</v>
      </c>
      <c r="E124" s="39" t="s">
        <v>255</v>
      </c>
      <c r="F124" s="39" t="s">
        <v>255</v>
      </c>
      <c r="G124">
        <v>11</v>
      </c>
      <c r="H124">
        <v>11</v>
      </c>
      <c r="I124" s="39" t="s">
        <v>17881</v>
      </c>
      <c r="J124" s="39" t="s">
        <v>17882</v>
      </c>
      <c r="K124" s="39" t="s">
        <v>17883</v>
      </c>
      <c r="L124" s="39" t="s">
        <v>17884</v>
      </c>
      <c r="M124" s="39" t="s">
        <v>17885</v>
      </c>
      <c r="N124" s="39" t="s">
        <v>17886</v>
      </c>
      <c r="O124" s="39" t="s">
        <v>17887</v>
      </c>
      <c r="P124" s="39" t="s">
        <v>17888</v>
      </c>
      <c r="Q124" s="39" t="s">
        <v>17889</v>
      </c>
      <c r="R124" s="39" t="s">
        <v>17890</v>
      </c>
      <c r="S124" s="39" t="s">
        <v>17891</v>
      </c>
      <c r="T124" s="39" t="s">
        <v>17892</v>
      </c>
    </row>
    <row r="125" spans="1:20" x14ac:dyDescent="0.3">
      <c r="A125">
        <v>124</v>
      </c>
      <c r="B125" s="1">
        <v>45818.547476851854</v>
      </c>
      <c r="C125" s="1">
        <v>45818.553912037038</v>
      </c>
      <c r="D125" s="39" t="s">
        <v>181</v>
      </c>
      <c r="E125" s="39" t="s">
        <v>182</v>
      </c>
      <c r="F125" s="39" t="s">
        <v>182</v>
      </c>
      <c r="G125">
        <v>11</v>
      </c>
      <c r="H125">
        <v>30</v>
      </c>
      <c r="I125" s="39" t="s">
        <v>16918</v>
      </c>
      <c r="J125" s="39" t="s">
        <v>17893</v>
      </c>
      <c r="K125" s="39" t="s">
        <v>17894</v>
      </c>
      <c r="L125" s="39" t="s">
        <v>17895</v>
      </c>
      <c r="M125" s="39" t="s">
        <v>17896</v>
      </c>
      <c r="N125" s="39" t="s">
        <v>17897</v>
      </c>
      <c r="O125" s="39" t="s">
        <v>17898</v>
      </c>
      <c r="P125" s="39" t="s">
        <v>17899</v>
      </c>
      <c r="Q125" s="39" t="s">
        <v>17644</v>
      </c>
      <c r="R125" s="39" t="s">
        <v>17900</v>
      </c>
      <c r="S125" s="39" t="s">
        <v>17880</v>
      </c>
      <c r="T125" s="39" t="s">
        <v>17864</v>
      </c>
    </row>
    <row r="126" spans="1:20" x14ac:dyDescent="0.3">
      <c r="A126">
        <v>125</v>
      </c>
      <c r="B126" s="1">
        <v>45818.538912037038</v>
      </c>
      <c r="C126" s="1">
        <v>45818.553969907407</v>
      </c>
      <c r="D126" s="39" t="s">
        <v>177</v>
      </c>
      <c r="E126" s="39" t="s">
        <v>178</v>
      </c>
      <c r="F126" s="39" t="s">
        <v>178</v>
      </c>
      <c r="G126">
        <v>11</v>
      </c>
      <c r="H126">
        <v>33</v>
      </c>
      <c r="I126" s="39" t="s">
        <v>16918</v>
      </c>
      <c r="J126" s="39" t="s">
        <v>17712</v>
      </c>
      <c r="K126" s="39" t="s">
        <v>17876</v>
      </c>
      <c r="L126" s="39" t="s">
        <v>17877</v>
      </c>
      <c r="M126" s="39" t="s">
        <v>17901</v>
      </c>
      <c r="N126" s="39" t="s">
        <v>17855</v>
      </c>
      <c r="O126" s="39" t="s">
        <v>17680</v>
      </c>
      <c r="P126" s="39" t="s">
        <v>17878</v>
      </c>
      <c r="Q126" s="39" t="s">
        <v>17644</v>
      </c>
      <c r="R126" s="39" t="s">
        <v>17879</v>
      </c>
      <c r="S126" s="39" t="s">
        <v>17880</v>
      </c>
      <c r="T126" s="39" t="s">
        <v>17864</v>
      </c>
    </row>
    <row r="127" spans="1:20" x14ac:dyDescent="0.3">
      <c r="A127">
        <v>126</v>
      </c>
      <c r="B127" s="1">
        <v>45818.540810185186</v>
      </c>
      <c r="C127" s="1">
        <v>45818.554097222222</v>
      </c>
      <c r="D127" s="39" t="s">
        <v>95</v>
      </c>
      <c r="E127" s="39" t="s">
        <v>96</v>
      </c>
      <c r="F127" s="39" t="s">
        <v>97</v>
      </c>
      <c r="G127">
        <v>11</v>
      </c>
      <c r="H127">
        <v>32</v>
      </c>
      <c r="I127" s="39" t="s">
        <v>17902</v>
      </c>
      <c r="J127" s="39" t="s">
        <v>17903</v>
      </c>
      <c r="K127" s="39" t="s">
        <v>17876</v>
      </c>
      <c r="L127" s="39" t="s">
        <v>17904</v>
      </c>
      <c r="M127" s="39" t="s">
        <v>17905</v>
      </c>
      <c r="N127" s="39" t="s">
        <v>17715</v>
      </c>
      <c r="O127" s="39" t="s">
        <v>17878</v>
      </c>
      <c r="P127" s="39" t="s">
        <v>17906</v>
      </c>
      <c r="Q127" s="39" t="s">
        <v>17907</v>
      </c>
      <c r="R127" s="39" t="s">
        <v>17879</v>
      </c>
      <c r="S127" s="39" t="s">
        <v>17880</v>
      </c>
      <c r="T127" s="39" t="s">
        <v>17864</v>
      </c>
    </row>
    <row r="128" spans="1:20" x14ac:dyDescent="0.3">
      <c r="A128">
        <v>127</v>
      </c>
      <c r="B128" s="1">
        <v>45818.538090277776</v>
      </c>
      <c r="C128" s="1">
        <v>45818.554699074077</v>
      </c>
      <c r="D128" s="39" t="s">
        <v>149</v>
      </c>
      <c r="E128" s="39" t="s">
        <v>150</v>
      </c>
      <c r="F128" s="39" t="s">
        <v>150</v>
      </c>
      <c r="G128">
        <v>11</v>
      </c>
      <c r="H128">
        <v>22</v>
      </c>
      <c r="I128" s="39" t="s">
        <v>17908</v>
      </c>
      <c r="J128" s="39" t="s">
        <v>17909</v>
      </c>
      <c r="K128" s="39" t="s">
        <v>17910</v>
      </c>
      <c r="L128" s="39" t="s">
        <v>17911</v>
      </c>
      <c r="M128" s="39" t="s">
        <v>17912</v>
      </c>
      <c r="N128" s="39" t="s">
        <v>17913</v>
      </c>
      <c r="O128" s="39" t="s">
        <v>17914</v>
      </c>
      <c r="P128" s="39" t="s">
        <v>17915</v>
      </c>
      <c r="Q128" s="39" t="s">
        <v>17916</v>
      </c>
      <c r="R128" s="39" t="s">
        <v>17917</v>
      </c>
      <c r="S128" s="39" t="s">
        <v>17918</v>
      </c>
      <c r="T128" s="39" t="s">
        <v>17919</v>
      </c>
    </row>
    <row r="129" spans="1:20" x14ac:dyDescent="0.3">
      <c r="A129">
        <v>128</v>
      </c>
      <c r="B129" s="1">
        <v>45818.555</v>
      </c>
      <c r="C129" s="1">
        <v>45818.555046296293</v>
      </c>
      <c r="D129" s="39" t="s">
        <v>304</v>
      </c>
      <c r="E129" s="39" t="s">
        <v>305</v>
      </c>
      <c r="F129" s="39" t="s">
        <v>306</v>
      </c>
      <c r="G129">
        <v>11</v>
      </c>
      <c r="H129">
        <v>17</v>
      </c>
      <c r="I129" s="39" t="s">
        <v>16918</v>
      </c>
      <c r="J129" s="39" t="s">
        <v>17712</v>
      </c>
      <c r="K129" s="39" t="s">
        <v>17920</v>
      </c>
      <c r="L129" s="39" t="s">
        <v>17921</v>
      </c>
      <c r="M129" s="39" t="s">
        <v>17109</v>
      </c>
      <c r="N129" s="39" t="s">
        <v>17030</v>
      </c>
      <c r="O129" s="39" t="s">
        <v>17887</v>
      </c>
      <c r="P129" s="39" t="s">
        <v>241</v>
      </c>
      <c r="Q129" s="39" t="s">
        <v>17889</v>
      </c>
      <c r="R129" s="39" t="s">
        <v>17922</v>
      </c>
      <c r="S129" s="39" t="s">
        <v>17923</v>
      </c>
      <c r="T129" s="39" t="s">
        <v>17924</v>
      </c>
    </row>
    <row r="130" spans="1:20" x14ac:dyDescent="0.3">
      <c r="A130">
        <v>129</v>
      </c>
      <c r="B130" s="1">
        <v>45818.555324074077</v>
      </c>
      <c r="C130" s="1">
        <v>45818.555439814816</v>
      </c>
      <c r="D130" s="39" t="s">
        <v>410</v>
      </c>
      <c r="E130" s="39" t="s">
        <v>411</v>
      </c>
      <c r="F130" s="39" t="s">
        <v>412</v>
      </c>
      <c r="G130">
        <v>11</v>
      </c>
      <c r="H130">
        <v>27</v>
      </c>
      <c r="I130" s="39" t="s">
        <v>17925</v>
      </c>
      <c r="J130" s="39" t="s">
        <v>17926</v>
      </c>
      <c r="K130" s="39" t="s">
        <v>17927</v>
      </c>
      <c r="L130" s="39" t="s">
        <v>17186</v>
      </c>
      <c r="M130" s="39" t="s">
        <v>17928</v>
      </c>
      <c r="N130" s="39" t="s">
        <v>17929</v>
      </c>
      <c r="O130" s="39" t="s">
        <v>17930</v>
      </c>
      <c r="P130" s="39" t="s">
        <v>17931</v>
      </c>
      <c r="Q130" s="39" t="s">
        <v>17932</v>
      </c>
      <c r="R130" s="39" t="s">
        <v>17933</v>
      </c>
      <c r="S130" s="39" t="s">
        <v>17934</v>
      </c>
      <c r="T130" s="39" t="s">
        <v>17935</v>
      </c>
    </row>
    <row r="131" spans="1:20" x14ac:dyDescent="0.3">
      <c r="A131">
        <v>130</v>
      </c>
      <c r="B131" s="1">
        <v>45818.555543981478</v>
      </c>
      <c r="C131" s="1">
        <v>45818.555590277778</v>
      </c>
      <c r="D131" s="39" t="s">
        <v>67</v>
      </c>
      <c r="E131" s="39" t="s">
        <v>68</v>
      </c>
      <c r="F131" s="39" t="s">
        <v>68</v>
      </c>
      <c r="G131">
        <v>11</v>
      </c>
      <c r="H131">
        <v>25</v>
      </c>
      <c r="I131" s="39" t="s">
        <v>16918</v>
      </c>
      <c r="J131" s="39" t="s">
        <v>17936</v>
      </c>
      <c r="K131" s="39" t="s">
        <v>17937</v>
      </c>
      <c r="L131" s="39" t="s">
        <v>17938</v>
      </c>
      <c r="M131" s="39" t="s">
        <v>17939</v>
      </c>
      <c r="N131" s="39" t="s">
        <v>17030</v>
      </c>
      <c r="O131" s="39" t="s">
        <v>17940</v>
      </c>
      <c r="P131" s="39" t="s">
        <v>17941</v>
      </c>
      <c r="Q131" s="39" t="s">
        <v>17942</v>
      </c>
      <c r="R131" s="39" t="s">
        <v>17943</v>
      </c>
      <c r="S131" s="39" t="s">
        <v>17944</v>
      </c>
      <c r="T131" s="39" t="s">
        <v>17945</v>
      </c>
    </row>
    <row r="132" spans="1:20" x14ac:dyDescent="0.3">
      <c r="A132">
        <v>131</v>
      </c>
      <c r="B132" s="1">
        <v>45818.556250000001</v>
      </c>
      <c r="C132" s="1">
        <v>45818.556307870371</v>
      </c>
      <c r="D132" s="39" t="s">
        <v>435</v>
      </c>
      <c r="E132" s="39" t="s">
        <v>436</v>
      </c>
      <c r="F132" s="39" t="s">
        <v>436</v>
      </c>
      <c r="G132">
        <v>11</v>
      </c>
      <c r="H132">
        <v>8</v>
      </c>
      <c r="I132" s="39" t="s">
        <v>17520</v>
      </c>
      <c r="J132" s="39" t="s">
        <v>17946</v>
      </c>
      <c r="K132" s="39" t="s">
        <v>17947</v>
      </c>
      <c r="L132" s="39" t="s">
        <v>17948</v>
      </c>
      <c r="M132" s="39" t="s">
        <v>17949</v>
      </c>
      <c r="N132" s="39" t="s">
        <v>17950</v>
      </c>
      <c r="O132" s="39" t="s">
        <v>17951</v>
      </c>
      <c r="P132" s="39" t="s">
        <v>17952</v>
      </c>
      <c r="Q132" s="39" t="s">
        <v>17644</v>
      </c>
      <c r="R132" s="39" t="s">
        <v>17953</v>
      </c>
      <c r="S132" s="39" t="s">
        <v>17954</v>
      </c>
      <c r="T132" s="39" t="s">
        <v>17955</v>
      </c>
    </row>
    <row r="133" spans="1:20" x14ac:dyDescent="0.3">
      <c r="A133">
        <v>132</v>
      </c>
      <c r="B133" s="1">
        <v>45818.556388888886</v>
      </c>
      <c r="C133" s="1">
        <v>45818.556423611109</v>
      </c>
      <c r="D133" s="39" t="s">
        <v>365</v>
      </c>
      <c r="E133" s="39" t="s">
        <v>366</v>
      </c>
      <c r="F133" s="39" t="s">
        <v>366</v>
      </c>
      <c r="G133">
        <v>11</v>
      </c>
      <c r="H133">
        <v>9</v>
      </c>
      <c r="I133" s="39" t="s">
        <v>17956</v>
      </c>
      <c r="J133" s="39" t="s">
        <v>17957</v>
      </c>
      <c r="K133" s="39" t="s">
        <v>17958</v>
      </c>
      <c r="L133" s="39" t="s">
        <v>17948</v>
      </c>
      <c r="M133" s="39" t="s">
        <v>17959</v>
      </c>
      <c r="N133" s="39" t="s">
        <v>17642</v>
      </c>
      <c r="O133" s="39" t="s">
        <v>17680</v>
      </c>
      <c r="P133" s="39" t="s">
        <v>17960</v>
      </c>
      <c r="Q133" s="39" t="s">
        <v>17961</v>
      </c>
      <c r="R133" s="39" t="s">
        <v>17917</v>
      </c>
      <c r="S133" s="39" t="s">
        <v>17962</v>
      </c>
      <c r="T133" s="39" t="s">
        <v>17955</v>
      </c>
    </row>
    <row r="134" spans="1:20" x14ac:dyDescent="0.3">
      <c r="A134">
        <v>133</v>
      </c>
      <c r="B134" s="1">
        <v>45818.557546296295</v>
      </c>
      <c r="C134" s="1">
        <v>45818.557627314818</v>
      </c>
      <c r="D134" s="39" t="s">
        <v>6809</v>
      </c>
      <c r="E134" s="39" t="s">
        <v>6810</v>
      </c>
      <c r="F134" s="39" t="s">
        <v>6810</v>
      </c>
      <c r="G134">
        <v>11</v>
      </c>
      <c r="H134">
        <v>19</v>
      </c>
      <c r="I134" s="39" t="s">
        <v>16918</v>
      </c>
      <c r="J134" s="39" t="s">
        <v>17963</v>
      </c>
      <c r="K134" s="39" t="s">
        <v>17964</v>
      </c>
      <c r="L134" s="39" t="s">
        <v>17965</v>
      </c>
      <c r="M134" s="39" t="s">
        <v>17109</v>
      </c>
      <c r="N134" s="39" t="s">
        <v>17966</v>
      </c>
      <c r="O134" s="39" t="s">
        <v>17967</v>
      </c>
      <c r="P134" s="39" t="s">
        <v>17968</v>
      </c>
      <c r="Q134" s="39" t="s">
        <v>17969</v>
      </c>
      <c r="R134" s="39" t="s">
        <v>17970</v>
      </c>
      <c r="S134" s="39" t="s">
        <v>17971</v>
      </c>
      <c r="T134" s="39" t="s">
        <v>17972</v>
      </c>
    </row>
    <row r="135" spans="1:20" x14ac:dyDescent="0.3">
      <c r="A135">
        <v>134</v>
      </c>
      <c r="B135" s="1">
        <v>45819.366736111115</v>
      </c>
      <c r="C135" s="1">
        <v>45819.3905787037</v>
      </c>
      <c r="D135" s="39" t="s">
        <v>511</v>
      </c>
      <c r="E135" s="39" t="s">
        <v>512</v>
      </c>
      <c r="F135" s="39" t="s">
        <v>512</v>
      </c>
      <c r="G135">
        <v>10</v>
      </c>
      <c r="H135">
        <v>16</v>
      </c>
      <c r="I135" s="39" t="s">
        <v>17973</v>
      </c>
      <c r="J135" s="39" t="s">
        <v>17974</v>
      </c>
      <c r="K135" s="39" t="s">
        <v>17975</v>
      </c>
      <c r="L135" s="39" t="s">
        <v>17976</v>
      </c>
      <c r="M135" s="39" t="s">
        <v>17977</v>
      </c>
      <c r="N135" s="39" t="s">
        <v>17978</v>
      </c>
      <c r="O135" s="39" t="s">
        <v>17979</v>
      </c>
      <c r="P135" s="39" t="s">
        <v>17980</v>
      </c>
      <c r="Q135" s="39" t="s">
        <v>17981</v>
      </c>
      <c r="R135" s="39" t="s">
        <v>17982</v>
      </c>
      <c r="S135" s="39" t="s">
        <v>17983</v>
      </c>
      <c r="T135" s="39" t="s">
        <v>17984</v>
      </c>
    </row>
    <row r="136" spans="1:20" x14ac:dyDescent="0.3">
      <c r="A136">
        <v>135</v>
      </c>
      <c r="B136" s="1">
        <v>45820.54550925926</v>
      </c>
      <c r="C136" s="1">
        <v>45820.555081018516</v>
      </c>
      <c r="D136" s="39" t="s">
        <v>1495</v>
      </c>
      <c r="E136" s="39" t="s">
        <v>1496</v>
      </c>
      <c r="F136" s="39" t="s">
        <v>1496</v>
      </c>
      <c r="G136">
        <v>13</v>
      </c>
      <c r="H136">
        <v>18</v>
      </c>
      <c r="I136" s="39" t="s">
        <v>17985</v>
      </c>
      <c r="J136" s="39" t="s">
        <v>17986</v>
      </c>
      <c r="K136" s="39" t="s">
        <v>17987</v>
      </c>
      <c r="L136" s="39" t="s">
        <v>17988</v>
      </c>
      <c r="M136" s="39" t="s">
        <v>17989</v>
      </c>
      <c r="N136" s="39" t="s">
        <v>17990</v>
      </c>
      <c r="O136" s="39" t="s">
        <v>17991</v>
      </c>
      <c r="P136" s="39" t="s">
        <v>241</v>
      </c>
      <c r="Q136" s="39" t="s">
        <v>17992</v>
      </c>
      <c r="R136" s="39" t="s">
        <v>4830</v>
      </c>
      <c r="S136" s="39" t="s">
        <v>16918</v>
      </c>
      <c r="T136" s="39" t="s">
        <v>87</v>
      </c>
    </row>
    <row r="137" spans="1:20" x14ac:dyDescent="0.3">
      <c r="A137">
        <v>136</v>
      </c>
      <c r="B137" s="1">
        <v>45820.890185185184</v>
      </c>
      <c r="C137" s="1">
        <v>45820.895486111112</v>
      </c>
      <c r="D137" s="39" t="s">
        <v>3820</v>
      </c>
      <c r="E137" s="39" t="s">
        <v>3821</v>
      </c>
      <c r="F137" s="39" t="s">
        <v>17993</v>
      </c>
      <c r="G137">
        <v>9</v>
      </c>
      <c r="H137">
        <v>4</v>
      </c>
      <c r="I137" s="39" t="s">
        <v>17994</v>
      </c>
      <c r="J137" s="39" t="s">
        <v>17995</v>
      </c>
      <c r="K137" s="39" t="s">
        <v>17996</v>
      </c>
      <c r="L137" s="39" t="s">
        <v>16743</v>
      </c>
      <c r="M137" s="39" t="s">
        <v>17997</v>
      </c>
      <c r="N137" s="39" t="s">
        <v>17966</v>
      </c>
      <c r="O137" s="39" t="s">
        <v>17998</v>
      </c>
      <c r="P137" s="39" t="s">
        <v>17999</v>
      </c>
      <c r="Q137" s="39" t="s">
        <v>17644</v>
      </c>
      <c r="R137" s="39" t="s">
        <v>18000</v>
      </c>
      <c r="S137" s="39" t="s">
        <v>16918</v>
      </c>
      <c r="T137" s="39" t="s">
        <v>18001</v>
      </c>
    </row>
    <row r="138" spans="1:20" x14ac:dyDescent="0.3">
      <c r="A138">
        <v>137</v>
      </c>
      <c r="B138" s="1">
        <v>45821.361331018517</v>
      </c>
      <c r="C138" s="1">
        <v>45821.365185185183</v>
      </c>
      <c r="D138" s="39" t="s">
        <v>3838</v>
      </c>
      <c r="E138" s="39" t="s">
        <v>3839</v>
      </c>
      <c r="F138" s="39" t="s">
        <v>3839</v>
      </c>
      <c r="G138">
        <v>9</v>
      </c>
      <c r="H138">
        <v>25</v>
      </c>
      <c r="I138" s="39" t="s">
        <v>18002</v>
      </c>
      <c r="J138" s="39" t="s">
        <v>17619</v>
      </c>
      <c r="K138" s="39" t="s">
        <v>18003</v>
      </c>
      <c r="L138" s="39" t="s">
        <v>18004</v>
      </c>
      <c r="M138" s="39" t="s">
        <v>18005</v>
      </c>
      <c r="N138" s="39" t="s">
        <v>17623</v>
      </c>
      <c r="O138" s="39" t="s">
        <v>18006</v>
      </c>
      <c r="P138" s="39" t="s">
        <v>18007</v>
      </c>
      <c r="Q138" s="39" t="s">
        <v>18008</v>
      </c>
      <c r="R138" s="39" t="s">
        <v>18009</v>
      </c>
      <c r="S138" s="39" t="s">
        <v>18010</v>
      </c>
      <c r="T138" s="39" t="s">
        <v>18011</v>
      </c>
    </row>
    <row r="139" spans="1:20" x14ac:dyDescent="0.3">
      <c r="A139">
        <v>138</v>
      </c>
      <c r="B139" s="1">
        <v>45821.362893518519</v>
      </c>
      <c r="C139" s="1">
        <v>45821.366666666669</v>
      </c>
      <c r="D139" s="39" t="s">
        <v>3855</v>
      </c>
      <c r="E139" s="39" t="s">
        <v>3856</v>
      </c>
      <c r="F139" s="39" t="s">
        <v>3856</v>
      </c>
      <c r="G139">
        <v>9</v>
      </c>
      <c r="H139">
        <v>2</v>
      </c>
      <c r="I139" s="39" t="s">
        <v>18012</v>
      </c>
      <c r="J139" s="39" t="s">
        <v>18013</v>
      </c>
      <c r="K139" s="39" t="s">
        <v>18003</v>
      </c>
      <c r="L139" s="39" t="s">
        <v>17621</v>
      </c>
      <c r="M139" s="39" t="s">
        <v>18005</v>
      </c>
      <c r="N139" s="39" t="s">
        <v>17623</v>
      </c>
      <c r="O139" s="39" t="s">
        <v>18014</v>
      </c>
      <c r="P139" s="39" t="s">
        <v>18007</v>
      </c>
      <c r="Q139" s="39" t="s">
        <v>18015</v>
      </c>
      <c r="R139" s="39" t="s">
        <v>18016</v>
      </c>
      <c r="S139" s="39" t="s">
        <v>18017</v>
      </c>
      <c r="T139" s="39" t="s">
        <v>18018</v>
      </c>
    </row>
    <row r="140" spans="1:20" x14ac:dyDescent="0.3">
      <c r="A140">
        <v>139</v>
      </c>
      <c r="B140" s="1">
        <v>45821.360277777778</v>
      </c>
      <c r="C140" s="1">
        <v>45821.370162037034</v>
      </c>
      <c r="D140" s="39" t="s">
        <v>3850</v>
      </c>
      <c r="E140" s="39" t="s">
        <v>3851</v>
      </c>
      <c r="F140" s="39" t="s">
        <v>3851</v>
      </c>
      <c r="G140">
        <v>9</v>
      </c>
      <c r="H140">
        <v>8</v>
      </c>
      <c r="I140" s="39" t="s">
        <v>18019</v>
      </c>
      <c r="J140" s="39" t="s">
        <v>18020</v>
      </c>
      <c r="K140" s="39" t="s">
        <v>18021</v>
      </c>
      <c r="L140" s="39" t="s">
        <v>17621</v>
      </c>
      <c r="M140" s="39" t="s">
        <v>18022</v>
      </c>
      <c r="N140" s="39" t="s">
        <v>17623</v>
      </c>
      <c r="O140" s="39" t="s">
        <v>18023</v>
      </c>
      <c r="P140" s="39" t="s">
        <v>18024</v>
      </c>
      <c r="Q140" s="39" t="s">
        <v>18025</v>
      </c>
      <c r="R140" s="39" t="s">
        <v>18026</v>
      </c>
      <c r="S140" s="39" t="s">
        <v>18027</v>
      </c>
      <c r="T140" s="39" t="s">
        <v>18028</v>
      </c>
    </row>
    <row r="141" spans="1:20" x14ac:dyDescent="0.3">
      <c r="A141">
        <v>140</v>
      </c>
      <c r="B141" s="1">
        <v>45821.360196759262</v>
      </c>
      <c r="C141" s="1">
        <v>45821.370520833334</v>
      </c>
      <c r="D141" s="39" t="s">
        <v>3846</v>
      </c>
      <c r="E141" s="39" t="s">
        <v>3847</v>
      </c>
      <c r="F141" s="39" t="s">
        <v>3847</v>
      </c>
      <c r="G141">
        <v>9</v>
      </c>
      <c r="H141">
        <v>27</v>
      </c>
      <c r="I141" s="39" t="s">
        <v>18029</v>
      </c>
      <c r="J141" s="39" t="s">
        <v>18030</v>
      </c>
      <c r="K141" s="39" t="s">
        <v>18021</v>
      </c>
      <c r="L141" s="39" t="s">
        <v>17621</v>
      </c>
      <c r="M141" s="39" t="s">
        <v>18005</v>
      </c>
      <c r="N141" s="39" t="s">
        <v>18031</v>
      </c>
      <c r="O141" s="39" t="s">
        <v>18032</v>
      </c>
      <c r="P141" s="39" t="s">
        <v>18033</v>
      </c>
      <c r="Q141" s="39" t="s">
        <v>18034</v>
      </c>
      <c r="R141" s="39" t="s">
        <v>18035</v>
      </c>
      <c r="S141" s="39" t="s">
        <v>18036</v>
      </c>
      <c r="T141" s="39" t="s">
        <v>18037</v>
      </c>
    </row>
    <row r="142" spans="1:20" x14ac:dyDescent="0.3">
      <c r="A142">
        <v>141</v>
      </c>
      <c r="B142" s="1">
        <v>45821.378483796296</v>
      </c>
      <c r="C142" s="1">
        <v>45821.385104166664</v>
      </c>
      <c r="D142" s="39" t="s">
        <v>3049</v>
      </c>
      <c r="E142" s="39" t="s">
        <v>3050</v>
      </c>
      <c r="F142" s="39" t="s">
        <v>3050</v>
      </c>
      <c r="G142">
        <v>9</v>
      </c>
      <c r="H142">
        <v>9</v>
      </c>
      <c r="I142" s="39" t="s">
        <v>18038</v>
      </c>
      <c r="J142" s="39" t="s">
        <v>18039</v>
      </c>
      <c r="K142" s="39" t="s">
        <v>18040</v>
      </c>
      <c r="L142" s="39" t="s">
        <v>18041</v>
      </c>
      <c r="M142" s="39" t="s">
        <v>18042</v>
      </c>
      <c r="N142" s="39" t="s">
        <v>18043</v>
      </c>
      <c r="O142" s="39" t="s">
        <v>18044</v>
      </c>
      <c r="P142" s="39" t="s">
        <v>18045</v>
      </c>
      <c r="Q142" s="39" t="s">
        <v>18046</v>
      </c>
      <c r="R142" s="39" t="s">
        <v>18047</v>
      </c>
      <c r="S142" s="39" t="s">
        <v>18048</v>
      </c>
      <c r="T142" s="39" t="s">
        <v>18049</v>
      </c>
    </row>
    <row r="143" spans="1:20" x14ac:dyDescent="0.3">
      <c r="A143">
        <v>142</v>
      </c>
      <c r="B143" s="1">
        <v>45821.946053240739</v>
      </c>
      <c r="C143" s="1">
        <v>45821.946655092594</v>
      </c>
      <c r="D143" s="39" t="s">
        <v>1462</v>
      </c>
      <c r="E143" s="39" t="s">
        <v>1463</v>
      </c>
      <c r="F143" s="39" t="s">
        <v>1463</v>
      </c>
      <c r="G143">
        <v>1</v>
      </c>
      <c r="H143">
        <v>27</v>
      </c>
      <c r="I143" s="39" t="s">
        <v>16716</v>
      </c>
      <c r="J143" s="39" t="s">
        <v>18050</v>
      </c>
      <c r="K143" s="39" t="s">
        <v>18051</v>
      </c>
      <c r="L143" s="39" t="s">
        <v>16743</v>
      </c>
      <c r="M143" s="39" t="s">
        <v>18052</v>
      </c>
      <c r="N143" s="39" t="s">
        <v>18053</v>
      </c>
      <c r="O143" s="39" t="s">
        <v>18054</v>
      </c>
      <c r="P143" s="39" t="s">
        <v>18055</v>
      </c>
      <c r="Q143" s="39" t="s">
        <v>18056</v>
      </c>
      <c r="R143" s="39" t="s">
        <v>18057</v>
      </c>
      <c r="S143" s="39" t="s">
        <v>18058</v>
      </c>
      <c r="T143" s="39" t="s">
        <v>18059</v>
      </c>
    </row>
    <row r="144" spans="1:20" x14ac:dyDescent="0.3">
      <c r="A144">
        <v>143</v>
      </c>
      <c r="B144" s="1">
        <v>45822.643888888888</v>
      </c>
      <c r="C144" s="1">
        <v>45822.665000000001</v>
      </c>
      <c r="D144" s="39" t="s">
        <v>1326</v>
      </c>
      <c r="E144" s="39" t="s">
        <v>1327</v>
      </c>
      <c r="F144" s="39" t="s">
        <v>1327</v>
      </c>
      <c r="G144">
        <v>1</v>
      </c>
      <c r="H144">
        <v>20</v>
      </c>
      <c r="I144" s="39" t="s">
        <v>18060</v>
      </c>
      <c r="J144" s="39" t="s">
        <v>18061</v>
      </c>
      <c r="K144" s="39" t="s">
        <v>18062</v>
      </c>
      <c r="L144" s="39" t="s">
        <v>18063</v>
      </c>
      <c r="M144" s="39" t="s">
        <v>18064</v>
      </c>
      <c r="N144" s="39" t="s">
        <v>18065</v>
      </c>
      <c r="O144" s="39" t="s">
        <v>18066</v>
      </c>
      <c r="P144" s="39" t="s">
        <v>18067</v>
      </c>
      <c r="Q144" s="39" t="s">
        <v>18068</v>
      </c>
      <c r="R144" s="39" t="s">
        <v>18069</v>
      </c>
      <c r="S144" s="39" t="s">
        <v>18070</v>
      </c>
      <c r="T144" s="39" t="s">
        <v>18071</v>
      </c>
    </row>
    <row r="145" spans="1:20" x14ac:dyDescent="0.3">
      <c r="A145">
        <v>144</v>
      </c>
      <c r="B145" s="1">
        <v>45822.683923611112</v>
      </c>
      <c r="C145" s="1">
        <v>45822.693414351852</v>
      </c>
      <c r="D145" s="39" t="s">
        <v>1379</v>
      </c>
      <c r="E145" s="39" t="s">
        <v>1380</v>
      </c>
      <c r="F145" s="39" t="s">
        <v>6836</v>
      </c>
      <c r="G145">
        <v>1</v>
      </c>
      <c r="H145">
        <v>6</v>
      </c>
      <c r="I145" s="39" t="s">
        <v>18072</v>
      </c>
      <c r="J145" s="39" t="s">
        <v>18073</v>
      </c>
      <c r="K145" s="39" t="s">
        <v>18074</v>
      </c>
      <c r="L145" s="39" t="s">
        <v>18075</v>
      </c>
      <c r="M145" s="39" t="s">
        <v>18076</v>
      </c>
      <c r="N145" s="39" t="s">
        <v>18077</v>
      </c>
      <c r="O145" s="39" t="s">
        <v>18078</v>
      </c>
      <c r="P145" s="39" t="s">
        <v>241</v>
      </c>
      <c r="Q145" s="39" t="s">
        <v>18079</v>
      </c>
      <c r="R145" s="39" t="s">
        <v>18080</v>
      </c>
      <c r="S145" s="39" t="s">
        <v>18080</v>
      </c>
      <c r="T145" s="39" t="s">
        <v>18081</v>
      </c>
    </row>
    <row r="146" spans="1:20" x14ac:dyDescent="0.3">
      <c r="A146">
        <v>145</v>
      </c>
      <c r="B146" s="1">
        <v>45823.762106481481</v>
      </c>
      <c r="C146" s="1">
        <v>45823.76357638889</v>
      </c>
      <c r="D146" s="39" t="s">
        <v>1419</v>
      </c>
      <c r="E146" s="39" t="s">
        <v>1420</v>
      </c>
      <c r="F146" s="39" t="s">
        <v>5610</v>
      </c>
      <c r="G146">
        <v>1</v>
      </c>
      <c r="H146">
        <v>25</v>
      </c>
      <c r="I146" s="39" t="s">
        <v>18082</v>
      </c>
      <c r="J146" s="39" t="s">
        <v>18083</v>
      </c>
      <c r="K146" s="39" t="s">
        <v>18084</v>
      </c>
      <c r="L146" s="39" t="s">
        <v>18085</v>
      </c>
      <c r="M146" s="39" t="s">
        <v>18086</v>
      </c>
      <c r="N146" s="39" t="s">
        <v>18087</v>
      </c>
      <c r="O146" s="39" t="s">
        <v>18088</v>
      </c>
      <c r="P146" s="39" t="s">
        <v>18089</v>
      </c>
      <c r="Q146" s="39" t="s">
        <v>18090</v>
      </c>
      <c r="R146" s="39" t="s">
        <v>18091</v>
      </c>
      <c r="S146" s="39" t="s">
        <v>18092</v>
      </c>
      <c r="T146" s="39" t="s">
        <v>18093</v>
      </c>
    </row>
    <row r="147" spans="1:20" x14ac:dyDescent="0.3">
      <c r="A147">
        <v>146</v>
      </c>
      <c r="B147" s="1">
        <v>45825.560069444444</v>
      </c>
      <c r="C147" s="1">
        <v>45825.560243055559</v>
      </c>
      <c r="D147" s="39" t="s">
        <v>3227</v>
      </c>
      <c r="E147" s="39" t="s">
        <v>3228</v>
      </c>
      <c r="F147" s="39" t="s">
        <v>14890</v>
      </c>
      <c r="G147">
        <v>3</v>
      </c>
      <c r="H147">
        <v>32</v>
      </c>
      <c r="I147" s="39" t="s">
        <v>18094</v>
      </c>
      <c r="J147" s="39" t="s">
        <v>18095</v>
      </c>
      <c r="K147" s="39" t="s">
        <v>18096</v>
      </c>
      <c r="L147" s="39" t="s">
        <v>16743</v>
      </c>
      <c r="M147" s="39" t="s">
        <v>18097</v>
      </c>
      <c r="N147" s="39" t="s">
        <v>18098</v>
      </c>
      <c r="O147" s="39" t="s">
        <v>18099</v>
      </c>
      <c r="P147" s="39" t="s">
        <v>18100</v>
      </c>
      <c r="Q147" s="39" t="s">
        <v>18101</v>
      </c>
      <c r="R147" s="39" t="s">
        <v>18102</v>
      </c>
      <c r="S147" s="39" t="s">
        <v>18103</v>
      </c>
      <c r="T147" s="39" t="s">
        <v>18104</v>
      </c>
    </row>
    <row r="148" spans="1:20" x14ac:dyDescent="0.3">
      <c r="A148">
        <v>147</v>
      </c>
      <c r="B148" s="1">
        <v>45825.635023148148</v>
      </c>
      <c r="C148" s="1">
        <v>45825.635069444441</v>
      </c>
      <c r="D148" s="39" t="s">
        <v>3330</v>
      </c>
      <c r="E148" s="39" t="s">
        <v>3331</v>
      </c>
      <c r="F148" s="39" t="s">
        <v>18105</v>
      </c>
      <c r="G148">
        <v>3</v>
      </c>
      <c r="H148">
        <v>13</v>
      </c>
      <c r="I148" s="39" t="s">
        <v>16918</v>
      </c>
      <c r="J148" s="39" t="s">
        <v>16183</v>
      </c>
      <c r="K148" s="39" t="s">
        <v>18106</v>
      </c>
      <c r="L148" s="39" t="s">
        <v>18107</v>
      </c>
      <c r="M148" s="39" t="s">
        <v>18108</v>
      </c>
      <c r="N148" s="39" t="s">
        <v>18109</v>
      </c>
      <c r="O148" s="39" t="s">
        <v>18110</v>
      </c>
      <c r="P148" s="39" t="s">
        <v>18111</v>
      </c>
      <c r="Q148" s="39" t="s">
        <v>18112</v>
      </c>
      <c r="R148" s="39" t="s">
        <v>18113</v>
      </c>
      <c r="S148" s="39" t="s">
        <v>18114</v>
      </c>
      <c r="T148" s="39" t="s">
        <v>18115</v>
      </c>
    </row>
    <row r="149" spans="1:20" x14ac:dyDescent="0.3">
      <c r="A149">
        <v>148</v>
      </c>
      <c r="B149" s="1">
        <v>45825.849224537036</v>
      </c>
      <c r="C149" s="1">
        <v>45825.849409722221</v>
      </c>
      <c r="D149" s="39" t="s">
        <v>3367</v>
      </c>
      <c r="E149" s="39" t="s">
        <v>3368</v>
      </c>
      <c r="F149" s="39" t="s">
        <v>3369</v>
      </c>
      <c r="G149">
        <v>3</v>
      </c>
      <c r="H149">
        <v>34</v>
      </c>
      <c r="I149" s="39" t="s">
        <v>18116</v>
      </c>
      <c r="J149" s="39" t="s">
        <v>18117</v>
      </c>
      <c r="K149" s="39" t="s">
        <v>18118</v>
      </c>
      <c r="L149" s="39" t="s">
        <v>18119</v>
      </c>
      <c r="M149" s="39" t="s">
        <v>18120</v>
      </c>
      <c r="N149" s="39" t="s">
        <v>18121</v>
      </c>
      <c r="O149" s="39" t="s">
        <v>18122</v>
      </c>
      <c r="P149" s="39" t="s">
        <v>18123</v>
      </c>
      <c r="Q149" s="39" t="s">
        <v>18124</v>
      </c>
      <c r="R149" s="39" t="s">
        <v>18125</v>
      </c>
      <c r="S149" s="39" t="s">
        <v>18126</v>
      </c>
      <c r="T149" s="39" t="s">
        <v>18127</v>
      </c>
    </row>
    <row r="150" spans="1:20" x14ac:dyDescent="0.3">
      <c r="A150">
        <v>149</v>
      </c>
      <c r="B150" s="1">
        <v>45825.926296296297</v>
      </c>
      <c r="C150" s="1">
        <v>45825.935254629629</v>
      </c>
      <c r="D150" s="39" t="s">
        <v>809</v>
      </c>
      <c r="E150" s="39" t="s">
        <v>810</v>
      </c>
      <c r="F150" s="39" t="s">
        <v>18128</v>
      </c>
      <c r="G150">
        <v>10</v>
      </c>
      <c r="H150">
        <v>30</v>
      </c>
      <c r="I150" s="39" t="s">
        <v>18129</v>
      </c>
      <c r="J150" s="39" t="s">
        <v>18130</v>
      </c>
      <c r="K150" s="39" t="s">
        <v>18131</v>
      </c>
      <c r="L150" s="39" t="s">
        <v>18132</v>
      </c>
      <c r="M150" s="39" t="s">
        <v>18133</v>
      </c>
      <c r="N150" s="39" t="s">
        <v>18134</v>
      </c>
      <c r="O150" s="39" t="s">
        <v>18135</v>
      </c>
      <c r="P150" s="39" t="s">
        <v>18136</v>
      </c>
      <c r="Q150" s="39" t="s">
        <v>17644</v>
      </c>
      <c r="R150" s="39" t="s">
        <v>18137</v>
      </c>
      <c r="S150" s="39" t="s">
        <v>18138</v>
      </c>
      <c r="T150" s="39" t="s">
        <v>18139</v>
      </c>
    </row>
    <row r="151" spans="1:20" x14ac:dyDescent="0.3">
      <c r="A151">
        <v>150</v>
      </c>
      <c r="B151" s="1">
        <v>45826.441064814811</v>
      </c>
      <c r="C151" s="1">
        <v>45826.451701388891</v>
      </c>
      <c r="D151" s="39" t="s">
        <v>3096</v>
      </c>
      <c r="E151" s="39" t="s">
        <v>3097</v>
      </c>
      <c r="F151" s="39" t="s">
        <v>3098</v>
      </c>
      <c r="G151">
        <v>3</v>
      </c>
      <c r="H151">
        <v>31</v>
      </c>
      <c r="I151" s="39" t="s">
        <v>18140</v>
      </c>
      <c r="J151" s="39" t="s">
        <v>18141</v>
      </c>
      <c r="K151" s="39" t="s">
        <v>18142</v>
      </c>
      <c r="L151" s="39" t="s">
        <v>18143</v>
      </c>
      <c r="M151" s="39" t="s">
        <v>18144</v>
      </c>
      <c r="N151" s="39" t="s">
        <v>18145</v>
      </c>
      <c r="O151" s="39" t="s">
        <v>18146</v>
      </c>
      <c r="P151" s="39" t="s">
        <v>18147</v>
      </c>
      <c r="Q151" s="39" t="s">
        <v>18148</v>
      </c>
      <c r="R151" s="39" t="s">
        <v>18149</v>
      </c>
      <c r="S151" s="39" t="s">
        <v>18150</v>
      </c>
      <c r="T151" s="39" t="s">
        <v>18151</v>
      </c>
    </row>
    <row r="152" spans="1:20" x14ac:dyDescent="0.3">
      <c r="A152">
        <v>151</v>
      </c>
      <c r="B152" s="1">
        <v>45826.437881944446</v>
      </c>
      <c r="C152" s="1">
        <v>45826.451805555553</v>
      </c>
      <c r="D152" s="39" t="s">
        <v>3376</v>
      </c>
      <c r="E152" s="39" t="s">
        <v>3377</v>
      </c>
      <c r="F152" s="39" t="s">
        <v>3377</v>
      </c>
      <c r="G152">
        <v>3</v>
      </c>
      <c r="H152">
        <v>28</v>
      </c>
      <c r="I152" s="39" t="s">
        <v>18152</v>
      </c>
      <c r="J152" s="39" t="s">
        <v>18153</v>
      </c>
      <c r="K152" s="39" t="s">
        <v>18154</v>
      </c>
      <c r="L152" s="39" t="s">
        <v>18155</v>
      </c>
      <c r="M152" s="39" t="s">
        <v>18156</v>
      </c>
      <c r="N152" s="39" t="s">
        <v>18157</v>
      </c>
      <c r="O152" s="39" t="s">
        <v>18158</v>
      </c>
      <c r="P152" s="39" t="s">
        <v>18159</v>
      </c>
      <c r="Q152" s="39" t="s">
        <v>18160</v>
      </c>
      <c r="R152" s="39" t="s">
        <v>18161</v>
      </c>
      <c r="S152" s="39" t="s">
        <v>18162</v>
      </c>
      <c r="T152" s="39" t="s">
        <v>18163</v>
      </c>
    </row>
    <row r="153" spans="1:20" x14ac:dyDescent="0.3">
      <c r="A153">
        <v>152</v>
      </c>
      <c r="B153" s="1">
        <v>45826.430011574077</v>
      </c>
      <c r="C153" s="1">
        <v>45826.451805555553</v>
      </c>
      <c r="D153" s="39" t="s">
        <v>3395</v>
      </c>
      <c r="E153" s="39" t="s">
        <v>3396</v>
      </c>
      <c r="F153" s="39" t="s">
        <v>3396</v>
      </c>
      <c r="G153">
        <v>3</v>
      </c>
      <c r="H153">
        <v>30</v>
      </c>
      <c r="I153" s="39" t="s">
        <v>18164</v>
      </c>
      <c r="J153" s="39" t="s">
        <v>18165</v>
      </c>
      <c r="K153" s="39" t="s">
        <v>18166</v>
      </c>
      <c r="L153" s="39" t="s">
        <v>16983</v>
      </c>
      <c r="M153" s="39" t="s">
        <v>18167</v>
      </c>
      <c r="N153" s="39" t="s">
        <v>18168</v>
      </c>
      <c r="O153" s="39" t="s">
        <v>18169</v>
      </c>
      <c r="P153" s="39" t="s">
        <v>18170</v>
      </c>
      <c r="Q153" s="39" t="s">
        <v>18171</v>
      </c>
      <c r="R153" s="39" t="s">
        <v>18172</v>
      </c>
      <c r="S153" s="39" t="s">
        <v>18173</v>
      </c>
      <c r="T153" s="39" t="s">
        <v>18174</v>
      </c>
    </row>
    <row r="154" spans="1:20" x14ac:dyDescent="0.3">
      <c r="A154">
        <v>153</v>
      </c>
      <c r="B154" s="1">
        <v>45826.463506944441</v>
      </c>
      <c r="C154" s="1">
        <v>45826.468738425923</v>
      </c>
      <c r="D154" s="39" t="s">
        <v>3356</v>
      </c>
      <c r="E154" s="39" t="s">
        <v>3357</v>
      </c>
      <c r="F154" s="39" t="s">
        <v>3358</v>
      </c>
      <c r="G154">
        <v>3</v>
      </c>
      <c r="H154">
        <v>29</v>
      </c>
      <c r="I154" s="39" t="s">
        <v>18175</v>
      </c>
      <c r="J154" s="39" t="s">
        <v>18176</v>
      </c>
      <c r="K154" s="39" t="s">
        <v>18177</v>
      </c>
      <c r="L154" s="39" t="s">
        <v>18178</v>
      </c>
      <c r="M154" s="39" t="s">
        <v>18179</v>
      </c>
      <c r="N154" s="39" t="s">
        <v>18180</v>
      </c>
      <c r="O154" s="39" t="s">
        <v>18181</v>
      </c>
      <c r="P154" s="39" t="s">
        <v>18182</v>
      </c>
      <c r="Q154" s="39" t="s">
        <v>18183</v>
      </c>
      <c r="R154" s="39" t="s">
        <v>18184</v>
      </c>
      <c r="S154" s="39" t="s">
        <v>18185</v>
      </c>
      <c r="T154" s="39" t="s">
        <v>18186</v>
      </c>
    </row>
    <row r="155" spans="1:20" x14ac:dyDescent="0.3">
      <c r="A155">
        <v>154</v>
      </c>
      <c r="B155" s="1">
        <v>45826.505439814813</v>
      </c>
      <c r="C155" s="1">
        <v>45826.520092592589</v>
      </c>
      <c r="D155" s="39" t="s">
        <v>3237</v>
      </c>
      <c r="E155" s="39" t="s">
        <v>3238</v>
      </c>
      <c r="F155" s="39" t="s">
        <v>3239</v>
      </c>
      <c r="G155">
        <v>3</v>
      </c>
      <c r="H155">
        <v>22</v>
      </c>
      <c r="I155" s="39" t="s">
        <v>18187</v>
      </c>
      <c r="J155" s="39" t="s">
        <v>18188</v>
      </c>
      <c r="K155" s="39" t="s">
        <v>18142</v>
      </c>
      <c r="L155" s="39" t="s">
        <v>18143</v>
      </c>
      <c r="M155" s="39" t="s">
        <v>18189</v>
      </c>
      <c r="N155" s="39" t="s">
        <v>18190</v>
      </c>
      <c r="O155" s="39" t="s">
        <v>18191</v>
      </c>
      <c r="P155" s="39" t="s">
        <v>18192</v>
      </c>
      <c r="Q155" s="39" t="s">
        <v>18193</v>
      </c>
      <c r="R155" s="39" t="s">
        <v>18194</v>
      </c>
      <c r="S155" s="39" t="s">
        <v>18195</v>
      </c>
      <c r="T155" s="39" t="s">
        <v>18196</v>
      </c>
    </row>
    <row r="156" spans="1:20" x14ac:dyDescent="0.3">
      <c r="A156">
        <v>155</v>
      </c>
      <c r="B156" s="1">
        <v>45826.865717592591</v>
      </c>
      <c r="C156" s="1">
        <v>45826.881909722222</v>
      </c>
      <c r="D156" s="39" t="s">
        <v>2517</v>
      </c>
      <c r="E156" s="39" t="s">
        <v>2518</v>
      </c>
      <c r="F156" s="39" t="s">
        <v>2518</v>
      </c>
      <c r="G156">
        <v>12</v>
      </c>
      <c r="H156">
        <v>8</v>
      </c>
      <c r="I156" s="39" t="s">
        <v>18197</v>
      </c>
      <c r="J156" s="39" t="s">
        <v>18198</v>
      </c>
      <c r="K156" s="39" t="s">
        <v>18199</v>
      </c>
      <c r="L156" s="39" t="s">
        <v>18200</v>
      </c>
      <c r="M156" s="39" t="s">
        <v>18201</v>
      </c>
      <c r="N156" s="39" t="s">
        <v>18202</v>
      </c>
      <c r="O156" s="39" t="s">
        <v>18203</v>
      </c>
      <c r="P156" s="39" t="s">
        <v>18204</v>
      </c>
      <c r="Q156" s="39" t="s">
        <v>18205</v>
      </c>
      <c r="R156" s="39" t="s">
        <v>18206</v>
      </c>
      <c r="S156" s="39" t="s">
        <v>18207</v>
      </c>
      <c r="T156" s="39" t="s">
        <v>18208</v>
      </c>
    </row>
    <row r="157" spans="1:20" x14ac:dyDescent="0.3">
      <c r="A157">
        <v>156</v>
      </c>
      <c r="B157" s="1">
        <v>45826.882407407407</v>
      </c>
      <c r="C157" s="1">
        <v>45826.891921296294</v>
      </c>
      <c r="D157" s="39" t="s">
        <v>2517</v>
      </c>
      <c r="E157" s="39" t="s">
        <v>2518</v>
      </c>
      <c r="F157" s="39" t="s">
        <v>2518</v>
      </c>
      <c r="G157">
        <v>12</v>
      </c>
      <c r="H157">
        <v>8</v>
      </c>
      <c r="I157" s="39" t="s">
        <v>18209</v>
      </c>
      <c r="J157" s="39" t="s">
        <v>18198</v>
      </c>
      <c r="K157" s="39" t="s">
        <v>18199</v>
      </c>
      <c r="L157" s="39" t="s">
        <v>18200</v>
      </c>
      <c r="M157" s="39" t="s">
        <v>18210</v>
      </c>
      <c r="N157" s="39" t="s">
        <v>18202</v>
      </c>
      <c r="O157" s="39" t="s">
        <v>18211</v>
      </c>
      <c r="P157" s="39" t="s">
        <v>18212</v>
      </c>
      <c r="Q157" s="39" t="s">
        <v>18213</v>
      </c>
      <c r="R157" s="39" t="s">
        <v>18206</v>
      </c>
      <c r="S157" s="39" t="s">
        <v>18207</v>
      </c>
      <c r="T157" s="39" t="s">
        <v>18208</v>
      </c>
    </row>
    <row r="158" spans="1:20" x14ac:dyDescent="0.3">
      <c r="A158">
        <v>157</v>
      </c>
      <c r="B158" s="1">
        <v>45827.409525462965</v>
      </c>
      <c r="C158" s="1">
        <v>45827.409618055557</v>
      </c>
      <c r="D158" s="39" t="s">
        <v>1872</v>
      </c>
      <c r="E158" s="39" t="s">
        <v>1873</v>
      </c>
      <c r="F158" s="39" t="s">
        <v>1874</v>
      </c>
      <c r="G158">
        <v>13</v>
      </c>
      <c r="H158">
        <v>37</v>
      </c>
      <c r="I158" s="39" t="s">
        <v>16918</v>
      </c>
      <c r="J158" s="39" t="s">
        <v>18214</v>
      </c>
      <c r="K158" s="39" t="s">
        <v>18215</v>
      </c>
      <c r="L158" s="39" t="s">
        <v>18216</v>
      </c>
      <c r="M158" s="39" t="s">
        <v>18217</v>
      </c>
      <c r="N158" s="39" t="s">
        <v>18218</v>
      </c>
      <c r="O158" s="39" t="s">
        <v>18219</v>
      </c>
      <c r="P158" s="39" t="s">
        <v>18220</v>
      </c>
      <c r="Q158" s="39" t="s">
        <v>18221</v>
      </c>
      <c r="R158" s="39" t="s">
        <v>18222</v>
      </c>
      <c r="S158" s="39" t="s">
        <v>18223</v>
      </c>
      <c r="T158" s="39" t="s">
        <v>18224</v>
      </c>
    </row>
    <row r="159" spans="1:20" x14ac:dyDescent="0.3">
      <c r="A159">
        <v>158</v>
      </c>
      <c r="B159" s="1">
        <v>45827.477071759262</v>
      </c>
      <c r="C159" s="1">
        <v>45827.493252314816</v>
      </c>
      <c r="D159" s="39" t="s">
        <v>1346</v>
      </c>
      <c r="E159" s="39" t="s">
        <v>1347</v>
      </c>
      <c r="F159" s="39" t="s">
        <v>13515</v>
      </c>
      <c r="G159">
        <v>1</v>
      </c>
      <c r="H159">
        <v>24</v>
      </c>
      <c r="I159" s="39" t="s">
        <v>18225</v>
      </c>
      <c r="J159" s="39" t="s">
        <v>18226</v>
      </c>
      <c r="K159" s="39" t="s">
        <v>18227</v>
      </c>
      <c r="L159" s="39" t="s">
        <v>18228</v>
      </c>
      <c r="M159" s="39" t="s">
        <v>18229</v>
      </c>
      <c r="N159" s="39" t="s">
        <v>18230</v>
      </c>
      <c r="O159" s="39" t="s">
        <v>18231</v>
      </c>
      <c r="P159" s="39" t="s">
        <v>18232</v>
      </c>
      <c r="Q159" s="39" t="s">
        <v>18233</v>
      </c>
      <c r="R159" s="39" t="s">
        <v>18234</v>
      </c>
      <c r="S159" s="39" t="s">
        <v>18235</v>
      </c>
      <c r="T159" s="39" t="s">
        <v>18236</v>
      </c>
    </row>
    <row r="160" spans="1:20" x14ac:dyDescent="0.3">
      <c r="A160">
        <v>159</v>
      </c>
      <c r="B160" s="1">
        <v>45827.478483796294</v>
      </c>
      <c r="C160" s="1">
        <v>45827.494016203702</v>
      </c>
      <c r="D160" s="39" t="s">
        <v>1242</v>
      </c>
      <c r="E160" s="39" t="s">
        <v>1243</v>
      </c>
      <c r="F160" s="39" t="s">
        <v>1244</v>
      </c>
      <c r="G160">
        <v>1</v>
      </c>
      <c r="H160">
        <v>11</v>
      </c>
      <c r="I160" s="39" t="s">
        <v>18237</v>
      </c>
      <c r="J160" s="39" t="s">
        <v>18238</v>
      </c>
      <c r="K160" s="39" t="s">
        <v>18239</v>
      </c>
      <c r="L160" s="39" t="s">
        <v>18240</v>
      </c>
      <c r="M160" s="39" t="s">
        <v>18241</v>
      </c>
      <c r="N160" s="39" t="s">
        <v>18242</v>
      </c>
      <c r="O160" s="39" t="s">
        <v>18243</v>
      </c>
      <c r="P160" s="39" t="s">
        <v>18244</v>
      </c>
      <c r="Q160" s="39" t="s">
        <v>18245</v>
      </c>
      <c r="R160" s="39" t="s">
        <v>18246</v>
      </c>
      <c r="S160" s="39" t="s">
        <v>18247</v>
      </c>
      <c r="T160" s="39" t="s">
        <v>18248</v>
      </c>
    </row>
    <row r="161" spans="1:20" x14ac:dyDescent="0.3">
      <c r="A161">
        <v>160</v>
      </c>
      <c r="B161" s="1">
        <v>45827.484074074076</v>
      </c>
      <c r="C161" s="1">
        <v>45827.497430555559</v>
      </c>
      <c r="D161" s="39" t="s">
        <v>1259</v>
      </c>
      <c r="E161" s="39" t="s">
        <v>1260</v>
      </c>
      <c r="F161" s="39" t="s">
        <v>1260</v>
      </c>
      <c r="G161">
        <v>1</v>
      </c>
      <c r="H161">
        <v>14</v>
      </c>
      <c r="I161" s="39" t="s">
        <v>18249</v>
      </c>
      <c r="J161" s="39" t="s">
        <v>18250</v>
      </c>
      <c r="K161" s="39" t="s">
        <v>18251</v>
      </c>
      <c r="L161" s="39" t="s">
        <v>18252</v>
      </c>
      <c r="M161" s="39" t="s">
        <v>18253</v>
      </c>
      <c r="N161" s="39" t="s">
        <v>18254</v>
      </c>
      <c r="O161" s="39" t="s">
        <v>18255</v>
      </c>
      <c r="P161" s="39" t="s">
        <v>18256</v>
      </c>
      <c r="Q161" s="39" t="s">
        <v>18257</v>
      </c>
      <c r="R161" s="39" t="s">
        <v>18258</v>
      </c>
      <c r="S161" s="39" t="s">
        <v>18259</v>
      </c>
      <c r="T161" s="39" t="s">
        <v>18260</v>
      </c>
    </row>
    <row r="162" spans="1:20" x14ac:dyDescent="0.3">
      <c r="A162">
        <v>161</v>
      </c>
      <c r="B162" s="1">
        <v>45827.479791666665</v>
      </c>
      <c r="C162" s="1">
        <v>45827.500960648147</v>
      </c>
      <c r="D162" s="39" t="s">
        <v>1484</v>
      </c>
      <c r="E162" s="39" t="s">
        <v>1485</v>
      </c>
      <c r="F162" s="39" t="s">
        <v>1486</v>
      </c>
      <c r="G162">
        <v>1</v>
      </c>
      <c r="H162">
        <v>9</v>
      </c>
      <c r="I162" s="39" t="s">
        <v>18261</v>
      </c>
      <c r="J162" s="39" t="s">
        <v>18262</v>
      </c>
      <c r="K162" s="39" t="s">
        <v>18263</v>
      </c>
      <c r="L162" s="39" t="s">
        <v>18264</v>
      </c>
      <c r="M162" s="39" t="s">
        <v>18265</v>
      </c>
      <c r="N162" s="39" t="s">
        <v>18266</v>
      </c>
      <c r="O162" s="39" t="s">
        <v>18267</v>
      </c>
      <c r="P162" s="39" t="s">
        <v>18268</v>
      </c>
      <c r="Q162" s="39" t="s">
        <v>18269</v>
      </c>
      <c r="R162" s="39" t="s">
        <v>18270</v>
      </c>
      <c r="S162" s="39" t="s">
        <v>18271</v>
      </c>
      <c r="T162" s="39" t="s">
        <v>18272</v>
      </c>
    </row>
    <row r="163" spans="1:20" x14ac:dyDescent="0.3">
      <c r="A163">
        <v>162</v>
      </c>
      <c r="B163" s="1">
        <v>45827.530671296299</v>
      </c>
      <c r="C163" s="1">
        <v>45827.534722222219</v>
      </c>
      <c r="D163" s="39" t="s">
        <v>1294</v>
      </c>
      <c r="E163" s="39" t="s">
        <v>1295</v>
      </c>
      <c r="F163" s="39" t="s">
        <v>1295</v>
      </c>
      <c r="G163">
        <v>1</v>
      </c>
      <c r="H163">
        <v>3</v>
      </c>
      <c r="I163" s="39" t="s">
        <v>18273</v>
      </c>
      <c r="J163" s="39" t="s">
        <v>18274</v>
      </c>
      <c r="K163" s="39" t="s">
        <v>18275</v>
      </c>
      <c r="L163" s="39" t="s">
        <v>18276</v>
      </c>
      <c r="M163" s="39" t="s">
        <v>18277</v>
      </c>
      <c r="N163" s="39" t="s">
        <v>18278</v>
      </c>
      <c r="O163" s="39" t="s">
        <v>18279</v>
      </c>
      <c r="P163" s="39" t="s">
        <v>18280</v>
      </c>
      <c r="Q163" s="39" t="s">
        <v>18281</v>
      </c>
      <c r="R163" s="39" t="s">
        <v>18282</v>
      </c>
      <c r="S163" s="39" t="s">
        <v>18283</v>
      </c>
      <c r="T163" s="39" t="s">
        <v>18284</v>
      </c>
    </row>
    <row r="164" spans="1:20" x14ac:dyDescent="0.3">
      <c r="A164">
        <v>163</v>
      </c>
      <c r="B164" s="1">
        <v>45827.542962962965</v>
      </c>
      <c r="C164" s="1">
        <v>45827.543009259258</v>
      </c>
      <c r="D164" s="39" t="s">
        <v>1282</v>
      </c>
      <c r="E164" s="39" t="s">
        <v>1283</v>
      </c>
      <c r="F164" s="39" t="s">
        <v>1283</v>
      </c>
      <c r="G164">
        <v>1</v>
      </c>
      <c r="H164">
        <v>15</v>
      </c>
      <c r="I164" s="39" t="s">
        <v>18285</v>
      </c>
      <c r="J164" s="39" t="s">
        <v>18286</v>
      </c>
      <c r="K164" s="39" t="s">
        <v>18287</v>
      </c>
      <c r="L164" s="39" t="s">
        <v>18288</v>
      </c>
      <c r="M164" s="39" t="s">
        <v>18289</v>
      </c>
      <c r="N164" s="39" t="s">
        <v>18290</v>
      </c>
      <c r="O164" s="39" t="s">
        <v>18291</v>
      </c>
      <c r="P164" s="39" t="s">
        <v>18292</v>
      </c>
      <c r="Q164" s="39" t="s">
        <v>18293</v>
      </c>
      <c r="R164" s="39" t="s">
        <v>18294</v>
      </c>
      <c r="S164" s="39" t="s">
        <v>18295</v>
      </c>
      <c r="T164" s="39" t="s">
        <v>18296</v>
      </c>
    </row>
    <row r="165" spans="1:20" x14ac:dyDescent="0.3">
      <c r="A165">
        <v>164</v>
      </c>
      <c r="B165" s="1">
        <v>45827.895231481481</v>
      </c>
      <c r="C165" s="1">
        <v>45827.895740740743</v>
      </c>
      <c r="D165" s="39" t="s">
        <v>1119</v>
      </c>
      <c r="E165" s="39" t="s">
        <v>1120</v>
      </c>
      <c r="F165" s="39" t="s">
        <v>1120</v>
      </c>
      <c r="G165">
        <v>1</v>
      </c>
      <c r="H165">
        <v>16</v>
      </c>
      <c r="I165" s="39" t="s">
        <v>18297</v>
      </c>
      <c r="J165" s="39" t="s">
        <v>18298</v>
      </c>
      <c r="K165" s="39" t="s">
        <v>18299</v>
      </c>
      <c r="L165" s="39" t="s">
        <v>18300</v>
      </c>
      <c r="M165" s="39" t="s">
        <v>18301</v>
      </c>
      <c r="N165" s="39" t="s">
        <v>18302</v>
      </c>
      <c r="O165" s="39" t="s">
        <v>18303</v>
      </c>
      <c r="P165" s="39" t="s">
        <v>18304</v>
      </c>
      <c r="Q165" s="39" t="s">
        <v>18305</v>
      </c>
      <c r="R165" s="39" t="s">
        <v>18306</v>
      </c>
      <c r="S165" s="39" t="s">
        <v>18307</v>
      </c>
      <c r="T165" s="39" t="s">
        <v>18308</v>
      </c>
    </row>
    <row r="166" spans="1:20" x14ac:dyDescent="0.3">
      <c r="A166">
        <v>165</v>
      </c>
      <c r="B166" s="1">
        <v>45827.948946759258</v>
      </c>
      <c r="C166" s="1">
        <v>45827.967314814814</v>
      </c>
      <c r="D166" s="39" t="s">
        <v>1221</v>
      </c>
      <c r="E166" s="39" t="s">
        <v>1222</v>
      </c>
      <c r="F166" s="39" t="s">
        <v>6820</v>
      </c>
      <c r="G166">
        <v>1</v>
      </c>
      <c r="H166">
        <v>19</v>
      </c>
      <c r="I166" s="39" t="s">
        <v>18309</v>
      </c>
      <c r="J166" s="39" t="s">
        <v>18310</v>
      </c>
      <c r="K166" s="39" t="s">
        <v>18311</v>
      </c>
      <c r="L166" s="39" t="s">
        <v>16743</v>
      </c>
      <c r="M166" s="39" t="s">
        <v>18312</v>
      </c>
      <c r="N166" s="39" t="s">
        <v>18313</v>
      </c>
      <c r="O166" s="39" t="s">
        <v>18314</v>
      </c>
      <c r="P166" s="39" t="s">
        <v>18315</v>
      </c>
      <c r="Q166" s="39" t="s">
        <v>18316</v>
      </c>
      <c r="R166" s="39" t="s">
        <v>18317</v>
      </c>
      <c r="S166" s="39" t="s">
        <v>18318</v>
      </c>
      <c r="T166" s="39" t="s">
        <v>18319</v>
      </c>
    </row>
    <row r="167" spans="1:20" x14ac:dyDescent="0.3">
      <c r="A167">
        <v>166</v>
      </c>
      <c r="B167" s="1">
        <v>45828.404467592591</v>
      </c>
      <c r="C167" s="1">
        <v>45828.404791666668</v>
      </c>
      <c r="D167" s="39" t="s">
        <v>3812</v>
      </c>
      <c r="E167" s="39" t="s">
        <v>3813</v>
      </c>
      <c r="F167" s="39" t="s">
        <v>3813</v>
      </c>
      <c r="G167">
        <v>3</v>
      </c>
      <c r="H167">
        <v>17</v>
      </c>
      <c r="I167" s="39" t="s">
        <v>18320</v>
      </c>
      <c r="J167" s="39" t="s">
        <v>18321</v>
      </c>
      <c r="K167" s="39" t="s">
        <v>18322</v>
      </c>
      <c r="L167" s="39" t="s">
        <v>18323</v>
      </c>
      <c r="M167" s="39" t="s">
        <v>18324</v>
      </c>
      <c r="N167" s="39" t="s">
        <v>18325</v>
      </c>
      <c r="O167" s="39" t="s">
        <v>18326</v>
      </c>
      <c r="P167" s="39" t="s">
        <v>18327</v>
      </c>
      <c r="Q167" s="39" t="s">
        <v>18328</v>
      </c>
      <c r="R167" s="39" t="s">
        <v>18329</v>
      </c>
      <c r="S167" s="39" t="s">
        <v>16871</v>
      </c>
      <c r="T167" s="39" t="s">
        <v>18330</v>
      </c>
    </row>
    <row r="168" spans="1:20" x14ac:dyDescent="0.3">
      <c r="A168">
        <v>167</v>
      </c>
      <c r="B168" s="1">
        <v>45828.404791666668</v>
      </c>
      <c r="C168" s="1">
        <v>45828.404895833337</v>
      </c>
      <c r="D168" s="39" t="s">
        <v>2208</v>
      </c>
      <c r="E168" s="39" t="s">
        <v>2209</v>
      </c>
      <c r="F168" s="39" t="s">
        <v>18331</v>
      </c>
      <c r="G168">
        <v>3</v>
      </c>
      <c r="H168">
        <v>18</v>
      </c>
      <c r="I168" s="39" t="s">
        <v>18332</v>
      </c>
      <c r="J168" s="39" t="s">
        <v>18333</v>
      </c>
      <c r="K168" s="39" t="s">
        <v>18334</v>
      </c>
      <c r="L168" s="39" t="s">
        <v>18335</v>
      </c>
      <c r="M168" s="39" t="s">
        <v>18324</v>
      </c>
      <c r="N168" s="39" t="s">
        <v>18336</v>
      </c>
      <c r="O168" s="39" t="s">
        <v>18337</v>
      </c>
      <c r="P168" s="39" t="s">
        <v>18338</v>
      </c>
      <c r="Q168" s="39" t="s">
        <v>18339</v>
      </c>
      <c r="R168" s="39" t="s">
        <v>18340</v>
      </c>
      <c r="S168" s="39" t="s">
        <v>18341</v>
      </c>
      <c r="T168" s="39" t="s">
        <v>18342</v>
      </c>
    </row>
    <row r="169" spans="1:20" x14ac:dyDescent="0.3">
      <c r="A169">
        <v>168</v>
      </c>
      <c r="B169" s="1">
        <v>45828.54724537037</v>
      </c>
      <c r="C169" s="1">
        <v>45828.551261574074</v>
      </c>
      <c r="D169" s="39" t="s">
        <v>4371</v>
      </c>
      <c r="E169" s="39" t="s">
        <v>4372</v>
      </c>
      <c r="F169" s="39" t="s">
        <v>4373</v>
      </c>
      <c r="G169">
        <v>7</v>
      </c>
      <c r="H169">
        <v>5</v>
      </c>
      <c r="I169" s="39" t="s">
        <v>18343</v>
      </c>
      <c r="J169" s="39" t="s">
        <v>18344</v>
      </c>
      <c r="K169" s="39" t="s">
        <v>18345</v>
      </c>
      <c r="L169" s="39" t="s">
        <v>18346</v>
      </c>
      <c r="M169" s="39" t="s">
        <v>18347</v>
      </c>
      <c r="N169" s="39" t="s">
        <v>18348</v>
      </c>
      <c r="O169" s="39" t="s">
        <v>18349</v>
      </c>
      <c r="P169" s="39" t="s">
        <v>18350</v>
      </c>
      <c r="Q169" s="39" t="s">
        <v>18351</v>
      </c>
      <c r="R169" s="39" t="s">
        <v>18352</v>
      </c>
      <c r="S169" s="39" t="s">
        <v>18353</v>
      </c>
      <c r="T169" s="39" t="s">
        <v>18354</v>
      </c>
    </row>
    <row r="170" spans="1:20" x14ac:dyDescent="0.3">
      <c r="A170">
        <v>169</v>
      </c>
      <c r="B170" s="1">
        <v>45828.548263888886</v>
      </c>
      <c r="C170" s="1">
        <v>45828.552881944444</v>
      </c>
      <c r="D170" s="39" t="s">
        <v>14403</v>
      </c>
      <c r="E170" s="39" t="s">
        <v>14404</v>
      </c>
      <c r="F170" s="39" t="s">
        <v>14404</v>
      </c>
      <c r="G170">
        <v>7</v>
      </c>
      <c r="H170">
        <v>20</v>
      </c>
      <c r="I170" s="39" t="s">
        <v>18355</v>
      </c>
      <c r="J170" s="39" t="s">
        <v>18356</v>
      </c>
      <c r="K170" s="39" t="s">
        <v>18357</v>
      </c>
      <c r="L170" s="39" t="s">
        <v>18358</v>
      </c>
      <c r="M170" s="39" t="s">
        <v>18359</v>
      </c>
      <c r="N170" s="39" t="s">
        <v>18360</v>
      </c>
      <c r="O170" s="39" t="s">
        <v>18361</v>
      </c>
      <c r="P170" s="39" t="s">
        <v>18362</v>
      </c>
      <c r="Q170" s="39" t="s">
        <v>18363</v>
      </c>
      <c r="R170" s="39" t="s">
        <v>18364</v>
      </c>
      <c r="S170" s="39" t="s">
        <v>16918</v>
      </c>
      <c r="T170" s="39" t="s">
        <v>87</v>
      </c>
    </row>
    <row r="171" spans="1:20" x14ac:dyDescent="0.3">
      <c r="A171">
        <v>170</v>
      </c>
      <c r="B171" s="1">
        <v>45828.547696759262</v>
      </c>
      <c r="C171" s="1">
        <v>45828.554803240739</v>
      </c>
      <c r="D171" s="39" t="s">
        <v>4201</v>
      </c>
      <c r="E171" s="39" t="s">
        <v>4202</v>
      </c>
      <c r="F171" s="39" t="s">
        <v>16103</v>
      </c>
      <c r="G171">
        <v>7</v>
      </c>
      <c r="H171">
        <v>1</v>
      </c>
      <c r="I171" s="39" t="s">
        <v>18365</v>
      </c>
      <c r="J171" s="39" t="s">
        <v>18366</v>
      </c>
      <c r="K171" s="39" t="s">
        <v>18367</v>
      </c>
      <c r="L171" s="39" t="s">
        <v>18368</v>
      </c>
      <c r="M171" s="39" t="s">
        <v>18369</v>
      </c>
      <c r="N171" s="39" t="s">
        <v>18370</v>
      </c>
      <c r="O171" s="39" t="s">
        <v>18371</v>
      </c>
      <c r="P171" s="39" t="s">
        <v>18372</v>
      </c>
      <c r="Q171" s="39" t="s">
        <v>18373</v>
      </c>
      <c r="R171" s="39" t="s">
        <v>18374</v>
      </c>
      <c r="S171" s="39" t="s">
        <v>16918</v>
      </c>
      <c r="T171" s="39" t="s">
        <v>18375</v>
      </c>
    </row>
    <row r="172" spans="1:20" x14ac:dyDescent="0.3">
      <c r="A172">
        <v>171</v>
      </c>
      <c r="B172" s="1">
        <v>45828.547569444447</v>
      </c>
      <c r="C172" s="1">
        <v>45828.555254629631</v>
      </c>
      <c r="D172" s="39" t="s">
        <v>4441</v>
      </c>
      <c r="E172" s="39" t="s">
        <v>4442</v>
      </c>
      <c r="F172" s="39" t="s">
        <v>4442</v>
      </c>
      <c r="G172">
        <v>7</v>
      </c>
      <c r="H172">
        <v>3</v>
      </c>
      <c r="I172" s="39" t="s">
        <v>18376</v>
      </c>
      <c r="J172" s="39" t="s">
        <v>18377</v>
      </c>
      <c r="K172" s="39" t="s">
        <v>18378</v>
      </c>
      <c r="L172" s="39" t="s">
        <v>18379</v>
      </c>
      <c r="M172" s="39" t="s">
        <v>18380</v>
      </c>
      <c r="N172" s="39" t="s">
        <v>18381</v>
      </c>
      <c r="O172" s="39" t="s">
        <v>18382</v>
      </c>
      <c r="P172" s="39" t="s">
        <v>18383</v>
      </c>
      <c r="Q172" s="39" t="s">
        <v>18384</v>
      </c>
      <c r="R172" s="39" t="s">
        <v>18385</v>
      </c>
      <c r="S172" s="39" t="s">
        <v>18386</v>
      </c>
      <c r="T172" s="39" t="s">
        <v>18387</v>
      </c>
    </row>
    <row r="173" spans="1:20" x14ac:dyDescent="0.3">
      <c r="A173">
        <v>172</v>
      </c>
      <c r="B173" s="1">
        <v>45828.547129629631</v>
      </c>
      <c r="C173" s="1">
        <v>45828.555902777778</v>
      </c>
      <c r="D173" s="39" t="s">
        <v>4315</v>
      </c>
      <c r="E173" s="39" t="s">
        <v>4316</v>
      </c>
      <c r="F173" s="39" t="s">
        <v>4316</v>
      </c>
      <c r="G173">
        <v>7</v>
      </c>
      <c r="H173">
        <v>32</v>
      </c>
      <c r="I173" s="39" t="s">
        <v>16918</v>
      </c>
      <c r="J173" s="39" t="s">
        <v>18388</v>
      </c>
      <c r="K173" s="39" t="s">
        <v>18389</v>
      </c>
      <c r="L173" s="39" t="s">
        <v>18390</v>
      </c>
      <c r="M173" s="39" t="s">
        <v>18391</v>
      </c>
      <c r="N173" s="39" t="s">
        <v>18392</v>
      </c>
      <c r="O173" s="39" t="s">
        <v>18393</v>
      </c>
      <c r="P173" s="39" t="s">
        <v>18394</v>
      </c>
      <c r="Q173" s="39" t="s">
        <v>18395</v>
      </c>
      <c r="R173" s="39" t="s">
        <v>18396</v>
      </c>
      <c r="S173" s="39" t="s">
        <v>18397</v>
      </c>
      <c r="T173" s="39" t="s">
        <v>18398</v>
      </c>
    </row>
    <row r="174" spans="1:20" x14ac:dyDescent="0.3">
      <c r="A174">
        <v>173</v>
      </c>
      <c r="B174" s="1">
        <v>45828.547534722224</v>
      </c>
      <c r="C174" s="1">
        <v>45828.556076388886</v>
      </c>
      <c r="D174" s="39" t="s">
        <v>4259</v>
      </c>
      <c r="E174" s="39" t="s">
        <v>4260</v>
      </c>
      <c r="F174" s="39" t="s">
        <v>12471</v>
      </c>
      <c r="G174">
        <v>7</v>
      </c>
      <c r="H174">
        <v>9</v>
      </c>
      <c r="I174" s="39" t="s">
        <v>16918</v>
      </c>
      <c r="J174" s="39" t="s">
        <v>18399</v>
      </c>
      <c r="K174" s="39" t="s">
        <v>18400</v>
      </c>
      <c r="L174" s="39" t="s">
        <v>16983</v>
      </c>
      <c r="M174" s="39" t="s">
        <v>18401</v>
      </c>
      <c r="N174" s="39" t="s">
        <v>18402</v>
      </c>
      <c r="O174" s="39" t="s">
        <v>18403</v>
      </c>
      <c r="P174" s="39" t="s">
        <v>18404</v>
      </c>
      <c r="Q174" s="39" t="s">
        <v>18405</v>
      </c>
      <c r="R174" s="39" t="s">
        <v>18406</v>
      </c>
      <c r="S174" s="39" t="s">
        <v>18407</v>
      </c>
      <c r="T174" s="39" t="s">
        <v>18408</v>
      </c>
    </row>
    <row r="175" spans="1:20" x14ac:dyDescent="0.3">
      <c r="A175">
        <v>174</v>
      </c>
      <c r="B175" s="1">
        <v>45828.555937500001</v>
      </c>
      <c r="C175" s="1">
        <v>45828.556203703702</v>
      </c>
      <c r="D175" s="39" t="s">
        <v>4227</v>
      </c>
      <c r="E175" s="39" t="s">
        <v>4228</v>
      </c>
      <c r="F175" s="39" t="s">
        <v>4229</v>
      </c>
      <c r="G175">
        <v>7</v>
      </c>
      <c r="H175">
        <v>2</v>
      </c>
      <c r="I175" s="39" t="s">
        <v>16918</v>
      </c>
      <c r="J175" s="39" t="s">
        <v>18409</v>
      </c>
      <c r="K175" s="39" t="s">
        <v>18410</v>
      </c>
      <c r="L175" s="39" t="s">
        <v>18411</v>
      </c>
      <c r="M175" s="39" t="s">
        <v>18133</v>
      </c>
      <c r="N175" s="39" t="s">
        <v>17030</v>
      </c>
      <c r="O175" s="39" t="s">
        <v>18412</v>
      </c>
      <c r="P175" s="39" t="s">
        <v>18362</v>
      </c>
      <c r="Q175" s="39" t="s">
        <v>18413</v>
      </c>
      <c r="R175" s="39" t="s">
        <v>18414</v>
      </c>
      <c r="S175" s="39" t="s">
        <v>18415</v>
      </c>
      <c r="T175" s="39" t="s">
        <v>18416</v>
      </c>
    </row>
    <row r="176" spans="1:20" x14ac:dyDescent="0.3">
      <c r="A176">
        <v>175</v>
      </c>
      <c r="B176" s="1">
        <v>45828.549710648149</v>
      </c>
      <c r="C176" s="1">
        <v>45828.556331018517</v>
      </c>
      <c r="D176" s="39" t="s">
        <v>4238</v>
      </c>
      <c r="E176" s="39" t="s">
        <v>4239</v>
      </c>
      <c r="F176" s="39" t="s">
        <v>4239</v>
      </c>
      <c r="G176">
        <v>7</v>
      </c>
      <c r="H176">
        <v>19</v>
      </c>
      <c r="I176" s="39" t="s">
        <v>18417</v>
      </c>
      <c r="J176" s="39" t="s">
        <v>18418</v>
      </c>
      <c r="K176" s="39" t="s">
        <v>18419</v>
      </c>
      <c r="L176" s="39" t="s">
        <v>18420</v>
      </c>
      <c r="M176" s="39" t="s">
        <v>18421</v>
      </c>
      <c r="N176" s="39" t="s">
        <v>18422</v>
      </c>
      <c r="O176" s="39" t="s">
        <v>18423</v>
      </c>
      <c r="P176" s="39" t="s">
        <v>18424</v>
      </c>
      <c r="Q176" s="39" t="s">
        <v>18425</v>
      </c>
      <c r="R176" s="39" t="s">
        <v>18426</v>
      </c>
      <c r="S176" s="39" t="s">
        <v>18427</v>
      </c>
      <c r="T176" s="39" t="s">
        <v>18428</v>
      </c>
    </row>
    <row r="177" spans="1:20" x14ac:dyDescent="0.3">
      <c r="A177">
        <v>176</v>
      </c>
      <c r="B177" s="1">
        <v>45828.547048611108</v>
      </c>
      <c r="C177" s="1">
        <v>45828.556458333333</v>
      </c>
      <c r="D177" s="39" t="s">
        <v>4217</v>
      </c>
      <c r="E177" s="39" t="s">
        <v>4218</v>
      </c>
      <c r="F177" s="39" t="s">
        <v>4218</v>
      </c>
      <c r="G177">
        <v>7</v>
      </c>
      <c r="H177">
        <v>37</v>
      </c>
      <c r="I177" s="39" t="s">
        <v>18429</v>
      </c>
      <c r="J177" s="39" t="s">
        <v>18430</v>
      </c>
      <c r="K177" s="39" t="s">
        <v>18431</v>
      </c>
      <c r="L177" s="39" t="s">
        <v>18432</v>
      </c>
      <c r="M177" s="39" t="s">
        <v>18433</v>
      </c>
      <c r="N177" s="39" t="s">
        <v>18434</v>
      </c>
      <c r="O177" s="39" t="s">
        <v>18435</v>
      </c>
      <c r="P177" s="39" t="s">
        <v>18436</v>
      </c>
      <c r="Q177" s="39" t="s">
        <v>18437</v>
      </c>
      <c r="R177" s="39" t="s">
        <v>18438</v>
      </c>
      <c r="S177" s="39" t="s">
        <v>18439</v>
      </c>
      <c r="T177" s="39" t="s">
        <v>18440</v>
      </c>
    </row>
    <row r="178" spans="1:20" x14ac:dyDescent="0.3">
      <c r="A178">
        <v>177</v>
      </c>
      <c r="B178" s="1">
        <v>45828.547627314816</v>
      </c>
      <c r="C178" s="1">
        <v>45828.556817129633</v>
      </c>
      <c r="D178" s="39" t="s">
        <v>4492</v>
      </c>
      <c r="E178" s="39" t="s">
        <v>4493</v>
      </c>
      <c r="F178" s="39" t="s">
        <v>14445</v>
      </c>
      <c r="G178">
        <v>7</v>
      </c>
      <c r="H178">
        <v>12</v>
      </c>
      <c r="I178" s="39" t="s">
        <v>18441</v>
      </c>
      <c r="J178" s="39" t="s">
        <v>18442</v>
      </c>
      <c r="K178" s="39" t="s">
        <v>18443</v>
      </c>
      <c r="L178" s="39" t="s">
        <v>18444</v>
      </c>
      <c r="M178" s="39" t="s">
        <v>18445</v>
      </c>
      <c r="N178" s="39" t="s">
        <v>18446</v>
      </c>
      <c r="O178" s="39" t="s">
        <v>18447</v>
      </c>
      <c r="P178" s="39" t="s">
        <v>18448</v>
      </c>
      <c r="Q178" s="39" t="s">
        <v>18449</v>
      </c>
      <c r="R178" s="39" t="s">
        <v>18450</v>
      </c>
      <c r="S178" s="39" t="s">
        <v>18451</v>
      </c>
      <c r="T178" s="39" t="s">
        <v>18452</v>
      </c>
    </row>
    <row r="179" spans="1:20" x14ac:dyDescent="0.3">
      <c r="A179">
        <v>178</v>
      </c>
      <c r="B179" s="1">
        <v>45828.548217592594</v>
      </c>
      <c r="C179" s="1">
        <v>45828.556886574072</v>
      </c>
      <c r="D179" s="39" t="s">
        <v>4509</v>
      </c>
      <c r="E179" s="39" t="s">
        <v>4510</v>
      </c>
      <c r="F179" s="39" t="s">
        <v>4510</v>
      </c>
      <c r="G179">
        <v>7</v>
      </c>
      <c r="H179">
        <v>13</v>
      </c>
      <c r="I179" s="39" t="s">
        <v>18453</v>
      </c>
      <c r="J179" s="39" t="s">
        <v>18454</v>
      </c>
      <c r="K179" s="39" t="s">
        <v>18455</v>
      </c>
      <c r="L179" s="39" t="s">
        <v>18456</v>
      </c>
      <c r="M179" s="39" t="s">
        <v>18457</v>
      </c>
      <c r="N179" s="39" t="s">
        <v>18458</v>
      </c>
      <c r="O179" s="39" t="s">
        <v>18459</v>
      </c>
      <c r="P179" s="39" t="s">
        <v>18460</v>
      </c>
      <c r="Q179" s="39" t="s">
        <v>18461</v>
      </c>
      <c r="R179" s="39" t="s">
        <v>18462</v>
      </c>
      <c r="S179" s="39" t="s">
        <v>18463</v>
      </c>
      <c r="T179" s="39" t="s">
        <v>18464</v>
      </c>
    </row>
    <row r="180" spans="1:20" x14ac:dyDescent="0.3">
      <c r="A180">
        <v>179</v>
      </c>
      <c r="B180" s="1">
        <v>45828.54760416667</v>
      </c>
      <c r="C180" s="1">
        <v>45828.557025462964</v>
      </c>
      <c r="D180" s="39" t="s">
        <v>4283</v>
      </c>
      <c r="E180" s="39" t="s">
        <v>4284</v>
      </c>
      <c r="F180" s="39" t="s">
        <v>4285</v>
      </c>
      <c r="G180">
        <v>7</v>
      </c>
      <c r="H180">
        <v>22</v>
      </c>
      <c r="I180" s="39" t="s">
        <v>18465</v>
      </c>
      <c r="J180" s="39" t="s">
        <v>18466</v>
      </c>
      <c r="K180" s="39" t="s">
        <v>18467</v>
      </c>
      <c r="L180" s="39" t="s">
        <v>18468</v>
      </c>
      <c r="M180" s="39" t="s">
        <v>18469</v>
      </c>
      <c r="N180" s="39" t="s">
        <v>18470</v>
      </c>
      <c r="O180" s="39" t="s">
        <v>18471</v>
      </c>
      <c r="P180" s="39" t="s">
        <v>18472</v>
      </c>
      <c r="Q180" s="39" t="s">
        <v>18473</v>
      </c>
      <c r="R180" s="39" t="s">
        <v>18474</v>
      </c>
      <c r="S180" s="39" t="s">
        <v>18475</v>
      </c>
      <c r="T180" s="39" t="s">
        <v>18476</v>
      </c>
    </row>
    <row r="181" spans="1:20" x14ac:dyDescent="0.3">
      <c r="A181">
        <v>180</v>
      </c>
      <c r="B181" s="1">
        <v>45828.552789351852</v>
      </c>
      <c r="C181" s="1">
        <v>45828.557222222225</v>
      </c>
      <c r="D181" s="39" t="s">
        <v>4294</v>
      </c>
      <c r="E181" s="39" t="s">
        <v>4295</v>
      </c>
      <c r="F181" s="39" t="s">
        <v>4295</v>
      </c>
      <c r="G181">
        <v>7</v>
      </c>
      <c r="H181">
        <v>15</v>
      </c>
      <c r="I181" s="39" t="s">
        <v>18477</v>
      </c>
      <c r="J181" s="39" t="s">
        <v>18478</v>
      </c>
      <c r="K181" s="39" t="s">
        <v>18479</v>
      </c>
      <c r="L181" s="39" t="s">
        <v>18480</v>
      </c>
      <c r="M181" s="39" t="s">
        <v>18481</v>
      </c>
      <c r="N181" s="39" t="s">
        <v>18482</v>
      </c>
      <c r="O181" s="39" t="s">
        <v>18483</v>
      </c>
      <c r="P181" s="39" t="s">
        <v>18484</v>
      </c>
      <c r="Q181" s="39" t="s">
        <v>18485</v>
      </c>
      <c r="R181" s="39" t="s">
        <v>18486</v>
      </c>
      <c r="S181" s="39" t="s">
        <v>18487</v>
      </c>
      <c r="T181" s="39" t="s">
        <v>18488</v>
      </c>
    </row>
    <row r="182" spans="1:20" x14ac:dyDescent="0.3">
      <c r="A182">
        <v>181</v>
      </c>
      <c r="B182" s="1">
        <v>45828.547754629632</v>
      </c>
      <c r="C182" s="1">
        <v>45828.557638888888</v>
      </c>
      <c r="D182" s="39" t="s">
        <v>4415</v>
      </c>
      <c r="E182" s="39" t="s">
        <v>4416</v>
      </c>
      <c r="F182" s="39" t="s">
        <v>18489</v>
      </c>
      <c r="G182">
        <v>7</v>
      </c>
      <c r="H182">
        <v>7</v>
      </c>
      <c r="I182" s="39" t="s">
        <v>16918</v>
      </c>
      <c r="J182" s="39" t="s">
        <v>18490</v>
      </c>
      <c r="K182" s="39" t="s">
        <v>16743</v>
      </c>
      <c r="L182" s="39" t="s">
        <v>18491</v>
      </c>
      <c r="M182" s="39" t="s">
        <v>18492</v>
      </c>
      <c r="N182" s="39" t="s">
        <v>18493</v>
      </c>
      <c r="O182" s="39" t="s">
        <v>18494</v>
      </c>
      <c r="P182" s="39" t="s">
        <v>18495</v>
      </c>
      <c r="Q182" s="39" t="s">
        <v>18496</v>
      </c>
      <c r="R182" s="39" t="s">
        <v>16918</v>
      </c>
      <c r="S182" s="39" t="s">
        <v>18497</v>
      </c>
      <c r="T182" s="39" t="s">
        <v>18498</v>
      </c>
    </row>
    <row r="183" spans="1:20" x14ac:dyDescent="0.3">
      <c r="A183">
        <v>182</v>
      </c>
      <c r="B183" s="1">
        <v>45828.548078703701</v>
      </c>
      <c r="C183" s="1">
        <v>45828.558275462965</v>
      </c>
      <c r="D183" s="39" t="s">
        <v>4323</v>
      </c>
      <c r="E183" s="39" t="s">
        <v>4324</v>
      </c>
      <c r="F183" s="39" t="s">
        <v>4324</v>
      </c>
      <c r="G183">
        <v>7</v>
      </c>
      <c r="H183">
        <v>11</v>
      </c>
      <c r="I183" s="39" t="s">
        <v>18499</v>
      </c>
      <c r="J183" s="39" t="s">
        <v>18500</v>
      </c>
      <c r="K183" s="39" t="s">
        <v>18501</v>
      </c>
      <c r="L183" s="39" t="s">
        <v>18502</v>
      </c>
      <c r="M183" s="39" t="s">
        <v>18503</v>
      </c>
      <c r="N183" s="39" t="s">
        <v>18504</v>
      </c>
      <c r="O183" s="39" t="s">
        <v>18505</v>
      </c>
      <c r="P183" s="39" t="s">
        <v>18506</v>
      </c>
      <c r="Q183" s="39" t="s">
        <v>18507</v>
      </c>
      <c r="R183" s="39" t="s">
        <v>18508</v>
      </c>
      <c r="S183" s="39" t="s">
        <v>18509</v>
      </c>
      <c r="T183" s="39" t="s">
        <v>17677</v>
      </c>
    </row>
    <row r="184" spans="1:20" x14ac:dyDescent="0.3">
      <c r="A184">
        <v>183</v>
      </c>
      <c r="B184" s="1">
        <v>45828.547696759262</v>
      </c>
      <c r="C184" s="1">
        <v>45828.558958333335</v>
      </c>
      <c r="D184" s="39" t="s">
        <v>4395</v>
      </c>
      <c r="E184" s="39" t="s">
        <v>4396</v>
      </c>
      <c r="F184" s="39" t="s">
        <v>4396</v>
      </c>
      <c r="G184">
        <v>7</v>
      </c>
      <c r="H184">
        <v>18</v>
      </c>
      <c r="I184" s="39" t="s">
        <v>18510</v>
      </c>
      <c r="J184" s="39" t="s">
        <v>18511</v>
      </c>
      <c r="K184" s="39" t="s">
        <v>18512</v>
      </c>
      <c r="L184" s="39" t="s">
        <v>18513</v>
      </c>
      <c r="M184" s="39" t="s">
        <v>18514</v>
      </c>
      <c r="N184" s="39" t="s">
        <v>18515</v>
      </c>
      <c r="O184" s="39" t="s">
        <v>18516</v>
      </c>
      <c r="P184" s="39" t="s">
        <v>18517</v>
      </c>
      <c r="Q184" s="39" t="s">
        <v>18518</v>
      </c>
      <c r="R184" s="39" t="s">
        <v>18519</v>
      </c>
      <c r="S184" s="39" t="s">
        <v>18520</v>
      </c>
      <c r="T184" s="39" t="s">
        <v>18521</v>
      </c>
    </row>
    <row r="185" spans="1:20" x14ac:dyDescent="0.3">
      <c r="A185">
        <v>184</v>
      </c>
      <c r="B185" s="1">
        <v>45828.54892361111</v>
      </c>
      <c r="C185" s="1">
        <v>45828.558981481481</v>
      </c>
      <c r="D185" s="39" t="s">
        <v>4429</v>
      </c>
      <c r="E185" s="39" t="s">
        <v>4430</v>
      </c>
      <c r="F185" s="39" t="s">
        <v>4430</v>
      </c>
      <c r="G185">
        <v>7</v>
      </c>
      <c r="H185">
        <v>28</v>
      </c>
      <c r="I185" s="39" t="s">
        <v>18522</v>
      </c>
      <c r="J185" s="39" t="s">
        <v>18523</v>
      </c>
      <c r="K185" s="39" t="s">
        <v>18524</v>
      </c>
      <c r="L185" s="39" t="s">
        <v>18525</v>
      </c>
      <c r="M185" s="39" t="s">
        <v>18526</v>
      </c>
      <c r="N185" s="39" t="s">
        <v>18527</v>
      </c>
      <c r="O185" s="39" t="s">
        <v>18528</v>
      </c>
      <c r="P185" s="39" t="s">
        <v>18529</v>
      </c>
      <c r="Q185" s="39" t="s">
        <v>18530</v>
      </c>
      <c r="R185" s="39" t="s">
        <v>18531</v>
      </c>
      <c r="S185" s="39" t="s">
        <v>18532</v>
      </c>
      <c r="T185" s="39" t="s">
        <v>18533</v>
      </c>
    </row>
    <row r="186" spans="1:20" x14ac:dyDescent="0.3">
      <c r="A186">
        <v>185</v>
      </c>
      <c r="B186" s="1">
        <v>45828.561261574076</v>
      </c>
      <c r="C186" s="1">
        <v>45828.561365740738</v>
      </c>
      <c r="D186" s="39" t="s">
        <v>4434</v>
      </c>
      <c r="E186" s="39" t="s">
        <v>4435</v>
      </c>
      <c r="F186" s="39" t="s">
        <v>18534</v>
      </c>
      <c r="G186">
        <v>7</v>
      </c>
      <c r="H186">
        <v>27</v>
      </c>
      <c r="I186" s="39" t="s">
        <v>18535</v>
      </c>
      <c r="J186" s="39" t="s">
        <v>18536</v>
      </c>
      <c r="K186" s="39" t="s">
        <v>18537</v>
      </c>
      <c r="L186" s="39" t="s">
        <v>18538</v>
      </c>
      <c r="M186" s="39" t="s">
        <v>18539</v>
      </c>
      <c r="N186" s="39" t="s">
        <v>18540</v>
      </c>
      <c r="O186" s="39" t="s">
        <v>18541</v>
      </c>
      <c r="P186" s="39" t="s">
        <v>18529</v>
      </c>
      <c r="Q186" s="39" t="s">
        <v>18530</v>
      </c>
      <c r="R186" s="39" t="s">
        <v>18531</v>
      </c>
      <c r="S186" s="39" t="s">
        <v>18542</v>
      </c>
      <c r="T186" s="39" t="s">
        <v>18543</v>
      </c>
    </row>
    <row r="187" spans="1:20" x14ac:dyDescent="0.3">
      <c r="A187">
        <v>186</v>
      </c>
      <c r="B187" s="1">
        <v>45828.553819444445</v>
      </c>
      <c r="C187" s="1">
        <v>45828.562916666669</v>
      </c>
      <c r="D187" s="39" t="s">
        <v>4188</v>
      </c>
      <c r="E187" s="39" t="s">
        <v>4189</v>
      </c>
      <c r="F187" s="39" t="s">
        <v>4189</v>
      </c>
      <c r="G187">
        <v>7</v>
      </c>
      <c r="H187">
        <v>17</v>
      </c>
      <c r="I187" s="39" t="s">
        <v>18544</v>
      </c>
      <c r="J187" s="39" t="s">
        <v>18536</v>
      </c>
      <c r="K187" s="39" t="s">
        <v>18537</v>
      </c>
      <c r="L187" s="39" t="s">
        <v>18545</v>
      </c>
      <c r="M187" s="39" t="s">
        <v>18539</v>
      </c>
      <c r="N187" s="39" t="s">
        <v>18546</v>
      </c>
      <c r="O187" s="39" t="s">
        <v>18547</v>
      </c>
      <c r="P187" s="39" t="s">
        <v>18548</v>
      </c>
      <c r="Q187" s="39" t="s">
        <v>18549</v>
      </c>
      <c r="R187" s="39" t="s">
        <v>18550</v>
      </c>
      <c r="S187" s="39" t="s">
        <v>18551</v>
      </c>
      <c r="T187" s="39" t="s">
        <v>18488</v>
      </c>
    </row>
    <row r="188" spans="1:20" x14ac:dyDescent="0.3">
      <c r="A188">
        <v>187</v>
      </c>
      <c r="B188" s="1">
        <v>45828.546365740738</v>
      </c>
      <c r="C188" s="1">
        <v>45828.580300925925</v>
      </c>
      <c r="D188" s="39" t="s">
        <v>2000</v>
      </c>
      <c r="E188" s="39" t="s">
        <v>2001</v>
      </c>
      <c r="F188" s="39" t="s">
        <v>2001</v>
      </c>
      <c r="G188">
        <v>4</v>
      </c>
      <c r="H188">
        <v>17</v>
      </c>
      <c r="I188" s="39" t="s">
        <v>18140</v>
      </c>
      <c r="J188" s="39" t="s">
        <v>18552</v>
      </c>
      <c r="K188" s="39" t="s">
        <v>18553</v>
      </c>
      <c r="L188" s="39" t="s">
        <v>18554</v>
      </c>
      <c r="M188" s="39" t="s">
        <v>18555</v>
      </c>
      <c r="N188" s="39" t="s">
        <v>18556</v>
      </c>
      <c r="O188" s="39" t="s">
        <v>18557</v>
      </c>
      <c r="P188" s="39" t="s">
        <v>18558</v>
      </c>
      <c r="Q188" s="39" t="s">
        <v>18559</v>
      </c>
      <c r="R188" s="39" t="s">
        <v>18560</v>
      </c>
      <c r="S188" s="39" t="s">
        <v>18561</v>
      </c>
      <c r="T188" s="39" t="s">
        <v>18562</v>
      </c>
    </row>
    <row r="189" spans="1:20" x14ac:dyDescent="0.3">
      <c r="A189">
        <v>188</v>
      </c>
      <c r="B189" s="1">
        <v>45828.548657407409</v>
      </c>
      <c r="C189" s="1">
        <v>45828.589594907404</v>
      </c>
      <c r="D189" s="39" t="s">
        <v>4447</v>
      </c>
      <c r="E189" s="39" t="s">
        <v>4448</v>
      </c>
      <c r="F189" s="39" t="s">
        <v>4448</v>
      </c>
      <c r="G189">
        <v>7</v>
      </c>
      <c r="H189">
        <v>29</v>
      </c>
      <c r="I189" s="39" t="s">
        <v>18563</v>
      </c>
      <c r="J189" s="39" t="s">
        <v>18564</v>
      </c>
      <c r="K189" s="39" t="s">
        <v>18565</v>
      </c>
      <c r="L189" s="39" t="s">
        <v>18566</v>
      </c>
      <c r="M189" s="39" t="s">
        <v>18567</v>
      </c>
      <c r="N189" s="39" t="s">
        <v>18568</v>
      </c>
      <c r="O189" s="39" t="s">
        <v>18569</v>
      </c>
      <c r="P189" s="39" t="s">
        <v>18570</v>
      </c>
      <c r="Q189" s="39" t="s">
        <v>18571</v>
      </c>
      <c r="R189" s="39" t="s">
        <v>18572</v>
      </c>
      <c r="S189" s="39" t="s">
        <v>18573</v>
      </c>
      <c r="T189" s="39" t="s">
        <v>18574</v>
      </c>
    </row>
    <row r="190" spans="1:20" x14ac:dyDescent="0.3">
      <c r="A190">
        <v>189</v>
      </c>
      <c r="B190" s="1">
        <v>45828.589270833334</v>
      </c>
      <c r="C190" s="1">
        <v>45828.589699074073</v>
      </c>
      <c r="D190" s="39" t="s">
        <v>4386</v>
      </c>
      <c r="E190" s="39" t="s">
        <v>4387</v>
      </c>
      <c r="F190" s="39" t="s">
        <v>18575</v>
      </c>
      <c r="G190">
        <v>7</v>
      </c>
      <c r="H190">
        <v>25</v>
      </c>
      <c r="I190" s="39" t="s">
        <v>18576</v>
      </c>
      <c r="J190" s="39" t="s">
        <v>18577</v>
      </c>
      <c r="K190" s="39" t="s">
        <v>18578</v>
      </c>
      <c r="L190" s="39" t="s">
        <v>18579</v>
      </c>
      <c r="M190" s="39" t="s">
        <v>18580</v>
      </c>
      <c r="N190" s="39" t="s">
        <v>18581</v>
      </c>
      <c r="O190" s="39" t="s">
        <v>18582</v>
      </c>
      <c r="P190" s="39" t="s">
        <v>18583</v>
      </c>
      <c r="Q190" s="39" t="s">
        <v>18584</v>
      </c>
      <c r="R190" s="39" t="s">
        <v>18531</v>
      </c>
      <c r="S190" s="39" t="s">
        <v>18542</v>
      </c>
      <c r="T190" s="39" t="s">
        <v>18543</v>
      </c>
    </row>
    <row r="191" spans="1:20" x14ac:dyDescent="0.3">
      <c r="A191">
        <v>190</v>
      </c>
      <c r="B191" s="1">
        <v>45828.590451388889</v>
      </c>
      <c r="C191" s="1">
        <v>45828.590474537035</v>
      </c>
      <c r="D191" s="39" t="s">
        <v>4345</v>
      </c>
      <c r="E191" s="39" t="s">
        <v>4346</v>
      </c>
      <c r="F191" s="39" t="s">
        <v>4346</v>
      </c>
      <c r="G191">
        <v>7</v>
      </c>
      <c r="H191">
        <v>10</v>
      </c>
      <c r="I191" s="39" t="s">
        <v>18585</v>
      </c>
      <c r="J191" s="39" t="s">
        <v>18586</v>
      </c>
      <c r="K191" s="39" t="s">
        <v>18587</v>
      </c>
      <c r="L191" s="39" t="s">
        <v>18588</v>
      </c>
      <c r="M191" s="39" t="s">
        <v>18589</v>
      </c>
      <c r="N191" s="39" t="s">
        <v>18590</v>
      </c>
      <c r="O191" s="39" t="s">
        <v>18591</v>
      </c>
      <c r="P191" s="39" t="s">
        <v>18592</v>
      </c>
      <c r="Q191" s="39" t="s">
        <v>18593</v>
      </c>
      <c r="R191" s="39" t="s">
        <v>18594</v>
      </c>
      <c r="S191" s="39" t="s">
        <v>18595</v>
      </c>
      <c r="T191" s="39" t="s">
        <v>18596</v>
      </c>
    </row>
    <row r="192" spans="1:20" x14ac:dyDescent="0.3">
      <c r="A192">
        <v>191</v>
      </c>
      <c r="B192" s="1">
        <v>45828.591585648152</v>
      </c>
      <c r="C192" s="1">
        <v>45828.591689814813</v>
      </c>
      <c r="D192" s="39" t="s">
        <v>4209</v>
      </c>
      <c r="E192" s="39" t="s">
        <v>4210</v>
      </c>
      <c r="F192" s="39" t="s">
        <v>14423</v>
      </c>
      <c r="G192">
        <v>7</v>
      </c>
      <c r="H192">
        <v>40</v>
      </c>
      <c r="I192" s="39" t="s">
        <v>18597</v>
      </c>
      <c r="J192" s="39" t="s">
        <v>18430</v>
      </c>
      <c r="K192" s="39" t="s">
        <v>18598</v>
      </c>
      <c r="L192" s="39" t="s">
        <v>18599</v>
      </c>
      <c r="M192" s="39" t="s">
        <v>18600</v>
      </c>
      <c r="N192" s="39" t="s">
        <v>18601</v>
      </c>
      <c r="O192" s="39" t="s">
        <v>18602</v>
      </c>
      <c r="P192" s="39" t="s">
        <v>18603</v>
      </c>
      <c r="Q192" s="39" t="s">
        <v>18604</v>
      </c>
      <c r="R192" s="39" t="s">
        <v>18605</v>
      </c>
      <c r="S192" s="39" t="s">
        <v>18606</v>
      </c>
      <c r="T192" s="39" t="s">
        <v>18607</v>
      </c>
    </row>
    <row r="193" spans="1:20" x14ac:dyDescent="0.3">
      <c r="A193">
        <v>192</v>
      </c>
      <c r="B193" s="1">
        <v>45828.59547453704</v>
      </c>
      <c r="C193" s="1">
        <v>45828.595520833333</v>
      </c>
      <c r="D193" s="39" t="s">
        <v>2132</v>
      </c>
      <c r="E193" s="39" t="s">
        <v>2133</v>
      </c>
      <c r="F193" s="39" t="s">
        <v>2133</v>
      </c>
      <c r="G193">
        <v>4</v>
      </c>
      <c r="H193">
        <v>1</v>
      </c>
      <c r="I193" s="39" t="s">
        <v>18608</v>
      </c>
      <c r="J193" s="39" t="s">
        <v>18609</v>
      </c>
      <c r="K193" s="39" t="s">
        <v>18610</v>
      </c>
      <c r="L193" s="39" t="s">
        <v>18611</v>
      </c>
      <c r="M193" s="39" t="s">
        <v>18612</v>
      </c>
      <c r="N193" s="39" t="s">
        <v>18613</v>
      </c>
      <c r="O193" s="39" t="s">
        <v>18614</v>
      </c>
      <c r="P193" s="39" t="s">
        <v>18615</v>
      </c>
      <c r="Q193" s="39" t="s">
        <v>18616</v>
      </c>
      <c r="R193" s="39" t="s">
        <v>18617</v>
      </c>
      <c r="S193" s="39" t="s">
        <v>18618</v>
      </c>
      <c r="T193" s="39" t="s">
        <v>18619</v>
      </c>
    </row>
    <row r="194" spans="1:20" x14ac:dyDescent="0.3">
      <c r="A194">
        <v>193</v>
      </c>
      <c r="B194" s="1">
        <v>45828.595451388886</v>
      </c>
      <c r="C194" s="1">
        <v>45828.595532407409</v>
      </c>
      <c r="D194" s="39" t="s">
        <v>2122</v>
      </c>
      <c r="E194" s="39" t="s">
        <v>2123</v>
      </c>
      <c r="F194" s="39" t="s">
        <v>2123</v>
      </c>
      <c r="G194">
        <v>4</v>
      </c>
      <c r="H194">
        <v>2</v>
      </c>
      <c r="I194" s="39" t="s">
        <v>18620</v>
      </c>
      <c r="J194" s="39" t="s">
        <v>18621</v>
      </c>
      <c r="K194" s="39" t="s">
        <v>18622</v>
      </c>
      <c r="L194" s="39" t="s">
        <v>18623</v>
      </c>
      <c r="M194" s="39" t="s">
        <v>18624</v>
      </c>
      <c r="N194" s="39" t="s">
        <v>18625</v>
      </c>
      <c r="O194" s="39" t="s">
        <v>18626</v>
      </c>
      <c r="P194" s="39" t="s">
        <v>18627</v>
      </c>
      <c r="Q194" s="39" t="s">
        <v>18628</v>
      </c>
      <c r="R194" s="39" t="s">
        <v>18629</v>
      </c>
      <c r="S194" s="39" t="s">
        <v>18630</v>
      </c>
      <c r="T194" s="39" t="s">
        <v>18631</v>
      </c>
    </row>
    <row r="195" spans="1:20" x14ac:dyDescent="0.3">
      <c r="A195">
        <v>194</v>
      </c>
      <c r="B195" s="1">
        <v>45828.598263888889</v>
      </c>
      <c r="C195" s="1">
        <v>45828.605115740742</v>
      </c>
      <c r="D195" s="39" t="s">
        <v>4246</v>
      </c>
      <c r="E195" s="39" t="s">
        <v>4247</v>
      </c>
      <c r="F195" s="39" t="s">
        <v>4247</v>
      </c>
      <c r="G195">
        <v>7</v>
      </c>
      <c r="H195">
        <v>24</v>
      </c>
      <c r="I195" s="39" t="s">
        <v>18632</v>
      </c>
      <c r="J195" s="39" t="s">
        <v>18633</v>
      </c>
      <c r="K195" s="39" t="s">
        <v>18634</v>
      </c>
      <c r="L195" s="39" t="s">
        <v>18635</v>
      </c>
      <c r="M195" s="39" t="s">
        <v>18636</v>
      </c>
      <c r="N195" s="39" t="s">
        <v>18637</v>
      </c>
      <c r="O195" s="39" t="s">
        <v>18638</v>
      </c>
      <c r="P195" s="39" t="s">
        <v>18639</v>
      </c>
      <c r="Q195" s="39" t="s">
        <v>18640</v>
      </c>
      <c r="R195" s="39" t="s">
        <v>18641</v>
      </c>
      <c r="S195" s="39" t="s">
        <v>18642</v>
      </c>
      <c r="T195" s="39" t="s">
        <v>18643</v>
      </c>
    </row>
    <row r="196" spans="1:20" x14ac:dyDescent="0.3">
      <c r="A196">
        <v>195</v>
      </c>
      <c r="B196" s="1">
        <v>45828.6015625</v>
      </c>
      <c r="C196" s="1">
        <v>45828.616296296299</v>
      </c>
      <c r="D196" s="39" t="s">
        <v>4458</v>
      </c>
      <c r="E196" s="39" t="s">
        <v>4459</v>
      </c>
      <c r="F196" s="39" t="s">
        <v>4459</v>
      </c>
      <c r="G196">
        <v>7</v>
      </c>
      <c r="H196">
        <v>14</v>
      </c>
      <c r="I196" s="39" t="s">
        <v>18644</v>
      </c>
      <c r="J196" s="39" t="s">
        <v>18645</v>
      </c>
      <c r="K196" s="39" t="s">
        <v>18646</v>
      </c>
      <c r="L196" s="39" t="s">
        <v>18647</v>
      </c>
      <c r="M196" s="39" t="s">
        <v>18648</v>
      </c>
      <c r="N196" s="39" t="s">
        <v>18649</v>
      </c>
      <c r="O196" s="39" t="s">
        <v>18361</v>
      </c>
      <c r="P196" s="39" t="s">
        <v>18650</v>
      </c>
      <c r="Q196" s="39" t="s">
        <v>18651</v>
      </c>
      <c r="R196" s="39" t="s">
        <v>18652</v>
      </c>
      <c r="S196" s="39" t="s">
        <v>18653</v>
      </c>
      <c r="T196" s="39" t="s">
        <v>18654</v>
      </c>
    </row>
    <row r="197" spans="1:20" x14ac:dyDescent="0.3">
      <c r="A197">
        <v>196</v>
      </c>
      <c r="B197" s="1">
        <v>45828.660486111112</v>
      </c>
      <c r="C197" s="1">
        <v>45828.660532407404</v>
      </c>
      <c r="D197" s="39" t="s">
        <v>4423</v>
      </c>
      <c r="E197" s="39" t="s">
        <v>4424</v>
      </c>
      <c r="F197" s="39" t="s">
        <v>4424</v>
      </c>
      <c r="G197">
        <v>7</v>
      </c>
      <c r="H197">
        <v>34</v>
      </c>
      <c r="I197" s="39" t="s">
        <v>18655</v>
      </c>
      <c r="J197" s="39" t="s">
        <v>18656</v>
      </c>
      <c r="K197" s="39" t="s">
        <v>18657</v>
      </c>
      <c r="L197" s="39" t="s">
        <v>16983</v>
      </c>
      <c r="M197" s="39" t="s">
        <v>18658</v>
      </c>
      <c r="N197" s="39" t="s">
        <v>18659</v>
      </c>
      <c r="O197" s="39" t="s">
        <v>18660</v>
      </c>
      <c r="P197" s="39" t="s">
        <v>18661</v>
      </c>
      <c r="Q197" s="39" t="s">
        <v>18662</v>
      </c>
      <c r="R197" s="39" t="s">
        <v>18663</v>
      </c>
      <c r="S197" s="39" t="s">
        <v>18664</v>
      </c>
      <c r="T197" s="39" t="s">
        <v>18665</v>
      </c>
    </row>
    <row r="198" spans="1:20" x14ac:dyDescent="0.3">
      <c r="A198">
        <v>197</v>
      </c>
      <c r="B198" s="1">
        <v>45828.839953703704</v>
      </c>
      <c r="C198" s="1">
        <v>45828.874513888892</v>
      </c>
      <c r="D198" s="39" t="s">
        <v>1987</v>
      </c>
      <c r="E198" s="39" t="s">
        <v>1988</v>
      </c>
      <c r="F198" s="39" t="s">
        <v>1988</v>
      </c>
      <c r="G198">
        <v>4</v>
      </c>
      <c r="H198">
        <v>34</v>
      </c>
      <c r="I198" s="39" t="s">
        <v>18666</v>
      </c>
      <c r="J198" s="39" t="s">
        <v>18667</v>
      </c>
      <c r="K198" s="39" t="s">
        <v>18668</v>
      </c>
      <c r="L198" s="39" t="s">
        <v>18669</v>
      </c>
      <c r="M198" s="39" t="s">
        <v>18670</v>
      </c>
      <c r="N198" s="39" t="s">
        <v>18671</v>
      </c>
      <c r="O198" s="39" t="s">
        <v>18672</v>
      </c>
      <c r="P198" s="39" t="s">
        <v>18673</v>
      </c>
      <c r="Q198" s="39" t="s">
        <v>18674</v>
      </c>
      <c r="R198" s="39" t="s">
        <v>18675</v>
      </c>
      <c r="S198" s="39" t="s">
        <v>18676</v>
      </c>
      <c r="T198" s="39" t="s">
        <v>18677</v>
      </c>
    </row>
    <row r="199" spans="1:20" x14ac:dyDescent="0.3">
      <c r="A199">
        <v>198</v>
      </c>
      <c r="B199" s="1">
        <v>45829.435185185182</v>
      </c>
      <c r="C199" s="1">
        <v>45829.442569444444</v>
      </c>
      <c r="D199" s="39" t="s">
        <v>1270</v>
      </c>
      <c r="E199" s="39" t="s">
        <v>1271</v>
      </c>
      <c r="F199" s="39" t="s">
        <v>1272</v>
      </c>
      <c r="G199">
        <v>1</v>
      </c>
      <c r="H199">
        <v>2</v>
      </c>
      <c r="I199" s="39" t="s">
        <v>18678</v>
      </c>
      <c r="J199" s="39" t="s">
        <v>18679</v>
      </c>
      <c r="K199" s="39" t="s">
        <v>18680</v>
      </c>
      <c r="L199" s="39" t="s">
        <v>18681</v>
      </c>
      <c r="M199" s="39" t="s">
        <v>18682</v>
      </c>
      <c r="N199" s="39" t="s">
        <v>18683</v>
      </c>
      <c r="O199" s="39" t="s">
        <v>18684</v>
      </c>
      <c r="P199" s="39" t="s">
        <v>18685</v>
      </c>
      <c r="Q199" s="39" t="s">
        <v>18686</v>
      </c>
      <c r="R199" s="39" t="s">
        <v>18687</v>
      </c>
      <c r="S199" s="39" t="s">
        <v>18688</v>
      </c>
      <c r="T199" s="39" t="s">
        <v>18689</v>
      </c>
    </row>
    <row r="200" spans="1:20" x14ac:dyDescent="0.3">
      <c r="A200">
        <v>199</v>
      </c>
      <c r="B200" s="1">
        <v>45829.630972222221</v>
      </c>
      <c r="C200" s="1">
        <v>45829.6484375</v>
      </c>
      <c r="D200" s="39" t="s">
        <v>904</v>
      </c>
      <c r="E200" s="39" t="s">
        <v>905</v>
      </c>
      <c r="F200" s="39" t="s">
        <v>906</v>
      </c>
      <c r="G200">
        <v>2</v>
      </c>
      <c r="H200">
        <v>17</v>
      </c>
      <c r="I200" s="39" t="s">
        <v>18690</v>
      </c>
      <c r="J200" s="39" t="s">
        <v>18691</v>
      </c>
      <c r="K200" s="39" t="s">
        <v>18692</v>
      </c>
      <c r="L200" s="39" t="s">
        <v>16743</v>
      </c>
      <c r="M200" s="39" t="s">
        <v>18693</v>
      </c>
      <c r="N200" s="39" t="s">
        <v>18694</v>
      </c>
      <c r="O200" s="39" t="s">
        <v>18695</v>
      </c>
      <c r="P200" s="39" t="s">
        <v>18696</v>
      </c>
      <c r="Q200" s="39" t="s">
        <v>18697</v>
      </c>
      <c r="R200" s="39" t="s">
        <v>18698</v>
      </c>
      <c r="S200" s="39" t="s">
        <v>18699</v>
      </c>
      <c r="T200" s="39" t="s">
        <v>18700</v>
      </c>
    </row>
    <row r="201" spans="1:20" x14ac:dyDescent="0.3">
      <c r="A201">
        <v>200</v>
      </c>
      <c r="B201" s="1">
        <v>45829.695763888885</v>
      </c>
      <c r="C201" s="1">
        <v>45829.703726851854</v>
      </c>
      <c r="D201" s="39" t="s">
        <v>4209</v>
      </c>
      <c r="E201" s="39" t="s">
        <v>4210</v>
      </c>
      <c r="F201" s="39" t="s">
        <v>4210</v>
      </c>
      <c r="G201">
        <v>7</v>
      </c>
      <c r="H201">
        <v>40</v>
      </c>
      <c r="I201" s="39" t="s">
        <v>18701</v>
      </c>
      <c r="J201" s="39" t="s">
        <v>18702</v>
      </c>
      <c r="K201" s="39" t="s">
        <v>18703</v>
      </c>
      <c r="L201" s="39" t="s">
        <v>16773</v>
      </c>
      <c r="M201" s="39" t="s">
        <v>18704</v>
      </c>
      <c r="N201" s="39" t="s">
        <v>18705</v>
      </c>
      <c r="O201" s="39" t="s">
        <v>18706</v>
      </c>
      <c r="P201" s="39" t="s">
        <v>18707</v>
      </c>
      <c r="Q201" s="39" t="s">
        <v>18708</v>
      </c>
      <c r="R201" s="39" t="s">
        <v>18709</v>
      </c>
      <c r="S201" s="39" t="s">
        <v>18710</v>
      </c>
      <c r="T201" s="39" t="s">
        <v>18711</v>
      </c>
    </row>
    <row r="202" spans="1:20" x14ac:dyDescent="0.3">
      <c r="A202">
        <v>201</v>
      </c>
      <c r="B202" s="1">
        <v>45829.757731481484</v>
      </c>
      <c r="C202" s="1">
        <v>45829.778194444443</v>
      </c>
      <c r="D202" s="39" t="s">
        <v>981</v>
      </c>
      <c r="E202" s="39" t="s">
        <v>982</v>
      </c>
      <c r="F202" s="39" t="s">
        <v>982</v>
      </c>
      <c r="G202">
        <v>2</v>
      </c>
      <c r="H202">
        <v>6</v>
      </c>
      <c r="I202" s="39" t="s">
        <v>18712</v>
      </c>
      <c r="J202" s="39" t="s">
        <v>18713</v>
      </c>
      <c r="K202" s="39" t="s">
        <v>18714</v>
      </c>
      <c r="L202" s="39" t="s">
        <v>18715</v>
      </c>
      <c r="M202" s="39" t="s">
        <v>18716</v>
      </c>
      <c r="N202" s="39" t="s">
        <v>18717</v>
      </c>
      <c r="O202" s="39" t="s">
        <v>18718</v>
      </c>
      <c r="P202" s="39" t="s">
        <v>18719</v>
      </c>
      <c r="Q202" s="39" t="s">
        <v>18720</v>
      </c>
      <c r="R202" s="39" t="s">
        <v>18721</v>
      </c>
      <c r="S202" s="39" t="s">
        <v>18722</v>
      </c>
      <c r="T202" s="39" t="s">
        <v>18723</v>
      </c>
    </row>
    <row r="203" spans="1:20" x14ac:dyDescent="0.3">
      <c r="A203">
        <v>202</v>
      </c>
      <c r="B203" s="1">
        <v>45829.926053240742</v>
      </c>
      <c r="C203" s="1">
        <v>45829.926215277781</v>
      </c>
      <c r="D203" s="39" t="s">
        <v>5514</v>
      </c>
      <c r="E203" s="39" t="s">
        <v>5515</v>
      </c>
      <c r="F203" s="39" t="s">
        <v>5515</v>
      </c>
      <c r="G203">
        <v>2</v>
      </c>
      <c r="H203">
        <v>18</v>
      </c>
      <c r="I203" s="39" t="s">
        <v>18724</v>
      </c>
      <c r="J203" s="39" t="s">
        <v>18725</v>
      </c>
      <c r="K203" s="39" t="s">
        <v>18726</v>
      </c>
      <c r="L203" s="39" t="s">
        <v>18727</v>
      </c>
      <c r="M203" s="39" t="s">
        <v>18728</v>
      </c>
      <c r="N203" s="39" t="s">
        <v>18729</v>
      </c>
      <c r="O203" s="39" t="s">
        <v>18730</v>
      </c>
      <c r="P203" s="39" t="s">
        <v>18731</v>
      </c>
      <c r="Q203" s="39" t="s">
        <v>18732</v>
      </c>
      <c r="R203" s="39" t="s">
        <v>18733</v>
      </c>
      <c r="S203" s="39" t="s">
        <v>18734</v>
      </c>
      <c r="T203" s="39" t="s">
        <v>18735</v>
      </c>
    </row>
    <row r="204" spans="1:20" x14ac:dyDescent="0.3">
      <c r="A204">
        <v>203</v>
      </c>
      <c r="B204" s="1">
        <v>45829.9296875</v>
      </c>
      <c r="C204" s="1">
        <v>45829.930347222224</v>
      </c>
      <c r="D204" s="39" t="s">
        <v>921</v>
      </c>
      <c r="E204" s="39" t="s">
        <v>922</v>
      </c>
      <c r="F204" s="39" t="s">
        <v>922</v>
      </c>
      <c r="G204">
        <v>2</v>
      </c>
      <c r="H204">
        <v>5</v>
      </c>
      <c r="I204" s="39" t="s">
        <v>18309</v>
      </c>
      <c r="J204" s="39" t="s">
        <v>18736</v>
      </c>
      <c r="K204" s="39" t="s">
        <v>18737</v>
      </c>
      <c r="L204" s="39" t="s">
        <v>18738</v>
      </c>
      <c r="M204" s="39" t="s">
        <v>18739</v>
      </c>
      <c r="N204" s="39" t="s">
        <v>18740</v>
      </c>
      <c r="O204" s="39" t="s">
        <v>18741</v>
      </c>
      <c r="P204" s="39" t="s">
        <v>18742</v>
      </c>
      <c r="Q204" s="39" t="s">
        <v>18743</v>
      </c>
      <c r="R204" s="39" t="s">
        <v>18744</v>
      </c>
      <c r="S204" s="39" t="s">
        <v>18745</v>
      </c>
      <c r="T204" s="39" t="s">
        <v>18746</v>
      </c>
    </row>
    <row r="205" spans="1:20" x14ac:dyDescent="0.3">
      <c r="A205">
        <v>204</v>
      </c>
      <c r="B205" s="1">
        <v>45830.417118055557</v>
      </c>
      <c r="C205" s="1">
        <v>45830.419444444444</v>
      </c>
      <c r="D205" s="39" t="s">
        <v>14435</v>
      </c>
      <c r="E205" s="39" t="s">
        <v>14436</v>
      </c>
      <c r="F205" s="39" t="s">
        <v>14436</v>
      </c>
      <c r="G205">
        <v>7</v>
      </c>
      <c r="H205">
        <v>16</v>
      </c>
      <c r="I205" s="39" t="s">
        <v>18747</v>
      </c>
      <c r="J205" s="39" t="s">
        <v>18748</v>
      </c>
      <c r="K205" s="39" t="s">
        <v>18749</v>
      </c>
      <c r="L205" s="39" t="s">
        <v>18750</v>
      </c>
      <c r="M205" s="39" t="s">
        <v>18751</v>
      </c>
      <c r="N205" s="39" t="s">
        <v>18752</v>
      </c>
      <c r="O205" s="39" t="s">
        <v>18753</v>
      </c>
      <c r="P205" s="39" t="s">
        <v>18754</v>
      </c>
      <c r="Q205" s="39" t="s">
        <v>18755</v>
      </c>
      <c r="R205" s="39" t="s">
        <v>18756</v>
      </c>
      <c r="S205" s="39" t="s">
        <v>18757</v>
      </c>
      <c r="T205" s="39" t="s">
        <v>18758</v>
      </c>
    </row>
    <row r="206" spans="1:20" x14ac:dyDescent="0.3">
      <c r="A206">
        <v>205</v>
      </c>
      <c r="B206" s="1">
        <v>45830.424456018518</v>
      </c>
      <c r="C206" s="1">
        <v>45830.45516203704</v>
      </c>
      <c r="D206" s="39" t="s">
        <v>1050</v>
      </c>
      <c r="E206" s="39" t="s">
        <v>1051</v>
      </c>
      <c r="F206" s="39" t="s">
        <v>1052</v>
      </c>
      <c r="G206">
        <v>2</v>
      </c>
      <c r="H206">
        <v>28</v>
      </c>
      <c r="I206" s="39" t="s">
        <v>18759</v>
      </c>
      <c r="J206" s="39" t="s">
        <v>18760</v>
      </c>
      <c r="K206" s="39" t="s">
        <v>18761</v>
      </c>
      <c r="L206" s="39" t="s">
        <v>18762</v>
      </c>
      <c r="M206" s="39" t="s">
        <v>18763</v>
      </c>
      <c r="N206" s="39" t="s">
        <v>18764</v>
      </c>
      <c r="O206" s="39" t="s">
        <v>18765</v>
      </c>
      <c r="P206" s="39" t="s">
        <v>18766</v>
      </c>
      <c r="Q206" s="39" t="s">
        <v>18767</v>
      </c>
      <c r="R206" s="39" t="s">
        <v>18172</v>
      </c>
      <c r="S206" s="39" t="s">
        <v>18768</v>
      </c>
      <c r="T206" s="39" t="s">
        <v>18769</v>
      </c>
    </row>
    <row r="207" spans="1:20" x14ac:dyDescent="0.3">
      <c r="A207">
        <v>206</v>
      </c>
      <c r="B207" s="1">
        <v>45830.438807870371</v>
      </c>
      <c r="C207" s="1">
        <v>45830.456284722219</v>
      </c>
      <c r="D207" s="39" t="s">
        <v>970</v>
      </c>
      <c r="E207" s="39" t="s">
        <v>971</v>
      </c>
      <c r="F207" s="39" t="s">
        <v>971</v>
      </c>
      <c r="G207">
        <v>2</v>
      </c>
      <c r="H207">
        <v>3</v>
      </c>
      <c r="I207" s="39" t="s">
        <v>18770</v>
      </c>
      <c r="J207" s="39" t="s">
        <v>18771</v>
      </c>
      <c r="K207" s="39" t="s">
        <v>18772</v>
      </c>
      <c r="L207" s="39" t="s">
        <v>18773</v>
      </c>
      <c r="M207" s="39" t="s">
        <v>18774</v>
      </c>
      <c r="N207" s="39" t="s">
        <v>18775</v>
      </c>
      <c r="O207" s="39" t="s">
        <v>18776</v>
      </c>
      <c r="P207" s="39" t="s">
        <v>18777</v>
      </c>
      <c r="Q207" s="39" t="s">
        <v>18778</v>
      </c>
      <c r="R207" s="39" t="s">
        <v>18779</v>
      </c>
      <c r="S207" s="39" t="s">
        <v>18780</v>
      </c>
      <c r="T207" s="39" t="s">
        <v>18781</v>
      </c>
    </row>
    <row r="208" spans="1:20" x14ac:dyDescent="0.3">
      <c r="A208">
        <v>207</v>
      </c>
      <c r="B208" s="1">
        <v>45831.537615740737</v>
      </c>
      <c r="C208" s="1">
        <v>45831.545972222222</v>
      </c>
      <c r="D208" s="39" t="s">
        <v>4334</v>
      </c>
      <c r="E208" s="39" t="s">
        <v>4335</v>
      </c>
      <c r="F208" s="39" t="s">
        <v>16076</v>
      </c>
      <c r="G208">
        <v>7</v>
      </c>
      <c r="H208">
        <v>23</v>
      </c>
      <c r="I208" s="39" t="s">
        <v>18782</v>
      </c>
      <c r="J208" s="39" t="s">
        <v>18783</v>
      </c>
      <c r="K208" s="39" t="s">
        <v>18784</v>
      </c>
      <c r="L208" s="39" t="s">
        <v>18785</v>
      </c>
      <c r="M208" s="39" t="s">
        <v>18786</v>
      </c>
      <c r="N208" s="39" t="s">
        <v>18787</v>
      </c>
      <c r="O208" s="39" t="s">
        <v>18788</v>
      </c>
      <c r="P208" s="39" t="s">
        <v>18789</v>
      </c>
      <c r="Q208" s="39" t="s">
        <v>18790</v>
      </c>
      <c r="R208" s="39" t="s">
        <v>18791</v>
      </c>
      <c r="S208" s="39" t="s">
        <v>18792</v>
      </c>
      <c r="T208" s="39" t="s">
        <v>18793</v>
      </c>
    </row>
    <row r="209" spans="1:20" x14ac:dyDescent="0.3">
      <c r="A209">
        <v>208</v>
      </c>
      <c r="B209" s="1">
        <v>45831.856099537035</v>
      </c>
      <c r="C209" s="1">
        <v>45831.869432870371</v>
      </c>
      <c r="D209" s="39" t="s">
        <v>3244</v>
      </c>
      <c r="E209" s="39" t="s">
        <v>3245</v>
      </c>
      <c r="F209" s="39" t="s">
        <v>3246</v>
      </c>
      <c r="G209">
        <v>3</v>
      </c>
      <c r="H209">
        <v>3</v>
      </c>
      <c r="I209" s="39" t="s">
        <v>18309</v>
      </c>
      <c r="J209" s="39" t="s">
        <v>18794</v>
      </c>
      <c r="K209" s="39" t="s">
        <v>18795</v>
      </c>
      <c r="L209" s="39" t="s">
        <v>18796</v>
      </c>
      <c r="M209" s="39" t="s">
        <v>18797</v>
      </c>
      <c r="N209" s="39" t="s">
        <v>18798</v>
      </c>
      <c r="O209" s="39" t="s">
        <v>18799</v>
      </c>
      <c r="P209" s="39" t="s">
        <v>18800</v>
      </c>
      <c r="Q209" s="39" t="s">
        <v>18801</v>
      </c>
      <c r="R209" s="39" t="s">
        <v>18802</v>
      </c>
      <c r="S209" s="39" t="s">
        <v>18803</v>
      </c>
      <c r="T209" s="39" t="s">
        <v>18804</v>
      </c>
    </row>
    <row r="210" spans="1:20" x14ac:dyDescent="0.3">
      <c r="A210">
        <v>209</v>
      </c>
      <c r="B210" s="1">
        <v>45831.881909722222</v>
      </c>
      <c r="C210" s="1">
        <v>45831.898611111108</v>
      </c>
      <c r="D210" s="39" t="s">
        <v>3218</v>
      </c>
      <c r="E210" s="39" t="s">
        <v>3219</v>
      </c>
      <c r="F210" s="39" t="s">
        <v>3219</v>
      </c>
      <c r="G210">
        <v>3</v>
      </c>
      <c r="H210">
        <v>16</v>
      </c>
      <c r="I210" s="39" t="s">
        <v>18805</v>
      </c>
      <c r="J210" s="39" t="s">
        <v>18806</v>
      </c>
      <c r="K210" s="39" t="s">
        <v>18807</v>
      </c>
      <c r="L210" s="39" t="s">
        <v>18808</v>
      </c>
      <c r="M210" s="39" t="s">
        <v>18809</v>
      </c>
      <c r="N210" s="39" t="s">
        <v>18810</v>
      </c>
      <c r="O210" s="39" t="s">
        <v>18811</v>
      </c>
      <c r="P210" s="39" t="s">
        <v>18812</v>
      </c>
      <c r="Q210" s="39" t="s">
        <v>18813</v>
      </c>
      <c r="R210" s="39" t="s">
        <v>18814</v>
      </c>
      <c r="S210" s="39" t="s">
        <v>18815</v>
      </c>
      <c r="T210" s="39" t="s">
        <v>18816</v>
      </c>
    </row>
    <row r="211" spans="1:20" x14ac:dyDescent="0.3">
      <c r="A211">
        <v>210</v>
      </c>
      <c r="B211" s="1">
        <v>45832.729305555556</v>
      </c>
      <c r="C211" s="1">
        <v>45832.729363425926</v>
      </c>
      <c r="D211" s="39" t="s">
        <v>895</v>
      </c>
      <c r="E211" s="39" t="s">
        <v>896</v>
      </c>
      <c r="F211" s="39" t="s">
        <v>18817</v>
      </c>
      <c r="G211">
        <v>2</v>
      </c>
      <c r="H211">
        <v>23</v>
      </c>
      <c r="I211" s="39" t="s">
        <v>18818</v>
      </c>
      <c r="J211" s="39" t="s">
        <v>18819</v>
      </c>
      <c r="K211" s="39" t="s">
        <v>18820</v>
      </c>
      <c r="L211" s="39" t="s">
        <v>18821</v>
      </c>
      <c r="M211" s="39" t="s">
        <v>18822</v>
      </c>
      <c r="N211" s="39" t="s">
        <v>18823</v>
      </c>
      <c r="O211" s="39" t="s">
        <v>18824</v>
      </c>
      <c r="P211" s="39" t="s">
        <v>18825</v>
      </c>
      <c r="Q211" s="39" t="s">
        <v>18826</v>
      </c>
      <c r="R211" s="39" t="s">
        <v>18827</v>
      </c>
      <c r="S211" s="39" t="s">
        <v>18828</v>
      </c>
      <c r="T211" s="39" t="s">
        <v>18829</v>
      </c>
    </row>
    <row r="212" spans="1:20" x14ac:dyDescent="0.3">
      <c r="A212">
        <v>211</v>
      </c>
      <c r="B212" s="1">
        <v>45832.879328703704</v>
      </c>
      <c r="C212" s="1">
        <v>45832.886400462965</v>
      </c>
      <c r="D212" s="39" t="s">
        <v>2852</v>
      </c>
      <c r="E212" s="39" t="s">
        <v>2853</v>
      </c>
      <c r="F212" s="39" t="s">
        <v>2854</v>
      </c>
      <c r="G212">
        <v>5</v>
      </c>
      <c r="H212">
        <v>30</v>
      </c>
      <c r="I212" s="39" t="s">
        <v>18830</v>
      </c>
      <c r="J212" s="39" t="s">
        <v>18831</v>
      </c>
      <c r="K212" s="39" t="s">
        <v>18832</v>
      </c>
      <c r="L212" s="39" t="s">
        <v>18833</v>
      </c>
      <c r="M212" s="39" t="s">
        <v>18359</v>
      </c>
      <c r="N212" s="39" t="s">
        <v>18834</v>
      </c>
      <c r="O212" s="39" t="s">
        <v>18835</v>
      </c>
      <c r="P212" s="39" t="s">
        <v>18836</v>
      </c>
      <c r="Q212" s="39" t="s">
        <v>18837</v>
      </c>
      <c r="R212" s="39" t="s">
        <v>18838</v>
      </c>
      <c r="S212" s="39" t="s">
        <v>18839</v>
      </c>
      <c r="T212" s="39" t="s">
        <v>18840</v>
      </c>
    </row>
    <row r="213" spans="1:20" x14ac:dyDescent="0.3">
      <c r="A213">
        <v>212</v>
      </c>
      <c r="B213" s="1">
        <v>45832.940023148149</v>
      </c>
      <c r="C213" s="1">
        <v>45832.940810185188</v>
      </c>
      <c r="D213" s="39" t="s">
        <v>945</v>
      </c>
      <c r="E213" s="39" t="s">
        <v>946</v>
      </c>
      <c r="F213" s="39" t="s">
        <v>946</v>
      </c>
      <c r="G213">
        <v>2</v>
      </c>
      <c r="H213">
        <v>25</v>
      </c>
      <c r="I213" s="39" t="s">
        <v>18841</v>
      </c>
      <c r="J213" s="39" t="s">
        <v>18842</v>
      </c>
      <c r="K213" s="39" t="s">
        <v>18843</v>
      </c>
      <c r="L213" s="39" t="s">
        <v>18844</v>
      </c>
      <c r="M213" s="39" t="s">
        <v>18845</v>
      </c>
      <c r="N213" s="39" t="s">
        <v>18846</v>
      </c>
      <c r="O213" s="39" t="s">
        <v>18847</v>
      </c>
      <c r="P213" s="39" t="s">
        <v>18848</v>
      </c>
      <c r="Q213" s="39" t="s">
        <v>18849</v>
      </c>
      <c r="R213" s="39" t="s">
        <v>18850</v>
      </c>
      <c r="S213" s="39" t="s">
        <v>18851</v>
      </c>
      <c r="T213" s="39" t="s">
        <v>18852</v>
      </c>
    </row>
    <row r="214" spans="1:20" x14ac:dyDescent="0.3">
      <c r="A214">
        <v>213</v>
      </c>
      <c r="B214" s="1">
        <v>45833.216736111113</v>
      </c>
      <c r="C214" s="1">
        <v>45833.2421412037</v>
      </c>
      <c r="D214" s="39" t="s">
        <v>1063</v>
      </c>
      <c r="E214" s="39" t="s">
        <v>1064</v>
      </c>
      <c r="F214" s="39" t="s">
        <v>1064</v>
      </c>
      <c r="G214">
        <v>2</v>
      </c>
      <c r="H214">
        <v>21</v>
      </c>
      <c r="I214" s="39" t="s">
        <v>18140</v>
      </c>
      <c r="J214" s="39" t="s">
        <v>18853</v>
      </c>
      <c r="K214" s="39" t="s">
        <v>18854</v>
      </c>
      <c r="L214" s="39" t="s">
        <v>18855</v>
      </c>
      <c r="M214" s="39" t="s">
        <v>18856</v>
      </c>
      <c r="N214" s="39" t="s">
        <v>18857</v>
      </c>
      <c r="O214" s="39" t="s">
        <v>18858</v>
      </c>
      <c r="P214" s="39" t="s">
        <v>18859</v>
      </c>
      <c r="Q214" s="39" t="s">
        <v>18860</v>
      </c>
      <c r="R214" s="39" t="s">
        <v>18861</v>
      </c>
      <c r="S214" s="39" t="s">
        <v>18862</v>
      </c>
      <c r="T214" s="39" t="s">
        <v>18863</v>
      </c>
    </row>
    <row r="215" spans="1:20" x14ac:dyDescent="0.3">
      <c r="A215">
        <v>214</v>
      </c>
      <c r="B215" s="1">
        <v>45833.563379629632</v>
      </c>
      <c r="C215" s="1">
        <v>45833.585682870369</v>
      </c>
      <c r="D215" s="39" t="s">
        <v>869</v>
      </c>
      <c r="E215" s="39" t="s">
        <v>870</v>
      </c>
      <c r="F215" s="39" t="s">
        <v>5366</v>
      </c>
      <c r="G215">
        <v>2</v>
      </c>
      <c r="H215">
        <v>13</v>
      </c>
      <c r="I215" s="39" t="s">
        <v>18864</v>
      </c>
      <c r="J215" s="39" t="s">
        <v>18865</v>
      </c>
      <c r="K215" s="39" t="s">
        <v>18866</v>
      </c>
      <c r="L215" s="39" t="s">
        <v>18867</v>
      </c>
      <c r="M215" s="39" t="s">
        <v>18868</v>
      </c>
      <c r="N215" s="39" t="s">
        <v>18869</v>
      </c>
      <c r="O215" s="39" t="s">
        <v>18870</v>
      </c>
      <c r="P215" s="39" t="s">
        <v>18871</v>
      </c>
      <c r="Q215" s="39" t="s">
        <v>18872</v>
      </c>
      <c r="R215" s="39" t="s">
        <v>18873</v>
      </c>
      <c r="S215" s="39" t="s">
        <v>18874</v>
      </c>
      <c r="T215" s="39" t="s">
        <v>18875</v>
      </c>
    </row>
    <row r="216" spans="1:20" x14ac:dyDescent="0.3">
      <c r="A216">
        <v>215</v>
      </c>
      <c r="B216" s="1">
        <v>45833.576597222222</v>
      </c>
      <c r="C216" s="1">
        <v>45833.586539351854</v>
      </c>
      <c r="D216" s="39" t="s">
        <v>1172</v>
      </c>
      <c r="E216" s="39" t="s">
        <v>1173</v>
      </c>
      <c r="F216" s="39" t="s">
        <v>1173</v>
      </c>
      <c r="G216">
        <v>2</v>
      </c>
      <c r="H216">
        <v>10</v>
      </c>
      <c r="I216" s="39" t="s">
        <v>18876</v>
      </c>
      <c r="J216" s="39" t="s">
        <v>18877</v>
      </c>
      <c r="K216" s="39" t="s">
        <v>18878</v>
      </c>
      <c r="L216" s="39" t="s">
        <v>18879</v>
      </c>
      <c r="M216" s="39" t="s">
        <v>18880</v>
      </c>
      <c r="N216" s="39" t="s">
        <v>18881</v>
      </c>
      <c r="O216" s="39" t="s">
        <v>18882</v>
      </c>
      <c r="P216" s="39" t="s">
        <v>18883</v>
      </c>
      <c r="Q216" s="39" t="s">
        <v>18884</v>
      </c>
      <c r="R216" s="39" t="s">
        <v>18885</v>
      </c>
      <c r="S216" s="39" t="s">
        <v>18886</v>
      </c>
      <c r="T216" s="39" t="s">
        <v>18887</v>
      </c>
    </row>
    <row r="217" spans="1:20" x14ac:dyDescent="0.3">
      <c r="A217">
        <v>216</v>
      </c>
      <c r="B217" s="1">
        <v>45833.570034722223</v>
      </c>
      <c r="C217" s="1">
        <v>45833.592523148145</v>
      </c>
      <c r="D217" s="39" t="s">
        <v>1108</v>
      </c>
      <c r="E217" s="39" t="s">
        <v>1109</v>
      </c>
      <c r="F217" s="39" t="s">
        <v>1109</v>
      </c>
      <c r="G217">
        <v>2</v>
      </c>
      <c r="H217">
        <v>7</v>
      </c>
      <c r="I217" s="39" t="s">
        <v>18888</v>
      </c>
      <c r="J217" s="39" t="s">
        <v>18889</v>
      </c>
      <c r="K217" s="39" t="s">
        <v>18890</v>
      </c>
      <c r="L217" s="39" t="s">
        <v>18891</v>
      </c>
      <c r="M217" s="39" t="s">
        <v>18892</v>
      </c>
      <c r="N217" s="39" t="s">
        <v>18893</v>
      </c>
      <c r="O217" s="39" t="s">
        <v>18894</v>
      </c>
      <c r="P217" s="39" t="s">
        <v>18220</v>
      </c>
      <c r="Q217" s="39" t="s">
        <v>18895</v>
      </c>
      <c r="R217" s="39" t="s">
        <v>18896</v>
      </c>
      <c r="S217" s="39" t="s">
        <v>18897</v>
      </c>
      <c r="T217" s="39" t="s">
        <v>18898</v>
      </c>
    </row>
    <row r="218" spans="1:20" x14ac:dyDescent="0.3">
      <c r="A218">
        <v>217</v>
      </c>
      <c r="B218" s="1">
        <v>45833.572881944441</v>
      </c>
      <c r="C218" s="1">
        <v>45833.592615740738</v>
      </c>
      <c r="D218" s="39" t="s">
        <v>998</v>
      </c>
      <c r="E218" s="39" t="s">
        <v>999</v>
      </c>
      <c r="F218" s="39" t="s">
        <v>1000</v>
      </c>
      <c r="G218">
        <v>2</v>
      </c>
      <c r="H218">
        <v>11</v>
      </c>
      <c r="I218" s="39" t="s">
        <v>18899</v>
      </c>
      <c r="J218" s="39" t="s">
        <v>18900</v>
      </c>
      <c r="K218" s="39" t="s">
        <v>18901</v>
      </c>
      <c r="L218" s="39" t="s">
        <v>18902</v>
      </c>
      <c r="M218" s="39" t="s">
        <v>18903</v>
      </c>
      <c r="N218" s="39" t="s">
        <v>18904</v>
      </c>
      <c r="O218" s="39" t="s">
        <v>18905</v>
      </c>
      <c r="P218" s="39" t="s">
        <v>17455</v>
      </c>
      <c r="Q218" s="39" t="s">
        <v>18906</v>
      </c>
      <c r="R218" s="39" t="s">
        <v>18896</v>
      </c>
      <c r="S218" s="39" t="s">
        <v>18907</v>
      </c>
      <c r="T218" s="39" t="s">
        <v>18908</v>
      </c>
    </row>
    <row r="219" spans="1:20" x14ac:dyDescent="0.3">
      <c r="A219">
        <v>218</v>
      </c>
      <c r="B219" s="1">
        <v>45833.569166666668</v>
      </c>
      <c r="C219" s="1">
        <v>45833.593356481484</v>
      </c>
      <c r="D219" s="39" t="s">
        <v>1097</v>
      </c>
      <c r="E219" s="39" t="s">
        <v>1098</v>
      </c>
      <c r="F219" s="39" t="s">
        <v>1098</v>
      </c>
      <c r="G219">
        <v>2</v>
      </c>
      <c r="H219">
        <v>12</v>
      </c>
      <c r="I219" s="39" t="s">
        <v>18909</v>
      </c>
      <c r="J219" s="39" t="s">
        <v>18910</v>
      </c>
      <c r="K219" s="39" t="s">
        <v>18911</v>
      </c>
      <c r="L219" s="39" t="s">
        <v>18912</v>
      </c>
      <c r="M219" s="39" t="s">
        <v>18913</v>
      </c>
      <c r="N219" s="39" t="s">
        <v>18914</v>
      </c>
      <c r="O219" s="39" t="s">
        <v>18915</v>
      </c>
      <c r="P219" s="39" t="s">
        <v>18916</v>
      </c>
      <c r="Q219" s="39" t="s">
        <v>18917</v>
      </c>
      <c r="R219" s="39" t="s">
        <v>18918</v>
      </c>
      <c r="S219" s="39" t="s">
        <v>18919</v>
      </c>
      <c r="T219" s="39" t="s">
        <v>18920</v>
      </c>
    </row>
    <row r="220" spans="1:20" x14ac:dyDescent="0.3">
      <c r="A220">
        <v>219</v>
      </c>
      <c r="B220" s="1">
        <v>45833.575150462966</v>
      </c>
      <c r="C220" s="1">
        <v>45833.593726851854</v>
      </c>
      <c r="D220" s="39" t="s">
        <v>1148</v>
      </c>
      <c r="E220" s="39" t="s">
        <v>1149</v>
      </c>
      <c r="F220" s="39" t="s">
        <v>1150</v>
      </c>
      <c r="G220">
        <v>2</v>
      </c>
      <c r="H220">
        <v>8</v>
      </c>
      <c r="I220" s="39" t="s">
        <v>18921</v>
      </c>
      <c r="J220" s="39" t="s">
        <v>18922</v>
      </c>
      <c r="K220" s="39" t="s">
        <v>18923</v>
      </c>
      <c r="L220" s="39" t="s">
        <v>18924</v>
      </c>
      <c r="M220" s="39" t="s">
        <v>18925</v>
      </c>
      <c r="N220" s="39" t="s">
        <v>18926</v>
      </c>
      <c r="O220" s="39" t="s">
        <v>18927</v>
      </c>
      <c r="P220" s="39" t="s">
        <v>18928</v>
      </c>
      <c r="Q220" s="39" t="s">
        <v>18929</v>
      </c>
      <c r="R220" s="39" t="s">
        <v>18930</v>
      </c>
      <c r="S220" s="39" t="s">
        <v>18931</v>
      </c>
      <c r="T220" s="39" t="s">
        <v>18932</v>
      </c>
    </row>
    <row r="221" spans="1:20" x14ac:dyDescent="0.3">
      <c r="A221">
        <v>220</v>
      </c>
      <c r="B221" s="1">
        <v>45833.597731481481</v>
      </c>
      <c r="C221" s="1">
        <v>45833.600763888891</v>
      </c>
      <c r="D221" s="39" t="s">
        <v>1162</v>
      </c>
      <c r="E221" s="39" t="s">
        <v>1163</v>
      </c>
      <c r="F221" s="39" t="s">
        <v>5475</v>
      </c>
      <c r="G221">
        <v>2</v>
      </c>
      <c r="H221">
        <v>14</v>
      </c>
      <c r="I221" s="39" t="s">
        <v>18933</v>
      </c>
      <c r="J221" s="39" t="s">
        <v>18934</v>
      </c>
      <c r="K221" s="39" t="s">
        <v>18935</v>
      </c>
      <c r="L221" s="39" t="s">
        <v>18936</v>
      </c>
      <c r="M221" s="39" t="s">
        <v>18937</v>
      </c>
      <c r="N221" s="39" t="s">
        <v>18938</v>
      </c>
      <c r="O221" s="39" t="s">
        <v>18915</v>
      </c>
      <c r="P221" s="39" t="s">
        <v>18916</v>
      </c>
      <c r="Q221" s="39" t="s">
        <v>18917</v>
      </c>
      <c r="R221" s="39" t="s">
        <v>18939</v>
      </c>
      <c r="S221" s="39" t="s">
        <v>18940</v>
      </c>
      <c r="T221" s="39" t="s">
        <v>18932</v>
      </c>
    </row>
    <row r="222" spans="1:20" x14ac:dyDescent="0.3">
      <c r="A222">
        <v>221</v>
      </c>
      <c r="B222" s="1">
        <v>45833.576516203706</v>
      </c>
      <c r="C222" s="1">
        <v>45833.603842592594</v>
      </c>
      <c r="D222" s="39" t="s">
        <v>928</v>
      </c>
      <c r="E222" s="39" t="s">
        <v>929</v>
      </c>
      <c r="F222" s="39" t="s">
        <v>929</v>
      </c>
      <c r="G222">
        <v>2</v>
      </c>
      <c r="H222">
        <v>31</v>
      </c>
      <c r="I222" s="39" t="s">
        <v>18941</v>
      </c>
      <c r="J222" s="39" t="s">
        <v>18942</v>
      </c>
      <c r="K222" s="39" t="s">
        <v>18890</v>
      </c>
      <c r="L222" s="39" t="s">
        <v>18943</v>
      </c>
      <c r="M222" s="39" t="s">
        <v>18944</v>
      </c>
      <c r="N222" s="39" t="s">
        <v>18945</v>
      </c>
      <c r="O222" s="39" t="s">
        <v>18946</v>
      </c>
      <c r="P222" s="39" t="s">
        <v>16183</v>
      </c>
      <c r="Q222" s="39" t="s">
        <v>18947</v>
      </c>
      <c r="R222" s="39" t="s">
        <v>18948</v>
      </c>
      <c r="S222" s="39" t="s">
        <v>18949</v>
      </c>
      <c r="T222" s="39" t="s">
        <v>18950</v>
      </c>
    </row>
    <row r="223" spans="1:20" x14ac:dyDescent="0.3">
      <c r="A223">
        <v>222</v>
      </c>
      <c r="B223" s="1">
        <v>45833.576724537037</v>
      </c>
      <c r="C223" s="1">
        <v>45833.604375000003</v>
      </c>
      <c r="D223" s="39" t="s">
        <v>1195</v>
      </c>
      <c r="E223" s="39" t="s">
        <v>1196</v>
      </c>
      <c r="F223" s="39" t="s">
        <v>1196</v>
      </c>
      <c r="G223">
        <v>2</v>
      </c>
      <c r="H223">
        <v>34</v>
      </c>
      <c r="I223" s="39" t="s">
        <v>18951</v>
      </c>
      <c r="J223" s="39" t="s">
        <v>18900</v>
      </c>
      <c r="K223" s="39" t="s">
        <v>17274</v>
      </c>
      <c r="L223" s="39" t="s">
        <v>18952</v>
      </c>
      <c r="M223" s="39" t="s">
        <v>18953</v>
      </c>
      <c r="N223" s="39" t="s">
        <v>18954</v>
      </c>
      <c r="O223" s="39" t="s">
        <v>18955</v>
      </c>
      <c r="P223" s="39" t="s">
        <v>16183</v>
      </c>
      <c r="Q223" s="39" t="s">
        <v>18956</v>
      </c>
      <c r="R223" s="39" t="s">
        <v>18957</v>
      </c>
      <c r="S223" s="39" t="s">
        <v>18958</v>
      </c>
      <c r="T223" s="39" t="s">
        <v>18959</v>
      </c>
    </row>
    <row r="224" spans="1:20" x14ac:dyDescent="0.3">
      <c r="A224">
        <v>223</v>
      </c>
      <c r="B224" s="1">
        <v>45833.571527777778</v>
      </c>
      <c r="C224" s="1">
        <v>45833.605312500003</v>
      </c>
      <c r="D224" s="39" t="s">
        <v>1085</v>
      </c>
      <c r="E224" s="39" t="s">
        <v>1086</v>
      </c>
      <c r="F224" s="39" t="s">
        <v>1086</v>
      </c>
      <c r="G224">
        <v>2</v>
      </c>
      <c r="H224">
        <v>33</v>
      </c>
      <c r="I224" s="39" t="s">
        <v>18960</v>
      </c>
      <c r="J224" s="39" t="s">
        <v>18961</v>
      </c>
      <c r="K224" s="39" t="s">
        <v>18962</v>
      </c>
      <c r="L224" s="39" t="s">
        <v>18963</v>
      </c>
      <c r="M224" s="39" t="s">
        <v>18964</v>
      </c>
      <c r="N224" s="39" t="s">
        <v>18965</v>
      </c>
      <c r="O224" s="39" t="s">
        <v>18966</v>
      </c>
      <c r="P224" s="39" t="s">
        <v>18967</v>
      </c>
      <c r="Q224" s="39" t="s">
        <v>18968</v>
      </c>
      <c r="R224" s="39" t="s">
        <v>18969</v>
      </c>
      <c r="S224" s="39" t="s">
        <v>18970</v>
      </c>
      <c r="T224" s="39" t="s">
        <v>18971</v>
      </c>
    </row>
    <row r="225" spans="1:20" x14ac:dyDescent="0.3">
      <c r="A225">
        <v>224</v>
      </c>
      <c r="B225" s="1">
        <v>45833.577037037037</v>
      </c>
      <c r="C225" s="1">
        <v>45833.605393518519</v>
      </c>
      <c r="D225" s="39" t="s">
        <v>1075</v>
      </c>
      <c r="E225" s="39" t="s">
        <v>1076</v>
      </c>
      <c r="F225" s="39" t="s">
        <v>1076</v>
      </c>
      <c r="G225">
        <v>2</v>
      </c>
      <c r="H225">
        <v>32</v>
      </c>
      <c r="I225" s="39" t="s">
        <v>18972</v>
      </c>
      <c r="J225" s="39" t="s">
        <v>18973</v>
      </c>
      <c r="K225" s="39" t="s">
        <v>18974</v>
      </c>
      <c r="L225" s="39" t="s">
        <v>18975</v>
      </c>
      <c r="M225" s="39" t="s">
        <v>18976</v>
      </c>
      <c r="N225" s="39" t="s">
        <v>18977</v>
      </c>
      <c r="O225" s="39" t="s">
        <v>18978</v>
      </c>
      <c r="P225" s="39" t="s">
        <v>18979</v>
      </c>
      <c r="Q225" s="39" t="s">
        <v>18980</v>
      </c>
      <c r="R225" s="39" t="s">
        <v>18981</v>
      </c>
      <c r="S225" s="39" t="s">
        <v>18982</v>
      </c>
      <c r="T225" s="39" t="s">
        <v>18983</v>
      </c>
    </row>
    <row r="226" spans="1:20" x14ac:dyDescent="0.3">
      <c r="A226">
        <v>225</v>
      </c>
      <c r="B226" s="1">
        <v>45833.587789351855</v>
      </c>
      <c r="C226" s="1">
        <v>45833.605416666665</v>
      </c>
      <c r="D226" s="39" t="s">
        <v>952</v>
      </c>
      <c r="E226" s="39" t="s">
        <v>953</v>
      </c>
      <c r="F226" s="39" t="s">
        <v>953</v>
      </c>
      <c r="G226">
        <v>2</v>
      </c>
      <c r="H226">
        <v>35</v>
      </c>
      <c r="I226" s="39" t="s">
        <v>18984</v>
      </c>
      <c r="J226" s="39" t="s">
        <v>18985</v>
      </c>
      <c r="K226" s="39" t="s">
        <v>18986</v>
      </c>
      <c r="L226" s="39" t="s">
        <v>18987</v>
      </c>
      <c r="M226" s="39" t="s">
        <v>18988</v>
      </c>
      <c r="N226" s="39" t="s">
        <v>18989</v>
      </c>
      <c r="O226" s="39" t="s">
        <v>18990</v>
      </c>
      <c r="P226" s="39" t="s">
        <v>18991</v>
      </c>
      <c r="Q226" s="39" t="s">
        <v>18992</v>
      </c>
      <c r="R226" s="39" t="s">
        <v>18993</v>
      </c>
      <c r="S226" s="39" t="s">
        <v>18994</v>
      </c>
      <c r="T226" s="39" t="s">
        <v>18995</v>
      </c>
    </row>
    <row r="227" spans="1:20" x14ac:dyDescent="0.3">
      <c r="A227">
        <v>226</v>
      </c>
      <c r="B227" s="1">
        <v>45833.607106481482</v>
      </c>
      <c r="C227" s="1">
        <v>45833.617476851854</v>
      </c>
      <c r="D227" s="39" t="s">
        <v>904</v>
      </c>
      <c r="E227" s="39" t="s">
        <v>905</v>
      </c>
      <c r="F227" s="39" t="s">
        <v>905</v>
      </c>
      <c r="G227">
        <v>2</v>
      </c>
      <c r="H227">
        <v>17</v>
      </c>
      <c r="I227" s="39" t="s">
        <v>18996</v>
      </c>
      <c r="J227" s="39" t="s">
        <v>18997</v>
      </c>
      <c r="K227" s="39" t="s">
        <v>18911</v>
      </c>
      <c r="L227" s="39" t="s">
        <v>16743</v>
      </c>
      <c r="M227" s="39" t="s">
        <v>18998</v>
      </c>
      <c r="N227" s="39" t="s">
        <v>18999</v>
      </c>
      <c r="O227" s="39" t="s">
        <v>19000</v>
      </c>
      <c r="P227" s="39" t="s">
        <v>19001</v>
      </c>
      <c r="Q227" s="39" t="s">
        <v>19002</v>
      </c>
      <c r="R227" s="39" t="s">
        <v>19003</v>
      </c>
      <c r="S227" s="39" t="s">
        <v>19004</v>
      </c>
      <c r="T227" s="39" t="s">
        <v>19005</v>
      </c>
    </row>
    <row r="228" spans="1:20" x14ac:dyDescent="0.3">
      <c r="A228">
        <v>227</v>
      </c>
      <c r="B228" s="1">
        <v>45833.598067129627</v>
      </c>
      <c r="C228" s="1">
        <v>45833.627766203703</v>
      </c>
      <c r="D228" s="39" t="s">
        <v>862</v>
      </c>
      <c r="E228" s="39" t="s">
        <v>863</v>
      </c>
      <c r="F228" s="39" t="s">
        <v>863</v>
      </c>
      <c r="G228">
        <v>2</v>
      </c>
      <c r="H228">
        <v>29</v>
      </c>
      <c r="I228" s="39" t="s">
        <v>19006</v>
      </c>
      <c r="J228" s="39" t="s">
        <v>19007</v>
      </c>
      <c r="K228" s="39" t="s">
        <v>19008</v>
      </c>
      <c r="L228" s="39" t="s">
        <v>19009</v>
      </c>
      <c r="M228" s="39" t="s">
        <v>19010</v>
      </c>
      <c r="N228" s="39" t="s">
        <v>19011</v>
      </c>
      <c r="O228" s="39" t="s">
        <v>19012</v>
      </c>
      <c r="P228" s="39" t="s">
        <v>19013</v>
      </c>
      <c r="Q228" s="39" t="s">
        <v>19014</v>
      </c>
      <c r="R228" s="39" t="s">
        <v>19015</v>
      </c>
      <c r="S228" s="39" t="s">
        <v>19016</v>
      </c>
      <c r="T228" s="39" t="s">
        <v>19017</v>
      </c>
    </row>
    <row r="229" spans="1:20" x14ac:dyDescent="0.3">
      <c r="A229">
        <v>228</v>
      </c>
      <c r="B229" s="1">
        <v>45833.61990740741</v>
      </c>
      <c r="C229" s="1">
        <v>45833.627766203703</v>
      </c>
      <c r="D229" s="39" t="s">
        <v>878</v>
      </c>
      <c r="E229" s="39" t="s">
        <v>879</v>
      </c>
      <c r="F229" s="39" t="s">
        <v>879</v>
      </c>
      <c r="G229">
        <v>2</v>
      </c>
      <c r="H229">
        <v>15</v>
      </c>
      <c r="I229" s="39" t="s">
        <v>19018</v>
      </c>
      <c r="J229" s="39" t="s">
        <v>19019</v>
      </c>
      <c r="K229" s="39" t="s">
        <v>19020</v>
      </c>
      <c r="L229" s="39" t="s">
        <v>19021</v>
      </c>
      <c r="M229" s="39" t="s">
        <v>19022</v>
      </c>
      <c r="N229" s="39" t="s">
        <v>19023</v>
      </c>
      <c r="O229" s="39" t="s">
        <v>19024</v>
      </c>
      <c r="P229" s="39" t="s">
        <v>19025</v>
      </c>
      <c r="Q229" s="39" t="s">
        <v>19026</v>
      </c>
      <c r="R229" s="39" t="s">
        <v>19027</v>
      </c>
      <c r="S229" s="39" t="s">
        <v>19028</v>
      </c>
      <c r="T229" s="39" t="s">
        <v>19029</v>
      </c>
    </row>
    <row r="230" spans="1:20" x14ac:dyDescent="0.3">
      <c r="A230">
        <v>229</v>
      </c>
      <c r="B230" s="1">
        <v>45834.62740740741</v>
      </c>
      <c r="C230" s="1">
        <v>45834.633553240739</v>
      </c>
      <c r="D230" s="39" t="s">
        <v>3433</v>
      </c>
      <c r="E230" s="39" t="s">
        <v>3434</v>
      </c>
      <c r="F230" s="39" t="s">
        <v>3434</v>
      </c>
      <c r="G230">
        <v>8</v>
      </c>
      <c r="H230">
        <v>7</v>
      </c>
      <c r="I230" s="39" t="s">
        <v>19030</v>
      </c>
      <c r="J230" s="39" t="s">
        <v>19031</v>
      </c>
      <c r="K230" s="39" t="s">
        <v>19032</v>
      </c>
      <c r="L230" s="39" t="s">
        <v>19033</v>
      </c>
      <c r="M230" s="39" t="s">
        <v>19034</v>
      </c>
      <c r="N230" s="39" t="s">
        <v>19035</v>
      </c>
      <c r="O230" s="39" t="s">
        <v>19036</v>
      </c>
      <c r="P230" s="39" t="s">
        <v>19037</v>
      </c>
      <c r="Q230" s="39" t="s">
        <v>19038</v>
      </c>
      <c r="R230" s="39" t="s">
        <v>19039</v>
      </c>
      <c r="S230" s="39" t="s">
        <v>19040</v>
      </c>
      <c r="T230" s="39" t="s">
        <v>19041</v>
      </c>
    </row>
    <row r="231" spans="1:20" x14ac:dyDescent="0.3">
      <c r="A231">
        <v>230</v>
      </c>
      <c r="B231" s="1">
        <v>45835.844814814816</v>
      </c>
      <c r="C231" s="1">
        <v>45835.85528935185</v>
      </c>
      <c r="D231" s="39" t="s">
        <v>3551</v>
      </c>
      <c r="E231" s="39" t="s">
        <v>3552</v>
      </c>
      <c r="F231" s="39" t="s">
        <v>3552</v>
      </c>
      <c r="G231">
        <v>8</v>
      </c>
      <c r="H231">
        <v>39</v>
      </c>
      <c r="I231" s="39" t="s">
        <v>19042</v>
      </c>
      <c r="J231" s="39" t="s">
        <v>19043</v>
      </c>
      <c r="K231" s="39" t="s">
        <v>19044</v>
      </c>
      <c r="L231" s="39" t="s">
        <v>19045</v>
      </c>
      <c r="M231" s="39" t="s">
        <v>19046</v>
      </c>
      <c r="N231" s="39" t="s">
        <v>19047</v>
      </c>
      <c r="O231" s="39" t="s">
        <v>19048</v>
      </c>
      <c r="P231" s="39" t="s">
        <v>19049</v>
      </c>
      <c r="Q231" s="39" t="s">
        <v>19050</v>
      </c>
      <c r="R231" s="39" t="s">
        <v>19051</v>
      </c>
      <c r="S231" s="39" t="s">
        <v>19052</v>
      </c>
      <c r="T231" s="39" t="s">
        <v>19053</v>
      </c>
    </row>
    <row r="232" spans="1:20" x14ac:dyDescent="0.3">
      <c r="A232">
        <v>231</v>
      </c>
      <c r="B232" s="1">
        <v>45835.845104166663</v>
      </c>
      <c r="C232" s="1">
        <v>45835.868900462963</v>
      </c>
      <c r="D232" s="39" t="s">
        <v>3453</v>
      </c>
      <c r="E232" s="39" t="s">
        <v>3454</v>
      </c>
      <c r="F232" s="39" t="s">
        <v>3454</v>
      </c>
      <c r="G232">
        <v>8</v>
      </c>
      <c r="H232">
        <v>25</v>
      </c>
      <c r="I232" s="39" t="s">
        <v>19054</v>
      </c>
      <c r="J232" s="39" t="s">
        <v>19055</v>
      </c>
      <c r="K232" s="39" t="s">
        <v>19056</v>
      </c>
      <c r="L232" s="39" t="s">
        <v>19057</v>
      </c>
      <c r="M232" s="39" t="s">
        <v>19058</v>
      </c>
      <c r="N232" s="39" t="s">
        <v>19059</v>
      </c>
      <c r="O232" s="39" t="s">
        <v>19060</v>
      </c>
      <c r="P232" s="39" t="s">
        <v>19061</v>
      </c>
      <c r="Q232" s="39" t="s">
        <v>19062</v>
      </c>
      <c r="R232" s="39" t="s">
        <v>19063</v>
      </c>
      <c r="S232" s="39" t="s">
        <v>19064</v>
      </c>
      <c r="T232" s="39" t="s">
        <v>19065</v>
      </c>
    </row>
    <row r="233" spans="1:20" x14ac:dyDescent="0.3">
      <c r="A233">
        <v>232</v>
      </c>
      <c r="B233" s="1">
        <v>45836.414155092592</v>
      </c>
      <c r="C233" s="1">
        <v>45836.420682870368</v>
      </c>
      <c r="D233" s="39" t="s">
        <v>1038</v>
      </c>
      <c r="E233" s="39" t="s">
        <v>1039</v>
      </c>
      <c r="F233" s="39" t="s">
        <v>1039</v>
      </c>
      <c r="G233">
        <v>2</v>
      </c>
      <c r="H233">
        <v>22</v>
      </c>
      <c r="I233" s="39" t="s">
        <v>19066</v>
      </c>
      <c r="J233" s="39" t="s">
        <v>18188</v>
      </c>
      <c r="K233" s="39" t="s">
        <v>19067</v>
      </c>
      <c r="L233" s="39" t="s">
        <v>19068</v>
      </c>
      <c r="M233" s="39" t="s">
        <v>19069</v>
      </c>
      <c r="N233" s="39" t="s">
        <v>19070</v>
      </c>
      <c r="O233" s="39" t="s">
        <v>19071</v>
      </c>
      <c r="P233" s="39" t="s">
        <v>18192</v>
      </c>
      <c r="Q233" s="39" t="s">
        <v>19072</v>
      </c>
      <c r="R233" s="39" t="s">
        <v>19073</v>
      </c>
      <c r="S233" s="39" t="s">
        <v>19074</v>
      </c>
      <c r="T233" s="39" t="s">
        <v>19075</v>
      </c>
    </row>
    <row r="234" spans="1:20" x14ac:dyDescent="0.3">
      <c r="A234">
        <v>233</v>
      </c>
      <c r="B234" s="1">
        <v>45836.567395833335</v>
      </c>
      <c r="C234" s="1">
        <v>45836.573217592595</v>
      </c>
      <c r="D234" s="39" t="s">
        <v>2623</v>
      </c>
      <c r="E234" s="39" t="s">
        <v>2624</v>
      </c>
      <c r="F234" s="39" t="s">
        <v>2624</v>
      </c>
      <c r="G234">
        <v>5</v>
      </c>
      <c r="H234">
        <v>27</v>
      </c>
      <c r="I234" s="39" t="s">
        <v>19076</v>
      </c>
      <c r="J234" s="39" t="s">
        <v>16700</v>
      </c>
      <c r="K234" s="39" t="s">
        <v>19077</v>
      </c>
      <c r="L234" s="39" t="s">
        <v>19078</v>
      </c>
      <c r="M234" s="39" t="s">
        <v>19079</v>
      </c>
      <c r="N234" s="39" t="s">
        <v>19080</v>
      </c>
      <c r="O234" s="39" t="s">
        <v>19081</v>
      </c>
      <c r="P234" s="39" t="s">
        <v>19082</v>
      </c>
      <c r="Q234" s="39" t="s">
        <v>19083</v>
      </c>
      <c r="R234" s="39" t="s">
        <v>19084</v>
      </c>
      <c r="S234" s="39" t="s">
        <v>19085</v>
      </c>
      <c r="T234" s="39" t="s">
        <v>19086</v>
      </c>
    </row>
    <row r="235" spans="1:20" x14ac:dyDescent="0.3">
      <c r="A235">
        <v>234</v>
      </c>
      <c r="B235" s="1">
        <v>45836.648668981485</v>
      </c>
      <c r="C235" s="1">
        <v>45836.662442129629</v>
      </c>
      <c r="D235" s="39" t="s">
        <v>3715</v>
      </c>
      <c r="E235" s="39" t="s">
        <v>3716</v>
      </c>
      <c r="F235" s="39" t="s">
        <v>14719</v>
      </c>
      <c r="G235">
        <v>8</v>
      </c>
      <c r="H235">
        <v>14</v>
      </c>
      <c r="I235" s="39" t="s">
        <v>16918</v>
      </c>
      <c r="J235" s="39" t="s">
        <v>19087</v>
      </c>
      <c r="K235" s="39" t="s">
        <v>18410</v>
      </c>
      <c r="L235" s="39" t="s">
        <v>19088</v>
      </c>
      <c r="M235" s="39" t="s">
        <v>18359</v>
      </c>
      <c r="N235" s="39" t="s">
        <v>19089</v>
      </c>
      <c r="O235" s="39" t="s">
        <v>18835</v>
      </c>
      <c r="P235" s="39" t="s">
        <v>19090</v>
      </c>
      <c r="Q235" s="39" t="s">
        <v>19091</v>
      </c>
      <c r="R235" s="39" t="s">
        <v>18364</v>
      </c>
      <c r="S235" s="39" t="s">
        <v>16918</v>
      </c>
      <c r="T235" s="39" t="s">
        <v>87</v>
      </c>
    </row>
    <row r="236" spans="1:20" x14ac:dyDescent="0.3">
      <c r="A236">
        <v>235</v>
      </c>
      <c r="B236" s="1">
        <v>45836.694930555554</v>
      </c>
      <c r="C236" s="1">
        <v>45836.696736111109</v>
      </c>
      <c r="D236" s="39" t="s">
        <v>4362</v>
      </c>
      <c r="E236" s="39" t="s">
        <v>4363</v>
      </c>
      <c r="F236" s="39" t="s">
        <v>4363</v>
      </c>
      <c r="G236">
        <v>7</v>
      </c>
      <c r="H236">
        <v>26</v>
      </c>
      <c r="I236" s="39" t="s">
        <v>19092</v>
      </c>
      <c r="J236" s="39" t="s">
        <v>19093</v>
      </c>
      <c r="K236" s="39" t="s">
        <v>18524</v>
      </c>
      <c r="L236" s="39" t="s">
        <v>18525</v>
      </c>
      <c r="M236" s="39" t="s">
        <v>18526</v>
      </c>
      <c r="N236" s="39" t="s">
        <v>19094</v>
      </c>
      <c r="O236" s="39" t="s">
        <v>18528</v>
      </c>
      <c r="P236" s="39" t="s">
        <v>18529</v>
      </c>
      <c r="Q236" s="39" t="s">
        <v>18530</v>
      </c>
      <c r="R236" s="39" t="s">
        <v>18531</v>
      </c>
      <c r="S236" s="39" t="s">
        <v>18542</v>
      </c>
      <c r="T236" s="39" t="s">
        <v>18543</v>
      </c>
    </row>
    <row r="237" spans="1:20" x14ac:dyDescent="0.3">
      <c r="A237">
        <v>236</v>
      </c>
      <c r="B237" s="1">
        <v>45836.723946759259</v>
      </c>
      <c r="C237" s="1">
        <v>45836.729224537034</v>
      </c>
      <c r="D237" s="39" t="s">
        <v>1409</v>
      </c>
      <c r="E237" s="39" t="s">
        <v>1410</v>
      </c>
      <c r="F237" s="39" t="s">
        <v>1410</v>
      </c>
      <c r="G237">
        <v>1</v>
      </c>
      <c r="H237">
        <v>26</v>
      </c>
      <c r="I237" s="39" t="s">
        <v>19095</v>
      </c>
      <c r="J237" s="39" t="s">
        <v>19096</v>
      </c>
      <c r="K237" s="39" t="s">
        <v>19097</v>
      </c>
      <c r="L237" s="39" t="s">
        <v>19098</v>
      </c>
      <c r="M237" s="39" t="s">
        <v>19099</v>
      </c>
      <c r="N237" s="39" t="s">
        <v>19100</v>
      </c>
      <c r="O237" s="39" t="s">
        <v>19101</v>
      </c>
      <c r="P237" s="39" t="s">
        <v>18220</v>
      </c>
      <c r="Q237" s="39" t="s">
        <v>19102</v>
      </c>
      <c r="R237" s="39" t="s">
        <v>18896</v>
      </c>
      <c r="S237" s="39" t="s">
        <v>19103</v>
      </c>
      <c r="T237" s="39" t="s">
        <v>19104</v>
      </c>
    </row>
    <row r="238" spans="1:20" x14ac:dyDescent="0.3">
      <c r="A238">
        <v>237</v>
      </c>
      <c r="B238" s="1">
        <v>45836.860023148147</v>
      </c>
      <c r="C238" s="1">
        <v>45836.87709490741</v>
      </c>
      <c r="D238" s="39" t="s">
        <v>4469</v>
      </c>
      <c r="E238" s="39" t="s">
        <v>4470</v>
      </c>
      <c r="F238" s="39" t="s">
        <v>4470</v>
      </c>
      <c r="G238">
        <v>7</v>
      </c>
      <c r="H238">
        <v>31</v>
      </c>
      <c r="I238" s="39" t="s">
        <v>19105</v>
      </c>
      <c r="J238" s="39" t="s">
        <v>19106</v>
      </c>
      <c r="K238" s="39" t="s">
        <v>19107</v>
      </c>
      <c r="L238" s="39" t="s">
        <v>19108</v>
      </c>
      <c r="M238" s="39" t="s">
        <v>18359</v>
      </c>
      <c r="N238" s="39" t="s">
        <v>19109</v>
      </c>
      <c r="O238" s="39" t="s">
        <v>19110</v>
      </c>
      <c r="P238" s="39" t="s">
        <v>19111</v>
      </c>
      <c r="Q238" s="39" t="s">
        <v>19112</v>
      </c>
      <c r="R238" s="39" t="s">
        <v>19113</v>
      </c>
      <c r="S238" s="39" t="s">
        <v>19114</v>
      </c>
      <c r="T238" s="39" t="s">
        <v>19115</v>
      </c>
    </row>
    <row r="239" spans="1:20" x14ac:dyDescent="0.3">
      <c r="A239">
        <v>238</v>
      </c>
      <c r="B239" s="1">
        <v>45836.887777777774</v>
      </c>
      <c r="C239" s="1">
        <v>45836.889525462961</v>
      </c>
      <c r="D239" s="39" t="s">
        <v>990</v>
      </c>
      <c r="E239" s="39" t="s">
        <v>991</v>
      </c>
      <c r="F239" s="39" t="s">
        <v>991</v>
      </c>
      <c r="G239">
        <v>1</v>
      </c>
      <c r="H239">
        <v>28</v>
      </c>
      <c r="I239" s="39" t="s">
        <v>19116</v>
      </c>
      <c r="J239" s="39" t="s">
        <v>19117</v>
      </c>
      <c r="K239" s="39" t="s">
        <v>19118</v>
      </c>
      <c r="L239" s="39" t="s">
        <v>19119</v>
      </c>
      <c r="M239" s="39" t="s">
        <v>19120</v>
      </c>
      <c r="N239" s="39" t="s">
        <v>19121</v>
      </c>
      <c r="O239" s="39" t="s">
        <v>19122</v>
      </c>
      <c r="P239" s="39" t="s">
        <v>19123</v>
      </c>
      <c r="Q239" s="39" t="s">
        <v>19124</v>
      </c>
      <c r="R239" s="39" t="s">
        <v>18896</v>
      </c>
      <c r="S239" s="39" t="s">
        <v>19125</v>
      </c>
      <c r="T239" s="39" t="s">
        <v>19126</v>
      </c>
    </row>
    <row r="240" spans="1:20" x14ac:dyDescent="0.3">
      <c r="A240">
        <v>239</v>
      </c>
      <c r="B240" s="1">
        <v>45836.897881944446</v>
      </c>
      <c r="C240" s="1">
        <v>45836.909178240741</v>
      </c>
      <c r="D240" s="39" t="s">
        <v>3511</v>
      </c>
      <c r="E240" s="39" t="s">
        <v>3512</v>
      </c>
      <c r="F240" s="39" t="s">
        <v>12121</v>
      </c>
      <c r="G240">
        <v>8</v>
      </c>
      <c r="H240">
        <v>16</v>
      </c>
      <c r="I240" s="39" t="s">
        <v>19127</v>
      </c>
      <c r="J240" s="39" t="s">
        <v>19128</v>
      </c>
      <c r="K240" s="39" t="s">
        <v>19129</v>
      </c>
      <c r="L240" s="39" t="s">
        <v>19130</v>
      </c>
      <c r="M240" s="39" t="s">
        <v>19131</v>
      </c>
      <c r="N240" s="39" t="s">
        <v>19132</v>
      </c>
      <c r="O240" s="39" t="s">
        <v>19133</v>
      </c>
      <c r="P240" s="39" t="s">
        <v>19134</v>
      </c>
      <c r="Q240" s="39" t="s">
        <v>19135</v>
      </c>
      <c r="R240" s="39" t="s">
        <v>19136</v>
      </c>
      <c r="S240" s="39" t="s">
        <v>19137</v>
      </c>
      <c r="T240" s="39" t="s">
        <v>19138</v>
      </c>
    </row>
    <row r="241" spans="1:20" x14ac:dyDescent="0.3">
      <c r="A241">
        <v>240</v>
      </c>
      <c r="B241" s="1">
        <v>45836.979259259257</v>
      </c>
      <c r="C241" s="1">
        <v>45836.989618055559</v>
      </c>
      <c r="D241" s="39" t="s">
        <v>3773</v>
      </c>
      <c r="E241" s="39" t="s">
        <v>3774</v>
      </c>
      <c r="F241" s="39" t="s">
        <v>16234</v>
      </c>
      <c r="G241">
        <v>8</v>
      </c>
      <c r="H241">
        <v>27</v>
      </c>
      <c r="I241" s="39" t="s">
        <v>19139</v>
      </c>
      <c r="J241" s="39" t="s">
        <v>19140</v>
      </c>
      <c r="K241" s="39" t="s">
        <v>19141</v>
      </c>
      <c r="L241" s="39" t="s">
        <v>19142</v>
      </c>
      <c r="M241" s="39" t="s">
        <v>19143</v>
      </c>
      <c r="N241" s="39" t="s">
        <v>19144</v>
      </c>
      <c r="O241" s="39" t="s">
        <v>19145</v>
      </c>
      <c r="P241" s="39" t="s">
        <v>19146</v>
      </c>
      <c r="Q241" s="39" t="s">
        <v>19147</v>
      </c>
      <c r="R241" s="39" t="s">
        <v>19148</v>
      </c>
      <c r="S241" s="39" t="s">
        <v>19149</v>
      </c>
      <c r="T241" s="39" t="s">
        <v>19150</v>
      </c>
    </row>
    <row r="242" spans="1:20" x14ac:dyDescent="0.3">
      <c r="A242">
        <v>241</v>
      </c>
      <c r="B242" s="1">
        <v>45837.33184027778</v>
      </c>
      <c r="C242" s="1">
        <v>45837.33189814815</v>
      </c>
      <c r="D242" s="39" t="s">
        <v>1452</v>
      </c>
      <c r="E242" s="39" t="s">
        <v>1453</v>
      </c>
      <c r="F242" s="39" t="s">
        <v>1453</v>
      </c>
      <c r="G242">
        <v>1</v>
      </c>
      <c r="H242">
        <v>30</v>
      </c>
      <c r="I242" s="39" t="s">
        <v>19151</v>
      </c>
      <c r="J242" s="39" t="s">
        <v>19152</v>
      </c>
      <c r="K242" s="39" t="s">
        <v>19153</v>
      </c>
      <c r="L242" s="39" t="s">
        <v>19154</v>
      </c>
      <c r="M242" s="39" t="s">
        <v>19155</v>
      </c>
      <c r="N242" s="39" t="s">
        <v>19156</v>
      </c>
      <c r="O242" s="39" t="s">
        <v>19157</v>
      </c>
      <c r="P242" s="39" t="s">
        <v>19158</v>
      </c>
      <c r="Q242" s="39" t="s">
        <v>19159</v>
      </c>
      <c r="R242" s="39" t="s">
        <v>19160</v>
      </c>
      <c r="S242" s="39" t="s">
        <v>19161</v>
      </c>
      <c r="T242" s="39" t="s">
        <v>19162</v>
      </c>
    </row>
    <row r="243" spans="1:20" x14ac:dyDescent="0.3">
      <c r="A243">
        <v>242</v>
      </c>
      <c r="B243" s="1">
        <v>45837.369131944448</v>
      </c>
      <c r="C243" s="1">
        <v>45837.370127314818</v>
      </c>
      <c r="D243" s="39" t="s">
        <v>1026</v>
      </c>
      <c r="E243" s="39" t="s">
        <v>1027</v>
      </c>
      <c r="F243" s="39" t="s">
        <v>1027</v>
      </c>
      <c r="G243">
        <v>2</v>
      </c>
      <c r="H243">
        <v>24</v>
      </c>
      <c r="I243" s="39" t="s">
        <v>19163</v>
      </c>
      <c r="J243" s="39" t="s">
        <v>18760</v>
      </c>
      <c r="K243" s="39" t="s">
        <v>19164</v>
      </c>
      <c r="L243" s="39" t="s">
        <v>18762</v>
      </c>
      <c r="M243" s="39" t="s">
        <v>19165</v>
      </c>
      <c r="N243" s="39" t="s">
        <v>19166</v>
      </c>
      <c r="O243" s="39" t="s">
        <v>19167</v>
      </c>
      <c r="P243" s="39" t="s">
        <v>19168</v>
      </c>
      <c r="Q243" s="39" t="s">
        <v>19169</v>
      </c>
      <c r="R243" s="39" t="s">
        <v>19170</v>
      </c>
      <c r="S243" s="39" t="s">
        <v>19171</v>
      </c>
      <c r="T243" s="39" t="s">
        <v>19075</v>
      </c>
    </row>
    <row r="244" spans="1:20" x14ac:dyDescent="0.3">
      <c r="A244">
        <v>243</v>
      </c>
      <c r="B244" s="1">
        <v>45837.414027777777</v>
      </c>
      <c r="C244" s="1">
        <v>45837.437627314815</v>
      </c>
      <c r="D244" s="39" t="s">
        <v>1253</v>
      </c>
      <c r="E244" s="39" t="s">
        <v>1254</v>
      </c>
      <c r="F244" s="39" t="s">
        <v>1254</v>
      </c>
      <c r="G244">
        <v>1</v>
      </c>
      <c r="H244">
        <v>7</v>
      </c>
      <c r="I244" s="39" t="s">
        <v>19172</v>
      </c>
      <c r="J244" s="39" t="s">
        <v>19173</v>
      </c>
      <c r="K244" s="39" t="s">
        <v>18890</v>
      </c>
      <c r="L244" s="39" t="s">
        <v>18924</v>
      </c>
      <c r="M244" s="39" t="s">
        <v>18892</v>
      </c>
      <c r="N244" s="39" t="s">
        <v>18893</v>
      </c>
      <c r="O244" s="39" t="s">
        <v>18894</v>
      </c>
      <c r="P244" s="39" t="s">
        <v>18220</v>
      </c>
      <c r="Q244" s="39" t="s">
        <v>19174</v>
      </c>
      <c r="R244" s="39" t="s">
        <v>19175</v>
      </c>
      <c r="S244" s="39" t="s">
        <v>18897</v>
      </c>
      <c r="T244" s="39" t="s">
        <v>18898</v>
      </c>
    </row>
    <row r="245" spans="1:20" x14ac:dyDescent="0.3">
      <c r="A245">
        <v>244</v>
      </c>
      <c r="B245" s="1">
        <v>45837.456145833334</v>
      </c>
      <c r="C245" s="1">
        <v>45837.459444444445</v>
      </c>
      <c r="D245" s="39" t="s">
        <v>2759</v>
      </c>
      <c r="E245" s="39" t="s">
        <v>2760</v>
      </c>
      <c r="F245" s="39" t="s">
        <v>2760</v>
      </c>
      <c r="G245">
        <v>5</v>
      </c>
      <c r="H245">
        <v>28</v>
      </c>
      <c r="I245" s="39" t="s">
        <v>19176</v>
      </c>
      <c r="J245" s="39" t="s">
        <v>19177</v>
      </c>
      <c r="K245" s="39" t="s">
        <v>19178</v>
      </c>
      <c r="L245" s="39" t="s">
        <v>19078</v>
      </c>
      <c r="M245" s="39" t="s">
        <v>19179</v>
      </c>
      <c r="N245" s="39" t="s">
        <v>19180</v>
      </c>
      <c r="O245" s="39" t="s">
        <v>19181</v>
      </c>
      <c r="P245" s="39" t="s">
        <v>19082</v>
      </c>
      <c r="Q245" s="39" t="s">
        <v>19083</v>
      </c>
      <c r="R245" s="39" t="s">
        <v>19084</v>
      </c>
      <c r="S245" s="39" t="s">
        <v>19182</v>
      </c>
      <c r="T245" s="39" t="s">
        <v>19183</v>
      </c>
    </row>
    <row r="246" spans="1:20" x14ac:dyDescent="0.3">
      <c r="A246">
        <v>245</v>
      </c>
      <c r="B246" s="1">
        <v>45837.565162037034</v>
      </c>
      <c r="C246" s="1">
        <v>45837.580671296295</v>
      </c>
      <c r="D246" s="39" t="s">
        <v>1201</v>
      </c>
      <c r="E246" s="39" t="s">
        <v>1202</v>
      </c>
      <c r="F246" s="39" t="s">
        <v>1202</v>
      </c>
      <c r="G246">
        <v>1</v>
      </c>
      <c r="H246">
        <v>10</v>
      </c>
      <c r="I246" s="39" t="s">
        <v>19184</v>
      </c>
      <c r="J246" s="39" t="s">
        <v>17096</v>
      </c>
      <c r="K246" s="39" t="s">
        <v>19185</v>
      </c>
      <c r="L246" s="39" t="s">
        <v>19186</v>
      </c>
      <c r="M246" s="39" t="s">
        <v>19187</v>
      </c>
      <c r="N246" s="39" t="s">
        <v>19188</v>
      </c>
      <c r="O246" s="39" t="s">
        <v>19189</v>
      </c>
      <c r="P246" s="39" t="s">
        <v>19190</v>
      </c>
      <c r="Q246" s="39" t="s">
        <v>19191</v>
      </c>
      <c r="R246" s="39" t="s">
        <v>19192</v>
      </c>
      <c r="S246" s="39" t="s">
        <v>19193</v>
      </c>
      <c r="T246" s="39" t="s">
        <v>18196</v>
      </c>
    </row>
    <row r="247" spans="1:20" x14ac:dyDescent="0.3">
      <c r="A247">
        <v>246</v>
      </c>
      <c r="B247" s="1">
        <v>45837.60460648148</v>
      </c>
      <c r="C247" s="1">
        <v>45837.621296296296</v>
      </c>
      <c r="D247" s="39" t="s">
        <v>3747</v>
      </c>
      <c r="E247" s="39" t="s">
        <v>3748</v>
      </c>
      <c r="F247" s="39" t="s">
        <v>3748</v>
      </c>
      <c r="G247">
        <v>8</v>
      </c>
      <c r="H247">
        <v>28</v>
      </c>
      <c r="I247" s="39" t="s">
        <v>19194</v>
      </c>
      <c r="J247" s="39" t="s">
        <v>19195</v>
      </c>
      <c r="K247" s="39" t="s">
        <v>19196</v>
      </c>
      <c r="L247" s="39" t="s">
        <v>19197</v>
      </c>
      <c r="M247" s="39" t="s">
        <v>19198</v>
      </c>
      <c r="N247" s="39" t="s">
        <v>19199</v>
      </c>
      <c r="O247" s="39" t="s">
        <v>19200</v>
      </c>
      <c r="P247" s="39" t="s">
        <v>19201</v>
      </c>
      <c r="Q247" s="39" t="s">
        <v>19202</v>
      </c>
      <c r="R247" s="39" t="s">
        <v>19203</v>
      </c>
      <c r="S247" s="39" t="s">
        <v>19204</v>
      </c>
      <c r="T247" s="39" t="s">
        <v>19205</v>
      </c>
    </row>
    <row r="248" spans="1:20" x14ac:dyDescent="0.3">
      <c r="A248">
        <v>247</v>
      </c>
      <c r="B248" s="1">
        <v>45837.630752314813</v>
      </c>
      <c r="C248" s="1">
        <v>45837.658958333333</v>
      </c>
      <c r="D248" s="39" t="s">
        <v>3575</v>
      </c>
      <c r="E248" s="39" t="s">
        <v>3576</v>
      </c>
      <c r="F248" s="39" t="s">
        <v>3577</v>
      </c>
      <c r="G248">
        <v>8</v>
      </c>
      <c r="H248">
        <v>33</v>
      </c>
      <c r="I248" s="39" t="s">
        <v>19206</v>
      </c>
      <c r="J248" s="39" t="s">
        <v>19207</v>
      </c>
      <c r="K248" s="39" t="s">
        <v>19208</v>
      </c>
      <c r="L248" s="39" t="s">
        <v>19209</v>
      </c>
      <c r="M248" s="39" t="s">
        <v>19210</v>
      </c>
      <c r="N248" s="39" t="s">
        <v>19211</v>
      </c>
      <c r="O248" s="39" t="s">
        <v>19212</v>
      </c>
      <c r="P248" s="39" t="s">
        <v>19213</v>
      </c>
      <c r="Q248" s="39" t="s">
        <v>19214</v>
      </c>
      <c r="R248" s="39" t="s">
        <v>19215</v>
      </c>
      <c r="S248" s="39" t="s">
        <v>19216</v>
      </c>
      <c r="T248" s="39" t="s">
        <v>19217</v>
      </c>
    </row>
    <row r="249" spans="1:20" x14ac:dyDescent="0.3">
      <c r="A249">
        <v>248</v>
      </c>
      <c r="B249" s="1">
        <v>45837.834409722222</v>
      </c>
      <c r="C249" s="1">
        <v>45837.849305555559</v>
      </c>
      <c r="D249" s="39" t="s">
        <v>960</v>
      </c>
      <c r="E249" s="39" t="s">
        <v>961</v>
      </c>
      <c r="F249" s="39" t="s">
        <v>961</v>
      </c>
      <c r="G249">
        <v>2</v>
      </c>
      <c r="H249">
        <v>1</v>
      </c>
      <c r="I249" s="39" t="s">
        <v>19218</v>
      </c>
      <c r="J249" s="39" t="s">
        <v>19219</v>
      </c>
      <c r="K249" s="39" t="s">
        <v>19220</v>
      </c>
      <c r="L249" s="39" t="s">
        <v>19221</v>
      </c>
      <c r="M249" s="39" t="s">
        <v>19222</v>
      </c>
      <c r="N249" s="39" t="s">
        <v>19223</v>
      </c>
      <c r="O249" s="39" t="s">
        <v>19224</v>
      </c>
      <c r="P249" s="39" t="s">
        <v>19225</v>
      </c>
      <c r="Q249" s="39" t="s">
        <v>19226</v>
      </c>
      <c r="R249" s="39" t="s">
        <v>19227</v>
      </c>
      <c r="S249" s="39" t="s">
        <v>18247</v>
      </c>
      <c r="T249" s="39" t="s">
        <v>19228</v>
      </c>
    </row>
    <row r="250" spans="1:20" x14ac:dyDescent="0.3">
      <c r="A250">
        <v>249</v>
      </c>
      <c r="B250" s="1">
        <v>45837.866157407407</v>
      </c>
      <c r="C250" s="1">
        <v>45837.872453703705</v>
      </c>
      <c r="D250" s="39" t="s">
        <v>1429</v>
      </c>
      <c r="E250" s="39" t="s">
        <v>1430</v>
      </c>
      <c r="F250" s="39" t="s">
        <v>1430</v>
      </c>
      <c r="G250">
        <v>1</v>
      </c>
      <c r="H250">
        <v>17</v>
      </c>
      <c r="I250" s="39" t="s">
        <v>19229</v>
      </c>
      <c r="J250" s="39" t="s">
        <v>19230</v>
      </c>
      <c r="K250" s="39" t="s">
        <v>19231</v>
      </c>
      <c r="L250" s="39" t="s">
        <v>19232</v>
      </c>
      <c r="M250" s="39" t="s">
        <v>19233</v>
      </c>
      <c r="N250" s="39" t="s">
        <v>19234</v>
      </c>
      <c r="O250" s="39" t="s">
        <v>19235</v>
      </c>
      <c r="P250" s="39" t="s">
        <v>19236</v>
      </c>
      <c r="Q250" s="39" t="s">
        <v>19237</v>
      </c>
      <c r="R250" s="39" t="s">
        <v>19238</v>
      </c>
      <c r="S250" s="39" t="s">
        <v>19239</v>
      </c>
      <c r="T250" s="39" t="s">
        <v>19240</v>
      </c>
    </row>
    <row r="251" spans="1:20" x14ac:dyDescent="0.3">
      <c r="A251">
        <v>250</v>
      </c>
      <c r="B251" s="1">
        <v>45838.012719907405</v>
      </c>
      <c r="C251" s="1">
        <v>45838.030451388891</v>
      </c>
      <c r="D251" s="39" t="s">
        <v>2843</v>
      </c>
      <c r="E251" s="39" t="s">
        <v>2844</v>
      </c>
      <c r="F251" s="39" t="s">
        <v>2844</v>
      </c>
      <c r="G251">
        <v>5</v>
      </c>
      <c r="H251">
        <v>34</v>
      </c>
      <c r="I251" s="39" t="s">
        <v>19241</v>
      </c>
      <c r="J251" s="39" t="s">
        <v>19242</v>
      </c>
      <c r="K251" s="39" t="s">
        <v>18832</v>
      </c>
      <c r="L251" s="39" t="s">
        <v>19243</v>
      </c>
      <c r="M251" s="39" t="s">
        <v>19244</v>
      </c>
      <c r="N251" s="39" t="s">
        <v>19245</v>
      </c>
      <c r="O251" s="39" t="s">
        <v>19246</v>
      </c>
      <c r="P251" s="39" t="s">
        <v>19247</v>
      </c>
      <c r="Q251" s="39" t="s">
        <v>19248</v>
      </c>
      <c r="R251" s="39" t="s">
        <v>19249</v>
      </c>
      <c r="S251" s="39" t="s">
        <v>19250</v>
      </c>
      <c r="T251" s="39" t="s">
        <v>19251</v>
      </c>
    </row>
    <row r="252" spans="1:20" x14ac:dyDescent="0.3">
      <c r="A252">
        <v>251</v>
      </c>
      <c r="B252" s="1">
        <v>45838.210833333331</v>
      </c>
      <c r="C252" s="1">
        <v>45838.222361111111</v>
      </c>
      <c r="D252" s="39" t="s">
        <v>2869</v>
      </c>
      <c r="E252" s="39" t="s">
        <v>2870</v>
      </c>
      <c r="F252" s="39" t="s">
        <v>2870</v>
      </c>
      <c r="G252">
        <v>5</v>
      </c>
      <c r="H252">
        <v>36</v>
      </c>
      <c r="I252" s="39" t="s">
        <v>19252</v>
      </c>
      <c r="J252" s="39" t="s">
        <v>19253</v>
      </c>
      <c r="K252" s="39" t="s">
        <v>19254</v>
      </c>
      <c r="L252" s="39" t="s">
        <v>19255</v>
      </c>
      <c r="M252" s="39" t="s">
        <v>19256</v>
      </c>
      <c r="N252" s="39" t="s">
        <v>19257</v>
      </c>
      <c r="O252" s="39" t="s">
        <v>19110</v>
      </c>
      <c r="P252" s="39" t="s">
        <v>19258</v>
      </c>
      <c r="Q252" s="39" t="s">
        <v>19259</v>
      </c>
      <c r="R252" s="39" t="s">
        <v>19260</v>
      </c>
      <c r="S252" s="39" t="s">
        <v>19261</v>
      </c>
      <c r="T252" s="39" t="s">
        <v>19262</v>
      </c>
    </row>
    <row r="253" spans="1:20" x14ac:dyDescent="0.3">
      <c r="A253">
        <v>252</v>
      </c>
      <c r="B253" s="1">
        <v>45838.425902777781</v>
      </c>
      <c r="C253" s="1">
        <v>45838.429039351853</v>
      </c>
      <c r="D253" s="39" t="s">
        <v>2927</v>
      </c>
      <c r="E253" s="39" t="s">
        <v>2928</v>
      </c>
      <c r="F253" s="39" t="s">
        <v>2928</v>
      </c>
      <c r="G253">
        <v>5</v>
      </c>
      <c r="H253">
        <v>29</v>
      </c>
      <c r="I253" s="39" t="s">
        <v>16843</v>
      </c>
      <c r="J253" s="39" t="s">
        <v>19263</v>
      </c>
      <c r="K253" s="39" t="s">
        <v>19264</v>
      </c>
      <c r="L253" s="39" t="s">
        <v>16809</v>
      </c>
      <c r="M253" s="39" t="s">
        <v>19265</v>
      </c>
      <c r="N253" s="39" t="s">
        <v>19266</v>
      </c>
      <c r="O253" s="39" t="s">
        <v>19267</v>
      </c>
      <c r="P253" s="39" t="s">
        <v>19268</v>
      </c>
      <c r="Q253" s="39" t="s">
        <v>19269</v>
      </c>
      <c r="R253" s="39" t="s">
        <v>19270</v>
      </c>
      <c r="S253" s="39" t="s">
        <v>19271</v>
      </c>
      <c r="T253" s="39" t="s">
        <v>19272</v>
      </c>
    </row>
    <row r="254" spans="1:20" x14ac:dyDescent="0.3">
      <c r="A254">
        <v>253</v>
      </c>
      <c r="B254" s="1">
        <v>45838.421527777777</v>
      </c>
      <c r="C254" s="1">
        <v>45838.431620370371</v>
      </c>
      <c r="D254" s="39" t="s">
        <v>2917</v>
      </c>
      <c r="E254" s="39" t="s">
        <v>2918</v>
      </c>
      <c r="F254" s="39" t="s">
        <v>2918</v>
      </c>
      <c r="G254">
        <v>5</v>
      </c>
      <c r="H254">
        <v>12</v>
      </c>
      <c r="I254" s="39" t="s">
        <v>19273</v>
      </c>
      <c r="J254" s="39" t="s">
        <v>19274</v>
      </c>
      <c r="K254" s="39" t="s">
        <v>19275</v>
      </c>
      <c r="L254" s="39" t="s">
        <v>16983</v>
      </c>
      <c r="M254" s="39" t="s">
        <v>19276</v>
      </c>
      <c r="N254" s="39" t="s">
        <v>19277</v>
      </c>
      <c r="O254" s="39" t="s">
        <v>19278</v>
      </c>
      <c r="P254" s="39" t="s">
        <v>19279</v>
      </c>
      <c r="Q254" s="39" t="s">
        <v>19280</v>
      </c>
      <c r="R254" s="39" t="s">
        <v>17540</v>
      </c>
      <c r="S254" s="39" t="s">
        <v>18173</v>
      </c>
      <c r="T254" s="39" t="s">
        <v>19281</v>
      </c>
    </row>
    <row r="255" spans="1:20" x14ac:dyDescent="0.3">
      <c r="A255">
        <v>254</v>
      </c>
      <c r="B255" s="1">
        <v>45838.430173611108</v>
      </c>
      <c r="C255" s="1">
        <v>45838.431631944448</v>
      </c>
      <c r="D255" s="39" t="s">
        <v>2837</v>
      </c>
      <c r="E255" s="39" t="s">
        <v>2838</v>
      </c>
      <c r="F255" s="39" t="s">
        <v>14573</v>
      </c>
      <c r="G255">
        <v>5</v>
      </c>
      <c r="H255">
        <v>2</v>
      </c>
      <c r="I255" s="39" t="s">
        <v>19282</v>
      </c>
      <c r="J255" s="39" t="s">
        <v>19274</v>
      </c>
      <c r="K255" s="39" t="s">
        <v>19283</v>
      </c>
      <c r="L255" s="39" t="s">
        <v>16983</v>
      </c>
      <c r="M255" s="39" t="s">
        <v>19284</v>
      </c>
      <c r="N255" s="39" t="s">
        <v>16702</v>
      </c>
      <c r="O255" s="39" t="s">
        <v>19285</v>
      </c>
      <c r="P255" s="39" t="s">
        <v>19286</v>
      </c>
      <c r="Q255" s="39" t="s">
        <v>19287</v>
      </c>
      <c r="R255" s="39" t="s">
        <v>17540</v>
      </c>
      <c r="S255" s="39" t="s">
        <v>18768</v>
      </c>
      <c r="T255" s="39" t="s">
        <v>19288</v>
      </c>
    </row>
    <row r="256" spans="1:20" x14ac:dyDescent="0.3">
      <c r="A256">
        <v>255</v>
      </c>
      <c r="B256" s="1">
        <v>45838.423611111109</v>
      </c>
      <c r="C256" s="1">
        <v>45838.435185185182</v>
      </c>
      <c r="D256" s="39" t="s">
        <v>2991</v>
      </c>
      <c r="E256" s="39" t="s">
        <v>2992</v>
      </c>
      <c r="F256" s="39" t="s">
        <v>2993</v>
      </c>
      <c r="G256">
        <v>5</v>
      </c>
      <c r="H256">
        <v>17</v>
      </c>
      <c r="I256" s="39" t="s">
        <v>19289</v>
      </c>
      <c r="J256" s="39" t="s">
        <v>19274</v>
      </c>
      <c r="K256" s="39" t="s">
        <v>19290</v>
      </c>
      <c r="L256" s="39" t="s">
        <v>16983</v>
      </c>
      <c r="M256" s="39" t="s">
        <v>19284</v>
      </c>
      <c r="N256" s="39" t="s">
        <v>19291</v>
      </c>
      <c r="O256" s="39" t="s">
        <v>19292</v>
      </c>
      <c r="P256" s="39" t="s">
        <v>19293</v>
      </c>
      <c r="Q256" s="39" t="s">
        <v>19287</v>
      </c>
      <c r="R256" s="39" t="s">
        <v>17540</v>
      </c>
      <c r="S256" s="39" t="s">
        <v>19294</v>
      </c>
      <c r="T256" s="39" t="s">
        <v>19295</v>
      </c>
    </row>
    <row r="257" spans="1:20" x14ac:dyDescent="0.3">
      <c r="A257">
        <v>256</v>
      </c>
      <c r="B257" s="1">
        <v>45838.429120370369</v>
      </c>
      <c r="C257" s="1">
        <v>45838.436886574076</v>
      </c>
      <c r="D257" s="39" t="s">
        <v>2781</v>
      </c>
      <c r="E257" s="39" t="s">
        <v>2782</v>
      </c>
      <c r="F257" s="39" t="s">
        <v>2782</v>
      </c>
      <c r="G257">
        <v>5</v>
      </c>
      <c r="H257">
        <v>10</v>
      </c>
      <c r="I257" s="39" t="s">
        <v>16716</v>
      </c>
      <c r="J257" s="39" t="s">
        <v>19296</v>
      </c>
      <c r="K257" s="39" t="s">
        <v>19297</v>
      </c>
      <c r="L257" s="39" t="s">
        <v>19298</v>
      </c>
      <c r="M257" s="39" t="s">
        <v>19299</v>
      </c>
      <c r="N257" s="39" t="s">
        <v>19300</v>
      </c>
      <c r="O257" s="39" t="s">
        <v>19301</v>
      </c>
      <c r="P257" s="39" t="s">
        <v>19302</v>
      </c>
      <c r="Q257" s="39" t="s">
        <v>19303</v>
      </c>
      <c r="R257" s="39" t="s">
        <v>19304</v>
      </c>
      <c r="S257" s="39" t="s">
        <v>19305</v>
      </c>
      <c r="T257" s="39" t="s">
        <v>19306</v>
      </c>
    </row>
    <row r="258" spans="1:20" x14ac:dyDescent="0.3">
      <c r="A258">
        <v>257</v>
      </c>
      <c r="B258" s="1">
        <v>45838.861539351848</v>
      </c>
      <c r="C258" s="1">
        <v>45838.872199074074</v>
      </c>
      <c r="D258" s="39" t="s">
        <v>3678</v>
      </c>
      <c r="E258" s="39" t="s">
        <v>3679</v>
      </c>
      <c r="F258" s="39" t="s">
        <v>3680</v>
      </c>
      <c r="G258">
        <v>8</v>
      </c>
      <c r="H258">
        <v>19</v>
      </c>
      <c r="I258" s="39" t="s">
        <v>19307</v>
      </c>
      <c r="J258" s="39" t="s">
        <v>19308</v>
      </c>
      <c r="K258" s="39" t="s">
        <v>19309</v>
      </c>
      <c r="L258" s="39" t="s">
        <v>19310</v>
      </c>
      <c r="M258" s="39" t="s">
        <v>19256</v>
      </c>
      <c r="N258" s="39" t="s">
        <v>19311</v>
      </c>
      <c r="O258" s="39" t="s">
        <v>19312</v>
      </c>
      <c r="P258" s="39" t="s">
        <v>19313</v>
      </c>
      <c r="Q258" s="39" t="s">
        <v>19314</v>
      </c>
      <c r="R258" s="39" t="s">
        <v>19315</v>
      </c>
      <c r="S258" s="39" t="s">
        <v>19316</v>
      </c>
      <c r="T258" s="39" t="s">
        <v>19317</v>
      </c>
    </row>
    <row r="259" spans="1:20" x14ac:dyDescent="0.3">
      <c r="A259">
        <v>258</v>
      </c>
      <c r="B259" s="1">
        <v>45838.856342592589</v>
      </c>
      <c r="C259" s="1">
        <v>45838.877916666665</v>
      </c>
      <c r="D259" s="39" t="s">
        <v>3659</v>
      </c>
      <c r="E259" s="39" t="s">
        <v>3660</v>
      </c>
      <c r="F259" s="39" t="s">
        <v>3660</v>
      </c>
      <c r="G259">
        <v>8</v>
      </c>
      <c r="H259">
        <v>36</v>
      </c>
      <c r="I259" s="39" t="s">
        <v>16918</v>
      </c>
      <c r="J259" s="39" t="s">
        <v>19318</v>
      </c>
      <c r="K259" s="39" t="s">
        <v>19319</v>
      </c>
      <c r="L259" s="39" t="s">
        <v>241</v>
      </c>
      <c r="M259" s="39" t="s">
        <v>19320</v>
      </c>
      <c r="N259" s="39" t="s">
        <v>19321</v>
      </c>
      <c r="O259" s="39" t="s">
        <v>19322</v>
      </c>
      <c r="P259" s="39" t="s">
        <v>18967</v>
      </c>
      <c r="Q259" s="39" t="s">
        <v>19323</v>
      </c>
      <c r="R259" s="39" t="s">
        <v>19324</v>
      </c>
      <c r="S259" s="39" t="s">
        <v>16918</v>
      </c>
      <c r="T259" s="39" t="s">
        <v>19325</v>
      </c>
    </row>
    <row r="260" spans="1:20" x14ac:dyDescent="0.3">
      <c r="A260">
        <v>259</v>
      </c>
      <c r="B260" s="1">
        <v>45838.970706018517</v>
      </c>
      <c r="C260" s="1">
        <v>45838.984155092592</v>
      </c>
      <c r="D260" s="39" t="s">
        <v>3473</v>
      </c>
      <c r="E260" s="39" t="s">
        <v>3474</v>
      </c>
      <c r="F260" s="39" t="s">
        <v>3474</v>
      </c>
      <c r="G260">
        <v>8</v>
      </c>
      <c r="H260">
        <v>9</v>
      </c>
      <c r="I260" s="39" t="s">
        <v>16918</v>
      </c>
      <c r="J260" s="39" t="s">
        <v>19326</v>
      </c>
      <c r="K260" s="39" t="s">
        <v>19327</v>
      </c>
      <c r="L260" s="39" t="s">
        <v>18924</v>
      </c>
      <c r="M260" s="39" t="s">
        <v>19328</v>
      </c>
      <c r="N260" s="39" t="s">
        <v>19329</v>
      </c>
      <c r="O260" s="39" t="s">
        <v>19330</v>
      </c>
      <c r="P260" s="39" t="s">
        <v>241</v>
      </c>
      <c r="Q260" s="39" t="s">
        <v>19331</v>
      </c>
      <c r="R260" s="39" t="s">
        <v>19332</v>
      </c>
      <c r="S260" s="39" t="s">
        <v>19333</v>
      </c>
      <c r="T260" s="39" t="s">
        <v>19334</v>
      </c>
    </row>
    <row r="261" spans="1:20" x14ac:dyDescent="0.3">
      <c r="A261">
        <v>260</v>
      </c>
      <c r="B261" s="1">
        <v>45839.342326388891</v>
      </c>
      <c r="C261" s="1">
        <v>45839.35255787037</v>
      </c>
      <c r="D261" s="39" t="s">
        <v>3669</v>
      </c>
      <c r="E261" s="39" t="s">
        <v>3670</v>
      </c>
      <c r="F261" s="39" t="s">
        <v>3670</v>
      </c>
      <c r="G261">
        <v>8</v>
      </c>
      <c r="H261">
        <v>35</v>
      </c>
      <c r="I261" s="39" t="s">
        <v>19335</v>
      </c>
      <c r="J261" s="39" t="s">
        <v>19336</v>
      </c>
      <c r="K261" s="39" t="s">
        <v>19337</v>
      </c>
      <c r="L261" s="39" t="s">
        <v>19338</v>
      </c>
      <c r="M261" s="39" t="s">
        <v>19339</v>
      </c>
      <c r="N261" s="39" t="s">
        <v>19340</v>
      </c>
      <c r="O261" s="39" t="s">
        <v>18372</v>
      </c>
      <c r="P261" s="39" t="s">
        <v>19341</v>
      </c>
      <c r="Q261" s="39" t="s">
        <v>19342</v>
      </c>
      <c r="R261" s="39" t="s">
        <v>19343</v>
      </c>
      <c r="S261" s="39" t="s">
        <v>19344</v>
      </c>
      <c r="T261" s="39" t="s">
        <v>19345</v>
      </c>
    </row>
    <row r="262" spans="1:20" x14ac:dyDescent="0.3">
      <c r="A262">
        <v>261</v>
      </c>
      <c r="B262" s="1">
        <v>45839.353229166663</v>
      </c>
      <c r="C262" s="1">
        <v>45839.361018518517</v>
      </c>
      <c r="D262" s="39" t="s">
        <v>3612</v>
      </c>
      <c r="E262" s="39" t="s">
        <v>3613</v>
      </c>
      <c r="F262" s="39" t="s">
        <v>3614</v>
      </c>
      <c r="G262">
        <v>8</v>
      </c>
      <c r="H262">
        <v>40</v>
      </c>
      <c r="I262" s="39" t="s">
        <v>19346</v>
      </c>
      <c r="J262" s="39" t="s">
        <v>19347</v>
      </c>
      <c r="K262" s="39" t="s">
        <v>19348</v>
      </c>
      <c r="L262" s="39" t="s">
        <v>16837</v>
      </c>
      <c r="M262" s="39" t="s">
        <v>19349</v>
      </c>
      <c r="N262" s="39" t="s">
        <v>19350</v>
      </c>
      <c r="O262" s="39" t="s">
        <v>19351</v>
      </c>
      <c r="P262" s="39" t="s">
        <v>19352</v>
      </c>
      <c r="Q262" s="39" t="s">
        <v>19353</v>
      </c>
      <c r="R262" s="39" t="s">
        <v>19354</v>
      </c>
      <c r="S262" s="39" t="s">
        <v>19355</v>
      </c>
      <c r="T262" s="39" t="s">
        <v>19356</v>
      </c>
    </row>
    <row r="263" spans="1:20" x14ac:dyDescent="0.3">
      <c r="A263">
        <v>262</v>
      </c>
      <c r="B263" s="1">
        <v>45839.362546296295</v>
      </c>
      <c r="C263" s="1">
        <v>45839.363611111112</v>
      </c>
      <c r="D263" s="39" t="s">
        <v>3585</v>
      </c>
      <c r="E263" s="39" t="s">
        <v>3586</v>
      </c>
      <c r="F263" s="39" t="s">
        <v>3587</v>
      </c>
      <c r="G263">
        <v>8</v>
      </c>
      <c r="H263">
        <v>31</v>
      </c>
      <c r="I263" s="39" t="s">
        <v>19357</v>
      </c>
      <c r="J263" s="39" t="s">
        <v>19358</v>
      </c>
      <c r="K263" s="39" t="s">
        <v>19359</v>
      </c>
      <c r="L263" s="39" t="s">
        <v>16837</v>
      </c>
      <c r="M263" s="39" t="s">
        <v>19360</v>
      </c>
      <c r="N263" s="39" t="s">
        <v>19361</v>
      </c>
      <c r="O263" s="39" t="s">
        <v>19110</v>
      </c>
      <c r="P263" s="39" t="s">
        <v>19362</v>
      </c>
      <c r="Q263" s="39" t="s">
        <v>19363</v>
      </c>
      <c r="R263" s="39" t="s">
        <v>19364</v>
      </c>
      <c r="S263" s="39" t="s">
        <v>19365</v>
      </c>
      <c r="T263" s="39" t="s">
        <v>19366</v>
      </c>
    </row>
    <row r="264" spans="1:20" x14ac:dyDescent="0.3">
      <c r="A264">
        <v>263</v>
      </c>
      <c r="B264" s="1">
        <v>45839.368761574071</v>
      </c>
      <c r="C264" s="1">
        <v>45839.377187500002</v>
      </c>
      <c r="D264" s="39" t="s">
        <v>3441</v>
      </c>
      <c r="E264" s="39" t="s">
        <v>3442</v>
      </c>
      <c r="F264" s="39" t="s">
        <v>12063</v>
      </c>
      <c r="G264">
        <v>8</v>
      </c>
      <c r="H264">
        <v>4</v>
      </c>
      <c r="I264" s="39" t="s">
        <v>16918</v>
      </c>
      <c r="J264" s="39" t="s">
        <v>19367</v>
      </c>
      <c r="K264" s="39" t="s">
        <v>19368</v>
      </c>
      <c r="L264" s="39" t="s">
        <v>19369</v>
      </c>
      <c r="M264" s="39" t="s">
        <v>19256</v>
      </c>
      <c r="N264" s="39" t="s">
        <v>19370</v>
      </c>
      <c r="O264" s="39" t="s">
        <v>19110</v>
      </c>
      <c r="P264" s="39" t="s">
        <v>17178</v>
      </c>
      <c r="Q264" s="39" t="s">
        <v>19371</v>
      </c>
      <c r="R264" s="39" t="s">
        <v>19372</v>
      </c>
      <c r="S264" s="39" t="s">
        <v>19373</v>
      </c>
      <c r="T264" s="39" t="s">
        <v>19374</v>
      </c>
    </row>
    <row r="265" spans="1:20" x14ac:dyDescent="0.3">
      <c r="A265">
        <v>264</v>
      </c>
      <c r="B265" s="1">
        <v>45839.472384259258</v>
      </c>
      <c r="C265" s="1">
        <v>45839.479861111111</v>
      </c>
      <c r="D265" s="39" t="s">
        <v>3151</v>
      </c>
      <c r="E265" s="39" t="s">
        <v>3152</v>
      </c>
      <c r="F265" s="39" t="s">
        <v>19375</v>
      </c>
      <c r="G265">
        <v>3</v>
      </c>
      <c r="H265">
        <v>7</v>
      </c>
      <c r="I265" s="39" t="s">
        <v>19376</v>
      </c>
      <c r="J265" s="39" t="s">
        <v>17186</v>
      </c>
      <c r="K265" s="39" t="s">
        <v>19377</v>
      </c>
      <c r="L265" s="39" t="s">
        <v>16983</v>
      </c>
      <c r="M265" s="39" t="s">
        <v>19378</v>
      </c>
      <c r="N265" s="39" t="s">
        <v>19379</v>
      </c>
      <c r="O265" s="39" t="s">
        <v>19380</v>
      </c>
      <c r="P265" s="39" t="s">
        <v>19381</v>
      </c>
      <c r="Q265" s="39" t="s">
        <v>19382</v>
      </c>
      <c r="R265" s="39" t="s">
        <v>19383</v>
      </c>
      <c r="S265" s="39" t="s">
        <v>19384</v>
      </c>
      <c r="T265" s="39" t="s">
        <v>19385</v>
      </c>
    </row>
    <row r="266" spans="1:20" x14ac:dyDescent="0.3">
      <c r="A266">
        <v>265</v>
      </c>
      <c r="B266" s="1">
        <v>45840.543240740742</v>
      </c>
      <c r="C266" s="1">
        <v>45840.559837962966</v>
      </c>
      <c r="D266" s="39" t="s">
        <v>3732</v>
      </c>
      <c r="E266" s="39" t="s">
        <v>3733</v>
      </c>
      <c r="F266" s="39" t="s">
        <v>11912</v>
      </c>
      <c r="G266">
        <v>8</v>
      </c>
      <c r="H266">
        <v>37</v>
      </c>
      <c r="I266" s="39" t="s">
        <v>19386</v>
      </c>
      <c r="J266" s="39" t="s">
        <v>19387</v>
      </c>
      <c r="K266" s="39" t="s">
        <v>18410</v>
      </c>
      <c r="L266" s="39" t="s">
        <v>19388</v>
      </c>
      <c r="M266" s="39" t="s">
        <v>19389</v>
      </c>
      <c r="N266" s="39" t="s">
        <v>19390</v>
      </c>
      <c r="O266" s="39" t="s">
        <v>19391</v>
      </c>
      <c r="P266" s="39" t="s">
        <v>19392</v>
      </c>
      <c r="Q266" s="39" t="s">
        <v>19393</v>
      </c>
      <c r="R266" s="39" t="s">
        <v>19394</v>
      </c>
      <c r="S266" s="39" t="s">
        <v>19395</v>
      </c>
      <c r="T266" s="39" t="s">
        <v>19396</v>
      </c>
    </row>
    <row r="267" spans="1:20" x14ac:dyDescent="0.3">
      <c r="A267">
        <v>266</v>
      </c>
      <c r="B267" s="1">
        <v>45840.59946759259</v>
      </c>
      <c r="C267" s="1">
        <v>45840.61037037037</v>
      </c>
      <c r="D267" s="39" t="s">
        <v>3764</v>
      </c>
      <c r="E267" s="39" t="s">
        <v>3765</v>
      </c>
      <c r="F267" s="39" t="s">
        <v>11850</v>
      </c>
      <c r="G267">
        <v>8</v>
      </c>
      <c r="H267">
        <v>26</v>
      </c>
      <c r="I267" s="39" t="s">
        <v>19397</v>
      </c>
      <c r="J267" s="39" t="s">
        <v>19398</v>
      </c>
      <c r="K267" s="39" t="s">
        <v>19399</v>
      </c>
      <c r="L267" s="39" t="s">
        <v>19400</v>
      </c>
      <c r="M267" s="39" t="s">
        <v>19401</v>
      </c>
      <c r="N267" s="39" t="s">
        <v>19402</v>
      </c>
      <c r="O267" s="39" t="s">
        <v>19403</v>
      </c>
      <c r="P267" s="39" t="s">
        <v>19404</v>
      </c>
      <c r="Q267" s="39" t="s">
        <v>19405</v>
      </c>
      <c r="R267" s="39" t="s">
        <v>19406</v>
      </c>
      <c r="S267" s="39" t="s">
        <v>19407</v>
      </c>
      <c r="T267" s="39" t="s">
        <v>19408</v>
      </c>
    </row>
    <row r="268" spans="1:20" x14ac:dyDescent="0.3">
      <c r="A268">
        <v>267</v>
      </c>
      <c r="B268" s="1">
        <v>45840.609849537039</v>
      </c>
      <c r="C268" s="1">
        <v>45840.615613425929</v>
      </c>
      <c r="D268" s="39" t="s">
        <v>3782</v>
      </c>
      <c r="E268" s="39" t="s">
        <v>3783</v>
      </c>
      <c r="F268" s="39" t="s">
        <v>3784</v>
      </c>
      <c r="G268">
        <v>8</v>
      </c>
      <c r="H268">
        <v>38</v>
      </c>
      <c r="I268" s="39" t="s">
        <v>19409</v>
      </c>
      <c r="J268" s="39" t="s">
        <v>19410</v>
      </c>
      <c r="K268" s="39" t="s">
        <v>19411</v>
      </c>
      <c r="L268" s="39" t="s">
        <v>19412</v>
      </c>
      <c r="M268" s="39" t="s">
        <v>19413</v>
      </c>
      <c r="N268" s="39" t="s">
        <v>19414</v>
      </c>
      <c r="O268" s="39" t="s">
        <v>19415</v>
      </c>
      <c r="P268" s="39" t="s">
        <v>19416</v>
      </c>
      <c r="Q268" s="39" t="s">
        <v>19417</v>
      </c>
      <c r="R268" s="39" t="s">
        <v>19418</v>
      </c>
      <c r="S268" s="39" t="s">
        <v>19419</v>
      </c>
      <c r="T268" s="39" t="s">
        <v>19420</v>
      </c>
    </row>
    <row r="269" spans="1:20" x14ac:dyDescent="0.3">
      <c r="A269">
        <v>268</v>
      </c>
      <c r="B269" s="1">
        <v>45840.895879629628</v>
      </c>
      <c r="C269" s="1">
        <v>45840.907048611109</v>
      </c>
      <c r="D269" s="39" t="s">
        <v>2954</v>
      </c>
      <c r="E269" s="39" t="s">
        <v>2955</v>
      </c>
      <c r="F269" s="39" t="s">
        <v>2955</v>
      </c>
      <c r="G269">
        <v>5</v>
      </c>
      <c r="H269">
        <v>38</v>
      </c>
      <c r="I269" s="39" t="s">
        <v>19421</v>
      </c>
      <c r="J269" s="39" t="s">
        <v>19274</v>
      </c>
      <c r="K269" s="39" t="s">
        <v>19290</v>
      </c>
      <c r="L269" s="39" t="s">
        <v>16983</v>
      </c>
      <c r="M269" s="39" t="s">
        <v>19284</v>
      </c>
      <c r="N269" s="39" t="s">
        <v>19422</v>
      </c>
      <c r="O269" s="39" t="s">
        <v>19292</v>
      </c>
      <c r="P269" s="39" t="s">
        <v>19423</v>
      </c>
      <c r="Q269" s="39" t="s">
        <v>19424</v>
      </c>
      <c r="R269" s="39" t="s">
        <v>19425</v>
      </c>
      <c r="S269" s="39" t="s">
        <v>19426</v>
      </c>
      <c r="T269" s="39" t="s">
        <v>19427</v>
      </c>
    </row>
    <row r="270" spans="1:20" x14ac:dyDescent="0.3">
      <c r="A270">
        <v>269</v>
      </c>
      <c r="B270" s="1">
        <v>45841.303206018521</v>
      </c>
      <c r="C270" s="1">
        <v>45841.311469907407</v>
      </c>
      <c r="D270" s="39" t="s">
        <v>937</v>
      </c>
      <c r="E270" s="39" t="s">
        <v>938</v>
      </c>
      <c r="F270" s="39" t="s">
        <v>938</v>
      </c>
      <c r="G270">
        <v>2</v>
      </c>
      <c r="H270">
        <v>27</v>
      </c>
      <c r="I270" s="39" t="s">
        <v>19428</v>
      </c>
      <c r="J270" s="39" t="s">
        <v>19429</v>
      </c>
      <c r="K270" s="39" t="s">
        <v>19430</v>
      </c>
      <c r="L270" s="39" t="s">
        <v>19431</v>
      </c>
      <c r="M270" s="39" t="s">
        <v>19432</v>
      </c>
      <c r="N270" s="39" t="s">
        <v>19433</v>
      </c>
      <c r="O270" s="39" t="s">
        <v>19434</v>
      </c>
      <c r="P270" s="39" t="s">
        <v>19435</v>
      </c>
      <c r="Q270" s="39" t="s">
        <v>19436</v>
      </c>
      <c r="R270" s="39" t="s">
        <v>19437</v>
      </c>
      <c r="S270" s="39" t="s">
        <v>18828</v>
      </c>
      <c r="T270" s="39" t="s">
        <v>19438</v>
      </c>
    </row>
    <row r="271" spans="1:20" x14ac:dyDescent="0.3">
      <c r="A271">
        <v>270</v>
      </c>
      <c r="B271" s="1">
        <v>45842.517824074072</v>
      </c>
      <c r="C271" s="1">
        <v>45842.52648148148</v>
      </c>
      <c r="D271" s="39" t="s">
        <v>4303</v>
      </c>
      <c r="E271" s="39" t="s">
        <v>4304</v>
      </c>
      <c r="F271" s="39" t="s">
        <v>4304</v>
      </c>
      <c r="G271">
        <v>7</v>
      </c>
      <c r="H271">
        <v>30</v>
      </c>
      <c r="I271" s="39" t="s">
        <v>19439</v>
      </c>
      <c r="J271" s="39" t="s">
        <v>19440</v>
      </c>
      <c r="K271" s="39" t="s">
        <v>19441</v>
      </c>
      <c r="L271" s="39" t="s">
        <v>19442</v>
      </c>
      <c r="M271" s="39" t="s">
        <v>19443</v>
      </c>
      <c r="N271" s="39" t="s">
        <v>19444</v>
      </c>
      <c r="O271" s="39" t="s">
        <v>19110</v>
      </c>
      <c r="P271" s="39" t="s">
        <v>18967</v>
      </c>
      <c r="Q271" s="39" t="s">
        <v>19445</v>
      </c>
      <c r="R271" s="39" t="s">
        <v>19446</v>
      </c>
      <c r="S271" s="39" t="s">
        <v>16918</v>
      </c>
      <c r="T271" s="39" t="s">
        <v>19447</v>
      </c>
    </row>
    <row r="272" spans="1:20" x14ac:dyDescent="0.3">
      <c r="A272">
        <v>271</v>
      </c>
      <c r="B272" s="1">
        <v>45842.566481481481</v>
      </c>
      <c r="C272" s="1">
        <v>45842.580555555556</v>
      </c>
      <c r="D272" s="39" t="s">
        <v>2182</v>
      </c>
      <c r="E272" s="39" t="s">
        <v>2183</v>
      </c>
      <c r="F272" s="39" t="s">
        <v>2183</v>
      </c>
      <c r="G272">
        <v>4</v>
      </c>
      <c r="H272">
        <v>16</v>
      </c>
      <c r="I272" s="39" t="s">
        <v>19448</v>
      </c>
      <c r="J272" s="39" t="s">
        <v>19449</v>
      </c>
      <c r="K272" s="39" t="s">
        <v>19450</v>
      </c>
      <c r="L272" s="39" t="s">
        <v>19451</v>
      </c>
      <c r="M272" s="39" t="s">
        <v>19452</v>
      </c>
      <c r="N272" s="39" t="s">
        <v>19453</v>
      </c>
      <c r="O272" s="39" t="s">
        <v>19454</v>
      </c>
      <c r="P272" s="39" t="s">
        <v>19455</v>
      </c>
      <c r="Q272" s="39" t="s">
        <v>18662</v>
      </c>
      <c r="R272" s="39" t="s">
        <v>19456</v>
      </c>
      <c r="S272" s="39" t="s">
        <v>19457</v>
      </c>
      <c r="T272" s="39" t="s">
        <v>19458</v>
      </c>
    </row>
    <row r="273" spans="1:20" x14ac:dyDescent="0.3">
      <c r="A273">
        <v>272</v>
      </c>
      <c r="B273" s="1">
        <v>45842.565810185188</v>
      </c>
      <c r="C273" s="1">
        <v>45842.580555555556</v>
      </c>
      <c r="D273" s="39" t="s">
        <v>2132</v>
      </c>
      <c r="E273" s="39" t="s">
        <v>2133</v>
      </c>
      <c r="F273" s="39" t="s">
        <v>19459</v>
      </c>
      <c r="G273">
        <v>4</v>
      </c>
      <c r="H273">
        <v>1</v>
      </c>
      <c r="I273" s="39" t="s">
        <v>19460</v>
      </c>
      <c r="J273" s="39" t="s">
        <v>19461</v>
      </c>
      <c r="K273" s="39" t="s">
        <v>19462</v>
      </c>
      <c r="L273" s="39" t="s">
        <v>19463</v>
      </c>
      <c r="M273" s="39" t="s">
        <v>19464</v>
      </c>
      <c r="N273" s="39" t="s">
        <v>19465</v>
      </c>
      <c r="O273" s="39" t="s">
        <v>19466</v>
      </c>
      <c r="P273" s="39" t="s">
        <v>19467</v>
      </c>
      <c r="Q273" s="39" t="s">
        <v>19468</v>
      </c>
      <c r="R273" s="39" t="s">
        <v>19469</v>
      </c>
      <c r="S273" s="39" t="s">
        <v>19470</v>
      </c>
      <c r="T273" s="39" t="s">
        <v>19471</v>
      </c>
    </row>
    <row r="274" spans="1:20" x14ac:dyDescent="0.3">
      <c r="A274">
        <v>273</v>
      </c>
      <c r="B274" s="1">
        <v>45842.563333333332</v>
      </c>
      <c r="C274" s="1">
        <v>45842.580787037034</v>
      </c>
      <c r="D274" s="39" t="s">
        <v>2189</v>
      </c>
      <c r="E274" s="39" t="s">
        <v>2190</v>
      </c>
      <c r="F274" s="39" t="s">
        <v>2190</v>
      </c>
      <c r="G274">
        <v>4</v>
      </c>
      <c r="H274">
        <v>15</v>
      </c>
      <c r="I274" s="39" t="s">
        <v>19472</v>
      </c>
      <c r="J274" s="39" t="s">
        <v>19461</v>
      </c>
      <c r="K274" s="39" t="s">
        <v>19473</v>
      </c>
      <c r="L274" s="39" t="s">
        <v>19463</v>
      </c>
      <c r="M274" s="39" t="s">
        <v>19474</v>
      </c>
      <c r="N274" s="39" t="s">
        <v>19475</v>
      </c>
      <c r="O274" s="39" t="s">
        <v>19476</v>
      </c>
      <c r="P274" s="39" t="s">
        <v>19467</v>
      </c>
      <c r="Q274" s="39" t="s">
        <v>19477</v>
      </c>
      <c r="R274" s="39" t="s">
        <v>19478</v>
      </c>
      <c r="S274" s="39" t="s">
        <v>19479</v>
      </c>
      <c r="T274" s="39" t="s">
        <v>19480</v>
      </c>
    </row>
    <row r="275" spans="1:20" x14ac:dyDescent="0.3">
      <c r="A275">
        <v>274</v>
      </c>
      <c r="B275" s="1">
        <v>45842.563379629632</v>
      </c>
      <c r="C275" s="1">
        <v>45842.58216435185</v>
      </c>
      <c r="D275" s="39" t="s">
        <v>2175</v>
      </c>
      <c r="E275" s="39" t="s">
        <v>2176</v>
      </c>
      <c r="F275" s="39" t="s">
        <v>2177</v>
      </c>
      <c r="G275">
        <v>4</v>
      </c>
      <c r="H275">
        <v>18</v>
      </c>
      <c r="I275" s="39" t="s">
        <v>19448</v>
      </c>
      <c r="J275" s="39" t="s">
        <v>19449</v>
      </c>
      <c r="K275" s="39" t="s">
        <v>19481</v>
      </c>
      <c r="L275" s="39" t="s">
        <v>19451</v>
      </c>
      <c r="M275" s="39" t="s">
        <v>19482</v>
      </c>
      <c r="N275" s="39" t="s">
        <v>19483</v>
      </c>
      <c r="O275" s="39" t="s">
        <v>19484</v>
      </c>
      <c r="P275" s="39" t="s">
        <v>17455</v>
      </c>
      <c r="Q275" s="39" t="s">
        <v>18662</v>
      </c>
      <c r="R275" s="39" t="s">
        <v>19485</v>
      </c>
      <c r="S275" s="39" t="s">
        <v>18247</v>
      </c>
      <c r="T275" s="39" t="s">
        <v>19486</v>
      </c>
    </row>
    <row r="276" spans="1:20" x14ac:dyDescent="0.3">
      <c r="A276">
        <v>275</v>
      </c>
      <c r="B276" s="1">
        <v>45842.566666666666</v>
      </c>
      <c r="C276" s="1">
        <v>45842.58222222222</v>
      </c>
      <c r="D276" s="39" t="s">
        <v>2000</v>
      </c>
      <c r="E276" s="39" t="s">
        <v>2001</v>
      </c>
      <c r="F276" s="39" t="s">
        <v>2001</v>
      </c>
      <c r="G276">
        <v>4</v>
      </c>
      <c r="H276">
        <v>17</v>
      </c>
      <c r="I276" s="39" t="s">
        <v>19487</v>
      </c>
      <c r="J276" s="39" t="s">
        <v>19488</v>
      </c>
      <c r="K276" s="39" t="s">
        <v>19489</v>
      </c>
      <c r="L276" s="39" t="s">
        <v>19490</v>
      </c>
      <c r="M276" s="39" t="s">
        <v>19491</v>
      </c>
      <c r="N276" s="39" t="s">
        <v>19492</v>
      </c>
      <c r="O276" s="39" t="s">
        <v>19493</v>
      </c>
      <c r="P276" s="39" t="s">
        <v>19494</v>
      </c>
      <c r="Q276" s="39" t="s">
        <v>19495</v>
      </c>
      <c r="R276" s="39" t="s">
        <v>19485</v>
      </c>
      <c r="S276" s="39" t="s">
        <v>18247</v>
      </c>
      <c r="T276" s="39" t="s">
        <v>19496</v>
      </c>
    </row>
    <row r="277" spans="1:20" x14ac:dyDescent="0.3">
      <c r="A277">
        <v>276</v>
      </c>
      <c r="B277" s="1">
        <v>45842.563738425924</v>
      </c>
      <c r="C277" s="1">
        <v>45842.582384259258</v>
      </c>
      <c r="D277" s="39" t="s">
        <v>2122</v>
      </c>
      <c r="E277" s="39" t="s">
        <v>2123</v>
      </c>
      <c r="F277" s="39" t="s">
        <v>2123</v>
      </c>
      <c r="G277">
        <v>4</v>
      </c>
      <c r="H277">
        <v>2</v>
      </c>
      <c r="I277" s="39" t="s">
        <v>19497</v>
      </c>
      <c r="J277" s="39" t="s">
        <v>19498</v>
      </c>
      <c r="K277" s="39" t="s">
        <v>19499</v>
      </c>
      <c r="L277" s="39" t="s">
        <v>19500</v>
      </c>
      <c r="M277" s="39" t="s">
        <v>19501</v>
      </c>
      <c r="N277" s="39" t="s">
        <v>19502</v>
      </c>
      <c r="O277" s="39" t="s">
        <v>19503</v>
      </c>
      <c r="P277" s="39" t="s">
        <v>19504</v>
      </c>
      <c r="Q277" s="39" t="s">
        <v>19505</v>
      </c>
      <c r="R277" s="39" t="s">
        <v>19506</v>
      </c>
      <c r="S277" s="39" t="s">
        <v>17482</v>
      </c>
      <c r="T277" s="39" t="s">
        <v>19507</v>
      </c>
    </row>
    <row r="278" spans="1:20" x14ac:dyDescent="0.3">
      <c r="A278">
        <v>277</v>
      </c>
      <c r="B278" s="1">
        <v>45843.425335648149</v>
      </c>
      <c r="C278" s="1">
        <v>45843.445231481484</v>
      </c>
      <c r="D278" s="39" t="s">
        <v>2033</v>
      </c>
      <c r="E278" s="39" t="s">
        <v>2034</v>
      </c>
      <c r="F278" s="39" t="s">
        <v>2034</v>
      </c>
      <c r="G278">
        <v>4</v>
      </c>
      <c r="H278">
        <v>23</v>
      </c>
      <c r="I278" s="39" t="s">
        <v>19508</v>
      </c>
      <c r="J278" s="39" t="s">
        <v>19509</v>
      </c>
      <c r="K278" s="39" t="s">
        <v>19510</v>
      </c>
      <c r="L278" s="39" t="s">
        <v>16809</v>
      </c>
      <c r="M278" s="39" t="s">
        <v>19511</v>
      </c>
      <c r="N278" s="39" t="s">
        <v>19512</v>
      </c>
      <c r="O278" s="39" t="s">
        <v>19513</v>
      </c>
      <c r="P278" s="39" t="s">
        <v>19514</v>
      </c>
      <c r="Q278" s="39" t="s">
        <v>19515</v>
      </c>
      <c r="R278" s="39" t="s">
        <v>19516</v>
      </c>
      <c r="S278" s="39" t="s">
        <v>19517</v>
      </c>
      <c r="T278" s="39" t="s">
        <v>16817</v>
      </c>
    </row>
    <row r="279" spans="1:20" x14ac:dyDescent="0.3">
      <c r="A279">
        <v>278</v>
      </c>
      <c r="B279" s="1">
        <v>45843.424675925926</v>
      </c>
      <c r="C279" s="1">
        <v>45843.465983796297</v>
      </c>
      <c r="D279" s="39" t="s">
        <v>3273</v>
      </c>
      <c r="E279" s="39" t="s">
        <v>3274</v>
      </c>
      <c r="F279" s="39" t="s">
        <v>3274</v>
      </c>
      <c r="G279">
        <v>3</v>
      </c>
      <c r="H279">
        <v>25</v>
      </c>
      <c r="I279" s="39" t="s">
        <v>19518</v>
      </c>
      <c r="J279" s="39" t="s">
        <v>19519</v>
      </c>
      <c r="K279" s="39" t="s">
        <v>19520</v>
      </c>
      <c r="L279" s="39" t="s">
        <v>16809</v>
      </c>
      <c r="M279" s="39" t="s">
        <v>17383</v>
      </c>
      <c r="N279" s="39" t="s">
        <v>19266</v>
      </c>
      <c r="O279" s="39" t="s">
        <v>19521</v>
      </c>
      <c r="P279" s="39" t="s">
        <v>19522</v>
      </c>
      <c r="Q279" s="39" t="s">
        <v>19523</v>
      </c>
      <c r="R279" s="39" t="s">
        <v>16850</v>
      </c>
      <c r="S279" s="39" t="s">
        <v>19271</v>
      </c>
      <c r="T279" s="39" t="s">
        <v>16817</v>
      </c>
    </row>
    <row r="280" spans="1:20" x14ac:dyDescent="0.3">
      <c r="A280">
        <v>279</v>
      </c>
      <c r="B280" s="1">
        <v>45843.543761574074</v>
      </c>
      <c r="C280" s="1">
        <v>45843.54488425926</v>
      </c>
      <c r="D280" s="39" t="s">
        <v>2810</v>
      </c>
      <c r="E280" s="39" t="s">
        <v>2811</v>
      </c>
      <c r="F280" s="39" t="s">
        <v>16417</v>
      </c>
      <c r="G280">
        <v>5</v>
      </c>
      <c r="H280">
        <v>22</v>
      </c>
      <c r="I280" s="39" t="s">
        <v>19076</v>
      </c>
      <c r="J280" s="39" t="s">
        <v>16700</v>
      </c>
      <c r="K280" s="39" t="s">
        <v>19524</v>
      </c>
      <c r="L280" s="39" t="s">
        <v>19078</v>
      </c>
      <c r="M280" s="39" t="s">
        <v>19179</v>
      </c>
      <c r="N280" s="39" t="s">
        <v>19525</v>
      </c>
      <c r="O280" s="39" t="s">
        <v>19526</v>
      </c>
      <c r="P280" s="39" t="s">
        <v>19082</v>
      </c>
      <c r="Q280" s="39" t="s">
        <v>19527</v>
      </c>
      <c r="R280" s="39" t="s">
        <v>19084</v>
      </c>
      <c r="S280" s="39" t="s">
        <v>19182</v>
      </c>
      <c r="T280" s="39" t="s">
        <v>19528</v>
      </c>
    </row>
    <row r="281" spans="1:20" x14ac:dyDescent="0.3">
      <c r="A281">
        <v>280</v>
      </c>
      <c r="B281" s="1">
        <v>45843.545740740738</v>
      </c>
      <c r="C281" s="1">
        <v>45843.570694444446</v>
      </c>
      <c r="D281" s="39" t="s">
        <v>1006</v>
      </c>
      <c r="E281" s="39" t="s">
        <v>1007</v>
      </c>
      <c r="F281" s="39" t="s">
        <v>1007</v>
      </c>
      <c r="G281">
        <v>2</v>
      </c>
      <c r="H281">
        <v>2</v>
      </c>
      <c r="I281" s="39" t="s">
        <v>19529</v>
      </c>
      <c r="J281" s="39" t="s">
        <v>19530</v>
      </c>
      <c r="K281" s="39" t="s">
        <v>19531</v>
      </c>
      <c r="L281" s="39" t="s">
        <v>19532</v>
      </c>
      <c r="M281" s="39" t="s">
        <v>19533</v>
      </c>
      <c r="N281" s="39" t="s">
        <v>19534</v>
      </c>
      <c r="O281" s="39" t="s">
        <v>19535</v>
      </c>
      <c r="P281" s="39" t="s">
        <v>19536</v>
      </c>
      <c r="Q281" s="39" t="s">
        <v>19537</v>
      </c>
      <c r="R281" s="39" t="s">
        <v>19538</v>
      </c>
      <c r="S281" s="39" t="s">
        <v>19539</v>
      </c>
      <c r="T281" s="39" t="s">
        <v>19540</v>
      </c>
    </row>
    <row r="282" spans="1:20" x14ac:dyDescent="0.3">
      <c r="A282">
        <v>281</v>
      </c>
      <c r="B282" s="1">
        <v>45843.984953703701</v>
      </c>
      <c r="C282" s="1">
        <v>45843.987488425926</v>
      </c>
      <c r="D282" s="39" t="s">
        <v>2829</v>
      </c>
      <c r="E282" s="39" t="s">
        <v>2830</v>
      </c>
      <c r="F282" s="39" t="s">
        <v>2830</v>
      </c>
      <c r="G282">
        <v>5</v>
      </c>
      <c r="H282">
        <v>23</v>
      </c>
      <c r="I282" s="39" t="s">
        <v>19076</v>
      </c>
      <c r="J282" s="39" t="s">
        <v>16700</v>
      </c>
      <c r="K282" s="39" t="s">
        <v>19541</v>
      </c>
      <c r="L282" s="39" t="s">
        <v>19078</v>
      </c>
      <c r="M282" s="39" t="s">
        <v>19179</v>
      </c>
      <c r="N282" s="39" t="s">
        <v>19542</v>
      </c>
      <c r="O282" s="39" t="s">
        <v>19181</v>
      </c>
      <c r="P282" s="39" t="s">
        <v>19082</v>
      </c>
      <c r="Q282" s="39" t="s">
        <v>19083</v>
      </c>
      <c r="R282" s="39" t="s">
        <v>19084</v>
      </c>
      <c r="S282" s="39" t="s">
        <v>19182</v>
      </c>
      <c r="T282" s="39" t="s">
        <v>19543</v>
      </c>
    </row>
    <row r="283" spans="1:20" x14ac:dyDescent="0.3">
      <c r="A283">
        <v>282</v>
      </c>
      <c r="B283" s="1">
        <v>45843.988067129627</v>
      </c>
      <c r="C283" s="1">
        <v>45843.989861111113</v>
      </c>
      <c r="D283" s="39" t="s">
        <v>2829</v>
      </c>
      <c r="E283" s="39" t="s">
        <v>2830</v>
      </c>
      <c r="F283" s="39" t="s">
        <v>2830</v>
      </c>
      <c r="G283">
        <v>5</v>
      </c>
      <c r="H283">
        <v>23</v>
      </c>
      <c r="I283" s="39" t="s">
        <v>19076</v>
      </c>
      <c r="J283" s="39" t="s">
        <v>16700</v>
      </c>
      <c r="K283" s="39" t="s">
        <v>19541</v>
      </c>
      <c r="L283" s="39" t="s">
        <v>19078</v>
      </c>
      <c r="M283" s="39" t="s">
        <v>19179</v>
      </c>
      <c r="N283" s="39" t="s">
        <v>19542</v>
      </c>
      <c r="O283" s="39" t="s">
        <v>19181</v>
      </c>
      <c r="P283" s="39" t="s">
        <v>19082</v>
      </c>
      <c r="Q283" s="39" t="s">
        <v>19083</v>
      </c>
      <c r="R283" s="39" t="s">
        <v>19084</v>
      </c>
      <c r="S283" s="39" t="s">
        <v>19182</v>
      </c>
      <c r="T283" s="39" t="s">
        <v>19543</v>
      </c>
    </row>
    <row r="284" spans="1:20" x14ac:dyDescent="0.3">
      <c r="A284">
        <v>283</v>
      </c>
      <c r="B284" s="1">
        <v>45844.669259259259</v>
      </c>
      <c r="C284" s="1">
        <v>45844.680324074077</v>
      </c>
      <c r="D284" s="39" t="s">
        <v>3592</v>
      </c>
      <c r="E284" s="39" t="s">
        <v>3593</v>
      </c>
      <c r="F284" s="39" t="s">
        <v>3593</v>
      </c>
      <c r="G284">
        <v>8</v>
      </c>
      <c r="H284">
        <v>21</v>
      </c>
      <c r="I284" s="39" t="s">
        <v>19544</v>
      </c>
      <c r="J284" s="39" t="s">
        <v>18130</v>
      </c>
      <c r="K284" s="39" t="s">
        <v>19545</v>
      </c>
      <c r="L284" s="39" t="s">
        <v>19546</v>
      </c>
      <c r="M284" s="39" t="s">
        <v>19547</v>
      </c>
      <c r="N284" s="39" t="s">
        <v>19548</v>
      </c>
      <c r="O284" s="39" t="s">
        <v>19549</v>
      </c>
      <c r="P284" s="39" t="s">
        <v>19550</v>
      </c>
      <c r="Q284" s="39" t="s">
        <v>19551</v>
      </c>
      <c r="R284" s="39" t="s">
        <v>19552</v>
      </c>
      <c r="S284" s="39" t="s">
        <v>19553</v>
      </c>
      <c r="T284" s="39" t="s">
        <v>19554</v>
      </c>
    </row>
    <row r="285" spans="1:20" x14ac:dyDescent="0.3">
      <c r="A285">
        <v>284</v>
      </c>
      <c r="B285" s="1">
        <v>45844.819189814814</v>
      </c>
      <c r="C285" s="1">
        <v>45844.846458333333</v>
      </c>
      <c r="D285" s="39" t="s">
        <v>2749</v>
      </c>
      <c r="E285" s="39" t="s">
        <v>2750</v>
      </c>
      <c r="F285" s="39" t="s">
        <v>2750</v>
      </c>
      <c r="G285">
        <v>5</v>
      </c>
      <c r="H285">
        <v>35</v>
      </c>
      <c r="I285" s="39" t="s">
        <v>19555</v>
      </c>
      <c r="J285" s="39" t="s">
        <v>19556</v>
      </c>
      <c r="K285" s="39" t="s">
        <v>19557</v>
      </c>
      <c r="L285" s="39" t="s">
        <v>16983</v>
      </c>
      <c r="M285" s="39" t="s">
        <v>19558</v>
      </c>
      <c r="N285" s="39" t="s">
        <v>19559</v>
      </c>
      <c r="O285" s="39" t="s">
        <v>19110</v>
      </c>
      <c r="P285" s="39" t="s">
        <v>17802</v>
      </c>
      <c r="Q285" s="39" t="s">
        <v>19560</v>
      </c>
      <c r="R285" s="39" t="s">
        <v>19561</v>
      </c>
      <c r="S285" s="39" t="s">
        <v>19562</v>
      </c>
      <c r="T285" s="39" t="s">
        <v>19563</v>
      </c>
    </row>
    <row r="286" spans="1:20" x14ac:dyDescent="0.3">
      <c r="A286">
        <v>285</v>
      </c>
      <c r="B286" s="1">
        <v>45844.912835648145</v>
      </c>
      <c r="C286" s="1">
        <v>45844.938506944447</v>
      </c>
      <c r="D286" s="39" t="s">
        <v>3799</v>
      </c>
      <c r="E286" s="39" t="s">
        <v>3800</v>
      </c>
      <c r="F286" s="39" t="s">
        <v>3801</v>
      </c>
      <c r="G286">
        <v>3</v>
      </c>
      <c r="H286">
        <v>23</v>
      </c>
      <c r="I286" s="39" t="s">
        <v>19564</v>
      </c>
      <c r="J286" s="39" t="s">
        <v>19565</v>
      </c>
      <c r="K286" s="39" t="s">
        <v>19566</v>
      </c>
      <c r="L286" s="39" t="s">
        <v>19567</v>
      </c>
      <c r="M286" s="39" t="s">
        <v>19568</v>
      </c>
      <c r="N286" s="39" t="s">
        <v>19569</v>
      </c>
      <c r="O286" s="39" t="s">
        <v>19570</v>
      </c>
      <c r="P286" s="39" t="s">
        <v>19571</v>
      </c>
      <c r="Q286" s="39" t="s">
        <v>19572</v>
      </c>
      <c r="R286" s="39" t="s">
        <v>19573</v>
      </c>
      <c r="S286" s="39" t="s">
        <v>19574</v>
      </c>
      <c r="T286" s="39" t="s">
        <v>19575</v>
      </c>
    </row>
    <row r="287" spans="1:20" x14ac:dyDescent="0.3">
      <c r="A287">
        <v>286</v>
      </c>
      <c r="B287" s="1">
        <v>45845.42701388889</v>
      </c>
      <c r="C287" s="1">
        <v>45845.433819444443</v>
      </c>
      <c r="D287" s="39" t="s">
        <v>2719</v>
      </c>
      <c r="E287" s="39" t="s">
        <v>2720</v>
      </c>
      <c r="F287" s="39" t="s">
        <v>19576</v>
      </c>
      <c r="G287">
        <v>5</v>
      </c>
      <c r="H287">
        <v>9</v>
      </c>
      <c r="I287" s="39" t="s">
        <v>19577</v>
      </c>
      <c r="J287" s="39" t="s">
        <v>19578</v>
      </c>
      <c r="K287" s="39" t="s">
        <v>19579</v>
      </c>
      <c r="L287" s="39" t="s">
        <v>19580</v>
      </c>
      <c r="M287" s="39" t="s">
        <v>19581</v>
      </c>
      <c r="N287" s="39" t="s">
        <v>19582</v>
      </c>
      <c r="O287" s="39" t="s">
        <v>19583</v>
      </c>
      <c r="P287" s="39" t="s">
        <v>19584</v>
      </c>
      <c r="Q287" s="39" t="s">
        <v>19585</v>
      </c>
      <c r="R287" s="39" t="s">
        <v>19586</v>
      </c>
      <c r="S287" s="39" t="s">
        <v>19587</v>
      </c>
      <c r="T287" s="39" t="s">
        <v>19588</v>
      </c>
    </row>
    <row r="288" spans="1:20" x14ac:dyDescent="0.3">
      <c r="A288">
        <v>287</v>
      </c>
      <c r="B288" s="1">
        <v>45845.528993055559</v>
      </c>
      <c r="C288" s="1">
        <v>45845.534733796296</v>
      </c>
      <c r="D288" s="39" t="s">
        <v>3163</v>
      </c>
      <c r="E288" s="39" t="s">
        <v>3164</v>
      </c>
      <c r="F288" s="39" t="s">
        <v>3165</v>
      </c>
      <c r="G288">
        <v>3</v>
      </c>
      <c r="H288">
        <v>20</v>
      </c>
      <c r="I288" s="39" t="s">
        <v>19589</v>
      </c>
      <c r="J288" s="39" t="s">
        <v>19590</v>
      </c>
      <c r="K288" s="39" t="s">
        <v>19591</v>
      </c>
      <c r="L288" s="39" t="s">
        <v>16983</v>
      </c>
      <c r="M288" s="39" t="s">
        <v>19592</v>
      </c>
      <c r="N288" s="39" t="s">
        <v>19593</v>
      </c>
      <c r="O288" s="39" t="s">
        <v>19594</v>
      </c>
      <c r="P288" s="39" t="s">
        <v>19595</v>
      </c>
      <c r="Q288" s="39" t="s">
        <v>19596</v>
      </c>
      <c r="R288" s="39" t="s">
        <v>11365</v>
      </c>
      <c r="S288" s="39" t="s">
        <v>19597</v>
      </c>
      <c r="T288" s="39" t="s">
        <v>19598</v>
      </c>
    </row>
    <row r="289" spans="1:20" x14ac:dyDescent="0.3">
      <c r="A289">
        <v>288</v>
      </c>
      <c r="B289" s="1">
        <v>45845.636018518519</v>
      </c>
      <c r="C289" s="1">
        <v>45845.64984953704</v>
      </c>
      <c r="D289" s="39" t="s">
        <v>1210</v>
      </c>
      <c r="E289" s="39" t="s">
        <v>1211</v>
      </c>
      <c r="F289" s="39" t="s">
        <v>1212</v>
      </c>
      <c r="G289">
        <v>1</v>
      </c>
      <c r="H289">
        <v>23</v>
      </c>
      <c r="I289" s="39" t="s">
        <v>18984</v>
      </c>
      <c r="J289" s="39" t="s">
        <v>19599</v>
      </c>
      <c r="K289" s="39" t="s">
        <v>19600</v>
      </c>
      <c r="L289" s="39" t="s">
        <v>17306</v>
      </c>
      <c r="M289" s="39" t="s">
        <v>19601</v>
      </c>
      <c r="N289" s="39" t="s">
        <v>19602</v>
      </c>
      <c r="O289" s="39" t="s">
        <v>19603</v>
      </c>
      <c r="P289" s="39" t="s">
        <v>19604</v>
      </c>
      <c r="Q289" s="39" t="s">
        <v>19605</v>
      </c>
      <c r="R289" s="39" t="s">
        <v>19606</v>
      </c>
      <c r="S289" s="39" t="s">
        <v>19607</v>
      </c>
      <c r="T289" s="39" t="s">
        <v>19608</v>
      </c>
    </row>
    <row r="290" spans="1:20" x14ac:dyDescent="0.3">
      <c r="A290">
        <v>289</v>
      </c>
      <c r="B290" s="1">
        <v>45846.359803240739</v>
      </c>
      <c r="C290" s="1">
        <v>45846.39402777778</v>
      </c>
      <c r="D290" s="39" t="s">
        <v>1398</v>
      </c>
      <c r="E290" s="39" t="s">
        <v>1399</v>
      </c>
      <c r="F290" s="39" t="s">
        <v>19609</v>
      </c>
      <c r="G290">
        <v>1</v>
      </c>
      <c r="H290">
        <v>1</v>
      </c>
      <c r="I290" s="39" t="s">
        <v>18655</v>
      </c>
      <c r="J290" s="39" t="s">
        <v>19610</v>
      </c>
      <c r="K290" s="39" t="s">
        <v>19611</v>
      </c>
      <c r="L290" s="39" t="s">
        <v>19612</v>
      </c>
      <c r="M290" s="39" t="s">
        <v>19613</v>
      </c>
      <c r="N290" s="39" t="s">
        <v>19614</v>
      </c>
      <c r="O290" s="39" t="s">
        <v>19615</v>
      </c>
      <c r="P290" s="39" t="s">
        <v>19616</v>
      </c>
      <c r="Q290" s="39" t="s">
        <v>19617</v>
      </c>
      <c r="R290" s="39" t="s">
        <v>19618</v>
      </c>
      <c r="S290" s="39" t="s">
        <v>19619</v>
      </c>
      <c r="T290" s="39" t="s">
        <v>19620</v>
      </c>
    </row>
    <row r="291" spans="1:20" x14ac:dyDescent="0.3">
      <c r="A291">
        <v>290</v>
      </c>
      <c r="B291" s="1">
        <v>45846.429178240738</v>
      </c>
      <c r="C291" s="1">
        <v>45846.435798611114</v>
      </c>
      <c r="D291" s="39" t="s">
        <v>3266</v>
      </c>
      <c r="E291" s="39" t="s">
        <v>3267</v>
      </c>
      <c r="F291" s="39" t="s">
        <v>3267</v>
      </c>
      <c r="G291">
        <v>3</v>
      </c>
      <c r="H291">
        <v>4</v>
      </c>
      <c r="I291" s="39" t="s">
        <v>19621</v>
      </c>
      <c r="J291" s="39" t="s">
        <v>19622</v>
      </c>
      <c r="K291" s="39" t="s">
        <v>19623</v>
      </c>
      <c r="L291" s="39" t="s">
        <v>19624</v>
      </c>
      <c r="M291" s="39" t="s">
        <v>19625</v>
      </c>
      <c r="N291" s="39" t="s">
        <v>19626</v>
      </c>
      <c r="O291" s="39" t="s">
        <v>19627</v>
      </c>
      <c r="P291" s="39" t="s">
        <v>19628</v>
      </c>
      <c r="Q291" s="39" t="s">
        <v>19629</v>
      </c>
      <c r="R291" s="39" t="s">
        <v>16850</v>
      </c>
      <c r="S291" s="39" t="s">
        <v>19271</v>
      </c>
      <c r="T291" s="39" t="s">
        <v>16817</v>
      </c>
    </row>
    <row r="292" spans="1:20" x14ac:dyDescent="0.3">
      <c r="A292">
        <v>291</v>
      </c>
      <c r="B292" s="1">
        <v>45846.438634259262</v>
      </c>
      <c r="C292" s="1">
        <v>45846.446793981479</v>
      </c>
      <c r="D292" s="39" t="s">
        <v>3170</v>
      </c>
      <c r="E292" s="39" t="s">
        <v>3171</v>
      </c>
      <c r="F292" s="39" t="s">
        <v>3171</v>
      </c>
      <c r="G292">
        <v>3</v>
      </c>
      <c r="H292">
        <v>6</v>
      </c>
      <c r="I292" s="39" t="s">
        <v>16918</v>
      </c>
      <c r="J292" s="39" t="s">
        <v>19630</v>
      </c>
      <c r="K292" s="39" t="s">
        <v>19631</v>
      </c>
      <c r="L292" s="39" t="s">
        <v>16743</v>
      </c>
      <c r="M292" s="39" t="s">
        <v>19632</v>
      </c>
      <c r="N292" s="39" t="s">
        <v>19633</v>
      </c>
      <c r="O292" s="39" t="s">
        <v>19634</v>
      </c>
      <c r="P292" s="39" t="s">
        <v>19635</v>
      </c>
      <c r="Q292" s="39" t="s">
        <v>19636</v>
      </c>
      <c r="R292" s="39" t="s">
        <v>19637</v>
      </c>
      <c r="S292" s="39" t="s">
        <v>19638</v>
      </c>
      <c r="T292" s="39" t="s">
        <v>19639</v>
      </c>
    </row>
    <row r="293" spans="1:20" x14ac:dyDescent="0.3">
      <c r="A293">
        <v>292</v>
      </c>
      <c r="B293" s="1">
        <v>45846.566203703704</v>
      </c>
      <c r="C293" s="1">
        <v>45846.575381944444</v>
      </c>
      <c r="D293" s="39" t="s">
        <v>3624</v>
      </c>
      <c r="E293" s="39" t="s">
        <v>3625</v>
      </c>
      <c r="F293" s="39" t="s">
        <v>3625</v>
      </c>
      <c r="G293">
        <v>8</v>
      </c>
      <c r="H293">
        <v>24</v>
      </c>
      <c r="I293" s="39" t="s">
        <v>19640</v>
      </c>
      <c r="J293" s="39" t="s">
        <v>19641</v>
      </c>
      <c r="K293" s="39" t="s">
        <v>19642</v>
      </c>
      <c r="L293" s="39" t="s">
        <v>19643</v>
      </c>
      <c r="M293" s="39" t="s">
        <v>19256</v>
      </c>
      <c r="N293" s="39" t="s">
        <v>19644</v>
      </c>
      <c r="O293" s="39" t="s">
        <v>19645</v>
      </c>
      <c r="P293" s="39" t="s">
        <v>19646</v>
      </c>
      <c r="Q293" s="39" t="s">
        <v>19647</v>
      </c>
      <c r="R293" s="39" t="s">
        <v>19648</v>
      </c>
      <c r="S293" s="39" t="s">
        <v>19649</v>
      </c>
      <c r="T293" s="39" t="s">
        <v>19650</v>
      </c>
    </row>
    <row r="294" spans="1:20" x14ac:dyDescent="0.3">
      <c r="A294">
        <v>293</v>
      </c>
      <c r="B294" s="1">
        <v>45847.802824074075</v>
      </c>
      <c r="C294" s="1">
        <v>45847.830243055556</v>
      </c>
      <c r="D294" s="39" t="s">
        <v>3367</v>
      </c>
      <c r="E294" s="39" t="s">
        <v>3368</v>
      </c>
      <c r="F294" s="39" t="s">
        <v>3369</v>
      </c>
      <c r="G294">
        <v>3</v>
      </c>
      <c r="H294">
        <v>34</v>
      </c>
      <c r="I294" s="39" t="s">
        <v>19651</v>
      </c>
      <c r="J294" s="39" t="s">
        <v>19652</v>
      </c>
      <c r="K294" s="39" t="s">
        <v>19653</v>
      </c>
      <c r="L294" s="39" t="s">
        <v>16983</v>
      </c>
      <c r="M294" s="39" t="s">
        <v>19654</v>
      </c>
      <c r="N294" s="39" t="s">
        <v>19655</v>
      </c>
      <c r="O294" s="39" t="s">
        <v>19656</v>
      </c>
      <c r="P294" s="39" t="s">
        <v>19657</v>
      </c>
      <c r="Q294" s="39" t="s">
        <v>19658</v>
      </c>
      <c r="R294" s="39" t="s">
        <v>19659</v>
      </c>
      <c r="S294" s="39" t="s">
        <v>19660</v>
      </c>
      <c r="T294" s="39" t="s">
        <v>19661</v>
      </c>
    </row>
    <row r="295" spans="1:20" x14ac:dyDescent="0.3">
      <c r="A295">
        <v>294</v>
      </c>
      <c r="B295" s="1">
        <v>45848.333657407406</v>
      </c>
      <c r="C295" s="1">
        <v>45848.333784722221</v>
      </c>
      <c r="D295" s="39" t="s">
        <v>1137</v>
      </c>
      <c r="E295" s="39" t="s">
        <v>1138</v>
      </c>
      <c r="F295" s="39" t="s">
        <v>1138</v>
      </c>
      <c r="G295">
        <v>2</v>
      </c>
      <c r="H295">
        <v>26</v>
      </c>
      <c r="I295" s="39" t="s">
        <v>19662</v>
      </c>
      <c r="J295" s="39" t="s">
        <v>19663</v>
      </c>
      <c r="K295" s="39" t="s">
        <v>19664</v>
      </c>
      <c r="L295" s="39" t="s">
        <v>16837</v>
      </c>
      <c r="M295" s="39" t="s">
        <v>19665</v>
      </c>
      <c r="N295" s="39" t="s">
        <v>19666</v>
      </c>
      <c r="O295" s="39" t="s">
        <v>19667</v>
      </c>
      <c r="P295" s="39" t="s">
        <v>19668</v>
      </c>
      <c r="Q295" s="39" t="s">
        <v>19669</v>
      </c>
      <c r="R295" s="39" t="s">
        <v>19670</v>
      </c>
      <c r="S295" s="39" t="s">
        <v>19671</v>
      </c>
      <c r="T295" s="39" t="s">
        <v>19672</v>
      </c>
    </row>
    <row r="296" spans="1:20" x14ac:dyDescent="0.3">
      <c r="A296">
        <v>295</v>
      </c>
      <c r="B296" s="1">
        <v>45848.678923611114</v>
      </c>
      <c r="C296" s="1">
        <v>45848.690104166664</v>
      </c>
      <c r="D296" s="39" t="s">
        <v>2900</v>
      </c>
      <c r="E296" s="39" t="s">
        <v>2901</v>
      </c>
      <c r="F296" s="39" t="s">
        <v>2901</v>
      </c>
      <c r="G296">
        <v>5</v>
      </c>
      <c r="H296">
        <v>24</v>
      </c>
      <c r="I296" s="39" t="s">
        <v>19673</v>
      </c>
      <c r="J296" s="39" t="s">
        <v>19674</v>
      </c>
      <c r="K296" s="39" t="s">
        <v>19675</v>
      </c>
      <c r="L296" s="39" t="s">
        <v>19676</v>
      </c>
      <c r="M296" s="39" t="s">
        <v>19677</v>
      </c>
      <c r="N296" s="39" t="s">
        <v>19678</v>
      </c>
      <c r="O296" s="39" t="s">
        <v>19679</v>
      </c>
      <c r="P296" s="39" t="s">
        <v>19680</v>
      </c>
      <c r="Q296" s="39" t="s">
        <v>19681</v>
      </c>
      <c r="R296" s="39" t="s">
        <v>19682</v>
      </c>
      <c r="S296" s="39" t="s">
        <v>19683</v>
      </c>
      <c r="T296" s="39" t="s">
        <v>19684</v>
      </c>
    </row>
    <row r="297" spans="1:20" x14ac:dyDescent="0.3">
      <c r="A297">
        <v>296</v>
      </c>
      <c r="B297" s="1">
        <v>45848.773090277777</v>
      </c>
      <c r="C297" s="1">
        <v>45848.79923611111</v>
      </c>
      <c r="D297" s="39" t="s">
        <v>3341</v>
      </c>
      <c r="E297" s="39" t="s">
        <v>3342</v>
      </c>
      <c r="F297" s="39" t="s">
        <v>3342</v>
      </c>
      <c r="G297">
        <v>3</v>
      </c>
      <c r="H297">
        <v>36</v>
      </c>
      <c r="I297" s="39" t="s">
        <v>19685</v>
      </c>
      <c r="J297" s="39" t="s">
        <v>19686</v>
      </c>
      <c r="K297" s="39" t="s">
        <v>19687</v>
      </c>
      <c r="L297" s="39" t="s">
        <v>19688</v>
      </c>
      <c r="M297" s="39" t="s">
        <v>19689</v>
      </c>
      <c r="N297" s="39" t="s">
        <v>19690</v>
      </c>
      <c r="O297" s="39" t="s">
        <v>19691</v>
      </c>
      <c r="P297" s="39" t="s">
        <v>19692</v>
      </c>
      <c r="Q297" s="39" t="s">
        <v>19693</v>
      </c>
      <c r="R297" s="39" t="s">
        <v>17012</v>
      </c>
      <c r="S297" s="39" t="s">
        <v>16918</v>
      </c>
      <c r="T297" s="39" t="s">
        <v>17677</v>
      </c>
    </row>
    <row r="298" spans="1:20" x14ac:dyDescent="0.3">
      <c r="A298">
        <v>297</v>
      </c>
      <c r="B298" s="1">
        <v>45849.418599537035</v>
      </c>
      <c r="C298" s="1">
        <v>45849.422638888886</v>
      </c>
      <c r="D298" s="39" t="s">
        <v>4482</v>
      </c>
      <c r="E298" s="39" t="s">
        <v>4483</v>
      </c>
      <c r="F298" s="39" t="s">
        <v>4483</v>
      </c>
      <c r="G298">
        <v>7</v>
      </c>
      <c r="H298">
        <v>36</v>
      </c>
      <c r="I298" s="39" t="s">
        <v>19694</v>
      </c>
      <c r="J298" s="39" t="s">
        <v>19695</v>
      </c>
      <c r="K298" s="39" t="s">
        <v>19696</v>
      </c>
      <c r="L298" s="39" t="s">
        <v>19697</v>
      </c>
      <c r="M298" s="39" t="s">
        <v>19698</v>
      </c>
      <c r="N298" s="39" t="s">
        <v>19699</v>
      </c>
      <c r="O298" s="39" t="s">
        <v>19700</v>
      </c>
      <c r="P298" s="39" t="s">
        <v>19701</v>
      </c>
      <c r="Q298" s="39" t="s">
        <v>19702</v>
      </c>
      <c r="R298" s="39" t="s">
        <v>19703</v>
      </c>
      <c r="S298" s="39" t="s">
        <v>19704</v>
      </c>
      <c r="T298" s="39" t="s">
        <v>19705</v>
      </c>
    </row>
    <row r="299" spans="1:20" x14ac:dyDescent="0.3">
      <c r="A299">
        <v>298</v>
      </c>
      <c r="B299" s="1">
        <v>45849.474120370367</v>
      </c>
      <c r="C299" s="1">
        <v>45849.480162037034</v>
      </c>
      <c r="D299" s="39" t="s">
        <v>3143</v>
      </c>
      <c r="E299" s="39" t="s">
        <v>3144</v>
      </c>
      <c r="F299" s="39" t="s">
        <v>3144</v>
      </c>
      <c r="G299">
        <v>3</v>
      </c>
      <c r="H299">
        <v>8</v>
      </c>
      <c r="I299" s="39" t="s">
        <v>19706</v>
      </c>
      <c r="J299" s="39" t="s">
        <v>19707</v>
      </c>
      <c r="K299" s="39" t="s">
        <v>19708</v>
      </c>
      <c r="L299" s="39" t="s">
        <v>19709</v>
      </c>
      <c r="M299" s="39" t="s">
        <v>19710</v>
      </c>
      <c r="N299" s="39" t="s">
        <v>19711</v>
      </c>
      <c r="O299" s="39" t="s">
        <v>19645</v>
      </c>
      <c r="P299" s="39" t="s">
        <v>19712</v>
      </c>
      <c r="Q299" s="39" t="s">
        <v>19713</v>
      </c>
      <c r="R299" s="39" t="s">
        <v>19714</v>
      </c>
      <c r="S299" s="39" t="s">
        <v>19715</v>
      </c>
      <c r="T299" s="39" t="s">
        <v>19716</v>
      </c>
    </row>
    <row r="300" spans="1:20" x14ac:dyDescent="0.3">
      <c r="A300">
        <v>299</v>
      </c>
      <c r="B300" s="1">
        <v>45849.640810185185</v>
      </c>
      <c r="C300" s="1">
        <v>45849.647974537038</v>
      </c>
      <c r="D300" s="39" t="s">
        <v>4406</v>
      </c>
      <c r="E300" s="39" t="s">
        <v>4407</v>
      </c>
      <c r="F300" s="39" t="s">
        <v>4408</v>
      </c>
      <c r="G300">
        <v>7</v>
      </c>
      <c r="H300">
        <v>8</v>
      </c>
      <c r="I300" s="39" t="s">
        <v>19717</v>
      </c>
      <c r="J300" s="39" t="s">
        <v>19718</v>
      </c>
      <c r="K300" s="39" t="s">
        <v>19719</v>
      </c>
      <c r="L300" s="39" t="s">
        <v>19720</v>
      </c>
      <c r="M300" s="39" t="s">
        <v>19721</v>
      </c>
      <c r="N300" s="39" t="s">
        <v>19722</v>
      </c>
      <c r="O300" s="39" t="s">
        <v>19723</v>
      </c>
      <c r="P300" s="39" t="s">
        <v>19724</v>
      </c>
      <c r="Q300" s="39" t="s">
        <v>19725</v>
      </c>
      <c r="R300" s="39" t="s">
        <v>19726</v>
      </c>
      <c r="S300" s="39" t="s">
        <v>19727</v>
      </c>
      <c r="T300" s="39" t="s">
        <v>19728</v>
      </c>
    </row>
    <row r="301" spans="1:20" x14ac:dyDescent="0.3">
      <c r="A301">
        <v>300</v>
      </c>
      <c r="B301" s="1">
        <v>45849.695462962962</v>
      </c>
      <c r="C301" s="1">
        <v>45849.698831018519</v>
      </c>
      <c r="D301" s="39" t="s">
        <v>2769</v>
      </c>
      <c r="E301" s="39" t="s">
        <v>2770</v>
      </c>
      <c r="F301" s="39" t="s">
        <v>2771</v>
      </c>
      <c r="G301">
        <v>5</v>
      </c>
      <c r="H301">
        <v>8</v>
      </c>
      <c r="I301" s="39" t="s">
        <v>16918</v>
      </c>
      <c r="J301" s="39" t="s">
        <v>19729</v>
      </c>
      <c r="K301" s="39" t="s">
        <v>19730</v>
      </c>
      <c r="L301" s="39" t="s">
        <v>19731</v>
      </c>
      <c r="M301" s="39" t="s">
        <v>19732</v>
      </c>
      <c r="N301" s="39" t="s">
        <v>19733</v>
      </c>
      <c r="O301" s="39" t="s">
        <v>19645</v>
      </c>
      <c r="P301" s="39" t="s">
        <v>19734</v>
      </c>
      <c r="Q301" s="39" t="s">
        <v>19735</v>
      </c>
      <c r="R301" s="39" t="s">
        <v>19736</v>
      </c>
      <c r="S301" s="39" t="s">
        <v>16871</v>
      </c>
      <c r="T301" s="39" t="s">
        <v>19737</v>
      </c>
    </row>
    <row r="302" spans="1:20" x14ac:dyDescent="0.3">
      <c r="A302">
        <v>301</v>
      </c>
      <c r="B302" s="1">
        <v>45849.69326388889</v>
      </c>
      <c r="C302" s="1">
        <v>45849.699166666665</v>
      </c>
      <c r="D302" s="39" t="s">
        <v>4323</v>
      </c>
      <c r="E302" s="39" t="s">
        <v>4324</v>
      </c>
      <c r="F302" s="39" t="s">
        <v>4324</v>
      </c>
      <c r="G302">
        <v>7</v>
      </c>
      <c r="H302">
        <v>11</v>
      </c>
      <c r="I302" s="39" t="s">
        <v>16918</v>
      </c>
      <c r="J302" s="39" t="s">
        <v>19738</v>
      </c>
      <c r="K302" s="39" t="s">
        <v>19739</v>
      </c>
      <c r="L302" s="39" t="s">
        <v>19740</v>
      </c>
      <c r="M302" s="39" t="s">
        <v>19741</v>
      </c>
      <c r="N302" s="39" t="s">
        <v>19742</v>
      </c>
      <c r="O302" s="39" t="s">
        <v>19743</v>
      </c>
      <c r="P302" s="39" t="s">
        <v>19744</v>
      </c>
      <c r="Q302" s="39" t="s">
        <v>19745</v>
      </c>
      <c r="R302" s="39" t="s">
        <v>19746</v>
      </c>
      <c r="S302" s="39" t="s">
        <v>19747</v>
      </c>
      <c r="T302" s="39" t="s">
        <v>19748</v>
      </c>
    </row>
    <row r="303" spans="1:20" x14ac:dyDescent="0.3">
      <c r="A303">
        <v>302</v>
      </c>
      <c r="B303" s="1">
        <v>45849.757650462961</v>
      </c>
      <c r="C303" s="1">
        <v>45849.758981481478</v>
      </c>
      <c r="D303" s="39" t="s">
        <v>2098</v>
      </c>
      <c r="E303" s="39" t="s">
        <v>2099</v>
      </c>
      <c r="F303" s="39" t="s">
        <v>2099</v>
      </c>
      <c r="G303">
        <v>4</v>
      </c>
      <c r="H303">
        <v>30</v>
      </c>
      <c r="I303" s="39" t="s">
        <v>19706</v>
      </c>
      <c r="J303" s="39" t="s">
        <v>19749</v>
      </c>
      <c r="K303" s="39" t="s">
        <v>19750</v>
      </c>
      <c r="L303" s="39" t="s">
        <v>19751</v>
      </c>
      <c r="M303" s="39" t="s">
        <v>19752</v>
      </c>
      <c r="N303" s="39" t="s">
        <v>19753</v>
      </c>
      <c r="O303" s="39" t="s">
        <v>19754</v>
      </c>
      <c r="P303" s="39" t="s">
        <v>19755</v>
      </c>
      <c r="Q303" s="39" t="s">
        <v>19756</v>
      </c>
      <c r="R303" s="39" t="s">
        <v>19757</v>
      </c>
      <c r="S303" s="39" t="s">
        <v>19758</v>
      </c>
      <c r="T303" s="39" t="s">
        <v>19759</v>
      </c>
    </row>
    <row r="304" spans="1:20" x14ac:dyDescent="0.3">
      <c r="A304">
        <v>303</v>
      </c>
      <c r="B304" s="1">
        <v>45849.866423611114</v>
      </c>
      <c r="C304" s="1">
        <v>45849.874907407408</v>
      </c>
      <c r="D304" s="39" t="s">
        <v>3599</v>
      </c>
      <c r="E304" s="39" t="s">
        <v>3600</v>
      </c>
      <c r="F304" s="39" t="s">
        <v>19760</v>
      </c>
      <c r="G304">
        <v>8</v>
      </c>
      <c r="H304">
        <v>22</v>
      </c>
      <c r="I304" s="39" t="s">
        <v>19761</v>
      </c>
      <c r="J304" s="39" t="s">
        <v>19762</v>
      </c>
      <c r="K304" s="39" t="s">
        <v>19763</v>
      </c>
      <c r="L304" s="39" t="s">
        <v>18924</v>
      </c>
      <c r="M304" s="39" t="s">
        <v>19764</v>
      </c>
      <c r="N304" s="39" t="s">
        <v>19733</v>
      </c>
      <c r="O304" s="39" t="s">
        <v>19645</v>
      </c>
      <c r="P304" s="39" t="s">
        <v>19765</v>
      </c>
      <c r="Q304" s="39" t="s">
        <v>19766</v>
      </c>
      <c r="R304" s="39" t="s">
        <v>19767</v>
      </c>
      <c r="S304" s="39" t="s">
        <v>19768</v>
      </c>
      <c r="T304" s="39" t="s">
        <v>19769</v>
      </c>
    </row>
    <row r="305" spans="1:20" x14ac:dyDescent="0.3">
      <c r="A305">
        <v>304</v>
      </c>
      <c r="B305" s="1">
        <v>45849.876759259256</v>
      </c>
      <c r="C305" s="1">
        <v>45849.891770833332</v>
      </c>
      <c r="D305" s="39" t="s">
        <v>3630</v>
      </c>
      <c r="E305" s="39" t="s">
        <v>3631</v>
      </c>
      <c r="F305" s="39" t="s">
        <v>3631</v>
      </c>
      <c r="G305">
        <v>8</v>
      </c>
      <c r="H305">
        <v>23</v>
      </c>
      <c r="I305" s="39" t="s">
        <v>19770</v>
      </c>
      <c r="J305" s="39" t="s">
        <v>19771</v>
      </c>
      <c r="K305" s="39" t="s">
        <v>19772</v>
      </c>
      <c r="L305" s="39" t="s">
        <v>19773</v>
      </c>
      <c r="M305" s="39" t="s">
        <v>19774</v>
      </c>
      <c r="N305" s="39" t="s">
        <v>19775</v>
      </c>
      <c r="O305" s="39" t="s">
        <v>19776</v>
      </c>
      <c r="P305" s="39" t="s">
        <v>19777</v>
      </c>
      <c r="Q305" s="39" t="s">
        <v>19778</v>
      </c>
      <c r="R305" s="39" t="s">
        <v>19779</v>
      </c>
      <c r="S305" s="39" t="s">
        <v>19780</v>
      </c>
      <c r="T305" s="39" t="s">
        <v>19781</v>
      </c>
    </row>
    <row r="306" spans="1:20" x14ac:dyDescent="0.3">
      <c r="A306">
        <v>305</v>
      </c>
      <c r="B306" s="1">
        <v>45849.915925925925</v>
      </c>
      <c r="C306" s="1">
        <v>45849.925023148149</v>
      </c>
      <c r="D306" s="39" t="s">
        <v>4447</v>
      </c>
      <c r="E306" s="39" t="s">
        <v>4448</v>
      </c>
      <c r="F306" s="39" t="s">
        <v>12538</v>
      </c>
      <c r="G306">
        <v>7</v>
      </c>
      <c r="H306">
        <v>29</v>
      </c>
      <c r="I306" s="39" t="s">
        <v>19782</v>
      </c>
      <c r="J306" s="39" t="s">
        <v>19783</v>
      </c>
      <c r="K306" s="39" t="s">
        <v>19784</v>
      </c>
      <c r="L306" s="39" t="s">
        <v>19785</v>
      </c>
      <c r="M306" s="39" t="s">
        <v>19786</v>
      </c>
      <c r="N306" s="39" t="s">
        <v>19787</v>
      </c>
      <c r="O306" s="39" t="s">
        <v>19788</v>
      </c>
      <c r="P306" s="39" t="s">
        <v>19789</v>
      </c>
      <c r="Q306" s="39" t="s">
        <v>19790</v>
      </c>
      <c r="R306" s="39" t="s">
        <v>19791</v>
      </c>
      <c r="S306" s="39" t="s">
        <v>19792</v>
      </c>
      <c r="T306" s="39" t="s">
        <v>19793</v>
      </c>
    </row>
    <row r="307" spans="1:20" x14ac:dyDescent="0.3">
      <c r="A307">
        <v>306</v>
      </c>
      <c r="B307" s="1">
        <v>45849.951956018522</v>
      </c>
      <c r="C307" s="1">
        <v>45849.955937500003</v>
      </c>
      <c r="D307" s="39" t="s">
        <v>2909</v>
      </c>
      <c r="E307" s="39" t="s">
        <v>2910</v>
      </c>
      <c r="F307" s="39" t="s">
        <v>2910</v>
      </c>
      <c r="G307">
        <v>5</v>
      </c>
      <c r="H307">
        <v>37</v>
      </c>
      <c r="I307" s="39" t="s">
        <v>19794</v>
      </c>
      <c r="J307" s="39" t="s">
        <v>19795</v>
      </c>
      <c r="K307" s="39" t="s">
        <v>19796</v>
      </c>
      <c r="L307" s="39" t="s">
        <v>19797</v>
      </c>
      <c r="M307" s="39" t="s">
        <v>19732</v>
      </c>
      <c r="N307" s="39" t="s">
        <v>19798</v>
      </c>
      <c r="O307" s="39" t="s">
        <v>19799</v>
      </c>
      <c r="P307" s="39" t="s">
        <v>19800</v>
      </c>
      <c r="Q307" s="39" t="s">
        <v>19801</v>
      </c>
      <c r="R307" s="39" t="s">
        <v>19802</v>
      </c>
      <c r="S307" s="39" t="s">
        <v>19803</v>
      </c>
      <c r="T307" s="39" t="s">
        <v>19804</v>
      </c>
    </row>
    <row r="308" spans="1:20" x14ac:dyDescent="0.3">
      <c r="A308">
        <v>307</v>
      </c>
      <c r="B308" s="1">
        <v>45849.987939814811</v>
      </c>
      <c r="C308" s="1">
        <v>45849.997418981482</v>
      </c>
      <c r="D308" s="39" t="s">
        <v>3197</v>
      </c>
      <c r="E308" s="39" t="s">
        <v>3198</v>
      </c>
      <c r="F308" s="39" t="s">
        <v>3198</v>
      </c>
      <c r="G308">
        <v>3</v>
      </c>
      <c r="H308">
        <v>1</v>
      </c>
      <c r="I308" s="39" t="s">
        <v>19805</v>
      </c>
      <c r="J308" s="39" t="s">
        <v>19806</v>
      </c>
      <c r="K308" s="39" t="s">
        <v>19807</v>
      </c>
      <c r="L308" s="39" t="s">
        <v>19808</v>
      </c>
      <c r="M308" s="39" t="s">
        <v>19809</v>
      </c>
      <c r="N308" s="39" t="s">
        <v>19810</v>
      </c>
      <c r="O308" s="39" t="s">
        <v>19811</v>
      </c>
      <c r="P308" s="39" t="s">
        <v>19812</v>
      </c>
      <c r="Q308" s="39" t="s">
        <v>19813</v>
      </c>
      <c r="R308" s="39" t="s">
        <v>19814</v>
      </c>
      <c r="S308" s="39" t="s">
        <v>19815</v>
      </c>
      <c r="T308" s="39" t="s">
        <v>19816</v>
      </c>
    </row>
    <row r="309" spans="1:20" x14ac:dyDescent="0.3">
      <c r="A309">
        <v>308</v>
      </c>
      <c r="B309" s="1">
        <v>45850.004710648151</v>
      </c>
      <c r="C309" s="1">
        <v>45850.005011574074</v>
      </c>
      <c r="D309" s="39" t="s">
        <v>3289</v>
      </c>
      <c r="E309" s="39" t="s">
        <v>3290</v>
      </c>
      <c r="F309" s="39" t="s">
        <v>3290</v>
      </c>
      <c r="G309">
        <v>3</v>
      </c>
      <c r="H309">
        <v>27</v>
      </c>
      <c r="I309" s="39" t="s">
        <v>19817</v>
      </c>
      <c r="J309" s="39" t="s">
        <v>19818</v>
      </c>
      <c r="K309" s="39" t="s">
        <v>19819</v>
      </c>
      <c r="L309" s="39" t="s">
        <v>19820</v>
      </c>
      <c r="M309" s="39" t="s">
        <v>19821</v>
      </c>
      <c r="N309" s="39" t="s">
        <v>19822</v>
      </c>
      <c r="O309" s="39" t="s">
        <v>19823</v>
      </c>
      <c r="P309" s="39" t="s">
        <v>19824</v>
      </c>
      <c r="Q309" s="39" t="s">
        <v>19825</v>
      </c>
      <c r="R309" s="39" t="s">
        <v>19826</v>
      </c>
      <c r="S309" s="39" t="s">
        <v>19827</v>
      </c>
      <c r="T309" s="39" t="s">
        <v>19828</v>
      </c>
    </row>
    <row r="310" spans="1:20" x14ac:dyDescent="0.3">
      <c r="A310">
        <v>309</v>
      </c>
      <c r="B310" s="1">
        <v>45850.74726851852</v>
      </c>
      <c r="C310" s="1">
        <v>45850.753148148149</v>
      </c>
      <c r="D310" s="39" t="s">
        <v>2804</v>
      </c>
      <c r="E310" s="39" t="s">
        <v>2805</v>
      </c>
      <c r="F310" s="39" t="s">
        <v>11726</v>
      </c>
      <c r="G310">
        <v>5</v>
      </c>
      <c r="H310">
        <v>21</v>
      </c>
      <c r="I310" s="39" t="s">
        <v>19829</v>
      </c>
      <c r="J310" s="39" t="s">
        <v>19830</v>
      </c>
      <c r="K310" s="39" t="s">
        <v>19831</v>
      </c>
      <c r="L310" s="39" t="s">
        <v>19832</v>
      </c>
      <c r="M310" s="39" t="s">
        <v>19732</v>
      </c>
      <c r="N310" s="39" t="s">
        <v>19833</v>
      </c>
      <c r="O310" s="39" t="s">
        <v>19645</v>
      </c>
      <c r="P310" s="39" t="s">
        <v>19834</v>
      </c>
      <c r="Q310" s="39" t="s">
        <v>19835</v>
      </c>
      <c r="R310" s="39" t="s">
        <v>19836</v>
      </c>
      <c r="S310" s="39" t="s">
        <v>19837</v>
      </c>
      <c r="T310" s="39" t="s">
        <v>19838</v>
      </c>
    </row>
    <row r="311" spans="1:20" x14ac:dyDescent="0.3">
      <c r="A311">
        <v>310</v>
      </c>
      <c r="B311" s="1">
        <v>45850.753761574073</v>
      </c>
      <c r="C311" s="1">
        <v>45850.756979166668</v>
      </c>
      <c r="D311" s="39" t="s">
        <v>1316</v>
      </c>
      <c r="E311" s="39" t="s">
        <v>1317</v>
      </c>
      <c r="F311" s="39" t="s">
        <v>19839</v>
      </c>
      <c r="G311">
        <v>1</v>
      </c>
      <c r="H311">
        <v>22</v>
      </c>
      <c r="I311" s="39" t="s">
        <v>19840</v>
      </c>
      <c r="J311" s="39" t="s">
        <v>19841</v>
      </c>
      <c r="K311" s="39" t="s">
        <v>18890</v>
      </c>
      <c r="L311" s="39" t="s">
        <v>19842</v>
      </c>
      <c r="M311" s="39" t="s">
        <v>19843</v>
      </c>
      <c r="N311" s="39" t="s">
        <v>18893</v>
      </c>
      <c r="O311" s="39" t="s">
        <v>18894</v>
      </c>
      <c r="P311" s="39" t="s">
        <v>12683</v>
      </c>
      <c r="Q311" s="39" t="s">
        <v>18895</v>
      </c>
      <c r="R311" s="39" t="s">
        <v>19844</v>
      </c>
      <c r="S311" s="39" t="s">
        <v>19845</v>
      </c>
      <c r="T311" s="39" t="s">
        <v>19846</v>
      </c>
    </row>
    <row r="312" spans="1:20" x14ac:dyDescent="0.3">
      <c r="A312">
        <v>311</v>
      </c>
      <c r="B312" s="1">
        <v>45850.842673611114</v>
      </c>
      <c r="C312" s="1">
        <v>45850.850648148145</v>
      </c>
      <c r="D312" s="39" t="s">
        <v>1368</v>
      </c>
      <c r="E312" s="39" t="s">
        <v>1369</v>
      </c>
      <c r="F312" s="39" t="s">
        <v>1369</v>
      </c>
      <c r="G312">
        <v>1</v>
      </c>
      <c r="H312">
        <v>5</v>
      </c>
      <c r="I312" s="39" t="s">
        <v>19847</v>
      </c>
      <c r="J312" s="39" t="s">
        <v>19848</v>
      </c>
      <c r="K312" s="39" t="s">
        <v>19849</v>
      </c>
      <c r="L312" s="39" t="s">
        <v>16983</v>
      </c>
      <c r="M312" s="39" t="s">
        <v>19850</v>
      </c>
      <c r="N312" s="39" t="s">
        <v>19851</v>
      </c>
      <c r="O312" s="39" t="s">
        <v>19852</v>
      </c>
      <c r="P312" s="39" t="s">
        <v>19853</v>
      </c>
      <c r="Q312" s="39" t="s">
        <v>19854</v>
      </c>
      <c r="R312" s="39" t="s">
        <v>19855</v>
      </c>
      <c r="S312" s="39" t="s">
        <v>19856</v>
      </c>
      <c r="T312" s="39" t="s">
        <v>19857</v>
      </c>
    </row>
    <row r="313" spans="1:20" x14ac:dyDescent="0.3">
      <c r="A313">
        <v>312</v>
      </c>
      <c r="B313" s="1">
        <v>45850.854675925926</v>
      </c>
      <c r="C313" s="1">
        <v>45850.864247685182</v>
      </c>
      <c r="D313" s="39" t="s">
        <v>3178</v>
      </c>
      <c r="E313" s="39" t="s">
        <v>3179</v>
      </c>
      <c r="F313" s="39" t="s">
        <v>3179</v>
      </c>
      <c r="G313">
        <v>3</v>
      </c>
      <c r="H313">
        <v>5</v>
      </c>
      <c r="I313" s="39" t="s">
        <v>16918</v>
      </c>
      <c r="J313" s="39" t="s">
        <v>19858</v>
      </c>
      <c r="K313" s="39" t="s">
        <v>19859</v>
      </c>
      <c r="L313" s="39" t="s">
        <v>19860</v>
      </c>
      <c r="M313" s="39" t="s">
        <v>19861</v>
      </c>
      <c r="N313" s="39" t="s">
        <v>19862</v>
      </c>
      <c r="O313" s="39" t="s">
        <v>19863</v>
      </c>
      <c r="P313" s="39" t="s">
        <v>19864</v>
      </c>
      <c r="Q313" s="39" t="s">
        <v>19865</v>
      </c>
      <c r="R313" s="39" t="s">
        <v>19866</v>
      </c>
      <c r="S313" s="39" t="s">
        <v>4830</v>
      </c>
      <c r="T313" s="39" t="s">
        <v>19867</v>
      </c>
    </row>
    <row r="314" spans="1:20" x14ac:dyDescent="0.3">
      <c r="A314">
        <v>313</v>
      </c>
      <c r="B314" s="1">
        <v>45851.068576388891</v>
      </c>
      <c r="C314" s="1">
        <v>45851.090312499997</v>
      </c>
      <c r="D314" s="39" t="s">
        <v>2154</v>
      </c>
      <c r="E314" s="39" t="s">
        <v>2155</v>
      </c>
      <c r="F314" s="39" t="s">
        <v>2155</v>
      </c>
      <c r="G314">
        <v>4</v>
      </c>
      <c r="H314">
        <v>29</v>
      </c>
      <c r="I314" s="39" t="s">
        <v>19868</v>
      </c>
      <c r="J314" s="39" t="s">
        <v>19869</v>
      </c>
      <c r="K314" s="39" t="s">
        <v>19870</v>
      </c>
      <c r="L314" s="39" t="s">
        <v>19871</v>
      </c>
      <c r="M314" s="39" t="s">
        <v>19872</v>
      </c>
      <c r="N314" s="39" t="s">
        <v>19873</v>
      </c>
      <c r="O314" s="39" t="s">
        <v>19874</v>
      </c>
      <c r="P314" s="39" t="s">
        <v>19875</v>
      </c>
      <c r="Q314" s="39" t="s">
        <v>19876</v>
      </c>
      <c r="R314" s="39" t="s">
        <v>19877</v>
      </c>
      <c r="S314" s="39" t="s">
        <v>19878</v>
      </c>
      <c r="T314" s="39" t="s">
        <v>19879</v>
      </c>
    </row>
    <row r="315" spans="1:20" x14ac:dyDescent="0.3">
      <c r="A315">
        <v>314</v>
      </c>
      <c r="B315" s="1">
        <v>45851.397048611114</v>
      </c>
      <c r="C315" s="1">
        <v>45851.397175925929</v>
      </c>
      <c r="D315" s="39" t="s">
        <v>3178</v>
      </c>
      <c r="E315" s="39" t="s">
        <v>3179</v>
      </c>
      <c r="F315" s="39" t="s">
        <v>3179</v>
      </c>
      <c r="G315">
        <v>3</v>
      </c>
      <c r="H315">
        <v>5</v>
      </c>
      <c r="I315" s="39" t="s">
        <v>18309</v>
      </c>
      <c r="J315" s="39" t="s">
        <v>19880</v>
      </c>
      <c r="K315" s="39" t="s">
        <v>19859</v>
      </c>
      <c r="L315" s="39" t="s">
        <v>19881</v>
      </c>
      <c r="M315" s="39" t="s">
        <v>19861</v>
      </c>
      <c r="N315" s="39" t="s">
        <v>19862</v>
      </c>
      <c r="O315" s="39" t="s">
        <v>19863</v>
      </c>
      <c r="P315" s="39" t="s">
        <v>19864</v>
      </c>
      <c r="Q315" s="39" t="s">
        <v>19865</v>
      </c>
      <c r="R315" s="39" t="s">
        <v>19882</v>
      </c>
      <c r="S315" s="39" t="s">
        <v>17583</v>
      </c>
      <c r="T315" s="39" t="s">
        <v>19883</v>
      </c>
    </row>
    <row r="316" spans="1:20" x14ac:dyDescent="0.3">
      <c r="A316">
        <v>315</v>
      </c>
      <c r="B316" s="1">
        <v>45851.578969907408</v>
      </c>
      <c r="C316" s="1">
        <v>45851.590011574073</v>
      </c>
      <c r="D316" s="39" t="s">
        <v>3107</v>
      </c>
      <c r="E316" s="39" t="s">
        <v>3108</v>
      </c>
      <c r="F316" s="39" t="s">
        <v>3108</v>
      </c>
      <c r="G316">
        <v>3</v>
      </c>
      <c r="H316">
        <v>2</v>
      </c>
      <c r="I316" s="39" t="s">
        <v>19884</v>
      </c>
      <c r="J316" s="39" t="s">
        <v>19885</v>
      </c>
      <c r="K316" s="39" t="s">
        <v>19886</v>
      </c>
      <c r="L316" s="39" t="s">
        <v>19887</v>
      </c>
      <c r="M316" s="39" t="s">
        <v>19732</v>
      </c>
      <c r="N316" s="39" t="s">
        <v>19833</v>
      </c>
      <c r="O316" s="39" t="s">
        <v>19645</v>
      </c>
      <c r="P316" s="39" t="s">
        <v>19888</v>
      </c>
      <c r="Q316" s="39" t="s">
        <v>19889</v>
      </c>
      <c r="R316" s="39" t="s">
        <v>19890</v>
      </c>
      <c r="S316" s="39" t="s">
        <v>19891</v>
      </c>
      <c r="T316" s="39" t="s">
        <v>19892</v>
      </c>
    </row>
    <row r="317" spans="1:20" x14ac:dyDescent="0.3">
      <c r="A317">
        <v>316</v>
      </c>
      <c r="B317" s="1">
        <v>45851.584976851853</v>
      </c>
      <c r="C317" s="1">
        <v>45851.591122685182</v>
      </c>
      <c r="D317" s="39" t="s">
        <v>3423</v>
      </c>
      <c r="E317" s="39" t="s">
        <v>3424</v>
      </c>
      <c r="F317" s="39" t="s">
        <v>12755</v>
      </c>
      <c r="G317">
        <v>8</v>
      </c>
      <c r="H317">
        <v>12</v>
      </c>
      <c r="I317" s="39" t="s">
        <v>19893</v>
      </c>
      <c r="J317" s="39" t="s">
        <v>19894</v>
      </c>
      <c r="K317" s="39" t="s">
        <v>19895</v>
      </c>
      <c r="L317" s="39" t="s">
        <v>19896</v>
      </c>
      <c r="M317" s="39" t="s">
        <v>19732</v>
      </c>
      <c r="N317" s="39" t="s">
        <v>19897</v>
      </c>
      <c r="O317" s="39" t="s">
        <v>19645</v>
      </c>
      <c r="P317" s="39" t="s">
        <v>19898</v>
      </c>
      <c r="Q317" s="39" t="s">
        <v>19899</v>
      </c>
      <c r="R317" s="39" t="s">
        <v>19900</v>
      </c>
      <c r="S317" s="39" t="s">
        <v>19901</v>
      </c>
      <c r="T317" s="39" t="s">
        <v>19902</v>
      </c>
    </row>
    <row r="318" spans="1:20" x14ac:dyDescent="0.3">
      <c r="A318">
        <v>317</v>
      </c>
      <c r="B318" s="1">
        <v>45851.652199074073</v>
      </c>
      <c r="C318" s="1">
        <v>45851.657037037039</v>
      </c>
      <c r="D318" s="39" t="s">
        <v>3280</v>
      </c>
      <c r="E318" s="39" t="s">
        <v>3281</v>
      </c>
      <c r="F318" s="39" t="s">
        <v>3281</v>
      </c>
      <c r="G318">
        <v>3</v>
      </c>
      <c r="H318">
        <v>26</v>
      </c>
      <c r="I318" s="39" t="s">
        <v>16843</v>
      </c>
      <c r="J318" s="39" t="s">
        <v>16844</v>
      </c>
      <c r="K318" s="39" t="s">
        <v>19903</v>
      </c>
      <c r="L318" s="39" t="s">
        <v>16809</v>
      </c>
      <c r="M318" s="39" t="s">
        <v>17383</v>
      </c>
      <c r="N318" s="39" t="s">
        <v>19266</v>
      </c>
      <c r="O318" s="39" t="s">
        <v>19904</v>
      </c>
      <c r="P318" s="39" t="s">
        <v>19522</v>
      </c>
      <c r="Q318" s="39" t="s">
        <v>19905</v>
      </c>
      <c r="R318" s="39" t="s">
        <v>16850</v>
      </c>
      <c r="S318" s="39" t="s">
        <v>19271</v>
      </c>
      <c r="T318" s="39" t="s">
        <v>16817</v>
      </c>
    </row>
    <row r="319" spans="1:20" x14ac:dyDescent="0.3">
      <c r="A319">
        <v>318</v>
      </c>
      <c r="B319" s="1">
        <v>45851.672222222223</v>
      </c>
      <c r="C319" s="1">
        <v>45851.697534722225</v>
      </c>
      <c r="D319" s="39" t="s">
        <v>3311</v>
      </c>
      <c r="E319" s="39" t="s">
        <v>3312</v>
      </c>
      <c r="F319" s="39" t="s">
        <v>3312</v>
      </c>
      <c r="G319">
        <v>3</v>
      </c>
      <c r="H319">
        <v>21</v>
      </c>
      <c r="I319" s="39" t="s">
        <v>16918</v>
      </c>
      <c r="J319" s="39" t="s">
        <v>19906</v>
      </c>
      <c r="K319" s="39" t="s">
        <v>19907</v>
      </c>
      <c r="L319" s="39" t="s">
        <v>19908</v>
      </c>
      <c r="M319" s="39" t="s">
        <v>19909</v>
      </c>
      <c r="N319" s="39" t="s">
        <v>19910</v>
      </c>
      <c r="O319" s="39" t="s">
        <v>19911</v>
      </c>
      <c r="P319" s="39" t="s">
        <v>19912</v>
      </c>
      <c r="Q319" s="39" t="s">
        <v>19913</v>
      </c>
      <c r="R319" s="39" t="s">
        <v>19914</v>
      </c>
      <c r="S319" s="39" t="s">
        <v>18247</v>
      </c>
      <c r="T319" s="39" t="s">
        <v>19915</v>
      </c>
    </row>
    <row r="320" spans="1:20" x14ac:dyDescent="0.3">
      <c r="A320">
        <v>319</v>
      </c>
      <c r="B320" s="1">
        <v>45851.709108796298</v>
      </c>
      <c r="C320" s="1">
        <v>45851.709201388891</v>
      </c>
      <c r="D320" s="39" t="s">
        <v>1473</v>
      </c>
      <c r="E320" s="39" t="s">
        <v>1474</v>
      </c>
      <c r="F320" s="39" t="s">
        <v>1475</v>
      </c>
      <c r="G320">
        <v>1</v>
      </c>
      <c r="H320">
        <v>21</v>
      </c>
      <c r="I320" s="39" t="s">
        <v>19916</v>
      </c>
      <c r="J320" s="39" t="s">
        <v>19917</v>
      </c>
      <c r="K320" s="39" t="s">
        <v>19918</v>
      </c>
      <c r="L320" s="39" t="s">
        <v>18891</v>
      </c>
      <c r="M320" s="39" t="s">
        <v>18892</v>
      </c>
      <c r="N320" s="39" t="s">
        <v>19919</v>
      </c>
      <c r="O320" s="39" t="s">
        <v>19920</v>
      </c>
      <c r="P320" s="39" t="s">
        <v>18220</v>
      </c>
      <c r="Q320" s="39" t="s">
        <v>19921</v>
      </c>
      <c r="R320" s="39" t="s">
        <v>18896</v>
      </c>
      <c r="S320" s="39" t="s">
        <v>18897</v>
      </c>
      <c r="T320" s="39" t="s">
        <v>18898</v>
      </c>
    </row>
    <row r="321" spans="1:20" x14ac:dyDescent="0.3">
      <c r="A321">
        <v>320</v>
      </c>
      <c r="B321" s="1">
        <v>45851.728217592594</v>
      </c>
      <c r="C321" s="1">
        <v>45851.752303240741</v>
      </c>
      <c r="D321" s="39" t="s">
        <v>3257</v>
      </c>
      <c r="E321" s="39" t="s">
        <v>3258</v>
      </c>
      <c r="F321" s="39" t="s">
        <v>3258</v>
      </c>
      <c r="G321">
        <v>3</v>
      </c>
      <c r="H321">
        <v>9</v>
      </c>
      <c r="I321" s="39" t="s">
        <v>19922</v>
      </c>
      <c r="J321" s="39" t="s">
        <v>19923</v>
      </c>
      <c r="K321" s="39" t="s">
        <v>19924</v>
      </c>
      <c r="L321" s="39" t="s">
        <v>19925</v>
      </c>
      <c r="M321" s="39" t="s">
        <v>19926</v>
      </c>
      <c r="N321" s="39" t="s">
        <v>19927</v>
      </c>
      <c r="O321" s="39" t="s">
        <v>19928</v>
      </c>
      <c r="P321" s="39" t="s">
        <v>19929</v>
      </c>
      <c r="Q321" s="39" t="s">
        <v>19930</v>
      </c>
      <c r="R321" s="39" t="s">
        <v>19931</v>
      </c>
      <c r="S321" s="39" t="s">
        <v>19932</v>
      </c>
      <c r="T321" s="39" t="s">
        <v>19933</v>
      </c>
    </row>
    <row r="322" spans="1:20" x14ac:dyDescent="0.3">
      <c r="A322">
        <v>321</v>
      </c>
      <c r="B322" s="1">
        <v>45851.842314814814</v>
      </c>
      <c r="C322" s="1">
        <v>45851.846597222226</v>
      </c>
      <c r="D322" s="39" t="s">
        <v>2982</v>
      </c>
      <c r="E322" s="39" t="s">
        <v>2983</v>
      </c>
      <c r="F322" s="39" t="s">
        <v>2983</v>
      </c>
      <c r="G322">
        <v>5</v>
      </c>
      <c r="H322">
        <v>7</v>
      </c>
      <c r="I322" s="39" t="s">
        <v>16918</v>
      </c>
      <c r="J322" s="39" t="s">
        <v>19934</v>
      </c>
      <c r="K322" s="39" t="s">
        <v>19935</v>
      </c>
      <c r="L322" s="39" t="s">
        <v>19936</v>
      </c>
      <c r="M322" s="39" t="s">
        <v>19284</v>
      </c>
      <c r="N322" s="39" t="s">
        <v>19937</v>
      </c>
      <c r="O322" s="39" t="s">
        <v>19938</v>
      </c>
      <c r="P322" s="39" t="s">
        <v>19939</v>
      </c>
      <c r="Q322" s="39" t="s">
        <v>19940</v>
      </c>
      <c r="R322" s="39" t="s">
        <v>4830</v>
      </c>
      <c r="S322" s="39" t="s">
        <v>4830</v>
      </c>
      <c r="T322" s="39" t="s">
        <v>19941</v>
      </c>
    </row>
    <row r="323" spans="1:20" x14ac:dyDescent="0.3">
      <c r="A323">
        <v>322</v>
      </c>
      <c r="B323" s="1">
        <v>45851.850613425922</v>
      </c>
      <c r="C323" s="1">
        <v>45851.850682870368</v>
      </c>
      <c r="D323" s="39" t="s">
        <v>7180</v>
      </c>
      <c r="E323" s="39" t="s">
        <v>7181</v>
      </c>
      <c r="F323" s="39" t="s">
        <v>7182</v>
      </c>
      <c r="G323">
        <v>14</v>
      </c>
      <c r="H323">
        <v>37</v>
      </c>
      <c r="I323" s="39" t="s">
        <v>19942</v>
      </c>
      <c r="J323" s="39" t="s">
        <v>19943</v>
      </c>
      <c r="K323" s="39" t="s">
        <v>19944</v>
      </c>
      <c r="L323" s="39" t="s">
        <v>19945</v>
      </c>
      <c r="M323" s="39" t="s">
        <v>19946</v>
      </c>
      <c r="N323" s="39" t="s">
        <v>19947</v>
      </c>
      <c r="O323" s="39" t="s">
        <v>19948</v>
      </c>
      <c r="P323" s="39" t="s">
        <v>19949</v>
      </c>
      <c r="Q323" s="39" t="s">
        <v>19950</v>
      </c>
      <c r="R323" s="39" t="s">
        <v>19951</v>
      </c>
      <c r="S323" s="39" t="s">
        <v>19952</v>
      </c>
      <c r="T323" s="39" t="s">
        <v>19953</v>
      </c>
    </row>
    <row r="324" spans="1:20" x14ac:dyDescent="0.3">
      <c r="A324">
        <v>323</v>
      </c>
      <c r="B324" s="1">
        <v>45851.851099537038</v>
      </c>
      <c r="C324" s="1">
        <v>45851.853483796294</v>
      </c>
      <c r="D324" s="39" t="s">
        <v>2982</v>
      </c>
      <c r="E324" s="39" t="s">
        <v>2983</v>
      </c>
      <c r="F324" s="39" t="s">
        <v>2983</v>
      </c>
      <c r="G324">
        <v>5</v>
      </c>
      <c r="H324">
        <v>7</v>
      </c>
      <c r="I324" s="39" t="s">
        <v>16918</v>
      </c>
      <c r="J324" s="39" t="s">
        <v>19954</v>
      </c>
      <c r="K324" s="39" t="s">
        <v>16983</v>
      </c>
      <c r="L324" s="39" t="s">
        <v>19936</v>
      </c>
      <c r="M324" s="39" t="s">
        <v>19955</v>
      </c>
      <c r="N324" s="39" t="s">
        <v>19956</v>
      </c>
      <c r="O324" s="39" t="s">
        <v>19957</v>
      </c>
      <c r="P324" s="39" t="s">
        <v>16743</v>
      </c>
      <c r="Q324" s="39" t="s">
        <v>19958</v>
      </c>
      <c r="R324" s="39" t="s">
        <v>4830</v>
      </c>
      <c r="S324" s="39" t="s">
        <v>4830</v>
      </c>
      <c r="T324" s="39" t="s">
        <v>19959</v>
      </c>
    </row>
    <row r="325" spans="1:20" x14ac:dyDescent="0.3">
      <c r="A325">
        <v>324</v>
      </c>
      <c r="B325" s="1">
        <v>45851.835636574076</v>
      </c>
      <c r="C325" s="1">
        <v>45851.866944444446</v>
      </c>
      <c r="D325" s="39" t="s">
        <v>3210</v>
      </c>
      <c r="E325" s="39" t="s">
        <v>3211</v>
      </c>
      <c r="F325" s="39" t="s">
        <v>3211</v>
      </c>
      <c r="G325">
        <v>3</v>
      </c>
      <c r="H325">
        <v>35</v>
      </c>
      <c r="I325" s="39" t="s">
        <v>19706</v>
      </c>
      <c r="J325" s="39" t="s">
        <v>19960</v>
      </c>
      <c r="K325" s="39" t="s">
        <v>19961</v>
      </c>
      <c r="L325" s="39" t="s">
        <v>19962</v>
      </c>
      <c r="M325" s="39" t="s">
        <v>19963</v>
      </c>
      <c r="N325" s="39" t="s">
        <v>19964</v>
      </c>
      <c r="O325" s="39" t="s">
        <v>19965</v>
      </c>
      <c r="P325" s="39" t="s">
        <v>19966</v>
      </c>
      <c r="Q325" s="39" t="s">
        <v>19967</v>
      </c>
      <c r="R325" s="39" t="s">
        <v>19968</v>
      </c>
      <c r="S325" s="39" t="s">
        <v>19969</v>
      </c>
      <c r="T325" s="39" t="s">
        <v>19970</v>
      </c>
    </row>
    <row r="326" spans="1:20" x14ac:dyDescent="0.3">
      <c r="A326">
        <v>325</v>
      </c>
      <c r="B326" s="1">
        <v>45851.862326388888</v>
      </c>
      <c r="C326" s="1">
        <v>45851.87295138889</v>
      </c>
      <c r="D326" s="39" t="s">
        <v>1183</v>
      </c>
      <c r="E326" s="39" t="s">
        <v>1184</v>
      </c>
      <c r="F326" s="39" t="s">
        <v>1184</v>
      </c>
      <c r="G326">
        <v>2</v>
      </c>
      <c r="H326">
        <v>30</v>
      </c>
      <c r="I326" s="39" t="s">
        <v>18655</v>
      </c>
      <c r="J326" s="39" t="s">
        <v>19971</v>
      </c>
      <c r="K326" s="39" t="s">
        <v>19972</v>
      </c>
      <c r="L326" s="39" t="s">
        <v>19973</v>
      </c>
      <c r="M326" s="39" t="s">
        <v>19974</v>
      </c>
      <c r="N326" s="39" t="s">
        <v>19975</v>
      </c>
      <c r="O326" s="39" t="s">
        <v>19976</v>
      </c>
      <c r="P326" s="39" t="s">
        <v>19977</v>
      </c>
      <c r="Q326" s="39" t="s">
        <v>19978</v>
      </c>
      <c r="R326" s="39" t="s">
        <v>19979</v>
      </c>
      <c r="S326" s="39" t="s">
        <v>19980</v>
      </c>
      <c r="T326" s="39" t="s">
        <v>19981</v>
      </c>
    </row>
    <row r="327" spans="1:20" x14ac:dyDescent="0.3">
      <c r="A327">
        <v>326</v>
      </c>
      <c r="B327" s="1">
        <v>45851.863182870373</v>
      </c>
      <c r="C327" s="1">
        <v>45851.8825</v>
      </c>
      <c r="D327" s="39" t="s">
        <v>4477</v>
      </c>
      <c r="E327" s="39" t="s">
        <v>4478</v>
      </c>
      <c r="F327" s="39" t="s">
        <v>12651</v>
      </c>
      <c r="G327">
        <v>7</v>
      </c>
      <c r="H327">
        <v>38</v>
      </c>
      <c r="I327" s="39" t="s">
        <v>19982</v>
      </c>
      <c r="J327" s="39" t="s">
        <v>19983</v>
      </c>
      <c r="K327" s="39" t="s">
        <v>19984</v>
      </c>
      <c r="L327" s="39" t="s">
        <v>19985</v>
      </c>
      <c r="M327" s="39" t="s">
        <v>19698</v>
      </c>
      <c r="N327" s="39" t="s">
        <v>19986</v>
      </c>
      <c r="O327" s="39" t="s">
        <v>19987</v>
      </c>
      <c r="P327" s="39" t="s">
        <v>19988</v>
      </c>
      <c r="Q327" s="39" t="s">
        <v>19989</v>
      </c>
      <c r="R327" s="39" t="s">
        <v>19990</v>
      </c>
      <c r="S327" s="39" t="s">
        <v>19004</v>
      </c>
      <c r="T327" s="39" t="s">
        <v>19991</v>
      </c>
    </row>
    <row r="328" spans="1:20" x14ac:dyDescent="0.3">
      <c r="A328">
        <v>327</v>
      </c>
      <c r="B328" s="1">
        <v>45851.871631944443</v>
      </c>
      <c r="C328" s="1">
        <v>45851.893252314818</v>
      </c>
      <c r="D328" s="39" t="s">
        <v>2975</v>
      </c>
      <c r="E328" s="39" t="s">
        <v>2976</v>
      </c>
      <c r="F328" s="39" t="s">
        <v>2976</v>
      </c>
      <c r="G328">
        <v>5</v>
      </c>
      <c r="H328">
        <v>18</v>
      </c>
      <c r="I328" s="39" t="s">
        <v>19992</v>
      </c>
      <c r="J328" s="39" t="s">
        <v>19993</v>
      </c>
      <c r="K328" s="39" t="s">
        <v>19994</v>
      </c>
      <c r="L328" s="39" t="s">
        <v>19995</v>
      </c>
      <c r="M328" s="39" t="s">
        <v>19996</v>
      </c>
      <c r="N328" s="39" t="s">
        <v>19997</v>
      </c>
      <c r="O328" s="39" t="s">
        <v>19998</v>
      </c>
      <c r="P328" s="39" t="s">
        <v>19898</v>
      </c>
      <c r="Q328" s="39" t="s">
        <v>19999</v>
      </c>
      <c r="R328" s="39" t="s">
        <v>4830</v>
      </c>
      <c r="S328" s="39" t="s">
        <v>16918</v>
      </c>
      <c r="T328" s="39" t="s">
        <v>20000</v>
      </c>
    </row>
    <row r="329" spans="1:20" x14ac:dyDescent="0.3">
      <c r="A329">
        <v>328</v>
      </c>
      <c r="B329" s="1">
        <v>45851.886400462965</v>
      </c>
      <c r="C329" s="1">
        <v>45851.896215277775</v>
      </c>
      <c r="D329" s="39" t="s">
        <v>3481</v>
      </c>
      <c r="E329" s="39" t="s">
        <v>3482</v>
      </c>
      <c r="F329" s="39" t="s">
        <v>3482</v>
      </c>
      <c r="G329">
        <v>8</v>
      </c>
      <c r="H329">
        <v>5</v>
      </c>
      <c r="I329" s="39" t="s">
        <v>20001</v>
      </c>
      <c r="J329" s="39" t="s">
        <v>20002</v>
      </c>
      <c r="K329" s="39" t="s">
        <v>20003</v>
      </c>
      <c r="L329" s="39" t="s">
        <v>20004</v>
      </c>
      <c r="M329" s="39" t="s">
        <v>20005</v>
      </c>
      <c r="N329" s="39" t="s">
        <v>20006</v>
      </c>
      <c r="O329" s="39" t="s">
        <v>20007</v>
      </c>
      <c r="P329" s="39" t="s">
        <v>20008</v>
      </c>
      <c r="Q329" s="39" t="s">
        <v>20009</v>
      </c>
      <c r="R329" s="39" t="s">
        <v>20010</v>
      </c>
      <c r="S329" s="39" t="s">
        <v>20011</v>
      </c>
      <c r="T329" s="39" t="s">
        <v>20012</v>
      </c>
    </row>
    <row r="330" spans="1:20" x14ac:dyDescent="0.3">
      <c r="A330">
        <v>329</v>
      </c>
      <c r="B330" s="1">
        <v>45851.910821759258</v>
      </c>
      <c r="C330" s="1">
        <v>45851.913819444446</v>
      </c>
      <c r="D330" s="39" t="s">
        <v>7200</v>
      </c>
      <c r="E330" s="39" t="s">
        <v>7201</v>
      </c>
      <c r="F330" s="39" t="s">
        <v>7201</v>
      </c>
      <c r="G330">
        <v>4</v>
      </c>
      <c r="H330">
        <v>4</v>
      </c>
      <c r="I330" s="39" t="s">
        <v>19706</v>
      </c>
      <c r="J330" s="39" t="s">
        <v>19749</v>
      </c>
      <c r="K330" s="39" t="s">
        <v>20013</v>
      </c>
      <c r="L330" s="39" t="s">
        <v>20014</v>
      </c>
      <c r="M330" s="39" t="s">
        <v>19963</v>
      </c>
      <c r="N330" s="39" t="s">
        <v>20015</v>
      </c>
      <c r="O330" s="39" t="s">
        <v>20016</v>
      </c>
      <c r="P330" s="39" t="s">
        <v>20017</v>
      </c>
      <c r="Q330" s="39" t="s">
        <v>20018</v>
      </c>
      <c r="R330" s="39" t="s">
        <v>20019</v>
      </c>
      <c r="S330" s="39" t="s">
        <v>20020</v>
      </c>
      <c r="T330" s="39" t="s">
        <v>87</v>
      </c>
    </row>
    <row r="331" spans="1:20" x14ac:dyDescent="0.3">
      <c r="A331">
        <v>330</v>
      </c>
      <c r="B331" s="1">
        <v>45851.943993055553</v>
      </c>
      <c r="C331" s="1">
        <v>45851.954965277779</v>
      </c>
      <c r="D331" s="39" t="s">
        <v>3528</v>
      </c>
      <c r="E331" s="39" t="s">
        <v>3529</v>
      </c>
      <c r="F331" s="39" t="s">
        <v>3530</v>
      </c>
      <c r="G331">
        <v>8</v>
      </c>
      <c r="H331">
        <v>13</v>
      </c>
      <c r="I331" s="39" t="s">
        <v>20021</v>
      </c>
      <c r="J331" s="39" t="s">
        <v>20022</v>
      </c>
      <c r="K331" s="39" t="s">
        <v>20023</v>
      </c>
      <c r="L331" s="39" t="s">
        <v>20024</v>
      </c>
      <c r="M331" s="39" t="s">
        <v>19732</v>
      </c>
      <c r="N331" s="39" t="s">
        <v>20025</v>
      </c>
      <c r="O331" s="39" t="s">
        <v>19998</v>
      </c>
      <c r="P331" s="39" t="s">
        <v>19898</v>
      </c>
      <c r="Q331" s="39" t="s">
        <v>20026</v>
      </c>
      <c r="R331" s="39" t="s">
        <v>20027</v>
      </c>
      <c r="S331" s="39" t="s">
        <v>20028</v>
      </c>
      <c r="T331" s="39" t="s">
        <v>20029</v>
      </c>
    </row>
    <row r="332" spans="1:20" x14ac:dyDescent="0.3">
      <c r="A332">
        <v>331</v>
      </c>
      <c r="B332" s="1">
        <v>45852.216620370367</v>
      </c>
      <c r="C332" s="1">
        <v>45852.227060185185</v>
      </c>
      <c r="D332" s="39" t="s">
        <v>5489</v>
      </c>
      <c r="E332" s="39" t="s">
        <v>5490</v>
      </c>
      <c r="F332" s="39" t="s">
        <v>5490</v>
      </c>
      <c r="G332">
        <v>2</v>
      </c>
      <c r="H332">
        <v>20</v>
      </c>
      <c r="I332" s="39" t="s">
        <v>18655</v>
      </c>
      <c r="J332" s="39" t="s">
        <v>20030</v>
      </c>
      <c r="K332" s="39" t="s">
        <v>20031</v>
      </c>
      <c r="L332" s="39" t="s">
        <v>20032</v>
      </c>
      <c r="M332" s="39" t="s">
        <v>19732</v>
      </c>
      <c r="N332" s="39" t="s">
        <v>20033</v>
      </c>
      <c r="O332" s="39" t="s">
        <v>20034</v>
      </c>
      <c r="P332" s="39" t="s">
        <v>20035</v>
      </c>
      <c r="Q332" s="39" t="s">
        <v>20036</v>
      </c>
      <c r="R332" s="39" t="s">
        <v>16918</v>
      </c>
      <c r="S332" s="39" t="s">
        <v>20037</v>
      </c>
      <c r="T332" s="39" t="s">
        <v>20038</v>
      </c>
    </row>
    <row r="333" spans="1:20" x14ac:dyDescent="0.3">
      <c r="A333">
        <v>332</v>
      </c>
      <c r="B333" s="1">
        <v>45852.256886574076</v>
      </c>
      <c r="C333" s="1">
        <v>45852.272951388892</v>
      </c>
      <c r="D333" s="39" t="s">
        <v>1964</v>
      </c>
      <c r="E333" s="39" t="s">
        <v>1965</v>
      </c>
      <c r="F333" s="39" t="s">
        <v>1966</v>
      </c>
      <c r="G333">
        <v>3</v>
      </c>
      <c r="H333">
        <v>24</v>
      </c>
      <c r="I333" s="39" t="s">
        <v>20039</v>
      </c>
      <c r="J333" s="39" t="s">
        <v>20040</v>
      </c>
      <c r="K333" s="39" t="s">
        <v>20041</v>
      </c>
      <c r="L333" s="39" t="s">
        <v>20042</v>
      </c>
      <c r="M333" s="39" t="s">
        <v>20043</v>
      </c>
      <c r="N333" s="39" t="s">
        <v>20044</v>
      </c>
      <c r="O333" s="39" t="s">
        <v>20045</v>
      </c>
      <c r="P333" s="39" t="s">
        <v>20046</v>
      </c>
      <c r="Q333" s="39" t="s">
        <v>20047</v>
      </c>
      <c r="R333" s="39" t="s">
        <v>20048</v>
      </c>
      <c r="S333" s="39" t="s">
        <v>20049</v>
      </c>
      <c r="T333" s="39" t="s">
        <v>20050</v>
      </c>
    </row>
    <row r="334" spans="1:20" x14ac:dyDescent="0.3">
      <c r="A334">
        <v>333</v>
      </c>
      <c r="B334" s="1">
        <v>45853.422974537039</v>
      </c>
      <c r="C334" s="1">
        <v>45853.427905092591</v>
      </c>
      <c r="D334" s="39" t="s">
        <v>3300</v>
      </c>
      <c r="E334" s="39" t="s">
        <v>3301</v>
      </c>
      <c r="F334" s="39" t="s">
        <v>3301</v>
      </c>
      <c r="G334">
        <v>3</v>
      </c>
      <c r="H334">
        <v>11</v>
      </c>
      <c r="I334" s="39" t="s">
        <v>19884</v>
      </c>
      <c r="J334" s="39" t="s">
        <v>20051</v>
      </c>
      <c r="K334" s="39" t="s">
        <v>20052</v>
      </c>
      <c r="L334" s="39" t="s">
        <v>20053</v>
      </c>
      <c r="M334" s="39" t="s">
        <v>19732</v>
      </c>
      <c r="N334" s="39" t="s">
        <v>20054</v>
      </c>
      <c r="O334" s="39" t="s">
        <v>19998</v>
      </c>
      <c r="P334" s="39" t="s">
        <v>20055</v>
      </c>
      <c r="Q334" s="39" t="s">
        <v>20056</v>
      </c>
      <c r="R334" s="39" t="s">
        <v>20057</v>
      </c>
      <c r="S334" s="39" t="s">
        <v>20058</v>
      </c>
      <c r="T334" s="39" t="s">
        <v>20059</v>
      </c>
    </row>
    <row r="335" spans="1:20" x14ac:dyDescent="0.3">
      <c r="A335">
        <v>334</v>
      </c>
      <c r="B335" s="1">
        <v>45854.493888888886</v>
      </c>
      <c r="C335" s="1">
        <v>45854.503206018519</v>
      </c>
      <c r="D335" s="39" t="s">
        <v>3999</v>
      </c>
      <c r="E335" s="39" t="s">
        <v>4000</v>
      </c>
      <c r="F335" s="39" t="s">
        <v>4000</v>
      </c>
      <c r="G335">
        <v>6</v>
      </c>
      <c r="H335">
        <v>17</v>
      </c>
      <c r="I335" s="39" t="s">
        <v>20060</v>
      </c>
      <c r="J335" s="39" t="s">
        <v>20061</v>
      </c>
      <c r="K335" s="39" t="s">
        <v>20062</v>
      </c>
      <c r="L335" s="39" t="s">
        <v>20063</v>
      </c>
      <c r="M335" s="39" t="s">
        <v>20064</v>
      </c>
      <c r="N335" s="39" t="s">
        <v>20065</v>
      </c>
      <c r="O335" s="39" t="s">
        <v>20066</v>
      </c>
      <c r="P335" s="39" t="s">
        <v>20067</v>
      </c>
      <c r="Q335" s="39" t="s">
        <v>20068</v>
      </c>
      <c r="R335" s="39" t="s">
        <v>20069</v>
      </c>
      <c r="S335" s="39" t="s">
        <v>20070</v>
      </c>
      <c r="T335" s="39" t="s">
        <v>20071</v>
      </c>
    </row>
    <row r="336" spans="1:20" x14ac:dyDescent="0.3">
      <c r="A336">
        <v>335</v>
      </c>
      <c r="B336" s="1">
        <v>45854.502372685187</v>
      </c>
      <c r="C336" s="1">
        <v>45854.509039351855</v>
      </c>
      <c r="D336" s="39" t="s">
        <v>2426</v>
      </c>
      <c r="E336" s="39" t="s">
        <v>2427</v>
      </c>
      <c r="F336" s="39" t="s">
        <v>20072</v>
      </c>
      <c r="G336">
        <v>12</v>
      </c>
      <c r="H336">
        <v>27</v>
      </c>
      <c r="I336" s="39" t="s">
        <v>20073</v>
      </c>
      <c r="J336" s="39" t="s">
        <v>16620</v>
      </c>
      <c r="K336" s="39" t="s">
        <v>20074</v>
      </c>
      <c r="L336" s="39" t="s">
        <v>20075</v>
      </c>
      <c r="M336" s="39" t="s">
        <v>20076</v>
      </c>
      <c r="N336" s="39" t="s">
        <v>20077</v>
      </c>
      <c r="O336" s="39" t="s">
        <v>20078</v>
      </c>
      <c r="P336" s="39" t="s">
        <v>20079</v>
      </c>
      <c r="Q336" s="39" t="s">
        <v>20080</v>
      </c>
      <c r="R336" s="39" t="s">
        <v>20081</v>
      </c>
      <c r="S336" s="39" t="s">
        <v>20082</v>
      </c>
      <c r="T336" s="39" t="s">
        <v>20083</v>
      </c>
    </row>
    <row r="337" spans="1:20" x14ac:dyDescent="0.3">
      <c r="A337">
        <v>336</v>
      </c>
      <c r="B337" s="1">
        <v>45854.503611111111</v>
      </c>
      <c r="C337" s="1">
        <v>45854.509074074071</v>
      </c>
      <c r="D337" s="39" t="s">
        <v>2965</v>
      </c>
      <c r="E337" s="39" t="s">
        <v>2966</v>
      </c>
      <c r="F337" s="39" t="s">
        <v>20084</v>
      </c>
      <c r="G337">
        <v>1</v>
      </c>
      <c r="H337">
        <v>39</v>
      </c>
      <c r="I337" s="39" t="s">
        <v>20085</v>
      </c>
      <c r="J337" s="39" t="s">
        <v>20086</v>
      </c>
      <c r="K337" s="39" t="s">
        <v>20087</v>
      </c>
      <c r="L337" s="39" t="s">
        <v>20088</v>
      </c>
      <c r="M337" s="39" t="s">
        <v>20089</v>
      </c>
      <c r="N337" s="39" t="s">
        <v>20090</v>
      </c>
      <c r="O337" s="39" t="s">
        <v>20091</v>
      </c>
      <c r="P337" s="39" t="s">
        <v>20092</v>
      </c>
      <c r="Q337" s="39" t="s">
        <v>20093</v>
      </c>
      <c r="R337" s="39" t="s">
        <v>20094</v>
      </c>
      <c r="S337" s="39" t="s">
        <v>20095</v>
      </c>
      <c r="T337" s="39" t="s">
        <v>20096</v>
      </c>
    </row>
    <row r="338" spans="1:20" x14ac:dyDescent="0.3">
      <c r="A338">
        <v>337</v>
      </c>
      <c r="B338" s="1">
        <v>45854.50439814815</v>
      </c>
      <c r="C338" s="1">
        <v>45854.512384259258</v>
      </c>
      <c r="D338" s="39" t="s">
        <v>4037</v>
      </c>
      <c r="E338" s="39" t="s">
        <v>4038</v>
      </c>
      <c r="F338" s="39" t="s">
        <v>4038</v>
      </c>
      <c r="G338">
        <v>6</v>
      </c>
      <c r="H338">
        <v>3</v>
      </c>
      <c r="I338" s="39" t="s">
        <v>20097</v>
      </c>
      <c r="J338" s="39" t="s">
        <v>20098</v>
      </c>
      <c r="K338" s="39" t="s">
        <v>20099</v>
      </c>
      <c r="L338" s="39" t="s">
        <v>20100</v>
      </c>
      <c r="M338" s="39" t="s">
        <v>19732</v>
      </c>
      <c r="N338" s="39" t="s">
        <v>20101</v>
      </c>
      <c r="O338" s="39" t="s">
        <v>19998</v>
      </c>
      <c r="P338" s="39" t="s">
        <v>17999</v>
      </c>
      <c r="Q338" s="39" t="s">
        <v>20102</v>
      </c>
      <c r="R338" s="39" t="s">
        <v>20103</v>
      </c>
      <c r="S338" s="39" t="s">
        <v>20104</v>
      </c>
      <c r="T338" s="39" t="s">
        <v>20105</v>
      </c>
    </row>
    <row r="339" spans="1:20" x14ac:dyDescent="0.3">
      <c r="A339">
        <v>338</v>
      </c>
      <c r="B339" s="1">
        <v>45854.508356481485</v>
      </c>
      <c r="C339" s="1">
        <v>45854.515115740738</v>
      </c>
      <c r="D339" s="39" t="s">
        <v>3961</v>
      </c>
      <c r="E339" s="39" t="s">
        <v>3962</v>
      </c>
      <c r="F339" s="39" t="s">
        <v>3962</v>
      </c>
      <c r="G339">
        <v>6</v>
      </c>
      <c r="H339">
        <v>1</v>
      </c>
      <c r="I339" s="39" t="s">
        <v>20106</v>
      </c>
      <c r="J339" s="39" t="s">
        <v>20107</v>
      </c>
      <c r="K339" s="39" t="s">
        <v>20108</v>
      </c>
      <c r="L339" s="39" t="s">
        <v>20109</v>
      </c>
      <c r="M339" s="39" t="s">
        <v>20110</v>
      </c>
      <c r="N339" s="39" t="s">
        <v>20111</v>
      </c>
      <c r="O339" s="39" t="s">
        <v>20112</v>
      </c>
      <c r="P339" s="39" t="s">
        <v>20113</v>
      </c>
      <c r="Q339" s="39" t="s">
        <v>20114</v>
      </c>
      <c r="R339" s="39" t="s">
        <v>20115</v>
      </c>
      <c r="S339" s="39" t="s">
        <v>20116</v>
      </c>
      <c r="T339" s="39" t="s">
        <v>20117</v>
      </c>
    </row>
    <row r="340" spans="1:20" x14ac:dyDescent="0.3">
      <c r="A340">
        <v>339</v>
      </c>
      <c r="B340" s="1">
        <v>45854.513090277775</v>
      </c>
      <c r="C340" s="1">
        <v>45854.518275462964</v>
      </c>
      <c r="D340" s="39" t="s">
        <v>2164</v>
      </c>
      <c r="E340" s="39" t="s">
        <v>2165</v>
      </c>
      <c r="F340" s="39" t="s">
        <v>2165</v>
      </c>
      <c r="G340">
        <v>4</v>
      </c>
      <c r="H340">
        <v>7</v>
      </c>
      <c r="I340" s="39" t="s">
        <v>19761</v>
      </c>
      <c r="J340" s="39" t="s">
        <v>20118</v>
      </c>
      <c r="K340" s="39" t="s">
        <v>20119</v>
      </c>
      <c r="L340" s="39" t="s">
        <v>20120</v>
      </c>
      <c r="M340" s="39" t="s">
        <v>20121</v>
      </c>
      <c r="N340" s="39" t="s">
        <v>20122</v>
      </c>
      <c r="O340" s="39" t="s">
        <v>20123</v>
      </c>
      <c r="P340" s="39" t="s">
        <v>20124</v>
      </c>
      <c r="Q340" s="39" t="s">
        <v>20125</v>
      </c>
      <c r="R340" s="39" t="s">
        <v>20126</v>
      </c>
      <c r="S340" s="39" t="s">
        <v>20127</v>
      </c>
      <c r="T340" s="39" t="s">
        <v>20128</v>
      </c>
    </row>
    <row r="341" spans="1:20" x14ac:dyDescent="0.3">
      <c r="A341">
        <v>340</v>
      </c>
      <c r="B341" s="1">
        <v>45854.513356481482</v>
      </c>
      <c r="C341" s="1">
        <v>45854.519236111111</v>
      </c>
      <c r="D341" s="39" t="s">
        <v>1230</v>
      </c>
      <c r="E341" s="39" t="s">
        <v>1231</v>
      </c>
      <c r="F341" s="39" t="s">
        <v>14945</v>
      </c>
      <c r="G341">
        <v>1</v>
      </c>
      <c r="H341">
        <v>8</v>
      </c>
      <c r="I341" s="39" t="s">
        <v>20129</v>
      </c>
      <c r="J341" s="39" t="s">
        <v>20130</v>
      </c>
      <c r="K341" s="39" t="s">
        <v>18890</v>
      </c>
      <c r="L341" s="39" t="s">
        <v>20131</v>
      </c>
      <c r="M341" s="39" t="s">
        <v>18892</v>
      </c>
      <c r="N341" s="39" t="s">
        <v>20054</v>
      </c>
      <c r="O341" s="39" t="s">
        <v>19998</v>
      </c>
      <c r="P341" s="39" t="s">
        <v>20132</v>
      </c>
      <c r="Q341" s="39" t="s">
        <v>20133</v>
      </c>
      <c r="R341" s="39" t="s">
        <v>20134</v>
      </c>
      <c r="S341" s="39" t="s">
        <v>16815</v>
      </c>
      <c r="T341" s="39" t="s">
        <v>20135</v>
      </c>
    </row>
    <row r="342" spans="1:20" x14ac:dyDescent="0.3">
      <c r="A342">
        <v>341</v>
      </c>
      <c r="B342" s="1">
        <v>45854.542013888888</v>
      </c>
      <c r="C342" s="1">
        <v>45854.542615740742</v>
      </c>
      <c r="D342" s="39" t="s">
        <v>4381</v>
      </c>
      <c r="E342" s="39" t="s">
        <v>4382</v>
      </c>
      <c r="F342" s="39" t="s">
        <v>20136</v>
      </c>
      <c r="G342">
        <v>7</v>
      </c>
      <c r="H342">
        <v>6</v>
      </c>
      <c r="I342" s="39" t="s">
        <v>20137</v>
      </c>
      <c r="J342" s="39" t="s">
        <v>20138</v>
      </c>
      <c r="K342" s="39" t="s">
        <v>20139</v>
      </c>
      <c r="L342" s="39" t="s">
        <v>20140</v>
      </c>
      <c r="M342" s="39" t="s">
        <v>20141</v>
      </c>
      <c r="N342" s="39" t="s">
        <v>20142</v>
      </c>
      <c r="O342" s="39" t="s">
        <v>20143</v>
      </c>
      <c r="P342" s="39" t="s">
        <v>20144</v>
      </c>
      <c r="Q342" s="39" t="s">
        <v>20145</v>
      </c>
      <c r="R342" s="39" t="s">
        <v>18508</v>
      </c>
      <c r="S342" s="39" t="s">
        <v>20146</v>
      </c>
      <c r="T342" s="39" t="s">
        <v>17677</v>
      </c>
    </row>
    <row r="343" spans="1:20" x14ac:dyDescent="0.3">
      <c r="A343">
        <v>342</v>
      </c>
      <c r="B343" s="1">
        <v>45854.696493055555</v>
      </c>
      <c r="C343" s="1">
        <v>45854.70008101852</v>
      </c>
      <c r="D343" s="39" t="s">
        <v>3404</v>
      </c>
      <c r="E343" s="39" t="s">
        <v>3405</v>
      </c>
      <c r="F343" s="39" t="s">
        <v>3405</v>
      </c>
      <c r="G343">
        <v>9</v>
      </c>
      <c r="H343">
        <v>22</v>
      </c>
      <c r="I343" s="39" t="s">
        <v>20147</v>
      </c>
      <c r="J343" s="39" t="s">
        <v>20148</v>
      </c>
      <c r="K343" s="39" t="s">
        <v>20149</v>
      </c>
      <c r="L343" s="39" t="s">
        <v>20150</v>
      </c>
      <c r="M343" s="39" t="s">
        <v>20151</v>
      </c>
      <c r="N343" s="39" t="s">
        <v>20152</v>
      </c>
      <c r="O343" s="39" t="s">
        <v>20153</v>
      </c>
      <c r="P343" s="39" t="s">
        <v>20154</v>
      </c>
      <c r="Q343" s="39" t="s">
        <v>20155</v>
      </c>
      <c r="R343" s="39" t="s">
        <v>20156</v>
      </c>
      <c r="S343" s="39" t="s">
        <v>20157</v>
      </c>
      <c r="T343" s="39" t="s">
        <v>20158</v>
      </c>
    </row>
    <row r="344" spans="1:20" x14ac:dyDescent="0.3">
      <c r="A344">
        <v>343</v>
      </c>
      <c r="B344" s="1">
        <v>45854.699699074074</v>
      </c>
      <c r="C344" s="1">
        <v>45854.710821759261</v>
      </c>
      <c r="D344" s="39" t="s">
        <v>2054</v>
      </c>
      <c r="E344" s="39" t="s">
        <v>2055</v>
      </c>
      <c r="F344" s="39" t="s">
        <v>15290</v>
      </c>
      <c r="G344">
        <v>4</v>
      </c>
      <c r="H344">
        <v>26</v>
      </c>
      <c r="I344" s="39" t="s">
        <v>19761</v>
      </c>
      <c r="J344" s="39" t="s">
        <v>20159</v>
      </c>
      <c r="K344" s="39" t="s">
        <v>20160</v>
      </c>
      <c r="L344" s="39" t="s">
        <v>20161</v>
      </c>
      <c r="M344" s="39" t="s">
        <v>19732</v>
      </c>
      <c r="N344" s="39" t="s">
        <v>20162</v>
      </c>
      <c r="O344" s="39" t="s">
        <v>19998</v>
      </c>
      <c r="P344" s="39" t="s">
        <v>20163</v>
      </c>
      <c r="Q344" s="39" t="s">
        <v>20164</v>
      </c>
      <c r="R344" s="39" t="s">
        <v>20165</v>
      </c>
      <c r="S344" s="39" t="s">
        <v>20166</v>
      </c>
      <c r="T344" s="39" t="s">
        <v>20167</v>
      </c>
    </row>
    <row r="345" spans="1:20" x14ac:dyDescent="0.3">
      <c r="A345">
        <v>344</v>
      </c>
      <c r="B345" s="1">
        <v>45854.720706018517</v>
      </c>
      <c r="C345" s="1">
        <v>45854.74318287037</v>
      </c>
      <c r="D345" s="39" t="s">
        <v>4354</v>
      </c>
      <c r="E345" s="39" t="s">
        <v>4355</v>
      </c>
      <c r="F345" s="39" t="s">
        <v>20168</v>
      </c>
      <c r="G345">
        <v>7</v>
      </c>
      <c r="H345">
        <v>39</v>
      </c>
      <c r="I345" s="39" t="s">
        <v>20169</v>
      </c>
      <c r="J345" s="39" t="s">
        <v>20170</v>
      </c>
      <c r="K345" s="39" t="s">
        <v>20171</v>
      </c>
      <c r="L345" s="39" t="s">
        <v>20172</v>
      </c>
      <c r="M345" s="39" t="s">
        <v>20173</v>
      </c>
      <c r="N345" s="39" t="s">
        <v>20174</v>
      </c>
      <c r="O345" s="39" t="s">
        <v>20175</v>
      </c>
      <c r="P345" s="39" t="s">
        <v>20176</v>
      </c>
      <c r="Q345" s="39" t="s">
        <v>20177</v>
      </c>
      <c r="R345" s="39" t="s">
        <v>20178</v>
      </c>
      <c r="S345" s="39" t="s">
        <v>20179</v>
      </c>
      <c r="T345" s="39" t="s">
        <v>20180</v>
      </c>
    </row>
    <row r="346" spans="1:20" x14ac:dyDescent="0.3">
      <c r="A346">
        <v>345</v>
      </c>
      <c r="B346" s="1">
        <v>45854.753518518519</v>
      </c>
      <c r="C346" s="1">
        <v>45854.759502314817</v>
      </c>
      <c r="D346" s="39" t="s">
        <v>3520</v>
      </c>
      <c r="E346" s="39" t="s">
        <v>3521</v>
      </c>
      <c r="F346" s="39" t="s">
        <v>3521</v>
      </c>
      <c r="G346">
        <v>8</v>
      </c>
      <c r="H346">
        <v>6</v>
      </c>
      <c r="I346" s="39" t="s">
        <v>20181</v>
      </c>
      <c r="J346" s="39" t="s">
        <v>20182</v>
      </c>
      <c r="K346" s="39" t="s">
        <v>20183</v>
      </c>
      <c r="L346" s="39" t="s">
        <v>20184</v>
      </c>
      <c r="M346" s="39" t="s">
        <v>20185</v>
      </c>
      <c r="N346" s="39" t="s">
        <v>20186</v>
      </c>
      <c r="O346" s="39" t="s">
        <v>20187</v>
      </c>
      <c r="P346" s="39" t="s">
        <v>20188</v>
      </c>
      <c r="Q346" s="39" t="s">
        <v>20189</v>
      </c>
      <c r="R346" s="39" t="s">
        <v>20190</v>
      </c>
      <c r="S346" s="39" t="s">
        <v>20191</v>
      </c>
      <c r="T346" s="39" t="s">
        <v>20192</v>
      </c>
    </row>
    <row r="347" spans="1:20" x14ac:dyDescent="0.3">
      <c r="A347">
        <v>346</v>
      </c>
      <c r="B347" s="1">
        <v>45854.754849537036</v>
      </c>
      <c r="C347" s="1">
        <v>45854.761516203704</v>
      </c>
      <c r="D347" s="39" t="s">
        <v>4614</v>
      </c>
      <c r="E347" s="39" t="s">
        <v>4615</v>
      </c>
      <c r="F347" s="39" t="s">
        <v>4616</v>
      </c>
      <c r="G347">
        <v>14</v>
      </c>
      <c r="H347">
        <v>12</v>
      </c>
      <c r="I347" s="39" t="s">
        <v>20193</v>
      </c>
      <c r="J347" s="39" t="s">
        <v>20194</v>
      </c>
      <c r="K347" s="39" t="s">
        <v>20195</v>
      </c>
      <c r="L347" s="39" t="s">
        <v>20196</v>
      </c>
      <c r="M347" s="39" t="s">
        <v>20197</v>
      </c>
      <c r="N347" s="39" t="s">
        <v>20198</v>
      </c>
      <c r="O347" s="39" t="s">
        <v>20199</v>
      </c>
      <c r="P347" s="39" t="s">
        <v>20200</v>
      </c>
      <c r="Q347" s="39" t="s">
        <v>20201</v>
      </c>
      <c r="R347" s="39" t="s">
        <v>20202</v>
      </c>
      <c r="S347" s="39" t="s">
        <v>18768</v>
      </c>
      <c r="T347" s="39" t="s">
        <v>20203</v>
      </c>
    </row>
    <row r="348" spans="1:20" x14ac:dyDescent="0.3">
      <c r="A348">
        <v>347</v>
      </c>
      <c r="B348" s="1">
        <v>45854.774189814816</v>
      </c>
      <c r="C348" s="1">
        <v>45854.786712962959</v>
      </c>
      <c r="D348" s="39" t="s">
        <v>3501</v>
      </c>
      <c r="E348" s="39" t="s">
        <v>3502</v>
      </c>
      <c r="F348" s="39" t="s">
        <v>11869</v>
      </c>
      <c r="G348">
        <v>8</v>
      </c>
      <c r="H348">
        <v>8</v>
      </c>
      <c r="I348" s="39" t="s">
        <v>20204</v>
      </c>
      <c r="J348" s="39" t="s">
        <v>20205</v>
      </c>
      <c r="K348" s="39" t="s">
        <v>20206</v>
      </c>
      <c r="L348" s="39" t="s">
        <v>16983</v>
      </c>
      <c r="M348" s="39" t="s">
        <v>20207</v>
      </c>
      <c r="N348" s="39" t="s">
        <v>20208</v>
      </c>
      <c r="O348" s="39" t="s">
        <v>20209</v>
      </c>
      <c r="P348" s="39" t="s">
        <v>20210</v>
      </c>
      <c r="Q348" s="39" t="s">
        <v>20211</v>
      </c>
      <c r="R348" s="39" t="s">
        <v>20019</v>
      </c>
      <c r="S348" s="39" t="s">
        <v>19758</v>
      </c>
      <c r="T348" s="39" t="s">
        <v>20212</v>
      </c>
    </row>
    <row r="349" spans="1:20" x14ac:dyDescent="0.3">
      <c r="A349">
        <v>348</v>
      </c>
      <c r="B349" s="1">
        <v>45854.935891203706</v>
      </c>
      <c r="C349" s="1">
        <v>45854.947881944441</v>
      </c>
      <c r="D349" s="39" t="s">
        <v>4065</v>
      </c>
      <c r="E349" s="39" t="s">
        <v>4066</v>
      </c>
      <c r="F349" s="39" t="s">
        <v>4066</v>
      </c>
      <c r="G349">
        <v>6</v>
      </c>
      <c r="H349">
        <v>22</v>
      </c>
      <c r="I349" s="39" t="s">
        <v>20213</v>
      </c>
      <c r="J349" s="39" t="s">
        <v>20214</v>
      </c>
      <c r="K349" s="39" t="s">
        <v>20215</v>
      </c>
      <c r="L349" s="39" t="s">
        <v>20216</v>
      </c>
      <c r="M349" s="39" t="s">
        <v>19732</v>
      </c>
      <c r="N349" s="39" t="s">
        <v>20217</v>
      </c>
      <c r="O349" s="39" t="s">
        <v>19998</v>
      </c>
      <c r="P349" s="39" t="s">
        <v>20218</v>
      </c>
      <c r="Q349" s="39" t="s">
        <v>20219</v>
      </c>
      <c r="R349" s="39" t="s">
        <v>20220</v>
      </c>
      <c r="S349" s="39" t="s">
        <v>20221</v>
      </c>
      <c r="T349" s="39" t="s">
        <v>20222</v>
      </c>
    </row>
    <row r="350" spans="1:20" x14ac:dyDescent="0.3">
      <c r="A350">
        <v>349</v>
      </c>
      <c r="B350" s="1">
        <v>45855.465277777781</v>
      </c>
      <c r="C350" s="1">
        <v>45855.470856481479</v>
      </c>
      <c r="D350" s="39" t="s">
        <v>2013</v>
      </c>
      <c r="E350" s="39" t="s">
        <v>2014</v>
      </c>
      <c r="F350" s="39" t="s">
        <v>2014</v>
      </c>
      <c r="G350">
        <v>4</v>
      </c>
      <c r="H350">
        <v>20</v>
      </c>
      <c r="I350" s="39" t="s">
        <v>20223</v>
      </c>
      <c r="J350" s="39" t="s">
        <v>20224</v>
      </c>
      <c r="K350" s="39" t="s">
        <v>20225</v>
      </c>
      <c r="L350" s="39" t="s">
        <v>20226</v>
      </c>
      <c r="M350" s="39" t="s">
        <v>19732</v>
      </c>
      <c r="N350" s="39" t="s">
        <v>20227</v>
      </c>
      <c r="O350" s="39" t="s">
        <v>19998</v>
      </c>
      <c r="P350" s="39" t="s">
        <v>20228</v>
      </c>
      <c r="Q350" s="39" t="s">
        <v>20229</v>
      </c>
      <c r="R350" s="39" t="s">
        <v>20230</v>
      </c>
      <c r="S350" s="39" t="s">
        <v>19470</v>
      </c>
      <c r="T350" s="39" t="s">
        <v>20231</v>
      </c>
    </row>
    <row r="351" spans="1:20" x14ac:dyDescent="0.3">
      <c r="A351">
        <v>350</v>
      </c>
      <c r="B351" s="1">
        <v>45855.572835648149</v>
      </c>
      <c r="C351" s="1">
        <v>45855.587557870371</v>
      </c>
      <c r="D351" s="39" t="s">
        <v>3639</v>
      </c>
      <c r="E351" s="39" t="s">
        <v>3640</v>
      </c>
      <c r="F351" s="39" t="s">
        <v>3640</v>
      </c>
      <c r="G351">
        <v>8</v>
      </c>
      <c r="H351">
        <v>34</v>
      </c>
      <c r="I351" s="39" t="s">
        <v>20232</v>
      </c>
      <c r="J351" s="39" t="s">
        <v>20233</v>
      </c>
      <c r="K351" s="39" t="s">
        <v>20234</v>
      </c>
      <c r="L351" s="39" t="s">
        <v>20235</v>
      </c>
      <c r="M351" s="39" t="s">
        <v>20236</v>
      </c>
      <c r="N351" s="39" t="s">
        <v>20237</v>
      </c>
      <c r="O351" s="39" t="s">
        <v>20238</v>
      </c>
      <c r="P351" s="39" t="s">
        <v>20239</v>
      </c>
      <c r="Q351" s="39" t="s">
        <v>20240</v>
      </c>
      <c r="R351" s="39" t="s">
        <v>20241</v>
      </c>
      <c r="S351" s="39" t="s">
        <v>20242</v>
      </c>
      <c r="T351" s="39" t="s">
        <v>20243</v>
      </c>
    </row>
    <row r="352" spans="1:20" x14ac:dyDescent="0.3">
      <c r="A352">
        <v>351</v>
      </c>
      <c r="B352" s="1">
        <v>45855.655995370369</v>
      </c>
      <c r="C352" s="1">
        <v>45855.666238425925</v>
      </c>
      <c r="D352" s="39" t="s">
        <v>3792</v>
      </c>
      <c r="E352" s="39" t="s">
        <v>3793</v>
      </c>
      <c r="F352" s="39" t="s">
        <v>3793</v>
      </c>
      <c r="G352">
        <v>8</v>
      </c>
      <c r="H352">
        <v>17</v>
      </c>
      <c r="I352" s="39" t="s">
        <v>20244</v>
      </c>
      <c r="J352" s="39" t="s">
        <v>20245</v>
      </c>
      <c r="K352" s="39" t="s">
        <v>20246</v>
      </c>
      <c r="L352" s="39" t="s">
        <v>16983</v>
      </c>
      <c r="M352" s="39" t="s">
        <v>20247</v>
      </c>
      <c r="N352" s="39" t="s">
        <v>20248</v>
      </c>
      <c r="O352" s="39" t="s">
        <v>20249</v>
      </c>
      <c r="P352" s="39" t="s">
        <v>20250</v>
      </c>
      <c r="Q352" s="39" t="s">
        <v>20251</v>
      </c>
      <c r="R352" s="39" t="s">
        <v>20252</v>
      </c>
      <c r="S352" s="39" t="s">
        <v>20253</v>
      </c>
      <c r="T352" s="39" t="s">
        <v>20254</v>
      </c>
    </row>
    <row r="353" spans="1:20" x14ac:dyDescent="0.3">
      <c r="A353">
        <v>352</v>
      </c>
      <c r="B353" s="1">
        <v>45855.905868055554</v>
      </c>
      <c r="C353" s="1">
        <v>45855.910405092596</v>
      </c>
      <c r="D353" s="39" t="s">
        <v>3739</v>
      </c>
      <c r="E353" s="39" t="s">
        <v>3740</v>
      </c>
      <c r="F353" s="39" t="s">
        <v>3740</v>
      </c>
      <c r="G353">
        <v>8</v>
      </c>
      <c r="H353">
        <v>15</v>
      </c>
      <c r="I353" s="39" t="s">
        <v>20255</v>
      </c>
      <c r="J353" s="39" t="s">
        <v>20256</v>
      </c>
      <c r="K353" s="39" t="s">
        <v>20257</v>
      </c>
      <c r="L353" s="39" t="s">
        <v>20258</v>
      </c>
      <c r="M353" s="39" t="s">
        <v>20259</v>
      </c>
      <c r="N353" s="39" t="s">
        <v>20260</v>
      </c>
      <c r="O353" s="39" t="s">
        <v>20261</v>
      </c>
      <c r="P353" s="39" t="s">
        <v>20262</v>
      </c>
      <c r="Q353" s="39" t="s">
        <v>20263</v>
      </c>
      <c r="R353" s="39" t="s">
        <v>20264</v>
      </c>
      <c r="S353" s="39" t="s">
        <v>20265</v>
      </c>
      <c r="T353" s="39" t="s">
        <v>20266</v>
      </c>
    </row>
    <row r="354" spans="1:20" x14ac:dyDescent="0.3">
      <c r="A354">
        <v>353</v>
      </c>
      <c r="B354" s="1">
        <v>45855.932928240742</v>
      </c>
      <c r="C354" s="1">
        <v>45855.943888888891</v>
      </c>
      <c r="D354" s="39" t="s">
        <v>3725</v>
      </c>
      <c r="E354" s="39" t="s">
        <v>3726</v>
      </c>
      <c r="F354" s="39" t="s">
        <v>3726</v>
      </c>
      <c r="G354">
        <v>8</v>
      </c>
      <c r="H354">
        <v>2</v>
      </c>
      <c r="I354" s="39" t="s">
        <v>20267</v>
      </c>
      <c r="J354" s="39" t="s">
        <v>20268</v>
      </c>
      <c r="K354" s="39" t="s">
        <v>20269</v>
      </c>
      <c r="L354" s="39" t="s">
        <v>16743</v>
      </c>
      <c r="M354" s="39" t="s">
        <v>20270</v>
      </c>
      <c r="N354" s="39" t="s">
        <v>20271</v>
      </c>
      <c r="O354" s="39" t="s">
        <v>20272</v>
      </c>
      <c r="P354" s="39" t="s">
        <v>20273</v>
      </c>
      <c r="Q354" s="39" t="s">
        <v>20274</v>
      </c>
      <c r="R354" s="39" t="s">
        <v>17246</v>
      </c>
      <c r="S354" s="39" t="s">
        <v>16815</v>
      </c>
      <c r="T354" s="39" t="s">
        <v>20275</v>
      </c>
    </row>
    <row r="355" spans="1:20" x14ac:dyDescent="0.3">
      <c r="A355">
        <v>354</v>
      </c>
      <c r="B355" s="1">
        <v>45855.99423611111</v>
      </c>
      <c r="C355" s="1">
        <v>45855.999456018515</v>
      </c>
      <c r="D355" s="39" t="s">
        <v>3987</v>
      </c>
      <c r="E355" s="39" t="s">
        <v>3988</v>
      </c>
      <c r="F355" s="39" t="s">
        <v>3988</v>
      </c>
      <c r="G355">
        <v>6</v>
      </c>
      <c r="H355">
        <v>13</v>
      </c>
      <c r="I355" s="39" t="s">
        <v>20276</v>
      </c>
      <c r="J355" s="39" t="s">
        <v>20277</v>
      </c>
      <c r="K355" s="39" t="s">
        <v>20278</v>
      </c>
      <c r="L355" s="39" t="s">
        <v>20279</v>
      </c>
      <c r="M355" s="39" t="s">
        <v>20280</v>
      </c>
      <c r="N355" s="39" t="s">
        <v>20281</v>
      </c>
      <c r="O355" s="39" t="s">
        <v>20282</v>
      </c>
      <c r="P355" s="39" t="s">
        <v>20283</v>
      </c>
      <c r="Q355" s="39" t="s">
        <v>20284</v>
      </c>
      <c r="R355" s="39" t="s">
        <v>20285</v>
      </c>
      <c r="S355" s="39" t="s">
        <v>19004</v>
      </c>
      <c r="T355" s="39" t="s">
        <v>20286</v>
      </c>
    </row>
    <row r="356" spans="1:20" x14ac:dyDescent="0.3">
      <c r="A356">
        <v>355</v>
      </c>
      <c r="B356" s="1">
        <v>45856.929791666669</v>
      </c>
      <c r="C356" s="1">
        <v>45856.952303240738</v>
      </c>
      <c r="D356" s="39" t="s">
        <v>1388</v>
      </c>
      <c r="E356" s="39" t="s">
        <v>1389</v>
      </c>
      <c r="F356" s="39" t="s">
        <v>1389</v>
      </c>
      <c r="G356">
        <v>1</v>
      </c>
      <c r="H356">
        <v>29</v>
      </c>
      <c r="I356" s="39" t="s">
        <v>20287</v>
      </c>
      <c r="J356" s="39" t="s">
        <v>20288</v>
      </c>
      <c r="K356" s="39" t="s">
        <v>20289</v>
      </c>
      <c r="L356" s="39" t="s">
        <v>18796</v>
      </c>
      <c r="M356" s="39" t="s">
        <v>20290</v>
      </c>
      <c r="N356" s="39" t="s">
        <v>20291</v>
      </c>
      <c r="O356" s="39" t="s">
        <v>19998</v>
      </c>
      <c r="P356" s="39" t="s">
        <v>20292</v>
      </c>
      <c r="Q356" s="39" t="s">
        <v>20293</v>
      </c>
      <c r="R356" s="39" t="s">
        <v>17695</v>
      </c>
      <c r="S356" s="39" t="s">
        <v>20294</v>
      </c>
      <c r="T356" s="39" t="s">
        <v>20295</v>
      </c>
    </row>
    <row r="357" spans="1:20" x14ac:dyDescent="0.3">
      <c r="A357">
        <v>356</v>
      </c>
      <c r="B357" s="1">
        <v>45857.552199074074</v>
      </c>
      <c r="C357" s="1">
        <v>45857.562372685185</v>
      </c>
      <c r="D357" s="39" t="s">
        <v>1336</v>
      </c>
      <c r="E357" s="39" t="s">
        <v>1337</v>
      </c>
      <c r="F357" s="39" t="s">
        <v>20296</v>
      </c>
      <c r="G357">
        <v>1</v>
      </c>
      <c r="H357">
        <v>12</v>
      </c>
      <c r="I357" s="39" t="s">
        <v>20297</v>
      </c>
      <c r="J357" s="39" t="s">
        <v>20298</v>
      </c>
      <c r="K357" s="39" t="s">
        <v>20299</v>
      </c>
      <c r="L357" s="39" t="s">
        <v>16837</v>
      </c>
      <c r="M357" s="39" t="s">
        <v>20300</v>
      </c>
      <c r="N357" s="39" t="s">
        <v>20301</v>
      </c>
      <c r="O357" s="39" t="s">
        <v>20302</v>
      </c>
      <c r="P357" s="39" t="s">
        <v>20303</v>
      </c>
      <c r="Q357" s="39" t="s">
        <v>20304</v>
      </c>
      <c r="R357" s="39" t="s">
        <v>20305</v>
      </c>
      <c r="S357" s="39" t="s">
        <v>20306</v>
      </c>
      <c r="T357" s="39" t="s">
        <v>20307</v>
      </c>
    </row>
    <row r="358" spans="1:20" x14ac:dyDescent="0.3">
      <c r="A358">
        <v>357</v>
      </c>
      <c r="B358" s="1">
        <v>45857.570856481485</v>
      </c>
      <c r="C358" s="1">
        <v>45857.589467592596</v>
      </c>
      <c r="D358" s="39" t="s">
        <v>4091</v>
      </c>
      <c r="E358" s="39" t="s">
        <v>4092</v>
      </c>
      <c r="F358" s="39" t="s">
        <v>4092</v>
      </c>
      <c r="G358">
        <v>6</v>
      </c>
      <c r="H358">
        <v>23</v>
      </c>
      <c r="I358" s="39" t="s">
        <v>20308</v>
      </c>
      <c r="J358" s="39" t="s">
        <v>20309</v>
      </c>
      <c r="K358" s="39" t="s">
        <v>20310</v>
      </c>
      <c r="L358" s="39" t="s">
        <v>20311</v>
      </c>
      <c r="M358" s="39" t="s">
        <v>20312</v>
      </c>
      <c r="N358" s="39" t="s">
        <v>20313</v>
      </c>
      <c r="O358" s="39" t="s">
        <v>20314</v>
      </c>
      <c r="P358" s="39" t="s">
        <v>18967</v>
      </c>
      <c r="Q358" s="39" t="s">
        <v>20315</v>
      </c>
      <c r="R358" s="39" t="s">
        <v>20316</v>
      </c>
      <c r="S358" s="39" t="s">
        <v>20317</v>
      </c>
      <c r="T358" s="39" t="s">
        <v>20318</v>
      </c>
    </row>
    <row r="359" spans="1:20" x14ac:dyDescent="0.3">
      <c r="A359">
        <v>358</v>
      </c>
      <c r="B359" s="1">
        <v>45858.705706018518</v>
      </c>
      <c r="C359" s="1">
        <v>45858.714398148149</v>
      </c>
      <c r="D359" s="39" t="s">
        <v>4105</v>
      </c>
      <c r="E359" s="39" t="s">
        <v>4106</v>
      </c>
      <c r="F359" s="39" t="s">
        <v>4106</v>
      </c>
      <c r="G359">
        <v>6</v>
      </c>
      <c r="H359">
        <v>24</v>
      </c>
      <c r="I359" s="39" t="s">
        <v>17618</v>
      </c>
      <c r="J359" s="39" t="s">
        <v>17619</v>
      </c>
      <c r="K359" s="39" t="s">
        <v>18021</v>
      </c>
      <c r="L359" s="39" t="s">
        <v>20319</v>
      </c>
      <c r="M359" s="39" t="s">
        <v>18005</v>
      </c>
      <c r="N359" s="39" t="s">
        <v>20320</v>
      </c>
      <c r="O359" s="39" t="s">
        <v>20321</v>
      </c>
      <c r="P359" s="39" t="s">
        <v>20322</v>
      </c>
      <c r="Q359" s="39" t="s">
        <v>20323</v>
      </c>
      <c r="R359" s="39" t="s">
        <v>20324</v>
      </c>
      <c r="S359" s="39" t="s">
        <v>17628</v>
      </c>
      <c r="T359" s="39" t="s">
        <v>18037</v>
      </c>
    </row>
    <row r="360" spans="1:20" x14ac:dyDescent="0.3">
      <c r="A360">
        <v>359</v>
      </c>
      <c r="B360" s="1">
        <v>45858.77915509259</v>
      </c>
      <c r="C360" s="1">
        <v>45858.794652777775</v>
      </c>
      <c r="D360" s="39" t="s">
        <v>1304</v>
      </c>
      <c r="E360" s="39" t="s">
        <v>1305</v>
      </c>
      <c r="F360" s="39" t="s">
        <v>6829</v>
      </c>
      <c r="G360">
        <v>1</v>
      </c>
      <c r="H360">
        <v>18</v>
      </c>
      <c r="I360" s="39" t="s">
        <v>20325</v>
      </c>
      <c r="J360" s="39" t="s">
        <v>20326</v>
      </c>
      <c r="K360" s="39" t="s">
        <v>20327</v>
      </c>
      <c r="L360" s="39" t="s">
        <v>20328</v>
      </c>
      <c r="M360" s="39" t="s">
        <v>20329</v>
      </c>
      <c r="N360" s="39" t="s">
        <v>20330</v>
      </c>
      <c r="O360" s="39" t="s">
        <v>20331</v>
      </c>
      <c r="P360" s="39" t="s">
        <v>20332</v>
      </c>
      <c r="Q360" s="39" t="s">
        <v>20333</v>
      </c>
      <c r="R360" s="39" t="s">
        <v>20334</v>
      </c>
      <c r="S360" s="39" t="s">
        <v>20335</v>
      </c>
      <c r="T360" s="39" t="s">
        <v>20336</v>
      </c>
    </row>
    <row r="361" spans="1:20" x14ac:dyDescent="0.3">
      <c r="A361">
        <v>360</v>
      </c>
      <c r="B361" s="1">
        <v>45858.931805555556</v>
      </c>
      <c r="C361" s="1">
        <v>45858.942361111112</v>
      </c>
      <c r="D361" s="39" t="s">
        <v>4100</v>
      </c>
      <c r="E361" s="39" t="s">
        <v>4101</v>
      </c>
      <c r="F361" s="39" t="s">
        <v>4101</v>
      </c>
      <c r="G361">
        <v>6</v>
      </c>
      <c r="H361">
        <v>25</v>
      </c>
      <c r="I361" s="39" t="s">
        <v>20337</v>
      </c>
      <c r="J361" s="39" t="s">
        <v>17619</v>
      </c>
      <c r="K361" s="39" t="s">
        <v>20338</v>
      </c>
      <c r="L361" s="39" t="s">
        <v>17621</v>
      </c>
      <c r="M361" s="39" t="s">
        <v>18005</v>
      </c>
      <c r="N361" s="39" t="s">
        <v>20339</v>
      </c>
      <c r="O361" s="39" t="s">
        <v>20340</v>
      </c>
      <c r="P361" s="39" t="s">
        <v>20341</v>
      </c>
      <c r="Q361" s="39" t="s">
        <v>20342</v>
      </c>
      <c r="R361" s="39" t="s">
        <v>20343</v>
      </c>
      <c r="S361" s="39" t="s">
        <v>20344</v>
      </c>
      <c r="T361" s="39" t="s">
        <v>20345</v>
      </c>
    </row>
    <row r="362" spans="1:20" x14ac:dyDescent="0.3">
      <c r="A362">
        <v>361</v>
      </c>
      <c r="B362" s="1">
        <v>45859.805520833332</v>
      </c>
      <c r="C362" s="1">
        <v>45859.820497685185</v>
      </c>
      <c r="D362" s="39" t="s">
        <v>3891</v>
      </c>
      <c r="E362" s="39" t="s">
        <v>3892</v>
      </c>
      <c r="F362" s="39" t="s">
        <v>20346</v>
      </c>
      <c r="G362">
        <v>6</v>
      </c>
      <c r="H362">
        <v>37</v>
      </c>
      <c r="I362" s="39" t="s">
        <v>18140</v>
      </c>
      <c r="J362" s="39" t="s">
        <v>20347</v>
      </c>
      <c r="K362" s="39" t="s">
        <v>20348</v>
      </c>
      <c r="L362" s="39" t="s">
        <v>20349</v>
      </c>
      <c r="M362" s="39" t="s">
        <v>20350</v>
      </c>
      <c r="N362" s="39" t="s">
        <v>20351</v>
      </c>
      <c r="O362" s="39" t="s">
        <v>20352</v>
      </c>
      <c r="P362" s="39" t="s">
        <v>20353</v>
      </c>
      <c r="Q362" s="39" t="s">
        <v>20354</v>
      </c>
      <c r="R362" s="39" t="s">
        <v>20355</v>
      </c>
      <c r="S362" s="39" t="s">
        <v>20356</v>
      </c>
      <c r="T362" s="39" t="s">
        <v>20357</v>
      </c>
    </row>
    <row r="363" spans="1:20" x14ac:dyDescent="0.3">
      <c r="A363">
        <v>362</v>
      </c>
      <c r="B363" s="1">
        <v>45860.880231481482</v>
      </c>
      <c r="C363" s="1">
        <v>45860.881724537037</v>
      </c>
      <c r="D363" s="39" t="s">
        <v>4625</v>
      </c>
      <c r="E363" s="39" t="s">
        <v>4626</v>
      </c>
      <c r="F363" s="39" t="s">
        <v>4626</v>
      </c>
      <c r="G363">
        <v>14</v>
      </c>
      <c r="H363">
        <v>20</v>
      </c>
      <c r="I363" s="39" t="s">
        <v>20358</v>
      </c>
      <c r="J363" s="39" t="s">
        <v>20359</v>
      </c>
      <c r="K363" s="39" t="s">
        <v>20360</v>
      </c>
      <c r="L363" s="39" t="s">
        <v>20361</v>
      </c>
      <c r="M363" s="39" t="s">
        <v>20362</v>
      </c>
      <c r="N363" s="39" t="s">
        <v>20363</v>
      </c>
      <c r="O363" s="39" t="s">
        <v>20364</v>
      </c>
      <c r="P363" s="39" t="s">
        <v>20365</v>
      </c>
      <c r="Q363" s="39" t="s">
        <v>20366</v>
      </c>
      <c r="R363" s="39" t="s">
        <v>20367</v>
      </c>
      <c r="S363" s="39" t="s">
        <v>20368</v>
      </c>
      <c r="T363" s="39" t="s">
        <v>20369</v>
      </c>
    </row>
    <row r="364" spans="1:20" x14ac:dyDescent="0.3">
      <c r="A364">
        <v>363</v>
      </c>
      <c r="B364" s="1">
        <v>45863.364027777781</v>
      </c>
      <c r="C364" s="1">
        <v>45863.372442129628</v>
      </c>
      <c r="D364" s="39" t="s">
        <v>3085</v>
      </c>
      <c r="E364" s="39" t="s">
        <v>3086</v>
      </c>
      <c r="F364" s="39" t="s">
        <v>3087</v>
      </c>
      <c r="G364">
        <v>9</v>
      </c>
      <c r="H364">
        <v>13</v>
      </c>
      <c r="I364" s="39" t="s">
        <v>20370</v>
      </c>
      <c r="J364" s="39" t="s">
        <v>20371</v>
      </c>
      <c r="K364" s="39" t="s">
        <v>20372</v>
      </c>
      <c r="L364" s="39" t="s">
        <v>20373</v>
      </c>
      <c r="M364" s="39" t="s">
        <v>20374</v>
      </c>
      <c r="N364" s="39" t="s">
        <v>20375</v>
      </c>
      <c r="O364" s="39" t="s">
        <v>20376</v>
      </c>
      <c r="P364" s="39" t="s">
        <v>20377</v>
      </c>
      <c r="Q364" s="39" t="s">
        <v>20378</v>
      </c>
      <c r="R364" s="39" t="s">
        <v>20379</v>
      </c>
      <c r="S364" s="39" t="s">
        <v>20380</v>
      </c>
      <c r="T364" s="39" t="s">
        <v>20381</v>
      </c>
    </row>
    <row r="365" spans="1:20" x14ac:dyDescent="0.3">
      <c r="A365">
        <v>364</v>
      </c>
      <c r="B365" s="1">
        <v>45863.367696759262</v>
      </c>
      <c r="C365" s="1">
        <v>45863.376192129632</v>
      </c>
      <c r="D365" s="39" t="s">
        <v>1903</v>
      </c>
      <c r="E365" s="39" t="s">
        <v>1904</v>
      </c>
      <c r="F365" s="39" t="s">
        <v>1904</v>
      </c>
      <c r="G365">
        <v>9</v>
      </c>
      <c r="H365">
        <v>19</v>
      </c>
      <c r="I365" s="39" t="s">
        <v>20382</v>
      </c>
      <c r="J365" s="39" t="s">
        <v>20383</v>
      </c>
      <c r="K365" s="39" t="s">
        <v>20384</v>
      </c>
      <c r="L365" s="39" t="s">
        <v>20385</v>
      </c>
      <c r="M365" s="39" t="s">
        <v>20386</v>
      </c>
      <c r="N365" s="39" t="s">
        <v>20387</v>
      </c>
      <c r="O365" s="39" t="s">
        <v>20388</v>
      </c>
      <c r="P365" s="39" t="s">
        <v>20389</v>
      </c>
      <c r="Q365" s="39" t="s">
        <v>20390</v>
      </c>
      <c r="R365" s="39" t="s">
        <v>20391</v>
      </c>
      <c r="S365" s="39" t="s">
        <v>20392</v>
      </c>
      <c r="T365" s="39" t="s">
        <v>20393</v>
      </c>
    </row>
    <row r="366" spans="1:20" x14ac:dyDescent="0.3">
      <c r="A366">
        <v>365</v>
      </c>
      <c r="B366" s="1">
        <v>45863.367708333331</v>
      </c>
      <c r="C366" s="1">
        <v>45863.377349537041</v>
      </c>
      <c r="D366" s="39" t="s">
        <v>2532</v>
      </c>
      <c r="E366" s="39" t="s">
        <v>2533</v>
      </c>
      <c r="F366" s="39" t="s">
        <v>2534</v>
      </c>
      <c r="G366">
        <v>9</v>
      </c>
      <c r="H366">
        <v>40</v>
      </c>
      <c r="I366" s="39" t="s">
        <v>20394</v>
      </c>
      <c r="J366" s="39" t="s">
        <v>20395</v>
      </c>
      <c r="K366" s="39" t="s">
        <v>20396</v>
      </c>
      <c r="L366" s="39" t="s">
        <v>20397</v>
      </c>
      <c r="M366" s="39" t="s">
        <v>20398</v>
      </c>
      <c r="N366" s="39" t="s">
        <v>20399</v>
      </c>
      <c r="O366" s="39" t="s">
        <v>20400</v>
      </c>
      <c r="P366" s="39" t="s">
        <v>20401</v>
      </c>
      <c r="Q366" s="39" t="s">
        <v>20402</v>
      </c>
      <c r="R366" s="39" t="s">
        <v>18364</v>
      </c>
      <c r="S366" s="39" t="s">
        <v>17012</v>
      </c>
      <c r="T366" s="39" t="s">
        <v>20403</v>
      </c>
    </row>
    <row r="367" spans="1:20" x14ac:dyDescent="0.3">
      <c r="A367">
        <v>366</v>
      </c>
      <c r="B367" s="1">
        <v>45863.369699074072</v>
      </c>
      <c r="C367" s="1">
        <v>45863.381701388891</v>
      </c>
      <c r="D367" s="39" t="s">
        <v>3057</v>
      </c>
      <c r="E367" s="39" t="s">
        <v>3058</v>
      </c>
      <c r="F367" s="39" t="s">
        <v>14032</v>
      </c>
      <c r="G367">
        <v>9</v>
      </c>
      <c r="H367">
        <v>24</v>
      </c>
      <c r="I367" s="39" t="s">
        <v>20404</v>
      </c>
      <c r="J367" s="39" t="s">
        <v>20405</v>
      </c>
      <c r="K367" s="39" t="s">
        <v>20406</v>
      </c>
      <c r="L367" s="39" t="s">
        <v>20407</v>
      </c>
      <c r="M367" s="39" t="s">
        <v>20408</v>
      </c>
      <c r="N367" s="39" t="s">
        <v>20409</v>
      </c>
      <c r="O367" s="39" t="s">
        <v>20410</v>
      </c>
      <c r="P367" s="39" t="s">
        <v>20411</v>
      </c>
      <c r="Q367" s="39" t="s">
        <v>20412</v>
      </c>
      <c r="R367" s="39" t="s">
        <v>20413</v>
      </c>
      <c r="S367" s="39" t="s">
        <v>20414</v>
      </c>
      <c r="T367" s="39" t="s">
        <v>20415</v>
      </c>
    </row>
    <row r="368" spans="1:20" x14ac:dyDescent="0.3">
      <c r="A368">
        <v>367</v>
      </c>
      <c r="B368" s="1">
        <v>45863.38177083333</v>
      </c>
      <c r="C368" s="1">
        <v>45863.383425925924</v>
      </c>
      <c r="D368" s="39" t="s">
        <v>3018</v>
      </c>
      <c r="E368" s="39" t="s">
        <v>3019</v>
      </c>
      <c r="F368" s="39" t="s">
        <v>3019</v>
      </c>
      <c r="G368">
        <v>9</v>
      </c>
      <c r="H368">
        <v>6</v>
      </c>
      <c r="I368" s="39" t="s">
        <v>19770</v>
      </c>
      <c r="J368" s="39" t="s">
        <v>20416</v>
      </c>
      <c r="K368" s="39" t="s">
        <v>20417</v>
      </c>
      <c r="L368" s="39" t="s">
        <v>20407</v>
      </c>
      <c r="M368" s="39" t="s">
        <v>20418</v>
      </c>
      <c r="N368" s="39" t="s">
        <v>20419</v>
      </c>
      <c r="O368" s="39" t="s">
        <v>20420</v>
      </c>
      <c r="P368" s="39" t="s">
        <v>20421</v>
      </c>
      <c r="Q368" s="39" t="s">
        <v>20422</v>
      </c>
      <c r="R368" s="39" t="s">
        <v>20423</v>
      </c>
      <c r="S368" s="39" t="s">
        <v>20424</v>
      </c>
      <c r="T368" s="39" t="s">
        <v>20425</v>
      </c>
    </row>
    <row r="369" spans="1:20" x14ac:dyDescent="0.3">
      <c r="A369">
        <v>368</v>
      </c>
      <c r="B369" s="1">
        <v>45863.586145833331</v>
      </c>
      <c r="C369" s="1">
        <v>45863.591793981483</v>
      </c>
      <c r="D369" s="39" t="s">
        <v>2348</v>
      </c>
      <c r="E369" s="39" t="s">
        <v>2349</v>
      </c>
      <c r="F369" s="39" t="s">
        <v>2349</v>
      </c>
      <c r="G369">
        <v>12</v>
      </c>
      <c r="H369">
        <v>34</v>
      </c>
      <c r="I369" s="39" t="s">
        <v>20426</v>
      </c>
      <c r="J369" s="39" t="s">
        <v>20427</v>
      </c>
      <c r="K369" s="39" t="s">
        <v>20428</v>
      </c>
      <c r="L369" s="39" t="s">
        <v>20429</v>
      </c>
      <c r="M369" s="39" t="s">
        <v>20430</v>
      </c>
      <c r="N369" s="39" t="s">
        <v>20431</v>
      </c>
      <c r="O369" s="39" t="s">
        <v>20432</v>
      </c>
      <c r="P369" s="39" t="s">
        <v>20433</v>
      </c>
      <c r="Q369" s="39" t="s">
        <v>20434</v>
      </c>
      <c r="R369" s="39" t="s">
        <v>20435</v>
      </c>
      <c r="S369" s="39" t="s">
        <v>20436</v>
      </c>
      <c r="T369" s="39" t="s">
        <v>20437</v>
      </c>
    </row>
    <row r="370" spans="1:20" x14ac:dyDescent="0.3">
      <c r="A370">
        <v>369</v>
      </c>
      <c r="B370" s="1">
        <v>45864.889502314814</v>
      </c>
      <c r="C370" s="1">
        <v>45864.892696759256</v>
      </c>
      <c r="D370" s="39" t="s">
        <v>4635</v>
      </c>
      <c r="E370" s="39" t="s">
        <v>4636</v>
      </c>
      <c r="F370" s="39" t="s">
        <v>4636</v>
      </c>
      <c r="G370">
        <v>14</v>
      </c>
      <c r="H370">
        <v>35</v>
      </c>
      <c r="I370" s="39" t="s">
        <v>20438</v>
      </c>
      <c r="J370" s="39" t="s">
        <v>20439</v>
      </c>
      <c r="K370" s="39" t="s">
        <v>20440</v>
      </c>
      <c r="L370" s="39" t="s">
        <v>20441</v>
      </c>
      <c r="M370" s="39" t="s">
        <v>20442</v>
      </c>
      <c r="N370" s="39" t="s">
        <v>20443</v>
      </c>
      <c r="O370" s="39" t="s">
        <v>20432</v>
      </c>
      <c r="P370" s="39" t="s">
        <v>20444</v>
      </c>
      <c r="Q370" s="39" t="s">
        <v>20445</v>
      </c>
      <c r="R370" s="39" t="s">
        <v>20446</v>
      </c>
      <c r="S370" s="39" t="s">
        <v>20447</v>
      </c>
      <c r="T370" s="39" t="s">
        <v>20448</v>
      </c>
    </row>
    <row r="371" spans="1:20" x14ac:dyDescent="0.3">
      <c r="A371">
        <v>370</v>
      </c>
      <c r="B371" s="1">
        <v>45865.052083333336</v>
      </c>
      <c r="C371" s="1">
        <v>45865.052442129629</v>
      </c>
      <c r="D371" s="39" t="s">
        <v>4659</v>
      </c>
      <c r="E371" s="39" t="s">
        <v>4660</v>
      </c>
      <c r="F371" s="39" t="s">
        <v>4661</v>
      </c>
      <c r="G371">
        <v>14</v>
      </c>
      <c r="H371">
        <v>22</v>
      </c>
      <c r="I371" s="39" t="s">
        <v>20449</v>
      </c>
      <c r="J371" s="39" t="s">
        <v>20450</v>
      </c>
      <c r="K371" s="39" t="s">
        <v>20451</v>
      </c>
      <c r="L371" s="39" t="s">
        <v>20452</v>
      </c>
      <c r="M371" s="39" t="s">
        <v>20453</v>
      </c>
      <c r="N371" s="39" t="s">
        <v>20454</v>
      </c>
      <c r="O371" s="39" t="s">
        <v>20455</v>
      </c>
      <c r="P371" s="39" t="s">
        <v>20456</v>
      </c>
      <c r="Q371" s="39" t="s">
        <v>20457</v>
      </c>
      <c r="R371" s="39" t="s">
        <v>20458</v>
      </c>
      <c r="S371" s="39" t="s">
        <v>20459</v>
      </c>
      <c r="T371" s="39" t="s">
        <v>20460</v>
      </c>
    </row>
    <row r="372" spans="1:20" x14ac:dyDescent="0.3">
      <c r="A372">
        <v>371</v>
      </c>
      <c r="B372" s="1">
        <v>45865.705428240741</v>
      </c>
      <c r="C372" s="1">
        <v>45865.709699074076</v>
      </c>
      <c r="D372" s="39" t="s">
        <v>2073</v>
      </c>
      <c r="E372" s="39" t="s">
        <v>2074</v>
      </c>
      <c r="F372" s="39" t="s">
        <v>2074</v>
      </c>
      <c r="G372">
        <v>4</v>
      </c>
      <c r="H372">
        <v>3</v>
      </c>
      <c r="I372" s="39" t="s">
        <v>20426</v>
      </c>
      <c r="J372" s="39" t="s">
        <v>20461</v>
      </c>
      <c r="K372" s="39" t="s">
        <v>20462</v>
      </c>
      <c r="L372" s="39" t="s">
        <v>20463</v>
      </c>
      <c r="M372" s="39" t="s">
        <v>20464</v>
      </c>
      <c r="N372" s="39" t="s">
        <v>20465</v>
      </c>
      <c r="O372" s="39" t="s">
        <v>20432</v>
      </c>
      <c r="P372" s="39" t="s">
        <v>20466</v>
      </c>
      <c r="Q372" s="39" t="s">
        <v>20467</v>
      </c>
      <c r="R372" s="39" t="s">
        <v>20468</v>
      </c>
      <c r="S372" s="39" t="s">
        <v>20469</v>
      </c>
      <c r="T372" s="39" t="s">
        <v>20470</v>
      </c>
    </row>
    <row r="373" spans="1:20" x14ac:dyDescent="0.3">
      <c r="A373">
        <v>372</v>
      </c>
      <c r="B373" s="1">
        <v>45865.928680555553</v>
      </c>
      <c r="C373" s="1">
        <v>45865.950902777775</v>
      </c>
      <c r="D373" s="39" t="s">
        <v>3648</v>
      </c>
      <c r="E373" s="39" t="s">
        <v>3649</v>
      </c>
      <c r="F373" s="39" t="s">
        <v>3649</v>
      </c>
      <c r="G373">
        <v>8</v>
      </c>
      <c r="H373">
        <v>11</v>
      </c>
      <c r="I373" s="39" t="s">
        <v>20471</v>
      </c>
      <c r="J373" s="39" t="s">
        <v>20472</v>
      </c>
      <c r="K373" s="39" t="s">
        <v>20473</v>
      </c>
      <c r="L373" s="39" t="s">
        <v>20474</v>
      </c>
      <c r="M373" s="39" t="s">
        <v>20475</v>
      </c>
      <c r="N373" s="39" t="s">
        <v>20476</v>
      </c>
      <c r="O373" s="39" t="s">
        <v>20477</v>
      </c>
      <c r="P373" s="39" t="s">
        <v>20478</v>
      </c>
      <c r="Q373" s="39" t="s">
        <v>20479</v>
      </c>
      <c r="R373" s="39" t="s">
        <v>20480</v>
      </c>
      <c r="S373" s="39" t="s">
        <v>20481</v>
      </c>
      <c r="T373" s="39" t="s">
        <v>20482</v>
      </c>
    </row>
    <row r="374" spans="1:20" x14ac:dyDescent="0.3">
      <c r="A374">
        <v>373</v>
      </c>
      <c r="B374" s="1">
        <v>45866.811249999999</v>
      </c>
      <c r="C374" s="1">
        <v>45866.817164351851</v>
      </c>
      <c r="D374" s="39" t="s">
        <v>4739</v>
      </c>
      <c r="E374" s="39" t="s">
        <v>4740</v>
      </c>
      <c r="F374" s="39" t="s">
        <v>4740</v>
      </c>
      <c r="G374">
        <v>14</v>
      </c>
      <c r="H374">
        <v>24</v>
      </c>
      <c r="I374" s="39" t="s">
        <v>20483</v>
      </c>
      <c r="J374" s="39" t="s">
        <v>20484</v>
      </c>
      <c r="K374" s="39" t="s">
        <v>20485</v>
      </c>
      <c r="L374" s="39" t="s">
        <v>20486</v>
      </c>
      <c r="M374" s="39" t="s">
        <v>20487</v>
      </c>
      <c r="N374" s="39" t="s">
        <v>20488</v>
      </c>
      <c r="O374" s="39" t="s">
        <v>20489</v>
      </c>
      <c r="P374" s="39" t="s">
        <v>20490</v>
      </c>
      <c r="Q374" s="39" t="s">
        <v>20491</v>
      </c>
      <c r="R374" s="39" t="s">
        <v>20492</v>
      </c>
      <c r="S374" s="39" t="s">
        <v>20493</v>
      </c>
      <c r="T374" s="39" t="s">
        <v>20494</v>
      </c>
    </row>
    <row r="375" spans="1:20" x14ac:dyDescent="0.3">
      <c r="A375">
        <v>374</v>
      </c>
      <c r="B375" s="1">
        <v>45868.457106481481</v>
      </c>
      <c r="C375" s="1">
        <v>45868.469652777778</v>
      </c>
      <c r="D375" s="39" t="s">
        <v>4151</v>
      </c>
      <c r="E375" s="39" t="s">
        <v>4152</v>
      </c>
      <c r="F375" s="39" t="s">
        <v>4153</v>
      </c>
      <c r="G375">
        <v>6</v>
      </c>
      <c r="H375">
        <v>40</v>
      </c>
      <c r="I375" s="39" t="s">
        <v>20495</v>
      </c>
      <c r="J375" s="39" t="s">
        <v>20496</v>
      </c>
      <c r="K375" s="39" t="s">
        <v>20497</v>
      </c>
      <c r="L375" s="39" t="s">
        <v>20498</v>
      </c>
      <c r="M375" s="39" t="s">
        <v>20464</v>
      </c>
      <c r="N375" s="39" t="s">
        <v>20499</v>
      </c>
      <c r="O375" s="39" t="s">
        <v>20432</v>
      </c>
      <c r="P375" s="39" t="s">
        <v>20500</v>
      </c>
      <c r="Q375" s="39" t="s">
        <v>20501</v>
      </c>
      <c r="R375" s="39" t="s">
        <v>20502</v>
      </c>
      <c r="S375" s="39" t="s">
        <v>20503</v>
      </c>
      <c r="T375" s="39" t="s">
        <v>20504</v>
      </c>
    </row>
    <row r="376" spans="1:20" x14ac:dyDescent="0.3">
      <c r="A376">
        <v>375</v>
      </c>
      <c r="B376" s="1">
        <v>45868.698680555557</v>
      </c>
      <c r="C376" s="1">
        <v>45868.707777777781</v>
      </c>
      <c r="D376" s="39" t="s">
        <v>3898</v>
      </c>
      <c r="E376" s="39" t="s">
        <v>3899</v>
      </c>
      <c r="F376" s="39" t="s">
        <v>3899</v>
      </c>
      <c r="G376">
        <v>6</v>
      </c>
      <c r="H376">
        <v>28</v>
      </c>
      <c r="I376" s="39" t="s">
        <v>20505</v>
      </c>
      <c r="J376" s="39" t="s">
        <v>20506</v>
      </c>
      <c r="K376" s="39" t="s">
        <v>20507</v>
      </c>
      <c r="L376" s="39" t="s">
        <v>20508</v>
      </c>
      <c r="M376" s="39" t="s">
        <v>20509</v>
      </c>
      <c r="N376" s="39" t="s">
        <v>20510</v>
      </c>
      <c r="O376" s="39" t="s">
        <v>20511</v>
      </c>
      <c r="P376" s="39" t="s">
        <v>20512</v>
      </c>
      <c r="Q376" s="39" t="s">
        <v>20513</v>
      </c>
      <c r="R376" s="39" t="s">
        <v>20514</v>
      </c>
      <c r="S376" s="39" t="s">
        <v>20515</v>
      </c>
      <c r="T376" s="39" t="s">
        <v>20516</v>
      </c>
    </row>
    <row r="377" spans="1:20" x14ac:dyDescent="0.3">
      <c r="A377">
        <v>376</v>
      </c>
      <c r="B377" s="1">
        <v>45869.3128125</v>
      </c>
      <c r="C377" s="1">
        <v>45869.313009259262</v>
      </c>
      <c r="D377" s="39" t="s">
        <v>1714</v>
      </c>
      <c r="E377" s="39" t="s">
        <v>1715</v>
      </c>
      <c r="F377" s="39" t="s">
        <v>1716</v>
      </c>
      <c r="G377">
        <v>13</v>
      </c>
      <c r="H377">
        <v>24</v>
      </c>
      <c r="I377" s="39" t="s">
        <v>20517</v>
      </c>
      <c r="J377" s="39" t="s">
        <v>20518</v>
      </c>
      <c r="K377" s="39" t="s">
        <v>20519</v>
      </c>
      <c r="L377" s="39" t="s">
        <v>20520</v>
      </c>
      <c r="M377" s="39" t="s">
        <v>20521</v>
      </c>
      <c r="N377" s="39" t="s">
        <v>20522</v>
      </c>
      <c r="O377" s="39" t="s">
        <v>20523</v>
      </c>
      <c r="P377" s="39" t="s">
        <v>20524</v>
      </c>
      <c r="Q377" s="39" t="s">
        <v>20525</v>
      </c>
      <c r="R377" s="39" t="s">
        <v>20526</v>
      </c>
      <c r="S377" s="39" t="s">
        <v>20392</v>
      </c>
      <c r="T377" s="39" t="s">
        <v>20527</v>
      </c>
    </row>
    <row r="378" spans="1:20" x14ac:dyDescent="0.3">
      <c r="A378">
        <v>377</v>
      </c>
      <c r="B378" s="1">
        <v>45869.998796296299</v>
      </c>
      <c r="C378" s="1">
        <v>45870.003946759258</v>
      </c>
      <c r="D378" s="39" t="s">
        <v>2478</v>
      </c>
      <c r="E378" s="39" t="s">
        <v>2479</v>
      </c>
      <c r="F378" s="39" t="s">
        <v>20528</v>
      </c>
      <c r="G378">
        <v>9</v>
      </c>
      <c r="H378">
        <v>5</v>
      </c>
      <c r="I378" s="39" t="s">
        <v>16918</v>
      </c>
      <c r="J378" s="39" t="s">
        <v>20529</v>
      </c>
      <c r="K378" s="39" t="s">
        <v>20530</v>
      </c>
      <c r="L378" s="39" t="s">
        <v>20531</v>
      </c>
      <c r="M378" s="39" t="s">
        <v>20430</v>
      </c>
      <c r="N378" s="39" t="s">
        <v>20532</v>
      </c>
      <c r="O378" s="39" t="s">
        <v>20432</v>
      </c>
      <c r="P378" s="39" t="s">
        <v>20533</v>
      </c>
      <c r="Q378" s="39" t="s">
        <v>20534</v>
      </c>
      <c r="R378" s="39" t="s">
        <v>20535</v>
      </c>
      <c r="S378" s="39" t="s">
        <v>20536</v>
      </c>
      <c r="T378" s="39" t="s">
        <v>20537</v>
      </c>
    </row>
    <row r="379" spans="1:20" x14ac:dyDescent="0.3">
      <c r="A379">
        <v>378</v>
      </c>
      <c r="B379" s="1">
        <v>45870.298009259262</v>
      </c>
      <c r="C379" s="1">
        <v>45870.306388888886</v>
      </c>
      <c r="D379" s="39" t="s">
        <v>4749</v>
      </c>
      <c r="E379" s="39" t="s">
        <v>4750</v>
      </c>
      <c r="F379" s="39" t="s">
        <v>4751</v>
      </c>
      <c r="G379">
        <v>9</v>
      </c>
      <c r="H379">
        <v>11</v>
      </c>
      <c r="I379" s="39" t="s">
        <v>20538</v>
      </c>
      <c r="J379" s="39" t="s">
        <v>20539</v>
      </c>
      <c r="K379" s="39" t="s">
        <v>20540</v>
      </c>
      <c r="L379" s="39" t="s">
        <v>20541</v>
      </c>
      <c r="M379" s="39" t="s">
        <v>20542</v>
      </c>
      <c r="N379" s="39" t="s">
        <v>20499</v>
      </c>
      <c r="O379" s="39" t="s">
        <v>20432</v>
      </c>
      <c r="P379" s="39" t="s">
        <v>20543</v>
      </c>
      <c r="Q379" s="39" t="s">
        <v>20544</v>
      </c>
      <c r="R379" s="39" t="s">
        <v>20545</v>
      </c>
      <c r="S379" s="39" t="s">
        <v>20546</v>
      </c>
      <c r="T379" s="39" t="s">
        <v>20547</v>
      </c>
    </row>
    <row r="380" spans="1:20" x14ac:dyDescent="0.3">
      <c r="A380">
        <v>379</v>
      </c>
      <c r="B380" s="1">
        <v>45872.669629629629</v>
      </c>
      <c r="C380" s="1">
        <v>45872.669687499998</v>
      </c>
      <c r="D380" s="39" t="s">
        <v>4706</v>
      </c>
      <c r="E380" s="39" t="s">
        <v>4707</v>
      </c>
      <c r="F380" s="39" t="s">
        <v>4707</v>
      </c>
      <c r="G380">
        <v>14</v>
      </c>
      <c r="H380">
        <v>36</v>
      </c>
      <c r="I380" s="39" t="s">
        <v>20548</v>
      </c>
      <c r="J380" s="39" t="s">
        <v>20549</v>
      </c>
      <c r="K380" s="39" t="s">
        <v>20550</v>
      </c>
      <c r="L380" s="39" t="s">
        <v>20551</v>
      </c>
      <c r="M380" s="39" t="s">
        <v>20464</v>
      </c>
      <c r="N380" s="39" t="s">
        <v>20552</v>
      </c>
      <c r="O380" s="39" t="s">
        <v>20553</v>
      </c>
      <c r="P380" s="39" t="s">
        <v>20554</v>
      </c>
      <c r="Q380" s="39" t="s">
        <v>20555</v>
      </c>
      <c r="R380" s="39" t="s">
        <v>20556</v>
      </c>
      <c r="S380" s="39" t="s">
        <v>17583</v>
      </c>
      <c r="T380" s="39" t="s">
        <v>20557</v>
      </c>
    </row>
    <row r="381" spans="1:20" x14ac:dyDescent="0.3">
      <c r="A381">
        <v>380</v>
      </c>
      <c r="B381" s="1">
        <v>45873.776643518519</v>
      </c>
      <c r="C381" s="1">
        <v>45873.789317129631</v>
      </c>
      <c r="D381" s="39" t="s">
        <v>4647</v>
      </c>
      <c r="E381" s="39" t="s">
        <v>4648</v>
      </c>
      <c r="F381" s="39" t="s">
        <v>4648</v>
      </c>
      <c r="G381">
        <v>14</v>
      </c>
      <c r="H381">
        <v>40</v>
      </c>
      <c r="I381" s="39" t="s">
        <v>18355</v>
      </c>
      <c r="J381" s="39" t="s">
        <v>20558</v>
      </c>
      <c r="K381" s="39" t="s">
        <v>20559</v>
      </c>
      <c r="L381" s="39" t="s">
        <v>20560</v>
      </c>
      <c r="M381" s="39" t="s">
        <v>20561</v>
      </c>
      <c r="N381" s="39" t="s">
        <v>20562</v>
      </c>
      <c r="O381" s="39" t="s">
        <v>20563</v>
      </c>
      <c r="P381" s="39" t="s">
        <v>20564</v>
      </c>
      <c r="Q381" s="39" t="s">
        <v>20565</v>
      </c>
      <c r="R381" s="39" t="s">
        <v>20566</v>
      </c>
      <c r="S381" s="39" t="s">
        <v>20567</v>
      </c>
      <c r="T381" s="39" t="s">
        <v>20568</v>
      </c>
    </row>
    <row r="382" spans="1:20" x14ac:dyDescent="0.3">
      <c r="A382">
        <v>381</v>
      </c>
      <c r="B382" s="1">
        <v>45886.572233796294</v>
      </c>
      <c r="C382" s="1">
        <v>45886.57984953704</v>
      </c>
      <c r="D382" s="39" t="s">
        <v>4267</v>
      </c>
      <c r="E382" s="39" t="s">
        <v>4268</v>
      </c>
      <c r="F382" s="39" t="s">
        <v>34383</v>
      </c>
      <c r="G382">
        <v>4</v>
      </c>
      <c r="H382">
        <v>36</v>
      </c>
      <c r="I382" s="39" t="s">
        <v>34384</v>
      </c>
      <c r="J382" s="39" t="s">
        <v>34385</v>
      </c>
      <c r="K382" s="39" t="s">
        <v>34386</v>
      </c>
      <c r="L382" s="39" t="s">
        <v>34387</v>
      </c>
      <c r="M382" s="39" t="s">
        <v>34388</v>
      </c>
      <c r="N382" s="39" t="s">
        <v>34389</v>
      </c>
      <c r="O382" s="39" t="s">
        <v>34390</v>
      </c>
      <c r="P382" s="39" t="s">
        <v>34391</v>
      </c>
      <c r="Q382" s="39" t="s">
        <v>34392</v>
      </c>
      <c r="R382" s="39" t="s">
        <v>18172</v>
      </c>
      <c r="S382" s="39" t="s">
        <v>17918</v>
      </c>
      <c r="T382" s="39" t="s">
        <v>34393</v>
      </c>
    </row>
    <row r="383" spans="1:20" x14ac:dyDescent="0.3">
      <c r="A383">
        <v>382</v>
      </c>
      <c r="B383" s="1">
        <v>45886.659270833334</v>
      </c>
      <c r="C383" s="1">
        <v>45886.682175925926</v>
      </c>
      <c r="D383" s="39" t="s">
        <v>33831</v>
      </c>
      <c r="E383" s="39" t="s">
        <v>33903</v>
      </c>
      <c r="F383" s="39" t="s">
        <v>33903</v>
      </c>
      <c r="G383">
        <v>14</v>
      </c>
      <c r="H383">
        <v>19</v>
      </c>
      <c r="I383" s="39" t="s">
        <v>34394</v>
      </c>
      <c r="J383" s="39" t="s">
        <v>34395</v>
      </c>
      <c r="K383" s="39" t="s">
        <v>34396</v>
      </c>
      <c r="L383" s="39" t="s">
        <v>34397</v>
      </c>
      <c r="M383" s="39" t="s">
        <v>17109</v>
      </c>
      <c r="N383" s="39" t="s">
        <v>34398</v>
      </c>
      <c r="O383" s="39" t="s">
        <v>34399</v>
      </c>
      <c r="P383" s="39" t="s">
        <v>34400</v>
      </c>
      <c r="Q383" s="39" t="s">
        <v>34401</v>
      </c>
      <c r="R383" s="39" t="s">
        <v>34402</v>
      </c>
      <c r="S383" s="39" t="s">
        <v>34403</v>
      </c>
      <c r="T383" s="39" t="s">
        <v>34404</v>
      </c>
    </row>
    <row r="384" spans="1:20" x14ac:dyDescent="0.3">
      <c r="A384">
        <v>383</v>
      </c>
      <c r="B384" s="1">
        <v>45886.891840277778</v>
      </c>
      <c r="C384" s="1">
        <v>45886.900057870371</v>
      </c>
      <c r="D384" s="39" t="s">
        <v>2271</v>
      </c>
      <c r="E384" s="39" t="s">
        <v>2272</v>
      </c>
      <c r="F384" s="39" t="s">
        <v>2272</v>
      </c>
      <c r="G384">
        <v>4</v>
      </c>
      <c r="H384">
        <v>12</v>
      </c>
      <c r="I384" s="39" t="s">
        <v>18140</v>
      </c>
      <c r="J384" s="39" t="s">
        <v>34405</v>
      </c>
      <c r="K384" s="39" t="s">
        <v>34406</v>
      </c>
      <c r="L384" s="39" t="s">
        <v>34407</v>
      </c>
      <c r="M384" s="39" t="s">
        <v>34408</v>
      </c>
      <c r="N384" s="39" t="s">
        <v>34409</v>
      </c>
      <c r="O384" s="39" t="s">
        <v>34410</v>
      </c>
      <c r="P384" s="39" t="s">
        <v>34411</v>
      </c>
      <c r="Q384" s="39" t="s">
        <v>34412</v>
      </c>
      <c r="R384" s="39" t="s">
        <v>34413</v>
      </c>
      <c r="S384" s="39" t="s">
        <v>34414</v>
      </c>
      <c r="T384" s="39" t="s">
        <v>34415</v>
      </c>
    </row>
    <row r="385" spans="1:20" x14ac:dyDescent="0.3">
      <c r="A385">
        <v>384</v>
      </c>
      <c r="B385" s="1">
        <v>45887.889606481483</v>
      </c>
      <c r="C385" s="1">
        <v>45887.895740740743</v>
      </c>
      <c r="D385" s="39" t="s">
        <v>4715</v>
      </c>
      <c r="E385" s="39" t="s">
        <v>4716</v>
      </c>
      <c r="F385" s="39" t="s">
        <v>4717</v>
      </c>
      <c r="G385">
        <v>14</v>
      </c>
      <c r="H385">
        <v>7</v>
      </c>
      <c r="I385" s="39" t="s">
        <v>34416</v>
      </c>
      <c r="J385" s="39" t="s">
        <v>34417</v>
      </c>
      <c r="K385" s="39" t="s">
        <v>34418</v>
      </c>
      <c r="L385" s="39" t="s">
        <v>34419</v>
      </c>
      <c r="M385" s="39" t="s">
        <v>34420</v>
      </c>
      <c r="N385" s="39" t="s">
        <v>34421</v>
      </c>
      <c r="O385" s="39" t="s">
        <v>34422</v>
      </c>
      <c r="P385" s="39" t="s">
        <v>34423</v>
      </c>
      <c r="Q385" s="39" t="s">
        <v>34424</v>
      </c>
      <c r="R385" s="39" t="s">
        <v>34425</v>
      </c>
      <c r="S385" s="39" t="s">
        <v>34426</v>
      </c>
      <c r="T385" s="39" t="s">
        <v>34427</v>
      </c>
    </row>
    <row r="386" spans="1:20" x14ac:dyDescent="0.3">
      <c r="A386">
        <v>385</v>
      </c>
      <c r="B386" s="1">
        <v>45887.937835648147</v>
      </c>
      <c r="C386" s="1">
        <v>45887.940081018518</v>
      </c>
      <c r="D386" s="39" t="s">
        <v>33802</v>
      </c>
      <c r="E386" s="39" t="s">
        <v>33913</v>
      </c>
      <c r="F386" s="39" t="s">
        <v>33914</v>
      </c>
      <c r="G386">
        <v>14</v>
      </c>
      <c r="H386">
        <v>11</v>
      </c>
      <c r="I386" s="39" t="s">
        <v>34428</v>
      </c>
      <c r="J386" s="39" t="s">
        <v>34429</v>
      </c>
      <c r="K386" s="39" t="s">
        <v>34430</v>
      </c>
      <c r="L386" s="39" t="s">
        <v>34431</v>
      </c>
      <c r="M386" s="39" t="s">
        <v>34432</v>
      </c>
      <c r="N386" s="39" t="s">
        <v>34433</v>
      </c>
      <c r="O386" s="39" t="s">
        <v>34434</v>
      </c>
      <c r="P386" s="39" t="s">
        <v>34435</v>
      </c>
      <c r="Q386" s="39" t="s">
        <v>34436</v>
      </c>
      <c r="R386" s="39" t="s">
        <v>34437</v>
      </c>
      <c r="S386" s="39" t="s">
        <v>34438</v>
      </c>
      <c r="T386" s="39" t="s">
        <v>34439</v>
      </c>
    </row>
    <row r="387" spans="1:20" x14ac:dyDescent="0.3">
      <c r="A387">
        <v>386</v>
      </c>
      <c r="B387" s="1">
        <v>45888.317569444444</v>
      </c>
      <c r="C387" s="1">
        <v>45888.317673611113</v>
      </c>
      <c r="D387" s="39" t="s">
        <v>2288</v>
      </c>
      <c r="E387" s="39" t="s">
        <v>2289</v>
      </c>
      <c r="F387" s="39" t="s">
        <v>2289</v>
      </c>
      <c r="G387">
        <v>4</v>
      </c>
      <c r="H387">
        <v>10</v>
      </c>
      <c r="I387" s="39" t="s">
        <v>34440</v>
      </c>
      <c r="J387" s="39" t="s">
        <v>34441</v>
      </c>
      <c r="K387" s="39" t="s">
        <v>34442</v>
      </c>
      <c r="L387" s="39" t="s">
        <v>34443</v>
      </c>
      <c r="M387" s="39" t="s">
        <v>34444</v>
      </c>
      <c r="N387" s="39" t="s">
        <v>34445</v>
      </c>
      <c r="O387" s="39" t="s">
        <v>34446</v>
      </c>
      <c r="P387" s="39" t="s">
        <v>34447</v>
      </c>
      <c r="Q387" s="39" t="s">
        <v>34448</v>
      </c>
      <c r="R387" s="39" t="s">
        <v>34449</v>
      </c>
      <c r="S387" s="39" t="s">
        <v>34450</v>
      </c>
      <c r="T387" s="39" t="s">
        <v>34451</v>
      </c>
    </row>
    <row r="388" spans="1:20" x14ac:dyDescent="0.3">
      <c r="A388">
        <v>387</v>
      </c>
      <c r="B388" s="1">
        <v>45890.516956018517</v>
      </c>
      <c r="C388" s="1">
        <v>45890.524965277778</v>
      </c>
      <c r="D388" s="39" t="s">
        <v>2265</v>
      </c>
      <c r="E388" s="39" t="s">
        <v>2266</v>
      </c>
      <c r="F388" s="39" t="s">
        <v>2266</v>
      </c>
      <c r="G388">
        <v>4</v>
      </c>
      <c r="H388">
        <v>31</v>
      </c>
      <c r="I388" s="39" t="s">
        <v>34452</v>
      </c>
      <c r="J388" s="39" t="s">
        <v>34453</v>
      </c>
      <c r="K388" s="39" t="s">
        <v>34454</v>
      </c>
      <c r="L388" s="39" t="s">
        <v>34455</v>
      </c>
      <c r="M388" s="39" t="s">
        <v>34456</v>
      </c>
      <c r="N388" s="39" t="s">
        <v>34457</v>
      </c>
      <c r="O388" s="39" t="s">
        <v>34458</v>
      </c>
      <c r="P388" s="39" t="s">
        <v>34459</v>
      </c>
      <c r="Q388" s="39" t="s">
        <v>34460</v>
      </c>
      <c r="R388" s="39" t="s">
        <v>34461</v>
      </c>
      <c r="S388" s="39" t="s">
        <v>34462</v>
      </c>
      <c r="T388" s="39" t="s">
        <v>34463</v>
      </c>
    </row>
    <row r="389" spans="1:20" x14ac:dyDescent="0.3">
      <c r="A389">
        <v>388</v>
      </c>
      <c r="B389" s="1">
        <v>45890.516944444447</v>
      </c>
      <c r="C389" s="1">
        <v>45890.525949074072</v>
      </c>
      <c r="D389" s="39" t="s">
        <v>2258</v>
      </c>
      <c r="E389" s="39" t="s">
        <v>2259</v>
      </c>
      <c r="F389" s="39" t="s">
        <v>2259</v>
      </c>
      <c r="G389">
        <v>4</v>
      </c>
      <c r="H389">
        <v>24</v>
      </c>
      <c r="I389" s="39" t="s">
        <v>34452</v>
      </c>
      <c r="J389" s="39" t="s">
        <v>34464</v>
      </c>
      <c r="K389" s="39" t="s">
        <v>34465</v>
      </c>
      <c r="L389" s="39" t="s">
        <v>34466</v>
      </c>
      <c r="M389" s="39" t="s">
        <v>34467</v>
      </c>
      <c r="N389" s="39" t="s">
        <v>34468</v>
      </c>
      <c r="O389" s="39" t="s">
        <v>34469</v>
      </c>
      <c r="P389" s="39" t="s">
        <v>34470</v>
      </c>
      <c r="Q389" s="39" t="s">
        <v>34471</v>
      </c>
      <c r="R389" s="39" t="s">
        <v>34472</v>
      </c>
      <c r="S389" s="39" t="s">
        <v>34473</v>
      </c>
      <c r="T389" s="39" t="s">
        <v>34474</v>
      </c>
    </row>
    <row r="390" spans="1:20" x14ac:dyDescent="0.3">
      <c r="A390">
        <v>389</v>
      </c>
      <c r="B390" s="1">
        <v>45891.395694444444</v>
      </c>
      <c r="C390" s="1">
        <v>45891.399062500001</v>
      </c>
      <c r="D390" s="39" t="s">
        <v>4544</v>
      </c>
      <c r="E390" s="39" t="s">
        <v>4545</v>
      </c>
      <c r="F390" s="39" t="s">
        <v>12245</v>
      </c>
      <c r="G390">
        <v>6</v>
      </c>
      <c r="H390">
        <v>18</v>
      </c>
      <c r="I390" s="39" t="s">
        <v>34475</v>
      </c>
      <c r="J390" s="39" t="s">
        <v>34476</v>
      </c>
      <c r="K390" s="39" t="s">
        <v>34477</v>
      </c>
      <c r="L390" s="39" t="s">
        <v>34478</v>
      </c>
      <c r="M390" s="39" t="s">
        <v>34479</v>
      </c>
      <c r="N390" s="39" t="s">
        <v>34480</v>
      </c>
      <c r="O390" s="39" t="s">
        <v>34481</v>
      </c>
      <c r="P390" s="39" t="s">
        <v>34482</v>
      </c>
      <c r="Q390" s="39" t="s">
        <v>34483</v>
      </c>
      <c r="R390" s="39" t="s">
        <v>34484</v>
      </c>
      <c r="S390" s="39" t="s">
        <v>34485</v>
      </c>
      <c r="T390" s="39" t="s">
        <v>34486</v>
      </c>
    </row>
    <row r="391" spans="1:20" x14ac:dyDescent="0.3">
      <c r="A391">
        <v>390</v>
      </c>
      <c r="B391" s="1">
        <v>45891.399641203701</v>
      </c>
      <c r="C391" s="1">
        <v>45891.403877314813</v>
      </c>
      <c r="D391" s="39" t="s">
        <v>3927</v>
      </c>
      <c r="E391" s="39" t="s">
        <v>3928</v>
      </c>
      <c r="F391" s="39" t="s">
        <v>3928</v>
      </c>
      <c r="G391">
        <v>6</v>
      </c>
      <c r="H391">
        <v>35</v>
      </c>
      <c r="I391" s="39" t="s">
        <v>34487</v>
      </c>
      <c r="J391" s="39" t="s">
        <v>34488</v>
      </c>
      <c r="K391" s="39" t="s">
        <v>34489</v>
      </c>
      <c r="L391" s="39" t="s">
        <v>34490</v>
      </c>
      <c r="M391" s="39" t="s">
        <v>34491</v>
      </c>
      <c r="N391" s="39" t="s">
        <v>34492</v>
      </c>
      <c r="O391" s="39" t="s">
        <v>34493</v>
      </c>
      <c r="P391" s="39" t="s">
        <v>34494</v>
      </c>
      <c r="Q391" s="39" t="s">
        <v>34495</v>
      </c>
      <c r="R391" s="39" t="s">
        <v>34496</v>
      </c>
      <c r="S391" s="39" t="s">
        <v>34497</v>
      </c>
      <c r="T391" s="39" t="s">
        <v>34498</v>
      </c>
    </row>
    <row r="392" spans="1:20" x14ac:dyDescent="0.3">
      <c r="A392">
        <v>391</v>
      </c>
      <c r="B392" s="1">
        <v>45891.399560185186</v>
      </c>
      <c r="C392" s="1">
        <v>45891.404513888891</v>
      </c>
      <c r="D392" s="39" t="s">
        <v>3909</v>
      </c>
      <c r="E392" s="39" t="s">
        <v>3910</v>
      </c>
      <c r="F392" s="39" t="s">
        <v>3910</v>
      </c>
      <c r="G392">
        <v>6</v>
      </c>
      <c r="H392">
        <v>7</v>
      </c>
      <c r="I392" s="39" t="s">
        <v>16918</v>
      </c>
      <c r="J392" s="39" t="s">
        <v>34499</v>
      </c>
      <c r="K392" s="39" t="s">
        <v>34500</v>
      </c>
      <c r="L392" s="39" t="s">
        <v>34501</v>
      </c>
      <c r="M392" s="39" t="s">
        <v>34502</v>
      </c>
      <c r="N392" s="39" t="s">
        <v>34503</v>
      </c>
      <c r="O392" s="39" t="s">
        <v>34504</v>
      </c>
      <c r="P392" s="39" t="s">
        <v>34505</v>
      </c>
      <c r="Q392" s="39" t="s">
        <v>34506</v>
      </c>
      <c r="R392" s="39" t="s">
        <v>34507</v>
      </c>
      <c r="S392" s="39" t="s">
        <v>34508</v>
      </c>
      <c r="T392" s="39" t="s">
        <v>34509</v>
      </c>
    </row>
    <row r="393" spans="1:20" x14ac:dyDescent="0.3">
      <c r="A393">
        <v>392</v>
      </c>
      <c r="B393" s="1">
        <v>45891.405659722222</v>
      </c>
      <c r="C393" s="1">
        <v>45891.414236111108</v>
      </c>
      <c r="D393" s="39" t="s">
        <v>4777</v>
      </c>
      <c r="E393" s="39" t="s">
        <v>4778</v>
      </c>
      <c r="F393" s="39" t="s">
        <v>4779</v>
      </c>
      <c r="G393">
        <v>9</v>
      </c>
      <c r="H393">
        <v>17</v>
      </c>
      <c r="I393" s="39" t="s">
        <v>34510</v>
      </c>
      <c r="J393" s="39" t="s">
        <v>34511</v>
      </c>
      <c r="K393" s="39" t="s">
        <v>34512</v>
      </c>
      <c r="L393" s="39" t="s">
        <v>19887</v>
      </c>
      <c r="M393" s="39" t="s">
        <v>34502</v>
      </c>
      <c r="N393" s="39" t="s">
        <v>34513</v>
      </c>
      <c r="O393" s="39" t="s">
        <v>34504</v>
      </c>
      <c r="P393" s="39" t="s">
        <v>34514</v>
      </c>
      <c r="Q393" s="39" t="s">
        <v>34515</v>
      </c>
      <c r="R393" s="39" t="s">
        <v>34516</v>
      </c>
      <c r="S393" s="39" t="s">
        <v>34517</v>
      </c>
      <c r="T393" s="39" t="s">
        <v>34518</v>
      </c>
    </row>
    <row r="394" spans="1:20" x14ac:dyDescent="0.3">
      <c r="A394">
        <v>393</v>
      </c>
      <c r="B394" s="1">
        <v>45891.411944444444</v>
      </c>
      <c r="C394" s="1">
        <v>45891.417511574073</v>
      </c>
      <c r="D394" s="39" t="s">
        <v>5721</v>
      </c>
      <c r="E394" s="39" t="s">
        <v>5722</v>
      </c>
      <c r="F394" s="39" t="s">
        <v>5722</v>
      </c>
      <c r="G394">
        <v>9</v>
      </c>
      <c r="H394">
        <v>10</v>
      </c>
      <c r="I394" s="39" t="s">
        <v>34519</v>
      </c>
      <c r="J394" s="39" t="s">
        <v>34520</v>
      </c>
      <c r="K394" s="39" t="s">
        <v>34521</v>
      </c>
      <c r="L394" s="39" t="s">
        <v>34522</v>
      </c>
      <c r="M394" s="39" t="s">
        <v>34523</v>
      </c>
      <c r="N394" s="39" t="s">
        <v>34524</v>
      </c>
      <c r="O394" s="39" t="s">
        <v>34525</v>
      </c>
      <c r="P394" s="39" t="s">
        <v>34526</v>
      </c>
      <c r="Q394" s="39" t="s">
        <v>34527</v>
      </c>
      <c r="R394" s="39" t="s">
        <v>34528</v>
      </c>
      <c r="S394" s="39" t="s">
        <v>34529</v>
      </c>
      <c r="T394" s="39" t="s">
        <v>34530</v>
      </c>
    </row>
    <row r="395" spans="1:20" x14ac:dyDescent="0.3">
      <c r="A395">
        <v>394</v>
      </c>
      <c r="B395" s="1">
        <v>45891.420324074075</v>
      </c>
      <c r="C395" s="1">
        <v>45891.420393518521</v>
      </c>
      <c r="D395" s="39" t="s">
        <v>4178</v>
      </c>
      <c r="E395" s="39" t="s">
        <v>4179</v>
      </c>
      <c r="F395" s="39" t="s">
        <v>4180</v>
      </c>
      <c r="G395">
        <v>6</v>
      </c>
      <c r="H395">
        <v>2</v>
      </c>
      <c r="I395" s="39" t="s">
        <v>34531</v>
      </c>
      <c r="J395" s="39" t="s">
        <v>34532</v>
      </c>
      <c r="K395" s="39" t="s">
        <v>34533</v>
      </c>
      <c r="L395" s="39" t="s">
        <v>34534</v>
      </c>
      <c r="M395" s="39" t="s">
        <v>34535</v>
      </c>
      <c r="N395" s="39" t="s">
        <v>34536</v>
      </c>
      <c r="O395" s="39" t="s">
        <v>34537</v>
      </c>
      <c r="P395" s="39" t="s">
        <v>34538</v>
      </c>
      <c r="Q395" s="39" t="s">
        <v>34539</v>
      </c>
      <c r="R395" s="39" t="s">
        <v>34540</v>
      </c>
      <c r="S395" s="39" t="s">
        <v>34541</v>
      </c>
      <c r="T395" s="39" t="s">
        <v>34542</v>
      </c>
    </row>
    <row r="396" spans="1:20" x14ac:dyDescent="0.3">
      <c r="A396">
        <v>395</v>
      </c>
      <c r="B396" s="1">
        <v>45893.650567129633</v>
      </c>
      <c r="C396" s="1">
        <v>45893.655069444445</v>
      </c>
      <c r="D396" s="39" t="s">
        <v>3946</v>
      </c>
      <c r="E396" s="39" t="s">
        <v>3947</v>
      </c>
      <c r="F396" s="39" t="s">
        <v>12299</v>
      </c>
      <c r="G396">
        <v>6</v>
      </c>
      <c r="H396">
        <v>16</v>
      </c>
      <c r="I396" s="39" t="s">
        <v>34543</v>
      </c>
      <c r="J396" s="39" t="s">
        <v>34544</v>
      </c>
      <c r="K396" s="39" t="s">
        <v>34545</v>
      </c>
      <c r="L396" s="39" t="s">
        <v>20172</v>
      </c>
      <c r="M396" s="39" t="s">
        <v>34546</v>
      </c>
      <c r="N396" s="39" t="s">
        <v>34547</v>
      </c>
      <c r="O396" s="39" t="s">
        <v>34548</v>
      </c>
      <c r="P396" s="39" t="s">
        <v>34549</v>
      </c>
      <c r="Q396" s="39" t="s">
        <v>34550</v>
      </c>
      <c r="R396" s="39" t="s">
        <v>34551</v>
      </c>
      <c r="S396" s="39" t="s">
        <v>34552</v>
      </c>
      <c r="T396" s="39" t="s">
        <v>34553</v>
      </c>
    </row>
    <row r="397" spans="1:20" x14ac:dyDescent="0.3">
      <c r="A397">
        <v>396</v>
      </c>
      <c r="B397" s="1">
        <v>45894.622534722221</v>
      </c>
      <c r="C397" s="1">
        <v>45894.63181712963</v>
      </c>
      <c r="D397" s="39" t="s">
        <v>4765</v>
      </c>
      <c r="E397" s="39" t="s">
        <v>4766</v>
      </c>
      <c r="F397" s="39" t="s">
        <v>4767</v>
      </c>
      <c r="G397">
        <v>14</v>
      </c>
      <c r="H397">
        <v>9</v>
      </c>
      <c r="I397" s="39" t="s">
        <v>34554</v>
      </c>
      <c r="J397" s="39" t="s">
        <v>34555</v>
      </c>
      <c r="K397" s="39" t="s">
        <v>34556</v>
      </c>
      <c r="L397" s="39" t="s">
        <v>34557</v>
      </c>
      <c r="M397" s="39" t="s">
        <v>34558</v>
      </c>
      <c r="N397" s="39" t="s">
        <v>34559</v>
      </c>
      <c r="O397" s="39" t="s">
        <v>34560</v>
      </c>
      <c r="P397" s="39" t="s">
        <v>34561</v>
      </c>
      <c r="Q397" s="39" t="s">
        <v>34562</v>
      </c>
      <c r="R397" s="39" t="s">
        <v>34563</v>
      </c>
      <c r="S397" s="39" t="s">
        <v>34564</v>
      </c>
      <c r="T397" s="39" t="s">
        <v>34565</v>
      </c>
    </row>
    <row r="398" spans="1:20" x14ac:dyDescent="0.3">
      <c r="A398">
        <v>397</v>
      </c>
      <c r="B398" s="1">
        <v>45896.913576388892</v>
      </c>
      <c r="C398" s="1">
        <v>45896.934814814813</v>
      </c>
      <c r="D398" s="39" t="s">
        <v>621</v>
      </c>
      <c r="E398" s="39" t="s">
        <v>622</v>
      </c>
      <c r="F398" s="39" t="s">
        <v>622</v>
      </c>
      <c r="G398">
        <v>10</v>
      </c>
      <c r="H398">
        <v>23</v>
      </c>
      <c r="I398" s="39" t="s">
        <v>34566</v>
      </c>
      <c r="J398" s="39" t="s">
        <v>34567</v>
      </c>
      <c r="K398" s="39" t="s">
        <v>34568</v>
      </c>
      <c r="L398" s="39" t="s">
        <v>34569</v>
      </c>
      <c r="M398" s="39" t="s">
        <v>34570</v>
      </c>
      <c r="N398" s="39" t="s">
        <v>34571</v>
      </c>
      <c r="O398" s="39" t="s">
        <v>34572</v>
      </c>
      <c r="P398" s="39" t="s">
        <v>34573</v>
      </c>
      <c r="Q398" s="39" t="s">
        <v>34574</v>
      </c>
      <c r="R398" s="39" t="s">
        <v>34575</v>
      </c>
      <c r="S398" s="39" t="s">
        <v>34576</v>
      </c>
      <c r="T398" s="39" t="s">
        <v>34577</v>
      </c>
    </row>
    <row r="399" spans="1:20" x14ac:dyDescent="0.3">
      <c r="A399">
        <v>398</v>
      </c>
      <c r="B399" s="1">
        <v>45897.622245370374</v>
      </c>
      <c r="C399" s="1">
        <v>45897.643229166664</v>
      </c>
      <c r="D399" s="39" t="s">
        <v>4757</v>
      </c>
      <c r="E399" s="39" t="s">
        <v>4758</v>
      </c>
      <c r="F399" s="39" t="s">
        <v>4758</v>
      </c>
      <c r="G399">
        <v>14</v>
      </c>
      <c r="H399">
        <v>28</v>
      </c>
      <c r="I399" s="39" t="s">
        <v>34578</v>
      </c>
      <c r="J399" s="39" t="s">
        <v>34579</v>
      </c>
      <c r="K399" s="39" t="s">
        <v>34580</v>
      </c>
      <c r="L399" s="39" t="s">
        <v>34581</v>
      </c>
      <c r="M399" s="39" t="s">
        <v>34582</v>
      </c>
      <c r="N399" s="39" t="s">
        <v>34583</v>
      </c>
      <c r="O399" s="39" t="s">
        <v>34584</v>
      </c>
      <c r="P399" s="39" t="s">
        <v>34585</v>
      </c>
      <c r="Q399" s="39" t="s">
        <v>34586</v>
      </c>
      <c r="R399" s="39" t="s">
        <v>34587</v>
      </c>
      <c r="S399" s="39" t="s">
        <v>34588</v>
      </c>
      <c r="T399" s="39" t="s">
        <v>34589</v>
      </c>
    </row>
    <row r="400" spans="1:20" x14ac:dyDescent="0.3">
      <c r="A400">
        <v>399</v>
      </c>
      <c r="B400" s="1">
        <v>45899.64234953704</v>
      </c>
      <c r="C400" s="1">
        <v>45899.64671296296</v>
      </c>
      <c r="D400" s="39" t="s">
        <v>263</v>
      </c>
      <c r="E400" s="39" t="s">
        <v>264</v>
      </c>
      <c r="F400" s="39" t="s">
        <v>265</v>
      </c>
      <c r="G400">
        <v>11</v>
      </c>
      <c r="H400">
        <v>23</v>
      </c>
      <c r="I400" s="39" t="s">
        <v>34590</v>
      </c>
      <c r="J400" s="39" t="s">
        <v>34591</v>
      </c>
      <c r="K400" s="39" t="s">
        <v>34592</v>
      </c>
      <c r="L400" s="39" t="s">
        <v>34593</v>
      </c>
      <c r="M400" s="39" t="s">
        <v>34594</v>
      </c>
      <c r="N400" s="39" t="s">
        <v>34595</v>
      </c>
      <c r="O400" s="39" t="s">
        <v>34596</v>
      </c>
      <c r="P400" s="39" t="s">
        <v>34597</v>
      </c>
      <c r="Q400" s="39" t="s">
        <v>34598</v>
      </c>
      <c r="R400" s="39" t="s">
        <v>34599</v>
      </c>
      <c r="S400" s="39" t="s">
        <v>34600</v>
      </c>
      <c r="T400" s="39" t="s">
        <v>34601</v>
      </c>
    </row>
    <row r="401" spans="1:20" x14ac:dyDescent="0.3">
      <c r="A401">
        <v>400</v>
      </c>
      <c r="B401" s="1">
        <v>45900.515023148146</v>
      </c>
      <c r="C401" s="1">
        <v>45900.519826388889</v>
      </c>
      <c r="D401" s="39" t="s">
        <v>33891</v>
      </c>
      <c r="E401" s="39" t="s">
        <v>33955</v>
      </c>
      <c r="F401" s="39" t="s">
        <v>33956</v>
      </c>
      <c r="G401">
        <v>14</v>
      </c>
      <c r="H401">
        <v>37</v>
      </c>
      <c r="I401" s="39" t="s">
        <v>34602</v>
      </c>
      <c r="J401" s="39" t="s">
        <v>34603</v>
      </c>
      <c r="K401" s="39" t="s">
        <v>34604</v>
      </c>
      <c r="L401" s="39" t="s">
        <v>34605</v>
      </c>
      <c r="M401" s="39" t="s">
        <v>34606</v>
      </c>
      <c r="N401" s="39" t="s">
        <v>34607</v>
      </c>
      <c r="O401" s="39" t="s">
        <v>34608</v>
      </c>
      <c r="P401" s="39" t="s">
        <v>34609</v>
      </c>
      <c r="Q401" s="39" t="s">
        <v>34610</v>
      </c>
      <c r="R401" s="39" t="s">
        <v>34611</v>
      </c>
      <c r="S401" s="39" t="s">
        <v>34612</v>
      </c>
      <c r="T401" s="39" t="s">
        <v>34613</v>
      </c>
    </row>
    <row r="402" spans="1:20" x14ac:dyDescent="0.3">
      <c r="A402">
        <v>401</v>
      </c>
      <c r="B402" s="1">
        <v>45902.235277777778</v>
      </c>
      <c r="C402" s="1">
        <v>45902.239074074074</v>
      </c>
      <c r="D402" s="39" t="s">
        <v>33883</v>
      </c>
      <c r="E402" s="39" t="s">
        <v>33934</v>
      </c>
      <c r="F402" s="39" t="s">
        <v>33935</v>
      </c>
      <c r="G402">
        <v>14</v>
      </c>
      <c r="H402">
        <v>34</v>
      </c>
      <c r="I402" s="39" t="s">
        <v>34614</v>
      </c>
      <c r="J402" s="39" t="s">
        <v>34615</v>
      </c>
      <c r="K402" s="39" t="s">
        <v>34616</v>
      </c>
      <c r="L402" s="39" t="s">
        <v>34617</v>
      </c>
      <c r="M402" s="39" t="s">
        <v>34618</v>
      </c>
      <c r="N402" s="39" t="s">
        <v>34619</v>
      </c>
      <c r="O402" s="39" t="s">
        <v>34620</v>
      </c>
      <c r="P402" s="39" t="s">
        <v>34621</v>
      </c>
      <c r="Q402" s="39" t="s">
        <v>34622</v>
      </c>
      <c r="R402" s="39" t="s">
        <v>34623</v>
      </c>
      <c r="S402" s="39" t="s">
        <v>34624</v>
      </c>
      <c r="T402" s="39" t="s">
        <v>34625</v>
      </c>
    </row>
    <row r="403" spans="1:20" x14ac:dyDescent="0.3">
      <c r="A403">
        <v>402</v>
      </c>
      <c r="B403" s="1">
        <v>45904.751574074071</v>
      </c>
      <c r="C403" s="1">
        <v>45904.761770833335</v>
      </c>
      <c r="D403" s="39" t="s">
        <v>33857</v>
      </c>
      <c r="E403" s="39" t="s">
        <v>33946</v>
      </c>
      <c r="F403" s="39" t="s">
        <v>33946</v>
      </c>
      <c r="G403">
        <v>14</v>
      </c>
      <c r="H403">
        <v>27</v>
      </c>
      <c r="I403" s="39" t="s">
        <v>34626</v>
      </c>
      <c r="J403" s="39" t="s">
        <v>34627</v>
      </c>
      <c r="K403" s="39" t="s">
        <v>34628</v>
      </c>
      <c r="L403" s="39" t="s">
        <v>34629</v>
      </c>
      <c r="M403" s="39" t="s">
        <v>34630</v>
      </c>
      <c r="N403" s="39" t="s">
        <v>34631</v>
      </c>
      <c r="O403" s="39" t="s">
        <v>34632</v>
      </c>
      <c r="P403" s="39" t="s">
        <v>34633</v>
      </c>
      <c r="Q403" s="39" t="s">
        <v>34634</v>
      </c>
      <c r="R403" s="39" t="s">
        <v>34635</v>
      </c>
      <c r="S403" s="39" t="s">
        <v>34636</v>
      </c>
      <c r="T403" s="39" t="s">
        <v>34637</v>
      </c>
    </row>
    <row r="404" spans="1:20" x14ac:dyDescent="0.3">
      <c r="A404">
        <v>403</v>
      </c>
      <c r="B404" s="1">
        <v>45907.030763888892</v>
      </c>
      <c r="C404" s="1">
        <v>45907.041516203702</v>
      </c>
      <c r="D404" s="39" t="s">
        <v>32138</v>
      </c>
      <c r="E404" s="39" t="s">
        <v>32139</v>
      </c>
      <c r="F404" s="39" t="s">
        <v>32140</v>
      </c>
      <c r="G404">
        <v>14</v>
      </c>
      <c r="H404">
        <v>26</v>
      </c>
      <c r="I404" s="39" t="s">
        <v>34638</v>
      </c>
      <c r="J404" s="39" t="s">
        <v>34639</v>
      </c>
      <c r="K404" s="39" t="s">
        <v>34640</v>
      </c>
      <c r="L404" s="39" t="s">
        <v>18924</v>
      </c>
      <c r="M404" s="39" t="s">
        <v>34641</v>
      </c>
      <c r="N404" s="39" t="s">
        <v>34642</v>
      </c>
      <c r="O404" s="39" t="s">
        <v>34608</v>
      </c>
      <c r="P404" s="39" t="s">
        <v>34643</v>
      </c>
      <c r="Q404" s="39" t="s">
        <v>34644</v>
      </c>
      <c r="R404" s="39" t="s">
        <v>34645</v>
      </c>
      <c r="S404" s="39" t="s">
        <v>34646</v>
      </c>
      <c r="T404" s="39" t="s">
        <v>34647</v>
      </c>
    </row>
    <row r="405" spans="1:20" x14ac:dyDescent="0.3">
      <c r="A405">
        <v>404</v>
      </c>
      <c r="B405" s="1">
        <v>45907.54005787037</v>
      </c>
      <c r="C405" s="1">
        <v>45907.548784722225</v>
      </c>
      <c r="D405" s="39" t="s">
        <v>2024</v>
      </c>
      <c r="E405" s="39" t="s">
        <v>2025</v>
      </c>
      <c r="F405" s="39" t="s">
        <v>2025</v>
      </c>
      <c r="G405">
        <v>10</v>
      </c>
      <c r="H405">
        <v>28</v>
      </c>
      <c r="I405" s="39" t="s">
        <v>34648</v>
      </c>
      <c r="J405" s="39" t="s">
        <v>34649</v>
      </c>
      <c r="K405" s="39" t="s">
        <v>19097</v>
      </c>
      <c r="L405" s="39" t="s">
        <v>34650</v>
      </c>
      <c r="M405" s="39" t="s">
        <v>34651</v>
      </c>
      <c r="N405" s="39" t="s">
        <v>34652</v>
      </c>
      <c r="O405" s="39" t="s">
        <v>34653</v>
      </c>
      <c r="P405" s="39" t="s">
        <v>34654</v>
      </c>
      <c r="Q405" s="39" t="s">
        <v>34655</v>
      </c>
      <c r="R405" s="39" t="s">
        <v>34656</v>
      </c>
      <c r="S405" s="39" t="s">
        <v>34657</v>
      </c>
      <c r="T405" s="39" t="s">
        <v>34658</v>
      </c>
    </row>
    <row r="406" spans="1:20" x14ac:dyDescent="0.3">
      <c r="A406">
        <v>405</v>
      </c>
      <c r="B406" s="1">
        <v>45908.466226851851</v>
      </c>
      <c r="C406" s="1">
        <v>45908.469317129631</v>
      </c>
      <c r="D406" s="39" t="s">
        <v>2944</v>
      </c>
      <c r="E406" s="39" t="s">
        <v>2945</v>
      </c>
      <c r="F406" s="39" t="s">
        <v>2945</v>
      </c>
      <c r="G406">
        <v>5</v>
      </c>
      <c r="H406">
        <v>6</v>
      </c>
      <c r="I406" s="39" t="s">
        <v>34659</v>
      </c>
      <c r="J406" s="39" t="s">
        <v>34660</v>
      </c>
      <c r="K406" s="39" t="s">
        <v>34661</v>
      </c>
      <c r="L406" s="39" t="s">
        <v>34662</v>
      </c>
      <c r="M406" s="39" t="s">
        <v>34663</v>
      </c>
      <c r="N406" s="39" t="s">
        <v>34664</v>
      </c>
      <c r="O406" s="39" t="s">
        <v>34665</v>
      </c>
      <c r="P406" s="39" t="s">
        <v>34666</v>
      </c>
      <c r="Q406" s="39" t="s">
        <v>34667</v>
      </c>
      <c r="R406" s="39" t="s">
        <v>34668</v>
      </c>
      <c r="S406" s="39" t="s">
        <v>34669</v>
      </c>
      <c r="T406" s="39" t="s">
        <v>34670</v>
      </c>
    </row>
    <row r="407" spans="1:20" x14ac:dyDescent="0.3">
      <c r="A407">
        <v>406</v>
      </c>
      <c r="B407" s="1">
        <v>45908.467951388891</v>
      </c>
      <c r="C407" s="1">
        <v>45908.472534722219</v>
      </c>
      <c r="D407" s="39" t="s">
        <v>2708</v>
      </c>
      <c r="E407" s="39" t="s">
        <v>2709</v>
      </c>
      <c r="F407" s="39" t="s">
        <v>2709</v>
      </c>
      <c r="G407">
        <v>5</v>
      </c>
      <c r="H407">
        <v>25</v>
      </c>
      <c r="I407" s="39" t="s">
        <v>16918</v>
      </c>
      <c r="J407" s="39" t="s">
        <v>34671</v>
      </c>
      <c r="K407" s="39" t="s">
        <v>34672</v>
      </c>
      <c r="L407" s="39" t="s">
        <v>34673</v>
      </c>
      <c r="M407" s="39" t="s">
        <v>34674</v>
      </c>
      <c r="N407" s="39" t="s">
        <v>34675</v>
      </c>
      <c r="O407" s="39" t="s">
        <v>34676</v>
      </c>
      <c r="P407" s="39" t="s">
        <v>34677</v>
      </c>
      <c r="Q407" s="39" t="s">
        <v>34678</v>
      </c>
      <c r="R407" s="39" t="s">
        <v>34679</v>
      </c>
      <c r="S407" s="39" t="s">
        <v>34680</v>
      </c>
      <c r="T407" s="39" t="s">
        <v>34681</v>
      </c>
    </row>
    <row r="408" spans="1:20" x14ac:dyDescent="0.3">
      <c r="A408">
        <v>407</v>
      </c>
      <c r="B408" s="1">
        <v>45908.468935185185</v>
      </c>
      <c r="C408" s="1">
        <v>45908.474490740744</v>
      </c>
      <c r="D408" s="39" t="s">
        <v>2685</v>
      </c>
      <c r="E408" s="39" t="s">
        <v>2686</v>
      </c>
      <c r="F408" s="39" t="s">
        <v>2686</v>
      </c>
      <c r="G408">
        <v>5</v>
      </c>
      <c r="H408">
        <v>13</v>
      </c>
      <c r="I408" s="39" t="s">
        <v>34682</v>
      </c>
      <c r="J408" s="39" t="s">
        <v>34683</v>
      </c>
      <c r="K408" s="39" t="s">
        <v>34684</v>
      </c>
      <c r="L408" s="39" t="s">
        <v>34685</v>
      </c>
      <c r="M408" s="39" t="s">
        <v>34686</v>
      </c>
      <c r="N408" s="39" t="s">
        <v>34687</v>
      </c>
      <c r="O408" s="39" t="s">
        <v>34688</v>
      </c>
      <c r="P408" s="39" t="s">
        <v>34689</v>
      </c>
      <c r="Q408" s="39" t="s">
        <v>34690</v>
      </c>
      <c r="R408" s="39" t="s">
        <v>34691</v>
      </c>
      <c r="S408" s="39" t="s">
        <v>34692</v>
      </c>
      <c r="T408" s="39" t="s">
        <v>34693</v>
      </c>
    </row>
    <row r="409" spans="1:20" x14ac:dyDescent="0.3">
      <c r="A409">
        <v>408</v>
      </c>
      <c r="B409" s="1">
        <v>45908.907789351855</v>
      </c>
      <c r="C409" s="1">
        <v>45908.913159722222</v>
      </c>
      <c r="D409" s="39" t="s">
        <v>33838</v>
      </c>
      <c r="E409" s="39" t="s">
        <v>33973</v>
      </c>
      <c r="F409" s="39" t="s">
        <v>33973</v>
      </c>
      <c r="G409">
        <v>14</v>
      </c>
      <c r="H409">
        <v>21</v>
      </c>
      <c r="I409" s="39" t="s">
        <v>34694</v>
      </c>
      <c r="J409" s="39" t="s">
        <v>34695</v>
      </c>
      <c r="K409" s="39" t="s">
        <v>34696</v>
      </c>
      <c r="L409" s="39" t="s">
        <v>34697</v>
      </c>
      <c r="M409" s="39" t="s">
        <v>34698</v>
      </c>
      <c r="N409" s="39" t="s">
        <v>34699</v>
      </c>
      <c r="O409" s="39" t="s">
        <v>34700</v>
      </c>
      <c r="P409" s="39" t="s">
        <v>34701</v>
      </c>
      <c r="Q409" s="39" t="s">
        <v>34702</v>
      </c>
      <c r="R409" s="39" t="s">
        <v>34703</v>
      </c>
      <c r="S409" s="39" t="s">
        <v>34704</v>
      </c>
      <c r="T409" s="39" t="s">
        <v>34705</v>
      </c>
    </row>
    <row r="410" spans="1:20" x14ac:dyDescent="0.3">
      <c r="A410">
        <v>409</v>
      </c>
      <c r="B410" s="1">
        <v>45908.912708333337</v>
      </c>
      <c r="C410" s="1">
        <v>45908.918900462966</v>
      </c>
      <c r="D410" s="39" t="s">
        <v>33812</v>
      </c>
      <c r="E410" s="39" t="s">
        <v>34278</v>
      </c>
      <c r="F410" s="39" t="s">
        <v>34279</v>
      </c>
      <c r="G410">
        <v>14</v>
      </c>
      <c r="H410">
        <v>14</v>
      </c>
      <c r="I410" s="39" t="s">
        <v>34706</v>
      </c>
      <c r="J410" s="39" t="s">
        <v>34707</v>
      </c>
      <c r="K410" s="39" t="s">
        <v>34708</v>
      </c>
      <c r="L410" s="39" t="s">
        <v>17306</v>
      </c>
      <c r="M410" s="39" t="s">
        <v>34709</v>
      </c>
      <c r="N410" s="39" t="s">
        <v>34710</v>
      </c>
      <c r="O410" s="39" t="s">
        <v>34711</v>
      </c>
      <c r="P410" s="39" t="s">
        <v>34712</v>
      </c>
      <c r="Q410" s="39" t="s">
        <v>34713</v>
      </c>
      <c r="R410" s="39" t="s">
        <v>34714</v>
      </c>
      <c r="S410" s="39" t="s">
        <v>17434</v>
      </c>
      <c r="T410" s="39" t="s">
        <v>87</v>
      </c>
    </row>
    <row r="411" spans="1:20" x14ac:dyDescent="0.3">
      <c r="A411">
        <v>410</v>
      </c>
      <c r="B411" s="1">
        <v>45909.546284722222</v>
      </c>
      <c r="C411" s="1">
        <v>45909.560532407406</v>
      </c>
      <c r="D411" s="39" t="s">
        <v>3688</v>
      </c>
      <c r="E411" s="39" t="s">
        <v>3689</v>
      </c>
      <c r="F411" s="39" t="s">
        <v>3689</v>
      </c>
      <c r="G411">
        <v>8</v>
      </c>
      <c r="H411">
        <v>20</v>
      </c>
      <c r="I411" s="39" t="s">
        <v>45784</v>
      </c>
      <c r="J411" s="39" t="s">
        <v>45785</v>
      </c>
      <c r="K411" s="39" t="s">
        <v>45786</v>
      </c>
      <c r="L411" s="39" t="s">
        <v>45787</v>
      </c>
      <c r="M411" s="39" t="s">
        <v>45788</v>
      </c>
      <c r="N411" s="39" t="s">
        <v>45789</v>
      </c>
      <c r="O411" s="39" t="s">
        <v>45790</v>
      </c>
      <c r="P411" s="39" t="s">
        <v>45791</v>
      </c>
      <c r="Q411" s="39" t="s">
        <v>45792</v>
      </c>
      <c r="R411" s="39" t="s">
        <v>19136</v>
      </c>
      <c r="S411" s="39" t="s">
        <v>45793</v>
      </c>
      <c r="T411" s="39" t="s">
        <v>45794</v>
      </c>
    </row>
    <row r="412" spans="1:20" x14ac:dyDescent="0.3">
      <c r="A412">
        <v>411</v>
      </c>
      <c r="B412" s="1">
        <v>45909.55400462963</v>
      </c>
      <c r="C412" s="1">
        <v>45909.563391203701</v>
      </c>
      <c r="D412" s="39" t="s">
        <v>3464</v>
      </c>
      <c r="E412" s="39" t="s">
        <v>3465</v>
      </c>
      <c r="F412" s="39" t="s">
        <v>3465</v>
      </c>
      <c r="G412">
        <v>8</v>
      </c>
      <c r="H412">
        <v>32</v>
      </c>
      <c r="I412" s="39" t="s">
        <v>45795</v>
      </c>
      <c r="J412" s="39" t="s">
        <v>45796</v>
      </c>
      <c r="K412" s="39" t="s">
        <v>45797</v>
      </c>
      <c r="L412" s="39" t="s">
        <v>45798</v>
      </c>
      <c r="M412" s="39" t="s">
        <v>45799</v>
      </c>
      <c r="N412" s="39" t="s">
        <v>45800</v>
      </c>
      <c r="O412" s="39" t="s">
        <v>45801</v>
      </c>
      <c r="P412" s="39" t="s">
        <v>45802</v>
      </c>
      <c r="Q412" s="39" t="s">
        <v>45803</v>
      </c>
      <c r="R412" s="39" t="s">
        <v>45804</v>
      </c>
      <c r="S412" s="39" t="s">
        <v>45805</v>
      </c>
      <c r="T412" s="39" t="s">
        <v>45806</v>
      </c>
    </row>
    <row r="413" spans="1:20" x14ac:dyDescent="0.3">
      <c r="A413">
        <v>412</v>
      </c>
      <c r="B413" s="1">
        <v>45909.59103009259</v>
      </c>
      <c r="C413" s="1">
        <v>45909.598969907405</v>
      </c>
      <c r="D413" s="39" t="s">
        <v>3755</v>
      </c>
      <c r="E413" s="39" t="s">
        <v>3756</v>
      </c>
      <c r="F413" s="39" t="s">
        <v>3756</v>
      </c>
      <c r="G413">
        <v>8</v>
      </c>
      <c r="H413">
        <v>18</v>
      </c>
      <c r="I413" s="39" t="s">
        <v>45807</v>
      </c>
      <c r="J413" s="39" t="s">
        <v>45808</v>
      </c>
      <c r="K413" s="39" t="s">
        <v>45809</v>
      </c>
      <c r="L413" s="39" t="s">
        <v>45810</v>
      </c>
      <c r="M413" s="39" t="s">
        <v>45811</v>
      </c>
      <c r="N413" s="39" t="s">
        <v>16702</v>
      </c>
      <c r="O413" s="39" t="s">
        <v>45812</v>
      </c>
      <c r="P413" s="39" t="s">
        <v>45813</v>
      </c>
      <c r="Q413" s="39" t="s">
        <v>45814</v>
      </c>
      <c r="R413" s="39" t="s">
        <v>45815</v>
      </c>
      <c r="S413" s="39" t="s">
        <v>45816</v>
      </c>
      <c r="T413" s="39" t="s">
        <v>45817</v>
      </c>
    </row>
    <row r="414" spans="1:20" x14ac:dyDescent="0.3">
      <c r="A414">
        <v>413</v>
      </c>
      <c r="B414" s="1">
        <v>45909.600243055553</v>
      </c>
      <c r="C414" s="1">
        <v>45909.605312500003</v>
      </c>
      <c r="D414" s="39" t="s">
        <v>3540</v>
      </c>
      <c r="E414" s="39" t="s">
        <v>3541</v>
      </c>
      <c r="F414" s="39" t="s">
        <v>3541</v>
      </c>
      <c r="G414">
        <v>8</v>
      </c>
      <c r="H414">
        <v>30</v>
      </c>
      <c r="I414" s="39" t="s">
        <v>16918</v>
      </c>
      <c r="J414" s="39" t="s">
        <v>45818</v>
      </c>
      <c r="K414" s="39" t="s">
        <v>45819</v>
      </c>
      <c r="L414" s="39" t="s">
        <v>45820</v>
      </c>
      <c r="M414" s="39" t="s">
        <v>45821</v>
      </c>
      <c r="N414" s="39" t="s">
        <v>45822</v>
      </c>
      <c r="O414" s="39" t="s">
        <v>45823</v>
      </c>
      <c r="P414" s="39" t="s">
        <v>45824</v>
      </c>
      <c r="Q414" s="39" t="s">
        <v>45825</v>
      </c>
      <c r="R414" s="39" t="s">
        <v>45826</v>
      </c>
      <c r="S414" s="39" t="s">
        <v>45827</v>
      </c>
      <c r="T414" s="39" t="s">
        <v>45828</v>
      </c>
    </row>
    <row r="415" spans="1:20" x14ac:dyDescent="0.3">
      <c r="A415">
        <v>414</v>
      </c>
      <c r="B415" s="1">
        <v>45909.600162037037</v>
      </c>
      <c r="C415" s="1">
        <v>45909.606840277775</v>
      </c>
      <c r="D415" s="39" t="s">
        <v>3490</v>
      </c>
      <c r="E415" s="39" t="s">
        <v>3491</v>
      </c>
      <c r="F415" s="39" t="s">
        <v>3491</v>
      </c>
      <c r="G415">
        <v>8</v>
      </c>
      <c r="H415">
        <v>29</v>
      </c>
      <c r="I415" s="39" t="s">
        <v>16918</v>
      </c>
      <c r="J415" s="39" t="s">
        <v>45829</v>
      </c>
      <c r="K415" s="39" t="s">
        <v>45830</v>
      </c>
      <c r="L415" s="39" t="s">
        <v>45820</v>
      </c>
      <c r="M415" s="39" t="s">
        <v>45821</v>
      </c>
      <c r="N415" s="39" t="s">
        <v>34642</v>
      </c>
      <c r="O415" s="39" t="s">
        <v>45823</v>
      </c>
      <c r="P415" s="39" t="s">
        <v>45831</v>
      </c>
      <c r="Q415" s="39" t="s">
        <v>45832</v>
      </c>
      <c r="R415" s="39" t="s">
        <v>45833</v>
      </c>
      <c r="S415" s="39" t="s">
        <v>45834</v>
      </c>
      <c r="T415" s="39" t="s">
        <v>45835</v>
      </c>
    </row>
    <row r="416" spans="1:20" x14ac:dyDescent="0.3">
      <c r="A416">
        <v>415</v>
      </c>
      <c r="B416" s="1">
        <v>45909.642141203702</v>
      </c>
      <c r="C416" s="1">
        <v>45909.643495370372</v>
      </c>
      <c r="D416" s="39" t="s">
        <v>33868</v>
      </c>
      <c r="E416" s="39" t="s">
        <v>36378</v>
      </c>
      <c r="F416" s="39" t="s">
        <v>36378</v>
      </c>
      <c r="G416">
        <v>14</v>
      </c>
      <c r="H416">
        <v>30</v>
      </c>
      <c r="I416" s="39" t="s">
        <v>16728</v>
      </c>
      <c r="J416" s="39" t="s">
        <v>45836</v>
      </c>
      <c r="K416" s="39" t="s">
        <v>45837</v>
      </c>
      <c r="L416" s="39" t="s">
        <v>45838</v>
      </c>
      <c r="M416" s="39" t="s">
        <v>45839</v>
      </c>
      <c r="N416" s="39" t="s">
        <v>45840</v>
      </c>
      <c r="O416" s="39" t="s">
        <v>45841</v>
      </c>
      <c r="P416" s="39" t="s">
        <v>45842</v>
      </c>
      <c r="Q416" s="39" t="s">
        <v>45843</v>
      </c>
      <c r="R416" s="39" t="s">
        <v>17669</v>
      </c>
      <c r="S416" s="39" t="s">
        <v>16918</v>
      </c>
      <c r="T416" s="39" t="s">
        <v>45844</v>
      </c>
    </row>
    <row r="417" spans="1:20" x14ac:dyDescent="0.3">
      <c r="A417">
        <v>416</v>
      </c>
      <c r="B417" s="1">
        <v>45909.906226851854</v>
      </c>
      <c r="C417" s="1">
        <v>45909.936180555553</v>
      </c>
      <c r="D417" s="39" t="s">
        <v>33808</v>
      </c>
      <c r="E417" s="39" t="s">
        <v>35495</v>
      </c>
      <c r="F417" s="39" t="s">
        <v>35496</v>
      </c>
      <c r="G417">
        <v>14</v>
      </c>
      <c r="H417">
        <v>13</v>
      </c>
      <c r="I417" s="39" t="s">
        <v>45845</v>
      </c>
      <c r="J417" s="39" t="s">
        <v>45846</v>
      </c>
      <c r="K417" s="39" t="s">
        <v>45847</v>
      </c>
      <c r="L417" s="39" t="s">
        <v>45848</v>
      </c>
      <c r="M417" s="39" t="s">
        <v>45849</v>
      </c>
      <c r="N417" s="39" t="s">
        <v>45850</v>
      </c>
      <c r="O417" s="39" t="s">
        <v>45851</v>
      </c>
      <c r="P417" s="39" t="s">
        <v>45852</v>
      </c>
      <c r="Q417" s="39" t="s">
        <v>45853</v>
      </c>
      <c r="R417" s="39" t="s">
        <v>45854</v>
      </c>
      <c r="S417" s="39" t="s">
        <v>45855</v>
      </c>
      <c r="T417" s="39" t="s">
        <v>45856</v>
      </c>
    </row>
    <row r="418" spans="1:20" x14ac:dyDescent="0.3">
      <c r="A418">
        <v>417</v>
      </c>
      <c r="B418" s="1">
        <v>45910.384421296294</v>
      </c>
      <c r="C418" s="1">
        <v>45910.390694444446</v>
      </c>
      <c r="D418" s="39" t="s">
        <v>2218</v>
      </c>
      <c r="E418" s="39" t="s">
        <v>2219</v>
      </c>
      <c r="F418" s="39" t="s">
        <v>2219</v>
      </c>
      <c r="G418">
        <v>4</v>
      </c>
      <c r="H418">
        <v>22</v>
      </c>
      <c r="I418" s="39" t="s">
        <v>46548</v>
      </c>
      <c r="J418" s="39" t="s">
        <v>46549</v>
      </c>
      <c r="K418" s="39" t="s">
        <v>46550</v>
      </c>
      <c r="L418" s="39" t="s">
        <v>46551</v>
      </c>
      <c r="M418" s="39" t="s">
        <v>46552</v>
      </c>
      <c r="N418" s="39" t="s">
        <v>46553</v>
      </c>
      <c r="O418" s="39" t="s">
        <v>46554</v>
      </c>
      <c r="P418" s="39" t="s">
        <v>46555</v>
      </c>
      <c r="Q418" s="39" t="s">
        <v>46556</v>
      </c>
      <c r="R418" s="39" t="s">
        <v>46557</v>
      </c>
      <c r="S418" s="39" t="s">
        <v>46558</v>
      </c>
      <c r="T418" s="39" t="s">
        <v>46559</v>
      </c>
    </row>
    <row r="419" spans="1:20" x14ac:dyDescent="0.3">
      <c r="A419">
        <v>418</v>
      </c>
      <c r="B419" s="1">
        <v>45910.421296296299</v>
      </c>
      <c r="C419" s="1">
        <v>45910.424687500003</v>
      </c>
      <c r="D419" s="39" t="s">
        <v>2887</v>
      </c>
      <c r="E419" s="39" t="s">
        <v>2888</v>
      </c>
      <c r="F419" s="39" t="s">
        <v>2888</v>
      </c>
      <c r="G419">
        <v>5</v>
      </c>
      <c r="H419">
        <v>33</v>
      </c>
      <c r="I419" s="39" t="s">
        <v>46560</v>
      </c>
      <c r="J419" s="39" t="s">
        <v>46561</v>
      </c>
      <c r="K419" s="39" t="s">
        <v>46562</v>
      </c>
      <c r="L419" s="39" t="s">
        <v>46563</v>
      </c>
      <c r="M419" s="39" t="s">
        <v>45821</v>
      </c>
      <c r="N419" s="39" t="s">
        <v>46564</v>
      </c>
      <c r="O419" s="39" t="s">
        <v>46565</v>
      </c>
      <c r="P419" s="39" t="s">
        <v>46566</v>
      </c>
      <c r="Q419" s="39" t="s">
        <v>46567</v>
      </c>
      <c r="R419" s="39" t="s">
        <v>46568</v>
      </c>
      <c r="S419" s="39" t="s">
        <v>18364</v>
      </c>
      <c r="T419" s="39" t="s">
        <v>46569</v>
      </c>
    </row>
    <row r="420" spans="1:20" x14ac:dyDescent="0.3">
      <c r="A420">
        <v>419</v>
      </c>
      <c r="B420" s="1">
        <v>45910.456469907411</v>
      </c>
      <c r="C420" s="1">
        <v>45910.469849537039</v>
      </c>
      <c r="D420" s="39" t="s">
        <v>2087</v>
      </c>
      <c r="E420" s="39" t="s">
        <v>2088</v>
      </c>
      <c r="F420" s="39" t="s">
        <v>2088</v>
      </c>
      <c r="G420">
        <v>3</v>
      </c>
      <c r="H420">
        <v>15</v>
      </c>
      <c r="I420" s="39" t="s">
        <v>46570</v>
      </c>
      <c r="J420" s="39" t="s">
        <v>46571</v>
      </c>
      <c r="K420" s="39" t="s">
        <v>46572</v>
      </c>
      <c r="L420" s="39" t="s">
        <v>46573</v>
      </c>
      <c r="M420" s="39" t="s">
        <v>45821</v>
      </c>
      <c r="N420" s="39" t="s">
        <v>46574</v>
      </c>
      <c r="O420" s="39" t="s">
        <v>45823</v>
      </c>
      <c r="P420" s="39" t="s">
        <v>46575</v>
      </c>
      <c r="Q420" s="39" t="s">
        <v>46576</v>
      </c>
      <c r="R420" s="39" t="s">
        <v>46577</v>
      </c>
      <c r="S420" s="39" t="s">
        <v>46578</v>
      </c>
      <c r="T420" s="39" t="s">
        <v>46579</v>
      </c>
    </row>
    <row r="421" spans="1:20" x14ac:dyDescent="0.3">
      <c r="A421">
        <v>420</v>
      </c>
      <c r="B421" s="1">
        <v>45910.464189814818</v>
      </c>
      <c r="C421" s="1">
        <v>45910.472604166665</v>
      </c>
      <c r="D421" s="39" t="s">
        <v>3130</v>
      </c>
      <c r="E421" s="39" t="s">
        <v>3131</v>
      </c>
      <c r="F421" s="39" t="s">
        <v>3132</v>
      </c>
      <c r="G421">
        <v>3</v>
      </c>
      <c r="H421">
        <v>12</v>
      </c>
      <c r="I421" s="39" t="s">
        <v>46580</v>
      </c>
      <c r="J421" s="39" t="s">
        <v>46581</v>
      </c>
      <c r="K421" s="39" t="s">
        <v>46582</v>
      </c>
      <c r="L421" s="39" t="s">
        <v>46583</v>
      </c>
      <c r="M421" s="39" t="s">
        <v>46584</v>
      </c>
      <c r="N421" s="39" t="s">
        <v>46585</v>
      </c>
      <c r="O421" s="39" t="s">
        <v>46586</v>
      </c>
      <c r="P421" s="39" t="s">
        <v>46587</v>
      </c>
      <c r="Q421" s="39" t="s">
        <v>46588</v>
      </c>
      <c r="R421" s="39" t="s">
        <v>20178</v>
      </c>
      <c r="S421" s="39" t="s">
        <v>20166</v>
      </c>
      <c r="T421" s="39" t="s">
        <v>46589</v>
      </c>
    </row>
    <row r="422" spans="1:20" x14ac:dyDescent="0.3">
      <c r="A422">
        <v>421</v>
      </c>
      <c r="B422" s="1">
        <v>45910.490659722222</v>
      </c>
      <c r="C422" s="1">
        <v>45910.494421296295</v>
      </c>
      <c r="D422" s="39" t="s">
        <v>33816</v>
      </c>
      <c r="E422" s="39" t="s">
        <v>36471</v>
      </c>
      <c r="F422" s="39" t="s">
        <v>42676</v>
      </c>
      <c r="G422">
        <v>14</v>
      </c>
      <c r="H422">
        <v>15</v>
      </c>
      <c r="I422" s="39" t="s">
        <v>16918</v>
      </c>
      <c r="J422" s="39" t="s">
        <v>46590</v>
      </c>
      <c r="K422" s="39" t="s">
        <v>46591</v>
      </c>
      <c r="L422" s="39" t="s">
        <v>46592</v>
      </c>
      <c r="M422" s="39" t="s">
        <v>45821</v>
      </c>
      <c r="N422" s="39" t="s">
        <v>46593</v>
      </c>
      <c r="O422" s="39" t="s">
        <v>45823</v>
      </c>
      <c r="P422" s="39" t="s">
        <v>46594</v>
      </c>
      <c r="Q422" s="39" t="s">
        <v>46595</v>
      </c>
      <c r="R422" s="39" t="s">
        <v>46596</v>
      </c>
      <c r="S422" s="39" t="s">
        <v>46597</v>
      </c>
      <c r="T422" s="39" t="s">
        <v>46598</v>
      </c>
    </row>
    <row r="423" spans="1:20" x14ac:dyDescent="0.3">
      <c r="A423">
        <v>422</v>
      </c>
      <c r="B423" s="1">
        <v>45910.503171296295</v>
      </c>
      <c r="C423" s="1">
        <v>45910.503240740742</v>
      </c>
      <c r="D423" s="39" t="s">
        <v>4009</v>
      </c>
      <c r="E423" s="39" t="s">
        <v>4010</v>
      </c>
      <c r="F423" s="39" t="s">
        <v>42447</v>
      </c>
      <c r="G423">
        <v>6</v>
      </c>
      <c r="H423">
        <v>31</v>
      </c>
      <c r="I423" s="39" t="s">
        <v>46599</v>
      </c>
      <c r="J423" s="39" t="s">
        <v>46600</v>
      </c>
      <c r="K423" s="39" t="s">
        <v>46601</v>
      </c>
      <c r="L423" s="39" t="s">
        <v>46602</v>
      </c>
      <c r="M423" s="39" t="s">
        <v>46603</v>
      </c>
      <c r="N423" s="39" t="s">
        <v>46604</v>
      </c>
      <c r="O423" s="39" t="s">
        <v>46605</v>
      </c>
      <c r="P423" s="39" t="s">
        <v>46606</v>
      </c>
      <c r="Q423" s="39" t="s">
        <v>46607</v>
      </c>
      <c r="R423" s="39" t="s">
        <v>19791</v>
      </c>
      <c r="S423" s="39" t="s">
        <v>46608</v>
      </c>
      <c r="T423" s="39" t="s">
        <v>46609</v>
      </c>
    </row>
    <row r="424" spans="1:20" x14ac:dyDescent="0.3">
      <c r="A424">
        <v>423</v>
      </c>
      <c r="B424" s="1">
        <v>45910.510821759257</v>
      </c>
      <c r="C424" s="1">
        <v>45910.530011574076</v>
      </c>
      <c r="D424" s="39" t="s">
        <v>567</v>
      </c>
      <c r="E424" s="39" t="s">
        <v>568</v>
      </c>
      <c r="F424" s="39" t="s">
        <v>568</v>
      </c>
      <c r="G424">
        <v>10</v>
      </c>
      <c r="H424">
        <v>31</v>
      </c>
      <c r="I424" s="39" t="s">
        <v>46610</v>
      </c>
      <c r="J424" s="39" t="s">
        <v>46611</v>
      </c>
      <c r="K424" s="39" t="s">
        <v>46612</v>
      </c>
      <c r="L424" s="39" t="s">
        <v>18085</v>
      </c>
      <c r="M424" s="39" t="s">
        <v>46613</v>
      </c>
      <c r="N424" s="39" t="s">
        <v>46614</v>
      </c>
      <c r="O424" s="39" t="s">
        <v>46615</v>
      </c>
      <c r="P424" s="39" t="s">
        <v>46616</v>
      </c>
      <c r="Q424" s="39" t="s">
        <v>46617</v>
      </c>
      <c r="R424" s="39" t="s">
        <v>46618</v>
      </c>
      <c r="S424" s="39" t="s">
        <v>46619</v>
      </c>
      <c r="T424" s="39" t="s">
        <v>46620</v>
      </c>
    </row>
    <row r="425" spans="1:20" x14ac:dyDescent="0.3">
      <c r="A425">
        <v>424</v>
      </c>
      <c r="B425" s="1">
        <v>45910.556516203702</v>
      </c>
      <c r="C425" s="1">
        <v>45910.564259259256</v>
      </c>
      <c r="D425" s="39" t="s">
        <v>2045</v>
      </c>
      <c r="E425" s="39" t="s">
        <v>2046</v>
      </c>
      <c r="F425" s="39" t="s">
        <v>46621</v>
      </c>
      <c r="G425">
        <v>4</v>
      </c>
      <c r="H425">
        <v>27</v>
      </c>
      <c r="I425" s="39" t="s">
        <v>16918</v>
      </c>
      <c r="J425" s="39" t="s">
        <v>46622</v>
      </c>
      <c r="K425" s="39" t="s">
        <v>46591</v>
      </c>
      <c r="L425" s="39" t="s">
        <v>16983</v>
      </c>
      <c r="M425" s="39" t="s">
        <v>46623</v>
      </c>
      <c r="N425" s="39" t="s">
        <v>46624</v>
      </c>
      <c r="O425" s="39" t="s">
        <v>46625</v>
      </c>
      <c r="P425" s="39" t="s">
        <v>46626</v>
      </c>
      <c r="Q425" s="39" t="s">
        <v>46627</v>
      </c>
      <c r="R425" s="39" t="s">
        <v>46628</v>
      </c>
      <c r="S425" s="39" t="s">
        <v>46629</v>
      </c>
      <c r="T425" s="39" t="s">
        <v>46630</v>
      </c>
    </row>
    <row r="426" spans="1:20" x14ac:dyDescent="0.3">
      <c r="A426">
        <v>425</v>
      </c>
      <c r="B426" s="1">
        <v>45910.579340277778</v>
      </c>
      <c r="C426" s="1">
        <v>45910.604687500003</v>
      </c>
      <c r="D426" s="39" t="s">
        <v>4131</v>
      </c>
      <c r="E426" s="39" t="s">
        <v>4132</v>
      </c>
      <c r="F426" s="39" t="s">
        <v>46631</v>
      </c>
      <c r="G426">
        <v>6</v>
      </c>
      <c r="H426">
        <v>27</v>
      </c>
      <c r="I426" s="39" t="s">
        <v>46632</v>
      </c>
      <c r="J426" s="39" t="s">
        <v>46633</v>
      </c>
      <c r="K426" s="39" t="s">
        <v>46634</v>
      </c>
      <c r="L426" s="39" t="s">
        <v>46635</v>
      </c>
      <c r="M426" s="39" t="s">
        <v>46636</v>
      </c>
      <c r="N426" s="39" t="s">
        <v>46637</v>
      </c>
      <c r="O426" s="39" t="s">
        <v>45823</v>
      </c>
      <c r="P426" s="39" t="s">
        <v>46638</v>
      </c>
      <c r="Q426" s="39" t="s">
        <v>46639</v>
      </c>
      <c r="R426" s="39" t="s">
        <v>46640</v>
      </c>
      <c r="S426" s="39" t="s">
        <v>46641</v>
      </c>
      <c r="T426" s="39" t="s">
        <v>46642</v>
      </c>
    </row>
    <row r="427" spans="1:20" x14ac:dyDescent="0.3">
      <c r="A427">
        <v>426</v>
      </c>
      <c r="B427" s="1">
        <v>45910.61755787037</v>
      </c>
      <c r="C427" s="1">
        <v>45910.622407407405</v>
      </c>
      <c r="D427" s="39" t="s">
        <v>2111</v>
      </c>
      <c r="E427" s="39" t="s">
        <v>2112</v>
      </c>
      <c r="F427" s="39" t="s">
        <v>21472</v>
      </c>
      <c r="G427">
        <v>4</v>
      </c>
      <c r="H427">
        <v>11</v>
      </c>
      <c r="I427" s="39" t="s">
        <v>46643</v>
      </c>
      <c r="J427" s="39" t="s">
        <v>46644</v>
      </c>
      <c r="K427" s="39" t="s">
        <v>46645</v>
      </c>
      <c r="L427" s="39" t="s">
        <v>46646</v>
      </c>
      <c r="M427" s="39" t="s">
        <v>46647</v>
      </c>
      <c r="N427" s="39" t="s">
        <v>46648</v>
      </c>
      <c r="O427" s="39" t="s">
        <v>46649</v>
      </c>
      <c r="P427" s="39" t="s">
        <v>46650</v>
      </c>
      <c r="Q427" s="39" t="s">
        <v>46651</v>
      </c>
      <c r="R427" s="39" t="s">
        <v>46652</v>
      </c>
      <c r="S427" s="39" t="s">
        <v>46653</v>
      </c>
      <c r="T427" s="39" t="s">
        <v>46654</v>
      </c>
    </row>
    <row r="428" spans="1:20" x14ac:dyDescent="0.3">
      <c r="A428">
        <v>427</v>
      </c>
      <c r="B428" s="1">
        <v>45910.783622685187</v>
      </c>
      <c r="C428" s="1">
        <v>45910.787789351853</v>
      </c>
      <c r="D428" s="39" t="s">
        <v>33898</v>
      </c>
      <c r="E428" s="39" t="s">
        <v>36232</v>
      </c>
      <c r="F428" s="39" t="s">
        <v>42512</v>
      </c>
      <c r="G428">
        <v>14</v>
      </c>
      <c r="H428">
        <v>39</v>
      </c>
      <c r="I428" s="39" t="s">
        <v>46655</v>
      </c>
      <c r="J428" s="39" t="s">
        <v>46656</v>
      </c>
      <c r="K428" s="39" t="s">
        <v>46657</v>
      </c>
      <c r="L428" s="39" t="s">
        <v>46658</v>
      </c>
      <c r="M428" s="39" t="s">
        <v>46659</v>
      </c>
      <c r="N428" s="39" t="s">
        <v>46574</v>
      </c>
      <c r="O428" s="39" t="s">
        <v>45823</v>
      </c>
      <c r="P428" s="39" t="s">
        <v>46660</v>
      </c>
      <c r="Q428" s="39" t="s">
        <v>46661</v>
      </c>
      <c r="R428" s="39" t="s">
        <v>46662</v>
      </c>
      <c r="S428" s="39" t="s">
        <v>46663</v>
      </c>
      <c r="T428" s="39" t="s">
        <v>46664</v>
      </c>
    </row>
    <row r="429" spans="1:20" x14ac:dyDescent="0.3">
      <c r="A429">
        <v>428</v>
      </c>
      <c r="B429" s="1">
        <v>45910.819907407407</v>
      </c>
      <c r="C429" s="1">
        <v>45910.824108796296</v>
      </c>
      <c r="D429" s="39" t="s">
        <v>2433</v>
      </c>
      <c r="E429" s="39" t="s">
        <v>2434</v>
      </c>
      <c r="F429" s="39" t="s">
        <v>2434</v>
      </c>
      <c r="G429">
        <v>12</v>
      </c>
      <c r="H429">
        <v>17</v>
      </c>
      <c r="I429" s="39" t="s">
        <v>46665</v>
      </c>
      <c r="J429" s="39" t="s">
        <v>46666</v>
      </c>
      <c r="K429" s="39" t="s">
        <v>46667</v>
      </c>
      <c r="L429" s="39" t="s">
        <v>46668</v>
      </c>
      <c r="M429" s="39" t="s">
        <v>46669</v>
      </c>
      <c r="N429" s="39" t="s">
        <v>46670</v>
      </c>
      <c r="O429" s="39" t="s">
        <v>46671</v>
      </c>
      <c r="P429" s="39" t="s">
        <v>46672</v>
      </c>
      <c r="Q429" s="39" t="s">
        <v>46673</v>
      </c>
      <c r="R429" s="39" t="s">
        <v>46674</v>
      </c>
      <c r="S429" s="39" t="s">
        <v>46675</v>
      </c>
      <c r="T429" s="39" t="s">
        <v>46676</v>
      </c>
    </row>
    <row r="430" spans="1:20" x14ac:dyDescent="0.3">
      <c r="A430">
        <v>429</v>
      </c>
      <c r="B430" s="1">
        <v>45910.870208333334</v>
      </c>
      <c r="C430" s="1">
        <v>45910.870312500003</v>
      </c>
      <c r="D430" s="39" t="s">
        <v>33872</v>
      </c>
      <c r="E430" s="39" t="s">
        <v>36386</v>
      </c>
      <c r="F430" s="39" t="s">
        <v>36386</v>
      </c>
      <c r="G430">
        <v>14</v>
      </c>
      <c r="H430">
        <v>31</v>
      </c>
      <c r="I430" s="39" t="s">
        <v>16918</v>
      </c>
      <c r="J430" s="39" t="s">
        <v>48142</v>
      </c>
      <c r="K430" s="39" t="s">
        <v>48143</v>
      </c>
      <c r="L430" s="39" t="s">
        <v>48144</v>
      </c>
      <c r="M430" s="39" t="s">
        <v>45821</v>
      </c>
      <c r="N430" s="39" t="s">
        <v>46574</v>
      </c>
      <c r="O430" s="39" t="s">
        <v>45823</v>
      </c>
      <c r="P430" s="39" t="s">
        <v>48145</v>
      </c>
      <c r="Q430" s="39" t="s">
        <v>48146</v>
      </c>
      <c r="R430" s="39" t="s">
        <v>17582</v>
      </c>
      <c r="S430" s="39" t="s">
        <v>48147</v>
      </c>
      <c r="T430" s="39" t="s">
        <v>48148</v>
      </c>
    </row>
    <row r="431" spans="1:20" x14ac:dyDescent="0.3">
      <c r="A431">
        <v>430</v>
      </c>
      <c r="B431" s="1">
        <v>45910.855092592596</v>
      </c>
      <c r="C431" s="1">
        <v>45910.87908564815</v>
      </c>
      <c r="D431" s="39" t="s">
        <v>1976</v>
      </c>
      <c r="E431" s="39" t="s">
        <v>1977</v>
      </c>
      <c r="F431" s="39" t="s">
        <v>1977</v>
      </c>
      <c r="G431">
        <v>4</v>
      </c>
      <c r="H431">
        <v>33</v>
      </c>
      <c r="I431" s="39" t="s">
        <v>48149</v>
      </c>
      <c r="J431" s="39" t="s">
        <v>48150</v>
      </c>
      <c r="K431" s="39" t="s">
        <v>48151</v>
      </c>
      <c r="L431" s="39" t="s">
        <v>48152</v>
      </c>
      <c r="M431" s="39" t="s">
        <v>48153</v>
      </c>
      <c r="N431" s="39" t="s">
        <v>48154</v>
      </c>
      <c r="O431" s="39" t="s">
        <v>48155</v>
      </c>
      <c r="P431" s="39" t="s">
        <v>48156</v>
      </c>
      <c r="Q431" s="39" t="s">
        <v>48157</v>
      </c>
      <c r="R431" s="39" t="s">
        <v>48158</v>
      </c>
      <c r="S431" s="39" t="s">
        <v>48159</v>
      </c>
      <c r="T431" s="39" t="s">
        <v>48160</v>
      </c>
    </row>
    <row r="432" spans="1:20" x14ac:dyDescent="0.3">
      <c r="A432">
        <v>431</v>
      </c>
      <c r="B432" s="1">
        <v>45910.873935185184</v>
      </c>
      <c r="C432" s="1">
        <v>45910.88386574074</v>
      </c>
      <c r="D432" s="39" t="s">
        <v>33828</v>
      </c>
      <c r="E432" s="39" t="s">
        <v>36151</v>
      </c>
      <c r="F432" s="39" t="s">
        <v>36151</v>
      </c>
      <c r="G432">
        <v>14</v>
      </c>
      <c r="H432">
        <v>18</v>
      </c>
      <c r="I432" s="39" t="s">
        <v>48161</v>
      </c>
      <c r="J432" s="39" t="s">
        <v>48162</v>
      </c>
      <c r="K432" s="39" t="s">
        <v>48163</v>
      </c>
      <c r="L432" s="39" t="s">
        <v>48164</v>
      </c>
      <c r="M432" s="39" t="s">
        <v>48165</v>
      </c>
      <c r="N432" s="39" t="s">
        <v>48166</v>
      </c>
      <c r="O432" s="39" t="s">
        <v>48167</v>
      </c>
      <c r="P432" s="39" t="s">
        <v>48168</v>
      </c>
      <c r="Q432" s="39" t="s">
        <v>48169</v>
      </c>
      <c r="R432" s="39" t="s">
        <v>48170</v>
      </c>
      <c r="S432" s="39" t="s">
        <v>48171</v>
      </c>
      <c r="T432" s="39" t="s">
        <v>48172</v>
      </c>
    </row>
    <row r="433" spans="1:20" x14ac:dyDescent="0.3">
      <c r="A433">
        <v>432</v>
      </c>
      <c r="B433" s="1">
        <v>45910.864386574074</v>
      </c>
      <c r="C433" s="1">
        <v>45910.944675925923</v>
      </c>
      <c r="D433" s="39" t="s">
        <v>1440</v>
      </c>
      <c r="E433" s="39" t="s">
        <v>1441</v>
      </c>
      <c r="F433" s="39" t="s">
        <v>1441</v>
      </c>
      <c r="G433">
        <v>1</v>
      </c>
      <c r="H433">
        <v>4</v>
      </c>
      <c r="I433" s="39" t="s">
        <v>48173</v>
      </c>
      <c r="J433" s="39" t="s">
        <v>48174</v>
      </c>
      <c r="K433" s="39" t="s">
        <v>48175</v>
      </c>
      <c r="L433" s="39" t="s">
        <v>48176</v>
      </c>
      <c r="M433" s="39" t="s">
        <v>48177</v>
      </c>
      <c r="N433" s="39" t="s">
        <v>48178</v>
      </c>
      <c r="O433" s="39" t="s">
        <v>48179</v>
      </c>
      <c r="P433" s="39" t="s">
        <v>48180</v>
      </c>
      <c r="Q433" s="39" t="s">
        <v>48181</v>
      </c>
      <c r="R433" s="39" t="s">
        <v>48182</v>
      </c>
      <c r="S433" s="39" t="s">
        <v>48183</v>
      </c>
      <c r="T433" s="39" t="s">
        <v>48184</v>
      </c>
    </row>
    <row r="434" spans="1:20" x14ac:dyDescent="0.3">
      <c r="A434">
        <v>433</v>
      </c>
      <c r="B434" s="1">
        <v>45911.357245370367</v>
      </c>
      <c r="C434" s="1">
        <v>45911.37127314815</v>
      </c>
      <c r="D434" s="39" t="s">
        <v>3120</v>
      </c>
      <c r="E434" s="39" t="s">
        <v>3121</v>
      </c>
      <c r="F434" s="39" t="s">
        <v>3121</v>
      </c>
      <c r="G434">
        <v>3</v>
      </c>
      <c r="H434">
        <v>10</v>
      </c>
      <c r="I434" s="39" t="s">
        <v>48185</v>
      </c>
      <c r="J434" s="39" t="s">
        <v>48186</v>
      </c>
      <c r="K434" s="39" t="s">
        <v>18890</v>
      </c>
      <c r="L434" s="39" t="s">
        <v>18891</v>
      </c>
      <c r="M434" s="39" t="s">
        <v>18892</v>
      </c>
      <c r="N434" s="39" t="s">
        <v>48187</v>
      </c>
      <c r="O434" s="39" t="s">
        <v>48188</v>
      </c>
      <c r="P434" s="39" t="s">
        <v>18220</v>
      </c>
      <c r="Q434" s="39" t="s">
        <v>48189</v>
      </c>
      <c r="R434" s="39" t="s">
        <v>18948</v>
      </c>
      <c r="S434" s="39" t="s">
        <v>48190</v>
      </c>
      <c r="T434" s="39" t="s">
        <v>48191</v>
      </c>
    </row>
    <row r="435" spans="1:20" x14ac:dyDescent="0.3">
      <c r="A435">
        <v>434</v>
      </c>
      <c r="B435" s="1">
        <v>45911.352951388886</v>
      </c>
      <c r="C435" s="1">
        <v>45911.37939814815</v>
      </c>
      <c r="D435" s="39" t="s">
        <v>33781</v>
      </c>
      <c r="E435" s="39" t="s">
        <v>36139</v>
      </c>
      <c r="F435" s="39" t="s">
        <v>36139</v>
      </c>
      <c r="G435">
        <v>14</v>
      </c>
      <c r="H435">
        <v>5</v>
      </c>
      <c r="I435" s="39" t="s">
        <v>48192</v>
      </c>
      <c r="J435" s="39" t="s">
        <v>48193</v>
      </c>
      <c r="K435" s="39" t="s">
        <v>48194</v>
      </c>
      <c r="L435" s="39" t="s">
        <v>48195</v>
      </c>
      <c r="M435" s="39" t="s">
        <v>48196</v>
      </c>
      <c r="N435" s="39" t="s">
        <v>48197</v>
      </c>
      <c r="O435" s="39" t="s">
        <v>48198</v>
      </c>
      <c r="P435" s="39" t="s">
        <v>48199</v>
      </c>
      <c r="Q435" s="39" t="s">
        <v>48200</v>
      </c>
      <c r="R435" s="39" t="s">
        <v>48201</v>
      </c>
      <c r="S435" s="39" t="s">
        <v>48202</v>
      </c>
      <c r="T435" s="39" t="s">
        <v>48203</v>
      </c>
    </row>
    <row r="436" spans="1:20" x14ac:dyDescent="0.3">
      <c r="A436">
        <v>435</v>
      </c>
      <c r="B436" s="1">
        <v>45911.387939814813</v>
      </c>
      <c r="C436" s="1">
        <v>45911.393125000002</v>
      </c>
      <c r="D436" s="39" t="s">
        <v>33777</v>
      </c>
      <c r="E436" s="39" t="s">
        <v>36274</v>
      </c>
      <c r="F436" s="39" t="s">
        <v>36274</v>
      </c>
      <c r="G436">
        <v>14</v>
      </c>
      <c r="H436">
        <v>4</v>
      </c>
      <c r="I436" s="39" t="s">
        <v>48204</v>
      </c>
      <c r="J436" s="39" t="s">
        <v>48205</v>
      </c>
      <c r="K436" s="39" t="s">
        <v>48206</v>
      </c>
      <c r="L436" s="39" t="s">
        <v>48207</v>
      </c>
      <c r="M436" s="39" t="s">
        <v>48208</v>
      </c>
      <c r="N436" s="39" t="s">
        <v>48209</v>
      </c>
      <c r="O436" s="39" t="s">
        <v>48210</v>
      </c>
      <c r="P436" s="39" t="s">
        <v>48211</v>
      </c>
      <c r="Q436" s="39" t="s">
        <v>48212</v>
      </c>
      <c r="R436" s="39" t="s">
        <v>48213</v>
      </c>
      <c r="S436" s="39" t="s">
        <v>48214</v>
      </c>
      <c r="T436" s="39" t="s">
        <v>17677</v>
      </c>
    </row>
    <row r="437" spans="1:20" x14ac:dyDescent="0.3">
      <c r="A437">
        <v>436</v>
      </c>
      <c r="B437" s="1">
        <v>45911.406493055554</v>
      </c>
      <c r="C437" s="1">
        <v>45911.410740740743</v>
      </c>
      <c r="D437" s="39" t="s">
        <v>885</v>
      </c>
      <c r="E437" s="39" t="s">
        <v>886</v>
      </c>
      <c r="F437" s="39" t="s">
        <v>886</v>
      </c>
      <c r="G437">
        <v>2</v>
      </c>
      <c r="H437">
        <v>16</v>
      </c>
      <c r="I437" s="39" t="s">
        <v>48215</v>
      </c>
      <c r="J437" s="39" t="s">
        <v>48216</v>
      </c>
      <c r="K437" s="39" t="s">
        <v>48217</v>
      </c>
      <c r="L437" s="39" t="s">
        <v>16743</v>
      </c>
      <c r="M437" s="39" t="s">
        <v>48218</v>
      </c>
      <c r="N437" s="39" t="s">
        <v>48219</v>
      </c>
      <c r="O437" s="39" t="s">
        <v>48220</v>
      </c>
      <c r="P437" s="39" t="s">
        <v>241</v>
      </c>
      <c r="Q437" s="39" t="s">
        <v>48221</v>
      </c>
      <c r="R437" s="39" t="s">
        <v>48222</v>
      </c>
      <c r="S437" s="39" t="s">
        <v>48223</v>
      </c>
      <c r="T437" s="39" t="s">
        <v>48224</v>
      </c>
    </row>
    <row r="438" spans="1:20" x14ac:dyDescent="0.3">
      <c r="A438">
        <v>437</v>
      </c>
      <c r="B438" s="1">
        <v>45911.414861111109</v>
      </c>
      <c r="C438" s="1">
        <v>45911.414976851855</v>
      </c>
      <c r="D438" s="39" t="s">
        <v>4059</v>
      </c>
      <c r="E438" s="39" t="s">
        <v>4060</v>
      </c>
      <c r="F438" s="39" t="s">
        <v>4060</v>
      </c>
      <c r="G438">
        <v>6</v>
      </c>
      <c r="H438">
        <v>34</v>
      </c>
      <c r="I438" s="39" t="s">
        <v>48225</v>
      </c>
      <c r="J438" s="39" t="s">
        <v>48226</v>
      </c>
      <c r="K438" s="39" t="s">
        <v>48227</v>
      </c>
      <c r="L438" s="39" t="s">
        <v>48228</v>
      </c>
      <c r="M438" s="39" t="s">
        <v>48229</v>
      </c>
      <c r="N438" s="39" t="s">
        <v>48230</v>
      </c>
      <c r="O438" s="39" t="s">
        <v>48231</v>
      </c>
      <c r="P438" s="39" t="s">
        <v>48232</v>
      </c>
      <c r="Q438" s="39" t="s">
        <v>48233</v>
      </c>
      <c r="R438" s="39" t="s">
        <v>48234</v>
      </c>
      <c r="S438" s="39" t="s">
        <v>48235</v>
      </c>
      <c r="T438" s="39" t="s">
        <v>48236</v>
      </c>
    </row>
    <row r="439" spans="1:20" x14ac:dyDescent="0.3">
      <c r="A439">
        <v>438</v>
      </c>
      <c r="B439" s="1">
        <v>45911.427893518521</v>
      </c>
      <c r="C439" s="1">
        <v>45911.437048611115</v>
      </c>
      <c r="D439" s="39" t="s">
        <v>914</v>
      </c>
      <c r="E439" s="39" t="s">
        <v>915</v>
      </c>
      <c r="F439" s="39" t="s">
        <v>915</v>
      </c>
      <c r="G439">
        <v>2</v>
      </c>
      <c r="H439">
        <v>4</v>
      </c>
      <c r="I439" s="39" t="s">
        <v>48237</v>
      </c>
      <c r="J439" s="39" t="s">
        <v>48238</v>
      </c>
      <c r="K439" s="39" t="s">
        <v>48239</v>
      </c>
      <c r="L439" s="39" t="s">
        <v>48240</v>
      </c>
      <c r="M439" s="39" t="s">
        <v>48241</v>
      </c>
      <c r="N439" s="39" t="s">
        <v>48242</v>
      </c>
      <c r="O439" s="39" t="s">
        <v>48243</v>
      </c>
      <c r="P439" s="39" t="s">
        <v>48244</v>
      </c>
      <c r="Q439" s="39" t="s">
        <v>48245</v>
      </c>
      <c r="R439" s="39" t="s">
        <v>48246</v>
      </c>
      <c r="S439" s="39" t="s">
        <v>48247</v>
      </c>
      <c r="T439" s="39" t="s">
        <v>48248</v>
      </c>
    </row>
    <row r="440" spans="1:20" x14ac:dyDescent="0.3">
      <c r="A440">
        <v>439</v>
      </c>
      <c r="B440" s="1">
        <v>45911.433796296296</v>
      </c>
      <c r="C440" s="1">
        <v>45911.438287037039</v>
      </c>
      <c r="D440" s="39" t="s">
        <v>4251</v>
      </c>
      <c r="E440" s="39" t="s">
        <v>4252</v>
      </c>
      <c r="F440" s="39" t="s">
        <v>4252</v>
      </c>
      <c r="G440">
        <v>7</v>
      </c>
      <c r="H440">
        <v>21</v>
      </c>
      <c r="I440" s="39" t="s">
        <v>48249</v>
      </c>
      <c r="J440" s="39" t="s">
        <v>48250</v>
      </c>
      <c r="K440" s="39" t="s">
        <v>48251</v>
      </c>
      <c r="L440" s="39" t="s">
        <v>48252</v>
      </c>
      <c r="M440" s="39" t="s">
        <v>18133</v>
      </c>
      <c r="N440" s="39" t="s">
        <v>48253</v>
      </c>
      <c r="O440" s="39" t="s">
        <v>18361</v>
      </c>
      <c r="P440" s="39" t="s">
        <v>48254</v>
      </c>
      <c r="Q440" s="39" t="s">
        <v>48255</v>
      </c>
      <c r="R440" s="39" t="s">
        <v>48256</v>
      </c>
      <c r="S440" s="39" t="s">
        <v>48257</v>
      </c>
      <c r="T440" s="39" t="s">
        <v>48258</v>
      </c>
    </row>
    <row r="441" spans="1:20" x14ac:dyDescent="0.3">
      <c r="A441">
        <v>440</v>
      </c>
      <c r="B441" s="1">
        <v>45911.434641203705</v>
      </c>
      <c r="C441" s="1">
        <v>45911.458113425928</v>
      </c>
      <c r="D441" s="39" t="s">
        <v>2607</v>
      </c>
      <c r="E441" s="39" t="s">
        <v>2608</v>
      </c>
      <c r="F441" s="39" t="s">
        <v>2608</v>
      </c>
      <c r="G441">
        <v>12</v>
      </c>
      <c r="H441">
        <v>28</v>
      </c>
      <c r="I441" s="39" t="s">
        <v>48259</v>
      </c>
      <c r="J441" s="39" t="s">
        <v>48260</v>
      </c>
      <c r="K441" s="39" t="s">
        <v>48261</v>
      </c>
      <c r="L441" s="39" t="s">
        <v>48262</v>
      </c>
      <c r="M441" s="39" t="s">
        <v>48263</v>
      </c>
      <c r="N441" s="39" t="s">
        <v>48264</v>
      </c>
      <c r="O441" s="39" t="s">
        <v>48265</v>
      </c>
      <c r="P441" s="39" t="s">
        <v>48266</v>
      </c>
      <c r="Q441" s="39" t="s">
        <v>48267</v>
      </c>
      <c r="R441" s="39" t="s">
        <v>48268</v>
      </c>
      <c r="S441" s="39" t="s">
        <v>48269</v>
      </c>
      <c r="T441" s="39" t="s">
        <v>48270</v>
      </c>
    </row>
    <row r="442" spans="1:20" x14ac:dyDescent="0.3">
      <c r="A442">
        <v>441</v>
      </c>
      <c r="B442" s="1">
        <v>45911.433900462966</v>
      </c>
      <c r="C442" s="1">
        <v>45911.458518518521</v>
      </c>
      <c r="D442" s="39" t="s">
        <v>2448</v>
      </c>
      <c r="E442" s="39" t="s">
        <v>2449</v>
      </c>
      <c r="F442" s="39" t="s">
        <v>13949</v>
      </c>
      <c r="G442">
        <v>12</v>
      </c>
      <c r="H442">
        <v>15</v>
      </c>
      <c r="I442" s="39" t="s">
        <v>48271</v>
      </c>
      <c r="J442" s="39" t="s">
        <v>48272</v>
      </c>
      <c r="K442" s="39" t="s">
        <v>48273</v>
      </c>
      <c r="L442" s="39" t="s">
        <v>48274</v>
      </c>
      <c r="M442" s="39" t="s">
        <v>48275</v>
      </c>
      <c r="N442" s="39" t="s">
        <v>48276</v>
      </c>
      <c r="O442" s="39" t="s">
        <v>48277</v>
      </c>
      <c r="P442" s="39" t="s">
        <v>48278</v>
      </c>
      <c r="Q442" s="39" t="s">
        <v>48279</v>
      </c>
      <c r="R442" s="39" t="s">
        <v>48280</v>
      </c>
      <c r="S442" s="39" t="s">
        <v>48281</v>
      </c>
      <c r="T442" s="39" t="s">
        <v>48270</v>
      </c>
    </row>
    <row r="443" spans="1:20" x14ac:dyDescent="0.3">
      <c r="A443">
        <v>442</v>
      </c>
      <c r="B443" s="1">
        <v>45911.451331018521</v>
      </c>
      <c r="C443" s="1">
        <v>45911.460231481484</v>
      </c>
      <c r="D443" s="39" t="s">
        <v>4501</v>
      </c>
      <c r="E443" s="39" t="s">
        <v>4502</v>
      </c>
      <c r="F443" s="39" t="s">
        <v>42730</v>
      </c>
      <c r="G443">
        <v>7</v>
      </c>
      <c r="H443">
        <v>35</v>
      </c>
      <c r="I443" s="39" t="s">
        <v>48282</v>
      </c>
      <c r="J443" s="39" t="s">
        <v>48283</v>
      </c>
      <c r="K443" s="39" t="s">
        <v>48284</v>
      </c>
      <c r="L443" s="39" t="s">
        <v>17306</v>
      </c>
      <c r="M443" s="39" t="s">
        <v>48285</v>
      </c>
      <c r="N443" s="39" t="s">
        <v>48286</v>
      </c>
      <c r="O443" s="39" t="s">
        <v>48287</v>
      </c>
      <c r="P443" s="39" t="s">
        <v>48288</v>
      </c>
      <c r="Q443" s="39" t="s">
        <v>48289</v>
      </c>
      <c r="R443" s="39" t="s">
        <v>48290</v>
      </c>
      <c r="S443" s="39" t="s">
        <v>48291</v>
      </c>
      <c r="T443" s="39" t="s">
        <v>48292</v>
      </c>
    </row>
    <row r="444" spans="1:20" x14ac:dyDescent="0.3">
      <c r="A444">
        <v>443</v>
      </c>
      <c r="B444" s="1">
        <v>45911.467372685183</v>
      </c>
      <c r="C444" s="1">
        <v>45911.472673611112</v>
      </c>
      <c r="D444" s="39" t="s">
        <v>2359</v>
      </c>
      <c r="E444" s="39" t="s">
        <v>2360</v>
      </c>
      <c r="F444" s="39" t="s">
        <v>2360</v>
      </c>
      <c r="G444">
        <v>12</v>
      </c>
      <c r="H444">
        <v>39</v>
      </c>
      <c r="I444" s="39" t="s">
        <v>16918</v>
      </c>
      <c r="J444" s="39" t="s">
        <v>48293</v>
      </c>
      <c r="K444" s="39" t="s">
        <v>48294</v>
      </c>
      <c r="L444" s="39" t="s">
        <v>19936</v>
      </c>
      <c r="M444" s="39" t="s">
        <v>46636</v>
      </c>
      <c r="N444" s="39" t="s">
        <v>46574</v>
      </c>
      <c r="O444" s="39" t="s">
        <v>48295</v>
      </c>
      <c r="P444" s="39" t="s">
        <v>48296</v>
      </c>
      <c r="Q444" s="39" t="s">
        <v>48297</v>
      </c>
      <c r="R444" s="39" t="s">
        <v>48298</v>
      </c>
      <c r="S444" s="39" t="s">
        <v>48299</v>
      </c>
      <c r="T444" s="39" t="s">
        <v>48300</v>
      </c>
    </row>
    <row r="445" spans="1:20" x14ac:dyDescent="0.3">
      <c r="A445">
        <v>444</v>
      </c>
      <c r="B445" s="1">
        <v>45911.499085648145</v>
      </c>
      <c r="C445" s="1">
        <v>45911.503252314818</v>
      </c>
      <c r="D445" s="39" t="s">
        <v>1992</v>
      </c>
      <c r="E445" s="39" t="s">
        <v>1993</v>
      </c>
      <c r="F445" s="39" t="s">
        <v>1993</v>
      </c>
      <c r="G445">
        <v>4</v>
      </c>
      <c r="H445">
        <v>9</v>
      </c>
      <c r="I445" s="39" t="s">
        <v>48301</v>
      </c>
      <c r="J445" s="39" t="s">
        <v>48302</v>
      </c>
      <c r="K445" s="39" t="s">
        <v>48303</v>
      </c>
      <c r="L445" s="39" t="s">
        <v>48304</v>
      </c>
      <c r="M445" s="39" t="s">
        <v>48305</v>
      </c>
      <c r="N445" s="39" t="s">
        <v>48306</v>
      </c>
      <c r="O445" s="39" t="s">
        <v>48307</v>
      </c>
      <c r="P445" s="39" t="s">
        <v>48308</v>
      </c>
      <c r="Q445" s="39" t="s">
        <v>48309</v>
      </c>
      <c r="R445" s="39" t="s">
        <v>48310</v>
      </c>
      <c r="S445" s="39" t="s">
        <v>48311</v>
      </c>
      <c r="T445" s="39" t="s">
        <v>48312</v>
      </c>
    </row>
    <row r="446" spans="1:20" x14ac:dyDescent="0.3">
      <c r="A446">
        <v>445</v>
      </c>
      <c r="B446" s="1">
        <v>45911.52783564815</v>
      </c>
      <c r="C446" s="1">
        <v>45911.532824074071</v>
      </c>
      <c r="D446" s="39" t="s">
        <v>33895</v>
      </c>
      <c r="E446" s="39" t="s">
        <v>36305</v>
      </c>
      <c r="F446" s="39" t="s">
        <v>36305</v>
      </c>
      <c r="G446">
        <v>14</v>
      </c>
      <c r="H446">
        <v>38</v>
      </c>
      <c r="I446" s="39" t="s">
        <v>48313</v>
      </c>
      <c r="J446" s="39" t="s">
        <v>48314</v>
      </c>
      <c r="K446" s="39" t="s">
        <v>48315</v>
      </c>
      <c r="L446" s="39" t="s">
        <v>48316</v>
      </c>
      <c r="M446" s="39" t="s">
        <v>48317</v>
      </c>
      <c r="N446" s="39" t="s">
        <v>48318</v>
      </c>
      <c r="O446" s="39" t="s">
        <v>48319</v>
      </c>
      <c r="P446" s="39" t="s">
        <v>48320</v>
      </c>
      <c r="Q446" s="39" t="s">
        <v>48321</v>
      </c>
      <c r="R446" s="39" t="s">
        <v>48322</v>
      </c>
      <c r="S446" s="39" t="s">
        <v>48323</v>
      </c>
      <c r="T446" s="39" t="s">
        <v>48324</v>
      </c>
    </row>
    <row r="447" spans="1:20" x14ac:dyDescent="0.3">
      <c r="A447">
        <v>446</v>
      </c>
      <c r="B447" s="1">
        <v>45911.525729166664</v>
      </c>
      <c r="C447" s="1">
        <v>45911.533900462964</v>
      </c>
      <c r="D447" s="39" t="s">
        <v>2065</v>
      </c>
      <c r="E447" s="39" t="s">
        <v>2066</v>
      </c>
      <c r="F447" s="39" t="s">
        <v>6484</v>
      </c>
      <c r="G447">
        <v>4</v>
      </c>
      <c r="H447">
        <v>25</v>
      </c>
      <c r="I447" s="39" t="s">
        <v>16716</v>
      </c>
      <c r="J447" s="39" t="s">
        <v>48325</v>
      </c>
      <c r="K447" s="39" t="s">
        <v>48326</v>
      </c>
      <c r="L447" s="39" t="s">
        <v>16809</v>
      </c>
      <c r="M447" s="39" t="s">
        <v>48327</v>
      </c>
      <c r="N447" s="39" t="s">
        <v>48328</v>
      </c>
      <c r="O447" s="39" t="s">
        <v>48329</v>
      </c>
      <c r="P447" s="39" t="s">
        <v>48330</v>
      </c>
      <c r="Q447" s="39" t="s">
        <v>48331</v>
      </c>
      <c r="R447" s="39" t="s">
        <v>19332</v>
      </c>
      <c r="S447" s="39" t="s">
        <v>48332</v>
      </c>
      <c r="T447" s="39" t="s">
        <v>48333</v>
      </c>
    </row>
    <row r="448" spans="1:20" x14ac:dyDescent="0.3">
      <c r="A448">
        <v>447</v>
      </c>
      <c r="B448" s="1">
        <v>45911.618993055556</v>
      </c>
      <c r="C448" s="1">
        <v>45911.632685185185</v>
      </c>
      <c r="D448" s="39" t="s">
        <v>2663</v>
      </c>
      <c r="E448" s="39" t="s">
        <v>2664</v>
      </c>
      <c r="F448" s="39" t="s">
        <v>2664</v>
      </c>
      <c r="G448">
        <v>5</v>
      </c>
      <c r="H448">
        <v>31</v>
      </c>
      <c r="I448" s="39" t="s">
        <v>48334</v>
      </c>
      <c r="J448" s="39" t="s">
        <v>48335</v>
      </c>
      <c r="K448" s="39" t="s">
        <v>48336</v>
      </c>
      <c r="L448" s="39" t="s">
        <v>48337</v>
      </c>
      <c r="M448" s="39" t="s">
        <v>48338</v>
      </c>
      <c r="N448" s="39" t="s">
        <v>48339</v>
      </c>
      <c r="O448" s="39" t="s">
        <v>48340</v>
      </c>
      <c r="P448" s="39" t="s">
        <v>48341</v>
      </c>
      <c r="Q448" s="39" t="s">
        <v>48342</v>
      </c>
      <c r="R448" s="39" t="s">
        <v>48343</v>
      </c>
      <c r="S448" s="39" t="s">
        <v>48344</v>
      </c>
      <c r="T448" s="39" t="s">
        <v>48345</v>
      </c>
    </row>
    <row r="449" spans="1:20" x14ac:dyDescent="0.3">
      <c r="A449">
        <v>448</v>
      </c>
      <c r="B449" s="1">
        <v>45911.630150462966</v>
      </c>
      <c r="C449" s="1">
        <v>45911.636689814812</v>
      </c>
      <c r="D449" s="39" t="s">
        <v>1661</v>
      </c>
      <c r="E449" s="39" t="s">
        <v>1662</v>
      </c>
      <c r="F449" s="39" t="s">
        <v>42533</v>
      </c>
      <c r="G449">
        <v>13</v>
      </c>
      <c r="H449">
        <v>19</v>
      </c>
      <c r="I449" s="39" t="s">
        <v>48346</v>
      </c>
      <c r="J449" s="39" t="s">
        <v>48347</v>
      </c>
      <c r="K449" s="39" t="s">
        <v>48348</v>
      </c>
      <c r="L449" s="39" t="s">
        <v>48349</v>
      </c>
      <c r="M449" s="39" t="s">
        <v>48350</v>
      </c>
      <c r="N449" s="39" t="s">
        <v>48351</v>
      </c>
      <c r="O449" s="39" t="s">
        <v>48352</v>
      </c>
      <c r="P449" s="39" t="s">
        <v>48353</v>
      </c>
      <c r="Q449" s="39" t="s">
        <v>48354</v>
      </c>
      <c r="R449" s="39" t="s">
        <v>48355</v>
      </c>
      <c r="S449" s="39" t="s">
        <v>48356</v>
      </c>
      <c r="T449" s="39" t="s">
        <v>48357</v>
      </c>
    </row>
    <row r="450" spans="1:20" x14ac:dyDescent="0.3">
      <c r="A450">
        <v>449</v>
      </c>
      <c r="B450" s="1">
        <v>45911.708831018521</v>
      </c>
      <c r="C450" s="1">
        <v>45911.718668981484</v>
      </c>
      <c r="D450" s="39" t="s">
        <v>3188</v>
      </c>
      <c r="E450" s="39" t="s">
        <v>3189</v>
      </c>
      <c r="F450" s="39" t="s">
        <v>3189</v>
      </c>
      <c r="G450">
        <v>3</v>
      </c>
      <c r="H450">
        <v>19</v>
      </c>
      <c r="I450" s="39" t="s">
        <v>48358</v>
      </c>
      <c r="J450" s="39" t="s">
        <v>48359</v>
      </c>
      <c r="K450" s="39" t="s">
        <v>48360</v>
      </c>
      <c r="L450" s="39" t="s">
        <v>48361</v>
      </c>
      <c r="M450" s="39" t="s">
        <v>48362</v>
      </c>
      <c r="N450" s="39" t="s">
        <v>48363</v>
      </c>
      <c r="O450" s="39" t="s">
        <v>48364</v>
      </c>
      <c r="P450" s="39" t="s">
        <v>48365</v>
      </c>
      <c r="Q450" s="39" t="s">
        <v>48366</v>
      </c>
      <c r="R450" s="39" t="s">
        <v>48367</v>
      </c>
      <c r="S450" s="39" t="s">
        <v>48368</v>
      </c>
      <c r="T450" s="39" t="s">
        <v>48369</v>
      </c>
    </row>
    <row r="451" spans="1:20" x14ac:dyDescent="0.3">
      <c r="A451">
        <v>450</v>
      </c>
      <c r="B451" s="1">
        <v>45911.707858796297</v>
      </c>
      <c r="C451" s="1">
        <v>45911.71912037037</v>
      </c>
      <c r="D451" s="39" t="s">
        <v>2144</v>
      </c>
      <c r="E451" s="39" t="s">
        <v>2145</v>
      </c>
      <c r="F451" s="39" t="s">
        <v>2145</v>
      </c>
      <c r="G451">
        <v>4</v>
      </c>
      <c r="H451">
        <v>13</v>
      </c>
      <c r="I451" s="39" t="s">
        <v>48370</v>
      </c>
      <c r="J451" s="39" t="s">
        <v>48371</v>
      </c>
      <c r="K451" s="39" t="s">
        <v>48372</v>
      </c>
      <c r="L451" s="39" t="s">
        <v>48373</v>
      </c>
      <c r="M451" s="39" t="s">
        <v>48374</v>
      </c>
      <c r="N451" s="39" t="s">
        <v>48375</v>
      </c>
      <c r="O451" s="39" t="s">
        <v>48376</v>
      </c>
      <c r="P451" s="39" t="s">
        <v>48377</v>
      </c>
      <c r="Q451" s="39" t="s">
        <v>48378</v>
      </c>
      <c r="R451" s="39" t="s">
        <v>19890</v>
      </c>
      <c r="S451" s="39" t="s">
        <v>18768</v>
      </c>
      <c r="T451" s="39" t="s">
        <v>48379</v>
      </c>
    </row>
    <row r="452" spans="1:20" x14ac:dyDescent="0.3">
      <c r="A452">
        <v>451</v>
      </c>
      <c r="B452" s="1">
        <v>45911.714942129627</v>
      </c>
      <c r="C452" s="1">
        <v>45911.719837962963</v>
      </c>
      <c r="D452" s="39" t="s">
        <v>4124</v>
      </c>
      <c r="E452" s="39" t="s">
        <v>4125</v>
      </c>
      <c r="F452" s="39" t="s">
        <v>4125</v>
      </c>
      <c r="G452">
        <v>6</v>
      </c>
      <c r="H452">
        <v>26</v>
      </c>
      <c r="I452" s="39" t="s">
        <v>48380</v>
      </c>
      <c r="J452" s="39" t="s">
        <v>48381</v>
      </c>
      <c r="K452" s="39" t="s">
        <v>48382</v>
      </c>
      <c r="L452" s="39" t="s">
        <v>48383</v>
      </c>
      <c r="M452" s="39" t="s">
        <v>48384</v>
      </c>
      <c r="N452" s="39" t="s">
        <v>48385</v>
      </c>
      <c r="O452" s="39" t="s">
        <v>48386</v>
      </c>
      <c r="P452" s="39" t="s">
        <v>48387</v>
      </c>
      <c r="Q452" s="39" t="s">
        <v>48388</v>
      </c>
      <c r="R452" s="39" t="s">
        <v>48389</v>
      </c>
      <c r="S452" s="39" t="s">
        <v>48390</v>
      </c>
      <c r="T452" s="39" t="s">
        <v>48391</v>
      </c>
    </row>
    <row r="453" spans="1:20" x14ac:dyDescent="0.3">
      <c r="A453">
        <v>452</v>
      </c>
      <c r="B453" s="1">
        <v>45911.727754629632</v>
      </c>
      <c r="C453" s="1">
        <v>45911.733067129629</v>
      </c>
      <c r="D453" s="39" t="s">
        <v>2674</v>
      </c>
      <c r="E453" s="39" t="s">
        <v>2675</v>
      </c>
      <c r="F453" s="39" t="s">
        <v>2675</v>
      </c>
      <c r="G453">
        <v>5</v>
      </c>
      <c r="H453">
        <v>4</v>
      </c>
      <c r="I453" s="39" t="s">
        <v>48161</v>
      </c>
      <c r="J453" s="39" t="s">
        <v>48392</v>
      </c>
      <c r="K453" s="39" t="s">
        <v>48393</v>
      </c>
      <c r="L453" s="39" t="s">
        <v>39165</v>
      </c>
      <c r="M453" s="39" t="s">
        <v>45821</v>
      </c>
      <c r="N453" s="39" t="s">
        <v>46574</v>
      </c>
      <c r="O453" s="39" t="s">
        <v>45823</v>
      </c>
      <c r="P453" s="39" t="s">
        <v>48394</v>
      </c>
      <c r="Q453" s="39" t="s">
        <v>48395</v>
      </c>
      <c r="R453" s="39" t="s">
        <v>48396</v>
      </c>
      <c r="S453" s="39" t="s">
        <v>16918</v>
      </c>
      <c r="T453" s="39" t="s">
        <v>48397</v>
      </c>
    </row>
    <row r="454" spans="1:20" x14ac:dyDescent="0.3">
      <c r="A454">
        <v>453</v>
      </c>
      <c r="B454" s="1">
        <v>45911.758055555554</v>
      </c>
      <c r="C454" s="1">
        <v>45911.763749999998</v>
      </c>
      <c r="D454" s="39" t="s">
        <v>2402</v>
      </c>
      <c r="E454" s="39" t="s">
        <v>2403</v>
      </c>
      <c r="F454" s="39" t="s">
        <v>2404</v>
      </c>
      <c r="G454">
        <v>12</v>
      </c>
      <c r="H454">
        <v>23</v>
      </c>
      <c r="I454" s="39" t="s">
        <v>48398</v>
      </c>
      <c r="J454" s="39" t="s">
        <v>48399</v>
      </c>
      <c r="K454" s="39" t="s">
        <v>48400</v>
      </c>
      <c r="L454" s="39" t="s">
        <v>48401</v>
      </c>
      <c r="M454" s="39" t="s">
        <v>48402</v>
      </c>
      <c r="N454" s="39" t="s">
        <v>48403</v>
      </c>
      <c r="O454" s="39" t="s">
        <v>48404</v>
      </c>
      <c r="P454" s="39" t="s">
        <v>48405</v>
      </c>
      <c r="Q454" s="39" t="s">
        <v>48406</v>
      </c>
      <c r="R454" s="39" t="s">
        <v>48407</v>
      </c>
      <c r="S454" s="39" t="s">
        <v>48408</v>
      </c>
      <c r="T454" s="39" t="s">
        <v>48409</v>
      </c>
    </row>
    <row r="455" spans="1:20" x14ac:dyDescent="0.3">
      <c r="A455">
        <v>454</v>
      </c>
      <c r="B455" s="1">
        <v>45911.738564814812</v>
      </c>
      <c r="C455" s="1">
        <v>45911.769861111112</v>
      </c>
      <c r="D455" s="39" t="s">
        <v>33820</v>
      </c>
      <c r="E455" s="39" t="s">
        <v>36128</v>
      </c>
      <c r="F455" s="39" t="s">
        <v>42514</v>
      </c>
      <c r="G455">
        <v>14</v>
      </c>
      <c r="H455">
        <v>16</v>
      </c>
      <c r="I455" s="39" t="s">
        <v>48410</v>
      </c>
      <c r="J455" s="39" t="s">
        <v>48411</v>
      </c>
      <c r="K455" s="39" t="s">
        <v>48412</v>
      </c>
      <c r="L455" s="39" t="s">
        <v>48413</v>
      </c>
      <c r="M455" s="39" t="s">
        <v>48414</v>
      </c>
      <c r="N455" s="39" t="s">
        <v>46574</v>
      </c>
      <c r="O455" s="39" t="s">
        <v>48295</v>
      </c>
      <c r="P455" s="39" t="s">
        <v>48415</v>
      </c>
      <c r="Q455" s="39" t="s">
        <v>48416</v>
      </c>
      <c r="R455" s="39" t="s">
        <v>48417</v>
      </c>
      <c r="S455" s="39" t="s">
        <v>48418</v>
      </c>
      <c r="T455" s="39" t="s">
        <v>48419</v>
      </c>
    </row>
    <row r="456" spans="1:20" x14ac:dyDescent="0.3">
      <c r="A456">
        <v>455</v>
      </c>
      <c r="B456" s="1">
        <v>45911.786921296298</v>
      </c>
      <c r="C456" s="1">
        <v>45911.79891203704</v>
      </c>
      <c r="D456" s="39" t="s">
        <v>2277</v>
      </c>
      <c r="E456" s="39" t="s">
        <v>2278</v>
      </c>
      <c r="F456" s="39" t="s">
        <v>2278</v>
      </c>
      <c r="G456">
        <v>4</v>
      </c>
      <c r="H456">
        <v>32</v>
      </c>
      <c r="I456" s="39" t="s">
        <v>46560</v>
      </c>
      <c r="J456" s="39" t="s">
        <v>48420</v>
      </c>
      <c r="K456" s="39" t="s">
        <v>48421</v>
      </c>
      <c r="L456" s="39" t="s">
        <v>48422</v>
      </c>
      <c r="M456" s="39" t="s">
        <v>48423</v>
      </c>
      <c r="N456" s="39" t="s">
        <v>48424</v>
      </c>
      <c r="O456" s="39" t="s">
        <v>48425</v>
      </c>
      <c r="P456" s="39" t="s">
        <v>48426</v>
      </c>
      <c r="Q456" s="39" t="s">
        <v>48427</v>
      </c>
      <c r="R456" s="39" t="s">
        <v>48428</v>
      </c>
      <c r="S456" s="39" t="s">
        <v>48429</v>
      </c>
      <c r="T456" s="39" t="s">
        <v>48430</v>
      </c>
    </row>
    <row r="457" spans="1:20" x14ac:dyDescent="0.3">
      <c r="A457">
        <v>456</v>
      </c>
      <c r="B457" s="1">
        <v>45911.803576388891</v>
      </c>
      <c r="C457" s="1">
        <v>45911.808611111112</v>
      </c>
      <c r="D457" s="39" t="s">
        <v>6287</v>
      </c>
      <c r="E457" s="39" t="s">
        <v>6288</v>
      </c>
      <c r="F457" s="39" t="s">
        <v>6288</v>
      </c>
      <c r="G457">
        <v>12</v>
      </c>
      <c r="H457">
        <v>6</v>
      </c>
      <c r="I457" s="39" t="s">
        <v>48431</v>
      </c>
      <c r="J457" s="39" t="s">
        <v>48432</v>
      </c>
      <c r="K457" s="39" t="s">
        <v>48433</v>
      </c>
      <c r="L457" s="39" t="s">
        <v>48434</v>
      </c>
      <c r="M457" s="39" t="s">
        <v>19131</v>
      </c>
      <c r="N457" s="39" t="s">
        <v>48435</v>
      </c>
      <c r="O457" s="39" t="s">
        <v>45823</v>
      </c>
      <c r="P457" s="39" t="s">
        <v>48436</v>
      </c>
      <c r="Q457" s="39" t="s">
        <v>48437</v>
      </c>
      <c r="R457" s="39" t="s">
        <v>48269</v>
      </c>
      <c r="S457" s="39" t="s">
        <v>48438</v>
      </c>
      <c r="T457" s="39" t="s">
        <v>48439</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925A-FFE2-47AA-9BF0-36C23461C604}">
  <dimension ref="A1:T404"/>
  <sheetViews>
    <sheetView workbookViewId="0">
      <selection activeCell="F53" sqref="F53"/>
    </sheetView>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23.375" bestFit="1" customWidth="1"/>
    <col min="7" max="7" width="6.5" bestFit="1" customWidth="1"/>
    <col min="8" max="8" width="7.625" bestFit="1" customWidth="1"/>
    <col min="9" max="20" width="81" bestFit="1" customWidth="1"/>
  </cols>
  <sheetData>
    <row r="1" spans="1:20" x14ac:dyDescent="0.3">
      <c r="A1" t="s">
        <v>0</v>
      </c>
      <c r="B1" t="s">
        <v>1</v>
      </c>
      <c r="C1" t="s">
        <v>2</v>
      </c>
      <c r="D1" t="s">
        <v>3</v>
      </c>
      <c r="E1" t="s">
        <v>4</v>
      </c>
      <c r="F1" t="s">
        <v>15097</v>
      </c>
      <c r="G1" t="s">
        <v>4790</v>
      </c>
      <c r="H1" t="s">
        <v>7</v>
      </c>
      <c r="I1" t="s">
        <v>20569</v>
      </c>
      <c r="J1" t="s">
        <v>20570</v>
      </c>
      <c r="K1" t="s">
        <v>20571</v>
      </c>
      <c r="L1" t="s">
        <v>20572</v>
      </c>
      <c r="M1" t="s">
        <v>20573</v>
      </c>
      <c r="N1" t="s">
        <v>20574</v>
      </c>
      <c r="O1" t="s">
        <v>20575</v>
      </c>
      <c r="P1" t="s">
        <v>20576</v>
      </c>
      <c r="Q1" t="s">
        <v>20577</v>
      </c>
      <c r="R1" t="s">
        <v>20578</v>
      </c>
      <c r="S1" t="s">
        <v>20579</v>
      </c>
      <c r="T1" t="s">
        <v>20580</v>
      </c>
    </row>
    <row r="2" spans="1:20" x14ac:dyDescent="0.3">
      <c r="A2">
        <v>1</v>
      </c>
      <c r="B2" s="1">
        <v>45819.386562500003</v>
      </c>
      <c r="C2" s="1">
        <v>45819.392962962964</v>
      </c>
      <c r="D2" s="39" t="s">
        <v>659</v>
      </c>
      <c r="E2" s="39" t="s">
        <v>660</v>
      </c>
      <c r="F2" s="39" t="s">
        <v>661</v>
      </c>
      <c r="G2">
        <v>10</v>
      </c>
      <c r="H2">
        <v>19</v>
      </c>
      <c r="I2" s="39" t="s">
        <v>20581</v>
      </c>
      <c r="J2" s="39" t="s">
        <v>20582</v>
      </c>
      <c r="K2" s="39" t="s">
        <v>20583</v>
      </c>
      <c r="L2" s="39" t="s">
        <v>20584</v>
      </c>
      <c r="M2" s="39" t="s">
        <v>20585</v>
      </c>
      <c r="N2" s="39" t="s">
        <v>20586</v>
      </c>
      <c r="O2" s="39" t="s">
        <v>20587</v>
      </c>
      <c r="P2" s="39" t="s">
        <v>20588</v>
      </c>
      <c r="Q2" s="39" t="s">
        <v>20589</v>
      </c>
      <c r="R2" s="39" t="s">
        <v>20590</v>
      </c>
      <c r="S2" s="39" t="s">
        <v>314</v>
      </c>
      <c r="T2" s="39" t="s">
        <v>20591</v>
      </c>
    </row>
    <row r="3" spans="1:20" x14ac:dyDescent="0.3">
      <c r="A3">
        <v>2</v>
      </c>
      <c r="B3" s="1">
        <v>45819.384166666663</v>
      </c>
      <c r="C3" s="1">
        <v>45819.397129629629</v>
      </c>
      <c r="D3" s="39" t="s">
        <v>538</v>
      </c>
      <c r="E3" s="39" t="s">
        <v>539</v>
      </c>
      <c r="F3" s="39" t="s">
        <v>539</v>
      </c>
      <c r="G3">
        <v>10</v>
      </c>
      <c r="H3">
        <v>32</v>
      </c>
      <c r="I3" s="39" t="s">
        <v>314</v>
      </c>
      <c r="J3" s="39" t="s">
        <v>20592</v>
      </c>
      <c r="K3" s="39" t="s">
        <v>20593</v>
      </c>
      <c r="L3" s="39" t="s">
        <v>16918</v>
      </c>
      <c r="M3" s="39" t="s">
        <v>20594</v>
      </c>
      <c r="N3" s="39" t="s">
        <v>20586</v>
      </c>
      <c r="O3" s="39" t="s">
        <v>20595</v>
      </c>
      <c r="P3" s="39" t="s">
        <v>20596</v>
      </c>
      <c r="Q3" s="39" t="s">
        <v>20597</v>
      </c>
      <c r="R3" s="39" t="s">
        <v>20598</v>
      </c>
      <c r="S3" s="39" t="s">
        <v>20599</v>
      </c>
      <c r="T3" s="39" t="s">
        <v>20600</v>
      </c>
    </row>
    <row r="4" spans="1:20" x14ac:dyDescent="0.3">
      <c r="A4">
        <v>3</v>
      </c>
      <c r="B4" s="1">
        <v>45819.384004629632</v>
      </c>
      <c r="C4" s="1">
        <v>45819.398622685185</v>
      </c>
      <c r="D4" s="39" t="s">
        <v>549</v>
      </c>
      <c r="E4" s="39" t="s">
        <v>550</v>
      </c>
      <c r="F4" s="39" t="s">
        <v>550</v>
      </c>
      <c r="G4">
        <v>10</v>
      </c>
      <c r="H4">
        <v>26</v>
      </c>
      <c r="I4" s="39" t="s">
        <v>314</v>
      </c>
      <c r="J4" s="39" t="s">
        <v>20592</v>
      </c>
      <c r="K4" s="39" t="s">
        <v>20593</v>
      </c>
      <c r="L4" s="39" t="s">
        <v>16918</v>
      </c>
      <c r="M4" s="39" t="s">
        <v>20601</v>
      </c>
      <c r="N4" s="39" t="s">
        <v>20586</v>
      </c>
      <c r="O4" s="39" t="s">
        <v>20602</v>
      </c>
      <c r="P4" s="39" t="s">
        <v>20603</v>
      </c>
      <c r="Q4" s="39" t="s">
        <v>20604</v>
      </c>
      <c r="R4" s="39" t="s">
        <v>20605</v>
      </c>
      <c r="S4" s="39" t="s">
        <v>314</v>
      </c>
      <c r="T4" s="39" t="s">
        <v>20606</v>
      </c>
    </row>
    <row r="5" spans="1:20" x14ac:dyDescent="0.3">
      <c r="A5">
        <v>4</v>
      </c>
      <c r="B5" s="1">
        <v>45819.389016203706</v>
      </c>
      <c r="C5" s="1">
        <v>45819.398993055554</v>
      </c>
      <c r="D5" s="39" t="s">
        <v>567</v>
      </c>
      <c r="E5" s="39" t="s">
        <v>568</v>
      </c>
      <c r="F5" s="39" t="s">
        <v>568</v>
      </c>
      <c r="G5">
        <v>10</v>
      </c>
      <c r="H5">
        <v>31</v>
      </c>
      <c r="I5" s="39" t="s">
        <v>20607</v>
      </c>
      <c r="J5" s="39" t="s">
        <v>20608</v>
      </c>
      <c r="K5" s="39" t="s">
        <v>20593</v>
      </c>
      <c r="L5" s="39" t="s">
        <v>16918</v>
      </c>
      <c r="M5" s="39" t="s">
        <v>20609</v>
      </c>
      <c r="N5" s="39" t="s">
        <v>20610</v>
      </c>
      <c r="O5" s="39" t="s">
        <v>20595</v>
      </c>
      <c r="P5" s="39" t="s">
        <v>20603</v>
      </c>
      <c r="Q5" s="39" t="s">
        <v>20604</v>
      </c>
      <c r="R5" s="39" t="s">
        <v>20605</v>
      </c>
      <c r="S5" s="39" t="s">
        <v>20611</v>
      </c>
      <c r="T5" s="39" t="s">
        <v>20612</v>
      </c>
    </row>
    <row r="6" spans="1:20" x14ac:dyDescent="0.3">
      <c r="A6">
        <v>5</v>
      </c>
      <c r="B6" s="1">
        <v>45819.384016203701</v>
      </c>
      <c r="C6" s="1">
        <v>45819.401018518518</v>
      </c>
      <c r="D6" s="39" t="s">
        <v>520</v>
      </c>
      <c r="E6" s="39" t="s">
        <v>521</v>
      </c>
      <c r="F6" s="39" t="s">
        <v>521</v>
      </c>
      <c r="G6">
        <v>10</v>
      </c>
      <c r="H6">
        <v>27</v>
      </c>
      <c r="I6" s="39" t="s">
        <v>314</v>
      </c>
      <c r="J6" s="39" t="s">
        <v>20592</v>
      </c>
      <c r="K6" s="39" t="s">
        <v>20593</v>
      </c>
      <c r="L6" s="39" t="s">
        <v>16918</v>
      </c>
      <c r="M6" s="39" t="s">
        <v>20613</v>
      </c>
      <c r="N6" s="39" t="s">
        <v>20586</v>
      </c>
      <c r="O6" s="39" t="s">
        <v>20602</v>
      </c>
      <c r="P6" s="39" t="s">
        <v>20603</v>
      </c>
      <c r="Q6" s="39" t="s">
        <v>20604</v>
      </c>
      <c r="R6" s="39" t="s">
        <v>20605</v>
      </c>
      <c r="S6" s="39" t="s">
        <v>314</v>
      </c>
      <c r="T6" s="39" t="s">
        <v>20614</v>
      </c>
    </row>
    <row r="7" spans="1:20" x14ac:dyDescent="0.3">
      <c r="A7">
        <v>6</v>
      </c>
      <c r="B7" s="1">
        <v>45819.391458333332</v>
      </c>
      <c r="C7" s="1">
        <v>45819.401956018519</v>
      </c>
      <c r="D7" s="39" t="s">
        <v>722</v>
      </c>
      <c r="E7" s="39" t="s">
        <v>723</v>
      </c>
      <c r="F7" s="39" t="s">
        <v>723</v>
      </c>
      <c r="G7">
        <v>10</v>
      </c>
      <c r="H7">
        <v>12</v>
      </c>
      <c r="I7" s="39" t="s">
        <v>20615</v>
      </c>
      <c r="J7" s="39" t="s">
        <v>20616</v>
      </c>
      <c r="K7" s="39" t="s">
        <v>20617</v>
      </c>
      <c r="L7" s="39" t="s">
        <v>20618</v>
      </c>
      <c r="M7" s="39" t="s">
        <v>20619</v>
      </c>
      <c r="N7" s="39" t="s">
        <v>20620</v>
      </c>
      <c r="O7" s="39" t="s">
        <v>20621</v>
      </c>
      <c r="P7" s="39" t="s">
        <v>20622</v>
      </c>
      <c r="Q7" s="39" t="s">
        <v>20623</v>
      </c>
      <c r="R7" s="39" t="s">
        <v>20624</v>
      </c>
      <c r="S7" s="39" t="s">
        <v>20625</v>
      </c>
      <c r="T7" s="39" t="s">
        <v>20626</v>
      </c>
    </row>
    <row r="8" spans="1:20" x14ac:dyDescent="0.3">
      <c r="A8">
        <v>7</v>
      </c>
      <c r="B8" s="1">
        <v>45819.384305555555</v>
      </c>
      <c r="C8" s="1">
        <v>45819.402592592596</v>
      </c>
      <c r="D8" s="39" t="s">
        <v>690</v>
      </c>
      <c r="E8" s="39" t="s">
        <v>691</v>
      </c>
      <c r="F8" s="39" t="s">
        <v>20627</v>
      </c>
      <c r="G8">
        <v>10</v>
      </c>
      <c r="H8">
        <v>37</v>
      </c>
      <c r="I8" s="39" t="s">
        <v>20628</v>
      </c>
      <c r="J8" s="39" t="s">
        <v>20629</v>
      </c>
      <c r="K8" s="39" t="s">
        <v>20630</v>
      </c>
      <c r="L8" s="39" t="s">
        <v>20631</v>
      </c>
      <c r="M8" s="39" t="s">
        <v>20632</v>
      </c>
      <c r="N8" s="39" t="s">
        <v>20586</v>
      </c>
      <c r="O8" s="39" t="s">
        <v>20633</v>
      </c>
      <c r="P8" s="39" t="s">
        <v>20634</v>
      </c>
      <c r="Q8" s="39" t="s">
        <v>20635</v>
      </c>
      <c r="R8" s="39" t="s">
        <v>20636</v>
      </c>
      <c r="S8" s="39" t="s">
        <v>20637</v>
      </c>
      <c r="T8" s="39" t="s">
        <v>20606</v>
      </c>
    </row>
    <row r="9" spans="1:20" x14ac:dyDescent="0.3">
      <c r="A9">
        <v>8</v>
      </c>
      <c r="B9" s="1">
        <v>45819.385925925926</v>
      </c>
      <c r="C9" s="1">
        <v>45819.403263888889</v>
      </c>
      <c r="D9" s="39" t="s">
        <v>702</v>
      </c>
      <c r="E9" s="39" t="s">
        <v>703</v>
      </c>
      <c r="F9" s="39" t="s">
        <v>703</v>
      </c>
      <c r="G9">
        <v>10</v>
      </c>
      <c r="H9">
        <v>20</v>
      </c>
      <c r="I9" s="39" t="s">
        <v>20638</v>
      </c>
      <c r="J9" s="39" t="s">
        <v>20639</v>
      </c>
      <c r="K9" s="39" t="s">
        <v>20640</v>
      </c>
      <c r="L9" s="39" t="s">
        <v>20641</v>
      </c>
      <c r="M9" s="39" t="s">
        <v>107</v>
      </c>
      <c r="N9" s="39" t="s">
        <v>20586</v>
      </c>
      <c r="O9" s="39" t="s">
        <v>20642</v>
      </c>
      <c r="P9" s="39" t="s">
        <v>20634</v>
      </c>
      <c r="Q9" s="39" t="s">
        <v>20635</v>
      </c>
      <c r="R9" s="39" t="s">
        <v>20636</v>
      </c>
      <c r="S9" s="39" t="s">
        <v>20637</v>
      </c>
      <c r="T9" s="39" t="s">
        <v>20643</v>
      </c>
    </row>
    <row r="10" spans="1:20" x14ac:dyDescent="0.3">
      <c r="A10">
        <v>9</v>
      </c>
      <c r="B10" s="1">
        <v>45819.40048611111</v>
      </c>
      <c r="C10" s="1">
        <v>45819.403402777774</v>
      </c>
      <c r="D10" s="39" t="s">
        <v>750</v>
      </c>
      <c r="E10" s="39" t="s">
        <v>751</v>
      </c>
      <c r="F10" s="39" t="s">
        <v>751</v>
      </c>
      <c r="G10">
        <v>10</v>
      </c>
      <c r="H10">
        <v>22</v>
      </c>
      <c r="I10" s="39" t="s">
        <v>20638</v>
      </c>
      <c r="J10" s="39" t="s">
        <v>20644</v>
      </c>
      <c r="K10" s="39" t="s">
        <v>20645</v>
      </c>
      <c r="L10" s="39" t="s">
        <v>20641</v>
      </c>
      <c r="M10" s="39" t="s">
        <v>20646</v>
      </c>
      <c r="N10" s="39" t="s">
        <v>20647</v>
      </c>
      <c r="O10" s="39" t="s">
        <v>20642</v>
      </c>
      <c r="P10" s="39" t="s">
        <v>20648</v>
      </c>
      <c r="Q10" s="39" t="s">
        <v>20635</v>
      </c>
      <c r="R10" s="39" t="s">
        <v>20636</v>
      </c>
      <c r="S10" s="39" t="s">
        <v>314</v>
      </c>
      <c r="T10" s="39" t="s">
        <v>20606</v>
      </c>
    </row>
    <row r="11" spans="1:20" x14ac:dyDescent="0.3">
      <c r="A11">
        <v>10</v>
      </c>
      <c r="B11" s="1">
        <v>45819.384710648148</v>
      </c>
      <c r="C11" s="1">
        <v>45819.403425925928</v>
      </c>
      <c r="D11" s="39" t="s">
        <v>761</v>
      </c>
      <c r="E11" s="39" t="s">
        <v>762</v>
      </c>
      <c r="F11" s="39" t="s">
        <v>762</v>
      </c>
      <c r="G11">
        <v>10</v>
      </c>
      <c r="H11">
        <v>21</v>
      </c>
      <c r="I11" s="39" t="s">
        <v>20649</v>
      </c>
      <c r="J11" s="39" t="s">
        <v>20644</v>
      </c>
      <c r="K11" s="39" t="s">
        <v>20650</v>
      </c>
      <c r="L11" s="39" t="s">
        <v>20651</v>
      </c>
      <c r="M11" s="39" t="s">
        <v>20652</v>
      </c>
      <c r="N11" s="39" t="s">
        <v>20653</v>
      </c>
      <c r="O11" s="39" t="s">
        <v>20642</v>
      </c>
      <c r="P11" s="39" t="s">
        <v>20654</v>
      </c>
      <c r="Q11" s="39" t="s">
        <v>20635</v>
      </c>
      <c r="R11" s="39" t="s">
        <v>20636</v>
      </c>
      <c r="S11" s="39" t="s">
        <v>20637</v>
      </c>
      <c r="T11" s="39" t="s">
        <v>20655</v>
      </c>
    </row>
    <row r="12" spans="1:20" x14ac:dyDescent="0.3">
      <c r="A12">
        <v>11</v>
      </c>
      <c r="B12" s="1">
        <v>45819.39607638889</v>
      </c>
      <c r="C12" s="1">
        <v>45819.403506944444</v>
      </c>
      <c r="D12" s="39" t="s">
        <v>629</v>
      </c>
      <c r="E12" s="39" t="s">
        <v>630</v>
      </c>
      <c r="F12" s="39" t="s">
        <v>631</v>
      </c>
      <c r="G12">
        <v>10</v>
      </c>
      <c r="H12">
        <v>11</v>
      </c>
      <c r="I12" s="39" t="s">
        <v>314</v>
      </c>
      <c r="J12" s="39" t="s">
        <v>20656</v>
      </c>
      <c r="K12" s="39" t="s">
        <v>20582</v>
      </c>
      <c r="L12" s="39" t="s">
        <v>12887</v>
      </c>
      <c r="M12" s="39" t="s">
        <v>20657</v>
      </c>
      <c r="N12" s="39" t="s">
        <v>20586</v>
      </c>
      <c r="O12" s="39" t="s">
        <v>20658</v>
      </c>
      <c r="P12" s="39" t="s">
        <v>20659</v>
      </c>
      <c r="Q12" s="39" t="s">
        <v>20660</v>
      </c>
      <c r="R12" s="39" t="s">
        <v>20661</v>
      </c>
      <c r="S12" s="39" t="s">
        <v>20662</v>
      </c>
      <c r="T12" s="39" t="s">
        <v>20663</v>
      </c>
    </row>
    <row r="13" spans="1:20" x14ac:dyDescent="0.3">
      <c r="A13">
        <v>12</v>
      </c>
      <c r="B13" s="1">
        <v>45819.399398148147</v>
      </c>
      <c r="C13" s="1">
        <v>45819.403692129628</v>
      </c>
      <c r="D13" s="39" t="s">
        <v>772</v>
      </c>
      <c r="E13" s="39" t="s">
        <v>773</v>
      </c>
      <c r="F13" s="39" t="s">
        <v>773</v>
      </c>
      <c r="G13">
        <v>10</v>
      </c>
      <c r="H13">
        <v>5</v>
      </c>
      <c r="I13" s="39" t="s">
        <v>20638</v>
      </c>
      <c r="J13" s="39" t="s">
        <v>20664</v>
      </c>
      <c r="K13" s="39" t="s">
        <v>20617</v>
      </c>
      <c r="L13" s="39" t="s">
        <v>20665</v>
      </c>
      <c r="M13" s="39" t="s">
        <v>20666</v>
      </c>
      <c r="N13" s="39" t="s">
        <v>20586</v>
      </c>
      <c r="O13" s="39" t="s">
        <v>20642</v>
      </c>
      <c r="P13" s="39" t="s">
        <v>20634</v>
      </c>
      <c r="Q13" s="39" t="s">
        <v>20635</v>
      </c>
      <c r="R13" s="39" t="s">
        <v>20667</v>
      </c>
      <c r="S13" s="39" t="s">
        <v>20637</v>
      </c>
      <c r="T13" s="39" t="s">
        <v>20606</v>
      </c>
    </row>
    <row r="14" spans="1:20" x14ac:dyDescent="0.3">
      <c r="A14">
        <v>13</v>
      </c>
      <c r="B14" s="1">
        <v>45819.397569444445</v>
      </c>
      <c r="C14" s="1">
        <v>45819.407465277778</v>
      </c>
      <c r="D14" s="39" t="s">
        <v>583</v>
      </c>
      <c r="E14" s="39" t="s">
        <v>584</v>
      </c>
      <c r="F14" s="39" t="s">
        <v>585</v>
      </c>
      <c r="G14">
        <v>10</v>
      </c>
      <c r="H14">
        <v>9</v>
      </c>
      <c r="I14" s="39" t="s">
        <v>20668</v>
      </c>
      <c r="J14" s="39" t="s">
        <v>20669</v>
      </c>
      <c r="K14" s="39" t="s">
        <v>20670</v>
      </c>
      <c r="L14" s="39" t="s">
        <v>20671</v>
      </c>
      <c r="M14" s="39" t="s">
        <v>20672</v>
      </c>
      <c r="N14" s="39" t="s">
        <v>20610</v>
      </c>
      <c r="O14" s="39" t="s">
        <v>16301</v>
      </c>
      <c r="P14" s="39" t="s">
        <v>20673</v>
      </c>
      <c r="Q14" s="39" t="s">
        <v>20674</v>
      </c>
      <c r="R14" s="39" t="s">
        <v>20675</v>
      </c>
      <c r="S14" s="39" t="s">
        <v>20676</v>
      </c>
      <c r="T14" s="39" t="s">
        <v>20677</v>
      </c>
    </row>
    <row r="15" spans="1:20" x14ac:dyDescent="0.3">
      <c r="A15">
        <v>14</v>
      </c>
      <c r="B15" s="1">
        <v>45819.397696759261</v>
      </c>
      <c r="C15" s="1">
        <v>45819.410011574073</v>
      </c>
      <c r="D15" s="39" t="s">
        <v>592</v>
      </c>
      <c r="E15" s="39" t="s">
        <v>593</v>
      </c>
      <c r="F15" s="39" t="s">
        <v>594</v>
      </c>
      <c r="G15">
        <v>10</v>
      </c>
      <c r="H15">
        <v>4</v>
      </c>
      <c r="I15" s="39" t="s">
        <v>314</v>
      </c>
      <c r="J15" s="39" t="s">
        <v>314</v>
      </c>
      <c r="K15" s="39" t="s">
        <v>20678</v>
      </c>
      <c r="L15" s="39" t="s">
        <v>20679</v>
      </c>
      <c r="M15" s="39" t="s">
        <v>20680</v>
      </c>
      <c r="N15" s="39" t="s">
        <v>20586</v>
      </c>
      <c r="O15" s="39" t="s">
        <v>20681</v>
      </c>
      <c r="P15" s="39" t="s">
        <v>20682</v>
      </c>
      <c r="Q15" s="39" t="s">
        <v>20683</v>
      </c>
      <c r="R15" s="39" t="s">
        <v>20684</v>
      </c>
      <c r="S15" s="39" t="s">
        <v>314</v>
      </c>
      <c r="T15" s="39" t="s">
        <v>20685</v>
      </c>
    </row>
    <row r="16" spans="1:20" x14ac:dyDescent="0.3">
      <c r="A16">
        <v>15</v>
      </c>
      <c r="B16" s="1">
        <v>45819.398784722223</v>
      </c>
      <c r="C16" s="1">
        <v>45819.410231481481</v>
      </c>
      <c r="D16" s="39" t="s">
        <v>531</v>
      </c>
      <c r="E16" s="39" t="s">
        <v>532</v>
      </c>
      <c r="F16" s="39" t="s">
        <v>532</v>
      </c>
      <c r="G16">
        <v>10</v>
      </c>
      <c r="H16">
        <v>13</v>
      </c>
      <c r="I16" s="39" t="s">
        <v>20686</v>
      </c>
      <c r="J16" s="39" t="s">
        <v>20687</v>
      </c>
      <c r="K16" s="39" t="s">
        <v>20688</v>
      </c>
      <c r="L16" s="39" t="s">
        <v>20689</v>
      </c>
      <c r="M16" s="39" t="s">
        <v>20690</v>
      </c>
      <c r="N16" s="39" t="s">
        <v>20691</v>
      </c>
      <c r="O16" s="39" t="s">
        <v>20692</v>
      </c>
      <c r="P16" s="39" t="s">
        <v>20693</v>
      </c>
      <c r="Q16" s="39" t="s">
        <v>20694</v>
      </c>
      <c r="R16" s="39" t="s">
        <v>20695</v>
      </c>
      <c r="S16" s="39" t="s">
        <v>20696</v>
      </c>
      <c r="T16" s="39" t="s">
        <v>20697</v>
      </c>
    </row>
    <row r="17" spans="1:20" x14ac:dyDescent="0.3">
      <c r="A17">
        <v>16</v>
      </c>
      <c r="B17" s="1">
        <v>45819.396504629629</v>
      </c>
      <c r="C17" s="1">
        <v>45819.410532407404</v>
      </c>
      <c r="D17" s="39" t="s">
        <v>558</v>
      </c>
      <c r="E17" s="39" t="s">
        <v>559</v>
      </c>
      <c r="F17" s="39" t="s">
        <v>559</v>
      </c>
      <c r="G17">
        <v>10</v>
      </c>
      <c r="H17">
        <v>8</v>
      </c>
      <c r="I17" s="39" t="s">
        <v>314</v>
      </c>
      <c r="J17" s="39" t="s">
        <v>20592</v>
      </c>
      <c r="K17" s="39" t="s">
        <v>20593</v>
      </c>
      <c r="L17" s="39" t="s">
        <v>20698</v>
      </c>
      <c r="M17" s="39" t="s">
        <v>20680</v>
      </c>
      <c r="N17" s="39" t="s">
        <v>20586</v>
      </c>
      <c r="O17" s="39" t="s">
        <v>20602</v>
      </c>
      <c r="P17" s="39" t="s">
        <v>20603</v>
      </c>
      <c r="Q17" s="39" t="s">
        <v>20604</v>
      </c>
      <c r="R17" s="39" t="s">
        <v>20605</v>
      </c>
      <c r="S17" s="39" t="s">
        <v>314</v>
      </c>
      <c r="T17" s="39" t="s">
        <v>20614</v>
      </c>
    </row>
    <row r="18" spans="1:20" x14ac:dyDescent="0.3">
      <c r="A18">
        <v>17</v>
      </c>
      <c r="B18" s="1">
        <v>45819.405706018515</v>
      </c>
      <c r="C18" s="1">
        <v>45819.411122685182</v>
      </c>
      <c r="D18" s="39" t="s">
        <v>829</v>
      </c>
      <c r="E18" s="39" t="s">
        <v>830</v>
      </c>
      <c r="F18" s="39" t="s">
        <v>830</v>
      </c>
      <c r="G18">
        <v>10</v>
      </c>
      <c r="H18">
        <v>34</v>
      </c>
      <c r="I18" s="39" t="s">
        <v>314</v>
      </c>
      <c r="J18" s="39" t="s">
        <v>20592</v>
      </c>
      <c r="K18" s="39" t="s">
        <v>20593</v>
      </c>
      <c r="L18" s="39" t="s">
        <v>16918</v>
      </c>
      <c r="M18" s="39" t="s">
        <v>20699</v>
      </c>
      <c r="N18" s="39" t="s">
        <v>20586</v>
      </c>
      <c r="O18" s="39" t="s">
        <v>20700</v>
      </c>
      <c r="P18" s="39" t="s">
        <v>20701</v>
      </c>
      <c r="Q18" s="39" t="s">
        <v>20702</v>
      </c>
      <c r="R18" s="39" t="s">
        <v>20703</v>
      </c>
      <c r="S18" s="39" t="s">
        <v>314</v>
      </c>
      <c r="T18" s="39" t="s">
        <v>20614</v>
      </c>
    </row>
    <row r="19" spans="1:20" x14ac:dyDescent="0.3">
      <c r="A19">
        <v>18</v>
      </c>
      <c r="B19" s="1">
        <v>45819.385162037041</v>
      </c>
      <c r="C19" s="1">
        <v>45819.411435185182</v>
      </c>
      <c r="D19" s="39" t="s">
        <v>671</v>
      </c>
      <c r="E19" s="39" t="s">
        <v>672</v>
      </c>
      <c r="F19" s="39" t="s">
        <v>673</v>
      </c>
      <c r="G19">
        <v>10</v>
      </c>
      <c r="H19">
        <v>6</v>
      </c>
      <c r="I19" s="39" t="s">
        <v>20704</v>
      </c>
      <c r="J19" s="39" t="s">
        <v>20705</v>
      </c>
      <c r="K19" s="39" t="s">
        <v>20706</v>
      </c>
      <c r="L19" s="39" t="s">
        <v>20707</v>
      </c>
      <c r="M19" s="39" t="s">
        <v>20680</v>
      </c>
      <c r="N19" s="39" t="s">
        <v>20586</v>
      </c>
      <c r="O19" s="39" t="s">
        <v>20708</v>
      </c>
      <c r="P19" s="39" t="s">
        <v>20709</v>
      </c>
      <c r="Q19" s="39" t="s">
        <v>20710</v>
      </c>
      <c r="R19" s="39" t="s">
        <v>20711</v>
      </c>
      <c r="S19" s="39" t="s">
        <v>314</v>
      </c>
      <c r="T19" s="39" t="s">
        <v>20614</v>
      </c>
    </row>
    <row r="20" spans="1:20" x14ac:dyDescent="0.3">
      <c r="A20">
        <v>19</v>
      </c>
      <c r="B20" s="1">
        <v>45819.406678240739</v>
      </c>
      <c r="C20" s="1">
        <v>45819.411435185182</v>
      </c>
      <c r="D20" s="39" t="s">
        <v>713</v>
      </c>
      <c r="E20" s="39" t="s">
        <v>714</v>
      </c>
      <c r="F20" s="39" t="s">
        <v>714</v>
      </c>
      <c r="G20">
        <v>10</v>
      </c>
      <c r="H20">
        <v>24</v>
      </c>
      <c r="I20" s="39" t="s">
        <v>20712</v>
      </c>
      <c r="J20" s="39" t="s">
        <v>20713</v>
      </c>
      <c r="K20" s="39" t="s">
        <v>20592</v>
      </c>
      <c r="L20" s="39" t="s">
        <v>12887</v>
      </c>
      <c r="M20" s="39" t="s">
        <v>20699</v>
      </c>
      <c r="N20" s="39" t="s">
        <v>20586</v>
      </c>
      <c r="O20" s="39" t="s">
        <v>20714</v>
      </c>
      <c r="P20" s="39" t="s">
        <v>20709</v>
      </c>
      <c r="Q20" s="39" t="s">
        <v>20715</v>
      </c>
      <c r="R20" s="39" t="s">
        <v>20711</v>
      </c>
      <c r="S20" s="39" t="s">
        <v>20712</v>
      </c>
      <c r="T20" s="39" t="s">
        <v>20614</v>
      </c>
    </row>
    <row r="21" spans="1:20" x14ac:dyDescent="0.3">
      <c r="A21">
        <v>20</v>
      </c>
      <c r="B21" s="1">
        <v>45819.385787037034</v>
      </c>
      <c r="C21" s="1">
        <v>45819.411631944444</v>
      </c>
      <c r="D21" s="39" t="s">
        <v>818</v>
      </c>
      <c r="E21" s="39" t="s">
        <v>819</v>
      </c>
      <c r="F21" s="39" t="s">
        <v>819</v>
      </c>
      <c r="G21">
        <v>10</v>
      </c>
      <c r="H21">
        <v>1</v>
      </c>
      <c r="I21" s="39" t="s">
        <v>20716</v>
      </c>
      <c r="J21" s="39" t="s">
        <v>20717</v>
      </c>
      <c r="K21" s="39" t="s">
        <v>20718</v>
      </c>
      <c r="L21" s="39" t="s">
        <v>20719</v>
      </c>
      <c r="M21" s="39" t="s">
        <v>20680</v>
      </c>
      <c r="N21" s="39" t="s">
        <v>20586</v>
      </c>
      <c r="O21" s="39" t="s">
        <v>20708</v>
      </c>
      <c r="P21" s="39" t="s">
        <v>20709</v>
      </c>
      <c r="Q21" s="39" t="s">
        <v>20720</v>
      </c>
      <c r="R21" s="39" t="s">
        <v>20711</v>
      </c>
      <c r="S21" s="39" t="s">
        <v>20721</v>
      </c>
      <c r="T21" s="39" t="s">
        <v>20722</v>
      </c>
    </row>
    <row r="22" spans="1:20" x14ac:dyDescent="0.3">
      <c r="A22">
        <v>21</v>
      </c>
      <c r="B22" s="1">
        <v>45819.384259259263</v>
      </c>
      <c r="C22" s="1">
        <v>45819.411898148152</v>
      </c>
      <c r="D22" s="39" t="s">
        <v>734</v>
      </c>
      <c r="E22" s="39" t="s">
        <v>735</v>
      </c>
      <c r="F22" s="39" t="s">
        <v>20723</v>
      </c>
      <c r="G22">
        <v>10</v>
      </c>
      <c r="H22">
        <v>39</v>
      </c>
      <c r="I22" s="39" t="s">
        <v>314</v>
      </c>
      <c r="J22" s="39" t="s">
        <v>20724</v>
      </c>
      <c r="K22" s="39" t="s">
        <v>20582</v>
      </c>
      <c r="L22" s="39" t="s">
        <v>12887</v>
      </c>
      <c r="M22" s="39" t="s">
        <v>20725</v>
      </c>
      <c r="N22" s="39" t="s">
        <v>20586</v>
      </c>
      <c r="O22" s="39" t="s">
        <v>20726</v>
      </c>
      <c r="P22" s="39" t="s">
        <v>20727</v>
      </c>
      <c r="Q22" s="39" t="s">
        <v>20728</v>
      </c>
      <c r="R22" s="39" t="s">
        <v>20729</v>
      </c>
      <c r="S22" s="39" t="s">
        <v>314</v>
      </c>
      <c r="T22" s="39" t="s">
        <v>20730</v>
      </c>
    </row>
    <row r="23" spans="1:20" x14ac:dyDescent="0.3">
      <c r="A23">
        <v>22</v>
      </c>
      <c r="B23" s="1">
        <v>45819.411273148151</v>
      </c>
      <c r="C23" s="1">
        <v>45819.412638888891</v>
      </c>
      <c r="D23" s="39" t="s">
        <v>479</v>
      </c>
      <c r="E23" s="39" t="s">
        <v>480</v>
      </c>
      <c r="F23" s="39" t="s">
        <v>480</v>
      </c>
      <c r="G23">
        <v>10</v>
      </c>
      <c r="H23">
        <v>15</v>
      </c>
      <c r="I23" s="39" t="s">
        <v>20731</v>
      </c>
      <c r="J23" s="39" t="s">
        <v>20732</v>
      </c>
      <c r="K23" s="39" t="s">
        <v>20733</v>
      </c>
      <c r="L23" s="39" t="s">
        <v>20734</v>
      </c>
      <c r="M23" s="39" t="s">
        <v>20735</v>
      </c>
      <c r="N23" s="39" t="s">
        <v>20736</v>
      </c>
      <c r="O23" s="39" t="s">
        <v>20737</v>
      </c>
      <c r="P23" s="39" t="s">
        <v>20738</v>
      </c>
      <c r="Q23" s="39" t="s">
        <v>20739</v>
      </c>
      <c r="R23" s="39" t="s">
        <v>20740</v>
      </c>
      <c r="S23" s="39" t="s">
        <v>20741</v>
      </c>
      <c r="T23" s="39" t="s">
        <v>20606</v>
      </c>
    </row>
    <row r="24" spans="1:20" x14ac:dyDescent="0.3">
      <c r="A24">
        <v>23</v>
      </c>
      <c r="B24" s="1">
        <v>45819.412592592591</v>
      </c>
      <c r="C24" s="1">
        <v>45819.412638888891</v>
      </c>
      <c r="D24" s="39" t="s">
        <v>511</v>
      </c>
      <c r="E24" s="39" t="s">
        <v>512</v>
      </c>
      <c r="F24" s="39" t="s">
        <v>512</v>
      </c>
      <c r="G24">
        <v>10</v>
      </c>
      <c r="H24">
        <v>16</v>
      </c>
      <c r="I24" s="39" t="s">
        <v>314</v>
      </c>
      <c r="J24" s="39" t="s">
        <v>20724</v>
      </c>
      <c r="K24" s="39" t="s">
        <v>20582</v>
      </c>
      <c r="L24" s="39" t="s">
        <v>12887</v>
      </c>
      <c r="M24" s="39" t="s">
        <v>20657</v>
      </c>
      <c r="N24" s="39" t="s">
        <v>20742</v>
      </c>
      <c r="O24" s="39" t="s">
        <v>20743</v>
      </c>
      <c r="P24" s="39" t="s">
        <v>20677</v>
      </c>
      <c r="Q24" s="39" t="s">
        <v>20744</v>
      </c>
      <c r="R24" s="39" t="s">
        <v>20745</v>
      </c>
      <c r="S24" s="39" t="s">
        <v>314</v>
      </c>
      <c r="T24" s="39" t="s">
        <v>20685</v>
      </c>
    </row>
    <row r="25" spans="1:20" x14ac:dyDescent="0.3">
      <c r="A25">
        <v>24</v>
      </c>
      <c r="B25" s="1">
        <v>45819.406805555554</v>
      </c>
      <c r="C25" s="1">
        <v>45819.412800925929</v>
      </c>
      <c r="D25" s="39" t="s">
        <v>500</v>
      </c>
      <c r="E25" s="39" t="s">
        <v>501</v>
      </c>
      <c r="F25" s="39" t="s">
        <v>501</v>
      </c>
      <c r="G25">
        <v>10</v>
      </c>
      <c r="H25">
        <v>2</v>
      </c>
      <c r="I25" s="39" t="s">
        <v>20746</v>
      </c>
      <c r="J25" s="39" t="s">
        <v>20732</v>
      </c>
      <c r="K25" s="39" t="s">
        <v>20733</v>
      </c>
      <c r="L25" s="39" t="s">
        <v>20734</v>
      </c>
      <c r="M25" s="39" t="s">
        <v>20735</v>
      </c>
      <c r="N25" s="39" t="s">
        <v>20736</v>
      </c>
      <c r="O25" s="39" t="s">
        <v>20737</v>
      </c>
      <c r="P25" s="39" t="s">
        <v>20747</v>
      </c>
      <c r="Q25" s="39" t="s">
        <v>20739</v>
      </c>
      <c r="R25" s="39" t="s">
        <v>20740</v>
      </c>
      <c r="S25" s="39" t="s">
        <v>20741</v>
      </c>
      <c r="T25" s="39" t="s">
        <v>20606</v>
      </c>
    </row>
    <row r="26" spans="1:20" x14ac:dyDescent="0.3">
      <c r="A26">
        <v>25</v>
      </c>
      <c r="B26" s="1">
        <v>45819.395925925928</v>
      </c>
      <c r="C26" s="1">
        <v>45819.413043981483</v>
      </c>
      <c r="D26" s="39" t="s">
        <v>610</v>
      </c>
      <c r="E26" s="39" t="s">
        <v>611</v>
      </c>
      <c r="F26" s="39" t="s">
        <v>611</v>
      </c>
      <c r="G26">
        <v>10</v>
      </c>
      <c r="H26">
        <v>14</v>
      </c>
      <c r="I26" s="39" t="s">
        <v>20748</v>
      </c>
      <c r="J26" s="39" t="s">
        <v>20749</v>
      </c>
      <c r="K26" s="39" t="s">
        <v>20750</v>
      </c>
      <c r="L26" s="39" t="s">
        <v>20751</v>
      </c>
      <c r="M26" s="39" t="s">
        <v>20752</v>
      </c>
      <c r="N26" s="39" t="s">
        <v>20753</v>
      </c>
      <c r="O26" s="39" t="s">
        <v>20754</v>
      </c>
      <c r="P26" s="39" t="s">
        <v>20755</v>
      </c>
      <c r="Q26" s="39" t="s">
        <v>20756</v>
      </c>
      <c r="R26" s="39" t="s">
        <v>20757</v>
      </c>
      <c r="S26" s="39" t="s">
        <v>20758</v>
      </c>
      <c r="T26" s="39" t="s">
        <v>20759</v>
      </c>
    </row>
    <row r="27" spans="1:20" x14ac:dyDescent="0.3">
      <c r="A27">
        <v>26</v>
      </c>
      <c r="B27" s="1">
        <v>45819.404953703706</v>
      </c>
      <c r="C27" s="1">
        <v>45819.413437499999</v>
      </c>
      <c r="D27" s="39" t="s">
        <v>741</v>
      </c>
      <c r="E27" s="39" t="s">
        <v>742</v>
      </c>
      <c r="F27" s="39" t="s">
        <v>742</v>
      </c>
      <c r="G27">
        <v>10</v>
      </c>
      <c r="H27">
        <v>36</v>
      </c>
      <c r="I27" s="39" t="s">
        <v>20704</v>
      </c>
      <c r="J27" s="39" t="s">
        <v>20760</v>
      </c>
      <c r="K27" s="39" t="s">
        <v>20761</v>
      </c>
      <c r="L27" s="39" t="s">
        <v>20762</v>
      </c>
      <c r="M27" s="39" t="s">
        <v>20763</v>
      </c>
      <c r="N27" s="39" t="s">
        <v>20586</v>
      </c>
      <c r="O27" s="39" t="s">
        <v>20764</v>
      </c>
      <c r="P27" s="39" t="s">
        <v>20709</v>
      </c>
      <c r="Q27" s="39" t="s">
        <v>20765</v>
      </c>
      <c r="R27" s="39" t="s">
        <v>20711</v>
      </c>
      <c r="S27" s="39" t="s">
        <v>314</v>
      </c>
      <c r="T27" s="39" t="s">
        <v>20614</v>
      </c>
    </row>
    <row r="28" spans="1:20" x14ac:dyDescent="0.3">
      <c r="A28">
        <v>27</v>
      </c>
      <c r="B28" s="1">
        <v>45819.405509259261</v>
      </c>
      <c r="C28" s="1">
        <v>45819.413912037038</v>
      </c>
      <c r="D28" s="39" t="s">
        <v>468</v>
      </c>
      <c r="E28" s="39" t="s">
        <v>469</v>
      </c>
      <c r="F28" s="39" t="s">
        <v>470</v>
      </c>
      <c r="G28">
        <v>10</v>
      </c>
      <c r="H28">
        <v>10</v>
      </c>
      <c r="I28" s="39" t="s">
        <v>314</v>
      </c>
      <c r="J28" s="39" t="s">
        <v>20724</v>
      </c>
      <c r="K28" s="39" t="s">
        <v>20582</v>
      </c>
      <c r="L28" s="39" t="s">
        <v>12887</v>
      </c>
      <c r="M28" s="39" t="s">
        <v>107</v>
      </c>
      <c r="N28" s="39" t="s">
        <v>20586</v>
      </c>
      <c r="O28" s="39" t="s">
        <v>20642</v>
      </c>
      <c r="P28" s="39" t="s">
        <v>20766</v>
      </c>
      <c r="Q28" s="39" t="s">
        <v>20756</v>
      </c>
      <c r="R28" s="39" t="s">
        <v>20767</v>
      </c>
      <c r="S28" s="39" t="s">
        <v>314</v>
      </c>
      <c r="T28" s="39" t="s">
        <v>20606</v>
      </c>
    </row>
    <row r="29" spans="1:20" x14ac:dyDescent="0.3">
      <c r="A29">
        <v>28</v>
      </c>
      <c r="B29" s="1">
        <v>45819.390127314815</v>
      </c>
      <c r="C29" s="1">
        <v>45819.415324074071</v>
      </c>
      <c r="D29" s="39" t="s">
        <v>842</v>
      </c>
      <c r="E29" s="39" t="s">
        <v>843</v>
      </c>
      <c r="F29" s="39" t="s">
        <v>843</v>
      </c>
      <c r="G29">
        <v>10</v>
      </c>
      <c r="H29">
        <v>28</v>
      </c>
      <c r="I29" s="39" t="s">
        <v>20768</v>
      </c>
      <c r="J29" s="39" t="s">
        <v>20769</v>
      </c>
      <c r="K29" s="39" t="s">
        <v>20770</v>
      </c>
      <c r="L29" s="39" t="s">
        <v>20771</v>
      </c>
      <c r="M29" s="39" t="s">
        <v>20657</v>
      </c>
      <c r="N29" s="39" t="s">
        <v>20586</v>
      </c>
      <c r="O29" s="39" t="s">
        <v>20772</v>
      </c>
      <c r="P29" s="39" t="s">
        <v>20773</v>
      </c>
      <c r="Q29" s="39" t="s">
        <v>20774</v>
      </c>
      <c r="R29" s="39" t="s">
        <v>20775</v>
      </c>
      <c r="S29" s="39" t="s">
        <v>314</v>
      </c>
      <c r="T29" s="39" t="s">
        <v>20606</v>
      </c>
    </row>
    <row r="30" spans="1:20" x14ac:dyDescent="0.3">
      <c r="A30">
        <v>29</v>
      </c>
      <c r="B30" s="1">
        <v>45819.763090277775</v>
      </c>
      <c r="C30" s="1">
        <v>45819.791400462964</v>
      </c>
      <c r="D30" s="39" t="s">
        <v>682</v>
      </c>
      <c r="E30" s="39" t="s">
        <v>683</v>
      </c>
      <c r="F30" s="39" t="s">
        <v>683</v>
      </c>
      <c r="G30">
        <v>10</v>
      </c>
      <c r="H30">
        <v>25</v>
      </c>
      <c r="I30" s="39" t="s">
        <v>20776</v>
      </c>
      <c r="J30" s="39" t="s">
        <v>20777</v>
      </c>
      <c r="K30" s="39" t="s">
        <v>20778</v>
      </c>
      <c r="L30" s="39" t="s">
        <v>20779</v>
      </c>
      <c r="M30" s="39" t="s">
        <v>107</v>
      </c>
      <c r="N30" s="39" t="s">
        <v>20586</v>
      </c>
      <c r="O30" s="39" t="s">
        <v>20780</v>
      </c>
      <c r="P30" s="39" t="s">
        <v>20781</v>
      </c>
      <c r="Q30" s="39" t="s">
        <v>20782</v>
      </c>
      <c r="R30" s="39" t="s">
        <v>20783</v>
      </c>
      <c r="S30" s="39" t="s">
        <v>20784</v>
      </c>
      <c r="T30" s="39" t="s">
        <v>20785</v>
      </c>
    </row>
    <row r="31" spans="1:20" x14ac:dyDescent="0.3">
      <c r="A31">
        <v>30</v>
      </c>
      <c r="B31" s="1">
        <v>45819.82230324074</v>
      </c>
      <c r="C31" s="1">
        <v>45819.853761574072</v>
      </c>
      <c r="D31" s="39" t="s">
        <v>638</v>
      </c>
      <c r="E31" s="39" t="s">
        <v>639</v>
      </c>
      <c r="F31" s="39" t="s">
        <v>640</v>
      </c>
      <c r="G31">
        <v>10</v>
      </c>
      <c r="H31">
        <v>33</v>
      </c>
      <c r="I31" s="39" t="s">
        <v>20786</v>
      </c>
      <c r="J31" s="39" t="s">
        <v>20787</v>
      </c>
      <c r="K31" s="39" t="s">
        <v>20788</v>
      </c>
      <c r="L31" s="39" t="s">
        <v>20789</v>
      </c>
      <c r="M31" s="39" t="s">
        <v>20790</v>
      </c>
      <c r="N31" s="39" t="s">
        <v>20586</v>
      </c>
      <c r="O31" s="39" t="s">
        <v>20791</v>
      </c>
      <c r="P31" s="39" t="s">
        <v>20792</v>
      </c>
      <c r="Q31" s="39" t="s">
        <v>20793</v>
      </c>
      <c r="R31" s="39" t="s">
        <v>20794</v>
      </c>
      <c r="S31" s="39" t="s">
        <v>20795</v>
      </c>
      <c r="T31" s="39" t="s">
        <v>20796</v>
      </c>
    </row>
    <row r="32" spans="1:20" x14ac:dyDescent="0.3">
      <c r="A32">
        <v>31</v>
      </c>
      <c r="B32" s="1">
        <v>45819.881435185183</v>
      </c>
      <c r="C32" s="1">
        <v>45819.887731481482</v>
      </c>
      <c r="D32" s="39" t="s">
        <v>489</v>
      </c>
      <c r="E32" s="39" t="s">
        <v>490</v>
      </c>
      <c r="F32" s="39" t="s">
        <v>491</v>
      </c>
      <c r="G32">
        <v>10</v>
      </c>
      <c r="H32">
        <v>7</v>
      </c>
      <c r="I32" s="39" t="s">
        <v>20797</v>
      </c>
      <c r="J32" s="39" t="s">
        <v>20798</v>
      </c>
      <c r="K32" s="39" t="s">
        <v>20799</v>
      </c>
      <c r="L32" s="39" t="s">
        <v>20800</v>
      </c>
      <c r="M32" s="39" t="s">
        <v>20801</v>
      </c>
      <c r="N32" s="39" t="s">
        <v>20802</v>
      </c>
      <c r="O32" s="39" t="s">
        <v>20803</v>
      </c>
      <c r="P32" s="39" t="s">
        <v>20804</v>
      </c>
      <c r="Q32" s="39" t="s">
        <v>20805</v>
      </c>
      <c r="R32" s="39" t="s">
        <v>20806</v>
      </c>
      <c r="S32" s="39" t="s">
        <v>20807</v>
      </c>
      <c r="T32" s="39" t="s">
        <v>20808</v>
      </c>
    </row>
    <row r="33" spans="1:20" x14ac:dyDescent="0.3">
      <c r="A33">
        <v>32</v>
      </c>
      <c r="B33" s="1">
        <v>45820.586828703701</v>
      </c>
      <c r="C33" s="1">
        <v>45820.59511574074</v>
      </c>
      <c r="D33" s="39" t="s">
        <v>1594</v>
      </c>
      <c r="E33" s="39" t="s">
        <v>1595</v>
      </c>
      <c r="F33" s="39" t="s">
        <v>1595</v>
      </c>
      <c r="G33">
        <v>13</v>
      </c>
      <c r="H33">
        <v>14</v>
      </c>
      <c r="I33" s="39" t="s">
        <v>20809</v>
      </c>
      <c r="J33" s="39" t="s">
        <v>20810</v>
      </c>
      <c r="K33" s="39" t="s">
        <v>20811</v>
      </c>
      <c r="L33" s="39" t="s">
        <v>20812</v>
      </c>
      <c r="M33" s="39" t="s">
        <v>20813</v>
      </c>
      <c r="N33" s="39" t="s">
        <v>20586</v>
      </c>
      <c r="O33" s="39" t="s">
        <v>20814</v>
      </c>
      <c r="P33" s="39" t="s">
        <v>20815</v>
      </c>
      <c r="Q33" s="39" t="s">
        <v>20816</v>
      </c>
      <c r="R33" s="39" t="s">
        <v>20816</v>
      </c>
      <c r="S33" s="39" t="s">
        <v>20817</v>
      </c>
      <c r="T33" s="39" t="s">
        <v>20818</v>
      </c>
    </row>
    <row r="34" spans="1:20" x14ac:dyDescent="0.3">
      <c r="A34">
        <v>33</v>
      </c>
      <c r="B34" s="1">
        <v>45820.67082175926</v>
      </c>
      <c r="C34" s="1">
        <v>45820.671898148146</v>
      </c>
      <c r="D34" s="39" t="s">
        <v>1714</v>
      </c>
      <c r="E34" s="39" t="s">
        <v>1715</v>
      </c>
      <c r="F34" s="39" t="s">
        <v>1716</v>
      </c>
      <c r="G34">
        <v>13</v>
      </c>
      <c r="H34">
        <v>24</v>
      </c>
      <c r="I34" s="39" t="s">
        <v>20819</v>
      </c>
      <c r="J34" s="39" t="s">
        <v>314</v>
      </c>
      <c r="K34" s="39" t="s">
        <v>20820</v>
      </c>
      <c r="L34" s="39" t="s">
        <v>12887</v>
      </c>
      <c r="M34" s="39" t="s">
        <v>314</v>
      </c>
      <c r="N34" s="39" t="s">
        <v>20610</v>
      </c>
      <c r="O34" s="39" t="s">
        <v>20821</v>
      </c>
      <c r="P34" s="39" t="s">
        <v>20822</v>
      </c>
      <c r="Q34" s="39" t="s">
        <v>20823</v>
      </c>
      <c r="R34" s="39" t="s">
        <v>20824</v>
      </c>
      <c r="S34" s="39" t="s">
        <v>20825</v>
      </c>
      <c r="T34" s="39" t="s">
        <v>20685</v>
      </c>
    </row>
    <row r="35" spans="1:20" x14ac:dyDescent="0.3">
      <c r="A35">
        <v>34</v>
      </c>
      <c r="B35" s="1">
        <v>45820.856249999997</v>
      </c>
      <c r="C35" s="1">
        <v>45820.873101851852</v>
      </c>
      <c r="D35" s="39" t="s">
        <v>648</v>
      </c>
      <c r="E35" s="39" t="s">
        <v>649</v>
      </c>
      <c r="F35" s="39" t="s">
        <v>20826</v>
      </c>
      <c r="G35">
        <v>10</v>
      </c>
      <c r="H35">
        <v>17</v>
      </c>
      <c r="I35" s="39" t="s">
        <v>20827</v>
      </c>
      <c r="J35" s="39" t="s">
        <v>20828</v>
      </c>
      <c r="K35" s="39" t="s">
        <v>20829</v>
      </c>
      <c r="L35" s="39" t="s">
        <v>20830</v>
      </c>
      <c r="M35" s="39" t="s">
        <v>20831</v>
      </c>
      <c r="N35" s="39" t="s">
        <v>20610</v>
      </c>
      <c r="O35" s="39" t="s">
        <v>20832</v>
      </c>
      <c r="P35" s="39" t="s">
        <v>20833</v>
      </c>
      <c r="Q35" s="39" t="s">
        <v>20834</v>
      </c>
      <c r="R35" s="39" t="s">
        <v>20835</v>
      </c>
      <c r="S35" s="39" t="s">
        <v>20836</v>
      </c>
      <c r="T35" s="39" t="s">
        <v>20785</v>
      </c>
    </row>
    <row r="36" spans="1:20" x14ac:dyDescent="0.3">
      <c r="A36">
        <v>35</v>
      </c>
      <c r="B36" s="1">
        <v>45821.378437500003</v>
      </c>
      <c r="C36" s="1">
        <v>45821.385960648149</v>
      </c>
      <c r="D36" s="39" t="s">
        <v>3411</v>
      </c>
      <c r="E36" s="39" t="s">
        <v>3412</v>
      </c>
      <c r="F36" s="39" t="s">
        <v>13711</v>
      </c>
      <c r="G36">
        <v>9</v>
      </c>
      <c r="H36">
        <v>38</v>
      </c>
      <c r="I36" s="39" t="s">
        <v>20837</v>
      </c>
      <c r="J36" s="39" t="s">
        <v>20838</v>
      </c>
      <c r="K36" s="39" t="s">
        <v>20839</v>
      </c>
      <c r="L36" s="39" t="s">
        <v>20679</v>
      </c>
      <c r="M36" s="39" t="s">
        <v>107</v>
      </c>
      <c r="N36" s="39" t="s">
        <v>20840</v>
      </c>
      <c r="O36" s="39" t="s">
        <v>20841</v>
      </c>
      <c r="P36" s="39" t="s">
        <v>20842</v>
      </c>
      <c r="Q36" s="39" t="s">
        <v>20843</v>
      </c>
      <c r="R36" s="39" t="s">
        <v>20844</v>
      </c>
      <c r="S36" s="39" t="s">
        <v>20845</v>
      </c>
      <c r="T36" s="39" t="s">
        <v>20606</v>
      </c>
    </row>
    <row r="37" spans="1:20" x14ac:dyDescent="0.3">
      <c r="A37">
        <v>36</v>
      </c>
      <c r="B37" s="1">
        <v>45821.379675925928</v>
      </c>
      <c r="C37" s="1">
        <v>45821.386076388888</v>
      </c>
      <c r="D37" s="39" t="s">
        <v>1890</v>
      </c>
      <c r="E37" s="39" t="s">
        <v>1891</v>
      </c>
      <c r="F37" s="39" t="s">
        <v>1892</v>
      </c>
      <c r="G37">
        <v>9</v>
      </c>
      <c r="H37">
        <v>16</v>
      </c>
      <c r="I37" s="39" t="s">
        <v>20846</v>
      </c>
      <c r="J37" s="39" t="s">
        <v>20847</v>
      </c>
      <c r="K37" s="39" t="s">
        <v>20848</v>
      </c>
      <c r="L37" s="39" t="s">
        <v>20849</v>
      </c>
      <c r="M37" s="39" t="s">
        <v>20850</v>
      </c>
      <c r="N37" s="39" t="s">
        <v>20851</v>
      </c>
      <c r="O37" s="39" t="s">
        <v>20852</v>
      </c>
      <c r="P37" s="39" t="s">
        <v>20853</v>
      </c>
      <c r="Q37" s="39" t="s">
        <v>20854</v>
      </c>
      <c r="R37" s="39" t="s">
        <v>20855</v>
      </c>
      <c r="S37" s="39" t="s">
        <v>20856</v>
      </c>
      <c r="T37" s="39" t="s">
        <v>20857</v>
      </c>
    </row>
    <row r="38" spans="1:20" x14ac:dyDescent="0.3">
      <c r="A38">
        <v>37</v>
      </c>
      <c r="B38" s="1">
        <v>45821.379340277781</v>
      </c>
      <c r="C38" s="1">
        <v>45821.38658564815</v>
      </c>
      <c r="D38" s="39" t="s">
        <v>3820</v>
      </c>
      <c r="E38" s="39" t="s">
        <v>3821</v>
      </c>
      <c r="F38" s="39" t="s">
        <v>17993</v>
      </c>
      <c r="G38">
        <v>9</v>
      </c>
      <c r="H38">
        <v>4</v>
      </c>
      <c r="I38" s="39" t="s">
        <v>20858</v>
      </c>
      <c r="J38" s="39" t="s">
        <v>20592</v>
      </c>
      <c r="K38" s="39" t="s">
        <v>20859</v>
      </c>
      <c r="L38" s="39" t="s">
        <v>12887</v>
      </c>
      <c r="M38" s="39" t="s">
        <v>107</v>
      </c>
      <c r="N38" s="39" t="s">
        <v>20586</v>
      </c>
      <c r="O38" s="39" t="s">
        <v>20860</v>
      </c>
      <c r="P38" s="39" t="s">
        <v>20861</v>
      </c>
      <c r="Q38" s="39" t="s">
        <v>20862</v>
      </c>
      <c r="R38" s="39" t="s">
        <v>20863</v>
      </c>
      <c r="S38" s="39" t="s">
        <v>314</v>
      </c>
      <c r="T38" s="39" t="s">
        <v>20606</v>
      </c>
    </row>
    <row r="39" spans="1:20" x14ac:dyDescent="0.3">
      <c r="A39">
        <v>38</v>
      </c>
      <c r="B39" s="1">
        <v>45821.379432870373</v>
      </c>
      <c r="C39" s="1">
        <v>45821.387916666667</v>
      </c>
      <c r="D39" s="39" t="s">
        <v>4749</v>
      </c>
      <c r="E39" s="39" t="s">
        <v>4750</v>
      </c>
      <c r="F39" s="39" t="s">
        <v>4750</v>
      </c>
      <c r="G39">
        <v>9</v>
      </c>
      <c r="H39">
        <v>11</v>
      </c>
      <c r="I39" s="39" t="s">
        <v>314</v>
      </c>
      <c r="J39" s="39" t="s">
        <v>20864</v>
      </c>
      <c r="K39" s="39" t="s">
        <v>20864</v>
      </c>
      <c r="L39" s="39" t="s">
        <v>20865</v>
      </c>
      <c r="M39" s="39" t="s">
        <v>20866</v>
      </c>
      <c r="N39" s="39" t="s">
        <v>20867</v>
      </c>
      <c r="O39" s="39" t="s">
        <v>20868</v>
      </c>
      <c r="P39" s="39" t="s">
        <v>20869</v>
      </c>
      <c r="Q39" s="39" t="s">
        <v>20870</v>
      </c>
      <c r="R39" s="39" t="s">
        <v>20871</v>
      </c>
      <c r="S39" s="39" t="s">
        <v>20872</v>
      </c>
      <c r="T39" s="39" t="s">
        <v>20873</v>
      </c>
    </row>
    <row r="40" spans="1:20" x14ac:dyDescent="0.3">
      <c r="A40">
        <v>39</v>
      </c>
      <c r="B40" s="1">
        <v>45821.379675925928</v>
      </c>
      <c r="C40" s="1">
        <v>45821.388495370367</v>
      </c>
      <c r="D40" s="39" t="s">
        <v>5721</v>
      </c>
      <c r="E40" s="39" t="s">
        <v>5722</v>
      </c>
      <c r="F40" s="39" t="s">
        <v>5722</v>
      </c>
      <c r="G40">
        <v>9</v>
      </c>
      <c r="H40">
        <v>10</v>
      </c>
      <c r="I40" s="39" t="s">
        <v>20874</v>
      </c>
      <c r="J40" s="39" t="s">
        <v>20582</v>
      </c>
      <c r="K40" s="39" t="s">
        <v>20875</v>
      </c>
      <c r="L40" s="39" t="s">
        <v>12887</v>
      </c>
      <c r="M40" s="39" t="s">
        <v>20601</v>
      </c>
      <c r="N40" s="39" t="s">
        <v>20586</v>
      </c>
      <c r="O40" s="39" t="s">
        <v>20876</v>
      </c>
      <c r="P40" s="39" t="s">
        <v>20877</v>
      </c>
      <c r="Q40" s="39" t="s">
        <v>20878</v>
      </c>
      <c r="R40" s="39" t="s">
        <v>20879</v>
      </c>
      <c r="S40" s="39" t="s">
        <v>314</v>
      </c>
      <c r="T40" s="39" t="s">
        <v>20606</v>
      </c>
    </row>
    <row r="41" spans="1:20" x14ac:dyDescent="0.3">
      <c r="A41">
        <v>40</v>
      </c>
      <c r="B41" s="1">
        <v>45821.387071759258</v>
      </c>
      <c r="C41" s="1">
        <v>45821.38958333333</v>
      </c>
      <c r="D41" s="39" t="s">
        <v>2523</v>
      </c>
      <c r="E41" s="39" t="s">
        <v>2524</v>
      </c>
      <c r="F41" s="39" t="s">
        <v>2524</v>
      </c>
      <c r="G41">
        <v>9</v>
      </c>
      <c r="H41">
        <v>3</v>
      </c>
      <c r="I41" s="39" t="s">
        <v>314</v>
      </c>
      <c r="J41" s="39" t="s">
        <v>20880</v>
      </c>
      <c r="K41" s="39" t="s">
        <v>20881</v>
      </c>
      <c r="L41" s="39" t="s">
        <v>12887</v>
      </c>
      <c r="M41" s="39" t="s">
        <v>20882</v>
      </c>
      <c r="N41" s="39" t="s">
        <v>20586</v>
      </c>
      <c r="O41" s="39" t="s">
        <v>20876</v>
      </c>
      <c r="P41" s="39" t="s">
        <v>20883</v>
      </c>
      <c r="Q41" s="39" t="s">
        <v>20884</v>
      </c>
      <c r="R41" s="39" t="s">
        <v>20885</v>
      </c>
      <c r="S41" s="39" t="s">
        <v>20886</v>
      </c>
      <c r="T41" s="39" t="s">
        <v>20887</v>
      </c>
    </row>
    <row r="42" spans="1:20" x14ac:dyDescent="0.3">
      <c r="A42">
        <v>41</v>
      </c>
      <c r="B42" s="1">
        <v>45821.378425925926</v>
      </c>
      <c r="C42" s="1">
        <v>45821.389918981484</v>
      </c>
      <c r="D42" s="39" t="s">
        <v>1930</v>
      </c>
      <c r="E42" s="39" t="s">
        <v>1931</v>
      </c>
      <c r="F42" s="39" t="s">
        <v>1932</v>
      </c>
      <c r="G42">
        <v>9</v>
      </c>
      <c r="H42">
        <v>1</v>
      </c>
      <c r="I42" s="39" t="s">
        <v>20888</v>
      </c>
      <c r="J42" s="39" t="s">
        <v>20889</v>
      </c>
      <c r="K42" s="39" t="s">
        <v>20890</v>
      </c>
      <c r="L42" s="39" t="s">
        <v>20679</v>
      </c>
      <c r="M42" s="39" t="s">
        <v>20891</v>
      </c>
      <c r="N42" s="39" t="s">
        <v>20892</v>
      </c>
      <c r="O42" s="39" t="s">
        <v>20893</v>
      </c>
      <c r="P42" s="39" t="s">
        <v>20894</v>
      </c>
      <c r="Q42" s="39" t="s">
        <v>20895</v>
      </c>
      <c r="R42" s="39" t="s">
        <v>20896</v>
      </c>
      <c r="S42" s="39" t="s">
        <v>314</v>
      </c>
      <c r="T42" s="39" t="s">
        <v>20897</v>
      </c>
    </row>
    <row r="43" spans="1:20" x14ac:dyDescent="0.3">
      <c r="A43">
        <v>42</v>
      </c>
      <c r="B43" s="1">
        <v>45821.378518518519</v>
      </c>
      <c r="C43" s="1">
        <v>45821.390763888892</v>
      </c>
      <c r="D43" s="39" t="s">
        <v>2583</v>
      </c>
      <c r="E43" s="39" t="s">
        <v>2584</v>
      </c>
      <c r="F43" s="39" t="s">
        <v>5933</v>
      </c>
      <c r="G43">
        <v>9</v>
      </c>
      <c r="H43">
        <v>7</v>
      </c>
      <c r="I43" s="39" t="s">
        <v>20874</v>
      </c>
      <c r="J43" s="39" t="s">
        <v>20582</v>
      </c>
      <c r="K43" s="39" t="s">
        <v>20875</v>
      </c>
      <c r="L43" s="39" t="s">
        <v>12887</v>
      </c>
      <c r="M43" s="39" t="s">
        <v>20882</v>
      </c>
      <c r="N43" s="39" t="s">
        <v>20586</v>
      </c>
      <c r="O43" s="39" t="s">
        <v>20898</v>
      </c>
      <c r="P43" s="39" t="s">
        <v>20899</v>
      </c>
      <c r="Q43" s="39" t="s">
        <v>20900</v>
      </c>
      <c r="R43" s="39" t="s">
        <v>20901</v>
      </c>
      <c r="S43" s="39" t="s">
        <v>20902</v>
      </c>
      <c r="T43" s="39" t="s">
        <v>20903</v>
      </c>
    </row>
    <row r="44" spans="1:20" x14ac:dyDescent="0.3">
      <c r="A44">
        <v>43</v>
      </c>
      <c r="B44" s="1">
        <v>45821.378506944442</v>
      </c>
      <c r="C44" s="1">
        <v>45821.3908912037</v>
      </c>
      <c r="D44" s="39" t="s">
        <v>1954</v>
      </c>
      <c r="E44" s="39" t="s">
        <v>1955</v>
      </c>
      <c r="F44" s="39" t="s">
        <v>1955</v>
      </c>
      <c r="G44">
        <v>9</v>
      </c>
      <c r="H44">
        <v>21</v>
      </c>
      <c r="I44" s="39" t="s">
        <v>20607</v>
      </c>
      <c r="J44" s="39" t="s">
        <v>20904</v>
      </c>
      <c r="K44" s="39" t="s">
        <v>20905</v>
      </c>
      <c r="L44" s="39" t="s">
        <v>20679</v>
      </c>
      <c r="M44" s="39" t="s">
        <v>20906</v>
      </c>
      <c r="N44" s="39" t="s">
        <v>20586</v>
      </c>
      <c r="O44" s="39" t="s">
        <v>20907</v>
      </c>
      <c r="P44" s="39" t="s">
        <v>20908</v>
      </c>
      <c r="Q44" s="39" t="s">
        <v>20909</v>
      </c>
      <c r="R44" s="39" t="s">
        <v>20910</v>
      </c>
      <c r="S44" s="39" t="s">
        <v>314</v>
      </c>
      <c r="T44" s="39" t="s">
        <v>20897</v>
      </c>
    </row>
    <row r="45" spans="1:20" x14ac:dyDescent="0.3">
      <c r="A45">
        <v>44</v>
      </c>
      <c r="B45" s="1">
        <v>45821.385439814818</v>
      </c>
      <c r="C45" s="1">
        <v>45821.39099537037</v>
      </c>
      <c r="D45" s="39" t="s">
        <v>3049</v>
      </c>
      <c r="E45" s="39" t="s">
        <v>3050</v>
      </c>
      <c r="F45" s="39" t="s">
        <v>3050</v>
      </c>
      <c r="G45">
        <v>9</v>
      </c>
      <c r="H45">
        <v>9</v>
      </c>
      <c r="I45" s="39" t="s">
        <v>20911</v>
      </c>
      <c r="J45" s="39" t="s">
        <v>20912</v>
      </c>
      <c r="K45" s="39" t="s">
        <v>20913</v>
      </c>
      <c r="L45" s="39" t="s">
        <v>20914</v>
      </c>
      <c r="M45" s="39" t="s">
        <v>20915</v>
      </c>
      <c r="N45" s="39" t="s">
        <v>20586</v>
      </c>
      <c r="O45" s="39" t="s">
        <v>20916</v>
      </c>
      <c r="P45" s="39" t="s">
        <v>20917</v>
      </c>
      <c r="Q45" s="39" t="s">
        <v>20918</v>
      </c>
      <c r="R45" s="39" t="s">
        <v>20919</v>
      </c>
      <c r="S45" s="39" t="s">
        <v>20920</v>
      </c>
      <c r="T45" s="39" t="s">
        <v>20921</v>
      </c>
    </row>
    <row r="46" spans="1:20" x14ac:dyDescent="0.3">
      <c r="A46">
        <v>45</v>
      </c>
      <c r="B46" s="1">
        <v>45821.378564814811</v>
      </c>
      <c r="C46" s="1">
        <v>45821.391041666669</v>
      </c>
      <c r="D46" s="39" t="s">
        <v>1943</v>
      </c>
      <c r="E46" s="39" t="s">
        <v>1944</v>
      </c>
      <c r="F46" s="39" t="s">
        <v>1945</v>
      </c>
      <c r="G46">
        <v>9</v>
      </c>
      <c r="H46">
        <v>34</v>
      </c>
      <c r="I46" s="39" t="s">
        <v>20607</v>
      </c>
      <c r="J46" s="39" t="s">
        <v>20922</v>
      </c>
      <c r="K46" s="39" t="s">
        <v>20905</v>
      </c>
      <c r="L46" s="39" t="s">
        <v>20679</v>
      </c>
      <c r="M46" s="39" t="s">
        <v>20906</v>
      </c>
      <c r="N46" s="39" t="s">
        <v>20923</v>
      </c>
      <c r="O46" s="39" t="s">
        <v>20907</v>
      </c>
      <c r="P46" s="39" t="s">
        <v>20924</v>
      </c>
      <c r="Q46" s="39" t="s">
        <v>20925</v>
      </c>
      <c r="R46" s="39" t="s">
        <v>20926</v>
      </c>
      <c r="S46" s="39" t="s">
        <v>314</v>
      </c>
      <c r="T46" s="39" t="s">
        <v>20606</v>
      </c>
    </row>
    <row r="47" spans="1:20" x14ac:dyDescent="0.3">
      <c r="A47">
        <v>46</v>
      </c>
      <c r="B47" s="1">
        <v>45821.392488425925</v>
      </c>
      <c r="C47" s="1">
        <v>45821.392581018517</v>
      </c>
      <c r="D47" s="39" t="s">
        <v>2562</v>
      </c>
      <c r="E47" s="39" t="s">
        <v>2563</v>
      </c>
      <c r="F47" s="39" t="s">
        <v>2563</v>
      </c>
      <c r="G47">
        <v>9</v>
      </c>
      <c r="H47">
        <v>31</v>
      </c>
      <c r="I47" s="39" t="s">
        <v>20927</v>
      </c>
      <c r="J47" s="39" t="s">
        <v>20928</v>
      </c>
      <c r="K47" s="39" t="s">
        <v>20929</v>
      </c>
      <c r="L47" s="39" t="s">
        <v>20930</v>
      </c>
      <c r="M47" s="39" t="s">
        <v>20931</v>
      </c>
      <c r="N47" s="39" t="s">
        <v>20932</v>
      </c>
      <c r="O47" s="39" t="s">
        <v>20933</v>
      </c>
      <c r="P47" s="39" t="s">
        <v>20934</v>
      </c>
      <c r="Q47" s="39" t="s">
        <v>20935</v>
      </c>
      <c r="R47" s="39" t="s">
        <v>20936</v>
      </c>
      <c r="S47" s="39" t="s">
        <v>20937</v>
      </c>
      <c r="T47" s="39" t="s">
        <v>20938</v>
      </c>
    </row>
    <row r="48" spans="1:20" x14ac:dyDescent="0.3">
      <c r="A48">
        <v>47</v>
      </c>
      <c r="B48" s="1">
        <v>45821.378807870373</v>
      </c>
      <c r="C48" s="1">
        <v>45821.392604166664</v>
      </c>
      <c r="D48" s="39" t="s">
        <v>2506</v>
      </c>
      <c r="E48" s="39" t="s">
        <v>2507</v>
      </c>
      <c r="F48" s="39" t="s">
        <v>2507</v>
      </c>
      <c r="G48">
        <v>9</v>
      </c>
      <c r="H48">
        <v>32</v>
      </c>
      <c r="I48" s="39" t="s">
        <v>20939</v>
      </c>
      <c r="J48" s="39" t="s">
        <v>20940</v>
      </c>
      <c r="K48" s="39" t="s">
        <v>20941</v>
      </c>
      <c r="L48" s="39" t="s">
        <v>20942</v>
      </c>
      <c r="M48" s="39" t="s">
        <v>20915</v>
      </c>
      <c r="N48" s="39" t="s">
        <v>20943</v>
      </c>
      <c r="O48" s="39" t="s">
        <v>20944</v>
      </c>
      <c r="P48" s="39" t="s">
        <v>20945</v>
      </c>
      <c r="Q48" s="39" t="s">
        <v>20946</v>
      </c>
      <c r="R48" s="39" t="s">
        <v>20936</v>
      </c>
      <c r="S48" s="39" t="s">
        <v>20937</v>
      </c>
      <c r="T48" s="39" t="s">
        <v>20947</v>
      </c>
    </row>
    <row r="49" spans="1:20" x14ac:dyDescent="0.3">
      <c r="A49">
        <v>48</v>
      </c>
      <c r="B49" s="1">
        <v>45821.380162037036</v>
      </c>
      <c r="C49" s="1">
        <v>45821.392789351848</v>
      </c>
      <c r="D49" s="39" t="s">
        <v>3030</v>
      </c>
      <c r="E49" s="39" t="s">
        <v>3031</v>
      </c>
      <c r="F49" s="39" t="s">
        <v>3031</v>
      </c>
      <c r="G49">
        <v>9</v>
      </c>
      <c r="H49">
        <v>12</v>
      </c>
      <c r="I49" s="39" t="s">
        <v>20948</v>
      </c>
      <c r="J49" s="39" t="s">
        <v>20949</v>
      </c>
      <c r="K49" s="39" t="s">
        <v>20950</v>
      </c>
      <c r="L49" s="39" t="s">
        <v>20951</v>
      </c>
      <c r="M49" s="39" t="s">
        <v>20952</v>
      </c>
      <c r="N49" s="39" t="s">
        <v>20586</v>
      </c>
      <c r="O49" s="39" t="s">
        <v>20953</v>
      </c>
      <c r="P49" s="39" t="s">
        <v>20954</v>
      </c>
      <c r="Q49" s="39" t="s">
        <v>20955</v>
      </c>
      <c r="R49" s="39" t="s">
        <v>20956</v>
      </c>
      <c r="S49" s="39" t="s">
        <v>20957</v>
      </c>
      <c r="T49" s="39" t="s">
        <v>20606</v>
      </c>
    </row>
    <row r="50" spans="1:20" x14ac:dyDescent="0.3">
      <c r="A50">
        <v>49</v>
      </c>
      <c r="B50" s="1">
        <v>45821.378518518519</v>
      </c>
      <c r="C50" s="1">
        <v>45821.392974537041</v>
      </c>
      <c r="D50" s="39" t="s">
        <v>3067</v>
      </c>
      <c r="E50" s="39" t="s">
        <v>3068</v>
      </c>
      <c r="F50" s="39" t="s">
        <v>20958</v>
      </c>
      <c r="G50">
        <v>9</v>
      </c>
      <c r="H50">
        <v>37</v>
      </c>
      <c r="I50" s="39" t="s">
        <v>20959</v>
      </c>
      <c r="J50" s="39" t="s">
        <v>20960</v>
      </c>
      <c r="K50" s="39" t="s">
        <v>20961</v>
      </c>
      <c r="L50" s="39" t="s">
        <v>20962</v>
      </c>
      <c r="M50" s="39" t="s">
        <v>107</v>
      </c>
      <c r="N50" s="39" t="s">
        <v>20963</v>
      </c>
      <c r="O50" s="39" t="s">
        <v>20964</v>
      </c>
      <c r="P50" s="39" t="s">
        <v>20965</v>
      </c>
      <c r="Q50" s="39" t="s">
        <v>20966</v>
      </c>
      <c r="R50" s="39" t="s">
        <v>20967</v>
      </c>
      <c r="S50" s="39" t="s">
        <v>20968</v>
      </c>
      <c r="T50" s="39" t="s">
        <v>20606</v>
      </c>
    </row>
    <row r="51" spans="1:20" x14ac:dyDescent="0.3">
      <c r="A51">
        <v>50</v>
      </c>
      <c r="B51" s="1">
        <v>45821.386979166666</v>
      </c>
      <c r="C51" s="1">
        <v>45821.393043981479</v>
      </c>
      <c r="D51" s="39" t="s">
        <v>2532</v>
      </c>
      <c r="E51" s="39" t="s">
        <v>2533</v>
      </c>
      <c r="F51" s="39" t="s">
        <v>2534</v>
      </c>
      <c r="G51">
        <v>9</v>
      </c>
      <c r="H51">
        <v>40</v>
      </c>
      <c r="I51" s="39" t="s">
        <v>20969</v>
      </c>
      <c r="J51" s="39" t="s">
        <v>20970</v>
      </c>
      <c r="K51" s="39" t="s">
        <v>20971</v>
      </c>
      <c r="L51" s="39" t="s">
        <v>20972</v>
      </c>
      <c r="M51" s="39" t="s">
        <v>20973</v>
      </c>
      <c r="N51" s="39" t="s">
        <v>20586</v>
      </c>
      <c r="O51" s="39" t="s">
        <v>20974</v>
      </c>
      <c r="P51" s="39" t="s">
        <v>20975</v>
      </c>
      <c r="Q51" s="39" t="s">
        <v>20976</v>
      </c>
      <c r="R51" s="39" t="s">
        <v>20977</v>
      </c>
      <c r="S51" s="39" t="s">
        <v>314</v>
      </c>
      <c r="T51" s="39" t="s">
        <v>20978</v>
      </c>
    </row>
    <row r="52" spans="1:20" x14ac:dyDescent="0.3">
      <c r="A52">
        <v>51</v>
      </c>
      <c r="B52" s="1">
        <v>45821.387303240743</v>
      </c>
      <c r="C52" s="1">
        <v>45821.394780092596</v>
      </c>
      <c r="D52" s="39" t="s">
        <v>3838</v>
      </c>
      <c r="E52" s="39" t="s">
        <v>3839</v>
      </c>
      <c r="F52" s="39" t="s">
        <v>3839</v>
      </c>
      <c r="G52">
        <v>9</v>
      </c>
      <c r="H52">
        <v>25</v>
      </c>
      <c r="I52" s="39" t="s">
        <v>20979</v>
      </c>
      <c r="J52" s="39" t="s">
        <v>20980</v>
      </c>
      <c r="K52" s="39" t="s">
        <v>20981</v>
      </c>
      <c r="L52" s="39" t="s">
        <v>20982</v>
      </c>
      <c r="M52" s="39" t="s">
        <v>20983</v>
      </c>
      <c r="N52" s="39" t="s">
        <v>20586</v>
      </c>
      <c r="O52" s="39" t="s">
        <v>20984</v>
      </c>
      <c r="P52" s="39" t="s">
        <v>20985</v>
      </c>
      <c r="Q52" s="39" t="s">
        <v>20986</v>
      </c>
      <c r="R52" s="39" t="s">
        <v>20987</v>
      </c>
      <c r="S52" s="39" t="s">
        <v>20988</v>
      </c>
      <c r="T52" s="39" t="s">
        <v>20989</v>
      </c>
    </row>
    <row r="53" spans="1:20" x14ac:dyDescent="0.3">
      <c r="A53">
        <v>52</v>
      </c>
      <c r="B53" s="1">
        <v>45821.378888888888</v>
      </c>
      <c r="C53" s="1">
        <v>45821.395162037035</v>
      </c>
      <c r="D53" s="39" t="s">
        <v>1912</v>
      </c>
      <c r="E53" s="39" t="s">
        <v>1913</v>
      </c>
      <c r="F53" s="39" t="s">
        <v>1913</v>
      </c>
      <c r="G53">
        <v>9</v>
      </c>
      <c r="H53">
        <v>39</v>
      </c>
      <c r="I53" s="39" t="s">
        <v>20990</v>
      </c>
      <c r="J53" s="39" t="s">
        <v>20991</v>
      </c>
      <c r="K53" s="39" t="s">
        <v>20864</v>
      </c>
      <c r="L53" s="39" t="s">
        <v>20992</v>
      </c>
      <c r="M53" s="39" t="s">
        <v>958</v>
      </c>
      <c r="N53" s="39" t="s">
        <v>20586</v>
      </c>
      <c r="O53" s="39" t="s">
        <v>20993</v>
      </c>
      <c r="P53" s="39" t="s">
        <v>20994</v>
      </c>
      <c r="Q53" s="39" t="s">
        <v>20995</v>
      </c>
      <c r="R53" s="39" t="s">
        <v>20996</v>
      </c>
      <c r="S53" s="39" t="s">
        <v>314</v>
      </c>
      <c r="T53" s="39" t="s">
        <v>20997</v>
      </c>
    </row>
    <row r="54" spans="1:20" x14ac:dyDescent="0.3">
      <c r="A54">
        <v>53</v>
      </c>
      <c r="B54" s="1">
        <v>45821.393472222226</v>
      </c>
      <c r="C54" s="1">
        <v>45821.39707175926</v>
      </c>
      <c r="D54" s="39" t="s">
        <v>3831</v>
      </c>
      <c r="E54" s="39" t="s">
        <v>3832</v>
      </c>
      <c r="F54" s="39" t="s">
        <v>3832</v>
      </c>
      <c r="G54">
        <v>9</v>
      </c>
      <c r="H54">
        <v>23</v>
      </c>
      <c r="I54" s="39" t="s">
        <v>20998</v>
      </c>
      <c r="J54" s="39" t="s">
        <v>20999</v>
      </c>
      <c r="K54" s="39" t="s">
        <v>21000</v>
      </c>
      <c r="L54" s="39" t="s">
        <v>21001</v>
      </c>
      <c r="M54" s="39" t="s">
        <v>21002</v>
      </c>
      <c r="N54" s="39" t="s">
        <v>20586</v>
      </c>
      <c r="O54" s="39" t="s">
        <v>21003</v>
      </c>
      <c r="P54" s="39" t="s">
        <v>20945</v>
      </c>
      <c r="Q54" s="39" t="s">
        <v>21004</v>
      </c>
      <c r="R54" s="39" t="s">
        <v>21005</v>
      </c>
      <c r="S54" s="39" t="s">
        <v>21006</v>
      </c>
      <c r="T54" s="39" t="s">
        <v>20989</v>
      </c>
    </row>
    <row r="55" spans="1:20" x14ac:dyDescent="0.3">
      <c r="A55">
        <v>54</v>
      </c>
      <c r="B55" s="1">
        <v>45821.378541666665</v>
      </c>
      <c r="C55" s="1">
        <v>45821.397106481483</v>
      </c>
      <c r="D55" s="39" t="s">
        <v>1919</v>
      </c>
      <c r="E55" s="39" t="s">
        <v>1920</v>
      </c>
      <c r="F55" s="39" t="s">
        <v>1920</v>
      </c>
      <c r="G55">
        <v>9</v>
      </c>
      <c r="H55">
        <v>20</v>
      </c>
      <c r="I55" s="39" t="s">
        <v>20607</v>
      </c>
      <c r="J55" s="39" t="s">
        <v>20922</v>
      </c>
      <c r="K55" s="39" t="s">
        <v>20905</v>
      </c>
      <c r="L55" s="39" t="s">
        <v>20679</v>
      </c>
      <c r="M55" s="39" t="s">
        <v>314</v>
      </c>
      <c r="N55" s="39" t="s">
        <v>21007</v>
      </c>
      <c r="O55" s="39" t="s">
        <v>21008</v>
      </c>
      <c r="P55" s="39" t="s">
        <v>21009</v>
      </c>
      <c r="Q55" s="39" t="s">
        <v>21010</v>
      </c>
      <c r="R55" s="39" t="s">
        <v>21011</v>
      </c>
      <c r="S55" s="39" t="s">
        <v>21012</v>
      </c>
      <c r="T55" s="39" t="s">
        <v>20730</v>
      </c>
    </row>
    <row r="56" spans="1:20" x14ac:dyDescent="0.3">
      <c r="A56">
        <v>55</v>
      </c>
      <c r="B56" s="1">
        <v>45821.394490740742</v>
      </c>
      <c r="C56" s="1">
        <v>45821.397268518522</v>
      </c>
      <c r="D56" s="39" t="s">
        <v>3855</v>
      </c>
      <c r="E56" s="39" t="s">
        <v>3856</v>
      </c>
      <c r="F56" s="39" t="s">
        <v>3856</v>
      </c>
      <c r="G56">
        <v>9</v>
      </c>
      <c r="H56">
        <v>2</v>
      </c>
      <c r="I56" s="39" t="s">
        <v>20998</v>
      </c>
      <c r="J56" s="39" t="s">
        <v>21013</v>
      </c>
      <c r="K56" s="39" t="s">
        <v>21000</v>
      </c>
      <c r="L56" s="39" t="s">
        <v>21001</v>
      </c>
      <c r="M56" s="39" t="s">
        <v>20915</v>
      </c>
      <c r="N56" s="39" t="s">
        <v>21014</v>
      </c>
      <c r="O56" s="39" t="s">
        <v>21015</v>
      </c>
      <c r="P56" s="39" t="s">
        <v>21016</v>
      </c>
      <c r="Q56" s="39" t="s">
        <v>21017</v>
      </c>
      <c r="R56" s="39" t="s">
        <v>21018</v>
      </c>
      <c r="S56" s="39" t="s">
        <v>21019</v>
      </c>
      <c r="T56" s="39" t="s">
        <v>20989</v>
      </c>
    </row>
    <row r="57" spans="1:20" x14ac:dyDescent="0.3">
      <c r="A57">
        <v>56</v>
      </c>
      <c r="B57" s="1">
        <v>45821.379421296297</v>
      </c>
      <c r="C57" s="1">
        <v>45821.397303240738</v>
      </c>
      <c r="D57" s="39" t="s">
        <v>1903</v>
      </c>
      <c r="E57" s="39" t="s">
        <v>1904</v>
      </c>
      <c r="F57" s="39" t="s">
        <v>1904</v>
      </c>
      <c r="G57">
        <v>9</v>
      </c>
      <c r="H57">
        <v>19</v>
      </c>
      <c r="I57" s="39" t="s">
        <v>21020</v>
      </c>
      <c r="J57" s="39" t="s">
        <v>20991</v>
      </c>
      <c r="K57" s="39" t="s">
        <v>21021</v>
      </c>
      <c r="L57" s="39" t="s">
        <v>20679</v>
      </c>
      <c r="M57" s="39" t="s">
        <v>107</v>
      </c>
      <c r="N57" s="39" t="s">
        <v>20586</v>
      </c>
      <c r="O57" s="39" t="s">
        <v>21022</v>
      </c>
      <c r="P57" s="39" t="s">
        <v>21023</v>
      </c>
      <c r="Q57" s="39" t="s">
        <v>21024</v>
      </c>
      <c r="R57" s="39" t="s">
        <v>21025</v>
      </c>
      <c r="S57" s="39" t="s">
        <v>314</v>
      </c>
      <c r="T57" s="39" t="s">
        <v>20997</v>
      </c>
    </row>
    <row r="58" spans="1:20" x14ac:dyDescent="0.3">
      <c r="A58">
        <v>57</v>
      </c>
      <c r="B58" s="1">
        <v>45821.378900462965</v>
      </c>
      <c r="C58" s="1">
        <v>45821.398240740738</v>
      </c>
      <c r="D58" s="39" t="s">
        <v>3404</v>
      </c>
      <c r="E58" s="39" t="s">
        <v>3405</v>
      </c>
      <c r="F58" s="39" t="s">
        <v>3405</v>
      </c>
      <c r="G58">
        <v>9</v>
      </c>
      <c r="H58">
        <v>22</v>
      </c>
      <c r="I58" s="39" t="s">
        <v>21026</v>
      </c>
      <c r="J58" s="39" t="s">
        <v>20991</v>
      </c>
      <c r="K58" s="39" t="s">
        <v>20864</v>
      </c>
      <c r="L58" s="39" t="s">
        <v>21027</v>
      </c>
      <c r="M58" s="39" t="s">
        <v>107</v>
      </c>
      <c r="N58" s="39" t="s">
        <v>20586</v>
      </c>
      <c r="O58" s="39" t="s">
        <v>21028</v>
      </c>
      <c r="P58" s="39" t="s">
        <v>20994</v>
      </c>
      <c r="Q58" s="39" t="s">
        <v>20995</v>
      </c>
      <c r="R58" s="39" t="s">
        <v>21029</v>
      </c>
      <c r="S58" s="39" t="s">
        <v>314</v>
      </c>
      <c r="T58" s="39" t="s">
        <v>20997</v>
      </c>
    </row>
    <row r="59" spans="1:20" x14ac:dyDescent="0.3">
      <c r="A59">
        <v>58</v>
      </c>
      <c r="B59" s="1">
        <v>45821.398148148146</v>
      </c>
      <c r="C59" s="1">
        <v>45821.400520833333</v>
      </c>
      <c r="D59" s="39" t="s">
        <v>3077</v>
      </c>
      <c r="E59" s="39" t="s">
        <v>3078</v>
      </c>
      <c r="F59" s="39" t="s">
        <v>3079</v>
      </c>
      <c r="G59">
        <v>9</v>
      </c>
      <c r="H59">
        <v>36</v>
      </c>
      <c r="I59" s="39" t="s">
        <v>21026</v>
      </c>
      <c r="J59" s="39" t="s">
        <v>21030</v>
      </c>
      <c r="K59" s="39" t="s">
        <v>20864</v>
      </c>
      <c r="L59" s="39" t="s">
        <v>20679</v>
      </c>
      <c r="M59" s="39" t="s">
        <v>107</v>
      </c>
      <c r="N59" s="39" t="s">
        <v>20586</v>
      </c>
      <c r="O59" s="39" t="s">
        <v>20993</v>
      </c>
      <c r="P59" s="39" t="s">
        <v>21031</v>
      </c>
      <c r="Q59" s="39" t="s">
        <v>21032</v>
      </c>
      <c r="R59" s="39" t="s">
        <v>21033</v>
      </c>
      <c r="S59" s="39" t="s">
        <v>314</v>
      </c>
      <c r="T59" s="39" t="s">
        <v>20997</v>
      </c>
    </row>
    <row r="60" spans="1:20" x14ac:dyDescent="0.3">
      <c r="A60">
        <v>59</v>
      </c>
      <c r="B60" s="1">
        <v>45821.393321759257</v>
      </c>
      <c r="C60" s="1">
        <v>45821.401805555557</v>
      </c>
      <c r="D60" s="39" t="s">
        <v>2574</v>
      </c>
      <c r="E60" s="39" t="s">
        <v>2575</v>
      </c>
      <c r="F60" s="39" t="s">
        <v>2575</v>
      </c>
      <c r="G60">
        <v>9</v>
      </c>
      <c r="H60">
        <v>18</v>
      </c>
      <c r="I60" s="39" t="s">
        <v>21034</v>
      </c>
      <c r="J60" s="39" t="s">
        <v>21035</v>
      </c>
      <c r="K60" s="39" t="s">
        <v>21036</v>
      </c>
      <c r="L60" s="39" t="s">
        <v>12887</v>
      </c>
      <c r="M60" s="39" t="s">
        <v>21037</v>
      </c>
      <c r="N60" s="39" t="s">
        <v>21038</v>
      </c>
      <c r="O60" s="39" t="s">
        <v>21039</v>
      </c>
      <c r="P60" s="39" t="s">
        <v>21040</v>
      </c>
      <c r="Q60" s="39" t="s">
        <v>21041</v>
      </c>
      <c r="R60" s="39" t="s">
        <v>21042</v>
      </c>
      <c r="S60" s="39" t="s">
        <v>314</v>
      </c>
      <c r="T60" s="39" t="s">
        <v>20606</v>
      </c>
    </row>
    <row r="61" spans="1:20" x14ac:dyDescent="0.3">
      <c r="A61">
        <v>60</v>
      </c>
      <c r="B61" s="1">
        <v>45821.393252314818</v>
      </c>
      <c r="C61" s="1">
        <v>45821.401967592596</v>
      </c>
      <c r="D61" s="39" t="s">
        <v>4554</v>
      </c>
      <c r="E61" s="39" t="s">
        <v>4555</v>
      </c>
      <c r="F61" s="39" t="s">
        <v>4555</v>
      </c>
      <c r="G61">
        <v>9</v>
      </c>
      <c r="H61">
        <v>15</v>
      </c>
      <c r="I61" s="39" t="s">
        <v>314</v>
      </c>
      <c r="J61" s="39" t="s">
        <v>21043</v>
      </c>
      <c r="K61" s="39" t="s">
        <v>21036</v>
      </c>
      <c r="L61" s="39" t="s">
        <v>12887</v>
      </c>
      <c r="M61" s="39" t="s">
        <v>21037</v>
      </c>
      <c r="N61" s="39" t="s">
        <v>21038</v>
      </c>
      <c r="O61" s="39" t="s">
        <v>21039</v>
      </c>
      <c r="P61" s="39" t="s">
        <v>21040</v>
      </c>
      <c r="Q61" s="39" t="s">
        <v>21044</v>
      </c>
      <c r="R61" s="39" t="s">
        <v>21042</v>
      </c>
      <c r="S61" s="39" t="s">
        <v>21045</v>
      </c>
      <c r="T61" s="39" t="s">
        <v>21046</v>
      </c>
    </row>
    <row r="62" spans="1:20" x14ac:dyDescent="0.3">
      <c r="A62">
        <v>61</v>
      </c>
      <c r="B62" s="1">
        <v>45821.403807870367</v>
      </c>
      <c r="C62" s="1">
        <v>45821.40388888889</v>
      </c>
      <c r="D62" s="39" t="s">
        <v>3850</v>
      </c>
      <c r="E62" s="39" t="s">
        <v>3851</v>
      </c>
      <c r="F62" s="39" t="s">
        <v>3851</v>
      </c>
      <c r="G62">
        <v>9</v>
      </c>
      <c r="H62">
        <v>8</v>
      </c>
      <c r="I62" s="39" t="s">
        <v>20998</v>
      </c>
      <c r="J62" s="39" t="s">
        <v>21013</v>
      </c>
      <c r="K62" s="39" t="s">
        <v>21000</v>
      </c>
      <c r="L62" s="39" t="s">
        <v>21001</v>
      </c>
      <c r="M62" s="39" t="s">
        <v>20915</v>
      </c>
      <c r="N62" s="39" t="s">
        <v>20586</v>
      </c>
      <c r="O62" s="39" t="s">
        <v>20944</v>
      </c>
      <c r="P62" s="39" t="s">
        <v>20945</v>
      </c>
      <c r="Q62" s="39" t="s">
        <v>20935</v>
      </c>
      <c r="R62" s="39" t="s">
        <v>21047</v>
      </c>
      <c r="S62" s="39" t="s">
        <v>21048</v>
      </c>
      <c r="T62" s="39" t="s">
        <v>20606</v>
      </c>
    </row>
    <row r="63" spans="1:20" x14ac:dyDescent="0.3">
      <c r="A63">
        <v>62</v>
      </c>
      <c r="B63" s="1">
        <v>45821.404444444444</v>
      </c>
      <c r="C63" s="1">
        <v>45821.40452546296</v>
      </c>
      <c r="D63" s="39" t="s">
        <v>3846</v>
      </c>
      <c r="E63" s="39" t="s">
        <v>3847</v>
      </c>
      <c r="F63" s="39" t="s">
        <v>3847</v>
      </c>
      <c r="G63">
        <v>9</v>
      </c>
      <c r="H63">
        <v>27</v>
      </c>
      <c r="I63" s="39" t="s">
        <v>21049</v>
      </c>
      <c r="J63" s="39" t="s">
        <v>20980</v>
      </c>
      <c r="K63" s="39" t="s">
        <v>21000</v>
      </c>
      <c r="L63" s="39" t="s">
        <v>21001</v>
      </c>
      <c r="M63" s="39" t="s">
        <v>20915</v>
      </c>
      <c r="N63" s="39" t="s">
        <v>20586</v>
      </c>
      <c r="O63" s="39" t="s">
        <v>21050</v>
      </c>
      <c r="P63" s="39" t="s">
        <v>21051</v>
      </c>
      <c r="Q63" s="39" t="s">
        <v>21052</v>
      </c>
      <c r="R63" s="39" t="s">
        <v>21053</v>
      </c>
      <c r="S63" s="39" t="s">
        <v>21054</v>
      </c>
      <c r="T63" s="39" t="s">
        <v>21055</v>
      </c>
    </row>
    <row r="64" spans="1:20" x14ac:dyDescent="0.3">
      <c r="A64">
        <v>63</v>
      </c>
      <c r="B64" s="1">
        <v>45821.378634259258</v>
      </c>
      <c r="C64" s="1">
        <v>45821.407013888886</v>
      </c>
      <c r="D64" s="39" t="s">
        <v>2485</v>
      </c>
      <c r="E64" s="39" t="s">
        <v>2486</v>
      </c>
      <c r="F64" s="39" t="s">
        <v>17593</v>
      </c>
      <c r="G64">
        <v>9</v>
      </c>
      <c r="H64">
        <v>28</v>
      </c>
      <c r="I64" s="39" t="s">
        <v>21056</v>
      </c>
      <c r="J64" s="39" t="s">
        <v>21057</v>
      </c>
      <c r="K64" s="39" t="s">
        <v>21058</v>
      </c>
      <c r="L64" s="39" t="s">
        <v>21059</v>
      </c>
      <c r="M64" s="39" t="s">
        <v>21060</v>
      </c>
      <c r="N64" s="39" t="s">
        <v>21061</v>
      </c>
      <c r="O64" s="39" t="s">
        <v>21062</v>
      </c>
      <c r="P64" s="39" t="s">
        <v>21063</v>
      </c>
      <c r="Q64" s="39" t="s">
        <v>21064</v>
      </c>
      <c r="R64" s="39" t="s">
        <v>21065</v>
      </c>
      <c r="S64" s="39" t="s">
        <v>21066</v>
      </c>
      <c r="T64" s="39" t="s">
        <v>21067</v>
      </c>
    </row>
    <row r="65" spans="1:20" x14ac:dyDescent="0.3">
      <c r="A65">
        <v>64</v>
      </c>
      <c r="B65" s="1">
        <v>45821.378506944442</v>
      </c>
      <c r="C65" s="1">
        <v>45821.407500000001</v>
      </c>
      <c r="D65" s="39" t="s">
        <v>2496</v>
      </c>
      <c r="E65" s="39" t="s">
        <v>2497</v>
      </c>
      <c r="F65" s="39" t="s">
        <v>5984</v>
      </c>
      <c r="G65">
        <v>9</v>
      </c>
      <c r="H65">
        <v>26</v>
      </c>
      <c r="I65" s="39" t="s">
        <v>21068</v>
      </c>
      <c r="J65" s="39" t="s">
        <v>21069</v>
      </c>
      <c r="K65" s="39" t="s">
        <v>21070</v>
      </c>
      <c r="L65" s="39" t="s">
        <v>21071</v>
      </c>
      <c r="M65" s="39" t="s">
        <v>21060</v>
      </c>
      <c r="N65" s="39" t="s">
        <v>21061</v>
      </c>
      <c r="O65" s="39" t="s">
        <v>21062</v>
      </c>
      <c r="P65" s="39" t="s">
        <v>21063</v>
      </c>
      <c r="Q65" s="39" t="s">
        <v>21072</v>
      </c>
      <c r="R65" s="39" t="s">
        <v>21073</v>
      </c>
      <c r="S65" s="39" t="s">
        <v>21066</v>
      </c>
      <c r="T65" s="39" t="s">
        <v>21067</v>
      </c>
    </row>
    <row r="66" spans="1:20" x14ac:dyDescent="0.3">
      <c r="A66">
        <v>65</v>
      </c>
      <c r="B66" s="1">
        <v>45821.505219907405</v>
      </c>
      <c r="C66" s="1">
        <v>45821.510439814818</v>
      </c>
      <c r="D66" s="39" t="s">
        <v>3040</v>
      </c>
      <c r="E66" s="39" t="s">
        <v>3041</v>
      </c>
      <c r="F66" s="39" t="s">
        <v>3041</v>
      </c>
      <c r="G66">
        <v>9</v>
      </c>
      <c r="H66">
        <v>14</v>
      </c>
      <c r="I66" s="39" t="s">
        <v>20990</v>
      </c>
      <c r="J66" s="39" t="s">
        <v>20991</v>
      </c>
      <c r="K66" s="39" t="s">
        <v>21074</v>
      </c>
      <c r="L66" s="39" t="s">
        <v>20962</v>
      </c>
      <c r="M66" s="39" t="s">
        <v>21075</v>
      </c>
      <c r="N66" s="39" t="s">
        <v>20586</v>
      </c>
      <c r="O66" s="39" t="s">
        <v>21039</v>
      </c>
      <c r="P66" s="39" t="s">
        <v>21076</v>
      </c>
      <c r="Q66" s="39" t="s">
        <v>21077</v>
      </c>
      <c r="R66" s="39" t="s">
        <v>21078</v>
      </c>
      <c r="S66" s="39" t="s">
        <v>314</v>
      </c>
      <c r="T66" s="39" t="s">
        <v>20606</v>
      </c>
    </row>
    <row r="67" spans="1:20" x14ac:dyDescent="0.3">
      <c r="A67">
        <v>66</v>
      </c>
      <c r="B67" s="1">
        <v>45821.505150462966</v>
      </c>
      <c r="C67" s="1">
        <v>45821.520451388889</v>
      </c>
      <c r="D67" s="39" t="s">
        <v>2517</v>
      </c>
      <c r="E67" s="39" t="s">
        <v>2518</v>
      </c>
      <c r="F67" s="39" t="s">
        <v>2518</v>
      </c>
      <c r="G67">
        <v>12</v>
      </c>
      <c r="H67">
        <v>8</v>
      </c>
      <c r="I67" s="39" t="s">
        <v>314</v>
      </c>
      <c r="J67" s="39" t="s">
        <v>21079</v>
      </c>
      <c r="K67" s="39" t="s">
        <v>20593</v>
      </c>
      <c r="L67" s="39" t="s">
        <v>16918</v>
      </c>
      <c r="M67" s="39" t="s">
        <v>21080</v>
      </c>
      <c r="N67" s="39" t="s">
        <v>21081</v>
      </c>
      <c r="O67" s="39" t="s">
        <v>21082</v>
      </c>
      <c r="P67" s="39" t="s">
        <v>21083</v>
      </c>
      <c r="Q67" s="39" t="s">
        <v>21084</v>
      </c>
      <c r="R67" s="39" t="s">
        <v>21085</v>
      </c>
      <c r="S67" s="39" t="s">
        <v>21086</v>
      </c>
      <c r="T67" s="39" t="s">
        <v>20606</v>
      </c>
    </row>
    <row r="68" spans="1:20" x14ac:dyDescent="0.3">
      <c r="A68">
        <v>67</v>
      </c>
      <c r="B68" s="1">
        <v>45821.527326388888</v>
      </c>
      <c r="C68" s="1">
        <v>45821.54278935185</v>
      </c>
      <c r="D68" s="39" t="s">
        <v>4680</v>
      </c>
      <c r="E68" s="39" t="s">
        <v>4681</v>
      </c>
      <c r="F68" s="39" t="s">
        <v>4681</v>
      </c>
      <c r="G68">
        <v>12</v>
      </c>
      <c r="H68">
        <v>12</v>
      </c>
      <c r="I68" s="39" t="s">
        <v>21087</v>
      </c>
      <c r="J68" s="39" t="s">
        <v>21088</v>
      </c>
      <c r="K68" s="39" t="s">
        <v>21089</v>
      </c>
      <c r="L68" s="39" t="s">
        <v>21090</v>
      </c>
      <c r="M68" s="39" t="s">
        <v>21091</v>
      </c>
      <c r="N68" s="39" t="s">
        <v>21092</v>
      </c>
      <c r="O68" s="39" t="s">
        <v>21093</v>
      </c>
      <c r="P68" s="39" t="s">
        <v>21094</v>
      </c>
      <c r="Q68" s="39" t="s">
        <v>21095</v>
      </c>
      <c r="R68" s="39" t="s">
        <v>21096</v>
      </c>
      <c r="S68" s="39" t="s">
        <v>21097</v>
      </c>
      <c r="T68" s="39" t="s">
        <v>21098</v>
      </c>
    </row>
    <row r="69" spans="1:20" x14ac:dyDescent="0.3">
      <c r="A69">
        <v>68</v>
      </c>
      <c r="B69" s="1">
        <v>45821.73165509259</v>
      </c>
      <c r="C69" s="1">
        <v>45821.734699074077</v>
      </c>
      <c r="D69" s="39" t="s">
        <v>6105</v>
      </c>
      <c r="E69" s="39" t="s">
        <v>6106</v>
      </c>
      <c r="F69" s="39" t="s">
        <v>6107</v>
      </c>
      <c r="G69">
        <v>12</v>
      </c>
      <c r="H69">
        <v>9</v>
      </c>
      <c r="I69" s="39" t="s">
        <v>21099</v>
      </c>
      <c r="J69" s="39" t="s">
        <v>21100</v>
      </c>
      <c r="K69" s="39" t="s">
        <v>21101</v>
      </c>
      <c r="L69" s="39" t="s">
        <v>21102</v>
      </c>
      <c r="M69" s="39" t="s">
        <v>21103</v>
      </c>
      <c r="N69" s="39" t="s">
        <v>20586</v>
      </c>
      <c r="O69" s="39" t="s">
        <v>21104</v>
      </c>
      <c r="P69" s="39" t="s">
        <v>21105</v>
      </c>
      <c r="Q69" s="39" t="s">
        <v>21106</v>
      </c>
      <c r="R69" s="39" t="s">
        <v>21107</v>
      </c>
      <c r="S69" s="39" t="s">
        <v>21108</v>
      </c>
      <c r="T69" s="39" t="s">
        <v>21109</v>
      </c>
    </row>
    <row r="70" spans="1:20" x14ac:dyDescent="0.3">
      <c r="A70">
        <v>69</v>
      </c>
      <c r="B70" s="1">
        <v>45821.83834490741</v>
      </c>
      <c r="C70" s="1">
        <v>45821.846655092595</v>
      </c>
      <c r="D70" s="39" t="s">
        <v>2348</v>
      </c>
      <c r="E70" s="39" t="s">
        <v>2349</v>
      </c>
      <c r="F70" s="39" t="s">
        <v>2349</v>
      </c>
      <c r="G70">
        <v>12</v>
      </c>
      <c r="H70">
        <v>34</v>
      </c>
      <c r="I70" s="39" t="s">
        <v>21110</v>
      </c>
      <c r="J70" s="39" t="s">
        <v>21111</v>
      </c>
      <c r="K70" s="39" t="s">
        <v>21112</v>
      </c>
      <c r="L70" s="39" t="s">
        <v>21113</v>
      </c>
      <c r="M70" s="39" t="s">
        <v>4908</v>
      </c>
      <c r="N70" s="39" t="s">
        <v>20586</v>
      </c>
      <c r="O70" s="39" t="s">
        <v>21114</v>
      </c>
      <c r="P70" s="39" t="s">
        <v>20842</v>
      </c>
      <c r="Q70" s="39" t="s">
        <v>21115</v>
      </c>
      <c r="R70" s="39" t="s">
        <v>21116</v>
      </c>
      <c r="S70" s="39" t="s">
        <v>314</v>
      </c>
      <c r="T70" s="39" t="s">
        <v>20897</v>
      </c>
    </row>
    <row r="71" spans="1:20" x14ac:dyDescent="0.3">
      <c r="A71">
        <v>70</v>
      </c>
      <c r="B71" s="1">
        <v>45821.975405092591</v>
      </c>
      <c r="C71" s="1">
        <v>45821.975601851853</v>
      </c>
      <c r="D71" s="39" t="s">
        <v>3085</v>
      </c>
      <c r="E71" s="39" t="s">
        <v>3086</v>
      </c>
      <c r="F71" s="39" t="s">
        <v>3087</v>
      </c>
      <c r="G71">
        <v>9</v>
      </c>
      <c r="H71">
        <v>13</v>
      </c>
      <c r="I71" s="39" t="s">
        <v>21117</v>
      </c>
      <c r="J71" s="39" t="s">
        <v>21118</v>
      </c>
      <c r="K71" s="39" t="s">
        <v>21074</v>
      </c>
      <c r="L71" s="39" t="s">
        <v>20962</v>
      </c>
      <c r="M71" s="39" t="s">
        <v>21037</v>
      </c>
      <c r="N71" s="39" t="s">
        <v>20586</v>
      </c>
      <c r="O71" s="39" t="s">
        <v>21039</v>
      </c>
      <c r="P71" s="39" t="s">
        <v>21040</v>
      </c>
      <c r="Q71" s="39" t="s">
        <v>21119</v>
      </c>
      <c r="R71" s="39" t="s">
        <v>21042</v>
      </c>
      <c r="S71" s="39" t="s">
        <v>21045</v>
      </c>
      <c r="T71" s="39" t="s">
        <v>21046</v>
      </c>
    </row>
    <row r="72" spans="1:20" x14ac:dyDescent="0.3">
      <c r="A72">
        <v>71</v>
      </c>
      <c r="B72" s="1">
        <v>45821.974537037036</v>
      </c>
      <c r="C72" s="1">
        <v>45821.986793981479</v>
      </c>
      <c r="D72" s="39" t="s">
        <v>1462</v>
      </c>
      <c r="E72" s="39" t="s">
        <v>1463</v>
      </c>
      <c r="F72" s="39" t="s">
        <v>1463</v>
      </c>
      <c r="G72">
        <v>1</v>
      </c>
      <c r="H72">
        <v>27</v>
      </c>
      <c r="I72" s="39" t="s">
        <v>314</v>
      </c>
      <c r="J72" s="39" t="s">
        <v>314</v>
      </c>
      <c r="K72" s="39" t="s">
        <v>239</v>
      </c>
      <c r="L72" s="39" t="s">
        <v>16918</v>
      </c>
      <c r="M72" s="39" t="s">
        <v>107</v>
      </c>
      <c r="N72" s="39" t="s">
        <v>20586</v>
      </c>
      <c r="O72" s="39" t="s">
        <v>21120</v>
      </c>
      <c r="P72" s="39" t="s">
        <v>21121</v>
      </c>
      <c r="Q72" s="39" t="s">
        <v>21122</v>
      </c>
      <c r="R72" s="39" t="s">
        <v>21123</v>
      </c>
      <c r="S72" s="39" t="s">
        <v>20676</v>
      </c>
      <c r="T72" s="39" t="s">
        <v>20606</v>
      </c>
    </row>
    <row r="73" spans="1:20" x14ac:dyDescent="0.3">
      <c r="A73">
        <v>72</v>
      </c>
      <c r="B73" s="1">
        <v>45822.582881944443</v>
      </c>
      <c r="C73" s="1">
        <v>45822.589780092596</v>
      </c>
      <c r="D73" s="39" t="s">
        <v>2552</v>
      </c>
      <c r="E73" s="39" t="s">
        <v>2553</v>
      </c>
      <c r="F73" s="39" t="s">
        <v>2554</v>
      </c>
      <c r="G73">
        <v>9</v>
      </c>
      <c r="H73">
        <v>35</v>
      </c>
      <c r="I73" s="39" t="s">
        <v>21124</v>
      </c>
      <c r="J73" s="39" t="s">
        <v>21125</v>
      </c>
      <c r="K73" s="39" t="s">
        <v>21126</v>
      </c>
      <c r="L73" s="39" t="s">
        <v>21127</v>
      </c>
      <c r="M73" s="39" t="s">
        <v>21060</v>
      </c>
      <c r="N73" s="39" t="s">
        <v>21128</v>
      </c>
      <c r="O73" s="39" t="s">
        <v>21129</v>
      </c>
      <c r="P73" s="39" t="s">
        <v>21063</v>
      </c>
      <c r="Q73" s="39" t="s">
        <v>21130</v>
      </c>
      <c r="R73" s="39" t="s">
        <v>21131</v>
      </c>
      <c r="S73" s="39" t="s">
        <v>21132</v>
      </c>
      <c r="T73" s="39" t="s">
        <v>21133</v>
      </c>
    </row>
    <row r="74" spans="1:20" x14ac:dyDescent="0.3">
      <c r="A74">
        <v>73</v>
      </c>
      <c r="B74" s="1">
        <v>45822.665219907409</v>
      </c>
      <c r="C74" s="1">
        <v>45822.673333333332</v>
      </c>
      <c r="D74" s="39" t="s">
        <v>1326</v>
      </c>
      <c r="E74" s="39" t="s">
        <v>1327</v>
      </c>
      <c r="F74" s="39" t="s">
        <v>1327</v>
      </c>
      <c r="G74">
        <v>1</v>
      </c>
      <c r="H74">
        <v>20</v>
      </c>
      <c r="I74" s="39" t="s">
        <v>21134</v>
      </c>
      <c r="J74" s="39" t="s">
        <v>21135</v>
      </c>
      <c r="K74" s="39" t="s">
        <v>21136</v>
      </c>
      <c r="L74" s="39" t="s">
        <v>21137</v>
      </c>
      <c r="M74" s="39" t="s">
        <v>21138</v>
      </c>
      <c r="N74" s="39" t="s">
        <v>20586</v>
      </c>
      <c r="O74" s="39" t="s">
        <v>21139</v>
      </c>
      <c r="P74" s="39" t="s">
        <v>21140</v>
      </c>
      <c r="Q74" s="39" t="s">
        <v>21141</v>
      </c>
      <c r="R74" s="39" t="s">
        <v>21142</v>
      </c>
      <c r="S74" s="39" t="s">
        <v>20968</v>
      </c>
      <c r="T74" s="39" t="s">
        <v>20606</v>
      </c>
    </row>
    <row r="75" spans="1:20" x14ac:dyDescent="0.3">
      <c r="A75">
        <v>74</v>
      </c>
      <c r="B75" s="1">
        <v>45822.726909722223</v>
      </c>
      <c r="C75" s="1">
        <v>45822.734756944446</v>
      </c>
      <c r="D75" s="39" t="s">
        <v>1768</v>
      </c>
      <c r="E75" s="39" t="s">
        <v>1769</v>
      </c>
      <c r="F75" s="39" t="s">
        <v>1769</v>
      </c>
      <c r="G75">
        <v>13</v>
      </c>
      <c r="H75">
        <v>16</v>
      </c>
      <c r="I75" s="39" t="s">
        <v>21034</v>
      </c>
      <c r="J75" s="39" t="s">
        <v>21143</v>
      </c>
      <c r="K75" s="39" t="s">
        <v>20593</v>
      </c>
      <c r="L75" s="39" t="s">
        <v>21144</v>
      </c>
      <c r="M75" s="39" t="s">
        <v>21145</v>
      </c>
      <c r="N75" s="39" t="s">
        <v>21146</v>
      </c>
      <c r="O75" s="39" t="s">
        <v>21147</v>
      </c>
      <c r="P75" s="39" t="s">
        <v>21148</v>
      </c>
      <c r="Q75" s="39" t="s">
        <v>21149</v>
      </c>
      <c r="R75" s="39" t="s">
        <v>21150</v>
      </c>
      <c r="S75" s="39" t="s">
        <v>21034</v>
      </c>
      <c r="T75" s="39" t="s">
        <v>21151</v>
      </c>
    </row>
    <row r="76" spans="1:20" x14ac:dyDescent="0.3">
      <c r="A76">
        <v>75</v>
      </c>
      <c r="B76" s="1">
        <v>45822.867696759262</v>
      </c>
      <c r="C76" s="1">
        <v>45822.874189814815</v>
      </c>
      <c r="D76" s="39" t="s">
        <v>5149</v>
      </c>
      <c r="E76" s="39" t="s">
        <v>5150</v>
      </c>
      <c r="F76" s="39" t="s">
        <v>5150</v>
      </c>
      <c r="G76">
        <v>10</v>
      </c>
      <c r="H76">
        <v>35</v>
      </c>
      <c r="I76" s="39" t="s">
        <v>314</v>
      </c>
      <c r="J76" s="39" t="s">
        <v>20592</v>
      </c>
      <c r="K76" s="39" t="s">
        <v>20593</v>
      </c>
      <c r="L76" s="39" t="s">
        <v>16918</v>
      </c>
      <c r="M76" s="39" t="s">
        <v>21152</v>
      </c>
      <c r="N76" s="39" t="s">
        <v>20586</v>
      </c>
      <c r="O76" s="39" t="s">
        <v>21153</v>
      </c>
      <c r="P76" s="39" t="s">
        <v>20709</v>
      </c>
      <c r="Q76" s="39" t="s">
        <v>21154</v>
      </c>
      <c r="R76" s="39" t="s">
        <v>20711</v>
      </c>
      <c r="S76" s="39" t="s">
        <v>314</v>
      </c>
      <c r="T76" s="39" t="s">
        <v>20614</v>
      </c>
    </row>
    <row r="77" spans="1:20" x14ac:dyDescent="0.3">
      <c r="A77">
        <v>76</v>
      </c>
      <c r="B77" s="1">
        <v>45823.77008101852</v>
      </c>
      <c r="C77" s="1">
        <v>45823.787453703706</v>
      </c>
      <c r="D77" s="39" t="s">
        <v>2469</v>
      </c>
      <c r="E77" s="39" t="s">
        <v>2470</v>
      </c>
      <c r="F77" s="39" t="s">
        <v>5836</v>
      </c>
      <c r="G77">
        <v>9</v>
      </c>
      <c r="H77">
        <v>33</v>
      </c>
      <c r="I77" s="39" t="s">
        <v>21155</v>
      </c>
      <c r="J77" s="39" t="s">
        <v>21156</v>
      </c>
      <c r="K77" s="39" t="s">
        <v>21157</v>
      </c>
      <c r="L77" s="39" t="s">
        <v>21158</v>
      </c>
      <c r="M77" s="39" t="s">
        <v>21159</v>
      </c>
      <c r="N77" s="39" t="s">
        <v>21160</v>
      </c>
      <c r="O77" s="39" t="s">
        <v>21161</v>
      </c>
      <c r="P77" s="39" t="s">
        <v>21162</v>
      </c>
      <c r="Q77" s="39" t="s">
        <v>21163</v>
      </c>
      <c r="R77" s="39" t="s">
        <v>21164</v>
      </c>
      <c r="S77" s="39" t="s">
        <v>21165</v>
      </c>
      <c r="T77" s="39" t="s">
        <v>20685</v>
      </c>
    </row>
    <row r="78" spans="1:20" x14ac:dyDescent="0.3">
      <c r="A78">
        <v>77</v>
      </c>
      <c r="B78" s="1">
        <v>45823.773078703707</v>
      </c>
      <c r="C78" s="1">
        <v>45823.789039351854</v>
      </c>
      <c r="D78" s="39" t="s">
        <v>1419</v>
      </c>
      <c r="E78" s="39" t="s">
        <v>1420</v>
      </c>
      <c r="F78" s="39" t="s">
        <v>5610</v>
      </c>
      <c r="G78">
        <v>1</v>
      </c>
      <c r="H78">
        <v>25</v>
      </c>
      <c r="I78" s="39" t="s">
        <v>21166</v>
      </c>
      <c r="J78" s="39" t="s">
        <v>21167</v>
      </c>
      <c r="K78" s="39" t="s">
        <v>21168</v>
      </c>
      <c r="L78" s="39" t="s">
        <v>21169</v>
      </c>
      <c r="M78" s="39" t="s">
        <v>21170</v>
      </c>
      <c r="N78" s="39" t="s">
        <v>20586</v>
      </c>
      <c r="O78" s="39" t="s">
        <v>21039</v>
      </c>
      <c r="P78" s="39" t="s">
        <v>21171</v>
      </c>
      <c r="Q78" s="39" t="s">
        <v>21172</v>
      </c>
      <c r="R78" s="39" t="s">
        <v>21173</v>
      </c>
      <c r="S78" s="39" t="s">
        <v>21174</v>
      </c>
      <c r="T78" s="39" t="s">
        <v>21175</v>
      </c>
    </row>
    <row r="79" spans="1:20" x14ac:dyDescent="0.3">
      <c r="A79">
        <v>78</v>
      </c>
      <c r="B79" s="1">
        <v>45823.952349537038</v>
      </c>
      <c r="C79" s="1">
        <v>45823.965717592589</v>
      </c>
      <c r="D79" s="39" t="s">
        <v>1780</v>
      </c>
      <c r="E79" s="39" t="s">
        <v>1781</v>
      </c>
      <c r="F79" s="39" t="s">
        <v>1781</v>
      </c>
      <c r="G79">
        <v>13</v>
      </c>
      <c r="H79">
        <v>34</v>
      </c>
      <c r="I79" s="39" t="s">
        <v>21176</v>
      </c>
      <c r="J79" s="39" t="s">
        <v>21177</v>
      </c>
      <c r="K79" s="39" t="s">
        <v>21178</v>
      </c>
      <c r="L79" s="39" t="s">
        <v>21179</v>
      </c>
      <c r="M79" s="39" t="s">
        <v>1536</v>
      </c>
      <c r="N79" s="39" t="s">
        <v>20586</v>
      </c>
      <c r="O79" s="39" t="s">
        <v>21180</v>
      </c>
      <c r="P79" s="39" t="s">
        <v>21181</v>
      </c>
      <c r="Q79" s="39" t="s">
        <v>21182</v>
      </c>
      <c r="R79" s="39" t="s">
        <v>21183</v>
      </c>
      <c r="S79" s="39" t="s">
        <v>314</v>
      </c>
      <c r="T79" s="39" t="s">
        <v>21184</v>
      </c>
    </row>
    <row r="80" spans="1:20" x14ac:dyDescent="0.3">
      <c r="A80">
        <v>79</v>
      </c>
      <c r="B80" s="1">
        <v>45823.998715277776</v>
      </c>
      <c r="C80" s="1">
        <v>45823.998923611114</v>
      </c>
      <c r="D80" s="39" t="s">
        <v>1726</v>
      </c>
      <c r="E80" s="39" t="s">
        <v>1727</v>
      </c>
      <c r="F80" s="39" t="s">
        <v>1728</v>
      </c>
      <c r="G80">
        <v>13</v>
      </c>
      <c r="H80">
        <v>6</v>
      </c>
      <c r="I80" s="39" t="s">
        <v>21185</v>
      </c>
      <c r="J80" s="39" t="s">
        <v>21186</v>
      </c>
      <c r="K80" s="39" t="s">
        <v>21187</v>
      </c>
      <c r="L80" s="39" t="s">
        <v>21188</v>
      </c>
      <c r="M80" s="39" t="s">
        <v>21189</v>
      </c>
      <c r="N80" s="39" t="s">
        <v>21190</v>
      </c>
      <c r="O80" s="39" t="s">
        <v>21191</v>
      </c>
      <c r="P80" s="39" t="s">
        <v>21192</v>
      </c>
      <c r="Q80" s="39" t="s">
        <v>21193</v>
      </c>
      <c r="R80" s="39" t="s">
        <v>21194</v>
      </c>
      <c r="S80" s="39" t="s">
        <v>21195</v>
      </c>
      <c r="T80" s="39" t="s">
        <v>21196</v>
      </c>
    </row>
    <row r="81" spans="1:20" x14ac:dyDescent="0.3">
      <c r="A81">
        <v>80</v>
      </c>
      <c r="B81" s="1">
        <v>45825.636087962965</v>
      </c>
      <c r="C81" s="1">
        <v>45825.653773148151</v>
      </c>
      <c r="D81" s="39" t="s">
        <v>3330</v>
      </c>
      <c r="E81" s="39" t="s">
        <v>3331</v>
      </c>
      <c r="F81" s="39" t="s">
        <v>3331</v>
      </c>
      <c r="G81">
        <v>3</v>
      </c>
      <c r="H81">
        <v>13</v>
      </c>
      <c r="I81" s="39" t="s">
        <v>314</v>
      </c>
      <c r="J81" s="39" t="s">
        <v>20712</v>
      </c>
      <c r="K81" s="39" t="s">
        <v>21197</v>
      </c>
      <c r="L81" s="39" t="s">
        <v>12887</v>
      </c>
      <c r="M81" s="39" t="s">
        <v>21198</v>
      </c>
      <c r="N81" s="39" t="s">
        <v>21199</v>
      </c>
      <c r="O81" s="39" t="s">
        <v>21200</v>
      </c>
      <c r="P81" s="39" t="s">
        <v>21201</v>
      </c>
      <c r="Q81" s="39" t="s">
        <v>21202</v>
      </c>
      <c r="R81" s="39" t="s">
        <v>21203</v>
      </c>
      <c r="S81" s="39" t="s">
        <v>21204</v>
      </c>
      <c r="T81" s="39" t="s">
        <v>21205</v>
      </c>
    </row>
    <row r="82" spans="1:20" x14ac:dyDescent="0.3">
      <c r="A82">
        <v>81</v>
      </c>
      <c r="B82" s="1">
        <v>45825.901354166665</v>
      </c>
      <c r="C82" s="1">
        <v>45825.904861111114</v>
      </c>
      <c r="D82" s="39" t="s">
        <v>792</v>
      </c>
      <c r="E82" s="39" t="s">
        <v>793</v>
      </c>
      <c r="F82" s="39" t="s">
        <v>794</v>
      </c>
      <c r="G82">
        <v>10</v>
      </c>
      <c r="H82">
        <v>40</v>
      </c>
      <c r="I82" s="39" t="s">
        <v>20712</v>
      </c>
      <c r="J82" s="39" t="s">
        <v>20592</v>
      </c>
      <c r="K82" s="39" t="s">
        <v>21206</v>
      </c>
      <c r="L82" s="39" t="s">
        <v>20698</v>
      </c>
      <c r="M82" s="39" t="s">
        <v>20680</v>
      </c>
      <c r="N82" s="39" t="s">
        <v>20586</v>
      </c>
      <c r="O82" s="39" t="s">
        <v>20602</v>
      </c>
      <c r="P82" s="39" t="s">
        <v>21207</v>
      </c>
      <c r="Q82" s="39" t="s">
        <v>21208</v>
      </c>
      <c r="R82" s="39" t="s">
        <v>20605</v>
      </c>
      <c r="S82" s="39" t="s">
        <v>314</v>
      </c>
      <c r="T82" s="39" t="s">
        <v>20614</v>
      </c>
    </row>
    <row r="83" spans="1:20" x14ac:dyDescent="0.3">
      <c r="A83">
        <v>82</v>
      </c>
      <c r="B83" s="1">
        <v>45825.891956018517</v>
      </c>
      <c r="C83" s="1">
        <v>45825.905532407407</v>
      </c>
      <c r="D83" s="39" t="s">
        <v>809</v>
      </c>
      <c r="E83" s="39" t="s">
        <v>810</v>
      </c>
      <c r="F83" s="39" t="s">
        <v>18128</v>
      </c>
      <c r="G83">
        <v>10</v>
      </c>
      <c r="H83">
        <v>30</v>
      </c>
      <c r="I83" s="39" t="s">
        <v>21209</v>
      </c>
      <c r="J83" s="39" t="s">
        <v>21210</v>
      </c>
      <c r="K83" s="39" t="s">
        <v>21211</v>
      </c>
      <c r="L83" s="39" t="s">
        <v>21212</v>
      </c>
      <c r="M83" s="39" t="s">
        <v>20680</v>
      </c>
      <c r="N83" s="39" t="s">
        <v>20586</v>
      </c>
      <c r="O83" s="39" t="s">
        <v>21213</v>
      </c>
      <c r="P83" s="39" t="s">
        <v>20603</v>
      </c>
      <c r="Q83" s="39" t="s">
        <v>21214</v>
      </c>
      <c r="R83" s="39" t="s">
        <v>21215</v>
      </c>
      <c r="S83" s="39" t="s">
        <v>314</v>
      </c>
      <c r="T83" s="39" t="s">
        <v>20614</v>
      </c>
    </row>
    <row r="84" spans="1:20" x14ac:dyDescent="0.3">
      <c r="A84">
        <v>83</v>
      </c>
      <c r="B84" s="1">
        <v>45826.357002314813</v>
      </c>
      <c r="C84" s="1">
        <v>45826.365659722222</v>
      </c>
      <c r="D84" s="39" t="s">
        <v>799</v>
      </c>
      <c r="E84" s="39" t="s">
        <v>800</v>
      </c>
      <c r="F84" s="39" t="s">
        <v>21216</v>
      </c>
      <c r="G84">
        <v>10</v>
      </c>
      <c r="H84">
        <v>38</v>
      </c>
      <c r="I84" s="39" t="s">
        <v>21034</v>
      </c>
      <c r="J84" s="39" t="s">
        <v>21217</v>
      </c>
      <c r="K84" s="39" t="s">
        <v>21218</v>
      </c>
      <c r="L84" s="39" t="s">
        <v>16918</v>
      </c>
      <c r="M84" s="39" t="s">
        <v>20680</v>
      </c>
      <c r="N84" s="39" t="s">
        <v>20586</v>
      </c>
      <c r="O84" s="39" t="s">
        <v>21219</v>
      </c>
      <c r="P84" s="39" t="s">
        <v>21220</v>
      </c>
      <c r="Q84" s="39" t="s">
        <v>21221</v>
      </c>
      <c r="R84" s="39" t="s">
        <v>20711</v>
      </c>
      <c r="S84" s="39" t="s">
        <v>314</v>
      </c>
      <c r="T84" s="39" t="s">
        <v>20614</v>
      </c>
    </row>
    <row r="85" spans="1:20" x14ac:dyDescent="0.3">
      <c r="A85">
        <v>84</v>
      </c>
      <c r="B85" s="1">
        <v>45826.453564814816</v>
      </c>
      <c r="C85" s="1">
        <v>45826.463113425925</v>
      </c>
      <c r="D85" s="39" t="s">
        <v>3096</v>
      </c>
      <c r="E85" s="39" t="s">
        <v>3097</v>
      </c>
      <c r="F85" s="39" t="s">
        <v>3098</v>
      </c>
      <c r="G85">
        <v>3</v>
      </c>
      <c r="H85">
        <v>31</v>
      </c>
      <c r="I85" s="39" t="s">
        <v>21222</v>
      </c>
      <c r="J85" s="39" t="s">
        <v>21223</v>
      </c>
      <c r="K85" s="39" t="s">
        <v>21224</v>
      </c>
      <c r="L85" s="39" t="s">
        <v>21225</v>
      </c>
      <c r="M85" s="39" t="s">
        <v>21226</v>
      </c>
      <c r="N85" s="39" t="s">
        <v>21227</v>
      </c>
      <c r="O85" s="39" t="s">
        <v>21223</v>
      </c>
      <c r="P85" s="39" t="s">
        <v>21228</v>
      </c>
      <c r="Q85" s="39" t="s">
        <v>21229</v>
      </c>
      <c r="R85" s="39" t="s">
        <v>21230</v>
      </c>
      <c r="S85" s="39" t="s">
        <v>314</v>
      </c>
      <c r="T85" s="39" t="s">
        <v>20730</v>
      </c>
    </row>
    <row r="86" spans="1:20" x14ac:dyDescent="0.3">
      <c r="A86">
        <v>85</v>
      </c>
      <c r="B86" s="1">
        <v>45826.442060185182</v>
      </c>
      <c r="C86" s="1">
        <v>45826.464201388888</v>
      </c>
      <c r="D86" s="39" t="s">
        <v>3227</v>
      </c>
      <c r="E86" s="39" t="s">
        <v>3228</v>
      </c>
      <c r="F86" s="39" t="s">
        <v>14890</v>
      </c>
      <c r="G86">
        <v>3</v>
      </c>
      <c r="H86">
        <v>32</v>
      </c>
      <c r="I86" s="39" t="s">
        <v>21231</v>
      </c>
      <c r="J86" s="39" t="s">
        <v>21232</v>
      </c>
      <c r="K86" s="39" t="s">
        <v>21233</v>
      </c>
      <c r="L86" s="39" t="s">
        <v>21234</v>
      </c>
      <c r="M86" s="39" t="s">
        <v>21235</v>
      </c>
      <c r="N86" s="39" t="s">
        <v>21236</v>
      </c>
      <c r="O86" s="39" t="s">
        <v>21232</v>
      </c>
      <c r="P86" s="39" t="s">
        <v>21237</v>
      </c>
      <c r="Q86" s="39" t="s">
        <v>21238</v>
      </c>
      <c r="R86" s="39" t="s">
        <v>21239</v>
      </c>
      <c r="S86" s="39" t="s">
        <v>21240</v>
      </c>
      <c r="T86" s="39" t="s">
        <v>21241</v>
      </c>
    </row>
    <row r="87" spans="1:20" x14ac:dyDescent="0.3">
      <c r="A87">
        <v>86</v>
      </c>
      <c r="B87" s="1">
        <v>45826.451932870368</v>
      </c>
      <c r="C87" s="1">
        <v>45826.468217592592</v>
      </c>
      <c r="D87" s="39" t="s">
        <v>3376</v>
      </c>
      <c r="E87" s="39" t="s">
        <v>3377</v>
      </c>
      <c r="F87" s="39" t="s">
        <v>3377</v>
      </c>
      <c r="G87">
        <v>3</v>
      </c>
      <c r="H87">
        <v>28</v>
      </c>
      <c r="I87" s="39" t="s">
        <v>21242</v>
      </c>
      <c r="J87" s="39" t="s">
        <v>21243</v>
      </c>
      <c r="K87" s="39" t="s">
        <v>21244</v>
      </c>
      <c r="L87" s="39" t="s">
        <v>21245</v>
      </c>
      <c r="M87" s="39" t="s">
        <v>21246</v>
      </c>
      <c r="N87" s="39" t="s">
        <v>21247</v>
      </c>
      <c r="O87" s="39" t="s">
        <v>21248</v>
      </c>
      <c r="P87" s="39" t="s">
        <v>21249</v>
      </c>
      <c r="Q87" s="39" t="s">
        <v>21250</v>
      </c>
      <c r="R87" s="39" t="s">
        <v>21251</v>
      </c>
      <c r="S87" s="39" t="s">
        <v>21252</v>
      </c>
      <c r="T87" s="39" t="s">
        <v>20730</v>
      </c>
    </row>
    <row r="88" spans="1:20" x14ac:dyDescent="0.3">
      <c r="A88">
        <v>87</v>
      </c>
      <c r="B88" s="1">
        <v>45826.506874999999</v>
      </c>
      <c r="C88" s="1">
        <v>45826.507048611114</v>
      </c>
      <c r="D88" s="39" t="s">
        <v>3356</v>
      </c>
      <c r="E88" s="39" t="s">
        <v>3357</v>
      </c>
      <c r="F88" s="39" t="s">
        <v>3358</v>
      </c>
      <c r="G88">
        <v>3</v>
      </c>
      <c r="H88">
        <v>29</v>
      </c>
      <c r="I88" s="39" t="s">
        <v>21253</v>
      </c>
      <c r="J88" s="39" t="s">
        <v>21254</v>
      </c>
      <c r="K88" s="39" t="s">
        <v>21255</v>
      </c>
      <c r="L88" s="39" t="s">
        <v>21256</v>
      </c>
      <c r="M88" s="39" t="s">
        <v>21257</v>
      </c>
      <c r="N88" s="39" t="s">
        <v>20586</v>
      </c>
      <c r="O88" s="39" t="s">
        <v>20791</v>
      </c>
      <c r="P88" s="39" t="s">
        <v>21258</v>
      </c>
      <c r="Q88" s="39" t="s">
        <v>21259</v>
      </c>
      <c r="R88" s="39" t="s">
        <v>21260</v>
      </c>
      <c r="S88" s="39" t="s">
        <v>21261</v>
      </c>
      <c r="T88" s="39" t="s">
        <v>20614</v>
      </c>
    </row>
    <row r="89" spans="1:20" x14ac:dyDescent="0.3">
      <c r="A89">
        <v>88</v>
      </c>
      <c r="B89" s="1">
        <v>45826.516053240739</v>
      </c>
      <c r="C89" s="1">
        <v>45826.516134259262</v>
      </c>
      <c r="D89" s="39" t="s">
        <v>3367</v>
      </c>
      <c r="E89" s="39" t="s">
        <v>3368</v>
      </c>
      <c r="F89" s="39" t="s">
        <v>3369</v>
      </c>
      <c r="G89">
        <v>3</v>
      </c>
      <c r="H89">
        <v>34</v>
      </c>
      <c r="I89" s="39" t="s">
        <v>21262</v>
      </c>
      <c r="J89" s="39" t="s">
        <v>21263</v>
      </c>
      <c r="K89" s="39" t="s">
        <v>21264</v>
      </c>
      <c r="L89" s="39" t="s">
        <v>21265</v>
      </c>
      <c r="M89" s="39" t="s">
        <v>21266</v>
      </c>
      <c r="N89" s="39" t="s">
        <v>21267</v>
      </c>
      <c r="O89" s="39" t="s">
        <v>21268</v>
      </c>
      <c r="P89" s="39" t="s">
        <v>21269</v>
      </c>
      <c r="Q89" s="39" t="s">
        <v>21270</v>
      </c>
      <c r="R89" s="39" t="s">
        <v>21239</v>
      </c>
      <c r="S89" s="39" t="s">
        <v>21034</v>
      </c>
      <c r="T89" s="39" t="s">
        <v>20730</v>
      </c>
    </row>
    <row r="90" spans="1:20" x14ac:dyDescent="0.3">
      <c r="A90">
        <v>89</v>
      </c>
      <c r="B90" s="1">
        <v>45826.538680555554</v>
      </c>
      <c r="C90" s="1">
        <v>45826.548692129632</v>
      </c>
      <c r="D90" s="39" t="s">
        <v>3395</v>
      </c>
      <c r="E90" s="39" t="s">
        <v>3396</v>
      </c>
      <c r="F90" s="39" t="s">
        <v>3396</v>
      </c>
      <c r="G90">
        <v>3</v>
      </c>
      <c r="H90">
        <v>30</v>
      </c>
      <c r="I90" s="39" t="s">
        <v>21271</v>
      </c>
      <c r="J90" s="39" t="s">
        <v>21272</v>
      </c>
      <c r="K90" s="39" t="s">
        <v>21273</v>
      </c>
      <c r="L90" s="39" t="s">
        <v>21274</v>
      </c>
      <c r="M90" s="39" t="s">
        <v>21275</v>
      </c>
      <c r="N90" s="39" t="s">
        <v>21247</v>
      </c>
      <c r="O90" s="39" t="s">
        <v>21276</v>
      </c>
      <c r="P90" s="39" t="s">
        <v>21277</v>
      </c>
      <c r="Q90" s="39" t="s">
        <v>21278</v>
      </c>
      <c r="R90" s="39" t="s">
        <v>21279</v>
      </c>
      <c r="S90" s="39" t="s">
        <v>21280</v>
      </c>
      <c r="T90" s="39" t="s">
        <v>20685</v>
      </c>
    </row>
    <row r="91" spans="1:20" x14ac:dyDescent="0.3">
      <c r="A91">
        <v>90</v>
      </c>
      <c r="B91" s="1">
        <v>45826.562222222223</v>
      </c>
      <c r="C91" s="1">
        <v>45826.56322916667</v>
      </c>
      <c r="D91" s="39" t="s">
        <v>3237</v>
      </c>
      <c r="E91" s="39" t="s">
        <v>3238</v>
      </c>
      <c r="F91" s="39" t="s">
        <v>3239</v>
      </c>
      <c r="G91">
        <v>3</v>
      </c>
      <c r="H91">
        <v>22</v>
      </c>
      <c r="I91" s="39" t="s">
        <v>21281</v>
      </c>
      <c r="J91" s="39" t="s">
        <v>21282</v>
      </c>
      <c r="K91" s="39" t="s">
        <v>21283</v>
      </c>
      <c r="L91" s="39" t="s">
        <v>21284</v>
      </c>
      <c r="M91" s="39" t="s">
        <v>21285</v>
      </c>
      <c r="N91" s="39" t="s">
        <v>21286</v>
      </c>
      <c r="O91" s="39" t="s">
        <v>21287</v>
      </c>
      <c r="P91" s="39" t="s">
        <v>21288</v>
      </c>
      <c r="Q91" s="39" t="s">
        <v>21289</v>
      </c>
      <c r="R91" s="39" t="s">
        <v>21290</v>
      </c>
      <c r="S91" s="39" t="s">
        <v>21291</v>
      </c>
      <c r="T91" s="39" t="s">
        <v>20606</v>
      </c>
    </row>
    <row r="92" spans="1:20" x14ac:dyDescent="0.3">
      <c r="A92">
        <v>91</v>
      </c>
      <c r="B92" s="1">
        <v>45826.92083333333</v>
      </c>
      <c r="C92" s="1">
        <v>45826.924293981479</v>
      </c>
      <c r="D92" s="39" t="s">
        <v>1661</v>
      </c>
      <c r="E92" s="39" t="s">
        <v>1662</v>
      </c>
      <c r="F92" s="39" t="s">
        <v>1662</v>
      </c>
      <c r="G92">
        <v>13</v>
      </c>
      <c r="H92">
        <v>19</v>
      </c>
      <c r="I92" s="39" t="s">
        <v>21292</v>
      </c>
      <c r="J92" s="39" t="s">
        <v>21293</v>
      </c>
      <c r="K92" s="39" t="s">
        <v>21294</v>
      </c>
      <c r="L92" s="39" t="s">
        <v>21295</v>
      </c>
      <c r="M92" s="39" t="s">
        <v>21296</v>
      </c>
      <c r="N92" s="39" t="s">
        <v>21297</v>
      </c>
      <c r="O92" s="39" t="s">
        <v>21298</v>
      </c>
      <c r="P92" s="39" t="s">
        <v>21299</v>
      </c>
      <c r="Q92" s="39" t="s">
        <v>21300</v>
      </c>
      <c r="R92" s="39" t="s">
        <v>21301</v>
      </c>
      <c r="S92" s="39" t="s">
        <v>21302</v>
      </c>
      <c r="T92" s="39" t="s">
        <v>21303</v>
      </c>
    </row>
    <row r="93" spans="1:20" x14ac:dyDescent="0.3">
      <c r="A93">
        <v>92</v>
      </c>
      <c r="B93" s="1">
        <v>45826.93854166667</v>
      </c>
      <c r="C93" s="1">
        <v>45826.953275462962</v>
      </c>
      <c r="D93" s="39" t="s">
        <v>1650</v>
      </c>
      <c r="E93" s="39" t="s">
        <v>1651</v>
      </c>
      <c r="F93" s="39" t="s">
        <v>17237</v>
      </c>
      <c r="G93">
        <v>13</v>
      </c>
      <c r="H93">
        <v>4</v>
      </c>
      <c r="I93" s="39" t="s">
        <v>21304</v>
      </c>
      <c r="J93" s="39" t="s">
        <v>21305</v>
      </c>
      <c r="K93" s="39" t="s">
        <v>21306</v>
      </c>
      <c r="L93" s="39" t="s">
        <v>21307</v>
      </c>
      <c r="M93" s="39" t="s">
        <v>21308</v>
      </c>
      <c r="N93" s="39" t="s">
        <v>21309</v>
      </c>
      <c r="O93" s="39" t="s">
        <v>21310</v>
      </c>
      <c r="P93" s="39" t="s">
        <v>21311</v>
      </c>
      <c r="Q93" s="39" t="s">
        <v>21312</v>
      </c>
      <c r="R93" s="39" t="s">
        <v>21313</v>
      </c>
      <c r="S93" s="39" t="s">
        <v>21314</v>
      </c>
      <c r="T93" s="39" t="s">
        <v>20606</v>
      </c>
    </row>
    <row r="94" spans="1:20" x14ac:dyDescent="0.3">
      <c r="A94">
        <v>93</v>
      </c>
      <c r="B94" s="1">
        <v>45827.348749999997</v>
      </c>
      <c r="C94" s="1">
        <v>45827.352858796294</v>
      </c>
      <c r="D94" s="39" t="s">
        <v>1848</v>
      </c>
      <c r="E94" s="39" t="s">
        <v>1849</v>
      </c>
      <c r="F94" s="39" t="s">
        <v>1850</v>
      </c>
      <c r="G94">
        <v>13</v>
      </c>
      <c r="H94">
        <v>20</v>
      </c>
      <c r="I94" s="39" t="s">
        <v>21315</v>
      </c>
      <c r="J94" s="39" t="s">
        <v>21316</v>
      </c>
      <c r="K94" s="39" t="s">
        <v>21218</v>
      </c>
      <c r="L94" s="39" t="s">
        <v>16918</v>
      </c>
      <c r="M94" s="39" t="s">
        <v>21317</v>
      </c>
      <c r="N94" s="39" t="s">
        <v>21318</v>
      </c>
      <c r="O94" s="39" t="s">
        <v>21319</v>
      </c>
      <c r="P94" s="39" t="s">
        <v>21320</v>
      </c>
      <c r="Q94" s="39" t="s">
        <v>21321</v>
      </c>
      <c r="R94" s="39" t="s">
        <v>21322</v>
      </c>
      <c r="S94" s="39" t="s">
        <v>21323</v>
      </c>
      <c r="T94" s="39" t="s">
        <v>21324</v>
      </c>
    </row>
    <row r="95" spans="1:20" x14ac:dyDescent="0.3">
      <c r="A95">
        <v>94</v>
      </c>
      <c r="B95" s="1">
        <v>45827.419490740744</v>
      </c>
      <c r="C95" s="1">
        <v>45827.424618055556</v>
      </c>
      <c r="D95" s="39" t="s">
        <v>1670</v>
      </c>
      <c r="E95" s="39" t="s">
        <v>1671</v>
      </c>
      <c r="F95" s="39" t="s">
        <v>1671</v>
      </c>
      <c r="G95">
        <v>13</v>
      </c>
      <c r="H95">
        <v>40</v>
      </c>
      <c r="I95" s="39" t="s">
        <v>21325</v>
      </c>
      <c r="J95" s="39" t="s">
        <v>21326</v>
      </c>
      <c r="K95" s="39" t="s">
        <v>21327</v>
      </c>
      <c r="L95" s="39" t="s">
        <v>21328</v>
      </c>
      <c r="M95" s="39" t="s">
        <v>21170</v>
      </c>
      <c r="N95" s="39" t="s">
        <v>20586</v>
      </c>
      <c r="O95" s="39" t="s">
        <v>21329</v>
      </c>
      <c r="P95" s="39" t="s">
        <v>21330</v>
      </c>
      <c r="Q95" s="39" t="s">
        <v>21331</v>
      </c>
      <c r="R95" s="39" t="s">
        <v>21332</v>
      </c>
      <c r="S95" s="39" t="s">
        <v>314</v>
      </c>
      <c r="T95" s="39" t="s">
        <v>20785</v>
      </c>
    </row>
    <row r="96" spans="1:20" x14ac:dyDescent="0.3">
      <c r="A96">
        <v>95</v>
      </c>
      <c r="B96" s="1">
        <v>45827.420127314814</v>
      </c>
      <c r="C96" s="1">
        <v>45827.426423611112</v>
      </c>
      <c r="D96" s="39" t="s">
        <v>1757</v>
      </c>
      <c r="E96" s="39" t="s">
        <v>1758</v>
      </c>
      <c r="F96" s="39" t="s">
        <v>1758</v>
      </c>
      <c r="G96">
        <v>13</v>
      </c>
      <c r="H96">
        <v>35</v>
      </c>
      <c r="I96" s="39" t="s">
        <v>21333</v>
      </c>
      <c r="J96" s="39" t="s">
        <v>21334</v>
      </c>
      <c r="K96" s="39" t="s">
        <v>20593</v>
      </c>
      <c r="L96" s="39" t="s">
        <v>16918</v>
      </c>
      <c r="M96" s="39" t="s">
        <v>21335</v>
      </c>
      <c r="N96" s="39" t="s">
        <v>20586</v>
      </c>
      <c r="O96" s="39" t="s">
        <v>21336</v>
      </c>
      <c r="P96" s="39" t="s">
        <v>21337</v>
      </c>
      <c r="Q96" s="39" t="s">
        <v>21338</v>
      </c>
      <c r="R96" s="39" t="s">
        <v>21339</v>
      </c>
      <c r="S96" s="39" t="s">
        <v>21340</v>
      </c>
      <c r="T96" s="39" t="s">
        <v>21341</v>
      </c>
    </row>
    <row r="97" spans="1:20" x14ac:dyDescent="0.3">
      <c r="A97">
        <v>96</v>
      </c>
      <c r="B97" s="1">
        <v>45827.450520833336</v>
      </c>
      <c r="C97" s="1">
        <v>45827.457372685189</v>
      </c>
      <c r="D97" s="39" t="s">
        <v>1735</v>
      </c>
      <c r="E97" s="39" t="s">
        <v>1736</v>
      </c>
      <c r="F97" s="39" t="s">
        <v>1736</v>
      </c>
      <c r="G97">
        <v>13</v>
      </c>
      <c r="H97">
        <v>8</v>
      </c>
      <c r="I97" s="39" t="s">
        <v>21176</v>
      </c>
      <c r="J97" s="39" t="s">
        <v>21177</v>
      </c>
      <c r="K97" s="39" t="s">
        <v>21342</v>
      </c>
      <c r="L97" s="39" t="s">
        <v>21343</v>
      </c>
      <c r="M97" s="39" t="s">
        <v>107</v>
      </c>
      <c r="N97" s="39" t="s">
        <v>20586</v>
      </c>
      <c r="O97" s="39" t="s">
        <v>21344</v>
      </c>
      <c r="P97" s="39" t="s">
        <v>20685</v>
      </c>
      <c r="Q97" s="39" t="s">
        <v>21345</v>
      </c>
      <c r="R97" s="39" t="s">
        <v>21346</v>
      </c>
      <c r="S97" s="39" t="s">
        <v>314</v>
      </c>
      <c r="T97" s="39" t="s">
        <v>20685</v>
      </c>
    </row>
    <row r="98" spans="1:20" x14ac:dyDescent="0.3">
      <c r="A98">
        <v>97</v>
      </c>
      <c r="B98" s="1">
        <v>45827.467164351852</v>
      </c>
      <c r="C98" s="1">
        <v>45827.469537037039</v>
      </c>
      <c r="D98" s="39" t="s">
        <v>6957</v>
      </c>
      <c r="E98" s="39" t="s">
        <v>6958</v>
      </c>
      <c r="F98" s="39" t="s">
        <v>6958</v>
      </c>
      <c r="G98">
        <v>13</v>
      </c>
      <c r="H98">
        <v>23</v>
      </c>
      <c r="I98" s="39" t="s">
        <v>21347</v>
      </c>
      <c r="J98" s="39" t="s">
        <v>21348</v>
      </c>
      <c r="K98" s="39" t="s">
        <v>21349</v>
      </c>
      <c r="L98" s="39" t="s">
        <v>21350</v>
      </c>
      <c r="M98" s="39" t="s">
        <v>21351</v>
      </c>
      <c r="N98" s="39" t="s">
        <v>20586</v>
      </c>
      <c r="O98" s="39" t="s">
        <v>21352</v>
      </c>
      <c r="P98" s="39" t="s">
        <v>21353</v>
      </c>
      <c r="Q98" s="39" t="s">
        <v>21354</v>
      </c>
      <c r="R98" s="39" t="s">
        <v>21355</v>
      </c>
      <c r="S98" s="39" t="s">
        <v>21204</v>
      </c>
      <c r="T98" s="39" t="s">
        <v>20606</v>
      </c>
    </row>
    <row r="99" spans="1:20" x14ac:dyDescent="0.3">
      <c r="A99">
        <v>98</v>
      </c>
      <c r="B99" s="1">
        <v>45827.467939814815</v>
      </c>
      <c r="C99" s="1">
        <v>45827.471516203703</v>
      </c>
      <c r="D99" s="39" t="s">
        <v>1745</v>
      </c>
      <c r="E99" s="39" t="s">
        <v>1746</v>
      </c>
      <c r="F99" s="39" t="s">
        <v>1746</v>
      </c>
      <c r="G99">
        <v>13</v>
      </c>
      <c r="H99">
        <v>36</v>
      </c>
      <c r="I99" s="39" t="s">
        <v>21356</v>
      </c>
      <c r="J99" s="39" t="s">
        <v>21357</v>
      </c>
      <c r="K99" s="39" t="s">
        <v>21358</v>
      </c>
      <c r="L99" s="39" t="s">
        <v>21359</v>
      </c>
      <c r="M99" s="39" t="s">
        <v>341</v>
      </c>
      <c r="N99" s="39" t="s">
        <v>20586</v>
      </c>
      <c r="O99" s="39" t="s">
        <v>21344</v>
      </c>
      <c r="P99" s="39" t="s">
        <v>21360</v>
      </c>
      <c r="Q99" s="39" t="s">
        <v>21361</v>
      </c>
      <c r="R99" s="39" t="s">
        <v>21362</v>
      </c>
      <c r="S99" s="39" t="s">
        <v>21363</v>
      </c>
      <c r="T99" s="39" t="s">
        <v>20685</v>
      </c>
    </row>
    <row r="100" spans="1:20" x14ac:dyDescent="0.3">
      <c r="A100">
        <v>99</v>
      </c>
      <c r="B100" s="1">
        <v>45827.465092592596</v>
      </c>
      <c r="C100" s="1">
        <v>45827.472372685188</v>
      </c>
      <c r="D100" s="39" t="s">
        <v>1872</v>
      </c>
      <c r="E100" s="39" t="s">
        <v>1873</v>
      </c>
      <c r="F100" s="39" t="s">
        <v>1874</v>
      </c>
      <c r="G100">
        <v>13</v>
      </c>
      <c r="H100">
        <v>37</v>
      </c>
      <c r="I100" s="39" t="s">
        <v>21364</v>
      </c>
      <c r="J100" s="39" t="s">
        <v>21357</v>
      </c>
      <c r="K100" s="39" t="s">
        <v>21358</v>
      </c>
      <c r="L100" s="39" t="s">
        <v>21359</v>
      </c>
      <c r="M100" s="39" t="s">
        <v>107</v>
      </c>
      <c r="N100" s="39" t="s">
        <v>20586</v>
      </c>
      <c r="O100" s="39" t="s">
        <v>21344</v>
      </c>
      <c r="P100" s="39" t="s">
        <v>21365</v>
      </c>
      <c r="Q100" s="39" t="s">
        <v>21366</v>
      </c>
      <c r="R100" s="39" t="s">
        <v>21367</v>
      </c>
      <c r="S100" s="39" t="s">
        <v>314</v>
      </c>
      <c r="T100" s="39" t="s">
        <v>20606</v>
      </c>
    </row>
    <row r="101" spans="1:20" x14ac:dyDescent="0.3">
      <c r="A101">
        <v>100</v>
      </c>
      <c r="B101" s="1">
        <v>45827.462476851855</v>
      </c>
      <c r="C101" s="1">
        <v>45827.473530092589</v>
      </c>
      <c r="D101" s="39" t="s">
        <v>1683</v>
      </c>
      <c r="E101" s="39" t="s">
        <v>1684</v>
      </c>
      <c r="F101" s="39" t="s">
        <v>1684</v>
      </c>
      <c r="G101">
        <v>13</v>
      </c>
      <c r="H101">
        <v>30</v>
      </c>
      <c r="I101" s="39" t="s">
        <v>21368</v>
      </c>
      <c r="J101" s="39" t="s">
        <v>21369</v>
      </c>
      <c r="K101" s="39" t="s">
        <v>21370</v>
      </c>
      <c r="L101" s="39" t="s">
        <v>21371</v>
      </c>
      <c r="M101" s="39" t="s">
        <v>21372</v>
      </c>
      <c r="N101" s="39" t="s">
        <v>20586</v>
      </c>
      <c r="O101" s="39" t="s">
        <v>21373</v>
      </c>
      <c r="P101" s="39" t="s">
        <v>21374</v>
      </c>
      <c r="Q101" s="39" t="s">
        <v>21375</v>
      </c>
      <c r="R101" s="39" t="s">
        <v>21376</v>
      </c>
      <c r="S101" s="39" t="s">
        <v>314</v>
      </c>
      <c r="T101" s="39" t="s">
        <v>21377</v>
      </c>
    </row>
    <row r="102" spans="1:20" x14ac:dyDescent="0.3">
      <c r="A102">
        <v>101</v>
      </c>
      <c r="B102" s="1">
        <v>45827.471192129633</v>
      </c>
      <c r="C102" s="1">
        <v>45827.474814814814</v>
      </c>
      <c r="D102" s="39" t="s">
        <v>1513</v>
      </c>
      <c r="E102" s="39" t="s">
        <v>1514</v>
      </c>
      <c r="F102" s="39" t="s">
        <v>1514</v>
      </c>
      <c r="G102">
        <v>13</v>
      </c>
      <c r="H102">
        <v>12</v>
      </c>
      <c r="I102" s="39" t="s">
        <v>21378</v>
      </c>
      <c r="J102" s="39" t="s">
        <v>21379</v>
      </c>
      <c r="K102" s="39" t="s">
        <v>21380</v>
      </c>
      <c r="L102" s="39" t="s">
        <v>21381</v>
      </c>
      <c r="M102" s="39" t="s">
        <v>21382</v>
      </c>
      <c r="N102" s="39" t="s">
        <v>20586</v>
      </c>
      <c r="O102" s="39" t="s">
        <v>21383</v>
      </c>
      <c r="P102" s="39" t="s">
        <v>21365</v>
      </c>
      <c r="Q102" s="39" t="s">
        <v>21384</v>
      </c>
      <c r="R102" s="39" t="s">
        <v>21385</v>
      </c>
      <c r="S102" s="39" t="s">
        <v>314</v>
      </c>
      <c r="T102" s="39" t="s">
        <v>20614</v>
      </c>
    </row>
    <row r="103" spans="1:20" x14ac:dyDescent="0.3">
      <c r="A103">
        <v>102</v>
      </c>
      <c r="B103" s="1">
        <v>45827.469918981478</v>
      </c>
      <c r="C103" s="1">
        <v>45827.474814814814</v>
      </c>
      <c r="D103" s="39" t="s">
        <v>1861</v>
      </c>
      <c r="E103" s="39" t="s">
        <v>1862</v>
      </c>
      <c r="F103" s="39" t="s">
        <v>7011</v>
      </c>
      <c r="G103">
        <v>13</v>
      </c>
      <c r="H103">
        <v>32</v>
      </c>
      <c r="I103" s="39" t="s">
        <v>21356</v>
      </c>
      <c r="J103" s="39" t="s">
        <v>21357</v>
      </c>
      <c r="K103" s="39" t="s">
        <v>21358</v>
      </c>
      <c r="L103" s="39" t="s">
        <v>21359</v>
      </c>
      <c r="M103" s="39" t="s">
        <v>107</v>
      </c>
      <c r="N103" s="39" t="s">
        <v>20586</v>
      </c>
      <c r="O103" s="39" t="s">
        <v>21344</v>
      </c>
      <c r="P103" s="39" t="s">
        <v>21365</v>
      </c>
      <c r="Q103" s="39" t="s">
        <v>21384</v>
      </c>
      <c r="R103" s="39" t="s">
        <v>21385</v>
      </c>
      <c r="S103" s="39" t="s">
        <v>314</v>
      </c>
      <c r="T103" s="39" t="s">
        <v>20614</v>
      </c>
    </row>
    <row r="104" spans="1:20" x14ac:dyDescent="0.3">
      <c r="A104">
        <v>103</v>
      </c>
      <c r="B104" s="1">
        <v>45827.464143518519</v>
      </c>
      <c r="C104" s="1">
        <v>45827.475902777776</v>
      </c>
      <c r="D104" s="39" t="s">
        <v>1585</v>
      </c>
      <c r="E104" s="39" t="s">
        <v>1586</v>
      </c>
      <c r="F104" s="39" t="s">
        <v>1586</v>
      </c>
      <c r="G104">
        <v>13</v>
      </c>
      <c r="H104">
        <v>22</v>
      </c>
      <c r="I104" s="39" t="s">
        <v>21386</v>
      </c>
      <c r="J104" s="39" t="s">
        <v>21387</v>
      </c>
      <c r="K104" s="39" t="s">
        <v>21388</v>
      </c>
      <c r="L104" s="39" t="s">
        <v>21389</v>
      </c>
      <c r="M104" s="39" t="s">
        <v>21390</v>
      </c>
      <c r="N104" s="39" t="s">
        <v>20586</v>
      </c>
      <c r="O104" s="39" t="s">
        <v>21391</v>
      </c>
      <c r="P104" s="39" t="s">
        <v>21374</v>
      </c>
      <c r="Q104" s="39" t="s">
        <v>21375</v>
      </c>
      <c r="R104" s="39" t="s">
        <v>21376</v>
      </c>
      <c r="S104" s="39" t="s">
        <v>314</v>
      </c>
      <c r="T104" s="39" t="s">
        <v>21377</v>
      </c>
    </row>
    <row r="105" spans="1:20" x14ac:dyDescent="0.3">
      <c r="A105">
        <v>104</v>
      </c>
      <c r="B105" s="1">
        <v>45827.476909722223</v>
      </c>
      <c r="C105" s="1">
        <v>45827.477048611108</v>
      </c>
      <c r="D105" s="39" t="s">
        <v>1825</v>
      </c>
      <c r="E105" s="39" t="s">
        <v>1826</v>
      </c>
      <c r="F105" s="39" t="s">
        <v>1826</v>
      </c>
      <c r="G105">
        <v>13</v>
      </c>
      <c r="H105">
        <v>17</v>
      </c>
      <c r="I105" s="39" t="s">
        <v>21392</v>
      </c>
      <c r="J105" s="39" t="s">
        <v>21393</v>
      </c>
      <c r="K105" s="39" t="s">
        <v>21394</v>
      </c>
      <c r="L105" s="39" t="s">
        <v>21395</v>
      </c>
      <c r="M105" s="39" t="s">
        <v>21396</v>
      </c>
      <c r="N105" s="39" t="s">
        <v>20586</v>
      </c>
      <c r="O105" s="39" t="s">
        <v>21344</v>
      </c>
      <c r="P105" s="39" t="s">
        <v>21397</v>
      </c>
      <c r="Q105" s="39" t="s">
        <v>21398</v>
      </c>
      <c r="R105" s="39" t="s">
        <v>21399</v>
      </c>
      <c r="S105" s="39" t="s">
        <v>20721</v>
      </c>
      <c r="T105" s="39" t="s">
        <v>20685</v>
      </c>
    </row>
    <row r="106" spans="1:20" x14ac:dyDescent="0.3">
      <c r="A106">
        <v>105</v>
      </c>
      <c r="B106" s="1">
        <v>45827.473437499997</v>
      </c>
      <c r="C106" s="1">
        <v>45827.477708333332</v>
      </c>
      <c r="D106" s="39" t="s">
        <v>1538</v>
      </c>
      <c r="E106" s="39" t="s">
        <v>1539</v>
      </c>
      <c r="F106" s="39" t="s">
        <v>21400</v>
      </c>
      <c r="G106">
        <v>13</v>
      </c>
      <c r="H106">
        <v>2</v>
      </c>
      <c r="I106" s="39" t="s">
        <v>21356</v>
      </c>
      <c r="J106" s="39" t="s">
        <v>21357</v>
      </c>
      <c r="K106" s="39" t="s">
        <v>21358</v>
      </c>
      <c r="L106" s="39" t="s">
        <v>21359</v>
      </c>
      <c r="M106" s="39" t="s">
        <v>341</v>
      </c>
      <c r="N106" s="39" t="s">
        <v>20586</v>
      </c>
      <c r="O106" s="39" t="s">
        <v>21401</v>
      </c>
      <c r="P106" s="39" t="s">
        <v>21360</v>
      </c>
      <c r="Q106" s="39" t="s">
        <v>21402</v>
      </c>
      <c r="R106" s="39" t="s">
        <v>21403</v>
      </c>
      <c r="S106" s="39" t="s">
        <v>314</v>
      </c>
      <c r="T106" s="39" t="s">
        <v>20685</v>
      </c>
    </row>
    <row r="107" spans="1:20" x14ac:dyDescent="0.3">
      <c r="A107">
        <v>106</v>
      </c>
      <c r="B107" s="1">
        <v>45827.478761574072</v>
      </c>
      <c r="C107" s="1">
        <v>45827.485208333332</v>
      </c>
      <c r="D107" s="39" t="s">
        <v>1814</v>
      </c>
      <c r="E107" s="39" t="s">
        <v>1815</v>
      </c>
      <c r="F107" s="39" t="s">
        <v>1815</v>
      </c>
      <c r="G107">
        <v>13</v>
      </c>
      <c r="H107">
        <v>21</v>
      </c>
      <c r="I107" s="39" t="s">
        <v>21356</v>
      </c>
      <c r="J107" s="39" t="s">
        <v>21357</v>
      </c>
      <c r="K107" s="39" t="s">
        <v>21358</v>
      </c>
      <c r="L107" s="39" t="s">
        <v>21404</v>
      </c>
      <c r="M107" s="39" t="s">
        <v>107</v>
      </c>
      <c r="N107" s="39" t="s">
        <v>20586</v>
      </c>
      <c r="O107" s="39" t="s">
        <v>21344</v>
      </c>
      <c r="P107" s="39" t="s">
        <v>21360</v>
      </c>
      <c r="Q107" s="39" t="s">
        <v>21405</v>
      </c>
      <c r="R107" s="39" t="s">
        <v>21406</v>
      </c>
      <c r="S107" s="39" t="s">
        <v>314</v>
      </c>
      <c r="T107" s="39" t="s">
        <v>21407</v>
      </c>
    </row>
    <row r="108" spans="1:20" x14ac:dyDescent="0.3">
      <c r="A108">
        <v>107</v>
      </c>
      <c r="B108" s="1">
        <v>45827.488888888889</v>
      </c>
      <c r="C108" s="1">
        <v>45827.491759259261</v>
      </c>
      <c r="D108" s="39" t="s">
        <v>1628</v>
      </c>
      <c r="E108" s="39" t="s">
        <v>1629</v>
      </c>
      <c r="F108" s="39" t="s">
        <v>1629</v>
      </c>
      <c r="G108">
        <v>13</v>
      </c>
      <c r="H108">
        <v>38</v>
      </c>
      <c r="I108" s="39" t="s">
        <v>21364</v>
      </c>
      <c r="J108" s="39" t="s">
        <v>21357</v>
      </c>
      <c r="K108" s="39" t="s">
        <v>21358</v>
      </c>
      <c r="L108" s="39" t="s">
        <v>21359</v>
      </c>
      <c r="M108" s="39" t="s">
        <v>21382</v>
      </c>
      <c r="N108" s="39" t="s">
        <v>21014</v>
      </c>
      <c r="O108" s="39" t="s">
        <v>21344</v>
      </c>
      <c r="P108" s="39" t="s">
        <v>21365</v>
      </c>
      <c r="Q108" s="39" t="s">
        <v>21408</v>
      </c>
      <c r="R108" s="39" t="s">
        <v>21409</v>
      </c>
      <c r="S108" s="39" t="s">
        <v>21410</v>
      </c>
      <c r="T108" s="39" t="s">
        <v>21411</v>
      </c>
    </row>
    <row r="109" spans="1:20" x14ac:dyDescent="0.3">
      <c r="A109">
        <v>108</v>
      </c>
      <c r="B109" s="1">
        <v>45827.492592592593</v>
      </c>
      <c r="C109" s="1">
        <v>45827.496817129628</v>
      </c>
      <c r="D109" s="39" t="s">
        <v>4726</v>
      </c>
      <c r="E109" s="39" t="s">
        <v>4727</v>
      </c>
      <c r="F109" s="39" t="s">
        <v>4727</v>
      </c>
      <c r="G109">
        <v>13</v>
      </c>
      <c r="H109">
        <v>25</v>
      </c>
      <c r="I109" s="39" t="s">
        <v>21356</v>
      </c>
      <c r="J109" s="39" t="s">
        <v>21357</v>
      </c>
      <c r="K109" s="39" t="s">
        <v>21358</v>
      </c>
      <c r="L109" s="39" t="s">
        <v>21359</v>
      </c>
      <c r="M109" s="39" t="s">
        <v>107</v>
      </c>
      <c r="N109" s="39" t="s">
        <v>20586</v>
      </c>
      <c r="O109" s="39" t="s">
        <v>21344</v>
      </c>
      <c r="P109" s="39" t="s">
        <v>21365</v>
      </c>
      <c r="Q109" s="39" t="s">
        <v>21412</v>
      </c>
      <c r="R109" s="39" t="s">
        <v>21413</v>
      </c>
      <c r="S109" s="39" t="s">
        <v>314</v>
      </c>
      <c r="T109" s="39" t="s">
        <v>20606</v>
      </c>
    </row>
    <row r="110" spans="1:20" x14ac:dyDescent="0.3">
      <c r="A110">
        <v>109</v>
      </c>
      <c r="B110" s="1">
        <v>45827.491331018522</v>
      </c>
      <c r="C110" s="1">
        <v>45827.496851851851</v>
      </c>
      <c r="D110" s="39" t="s">
        <v>16212</v>
      </c>
      <c r="E110" s="39" t="s">
        <v>16213</v>
      </c>
      <c r="F110" s="39" t="s">
        <v>21414</v>
      </c>
      <c r="G110">
        <v>13</v>
      </c>
      <c r="H110">
        <v>7</v>
      </c>
      <c r="I110" s="39" t="s">
        <v>21356</v>
      </c>
      <c r="J110" s="39" t="s">
        <v>21415</v>
      </c>
      <c r="K110" s="39" t="s">
        <v>21358</v>
      </c>
      <c r="L110" s="39" t="s">
        <v>21416</v>
      </c>
      <c r="M110" s="39" t="s">
        <v>21382</v>
      </c>
      <c r="N110" s="39" t="s">
        <v>20586</v>
      </c>
      <c r="O110" s="39" t="s">
        <v>21344</v>
      </c>
      <c r="P110" s="39" t="s">
        <v>21365</v>
      </c>
      <c r="Q110" s="39" t="s">
        <v>21384</v>
      </c>
      <c r="R110" s="39" t="s">
        <v>21385</v>
      </c>
      <c r="S110" s="39" t="s">
        <v>314</v>
      </c>
      <c r="T110" s="39" t="s">
        <v>20606</v>
      </c>
    </row>
    <row r="111" spans="1:20" x14ac:dyDescent="0.3">
      <c r="A111">
        <v>110</v>
      </c>
      <c r="B111" s="1">
        <v>45827.496111111112</v>
      </c>
      <c r="C111" s="1">
        <v>45827.49863425926</v>
      </c>
      <c r="D111" s="39" t="s">
        <v>1617</v>
      </c>
      <c r="E111" s="39" t="s">
        <v>1618</v>
      </c>
      <c r="F111" s="39" t="s">
        <v>1618</v>
      </c>
      <c r="G111">
        <v>13</v>
      </c>
      <c r="H111">
        <v>33</v>
      </c>
      <c r="I111" s="39" t="s">
        <v>21364</v>
      </c>
      <c r="J111" s="39" t="s">
        <v>21357</v>
      </c>
      <c r="K111" s="39" t="s">
        <v>21358</v>
      </c>
      <c r="L111" s="39" t="s">
        <v>21417</v>
      </c>
      <c r="M111" s="39" t="s">
        <v>107</v>
      </c>
      <c r="N111" s="39" t="s">
        <v>20586</v>
      </c>
      <c r="O111" s="39" t="s">
        <v>21344</v>
      </c>
      <c r="P111" s="39" t="s">
        <v>21365</v>
      </c>
      <c r="Q111" s="39" t="s">
        <v>21418</v>
      </c>
      <c r="R111" s="39" t="s">
        <v>21355</v>
      </c>
      <c r="S111" s="39" t="s">
        <v>314</v>
      </c>
      <c r="T111" s="39" t="s">
        <v>20606</v>
      </c>
    </row>
    <row r="112" spans="1:20" x14ac:dyDescent="0.3">
      <c r="A112">
        <v>111</v>
      </c>
      <c r="B112" s="1">
        <v>45827.593645833331</v>
      </c>
      <c r="C112" s="1">
        <v>45827.597175925926</v>
      </c>
      <c r="D112" s="39" t="s">
        <v>1606</v>
      </c>
      <c r="E112" s="39" t="s">
        <v>1607</v>
      </c>
      <c r="F112" s="39" t="s">
        <v>1608</v>
      </c>
      <c r="G112">
        <v>13</v>
      </c>
      <c r="H112">
        <v>27</v>
      </c>
      <c r="I112" s="39" t="s">
        <v>21356</v>
      </c>
      <c r="J112" s="39" t="s">
        <v>21357</v>
      </c>
      <c r="K112" s="39" t="s">
        <v>21419</v>
      </c>
      <c r="L112" s="39" t="s">
        <v>21359</v>
      </c>
      <c r="M112" s="39" t="s">
        <v>107</v>
      </c>
      <c r="N112" s="39" t="s">
        <v>20586</v>
      </c>
      <c r="O112" s="39" t="s">
        <v>21344</v>
      </c>
      <c r="P112" s="39" t="s">
        <v>21365</v>
      </c>
      <c r="Q112" s="39" t="s">
        <v>21398</v>
      </c>
      <c r="R112" s="39" t="s">
        <v>21420</v>
      </c>
      <c r="S112" s="39" t="s">
        <v>314</v>
      </c>
      <c r="T112" s="39" t="s">
        <v>21421</v>
      </c>
    </row>
    <row r="113" spans="1:20" x14ac:dyDescent="0.3">
      <c r="A113">
        <v>112</v>
      </c>
      <c r="B113" s="1">
        <v>45827.599895833337</v>
      </c>
      <c r="C113" s="1">
        <v>45827.605104166665</v>
      </c>
      <c r="D113" s="39" t="s">
        <v>1696</v>
      </c>
      <c r="E113" s="39" t="s">
        <v>1697</v>
      </c>
      <c r="F113" s="39" t="s">
        <v>1697</v>
      </c>
      <c r="G113">
        <v>13</v>
      </c>
      <c r="H113">
        <v>5</v>
      </c>
      <c r="I113" s="39" t="s">
        <v>21422</v>
      </c>
      <c r="J113" s="39" t="s">
        <v>21357</v>
      </c>
      <c r="K113" s="39" t="s">
        <v>21358</v>
      </c>
      <c r="L113" s="39" t="s">
        <v>21359</v>
      </c>
      <c r="M113" s="39" t="s">
        <v>107</v>
      </c>
      <c r="N113" s="39" t="s">
        <v>20586</v>
      </c>
      <c r="O113" s="39" t="s">
        <v>21344</v>
      </c>
      <c r="P113" s="39" t="s">
        <v>21360</v>
      </c>
      <c r="Q113" s="39" t="s">
        <v>21423</v>
      </c>
      <c r="R113" s="39" t="s">
        <v>21424</v>
      </c>
      <c r="S113" s="39" t="s">
        <v>314</v>
      </c>
      <c r="T113" s="39" t="s">
        <v>21421</v>
      </c>
    </row>
    <row r="114" spans="1:20" x14ac:dyDescent="0.3">
      <c r="A114">
        <v>113</v>
      </c>
      <c r="B114" s="1">
        <v>45828.367789351854</v>
      </c>
      <c r="C114" s="1">
        <v>45828.371423611112</v>
      </c>
      <c r="D114" s="39" t="s">
        <v>4777</v>
      </c>
      <c r="E114" s="39" t="s">
        <v>4778</v>
      </c>
      <c r="F114" s="39" t="s">
        <v>4779</v>
      </c>
      <c r="G114">
        <v>9</v>
      </c>
      <c r="H114">
        <v>17</v>
      </c>
      <c r="I114" s="39" t="s">
        <v>21425</v>
      </c>
      <c r="J114" s="39" t="s">
        <v>21426</v>
      </c>
      <c r="K114" s="39" t="s">
        <v>21427</v>
      </c>
      <c r="L114" s="39" t="s">
        <v>21428</v>
      </c>
      <c r="M114" s="39" t="s">
        <v>20906</v>
      </c>
      <c r="N114" s="39" t="s">
        <v>20586</v>
      </c>
      <c r="O114" s="39" t="s">
        <v>21429</v>
      </c>
      <c r="P114" s="39" t="s">
        <v>21430</v>
      </c>
      <c r="Q114" s="39" t="s">
        <v>21431</v>
      </c>
      <c r="R114" s="39" t="s">
        <v>21432</v>
      </c>
      <c r="S114" s="39" t="s">
        <v>21045</v>
      </c>
      <c r="T114" s="39" t="s">
        <v>21046</v>
      </c>
    </row>
    <row r="115" spans="1:20" x14ac:dyDescent="0.3">
      <c r="A115">
        <v>114</v>
      </c>
      <c r="B115" s="1">
        <v>45828.358796296299</v>
      </c>
      <c r="C115" s="1">
        <v>45828.383356481485</v>
      </c>
      <c r="D115" s="39" t="s">
        <v>2208</v>
      </c>
      <c r="E115" s="39" t="s">
        <v>2209</v>
      </c>
      <c r="F115" s="39" t="s">
        <v>18331</v>
      </c>
      <c r="G115">
        <v>3</v>
      </c>
      <c r="H115">
        <v>18</v>
      </c>
      <c r="I115" s="39" t="s">
        <v>21433</v>
      </c>
      <c r="J115" s="39" t="s">
        <v>21434</v>
      </c>
      <c r="K115" s="39" t="s">
        <v>21435</v>
      </c>
      <c r="L115" s="39" t="s">
        <v>21436</v>
      </c>
      <c r="M115" s="39" t="s">
        <v>860</v>
      </c>
      <c r="N115" s="39" t="s">
        <v>20586</v>
      </c>
      <c r="O115" s="39" t="s">
        <v>21437</v>
      </c>
      <c r="P115" s="39" t="s">
        <v>21438</v>
      </c>
      <c r="Q115" s="39" t="s">
        <v>21439</v>
      </c>
      <c r="R115" s="39" t="s">
        <v>21440</v>
      </c>
      <c r="S115" s="39" t="s">
        <v>314</v>
      </c>
      <c r="T115" s="39" t="s">
        <v>20606</v>
      </c>
    </row>
    <row r="116" spans="1:20" x14ac:dyDescent="0.3">
      <c r="A116">
        <v>115</v>
      </c>
      <c r="B116" s="1">
        <v>45828.383379629631</v>
      </c>
      <c r="C116" s="1">
        <v>45828.383761574078</v>
      </c>
      <c r="D116" s="39" t="s">
        <v>3812</v>
      </c>
      <c r="E116" s="39" t="s">
        <v>3813</v>
      </c>
      <c r="F116" s="39" t="s">
        <v>3814</v>
      </c>
      <c r="G116">
        <v>3</v>
      </c>
      <c r="H116">
        <v>17</v>
      </c>
      <c r="I116" s="39" t="s">
        <v>21441</v>
      </c>
      <c r="J116" s="39" t="s">
        <v>21442</v>
      </c>
      <c r="K116" s="39" t="s">
        <v>21443</v>
      </c>
      <c r="L116" s="39" t="s">
        <v>21444</v>
      </c>
      <c r="M116" s="39" t="s">
        <v>21445</v>
      </c>
      <c r="N116" s="39" t="s">
        <v>20586</v>
      </c>
      <c r="O116" s="39" t="s">
        <v>21446</v>
      </c>
      <c r="P116" s="39" t="s">
        <v>21447</v>
      </c>
      <c r="Q116" s="39" t="s">
        <v>21439</v>
      </c>
      <c r="R116" s="39" t="s">
        <v>21448</v>
      </c>
      <c r="S116" s="39" t="s">
        <v>314</v>
      </c>
      <c r="T116" s="39" t="s">
        <v>20730</v>
      </c>
    </row>
    <row r="117" spans="1:20" x14ac:dyDescent="0.3">
      <c r="A117">
        <v>116</v>
      </c>
      <c r="B117" s="1">
        <v>45828.466921296298</v>
      </c>
      <c r="C117" s="1">
        <v>45828.478194444448</v>
      </c>
      <c r="D117" s="39" t="s">
        <v>1119</v>
      </c>
      <c r="E117" s="39" t="s">
        <v>1120</v>
      </c>
      <c r="F117" s="39" t="s">
        <v>1120</v>
      </c>
      <c r="G117">
        <v>1</v>
      </c>
      <c r="H117">
        <v>16</v>
      </c>
      <c r="I117" s="39" t="s">
        <v>314</v>
      </c>
      <c r="J117" s="39" t="s">
        <v>314</v>
      </c>
      <c r="K117" s="39" t="s">
        <v>20864</v>
      </c>
      <c r="L117" s="39" t="s">
        <v>12887</v>
      </c>
      <c r="M117" s="39" t="s">
        <v>107</v>
      </c>
      <c r="N117" s="39" t="s">
        <v>20586</v>
      </c>
      <c r="O117" s="39" t="s">
        <v>20907</v>
      </c>
      <c r="P117" s="39" t="s">
        <v>21449</v>
      </c>
      <c r="Q117" s="39" t="s">
        <v>21450</v>
      </c>
      <c r="R117" s="39" t="s">
        <v>21451</v>
      </c>
      <c r="S117" s="39" t="s">
        <v>21204</v>
      </c>
      <c r="T117" s="39" t="s">
        <v>21205</v>
      </c>
    </row>
    <row r="118" spans="1:20" x14ac:dyDescent="0.3">
      <c r="A118">
        <v>117</v>
      </c>
      <c r="B118" s="1">
        <v>45828.532488425924</v>
      </c>
      <c r="C118" s="1">
        <v>45828.546296296299</v>
      </c>
      <c r="D118" s="39" t="s">
        <v>2237</v>
      </c>
      <c r="E118" s="39" t="s">
        <v>2238</v>
      </c>
      <c r="F118" s="39" t="s">
        <v>2239</v>
      </c>
      <c r="G118">
        <v>4</v>
      </c>
      <c r="H118">
        <v>6</v>
      </c>
      <c r="I118" s="39" t="s">
        <v>314</v>
      </c>
      <c r="J118" s="39" t="s">
        <v>314</v>
      </c>
      <c r="K118" s="39" t="s">
        <v>20582</v>
      </c>
      <c r="L118" s="39" t="s">
        <v>20679</v>
      </c>
      <c r="M118" s="39" t="s">
        <v>21452</v>
      </c>
      <c r="N118" s="39" t="s">
        <v>20586</v>
      </c>
      <c r="O118" s="39" t="s">
        <v>21453</v>
      </c>
      <c r="P118" s="39" t="s">
        <v>21454</v>
      </c>
      <c r="Q118" s="39" t="s">
        <v>21455</v>
      </c>
      <c r="R118" s="39" t="s">
        <v>21456</v>
      </c>
      <c r="S118" s="39" t="s">
        <v>13471</v>
      </c>
      <c r="T118" s="39" t="s">
        <v>20730</v>
      </c>
    </row>
    <row r="119" spans="1:20" x14ac:dyDescent="0.3">
      <c r="A119">
        <v>118</v>
      </c>
      <c r="B119" s="1">
        <v>45828.532349537039</v>
      </c>
      <c r="C119" s="1">
        <v>45828.546354166669</v>
      </c>
      <c r="D119" s="39" t="s">
        <v>2228</v>
      </c>
      <c r="E119" s="39" t="s">
        <v>2229</v>
      </c>
      <c r="F119" s="39" t="s">
        <v>2229</v>
      </c>
      <c r="G119">
        <v>4</v>
      </c>
      <c r="H119">
        <v>5</v>
      </c>
      <c r="I119" s="39" t="s">
        <v>314</v>
      </c>
      <c r="J119" s="39" t="s">
        <v>314</v>
      </c>
      <c r="K119" s="39" t="s">
        <v>20582</v>
      </c>
      <c r="L119" s="39" t="s">
        <v>20679</v>
      </c>
      <c r="M119" s="39" t="s">
        <v>21457</v>
      </c>
      <c r="N119" s="39" t="s">
        <v>20586</v>
      </c>
      <c r="O119" s="39" t="s">
        <v>21458</v>
      </c>
      <c r="P119" s="39" t="s">
        <v>21459</v>
      </c>
      <c r="Q119" s="39" t="s">
        <v>21460</v>
      </c>
      <c r="R119" s="39" t="s">
        <v>21461</v>
      </c>
      <c r="S119" s="39" t="s">
        <v>13471</v>
      </c>
      <c r="T119" s="39" t="s">
        <v>20685</v>
      </c>
    </row>
    <row r="120" spans="1:20" x14ac:dyDescent="0.3">
      <c r="A120">
        <v>119</v>
      </c>
      <c r="B120" s="1">
        <v>45828.551793981482</v>
      </c>
      <c r="C120" s="1">
        <v>45828.556087962963</v>
      </c>
      <c r="D120" s="39" t="s">
        <v>4371</v>
      </c>
      <c r="E120" s="39" t="s">
        <v>4372</v>
      </c>
      <c r="F120" s="39" t="s">
        <v>4373</v>
      </c>
      <c r="G120">
        <v>7</v>
      </c>
      <c r="H120">
        <v>5</v>
      </c>
      <c r="I120" s="39" t="s">
        <v>21462</v>
      </c>
      <c r="J120" s="39" t="s">
        <v>21463</v>
      </c>
      <c r="K120" s="39" t="s">
        <v>21464</v>
      </c>
      <c r="L120" s="39" t="s">
        <v>21465</v>
      </c>
      <c r="M120" s="39" t="s">
        <v>21466</v>
      </c>
      <c r="N120" s="39" t="s">
        <v>20586</v>
      </c>
      <c r="O120" s="39" t="s">
        <v>21467</v>
      </c>
      <c r="P120" s="39" t="s">
        <v>21468</v>
      </c>
      <c r="Q120" s="39" t="s">
        <v>21469</v>
      </c>
      <c r="R120" s="39" t="s">
        <v>21470</v>
      </c>
      <c r="S120" s="39" t="s">
        <v>21471</v>
      </c>
      <c r="T120" s="39" t="s">
        <v>20606</v>
      </c>
    </row>
    <row r="121" spans="1:20" x14ac:dyDescent="0.3">
      <c r="A121">
        <v>120</v>
      </c>
      <c r="B121" s="1">
        <v>45828.534571759257</v>
      </c>
      <c r="C121" s="1">
        <v>45828.556157407409</v>
      </c>
      <c r="D121" s="39" t="s">
        <v>2111</v>
      </c>
      <c r="E121" s="39" t="s">
        <v>2112</v>
      </c>
      <c r="F121" s="39" t="s">
        <v>21472</v>
      </c>
      <c r="G121">
        <v>4</v>
      </c>
      <c r="H121">
        <v>11</v>
      </c>
      <c r="I121" s="39" t="s">
        <v>21473</v>
      </c>
      <c r="J121" s="39" t="s">
        <v>21474</v>
      </c>
      <c r="K121" s="39" t="s">
        <v>21475</v>
      </c>
      <c r="L121" s="39" t="s">
        <v>21476</v>
      </c>
      <c r="M121" s="39" t="s">
        <v>590</v>
      </c>
      <c r="N121" s="39" t="s">
        <v>20610</v>
      </c>
      <c r="O121" s="39" t="s">
        <v>21477</v>
      </c>
      <c r="P121" s="39" t="s">
        <v>21478</v>
      </c>
      <c r="Q121" s="39" t="s">
        <v>21479</v>
      </c>
      <c r="R121" s="39" t="s">
        <v>21480</v>
      </c>
      <c r="S121" s="39" t="s">
        <v>21481</v>
      </c>
      <c r="T121" s="39" t="s">
        <v>21361</v>
      </c>
    </row>
    <row r="122" spans="1:20" x14ac:dyDescent="0.3">
      <c r="A122">
        <v>121</v>
      </c>
      <c r="B122" s="1">
        <v>45828.826967592591</v>
      </c>
      <c r="C122" s="1">
        <v>45828.833657407406</v>
      </c>
      <c r="D122" s="39" t="s">
        <v>2164</v>
      </c>
      <c r="E122" s="39" t="s">
        <v>2165</v>
      </c>
      <c r="F122" s="39" t="s">
        <v>6015</v>
      </c>
      <c r="G122">
        <v>4</v>
      </c>
      <c r="H122">
        <v>7</v>
      </c>
      <c r="I122" s="39" t="s">
        <v>21482</v>
      </c>
      <c r="J122" s="39" t="s">
        <v>21483</v>
      </c>
      <c r="K122" s="39" t="s">
        <v>21484</v>
      </c>
      <c r="L122" s="39" t="s">
        <v>21485</v>
      </c>
      <c r="M122" s="39" t="s">
        <v>21486</v>
      </c>
      <c r="N122" s="39" t="s">
        <v>20586</v>
      </c>
      <c r="O122" s="39" t="s">
        <v>21487</v>
      </c>
      <c r="P122" s="39" t="s">
        <v>21488</v>
      </c>
      <c r="Q122" s="39" t="s">
        <v>21489</v>
      </c>
      <c r="R122" s="39" t="s">
        <v>21490</v>
      </c>
      <c r="S122" s="39" t="s">
        <v>21491</v>
      </c>
      <c r="T122" s="39" t="s">
        <v>21492</v>
      </c>
    </row>
    <row r="123" spans="1:20" x14ac:dyDescent="0.3">
      <c r="A123">
        <v>122</v>
      </c>
      <c r="B123" s="1">
        <v>45828.901226851849</v>
      </c>
      <c r="C123" s="1">
        <v>45828.901909722219</v>
      </c>
      <c r="D123" s="39" t="s">
        <v>2198</v>
      </c>
      <c r="E123" s="39" t="s">
        <v>2199</v>
      </c>
      <c r="F123" s="39" t="s">
        <v>2199</v>
      </c>
      <c r="G123">
        <v>4</v>
      </c>
      <c r="H123">
        <v>8</v>
      </c>
      <c r="I123" s="39" t="s">
        <v>21493</v>
      </c>
      <c r="J123" s="39" t="s">
        <v>21494</v>
      </c>
      <c r="K123" s="39" t="s">
        <v>21495</v>
      </c>
      <c r="L123" s="39" t="s">
        <v>21496</v>
      </c>
      <c r="M123" s="39" t="s">
        <v>107</v>
      </c>
      <c r="N123" s="39" t="s">
        <v>21497</v>
      </c>
      <c r="O123" s="39" t="s">
        <v>21498</v>
      </c>
      <c r="P123" s="39" t="s">
        <v>21499</v>
      </c>
      <c r="Q123" s="39" t="s">
        <v>21500</v>
      </c>
      <c r="R123" s="39" t="s">
        <v>21501</v>
      </c>
      <c r="S123" s="39" t="s">
        <v>21045</v>
      </c>
      <c r="T123" s="39" t="s">
        <v>21196</v>
      </c>
    </row>
    <row r="124" spans="1:20" x14ac:dyDescent="0.3">
      <c r="A124">
        <v>123</v>
      </c>
      <c r="B124" s="1">
        <v>45828.906909722224</v>
      </c>
      <c r="C124" s="1">
        <v>45828.906967592593</v>
      </c>
      <c r="D124" s="39" t="s">
        <v>1987</v>
      </c>
      <c r="E124" s="39" t="s">
        <v>1988</v>
      </c>
      <c r="F124" s="39" t="s">
        <v>1988</v>
      </c>
      <c r="G124">
        <v>4</v>
      </c>
      <c r="H124">
        <v>34</v>
      </c>
      <c r="I124" s="39" t="s">
        <v>21502</v>
      </c>
      <c r="J124" s="39" t="s">
        <v>21503</v>
      </c>
      <c r="K124" s="39" t="s">
        <v>21504</v>
      </c>
      <c r="L124" s="39" t="s">
        <v>21505</v>
      </c>
      <c r="M124" s="39" t="s">
        <v>21506</v>
      </c>
      <c r="N124" s="39" t="s">
        <v>21455</v>
      </c>
      <c r="O124" s="39" t="s">
        <v>20864</v>
      </c>
      <c r="P124" s="39" t="s">
        <v>21507</v>
      </c>
      <c r="Q124" s="39" t="s">
        <v>21508</v>
      </c>
      <c r="R124" s="39" t="s">
        <v>21509</v>
      </c>
      <c r="S124" s="39" t="s">
        <v>314</v>
      </c>
      <c r="T124" s="39" t="s">
        <v>20785</v>
      </c>
    </row>
    <row r="125" spans="1:20" x14ac:dyDescent="0.3">
      <c r="A125">
        <v>124</v>
      </c>
      <c r="B125" s="1">
        <v>45829.481076388889</v>
      </c>
      <c r="C125" s="1">
        <v>45829.481631944444</v>
      </c>
      <c r="D125" s="39" t="s">
        <v>1270</v>
      </c>
      <c r="E125" s="39" t="s">
        <v>1271</v>
      </c>
      <c r="F125" s="39" t="s">
        <v>1272</v>
      </c>
      <c r="G125">
        <v>1</v>
      </c>
      <c r="H125">
        <v>2</v>
      </c>
      <c r="I125" s="39" t="s">
        <v>21510</v>
      </c>
      <c r="J125" s="39" t="s">
        <v>21511</v>
      </c>
      <c r="K125" s="39" t="s">
        <v>21512</v>
      </c>
      <c r="L125" s="39" t="s">
        <v>21513</v>
      </c>
      <c r="M125" s="39" t="s">
        <v>21514</v>
      </c>
      <c r="N125" s="39" t="s">
        <v>20586</v>
      </c>
      <c r="O125" s="39" t="s">
        <v>21515</v>
      </c>
      <c r="P125" s="39" t="s">
        <v>21516</v>
      </c>
      <c r="Q125" s="39" t="s">
        <v>21517</v>
      </c>
      <c r="R125" s="39" t="s">
        <v>21518</v>
      </c>
      <c r="S125" s="39" t="s">
        <v>21519</v>
      </c>
      <c r="T125" s="39" t="s">
        <v>21520</v>
      </c>
    </row>
    <row r="126" spans="1:20" x14ac:dyDescent="0.3">
      <c r="A126">
        <v>125</v>
      </c>
      <c r="B126" s="1">
        <v>45829.509097222224</v>
      </c>
      <c r="C126" s="1">
        <v>45829.516689814816</v>
      </c>
      <c r="D126" s="39" t="s">
        <v>4423</v>
      </c>
      <c r="E126" s="39" t="s">
        <v>4424</v>
      </c>
      <c r="F126" s="39" t="s">
        <v>4424</v>
      </c>
      <c r="G126">
        <v>7</v>
      </c>
      <c r="H126">
        <v>34</v>
      </c>
      <c r="I126" s="39" t="s">
        <v>21521</v>
      </c>
      <c r="J126" s="39" t="s">
        <v>21522</v>
      </c>
      <c r="K126" s="39" t="s">
        <v>21523</v>
      </c>
      <c r="L126" s="39" t="s">
        <v>21524</v>
      </c>
      <c r="M126" s="39" t="s">
        <v>21372</v>
      </c>
      <c r="N126" s="39" t="s">
        <v>21525</v>
      </c>
      <c r="O126" s="39" t="s">
        <v>21526</v>
      </c>
      <c r="P126" s="39" t="s">
        <v>21527</v>
      </c>
      <c r="Q126" s="39" t="s">
        <v>21528</v>
      </c>
      <c r="R126" s="39" t="s">
        <v>21529</v>
      </c>
      <c r="S126" s="39" t="s">
        <v>21530</v>
      </c>
      <c r="T126" s="39" t="s">
        <v>20614</v>
      </c>
    </row>
    <row r="127" spans="1:20" x14ac:dyDescent="0.3">
      <c r="A127">
        <v>126</v>
      </c>
      <c r="B127" s="1">
        <v>45829.703831018516</v>
      </c>
      <c r="C127" s="1">
        <v>45829.709062499998</v>
      </c>
      <c r="D127" s="39" t="s">
        <v>4209</v>
      </c>
      <c r="E127" s="39" t="s">
        <v>4210</v>
      </c>
      <c r="F127" s="39" t="s">
        <v>4210</v>
      </c>
      <c r="G127">
        <v>7</v>
      </c>
      <c r="H127">
        <v>40</v>
      </c>
      <c r="I127" s="39" t="s">
        <v>21531</v>
      </c>
      <c r="J127" s="39" t="s">
        <v>21532</v>
      </c>
      <c r="K127" s="39" t="s">
        <v>21533</v>
      </c>
      <c r="L127" s="39" t="s">
        <v>21534</v>
      </c>
      <c r="M127" s="39" t="s">
        <v>21372</v>
      </c>
      <c r="N127" s="39" t="s">
        <v>21535</v>
      </c>
      <c r="O127" s="39" t="s">
        <v>21536</v>
      </c>
      <c r="P127" s="39" t="s">
        <v>21537</v>
      </c>
      <c r="Q127" s="39" t="s">
        <v>21538</v>
      </c>
      <c r="R127" s="39" t="s">
        <v>21539</v>
      </c>
      <c r="S127" s="39" t="s">
        <v>314</v>
      </c>
      <c r="T127" s="39" t="s">
        <v>20989</v>
      </c>
    </row>
    <row r="128" spans="1:20" x14ac:dyDescent="0.3">
      <c r="A128">
        <v>127</v>
      </c>
      <c r="B128" s="1">
        <v>45829.849629629629</v>
      </c>
      <c r="C128" s="1">
        <v>45829.86515046296</v>
      </c>
      <c r="D128" s="39" t="s">
        <v>981</v>
      </c>
      <c r="E128" s="39" t="s">
        <v>982</v>
      </c>
      <c r="F128" s="39" t="s">
        <v>982</v>
      </c>
      <c r="G128">
        <v>2</v>
      </c>
      <c r="H128">
        <v>6</v>
      </c>
      <c r="I128" s="39" t="s">
        <v>21540</v>
      </c>
      <c r="J128" s="39" t="s">
        <v>21541</v>
      </c>
      <c r="K128" s="39" t="s">
        <v>21542</v>
      </c>
      <c r="L128" s="39" t="s">
        <v>21543</v>
      </c>
      <c r="M128" s="39" t="s">
        <v>21544</v>
      </c>
      <c r="N128" s="39" t="s">
        <v>20586</v>
      </c>
      <c r="O128" s="39" t="s">
        <v>21545</v>
      </c>
      <c r="P128" s="39" t="s">
        <v>21546</v>
      </c>
      <c r="Q128" s="39" t="s">
        <v>21547</v>
      </c>
      <c r="R128" s="39" t="s">
        <v>21548</v>
      </c>
      <c r="S128" s="39" t="s">
        <v>314</v>
      </c>
      <c r="T128" s="39" t="s">
        <v>21549</v>
      </c>
    </row>
    <row r="129" spans="1:20" x14ac:dyDescent="0.3">
      <c r="A129">
        <v>128</v>
      </c>
      <c r="B129" s="1">
        <v>45829.936377314814</v>
      </c>
      <c r="C129" s="1">
        <v>45829.946122685185</v>
      </c>
      <c r="D129" s="39" t="s">
        <v>921</v>
      </c>
      <c r="E129" s="39" t="s">
        <v>922</v>
      </c>
      <c r="F129" s="39" t="s">
        <v>922</v>
      </c>
      <c r="G129">
        <v>2</v>
      </c>
      <c r="H129">
        <v>5</v>
      </c>
      <c r="I129" s="39" t="s">
        <v>21550</v>
      </c>
      <c r="J129" s="39" t="s">
        <v>21551</v>
      </c>
      <c r="K129" s="39" t="s">
        <v>21552</v>
      </c>
      <c r="L129" s="39" t="s">
        <v>21553</v>
      </c>
      <c r="M129" s="39" t="s">
        <v>21554</v>
      </c>
      <c r="N129" s="39" t="s">
        <v>20586</v>
      </c>
      <c r="O129" s="39" t="s">
        <v>21555</v>
      </c>
      <c r="P129" s="39" t="s">
        <v>21556</v>
      </c>
      <c r="Q129" s="39" t="s">
        <v>21557</v>
      </c>
      <c r="R129" s="39" t="s">
        <v>21558</v>
      </c>
      <c r="S129" s="39" t="s">
        <v>21559</v>
      </c>
      <c r="T129" s="39" t="s">
        <v>21560</v>
      </c>
    </row>
    <row r="130" spans="1:20" x14ac:dyDescent="0.3">
      <c r="A130">
        <v>129</v>
      </c>
      <c r="B130" s="1">
        <v>45830.007245370369</v>
      </c>
      <c r="C130" s="1">
        <v>45830.007557870369</v>
      </c>
      <c r="D130" s="39" t="s">
        <v>5514</v>
      </c>
      <c r="E130" s="39" t="s">
        <v>5515</v>
      </c>
      <c r="F130" s="39" t="s">
        <v>5515</v>
      </c>
      <c r="G130">
        <v>2</v>
      </c>
      <c r="H130">
        <v>18</v>
      </c>
      <c r="I130" s="39" t="s">
        <v>21561</v>
      </c>
      <c r="J130" s="39" t="s">
        <v>21562</v>
      </c>
      <c r="K130" s="39" t="s">
        <v>21563</v>
      </c>
      <c r="L130" s="39" t="s">
        <v>21564</v>
      </c>
      <c r="M130" s="39" t="s">
        <v>1504</v>
      </c>
      <c r="N130" s="39" t="s">
        <v>20586</v>
      </c>
      <c r="O130" s="39" t="s">
        <v>21565</v>
      </c>
      <c r="P130" s="39" t="s">
        <v>21566</v>
      </c>
      <c r="Q130" s="39" t="s">
        <v>21567</v>
      </c>
      <c r="R130" s="39" t="s">
        <v>21568</v>
      </c>
      <c r="S130" s="39" t="s">
        <v>21569</v>
      </c>
      <c r="T130" s="39" t="s">
        <v>21570</v>
      </c>
    </row>
    <row r="131" spans="1:20" x14ac:dyDescent="0.3">
      <c r="A131">
        <v>130</v>
      </c>
      <c r="B131" s="1">
        <v>45830.001122685186</v>
      </c>
      <c r="C131" s="1">
        <v>45830.012511574074</v>
      </c>
      <c r="D131" s="39" t="s">
        <v>4501</v>
      </c>
      <c r="E131" s="39" t="s">
        <v>4502</v>
      </c>
      <c r="F131" s="39" t="s">
        <v>21571</v>
      </c>
      <c r="G131">
        <v>7</v>
      </c>
      <c r="H131">
        <v>35</v>
      </c>
      <c r="I131" s="39" t="s">
        <v>21572</v>
      </c>
      <c r="J131" s="39" t="s">
        <v>21573</v>
      </c>
      <c r="K131" s="39" t="s">
        <v>21574</v>
      </c>
      <c r="L131" s="39" t="s">
        <v>21188</v>
      </c>
      <c r="M131" s="39" t="s">
        <v>21575</v>
      </c>
      <c r="N131" s="39" t="s">
        <v>21576</v>
      </c>
      <c r="O131" s="39" t="s">
        <v>21577</v>
      </c>
      <c r="P131" s="39" t="s">
        <v>21578</v>
      </c>
      <c r="Q131" s="39" t="s">
        <v>21361</v>
      </c>
      <c r="R131" s="39" t="s">
        <v>21579</v>
      </c>
      <c r="S131" s="39" t="s">
        <v>12927</v>
      </c>
      <c r="T131" s="39" t="s">
        <v>20614</v>
      </c>
    </row>
    <row r="132" spans="1:20" x14ac:dyDescent="0.3">
      <c r="A132">
        <v>131</v>
      </c>
      <c r="B132" s="1">
        <v>45830.425717592596</v>
      </c>
      <c r="C132" s="1">
        <v>45830.42869212963</v>
      </c>
      <c r="D132" s="39" t="s">
        <v>14435</v>
      </c>
      <c r="E132" s="39" t="s">
        <v>14436</v>
      </c>
      <c r="F132" s="39" t="s">
        <v>14436</v>
      </c>
      <c r="G132">
        <v>7</v>
      </c>
      <c r="H132">
        <v>16</v>
      </c>
      <c r="I132" s="39" t="s">
        <v>21580</v>
      </c>
      <c r="J132" s="39" t="s">
        <v>21581</v>
      </c>
      <c r="K132" s="39" t="s">
        <v>21582</v>
      </c>
      <c r="L132" s="39" t="s">
        <v>21583</v>
      </c>
      <c r="M132" s="39" t="s">
        <v>21584</v>
      </c>
      <c r="N132" s="39" t="s">
        <v>21081</v>
      </c>
      <c r="O132" s="39" t="s">
        <v>21585</v>
      </c>
      <c r="P132" s="39" t="s">
        <v>21586</v>
      </c>
      <c r="Q132" s="39" t="s">
        <v>21587</v>
      </c>
      <c r="R132" s="39" t="s">
        <v>21588</v>
      </c>
      <c r="S132" s="39" t="s">
        <v>21589</v>
      </c>
      <c r="T132" s="39" t="s">
        <v>21590</v>
      </c>
    </row>
    <row r="133" spans="1:20" x14ac:dyDescent="0.3">
      <c r="A133">
        <v>132</v>
      </c>
      <c r="B133" s="1">
        <v>45830.461296296293</v>
      </c>
      <c r="C133" s="1">
        <v>45830.461423611108</v>
      </c>
      <c r="D133" s="39" t="s">
        <v>904</v>
      </c>
      <c r="E133" s="39" t="s">
        <v>905</v>
      </c>
      <c r="F133" s="39" t="s">
        <v>906</v>
      </c>
      <c r="G133">
        <v>2</v>
      </c>
      <c r="H133">
        <v>17</v>
      </c>
      <c r="I133" s="39" t="s">
        <v>21591</v>
      </c>
      <c r="J133" s="39" t="s">
        <v>21592</v>
      </c>
      <c r="K133" s="39" t="s">
        <v>21593</v>
      </c>
      <c r="L133" s="39" t="s">
        <v>21594</v>
      </c>
      <c r="M133" s="39" t="s">
        <v>1037</v>
      </c>
      <c r="N133" s="39" t="s">
        <v>20586</v>
      </c>
      <c r="O133" s="39" t="s">
        <v>21595</v>
      </c>
      <c r="P133" s="39" t="s">
        <v>21596</v>
      </c>
      <c r="Q133" s="39" t="s">
        <v>21597</v>
      </c>
      <c r="R133" s="39" t="s">
        <v>21598</v>
      </c>
      <c r="S133" s="39" t="s">
        <v>314</v>
      </c>
      <c r="T133" s="39" t="s">
        <v>21599</v>
      </c>
    </row>
    <row r="134" spans="1:20" x14ac:dyDescent="0.3">
      <c r="A134">
        <v>133</v>
      </c>
      <c r="B134" s="1">
        <v>45830.520509259259</v>
      </c>
      <c r="C134" s="1">
        <v>45830.551018518519</v>
      </c>
      <c r="D134" s="39" t="s">
        <v>4492</v>
      </c>
      <c r="E134" s="39" t="s">
        <v>4493</v>
      </c>
      <c r="F134" s="39" t="s">
        <v>14445</v>
      </c>
      <c r="G134">
        <v>7</v>
      </c>
      <c r="H134">
        <v>12</v>
      </c>
      <c r="I134" s="39" t="s">
        <v>21600</v>
      </c>
      <c r="J134" s="39" t="s">
        <v>21601</v>
      </c>
      <c r="K134" s="39" t="s">
        <v>21602</v>
      </c>
      <c r="L134" s="39" t="s">
        <v>21603</v>
      </c>
      <c r="M134" s="39" t="s">
        <v>21604</v>
      </c>
      <c r="N134" s="39" t="s">
        <v>20610</v>
      </c>
      <c r="O134" s="39" t="s">
        <v>21605</v>
      </c>
      <c r="P134" s="39" t="s">
        <v>21606</v>
      </c>
      <c r="Q134" s="39" t="s">
        <v>21607</v>
      </c>
      <c r="R134" s="39" t="s">
        <v>21608</v>
      </c>
      <c r="S134" s="39" t="s">
        <v>21034</v>
      </c>
      <c r="T134" s="39" t="s">
        <v>20685</v>
      </c>
    </row>
    <row r="135" spans="1:20" x14ac:dyDescent="0.3">
      <c r="A135">
        <v>134</v>
      </c>
      <c r="B135" s="1">
        <v>45830.618981481479</v>
      </c>
      <c r="C135" s="1">
        <v>45830.634594907409</v>
      </c>
      <c r="D135" s="39" t="s">
        <v>2024</v>
      </c>
      <c r="E135" s="39" t="s">
        <v>2025</v>
      </c>
      <c r="F135" s="39" t="s">
        <v>2025</v>
      </c>
      <c r="G135">
        <v>4</v>
      </c>
      <c r="H135">
        <v>28</v>
      </c>
      <c r="I135" s="39" t="s">
        <v>21609</v>
      </c>
      <c r="J135" s="39" t="s">
        <v>21610</v>
      </c>
      <c r="K135" s="39" t="s">
        <v>21611</v>
      </c>
      <c r="L135" s="39" t="s">
        <v>21612</v>
      </c>
      <c r="M135" s="39" t="s">
        <v>107</v>
      </c>
      <c r="N135" s="39" t="s">
        <v>20586</v>
      </c>
      <c r="O135" s="39" t="s">
        <v>21613</v>
      </c>
      <c r="P135" s="39" t="s">
        <v>21614</v>
      </c>
      <c r="Q135" s="39" t="s">
        <v>21615</v>
      </c>
      <c r="R135" s="39" t="s">
        <v>21616</v>
      </c>
      <c r="S135" s="39" t="s">
        <v>21045</v>
      </c>
      <c r="T135" s="39" t="s">
        <v>20785</v>
      </c>
    </row>
    <row r="136" spans="1:20" x14ac:dyDescent="0.3">
      <c r="A136">
        <v>135</v>
      </c>
      <c r="B136" s="1">
        <v>45830.608101851853</v>
      </c>
      <c r="C136" s="1">
        <v>45830.634606481479</v>
      </c>
      <c r="D136" s="39" t="s">
        <v>2045</v>
      </c>
      <c r="E136" s="39" t="s">
        <v>2046</v>
      </c>
      <c r="F136" s="39" t="s">
        <v>2046</v>
      </c>
      <c r="G136">
        <v>4</v>
      </c>
      <c r="H136">
        <v>27</v>
      </c>
      <c r="I136" s="39" t="s">
        <v>21617</v>
      </c>
      <c r="J136" s="39" t="s">
        <v>21618</v>
      </c>
      <c r="K136" s="39" t="s">
        <v>21619</v>
      </c>
      <c r="L136" s="39" t="s">
        <v>21620</v>
      </c>
      <c r="M136" s="39" t="s">
        <v>107</v>
      </c>
      <c r="N136" s="39" t="s">
        <v>20586</v>
      </c>
      <c r="O136" s="39" t="s">
        <v>21196</v>
      </c>
      <c r="P136" s="39" t="s">
        <v>21621</v>
      </c>
      <c r="Q136" s="39" t="s">
        <v>21622</v>
      </c>
      <c r="R136" s="39" t="s">
        <v>21623</v>
      </c>
      <c r="S136" s="39" t="s">
        <v>21045</v>
      </c>
      <c r="T136" s="39" t="s">
        <v>21624</v>
      </c>
    </row>
    <row r="137" spans="1:20" x14ac:dyDescent="0.3">
      <c r="A137">
        <v>136</v>
      </c>
      <c r="B137" s="1">
        <v>45830.696967592594</v>
      </c>
      <c r="C137" s="1">
        <v>45830.709386574075</v>
      </c>
      <c r="D137" s="39" t="s">
        <v>1294</v>
      </c>
      <c r="E137" s="39" t="s">
        <v>1295</v>
      </c>
      <c r="F137" s="39" t="s">
        <v>1295</v>
      </c>
      <c r="G137">
        <v>1</v>
      </c>
      <c r="H137">
        <v>3</v>
      </c>
      <c r="I137" s="39" t="s">
        <v>21625</v>
      </c>
      <c r="J137" s="39" t="s">
        <v>21626</v>
      </c>
      <c r="K137" s="39" t="s">
        <v>21627</v>
      </c>
      <c r="L137" s="39" t="s">
        <v>21628</v>
      </c>
      <c r="M137" s="39" t="s">
        <v>107</v>
      </c>
      <c r="N137" s="39" t="s">
        <v>20586</v>
      </c>
      <c r="O137" s="39" t="s">
        <v>21629</v>
      </c>
      <c r="P137" s="39" t="s">
        <v>21630</v>
      </c>
      <c r="Q137" s="39" t="s">
        <v>21631</v>
      </c>
      <c r="R137" s="39" t="s">
        <v>21632</v>
      </c>
      <c r="S137" s="39" t="s">
        <v>21633</v>
      </c>
      <c r="T137" s="39" t="s">
        <v>20606</v>
      </c>
    </row>
    <row r="138" spans="1:20" x14ac:dyDescent="0.3">
      <c r="A138">
        <v>137</v>
      </c>
      <c r="B138" s="1">
        <v>45830.889930555553</v>
      </c>
      <c r="C138" s="1">
        <v>45830.920474537037</v>
      </c>
      <c r="D138" s="39" t="s">
        <v>1221</v>
      </c>
      <c r="E138" s="39" t="s">
        <v>1222</v>
      </c>
      <c r="F138" s="39" t="s">
        <v>6820</v>
      </c>
      <c r="G138">
        <v>1</v>
      </c>
      <c r="H138">
        <v>19</v>
      </c>
      <c r="I138" s="39" t="s">
        <v>21634</v>
      </c>
      <c r="J138" s="39" t="s">
        <v>21634</v>
      </c>
      <c r="K138" s="39" t="s">
        <v>21635</v>
      </c>
      <c r="L138" s="39" t="s">
        <v>21636</v>
      </c>
      <c r="M138" s="39" t="s">
        <v>341</v>
      </c>
      <c r="N138" s="39" t="s">
        <v>21637</v>
      </c>
      <c r="O138" s="39" t="s">
        <v>21638</v>
      </c>
      <c r="P138" s="39" t="s">
        <v>21639</v>
      </c>
      <c r="Q138" s="39" t="s">
        <v>21640</v>
      </c>
      <c r="R138" s="39" t="s">
        <v>21641</v>
      </c>
      <c r="S138" s="39" t="s">
        <v>314</v>
      </c>
      <c r="T138" s="39" t="s">
        <v>20606</v>
      </c>
    </row>
    <row r="139" spans="1:20" x14ac:dyDescent="0.3">
      <c r="A139">
        <v>138</v>
      </c>
      <c r="B139" s="1">
        <v>45831.870856481481</v>
      </c>
      <c r="C139" s="1">
        <v>45831.87939814815</v>
      </c>
      <c r="D139" s="39" t="s">
        <v>3244</v>
      </c>
      <c r="E139" s="39" t="s">
        <v>3245</v>
      </c>
      <c r="F139" s="39" t="s">
        <v>3246</v>
      </c>
      <c r="G139">
        <v>3</v>
      </c>
      <c r="H139">
        <v>3</v>
      </c>
      <c r="I139" s="39" t="s">
        <v>20712</v>
      </c>
      <c r="J139" s="39" t="s">
        <v>21642</v>
      </c>
      <c r="K139" s="39" t="s">
        <v>20593</v>
      </c>
      <c r="L139" s="39" t="s">
        <v>20679</v>
      </c>
      <c r="M139" s="39" t="s">
        <v>107</v>
      </c>
      <c r="N139" s="39" t="s">
        <v>21643</v>
      </c>
      <c r="O139" s="39" t="s">
        <v>21644</v>
      </c>
      <c r="P139" s="39" t="s">
        <v>21645</v>
      </c>
      <c r="Q139" s="39" t="s">
        <v>21646</v>
      </c>
      <c r="R139" s="39" t="s">
        <v>21647</v>
      </c>
      <c r="S139" s="39" t="s">
        <v>20712</v>
      </c>
      <c r="T139" s="39" t="s">
        <v>21648</v>
      </c>
    </row>
    <row r="140" spans="1:20" x14ac:dyDescent="0.3">
      <c r="A140">
        <v>139</v>
      </c>
      <c r="B140" s="1">
        <v>45831.925729166665</v>
      </c>
      <c r="C140" s="1">
        <v>45831.925844907404</v>
      </c>
      <c r="D140" s="39" t="s">
        <v>3218</v>
      </c>
      <c r="E140" s="39" t="s">
        <v>3219</v>
      </c>
      <c r="F140" s="39" t="s">
        <v>3219</v>
      </c>
      <c r="G140">
        <v>3</v>
      </c>
      <c r="H140">
        <v>16</v>
      </c>
      <c r="I140" s="39" t="s">
        <v>314</v>
      </c>
      <c r="J140" s="39" t="s">
        <v>21649</v>
      </c>
      <c r="K140" s="39" t="s">
        <v>21155</v>
      </c>
      <c r="L140" s="39" t="s">
        <v>12887</v>
      </c>
      <c r="M140" s="39" t="s">
        <v>21650</v>
      </c>
      <c r="N140" s="39" t="s">
        <v>21651</v>
      </c>
      <c r="O140" s="39" t="s">
        <v>21652</v>
      </c>
      <c r="P140" s="39" t="s">
        <v>21653</v>
      </c>
      <c r="Q140" s="39" t="s">
        <v>21654</v>
      </c>
      <c r="R140" s="39" t="s">
        <v>21655</v>
      </c>
      <c r="S140" s="39" t="s">
        <v>21656</v>
      </c>
      <c r="T140" s="39" t="s">
        <v>21657</v>
      </c>
    </row>
    <row r="141" spans="1:20" x14ac:dyDescent="0.3">
      <c r="A141">
        <v>140</v>
      </c>
      <c r="B141" s="1">
        <v>45831.985486111109</v>
      </c>
      <c r="C141" s="1">
        <v>45831.99386574074</v>
      </c>
      <c r="D141" s="39" t="s">
        <v>1506</v>
      </c>
      <c r="E141" s="39" t="s">
        <v>1507</v>
      </c>
      <c r="F141" s="39" t="s">
        <v>21658</v>
      </c>
      <c r="G141">
        <v>13</v>
      </c>
      <c r="H141">
        <v>29</v>
      </c>
      <c r="I141" s="39" t="s">
        <v>20874</v>
      </c>
      <c r="J141" s="39" t="s">
        <v>11527</v>
      </c>
      <c r="K141" s="39" t="s">
        <v>21659</v>
      </c>
      <c r="L141" s="39" t="s">
        <v>21660</v>
      </c>
      <c r="M141" s="39" t="s">
        <v>958</v>
      </c>
      <c r="N141" s="39" t="s">
        <v>20586</v>
      </c>
      <c r="O141" s="39" t="s">
        <v>21661</v>
      </c>
      <c r="P141" s="39" t="s">
        <v>21662</v>
      </c>
      <c r="Q141" s="39" t="s">
        <v>21663</v>
      </c>
      <c r="R141" s="39" t="s">
        <v>21664</v>
      </c>
      <c r="S141" s="39" t="s">
        <v>21665</v>
      </c>
      <c r="T141" s="39" t="s">
        <v>21666</v>
      </c>
    </row>
    <row r="142" spans="1:20" x14ac:dyDescent="0.3">
      <c r="A142">
        <v>141</v>
      </c>
      <c r="B142" s="1">
        <v>45832.72996527778</v>
      </c>
      <c r="C142" s="1">
        <v>45832.746192129627</v>
      </c>
      <c r="D142" s="39" t="s">
        <v>895</v>
      </c>
      <c r="E142" s="39" t="s">
        <v>896</v>
      </c>
      <c r="F142" s="39" t="s">
        <v>21667</v>
      </c>
      <c r="G142">
        <v>2</v>
      </c>
      <c r="H142">
        <v>23</v>
      </c>
      <c r="I142" s="39" t="s">
        <v>21668</v>
      </c>
      <c r="J142" s="39" t="s">
        <v>21669</v>
      </c>
      <c r="K142" s="39" t="s">
        <v>20582</v>
      </c>
      <c r="L142" s="39" t="s">
        <v>21670</v>
      </c>
      <c r="M142" s="39" t="s">
        <v>1037</v>
      </c>
      <c r="N142" s="39" t="s">
        <v>20586</v>
      </c>
      <c r="O142" s="39" t="s">
        <v>21671</v>
      </c>
      <c r="P142" s="39" t="s">
        <v>21672</v>
      </c>
      <c r="Q142" s="39" t="s">
        <v>21673</v>
      </c>
      <c r="R142" s="39" t="s">
        <v>21674</v>
      </c>
      <c r="S142" s="39" t="s">
        <v>21045</v>
      </c>
      <c r="T142" s="39" t="s">
        <v>21675</v>
      </c>
    </row>
    <row r="143" spans="1:20" x14ac:dyDescent="0.3">
      <c r="A143">
        <v>142</v>
      </c>
      <c r="B143" s="1">
        <v>45832.941064814811</v>
      </c>
      <c r="C143" s="1">
        <v>45832.943935185183</v>
      </c>
      <c r="D143" s="39" t="s">
        <v>945</v>
      </c>
      <c r="E143" s="39" t="s">
        <v>946</v>
      </c>
      <c r="F143" s="39" t="s">
        <v>946</v>
      </c>
      <c r="G143">
        <v>2</v>
      </c>
      <c r="H143">
        <v>25</v>
      </c>
      <c r="I143" s="39" t="s">
        <v>21668</v>
      </c>
      <c r="J143" s="39" t="s">
        <v>21676</v>
      </c>
      <c r="K143" s="39" t="s">
        <v>21677</v>
      </c>
      <c r="L143" s="39" t="s">
        <v>21670</v>
      </c>
      <c r="M143" s="39" t="s">
        <v>341</v>
      </c>
      <c r="N143" s="39" t="s">
        <v>20586</v>
      </c>
      <c r="O143" s="39" t="s">
        <v>21678</v>
      </c>
      <c r="P143" s="39" t="s">
        <v>21672</v>
      </c>
      <c r="Q143" s="39" t="s">
        <v>21679</v>
      </c>
      <c r="R143" s="39" t="s">
        <v>21680</v>
      </c>
      <c r="S143" s="39" t="s">
        <v>21681</v>
      </c>
      <c r="T143" s="39" t="s">
        <v>20685</v>
      </c>
    </row>
    <row r="144" spans="1:20" x14ac:dyDescent="0.3">
      <c r="A144">
        <v>143</v>
      </c>
      <c r="B144" s="1">
        <v>45833.242719907408</v>
      </c>
      <c r="C144" s="1">
        <v>45833.253310185188</v>
      </c>
      <c r="D144" s="39" t="s">
        <v>1063</v>
      </c>
      <c r="E144" s="39" t="s">
        <v>1064</v>
      </c>
      <c r="F144" s="39" t="s">
        <v>1064</v>
      </c>
      <c r="G144">
        <v>2</v>
      </c>
      <c r="H144">
        <v>21</v>
      </c>
      <c r="I144" s="39" t="s">
        <v>21682</v>
      </c>
      <c r="J144" s="39" t="s">
        <v>21282</v>
      </c>
      <c r="K144" s="39" t="s">
        <v>21683</v>
      </c>
      <c r="L144" s="39" t="s">
        <v>21684</v>
      </c>
      <c r="M144" s="39" t="s">
        <v>21285</v>
      </c>
      <c r="N144" s="39" t="s">
        <v>20586</v>
      </c>
      <c r="O144" s="39" t="s">
        <v>21685</v>
      </c>
      <c r="P144" s="39" t="s">
        <v>21686</v>
      </c>
      <c r="Q144" s="39" t="s">
        <v>21687</v>
      </c>
      <c r="R144" s="39" t="s">
        <v>21688</v>
      </c>
      <c r="S144" s="39" t="s">
        <v>21689</v>
      </c>
      <c r="T144" s="39" t="s">
        <v>20606</v>
      </c>
    </row>
    <row r="145" spans="1:20" x14ac:dyDescent="0.3">
      <c r="A145">
        <v>144</v>
      </c>
      <c r="B145" s="1">
        <v>45833.605254629627</v>
      </c>
      <c r="C145" s="1">
        <v>45833.605300925927</v>
      </c>
      <c r="D145" s="39" t="s">
        <v>869</v>
      </c>
      <c r="E145" s="39" t="s">
        <v>870</v>
      </c>
      <c r="F145" s="39" t="s">
        <v>5366</v>
      </c>
      <c r="G145">
        <v>2</v>
      </c>
      <c r="H145">
        <v>13</v>
      </c>
      <c r="I145" s="39" t="s">
        <v>21690</v>
      </c>
      <c r="J145" s="39" t="s">
        <v>21691</v>
      </c>
      <c r="K145" s="39" t="s">
        <v>21692</v>
      </c>
      <c r="L145" s="39" t="s">
        <v>21693</v>
      </c>
      <c r="M145" s="39" t="s">
        <v>21694</v>
      </c>
      <c r="N145" s="39" t="s">
        <v>21695</v>
      </c>
      <c r="O145" s="39" t="s">
        <v>21696</v>
      </c>
      <c r="P145" s="39" t="s">
        <v>21697</v>
      </c>
      <c r="Q145" s="39" t="s">
        <v>21698</v>
      </c>
      <c r="R145" s="39" t="s">
        <v>21699</v>
      </c>
      <c r="S145" s="39" t="s">
        <v>21700</v>
      </c>
      <c r="T145" s="39" t="s">
        <v>21492</v>
      </c>
    </row>
    <row r="146" spans="1:20" x14ac:dyDescent="0.3">
      <c r="A146">
        <v>145</v>
      </c>
      <c r="B146" s="1">
        <v>45833.592812499999</v>
      </c>
      <c r="C146" s="1">
        <v>45833.60596064815</v>
      </c>
      <c r="D146" s="39" t="s">
        <v>1108</v>
      </c>
      <c r="E146" s="39" t="s">
        <v>1109</v>
      </c>
      <c r="F146" s="39" t="s">
        <v>1109</v>
      </c>
      <c r="G146">
        <v>2</v>
      </c>
      <c r="H146">
        <v>7</v>
      </c>
      <c r="I146" s="39" t="s">
        <v>21701</v>
      </c>
      <c r="J146" s="39" t="s">
        <v>21702</v>
      </c>
      <c r="K146" s="39" t="s">
        <v>21703</v>
      </c>
      <c r="L146" s="39" t="s">
        <v>21704</v>
      </c>
      <c r="M146" s="39" t="s">
        <v>21705</v>
      </c>
      <c r="N146" s="39" t="s">
        <v>21706</v>
      </c>
      <c r="O146" s="39" t="s">
        <v>21707</v>
      </c>
      <c r="P146" s="39" t="s">
        <v>21708</v>
      </c>
      <c r="Q146" s="39" t="s">
        <v>21709</v>
      </c>
      <c r="R146" s="39" t="s">
        <v>21568</v>
      </c>
      <c r="S146" s="39" t="s">
        <v>21710</v>
      </c>
      <c r="T146" s="39" t="s">
        <v>21711</v>
      </c>
    </row>
    <row r="147" spans="1:20" x14ac:dyDescent="0.3">
      <c r="A147">
        <v>146</v>
      </c>
      <c r="B147" s="1">
        <v>45833.593240740738</v>
      </c>
      <c r="C147" s="1">
        <v>45833.607060185182</v>
      </c>
      <c r="D147" s="39" t="s">
        <v>998</v>
      </c>
      <c r="E147" s="39" t="s">
        <v>999</v>
      </c>
      <c r="F147" s="39" t="s">
        <v>1000</v>
      </c>
      <c r="G147">
        <v>2</v>
      </c>
      <c r="H147">
        <v>11</v>
      </c>
      <c r="I147" s="39" t="s">
        <v>21712</v>
      </c>
      <c r="J147" s="39" t="s">
        <v>21713</v>
      </c>
      <c r="K147" s="39" t="s">
        <v>21714</v>
      </c>
      <c r="L147" s="39" t="s">
        <v>21715</v>
      </c>
      <c r="M147" s="39" t="s">
        <v>21716</v>
      </c>
      <c r="N147" s="39" t="s">
        <v>21706</v>
      </c>
      <c r="O147" s="39" t="s">
        <v>21717</v>
      </c>
      <c r="P147" s="39" t="s">
        <v>21718</v>
      </c>
      <c r="Q147" s="39" t="s">
        <v>21719</v>
      </c>
      <c r="R147" s="39" t="s">
        <v>21720</v>
      </c>
      <c r="S147" s="39" t="s">
        <v>21569</v>
      </c>
      <c r="T147" s="39" t="s">
        <v>21721</v>
      </c>
    </row>
    <row r="148" spans="1:20" x14ac:dyDescent="0.3">
      <c r="A148">
        <v>147</v>
      </c>
      <c r="B148" s="1">
        <v>45833.616354166668</v>
      </c>
      <c r="C148" s="1">
        <v>45833.616446759261</v>
      </c>
      <c r="D148" s="39" t="s">
        <v>1148</v>
      </c>
      <c r="E148" s="39" t="s">
        <v>1149</v>
      </c>
      <c r="F148" s="39" t="s">
        <v>1150</v>
      </c>
      <c r="G148">
        <v>2</v>
      </c>
      <c r="H148">
        <v>8</v>
      </c>
      <c r="I148" s="39" t="s">
        <v>21722</v>
      </c>
      <c r="J148" s="39" t="s">
        <v>21713</v>
      </c>
      <c r="K148" s="39" t="s">
        <v>21723</v>
      </c>
      <c r="L148" s="39" t="s">
        <v>21724</v>
      </c>
      <c r="M148" s="39" t="s">
        <v>21725</v>
      </c>
      <c r="N148" s="39" t="s">
        <v>21726</v>
      </c>
      <c r="O148" s="39" t="s">
        <v>21727</v>
      </c>
      <c r="P148" s="39" t="s">
        <v>21708</v>
      </c>
      <c r="Q148" s="39" t="s">
        <v>21728</v>
      </c>
      <c r="R148" s="39" t="s">
        <v>21568</v>
      </c>
      <c r="S148" s="39" t="s">
        <v>21729</v>
      </c>
      <c r="T148" s="39" t="s">
        <v>21711</v>
      </c>
    </row>
    <row r="149" spans="1:20" x14ac:dyDescent="0.3">
      <c r="A149">
        <v>148</v>
      </c>
      <c r="B149" s="1">
        <v>45833.604780092595</v>
      </c>
      <c r="C149" s="1">
        <v>45833.617002314815</v>
      </c>
      <c r="D149" s="39" t="s">
        <v>928</v>
      </c>
      <c r="E149" s="39" t="s">
        <v>929</v>
      </c>
      <c r="F149" s="39" t="s">
        <v>929</v>
      </c>
      <c r="G149">
        <v>2</v>
      </c>
      <c r="H149">
        <v>31</v>
      </c>
      <c r="I149" s="39" t="s">
        <v>21730</v>
      </c>
      <c r="J149" s="39" t="s">
        <v>21731</v>
      </c>
      <c r="K149" s="39" t="s">
        <v>21732</v>
      </c>
      <c r="L149" s="39" t="s">
        <v>21733</v>
      </c>
      <c r="M149" s="39" t="s">
        <v>1504</v>
      </c>
      <c r="N149" s="39" t="s">
        <v>20610</v>
      </c>
      <c r="O149" s="39" t="s">
        <v>21734</v>
      </c>
      <c r="P149" s="39" t="s">
        <v>21735</v>
      </c>
      <c r="Q149" s="39" t="s">
        <v>21736</v>
      </c>
      <c r="R149" s="39" t="s">
        <v>21737</v>
      </c>
      <c r="S149" s="39" t="s">
        <v>21738</v>
      </c>
      <c r="T149" s="39" t="s">
        <v>21739</v>
      </c>
    </row>
    <row r="150" spans="1:20" x14ac:dyDescent="0.3">
      <c r="A150">
        <v>149</v>
      </c>
      <c r="B150" s="1">
        <v>45833.60565972222</v>
      </c>
      <c r="C150" s="1">
        <v>45833.6171875</v>
      </c>
      <c r="D150" s="39" t="s">
        <v>1195</v>
      </c>
      <c r="E150" s="39" t="s">
        <v>1196</v>
      </c>
      <c r="F150" s="39" t="s">
        <v>1196</v>
      </c>
      <c r="G150">
        <v>2</v>
      </c>
      <c r="H150">
        <v>34</v>
      </c>
      <c r="I150" s="39" t="s">
        <v>21740</v>
      </c>
      <c r="J150" s="39" t="s">
        <v>21741</v>
      </c>
      <c r="K150" s="39" t="s">
        <v>21742</v>
      </c>
      <c r="L150" s="39" t="s">
        <v>21743</v>
      </c>
      <c r="M150" s="39" t="s">
        <v>1504</v>
      </c>
      <c r="N150" s="39" t="s">
        <v>20586</v>
      </c>
      <c r="O150" s="39" t="s">
        <v>21565</v>
      </c>
      <c r="P150" s="39" t="s">
        <v>21744</v>
      </c>
      <c r="Q150" s="39" t="s">
        <v>21745</v>
      </c>
      <c r="R150" s="39" t="s">
        <v>21746</v>
      </c>
      <c r="S150" s="39" t="s">
        <v>21747</v>
      </c>
      <c r="T150" s="39" t="s">
        <v>21748</v>
      </c>
    </row>
    <row r="151" spans="1:20" x14ac:dyDescent="0.3">
      <c r="A151">
        <v>150</v>
      </c>
      <c r="B151" s="1">
        <v>45833.599618055552</v>
      </c>
      <c r="C151" s="1">
        <v>45833.619386574072</v>
      </c>
      <c r="D151" s="39" t="s">
        <v>1259</v>
      </c>
      <c r="E151" s="39" t="s">
        <v>1260</v>
      </c>
      <c r="F151" s="39" t="s">
        <v>5583</v>
      </c>
      <c r="G151">
        <v>1</v>
      </c>
      <c r="H151">
        <v>14</v>
      </c>
      <c r="I151" s="39" t="s">
        <v>21701</v>
      </c>
      <c r="J151" s="39" t="s">
        <v>21749</v>
      </c>
      <c r="K151" s="39" t="s">
        <v>21750</v>
      </c>
      <c r="L151" s="39" t="s">
        <v>21704</v>
      </c>
      <c r="M151" s="39" t="s">
        <v>21705</v>
      </c>
      <c r="N151" s="39" t="s">
        <v>21751</v>
      </c>
      <c r="O151" s="39" t="s">
        <v>21752</v>
      </c>
      <c r="P151" s="39" t="s">
        <v>21708</v>
      </c>
      <c r="Q151" s="39" t="s">
        <v>21753</v>
      </c>
      <c r="R151" s="39" t="s">
        <v>21568</v>
      </c>
      <c r="S151" s="39" t="s">
        <v>21754</v>
      </c>
      <c r="T151" s="39" t="s">
        <v>21711</v>
      </c>
    </row>
    <row r="152" spans="1:20" x14ac:dyDescent="0.3">
      <c r="A152">
        <v>151</v>
      </c>
      <c r="B152" s="1">
        <v>45833.619791666664</v>
      </c>
      <c r="C152" s="1">
        <v>45833.620104166665</v>
      </c>
      <c r="D152" s="39" t="s">
        <v>1085</v>
      </c>
      <c r="E152" s="39" t="s">
        <v>1086</v>
      </c>
      <c r="F152" s="39" t="s">
        <v>1086</v>
      </c>
      <c r="G152">
        <v>2</v>
      </c>
      <c r="H152">
        <v>33</v>
      </c>
      <c r="I152" s="39" t="s">
        <v>21755</v>
      </c>
      <c r="J152" s="39" t="s">
        <v>21756</v>
      </c>
      <c r="K152" s="39" t="s">
        <v>21757</v>
      </c>
      <c r="L152" s="39" t="s">
        <v>21758</v>
      </c>
      <c r="M152" s="39" t="s">
        <v>1504</v>
      </c>
      <c r="N152" s="39" t="s">
        <v>20586</v>
      </c>
      <c r="O152" s="39" t="s">
        <v>21759</v>
      </c>
      <c r="P152" s="39" t="s">
        <v>21760</v>
      </c>
      <c r="Q152" s="39" t="s">
        <v>21761</v>
      </c>
      <c r="R152" s="39" t="s">
        <v>21762</v>
      </c>
      <c r="S152" s="39" t="s">
        <v>21763</v>
      </c>
      <c r="T152" s="39" t="s">
        <v>21570</v>
      </c>
    </row>
    <row r="153" spans="1:20" x14ac:dyDescent="0.3">
      <c r="A153">
        <v>152</v>
      </c>
      <c r="B153" s="1">
        <v>45833.828472222223</v>
      </c>
      <c r="C153" s="1">
        <v>45833.836701388886</v>
      </c>
      <c r="D153" s="39" t="s">
        <v>1050</v>
      </c>
      <c r="E153" s="39" t="s">
        <v>1051</v>
      </c>
      <c r="F153" s="39" t="s">
        <v>1052</v>
      </c>
      <c r="G153">
        <v>2</v>
      </c>
      <c r="H153">
        <v>28</v>
      </c>
      <c r="I153" s="39" t="s">
        <v>21764</v>
      </c>
      <c r="J153" s="39" t="s">
        <v>21765</v>
      </c>
      <c r="K153" s="39" t="s">
        <v>21766</v>
      </c>
      <c r="L153" s="39" t="s">
        <v>21767</v>
      </c>
      <c r="M153" s="39" t="s">
        <v>21768</v>
      </c>
      <c r="N153" s="39" t="s">
        <v>20586</v>
      </c>
      <c r="O153" s="39" t="s">
        <v>21769</v>
      </c>
      <c r="P153" s="39" t="s">
        <v>21770</v>
      </c>
      <c r="Q153" s="39" t="s">
        <v>21771</v>
      </c>
      <c r="R153" s="39" t="s">
        <v>21772</v>
      </c>
      <c r="S153" s="39" t="s">
        <v>314</v>
      </c>
      <c r="T153" s="39" t="s">
        <v>20606</v>
      </c>
    </row>
    <row r="154" spans="1:20" x14ac:dyDescent="0.3">
      <c r="A154">
        <v>153</v>
      </c>
      <c r="B154" s="1">
        <v>45834.594594907408</v>
      </c>
      <c r="C154" s="1">
        <v>45834.608749999999</v>
      </c>
      <c r="D154" s="39" t="s">
        <v>862</v>
      </c>
      <c r="E154" s="39" t="s">
        <v>863</v>
      </c>
      <c r="F154" s="39" t="s">
        <v>863</v>
      </c>
      <c r="G154">
        <v>2</v>
      </c>
      <c r="H154">
        <v>29</v>
      </c>
      <c r="I154" s="39" t="s">
        <v>21773</v>
      </c>
      <c r="J154" s="39" t="s">
        <v>21774</v>
      </c>
      <c r="K154" s="39" t="s">
        <v>21775</v>
      </c>
      <c r="L154" s="39" t="s">
        <v>21776</v>
      </c>
      <c r="M154" s="39" t="s">
        <v>107</v>
      </c>
      <c r="N154" s="39" t="s">
        <v>20586</v>
      </c>
      <c r="O154" s="39" t="s">
        <v>21777</v>
      </c>
      <c r="P154" s="39" t="s">
        <v>21778</v>
      </c>
      <c r="Q154" s="39" t="s">
        <v>21779</v>
      </c>
      <c r="R154" s="39" t="s">
        <v>21780</v>
      </c>
      <c r="S154" s="39" t="s">
        <v>21781</v>
      </c>
      <c r="T154" s="39" t="s">
        <v>21782</v>
      </c>
    </row>
    <row r="155" spans="1:20" x14ac:dyDescent="0.3">
      <c r="A155">
        <v>154</v>
      </c>
      <c r="B155" s="1">
        <v>45834.584143518521</v>
      </c>
      <c r="C155" s="1">
        <v>45834.608819444446</v>
      </c>
      <c r="D155" s="39" t="s">
        <v>878</v>
      </c>
      <c r="E155" s="39" t="s">
        <v>879</v>
      </c>
      <c r="F155" s="39" t="s">
        <v>879</v>
      </c>
      <c r="G155">
        <v>2</v>
      </c>
      <c r="H155">
        <v>15</v>
      </c>
      <c r="I155" s="39" t="s">
        <v>21783</v>
      </c>
      <c r="J155" s="39" t="s">
        <v>21784</v>
      </c>
      <c r="K155" s="39" t="s">
        <v>21785</v>
      </c>
      <c r="L155" s="39" t="s">
        <v>21786</v>
      </c>
      <c r="M155" s="39" t="s">
        <v>107</v>
      </c>
      <c r="N155" s="39" t="s">
        <v>20586</v>
      </c>
      <c r="O155" s="39" t="s">
        <v>21787</v>
      </c>
      <c r="P155" s="39" t="s">
        <v>21788</v>
      </c>
      <c r="Q155" s="39" t="s">
        <v>21789</v>
      </c>
      <c r="R155" s="39" t="s">
        <v>21790</v>
      </c>
      <c r="S155" s="39" t="s">
        <v>21791</v>
      </c>
      <c r="T155" s="39" t="s">
        <v>21421</v>
      </c>
    </row>
    <row r="156" spans="1:20" x14ac:dyDescent="0.3">
      <c r="A156">
        <v>155</v>
      </c>
      <c r="B156" s="1">
        <v>45834.642777777779</v>
      </c>
      <c r="C156" s="1">
        <v>45834.647048611114</v>
      </c>
      <c r="D156" s="39" t="s">
        <v>3433</v>
      </c>
      <c r="E156" s="39" t="s">
        <v>3434</v>
      </c>
      <c r="F156" s="39" t="s">
        <v>3434</v>
      </c>
      <c r="G156">
        <v>8</v>
      </c>
      <c r="H156">
        <v>7</v>
      </c>
      <c r="I156" s="39" t="s">
        <v>21792</v>
      </c>
      <c r="J156" s="39" t="s">
        <v>21793</v>
      </c>
      <c r="K156" s="39" t="s">
        <v>21794</v>
      </c>
      <c r="L156" s="39" t="s">
        <v>21795</v>
      </c>
      <c r="M156" s="39" t="s">
        <v>21796</v>
      </c>
      <c r="N156" s="39" t="s">
        <v>21797</v>
      </c>
      <c r="O156" s="39" t="s">
        <v>21798</v>
      </c>
      <c r="P156" s="39" t="s">
        <v>21799</v>
      </c>
      <c r="Q156" s="39" t="s">
        <v>21800</v>
      </c>
      <c r="R156" s="39" t="s">
        <v>21801</v>
      </c>
      <c r="S156" s="39" t="s">
        <v>21802</v>
      </c>
      <c r="T156" s="39" t="s">
        <v>21492</v>
      </c>
    </row>
    <row r="157" spans="1:20" x14ac:dyDescent="0.3">
      <c r="A157">
        <v>156</v>
      </c>
      <c r="B157" s="1">
        <v>45835.855381944442</v>
      </c>
      <c r="C157" s="1">
        <v>45835.864664351851</v>
      </c>
      <c r="D157" s="39" t="s">
        <v>3551</v>
      </c>
      <c r="E157" s="39" t="s">
        <v>3552</v>
      </c>
      <c r="F157" s="39" t="s">
        <v>3552</v>
      </c>
      <c r="G157">
        <v>8</v>
      </c>
      <c r="H157">
        <v>39</v>
      </c>
      <c r="I157" s="39" t="s">
        <v>21803</v>
      </c>
      <c r="J157" s="39" t="s">
        <v>21804</v>
      </c>
      <c r="K157" s="39" t="s">
        <v>21805</v>
      </c>
      <c r="L157" s="39" t="s">
        <v>12887</v>
      </c>
      <c r="M157" s="39" t="s">
        <v>20586</v>
      </c>
      <c r="N157" s="39" t="s">
        <v>20586</v>
      </c>
      <c r="O157" s="39" t="s">
        <v>21806</v>
      </c>
      <c r="P157" s="39" t="s">
        <v>21807</v>
      </c>
      <c r="Q157" s="39" t="s">
        <v>21808</v>
      </c>
      <c r="R157" s="39" t="s">
        <v>21809</v>
      </c>
      <c r="S157" s="39" t="s">
        <v>21810</v>
      </c>
      <c r="T157" s="39" t="s">
        <v>20655</v>
      </c>
    </row>
    <row r="158" spans="1:20" x14ac:dyDescent="0.3">
      <c r="A158">
        <v>157</v>
      </c>
      <c r="B158" s="1">
        <v>45836.420810185184</v>
      </c>
      <c r="C158" s="1">
        <v>45836.426689814813</v>
      </c>
      <c r="D158" s="39" t="s">
        <v>1038</v>
      </c>
      <c r="E158" s="39" t="s">
        <v>1039</v>
      </c>
      <c r="F158" s="39" t="s">
        <v>1039</v>
      </c>
      <c r="G158">
        <v>2</v>
      </c>
      <c r="H158">
        <v>22</v>
      </c>
      <c r="I158" s="39" t="s">
        <v>21281</v>
      </c>
      <c r="J158" s="39" t="s">
        <v>21282</v>
      </c>
      <c r="K158" s="39" t="s">
        <v>21283</v>
      </c>
      <c r="L158" s="39" t="s">
        <v>21284</v>
      </c>
      <c r="M158" s="39" t="s">
        <v>21285</v>
      </c>
      <c r="N158" s="39" t="s">
        <v>21286</v>
      </c>
      <c r="O158" s="39" t="s">
        <v>21287</v>
      </c>
      <c r="P158" s="39" t="s">
        <v>21811</v>
      </c>
      <c r="Q158" s="39" t="s">
        <v>21812</v>
      </c>
      <c r="R158" s="39" t="s">
        <v>21813</v>
      </c>
      <c r="S158" s="39" t="s">
        <v>21291</v>
      </c>
      <c r="T158" s="39" t="s">
        <v>20606</v>
      </c>
    </row>
    <row r="159" spans="1:20" x14ac:dyDescent="0.3">
      <c r="A159">
        <v>158</v>
      </c>
      <c r="B159" s="1">
        <v>45836.554432870369</v>
      </c>
      <c r="C159" s="1">
        <v>45836.556805555556</v>
      </c>
      <c r="D159" s="39" t="s">
        <v>970</v>
      </c>
      <c r="E159" s="39" t="s">
        <v>971</v>
      </c>
      <c r="F159" s="39" t="s">
        <v>971</v>
      </c>
      <c r="G159">
        <v>2</v>
      </c>
      <c r="H159">
        <v>3</v>
      </c>
      <c r="I159" s="39" t="s">
        <v>21814</v>
      </c>
      <c r="J159" s="39" t="s">
        <v>21815</v>
      </c>
      <c r="K159" s="39" t="s">
        <v>21816</v>
      </c>
      <c r="L159" s="39" t="s">
        <v>21817</v>
      </c>
      <c r="M159" s="39" t="s">
        <v>21818</v>
      </c>
      <c r="N159" s="39" t="s">
        <v>21819</v>
      </c>
      <c r="O159" s="39" t="s">
        <v>21820</v>
      </c>
      <c r="P159" s="39" t="s">
        <v>21821</v>
      </c>
      <c r="Q159" s="39" t="s">
        <v>21822</v>
      </c>
      <c r="R159" s="39" t="s">
        <v>21823</v>
      </c>
      <c r="S159" s="39" t="s">
        <v>21824</v>
      </c>
      <c r="T159" s="39" t="s">
        <v>21825</v>
      </c>
    </row>
    <row r="160" spans="1:20" x14ac:dyDescent="0.3">
      <c r="A160">
        <v>159</v>
      </c>
      <c r="B160" s="1">
        <v>45836.573379629626</v>
      </c>
      <c r="C160" s="1">
        <v>45836.578414351854</v>
      </c>
      <c r="D160" s="39" t="s">
        <v>2623</v>
      </c>
      <c r="E160" s="39" t="s">
        <v>2624</v>
      </c>
      <c r="F160" s="39" t="s">
        <v>2624</v>
      </c>
      <c r="G160">
        <v>5</v>
      </c>
      <c r="H160">
        <v>27</v>
      </c>
      <c r="I160" s="39" t="s">
        <v>21826</v>
      </c>
      <c r="J160" s="39" t="s">
        <v>21827</v>
      </c>
      <c r="K160" s="39" t="s">
        <v>21828</v>
      </c>
      <c r="L160" s="39" t="s">
        <v>21829</v>
      </c>
      <c r="M160" s="39" t="s">
        <v>21830</v>
      </c>
      <c r="N160" s="39" t="s">
        <v>20586</v>
      </c>
      <c r="O160" s="39" t="s">
        <v>20864</v>
      </c>
      <c r="P160" s="39" t="s">
        <v>21831</v>
      </c>
      <c r="Q160" s="39" t="s">
        <v>21832</v>
      </c>
      <c r="R160" s="39" t="s">
        <v>21833</v>
      </c>
      <c r="S160" s="39" t="s">
        <v>21834</v>
      </c>
      <c r="T160" s="39" t="s">
        <v>21835</v>
      </c>
    </row>
    <row r="161" spans="1:20" x14ac:dyDescent="0.3">
      <c r="A161">
        <v>160</v>
      </c>
      <c r="B161" s="1">
        <v>45836.662581018521</v>
      </c>
      <c r="C161" s="1">
        <v>45836.67087962963</v>
      </c>
      <c r="D161" s="39" t="s">
        <v>3715</v>
      </c>
      <c r="E161" s="39" t="s">
        <v>3716</v>
      </c>
      <c r="F161" s="39" t="s">
        <v>14719</v>
      </c>
      <c r="G161">
        <v>8</v>
      </c>
      <c r="H161">
        <v>14</v>
      </c>
      <c r="I161" s="39" t="s">
        <v>21836</v>
      </c>
      <c r="J161" s="39" t="s">
        <v>21837</v>
      </c>
      <c r="K161" s="39" t="s">
        <v>21838</v>
      </c>
      <c r="L161" s="39" t="s">
        <v>21839</v>
      </c>
      <c r="M161" s="39" t="s">
        <v>7211</v>
      </c>
      <c r="N161" s="39" t="s">
        <v>21840</v>
      </c>
      <c r="O161" s="39" t="s">
        <v>21841</v>
      </c>
      <c r="P161" s="39" t="s">
        <v>21842</v>
      </c>
      <c r="Q161" s="39" t="s">
        <v>21843</v>
      </c>
      <c r="R161" s="39" t="s">
        <v>21844</v>
      </c>
      <c r="S161" s="39" t="s">
        <v>21845</v>
      </c>
      <c r="T161" s="39" t="s">
        <v>20606</v>
      </c>
    </row>
    <row r="162" spans="1:20" x14ac:dyDescent="0.3">
      <c r="A162">
        <v>161</v>
      </c>
      <c r="B162" s="1">
        <v>45836.729444444441</v>
      </c>
      <c r="C162" s="1">
        <v>45836.737939814811</v>
      </c>
      <c r="D162" s="39" t="s">
        <v>1409</v>
      </c>
      <c r="E162" s="39" t="s">
        <v>1410</v>
      </c>
      <c r="F162" s="39" t="s">
        <v>1410</v>
      </c>
      <c r="G162">
        <v>1</v>
      </c>
      <c r="H162">
        <v>26</v>
      </c>
      <c r="I162" s="39" t="s">
        <v>21846</v>
      </c>
      <c r="J162" s="39" t="s">
        <v>21713</v>
      </c>
      <c r="K162" s="39" t="s">
        <v>21847</v>
      </c>
      <c r="L162" s="39" t="s">
        <v>21848</v>
      </c>
      <c r="M162" s="39" t="s">
        <v>21705</v>
      </c>
      <c r="N162" s="39" t="s">
        <v>21706</v>
      </c>
      <c r="O162" s="39" t="s">
        <v>21752</v>
      </c>
      <c r="P162" s="39" t="s">
        <v>21849</v>
      </c>
      <c r="Q162" s="39" t="s">
        <v>21850</v>
      </c>
      <c r="R162" s="39" t="s">
        <v>21568</v>
      </c>
      <c r="S162" s="39" t="s">
        <v>21569</v>
      </c>
      <c r="T162" s="39" t="s">
        <v>21851</v>
      </c>
    </row>
    <row r="163" spans="1:20" x14ac:dyDescent="0.3">
      <c r="A163">
        <v>162</v>
      </c>
      <c r="B163" s="1">
        <v>45836.895578703705</v>
      </c>
      <c r="C163" s="1">
        <v>45836.89570601852</v>
      </c>
      <c r="D163" s="39" t="s">
        <v>4469</v>
      </c>
      <c r="E163" s="39" t="s">
        <v>4470</v>
      </c>
      <c r="F163" s="39" t="s">
        <v>4470</v>
      </c>
      <c r="G163">
        <v>7</v>
      </c>
      <c r="H163">
        <v>31</v>
      </c>
      <c r="I163" s="39" t="s">
        <v>21852</v>
      </c>
      <c r="J163" s="39" t="s">
        <v>21853</v>
      </c>
      <c r="K163" s="39" t="s">
        <v>20593</v>
      </c>
      <c r="L163" s="39" t="s">
        <v>21158</v>
      </c>
      <c r="M163" s="39" t="s">
        <v>107</v>
      </c>
      <c r="N163" s="39" t="s">
        <v>20586</v>
      </c>
      <c r="O163" s="39" t="s">
        <v>21854</v>
      </c>
      <c r="P163" s="39" t="s">
        <v>21855</v>
      </c>
      <c r="Q163" s="39" t="s">
        <v>21856</v>
      </c>
      <c r="R163" s="39" t="s">
        <v>21857</v>
      </c>
      <c r="S163" s="39" t="s">
        <v>314</v>
      </c>
      <c r="T163" s="39" t="s">
        <v>21858</v>
      </c>
    </row>
    <row r="164" spans="1:20" x14ac:dyDescent="0.3">
      <c r="A164">
        <v>163</v>
      </c>
      <c r="B164" s="1">
        <v>45836.909305555557</v>
      </c>
      <c r="C164" s="1">
        <v>45836.917291666665</v>
      </c>
      <c r="D164" s="39" t="s">
        <v>3511</v>
      </c>
      <c r="E164" s="39" t="s">
        <v>3512</v>
      </c>
      <c r="F164" s="39" t="s">
        <v>12121</v>
      </c>
      <c r="G164">
        <v>8</v>
      </c>
      <c r="H164">
        <v>16</v>
      </c>
      <c r="I164" s="39" t="s">
        <v>21859</v>
      </c>
      <c r="J164" s="39" t="s">
        <v>21860</v>
      </c>
      <c r="K164" s="39" t="s">
        <v>21861</v>
      </c>
      <c r="L164" s="39" t="s">
        <v>21862</v>
      </c>
      <c r="M164" s="39" t="s">
        <v>21863</v>
      </c>
      <c r="N164" s="39" t="s">
        <v>21864</v>
      </c>
      <c r="O164" s="39" t="s">
        <v>21865</v>
      </c>
      <c r="P164" s="39" t="s">
        <v>21866</v>
      </c>
      <c r="Q164" s="39" t="s">
        <v>21867</v>
      </c>
      <c r="R164" s="39" t="s">
        <v>21868</v>
      </c>
      <c r="S164" s="39" t="s">
        <v>21869</v>
      </c>
      <c r="T164" s="39" t="s">
        <v>21870</v>
      </c>
    </row>
    <row r="165" spans="1:20" x14ac:dyDescent="0.3">
      <c r="A165">
        <v>164</v>
      </c>
      <c r="B165" s="1">
        <v>45837.362893518519</v>
      </c>
      <c r="C165" s="1">
        <v>45837.369016203702</v>
      </c>
      <c r="D165" s="39" t="s">
        <v>1026</v>
      </c>
      <c r="E165" s="39" t="s">
        <v>1027</v>
      </c>
      <c r="F165" s="39" t="s">
        <v>1027</v>
      </c>
      <c r="G165">
        <v>2</v>
      </c>
      <c r="H165">
        <v>24</v>
      </c>
      <c r="I165" s="39" t="s">
        <v>21281</v>
      </c>
      <c r="J165" s="39" t="s">
        <v>21282</v>
      </c>
      <c r="K165" s="39" t="s">
        <v>21283</v>
      </c>
      <c r="L165" s="39" t="s">
        <v>21871</v>
      </c>
      <c r="M165" s="39" t="s">
        <v>21872</v>
      </c>
      <c r="N165" s="39" t="s">
        <v>20586</v>
      </c>
      <c r="O165" s="39" t="s">
        <v>21287</v>
      </c>
      <c r="P165" s="39" t="s">
        <v>21288</v>
      </c>
      <c r="Q165" s="39" t="s">
        <v>21812</v>
      </c>
      <c r="R165" s="39" t="s">
        <v>21873</v>
      </c>
      <c r="S165" s="39" t="s">
        <v>21291</v>
      </c>
      <c r="T165" s="39" t="s">
        <v>20606</v>
      </c>
    </row>
    <row r="166" spans="1:20" x14ac:dyDescent="0.3">
      <c r="A166">
        <v>165</v>
      </c>
      <c r="B166" s="1">
        <v>45837.459687499999</v>
      </c>
      <c r="C166" s="1">
        <v>45837.461921296293</v>
      </c>
      <c r="D166" s="39" t="s">
        <v>2759</v>
      </c>
      <c r="E166" s="39" t="s">
        <v>2760</v>
      </c>
      <c r="F166" s="39" t="s">
        <v>2760</v>
      </c>
      <c r="G166">
        <v>5</v>
      </c>
      <c r="H166">
        <v>28</v>
      </c>
      <c r="I166" s="39" t="s">
        <v>21874</v>
      </c>
      <c r="J166" s="39" t="s">
        <v>21875</v>
      </c>
      <c r="K166" s="39" t="s">
        <v>21876</v>
      </c>
      <c r="L166" s="39" t="s">
        <v>21877</v>
      </c>
      <c r="M166" s="39" t="s">
        <v>21878</v>
      </c>
      <c r="N166" s="39" t="s">
        <v>20586</v>
      </c>
      <c r="O166" s="39" t="s">
        <v>20864</v>
      </c>
      <c r="P166" s="39" t="s">
        <v>21879</v>
      </c>
      <c r="Q166" s="39" t="s">
        <v>21880</v>
      </c>
      <c r="R166" s="39" t="s">
        <v>21881</v>
      </c>
      <c r="S166" s="39" t="s">
        <v>21834</v>
      </c>
      <c r="T166" s="39" t="s">
        <v>21835</v>
      </c>
    </row>
    <row r="167" spans="1:20" x14ac:dyDescent="0.3">
      <c r="A167">
        <v>166</v>
      </c>
      <c r="B167" s="1">
        <v>45837.513020833336</v>
      </c>
      <c r="C167" s="1">
        <v>45837.519583333335</v>
      </c>
      <c r="D167" s="39" t="s">
        <v>4267</v>
      </c>
      <c r="E167" s="39" t="s">
        <v>4268</v>
      </c>
      <c r="F167" s="39" t="s">
        <v>4268</v>
      </c>
      <c r="G167">
        <v>4</v>
      </c>
      <c r="H167">
        <v>36</v>
      </c>
      <c r="I167" s="39" t="s">
        <v>21882</v>
      </c>
      <c r="J167" s="39" t="s">
        <v>21883</v>
      </c>
      <c r="K167" s="39" t="s">
        <v>21884</v>
      </c>
      <c r="L167" s="39" t="s">
        <v>21885</v>
      </c>
      <c r="M167" s="39" t="s">
        <v>21886</v>
      </c>
      <c r="N167" s="39" t="s">
        <v>20586</v>
      </c>
      <c r="O167" s="39" t="s">
        <v>21887</v>
      </c>
      <c r="P167" s="39" t="s">
        <v>21888</v>
      </c>
      <c r="Q167" s="39" t="s">
        <v>21889</v>
      </c>
      <c r="R167" s="39" t="s">
        <v>21890</v>
      </c>
      <c r="S167" s="39" t="s">
        <v>314</v>
      </c>
      <c r="T167" s="39" t="s">
        <v>21891</v>
      </c>
    </row>
    <row r="168" spans="1:20" x14ac:dyDescent="0.3">
      <c r="A168">
        <v>167</v>
      </c>
      <c r="B168" s="1">
        <v>45837.580891203703</v>
      </c>
      <c r="C168" s="1">
        <v>45837.589907407404</v>
      </c>
      <c r="D168" s="39" t="s">
        <v>1201</v>
      </c>
      <c r="E168" s="39" t="s">
        <v>1202</v>
      </c>
      <c r="F168" s="39" t="s">
        <v>1202</v>
      </c>
      <c r="G168">
        <v>1</v>
      </c>
      <c r="H168">
        <v>10</v>
      </c>
      <c r="I168" s="39" t="s">
        <v>21892</v>
      </c>
      <c r="J168" s="39" t="s">
        <v>21893</v>
      </c>
      <c r="K168" s="39" t="s">
        <v>21894</v>
      </c>
      <c r="L168" s="39" t="s">
        <v>21895</v>
      </c>
      <c r="M168" s="39" t="s">
        <v>21896</v>
      </c>
      <c r="N168" s="39" t="s">
        <v>20586</v>
      </c>
      <c r="O168" s="39" t="s">
        <v>21897</v>
      </c>
      <c r="P168" s="39" t="s">
        <v>21898</v>
      </c>
      <c r="Q168" s="39" t="s">
        <v>21899</v>
      </c>
      <c r="R168" s="39" t="s">
        <v>21900</v>
      </c>
      <c r="S168" s="39" t="s">
        <v>21901</v>
      </c>
      <c r="T168" s="39" t="s">
        <v>21902</v>
      </c>
    </row>
    <row r="169" spans="1:20" x14ac:dyDescent="0.3">
      <c r="A169">
        <v>168</v>
      </c>
      <c r="B169" s="1">
        <v>45837.641712962963</v>
      </c>
      <c r="C169" s="1">
        <v>45837.646215277775</v>
      </c>
      <c r="D169" s="39" t="s">
        <v>1162</v>
      </c>
      <c r="E169" s="39" t="s">
        <v>1163</v>
      </c>
      <c r="F169" s="39" t="s">
        <v>1163</v>
      </c>
      <c r="G169">
        <v>2</v>
      </c>
      <c r="H169">
        <v>14</v>
      </c>
      <c r="I169" s="39" t="s">
        <v>21701</v>
      </c>
      <c r="J169" s="39" t="s">
        <v>21749</v>
      </c>
      <c r="K169" s="39" t="s">
        <v>21903</v>
      </c>
      <c r="L169" s="39" t="s">
        <v>21704</v>
      </c>
      <c r="M169" s="39" t="s">
        <v>21705</v>
      </c>
      <c r="N169" s="39" t="s">
        <v>21751</v>
      </c>
      <c r="O169" s="39" t="s">
        <v>21752</v>
      </c>
      <c r="P169" s="39" t="s">
        <v>21708</v>
      </c>
      <c r="Q169" s="39" t="s">
        <v>21753</v>
      </c>
      <c r="R169" s="39" t="s">
        <v>21568</v>
      </c>
      <c r="S169" s="39" t="s">
        <v>21729</v>
      </c>
      <c r="T169" s="39" t="s">
        <v>21711</v>
      </c>
    </row>
    <row r="170" spans="1:20" x14ac:dyDescent="0.3">
      <c r="A170">
        <v>169</v>
      </c>
      <c r="B170" s="1">
        <v>45837.757951388892</v>
      </c>
      <c r="C170" s="1">
        <v>45837.762743055559</v>
      </c>
      <c r="D170" s="39" t="s">
        <v>1253</v>
      </c>
      <c r="E170" s="39" t="s">
        <v>1254</v>
      </c>
      <c r="F170" s="39" t="s">
        <v>1254</v>
      </c>
      <c r="G170">
        <v>1</v>
      </c>
      <c r="H170">
        <v>7</v>
      </c>
      <c r="I170" s="39" t="s">
        <v>21904</v>
      </c>
      <c r="J170" s="39" t="s">
        <v>21702</v>
      </c>
      <c r="K170" s="39" t="s">
        <v>21847</v>
      </c>
      <c r="L170" s="39" t="s">
        <v>21905</v>
      </c>
      <c r="M170" s="39" t="s">
        <v>21705</v>
      </c>
      <c r="N170" s="39" t="s">
        <v>21706</v>
      </c>
      <c r="O170" s="39" t="s">
        <v>21906</v>
      </c>
      <c r="P170" s="39" t="s">
        <v>21907</v>
      </c>
      <c r="Q170" s="39" t="s">
        <v>21908</v>
      </c>
      <c r="R170" s="39" t="s">
        <v>21909</v>
      </c>
      <c r="S170" s="39" t="s">
        <v>21910</v>
      </c>
      <c r="T170" s="39" t="s">
        <v>21911</v>
      </c>
    </row>
    <row r="171" spans="1:20" x14ac:dyDescent="0.3">
      <c r="A171">
        <v>170</v>
      </c>
      <c r="B171" s="1">
        <v>45837.815405092595</v>
      </c>
      <c r="C171" s="1">
        <v>45837.834675925929</v>
      </c>
      <c r="D171" s="39" t="s">
        <v>2033</v>
      </c>
      <c r="E171" s="39" t="s">
        <v>2034</v>
      </c>
      <c r="F171" s="39" t="s">
        <v>2035</v>
      </c>
      <c r="G171">
        <v>4</v>
      </c>
      <c r="H171">
        <v>23</v>
      </c>
      <c r="I171" s="39" t="s">
        <v>21912</v>
      </c>
      <c r="J171" s="39" t="s">
        <v>21913</v>
      </c>
      <c r="K171" s="39" t="s">
        <v>21914</v>
      </c>
      <c r="L171" s="39" t="s">
        <v>21915</v>
      </c>
      <c r="M171" s="39" t="s">
        <v>107</v>
      </c>
      <c r="N171" s="39" t="s">
        <v>20586</v>
      </c>
      <c r="O171" s="39" t="s">
        <v>21916</v>
      </c>
      <c r="P171" s="39" t="s">
        <v>21917</v>
      </c>
      <c r="Q171" s="39" t="s">
        <v>21918</v>
      </c>
      <c r="R171" s="39" t="s">
        <v>21919</v>
      </c>
      <c r="S171" s="39" t="s">
        <v>21920</v>
      </c>
      <c r="T171" s="39" t="s">
        <v>20606</v>
      </c>
    </row>
    <row r="172" spans="1:20" x14ac:dyDescent="0.3">
      <c r="A172">
        <v>171</v>
      </c>
      <c r="B172" s="1">
        <v>45837.860972222225</v>
      </c>
      <c r="C172" s="1">
        <v>45837.864421296297</v>
      </c>
      <c r="D172" s="39" t="s">
        <v>1097</v>
      </c>
      <c r="E172" s="39" t="s">
        <v>1098</v>
      </c>
      <c r="F172" s="39" t="s">
        <v>1098</v>
      </c>
      <c r="G172">
        <v>2</v>
      </c>
      <c r="H172">
        <v>12</v>
      </c>
      <c r="I172" s="39" t="s">
        <v>21701</v>
      </c>
      <c r="J172" s="39" t="s">
        <v>21749</v>
      </c>
      <c r="K172" s="39" t="s">
        <v>21903</v>
      </c>
      <c r="L172" s="39" t="s">
        <v>21704</v>
      </c>
      <c r="M172" s="39" t="s">
        <v>21705</v>
      </c>
      <c r="N172" s="39" t="s">
        <v>21921</v>
      </c>
      <c r="O172" s="39" t="s">
        <v>21752</v>
      </c>
      <c r="P172" s="39" t="s">
        <v>21708</v>
      </c>
      <c r="Q172" s="39" t="s">
        <v>21922</v>
      </c>
      <c r="R172" s="39" t="s">
        <v>21568</v>
      </c>
      <c r="S172" s="39" t="s">
        <v>21729</v>
      </c>
      <c r="T172" s="39" t="s">
        <v>21711</v>
      </c>
    </row>
    <row r="173" spans="1:20" x14ac:dyDescent="0.3">
      <c r="A173">
        <v>172</v>
      </c>
      <c r="B173" s="1">
        <v>45837.860590277778</v>
      </c>
      <c r="C173" s="1">
        <v>45837.876863425925</v>
      </c>
      <c r="D173" s="39" t="s">
        <v>3057</v>
      </c>
      <c r="E173" s="39" t="s">
        <v>3058</v>
      </c>
      <c r="F173" s="39" t="s">
        <v>14032</v>
      </c>
      <c r="G173">
        <v>9</v>
      </c>
      <c r="H173">
        <v>24</v>
      </c>
      <c r="I173" s="39" t="s">
        <v>314</v>
      </c>
      <c r="J173" s="39" t="s">
        <v>314</v>
      </c>
      <c r="K173" s="39" t="s">
        <v>20582</v>
      </c>
      <c r="L173" s="39" t="s">
        <v>20679</v>
      </c>
      <c r="M173" s="39" t="s">
        <v>21923</v>
      </c>
      <c r="N173" s="39" t="s">
        <v>20586</v>
      </c>
      <c r="O173" s="39" t="s">
        <v>21924</v>
      </c>
      <c r="P173" s="39" t="s">
        <v>21925</v>
      </c>
      <c r="Q173" s="39" t="s">
        <v>21926</v>
      </c>
      <c r="R173" s="39" t="s">
        <v>21927</v>
      </c>
      <c r="S173" s="39" t="s">
        <v>314</v>
      </c>
      <c r="T173" s="39" t="s">
        <v>21928</v>
      </c>
    </row>
    <row r="174" spans="1:20" x14ac:dyDescent="0.3">
      <c r="A174">
        <v>173</v>
      </c>
      <c r="B174" s="1">
        <v>45837.872546296298</v>
      </c>
      <c r="C174" s="1">
        <v>45837.89398148148</v>
      </c>
      <c r="D174" s="39" t="s">
        <v>1429</v>
      </c>
      <c r="E174" s="39" t="s">
        <v>1430</v>
      </c>
      <c r="F174" s="39" t="s">
        <v>1430</v>
      </c>
      <c r="G174">
        <v>1</v>
      </c>
      <c r="H174">
        <v>17</v>
      </c>
      <c r="I174" s="39" t="s">
        <v>314</v>
      </c>
      <c r="J174" s="39" t="s">
        <v>314</v>
      </c>
      <c r="K174" s="39" t="s">
        <v>20864</v>
      </c>
      <c r="L174" s="39" t="s">
        <v>12887</v>
      </c>
      <c r="M174" s="39" t="s">
        <v>433</v>
      </c>
      <c r="N174" s="39" t="s">
        <v>20586</v>
      </c>
      <c r="O174" s="39" t="s">
        <v>21929</v>
      </c>
      <c r="P174" s="39" t="s">
        <v>21930</v>
      </c>
      <c r="Q174" s="39" t="s">
        <v>21931</v>
      </c>
      <c r="R174" s="39" t="s">
        <v>21932</v>
      </c>
      <c r="S174" s="39" t="s">
        <v>314</v>
      </c>
      <c r="T174" s="39" t="s">
        <v>20655</v>
      </c>
    </row>
    <row r="175" spans="1:20" x14ac:dyDescent="0.3">
      <c r="A175">
        <v>174</v>
      </c>
      <c r="B175" s="1">
        <v>45837.943807870368</v>
      </c>
      <c r="C175" s="1">
        <v>45837.961875000001</v>
      </c>
      <c r="D175" s="39" t="s">
        <v>1075</v>
      </c>
      <c r="E175" s="39" t="s">
        <v>1076</v>
      </c>
      <c r="F175" s="39" t="s">
        <v>1076</v>
      </c>
      <c r="G175">
        <v>2</v>
      </c>
      <c r="H175">
        <v>32</v>
      </c>
      <c r="I175" s="39" t="s">
        <v>21701</v>
      </c>
      <c r="J175" s="39" t="s">
        <v>21749</v>
      </c>
      <c r="K175" s="39" t="s">
        <v>21903</v>
      </c>
      <c r="L175" s="39" t="s">
        <v>21933</v>
      </c>
      <c r="M175" s="39" t="s">
        <v>21725</v>
      </c>
      <c r="N175" s="39" t="s">
        <v>21934</v>
      </c>
      <c r="O175" s="39" t="s">
        <v>21935</v>
      </c>
      <c r="P175" s="39" t="s">
        <v>21708</v>
      </c>
      <c r="Q175" s="39" t="s">
        <v>21936</v>
      </c>
      <c r="R175" s="39" t="s">
        <v>21937</v>
      </c>
      <c r="S175" s="39" t="s">
        <v>21710</v>
      </c>
      <c r="T175" s="39" t="s">
        <v>21938</v>
      </c>
    </row>
    <row r="176" spans="1:20" x14ac:dyDescent="0.3">
      <c r="A176">
        <v>175</v>
      </c>
      <c r="B176" s="1">
        <v>45837.947326388887</v>
      </c>
      <c r="C176" s="1">
        <v>45837.961898148147</v>
      </c>
      <c r="D176" s="39" t="s">
        <v>1172</v>
      </c>
      <c r="E176" s="39" t="s">
        <v>1173</v>
      </c>
      <c r="F176" s="39" t="s">
        <v>1173</v>
      </c>
      <c r="G176">
        <v>2</v>
      </c>
      <c r="H176">
        <v>10</v>
      </c>
      <c r="I176" s="39" t="s">
        <v>21701</v>
      </c>
      <c r="J176" s="39" t="s">
        <v>21749</v>
      </c>
      <c r="K176" s="39" t="s">
        <v>21903</v>
      </c>
      <c r="L176" s="39" t="s">
        <v>21933</v>
      </c>
      <c r="M176" s="39" t="s">
        <v>21705</v>
      </c>
      <c r="N176" s="39" t="s">
        <v>21751</v>
      </c>
      <c r="O176" s="39" t="s">
        <v>21752</v>
      </c>
      <c r="P176" s="39" t="s">
        <v>21708</v>
      </c>
      <c r="Q176" s="39" t="s">
        <v>21939</v>
      </c>
      <c r="R176" s="39" t="s">
        <v>21568</v>
      </c>
      <c r="S176" s="39" t="s">
        <v>21729</v>
      </c>
      <c r="T176" s="39" t="s">
        <v>21711</v>
      </c>
    </row>
    <row r="177" spans="1:20" x14ac:dyDescent="0.3">
      <c r="A177">
        <v>176</v>
      </c>
      <c r="B177" s="1">
        <v>45838.054710648146</v>
      </c>
      <c r="C177" s="1">
        <v>45838.054849537039</v>
      </c>
      <c r="D177" s="39" t="s">
        <v>2843</v>
      </c>
      <c r="E177" s="39" t="s">
        <v>2844</v>
      </c>
      <c r="F177" s="39" t="s">
        <v>2844</v>
      </c>
      <c r="G177">
        <v>5</v>
      </c>
      <c r="H177">
        <v>34</v>
      </c>
      <c r="I177" s="39" t="s">
        <v>21940</v>
      </c>
      <c r="J177" s="39" t="s">
        <v>21941</v>
      </c>
      <c r="K177" s="39" t="s">
        <v>21942</v>
      </c>
      <c r="L177" s="39" t="s">
        <v>21943</v>
      </c>
      <c r="M177" s="39" t="s">
        <v>21944</v>
      </c>
      <c r="N177" s="39" t="s">
        <v>20610</v>
      </c>
      <c r="O177" s="39" t="s">
        <v>21945</v>
      </c>
      <c r="P177" s="39" t="s">
        <v>21946</v>
      </c>
      <c r="Q177" s="39" t="s">
        <v>21947</v>
      </c>
      <c r="R177" s="39" t="s">
        <v>21948</v>
      </c>
      <c r="S177" s="39" t="s">
        <v>21949</v>
      </c>
      <c r="T177" s="39" t="s">
        <v>20606</v>
      </c>
    </row>
    <row r="178" spans="1:20" x14ac:dyDescent="0.3">
      <c r="A178">
        <v>177</v>
      </c>
      <c r="B178" s="1">
        <v>45838.222581018519</v>
      </c>
      <c r="C178" s="1">
        <v>45838.234074074076</v>
      </c>
      <c r="D178" s="39" t="s">
        <v>2869</v>
      </c>
      <c r="E178" s="39" t="s">
        <v>2870</v>
      </c>
      <c r="F178" s="39" t="s">
        <v>2870</v>
      </c>
      <c r="G178">
        <v>5</v>
      </c>
      <c r="H178">
        <v>36</v>
      </c>
      <c r="I178" s="39" t="s">
        <v>21950</v>
      </c>
      <c r="J178" s="39" t="s">
        <v>21951</v>
      </c>
      <c r="K178" s="39" t="s">
        <v>21952</v>
      </c>
      <c r="L178" s="39" t="s">
        <v>21953</v>
      </c>
      <c r="M178" s="39" t="s">
        <v>107</v>
      </c>
      <c r="N178" s="39" t="s">
        <v>21840</v>
      </c>
      <c r="O178" s="39" t="s">
        <v>21954</v>
      </c>
      <c r="P178" s="39" t="s">
        <v>21955</v>
      </c>
      <c r="Q178" s="39" t="s">
        <v>21956</v>
      </c>
      <c r="R178" s="39" t="s">
        <v>21957</v>
      </c>
      <c r="S178" s="39" t="s">
        <v>21958</v>
      </c>
      <c r="T178" s="39" t="s">
        <v>20606</v>
      </c>
    </row>
    <row r="179" spans="1:20" x14ac:dyDescent="0.3">
      <c r="A179">
        <v>178</v>
      </c>
      <c r="B179" s="1">
        <v>45838.289837962962</v>
      </c>
      <c r="C179" s="1">
        <v>45838.297905092593</v>
      </c>
      <c r="D179" s="39" t="s">
        <v>2852</v>
      </c>
      <c r="E179" s="39" t="s">
        <v>2853</v>
      </c>
      <c r="F179" s="39" t="s">
        <v>21959</v>
      </c>
      <c r="G179">
        <v>5</v>
      </c>
      <c r="H179">
        <v>30</v>
      </c>
      <c r="I179" s="39" t="s">
        <v>314</v>
      </c>
      <c r="J179" s="39" t="s">
        <v>314</v>
      </c>
      <c r="K179" s="39" t="s">
        <v>20582</v>
      </c>
      <c r="L179" s="39" t="s">
        <v>12887</v>
      </c>
      <c r="M179" s="39" t="s">
        <v>1755</v>
      </c>
      <c r="N179" s="39" t="s">
        <v>20586</v>
      </c>
      <c r="O179" s="39" t="s">
        <v>21960</v>
      </c>
      <c r="P179" s="39" t="s">
        <v>21961</v>
      </c>
      <c r="Q179" s="39" t="s">
        <v>21962</v>
      </c>
      <c r="R179" s="39" t="s">
        <v>21963</v>
      </c>
      <c r="S179" s="39" t="s">
        <v>21964</v>
      </c>
      <c r="T179" s="39" t="s">
        <v>21965</v>
      </c>
    </row>
    <row r="180" spans="1:20" x14ac:dyDescent="0.3">
      <c r="A180">
        <v>179</v>
      </c>
      <c r="B180" s="1">
        <v>45838.301759259259</v>
      </c>
      <c r="C180" s="1">
        <v>45838.315636574072</v>
      </c>
      <c r="D180" s="39" t="s">
        <v>1484</v>
      </c>
      <c r="E180" s="39" t="s">
        <v>1485</v>
      </c>
      <c r="F180" s="39" t="s">
        <v>1486</v>
      </c>
      <c r="G180">
        <v>1</v>
      </c>
      <c r="H180">
        <v>9</v>
      </c>
      <c r="I180" s="39" t="s">
        <v>21966</v>
      </c>
      <c r="J180" s="39" t="s">
        <v>21967</v>
      </c>
      <c r="K180" s="39" t="s">
        <v>21968</v>
      </c>
      <c r="L180" s="39" t="s">
        <v>21969</v>
      </c>
      <c r="M180" s="39" t="s">
        <v>21970</v>
      </c>
      <c r="N180" s="39" t="s">
        <v>21971</v>
      </c>
      <c r="O180" s="39" t="s">
        <v>21972</v>
      </c>
      <c r="P180" s="39" t="s">
        <v>21973</v>
      </c>
      <c r="Q180" s="39" t="s">
        <v>21974</v>
      </c>
      <c r="R180" s="39" t="s">
        <v>21975</v>
      </c>
      <c r="S180" s="39" t="s">
        <v>21976</v>
      </c>
      <c r="T180" s="39" t="s">
        <v>21977</v>
      </c>
    </row>
    <row r="181" spans="1:20" x14ac:dyDescent="0.3">
      <c r="A181">
        <v>180</v>
      </c>
      <c r="B181" s="1">
        <v>45838.367152777777</v>
      </c>
      <c r="C181" s="1">
        <v>45838.368530092594</v>
      </c>
      <c r="D181" s="39" t="s">
        <v>3747</v>
      </c>
      <c r="E181" s="39" t="s">
        <v>3748</v>
      </c>
      <c r="F181" s="39" t="s">
        <v>3748</v>
      </c>
      <c r="G181">
        <v>8</v>
      </c>
      <c r="H181">
        <v>28</v>
      </c>
      <c r="I181" s="39" t="s">
        <v>21826</v>
      </c>
      <c r="J181" s="39" t="s">
        <v>21978</v>
      </c>
      <c r="K181" s="39" t="s">
        <v>21979</v>
      </c>
      <c r="L181" s="39" t="s">
        <v>21829</v>
      </c>
      <c r="M181" s="39" t="s">
        <v>21980</v>
      </c>
      <c r="N181" s="39" t="s">
        <v>20586</v>
      </c>
      <c r="O181" s="39" t="s">
        <v>20864</v>
      </c>
      <c r="P181" s="39" t="s">
        <v>21981</v>
      </c>
      <c r="Q181" s="39" t="s">
        <v>21982</v>
      </c>
      <c r="R181" s="39" t="s">
        <v>21983</v>
      </c>
      <c r="S181" s="39" t="s">
        <v>21834</v>
      </c>
      <c r="T181" s="39" t="s">
        <v>21835</v>
      </c>
    </row>
    <row r="182" spans="1:20" x14ac:dyDescent="0.3">
      <c r="A182">
        <v>181</v>
      </c>
      <c r="B182" s="1">
        <v>45838.429282407407</v>
      </c>
      <c r="C182" s="1">
        <v>45838.432071759256</v>
      </c>
      <c r="D182" s="39" t="s">
        <v>2927</v>
      </c>
      <c r="E182" s="39" t="s">
        <v>2928</v>
      </c>
      <c r="F182" s="39" t="s">
        <v>2928</v>
      </c>
      <c r="G182">
        <v>5</v>
      </c>
      <c r="H182">
        <v>29</v>
      </c>
      <c r="I182" s="39" t="s">
        <v>314</v>
      </c>
      <c r="J182" s="39" t="s">
        <v>314</v>
      </c>
      <c r="K182" s="39" t="s">
        <v>20582</v>
      </c>
      <c r="L182" s="39" t="s">
        <v>12887</v>
      </c>
      <c r="M182" s="39" t="s">
        <v>1755</v>
      </c>
      <c r="N182" s="39" t="s">
        <v>20586</v>
      </c>
      <c r="O182" s="39" t="s">
        <v>21960</v>
      </c>
      <c r="P182" s="39" t="s">
        <v>21961</v>
      </c>
      <c r="Q182" s="39" t="s">
        <v>21962</v>
      </c>
      <c r="R182" s="39" t="s">
        <v>21963</v>
      </c>
      <c r="S182" s="39" t="s">
        <v>21964</v>
      </c>
      <c r="T182" s="39" t="s">
        <v>21965</v>
      </c>
    </row>
    <row r="183" spans="1:20" x14ac:dyDescent="0.3">
      <c r="A183">
        <v>182</v>
      </c>
      <c r="B183" s="1">
        <v>45838.436979166669</v>
      </c>
      <c r="C183" s="1">
        <v>45838.441793981481</v>
      </c>
      <c r="D183" s="39" t="s">
        <v>2781</v>
      </c>
      <c r="E183" s="39" t="s">
        <v>2782</v>
      </c>
      <c r="F183" s="39" t="s">
        <v>2782</v>
      </c>
      <c r="G183">
        <v>5</v>
      </c>
      <c r="H183">
        <v>10</v>
      </c>
      <c r="I183" s="39" t="s">
        <v>20721</v>
      </c>
      <c r="J183" s="39" t="s">
        <v>21984</v>
      </c>
      <c r="K183" s="39" t="s">
        <v>20582</v>
      </c>
      <c r="L183" s="39" t="s">
        <v>20679</v>
      </c>
      <c r="M183" s="39" t="s">
        <v>1755</v>
      </c>
      <c r="N183" s="39" t="s">
        <v>21985</v>
      </c>
      <c r="O183" s="39" t="s">
        <v>21960</v>
      </c>
      <c r="P183" s="39" t="s">
        <v>21986</v>
      </c>
      <c r="Q183" s="39" t="s">
        <v>21987</v>
      </c>
      <c r="R183" s="39" t="s">
        <v>21963</v>
      </c>
      <c r="S183" s="39" t="s">
        <v>21964</v>
      </c>
      <c r="T183" s="39" t="s">
        <v>21988</v>
      </c>
    </row>
    <row r="184" spans="1:20" x14ac:dyDescent="0.3">
      <c r="A184">
        <v>183</v>
      </c>
      <c r="B184" s="1">
        <v>45838.735844907409</v>
      </c>
      <c r="C184" s="1">
        <v>45838.745451388888</v>
      </c>
      <c r="D184" s="39" t="s">
        <v>3773</v>
      </c>
      <c r="E184" s="39" t="s">
        <v>3774</v>
      </c>
      <c r="F184" s="39" t="s">
        <v>16234</v>
      </c>
      <c r="G184">
        <v>8</v>
      </c>
      <c r="H184">
        <v>27</v>
      </c>
      <c r="I184" s="39" t="s">
        <v>21989</v>
      </c>
      <c r="J184" s="39" t="s">
        <v>21990</v>
      </c>
      <c r="K184" s="39" t="s">
        <v>21991</v>
      </c>
      <c r="L184" s="39" t="s">
        <v>21829</v>
      </c>
      <c r="M184" s="39" t="s">
        <v>21878</v>
      </c>
      <c r="N184" s="39" t="s">
        <v>20586</v>
      </c>
      <c r="O184" s="39" t="s">
        <v>21992</v>
      </c>
      <c r="P184" s="39" t="s">
        <v>21831</v>
      </c>
      <c r="Q184" s="39" t="s">
        <v>21993</v>
      </c>
      <c r="R184" s="39" t="s">
        <v>21994</v>
      </c>
      <c r="S184" s="39" t="s">
        <v>21834</v>
      </c>
      <c r="T184" s="39" t="s">
        <v>21835</v>
      </c>
    </row>
    <row r="185" spans="1:20" x14ac:dyDescent="0.3">
      <c r="A185">
        <v>184</v>
      </c>
      <c r="B185" s="1">
        <v>45838.776400462964</v>
      </c>
      <c r="C185" s="1">
        <v>45838.779108796298</v>
      </c>
      <c r="D185" s="39" t="s">
        <v>1242</v>
      </c>
      <c r="E185" s="39" t="s">
        <v>1243</v>
      </c>
      <c r="F185" s="39" t="s">
        <v>1244</v>
      </c>
      <c r="G185">
        <v>1</v>
      </c>
      <c r="H185">
        <v>11</v>
      </c>
      <c r="I185" s="39" t="s">
        <v>21701</v>
      </c>
      <c r="J185" s="39" t="s">
        <v>21749</v>
      </c>
      <c r="K185" s="39" t="s">
        <v>21903</v>
      </c>
      <c r="L185" s="39" t="s">
        <v>21704</v>
      </c>
      <c r="M185" s="39" t="s">
        <v>21705</v>
      </c>
      <c r="N185" s="39" t="s">
        <v>21751</v>
      </c>
      <c r="O185" s="39" t="s">
        <v>21752</v>
      </c>
      <c r="P185" s="39" t="s">
        <v>21708</v>
      </c>
      <c r="Q185" s="39" t="s">
        <v>21753</v>
      </c>
      <c r="R185" s="39" t="s">
        <v>21568</v>
      </c>
      <c r="S185" s="39" t="s">
        <v>21729</v>
      </c>
      <c r="T185" s="39" t="s">
        <v>21711</v>
      </c>
    </row>
    <row r="186" spans="1:20" x14ac:dyDescent="0.3">
      <c r="A186">
        <v>185</v>
      </c>
      <c r="B186" s="1">
        <v>45838.855266203704</v>
      </c>
      <c r="C186" s="1">
        <v>45838.855428240742</v>
      </c>
      <c r="D186" s="39" t="s">
        <v>3575</v>
      </c>
      <c r="E186" s="39" t="s">
        <v>3576</v>
      </c>
      <c r="F186" s="39" t="s">
        <v>3577</v>
      </c>
      <c r="G186">
        <v>8</v>
      </c>
      <c r="H186">
        <v>33</v>
      </c>
      <c r="I186" s="39" t="s">
        <v>21995</v>
      </c>
      <c r="J186" s="39" t="s">
        <v>21996</v>
      </c>
      <c r="K186" s="39" t="s">
        <v>21997</v>
      </c>
      <c r="L186" s="39" t="s">
        <v>21998</v>
      </c>
      <c r="M186" s="39" t="s">
        <v>21999</v>
      </c>
      <c r="N186" s="39" t="s">
        <v>20586</v>
      </c>
      <c r="O186" s="39" t="s">
        <v>20907</v>
      </c>
      <c r="P186" s="39" t="s">
        <v>22000</v>
      </c>
      <c r="Q186" s="39" t="s">
        <v>22001</v>
      </c>
      <c r="R186" s="39" t="s">
        <v>22002</v>
      </c>
      <c r="S186" s="39" t="s">
        <v>22003</v>
      </c>
      <c r="T186" s="39" t="s">
        <v>22004</v>
      </c>
    </row>
    <row r="187" spans="1:20" x14ac:dyDescent="0.3">
      <c r="A187">
        <v>186</v>
      </c>
      <c r="B187" s="1">
        <v>45838.873564814814</v>
      </c>
      <c r="C187" s="1">
        <v>45838.879467592589</v>
      </c>
      <c r="D187" s="39" t="s">
        <v>3678</v>
      </c>
      <c r="E187" s="39" t="s">
        <v>3679</v>
      </c>
      <c r="F187" s="39" t="s">
        <v>3680</v>
      </c>
      <c r="G187">
        <v>8</v>
      </c>
      <c r="H187">
        <v>19</v>
      </c>
      <c r="I187" s="39" t="s">
        <v>22005</v>
      </c>
      <c r="J187" s="39" t="s">
        <v>22006</v>
      </c>
      <c r="K187" s="39" t="s">
        <v>22007</v>
      </c>
      <c r="L187" s="39" t="s">
        <v>22008</v>
      </c>
      <c r="M187" s="39" t="s">
        <v>22009</v>
      </c>
      <c r="N187" s="39" t="s">
        <v>22010</v>
      </c>
      <c r="O187" s="39" t="s">
        <v>22011</v>
      </c>
      <c r="P187" s="39" t="s">
        <v>22012</v>
      </c>
      <c r="Q187" s="39" t="s">
        <v>22013</v>
      </c>
      <c r="R187" s="39" t="s">
        <v>22014</v>
      </c>
      <c r="S187" s="39" t="s">
        <v>21845</v>
      </c>
      <c r="T187" s="39" t="s">
        <v>20606</v>
      </c>
    </row>
    <row r="188" spans="1:20" x14ac:dyDescent="0.3">
      <c r="A188">
        <v>187</v>
      </c>
      <c r="B188" s="1">
        <v>45838.878009259257</v>
      </c>
      <c r="C188" s="1">
        <v>45838.893958333334</v>
      </c>
      <c r="D188" s="39" t="s">
        <v>3659</v>
      </c>
      <c r="E188" s="39" t="s">
        <v>3660</v>
      </c>
      <c r="F188" s="39" t="s">
        <v>3660</v>
      </c>
      <c r="G188">
        <v>8</v>
      </c>
      <c r="H188">
        <v>36</v>
      </c>
      <c r="I188" s="39" t="s">
        <v>22015</v>
      </c>
      <c r="J188" s="39" t="s">
        <v>22016</v>
      </c>
      <c r="K188" s="39" t="s">
        <v>22017</v>
      </c>
      <c r="L188" s="39" t="s">
        <v>22018</v>
      </c>
      <c r="M188" s="39" t="s">
        <v>107</v>
      </c>
      <c r="N188" s="39" t="s">
        <v>20586</v>
      </c>
      <c r="O188" s="39" t="s">
        <v>22019</v>
      </c>
      <c r="P188" s="39" t="s">
        <v>22020</v>
      </c>
      <c r="Q188" s="39" t="s">
        <v>22021</v>
      </c>
      <c r="R188" s="39" t="s">
        <v>22022</v>
      </c>
      <c r="S188" s="39" t="s">
        <v>314</v>
      </c>
      <c r="T188" s="39" t="s">
        <v>20606</v>
      </c>
    </row>
    <row r="189" spans="1:20" x14ac:dyDescent="0.3">
      <c r="A189">
        <v>188</v>
      </c>
      <c r="B189" s="1">
        <v>45838.994583333333</v>
      </c>
      <c r="C189" s="1">
        <v>45838.994652777779</v>
      </c>
      <c r="D189" s="39" t="s">
        <v>3473</v>
      </c>
      <c r="E189" s="39" t="s">
        <v>3474</v>
      </c>
      <c r="F189" s="39" t="s">
        <v>22023</v>
      </c>
      <c r="G189">
        <v>8</v>
      </c>
      <c r="H189">
        <v>9</v>
      </c>
      <c r="I189" s="39" t="s">
        <v>314</v>
      </c>
      <c r="J189" s="39" t="s">
        <v>22024</v>
      </c>
      <c r="K189" s="39" t="s">
        <v>22025</v>
      </c>
      <c r="L189" s="39" t="s">
        <v>12887</v>
      </c>
      <c r="M189" s="39" t="s">
        <v>22026</v>
      </c>
      <c r="N189" s="39" t="s">
        <v>20586</v>
      </c>
      <c r="O189" s="39" t="s">
        <v>22027</v>
      </c>
      <c r="P189" s="39" t="s">
        <v>22028</v>
      </c>
      <c r="Q189" s="39" t="s">
        <v>22029</v>
      </c>
      <c r="R189" s="39" t="s">
        <v>22030</v>
      </c>
      <c r="S189" s="39" t="s">
        <v>22031</v>
      </c>
      <c r="T189" s="39" t="s">
        <v>22032</v>
      </c>
    </row>
    <row r="190" spans="1:20" x14ac:dyDescent="0.3">
      <c r="A190">
        <v>189</v>
      </c>
      <c r="B190" s="1">
        <v>45839.352662037039</v>
      </c>
      <c r="C190" s="1">
        <v>45839.361909722225</v>
      </c>
      <c r="D190" s="39" t="s">
        <v>3669</v>
      </c>
      <c r="E190" s="39" t="s">
        <v>3670</v>
      </c>
      <c r="F190" s="39" t="s">
        <v>3670</v>
      </c>
      <c r="G190">
        <v>8</v>
      </c>
      <c r="H190">
        <v>35</v>
      </c>
      <c r="I190" s="39" t="s">
        <v>22033</v>
      </c>
      <c r="J190" s="39" t="s">
        <v>314</v>
      </c>
      <c r="K190" s="39" t="s">
        <v>13946</v>
      </c>
      <c r="L190" s="39" t="s">
        <v>12887</v>
      </c>
      <c r="M190" s="39" t="s">
        <v>107</v>
      </c>
      <c r="N190" s="39" t="s">
        <v>20586</v>
      </c>
      <c r="O190" s="39" t="s">
        <v>22034</v>
      </c>
      <c r="P190" s="39" t="s">
        <v>22035</v>
      </c>
      <c r="Q190" s="39" t="s">
        <v>22036</v>
      </c>
      <c r="R190" s="39" t="s">
        <v>22037</v>
      </c>
      <c r="S190" s="39" t="s">
        <v>314</v>
      </c>
      <c r="T190" s="39" t="s">
        <v>20606</v>
      </c>
    </row>
    <row r="191" spans="1:20" x14ac:dyDescent="0.3">
      <c r="A191">
        <v>190</v>
      </c>
      <c r="B191" s="1">
        <v>45839.362835648149</v>
      </c>
      <c r="C191" s="1">
        <v>45839.368657407409</v>
      </c>
      <c r="D191" s="39" t="s">
        <v>3441</v>
      </c>
      <c r="E191" s="39" t="s">
        <v>3442</v>
      </c>
      <c r="F191" s="39" t="s">
        <v>12063</v>
      </c>
      <c r="G191">
        <v>8</v>
      </c>
      <c r="H191">
        <v>4</v>
      </c>
      <c r="I191" s="39" t="s">
        <v>22038</v>
      </c>
      <c r="J191" s="39" t="s">
        <v>314</v>
      </c>
      <c r="K191" s="39" t="s">
        <v>13946</v>
      </c>
      <c r="L191" s="39" t="s">
        <v>22039</v>
      </c>
      <c r="M191" s="39" t="s">
        <v>21159</v>
      </c>
      <c r="N191" s="39" t="s">
        <v>20586</v>
      </c>
      <c r="O191" s="39" t="s">
        <v>22040</v>
      </c>
      <c r="P191" s="39" t="s">
        <v>22012</v>
      </c>
      <c r="Q191" s="39" t="s">
        <v>20955</v>
      </c>
      <c r="R191" s="39" t="s">
        <v>22037</v>
      </c>
      <c r="S191" s="39" t="s">
        <v>22041</v>
      </c>
      <c r="T191" s="39" t="s">
        <v>20606</v>
      </c>
    </row>
    <row r="192" spans="1:20" x14ac:dyDescent="0.3">
      <c r="A192">
        <v>191</v>
      </c>
      <c r="B192" s="1">
        <v>45839.363668981481</v>
      </c>
      <c r="C192" s="1">
        <v>45839.3753125</v>
      </c>
      <c r="D192" s="39" t="s">
        <v>3585</v>
      </c>
      <c r="E192" s="39" t="s">
        <v>3586</v>
      </c>
      <c r="F192" s="39" t="s">
        <v>3587</v>
      </c>
      <c r="G192">
        <v>8</v>
      </c>
      <c r="H192">
        <v>31</v>
      </c>
      <c r="I192" s="39" t="s">
        <v>22042</v>
      </c>
      <c r="J192" s="39" t="s">
        <v>22043</v>
      </c>
      <c r="K192" s="39" t="s">
        <v>22044</v>
      </c>
      <c r="L192" s="39" t="s">
        <v>22045</v>
      </c>
      <c r="M192" s="39" t="s">
        <v>107</v>
      </c>
      <c r="N192" s="39" t="s">
        <v>22046</v>
      </c>
      <c r="O192" s="39" t="s">
        <v>22047</v>
      </c>
      <c r="P192" s="39" t="s">
        <v>22012</v>
      </c>
      <c r="Q192" s="39" t="s">
        <v>21361</v>
      </c>
      <c r="R192" s="39" t="s">
        <v>22037</v>
      </c>
      <c r="S192" s="39" t="s">
        <v>21845</v>
      </c>
      <c r="T192" s="39" t="s">
        <v>22048</v>
      </c>
    </row>
    <row r="193" spans="1:20" x14ac:dyDescent="0.3">
      <c r="A193">
        <v>192</v>
      </c>
      <c r="B193" s="1">
        <v>45839.361678240741</v>
      </c>
      <c r="C193" s="1">
        <v>45839.375983796293</v>
      </c>
      <c r="D193" s="39" t="s">
        <v>3612</v>
      </c>
      <c r="E193" s="39" t="s">
        <v>3613</v>
      </c>
      <c r="F193" s="39" t="s">
        <v>3614</v>
      </c>
      <c r="G193">
        <v>8</v>
      </c>
      <c r="H193">
        <v>40</v>
      </c>
      <c r="I193" s="39" t="s">
        <v>22049</v>
      </c>
      <c r="J193" s="39" t="s">
        <v>22050</v>
      </c>
      <c r="K193" s="39" t="s">
        <v>22051</v>
      </c>
      <c r="L193" s="39" t="s">
        <v>22045</v>
      </c>
      <c r="M193" s="39" t="s">
        <v>22052</v>
      </c>
      <c r="N193" s="39" t="s">
        <v>22053</v>
      </c>
      <c r="O193" s="39" t="s">
        <v>22054</v>
      </c>
      <c r="P193" s="39" t="s">
        <v>22055</v>
      </c>
      <c r="Q193" s="39" t="s">
        <v>22056</v>
      </c>
      <c r="R193" s="39" t="s">
        <v>22057</v>
      </c>
      <c r="S193" s="39" t="s">
        <v>22058</v>
      </c>
      <c r="T193" s="39" t="s">
        <v>22059</v>
      </c>
    </row>
    <row r="194" spans="1:20" x14ac:dyDescent="0.3">
      <c r="A194">
        <v>193</v>
      </c>
      <c r="B194" s="1">
        <v>45839.596087962964</v>
      </c>
      <c r="C194" s="1">
        <v>45839.603958333333</v>
      </c>
      <c r="D194" s="39" t="s">
        <v>4458</v>
      </c>
      <c r="E194" s="39" t="s">
        <v>4459</v>
      </c>
      <c r="F194" s="39" t="s">
        <v>4459</v>
      </c>
      <c r="G194">
        <v>7</v>
      </c>
      <c r="H194">
        <v>15</v>
      </c>
      <c r="I194" s="39" t="s">
        <v>22060</v>
      </c>
      <c r="J194" s="39" t="s">
        <v>22061</v>
      </c>
      <c r="K194" s="39" t="s">
        <v>22062</v>
      </c>
      <c r="L194" s="39" t="s">
        <v>12887</v>
      </c>
      <c r="M194" s="39" t="s">
        <v>22063</v>
      </c>
      <c r="N194" s="39" t="s">
        <v>22064</v>
      </c>
      <c r="O194" s="39" t="s">
        <v>20864</v>
      </c>
      <c r="P194" s="39" t="s">
        <v>22065</v>
      </c>
      <c r="Q194" s="39" t="s">
        <v>22066</v>
      </c>
      <c r="R194" s="39" t="s">
        <v>22037</v>
      </c>
      <c r="S194" s="39" t="s">
        <v>22067</v>
      </c>
      <c r="T194" s="39" t="s">
        <v>22068</v>
      </c>
    </row>
    <row r="195" spans="1:20" x14ac:dyDescent="0.3">
      <c r="A195">
        <v>194</v>
      </c>
      <c r="B195" s="1">
        <v>45839.857164351852</v>
      </c>
      <c r="C195" s="1">
        <v>45839.885578703703</v>
      </c>
      <c r="D195" s="39" t="s">
        <v>952</v>
      </c>
      <c r="E195" s="39" t="s">
        <v>953</v>
      </c>
      <c r="F195" s="39" t="s">
        <v>953</v>
      </c>
      <c r="G195">
        <v>2</v>
      </c>
      <c r="H195">
        <v>35</v>
      </c>
      <c r="I195" s="39" t="s">
        <v>22069</v>
      </c>
      <c r="J195" s="39" t="s">
        <v>22070</v>
      </c>
      <c r="K195" s="39" t="s">
        <v>22071</v>
      </c>
      <c r="L195" s="39" t="s">
        <v>22072</v>
      </c>
      <c r="M195" s="39" t="s">
        <v>22073</v>
      </c>
      <c r="N195" s="39" t="s">
        <v>20586</v>
      </c>
      <c r="O195" s="39" t="s">
        <v>22074</v>
      </c>
      <c r="P195" s="39" t="s">
        <v>22075</v>
      </c>
      <c r="Q195" s="39" t="s">
        <v>22076</v>
      </c>
      <c r="R195" s="39" t="s">
        <v>22077</v>
      </c>
      <c r="S195" s="39" t="s">
        <v>314</v>
      </c>
      <c r="T195" s="39" t="s">
        <v>21196</v>
      </c>
    </row>
    <row r="196" spans="1:20" x14ac:dyDescent="0.3">
      <c r="A196">
        <v>195</v>
      </c>
      <c r="B196" s="1">
        <v>45840.592951388891</v>
      </c>
      <c r="C196" s="1">
        <v>45840.59302083333</v>
      </c>
      <c r="D196" s="39" t="s">
        <v>3732</v>
      </c>
      <c r="E196" s="39" t="s">
        <v>3733</v>
      </c>
      <c r="F196" s="39" t="s">
        <v>11912</v>
      </c>
      <c r="G196">
        <v>8</v>
      </c>
      <c r="H196">
        <v>37</v>
      </c>
      <c r="I196" s="39" t="s">
        <v>314</v>
      </c>
      <c r="J196" s="39" t="s">
        <v>20864</v>
      </c>
      <c r="K196" s="39" t="s">
        <v>22078</v>
      </c>
      <c r="L196" s="39" t="s">
        <v>22079</v>
      </c>
      <c r="M196" s="39" t="s">
        <v>341</v>
      </c>
      <c r="N196" s="39" t="s">
        <v>20586</v>
      </c>
      <c r="O196" s="39" t="s">
        <v>22080</v>
      </c>
      <c r="P196" s="39" t="s">
        <v>22081</v>
      </c>
      <c r="Q196" s="39" t="s">
        <v>22082</v>
      </c>
      <c r="R196" s="39" t="s">
        <v>22083</v>
      </c>
      <c r="S196" s="39" t="s">
        <v>21845</v>
      </c>
      <c r="T196" s="39" t="s">
        <v>20606</v>
      </c>
    </row>
    <row r="197" spans="1:20" x14ac:dyDescent="0.3">
      <c r="A197">
        <v>196</v>
      </c>
      <c r="B197" s="1">
        <v>45840.615902777776</v>
      </c>
      <c r="C197" s="1">
        <v>45840.618703703702</v>
      </c>
      <c r="D197" s="39" t="s">
        <v>3782</v>
      </c>
      <c r="E197" s="39" t="s">
        <v>3783</v>
      </c>
      <c r="F197" s="39" t="s">
        <v>3784</v>
      </c>
      <c r="G197">
        <v>8</v>
      </c>
      <c r="H197">
        <v>38</v>
      </c>
      <c r="I197" s="39" t="s">
        <v>22084</v>
      </c>
      <c r="J197" s="39" t="s">
        <v>22085</v>
      </c>
      <c r="K197" s="39" t="s">
        <v>22086</v>
      </c>
      <c r="L197" s="39" t="s">
        <v>22087</v>
      </c>
      <c r="M197" s="39" t="s">
        <v>21878</v>
      </c>
      <c r="N197" s="39" t="s">
        <v>20586</v>
      </c>
      <c r="O197" s="39" t="s">
        <v>20864</v>
      </c>
      <c r="P197" s="39" t="s">
        <v>22088</v>
      </c>
      <c r="Q197" s="39" t="s">
        <v>21982</v>
      </c>
      <c r="R197" s="39" t="s">
        <v>21983</v>
      </c>
      <c r="S197" s="39" t="s">
        <v>21834</v>
      </c>
      <c r="T197" s="39" t="s">
        <v>21835</v>
      </c>
    </row>
    <row r="198" spans="1:20" x14ac:dyDescent="0.3">
      <c r="A198">
        <v>197</v>
      </c>
      <c r="B198" s="1">
        <v>45840.626701388886</v>
      </c>
      <c r="C198" s="1">
        <v>45840.626782407409</v>
      </c>
      <c r="D198" s="39" t="s">
        <v>3764</v>
      </c>
      <c r="E198" s="39" t="s">
        <v>3765</v>
      </c>
      <c r="F198" s="39" t="s">
        <v>11850</v>
      </c>
      <c r="G198">
        <v>8</v>
      </c>
      <c r="H198">
        <v>26</v>
      </c>
      <c r="I198" s="39" t="s">
        <v>22089</v>
      </c>
      <c r="J198" s="39" t="s">
        <v>21990</v>
      </c>
      <c r="K198" s="39" t="s">
        <v>22090</v>
      </c>
      <c r="L198" s="39" t="s">
        <v>21829</v>
      </c>
      <c r="M198" s="39" t="s">
        <v>22091</v>
      </c>
      <c r="N198" s="39" t="s">
        <v>20586</v>
      </c>
      <c r="O198" s="39" t="s">
        <v>20864</v>
      </c>
      <c r="P198" s="39" t="s">
        <v>22092</v>
      </c>
      <c r="Q198" s="39" t="s">
        <v>22093</v>
      </c>
      <c r="R198" s="39" t="s">
        <v>22094</v>
      </c>
      <c r="S198" s="39" t="s">
        <v>21834</v>
      </c>
      <c r="T198" s="39" t="s">
        <v>21835</v>
      </c>
    </row>
    <row r="199" spans="1:20" x14ac:dyDescent="0.3">
      <c r="A199">
        <v>198</v>
      </c>
      <c r="B199" s="1">
        <v>45841.761400462965</v>
      </c>
      <c r="C199" s="1">
        <v>45841.763993055552</v>
      </c>
      <c r="D199" s="39" t="s">
        <v>2837</v>
      </c>
      <c r="E199" s="39" t="s">
        <v>2838</v>
      </c>
      <c r="F199" s="39" t="s">
        <v>14573</v>
      </c>
      <c r="G199">
        <v>5</v>
      </c>
      <c r="H199">
        <v>2</v>
      </c>
      <c r="I199" s="39" t="s">
        <v>22095</v>
      </c>
      <c r="J199" s="39" t="s">
        <v>22096</v>
      </c>
      <c r="K199" s="39" t="s">
        <v>22097</v>
      </c>
      <c r="L199" s="39" t="s">
        <v>21670</v>
      </c>
      <c r="M199" s="39" t="s">
        <v>107</v>
      </c>
      <c r="N199" s="39" t="s">
        <v>20586</v>
      </c>
      <c r="O199" s="39" t="s">
        <v>22098</v>
      </c>
      <c r="P199" s="39" t="s">
        <v>22099</v>
      </c>
      <c r="Q199" s="39" t="s">
        <v>22100</v>
      </c>
      <c r="R199" s="39" t="s">
        <v>22037</v>
      </c>
      <c r="S199" s="39" t="s">
        <v>22041</v>
      </c>
      <c r="T199" s="39" t="s">
        <v>20606</v>
      </c>
    </row>
    <row r="200" spans="1:20" x14ac:dyDescent="0.3">
      <c r="A200">
        <v>199</v>
      </c>
      <c r="B200" s="1">
        <v>45841.801516203705</v>
      </c>
      <c r="C200" s="1">
        <v>45841.821250000001</v>
      </c>
      <c r="D200" s="39" t="s">
        <v>4283</v>
      </c>
      <c r="E200" s="39" t="s">
        <v>4284</v>
      </c>
      <c r="F200" s="39" t="s">
        <v>4285</v>
      </c>
      <c r="G200">
        <v>7</v>
      </c>
      <c r="H200">
        <v>22</v>
      </c>
      <c r="I200" s="39" t="s">
        <v>22101</v>
      </c>
      <c r="J200" s="39" t="s">
        <v>22102</v>
      </c>
      <c r="K200" s="39" t="s">
        <v>22103</v>
      </c>
      <c r="L200" s="39" t="s">
        <v>22104</v>
      </c>
      <c r="M200" s="39" t="s">
        <v>22105</v>
      </c>
      <c r="N200" s="39" t="s">
        <v>20586</v>
      </c>
      <c r="O200" s="39" t="s">
        <v>22106</v>
      </c>
      <c r="P200" s="39" t="s">
        <v>22107</v>
      </c>
      <c r="Q200" s="39" t="s">
        <v>22108</v>
      </c>
      <c r="R200" s="39" t="s">
        <v>22109</v>
      </c>
      <c r="S200" s="39" t="s">
        <v>22110</v>
      </c>
      <c r="T200" s="39" t="s">
        <v>22111</v>
      </c>
    </row>
    <row r="201" spans="1:20" x14ac:dyDescent="0.3">
      <c r="A201">
        <v>200</v>
      </c>
      <c r="B201" s="1">
        <v>45841.91207175926</v>
      </c>
      <c r="C201" s="1">
        <v>45841.921944444446</v>
      </c>
      <c r="D201" s="39" t="s">
        <v>3151</v>
      </c>
      <c r="E201" s="39" t="s">
        <v>3152</v>
      </c>
      <c r="F201" s="39" t="s">
        <v>3152</v>
      </c>
      <c r="G201">
        <v>3</v>
      </c>
      <c r="H201">
        <v>7</v>
      </c>
      <c r="I201" s="39" t="s">
        <v>22112</v>
      </c>
      <c r="J201" s="39" t="s">
        <v>22113</v>
      </c>
      <c r="K201" s="39" t="s">
        <v>20655</v>
      </c>
      <c r="L201" s="39" t="s">
        <v>22114</v>
      </c>
      <c r="M201" s="39" t="s">
        <v>590</v>
      </c>
      <c r="N201" s="39" t="s">
        <v>20610</v>
      </c>
      <c r="O201" s="39" t="s">
        <v>22115</v>
      </c>
      <c r="P201" s="39" t="s">
        <v>22116</v>
      </c>
      <c r="Q201" s="39" t="s">
        <v>22117</v>
      </c>
      <c r="R201" s="39" t="s">
        <v>22118</v>
      </c>
      <c r="S201" s="39" t="s">
        <v>314</v>
      </c>
      <c r="T201" s="39" t="s">
        <v>22119</v>
      </c>
    </row>
    <row r="202" spans="1:20" x14ac:dyDescent="0.3">
      <c r="A202">
        <v>201</v>
      </c>
      <c r="B202" s="1">
        <v>45842.422708333332</v>
      </c>
      <c r="C202" s="1">
        <v>45842.422800925924</v>
      </c>
      <c r="D202" s="39" t="s">
        <v>3018</v>
      </c>
      <c r="E202" s="39" t="s">
        <v>3019</v>
      </c>
      <c r="F202" s="39" t="s">
        <v>3019</v>
      </c>
      <c r="G202">
        <v>9</v>
      </c>
      <c r="H202">
        <v>6</v>
      </c>
      <c r="I202" s="39" t="s">
        <v>22120</v>
      </c>
      <c r="J202" s="39" t="s">
        <v>22121</v>
      </c>
      <c r="K202" s="39" t="s">
        <v>22122</v>
      </c>
      <c r="L202" s="39" t="s">
        <v>22123</v>
      </c>
      <c r="M202" s="39" t="s">
        <v>21351</v>
      </c>
      <c r="N202" s="39" t="s">
        <v>22124</v>
      </c>
      <c r="O202" s="39" t="s">
        <v>22125</v>
      </c>
      <c r="P202" s="39" t="s">
        <v>22126</v>
      </c>
      <c r="Q202" s="39" t="s">
        <v>22127</v>
      </c>
      <c r="R202" s="39" t="s">
        <v>22128</v>
      </c>
      <c r="S202" s="39" t="s">
        <v>22129</v>
      </c>
      <c r="T202" s="39" t="s">
        <v>22130</v>
      </c>
    </row>
    <row r="203" spans="1:20" x14ac:dyDescent="0.3">
      <c r="A203">
        <v>202</v>
      </c>
      <c r="B203" s="1">
        <v>45842.498240740744</v>
      </c>
      <c r="C203" s="1">
        <v>45842.504525462966</v>
      </c>
      <c r="D203" s="39" t="s">
        <v>2073</v>
      </c>
      <c r="E203" s="39" t="s">
        <v>2074</v>
      </c>
      <c r="F203" s="39" t="s">
        <v>2074</v>
      </c>
      <c r="G203">
        <v>4</v>
      </c>
      <c r="H203">
        <v>3</v>
      </c>
      <c r="I203" s="39" t="s">
        <v>22131</v>
      </c>
      <c r="J203" s="39" t="s">
        <v>22132</v>
      </c>
      <c r="K203" s="39" t="s">
        <v>22133</v>
      </c>
      <c r="L203" s="39" t="s">
        <v>22134</v>
      </c>
      <c r="M203" s="39" t="s">
        <v>22135</v>
      </c>
      <c r="N203" s="39" t="s">
        <v>22136</v>
      </c>
      <c r="O203" s="39" t="s">
        <v>22137</v>
      </c>
      <c r="P203" s="39" t="s">
        <v>22138</v>
      </c>
      <c r="Q203" s="39" t="s">
        <v>22139</v>
      </c>
      <c r="R203" s="39" t="s">
        <v>22140</v>
      </c>
      <c r="S203" s="39" t="s">
        <v>22141</v>
      </c>
      <c r="T203" s="39" t="s">
        <v>22142</v>
      </c>
    </row>
    <row r="204" spans="1:20" x14ac:dyDescent="0.3">
      <c r="A204">
        <v>203</v>
      </c>
      <c r="B204" s="1">
        <v>45842.515196759261</v>
      </c>
      <c r="C204" s="1">
        <v>45842.523900462962</v>
      </c>
      <c r="D204" s="39" t="s">
        <v>2247</v>
      </c>
      <c r="E204" s="39" t="s">
        <v>2248</v>
      </c>
      <c r="F204" s="39" t="s">
        <v>14914</v>
      </c>
      <c r="G204">
        <v>4</v>
      </c>
      <c r="H204">
        <v>35</v>
      </c>
      <c r="I204" s="39" t="s">
        <v>22143</v>
      </c>
      <c r="J204" s="39" t="s">
        <v>22144</v>
      </c>
      <c r="K204" s="39" t="s">
        <v>22145</v>
      </c>
      <c r="L204" s="39" t="s">
        <v>22146</v>
      </c>
      <c r="M204" s="39" t="s">
        <v>107</v>
      </c>
      <c r="N204" s="39" t="s">
        <v>20691</v>
      </c>
      <c r="O204" s="39" t="s">
        <v>22147</v>
      </c>
      <c r="P204" s="39" t="s">
        <v>22148</v>
      </c>
      <c r="Q204" s="39" t="s">
        <v>22149</v>
      </c>
      <c r="R204" s="39" t="s">
        <v>22150</v>
      </c>
      <c r="S204" s="39" t="s">
        <v>21920</v>
      </c>
      <c r="T204" s="39" t="s">
        <v>20606</v>
      </c>
    </row>
    <row r="205" spans="1:20" x14ac:dyDescent="0.3">
      <c r="A205">
        <v>204</v>
      </c>
      <c r="B205" s="1">
        <v>45842.513032407405</v>
      </c>
      <c r="C205" s="1">
        <v>45842.525879629633</v>
      </c>
      <c r="D205" s="39" t="s">
        <v>2054</v>
      </c>
      <c r="E205" s="39" t="s">
        <v>2055</v>
      </c>
      <c r="F205" s="39" t="s">
        <v>15290</v>
      </c>
      <c r="G205">
        <v>4</v>
      </c>
      <c r="H205">
        <v>26</v>
      </c>
      <c r="I205" s="39" t="s">
        <v>22151</v>
      </c>
      <c r="J205" s="39" t="s">
        <v>22152</v>
      </c>
      <c r="K205" s="39" t="s">
        <v>22153</v>
      </c>
      <c r="L205" s="39" t="s">
        <v>22154</v>
      </c>
      <c r="M205" s="39" t="s">
        <v>107</v>
      </c>
      <c r="N205" s="39" t="s">
        <v>20586</v>
      </c>
      <c r="O205" s="39" t="s">
        <v>22155</v>
      </c>
      <c r="P205" s="39" t="s">
        <v>22156</v>
      </c>
      <c r="Q205" s="39" t="s">
        <v>22157</v>
      </c>
      <c r="R205" s="39" t="s">
        <v>22158</v>
      </c>
      <c r="S205" s="39" t="s">
        <v>22159</v>
      </c>
      <c r="T205" s="39" t="s">
        <v>22160</v>
      </c>
    </row>
    <row r="206" spans="1:20" x14ac:dyDescent="0.3">
      <c r="A206">
        <v>205</v>
      </c>
      <c r="B206" s="1">
        <v>45842.515277777777</v>
      </c>
      <c r="C206" s="1">
        <v>45842.535150462965</v>
      </c>
      <c r="D206" s="39" t="s">
        <v>2065</v>
      </c>
      <c r="E206" s="39" t="s">
        <v>2066</v>
      </c>
      <c r="F206" s="39" t="s">
        <v>6484</v>
      </c>
      <c r="G206">
        <v>4</v>
      </c>
      <c r="H206">
        <v>25</v>
      </c>
      <c r="I206" s="39" t="s">
        <v>22161</v>
      </c>
      <c r="J206" s="39" t="s">
        <v>22162</v>
      </c>
      <c r="K206" s="39" t="s">
        <v>22163</v>
      </c>
      <c r="L206" s="39" t="s">
        <v>22164</v>
      </c>
      <c r="M206" s="39" t="s">
        <v>107</v>
      </c>
      <c r="N206" s="39" t="s">
        <v>20586</v>
      </c>
      <c r="O206" s="39" t="s">
        <v>22165</v>
      </c>
      <c r="P206" s="39" t="s">
        <v>22166</v>
      </c>
      <c r="Q206" s="39" t="s">
        <v>22167</v>
      </c>
      <c r="R206" s="39" t="s">
        <v>22168</v>
      </c>
      <c r="S206" s="39" t="s">
        <v>21920</v>
      </c>
      <c r="T206" s="39" t="s">
        <v>20606</v>
      </c>
    </row>
    <row r="207" spans="1:20" x14ac:dyDescent="0.3">
      <c r="A207">
        <v>206</v>
      </c>
      <c r="B207" s="1">
        <v>45842.512511574074</v>
      </c>
      <c r="C207" s="1">
        <v>45842.535624999997</v>
      </c>
      <c r="D207" s="39" t="s">
        <v>1976</v>
      </c>
      <c r="E207" s="39" t="s">
        <v>1977</v>
      </c>
      <c r="F207" s="39" t="s">
        <v>1977</v>
      </c>
      <c r="G207">
        <v>4</v>
      </c>
      <c r="H207">
        <v>33</v>
      </c>
      <c r="I207" s="39" t="s">
        <v>22169</v>
      </c>
      <c r="J207" s="39" t="s">
        <v>22170</v>
      </c>
      <c r="K207" s="39" t="s">
        <v>22171</v>
      </c>
      <c r="L207" s="39" t="s">
        <v>22172</v>
      </c>
      <c r="M207" s="39" t="s">
        <v>107</v>
      </c>
      <c r="N207" s="39" t="s">
        <v>20586</v>
      </c>
      <c r="O207" s="39" t="s">
        <v>22173</v>
      </c>
      <c r="P207" s="39" t="s">
        <v>22174</v>
      </c>
      <c r="Q207" s="39" t="s">
        <v>22175</v>
      </c>
      <c r="R207" s="39" t="s">
        <v>22176</v>
      </c>
      <c r="S207" s="39" t="s">
        <v>21920</v>
      </c>
      <c r="T207" s="39" t="s">
        <v>20606</v>
      </c>
    </row>
    <row r="208" spans="1:20" x14ac:dyDescent="0.3">
      <c r="A208">
        <v>207</v>
      </c>
      <c r="B208" s="1">
        <v>45842.528101851851</v>
      </c>
      <c r="C208" s="1">
        <v>45842.537060185183</v>
      </c>
      <c r="D208" s="39" t="s">
        <v>2105</v>
      </c>
      <c r="E208" s="39" t="s">
        <v>2106</v>
      </c>
      <c r="F208" s="39" t="s">
        <v>2106</v>
      </c>
      <c r="G208">
        <v>4</v>
      </c>
      <c r="H208">
        <v>21</v>
      </c>
      <c r="I208" s="39" t="s">
        <v>22177</v>
      </c>
      <c r="J208" s="39" t="s">
        <v>22178</v>
      </c>
      <c r="K208" s="39" t="s">
        <v>22179</v>
      </c>
      <c r="L208" s="39" t="s">
        <v>22180</v>
      </c>
      <c r="M208" s="39" t="s">
        <v>22181</v>
      </c>
      <c r="N208" s="39" t="s">
        <v>22182</v>
      </c>
      <c r="O208" s="39" t="s">
        <v>22183</v>
      </c>
      <c r="P208" s="39" t="s">
        <v>22184</v>
      </c>
      <c r="Q208" s="39" t="s">
        <v>22185</v>
      </c>
      <c r="R208" s="39" t="s">
        <v>22186</v>
      </c>
      <c r="S208" s="39" t="s">
        <v>22187</v>
      </c>
      <c r="T208" s="39" t="s">
        <v>22188</v>
      </c>
    </row>
    <row r="209" spans="1:20" x14ac:dyDescent="0.3">
      <c r="A209">
        <v>208</v>
      </c>
      <c r="B209" s="1">
        <v>45842.526608796295</v>
      </c>
      <c r="C209" s="1">
        <v>45842.542430555557</v>
      </c>
      <c r="D209" s="39" t="s">
        <v>4303</v>
      </c>
      <c r="E209" s="39" t="s">
        <v>4304</v>
      </c>
      <c r="F209" s="39" t="s">
        <v>4304</v>
      </c>
      <c r="G209">
        <v>7</v>
      </c>
      <c r="H209">
        <v>30</v>
      </c>
      <c r="I209" s="39" t="s">
        <v>22189</v>
      </c>
      <c r="J209" s="39" t="s">
        <v>22096</v>
      </c>
      <c r="K209" s="39" t="s">
        <v>22190</v>
      </c>
      <c r="L209" s="39" t="s">
        <v>22191</v>
      </c>
      <c r="M209" s="39" t="s">
        <v>107</v>
      </c>
      <c r="N209" s="39" t="s">
        <v>20586</v>
      </c>
      <c r="O209" s="39" t="s">
        <v>22192</v>
      </c>
      <c r="P209" s="39" t="s">
        <v>22193</v>
      </c>
      <c r="Q209" s="39" t="s">
        <v>22194</v>
      </c>
      <c r="R209" s="39" t="s">
        <v>22037</v>
      </c>
      <c r="S209" s="39" t="s">
        <v>22195</v>
      </c>
      <c r="T209" s="39" t="s">
        <v>20606</v>
      </c>
    </row>
    <row r="210" spans="1:20" x14ac:dyDescent="0.3">
      <c r="A210">
        <v>209</v>
      </c>
      <c r="B210" s="1">
        <v>45842.562800925924</v>
      </c>
      <c r="C210" s="1">
        <v>45842.585613425923</v>
      </c>
      <c r="D210" s="39" t="s">
        <v>2144</v>
      </c>
      <c r="E210" s="39" t="s">
        <v>2145</v>
      </c>
      <c r="F210" s="39" t="s">
        <v>2145</v>
      </c>
      <c r="G210">
        <v>4</v>
      </c>
      <c r="H210">
        <v>13</v>
      </c>
      <c r="I210" s="39" t="s">
        <v>314</v>
      </c>
      <c r="J210" s="39" t="s">
        <v>314</v>
      </c>
      <c r="K210" s="39" t="s">
        <v>20593</v>
      </c>
      <c r="L210" s="39" t="s">
        <v>16918</v>
      </c>
      <c r="M210" s="39" t="s">
        <v>22196</v>
      </c>
      <c r="N210" s="39" t="s">
        <v>20586</v>
      </c>
      <c r="O210" s="39" t="s">
        <v>22197</v>
      </c>
      <c r="P210" s="39" t="s">
        <v>22198</v>
      </c>
      <c r="Q210" s="39" t="s">
        <v>22199</v>
      </c>
      <c r="R210" s="39" t="s">
        <v>22037</v>
      </c>
      <c r="S210" s="39" t="s">
        <v>314</v>
      </c>
      <c r="T210" s="39" t="s">
        <v>20606</v>
      </c>
    </row>
    <row r="211" spans="1:20" x14ac:dyDescent="0.3">
      <c r="A211">
        <v>210</v>
      </c>
      <c r="B211" s="1">
        <v>45842.600347222222</v>
      </c>
      <c r="C211" s="1">
        <v>45842.600416666668</v>
      </c>
      <c r="D211" s="39" t="s">
        <v>2277</v>
      </c>
      <c r="E211" s="39" t="s">
        <v>2278</v>
      </c>
      <c r="F211" s="39" t="s">
        <v>2278</v>
      </c>
      <c r="G211">
        <v>4</v>
      </c>
      <c r="H211">
        <v>32</v>
      </c>
      <c r="I211" s="39" t="s">
        <v>22200</v>
      </c>
      <c r="J211" s="39" t="s">
        <v>314</v>
      </c>
      <c r="K211" s="39" t="s">
        <v>20864</v>
      </c>
      <c r="L211" s="39" t="s">
        <v>22201</v>
      </c>
      <c r="M211" s="39" t="s">
        <v>22202</v>
      </c>
      <c r="N211" s="39" t="s">
        <v>20586</v>
      </c>
      <c r="O211" s="39" t="s">
        <v>20692</v>
      </c>
      <c r="P211" s="39" t="s">
        <v>22203</v>
      </c>
      <c r="Q211" s="39" t="s">
        <v>22204</v>
      </c>
      <c r="R211" s="39" t="s">
        <v>22205</v>
      </c>
      <c r="S211" s="39" t="s">
        <v>22206</v>
      </c>
      <c r="T211" s="39" t="s">
        <v>21361</v>
      </c>
    </row>
    <row r="212" spans="1:20" x14ac:dyDescent="0.3">
      <c r="A212">
        <v>211</v>
      </c>
      <c r="B212" s="1">
        <v>45842.600729166668</v>
      </c>
      <c r="C212" s="1">
        <v>45842.600960648146</v>
      </c>
      <c r="D212" s="39" t="s">
        <v>2288</v>
      </c>
      <c r="E212" s="39" t="s">
        <v>2289</v>
      </c>
      <c r="F212" s="39" t="s">
        <v>2289</v>
      </c>
      <c r="G212">
        <v>4</v>
      </c>
      <c r="H212">
        <v>10</v>
      </c>
      <c r="I212" s="39" t="s">
        <v>314</v>
      </c>
      <c r="J212" s="39" t="s">
        <v>22207</v>
      </c>
      <c r="K212" s="39" t="s">
        <v>20864</v>
      </c>
      <c r="L212" s="39" t="s">
        <v>12887</v>
      </c>
      <c r="M212" s="39" t="s">
        <v>22208</v>
      </c>
      <c r="N212" s="39" t="s">
        <v>20586</v>
      </c>
      <c r="O212" s="39" t="s">
        <v>22209</v>
      </c>
      <c r="P212" s="39" t="s">
        <v>22210</v>
      </c>
      <c r="Q212" s="39" t="s">
        <v>21361</v>
      </c>
      <c r="R212" s="39" t="s">
        <v>22211</v>
      </c>
      <c r="S212" s="39" t="s">
        <v>22212</v>
      </c>
      <c r="T212" s="39" t="s">
        <v>22213</v>
      </c>
    </row>
    <row r="213" spans="1:20" x14ac:dyDescent="0.3">
      <c r="A213">
        <v>212</v>
      </c>
      <c r="B213" s="1">
        <v>45842.808842592596</v>
      </c>
      <c r="C213" s="1">
        <v>45842.822245370371</v>
      </c>
      <c r="D213" s="39" t="s">
        <v>2182</v>
      </c>
      <c r="E213" s="39" t="s">
        <v>2183</v>
      </c>
      <c r="F213" s="39" t="s">
        <v>2183</v>
      </c>
      <c r="G213">
        <v>4</v>
      </c>
      <c r="H213">
        <v>16</v>
      </c>
      <c r="I213" s="39" t="s">
        <v>22214</v>
      </c>
      <c r="J213" s="39" t="s">
        <v>22215</v>
      </c>
      <c r="K213" s="39" t="s">
        <v>22216</v>
      </c>
      <c r="L213" s="39" t="s">
        <v>22217</v>
      </c>
      <c r="M213" s="39" t="s">
        <v>22218</v>
      </c>
      <c r="N213" s="39" t="s">
        <v>20586</v>
      </c>
      <c r="O213" s="39" t="s">
        <v>22219</v>
      </c>
      <c r="P213" s="39" t="s">
        <v>22220</v>
      </c>
      <c r="Q213" s="39" t="s">
        <v>22221</v>
      </c>
      <c r="R213" s="39" t="s">
        <v>22222</v>
      </c>
      <c r="S213" s="39" t="s">
        <v>22223</v>
      </c>
      <c r="T213" s="39" t="s">
        <v>20785</v>
      </c>
    </row>
    <row r="214" spans="1:20" x14ac:dyDescent="0.3">
      <c r="A214">
        <v>213</v>
      </c>
      <c r="B214" s="1">
        <v>45843.510752314818</v>
      </c>
      <c r="C214" s="1">
        <v>45843.51085648148</v>
      </c>
      <c r="D214" s="39" t="s">
        <v>3273</v>
      </c>
      <c r="E214" s="39" t="s">
        <v>3274</v>
      </c>
      <c r="F214" s="39" t="s">
        <v>3274</v>
      </c>
      <c r="G214">
        <v>3</v>
      </c>
      <c r="H214">
        <v>25</v>
      </c>
      <c r="I214" s="39" t="s">
        <v>22224</v>
      </c>
      <c r="J214" s="39" t="s">
        <v>22225</v>
      </c>
      <c r="K214" s="39" t="s">
        <v>22226</v>
      </c>
      <c r="L214" s="39" t="s">
        <v>22227</v>
      </c>
      <c r="M214" s="39" t="s">
        <v>22228</v>
      </c>
      <c r="N214" s="39" t="s">
        <v>20586</v>
      </c>
      <c r="O214" s="39" t="s">
        <v>22229</v>
      </c>
      <c r="P214" s="39" t="s">
        <v>21917</v>
      </c>
      <c r="Q214" s="39" t="s">
        <v>22230</v>
      </c>
      <c r="R214" s="39" t="s">
        <v>22231</v>
      </c>
      <c r="S214" s="39" t="s">
        <v>21920</v>
      </c>
      <c r="T214" s="39" t="s">
        <v>20606</v>
      </c>
    </row>
    <row r="215" spans="1:20" x14ac:dyDescent="0.3">
      <c r="A215">
        <v>214</v>
      </c>
      <c r="B215" s="1">
        <v>45843.554085648146</v>
      </c>
      <c r="C215" s="1">
        <v>45843.558819444443</v>
      </c>
      <c r="D215" s="39" t="s">
        <v>2810</v>
      </c>
      <c r="E215" s="39" t="s">
        <v>2811</v>
      </c>
      <c r="F215" s="39" t="s">
        <v>16417</v>
      </c>
      <c r="G215">
        <v>5</v>
      </c>
      <c r="H215">
        <v>22</v>
      </c>
      <c r="I215" s="39" t="s">
        <v>22232</v>
      </c>
      <c r="J215" s="39" t="s">
        <v>21990</v>
      </c>
      <c r="K215" s="39" t="s">
        <v>21828</v>
      </c>
      <c r="L215" s="39" t="s">
        <v>21829</v>
      </c>
      <c r="M215" s="39" t="s">
        <v>21878</v>
      </c>
      <c r="N215" s="39" t="s">
        <v>20586</v>
      </c>
      <c r="O215" s="39" t="s">
        <v>20864</v>
      </c>
      <c r="P215" s="39" t="s">
        <v>22092</v>
      </c>
      <c r="Q215" s="39" t="s">
        <v>22233</v>
      </c>
      <c r="R215" s="39" t="s">
        <v>22234</v>
      </c>
      <c r="S215" s="39" t="s">
        <v>21834</v>
      </c>
      <c r="T215" s="39" t="s">
        <v>22235</v>
      </c>
    </row>
    <row r="216" spans="1:20" x14ac:dyDescent="0.3">
      <c r="A216">
        <v>215</v>
      </c>
      <c r="B216" s="1">
        <v>45843.590868055559</v>
      </c>
      <c r="C216" s="1">
        <v>45843.590949074074</v>
      </c>
      <c r="D216" s="39" t="s">
        <v>1006</v>
      </c>
      <c r="E216" s="39" t="s">
        <v>1007</v>
      </c>
      <c r="F216" s="39" t="s">
        <v>1007</v>
      </c>
      <c r="G216">
        <v>2</v>
      </c>
      <c r="H216">
        <v>2</v>
      </c>
      <c r="I216" s="39" t="s">
        <v>314</v>
      </c>
      <c r="J216" s="39" t="s">
        <v>314</v>
      </c>
      <c r="K216" s="39" t="s">
        <v>20593</v>
      </c>
      <c r="L216" s="39" t="s">
        <v>12887</v>
      </c>
      <c r="M216" s="39" t="s">
        <v>22236</v>
      </c>
      <c r="N216" s="39" t="s">
        <v>20586</v>
      </c>
      <c r="O216" s="39" t="s">
        <v>22237</v>
      </c>
      <c r="P216" s="39" t="s">
        <v>22238</v>
      </c>
      <c r="Q216" s="39" t="s">
        <v>22239</v>
      </c>
      <c r="R216" s="39" t="s">
        <v>22037</v>
      </c>
      <c r="S216" s="39" t="s">
        <v>314</v>
      </c>
      <c r="T216" s="39" t="s">
        <v>22240</v>
      </c>
    </row>
    <row r="217" spans="1:20" x14ac:dyDescent="0.3">
      <c r="A217">
        <v>216</v>
      </c>
      <c r="B217" s="1">
        <v>45843.9296875</v>
      </c>
      <c r="C217" s="1">
        <v>45843.938831018517</v>
      </c>
      <c r="D217" s="39" t="s">
        <v>4323</v>
      </c>
      <c r="E217" s="39" t="s">
        <v>4324</v>
      </c>
      <c r="F217" s="39" t="s">
        <v>4324</v>
      </c>
      <c r="G217">
        <v>7</v>
      </c>
      <c r="H217">
        <v>11</v>
      </c>
      <c r="I217" s="39" t="s">
        <v>22241</v>
      </c>
      <c r="J217" s="39" t="s">
        <v>22242</v>
      </c>
      <c r="K217" s="39" t="s">
        <v>22243</v>
      </c>
      <c r="L217" s="39" t="s">
        <v>16918</v>
      </c>
      <c r="M217" s="39" t="s">
        <v>22244</v>
      </c>
      <c r="N217" s="39" t="s">
        <v>22245</v>
      </c>
      <c r="O217" s="39" t="s">
        <v>22246</v>
      </c>
      <c r="P217" s="39" t="s">
        <v>22247</v>
      </c>
      <c r="Q217" s="39" t="s">
        <v>22248</v>
      </c>
      <c r="R217" s="39" t="s">
        <v>22249</v>
      </c>
      <c r="S217" s="39" t="s">
        <v>22250</v>
      </c>
      <c r="T217" s="39" t="s">
        <v>22251</v>
      </c>
    </row>
    <row r="218" spans="1:20" x14ac:dyDescent="0.3">
      <c r="A218">
        <v>217</v>
      </c>
      <c r="B218" s="1">
        <v>45843.97111111111</v>
      </c>
      <c r="C218" s="1">
        <v>45843.974988425929</v>
      </c>
      <c r="D218" s="39" t="s">
        <v>2829</v>
      </c>
      <c r="E218" s="39" t="s">
        <v>2830</v>
      </c>
      <c r="F218" s="39" t="s">
        <v>2830</v>
      </c>
      <c r="G218">
        <v>5</v>
      </c>
      <c r="H218">
        <v>23</v>
      </c>
      <c r="I218" s="39" t="s">
        <v>21826</v>
      </c>
      <c r="J218" s="39" t="s">
        <v>22252</v>
      </c>
      <c r="K218" s="39" t="s">
        <v>22253</v>
      </c>
      <c r="L218" s="39" t="s">
        <v>22254</v>
      </c>
      <c r="M218" s="39" t="s">
        <v>22255</v>
      </c>
      <c r="N218" s="39" t="s">
        <v>20586</v>
      </c>
      <c r="O218" s="39" t="s">
        <v>22256</v>
      </c>
      <c r="P218" s="39" t="s">
        <v>22257</v>
      </c>
      <c r="Q218" s="39" t="s">
        <v>22258</v>
      </c>
      <c r="R218" s="39" t="s">
        <v>22259</v>
      </c>
      <c r="S218" s="39" t="s">
        <v>22260</v>
      </c>
      <c r="T218" s="39" t="s">
        <v>22261</v>
      </c>
    </row>
    <row r="219" spans="1:20" x14ac:dyDescent="0.3">
      <c r="A219">
        <v>218</v>
      </c>
      <c r="B219" s="1">
        <v>45844.680428240739</v>
      </c>
      <c r="C219" s="1">
        <v>45844.69090277778</v>
      </c>
      <c r="D219" s="39" t="s">
        <v>3592</v>
      </c>
      <c r="E219" s="39" t="s">
        <v>3593</v>
      </c>
      <c r="F219" s="39" t="s">
        <v>3593</v>
      </c>
      <c r="G219">
        <v>8</v>
      </c>
      <c r="H219">
        <v>21</v>
      </c>
      <c r="I219" s="39" t="s">
        <v>314</v>
      </c>
      <c r="J219" s="39" t="s">
        <v>22262</v>
      </c>
      <c r="K219" s="39" t="s">
        <v>22263</v>
      </c>
      <c r="L219" s="39" t="s">
        <v>21188</v>
      </c>
      <c r="M219" s="39" t="s">
        <v>22264</v>
      </c>
      <c r="N219" s="39" t="s">
        <v>20586</v>
      </c>
      <c r="O219" s="39" t="s">
        <v>22265</v>
      </c>
      <c r="P219" s="39" t="s">
        <v>22266</v>
      </c>
      <c r="Q219" s="39" t="s">
        <v>22267</v>
      </c>
      <c r="R219" s="39" t="s">
        <v>22268</v>
      </c>
      <c r="S219" s="39" t="s">
        <v>22269</v>
      </c>
      <c r="T219" s="39" t="s">
        <v>20606</v>
      </c>
    </row>
    <row r="220" spans="1:20" x14ac:dyDescent="0.3">
      <c r="A220">
        <v>219</v>
      </c>
      <c r="B220" s="1">
        <v>45844.846666666665</v>
      </c>
      <c r="C220" s="1">
        <v>45844.855300925927</v>
      </c>
      <c r="D220" s="39" t="s">
        <v>2749</v>
      </c>
      <c r="E220" s="39" t="s">
        <v>2750</v>
      </c>
      <c r="F220" s="39" t="s">
        <v>2750</v>
      </c>
      <c r="G220">
        <v>5</v>
      </c>
      <c r="H220">
        <v>35</v>
      </c>
      <c r="I220" s="39" t="s">
        <v>22270</v>
      </c>
      <c r="J220" s="39" t="s">
        <v>2631</v>
      </c>
      <c r="K220" s="39" t="s">
        <v>22271</v>
      </c>
      <c r="L220" s="39" t="s">
        <v>22272</v>
      </c>
      <c r="M220" s="39" t="s">
        <v>22273</v>
      </c>
      <c r="N220" s="39" t="s">
        <v>20586</v>
      </c>
      <c r="O220" s="39" t="s">
        <v>22274</v>
      </c>
      <c r="P220" s="39" t="s">
        <v>22275</v>
      </c>
      <c r="Q220" s="39" t="s">
        <v>22276</v>
      </c>
      <c r="R220" s="39" t="s">
        <v>22037</v>
      </c>
      <c r="S220" s="39" t="s">
        <v>22041</v>
      </c>
      <c r="T220" s="39" t="s">
        <v>20606</v>
      </c>
    </row>
    <row r="221" spans="1:20" x14ac:dyDescent="0.3">
      <c r="A221">
        <v>220</v>
      </c>
      <c r="B221" s="1">
        <v>45844.865335648145</v>
      </c>
      <c r="C221" s="1">
        <v>45844.865451388891</v>
      </c>
      <c r="D221" s="39" t="s">
        <v>1368</v>
      </c>
      <c r="E221" s="39" t="s">
        <v>1369</v>
      </c>
      <c r="F221" s="39" t="s">
        <v>1369</v>
      </c>
      <c r="G221">
        <v>1</v>
      </c>
      <c r="H221">
        <v>5</v>
      </c>
      <c r="I221" s="39" t="s">
        <v>22277</v>
      </c>
      <c r="J221" s="39" t="s">
        <v>22278</v>
      </c>
      <c r="K221" s="39" t="s">
        <v>22279</v>
      </c>
      <c r="L221" s="39" t="s">
        <v>22280</v>
      </c>
      <c r="M221" s="39" t="s">
        <v>22281</v>
      </c>
      <c r="N221" s="39" t="s">
        <v>20586</v>
      </c>
      <c r="O221" s="39" t="s">
        <v>22282</v>
      </c>
      <c r="P221" s="39" t="s">
        <v>22283</v>
      </c>
      <c r="Q221" s="39" t="s">
        <v>22284</v>
      </c>
      <c r="R221" s="39" t="s">
        <v>22285</v>
      </c>
      <c r="S221" s="39" t="s">
        <v>22286</v>
      </c>
      <c r="T221" s="39" t="s">
        <v>22287</v>
      </c>
    </row>
    <row r="222" spans="1:20" x14ac:dyDescent="0.3">
      <c r="A222">
        <v>221</v>
      </c>
      <c r="B222" s="1">
        <v>45844.864317129628</v>
      </c>
      <c r="C222" s="1">
        <v>45844.873715277776</v>
      </c>
      <c r="D222" s="39" t="s">
        <v>2013</v>
      </c>
      <c r="E222" s="39" t="s">
        <v>2014</v>
      </c>
      <c r="F222" s="39" t="s">
        <v>2014</v>
      </c>
      <c r="G222">
        <v>4</v>
      </c>
      <c r="H222">
        <v>21</v>
      </c>
      <c r="I222" s="39" t="s">
        <v>22277</v>
      </c>
      <c r="J222" s="39" t="s">
        <v>22278</v>
      </c>
      <c r="K222" s="39" t="s">
        <v>22279</v>
      </c>
      <c r="L222" s="39" t="s">
        <v>22280</v>
      </c>
      <c r="M222" s="39" t="s">
        <v>22281</v>
      </c>
      <c r="N222" s="39" t="s">
        <v>20586</v>
      </c>
      <c r="O222" s="39" t="s">
        <v>22288</v>
      </c>
      <c r="P222" s="39" t="s">
        <v>22289</v>
      </c>
      <c r="Q222" s="39" t="s">
        <v>22290</v>
      </c>
      <c r="R222" s="39" t="s">
        <v>22291</v>
      </c>
      <c r="S222" s="39" t="s">
        <v>314</v>
      </c>
      <c r="T222" s="39" t="s">
        <v>20606</v>
      </c>
    </row>
    <row r="223" spans="1:20" x14ac:dyDescent="0.3">
      <c r="A223">
        <v>222</v>
      </c>
      <c r="B223" s="1">
        <v>45844.881643518522</v>
      </c>
      <c r="C223" s="1">
        <v>45844.887361111112</v>
      </c>
      <c r="D223" s="39" t="s">
        <v>937</v>
      </c>
      <c r="E223" s="39" t="s">
        <v>938</v>
      </c>
      <c r="F223" s="39" t="s">
        <v>938</v>
      </c>
      <c r="G223">
        <v>2</v>
      </c>
      <c r="H223">
        <v>27</v>
      </c>
      <c r="I223" s="39" t="s">
        <v>21668</v>
      </c>
      <c r="J223" s="39" t="s">
        <v>22292</v>
      </c>
      <c r="K223" s="39" t="s">
        <v>21677</v>
      </c>
      <c r="L223" s="39" t="s">
        <v>21670</v>
      </c>
      <c r="M223" s="39" t="s">
        <v>958</v>
      </c>
      <c r="N223" s="39" t="s">
        <v>20586</v>
      </c>
      <c r="O223" s="39" t="s">
        <v>22293</v>
      </c>
      <c r="P223" s="39" t="s">
        <v>22294</v>
      </c>
      <c r="Q223" s="39" t="s">
        <v>21673</v>
      </c>
      <c r="R223" s="39" t="s">
        <v>22295</v>
      </c>
      <c r="S223" s="39" t="s">
        <v>21045</v>
      </c>
      <c r="T223" s="39" t="s">
        <v>20685</v>
      </c>
    </row>
    <row r="224" spans="1:20" x14ac:dyDescent="0.3">
      <c r="A224">
        <v>223</v>
      </c>
      <c r="B224" s="1">
        <v>45844.914537037039</v>
      </c>
      <c r="C224" s="1">
        <v>45844.922488425924</v>
      </c>
      <c r="D224" s="39" t="s">
        <v>1379</v>
      </c>
      <c r="E224" s="39" t="s">
        <v>1380</v>
      </c>
      <c r="F224" s="39" t="s">
        <v>6836</v>
      </c>
      <c r="G224">
        <v>1</v>
      </c>
      <c r="H224">
        <v>6</v>
      </c>
      <c r="I224" s="39" t="s">
        <v>22277</v>
      </c>
      <c r="J224" s="39" t="s">
        <v>22296</v>
      </c>
      <c r="K224" s="39" t="s">
        <v>22297</v>
      </c>
      <c r="L224" s="39" t="s">
        <v>22298</v>
      </c>
      <c r="M224" s="39" t="s">
        <v>22281</v>
      </c>
      <c r="N224" s="39" t="s">
        <v>20586</v>
      </c>
      <c r="O224" s="39" t="s">
        <v>22299</v>
      </c>
      <c r="P224" s="39" t="s">
        <v>22289</v>
      </c>
      <c r="Q224" s="39" t="s">
        <v>22300</v>
      </c>
      <c r="R224" s="39" t="s">
        <v>22301</v>
      </c>
      <c r="S224" s="39" t="s">
        <v>314</v>
      </c>
      <c r="T224" s="39" t="s">
        <v>20606</v>
      </c>
    </row>
    <row r="225" spans="1:20" x14ac:dyDescent="0.3">
      <c r="A225">
        <v>224</v>
      </c>
      <c r="B225" s="1">
        <v>45845.433969907404</v>
      </c>
      <c r="C225" s="1">
        <v>45845.440162037034</v>
      </c>
      <c r="D225" s="39" t="s">
        <v>2719</v>
      </c>
      <c r="E225" s="39" t="s">
        <v>2720</v>
      </c>
      <c r="F225" s="39" t="s">
        <v>2721</v>
      </c>
      <c r="G225">
        <v>5</v>
      </c>
      <c r="H225">
        <v>9</v>
      </c>
      <c r="I225" s="39" t="s">
        <v>22302</v>
      </c>
      <c r="J225" s="39" t="s">
        <v>22303</v>
      </c>
      <c r="K225" s="39" t="s">
        <v>22304</v>
      </c>
      <c r="L225" s="39" t="s">
        <v>22305</v>
      </c>
      <c r="M225" s="39" t="s">
        <v>21170</v>
      </c>
      <c r="N225" s="39" t="s">
        <v>20586</v>
      </c>
      <c r="O225" s="39" t="s">
        <v>22306</v>
      </c>
      <c r="P225" s="39" t="s">
        <v>22307</v>
      </c>
      <c r="Q225" s="39" t="s">
        <v>22308</v>
      </c>
      <c r="R225" s="39" t="s">
        <v>22309</v>
      </c>
      <c r="S225" s="39" t="s">
        <v>22310</v>
      </c>
      <c r="T225" s="39" t="s">
        <v>20989</v>
      </c>
    </row>
    <row r="226" spans="1:20" x14ac:dyDescent="0.3">
      <c r="A226">
        <v>225</v>
      </c>
      <c r="B226" s="1">
        <v>45845.649942129632</v>
      </c>
      <c r="C226" s="1">
        <v>45845.670636574076</v>
      </c>
      <c r="D226" s="39" t="s">
        <v>1210</v>
      </c>
      <c r="E226" s="39" t="s">
        <v>1211</v>
      </c>
      <c r="F226" s="39" t="s">
        <v>1212</v>
      </c>
      <c r="G226">
        <v>1</v>
      </c>
      <c r="H226">
        <v>23</v>
      </c>
      <c r="I226" s="39" t="s">
        <v>22311</v>
      </c>
      <c r="J226" s="39" t="s">
        <v>22312</v>
      </c>
      <c r="K226" s="39" t="s">
        <v>22313</v>
      </c>
      <c r="L226" s="39" t="s">
        <v>21829</v>
      </c>
      <c r="M226" s="39" t="s">
        <v>22314</v>
      </c>
      <c r="N226" s="39" t="s">
        <v>20586</v>
      </c>
      <c r="O226" s="39" t="s">
        <v>20880</v>
      </c>
      <c r="P226" s="39" t="s">
        <v>22315</v>
      </c>
      <c r="Q226" s="39" t="s">
        <v>22316</v>
      </c>
      <c r="R226" s="39" t="s">
        <v>22317</v>
      </c>
      <c r="S226" s="39" t="s">
        <v>21204</v>
      </c>
      <c r="T226" s="39" t="s">
        <v>20606</v>
      </c>
    </row>
    <row r="227" spans="1:20" x14ac:dyDescent="0.3">
      <c r="A227">
        <v>226</v>
      </c>
      <c r="B227" s="1">
        <v>45845.730046296296</v>
      </c>
      <c r="C227" s="1">
        <v>45845.730115740742</v>
      </c>
      <c r="D227" s="39" t="s">
        <v>3799</v>
      </c>
      <c r="E227" s="39" t="s">
        <v>3800</v>
      </c>
      <c r="F227" s="39" t="s">
        <v>3801</v>
      </c>
      <c r="G227">
        <v>3</v>
      </c>
      <c r="H227">
        <v>23</v>
      </c>
      <c r="I227" s="39" t="s">
        <v>22318</v>
      </c>
      <c r="J227" s="39" t="s">
        <v>22319</v>
      </c>
      <c r="K227" s="39" t="s">
        <v>22320</v>
      </c>
      <c r="L227" s="39" t="s">
        <v>22321</v>
      </c>
      <c r="M227" s="39" t="s">
        <v>314</v>
      </c>
      <c r="N227" s="39" t="s">
        <v>22322</v>
      </c>
      <c r="O227" s="39" t="s">
        <v>22323</v>
      </c>
      <c r="P227" s="39" t="s">
        <v>22324</v>
      </c>
      <c r="Q227" s="39" t="s">
        <v>22325</v>
      </c>
      <c r="R227" s="39" t="s">
        <v>22326</v>
      </c>
      <c r="S227" s="39" t="s">
        <v>314</v>
      </c>
      <c r="T227" s="39" t="s">
        <v>20606</v>
      </c>
    </row>
    <row r="228" spans="1:20" x14ac:dyDescent="0.3">
      <c r="A228">
        <v>227</v>
      </c>
      <c r="B228" s="1">
        <v>45846.343344907407</v>
      </c>
      <c r="C228" s="1">
        <v>45846.365798611114</v>
      </c>
      <c r="D228" s="39" t="s">
        <v>1992</v>
      </c>
      <c r="E228" s="39" t="s">
        <v>1993</v>
      </c>
      <c r="F228" s="39" t="s">
        <v>1993</v>
      </c>
      <c r="G228">
        <v>4</v>
      </c>
      <c r="H228">
        <v>9</v>
      </c>
      <c r="I228" s="39" t="s">
        <v>22277</v>
      </c>
      <c r="J228" s="39" t="s">
        <v>22278</v>
      </c>
      <c r="K228" s="39" t="s">
        <v>22327</v>
      </c>
      <c r="L228" s="39" t="s">
        <v>22328</v>
      </c>
      <c r="M228" s="39" t="s">
        <v>22281</v>
      </c>
      <c r="N228" s="39" t="s">
        <v>20586</v>
      </c>
      <c r="O228" s="39" t="s">
        <v>22329</v>
      </c>
      <c r="P228" s="39" t="s">
        <v>22289</v>
      </c>
      <c r="Q228" s="39" t="s">
        <v>22330</v>
      </c>
      <c r="R228" s="39" t="s">
        <v>22331</v>
      </c>
      <c r="S228" s="39" t="s">
        <v>314</v>
      </c>
      <c r="T228" s="39" t="s">
        <v>20606</v>
      </c>
    </row>
    <row r="229" spans="1:20" x14ac:dyDescent="0.3">
      <c r="A229">
        <v>228</v>
      </c>
      <c r="B229" s="1">
        <v>45846.447152777779</v>
      </c>
      <c r="C229" s="1">
        <v>45846.462881944448</v>
      </c>
      <c r="D229" s="39" t="s">
        <v>3170</v>
      </c>
      <c r="E229" s="39" t="s">
        <v>3171</v>
      </c>
      <c r="F229" s="39" t="s">
        <v>3171</v>
      </c>
      <c r="G229">
        <v>3</v>
      </c>
      <c r="H229">
        <v>6</v>
      </c>
      <c r="I229" s="39" t="s">
        <v>21034</v>
      </c>
      <c r="J229" s="39" t="s">
        <v>20592</v>
      </c>
      <c r="K229" s="39" t="s">
        <v>22332</v>
      </c>
      <c r="L229" s="39" t="s">
        <v>21670</v>
      </c>
      <c r="M229" s="39" t="s">
        <v>22333</v>
      </c>
      <c r="N229" s="39" t="s">
        <v>20586</v>
      </c>
      <c r="O229" s="39" t="s">
        <v>22334</v>
      </c>
      <c r="P229" s="39" t="s">
        <v>22335</v>
      </c>
      <c r="Q229" s="39" t="s">
        <v>22336</v>
      </c>
      <c r="R229" s="39" t="s">
        <v>22337</v>
      </c>
      <c r="S229" s="39" t="s">
        <v>21034</v>
      </c>
      <c r="T229" s="39" t="s">
        <v>20727</v>
      </c>
    </row>
    <row r="230" spans="1:20" x14ac:dyDescent="0.3">
      <c r="A230">
        <v>229</v>
      </c>
      <c r="B230" s="1">
        <v>45846.575613425928</v>
      </c>
      <c r="C230" s="1">
        <v>45846.584756944445</v>
      </c>
      <c r="D230" s="39" t="s">
        <v>3624</v>
      </c>
      <c r="E230" s="39" t="s">
        <v>3625</v>
      </c>
      <c r="F230" s="39" t="s">
        <v>3625</v>
      </c>
      <c r="G230">
        <v>8</v>
      </c>
      <c r="H230">
        <v>24</v>
      </c>
      <c r="I230" s="39" t="s">
        <v>22338</v>
      </c>
      <c r="J230" s="39" t="s">
        <v>22339</v>
      </c>
      <c r="K230" s="39" t="s">
        <v>22340</v>
      </c>
      <c r="L230" s="39" t="s">
        <v>22341</v>
      </c>
      <c r="M230" s="39" t="s">
        <v>20594</v>
      </c>
      <c r="N230" s="39" t="s">
        <v>20586</v>
      </c>
      <c r="O230" s="39" t="s">
        <v>22342</v>
      </c>
      <c r="P230" s="39" t="s">
        <v>22266</v>
      </c>
      <c r="Q230" s="39" t="s">
        <v>22343</v>
      </c>
      <c r="R230" s="39" t="s">
        <v>22344</v>
      </c>
      <c r="S230" s="39" t="s">
        <v>22269</v>
      </c>
      <c r="T230" s="39" t="s">
        <v>20606</v>
      </c>
    </row>
    <row r="231" spans="1:20" x14ac:dyDescent="0.3">
      <c r="A231">
        <v>230</v>
      </c>
      <c r="B231" s="1">
        <v>45846.58085648148</v>
      </c>
      <c r="C231" s="1">
        <v>45846.595023148147</v>
      </c>
      <c r="D231" s="39" t="s">
        <v>1398</v>
      </c>
      <c r="E231" s="39" t="s">
        <v>1399</v>
      </c>
      <c r="F231" s="39" t="s">
        <v>19609</v>
      </c>
      <c r="G231">
        <v>1</v>
      </c>
      <c r="H231">
        <v>1</v>
      </c>
      <c r="I231" s="39" t="s">
        <v>314</v>
      </c>
      <c r="J231" s="39" t="s">
        <v>22345</v>
      </c>
      <c r="K231" s="39" t="s">
        <v>22346</v>
      </c>
      <c r="L231" s="39" t="s">
        <v>22347</v>
      </c>
      <c r="M231" s="39" t="s">
        <v>22348</v>
      </c>
      <c r="N231" s="39" t="s">
        <v>20586</v>
      </c>
      <c r="O231" s="39" t="s">
        <v>22349</v>
      </c>
      <c r="P231" s="39" t="s">
        <v>22350</v>
      </c>
      <c r="Q231" s="39" t="s">
        <v>22351</v>
      </c>
      <c r="R231" s="39" t="s">
        <v>22352</v>
      </c>
      <c r="S231" s="39" t="s">
        <v>20676</v>
      </c>
      <c r="T231" s="39" t="s">
        <v>20785</v>
      </c>
    </row>
    <row r="232" spans="1:20" x14ac:dyDescent="0.3">
      <c r="A232">
        <v>231</v>
      </c>
      <c r="B232" s="1">
        <v>45846.847314814811</v>
      </c>
      <c r="C232" s="1">
        <v>45846.864027777781</v>
      </c>
      <c r="D232" s="39" t="s">
        <v>1452</v>
      </c>
      <c r="E232" s="39" t="s">
        <v>1453</v>
      </c>
      <c r="F232" s="39" t="s">
        <v>1453</v>
      </c>
      <c r="G232">
        <v>1</v>
      </c>
      <c r="H232">
        <v>30</v>
      </c>
      <c r="I232" s="39" t="s">
        <v>22353</v>
      </c>
      <c r="J232" s="39" t="s">
        <v>22354</v>
      </c>
      <c r="K232" s="39" t="s">
        <v>22355</v>
      </c>
      <c r="L232" s="39" t="s">
        <v>22356</v>
      </c>
      <c r="M232" s="39" t="s">
        <v>22357</v>
      </c>
      <c r="N232" s="39" t="s">
        <v>20586</v>
      </c>
      <c r="O232" s="39" t="s">
        <v>22358</v>
      </c>
      <c r="P232" s="39" t="s">
        <v>22359</v>
      </c>
      <c r="Q232" s="39" t="s">
        <v>22360</v>
      </c>
      <c r="R232" s="39" t="s">
        <v>22361</v>
      </c>
      <c r="S232" s="39" t="s">
        <v>21045</v>
      </c>
      <c r="T232" s="39" t="s">
        <v>22362</v>
      </c>
    </row>
    <row r="233" spans="1:20" x14ac:dyDescent="0.3">
      <c r="A233">
        <v>232</v>
      </c>
      <c r="B233" s="1">
        <v>45846.888749999998</v>
      </c>
      <c r="C233" s="1">
        <v>45846.898680555554</v>
      </c>
      <c r="D233" s="39" t="s">
        <v>3266</v>
      </c>
      <c r="E233" s="39" t="s">
        <v>3267</v>
      </c>
      <c r="F233" s="39" t="s">
        <v>3267</v>
      </c>
      <c r="G233">
        <v>3</v>
      </c>
      <c r="H233">
        <v>4</v>
      </c>
      <c r="I233" s="39" t="s">
        <v>22363</v>
      </c>
      <c r="J233" s="39" t="s">
        <v>22364</v>
      </c>
      <c r="K233" s="39" t="s">
        <v>22365</v>
      </c>
      <c r="L233" s="39" t="s">
        <v>22366</v>
      </c>
      <c r="M233" s="39" t="s">
        <v>107</v>
      </c>
      <c r="N233" s="39" t="s">
        <v>20586</v>
      </c>
      <c r="O233" s="39" t="s">
        <v>22367</v>
      </c>
      <c r="P233" s="39" t="s">
        <v>22166</v>
      </c>
      <c r="Q233" s="39" t="s">
        <v>22368</v>
      </c>
      <c r="R233" s="39" t="s">
        <v>22369</v>
      </c>
      <c r="S233" s="39" t="s">
        <v>22370</v>
      </c>
      <c r="T233" s="39" t="s">
        <v>20606</v>
      </c>
    </row>
    <row r="234" spans="1:20" x14ac:dyDescent="0.3">
      <c r="A234">
        <v>233</v>
      </c>
      <c r="B234" s="1">
        <v>45847.528645833336</v>
      </c>
      <c r="C234" s="1">
        <v>45847.537766203706</v>
      </c>
      <c r="D234" s="39" t="s">
        <v>4386</v>
      </c>
      <c r="E234" s="39" t="s">
        <v>4387</v>
      </c>
      <c r="F234" s="39" t="s">
        <v>4387</v>
      </c>
      <c r="G234">
        <v>7</v>
      </c>
      <c r="H234">
        <v>25</v>
      </c>
      <c r="I234" s="39" t="s">
        <v>22371</v>
      </c>
      <c r="J234" s="39" t="s">
        <v>22372</v>
      </c>
      <c r="K234" s="39" t="s">
        <v>22373</v>
      </c>
      <c r="L234" s="39" t="s">
        <v>22374</v>
      </c>
      <c r="M234" s="39" t="s">
        <v>22375</v>
      </c>
      <c r="N234" s="39" t="s">
        <v>22376</v>
      </c>
      <c r="O234" s="39" t="s">
        <v>22377</v>
      </c>
      <c r="P234" s="39" t="s">
        <v>22378</v>
      </c>
      <c r="Q234" s="39" t="s">
        <v>22379</v>
      </c>
      <c r="R234" s="39" t="s">
        <v>22380</v>
      </c>
      <c r="S234" s="39" t="s">
        <v>22381</v>
      </c>
      <c r="T234" s="39" t="s">
        <v>22382</v>
      </c>
    </row>
    <row r="235" spans="1:20" x14ac:dyDescent="0.3">
      <c r="A235">
        <v>234</v>
      </c>
      <c r="B235" s="1">
        <v>45848.424201388887</v>
      </c>
      <c r="C235" s="1">
        <v>45848.427731481483</v>
      </c>
      <c r="D235" s="39" t="s">
        <v>1137</v>
      </c>
      <c r="E235" s="39" t="s">
        <v>1138</v>
      </c>
      <c r="F235" s="39" t="s">
        <v>1138</v>
      </c>
      <c r="G235">
        <v>2</v>
      </c>
      <c r="H235">
        <v>26</v>
      </c>
      <c r="I235" s="39" t="s">
        <v>22383</v>
      </c>
      <c r="J235" s="39" t="s">
        <v>22384</v>
      </c>
      <c r="K235" s="39" t="s">
        <v>22385</v>
      </c>
      <c r="L235" s="39" t="s">
        <v>22386</v>
      </c>
      <c r="M235" s="39" t="s">
        <v>22387</v>
      </c>
      <c r="N235" s="39" t="s">
        <v>20586</v>
      </c>
      <c r="O235" s="39" t="s">
        <v>22388</v>
      </c>
      <c r="P235" s="39" t="s">
        <v>22389</v>
      </c>
      <c r="Q235" s="39" t="s">
        <v>22390</v>
      </c>
      <c r="R235" s="39" t="s">
        <v>22391</v>
      </c>
      <c r="S235" s="39" t="s">
        <v>22392</v>
      </c>
      <c r="T235" s="39" t="s">
        <v>20785</v>
      </c>
    </row>
    <row r="236" spans="1:20" x14ac:dyDescent="0.3">
      <c r="A236">
        <v>235</v>
      </c>
      <c r="B236" s="1">
        <v>45848.558969907404</v>
      </c>
      <c r="C236" s="1">
        <v>45848.574803240743</v>
      </c>
      <c r="D236" s="39" t="s">
        <v>2175</v>
      </c>
      <c r="E236" s="39" t="s">
        <v>2176</v>
      </c>
      <c r="F236" s="39" t="s">
        <v>2177</v>
      </c>
      <c r="G236">
        <v>4</v>
      </c>
      <c r="H236">
        <v>18</v>
      </c>
      <c r="I236" s="39" t="s">
        <v>22393</v>
      </c>
      <c r="J236" s="39" t="s">
        <v>22394</v>
      </c>
      <c r="K236" s="39" t="s">
        <v>22395</v>
      </c>
      <c r="L236" s="39" t="s">
        <v>22217</v>
      </c>
      <c r="M236" s="39" t="s">
        <v>22396</v>
      </c>
      <c r="N236" s="39" t="s">
        <v>20586</v>
      </c>
      <c r="O236" s="39" t="s">
        <v>22397</v>
      </c>
      <c r="P236" s="39" t="s">
        <v>22398</v>
      </c>
      <c r="Q236" s="39" t="s">
        <v>22399</v>
      </c>
      <c r="R236" s="39" t="s">
        <v>22400</v>
      </c>
      <c r="S236" s="39" t="s">
        <v>22401</v>
      </c>
      <c r="T236" s="39" t="s">
        <v>20606</v>
      </c>
    </row>
    <row r="237" spans="1:20" x14ac:dyDescent="0.3">
      <c r="A237">
        <v>236</v>
      </c>
      <c r="B237" s="1">
        <v>45848.69972222222</v>
      </c>
      <c r="C237" s="1">
        <v>45848.699953703705</v>
      </c>
      <c r="D237" s="39" t="s">
        <v>2900</v>
      </c>
      <c r="E237" s="39" t="s">
        <v>2901</v>
      </c>
      <c r="F237" s="39" t="s">
        <v>2901</v>
      </c>
      <c r="G237">
        <v>5</v>
      </c>
      <c r="H237">
        <v>24</v>
      </c>
      <c r="I237" s="39" t="s">
        <v>22402</v>
      </c>
      <c r="J237" s="39" t="s">
        <v>22403</v>
      </c>
      <c r="K237" s="39" t="s">
        <v>22404</v>
      </c>
      <c r="L237" s="39" t="s">
        <v>22405</v>
      </c>
      <c r="M237" s="39" t="s">
        <v>22406</v>
      </c>
      <c r="N237" s="39" t="s">
        <v>20586</v>
      </c>
      <c r="O237" s="39" t="s">
        <v>22407</v>
      </c>
      <c r="P237" s="39" t="s">
        <v>22408</v>
      </c>
      <c r="Q237" s="39" t="s">
        <v>22409</v>
      </c>
      <c r="R237" s="39" t="s">
        <v>22410</v>
      </c>
      <c r="S237" s="39" t="s">
        <v>22411</v>
      </c>
      <c r="T237" s="39" t="s">
        <v>22412</v>
      </c>
    </row>
    <row r="238" spans="1:20" x14ac:dyDescent="0.3">
      <c r="A238">
        <v>237</v>
      </c>
      <c r="B238" s="1">
        <v>45848.73741898148</v>
      </c>
      <c r="C238" s="1">
        <v>45848.748703703706</v>
      </c>
      <c r="D238" s="39" t="s">
        <v>2265</v>
      </c>
      <c r="E238" s="39" t="s">
        <v>2266</v>
      </c>
      <c r="F238" s="39" t="s">
        <v>2266</v>
      </c>
      <c r="G238">
        <v>4</v>
      </c>
      <c r="H238">
        <v>31</v>
      </c>
      <c r="I238" s="39" t="s">
        <v>22413</v>
      </c>
      <c r="J238" s="39" t="s">
        <v>22414</v>
      </c>
      <c r="K238" s="39" t="s">
        <v>22415</v>
      </c>
      <c r="L238" s="39" t="s">
        <v>22416</v>
      </c>
      <c r="M238" s="39" t="s">
        <v>22417</v>
      </c>
      <c r="N238" s="39" t="s">
        <v>20586</v>
      </c>
      <c r="O238" s="39" t="s">
        <v>22418</v>
      </c>
      <c r="P238" s="39" t="s">
        <v>22419</v>
      </c>
      <c r="Q238" s="39" t="s">
        <v>22420</v>
      </c>
      <c r="R238" s="39" t="s">
        <v>22421</v>
      </c>
      <c r="S238" s="39" t="s">
        <v>22422</v>
      </c>
      <c r="T238" s="39" t="s">
        <v>22423</v>
      </c>
    </row>
    <row r="239" spans="1:20" x14ac:dyDescent="0.3">
      <c r="A239">
        <v>238</v>
      </c>
      <c r="B239" s="1">
        <v>45848.744849537034</v>
      </c>
      <c r="C239" s="1">
        <v>45848.759363425925</v>
      </c>
      <c r="D239" s="39" t="s">
        <v>2218</v>
      </c>
      <c r="E239" s="39" t="s">
        <v>2219</v>
      </c>
      <c r="F239" s="39" t="s">
        <v>2219</v>
      </c>
      <c r="G239">
        <v>4</v>
      </c>
      <c r="H239">
        <v>22</v>
      </c>
      <c r="I239" s="39" t="s">
        <v>22413</v>
      </c>
      <c r="J239" s="39" t="s">
        <v>22424</v>
      </c>
      <c r="K239" s="39" t="s">
        <v>22425</v>
      </c>
      <c r="L239" s="39" t="s">
        <v>22416</v>
      </c>
      <c r="M239" s="39" t="s">
        <v>22417</v>
      </c>
      <c r="N239" s="39" t="s">
        <v>20586</v>
      </c>
      <c r="O239" s="39" t="s">
        <v>22426</v>
      </c>
      <c r="P239" s="39" t="s">
        <v>22427</v>
      </c>
      <c r="Q239" s="39" t="s">
        <v>22428</v>
      </c>
      <c r="R239" s="39" t="s">
        <v>22429</v>
      </c>
      <c r="S239" s="39" t="s">
        <v>22430</v>
      </c>
      <c r="T239" s="39" t="s">
        <v>22431</v>
      </c>
    </row>
    <row r="240" spans="1:20" x14ac:dyDescent="0.3">
      <c r="A240">
        <v>239</v>
      </c>
      <c r="B240" s="1">
        <v>45848.71434027778</v>
      </c>
      <c r="C240" s="1">
        <v>45848.92664351852</v>
      </c>
      <c r="D240" s="39" t="s">
        <v>2258</v>
      </c>
      <c r="E240" s="39" t="s">
        <v>2259</v>
      </c>
      <c r="F240" s="39" t="s">
        <v>2259</v>
      </c>
      <c r="G240">
        <v>4</v>
      </c>
      <c r="H240">
        <v>24</v>
      </c>
      <c r="I240" s="39" t="s">
        <v>22432</v>
      </c>
      <c r="J240" s="39" t="s">
        <v>22424</v>
      </c>
      <c r="K240" s="39" t="s">
        <v>22433</v>
      </c>
      <c r="L240" s="39" t="s">
        <v>22434</v>
      </c>
      <c r="M240" s="39" t="s">
        <v>22435</v>
      </c>
      <c r="N240" s="39" t="s">
        <v>20610</v>
      </c>
      <c r="O240" s="39" t="s">
        <v>22436</v>
      </c>
      <c r="P240" s="39" t="s">
        <v>22437</v>
      </c>
      <c r="Q240" s="39" t="s">
        <v>22438</v>
      </c>
      <c r="R240" s="39" t="s">
        <v>22439</v>
      </c>
      <c r="S240" s="39" t="s">
        <v>314</v>
      </c>
      <c r="T240" s="39" t="s">
        <v>20606</v>
      </c>
    </row>
    <row r="241" spans="1:20" x14ac:dyDescent="0.3">
      <c r="A241">
        <v>240</v>
      </c>
      <c r="B241" s="1">
        <v>45849.435370370367</v>
      </c>
      <c r="C241" s="1">
        <v>45849.435428240744</v>
      </c>
      <c r="D241" s="39" t="s">
        <v>4482</v>
      </c>
      <c r="E241" s="39" t="s">
        <v>4483</v>
      </c>
      <c r="F241" s="39" t="s">
        <v>4483</v>
      </c>
      <c r="G241">
        <v>7</v>
      </c>
      <c r="H241">
        <v>36</v>
      </c>
      <c r="I241" s="39" t="s">
        <v>314</v>
      </c>
      <c r="J241" s="39" t="s">
        <v>22440</v>
      </c>
      <c r="K241" s="39" t="s">
        <v>20592</v>
      </c>
      <c r="L241" s="39" t="s">
        <v>12887</v>
      </c>
      <c r="M241" s="39" t="s">
        <v>22375</v>
      </c>
      <c r="N241" s="39" t="s">
        <v>20586</v>
      </c>
      <c r="O241" s="39" t="s">
        <v>22441</v>
      </c>
      <c r="P241" s="39" t="s">
        <v>22442</v>
      </c>
      <c r="Q241" s="39" t="s">
        <v>22443</v>
      </c>
      <c r="R241" s="39" t="s">
        <v>22444</v>
      </c>
      <c r="S241" s="39" t="s">
        <v>22445</v>
      </c>
      <c r="T241" s="39" t="s">
        <v>22446</v>
      </c>
    </row>
    <row r="242" spans="1:20" x14ac:dyDescent="0.3">
      <c r="A242">
        <v>241</v>
      </c>
      <c r="B242" s="1">
        <v>45849.433946759258</v>
      </c>
      <c r="C242" s="1">
        <v>45849.439097222225</v>
      </c>
      <c r="D242" s="39" t="s">
        <v>4429</v>
      </c>
      <c r="E242" s="39" t="s">
        <v>4430</v>
      </c>
      <c r="F242" s="39" t="s">
        <v>4430</v>
      </c>
      <c r="G242">
        <v>7</v>
      </c>
      <c r="H242">
        <v>28</v>
      </c>
      <c r="I242" s="39" t="s">
        <v>22447</v>
      </c>
      <c r="J242" s="39" t="s">
        <v>22448</v>
      </c>
      <c r="K242" s="39" t="s">
        <v>22449</v>
      </c>
      <c r="L242" s="39" t="s">
        <v>12887</v>
      </c>
      <c r="M242" s="39" t="s">
        <v>22450</v>
      </c>
      <c r="N242" s="39" t="s">
        <v>20586</v>
      </c>
      <c r="O242" s="39" t="s">
        <v>22451</v>
      </c>
      <c r="P242" s="39" t="s">
        <v>22452</v>
      </c>
      <c r="Q242" s="39" t="s">
        <v>22453</v>
      </c>
      <c r="R242" s="39" t="s">
        <v>22454</v>
      </c>
      <c r="S242" s="39" t="s">
        <v>22455</v>
      </c>
      <c r="T242" s="39" t="s">
        <v>20606</v>
      </c>
    </row>
    <row r="243" spans="1:20" x14ac:dyDescent="0.3">
      <c r="A243">
        <v>242</v>
      </c>
      <c r="B243" s="1">
        <v>45849.481273148151</v>
      </c>
      <c r="C243" s="1">
        <v>45849.485451388886</v>
      </c>
      <c r="D243" s="39" t="s">
        <v>3143</v>
      </c>
      <c r="E243" s="39" t="s">
        <v>3144</v>
      </c>
      <c r="F243" s="39" t="s">
        <v>3144</v>
      </c>
      <c r="G243">
        <v>3</v>
      </c>
      <c r="H243">
        <v>8</v>
      </c>
      <c r="I243" s="39" t="s">
        <v>20607</v>
      </c>
      <c r="J243" s="39" t="s">
        <v>22456</v>
      </c>
      <c r="K243" s="39" t="s">
        <v>22457</v>
      </c>
      <c r="L243" s="39" t="s">
        <v>16918</v>
      </c>
      <c r="M243" s="39" t="s">
        <v>21351</v>
      </c>
      <c r="N243" s="39" t="s">
        <v>20586</v>
      </c>
      <c r="O243" s="39" t="s">
        <v>22458</v>
      </c>
      <c r="P243" s="39" t="s">
        <v>22459</v>
      </c>
      <c r="Q243" s="39" t="s">
        <v>22460</v>
      </c>
      <c r="R243" s="39" t="s">
        <v>22461</v>
      </c>
      <c r="S243" s="39" t="s">
        <v>22462</v>
      </c>
      <c r="T243" s="39" t="s">
        <v>20606</v>
      </c>
    </row>
    <row r="244" spans="1:20" x14ac:dyDescent="0.3">
      <c r="A244">
        <v>243</v>
      </c>
      <c r="B244" s="1">
        <v>45849.555902777778</v>
      </c>
      <c r="C244" s="1">
        <v>45849.584282407406</v>
      </c>
      <c r="D244" s="39" t="s">
        <v>3341</v>
      </c>
      <c r="E244" s="39" t="s">
        <v>3342</v>
      </c>
      <c r="F244" s="39" t="s">
        <v>3342</v>
      </c>
      <c r="G244">
        <v>3</v>
      </c>
      <c r="H244">
        <v>36</v>
      </c>
      <c r="I244" s="39" t="s">
        <v>22463</v>
      </c>
      <c r="J244" s="39" t="s">
        <v>22464</v>
      </c>
      <c r="K244" s="39" t="s">
        <v>22465</v>
      </c>
      <c r="L244" s="39" t="s">
        <v>22466</v>
      </c>
      <c r="M244" s="39" t="s">
        <v>22467</v>
      </c>
      <c r="N244" s="39" t="s">
        <v>20586</v>
      </c>
      <c r="O244" s="39" t="s">
        <v>22468</v>
      </c>
      <c r="P244" s="39" t="s">
        <v>22469</v>
      </c>
      <c r="Q244" s="39" t="s">
        <v>22470</v>
      </c>
      <c r="R244" s="39" t="s">
        <v>22471</v>
      </c>
      <c r="S244" s="39" t="s">
        <v>22472</v>
      </c>
      <c r="T244" s="39" t="s">
        <v>22473</v>
      </c>
    </row>
    <row r="245" spans="1:20" x14ac:dyDescent="0.3">
      <c r="A245">
        <v>244</v>
      </c>
      <c r="B245" s="1">
        <v>45849.65253472222</v>
      </c>
      <c r="C245" s="1">
        <v>45849.652569444443</v>
      </c>
      <c r="D245" s="39" t="s">
        <v>4406</v>
      </c>
      <c r="E245" s="39" t="s">
        <v>4407</v>
      </c>
      <c r="F245" s="39" t="s">
        <v>4408</v>
      </c>
      <c r="G245">
        <v>7</v>
      </c>
      <c r="H245">
        <v>8</v>
      </c>
      <c r="I245" s="39" t="s">
        <v>22474</v>
      </c>
      <c r="J245" s="39" t="s">
        <v>22475</v>
      </c>
      <c r="K245" s="39" t="s">
        <v>22476</v>
      </c>
      <c r="L245" s="39" t="s">
        <v>22477</v>
      </c>
      <c r="M245" s="39" t="s">
        <v>22478</v>
      </c>
      <c r="N245" s="39" t="s">
        <v>22479</v>
      </c>
      <c r="O245" s="39" t="s">
        <v>22480</v>
      </c>
      <c r="P245" s="39" t="s">
        <v>22481</v>
      </c>
      <c r="Q245" s="39" t="s">
        <v>22482</v>
      </c>
      <c r="R245" s="39" t="s">
        <v>22483</v>
      </c>
      <c r="S245" s="39" t="s">
        <v>22484</v>
      </c>
      <c r="T245" s="39" t="s">
        <v>22485</v>
      </c>
    </row>
    <row r="246" spans="1:20" x14ac:dyDescent="0.3">
      <c r="A246">
        <v>245</v>
      </c>
      <c r="B246" s="1">
        <v>45849.705092592594</v>
      </c>
      <c r="C246" s="1">
        <v>45849.705138888887</v>
      </c>
      <c r="D246" s="39" t="s">
        <v>2098</v>
      </c>
      <c r="E246" s="39" t="s">
        <v>2099</v>
      </c>
      <c r="F246" s="39" t="s">
        <v>2099</v>
      </c>
      <c r="G246">
        <v>4</v>
      </c>
      <c r="H246">
        <v>30</v>
      </c>
      <c r="I246" s="39" t="s">
        <v>22486</v>
      </c>
      <c r="J246" s="39" t="s">
        <v>314</v>
      </c>
      <c r="K246" s="39" t="s">
        <v>22487</v>
      </c>
      <c r="L246" s="39" t="s">
        <v>22488</v>
      </c>
      <c r="M246" s="39" t="s">
        <v>22489</v>
      </c>
      <c r="N246" s="39" t="s">
        <v>21160</v>
      </c>
      <c r="O246" s="39" t="s">
        <v>22490</v>
      </c>
      <c r="P246" s="39" t="s">
        <v>22491</v>
      </c>
      <c r="Q246" s="39" t="s">
        <v>22492</v>
      </c>
      <c r="R246" s="39" t="s">
        <v>22493</v>
      </c>
      <c r="S246" s="39" t="s">
        <v>314</v>
      </c>
      <c r="T246" s="39" t="s">
        <v>20727</v>
      </c>
    </row>
    <row r="247" spans="1:20" x14ac:dyDescent="0.3">
      <c r="A247">
        <v>246</v>
      </c>
      <c r="B247" s="1">
        <v>45849.73541666667</v>
      </c>
      <c r="C247" s="1">
        <v>45849.760868055557</v>
      </c>
      <c r="D247" s="39" t="s">
        <v>2596</v>
      </c>
      <c r="E247" s="39" t="s">
        <v>2597</v>
      </c>
      <c r="F247" s="39" t="s">
        <v>22494</v>
      </c>
      <c r="G247">
        <v>12</v>
      </c>
      <c r="H247">
        <v>1</v>
      </c>
      <c r="I247" s="39" t="s">
        <v>22495</v>
      </c>
      <c r="J247" s="39" t="s">
        <v>22496</v>
      </c>
      <c r="K247" s="39" t="s">
        <v>22497</v>
      </c>
      <c r="L247" s="39" t="s">
        <v>22498</v>
      </c>
      <c r="M247" s="39" t="s">
        <v>22499</v>
      </c>
      <c r="N247" s="39" t="s">
        <v>20691</v>
      </c>
      <c r="O247" s="39" t="s">
        <v>22500</v>
      </c>
      <c r="P247" s="39" t="s">
        <v>22501</v>
      </c>
      <c r="Q247" s="39" t="s">
        <v>22502</v>
      </c>
      <c r="R247" s="39" t="s">
        <v>22503</v>
      </c>
      <c r="S247" s="39" t="s">
        <v>22455</v>
      </c>
      <c r="T247" s="39" t="s">
        <v>21624</v>
      </c>
    </row>
    <row r="248" spans="1:20" x14ac:dyDescent="0.3">
      <c r="A248">
        <v>247</v>
      </c>
      <c r="B248" s="1">
        <v>45849.926111111112</v>
      </c>
      <c r="C248" s="1">
        <v>45849.932002314818</v>
      </c>
      <c r="D248" s="39" t="s">
        <v>4447</v>
      </c>
      <c r="E248" s="39" t="s">
        <v>4448</v>
      </c>
      <c r="F248" s="39" t="s">
        <v>12538</v>
      </c>
      <c r="G248">
        <v>7</v>
      </c>
      <c r="H248">
        <v>29</v>
      </c>
      <c r="I248" s="39" t="s">
        <v>22504</v>
      </c>
      <c r="J248" s="39" t="s">
        <v>14236</v>
      </c>
      <c r="K248" s="39" t="s">
        <v>22505</v>
      </c>
      <c r="L248" s="39" t="s">
        <v>21188</v>
      </c>
      <c r="M248" s="39" t="s">
        <v>22506</v>
      </c>
      <c r="N248" s="39" t="s">
        <v>22507</v>
      </c>
      <c r="O248" s="39" t="s">
        <v>22508</v>
      </c>
      <c r="P248" s="39" t="s">
        <v>22509</v>
      </c>
      <c r="Q248" s="39" t="s">
        <v>22510</v>
      </c>
      <c r="R248" s="39" t="s">
        <v>22511</v>
      </c>
      <c r="S248" s="39" t="s">
        <v>22512</v>
      </c>
      <c r="T248" s="39" t="s">
        <v>22513</v>
      </c>
    </row>
    <row r="249" spans="1:20" x14ac:dyDescent="0.3">
      <c r="A249">
        <v>248</v>
      </c>
      <c r="B249" s="1">
        <v>45849.933807870373</v>
      </c>
      <c r="C249" s="1">
        <v>45849.937581018516</v>
      </c>
      <c r="D249" s="39" t="s">
        <v>2909</v>
      </c>
      <c r="E249" s="39" t="s">
        <v>2910</v>
      </c>
      <c r="F249" s="39" t="s">
        <v>2910</v>
      </c>
      <c r="G249">
        <v>5</v>
      </c>
      <c r="H249">
        <v>37</v>
      </c>
      <c r="I249" s="39" t="s">
        <v>22514</v>
      </c>
      <c r="J249" s="39" t="s">
        <v>20592</v>
      </c>
      <c r="K249" s="39" t="s">
        <v>21036</v>
      </c>
      <c r="L249" s="39" t="s">
        <v>16918</v>
      </c>
      <c r="M249" s="39" t="s">
        <v>22515</v>
      </c>
      <c r="N249" s="39" t="s">
        <v>22516</v>
      </c>
      <c r="O249" s="39" t="s">
        <v>22517</v>
      </c>
      <c r="P249" s="39" t="s">
        <v>22518</v>
      </c>
      <c r="Q249" s="39" t="s">
        <v>22519</v>
      </c>
      <c r="R249" s="39" t="s">
        <v>22454</v>
      </c>
      <c r="S249" s="39" t="s">
        <v>22520</v>
      </c>
      <c r="T249" s="39" t="s">
        <v>22521</v>
      </c>
    </row>
    <row r="250" spans="1:20" x14ac:dyDescent="0.3">
      <c r="A250">
        <v>249</v>
      </c>
      <c r="B250" s="1">
        <v>45849.932199074072</v>
      </c>
      <c r="C250" s="1">
        <v>45849.940752314818</v>
      </c>
      <c r="D250" s="39" t="s">
        <v>2189</v>
      </c>
      <c r="E250" s="39" t="s">
        <v>2190</v>
      </c>
      <c r="F250" s="39" t="s">
        <v>22522</v>
      </c>
      <c r="G250">
        <v>4</v>
      </c>
      <c r="H250">
        <v>15</v>
      </c>
      <c r="I250" s="39" t="s">
        <v>22523</v>
      </c>
      <c r="J250" s="39" t="s">
        <v>22524</v>
      </c>
      <c r="K250" s="39" t="s">
        <v>22525</v>
      </c>
      <c r="L250" s="39" t="s">
        <v>22526</v>
      </c>
      <c r="M250" s="39" t="s">
        <v>22527</v>
      </c>
      <c r="N250" s="39" t="s">
        <v>22528</v>
      </c>
      <c r="O250" s="39" t="s">
        <v>22529</v>
      </c>
      <c r="P250" s="39" t="s">
        <v>22530</v>
      </c>
      <c r="Q250" s="39" t="s">
        <v>22531</v>
      </c>
      <c r="R250" s="39" t="s">
        <v>22532</v>
      </c>
      <c r="S250" s="39" t="s">
        <v>22533</v>
      </c>
      <c r="T250" s="39" t="s">
        <v>21361</v>
      </c>
    </row>
    <row r="251" spans="1:20" x14ac:dyDescent="0.3">
      <c r="A251">
        <v>250</v>
      </c>
      <c r="B251" s="1">
        <v>45850.467569444445</v>
      </c>
      <c r="C251" s="1">
        <v>45850.467638888891</v>
      </c>
      <c r="D251" s="39" t="s">
        <v>3387</v>
      </c>
      <c r="E251" s="39" t="s">
        <v>3388</v>
      </c>
      <c r="F251" s="39" t="s">
        <v>3388</v>
      </c>
      <c r="G251">
        <v>3</v>
      </c>
      <c r="H251">
        <v>33</v>
      </c>
      <c r="I251" s="39" t="s">
        <v>22534</v>
      </c>
      <c r="J251" s="39" t="s">
        <v>22535</v>
      </c>
      <c r="K251" s="39" t="s">
        <v>22536</v>
      </c>
      <c r="L251" s="39" t="s">
        <v>22537</v>
      </c>
      <c r="M251" s="39" t="s">
        <v>22538</v>
      </c>
      <c r="N251" s="39" t="s">
        <v>22539</v>
      </c>
      <c r="O251" s="39" t="s">
        <v>22540</v>
      </c>
      <c r="P251" s="39" t="s">
        <v>22541</v>
      </c>
      <c r="Q251" s="39" t="s">
        <v>22542</v>
      </c>
      <c r="R251" s="39" t="s">
        <v>22543</v>
      </c>
      <c r="S251" s="39" t="s">
        <v>22544</v>
      </c>
      <c r="T251" s="39" t="s">
        <v>22545</v>
      </c>
    </row>
    <row r="252" spans="1:20" x14ac:dyDescent="0.3">
      <c r="A252">
        <v>251</v>
      </c>
      <c r="B252" s="1">
        <v>45850.703506944446</v>
      </c>
      <c r="C252" s="1">
        <v>45850.703645833331</v>
      </c>
      <c r="D252" s="39" t="s">
        <v>3197</v>
      </c>
      <c r="E252" s="39" t="s">
        <v>3198</v>
      </c>
      <c r="F252" s="39" t="s">
        <v>3198</v>
      </c>
      <c r="G252">
        <v>3</v>
      </c>
      <c r="H252">
        <v>1</v>
      </c>
      <c r="I252" s="39" t="s">
        <v>22270</v>
      </c>
      <c r="J252" s="39" t="s">
        <v>2631</v>
      </c>
      <c r="K252" s="39" t="s">
        <v>22272</v>
      </c>
      <c r="L252" s="39" t="s">
        <v>22271</v>
      </c>
      <c r="M252" s="39" t="s">
        <v>21382</v>
      </c>
      <c r="N252" s="39" t="s">
        <v>22546</v>
      </c>
      <c r="O252" s="39" t="s">
        <v>22547</v>
      </c>
      <c r="P252" s="39" t="s">
        <v>22548</v>
      </c>
      <c r="Q252" s="39" t="s">
        <v>22549</v>
      </c>
      <c r="R252" s="39" t="s">
        <v>22454</v>
      </c>
      <c r="S252" s="39" t="s">
        <v>21034</v>
      </c>
      <c r="T252" s="39" t="s">
        <v>20685</v>
      </c>
    </row>
    <row r="253" spans="1:20" x14ac:dyDescent="0.3">
      <c r="A253">
        <v>252</v>
      </c>
      <c r="B253" s="1">
        <v>45850.754259259258</v>
      </c>
      <c r="C253" s="1">
        <v>45850.761030092595</v>
      </c>
      <c r="D253" s="39" t="s">
        <v>2804</v>
      </c>
      <c r="E253" s="39" t="s">
        <v>2805</v>
      </c>
      <c r="F253" s="39" t="s">
        <v>11726</v>
      </c>
      <c r="G253">
        <v>5</v>
      </c>
      <c r="H253">
        <v>21</v>
      </c>
      <c r="I253" s="39" t="s">
        <v>22550</v>
      </c>
      <c r="J253" s="39" t="s">
        <v>22551</v>
      </c>
      <c r="K253" s="39" t="s">
        <v>22552</v>
      </c>
      <c r="L253" s="39" t="s">
        <v>22553</v>
      </c>
      <c r="M253" s="39" t="s">
        <v>22554</v>
      </c>
      <c r="N253" s="39" t="s">
        <v>21081</v>
      </c>
      <c r="O253" s="39" t="s">
        <v>22555</v>
      </c>
      <c r="P253" s="39" t="s">
        <v>22556</v>
      </c>
      <c r="Q253" s="39" t="s">
        <v>22557</v>
      </c>
      <c r="R253" s="39" t="s">
        <v>22558</v>
      </c>
      <c r="S253" s="39" t="s">
        <v>22559</v>
      </c>
      <c r="T253" s="39" t="s">
        <v>20606</v>
      </c>
    </row>
    <row r="254" spans="1:20" x14ac:dyDescent="0.3">
      <c r="A254">
        <v>253</v>
      </c>
      <c r="B254" s="1">
        <v>45850.759432870371</v>
      </c>
      <c r="C254" s="1">
        <v>45850.766469907408</v>
      </c>
      <c r="D254" s="39" t="s">
        <v>1316</v>
      </c>
      <c r="E254" s="39" t="s">
        <v>1317</v>
      </c>
      <c r="F254" s="39" t="s">
        <v>19839</v>
      </c>
      <c r="G254">
        <v>1</v>
      </c>
      <c r="H254">
        <v>22</v>
      </c>
      <c r="I254" s="39" t="s">
        <v>21701</v>
      </c>
      <c r="J254" s="39" t="s">
        <v>21702</v>
      </c>
      <c r="K254" s="39" t="s">
        <v>22560</v>
      </c>
      <c r="L254" s="39" t="s">
        <v>22561</v>
      </c>
      <c r="M254" s="39" t="s">
        <v>22562</v>
      </c>
      <c r="N254" s="39" t="s">
        <v>22563</v>
      </c>
      <c r="O254" s="39" t="s">
        <v>22564</v>
      </c>
      <c r="P254" s="39" t="s">
        <v>21708</v>
      </c>
      <c r="Q254" s="39" t="s">
        <v>22565</v>
      </c>
      <c r="R254" s="39" t="s">
        <v>22566</v>
      </c>
      <c r="S254" s="39" t="s">
        <v>22567</v>
      </c>
      <c r="T254" s="39" t="s">
        <v>22568</v>
      </c>
    </row>
    <row r="255" spans="1:20" x14ac:dyDescent="0.3">
      <c r="A255">
        <v>254</v>
      </c>
      <c r="B255" s="1">
        <v>45850.999548611115</v>
      </c>
      <c r="C255" s="1">
        <v>45851.006145833337</v>
      </c>
      <c r="D255" s="39" t="s">
        <v>2132</v>
      </c>
      <c r="E255" s="39" t="s">
        <v>2133</v>
      </c>
      <c r="F255" s="39" t="s">
        <v>2133</v>
      </c>
      <c r="G255">
        <v>4</v>
      </c>
      <c r="H255">
        <v>1</v>
      </c>
      <c r="I255" s="39" t="s">
        <v>22569</v>
      </c>
      <c r="J255" s="39" t="s">
        <v>22570</v>
      </c>
      <c r="K255" s="39" t="s">
        <v>22571</v>
      </c>
      <c r="L255" s="39" t="s">
        <v>22572</v>
      </c>
      <c r="M255" s="39" t="s">
        <v>22573</v>
      </c>
      <c r="N255" s="39" t="s">
        <v>22574</v>
      </c>
      <c r="O255" s="39" t="s">
        <v>22575</v>
      </c>
      <c r="P255" s="39" t="s">
        <v>22576</v>
      </c>
      <c r="Q255" s="39" t="s">
        <v>22577</v>
      </c>
      <c r="R255" s="39" t="s">
        <v>22578</v>
      </c>
      <c r="S255" s="39" t="s">
        <v>22579</v>
      </c>
      <c r="T255" s="39" t="s">
        <v>22580</v>
      </c>
    </row>
    <row r="256" spans="1:20" x14ac:dyDescent="0.3">
      <c r="A256">
        <v>255</v>
      </c>
      <c r="B256" s="1">
        <v>45851.091122685182</v>
      </c>
      <c r="C256" s="1">
        <v>45851.110231481478</v>
      </c>
      <c r="D256" s="39" t="s">
        <v>2154</v>
      </c>
      <c r="E256" s="39" t="s">
        <v>2155</v>
      </c>
      <c r="F256" s="39" t="s">
        <v>2155</v>
      </c>
      <c r="G256">
        <v>4</v>
      </c>
      <c r="H256">
        <v>29</v>
      </c>
      <c r="I256" s="39" t="s">
        <v>22581</v>
      </c>
      <c r="J256" s="39" t="s">
        <v>22582</v>
      </c>
      <c r="K256" s="39" t="s">
        <v>22583</v>
      </c>
      <c r="L256" s="39" t="s">
        <v>22584</v>
      </c>
      <c r="M256" s="39" t="s">
        <v>107</v>
      </c>
      <c r="N256" s="39" t="s">
        <v>20586</v>
      </c>
      <c r="O256" s="39" t="s">
        <v>22585</v>
      </c>
      <c r="P256" s="39" t="s">
        <v>22586</v>
      </c>
      <c r="Q256" s="39" t="s">
        <v>22587</v>
      </c>
      <c r="R256" s="39" t="s">
        <v>22588</v>
      </c>
      <c r="S256" s="39" t="s">
        <v>22589</v>
      </c>
      <c r="T256" s="39" t="s">
        <v>21928</v>
      </c>
    </row>
    <row r="257" spans="1:20" x14ac:dyDescent="0.3">
      <c r="A257">
        <v>256</v>
      </c>
      <c r="B257" s="1">
        <v>45851.358888888892</v>
      </c>
      <c r="C257" s="1">
        <v>45851.373437499999</v>
      </c>
      <c r="D257" s="39" t="s">
        <v>3178</v>
      </c>
      <c r="E257" s="39" t="s">
        <v>3179</v>
      </c>
      <c r="F257" s="39" t="s">
        <v>3179</v>
      </c>
      <c r="G257">
        <v>3</v>
      </c>
      <c r="H257">
        <v>5</v>
      </c>
      <c r="I257" s="39" t="s">
        <v>22590</v>
      </c>
      <c r="J257" s="39" t="s">
        <v>22591</v>
      </c>
      <c r="K257" s="39" t="s">
        <v>22592</v>
      </c>
      <c r="L257" s="39" t="s">
        <v>22593</v>
      </c>
      <c r="M257" s="39" t="s">
        <v>22594</v>
      </c>
      <c r="N257" s="39" t="s">
        <v>20610</v>
      </c>
      <c r="O257" s="39" t="s">
        <v>22595</v>
      </c>
      <c r="P257" s="39" t="s">
        <v>22596</v>
      </c>
      <c r="Q257" s="39" t="s">
        <v>22597</v>
      </c>
      <c r="R257" s="39" t="s">
        <v>22598</v>
      </c>
      <c r="S257" s="39" t="s">
        <v>22533</v>
      </c>
      <c r="T257" s="39" t="s">
        <v>21549</v>
      </c>
    </row>
    <row r="258" spans="1:20" x14ac:dyDescent="0.3">
      <c r="A258">
        <v>257</v>
      </c>
      <c r="B258" s="1">
        <v>45851.55982638889</v>
      </c>
      <c r="C258" s="1">
        <v>45851.559918981482</v>
      </c>
      <c r="D258" s="39" t="s">
        <v>2122</v>
      </c>
      <c r="E258" s="39" t="s">
        <v>2123</v>
      </c>
      <c r="F258" s="39" t="s">
        <v>2123</v>
      </c>
      <c r="G258">
        <v>4</v>
      </c>
      <c r="H258">
        <v>2</v>
      </c>
      <c r="I258" s="39" t="s">
        <v>22599</v>
      </c>
      <c r="J258" s="39" t="s">
        <v>22600</v>
      </c>
      <c r="K258" s="39" t="s">
        <v>22601</v>
      </c>
      <c r="L258" s="39" t="s">
        <v>22602</v>
      </c>
      <c r="M258" s="39" t="s">
        <v>22603</v>
      </c>
      <c r="N258" s="39" t="s">
        <v>20610</v>
      </c>
      <c r="O258" s="39" t="s">
        <v>22604</v>
      </c>
      <c r="P258" s="39" t="s">
        <v>22605</v>
      </c>
      <c r="Q258" s="39" t="s">
        <v>22606</v>
      </c>
      <c r="R258" s="39" t="s">
        <v>22607</v>
      </c>
      <c r="S258" s="39" t="s">
        <v>22608</v>
      </c>
      <c r="T258" s="39" t="s">
        <v>21196</v>
      </c>
    </row>
    <row r="259" spans="1:20" x14ac:dyDescent="0.3">
      <c r="A259">
        <v>258</v>
      </c>
      <c r="B259" s="1">
        <v>45851.542615740742</v>
      </c>
      <c r="C259" s="1">
        <v>45851.560243055559</v>
      </c>
      <c r="D259" s="39" t="s">
        <v>960</v>
      </c>
      <c r="E259" s="39" t="s">
        <v>961</v>
      </c>
      <c r="F259" s="39" t="s">
        <v>961</v>
      </c>
      <c r="G259">
        <v>2</v>
      </c>
      <c r="H259">
        <v>1</v>
      </c>
      <c r="I259" s="39" t="s">
        <v>22609</v>
      </c>
      <c r="J259" s="39" t="s">
        <v>22610</v>
      </c>
      <c r="K259" s="39" t="s">
        <v>22611</v>
      </c>
      <c r="L259" s="39" t="s">
        <v>22612</v>
      </c>
      <c r="M259" s="39" t="s">
        <v>22613</v>
      </c>
      <c r="N259" s="39" t="s">
        <v>20586</v>
      </c>
      <c r="O259" s="39" t="s">
        <v>22614</v>
      </c>
      <c r="P259" s="39" t="s">
        <v>22615</v>
      </c>
      <c r="Q259" s="39" t="s">
        <v>22616</v>
      </c>
      <c r="R259" s="39" t="s">
        <v>22617</v>
      </c>
      <c r="S259" s="39" t="s">
        <v>22618</v>
      </c>
      <c r="T259" s="39" t="s">
        <v>22619</v>
      </c>
    </row>
    <row r="260" spans="1:20" x14ac:dyDescent="0.3">
      <c r="A260">
        <v>259</v>
      </c>
      <c r="B260" s="1">
        <v>45851.588460648149</v>
      </c>
      <c r="C260" s="1">
        <v>45851.592129629629</v>
      </c>
      <c r="D260" s="39" t="s">
        <v>2769</v>
      </c>
      <c r="E260" s="39" t="s">
        <v>2770</v>
      </c>
      <c r="F260" s="39" t="s">
        <v>2771</v>
      </c>
      <c r="G260">
        <v>5</v>
      </c>
      <c r="H260">
        <v>8</v>
      </c>
      <c r="I260" s="39" t="s">
        <v>22486</v>
      </c>
      <c r="J260" s="39" t="s">
        <v>314</v>
      </c>
      <c r="K260" s="39" t="s">
        <v>22620</v>
      </c>
      <c r="L260" s="39" t="s">
        <v>22488</v>
      </c>
      <c r="M260" s="39" t="s">
        <v>22621</v>
      </c>
      <c r="N260" s="39" t="s">
        <v>21160</v>
      </c>
      <c r="O260" s="39" t="s">
        <v>22490</v>
      </c>
      <c r="P260" s="39" t="s">
        <v>22491</v>
      </c>
      <c r="Q260" s="39" t="s">
        <v>22622</v>
      </c>
      <c r="R260" s="39" t="s">
        <v>22623</v>
      </c>
      <c r="S260" s="39" t="s">
        <v>314</v>
      </c>
      <c r="T260" s="39" t="s">
        <v>20727</v>
      </c>
    </row>
    <row r="261" spans="1:20" x14ac:dyDescent="0.3">
      <c r="A261">
        <v>260</v>
      </c>
      <c r="B261" s="1">
        <v>45851.591527777775</v>
      </c>
      <c r="C261" s="1">
        <v>45851.597256944442</v>
      </c>
      <c r="D261" s="39" t="s">
        <v>3423</v>
      </c>
      <c r="E261" s="39" t="s">
        <v>3424</v>
      </c>
      <c r="F261" s="39" t="s">
        <v>12755</v>
      </c>
      <c r="G261">
        <v>8</v>
      </c>
      <c r="H261">
        <v>12</v>
      </c>
      <c r="I261" s="39" t="s">
        <v>22624</v>
      </c>
      <c r="J261" s="39" t="s">
        <v>22625</v>
      </c>
      <c r="K261" s="39" t="s">
        <v>22626</v>
      </c>
      <c r="L261" s="39" t="s">
        <v>22627</v>
      </c>
      <c r="M261" s="39" t="s">
        <v>21351</v>
      </c>
      <c r="N261" s="39" t="s">
        <v>22628</v>
      </c>
      <c r="O261" s="39" t="s">
        <v>22629</v>
      </c>
      <c r="P261" s="39" t="s">
        <v>22630</v>
      </c>
      <c r="Q261" s="39" t="s">
        <v>22631</v>
      </c>
      <c r="R261" s="39" t="s">
        <v>22632</v>
      </c>
      <c r="S261" s="39" t="s">
        <v>22633</v>
      </c>
      <c r="T261" s="39" t="s">
        <v>22048</v>
      </c>
    </row>
    <row r="262" spans="1:20" x14ac:dyDescent="0.3">
      <c r="A262">
        <v>261</v>
      </c>
      <c r="B262" s="1">
        <v>45851.6096875</v>
      </c>
      <c r="C262" s="1">
        <v>45851.615567129629</v>
      </c>
      <c r="D262" s="39" t="s">
        <v>3599</v>
      </c>
      <c r="E262" s="39" t="s">
        <v>3600</v>
      </c>
      <c r="F262" s="39" t="s">
        <v>3600</v>
      </c>
      <c r="G262">
        <v>8</v>
      </c>
      <c r="H262">
        <v>22</v>
      </c>
      <c r="I262" s="39" t="s">
        <v>314</v>
      </c>
      <c r="J262" s="39" t="s">
        <v>22096</v>
      </c>
      <c r="K262" s="39" t="s">
        <v>22634</v>
      </c>
      <c r="L262" s="39" t="s">
        <v>21188</v>
      </c>
      <c r="M262" s="39" t="s">
        <v>22635</v>
      </c>
      <c r="N262" s="39" t="s">
        <v>20586</v>
      </c>
      <c r="O262" s="39" t="s">
        <v>22636</v>
      </c>
      <c r="P262" s="39" t="s">
        <v>22637</v>
      </c>
      <c r="Q262" s="39" t="s">
        <v>22638</v>
      </c>
      <c r="R262" s="39" t="s">
        <v>22454</v>
      </c>
      <c r="S262" s="39" t="s">
        <v>22462</v>
      </c>
      <c r="T262" s="39" t="s">
        <v>20614</v>
      </c>
    </row>
    <row r="263" spans="1:20" x14ac:dyDescent="0.3">
      <c r="A263">
        <v>262</v>
      </c>
      <c r="B263" s="1">
        <v>45851.653310185182</v>
      </c>
      <c r="C263" s="1">
        <v>45851.658692129633</v>
      </c>
      <c r="D263" s="39" t="s">
        <v>3289</v>
      </c>
      <c r="E263" s="39" t="s">
        <v>3290</v>
      </c>
      <c r="F263" s="39" t="s">
        <v>3290</v>
      </c>
      <c r="G263">
        <v>3</v>
      </c>
      <c r="H263">
        <v>27</v>
      </c>
      <c r="I263" s="39" t="s">
        <v>22639</v>
      </c>
      <c r="J263" s="39" t="s">
        <v>22640</v>
      </c>
      <c r="K263" s="39" t="s">
        <v>22641</v>
      </c>
      <c r="L263" s="39" t="s">
        <v>22642</v>
      </c>
      <c r="M263" s="39" t="s">
        <v>22643</v>
      </c>
      <c r="N263" s="39" t="s">
        <v>20586</v>
      </c>
      <c r="O263" s="39" t="s">
        <v>22644</v>
      </c>
      <c r="P263" s="39" t="s">
        <v>22518</v>
      </c>
      <c r="Q263" s="39" t="s">
        <v>22645</v>
      </c>
      <c r="R263" s="39" t="s">
        <v>22646</v>
      </c>
      <c r="S263" s="39" t="s">
        <v>314</v>
      </c>
      <c r="T263" s="39" t="s">
        <v>20606</v>
      </c>
    </row>
    <row r="264" spans="1:20" x14ac:dyDescent="0.3">
      <c r="A264">
        <v>263</v>
      </c>
      <c r="B264" s="1">
        <v>45851.648877314816</v>
      </c>
      <c r="C264" s="1">
        <v>45851.668912037036</v>
      </c>
      <c r="D264" s="39" t="s">
        <v>2000</v>
      </c>
      <c r="E264" s="39" t="s">
        <v>2001</v>
      </c>
      <c r="F264" s="39" t="s">
        <v>2001</v>
      </c>
      <c r="G264">
        <v>4</v>
      </c>
      <c r="H264">
        <v>17</v>
      </c>
      <c r="I264" s="39" t="s">
        <v>22647</v>
      </c>
      <c r="J264" s="39" t="s">
        <v>22648</v>
      </c>
      <c r="K264" s="39" t="s">
        <v>22649</v>
      </c>
      <c r="L264" s="39" t="s">
        <v>22650</v>
      </c>
      <c r="M264" s="39" t="s">
        <v>433</v>
      </c>
      <c r="N264" s="39" t="s">
        <v>21840</v>
      </c>
      <c r="O264" s="39" t="s">
        <v>22651</v>
      </c>
      <c r="P264" s="39" t="s">
        <v>22652</v>
      </c>
      <c r="Q264" s="39" t="s">
        <v>22653</v>
      </c>
      <c r="R264" s="39" t="s">
        <v>22654</v>
      </c>
      <c r="S264" s="39" t="s">
        <v>22655</v>
      </c>
      <c r="T264" s="39" t="s">
        <v>20606</v>
      </c>
    </row>
    <row r="265" spans="1:20" x14ac:dyDescent="0.3">
      <c r="A265">
        <v>264</v>
      </c>
      <c r="B265" s="1">
        <v>45851.66909722222</v>
      </c>
      <c r="C265" s="1">
        <v>45851.670902777776</v>
      </c>
      <c r="D265" s="39" t="s">
        <v>1015</v>
      </c>
      <c r="E265" s="39" t="s">
        <v>1016</v>
      </c>
      <c r="F265" s="39" t="s">
        <v>5410</v>
      </c>
      <c r="G265">
        <v>2</v>
      </c>
      <c r="H265">
        <v>9</v>
      </c>
      <c r="I265" s="39" t="s">
        <v>21034</v>
      </c>
      <c r="J265" s="39" t="s">
        <v>22656</v>
      </c>
      <c r="K265" s="39" t="s">
        <v>20864</v>
      </c>
      <c r="L265" s="39" t="s">
        <v>22374</v>
      </c>
      <c r="M265" s="39" t="s">
        <v>22657</v>
      </c>
      <c r="N265" s="39" t="s">
        <v>22658</v>
      </c>
      <c r="O265" s="39" t="s">
        <v>22659</v>
      </c>
      <c r="P265" s="39" t="s">
        <v>22660</v>
      </c>
      <c r="Q265" s="39" t="s">
        <v>22661</v>
      </c>
      <c r="R265" s="39" t="s">
        <v>22662</v>
      </c>
      <c r="S265" s="39" t="s">
        <v>22663</v>
      </c>
      <c r="T265" s="39" t="s">
        <v>20606</v>
      </c>
    </row>
    <row r="266" spans="1:20" x14ac:dyDescent="0.3">
      <c r="A266">
        <v>265</v>
      </c>
      <c r="B266" s="1">
        <v>45851.690682870372</v>
      </c>
      <c r="C266" s="1">
        <v>45851.706226851849</v>
      </c>
      <c r="D266" s="39" t="s">
        <v>3280</v>
      </c>
      <c r="E266" s="39" t="s">
        <v>3281</v>
      </c>
      <c r="F266" s="39" t="s">
        <v>3281</v>
      </c>
      <c r="G266">
        <v>3</v>
      </c>
      <c r="H266">
        <v>26</v>
      </c>
      <c r="I266" s="39" t="s">
        <v>314</v>
      </c>
      <c r="J266" s="39" t="s">
        <v>314</v>
      </c>
      <c r="K266" s="39" t="s">
        <v>20592</v>
      </c>
      <c r="L266" s="39" t="s">
        <v>12887</v>
      </c>
      <c r="M266" s="39" t="s">
        <v>979</v>
      </c>
      <c r="N266" s="39" t="s">
        <v>20586</v>
      </c>
      <c r="O266" s="39" t="s">
        <v>21960</v>
      </c>
      <c r="P266" s="39" t="s">
        <v>22664</v>
      </c>
      <c r="Q266" s="39" t="s">
        <v>21962</v>
      </c>
      <c r="R266" s="39" t="s">
        <v>21963</v>
      </c>
      <c r="S266" s="39" t="s">
        <v>21964</v>
      </c>
      <c r="T266" s="39" t="s">
        <v>22665</v>
      </c>
    </row>
    <row r="267" spans="1:20" x14ac:dyDescent="0.3">
      <c r="A267">
        <v>266</v>
      </c>
      <c r="B267" s="1">
        <v>45851.720046296294</v>
      </c>
      <c r="C267" s="1">
        <v>45851.725821759261</v>
      </c>
      <c r="D267" s="39" t="s">
        <v>1473</v>
      </c>
      <c r="E267" s="39" t="s">
        <v>1474</v>
      </c>
      <c r="F267" s="39" t="s">
        <v>1475</v>
      </c>
      <c r="G267">
        <v>1</v>
      </c>
      <c r="H267">
        <v>21</v>
      </c>
      <c r="I267" s="39" t="s">
        <v>22666</v>
      </c>
      <c r="J267" s="39" t="s">
        <v>22667</v>
      </c>
      <c r="K267" s="39" t="s">
        <v>22668</v>
      </c>
      <c r="L267" s="39" t="s">
        <v>22669</v>
      </c>
      <c r="M267" s="39" t="s">
        <v>22670</v>
      </c>
      <c r="N267" s="39" t="s">
        <v>22671</v>
      </c>
      <c r="O267" s="39" t="s">
        <v>21707</v>
      </c>
      <c r="P267" s="39" t="s">
        <v>22672</v>
      </c>
      <c r="Q267" s="39" t="s">
        <v>22673</v>
      </c>
      <c r="R267" s="39" t="s">
        <v>22674</v>
      </c>
      <c r="S267" s="39" t="s">
        <v>22675</v>
      </c>
      <c r="T267" s="39" t="s">
        <v>22676</v>
      </c>
    </row>
    <row r="268" spans="1:20" x14ac:dyDescent="0.3">
      <c r="A268">
        <v>267</v>
      </c>
      <c r="B268" s="1">
        <v>45851.731793981482</v>
      </c>
      <c r="C268" s="1">
        <v>45851.749791666669</v>
      </c>
      <c r="D268" s="39" t="s">
        <v>3311</v>
      </c>
      <c r="E268" s="39" t="s">
        <v>3312</v>
      </c>
      <c r="F268" s="39" t="s">
        <v>3312</v>
      </c>
      <c r="G268">
        <v>3</v>
      </c>
      <c r="H268">
        <v>21</v>
      </c>
      <c r="I268" s="39" t="s">
        <v>22677</v>
      </c>
      <c r="J268" s="39" t="s">
        <v>22678</v>
      </c>
      <c r="K268" s="39" t="s">
        <v>22679</v>
      </c>
      <c r="L268" s="39" t="s">
        <v>22680</v>
      </c>
      <c r="M268" s="39" t="s">
        <v>5104</v>
      </c>
      <c r="N268" s="39" t="s">
        <v>20586</v>
      </c>
      <c r="O268" s="39" t="s">
        <v>22681</v>
      </c>
      <c r="P268" s="39" t="s">
        <v>22682</v>
      </c>
      <c r="Q268" s="39" t="s">
        <v>22683</v>
      </c>
      <c r="R268" s="39" t="s">
        <v>22684</v>
      </c>
      <c r="S268" s="39" t="s">
        <v>22685</v>
      </c>
      <c r="T268" s="39" t="s">
        <v>22686</v>
      </c>
    </row>
    <row r="269" spans="1:20" x14ac:dyDescent="0.3">
      <c r="A269">
        <v>268</v>
      </c>
      <c r="B269" s="1">
        <v>45851.752453703702</v>
      </c>
      <c r="C269" s="1">
        <v>45851.756585648145</v>
      </c>
      <c r="D269" s="39" t="s">
        <v>3257</v>
      </c>
      <c r="E269" s="39" t="s">
        <v>3258</v>
      </c>
      <c r="F269" s="39" t="s">
        <v>3258</v>
      </c>
      <c r="G269">
        <v>3</v>
      </c>
      <c r="H269">
        <v>9</v>
      </c>
      <c r="I269" s="39" t="s">
        <v>22486</v>
      </c>
      <c r="J269" s="39" t="s">
        <v>314</v>
      </c>
      <c r="K269" s="39" t="s">
        <v>22687</v>
      </c>
      <c r="L269" s="39" t="s">
        <v>22488</v>
      </c>
      <c r="M269" s="39" t="s">
        <v>22688</v>
      </c>
      <c r="N269" s="39" t="s">
        <v>21160</v>
      </c>
      <c r="O269" s="39" t="s">
        <v>22490</v>
      </c>
      <c r="P269" s="39" t="s">
        <v>22689</v>
      </c>
      <c r="Q269" s="39" t="s">
        <v>22690</v>
      </c>
      <c r="R269" s="39" t="s">
        <v>22691</v>
      </c>
      <c r="S269" s="39" t="s">
        <v>314</v>
      </c>
      <c r="T269" s="39" t="s">
        <v>20727</v>
      </c>
    </row>
    <row r="270" spans="1:20" x14ac:dyDescent="0.3">
      <c r="A270">
        <v>269</v>
      </c>
      <c r="B270" s="1">
        <v>45851.837199074071</v>
      </c>
      <c r="C270" s="1">
        <v>45851.842245370368</v>
      </c>
      <c r="D270" s="39" t="s">
        <v>2982</v>
      </c>
      <c r="E270" s="39" t="s">
        <v>2983</v>
      </c>
      <c r="F270" s="39" t="s">
        <v>2983</v>
      </c>
      <c r="G270">
        <v>5</v>
      </c>
      <c r="H270">
        <v>7</v>
      </c>
      <c r="I270" s="39" t="s">
        <v>22692</v>
      </c>
      <c r="J270" s="39" t="s">
        <v>22693</v>
      </c>
      <c r="K270" s="39" t="s">
        <v>22694</v>
      </c>
      <c r="L270" s="39" t="s">
        <v>16918</v>
      </c>
      <c r="M270" s="39" t="s">
        <v>22695</v>
      </c>
      <c r="N270" s="39" t="s">
        <v>22696</v>
      </c>
      <c r="O270" s="39" t="s">
        <v>22697</v>
      </c>
      <c r="P270" s="39" t="s">
        <v>22698</v>
      </c>
      <c r="Q270" s="39" t="s">
        <v>22699</v>
      </c>
      <c r="R270" s="39" t="s">
        <v>22700</v>
      </c>
      <c r="S270" s="39" t="s">
        <v>22701</v>
      </c>
      <c r="T270" s="39" t="s">
        <v>22702</v>
      </c>
    </row>
    <row r="271" spans="1:20" x14ac:dyDescent="0.3">
      <c r="A271">
        <v>270</v>
      </c>
      <c r="B271" s="1">
        <v>45851.867800925924</v>
      </c>
      <c r="C271" s="1">
        <v>45851.876851851855</v>
      </c>
      <c r="D271" s="39" t="s">
        <v>3210</v>
      </c>
      <c r="E271" s="39" t="s">
        <v>3211</v>
      </c>
      <c r="F271" s="39" t="s">
        <v>3211</v>
      </c>
      <c r="G271">
        <v>3</v>
      </c>
      <c r="H271">
        <v>35</v>
      </c>
      <c r="I271" s="39" t="s">
        <v>22486</v>
      </c>
      <c r="J271" s="39" t="s">
        <v>314</v>
      </c>
      <c r="K271" s="39" t="s">
        <v>22687</v>
      </c>
      <c r="L271" s="39" t="s">
        <v>22488</v>
      </c>
      <c r="M271" s="39" t="s">
        <v>22688</v>
      </c>
      <c r="N271" s="39" t="s">
        <v>21160</v>
      </c>
      <c r="O271" s="39" t="s">
        <v>22490</v>
      </c>
      <c r="P271" s="39" t="s">
        <v>22703</v>
      </c>
      <c r="Q271" s="39" t="s">
        <v>22704</v>
      </c>
      <c r="R271" s="39" t="s">
        <v>22705</v>
      </c>
      <c r="S271" s="39" t="s">
        <v>314</v>
      </c>
      <c r="T271" s="39" t="s">
        <v>20727</v>
      </c>
    </row>
    <row r="272" spans="1:20" x14ac:dyDescent="0.3">
      <c r="A272">
        <v>271</v>
      </c>
      <c r="B272" s="1">
        <v>45851.907488425924</v>
      </c>
      <c r="C272" s="1">
        <v>45851.914525462962</v>
      </c>
      <c r="D272" s="39" t="s">
        <v>1183</v>
      </c>
      <c r="E272" s="39" t="s">
        <v>1184</v>
      </c>
      <c r="F272" s="39" t="s">
        <v>1184</v>
      </c>
      <c r="G272">
        <v>2</v>
      </c>
      <c r="H272">
        <v>30</v>
      </c>
      <c r="I272" s="39" t="s">
        <v>22706</v>
      </c>
      <c r="J272" s="39" t="s">
        <v>22707</v>
      </c>
      <c r="K272" s="39" t="s">
        <v>21829</v>
      </c>
      <c r="L272" s="39" t="s">
        <v>22374</v>
      </c>
      <c r="M272" s="39" t="s">
        <v>958</v>
      </c>
      <c r="N272" s="39" t="s">
        <v>20586</v>
      </c>
      <c r="O272" s="39" t="s">
        <v>22708</v>
      </c>
      <c r="P272" s="39" t="s">
        <v>22709</v>
      </c>
      <c r="Q272" s="39" t="s">
        <v>22710</v>
      </c>
      <c r="R272" s="39" t="s">
        <v>22711</v>
      </c>
      <c r="S272" s="39" t="s">
        <v>21195</v>
      </c>
      <c r="T272" s="39" t="s">
        <v>22712</v>
      </c>
    </row>
    <row r="273" spans="1:20" x14ac:dyDescent="0.3">
      <c r="A273">
        <v>272</v>
      </c>
      <c r="B273" s="1">
        <v>45851.914166666669</v>
      </c>
      <c r="C273" s="1">
        <v>45851.917893518519</v>
      </c>
      <c r="D273" s="39" t="s">
        <v>7200</v>
      </c>
      <c r="E273" s="39" t="s">
        <v>7201</v>
      </c>
      <c r="F273" s="39" t="s">
        <v>16475</v>
      </c>
      <c r="G273">
        <v>4</v>
      </c>
      <c r="H273">
        <v>4</v>
      </c>
      <c r="I273" s="39" t="s">
        <v>22486</v>
      </c>
      <c r="J273" s="39" t="s">
        <v>314</v>
      </c>
      <c r="K273" s="39" t="s">
        <v>22713</v>
      </c>
      <c r="L273" s="39" t="s">
        <v>22488</v>
      </c>
      <c r="M273" s="39" t="s">
        <v>22714</v>
      </c>
      <c r="N273" s="39" t="s">
        <v>22715</v>
      </c>
      <c r="O273" s="39" t="s">
        <v>22490</v>
      </c>
      <c r="P273" s="39" t="s">
        <v>22716</v>
      </c>
      <c r="Q273" s="39" t="s">
        <v>22717</v>
      </c>
      <c r="R273" s="39" t="s">
        <v>22718</v>
      </c>
      <c r="S273" s="39" t="s">
        <v>314</v>
      </c>
      <c r="T273" s="39" t="s">
        <v>20606</v>
      </c>
    </row>
    <row r="274" spans="1:20" x14ac:dyDescent="0.3">
      <c r="A274">
        <v>273</v>
      </c>
      <c r="B274" s="1">
        <v>45851.927881944444</v>
      </c>
      <c r="C274" s="1">
        <v>45851.940821759257</v>
      </c>
      <c r="D274" s="39" t="s">
        <v>4477</v>
      </c>
      <c r="E274" s="39" t="s">
        <v>4478</v>
      </c>
      <c r="F274" s="39" t="s">
        <v>12651</v>
      </c>
      <c r="G274">
        <v>7</v>
      </c>
      <c r="H274">
        <v>38</v>
      </c>
      <c r="I274" s="39" t="s">
        <v>22719</v>
      </c>
      <c r="J274" s="39" t="s">
        <v>22720</v>
      </c>
      <c r="K274" s="39" t="s">
        <v>22721</v>
      </c>
      <c r="L274" s="39" t="s">
        <v>22722</v>
      </c>
      <c r="M274" s="39" t="s">
        <v>22723</v>
      </c>
      <c r="N274" s="39" t="s">
        <v>21128</v>
      </c>
      <c r="O274" s="39" t="s">
        <v>22724</v>
      </c>
      <c r="P274" s="39" t="s">
        <v>22725</v>
      </c>
      <c r="Q274" s="39" t="s">
        <v>22726</v>
      </c>
      <c r="R274" s="39" t="s">
        <v>22454</v>
      </c>
      <c r="S274" s="39" t="s">
        <v>22727</v>
      </c>
      <c r="T274" s="39" t="s">
        <v>21858</v>
      </c>
    </row>
    <row r="275" spans="1:20" x14ac:dyDescent="0.3">
      <c r="A275">
        <v>274</v>
      </c>
      <c r="B275" s="1">
        <v>45851.938344907408</v>
      </c>
      <c r="C275" s="1">
        <v>45851.943715277775</v>
      </c>
      <c r="D275" s="39" t="s">
        <v>3528</v>
      </c>
      <c r="E275" s="39" t="s">
        <v>3529</v>
      </c>
      <c r="F275" s="39" t="s">
        <v>3530</v>
      </c>
      <c r="G275">
        <v>8</v>
      </c>
      <c r="H275">
        <v>13</v>
      </c>
      <c r="I275" s="39" t="s">
        <v>22728</v>
      </c>
      <c r="J275" s="39" t="s">
        <v>22729</v>
      </c>
      <c r="K275" s="39" t="s">
        <v>22730</v>
      </c>
      <c r="L275" s="39" t="s">
        <v>22731</v>
      </c>
      <c r="M275" s="39" t="s">
        <v>21506</v>
      </c>
      <c r="N275" s="39" t="s">
        <v>20586</v>
      </c>
      <c r="O275" s="39" t="s">
        <v>22732</v>
      </c>
      <c r="P275" s="39" t="s">
        <v>22733</v>
      </c>
      <c r="Q275" s="39" t="s">
        <v>22734</v>
      </c>
      <c r="R275" s="39" t="s">
        <v>22454</v>
      </c>
      <c r="S275" s="39" t="s">
        <v>22735</v>
      </c>
      <c r="T275" s="39" t="s">
        <v>20606</v>
      </c>
    </row>
    <row r="276" spans="1:20" x14ac:dyDescent="0.3">
      <c r="A276">
        <v>275</v>
      </c>
      <c r="B276" s="1">
        <v>45851.950289351851</v>
      </c>
      <c r="C276" s="1">
        <v>45851.953622685185</v>
      </c>
      <c r="D276" s="39" t="s">
        <v>4606</v>
      </c>
      <c r="E276" s="39" t="s">
        <v>4607</v>
      </c>
      <c r="F276" s="39" t="s">
        <v>4607</v>
      </c>
      <c r="G276">
        <v>4</v>
      </c>
      <c r="H276">
        <v>14</v>
      </c>
      <c r="I276" s="39" t="s">
        <v>22736</v>
      </c>
      <c r="J276" s="39" t="s">
        <v>22737</v>
      </c>
      <c r="K276" s="39" t="s">
        <v>22738</v>
      </c>
      <c r="L276" s="39" t="s">
        <v>22739</v>
      </c>
      <c r="M276" s="39" t="s">
        <v>22740</v>
      </c>
      <c r="N276" s="39" t="s">
        <v>20691</v>
      </c>
      <c r="O276" s="39" t="s">
        <v>22741</v>
      </c>
      <c r="P276" s="39" t="s">
        <v>22742</v>
      </c>
      <c r="Q276" s="39" t="s">
        <v>22743</v>
      </c>
      <c r="R276" s="39" t="s">
        <v>22744</v>
      </c>
      <c r="S276" s="39" t="s">
        <v>22745</v>
      </c>
      <c r="T276" s="39" t="s">
        <v>22048</v>
      </c>
    </row>
    <row r="277" spans="1:20" x14ac:dyDescent="0.3">
      <c r="A277">
        <v>276</v>
      </c>
      <c r="B277" s="1">
        <v>45851.935671296298</v>
      </c>
      <c r="C277" s="1">
        <v>45851.970914351848</v>
      </c>
      <c r="D277" s="39" t="s">
        <v>1282</v>
      </c>
      <c r="E277" s="39" t="s">
        <v>1283</v>
      </c>
      <c r="F277" s="39" t="s">
        <v>1283</v>
      </c>
      <c r="G277">
        <v>1</v>
      </c>
      <c r="H277">
        <v>15</v>
      </c>
      <c r="I277" s="39" t="s">
        <v>22746</v>
      </c>
      <c r="J277" s="39" t="s">
        <v>22747</v>
      </c>
      <c r="K277" s="39" t="s">
        <v>22748</v>
      </c>
      <c r="L277" s="39" t="s">
        <v>22749</v>
      </c>
      <c r="M277" s="39" t="s">
        <v>107</v>
      </c>
      <c r="N277" s="39" t="s">
        <v>21128</v>
      </c>
      <c r="O277" s="39" t="s">
        <v>22750</v>
      </c>
      <c r="P277" s="39" t="s">
        <v>22751</v>
      </c>
      <c r="Q277" s="39" t="s">
        <v>22752</v>
      </c>
      <c r="R277" s="39" t="s">
        <v>22753</v>
      </c>
      <c r="S277" s="39" t="s">
        <v>22735</v>
      </c>
      <c r="T277" s="39" t="s">
        <v>22754</v>
      </c>
    </row>
    <row r="278" spans="1:20" x14ac:dyDescent="0.3">
      <c r="A278">
        <v>277</v>
      </c>
      <c r="B278" s="1">
        <v>45852.241331018522</v>
      </c>
      <c r="C278" s="1">
        <v>45852.244803240741</v>
      </c>
      <c r="D278" s="39" t="s">
        <v>5489</v>
      </c>
      <c r="E278" s="39" t="s">
        <v>5490</v>
      </c>
      <c r="F278" s="39" t="s">
        <v>5490</v>
      </c>
      <c r="G278">
        <v>2</v>
      </c>
      <c r="H278">
        <v>20</v>
      </c>
      <c r="I278" s="39" t="s">
        <v>20864</v>
      </c>
      <c r="J278" s="39" t="s">
        <v>20864</v>
      </c>
      <c r="K278" s="39" t="s">
        <v>20864</v>
      </c>
      <c r="L278" s="39" t="s">
        <v>12887</v>
      </c>
      <c r="M278" s="39" t="s">
        <v>21351</v>
      </c>
      <c r="N278" s="39" t="s">
        <v>22755</v>
      </c>
      <c r="O278" s="39" t="s">
        <v>22756</v>
      </c>
      <c r="P278" s="39" t="s">
        <v>22733</v>
      </c>
      <c r="Q278" s="39" t="s">
        <v>22757</v>
      </c>
      <c r="R278" s="39" t="s">
        <v>22758</v>
      </c>
      <c r="S278" s="39" t="s">
        <v>22759</v>
      </c>
      <c r="T278" s="39" t="s">
        <v>20606</v>
      </c>
    </row>
    <row r="279" spans="1:20" x14ac:dyDescent="0.3">
      <c r="A279">
        <v>278</v>
      </c>
      <c r="B279" s="1">
        <v>45852.273217592592</v>
      </c>
      <c r="C279" s="1">
        <v>45852.291296296295</v>
      </c>
      <c r="D279" s="39" t="s">
        <v>1964</v>
      </c>
      <c r="E279" s="39" t="s">
        <v>1965</v>
      </c>
      <c r="F279" s="39" t="s">
        <v>1966</v>
      </c>
      <c r="G279">
        <v>3</v>
      </c>
      <c r="H279">
        <v>24</v>
      </c>
      <c r="I279" s="39" t="s">
        <v>21156</v>
      </c>
      <c r="J279" s="39" t="s">
        <v>314</v>
      </c>
      <c r="K279" s="39" t="s">
        <v>20864</v>
      </c>
      <c r="L279" s="39" t="s">
        <v>20679</v>
      </c>
      <c r="M279" s="39" t="s">
        <v>22760</v>
      </c>
      <c r="N279" s="39" t="s">
        <v>20586</v>
      </c>
      <c r="O279" s="39" t="s">
        <v>21897</v>
      </c>
      <c r="P279" s="39" t="s">
        <v>22761</v>
      </c>
      <c r="Q279" s="39" t="s">
        <v>22762</v>
      </c>
      <c r="R279" s="39" t="s">
        <v>22763</v>
      </c>
      <c r="S279" s="39" t="s">
        <v>22735</v>
      </c>
      <c r="T279" s="39" t="s">
        <v>20606</v>
      </c>
    </row>
    <row r="280" spans="1:20" x14ac:dyDescent="0.3">
      <c r="A280">
        <v>279</v>
      </c>
      <c r="B280" s="1">
        <v>45853.428055555552</v>
      </c>
      <c r="C280" s="1">
        <v>45853.433749999997</v>
      </c>
      <c r="D280" s="39" t="s">
        <v>3300</v>
      </c>
      <c r="E280" s="39" t="s">
        <v>3301</v>
      </c>
      <c r="F280" s="39" t="s">
        <v>3301</v>
      </c>
      <c r="G280">
        <v>3</v>
      </c>
      <c r="H280">
        <v>11</v>
      </c>
      <c r="I280" s="39" t="s">
        <v>22764</v>
      </c>
      <c r="J280" s="39" t="s">
        <v>22765</v>
      </c>
      <c r="K280" s="39" t="s">
        <v>22766</v>
      </c>
      <c r="L280" s="39" t="s">
        <v>22767</v>
      </c>
      <c r="M280" s="39" t="s">
        <v>341</v>
      </c>
      <c r="N280" s="39" t="s">
        <v>20586</v>
      </c>
      <c r="O280" s="39" t="s">
        <v>22768</v>
      </c>
      <c r="P280" s="39" t="s">
        <v>22769</v>
      </c>
      <c r="Q280" s="39" t="s">
        <v>22770</v>
      </c>
      <c r="R280" s="39" t="s">
        <v>22454</v>
      </c>
      <c r="S280" s="39" t="s">
        <v>22735</v>
      </c>
      <c r="T280" s="39" t="s">
        <v>20606</v>
      </c>
    </row>
    <row r="281" spans="1:20" x14ac:dyDescent="0.3">
      <c r="A281">
        <v>280</v>
      </c>
      <c r="B281" s="1">
        <v>45854.497048611112</v>
      </c>
      <c r="C281" s="1">
        <v>45854.497118055559</v>
      </c>
      <c r="D281" s="39" t="s">
        <v>3453</v>
      </c>
      <c r="E281" s="39" t="s">
        <v>3454</v>
      </c>
      <c r="F281" s="39" t="s">
        <v>3454</v>
      </c>
      <c r="G281">
        <v>8</v>
      </c>
      <c r="H281">
        <v>25</v>
      </c>
      <c r="I281" s="39" t="s">
        <v>22771</v>
      </c>
      <c r="J281" s="39" t="s">
        <v>22772</v>
      </c>
      <c r="K281" s="39" t="s">
        <v>22773</v>
      </c>
      <c r="L281" s="39" t="s">
        <v>22774</v>
      </c>
      <c r="M281" s="39" t="s">
        <v>22775</v>
      </c>
      <c r="N281" s="39" t="s">
        <v>20586</v>
      </c>
      <c r="O281" s="39" t="s">
        <v>22776</v>
      </c>
      <c r="P281" s="39" t="s">
        <v>22777</v>
      </c>
      <c r="Q281" s="39" t="s">
        <v>22778</v>
      </c>
      <c r="R281" s="39" t="s">
        <v>22779</v>
      </c>
      <c r="S281" s="39" t="s">
        <v>22780</v>
      </c>
      <c r="T281" s="39" t="s">
        <v>22781</v>
      </c>
    </row>
    <row r="282" spans="1:20" x14ac:dyDescent="0.3">
      <c r="A282">
        <v>281</v>
      </c>
      <c r="B282" s="1">
        <v>45854.498356481483</v>
      </c>
      <c r="C282" s="1">
        <v>45854.505509259259</v>
      </c>
      <c r="D282" s="39" t="s">
        <v>2307</v>
      </c>
      <c r="E282" s="39" t="s">
        <v>2308</v>
      </c>
      <c r="F282" s="39" t="s">
        <v>2309</v>
      </c>
      <c r="G282">
        <v>12</v>
      </c>
      <c r="H282">
        <v>37</v>
      </c>
      <c r="I282" s="39" t="s">
        <v>22024</v>
      </c>
      <c r="J282" s="39" t="s">
        <v>22782</v>
      </c>
      <c r="K282" s="39" t="s">
        <v>22783</v>
      </c>
      <c r="L282" s="39" t="s">
        <v>22784</v>
      </c>
      <c r="M282" s="39" t="s">
        <v>22785</v>
      </c>
      <c r="N282" s="39" t="s">
        <v>20586</v>
      </c>
      <c r="O282" s="39" t="s">
        <v>22786</v>
      </c>
      <c r="P282" s="39" t="s">
        <v>22787</v>
      </c>
      <c r="Q282" s="39" t="s">
        <v>22788</v>
      </c>
      <c r="R282" s="39" t="s">
        <v>22789</v>
      </c>
      <c r="S282" s="39" t="s">
        <v>22790</v>
      </c>
      <c r="T282" s="39" t="s">
        <v>22791</v>
      </c>
    </row>
    <row r="283" spans="1:20" x14ac:dyDescent="0.3">
      <c r="A283">
        <v>282</v>
      </c>
      <c r="B283" s="1">
        <v>45854.509166666663</v>
      </c>
      <c r="C283" s="1">
        <v>45854.5158912037</v>
      </c>
      <c r="D283" s="39" t="s">
        <v>2426</v>
      </c>
      <c r="E283" s="39" t="s">
        <v>2427</v>
      </c>
      <c r="F283" s="39" t="s">
        <v>2427</v>
      </c>
      <c r="G283">
        <v>12</v>
      </c>
      <c r="H283">
        <v>27</v>
      </c>
      <c r="I283" s="39" t="s">
        <v>22792</v>
      </c>
      <c r="J283" s="39" t="s">
        <v>22793</v>
      </c>
      <c r="K283" s="39" t="s">
        <v>22794</v>
      </c>
      <c r="L283" s="39" t="s">
        <v>22795</v>
      </c>
      <c r="M283" s="39" t="s">
        <v>22796</v>
      </c>
      <c r="N283" s="39" t="s">
        <v>20586</v>
      </c>
      <c r="O283" s="39" t="s">
        <v>22797</v>
      </c>
      <c r="P283" s="39" t="s">
        <v>22798</v>
      </c>
      <c r="Q283" s="39" t="s">
        <v>22799</v>
      </c>
      <c r="R283" s="39" t="s">
        <v>22800</v>
      </c>
      <c r="S283" s="39" t="s">
        <v>22801</v>
      </c>
      <c r="T283" s="39" t="s">
        <v>22802</v>
      </c>
    </row>
    <row r="284" spans="1:20" x14ac:dyDescent="0.3">
      <c r="A284">
        <v>283</v>
      </c>
      <c r="B284" s="1">
        <v>45854.514652777776</v>
      </c>
      <c r="C284" s="1">
        <v>45854.52071759259</v>
      </c>
      <c r="D284" s="39" t="s">
        <v>2917</v>
      </c>
      <c r="E284" s="39" t="s">
        <v>2918</v>
      </c>
      <c r="F284" s="39" t="s">
        <v>2918</v>
      </c>
      <c r="G284">
        <v>5</v>
      </c>
      <c r="H284">
        <v>12</v>
      </c>
      <c r="I284" s="39" t="s">
        <v>22803</v>
      </c>
      <c r="J284" s="39" t="s">
        <v>22804</v>
      </c>
      <c r="K284" s="39" t="s">
        <v>22805</v>
      </c>
      <c r="L284" s="39" t="s">
        <v>22806</v>
      </c>
      <c r="M284" s="39" t="s">
        <v>22807</v>
      </c>
      <c r="N284" s="39" t="s">
        <v>22808</v>
      </c>
      <c r="O284" s="39" t="s">
        <v>22809</v>
      </c>
      <c r="P284" s="39" t="s">
        <v>20945</v>
      </c>
      <c r="Q284" s="39" t="s">
        <v>22810</v>
      </c>
      <c r="R284" s="39" t="s">
        <v>22811</v>
      </c>
      <c r="S284" s="39" t="s">
        <v>22812</v>
      </c>
      <c r="T284" s="39" t="s">
        <v>22813</v>
      </c>
    </row>
    <row r="285" spans="1:20" x14ac:dyDescent="0.3">
      <c r="A285">
        <v>284</v>
      </c>
      <c r="B285" s="1">
        <v>45854.514166666668</v>
      </c>
      <c r="C285" s="1">
        <v>45854.521874999999</v>
      </c>
      <c r="D285" s="39" t="s">
        <v>2965</v>
      </c>
      <c r="E285" s="39" t="s">
        <v>2966</v>
      </c>
      <c r="F285" s="39" t="s">
        <v>20084</v>
      </c>
      <c r="G285">
        <v>5</v>
      </c>
      <c r="H285">
        <v>39</v>
      </c>
      <c r="I285" s="39" t="s">
        <v>22814</v>
      </c>
      <c r="J285" s="39" t="s">
        <v>22815</v>
      </c>
      <c r="K285" s="39" t="s">
        <v>22346</v>
      </c>
      <c r="L285" s="39" t="s">
        <v>22816</v>
      </c>
      <c r="M285" s="39" t="s">
        <v>22817</v>
      </c>
      <c r="N285" s="39" t="s">
        <v>22818</v>
      </c>
      <c r="O285" s="39" t="s">
        <v>22819</v>
      </c>
      <c r="P285" s="39" t="s">
        <v>22820</v>
      </c>
      <c r="Q285" s="39" t="s">
        <v>22821</v>
      </c>
      <c r="R285" s="39" t="s">
        <v>22822</v>
      </c>
      <c r="S285" s="39" t="s">
        <v>22823</v>
      </c>
      <c r="T285" s="39" t="s">
        <v>22824</v>
      </c>
    </row>
    <row r="286" spans="1:20" x14ac:dyDescent="0.3">
      <c r="A286">
        <v>285</v>
      </c>
      <c r="B286" s="1">
        <v>45854.519479166665</v>
      </c>
      <c r="C286" s="1">
        <v>45854.52542824074</v>
      </c>
      <c r="D286" s="39" t="s">
        <v>1230</v>
      </c>
      <c r="E286" s="39" t="s">
        <v>1231</v>
      </c>
      <c r="F286" s="39" t="s">
        <v>14945</v>
      </c>
      <c r="G286">
        <v>1</v>
      </c>
      <c r="H286">
        <v>8</v>
      </c>
      <c r="I286" s="39" t="s">
        <v>22825</v>
      </c>
      <c r="J286" s="39" t="s">
        <v>20990</v>
      </c>
      <c r="K286" s="39" t="s">
        <v>22826</v>
      </c>
      <c r="L286" s="39" t="s">
        <v>22827</v>
      </c>
      <c r="M286" s="39" t="s">
        <v>22828</v>
      </c>
      <c r="N286" s="39" t="s">
        <v>20610</v>
      </c>
      <c r="O286" s="39" t="s">
        <v>22829</v>
      </c>
      <c r="P286" s="39" t="s">
        <v>22725</v>
      </c>
      <c r="Q286" s="39" t="s">
        <v>22830</v>
      </c>
      <c r="R286" s="39" t="s">
        <v>22558</v>
      </c>
      <c r="S286" s="39" t="s">
        <v>22831</v>
      </c>
      <c r="T286" s="39" t="s">
        <v>20606</v>
      </c>
    </row>
    <row r="287" spans="1:20" x14ac:dyDescent="0.3">
      <c r="A287">
        <v>286</v>
      </c>
      <c r="B287" s="1">
        <v>45854.744375000002</v>
      </c>
      <c r="C287" s="1">
        <v>45854.754895833335</v>
      </c>
      <c r="D287" s="39" t="s">
        <v>4354</v>
      </c>
      <c r="E287" s="39" t="s">
        <v>4355</v>
      </c>
      <c r="F287" s="39" t="s">
        <v>14491</v>
      </c>
      <c r="G287">
        <v>7</v>
      </c>
      <c r="H287">
        <v>39</v>
      </c>
      <c r="I287" s="39" t="s">
        <v>22832</v>
      </c>
      <c r="J287" s="39" t="s">
        <v>22833</v>
      </c>
      <c r="K287" s="39" t="s">
        <v>22834</v>
      </c>
      <c r="L287" s="39" t="s">
        <v>16918</v>
      </c>
      <c r="M287" s="39" t="s">
        <v>22835</v>
      </c>
      <c r="N287" s="39" t="s">
        <v>20742</v>
      </c>
      <c r="O287" s="39" t="s">
        <v>22836</v>
      </c>
      <c r="P287" s="39" t="s">
        <v>22837</v>
      </c>
      <c r="Q287" s="39" t="s">
        <v>22838</v>
      </c>
      <c r="R287" s="39" t="s">
        <v>22839</v>
      </c>
      <c r="S287" s="39" t="s">
        <v>21045</v>
      </c>
      <c r="T287" s="39" t="s">
        <v>22840</v>
      </c>
    </row>
    <row r="288" spans="1:20" x14ac:dyDescent="0.3">
      <c r="A288">
        <v>287</v>
      </c>
      <c r="B288" s="1">
        <v>45854.760462962964</v>
      </c>
      <c r="C288" s="1">
        <v>45854.765925925924</v>
      </c>
      <c r="D288" s="39" t="s">
        <v>3520</v>
      </c>
      <c r="E288" s="39" t="s">
        <v>3521</v>
      </c>
      <c r="F288" s="39" t="s">
        <v>3521</v>
      </c>
      <c r="G288">
        <v>8</v>
      </c>
      <c r="H288">
        <v>6</v>
      </c>
      <c r="I288" s="39" t="s">
        <v>22841</v>
      </c>
      <c r="J288" s="39" t="s">
        <v>22842</v>
      </c>
      <c r="K288" s="39" t="s">
        <v>22843</v>
      </c>
      <c r="L288" s="39" t="s">
        <v>22844</v>
      </c>
      <c r="M288" s="39" t="s">
        <v>22845</v>
      </c>
      <c r="N288" s="39" t="s">
        <v>22846</v>
      </c>
      <c r="O288" s="39" t="s">
        <v>22847</v>
      </c>
      <c r="P288" s="39" t="s">
        <v>22848</v>
      </c>
      <c r="Q288" s="39" t="s">
        <v>22849</v>
      </c>
      <c r="R288" s="39" t="s">
        <v>22850</v>
      </c>
      <c r="S288" s="39" t="s">
        <v>22851</v>
      </c>
      <c r="T288" s="39" t="s">
        <v>22852</v>
      </c>
    </row>
    <row r="289" spans="1:20" x14ac:dyDescent="0.3">
      <c r="A289">
        <v>288</v>
      </c>
      <c r="B289" s="1">
        <v>45854.761666666665</v>
      </c>
      <c r="C289" s="1">
        <v>45854.769537037035</v>
      </c>
      <c r="D289" s="39" t="s">
        <v>4614</v>
      </c>
      <c r="E289" s="39" t="s">
        <v>4615</v>
      </c>
      <c r="F289" s="39" t="s">
        <v>4616</v>
      </c>
      <c r="G289">
        <v>14</v>
      </c>
      <c r="H289">
        <v>12</v>
      </c>
      <c r="I289" s="39" t="s">
        <v>22853</v>
      </c>
      <c r="J289" s="39" t="s">
        <v>22854</v>
      </c>
      <c r="K289" s="39" t="s">
        <v>22855</v>
      </c>
      <c r="L289" s="39" t="s">
        <v>22856</v>
      </c>
      <c r="M289" s="39" t="s">
        <v>22857</v>
      </c>
      <c r="N289" s="39" t="s">
        <v>20586</v>
      </c>
      <c r="O289" s="39" t="s">
        <v>22858</v>
      </c>
      <c r="P289" s="39" t="s">
        <v>22859</v>
      </c>
      <c r="Q289" s="39" t="s">
        <v>22860</v>
      </c>
      <c r="R289" s="39" t="s">
        <v>22861</v>
      </c>
      <c r="S289" s="39" t="s">
        <v>22862</v>
      </c>
      <c r="T289" s="39" t="s">
        <v>20614</v>
      </c>
    </row>
    <row r="290" spans="1:20" x14ac:dyDescent="0.3">
      <c r="A290">
        <v>289</v>
      </c>
      <c r="B290" s="1">
        <v>45854.773043981484</v>
      </c>
      <c r="C290" s="1">
        <v>45854.775833333333</v>
      </c>
      <c r="D290" s="39" t="s">
        <v>575</v>
      </c>
      <c r="E290" s="39" t="s">
        <v>576</v>
      </c>
      <c r="F290" s="39" t="s">
        <v>576</v>
      </c>
      <c r="G290">
        <v>10</v>
      </c>
      <c r="H290">
        <v>3</v>
      </c>
      <c r="I290" s="39" t="s">
        <v>22486</v>
      </c>
      <c r="J290" s="39" t="s">
        <v>314</v>
      </c>
      <c r="K290" s="39" t="s">
        <v>22487</v>
      </c>
      <c r="L290" s="39" t="s">
        <v>22488</v>
      </c>
      <c r="M290" s="39" t="s">
        <v>22489</v>
      </c>
      <c r="N290" s="39" t="s">
        <v>21160</v>
      </c>
      <c r="O290" s="39" t="s">
        <v>22490</v>
      </c>
      <c r="P290" s="39" t="s">
        <v>22863</v>
      </c>
      <c r="Q290" s="39" t="s">
        <v>22864</v>
      </c>
      <c r="R290" s="39" t="s">
        <v>22865</v>
      </c>
      <c r="S290" s="39" t="s">
        <v>314</v>
      </c>
      <c r="T290" s="39" t="s">
        <v>20727</v>
      </c>
    </row>
    <row r="291" spans="1:20" x14ac:dyDescent="0.3">
      <c r="A291">
        <v>290</v>
      </c>
      <c r="B291" s="1">
        <v>45854.873171296298</v>
      </c>
      <c r="C291" s="1">
        <v>45854.873460648145</v>
      </c>
      <c r="D291" s="39" t="s">
        <v>343</v>
      </c>
      <c r="E291" s="39" t="s">
        <v>344</v>
      </c>
      <c r="F291" s="39" t="s">
        <v>344</v>
      </c>
      <c r="G291">
        <v>11</v>
      </c>
      <c r="H291">
        <v>35</v>
      </c>
      <c r="I291" s="39" t="s">
        <v>22866</v>
      </c>
      <c r="J291" s="39" t="s">
        <v>22867</v>
      </c>
      <c r="K291" s="39" t="s">
        <v>22868</v>
      </c>
      <c r="L291" s="39" t="s">
        <v>22869</v>
      </c>
      <c r="M291" s="39" t="s">
        <v>21351</v>
      </c>
      <c r="N291" s="39" t="s">
        <v>20586</v>
      </c>
      <c r="O291" s="39" t="s">
        <v>22870</v>
      </c>
      <c r="P291" s="39" t="s">
        <v>22871</v>
      </c>
      <c r="Q291" s="39" t="s">
        <v>22872</v>
      </c>
      <c r="R291" s="39" t="s">
        <v>22873</v>
      </c>
      <c r="S291" s="39" t="s">
        <v>22735</v>
      </c>
      <c r="T291" s="39" t="s">
        <v>21835</v>
      </c>
    </row>
    <row r="292" spans="1:20" x14ac:dyDescent="0.3">
      <c r="A292">
        <v>291</v>
      </c>
      <c r="B292" s="1">
        <v>45854.94908564815</v>
      </c>
      <c r="C292" s="1">
        <v>45854.954444444447</v>
      </c>
      <c r="D292" s="39" t="s">
        <v>4065</v>
      </c>
      <c r="E292" s="39" t="s">
        <v>4066</v>
      </c>
      <c r="F292" s="39" t="s">
        <v>4066</v>
      </c>
      <c r="G292">
        <v>6</v>
      </c>
      <c r="H292">
        <v>22</v>
      </c>
      <c r="I292" s="39" t="s">
        <v>20998</v>
      </c>
      <c r="J292" s="39" t="s">
        <v>21013</v>
      </c>
      <c r="K292" s="39" t="s">
        <v>22874</v>
      </c>
      <c r="L292" s="39" t="s">
        <v>21001</v>
      </c>
      <c r="M292" s="39" t="s">
        <v>21372</v>
      </c>
      <c r="N292" s="39" t="s">
        <v>20586</v>
      </c>
      <c r="O292" s="39" t="s">
        <v>20944</v>
      </c>
      <c r="P292" s="39" t="s">
        <v>22875</v>
      </c>
      <c r="Q292" s="39" t="s">
        <v>22876</v>
      </c>
      <c r="R292" s="39" t="s">
        <v>20936</v>
      </c>
      <c r="S292" s="39" t="s">
        <v>22877</v>
      </c>
      <c r="T292" s="39" t="s">
        <v>20606</v>
      </c>
    </row>
    <row r="293" spans="1:20" x14ac:dyDescent="0.3">
      <c r="A293">
        <v>292</v>
      </c>
      <c r="B293" s="1">
        <v>45855.363055555557</v>
      </c>
      <c r="C293" s="1">
        <v>45855.373506944445</v>
      </c>
      <c r="D293" s="39" t="s">
        <v>316</v>
      </c>
      <c r="E293" s="39" t="s">
        <v>317</v>
      </c>
      <c r="F293" s="39" t="s">
        <v>317</v>
      </c>
      <c r="G293">
        <v>11</v>
      </c>
      <c r="H293">
        <v>29</v>
      </c>
      <c r="I293" s="39" t="s">
        <v>22878</v>
      </c>
      <c r="J293" s="39" t="s">
        <v>22879</v>
      </c>
      <c r="K293" s="39" t="s">
        <v>22880</v>
      </c>
      <c r="L293" s="39" t="s">
        <v>22881</v>
      </c>
      <c r="M293" s="39" t="s">
        <v>22882</v>
      </c>
      <c r="N293" s="39" t="s">
        <v>21081</v>
      </c>
      <c r="O293" s="39" t="s">
        <v>22883</v>
      </c>
      <c r="P293" s="39" t="s">
        <v>22884</v>
      </c>
      <c r="Q293" s="39" t="s">
        <v>22885</v>
      </c>
      <c r="R293" s="39" t="s">
        <v>22558</v>
      </c>
      <c r="S293" s="39" t="s">
        <v>22727</v>
      </c>
      <c r="T293" s="39" t="s">
        <v>21624</v>
      </c>
    </row>
    <row r="294" spans="1:20" x14ac:dyDescent="0.3">
      <c r="A294">
        <v>293</v>
      </c>
      <c r="B294" s="1">
        <v>45855.593854166669</v>
      </c>
      <c r="C294" s="1">
        <v>45855.599085648151</v>
      </c>
      <c r="D294" s="39" t="s">
        <v>3107</v>
      </c>
      <c r="E294" s="39" t="s">
        <v>3108</v>
      </c>
      <c r="F294" s="39" t="s">
        <v>3108</v>
      </c>
      <c r="G294">
        <v>3</v>
      </c>
      <c r="H294">
        <v>2</v>
      </c>
      <c r="I294" s="39" t="s">
        <v>314</v>
      </c>
      <c r="J294" s="39" t="s">
        <v>21156</v>
      </c>
      <c r="K294" s="39" t="s">
        <v>20864</v>
      </c>
      <c r="L294" s="39" t="s">
        <v>12887</v>
      </c>
      <c r="M294" s="39" t="s">
        <v>22886</v>
      </c>
      <c r="N294" s="39" t="s">
        <v>20586</v>
      </c>
      <c r="O294" s="39" t="s">
        <v>22887</v>
      </c>
      <c r="P294" s="39" t="s">
        <v>22888</v>
      </c>
      <c r="Q294" s="39" t="s">
        <v>22889</v>
      </c>
      <c r="R294" s="39" t="s">
        <v>22454</v>
      </c>
      <c r="S294" s="39" t="s">
        <v>20968</v>
      </c>
      <c r="T294" s="39" t="s">
        <v>20606</v>
      </c>
    </row>
    <row r="295" spans="1:20" x14ac:dyDescent="0.3">
      <c r="A295">
        <v>294</v>
      </c>
      <c r="B295" s="1">
        <v>45855.601886574077</v>
      </c>
      <c r="C295" s="1">
        <v>45855.603113425925</v>
      </c>
      <c r="D295" s="39" t="s">
        <v>3639</v>
      </c>
      <c r="E295" s="39" t="s">
        <v>3640</v>
      </c>
      <c r="F295" s="39" t="s">
        <v>3640</v>
      </c>
      <c r="G295">
        <v>8</v>
      </c>
      <c r="H295">
        <v>34</v>
      </c>
      <c r="I295" s="39" t="s">
        <v>314</v>
      </c>
      <c r="J295" s="39" t="s">
        <v>22200</v>
      </c>
      <c r="K295" s="39" t="s">
        <v>21157</v>
      </c>
      <c r="L295" s="39" t="s">
        <v>22890</v>
      </c>
      <c r="M295" s="39" t="s">
        <v>22891</v>
      </c>
      <c r="N295" s="39" t="s">
        <v>20610</v>
      </c>
      <c r="O295" s="39" t="s">
        <v>22892</v>
      </c>
      <c r="P295" s="39" t="s">
        <v>22893</v>
      </c>
      <c r="Q295" s="39" t="s">
        <v>22894</v>
      </c>
      <c r="R295" s="39" t="s">
        <v>22895</v>
      </c>
      <c r="S295" s="39" t="s">
        <v>314</v>
      </c>
      <c r="T295" s="39" t="s">
        <v>22840</v>
      </c>
    </row>
    <row r="296" spans="1:20" x14ac:dyDescent="0.3">
      <c r="A296">
        <v>295</v>
      </c>
      <c r="B296" s="1">
        <v>45855.666412037041</v>
      </c>
      <c r="C296" s="1">
        <v>45855.675243055557</v>
      </c>
      <c r="D296" s="39" t="s">
        <v>3792</v>
      </c>
      <c r="E296" s="39" t="s">
        <v>3793</v>
      </c>
      <c r="F296" s="39" t="s">
        <v>3793</v>
      </c>
      <c r="G296">
        <v>8</v>
      </c>
      <c r="H296">
        <v>17</v>
      </c>
      <c r="I296" s="39" t="s">
        <v>20990</v>
      </c>
      <c r="J296" s="39" t="s">
        <v>22896</v>
      </c>
      <c r="K296" s="39" t="s">
        <v>22190</v>
      </c>
      <c r="L296" s="39" t="s">
        <v>22897</v>
      </c>
      <c r="M296" s="39" t="s">
        <v>107</v>
      </c>
      <c r="N296" s="39" t="s">
        <v>20610</v>
      </c>
      <c r="O296" s="39" t="s">
        <v>22898</v>
      </c>
      <c r="P296" s="39" t="s">
        <v>22899</v>
      </c>
      <c r="Q296" s="39" t="s">
        <v>22900</v>
      </c>
      <c r="R296" s="39" t="s">
        <v>22901</v>
      </c>
      <c r="S296" s="39" t="s">
        <v>22902</v>
      </c>
      <c r="T296" s="39" t="s">
        <v>20606</v>
      </c>
    </row>
    <row r="297" spans="1:20" x14ac:dyDescent="0.3">
      <c r="A297">
        <v>296</v>
      </c>
      <c r="B297" s="1">
        <v>45855.911898148152</v>
      </c>
      <c r="C297" s="1">
        <v>45855.918564814812</v>
      </c>
      <c r="D297" s="39" t="s">
        <v>3739</v>
      </c>
      <c r="E297" s="39" t="s">
        <v>3740</v>
      </c>
      <c r="F297" s="39" t="s">
        <v>3740</v>
      </c>
      <c r="G297">
        <v>8</v>
      </c>
      <c r="H297">
        <v>15</v>
      </c>
      <c r="I297" s="39" t="s">
        <v>22903</v>
      </c>
      <c r="J297" s="39" t="s">
        <v>22904</v>
      </c>
      <c r="K297" s="39" t="s">
        <v>22905</v>
      </c>
      <c r="L297" s="39" t="s">
        <v>16918</v>
      </c>
      <c r="M297" s="39" t="s">
        <v>107</v>
      </c>
      <c r="N297" s="39" t="s">
        <v>20586</v>
      </c>
      <c r="O297" s="39" t="s">
        <v>22906</v>
      </c>
      <c r="P297" s="39" t="s">
        <v>22907</v>
      </c>
      <c r="Q297" s="39" t="s">
        <v>22908</v>
      </c>
      <c r="R297" s="39" t="s">
        <v>22909</v>
      </c>
      <c r="S297" s="39" t="s">
        <v>22910</v>
      </c>
      <c r="T297" s="39" t="s">
        <v>20606</v>
      </c>
    </row>
    <row r="298" spans="1:20" x14ac:dyDescent="0.3">
      <c r="A298">
        <v>297</v>
      </c>
      <c r="B298" s="1">
        <v>45855.944201388891</v>
      </c>
      <c r="C298" s="1">
        <v>45855.956909722219</v>
      </c>
      <c r="D298" s="39" t="s">
        <v>3725</v>
      </c>
      <c r="E298" s="39" t="s">
        <v>3726</v>
      </c>
      <c r="F298" s="39" t="s">
        <v>3726</v>
      </c>
      <c r="G298">
        <v>8</v>
      </c>
      <c r="H298">
        <v>2</v>
      </c>
      <c r="I298" s="39" t="s">
        <v>22189</v>
      </c>
      <c r="J298" s="39" t="s">
        <v>22911</v>
      </c>
      <c r="K298" s="39" t="s">
        <v>20864</v>
      </c>
      <c r="L298" s="39" t="s">
        <v>12887</v>
      </c>
      <c r="M298" s="39" t="s">
        <v>107</v>
      </c>
      <c r="N298" s="39" t="s">
        <v>20586</v>
      </c>
      <c r="O298" s="39" t="s">
        <v>22898</v>
      </c>
      <c r="P298" s="39" t="s">
        <v>22899</v>
      </c>
      <c r="Q298" s="39" t="s">
        <v>22900</v>
      </c>
      <c r="R298" s="39" t="s">
        <v>22912</v>
      </c>
      <c r="S298" s="39" t="s">
        <v>22831</v>
      </c>
      <c r="T298" s="39" t="s">
        <v>20606</v>
      </c>
    </row>
    <row r="299" spans="1:20" x14ac:dyDescent="0.3">
      <c r="A299">
        <v>298</v>
      </c>
      <c r="B299" s="1">
        <v>45855.999560185184</v>
      </c>
      <c r="C299" s="1">
        <v>45856.004050925927</v>
      </c>
      <c r="D299" s="39" t="s">
        <v>3987</v>
      </c>
      <c r="E299" s="39" t="s">
        <v>3988</v>
      </c>
      <c r="F299" s="39" t="s">
        <v>3988</v>
      </c>
      <c r="G299">
        <v>6</v>
      </c>
      <c r="H299">
        <v>13</v>
      </c>
      <c r="I299" s="39" t="s">
        <v>22913</v>
      </c>
      <c r="J299" s="39" t="s">
        <v>22914</v>
      </c>
      <c r="K299" s="39" t="s">
        <v>22915</v>
      </c>
      <c r="L299" s="39" t="s">
        <v>22916</v>
      </c>
      <c r="M299" s="39" t="s">
        <v>22917</v>
      </c>
      <c r="N299" s="39" t="s">
        <v>20586</v>
      </c>
      <c r="O299" s="39" t="s">
        <v>22918</v>
      </c>
      <c r="P299" s="39" t="s">
        <v>22919</v>
      </c>
      <c r="Q299" s="39" t="s">
        <v>22920</v>
      </c>
      <c r="R299" s="39" t="s">
        <v>22921</v>
      </c>
      <c r="S299" s="39" t="s">
        <v>21045</v>
      </c>
      <c r="T299" s="39" t="s">
        <v>22922</v>
      </c>
    </row>
    <row r="300" spans="1:20" x14ac:dyDescent="0.3">
      <c r="A300">
        <v>299</v>
      </c>
      <c r="B300" s="1">
        <v>45856.269143518519</v>
      </c>
      <c r="C300" s="1">
        <v>45856.276817129627</v>
      </c>
      <c r="D300" s="39" t="s">
        <v>4381</v>
      </c>
      <c r="E300" s="39" t="s">
        <v>4382</v>
      </c>
      <c r="F300" s="39" t="s">
        <v>4382</v>
      </c>
      <c r="G300">
        <v>7</v>
      </c>
      <c r="H300">
        <v>6</v>
      </c>
      <c r="I300" s="39" t="s">
        <v>22923</v>
      </c>
      <c r="J300" s="39" t="s">
        <v>314</v>
      </c>
      <c r="K300" s="39" t="s">
        <v>20593</v>
      </c>
      <c r="L300" s="39" t="s">
        <v>22924</v>
      </c>
      <c r="M300" s="39" t="s">
        <v>314</v>
      </c>
      <c r="N300" s="39" t="s">
        <v>20586</v>
      </c>
      <c r="O300" s="39" t="s">
        <v>22925</v>
      </c>
      <c r="P300" s="39" t="s">
        <v>22926</v>
      </c>
      <c r="Q300" s="39" t="s">
        <v>22927</v>
      </c>
      <c r="R300" s="39" t="s">
        <v>22928</v>
      </c>
      <c r="S300" s="39" t="s">
        <v>20968</v>
      </c>
      <c r="T300" s="39" t="s">
        <v>20606</v>
      </c>
    </row>
    <row r="301" spans="1:20" x14ac:dyDescent="0.3">
      <c r="A301">
        <v>300</v>
      </c>
      <c r="B301" s="1">
        <v>45856.306921296295</v>
      </c>
      <c r="C301" s="1">
        <v>45856.312118055554</v>
      </c>
      <c r="D301" s="39" t="s">
        <v>1791</v>
      </c>
      <c r="E301" s="39" t="s">
        <v>1792</v>
      </c>
      <c r="F301" s="39" t="s">
        <v>1792</v>
      </c>
      <c r="G301">
        <v>13</v>
      </c>
      <c r="H301">
        <v>31</v>
      </c>
      <c r="I301" s="39" t="s">
        <v>314</v>
      </c>
      <c r="J301" s="39" t="s">
        <v>22929</v>
      </c>
      <c r="K301" s="39" t="s">
        <v>20864</v>
      </c>
      <c r="L301" s="39" t="s">
        <v>12887</v>
      </c>
      <c r="M301" s="39" t="s">
        <v>22930</v>
      </c>
      <c r="N301" s="39" t="s">
        <v>22931</v>
      </c>
      <c r="O301" s="39" t="s">
        <v>22932</v>
      </c>
      <c r="P301" s="39" t="s">
        <v>22933</v>
      </c>
      <c r="Q301" s="39" t="s">
        <v>22934</v>
      </c>
      <c r="R301" s="39" t="s">
        <v>22935</v>
      </c>
      <c r="S301" s="39" t="s">
        <v>22936</v>
      </c>
      <c r="T301" s="39" t="s">
        <v>22937</v>
      </c>
    </row>
    <row r="302" spans="1:20" x14ac:dyDescent="0.3">
      <c r="A302">
        <v>301</v>
      </c>
      <c r="B302" s="1">
        <v>45856.9530787037</v>
      </c>
      <c r="C302" s="1">
        <v>45856.962430555555</v>
      </c>
      <c r="D302" s="39" t="s">
        <v>1388</v>
      </c>
      <c r="E302" s="39" t="s">
        <v>1389</v>
      </c>
      <c r="F302" s="39" t="s">
        <v>6547</v>
      </c>
      <c r="G302">
        <v>1</v>
      </c>
      <c r="H302">
        <v>29</v>
      </c>
      <c r="I302" s="39" t="s">
        <v>22938</v>
      </c>
      <c r="J302" s="39" t="s">
        <v>22939</v>
      </c>
      <c r="K302" s="39" t="s">
        <v>22940</v>
      </c>
      <c r="L302" s="39" t="s">
        <v>22488</v>
      </c>
      <c r="M302" s="39" t="s">
        <v>21138</v>
      </c>
      <c r="N302" s="39" t="s">
        <v>22941</v>
      </c>
      <c r="O302" s="39" t="s">
        <v>22942</v>
      </c>
      <c r="P302" s="39" t="s">
        <v>22943</v>
      </c>
      <c r="Q302" s="39" t="s">
        <v>22944</v>
      </c>
      <c r="R302" s="39" t="s">
        <v>22928</v>
      </c>
      <c r="S302" s="39" t="s">
        <v>20968</v>
      </c>
      <c r="T302" s="39" t="s">
        <v>22545</v>
      </c>
    </row>
    <row r="303" spans="1:20" x14ac:dyDescent="0.3">
      <c r="A303">
        <v>302</v>
      </c>
      <c r="B303" s="1">
        <v>45857.544641203705</v>
      </c>
      <c r="C303" s="1">
        <v>45857.552106481482</v>
      </c>
      <c r="D303" s="39" t="s">
        <v>1336</v>
      </c>
      <c r="E303" s="39" t="s">
        <v>1337</v>
      </c>
      <c r="F303" s="39" t="s">
        <v>5566</v>
      </c>
      <c r="G303">
        <v>1</v>
      </c>
      <c r="H303">
        <v>12</v>
      </c>
      <c r="I303" s="39" t="s">
        <v>314</v>
      </c>
      <c r="J303" s="39" t="s">
        <v>21361</v>
      </c>
      <c r="K303" s="39" t="s">
        <v>20582</v>
      </c>
      <c r="L303" s="39" t="s">
        <v>12887</v>
      </c>
      <c r="M303" s="39" t="s">
        <v>22945</v>
      </c>
      <c r="N303" s="39" t="s">
        <v>20586</v>
      </c>
      <c r="O303" s="39" t="s">
        <v>22946</v>
      </c>
      <c r="P303" s="39" t="s">
        <v>22947</v>
      </c>
      <c r="Q303" s="39" t="s">
        <v>22948</v>
      </c>
      <c r="R303" s="39" t="s">
        <v>22949</v>
      </c>
      <c r="S303" s="39" t="s">
        <v>314</v>
      </c>
      <c r="T303" s="39" t="s">
        <v>21675</v>
      </c>
    </row>
    <row r="304" spans="1:20" x14ac:dyDescent="0.3">
      <c r="A304">
        <v>303</v>
      </c>
      <c r="B304" s="1">
        <v>45858.546076388891</v>
      </c>
      <c r="C304" s="1">
        <v>45858.555752314816</v>
      </c>
      <c r="D304" s="39" t="s">
        <v>4345</v>
      </c>
      <c r="E304" s="39" t="s">
        <v>4346</v>
      </c>
      <c r="F304" s="39" t="s">
        <v>4346</v>
      </c>
      <c r="G304">
        <v>7</v>
      </c>
      <c r="H304">
        <v>10</v>
      </c>
      <c r="I304" s="39" t="s">
        <v>20607</v>
      </c>
      <c r="J304" s="39" t="s">
        <v>22950</v>
      </c>
      <c r="K304" s="39" t="s">
        <v>22951</v>
      </c>
      <c r="L304" s="39" t="s">
        <v>16918</v>
      </c>
      <c r="M304" s="39" t="s">
        <v>22952</v>
      </c>
      <c r="N304" s="39" t="s">
        <v>22953</v>
      </c>
      <c r="O304" s="39" t="s">
        <v>22954</v>
      </c>
      <c r="P304" s="39" t="s">
        <v>22955</v>
      </c>
      <c r="Q304" s="39" t="s">
        <v>22956</v>
      </c>
      <c r="R304" s="39" t="s">
        <v>22957</v>
      </c>
      <c r="S304" s="39" t="s">
        <v>22958</v>
      </c>
      <c r="T304" s="39" t="s">
        <v>22959</v>
      </c>
    </row>
    <row r="305" spans="1:20" x14ac:dyDescent="0.3">
      <c r="A305">
        <v>304</v>
      </c>
      <c r="B305" s="1">
        <v>45858.715208333335</v>
      </c>
      <c r="C305" s="1">
        <v>45858.721134259256</v>
      </c>
      <c r="D305" s="39" t="s">
        <v>4105</v>
      </c>
      <c r="E305" s="39" t="s">
        <v>4106</v>
      </c>
      <c r="F305" s="39" t="s">
        <v>4106</v>
      </c>
      <c r="G305">
        <v>6</v>
      </c>
      <c r="H305">
        <v>24</v>
      </c>
      <c r="I305" s="39" t="s">
        <v>20998</v>
      </c>
      <c r="J305" s="39" t="s">
        <v>21013</v>
      </c>
      <c r="K305" s="39" t="s">
        <v>21000</v>
      </c>
      <c r="L305" s="39" t="s">
        <v>21001</v>
      </c>
      <c r="M305" s="39" t="s">
        <v>20915</v>
      </c>
      <c r="N305" s="39" t="s">
        <v>20586</v>
      </c>
      <c r="O305" s="39" t="s">
        <v>20944</v>
      </c>
      <c r="P305" s="39" t="s">
        <v>20945</v>
      </c>
      <c r="Q305" s="39" t="s">
        <v>20935</v>
      </c>
      <c r="R305" s="39" t="s">
        <v>20936</v>
      </c>
      <c r="S305" s="39" t="s">
        <v>22960</v>
      </c>
      <c r="T305" s="39" t="s">
        <v>20606</v>
      </c>
    </row>
    <row r="306" spans="1:20" x14ac:dyDescent="0.3">
      <c r="A306">
        <v>305</v>
      </c>
      <c r="B306" s="1">
        <v>45858.701111111113</v>
      </c>
      <c r="C306" s="1">
        <v>45858.723344907405</v>
      </c>
      <c r="D306" s="39" t="s">
        <v>1304</v>
      </c>
      <c r="E306" s="39" t="s">
        <v>1305</v>
      </c>
      <c r="F306" s="39" t="s">
        <v>6829</v>
      </c>
      <c r="G306">
        <v>1</v>
      </c>
      <c r="H306">
        <v>18</v>
      </c>
      <c r="I306" s="39" t="s">
        <v>22961</v>
      </c>
      <c r="J306" s="39" t="s">
        <v>22962</v>
      </c>
      <c r="K306" s="39" t="s">
        <v>22963</v>
      </c>
      <c r="L306" s="39" t="s">
        <v>22964</v>
      </c>
      <c r="M306" s="39" t="s">
        <v>22965</v>
      </c>
      <c r="N306" s="39" t="s">
        <v>20586</v>
      </c>
      <c r="O306" s="39" t="s">
        <v>22966</v>
      </c>
      <c r="P306" s="39" t="s">
        <v>22967</v>
      </c>
      <c r="Q306" s="39" t="s">
        <v>22968</v>
      </c>
      <c r="R306" s="39" t="s">
        <v>22969</v>
      </c>
      <c r="S306" s="39" t="s">
        <v>22970</v>
      </c>
      <c r="T306" s="39" t="s">
        <v>20606</v>
      </c>
    </row>
    <row r="307" spans="1:20" x14ac:dyDescent="0.3">
      <c r="A307">
        <v>306</v>
      </c>
      <c r="B307" s="1">
        <v>45858.943645833337</v>
      </c>
      <c r="C307" s="1">
        <v>45858.949374999997</v>
      </c>
      <c r="D307" s="39" t="s">
        <v>4100</v>
      </c>
      <c r="E307" s="39" t="s">
        <v>4101</v>
      </c>
      <c r="F307" s="39" t="s">
        <v>4101</v>
      </c>
      <c r="G307">
        <v>6</v>
      </c>
      <c r="H307">
        <v>25</v>
      </c>
      <c r="I307" s="39" t="s">
        <v>20998</v>
      </c>
      <c r="J307" s="39" t="s">
        <v>21013</v>
      </c>
      <c r="K307" s="39" t="s">
        <v>21000</v>
      </c>
      <c r="L307" s="39" t="s">
        <v>21001</v>
      </c>
      <c r="M307" s="39" t="s">
        <v>20915</v>
      </c>
      <c r="N307" s="39" t="s">
        <v>20586</v>
      </c>
      <c r="O307" s="39" t="s">
        <v>22971</v>
      </c>
      <c r="P307" s="39" t="s">
        <v>22972</v>
      </c>
      <c r="Q307" s="39" t="s">
        <v>22973</v>
      </c>
      <c r="R307" s="39" t="s">
        <v>22974</v>
      </c>
      <c r="S307" s="39" t="s">
        <v>22975</v>
      </c>
      <c r="T307" s="39" t="s">
        <v>20606</v>
      </c>
    </row>
    <row r="308" spans="1:20" x14ac:dyDescent="0.3">
      <c r="A308">
        <v>307</v>
      </c>
      <c r="B308" s="1">
        <v>45859.839178240742</v>
      </c>
      <c r="C308" s="1">
        <v>45859.857453703706</v>
      </c>
      <c r="D308" s="39" t="s">
        <v>7180</v>
      </c>
      <c r="E308" s="39" t="s">
        <v>7181</v>
      </c>
      <c r="F308" s="39" t="s">
        <v>7182</v>
      </c>
      <c r="G308">
        <v>14</v>
      </c>
      <c r="H308">
        <v>37</v>
      </c>
      <c r="I308" s="39" t="s">
        <v>22976</v>
      </c>
      <c r="J308" s="39" t="s">
        <v>22977</v>
      </c>
      <c r="K308" s="39" t="s">
        <v>22978</v>
      </c>
      <c r="L308" s="39" t="s">
        <v>22979</v>
      </c>
      <c r="M308" s="39" t="s">
        <v>21351</v>
      </c>
      <c r="N308" s="39" t="s">
        <v>20586</v>
      </c>
      <c r="O308" s="39" t="s">
        <v>22980</v>
      </c>
      <c r="P308" s="39" t="s">
        <v>22981</v>
      </c>
      <c r="Q308" s="39" t="s">
        <v>22982</v>
      </c>
      <c r="R308" s="39" t="s">
        <v>22983</v>
      </c>
      <c r="S308" s="39" t="s">
        <v>22984</v>
      </c>
      <c r="T308" s="39" t="s">
        <v>22048</v>
      </c>
    </row>
    <row r="309" spans="1:20" x14ac:dyDescent="0.3">
      <c r="A309">
        <v>308</v>
      </c>
      <c r="B309" s="1">
        <v>45859.864837962959</v>
      </c>
      <c r="C309" s="1">
        <v>45859.86513888889</v>
      </c>
      <c r="D309" s="39" t="s">
        <v>3891</v>
      </c>
      <c r="E309" s="39" t="s">
        <v>3892</v>
      </c>
      <c r="F309" s="39" t="s">
        <v>20346</v>
      </c>
      <c r="G309">
        <v>6</v>
      </c>
      <c r="H309">
        <v>37</v>
      </c>
      <c r="I309" s="39" t="s">
        <v>22985</v>
      </c>
      <c r="J309" s="39" t="s">
        <v>22986</v>
      </c>
      <c r="K309" s="39" t="s">
        <v>22987</v>
      </c>
      <c r="L309" s="39" t="s">
        <v>22988</v>
      </c>
      <c r="M309" s="39" t="s">
        <v>22989</v>
      </c>
      <c r="N309" s="39" t="s">
        <v>20586</v>
      </c>
      <c r="O309" s="39" t="s">
        <v>22990</v>
      </c>
      <c r="P309" s="39" t="s">
        <v>22991</v>
      </c>
      <c r="Q309" s="39" t="s">
        <v>22992</v>
      </c>
      <c r="R309" s="39" t="s">
        <v>22993</v>
      </c>
      <c r="S309" s="39" t="s">
        <v>21034</v>
      </c>
      <c r="T309" s="39" t="s">
        <v>21928</v>
      </c>
    </row>
    <row r="310" spans="1:20" x14ac:dyDescent="0.3">
      <c r="A310">
        <v>309</v>
      </c>
      <c r="B310" s="1">
        <v>45860.372835648152</v>
      </c>
      <c r="C310" s="1">
        <v>45860.375520833331</v>
      </c>
      <c r="D310" s="39" t="s">
        <v>3501</v>
      </c>
      <c r="E310" s="39" t="s">
        <v>3502</v>
      </c>
      <c r="F310" s="39" t="s">
        <v>3502</v>
      </c>
      <c r="G310">
        <v>8</v>
      </c>
      <c r="H310">
        <v>8</v>
      </c>
      <c r="I310" s="39" t="s">
        <v>22486</v>
      </c>
      <c r="J310" s="39" t="s">
        <v>314</v>
      </c>
      <c r="K310" s="39" t="s">
        <v>22487</v>
      </c>
      <c r="L310" s="39" t="s">
        <v>22488</v>
      </c>
      <c r="M310" s="39" t="s">
        <v>22621</v>
      </c>
      <c r="N310" s="39" t="s">
        <v>21160</v>
      </c>
      <c r="O310" s="39" t="s">
        <v>22490</v>
      </c>
      <c r="P310" s="39" t="s">
        <v>22491</v>
      </c>
      <c r="Q310" s="39" t="s">
        <v>22864</v>
      </c>
      <c r="R310" s="39" t="s">
        <v>22865</v>
      </c>
      <c r="S310" s="39" t="s">
        <v>314</v>
      </c>
      <c r="T310" s="39" t="s">
        <v>20727</v>
      </c>
    </row>
    <row r="311" spans="1:20" x14ac:dyDescent="0.3">
      <c r="A311">
        <v>310</v>
      </c>
      <c r="B311" s="1">
        <v>45860.563206018516</v>
      </c>
      <c r="C311" s="1">
        <v>45860.565046296295</v>
      </c>
      <c r="D311" s="39" t="s">
        <v>194</v>
      </c>
      <c r="E311" s="39" t="s">
        <v>195</v>
      </c>
      <c r="F311" s="39" t="s">
        <v>195</v>
      </c>
      <c r="G311">
        <v>11</v>
      </c>
      <c r="H311">
        <v>28</v>
      </c>
      <c r="I311" s="39" t="s">
        <v>314</v>
      </c>
      <c r="J311" s="39" t="s">
        <v>22994</v>
      </c>
      <c r="K311" s="39" t="s">
        <v>22448</v>
      </c>
      <c r="L311" s="39" t="s">
        <v>22995</v>
      </c>
      <c r="M311" s="39" t="s">
        <v>22996</v>
      </c>
      <c r="N311" s="39" t="s">
        <v>20586</v>
      </c>
      <c r="O311" s="39" t="s">
        <v>22997</v>
      </c>
      <c r="P311" s="39" t="s">
        <v>22998</v>
      </c>
      <c r="Q311" s="39" t="s">
        <v>22999</v>
      </c>
      <c r="R311" s="39" t="s">
        <v>23000</v>
      </c>
      <c r="S311" s="39" t="s">
        <v>23001</v>
      </c>
      <c r="T311" s="39" t="s">
        <v>20989</v>
      </c>
    </row>
    <row r="312" spans="1:20" x14ac:dyDescent="0.3">
      <c r="A312">
        <v>311</v>
      </c>
      <c r="B312" s="1">
        <v>45860.561574074076</v>
      </c>
      <c r="C312" s="1">
        <v>45860.568622685183</v>
      </c>
      <c r="D312" s="39" t="s">
        <v>244</v>
      </c>
      <c r="E312" s="39" t="s">
        <v>245</v>
      </c>
      <c r="F312" s="39" t="s">
        <v>245</v>
      </c>
      <c r="G312">
        <v>11</v>
      </c>
      <c r="H312">
        <v>14</v>
      </c>
      <c r="I312" s="39" t="s">
        <v>23002</v>
      </c>
      <c r="J312" s="39" t="s">
        <v>22346</v>
      </c>
      <c r="K312" s="39" t="s">
        <v>23003</v>
      </c>
      <c r="L312" s="39" t="s">
        <v>23004</v>
      </c>
      <c r="M312" s="39" t="s">
        <v>23005</v>
      </c>
      <c r="N312" s="39" t="s">
        <v>23006</v>
      </c>
      <c r="O312" s="39" t="s">
        <v>23007</v>
      </c>
      <c r="P312" s="39" t="s">
        <v>314</v>
      </c>
      <c r="Q312" s="39" t="s">
        <v>23008</v>
      </c>
      <c r="R312" s="39" t="s">
        <v>23009</v>
      </c>
      <c r="S312" s="39" t="s">
        <v>314</v>
      </c>
      <c r="T312" s="39" t="s">
        <v>23010</v>
      </c>
    </row>
    <row r="313" spans="1:20" x14ac:dyDescent="0.3">
      <c r="A313">
        <v>312</v>
      </c>
      <c r="B313" s="1">
        <v>45860.570763888885</v>
      </c>
      <c r="C313" s="1">
        <v>45860.57534722222</v>
      </c>
      <c r="D313" s="39" t="s">
        <v>220</v>
      </c>
      <c r="E313" s="39" t="s">
        <v>221</v>
      </c>
      <c r="F313" s="39" t="s">
        <v>221</v>
      </c>
      <c r="G313">
        <v>11</v>
      </c>
      <c r="H313">
        <v>13</v>
      </c>
      <c r="I313" s="39" t="s">
        <v>23011</v>
      </c>
      <c r="J313" s="39" t="s">
        <v>22096</v>
      </c>
      <c r="K313" s="39" t="s">
        <v>23012</v>
      </c>
      <c r="L313" s="39" t="s">
        <v>22374</v>
      </c>
      <c r="M313" s="39" t="s">
        <v>175</v>
      </c>
      <c r="N313" s="39" t="s">
        <v>20586</v>
      </c>
      <c r="O313" s="39" t="s">
        <v>23013</v>
      </c>
      <c r="P313" s="39" t="s">
        <v>23014</v>
      </c>
      <c r="Q313" s="39" t="s">
        <v>23015</v>
      </c>
      <c r="R313" s="39" t="s">
        <v>23016</v>
      </c>
      <c r="S313" s="39" t="s">
        <v>23017</v>
      </c>
      <c r="T313" s="39" t="s">
        <v>20685</v>
      </c>
    </row>
    <row r="314" spans="1:20" x14ac:dyDescent="0.3">
      <c r="A314">
        <v>313</v>
      </c>
      <c r="B314" s="1">
        <v>45860.828969907408</v>
      </c>
      <c r="C314" s="1">
        <v>45860.834421296298</v>
      </c>
      <c r="D314" s="39" t="s">
        <v>1559</v>
      </c>
      <c r="E314" s="39" t="s">
        <v>1560</v>
      </c>
      <c r="F314" s="39" t="s">
        <v>1560</v>
      </c>
      <c r="G314">
        <v>13</v>
      </c>
      <c r="H314">
        <v>3</v>
      </c>
      <c r="I314" s="39" t="s">
        <v>23018</v>
      </c>
      <c r="J314" s="39" t="s">
        <v>23019</v>
      </c>
      <c r="K314" s="39" t="s">
        <v>20606</v>
      </c>
      <c r="L314" s="39" t="s">
        <v>23020</v>
      </c>
      <c r="M314" s="39" t="s">
        <v>23021</v>
      </c>
      <c r="N314" s="39" t="s">
        <v>23022</v>
      </c>
      <c r="O314" s="39" t="s">
        <v>23023</v>
      </c>
      <c r="P314" s="39" t="s">
        <v>23024</v>
      </c>
      <c r="Q314" s="39" t="s">
        <v>23025</v>
      </c>
      <c r="R314" s="39" t="s">
        <v>23026</v>
      </c>
      <c r="S314" s="39" t="s">
        <v>314</v>
      </c>
      <c r="T314" s="39" t="s">
        <v>20606</v>
      </c>
    </row>
    <row r="315" spans="1:20" x14ac:dyDescent="0.3">
      <c r="A315">
        <v>314</v>
      </c>
      <c r="B315" s="1">
        <v>45860.882893518516</v>
      </c>
      <c r="C315" s="1">
        <v>45860.906666666669</v>
      </c>
      <c r="D315" s="39" t="s">
        <v>4625</v>
      </c>
      <c r="E315" s="39" t="s">
        <v>4626</v>
      </c>
      <c r="F315" s="39" t="s">
        <v>23027</v>
      </c>
      <c r="G315">
        <v>14</v>
      </c>
      <c r="H315">
        <v>20</v>
      </c>
      <c r="I315" s="39" t="s">
        <v>23028</v>
      </c>
      <c r="J315" s="39" t="s">
        <v>23029</v>
      </c>
      <c r="K315" s="39" t="s">
        <v>23030</v>
      </c>
      <c r="L315" s="39" t="s">
        <v>23031</v>
      </c>
      <c r="M315" s="39" t="s">
        <v>107</v>
      </c>
      <c r="N315" s="39" t="s">
        <v>21455</v>
      </c>
      <c r="O315" s="39" t="s">
        <v>23032</v>
      </c>
      <c r="P315" s="39" t="s">
        <v>23033</v>
      </c>
      <c r="Q315" s="39" t="s">
        <v>23034</v>
      </c>
      <c r="R315" s="39" t="s">
        <v>23035</v>
      </c>
      <c r="S315" s="39" t="s">
        <v>23036</v>
      </c>
      <c r="T315" s="39" t="s">
        <v>23037</v>
      </c>
    </row>
    <row r="316" spans="1:20" x14ac:dyDescent="0.3">
      <c r="A316">
        <v>315</v>
      </c>
      <c r="B316" s="1">
        <v>45862.689756944441</v>
      </c>
      <c r="C316" s="1">
        <v>45862.692349537036</v>
      </c>
      <c r="D316" s="39" t="s">
        <v>2544</v>
      </c>
      <c r="E316" s="39" t="s">
        <v>2545</v>
      </c>
      <c r="F316" s="39" t="s">
        <v>2545</v>
      </c>
      <c r="G316">
        <v>9</v>
      </c>
      <c r="H316">
        <v>29</v>
      </c>
      <c r="I316" s="39" t="s">
        <v>314</v>
      </c>
      <c r="J316" s="39" t="s">
        <v>314</v>
      </c>
      <c r="K316" s="39" t="s">
        <v>21677</v>
      </c>
      <c r="L316" s="39" t="s">
        <v>12887</v>
      </c>
      <c r="M316" s="39" t="s">
        <v>1755</v>
      </c>
      <c r="N316" s="39" t="s">
        <v>20586</v>
      </c>
      <c r="O316" s="39" t="s">
        <v>21960</v>
      </c>
      <c r="P316" s="39" t="s">
        <v>23038</v>
      </c>
      <c r="Q316" s="39" t="s">
        <v>21962</v>
      </c>
      <c r="R316" s="39" t="s">
        <v>21963</v>
      </c>
      <c r="S316" s="39" t="s">
        <v>21964</v>
      </c>
      <c r="T316" s="39" t="s">
        <v>22840</v>
      </c>
    </row>
    <row r="317" spans="1:20" x14ac:dyDescent="0.3">
      <c r="A317">
        <v>316</v>
      </c>
      <c r="B317" s="1">
        <v>45863.36824074074</v>
      </c>
      <c r="C317" s="1">
        <v>45863.373668981483</v>
      </c>
      <c r="D317" s="39" t="s">
        <v>4533</v>
      </c>
      <c r="E317" s="39" t="s">
        <v>4534</v>
      </c>
      <c r="F317" s="39" t="s">
        <v>4534</v>
      </c>
      <c r="G317">
        <v>9</v>
      </c>
      <c r="H317">
        <v>30</v>
      </c>
      <c r="I317" s="39" t="s">
        <v>23039</v>
      </c>
      <c r="J317" s="39" t="s">
        <v>23039</v>
      </c>
      <c r="K317" s="39" t="s">
        <v>23040</v>
      </c>
      <c r="L317" s="39" t="s">
        <v>23041</v>
      </c>
      <c r="M317" s="39" t="s">
        <v>175</v>
      </c>
      <c r="N317" s="39" t="s">
        <v>21128</v>
      </c>
      <c r="O317" s="39" t="s">
        <v>23042</v>
      </c>
      <c r="P317" s="39" t="s">
        <v>23043</v>
      </c>
      <c r="Q317" s="39" t="s">
        <v>23044</v>
      </c>
      <c r="R317" s="39" t="s">
        <v>22928</v>
      </c>
      <c r="S317" s="39" t="s">
        <v>23045</v>
      </c>
      <c r="T317" s="39" t="s">
        <v>20606</v>
      </c>
    </row>
    <row r="318" spans="1:20" x14ac:dyDescent="0.3">
      <c r="A318">
        <v>317</v>
      </c>
      <c r="B318" s="1">
        <v>45863.591249999998</v>
      </c>
      <c r="C318" s="1">
        <v>45863.596736111111</v>
      </c>
      <c r="D318" s="39" t="s">
        <v>2441</v>
      </c>
      <c r="E318" s="39" t="s">
        <v>2442</v>
      </c>
      <c r="F318" s="39" t="s">
        <v>23046</v>
      </c>
      <c r="G318">
        <v>12</v>
      </c>
      <c r="H318">
        <v>16</v>
      </c>
      <c r="I318" s="39" t="s">
        <v>23047</v>
      </c>
      <c r="J318" s="39" t="s">
        <v>23048</v>
      </c>
      <c r="K318" s="39" t="s">
        <v>22834</v>
      </c>
      <c r="L318" s="39" t="s">
        <v>23049</v>
      </c>
      <c r="M318" s="39" t="s">
        <v>23050</v>
      </c>
      <c r="N318" s="39" t="s">
        <v>21081</v>
      </c>
      <c r="O318" s="39" t="s">
        <v>23051</v>
      </c>
      <c r="P318" s="39" t="s">
        <v>23052</v>
      </c>
      <c r="Q318" s="39" t="s">
        <v>23053</v>
      </c>
      <c r="R318" s="39" t="s">
        <v>23054</v>
      </c>
      <c r="S318" s="39" t="s">
        <v>23055</v>
      </c>
      <c r="T318" s="39" t="s">
        <v>23056</v>
      </c>
    </row>
    <row r="319" spans="1:20" x14ac:dyDescent="0.3">
      <c r="A319">
        <v>318</v>
      </c>
      <c r="B319" s="1">
        <v>45863.591377314813</v>
      </c>
      <c r="C319" s="1">
        <v>45863.600706018522</v>
      </c>
      <c r="D319" s="39" t="s">
        <v>2417</v>
      </c>
      <c r="E319" s="39" t="s">
        <v>2418</v>
      </c>
      <c r="F319" s="39" t="s">
        <v>2418</v>
      </c>
      <c r="G319">
        <v>12</v>
      </c>
      <c r="H319">
        <v>22</v>
      </c>
      <c r="I319" s="39" t="s">
        <v>23057</v>
      </c>
      <c r="J319" s="39" t="s">
        <v>23058</v>
      </c>
      <c r="K319" s="39" t="s">
        <v>23059</v>
      </c>
      <c r="L319" s="39" t="s">
        <v>23060</v>
      </c>
      <c r="M319" s="39" t="s">
        <v>23061</v>
      </c>
      <c r="N319" s="39" t="s">
        <v>23062</v>
      </c>
      <c r="O319" s="39" t="s">
        <v>23063</v>
      </c>
      <c r="P319" s="39" t="s">
        <v>23064</v>
      </c>
      <c r="Q319" s="39" t="s">
        <v>20955</v>
      </c>
      <c r="R319" s="39" t="s">
        <v>22928</v>
      </c>
      <c r="S319" s="39" t="s">
        <v>23065</v>
      </c>
      <c r="T319" s="39" t="s">
        <v>20606</v>
      </c>
    </row>
    <row r="320" spans="1:20" x14ac:dyDescent="0.3">
      <c r="A320">
        <v>319</v>
      </c>
      <c r="B320" s="1">
        <v>45864.922650462962</v>
      </c>
      <c r="C320" s="1">
        <v>45864.937708333331</v>
      </c>
      <c r="D320" s="39" t="s">
        <v>4635</v>
      </c>
      <c r="E320" s="39" t="s">
        <v>4636</v>
      </c>
      <c r="F320" s="39" t="s">
        <v>4636</v>
      </c>
      <c r="G320">
        <v>14</v>
      </c>
      <c r="H320">
        <v>35</v>
      </c>
      <c r="I320" s="39" t="s">
        <v>23066</v>
      </c>
      <c r="J320" s="39" t="s">
        <v>23067</v>
      </c>
      <c r="K320" s="39" t="s">
        <v>23068</v>
      </c>
      <c r="L320" s="39" t="s">
        <v>23069</v>
      </c>
      <c r="M320" s="39" t="s">
        <v>23070</v>
      </c>
      <c r="N320" s="39" t="s">
        <v>20586</v>
      </c>
      <c r="O320" s="39" t="s">
        <v>23071</v>
      </c>
      <c r="P320" s="39" t="s">
        <v>23072</v>
      </c>
      <c r="Q320" s="39" t="s">
        <v>23073</v>
      </c>
      <c r="R320" s="39" t="s">
        <v>23074</v>
      </c>
      <c r="S320" s="39" t="s">
        <v>23045</v>
      </c>
      <c r="T320" s="39" t="s">
        <v>20606</v>
      </c>
    </row>
    <row r="321" spans="1:20" x14ac:dyDescent="0.3">
      <c r="A321">
        <v>320</v>
      </c>
      <c r="B321" s="1">
        <v>45866.419039351851</v>
      </c>
      <c r="C321" s="1">
        <v>45866.41920138889</v>
      </c>
      <c r="D321" s="39" t="s">
        <v>3648</v>
      </c>
      <c r="E321" s="39" t="s">
        <v>3649</v>
      </c>
      <c r="F321" s="39" t="s">
        <v>3649</v>
      </c>
      <c r="G321">
        <v>8</v>
      </c>
      <c r="H321">
        <v>11</v>
      </c>
      <c r="I321" s="39" t="s">
        <v>23075</v>
      </c>
      <c r="J321" s="39" t="s">
        <v>23076</v>
      </c>
      <c r="K321" s="39" t="s">
        <v>23077</v>
      </c>
      <c r="L321" s="39" t="s">
        <v>23078</v>
      </c>
      <c r="M321" s="39" t="s">
        <v>23079</v>
      </c>
      <c r="N321" s="39" t="s">
        <v>23080</v>
      </c>
      <c r="O321" s="39" t="s">
        <v>23081</v>
      </c>
      <c r="P321" s="39" t="s">
        <v>23082</v>
      </c>
      <c r="Q321" s="39" t="s">
        <v>23083</v>
      </c>
      <c r="R321" s="39" t="s">
        <v>23084</v>
      </c>
      <c r="S321" s="39" t="s">
        <v>314</v>
      </c>
      <c r="T321" s="39" t="s">
        <v>21421</v>
      </c>
    </row>
    <row r="322" spans="1:20" x14ac:dyDescent="0.3">
      <c r="A322">
        <v>321</v>
      </c>
      <c r="B322" s="1">
        <v>45866.898819444446</v>
      </c>
      <c r="C322" s="1">
        <v>45866.91983796296</v>
      </c>
      <c r="D322" s="39" t="s">
        <v>4659</v>
      </c>
      <c r="E322" s="39" t="s">
        <v>4660</v>
      </c>
      <c r="F322" s="39" t="s">
        <v>4661</v>
      </c>
      <c r="G322">
        <v>14</v>
      </c>
      <c r="H322">
        <v>22</v>
      </c>
      <c r="I322" s="39" t="s">
        <v>23085</v>
      </c>
      <c r="J322" s="39" t="s">
        <v>23086</v>
      </c>
      <c r="K322" s="39" t="s">
        <v>23087</v>
      </c>
      <c r="L322" s="39" t="s">
        <v>23088</v>
      </c>
      <c r="M322" s="39" t="s">
        <v>23089</v>
      </c>
      <c r="N322" s="39" t="s">
        <v>20586</v>
      </c>
      <c r="O322" s="39" t="s">
        <v>23090</v>
      </c>
      <c r="P322" s="39" t="s">
        <v>23091</v>
      </c>
      <c r="Q322" s="39" t="s">
        <v>23092</v>
      </c>
      <c r="R322" s="39" t="s">
        <v>23093</v>
      </c>
      <c r="S322" s="39" t="s">
        <v>23094</v>
      </c>
      <c r="T322" s="39" t="s">
        <v>23095</v>
      </c>
    </row>
    <row r="323" spans="1:20" x14ac:dyDescent="0.3">
      <c r="A323">
        <v>322</v>
      </c>
      <c r="B323" s="1">
        <v>45868.716041666667</v>
      </c>
      <c r="C323" s="1">
        <v>45868.716111111113</v>
      </c>
      <c r="D323" s="39" t="s">
        <v>3961</v>
      </c>
      <c r="E323" s="39" t="s">
        <v>3962</v>
      </c>
      <c r="F323" s="39" t="s">
        <v>3962</v>
      </c>
      <c r="G323">
        <v>6</v>
      </c>
      <c r="H323">
        <v>1</v>
      </c>
      <c r="I323" s="39" t="s">
        <v>20845</v>
      </c>
      <c r="J323" s="39" t="s">
        <v>314</v>
      </c>
      <c r="K323" s="39" t="s">
        <v>20864</v>
      </c>
      <c r="L323" s="39" t="s">
        <v>12887</v>
      </c>
      <c r="M323" s="39" t="s">
        <v>23096</v>
      </c>
      <c r="N323" s="39" t="s">
        <v>23097</v>
      </c>
      <c r="O323" s="39" t="s">
        <v>23098</v>
      </c>
      <c r="P323" s="39" t="s">
        <v>23099</v>
      </c>
      <c r="Q323" s="39" t="s">
        <v>23100</v>
      </c>
      <c r="R323" s="39" t="s">
        <v>23101</v>
      </c>
      <c r="S323" s="39" t="s">
        <v>23102</v>
      </c>
      <c r="T323" s="39" t="s">
        <v>23103</v>
      </c>
    </row>
    <row r="324" spans="1:20" x14ac:dyDescent="0.3">
      <c r="A324">
        <v>323</v>
      </c>
      <c r="B324" s="1">
        <v>45869.626655092594</v>
      </c>
      <c r="C324" s="1">
        <v>45869.633136574077</v>
      </c>
      <c r="D324" s="39" t="s">
        <v>1834</v>
      </c>
      <c r="E324" s="39" t="s">
        <v>1835</v>
      </c>
      <c r="F324" s="39" t="s">
        <v>1836</v>
      </c>
      <c r="G324">
        <v>13</v>
      </c>
      <c r="H324">
        <v>10</v>
      </c>
      <c r="I324" s="39" t="s">
        <v>314</v>
      </c>
      <c r="J324" s="39" t="s">
        <v>20678</v>
      </c>
      <c r="K324" s="39" t="s">
        <v>23104</v>
      </c>
      <c r="L324" s="39" t="s">
        <v>12887</v>
      </c>
      <c r="M324" s="39" t="s">
        <v>23105</v>
      </c>
      <c r="N324" s="39" t="s">
        <v>20610</v>
      </c>
      <c r="O324" s="39" t="s">
        <v>23106</v>
      </c>
      <c r="P324" s="39" t="s">
        <v>23107</v>
      </c>
      <c r="Q324" s="39" t="s">
        <v>23108</v>
      </c>
      <c r="R324" s="39" t="s">
        <v>23109</v>
      </c>
      <c r="S324" s="39" t="s">
        <v>23110</v>
      </c>
      <c r="T324" s="39" t="s">
        <v>20785</v>
      </c>
    </row>
    <row r="325" spans="1:20" x14ac:dyDescent="0.3">
      <c r="A325">
        <v>324</v>
      </c>
      <c r="B325" s="1">
        <v>45870.004467592589</v>
      </c>
      <c r="C325" s="1">
        <v>45870.062442129631</v>
      </c>
      <c r="D325" s="39" t="s">
        <v>2478</v>
      </c>
      <c r="E325" s="39" t="s">
        <v>2479</v>
      </c>
      <c r="F325" s="39" t="s">
        <v>2479</v>
      </c>
      <c r="G325">
        <v>9</v>
      </c>
      <c r="H325">
        <v>5</v>
      </c>
      <c r="I325" s="39" t="s">
        <v>20712</v>
      </c>
      <c r="J325" s="39" t="s">
        <v>23111</v>
      </c>
      <c r="K325" s="39" t="s">
        <v>21157</v>
      </c>
      <c r="L325" s="39" t="s">
        <v>12887</v>
      </c>
      <c r="M325" s="39" t="s">
        <v>175</v>
      </c>
      <c r="N325" s="39" t="s">
        <v>20586</v>
      </c>
      <c r="O325" s="39" t="s">
        <v>23112</v>
      </c>
      <c r="P325" s="39" t="s">
        <v>23113</v>
      </c>
      <c r="Q325" s="39" t="s">
        <v>23114</v>
      </c>
      <c r="R325" s="39" t="s">
        <v>23115</v>
      </c>
      <c r="S325" s="39" t="s">
        <v>23116</v>
      </c>
      <c r="T325" s="39" t="s">
        <v>20606</v>
      </c>
    </row>
    <row r="326" spans="1:20" x14ac:dyDescent="0.3">
      <c r="A326">
        <v>325</v>
      </c>
      <c r="B326" s="1">
        <v>45872.798518518517</v>
      </c>
      <c r="C326" s="1">
        <v>45872.811307870368</v>
      </c>
      <c r="D326" s="39" t="s">
        <v>4706</v>
      </c>
      <c r="E326" s="39" t="s">
        <v>4707</v>
      </c>
      <c r="F326" s="39" t="s">
        <v>4707</v>
      </c>
      <c r="G326">
        <v>14</v>
      </c>
      <c r="H326">
        <v>36</v>
      </c>
      <c r="I326" s="39" t="s">
        <v>23117</v>
      </c>
      <c r="J326" s="39" t="s">
        <v>23118</v>
      </c>
      <c r="K326" s="39" t="s">
        <v>23119</v>
      </c>
      <c r="L326" s="39" t="s">
        <v>23120</v>
      </c>
      <c r="M326" s="39" t="s">
        <v>23121</v>
      </c>
      <c r="N326" s="39" t="s">
        <v>20586</v>
      </c>
      <c r="O326" s="39" t="s">
        <v>23122</v>
      </c>
      <c r="P326" s="39" t="s">
        <v>23123</v>
      </c>
      <c r="Q326" s="39" t="s">
        <v>23124</v>
      </c>
      <c r="R326" s="39" t="s">
        <v>23125</v>
      </c>
      <c r="S326" s="39" t="s">
        <v>20968</v>
      </c>
      <c r="T326" s="39" t="s">
        <v>20606</v>
      </c>
    </row>
    <row r="327" spans="1:20" x14ac:dyDescent="0.3">
      <c r="A327">
        <v>326</v>
      </c>
      <c r="B327" s="1">
        <v>45873.790694444448</v>
      </c>
      <c r="C327" s="1">
        <v>45873.803240740737</v>
      </c>
      <c r="D327" s="39" t="s">
        <v>4647</v>
      </c>
      <c r="E327" s="39" t="s">
        <v>4648</v>
      </c>
      <c r="F327" s="39" t="s">
        <v>4648</v>
      </c>
      <c r="G327">
        <v>14</v>
      </c>
      <c r="H327">
        <v>40</v>
      </c>
      <c r="I327" s="39" t="s">
        <v>23126</v>
      </c>
      <c r="J327" s="39" t="s">
        <v>23127</v>
      </c>
      <c r="K327" s="39" t="s">
        <v>23128</v>
      </c>
      <c r="L327" s="39" t="s">
        <v>23129</v>
      </c>
      <c r="M327" s="39" t="s">
        <v>23130</v>
      </c>
      <c r="N327" s="39" t="s">
        <v>20586</v>
      </c>
      <c r="O327" s="39" t="s">
        <v>23131</v>
      </c>
      <c r="P327" s="39" t="s">
        <v>20864</v>
      </c>
      <c r="Q327" s="39" t="s">
        <v>23132</v>
      </c>
      <c r="R327" s="39" t="s">
        <v>23133</v>
      </c>
      <c r="S327" s="39" t="s">
        <v>22814</v>
      </c>
      <c r="T327" s="39" t="s">
        <v>20606</v>
      </c>
    </row>
    <row r="328" spans="1:20" x14ac:dyDescent="0.3">
      <c r="A328">
        <v>327</v>
      </c>
      <c r="B328" s="1">
        <v>45886.932129629633</v>
      </c>
      <c r="C328" s="1">
        <v>45886.936493055553</v>
      </c>
      <c r="D328" s="39" t="s">
        <v>3481</v>
      </c>
      <c r="E328" s="39" t="s">
        <v>3482</v>
      </c>
      <c r="F328" s="39" t="s">
        <v>3482</v>
      </c>
      <c r="G328">
        <v>8</v>
      </c>
      <c r="H328">
        <v>5</v>
      </c>
      <c r="I328" s="39" t="s">
        <v>34715</v>
      </c>
      <c r="J328" s="39" t="s">
        <v>34716</v>
      </c>
      <c r="K328" s="39" t="s">
        <v>34717</v>
      </c>
      <c r="L328" s="39" t="s">
        <v>34718</v>
      </c>
      <c r="M328" s="39" t="s">
        <v>34719</v>
      </c>
      <c r="N328" s="39" t="s">
        <v>34720</v>
      </c>
      <c r="O328" s="39" t="s">
        <v>34721</v>
      </c>
      <c r="P328" s="39" t="s">
        <v>34722</v>
      </c>
      <c r="Q328" s="39" t="s">
        <v>34723</v>
      </c>
      <c r="R328" s="39" t="s">
        <v>34724</v>
      </c>
      <c r="S328" s="39" t="s">
        <v>34725</v>
      </c>
      <c r="T328" s="39" t="s">
        <v>34726</v>
      </c>
    </row>
    <row r="329" spans="1:20" x14ac:dyDescent="0.3">
      <c r="A329">
        <v>328</v>
      </c>
      <c r="B329" s="1">
        <v>45887.94027777778</v>
      </c>
      <c r="C329" s="1">
        <v>45887.94259259259</v>
      </c>
      <c r="D329" s="39" t="s">
        <v>33802</v>
      </c>
      <c r="E329" s="39" t="s">
        <v>33913</v>
      </c>
      <c r="F329" s="39" t="s">
        <v>33914</v>
      </c>
      <c r="G329">
        <v>14</v>
      </c>
      <c r="H329">
        <v>11</v>
      </c>
      <c r="I329" s="39" t="s">
        <v>34727</v>
      </c>
      <c r="J329" s="39" t="s">
        <v>34728</v>
      </c>
      <c r="K329" s="39" t="s">
        <v>34729</v>
      </c>
      <c r="L329" s="39" t="s">
        <v>34730</v>
      </c>
      <c r="M329" s="39" t="s">
        <v>34731</v>
      </c>
      <c r="N329" s="39" t="s">
        <v>21081</v>
      </c>
      <c r="O329" s="39" t="s">
        <v>34732</v>
      </c>
      <c r="P329" s="39" t="s">
        <v>34733</v>
      </c>
      <c r="Q329" s="39" t="s">
        <v>34734</v>
      </c>
      <c r="R329" s="39" t="s">
        <v>34735</v>
      </c>
      <c r="S329" s="39" t="s">
        <v>34736</v>
      </c>
      <c r="T329" s="39" t="s">
        <v>34737</v>
      </c>
    </row>
    <row r="330" spans="1:20" x14ac:dyDescent="0.3">
      <c r="A330">
        <v>329</v>
      </c>
      <c r="B330" s="1">
        <v>45888.519479166665</v>
      </c>
      <c r="C330" s="1">
        <v>45888.524502314816</v>
      </c>
      <c r="D330" s="39" t="s">
        <v>4715</v>
      </c>
      <c r="E330" s="39" t="s">
        <v>4716</v>
      </c>
      <c r="F330" s="39" t="s">
        <v>4717</v>
      </c>
      <c r="G330">
        <v>14</v>
      </c>
      <c r="H330">
        <v>7</v>
      </c>
      <c r="I330" s="39" t="s">
        <v>34738</v>
      </c>
      <c r="J330" s="39" t="s">
        <v>34739</v>
      </c>
      <c r="K330" s="39" t="s">
        <v>34740</v>
      </c>
      <c r="L330" s="39" t="s">
        <v>34741</v>
      </c>
      <c r="M330" s="39" t="s">
        <v>12781</v>
      </c>
      <c r="N330" s="39" t="s">
        <v>20586</v>
      </c>
      <c r="O330" s="39" t="s">
        <v>34742</v>
      </c>
      <c r="P330" s="39" t="s">
        <v>34743</v>
      </c>
      <c r="Q330" s="39" t="s">
        <v>34744</v>
      </c>
      <c r="R330" s="39" t="s">
        <v>34745</v>
      </c>
      <c r="S330" s="39" t="s">
        <v>34746</v>
      </c>
      <c r="T330" s="39" t="s">
        <v>20606</v>
      </c>
    </row>
    <row r="331" spans="1:20" x14ac:dyDescent="0.3">
      <c r="A331">
        <v>330</v>
      </c>
      <c r="B331" s="1">
        <v>45888.915706018517</v>
      </c>
      <c r="C331" s="1">
        <v>45888.920497685183</v>
      </c>
      <c r="D331" s="39" t="s">
        <v>2271</v>
      </c>
      <c r="E331" s="39" t="s">
        <v>2272</v>
      </c>
      <c r="F331" s="39" t="s">
        <v>2272</v>
      </c>
      <c r="G331">
        <v>4</v>
      </c>
      <c r="H331">
        <v>12</v>
      </c>
      <c r="I331" s="39" t="s">
        <v>34747</v>
      </c>
      <c r="J331" s="39" t="s">
        <v>22707</v>
      </c>
      <c r="K331" s="39" t="s">
        <v>34748</v>
      </c>
      <c r="L331" s="39" t="s">
        <v>34749</v>
      </c>
      <c r="M331" s="39" t="s">
        <v>21351</v>
      </c>
      <c r="N331" s="39" t="s">
        <v>21160</v>
      </c>
      <c r="O331" s="39" t="s">
        <v>34750</v>
      </c>
      <c r="P331" s="39" t="s">
        <v>34751</v>
      </c>
      <c r="Q331" s="39" t="s">
        <v>34752</v>
      </c>
      <c r="R331" s="39" t="s">
        <v>34753</v>
      </c>
      <c r="S331" s="39" t="s">
        <v>21920</v>
      </c>
      <c r="T331" s="39" t="s">
        <v>20606</v>
      </c>
    </row>
    <row r="332" spans="1:20" x14ac:dyDescent="0.3">
      <c r="A332">
        <v>331</v>
      </c>
      <c r="B332" s="1">
        <v>45891.400775462964</v>
      </c>
      <c r="C332" s="1">
        <v>45891.404120370367</v>
      </c>
      <c r="D332" s="39" t="s">
        <v>3999</v>
      </c>
      <c r="E332" s="39" t="s">
        <v>4000</v>
      </c>
      <c r="F332" s="39" t="s">
        <v>4000</v>
      </c>
      <c r="G332">
        <v>6</v>
      </c>
      <c r="H332">
        <v>17</v>
      </c>
      <c r="I332" s="39" t="s">
        <v>34754</v>
      </c>
      <c r="J332" s="39" t="s">
        <v>34755</v>
      </c>
      <c r="K332" s="39" t="s">
        <v>34756</v>
      </c>
      <c r="L332" s="39" t="s">
        <v>12887</v>
      </c>
      <c r="M332" s="39" t="s">
        <v>958</v>
      </c>
      <c r="N332" s="39" t="s">
        <v>20586</v>
      </c>
      <c r="O332" s="39" t="s">
        <v>34757</v>
      </c>
      <c r="P332" s="39" t="s">
        <v>34758</v>
      </c>
      <c r="Q332" s="39" t="s">
        <v>34759</v>
      </c>
      <c r="R332" s="39" t="s">
        <v>34760</v>
      </c>
      <c r="S332" s="39" t="s">
        <v>34761</v>
      </c>
      <c r="T332" s="39" t="s">
        <v>20606</v>
      </c>
    </row>
    <row r="333" spans="1:20" x14ac:dyDescent="0.3">
      <c r="A333">
        <v>332</v>
      </c>
      <c r="B333" s="1">
        <v>45891.405127314814</v>
      </c>
      <c r="C333" s="1">
        <v>45891.407962962963</v>
      </c>
      <c r="D333" s="39" t="s">
        <v>3927</v>
      </c>
      <c r="E333" s="39" t="s">
        <v>3928</v>
      </c>
      <c r="F333" s="39" t="s">
        <v>3928</v>
      </c>
      <c r="G333">
        <v>6</v>
      </c>
      <c r="H333">
        <v>35</v>
      </c>
      <c r="I333" s="39" t="s">
        <v>314</v>
      </c>
      <c r="J333" s="39" t="s">
        <v>22096</v>
      </c>
      <c r="K333" s="39" t="s">
        <v>20864</v>
      </c>
      <c r="L333" s="39" t="s">
        <v>12887</v>
      </c>
      <c r="M333" s="39" t="s">
        <v>34762</v>
      </c>
      <c r="N333" s="39" t="s">
        <v>21081</v>
      </c>
      <c r="O333" s="39" t="s">
        <v>34763</v>
      </c>
      <c r="P333" s="39" t="s">
        <v>34764</v>
      </c>
      <c r="Q333" s="39" t="s">
        <v>34765</v>
      </c>
      <c r="R333" s="39" t="s">
        <v>34766</v>
      </c>
      <c r="S333" s="39" t="s">
        <v>34767</v>
      </c>
      <c r="T333" s="39" t="s">
        <v>34768</v>
      </c>
    </row>
    <row r="334" spans="1:20" x14ac:dyDescent="0.3">
      <c r="A334">
        <v>333</v>
      </c>
      <c r="B334" s="1">
        <v>45891.405115740738</v>
      </c>
      <c r="C334" s="1">
        <v>45891.409039351849</v>
      </c>
      <c r="D334" s="39" t="s">
        <v>3909</v>
      </c>
      <c r="E334" s="39" t="s">
        <v>3910</v>
      </c>
      <c r="F334" s="39" t="s">
        <v>3910</v>
      </c>
      <c r="G334">
        <v>6</v>
      </c>
      <c r="H334">
        <v>7</v>
      </c>
      <c r="I334" s="39" t="s">
        <v>34769</v>
      </c>
      <c r="J334" s="39" t="s">
        <v>34770</v>
      </c>
      <c r="K334" s="39" t="s">
        <v>34771</v>
      </c>
      <c r="L334" s="39" t="s">
        <v>12887</v>
      </c>
      <c r="M334" s="39" t="s">
        <v>21189</v>
      </c>
      <c r="N334" s="39" t="s">
        <v>20586</v>
      </c>
      <c r="O334" s="39" t="s">
        <v>34772</v>
      </c>
      <c r="P334" s="39" t="s">
        <v>22012</v>
      </c>
      <c r="Q334" s="39" t="s">
        <v>34773</v>
      </c>
      <c r="R334" s="39" t="s">
        <v>34774</v>
      </c>
      <c r="S334" s="39" t="s">
        <v>23116</v>
      </c>
      <c r="T334" s="39" t="s">
        <v>22048</v>
      </c>
    </row>
    <row r="335" spans="1:20" x14ac:dyDescent="0.3">
      <c r="A335">
        <v>334</v>
      </c>
      <c r="B335" s="1">
        <v>45894.709409722222</v>
      </c>
      <c r="C335" s="1">
        <v>45894.709548611114</v>
      </c>
      <c r="D335" s="39" t="s">
        <v>4765</v>
      </c>
      <c r="E335" s="39" t="s">
        <v>4766</v>
      </c>
      <c r="F335" s="39" t="s">
        <v>4767</v>
      </c>
      <c r="G335">
        <v>14</v>
      </c>
      <c r="H335">
        <v>9</v>
      </c>
      <c r="I335" s="39" t="s">
        <v>34775</v>
      </c>
      <c r="J335" s="39" t="s">
        <v>34776</v>
      </c>
      <c r="K335" s="39" t="s">
        <v>34777</v>
      </c>
      <c r="L335" s="39" t="s">
        <v>34778</v>
      </c>
      <c r="M335" s="39" t="s">
        <v>34779</v>
      </c>
      <c r="N335" s="39" t="s">
        <v>34780</v>
      </c>
      <c r="O335" s="39" t="s">
        <v>34781</v>
      </c>
      <c r="P335" s="39" t="s">
        <v>34782</v>
      </c>
      <c r="Q335" s="39" t="s">
        <v>34783</v>
      </c>
      <c r="R335" s="39" t="s">
        <v>34784</v>
      </c>
      <c r="S335" s="39" t="s">
        <v>34785</v>
      </c>
      <c r="T335" s="39" t="s">
        <v>20989</v>
      </c>
    </row>
    <row r="336" spans="1:20" x14ac:dyDescent="0.3">
      <c r="A336">
        <v>335</v>
      </c>
      <c r="B336" s="1">
        <v>45895.612708333334</v>
      </c>
      <c r="C336" s="1">
        <v>45895.619560185187</v>
      </c>
      <c r="D336" s="39" t="s">
        <v>149</v>
      </c>
      <c r="E336" s="39" t="s">
        <v>150</v>
      </c>
      <c r="F336" s="39" t="s">
        <v>30968</v>
      </c>
      <c r="G336">
        <v>11</v>
      </c>
      <c r="H336">
        <v>22</v>
      </c>
      <c r="I336" s="39" t="s">
        <v>21034</v>
      </c>
      <c r="J336" s="39" t="s">
        <v>34786</v>
      </c>
      <c r="K336" s="39" t="s">
        <v>20880</v>
      </c>
      <c r="L336" s="39" t="s">
        <v>12887</v>
      </c>
      <c r="M336" s="39" t="s">
        <v>34787</v>
      </c>
      <c r="N336" s="39" t="s">
        <v>20586</v>
      </c>
      <c r="O336" s="39" t="s">
        <v>34788</v>
      </c>
      <c r="P336" s="39" t="s">
        <v>34789</v>
      </c>
      <c r="Q336" s="39" t="s">
        <v>34790</v>
      </c>
      <c r="R336" s="39" t="s">
        <v>34791</v>
      </c>
      <c r="S336" s="39" t="s">
        <v>20741</v>
      </c>
      <c r="T336" s="39" t="s">
        <v>20606</v>
      </c>
    </row>
    <row r="337" spans="1:20" x14ac:dyDescent="0.3">
      <c r="A337">
        <v>336</v>
      </c>
      <c r="B337" s="1">
        <v>45895.910358796296</v>
      </c>
      <c r="C337" s="1">
        <v>45895.921446759261</v>
      </c>
      <c r="D337" s="39" t="s">
        <v>33831</v>
      </c>
      <c r="E337" s="39" t="s">
        <v>33903</v>
      </c>
      <c r="F337" s="39" t="s">
        <v>34792</v>
      </c>
      <c r="G337">
        <v>14</v>
      </c>
      <c r="H337">
        <v>19</v>
      </c>
      <c r="I337" s="39" t="s">
        <v>34793</v>
      </c>
      <c r="J337" s="39" t="s">
        <v>34794</v>
      </c>
      <c r="K337" s="39" t="s">
        <v>34795</v>
      </c>
      <c r="L337" s="39" t="s">
        <v>34796</v>
      </c>
      <c r="M337" s="39" t="s">
        <v>34797</v>
      </c>
      <c r="N337" s="39" t="s">
        <v>20586</v>
      </c>
      <c r="O337" s="39" t="s">
        <v>34798</v>
      </c>
      <c r="P337" s="39" t="s">
        <v>20606</v>
      </c>
      <c r="Q337" s="39" t="s">
        <v>34799</v>
      </c>
      <c r="R337" s="39" t="s">
        <v>20606</v>
      </c>
      <c r="S337" s="39" t="s">
        <v>34800</v>
      </c>
      <c r="T337" s="39" t="s">
        <v>20606</v>
      </c>
    </row>
    <row r="338" spans="1:20" x14ac:dyDescent="0.3">
      <c r="A338">
        <v>337</v>
      </c>
      <c r="B338" s="1">
        <v>45897.64402777778</v>
      </c>
      <c r="C338" s="1">
        <v>45897.655474537038</v>
      </c>
      <c r="D338" s="39" t="s">
        <v>4757</v>
      </c>
      <c r="E338" s="39" t="s">
        <v>4758</v>
      </c>
      <c r="F338" s="39" t="s">
        <v>4758</v>
      </c>
      <c r="G338">
        <v>14</v>
      </c>
      <c r="H338">
        <v>28</v>
      </c>
      <c r="I338" s="39" t="s">
        <v>22277</v>
      </c>
      <c r="J338" s="39" t="s">
        <v>34801</v>
      </c>
      <c r="K338" s="39" t="s">
        <v>34802</v>
      </c>
      <c r="L338" s="39" t="s">
        <v>34803</v>
      </c>
      <c r="M338" s="39" t="s">
        <v>34804</v>
      </c>
      <c r="N338" s="39" t="s">
        <v>34805</v>
      </c>
      <c r="O338" s="39" t="s">
        <v>34806</v>
      </c>
      <c r="P338" s="39" t="s">
        <v>34807</v>
      </c>
      <c r="Q338" s="39" t="s">
        <v>34808</v>
      </c>
      <c r="R338" s="39" t="s">
        <v>34809</v>
      </c>
      <c r="S338" s="39" t="s">
        <v>34810</v>
      </c>
      <c r="T338" s="39" t="s">
        <v>34811</v>
      </c>
    </row>
    <row r="339" spans="1:20" x14ac:dyDescent="0.3">
      <c r="A339">
        <v>338</v>
      </c>
      <c r="B339" s="1">
        <v>45898.972071759257</v>
      </c>
      <c r="C339" s="1">
        <v>45898.976550925923</v>
      </c>
      <c r="D339" s="39" t="s">
        <v>621</v>
      </c>
      <c r="E339" s="39" t="s">
        <v>622</v>
      </c>
      <c r="F339" s="39" t="s">
        <v>622</v>
      </c>
      <c r="G339">
        <v>10</v>
      </c>
      <c r="H339">
        <v>23</v>
      </c>
      <c r="I339" s="39" t="s">
        <v>34812</v>
      </c>
      <c r="J339" s="39" t="s">
        <v>34813</v>
      </c>
      <c r="K339" s="39" t="s">
        <v>34814</v>
      </c>
      <c r="L339" s="39" t="s">
        <v>34815</v>
      </c>
      <c r="M339" s="39" t="s">
        <v>34816</v>
      </c>
      <c r="N339" s="39" t="s">
        <v>34817</v>
      </c>
      <c r="O339" s="39" t="s">
        <v>34818</v>
      </c>
      <c r="P339" s="39" t="s">
        <v>34819</v>
      </c>
      <c r="Q339" s="39" t="s">
        <v>34820</v>
      </c>
      <c r="R339" s="39" t="s">
        <v>34821</v>
      </c>
      <c r="S339" s="39" t="s">
        <v>34822</v>
      </c>
      <c r="T339" s="39" t="s">
        <v>34823</v>
      </c>
    </row>
    <row r="340" spans="1:20" x14ac:dyDescent="0.3">
      <c r="A340">
        <v>339</v>
      </c>
      <c r="B340" s="1">
        <v>45899.741886574076</v>
      </c>
      <c r="C340" s="1">
        <v>45899.748900462961</v>
      </c>
      <c r="D340" s="39" t="s">
        <v>263</v>
      </c>
      <c r="E340" s="39" t="s">
        <v>264</v>
      </c>
      <c r="F340" s="39" t="s">
        <v>265</v>
      </c>
      <c r="G340">
        <v>11</v>
      </c>
      <c r="H340">
        <v>23</v>
      </c>
      <c r="I340" s="39" t="s">
        <v>21034</v>
      </c>
      <c r="J340" s="39" t="s">
        <v>20968</v>
      </c>
      <c r="K340" s="39" t="s">
        <v>20864</v>
      </c>
      <c r="L340" s="39" t="s">
        <v>12887</v>
      </c>
      <c r="M340" s="39" t="s">
        <v>341</v>
      </c>
      <c r="N340" s="39" t="s">
        <v>34824</v>
      </c>
      <c r="O340" s="39" t="s">
        <v>34825</v>
      </c>
      <c r="P340" s="39" t="s">
        <v>20614</v>
      </c>
      <c r="Q340" s="39" t="s">
        <v>20610</v>
      </c>
      <c r="R340" s="39" t="s">
        <v>34826</v>
      </c>
      <c r="S340" s="39" t="s">
        <v>34827</v>
      </c>
      <c r="T340" s="39" t="s">
        <v>21361</v>
      </c>
    </row>
    <row r="341" spans="1:20" x14ac:dyDescent="0.3">
      <c r="A341">
        <v>340</v>
      </c>
      <c r="B341" s="1">
        <v>45900.53224537037</v>
      </c>
      <c r="C341" s="1">
        <v>45900.545393518521</v>
      </c>
      <c r="D341" s="39" t="s">
        <v>33891</v>
      </c>
      <c r="E341" s="39" t="s">
        <v>33955</v>
      </c>
      <c r="F341" s="39" t="s">
        <v>33956</v>
      </c>
      <c r="G341">
        <v>14</v>
      </c>
      <c r="H341">
        <v>37</v>
      </c>
      <c r="I341" s="39" t="s">
        <v>34828</v>
      </c>
      <c r="J341" s="39" t="s">
        <v>34829</v>
      </c>
      <c r="K341" s="39" t="s">
        <v>34830</v>
      </c>
      <c r="L341" s="39" t="s">
        <v>34831</v>
      </c>
      <c r="M341" s="39" t="s">
        <v>958</v>
      </c>
      <c r="N341" s="39" t="s">
        <v>34832</v>
      </c>
      <c r="O341" s="39" t="s">
        <v>34833</v>
      </c>
      <c r="P341" s="39" t="s">
        <v>34834</v>
      </c>
      <c r="Q341" s="39" t="s">
        <v>34835</v>
      </c>
      <c r="R341" s="39" t="s">
        <v>34836</v>
      </c>
      <c r="S341" s="39" t="s">
        <v>34837</v>
      </c>
      <c r="T341" s="39" t="s">
        <v>20606</v>
      </c>
    </row>
    <row r="342" spans="1:20" x14ac:dyDescent="0.3">
      <c r="A342">
        <v>341</v>
      </c>
      <c r="B342" s="1">
        <v>45902.239351851851</v>
      </c>
      <c r="C342" s="1">
        <v>45902.24287037037</v>
      </c>
      <c r="D342" s="39" t="s">
        <v>33883</v>
      </c>
      <c r="E342" s="39" t="s">
        <v>33934</v>
      </c>
      <c r="F342" s="39" t="s">
        <v>33935</v>
      </c>
      <c r="G342">
        <v>14</v>
      </c>
      <c r="H342">
        <v>34</v>
      </c>
      <c r="I342" s="39" t="s">
        <v>34838</v>
      </c>
      <c r="J342" s="39" t="s">
        <v>34839</v>
      </c>
      <c r="K342" s="39" t="s">
        <v>34840</v>
      </c>
      <c r="L342" s="39" t="s">
        <v>34841</v>
      </c>
      <c r="M342" s="39" t="s">
        <v>34842</v>
      </c>
      <c r="N342" s="39" t="s">
        <v>34843</v>
      </c>
      <c r="O342" s="39" t="s">
        <v>34844</v>
      </c>
      <c r="P342" s="39" t="s">
        <v>34845</v>
      </c>
      <c r="Q342" s="39" t="s">
        <v>34846</v>
      </c>
      <c r="R342" s="39" t="s">
        <v>34847</v>
      </c>
      <c r="S342" s="39" t="s">
        <v>34848</v>
      </c>
      <c r="T342" s="39" t="s">
        <v>34849</v>
      </c>
    </row>
    <row r="343" spans="1:20" x14ac:dyDescent="0.3">
      <c r="A343">
        <v>342</v>
      </c>
      <c r="B343" s="1">
        <v>45902.573634259257</v>
      </c>
      <c r="C343" s="1">
        <v>45902.575370370374</v>
      </c>
      <c r="D343" s="39" t="s">
        <v>410</v>
      </c>
      <c r="E343" s="39" t="s">
        <v>411</v>
      </c>
      <c r="F343" s="39" t="s">
        <v>412</v>
      </c>
      <c r="G343">
        <v>11</v>
      </c>
      <c r="H343">
        <v>27</v>
      </c>
      <c r="I343" s="39" t="s">
        <v>314</v>
      </c>
      <c r="J343" s="39" t="s">
        <v>20592</v>
      </c>
      <c r="K343" s="39" t="s">
        <v>34850</v>
      </c>
      <c r="L343" s="39" t="s">
        <v>34851</v>
      </c>
      <c r="M343" s="39" t="s">
        <v>34852</v>
      </c>
      <c r="N343" s="39" t="s">
        <v>20586</v>
      </c>
      <c r="O343" s="39" t="s">
        <v>34853</v>
      </c>
      <c r="P343" s="39" t="s">
        <v>34854</v>
      </c>
      <c r="Q343" s="39" t="s">
        <v>20955</v>
      </c>
      <c r="R343" s="39" t="s">
        <v>34855</v>
      </c>
      <c r="S343" s="39" t="s">
        <v>34856</v>
      </c>
      <c r="T343" s="39" t="s">
        <v>20606</v>
      </c>
    </row>
    <row r="344" spans="1:20" x14ac:dyDescent="0.3">
      <c r="A344">
        <v>343</v>
      </c>
      <c r="B344" s="1">
        <v>45903.566365740742</v>
      </c>
      <c r="C344" s="1">
        <v>45903.5700462963</v>
      </c>
      <c r="D344" s="39" t="s">
        <v>4544</v>
      </c>
      <c r="E344" s="39" t="s">
        <v>4545</v>
      </c>
      <c r="F344" s="39" t="s">
        <v>12245</v>
      </c>
      <c r="G344">
        <v>6</v>
      </c>
      <c r="H344">
        <v>18</v>
      </c>
      <c r="I344" s="39" t="s">
        <v>34857</v>
      </c>
      <c r="J344" s="39" t="s">
        <v>34858</v>
      </c>
      <c r="K344" s="39" t="s">
        <v>34859</v>
      </c>
      <c r="L344" s="39" t="s">
        <v>34860</v>
      </c>
      <c r="M344" s="39" t="s">
        <v>34861</v>
      </c>
      <c r="N344" s="39" t="s">
        <v>20586</v>
      </c>
      <c r="O344" s="39" t="s">
        <v>34862</v>
      </c>
      <c r="P344" s="39" t="s">
        <v>34863</v>
      </c>
      <c r="Q344" s="39" t="s">
        <v>34864</v>
      </c>
      <c r="R344" s="39" t="s">
        <v>34865</v>
      </c>
      <c r="S344" s="39" t="s">
        <v>34866</v>
      </c>
      <c r="T344" s="39" t="s">
        <v>34867</v>
      </c>
    </row>
    <row r="345" spans="1:20" x14ac:dyDescent="0.3">
      <c r="A345">
        <v>344</v>
      </c>
      <c r="B345" s="1">
        <v>45905.370509259257</v>
      </c>
      <c r="C345" s="1">
        <v>45905.374548611115</v>
      </c>
      <c r="D345" s="39" t="s">
        <v>4037</v>
      </c>
      <c r="E345" s="39" t="s">
        <v>4038</v>
      </c>
      <c r="F345" s="39" t="s">
        <v>4038</v>
      </c>
      <c r="G345">
        <v>6</v>
      </c>
      <c r="H345">
        <v>3</v>
      </c>
      <c r="I345" s="39" t="s">
        <v>314</v>
      </c>
      <c r="J345" s="39" t="s">
        <v>34868</v>
      </c>
      <c r="K345" s="39" t="s">
        <v>34869</v>
      </c>
      <c r="L345" s="39" t="s">
        <v>12887</v>
      </c>
      <c r="M345" s="39" t="s">
        <v>34870</v>
      </c>
      <c r="N345" s="39" t="s">
        <v>34871</v>
      </c>
      <c r="O345" s="39" t="s">
        <v>34872</v>
      </c>
      <c r="P345" s="39" t="s">
        <v>34873</v>
      </c>
      <c r="Q345" s="39" t="s">
        <v>34874</v>
      </c>
      <c r="R345" s="39" t="s">
        <v>34875</v>
      </c>
      <c r="S345" s="39" t="s">
        <v>34876</v>
      </c>
      <c r="T345" s="39" t="s">
        <v>34877</v>
      </c>
    </row>
    <row r="346" spans="1:20" x14ac:dyDescent="0.3">
      <c r="A346">
        <v>345</v>
      </c>
      <c r="B346" s="1">
        <v>45905.371296296296</v>
      </c>
      <c r="C346" s="1">
        <v>45905.376585648148</v>
      </c>
      <c r="D346" s="39" t="s">
        <v>4178</v>
      </c>
      <c r="E346" s="39" t="s">
        <v>4179</v>
      </c>
      <c r="F346" s="39" t="s">
        <v>4180</v>
      </c>
      <c r="G346">
        <v>6</v>
      </c>
      <c r="H346">
        <v>2</v>
      </c>
      <c r="I346" s="39" t="s">
        <v>314</v>
      </c>
      <c r="J346" s="39" t="s">
        <v>22096</v>
      </c>
      <c r="K346" s="39" t="s">
        <v>34869</v>
      </c>
      <c r="L346" s="39" t="s">
        <v>34878</v>
      </c>
      <c r="M346" s="39" t="s">
        <v>34879</v>
      </c>
      <c r="N346" s="39" t="s">
        <v>34880</v>
      </c>
      <c r="O346" s="39" t="s">
        <v>34881</v>
      </c>
      <c r="P346" s="39" t="s">
        <v>34882</v>
      </c>
      <c r="Q346" s="39" t="s">
        <v>34883</v>
      </c>
      <c r="R346" s="39" t="s">
        <v>34884</v>
      </c>
      <c r="S346" s="39" t="s">
        <v>34885</v>
      </c>
      <c r="T346" s="39" t="s">
        <v>34886</v>
      </c>
    </row>
    <row r="347" spans="1:20" x14ac:dyDescent="0.3">
      <c r="A347">
        <v>346</v>
      </c>
      <c r="B347" s="1">
        <v>45908.469317129631</v>
      </c>
      <c r="C347" s="1">
        <v>45908.47247685185</v>
      </c>
      <c r="D347" s="39" t="s">
        <v>2708</v>
      </c>
      <c r="E347" s="39" t="s">
        <v>2709</v>
      </c>
      <c r="F347" s="39" t="s">
        <v>2709</v>
      </c>
      <c r="G347">
        <v>5</v>
      </c>
      <c r="H347">
        <v>25</v>
      </c>
      <c r="I347" s="39" t="s">
        <v>34887</v>
      </c>
      <c r="J347" s="39" t="s">
        <v>34888</v>
      </c>
      <c r="K347" s="39" t="s">
        <v>34889</v>
      </c>
      <c r="L347" s="39" t="s">
        <v>34890</v>
      </c>
      <c r="M347" s="39" t="s">
        <v>34891</v>
      </c>
      <c r="N347" s="39" t="s">
        <v>34892</v>
      </c>
      <c r="O347" s="39" t="s">
        <v>34893</v>
      </c>
      <c r="P347" s="39" t="s">
        <v>34894</v>
      </c>
      <c r="Q347" s="39" t="s">
        <v>34895</v>
      </c>
      <c r="R347" s="39" t="s">
        <v>34896</v>
      </c>
      <c r="S347" s="39" t="s">
        <v>34897</v>
      </c>
      <c r="T347" s="39" t="s">
        <v>34898</v>
      </c>
    </row>
    <row r="348" spans="1:20" x14ac:dyDescent="0.3">
      <c r="A348">
        <v>347</v>
      </c>
      <c r="B348" s="1">
        <v>45908.468935185185</v>
      </c>
      <c r="C348" s="1">
        <v>45908.473761574074</v>
      </c>
      <c r="D348" s="39" t="s">
        <v>2991</v>
      </c>
      <c r="E348" s="39" t="s">
        <v>2992</v>
      </c>
      <c r="F348" s="39" t="s">
        <v>2993</v>
      </c>
      <c r="G348">
        <v>5</v>
      </c>
      <c r="H348">
        <v>17</v>
      </c>
      <c r="I348" s="39" t="s">
        <v>34899</v>
      </c>
      <c r="J348" s="39" t="s">
        <v>34900</v>
      </c>
      <c r="K348" s="39" t="s">
        <v>34901</v>
      </c>
      <c r="L348" s="39" t="s">
        <v>34902</v>
      </c>
      <c r="M348" s="39" t="s">
        <v>34870</v>
      </c>
      <c r="N348" s="39" t="s">
        <v>34871</v>
      </c>
      <c r="O348" s="39" t="s">
        <v>34903</v>
      </c>
      <c r="P348" s="39" t="s">
        <v>34904</v>
      </c>
      <c r="Q348" s="39" t="s">
        <v>34905</v>
      </c>
      <c r="R348" s="39" t="s">
        <v>34906</v>
      </c>
      <c r="S348" s="39" t="s">
        <v>34907</v>
      </c>
      <c r="T348" s="39" t="s">
        <v>34908</v>
      </c>
    </row>
    <row r="349" spans="1:20" x14ac:dyDescent="0.3">
      <c r="A349">
        <v>348</v>
      </c>
      <c r="B349" s="1">
        <v>45908.474131944444</v>
      </c>
      <c r="C349" s="1">
        <v>45908.474178240744</v>
      </c>
      <c r="D349" s="39" t="s">
        <v>2975</v>
      </c>
      <c r="E349" s="39" t="s">
        <v>2976</v>
      </c>
      <c r="F349" s="39" t="s">
        <v>2976</v>
      </c>
      <c r="G349">
        <v>5</v>
      </c>
      <c r="H349">
        <v>18</v>
      </c>
      <c r="I349" s="39" t="s">
        <v>20607</v>
      </c>
      <c r="J349" s="39" t="s">
        <v>22833</v>
      </c>
      <c r="K349" s="39" t="s">
        <v>20593</v>
      </c>
      <c r="L349" s="39" t="s">
        <v>16918</v>
      </c>
      <c r="M349" s="39" t="s">
        <v>34870</v>
      </c>
      <c r="N349" s="39" t="s">
        <v>34871</v>
      </c>
      <c r="O349" s="39" t="s">
        <v>34909</v>
      </c>
      <c r="P349" s="39" t="s">
        <v>34904</v>
      </c>
      <c r="Q349" s="39" t="s">
        <v>34905</v>
      </c>
      <c r="R349" s="39" t="s">
        <v>34910</v>
      </c>
      <c r="S349" s="39" t="s">
        <v>20741</v>
      </c>
      <c r="T349" s="39" t="s">
        <v>34908</v>
      </c>
    </row>
    <row r="350" spans="1:20" x14ac:dyDescent="0.3">
      <c r="A350">
        <v>349</v>
      </c>
      <c r="B350" s="1">
        <v>45908.470092592594</v>
      </c>
      <c r="C350" s="1">
        <v>45908.474305555559</v>
      </c>
      <c r="D350" s="39" t="s">
        <v>2954</v>
      </c>
      <c r="E350" s="39" t="s">
        <v>2955</v>
      </c>
      <c r="F350" s="39" t="s">
        <v>2955</v>
      </c>
      <c r="G350">
        <v>5</v>
      </c>
      <c r="H350">
        <v>38</v>
      </c>
      <c r="I350" s="39" t="s">
        <v>314</v>
      </c>
      <c r="J350" s="39" t="s">
        <v>34911</v>
      </c>
      <c r="K350" s="39" t="s">
        <v>34912</v>
      </c>
      <c r="L350" s="39" t="s">
        <v>34913</v>
      </c>
      <c r="M350" s="39" t="s">
        <v>34914</v>
      </c>
      <c r="N350" s="39" t="s">
        <v>20586</v>
      </c>
      <c r="O350" s="39" t="s">
        <v>34915</v>
      </c>
      <c r="P350" s="39" t="s">
        <v>34916</v>
      </c>
      <c r="Q350" s="39" t="s">
        <v>34917</v>
      </c>
      <c r="R350" s="39" t="s">
        <v>34918</v>
      </c>
      <c r="S350" s="39" t="s">
        <v>34919</v>
      </c>
      <c r="T350" s="39" t="s">
        <v>20947</v>
      </c>
    </row>
    <row r="351" spans="1:20" x14ac:dyDescent="0.3">
      <c r="A351">
        <v>350</v>
      </c>
      <c r="B351" s="1">
        <v>45908.717777777776</v>
      </c>
      <c r="C351" s="1">
        <v>45908.724675925929</v>
      </c>
      <c r="D351" s="39" t="s">
        <v>33857</v>
      </c>
      <c r="E351" s="39" t="s">
        <v>33946</v>
      </c>
      <c r="F351" s="39" t="s">
        <v>33946</v>
      </c>
      <c r="G351">
        <v>14</v>
      </c>
      <c r="H351">
        <v>27</v>
      </c>
      <c r="I351" s="39" t="s">
        <v>34920</v>
      </c>
      <c r="J351" s="39" t="s">
        <v>34921</v>
      </c>
      <c r="K351" s="39" t="s">
        <v>34922</v>
      </c>
      <c r="L351" s="39" t="s">
        <v>34923</v>
      </c>
      <c r="M351" s="39" t="s">
        <v>34924</v>
      </c>
      <c r="N351" s="39" t="s">
        <v>20586</v>
      </c>
      <c r="O351" s="39" t="s">
        <v>34925</v>
      </c>
      <c r="P351" s="39" t="s">
        <v>34926</v>
      </c>
      <c r="Q351" s="39" t="s">
        <v>34927</v>
      </c>
      <c r="R351" s="39" t="s">
        <v>34928</v>
      </c>
      <c r="S351" s="39" t="s">
        <v>314</v>
      </c>
      <c r="T351" s="39" t="s">
        <v>20591</v>
      </c>
    </row>
    <row r="352" spans="1:20" x14ac:dyDescent="0.3">
      <c r="A352">
        <v>351</v>
      </c>
      <c r="B352" s="1">
        <v>45908.806875000002</v>
      </c>
      <c r="C352" s="1">
        <v>45908.814942129633</v>
      </c>
      <c r="D352" s="39" t="s">
        <v>32138</v>
      </c>
      <c r="E352" s="39" t="s">
        <v>32139</v>
      </c>
      <c r="F352" s="39" t="s">
        <v>32140</v>
      </c>
      <c r="G352">
        <v>14</v>
      </c>
      <c r="H352">
        <v>26</v>
      </c>
      <c r="I352" s="39" t="s">
        <v>22096</v>
      </c>
      <c r="J352" s="39" t="s">
        <v>20592</v>
      </c>
      <c r="K352" s="39" t="s">
        <v>20593</v>
      </c>
      <c r="L352" s="39" t="s">
        <v>12887</v>
      </c>
      <c r="M352" s="39" t="s">
        <v>34929</v>
      </c>
      <c r="N352" s="39" t="s">
        <v>20586</v>
      </c>
      <c r="O352" s="39" t="s">
        <v>34930</v>
      </c>
      <c r="P352" s="39" t="s">
        <v>34931</v>
      </c>
      <c r="Q352" s="39" t="s">
        <v>34932</v>
      </c>
      <c r="R352" s="39" t="s">
        <v>34910</v>
      </c>
      <c r="S352" s="39" t="s">
        <v>314</v>
      </c>
      <c r="T352" s="39" t="s">
        <v>34908</v>
      </c>
    </row>
    <row r="353" spans="1:20" x14ac:dyDescent="0.3">
      <c r="A353">
        <v>352</v>
      </c>
      <c r="B353" s="1">
        <v>45908.914293981485</v>
      </c>
      <c r="C353" s="1">
        <v>45908.920358796298</v>
      </c>
      <c r="D353" s="39" t="s">
        <v>33838</v>
      </c>
      <c r="E353" s="39" t="s">
        <v>33973</v>
      </c>
      <c r="F353" s="39" t="s">
        <v>33973</v>
      </c>
      <c r="G353">
        <v>14</v>
      </c>
      <c r="H353">
        <v>21</v>
      </c>
      <c r="I353" s="39" t="s">
        <v>34933</v>
      </c>
      <c r="J353" s="39" t="s">
        <v>34934</v>
      </c>
      <c r="K353" s="39" t="s">
        <v>34935</v>
      </c>
      <c r="L353" s="39" t="s">
        <v>34936</v>
      </c>
      <c r="M353" s="39" t="s">
        <v>34937</v>
      </c>
      <c r="N353" s="39" t="s">
        <v>34938</v>
      </c>
      <c r="O353" s="39" t="s">
        <v>34939</v>
      </c>
      <c r="P353" s="39" t="s">
        <v>34940</v>
      </c>
      <c r="Q353" s="39" t="s">
        <v>34941</v>
      </c>
      <c r="R353" s="39" t="s">
        <v>34942</v>
      </c>
      <c r="S353" s="39" t="s">
        <v>34943</v>
      </c>
      <c r="T353" s="39" t="s">
        <v>20989</v>
      </c>
    </row>
    <row r="354" spans="1:20" x14ac:dyDescent="0.3">
      <c r="A354">
        <v>353</v>
      </c>
      <c r="B354" s="1">
        <v>45908.919189814813</v>
      </c>
      <c r="C354" s="1">
        <v>45908.92696759259</v>
      </c>
      <c r="D354" s="39" t="s">
        <v>33812</v>
      </c>
      <c r="E354" s="39" t="s">
        <v>34278</v>
      </c>
      <c r="F354" s="39" t="s">
        <v>34279</v>
      </c>
      <c r="G354">
        <v>14</v>
      </c>
      <c r="H354">
        <v>14</v>
      </c>
      <c r="I354" s="39" t="s">
        <v>314</v>
      </c>
      <c r="J354" s="39" t="s">
        <v>34944</v>
      </c>
      <c r="K354" s="39" t="s">
        <v>21157</v>
      </c>
      <c r="L354" s="39" t="s">
        <v>12887</v>
      </c>
      <c r="M354" s="39" t="s">
        <v>12185</v>
      </c>
      <c r="N354" s="39" t="s">
        <v>20586</v>
      </c>
      <c r="O354" s="39" t="s">
        <v>13321</v>
      </c>
      <c r="P354" s="39" t="s">
        <v>34945</v>
      </c>
      <c r="Q354" s="39" t="s">
        <v>34946</v>
      </c>
      <c r="R354" s="39" t="s">
        <v>34947</v>
      </c>
      <c r="S354" s="39" t="s">
        <v>34948</v>
      </c>
      <c r="T354" s="39" t="s">
        <v>34949</v>
      </c>
    </row>
    <row r="355" spans="1:20" x14ac:dyDescent="0.3">
      <c r="A355">
        <v>354</v>
      </c>
      <c r="B355" s="1">
        <v>45909.563530092593</v>
      </c>
      <c r="C355" s="1">
        <v>45909.568368055552</v>
      </c>
      <c r="D355" s="39" t="s">
        <v>3464</v>
      </c>
      <c r="E355" s="39" t="s">
        <v>3465</v>
      </c>
      <c r="F355" s="39" t="s">
        <v>3465</v>
      </c>
      <c r="G355">
        <v>8</v>
      </c>
      <c r="H355">
        <v>32</v>
      </c>
      <c r="I355" s="39" t="s">
        <v>45857</v>
      </c>
      <c r="J355" s="39" t="s">
        <v>45858</v>
      </c>
      <c r="K355" s="39" t="s">
        <v>45859</v>
      </c>
      <c r="L355" s="39" t="s">
        <v>45860</v>
      </c>
      <c r="M355" s="39" t="s">
        <v>45861</v>
      </c>
      <c r="N355" s="39" t="s">
        <v>45862</v>
      </c>
      <c r="O355" s="39" t="s">
        <v>45863</v>
      </c>
      <c r="P355" s="39" t="s">
        <v>45864</v>
      </c>
      <c r="Q355" s="39" t="s">
        <v>45865</v>
      </c>
      <c r="R355" s="39" t="s">
        <v>45866</v>
      </c>
      <c r="S355" s="39" t="s">
        <v>314</v>
      </c>
      <c r="T355" s="39" t="s">
        <v>20606</v>
      </c>
    </row>
    <row r="356" spans="1:20" x14ac:dyDescent="0.3">
      <c r="A356">
        <v>355</v>
      </c>
      <c r="B356" s="1">
        <v>45909.562442129631</v>
      </c>
      <c r="C356" s="1">
        <v>45909.573784722219</v>
      </c>
      <c r="D356" s="39" t="s">
        <v>3688</v>
      </c>
      <c r="E356" s="39" t="s">
        <v>3689</v>
      </c>
      <c r="F356" s="39" t="s">
        <v>3689</v>
      </c>
      <c r="G356">
        <v>8</v>
      </c>
      <c r="H356">
        <v>20</v>
      </c>
      <c r="I356" s="39" t="s">
        <v>2631</v>
      </c>
      <c r="J356" s="39" t="s">
        <v>22270</v>
      </c>
      <c r="K356" s="39" t="s">
        <v>22272</v>
      </c>
      <c r="L356" s="39" t="s">
        <v>22271</v>
      </c>
      <c r="M356" s="39" t="s">
        <v>45867</v>
      </c>
      <c r="N356" s="39" t="s">
        <v>20586</v>
      </c>
      <c r="O356" s="39" t="s">
        <v>45868</v>
      </c>
      <c r="P356" s="39" t="s">
        <v>45869</v>
      </c>
      <c r="Q356" s="39" t="s">
        <v>45870</v>
      </c>
      <c r="R356" s="39" t="s">
        <v>45871</v>
      </c>
      <c r="S356" s="39" t="s">
        <v>314</v>
      </c>
      <c r="T356" s="39" t="s">
        <v>20606</v>
      </c>
    </row>
    <row r="357" spans="1:20" x14ac:dyDescent="0.3">
      <c r="A357">
        <v>356</v>
      </c>
      <c r="B357" s="1">
        <v>45909.566099537034</v>
      </c>
      <c r="C357" s="1">
        <v>45909.577256944445</v>
      </c>
      <c r="D357" s="39" t="s">
        <v>330</v>
      </c>
      <c r="E357" s="39" t="s">
        <v>331</v>
      </c>
      <c r="F357" s="39" t="s">
        <v>6611</v>
      </c>
      <c r="G357">
        <v>11</v>
      </c>
      <c r="H357">
        <v>7</v>
      </c>
      <c r="I357" s="39" t="s">
        <v>45872</v>
      </c>
      <c r="J357" s="39" t="s">
        <v>45873</v>
      </c>
      <c r="K357" s="39" t="s">
        <v>45874</v>
      </c>
      <c r="L357" s="39" t="s">
        <v>45875</v>
      </c>
      <c r="M357" s="39" t="s">
        <v>45876</v>
      </c>
      <c r="N357" s="39" t="s">
        <v>45877</v>
      </c>
      <c r="O357" s="39" t="s">
        <v>45878</v>
      </c>
      <c r="P357" s="39" t="s">
        <v>45879</v>
      </c>
      <c r="Q357" s="39" t="s">
        <v>21361</v>
      </c>
      <c r="R357" s="39" t="s">
        <v>45880</v>
      </c>
      <c r="S357" s="39" t="s">
        <v>20721</v>
      </c>
      <c r="T357" s="39" t="s">
        <v>20606</v>
      </c>
    </row>
    <row r="358" spans="1:20" x14ac:dyDescent="0.3">
      <c r="A358">
        <v>357</v>
      </c>
      <c r="B358" s="1">
        <v>45909.606053240743</v>
      </c>
      <c r="C358" s="1">
        <v>45909.613599537035</v>
      </c>
      <c r="D358" s="39" t="s">
        <v>3630</v>
      </c>
      <c r="E358" s="39" t="s">
        <v>3631</v>
      </c>
      <c r="F358" s="39" t="s">
        <v>3631</v>
      </c>
      <c r="G358">
        <v>8</v>
      </c>
      <c r="H358">
        <v>23</v>
      </c>
      <c r="I358" s="39" t="s">
        <v>314</v>
      </c>
      <c r="J358" s="39" t="s">
        <v>45881</v>
      </c>
      <c r="K358" s="39" t="s">
        <v>20593</v>
      </c>
      <c r="L358" s="39" t="s">
        <v>16918</v>
      </c>
      <c r="M358" s="39" t="s">
        <v>21372</v>
      </c>
      <c r="N358" s="39" t="s">
        <v>20586</v>
      </c>
      <c r="O358" s="39" t="s">
        <v>45882</v>
      </c>
      <c r="P358" s="39" t="s">
        <v>45883</v>
      </c>
      <c r="Q358" s="39" t="s">
        <v>45884</v>
      </c>
      <c r="R358" s="39" t="s">
        <v>45885</v>
      </c>
      <c r="S358" s="39" t="s">
        <v>45886</v>
      </c>
      <c r="T358" s="39" t="s">
        <v>20606</v>
      </c>
    </row>
    <row r="359" spans="1:20" x14ac:dyDescent="0.3">
      <c r="A359">
        <v>358</v>
      </c>
      <c r="B359" s="1">
        <v>45909.613402777781</v>
      </c>
      <c r="C359" s="1">
        <v>45909.613680555558</v>
      </c>
      <c r="D359" s="39" t="s">
        <v>3540</v>
      </c>
      <c r="E359" s="39" t="s">
        <v>3541</v>
      </c>
      <c r="F359" s="39" t="s">
        <v>3541</v>
      </c>
      <c r="G359">
        <v>8</v>
      </c>
      <c r="H359">
        <v>30</v>
      </c>
      <c r="I359" s="39" t="s">
        <v>45887</v>
      </c>
      <c r="J359" s="39" t="s">
        <v>45888</v>
      </c>
      <c r="K359" s="39" t="s">
        <v>45889</v>
      </c>
      <c r="L359" s="39" t="s">
        <v>16918</v>
      </c>
      <c r="M359" s="39" t="s">
        <v>34870</v>
      </c>
      <c r="N359" s="39" t="s">
        <v>34871</v>
      </c>
      <c r="O359" s="39" t="s">
        <v>45890</v>
      </c>
      <c r="P359" s="39" t="s">
        <v>45891</v>
      </c>
      <c r="Q359" s="39" t="s">
        <v>45892</v>
      </c>
      <c r="R359" s="39" t="s">
        <v>45893</v>
      </c>
      <c r="S359" s="39" t="s">
        <v>314</v>
      </c>
      <c r="T359" s="39" t="s">
        <v>20606</v>
      </c>
    </row>
    <row r="360" spans="1:20" x14ac:dyDescent="0.3">
      <c r="A360">
        <v>359</v>
      </c>
      <c r="B360" s="1">
        <v>45909.606932870367</v>
      </c>
      <c r="C360" s="1">
        <v>45909.617326388892</v>
      </c>
      <c r="D360" s="39" t="s">
        <v>3490</v>
      </c>
      <c r="E360" s="39" t="s">
        <v>3491</v>
      </c>
      <c r="F360" s="39" t="s">
        <v>3491</v>
      </c>
      <c r="G360">
        <v>8</v>
      </c>
      <c r="H360">
        <v>29</v>
      </c>
      <c r="I360" s="39" t="s">
        <v>45894</v>
      </c>
      <c r="J360" s="39" t="s">
        <v>45895</v>
      </c>
      <c r="K360" s="39" t="s">
        <v>45896</v>
      </c>
      <c r="L360" s="39" t="s">
        <v>45897</v>
      </c>
      <c r="M360" s="39" t="s">
        <v>34870</v>
      </c>
      <c r="N360" s="39" t="s">
        <v>34871</v>
      </c>
      <c r="O360" s="39" t="s">
        <v>45898</v>
      </c>
      <c r="P360" s="39" t="s">
        <v>45899</v>
      </c>
      <c r="Q360" s="39" t="s">
        <v>45900</v>
      </c>
      <c r="R360" s="39" t="s">
        <v>45901</v>
      </c>
      <c r="S360" s="39" t="s">
        <v>45902</v>
      </c>
      <c r="T360" s="39" t="s">
        <v>22048</v>
      </c>
    </row>
    <row r="361" spans="1:20" x14ac:dyDescent="0.3">
      <c r="A361">
        <v>360</v>
      </c>
      <c r="B361" s="1">
        <v>45909.644409722219</v>
      </c>
      <c r="C361" s="1">
        <v>45909.649895833332</v>
      </c>
      <c r="D361" s="39" t="s">
        <v>33868</v>
      </c>
      <c r="E361" s="39" t="s">
        <v>36378</v>
      </c>
      <c r="F361" s="39" t="s">
        <v>36378</v>
      </c>
      <c r="G361">
        <v>14</v>
      </c>
      <c r="H361">
        <v>30</v>
      </c>
      <c r="I361" s="39" t="s">
        <v>20864</v>
      </c>
      <c r="J361" s="39" t="s">
        <v>21021</v>
      </c>
      <c r="K361" s="39" t="s">
        <v>45903</v>
      </c>
      <c r="L361" s="39" t="s">
        <v>12887</v>
      </c>
      <c r="M361" s="39" t="s">
        <v>45904</v>
      </c>
      <c r="N361" s="39" t="s">
        <v>20586</v>
      </c>
      <c r="O361" s="39" t="s">
        <v>45905</v>
      </c>
      <c r="P361" s="39" t="s">
        <v>45906</v>
      </c>
      <c r="Q361" s="39" t="s">
        <v>45907</v>
      </c>
      <c r="R361" s="39" t="s">
        <v>45908</v>
      </c>
      <c r="S361" s="39" t="s">
        <v>45909</v>
      </c>
      <c r="T361" s="39" t="s">
        <v>45910</v>
      </c>
    </row>
    <row r="362" spans="1:20" x14ac:dyDescent="0.3">
      <c r="A362">
        <v>361</v>
      </c>
      <c r="B362" s="1">
        <v>45909.969375000001</v>
      </c>
      <c r="C362" s="1">
        <v>45909.972696759258</v>
      </c>
      <c r="D362" s="39" t="s">
        <v>4739</v>
      </c>
      <c r="E362" s="39" t="s">
        <v>4740</v>
      </c>
      <c r="F362" s="39" t="s">
        <v>4740</v>
      </c>
      <c r="G362">
        <v>14</v>
      </c>
      <c r="H362">
        <v>24</v>
      </c>
      <c r="I362" s="39" t="s">
        <v>45911</v>
      </c>
      <c r="J362" s="39" t="s">
        <v>45912</v>
      </c>
      <c r="K362" s="39" t="s">
        <v>45913</v>
      </c>
      <c r="L362" s="39" t="s">
        <v>45914</v>
      </c>
      <c r="M362" s="39" t="s">
        <v>21189</v>
      </c>
      <c r="N362" s="39" t="s">
        <v>20586</v>
      </c>
      <c r="O362" s="39" t="s">
        <v>45915</v>
      </c>
      <c r="P362" s="39" t="s">
        <v>45916</v>
      </c>
      <c r="Q362" s="39" t="s">
        <v>45917</v>
      </c>
      <c r="R362" s="39" t="s">
        <v>45918</v>
      </c>
      <c r="S362" s="39" t="s">
        <v>45919</v>
      </c>
      <c r="T362" s="39" t="s">
        <v>45920</v>
      </c>
    </row>
    <row r="363" spans="1:20" x14ac:dyDescent="0.3">
      <c r="A363">
        <v>362</v>
      </c>
      <c r="B363" s="1">
        <v>45909.988067129627</v>
      </c>
      <c r="C363" s="1">
        <v>45909.988240740742</v>
      </c>
      <c r="D363" s="39" t="s">
        <v>33808</v>
      </c>
      <c r="E363" s="39" t="s">
        <v>35495</v>
      </c>
      <c r="F363" s="39" t="s">
        <v>35496</v>
      </c>
      <c r="G363">
        <v>14</v>
      </c>
      <c r="H363">
        <v>13</v>
      </c>
      <c r="I363" s="39" t="s">
        <v>45921</v>
      </c>
      <c r="J363" s="39" t="s">
        <v>45921</v>
      </c>
      <c r="K363" s="39" t="s">
        <v>45922</v>
      </c>
      <c r="L363" s="39" t="s">
        <v>45923</v>
      </c>
      <c r="M363" s="39" t="s">
        <v>45924</v>
      </c>
      <c r="N363" s="39" t="s">
        <v>45925</v>
      </c>
      <c r="O363" s="39" t="s">
        <v>45925</v>
      </c>
      <c r="P363" s="39" t="s">
        <v>45926</v>
      </c>
      <c r="Q363" s="39" t="s">
        <v>45927</v>
      </c>
      <c r="R363" s="39" t="s">
        <v>45928</v>
      </c>
      <c r="S363" s="39" t="s">
        <v>45929</v>
      </c>
      <c r="T363" s="39" t="s">
        <v>45930</v>
      </c>
    </row>
    <row r="364" spans="1:20" x14ac:dyDescent="0.3">
      <c r="A364">
        <v>363</v>
      </c>
      <c r="B364" s="1">
        <v>45910.270254629628</v>
      </c>
      <c r="C364" s="1">
        <v>45910.275601851848</v>
      </c>
      <c r="D364" s="39" t="s">
        <v>33781</v>
      </c>
      <c r="E364" s="39" t="s">
        <v>36139</v>
      </c>
      <c r="F364" s="39" t="s">
        <v>36139</v>
      </c>
      <c r="G364">
        <v>14</v>
      </c>
      <c r="H364">
        <v>5</v>
      </c>
      <c r="I364" s="39" t="s">
        <v>22833</v>
      </c>
      <c r="J364" s="39" t="s">
        <v>22833</v>
      </c>
      <c r="K364" s="39" t="s">
        <v>22834</v>
      </c>
      <c r="L364" s="39" t="s">
        <v>16918</v>
      </c>
      <c r="M364" s="39" t="s">
        <v>45931</v>
      </c>
      <c r="N364" s="39" t="s">
        <v>45932</v>
      </c>
      <c r="O364" s="39" t="s">
        <v>45933</v>
      </c>
      <c r="P364" s="39" t="s">
        <v>45934</v>
      </c>
      <c r="Q364" s="39" t="s">
        <v>45935</v>
      </c>
      <c r="R364" s="39" t="s">
        <v>45936</v>
      </c>
      <c r="S364" s="39" t="s">
        <v>45937</v>
      </c>
      <c r="T364" s="39" t="s">
        <v>45938</v>
      </c>
    </row>
    <row r="365" spans="1:20" x14ac:dyDescent="0.3">
      <c r="A365">
        <v>364</v>
      </c>
      <c r="B365" s="1">
        <v>45910.425104166665</v>
      </c>
      <c r="C365" s="1">
        <v>45910.430856481478</v>
      </c>
      <c r="D365" s="39" t="s">
        <v>2887</v>
      </c>
      <c r="E365" s="39" t="s">
        <v>2888</v>
      </c>
      <c r="F365" s="39" t="s">
        <v>2888</v>
      </c>
      <c r="G365">
        <v>5</v>
      </c>
      <c r="H365">
        <v>33</v>
      </c>
      <c r="I365" s="39" t="s">
        <v>314</v>
      </c>
      <c r="J365" s="39" t="s">
        <v>314</v>
      </c>
      <c r="K365" s="39" t="s">
        <v>38163</v>
      </c>
      <c r="L365" s="39" t="s">
        <v>16918</v>
      </c>
      <c r="M365" s="39" t="s">
        <v>34870</v>
      </c>
      <c r="N365" s="39" t="s">
        <v>46677</v>
      </c>
      <c r="O365" s="39" t="s">
        <v>46678</v>
      </c>
      <c r="P365" s="39" t="s">
        <v>46679</v>
      </c>
      <c r="Q365" s="39" t="s">
        <v>46680</v>
      </c>
      <c r="R365" s="39" t="s">
        <v>46681</v>
      </c>
      <c r="S365" s="39" t="s">
        <v>45902</v>
      </c>
      <c r="T365" s="39" t="s">
        <v>20606</v>
      </c>
    </row>
    <row r="366" spans="1:20" x14ac:dyDescent="0.3">
      <c r="A366">
        <v>365</v>
      </c>
      <c r="B366" s="1">
        <v>45910.495196759257</v>
      </c>
      <c r="C366" s="1">
        <v>45910.500879629632</v>
      </c>
      <c r="D366" s="39" t="s">
        <v>33816</v>
      </c>
      <c r="E366" s="39" t="s">
        <v>36471</v>
      </c>
      <c r="F366" s="39" t="s">
        <v>44832</v>
      </c>
      <c r="G366">
        <v>14</v>
      </c>
      <c r="H366">
        <v>15</v>
      </c>
      <c r="I366" s="39" t="s">
        <v>46682</v>
      </c>
      <c r="J366" s="39" t="s">
        <v>46683</v>
      </c>
      <c r="K366" s="39" t="s">
        <v>46684</v>
      </c>
      <c r="L366" s="39" t="s">
        <v>46685</v>
      </c>
      <c r="M366" s="39" t="s">
        <v>34870</v>
      </c>
      <c r="N366" s="39" t="s">
        <v>34871</v>
      </c>
      <c r="O366" s="39" t="s">
        <v>46686</v>
      </c>
      <c r="P366" s="39" t="s">
        <v>46687</v>
      </c>
      <c r="Q366" s="39" t="s">
        <v>46688</v>
      </c>
      <c r="R366" s="39" t="s">
        <v>45893</v>
      </c>
      <c r="S366" s="39" t="s">
        <v>45902</v>
      </c>
      <c r="T366" s="39" t="s">
        <v>20606</v>
      </c>
    </row>
    <row r="367" spans="1:20" x14ac:dyDescent="0.3">
      <c r="A367">
        <v>366</v>
      </c>
      <c r="B367" s="1">
        <v>45910.559386574074</v>
      </c>
      <c r="C367" s="1">
        <v>45910.568240740744</v>
      </c>
      <c r="D367" s="39" t="s">
        <v>990</v>
      </c>
      <c r="E367" s="39" t="s">
        <v>991</v>
      </c>
      <c r="F367" s="39" t="s">
        <v>991</v>
      </c>
      <c r="G367">
        <v>1</v>
      </c>
      <c r="H367">
        <v>28</v>
      </c>
      <c r="I367" s="39" t="s">
        <v>46689</v>
      </c>
      <c r="J367" s="39" t="s">
        <v>46690</v>
      </c>
      <c r="K367" s="39" t="s">
        <v>46691</v>
      </c>
      <c r="L367" s="39" t="s">
        <v>46692</v>
      </c>
      <c r="M367" s="39" t="s">
        <v>21705</v>
      </c>
      <c r="N367" s="39" t="s">
        <v>21706</v>
      </c>
      <c r="O367" s="39" t="s">
        <v>46693</v>
      </c>
      <c r="P367" s="39" t="s">
        <v>46694</v>
      </c>
      <c r="Q367" s="39" t="s">
        <v>46695</v>
      </c>
      <c r="R367" s="39" t="s">
        <v>46696</v>
      </c>
      <c r="S367" s="39" t="s">
        <v>46697</v>
      </c>
      <c r="T367" s="39" t="s">
        <v>46698</v>
      </c>
    </row>
    <row r="368" spans="1:20" x14ac:dyDescent="0.3">
      <c r="A368">
        <v>367</v>
      </c>
      <c r="B368" s="1">
        <v>45910.615682870368</v>
      </c>
      <c r="C368" s="1">
        <v>45910.615787037037</v>
      </c>
      <c r="D368" s="39" t="s">
        <v>4131</v>
      </c>
      <c r="E368" s="39" t="s">
        <v>4132</v>
      </c>
      <c r="F368" s="39" t="s">
        <v>4132</v>
      </c>
      <c r="G368">
        <v>6</v>
      </c>
      <c r="H368">
        <v>27</v>
      </c>
      <c r="I368" s="39" t="s">
        <v>46699</v>
      </c>
      <c r="J368" s="39" t="s">
        <v>46700</v>
      </c>
      <c r="K368" s="39" t="s">
        <v>46701</v>
      </c>
      <c r="L368" s="39" t="s">
        <v>46702</v>
      </c>
      <c r="M368" s="39" t="s">
        <v>46703</v>
      </c>
      <c r="N368" s="39" t="s">
        <v>34871</v>
      </c>
      <c r="O368" s="39" t="s">
        <v>46704</v>
      </c>
      <c r="P368" s="39" t="s">
        <v>46705</v>
      </c>
      <c r="Q368" s="39" t="s">
        <v>46705</v>
      </c>
      <c r="R368" s="39" t="s">
        <v>46706</v>
      </c>
      <c r="S368" s="39" t="s">
        <v>45902</v>
      </c>
      <c r="T368" s="39" t="s">
        <v>20606</v>
      </c>
    </row>
    <row r="369" spans="1:20" x14ac:dyDescent="0.3">
      <c r="A369">
        <v>368</v>
      </c>
      <c r="B369" s="1">
        <v>45910.787986111114</v>
      </c>
      <c r="C369" s="1">
        <v>45910.792337962965</v>
      </c>
      <c r="D369" s="39" t="s">
        <v>33898</v>
      </c>
      <c r="E369" s="39" t="s">
        <v>36232</v>
      </c>
      <c r="F369" s="39" t="s">
        <v>42512</v>
      </c>
      <c r="G369">
        <v>14</v>
      </c>
      <c r="H369">
        <v>39</v>
      </c>
      <c r="I369" s="39" t="s">
        <v>46707</v>
      </c>
      <c r="J369" s="39" t="s">
        <v>46708</v>
      </c>
      <c r="K369" s="39" t="s">
        <v>46709</v>
      </c>
      <c r="L369" s="39" t="s">
        <v>46710</v>
      </c>
      <c r="M369" s="39" t="s">
        <v>46711</v>
      </c>
      <c r="N369" s="39" t="s">
        <v>46712</v>
      </c>
      <c r="O369" s="39" t="s">
        <v>46713</v>
      </c>
      <c r="P369" s="39" t="s">
        <v>46714</v>
      </c>
      <c r="Q369" s="39" t="s">
        <v>46715</v>
      </c>
      <c r="R369" s="39" t="s">
        <v>45893</v>
      </c>
      <c r="S369" s="39" t="s">
        <v>45902</v>
      </c>
      <c r="T369" s="39" t="s">
        <v>22048</v>
      </c>
    </row>
    <row r="370" spans="1:20" x14ac:dyDescent="0.3">
      <c r="A370">
        <v>369</v>
      </c>
      <c r="B370" s="1">
        <v>45910.816967592589</v>
      </c>
      <c r="C370" s="1">
        <v>45910.823275462964</v>
      </c>
      <c r="D370" s="39" t="s">
        <v>450</v>
      </c>
      <c r="E370" s="39" t="s">
        <v>451</v>
      </c>
      <c r="F370" s="39" t="s">
        <v>46716</v>
      </c>
      <c r="G370">
        <v>11</v>
      </c>
      <c r="H370">
        <v>24</v>
      </c>
      <c r="I370" s="39" t="s">
        <v>46717</v>
      </c>
      <c r="J370" s="39" t="s">
        <v>46718</v>
      </c>
      <c r="K370" s="39" t="s">
        <v>46719</v>
      </c>
      <c r="L370" s="39" t="s">
        <v>46720</v>
      </c>
      <c r="M370" s="39" t="s">
        <v>46721</v>
      </c>
      <c r="N370" s="39" t="s">
        <v>20586</v>
      </c>
      <c r="O370" s="39" t="s">
        <v>46722</v>
      </c>
      <c r="P370" s="39" t="s">
        <v>46723</v>
      </c>
      <c r="Q370" s="39" t="s">
        <v>46724</v>
      </c>
      <c r="R370" s="39" t="s">
        <v>46725</v>
      </c>
      <c r="S370" s="39" t="s">
        <v>46726</v>
      </c>
      <c r="T370" s="39" t="s">
        <v>46727</v>
      </c>
    </row>
    <row r="371" spans="1:20" x14ac:dyDescent="0.3">
      <c r="A371">
        <v>370</v>
      </c>
      <c r="B371" s="1">
        <v>45910.824282407404</v>
      </c>
      <c r="C371" s="1">
        <v>45910.827847222223</v>
      </c>
      <c r="D371" s="39" t="s">
        <v>2433</v>
      </c>
      <c r="E371" s="39" t="s">
        <v>2434</v>
      </c>
      <c r="F371" s="39" t="s">
        <v>2434</v>
      </c>
      <c r="G371">
        <v>12</v>
      </c>
      <c r="H371">
        <v>17</v>
      </c>
      <c r="I371" s="39" t="s">
        <v>46728</v>
      </c>
      <c r="J371" s="39" t="s">
        <v>46729</v>
      </c>
      <c r="K371" s="39" t="s">
        <v>46730</v>
      </c>
      <c r="L371" s="39" t="s">
        <v>46731</v>
      </c>
      <c r="M371" s="39" t="s">
        <v>46732</v>
      </c>
      <c r="N371" s="39" t="s">
        <v>46733</v>
      </c>
      <c r="O371" s="39" t="s">
        <v>46734</v>
      </c>
      <c r="P371" s="39" t="s">
        <v>46735</v>
      </c>
      <c r="Q371" s="39" t="s">
        <v>46736</v>
      </c>
      <c r="R371" s="39" t="s">
        <v>46737</v>
      </c>
      <c r="S371" s="39" t="s">
        <v>46738</v>
      </c>
      <c r="T371" s="39" t="s">
        <v>46739</v>
      </c>
    </row>
    <row r="372" spans="1:20" x14ac:dyDescent="0.3">
      <c r="A372">
        <v>371</v>
      </c>
      <c r="B372" s="1">
        <v>45910.870462962965</v>
      </c>
      <c r="C372" s="1">
        <v>45910.882013888891</v>
      </c>
      <c r="D372" s="39" t="s">
        <v>33872</v>
      </c>
      <c r="E372" s="39" t="s">
        <v>36386</v>
      </c>
      <c r="F372" s="39" t="s">
        <v>36386</v>
      </c>
      <c r="G372">
        <v>14</v>
      </c>
      <c r="H372">
        <v>31</v>
      </c>
      <c r="I372" s="39" t="s">
        <v>20607</v>
      </c>
      <c r="J372" s="39" t="s">
        <v>314</v>
      </c>
      <c r="K372" s="39" t="s">
        <v>48440</v>
      </c>
      <c r="L372" s="39" t="s">
        <v>19397</v>
      </c>
      <c r="M372" s="39" t="s">
        <v>34870</v>
      </c>
      <c r="N372" s="39" t="s">
        <v>34871</v>
      </c>
      <c r="O372" s="39" t="s">
        <v>48441</v>
      </c>
      <c r="P372" s="39" t="s">
        <v>46679</v>
      </c>
      <c r="Q372" s="39" t="s">
        <v>48442</v>
      </c>
      <c r="R372" s="39" t="s">
        <v>45893</v>
      </c>
      <c r="S372" s="39" t="s">
        <v>45902</v>
      </c>
      <c r="T372" s="39" t="s">
        <v>20606</v>
      </c>
    </row>
    <row r="373" spans="1:20" x14ac:dyDescent="0.3">
      <c r="A373">
        <v>372</v>
      </c>
      <c r="B373" s="1">
        <v>45910.884606481479</v>
      </c>
      <c r="C373" s="1">
        <v>45910.892372685186</v>
      </c>
      <c r="D373" s="39" t="s">
        <v>33828</v>
      </c>
      <c r="E373" s="39" t="s">
        <v>36151</v>
      </c>
      <c r="F373" s="39" t="s">
        <v>36151</v>
      </c>
      <c r="G373">
        <v>14</v>
      </c>
      <c r="H373">
        <v>18</v>
      </c>
      <c r="I373" s="39" t="s">
        <v>48443</v>
      </c>
      <c r="J373" s="39" t="s">
        <v>48444</v>
      </c>
      <c r="K373" s="39" t="s">
        <v>48445</v>
      </c>
      <c r="L373" s="39" t="s">
        <v>48446</v>
      </c>
      <c r="M373" s="39" t="s">
        <v>34870</v>
      </c>
      <c r="N373" s="39" t="s">
        <v>34871</v>
      </c>
      <c r="O373" s="39" t="s">
        <v>48447</v>
      </c>
      <c r="P373" s="39" t="s">
        <v>48448</v>
      </c>
      <c r="Q373" s="39" t="s">
        <v>48449</v>
      </c>
      <c r="R373" s="39" t="s">
        <v>48450</v>
      </c>
      <c r="S373" s="39" t="s">
        <v>45902</v>
      </c>
      <c r="T373" s="39" t="s">
        <v>20606</v>
      </c>
    </row>
    <row r="374" spans="1:20" x14ac:dyDescent="0.3">
      <c r="A374">
        <v>373</v>
      </c>
      <c r="B374" s="1">
        <v>45910.948518518519</v>
      </c>
      <c r="C374" s="1">
        <v>45910.95239583333</v>
      </c>
      <c r="D374" s="39" t="s">
        <v>1440</v>
      </c>
      <c r="E374" s="39" t="s">
        <v>1441</v>
      </c>
      <c r="F374" s="39" t="s">
        <v>1441</v>
      </c>
      <c r="G374">
        <v>1</v>
      </c>
      <c r="H374">
        <v>4</v>
      </c>
      <c r="I374" s="39" t="s">
        <v>48451</v>
      </c>
      <c r="J374" s="39" t="s">
        <v>48452</v>
      </c>
      <c r="K374" s="39" t="s">
        <v>48453</v>
      </c>
      <c r="L374" s="39" t="s">
        <v>48454</v>
      </c>
      <c r="M374" s="39" t="s">
        <v>48455</v>
      </c>
      <c r="N374" s="39" t="s">
        <v>48456</v>
      </c>
      <c r="O374" s="39" t="s">
        <v>48457</v>
      </c>
      <c r="P374" s="39" t="s">
        <v>48458</v>
      </c>
      <c r="Q374" s="39" t="s">
        <v>48459</v>
      </c>
      <c r="R374" s="39" t="s">
        <v>48460</v>
      </c>
      <c r="S374" s="39" t="s">
        <v>48461</v>
      </c>
      <c r="T374" s="39" t="s">
        <v>20606</v>
      </c>
    </row>
    <row r="375" spans="1:20" x14ac:dyDescent="0.3">
      <c r="A375">
        <v>374</v>
      </c>
      <c r="B375" s="1">
        <v>45910.966307870367</v>
      </c>
      <c r="C375" s="1">
        <v>45910.973449074074</v>
      </c>
      <c r="D375" s="39" t="s">
        <v>398</v>
      </c>
      <c r="E375" s="39" t="s">
        <v>399</v>
      </c>
      <c r="F375" s="39" t="s">
        <v>6674</v>
      </c>
      <c r="G375">
        <v>11</v>
      </c>
      <c r="H375">
        <v>36</v>
      </c>
      <c r="I375" s="39" t="s">
        <v>48462</v>
      </c>
      <c r="J375" s="39" t="s">
        <v>48463</v>
      </c>
      <c r="K375" s="39" t="s">
        <v>48464</v>
      </c>
      <c r="L375" s="39" t="s">
        <v>48465</v>
      </c>
      <c r="M375" s="39" t="s">
        <v>48466</v>
      </c>
      <c r="N375" s="39" t="s">
        <v>20586</v>
      </c>
      <c r="O375" s="39" t="s">
        <v>22819</v>
      </c>
      <c r="P375" s="39" t="s">
        <v>48467</v>
      </c>
      <c r="Q375" s="39" t="s">
        <v>48468</v>
      </c>
      <c r="R375" s="39" t="s">
        <v>48469</v>
      </c>
      <c r="S375" s="39" t="s">
        <v>48470</v>
      </c>
      <c r="T375" s="39" t="s">
        <v>20606</v>
      </c>
    </row>
    <row r="376" spans="1:20" x14ac:dyDescent="0.3">
      <c r="A376">
        <v>375</v>
      </c>
      <c r="B376" s="1">
        <v>45911.313055555554</v>
      </c>
      <c r="C376" s="1">
        <v>45911.316319444442</v>
      </c>
      <c r="D376" s="39" t="s">
        <v>67</v>
      </c>
      <c r="E376" s="39" t="s">
        <v>68</v>
      </c>
      <c r="F376" s="39" t="s">
        <v>47017</v>
      </c>
      <c r="G376">
        <v>11</v>
      </c>
      <c r="H376">
        <v>25</v>
      </c>
      <c r="I376" s="39" t="s">
        <v>48471</v>
      </c>
      <c r="J376" s="39" t="s">
        <v>48472</v>
      </c>
      <c r="K376" s="39" t="s">
        <v>48473</v>
      </c>
      <c r="L376" s="39" t="s">
        <v>48474</v>
      </c>
      <c r="M376" s="39" t="s">
        <v>48475</v>
      </c>
      <c r="N376" s="39" t="s">
        <v>21014</v>
      </c>
      <c r="O376" s="39" t="s">
        <v>22819</v>
      </c>
      <c r="P376" s="39" t="s">
        <v>48476</v>
      </c>
      <c r="Q376" s="39" t="s">
        <v>48477</v>
      </c>
      <c r="R376" s="39" t="s">
        <v>48478</v>
      </c>
      <c r="S376" s="39" t="s">
        <v>48479</v>
      </c>
      <c r="T376" s="39" t="s">
        <v>20606</v>
      </c>
    </row>
    <row r="377" spans="1:20" x14ac:dyDescent="0.3">
      <c r="A377">
        <v>376</v>
      </c>
      <c r="B377" s="1">
        <v>45911.345358796294</v>
      </c>
      <c r="C377" s="1">
        <v>45911.34878472222</v>
      </c>
      <c r="D377" s="39" t="s">
        <v>91</v>
      </c>
      <c r="E377" s="39" t="s">
        <v>92</v>
      </c>
      <c r="F377" s="39" t="s">
        <v>92</v>
      </c>
      <c r="G377">
        <v>11</v>
      </c>
      <c r="H377">
        <v>10</v>
      </c>
      <c r="I377" s="39" t="s">
        <v>48480</v>
      </c>
      <c r="J377" s="39" t="s">
        <v>48481</v>
      </c>
      <c r="K377" s="39" t="s">
        <v>48482</v>
      </c>
      <c r="L377" s="39" t="s">
        <v>48483</v>
      </c>
      <c r="M377" s="39" t="s">
        <v>46703</v>
      </c>
      <c r="N377" s="39" t="s">
        <v>34871</v>
      </c>
      <c r="O377" s="39" t="s">
        <v>48484</v>
      </c>
      <c r="P377" s="39" t="s">
        <v>48485</v>
      </c>
      <c r="Q377" s="39" t="s">
        <v>48486</v>
      </c>
      <c r="R377" s="39" t="s">
        <v>45893</v>
      </c>
      <c r="S377" s="39" t="s">
        <v>45902</v>
      </c>
      <c r="T377" s="39" t="s">
        <v>20606</v>
      </c>
    </row>
    <row r="378" spans="1:20" x14ac:dyDescent="0.3">
      <c r="A378">
        <v>377</v>
      </c>
      <c r="B378" s="1">
        <v>45911.34778935185</v>
      </c>
      <c r="C378" s="1">
        <v>45911.350451388891</v>
      </c>
      <c r="D378" s="39" t="s">
        <v>206</v>
      </c>
      <c r="E378" s="39" t="s">
        <v>207</v>
      </c>
      <c r="F378" s="39" t="s">
        <v>48487</v>
      </c>
      <c r="G378">
        <v>11</v>
      </c>
      <c r="H378">
        <v>40</v>
      </c>
      <c r="I378" s="39" t="s">
        <v>48471</v>
      </c>
      <c r="J378" s="39" t="s">
        <v>48472</v>
      </c>
      <c r="K378" s="39" t="s">
        <v>48473</v>
      </c>
      <c r="L378" s="39" t="s">
        <v>48474</v>
      </c>
      <c r="M378" s="39" t="s">
        <v>48475</v>
      </c>
      <c r="N378" s="39" t="s">
        <v>21014</v>
      </c>
      <c r="O378" s="39" t="s">
        <v>22819</v>
      </c>
      <c r="P378" s="39" t="s">
        <v>48476</v>
      </c>
      <c r="Q378" s="39" t="s">
        <v>48477</v>
      </c>
      <c r="R378" s="39" t="s">
        <v>48478</v>
      </c>
      <c r="S378" s="39" t="s">
        <v>48479</v>
      </c>
      <c r="T378" s="39" t="s">
        <v>20606</v>
      </c>
    </row>
    <row r="379" spans="1:20" x14ac:dyDescent="0.3">
      <c r="A379">
        <v>378</v>
      </c>
      <c r="B379" s="1">
        <v>45911.350104166668</v>
      </c>
      <c r="C379" s="1">
        <v>45911.357615740744</v>
      </c>
      <c r="D379" s="39" t="s">
        <v>3130</v>
      </c>
      <c r="E379" s="39" t="s">
        <v>3131</v>
      </c>
      <c r="F379" s="39" t="s">
        <v>3132</v>
      </c>
      <c r="G379">
        <v>3</v>
      </c>
      <c r="H379">
        <v>12</v>
      </c>
      <c r="I379" s="39" t="s">
        <v>48488</v>
      </c>
      <c r="J379" s="39" t="s">
        <v>48489</v>
      </c>
      <c r="K379" s="39" t="s">
        <v>48490</v>
      </c>
      <c r="L379" s="39" t="s">
        <v>48491</v>
      </c>
      <c r="M379" s="39" t="s">
        <v>48492</v>
      </c>
      <c r="N379" s="39" t="s">
        <v>20586</v>
      </c>
      <c r="O379" s="39" t="s">
        <v>48493</v>
      </c>
      <c r="P379" s="39" t="s">
        <v>48494</v>
      </c>
      <c r="Q379" s="39" t="s">
        <v>48495</v>
      </c>
      <c r="R379" s="39" t="s">
        <v>48496</v>
      </c>
      <c r="S379" s="39" t="s">
        <v>48497</v>
      </c>
      <c r="T379" s="39" t="s">
        <v>22446</v>
      </c>
    </row>
    <row r="380" spans="1:20" x14ac:dyDescent="0.3">
      <c r="A380">
        <v>379</v>
      </c>
      <c r="B380" s="1">
        <v>45911.348495370374</v>
      </c>
      <c r="C380" s="1">
        <v>45911.358842592592</v>
      </c>
      <c r="D380" s="39" t="s">
        <v>2087</v>
      </c>
      <c r="E380" s="39" t="s">
        <v>2088</v>
      </c>
      <c r="F380" s="39" t="s">
        <v>2088</v>
      </c>
      <c r="G380">
        <v>3</v>
      </c>
      <c r="H380">
        <v>15</v>
      </c>
      <c r="I380" s="39" t="s">
        <v>48488</v>
      </c>
      <c r="J380" s="39" t="s">
        <v>48489</v>
      </c>
      <c r="K380" s="39" t="s">
        <v>48490</v>
      </c>
      <c r="L380" s="39" t="s">
        <v>48491</v>
      </c>
      <c r="M380" s="39" t="s">
        <v>48492</v>
      </c>
      <c r="N380" s="39" t="s">
        <v>20586</v>
      </c>
      <c r="O380" s="39" t="s">
        <v>48498</v>
      </c>
      <c r="P380" s="39" t="s">
        <v>48499</v>
      </c>
      <c r="Q380" s="39" t="s">
        <v>48500</v>
      </c>
      <c r="R380" s="39" t="s">
        <v>48496</v>
      </c>
      <c r="S380" s="39" t="s">
        <v>48497</v>
      </c>
      <c r="T380" s="39" t="s">
        <v>22130</v>
      </c>
    </row>
    <row r="381" spans="1:20" x14ac:dyDescent="0.3">
      <c r="A381">
        <v>380</v>
      </c>
      <c r="B381" s="1">
        <v>45911.373437499999</v>
      </c>
      <c r="C381" s="1">
        <v>45911.389953703707</v>
      </c>
      <c r="D381" s="39" t="s">
        <v>3120</v>
      </c>
      <c r="E381" s="39" t="s">
        <v>3121</v>
      </c>
      <c r="F381" s="39" t="s">
        <v>3121</v>
      </c>
      <c r="G381">
        <v>3</v>
      </c>
      <c r="H381">
        <v>10</v>
      </c>
      <c r="I381" s="39" t="s">
        <v>48501</v>
      </c>
      <c r="J381" s="39" t="s">
        <v>48502</v>
      </c>
      <c r="K381" s="39" t="s">
        <v>48503</v>
      </c>
      <c r="L381" s="39" t="s">
        <v>48504</v>
      </c>
      <c r="M381" s="39" t="s">
        <v>21705</v>
      </c>
      <c r="N381" s="39" t="s">
        <v>21706</v>
      </c>
      <c r="O381" s="39" t="s">
        <v>21752</v>
      </c>
      <c r="P381" s="39" t="s">
        <v>48505</v>
      </c>
      <c r="Q381" s="39" t="s">
        <v>48506</v>
      </c>
      <c r="R381" s="39" t="s">
        <v>48507</v>
      </c>
      <c r="S381" s="39" t="s">
        <v>21710</v>
      </c>
      <c r="T381" s="39" t="s">
        <v>48508</v>
      </c>
    </row>
    <row r="382" spans="1:20" x14ac:dyDescent="0.3">
      <c r="A382">
        <v>381</v>
      </c>
      <c r="B382" s="1">
        <v>45911.41097222222</v>
      </c>
      <c r="C382" s="1">
        <v>45911.436365740738</v>
      </c>
      <c r="D382" s="39" t="s">
        <v>885</v>
      </c>
      <c r="E382" s="39" t="s">
        <v>886</v>
      </c>
      <c r="F382" s="39" t="s">
        <v>886</v>
      </c>
      <c r="G382">
        <v>2</v>
      </c>
      <c r="H382">
        <v>16</v>
      </c>
      <c r="I382" s="39" t="s">
        <v>48509</v>
      </c>
      <c r="J382" s="39" t="s">
        <v>48510</v>
      </c>
      <c r="K382" s="39" t="s">
        <v>48511</v>
      </c>
      <c r="L382" s="39" t="s">
        <v>48512</v>
      </c>
      <c r="M382" s="39" t="s">
        <v>48513</v>
      </c>
      <c r="N382" s="39" t="s">
        <v>21706</v>
      </c>
      <c r="O382" s="39" t="s">
        <v>48514</v>
      </c>
      <c r="P382" s="39" t="s">
        <v>48515</v>
      </c>
      <c r="Q382" s="39" t="s">
        <v>48516</v>
      </c>
      <c r="R382" s="39" t="s">
        <v>48517</v>
      </c>
      <c r="S382" s="39" t="s">
        <v>21045</v>
      </c>
      <c r="T382" s="39" t="s">
        <v>48518</v>
      </c>
    </row>
    <row r="383" spans="1:20" x14ac:dyDescent="0.3">
      <c r="A383">
        <v>382</v>
      </c>
      <c r="B383" s="1">
        <v>45911.438773148147</v>
      </c>
      <c r="C383" s="1">
        <v>45911.443553240744</v>
      </c>
      <c r="D383" s="39" t="s">
        <v>4251</v>
      </c>
      <c r="E383" s="39" t="s">
        <v>4252</v>
      </c>
      <c r="F383" s="39" t="s">
        <v>4252</v>
      </c>
      <c r="G383">
        <v>7</v>
      </c>
      <c r="H383">
        <v>21</v>
      </c>
      <c r="I383" s="39" t="s">
        <v>314</v>
      </c>
      <c r="J383" s="39" t="s">
        <v>20592</v>
      </c>
      <c r="K383" s="39" t="s">
        <v>20864</v>
      </c>
      <c r="L383" s="39" t="s">
        <v>22816</v>
      </c>
      <c r="M383" s="39" t="s">
        <v>48519</v>
      </c>
      <c r="N383" s="39" t="s">
        <v>20586</v>
      </c>
      <c r="O383" s="39" t="s">
        <v>48520</v>
      </c>
      <c r="P383" s="39" t="s">
        <v>48521</v>
      </c>
      <c r="Q383" s="39" t="s">
        <v>48522</v>
      </c>
      <c r="R383" s="39" t="s">
        <v>48523</v>
      </c>
      <c r="S383" s="39" t="s">
        <v>314</v>
      </c>
      <c r="T383" s="39" t="s">
        <v>20606</v>
      </c>
    </row>
    <row r="384" spans="1:20" x14ac:dyDescent="0.3">
      <c r="A384">
        <v>383</v>
      </c>
      <c r="B384" s="1">
        <v>45911.437349537038</v>
      </c>
      <c r="C384" s="1">
        <v>45911.44494212963</v>
      </c>
      <c r="D384" s="39" t="s">
        <v>914</v>
      </c>
      <c r="E384" s="39" t="s">
        <v>915</v>
      </c>
      <c r="F384" s="39" t="s">
        <v>915</v>
      </c>
      <c r="G384">
        <v>2</v>
      </c>
      <c r="H384">
        <v>4</v>
      </c>
      <c r="I384" s="39" t="s">
        <v>48524</v>
      </c>
      <c r="J384" s="39" t="s">
        <v>48525</v>
      </c>
      <c r="K384" s="39" t="s">
        <v>48526</v>
      </c>
      <c r="L384" s="39" t="s">
        <v>12887</v>
      </c>
      <c r="M384" s="39" t="s">
        <v>341</v>
      </c>
      <c r="N384" s="39" t="s">
        <v>48527</v>
      </c>
      <c r="O384" s="39" t="s">
        <v>48528</v>
      </c>
      <c r="P384" s="39" t="s">
        <v>48529</v>
      </c>
      <c r="Q384" s="39" t="s">
        <v>48530</v>
      </c>
      <c r="R384" s="39" t="s">
        <v>48531</v>
      </c>
      <c r="S384" s="39" t="s">
        <v>48532</v>
      </c>
      <c r="T384" s="39" t="s">
        <v>48533</v>
      </c>
    </row>
    <row r="385" spans="1:20" x14ac:dyDescent="0.3">
      <c r="A385">
        <v>384</v>
      </c>
      <c r="B385" s="1">
        <v>45911.451631944445</v>
      </c>
      <c r="C385" s="1">
        <v>45911.455972222226</v>
      </c>
      <c r="D385" s="39" t="s">
        <v>304</v>
      </c>
      <c r="E385" s="39" t="s">
        <v>305</v>
      </c>
      <c r="F385" s="39" t="s">
        <v>306</v>
      </c>
      <c r="G385">
        <v>11</v>
      </c>
      <c r="H385">
        <v>17</v>
      </c>
      <c r="I385" s="39" t="s">
        <v>20741</v>
      </c>
      <c r="J385" s="39" t="s">
        <v>22448</v>
      </c>
      <c r="K385" s="39" t="s">
        <v>48534</v>
      </c>
      <c r="L385" s="39" t="s">
        <v>48535</v>
      </c>
      <c r="M385" s="39" t="s">
        <v>21189</v>
      </c>
      <c r="N385" s="39" t="s">
        <v>48536</v>
      </c>
      <c r="O385" s="39" t="s">
        <v>20730</v>
      </c>
      <c r="P385" s="39" t="s">
        <v>48537</v>
      </c>
      <c r="Q385" s="39" t="s">
        <v>48538</v>
      </c>
      <c r="R385" s="39" t="s">
        <v>48539</v>
      </c>
      <c r="S385" s="39" t="s">
        <v>48540</v>
      </c>
      <c r="T385" s="39" t="s">
        <v>48541</v>
      </c>
    </row>
    <row r="386" spans="1:20" x14ac:dyDescent="0.3">
      <c r="A386">
        <v>385</v>
      </c>
      <c r="B386" s="1">
        <v>45911.458229166667</v>
      </c>
      <c r="C386" s="1">
        <v>45911.460416666669</v>
      </c>
      <c r="D386" s="39" t="s">
        <v>4238</v>
      </c>
      <c r="E386" s="39" t="s">
        <v>4239</v>
      </c>
      <c r="F386" s="39" t="s">
        <v>4240</v>
      </c>
      <c r="G386">
        <v>7</v>
      </c>
      <c r="H386">
        <v>19</v>
      </c>
      <c r="I386" s="39" t="s">
        <v>20607</v>
      </c>
      <c r="J386" s="39" t="s">
        <v>314</v>
      </c>
      <c r="K386" s="39" t="s">
        <v>20593</v>
      </c>
      <c r="L386" s="39" t="s">
        <v>16918</v>
      </c>
      <c r="M386" s="39" t="s">
        <v>46703</v>
      </c>
      <c r="N386" s="39" t="s">
        <v>34871</v>
      </c>
      <c r="O386" s="39" t="s">
        <v>48542</v>
      </c>
      <c r="P386" s="39" t="s">
        <v>48543</v>
      </c>
      <c r="Q386" s="39" t="s">
        <v>48544</v>
      </c>
      <c r="R386" s="39" t="s">
        <v>45893</v>
      </c>
      <c r="S386" s="39" t="s">
        <v>45902</v>
      </c>
      <c r="T386" s="39" t="s">
        <v>22287</v>
      </c>
    </row>
    <row r="387" spans="1:20" x14ac:dyDescent="0.3">
      <c r="A387">
        <v>386</v>
      </c>
      <c r="B387" s="1">
        <v>45911.455567129633</v>
      </c>
      <c r="C387" s="1">
        <v>45911.460497685184</v>
      </c>
      <c r="D387" s="39" t="s">
        <v>4188</v>
      </c>
      <c r="E387" s="39" t="s">
        <v>4189</v>
      </c>
      <c r="F387" s="39" t="s">
        <v>4189</v>
      </c>
      <c r="G387">
        <v>7</v>
      </c>
      <c r="H387">
        <v>17</v>
      </c>
      <c r="I387" s="39" t="s">
        <v>22096</v>
      </c>
      <c r="J387" s="39" t="s">
        <v>48545</v>
      </c>
      <c r="K387" s="39" t="s">
        <v>48546</v>
      </c>
      <c r="L387" s="39" t="s">
        <v>23020</v>
      </c>
      <c r="M387" s="39" t="s">
        <v>21189</v>
      </c>
      <c r="N387" s="39" t="s">
        <v>20586</v>
      </c>
      <c r="O387" s="39" t="s">
        <v>16301</v>
      </c>
      <c r="P387" s="39" t="s">
        <v>48547</v>
      </c>
      <c r="Q387" s="39" t="s">
        <v>48548</v>
      </c>
      <c r="R387" s="39" t="s">
        <v>48549</v>
      </c>
      <c r="S387" s="39" t="s">
        <v>48550</v>
      </c>
      <c r="T387" s="39" t="s">
        <v>21835</v>
      </c>
    </row>
    <row r="388" spans="1:20" x14ac:dyDescent="0.3">
      <c r="A388">
        <v>387</v>
      </c>
      <c r="B388" s="1">
        <v>45911.454097222224</v>
      </c>
      <c r="C388" s="1">
        <v>45911.46434027778</v>
      </c>
      <c r="D388" s="39" t="s">
        <v>4434</v>
      </c>
      <c r="E388" s="39" t="s">
        <v>4435</v>
      </c>
      <c r="F388" s="39" t="s">
        <v>18534</v>
      </c>
      <c r="G388">
        <v>7</v>
      </c>
      <c r="H388">
        <v>27</v>
      </c>
      <c r="I388" s="39" t="s">
        <v>22096</v>
      </c>
      <c r="J388" s="39" t="s">
        <v>22346</v>
      </c>
      <c r="K388" s="39" t="s">
        <v>48551</v>
      </c>
      <c r="L388" s="39" t="s">
        <v>23020</v>
      </c>
      <c r="M388" s="39" t="s">
        <v>1504</v>
      </c>
      <c r="N388" s="39" t="s">
        <v>20586</v>
      </c>
      <c r="O388" s="39" t="s">
        <v>16301</v>
      </c>
      <c r="P388" s="39" t="s">
        <v>48552</v>
      </c>
      <c r="Q388" s="39" t="s">
        <v>48553</v>
      </c>
      <c r="R388" s="39" t="s">
        <v>48549</v>
      </c>
      <c r="S388" s="39" t="s">
        <v>48550</v>
      </c>
      <c r="T388" s="39" t="s">
        <v>21835</v>
      </c>
    </row>
    <row r="389" spans="1:20" x14ac:dyDescent="0.3">
      <c r="A389">
        <v>388</v>
      </c>
      <c r="B389" s="1">
        <v>45911.450740740744</v>
      </c>
      <c r="C389" s="1">
        <v>45911.464560185188</v>
      </c>
      <c r="D389" s="39" t="s">
        <v>4217</v>
      </c>
      <c r="E389" s="39" t="s">
        <v>4218</v>
      </c>
      <c r="F389" s="39" t="s">
        <v>4219</v>
      </c>
      <c r="G389">
        <v>7</v>
      </c>
      <c r="H389">
        <v>37</v>
      </c>
      <c r="I389" s="39" t="s">
        <v>22096</v>
      </c>
      <c r="J389" s="39" t="s">
        <v>48545</v>
      </c>
      <c r="K389" s="39" t="s">
        <v>48551</v>
      </c>
      <c r="L389" s="39" t="s">
        <v>23020</v>
      </c>
      <c r="M389" s="39" t="s">
        <v>1504</v>
      </c>
      <c r="N389" s="39" t="s">
        <v>20586</v>
      </c>
      <c r="O389" s="39" t="s">
        <v>16301</v>
      </c>
      <c r="P389" s="39" t="s">
        <v>48552</v>
      </c>
      <c r="Q389" s="39" t="s">
        <v>48553</v>
      </c>
      <c r="R389" s="39" t="s">
        <v>48549</v>
      </c>
      <c r="S389" s="39" t="s">
        <v>48550</v>
      </c>
      <c r="T389" s="39" t="s">
        <v>21835</v>
      </c>
    </row>
    <row r="390" spans="1:20" x14ac:dyDescent="0.3">
      <c r="A390">
        <v>389</v>
      </c>
      <c r="B390" s="1">
        <v>45911.464502314811</v>
      </c>
      <c r="C390" s="1">
        <v>45911.467719907407</v>
      </c>
      <c r="D390" s="39" t="s">
        <v>4395</v>
      </c>
      <c r="E390" s="39" t="s">
        <v>4396</v>
      </c>
      <c r="F390" s="39" t="s">
        <v>4396</v>
      </c>
      <c r="G390">
        <v>7</v>
      </c>
      <c r="H390">
        <v>18</v>
      </c>
      <c r="I390" s="39" t="s">
        <v>48554</v>
      </c>
      <c r="J390" s="39" t="s">
        <v>48555</v>
      </c>
      <c r="K390" s="39" t="s">
        <v>48556</v>
      </c>
      <c r="L390" s="39" t="s">
        <v>48557</v>
      </c>
      <c r="M390" s="39" t="s">
        <v>21189</v>
      </c>
      <c r="N390" s="39" t="s">
        <v>48558</v>
      </c>
      <c r="O390" s="39" t="s">
        <v>48559</v>
      </c>
      <c r="P390" s="39" t="s">
        <v>48560</v>
      </c>
      <c r="Q390" s="39" t="s">
        <v>48561</v>
      </c>
      <c r="R390" s="39" t="s">
        <v>48562</v>
      </c>
      <c r="S390" s="39" t="s">
        <v>48563</v>
      </c>
      <c r="T390" s="39" t="s">
        <v>48564</v>
      </c>
    </row>
    <row r="391" spans="1:20" x14ac:dyDescent="0.3">
      <c r="A391">
        <v>390</v>
      </c>
      <c r="B391" s="1">
        <v>45911.468229166669</v>
      </c>
      <c r="C391" s="1">
        <v>45911.470439814817</v>
      </c>
      <c r="D391" s="39" t="s">
        <v>4246</v>
      </c>
      <c r="E391" s="39" t="s">
        <v>4247</v>
      </c>
      <c r="F391" s="39" t="s">
        <v>41077</v>
      </c>
      <c r="G391">
        <v>7</v>
      </c>
      <c r="H391">
        <v>24</v>
      </c>
      <c r="I391" s="39" t="s">
        <v>48565</v>
      </c>
      <c r="J391" s="39" t="s">
        <v>20592</v>
      </c>
      <c r="K391" s="39" t="s">
        <v>48566</v>
      </c>
      <c r="L391" s="39" t="s">
        <v>48567</v>
      </c>
      <c r="M391" s="39" t="s">
        <v>48568</v>
      </c>
      <c r="N391" s="39" t="s">
        <v>48569</v>
      </c>
      <c r="O391" s="39" t="s">
        <v>48570</v>
      </c>
      <c r="P391" s="39" t="s">
        <v>48571</v>
      </c>
      <c r="Q391" s="39" t="s">
        <v>48572</v>
      </c>
      <c r="R391" s="39" t="s">
        <v>48573</v>
      </c>
      <c r="S391" s="39" t="s">
        <v>314</v>
      </c>
      <c r="T391" s="39" t="s">
        <v>48574</v>
      </c>
    </row>
    <row r="392" spans="1:20" x14ac:dyDescent="0.3">
      <c r="A392">
        <v>391</v>
      </c>
      <c r="B392" s="1">
        <v>45911.521539351852</v>
      </c>
      <c r="C392" s="1">
        <v>45911.527627314812</v>
      </c>
      <c r="D392" s="39" t="s">
        <v>33895</v>
      </c>
      <c r="E392" s="39" t="s">
        <v>36305</v>
      </c>
      <c r="F392" s="39" t="s">
        <v>36305</v>
      </c>
      <c r="G392">
        <v>14</v>
      </c>
      <c r="H392">
        <v>38</v>
      </c>
      <c r="I392" s="39" t="s">
        <v>48575</v>
      </c>
      <c r="J392" s="39" t="s">
        <v>48576</v>
      </c>
      <c r="K392" s="39" t="s">
        <v>48577</v>
      </c>
      <c r="L392" s="39" t="s">
        <v>48578</v>
      </c>
      <c r="M392" s="39" t="s">
        <v>21189</v>
      </c>
      <c r="N392" s="39" t="s">
        <v>20586</v>
      </c>
      <c r="O392" s="39" t="s">
        <v>48579</v>
      </c>
      <c r="P392" s="39" t="s">
        <v>48580</v>
      </c>
      <c r="Q392" s="39" t="s">
        <v>48581</v>
      </c>
      <c r="R392" s="39" t="s">
        <v>48582</v>
      </c>
      <c r="S392" s="39" t="s">
        <v>48583</v>
      </c>
      <c r="T392" s="39" t="s">
        <v>48584</v>
      </c>
    </row>
    <row r="393" spans="1:20" x14ac:dyDescent="0.3">
      <c r="A393">
        <v>392</v>
      </c>
      <c r="B393" s="1">
        <v>45911.535960648151</v>
      </c>
      <c r="C393" s="1">
        <v>45911.543067129627</v>
      </c>
      <c r="D393" s="39" t="s">
        <v>4315</v>
      </c>
      <c r="E393" s="39" t="s">
        <v>4316</v>
      </c>
      <c r="F393" s="39" t="s">
        <v>4316</v>
      </c>
      <c r="G393">
        <v>7</v>
      </c>
      <c r="H393">
        <v>32</v>
      </c>
      <c r="I393" s="39" t="s">
        <v>21034</v>
      </c>
      <c r="J393" s="39" t="s">
        <v>20864</v>
      </c>
      <c r="K393" s="39" t="s">
        <v>20582</v>
      </c>
      <c r="L393" s="39" t="s">
        <v>12887</v>
      </c>
      <c r="M393" s="39" t="s">
        <v>48585</v>
      </c>
      <c r="N393" s="39" t="s">
        <v>22658</v>
      </c>
      <c r="O393" s="39" t="s">
        <v>12887</v>
      </c>
      <c r="P393" s="39" t="s">
        <v>20586</v>
      </c>
      <c r="Q393" s="39" t="s">
        <v>48586</v>
      </c>
      <c r="R393" s="39" t="s">
        <v>48587</v>
      </c>
      <c r="S393" s="39" t="s">
        <v>48588</v>
      </c>
      <c r="T393" s="39" t="s">
        <v>48589</v>
      </c>
    </row>
    <row r="394" spans="1:20" x14ac:dyDescent="0.3">
      <c r="A394">
        <v>393</v>
      </c>
      <c r="B394" s="1">
        <v>45911.628738425927</v>
      </c>
      <c r="C394" s="1">
        <v>45911.633599537039</v>
      </c>
      <c r="D394" s="39" t="s">
        <v>1883</v>
      </c>
      <c r="E394" s="39" t="s">
        <v>1884</v>
      </c>
      <c r="F394" s="39" t="s">
        <v>1884</v>
      </c>
      <c r="G394">
        <v>13</v>
      </c>
      <c r="H394">
        <v>39</v>
      </c>
      <c r="I394" s="39" t="s">
        <v>48590</v>
      </c>
      <c r="J394" s="39" t="s">
        <v>48591</v>
      </c>
      <c r="K394" s="39" t="s">
        <v>48592</v>
      </c>
      <c r="L394" s="39" t="s">
        <v>48593</v>
      </c>
      <c r="M394" s="39" t="s">
        <v>48594</v>
      </c>
      <c r="N394" s="39" t="s">
        <v>20586</v>
      </c>
      <c r="O394" s="39" t="s">
        <v>48595</v>
      </c>
      <c r="P394" s="39" t="s">
        <v>48596</v>
      </c>
      <c r="Q394" s="39" t="s">
        <v>48596</v>
      </c>
      <c r="R394" s="39" t="s">
        <v>48597</v>
      </c>
      <c r="S394" s="39" t="s">
        <v>22129</v>
      </c>
      <c r="T394" s="39" t="s">
        <v>48598</v>
      </c>
    </row>
    <row r="395" spans="1:20" x14ac:dyDescent="0.3">
      <c r="A395">
        <v>394</v>
      </c>
      <c r="B395" s="1">
        <v>45911.633356481485</v>
      </c>
      <c r="C395" s="1">
        <v>45911.638252314813</v>
      </c>
      <c r="D395" s="39" t="s">
        <v>1525</v>
      </c>
      <c r="E395" s="39" t="s">
        <v>1526</v>
      </c>
      <c r="F395" s="39" t="s">
        <v>1526</v>
      </c>
      <c r="G395">
        <v>13</v>
      </c>
      <c r="H395">
        <v>11</v>
      </c>
      <c r="I395" s="39" t="s">
        <v>48599</v>
      </c>
      <c r="J395" s="39" t="s">
        <v>48600</v>
      </c>
      <c r="K395" s="39" t="s">
        <v>48601</v>
      </c>
      <c r="L395" s="39" t="s">
        <v>48602</v>
      </c>
      <c r="M395" s="39" t="s">
        <v>21189</v>
      </c>
      <c r="N395" s="39" t="s">
        <v>20586</v>
      </c>
      <c r="O395" s="39" t="s">
        <v>48603</v>
      </c>
      <c r="P395" s="39" t="s">
        <v>48604</v>
      </c>
      <c r="Q395" s="39" t="s">
        <v>48605</v>
      </c>
      <c r="R395" s="39" t="s">
        <v>48606</v>
      </c>
      <c r="S395" s="39" t="s">
        <v>48607</v>
      </c>
      <c r="T395" s="39" t="s">
        <v>48608</v>
      </c>
    </row>
    <row r="396" spans="1:20" x14ac:dyDescent="0.3">
      <c r="A396">
        <v>395</v>
      </c>
      <c r="B396" s="1">
        <v>45911.638784722221</v>
      </c>
      <c r="C396" s="1">
        <v>45911.640416666669</v>
      </c>
      <c r="D396" s="39" t="s">
        <v>1803</v>
      </c>
      <c r="E396" s="39" t="s">
        <v>1804</v>
      </c>
      <c r="F396" s="39" t="s">
        <v>1804</v>
      </c>
      <c r="G396">
        <v>13</v>
      </c>
      <c r="H396">
        <v>26</v>
      </c>
      <c r="I396" s="39" t="s">
        <v>48609</v>
      </c>
      <c r="J396" s="39" t="s">
        <v>48610</v>
      </c>
      <c r="K396" s="39" t="s">
        <v>48611</v>
      </c>
      <c r="L396" s="39" t="s">
        <v>48612</v>
      </c>
      <c r="M396" s="39" t="s">
        <v>48613</v>
      </c>
      <c r="N396" s="39" t="s">
        <v>20586</v>
      </c>
      <c r="O396" s="39" t="s">
        <v>48614</v>
      </c>
      <c r="P396" s="39" t="s">
        <v>48615</v>
      </c>
      <c r="Q396" s="39" t="s">
        <v>48616</v>
      </c>
      <c r="R396" s="39" t="s">
        <v>48617</v>
      </c>
      <c r="S396" s="39" t="s">
        <v>48618</v>
      </c>
      <c r="T396" s="39" t="s">
        <v>48619</v>
      </c>
    </row>
    <row r="397" spans="1:20" x14ac:dyDescent="0.3">
      <c r="A397">
        <v>396</v>
      </c>
      <c r="B397" s="1">
        <v>45911.637754629628</v>
      </c>
      <c r="C397" s="1">
        <v>45911.641145833331</v>
      </c>
      <c r="D397" s="39" t="s">
        <v>1495</v>
      </c>
      <c r="E397" s="39" t="s">
        <v>1496</v>
      </c>
      <c r="F397" s="39" t="s">
        <v>1496</v>
      </c>
      <c r="G397">
        <v>13</v>
      </c>
      <c r="H397">
        <v>18</v>
      </c>
      <c r="I397" s="39" t="s">
        <v>314</v>
      </c>
      <c r="J397" s="39" t="s">
        <v>314</v>
      </c>
      <c r="K397" s="39" t="s">
        <v>48620</v>
      </c>
      <c r="L397" s="39" t="s">
        <v>19397</v>
      </c>
      <c r="M397" s="39" t="s">
        <v>48621</v>
      </c>
      <c r="N397" s="39" t="s">
        <v>20586</v>
      </c>
      <c r="O397" s="39" t="s">
        <v>48622</v>
      </c>
      <c r="P397" s="39" t="s">
        <v>48623</v>
      </c>
      <c r="Q397" s="39" t="s">
        <v>48624</v>
      </c>
      <c r="R397" s="39" t="s">
        <v>48625</v>
      </c>
      <c r="S397" s="39" t="s">
        <v>48626</v>
      </c>
      <c r="T397" s="39" t="s">
        <v>48627</v>
      </c>
    </row>
    <row r="398" spans="1:20" x14ac:dyDescent="0.3">
      <c r="A398">
        <v>397</v>
      </c>
      <c r="B398" s="1">
        <v>45911.641805555555</v>
      </c>
      <c r="C398" s="1">
        <v>45911.646504629629</v>
      </c>
      <c r="D398" s="39" t="s">
        <v>1705</v>
      </c>
      <c r="E398" s="39" t="s">
        <v>1706</v>
      </c>
      <c r="F398" s="39" t="s">
        <v>1706</v>
      </c>
      <c r="G398">
        <v>13</v>
      </c>
      <c r="H398">
        <v>28</v>
      </c>
      <c r="I398" s="39" t="s">
        <v>48628</v>
      </c>
      <c r="J398" s="39" t="s">
        <v>48629</v>
      </c>
      <c r="K398" s="39" t="s">
        <v>48630</v>
      </c>
      <c r="L398" s="39" t="s">
        <v>48631</v>
      </c>
      <c r="M398" s="39" t="s">
        <v>34870</v>
      </c>
      <c r="N398" s="39" t="s">
        <v>48632</v>
      </c>
      <c r="O398" s="39" t="s">
        <v>48633</v>
      </c>
      <c r="P398" s="39" t="s">
        <v>48543</v>
      </c>
      <c r="Q398" s="39" t="s">
        <v>48634</v>
      </c>
      <c r="R398" s="39" t="s">
        <v>45893</v>
      </c>
      <c r="S398" s="39" t="s">
        <v>20741</v>
      </c>
      <c r="T398" s="39" t="s">
        <v>20606</v>
      </c>
    </row>
    <row r="399" spans="1:20" x14ac:dyDescent="0.3">
      <c r="A399">
        <v>398</v>
      </c>
      <c r="B399" s="1">
        <v>45911.642395833333</v>
      </c>
      <c r="C399" s="1">
        <v>45911.648009259261</v>
      </c>
      <c r="D399" s="39" t="s">
        <v>1639</v>
      </c>
      <c r="E399" s="39" t="s">
        <v>1640</v>
      </c>
      <c r="F399" s="39" t="s">
        <v>1641</v>
      </c>
      <c r="G399">
        <v>13</v>
      </c>
      <c r="H399">
        <v>13</v>
      </c>
      <c r="I399" s="39" t="s">
        <v>48635</v>
      </c>
      <c r="J399" s="39" t="s">
        <v>48636</v>
      </c>
      <c r="K399" s="39" t="s">
        <v>20978</v>
      </c>
      <c r="L399" s="39" t="s">
        <v>12887</v>
      </c>
      <c r="M399" s="39" t="s">
        <v>48637</v>
      </c>
      <c r="N399" s="39" t="s">
        <v>48638</v>
      </c>
      <c r="O399" s="39" t="s">
        <v>48639</v>
      </c>
      <c r="P399" s="39" t="s">
        <v>48640</v>
      </c>
      <c r="Q399" s="39" t="s">
        <v>48641</v>
      </c>
      <c r="R399" s="39" t="s">
        <v>48642</v>
      </c>
      <c r="S399" s="39" t="s">
        <v>48643</v>
      </c>
      <c r="T399" s="39" t="s">
        <v>48644</v>
      </c>
    </row>
    <row r="400" spans="1:20" x14ac:dyDescent="0.3">
      <c r="A400">
        <v>399</v>
      </c>
      <c r="B400" s="1">
        <v>45911.720092592594</v>
      </c>
      <c r="C400" s="1">
        <v>45911.724594907406</v>
      </c>
      <c r="D400" s="39" t="s">
        <v>4124</v>
      </c>
      <c r="E400" s="39" t="s">
        <v>4125</v>
      </c>
      <c r="F400" s="39" t="s">
        <v>4125</v>
      </c>
      <c r="G400">
        <v>6</v>
      </c>
      <c r="H400">
        <v>26</v>
      </c>
      <c r="I400" s="39" t="s">
        <v>48645</v>
      </c>
      <c r="J400" s="39" t="s">
        <v>48646</v>
      </c>
      <c r="K400" s="39" t="s">
        <v>48647</v>
      </c>
      <c r="L400" s="39" t="s">
        <v>48648</v>
      </c>
      <c r="M400" s="39" t="s">
        <v>48649</v>
      </c>
      <c r="N400" s="39" t="s">
        <v>48650</v>
      </c>
      <c r="O400" s="39" t="s">
        <v>48651</v>
      </c>
      <c r="P400" s="39" t="s">
        <v>48652</v>
      </c>
      <c r="Q400" s="39" t="s">
        <v>48653</v>
      </c>
      <c r="R400" s="39" t="s">
        <v>48654</v>
      </c>
      <c r="S400" s="39" t="s">
        <v>48655</v>
      </c>
      <c r="T400" s="39" t="s">
        <v>48656</v>
      </c>
    </row>
    <row r="401" spans="1:20" x14ac:dyDescent="0.3">
      <c r="A401">
        <v>400</v>
      </c>
      <c r="B401" s="1">
        <v>45911.718900462962</v>
      </c>
      <c r="C401" s="1">
        <v>45911.728101851855</v>
      </c>
      <c r="D401" s="39" t="s">
        <v>3188</v>
      </c>
      <c r="E401" s="39" t="s">
        <v>3189</v>
      </c>
      <c r="F401" s="39" t="s">
        <v>3189</v>
      </c>
      <c r="G401">
        <v>3</v>
      </c>
      <c r="H401">
        <v>19</v>
      </c>
      <c r="I401" s="39" t="s">
        <v>48657</v>
      </c>
      <c r="J401" s="39" t="s">
        <v>23002</v>
      </c>
      <c r="K401" s="39" t="s">
        <v>22346</v>
      </c>
      <c r="L401" s="39" t="s">
        <v>48658</v>
      </c>
      <c r="M401" s="39" t="s">
        <v>48659</v>
      </c>
      <c r="N401" s="39" t="s">
        <v>20586</v>
      </c>
      <c r="O401" s="39" t="s">
        <v>48660</v>
      </c>
      <c r="P401" s="39" t="s">
        <v>48661</v>
      </c>
      <c r="Q401" s="39" t="s">
        <v>48662</v>
      </c>
      <c r="R401" s="39" t="s">
        <v>48663</v>
      </c>
      <c r="S401" s="39" t="s">
        <v>48664</v>
      </c>
      <c r="T401" s="39" t="s">
        <v>48665</v>
      </c>
    </row>
    <row r="402" spans="1:20" x14ac:dyDescent="0.3">
      <c r="A402">
        <v>401</v>
      </c>
      <c r="B402" s="1">
        <v>45911.733240740738</v>
      </c>
      <c r="C402" s="1">
        <v>45911.742430555554</v>
      </c>
      <c r="D402" s="39" t="s">
        <v>2674</v>
      </c>
      <c r="E402" s="39" t="s">
        <v>2675</v>
      </c>
      <c r="F402" s="39" t="s">
        <v>2675</v>
      </c>
      <c r="G402">
        <v>5</v>
      </c>
      <c r="H402">
        <v>4</v>
      </c>
      <c r="I402" s="39" t="s">
        <v>48666</v>
      </c>
      <c r="J402" s="39" t="s">
        <v>48667</v>
      </c>
      <c r="K402" s="39" t="s">
        <v>48668</v>
      </c>
      <c r="L402" s="39" t="s">
        <v>48669</v>
      </c>
      <c r="M402" s="39" t="s">
        <v>34870</v>
      </c>
      <c r="N402" s="39" t="s">
        <v>34871</v>
      </c>
      <c r="O402" s="39" t="s">
        <v>48670</v>
      </c>
      <c r="P402" s="39" t="s">
        <v>48521</v>
      </c>
      <c r="Q402" s="39" t="s">
        <v>48671</v>
      </c>
      <c r="R402" s="39" t="s">
        <v>45893</v>
      </c>
      <c r="S402" s="39" t="s">
        <v>314</v>
      </c>
      <c r="T402" s="39" t="s">
        <v>20606</v>
      </c>
    </row>
    <row r="403" spans="1:20" x14ac:dyDescent="0.3">
      <c r="A403">
        <v>402</v>
      </c>
      <c r="B403" s="1">
        <v>45911.770208333335</v>
      </c>
      <c r="C403" s="1">
        <v>45911.777442129627</v>
      </c>
      <c r="D403" s="39" t="s">
        <v>33820</v>
      </c>
      <c r="E403" s="39" t="s">
        <v>36128</v>
      </c>
      <c r="F403" s="39" t="s">
        <v>42514</v>
      </c>
      <c r="G403">
        <v>14</v>
      </c>
      <c r="H403">
        <v>16</v>
      </c>
      <c r="I403" s="39" t="s">
        <v>48672</v>
      </c>
      <c r="J403" s="39" t="s">
        <v>48673</v>
      </c>
      <c r="K403" s="39" t="s">
        <v>20593</v>
      </c>
      <c r="L403" s="39" t="s">
        <v>12887</v>
      </c>
      <c r="M403" s="39" t="s">
        <v>48674</v>
      </c>
      <c r="N403" s="39" t="s">
        <v>20586</v>
      </c>
      <c r="O403" s="39" t="s">
        <v>48675</v>
      </c>
      <c r="P403" s="39" t="s">
        <v>48521</v>
      </c>
      <c r="Q403" s="39" t="s">
        <v>48676</v>
      </c>
      <c r="R403" s="39" t="s">
        <v>48523</v>
      </c>
      <c r="S403" s="39" t="s">
        <v>314</v>
      </c>
      <c r="T403" s="39" t="s">
        <v>20606</v>
      </c>
    </row>
    <row r="404" spans="1:20" x14ac:dyDescent="0.3">
      <c r="A404">
        <v>403</v>
      </c>
      <c r="B404" s="1">
        <v>45911.782222222224</v>
      </c>
      <c r="C404" s="1">
        <v>45911.782268518517</v>
      </c>
      <c r="D404" s="39" t="s">
        <v>2402</v>
      </c>
      <c r="E404" s="39" t="s">
        <v>2403</v>
      </c>
      <c r="F404" s="39" t="s">
        <v>2404</v>
      </c>
      <c r="G404">
        <v>12</v>
      </c>
      <c r="H404">
        <v>23</v>
      </c>
      <c r="I404" s="39" t="s">
        <v>48677</v>
      </c>
      <c r="J404" s="39" t="s">
        <v>48678</v>
      </c>
      <c r="K404" s="39" t="s">
        <v>48679</v>
      </c>
      <c r="L404" s="39" t="s">
        <v>48680</v>
      </c>
      <c r="M404" s="39" t="s">
        <v>48681</v>
      </c>
      <c r="N404" s="39" t="s">
        <v>48682</v>
      </c>
      <c r="O404" s="39" t="s">
        <v>48683</v>
      </c>
      <c r="P404" s="39" t="s">
        <v>48684</v>
      </c>
      <c r="Q404" s="39" t="s">
        <v>48685</v>
      </c>
      <c r="R404" s="39" t="s">
        <v>48686</v>
      </c>
      <c r="S404" s="39" t="s">
        <v>48687</v>
      </c>
      <c r="T404" s="39" t="s">
        <v>48688</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AE675-C548-4DE5-ABC6-47150EEA807F}">
  <dimension ref="A1:CH412"/>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13.75" bestFit="1" customWidth="1"/>
    <col min="7" max="7" width="15.625" bestFit="1" customWidth="1"/>
    <col min="8" max="8" width="19.75" bestFit="1" customWidth="1"/>
    <col min="9" max="9" width="24" bestFit="1" customWidth="1"/>
    <col min="10" max="10" width="17" bestFit="1" customWidth="1"/>
    <col min="11" max="11" width="19.75"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21" width="81" bestFit="1" customWidth="1"/>
    <col min="22" max="22" width="56" bestFit="1" customWidth="1"/>
    <col min="23" max="23" width="58.75" bestFit="1" customWidth="1"/>
    <col min="24" max="26" width="81" bestFit="1" customWidth="1"/>
    <col min="27" max="27" width="41.125" bestFit="1" customWidth="1"/>
    <col min="28" max="28" width="48.625" bestFit="1" customWidth="1"/>
    <col min="29" max="29" width="51.25" bestFit="1" customWidth="1"/>
    <col min="30" max="30" width="29" bestFit="1" customWidth="1"/>
    <col min="31" max="31" width="36.5" bestFit="1" customWidth="1"/>
    <col min="32" max="32" width="39.125" bestFit="1" customWidth="1"/>
    <col min="33" max="33" width="52" bestFit="1" customWidth="1"/>
    <col min="34" max="34" width="59.5" bestFit="1" customWidth="1"/>
    <col min="35" max="35" width="62.25" bestFit="1" customWidth="1"/>
    <col min="36" max="36" width="81" bestFit="1" customWidth="1"/>
    <col min="37" max="37" width="76.125" bestFit="1" customWidth="1"/>
    <col min="38" max="38" width="78.875" bestFit="1" customWidth="1"/>
    <col min="39" max="42" width="81" bestFit="1" customWidth="1"/>
    <col min="43" max="43" width="46.5" bestFit="1" customWidth="1"/>
    <col min="44" max="44" width="49.25" bestFit="1" customWidth="1"/>
    <col min="45" max="45" width="81" bestFit="1" customWidth="1"/>
    <col min="46" max="46" width="78.5" bestFit="1" customWidth="1"/>
    <col min="47" max="47" width="81" bestFit="1" customWidth="1"/>
    <col min="48" max="48" width="22.75" bestFit="1" customWidth="1"/>
    <col min="49" max="49" width="30.25" bestFit="1" customWidth="1"/>
    <col min="50" max="50" width="33" bestFit="1" customWidth="1"/>
    <col min="51" max="51" width="22.75" bestFit="1" customWidth="1"/>
    <col min="52" max="52" width="30.25" bestFit="1" customWidth="1"/>
    <col min="53" max="53" width="33" bestFit="1" customWidth="1"/>
    <col min="54" max="54" width="22.75" bestFit="1" customWidth="1"/>
    <col min="55" max="55" width="30.25" bestFit="1" customWidth="1"/>
    <col min="56" max="56" width="33" bestFit="1" customWidth="1"/>
    <col min="57" max="57" width="22.75" bestFit="1" customWidth="1"/>
    <col min="58" max="58" width="30.25" bestFit="1" customWidth="1"/>
    <col min="59" max="59" width="33" bestFit="1" customWidth="1"/>
    <col min="60" max="60" width="22.75" bestFit="1" customWidth="1"/>
    <col min="61" max="61" width="30.25" bestFit="1" customWidth="1"/>
    <col min="62" max="62" width="33" bestFit="1" customWidth="1"/>
    <col min="63" max="63" width="22.75" bestFit="1" customWidth="1"/>
    <col min="64" max="64" width="30.25" bestFit="1" customWidth="1"/>
    <col min="65" max="65" width="33" bestFit="1" customWidth="1"/>
    <col min="66" max="66" width="22.75" bestFit="1" customWidth="1"/>
    <col min="67" max="67" width="30.25" bestFit="1" customWidth="1"/>
    <col min="68" max="68" width="33" bestFit="1" customWidth="1"/>
    <col min="69" max="69" width="22.75" bestFit="1" customWidth="1"/>
    <col min="70" max="70" width="30.25" bestFit="1" customWidth="1"/>
    <col min="71" max="71" width="33" bestFit="1" customWidth="1"/>
    <col min="72" max="72" width="22.75" bestFit="1" customWidth="1"/>
    <col min="73" max="73" width="30.25" bestFit="1" customWidth="1"/>
    <col min="74" max="74" width="33" bestFit="1" customWidth="1"/>
    <col min="75" max="75" width="25.125" bestFit="1" customWidth="1"/>
    <col min="76" max="76" width="32.625" bestFit="1" customWidth="1"/>
    <col min="77" max="77" width="35.25" bestFit="1" customWidth="1"/>
    <col min="78" max="78" width="25.125" bestFit="1" customWidth="1"/>
    <col min="79" max="79" width="32.625" bestFit="1" customWidth="1"/>
    <col min="80" max="80" width="35.25" bestFit="1" customWidth="1"/>
    <col min="81" max="81" width="81" bestFit="1" customWidth="1"/>
    <col min="82" max="82" width="74.125" bestFit="1" customWidth="1"/>
    <col min="83" max="83" width="76.75" bestFit="1" customWidth="1"/>
    <col min="84" max="84" width="81" bestFit="1" customWidth="1"/>
    <col min="85" max="85" width="79.875" bestFit="1" customWidth="1"/>
    <col min="86" max="86" width="81" bestFit="1" customWidth="1"/>
  </cols>
  <sheetData>
    <row r="1" spans="1:86" x14ac:dyDescent="0.3">
      <c r="A1" t="s">
        <v>0</v>
      </c>
      <c r="B1" t="s">
        <v>1</v>
      </c>
      <c r="C1" t="s">
        <v>2</v>
      </c>
      <c r="D1" t="s">
        <v>3</v>
      </c>
      <c r="E1" t="s">
        <v>4</v>
      </c>
      <c r="F1" t="s">
        <v>15094</v>
      </c>
      <c r="G1" t="s">
        <v>15095</v>
      </c>
      <c r="H1" t="s">
        <v>15096</v>
      </c>
      <c r="I1" t="s">
        <v>23134</v>
      </c>
      <c r="J1" t="s">
        <v>23135</v>
      </c>
      <c r="K1" t="s">
        <v>23136</v>
      </c>
      <c r="L1" t="s">
        <v>4790</v>
      </c>
      <c r="M1" t="s">
        <v>15100</v>
      </c>
      <c r="N1" t="s">
        <v>15101</v>
      </c>
      <c r="O1" t="s">
        <v>7</v>
      </c>
      <c r="P1" t="s">
        <v>15102</v>
      </c>
      <c r="Q1" t="s">
        <v>15103</v>
      </c>
      <c r="R1" t="s">
        <v>23137</v>
      </c>
      <c r="S1" t="s">
        <v>23138</v>
      </c>
      <c r="T1" t="s">
        <v>23139</v>
      </c>
      <c r="U1" t="s">
        <v>23140</v>
      </c>
      <c r="V1" t="s">
        <v>23141</v>
      </c>
      <c r="W1" t="s">
        <v>23142</v>
      </c>
      <c r="X1" t="s">
        <v>23143</v>
      </c>
      <c r="Y1" t="s">
        <v>23144</v>
      </c>
      <c r="Z1" t="s">
        <v>23145</v>
      </c>
      <c r="AA1" t="s">
        <v>23146</v>
      </c>
      <c r="AB1" t="s">
        <v>23147</v>
      </c>
      <c r="AC1" t="s">
        <v>23148</v>
      </c>
      <c r="AD1" t="s">
        <v>23149</v>
      </c>
      <c r="AE1" t="s">
        <v>23150</v>
      </c>
      <c r="AF1" t="s">
        <v>23151</v>
      </c>
      <c r="AG1" t="s">
        <v>23152</v>
      </c>
      <c r="AH1" t="s">
        <v>23153</v>
      </c>
      <c r="AI1" t="s">
        <v>23154</v>
      </c>
      <c r="AJ1" t="s">
        <v>23155</v>
      </c>
      <c r="AK1" t="s">
        <v>23156</v>
      </c>
      <c r="AL1" t="s">
        <v>23157</v>
      </c>
      <c r="AM1" t="s">
        <v>23158</v>
      </c>
      <c r="AN1" t="s">
        <v>23159</v>
      </c>
      <c r="AO1" t="s">
        <v>23160</v>
      </c>
      <c r="AP1" t="s">
        <v>23161</v>
      </c>
      <c r="AQ1" t="s">
        <v>23162</v>
      </c>
      <c r="AR1" t="s">
        <v>23163</v>
      </c>
      <c r="AS1" t="s">
        <v>23164</v>
      </c>
      <c r="AT1" t="s">
        <v>23165</v>
      </c>
      <c r="AU1" t="s">
        <v>23166</v>
      </c>
      <c r="AV1" t="s">
        <v>23167</v>
      </c>
      <c r="AW1" t="s">
        <v>23168</v>
      </c>
      <c r="AX1" t="s">
        <v>23169</v>
      </c>
      <c r="AY1" t="s">
        <v>23170</v>
      </c>
      <c r="AZ1" t="s">
        <v>23171</v>
      </c>
      <c r="BA1" t="s">
        <v>23172</v>
      </c>
      <c r="BB1" t="s">
        <v>23173</v>
      </c>
      <c r="BC1" t="s">
        <v>23174</v>
      </c>
      <c r="BD1" t="s">
        <v>23175</v>
      </c>
      <c r="BE1" t="s">
        <v>23176</v>
      </c>
      <c r="BF1" t="s">
        <v>23177</v>
      </c>
      <c r="BG1" t="s">
        <v>23178</v>
      </c>
      <c r="BH1" t="s">
        <v>23179</v>
      </c>
      <c r="BI1" t="s">
        <v>23180</v>
      </c>
      <c r="BJ1" t="s">
        <v>23181</v>
      </c>
      <c r="BK1" t="s">
        <v>23182</v>
      </c>
      <c r="BL1" t="s">
        <v>23183</v>
      </c>
      <c r="BM1" t="s">
        <v>23184</v>
      </c>
      <c r="BN1" t="s">
        <v>23185</v>
      </c>
      <c r="BO1" t="s">
        <v>23186</v>
      </c>
      <c r="BP1" t="s">
        <v>23187</v>
      </c>
      <c r="BQ1" t="s">
        <v>23188</v>
      </c>
      <c r="BR1" t="s">
        <v>23189</v>
      </c>
      <c r="BS1" t="s">
        <v>23190</v>
      </c>
      <c r="BT1" t="s">
        <v>23191</v>
      </c>
      <c r="BU1" t="s">
        <v>23192</v>
      </c>
      <c r="BV1" t="s">
        <v>23193</v>
      </c>
      <c r="BW1" t="s">
        <v>23194</v>
      </c>
      <c r="BX1" t="s">
        <v>23195</v>
      </c>
      <c r="BY1" t="s">
        <v>23196</v>
      </c>
      <c r="BZ1" t="s">
        <v>23197</v>
      </c>
      <c r="CA1" t="s">
        <v>23198</v>
      </c>
      <c r="CB1" t="s">
        <v>23199</v>
      </c>
      <c r="CC1" t="s">
        <v>23200</v>
      </c>
      <c r="CD1" t="s">
        <v>23201</v>
      </c>
      <c r="CE1" t="s">
        <v>23202</v>
      </c>
      <c r="CF1" t="s">
        <v>23203</v>
      </c>
      <c r="CG1" t="s">
        <v>23204</v>
      </c>
      <c r="CH1" t="s">
        <v>23205</v>
      </c>
    </row>
    <row r="2" spans="1:86" x14ac:dyDescent="0.3">
      <c r="A2">
        <v>1</v>
      </c>
      <c r="B2" s="1">
        <v>45819.383680555555</v>
      </c>
      <c r="C2" s="1">
        <v>45819.395046296297</v>
      </c>
      <c r="D2" s="39" t="s">
        <v>629</v>
      </c>
      <c r="E2" s="39" t="s">
        <v>630</v>
      </c>
      <c r="F2">
        <v>14</v>
      </c>
      <c r="I2" s="39" t="s">
        <v>631</v>
      </c>
      <c r="J2">
        <v>0</v>
      </c>
      <c r="L2">
        <v>10</v>
      </c>
      <c r="M2">
        <v>0</v>
      </c>
      <c r="O2">
        <v>11</v>
      </c>
      <c r="P2">
        <v>0</v>
      </c>
      <c r="R2" s="39" t="s">
        <v>23206</v>
      </c>
      <c r="S2">
        <v>0</v>
      </c>
      <c r="U2" s="39" t="s">
        <v>23207</v>
      </c>
      <c r="V2">
        <v>0</v>
      </c>
      <c r="X2" s="39" t="s">
        <v>23208</v>
      </c>
      <c r="Y2">
        <v>1</v>
      </c>
      <c r="AA2" s="39" t="s">
        <v>23209</v>
      </c>
      <c r="AB2">
        <v>1</v>
      </c>
      <c r="AD2" s="39" t="s">
        <v>23210</v>
      </c>
      <c r="AE2">
        <v>1</v>
      </c>
      <c r="AG2" s="39" t="s">
        <v>23211</v>
      </c>
      <c r="AH2">
        <v>1</v>
      </c>
      <c r="AJ2" s="39" t="s">
        <v>23212</v>
      </c>
      <c r="AK2">
        <v>0</v>
      </c>
      <c r="AM2" s="39" t="s">
        <v>23213</v>
      </c>
      <c r="AN2">
        <v>0</v>
      </c>
      <c r="AP2" s="39" t="s">
        <v>23214</v>
      </c>
      <c r="AQ2">
        <v>0</v>
      </c>
      <c r="AS2" s="39" t="s">
        <v>23215</v>
      </c>
      <c r="AT2">
        <v>0</v>
      </c>
      <c r="AV2" s="39" t="s">
        <v>314</v>
      </c>
      <c r="AW2">
        <v>1</v>
      </c>
      <c r="AY2" s="39" t="s">
        <v>16918</v>
      </c>
      <c r="AZ2">
        <v>1</v>
      </c>
      <c r="BB2" s="39" t="s">
        <v>20679</v>
      </c>
      <c r="BC2">
        <v>1</v>
      </c>
      <c r="BE2" s="39" t="s">
        <v>23216</v>
      </c>
      <c r="BF2">
        <v>1</v>
      </c>
      <c r="BH2" s="39" t="s">
        <v>21853</v>
      </c>
      <c r="BI2">
        <v>1</v>
      </c>
      <c r="BK2" s="39" t="s">
        <v>21156</v>
      </c>
      <c r="BL2">
        <v>1</v>
      </c>
      <c r="BN2" s="39" t="s">
        <v>21157</v>
      </c>
      <c r="BO2">
        <v>1</v>
      </c>
      <c r="BQ2" s="39" t="s">
        <v>23217</v>
      </c>
      <c r="BR2">
        <v>1</v>
      </c>
      <c r="BT2" s="39" t="s">
        <v>23217</v>
      </c>
      <c r="BU2">
        <v>0</v>
      </c>
      <c r="BW2" s="39" t="s">
        <v>21156</v>
      </c>
      <c r="BX2">
        <v>1</v>
      </c>
      <c r="BZ2" s="39" t="s">
        <v>20593</v>
      </c>
      <c r="CA2">
        <v>1</v>
      </c>
      <c r="CC2" s="39" t="s">
        <v>23218</v>
      </c>
      <c r="CD2">
        <v>0</v>
      </c>
      <c r="CF2" s="39" t="s">
        <v>23219</v>
      </c>
      <c r="CG2">
        <v>0</v>
      </c>
    </row>
    <row r="3" spans="1:86" x14ac:dyDescent="0.3">
      <c r="A3">
        <v>2</v>
      </c>
      <c r="B3" s="1">
        <v>45819.383043981485</v>
      </c>
      <c r="C3" s="1">
        <v>45819.395775462966</v>
      </c>
      <c r="D3" s="39" t="s">
        <v>610</v>
      </c>
      <c r="E3" s="39" t="s">
        <v>611</v>
      </c>
      <c r="F3">
        <v>13</v>
      </c>
      <c r="I3" s="39" t="s">
        <v>611</v>
      </c>
      <c r="J3">
        <v>0</v>
      </c>
      <c r="L3">
        <v>10</v>
      </c>
      <c r="M3">
        <v>0</v>
      </c>
      <c r="O3">
        <v>14</v>
      </c>
      <c r="P3">
        <v>0</v>
      </c>
      <c r="R3" s="39" t="s">
        <v>23220</v>
      </c>
      <c r="S3">
        <v>0</v>
      </c>
      <c r="U3" s="39" t="s">
        <v>23221</v>
      </c>
      <c r="V3">
        <v>0</v>
      </c>
      <c r="X3" s="39" t="s">
        <v>23208</v>
      </c>
      <c r="Y3">
        <v>1</v>
      </c>
      <c r="AA3" s="39" t="s">
        <v>23209</v>
      </c>
      <c r="AB3">
        <v>1</v>
      </c>
      <c r="AD3" s="39" t="s">
        <v>23210</v>
      </c>
      <c r="AE3">
        <v>1</v>
      </c>
      <c r="AG3" s="39" t="s">
        <v>23211</v>
      </c>
      <c r="AH3">
        <v>1</v>
      </c>
      <c r="AJ3" s="39" t="s">
        <v>23222</v>
      </c>
      <c r="AK3">
        <v>0</v>
      </c>
      <c r="AM3" s="39" t="s">
        <v>23223</v>
      </c>
      <c r="AN3">
        <v>0</v>
      </c>
      <c r="AP3" s="39" t="s">
        <v>23224</v>
      </c>
      <c r="AQ3">
        <v>0</v>
      </c>
      <c r="AS3" s="39" t="s">
        <v>23225</v>
      </c>
      <c r="AT3">
        <v>0</v>
      </c>
      <c r="AV3" s="39" t="s">
        <v>314</v>
      </c>
      <c r="AW3">
        <v>1</v>
      </c>
      <c r="AY3" s="39" t="s">
        <v>16918</v>
      </c>
      <c r="AZ3">
        <v>1</v>
      </c>
      <c r="BB3" s="39" t="s">
        <v>20679</v>
      </c>
      <c r="BC3">
        <v>1</v>
      </c>
      <c r="BE3" s="39" t="s">
        <v>23216</v>
      </c>
      <c r="BF3">
        <v>1</v>
      </c>
      <c r="BH3" s="39" t="s">
        <v>21853</v>
      </c>
      <c r="BI3">
        <v>1</v>
      </c>
      <c r="BK3" s="39" t="s">
        <v>21156</v>
      </c>
      <c r="BL3">
        <v>1</v>
      </c>
      <c r="BN3" s="39" t="s">
        <v>21157</v>
      </c>
      <c r="BO3">
        <v>1</v>
      </c>
      <c r="BQ3" s="39" t="s">
        <v>23226</v>
      </c>
      <c r="BR3">
        <v>0</v>
      </c>
      <c r="BT3" s="39" t="s">
        <v>23217</v>
      </c>
      <c r="BU3">
        <v>0</v>
      </c>
      <c r="BW3" s="39" t="s">
        <v>21156</v>
      </c>
      <c r="BX3">
        <v>1</v>
      </c>
      <c r="BZ3" s="39" t="s">
        <v>20593</v>
      </c>
      <c r="CA3">
        <v>1</v>
      </c>
      <c r="CC3" s="39" t="s">
        <v>23227</v>
      </c>
      <c r="CD3">
        <v>0</v>
      </c>
      <c r="CF3" s="39" t="s">
        <v>23228</v>
      </c>
      <c r="CG3">
        <v>0</v>
      </c>
    </row>
    <row r="4" spans="1:86" x14ac:dyDescent="0.3">
      <c r="A4">
        <v>3</v>
      </c>
      <c r="B4" s="1">
        <v>45819.387048611112</v>
      </c>
      <c r="C4" s="1">
        <v>45819.396099537036</v>
      </c>
      <c r="D4" s="39" t="s">
        <v>558</v>
      </c>
      <c r="E4" s="39" t="s">
        <v>559</v>
      </c>
      <c r="F4">
        <v>12</v>
      </c>
      <c r="I4" s="39" t="s">
        <v>559</v>
      </c>
      <c r="J4">
        <v>0</v>
      </c>
      <c r="L4">
        <v>10</v>
      </c>
      <c r="M4">
        <v>0</v>
      </c>
      <c r="O4">
        <v>8</v>
      </c>
      <c r="P4">
        <v>0</v>
      </c>
      <c r="R4" s="39" t="s">
        <v>23229</v>
      </c>
      <c r="S4">
        <v>0</v>
      </c>
      <c r="U4" s="39" t="s">
        <v>23230</v>
      </c>
      <c r="V4">
        <v>0</v>
      </c>
      <c r="X4" s="39" t="s">
        <v>23231</v>
      </c>
      <c r="Y4">
        <v>0</v>
      </c>
      <c r="AA4" s="39" t="s">
        <v>23209</v>
      </c>
      <c r="AB4">
        <v>1</v>
      </c>
      <c r="AD4" s="39" t="s">
        <v>23210</v>
      </c>
      <c r="AE4">
        <v>1</v>
      </c>
      <c r="AG4" s="39" t="s">
        <v>23211</v>
      </c>
      <c r="AH4">
        <v>1</v>
      </c>
      <c r="AJ4" s="39" t="s">
        <v>23232</v>
      </c>
      <c r="AK4">
        <v>0</v>
      </c>
      <c r="AM4" s="39" t="s">
        <v>23233</v>
      </c>
      <c r="AN4">
        <v>0</v>
      </c>
      <c r="AP4" s="39" t="s">
        <v>23234</v>
      </c>
      <c r="AQ4">
        <v>0</v>
      </c>
      <c r="AS4" s="39" t="s">
        <v>23235</v>
      </c>
      <c r="AT4">
        <v>0</v>
      </c>
      <c r="AV4" s="39" t="s">
        <v>314</v>
      </c>
      <c r="AW4">
        <v>1</v>
      </c>
      <c r="AY4" s="39" t="s">
        <v>16918</v>
      </c>
      <c r="AZ4">
        <v>1</v>
      </c>
      <c r="BB4" s="39" t="s">
        <v>20679</v>
      </c>
      <c r="BC4">
        <v>1</v>
      </c>
      <c r="BE4" s="39" t="s">
        <v>23216</v>
      </c>
      <c r="BF4">
        <v>1</v>
      </c>
      <c r="BH4" s="39" t="s">
        <v>21853</v>
      </c>
      <c r="BI4">
        <v>1</v>
      </c>
      <c r="BK4" s="39" t="s">
        <v>21156</v>
      </c>
      <c r="BL4">
        <v>1</v>
      </c>
      <c r="BN4" s="39" t="s">
        <v>21157</v>
      </c>
      <c r="BO4">
        <v>1</v>
      </c>
      <c r="BQ4" s="39" t="s">
        <v>23226</v>
      </c>
      <c r="BR4">
        <v>0</v>
      </c>
      <c r="BT4" s="39" t="s">
        <v>23217</v>
      </c>
      <c r="BU4">
        <v>0</v>
      </c>
      <c r="BW4" s="39" t="s">
        <v>21156</v>
      </c>
      <c r="BX4">
        <v>1</v>
      </c>
      <c r="BZ4" s="39" t="s">
        <v>20593</v>
      </c>
      <c r="CA4">
        <v>1</v>
      </c>
      <c r="CC4" s="39" t="s">
        <v>23236</v>
      </c>
      <c r="CD4">
        <v>0</v>
      </c>
      <c r="CF4" s="39" t="s">
        <v>23237</v>
      </c>
      <c r="CG4">
        <v>0</v>
      </c>
    </row>
    <row r="5" spans="1:86" x14ac:dyDescent="0.3">
      <c r="A5">
        <v>4</v>
      </c>
      <c r="B5" s="1">
        <v>45819.385960648149</v>
      </c>
      <c r="C5" s="1">
        <v>45819.396631944444</v>
      </c>
      <c r="D5" s="39" t="s">
        <v>602</v>
      </c>
      <c r="E5" s="39" t="s">
        <v>603</v>
      </c>
      <c r="F5">
        <v>3</v>
      </c>
      <c r="I5" s="39" t="s">
        <v>603</v>
      </c>
      <c r="J5">
        <v>0</v>
      </c>
      <c r="L5">
        <v>10</v>
      </c>
      <c r="M5">
        <v>0</v>
      </c>
      <c r="O5">
        <v>18</v>
      </c>
      <c r="P5">
        <v>0</v>
      </c>
      <c r="R5" s="39" t="s">
        <v>23238</v>
      </c>
      <c r="S5">
        <v>0</v>
      </c>
      <c r="U5" s="39" t="s">
        <v>23239</v>
      </c>
      <c r="V5">
        <v>0</v>
      </c>
      <c r="X5" s="39" t="s">
        <v>23240</v>
      </c>
      <c r="Y5">
        <v>0</v>
      </c>
      <c r="AA5" s="39" t="s">
        <v>23209</v>
      </c>
      <c r="AB5">
        <v>1</v>
      </c>
      <c r="AD5" s="39" t="s">
        <v>23210</v>
      </c>
      <c r="AE5">
        <v>1</v>
      </c>
      <c r="AG5" s="39" t="s">
        <v>23211</v>
      </c>
      <c r="AH5">
        <v>1</v>
      </c>
      <c r="AJ5" s="39" t="s">
        <v>23241</v>
      </c>
      <c r="AK5">
        <v>0</v>
      </c>
      <c r="AM5" s="39" t="s">
        <v>23242</v>
      </c>
      <c r="AN5">
        <v>0</v>
      </c>
      <c r="AP5" s="39" t="s">
        <v>23243</v>
      </c>
      <c r="AQ5">
        <v>0</v>
      </c>
      <c r="AS5" s="39" t="s">
        <v>23244</v>
      </c>
      <c r="AT5">
        <v>0</v>
      </c>
      <c r="AV5" s="39" t="s">
        <v>21853</v>
      </c>
      <c r="AW5">
        <v>0</v>
      </c>
      <c r="AY5" s="39" t="s">
        <v>23217</v>
      </c>
      <c r="AZ5">
        <v>0</v>
      </c>
      <c r="BB5" s="39" t="s">
        <v>23217</v>
      </c>
      <c r="BC5">
        <v>0</v>
      </c>
      <c r="BE5" s="39" t="s">
        <v>21156</v>
      </c>
      <c r="BF5">
        <v>0</v>
      </c>
      <c r="BH5" s="39" t="s">
        <v>314</v>
      </c>
      <c r="BI5">
        <v>0</v>
      </c>
      <c r="BK5" s="39" t="s">
        <v>23217</v>
      </c>
      <c r="BL5">
        <v>0</v>
      </c>
      <c r="BN5" s="39" t="s">
        <v>23216</v>
      </c>
      <c r="BO5">
        <v>0</v>
      </c>
      <c r="BQ5" s="39" t="s">
        <v>20593</v>
      </c>
      <c r="BR5">
        <v>0</v>
      </c>
      <c r="BT5" s="39" t="s">
        <v>20593</v>
      </c>
      <c r="BU5">
        <v>0</v>
      </c>
      <c r="BW5" s="39" t="s">
        <v>21157</v>
      </c>
      <c r="BX5">
        <v>0</v>
      </c>
      <c r="BZ5" s="39" t="s">
        <v>21156</v>
      </c>
      <c r="CA5">
        <v>0</v>
      </c>
      <c r="CC5" s="39" t="s">
        <v>23245</v>
      </c>
      <c r="CD5">
        <v>0</v>
      </c>
      <c r="CF5" s="39" t="s">
        <v>23246</v>
      </c>
      <c r="CG5">
        <v>0</v>
      </c>
    </row>
    <row r="6" spans="1:86" x14ac:dyDescent="0.3">
      <c r="A6">
        <v>5</v>
      </c>
      <c r="B6" s="1">
        <v>45819.383657407408</v>
      </c>
      <c r="C6" s="1">
        <v>45819.397129629629</v>
      </c>
      <c r="D6" s="39" t="s">
        <v>583</v>
      </c>
      <c r="E6" s="39" t="s">
        <v>584</v>
      </c>
      <c r="F6">
        <v>12</v>
      </c>
      <c r="I6" s="39" t="s">
        <v>585</v>
      </c>
      <c r="J6">
        <v>0</v>
      </c>
      <c r="L6">
        <v>10</v>
      </c>
      <c r="M6">
        <v>0</v>
      </c>
      <c r="O6">
        <v>9</v>
      </c>
      <c r="P6">
        <v>0</v>
      </c>
      <c r="R6" s="39" t="s">
        <v>23247</v>
      </c>
      <c r="S6">
        <v>0</v>
      </c>
      <c r="U6" s="39" t="s">
        <v>23248</v>
      </c>
      <c r="V6">
        <v>0</v>
      </c>
      <c r="X6" s="39" t="s">
        <v>23249</v>
      </c>
      <c r="Y6">
        <v>0</v>
      </c>
      <c r="AA6" s="39" t="s">
        <v>23209</v>
      </c>
      <c r="AB6">
        <v>1</v>
      </c>
      <c r="AD6" s="39" t="s">
        <v>23210</v>
      </c>
      <c r="AE6">
        <v>1</v>
      </c>
      <c r="AG6" s="39" t="s">
        <v>23211</v>
      </c>
      <c r="AH6">
        <v>1</v>
      </c>
      <c r="AJ6" s="39" t="s">
        <v>23250</v>
      </c>
      <c r="AK6">
        <v>0</v>
      </c>
      <c r="AM6" s="39" t="s">
        <v>23251</v>
      </c>
      <c r="AN6">
        <v>0</v>
      </c>
      <c r="AP6" s="39" t="s">
        <v>23252</v>
      </c>
      <c r="AQ6">
        <v>0</v>
      </c>
      <c r="AS6" s="39" t="s">
        <v>23253</v>
      </c>
      <c r="AT6">
        <v>0</v>
      </c>
      <c r="AV6" s="39" t="s">
        <v>314</v>
      </c>
      <c r="AW6">
        <v>1</v>
      </c>
      <c r="AY6" s="39" t="s">
        <v>16918</v>
      </c>
      <c r="AZ6">
        <v>1</v>
      </c>
      <c r="BB6" s="39" t="s">
        <v>21853</v>
      </c>
      <c r="BC6">
        <v>0</v>
      </c>
      <c r="BE6" s="39" t="s">
        <v>23216</v>
      </c>
      <c r="BF6">
        <v>1</v>
      </c>
      <c r="BH6" s="39" t="s">
        <v>21853</v>
      </c>
      <c r="BI6">
        <v>1</v>
      </c>
      <c r="BK6" s="39" t="s">
        <v>21156</v>
      </c>
      <c r="BL6">
        <v>1</v>
      </c>
      <c r="BN6" s="39" t="s">
        <v>21157</v>
      </c>
      <c r="BO6">
        <v>1</v>
      </c>
      <c r="BQ6" s="39" t="s">
        <v>23217</v>
      </c>
      <c r="BR6">
        <v>1</v>
      </c>
      <c r="BT6" s="39" t="s">
        <v>23217</v>
      </c>
      <c r="BU6">
        <v>0</v>
      </c>
      <c r="BW6" s="39" t="s">
        <v>21156</v>
      </c>
      <c r="BX6">
        <v>1</v>
      </c>
      <c r="BZ6" s="39" t="s">
        <v>20593</v>
      </c>
      <c r="CA6">
        <v>1</v>
      </c>
      <c r="CC6" s="39" t="s">
        <v>23254</v>
      </c>
      <c r="CD6">
        <v>0</v>
      </c>
      <c r="CF6" s="39" t="s">
        <v>23255</v>
      </c>
      <c r="CG6">
        <v>0</v>
      </c>
    </row>
    <row r="7" spans="1:86" x14ac:dyDescent="0.3">
      <c r="A7">
        <v>6</v>
      </c>
      <c r="B7" s="1">
        <v>45819.393877314818</v>
      </c>
      <c r="C7" s="1">
        <v>45819.397303240738</v>
      </c>
      <c r="D7" s="39" t="s">
        <v>592</v>
      </c>
      <c r="E7" s="39" t="s">
        <v>593</v>
      </c>
      <c r="F7">
        <v>13</v>
      </c>
      <c r="I7" s="39" t="s">
        <v>594</v>
      </c>
      <c r="J7">
        <v>0</v>
      </c>
      <c r="L7">
        <v>10</v>
      </c>
      <c r="M7">
        <v>0</v>
      </c>
      <c r="O7">
        <v>4</v>
      </c>
      <c r="P7">
        <v>0</v>
      </c>
      <c r="R7" s="39" t="s">
        <v>23256</v>
      </c>
      <c r="S7">
        <v>0</v>
      </c>
      <c r="U7" s="39" t="s">
        <v>23257</v>
      </c>
      <c r="V7">
        <v>0</v>
      </c>
      <c r="X7" s="39" t="s">
        <v>23208</v>
      </c>
      <c r="Y7">
        <v>1</v>
      </c>
      <c r="AA7" s="39" t="s">
        <v>23209</v>
      </c>
      <c r="AB7">
        <v>1</v>
      </c>
      <c r="AD7" s="39" t="s">
        <v>23210</v>
      </c>
      <c r="AE7">
        <v>1</v>
      </c>
      <c r="AG7" s="39" t="s">
        <v>23211</v>
      </c>
      <c r="AH7">
        <v>1</v>
      </c>
      <c r="AJ7" s="39" t="s">
        <v>23258</v>
      </c>
      <c r="AK7">
        <v>0</v>
      </c>
      <c r="AM7" s="39" t="s">
        <v>16743</v>
      </c>
      <c r="AN7">
        <v>0</v>
      </c>
      <c r="AP7" s="39" t="s">
        <v>23259</v>
      </c>
      <c r="AQ7">
        <v>0</v>
      </c>
      <c r="AS7" s="39" t="s">
        <v>23260</v>
      </c>
      <c r="AT7">
        <v>0</v>
      </c>
      <c r="AV7" s="39" t="s">
        <v>314</v>
      </c>
      <c r="AW7">
        <v>1</v>
      </c>
      <c r="AY7" s="39" t="s">
        <v>16918</v>
      </c>
      <c r="AZ7">
        <v>1</v>
      </c>
      <c r="BB7" s="39" t="s">
        <v>20679</v>
      </c>
      <c r="BC7">
        <v>1</v>
      </c>
      <c r="BE7" s="39" t="s">
        <v>23216</v>
      </c>
      <c r="BF7">
        <v>1</v>
      </c>
      <c r="BH7" s="39" t="s">
        <v>21853</v>
      </c>
      <c r="BI7">
        <v>1</v>
      </c>
      <c r="BK7" s="39" t="s">
        <v>21156</v>
      </c>
      <c r="BL7">
        <v>1</v>
      </c>
      <c r="BN7" s="39" t="s">
        <v>21157</v>
      </c>
      <c r="BO7">
        <v>1</v>
      </c>
      <c r="BQ7" s="39" t="s">
        <v>23226</v>
      </c>
      <c r="BR7">
        <v>0</v>
      </c>
      <c r="BT7" s="39" t="s">
        <v>23217</v>
      </c>
      <c r="BU7">
        <v>0</v>
      </c>
      <c r="BW7" s="39" t="s">
        <v>21156</v>
      </c>
      <c r="BX7">
        <v>1</v>
      </c>
      <c r="BZ7" s="39" t="s">
        <v>20593</v>
      </c>
      <c r="CA7">
        <v>1</v>
      </c>
      <c r="CC7" s="39" t="s">
        <v>23261</v>
      </c>
      <c r="CD7">
        <v>0</v>
      </c>
      <c r="CF7" s="39" t="s">
        <v>23262</v>
      </c>
      <c r="CG7">
        <v>0</v>
      </c>
    </row>
    <row r="8" spans="1:86" x14ac:dyDescent="0.3">
      <c r="A8">
        <v>7</v>
      </c>
      <c r="B8" s="1">
        <v>45819.385104166664</v>
      </c>
      <c r="C8" s="1">
        <v>45819.398541666669</v>
      </c>
      <c r="D8" s="39" t="s">
        <v>531</v>
      </c>
      <c r="E8" s="39" t="s">
        <v>532</v>
      </c>
      <c r="F8">
        <v>13</v>
      </c>
      <c r="I8" s="39" t="s">
        <v>532</v>
      </c>
      <c r="J8">
        <v>0</v>
      </c>
      <c r="L8">
        <v>10</v>
      </c>
      <c r="M8">
        <v>0</v>
      </c>
      <c r="O8">
        <v>13</v>
      </c>
      <c r="P8">
        <v>0</v>
      </c>
      <c r="R8" s="39" t="s">
        <v>23263</v>
      </c>
      <c r="S8">
        <v>0</v>
      </c>
      <c r="U8" s="39" t="s">
        <v>23264</v>
      </c>
      <c r="V8">
        <v>0</v>
      </c>
      <c r="X8" s="39" t="s">
        <v>23208</v>
      </c>
      <c r="Y8">
        <v>1</v>
      </c>
      <c r="AA8" s="39" t="s">
        <v>23209</v>
      </c>
      <c r="AB8">
        <v>1</v>
      </c>
      <c r="AD8" s="39" t="s">
        <v>23210</v>
      </c>
      <c r="AE8">
        <v>1</v>
      </c>
      <c r="AG8" s="39" t="s">
        <v>23211</v>
      </c>
      <c r="AH8">
        <v>1</v>
      </c>
      <c r="AJ8" s="39" t="s">
        <v>23265</v>
      </c>
      <c r="AK8">
        <v>0</v>
      </c>
      <c r="AM8" s="39" t="s">
        <v>23266</v>
      </c>
      <c r="AN8">
        <v>0</v>
      </c>
      <c r="AP8" s="39" t="s">
        <v>23267</v>
      </c>
      <c r="AQ8">
        <v>0</v>
      </c>
      <c r="AS8" s="39" t="s">
        <v>23268</v>
      </c>
      <c r="AT8">
        <v>0</v>
      </c>
      <c r="AV8" s="39" t="s">
        <v>314</v>
      </c>
      <c r="AW8">
        <v>1</v>
      </c>
      <c r="AY8" s="39" t="s">
        <v>16918</v>
      </c>
      <c r="AZ8">
        <v>1</v>
      </c>
      <c r="BB8" s="39" t="s">
        <v>23226</v>
      </c>
      <c r="BC8">
        <v>0</v>
      </c>
      <c r="BE8" s="39" t="s">
        <v>23216</v>
      </c>
      <c r="BF8">
        <v>1</v>
      </c>
      <c r="BH8" s="39" t="s">
        <v>21853</v>
      </c>
      <c r="BI8">
        <v>1</v>
      </c>
      <c r="BK8" s="39" t="s">
        <v>21156</v>
      </c>
      <c r="BL8">
        <v>1</v>
      </c>
      <c r="BN8" s="39" t="s">
        <v>21157</v>
      </c>
      <c r="BO8">
        <v>1</v>
      </c>
      <c r="BQ8" s="39" t="s">
        <v>23217</v>
      </c>
      <c r="BR8">
        <v>1</v>
      </c>
      <c r="BT8" s="39" t="s">
        <v>23217</v>
      </c>
      <c r="BU8">
        <v>0</v>
      </c>
      <c r="BW8" s="39" t="s">
        <v>21156</v>
      </c>
      <c r="BX8">
        <v>1</v>
      </c>
      <c r="BZ8" s="39" t="s">
        <v>20593</v>
      </c>
      <c r="CA8">
        <v>1</v>
      </c>
      <c r="CC8" s="39" t="s">
        <v>23269</v>
      </c>
      <c r="CD8">
        <v>0</v>
      </c>
      <c r="CF8" s="39" t="s">
        <v>23270</v>
      </c>
      <c r="CG8">
        <v>0</v>
      </c>
    </row>
    <row r="9" spans="1:86" x14ac:dyDescent="0.3">
      <c r="A9">
        <v>8</v>
      </c>
      <c r="B9" s="1">
        <v>45819.383773148147</v>
      </c>
      <c r="C9" s="1">
        <v>45819.398738425924</v>
      </c>
      <c r="D9" s="39" t="s">
        <v>479</v>
      </c>
      <c r="E9" s="39" t="s">
        <v>480</v>
      </c>
      <c r="F9">
        <v>13</v>
      </c>
      <c r="I9" s="39" t="s">
        <v>480</v>
      </c>
      <c r="J9">
        <v>0</v>
      </c>
      <c r="L9">
        <v>10</v>
      </c>
      <c r="M9">
        <v>0</v>
      </c>
      <c r="O9">
        <v>15</v>
      </c>
      <c r="P9">
        <v>0</v>
      </c>
      <c r="R9" s="39" t="s">
        <v>23271</v>
      </c>
      <c r="S9">
        <v>0</v>
      </c>
      <c r="U9" s="39" t="s">
        <v>23272</v>
      </c>
      <c r="V9">
        <v>0</v>
      </c>
      <c r="X9" s="39" t="s">
        <v>23208</v>
      </c>
      <c r="Y9">
        <v>1</v>
      </c>
      <c r="AA9" s="39" t="s">
        <v>23209</v>
      </c>
      <c r="AB9">
        <v>1</v>
      </c>
      <c r="AD9" s="39" t="s">
        <v>23210</v>
      </c>
      <c r="AE9">
        <v>1</v>
      </c>
      <c r="AG9" s="39" t="s">
        <v>23211</v>
      </c>
      <c r="AH9">
        <v>1</v>
      </c>
      <c r="AJ9" s="39" t="s">
        <v>23273</v>
      </c>
      <c r="AK9">
        <v>0</v>
      </c>
      <c r="AM9" s="39" t="s">
        <v>23274</v>
      </c>
      <c r="AN9">
        <v>0</v>
      </c>
      <c r="AP9" s="39" t="s">
        <v>23039</v>
      </c>
      <c r="AQ9">
        <v>0</v>
      </c>
      <c r="AS9" s="39" t="s">
        <v>23275</v>
      </c>
      <c r="AT9">
        <v>0</v>
      </c>
      <c r="AV9" s="39" t="s">
        <v>314</v>
      </c>
      <c r="AW9">
        <v>1</v>
      </c>
      <c r="AY9" s="39" t="s">
        <v>16918</v>
      </c>
      <c r="AZ9">
        <v>1</v>
      </c>
      <c r="BB9" s="39" t="s">
        <v>20679</v>
      </c>
      <c r="BC9">
        <v>1</v>
      </c>
      <c r="BE9" s="39" t="s">
        <v>23216</v>
      </c>
      <c r="BF9">
        <v>1</v>
      </c>
      <c r="BH9" s="39" t="s">
        <v>21853</v>
      </c>
      <c r="BI9">
        <v>1</v>
      </c>
      <c r="BK9" s="39" t="s">
        <v>21156</v>
      </c>
      <c r="BL9">
        <v>1</v>
      </c>
      <c r="BN9" s="39" t="s">
        <v>21157</v>
      </c>
      <c r="BO9">
        <v>1</v>
      </c>
      <c r="BQ9" s="39" t="s">
        <v>23226</v>
      </c>
      <c r="BR9">
        <v>0</v>
      </c>
      <c r="BT9" s="39" t="s">
        <v>23217</v>
      </c>
      <c r="BU9">
        <v>0</v>
      </c>
      <c r="BW9" s="39" t="s">
        <v>21156</v>
      </c>
      <c r="BX9">
        <v>1</v>
      </c>
      <c r="BZ9" s="39" t="s">
        <v>20593</v>
      </c>
      <c r="CA9">
        <v>1</v>
      </c>
      <c r="CC9" s="39" t="s">
        <v>23276</v>
      </c>
      <c r="CD9">
        <v>0</v>
      </c>
      <c r="CF9" s="39" t="s">
        <v>23277</v>
      </c>
      <c r="CG9">
        <v>0</v>
      </c>
    </row>
    <row r="10" spans="1:86" x14ac:dyDescent="0.3">
      <c r="A10">
        <v>9</v>
      </c>
      <c r="B10" s="1">
        <v>45819.393333333333</v>
      </c>
      <c r="C10" s="1">
        <v>45819.403229166666</v>
      </c>
      <c r="D10" s="39" t="s">
        <v>648</v>
      </c>
      <c r="E10" s="39" t="s">
        <v>649</v>
      </c>
      <c r="F10">
        <v>14</v>
      </c>
      <c r="I10" s="39" t="s">
        <v>20826</v>
      </c>
      <c r="J10">
        <v>0</v>
      </c>
      <c r="L10">
        <v>10</v>
      </c>
      <c r="M10">
        <v>0</v>
      </c>
      <c r="O10">
        <v>17</v>
      </c>
      <c r="P10">
        <v>0</v>
      </c>
      <c r="R10" s="39" t="s">
        <v>23278</v>
      </c>
      <c r="S10">
        <v>0</v>
      </c>
      <c r="U10" s="39" t="s">
        <v>23279</v>
      </c>
      <c r="V10">
        <v>0</v>
      </c>
      <c r="X10" s="39" t="s">
        <v>23208</v>
      </c>
      <c r="Y10">
        <v>1</v>
      </c>
      <c r="AA10" s="39" t="s">
        <v>23210</v>
      </c>
      <c r="AB10">
        <v>0</v>
      </c>
      <c r="AD10" s="39" t="s">
        <v>23210</v>
      </c>
      <c r="AE10">
        <v>1</v>
      </c>
      <c r="AG10" s="39" t="s">
        <v>23211</v>
      </c>
      <c r="AH10">
        <v>1</v>
      </c>
      <c r="AJ10" s="39" t="s">
        <v>23280</v>
      </c>
      <c r="AK10">
        <v>0</v>
      </c>
      <c r="AM10" s="39" t="s">
        <v>23281</v>
      </c>
      <c r="AN10">
        <v>0</v>
      </c>
      <c r="AP10" s="39" t="s">
        <v>23282</v>
      </c>
      <c r="AQ10">
        <v>0</v>
      </c>
      <c r="AS10" s="39" t="s">
        <v>23283</v>
      </c>
      <c r="AT10">
        <v>0</v>
      </c>
      <c r="AV10" s="39" t="s">
        <v>314</v>
      </c>
      <c r="AW10">
        <v>1</v>
      </c>
      <c r="AY10" s="39" t="s">
        <v>16918</v>
      </c>
      <c r="AZ10">
        <v>1</v>
      </c>
      <c r="BB10" s="39" t="s">
        <v>20679</v>
      </c>
      <c r="BC10">
        <v>1</v>
      </c>
      <c r="BE10" s="39" t="s">
        <v>23216</v>
      </c>
      <c r="BF10">
        <v>1</v>
      </c>
      <c r="BH10" s="39" t="s">
        <v>21853</v>
      </c>
      <c r="BI10">
        <v>1</v>
      </c>
      <c r="BK10" s="39" t="s">
        <v>21156</v>
      </c>
      <c r="BL10">
        <v>1</v>
      </c>
      <c r="BN10" s="39" t="s">
        <v>21157</v>
      </c>
      <c r="BO10">
        <v>1</v>
      </c>
      <c r="BQ10" s="39" t="s">
        <v>23217</v>
      </c>
      <c r="BR10">
        <v>1</v>
      </c>
      <c r="BT10" s="39" t="s">
        <v>23226</v>
      </c>
      <c r="BU10">
        <v>1</v>
      </c>
      <c r="BW10" s="39" t="s">
        <v>21156</v>
      </c>
      <c r="BX10">
        <v>1</v>
      </c>
      <c r="BZ10" s="39" t="s">
        <v>20593</v>
      </c>
      <c r="CA10">
        <v>1</v>
      </c>
      <c r="CC10" s="39" t="s">
        <v>23284</v>
      </c>
      <c r="CD10">
        <v>0</v>
      </c>
      <c r="CF10" s="39" t="s">
        <v>23285</v>
      </c>
      <c r="CG10">
        <v>0</v>
      </c>
    </row>
    <row r="11" spans="1:86" x14ac:dyDescent="0.3">
      <c r="A11">
        <v>10</v>
      </c>
      <c r="B11" s="1">
        <v>45819.387430555558</v>
      </c>
      <c r="C11" s="1">
        <v>45819.404664351852</v>
      </c>
      <c r="D11" s="39" t="s">
        <v>489</v>
      </c>
      <c r="E11" s="39" t="s">
        <v>490</v>
      </c>
      <c r="F11">
        <v>12</v>
      </c>
      <c r="I11" s="39" t="s">
        <v>491</v>
      </c>
      <c r="J11">
        <v>0</v>
      </c>
      <c r="L11">
        <v>10</v>
      </c>
      <c r="M11">
        <v>0</v>
      </c>
      <c r="O11">
        <v>7</v>
      </c>
      <c r="P11">
        <v>0</v>
      </c>
      <c r="R11" s="39" t="s">
        <v>23286</v>
      </c>
      <c r="S11">
        <v>0</v>
      </c>
      <c r="U11" s="39" t="s">
        <v>23287</v>
      </c>
      <c r="V11">
        <v>0</v>
      </c>
      <c r="X11" s="39" t="s">
        <v>23231</v>
      </c>
      <c r="Y11">
        <v>0</v>
      </c>
      <c r="AA11" s="39" t="s">
        <v>23209</v>
      </c>
      <c r="AB11">
        <v>1</v>
      </c>
      <c r="AD11" s="39" t="s">
        <v>23210</v>
      </c>
      <c r="AE11">
        <v>1</v>
      </c>
      <c r="AG11" s="39" t="s">
        <v>23211</v>
      </c>
      <c r="AH11">
        <v>1</v>
      </c>
      <c r="AJ11" s="39" t="s">
        <v>23288</v>
      </c>
      <c r="AK11">
        <v>0</v>
      </c>
      <c r="AM11" s="39" t="s">
        <v>23289</v>
      </c>
      <c r="AN11">
        <v>0</v>
      </c>
      <c r="AP11" s="39" t="s">
        <v>23290</v>
      </c>
      <c r="AQ11">
        <v>0</v>
      </c>
      <c r="AS11" s="39" t="s">
        <v>23291</v>
      </c>
      <c r="AT11">
        <v>0</v>
      </c>
      <c r="AV11" s="39" t="s">
        <v>314</v>
      </c>
      <c r="AW11">
        <v>1</v>
      </c>
      <c r="AY11" s="39" t="s">
        <v>16918</v>
      </c>
      <c r="AZ11">
        <v>1</v>
      </c>
      <c r="BB11" s="39" t="s">
        <v>20679</v>
      </c>
      <c r="BC11">
        <v>1</v>
      </c>
      <c r="BE11" s="39" t="s">
        <v>23216</v>
      </c>
      <c r="BF11">
        <v>1</v>
      </c>
      <c r="BH11" s="39" t="s">
        <v>21853</v>
      </c>
      <c r="BI11">
        <v>1</v>
      </c>
      <c r="BK11" s="39" t="s">
        <v>21156</v>
      </c>
      <c r="BL11">
        <v>1</v>
      </c>
      <c r="BN11" s="39" t="s">
        <v>21157</v>
      </c>
      <c r="BO11">
        <v>1</v>
      </c>
      <c r="BQ11" s="39" t="s">
        <v>23226</v>
      </c>
      <c r="BR11">
        <v>0</v>
      </c>
      <c r="BT11" s="39" t="s">
        <v>23217</v>
      </c>
      <c r="BU11">
        <v>0</v>
      </c>
      <c r="BW11" s="39" t="s">
        <v>21156</v>
      </c>
      <c r="BX11">
        <v>1</v>
      </c>
      <c r="BZ11" s="39" t="s">
        <v>20593</v>
      </c>
      <c r="CA11">
        <v>1</v>
      </c>
      <c r="CC11" s="39" t="s">
        <v>23292</v>
      </c>
      <c r="CD11">
        <v>0</v>
      </c>
      <c r="CF11" s="39" t="s">
        <v>23293</v>
      </c>
      <c r="CG11">
        <v>0</v>
      </c>
    </row>
    <row r="12" spans="1:86" x14ac:dyDescent="0.3">
      <c r="A12">
        <v>11</v>
      </c>
      <c r="B12" s="1">
        <v>45819.395069444443</v>
      </c>
      <c r="C12" s="1">
        <v>45819.404907407406</v>
      </c>
      <c r="D12" s="39" t="s">
        <v>659</v>
      </c>
      <c r="E12" s="39" t="s">
        <v>660</v>
      </c>
      <c r="F12">
        <v>11</v>
      </c>
      <c r="I12" s="39" t="s">
        <v>5019</v>
      </c>
      <c r="J12">
        <v>0</v>
      </c>
      <c r="L12">
        <v>10</v>
      </c>
      <c r="M12">
        <v>0</v>
      </c>
      <c r="O12">
        <v>19</v>
      </c>
      <c r="P12">
        <v>0</v>
      </c>
      <c r="R12" s="39" t="s">
        <v>23294</v>
      </c>
      <c r="S12">
        <v>0</v>
      </c>
      <c r="U12" s="39" t="s">
        <v>23295</v>
      </c>
      <c r="V12">
        <v>0</v>
      </c>
      <c r="X12" s="39" t="s">
        <v>23208</v>
      </c>
      <c r="Y12">
        <v>1</v>
      </c>
      <c r="AA12" s="39" t="s">
        <v>23209</v>
      </c>
      <c r="AB12">
        <v>1</v>
      </c>
      <c r="AD12" s="39" t="s">
        <v>23210</v>
      </c>
      <c r="AE12">
        <v>1</v>
      </c>
      <c r="AG12" s="39" t="s">
        <v>23211</v>
      </c>
      <c r="AH12">
        <v>1</v>
      </c>
      <c r="AJ12" s="39" t="s">
        <v>23296</v>
      </c>
      <c r="AK12">
        <v>0</v>
      </c>
      <c r="AM12" s="39" t="s">
        <v>23297</v>
      </c>
      <c r="AN12">
        <v>0</v>
      </c>
      <c r="AP12" s="39" t="s">
        <v>23298</v>
      </c>
      <c r="AQ12">
        <v>0</v>
      </c>
      <c r="AS12" s="39" t="s">
        <v>23299</v>
      </c>
      <c r="AT12">
        <v>0</v>
      </c>
      <c r="AV12" s="39" t="s">
        <v>314</v>
      </c>
      <c r="AW12">
        <v>1</v>
      </c>
      <c r="AY12" s="39" t="s">
        <v>16918</v>
      </c>
      <c r="AZ12">
        <v>1</v>
      </c>
      <c r="BB12" s="39" t="s">
        <v>20679</v>
      </c>
      <c r="BC12">
        <v>1</v>
      </c>
      <c r="BE12" s="39" t="s">
        <v>21853</v>
      </c>
      <c r="BF12">
        <v>0</v>
      </c>
      <c r="BH12" s="39" t="s">
        <v>23216</v>
      </c>
      <c r="BI12">
        <v>0</v>
      </c>
      <c r="BK12" s="39" t="s">
        <v>21156</v>
      </c>
      <c r="BL12">
        <v>1</v>
      </c>
      <c r="BN12" s="39" t="s">
        <v>21157</v>
      </c>
      <c r="BO12">
        <v>1</v>
      </c>
      <c r="BQ12" s="39" t="s">
        <v>23226</v>
      </c>
      <c r="BR12">
        <v>0</v>
      </c>
      <c r="BT12" s="39" t="s">
        <v>23217</v>
      </c>
      <c r="BU12">
        <v>0</v>
      </c>
      <c r="BW12" s="39" t="s">
        <v>21156</v>
      </c>
      <c r="BX12">
        <v>1</v>
      </c>
      <c r="BZ12" s="39" t="s">
        <v>20593</v>
      </c>
      <c r="CA12">
        <v>1</v>
      </c>
      <c r="CC12" s="39" t="s">
        <v>23300</v>
      </c>
      <c r="CD12">
        <v>0</v>
      </c>
      <c r="CF12" s="39" t="s">
        <v>23301</v>
      </c>
      <c r="CG12">
        <v>0</v>
      </c>
    </row>
    <row r="13" spans="1:86" x14ac:dyDescent="0.3">
      <c r="A13">
        <v>12</v>
      </c>
      <c r="B13" s="1">
        <v>45819.385162037041</v>
      </c>
      <c r="C13" s="1">
        <v>45819.40525462963</v>
      </c>
      <c r="D13" s="39" t="s">
        <v>829</v>
      </c>
      <c r="E13" s="39" t="s">
        <v>830</v>
      </c>
      <c r="F13">
        <v>11</v>
      </c>
      <c r="I13" s="39" t="s">
        <v>830</v>
      </c>
      <c r="J13">
        <v>0</v>
      </c>
      <c r="L13">
        <v>10</v>
      </c>
      <c r="M13">
        <v>0</v>
      </c>
      <c r="O13">
        <v>34</v>
      </c>
      <c r="P13">
        <v>0</v>
      </c>
      <c r="R13" s="39" t="s">
        <v>23302</v>
      </c>
      <c r="S13">
        <v>0</v>
      </c>
      <c r="U13" s="39" t="s">
        <v>16702</v>
      </c>
      <c r="V13">
        <v>0</v>
      </c>
      <c r="X13" s="39" t="s">
        <v>23208</v>
      </c>
      <c r="Y13">
        <v>1</v>
      </c>
      <c r="AA13" s="39" t="s">
        <v>23209</v>
      </c>
      <c r="AB13">
        <v>1</v>
      </c>
      <c r="AD13" s="39" t="s">
        <v>23303</v>
      </c>
      <c r="AE13">
        <v>0</v>
      </c>
      <c r="AG13" s="39" t="s">
        <v>23304</v>
      </c>
      <c r="AH13">
        <v>0</v>
      </c>
      <c r="AJ13" s="39" t="s">
        <v>23305</v>
      </c>
      <c r="AK13">
        <v>0</v>
      </c>
      <c r="AM13" s="39" t="s">
        <v>23306</v>
      </c>
      <c r="AN13">
        <v>0</v>
      </c>
      <c r="AP13" s="39" t="s">
        <v>23307</v>
      </c>
      <c r="AQ13">
        <v>0</v>
      </c>
      <c r="AS13" s="39" t="s">
        <v>23308</v>
      </c>
      <c r="AT13">
        <v>0</v>
      </c>
      <c r="AV13" s="39" t="s">
        <v>314</v>
      </c>
      <c r="AW13">
        <v>1</v>
      </c>
      <c r="AY13" s="39" t="s">
        <v>16918</v>
      </c>
      <c r="AZ13">
        <v>1</v>
      </c>
      <c r="BB13" s="39" t="s">
        <v>20679</v>
      </c>
      <c r="BC13">
        <v>1</v>
      </c>
      <c r="BE13" s="39" t="s">
        <v>23216</v>
      </c>
      <c r="BF13">
        <v>1</v>
      </c>
      <c r="BH13" s="39" t="s">
        <v>21853</v>
      </c>
      <c r="BI13">
        <v>1</v>
      </c>
      <c r="BK13" s="39" t="s">
        <v>21156</v>
      </c>
      <c r="BL13">
        <v>1</v>
      </c>
      <c r="BN13" s="39" t="s">
        <v>21157</v>
      </c>
      <c r="BO13">
        <v>1</v>
      </c>
      <c r="BQ13" s="39" t="s">
        <v>23226</v>
      </c>
      <c r="BR13">
        <v>0</v>
      </c>
      <c r="BT13" s="39" t="s">
        <v>23217</v>
      </c>
      <c r="BU13">
        <v>0</v>
      </c>
      <c r="BW13" s="39" t="s">
        <v>21156</v>
      </c>
      <c r="BX13">
        <v>1</v>
      </c>
      <c r="BZ13" s="39" t="s">
        <v>20593</v>
      </c>
      <c r="CA13">
        <v>1</v>
      </c>
      <c r="CC13" s="39" t="s">
        <v>23309</v>
      </c>
      <c r="CD13">
        <v>0</v>
      </c>
      <c r="CF13" s="39" t="s">
        <v>23310</v>
      </c>
      <c r="CG13">
        <v>0</v>
      </c>
    </row>
    <row r="14" spans="1:86" x14ac:dyDescent="0.3">
      <c r="A14">
        <v>13</v>
      </c>
      <c r="B14" s="1">
        <v>45819.390868055554</v>
      </c>
      <c r="C14" s="1">
        <v>45819.405289351853</v>
      </c>
      <c r="D14" s="39" t="s">
        <v>468</v>
      </c>
      <c r="E14" s="39" t="s">
        <v>469</v>
      </c>
      <c r="F14">
        <v>12</v>
      </c>
      <c r="I14" s="39" t="s">
        <v>470</v>
      </c>
      <c r="J14">
        <v>0</v>
      </c>
      <c r="L14">
        <v>10</v>
      </c>
      <c r="M14">
        <v>0</v>
      </c>
      <c r="O14">
        <v>10</v>
      </c>
      <c r="P14">
        <v>0</v>
      </c>
      <c r="R14" s="39" t="s">
        <v>23286</v>
      </c>
      <c r="S14">
        <v>0</v>
      </c>
      <c r="U14" s="39" t="s">
        <v>23287</v>
      </c>
      <c r="V14">
        <v>0</v>
      </c>
      <c r="X14" s="39" t="s">
        <v>23231</v>
      </c>
      <c r="Y14">
        <v>0</v>
      </c>
      <c r="AA14" s="39" t="s">
        <v>23209</v>
      </c>
      <c r="AB14">
        <v>1</v>
      </c>
      <c r="AD14" s="39" t="s">
        <v>23210</v>
      </c>
      <c r="AE14">
        <v>1</v>
      </c>
      <c r="AG14" s="39" t="s">
        <v>23211</v>
      </c>
      <c r="AH14">
        <v>1</v>
      </c>
      <c r="AJ14" s="39" t="s">
        <v>23288</v>
      </c>
      <c r="AK14">
        <v>0</v>
      </c>
      <c r="AM14" s="39" t="s">
        <v>23289</v>
      </c>
      <c r="AN14">
        <v>0</v>
      </c>
      <c r="AP14" s="39" t="s">
        <v>23307</v>
      </c>
      <c r="AQ14">
        <v>0</v>
      </c>
      <c r="AS14" s="39" t="s">
        <v>23311</v>
      </c>
      <c r="AT14">
        <v>0</v>
      </c>
      <c r="AV14" s="39" t="s">
        <v>314</v>
      </c>
      <c r="AW14">
        <v>1</v>
      </c>
      <c r="AY14" s="39" t="s">
        <v>16918</v>
      </c>
      <c r="AZ14">
        <v>1</v>
      </c>
      <c r="BB14" s="39" t="s">
        <v>20679</v>
      </c>
      <c r="BC14">
        <v>1</v>
      </c>
      <c r="BE14" s="39" t="s">
        <v>23216</v>
      </c>
      <c r="BF14">
        <v>1</v>
      </c>
      <c r="BH14" s="39" t="s">
        <v>21853</v>
      </c>
      <c r="BI14">
        <v>1</v>
      </c>
      <c r="BK14" s="39" t="s">
        <v>21156</v>
      </c>
      <c r="BL14">
        <v>1</v>
      </c>
      <c r="BN14" s="39" t="s">
        <v>21157</v>
      </c>
      <c r="BO14">
        <v>1</v>
      </c>
      <c r="BQ14" s="39" t="s">
        <v>23226</v>
      </c>
      <c r="BR14">
        <v>0</v>
      </c>
      <c r="BT14" s="39" t="s">
        <v>23217</v>
      </c>
      <c r="BU14">
        <v>0</v>
      </c>
      <c r="BW14" s="39" t="s">
        <v>21156</v>
      </c>
      <c r="BX14">
        <v>1</v>
      </c>
      <c r="BZ14" s="39" t="s">
        <v>20593</v>
      </c>
      <c r="CA14">
        <v>1</v>
      </c>
      <c r="CC14" s="39" t="s">
        <v>23312</v>
      </c>
      <c r="CD14">
        <v>0</v>
      </c>
      <c r="CF14" s="39" t="s">
        <v>23313</v>
      </c>
      <c r="CG14">
        <v>0</v>
      </c>
    </row>
    <row r="15" spans="1:86" x14ac:dyDescent="0.3">
      <c r="A15">
        <v>14</v>
      </c>
      <c r="B15" s="1">
        <v>45819.391701388886</v>
      </c>
      <c r="C15" s="1">
        <v>45819.405532407407</v>
      </c>
      <c r="D15" s="39" t="s">
        <v>511</v>
      </c>
      <c r="E15" s="39" t="s">
        <v>512</v>
      </c>
      <c r="F15">
        <v>14</v>
      </c>
      <c r="I15" s="39" t="s">
        <v>512</v>
      </c>
      <c r="J15">
        <v>0</v>
      </c>
      <c r="L15">
        <v>10</v>
      </c>
      <c r="M15">
        <v>0</v>
      </c>
      <c r="O15">
        <v>16</v>
      </c>
      <c r="P15">
        <v>0</v>
      </c>
      <c r="R15" s="39" t="s">
        <v>23314</v>
      </c>
      <c r="S15">
        <v>0</v>
      </c>
      <c r="U15" s="39" t="s">
        <v>23315</v>
      </c>
      <c r="V15">
        <v>0</v>
      </c>
      <c r="X15" s="39" t="s">
        <v>23208</v>
      </c>
      <c r="Y15">
        <v>1</v>
      </c>
      <c r="AA15" s="39" t="s">
        <v>23209</v>
      </c>
      <c r="AB15">
        <v>1</v>
      </c>
      <c r="AD15" s="39" t="s">
        <v>23210</v>
      </c>
      <c r="AE15">
        <v>1</v>
      </c>
      <c r="AG15" s="39" t="s">
        <v>23211</v>
      </c>
      <c r="AH15">
        <v>1</v>
      </c>
      <c r="AJ15" s="39" t="s">
        <v>23232</v>
      </c>
      <c r="AK15">
        <v>0</v>
      </c>
      <c r="AM15" s="39" t="s">
        <v>23316</v>
      </c>
      <c r="AN15">
        <v>0</v>
      </c>
      <c r="AP15" s="39" t="s">
        <v>23317</v>
      </c>
      <c r="AQ15">
        <v>0</v>
      </c>
      <c r="AS15" s="39" t="s">
        <v>23318</v>
      </c>
      <c r="AT15">
        <v>0</v>
      </c>
      <c r="AV15" s="39" t="s">
        <v>314</v>
      </c>
      <c r="AW15">
        <v>1</v>
      </c>
      <c r="AY15" s="39" t="s">
        <v>16918</v>
      </c>
      <c r="AZ15">
        <v>1</v>
      </c>
      <c r="BB15" s="39" t="s">
        <v>20679</v>
      </c>
      <c r="BC15">
        <v>1</v>
      </c>
      <c r="BE15" s="39" t="s">
        <v>23216</v>
      </c>
      <c r="BF15">
        <v>1</v>
      </c>
      <c r="BH15" s="39" t="s">
        <v>21853</v>
      </c>
      <c r="BI15">
        <v>1</v>
      </c>
      <c r="BK15" s="39" t="s">
        <v>21156</v>
      </c>
      <c r="BL15">
        <v>1</v>
      </c>
      <c r="BN15" s="39" t="s">
        <v>21157</v>
      </c>
      <c r="BO15">
        <v>1</v>
      </c>
      <c r="BQ15" s="39" t="s">
        <v>23217</v>
      </c>
      <c r="BR15">
        <v>1</v>
      </c>
      <c r="BT15" s="39" t="s">
        <v>23217</v>
      </c>
      <c r="BU15">
        <v>0</v>
      </c>
      <c r="BW15" s="39" t="s">
        <v>21156</v>
      </c>
      <c r="BX15">
        <v>1</v>
      </c>
      <c r="BZ15" s="39" t="s">
        <v>20593</v>
      </c>
      <c r="CA15">
        <v>1</v>
      </c>
      <c r="CC15" s="39" t="s">
        <v>23319</v>
      </c>
      <c r="CD15">
        <v>0</v>
      </c>
      <c r="CF15" s="39" t="s">
        <v>23320</v>
      </c>
      <c r="CG15">
        <v>0</v>
      </c>
    </row>
    <row r="16" spans="1:86" x14ac:dyDescent="0.3">
      <c r="A16">
        <v>15</v>
      </c>
      <c r="B16" s="1">
        <v>45819.402650462966</v>
      </c>
      <c r="C16" s="1">
        <v>45819.406423611108</v>
      </c>
      <c r="D16" s="39" t="s">
        <v>500</v>
      </c>
      <c r="E16" s="39" t="s">
        <v>501</v>
      </c>
      <c r="F16">
        <v>13</v>
      </c>
      <c r="I16" s="39" t="s">
        <v>501</v>
      </c>
      <c r="J16">
        <v>0</v>
      </c>
      <c r="L16">
        <v>10</v>
      </c>
      <c r="M16">
        <v>0</v>
      </c>
      <c r="O16">
        <v>2</v>
      </c>
      <c r="P16">
        <v>0</v>
      </c>
      <c r="R16" s="39" t="s">
        <v>23321</v>
      </c>
      <c r="S16">
        <v>0</v>
      </c>
      <c r="U16" s="39" t="s">
        <v>23322</v>
      </c>
      <c r="V16">
        <v>0</v>
      </c>
      <c r="X16" s="39" t="s">
        <v>23208</v>
      </c>
      <c r="Y16">
        <v>1</v>
      </c>
      <c r="AA16" s="39" t="s">
        <v>23209</v>
      </c>
      <c r="AB16">
        <v>1</v>
      </c>
      <c r="AD16" s="39" t="s">
        <v>23210</v>
      </c>
      <c r="AE16">
        <v>1</v>
      </c>
      <c r="AG16" s="39" t="s">
        <v>23211</v>
      </c>
      <c r="AH16">
        <v>1</v>
      </c>
      <c r="AJ16" s="39" t="s">
        <v>23323</v>
      </c>
      <c r="AK16">
        <v>0</v>
      </c>
      <c r="AM16" s="39" t="s">
        <v>23324</v>
      </c>
      <c r="AN16">
        <v>0</v>
      </c>
      <c r="AP16" s="39" t="s">
        <v>23039</v>
      </c>
      <c r="AQ16">
        <v>0</v>
      </c>
      <c r="AS16" s="39" t="s">
        <v>23275</v>
      </c>
      <c r="AT16">
        <v>0</v>
      </c>
      <c r="AV16" s="39" t="s">
        <v>314</v>
      </c>
      <c r="AW16">
        <v>1</v>
      </c>
      <c r="AY16" s="39" t="s">
        <v>16918</v>
      </c>
      <c r="AZ16">
        <v>1</v>
      </c>
      <c r="BB16" s="39" t="s">
        <v>20679</v>
      </c>
      <c r="BC16">
        <v>1</v>
      </c>
      <c r="BE16" s="39" t="s">
        <v>23216</v>
      </c>
      <c r="BF16">
        <v>1</v>
      </c>
      <c r="BH16" s="39" t="s">
        <v>21853</v>
      </c>
      <c r="BI16">
        <v>1</v>
      </c>
      <c r="BK16" s="39" t="s">
        <v>21156</v>
      </c>
      <c r="BL16">
        <v>1</v>
      </c>
      <c r="BN16" s="39" t="s">
        <v>21157</v>
      </c>
      <c r="BO16">
        <v>1</v>
      </c>
      <c r="BQ16" s="39" t="s">
        <v>23226</v>
      </c>
      <c r="BR16">
        <v>0</v>
      </c>
      <c r="BT16" s="39" t="s">
        <v>23217</v>
      </c>
      <c r="BU16">
        <v>0</v>
      </c>
      <c r="BW16" s="39" t="s">
        <v>21156</v>
      </c>
      <c r="BX16">
        <v>1</v>
      </c>
      <c r="BZ16" s="39" t="s">
        <v>20593</v>
      </c>
      <c r="CA16">
        <v>1</v>
      </c>
      <c r="CC16" s="39" t="s">
        <v>23325</v>
      </c>
      <c r="CD16">
        <v>0</v>
      </c>
      <c r="CF16" s="39" t="s">
        <v>23326</v>
      </c>
      <c r="CG16">
        <v>0</v>
      </c>
    </row>
    <row r="17" spans="1:85" x14ac:dyDescent="0.3">
      <c r="A17">
        <v>16</v>
      </c>
      <c r="B17" s="1">
        <v>45819.391122685185</v>
      </c>
      <c r="C17" s="1">
        <v>45819.4065162037</v>
      </c>
      <c r="D17" s="39" t="s">
        <v>713</v>
      </c>
      <c r="E17" s="39" t="s">
        <v>714</v>
      </c>
      <c r="F17">
        <v>11</v>
      </c>
      <c r="I17" s="39" t="s">
        <v>714</v>
      </c>
      <c r="J17">
        <v>0</v>
      </c>
      <c r="L17">
        <v>10</v>
      </c>
      <c r="M17">
        <v>0</v>
      </c>
      <c r="O17">
        <v>24</v>
      </c>
      <c r="P17">
        <v>0</v>
      </c>
      <c r="R17" s="39" t="s">
        <v>23327</v>
      </c>
      <c r="S17">
        <v>0</v>
      </c>
      <c r="U17" s="39" t="s">
        <v>23328</v>
      </c>
      <c r="V17">
        <v>0</v>
      </c>
      <c r="X17" s="39" t="s">
        <v>23329</v>
      </c>
      <c r="Y17">
        <v>0</v>
      </c>
      <c r="AA17" s="39" t="s">
        <v>23209</v>
      </c>
      <c r="AB17">
        <v>1</v>
      </c>
      <c r="AD17" s="39" t="s">
        <v>23303</v>
      </c>
      <c r="AE17">
        <v>0</v>
      </c>
      <c r="AG17" s="39" t="s">
        <v>23211</v>
      </c>
      <c r="AH17">
        <v>1</v>
      </c>
      <c r="AJ17" s="39" t="s">
        <v>23330</v>
      </c>
      <c r="AK17">
        <v>0</v>
      </c>
      <c r="AM17" s="39" t="s">
        <v>23331</v>
      </c>
      <c r="AN17">
        <v>0</v>
      </c>
      <c r="AP17" s="39" t="s">
        <v>23332</v>
      </c>
      <c r="AQ17">
        <v>0</v>
      </c>
      <c r="AS17" s="39" t="s">
        <v>23333</v>
      </c>
      <c r="AT17">
        <v>0</v>
      </c>
      <c r="AV17" s="39" t="s">
        <v>314</v>
      </c>
      <c r="AW17">
        <v>1</v>
      </c>
      <c r="AY17" s="39" t="s">
        <v>16918</v>
      </c>
      <c r="AZ17">
        <v>1</v>
      </c>
      <c r="BB17" s="39" t="s">
        <v>20679</v>
      </c>
      <c r="BC17">
        <v>1</v>
      </c>
      <c r="BE17" s="39" t="s">
        <v>23216</v>
      </c>
      <c r="BF17">
        <v>1</v>
      </c>
      <c r="BH17" s="39" t="s">
        <v>21853</v>
      </c>
      <c r="BI17">
        <v>1</v>
      </c>
      <c r="BK17" s="39" t="s">
        <v>21156</v>
      </c>
      <c r="BL17">
        <v>1</v>
      </c>
      <c r="BN17" s="39" t="s">
        <v>21157</v>
      </c>
      <c r="BO17">
        <v>1</v>
      </c>
      <c r="BQ17" s="39" t="s">
        <v>23226</v>
      </c>
      <c r="BR17">
        <v>0</v>
      </c>
      <c r="BT17" s="39" t="s">
        <v>23217</v>
      </c>
      <c r="BU17">
        <v>0</v>
      </c>
      <c r="BW17" s="39" t="s">
        <v>21156</v>
      </c>
      <c r="BX17">
        <v>1</v>
      </c>
      <c r="BZ17" s="39" t="s">
        <v>20593</v>
      </c>
      <c r="CA17">
        <v>1</v>
      </c>
      <c r="CC17" s="39" t="s">
        <v>23334</v>
      </c>
      <c r="CD17">
        <v>0</v>
      </c>
      <c r="CF17" s="39" t="s">
        <v>23335</v>
      </c>
      <c r="CG17">
        <v>0</v>
      </c>
    </row>
    <row r="18" spans="1:85" x14ac:dyDescent="0.3">
      <c r="A18">
        <v>17</v>
      </c>
      <c r="B18" s="1">
        <v>45819.392881944441</v>
      </c>
      <c r="C18" s="1">
        <v>45819.415127314816</v>
      </c>
      <c r="D18" s="39" t="s">
        <v>682</v>
      </c>
      <c r="E18" s="39" t="s">
        <v>683</v>
      </c>
      <c r="F18">
        <v>13</v>
      </c>
      <c r="I18" s="39" t="s">
        <v>683</v>
      </c>
      <c r="J18">
        <v>0</v>
      </c>
      <c r="L18">
        <v>10</v>
      </c>
      <c r="M18">
        <v>0</v>
      </c>
      <c r="O18">
        <v>25</v>
      </c>
      <c r="P18">
        <v>0</v>
      </c>
      <c r="R18" s="39" t="s">
        <v>23336</v>
      </c>
      <c r="S18">
        <v>0</v>
      </c>
      <c r="U18" s="39" t="s">
        <v>23337</v>
      </c>
      <c r="V18">
        <v>0</v>
      </c>
      <c r="X18" s="39" t="s">
        <v>23208</v>
      </c>
      <c r="Y18">
        <v>1</v>
      </c>
      <c r="AA18" s="39" t="s">
        <v>23209</v>
      </c>
      <c r="AB18">
        <v>1</v>
      </c>
      <c r="AD18" s="39" t="s">
        <v>23210</v>
      </c>
      <c r="AE18">
        <v>1</v>
      </c>
      <c r="AG18" s="39" t="s">
        <v>23211</v>
      </c>
      <c r="AH18">
        <v>1</v>
      </c>
      <c r="AJ18" s="39" t="s">
        <v>23338</v>
      </c>
      <c r="AK18">
        <v>0</v>
      </c>
      <c r="AM18" s="39" t="s">
        <v>23339</v>
      </c>
      <c r="AN18">
        <v>0</v>
      </c>
      <c r="AP18" s="39" t="s">
        <v>23340</v>
      </c>
      <c r="AQ18">
        <v>0</v>
      </c>
      <c r="AS18" s="39" t="s">
        <v>23341</v>
      </c>
      <c r="AT18">
        <v>0</v>
      </c>
      <c r="AV18" s="39" t="s">
        <v>23226</v>
      </c>
      <c r="AW18">
        <v>0</v>
      </c>
      <c r="AY18" s="39" t="s">
        <v>16918</v>
      </c>
      <c r="AZ18">
        <v>1</v>
      </c>
      <c r="BB18" s="39" t="s">
        <v>20679</v>
      </c>
      <c r="BC18">
        <v>1</v>
      </c>
      <c r="BE18" s="39" t="s">
        <v>23216</v>
      </c>
      <c r="BF18">
        <v>1</v>
      </c>
      <c r="BH18" s="39" t="s">
        <v>21853</v>
      </c>
      <c r="BI18">
        <v>1</v>
      </c>
      <c r="BK18" s="39" t="s">
        <v>21156</v>
      </c>
      <c r="BL18">
        <v>1</v>
      </c>
      <c r="BN18" s="39" t="s">
        <v>21157</v>
      </c>
      <c r="BO18">
        <v>1</v>
      </c>
      <c r="BQ18" s="39" t="s">
        <v>23217</v>
      </c>
      <c r="BR18">
        <v>1</v>
      </c>
      <c r="BT18" s="39" t="s">
        <v>23217</v>
      </c>
      <c r="BU18">
        <v>0</v>
      </c>
      <c r="BW18" s="39" t="s">
        <v>21156</v>
      </c>
      <c r="BX18">
        <v>1</v>
      </c>
      <c r="BZ18" s="39" t="s">
        <v>20593</v>
      </c>
      <c r="CA18">
        <v>1</v>
      </c>
      <c r="CC18" s="39" t="s">
        <v>23342</v>
      </c>
      <c r="CD18">
        <v>0</v>
      </c>
      <c r="CF18" s="39" t="s">
        <v>23343</v>
      </c>
      <c r="CG18">
        <v>0</v>
      </c>
    </row>
    <row r="19" spans="1:85" x14ac:dyDescent="0.3">
      <c r="A19">
        <v>18</v>
      </c>
      <c r="B19" s="1">
        <v>45819.497361111113</v>
      </c>
      <c r="C19" s="1">
        <v>45819.501886574071</v>
      </c>
      <c r="D19" s="39" t="s">
        <v>741</v>
      </c>
      <c r="E19" s="39" t="s">
        <v>742</v>
      </c>
      <c r="F19">
        <v>14</v>
      </c>
      <c r="I19" s="39" t="s">
        <v>742</v>
      </c>
      <c r="J19">
        <v>0</v>
      </c>
      <c r="L19">
        <v>10</v>
      </c>
      <c r="M19">
        <v>0</v>
      </c>
      <c r="O19">
        <v>36</v>
      </c>
      <c r="P19">
        <v>0</v>
      </c>
      <c r="R19" s="39" t="s">
        <v>23344</v>
      </c>
      <c r="S19">
        <v>0</v>
      </c>
      <c r="U19" s="39" t="s">
        <v>23345</v>
      </c>
      <c r="V19">
        <v>0</v>
      </c>
      <c r="X19" s="39" t="s">
        <v>23208</v>
      </c>
      <c r="Y19">
        <v>1</v>
      </c>
      <c r="AA19" s="39" t="s">
        <v>23209</v>
      </c>
      <c r="AB19">
        <v>1</v>
      </c>
      <c r="AD19" s="39" t="s">
        <v>23210</v>
      </c>
      <c r="AE19">
        <v>1</v>
      </c>
      <c r="AG19" s="39" t="s">
        <v>23211</v>
      </c>
      <c r="AH19">
        <v>1</v>
      </c>
      <c r="AJ19" s="39" t="s">
        <v>23338</v>
      </c>
      <c r="AK19">
        <v>0</v>
      </c>
      <c r="AM19" s="39" t="s">
        <v>23346</v>
      </c>
      <c r="AN19">
        <v>0</v>
      </c>
      <c r="AP19" s="39" t="s">
        <v>23347</v>
      </c>
      <c r="AQ19">
        <v>0</v>
      </c>
      <c r="AS19" s="39" t="s">
        <v>23341</v>
      </c>
      <c r="AT19">
        <v>0</v>
      </c>
      <c r="AV19" s="39" t="s">
        <v>314</v>
      </c>
      <c r="AW19">
        <v>1</v>
      </c>
      <c r="AY19" s="39" t="s">
        <v>16918</v>
      </c>
      <c r="AZ19">
        <v>1</v>
      </c>
      <c r="BB19" s="39" t="s">
        <v>20679</v>
      </c>
      <c r="BC19">
        <v>1</v>
      </c>
      <c r="BE19" s="39" t="s">
        <v>23216</v>
      </c>
      <c r="BF19">
        <v>1</v>
      </c>
      <c r="BH19" s="39" t="s">
        <v>21853</v>
      </c>
      <c r="BI19">
        <v>1</v>
      </c>
      <c r="BK19" s="39" t="s">
        <v>21156</v>
      </c>
      <c r="BL19">
        <v>1</v>
      </c>
      <c r="BN19" s="39" t="s">
        <v>21157</v>
      </c>
      <c r="BO19">
        <v>1</v>
      </c>
      <c r="BQ19" s="39" t="s">
        <v>23217</v>
      </c>
      <c r="BR19">
        <v>1</v>
      </c>
      <c r="BT19" s="39" t="s">
        <v>23217</v>
      </c>
      <c r="BU19">
        <v>0</v>
      </c>
      <c r="BW19" s="39" t="s">
        <v>21156</v>
      </c>
      <c r="BX19">
        <v>1</v>
      </c>
      <c r="BZ19" s="39" t="s">
        <v>20593</v>
      </c>
      <c r="CA19">
        <v>1</v>
      </c>
      <c r="CC19" s="39" t="s">
        <v>23348</v>
      </c>
      <c r="CD19">
        <v>0</v>
      </c>
      <c r="CF19" s="39" t="s">
        <v>23349</v>
      </c>
      <c r="CG19">
        <v>0</v>
      </c>
    </row>
    <row r="20" spans="1:85" x14ac:dyDescent="0.3">
      <c r="A20">
        <v>19</v>
      </c>
      <c r="B20" s="1">
        <v>45819.520740740743</v>
      </c>
      <c r="C20" s="1">
        <v>45819.523831018516</v>
      </c>
      <c r="D20" s="39" t="s">
        <v>734</v>
      </c>
      <c r="E20" s="39" t="s">
        <v>735</v>
      </c>
      <c r="F20">
        <v>12</v>
      </c>
      <c r="I20" s="39" t="s">
        <v>735</v>
      </c>
      <c r="J20">
        <v>0</v>
      </c>
      <c r="L20">
        <v>10</v>
      </c>
      <c r="M20">
        <v>0</v>
      </c>
      <c r="O20">
        <v>39</v>
      </c>
      <c r="P20">
        <v>0</v>
      </c>
      <c r="R20" s="39" t="s">
        <v>23350</v>
      </c>
      <c r="S20">
        <v>0</v>
      </c>
      <c r="U20" s="39" t="s">
        <v>23221</v>
      </c>
      <c r="V20">
        <v>0</v>
      </c>
      <c r="X20" s="39" t="s">
        <v>23351</v>
      </c>
      <c r="Y20">
        <v>0</v>
      </c>
      <c r="AA20" s="39" t="s">
        <v>23209</v>
      </c>
      <c r="AB20">
        <v>1</v>
      </c>
      <c r="AD20" s="39" t="s">
        <v>23210</v>
      </c>
      <c r="AE20">
        <v>1</v>
      </c>
      <c r="AG20" s="39" t="s">
        <v>23211</v>
      </c>
      <c r="AH20">
        <v>1</v>
      </c>
      <c r="AJ20" s="39" t="s">
        <v>23352</v>
      </c>
      <c r="AK20">
        <v>0</v>
      </c>
      <c r="AM20" s="39" t="s">
        <v>23353</v>
      </c>
      <c r="AN20">
        <v>0</v>
      </c>
      <c r="AP20" s="39" t="s">
        <v>23354</v>
      </c>
      <c r="AQ20">
        <v>0</v>
      </c>
      <c r="AS20" s="39" t="s">
        <v>23355</v>
      </c>
      <c r="AT20">
        <v>0</v>
      </c>
      <c r="AV20" s="39" t="s">
        <v>314</v>
      </c>
      <c r="AW20">
        <v>1</v>
      </c>
      <c r="AY20" s="39" t="s">
        <v>16918</v>
      </c>
      <c r="AZ20">
        <v>1</v>
      </c>
      <c r="BB20" s="39" t="s">
        <v>20679</v>
      </c>
      <c r="BC20">
        <v>1</v>
      </c>
      <c r="BE20" s="39" t="s">
        <v>23216</v>
      </c>
      <c r="BF20">
        <v>1</v>
      </c>
      <c r="BH20" s="39" t="s">
        <v>21853</v>
      </c>
      <c r="BI20">
        <v>1</v>
      </c>
      <c r="BK20" s="39" t="s">
        <v>21156</v>
      </c>
      <c r="BL20">
        <v>1</v>
      </c>
      <c r="BN20" s="39" t="s">
        <v>21157</v>
      </c>
      <c r="BO20">
        <v>1</v>
      </c>
      <c r="BQ20" s="39" t="s">
        <v>23226</v>
      </c>
      <c r="BR20">
        <v>0</v>
      </c>
      <c r="BT20" s="39" t="s">
        <v>23217</v>
      </c>
      <c r="BU20">
        <v>0</v>
      </c>
      <c r="BW20" s="39" t="s">
        <v>21156</v>
      </c>
      <c r="BX20">
        <v>1</v>
      </c>
      <c r="BZ20" s="39" t="s">
        <v>20593</v>
      </c>
      <c r="CA20">
        <v>1</v>
      </c>
      <c r="CC20" s="39" t="s">
        <v>23356</v>
      </c>
      <c r="CD20">
        <v>0</v>
      </c>
      <c r="CF20" s="39" t="s">
        <v>23357</v>
      </c>
      <c r="CG20">
        <v>0</v>
      </c>
    </row>
    <row r="21" spans="1:85" x14ac:dyDescent="0.3">
      <c r="A21">
        <v>20</v>
      </c>
      <c r="B21" s="1">
        <v>45819.521331018521</v>
      </c>
      <c r="C21" s="1">
        <v>45819.532337962963</v>
      </c>
      <c r="D21" s="39" t="s">
        <v>638</v>
      </c>
      <c r="E21" s="39" t="s">
        <v>639</v>
      </c>
      <c r="F21">
        <v>13</v>
      </c>
      <c r="I21" s="39" t="s">
        <v>640</v>
      </c>
      <c r="J21">
        <v>0</v>
      </c>
      <c r="L21">
        <v>10</v>
      </c>
      <c r="M21">
        <v>0</v>
      </c>
      <c r="O21">
        <v>33</v>
      </c>
      <c r="P21">
        <v>0</v>
      </c>
      <c r="R21" s="39" t="s">
        <v>23358</v>
      </c>
      <c r="S21">
        <v>0</v>
      </c>
      <c r="U21" s="39" t="s">
        <v>23359</v>
      </c>
      <c r="V21">
        <v>0</v>
      </c>
      <c r="X21" s="39" t="s">
        <v>23208</v>
      </c>
      <c r="Y21">
        <v>1</v>
      </c>
      <c r="AA21" s="39" t="s">
        <v>23209</v>
      </c>
      <c r="AB21">
        <v>1</v>
      </c>
      <c r="AD21" s="39" t="s">
        <v>23210</v>
      </c>
      <c r="AE21">
        <v>1</v>
      </c>
      <c r="AG21" s="39" t="s">
        <v>23211</v>
      </c>
      <c r="AH21">
        <v>1</v>
      </c>
      <c r="AJ21" s="39" t="s">
        <v>23360</v>
      </c>
      <c r="AK21">
        <v>0</v>
      </c>
      <c r="AM21" s="39" t="s">
        <v>23361</v>
      </c>
      <c r="AN21">
        <v>0</v>
      </c>
      <c r="AP21" s="39" t="s">
        <v>23362</v>
      </c>
      <c r="AQ21">
        <v>0</v>
      </c>
      <c r="AS21" s="39" t="s">
        <v>23363</v>
      </c>
      <c r="AT21">
        <v>0</v>
      </c>
      <c r="AV21" s="39" t="s">
        <v>314</v>
      </c>
      <c r="AW21">
        <v>1</v>
      </c>
      <c r="AY21" s="39" t="s">
        <v>16918</v>
      </c>
      <c r="AZ21">
        <v>1</v>
      </c>
      <c r="BB21" s="39" t="s">
        <v>20679</v>
      </c>
      <c r="BC21">
        <v>1</v>
      </c>
      <c r="BE21" s="39" t="s">
        <v>23216</v>
      </c>
      <c r="BF21">
        <v>1</v>
      </c>
      <c r="BH21" s="39" t="s">
        <v>21853</v>
      </c>
      <c r="BI21">
        <v>1</v>
      </c>
      <c r="BK21" s="39" t="s">
        <v>21156</v>
      </c>
      <c r="BL21">
        <v>1</v>
      </c>
      <c r="BN21" s="39" t="s">
        <v>21157</v>
      </c>
      <c r="BO21">
        <v>1</v>
      </c>
      <c r="BQ21" s="39" t="s">
        <v>23226</v>
      </c>
      <c r="BR21">
        <v>0</v>
      </c>
      <c r="BT21" s="39" t="s">
        <v>23217</v>
      </c>
      <c r="BU21">
        <v>0</v>
      </c>
      <c r="BW21" s="39" t="s">
        <v>21156</v>
      </c>
      <c r="BX21">
        <v>1</v>
      </c>
      <c r="BZ21" s="39" t="s">
        <v>20593</v>
      </c>
      <c r="CA21">
        <v>1</v>
      </c>
      <c r="CC21" s="39" t="s">
        <v>23364</v>
      </c>
      <c r="CD21">
        <v>0</v>
      </c>
      <c r="CF21" s="39" t="s">
        <v>23365</v>
      </c>
      <c r="CG21">
        <v>0</v>
      </c>
    </row>
    <row r="22" spans="1:85" x14ac:dyDescent="0.3">
      <c r="A22">
        <v>21</v>
      </c>
      <c r="B22" s="1">
        <v>45819.807500000003</v>
      </c>
      <c r="C22" s="1">
        <v>45819.809594907405</v>
      </c>
      <c r="D22" s="39" t="s">
        <v>750</v>
      </c>
      <c r="E22" s="39" t="s">
        <v>751</v>
      </c>
      <c r="F22">
        <v>10</v>
      </c>
      <c r="I22" s="39" t="s">
        <v>751</v>
      </c>
      <c r="J22">
        <v>0</v>
      </c>
      <c r="L22">
        <v>10</v>
      </c>
      <c r="M22">
        <v>0</v>
      </c>
      <c r="O22">
        <v>22</v>
      </c>
      <c r="P22">
        <v>0</v>
      </c>
      <c r="R22" s="39" t="s">
        <v>23366</v>
      </c>
      <c r="S22">
        <v>0</v>
      </c>
      <c r="U22" s="39" t="s">
        <v>16702</v>
      </c>
      <c r="V22">
        <v>0</v>
      </c>
      <c r="X22" s="39" t="s">
        <v>23208</v>
      </c>
      <c r="Y22">
        <v>1</v>
      </c>
      <c r="AA22" s="39" t="s">
        <v>23210</v>
      </c>
      <c r="AB22">
        <v>0</v>
      </c>
      <c r="AD22" s="39" t="s">
        <v>23211</v>
      </c>
      <c r="AE22">
        <v>0</v>
      </c>
      <c r="AG22" s="39" t="s">
        <v>23209</v>
      </c>
      <c r="AH22">
        <v>0</v>
      </c>
      <c r="AJ22" s="39" t="s">
        <v>23367</v>
      </c>
      <c r="AK22">
        <v>0</v>
      </c>
      <c r="AM22" s="39" t="s">
        <v>23368</v>
      </c>
      <c r="AN22">
        <v>0</v>
      </c>
      <c r="AP22" s="39" t="s">
        <v>23369</v>
      </c>
      <c r="AQ22">
        <v>0</v>
      </c>
      <c r="AS22" s="39" t="s">
        <v>23370</v>
      </c>
      <c r="AT22">
        <v>0</v>
      </c>
      <c r="AV22" s="39" t="s">
        <v>314</v>
      </c>
      <c r="AW22">
        <v>1</v>
      </c>
      <c r="AY22" s="39" t="s">
        <v>16918</v>
      </c>
      <c r="AZ22">
        <v>1</v>
      </c>
      <c r="BB22" s="39" t="s">
        <v>20679</v>
      </c>
      <c r="BC22">
        <v>1</v>
      </c>
      <c r="BE22" s="39" t="s">
        <v>23216</v>
      </c>
      <c r="BF22">
        <v>1</v>
      </c>
      <c r="BH22" s="39" t="s">
        <v>21853</v>
      </c>
      <c r="BI22">
        <v>1</v>
      </c>
      <c r="BK22" s="39" t="s">
        <v>21156</v>
      </c>
      <c r="BL22">
        <v>1</v>
      </c>
      <c r="BN22" s="39" t="s">
        <v>21157</v>
      </c>
      <c r="BO22">
        <v>1</v>
      </c>
      <c r="BQ22" s="39" t="s">
        <v>23226</v>
      </c>
      <c r="BR22">
        <v>0</v>
      </c>
      <c r="BT22" s="39" t="s">
        <v>23217</v>
      </c>
      <c r="BU22">
        <v>0</v>
      </c>
      <c r="BW22" s="39" t="s">
        <v>21156</v>
      </c>
      <c r="BX22">
        <v>1</v>
      </c>
      <c r="BZ22" s="39" t="s">
        <v>20593</v>
      </c>
      <c r="CA22">
        <v>1</v>
      </c>
      <c r="CC22" s="39" t="s">
        <v>23371</v>
      </c>
      <c r="CD22">
        <v>0</v>
      </c>
      <c r="CF22" s="39" t="s">
        <v>23372</v>
      </c>
      <c r="CG22">
        <v>0</v>
      </c>
    </row>
    <row r="23" spans="1:85" x14ac:dyDescent="0.3">
      <c r="A23">
        <v>22</v>
      </c>
      <c r="B23" s="1">
        <v>45819.807187500002</v>
      </c>
      <c r="C23" s="1">
        <v>45819.810601851852</v>
      </c>
      <c r="D23" s="39" t="s">
        <v>761</v>
      </c>
      <c r="E23" s="39" t="s">
        <v>762</v>
      </c>
      <c r="F23">
        <v>12</v>
      </c>
      <c r="I23" s="39" t="s">
        <v>762</v>
      </c>
      <c r="J23">
        <v>0</v>
      </c>
      <c r="L23">
        <v>10</v>
      </c>
      <c r="M23">
        <v>0</v>
      </c>
      <c r="O23">
        <v>21</v>
      </c>
      <c r="P23">
        <v>0</v>
      </c>
      <c r="R23" s="39" t="s">
        <v>23373</v>
      </c>
      <c r="S23">
        <v>0</v>
      </c>
      <c r="U23" s="39" t="s">
        <v>16702</v>
      </c>
      <c r="V23">
        <v>0</v>
      </c>
      <c r="X23" s="39" t="s">
        <v>23231</v>
      </c>
      <c r="Y23">
        <v>0</v>
      </c>
      <c r="AA23" s="39" t="s">
        <v>23209</v>
      </c>
      <c r="AB23">
        <v>1</v>
      </c>
      <c r="AD23" s="39" t="s">
        <v>23210</v>
      </c>
      <c r="AE23">
        <v>1</v>
      </c>
      <c r="AG23" s="39" t="s">
        <v>23211</v>
      </c>
      <c r="AH23">
        <v>1</v>
      </c>
      <c r="AJ23" s="39" t="s">
        <v>23374</v>
      </c>
      <c r="AK23">
        <v>0</v>
      </c>
      <c r="AM23" s="39" t="s">
        <v>23368</v>
      </c>
      <c r="AN23">
        <v>0</v>
      </c>
      <c r="AP23" s="39" t="s">
        <v>23369</v>
      </c>
      <c r="AQ23">
        <v>0</v>
      </c>
      <c r="AS23" s="39" t="s">
        <v>23370</v>
      </c>
      <c r="AT23">
        <v>0</v>
      </c>
      <c r="AV23" s="39" t="s">
        <v>314</v>
      </c>
      <c r="AW23">
        <v>1</v>
      </c>
      <c r="AY23" s="39" t="s">
        <v>16918</v>
      </c>
      <c r="AZ23">
        <v>1</v>
      </c>
      <c r="BB23" s="39" t="s">
        <v>20679</v>
      </c>
      <c r="BC23">
        <v>1</v>
      </c>
      <c r="BE23" s="39" t="s">
        <v>23216</v>
      </c>
      <c r="BF23">
        <v>1</v>
      </c>
      <c r="BH23" s="39" t="s">
        <v>21853</v>
      </c>
      <c r="BI23">
        <v>1</v>
      </c>
      <c r="BK23" s="39" t="s">
        <v>21156</v>
      </c>
      <c r="BL23">
        <v>1</v>
      </c>
      <c r="BN23" s="39" t="s">
        <v>21157</v>
      </c>
      <c r="BO23">
        <v>1</v>
      </c>
      <c r="BQ23" s="39" t="s">
        <v>23226</v>
      </c>
      <c r="BR23">
        <v>0</v>
      </c>
      <c r="BT23" s="39" t="s">
        <v>23217</v>
      </c>
      <c r="BU23">
        <v>0</v>
      </c>
      <c r="BW23" s="39" t="s">
        <v>21156</v>
      </c>
      <c r="BX23">
        <v>1</v>
      </c>
      <c r="BZ23" s="39" t="s">
        <v>20593</v>
      </c>
      <c r="CA23">
        <v>1</v>
      </c>
      <c r="CC23" s="39" t="s">
        <v>23375</v>
      </c>
      <c r="CD23">
        <v>0</v>
      </c>
      <c r="CF23" s="39" t="s">
        <v>23376</v>
      </c>
      <c r="CG23">
        <v>0</v>
      </c>
    </row>
    <row r="24" spans="1:85" x14ac:dyDescent="0.3">
      <c r="A24">
        <v>23</v>
      </c>
      <c r="B24" s="1">
        <v>45820.595706018517</v>
      </c>
      <c r="C24" s="1">
        <v>45820.604548611111</v>
      </c>
      <c r="D24" s="39" t="s">
        <v>1594</v>
      </c>
      <c r="E24" s="39" t="s">
        <v>1595</v>
      </c>
      <c r="F24">
        <v>5</v>
      </c>
      <c r="I24" s="39" t="s">
        <v>1595</v>
      </c>
      <c r="J24">
        <v>0</v>
      </c>
      <c r="L24">
        <v>13</v>
      </c>
      <c r="M24">
        <v>0</v>
      </c>
      <c r="O24">
        <v>14</v>
      </c>
      <c r="P24">
        <v>0</v>
      </c>
      <c r="R24" s="39" t="s">
        <v>23377</v>
      </c>
      <c r="S24">
        <v>0</v>
      </c>
      <c r="U24" s="39" t="s">
        <v>23378</v>
      </c>
      <c r="V24">
        <v>0</v>
      </c>
      <c r="X24" s="39" t="s">
        <v>23329</v>
      </c>
      <c r="Y24">
        <v>0</v>
      </c>
      <c r="AA24" s="39" t="s">
        <v>23209</v>
      </c>
      <c r="AB24">
        <v>1</v>
      </c>
      <c r="AD24" s="39" t="s">
        <v>23210</v>
      </c>
      <c r="AE24">
        <v>1</v>
      </c>
      <c r="AG24" s="39" t="s">
        <v>23211</v>
      </c>
      <c r="AH24">
        <v>1</v>
      </c>
      <c r="AJ24" s="39" t="s">
        <v>23379</v>
      </c>
      <c r="AK24">
        <v>0</v>
      </c>
      <c r="AM24" s="39" t="s">
        <v>23380</v>
      </c>
      <c r="AN24">
        <v>0</v>
      </c>
      <c r="AP24" s="39" t="s">
        <v>23381</v>
      </c>
      <c r="AQ24">
        <v>0</v>
      </c>
      <c r="AS24" s="39" t="s">
        <v>23382</v>
      </c>
      <c r="AT24">
        <v>0</v>
      </c>
      <c r="AV24" s="39" t="s">
        <v>314</v>
      </c>
      <c r="AW24">
        <v>1</v>
      </c>
      <c r="AY24" s="39" t="s">
        <v>23217</v>
      </c>
      <c r="AZ24">
        <v>0</v>
      </c>
      <c r="BB24" s="39" t="s">
        <v>23217</v>
      </c>
      <c r="BC24">
        <v>0</v>
      </c>
      <c r="BE24" s="39" t="s">
        <v>20679</v>
      </c>
      <c r="BF24">
        <v>0</v>
      </c>
      <c r="BH24" s="39" t="s">
        <v>21156</v>
      </c>
      <c r="BI24">
        <v>0</v>
      </c>
      <c r="BK24" s="39" t="s">
        <v>21157</v>
      </c>
      <c r="BL24">
        <v>0</v>
      </c>
      <c r="BN24" s="39" t="s">
        <v>23226</v>
      </c>
      <c r="BO24">
        <v>0</v>
      </c>
      <c r="BQ24" s="39" t="s">
        <v>21853</v>
      </c>
      <c r="BR24">
        <v>0</v>
      </c>
      <c r="BT24" s="39" t="s">
        <v>23216</v>
      </c>
      <c r="BU24">
        <v>0</v>
      </c>
      <c r="BW24" s="39" t="s">
        <v>16918</v>
      </c>
      <c r="BX24">
        <v>0</v>
      </c>
      <c r="BZ24" s="39" t="s">
        <v>20593</v>
      </c>
      <c r="CA24">
        <v>1</v>
      </c>
      <c r="CC24" s="39" t="s">
        <v>23383</v>
      </c>
      <c r="CD24">
        <v>0</v>
      </c>
      <c r="CF24" s="39" t="s">
        <v>23384</v>
      </c>
      <c r="CG24">
        <v>0</v>
      </c>
    </row>
    <row r="25" spans="1:85" x14ac:dyDescent="0.3">
      <c r="A25">
        <v>24</v>
      </c>
      <c r="B25" s="1">
        <v>45821.380787037036</v>
      </c>
      <c r="C25" s="1">
        <v>45821.388865740744</v>
      </c>
      <c r="D25" s="39" t="s">
        <v>2544</v>
      </c>
      <c r="E25" s="39" t="s">
        <v>2545</v>
      </c>
      <c r="F25">
        <v>12</v>
      </c>
      <c r="I25" s="39" t="s">
        <v>2545</v>
      </c>
      <c r="J25">
        <v>0</v>
      </c>
      <c r="L25">
        <v>9</v>
      </c>
      <c r="M25">
        <v>0</v>
      </c>
      <c r="O25">
        <v>29</v>
      </c>
      <c r="P25">
        <v>0</v>
      </c>
      <c r="R25" s="39" t="s">
        <v>23385</v>
      </c>
      <c r="S25">
        <v>0</v>
      </c>
      <c r="U25" s="39" t="s">
        <v>23386</v>
      </c>
      <c r="V25">
        <v>0</v>
      </c>
      <c r="X25" s="39" t="s">
        <v>23231</v>
      </c>
      <c r="Y25">
        <v>0</v>
      </c>
      <c r="AA25" s="39" t="s">
        <v>23209</v>
      </c>
      <c r="AB25">
        <v>1</v>
      </c>
      <c r="AD25" s="39" t="s">
        <v>23210</v>
      </c>
      <c r="AE25">
        <v>1</v>
      </c>
      <c r="AG25" s="39" t="s">
        <v>23211</v>
      </c>
      <c r="AH25">
        <v>1</v>
      </c>
      <c r="AJ25" s="39" t="s">
        <v>23387</v>
      </c>
      <c r="AK25">
        <v>0</v>
      </c>
      <c r="AM25" s="39" t="s">
        <v>23388</v>
      </c>
      <c r="AN25">
        <v>0</v>
      </c>
      <c r="AP25" s="39" t="s">
        <v>23307</v>
      </c>
      <c r="AQ25">
        <v>0</v>
      </c>
      <c r="AS25" s="39" t="s">
        <v>23389</v>
      </c>
      <c r="AT25">
        <v>0</v>
      </c>
      <c r="AV25" s="39" t="s">
        <v>314</v>
      </c>
      <c r="AW25">
        <v>1</v>
      </c>
      <c r="AY25" s="39" t="s">
        <v>16918</v>
      </c>
      <c r="AZ25">
        <v>1</v>
      </c>
      <c r="BB25" s="39" t="s">
        <v>20679</v>
      </c>
      <c r="BC25">
        <v>1</v>
      </c>
      <c r="BE25" s="39" t="s">
        <v>23216</v>
      </c>
      <c r="BF25">
        <v>1</v>
      </c>
      <c r="BH25" s="39" t="s">
        <v>21853</v>
      </c>
      <c r="BI25">
        <v>1</v>
      </c>
      <c r="BK25" s="39" t="s">
        <v>21156</v>
      </c>
      <c r="BL25">
        <v>1</v>
      </c>
      <c r="BN25" s="39" t="s">
        <v>21157</v>
      </c>
      <c r="BO25">
        <v>1</v>
      </c>
      <c r="BQ25" s="39" t="s">
        <v>23226</v>
      </c>
      <c r="BR25">
        <v>0</v>
      </c>
      <c r="BT25" s="39" t="s">
        <v>23217</v>
      </c>
      <c r="BU25">
        <v>0</v>
      </c>
      <c r="BW25" s="39" t="s">
        <v>21156</v>
      </c>
      <c r="BX25">
        <v>1</v>
      </c>
      <c r="BZ25" s="39" t="s">
        <v>20593</v>
      </c>
      <c r="CA25">
        <v>1</v>
      </c>
      <c r="CC25" s="39" t="s">
        <v>23312</v>
      </c>
      <c r="CD25">
        <v>0</v>
      </c>
      <c r="CF25" s="39" t="s">
        <v>23313</v>
      </c>
      <c r="CG25">
        <v>0</v>
      </c>
    </row>
    <row r="26" spans="1:85" x14ac:dyDescent="0.3">
      <c r="A26">
        <v>25</v>
      </c>
      <c r="B26" s="1">
        <v>45821.381435185183</v>
      </c>
      <c r="C26" s="1">
        <v>45821.390659722223</v>
      </c>
      <c r="D26" s="39" t="s">
        <v>4533</v>
      </c>
      <c r="E26" s="39" t="s">
        <v>4534</v>
      </c>
      <c r="F26">
        <v>12</v>
      </c>
      <c r="I26" s="39" t="s">
        <v>4534</v>
      </c>
      <c r="J26">
        <v>0</v>
      </c>
      <c r="L26">
        <v>9</v>
      </c>
      <c r="M26">
        <v>0</v>
      </c>
      <c r="O26">
        <v>30</v>
      </c>
      <c r="P26">
        <v>0</v>
      </c>
      <c r="R26" s="39" t="s">
        <v>23390</v>
      </c>
      <c r="S26">
        <v>0</v>
      </c>
      <c r="U26" s="39" t="s">
        <v>23391</v>
      </c>
      <c r="V26">
        <v>0</v>
      </c>
      <c r="X26" s="39" t="s">
        <v>23231</v>
      </c>
      <c r="Y26">
        <v>0</v>
      </c>
      <c r="AA26" s="39" t="s">
        <v>23209</v>
      </c>
      <c r="AB26">
        <v>1</v>
      </c>
      <c r="AD26" s="39" t="s">
        <v>23210</v>
      </c>
      <c r="AE26">
        <v>1</v>
      </c>
      <c r="AG26" s="39" t="s">
        <v>23211</v>
      </c>
      <c r="AH26">
        <v>1</v>
      </c>
      <c r="AJ26" s="39" t="s">
        <v>23288</v>
      </c>
      <c r="AK26">
        <v>0</v>
      </c>
      <c r="AM26" s="39" t="s">
        <v>23392</v>
      </c>
      <c r="AN26">
        <v>0</v>
      </c>
      <c r="AP26" s="39" t="s">
        <v>23393</v>
      </c>
      <c r="AQ26">
        <v>0</v>
      </c>
      <c r="AS26" s="39" t="s">
        <v>23311</v>
      </c>
      <c r="AT26">
        <v>0</v>
      </c>
      <c r="AV26" s="39" t="s">
        <v>314</v>
      </c>
      <c r="AW26">
        <v>1</v>
      </c>
      <c r="AY26" s="39" t="s">
        <v>16918</v>
      </c>
      <c r="AZ26">
        <v>1</v>
      </c>
      <c r="BB26" s="39" t="s">
        <v>20679</v>
      </c>
      <c r="BC26">
        <v>1</v>
      </c>
      <c r="BE26" s="39" t="s">
        <v>23216</v>
      </c>
      <c r="BF26">
        <v>1</v>
      </c>
      <c r="BH26" s="39" t="s">
        <v>21853</v>
      </c>
      <c r="BI26">
        <v>1</v>
      </c>
      <c r="BK26" s="39" t="s">
        <v>21156</v>
      </c>
      <c r="BL26">
        <v>1</v>
      </c>
      <c r="BN26" s="39" t="s">
        <v>21157</v>
      </c>
      <c r="BO26">
        <v>1</v>
      </c>
      <c r="BQ26" s="39" t="s">
        <v>23226</v>
      </c>
      <c r="BR26">
        <v>0</v>
      </c>
      <c r="BT26" s="39" t="s">
        <v>23217</v>
      </c>
      <c r="BU26">
        <v>0</v>
      </c>
      <c r="BW26" s="39" t="s">
        <v>21156</v>
      </c>
      <c r="BX26">
        <v>1</v>
      </c>
      <c r="BZ26" s="39" t="s">
        <v>20593</v>
      </c>
      <c r="CA26">
        <v>1</v>
      </c>
      <c r="CC26" s="39" t="s">
        <v>23312</v>
      </c>
      <c r="CD26">
        <v>0</v>
      </c>
      <c r="CF26" s="39" t="s">
        <v>23394</v>
      </c>
      <c r="CG26">
        <v>0</v>
      </c>
    </row>
    <row r="27" spans="1:85" x14ac:dyDescent="0.3">
      <c r="A27">
        <v>26</v>
      </c>
      <c r="B27" s="1">
        <v>45821.378622685188</v>
      </c>
      <c r="C27" s="1">
        <v>45821.393043981479</v>
      </c>
      <c r="D27" s="39" t="s">
        <v>4554</v>
      </c>
      <c r="E27" s="39" t="s">
        <v>4555</v>
      </c>
      <c r="F27">
        <v>13</v>
      </c>
      <c r="I27" s="39" t="s">
        <v>23395</v>
      </c>
      <c r="J27">
        <v>0</v>
      </c>
      <c r="L27">
        <v>9</v>
      </c>
      <c r="M27">
        <v>0</v>
      </c>
      <c r="O27">
        <v>15</v>
      </c>
      <c r="P27">
        <v>0</v>
      </c>
      <c r="R27" s="39" t="s">
        <v>23396</v>
      </c>
      <c r="S27">
        <v>0</v>
      </c>
      <c r="U27" s="39" t="s">
        <v>23397</v>
      </c>
      <c r="V27">
        <v>0</v>
      </c>
      <c r="X27" s="39" t="s">
        <v>23208</v>
      </c>
      <c r="Y27">
        <v>1</v>
      </c>
      <c r="AA27" s="39" t="s">
        <v>23209</v>
      </c>
      <c r="AB27">
        <v>1</v>
      </c>
      <c r="AD27" s="39" t="s">
        <v>23210</v>
      </c>
      <c r="AE27">
        <v>1</v>
      </c>
      <c r="AG27" s="39" t="s">
        <v>23209</v>
      </c>
      <c r="AH27">
        <v>0</v>
      </c>
      <c r="AJ27" s="39" t="s">
        <v>23398</v>
      </c>
      <c r="AK27">
        <v>0</v>
      </c>
      <c r="AM27" s="39" t="s">
        <v>23399</v>
      </c>
      <c r="AN27">
        <v>0</v>
      </c>
      <c r="AP27" s="39" t="s">
        <v>23400</v>
      </c>
      <c r="AQ27">
        <v>0</v>
      </c>
      <c r="AS27" s="39" t="s">
        <v>23401</v>
      </c>
      <c r="AT27">
        <v>0</v>
      </c>
      <c r="AV27" s="39" t="s">
        <v>314</v>
      </c>
      <c r="AW27">
        <v>1</v>
      </c>
      <c r="AY27" s="39" t="s">
        <v>16918</v>
      </c>
      <c r="AZ27">
        <v>1</v>
      </c>
      <c r="BB27" s="39" t="s">
        <v>20679</v>
      </c>
      <c r="BC27">
        <v>1</v>
      </c>
      <c r="BE27" s="39" t="s">
        <v>23216</v>
      </c>
      <c r="BF27">
        <v>1</v>
      </c>
      <c r="BH27" s="39" t="s">
        <v>21853</v>
      </c>
      <c r="BI27">
        <v>1</v>
      </c>
      <c r="BK27" s="39" t="s">
        <v>21156</v>
      </c>
      <c r="BL27">
        <v>1</v>
      </c>
      <c r="BN27" s="39" t="s">
        <v>21157</v>
      </c>
      <c r="BO27">
        <v>1</v>
      </c>
      <c r="BQ27" s="39" t="s">
        <v>23217</v>
      </c>
      <c r="BR27">
        <v>1</v>
      </c>
      <c r="BT27" s="39" t="s">
        <v>23217</v>
      </c>
      <c r="BU27">
        <v>0</v>
      </c>
      <c r="BW27" s="39" t="s">
        <v>21156</v>
      </c>
      <c r="BX27">
        <v>1</v>
      </c>
      <c r="BZ27" s="39" t="s">
        <v>20593</v>
      </c>
      <c r="CA27">
        <v>1</v>
      </c>
      <c r="CC27" s="39" t="s">
        <v>23402</v>
      </c>
      <c r="CD27">
        <v>0</v>
      </c>
      <c r="CF27" s="39" t="s">
        <v>23403</v>
      </c>
      <c r="CG27">
        <v>0</v>
      </c>
    </row>
    <row r="28" spans="1:85" x14ac:dyDescent="0.3">
      <c r="A28">
        <v>27</v>
      </c>
      <c r="B28" s="1">
        <v>45821.378946759258</v>
      </c>
      <c r="C28" s="1">
        <v>45821.393101851849</v>
      </c>
      <c r="D28" s="39" t="s">
        <v>2574</v>
      </c>
      <c r="E28" s="39" t="s">
        <v>2575</v>
      </c>
      <c r="F28">
        <v>13</v>
      </c>
      <c r="I28" s="39" t="s">
        <v>2575</v>
      </c>
      <c r="J28">
        <v>0</v>
      </c>
      <c r="L28">
        <v>9</v>
      </c>
      <c r="M28">
        <v>0</v>
      </c>
      <c r="O28">
        <v>18</v>
      </c>
      <c r="P28">
        <v>0</v>
      </c>
      <c r="R28" s="39" t="s">
        <v>23404</v>
      </c>
      <c r="S28">
        <v>0</v>
      </c>
      <c r="U28" s="39" t="s">
        <v>23397</v>
      </c>
      <c r="V28">
        <v>0</v>
      </c>
      <c r="X28" s="39" t="s">
        <v>23208</v>
      </c>
      <c r="Y28">
        <v>1</v>
      </c>
      <c r="AA28" s="39" t="s">
        <v>23209</v>
      </c>
      <c r="AB28">
        <v>1</v>
      </c>
      <c r="AD28" s="39" t="s">
        <v>23210</v>
      </c>
      <c r="AE28">
        <v>1</v>
      </c>
      <c r="AG28" s="39" t="s">
        <v>23209</v>
      </c>
      <c r="AH28">
        <v>0</v>
      </c>
      <c r="AJ28" s="39" t="s">
        <v>23405</v>
      </c>
      <c r="AK28">
        <v>0</v>
      </c>
      <c r="AM28" s="39" t="s">
        <v>23406</v>
      </c>
      <c r="AN28">
        <v>0</v>
      </c>
      <c r="AP28" s="39" t="s">
        <v>23407</v>
      </c>
      <c r="AQ28">
        <v>0</v>
      </c>
      <c r="AS28" s="39" t="s">
        <v>23275</v>
      </c>
      <c r="AT28">
        <v>0</v>
      </c>
      <c r="AV28" s="39" t="s">
        <v>314</v>
      </c>
      <c r="AW28">
        <v>1</v>
      </c>
      <c r="AY28" s="39" t="s">
        <v>16918</v>
      </c>
      <c r="AZ28">
        <v>1</v>
      </c>
      <c r="BB28" s="39" t="s">
        <v>20679</v>
      </c>
      <c r="BC28">
        <v>1</v>
      </c>
      <c r="BE28" s="39" t="s">
        <v>23216</v>
      </c>
      <c r="BF28">
        <v>1</v>
      </c>
      <c r="BH28" s="39" t="s">
        <v>21853</v>
      </c>
      <c r="BI28">
        <v>1</v>
      </c>
      <c r="BK28" s="39" t="s">
        <v>21156</v>
      </c>
      <c r="BL28">
        <v>1</v>
      </c>
      <c r="BN28" s="39" t="s">
        <v>21157</v>
      </c>
      <c r="BO28">
        <v>1</v>
      </c>
      <c r="BQ28" s="39" t="s">
        <v>23217</v>
      </c>
      <c r="BR28">
        <v>1</v>
      </c>
      <c r="BT28" s="39" t="s">
        <v>23217</v>
      </c>
      <c r="BU28">
        <v>0</v>
      </c>
      <c r="BW28" s="39" t="s">
        <v>21156</v>
      </c>
      <c r="BX28">
        <v>1</v>
      </c>
      <c r="BZ28" s="39" t="s">
        <v>20593</v>
      </c>
      <c r="CA28">
        <v>1</v>
      </c>
      <c r="CC28" s="39" t="s">
        <v>23408</v>
      </c>
      <c r="CD28">
        <v>0</v>
      </c>
      <c r="CF28" s="39" t="s">
        <v>23409</v>
      </c>
      <c r="CG28">
        <v>0</v>
      </c>
    </row>
    <row r="29" spans="1:85" x14ac:dyDescent="0.3">
      <c r="A29">
        <v>28</v>
      </c>
      <c r="B29" s="1">
        <v>45821.388437499998</v>
      </c>
      <c r="C29" s="1">
        <v>45821.393125000002</v>
      </c>
      <c r="D29" s="39" t="s">
        <v>3085</v>
      </c>
      <c r="E29" s="39" t="s">
        <v>3086</v>
      </c>
      <c r="F29">
        <v>13</v>
      </c>
      <c r="I29" s="39" t="s">
        <v>3087</v>
      </c>
      <c r="J29">
        <v>0</v>
      </c>
      <c r="L29">
        <v>9</v>
      </c>
      <c r="M29">
        <v>0</v>
      </c>
      <c r="O29">
        <v>13</v>
      </c>
      <c r="P29">
        <v>0</v>
      </c>
      <c r="R29" s="39" t="s">
        <v>16473</v>
      </c>
      <c r="S29">
        <v>0</v>
      </c>
      <c r="U29" s="39" t="s">
        <v>23410</v>
      </c>
      <c r="V29">
        <v>0</v>
      </c>
      <c r="X29" s="39" t="s">
        <v>23208</v>
      </c>
      <c r="Y29">
        <v>1</v>
      </c>
      <c r="AA29" s="39" t="s">
        <v>23209</v>
      </c>
      <c r="AB29">
        <v>1</v>
      </c>
      <c r="AD29" s="39" t="s">
        <v>23210</v>
      </c>
      <c r="AE29">
        <v>1</v>
      </c>
      <c r="AG29" s="39" t="s">
        <v>23209</v>
      </c>
      <c r="AH29">
        <v>0</v>
      </c>
      <c r="AJ29" s="39" t="s">
        <v>23411</v>
      </c>
      <c r="AK29">
        <v>0</v>
      </c>
      <c r="AM29" s="39" t="s">
        <v>23406</v>
      </c>
      <c r="AN29">
        <v>0</v>
      </c>
      <c r="AP29" s="39" t="s">
        <v>23407</v>
      </c>
      <c r="AQ29">
        <v>0</v>
      </c>
      <c r="AS29" s="39" t="s">
        <v>23275</v>
      </c>
      <c r="AT29">
        <v>0</v>
      </c>
      <c r="AV29" s="39" t="s">
        <v>314</v>
      </c>
      <c r="AW29">
        <v>1</v>
      </c>
      <c r="AY29" s="39" t="s">
        <v>16918</v>
      </c>
      <c r="AZ29">
        <v>1</v>
      </c>
      <c r="BB29" s="39" t="s">
        <v>20679</v>
      </c>
      <c r="BC29">
        <v>1</v>
      </c>
      <c r="BE29" s="39" t="s">
        <v>23216</v>
      </c>
      <c r="BF29">
        <v>1</v>
      </c>
      <c r="BH29" s="39" t="s">
        <v>21853</v>
      </c>
      <c r="BI29">
        <v>1</v>
      </c>
      <c r="BK29" s="39" t="s">
        <v>21156</v>
      </c>
      <c r="BL29">
        <v>1</v>
      </c>
      <c r="BN29" s="39" t="s">
        <v>21157</v>
      </c>
      <c r="BO29">
        <v>1</v>
      </c>
      <c r="BQ29" s="39" t="s">
        <v>23217</v>
      </c>
      <c r="BR29">
        <v>1</v>
      </c>
      <c r="BT29" s="39" t="s">
        <v>23217</v>
      </c>
      <c r="BU29">
        <v>0</v>
      </c>
      <c r="BW29" s="39" t="s">
        <v>21156</v>
      </c>
      <c r="BX29">
        <v>1</v>
      </c>
      <c r="BZ29" s="39" t="s">
        <v>20593</v>
      </c>
      <c r="CA29">
        <v>1</v>
      </c>
      <c r="CC29" s="39" t="s">
        <v>23402</v>
      </c>
      <c r="CD29">
        <v>0</v>
      </c>
      <c r="CF29" s="39" t="s">
        <v>23403</v>
      </c>
      <c r="CG29">
        <v>0</v>
      </c>
    </row>
    <row r="30" spans="1:85" x14ac:dyDescent="0.3">
      <c r="A30">
        <v>29</v>
      </c>
      <c r="B30" s="1">
        <v>45821.379826388889</v>
      </c>
      <c r="C30" s="1">
        <v>45821.394872685189</v>
      </c>
      <c r="D30" s="39" t="s">
        <v>3040</v>
      </c>
      <c r="E30" s="39" t="s">
        <v>3041</v>
      </c>
      <c r="F30">
        <v>13</v>
      </c>
      <c r="I30" s="39" t="s">
        <v>3041</v>
      </c>
      <c r="J30">
        <v>0</v>
      </c>
      <c r="L30">
        <v>9</v>
      </c>
      <c r="M30">
        <v>0</v>
      </c>
      <c r="O30">
        <v>14</v>
      </c>
      <c r="P30">
        <v>0</v>
      </c>
      <c r="R30" s="39" t="s">
        <v>16473</v>
      </c>
      <c r="S30">
        <v>0</v>
      </c>
      <c r="U30" s="39" t="s">
        <v>23412</v>
      </c>
      <c r="V30">
        <v>0</v>
      </c>
      <c r="X30" s="39" t="s">
        <v>23208</v>
      </c>
      <c r="Y30">
        <v>1</v>
      </c>
      <c r="AA30" s="39" t="s">
        <v>23209</v>
      </c>
      <c r="AB30">
        <v>1</v>
      </c>
      <c r="AD30" s="39" t="s">
        <v>23210</v>
      </c>
      <c r="AE30">
        <v>1</v>
      </c>
      <c r="AG30" s="39" t="s">
        <v>23209</v>
      </c>
      <c r="AH30">
        <v>0</v>
      </c>
      <c r="AJ30" s="39" t="s">
        <v>23413</v>
      </c>
      <c r="AK30">
        <v>0</v>
      </c>
      <c r="AM30" s="39" t="s">
        <v>23414</v>
      </c>
      <c r="AN30">
        <v>0</v>
      </c>
      <c r="AP30" s="39" t="s">
        <v>23415</v>
      </c>
      <c r="AQ30">
        <v>0</v>
      </c>
      <c r="AS30" s="39" t="s">
        <v>23416</v>
      </c>
      <c r="AT30">
        <v>0</v>
      </c>
      <c r="AV30" s="39" t="s">
        <v>314</v>
      </c>
      <c r="AW30">
        <v>1</v>
      </c>
      <c r="AY30" s="39" t="s">
        <v>16918</v>
      </c>
      <c r="AZ30">
        <v>1</v>
      </c>
      <c r="BB30" s="39" t="s">
        <v>20679</v>
      </c>
      <c r="BC30">
        <v>1</v>
      </c>
      <c r="BE30" s="39" t="s">
        <v>23216</v>
      </c>
      <c r="BF30">
        <v>1</v>
      </c>
      <c r="BH30" s="39" t="s">
        <v>21853</v>
      </c>
      <c r="BI30">
        <v>1</v>
      </c>
      <c r="BK30" s="39" t="s">
        <v>21156</v>
      </c>
      <c r="BL30">
        <v>1</v>
      </c>
      <c r="BN30" s="39" t="s">
        <v>21157</v>
      </c>
      <c r="BO30">
        <v>1</v>
      </c>
      <c r="BQ30" s="39" t="s">
        <v>23217</v>
      </c>
      <c r="BR30">
        <v>1</v>
      </c>
      <c r="BT30" s="39" t="s">
        <v>23217</v>
      </c>
      <c r="BU30">
        <v>0</v>
      </c>
      <c r="BW30" s="39" t="s">
        <v>21156</v>
      </c>
      <c r="BX30">
        <v>1</v>
      </c>
      <c r="BZ30" s="39" t="s">
        <v>20593</v>
      </c>
      <c r="CA30">
        <v>1</v>
      </c>
      <c r="CC30" s="39" t="s">
        <v>23417</v>
      </c>
      <c r="CD30">
        <v>0</v>
      </c>
      <c r="CF30" s="39" t="s">
        <v>23418</v>
      </c>
      <c r="CG30">
        <v>0</v>
      </c>
    </row>
    <row r="31" spans="1:85" x14ac:dyDescent="0.3">
      <c r="A31">
        <v>30</v>
      </c>
      <c r="B31" s="1">
        <v>45821.388969907406</v>
      </c>
      <c r="C31" s="1">
        <v>45821.397870370369</v>
      </c>
      <c r="D31" s="39" t="s">
        <v>3820</v>
      </c>
      <c r="E31" s="39" t="s">
        <v>3821</v>
      </c>
      <c r="F31">
        <v>11</v>
      </c>
      <c r="I31" s="39" t="s">
        <v>17993</v>
      </c>
      <c r="J31">
        <v>0</v>
      </c>
      <c r="L31">
        <v>9</v>
      </c>
      <c r="M31">
        <v>0</v>
      </c>
      <c r="O31">
        <v>4</v>
      </c>
      <c r="P31">
        <v>0</v>
      </c>
      <c r="R31" s="39" t="s">
        <v>23419</v>
      </c>
      <c r="S31">
        <v>0</v>
      </c>
      <c r="U31" s="39" t="s">
        <v>23420</v>
      </c>
      <c r="V31">
        <v>0</v>
      </c>
      <c r="X31" s="39" t="s">
        <v>23208</v>
      </c>
      <c r="Y31">
        <v>1</v>
      </c>
      <c r="AA31" s="39" t="s">
        <v>23304</v>
      </c>
      <c r="AB31">
        <v>0</v>
      </c>
      <c r="AD31" s="39" t="s">
        <v>23209</v>
      </c>
      <c r="AE31">
        <v>0</v>
      </c>
      <c r="AG31" s="39" t="s">
        <v>23211</v>
      </c>
      <c r="AH31">
        <v>1</v>
      </c>
      <c r="AJ31" s="39" t="s">
        <v>23421</v>
      </c>
      <c r="AK31">
        <v>0</v>
      </c>
      <c r="AM31" s="39" t="s">
        <v>23422</v>
      </c>
      <c r="AN31">
        <v>0</v>
      </c>
      <c r="AP31" s="39" t="s">
        <v>23423</v>
      </c>
      <c r="AQ31">
        <v>0</v>
      </c>
      <c r="AS31" s="39" t="s">
        <v>23424</v>
      </c>
      <c r="AT31">
        <v>0</v>
      </c>
      <c r="AV31" s="39" t="s">
        <v>314</v>
      </c>
      <c r="AW31">
        <v>1</v>
      </c>
      <c r="AY31" s="39" t="s">
        <v>16918</v>
      </c>
      <c r="AZ31">
        <v>1</v>
      </c>
      <c r="BB31" s="39" t="s">
        <v>20679</v>
      </c>
      <c r="BC31">
        <v>1</v>
      </c>
      <c r="BE31" s="39" t="s">
        <v>23216</v>
      </c>
      <c r="BF31">
        <v>1</v>
      </c>
      <c r="BH31" s="39" t="s">
        <v>21853</v>
      </c>
      <c r="BI31">
        <v>1</v>
      </c>
      <c r="BK31" s="39" t="s">
        <v>21156</v>
      </c>
      <c r="BL31">
        <v>1</v>
      </c>
      <c r="BN31" s="39" t="s">
        <v>21157</v>
      </c>
      <c r="BO31">
        <v>1</v>
      </c>
      <c r="BQ31" s="39" t="s">
        <v>23226</v>
      </c>
      <c r="BR31">
        <v>0</v>
      </c>
      <c r="BT31" s="39" t="s">
        <v>23217</v>
      </c>
      <c r="BU31">
        <v>0</v>
      </c>
      <c r="BW31" s="39" t="s">
        <v>21156</v>
      </c>
      <c r="BX31">
        <v>1</v>
      </c>
      <c r="BZ31" s="39" t="s">
        <v>20593</v>
      </c>
      <c r="CA31">
        <v>1</v>
      </c>
      <c r="CC31" s="39" t="s">
        <v>23425</v>
      </c>
      <c r="CD31">
        <v>0</v>
      </c>
      <c r="CF31" s="39" t="s">
        <v>23426</v>
      </c>
      <c r="CG31">
        <v>0</v>
      </c>
    </row>
    <row r="32" spans="1:85" x14ac:dyDescent="0.3">
      <c r="A32">
        <v>31</v>
      </c>
      <c r="B32" s="1">
        <v>45821.389444444445</v>
      </c>
      <c r="C32" s="1">
        <v>45821.398287037038</v>
      </c>
      <c r="D32" s="39" t="s">
        <v>3411</v>
      </c>
      <c r="E32" s="39" t="s">
        <v>3412</v>
      </c>
      <c r="F32">
        <v>11</v>
      </c>
      <c r="I32" s="39" t="s">
        <v>13711</v>
      </c>
      <c r="J32">
        <v>0</v>
      </c>
      <c r="L32">
        <v>9</v>
      </c>
      <c r="M32">
        <v>0</v>
      </c>
      <c r="O32">
        <v>38</v>
      </c>
      <c r="P32">
        <v>0</v>
      </c>
      <c r="R32" s="39" t="s">
        <v>23427</v>
      </c>
      <c r="S32">
        <v>0</v>
      </c>
      <c r="U32" s="39" t="s">
        <v>23420</v>
      </c>
      <c r="V32">
        <v>0</v>
      </c>
      <c r="X32" s="39" t="s">
        <v>23231</v>
      </c>
      <c r="Y32">
        <v>0</v>
      </c>
      <c r="AA32" s="39" t="s">
        <v>23304</v>
      </c>
      <c r="AB32">
        <v>0</v>
      </c>
      <c r="AD32" s="39" t="s">
        <v>23210</v>
      </c>
      <c r="AE32">
        <v>1</v>
      </c>
      <c r="AG32" s="39" t="s">
        <v>23211</v>
      </c>
      <c r="AH32">
        <v>1</v>
      </c>
      <c r="AJ32" s="39" t="s">
        <v>23211</v>
      </c>
      <c r="AK32">
        <v>0</v>
      </c>
      <c r="AM32" s="39" t="s">
        <v>23428</v>
      </c>
      <c r="AN32">
        <v>0</v>
      </c>
      <c r="AP32" s="39" t="s">
        <v>23429</v>
      </c>
      <c r="AQ32">
        <v>0</v>
      </c>
      <c r="AS32" s="39" t="s">
        <v>23430</v>
      </c>
      <c r="AT32">
        <v>0</v>
      </c>
      <c r="AV32" s="39" t="s">
        <v>314</v>
      </c>
      <c r="AW32">
        <v>1</v>
      </c>
      <c r="AY32" s="39" t="s">
        <v>16918</v>
      </c>
      <c r="AZ32">
        <v>1</v>
      </c>
      <c r="BB32" s="39" t="s">
        <v>20679</v>
      </c>
      <c r="BC32">
        <v>1</v>
      </c>
      <c r="BE32" s="39" t="s">
        <v>23216</v>
      </c>
      <c r="BF32">
        <v>1</v>
      </c>
      <c r="BH32" s="39" t="s">
        <v>21853</v>
      </c>
      <c r="BI32">
        <v>1</v>
      </c>
      <c r="BK32" s="39" t="s">
        <v>21156</v>
      </c>
      <c r="BL32">
        <v>1</v>
      </c>
      <c r="BN32" s="39" t="s">
        <v>21157</v>
      </c>
      <c r="BO32">
        <v>1</v>
      </c>
      <c r="BQ32" s="39" t="s">
        <v>23226</v>
      </c>
      <c r="BR32">
        <v>0</v>
      </c>
      <c r="BT32" s="39" t="s">
        <v>23217</v>
      </c>
      <c r="BU32">
        <v>0</v>
      </c>
      <c r="BW32" s="39" t="s">
        <v>21156</v>
      </c>
      <c r="BX32">
        <v>1</v>
      </c>
      <c r="BZ32" s="39" t="s">
        <v>20593</v>
      </c>
      <c r="CA32">
        <v>1</v>
      </c>
      <c r="CC32" s="39" t="s">
        <v>23425</v>
      </c>
      <c r="CD32">
        <v>0</v>
      </c>
      <c r="CF32" s="39" t="s">
        <v>23431</v>
      </c>
      <c r="CG32">
        <v>0</v>
      </c>
    </row>
    <row r="33" spans="1:85" x14ac:dyDescent="0.3">
      <c r="A33">
        <v>32</v>
      </c>
      <c r="B33" s="1">
        <v>45821.389050925929</v>
      </c>
      <c r="C33" s="1">
        <v>45821.398645833331</v>
      </c>
      <c r="D33" s="39" t="s">
        <v>5721</v>
      </c>
      <c r="E33" s="39" t="s">
        <v>5722</v>
      </c>
      <c r="F33">
        <v>14</v>
      </c>
      <c r="I33" s="39" t="s">
        <v>5723</v>
      </c>
      <c r="J33">
        <v>0</v>
      </c>
      <c r="L33">
        <v>9</v>
      </c>
      <c r="M33">
        <v>0</v>
      </c>
      <c r="O33">
        <v>10</v>
      </c>
      <c r="P33">
        <v>0</v>
      </c>
      <c r="R33" s="39" t="s">
        <v>23419</v>
      </c>
      <c r="S33">
        <v>0</v>
      </c>
      <c r="U33" s="39" t="s">
        <v>23420</v>
      </c>
      <c r="V33">
        <v>0</v>
      </c>
      <c r="X33" s="39" t="s">
        <v>23231</v>
      </c>
      <c r="Y33">
        <v>0</v>
      </c>
      <c r="AA33" s="39" t="s">
        <v>23209</v>
      </c>
      <c r="AB33">
        <v>1</v>
      </c>
      <c r="AD33" s="39" t="s">
        <v>23210</v>
      </c>
      <c r="AE33">
        <v>1</v>
      </c>
      <c r="AG33" s="39" t="s">
        <v>23211</v>
      </c>
      <c r="AH33">
        <v>1</v>
      </c>
      <c r="AJ33" s="39" t="s">
        <v>23432</v>
      </c>
      <c r="AK33">
        <v>0</v>
      </c>
      <c r="AM33" s="39" t="s">
        <v>23433</v>
      </c>
      <c r="AN33">
        <v>0</v>
      </c>
      <c r="AP33" s="39" t="s">
        <v>23434</v>
      </c>
      <c r="AQ33">
        <v>0</v>
      </c>
      <c r="AS33" s="39" t="s">
        <v>23430</v>
      </c>
      <c r="AT33">
        <v>0</v>
      </c>
      <c r="AV33" s="39" t="s">
        <v>314</v>
      </c>
      <c r="AW33">
        <v>1</v>
      </c>
      <c r="AY33" s="39" t="s">
        <v>16918</v>
      </c>
      <c r="AZ33">
        <v>1</v>
      </c>
      <c r="BB33" s="39" t="s">
        <v>20679</v>
      </c>
      <c r="BC33">
        <v>1</v>
      </c>
      <c r="BE33" s="39" t="s">
        <v>23216</v>
      </c>
      <c r="BF33">
        <v>1</v>
      </c>
      <c r="BH33" s="39" t="s">
        <v>21853</v>
      </c>
      <c r="BI33">
        <v>1</v>
      </c>
      <c r="BK33" s="39" t="s">
        <v>21156</v>
      </c>
      <c r="BL33">
        <v>1</v>
      </c>
      <c r="BN33" s="39" t="s">
        <v>21157</v>
      </c>
      <c r="BO33">
        <v>1</v>
      </c>
      <c r="BQ33" s="39" t="s">
        <v>23217</v>
      </c>
      <c r="BR33">
        <v>1</v>
      </c>
      <c r="BT33" s="39" t="s">
        <v>23226</v>
      </c>
      <c r="BU33">
        <v>1</v>
      </c>
      <c r="BW33" s="39" t="s">
        <v>21156</v>
      </c>
      <c r="BX33">
        <v>1</v>
      </c>
      <c r="BZ33" s="39" t="s">
        <v>20593</v>
      </c>
      <c r="CA33">
        <v>1</v>
      </c>
      <c r="CC33" s="39" t="s">
        <v>23435</v>
      </c>
      <c r="CD33">
        <v>0</v>
      </c>
      <c r="CF33" s="39" t="s">
        <v>23326</v>
      </c>
      <c r="CG33">
        <v>0</v>
      </c>
    </row>
    <row r="34" spans="1:85" x14ac:dyDescent="0.3">
      <c r="A34">
        <v>33</v>
      </c>
      <c r="B34" s="1">
        <v>45821.386296296296</v>
      </c>
      <c r="C34" s="1">
        <v>45821.398912037039</v>
      </c>
      <c r="D34" s="39" t="s">
        <v>1890</v>
      </c>
      <c r="E34" s="39" t="s">
        <v>1891</v>
      </c>
      <c r="F34">
        <v>13</v>
      </c>
      <c r="I34" s="39" t="s">
        <v>1892</v>
      </c>
      <c r="J34">
        <v>0</v>
      </c>
      <c r="L34">
        <v>9</v>
      </c>
      <c r="M34">
        <v>0</v>
      </c>
      <c r="O34">
        <v>16</v>
      </c>
      <c r="P34">
        <v>0</v>
      </c>
      <c r="R34" s="39" t="s">
        <v>23436</v>
      </c>
      <c r="S34">
        <v>0</v>
      </c>
      <c r="U34" s="39" t="s">
        <v>23437</v>
      </c>
      <c r="V34">
        <v>0</v>
      </c>
      <c r="X34" s="39" t="s">
        <v>23208</v>
      </c>
      <c r="Y34">
        <v>1</v>
      </c>
      <c r="AA34" s="39" t="s">
        <v>23209</v>
      </c>
      <c r="AB34">
        <v>1</v>
      </c>
      <c r="AD34" s="39" t="s">
        <v>23211</v>
      </c>
      <c r="AE34">
        <v>0</v>
      </c>
      <c r="AG34" s="39" t="s">
        <v>23211</v>
      </c>
      <c r="AH34">
        <v>1</v>
      </c>
      <c r="AJ34" s="39" t="s">
        <v>23438</v>
      </c>
      <c r="AK34">
        <v>0</v>
      </c>
      <c r="AM34" s="39" t="s">
        <v>23439</v>
      </c>
      <c r="AN34">
        <v>0</v>
      </c>
      <c r="AP34" s="39" t="s">
        <v>23440</v>
      </c>
      <c r="AQ34">
        <v>0</v>
      </c>
      <c r="AS34" s="39" t="s">
        <v>23441</v>
      </c>
      <c r="AT34">
        <v>0</v>
      </c>
      <c r="AV34" s="39" t="s">
        <v>314</v>
      </c>
      <c r="AW34">
        <v>1</v>
      </c>
      <c r="AY34" s="39" t="s">
        <v>16918</v>
      </c>
      <c r="AZ34">
        <v>1</v>
      </c>
      <c r="BB34" s="39" t="s">
        <v>20679</v>
      </c>
      <c r="BC34">
        <v>1</v>
      </c>
      <c r="BE34" s="39" t="s">
        <v>23216</v>
      </c>
      <c r="BF34">
        <v>1</v>
      </c>
      <c r="BH34" s="39" t="s">
        <v>21853</v>
      </c>
      <c r="BI34">
        <v>1</v>
      </c>
      <c r="BK34" s="39" t="s">
        <v>21156</v>
      </c>
      <c r="BL34">
        <v>1</v>
      </c>
      <c r="BN34" s="39" t="s">
        <v>21157</v>
      </c>
      <c r="BO34">
        <v>1</v>
      </c>
      <c r="BQ34" s="39" t="s">
        <v>23217</v>
      </c>
      <c r="BR34">
        <v>1</v>
      </c>
      <c r="BT34" s="39" t="s">
        <v>23217</v>
      </c>
      <c r="BU34">
        <v>0</v>
      </c>
      <c r="BW34" s="39" t="s">
        <v>21156</v>
      </c>
      <c r="BX34">
        <v>1</v>
      </c>
      <c r="BZ34" s="39" t="s">
        <v>20593</v>
      </c>
      <c r="CA34">
        <v>1</v>
      </c>
      <c r="CC34" s="39" t="s">
        <v>23442</v>
      </c>
      <c r="CD34">
        <v>0</v>
      </c>
      <c r="CF34" s="39" t="s">
        <v>23443</v>
      </c>
      <c r="CG34">
        <v>0</v>
      </c>
    </row>
    <row r="35" spans="1:85" x14ac:dyDescent="0.3">
      <c r="A35">
        <v>34</v>
      </c>
      <c r="B35" s="1">
        <v>45821.390046296299</v>
      </c>
      <c r="C35" s="1">
        <v>45821.399872685186</v>
      </c>
      <c r="D35" s="39" t="s">
        <v>2523</v>
      </c>
      <c r="E35" s="39" t="s">
        <v>2524</v>
      </c>
      <c r="F35">
        <v>15</v>
      </c>
      <c r="I35" s="39" t="s">
        <v>2524</v>
      </c>
      <c r="J35">
        <v>0</v>
      </c>
      <c r="L35">
        <v>9</v>
      </c>
      <c r="M35">
        <v>0</v>
      </c>
      <c r="O35">
        <v>3</v>
      </c>
      <c r="P35">
        <v>0</v>
      </c>
      <c r="R35" s="39" t="s">
        <v>23444</v>
      </c>
      <c r="S35">
        <v>0</v>
      </c>
      <c r="U35" s="39" t="s">
        <v>23445</v>
      </c>
      <c r="V35">
        <v>0</v>
      </c>
      <c r="X35" s="39" t="s">
        <v>23208</v>
      </c>
      <c r="Y35">
        <v>1</v>
      </c>
      <c r="AA35" s="39" t="s">
        <v>23209</v>
      </c>
      <c r="AB35">
        <v>1</v>
      </c>
      <c r="AD35" s="39" t="s">
        <v>23210</v>
      </c>
      <c r="AE35">
        <v>1</v>
      </c>
      <c r="AG35" s="39" t="s">
        <v>23211</v>
      </c>
      <c r="AH35">
        <v>1</v>
      </c>
      <c r="AJ35" s="39" t="s">
        <v>23446</v>
      </c>
      <c r="AK35">
        <v>0</v>
      </c>
      <c r="AM35" s="39" t="s">
        <v>23447</v>
      </c>
      <c r="AN35">
        <v>0</v>
      </c>
      <c r="AP35" s="39" t="s">
        <v>23252</v>
      </c>
      <c r="AQ35">
        <v>0</v>
      </c>
      <c r="AS35" s="39" t="s">
        <v>23448</v>
      </c>
      <c r="AT35">
        <v>0</v>
      </c>
      <c r="AV35" s="39" t="s">
        <v>314</v>
      </c>
      <c r="AW35">
        <v>1</v>
      </c>
      <c r="AY35" s="39" t="s">
        <v>16918</v>
      </c>
      <c r="AZ35">
        <v>1</v>
      </c>
      <c r="BB35" s="39" t="s">
        <v>20679</v>
      </c>
      <c r="BC35">
        <v>1</v>
      </c>
      <c r="BE35" s="39" t="s">
        <v>23216</v>
      </c>
      <c r="BF35">
        <v>1</v>
      </c>
      <c r="BH35" s="39" t="s">
        <v>21853</v>
      </c>
      <c r="BI35">
        <v>1</v>
      </c>
      <c r="BK35" s="39" t="s">
        <v>21156</v>
      </c>
      <c r="BL35">
        <v>1</v>
      </c>
      <c r="BN35" s="39" t="s">
        <v>21157</v>
      </c>
      <c r="BO35">
        <v>1</v>
      </c>
      <c r="BQ35" s="39" t="s">
        <v>23217</v>
      </c>
      <c r="BR35">
        <v>1</v>
      </c>
      <c r="BT35" s="39" t="s">
        <v>23226</v>
      </c>
      <c r="BU35">
        <v>1</v>
      </c>
      <c r="BW35" s="39" t="s">
        <v>21156</v>
      </c>
      <c r="BX35">
        <v>1</v>
      </c>
      <c r="BZ35" s="39" t="s">
        <v>20593</v>
      </c>
      <c r="CA35">
        <v>1</v>
      </c>
      <c r="CC35" s="39" t="s">
        <v>23449</v>
      </c>
      <c r="CD35">
        <v>0</v>
      </c>
      <c r="CF35" s="39" t="s">
        <v>23450</v>
      </c>
      <c r="CG35">
        <v>0</v>
      </c>
    </row>
    <row r="36" spans="1:85" x14ac:dyDescent="0.3">
      <c r="A36">
        <v>35</v>
      </c>
      <c r="B36" s="1">
        <v>45821.388819444444</v>
      </c>
      <c r="C36" s="1">
        <v>45821.399895833332</v>
      </c>
      <c r="D36" s="39" t="s">
        <v>4749</v>
      </c>
      <c r="E36" s="39" t="s">
        <v>4750</v>
      </c>
      <c r="F36">
        <v>12</v>
      </c>
      <c r="I36" s="39" t="s">
        <v>4750</v>
      </c>
      <c r="J36">
        <v>0</v>
      </c>
      <c r="L36">
        <v>9</v>
      </c>
      <c r="M36">
        <v>0</v>
      </c>
      <c r="O36">
        <v>11</v>
      </c>
      <c r="P36">
        <v>0</v>
      </c>
      <c r="R36" s="39" t="s">
        <v>23451</v>
      </c>
      <c r="S36">
        <v>0</v>
      </c>
      <c r="U36" s="39" t="s">
        <v>23452</v>
      </c>
      <c r="V36">
        <v>0</v>
      </c>
      <c r="X36" s="39" t="s">
        <v>23231</v>
      </c>
      <c r="Y36">
        <v>0</v>
      </c>
      <c r="AA36" s="39" t="s">
        <v>23209</v>
      </c>
      <c r="AB36">
        <v>1</v>
      </c>
      <c r="AD36" s="39" t="s">
        <v>23210</v>
      </c>
      <c r="AE36">
        <v>1</v>
      </c>
      <c r="AG36" s="39" t="s">
        <v>23211</v>
      </c>
      <c r="AH36">
        <v>1</v>
      </c>
      <c r="AJ36" s="39" t="s">
        <v>23453</v>
      </c>
      <c r="AK36">
        <v>0</v>
      </c>
      <c r="AM36" s="39" t="s">
        <v>23433</v>
      </c>
      <c r="AN36">
        <v>0</v>
      </c>
      <c r="AP36" s="39" t="s">
        <v>23429</v>
      </c>
      <c r="AQ36">
        <v>0</v>
      </c>
      <c r="AS36" s="39" t="s">
        <v>23430</v>
      </c>
      <c r="AT36">
        <v>0</v>
      </c>
      <c r="AV36" s="39" t="s">
        <v>314</v>
      </c>
      <c r="AW36">
        <v>1</v>
      </c>
      <c r="AY36" s="39" t="s">
        <v>16918</v>
      </c>
      <c r="AZ36">
        <v>1</v>
      </c>
      <c r="BB36" s="39" t="s">
        <v>20679</v>
      </c>
      <c r="BC36">
        <v>1</v>
      </c>
      <c r="BE36" s="39" t="s">
        <v>23216</v>
      </c>
      <c r="BF36">
        <v>1</v>
      </c>
      <c r="BH36" s="39" t="s">
        <v>21853</v>
      </c>
      <c r="BI36">
        <v>1</v>
      </c>
      <c r="BK36" s="39" t="s">
        <v>21156</v>
      </c>
      <c r="BL36">
        <v>1</v>
      </c>
      <c r="BN36" s="39" t="s">
        <v>21157</v>
      </c>
      <c r="BO36">
        <v>1</v>
      </c>
      <c r="BQ36" s="39" t="s">
        <v>23226</v>
      </c>
      <c r="BR36">
        <v>0</v>
      </c>
      <c r="BT36" s="39" t="s">
        <v>23217</v>
      </c>
      <c r="BU36">
        <v>0</v>
      </c>
      <c r="BW36" s="39" t="s">
        <v>21156</v>
      </c>
      <c r="BX36">
        <v>1</v>
      </c>
      <c r="BZ36" s="39" t="s">
        <v>20593</v>
      </c>
      <c r="CA36">
        <v>1</v>
      </c>
      <c r="CC36" s="39" t="s">
        <v>23454</v>
      </c>
      <c r="CD36">
        <v>0</v>
      </c>
      <c r="CF36" s="39" t="s">
        <v>23455</v>
      </c>
      <c r="CG36">
        <v>0</v>
      </c>
    </row>
    <row r="37" spans="1:85" x14ac:dyDescent="0.3">
      <c r="A37">
        <v>36</v>
      </c>
      <c r="B37" s="1">
        <v>45821.391157407408</v>
      </c>
      <c r="C37" s="1">
        <v>45821.399895833332</v>
      </c>
      <c r="D37" s="39" t="s">
        <v>1943</v>
      </c>
      <c r="E37" s="39" t="s">
        <v>1944</v>
      </c>
      <c r="F37">
        <v>14</v>
      </c>
      <c r="I37" s="39" t="s">
        <v>1945</v>
      </c>
      <c r="J37">
        <v>0</v>
      </c>
      <c r="L37">
        <v>9</v>
      </c>
      <c r="M37">
        <v>0</v>
      </c>
      <c r="O37">
        <v>34</v>
      </c>
      <c r="P37">
        <v>0</v>
      </c>
      <c r="R37" s="39" t="s">
        <v>23456</v>
      </c>
      <c r="S37">
        <v>0</v>
      </c>
      <c r="U37" s="39" t="s">
        <v>23457</v>
      </c>
      <c r="V37">
        <v>0</v>
      </c>
      <c r="X37" s="39" t="s">
        <v>23208</v>
      </c>
      <c r="Y37">
        <v>1</v>
      </c>
      <c r="AA37" s="39" t="s">
        <v>23209</v>
      </c>
      <c r="AB37">
        <v>1</v>
      </c>
      <c r="AD37" s="39" t="s">
        <v>23210</v>
      </c>
      <c r="AE37">
        <v>1</v>
      </c>
      <c r="AG37" s="39" t="s">
        <v>23211</v>
      </c>
      <c r="AH37">
        <v>1</v>
      </c>
      <c r="AJ37" s="39" t="s">
        <v>23458</v>
      </c>
      <c r="AK37">
        <v>0</v>
      </c>
      <c r="AM37" s="39" t="s">
        <v>23459</v>
      </c>
      <c r="AN37">
        <v>0</v>
      </c>
      <c r="AP37" s="39" t="s">
        <v>23460</v>
      </c>
      <c r="AQ37">
        <v>0</v>
      </c>
      <c r="AS37" s="39" t="s">
        <v>23461</v>
      </c>
      <c r="AT37">
        <v>0</v>
      </c>
      <c r="AV37" s="39" t="s">
        <v>314</v>
      </c>
      <c r="AW37">
        <v>1</v>
      </c>
      <c r="AY37" s="39" t="s">
        <v>21853</v>
      </c>
      <c r="AZ37">
        <v>0</v>
      </c>
      <c r="BB37" s="39" t="s">
        <v>20679</v>
      </c>
      <c r="BC37">
        <v>1</v>
      </c>
      <c r="BE37" s="39" t="s">
        <v>23216</v>
      </c>
      <c r="BF37">
        <v>1</v>
      </c>
      <c r="BH37" s="39" t="s">
        <v>21853</v>
      </c>
      <c r="BI37">
        <v>1</v>
      </c>
      <c r="BK37" s="39" t="s">
        <v>21156</v>
      </c>
      <c r="BL37">
        <v>1</v>
      </c>
      <c r="BN37" s="39" t="s">
        <v>21157</v>
      </c>
      <c r="BO37">
        <v>1</v>
      </c>
      <c r="BQ37" s="39" t="s">
        <v>23217</v>
      </c>
      <c r="BR37">
        <v>1</v>
      </c>
      <c r="BT37" s="39" t="s">
        <v>23226</v>
      </c>
      <c r="BU37">
        <v>1</v>
      </c>
      <c r="BW37" s="39" t="s">
        <v>21156</v>
      </c>
      <c r="BX37">
        <v>1</v>
      </c>
      <c r="BZ37" s="39" t="s">
        <v>20593</v>
      </c>
      <c r="CA37">
        <v>1</v>
      </c>
      <c r="CC37" s="39" t="s">
        <v>23462</v>
      </c>
      <c r="CD37">
        <v>0</v>
      </c>
      <c r="CF37" s="39" t="s">
        <v>23463</v>
      </c>
      <c r="CG37">
        <v>0</v>
      </c>
    </row>
    <row r="38" spans="1:85" x14ac:dyDescent="0.3">
      <c r="A38">
        <v>37</v>
      </c>
      <c r="B38" s="1">
        <v>45821.390173611115</v>
      </c>
      <c r="C38" s="1">
        <v>45821.400081018517</v>
      </c>
      <c r="D38" s="39" t="s">
        <v>1930</v>
      </c>
      <c r="E38" s="39" t="s">
        <v>1931</v>
      </c>
      <c r="F38">
        <v>12</v>
      </c>
      <c r="I38" s="39" t="s">
        <v>1932</v>
      </c>
      <c r="J38">
        <v>0</v>
      </c>
      <c r="L38">
        <v>9</v>
      </c>
      <c r="M38">
        <v>0</v>
      </c>
      <c r="O38">
        <v>1</v>
      </c>
      <c r="P38">
        <v>0</v>
      </c>
      <c r="R38" s="39" t="s">
        <v>23464</v>
      </c>
      <c r="S38">
        <v>0</v>
      </c>
      <c r="U38" s="39" t="s">
        <v>23465</v>
      </c>
      <c r="V38">
        <v>0</v>
      </c>
      <c r="X38" s="39" t="s">
        <v>23208</v>
      </c>
      <c r="Y38">
        <v>1</v>
      </c>
      <c r="AA38" s="39" t="s">
        <v>23210</v>
      </c>
      <c r="AB38">
        <v>0</v>
      </c>
      <c r="AD38" s="39" t="s">
        <v>23211</v>
      </c>
      <c r="AE38">
        <v>0</v>
      </c>
      <c r="AG38" s="39" t="s">
        <v>23211</v>
      </c>
      <c r="AH38">
        <v>1</v>
      </c>
      <c r="AJ38" s="39" t="s">
        <v>23466</v>
      </c>
      <c r="AK38">
        <v>0</v>
      </c>
      <c r="AM38" s="39" t="s">
        <v>23467</v>
      </c>
      <c r="AN38">
        <v>0</v>
      </c>
      <c r="AP38" s="39" t="s">
        <v>23468</v>
      </c>
      <c r="AQ38">
        <v>0</v>
      </c>
      <c r="AS38" s="39" t="s">
        <v>23469</v>
      </c>
      <c r="AT38">
        <v>0</v>
      </c>
      <c r="AV38" s="39" t="s">
        <v>314</v>
      </c>
      <c r="AW38">
        <v>1</v>
      </c>
      <c r="AY38" s="39" t="s">
        <v>21853</v>
      </c>
      <c r="AZ38">
        <v>0</v>
      </c>
      <c r="BB38" s="39" t="s">
        <v>20679</v>
      </c>
      <c r="BC38">
        <v>1</v>
      </c>
      <c r="BE38" s="39" t="s">
        <v>23216</v>
      </c>
      <c r="BF38">
        <v>1</v>
      </c>
      <c r="BH38" s="39" t="s">
        <v>21853</v>
      </c>
      <c r="BI38">
        <v>1</v>
      </c>
      <c r="BK38" s="39" t="s">
        <v>21156</v>
      </c>
      <c r="BL38">
        <v>1</v>
      </c>
      <c r="BN38" s="39" t="s">
        <v>21157</v>
      </c>
      <c r="BO38">
        <v>1</v>
      </c>
      <c r="BQ38" s="39" t="s">
        <v>23217</v>
      </c>
      <c r="BR38">
        <v>1</v>
      </c>
      <c r="BT38" s="39" t="s">
        <v>23226</v>
      </c>
      <c r="BU38">
        <v>1</v>
      </c>
      <c r="BW38" s="39" t="s">
        <v>21156</v>
      </c>
      <c r="BX38">
        <v>1</v>
      </c>
      <c r="BZ38" s="39" t="s">
        <v>20593</v>
      </c>
      <c r="CA38">
        <v>1</v>
      </c>
      <c r="CC38" s="39" t="s">
        <v>23470</v>
      </c>
      <c r="CD38">
        <v>0</v>
      </c>
      <c r="CF38" s="39" t="s">
        <v>23471</v>
      </c>
      <c r="CG38">
        <v>0</v>
      </c>
    </row>
    <row r="39" spans="1:85" x14ac:dyDescent="0.3">
      <c r="A39">
        <v>38</v>
      </c>
      <c r="B39" s="1">
        <v>45821.391168981485</v>
      </c>
      <c r="C39" s="1">
        <v>45821.400393518517</v>
      </c>
      <c r="D39" s="39" t="s">
        <v>1954</v>
      </c>
      <c r="E39" s="39" t="s">
        <v>1955</v>
      </c>
      <c r="F39">
        <v>14</v>
      </c>
      <c r="I39" s="39" t="s">
        <v>1955</v>
      </c>
      <c r="J39">
        <v>0</v>
      </c>
      <c r="L39">
        <v>9</v>
      </c>
      <c r="M39">
        <v>0</v>
      </c>
      <c r="O39">
        <v>21</v>
      </c>
      <c r="P39">
        <v>0</v>
      </c>
      <c r="R39" s="39" t="s">
        <v>23456</v>
      </c>
      <c r="S39">
        <v>0</v>
      </c>
      <c r="U39" s="39" t="s">
        <v>16702</v>
      </c>
      <c r="V39">
        <v>0</v>
      </c>
      <c r="X39" s="39" t="s">
        <v>23208</v>
      </c>
      <c r="Y39">
        <v>1</v>
      </c>
      <c r="AA39" s="39" t="s">
        <v>23209</v>
      </c>
      <c r="AB39">
        <v>1</v>
      </c>
      <c r="AD39" s="39" t="s">
        <v>23210</v>
      </c>
      <c r="AE39">
        <v>1</v>
      </c>
      <c r="AG39" s="39" t="s">
        <v>23211</v>
      </c>
      <c r="AH39">
        <v>1</v>
      </c>
      <c r="AJ39" s="39" t="s">
        <v>23472</v>
      </c>
      <c r="AK39">
        <v>0</v>
      </c>
      <c r="AM39" s="39" t="s">
        <v>23473</v>
      </c>
      <c r="AN39">
        <v>0</v>
      </c>
      <c r="AP39" s="39" t="s">
        <v>23429</v>
      </c>
      <c r="AQ39">
        <v>0</v>
      </c>
      <c r="AS39" s="39" t="s">
        <v>23474</v>
      </c>
      <c r="AT39">
        <v>0</v>
      </c>
      <c r="AV39" s="39" t="s">
        <v>314</v>
      </c>
      <c r="AW39">
        <v>1</v>
      </c>
      <c r="AY39" s="39" t="s">
        <v>21853</v>
      </c>
      <c r="AZ39">
        <v>0</v>
      </c>
      <c r="BB39" s="39" t="s">
        <v>20679</v>
      </c>
      <c r="BC39">
        <v>1</v>
      </c>
      <c r="BE39" s="39" t="s">
        <v>23216</v>
      </c>
      <c r="BF39">
        <v>1</v>
      </c>
      <c r="BH39" s="39" t="s">
        <v>21853</v>
      </c>
      <c r="BI39">
        <v>1</v>
      </c>
      <c r="BK39" s="39" t="s">
        <v>21156</v>
      </c>
      <c r="BL39">
        <v>1</v>
      </c>
      <c r="BN39" s="39" t="s">
        <v>21157</v>
      </c>
      <c r="BO39">
        <v>1</v>
      </c>
      <c r="BQ39" s="39" t="s">
        <v>23217</v>
      </c>
      <c r="BR39">
        <v>1</v>
      </c>
      <c r="BT39" s="39" t="s">
        <v>23226</v>
      </c>
      <c r="BU39">
        <v>1</v>
      </c>
      <c r="BW39" s="39" t="s">
        <v>21156</v>
      </c>
      <c r="BX39">
        <v>1</v>
      </c>
      <c r="BZ39" s="39" t="s">
        <v>20593</v>
      </c>
      <c r="CA39">
        <v>1</v>
      </c>
      <c r="CC39" s="39" t="s">
        <v>23475</v>
      </c>
      <c r="CD39">
        <v>0</v>
      </c>
      <c r="CF39" s="39" t="s">
        <v>23476</v>
      </c>
      <c r="CG39">
        <v>0</v>
      </c>
    </row>
    <row r="40" spans="1:85" x14ac:dyDescent="0.3">
      <c r="A40">
        <v>39</v>
      </c>
      <c r="B40" s="1">
        <v>45821.3909375</v>
      </c>
      <c r="C40" s="1">
        <v>45821.401307870372</v>
      </c>
      <c r="D40" s="39" t="s">
        <v>2583</v>
      </c>
      <c r="E40" s="39" t="s">
        <v>2584</v>
      </c>
      <c r="F40">
        <v>14</v>
      </c>
      <c r="I40" s="39" t="s">
        <v>5933</v>
      </c>
      <c r="J40">
        <v>0</v>
      </c>
      <c r="L40">
        <v>9</v>
      </c>
      <c r="M40">
        <v>0</v>
      </c>
      <c r="O40">
        <v>7</v>
      </c>
      <c r="P40">
        <v>0</v>
      </c>
      <c r="R40" s="39" t="s">
        <v>23477</v>
      </c>
      <c r="S40">
        <v>0</v>
      </c>
      <c r="U40" s="39" t="s">
        <v>23478</v>
      </c>
      <c r="V40">
        <v>0</v>
      </c>
      <c r="X40" s="39" t="s">
        <v>23208</v>
      </c>
      <c r="Y40">
        <v>1</v>
      </c>
      <c r="AA40" s="39" t="s">
        <v>23209</v>
      </c>
      <c r="AB40">
        <v>1</v>
      </c>
      <c r="AD40" s="39" t="s">
        <v>23210</v>
      </c>
      <c r="AE40">
        <v>1</v>
      </c>
      <c r="AG40" s="39" t="s">
        <v>23211</v>
      </c>
      <c r="AH40">
        <v>1</v>
      </c>
      <c r="AJ40" s="39" t="s">
        <v>23479</v>
      </c>
      <c r="AK40">
        <v>0</v>
      </c>
      <c r="AM40" s="39" t="s">
        <v>23480</v>
      </c>
      <c r="AN40">
        <v>0</v>
      </c>
      <c r="AP40" s="39" t="s">
        <v>23252</v>
      </c>
      <c r="AQ40">
        <v>0</v>
      </c>
      <c r="AS40" s="39" t="s">
        <v>23481</v>
      </c>
      <c r="AT40">
        <v>0</v>
      </c>
      <c r="AV40" s="39" t="s">
        <v>314</v>
      </c>
      <c r="AW40">
        <v>1</v>
      </c>
      <c r="AY40" s="39" t="s">
        <v>16918</v>
      </c>
      <c r="AZ40">
        <v>1</v>
      </c>
      <c r="BB40" s="39" t="s">
        <v>23226</v>
      </c>
      <c r="BC40">
        <v>0</v>
      </c>
      <c r="BE40" s="39" t="s">
        <v>23216</v>
      </c>
      <c r="BF40">
        <v>1</v>
      </c>
      <c r="BH40" s="39" t="s">
        <v>21853</v>
      </c>
      <c r="BI40">
        <v>1</v>
      </c>
      <c r="BK40" s="39" t="s">
        <v>21156</v>
      </c>
      <c r="BL40">
        <v>1</v>
      </c>
      <c r="BN40" s="39" t="s">
        <v>21157</v>
      </c>
      <c r="BO40">
        <v>1</v>
      </c>
      <c r="BQ40" s="39" t="s">
        <v>23217</v>
      </c>
      <c r="BR40">
        <v>1</v>
      </c>
      <c r="BT40" s="39" t="s">
        <v>23226</v>
      </c>
      <c r="BU40">
        <v>1</v>
      </c>
      <c r="BW40" s="39" t="s">
        <v>21156</v>
      </c>
      <c r="BX40">
        <v>1</v>
      </c>
      <c r="BZ40" s="39" t="s">
        <v>20593</v>
      </c>
      <c r="CA40">
        <v>1</v>
      </c>
      <c r="CC40" s="39" t="s">
        <v>23482</v>
      </c>
      <c r="CD40">
        <v>0</v>
      </c>
      <c r="CF40" s="39" t="s">
        <v>23483</v>
      </c>
      <c r="CG40">
        <v>0</v>
      </c>
    </row>
    <row r="41" spans="1:85" x14ac:dyDescent="0.3">
      <c r="A41">
        <v>40</v>
      </c>
      <c r="B41" s="1">
        <v>45821.38585648148</v>
      </c>
      <c r="C41" s="1">
        <v>45821.40215277778</v>
      </c>
      <c r="D41" s="39" t="s">
        <v>2469</v>
      </c>
      <c r="E41" s="39" t="s">
        <v>2470</v>
      </c>
      <c r="F41">
        <v>14</v>
      </c>
      <c r="I41" s="39" t="s">
        <v>5836</v>
      </c>
      <c r="J41">
        <v>0</v>
      </c>
      <c r="L41">
        <v>9</v>
      </c>
      <c r="M41">
        <v>0</v>
      </c>
      <c r="O41">
        <v>33</v>
      </c>
      <c r="P41">
        <v>0</v>
      </c>
      <c r="R41" s="39" t="s">
        <v>23484</v>
      </c>
      <c r="S41">
        <v>0</v>
      </c>
      <c r="U41" s="39" t="s">
        <v>23485</v>
      </c>
      <c r="V41">
        <v>0</v>
      </c>
      <c r="X41" s="39" t="s">
        <v>23208</v>
      </c>
      <c r="Y41">
        <v>1</v>
      </c>
      <c r="AA41" s="39" t="s">
        <v>23209</v>
      </c>
      <c r="AB41">
        <v>1</v>
      </c>
      <c r="AD41" s="39" t="s">
        <v>23210</v>
      </c>
      <c r="AE41">
        <v>1</v>
      </c>
      <c r="AG41" s="39" t="s">
        <v>23211</v>
      </c>
      <c r="AH41">
        <v>1</v>
      </c>
      <c r="AJ41" s="39" t="s">
        <v>23486</v>
      </c>
      <c r="AK41">
        <v>0</v>
      </c>
      <c r="AM41" s="39" t="s">
        <v>23487</v>
      </c>
      <c r="AN41">
        <v>0</v>
      </c>
      <c r="AP41" s="39" t="s">
        <v>23488</v>
      </c>
      <c r="AQ41">
        <v>0</v>
      </c>
      <c r="AS41" s="39" t="s">
        <v>23489</v>
      </c>
      <c r="AT41">
        <v>0</v>
      </c>
      <c r="AV41" s="39" t="s">
        <v>314</v>
      </c>
      <c r="AW41">
        <v>1</v>
      </c>
      <c r="AY41" s="39" t="s">
        <v>16918</v>
      </c>
      <c r="AZ41">
        <v>1</v>
      </c>
      <c r="BB41" s="39" t="s">
        <v>20679</v>
      </c>
      <c r="BC41">
        <v>1</v>
      </c>
      <c r="BE41" s="39" t="s">
        <v>23216</v>
      </c>
      <c r="BF41">
        <v>1</v>
      </c>
      <c r="BH41" s="39" t="s">
        <v>21853</v>
      </c>
      <c r="BI41">
        <v>1</v>
      </c>
      <c r="BK41" s="39" t="s">
        <v>21156</v>
      </c>
      <c r="BL41">
        <v>1</v>
      </c>
      <c r="BN41" s="39" t="s">
        <v>21157</v>
      </c>
      <c r="BO41">
        <v>1</v>
      </c>
      <c r="BQ41" s="39" t="s">
        <v>23226</v>
      </c>
      <c r="BR41">
        <v>0</v>
      </c>
      <c r="BT41" s="39" t="s">
        <v>23226</v>
      </c>
      <c r="BU41">
        <v>1</v>
      </c>
      <c r="BW41" s="39" t="s">
        <v>21156</v>
      </c>
      <c r="BX41">
        <v>1</v>
      </c>
      <c r="BZ41" s="39" t="s">
        <v>20593</v>
      </c>
      <c r="CA41">
        <v>1</v>
      </c>
      <c r="CC41" s="39" t="s">
        <v>23490</v>
      </c>
      <c r="CD41">
        <v>0</v>
      </c>
      <c r="CF41" s="39" t="s">
        <v>23491</v>
      </c>
      <c r="CG41">
        <v>0</v>
      </c>
    </row>
    <row r="42" spans="1:85" x14ac:dyDescent="0.3">
      <c r="A42">
        <v>41</v>
      </c>
      <c r="B42" s="1">
        <v>45821.408333333333</v>
      </c>
      <c r="C42" s="1">
        <v>45821.409930555557</v>
      </c>
      <c r="D42" s="39" t="s">
        <v>1919</v>
      </c>
      <c r="E42" s="39" t="s">
        <v>1920</v>
      </c>
      <c r="F42">
        <v>9</v>
      </c>
      <c r="I42" s="39" t="s">
        <v>1920</v>
      </c>
      <c r="J42">
        <v>0</v>
      </c>
      <c r="L42">
        <v>9</v>
      </c>
      <c r="M42">
        <v>0</v>
      </c>
      <c r="O42">
        <v>20</v>
      </c>
      <c r="P42">
        <v>0</v>
      </c>
      <c r="R42" s="39" t="s">
        <v>23492</v>
      </c>
      <c r="S42">
        <v>0</v>
      </c>
      <c r="U42" s="39" t="s">
        <v>23493</v>
      </c>
      <c r="V42">
        <v>0</v>
      </c>
      <c r="X42" s="39" t="s">
        <v>23208</v>
      </c>
      <c r="Y42">
        <v>1</v>
      </c>
      <c r="AA42" s="39" t="s">
        <v>23209</v>
      </c>
      <c r="AB42">
        <v>1</v>
      </c>
      <c r="AD42" s="39" t="s">
        <v>23210</v>
      </c>
      <c r="AE42">
        <v>1</v>
      </c>
      <c r="AG42" s="39" t="s">
        <v>23211</v>
      </c>
      <c r="AH42">
        <v>1</v>
      </c>
      <c r="AJ42" s="39" t="s">
        <v>23211</v>
      </c>
      <c r="AK42">
        <v>0</v>
      </c>
      <c r="AM42" s="39" t="s">
        <v>23494</v>
      </c>
      <c r="AN42">
        <v>0</v>
      </c>
      <c r="AP42" s="39" t="s">
        <v>23495</v>
      </c>
      <c r="AQ42">
        <v>0</v>
      </c>
      <c r="AS42" s="39" t="s">
        <v>23496</v>
      </c>
      <c r="AT42">
        <v>0</v>
      </c>
      <c r="AV42" s="39" t="s">
        <v>314</v>
      </c>
      <c r="AW42">
        <v>1</v>
      </c>
      <c r="AY42" s="39" t="s">
        <v>21157</v>
      </c>
      <c r="AZ42">
        <v>0</v>
      </c>
      <c r="BB42" s="39" t="s">
        <v>20679</v>
      </c>
      <c r="BC42">
        <v>1</v>
      </c>
      <c r="BE42" s="39" t="s">
        <v>21853</v>
      </c>
      <c r="BF42">
        <v>0</v>
      </c>
      <c r="BH42" s="39" t="s">
        <v>23216</v>
      </c>
      <c r="BI42">
        <v>0</v>
      </c>
      <c r="BK42" s="39" t="s">
        <v>23226</v>
      </c>
      <c r="BL42">
        <v>0</v>
      </c>
      <c r="BN42" s="39" t="s">
        <v>21157</v>
      </c>
      <c r="BO42">
        <v>1</v>
      </c>
      <c r="BQ42" s="39" t="s">
        <v>21156</v>
      </c>
      <c r="BR42">
        <v>0</v>
      </c>
      <c r="BT42" s="39" t="s">
        <v>23226</v>
      </c>
      <c r="BU42">
        <v>1</v>
      </c>
      <c r="BW42" s="39" t="s">
        <v>21157</v>
      </c>
      <c r="BX42">
        <v>0</v>
      </c>
      <c r="BZ42" s="39" t="s">
        <v>20593</v>
      </c>
      <c r="CA42">
        <v>1</v>
      </c>
      <c r="CC42" s="39" t="s">
        <v>23497</v>
      </c>
      <c r="CD42">
        <v>0</v>
      </c>
      <c r="CF42" s="39" t="s">
        <v>23498</v>
      </c>
      <c r="CG42">
        <v>0</v>
      </c>
    </row>
    <row r="43" spans="1:85" x14ac:dyDescent="0.3">
      <c r="A43">
        <v>42</v>
      </c>
      <c r="B43" s="1">
        <v>45821.756423611114</v>
      </c>
      <c r="C43" s="1">
        <v>45821.756504629629</v>
      </c>
      <c r="D43" s="39" t="s">
        <v>3404</v>
      </c>
      <c r="E43" s="39" t="s">
        <v>3405</v>
      </c>
      <c r="F43">
        <v>9</v>
      </c>
      <c r="I43" s="39" t="s">
        <v>3405</v>
      </c>
      <c r="J43">
        <v>0</v>
      </c>
      <c r="L43">
        <v>9</v>
      </c>
      <c r="M43">
        <v>0</v>
      </c>
      <c r="O43">
        <v>22</v>
      </c>
      <c r="P43">
        <v>0</v>
      </c>
      <c r="R43" s="39" t="s">
        <v>16473</v>
      </c>
      <c r="S43">
        <v>0</v>
      </c>
      <c r="U43" s="39" t="s">
        <v>23499</v>
      </c>
      <c r="V43">
        <v>0</v>
      </c>
      <c r="X43" s="39" t="s">
        <v>23208</v>
      </c>
      <c r="Y43">
        <v>1</v>
      </c>
      <c r="AA43" s="39" t="s">
        <v>23209</v>
      </c>
      <c r="AB43">
        <v>1</v>
      </c>
      <c r="AD43" s="39" t="s">
        <v>23210</v>
      </c>
      <c r="AE43">
        <v>1</v>
      </c>
      <c r="AG43" s="39" t="s">
        <v>23209</v>
      </c>
      <c r="AH43">
        <v>0</v>
      </c>
      <c r="AJ43" s="39" t="s">
        <v>23411</v>
      </c>
      <c r="AK43">
        <v>0</v>
      </c>
      <c r="AM43" s="39" t="s">
        <v>23500</v>
      </c>
      <c r="AN43">
        <v>0</v>
      </c>
      <c r="AP43" s="39" t="s">
        <v>23407</v>
      </c>
      <c r="AQ43">
        <v>0</v>
      </c>
      <c r="AS43" s="39" t="s">
        <v>23501</v>
      </c>
      <c r="AT43">
        <v>0</v>
      </c>
      <c r="AV43" s="39" t="s">
        <v>314</v>
      </c>
      <c r="AW43">
        <v>1</v>
      </c>
      <c r="AY43" s="39" t="s">
        <v>16918</v>
      </c>
      <c r="AZ43">
        <v>1</v>
      </c>
      <c r="BB43" s="39" t="s">
        <v>23226</v>
      </c>
      <c r="BC43">
        <v>0</v>
      </c>
      <c r="BE43" s="39" t="s">
        <v>21853</v>
      </c>
      <c r="BF43">
        <v>0</v>
      </c>
      <c r="BH43" s="39" t="s">
        <v>23216</v>
      </c>
      <c r="BI43">
        <v>0</v>
      </c>
      <c r="BK43" s="39" t="s">
        <v>21156</v>
      </c>
      <c r="BL43">
        <v>1</v>
      </c>
      <c r="BN43" s="39" t="s">
        <v>21157</v>
      </c>
      <c r="BO43">
        <v>1</v>
      </c>
      <c r="BQ43" s="39" t="s">
        <v>23226</v>
      </c>
      <c r="BR43">
        <v>0</v>
      </c>
      <c r="BT43" s="39" t="s">
        <v>23217</v>
      </c>
      <c r="BU43">
        <v>0</v>
      </c>
      <c r="BW43" s="39" t="s">
        <v>21156</v>
      </c>
      <c r="BX43">
        <v>1</v>
      </c>
      <c r="BZ43" s="39" t="s">
        <v>20593</v>
      </c>
      <c r="CA43">
        <v>1</v>
      </c>
      <c r="CC43" s="39" t="s">
        <v>23402</v>
      </c>
      <c r="CD43">
        <v>0</v>
      </c>
      <c r="CF43" s="39" t="s">
        <v>23502</v>
      </c>
      <c r="CG43">
        <v>0</v>
      </c>
    </row>
    <row r="44" spans="1:85" x14ac:dyDescent="0.3">
      <c r="A44">
        <v>43</v>
      </c>
      <c r="B44" s="1">
        <v>45821.973287037035</v>
      </c>
      <c r="C44" s="1">
        <v>45821.973634259259</v>
      </c>
      <c r="D44" s="39" t="s">
        <v>1462</v>
      </c>
      <c r="E44" s="39" t="s">
        <v>1463</v>
      </c>
      <c r="F44">
        <v>8</v>
      </c>
      <c r="I44" s="39" t="s">
        <v>1463</v>
      </c>
      <c r="J44">
        <v>0</v>
      </c>
      <c r="L44">
        <v>1</v>
      </c>
      <c r="M44">
        <v>0</v>
      </c>
      <c r="O44">
        <v>27</v>
      </c>
      <c r="P44">
        <v>0</v>
      </c>
      <c r="R44" s="39" t="s">
        <v>23503</v>
      </c>
      <c r="S44">
        <v>0</v>
      </c>
      <c r="U44" s="39" t="s">
        <v>23504</v>
      </c>
      <c r="V44">
        <v>0</v>
      </c>
      <c r="X44" s="39" t="s">
        <v>23249</v>
      </c>
      <c r="Y44">
        <v>0</v>
      </c>
      <c r="AA44" s="39" t="s">
        <v>23304</v>
      </c>
      <c r="AB44">
        <v>0</v>
      </c>
      <c r="AD44" s="39" t="s">
        <v>23210</v>
      </c>
      <c r="AE44">
        <v>1</v>
      </c>
      <c r="AG44" s="39" t="s">
        <v>23209</v>
      </c>
      <c r="AH44">
        <v>0</v>
      </c>
      <c r="AJ44" s="39" t="s">
        <v>23209</v>
      </c>
      <c r="AK44">
        <v>0</v>
      </c>
      <c r="AM44" s="39" t="s">
        <v>23505</v>
      </c>
      <c r="AN44">
        <v>0</v>
      </c>
      <c r="AP44" s="39" t="s">
        <v>23506</v>
      </c>
      <c r="AQ44">
        <v>0</v>
      </c>
      <c r="AS44" s="39" t="s">
        <v>23507</v>
      </c>
      <c r="AT44">
        <v>0</v>
      </c>
      <c r="AV44" s="39" t="s">
        <v>314</v>
      </c>
      <c r="AW44">
        <v>1</v>
      </c>
      <c r="AY44" s="39" t="s">
        <v>16918</v>
      </c>
      <c r="AZ44">
        <v>1</v>
      </c>
      <c r="BB44" s="39" t="s">
        <v>20679</v>
      </c>
      <c r="BC44">
        <v>1</v>
      </c>
      <c r="BE44" s="39" t="s">
        <v>23216</v>
      </c>
      <c r="BF44">
        <v>1</v>
      </c>
      <c r="BH44" s="39" t="s">
        <v>21853</v>
      </c>
      <c r="BI44">
        <v>1</v>
      </c>
      <c r="BK44" s="39" t="s">
        <v>21157</v>
      </c>
      <c r="BL44">
        <v>0</v>
      </c>
      <c r="BN44" s="39" t="s">
        <v>21853</v>
      </c>
      <c r="BO44">
        <v>0</v>
      </c>
      <c r="BQ44" s="39" t="s">
        <v>23217</v>
      </c>
      <c r="BR44">
        <v>1</v>
      </c>
      <c r="BT44" s="39" t="s">
        <v>23217</v>
      </c>
      <c r="BU44">
        <v>0</v>
      </c>
      <c r="BW44" s="39" t="s">
        <v>23226</v>
      </c>
      <c r="BX44">
        <v>0</v>
      </c>
      <c r="BZ44" s="39" t="s">
        <v>20593</v>
      </c>
      <c r="CA44">
        <v>1</v>
      </c>
      <c r="CC44" s="39" t="s">
        <v>23508</v>
      </c>
      <c r="CD44">
        <v>0</v>
      </c>
      <c r="CF44" s="39" t="s">
        <v>23509</v>
      </c>
      <c r="CG44">
        <v>0</v>
      </c>
    </row>
    <row r="45" spans="1:85" x14ac:dyDescent="0.3">
      <c r="A45">
        <v>44</v>
      </c>
      <c r="B45" s="1">
        <v>45822.592349537037</v>
      </c>
      <c r="C45" s="1">
        <v>45822.617627314816</v>
      </c>
      <c r="D45" s="39" t="s">
        <v>2552</v>
      </c>
      <c r="E45" s="39" t="s">
        <v>2553</v>
      </c>
      <c r="F45">
        <v>13</v>
      </c>
      <c r="I45" s="39" t="s">
        <v>2554</v>
      </c>
      <c r="J45">
        <v>0</v>
      </c>
      <c r="L45">
        <v>9</v>
      </c>
      <c r="M45">
        <v>0</v>
      </c>
      <c r="O45">
        <v>35</v>
      </c>
      <c r="P45">
        <v>0</v>
      </c>
      <c r="R45" s="39" t="s">
        <v>23510</v>
      </c>
      <c r="S45">
        <v>0</v>
      </c>
      <c r="U45" s="39" t="s">
        <v>23511</v>
      </c>
      <c r="V45">
        <v>0</v>
      </c>
      <c r="X45" s="39" t="s">
        <v>23208</v>
      </c>
      <c r="Y45">
        <v>1</v>
      </c>
      <c r="AA45" s="39" t="s">
        <v>23209</v>
      </c>
      <c r="AB45">
        <v>1</v>
      </c>
      <c r="AD45" s="39" t="s">
        <v>23210</v>
      </c>
      <c r="AE45">
        <v>1</v>
      </c>
      <c r="AG45" s="39" t="s">
        <v>23211</v>
      </c>
      <c r="AH45">
        <v>1</v>
      </c>
      <c r="AJ45" s="39" t="s">
        <v>23512</v>
      </c>
      <c r="AK45">
        <v>0</v>
      </c>
      <c r="AM45" s="39" t="s">
        <v>23513</v>
      </c>
      <c r="AN45">
        <v>0</v>
      </c>
      <c r="AP45" s="39" t="s">
        <v>23514</v>
      </c>
      <c r="AQ45">
        <v>0</v>
      </c>
      <c r="AS45" s="39" t="s">
        <v>23515</v>
      </c>
      <c r="AT45">
        <v>0</v>
      </c>
      <c r="AV45" s="39" t="s">
        <v>314</v>
      </c>
      <c r="AW45">
        <v>1</v>
      </c>
      <c r="AY45" s="39" t="s">
        <v>16918</v>
      </c>
      <c r="AZ45">
        <v>1</v>
      </c>
      <c r="BB45" s="39" t="s">
        <v>20679</v>
      </c>
      <c r="BC45">
        <v>1</v>
      </c>
      <c r="BE45" s="39" t="s">
        <v>23216</v>
      </c>
      <c r="BF45">
        <v>1</v>
      </c>
      <c r="BH45" s="39" t="s">
        <v>21853</v>
      </c>
      <c r="BI45">
        <v>1</v>
      </c>
      <c r="BK45" s="39" t="s">
        <v>21156</v>
      </c>
      <c r="BL45">
        <v>1</v>
      </c>
      <c r="BN45" s="39" t="s">
        <v>21157</v>
      </c>
      <c r="BO45">
        <v>1</v>
      </c>
      <c r="BQ45" s="39" t="s">
        <v>23226</v>
      </c>
      <c r="BR45">
        <v>0</v>
      </c>
      <c r="BT45" s="39" t="s">
        <v>23217</v>
      </c>
      <c r="BU45">
        <v>0</v>
      </c>
      <c r="BW45" s="39" t="s">
        <v>21156</v>
      </c>
      <c r="BX45">
        <v>1</v>
      </c>
      <c r="BZ45" s="39" t="s">
        <v>20593</v>
      </c>
      <c r="CA45">
        <v>1</v>
      </c>
      <c r="CC45" s="39" t="s">
        <v>23516</v>
      </c>
      <c r="CD45">
        <v>0</v>
      </c>
      <c r="CF45" s="39" t="s">
        <v>23517</v>
      </c>
      <c r="CG45">
        <v>0</v>
      </c>
    </row>
    <row r="46" spans="1:85" x14ac:dyDescent="0.3">
      <c r="A46">
        <v>45</v>
      </c>
      <c r="B46" s="1">
        <v>45822.619363425925</v>
      </c>
      <c r="C46" s="1">
        <v>45822.619409722225</v>
      </c>
      <c r="D46" s="39" t="s">
        <v>2485</v>
      </c>
      <c r="E46" s="39" t="s">
        <v>2486</v>
      </c>
      <c r="F46">
        <v>15</v>
      </c>
      <c r="I46" s="39" t="s">
        <v>17593</v>
      </c>
      <c r="J46">
        <v>0</v>
      </c>
      <c r="L46">
        <v>9</v>
      </c>
      <c r="M46">
        <v>0</v>
      </c>
      <c r="O46">
        <v>28</v>
      </c>
      <c r="P46">
        <v>0</v>
      </c>
      <c r="R46" s="39" t="s">
        <v>23518</v>
      </c>
      <c r="S46">
        <v>0</v>
      </c>
      <c r="U46" s="39" t="s">
        <v>23519</v>
      </c>
      <c r="V46">
        <v>0</v>
      </c>
      <c r="X46" s="39" t="s">
        <v>23208</v>
      </c>
      <c r="Y46">
        <v>1</v>
      </c>
      <c r="AA46" s="39" t="s">
        <v>23209</v>
      </c>
      <c r="AB46">
        <v>1</v>
      </c>
      <c r="AD46" s="39" t="s">
        <v>23210</v>
      </c>
      <c r="AE46">
        <v>1</v>
      </c>
      <c r="AG46" s="39" t="s">
        <v>23211</v>
      </c>
      <c r="AH46">
        <v>1</v>
      </c>
      <c r="AJ46" s="39" t="s">
        <v>23520</v>
      </c>
      <c r="AK46">
        <v>0</v>
      </c>
      <c r="AM46" s="39" t="s">
        <v>23521</v>
      </c>
      <c r="AN46">
        <v>0</v>
      </c>
      <c r="AP46" s="39" t="s">
        <v>23522</v>
      </c>
      <c r="AQ46">
        <v>0</v>
      </c>
      <c r="AS46" s="39" t="s">
        <v>23523</v>
      </c>
      <c r="AT46">
        <v>0</v>
      </c>
      <c r="AV46" s="39" t="s">
        <v>314</v>
      </c>
      <c r="AW46">
        <v>1</v>
      </c>
      <c r="AY46" s="39" t="s">
        <v>16918</v>
      </c>
      <c r="AZ46">
        <v>1</v>
      </c>
      <c r="BB46" s="39" t="s">
        <v>20679</v>
      </c>
      <c r="BC46">
        <v>1</v>
      </c>
      <c r="BE46" s="39" t="s">
        <v>23216</v>
      </c>
      <c r="BF46">
        <v>1</v>
      </c>
      <c r="BH46" s="39" t="s">
        <v>21853</v>
      </c>
      <c r="BI46">
        <v>1</v>
      </c>
      <c r="BK46" s="39" t="s">
        <v>21156</v>
      </c>
      <c r="BL46">
        <v>1</v>
      </c>
      <c r="BN46" s="39" t="s">
        <v>21157</v>
      </c>
      <c r="BO46">
        <v>1</v>
      </c>
      <c r="BQ46" s="39" t="s">
        <v>23217</v>
      </c>
      <c r="BR46">
        <v>1</v>
      </c>
      <c r="BT46" s="39" t="s">
        <v>23226</v>
      </c>
      <c r="BU46">
        <v>1</v>
      </c>
      <c r="BW46" s="39" t="s">
        <v>21156</v>
      </c>
      <c r="BX46">
        <v>1</v>
      </c>
      <c r="BZ46" s="39" t="s">
        <v>20593</v>
      </c>
      <c r="CA46">
        <v>1</v>
      </c>
      <c r="CC46" s="39" t="s">
        <v>23524</v>
      </c>
      <c r="CD46">
        <v>0</v>
      </c>
      <c r="CF46" s="39" t="s">
        <v>23525</v>
      </c>
      <c r="CG46">
        <v>0</v>
      </c>
    </row>
    <row r="47" spans="1:85" x14ac:dyDescent="0.3">
      <c r="A47">
        <v>46</v>
      </c>
      <c r="B47" s="1">
        <v>45822.630370370367</v>
      </c>
      <c r="C47" s="1">
        <v>45822.632488425923</v>
      </c>
      <c r="D47" s="39" t="s">
        <v>2496</v>
      </c>
      <c r="E47" s="39" t="s">
        <v>2497</v>
      </c>
      <c r="F47">
        <v>15</v>
      </c>
      <c r="I47" s="39" t="s">
        <v>5984</v>
      </c>
      <c r="J47">
        <v>0</v>
      </c>
      <c r="L47">
        <v>9</v>
      </c>
      <c r="M47">
        <v>0</v>
      </c>
      <c r="O47">
        <v>26</v>
      </c>
      <c r="P47">
        <v>0</v>
      </c>
      <c r="R47" s="39" t="s">
        <v>23526</v>
      </c>
      <c r="S47">
        <v>0</v>
      </c>
      <c r="U47" s="39" t="s">
        <v>23527</v>
      </c>
      <c r="V47">
        <v>0</v>
      </c>
      <c r="X47" s="39" t="s">
        <v>23208</v>
      </c>
      <c r="Y47">
        <v>1</v>
      </c>
      <c r="AA47" s="39" t="s">
        <v>23209</v>
      </c>
      <c r="AB47">
        <v>1</v>
      </c>
      <c r="AD47" s="39" t="s">
        <v>23210</v>
      </c>
      <c r="AE47">
        <v>1</v>
      </c>
      <c r="AG47" s="39" t="s">
        <v>23211</v>
      </c>
      <c r="AH47">
        <v>1</v>
      </c>
      <c r="AJ47" s="39" t="s">
        <v>23528</v>
      </c>
      <c r="AK47">
        <v>0</v>
      </c>
      <c r="AM47" s="39" t="s">
        <v>23529</v>
      </c>
      <c r="AN47">
        <v>0</v>
      </c>
      <c r="AP47" s="39" t="s">
        <v>23530</v>
      </c>
      <c r="AQ47">
        <v>0</v>
      </c>
      <c r="AS47" s="39" t="s">
        <v>23523</v>
      </c>
      <c r="AT47">
        <v>0</v>
      </c>
      <c r="AV47" s="39" t="s">
        <v>314</v>
      </c>
      <c r="AW47">
        <v>1</v>
      </c>
      <c r="AY47" s="39" t="s">
        <v>16918</v>
      </c>
      <c r="AZ47">
        <v>1</v>
      </c>
      <c r="BB47" s="39" t="s">
        <v>20679</v>
      </c>
      <c r="BC47">
        <v>1</v>
      </c>
      <c r="BE47" s="39" t="s">
        <v>23216</v>
      </c>
      <c r="BF47">
        <v>1</v>
      </c>
      <c r="BH47" s="39" t="s">
        <v>21853</v>
      </c>
      <c r="BI47">
        <v>1</v>
      </c>
      <c r="BK47" s="39" t="s">
        <v>21156</v>
      </c>
      <c r="BL47">
        <v>1</v>
      </c>
      <c r="BN47" s="39" t="s">
        <v>21157</v>
      </c>
      <c r="BO47">
        <v>1</v>
      </c>
      <c r="BQ47" s="39" t="s">
        <v>23217</v>
      </c>
      <c r="BR47">
        <v>1</v>
      </c>
      <c r="BT47" s="39" t="s">
        <v>23226</v>
      </c>
      <c r="BU47">
        <v>1</v>
      </c>
      <c r="BW47" s="39" t="s">
        <v>21156</v>
      </c>
      <c r="BX47">
        <v>1</v>
      </c>
      <c r="BZ47" s="39" t="s">
        <v>20593</v>
      </c>
      <c r="CA47">
        <v>1</v>
      </c>
      <c r="CC47" s="39" t="s">
        <v>23531</v>
      </c>
      <c r="CD47">
        <v>0</v>
      </c>
      <c r="CF47" s="39" t="s">
        <v>23532</v>
      </c>
      <c r="CG47">
        <v>0</v>
      </c>
    </row>
    <row r="48" spans="1:85" x14ac:dyDescent="0.3">
      <c r="A48">
        <v>47</v>
      </c>
      <c r="B48" s="1">
        <v>45822.735277777778</v>
      </c>
      <c r="C48" s="1">
        <v>45822.744837962964</v>
      </c>
      <c r="D48" s="39" t="s">
        <v>1768</v>
      </c>
      <c r="E48" s="39" t="s">
        <v>1769</v>
      </c>
      <c r="F48">
        <v>10</v>
      </c>
      <c r="I48" s="39" t="s">
        <v>1769</v>
      </c>
      <c r="J48">
        <v>0</v>
      </c>
      <c r="L48">
        <v>13</v>
      </c>
      <c r="M48">
        <v>0</v>
      </c>
      <c r="O48">
        <v>16</v>
      </c>
      <c r="P48">
        <v>0</v>
      </c>
      <c r="R48" s="39" t="s">
        <v>23533</v>
      </c>
      <c r="S48">
        <v>0</v>
      </c>
      <c r="U48" s="39" t="s">
        <v>23534</v>
      </c>
      <c r="V48">
        <v>0</v>
      </c>
      <c r="X48" s="39" t="s">
        <v>23535</v>
      </c>
      <c r="Y48">
        <v>0</v>
      </c>
      <c r="AA48" s="39" t="s">
        <v>23210</v>
      </c>
      <c r="AB48">
        <v>0</v>
      </c>
      <c r="AD48" s="39" t="s">
        <v>23210</v>
      </c>
      <c r="AE48">
        <v>1</v>
      </c>
      <c r="AG48" s="39" t="s">
        <v>23304</v>
      </c>
      <c r="AH48">
        <v>0</v>
      </c>
      <c r="AJ48" s="39" t="s">
        <v>23536</v>
      </c>
      <c r="AK48">
        <v>0</v>
      </c>
      <c r="AM48" s="39" t="s">
        <v>23537</v>
      </c>
      <c r="AN48">
        <v>0</v>
      </c>
      <c r="AP48" s="39" t="s">
        <v>23538</v>
      </c>
      <c r="AQ48">
        <v>0</v>
      </c>
      <c r="AS48" s="39" t="s">
        <v>23539</v>
      </c>
      <c r="AT48">
        <v>0</v>
      </c>
      <c r="AV48" s="39" t="s">
        <v>314</v>
      </c>
      <c r="AW48">
        <v>1</v>
      </c>
      <c r="AY48" s="39" t="s">
        <v>16918</v>
      </c>
      <c r="AZ48">
        <v>1</v>
      </c>
      <c r="BB48" s="39" t="s">
        <v>20679</v>
      </c>
      <c r="BC48">
        <v>1</v>
      </c>
      <c r="BE48" s="39" t="s">
        <v>23216</v>
      </c>
      <c r="BF48">
        <v>1</v>
      </c>
      <c r="BH48" s="39" t="s">
        <v>21853</v>
      </c>
      <c r="BI48">
        <v>1</v>
      </c>
      <c r="BK48" s="39" t="s">
        <v>21156</v>
      </c>
      <c r="BL48">
        <v>1</v>
      </c>
      <c r="BN48" s="39" t="s">
        <v>21853</v>
      </c>
      <c r="BO48">
        <v>0</v>
      </c>
      <c r="BQ48" s="39" t="s">
        <v>23217</v>
      </c>
      <c r="BR48">
        <v>1</v>
      </c>
      <c r="BT48" s="39" t="s">
        <v>23217</v>
      </c>
      <c r="BU48">
        <v>0</v>
      </c>
      <c r="BW48" s="39" t="s">
        <v>21156</v>
      </c>
      <c r="BX48">
        <v>1</v>
      </c>
      <c r="BZ48" s="39" t="s">
        <v>20593</v>
      </c>
      <c r="CA48">
        <v>1</v>
      </c>
      <c r="CC48" s="39" t="s">
        <v>23540</v>
      </c>
      <c r="CD48">
        <v>0</v>
      </c>
      <c r="CF48" s="39" t="s">
        <v>23541</v>
      </c>
      <c r="CG48">
        <v>0</v>
      </c>
    </row>
    <row r="49" spans="1:85" x14ac:dyDescent="0.3">
      <c r="A49">
        <v>48</v>
      </c>
      <c r="B49" s="1">
        <v>45822.837638888886</v>
      </c>
      <c r="C49" s="1">
        <v>45822.867199074077</v>
      </c>
      <c r="D49" s="39" t="s">
        <v>5149</v>
      </c>
      <c r="E49" s="39" t="s">
        <v>5150</v>
      </c>
      <c r="F49">
        <v>13</v>
      </c>
      <c r="I49" s="39" t="s">
        <v>5150</v>
      </c>
      <c r="J49">
        <v>0</v>
      </c>
      <c r="L49">
        <v>10</v>
      </c>
      <c r="M49">
        <v>0</v>
      </c>
      <c r="O49">
        <v>35</v>
      </c>
      <c r="P49">
        <v>0</v>
      </c>
      <c r="R49" s="39" t="s">
        <v>23542</v>
      </c>
      <c r="S49">
        <v>0</v>
      </c>
      <c r="U49" s="39" t="s">
        <v>23345</v>
      </c>
      <c r="V49">
        <v>0</v>
      </c>
      <c r="X49" s="39" t="s">
        <v>23208</v>
      </c>
      <c r="Y49">
        <v>1</v>
      </c>
      <c r="AA49" s="39" t="s">
        <v>23209</v>
      </c>
      <c r="AB49">
        <v>1</v>
      </c>
      <c r="AD49" s="39" t="s">
        <v>23210</v>
      </c>
      <c r="AE49">
        <v>1</v>
      </c>
      <c r="AG49" s="39" t="s">
        <v>23211</v>
      </c>
      <c r="AH49">
        <v>1</v>
      </c>
      <c r="AJ49" s="39" t="s">
        <v>23338</v>
      </c>
      <c r="AK49">
        <v>0</v>
      </c>
      <c r="AM49" s="39" t="s">
        <v>23543</v>
      </c>
      <c r="AN49">
        <v>0</v>
      </c>
      <c r="AP49" s="39" t="s">
        <v>23347</v>
      </c>
      <c r="AQ49">
        <v>0</v>
      </c>
      <c r="AS49" s="39" t="s">
        <v>23341</v>
      </c>
      <c r="AT49">
        <v>0</v>
      </c>
      <c r="AV49" s="39" t="s">
        <v>314</v>
      </c>
      <c r="AW49">
        <v>1</v>
      </c>
      <c r="AY49" s="39" t="s">
        <v>16918</v>
      </c>
      <c r="AZ49">
        <v>1</v>
      </c>
      <c r="BB49" s="39" t="s">
        <v>20679</v>
      </c>
      <c r="BC49">
        <v>1</v>
      </c>
      <c r="BE49" s="39" t="s">
        <v>23216</v>
      </c>
      <c r="BF49">
        <v>1</v>
      </c>
      <c r="BH49" s="39" t="s">
        <v>21853</v>
      </c>
      <c r="BI49">
        <v>1</v>
      </c>
      <c r="BK49" s="39" t="s">
        <v>21156</v>
      </c>
      <c r="BL49">
        <v>1</v>
      </c>
      <c r="BN49" s="39" t="s">
        <v>21157</v>
      </c>
      <c r="BO49">
        <v>1</v>
      </c>
      <c r="BQ49" s="39" t="s">
        <v>23226</v>
      </c>
      <c r="BR49">
        <v>0</v>
      </c>
      <c r="BT49" s="39" t="s">
        <v>23217</v>
      </c>
      <c r="BU49">
        <v>0</v>
      </c>
      <c r="BW49" s="39" t="s">
        <v>21156</v>
      </c>
      <c r="BX49">
        <v>1</v>
      </c>
      <c r="BZ49" s="39" t="s">
        <v>20593</v>
      </c>
      <c r="CA49">
        <v>1</v>
      </c>
      <c r="CC49" s="39" t="s">
        <v>23425</v>
      </c>
      <c r="CD49">
        <v>0</v>
      </c>
      <c r="CF49" s="39" t="s">
        <v>23544</v>
      </c>
      <c r="CG49">
        <v>0</v>
      </c>
    </row>
    <row r="50" spans="1:85" x14ac:dyDescent="0.3">
      <c r="A50">
        <v>49</v>
      </c>
      <c r="B50" s="1">
        <v>45822.887187499997</v>
      </c>
      <c r="C50" s="1">
        <v>45822.895844907405</v>
      </c>
      <c r="D50" s="39" t="s">
        <v>1903</v>
      </c>
      <c r="E50" s="39" t="s">
        <v>1904</v>
      </c>
      <c r="F50">
        <v>9</v>
      </c>
      <c r="I50" s="39" t="s">
        <v>1904</v>
      </c>
      <c r="J50">
        <v>0</v>
      </c>
      <c r="L50">
        <v>9</v>
      </c>
      <c r="M50">
        <v>0</v>
      </c>
      <c r="O50">
        <v>19</v>
      </c>
      <c r="P50">
        <v>0</v>
      </c>
      <c r="R50" s="39" t="s">
        <v>16473</v>
      </c>
      <c r="S50">
        <v>0</v>
      </c>
      <c r="U50" s="39" t="s">
        <v>23545</v>
      </c>
      <c r="V50">
        <v>0</v>
      </c>
      <c r="X50" s="39" t="s">
        <v>23208</v>
      </c>
      <c r="Y50">
        <v>1</v>
      </c>
      <c r="AA50" s="39" t="s">
        <v>23209</v>
      </c>
      <c r="AB50">
        <v>1</v>
      </c>
      <c r="AD50" s="39" t="s">
        <v>23210</v>
      </c>
      <c r="AE50">
        <v>1</v>
      </c>
      <c r="AG50" s="39" t="s">
        <v>23209</v>
      </c>
      <c r="AH50">
        <v>0</v>
      </c>
      <c r="AJ50" s="39" t="s">
        <v>23546</v>
      </c>
      <c r="AK50">
        <v>0</v>
      </c>
      <c r="AM50" s="39" t="s">
        <v>23414</v>
      </c>
      <c r="AN50">
        <v>0</v>
      </c>
      <c r="AP50" s="39" t="s">
        <v>23547</v>
      </c>
      <c r="AQ50">
        <v>0</v>
      </c>
      <c r="AS50" s="39" t="s">
        <v>23548</v>
      </c>
      <c r="AT50">
        <v>0</v>
      </c>
      <c r="AV50" s="39" t="s">
        <v>314</v>
      </c>
      <c r="AW50">
        <v>1</v>
      </c>
      <c r="AY50" s="39" t="s">
        <v>16918</v>
      </c>
      <c r="AZ50">
        <v>1</v>
      </c>
      <c r="BB50" s="39" t="s">
        <v>23226</v>
      </c>
      <c r="BC50">
        <v>0</v>
      </c>
      <c r="BE50" s="39" t="s">
        <v>21853</v>
      </c>
      <c r="BF50">
        <v>0</v>
      </c>
      <c r="BH50" s="39" t="s">
        <v>23216</v>
      </c>
      <c r="BI50">
        <v>0</v>
      </c>
      <c r="BK50" s="39" t="s">
        <v>21156</v>
      </c>
      <c r="BL50">
        <v>1</v>
      </c>
      <c r="BN50" s="39" t="s">
        <v>21157</v>
      </c>
      <c r="BO50">
        <v>1</v>
      </c>
      <c r="BQ50" s="39" t="s">
        <v>23226</v>
      </c>
      <c r="BR50">
        <v>0</v>
      </c>
      <c r="BT50" s="39" t="s">
        <v>23217</v>
      </c>
      <c r="BU50">
        <v>0</v>
      </c>
      <c r="BW50" s="39" t="s">
        <v>21156</v>
      </c>
      <c r="BX50">
        <v>1</v>
      </c>
      <c r="BZ50" s="39" t="s">
        <v>20593</v>
      </c>
      <c r="CA50">
        <v>1</v>
      </c>
      <c r="CC50" s="39" t="s">
        <v>23402</v>
      </c>
      <c r="CD50">
        <v>0</v>
      </c>
      <c r="CF50" s="39" t="s">
        <v>23549</v>
      </c>
      <c r="CG50">
        <v>0</v>
      </c>
    </row>
    <row r="51" spans="1:85" x14ac:dyDescent="0.3">
      <c r="A51">
        <v>50</v>
      </c>
      <c r="B51" s="1">
        <v>45823.416875000003</v>
      </c>
      <c r="C51" s="1">
        <v>45823.436284722222</v>
      </c>
      <c r="D51" s="39" t="s">
        <v>1791</v>
      </c>
      <c r="E51" s="39" t="s">
        <v>1792</v>
      </c>
      <c r="F51">
        <v>7</v>
      </c>
      <c r="I51" s="39" t="s">
        <v>23550</v>
      </c>
      <c r="J51">
        <v>0</v>
      </c>
      <c r="L51">
        <v>13</v>
      </c>
      <c r="M51">
        <v>0</v>
      </c>
      <c r="O51">
        <v>31</v>
      </c>
      <c r="P51">
        <v>0</v>
      </c>
      <c r="R51" s="39" t="s">
        <v>23551</v>
      </c>
      <c r="S51">
        <v>0</v>
      </c>
      <c r="U51" s="39" t="s">
        <v>23552</v>
      </c>
      <c r="V51">
        <v>0</v>
      </c>
      <c r="X51" s="39" t="s">
        <v>23208</v>
      </c>
      <c r="Y51">
        <v>1</v>
      </c>
      <c r="AA51" s="39" t="s">
        <v>23209</v>
      </c>
      <c r="AB51">
        <v>1</v>
      </c>
      <c r="AD51" s="39" t="s">
        <v>23303</v>
      </c>
      <c r="AE51">
        <v>0</v>
      </c>
      <c r="AG51" s="39" t="s">
        <v>23211</v>
      </c>
      <c r="AH51">
        <v>1</v>
      </c>
      <c r="AJ51" s="39" t="s">
        <v>23553</v>
      </c>
      <c r="AK51">
        <v>0</v>
      </c>
      <c r="AM51" s="39" t="s">
        <v>23554</v>
      </c>
      <c r="AN51">
        <v>0</v>
      </c>
      <c r="AP51" s="39" t="s">
        <v>23555</v>
      </c>
      <c r="AQ51">
        <v>0</v>
      </c>
      <c r="AS51" s="39" t="s">
        <v>23556</v>
      </c>
      <c r="AT51">
        <v>0</v>
      </c>
      <c r="AV51" s="39" t="s">
        <v>314</v>
      </c>
      <c r="AW51">
        <v>1</v>
      </c>
      <c r="AY51" s="39" t="s">
        <v>16918</v>
      </c>
      <c r="AZ51">
        <v>1</v>
      </c>
      <c r="BB51" s="39" t="s">
        <v>20679</v>
      </c>
      <c r="BC51">
        <v>1</v>
      </c>
      <c r="BE51" s="39" t="s">
        <v>16918</v>
      </c>
      <c r="BF51">
        <v>0</v>
      </c>
      <c r="BH51" s="39" t="s">
        <v>21156</v>
      </c>
      <c r="BI51">
        <v>0</v>
      </c>
      <c r="BK51" s="39" t="s">
        <v>21157</v>
      </c>
      <c r="BL51">
        <v>0</v>
      </c>
      <c r="BN51" s="39" t="s">
        <v>23216</v>
      </c>
      <c r="BO51">
        <v>0</v>
      </c>
      <c r="BQ51" s="39" t="s">
        <v>21853</v>
      </c>
      <c r="BR51">
        <v>0</v>
      </c>
      <c r="BT51" s="39" t="s">
        <v>20679</v>
      </c>
      <c r="BU51">
        <v>0</v>
      </c>
      <c r="BW51" s="39" t="s">
        <v>23226</v>
      </c>
      <c r="BX51">
        <v>0</v>
      </c>
      <c r="BZ51" s="39" t="s">
        <v>20593</v>
      </c>
      <c r="CA51">
        <v>1</v>
      </c>
      <c r="CC51" s="39" t="s">
        <v>23557</v>
      </c>
      <c r="CD51">
        <v>0</v>
      </c>
      <c r="CF51" s="39" t="s">
        <v>23558</v>
      </c>
      <c r="CG51">
        <v>0</v>
      </c>
    </row>
    <row r="52" spans="1:85" x14ac:dyDescent="0.3">
      <c r="A52">
        <v>51</v>
      </c>
      <c r="B52" s="1">
        <v>45823.713831018518</v>
      </c>
      <c r="C52" s="1">
        <v>45823.713912037034</v>
      </c>
      <c r="D52" s="39" t="s">
        <v>1419</v>
      </c>
      <c r="E52" s="39" t="s">
        <v>1420</v>
      </c>
      <c r="F52">
        <v>13</v>
      </c>
      <c r="I52" s="39" t="s">
        <v>5610</v>
      </c>
      <c r="J52">
        <v>0</v>
      </c>
      <c r="L52">
        <v>1</v>
      </c>
      <c r="M52">
        <v>0</v>
      </c>
      <c r="O52">
        <v>25</v>
      </c>
      <c r="P52">
        <v>0</v>
      </c>
      <c r="R52" s="39" t="s">
        <v>23559</v>
      </c>
      <c r="S52">
        <v>0</v>
      </c>
      <c r="U52" s="39" t="s">
        <v>23560</v>
      </c>
      <c r="V52">
        <v>0</v>
      </c>
      <c r="X52" s="39" t="s">
        <v>23208</v>
      </c>
      <c r="Y52">
        <v>1</v>
      </c>
      <c r="AA52" s="39" t="s">
        <v>23209</v>
      </c>
      <c r="AB52">
        <v>1</v>
      </c>
      <c r="AD52" s="39" t="s">
        <v>23210</v>
      </c>
      <c r="AE52">
        <v>1</v>
      </c>
      <c r="AG52" s="39" t="s">
        <v>23211</v>
      </c>
      <c r="AH52">
        <v>1</v>
      </c>
      <c r="AJ52" s="39" t="s">
        <v>241</v>
      </c>
      <c r="AK52">
        <v>0</v>
      </c>
      <c r="AM52" s="39" t="s">
        <v>23561</v>
      </c>
      <c r="AN52">
        <v>0</v>
      </c>
      <c r="AP52" s="39" t="s">
        <v>23562</v>
      </c>
      <c r="AQ52">
        <v>0</v>
      </c>
      <c r="AS52" s="39" t="s">
        <v>23563</v>
      </c>
      <c r="AT52">
        <v>0</v>
      </c>
      <c r="AV52" s="39" t="s">
        <v>314</v>
      </c>
      <c r="AW52">
        <v>1</v>
      </c>
      <c r="AY52" s="39" t="s">
        <v>23226</v>
      </c>
      <c r="AZ52">
        <v>0</v>
      </c>
      <c r="BB52" s="39" t="s">
        <v>20679</v>
      </c>
      <c r="BC52">
        <v>1</v>
      </c>
      <c r="BE52" s="39" t="s">
        <v>23216</v>
      </c>
      <c r="BF52">
        <v>1</v>
      </c>
      <c r="BH52" s="39" t="s">
        <v>21853</v>
      </c>
      <c r="BI52">
        <v>1</v>
      </c>
      <c r="BK52" s="39" t="s">
        <v>21156</v>
      </c>
      <c r="BL52">
        <v>1</v>
      </c>
      <c r="BN52" s="39" t="s">
        <v>21157</v>
      </c>
      <c r="BO52">
        <v>1</v>
      </c>
      <c r="BQ52" s="39" t="s">
        <v>23217</v>
      </c>
      <c r="BR52">
        <v>1</v>
      </c>
      <c r="BT52" s="39" t="s">
        <v>23217</v>
      </c>
      <c r="BU52">
        <v>0</v>
      </c>
      <c r="BW52" s="39" t="s">
        <v>21156</v>
      </c>
      <c r="BX52">
        <v>1</v>
      </c>
      <c r="BZ52" s="39" t="s">
        <v>20593</v>
      </c>
      <c r="CA52">
        <v>1</v>
      </c>
      <c r="CC52" s="39" t="s">
        <v>23564</v>
      </c>
      <c r="CD52">
        <v>0</v>
      </c>
      <c r="CF52" s="39" t="s">
        <v>23565</v>
      </c>
      <c r="CG52">
        <v>0</v>
      </c>
    </row>
    <row r="53" spans="1:85" x14ac:dyDescent="0.3">
      <c r="A53">
        <v>52</v>
      </c>
      <c r="B53" s="1">
        <v>45823.900972222225</v>
      </c>
      <c r="C53" s="1">
        <v>45823.923159722224</v>
      </c>
      <c r="D53" s="39" t="s">
        <v>2506</v>
      </c>
      <c r="E53" s="39" t="s">
        <v>2507</v>
      </c>
      <c r="F53">
        <v>13</v>
      </c>
      <c r="I53" s="39" t="s">
        <v>2507</v>
      </c>
      <c r="J53">
        <v>0</v>
      </c>
      <c r="L53">
        <v>9</v>
      </c>
      <c r="M53">
        <v>0</v>
      </c>
      <c r="O53">
        <v>32</v>
      </c>
      <c r="P53">
        <v>0</v>
      </c>
      <c r="R53" s="39" t="s">
        <v>23566</v>
      </c>
      <c r="S53">
        <v>0</v>
      </c>
      <c r="U53" s="39" t="s">
        <v>23567</v>
      </c>
      <c r="V53">
        <v>0</v>
      </c>
      <c r="X53" s="39" t="s">
        <v>23208</v>
      </c>
      <c r="Y53">
        <v>1</v>
      </c>
      <c r="AA53" s="39" t="s">
        <v>23210</v>
      </c>
      <c r="AB53">
        <v>0</v>
      </c>
      <c r="AD53" s="39" t="s">
        <v>23209</v>
      </c>
      <c r="AE53">
        <v>0</v>
      </c>
      <c r="AG53" s="39" t="s">
        <v>23211</v>
      </c>
      <c r="AH53">
        <v>1</v>
      </c>
      <c r="AJ53" s="39" t="s">
        <v>23568</v>
      </c>
      <c r="AK53">
        <v>0</v>
      </c>
      <c r="AM53" s="39" t="s">
        <v>23569</v>
      </c>
      <c r="AN53">
        <v>0</v>
      </c>
      <c r="AP53" s="39" t="s">
        <v>23570</v>
      </c>
      <c r="AQ53">
        <v>0</v>
      </c>
      <c r="AS53" s="39" t="s">
        <v>23571</v>
      </c>
      <c r="AT53">
        <v>0</v>
      </c>
      <c r="AV53" s="39" t="s">
        <v>314</v>
      </c>
      <c r="AW53">
        <v>1</v>
      </c>
      <c r="AY53" s="39" t="s">
        <v>16918</v>
      </c>
      <c r="AZ53">
        <v>1</v>
      </c>
      <c r="BB53" s="39" t="s">
        <v>20679</v>
      </c>
      <c r="BC53">
        <v>1</v>
      </c>
      <c r="BE53" s="39" t="s">
        <v>23216</v>
      </c>
      <c r="BF53">
        <v>1</v>
      </c>
      <c r="BH53" s="39" t="s">
        <v>21853</v>
      </c>
      <c r="BI53">
        <v>1</v>
      </c>
      <c r="BK53" s="39" t="s">
        <v>21156</v>
      </c>
      <c r="BL53">
        <v>1</v>
      </c>
      <c r="BN53" s="39" t="s">
        <v>21157</v>
      </c>
      <c r="BO53">
        <v>1</v>
      </c>
      <c r="BQ53" s="39" t="s">
        <v>23217</v>
      </c>
      <c r="BR53">
        <v>1</v>
      </c>
      <c r="BT53" s="39" t="s">
        <v>23226</v>
      </c>
      <c r="BU53">
        <v>1</v>
      </c>
      <c r="BW53" s="39" t="s">
        <v>21156</v>
      </c>
      <c r="BX53">
        <v>1</v>
      </c>
      <c r="BZ53" s="39" t="s">
        <v>20593</v>
      </c>
      <c r="CA53">
        <v>1</v>
      </c>
      <c r="CC53" s="39" t="s">
        <v>23572</v>
      </c>
      <c r="CD53">
        <v>0</v>
      </c>
      <c r="CF53" s="39" t="s">
        <v>23573</v>
      </c>
      <c r="CG53">
        <v>0</v>
      </c>
    </row>
    <row r="54" spans="1:85" x14ac:dyDescent="0.3">
      <c r="A54">
        <v>53</v>
      </c>
      <c r="B54" s="1">
        <v>45824.006296296298</v>
      </c>
      <c r="C54" s="1">
        <v>45824.006423611114</v>
      </c>
      <c r="D54" s="39" t="s">
        <v>1780</v>
      </c>
      <c r="E54" s="39" t="s">
        <v>1781</v>
      </c>
      <c r="F54">
        <v>12</v>
      </c>
      <c r="I54" s="39" t="s">
        <v>1781</v>
      </c>
      <c r="J54">
        <v>0</v>
      </c>
      <c r="L54">
        <v>13</v>
      </c>
      <c r="M54">
        <v>0</v>
      </c>
      <c r="O54">
        <v>34</v>
      </c>
      <c r="P54">
        <v>0</v>
      </c>
      <c r="R54" s="39" t="s">
        <v>23574</v>
      </c>
      <c r="S54">
        <v>0</v>
      </c>
      <c r="U54" s="39" t="s">
        <v>23575</v>
      </c>
      <c r="V54">
        <v>0</v>
      </c>
      <c r="X54" s="39" t="s">
        <v>23231</v>
      </c>
      <c r="Y54">
        <v>0</v>
      </c>
      <c r="AA54" s="39" t="s">
        <v>23209</v>
      </c>
      <c r="AB54">
        <v>1</v>
      </c>
      <c r="AD54" s="39" t="s">
        <v>23210</v>
      </c>
      <c r="AE54">
        <v>1</v>
      </c>
      <c r="AG54" s="39" t="s">
        <v>23211</v>
      </c>
      <c r="AH54">
        <v>1</v>
      </c>
      <c r="AJ54" s="39" t="s">
        <v>23576</v>
      </c>
      <c r="AK54">
        <v>0</v>
      </c>
      <c r="AM54" s="39" t="s">
        <v>23577</v>
      </c>
      <c r="AN54">
        <v>0</v>
      </c>
      <c r="AP54" s="39" t="s">
        <v>23578</v>
      </c>
      <c r="AQ54">
        <v>0</v>
      </c>
      <c r="AS54" s="39" t="s">
        <v>23579</v>
      </c>
      <c r="AT54">
        <v>0</v>
      </c>
      <c r="AV54" s="39" t="s">
        <v>314</v>
      </c>
      <c r="AW54">
        <v>1</v>
      </c>
      <c r="AY54" s="39" t="s">
        <v>16918</v>
      </c>
      <c r="AZ54">
        <v>1</v>
      </c>
      <c r="BB54" s="39" t="s">
        <v>20679</v>
      </c>
      <c r="BC54">
        <v>1</v>
      </c>
      <c r="BE54" s="39" t="s">
        <v>23216</v>
      </c>
      <c r="BF54">
        <v>1</v>
      </c>
      <c r="BH54" s="39" t="s">
        <v>21853</v>
      </c>
      <c r="BI54">
        <v>1</v>
      </c>
      <c r="BK54" s="39" t="s">
        <v>21156</v>
      </c>
      <c r="BL54">
        <v>1</v>
      </c>
      <c r="BN54" s="39" t="s">
        <v>21157</v>
      </c>
      <c r="BO54">
        <v>1</v>
      </c>
      <c r="BQ54" s="39" t="s">
        <v>23226</v>
      </c>
      <c r="BR54">
        <v>0</v>
      </c>
      <c r="BT54" s="39" t="s">
        <v>23217</v>
      </c>
      <c r="BU54">
        <v>0</v>
      </c>
      <c r="BW54" s="39" t="s">
        <v>21156</v>
      </c>
      <c r="BX54">
        <v>1</v>
      </c>
      <c r="BZ54" s="39" t="s">
        <v>20593</v>
      </c>
      <c r="CA54">
        <v>1</v>
      </c>
      <c r="CC54" s="39" t="s">
        <v>23580</v>
      </c>
      <c r="CD54">
        <v>0</v>
      </c>
      <c r="CF54" s="39" t="s">
        <v>23581</v>
      </c>
      <c r="CG54">
        <v>0</v>
      </c>
    </row>
    <row r="55" spans="1:85" x14ac:dyDescent="0.3">
      <c r="A55">
        <v>54</v>
      </c>
      <c r="B55" s="1">
        <v>45824.597997685189</v>
      </c>
      <c r="C55" s="1">
        <v>45824.598113425927</v>
      </c>
      <c r="D55" s="39" t="s">
        <v>1735</v>
      </c>
      <c r="E55" s="39" t="s">
        <v>1736</v>
      </c>
      <c r="F55">
        <v>12</v>
      </c>
      <c r="I55" s="39" t="s">
        <v>1736</v>
      </c>
      <c r="J55">
        <v>0</v>
      </c>
      <c r="L55">
        <v>13</v>
      </c>
      <c r="M55">
        <v>0</v>
      </c>
      <c r="O55">
        <v>8</v>
      </c>
      <c r="P55">
        <v>0</v>
      </c>
      <c r="R55" s="39" t="s">
        <v>23582</v>
      </c>
      <c r="S55">
        <v>0</v>
      </c>
      <c r="U55" s="39" t="s">
        <v>23583</v>
      </c>
      <c r="V55">
        <v>0</v>
      </c>
      <c r="X55" s="39" t="s">
        <v>23584</v>
      </c>
      <c r="Y55">
        <v>0</v>
      </c>
      <c r="AA55" s="39" t="s">
        <v>23209</v>
      </c>
      <c r="AB55">
        <v>1</v>
      </c>
      <c r="AD55" s="39" t="s">
        <v>23210</v>
      </c>
      <c r="AE55">
        <v>1</v>
      </c>
      <c r="AG55" s="39" t="s">
        <v>23211</v>
      </c>
      <c r="AH55">
        <v>1</v>
      </c>
      <c r="AJ55" s="39" t="s">
        <v>23585</v>
      </c>
      <c r="AK55">
        <v>0</v>
      </c>
      <c r="AM55" s="39" t="s">
        <v>23586</v>
      </c>
      <c r="AN55">
        <v>0</v>
      </c>
      <c r="AP55" s="39" t="s">
        <v>23587</v>
      </c>
      <c r="AQ55">
        <v>0</v>
      </c>
      <c r="AS55" s="39" t="s">
        <v>23588</v>
      </c>
      <c r="AT55">
        <v>0</v>
      </c>
      <c r="AV55" s="39" t="s">
        <v>314</v>
      </c>
      <c r="AW55">
        <v>1</v>
      </c>
      <c r="AY55" s="39" t="s">
        <v>16918</v>
      </c>
      <c r="AZ55">
        <v>1</v>
      </c>
      <c r="BB55" s="39" t="s">
        <v>20679</v>
      </c>
      <c r="BC55">
        <v>1</v>
      </c>
      <c r="BE55" s="39" t="s">
        <v>23216</v>
      </c>
      <c r="BF55">
        <v>1</v>
      </c>
      <c r="BH55" s="39" t="s">
        <v>314</v>
      </c>
      <c r="BI55">
        <v>0</v>
      </c>
      <c r="BK55" s="39" t="s">
        <v>21156</v>
      </c>
      <c r="BL55">
        <v>1</v>
      </c>
      <c r="BN55" s="39" t="s">
        <v>21157</v>
      </c>
      <c r="BO55">
        <v>1</v>
      </c>
      <c r="BQ55" s="39" t="s">
        <v>23217</v>
      </c>
      <c r="BR55">
        <v>1</v>
      </c>
      <c r="BT55" s="39" t="s">
        <v>23217</v>
      </c>
      <c r="BU55">
        <v>0</v>
      </c>
      <c r="BW55" s="39" t="s">
        <v>21156</v>
      </c>
      <c r="BX55">
        <v>1</v>
      </c>
      <c r="BZ55" s="39" t="s">
        <v>20593</v>
      </c>
      <c r="CA55">
        <v>1</v>
      </c>
      <c r="CC55" s="39" t="s">
        <v>23589</v>
      </c>
      <c r="CD55">
        <v>0</v>
      </c>
      <c r="CF55" s="39" t="s">
        <v>23590</v>
      </c>
      <c r="CG55">
        <v>0</v>
      </c>
    </row>
    <row r="56" spans="1:85" x14ac:dyDescent="0.3">
      <c r="A56">
        <v>55</v>
      </c>
      <c r="B56" s="1">
        <v>45824.891296296293</v>
      </c>
      <c r="C56" s="1">
        <v>45824.910405092596</v>
      </c>
      <c r="D56" s="39" t="s">
        <v>1326</v>
      </c>
      <c r="E56" s="39" t="s">
        <v>1327</v>
      </c>
      <c r="F56">
        <v>12</v>
      </c>
      <c r="I56" s="39" t="s">
        <v>1327</v>
      </c>
      <c r="J56">
        <v>0</v>
      </c>
      <c r="L56">
        <v>1</v>
      </c>
      <c r="M56">
        <v>0</v>
      </c>
      <c r="O56">
        <v>20</v>
      </c>
      <c r="P56">
        <v>0</v>
      </c>
      <c r="R56" s="39" t="s">
        <v>23591</v>
      </c>
      <c r="S56">
        <v>0</v>
      </c>
      <c r="U56" s="39" t="s">
        <v>23592</v>
      </c>
      <c r="V56">
        <v>0</v>
      </c>
      <c r="X56" s="39" t="s">
        <v>23231</v>
      </c>
      <c r="Y56">
        <v>0</v>
      </c>
      <c r="AA56" s="39" t="s">
        <v>23209</v>
      </c>
      <c r="AB56">
        <v>1</v>
      </c>
      <c r="AD56" s="39" t="s">
        <v>23210</v>
      </c>
      <c r="AE56">
        <v>1</v>
      </c>
      <c r="AG56" s="39" t="s">
        <v>23211</v>
      </c>
      <c r="AH56">
        <v>1</v>
      </c>
      <c r="AJ56" s="39" t="s">
        <v>23593</v>
      </c>
      <c r="AK56">
        <v>0</v>
      </c>
      <c r="AM56" s="39" t="s">
        <v>23594</v>
      </c>
      <c r="AN56">
        <v>0</v>
      </c>
      <c r="AP56" s="39" t="s">
        <v>23595</v>
      </c>
      <c r="AQ56">
        <v>0</v>
      </c>
      <c r="AS56" s="39" t="s">
        <v>23596</v>
      </c>
      <c r="AT56">
        <v>0</v>
      </c>
      <c r="AV56" s="39" t="s">
        <v>314</v>
      </c>
      <c r="AW56">
        <v>1</v>
      </c>
      <c r="AY56" s="39" t="s">
        <v>16918</v>
      </c>
      <c r="AZ56">
        <v>1</v>
      </c>
      <c r="BB56" s="39" t="s">
        <v>20679</v>
      </c>
      <c r="BC56">
        <v>1</v>
      </c>
      <c r="BE56" s="39" t="s">
        <v>23216</v>
      </c>
      <c r="BF56">
        <v>1</v>
      </c>
      <c r="BH56" s="39" t="s">
        <v>21853</v>
      </c>
      <c r="BI56">
        <v>1</v>
      </c>
      <c r="BK56" s="39" t="s">
        <v>21156</v>
      </c>
      <c r="BL56">
        <v>1</v>
      </c>
      <c r="BN56" s="39" t="s">
        <v>21157</v>
      </c>
      <c r="BO56">
        <v>1</v>
      </c>
      <c r="BQ56" s="39" t="s">
        <v>23226</v>
      </c>
      <c r="BR56">
        <v>0</v>
      </c>
      <c r="BT56" s="39" t="s">
        <v>23217</v>
      </c>
      <c r="BU56">
        <v>0</v>
      </c>
      <c r="BW56" s="39" t="s">
        <v>21156</v>
      </c>
      <c r="BX56">
        <v>1</v>
      </c>
      <c r="BZ56" s="39" t="s">
        <v>20593</v>
      </c>
      <c r="CA56">
        <v>1</v>
      </c>
      <c r="CC56" s="39" t="s">
        <v>23597</v>
      </c>
      <c r="CD56">
        <v>0</v>
      </c>
      <c r="CF56" s="39" t="s">
        <v>23598</v>
      </c>
      <c r="CG56">
        <v>0</v>
      </c>
    </row>
    <row r="57" spans="1:85" x14ac:dyDescent="0.3">
      <c r="A57">
        <v>56</v>
      </c>
      <c r="B57" s="1">
        <v>45825.491643518515</v>
      </c>
      <c r="C57" s="1">
        <v>45825.493726851855</v>
      </c>
      <c r="D57" s="39" t="s">
        <v>3227</v>
      </c>
      <c r="E57" s="39" t="s">
        <v>3228</v>
      </c>
      <c r="F57">
        <v>14</v>
      </c>
      <c r="I57" s="39" t="s">
        <v>14890</v>
      </c>
      <c r="J57">
        <v>0</v>
      </c>
      <c r="L57">
        <v>3</v>
      </c>
      <c r="M57">
        <v>0</v>
      </c>
      <c r="O57">
        <v>32</v>
      </c>
      <c r="P57">
        <v>0</v>
      </c>
      <c r="R57" s="39" t="s">
        <v>23599</v>
      </c>
      <c r="S57">
        <v>0</v>
      </c>
      <c r="U57" s="39" t="s">
        <v>23600</v>
      </c>
      <c r="V57">
        <v>0</v>
      </c>
      <c r="X57" s="39" t="s">
        <v>23601</v>
      </c>
      <c r="Y57">
        <v>0</v>
      </c>
      <c r="AA57" s="39" t="s">
        <v>23209</v>
      </c>
      <c r="AB57">
        <v>1</v>
      </c>
      <c r="AD57" s="39" t="s">
        <v>23210</v>
      </c>
      <c r="AE57">
        <v>1</v>
      </c>
      <c r="AG57" s="39" t="s">
        <v>23211</v>
      </c>
      <c r="AH57">
        <v>1</v>
      </c>
      <c r="AJ57" s="39" t="s">
        <v>23602</v>
      </c>
      <c r="AK57">
        <v>0</v>
      </c>
      <c r="AM57" s="39" t="s">
        <v>23603</v>
      </c>
      <c r="AN57">
        <v>0</v>
      </c>
      <c r="AP57" s="39" t="s">
        <v>23506</v>
      </c>
      <c r="AQ57">
        <v>0</v>
      </c>
      <c r="AS57" s="39" t="s">
        <v>23604</v>
      </c>
      <c r="AT57">
        <v>0</v>
      </c>
      <c r="AV57" s="39" t="s">
        <v>314</v>
      </c>
      <c r="AW57">
        <v>1</v>
      </c>
      <c r="AY57" s="39" t="s">
        <v>16918</v>
      </c>
      <c r="AZ57">
        <v>1</v>
      </c>
      <c r="BB57" s="39" t="s">
        <v>20679</v>
      </c>
      <c r="BC57">
        <v>1</v>
      </c>
      <c r="BE57" s="39" t="s">
        <v>23216</v>
      </c>
      <c r="BF57">
        <v>1</v>
      </c>
      <c r="BH57" s="39" t="s">
        <v>21853</v>
      </c>
      <c r="BI57">
        <v>1</v>
      </c>
      <c r="BK57" s="39" t="s">
        <v>21156</v>
      </c>
      <c r="BL57">
        <v>1</v>
      </c>
      <c r="BN57" s="39" t="s">
        <v>21157</v>
      </c>
      <c r="BO57">
        <v>1</v>
      </c>
      <c r="BQ57" s="39" t="s">
        <v>23217</v>
      </c>
      <c r="BR57">
        <v>1</v>
      </c>
      <c r="BT57" s="39" t="s">
        <v>23226</v>
      </c>
      <c r="BU57">
        <v>1</v>
      </c>
      <c r="BW57" s="39" t="s">
        <v>21156</v>
      </c>
      <c r="BX57">
        <v>1</v>
      </c>
      <c r="BZ57" s="39" t="s">
        <v>20593</v>
      </c>
      <c r="CA57">
        <v>1</v>
      </c>
      <c r="CC57" s="39" t="s">
        <v>23605</v>
      </c>
      <c r="CD57">
        <v>0</v>
      </c>
      <c r="CF57" s="39" t="s">
        <v>23606</v>
      </c>
      <c r="CG57">
        <v>0</v>
      </c>
    </row>
    <row r="58" spans="1:85" x14ac:dyDescent="0.3">
      <c r="A58">
        <v>57</v>
      </c>
      <c r="B58" s="1">
        <v>45825.481400462966</v>
      </c>
      <c r="C58" s="1">
        <v>45825.493773148148</v>
      </c>
      <c r="D58" s="39" t="s">
        <v>3367</v>
      </c>
      <c r="E58" s="39" t="s">
        <v>3368</v>
      </c>
      <c r="F58">
        <v>15</v>
      </c>
      <c r="I58" s="39" t="s">
        <v>3369</v>
      </c>
      <c r="J58">
        <v>0</v>
      </c>
      <c r="L58">
        <v>3</v>
      </c>
      <c r="M58">
        <v>0</v>
      </c>
      <c r="O58">
        <v>34</v>
      </c>
      <c r="P58">
        <v>0</v>
      </c>
      <c r="R58" s="39" t="s">
        <v>23607</v>
      </c>
      <c r="S58">
        <v>0</v>
      </c>
      <c r="U58" s="39" t="s">
        <v>23608</v>
      </c>
      <c r="V58">
        <v>0</v>
      </c>
      <c r="X58" s="39" t="s">
        <v>23208</v>
      </c>
      <c r="Y58">
        <v>1</v>
      </c>
      <c r="AA58" s="39" t="s">
        <v>23209</v>
      </c>
      <c r="AB58">
        <v>1</v>
      </c>
      <c r="AD58" s="39" t="s">
        <v>23210</v>
      </c>
      <c r="AE58">
        <v>1</v>
      </c>
      <c r="AG58" s="39" t="s">
        <v>23211</v>
      </c>
      <c r="AH58">
        <v>1</v>
      </c>
      <c r="AJ58" s="39" t="s">
        <v>23609</v>
      </c>
      <c r="AK58">
        <v>0</v>
      </c>
      <c r="AM58" s="39" t="s">
        <v>23414</v>
      </c>
      <c r="AN58">
        <v>0</v>
      </c>
      <c r="AP58" s="39" t="s">
        <v>23610</v>
      </c>
      <c r="AQ58">
        <v>0</v>
      </c>
      <c r="AS58" s="39" t="s">
        <v>23611</v>
      </c>
      <c r="AT58">
        <v>0</v>
      </c>
      <c r="AV58" s="39" t="s">
        <v>314</v>
      </c>
      <c r="AW58">
        <v>1</v>
      </c>
      <c r="AY58" s="39" t="s">
        <v>16918</v>
      </c>
      <c r="AZ58">
        <v>1</v>
      </c>
      <c r="BB58" s="39" t="s">
        <v>20679</v>
      </c>
      <c r="BC58">
        <v>1</v>
      </c>
      <c r="BE58" s="39" t="s">
        <v>23216</v>
      </c>
      <c r="BF58">
        <v>1</v>
      </c>
      <c r="BH58" s="39" t="s">
        <v>21853</v>
      </c>
      <c r="BI58">
        <v>1</v>
      </c>
      <c r="BK58" s="39" t="s">
        <v>21156</v>
      </c>
      <c r="BL58">
        <v>1</v>
      </c>
      <c r="BN58" s="39" t="s">
        <v>21157</v>
      </c>
      <c r="BO58">
        <v>1</v>
      </c>
      <c r="BQ58" s="39" t="s">
        <v>23217</v>
      </c>
      <c r="BR58">
        <v>1</v>
      </c>
      <c r="BT58" s="39" t="s">
        <v>23226</v>
      </c>
      <c r="BU58">
        <v>1</v>
      </c>
      <c r="BW58" s="39" t="s">
        <v>21156</v>
      </c>
      <c r="BX58">
        <v>1</v>
      </c>
      <c r="BZ58" s="39" t="s">
        <v>20593</v>
      </c>
      <c r="CA58">
        <v>1</v>
      </c>
      <c r="CC58" s="39" t="s">
        <v>23612</v>
      </c>
      <c r="CD58">
        <v>0</v>
      </c>
      <c r="CF58" s="39" t="s">
        <v>23613</v>
      </c>
      <c r="CG58">
        <v>0</v>
      </c>
    </row>
    <row r="59" spans="1:85" x14ac:dyDescent="0.3">
      <c r="A59">
        <v>58</v>
      </c>
      <c r="B59" s="1">
        <v>45825.464432870373</v>
      </c>
      <c r="C59" s="1">
        <v>45825.496793981481</v>
      </c>
      <c r="D59" s="39" t="s">
        <v>2087</v>
      </c>
      <c r="E59" s="39" t="s">
        <v>2088</v>
      </c>
      <c r="F59">
        <v>8</v>
      </c>
      <c r="I59" s="39" t="s">
        <v>2088</v>
      </c>
      <c r="J59">
        <v>0</v>
      </c>
      <c r="L59">
        <v>3</v>
      </c>
      <c r="M59">
        <v>0</v>
      </c>
      <c r="O59">
        <v>15</v>
      </c>
      <c r="P59">
        <v>0</v>
      </c>
      <c r="R59" s="39" t="s">
        <v>23614</v>
      </c>
      <c r="S59">
        <v>0</v>
      </c>
      <c r="U59" s="39" t="s">
        <v>23615</v>
      </c>
      <c r="V59">
        <v>0</v>
      </c>
      <c r="X59" s="39" t="s">
        <v>23208</v>
      </c>
      <c r="Y59">
        <v>1</v>
      </c>
      <c r="AA59" s="39" t="s">
        <v>23209</v>
      </c>
      <c r="AB59">
        <v>1</v>
      </c>
      <c r="AD59" s="39" t="s">
        <v>23210</v>
      </c>
      <c r="AE59">
        <v>1</v>
      </c>
      <c r="AG59" s="39" t="s">
        <v>23304</v>
      </c>
      <c r="AH59">
        <v>0</v>
      </c>
      <c r="AJ59" s="39" t="s">
        <v>23616</v>
      </c>
      <c r="AK59">
        <v>0</v>
      </c>
      <c r="AM59" s="39" t="s">
        <v>23617</v>
      </c>
      <c r="AN59">
        <v>0</v>
      </c>
      <c r="AP59" s="39" t="s">
        <v>23587</v>
      </c>
      <c r="AQ59">
        <v>0</v>
      </c>
      <c r="AS59" s="39" t="s">
        <v>23618</v>
      </c>
      <c r="AT59">
        <v>0</v>
      </c>
      <c r="AV59" s="39" t="s">
        <v>314</v>
      </c>
      <c r="AW59">
        <v>1</v>
      </c>
      <c r="AY59" s="39" t="s">
        <v>21157</v>
      </c>
      <c r="AZ59">
        <v>0</v>
      </c>
      <c r="BB59" s="39" t="s">
        <v>20679</v>
      </c>
      <c r="BC59">
        <v>1</v>
      </c>
      <c r="BE59" s="39" t="s">
        <v>23216</v>
      </c>
      <c r="BF59">
        <v>1</v>
      </c>
      <c r="BH59" s="39" t="s">
        <v>21156</v>
      </c>
      <c r="BI59">
        <v>0</v>
      </c>
      <c r="BK59" s="39" t="s">
        <v>16918</v>
      </c>
      <c r="BL59">
        <v>0</v>
      </c>
      <c r="BN59" s="39" t="s">
        <v>21853</v>
      </c>
      <c r="BO59">
        <v>0</v>
      </c>
      <c r="BQ59" s="39" t="s">
        <v>23217</v>
      </c>
      <c r="BR59">
        <v>1</v>
      </c>
      <c r="BT59" s="39" t="s">
        <v>23217</v>
      </c>
      <c r="BU59">
        <v>0</v>
      </c>
      <c r="BW59" s="39" t="s">
        <v>16918</v>
      </c>
      <c r="BX59">
        <v>0</v>
      </c>
      <c r="BZ59" s="39" t="s">
        <v>20593</v>
      </c>
      <c r="CA59">
        <v>1</v>
      </c>
      <c r="CC59" s="39" t="s">
        <v>23619</v>
      </c>
      <c r="CD59">
        <v>0</v>
      </c>
      <c r="CF59" s="39" t="s">
        <v>23620</v>
      </c>
      <c r="CG59">
        <v>0</v>
      </c>
    </row>
    <row r="60" spans="1:85" x14ac:dyDescent="0.3">
      <c r="A60">
        <v>59</v>
      </c>
      <c r="B60" s="1">
        <v>45825.49726851852</v>
      </c>
      <c r="C60" s="1">
        <v>45825.497789351852</v>
      </c>
      <c r="D60" s="39" t="s">
        <v>3395</v>
      </c>
      <c r="E60" s="39" t="s">
        <v>3396</v>
      </c>
      <c r="F60">
        <v>15</v>
      </c>
      <c r="I60" s="39" t="s">
        <v>3396</v>
      </c>
      <c r="J60">
        <v>0</v>
      </c>
      <c r="L60">
        <v>3</v>
      </c>
      <c r="M60">
        <v>0</v>
      </c>
      <c r="O60">
        <v>30</v>
      </c>
      <c r="P60">
        <v>0</v>
      </c>
      <c r="R60" s="39" t="s">
        <v>23621</v>
      </c>
      <c r="S60">
        <v>0</v>
      </c>
      <c r="U60" s="39" t="s">
        <v>23622</v>
      </c>
      <c r="V60">
        <v>0</v>
      </c>
      <c r="X60" s="39" t="s">
        <v>23208</v>
      </c>
      <c r="Y60">
        <v>1</v>
      </c>
      <c r="AA60" s="39" t="s">
        <v>23209</v>
      </c>
      <c r="AB60">
        <v>1</v>
      </c>
      <c r="AD60" s="39" t="s">
        <v>23210</v>
      </c>
      <c r="AE60">
        <v>1</v>
      </c>
      <c r="AG60" s="39" t="s">
        <v>23211</v>
      </c>
      <c r="AH60">
        <v>1</v>
      </c>
      <c r="AJ60" s="39" t="s">
        <v>23250</v>
      </c>
      <c r="AK60">
        <v>0</v>
      </c>
      <c r="AM60" s="39" t="s">
        <v>23623</v>
      </c>
      <c r="AN60">
        <v>0</v>
      </c>
      <c r="AP60" s="39" t="s">
        <v>23624</v>
      </c>
      <c r="AQ60">
        <v>0</v>
      </c>
      <c r="AS60" s="39" t="s">
        <v>23625</v>
      </c>
      <c r="AT60">
        <v>0</v>
      </c>
      <c r="AV60" s="39" t="s">
        <v>314</v>
      </c>
      <c r="AW60">
        <v>1</v>
      </c>
      <c r="AY60" s="39" t="s">
        <v>16918</v>
      </c>
      <c r="AZ60">
        <v>1</v>
      </c>
      <c r="BB60" s="39" t="s">
        <v>20679</v>
      </c>
      <c r="BC60">
        <v>1</v>
      </c>
      <c r="BE60" s="39" t="s">
        <v>23216</v>
      </c>
      <c r="BF60">
        <v>1</v>
      </c>
      <c r="BH60" s="39" t="s">
        <v>21853</v>
      </c>
      <c r="BI60">
        <v>1</v>
      </c>
      <c r="BK60" s="39" t="s">
        <v>21156</v>
      </c>
      <c r="BL60">
        <v>1</v>
      </c>
      <c r="BN60" s="39" t="s">
        <v>21157</v>
      </c>
      <c r="BO60">
        <v>1</v>
      </c>
      <c r="BQ60" s="39" t="s">
        <v>23217</v>
      </c>
      <c r="BR60">
        <v>1</v>
      </c>
      <c r="BT60" s="39" t="s">
        <v>23226</v>
      </c>
      <c r="BU60">
        <v>1</v>
      </c>
      <c r="BW60" s="39" t="s">
        <v>21156</v>
      </c>
      <c r="BX60">
        <v>1</v>
      </c>
      <c r="BZ60" s="39" t="s">
        <v>20593</v>
      </c>
      <c r="CA60">
        <v>1</v>
      </c>
      <c r="CC60" s="39" t="s">
        <v>23626</v>
      </c>
      <c r="CD60">
        <v>0</v>
      </c>
      <c r="CF60" s="39" t="s">
        <v>23627</v>
      </c>
      <c r="CG60">
        <v>0</v>
      </c>
    </row>
    <row r="61" spans="1:85" x14ac:dyDescent="0.3">
      <c r="A61">
        <v>60</v>
      </c>
      <c r="B61" s="1">
        <v>45825.46943287037</v>
      </c>
      <c r="C61" s="1">
        <v>45825.499131944445</v>
      </c>
      <c r="D61" s="39" t="s">
        <v>3376</v>
      </c>
      <c r="E61" s="39" t="s">
        <v>3377</v>
      </c>
      <c r="F61">
        <v>15</v>
      </c>
      <c r="I61" s="39" t="s">
        <v>3377</v>
      </c>
      <c r="J61">
        <v>0</v>
      </c>
      <c r="L61">
        <v>3</v>
      </c>
      <c r="M61">
        <v>0</v>
      </c>
      <c r="O61">
        <v>28</v>
      </c>
      <c r="P61">
        <v>0</v>
      </c>
      <c r="R61" s="39" t="s">
        <v>23628</v>
      </c>
      <c r="S61">
        <v>0</v>
      </c>
      <c r="U61" s="39" t="s">
        <v>23629</v>
      </c>
      <c r="V61">
        <v>0</v>
      </c>
      <c r="X61" s="39" t="s">
        <v>23208</v>
      </c>
      <c r="Y61">
        <v>1</v>
      </c>
      <c r="AA61" s="39" t="s">
        <v>23209</v>
      </c>
      <c r="AB61">
        <v>1</v>
      </c>
      <c r="AD61" s="39" t="s">
        <v>23210</v>
      </c>
      <c r="AE61">
        <v>1</v>
      </c>
      <c r="AG61" s="39" t="s">
        <v>23211</v>
      </c>
      <c r="AH61">
        <v>1</v>
      </c>
      <c r="AJ61" s="39" t="s">
        <v>23630</v>
      </c>
      <c r="AK61">
        <v>0</v>
      </c>
      <c r="AM61" s="39" t="s">
        <v>23631</v>
      </c>
      <c r="AN61">
        <v>0</v>
      </c>
      <c r="AP61" s="39" t="s">
        <v>23632</v>
      </c>
      <c r="AQ61">
        <v>0</v>
      </c>
      <c r="AS61" s="39" t="s">
        <v>23633</v>
      </c>
      <c r="AT61">
        <v>0</v>
      </c>
      <c r="AV61" s="39" t="s">
        <v>314</v>
      </c>
      <c r="AW61">
        <v>1</v>
      </c>
      <c r="AY61" s="39" t="s">
        <v>16918</v>
      </c>
      <c r="AZ61">
        <v>1</v>
      </c>
      <c r="BB61" s="39" t="s">
        <v>20679</v>
      </c>
      <c r="BC61">
        <v>1</v>
      </c>
      <c r="BE61" s="39" t="s">
        <v>23216</v>
      </c>
      <c r="BF61">
        <v>1</v>
      </c>
      <c r="BH61" s="39" t="s">
        <v>21853</v>
      </c>
      <c r="BI61">
        <v>1</v>
      </c>
      <c r="BK61" s="39" t="s">
        <v>21156</v>
      </c>
      <c r="BL61">
        <v>1</v>
      </c>
      <c r="BN61" s="39" t="s">
        <v>21157</v>
      </c>
      <c r="BO61">
        <v>1</v>
      </c>
      <c r="BQ61" s="39" t="s">
        <v>23217</v>
      </c>
      <c r="BR61">
        <v>1</v>
      </c>
      <c r="BT61" s="39" t="s">
        <v>23226</v>
      </c>
      <c r="BU61">
        <v>1</v>
      </c>
      <c r="BW61" s="39" t="s">
        <v>21156</v>
      </c>
      <c r="BX61">
        <v>1</v>
      </c>
      <c r="BZ61" s="39" t="s">
        <v>20593</v>
      </c>
      <c r="CA61">
        <v>1</v>
      </c>
      <c r="CC61" s="39" t="s">
        <v>23634</v>
      </c>
      <c r="CD61">
        <v>0</v>
      </c>
      <c r="CF61" s="39" t="s">
        <v>23635</v>
      </c>
      <c r="CG61">
        <v>0</v>
      </c>
    </row>
    <row r="62" spans="1:85" x14ac:dyDescent="0.3">
      <c r="A62">
        <v>61</v>
      </c>
      <c r="B62" s="1">
        <v>45825.634467592594</v>
      </c>
      <c r="C62" s="1">
        <v>45825.634583333333</v>
      </c>
      <c r="D62" s="39" t="s">
        <v>3330</v>
      </c>
      <c r="E62" s="39" t="s">
        <v>3331</v>
      </c>
      <c r="F62">
        <v>13</v>
      </c>
      <c r="I62" s="39" t="s">
        <v>3331</v>
      </c>
      <c r="J62">
        <v>0</v>
      </c>
      <c r="L62">
        <v>3</v>
      </c>
      <c r="M62">
        <v>0</v>
      </c>
      <c r="O62">
        <v>13</v>
      </c>
      <c r="P62">
        <v>0</v>
      </c>
      <c r="R62" s="39" t="s">
        <v>23636</v>
      </c>
      <c r="S62">
        <v>0</v>
      </c>
      <c r="U62" s="39" t="s">
        <v>23637</v>
      </c>
      <c r="V62">
        <v>0</v>
      </c>
      <c r="X62" s="39" t="s">
        <v>23208</v>
      </c>
      <c r="Y62">
        <v>1</v>
      </c>
      <c r="AA62" s="39" t="s">
        <v>23209</v>
      </c>
      <c r="AB62">
        <v>1</v>
      </c>
      <c r="AD62" s="39" t="s">
        <v>23210</v>
      </c>
      <c r="AE62">
        <v>1</v>
      </c>
      <c r="AG62" s="39" t="s">
        <v>23211</v>
      </c>
      <c r="AH62">
        <v>1</v>
      </c>
      <c r="AJ62" s="39" t="s">
        <v>23638</v>
      </c>
      <c r="AK62">
        <v>0</v>
      </c>
      <c r="AM62" s="39" t="s">
        <v>23639</v>
      </c>
      <c r="AN62">
        <v>0</v>
      </c>
      <c r="AP62" s="39" t="s">
        <v>23640</v>
      </c>
      <c r="AQ62">
        <v>0</v>
      </c>
      <c r="AS62" s="39" t="s">
        <v>23641</v>
      </c>
      <c r="AT62">
        <v>0</v>
      </c>
      <c r="AV62" s="39" t="s">
        <v>314</v>
      </c>
      <c r="AW62">
        <v>1</v>
      </c>
      <c r="AY62" s="39" t="s">
        <v>16918</v>
      </c>
      <c r="AZ62">
        <v>1</v>
      </c>
      <c r="BB62" s="39" t="s">
        <v>20679</v>
      </c>
      <c r="BC62">
        <v>1</v>
      </c>
      <c r="BE62" s="39" t="s">
        <v>23216</v>
      </c>
      <c r="BF62">
        <v>1</v>
      </c>
      <c r="BH62" s="39" t="s">
        <v>314</v>
      </c>
      <c r="BI62">
        <v>0</v>
      </c>
      <c r="BK62" s="39" t="s">
        <v>21156</v>
      </c>
      <c r="BL62">
        <v>1</v>
      </c>
      <c r="BN62" s="39" t="s">
        <v>21157</v>
      </c>
      <c r="BO62">
        <v>1</v>
      </c>
      <c r="BQ62" s="39" t="s">
        <v>23217</v>
      </c>
      <c r="BR62">
        <v>1</v>
      </c>
      <c r="BT62" s="39" t="s">
        <v>23217</v>
      </c>
      <c r="BU62">
        <v>0</v>
      </c>
      <c r="BW62" s="39" t="s">
        <v>21156</v>
      </c>
      <c r="BX62">
        <v>1</v>
      </c>
      <c r="BZ62" s="39" t="s">
        <v>20593</v>
      </c>
      <c r="CA62">
        <v>1</v>
      </c>
      <c r="CC62" s="39" t="s">
        <v>23642</v>
      </c>
      <c r="CD62">
        <v>0</v>
      </c>
      <c r="CF62" s="39" t="s">
        <v>23643</v>
      </c>
      <c r="CG62">
        <v>0</v>
      </c>
    </row>
    <row r="63" spans="1:85" x14ac:dyDescent="0.3">
      <c r="A63">
        <v>62</v>
      </c>
      <c r="B63" s="1">
        <v>45825.86037037037</v>
      </c>
      <c r="C63" s="1">
        <v>45825.883275462962</v>
      </c>
      <c r="D63" s="39" t="s">
        <v>3273</v>
      </c>
      <c r="E63" s="39" t="s">
        <v>3274</v>
      </c>
      <c r="F63">
        <v>12</v>
      </c>
      <c r="I63" s="39" t="s">
        <v>23644</v>
      </c>
      <c r="J63">
        <v>0</v>
      </c>
      <c r="L63">
        <v>3</v>
      </c>
      <c r="M63">
        <v>0</v>
      </c>
      <c r="O63">
        <v>25</v>
      </c>
      <c r="P63">
        <v>0</v>
      </c>
      <c r="R63" s="39" t="s">
        <v>23645</v>
      </c>
      <c r="S63">
        <v>0</v>
      </c>
      <c r="U63" s="39" t="s">
        <v>23646</v>
      </c>
      <c r="V63">
        <v>0</v>
      </c>
      <c r="X63" s="39" t="s">
        <v>23231</v>
      </c>
      <c r="Y63">
        <v>0</v>
      </c>
      <c r="AA63" s="39" t="s">
        <v>23209</v>
      </c>
      <c r="AB63">
        <v>1</v>
      </c>
      <c r="AD63" s="39" t="s">
        <v>23210</v>
      </c>
      <c r="AE63">
        <v>1</v>
      </c>
      <c r="AG63" s="39" t="s">
        <v>23211</v>
      </c>
      <c r="AH63">
        <v>1</v>
      </c>
      <c r="AJ63" s="39" t="s">
        <v>23647</v>
      </c>
      <c r="AK63">
        <v>0</v>
      </c>
      <c r="AM63" s="39" t="s">
        <v>23392</v>
      </c>
      <c r="AN63">
        <v>0</v>
      </c>
      <c r="AP63" s="39" t="s">
        <v>23648</v>
      </c>
      <c r="AQ63">
        <v>0</v>
      </c>
      <c r="AS63" s="39" t="s">
        <v>23311</v>
      </c>
      <c r="AT63">
        <v>0</v>
      </c>
      <c r="AV63" s="39" t="s">
        <v>314</v>
      </c>
      <c r="AW63">
        <v>1</v>
      </c>
      <c r="AY63" s="39" t="s">
        <v>16918</v>
      </c>
      <c r="AZ63">
        <v>1</v>
      </c>
      <c r="BB63" s="39" t="s">
        <v>20679</v>
      </c>
      <c r="BC63">
        <v>1</v>
      </c>
      <c r="BE63" s="39" t="s">
        <v>23216</v>
      </c>
      <c r="BF63">
        <v>1</v>
      </c>
      <c r="BH63" s="39" t="s">
        <v>21853</v>
      </c>
      <c r="BI63">
        <v>1</v>
      </c>
      <c r="BK63" s="39" t="s">
        <v>21156</v>
      </c>
      <c r="BL63">
        <v>1</v>
      </c>
      <c r="BN63" s="39" t="s">
        <v>21157</v>
      </c>
      <c r="BO63">
        <v>1</v>
      </c>
      <c r="BQ63" s="39" t="s">
        <v>23226</v>
      </c>
      <c r="BR63">
        <v>0</v>
      </c>
      <c r="BT63" s="39" t="s">
        <v>23217</v>
      </c>
      <c r="BU63">
        <v>0</v>
      </c>
      <c r="BW63" s="39" t="s">
        <v>21156</v>
      </c>
      <c r="BX63">
        <v>1</v>
      </c>
      <c r="BZ63" s="39" t="s">
        <v>20593</v>
      </c>
      <c r="CA63">
        <v>1</v>
      </c>
      <c r="CC63" s="39" t="s">
        <v>23312</v>
      </c>
      <c r="CD63">
        <v>0</v>
      </c>
      <c r="CF63" s="39" t="s">
        <v>23313</v>
      </c>
      <c r="CG63">
        <v>0</v>
      </c>
    </row>
    <row r="64" spans="1:85" x14ac:dyDescent="0.3">
      <c r="A64">
        <v>63</v>
      </c>
      <c r="B64" s="1">
        <v>45825.9062037037</v>
      </c>
      <c r="C64" s="1">
        <v>45825.924444444441</v>
      </c>
      <c r="D64" s="39" t="s">
        <v>809</v>
      </c>
      <c r="E64" s="39" t="s">
        <v>810</v>
      </c>
      <c r="F64">
        <v>13</v>
      </c>
      <c r="I64" s="39" t="s">
        <v>18128</v>
      </c>
      <c r="J64">
        <v>0</v>
      </c>
      <c r="L64">
        <v>10</v>
      </c>
      <c r="M64">
        <v>0</v>
      </c>
      <c r="O64">
        <v>30</v>
      </c>
      <c r="P64">
        <v>0</v>
      </c>
      <c r="R64" s="39" t="s">
        <v>23649</v>
      </c>
      <c r="S64">
        <v>0</v>
      </c>
      <c r="U64" s="39" t="s">
        <v>23650</v>
      </c>
      <c r="V64">
        <v>0</v>
      </c>
      <c r="X64" s="39" t="s">
        <v>23208</v>
      </c>
      <c r="Y64">
        <v>1</v>
      </c>
      <c r="AA64" s="39" t="s">
        <v>23209</v>
      </c>
      <c r="AB64">
        <v>1</v>
      </c>
      <c r="AD64" s="39" t="s">
        <v>23210</v>
      </c>
      <c r="AE64">
        <v>1</v>
      </c>
      <c r="AG64" s="39" t="s">
        <v>23211</v>
      </c>
      <c r="AH64">
        <v>1</v>
      </c>
      <c r="AJ64" s="39" t="s">
        <v>23338</v>
      </c>
      <c r="AK64">
        <v>0</v>
      </c>
      <c r="AM64" s="39" t="s">
        <v>23651</v>
      </c>
      <c r="AN64">
        <v>0</v>
      </c>
      <c r="AP64" s="39" t="s">
        <v>23652</v>
      </c>
      <c r="AQ64">
        <v>0</v>
      </c>
      <c r="AS64" s="39" t="s">
        <v>23653</v>
      </c>
      <c r="AT64">
        <v>0</v>
      </c>
      <c r="AV64" s="39" t="s">
        <v>314</v>
      </c>
      <c r="AW64">
        <v>1</v>
      </c>
      <c r="AY64" s="39" t="s">
        <v>16918</v>
      </c>
      <c r="AZ64">
        <v>1</v>
      </c>
      <c r="BB64" s="39" t="s">
        <v>20679</v>
      </c>
      <c r="BC64">
        <v>1</v>
      </c>
      <c r="BE64" s="39" t="s">
        <v>23216</v>
      </c>
      <c r="BF64">
        <v>1</v>
      </c>
      <c r="BH64" s="39" t="s">
        <v>21853</v>
      </c>
      <c r="BI64">
        <v>1</v>
      </c>
      <c r="BK64" s="39" t="s">
        <v>21156</v>
      </c>
      <c r="BL64">
        <v>1</v>
      </c>
      <c r="BN64" s="39" t="s">
        <v>21157</v>
      </c>
      <c r="BO64">
        <v>1</v>
      </c>
      <c r="BQ64" s="39" t="s">
        <v>23226</v>
      </c>
      <c r="BR64">
        <v>0</v>
      </c>
      <c r="BT64" s="39" t="s">
        <v>23217</v>
      </c>
      <c r="BU64">
        <v>0</v>
      </c>
      <c r="BW64" s="39" t="s">
        <v>21156</v>
      </c>
      <c r="BX64">
        <v>1</v>
      </c>
      <c r="BZ64" s="39" t="s">
        <v>20593</v>
      </c>
      <c r="CA64">
        <v>1</v>
      </c>
      <c r="CC64" s="39" t="s">
        <v>23654</v>
      </c>
      <c r="CD64">
        <v>0</v>
      </c>
      <c r="CF64" s="39" t="s">
        <v>23655</v>
      </c>
      <c r="CG64">
        <v>0</v>
      </c>
    </row>
    <row r="65" spans="1:85" x14ac:dyDescent="0.3">
      <c r="A65">
        <v>64</v>
      </c>
      <c r="B65" s="1">
        <v>45825.905393518522</v>
      </c>
      <c r="C65" s="1">
        <v>45825.924583333333</v>
      </c>
      <c r="D65" s="39" t="s">
        <v>792</v>
      </c>
      <c r="E65" s="39" t="s">
        <v>793</v>
      </c>
      <c r="F65">
        <v>11</v>
      </c>
      <c r="I65" s="39" t="s">
        <v>794</v>
      </c>
      <c r="J65">
        <v>0</v>
      </c>
      <c r="L65">
        <v>10</v>
      </c>
      <c r="M65">
        <v>0</v>
      </c>
      <c r="O65">
        <v>40</v>
      </c>
      <c r="P65">
        <v>0</v>
      </c>
      <c r="R65" s="39" t="s">
        <v>23656</v>
      </c>
      <c r="S65">
        <v>0</v>
      </c>
      <c r="U65" s="39" t="s">
        <v>23657</v>
      </c>
      <c r="V65">
        <v>0</v>
      </c>
      <c r="X65" s="39" t="s">
        <v>23231</v>
      </c>
      <c r="Y65">
        <v>0</v>
      </c>
      <c r="AA65" s="39" t="s">
        <v>23211</v>
      </c>
      <c r="AB65">
        <v>0</v>
      </c>
      <c r="AD65" s="39" t="s">
        <v>23210</v>
      </c>
      <c r="AE65">
        <v>1</v>
      </c>
      <c r="AG65" s="39" t="s">
        <v>23211</v>
      </c>
      <c r="AH65">
        <v>1</v>
      </c>
      <c r="AJ65" s="39" t="s">
        <v>23658</v>
      </c>
      <c r="AK65">
        <v>0</v>
      </c>
      <c r="AM65" s="39" t="s">
        <v>23659</v>
      </c>
      <c r="AN65">
        <v>0</v>
      </c>
      <c r="AP65" s="39" t="s">
        <v>23660</v>
      </c>
      <c r="AQ65">
        <v>0</v>
      </c>
      <c r="AS65" s="39" t="s">
        <v>23661</v>
      </c>
      <c r="AT65">
        <v>0</v>
      </c>
      <c r="AV65" s="39" t="s">
        <v>314</v>
      </c>
      <c r="AW65">
        <v>1</v>
      </c>
      <c r="AY65" s="39" t="s">
        <v>16918</v>
      </c>
      <c r="AZ65">
        <v>1</v>
      </c>
      <c r="BB65" s="39" t="s">
        <v>20679</v>
      </c>
      <c r="BC65">
        <v>1</v>
      </c>
      <c r="BE65" s="39" t="s">
        <v>23216</v>
      </c>
      <c r="BF65">
        <v>1</v>
      </c>
      <c r="BH65" s="39" t="s">
        <v>21853</v>
      </c>
      <c r="BI65">
        <v>1</v>
      </c>
      <c r="BK65" s="39" t="s">
        <v>21156</v>
      </c>
      <c r="BL65">
        <v>1</v>
      </c>
      <c r="BN65" s="39" t="s">
        <v>21157</v>
      </c>
      <c r="BO65">
        <v>1</v>
      </c>
      <c r="BQ65" s="39" t="s">
        <v>23226</v>
      </c>
      <c r="BR65">
        <v>0</v>
      </c>
      <c r="BT65" s="39" t="s">
        <v>23217</v>
      </c>
      <c r="BU65">
        <v>0</v>
      </c>
      <c r="BW65" s="39" t="s">
        <v>21156</v>
      </c>
      <c r="BX65">
        <v>1</v>
      </c>
      <c r="BZ65" s="39" t="s">
        <v>20593</v>
      </c>
      <c r="CA65">
        <v>1</v>
      </c>
      <c r="CC65" s="39" t="s">
        <v>23402</v>
      </c>
      <c r="CD65">
        <v>0</v>
      </c>
      <c r="CF65" s="39" t="s">
        <v>23662</v>
      </c>
      <c r="CG65">
        <v>0</v>
      </c>
    </row>
    <row r="66" spans="1:85" x14ac:dyDescent="0.3">
      <c r="A66">
        <v>65</v>
      </c>
      <c r="B66" s="1">
        <v>45826.3125462963</v>
      </c>
      <c r="C66" s="1">
        <v>45826.324594907404</v>
      </c>
      <c r="D66" s="39" t="s">
        <v>567</v>
      </c>
      <c r="E66" s="39" t="s">
        <v>568</v>
      </c>
      <c r="F66">
        <v>5</v>
      </c>
      <c r="I66" s="39" t="s">
        <v>568</v>
      </c>
      <c r="J66">
        <v>0</v>
      </c>
      <c r="L66">
        <v>10</v>
      </c>
      <c r="M66">
        <v>0</v>
      </c>
      <c r="O66">
        <v>31</v>
      </c>
      <c r="P66">
        <v>0</v>
      </c>
      <c r="R66" s="39" t="s">
        <v>23663</v>
      </c>
      <c r="S66">
        <v>0</v>
      </c>
      <c r="U66" s="39" t="s">
        <v>23664</v>
      </c>
      <c r="V66">
        <v>0</v>
      </c>
      <c r="X66" s="39" t="s">
        <v>23208</v>
      </c>
      <c r="Y66">
        <v>1</v>
      </c>
      <c r="AA66" s="39" t="s">
        <v>23209</v>
      </c>
      <c r="AB66">
        <v>1</v>
      </c>
      <c r="AD66" s="39" t="s">
        <v>23303</v>
      </c>
      <c r="AE66">
        <v>0</v>
      </c>
      <c r="AG66" s="39" t="s">
        <v>23211</v>
      </c>
      <c r="AH66">
        <v>1</v>
      </c>
      <c r="AJ66" s="39" t="s">
        <v>23232</v>
      </c>
      <c r="AK66">
        <v>0</v>
      </c>
      <c r="AM66" s="39" t="s">
        <v>23665</v>
      </c>
      <c r="AN66">
        <v>0</v>
      </c>
      <c r="AP66" s="39" t="s">
        <v>23666</v>
      </c>
      <c r="AQ66">
        <v>0</v>
      </c>
      <c r="AS66" s="39" t="s">
        <v>23667</v>
      </c>
      <c r="AT66">
        <v>0</v>
      </c>
      <c r="AV66" s="39" t="s">
        <v>314</v>
      </c>
      <c r="AW66">
        <v>1</v>
      </c>
      <c r="AY66" s="39" t="s">
        <v>21157</v>
      </c>
      <c r="AZ66">
        <v>0</v>
      </c>
      <c r="BB66" s="39" t="s">
        <v>23217</v>
      </c>
      <c r="BC66">
        <v>0</v>
      </c>
      <c r="BE66" s="39" t="s">
        <v>20679</v>
      </c>
      <c r="BF66">
        <v>0</v>
      </c>
      <c r="BH66" s="39" t="s">
        <v>21156</v>
      </c>
      <c r="BI66">
        <v>0</v>
      </c>
      <c r="BK66" s="39" t="s">
        <v>21157</v>
      </c>
      <c r="BL66">
        <v>0</v>
      </c>
      <c r="BN66" s="39" t="s">
        <v>20593</v>
      </c>
      <c r="BO66">
        <v>0</v>
      </c>
      <c r="BQ66" s="39" t="s">
        <v>23217</v>
      </c>
      <c r="BR66">
        <v>1</v>
      </c>
      <c r="BT66" s="39" t="s">
        <v>20679</v>
      </c>
      <c r="BU66">
        <v>0</v>
      </c>
      <c r="BW66" s="39" t="s">
        <v>314</v>
      </c>
      <c r="BX66">
        <v>0</v>
      </c>
      <c r="BZ66" s="39" t="s">
        <v>23216</v>
      </c>
      <c r="CA66">
        <v>0</v>
      </c>
      <c r="CC66" s="39" t="s">
        <v>23668</v>
      </c>
      <c r="CD66">
        <v>0</v>
      </c>
      <c r="CF66" s="39" t="s">
        <v>23669</v>
      </c>
      <c r="CG66">
        <v>0</v>
      </c>
    </row>
    <row r="67" spans="1:85" x14ac:dyDescent="0.3">
      <c r="A67">
        <v>66</v>
      </c>
      <c r="B67" s="1">
        <v>45826.311238425929</v>
      </c>
      <c r="C67" s="1">
        <v>45826.334421296298</v>
      </c>
      <c r="D67" s="39" t="s">
        <v>538</v>
      </c>
      <c r="E67" s="39" t="s">
        <v>539</v>
      </c>
      <c r="F67">
        <v>10</v>
      </c>
      <c r="I67" s="39" t="s">
        <v>539</v>
      </c>
      <c r="J67">
        <v>0</v>
      </c>
      <c r="L67">
        <v>10</v>
      </c>
      <c r="M67">
        <v>0</v>
      </c>
      <c r="O67">
        <v>32</v>
      </c>
      <c r="P67">
        <v>0</v>
      </c>
      <c r="R67" s="39" t="s">
        <v>23670</v>
      </c>
      <c r="S67">
        <v>0</v>
      </c>
      <c r="U67" s="39" t="s">
        <v>16702</v>
      </c>
      <c r="V67">
        <v>0</v>
      </c>
      <c r="X67" s="39" t="s">
        <v>23208</v>
      </c>
      <c r="Y67">
        <v>1</v>
      </c>
      <c r="AA67" s="39" t="s">
        <v>23303</v>
      </c>
      <c r="AB67">
        <v>0</v>
      </c>
      <c r="AD67" s="39" t="s">
        <v>23303</v>
      </c>
      <c r="AE67">
        <v>0</v>
      </c>
      <c r="AG67" s="39" t="s">
        <v>23211</v>
      </c>
      <c r="AH67">
        <v>1</v>
      </c>
      <c r="AJ67" s="39" t="s">
        <v>23232</v>
      </c>
      <c r="AK67">
        <v>0</v>
      </c>
      <c r="AM67" s="39" t="s">
        <v>23671</v>
      </c>
      <c r="AN67">
        <v>0</v>
      </c>
      <c r="AP67" s="39" t="s">
        <v>23672</v>
      </c>
      <c r="AQ67">
        <v>0</v>
      </c>
      <c r="AS67" s="39" t="s">
        <v>23673</v>
      </c>
      <c r="AT67">
        <v>0</v>
      </c>
      <c r="AV67" s="39" t="s">
        <v>314</v>
      </c>
      <c r="AW67">
        <v>1</v>
      </c>
      <c r="AY67" s="39" t="s">
        <v>21853</v>
      </c>
      <c r="AZ67">
        <v>0</v>
      </c>
      <c r="BB67" s="39" t="s">
        <v>20679</v>
      </c>
      <c r="BC67">
        <v>1</v>
      </c>
      <c r="BE67" s="39" t="s">
        <v>21853</v>
      </c>
      <c r="BF67">
        <v>0</v>
      </c>
      <c r="BH67" s="39" t="s">
        <v>23216</v>
      </c>
      <c r="BI67">
        <v>0</v>
      </c>
      <c r="BK67" s="39" t="s">
        <v>21156</v>
      </c>
      <c r="BL67">
        <v>1</v>
      </c>
      <c r="BN67" s="39" t="s">
        <v>21157</v>
      </c>
      <c r="BO67">
        <v>1</v>
      </c>
      <c r="BQ67" s="39" t="s">
        <v>23217</v>
      </c>
      <c r="BR67">
        <v>1</v>
      </c>
      <c r="BT67" s="39" t="s">
        <v>23226</v>
      </c>
      <c r="BU67">
        <v>1</v>
      </c>
      <c r="BW67" s="39" t="s">
        <v>21156</v>
      </c>
      <c r="BX67">
        <v>1</v>
      </c>
      <c r="BZ67" s="39" t="s">
        <v>20593</v>
      </c>
      <c r="CA67">
        <v>1</v>
      </c>
      <c r="CC67" s="39" t="s">
        <v>23674</v>
      </c>
      <c r="CD67">
        <v>0</v>
      </c>
      <c r="CF67" s="39" t="s">
        <v>23675</v>
      </c>
      <c r="CG67">
        <v>0</v>
      </c>
    </row>
    <row r="68" spans="1:85" x14ac:dyDescent="0.3">
      <c r="A68">
        <v>67</v>
      </c>
      <c r="B68" s="1">
        <v>45826.34778935185</v>
      </c>
      <c r="C68" s="1">
        <v>45826.360497685186</v>
      </c>
      <c r="D68" s="39" t="s">
        <v>722</v>
      </c>
      <c r="E68" s="39" t="s">
        <v>723</v>
      </c>
      <c r="F68">
        <v>13</v>
      </c>
      <c r="I68" s="39" t="s">
        <v>723</v>
      </c>
      <c r="J68">
        <v>0</v>
      </c>
      <c r="L68">
        <v>10</v>
      </c>
      <c r="M68">
        <v>0</v>
      </c>
      <c r="O68">
        <v>12</v>
      </c>
      <c r="P68">
        <v>0</v>
      </c>
      <c r="R68" s="39" t="s">
        <v>23676</v>
      </c>
      <c r="S68">
        <v>0</v>
      </c>
      <c r="U68" s="39" t="s">
        <v>23677</v>
      </c>
      <c r="V68">
        <v>0</v>
      </c>
      <c r="X68" s="39" t="s">
        <v>23208</v>
      </c>
      <c r="Y68">
        <v>1</v>
      </c>
      <c r="AA68" s="39" t="s">
        <v>23209</v>
      </c>
      <c r="AB68">
        <v>1</v>
      </c>
      <c r="AD68" s="39" t="s">
        <v>23210</v>
      </c>
      <c r="AE68">
        <v>1</v>
      </c>
      <c r="AG68" s="39" t="s">
        <v>23211</v>
      </c>
      <c r="AH68">
        <v>1</v>
      </c>
      <c r="AJ68" s="39" t="s">
        <v>23678</v>
      </c>
      <c r="AK68">
        <v>0</v>
      </c>
      <c r="AM68" s="39" t="s">
        <v>23679</v>
      </c>
      <c r="AN68">
        <v>0</v>
      </c>
      <c r="AP68" s="39" t="s">
        <v>23680</v>
      </c>
      <c r="AQ68">
        <v>0</v>
      </c>
      <c r="AS68" s="39" t="s">
        <v>23681</v>
      </c>
      <c r="AT68">
        <v>0</v>
      </c>
      <c r="AV68" s="39" t="s">
        <v>314</v>
      </c>
      <c r="AW68">
        <v>1</v>
      </c>
      <c r="AY68" s="39" t="s">
        <v>16918</v>
      </c>
      <c r="AZ68">
        <v>1</v>
      </c>
      <c r="BB68" s="39" t="s">
        <v>20679</v>
      </c>
      <c r="BC68">
        <v>1</v>
      </c>
      <c r="BE68" s="39" t="s">
        <v>23216</v>
      </c>
      <c r="BF68">
        <v>1</v>
      </c>
      <c r="BH68" s="39" t="s">
        <v>21853</v>
      </c>
      <c r="BI68">
        <v>1</v>
      </c>
      <c r="BK68" s="39" t="s">
        <v>21156</v>
      </c>
      <c r="BL68">
        <v>1</v>
      </c>
      <c r="BN68" s="39" t="s">
        <v>21157</v>
      </c>
      <c r="BO68">
        <v>1</v>
      </c>
      <c r="BQ68" s="39" t="s">
        <v>23226</v>
      </c>
      <c r="BR68">
        <v>0</v>
      </c>
      <c r="BT68" s="39" t="s">
        <v>23217</v>
      </c>
      <c r="BU68">
        <v>0</v>
      </c>
      <c r="BW68" s="39" t="s">
        <v>21156</v>
      </c>
      <c r="BX68">
        <v>1</v>
      </c>
      <c r="BZ68" s="39" t="s">
        <v>20593</v>
      </c>
      <c r="CA68">
        <v>1</v>
      </c>
      <c r="CC68" s="39" t="s">
        <v>23682</v>
      </c>
      <c r="CD68">
        <v>0</v>
      </c>
      <c r="CF68" s="39" t="s">
        <v>23683</v>
      </c>
      <c r="CG68">
        <v>0</v>
      </c>
    </row>
    <row r="69" spans="1:85" x14ac:dyDescent="0.3">
      <c r="A69">
        <v>68</v>
      </c>
      <c r="B69" s="1">
        <v>45826.358460648145</v>
      </c>
      <c r="C69" s="1">
        <v>45826.368275462963</v>
      </c>
      <c r="D69" s="39" t="s">
        <v>690</v>
      </c>
      <c r="E69" s="39" t="s">
        <v>691</v>
      </c>
      <c r="F69">
        <v>12</v>
      </c>
      <c r="I69" s="39" t="s">
        <v>5119</v>
      </c>
      <c r="J69">
        <v>0</v>
      </c>
      <c r="L69">
        <v>10</v>
      </c>
      <c r="M69">
        <v>0</v>
      </c>
      <c r="O69">
        <v>37</v>
      </c>
      <c r="P69">
        <v>0</v>
      </c>
      <c r="R69" s="39" t="s">
        <v>23366</v>
      </c>
      <c r="S69">
        <v>0</v>
      </c>
      <c r="U69" s="39" t="s">
        <v>16702</v>
      </c>
      <c r="V69">
        <v>0</v>
      </c>
      <c r="X69" s="39" t="s">
        <v>23231</v>
      </c>
      <c r="Y69">
        <v>0</v>
      </c>
      <c r="AA69" s="39" t="s">
        <v>23209</v>
      </c>
      <c r="AB69">
        <v>1</v>
      </c>
      <c r="AD69" s="39" t="s">
        <v>23210</v>
      </c>
      <c r="AE69">
        <v>1</v>
      </c>
      <c r="AG69" s="39" t="s">
        <v>23211</v>
      </c>
      <c r="AH69">
        <v>1</v>
      </c>
      <c r="AJ69" s="39" t="s">
        <v>23338</v>
      </c>
      <c r="AK69">
        <v>0</v>
      </c>
      <c r="AM69" s="39" t="s">
        <v>23684</v>
      </c>
      <c r="AN69">
        <v>0</v>
      </c>
      <c r="AP69" s="39" t="s">
        <v>23685</v>
      </c>
      <c r="AQ69">
        <v>0</v>
      </c>
      <c r="AS69" s="39" t="s">
        <v>23686</v>
      </c>
      <c r="AT69">
        <v>0</v>
      </c>
      <c r="AV69" s="39" t="s">
        <v>314</v>
      </c>
      <c r="AW69">
        <v>1</v>
      </c>
      <c r="AY69" s="39" t="s">
        <v>16918</v>
      </c>
      <c r="AZ69">
        <v>1</v>
      </c>
      <c r="BB69" s="39" t="s">
        <v>20679</v>
      </c>
      <c r="BC69">
        <v>1</v>
      </c>
      <c r="BE69" s="39" t="s">
        <v>23216</v>
      </c>
      <c r="BF69">
        <v>1</v>
      </c>
      <c r="BH69" s="39" t="s">
        <v>21853</v>
      </c>
      <c r="BI69">
        <v>1</v>
      </c>
      <c r="BK69" s="39" t="s">
        <v>21156</v>
      </c>
      <c r="BL69">
        <v>1</v>
      </c>
      <c r="BN69" s="39" t="s">
        <v>21157</v>
      </c>
      <c r="BO69">
        <v>1</v>
      </c>
      <c r="BQ69" s="39" t="s">
        <v>23226</v>
      </c>
      <c r="BR69">
        <v>0</v>
      </c>
      <c r="BT69" s="39" t="s">
        <v>23217</v>
      </c>
      <c r="BU69">
        <v>0</v>
      </c>
      <c r="BW69" s="39" t="s">
        <v>21156</v>
      </c>
      <c r="BX69">
        <v>1</v>
      </c>
      <c r="BZ69" s="39" t="s">
        <v>20593</v>
      </c>
      <c r="CA69">
        <v>1</v>
      </c>
      <c r="CC69" s="39" t="s">
        <v>23687</v>
      </c>
      <c r="CD69">
        <v>0</v>
      </c>
      <c r="CF69" s="39" t="s">
        <v>23688</v>
      </c>
      <c r="CG69">
        <v>0</v>
      </c>
    </row>
    <row r="70" spans="1:85" x14ac:dyDescent="0.3">
      <c r="A70">
        <v>69</v>
      </c>
      <c r="B70" s="1">
        <v>45826.361261574071</v>
      </c>
      <c r="C70" s="1">
        <v>45826.369479166664</v>
      </c>
      <c r="D70" s="39" t="s">
        <v>702</v>
      </c>
      <c r="E70" s="39" t="s">
        <v>703</v>
      </c>
      <c r="F70">
        <v>12</v>
      </c>
      <c r="I70" s="39" t="s">
        <v>703</v>
      </c>
      <c r="J70">
        <v>0</v>
      </c>
      <c r="L70">
        <v>10</v>
      </c>
      <c r="M70">
        <v>0</v>
      </c>
      <c r="O70">
        <v>20</v>
      </c>
      <c r="P70">
        <v>0</v>
      </c>
      <c r="R70" s="39" t="s">
        <v>23689</v>
      </c>
      <c r="S70">
        <v>0</v>
      </c>
      <c r="U70" s="39" t="s">
        <v>16702</v>
      </c>
      <c r="V70">
        <v>0</v>
      </c>
      <c r="X70" s="39" t="s">
        <v>23231</v>
      </c>
      <c r="Y70">
        <v>0</v>
      </c>
      <c r="AA70" s="39" t="s">
        <v>23209</v>
      </c>
      <c r="AB70">
        <v>1</v>
      </c>
      <c r="AD70" s="39" t="s">
        <v>23210</v>
      </c>
      <c r="AE70">
        <v>1</v>
      </c>
      <c r="AG70" s="39" t="s">
        <v>23211</v>
      </c>
      <c r="AH70">
        <v>1</v>
      </c>
      <c r="AJ70" s="39" t="s">
        <v>23338</v>
      </c>
      <c r="AK70">
        <v>0</v>
      </c>
      <c r="AM70" s="39" t="s">
        <v>23690</v>
      </c>
      <c r="AN70">
        <v>0</v>
      </c>
      <c r="AP70" s="39" t="s">
        <v>23691</v>
      </c>
      <c r="AQ70">
        <v>0</v>
      </c>
      <c r="AS70" s="39" t="s">
        <v>23692</v>
      </c>
      <c r="AT70">
        <v>0</v>
      </c>
      <c r="AV70" s="39" t="s">
        <v>314</v>
      </c>
      <c r="AW70">
        <v>1</v>
      </c>
      <c r="AY70" s="39" t="s">
        <v>16918</v>
      </c>
      <c r="AZ70">
        <v>1</v>
      </c>
      <c r="BB70" s="39" t="s">
        <v>20679</v>
      </c>
      <c r="BC70">
        <v>1</v>
      </c>
      <c r="BE70" s="39" t="s">
        <v>23216</v>
      </c>
      <c r="BF70">
        <v>1</v>
      </c>
      <c r="BH70" s="39" t="s">
        <v>21853</v>
      </c>
      <c r="BI70">
        <v>1</v>
      </c>
      <c r="BK70" s="39" t="s">
        <v>21156</v>
      </c>
      <c r="BL70">
        <v>1</v>
      </c>
      <c r="BN70" s="39" t="s">
        <v>21157</v>
      </c>
      <c r="BO70">
        <v>1</v>
      </c>
      <c r="BQ70" s="39" t="s">
        <v>23226</v>
      </c>
      <c r="BR70">
        <v>0</v>
      </c>
      <c r="BT70" s="39" t="s">
        <v>23217</v>
      </c>
      <c r="BU70">
        <v>0</v>
      </c>
      <c r="BW70" s="39" t="s">
        <v>21156</v>
      </c>
      <c r="BX70">
        <v>1</v>
      </c>
      <c r="BZ70" s="39" t="s">
        <v>20593</v>
      </c>
      <c r="CA70">
        <v>1</v>
      </c>
      <c r="CC70" s="39" t="s">
        <v>23693</v>
      </c>
      <c r="CD70">
        <v>0</v>
      </c>
      <c r="CF70" s="39" t="s">
        <v>23694</v>
      </c>
      <c r="CG70">
        <v>0</v>
      </c>
    </row>
    <row r="71" spans="1:85" x14ac:dyDescent="0.3">
      <c r="A71">
        <v>70</v>
      </c>
      <c r="B71" s="1">
        <v>45826.367083333331</v>
      </c>
      <c r="C71" s="1">
        <v>45826.379803240743</v>
      </c>
      <c r="D71" s="39" t="s">
        <v>799</v>
      </c>
      <c r="E71" s="39" t="s">
        <v>800</v>
      </c>
      <c r="F71">
        <v>13</v>
      </c>
      <c r="I71" s="39" t="s">
        <v>23695</v>
      </c>
      <c r="J71">
        <v>0</v>
      </c>
      <c r="L71">
        <v>10</v>
      </c>
      <c r="M71">
        <v>0</v>
      </c>
      <c r="O71">
        <v>38</v>
      </c>
      <c r="P71">
        <v>0</v>
      </c>
      <c r="R71" s="39" t="s">
        <v>23649</v>
      </c>
      <c r="S71">
        <v>0</v>
      </c>
      <c r="U71" s="39" t="s">
        <v>23272</v>
      </c>
      <c r="V71">
        <v>0</v>
      </c>
      <c r="X71" s="39" t="s">
        <v>23696</v>
      </c>
      <c r="Y71">
        <v>0</v>
      </c>
      <c r="AA71" s="39" t="s">
        <v>23209</v>
      </c>
      <c r="AB71">
        <v>1</v>
      </c>
      <c r="AD71" s="39" t="s">
        <v>23210</v>
      </c>
      <c r="AE71">
        <v>1</v>
      </c>
      <c r="AG71" s="39" t="s">
        <v>23211</v>
      </c>
      <c r="AH71">
        <v>1</v>
      </c>
      <c r="AJ71" s="39" t="s">
        <v>23338</v>
      </c>
      <c r="AK71">
        <v>0</v>
      </c>
      <c r="AM71" s="39" t="s">
        <v>23697</v>
      </c>
      <c r="AN71">
        <v>0</v>
      </c>
      <c r="AP71" s="39" t="s">
        <v>23340</v>
      </c>
      <c r="AQ71">
        <v>0</v>
      </c>
      <c r="AS71" s="39" t="s">
        <v>23341</v>
      </c>
      <c r="AT71">
        <v>0</v>
      </c>
      <c r="AV71" s="39" t="s">
        <v>314</v>
      </c>
      <c r="AW71">
        <v>1</v>
      </c>
      <c r="AY71" s="39" t="s">
        <v>16918</v>
      </c>
      <c r="AZ71">
        <v>1</v>
      </c>
      <c r="BB71" s="39" t="s">
        <v>20679</v>
      </c>
      <c r="BC71">
        <v>1</v>
      </c>
      <c r="BE71" s="39" t="s">
        <v>23216</v>
      </c>
      <c r="BF71">
        <v>1</v>
      </c>
      <c r="BH71" s="39" t="s">
        <v>21853</v>
      </c>
      <c r="BI71">
        <v>1</v>
      </c>
      <c r="BK71" s="39" t="s">
        <v>21156</v>
      </c>
      <c r="BL71">
        <v>1</v>
      </c>
      <c r="BN71" s="39" t="s">
        <v>21157</v>
      </c>
      <c r="BO71">
        <v>1</v>
      </c>
      <c r="BQ71" s="39" t="s">
        <v>23217</v>
      </c>
      <c r="BR71">
        <v>1</v>
      </c>
      <c r="BT71" s="39" t="s">
        <v>23217</v>
      </c>
      <c r="BU71">
        <v>0</v>
      </c>
      <c r="BW71" s="39" t="s">
        <v>21156</v>
      </c>
      <c r="BX71">
        <v>1</v>
      </c>
      <c r="BZ71" s="39" t="s">
        <v>20593</v>
      </c>
      <c r="CA71">
        <v>1</v>
      </c>
      <c r="CC71" s="39" t="s">
        <v>23698</v>
      </c>
      <c r="CD71">
        <v>0</v>
      </c>
      <c r="CF71" s="39" t="s">
        <v>23699</v>
      </c>
      <c r="CG71">
        <v>0</v>
      </c>
    </row>
    <row r="72" spans="1:85" x14ac:dyDescent="0.3">
      <c r="A72">
        <v>71</v>
      </c>
      <c r="B72" s="1">
        <v>45826.358356481483</v>
      </c>
      <c r="C72" s="1">
        <v>45826.381018518521</v>
      </c>
      <c r="D72" s="39" t="s">
        <v>818</v>
      </c>
      <c r="E72" s="39" t="s">
        <v>819</v>
      </c>
      <c r="F72">
        <v>14</v>
      </c>
      <c r="I72" s="39" t="s">
        <v>819</v>
      </c>
      <c r="J72">
        <v>0</v>
      </c>
      <c r="L72">
        <v>10</v>
      </c>
      <c r="M72">
        <v>0</v>
      </c>
      <c r="O72">
        <v>1</v>
      </c>
      <c r="P72">
        <v>0</v>
      </c>
      <c r="R72" s="39" t="s">
        <v>23700</v>
      </c>
      <c r="S72">
        <v>0</v>
      </c>
      <c r="U72" s="39" t="s">
        <v>23701</v>
      </c>
      <c r="V72">
        <v>0</v>
      </c>
      <c r="X72" s="39" t="s">
        <v>23208</v>
      </c>
      <c r="Y72">
        <v>1</v>
      </c>
      <c r="AA72" s="39" t="s">
        <v>23209</v>
      </c>
      <c r="AB72">
        <v>1</v>
      </c>
      <c r="AD72" s="39" t="s">
        <v>23210</v>
      </c>
      <c r="AE72">
        <v>1</v>
      </c>
      <c r="AG72" s="39" t="s">
        <v>23211</v>
      </c>
      <c r="AH72">
        <v>1</v>
      </c>
      <c r="AJ72" s="39" t="s">
        <v>23338</v>
      </c>
      <c r="AK72">
        <v>0</v>
      </c>
      <c r="AM72" s="39" t="s">
        <v>23702</v>
      </c>
      <c r="AN72">
        <v>0</v>
      </c>
      <c r="AP72" s="39" t="s">
        <v>23703</v>
      </c>
      <c r="AQ72">
        <v>0</v>
      </c>
      <c r="AS72" s="39" t="s">
        <v>23704</v>
      </c>
      <c r="AT72">
        <v>0</v>
      </c>
      <c r="AV72" s="39" t="s">
        <v>314</v>
      </c>
      <c r="AW72">
        <v>1</v>
      </c>
      <c r="AY72" s="39" t="s">
        <v>16918</v>
      </c>
      <c r="AZ72">
        <v>1</v>
      </c>
      <c r="BB72" s="39" t="s">
        <v>20679</v>
      </c>
      <c r="BC72">
        <v>1</v>
      </c>
      <c r="BE72" s="39" t="s">
        <v>23216</v>
      </c>
      <c r="BF72">
        <v>1</v>
      </c>
      <c r="BH72" s="39" t="s">
        <v>21853</v>
      </c>
      <c r="BI72">
        <v>1</v>
      </c>
      <c r="BK72" s="39" t="s">
        <v>21156</v>
      </c>
      <c r="BL72">
        <v>1</v>
      </c>
      <c r="BN72" s="39" t="s">
        <v>21157</v>
      </c>
      <c r="BO72">
        <v>1</v>
      </c>
      <c r="BQ72" s="39" t="s">
        <v>23217</v>
      </c>
      <c r="BR72">
        <v>1</v>
      </c>
      <c r="BT72" s="39" t="s">
        <v>23217</v>
      </c>
      <c r="BU72">
        <v>0</v>
      </c>
      <c r="BW72" s="39" t="s">
        <v>21156</v>
      </c>
      <c r="BX72">
        <v>1</v>
      </c>
      <c r="BZ72" s="39" t="s">
        <v>20593</v>
      </c>
      <c r="CA72">
        <v>1</v>
      </c>
      <c r="CC72" s="39" t="s">
        <v>23705</v>
      </c>
      <c r="CD72">
        <v>0</v>
      </c>
      <c r="CF72" s="39" t="s">
        <v>23706</v>
      </c>
      <c r="CG72">
        <v>0</v>
      </c>
    </row>
    <row r="73" spans="1:85" x14ac:dyDescent="0.3">
      <c r="A73">
        <v>72</v>
      </c>
      <c r="B73" s="1">
        <v>45826.557187500002</v>
      </c>
      <c r="C73" s="1">
        <v>45826.570416666669</v>
      </c>
      <c r="D73" s="39" t="s">
        <v>3151</v>
      </c>
      <c r="E73" s="39" t="s">
        <v>3152</v>
      </c>
      <c r="F73">
        <v>12</v>
      </c>
      <c r="I73" s="39" t="s">
        <v>3152</v>
      </c>
      <c r="J73">
        <v>0</v>
      </c>
      <c r="L73">
        <v>3</v>
      </c>
      <c r="M73">
        <v>0</v>
      </c>
      <c r="O73">
        <v>7</v>
      </c>
      <c r="P73">
        <v>0</v>
      </c>
      <c r="R73" s="39" t="s">
        <v>23707</v>
      </c>
      <c r="S73">
        <v>0</v>
      </c>
      <c r="U73" s="39" t="s">
        <v>23708</v>
      </c>
      <c r="V73">
        <v>0</v>
      </c>
      <c r="X73" s="39" t="s">
        <v>23231</v>
      </c>
      <c r="Y73">
        <v>0</v>
      </c>
      <c r="AA73" s="39" t="s">
        <v>23209</v>
      </c>
      <c r="AB73">
        <v>1</v>
      </c>
      <c r="AD73" s="39" t="s">
        <v>23210</v>
      </c>
      <c r="AE73">
        <v>1</v>
      </c>
      <c r="AG73" s="39" t="s">
        <v>23211</v>
      </c>
      <c r="AH73">
        <v>1</v>
      </c>
      <c r="AJ73" s="39" t="s">
        <v>23709</v>
      </c>
      <c r="AK73">
        <v>0</v>
      </c>
      <c r="AM73" s="39" t="s">
        <v>23710</v>
      </c>
      <c r="AN73">
        <v>0</v>
      </c>
      <c r="AP73" s="39" t="s">
        <v>23711</v>
      </c>
      <c r="AQ73">
        <v>0</v>
      </c>
      <c r="AS73" s="39" t="s">
        <v>23712</v>
      </c>
      <c r="AT73">
        <v>0</v>
      </c>
      <c r="AV73" s="39" t="s">
        <v>314</v>
      </c>
      <c r="AW73">
        <v>1</v>
      </c>
      <c r="AY73" s="39" t="s">
        <v>16918</v>
      </c>
      <c r="AZ73">
        <v>1</v>
      </c>
      <c r="BB73" s="39" t="s">
        <v>20679</v>
      </c>
      <c r="BC73">
        <v>1</v>
      </c>
      <c r="BE73" s="39" t="s">
        <v>23216</v>
      </c>
      <c r="BF73">
        <v>1</v>
      </c>
      <c r="BH73" s="39" t="s">
        <v>21853</v>
      </c>
      <c r="BI73">
        <v>1</v>
      </c>
      <c r="BK73" s="39" t="s">
        <v>21156</v>
      </c>
      <c r="BL73">
        <v>1</v>
      </c>
      <c r="BN73" s="39" t="s">
        <v>21157</v>
      </c>
      <c r="BO73">
        <v>1</v>
      </c>
      <c r="BQ73" s="39" t="s">
        <v>23226</v>
      </c>
      <c r="BR73">
        <v>0</v>
      </c>
      <c r="BT73" s="39" t="s">
        <v>23217</v>
      </c>
      <c r="BU73">
        <v>0</v>
      </c>
      <c r="BW73" s="39" t="s">
        <v>21156</v>
      </c>
      <c r="BX73">
        <v>1</v>
      </c>
      <c r="BZ73" s="39" t="s">
        <v>20593</v>
      </c>
      <c r="CA73">
        <v>1</v>
      </c>
      <c r="CC73" s="39" t="s">
        <v>23713</v>
      </c>
      <c r="CD73">
        <v>0</v>
      </c>
      <c r="CF73" s="39" t="s">
        <v>23714</v>
      </c>
      <c r="CG73">
        <v>0</v>
      </c>
    </row>
    <row r="74" spans="1:85" x14ac:dyDescent="0.3">
      <c r="A74">
        <v>73</v>
      </c>
      <c r="B74" s="1">
        <v>45826.563506944447</v>
      </c>
      <c r="C74" s="1">
        <v>45826.589247685188</v>
      </c>
      <c r="D74" s="39" t="s">
        <v>3237</v>
      </c>
      <c r="E74" s="39" t="s">
        <v>3238</v>
      </c>
      <c r="F74">
        <v>15</v>
      </c>
      <c r="I74" s="39" t="s">
        <v>3239</v>
      </c>
      <c r="J74">
        <v>0</v>
      </c>
      <c r="L74">
        <v>3</v>
      </c>
      <c r="M74">
        <v>0</v>
      </c>
      <c r="O74">
        <v>22</v>
      </c>
      <c r="P74">
        <v>0</v>
      </c>
      <c r="R74" s="39" t="s">
        <v>23715</v>
      </c>
      <c r="S74">
        <v>0</v>
      </c>
      <c r="U74" s="39" t="s">
        <v>23716</v>
      </c>
      <c r="V74">
        <v>0</v>
      </c>
      <c r="X74" s="39" t="s">
        <v>23208</v>
      </c>
      <c r="Y74">
        <v>1</v>
      </c>
      <c r="AA74" s="39" t="s">
        <v>23209</v>
      </c>
      <c r="AB74">
        <v>1</v>
      </c>
      <c r="AD74" s="39" t="s">
        <v>23210</v>
      </c>
      <c r="AE74">
        <v>1</v>
      </c>
      <c r="AG74" s="39" t="s">
        <v>23211</v>
      </c>
      <c r="AH74">
        <v>1</v>
      </c>
      <c r="AJ74" s="39" t="s">
        <v>23717</v>
      </c>
      <c r="AK74">
        <v>0</v>
      </c>
      <c r="AM74" s="39" t="s">
        <v>23406</v>
      </c>
      <c r="AN74">
        <v>0</v>
      </c>
      <c r="AP74" s="39" t="s">
        <v>23252</v>
      </c>
      <c r="AQ74">
        <v>0</v>
      </c>
      <c r="AS74" s="39" t="s">
        <v>23718</v>
      </c>
      <c r="AT74">
        <v>0</v>
      </c>
      <c r="AV74" s="39" t="s">
        <v>314</v>
      </c>
      <c r="AW74">
        <v>1</v>
      </c>
      <c r="AY74" s="39" t="s">
        <v>16918</v>
      </c>
      <c r="AZ74">
        <v>1</v>
      </c>
      <c r="BB74" s="39" t="s">
        <v>20679</v>
      </c>
      <c r="BC74">
        <v>1</v>
      </c>
      <c r="BE74" s="39" t="s">
        <v>23216</v>
      </c>
      <c r="BF74">
        <v>1</v>
      </c>
      <c r="BH74" s="39" t="s">
        <v>21853</v>
      </c>
      <c r="BI74">
        <v>1</v>
      </c>
      <c r="BK74" s="39" t="s">
        <v>21156</v>
      </c>
      <c r="BL74">
        <v>1</v>
      </c>
      <c r="BN74" s="39" t="s">
        <v>21157</v>
      </c>
      <c r="BO74">
        <v>1</v>
      </c>
      <c r="BQ74" s="39" t="s">
        <v>23217</v>
      </c>
      <c r="BR74">
        <v>1</v>
      </c>
      <c r="BT74" s="39" t="s">
        <v>23226</v>
      </c>
      <c r="BU74">
        <v>1</v>
      </c>
      <c r="BW74" s="39" t="s">
        <v>21156</v>
      </c>
      <c r="BX74">
        <v>1</v>
      </c>
      <c r="BZ74" s="39" t="s">
        <v>20593</v>
      </c>
      <c r="CA74">
        <v>1</v>
      </c>
      <c r="CC74" s="39" t="s">
        <v>23719</v>
      </c>
      <c r="CD74">
        <v>0</v>
      </c>
      <c r="CF74" s="39" t="s">
        <v>23720</v>
      </c>
      <c r="CG74">
        <v>0</v>
      </c>
    </row>
    <row r="75" spans="1:85" x14ac:dyDescent="0.3">
      <c r="A75">
        <v>74</v>
      </c>
      <c r="B75" s="1">
        <v>45826.953460648147</v>
      </c>
      <c r="C75" s="1">
        <v>45826.962280092594</v>
      </c>
      <c r="D75" s="39" t="s">
        <v>1650</v>
      </c>
      <c r="E75" s="39" t="s">
        <v>1651</v>
      </c>
      <c r="F75">
        <v>8</v>
      </c>
      <c r="I75" s="39" t="s">
        <v>17237</v>
      </c>
      <c r="J75">
        <v>0</v>
      </c>
      <c r="L75">
        <v>13</v>
      </c>
      <c r="M75">
        <v>0</v>
      </c>
      <c r="O75">
        <v>4</v>
      </c>
      <c r="P75">
        <v>0</v>
      </c>
      <c r="R75" s="39" t="s">
        <v>23721</v>
      </c>
      <c r="S75">
        <v>0</v>
      </c>
      <c r="U75" s="39" t="s">
        <v>23722</v>
      </c>
      <c r="V75">
        <v>0</v>
      </c>
      <c r="X75" s="39" t="s">
        <v>23231</v>
      </c>
      <c r="Y75">
        <v>0</v>
      </c>
      <c r="AA75" s="39" t="s">
        <v>23209</v>
      </c>
      <c r="AB75">
        <v>1</v>
      </c>
      <c r="AD75" s="39" t="s">
        <v>23209</v>
      </c>
      <c r="AE75">
        <v>0</v>
      </c>
      <c r="AG75" s="39" t="s">
        <v>23210</v>
      </c>
      <c r="AH75">
        <v>0</v>
      </c>
      <c r="AJ75" s="39" t="s">
        <v>23723</v>
      </c>
      <c r="AK75">
        <v>0</v>
      </c>
      <c r="AM75" s="39" t="s">
        <v>23724</v>
      </c>
      <c r="AN75">
        <v>0</v>
      </c>
      <c r="AP75" s="39" t="s">
        <v>23725</v>
      </c>
      <c r="AQ75">
        <v>0</v>
      </c>
      <c r="AS75" s="39" t="s">
        <v>23726</v>
      </c>
      <c r="AT75">
        <v>0</v>
      </c>
      <c r="AV75" s="39" t="s">
        <v>21157</v>
      </c>
      <c r="AW75">
        <v>0</v>
      </c>
      <c r="AY75" s="39" t="s">
        <v>16918</v>
      </c>
      <c r="AZ75">
        <v>1</v>
      </c>
      <c r="BB75" s="39" t="s">
        <v>20679</v>
      </c>
      <c r="BC75">
        <v>1</v>
      </c>
      <c r="BE75" s="39" t="s">
        <v>23216</v>
      </c>
      <c r="BF75">
        <v>1</v>
      </c>
      <c r="BH75" s="39" t="s">
        <v>21853</v>
      </c>
      <c r="BI75">
        <v>1</v>
      </c>
      <c r="BK75" s="39" t="s">
        <v>21156</v>
      </c>
      <c r="BL75">
        <v>1</v>
      </c>
      <c r="BN75" s="39" t="s">
        <v>21157</v>
      </c>
      <c r="BO75">
        <v>1</v>
      </c>
      <c r="BQ75" s="39" t="s">
        <v>23226</v>
      </c>
      <c r="BR75">
        <v>0</v>
      </c>
      <c r="BT75" s="39" t="s">
        <v>23217</v>
      </c>
      <c r="BU75">
        <v>0</v>
      </c>
      <c r="BW75" s="39" t="s">
        <v>314</v>
      </c>
      <c r="BX75">
        <v>0</v>
      </c>
      <c r="BZ75" s="39" t="s">
        <v>20593</v>
      </c>
      <c r="CA75">
        <v>1</v>
      </c>
      <c r="CC75" s="39" t="s">
        <v>23727</v>
      </c>
      <c r="CD75">
        <v>0</v>
      </c>
      <c r="CF75" s="39" t="s">
        <v>23728</v>
      </c>
      <c r="CG75">
        <v>0</v>
      </c>
    </row>
    <row r="76" spans="1:85" x14ac:dyDescent="0.3">
      <c r="A76">
        <v>75</v>
      </c>
      <c r="B76" s="1">
        <v>45826.963449074072</v>
      </c>
      <c r="C76" s="1">
        <v>45826.983888888892</v>
      </c>
      <c r="D76" s="39" t="s">
        <v>1683</v>
      </c>
      <c r="E76" s="39" t="s">
        <v>1684</v>
      </c>
      <c r="F76">
        <v>6</v>
      </c>
      <c r="I76" s="39" t="s">
        <v>23729</v>
      </c>
      <c r="J76">
        <v>0</v>
      </c>
      <c r="L76">
        <v>13</v>
      </c>
      <c r="M76">
        <v>0</v>
      </c>
      <c r="O76">
        <v>30</v>
      </c>
      <c r="P76">
        <v>0</v>
      </c>
      <c r="R76" s="39" t="s">
        <v>23730</v>
      </c>
      <c r="S76">
        <v>0</v>
      </c>
      <c r="U76" s="39" t="s">
        <v>23731</v>
      </c>
      <c r="V76">
        <v>0</v>
      </c>
      <c r="X76" s="39" t="s">
        <v>23732</v>
      </c>
      <c r="Y76">
        <v>0</v>
      </c>
      <c r="AA76" s="39" t="s">
        <v>23209</v>
      </c>
      <c r="AB76">
        <v>1</v>
      </c>
      <c r="AD76" s="39" t="s">
        <v>23210</v>
      </c>
      <c r="AE76">
        <v>1</v>
      </c>
      <c r="AG76" s="39" t="s">
        <v>23211</v>
      </c>
      <c r="AH76">
        <v>1</v>
      </c>
      <c r="AJ76" s="39" t="s">
        <v>23733</v>
      </c>
      <c r="AK76">
        <v>0</v>
      </c>
      <c r="AM76" s="39" t="s">
        <v>23734</v>
      </c>
      <c r="AN76">
        <v>0</v>
      </c>
      <c r="AP76" s="39" t="s">
        <v>23735</v>
      </c>
      <c r="AQ76">
        <v>0</v>
      </c>
      <c r="AS76" s="39" t="s">
        <v>23736</v>
      </c>
      <c r="AT76">
        <v>0</v>
      </c>
      <c r="AV76" s="39" t="s">
        <v>314</v>
      </c>
      <c r="AW76">
        <v>1</v>
      </c>
      <c r="AY76" s="39" t="s">
        <v>16918</v>
      </c>
      <c r="AZ76">
        <v>1</v>
      </c>
      <c r="BB76" s="39" t="s">
        <v>16918</v>
      </c>
      <c r="BC76">
        <v>0</v>
      </c>
      <c r="BE76" s="39" t="s">
        <v>16918</v>
      </c>
      <c r="BF76">
        <v>0</v>
      </c>
      <c r="BH76" s="39" t="s">
        <v>23226</v>
      </c>
      <c r="BI76">
        <v>0</v>
      </c>
      <c r="BK76" s="39" t="s">
        <v>314</v>
      </c>
      <c r="BL76">
        <v>0</v>
      </c>
      <c r="BN76" s="39" t="s">
        <v>21156</v>
      </c>
      <c r="BO76">
        <v>0</v>
      </c>
      <c r="BQ76" s="39" t="s">
        <v>23216</v>
      </c>
      <c r="BR76">
        <v>0</v>
      </c>
      <c r="BT76" s="39" t="s">
        <v>23217</v>
      </c>
      <c r="BU76">
        <v>0</v>
      </c>
      <c r="BW76" s="39" t="s">
        <v>21157</v>
      </c>
      <c r="BX76">
        <v>0</v>
      </c>
      <c r="BZ76" s="39" t="s">
        <v>20593</v>
      </c>
      <c r="CA76">
        <v>1</v>
      </c>
      <c r="CC76" s="39" t="s">
        <v>23737</v>
      </c>
      <c r="CD76">
        <v>0</v>
      </c>
      <c r="CF76" s="39" t="s">
        <v>23738</v>
      </c>
      <c r="CG76">
        <v>0</v>
      </c>
    </row>
    <row r="77" spans="1:85" x14ac:dyDescent="0.3">
      <c r="A77">
        <v>76</v>
      </c>
      <c r="B77" s="1">
        <v>45826.95888888889</v>
      </c>
      <c r="C77" s="1">
        <v>45826.983935185184</v>
      </c>
      <c r="D77" s="39" t="s">
        <v>2208</v>
      </c>
      <c r="E77" s="39" t="s">
        <v>2209</v>
      </c>
      <c r="F77">
        <v>13</v>
      </c>
      <c r="I77" s="39" t="s">
        <v>23739</v>
      </c>
      <c r="J77">
        <v>0</v>
      </c>
      <c r="L77">
        <v>3</v>
      </c>
      <c r="M77">
        <v>0</v>
      </c>
      <c r="O77">
        <v>18</v>
      </c>
      <c r="P77">
        <v>0</v>
      </c>
      <c r="R77" s="39" t="s">
        <v>23740</v>
      </c>
      <c r="S77">
        <v>0</v>
      </c>
      <c r="U77" s="39" t="s">
        <v>23741</v>
      </c>
      <c r="V77">
        <v>0</v>
      </c>
      <c r="X77" s="39" t="s">
        <v>23208</v>
      </c>
      <c r="Y77">
        <v>1</v>
      </c>
      <c r="AA77" s="39" t="s">
        <v>23209</v>
      </c>
      <c r="AB77">
        <v>1</v>
      </c>
      <c r="AD77" s="39" t="s">
        <v>23210</v>
      </c>
      <c r="AE77">
        <v>1</v>
      </c>
      <c r="AG77" s="39" t="s">
        <v>23211</v>
      </c>
      <c r="AH77">
        <v>1</v>
      </c>
      <c r="AJ77" s="39" t="s">
        <v>23536</v>
      </c>
      <c r="AK77">
        <v>0</v>
      </c>
      <c r="AM77" s="39" t="s">
        <v>23742</v>
      </c>
      <c r="AN77">
        <v>0</v>
      </c>
      <c r="AP77" s="39" t="s">
        <v>23743</v>
      </c>
      <c r="AQ77">
        <v>0</v>
      </c>
      <c r="AS77" s="39" t="s">
        <v>23744</v>
      </c>
      <c r="AT77">
        <v>0</v>
      </c>
      <c r="AV77" s="39" t="s">
        <v>314</v>
      </c>
      <c r="AW77">
        <v>1</v>
      </c>
      <c r="AY77" s="39" t="s">
        <v>21157</v>
      </c>
      <c r="AZ77">
        <v>0</v>
      </c>
      <c r="BB77" s="39" t="s">
        <v>20679</v>
      </c>
      <c r="BC77">
        <v>1</v>
      </c>
      <c r="BE77" s="39" t="s">
        <v>23216</v>
      </c>
      <c r="BF77">
        <v>1</v>
      </c>
      <c r="BH77" s="39" t="s">
        <v>21853</v>
      </c>
      <c r="BI77">
        <v>1</v>
      </c>
      <c r="BK77" s="39" t="s">
        <v>21156</v>
      </c>
      <c r="BL77">
        <v>1</v>
      </c>
      <c r="BN77" s="39" t="s">
        <v>21157</v>
      </c>
      <c r="BO77">
        <v>1</v>
      </c>
      <c r="BQ77" s="39" t="s">
        <v>23217</v>
      </c>
      <c r="BR77">
        <v>1</v>
      </c>
      <c r="BT77" s="39" t="s">
        <v>23217</v>
      </c>
      <c r="BU77">
        <v>0</v>
      </c>
      <c r="BW77" s="39" t="s">
        <v>21156</v>
      </c>
      <c r="BX77">
        <v>1</v>
      </c>
      <c r="BZ77" s="39" t="s">
        <v>20593</v>
      </c>
      <c r="CA77">
        <v>1</v>
      </c>
      <c r="CC77" s="39" t="s">
        <v>23745</v>
      </c>
      <c r="CD77">
        <v>0</v>
      </c>
      <c r="CF77" s="39" t="s">
        <v>23746</v>
      </c>
      <c r="CG77">
        <v>0</v>
      </c>
    </row>
    <row r="78" spans="1:85" x14ac:dyDescent="0.3">
      <c r="A78">
        <v>77</v>
      </c>
      <c r="B78" s="1">
        <v>45827.341504629629</v>
      </c>
      <c r="C78" s="1">
        <v>45827.346226851849</v>
      </c>
      <c r="D78" s="39" t="s">
        <v>1848</v>
      </c>
      <c r="E78" s="39" t="s">
        <v>1849</v>
      </c>
      <c r="F78">
        <v>2</v>
      </c>
      <c r="I78" s="39" t="s">
        <v>1850</v>
      </c>
      <c r="J78">
        <v>0</v>
      </c>
      <c r="L78">
        <v>13</v>
      </c>
      <c r="M78">
        <v>0</v>
      </c>
      <c r="O78">
        <v>20</v>
      </c>
      <c r="P78">
        <v>0</v>
      </c>
      <c r="R78" s="39" t="s">
        <v>23747</v>
      </c>
      <c r="S78">
        <v>0</v>
      </c>
      <c r="U78" s="39" t="s">
        <v>23748</v>
      </c>
      <c r="V78">
        <v>0</v>
      </c>
      <c r="X78" s="39" t="s">
        <v>23749</v>
      </c>
      <c r="Y78">
        <v>0</v>
      </c>
      <c r="AA78" s="39" t="s">
        <v>23209</v>
      </c>
      <c r="AB78">
        <v>1</v>
      </c>
      <c r="AD78" s="39" t="s">
        <v>23303</v>
      </c>
      <c r="AE78">
        <v>0</v>
      </c>
      <c r="AG78" s="39" t="s">
        <v>23210</v>
      </c>
      <c r="AH78">
        <v>0</v>
      </c>
      <c r="AJ78" s="39" t="s">
        <v>23750</v>
      </c>
      <c r="AK78">
        <v>0</v>
      </c>
      <c r="AM78" s="39" t="s">
        <v>23751</v>
      </c>
      <c r="AN78">
        <v>0</v>
      </c>
      <c r="AP78" s="39" t="s">
        <v>23752</v>
      </c>
      <c r="AQ78">
        <v>0</v>
      </c>
      <c r="AS78" s="39" t="s">
        <v>23753</v>
      </c>
      <c r="AT78">
        <v>0</v>
      </c>
      <c r="AV78" s="39" t="s">
        <v>20593</v>
      </c>
      <c r="AW78">
        <v>0</v>
      </c>
      <c r="AY78" s="39" t="s">
        <v>21156</v>
      </c>
      <c r="AZ78">
        <v>0</v>
      </c>
      <c r="BB78" s="39" t="s">
        <v>23216</v>
      </c>
      <c r="BC78">
        <v>0</v>
      </c>
      <c r="BE78" s="39" t="s">
        <v>20593</v>
      </c>
      <c r="BF78">
        <v>0</v>
      </c>
      <c r="BH78" s="39" t="s">
        <v>23226</v>
      </c>
      <c r="BI78">
        <v>0</v>
      </c>
      <c r="BK78" s="39" t="s">
        <v>21157</v>
      </c>
      <c r="BL78">
        <v>0</v>
      </c>
      <c r="BN78" s="39" t="s">
        <v>20679</v>
      </c>
      <c r="BO78">
        <v>0</v>
      </c>
      <c r="BQ78" s="39" t="s">
        <v>23217</v>
      </c>
      <c r="BR78">
        <v>1</v>
      </c>
      <c r="BT78" s="39" t="s">
        <v>20593</v>
      </c>
      <c r="BU78">
        <v>0</v>
      </c>
      <c r="BW78" s="39" t="s">
        <v>23226</v>
      </c>
      <c r="BX78">
        <v>0</v>
      </c>
      <c r="BZ78" s="39" t="s">
        <v>23216</v>
      </c>
      <c r="CA78">
        <v>0</v>
      </c>
      <c r="CC78" s="39" t="s">
        <v>23754</v>
      </c>
      <c r="CD78">
        <v>0</v>
      </c>
      <c r="CF78" s="39" t="s">
        <v>23755</v>
      </c>
      <c r="CG78">
        <v>0</v>
      </c>
    </row>
    <row r="79" spans="1:85" x14ac:dyDescent="0.3">
      <c r="A79">
        <v>78</v>
      </c>
      <c r="B79" s="1">
        <v>45827.456886574073</v>
      </c>
      <c r="C79" s="1">
        <v>45827.460694444446</v>
      </c>
      <c r="D79" s="39" t="s">
        <v>1670</v>
      </c>
      <c r="E79" s="39" t="s">
        <v>1671</v>
      </c>
      <c r="F79">
        <v>10</v>
      </c>
      <c r="I79" s="39" t="s">
        <v>1671</v>
      </c>
      <c r="J79">
        <v>0</v>
      </c>
      <c r="L79">
        <v>13</v>
      </c>
      <c r="M79">
        <v>0</v>
      </c>
      <c r="O79">
        <v>40</v>
      </c>
      <c r="P79">
        <v>0</v>
      </c>
      <c r="R79" s="39" t="s">
        <v>23756</v>
      </c>
      <c r="S79">
        <v>0</v>
      </c>
      <c r="U79" s="39" t="s">
        <v>23757</v>
      </c>
      <c r="V79">
        <v>0</v>
      </c>
      <c r="X79" s="39" t="s">
        <v>23208</v>
      </c>
      <c r="Y79">
        <v>1</v>
      </c>
      <c r="AA79" s="39" t="s">
        <v>23209</v>
      </c>
      <c r="AB79">
        <v>1</v>
      </c>
      <c r="AD79" s="39" t="s">
        <v>23210</v>
      </c>
      <c r="AE79">
        <v>1</v>
      </c>
      <c r="AG79" s="39" t="s">
        <v>23209</v>
      </c>
      <c r="AH79">
        <v>0</v>
      </c>
      <c r="AJ79" s="39" t="s">
        <v>23758</v>
      </c>
      <c r="AK79">
        <v>0</v>
      </c>
      <c r="AM79" s="39" t="s">
        <v>23759</v>
      </c>
      <c r="AN79">
        <v>0</v>
      </c>
      <c r="AP79" s="39" t="s">
        <v>23760</v>
      </c>
      <c r="AQ79">
        <v>0</v>
      </c>
      <c r="AS79" s="39" t="s">
        <v>23761</v>
      </c>
      <c r="AT79">
        <v>0</v>
      </c>
      <c r="AV79" s="39" t="s">
        <v>314</v>
      </c>
      <c r="AW79">
        <v>1</v>
      </c>
      <c r="AY79" s="39" t="s">
        <v>16918</v>
      </c>
      <c r="AZ79">
        <v>1</v>
      </c>
      <c r="BB79" s="39" t="s">
        <v>20679</v>
      </c>
      <c r="BC79">
        <v>1</v>
      </c>
      <c r="BE79" s="39" t="s">
        <v>21853</v>
      </c>
      <c r="BF79">
        <v>0</v>
      </c>
      <c r="BH79" s="39" t="s">
        <v>23216</v>
      </c>
      <c r="BI79">
        <v>0</v>
      </c>
      <c r="BK79" s="39" t="s">
        <v>21156</v>
      </c>
      <c r="BL79">
        <v>1</v>
      </c>
      <c r="BN79" s="39" t="s">
        <v>21157</v>
      </c>
      <c r="BO79">
        <v>1</v>
      </c>
      <c r="BQ79" s="39" t="s">
        <v>23226</v>
      </c>
      <c r="BR79">
        <v>0</v>
      </c>
      <c r="BT79" s="39" t="s">
        <v>23217</v>
      </c>
      <c r="BU79">
        <v>0</v>
      </c>
      <c r="BW79" s="39" t="s">
        <v>21156</v>
      </c>
      <c r="BX79">
        <v>1</v>
      </c>
      <c r="BZ79" s="39" t="s">
        <v>20593</v>
      </c>
      <c r="CA79">
        <v>1</v>
      </c>
      <c r="CC79" s="39" t="s">
        <v>23737</v>
      </c>
      <c r="CD79">
        <v>0</v>
      </c>
      <c r="CF79" s="39" t="s">
        <v>23762</v>
      </c>
      <c r="CG79">
        <v>0</v>
      </c>
    </row>
    <row r="80" spans="1:85" x14ac:dyDescent="0.3">
      <c r="A80">
        <v>79</v>
      </c>
      <c r="B80" s="1">
        <v>45827.452349537038</v>
      </c>
      <c r="C80" s="1">
        <v>45827.461956018517</v>
      </c>
      <c r="D80" s="39" t="s">
        <v>6957</v>
      </c>
      <c r="E80" s="39" t="s">
        <v>6958</v>
      </c>
      <c r="F80">
        <v>12</v>
      </c>
      <c r="I80" s="39" t="s">
        <v>6958</v>
      </c>
      <c r="J80">
        <v>0</v>
      </c>
      <c r="L80">
        <v>13</v>
      </c>
      <c r="M80">
        <v>0</v>
      </c>
      <c r="O80">
        <v>23</v>
      </c>
      <c r="P80">
        <v>0</v>
      </c>
      <c r="R80" s="39" t="s">
        <v>23763</v>
      </c>
      <c r="S80">
        <v>0</v>
      </c>
      <c r="U80" s="39" t="s">
        <v>23764</v>
      </c>
      <c r="V80">
        <v>0</v>
      </c>
      <c r="X80" s="39" t="s">
        <v>23208</v>
      </c>
      <c r="Y80">
        <v>1</v>
      </c>
      <c r="AA80" s="39" t="s">
        <v>23210</v>
      </c>
      <c r="AB80">
        <v>0</v>
      </c>
      <c r="AD80" s="39" t="s">
        <v>23210</v>
      </c>
      <c r="AE80">
        <v>1</v>
      </c>
      <c r="AG80" s="39" t="s">
        <v>23303</v>
      </c>
      <c r="AH80">
        <v>0</v>
      </c>
      <c r="AJ80" s="39" t="s">
        <v>23765</v>
      </c>
      <c r="AK80">
        <v>0</v>
      </c>
      <c r="AM80" s="39" t="s">
        <v>23766</v>
      </c>
      <c r="AN80">
        <v>0</v>
      </c>
      <c r="AP80" s="39" t="s">
        <v>23767</v>
      </c>
      <c r="AQ80">
        <v>0</v>
      </c>
      <c r="AS80" s="39" t="s">
        <v>23768</v>
      </c>
      <c r="AT80">
        <v>0</v>
      </c>
      <c r="AV80" s="39" t="s">
        <v>314</v>
      </c>
      <c r="AW80">
        <v>1</v>
      </c>
      <c r="AY80" s="39" t="s">
        <v>16918</v>
      </c>
      <c r="AZ80">
        <v>1</v>
      </c>
      <c r="BB80" s="39" t="s">
        <v>20679</v>
      </c>
      <c r="BC80">
        <v>1</v>
      </c>
      <c r="BE80" s="39" t="s">
        <v>23216</v>
      </c>
      <c r="BF80">
        <v>1</v>
      </c>
      <c r="BH80" s="39" t="s">
        <v>21853</v>
      </c>
      <c r="BI80">
        <v>1</v>
      </c>
      <c r="BK80" s="39" t="s">
        <v>21156</v>
      </c>
      <c r="BL80">
        <v>1</v>
      </c>
      <c r="BN80" s="39" t="s">
        <v>21157</v>
      </c>
      <c r="BO80">
        <v>1</v>
      </c>
      <c r="BQ80" s="39" t="s">
        <v>23217</v>
      </c>
      <c r="BR80">
        <v>1</v>
      </c>
      <c r="BT80" s="39" t="s">
        <v>23217</v>
      </c>
      <c r="BU80">
        <v>0</v>
      </c>
      <c r="BW80" s="39" t="s">
        <v>21156</v>
      </c>
      <c r="BX80">
        <v>1</v>
      </c>
      <c r="BZ80" s="39" t="s">
        <v>20593</v>
      </c>
      <c r="CA80">
        <v>1</v>
      </c>
      <c r="CC80" s="39" t="s">
        <v>23769</v>
      </c>
      <c r="CD80">
        <v>0</v>
      </c>
      <c r="CF80" s="39" t="s">
        <v>23770</v>
      </c>
      <c r="CG80">
        <v>0</v>
      </c>
    </row>
    <row r="81" spans="1:85" x14ac:dyDescent="0.3">
      <c r="A81">
        <v>80</v>
      </c>
      <c r="B81" s="1">
        <v>45827.455891203703</v>
      </c>
      <c r="C81" s="1">
        <v>45827.463599537034</v>
      </c>
      <c r="D81" s="39" t="s">
        <v>1585</v>
      </c>
      <c r="E81" s="39" t="s">
        <v>1586</v>
      </c>
      <c r="F81">
        <v>7</v>
      </c>
      <c r="I81" s="39" t="s">
        <v>1586</v>
      </c>
      <c r="J81">
        <v>0</v>
      </c>
      <c r="L81">
        <v>13</v>
      </c>
      <c r="M81">
        <v>0</v>
      </c>
      <c r="O81">
        <v>22</v>
      </c>
      <c r="P81">
        <v>0</v>
      </c>
      <c r="R81" s="39" t="s">
        <v>23771</v>
      </c>
      <c r="S81">
        <v>0</v>
      </c>
      <c r="U81" s="39" t="s">
        <v>23772</v>
      </c>
      <c r="V81">
        <v>0</v>
      </c>
      <c r="X81" s="39" t="s">
        <v>23773</v>
      </c>
      <c r="Y81">
        <v>0</v>
      </c>
      <c r="AA81" s="39" t="s">
        <v>23209</v>
      </c>
      <c r="AB81">
        <v>1</v>
      </c>
      <c r="AD81" s="39" t="s">
        <v>23303</v>
      </c>
      <c r="AE81">
        <v>0</v>
      </c>
      <c r="AG81" s="39" t="s">
        <v>23774</v>
      </c>
      <c r="AH81">
        <v>0</v>
      </c>
      <c r="AJ81" s="39" t="s">
        <v>23775</v>
      </c>
      <c r="AK81">
        <v>0</v>
      </c>
      <c r="AM81" s="39" t="s">
        <v>23776</v>
      </c>
      <c r="AN81">
        <v>0</v>
      </c>
      <c r="AP81" s="39" t="s">
        <v>23777</v>
      </c>
      <c r="AQ81">
        <v>0</v>
      </c>
      <c r="AS81" s="39" t="s">
        <v>23778</v>
      </c>
      <c r="AT81">
        <v>0</v>
      </c>
      <c r="AV81" s="39" t="s">
        <v>314</v>
      </c>
      <c r="AW81">
        <v>1</v>
      </c>
      <c r="AY81" s="39" t="s">
        <v>23216</v>
      </c>
      <c r="AZ81">
        <v>0</v>
      </c>
      <c r="BB81" s="39" t="s">
        <v>20679</v>
      </c>
      <c r="BC81">
        <v>1</v>
      </c>
      <c r="BE81" s="39" t="s">
        <v>21853</v>
      </c>
      <c r="BF81">
        <v>0</v>
      </c>
      <c r="BH81" s="39" t="s">
        <v>23216</v>
      </c>
      <c r="BI81">
        <v>0</v>
      </c>
      <c r="BK81" s="39" t="s">
        <v>21156</v>
      </c>
      <c r="BL81">
        <v>1</v>
      </c>
      <c r="BN81" s="39" t="s">
        <v>21157</v>
      </c>
      <c r="BO81">
        <v>1</v>
      </c>
      <c r="BQ81" s="39" t="s">
        <v>23226</v>
      </c>
      <c r="BR81">
        <v>0</v>
      </c>
      <c r="BT81" s="39" t="s">
        <v>23217</v>
      </c>
      <c r="BU81">
        <v>0</v>
      </c>
      <c r="BW81" s="39" t="s">
        <v>21156</v>
      </c>
      <c r="BX81">
        <v>1</v>
      </c>
      <c r="BZ81" s="39" t="s">
        <v>20593</v>
      </c>
      <c r="CA81">
        <v>1</v>
      </c>
      <c r="CC81" s="39" t="s">
        <v>23779</v>
      </c>
      <c r="CD81">
        <v>0</v>
      </c>
      <c r="CF81" s="39" t="s">
        <v>23780</v>
      </c>
      <c r="CG81">
        <v>0</v>
      </c>
    </row>
    <row r="82" spans="1:85" x14ac:dyDescent="0.3">
      <c r="A82">
        <v>81</v>
      </c>
      <c r="B82" s="1">
        <v>45827.46056712963</v>
      </c>
      <c r="C82" s="1">
        <v>45827.477013888885</v>
      </c>
      <c r="D82" s="39" t="s">
        <v>1757</v>
      </c>
      <c r="E82" s="39" t="s">
        <v>1758</v>
      </c>
      <c r="F82">
        <v>10</v>
      </c>
      <c r="I82" s="39" t="s">
        <v>1758</v>
      </c>
      <c r="J82">
        <v>0</v>
      </c>
      <c r="L82">
        <v>13</v>
      </c>
      <c r="M82">
        <v>0</v>
      </c>
      <c r="O82">
        <v>35</v>
      </c>
      <c r="P82">
        <v>0</v>
      </c>
      <c r="R82" s="39" t="s">
        <v>23781</v>
      </c>
      <c r="S82">
        <v>0</v>
      </c>
      <c r="U82" s="39" t="s">
        <v>23782</v>
      </c>
      <c r="V82">
        <v>0</v>
      </c>
      <c r="X82" s="39" t="s">
        <v>23231</v>
      </c>
      <c r="Y82">
        <v>0</v>
      </c>
      <c r="AA82" s="39" t="s">
        <v>23209</v>
      </c>
      <c r="AB82">
        <v>1</v>
      </c>
      <c r="AD82" s="39" t="s">
        <v>23774</v>
      </c>
      <c r="AE82">
        <v>0</v>
      </c>
      <c r="AG82" s="39" t="s">
        <v>23774</v>
      </c>
      <c r="AH82">
        <v>0</v>
      </c>
      <c r="AJ82" s="39" t="s">
        <v>23774</v>
      </c>
      <c r="AK82">
        <v>0</v>
      </c>
      <c r="AM82" s="39" t="s">
        <v>23783</v>
      </c>
      <c r="AN82">
        <v>0</v>
      </c>
      <c r="AP82" s="39" t="s">
        <v>23784</v>
      </c>
      <c r="AQ82">
        <v>0</v>
      </c>
      <c r="AS82" s="39" t="s">
        <v>23785</v>
      </c>
      <c r="AT82">
        <v>0</v>
      </c>
      <c r="AV82" s="39" t="s">
        <v>314</v>
      </c>
      <c r="AW82">
        <v>1</v>
      </c>
      <c r="AY82" s="39" t="s">
        <v>16918</v>
      </c>
      <c r="AZ82">
        <v>1</v>
      </c>
      <c r="BB82" s="39" t="s">
        <v>20679</v>
      </c>
      <c r="BC82">
        <v>1</v>
      </c>
      <c r="BE82" s="39" t="s">
        <v>23216</v>
      </c>
      <c r="BF82">
        <v>1</v>
      </c>
      <c r="BH82" s="39" t="s">
        <v>21853</v>
      </c>
      <c r="BI82">
        <v>1</v>
      </c>
      <c r="BK82" s="39" t="s">
        <v>21156</v>
      </c>
      <c r="BL82">
        <v>1</v>
      </c>
      <c r="BN82" s="39" t="s">
        <v>21157</v>
      </c>
      <c r="BO82">
        <v>1</v>
      </c>
      <c r="BQ82" s="39" t="s">
        <v>23226</v>
      </c>
      <c r="BR82">
        <v>0</v>
      </c>
      <c r="BT82" s="39" t="s">
        <v>23217</v>
      </c>
      <c r="BU82">
        <v>0</v>
      </c>
      <c r="BW82" s="39" t="s">
        <v>21156</v>
      </c>
      <c r="BX82">
        <v>1</v>
      </c>
      <c r="BZ82" s="39" t="s">
        <v>20593</v>
      </c>
      <c r="CA82">
        <v>1</v>
      </c>
      <c r="CC82" s="39" t="s">
        <v>23786</v>
      </c>
      <c r="CD82">
        <v>0</v>
      </c>
      <c r="CF82" s="39" t="s">
        <v>23787</v>
      </c>
      <c r="CG82">
        <v>0</v>
      </c>
    </row>
    <row r="83" spans="1:85" x14ac:dyDescent="0.3">
      <c r="A83">
        <v>82</v>
      </c>
      <c r="B83" s="1">
        <v>45827.467083333337</v>
      </c>
      <c r="C83" s="1">
        <v>45827.47792824074</v>
      </c>
      <c r="D83" s="39" t="s">
        <v>1814</v>
      </c>
      <c r="E83" s="39" t="s">
        <v>1815</v>
      </c>
      <c r="F83">
        <v>12</v>
      </c>
      <c r="I83" s="39" t="s">
        <v>1815</v>
      </c>
      <c r="J83">
        <v>0</v>
      </c>
      <c r="L83">
        <v>13</v>
      </c>
      <c r="M83">
        <v>0</v>
      </c>
      <c r="O83">
        <v>21</v>
      </c>
      <c r="P83">
        <v>0</v>
      </c>
      <c r="R83" s="39" t="s">
        <v>23788</v>
      </c>
      <c r="S83">
        <v>0</v>
      </c>
      <c r="U83" s="39" t="s">
        <v>23789</v>
      </c>
      <c r="V83">
        <v>0</v>
      </c>
      <c r="X83" s="39" t="s">
        <v>23208</v>
      </c>
      <c r="Y83">
        <v>1</v>
      </c>
      <c r="AA83" s="39" t="s">
        <v>23304</v>
      </c>
      <c r="AB83">
        <v>0</v>
      </c>
      <c r="AD83" s="39" t="s">
        <v>23210</v>
      </c>
      <c r="AE83">
        <v>1</v>
      </c>
      <c r="AG83" s="39" t="s">
        <v>23211</v>
      </c>
      <c r="AH83">
        <v>1</v>
      </c>
      <c r="AJ83" s="39" t="s">
        <v>23790</v>
      </c>
      <c r="AK83">
        <v>0</v>
      </c>
      <c r="AM83" s="39" t="s">
        <v>23414</v>
      </c>
      <c r="AN83">
        <v>0</v>
      </c>
      <c r="AP83" s="39" t="s">
        <v>23791</v>
      </c>
      <c r="AQ83">
        <v>0</v>
      </c>
      <c r="AS83" s="39" t="s">
        <v>23792</v>
      </c>
      <c r="AT83">
        <v>0</v>
      </c>
      <c r="AV83" s="39" t="s">
        <v>314</v>
      </c>
      <c r="AW83">
        <v>1</v>
      </c>
      <c r="AY83" s="39" t="s">
        <v>23216</v>
      </c>
      <c r="AZ83">
        <v>0</v>
      </c>
      <c r="BB83" s="39" t="s">
        <v>20679</v>
      </c>
      <c r="BC83">
        <v>1</v>
      </c>
      <c r="BE83" s="39" t="s">
        <v>23216</v>
      </c>
      <c r="BF83">
        <v>1</v>
      </c>
      <c r="BH83" s="39" t="s">
        <v>21853</v>
      </c>
      <c r="BI83">
        <v>1</v>
      </c>
      <c r="BK83" s="39" t="s">
        <v>21156</v>
      </c>
      <c r="BL83">
        <v>1</v>
      </c>
      <c r="BN83" s="39" t="s">
        <v>21157</v>
      </c>
      <c r="BO83">
        <v>1</v>
      </c>
      <c r="BQ83" s="39" t="s">
        <v>23217</v>
      </c>
      <c r="BR83">
        <v>1</v>
      </c>
      <c r="BT83" s="39" t="s">
        <v>23217</v>
      </c>
      <c r="BU83">
        <v>0</v>
      </c>
      <c r="BW83" s="39" t="s">
        <v>21156</v>
      </c>
      <c r="BX83">
        <v>1</v>
      </c>
      <c r="BZ83" s="39" t="s">
        <v>20593</v>
      </c>
      <c r="CA83">
        <v>1</v>
      </c>
      <c r="CC83" s="39" t="s">
        <v>23793</v>
      </c>
      <c r="CD83">
        <v>0</v>
      </c>
      <c r="CF83" s="39" t="s">
        <v>23794</v>
      </c>
      <c r="CG83">
        <v>0</v>
      </c>
    </row>
    <row r="84" spans="1:85" x14ac:dyDescent="0.3">
      <c r="A84">
        <v>83</v>
      </c>
      <c r="B84" s="1">
        <v>45827.47550925926</v>
      </c>
      <c r="C84" s="1">
        <v>45827.483680555553</v>
      </c>
      <c r="D84" s="39" t="s">
        <v>1513</v>
      </c>
      <c r="E84" s="39" t="s">
        <v>1514</v>
      </c>
      <c r="F84">
        <v>13</v>
      </c>
      <c r="I84" s="39" t="s">
        <v>1514</v>
      </c>
      <c r="J84">
        <v>0</v>
      </c>
      <c r="L84">
        <v>13</v>
      </c>
      <c r="M84">
        <v>0</v>
      </c>
      <c r="O84">
        <v>12</v>
      </c>
      <c r="P84">
        <v>0</v>
      </c>
      <c r="R84" s="39" t="s">
        <v>23795</v>
      </c>
      <c r="S84">
        <v>0</v>
      </c>
      <c r="U84" s="39" t="s">
        <v>23796</v>
      </c>
      <c r="V84">
        <v>0</v>
      </c>
      <c r="X84" s="39" t="s">
        <v>23208</v>
      </c>
      <c r="Y84">
        <v>1</v>
      </c>
      <c r="AA84" s="39" t="s">
        <v>23774</v>
      </c>
      <c r="AB84">
        <v>0</v>
      </c>
      <c r="AD84" s="39" t="s">
        <v>23210</v>
      </c>
      <c r="AE84">
        <v>1</v>
      </c>
      <c r="AG84" s="39" t="s">
        <v>23211</v>
      </c>
      <c r="AH84">
        <v>1</v>
      </c>
      <c r="AJ84" s="39" t="s">
        <v>23797</v>
      </c>
      <c r="AK84">
        <v>0</v>
      </c>
      <c r="AM84" s="39" t="s">
        <v>23798</v>
      </c>
      <c r="AN84">
        <v>0</v>
      </c>
      <c r="AP84" s="39" t="s">
        <v>23799</v>
      </c>
      <c r="AQ84">
        <v>0</v>
      </c>
      <c r="AS84" s="39" t="s">
        <v>23800</v>
      </c>
      <c r="AT84">
        <v>0</v>
      </c>
      <c r="AV84" s="39" t="s">
        <v>314</v>
      </c>
      <c r="AW84">
        <v>1</v>
      </c>
      <c r="AY84" s="39" t="s">
        <v>16918</v>
      </c>
      <c r="AZ84">
        <v>1</v>
      </c>
      <c r="BB84" s="39" t="s">
        <v>20679</v>
      </c>
      <c r="BC84">
        <v>1</v>
      </c>
      <c r="BE84" s="39" t="s">
        <v>23216</v>
      </c>
      <c r="BF84">
        <v>1</v>
      </c>
      <c r="BH84" s="39" t="s">
        <v>21853</v>
      </c>
      <c r="BI84">
        <v>1</v>
      </c>
      <c r="BK84" s="39" t="s">
        <v>21156</v>
      </c>
      <c r="BL84">
        <v>1</v>
      </c>
      <c r="BN84" s="39" t="s">
        <v>21157</v>
      </c>
      <c r="BO84">
        <v>1</v>
      </c>
      <c r="BQ84" s="39" t="s">
        <v>23217</v>
      </c>
      <c r="BR84">
        <v>1</v>
      </c>
      <c r="BT84" s="39" t="s">
        <v>23217</v>
      </c>
      <c r="BU84">
        <v>0</v>
      </c>
      <c r="BW84" s="39" t="s">
        <v>21156</v>
      </c>
      <c r="BX84">
        <v>1</v>
      </c>
      <c r="BZ84" s="39" t="s">
        <v>20593</v>
      </c>
      <c r="CA84">
        <v>1</v>
      </c>
      <c r="CC84" s="39" t="s">
        <v>23801</v>
      </c>
      <c r="CD84">
        <v>0</v>
      </c>
      <c r="CF84" s="39" t="s">
        <v>23802</v>
      </c>
      <c r="CG84">
        <v>0</v>
      </c>
    </row>
    <row r="85" spans="1:85" x14ac:dyDescent="0.3">
      <c r="A85">
        <v>84</v>
      </c>
      <c r="B85" s="1">
        <v>45827.471851851849</v>
      </c>
      <c r="C85" s="1">
        <v>45827.484548611108</v>
      </c>
      <c r="D85" s="39" t="s">
        <v>1745</v>
      </c>
      <c r="E85" s="39" t="s">
        <v>1746</v>
      </c>
      <c r="F85">
        <v>11</v>
      </c>
      <c r="I85" s="39" t="s">
        <v>1746</v>
      </c>
      <c r="J85">
        <v>0</v>
      </c>
      <c r="L85">
        <v>13</v>
      </c>
      <c r="M85">
        <v>0</v>
      </c>
      <c r="O85">
        <v>36</v>
      </c>
      <c r="P85">
        <v>0</v>
      </c>
      <c r="R85" s="39" t="s">
        <v>23763</v>
      </c>
      <c r="S85">
        <v>0</v>
      </c>
      <c r="U85" s="39" t="s">
        <v>23803</v>
      </c>
      <c r="V85">
        <v>0</v>
      </c>
      <c r="X85" s="39" t="s">
        <v>23208</v>
      </c>
      <c r="Y85">
        <v>1</v>
      </c>
      <c r="AA85" s="39" t="s">
        <v>23304</v>
      </c>
      <c r="AB85">
        <v>0</v>
      </c>
      <c r="AD85" s="39" t="s">
        <v>23210</v>
      </c>
      <c r="AE85">
        <v>1</v>
      </c>
      <c r="AG85" s="39" t="s">
        <v>23211</v>
      </c>
      <c r="AH85">
        <v>1</v>
      </c>
      <c r="AJ85" s="39" t="s">
        <v>23790</v>
      </c>
      <c r="AK85">
        <v>0</v>
      </c>
      <c r="AM85" s="39" t="s">
        <v>23414</v>
      </c>
      <c r="AN85">
        <v>0</v>
      </c>
      <c r="AP85" s="39" t="s">
        <v>23804</v>
      </c>
      <c r="AQ85">
        <v>0</v>
      </c>
      <c r="AS85" s="39" t="s">
        <v>23792</v>
      </c>
      <c r="AT85">
        <v>0</v>
      </c>
      <c r="AV85" s="39" t="s">
        <v>314</v>
      </c>
      <c r="AW85">
        <v>1</v>
      </c>
      <c r="AY85" s="39" t="s">
        <v>21853</v>
      </c>
      <c r="AZ85">
        <v>0</v>
      </c>
      <c r="BB85" s="39" t="s">
        <v>20679</v>
      </c>
      <c r="BC85">
        <v>1</v>
      </c>
      <c r="BE85" s="39" t="s">
        <v>23216</v>
      </c>
      <c r="BF85">
        <v>1</v>
      </c>
      <c r="BH85" s="39" t="s">
        <v>21853</v>
      </c>
      <c r="BI85">
        <v>1</v>
      </c>
      <c r="BK85" s="39" t="s">
        <v>21156</v>
      </c>
      <c r="BL85">
        <v>1</v>
      </c>
      <c r="BN85" s="39" t="s">
        <v>21157</v>
      </c>
      <c r="BO85">
        <v>1</v>
      </c>
      <c r="BQ85" s="39" t="s">
        <v>23226</v>
      </c>
      <c r="BR85">
        <v>0</v>
      </c>
      <c r="BT85" s="39" t="s">
        <v>23217</v>
      </c>
      <c r="BU85">
        <v>0</v>
      </c>
      <c r="BW85" s="39" t="s">
        <v>21156</v>
      </c>
      <c r="BX85">
        <v>1</v>
      </c>
      <c r="BZ85" s="39" t="s">
        <v>20593</v>
      </c>
      <c r="CA85">
        <v>1</v>
      </c>
      <c r="CC85" s="39" t="s">
        <v>23805</v>
      </c>
      <c r="CD85">
        <v>0</v>
      </c>
      <c r="CF85" s="39" t="s">
        <v>23806</v>
      </c>
      <c r="CG85">
        <v>0</v>
      </c>
    </row>
    <row r="86" spans="1:85" x14ac:dyDescent="0.3">
      <c r="A86">
        <v>85</v>
      </c>
      <c r="B86" s="1">
        <v>45827.473645833335</v>
      </c>
      <c r="C86" s="1">
        <v>45827.486296296294</v>
      </c>
      <c r="D86" s="39" t="s">
        <v>1872</v>
      </c>
      <c r="E86" s="39" t="s">
        <v>1873</v>
      </c>
      <c r="F86">
        <v>13</v>
      </c>
      <c r="I86" s="39" t="s">
        <v>1874</v>
      </c>
      <c r="J86">
        <v>0</v>
      </c>
      <c r="L86">
        <v>13</v>
      </c>
      <c r="M86">
        <v>0</v>
      </c>
      <c r="O86">
        <v>37</v>
      </c>
      <c r="P86">
        <v>0</v>
      </c>
      <c r="R86" s="39" t="s">
        <v>23807</v>
      </c>
      <c r="S86">
        <v>0</v>
      </c>
      <c r="U86" s="39" t="s">
        <v>23789</v>
      </c>
      <c r="V86">
        <v>0</v>
      </c>
      <c r="X86" s="39" t="s">
        <v>23208</v>
      </c>
      <c r="Y86">
        <v>1</v>
      </c>
      <c r="AA86" s="39" t="s">
        <v>23304</v>
      </c>
      <c r="AB86">
        <v>0</v>
      </c>
      <c r="AD86" s="39" t="s">
        <v>23210</v>
      </c>
      <c r="AE86">
        <v>1</v>
      </c>
      <c r="AG86" s="39" t="s">
        <v>23211</v>
      </c>
      <c r="AH86">
        <v>1</v>
      </c>
      <c r="AJ86" s="39" t="s">
        <v>23790</v>
      </c>
      <c r="AK86">
        <v>0</v>
      </c>
      <c r="AM86" s="39" t="s">
        <v>23414</v>
      </c>
      <c r="AN86">
        <v>0</v>
      </c>
      <c r="AP86" s="39" t="s">
        <v>23791</v>
      </c>
      <c r="AQ86">
        <v>0</v>
      </c>
      <c r="AS86" s="39" t="s">
        <v>23792</v>
      </c>
      <c r="AT86">
        <v>0</v>
      </c>
      <c r="AV86" s="39" t="s">
        <v>314</v>
      </c>
      <c r="AW86">
        <v>1</v>
      </c>
      <c r="AY86" s="39" t="s">
        <v>23216</v>
      </c>
      <c r="AZ86">
        <v>0</v>
      </c>
      <c r="BB86" s="39" t="s">
        <v>20679</v>
      </c>
      <c r="BC86">
        <v>1</v>
      </c>
      <c r="BE86" s="39" t="s">
        <v>23216</v>
      </c>
      <c r="BF86">
        <v>1</v>
      </c>
      <c r="BH86" s="39" t="s">
        <v>21853</v>
      </c>
      <c r="BI86">
        <v>1</v>
      </c>
      <c r="BK86" s="39" t="s">
        <v>21156</v>
      </c>
      <c r="BL86">
        <v>1</v>
      </c>
      <c r="BN86" s="39" t="s">
        <v>21157</v>
      </c>
      <c r="BO86">
        <v>1</v>
      </c>
      <c r="BQ86" s="39" t="s">
        <v>23217</v>
      </c>
      <c r="BR86">
        <v>1</v>
      </c>
      <c r="BT86" s="39" t="s">
        <v>23226</v>
      </c>
      <c r="BU86">
        <v>1</v>
      </c>
      <c r="BW86" s="39" t="s">
        <v>21156</v>
      </c>
      <c r="BX86">
        <v>1</v>
      </c>
      <c r="BZ86" s="39" t="s">
        <v>20593</v>
      </c>
      <c r="CA86">
        <v>1</v>
      </c>
      <c r="CC86" s="39" t="s">
        <v>23808</v>
      </c>
      <c r="CD86">
        <v>0</v>
      </c>
      <c r="CF86" s="39" t="s">
        <v>23809</v>
      </c>
      <c r="CG86">
        <v>0</v>
      </c>
    </row>
    <row r="87" spans="1:85" x14ac:dyDescent="0.3">
      <c r="A87">
        <v>86</v>
      </c>
      <c r="B87" s="1">
        <v>45827.470370370371</v>
      </c>
      <c r="C87" s="1">
        <v>45827.486793981479</v>
      </c>
      <c r="D87" s="39" t="s">
        <v>1714</v>
      </c>
      <c r="E87" s="39" t="s">
        <v>1715</v>
      </c>
      <c r="F87">
        <v>12</v>
      </c>
      <c r="I87" s="39" t="s">
        <v>1716</v>
      </c>
      <c r="J87">
        <v>0</v>
      </c>
      <c r="L87">
        <v>13</v>
      </c>
      <c r="M87">
        <v>0</v>
      </c>
      <c r="O87">
        <v>24</v>
      </c>
      <c r="P87">
        <v>0</v>
      </c>
      <c r="R87" s="39" t="s">
        <v>23810</v>
      </c>
      <c r="S87">
        <v>0</v>
      </c>
      <c r="U87" s="39" t="s">
        <v>16702</v>
      </c>
      <c r="V87">
        <v>0</v>
      </c>
      <c r="X87" s="39" t="s">
        <v>23231</v>
      </c>
      <c r="Y87">
        <v>0</v>
      </c>
      <c r="AA87" s="39" t="s">
        <v>23209</v>
      </c>
      <c r="AB87">
        <v>1</v>
      </c>
      <c r="AD87" s="39" t="s">
        <v>23210</v>
      </c>
      <c r="AE87">
        <v>1</v>
      </c>
      <c r="AG87" s="39" t="s">
        <v>23211</v>
      </c>
      <c r="AH87">
        <v>1</v>
      </c>
      <c r="AJ87" s="39" t="s">
        <v>23811</v>
      </c>
      <c r="AK87">
        <v>0</v>
      </c>
      <c r="AM87" s="39" t="s">
        <v>23812</v>
      </c>
      <c r="AN87">
        <v>0</v>
      </c>
      <c r="AP87" s="39" t="s">
        <v>23578</v>
      </c>
      <c r="AQ87">
        <v>0</v>
      </c>
      <c r="AS87" s="39" t="s">
        <v>23813</v>
      </c>
      <c r="AT87">
        <v>0</v>
      </c>
      <c r="AV87" s="39" t="s">
        <v>314</v>
      </c>
      <c r="AW87">
        <v>1</v>
      </c>
      <c r="AY87" s="39" t="s">
        <v>16918</v>
      </c>
      <c r="AZ87">
        <v>1</v>
      </c>
      <c r="BB87" s="39" t="s">
        <v>20679</v>
      </c>
      <c r="BC87">
        <v>1</v>
      </c>
      <c r="BE87" s="39" t="s">
        <v>23216</v>
      </c>
      <c r="BF87">
        <v>1</v>
      </c>
      <c r="BH87" s="39" t="s">
        <v>21853</v>
      </c>
      <c r="BI87">
        <v>1</v>
      </c>
      <c r="BK87" s="39" t="s">
        <v>21156</v>
      </c>
      <c r="BL87">
        <v>1</v>
      </c>
      <c r="BN87" s="39" t="s">
        <v>21157</v>
      </c>
      <c r="BO87">
        <v>1</v>
      </c>
      <c r="BQ87" s="39" t="s">
        <v>23226</v>
      </c>
      <c r="BR87">
        <v>0</v>
      </c>
      <c r="BT87" s="39" t="s">
        <v>23217</v>
      </c>
      <c r="BU87">
        <v>0</v>
      </c>
      <c r="BW87" s="39" t="s">
        <v>21156</v>
      </c>
      <c r="BX87">
        <v>1</v>
      </c>
      <c r="BZ87" s="39" t="s">
        <v>20593</v>
      </c>
      <c r="CA87">
        <v>1</v>
      </c>
      <c r="CC87" s="39" t="s">
        <v>23580</v>
      </c>
      <c r="CD87">
        <v>0</v>
      </c>
      <c r="CF87" s="39" t="s">
        <v>23814</v>
      </c>
      <c r="CG87">
        <v>0</v>
      </c>
    </row>
    <row r="88" spans="1:85" x14ac:dyDescent="0.3">
      <c r="A88">
        <v>87</v>
      </c>
      <c r="B88" s="1">
        <v>45827.477152777778</v>
      </c>
      <c r="C88" s="1">
        <v>45827.487673611111</v>
      </c>
      <c r="D88" s="39" t="s">
        <v>1825</v>
      </c>
      <c r="E88" s="39" t="s">
        <v>1826</v>
      </c>
      <c r="F88">
        <v>7</v>
      </c>
      <c r="I88" s="39" t="s">
        <v>1826</v>
      </c>
      <c r="J88">
        <v>0</v>
      </c>
      <c r="L88">
        <v>13</v>
      </c>
      <c r="M88">
        <v>0</v>
      </c>
      <c r="O88">
        <v>17</v>
      </c>
      <c r="P88">
        <v>0</v>
      </c>
      <c r="R88" s="39" t="s">
        <v>23815</v>
      </c>
      <c r="S88">
        <v>0</v>
      </c>
      <c r="U88" s="39" t="s">
        <v>23816</v>
      </c>
      <c r="V88">
        <v>0</v>
      </c>
      <c r="X88" s="39" t="s">
        <v>23208</v>
      </c>
      <c r="Y88">
        <v>1</v>
      </c>
      <c r="AA88" s="39" t="s">
        <v>23209</v>
      </c>
      <c r="AB88">
        <v>1</v>
      </c>
      <c r="AD88" s="39" t="s">
        <v>23303</v>
      </c>
      <c r="AE88">
        <v>0</v>
      </c>
      <c r="AG88" s="39" t="s">
        <v>23209</v>
      </c>
      <c r="AH88">
        <v>0</v>
      </c>
      <c r="AJ88" s="39" t="s">
        <v>23232</v>
      </c>
      <c r="AK88">
        <v>0</v>
      </c>
      <c r="AM88" s="39" t="s">
        <v>23594</v>
      </c>
      <c r="AN88">
        <v>0</v>
      </c>
      <c r="AP88" s="39" t="s">
        <v>23817</v>
      </c>
      <c r="AQ88">
        <v>0</v>
      </c>
      <c r="AS88" s="39" t="s">
        <v>23818</v>
      </c>
      <c r="AT88">
        <v>0</v>
      </c>
      <c r="AV88" s="39" t="s">
        <v>314</v>
      </c>
      <c r="AW88">
        <v>1</v>
      </c>
      <c r="AY88" s="39" t="s">
        <v>16918</v>
      </c>
      <c r="AZ88">
        <v>1</v>
      </c>
      <c r="BB88" s="39" t="s">
        <v>23226</v>
      </c>
      <c r="BC88">
        <v>0</v>
      </c>
      <c r="BE88" s="39" t="s">
        <v>23216</v>
      </c>
      <c r="BF88">
        <v>1</v>
      </c>
      <c r="BH88" s="39" t="s">
        <v>21156</v>
      </c>
      <c r="BI88">
        <v>0</v>
      </c>
      <c r="BK88" s="39" t="s">
        <v>20679</v>
      </c>
      <c r="BL88">
        <v>0</v>
      </c>
      <c r="BN88" s="39" t="s">
        <v>23216</v>
      </c>
      <c r="BO88">
        <v>0</v>
      </c>
      <c r="BQ88" s="39" t="s">
        <v>21853</v>
      </c>
      <c r="BR88">
        <v>0</v>
      </c>
      <c r="BT88" s="39" t="s">
        <v>23217</v>
      </c>
      <c r="BU88">
        <v>0</v>
      </c>
      <c r="BW88" s="39" t="s">
        <v>21156</v>
      </c>
      <c r="BX88">
        <v>1</v>
      </c>
      <c r="BZ88" s="39" t="s">
        <v>20593</v>
      </c>
      <c r="CA88">
        <v>1</v>
      </c>
      <c r="CC88" s="39" t="s">
        <v>23819</v>
      </c>
      <c r="CD88">
        <v>0</v>
      </c>
      <c r="CF88" s="39" t="s">
        <v>23820</v>
      </c>
      <c r="CG88">
        <v>0</v>
      </c>
    </row>
    <row r="89" spans="1:85" x14ac:dyDescent="0.3">
      <c r="A89">
        <v>88</v>
      </c>
      <c r="B89" s="1">
        <v>45827.491863425923</v>
      </c>
      <c r="C89" s="1">
        <v>45827.49459490741</v>
      </c>
      <c r="D89" s="39" t="s">
        <v>1861</v>
      </c>
      <c r="E89" s="39" t="s">
        <v>1862</v>
      </c>
      <c r="F89">
        <v>13</v>
      </c>
      <c r="I89" s="39" t="s">
        <v>7011</v>
      </c>
      <c r="J89">
        <v>0</v>
      </c>
      <c r="L89">
        <v>13</v>
      </c>
      <c r="M89">
        <v>0</v>
      </c>
      <c r="O89">
        <v>32</v>
      </c>
      <c r="P89">
        <v>0</v>
      </c>
      <c r="R89" s="39" t="s">
        <v>23821</v>
      </c>
      <c r="S89">
        <v>0</v>
      </c>
      <c r="U89" s="39" t="s">
        <v>23789</v>
      </c>
      <c r="V89">
        <v>0</v>
      </c>
      <c r="X89" s="39" t="s">
        <v>23208</v>
      </c>
      <c r="Y89">
        <v>1</v>
      </c>
      <c r="AA89" s="39" t="s">
        <v>23304</v>
      </c>
      <c r="AB89">
        <v>0</v>
      </c>
      <c r="AD89" s="39" t="s">
        <v>23210</v>
      </c>
      <c r="AE89">
        <v>1</v>
      </c>
      <c r="AG89" s="39" t="s">
        <v>23211</v>
      </c>
      <c r="AH89">
        <v>1</v>
      </c>
      <c r="AJ89" s="39" t="s">
        <v>23790</v>
      </c>
      <c r="AK89">
        <v>0</v>
      </c>
      <c r="AM89" s="39" t="s">
        <v>23414</v>
      </c>
      <c r="AN89">
        <v>0</v>
      </c>
      <c r="AP89" s="39" t="s">
        <v>23791</v>
      </c>
      <c r="AQ89">
        <v>0</v>
      </c>
      <c r="AS89" s="39" t="s">
        <v>23792</v>
      </c>
      <c r="AT89">
        <v>0</v>
      </c>
      <c r="AV89" s="39" t="s">
        <v>314</v>
      </c>
      <c r="AW89">
        <v>1</v>
      </c>
      <c r="AY89" s="39" t="s">
        <v>23216</v>
      </c>
      <c r="AZ89">
        <v>0</v>
      </c>
      <c r="BB89" s="39" t="s">
        <v>20679</v>
      </c>
      <c r="BC89">
        <v>1</v>
      </c>
      <c r="BE89" s="39" t="s">
        <v>23216</v>
      </c>
      <c r="BF89">
        <v>1</v>
      </c>
      <c r="BH89" s="39" t="s">
        <v>21853</v>
      </c>
      <c r="BI89">
        <v>1</v>
      </c>
      <c r="BK89" s="39" t="s">
        <v>21156</v>
      </c>
      <c r="BL89">
        <v>1</v>
      </c>
      <c r="BN89" s="39" t="s">
        <v>21157</v>
      </c>
      <c r="BO89">
        <v>1</v>
      </c>
      <c r="BQ89" s="39" t="s">
        <v>23217</v>
      </c>
      <c r="BR89">
        <v>1</v>
      </c>
      <c r="BT89" s="39" t="s">
        <v>23226</v>
      </c>
      <c r="BU89">
        <v>1</v>
      </c>
      <c r="BW89" s="39" t="s">
        <v>21156</v>
      </c>
      <c r="BX89">
        <v>1</v>
      </c>
      <c r="BZ89" s="39" t="s">
        <v>20593</v>
      </c>
      <c r="CA89">
        <v>1</v>
      </c>
      <c r="CC89" s="39" t="s">
        <v>23822</v>
      </c>
      <c r="CD89">
        <v>0</v>
      </c>
      <c r="CF89" s="39" t="s">
        <v>23823</v>
      </c>
      <c r="CG89">
        <v>0</v>
      </c>
    </row>
    <row r="90" spans="1:85" x14ac:dyDescent="0.3">
      <c r="A90">
        <v>89</v>
      </c>
      <c r="B90" s="1">
        <v>45827.483020833337</v>
      </c>
      <c r="C90" s="1">
        <v>45827.495995370373</v>
      </c>
      <c r="D90" s="39" t="s">
        <v>1538</v>
      </c>
      <c r="E90" s="39" t="s">
        <v>1539</v>
      </c>
      <c r="F90">
        <v>12</v>
      </c>
      <c r="I90" s="39" t="s">
        <v>23824</v>
      </c>
      <c r="J90">
        <v>0</v>
      </c>
      <c r="L90">
        <v>14</v>
      </c>
      <c r="M90">
        <v>0</v>
      </c>
      <c r="O90">
        <v>2</v>
      </c>
      <c r="P90">
        <v>0</v>
      </c>
      <c r="R90" s="39" t="s">
        <v>23825</v>
      </c>
      <c r="S90">
        <v>0</v>
      </c>
      <c r="U90" s="39" t="s">
        <v>23826</v>
      </c>
      <c r="V90">
        <v>0</v>
      </c>
      <c r="X90" s="39" t="s">
        <v>23231</v>
      </c>
      <c r="Y90">
        <v>0</v>
      </c>
      <c r="AA90" s="39" t="s">
        <v>23304</v>
      </c>
      <c r="AB90">
        <v>0</v>
      </c>
      <c r="AD90" s="39" t="s">
        <v>23210</v>
      </c>
      <c r="AE90">
        <v>1</v>
      </c>
      <c r="AG90" s="39" t="s">
        <v>23211</v>
      </c>
      <c r="AH90">
        <v>1</v>
      </c>
      <c r="AJ90" s="39" t="s">
        <v>23827</v>
      </c>
      <c r="AK90">
        <v>0</v>
      </c>
      <c r="AM90" s="39" t="s">
        <v>17274</v>
      </c>
      <c r="AN90">
        <v>0</v>
      </c>
      <c r="AP90" s="39" t="s">
        <v>23828</v>
      </c>
      <c r="AQ90">
        <v>0</v>
      </c>
      <c r="AS90" s="39" t="s">
        <v>23829</v>
      </c>
      <c r="AT90">
        <v>0</v>
      </c>
      <c r="AV90" s="39" t="s">
        <v>314</v>
      </c>
      <c r="AW90">
        <v>1</v>
      </c>
      <c r="AY90" s="39" t="s">
        <v>23216</v>
      </c>
      <c r="AZ90">
        <v>0</v>
      </c>
      <c r="BB90" s="39" t="s">
        <v>20679</v>
      </c>
      <c r="BC90">
        <v>1</v>
      </c>
      <c r="BE90" s="39" t="s">
        <v>23216</v>
      </c>
      <c r="BF90">
        <v>1</v>
      </c>
      <c r="BH90" s="39" t="s">
        <v>21853</v>
      </c>
      <c r="BI90">
        <v>1</v>
      </c>
      <c r="BK90" s="39" t="s">
        <v>21156</v>
      </c>
      <c r="BL90">
        <v>1</v>
      </c>
      <c r="BN90" s="39" t="s">
        <v>21157</v>
      </c>
      <c r="BO90">
        <v>1</v>
      </c>
      <c r="BQ90" s="39" t="s">
        <v>23217</v>
      </c>
      <c r="BR90">
        <v>1</v>
      </c>
      <c r="BT90" s="39" t="s">
        <v>23226</v>
      </c>
      <c r="BU90">
        <v>1</v>
      </c>
      <c r="BW90" s="39" t="s">
        <v>21156</v>
      </c>
      <c r="BX90">
        <v>1</v>
      </c>
      <c r="BZ90" s="39" t="s">
        <v>20593</v>
      </c>
      <c r="CA90">
        <v>1</v>
      </c>
      <c r="CC90" s="39" t="s">
        <v>23830</v>
      </c>
      <c r="CD90">
        <v>0</v>
      </c>
      <c r="CF90" s="39" t="s">
        <v>23831</v>
      </c>
      <c r="CG90">
        <v>0</v>
      </c>
    </row>
    <row r="91" spans="1:85" x14ac:dyDescent="0.3">
      <c r="A91">
        <v>90</v>
      </c>
      <c r="B91" s="1">
        <v>45827.493368055555</v>
      </c>
      <c r="C91" s="1">
        <v>45827.501539351855</v>
      </c>
      <c r="D91" s="39" t="s">
        <v>1628</v>
      </c>
      <c r="E91" s="39" t="s">
        <v>1629</v>
      </c>
      <c r="F91">
        <v>4</v>
      </c>
      <c r="I91" s="39" t="s">
        <v>23832</v>
      </c>
      <c r="J91">
        <v>0</v>
      </c>
      <c r="L91">
        <v>13</v>
      </c>
      <c r="M91">
        <v>0</v>
      </c>
      <c r="O91">
        <v>38</v>
      </c>
      <c r="P91">
        <v>0</v>
      </c>
      <c r="R91" s="39" t="s">
        <v>23833</v>
      </c>
      <c r="S91">
        <v>0</v>
      </c>
      <c r="U91" s="39" t="s">
        <v>23834</v>
      </c>
      <c r="V91">
        <v>0</v>
      </c>
      <c r="X91" s="39" t="s">
        <v>23835</v>
      </c>
      <c r="Y91">
        <v>0</v>
      </c>
      <c r="AA91" s="39" t="s">
        <v>23209</v>
      </c>
      <c r="AB91">
        <v>1</v>
      </c>
      <c r="AD91" s="39" t="s">
        <v>23209</v>
      </c>
      <c r="AE91">
        <v>0</v>
      </c>
      <c r="AG91" s="39" t="s">
        <v>23211</v>
      </c>
      <c r="AH91">
        <v>1</v>
      </c>
      <c r="AJ91" s="39" t="s">
        <v>23836</v>
      </c>
      <c r="AK91">
        <v>0</v>
      </c>
      <c r="AM91" s="39" t="s">
        <v>23837</v>
      </c>
      <c r="AN91">
        <v>0</v>
      </c>
      <c r="AP91" s="39" t="s">
        <v>23838</v>
      </c>
      <c r="AQ91">
        <v>0</v>
      </c>
      <c r="AS91" s="39" t="s">
        <v>23839</v>
      </c>
      <c r="AT91">
        <v>0</v>
      </c>
      <c r="AV91" s="39" t="s">
        <v>314</v>
      </c>
      <c r="AW91">
        <v>1</v>
      </c>
      <c r="AY91" s="39" t="s">
        <v>21156</v>
      </c>
      <c r="AZ91">
        <v>0</v>
      </c>
      <c r="BB91" s="39" t="s">
        <v>21157</v>
      </c>
      <c r="BC91">
        <v>0</v>
      </c>
      <c r="BE91" s="39" t="s">
        <v>21853</v>
      </c>
      <c r="BF91">
        <v>0</v>
      </c>
      <c r="BH91" s="39" t="s">
        <v>23226</v>
      </c>
      <c r="BI91">
        <v>0</v>
      </c>
      <c r="BK91" s="39" t="s">
        <v>21853</v>
      </c>
      <c r="BL91">
        <v>0</v>
      </c>
      <c r="BN91" s="39" t="s">
        <v>21157</v>
      </c>
      <c r="BO91">
        <v>1</v>
      </c>
      <c r="BQ91" s="39" t="s">
        <v>23226</v>
      </c>
      <c r="BR91">
        <v>0</v>
      </c>
      <c r="BT91" s="39" t="s">
        <v>23217</v>
      </c>
      <c r="BU91">
        <v>0</v>
      </c>
      <c r="BW91" s="39" t="s">
        <v>23216</v>
      </c>
      <c r="BX91">
        <v>0</v>
      </c>
      <c r="BZ91" s="39" t="s">
        <v>21853</v>
      </c>
      <c r="CA91">
        <v>0</v>
      </c>
      <c r="CC91" s="39" t="s">
        <v>23840</v>
      </c>
      <c r="CD91">
        <v>0</v>
      </c>
      <c r="CF91" s="39" t="s">
        <v>23841</v>
      </c>
      <c r="CG91">
        <v>0</v>
      </c>
    </row>
    <row r="92" spans="1:85" x14ac:dyDescent="0.3">
      <c r="A92">
        <v>91</v>
      </c>
      <c r="B92" s="1">
        <v>45827.500787037039</v>
      </c>
      <c r="C92" s="1">
        <v>45827.509340277778</v>
      </c>
      <c r="D92" s="39" t="s">
        <v>1617</v>
      </c>
      <c r="E92" s="39" t="s">
        <v>1618</v>
      </c>
      <c r="F92">
        <v>11</v>
      </c>
      <c r="I92" s="39" t="s">
        <v>1618</v>
      </c>
      <c r="J92">
        <v>0</v>
      </c>
      <c r="L92">
        <v>13</v>
      </c>
      <c r="M92">
        <v>0</v>
      </c>
      <c r="O92">
        <v>33</v>
      </c>
      <c r="P92">
        <v>0</v>
      </c>
      <c r="R92" s="39" t="s">
        <v>23842</v>
      </c>
      <c r="S92">
        <v>0</v>
      </c>
      <c r="U92" s="39" t="s">
        <v>23843</v>
      </c>
      <c r="V92">
        <v>0</v>
      </c>
      <c r="X92" s="39" t="s">
        <v>23208</v>
      </c>
      <c r="Y92">
        <v>1</v>
      </c>
      <c r="AA92" s="39" t="s">
        <v>23209</v>
      </c>
      <c r="AB92">
        <v>1</v>
      </c>
      <c r="AD92" s="39" t="s">
        <v>23774</v>
      </c>
      <c r="AE92">
        <v>0</v>
      </c>
      <c r="AG92" s="39" t="s">
        <v>23211</v>
      </c>
      <c r="AH92">
        <v>1</v>
      </c>
      <c r="AJ92" s="39" t="s">
        <v>19130</v>
      </c>
      <c r="AK92">
        <v>0</v>
      </c>
      <c r="AM92" s="39" t="s">
        <v>23844</v>
      </c>
      <c r="AN92">
        <v>0</v>
      </c>
      <c r="AP92" s="39" t="s">
        <v>23845</v>
      </c>
      <c r="AQ92">
        <v>0</v>
      </c>
      <c r="AS92" s="39" t="s">
        <v>23846</v>
      </c>
      <c r="AT92">
        <v>0</v>
      </c>
      <c r="AV92" s="39" t="s">
        <v>314</v>
      </c>
      <c r="AW92">
        <v>1</v>
      </c>
      <c r="AY92" s="39" t="s">
        <v>16918</v>
      </c>
      <c r="AZ92">
        <v>1</v>
      </c>
      <c r="BB92" s="39" t="s">
        <v>20679</v>
      </c>
      <c r="BC92">
        <v>1</v>
      </c>
      <c r="BE92" s="39" t="s">
        <v>23216</v>
      </c>
      <c r="BF92">
        <v>1</v>
      </c>
      <c r="BH92" s="39" t="s">
        <v>21853</v>
      </c>
      <c r="BI92">
        <v>1</v>
      </c>
      <c r="BK92" s="39" t="s">
        <v>21157</v>
      </c>
      <c r="BL92">
        <v>0</v>
      </c>
      <c r="BN92" s="39" t="s">
        <v>21853</v>
      </c>
      <c r="BO92">
        <v>0</v>
      </c>
      <c r="BQ92" s="39" t="s">
        <v>23217</v>
      </c>
      <c r="BR92">
        <v>1</v>
      </c>
      <c r="BT92" s="39" t="s">
        <v>23217</v>
      </c>
      <c r="BU92">
        <v>0</v>
      </c>
      <c r="BW92" s="39" t="s">
        <v>21156</v>
      </c>
      <c r="BX92">
        <v>1</v>
      </c>
      <c r="BZ92" s="39" t="s">
        <v>20593</v>
      </c>
      <c r="CA92">
        <v>1</v>
      </c>
      <c r="CC92" s="39" t="s">
        <v>23847</v>
      </c>
      <c r="CD92">
        <v>0</v>
      </c>
      <c r="CF92" s="39" t="s">
        <v>23848</v>
      </c>
      <c r="CG92">
        <v>0</v>
      </c>
    </row>
    <row r="93" spans="1:85" x14ac:dyDescent="0.3">
      <c r="A93">
        <v>92</v>
      </c>
      <c r="B93" s="1">
        <v>45827.892604166664</v>
      </c>
      <c r="C93" s="1">
        <v>45827.912939814814</v>
      </c>
      <c r="D93" s="39" t="s">
        <v>2532</v>
      </c>
      <c r="E93" s="39" t="s">
        <v>2533</v>
      </c>
      <c r="F93">
        <v>13</v>
      </c>
      <c r="I93" s="39" t="s">
        <v>23849</v>
      </c>
      <c r="J93">
        <v>0</v>
      </c>
      <c r="L93">
        <v>9</v>
      </c>
      <c r="M93">
        <v>0</v>
      </c>
      <c r="O93">
        <v>40</v>
      </c>
      <c r="P93">
        <v>0</v>
      </c>
      <c r="R93" s="39" t="s">
        <v>23850</v>
      </c>
      <c r="S93">
        <v>0</v>
      </c>
      <c r="U93" s="39" t="s">
        <v>23851</v>
      </c>
      <c r="V93">
        <v>0</v>
      </c>
      <c r="X93" s="39" t="s">
        <v>23208</v>
      </c>
      <c r="Y93">
        <v>1</v>
      </c>
      <c r="AA93" s="39" t="s">
        <v>23209</v>
      </c>
      <c r="AB93">
        <v>1</v>
      </c>
      <c r="AD93" s="39" t="s">
        <v>23210</v>
      </c>
      <c r="AE93">
        <v>1</v>
      </c>
      <c r="AG93" s="39" t="s">
        <v>23211</v>
      </c>
      <c r="AH93">
        <v>1</v>
      </c>
      <c r="AJ93" s="39" t="s">
        <v>23852</v>
      </c>
      <c r="AK93">
        <v>0</v>
      </c>
      <c r="AM93" s="39" t="s">
        <v>23853</v>
      </c>
      <c r="AN93">
        <v>0</v>
      </c>
      <c r="AP93" s="39" t="s">
        <v>23854</v>
      </c>
      <c r="AQ93">
        <v>0</v>
      </c>
      <c r="AS93" s="39" t="s">
        <v>23855</v>
      </c>
      <c r="AT93">
        <v>0</v>
      </c>
      <c r="AV93" s="39" t="s">
        <v>314</v>
      </c>
      <c r="AW93">
        <v>1</v>
      </c>
      <c r="AY93" s="39" t="s">
        <v>16918</v>
      </c>
      <c r="AZ93">
        <v>1</v>
      </c>
      <c r="BB93" s="39" t="s">
        <v>20679</v>
      </c>
      <c r="BC93">
        <v>1</v>
      </c>
      <c r="BE93" s="39" t="s">
        <v>23216</v>
      </c>
      <c r="BF93">
        <v>1</v>
      </c>
      <c r="BH93" s="39" t="s">
        <v>21853</v>
      </c>
      <c r="BI93">
        <v>1</v>
      </c>
      <c r="BK93" s="39" t="s">
        <v>21156</v>
      </c>
      <c r="BL93">
        <v>1</v>
      </c>
      <c r="BN93" s="39" t="s">
        <v>21157</v>
      </c>
      <c r="BO93">
        <v>1</v>
      </c>
      <c r="BQ93" s="39" t="s">
        <v>23226</v>
      </c>
      <c r="BR93">
        <v>0</v>
      </c>
      <c r="BT93" s="39" t="s">
        <v>23217</v>
      </c>
      <c r="BU93">
        <v>0</v>
      </c>
      <c r="BW93" s="39" t="s">
        <v>21156</v>
      </c>
      <c r="BX93">
        <v>1</v>
      </c>
      <c r="BZ93" s="39" t="s">
        <v>20593</v>
      </c>
      <c r="CA93">
        <v>1</v>
      </c>
      <c r="CC93" s="39" t="s">
        <v>23856</v>
      </c>
      <c r="CD93">
        <v>0</v>
      </c>
      <c r="CF93" s="39" t="s">
        <v>23857</v>
      </c>
      <c r="CG93">
        <v>0</v>
      </c>
    </row>
    <row r="94" spans="1:85" x14ac:dyDescent="0.3">
      <c r="A94">
        <v>93</v>
      </c>
      <c r="B94" s="1">
        <v>45827.921122685184</v>
      </c>
      <c r="C94" s="1">
        <v>45827.929363425923</v>
      </c>
      <c r="D94" s="39" t="s">
        <v>1726</v>
      </c>
      <c r="E94" s="39" t="s">
        <v>1727</v>
      </c>
      <c r="F94">
        <v>12</v>
      </c>
      <c r="I94" s="39" t="s">
        <v>1728</v>
      </c>
      <c r="J94">
        <v>0</v>
      </c>
      <c r="L94">
        <v>13</v>
      </c>
      <c r="M94">
        <v>0</v>
      </c>
      <c r="O94">
        <v>6</v>
      </c>
      <c r="P94">
        <v>0</v>
      </c>
      <c r="R94" s="39" t="s">
        <v>23763</v>
      </c>
      <c r="S94">
        <v>0</v>
      </c>
      <c r="U94" s="39" t="s">
        <v>23764</v>
      </c>
      <c r="V94">
        <v>0</v>
      </c>
      <c r="X94" s="39" t="s">
        <v>23208</v>
      </c>
      <c r="Y94">
        <v>1</v>
      </c>
      <c r="AA94" s="39" t="s">
        <v>23210</v>
      </c>
      <c r="AB94">
        <v>0</v>
      </c>
      <c r="AD94" s="39" t="s">
        <v>23210</v>
      </c>
      <c r="AE94">
        <v>1</v>
      </c>
      <c r="AG94" s="39" t="s">
        <v>23209</v>
      </c>
      <c r="AH94">
        <v>0</v>
      </c>
      <c r="AJ94" s="39" t="s">
        <v>23209</v>
      </c>
      <c r="AK94">
        <v>0</v>
      </c>
      <c r="AM94" s="39" t="s">
        <v>23406</v>
      </c>
      <c r="AN94">
        <v>0</v>
      </c>
      <c r="AP94" s="39" t="s">
        <v>23858</v>
      </c>
      <c r="AQ94">
        <v>0</v>
      </c>
      <c r="AS94" s="39" t="s">
        <v>23726</v>
      </c>
      <c r="AT94">
        <v>0</v>
      </c>
      <c r="AV94" s="39" t="s">
        <v>314</v>
      </c>
      <c r="AW94">
        <v>1</v>
      </c>
      <c r="AY94" s="39" t="s">
        <v>16918</v>
      </c>
      <c r="AZ94">
        <v>1</v>
      </c>
      <c r="BB94" s="39" t="s">
        <v>20679</v>
      </c>
      <c r="BC94">
        <v>1</v>
      </c>
      <c r="BE94" s="39" t="s">
        <v>23216</v>
      </c>
      <c r="BF94">
        <v>1</v>
      </c>
      <c r="BH94" s="39" t="s">
        <v>21853</v>
      </c>
      <c r="BI94">
        <v>1</v>
      </c>
      <c r="BK94" s="39" t="s">
        <v>21156</v>
      </c>
      <c r="BL94">
        <v>1</v>
      </c>
      <c r="BN94" s="39" t="s">
        <v>21157</v>
      </c>
      <c r="BO94">
        <v>1</v>
      </c>
      <c r="BQ94" s="39" t="s">
        <v>23217</v>
      </c>
      <c r="BR94">
        <v>1</v>
      </c>
      <c r="BT94" s="39" t="s">
        <v>23217</v>
      </c>
      <c r="BU94">
        <v>0</v>
      </c>
      <c r="BW94" s="39" t="s">
        <v>21156</v>
      </c>
      <c r="BX94">
        <v>1</v>
      </c>
      <c r="BZ94" s="39" t="s">
        <v>20593</v>
      </c>
      <c r="CA94">
        <v>1</v>
      </c>
      <c r="CC94" s="39" t="s">
        <v>23859</v>
      </c>
      <c r="CD94">
        <v>0</v>
      </c>
      <c r="CF94" s="39" t="s">
        <v>23728</v>
      </c>
      <c r="CG94">
        <v>0</v>
      </c>
    </row>
    <row r="95" spans="1:85" x14ac:dyDescent="0.3">
      <c r="A95">
        <v>94</v>
      </c>
      <c r="B95" s="1">
        <v>45827.896203703705</v>
      </c>
      <c r="C95" s="1">
        <v>45827.930092592593</v>
      </c>
      <c r="D95" s="39" t="s">
        <v>1119</v>
      </c>
      <c r="E95" s="39" t="s">
        <v>1120</v>
      </c>
      <c r="F95">
        <v>14</v>
      </c>
      <c r="I95" s="39" t="s">
        <v>1120</v>
      </c>
      <c r="J95">
        <v>0</v>
      </c>
      <c r="L95">
        <v>1</v>
      </c>
      <c r="M95">
        <v>0</v>
      </c>
      <c r="O95">
        <v>16</v>
      </c>
      <c r="P95">
        <v>0</v>
      </c>
      <c r="R95" s="39" t="s">
        <v>23860</v>
      </c>
      <c r="S95">
        <v>0</v>
      </c>
      <c r="U95" s="39" t="s">
        <v>23861</v>
      </c>
      <c r="V95">
        <v>0</v>
      </c>
      <c r="X95" s="39" t="s">
        <v>23208</v>
      </c>
      <c r="Y95">
        <v>1</v>
      </c>
      <c r="AA95" s="39" t="s">
        <v>23209</v>
      </c>
      <c r="AB95">
        <v>1</v>
      </c>
      <c r="AD95" s="39" t="s">
        <v>23210</v>
      </c>
      <c r="AE95">
        <v>1</v>
      </c>
      <c r="AG95" s="39" t="s">
        <v>23211</v>
      </c>
      <c r="AH95">
        <v>1</v>
      </c>
      <c r="AJ95" s="39" t="s">
        <v>23862</v>
      </c>
      <c r="AK95">
        <v>0</v>
      </c>
      <c r="AM95" s="39" t="s">
        <v>23863</v>
      </c>
      <c r="AN95">
        <v>0</v>
      </c>
      <c r="AP95" s="39" t="s">
        <v>23864</v>
      </c>
      <c r="AQ95">
        <v>0</v>
      </c>
      <c r="AS95" s="39" t="s">
        <v>23865</v>
      </c>
      <c r="AT95">
        <v>0</v>
      </c>
      <c r="AV95" s="39" t="s">
        <v>314</v>
      </c>
      <c r="AW95">
        <v>1</v>
      </c>
      <c r="AY95" s="39" t="s">
        <v>16918</v>
      </c>
      <c r="AZ95">
        <v>1</v>
      </c>
      <c r="BB95" s="39" t="s">
        <v>20679</v>
      </c>
      <c r="BC95">
        <v>1</v>
      </c>
      <c r="BE95" s="39" t="s">
        <v>23216</v>
      </c>
      <c r="BF95">
        <v>1</v>
      </c>
      <c r="BH95" s="39" t="s">
        <v>21853</v>
      </c>
      <c r="BI95">
        <v>1</v>
      </c>
      <c r="BK95" s="39" t="s">
        <v>21156</v>
      </c>
      <c r="BL95">
        <v>1</v>
      </c>
      <c r="BN95" s="39" t="s">
        <v>21157</v>
      </c>
      <c r="BO95">
        <v>1</v>
      </c>
      <c r="BQ95" s="39" t="s">
        <v>23226</v>
      </c>
      <c r="BR95">
        <v>0</v>
      </c>
      <c r="BT95" s="39" t="s">
        <v>23226</v>
      </c>
      <c r="BU95">
        <v>1</v>
      </c>
      <c r="BW95" s="39" t="s">
        <v>21156</v>
      </c>
      <c r="BX95">
        <v>1</v>
      </c>
      <c r="BZ95" s="39" t="s">
        <v>20593</v>
      </c>
      <c r="CA95">
        <v>1</v>
      </c>
      <c r="CC95" s="39" t="s">
        <v>23866</v>
      </c>
      <c r="CD95">
        <v>0</v>
      </c>
      <c r="CF95" s="39" t="s">
        <v>23867</v>
      </c>
      <c r="CG95">
        <v>0</v>
      </c>
    </row>
    <row r="96" spans="1:85" x14ac:dyDescent="0.3">
      <c r="A96">
        <v>95</v>
      </c>
      <c r="B96" s="1">
        <v>45828.28261574074</v>
      </c>
      <c r="C96" s="1">
        <v>45828.289398148147</v>
      </c>
      <c r="D96" s="39" t="s">
        <v>3077</v>
      </c>
      <c r="E96" s="39" t="s">
        <v>3078</v>
      </c>
      <c r="F96">
        <v>9</v>
      </c>
      <c r="I96" s="39" t="s">
        <v>3079</v>
      </c>
      <c r="J96">
        <v>0</v>
      </c>
      <c r="L96">
        <v>9</v>
      </c>
      <c r="M96">
        <v>0</v>
      </c>
      <c r="O96">
        <v>36</v>
      </c>
      <c r="P96">
        <v>0</v>
      </c>
      <c r="R96" s="39" t="s">
        <v>16743</v>
      </c>
      <c r="S96">
        <v>0</v>
      </c>
      <c r="U96" s="39" t="s">
        <v>23868</v>
      </c>
      <c r="V96">
        <v>0</v>
      </c>
      <c r="X96" s="39" t="s">
        <v>23208</v>
      </c>
      <c r="Y96">
        <v>1</v>
      </c>
      <c r="AA96" s="39" t="s">
        <v>23209</v>
      </c>
      <c r="AB96">
        <v>1</v>
      </c>
      <c r="AD96" s="39" t="s">
        <v>23210</v>
      </c>
      <c r="AE96">
        <v>1</v>
      </c>
      <c r="AG96" s="39" t="s">
        <v>23209</v>
      </c>
      <c r="AH96">
        <v>0</v>
      </c>
      <c r="AJ96" s="39" t="s">
        <v>23869</v>
      </c>
      <c r="AK96">
        <v>0</v>
      </c>
      <c r="AM96" s="39" t="s">
        <v>23406</v>
      </c>
      <c r="AN96">
        <v>0</v>
      </c>
      <c r="AP96" s="39" t="s">
        <v>23407</v>
      </c>
      <c r="AQ96">
        <v>0</v>
      </c>
      <c r="AS96" s="39" t="s">
        <v>23870</v>
      </c>
      <c r="AT96">
        <v>0</v>
      </c>
      <c r="AV96" s="39" t="s">
        <v>314</v>
      </c>
      <c r="AW96">
        <v>1</v>
      </c>
      <c r="AY96" s="39" t="s">
        <v>16918</v>
      </c>
      <c r="AZ96">
        <v>1</v>
      </c>
      <c r="BB96" s="39" t="s">
        <v>23226</v>
      </c>
      <c r="BC96">
        <v>0</v>
      </c>
      <c r="BE96" s="39" t="s">
        <v>21853</v>
      </c>
      <c r="BF96">
        <v>0</v>
      </c>
      <c r="BH96" s="39" t="s">
        <v>23216</v>
      </c>
      <c r="BI96">
        <v>0</v>
      </c>
      <c r="BK96" s="39" t="s">
        <v>21156</v>
      </c>
      <c r="BL96">
        <v>1</v>
      </c>
      <c r="BN96" s="39" t="s">
        <v>21157</v>
      </c>
      <c r="BO96">
        <v>1</v>
      </c>
      <c r="BQ96" s="39" t="s">
        <v>23226</v>
      </c>
      <c r="BR96">
        <v>0</v>
      </c>
      <c r="BT96" s="39" t="s">
        <v>23217</v>
      </c>
      <c r="BU96">
        <v>0</v>
      </c>
      <c r="BW96" s="39" t="s">
        <v>21156</v>
      </c>
      <c r="BX96">
        <v>1</v>
      </c>
      <c r="BZ96" s="39" t="s">
        <v>20593</v>
      </c>
      <c r="CA96">
        <v>1</v>
      </c>
      <c r="CC96" s="39" t="s">
        <v>23871</v>
      </c>
      <c r="CD96">
        <v>0</v>
      </c>
      <c r="CF96" s="39" t="s">
        <v>23872</v>
      </c>
      <c r="CG96">
        <v>0</v>
      </c>
    </row>
    <row r="97" spans="1:85" x14ac:dyDescent="0.3">
      <c r="A97">
        <v>96</v>
      </c>
      <c r="B97" s="1">
        <v>45828.326504629629</v>
      </c>
      <c r="C97" s="1">
        <v>45828.327638888892</v>
      </c>
      <c r="D97" s="39" t="s">
        <v>3049</v>
      </c>
      <c r="E97" s="39" t="s">
        <v>3050</v>
      </c>
      <c r="F97">
        <v>10</v>
      </c>
      <c r="I97" s="39" t="s">
        <v>3050</v>
      </c>
      <c r="J97">
        <v>0</v>
      </c>
      <c r="L97">
        <v>9</v>
      </c>
      <c r="M97">
        <v>0</v>
      </c>
      <c r="O97">
        <v>9</v>
      </c>
      <c r="P97">
        <v>0</v>
      </c>
      <c r="R97" s="39" t="s">
        <v>23873</v>
      </c>
      <c r="S97">
        <v>0</v>
      </c>
      <c r="U97" s="39" t="s">
        <v>23874</v>
      </c>
      <c r="V97">
        <v>0</v>
      </c>
      <c r="X97" s="39" t="s">
        <v>23875</v>
      </c>
      <c r="Y97">
        <v>0</v>
      </c>
      <c r="AA97" s="39" t="s">
        <v>23209</v>
      </c>
      <c r="AB97">
        <v>1</v>
      </c>
      <c r="AD97" s="39" t="s">
        <v>23303</v>
      </c>
      <c r="AE97">
        <v>0</v>
      </c>
      <c r="AG97" s="39" t="s">
        <v>23304</v>
      </c>
      <c r="AH97">
        <v>0</v>
      </c>
      <c r="AJ97" s="39" t="s">
        <v>23876</v>
      </c>
      <c r="AK97">
        <v>0</v>
      </c>
      <c r="AM97" s="39" t="s">
        <v>23877</v>
      </c>
      <c r="AN97">
        <v>0</v>
      </c>
      <c r="AP97" s="39" t="s">
        <v>23878</v>
      </c>
      <c r="AQ97">
        <v>0</v>
      </c>
      <c r="AS97" s="39" t="s">
        <v>23879</v>
      </c>
      <c r="AT97">
        <v>0</v>
      </c>
      <c r="AV97" s="39" t="s">
        <v>314</v>
      </c>
      <c r="AW97">
        <v>1</v>
      </c>
      <c r="AY97" s="39" t="s">
        <v>16918</v>
      </c>
      <c r="AZ97">
        <v>1</v>
      </c>
      <c r="BB97" s="39" t="s">
        <v>23226</v>
      </c>
      <c r="BC97">
        <v>0</v>
      </c>
      <c r="BE97" s="39" t="s">
        <v>23216</v>
      </c>
      <c r="BF97">
        <v>1</v>
      </c>
      <c r="BH97" s="39" t="s">
        <v>21853</v>
      </c>
      <c r="BI97">
        <v>1</v>
      </c>
      <c r="BK97" s="39" t="s">
        <v>21156</v>
      </c>
      <c r="BL97">
        <v>1</v>
      </c>
      <c r="BN97" s="39" t="s">
        <v>21157</v>
      </c>
      <c r="BO97">
        <v>1</v>
      </c>
      <c r="BQ97" s="39" t="s">
        <v>23217</v>
      </c>
      <c r="BR97">
        <v>1</v>
      </c>
      <c r="BT97" s="39" t="s">
        <v>23217</v>
      </c>
      <c r="BU97">
        <v>0</v>
      </c>
      <c r="BW97" s="39" t="s">
        <v>21156</v>
      </c>
      <c r="BX97">
        <v>1</v>
      </c>
      <c r="BZ97" s="39" t="s">
        <v>20593</v>
      </c>
      <c r="CA97">
        <v>1</v>
      </c>
      <c r="CC97" s="39" t="s">
        <v>23880</v>
      </c>
      <c r="CD97">
        <v>0</v>
      </c>
      <c r="CF97" s="39" t="s">
        <v>23881</v>
      </c>
      <c r="CG97">
        <v>0</v>
      </c>
    </row>
    <row r="98" spans="1:85" x14ac:dyDescent="0.3">
      <c r="A98">
        <v>97</v>
      </c>
      <c r="B98" s="1">
        <v>45828.337430555555</v>
      </c>
      <c r="C98" s="1">
        <v>45828.3516087963</v>
      </c>
      <c r="D98" s="39" t="s">
        <v>2562</v>
      </c>
      <c r="E98" s="39" t="s">
        <v>2563</v>
      </c>
      <c r="F98">
        <v>10</v>
      </c>
      <c r="I98" s="39" t="s">
        <v>2563</v>
      </c>
      <c r="J98">
        <v>0</v>
      </c>
      <c r="L98">
        <v>9</v>
      </c>
      <c r="M98">
        <v>0</v>
      </c>
      <c r="O98">
        <v>31</v>
      </c>
      <c r="P98">
        <v>0</v>
      </c>
      <c r="R98" s="39" t="s">
        <v>23882</v>
      </c>
      <c r="S98">
        <v>0</v>
      </c>
      <c r="U98" s="39" t="s">
        <v>23883</v>
      </c>
      <c r="V98">
        <v>0</v>
      </c>
      <c r="X98" s="39" t="s">
        <v>23231</v>
      </c>
      <c r="Y98">
        <v>0</v>
      </c>
      <c r="AA98" s="39" t="s">
        <v>23303</v>
      </c>
      <c r="AB98">
        <v>0</v>
      </c>
      <c r="AD98" s="39" t="s">
        <v>23209</v>
      </c>
      <c r="AE98">
        <v>0</v>
      </c>
      <c r="AG98" s="39" t="s">
        <v>23211</v>
      </c>
      <c r="AH98">
        <v>1</v>
      </c>
      <c r="AJ98" s="39" t="s">
        <v>23884</v>
      </c>
      <c r="AK98">
        <v>0</v>
      </c>
      <c r="AM98" s="39" t="s">
        <v>23885</v>
      </c>
      <c r="AN98">
        <v>0</v>
      </c>
      <c r="AP98" s="39" t="s">
        <v>23886</v>
      </c>
      <c r="AQ98">
        <v>0</v>
      </c>
      <c r="AS98" s="39" t="s">
        <v>23887</v>
      </c>
      <c r="AT98">
        <v>0</v>
      </c>
      <c r="AV98" s="39" t="s">
        <v>314</v>
      </c>
      <c r="AW98">
        <v>1</v>
      </c>
      <c r="AY98" s="39" t="s">
        <v>16918</v>
      </c>
      <c r="AZ98">
        <v>1</v>
      </c>
      <c r="BB98" s="39" t="s">
        <v>20679</v>
      </c>
      <c r="BC98">
        <v>1</v>
      </c>
      <c r="BE98" s="39" t="s">
        <v>21853</v>
      </c>
      <c r="BF98">
        <v>0</v>
      </c>
      <c r="BH98" s="39" t="s">
        <v>23216</v>
      </c>
      <c r="BI98">
        <v>0</v>
      </c>
      <c r="BK98" s="39" t="s">
        <v>21156</v>
      </c>
      <c r="BL98">
        <v>1</v>
      </c>
      <c r="BN98" s="39" t="s">
        <v>21157</v>
      </c>
      <c r="BO98">
        <v>1</v>
      </c>
      <c r="BQ98" s="39" t="s">
        <v>23217</v>
      </c>
      <c r="BR98">
        <v>1</v>
      </c>
      <c r="BT98" s="39" t="s">
        <v>23226</v>
      </c>
      <c r="BU98">
        <v>1</v>
      </c>
      <c r="BW98" s="39" t="s">
        <v>21156</v>
      </c>
      <c r="BX98">
        <v>1</v>
      </c>
      <c r="BZ98" s="39" t="s">
        <v>20593</v>
      </c>
      <c r="CA98">
        <v>1</v>
      </c>
      <c r="CC98" s="39" t="s">
        <v>23888</v>
      </c>
      <c r="CD98">
        <v>0</v>
      </c>
      <c r="CF98" s="39" t="s">
        <v>23889</v>
      </c>
      <c r="CG98">
        <v>0</v>
      </c>
    </row>
    <row r="99" spans="1:85" x14ac:dyDescent="0.3">
      <c r="A99">
        <v>98</v>
      </c>
      <c r="B99" s="1">
        <v>45828.3518287037</v>
      </c>
      <c r="C99" s="1">
        <v>45828.358773148146</v>
      </c>
      <c r="D99" s="39" t="s">
        <v>1912</v>
      </c>
      <c r="E99" s="39" t="s">
        <v>1913</v>
      </c>
      <c r="F99">
        <v>8</v>
      </c>
      <c r="I99" s="39" t="s">
        <v>1913</v>
      </c>
      <c r="J99">
        <v>0</v>
      </c>
      <c r="L99">
        <v>9</v>
      </c>
      <c r="M99">
        <v>0</v>
      </c>
      <c r="O99">
        <v>39</v>
      </c>
      <c r="P99">
        <v>0</v>
      </c>
      <c r="R99" s="39" t="s">
        <v>16473</v>
      </c>
      <c r="S99">
        <v>0</v>
      </c>
      <c r="U99" s="39" t="s">
        <v>23890</v>
      </c>
      <c r="V99">
        <v>0</v>
      </c>
      <c r="X99" s="39" t="s">
        <v>23875</v>
      </c>
      <c r="Y99">
        <v>0</v>
      </c>
      <c r="AA99" s="39" t="s">
        <v>23209</v>
      </c>
      <c r="AB99">
        <v>1</v>
      </c>
      <c r="AD99" s="39" t="s">
        <v>23210</v>
      </c>
      <c r="AE99">
        <v>1</v>
      </c>
      <c r="AG99" s="39" t="s">
        <v>23209</v>
      </c>
      <c r="AH99">
        <v>0</v>
      </c>
      <c r="AJ99" s="39" t="s">
        <v>23891</v>
      </c>
      <c r="AK99">
        <v>0</v>
      </c>
      <c r="AM99" s="39" t="s">
        <v>23892</v>
      </c>
      <c r="AN99">
        <v>0</v>
      </c>
      <c r="AP99" s="39" t="s">
        <v>23407</v>
      </c>
      <c r="AQ99">
        <v>0</v>
      </c>
      <c r="AS99" s="39" t="s">
        <v>23893</v>
      </c>
      <c r="AT99">
        <v>0</v>
      </c>
      <c r="AV99" s="39" t="s">
        <v>314</v>
      </c>
      <c r="AW99">
        <v>1</v>
      </c>
      <c r="AY99" s="39" t="s">
        <v>16918</v>
      </c>
      <c r="AZ99">
        <v>1</v>
      </c>
      <c r="BB99" s="39" t="s">
        <v>23226</v>
      </c>
      <c r="BC99">
        <v>0</v>
      </c>
      <c r="BE99" s="39" t="s">
        <v>21853</v>
      </c>
      <c r="BF99">
        <v>0</v>
      </c>
      <c r="BH99" s="39" t="s">
        <v>23216</v>
      </c>
      <c r="BI99">
        <v>0</v>
      </c>
      <c r="BK99" s="39" t="s">
        <v>21156</v>
      </c>
      <c r="BL99">
        <v>1</v>
      </c>
      <c r="BN99" s="39" t="s">
        <v>21157</v>
      </c>
      <c r="BO99">
        <v>1</v>
      </c>
      <c r="BQ99" s="39" t="s">
        <v>23226</v>
      </c>
      <c r="BR99">
        <v>0</v>
      </c>
      <c r="BT99" s="39" t="s">
        <v>23217</v>
      </c>
      <c r="BU99">
        <v>0</v>
      </c>
      <c r="BW99" s="39" t="s">
        <v>21156</v>
      </c>
      <c r="BX99">
        <v>1</v>
      </c>
      <c r="BZ99" s="39" t="s">
        <v>20593</v>
      </c>
      <c r="CA99">
        <v>1</v>
      </c>
      <c r="CC99" s="39" t="s">
        <v>23894</v>
      </c>
      <c r="CD99">
        <v>0</v>
      </c>
      <c r="CF99" s="39" t="s">
        <v>23895</v>
      </c>
      <c r="CG99">
        <v>0</v>
      </c>
    </row>
    <row r="100" spans="1:85" x14ac:dyDescent="0.3">
      <c r="A100">
        <v>99</v>
      </c>
      <c r="B100" s="1">
        <v>45828.351122685184</v>
      </c>
      <c r="C100" s="1">
        <v>45828.366180555553</v>
      </c>
      <c r="D100" s="39" t="s">
        <v>3030</v>
      </c>
      <c r="E100" s="39" t="s">
        <v>3031</v>
      </c>
      <c r="F100">
        <v>10</v>
      </c>
      <c r="I100" s="39" t="s">
        <v>3031</v>
      </c>
      <c r="J100">
        <v>0</v>
      </c>
      <c r="L100">
        <v>9</v>
      </c>
      <c r="M100">
        <v>0</v>
      </c>
      <c r="O100">
        <v>12</v>
      </c>
      <c r="P100">
        <v>0</v>
      </c>
      <c r="R100" s="39" t="s">
        <v>23896</v>
      </c>
      <c r="S100">
        <v>0</v>
      </c>
      <c r="U100" s="39" t="s">
        <v>23897</v>
      </c>
      <c r="V100">
        <v>0</v>
      </c>
      <c r="X100" s="39" t="s">
        <v>23208</v>
      </c>
      <c r="Y100">
        <v>1</v>
      </c>
      <c r="AA100" s="39" t="s">
        <v>23209</v>
      </c>
      <c r="AB100">
        <v>1</v>
      </c>
      <c r="AD100" s="39" t="s">
        <v>23210</v>
      </c>
      <c r="AE100">
        <v>1</v>
      </c>
      <c r="AG100" s="39" t="s">
        <v>23211</v>
      </c>
      <c r="AH100">
        <v>1</v>
      </c>
      <c r="AJ100" s="39" t="s">
        <v>23898</v>
      </c>
      <c r="AK100">
        <v>0</v>
      </c>
      <c r="AM100" s="39" t="s">
        <v>23899</v>
      </c>
      <c r="AN100">
        <v>0</v>
      </c>
      <c r="AP100" s="39" t="s">
        <v>23900</v>
      </c>
      <c r="AQ100">
        <v>0</v>
      </c>
      <c r="AS100" s="39" t="s">
        <v>23901</v>
      </c>
      <c r="AT100">
        <v>0</v>
      </c>
      <c r="AV100" s="39" t="s">
        <v>314</v>
      </c>
      <c r="AW100">
        <v>1</v>
      </c>
      <c r="AY100" s="39" t="s">
        <v>23216</v>
      </c>
      <c r="AZ100">
        <v>0</v>
      </c>
      <c r="BB100" s="39" t="s">
        <v>20679</v>
      </c>
      <c r="BC100">
        <v>1</v>
      </c>
      <c r="BE100" s="39" t="s">
        <v>21853</v>
      </c>
      <c r="BF100">
        <v>0</v>
      </c>
      <c r="BH100" s="39" t="s">
        <v>23216</v>
      </c>
      <c r="BI100">
        <v>0</v>
      </c>
      <c r="BK100" s="39" t="s">
        <v>21156</v>
      </c>
      <c r="BL100">
        <v>1</v>
      </c>
      <c r="BN100" s="39" t="s">
        <v>21157</v>
      </c>
      <c r="BO100">
        <v>1</v>
      </c>
      <c r="BQ100" s="39" t="s">
        <v>23226</v>
      </c>
      <c r="BR100">
        <v>0</v>
      </c>
      <c r="BT100" s="39" t="s">
        <v>23217</v>
      </c>
      <c r="BU100">
        <v>0</v>
      </c>
      <c r="BW100" s="39" t="s">
        <v>21156</v>
      </c>
      <c r="BX100">
        <v>1</v>
      </c>
      <c r="BZ100" s="39" t="s">
        <v>20593</v>
      </c>
      <c r="CA100">
        <v>1</v>
      </c>
      <c r="CC100" s="39" t="s">
        <v>23902</v>
      </c>
      <c r="CD100">
        <v>0</v>
      </c>
      <c r="CF100" s="39" t="s">
        <v>23903</v>
      </c>
      <c r="CG100">
        <v>0</v>
      </c>
    </row>
    <row r="101" spans="1:85" x14ac:dyDescent="0.3">
      <c r="A101">
        <v>100</v>
      </c>
      <c r="B101" s="1">
        <v>45828.36074074074</v>
      </c>
      <c r="C101" s="1">
        <v>45828.372627314813</v>
      </c>
      <c r="D101" s="39" t="s">
        <v>3831</v>
      </c>
      <c r="E101" s="39" t="s">
        <v>3832</v>
      </c>
      <c r="F101">
        <v>11</v>
      </c>
      <c r="I101" s="39" t="s">
        <v>3832</v>
      </c>
      <c r="J101">
        <v>0</v>
      </c>
      <c r="L101">
        <v>9</v>
      </c>
      <c r="M101">
        <v>0</v>
      </c>
      <c r="O101">
        <v>23</v>
      </c>
      <c r="P101">
        <v>0</v>
      </c>
      <c r="R101" s="39" t="s">
        <v>23904</v>
      </c>
      <c r="S101">
        <v>0</v>
      </c>
      <c r="U101" s="39" t="s">
        <v>23905</v>
      </c>
      <c r="V101">
        <v>0</v>
      </c>
      <c r="X101" s="39" t="s">
        <v>23208</v>
      </c>
      <c r="Y101">
        <v>1</v>
      </c>
      <c r="AA101" s="39" t="s">
        <v>23774</v>
      </c>
      <c r="AB101">
        <v>0</v>
      </c>
      <c r="AD101" s="39" t="s">
        <v>23209</v>
      </c>
      <c r="AE101">
        <v>0</v>
      </c>
      <c r="AG101" s="39" t="s">
        <v>23211</v>
      </c>
      <c r="AH101">
        <v>1</v>
      </c>
      <c r="AJ101" s="39" t="s">
        <v>23906</v>
      </c>
      <c r="AK101">
        <v>0</v>
      </c>
      <c r="AM101" s="39" t="s">
        <v>23907</v>
      </c>
      <c r="AN101">
        <v>0</v>
      </c>
      <c r="AP101" s="39" t="s">
        <v>23908</v>
      </c>
      <c r="AQ101">
        <v>0</v>
      </c>
      <c r="AS101" s="39" t="s">
        <v>23909</v>
      </c>
      <c r="AT101">
        <v>0</v>
      </c>
      <c r="AV101" s="39" t="s">
        <v>314</v>
      </c>
      <c r="AW101">
        <v>1</v>
      </c>
      <c r="AY101" s="39" t="s">
        <v>16918</v>
      </c>
      <c r="AZ101">
        <v>1</v>
      </c>
      <c r="BB101" s="39" t="s">
        <v>20679</v>
      </c>
      <c r="BC101">
        <v>1</v>
      </c>
      <c r="BE101" s="39" t="s">
        <v>23216</v>
      </c>
      <c r="BF101">
        <v>1</v>
      </c>
      <c r="BH101" s="39" t="s">
        <v>314</v>
      </c>
      <c r="BI101">
        <v>0</v>
      </c>
      <c r="BK101" s="39" t="s">
        <v>21156</v>
      </c>
      <c r="BL101">
        <v>1</v>
      </c>
      <c r="BN101" s="39" t="s">
        <v>21157</v>
      </c>
      <c r="BO101">
        <v>1</v>
      </c>
      <c r="BQ101" s="39" t="s">
        <v>23217</v>
      </c>
      <c r="BR101">
        <v>1</v>
      </c>
      <c r="BT101" s="39" t="s">
        <v>23217</v>
      </c>
      <c r="BU101">
        <v>0</v>
      </c>
      <c r="BW101" s="39" t="s">
        <v>21156</v>
      </c>
      <c r="BX101">
        <v>1</v>
      </c>
      <c r="BZ101" s="39" t="s">
        <v>20593</v>
      </c>
      <c r="CA101">
        <v>1</v>
      </c>
      <c r="CC101" s="39" t="s">
        <v>23910</v>
      </c>
      <c r="CD101">
        <v>0</v>
      </c>
      <c r="CF101" s="39" t="s">
        <v>23911</v>
      </c>
      <c r="CG101">
        <v>0</v>
      </c>
    </row>
    <row r="102" spans="1:85" x14ac:dyDescent="0.3">
      <c r="A102">
        <v>101</v>
      </c>
      <c r="B102" s="1">
        <v>45828.366747685184</v>
      </c>
      <c r="C102" s="1">
        <v>45828.3753125</v>
      </c>
      <c r="D102" s="39" t="s">
        <v>3838</v>
      </c>
      <c r="E102" s="39" t="s">
        <v>3839</v>
      </c>
      <c r="F102">
        <v>10</v>
      </c>
      <c r="I102" s="39" t="s">
        <v>3839</v>
      </c>
      <c r="L102">
        <v>9</v>
      </c>
      <c r="O102">
        <v>25</v>
      </c>
      <c r="R102" s="39" t="s">
        <v>23912</v>
      </c>
      <c r="U102" s="39" t="s">
        <v>23913</v>
      </c>
      <c r="X102" s="39" t="s">
        <v>23914</v>
      </c>
      <c r="Y102">
        <v>0</v>
      </c>
      <c r="AA102" s="39" t="s">
        <v>23774</v>
      </c>
      <c r="AB102">
        <v>0</v>
      </c>
      <c r="AD102" s="39" t="s">
        <v>23209</v>
      </c>
      <c r="AE102">
        <v>0</v>
      </c>
      <c r="AG102" s="39" t="s">
        <v>23211</v>
      </c>
      <c r="AH102">
        <v>1</v>
      </c>
      <c r="AJ102" s="39" t="s">
        <v>23915</v>
      </c>
      <c r="AM102" s="39" t="s">
        <v>23916</v>
      </c>
      <c r="AP102" s="39" t="s">
        <v>23908</v>
      </c>
      <c r="AS102" s="39" t="s">
        <v>23917</v>
      </c>
      <c r="AV102" s="39" t="s">
        <v>314</v>
      </c>
      <c r="AW102">
        <v>1</v>
      </c>
      <c r="AY102" s="39" t="s">
        <v>16918</v>
      </c>
      <c r="AZ102">
        <v>1</v>
      </c>
      <c r="BB102" s="39" t="s">
        <v>20679</v>
      </c>
      <c r="BC102">
        <v>1</v>
      </c>
      <c r="BE102" s="39" t="s">
        <v>23216</v>
      </c>
      <c r="BF102">
        <v>1</v>
      </c>
      <c r="BH102" s="39" t="s">
        <v>21853</v>
      </c>
      <c r="BI102">
        <v>1</v>
      </c>
      <c r="BK102" s="39" t="s">
        <v>21156</v>
      </c>
      <c r="BL102">
        <v>1</v>
      </c>
      <c r="BN102" s="39" t="s">
        <v>21157</v>
      </c>
      <c r="BO102">
        <v>1</v>
      </c>
      <c r="BQ102" s="39" t="s">
        <v>23226</v>
      </c>
      <c r="BR102">
        <v>0</v>
      </c>
      <c r="BT102" s="39" t="s">
        <v>23217</v>
      </c>
      <c r="BU102">
        <v>0</v>
      </c>
      <c r="BW102" s="39" t="s">
        <v>21156</v>
      </c>
      <c r="BX102">
        <v>1</v>
      </c>
      <c r="BZ102" s="39" t="s">
        <v>20593</v>
      </c>
      <c r="CA102">
        <v>1</v>
      </c>
      <c r="CC102" s="39" t="s">
        <v>23918</v>
      </c>
      <c r="CF102" s="39" t="s">
        <v>23919</v>
      </c>
    </row>
    <row r="103" spans="1:85" x14ac:dyDescent="0.3">
      <c r="A103">
        <v>102</v>
      </c>
      <c r="B103" s="1">
        <v>45828.376342592594</v>
      </c>
      <c r="C103" s="1">
        <v>45828.379733796297</v>
      </c>
      <c r="D103" s="39" t="s">
        <v>3855</v>
      </c>
      <c r="E103" s="39" t="s">
        <v>3856</v>
      </c>
      <c r="F103">
        <v>10</v>
      </c>
      <c r="I103" s="39" t="s">
        <v>3856</v>
      </c>
      <c r="L103">
        <v>9</v>
      </c>
      <c r="O103">
        <v>2</v>
      </c>
      <c r="R103" s="39" t="s">
        <v>23920</v>
      </c>
      <c r="U103" s="39" t="s">
        <v>23921</v>
      </c>
      <c r="X103" s="39" t="s">
        <v>23922</v>
      </c>
      <c r="Y103">
        <v>0</v>
      </c>
      <c r="AA103" s="39" t="s">
        <v>23774</v>
      </c>
      <c r="AB103">
        <v>0</v>
      </c>
      <c r="AD103" s="39" t="s">
        <v>23209</v>
      </c>
      <c r="AE103">
        <v>0</v>
      </c>
      <c r="AG103" s="39" t="s">
        <v>23211</v>
      </c>
      <c r="AH103">
        <v>1</v>
      </c>
      <c r="AJ103" s="39" t="s">
        <v>23923</v>
      </c>
      <c r="AM103" s="39" t="s">
        <v>23924</v>
      </c>
      <c r="AP103" s="39" t="s">
        <v>23908</v>
      </c>
      <c r="AS103" s="39" t="s">
        <v>23925</v>
      </c>
      <c r="AV103" s="39" t="s">
        <v>314</v>
      </c>
      <c r="AW103">
        <v>1</v>
      </c>
      <c r="AY103" s="39" t="s">
        <v>16918</v>
      </c>
      <c r="AZ103">
        <v>1</v>
      </c>
      <c r="BB103" s="39" t="s">
        <v>20679</v>
      </c>
      <c r="BC103">
        <v>1</v>
      </c>
      <c r="BE103" s="39" t="s">
        <v>23216</v>
      </c>
      <c r="BF103">
        <v>1</v>
      </c>
      <c r="BH103" s="39" t="s">
        <v>314</v>
      </c>
      <c r="BI103">
        <v>0</v>
      </c>
      <c r="BK103" s="39" t="s">
        <v>21156</v>
      </c>
      <c r="BL103">
        <v>1</v>
      </c>
      <c r="BN103" s="39" t="s">
        <v>21157</v>
      </c>
      <c r="BO103">
        <v>1</v>
      </c>
      <c r="BQ103" s="39" t="s">
        <v>23217</v>
      </c>
      <c r="BR103">
        <v>1</v>
      </c>
      <c r="BT103" s="39" t="s">
        <v>23217</v>
      </c>
      <c r="BU103">
        <v>0</v>
      </c>
      <c r="BW103" s="39" t="s">
        <v>21156</v>
      </c>
      <c r="BX103">
        <v>1</v>
      </c>
      <c r="BZ103" s="39" t="s">
        <v>20593</v>
      </c>
      <c r="CA103">
        <v>1</v>
      </c>
      <c r="CC103" s="39" t="s">
        <v>23926</v>
      </c>
      <c r="CF103" s="39" t="s">
        <v>23927</v>
      </c>
    </row>
    <row r="104" spans="1:85" x14ac:dyDescent="0.3">
      <c r="A104">
        <v>103</v>
      </c>
      <c r="B104" s="1">
        <v>45828.370659722219</v>
      </c>
      <c r="C104" s="1">
        <v>45828.391006944446</v>
      </c>
      <c r="D104" s="39" t="s">
        <v>3846</v>
      </c>
      <c r="E104" s="39" t="s">
        <v>3847</v>
      </c>
      <c r="F104">
        <v>10</v>
      </c>
      <c r="I104" s="39" t="s">
        <v>3847</v>
      </c>
      <c r="L104">
        <v>9</v>
      </c>
      <c r="O104">
        <v>27</v>
      </c>
      <c r="R104" s="39" t="s">
        <v>23928</v>
      </c>
      <c r="U104" s="39" t="s">
        <v>23929</v>
      </c>
      <c r="X104" s="39" t="s">
        <v>23914</v>
      </c>
      <c r="Y104">
        <v>0</v>
      </c>
      <c r="AA104" s="39" t="s">
        <v>23774</v>
      </c>
      <c r="AB104">
        <v>0</v>
      </c>
      <c r="AD104" s="39" t="s">
        <v>23209</v>
      </c>
      <c r="AE104">
        <v>0</v>
      </c>
      <c r="AG104" s="39" t="s">
        <v>23211</v>
      </c>
      <c r="AH104">
        <v>1</v>
      </c>
      <c r="AJ104" s="39" t="s">
        <v>23915</v>
      </c>
      <c r="AM104" s="39" t="s">
        <v>23907</v>
      </c>
      <c r="AP104" s="39" t="s">
        <v>23908</v>
      </c>
      <c r="AS104" s="39" t="s">
        <v>23930</v>
      </c>
      <c r="AV104" s="39" t="s">
        <v>314</v>
      </c>
      <c r="AW104">
        <v>1</v>
      </c>
      <c r="AY104" s="39" t="s">
        <v>21156</v>
      </c>
      <c r="AZ104">
        <v>0</v>
      </c>
      <c r="BB104" s="39" t="s">
        <v>20679</v>
      </c>
      <c r="BC104">
        <v>1</v>
      </c>
      <c r="BE104" s="39" t="s">
        <v>23216</v>
      </c>
      <c r="BF104">
        <v>1</v>
      </c>
      <c r="BH104" s="39" t="s">
        <v>21853</v>
      </c>
      <c r="BI104">
        <v>1</v>
      </c>
      <c r="BK104" s="39" t="s">
        <v>21156</v>
      </c>
      <c r="BL104">
        <v>1</v>
      </c>
      <c r="BN104" s="39" t="s">
        <v>21157</v>
      </c>
      <c r="BO104">
        <v>1</v>
      </c>
      <c r="BQ104" s="39" t="s">
        <v>23217</v>
      </c>
      <c r="BR104">
        <v>1</v>
      </c>
      <c r="BT104" s="39" t="s">
        <v>23217</v>
      </c>
      <c r="BU104">
        <v>0</v>
      </c>
      <c r="BW104" s="39" t="s">
        <v>21156</v>
      </c>
      <c r="BX104">
        <v>1</v>
      </c>
      <c r="BZ104" s="39" t="s">
        <v>20593</v>
      </c>
      <c r="CA104">
        <v>1</v>
      </c>
      <c r="CC104" s="39" t="s">
        <v>23931</v>
      </c>
      <c r="CF104" s="39" t="s">
        <v>23932</v>
      </c>
    </row>
    <row r="105" spans="1:85" x14ac:dyDescent="0.3">
      <c r="A105">
        <v>104</v>
      </c>
      <c r="B105" s="1">
        <v>45828.367662037039</v>
      </c>
      <c r="C105" s="1">
        <v>45828.391030092593</v>
      </c>
      <c r="D105" s="39" t="s">
        <v>3850</v>
      </c>
      <c r="E105" s="39" t="s">
        <v>3851</v>
      </c>
      <c r="F105">
        <v>10</v>
      </c>
      <c r="I105" s="39" t="s">
        <v>23933</v>
      </c>
      <c r="L105">
        <v>9</v>
      </c>
      <c r="O105">
        <v>8</v>
      </c>
      <c r="R105" s="39" t="s">
        <v>23934</v>
      </c>
      <c r="U105" s="39" t="s">
        <v>23935</v>
      </c>
      <c r="X105" s="39" t="s">
        <v>23936</v>
      </c>
      <c r="Y105">
        <v>0</v>
      </c>
      <c r="AA105" s="39" t="s">
        <v>23303</v>
      </c>
      <c r="AB105">
        <v>0</v>
      </c>
      <c r="AD105" s="39" t="s">
        <v>23209</v>
      </c>
      <c r="AE105">
        <v>0</v>
      </c>
      <c r="AG105" s="39" t="s">
        <v>23211</v>
      </c>
      <c r="AH105">
        <v>1</v>
      </c>
      <c r="AJ105" s="39" t="s">
        <v>23937</v>
      </c>
      <c r="AM105" s="39" t="s">
        <v>23938</v>
      </c>
      <c r="AP105" s="39" t="s">
        <v>23939</v>
      </c>
      <c r="AS105" s="39" t="s">
        <v>23940</v>
      </c>
      <c r="AV105" s="39" t="s">
        <v>314</v>
      </c>
      <c r="AW105">
        <v>1</v>
      </c>
      <c r="AY105" s="39" t="s">
        <v>21156</v>
      </c>
      <c r="AZ105">
        <v>0</v>
      </c>
      <c r="BB105" s="39" t="s">
        <v>20679</v>
      </c>
      <c r="BC105">
        <v>1</v>
      </c>
      <c r="BE105" s="39" t="s">
        <v>23216</v>
      </c>
      <c r="BF105">
        <v>1</v>
      </c>
      <c r="BH105" s="39" t="s">
        <v>21853</v>
      </c>
      <c r="BI105">
        <v>1</v>
      </c>
      <c r="BK105" s="39" t="s">
        <v>21156</v>
      </c>
      <c r="BL105">
        <v>1</v>
      </c>
      <c r="BN105" s="39" t="s">
        <v>21157</v>
      </c>
      <c r="BO105">
        <v>1</v>
      </c>
      <c r="BQ105" s="39" t="s">
        <v>23217</v>
      </c>
      <c r="BR105">
        <v>1</v>
      </c>
      <c r="BT105" s="39" t="s">
        <v>23217</v>
      </c>
      <c r="BU105">
        <v>0</v>
      </c>
      <c r="BW105" s="39" t="s">
        <v>21156</v>
      </c>
      <c r="BX105">
        <v>1</v>
      </c>
      <c r="BZ105" s="39" t="s">
        <v>20593</v>
      </c>
      <c r="CA105">
        <v>1</v>
      </c>
      <c r="CC105" s="39" t="s">
        <v>23941</v>
      </c>
      <c r="CF105" s="39" t="s">
        <v>23932</v>
      </c>
    </row>
    <row r="106" spans="1:85" x14ac:dyDescent="0.3">
      <c r="A106">
        <v>105</v>
      </c>
      <c r="B106" s="1">
        <v>45828.505787037036</v>
      </c>
      <c r="C106" s="1">
        <v>45828.510775462964</v>
      </c>
      <c r="D106" s="39" t="s">
        <v>1606</v>
      </c>
      <c r="E106" s="39" t="s">
        <v>1607</v>
      </c>
      <c r="F106">
        <v>5</v>
      </c>
      <c r="I106" s="39" t="s">
        <v>1608</v>
      </c>
      <c r="L106">
        <v>13</v>
      </c>
      <c r="O106">
        <v>27</v>
      </c>
      <c r="R106" s="39" t="s">
        <v>23942</v>
      </c>
      <c r="U106" s="39" t="s">
        <v>16702</v>
      </c>
      <c r="X106" s="39" t="s">
        <v>23914</v>
      </c>
      <c r="Y106">
        <v>0</v>
      </c>
      <c r="AA106" s="39" t="s">
        <v>23210</v>
      </c>
      <c r="AB106">
        <v>0</v>
      </c>
      <c r="AD106" s="39" t="s">
        <v>23210</v>
      </c>
      <c r="AE106">
        <v>1</v>
      </c>
      <c r="AG106" s="39" t="s">
        <v>23209</v>
      </c>
      <c r="AH106">
        <v>0</v>
      </c>
      <c r="AJ106" s="39" t="s">
        <v>23943</v>
      </c>
      <c r="AM106" s="39" t="s">
        <v>16743</v>
      </c>
      <c r="AP106" s="39" t="s">
        <v>23944</v>
      </c>
      <c r="AS106" s="39" t="s">
        <v>23945</v>
      </c>
      <c r="AV106" s="39" t="s">
        <v>314</v>
      </c>
      <c r="AW106">
        <v>1</v>
      </c>
      <c r="AY106" s="39" t="s">
        <v>16918</v>
      </c>
      <c r="AZ106">
        <v>1</v>
      </c>
      <c r="BB106" s="39" t="s">
        <v>23217</v>
      </c>
      <c r="BC106">
        <v>0</v>
      </c>
      <c r="BE106" s="39" t="s">
        <v>20679</v>
      </c>
      <c r="BF106">
        <v>0</v>
      </c>
      <c r="BH106" s="39" t="s">
        <v>21853</v>
      </c>
      <c r="BI106">
        <v>1</v>
      </c>
      <c r="BK106" s="39" t="s">
        <v>23216</v>
      </c>
      <c r="BL106">
        <v>0</v>
      </c>
      <c r="BN106" s="39" t="s">
        <v>314</v>
      </c>
      <c r="BO106">
        <v>0</v>
      </c>
      <c r="BQ106" s="39" t="s">
        <v>23226</v>
      </c>
      <c r="BR106">
        <v>0</v>
      </c>
      <c r="BT106" s="39" t="s">
        <v>21156</v>
      </c>
      <c r="BU106">
        <v>0</v>
      </c>
      <c r="BW106" s="39" t="s">
        <v>21157</v>
      </c>
      <c r="BX106">
        <v>0</v>
      </c>
      <c r="BZ106" s="39" t="s">
        <v>20593</v>
      </c>
      <c r="CA106">
        <v>1</v>
      </c>
      <c r="CC106" s="39" t="s">
        <v>23946</v>
      </c>
      <c r="CF106" s="39" t="s">
        <v>23947</v>
      </c>
    </row>
    <row r="107" spans="1:85" x14ac:dyDescent="0.3">
      <c r="A107">
        <v>106</v>
      </c>
      <c r="B107" s="1">
        <v>45828.531898148147</v>
      </c>
      <c r="C107" s="1">
        <v>45828.542187500003</v>
      </c>
      <c r="D107" s="39" t="s">
        <v>2054</v>
      </c>
      <c r="E107" s="39" t="s">
        <v>2055</v>
      </c>
      <c r="F107">
        <v>12</v>
      </c>
      <c r="I107" s="39" t="s">
        <v>2055</v>
      </c>
      <c r="L107">
        <v>4</v>
      </c>
      <c r="O107">
        <v>26</v>
      </c>
      <c r="R107" s="39" t="s">
        <v>23948</v>
      </c>
      <c r="U107" s="39" t="s">
        <v>23949</v>
      </c>
      <c r="X107" s="39" t="s">
        <v>23914</v>
      </c>
      <c r="Y107">
        <v>0</v>
      </c>
      <c r="AA107" s="39" t="s">
        <v>23209</v>
      </c>
      <c r="AB107">
        <v>1</v>
      </c>
      <c r="AD107" s="39" t="s">
        <v>23210</v>
      </c>
      <c r="AE107">
        <v>1</v>
      </c>
      <c r="AG107" s="39" t="s">
        <v>23211</v>
      </c>
      <c r="AH107">
        <v>1</v>
      </c>
      <c r="AJ107" s="39" t="s">
        <v>23288</v>
      </c>
      <c r="AM107" s="39" t="s">
        <v>23950</v>
      </c>
      <c r="AP107" s="39" t="s">
        <v>23951</v>
      </c>
      <c r="AS107" s="39" t="s">
        <v>23952</v>
      </c>
      <c r="AV107" s="39" t="s">
        <v>314</v>
      </c>
      <c r="AW107">
        <v>1</v>
      </c>
      <c r="AY107" s="39" t="s">
        <v>16918</v>
      </c>
      <c r="AZ107">
        <v>1</v>
      </c>
      <c r="BB107" s="39" t="s">
        <v>20679</v>
      </c>
      <c r="BC107">
        <v>1</v>
      </c>
      <c r="BE107" s="39" t="s">
        <v>23216</v>
      </c>
      <c r="BF107">
        <v>1</v>
      </c>
      <c r="BH107" s="39" t="s">
        <v>21853</v>
      </c>
      <c r="BI107">
        <v>1</v>
      </c>
      <c r="BK107" s="39" t="s">
        <v>21156</v>
      </c>
      <c r="BL107">
        <v>1</v>
      </c>
      <c r="BN107" s="39" t="s">
        <v>21157</v>
      </c>
      <c r="BO107">
        <v>1</v>
      </c>
      <c r="BQ107" s="39" t="s">
        <v>23226</v>
      </c>
      <c r="BR107">
        <v>0</v>
      </c>
      <c r="BT107" s="39" t="s">
        <v>23217</v>
      </c>
      <c r="BU107">
        <v>0</v>
      </c>
      <c r="BW107" s="39" t="s">
        <v>21156</v>
      </c>
      <c r="BX107">
        <v>1</v>
      </c>
      <c r="BZ107" s="39" t="s">
        <v>20593</v>
      </c>
      <c r="CA107">
        <v>1</v>
      </c>
      <c r="CC107" s="39" t="s">
        <v>23953</v>
      </c>
      <c r="CF107" s="39" t="s">
        <v>23954</v>
      </c>
    </row>
    <row r="108" spans="1:85" x14ac:dyDescent="0.3">
      <c r="A108">
        <v>107</v>
      </c>
      <c r="B108" s="1">
        <v>45828.533043981479</v>
      </c>
      <c r="C108" s="1">
        <v>45828.542291666665</v>
      </c>
      <c r="D108" s="39" t="s">
        <v>2065</v>
      </c>
      <c r="E108" s="39" t="s">
        <v>2066</v>
      </c>
      <c r="F108">
        <v>12</v>
      </c>
      <c r="I108" s="39" t="s">
        <v>6484</v>
      </c>
      <c r="L108">
        <v>4</v>
      </c>
      <c r="O108">
        <v>25</v>
      </c>
      <c r="R108" s="39" t="s">
        <v>23955</v>
      </c>
      <c r="U108" s="39" t="s">
        <v>23956</v>
      </c>
      <c r="X108" s="39" t="s">
        <v>23914</v>
      </c>
      <c r="Y108">
        <v>0</v>
      </c>
      <c r="AA108" s="39" t="s">
        <v>23209</v>
      </c>
      <c r="AB108">
        <v>1</v>
      </c>
      <c r="AD108" s="39" t="s">
        <v>23210</v>
      </c>
      <c r="AE108">
        <v>1</v>
      </c>
      <c r="AG108" s="39" t="s">
        <v>23211</v>
      </c>
      <c r="AH108">
        <v>1</v>
      </c>
      <c r="AJ108" s="39" t="s">
        <v>23957</v>
      </c>
      <c r="AM108" s="39" t="s">
        <v>23958</v>
      </c>
      <c r="AP108" s="39" t="s">
        <v>23959</v>
      </c>
      <c r="AS108" s="39" t="s">
        <v>23960</v>
      </c>
      <c r="AV108" s="39" t="s">
        <v>314</v>
      </c>
      <c r="AW108">
        <v>1</v>
      </c>
      <c r="AY108" s="39" t="s">
        <v>16918</v>
      </c>
      <c r="AZ108">
        <v>1</v>
      </c>
      <c r="BB108" s="39" t="s">
        <v>20679</v>
      </c>
      <c r="BC108">
        <v>1</v>
      </c>
      <c r="BE108" s="39" t="s">
        <v>23216</v>
      </c>
      <c r="BF108">
        <v>1</v>
      </c>
      <c r="BH108" s="39" t="s">
        <v>21853</v>
      </c>
      <c r="BI108">
        <v>1</v>
      </c>
      <c r="BK108" s="39" t="s">
        <v>21156</v>
      </c>
      <c r="BL108">
        <v>1</v>
      </c>
      <c r="BN108" s="39" t="s">
        <v>21157</v>
      </c>
      <c r="BO108">
        <v>1</v>
      </c>
      <c r="BQ108" s="39" t="s">
        <v>23226</v>
      </c>
      <c r="BR108">
        <v>0</v>
      </c>
      <c r="BT108" s="39" t="s">
        <v>23217</v>
      </c>
      <c r="BU108">
        <v>0</v>
      </c>
      <c r="BW108" s="39" t="s">
        <v>21156</v>
      </c>
      <c r="BX108">
        <v>1</v>
      </c>
      <c r="BZ108" s="39" t="s">
        <v>20593</v>
      </c>
      <c r="CA108">
        <v>1</v>
      </c>
      <c r="CC108" s="39" t="s">
        <v>23961</v>
      </c>
      <c r="CF108" s="39" t="s">
        <v>23962</v>
      </c>
    </row>
    <row r="109" spans="1:85" x14ac:dyDescent="0.3">
      <c r="A109">
        <v>108</v>
      </c>
      <c r="B109" s="1">
        <v>45828.543749999997</v>
      </c>
      <c r="C109" s="1">
        <v>45828.544768518521</v>
      </c>
      <c r="D109" s="39" t="s">
        <v>2033</v>
      </c>
      <c r="E109" s="39" t="s">
        <v>2034</v>
      </c>
      <c r="F109">
        <v>11</v>
      </c>
      <c r="I109" s="39" t="s">
        <v>2035</v>
      </c>
      <c r="L109">
        <v>4</v>
      </c>
      <c r="O109">
        <v>23</v>
      </c>
      <c r="R109" s="39" t="s">
        <v>23963</v>
      </c>
      <c r="U109" s="39" t="s">
        <v>23964</v>
      </c>
      <c r="X109" s="39" t="s">
        <v>23914</v>
      </c>
      <c r="Y109">
        <v>0</v>
      </c>
      <c r="AA109" s="39" t="s">
        <v>23209</v>
      </c>
      <c r="AB109">
        <v>1</v>
      </c>
      <c r="AD109" s="39" t="s">
        <v>23210</v>
      </c>
      <c r="AE109">
        <v>1</v>
      </c>
      <c r="AG109" s="39" t="s">
        <v>23211</v>
      </c>
      <c r="AH109">
        <v>1</v>
      </c>
      <c r="AJ109" s="39" t="s">
        <v>23965</v>
      </c>
      <c r="AM109" s="39" t="s">
        <v>23966</v>
      </c>
      <c r="AP109" s="39" t="s">
        <v>23959</v>
      </c>
      <c r="AS109" s="39" t="s">
        <v>23967</v>
      </c>
      <c r="AV109" s="39" t="s">
        <v>314</v>
      </c>
      <c r="AW109">
        <v>1</v>
      </c>
      <c r="AY109" s="39" t="s">
        <v>16918</v>
      </c>
      <c r="AZ109">
        <v>1</v>
      </c>
      <c r="BB109" s="39" t="s">
        <v>23226</v>
      </c>
      <c r="BC109">
        <v>0</v>
      </c>
      <c r="BE109" s="39" t="s">
        <v>23216</v>
      </c>
      <c r="BF109">
        <v>1</v>
      </c>
      <c r="BH109" s="39" t="s">
        <v>21853</v>
      </c>
      <c r="BI109">
        <v>1</v>
      </c>
      <c r="BK109" s="39" t="s">
        <v>21156</v>
      </c>
      <c r="BL109">
        <v>1</v>
      </c>
      <c r="BN109" s="39" t="s">
        <v>21157</v>
      </c>
      <c r="BO109">
        <v>1</v>
      </c>
      <c r="BQ109" s="39" t="s">
        <v>23226</v>
      </c>
      <c r="BR109">
        <v>0</v>
      </c>
      <c r="BT109" s="39" t="s">
        <v>23217</v>
      </c>
      <c r="BU109">
        <v>0</v>
      </c>
      <c r="BW109" s="39" t="s">
        <v>21156</v>
      </c>
      <c r="BX109">
        <v>1</v>
      </c>
      <c r="BZ109" s="39" t="s">
        <v>20593</v>
      </c>
      <c r="CA109">
        <v>1</v>
      </c>
      <c r="CC109" s="39" t="s">
        <v>23968</v>
      </c>
      <c r="CF109" s="39" t="s">
        <v>23969</v>
      </c>
    </row>
    <row r="110" spans="1:85" x14ac:dyDescent="0.3">
      <c r="A110">
        <v>109</v>
      </c>
      <c r="B110" s="1">
        <v>45828.537615740737</v>
      </c>
      <c r="C110" s="1">
        <v>45828.557812500003</v>
      </c>
      <c r="D110" s="39" t="s">
        <v>1976</v>
      </c>
      <c r="E110" s="39" t="s">
        <v>1977</v>
      </c>
      <c r="F110">
        <v>12</v>
      </c>
      <c r="I110" s="39" t="s">
        <v>1977</v>
      </c>
      <c r="L110">
        <v>4</v>
      </c>
      <c r="O110">
        <v>33</v>
      </c>
      <c r="R110" s="39" t="s">
        <v>23970</v>
      </c>
      <c r="U110" s="39" t="s">
        <v>23971</v>
      </c>
      <c r="X110" s="39" t="s">
        <v>23914</v>
      </c>
      <c r="Y110">
        <v>0</v>
      </c>
      <c r="AA110" s="39" t="s">
        <v>23209</v>
      </c>
      <c r="AB110">
        <v>1</v>
      </c>
      <c r="AD110" s="39" t="s">
        <v>23210</v>
      </c>
      <c r="AE110">
        <v>1</v>
      </c>
      <c r="AG110" s="39" t="s">
        <v>23211</v>
      </c>
      <c r="AH110">
        <v>1</v>
      </c>
      <c r="AJ110" s="39" t="s">
        <v>23972</v>
      </c>
      <c r="AM110" s="39" t="s">
        <v>23973</v>
      </c>
      <c r="AP110" s="39" t="s">
        <v>23974</v>
      </c>
      <c r="AS110" s="39" t="s">
        <v>23975</v>
      </c>
      <c r="AV110" s="39" t="s">
        <v>314</v>
      </c>
      <c r="AW110">
        <v>1</v>
      </c>
      <c r="AY110" s="39" t="s">
        <v>16918</v>
      </c>
      <c r="AZ110">
        <v>1</v>
      </c>
      <c r="BB110" s="39" t="s">
        <v>20679</v>
      </c>
      <c r="BC110">
        <v>1</v>
      </c>
      <c r="BE110" s="39" t="s">
        <v>23216</v>
      </c>
      <c r="BF110">
        <v>1</v>
      </c>
      <c r="BH110" s="39" t="s">
        <v>21853</v>
      </c>
      <c r="BI110">
        <v>1</v>
      </c>
      <c r="BK110" s="39" t="s">
        <v>21156</v>
      </c>
      <c r="BL110">
        <v>1</v>
      </c>
      <c r="BN110" s="39" t="s">
        <v>21157</v>
      </c>
      <c r="BO110">
        <v>1</v>
      </c>
      <c r="BQ110" s="39" t="s">
        <v>23226</v>
      </c>
      <c r="BR110">
        <v>0</v>
      </c>
      <c r="BT110" s="39" t="s">
        <v>23217</v>
      </c>
      <c r="BU110">
        <v>0</v>
      </c>
      <c r="BW110" s="39" t="s">
        <v>21156</v>
      </c>
      <c r="BX110">
        <v>1</v>
      </c>
      <c r="BZ110" s="39" t="s">
        <v>20593</v>
      </c>
      <c r="CA110">
        <v>1</v>
      </c>
      <c r="CC110" s="39" t="s">
        <v>23976</v>
      </c>
      <c r="CF110" s="39" t="s">
        <v>23977</v>
      </c>
    </row>
    <row r="111" spans="1:85" x14ac:dyDescent="0.3">
      <c r="A111">
        <v>110</v>
      </c>
      <c r="B111" s="1">
        <v>45828.544918981483</v>
      </c>
      <c r="C111" s="1">
        <v>45828.564780092594</v>
      </c>
      <c r="D111" s="39" t="s">
        <v>2045</v>
      </c>
      <c r="E111" s="39" t="s">
        <v>2046</v>
      </c>
      <c r="F111">
        <v>12</v>
      </c>
      <c r="I111" s="39" t="s">
        <v>2046</v>
      </c>
      <c r="L111">
        <v>4</v>
      </c>
      <c r="O111">
        <v>27</v>
      </c>
      <c r="R111" s="39" t="s">
        <v>23978</v>
      </c>
      <c r="U111" s="39" t="s">
        <v>23979</v>
      </c>
      <c r="X111" s="39" t="s">
        <v>23980</v>
      </c>
      <c r="Y111">
        <v>1</v>
      </c>
      <c r="AA111" s="39" t="s">
        <v>23209</v>
      </c>
      <c r="AB111">
        <v>1</v>
      </c>
      <c r="AD111" s="39" t="s">
        <v>23303</v>
      </c>
      <c r="AE111">
        <v>0</v>
      </c>
      <c r="AG111" s="39" t="s">
        <v>23211</v>
      </c>
      <c r="AH111">
        <v>1</v>
      </c>
      <c r="AJ111" s="39" t="s">
        <v>23981</v>
      </c>
      <c r="AM111" s="39" t="s">
        <v>23982</v>
      </c>
      <c r="AP111" s="39" t="s">
        <v>23983</v>
      </c>
      <c r="AS111" s="39" t="s">
        <v>23984</v>
      </c>
      <c r="AV111" s="39" t="s">
        <v>314</v>
      </c>
      <c r="AW111">
        <v>1</v>
      </c>
      <c r="AY111" s="39" t="s">
        <v>16918</v>
      </c>
      <c r="AZ111">
        <v>1</v>
      </c>
      <c r="BB111" s="39" t="s">
        <v>20679</v>
      </c>
      <c r="BC111">
        <v>1</v>
      </c>
      <c r="BE111" s="39" t="s">
        <v>21853</v>
      </c>
      <c r="BF111">
        <v>0</v>
      </c>
      <c r="BH111" s="39" t="s">
        <v>23216</v>
      </c>
      <c r="BI111">
        <v>0</v>
      </c>
      <c r="BK111" s="39" t="s">
        <v>21156</v>
      </c>
      <c r="BL111">
        <v>1</v>
      </c>
      <c r="BN111" s="39" t="s">
        <v>21157</v>
      </c>
      <c r="BO111">
        <v>1</v>
      </c>
      <c r="BQ111" s="39" t="s">
        <v>23217</v>
      </c>
      <c r="BR111">
        <v>1</v>
      </c>
      <c r="BT111" s="39" t="s">
        <v>23226</v>
      </c>
      <c r="BU111">
        <v>1</v>
      </c>
      <c r="BW111" s="39" t="s">
        <v>21156</v>
      </c>
      <c r="BX111">
        <v>1</v>
      </c>
      <c r="BZ111" s="39" t="s">
        <v>20593</v>
      </c>
      <c r="CA111">
        <v>1</v>
      </c>
      <c r="CC111" s="39" t="s">
        <v>23985</v>
      </c>
      <c r="CF111" s="39" t="s">
        <v>23986</v>
      </c>
    </row>
    <row r="112" spans="1:85" x14ac:dyDescent="0.3">
      <c r="A112">
        <v>111</v>
      </c>
      <c r="B112" s="1">
        <v>45828.546331018515</v>
      </c>
      <c r="C112" s="1">
        <v>45828.564780092594</v>
      </c>
      <c r="D112" s="39" t="s">
        <v>2024</v>
      </c>
      <c r="E112" s="39" t="s">
        <v>2025</v>
      </c>
      <c r="F112">
        <v>12</v>
      </c>
      <c r="I112" s="39" t="s">
        <v>2025</v>
      </c>
      <c r="L112">
        <v>4</v>
      </c>
      <c r="O112">
        <v>28</v>
      </c>
      <c r="R112" s="39" t="s">
        <v>23987</v>
      </c>
      <c r="U112" s="39" t="s">
        <v>23988</v>
      </c>
      <c r="X112" s="39" t="s">
        <v>23980</v>
      </c>
      <c r="Y112">
        <v>1</v>
      </c>
      <c r="AA112" s="39" t="s">
        <v>23209</v>
      </c>
      <c r="AB112">
        <v>1</v>
      </c>
      <c r="AD112" s="39" t="s">
        <v>23303</v>
      </c>
      <c r="AE112">
        <v>0</v>
      </c>
      <c r="AG112" s="39" t="s">
        <v>23211</v>
      </c>
      <c r="AH112">
        <v>1</v>
      </c>
      <c r="AJ112" s="39" t="s">
        <v>23232</v>
      </c>
      <c r="AM112" s="39" t="s">
        <v>23982</v>
      </c>
      <c r="AP112" s="39" t="s">
        <v>23989</v>
      </c>
      <c r="AS112" s="39" t="s">
        <v>23990</v>
      </c>
      <c r="AV112" s="39" t="s">
        <v>314</v>
      </c>
      <c r="AW112">
        <v>1</v>
      </c>
      <c r="AY112" s="39" t="s">
        <v>16918</v>
      </c>
      <c r="AZ112">
        <v>1</v>
      </c>
      <c r="BB112" s="39" t="s">
        <v>20679</v>
      </c>
      <c r="BC112">
        <v>1</v>
      </c>
      <c r="BE112" s="39" t="s">
        <v>21853</v>
      </c>
      <c r="BF112">
        <v>0</v>
      </c>
      <c r="BH112" s="39" t="s">
        <v>23216</v>
      </c>
      <c r="BI112">
        <v>0</v>
      </c>
      <c r="BK112" s="39" t="s">
        <v>21156</v>
      </c>
      <c r="BL112">
        <v>1</v>
      </c>
      <c r="BN112" s="39" t="s">
        <v>21157</v>
      </c>
      <c r="BO112">
        <v>1</v>
      </c>
      <c r="BQ112" s="39" t="s">
        <v>23217</v>
      </c>
      <c r="BR112">
        <v>1</v>
      </c>
      <c r="BT112" s="39" t="s">
        <v>23226</v>
      </c>
      <c r="BU112">
        <v>1</v>
      </c>
      <c r="BW112" s="39" t="s">
        <v>21156</v>
      </c>
      <c r="BX112">
        <v>1</v>
      </c>
      <c r="BZ112" s="39" t="s">
        <v>20593</v>
      </c>
      <c r="CA112">
        <v>1</v>
      </c>
      <c r="CC112" s="39" t="s">
        <v>23991</v>
      </c>
      <c r="CF112" s="39" t="s">
        <v>23992</v>
      </c>
    </row>
    <row r="113" spans="1:84" x14ac:dyDescent="0.3">
      <c r="A113">
        <v>112</v>
      </c>
      <c r="B113" s="1">
        <v>45828.625381944446</v>
      </c>
      <c r="C113" s="1">
        <v>45828.625555555554</v>
      </c>
      <c r="D113" s="39" t="s">
        <v>3812</v>
      </c>
      <c r="E113" s="39" t="s">
        <v>3813</v>
      </c>
      <c r="F113">
        <v>12</v>
      </c>
      <c r="I113" s="39" t="s">
        <v>3813</v>
      </c>
      <c r="L113">
        <v>3</v>
      </c>
      <c r="O113">
        <v>17</v>
      </c>
      <c r="R113" s="39" t="s">
        <v>23993</v>
      </c>
      <c r="U113" s="39" t="s">
        <v>23994</v>
      </c>
      <c r="X113" s="39" t="s">
        <v>23980</v>
      </c>
      <c r="Y113">
        <v>1</v>
      </c>
      <c r="AA113" s="39" t="s">
        <v>23209</v>
      </c>
      <c r="AB113">
        <v>1</v>
      </c>
      <c r="AD113" s="39" t="s">
        <v>23210</v>
      </c>
      <c r="AE113">
        <v>1</v>
      </c>
      <c r="AG113" s="39" t="s">
        <v>23209</v>
      </c>
      <c r="AH113">
        <v>0</v>
      </c>
      <c r="AJ113" s="39" t="s">
        <v>23536</v>
      </c>
      <c r="AM113" s="39" t="s">
        <v>23995</v>
      </c>
      <c r="AP113" s="39" t="s">
        <v>23996</v>
      </c>
      <c r="AS113" s="39" t="s">
        <v>23997</v>
      </c>
      <c r="AV113" s="39" t="s">
        <v>314</v>
      </c>
      <c r="AW113">
        <v>1</v>
      </c>
      <c r="AY113" s="39" t="s">
        <v>16918</v>
      </c>
      <c r="AZ113">
        <v>1</v>
      </c>
      <c r="BB113" s="39" t="s">
        <v>20679</v>
      </c>
      <c r="BC113">
        <v>1</v>
      </c>
      <c r="BE113" s="39" t="s">
        <v>23216</v>
      </c>
      <c r="BF113">
        <v>1</v>
      </c>
      <c r="BH113" s="39" t="s">
        <v>21853</v>
      </c>
      <c r="BI113">
        <v>1</v>
      </c>
      <c r="BK113" s="39" t="s">
        <v>21156</v>
      </c>
      <c r="BL113">
        <v>1</v>
      </c>
      <c r="BN113" s="39" t="s">
        <v>21157</v>
      </c>
      <c r="BO113">
        <v>1</v>
      </c>
      <c r="BQ113" s="39" t="s">
        <v>23226</v>
      </c>
      <c r="BR113">
        <v>0</v>
      </c>
      <c r="BT113" s="39" t="s">
        <v>23217</v>
      </c>
      <c r="BU113">
        <v>0</v>
      </c>
      <c r="BW113" s="39" t="s">
        <v>21156</v>
      </c>
      <c r="BX113">
        <v>1</v>
      </c>
      <c r="BZ113" s="39" t="s">
        <v>20593</v>
      </c>
      <c r="CA113">
        <v>1</v>
      </c>
      <c r="CC113" s="39" t="s">
        <v>23998</v>
      </c>
      <c r="CF113" s="39" t="s">
        <v>23999</v>
      </c>
    </row>
    <row r="114" spans="1:84" x14ac:dyDescent="0.3">
      <c r="A114">
        <v>113</v>
      </c>
      <c r="B114" s="1">
        <v>45828.83384259259</v>
      </c>
      <c r="C114" s="1">
        <v>45828.848657407405</v>
      </c>
      <c r="D114" s="39" t="s">
        <v>2164</v>
      </c>
      <c r="E114" s="39" t="s">
        <v>2165</v>
      </c>
      <c r="F114">
        <v>15</v>
      </c>
      <c r="I114" s="39" t="s">
        <v>6015</v>
      </c>
      <c r="L114">
        <v>4</v>
      </c>
      <c r="O114">
        <v>7</v>
      </c>
      <c r="R114" s="39" t="s">
        <v>24000</v>
      </c>
      <c r="U114" s="39" t="s">
        <v>24001</v>
      </c>
      <c r="X114" s="39" t="s">
        <v>23980</v>
      </c>
      <c r="Y114">
        <v>1</v>
      </c>
      <c r="AA114" s="39" t="s">
        <v>23209</v>
      </c>
      <c r="AB114">
        <v>1</v>
      </c>
      <c r="AD114" s="39" t="s">
        <v>23210</v>
      </c>
      <c r="AE114">
        <v>1</v>
      </c>
      <c r="AG114" s="39" t="s">
        <v>23211</v>
      </c>
      <c r="AH114">
        <v>1</v>
      </c>
      <c r="AJ114" s="39" t="s">
        <v>24002</v>
      </c>
      <c r="AM114" s="39" t="s">
        <v>24003</v>
      </c>
      <c r="AP114" s="39" t="s">
        <v>24004</v>
      </c>
      <c r="AS114" s="39" t="s">
        <v>24005</v>
      </c>
      <c r="AV114" s="39" t="s">
        <v>314</v>
      </c>
      <c r="AW114">
        <v>1</v>
      </c>
      <c r="AY114" s="39" t="s">
        <v>16918</v>
      </c>
      <c r="AZ114">
        <v>1</v>
      </c>
      <c r="BB114" s="39" t="s">
        <v>20679</v>
      </c>
      <c r="BC114">
        <v>1</v>
      </c>
      <c r="BE114" s="39" t="s">
        <v>23216</v>
      </c>
      <c r="BF114">
        <v>1</v>
      </c>
      <c r="BH114" s="39" t="s">
        <v>21853</v>
      </c>
      <c r="BI114">
        <v>1</v>
      </c>
      <c r="BK114" s="39" t="s">
        <v>21156</v>
      </c>
      <c r="BL114">
        <v>1</v>
      </c>
      <c r="BN114" s="39" t="s">
        <v>21157</v>
      </c>
      <c r="BO114">
        <v>1</v>
      </c>
      <c r="BQ114" s="39" t="s">
        <v>23217</v>
      </c>
      <c r="BR114">
        <v>1</v>
      </c>
      <c r="BT114" s="39" t="s">
        <v>23226</v>
      </c>
      <c r="BU114">
        <v>1</v>
      </c>
      <c r="BW114" s="39" t="s">
        <v>21156</v>
      </c>
      <c r="BX114">
        <v>1</v>
      </c>
      <c r="BZ114" s="39" t="s">
        <v>20593</v>
      </c>
      <c r="CA114">
        <v>1</v>
      </c>
      <c r="CC114" s="39" t="s">
        <v>24006</v>
      </c>
      <c r="CF114" s="39" t="s">
        <v>24007</v>
      </c>
    </row>
    <row r="115" spans="1:84" x14ac:dyDescent="0.3">
      <c r="A115">
        <v>114</v>
      </c>
      <c r="B115" s="1">
        <v>45829.442824074074</v>
      </c>
      <c r="C115" s="1">
        <v>45829.457546296297</v>
      </c>
      <c r="D115" s="39" t="s">
        <v>1270</v>
      </c>
      <c r="E115" s="39" t="s">
        <v>1271</v>
      </c>
      <c r="F115">
        <v>15</v>
      </c>
      <c r="I115" s="39" t="s">
        <v>1272</v>
      </c>
      <c r="L115">
        <v>1</v>
      </c>
      <c r="O115">
        <v>2</v>
      </c>
      <c r="R115" s="39" t="s">
        <v>24008</v>
      </c>
      <c r="U115" s="39" t="s">
        <v>24009</v>
      </c>
      <c r="X115" s="39" t="s">
        <v>23980</v>
      </c>
      <c r="Y115">
        <v>1</v>
      </c>
      <c r="AA115" s="39" t="s">
        <v>23209</v>
      </c>
      <c r="AB115">
        <v>1</v>
      </c>
      <c r="AD115" s="39" t="s">
        <v>23210</v>
      </c>
      <c r="AE115">
        <v>1</v>
      </c>
      <c r="AG115" s="39" t="s">
        <v>23211</v>
      </c>
      <c r="AH115">
        <v>1</v>
      </c>
      <c r="AJ115" s="39" t="s">
        <v>24010</v>
      </c>
      <c r="AM115" s="39" t="s">
        <v>23406</v>
      </c>
      <c r="AP115" s="39" t="s">
        <v>24011</v>
      </c>
      <c r="AS115" s="39" t="s">
        <v>24012</v>
      </c>
      <c r="AV115" s="39" t="s">
        <v>314</v>
      </c>
      <c r="AW115">
        <v>1</v>
      </c>
      <c r="AY115" s="39" t="s">
        <v>16918</v>
      </c>
      <c r="AZ115">
        <v>1</v>
      </c>
      <c r="BB115" s="39" t="s">
        <v>20679</v>
      </c>
      <c r="BC115">
        <v>1</v>
      </c>
      <c r="BE115" s="39" t="s">
        <v>23216</v>
      </c>
      <c r="BF115">
        <v>1</v>
      </c>
      <c r="BH115" s="39" t="s">
        <v>21853</v>
      </c>
      <c r="BI115">
        <v>1</v>
      </c>
      <c r="BK115" s="39" t="s">
        <v>21156</v>
      </c>
      <c r="BL115">
        <v>1</v>
      </c>
      <c r="BN115" s="39" t="s">
        <v>21157</v>
      </c>
      <c r="BO115">
        <v>1</v>
      </c>
      <c r="BQ115" s="39" t="s">
        <v>23217</v>
      </c>
      <c r="BR115">
        <v>1</v>
      </c>
      <c r="BT115" s="39" t="s">
        <v>23226</v>
      </c>
      <c r="BU115">
        <v>1</v>
      </c>
      <c r="BW115" s="39" t="s">
        <v>21156</v>
      </c>
      <c r="BX115">
        <v>1</v>
      </c>
      <c r="BZ115" s="39" t="s">
        <v>20593</v>
      </c>
      <c r="CA115">
        <v>1</v>
      </c>
      <c r="CC115" s="39" t="s">
        <v>24013</v>
      </c>
      <c r="CF115" s="39" t="s">
        <v>24014</v>
      </c>
    </row>
    <row r="116" spans="1:84" x14ac:dyDescent="0.3">
      <c r="A116">
        <v>115</v>
      </c>
      <c r="B116" s="1">
        <v>45829.571203703701</v>
      </c>
      <c r="C116" s="1">
        <v>45829.571261574078</v>
      </c>
      <c r="D116" s="39" t="s">
        <v>1987</v>
      </c>
      <c r="E116" s="39" t="s">
        <v>1988</v>
      </c>
      <c r="F116">
        <v>13</v>
      </c>
      <c r="I116" s="39" t="s">
        <v>1988</v>
      </c>
      <c r="L116">
        <v>4</v>
      </c>
      <c r="O116">
        <v>34</v>
      </c>
      <c r="R116" s="39" t="s">
        <v>24015</v>
      </c>
      <c r="U116" s="39" t="s">
        <v>24016</v>
      </c>
      <c r="X116" s="39" t="s">
        <v>23980</v>
      </c>
      <c r="Y116">
        <v>1</v>
      </c>
      <c r="AA116" s="39" t="s">
        <v>23209</v>
      </c>
      <c r="AB116">
        <v>1</v>
      </c>
      <c r="AD116" s="39" t="s">
        <v>23303</v>
      </c>
      <c r="AE116">
        <v>0</v>
      </c>
      <c r="AG116" s="39" t="s">
        <v>23211</v>
      </c>
      <c r="AH116">
        <v>1</v>
      </c>
      <c r="AJ116" s="39" t="s">
        <v>24017</v>
      </c>
      <c r="AM116" s="39" t="s">
        <v>23982</v>
      </c>
      <c r="AP116" s="39" t="s">
        <v>24018</v>
      </c>
      <c r="AS116" s="39" t="s">
        <v>24019</v>
      </c>
      <c r="AV116" s="39" t="s">
        <v>314</v>
      </c>
      <c r="AW116">
        <v>1</v>
      </c>
      <c r="AY116" s="39" t="s">
        <v>16918</v>
      </c>
      <c r="AZ116">
        <v>1</v>
      </c>
      <c r="BB116" s="39" t="s">
        <v>20679</v>
      </c>
      <c r="BC116">
        <v>1</v>
      </c>
      <c r="BE116" s="39" t="s">
        <v>23216</v>
      </c>
      <c r="BF116">
        <v>1</v>
      </c>
      <c r="BH116" s="39" t="s">
        <v>21853</v>
      </c>
      <c r="BI116">
        <v>1</v>
      </c>
      <c r="BK116" s="39" t="s">
        <v>21156</v>
      </c>
      <c r="BL116">
        <v>1</v>
      </c>
      <c r="BN116" s="39" t="s">
        <v>21157</v>
      </c>
      <c r="BO116">
        <v>1</v>
      </c>
      <c r="BQ116" s="39" t="s">
        <v>23226</v>
      </c>
      <c r="BR116">
        <v>0</v>
      </c>
      <c r="BT116" s="39" t="s">
        <v>23226</v>
      </c>
      <c r="BU116">
        <v>1</v>
      </c>
      <c r="BW116" s="39" t="s">
        <v>21156</v>
      </c>
      <c r="BX116">
        <v>1</v>
      </c>
      <c r="BZ116" s="39" t="s">
        <v>20593</v>
      </c>
      <c r="CA116">
        <v>1</v>
      </c>
      <c r="CC116" s="39" t="s">
        <v>24020</v>
      </c>
      <c r="CF116" s="39" t="s">
        <v>24021</v>
      </c>
    </row>
    <row r="117" spans="1:84" x14ac:dyDescent="0.3">
      <c r="A117">
        <v>116</v>
      </c>
      <c r="B117" s="1">
        <v>45829.891608796293</v>
      </c>
      <c r="C117" s="1">
        <v>45829.891712962963</v>
      </c>
      <c r="D117" s="39" t="s">
        <v>981</v>
      </c>
      <c r="E117" s="39" t="s">
        <v>982</v>
      </c>
      <c r="F117">
        <v>13</v>
      </c>
      <c r="I117" s="39" t="s">
        <v>982</v>
      </c>
      <c r="L117">
        <v>2</v>
      </c>
      <c r="O117">
        <v>6</v>
      </c>
      <c r="R117" s="39" t="s">
        <v>24022</v>
      </c>
      <c r="U117" s="39" t="s">
        <v>24023</v>
      </c>
      <c r="X117" s="39" t="s">
        <v>23980</v>
      </c>
      <c r="Y117">
        <v>1</v>
      </c>
      <c r="AA117" s="39" t="s">
        <v>23209</v>
      </c>
      <c r="AB117">
        <v>1</v>
      </c>
      <c r="AD117" s="39" t="s">
        <v>23210</v>
      </c>
      <c r="AE117">
        <v>1</v>
      </c>
      <c r="AG117" s="39" t="s">
        <v>23211</v>
      </c>
      <c r="AH117">
        <v>1</v>
      </c>
      <c r="AJ117" s="39" t="s">
        <v>23250</v>
      </c>
      <c r="AM117" s="39" t="s">
        <v>24024</v>
      </c>
      <c r="AP117" s="39" t="s">
        <v>24025</v>
      </c>
      <c r="AS117" s="39" t="s">
        <v>24026</v>
      </c>
      <c r="AV117" s="39" t="s">
        <v>314</v>
      </c>
      <c r="AW117">
        <v>1</v>
      </c>
      <c r="AY117" s="39" t="s">
        <v>16918</v>
      </c>
      <c r="AZ117">
        <v>1</v>
      </c>
      <c r="BB117" s="39" t="s">
        <v>23226</v>
      </c>
      <c r="BC117">
        <v>0</v>
      </c>
      <c r="BE117" s="39" t="s">
        <v>23216</v>
      </c>
      <c r="BF117">
        <v>1</v>
      </c>
      <c r="BH117" s="39" t="s">
        <v>21853</v>
      </c>
      <c r="BI117">
        <v>1</v>
      </c>
      <c r="BK117" s="39" t="s">
        <v>21156</v>
      </c>
      <c r="BL117">
        <v>1</v>
      </c>
      <c r="BN117" s="39" t="s">
        <v>21157</v>
      </c>
      <c r="BO117">
        <v>1</v>
      </c>
      <c r="BQ117" s="39" t="s">
        <v>23217</v>
      </c>
      <c r="BR117">
        <v>1</v>
      </c>
      <c r="BT117" s="39" t="s">
        <v>23217</v>
      </c>
      <c r="BU117">
        <v>0</v>
      </c>
      <c r="BW117" s="39" t="s">
        <v>21156</v>
      </c>
      <c r="BX117">
        <v>1</v>
      </c>
      <c r="BZ117" s="39" t="s">
        <v>20593</v>
      </c>
      <c r="CA117">
        <v>1</v>
      </c>
      <c r="CC117" s="39" t="s">
        <v>24027</v>
      </c>
      <c r="CF117" s="39" t="s">
        <v>24028</v>
      </c>
    </row>
    <row r="118" spans="1:84" x14ac:dyDescent="0.3">
      <c r="A118">
        <v>117</v>
      </c>
      <c r="B118" s="1">
        <v>45829.91710648148</v>
      </c>
      <c r="C118" s="1">
        <v>45829.936192129629</v>
      </c>
      <c r="D118" s="39" t="s">
        <v>2198</v>
      </c>
      <c r="E118" s="39" t="s">
        <v>2199</v>
      </c>
      <c r="F118">
        <v>15</v>
      </c>
      <c r="I118" s="39" t="s">
        <v>2199</v>
      </c>
      <c r="L118">
        <v>4</v>
      </c>
      <c r="O118">
        <v>8</v>
      </c>
      <c r="R118" s="39" t="s">
        <v>24029</v>
      </c>
      <c r="U118" s="39" t="s">
        <v>24030</v>
      </c>
      <c r="X118" s="39" t="s">
        <v>23980</v>
      </c>
      <c r="Y118">
        <v>1</v>
      </c>
      <c r="AA118" s="39" t="s">
        <v>23209</v>
      </c>
      <c r="AB118">
        <v>1</v>
      </c>
      <c r="AD118" s="39" t="s">
        <v>23210</v>
      </c>
      <c r="AE118">
        <v>1</v>
      </c>
      <c r="AG118" s="39" t="s">
        <v>23211</v>
      </c>
      <c r="AH118">
        <v>1</v>
      </c>
      <c r="AJ118" s="39" t="s">
        <v>24031</v>
      </c>
      <c r="AM118" s="39" t="s">
        <v>24032</v>
      </c>
      <c r="AP118" s="39" t="s">
        <v>24033</v>
      </c>
      <c r="AS118" s="39" t="s">
        <v>24034</v>
      </c>
      <c r="AV118" s="39" t="s">
        <v>314</v>
      </c>
      <c r="AW118">
        <v>1</v>
      </c>
      <c r="AY118" s="39" t="s">
        <v>16918</v>
      </c>
      <c r="AZ118">
        <v>1</v>
      </c>
      <c r="BB118" s="39" t="s">
        <v>20679</v>
      </c>
      <c r="BC118">
        <v>1</v>
      </c>
      <c r="BE118" s="39" t="s">
        <v>23216</v>
      </c>
      <c r="BF118">
        <v>1</v>
      </c>
      <c r="BH118" s="39" t="s">
        <v>21853</v>
      </c>
      <c r="BI118">
        <v>1</v>
      </c>
      <c r="BK118" s="39" t="s">
        <v>21156</v>
      </c>
      <c r="BL118">
        <v>1</v>
      </c>
      <c r="BN118" s="39" t="s">
        <v>21157</v>
      </c>
      <c r="BO118">
        <v>1</v>
      </c>
      <c r="BQ118" s="39" t="s">
        <v>23217</v>
      </c>
      <c r="BR118">
        <v>1</v>
      </c>
      <c r="BT118" s="39" t="s">
        <v>23226</v>
      </c>
      <c r="BU118">
        <v>1</v>
      </c>
      <c r="BW118" s="39" t="s">
        <v>21156</v>
      </c>
      <c r="BX118">
        <v>1</v>
      </c>
      <c r="BZ118" s="39" t="s">
        <v>20593</v>
      </c>
      <c r="CA118">
        <v>1</v>
      </c>
      <c r="CC118" s="39" t="s">
        <v>24035</v>
      </c>
      <c r="CF118" s="39" t="s">
        <v>24036</v>
      </c>
    </row>
    <row r="119" spans="1:84" x14ac:dyDescent="0.3">
      <c r="A119">
        <v>118</v>
      </c>
      <c r="B119" s="1">
        <v>45829.957384259258</v>
      </c>
      <c r="C119" s="1">
        <v>45829.958703703705</v>
      </c>
      <c r="D119" s="39" t="s">
        <v>921</v>
      </c>
      <c r="E119" s="39" t="s">
        <v>922</v>
      </c>
      <c r="F119">
        <v>13</v>
      </c>
      <c r="I119" s="39" t="s">
        <v>922</v>
      </c>
      <c r="L119">
        <v>2</v>
      </c>
      <c r="O119">
        <v>5</v>
      </c>
      <c r="R119" s="39" t="s">
        <v>24037</v>
      </c>
      <c r="U119" s="39" t="s">
        <v>24038</v>
      </c>
      <c r="X119" s="39" t="s">
        <v>23980</v>
      </c>
      <c r="Y119">
        <v>1</v>
      </c>
      <c r="AA119" s="39" t="s">
        <v>23209</v>
      </c>
      <c r="AB119">
        <v>1</v>
      </c>
      <c r="AD119" s="39" t="s">
        <v>23209</v>
      </c>
      <c r="AE119">
        <v>0</v>
      </c>
      <c r="AG119" s="39" t="s">
        <v>23209</v>
      </c>
      <c r="AH119">
        <v>0</v>
      </c>
      <c r="AJ119" s="39" t="s">
        <v>24039</v>
      </c>
      <c r="AM119" s="39" t="s">
        <v>24040</v>
      </c>
      <c r="AP119" s="39" t="s">
        <v>24041</v>
      </c>
      <c r="AS119" s="39" t="s">
        <v>24042</v>
      </c>
      <c r="AV119" s="39" t="s">
        <v>314</v>
      </c>
      <c r="AW119">
        <v>1</v>
      </c>
      <c r="AY119" s="39" t="s">
        <v>16918</v>
      </c>
      <c r="AZ119">
        <v>1</v>
      </c>
      <c r="BB119" s="39" t="s">
        <v>20679</v>
      </c>
      <c r="BC119">
        <v>1</v>
      </c>
      <c r="BE119" s="39" t="s">
        <v>23216</v>
      </c>
      <c r="BF119">
        <v>1</v>
      </c>
      <c r="BH119" s="39" t="s">
        <v>21853</v>
      </c>
      <c r="BI119">
        <v>1</v>
      </c>
      <c r="BK119" s="39" t="s">
        <v>21156</v>
      </c>
      <c r="BL119">
        <v>1</v>
      </c>
      <c r="BN119" s="39" t="s">
        <v>21157</v>
      </c>
      <c r="BO119">
        <v>1</v>
      </c>
      <c r="BQ119" s="39" t="s">
        <v>23217</v>
      </c>
      <c r="BR119">
        <v>1</v>
      </c>
      <c r="BT119" s="39" t="s">
        <v>23226</v>
      </c>
      <c r="BU119">
        <v>1</v>
      </c>
      <c r="BW119" s="39" t="s">
        <v>21156</v>
      </c>
      <c r="BX119">
        <v>1</v>
      </c>
      <c r="BZ119" s="39" t="s">
        <v>20593</v>
      </c>
      <c r="CA119">
        <v>1</v>
      </c>
      <c r="CC119" s="39" t="s">
        <v>24043</v>
      </c>
      <c r="CF119" s="39" t="s">
        <v>24044</v>
      </c>
    </row>
    <row r="120" spans="1:84" x14ac:dyDescent="0.3">
      <c r="A120">
        <v>119</v>
      </c>
      <c r="B120" s="1">
        <v>45830.460717592592</v>
      </c>
      <c r="C120" s="1">
        <v>45830.476145833331</v>
      </c>
      <c r="D120" s="39" t="s">
        <v>970</v>
      </c>
      <c r="E120" s="39" t="s">
        <v>971</v>
      </c>
      <c r="F120">
        <v>11</v>
      </c>
      <c r="I120" s="39" t="s">
        <v>971</v>
      </c>
      <c r="L120">
        <v>2</v>
      </c>
      <c r="O120">
        <v>3</v>
      </c>
      <c r="R120" s="39" t="s">
        <v>24045</v>
      </c>
      <c r="U120" s="39" t="s">
        <v>24046</v>
      </c>
      <c r="X120" s="39" t="s">
        <v>24047</v>
      </c>
      <c r="Y120">
        <v>0</v>
      </c>
      <c r="AA120" s="39" t="s">
        <v>23209</v>
      </c>
      <c r="AB120">
        <v>1</v>
      </c>
      <c r="AD120" s="39" t="s">
        <v>23210</v>
      </c>
      <c r="AE120">
        <v>1</v>
      </c>
      <c r="AG120" s="39" t="s">
        <v>23211</v>
      </c>
      <c r="AH120">
        <v>1</v>
      </c>
      <c r="AJ120" s="39" t="s">
        <v>23211</v>
      </c>
      <c r="AM120" s="39" t="s">
        <v>24048</v>
      </c>
      <c r="AP120" s="39" t="s">
        <v>24049</v>
      </c>
      <c r="AS120" s="39" t="s">
        <v>24050</v>
      </c>
      <c r="AV120" s="39" t="s">
        <v>314</v>
      </c>
      <c r="AW120">
        <v>1</v>
      </c>
      <c r="AY120" s="39" t="s">
        <v>16918</v>
      </c>
      <c r="AZ120">
        <v>1</v>
      </c>
      <c r="BB120" s="39" t="s">
        <v>20679</v>
      </c>
      <c r="BC120">
        <v>1</v>
      </c>
      <c r="BE120" s="39" t="s">
        <v>23216</v>
      </c>
      <c r="BF120">
        <v>1</v>
      </c>
      <c r="BH120" s="39" t="s">
        <v>21853</v>
      </c>
      <c r="BI120">
        <v>1</v>
      </c>
      <c r="BK120" s="39" t="s">
        <v>21156</v>
      </c>
      <c r="BL120">
        <v>1</v>
      </c>
      <c r="BN120" s="39" t="s">
        <v>21157</v>
      </c>
      <c r="BO120">
        <v>1</v>
      </c>
      <c r="BQ120" s="39" t="s">
        <v>23226</v>
      </c>
      <c r="BR120">
        <v>0</v>
      </c>
      <c r="BT120" s="39" t="s">
        <v>23217</v>
      </c>
      <c r="BU120">
        <v>0</v>
      </c>
      <c r="BW120" s="39" t="s">
        <v>21157</v>
      </c>
      <c r="BX120">
        <v>0</v>
      </c>
      <c r="BZ120" s="39" t="s">
        <v>20593</v>
      </c>
      <c r="CA120">
        <v>1</v>
      </c>
      <c r="CC120" s="39" t="s">
        <v>24051</v>
      </c>
      <c r="CF120" s="39" t="s">
        <v>24052</v>
      </c>
    </row>
    <row r="121" spans="1:84" x14ac:dyDescent="0.3">
      <c r="A121">
        <v>120</v>
      </c>
      <c r="B121" s="1">
        <v>45830.542905092596</v>
      </c>
      <c r="C121" s="1">
        <v>45830.542974537035</v>
      </c>
      <c r="D121" s="39" t="s">
        <v>904</v>
      </c>
      <c r="E121" s="39" t="s">
        <v>905</v>
      </c>
      <c r="F121">
        <v>13</v>
      </c>
      <c r="I121" s="39" t="s">
        <v>906</v>
      </c>
      <c r="L121">
        <v>2</v>
      </c>
      <c r="O121">
        <v>17</v>
      </c>
      <c r="R121" s="39" t="s">
        <v>24053</v>
      </c>
      <c r="U121" s="39" t="s">
        <v>24054</v>
      </c>
      <c r="X121" s="39" t="s">
        <v>23980</v>
      </c>
      <c r="Y121">
        <v>1</v>
      </c>
      <c r="AA121" s="39" t="s">
        <v>23209</v>
      </c>
      <c r="AB121">
        <v>1</v>
      </c>
      <c r="AD121" s="39" t="s">
        <v>23210</v>
      </c>
      <c r="AE121">
        <v>1</v>
      </c>
      <c r="AG121" s="39" t="s">
        <v>23211</v>
      </c>
      <c r="AH121">
        <v>1</v>
      </c>
      <c r="AJ121" s="39" t="s">
        <v>23250</v>
      </c>
      <c r="AM121" s="39" t="s">
        <v>24055</v>
      </c>
      <c r="AP121" s="39" t="s">
        <v>24056</v>
      </c>
      <c r="AS121" s="39" t="s">
        <v>24057</v>
      </c>
      <c r="AV121" s="39" t="s">
        <v>314</v>
      </c>
      <c r="AW121">
        <v>1</v>
      </c>
      <c r="AY121" s="39" t="s">
        <v>16918</v>
      </c>
      <c r="AZ121">
        <v>1</v>
      </c>
      <c r="BB121" s="39" t="s">
        <v>20679</v>
      </c>
      <c r="BC121">
        <v>1</v>
      </c>
      <c r="BE121" s="39" t="s">
        <v>23216</v>
      </c>
      <c r="BF121">
        <v>1</v>
      </c>
      <c r="BH121" s="39" t="s">
        <v>21853</v>
      </c>
      <c r="BI121">
        <v>1</v>
      </c>
      <c r="BK121" s="39" t="s">
        <v>21156</v>
      </c>
      <c r="BL121">
        <v>1</v>
      </c>
      <c r="BN121" s="39" t="s">
        <v>21157</v>
      </c>
      <c r="BO121">
        <v>1</v>
      </c>
      <c r="BQ121" s="39" t="s">
        <v>23226</v>
      </c>
      <c r="BR121">
        <v>0</v>
      </c>
      <c r="BT121" s="39" t="s">
        <v>23217</v>
      </c>
      <c r="BU121">
        <v>0</v>
      </c>
      <c r="BW121" s="39" t="s">
        <v>21156</v>
      </c>
      <c r="BX121">
        <v>1</v>
      </c>
      <c r="BZ121" s="39" t="s">
        <v>20593</v>
      </c>
      <c r="CA121">
        <v>1</v>
      </c>
      <c r="CC121" s="39" t="s">
        <v>24058</v>
      </c>
      <c r="CF121" s="39" t="s">
        <v>24059</v>
      </c>
    </row>
    <row r="122" spans="1:84" x14ac:dyDescent="0.3">
      <c r="A122">
        <v>121</v>
      </c>
      <c r="B122" s="1">
        <v>45830.625173611108</v>
      </c>
      <c r="C122" s="1">
        <v>45830.625381944446</v>
      </c>
      <c r="D122" s="39" t="s">
        <v>5514</v>
      </c>
      <c r="E122" s="39" t="s">
        <v>5515</v>
      </c>
      <c r="F122">
        <v>12</v>
      </c>
      <c r="I122" s="39" t="s">
        <v>5515</v>
      </c>
      <c r="L122">
        <v>2</v>
      </c>
      <c r="O122">
        <v>18</v>
      </c>
      <c r="R122" s="39" t="s">
        <v>24060</v>
      </c>
      <c r="U122" s="39" t="s">
        <v>24061</v>
      </c>
      <c r="X122" s="39" t="s">
        <v>24047</v>
      </c>
      <c r="Y122">
        <v>0</v>
      </c>
      <c r="AA122" s="39" t="s">
        <v>23210</v>
      </c>
      <c r="AB122">
        <v>0</v>
      </c>
      <c r="AD122" s="39" t="s">
        <v>23210</v>
      </c>
      <c r="AE122">
        <v>1</v>
      </c>
      <c r="AG122" s="39" t="s">
        <v>23211</v>
      </c>
      <c r="AH122">
        <v>1</v>
      </c>
      <c r="AJ122" s="39" t="s">
        <v>23211</v>
      </c>
      <c r="AM122" s="39" t="s">
        <v>24062</v>
      </c>
      <c r="AP122" s="39" t="s">
        <v>24063</v>
      </c>
      <c r="AS122" s="39" t="s">
        <v>24064</v>
      </c>
      <c r="AV122" s="39" t="s">
        <v>314</v>
      </c>
      <c r="AW122">
        <v>1</v>
      </c>
      <c r="AY122" s="39" t="s">
        <v>16918</v>
      </c>
      <c r="AZ122">
        <v>1</v>
      </c>
      <c r="BB122" s="39" t="s">
        <v>20679</v>
      </c>
      <c r="BC122">
        <v>1</v>
      </c>
      <c r="BE122" s="39" t="s">
        <v>23216</v>
      </c>
      <c r="BF122">
        <v>1</v>
      </c>
      <c r="BH122" s="39" t="s">
        <v>21853</v>
      </c>
      <c r="BI122">
        <v>1</v>
      </c>
      <c r="BK122" s="39" t="s">
        <v>21156</v>
      </c>
      <c r="BL122">
        <v>1</v>
      </c>
      <c r="BN122" s="39" t="s">
        <v>21157</v>
      </c>
      <c r="BO122">
        <v>1</v>
      </c>
      <c r="BQ122" s="39" t="s">
        <v>23226</v>
      </c>
      <c r="BR122">
        <v>0</v>
      </c>
      <c r="BT122" s="39" t="s">
        <v>23226</v>
      </c>
      <c r="BU122">
        <v>1</v>
      </c>
      <c r="BW122" s="39" t="s">
        <v>21156</v>
      </c>
      <c r="BX122">
        <v>1</v>
      </c>
      <c r="BZ122" s="39" t="s">
        <v>20593</v>
      </c>
      <c r="CA122">
        <v>1</v>
      </c>
      <c r="CC122" s="39" t="s">
        <v>24065</v>
      </c>
      <c r="CF122" s="39" t="s">
        <v>24066</v>
      </c>
    </row>
    <row r="123" spans="1:84" x14ac:dyDescent="0.3">
      <c r="A123">
        <v>122</v>
      </c>
      <c r="B123" s="1">
        <v>45830.943425925929</v>
      </c>
      <c r="C123" s="1">
        <v>45830.943541666667</v>
      </c>
      <c r="D123" s="39" t="s">
        <v>1221</v>
      </c>
      <c r="E123" s="39" t="s">
        <v>1222</v>
      </c>
      <c r="F123">
        <v>14</v>
      </c>
      <c r="I123" s="39" t="s">
        <v>1223</v>
      </c>
      <c r="L123">
        <v>1</v>
      </c>
      <c r="O123">
        <v>19</v>
      </c>
      <c r="R123" s="39" t="s">
        <v>24067</v>
      </c>
      <c r="U123" s="39" t="s">
        <v>24068</v>
      </c>
      <c r="X123" s="39" t="s">
        <v>24069</v>
      </c>
      <c r="Y123">
        <v>0</v>
      </c>
      <c r="AA123" s="39" t="s">
        <v>23209</v>
      </c>
      <c r="AB123">
        <v>1</v>
      </c>
      <c r="AD123" s="39" t="s">
        <v>23210</v>
      </c>
      <c r="AE123">
        <v>1</v>
      </c>
      <c r="AG123" s="39" t="s">
        <v>23211</v>
      </c>
      <c r="AH123">
        <v>1</v>
      </c>
      <c r="AJ123" s="39" t="s">
        <v>24070</v>
      </c>
      <c r="AM123" s="39" t="s">
        <v>24071</v>
      </c>
      <c r="AP123" s="39" t="s">
        <v>24072</v>
      </c>
      <c r="AS123" s="39" t="s">
        <v>23829</v>
      </c>
      <c r="AV123" s="39" t="s">
        <v>314</v>
      </c>
      <c r="AW123">
        <v>1</v>
      </c>
      <c r="AY123" s="39" t="s">
        <v>16918</v>
      </c>
      <c r="AZ123">
        <v>1</v>
      </c>
      <c r="BB123" s="39" t="s">
        <v>20679</v>
      </c>
      <c r="BC123">
        <v>1</v>
      </c>
      <c r="BE123" s="39" t="s">
        <v>23216</v>
      </c>
      <c r="BF123">
        <v>1</v>
      </c>
      <c r="BH123" s="39" t="s">
        <v>21853</v>
      </c>
      <c r="BI123">
        <v>1</v>
      </c>
      <c r="BK123" s="39" t="s">
        <v>21156</v>
      </c>
      <c r="BL123">
        <v>1</v>
      </c>
      <c r="BN123" s="39" t="s">
        <v>21157</v>
      </c>
      <c r="BO123">
        <v>1</v>
      </c>
      <c r="BQ123" s="39" t="s">
        <v>23217</v>
      </c>
      <c r="BR123">
        <v>1</v>
      </c>
      <c r="BT123" s="39" t="s">
        <v>23226</v>
      </c>
      <c r="BU123">
        <v>1</v>
      </c>
      <c r="BW123" s="39" t="s">
        <v>21156</v>
      </c>
      <c r="BX123">
        <v>1</v>
      </c>
      <c r="BZ123" s="39" t="s">
        <v>20593</v>
      </c>
      <c r="CA123">
        <v>1</v>
      </c>
      <c r="CC123" s="39" t="s">
        <v>24073</v>
      </c>
      <c r="CF123" s="39" t="s">
        <v>24074</v>
      </c>
    </row>
    <row r="124" spans="1:84" x14ac:dyDescent="0.3">
      <c r="A124">
        <v>123</v>
      </c>
      <c r="B124" s="1">
        <v>45831.942847222221</v>
      </c>
      <c r="C124" s="1">
        <v>45831.945844907408</v>
      </c>
      <c r="D124" s="39" t="s">
        <v>3244</v>
      </c>
      <c r="E124" s="39" t="s">
        <v>3245</v>
      </c>
      <c r="F124">
        <v>11</v>
      </c>
      <c r="I124" s="39" t="s">
        <v>3246</v>
      </c>
      <c r="L124">
        <v>3</v>
      </c>
      <c r="O124">
        <v>3</v>
      </c>
      <c r="R124" s="39" t="s">
        <v>24075</v>
      </c>
      <c r="U124" s="39" t="s">
        <v>24076</v>
      </c>
      <c r="X124" s="39" t="s">
        <v>23914</v>
      </c>
      <c r="Y124">
        <v>0</v>
      </c>
      <c r="AA124" s="39" t="s">
        <v>23209</v>
      </c>
      <c r="AB124">
        <v>1</v>
      </c>
      <c r="AD124" s="39" t="s">
        <v>23209</v>
      </c>
      <c r="AE124">
        <v>0</v>
      </c>
      <c r="AG124" s="39" t="s">
        <v>23304</v>
      </c>
      <c r="AH124">
        <v>0</v>
      </c>
      <c r="AJ124" s="39" t="s">
        <v>24077</v>
      </c>
      <c r="AM124" s="39" t="s">
        <v>24078</v>
      </c>
      <c r="AP124" s="39" t="s">
        <v>24079</v>
      </c>
      <c r="AS124" s="39" t="s">
        <v>24080</v>
      </c>
      <c r="AV124" s="39" t="s">
        <v>314</v>
      </c>
      <c r="AW124">
        <v>1</v>
      </c>
      <c r="AY124" s="39" t="s">
        <v>16918</v>
      </c>
      <c r="AZ124">
        <v>1</v>
      </c>
      <c r="BB124" s="39" t="s">
        <v>20679</v>
      </c>
      <c r="BC124">
        <v>1</v>
      </c>
      <c r="BE124" s="39" t="s">
        <v>23216</v>
      </c>
      <c r="BF124">
        <v>1</v>
      </c>
      <c r="BH124" s="39" t="s">
        <v>21853</v>
      </c>
      <c r="BI124">
        <v>1</v>
      </c>
      <c r="BK124" s="39" t="s">
        <v>21156</v>
      </c>
      <c r="BL124">
        <v>1</v>
      </c>
      <c r="BN124" s="39" t="s">
        <v>21157</v>
      </c>
      <c r="BO124">
        <v>1</v>
      </c>
      <c r="BQ124" s="39" t="s">
        <v>23217</v>
      </c>
      <c r="BR124">
        <v>1</v>
      </c>
      <c r="BT124" s="39" t="s">
        <v>23217</v>
      </c>
      <c r="BU124">
        <v>0</v>
      </c>
      <c r="BW124" s="39" t="s">
        <v>21156</v>
      </c>
      <c r="BX124">
        <v>1</v>
      </c>
      <c r="BZ124" s="39" t="s">
        <v>20593</v>
      </c>
      <c r="CA124">
        <v>1</v>
      </c>
      <c r="CC124" s="39" t="s">
        <v>24081</v>
      </c>
      <c r="CF124" s="39" t="s">
        <v>24082</v>
      </c>
    </row>
    <row r="125" spans="1:84" x14ac:dyDescent="0.3">
      <c r="A125">
        <v>124</v>
      </c>
      <c r="B125" s="1">
        <v>45831.942129629628</v>
      </c>
      <c r="C125" s="1">
        <v>45831.954965277779</v>
      </c>
      <c r="D125" s="39" t="s">
        <v>3218</v>
      </c>
      <c r="E125" s="39" t="s">
        <v>3219</v>
      </c>
      <c r="F125">
        <v>14</v>
      </c>
      <c r="I125" s="39" t="s">
        <v>3219</v>
      </c>
      <c r="L125">
        <v>3</v>
      </c>
      <c r="O125">
        <v>16</v>
      </c>
      <c r="R125" s="39" t="s">
        <v>24083</v>
      </c>
      <c r="U125" s="39" t="s">
        <v>24084</v>
      </c>
      <c r="X125" s="39" t="s">
        <v>23980</v>
      </c>
      <c r="Y125">
        <v>1</v>
      </c>
      <c r="AA125" s="39" t="s">
        <v>23209</v>
      </c>
      <c r="AB125">
        <v>1</v>
      </c>
      <c r="AD125" s="39" t="s">
        <v>23210</v>
      </c>
      <c r="AE125">
        <v>1</v>
      </c>
      <c r="AG125" s="39" t="s">
        <v>23211</v>
      </c>
      <c r="AH125">
        <v>1</v>
      </c>
      <c r="AJ125" s="39" t="s">
        <v>24085</v>
      </c>
      <c r="AM125" s="39" t="s">
        <v>24086</v>
      </c>
      <c r="AP125" s="39" t="s">
        <v>24087</v>
      </c>
      <c r="AS125" s="39" t="s">
        <v>24088</v>
      </c>
      <c r="AV125" s="39" t="s">
        <v>314</v>
      </c>
      <c r="AW125">
        <v>1</v>
      </c>
      <c r="AY125" s="39" t="s">
        <v>16918</v>
      </c>
      <c r="AZ125">
        <v>1</v>
      </c>
      <c r="BB125" s="39" t="s">
        <v>20679</v>
      </c>
      <c r="BC125">
        <v>1</v>
      </c>
      <c r="BE125" s="39" t="s">
        <v>23216</v>
      </c>
      <c r="BF125">
        <v>1</v>
      </c>
      <c r="BH125" s="39" t="s">
        <v>21853</v>
      </c>
      <c r="BI125">
        <v>1</v>
      </c>
      <c r="BK125" s="39" t="s">
        <v>21156</v>
      </c>
      <c r="BL125">
        <v>1</v>
      </c>
      <c r="BN125" s="39" t="s">
        <v>21157</v>
      </c>
      <c r="BO125">
        <v>1</v>
      </c>
      <c r="BQ125" s="39" t="s">
        <v>23217</v>
      </c>
      <c r="BR125">
        <v>1</v>
      </c>
      <c r="BT125" s="39" t="s">
        <v>23217</v>
      </c>
      <c r="BU125">
        <v>0</v>
      </c>
      <c r="BW125" s="39" t="s">
        <v>21156</v>
      </c>
      <c r="BX125">
        <v>1</v>
      </c>
      <c r="BZ125" s="39" t="s">
        <v>20593</v>
      </c>
      <c r="CA125">
        <v>1</v>
      </c>
      <c r="CC125" s="39" t="s">
        <v>24089</v>
      </c>
      <c r="CF125" s="39" t="s">
        <v>24090</v>
      </c>
    </row>
    <row r="126" spans="1:84" x14ac:dyDescent="0.3">
      <c r="A126">
        <v>125</v>
      </c>
      <c r="B126" s="1">
        <v>45831.994201388887</v>
      </c>
      <c r="C126" s="1">
        <v>45832.002766203703</v>
      </c>
      <c r="D126" s="39" t="s">
        <v>1506</v>
      </c>
      <c r="E126" s="39" t="s">
        <v>1507</v>
      </c>
      <c r="F126">
        <v>7</v>
      </c>
      <c r="I126" s="39" t="s">
        <v>24091</v>
      </c>
      <c r="L126">
        <v>13</v>
      </c>
      <c r="O126">
        <v>29</v>
      </c>
      <c r="R126" s="39" t="s">
        <v>24092</v>
      </c>
      <c r="U126" s="39" t="s">
        <v>24093</v>
      </c>
      <c r="X126" s="39" t="s">
        <v>23980</v>
      </c>
      <c r="Y126">
        <v>1</v>
      </c>
      <c r="AA126" s="39" t="s">
        <v>23209</v>
      </c>
      <c r="AB126">
        <v>1</v>
      </c>
      <c r="AD126" s="39" t="s">
        <v>23210</v>
      </c>
      <c r="AE126">
        <v>1</v>
      </c>
      <c r="AG126" s="39" t="s">
        <v>23209</v>
      </c>
      <c r="AH126">
        <v>0</v>
      </c>
      <c r="AJ126" s="39" t="s">
        <v>24094</v>
      </c>
      <c r="AM126" s="39" t="s">
        <v>24095</v>
      </c>
      <c r="AP126" s="39" t="s">
        <v>24096</v>
      </c>
      <c r="AS126" s="39" t="s">
        <v>24097</v>
      </c>
      <c r="AV126" s="39" t="s">
        <v>314</v>
      </c>
      <c r="AW126">
        <v>1</v>
      </c>
      <c r="AY126" s="39" t="s">
        <v>20593</v>
      </c>
      <c r="AZ126">
        <v>0</v>
      </c>
      <c r="BB126" s="39" t="s">
        <v>20679</v>
      </c>
      <c r="BC126">
        <v>1</v>
      </c>
      <c r="BE126" s="39" t="s">
        <v>23216</v>
      </c>
      <c r="BF126">
        <v>1</v>
      </c>
      <c r="BH126" s="39" t="s">
        <v>21156</v>
      </c>
      <c r="BI126">
        <v>0</v>
      </c>
      <c r="BK126" s="39" t="s">
        <v>23226</v>
      </c>
      <c r="BL126">
        <v>0</v>
      </c>
      <c r="BN126" s="39" t="s">
        <v>20593</v>
      </c>
      <c r="BO126">
        <v>0</v>
      </c>
      <c r="BQ126" s="39" t="s">
        <v>16918</v>
      </c>
      <c r="BR126">
        <v>0</v>
      </c>
      <c r="BT126" s="39" t="s">
        <v>23217</v>
      </c>
      <c r="BU126">
        <v>0</v>
      </c>
      <c r="BW126" s="39" t="s">
        <v>23226</v>
      </c>
      <c r="BX126">
        <v>0</v>
      </c>
      <c r="BZ126" s="39" t="s">
        <v>20593</v>
      </c>
      <c r="CA126">
        <v>1</v>
      </c>
      <c r="CC126" s="39" t="s">
        <v>24098</v>
      </c>
      <c r="CF126" s="39" t="s">
        <v>24099</v>
      </c>
    </row>
    <row r="127" spans="1:84" x14ac:dyDescent="0.3">
      <c r="A127">
        <v>126</v>
      </c>
      <c r="B127" s="1">
        <v>45832.870115740741</v>
      </c>
      <c r="C127" s="1">
        <v>45832.884768518517</v>
      </c>
      <c r="D127" s="39" t="s">
        <v>1294</v>
      </c>
      <c r="E127" s="39" t="s">
        <v>1295</v>
      </c>
      <c r="F127">
        <v>12</v>
      </c>
      <c r="I127" s="39" t="s">
        <v>1295</v>
      </c>
      <c r="L127">
        <v>1</v>
      </c>
      <c r="O127">
        <v>3</v>
      </c>
      <c r="R127" s="39" t="s">
        <v>24100</v>
      </c>
      <c r="U127" s="39" t="s">
        <v>24101</v>
      </c>
      <c r="X127" s="39" t="s">
        <v>23980</v>
      </c>
      <c r="Y127">
        <v>1</v>
      </c>
      <c r="AA127" s="39" t="s">
        <v>23209</v>
      </c>
      <c r="AB127">
        <v>1</v>
      </c>
      <c r="AD127" s="39" t="s">
        <v>23303</v>
      </c>
      <c r="AE127">
        <v>0</v>
      </c>
      <c r="AG127" s="39" t="s">
        <v>23211</v>
      </c>
      <c r="AH127">
        <v>1</v>
      </c>
      <c r="AJ127" s="39" t="s">
        <v>24102</v>
      </c>
      <c r="AM127" s="39" t="s">
        <v>24103</v>
      </c>
      <c r="AP127" s="39" t="s">
        <v>24104</v>
      </c>
      <c r="AS127" s="39" t="s">
        <v>24105</v>
      </c>
      <c r="AV127" s="39" t="s">
        <v>314</v>
      </c>
      <c r="AW127">
        <v>1</v>
      </c>
      <c r="AY127" s="39" t="s">
        <v>16918</v>
      </c>
      <c r="AZ127">
        <v>1</v>
      </c>
      <c r="BB127" s="39" t="s">
        <v>20679</v>
      </c>
      <c r="BC127">
        <v>1</v>
      </c>
      <c r="BE127" s="39" t="s">
        <v>23216</v>
      </c>
      <c r="BF127">
        <v>1</v>
      </c>
      <c r="BH127" s="39" t="s">
        <v>21853</v>
      </c>
      <c r="BI127">
        <v>1</v>
      </c>
      <c r="BK127" s="39" t="s">
        <v>21156</v>
      </c>
      <c r="BL127">
        <v>1</v>
      </c>
      <c r="BN127" s="39" t="s">
        <v>21157</v>
      </c>
      <c r="BO127">
        <v>1</v>
      </c>
      <c r="BQ127" s="39" t="s">
        <v>23226</v>
      </c>
      <c r="BR127">
        <v>0</v>
      </c>
      <c r="BT127" s="39" t="s">
        <v>23217</v>
      </c>
      <c r="BU127">
        <v>0</v>
      </c>
      <c r="BW127" s="39" t="s">
        <v>21156</v>
      </c>
      <c r="BX127">
        <v>1</v>
      </c>
      <c r="BZ127" s="39" t="s">
        <v>20593</v>
      </c>
      <c r="CA127">
        <v>1</v>
      </c>
      <c r="CC127" s="39" t="s">
        <v>24106</v>
      </c>
      <c r="CF127" s="39" t="s">
        <v>24107</v>
      </c>
    </row>
    <row r="128" spans="1:84" x14ac:dyDescent="0.3">
      <c r="A128">
        <v>127</v>
      </c>
      <c r="B128" s="1">
        <v>45832.930312500001</v>
      </c>
      <c r="C128" s="1">
        <v>45832.930428240739</v>
      </c>
      <c r="D128" s="39" t="s">
        <v>895</v>
      </c>
      <c r="E128" s="39" t="s">
        <v>896</v>
      </c>
      <c r="F128">
        <v>10</v>
      </c>
      <c r="I128" s="39" t="s">
        <v>21667</v>
      </c>
      <c r="L128">
        <v>2</v>
      </c>
      <c r="O128">
        <v>23</v>
      </c>
      <c r="R128" s="39" t="s">
        <v>24108</v>
      </c>
      <c r="U128" s="39" t="s">
        <v>24109</v>
      </c>
      <c r="X128" s="39" t="s">
        <v>23914</v>
      </c>
      <c r="Y128">
        <v>0</v>
      </c>
      <c r="AA128" s="39" t="s">
        <v>23209</v>
      </c>
      <c r="AB128">
        <v>1</v>
      </c>
      <c r="AD128" s="39" t="s">
        <v>23210</v>
      </c>
      <c r="AE128">
        <v>1</v>
      </c>
      <c r="AG128" s="39" t="s">
        <v>23211</v>
      </c>
      <c r="AH128">
        <v>1</v>
      </c>
      <c r="AJ128" s="39" t="s">
        <v>23232</v>
      </c>
      <c r="AM128" s="39" t="s">
        <v>24110</v>
      </c>
      <c r="AP128" s="39" t="s">
        <v>24111</v>
      </c>
      <c r="AS128" s="39" t="s">
        <v>24112</v>
      </c>
      <c r="AV128" s="39" t="s">
        <v>314</v>
      </c>
      <c r="AW128">
        <v>1</v>
      </c>
      <c r="AY128" s="39" t="s">
        <v>16918</v>
      </c>
      <c r="AZ128">
        <v>1</v>
      </c>
      <c r="BB128" s="39" t="s">
        <v>20679</v>
      </c>
      <c r="BC128">
        <v>1</v>
      </c>
      <c r="BE128" s="39" t="s">
        <v>21853</v>
      </c>
      <c r="BF128">
        <v>0</v>
      </c>
      <c r="BH128" s="39" t="s">
        <v>23216</v>
      </c>
      <c r="BI128">
        <v>0</v>
      </c>
      <c r="BK128" s="39" t="s">
        <v>21156</v>
      </c>
      <c r="BL128">
        <v>1</v>
      </c>
      <c r="BN128" s="39" t="s">
        <v>21157</v>
      </c>
      <c r="BO128">
        <v>1</v>
      </c>
      <c r="BQ128" s="39" t="s">
        <v>23226</v>
      </c>
      <c r="BR128">
        <v>0</v>
      </c>
      <c r="BT128" s="39" t="s">
        <v>23217</v>
      </c>
      <c r="BU128">
        <v>0</v>
      </c>
      <c r="BW128" s="39" t="s">
        <v>21156</v>
      </c>
      <c r="BX128">
        <v>1</v>
      </c>
      <c r="BZ128" s="39" t="s">
        <v>20593</v>
      </c>
      <c r="CA128">
        <v>1</v>
      </c>
      <c r="CC128" s="39" t="s">
        <v>24113</v>
      </c>
      <c r="CF128" s="39" t="s">
        <v>24114</v>
      </c>
    </row>
    <row r="129" spans="1:84" x14ac:dyDescent="0.3">
      <c r="A129">
        <v>128</v>
      </c>
      <c r="B129" s="1">
        <v>45832.944143518522</v>
      </c>
      <c r="C129" s="1">
        <v>45832.948009259257</v>
      </c>
      <c r="D129" s="39" t="s">
        <v>945</v>
      </c>
      <c r="E129" s="39" t="s">
        <v>946</v>
      </c>
      <c r="F129">
        <v>10</v>
      </c>
      <c r="I129" s="39" t="s">
        <v>24115</v>
      </c>
      <c r="L129">
        <v>2</v>
      </c>
      <c r="O129">
        <v>25</v>
      </c>
      <c r="R129" s="39" t="s">
        <v>24116</v>
      </c>
      <c r="U129" s="39" t="s">
        <v>24117</v>
      </c>
      <c r="X129" s="39" t="s">
        <v>23914</v>
      </c>
      <c r="Y129">
        <v>0</v>
      </c>
      <c r="AA129" s="39" t="s">
        <v>23209</v>
      </c>
      <c r="AB129">
        <v>1</v>
      </c>
      <c r="AD129" s="39" t="s">
        <v>23210</v>
      </c>
      <c r="AE129">
        <v>1</v>
      </c>
      <c r="AG129" s="39" t="s">
        <v>23211</v>
      </c>
      <c r="AH129">
        <v>1</v>
      </c>
      <c r="AJ129" s="39" t="s">
        <v>24017</v>
      </c>
      <c r="AM129" s="39" t="s">
        <v>24110</v>
      </c>
      <c r="AP129" s="39" t="s">
        <v>24118</v>
      </c>
      <c r="AS129" s="39" t="s">
        <v>24119</v>
      </c>
      <c r="AV129" s="39" t="s">
        <v>314</v>
      </c>
      <c r="AW129">
        <v>1</v>
      </c>
      <c r="AY129" s="39" t="s">
        <v>16918</v>
      </c>
      <c r="AZ129">
        <v>1</v>
      </c>
      <c r="BB129" s="39" t="s">
        <v>20679</v>
      </c>
      <c r="BC129">
        <v>1</v>
      </c>
      <c r="BE129" s="39" t="s">
        <v>21853</v>
      </c>
      <c r="BF129">
        <v>0</v>
      </c>
      <c r="BH129" s="39" t="s">
        <v>23216</v>
      </c>
      <c r="BI129">
        <v>0</v>
      </c>
      <c r="BK129" s="39" t="s">
        <v>21156</v>
      </c>
      <c r="BL129">
        <v>1</v>
      </c>
      <c r="BN129" s="39" t="s">
        <v>21157</v>
      </c>
      <c r="BO129">
        <v>1</v>
      </c>
      <c r="BQ129" s="39" t="s">
        <v>23226</v>
      </c>
      <c r="BR129">
        <v>0</v>
      </c>
      <c r="BT129" s="39" t="s">
        <v>23217</v>
      </c>
      <c r="BU129">
        <v>0</v>
      </c>
      <c r="BW129" s="39" t="s">
        <v>21156</v>
      </c>
      <c r="BX129">
        <v>1</v>
      </c>
      <c r="BZ129" s="39" t="s">
        <v>20593</v>
      </c>
      <c r="CA129">
        <v>1</v>
      </c>
      <c r="CC129" s="39" t="s">
        <v>24120</v>
      </c>
      <c r="CF129" s="39" t="s">
        <v>24121</v>
      </c>
    </row>
    <row r="130" spans="1:84" x14ac:dyDescent="0.3">
      <c r="A130">
        <v>129</v>
      </c>
      <c r="B130" s="1">
        <v>45833.260567129626</v>
      </c>
      <c r="C130" s="1">
        <v>45833.260659722226</v>
      </c>
      <c r="D130" s="39" t="s">
        <v>1063</v>
      </c>
      <c r="E130" s="39" t="s">
        <v>1064</v>
      </c>
      <c r="F130">
        <v>15</v>
      </c>
      <c r="I130" s="39" t="s">
        <v>1064</v>
      </c>
      <c r="L130">
        <v>2</v>
      </c>
      <c r="O130">
        <v>21</v>
      </c>
      <c r="R130" s="39" t="s">
        <v>24122</v>
      </c>
      <c r="U130" s="39" t="s">
        <v>24123</v>
      </c>
      <c r="X130" s="39" t="s">
        <v>23980</v>
      </c>
      <c r="Y130">
        <v>1</v>
      </c>
      <c r="AA130" s="39" t="s">
        <v>23209</v>
      </c>
      <c r="AB130">
        <v>1</v>
      </c>
      <c r="AD130" s="39" t="s">
        <v>23210</v>
      </c>
      <c r="AE130">
        <v>1</v>
      </c>
      <c r="AG130" s="39" t="s">
        <v>23211</v>
      </c>
      <c r="AH130">
        <v>1</v>
      </c>
      <c r="AJ130" s="39" t="s">
        <v>24124</v>
      </c>
      <c r="AM130" s="39" t="s">
        <v>24125</v>
      </c>
      <c r="AP130" s="39" t="s">
        <v>24126</v>
      </c>
      <c r="AS130" s="39" t="s">
        <v>24127</v>
      </c>
      <c r="AV130" s="39" t="s">
        <v>314</v>
      </c>
      <c r="AW130">
        <v>1</v>
      </c>
      <c r="AY130" s="39" t="s">
        <v>16918</v>
      </c>
      <c r="AZ130">
        <v>1</v>
      </c>
      <c r="BB130" s="39" t="s">
        <v>20679</v>
      </c>
      <c r="BC130">
        <v>1</v>
      </c>
      <c r="BE130" s="39" t="s">
        <v>23216</v>
      </c>
      <c r="BF130">
        <v>1</v>
      </c>
      <c r="BH130" s="39" t="s">
        <v>21853</v>
      </c>
      <c r="BI130">
        <v>1</v>
      </c>
      <c r="BK130" s="39" t="s">
        <v>21156</v>
      </c>
      <c r="BL130">
        <v>1</v>
      </c>
      <c r="BN130" s="39" t="s">
        <v>21157</v>
      </c>
      <c r="BO130">
        <v>1</v>
      </c>
      <c r="BQ130" s="39" t="s">
        <v>23217</v>
      </c>
      <c r="BR130">
        <v>1</v>
      </c>
      <c r="BT130" s="39" t="s">
        <v>23226</v>
      </c>
      <c r="BU130">
        <v>1</v>
      </c>
      <c r="BW130" s="39" t="s">
        <v>21156</v>
      </c>
      <c r="BX130">
        <v>1</v>
      </c>
      <c r="BZ130" s="39" t="s">
        <v>20593</v>
      </c>
      <c r="CA130">
        <v>1</v>
      </c>
      <c r="CC130" s="39" t="s">
        <v>24128</v>
      </c>
      <c r="CF130" s="39" t="s">
        <v>24129</v>
      </c>
    </row>
    <row r="131" spans="1:84" x14ac:dyDescent="0.3">
      <c r="A131">
        <v>130</v>
      </c>
      <c r="B131" s="1">
        <v>45833.592511574076</v>
      </c>
      <c r="C131" s="1">
        <v>45833.60361111111</v>
      </c>
      <c r="D131" s="39" t="s">
        <v>1172</v>
      </c>
      <c r="E131" s="39" t="s">
        <v>1173</v>
      </c>
      <c r="F131">
        <v>8</v>
      </c>
      <c r="I131" s="39" t="s">
        <v>1173</v>
      </c>
      <c r="L131">
        <v>2</v>
      </c>
      <c r="O131">
        <v>10</v>
      </c>
      <c r="R131" s="39" t="s">
        <v>24130</v>
      </c>
      <c r="U131" s="39" t="s">
        <v>24131</v>
      </c>
      <c r="X131" s="39" t="s">
        <v>24132</v>
      </c>
      <c r="Y131">
        <v>0</v>
      </c>
      <c r="AA131" s="39" t="s">
        <v>23209</v>
      </c>
      <c r="AB131">
        <v>1</v>
      </c>
      <c r="AD131" s="39" t="s">
        <v>23774</v>
      </c>
      <c r="AE131">
        <v>0</v>
      </c>
      <c r="AG131" s="39" t="s">
        <v>23209</v>
      </c>
      <c r="AH131">
        <v>0</v>
      </c>
      <c r="AJ131" s="39" t="s">
        <v>23209</v>
      </c>
      <c r="AM131" s="39" t="s">
        <v>24133</v>
      </c>
      <c r="AP131" s="39" t="s">
        <v>24134</v>
      </c>
      <c r="AS131" s="39" t="s">
        <v>24135</v>
      </c>
      <c r="AV131" s="39" t="s">
        <v>314</v>
      </c>
      <c r="AW131">
        <v>1</v>
      </c>
      <c r="AY131" s="39" t="s">
        <v>16918</v>
      </c>
      <c r="AZ131">
        <v>1</v>
      </c>
      <c r="BB131" s="39" t="s">
        <v>23226</v>
      </c>
      <c r="BC131">
        <v>0</v>
      </c>
      <c r="BE131" s="39" t="s">
        <v>23216</v>
      </c>
      <c r="BF131">
        <v>1</v>
      </c>
      <c r="BH131" s="39" t="s">
        <v>21853</v>
      </c>
      <c r="BI131">
        <v>1</v>
      </c>
      <c r="BK131" s="39" t="s">
        <v>21156</v>
      </c>
      <c r="BL131">
        <v>1</v>
      </c>
      <c r="BN131" s="39" t="s">
        <v>21157</v>
      </c>
      <c r="BO131">
        <v>1</v>
      </c>
      <c r="BQ131" s="39" t="s">
        <v>23217</v>
      </c>
      <c r="BR131">
        <v>1</v>
      </c>
      <c r="BT131" s="39" t="s">
        <v>23217</v>
      </c>
      <c r="BU131">
        <v>0</v>
      </c>
      <c r="BW131" s="39" t="s">
        <v>20593</v>
      </c>
      <c r="BX131">
        <v>0</v>
      </c>
      <c r="BZ131" s="39" t="s">
        <v>21156</v>
      </c>
      <c r="CA131">
        <v>0</v>
      </c>
      <c r="CC131" s="39" t="s">
        <v>24136</v>
      </c>
      <c r="CF131" s="39" t="s">
        <v>24137</v>
      </c>
    </row>
    <row r="132" spans="1:84" x14ac:dyDescent="0.3">
      <c r="A132">
        <v>131</v>
      </c>
      <c r="B132" s="1">
        <v>45833.616770833331</v>
      </c>
      <c r="C132" s="1">
        <v>45833.616851851853</v>
      </c>
      <c r="D132" s="39" t="s">
        <v>1259</v>
      </c>
      <c r="E132" s="39" t="s">
        <v>1260</v>
      </c>
      <c r="F132">
        <v>13</v>
      </c>
      <c r="I132" s="39" t="s">
        <v>5583</v>
      </c>
      <c r="L132">
        <v>1</v>
      </c>
      <c r="O132">
        <v>14</v>
      </c>
      <c r="R132" s="39" t="s">
        <v>24138</v>
      </c>
      <c r="U132" s="39" t="s">
        <v>24139</v>
      </c>
      <c r="X132" s="39" t="s">
        <v>23980</v>
      </c>
      <c r="Y132">
        <v>1</v>
      </c>
      <c r="AA132" s="39" t="s">
        <v>23209</v>
      </c>
      <c r="AB132">
        <v>1</v>
      </c>
      <c r="AD132" s="39" t="s">
        <v>23210</v>
      </c>
      <c r="AE132">
        <v>1</v>
      </c>
      <c r="AG132" s="39" t="s">
        <v>23211</v>
      </c>
      <c r="AH132">
        <v>1</v>
      </c>
      <c r="AJ132" s="39" t="s">
        <v>23250</v>
      </c>
      <c r="AM132" s="39" t="s">
        <v>24140</v>
      </c>
      <c r="AP132" s="39" t="s">
        <v>24141</v>
      </c>
      <c r="AS132" s="39" t="s">
        <v>24142</v>
      </c>
      <c r="AV132" s="39" t="s">
        <v>314</v>
      </c>
      <c r="AW132">
        <v>1</v>
      </c>
      <c r="AY132" s="39" t="s">
        <v>16918</v>
      </c>
      <c r="AZ132">
        <v>1</v>
      </c>
      <c r="BB132" s="39" t="s">
        <v>23226</v>
      </c>
      <c r="BC132">
        <v>0</v>
      </c>
      <c r="BE132" s="39" t="s">
        <v>23216</v>
      </c>
      <c r="BF132">
        <v>1</v>
      </c>
      <c r="BH132" s="39" t="s">
        <v>21853</v>
      </c>
      <c r="BI132">
        <v>1</v>
      </c>
      <c r="BK132" s="39" t="s">
        <v>21156</v>
      </c>
      <c r="BL132">
        <v>1</v>
      </c>
      <c r="BN132" s="39" t="s">
        <v>21157</v>
      </c>
      <c r="BO132">
        <v>1</v>
      </c>
      <c r="BQ132" s="39" t="s">
        <v>23217</v>
      </c>
      <c r="BR132">
        <v>1</v>
      </c>
      <c r="BT132" s="39" t="s">
        <v>23217</v>
      </c>
      <c r="BU132">
        <v>0</v>
      </c>
      <c r="BW132" s="39" t="s">
        <v>21156</v>
      </c>
      <c r="BX132">
        <v>1</v>
      </c>
      <c r="BZ132" s="39" t="s">
        <v>20593</v>
      </c>
      <c r="CA132">
        <v>1</v>
      </c>
      <c r="CC132" s="39" t="s">
        <v>24143</v>
      </c>
      <c r="CF132" s="39" t="s">
        <v>24144</v>
      </c>
    </row>
    <row r="133" spans="1:84" x14ac:dyDescent="0.3">
      <c r="A133">
        <v>132</v>
      </c>
      <c r="B133" s="1">
        <v>45833.618634259263</v>
      </c>
      <c r="C133" s="1">
        <v>45833.619386574072</v>
      </c>
      <c r="D133" s="39" t="s">
        <v>1097</v>
      </c>
      <c r="E133" s="39" t="s">
        <v>1098</v>
      </c>
      <c r="F133">
        <v>12</v>
      </c>
      <c r="I133" s="39" t="s">
        <v>1098</v>
      </c>
      <c r="L133">
        <v>2</v>
      </c>
      <c r="O133">
        <v>12</v>
      </c>
      <c r="R133" s="39" t="s">
        <v>24145</v>
      </c>
      <c r="U133" s="39" t="s">
        <v>24146</v>
      </c>
      <c r="X133" s="39" t="s">
        <v>23980</v>
      </c>
      <c r="Y133">
        <v>1</v>
      </c>
      <c r="AA133" s="39" t="s">
        <v>23209</v>
      </c>
      <c r="AB133">
        <v>1</v>
      </c>
      <c r="AD133" s="39" t="s">
        <v>23303</v>
      </c>
      <c r="AE133">
        <v>0</v>
      </c>
      <c r="AG133" s="39" t="s">
        <v>23211</v>
      </c>
      <c r="AH133">
        <v>1</v>
      </c>
      <c r="AJ133" s="39" t="s">
        <v>23265</v>
      </c>
      <c r="AM133" s="39" t="s">
        <v>23406</v>
      </c>
      <c r="AP133" s="39" t="s">
        <v>24041</v>
      </c>
      <c r="AS133" s="39" t="s">
        <v>24147</v>
      </c>
      <c r="AV133" s="39" t="s">
        <v>314</v>
      </c>
      <c r="AW133">
        <v>1</v>
      </c>
      <c r="AY133" s="39" t="s">
        <v>16918</v>
      </c>
      <c r="AZ133">
        <v>1</v>
      </c>
      <c r="BB133" s="39" t="s">
        <v>23226</v>
      </c>
      <c r="BC133">
        <v>0</v>
      </c>
      <c r="BE133" s="39" t="s">
        <v>23216</v>
      </c>
      <c r="BF133">
        <v>1</v>
      </c>
      <c r="BH133" s="39" t="s">
        <v>21853</v>
      </c>
      <c r="BI133">
        <v>1</v>
      </c>
      <c r="BK133" s="39" t="s">
        <v>21156</v>
      </c>
      <c r="BL133">
        <v>1</v>
      </c>
      <c r="BN133" s="39" t="s">
        <v>21157</v>
      </c>
      <c r="BO133">
        <v>1</v>
      </c>
      <c r="BQ133" s="39" t="s">
        <v>23217</v>
      </c>
      <c r="BR133">
        <v>1</v>
      </c>
      <c r="BT133" s="39" t="s">
        <v>23217</v>
      </c>
      <c r="BU133">
        <v>0</v>
      </c>
      <c r="BW133" s="39" t="s">
        <v>21156</v>
      </c>
      <c r="BX133">
        <v>1</v>
      </c>
      <c r="BZ133" s="39" t="s">
        <v>20593</v>
      </c>
      <c r="CA133">
        <v>1</v>
      </c>
      <c r="CC133" s="39" t="s">
        <v>24148</v>
      </c>
      <c r="CF133" s="39" t="s">
        <v>24149</v>
      </c>
    </row>
    <row r="134" spans="1:84" x14ac:dyDescent="0.3">
      <c r="A134">
        <v>133</v>
      </c>
      <c r="B134" s="1">
        <v>45833.607719907406</v>
      </c>
      <c r="C134" s="1">
        <v>45833.620983796296</v>
      </c>
      <c r="D134" s="39" t="s">
        <v>1162</v>
      </c>
      <c r="E134" s="39" t="s">
        <v>1163</v>
      </c>
      <c r="F134">
        <v>13</v>
      </c>
      <c r="I134" s="39" t="s">
        <v>5475</v>
      </c>
      <c r="L134">
        <v>2</v>
      </c>
      <c r="O134">
        <v>14</v>
      </c>
      <c r="R134" s="39" t="s">
        <v>24150</v>
      </c>
      <c r="U134" s="39" t="s">
        <v>24151</v>
      </c>
      <c r="X134" s="39" t="s">
        <v>23980</v>
      </c>
      <c r="Y134">
        <v>1</v>
      </c>
      <c r="AA134" s="39" t="s">
        <v>23209</v>
      </c>
      <c r="AB134">
        <v>1</v>
      </c>
      <c r="AD134" s="39" t="s">
        <v>23210</v>
      </c>
      <c r="AE134">
        <v>1</v>
      </c>
      <c r="AG134" s="39" t="s">
        <v>23211</v>
      </c>
      <c r="AH134">
        <v>1</v>
      </c>
      <c r="AJ134" s="39" t="s">
        <v>23250</v>
      </c>
      <c r="AM134" s="39" t="s">
        <v>24048</v>
      </c>
      <c r="AP134" s="39" t="s">
        <v>24025</v>
      </c>
      <c r="AS134" s="39" t="s">
        <v>24152</v>
      </c>
      <c r="AV134" s="39" t="s">
        <v>314</v>
      </c>
      <c r="AW134">
        <v>1</v>
      </c>
      <c r="AY134" s="39" t="s">
        <v>16918</v>
      </c>
      <c r="AZ134">
        <v>1</v>
      </c>
      <c r="BB134" s="39" t="s">
        <v>23226</v>
      </c>
      <c r="BC134">
        <v>0</v>
      </c>
      <c r="BE134" s="39" t="s">
        <v>23216</v>
      </c>
      <c r="BF134">
        <v>1</v>
      </c>
      <c r="BH134" s="39" t="s">
        <v>21853</v>
      </c>
      <c r="BI134">
        <v>1</v>
      </c>
      <c r="BK134" s="39" t="s">
        <v>21156</v>
      </c>
      <c r="BL134">
        <v>1</v>
      </c>
      <c r="BN134" s="39" t="s">
        <v>21157</v>
      </c>
      <c r="BO134">
        <v>1</v>
      </c>
      <c r="BQ134" s="39" t="s">
        <v>23217</v>
      </c>
      <c r="BR134">
        <v>1</v>
      </c>
      <c r="BT134" s="39" t="s">
        <v>23217</v>
      </c>
      <c r="BU134">
        <v>0</v>
      </c>
      <c r="BW134" s="39" t="s">
        <v>21156</v>
      </c>
      <c r="BX134">
        <v>1</v>
      </c>
      <c r="BZ134" s="39" t="s">
        <v>20593</v>
      </c>
      <c r="CA134">
        <v>1</v>
      </c>
      <c r="CC134" s="39" t="s">
        <v>24153</v>
      </c>
      <c r="CF134" s="39" t="s">
        <v>24154</v>
      </c>
    </row>
    <row r="135" spans="1:84" x14ac:dyDescent="0.3">
      <c r="A135">
        <v>134</v>
      </c>
      <c r="B135" s="1">
        <v>45833.837210648147</v>
      </c>
      <c r="C135" s="1">
        <v>45833.860486111109</v>
      </c>
      <c r="D135" s="39" t="s">
        <v>1050</v>
      </c>
      <c r="E135" s="39" t="s">
        <v>1051</v>
      </c>
      <c r="F135">
        <v>14</v>
      </c>
      <c r="I135" s="39" t="s">
        <v>1052</v>
      </c>
      <c r="L135">
        <v>2</v>
      </c>
      <c r="O135">
        <v>28</v>
      </c>
      <c r="R135" s="39" t="s">
        <v>24155</v>
      </c>
      <c r="U135" s="39" t="s">
        <v>24156</v>
      </c>
      <c r="X135" s="39" t="s">
        <v>23980</v>
      </c>
      <c r="Y135">
        <v>1</v>
      </c>
      <c r="AA135" s="39" t="s">
        <v>23209</v>
      </c>
      <c r="AB135">
        <v>1</v>
      </c>
      <c r="AD135" s="39" t="s">
        <v>23210</v>
      </c>
      <c r="AE135">
        <v>1</v>
      </c>
      <c r="AG135" s="39" t="s">
        <v>23211</v>
      </c>
      <c r="AH135">
        <v>1</v>
      </c>
      <c r="AJ135" s="39" t="s">
        <v>24157</v>
      </c>
      <c r="AM135" s="39" t="s">
        <v>23406</v>
      </c>
      <c r="AP135" s="39" t="s">
        <v>24158</v>
      </c>
      <c r="AS135" s="39" t="s">
        <v>24159</v>
      </c>
      <c r="AV135" s="39" t="s">
        <v>314</v>
      </c>
      <c r="AW135">
        <v>1</v>
      </c>
      <c r="AY135" s="39" t="s">
        <v>16918</v>
      </c>
      <c r="AZ135">
        <v>1</v>
      </c>
      <c r="BB135" s="39" t="s">
        <v>20679</v>
      </c>
      <c r="BC135">
        <v>1</v>
      </c>
      <c r="BE135" s="39" t="s">
        <v>23216</v>
      </c>
      <c r="BF135">
        <v>1</v>
      </c>
      <c r="BH135" s="39" t="s">
        <v>21853</v>
      </c>
      <c r="BI135">
        <v>1</v>
      </c>
      <c r="BK135" s="39" t="s">
        <v>21156</v>
      </c>
      <c r="BL135">
        <v>1</v>
      </c>
      <c r="BN135" s="39" t="s">
        <v>21157</v>
      </c>
      <c r="BO135">
        <v>1</v>
      </c>
      <c r="BQ135" s="39" t="s">
        <v>23217</v>
      </c>
      <c r="BR135">
        <v>1</v>
      </c>
      <c r="BT135" s="39" t="s">
        <v>23217</v>
      </c>
      <c r="BU135">
        <v>0</v>
      </c>
      <c r="BW135" s="39" t="s">
        <v>21156</v>
      </c>
      <c r="BX135">
        <v>1</v>
      </c>
      <c r="BZ135" s="39" t="s">
        <v>20593</v>
      </c>
      <c r="CA135">
        <v>1</v>
      </c>
      <c r="CC135" s="39" t="s">
        <v>24160</v>
      </c>
      <c r="CF135" s="39" t="s">
        <v>24161</v>
      </c>
    </row>
    <row r="136" spans="1:84" x14ac:dyDescent="0.3">
      <c r="A136">
        <v>135</v>
      </c>
      <c r="B136" s="1">
        <v>45834.609490740739</v>
      </c>
      <c r="C136" s="1">
        <v>45834.638298611113</v>
      </c>
      <c r="D136" s="39" t="s">
        <v>862</v>
      </c>
      <c r="E136" s="39" t="s">
        <v>863</v>
      </c>
      <c r="F136">
        <v>15</v>
      </c>
      <c r="I136" s="39" t="s">
        <v>863</v>
      </c>
      <c r="L136">
        <v>2</v>
      </c>
      <c r="O136">
        <v>29</v>
      </c>
      <c r="R136" s="39" t="s">
        <v>24162</v>
      </c>
      <c r="U136" s="39" t="s">
        <v>24163</v>
      </c>
      <c r="X136" s="39" t="s">
        <v>23980</v>
      </c>
      <c r="Y136">
        <v>1</v>
      </c>
      <c r="AA136" s="39" t="s">
        <v>23209</v>
      </c>
      <c r="AB136">
        <v>1</v>
      </c>
      <c r="AD136" s="39" t="s">
        <v>23210</v>
      </c>
      <c r="AE136">
        <v>1</v>
      </c>
      <c r="AG136" s="39" t="s">
        <v>23211</v>
      </c>
      <c r="AH136">
        <v>1</v>
      </c>
      <c r="AJ136" s="39" t="s">
        <v>24164</v>
      </c>
      <c r="AM136" s="39" t="s">
        <v>24165</v>
      </c>
      <c r="AP136" s="39" t="s">
        <v>24166</v>
      </c>
      <c r="AS136" s="39" t="s">
        <v>24167</v>
      </c>
      <c r="AV136" s="39" t="s">
        <v>314</v>
      </c>
      <c r="AW136">
        <v>1</v>
      </c>
      <c r="AY136" s="39" t="s">
        <v>16918</v>
      </c>
      <c r="AZ136">
        <v>1</v>
      </c>
      <c r="BB136" s="39" t="s">
        <v>20679</v>
      </c>
      <c r="BC136">
        <v>1</v>
      </c>
      <c r="BE136" s="39" t="s">
        <v>23216</v>
      </c>
      <c r="BF136">
        <v>1</v>
      </c>
      <c r="BH136" s="39" t="s">
        <v>21853</v>
      </c>
      <c r="BI136">
        <v>1</v>
      </c>
      <c r="BK136" s="39" t="s">
        <v>21156</v>
      </c>
      <c r="BL136">
        <v>1</v>
      </c>
      <c r="BN136" s="39" t="s">
        <v>21157</v>
      </c>
      <c r="BO136">
        <v>1</v>
      </c>
      <c r="BQ136" s="39" t="s">
        <v>23217</v>
      </c>
      <c r="BR136">
        <v>1</v>
      </c>
      <c r="BT136" s="39" t="s">
        <v>23226</v>
      </c>
      <c r="BU136">
        <v>1</v>
      </c>
      <c r="BW136" s="39" t="s">
        <v>21156</v>
      </c>
      <c r="BX136">
        <v>1</v>
      </c>
      <c r="BZ136" s="39" t="s">
        <v>20593</v>
      </c>
      <c r="CA136">
        <v>1</v>
      </c>
      <c r="CC136" s="39" t="s">
        <v>24168</v>
      </c>
      <c r="CF136" s="39" t="s">
        <v>24169</v>
      </c>
    </row>
    <row r="137" spans="1:84" x14ac:dyDescent="0.3">
      <c r="A137">
        <v>136</v>
      </c>
      <c r="B137" s="1">
        <v>45834.639282407406</v>
      </c>
      <c r="C137" s="1">
        <v>45834.639328703706</v>
      </c>
      <c r="D137" s="39" t="s">
        <v>878</v>
      </c>
      <c r="E137" s="39" t="s">
        <v>879</v>
      </c>
      <c r="F137">
        <v>15</v>
      </c>
      <c r="I137" s="39" t="s">
        <v>879</v>
      </c>
      <c r="L137">
        <v>2</v>
      </c>
      <c r="O137">
        <v>15</v>
      </c>
      <c r="R137" s="39" t="s">
        <v>24170</v>
      </c>
      <c r="U137" s="39" t="s">
        <v>24171</v>
      </c>
      <c r="X137" s="39" t="s">
        <v>23980</v>
      </c>
      <c r="Y137">
        <v>1</v>
      </c>
      <c r="AA137" s="39" t="s">
        <v>23209</v>
      </c>
      <c r="AB137">
        <v>1</v>
      </c>
      <c r="AD137" s="39" t="s">
        <v>23210</v>
      </c>
      <c r="AE137">
        <v>1</v>
      </c>
      <c r="AG137" s="39" t="s">
        <v>23211</v>
      </c>
      <c r="AH137">
        <v>1</v>
      </c>
      <c r="AJ137" s="39" t="s">
        <v>24164</v>
      </c>
      <c r="AM137" s="39" t="s">
        <v>24172</v>
      </c>
      <c r="AP137" s="39" t="s">
        <v>24173</v>
      </c>
      <c r="AS137" s="39" t="s">
        <v>24174</v>
      </c>
      <c r="AV137" s="39" t="s">
        <v>314</v>
      </c>
      <c r="AW137">
        <v>1</v>
      </c>
      <c r="AY137" s="39" t="s">
        <v>16918</v>
      </c>
      <c r="AZ137">
        <v>1</v>
      </c>
      <c r="BB137" s="39" t="s">
        <v>20679</v>
      </c>
      <c r="BC137">
        <v>1</v>
      </c>
      <c r="BE137" s="39" t="s">
        <v>23216</v>
      </c>
      <c r="BF137">
        <v>1</v>
      </c>
      <c r="BH137" s="39" t="s">
        <v>21853</v>
      </c>
      <c r="BI137">
        <v>1</v>
      </c>
      <c r="BK137" s="39" t="s">
        <v>21156</v>
      </c>
      <c r="BL137">
        <v>1</v>
      </c>
      <c r="BN137" s="39" t="s">
        <v>21157</v>
      </c>
      <c r="BO137">
        <v>1</v>
      </c>
      <c r="BQ137" s="39" t="s">
        <v>23217</v>
      </c>
      <c r="BR137">
        <v>1</v>
      </c>
      <c r="BT137" s="39" t="s">
        <v>23226</v>
      </c>
      <c r="BU137">
        <v>1</v>
      </c>
      <c r="BW137" s="39" t="s">
        <v>21156</v>
      </c>
      <c r="BX137">
        <v>1</v>
      </c>
      <c r="BZ137" s="39" t="s">
        <v>20593</v>
      </c>
      <c r="CA137">
        <v>1</v>
      </c>
      <c r="CC137" s="39" t="s">
        <v>24175</v>
      </c>
      <c r="CF137" s="39" t="s">
        <v>24176</v>
      </c>
    </row>
    <row r="138" spans="1:84" x14ac:dyDescent="0.3">
      <c r="A138">
        <v>137</v>
      </c>
      <c r="B138" s="1">
        <v>45836.421527777777</v>
      </c>
      <c r="C138" s="1">
        <v>45836.448935185188</v>
      </c>
      <c r="D138" s="39" t="s">
        <v>869</v>
      </c>
      <c r="E138" s="39" t="s">
        <v>870</v>
      </c>
      <c r="F138">
        <v>13</v>
      </c>
      <c r="I138" s="39" t="s">
        <v>5366</v>
      </c>
      <c r="L138">
        <v>2</v>
      </c>
      <c r="O138">
        <v>13</v>
      </c>
      <c r="R138" s="39" t="s">
        <v>24177</v>
      </c>
      <c r="U138" s="39" t="s">
        <v>24178</v>
      </c>
      <c r="X138" s="39" t="s">
        <v>23980</v>
      </c>
      <c r="Y138">
        <v>1</v>
      </c>
      <c r="AA138" s="39" t="s">
        <v>23209</v>
      </c>
      <c r="AB138">
        <v>1</v>
      </c>
      <c r="AD138" s="39" t="s">
        <v>23210</v>
      </c>
      <c r="AE138">
        <v>1</v>
      </c>
      <c r="AG138" s="39" t="s">
        <v>23211</v>
      </c>
      <c r="AH138">
        <v>1</v>
      </c>
      <c r="AJ138" s="39" t="s">
        <v>24179</v>
      </c>
      <c r="AM138" s="39" t="s">
        <v>24180</v>
      </c>
      <c r="AP138" s="39" t="s">
        <v>24181</v>
      </c>
      <c r="AS138" s="39" t="s">
        <v>24182</v>
      </c>
      <c r="AV138" s="39" t="s">
        <v>314</v>
      </c>
      <c r="AW138">
        <v>1</v>
      </c>
      <c r="AY138" s="39" t="s">
        <v>16918</v>
      </c>
      <c r="AZ138">
        <v>1</v>
      </c>
      <c r="BB138" s="39" t="s">
        <v>20679</v>
      </c>
      <c r="BC138">
        <v>1</v>
      </c>
      <c r="BE138" s="39" t="s">
        <v>23216</v>
      </c>
      <c r="BF138">
        <v>1</v>
      </c>
      <c r="BH138" s="39" t="s">
        <v>21853</v>
      </c>
      <c r="BI138">
        <v>1</v>
      </c>
      <c r="BK138" s="39" t="s">
        <v>21156</v>
      </c>
      <c r="BL138">
        <v>1</v>
      </c>
      <c r="BN138" s="39" t="s">
        <v>21157</v>
      </c>
      <c r="BO138">
        <v>1</v>
      </c>
      <c r="BQ138" s="39" t="s">
        <v>23226</v>
      </c>
      <c r="BR138">
        <v>0</v>
      </c>
      <c r="BT138" s="39" t="s">
        <v>23217</v>
      </c>
      <c r="BU138">
        <v>0</v>
      </c>
      <c r="BW138" s="39" t="s">
        <v>21156</v>
      </c>
      <c r="BX138">
        <v>1</v>
      </c>
      <c r="BZ138" s="39" t="s">
        <v>20593</v>
      </c>
      <c r="CA138">
        <v>1</v>
      </c>
      <c r="CC138" s="39" t="s">
        <v>24183</v>
      </c>
      <c r="CF138" s="39" t="s">
        <v>24184</v>
      </c>
    </row>
    <row r="139" spans="1:84" x14ac:dyDescent="0.3">
      <c r="A139">
        <v>138</v>
      </c>
      <c r="B139" s="1">
        <v>45836.524861111109</v>
      </c>
      <c r="C139" s="1">
        <v>45836.53837962963</v>
      </c>
      <c r="D139" s="39" t="s">
        <v>1148</v>
      </c>
      <c r="E139" s="39" t="s">
        <v>1149</v>
      </c>
      <c r="F139">
        <v>13</v>
      </c>
      <c r="I139" s="39" t="s">
        <v>1150</v>
      </c>
      <c r="L139">
        <v>2</v>
      </c>
      <c r="O139">
        <v>8</v>
      </c>
      <c r="R139" s="39" t="s">
        <v>24185</v>
      </c>
      <c r="U139" s="39" t="s">
        <v>24186</v>
      </c>
      <c r="X139" s="39" t="s">
        <v>23980</v>
      </c>
      <c r="Y139">
        <v>1</v>
      </c>
      <c r="AA139" s="39" t="s">
        <v>23209</v>
      </c>
      <c r="AB139">
        <v>1</v>
      </c>
      <c r="AD139" s="39" t="s">
        <v>23210</v>
      </c>
      <c r="AE139">
        <v>1</v>
      </c>
      <c r="AG139" s="39" t="s">
        <v>23211</v>
      </c>
      <c r="AH139">
        <v>1</v>
      </c>
      <c r="AJ139" s="39" t="s">
        <v>23250</v>
      </c>
      <c r="AM139" s="39" t="s">
        <v>23406</v>
      </c>
      <c r="AP139" s="39" t="s">
        <v>24025</v>
      </c>
      <c r="AS139" s="39" t="s">
        <v>24026</v>
      </c>
      <c r="AV139" s="39" t="s">
        <v>314</v>
      </c>
      <c r="AW139">
        <v>1</v>
      </c>
      <c r="AY139" s="39" t="s">
        <v>16918</v>
      </c>
      <c r="AZ139">
        <v>1</v>
      </c>
      <c r="BB139" s="39" t="s">
        <v>23226</v>
      </c>
      <c r="BC139">
        <v>0</v>
      </c>
      <c r="BE139" s="39" t="s">
        <v>23216</v>
      </c>
      <c r="BF139">
        <v>1</v>
      </c>
      <c r="BH139" s="39" t="s">
        <v>21853</v>
      </c>
      <c r="BI139">
        <v>1</v>
      </c>
      <c r="BK139" s="39" t="s">
        <v>21156</v>
      </c>
      <c r="BL139">
        <v>1</v>
      </c>
      <c r="BN139" s="39" t="s">
        <v>21157</v>
      </c>
      <c r="BO139">
        <v>1</v>
      </c>
      <c r="BQ139" s="39" t="s">
        <v>23217</v>
      </c>
      <c r="BR139">
        <v>1</v>
      </c>
      <c r="BT139" s="39" t="s">
        <v>23217</v>
      </c>
      <c r="BU139">
        <v>0</v>
      </c>
      <c r="BW139" s="39" t="s">
        <v>21156</v>
      </c>
      <c r="BX139">
        <v>1</v>
      </c>
      <c r="BZ139" s="39" t="s">
        <v>20593</v>
      </c>
      <c r="CA139">
        <v>1</v>
      </c>
      <c r="CC139" s="39" t="s">
        <v>24187</v>
      </c>
      <c r="CF139" s="39" t="s">
        <v>24188</v>
      </c>
    </row>
    <row r="140" spans="1:84" x14ac:dyDescent="0.3">
      <c r="A140">
        <v>139</v>
      </c>
      <c r="B140" s="1">
        <v>45836.746377314812</v>
      </c>
      <c r="C140" s="1">
        <v>45836.7575</v>
      </c>
      <c r="D140" s="39" t="s">
        <v>1409</v>
      </c>
      <c r="E140" s="39" t="s">
        <v>1410</v>
      </c>
      <c r="F140">
        <v>13</v>
      </c>
      <c r="I140" s="39" t="s">
        <v>1410</v>
      </c>
      <c r="L140">
        <v>1</v>
      </c>
      <c r="O140">
        <v>26</v>
      </c>
      <c r="R140" s="39" t="s">
        <v>24189</v>
      </c>
      <c r="U140" s="39" t="s">
        <v>24190</v>
      </c>
      <c r="X140" s="39" t="s">
        <v>23980</v>
      </c>
      <c r="Y140">
        <v>1</v>
      </c>
      <c r="AA140" s="39" t="s">
        <v>23209</v>
      </c>
      <c r="AB140">
        <v>1</v>
      </c>
      <c r="AD140" s="39" t="s">
        <v>23210</v>
      </c>
      <c r="AE140">
        <v>1</v>
      </c>
      <c r="AG140" s="39" t="s">
        <v>23211</v>
      </c>
      <c r="AH140">
        <v>1</v>
      </c>
      <c r="AJ140" s="39" t="s">
        <v>23250</v>
      </c>
      <c r="AM140" s="39" t="s">
        <v>24024</v>
      </c>
      <c r="AP140" s="39" t="s">
        <v>24191</v>
      </c>
      <c r="AS140" s="39" t="s">
        <v>24192</v>
      </c>
      <c r="AV140" s="39" t="s">
        <v>314</v>
      </c>
      <c r="AW140">
        <v>1</v>
      </c>
      <c r="AY140" s="39" t="s">
        <v>16918</v>
      </c>
      <c r="AZ140">
        <v>1</v>
      </c>
      <c r="BB140" s="39" t="s">
        <v>23226</v>
      </c>
      <c r="BC140">
        <v>0</v>
      </c>
      <c r="BE140" s="39" t="s">
        <v>23216</v>
      </c>
      <c r="BF140">
        <v>1</v>
      </c>
      <c r="BH140" s="39" t="s">
        <v>21853</v>
      </c>
      <c r="BI140">
        <v>1</v>
      </c>
      <c r="BK140" s="39" t="s">
        <v>21156</v>
      </c>
      <c r="BL140">
        <v>1</v>
      </c>
      <c r="BN140" s="39" t="s">
        <v>21157</v>
      </c>
      <c r="BO140">
        <v>1</v>
      </c>
      <c r="BQ140" s="39" t="s">
        <v>23217</v>
      </c>
      <c r="BR140">
        <v>1</v>
      </c>
      <c r="BT140" s="39" t="s">
        <v>23217</v>
      </c>
      <c r="BU140">
        <v>0</v>
      </c>
      <c r="BW140" s="39" t="s">
        <v>21156</v>
      </c>
      <c r="BX140">
        <v>1</v>
      </c>
      <c r="BZ140" s="39" t="s">
        <v>20593</v>
      </c>
      <c r="CA140">
        <v>1</v>
      </c>
      <c r="CC140" s="39" t="s">
        <v>24193</v>
      </c>
      <c r="CF140" s="39" t="s">
        <v>24194</v>
      </c>
    </row>
    <row r="141" spans="1:84" x14ac:dyDescent="0.3">
      <c r="A141">
        <v>140</v>
      </c>
      <c r="B141" s="1">
        <v>45837.351215277777</v>
      </c>
      <c r="C141" s="1">
        <v>45837.351273148146</v>
      </c>
      <c r="D141" s="39" t="s">
        <v>1038</v>
      </c>
      <c r="E141" s="39" t="s">
        <v>1039</v>
      </c>
      <c r="F141">
        <v>15</v>
      </c>
      <c r="I141" s="39" t="s">
        <v>1039</v>
      </c>
      <c r="L141">
        <v>2</v>
      </c>
      <c r="O141">
        <v>22</v>
      </c>
      <c r="R141" s="39" t="s">
        <v>24195</v>
      </c>
      <c r="U141" s="39" t="s">
        <v>24196</v>
      </c>
      <c r="X141" s="39" t="s">
        <v>23980</v>
      </c>
      <c r="Y141">
        <v>1</v>
      </c>
      <c r="AA141" s="39" t="s">
        <v>23209</v>
      </c>
      <c r="AB141">
        <v>1</v>
      </c>
      <c r="AD141" s="39" t="s">
        <v>23210</v>
      </c>
      <c r="AE141">
        <v>1</v>
      </c>
      <c r="AG141" s="39" t="s">
        <v>23211</v>
      </c>
      <c r="AH141">
        <v>1</v>
      </c>
      <c r="AJ141" s="39" t="s">
        <v>24197</v>
      </c>
      <c r="AM141" s="39" t="s">
        <v>23406</v>
      </c>
      <c r="AP141" s="39" t="s">
        <v>24198</v>
      </c>
      <c r="AS141" s="39" t="s">
        <v>24199</v>
      </c>
      <c r="AV141" s="39" t="s">
        <v>314</v>
      </c>
      <c r="AW141">
        <v>1</v>
      </c>
      <c r="AY141" s="39" t="s">
        <v>16918</v>
      </c>
      <c r="AZ141">
        <v>1</v>
      </c>
      <c r="BB141" s="39" t="s">
        <v>20679</v>
      </c>
      <c r="BC141">
        <v>1</v>
      </c>
      <c r="BE141" s="39" t="s">
        <v>23216</v>
      </c>
      <c r="BF141">
        <v>1</v>
      </c>
      <c r="BH141" s="39" t="s">
        <v>21853</v>
      </c>
      <c r="BI141">
        <v>1</v>
      </c>
      <c r="BK141" s="39" t="s">
        <v>21156</v>
      </c>
      <c r="BL141">
        <v>1</v>
      </c>
      <c r="BN141" s="39" t="s">
        <v>21157</v>
      </c>
      <c r="BO141">
        <v>1</v>
      </c>
      <c r="BQ141" s="39" t="s">
        <v>23217</v>
      </c>
      <c r="BR141">
        <v>1</v>
      </c>
      <c r="BT141" s="39" t="s">
        <v>23226</v>
      </c>
      <c r="BU141">
        <v>1</v>
      </c>
      <c r="BW141" s="39" t="s">
        <v>21156</v>
      </c>
      <c r="BX141">
        <v>1</v>
      </c>
      <c r="BZ141" s="39" t="s">
        <v>20593</v>
      </c>
      <c r="CA141">
        <v>1</v>
      </c>
      <c r="CC141" s="39" t="s">
        <v>24200</v>
      </c>
      <c r="CF141" s="39" t="s">
        <v>24201</v>
      </c>
    </row>
    <row r="142" spans="1:84" x14ac:dyDescent="0.3">
      <c r="A142">
        <v>141</v>
      </c>
      <c r="B142" s="1">
        <v>45837.370254629626</v>
      </c>
      <c r="C142" s="1">
        <v>45837.37572916667</v>
      </c>
      <c r="D142" s="39" t="s">
        <v>1026</v>
      </c>
      <c r="E142" s="39" t="s">
        <v>1027</v>
      </c>
      <c r="F142">
        <v>15</v>
      </c>
      <c r="I142" s="39" t="s">
        <v>1027</v>
      </c>
      <c r="L142">
        <v>2</v>
      </c>
      <c r="O142">
        <v>24</v>
      </c>
      <c r="R142" s="39" t="s">
        <v>24202</v>
      </c>
      <c r="U142" s="39" t="s">
        <v>24203</v>
      </c>
      <c r="X142" s="39" t="s">
        <v>23980</v>
      </c>
      <c r="Y142">
        <v>1</v>
      </c>
      <c r="AA142" s="39" t="s">
        <v>23209</v>
      </c>
      <c r="AB142">
        <v>1</v>
      </c>
      <c r="AD142" s="39" t="s">
        <v>23210</v>
      </c>
      <c r="AE142">
        <v>1</v>
      </c>
      <c r="AG142" s="39" t="s">
        <v>23211</v>
      </c>
      <c r="AH142">
        <v>1</v>
      </c>
      <c r="AJ142" s="39" t="s">
        <v>23717</v>
      </c>
      <c r="AM142" s="39" t="s">
        <v>24204</v>
      </c>
      <c r="AP142" s="39" t="s">
        <v>23252</v>
      </c>
      <c r="AS142" s="39" t="s">
        <v>24205</v>
      </c>
      <c r="AV142" s="39" t="s">
        <v>314</v>
      </c>
      <c r="AW142">
        <v>1</v>
      </c>
      <c r="AY142" s="39" t="s">
        <v>16918</v>
      </c>
      <c r="AZ142">
        <v>1</v>
      </c>
      <c r="BB142" s="39" t="s">
        <v>20679</v>
      </c>
      <c r="BC142">
        <v>1</v>
      </c>
      <c r="BE142" s="39" t="s">
        <v>23216</v>
      </c>
      <c r="BF142">
        <v>1</v>
      </c>
      <c r="BH142" s="39" t="s">
        <v>21853</v>
      </c>
      <c r="BI142">
        <v>1</v>
      </c>
      <c r="BK142" s="39" t="s">
        <v>21156</v>
      </c>
      <c r="BL142">
        <v>1</v>
      </c>
      <c r="BN142" s="39" t="s">
        <v>21157</v>
      </c>
      <c r="BO142">
        <v>1</v>
      </c>
      <c r="BQ142" s="39" t="s">
        <v>23217</v>
      </c>
      <c r="BR142">
        <v>1</v>
      </c>
      <c r="BT142" s="39" t="s">
        <v>23226</v>
      </c>
      <c r="BU142">
        <v>1</v>
      </c>
      <c r="BW142" s="39" t="s">
        <v>21156</v>
      </c>
      <c r="BX142">
        <v>1</v>
      </c>
      <c r="BZ142" s="39" t="s">
        <v>20593</v>
      </c>
      <c r="CA142">
        <v>1</v>
      </c>
      <c r="CC142" s="39" t="s">
        <v>24206</v>
      </c>
      <c r="CF142" s="39" t="s">
        <v>24207</v>
      </c>
    </row>
    <row r="143" spans="1:84" x14ac:dyDescent="0.3">
      <c r="A143">
        <v>142</v>
      </c>
      <c r="B143" s="1">
        <v>45837.469872685186</v>
      </c>
      <c r="C143" s="1">
        <v>45837.483240740738</v>
      </c>
      <c r="D143" s="39" t="s">
        <v>2759</v>
      </c>
      <c r="E143" s="39" t="s">
        <v>2760</v>
      </c>
      <c r="F143">
        <v>12</v>
      </c>
      <c r="I143" s="39" t="s">
        <v>2760</v>
      </c>
      <c r="L143">
        <v>5</v>
      </c>
      <c r="O143">
        <v>28</v>
      </c>
      <c r="R143" s="39" t="s">
        <v>24208</v>
      </c>
      <c r="U143" s="39" t="s">
        <v>24209</v>
      </c>
      <c r="X143" s="39" t="s">
        <v>23980</v>
      </c>
      <c r="Y143">
        <v>1</v>
      </c>
      <c r="AA143" s="39" t="s">
        <v>23774</v>
      </c>
      <c r="AB143">
        <v>0</v>
      </c>
      <c r="AD143" s="39" t="s">
        <v>23210</v>
      </c>
      <c r="AE143">
        <v>1</v>
      </c>
      <c r="AG143" s="39" t="s">
        <v>23211</v>
      </c>
      <c r="AH143">
        <v>1</v>
      </c>
      <c r="AJ143" s="39" t="s">
        <v>24210</v>
      </c>
      <c r="AM143" s="39" t="s">
        <v>24211</v>
      </c>
      <c r="AP143" s="39" t="s">
        <v>24212</v>
      </c>
      <c r="AS143" s="39" t="s">
        <v>24213</v>
      </c>
      <c r="AV143" s="39" t="s">
        <v>314</v>
      </c>
      <c r="AW143">
        <v>1</v>
      </c>
      <c r="AY143" s="39" t="s">
        <v>23217</v>
      </c>
      <c r="AZ143">
        <v>0</v>
      </c>
      <c r="BB143" s="39" t="s">
        <v>20679</v>
      </c>
      <c r="BC143">
        <v>1</v>
      </c>
      <c r="BE143" s="39" t="s">
        <v>23216</v>
      </c>
      <c r="BF143">
        <v>1</v>
      </c>
      <c r="BH143" s="39" t="s">
        <v>21853</v>
      </c>
      <c r="BI143">
        <v>1</v>
      </c>
      <c r="BK143" s="39" t="s">
        <v>21156</v>
      </c>
      <c r="BL143">
        <v>1</v>
      </c>
      <c r="BN143" s="39" t="s">
        <v>21157</v>
      </c>
      <c r="BO143">
        <v>1</v>
      </c>
      <c r="BQ143" s="39" t="s">
        <v>23226</v>
      </c>
      <c r="BR143">
        <v>0</v>
      </c>
      <c r="BT143" s="39" t="s">
        <v>23226</v>
      </c>
      <c r="BU143">
        <v>1</v>
      </c>
      <c r="BW143" s="39" t="s">
        <v>21156</v>
      </c>
      <c r="BX143">
        <v>1</v>
      </c>
      <c r="BZ143" s="39" t="s">
        <v>20593</v>
      </c>
      <c r="CA143">
        <v>1</v>
      </c>
      <c r="CC143" s="39" t="s">
        <v>24214</v>
      </c>
      <c r="CF143" s="39" t="s">
        <v>24215</v>
      </c>
    </row>
    <row r="144" spans="1:84" x14ac:dyDescent="0.3">
      <c r="A144">
        <v>143</v>
      </c>
      <c r="B144" s="1">
        <v>45837.520555555559</v>
      </c>
      <c r="C144" s="1">
        <v>45837.549571759257</v>
      </c>
      <c r="D144" s="39" t="s">
        <v>4267</v>
      </c>
      <c r="E144" s="39" t="s">
        <v>4268</v>
      </c>
      <c r="F144">
        <v>9</v>
      </c>
      <c r="I144" s="39" t="s">
        <v>4268</v>
      </c>
      <c r="L144">
        <v>4</v>
      </c>
      <c r="O144">
        <v>36</v>
      </c>
      <c r="R144" s="39" t="s">
        <v>24216</v>
      </c>
      <c r="U144" s="39" t="s">
        <v>24217</v>
      </c>
      <c r="X144" s="39" t="s">
        <v>24218</v>
      </c>
      <c r="Y144">
        <v>0</v>
      </c>
      <c r="AA144" s="39" t="s">
        <v>23209</v>
      </c>
      <c r="AB144">
        <v>1</v>
      </c>
      <c r="AD144" s="39" t="s">
        <v>23303</v>
      </c>
      <c r="AE144">
        <v>0</v>
      </c>
      <c r="AG144" s="39" t="s">
        <v>23211</v>
      </c>
      <c r="AH144">
        <v>1</v>
      </c>
      <c r="AJ144" s="39" t="s">
        <v>24219</v>
      </c>
      <c r="AM144" s="39" t="s">
        <v>24220</v>
      </c>
      <c r="AP144" s="39" t="s">
        <v>24221</v>
      </c>
      <c r="AS144" s="39" t="s">
        <v>24222</v>
      </c>
      <c r="AV144" s="39" t="s">
        <v>314</v>
      </c>
      <c r="AW144">
        <v>1</v>
      </c>
      <c r="AY144" s="39" t="s">
        <v>16918</v>
      </c>
      <c r="AZ144">
        <v>1</v>
      </c>
      <c r="BB144" s="39" t="s">
        <v>20679</v>
      </c>
      <c r="BC144">
        <v>1</v>
      </c>
      <c r="BE144" s="39" t="s">
        <v>23216</v>
      </c>
      <c r="BF144">
        <v>1</v>
      </c>
      <c r="BH144" s="39" t="s">
        <v>21853</v>
      </c>
      <c r="BI144">
        <v>1</v>
      </c>
      <c r="BK144" s="39" t="s">
        <v>20679</v>
      </c>
      <c r="BL144">
        <v>0</v>
      </c>
      <c r="BN144" s="39" t="s">
        <v>23226</v>
      </c>
      <c r="BO144">
        <v>0</v>
      </c>
      <c r="BQ144" s="39" t="s">
        <v>21157</v>
      </c>
      <c r="BR144">
        <v>0</v>
      </c>
      <c r="BT144" s="39" t="s">
        <v>20593</v>
      </c>
      <c r="BU144">
        <v>0</v>
      </c>
      <c r="BW144" s="39" t="s">
        <v>21156</v>
      </c>
      <c r="BX144">
        <v>1</v>
      </c>
      <c r="BZ144" s="39" t="s">
        <v>20593</v>
      </c>
      <c r="CA144">
        <v>1</v>
      </c>
      <c r="CC144" s="39" t="s">
        <v>24223</v>
      </c>
      <c r="CF144" s="39" t="s">
        <v>24224</v>
      </c>
    </row>
    <row r="145" spans="1:84" x14ac:dyDescent="0.3">
      <c r="A145">
        <v>144</v>
      </c>
      <c r="B145" s="1">
        <v>45837.563738425924</v>
      </c>
      <c r="C145" s="1">
        <v>45837.586539351854</v>
      </c>
      <c r="D145" s="39" t="s">
        <v>1253</v>
      </c>
      <c r="E145" s="39" t="s">
        <v>1254</v>
      </c>
      <c r="F145">
        <v>13</v>
      </c>
      <c r="I145" s="39" t="s">
        <v>1254</v>
      </c>
      <c r="L145">
        <v>1</v>
      </c>
      <c r="O145">
        <v>7</v>
      </c>
      <c r="R145" s="39" t="s">
        <v>24225</v>
      </c>
      <c r="U145" s="39" t="s">
        <v>24226</v>
      </c>
      <c r="X145" s="39" t="s">
        <v>23980</v>
      </c>
      <c r="Y145">
        <v>1</v>
      </c>
      <c r="AA145" s="39" t="s">
        <v>23209</v>
      </c>
      <c r="AB145">
        <v>1</v>
      </c>
      <c r="AD145" s="39" t="s">
        <v>23210</v>
      </c>
      <c r="AE145">
        <v>1</v>
      </c>
      <c r="AG145" s="39" t="s">
        <v>23211</v>
      </c>
      <c r="AH145">
        <v>1</v>
      </c>
      <c r="AJ145" s="39" t="s">
        <v>23250</v>
      </c>
      <c r="AM145" s="39" t="s">
        <v>24024</v>
      </c>
      <c r="AP145" s="39" t="s">
        <v>24025</v>
      </c>
      <c r="AS145" s="39" t="s">
        <v>24227</v>
      </c>
      <c r="AV145" s="39" t="s">
        <v>314</v>
      </c>
      <c r="AW145">
        <v>1</v>
      </c>
      <c r="AY145" s="39" t="s">
        <v>16918</v>
      </c>
      <c r="AZ145">
        <v>1</v>
      </c>
      <c r="BB145" s="39" t="s">
        <v>23226</v>
      </c>
      <c r="BC145">
        <v>0</v>
      </c>
      <c r="BE145" s="39" t="s">
        <v>23216</v>
      </c>
      <c r="BF145">
        <v>1</v>
      </c>
      <c r="BH145" s="39" t="s">
        <v>21853</v>
      </c>
      <c r="BI145">
        <v>1</v>
      </c>
      <c r="BK145" s="39" t="s">
        <v>21156</v>
      </c>
      <c r="BL145">
        <v>1</v>
      </c>
      <c r="BN145" s="39" t="s">
        <v>21157</v>
      </c>
      <c r="BO145">
        <v>1</v>
      </c>
      <c r="BQ145" s="39" t="s">
        <v>23217</v>
      </c>
      <c r="BR145">
        <v>1</v>
      </c>
      <c r="BT145" s="39" t="s">
        <v>23217</v>
      </c>
      <c r="BU145">
        <v>0</v>
      </c>
      <c r="BW145" s="39" t="s">
        <v>21156</v>
      </c>
      <c r="BX145">
        <v>1</v>
      </c>
      <c r="BZ145" s="39" t="s">
        <v>20593</v>
      </c>
      <c r="CA145">
        <v>1</v>
      </c>
      <c r="CC145" s="39" t="s">
        <v>24228</v>
      </c>
      <c r="CF145" s="39" t="s">
        <v>24229</v>
      </c>
    </row>
    <row r="146" spans="1:84" x14ac:dyDescent="0.3">
      <c r="A146">
        <v>145</v>
      </c>
      <c r="B146" s="1">
        <v>45837.590208333335</v>
      </c>
      <c r="C146" s="1">
        <v>45837.599189814813</v>
      </c>
      <c r="D146" s="39" t="s">
        <v>1201</v>
      </c>
      <c r="E146" s="39" t="s">
        <v>1202</v>
      </c>
      <c r="F146">
        <v>13</v>
      </c>
      <c r="I146" s="39" t="s">
        <v>1202</v>
      </c>
      <c r="L146">
        <v>1</v>
      </c>
      <c r="O146">
        <v>10</v>
      </c>
      <c r="R146" s="39" t="s">
        <v>24230</v>
      </c>
      <c r="U146" s="39" t="s">
        <v>24231</v>
      </c>
      <c r="X146" s="39" t="s">
        <v>23980</v>
      </c>
      <c r="Y146">
        <v>1</v>
      </c>
      <c r="AA146" s="39" t="s">
        <v>23209</v>
      </c>
      <c r="AB146">
        <v>1</v>
      </c>
      <c r="AD146" s="39" t="s">
        <v>23210</v>
      </c>
      <c r="AE146">
        <v>1</v>
      </c>
      <c r="AG146" s="39" t="s">
        <v>23211</v>
      </c>
      <c r="AH146">
        <v>1</v>
      </c>
      <c r="AJ146" s="39" t="s">
        <v>23232</v>
      </c>
      <c r="AM146" s="39" t="s">
        <v>24024</v>
      </c>
      <c r="AP146" s="39" t="s">
        <v>24232</v>
      </c>
      <c r="AS146" s="39" t="s">
        <v>24233</v>
      </c>
      <c r="AV146" s="39" t="s">
        <v>314</v>
      </c>
      <c r="AW146">
        <v>1</v>
      </c>
      <c r="AY146" s="39" t="s">
        <v>16918</v>
      </c>
      <c r="AZ146">
        <v>1</v>
      </c>
      <c r="BB146" s="39" t="s">
        <v>23226</v>
      </c>
      <c r="BC146">
        <v>0</v>
      </c>
      <c r="BE146" s="39" t="s">
        <v>23216</v>
      </c>
      <c r="BF146">
        <v>1</v>
      </c>
      <c r="BH146" s="39" t="s">
        <v>21853</v>
      </c>
      <c r="BI146">
        <v>1</v>
      </c>
      <c r="BK146" s="39" t="s">
        <v>21156</v>
      </c>
      <c r="BL146">
        <v>1</v>
      </c>
      <c r="BN146" s="39" t="s">
        <v>21157</v>
      </c>
      <c r="BO146">
        <v>1</v>
      </c>
      <c r="BQ146" s="39" t="s">
        <v>23217</v>
      </c>
      <c r="BR146">
        <v>1</v>
      </c>
      <c r="BT146" s="39" t="s">
        <v>23217</v>
      </c>
      <c r="BU146">
        <v>0</v>
      </c>
      <c r="BW146" s="39" t="s">
        <v>21156</v>
      </c>
      <c r="BX146">
        <v>1</v>
      </c>
      <c r="BZ146" s="39" t="s">
        <v>20593</v>
      </c>
      <c r="CA146">
        <v>1</v>
      </c>
      <c r="CC146" s="39" t="s">
        <v>24234</v>
      </c>
      <c r="CF146" s="39" t="s">
        <v>24235</v>
      </c>
    </row>
    <row r="147" spans="1:84" x14ac:dyDescent="0.3">
      <c r="A147">
        <v>146</v>
      </c>
      <c r="B147" s="1">
        <v>45837.596828703703</v>
      </c>
      <c r="C147" s="1">
        <v>45837.605266203704</v>
      </c>
      <c r="D147" s="39" t="s">
        <v>2852</v>
      </c>
      <c r="E147" s="39" t="s">
        <v>2853</v>
      </c>
      <c r="F147">
        <v>12</v>
      </c>
      <c r="I147" s="39" t="s">
        <v>21959</v>
      </c>
      <c r="L147">
        <v>5</v>
      </c>
      <c r="O147">
        <v>30</v>
      </c>
      <c r="R147" s="39" t="s">
        <v>24236</v>
      </c>
      <c r="U147" s="39" t="s">
        <v>23391</v>
      </c>
      <c r="X147" s="39" t="s">
        <v>23914</v>
      </c>
      <c r="Y147">
        <v>0</v>
      </c>
      <c r="AA147" s="39" t="s">
        <v>23209</v>
      </c>
      <c r="AB147">
        <v>1</v>
      </c>
      <c r="AD147" s="39" t="s">
        <v>23210</v>
      </c>
      <c r="AE147">
        <v>1</v>
      </c>
      <c r="AG147" s="39" t="s">
        <v>23211</v>
      </c>
      <c r="AH147">
        <v>1</v>
      </c>
      <c r="AJ147" s="39" t="s">
        <v>23288</v>
      </c>
      <c r="AM147" s="39" t="s">
        <v>23392</v>
      </c>
      <c r="AP147" s="39" t="s">
        <v>23307</v>
      </c>
      <c r="AS147" s="39" t="s">
        <v>23311</v>
      </c>
      <c r="AV147" s="39" t="s">
        <v>314</v>
      </c>
      <c r="AW147">
        <v>1</v>
      </c>
      <c r="AY147" s="39" t="s">
        <v>16918</v>
      </c>
      <c r="AZ147">
        <v>1</v>
      </c>
      <c r="BB147" s="39" t="s">
        <v>20679</v>
      </c>
      <c r="BC147">
        <v>1</v>
      </c>
      <c r="BE147" s="39" t="s">
        <v>23216</v>
      </c>
      <c r="BF147">
        <v>1</v>
      </c>
      <c r="BH147" s="39" t="s">
        <v>21853</v>
      </c>
      <c r="BI147">
        <v>1</v>
      </c>
      <c r="BK147" s="39" t="s">
        <v>21156</v>
      </c>
      <c r="BL147">
        <v>1</v>
      </c>
      <c r="BN147" s="39" t="s">
        <v>21157</v>
      </c>
      <c r="BO147">
        <v>1</v>
      </c>
      <c r="BQ147" s="39" t="s">
        <v>23226</v>
      </c>
      <c r="BR147">
        <v>0</v>
      </c>
      <c r="BT147" s="39" t="s">
        <v>23217</v>
      </c>
      <c r="BU147">
        <v>0</v>
      </c>
      <c r="BW147" s="39" t="s">
        <v>21156</v>
      </c>
      <c r="BX147">
        <v>1</v>
      </c>
      <c r="BZ147" s="39" t="s">
        <v>20593</v>
      </c>
      <c r="CA147">
        <v>1</v>
      </c>
      <c r="CC147" s="39" t="s">
        <v>23312</v>
      </c>
      <c r="CF147" s="39" t="s">
        <v>23313</v>
      </c>
    </row>
    <row r="148" spans="1:84" x14ac:dyDescent="0.3">
      <c r="A148">
        <v>147</v>
      </c>
      <c r="B148" s="1">
        <v>45837.709398148145</v>
      </c>
      <c r="C148" s="1">
        <v>45837.709594907406</v>
      </c>
      <c r="D148" s="39" t="s">
        <v>1429</v>
      </c>
      <c r="E148" s="39" t="s">
        <v>1430</v>
      </c>
      <c r="F148">
        <v>13</v>
      </c>
      <c r="I148" s="39" t="s">
        <v>1430</v>
      </c>
      <c r="L148">
        <v>1</v>
      </c>
      <c r="O148">
        <v>17</v>
      </c>
      <c r="R148" s="39" t="s">
        <v>24237</v>
      </c>
      <c r="U148" s="39" t="s">
        <v>24238</v>
      </c>
      <c r="X148" s="39" t="s">
        <v>24239</v>
      </c>
      <c r="Y148">
        <v>0</v>
      </c>
      <c r="AA148" s="39" t="s">
        <v>23209</v>
      </c>
      <c r="AB148">
        <v>1</v>
      </c>
      <c r="AD148" s="39" t="s">
        <v>23210</v>
      </c>
      <c r="AE148">
        <v>1</v>
      </c>
      <c r="AG148" s="39" t="s">
        <v>23211</v>
      </c>
      <c r="AH148">
        <v>1</v>
      </c>
      <c r="AJ148" s="39" t="s">
        <v>24240</v>
      </c>
      <c r="AM148" s="39" t="s">
        <v>24241</v>
      </c>
      <c r="AP148" s="39" t="s">
        <v>24242</v>
      </c>
      <c r="AS148" s="39" t="s">
        <v>24243</v>
      </c>
      <c r="AV148" s="39" t="s">
        <v>314</v>
      </c>
      <c r="AW148">
        <v>1</v>
      </c>
      <c r="AY148" s="39" t="s">
        <v>16918</v>
      </c>
      <c r="AZ148">
        <v>1</v>
      </c>
      <c r="BB148" s="39" t="s">
        <v>20679</v>
      </c>
      <c r="BC148">
        <v>1</v>
      </c>
      <c r="BE148" s="39" t="s">
        <v>23216</v>
      </c>
      <c r="BF148">
        <v>1</v>
      </c>
      <c r="BH148" s="39" t="s">
        <v>21853</v>
      </c>
      <c r="BI148">
        <v>1</v>
      </c>
      <c r="BK148" s="39" t="s">
        <v>21156</v>
      </c>
      <c r="BL148">
        <v>1</v>
      </c>
      <c r="BN148" s="39" t="s">
        <v>21157</v>
      </c>
      <c r="BO148">
        <v>1</v>
      </c>
      <c r="BQ148" s="39" t="s">
        <v>23217</v>
      </c>
      <c r="BR148">
        <v>1</v>
      </c>
      <c r="BT148" s="39" t="s">
        <v>23217</v>
      </c>
      <c r="BU148">
        <v>0</v>
      </c>
      <c r="BW148" s="39" t="s">
        <v>21156</v>
      </c>
      <c r="BX148">
        <v>1</v>
      </c>
      <c r="BZ148" s="39" t="s">
        <v>20593</v>
      </c>
      <c r="CA148">
        <v>1</v>
      </c>
      <c r="CC148" s="39" t="s">
        <v>24244</v>
      </c>
      <c r="CF148" s="39" t="s">
        <v>24245</v>
      </c>
    </row>
    <row r="149" spans="1:84" x14ac:dyDescent="0.3">
      <c r="A149">
        <v>148</v>
      </c>
      <c r="B149" s="1">
        <v>45837.7890625</v>
      </c>
      <c r="C149" s="1">
        <v>45837.792870370373</v>
      </c>
      <c r="D149" s="39" t="s">
        <v>2781</v>
      </c>
      <c r="E149" s="39" t="s">
        <v>2782</v>
      </c>
      <c r="F149">
        <v>9</v>
      </c>
      <c r="I149" s="39" t="s">
        <v>2782</v>
      </c>
      <c r="L149">
        <v>5</v>
      </c>
      <c r="O149">
        <v>10</v>
      </c>
      <c r="R149" s="39" t="s">
        <v>18707</v>
      </c>
      <c r="U149" s="39" t="s">
        <v>24246</v>
      </c>
      <c r="X149" s="39" t="s">
        <v>23980</v>
      </c>
      <c r="Y149">
        <v>1</v>
      </c>
      <c r="AA149" s="39" t="s">
        <v>23210</v>
      </c>
      <c r="AB149">
        <v>0</v>
      </c>
      <c r="AD149" s="39" t="s">
        <v>23774</v>
      </c>
      <c r="AE149">
        <v>0</v>
      </c>
      <c r="AG149" s="39" t="s">
        <v>23211</v>
      </c>
      <c r="AH149">
        <v>1</v>
      </c>
      <c r="AJ149" s="39" t="s">
        <v>23536</v>
      </c>
      <c r="AM149" s="39" t="s">
        <v>24247</v>
      </c>
      <c r="AP149" s="39" t="s">
        <v>24248</v>
      </c>
      <c r="AS149" s="39" t="s">
        <v>24249</v>
      </c>
      <c r="AV149" s="39" t="s">
        <v>314</v>
      </c>
      <c r="AW149">
        <v>1</v>
      </c>
      <c r="AY149" s="39" t="s">
        <v>16918</v>
      </c>
      <c r="AZ149">
        <v>1</v>
      </c>
      <c r="BB149" s="39" t="s">
        <v>20679</v>
      </c>
      <c r="BC149">
        <v>1</v>
      </c>
      <c r="BE149" s="39" t="s">
        <v>23216</v>
      </c>
      <c r="BF149">
        <v>1</v>
      </c>
      <c r="BH149" s="39" t="s">
        <v>21156</v>
      </c>
      <c r="BI149">
        <v>0</v>
      </c>
      <c r="BK149" s="39" t="s">
        <v>23226</v>
      </c>
      <c r="BL149">
        <v>0</v>
      </c>
      <c r="BN149" s="39" t="s">
        <v>21157</v>
      </c>
      <c r="BO149">
        <v>1</v>
      </c>
      <c r="BQ149" s="39" t="s">
        <v>23217</v>
      </c>
      <c r="BR149">
        <v>1</v>
      </c>
      <c r="BT149" s="39" t="s">
        <v>23217</v>
      </c>
      <c r="BU149">
        <v>0</v>
      </c>
      <c r="BW149" s="39" t="s">
        <v>21157</v>
      </c>
      <c r="BX149">
        <v>0</v>
      </c>
      <c r="BZ149" s="39" t="s">
        <v>20593</v>
      </c>
      <c r="CA149">
        <v>1</v>
      </c>
      <c r="CC149" s="39" t="s">
        <v>24250</v>
      </c>
      <c r="CF149" s="39" t="s">
        <v>24251</v>
      </c>
    </row>
    <row r="150" spans="1:84" x14ac:dyDescent="0.3">
      <c r="A150">
        <v>149</v>
      </c>
      <c r="B150" s="1">
        <v>45837.815555555557</v>
      </c>
      <c r="C150" s="1">
        <v>45837.825787037036</v>
      </c>
      <c r="D150" s="39" t="s">
        <v>2937</v>
      </c>
      <c r="E150" s="39" t="s">
        <v>2938</v>
      </c>
      <c r="F150">
        <v>13</v>
      </c>
      <c r="I150" s="39" t="s">
        <v>24252</v>
      </c>
      <c r="L150">
        <v>5</v>
      </c>
      <c r="O150">
        <v>16</v>
      </c>
      <c r="R150" s="39" t="s">
        <v>24253</v>
      </c>
      <c r="U150" s="39" t="s">
        <v>24254</v>
      </c>
      <c r="X150" s="39" t="s">
        <v>23980</v>
      </c>
      <c r="Y150">
        <v>1</v>
      </c>
      <c r="AA150" s="39" t="s">
        <v>23209</v>
      </c>
      <c r="AB150">
        <v>1</v>
      </c>
      <c r="AD150" s="39" t="s">
        <v>23210</v>
      </c>
      <c r="AE150">
        <v>1</v>
      </c>
      <c r="AG150" s="39" t="s">
        <v>23209</v>
      </c>
      <c r="AH150">
        <v>0</v>
      </c>
      <c r="AJ150" s="39" t="s">
        <v>24255</v>
      </c>
      <c r="AM150" s="39" t="s">
        <v>24256</v>
      </c>
      <c r="AP150" s="39" t="s">
        <v>24257</v>
      </c>
      <c r="AS150" s="39" t="s">
        <v>24258</v>
      </c>
      <c r="AV150" s="39" t="s">
        <v>314</v>
      </c>
      <c r="AW150">
        <v>1</v>
      </c>
      <c r="AY150" s="39" t="s">
        <v>16918</v>
      </c>
      <c r="AZ150">
        <v>1</v>
      </c>
      <c r="BB150" s="39" t="s">
        <v>20679</v>
      </c>
      <c r="BC150">
        <v>1</v>
      </c>
      <c r="BE150" s="39" t="s">
        <v>23216</v>
      </c>
      <c r="BF150">
        <v>1</v>
      </c>
      <c r="BH150" s="39" t="s">
        <v>21853</v>
      </c>
      <c r="BI150">
        <v>1</v>
      </c>
      <c r="BK150" s="39" t="s">
        <v>21156</v>
      </c>
      <c r="BL150">
        <v>1</v>
      </c>
      <c r="BN150" s="39" t="s">
        <v>21157</v>
      </c>
      <c r="BO150">
        <v>1</v>
      </c>
      <c r="BQ150" s="39" t="s">
        <v>23217</v>
      </c>
      <c r="BR150">
        <v>1</v>
      </c>
      <c r="BT150" s="39" t="s">
        <v>23217</v>
      </c>
      <c r="BU150">
        <v>0</v>
      </c>
      <c r="BW150" s="39" t="s">
        <v>21156</v>
      </c>
      <c r="BX150">
        <v>1</v>
      </c>
      <c r="BZ150" s="39" t="s">
        <v>20593</v>
      </c>
      <c r="CA150">
        <v>1</v>
      </c>
      <c r="CC150" s="39" t="s">
        <v>24259</v>
      </c>
      <c r="CF150" s="39" t="s">
        <v>24260</v>
      </c>
    </row>
    <row r="151" spans="1:84" x14ac:dyDescent="0.3">
      <c r="A151">
        <v>150</v>
      </c>
      <c r="B151" s="1">
        <v>45837.853344907409</v>
      </c>
      <c r="C151" s="1">
        <v>45837.8596412037</v>
      </c>
      <c r="D151" s="39" t="s">
        <v>2685</v>
      </c>
      <c r="E151" s="39" t="s">
        <v>2686</v>
      </c>
      <c r="F151">
        <v>6</v>
      </c>
      <c r="I151" s="39" t="s">
        <v>2686</v>
      </c>
      <c r="L151">
        <v>5</v>
      </c>
      <c r="O151">
        <v>13</v>
      </c>
      <c r="R151" s="39" t="s">
        <v>24261</v>
      </c>
      <c r="U151" s="39" t="s">
        <v>24262</v>
      </c>
      <c r="X151" s="39" t="s">
        <v>24047</v>
      </c>
      <c r="Y151">
        <v>0</v>
      </c>
      <c r="AA151" s="39" t="s">
        <v>23210</v>
      </c>
      <c r="AB151">
        <v>0</v>
      </c>
      <c r="AD151" s="39" t="s">
        <v>23210</v>
      </c>
      <c r="AE151">
        <v>1</v>
      </c>
      <c r="AG151" s="39" t="s">
        <v>23209</v>
      </c>
      <c r="AH151">
        <v>0</v>
      </c>
      <c r="AJ151" s="39" t="s">
        <v>23536</v>
      </c>
      <c r="AM151" s="39" t="s">
        <v>24263</v>
      </c>
      <c r="AP151" s="39" t="s">
        <v>24264</v>
      </c>
      <c r="AS151" s="39" t="s">
        <v>24265</v>
      </c>
      <c r="AV151" s="39" t="s">
        <v>314</v>
      </c>
      <c r="AW151">
        <v>1</v>
      </c>
      <c r="AY151" s="39" t="s">
        <v>16918</v>
      </c>
      <c r="AZ151">
        <v>1</v>
      </c>
      <c r="BB151" s="39" t="s">
        <v>20679</v>
      </c>
      <c r="BC151">
        <v>1</v>
      </c>
      <c r="BE151" s="39" t="s">
        <v>21853</v>
      </c>
      <c r="BF151">
        <v>0</v>
      </c>
      <c r="BH151" s="39" t="s">
        <v>23216</v>
      </c>
      <c r="BI151">
        <v>0</v>
      </c>
      <c r="BK151" s="39" t="s">
        <v>21157</v>
      </c>
      <c r="BL151">
        <v>0</v>
      </c>
      <c r="BN151" s="39" t="s">
        <v>21156</v>
      </c>
      <c r="BO151">
        <v>0</v>
      </c>
      <c r="BQ151" s="39" t="s">
        <v>21157</v>
      </c>
      <c r="BR151">
        <v>0</v>
      </c>
      <c r="BT151" s="39" t="s">
        <v>23226</v>
      </c>
      <c r="BU151">
        <v>1</v>
      </c>
      <c r="BW151" s="39" t="s">
        <v>21156</v>
      </c>
      <c r="BX151">
        <v>1</v>
      </c>
      <c r="BZ151" s="39" t="s">
        <v>23226</v>
      </c>
      <c r="CA151">
        <v>0</v>
      </c>
      <c r="CC151" s="39" t="s">
        <v>24266</v>
      </c>
      <c r="CF151" s="39" t="s">
        <v>24267</v>
      </c>
    </row>
    <row r="152" spans="1:84" x14ac:dyDescent="0.3">
      <c r="A152">
        <v>151</v>
      </c>
      <c r="B152" s="1">
        <v>45837.908993055556</v>
      </c>
      <c r="C152" s="1">
        <v>45837.910324074073</v>
      </c>
      <c r="D152" s="39" t="s">
        <v>2975</v>
      </c>
      <c r="E152" s="39" t="s">
        <v>2976</v>
      </c>
      <c r="F152">
        <v>10</v>
      </c>
      <c r="I152" s="39" t="s">
        <v>2976</v>
      </c>
      <c r="L152">
        <v>5</v>
      </c>
      <c r="O152">
        <v>18</v>
      </c>
      <c r="R152" s="39" t="s">
        <v>24268</v>
      </c>
      <c r="U152" s="39" t="s">
        <v>24269</v>
      </c>
      <c r="X152" s="39" t="s">
        <v>24270</v>
      </c>
      <c r="Y152">
        <v>0</v>
      </c>
      <c r="AA152" s="39" t="s">
        <v>23209</v>
      </c>
      <c r="AB152">
        <v>1</v>
      </c>
      <c r="AD152" s="39" t="s">
        <v>23210</v>
      </c>
      <c r="AE152">
        <v>1</v>
      </c>
      <c r="AG152" s="39" t="s">
        <v>23303</v>
      </c>
      <c r="AH152">
        <v>0</v>
      </c>
      <c r="AJ152" s="39" t="s">
        <v>24271</v>
      </c>
      <c r="AM152" s="39" t="s">
        <v>24272</v>
      </c>
      <c r="AP152" s="39" t="s">
        <v>24232</v>
      </c>
      <c r="AS152" s="39" t="s">
        <v>24273</v>
      </c>
      <c r="AV152" s="39" t="s">
        <v>314</v>
      </c>
      <c r="AW152">
        <v>1</v>
      </c>
      <c r="AY152" s="39" t="s">
        <v>23226</v>
      </c>
      <c r="AZ152">
        <v>0</v>
      </c>
      <c r="BB152" s="39" t="s">
        <v>16918</v>
      </c>
      <c r="BC152">
        <v>0</v>
      </c>
      <c r="BE152" s="39" t="s">
        <v>23216</v>
      </c>
      <c r="BF152">
        <v>1</v>
      </c>
      <c r="BH152" s="39" t="s">
        <v>21853</v>
      </c>
      <c r="BI152">
        <v>1</v>
      </c>
      <c r="BK152" s="39" t="s">
        <v>21156</v>
      </c>
      <c r="BL152">
        <v>1</v>
      </c>
      <c r="BN152" s="39" t="s">
        <v>21157</v>
      </c>
      <c r="BO152">
        <v>1</v>
      </c>
      <c r="BQ152" s="39" t="s">
        <v>23217</v>
      </c>
      <c r="BR152">
        <v>1</v>
      </c>
      <c r="BT152" s="39" t="s">
        <v>23217</v>
      </c>
      <c r="BU152">
        <v>0</v>
      </c>
      <c r="BW152" s="39" t="s">
        <v>21156</v>
      </c>
      <c r="BX152">
        <v>1</v>
      </c>
      <c r="BZ152" s="39" t="s">
        <v>20593</v>
      </c>
      <c r="CA152">
        <v>1</v>
      </c>
      <c r="CC152" s="39" t="s">
        <v>24274</v>
      </c>
      <c r="CF152" s="39" t="s">
        <v>24275</v>
      </c>
    </row>
    <row r="153" spans="1:84" x14ac:dyDescent="0.3">
      <c r="A153">
        <v>152</v>
      </c>
      <c r="B153" s="1">
        <v>45837.986828703702</v>
      </c>
      <c r="C153" s="1">
        <v>45837.987083333333</v>
      </c>
      <c r="D153" s="39" t="s">
        <v>1075</v>
      </c>
      <c r="E153" s="39" t="s">
        <v>1076</v>
      </c>
      <c r="F153">
        <v>13</v>
      </c>
      <c r="I153" s="39" t="s">
        <v>1076</v>
      </c>
      <c r="L153">
        <v>2</v>
      </c>
      <c r="O153">
        <v>32</v>
      </c>
      <c r="R153" s="39" t="s">
        <v>24276</v>
      </c>
      <c r="U153" s="39" t="s">
        <v>24277</v>
      </c>
      <c r="X153" s="39" t="s">
        <v>23980</v>
      </c>
      <c r="Y153">
        <v>1</v>
      </c>
      <c r="AA153" s="39" t="s">
        <v>23209</v>
      </c>
      <c r="AB153">
        <v>1</v>
      </c>
      <c r="AD153" s="39" t="s">
        <v>23210</v>
      </c>
      <c r="AE153">
        <v>1</v>
      </c>
      <c r="AG153" s="39" t="s">
        <v>23209</v>
      </c>
      <c r="AH153">
        <v>0</v>
      </c>
      <c r="AJ153" s="39" t="s">
        <v>23232</v>
      </c>
      <c r="AM153" s="39" t="s">
        <v>24278</v>
      </c>
      <c r="AP153" s="39" t="s">
        <v>24279</v>
      </c>
      <c r="AS153" s="39" t="s">
        <v>24280</v>
      </c>
      <c r="AV153" s="39" t="s">
        <v>314</v>
      </c>
      <c r="AW153">
        <v>1</v>
      </c>
      <c r="AY153" s="39" t="s">
        <v>16918</v>
      </c>
      <c r="AZ153">
        <v>1</v>
      </c>
      <c r="BB153" s="39" t="s">
        <v>20679</v>
      </c>
      <c r="BC153">
        <v>1</v>
      </c>
      <c r="BE153" s="39" t="s">
        <v>23216</v>
      </c>
      <c r="BF153">
        <v>1</v>
      </c>
      <c r="BH153" s="39" t="s">
        <v>21853</v>
      </c>
      <c r="BI153">
        <v>1</v>
      </c>
      <c r="BK153" s="39" t="s">
        <v>21156</v>
      </c>
      <c r="BL153">
        <v>1</v>
      </c>
      <c r="BN153" s="39" t="s">
        <v>21157</v>
      </c>
      <c r="BO153">
        <v>1</v>
      </c>
      <c r="BQ153" s="39" t="s">
        <v>23217</v>
      </c>
      <c r="BR153">
        <v>1</v>
      </c>
      <c r="BT153" s="39" t="s">
        <v>23217</v>
      </c>
      <c r="BU153">
        <v>0</v>
      </c>
      <c r="BW153" s="39" t="s">
        <v>21156</v>
      </c>
      <c r="BX153">
        <v>1</v>
      </c>
      <c r="BZ153" s="39" t="s">
        <v>20593</v>
      </c>
      <c r="CA153">
        <v>1</v>
      </c>
      <c r="CC153" s="39" t="s">
        <v>24281</v>
      </c>
      <c r="CF153" s="39" t="s">
        <v>24282</v>
      </c>
    </row>
    <row r="154" spans="1:84" x14ac:dyDescent="0.3">
      <c r="A154">
        <v>153</v>
      </c>
      <c r="B154" s="1">
        <v>45838.25509259259</v>
      </c>
      <c r="C154" s="1">
        <v>45838.255162037036</v>
      </c>
      <c r="D154" s="39" t="s">
        <v>2869</v>
      </c>
      <c r="E154" s="39" t="s">
        <v>2870</v>
      </c>
      <c r="F154">
        <v>8</v>
      </c>
      <c r="I154" s="39" t="s">
        <v>2870</v>
      </c>
      <c r="L154">
        <v>5</v>
      </c>
      <c r="O154">
        <v>36</v>
      </c>
      <c r="R154" s="39" t="s">
        <v>24283</v>
      </c>
      <c r="U154" s="39" t="s">
        <v>24284</v>
      </c>
      <c r="X154" s="39" t="s">
        <v>23980</v>
      </c>
      <c r="Y154">
        <v>1</v>
      </c>
      <c r="AA154" s="39" t="s">
        <v>23209</v>
      </c>
      <c r="AB154">
        <v>1</v>
      </c>
      <c r="AD154" s="39" t="s">
        <v>23210</v>
      </c>
      <c r="AE154">
        <v>1</v>
      </c>
      <c r="AG154" s="39" t="s">
        <v>23211</v>
      </c>
      <c r="AH154">
        <v>1</v>
      </c>
      <c r="AJ154" s="39" t="s">
        <v>24285</v>
      </c>
      <c r="AM154" s="39" t="s">
        <v>23406</v>
      </c>
      <c r="AP154" s="39" t="s">
        <v>24286</v>
      </c>
      <c r="AS154" s="39" t="s">
        <v>24287</v>
      </c>
      <c r="AV154" s="39" t="s">
        <v>314</v>
      </c>
      <c r="AW154">
        <v>1</v>
      </c>
      <c r="AY154" s="39" t="s">
        <v>23216</v>
      </c>
      <c r="AZ154">
        <v>0</v>
      </c>
      <c r="BB154" s="39" t="s">
        <v>20679</v>
      </c>
      <c r="BC154">
        <v>1</v>
      </c>
      <c r="BE154" s="39" t="s">
        <v>21853</v>
      </c>
      <c r="BF154">
        <v>0</v>
      </c>
      <c r="BH154" s="39" t="s">
        <v>21156</v>
      </c>
      <c r="BI154">
        <v>0</v>
      </c>
      <c r="BK154" s="39" t="s">
        <v>16918</v>
      </c>
      <c r="BL154">
        <v>0</v>
      </c>
      <c r="BN154" s="39" t="s">
        <v>21157</v>
      </c>
      <c r="BO154">
        <v>1</v>
      </c>
      <c r="BQ154" s="39" t="s">
        <v>23226</v>
      </c>
      <c r="BR154">
        <v>0</v>
      </c>
      <c r="BT154" s="39" t="s">
        <v>23217</v>
      </c>
      <c r="BU154">
        <v>0</v>
      </c>
      <c r="BW154" s="39" t="s">
        <v>16918</v>
      </c>
      <c r="BX154">
        <v>0</v>
      </c>
      <c r="BZ154" s="39" t="s">
        <v>20593</v>
      </c>
      <c r="CA154">
        <v>1</v>
      </c>
      <c r="CC154" s="39" t="s">
        <v>24288</v>
      </c>
      <c r="CF154" s="39" t="s">
        <v>24289</v>
      </c>
    </row>
    <row r="155" spans="1:84" x14ac:dyDescent="0.3">
      <c r="A155">
        <v>154</v>
      </c>
      <c r="B155" s="1">
        <v>45838.446747685186</v>
      </c>
      <c r="C155" s="1">
        <v>45838.452164351853</v>
      </c>
      <c r="D155" s="39" t="s">
        <v>2623</v>
      </c>
      <c r="E155" s="39" t="s">
        <v>2624</v>
      </c>
      <c r="F155">
        <v>13</v>
      </c>
      <c r="I155" s="39" t="s">
        <v>2624</v>
      </c>
      <c r="L155">
        <v>5</v>
      </c>
      <c r="O155">
        <v>27</v>
      </c>
      <c r="R155" s="39" t="s">
        <v>24290</v>
      </c>
      <c r="U155" s="39" t="s">
        <v>24291</v>
      </c>
      <c r="X155" s="39" t="s">
        <v>24292</v>
      </c>
      <c r="Y155">
        <v>0</v>
      </c>
      <c r="AA155" s="39" t="s">
        <v>23209</v>
      </c>
      <c r="AB155">
        <v>1</v>
      </c>
      <c r="AD155" s="39" t="s">
        <v>23210</v>
      </c>
      <c r="AE155">
        <v>1</v>
      </c>
      <c r="AG155" s="39" t="s">
        <v>23211</v>
      </c>
      <c r="AH155">
        <v>1</v>
      </c>
      <c r="AJ155" s="39" t="s">
        <v>24293</v>
      </c>
      <c r="AM155" s="39" t="s">
        <v>24294</v>
      </c>
      <c r="AP155" s="39" t="s">
        <v>23989</v>
      </c>
      <c r="AS155" s="39" t="s">
        <v>24295</v>
      </c>
      <c r="AV155" s="39" t="s">
        <v>314</v>
      </c>
      <c r="AW155">
        <v>1</v>
      </c>
      <c r="AY155" s="39" t="s">
        <v>16918</v>
      </c>
      <c r="AZ155">
        <v>1</v>
      </c>
      <c r="BB155" s="39" t="s">
        <v>20679</v>
      </c>
      <c r="BC155">
        <v>1</v>
      </c>
      <c r="BE155" s="39" t="s">
        <v>23216</v>
      </c>
      <c r="BF155">
        <v>1</v>
      </c>
      <c r="BH155" s="39" t="s">
        <v>21853</v>
      </c>
      <c r="BI155">
        <v>1</v>
      </c>
      <c r="BK155" s="39" t="s">
        <v>21156</v>
      </c>
      <c r="BL155">
        <v>1</v>
      </c>
      <c r="BN155" s="39" t="s">
        <v>21157</v>
      </c>
      <c r="BO155">
        <v>1</v>
      </c>
      <c r="BQ155" s="39" t="s">
        <v>23217</v>
      </c>
      <c r="BR155">
        <v>1</v>
      </c>
      <c r="BT155" s="39" t="s">
        <v>23217</v>
      </c>
      <c r="BU155">
        <v>0</v>
      </c>
      <c r="BW155" s="39" t="s">
        <v>21156</v>
      </c>
      <c r="BX155">
        <v>1</v>
      </c>
      <c r="BZ155" s="39" t="s">
        <v>20593</v>
      </c>
      <c r="CA155">
        <v>1</v>
      </c>
      <c r="CC155" s="39" t="s">
        <v>24296</v>
      </c>
      <c r="CF155" s="39" t="s">
        <v>24297</v>
      </c>
    </row>
    <row r="156" spans="1:84" x14ac:dyDescent="0.3">
      <c r="A156">
        <v>155</v>
      </c>
      <c r="B156" s="1">
        <v>45838.489502314813</v>
      </c>
      <c r="C156" s="1">
        <v>45838.508125</v>
      </c>
      <c r="D156" s="39" t="s">
        <v>1085</v>
      </c>
      <c r="E156" s="39" t="s">
        <v>1086</v>
      </c>
      <c r="F156">
        <v>13</v>
      </c>
      <c r="I156" s="39" t="s">
        <v>1086</v>
      </c>
      <c r="L156">
        <v>2</v>
      </c>
      <c r="O156">
        <v>33</v>
      </c>
      <c r="R156" s="39" t="s">
        <v>24298</v>
      </c>
      <c r="U156" s="39" t="s">
        <v>24299</v>
      </c>
      <c r="X156" s="39" t="s">
        <v>23980</v>
      </c>
      <c r="Y156">
        <v>1</v>
      </c>
      <c r="AA156" s="39" t="s">
        <v>23209</v>
      </c>
      <c r="AB156">
        <v>1</v>
      </c>
      <c r="AD156" s="39" t="s">
        <v>23210</v>
      </c>
      <c r="AE156">
        <v>1</v>
      </c>
      <c r="AG156" s="39" t="s">
        <v>23209</v>
      </c>
      <c r="AH156">
        <v>0</v>
      </c>
      <c r="AJ156" s="39" t="s">
        <v>24300</v>
      </c>
      <c r="AM156" s="39" t="s">
        <v>24301</v>
      </c>
      <c r="AP156" s="39" t="s">
        <v>24302</v>
      </c>
      <c r="AS156" s="39" t="s">
        <v>24303</v>
      </c>
      <c r="AV156" s="39" t="s">
        <v>314</v>
      </c>
      <c r="AW156">
        <v>1</v>
      </c>
      <c r="AY156" s="39" t="s">
        <v>16918</v>
      </c>
      <c r="AZ156">
        <v>1</v>
      </c>
      <c r="BB156" s="39" t="s">
        <v>20679</v>
      </c>
      <c r="BC156">
        <v>1</v>
      </c>
      <c r="BE156" s="39" t="s">
        <v>23216</v>
      </c>
      <c r="BF156">
        <v>1</v>
      </c>
      <c r="BH156" s="39" t="s">
        <v>21853</v>
      </c>
      <c r="BI156">
        <v>1</v>
      </c>
      <c r="BK156" s="39" t="s">
        <v>21156</v>
      </c>
      <c r="BL156">
        <v>1</v>
      </c>
      <c r="BN156" s="39" t="s">
        <v>21157</v>
      </c>
      <c r="BO156">
        <v>1</v>
      </c>
      <c r="BQ156" s="39" t="s">
        <v>23217</v>
      </c>
      <c r="BR156">
        <v>1</v>
      </c>
      <c r="BT156" s="39" t="s">
        <v>23217</v>
      </c>
      <c r="BU156">
        <v>0</v>
      </c>
      <c r="BW156" s="39" t="s">
        <v>21156</v>
      </c>
      <c r="BX156">
        <v>1</v>
      </c>
      <c r="BZ156" s="39" t="s">
        <v>20593</v>
      </c>
      <c r="CA156">
        <v>1</v>
      </c>
      <c r="CC156" s="39" t="s">
        <v>24304</v>
      </c>
      <c r="CF156" s="39" t="s">
        <v>24305</v>
      </c>
    </row>
    <row r="157" spans="1:84" x14ac:dyDescent="0.3">
      <c r="A157">
        <v>156</v>
      </c>
      <c r="B157" s="1">
        <v>45838.511053240742</v>
      </c>
      <c r="C157" s="1">
        <v>45838.522592592592</v>
      </c>
      <c r="D157" s="39" t="s">
        <v>1242</v>
      </c>
      <c r="E157" s="39" t="s">
        <v>1243</v>
      </c>
      <c r="F157">
        <v>12</v>
      </c>
      <c r="I157" s="39" t="s">
        <v>1244</v>
      </c>
      <c r="L157">
        <v>1</v>
      </c>
      <c r="O157">
        <v>11</v>
      </c>
      <c r="R157" s="39" t="s">
        <v>24306</v>
      </c>
      <c r="U157" s="39" t="s">
        <v>24307</v>
      </c>
      <c r="X157" s="39" t="s">
        <v>23980</v>
      </c>
      <c r="Y157">
        <v>1</v>
      </c>
      <c r="AA157" s="39" t="s">
        <v>23209</v>
      </c>
      <c r="AB157">
        <v>1</v>
      </c>
      <c r="AD157" s="39" t="s">
        <v>23210</v>
      </c>
      <c r="AE157">
        <v>1</v>
      </c>
      <c r="AG157" s="39" t="s">
        <v>23211</v>
      </c>
      <c r="AH157">
        <v>1</v>
      </c>
      <c r="AJ157" s="39" t="s">
        <v>23250</v>
      </c>
      <c r="AM157" s="39" t="s">
        <v>23406</v>
      </c>
      <c r="AP157" s="39" t="s">
        <v>24308</v>
      </c>
      <c r="AS157" s="39" t="s">
        <v>24309</v>
      </c>
      <c r="AV157" s="39" t="s">
        <v>314</v>
      </c>
      <c r="AW157">
        <v>1</v>
      </c>
      <c r="AY157" s="39" t="s">
        <v>16918</v>
      </c>
      <c r="AZ157">
        <v>1</v>
      </c>
      <c r="BB157" s="39" t="s">
        <v>23226</v>
      </c>
      <c r="BC157">
        <v>0</v>
      </c>
      <c r="BE157" s="39" t="s">
        <v>23216</v>
      </c>
      <c r="BF157">
        <v>1</v>
      </c>
      <c r="BH157" s="39" t="s">
        <v>21853</v>
      </c>
      <c r="BI157">
        <v>1</v>
      </c>
      <c r="BK157" s="39" t="s">
        <v>21156</v>
      </c>
      <c r="BL157">
        <v>1</v>
      </c>
      <c r="BN157" s="39" t="s">
        <v>21157</v>
      </c>
      <c r="BO157">
        <v>1</v>
      </c>
      <c r="BQ157" s="39" t="s">
        <v>23217</v>
      </c>
      <c r="BR157">
        <v>1</v>
      </c>
      <c r="BT157" s="39" t="s">
        <v>23217</v>
      </c>
      <c r="BU157">
        <v>0</v>
      </c>
      <c r="BW157" s="39" t="s">
        <v>23217</v>
      </c>
      <c r="BX157">
        <v>0</v>
      </c>
      <c r="BZ157" s="39" t="s">
        <v>20593</v>
      </c>
      <c r="CA157">
        <v>1</v>
      </c>
      <c r="CC157" s="39" t="s">
        <v>24310</v>
      </c>
      <c r="CF157" s="39" t="s">
        <v>24311</v>
      </c>
    </row>
    <row r="158" spans="1:84" x14ac:dyDescent="0.3">
      <c r="A158">
        <v>157</v>
      </c>
      <c r="B158" s="1">
        <v>45838.504942129628</v>
      </c>
      <c r="C158" s="1">
        <v>45838.526018518518</v>
      </c>
      <c r="D158" s="39" t="s">
        <v>1484</v>
      </c>
      <c r="E158" s="39" t="s">
        <v>1485</v>
      </c>
      <c r="F158">
        <v>13</v>
      </c>
      <c r="I158" s="39" t="s">
        <v>1486</v>
      </c>
      <c r="L158">
        <v>1</v>
      </c>
      <c r="O158">
        <v>9</v>
      </c>
      <c r="R158" s="39" t="s">
        <v>24312</v>
      </c>
      <c r="U158" s="39" t="s">
        <v>24313</v>
      </c>
      <c r="X158" s="39" t="s">
        <v>23980</v>
      </c>
      <c r="Y158">
        <v>1</v>
      </c>
      <c r="AA158" s="39" t="s">
        <v>23209</v>
      </c>
      <c r="AB158">
        <v>1</v>
      </c>
      <c r="AD158" s="39" t="s">
        <v>23210</v>
      </c>
      <c r="AE158">
        <v>1</v>
      </c>
      <c r="AG158" s="39" t="s">
        <v>23211</v>
      </c>
      <c r="AH158">
        <v>1</v>
      </c>
      <c r="AJ158" s="39" t="s">
        <v>24314</v>
      </c>
      <c r="AM158" s="39" t="s">
        <v>24315</v>
      </c>
      <c r="AP158" s="39" t="s">
        <v>24316</v>
      </c>
      <c r="AS158" s="39" t="s">
        <v>24317</v>
      </c>
      <c r="AV158" s="39" t="s">
        <v>314</v>
      </c>
      <c r="AW158">
        <v>1</v>
      </c>
      <c r="AY158" s="39" t="s">
        <v>16918</v>
      </c>
      <c r="AZ158">
        <v>1</v>
      </c>
      <c r="BB158" s="39" t="s">
        <v>20679</v>
      </c>
      <c r="BC158">
        <v>1</v>
      </c>
      <c r="BE158" s="39" t="s">
        <v>21157</v>
      </c>
      <c r="BF158">
        <v>0</v>
      </c>
      <c r="BH158" s="39" t="s">
        <v>21853</v>
      </c>
      <c r="BI158">
        <v>1</v>
      </c>
      <c r="BK158" s="39" t="s">
        <v>21156</v>
      </c>
      <c r="BL158">
        <v>1</v>
      </c>
      <c r="BN158" s="39" t="s">
        <v>21157</v>
      </c>
      <c r="BO158">
        <v>1</v>
      </c>
      <c r="BQ158" s="39" t="s">
        <v>23217</v>
      </c>
      <c r="BR158">
        <v>1</v>
      </c>
      <c r="BT158" s="39" t="s">
        <v>23217</v>
      </c>
      <c r="BU158">
        <v>0</v>
      </c>
      <c r="BW158" s="39" t="s">
        <v>21156</v>
      </c>
      <c r="BX158">
        <v>1</v>
      </c>
      <c r="BZ158" s="39" t="s">
        <v>20593</v>
      </c>
      <c r="CA158">
        <v>1</v>
      </c>
      <c r="CC158" s="39" t="s">
        <v>24318</v>
      </c>
      <c r="CF158" s="39" t="s">
        <v>24319</v>
      </c>
    </row>
    <row r="159" spans="1:84" x14ac:dyDescent="0.3">
      <c r="A159">
        <v>158</v>
      </c>
      <c r="B159" s="1">
        <v>45839.5856712963</v>
      </c>
      <c r="C159" s="1">
        <v>45839.593738425923</v>
      </c>
      <c r="D159" s="39" t="s">
        <v>3669</v>
      </c>
      <c r="E159" s="39" t="s">
        <v>3670</v>
      </c>
      <c r="F159">
        <v>13</v>
      </c>
      <c r="I159" s="39" t="s">
        <v>3670</v>
      </c>
      <c r="L159">
        <v>8</v>
      </c>
      <c r="O159">
        <v>35</v>
      </c>
      <c r="R159" s="39" t="s">
        <v>24320</v>
      </c>
      <c r="U159" s="39" t="s">
        <v>24321</v>
      </c>
      <c r="X159" s="39" t="s">
        <v>23980</v>
      </c>
      <c r="Y159">
        <v>1</v>
      </c>
      <c r="AA159" s="39" t="s">
        <v>23209</v>
      </c>
      <c r="AB159">
        <v>1</v>
      </c>
      <c r="AD159" s="39" t="s">
        <v>23774</v>
      </c>
      <c r="AE159">
        <v>0</v>
      </c>
      <c r="AG159" s="39" t="s">
        <v>23211</v>
      </c>
      <c r="AH159">
        <v>1</v>
      </c>
      <c r="AJ159" s="39" t="s">
        <v>23211</v>
      </c>
      <c r="AM159" s="39" t="s">
        <v>24322</v>
      </c>
      <c r="AP159" s="39" t="s">
        <v>24323</v>
      </c>
      <c r="AS159" s="39" t="s">
        <v>24324</v>
      </c>
      <c r="AV159" s="39" t="s">
        <v>314</v>
      </c>
      <c r="AW159">
        <v>1</v>
      </c>
      <c r="AY159" s="39" t="s">
        <v>16918</v>
      </c>
      <c r="AZ159">
        <v>1</v>
      </c>
      <c r="BB159" s="39" t="s">
        <v>20679</v>
      </c>
      <c r="BC159">
        <v>1</v>
      </c>
      <c r="BE159" s="39" t="s">
        <v>23216</v>
      </c>
      <c r="BF159">
        <v>1</v>
      </c>
      <c r="BH159" s="39" t="s">
        <v>21853</v>
      </c>
      <c r="BI159">
        <v>1</v>
      </c>
      <c r="BK159" s="39" t="s">
        <v>21156</v>
      </c>
      <c r="BL159">
        <v>1</v>
      </c>
      <c r="BN159" s="39" t="s">
        <v>21157</v>
      </c>
      <c r="BO159">
        <v>1</v>
      </c>
      <c r="BQ159" s="39" t="s">
        <v>23217</v>
      </c>
      <c r="BR159">
        <v>1</v>
      </c>
      <c r="BT159" s="39" t="s">
        <v>21157</v>
      </c>
      <c r="BU159">
        <v>0</v>
      </c>
      <c r="BW159" s="39" t="s">
        <v>21156</v>
      </c>
      <c r="BX159">
        <v>1</v>
      </c>
      <c r="BZ159" s="39" t="s">
        <v>20593</v>
      </c>
      <c r="CA159">
        <v>1</v>
      </c>
      <c r="CC159" s="39" t="s">
        <v>24325</v>
      </c>
      <c r="CF159" s="39" t="s">
        <v>24326</v>
      </c>
    </row>
    <row r="160" spans="1:84" x14ac:dyDescent="0.3">
      <c r="A160">
        <v>159</v>
      </c>
      <c r="B160" s="1">
        <v>45839.587997685187</v>
      </c>
      <c r="C160" s="1">
        <v>45839.597500000003</v>
      </c>
      <c r="D160" s="39" t="s">
        <v>3540</v>
      </c>
      <c r="E160" s="39" t="s">
        <v>3541</v>
      </c>
      <c r="F160">
        <v>12</v>
      </c>
      <c r="I160" s="39" t="s">
        <v>3541</v>
      </c>
      <c r="L160">
        <v>8</v>
      </c>
      <c r="O160">
        <v>30</v>
      </c>
      <c r="R160" s="39" t="s">
        <v>23385</v>
      </c>
      <c r="U160" s="39" t="s">
        <v>24327</v>
      </c>
      <c r="X160" s="39" t="s">
        <v>23914</v>
      </c>
      <c r="Y160">
        <v>0</v>
      </c>
      <c r="AA160" s="39" t="s">
        <v>23209</v>
      </c>
      <c r="AB160">
        <v>1</v>
      </c>
      <c r="AD160" s="39" t="s">
        <v>23210</v>
      </c>
      <c r="AE160">
        <v>1</v>
      </c>
      <c r="AG160" s="39" t="s">
        <v>23211</v>
      </c>
      <c r="AH160">
        <v>1</v>
      </c>
      <c r="AJ160" s="39" t="s">
        <v>24328</v>
      </c>
      <c r="AM160" s="39" t="s">
        <v>24329</v>
      </c>
      <c r="AP160" s="39" t="s">
        <v>24330</v>
      </c>
      <c r="AS160" s="39" t="s">
        <v>24331</v>
      </c>
      <c r="AV160" s="39" t="s">
        <v>314</v>
      </c>
      <c r="AW160">
        <v>1</v>
      </c>
      <c r="AY160" s="39" t="s">
        <v>16918</v>
      </c>
      <c r="AZ160">
        <v>1</v>
      </c>
      <c r="BB160" s="39" t="s">
        <v>20679</v>
      </c>
      <c r="BC160">
        <v>1</v>
      </c>
      <c r="BE160" s="39" t="s">
        <v>23216</v>
      </c>
      <c r="BF160">
        <v>1</v>
      </c>
      <c r="BH160" s="39" t="s">
        <v>21853</v>
      </c>
      <c r="BI160">
        <v>1</v>
      </c>
      <c r="BK160" s="39" t="s">
        <v>21156</v>
      </c>
      <c r="BL160">
        <v>1</v>
      </c>
      <c r="BN160" s="39" t="s">
        <v>21157</v>
      </c>
      <c r="BO160">
        <v>1</v>
      </c>
      <c r="BQ160" s="39" t="s">
        <v>23226</v>
      </c>
      <c r="BR160">
        <v>0</v>
      </c>
      <c r="BT160" s="39" t="s">
        <v>23217</v>
      </c>
      <c r="BU160">
        <v>0</v>
      </c>
      <c r="BW160" s="39" t="s">
        <v>21156</v>
      </c>
      <c r="BX160">
        <v>1</v>
      </c>
      <c r="BZ160" s="39" t="s">
        <v>20593</v>
      </c>
      <c r="CA160">
        <v>1</v>
      </c>
      <c r="CC160" s="39" t="s">
        <v>23642</v>
      </c>
      <c r="CF160" s="39" t="s">
        <v>24267</v>
      </c>
    </row>
    <row r="161" spans="1:84" x14ac:dyDescent="0.3">
      <c r="A161">
        <v>160</v>
      </c>
      <c r="B161" s="1">
        <v>45839.589386574073</v>
      </c>
      <c r="C161" s="1">
        <v>45839.59784722222</v>
      </c>
      <c r="D161" s="39" t="s">
        <v>3490</v>
      </c>
      <c r="E161" s="39" t="s">
        <v>3491</v>
      </c>
      <c r="F161">
        <v>7</v>
      </c>
      <c r="I161" s="39" t="s">
        <v>3491</v>
      </c>
      <c r="L161">
        <v>8</v>
      </c>
      <c r="O161">
        <v>29</v>
      </c>
      <c r="R161" s="39" t="s">
        <v>24332</v>
      </c>
      <c r="U161" s="39" t="s">
        <v>24333</v>
      </c>
      <c r="X161" s="39" t="s">
        <v>23914</v>
      </c>
      <c r="Y161">
        <v>0</v>
      </c>
      <c r="AA161" s="39" t="s">
        <v>23209</v>
      </c>
      <c r="AB161">
        <v>1</v>
      </c>
      <c r="AD161" s="39" t="s">
        <v>23210</v>
      </c>
      <c r="AE161">
        <v>1</v>
      </c>
      <c r="AG161" s="39" t="s">
        <v>23211</v>
      </c>
      <c r="AH161">
        <v>1</v>
      </c>
      <c r="AJ161" s="39" t="s">
        <v>24334</v>
      </c>
      <c r="AM161" s="39" t="s">
        <v>24335</v>
      </c>
      <c r="AP161" s="39" t="s">
        <v>24336</v>
      </c>
      <c r="AS161" s="39" t="s">
        <v>24331</v>
      </c>
      <c r="AV161" s="39" t="s">
        <v>314</v>
      </c>
      <c r="AW161">
        <v>1</v>
      </c>
      <c r="AY161" s="39" t="s">
        <v>16918</v>
      </c>
      <c r="AZ161">
        <v>1</v>
      </c>
      <c r="BB161" s="39" t="s">
        <v>21157</v>
      </c>
      <c r="BC161">
        <v>0</v>
      </c>
      <c r="BE161" s="39" t="s">
        <v>20679</v>
      </c>
      <c r="BF161">
        <v>0</v>
      </c>
      <c r="BH161" s="39" t="s">
        <v>23216</v>
      </c>
      <c r="BI161">
        <v>0</v>
      </c>
      <c r="BK161" s="39" t="s">
        <v>21853</v>
      </c>
      <c r="BL161">
        <v>0</v>
      </c>
      <c r="BN161" s="39" t="s">
        <v>21156</v>
      </c>
      <c r="BO161">
        <v>0</v>
      </c>
      <c r="BQ161" s="39" t="s">
        <v>23226</v>
      </c>
      <c r="BR161">
        <v>0</v>
      </c>
      <c r="BT161" s="39" t="s">
        <v>23217</v>
      </c>
      <c r="BU161">
        <v>0</v>
      </c>
      <c r="BW161" s="39" t="s">
        <v>21156</v>
      </c>
      <c r="BX161">
        <v>1</v>
      </c>
      <c r="BZ161" s="39" t="s">
        <v>20593</v>
      </c>
      <c r="CA161">
        <v>1</v>
      </c>
      <c r="CC161" s="39" t="s">
        <v>23737</v>
      </c>
      <c r="CF161" s="39" t="s">
        <v>24337</v>
      </c>
    </row>
    <row r="162" spans="1:84" x14ac:dyDescent="0.3">
      <c r="A162">
        <v>161</v>
      </c>
      <c r="B162" s="1">
        <v>45839.586678240739</v>
      </c>
      <c r="C162" s="1">
        <v>45839.598564814813</v>
      </c>
      <c r="D162" s="39" t="s">
        <v>3423</v>
      </c>
      <c r="E162" s="39" t="s">
        <v>3424</v>
      </c>
      <c r="F162">
        <v>8</v>
      </c>
      <c r="I162" s="39" t="s">
        <v>3425</v>
      </c>
      <c r="L162">
        <v>8</v>
      </c>
      <c r="O162">
        <v>12</v>
      </c>
      <c r="R162" s="39" t="s">
        <v>24338</v>
      </c>
      <c r="U162" s="39" t="s">
        <v>24339</v>
      </c>
      <c r="X162" s="39" t="s">
        <v>24340</v>
      </c>
      <c r="Y162">
        <v>0</v>
      </c>
      <c r="AA162" s="39" t="s">
        <v>23304</v>
      </c>
      <c r="AB162">
        <v>0</v>
      </c>
      <c r="AD162" s="39" t="s">
        <v>23303</v>
      </c>
      <c r="AE162">
        <v>0</v>
      </c>
      <c r="AG162" s="39" t="s">
        <v>23303</v>
      </c>
      <c r="AH162">
        <v>0</v>
      </c>
      <c r="AJ162" s="39" t="s">
        <v>23536</v>
      </c>
      <c r="AM162" s="39" t="s">
        <v>24341</v>
      </c>
      <c r="AP162" s="39" t="s">
        <v>24342</v>
      </c>
      <c r="AS162" s="39" t="s">
        <v>24331</v>
      </c>
      <c r="AV162" s="39" t="s">
        <v>314</v>
      </c>
      <c r="AW162">
        <v>1</v>
      </c>
      <c r="AY162" s="39" t="s">
        <v>16918</v>
      </c>
      <c r="AZ162">
        <v>1</v>
      </c>
      <c r="BB162" s="39" t="s">
        <v>20679</v>
      </c>
      <c r="BC162">
        <v>1</v>
      </c>
      <c r="BE162" s="39" t="s">
        <v>21853</v>
      </c>
      <c r="BF162">
        <v>0</v>
      </c>
      <c r="BH162" s="39" t="s">
        <v>23216</v>
      </c>
      <c r="BI162">
        <v>0</v>
      </c>
      <c r="BK162" s="39" t="s">
        <v>21156</v>
      </c>
      <c r="BL162">
        <v>1</v>
      </c>
      <c r="BN162" s="39" t="s">
        <v>21157</v>
      </c>
      <c r="BO162">
        <v>1</v>
      </c>
      <c r="BQ162" s="39" t="s">
        <v>23217</v>
      </c>
      <c r="BR162">
        <v>1</v>
      </c>
      <c r="BT162" s="39" t="s">
        <v>23217</v>
      </c>
      <c r="BU162">
        <v>0</v>
      </c>
      <c r="BW162" s="39" t="s">
        <v>21156</v>
      </c>
      <c r="BX162">
        <v>1</v>
      </c>
      <c r="BZ162" s="39" t="s">
        <v>20593</v>
      </c>
      <c r="CA162">
        <v>1</v>
      </c>
      <c r="CC162" s="39" t="s">
        <v>24343</v>
      </c>
      <c r="CF162" s="39" t="s">
        <v>24267</v>
      </c>
    </row>
    <row r="163" spans="1:84" x14ac:dyDescent="0.3">
      <c r="A163">
        <v>162</v>
      </c>
      <c r="B163" s="1">
        <v>45839.586296296293</v>
      </c>
      <c r="C163" s="1">
        <v>45839.598668981482</v>
      </c>
      <c r="D163" s="39" t="s">
        <v>3433</v>
      </c>
      <c r="E163" s="39" t="s">
        <v>3434</v>
      </c>
      <c r="F163">
        <v>12</v>
      </c>
      <c r="I163" s="39" t="s">
        <v>3434</v>
      </c>
      <c r="L163">
        <v>8</v>
      </c>
      <c r="O163">
        <v>7</v>
      </c>
      <c r="R163" s="39" t="s">
        <v>24344</v>
      </c>
      <c r="U163" s="39" t="s">
        <v>24345</v>
      </c>
      <c r="X163" s="39" t="s">
        <v>23980</v>
      </c>
      <c r="Y163">
        <v>1</v>
      </c>
      <c r="AA163" s="39" t="s">
        <v>23209</v>
      </c>
      <c r="AB163">
        <v>1</v>
      </c>
      <c r="AD163" s="39" t="s">
        <v>23210</v>
      </c>
      <c r="AE163">
        <v>1</v>
      </c>
      <c r="AG163" s="39" t="s">
        <v>23304</v>
      </c>
      <c r="AH163">
        <v>0</v>
      </c>
      <c r="AJ163" s="39" t="s">
        <v>24346</v>
      </c>
      <c r="AM163" s="39" t="s">
        <v>23414</v>
      </c>
      <c r="AP163" s="39" t="s">
        <v>24347</v>
      </c>
      <c r="AS163" s="39" t="s">
        <v>24348</v>
      </c>
      <c r="AV163" s="39" t="s">
        <v>314</v>
      </c>
      <c r="AW163">
        <v>1</v>
      </c>
      <c r="AY163" s="39" t="s">
        <v>23226</v>
      </c>
      <c r="AZ163">
        <v>0</v>
      </c>
      <c r="BB163" s="39" t="s">
        <v>20679</v>
      </c>
      <c r="BC163">
        <v>1</v>
      </c>
      <c r="BE163" s="39" t="s">
        <v>23216</v>
      </c>
      <c r="BF163">
        <v>1</v>
      </c>
      <c r="BH163" s="39" t="s">
        <v>21853</v>
      </c>
      <c r="BI163">
        <v>1</v>
      </c>
      <c r="BK163" s="39" t="s">
        <v>21156</v>
      </c>
      <c r="BL163">
        <v>1</v>
      </c>
      <c r="BN163" s="39" t="s">
        <v>21157</v>
      </c>
      <c r="BO163">
        <v>1</v>
      </c>
      <c r="BQ163" s="39" t="s">
        <v>23217</v>
      </c>
      <c r="BR163">
        <v>1</v>
      </c>
      <c r="BT163" s="39" t="s">
        <v>23217</v>
      </c>
      <c r="BU163">
        <v>0</v>
      </c>
      <c r="BW163" s="39" t="s">
        <v>21156</v>
      </c>
      <c r="BX163">
        <v>1</v>
      </c>
      <c r="BZ163" s="39" t="s">
        <v>20593</v>
      </c>
      <c r="CA163">
        <v>1</v>
      </c>
      <c r="CC163" s="39" t="s">
        <v>24349</v>
      </c>
      <c r="CF163" s="39" t="s">
        <v>24350</v>
      </c>
    </row>
    <row r="164" spans="1:84" x14ac:dyDescent="0.3">
      <c r="A164">
        <v>163</v>
      </c>
      <c r="B164" s="1">
        <v>45839.586168981485</v>
      </c>
      <c r="C164" s="1">
        <v>45839.599120370367</v>
      </c>
      <c r="D164" s="39" t="s">
        <v>3473</v>
      </c>
      <c r="E164" s="39" t="s">
        <v>3474</v>
      </c>
      <c r="F164">
        <v>15</v>
      </c>
      <c r="I164" s="39" t="s">
        <v>3474</v>
      </c>
      <c r="L164">
        <v>8</v>
      </c>
      <c r="O164">
        <v>9</v>
      </c>
      <c r="R164" s="39" t="s">
        <v>24351</v>
      </c>
      <c r="U164" s="39" t="s">
        <v>24352</v>
      </c>
      <c r="X164" s="39" t="s">
        <v>23980</v>
      </c>
      <c r="Y164">
        <v>1</v>
      </c>
      <c r="AA164" s="39" t="s">
        <v>23209</v>
      </c>
      <c r="AB164">
        <v>1</v>
      </c>
      <c r="AD164" s="39" t="s">
        <v>23210</v>
      </c>
      <c r="AE164">
        <v>1</v>
      </c>
      <c r="AG164" s="39" t="s">
        <v>23211</v>
      </c>
      <c r="AH164">
        <v>1</v>
      </c>
      <c r="AJ164" s="39" t="s">
        <v>24353</v>
      </c>
      <c r="AM164" s="39" t="s">
        <v>24354</v>
      </c>
      <c r="AP164" s="39" t="s">
        <v>24355</v>
      </c>
      <c r="AS164" s="39" t="s">
        <v>23215</v>
      </c>
      <c r="AV164" s="39" t="s">
        <v>314</v>
      </c>
      <c r="AW164">
        <v>1</v>
      </c>
      <c r="AY164" s="39" t="s">
        <v>16918</v>
      </c>
      <c r="AZ164">
        <v>1</v>
      </c>
      <c r="BB164" s="39" t="s">
        <v>20679</v>
      </c>
      <c r="BC164">
        <v>1</v>
      </c>
      <c r="BE164" s="39" t="s">
        <v>23216</v>
      </c>
      <c r="BF164">
        <v>1</v>
      </c>
      <c r="BH164" s="39" t="s">
        <v>21853</v>
      </c>
      <c r="BI164">
        <v>1</v>
      </c>
      <c r="BK164" s="39" t="s">
        <v>21156</v>
      </c>
      <c r="BL164">
        <v>1</v>
      </c>
      <c r="BN164" s="39" t="s">
        <v>21157</v>
      </c>
      <c r="BO164">
        <v>1</v>
      </c>
      <c r="BQ164" s="39" t="s">
        <v>23217</v>
      </c>
      <c r="BR164">
        <v>1</v>
      </c>
      <c r="BT164" s="39" t="s">
        <v>23226</v>
      </c>
      <c r="BU164">
        <v>1</v>
      </c>
      <c r="BW164" s="39" t="s">
        <v>21156</v>
      </c>
      <c r="BX164">
        <v>1</v>
      </c>
      <c r="BZ164" s="39" t="s">
        <v>20593</v>
      </c>
      <c r="CA164">
        <v>1</v>
      </c>
      <c r="CC164" s="39" t="s">
        <v>24356</v>
      </c>
      <c r="CF164" s="39" t="s">
        <v>24357</v>
      </c>
    </row>
    <row r="165" spans="1:84" x14ac:dyDescent="0.3">
      <c r="A165">
        <v>164</v>
      </c>
      <c r="B165" s="1">
        <v>45839.587511574071</v>
      </c>
      <c r="C165" s="1">
        <v>45839.599456018521</v>
      </c>
      <c r="D165" s="39" t="s">
        <v>3612</v>
      </c>
      <c r="E165" s="39" t="s">
        <v>3613</v>
      </c>
      <c r="F165">
        <v>6</v>
      </c>
      <c r="I165" s="39" t="s">
        <v>3614</v>
      </c>
      <c r="L165">
        <v>8</v>
      </c>
      <c r="O165">
        <v>40</v>
      </c>
      <c r="R165" s="39" t="s">
        <v>24358</v>
      </c>
      <c r="U165" s="39" t="s">
        <v>24359</v>
      </c>
      <c r="X165" s="39" t="s">
        <v>23980</v>
      </c>
      <c r="Y165">
        <v>1</v>
      </c>
      <c r="AA165" s="39" t="s">
        <v>23209</v>
      </c>
      <c r="AB165">
        <v>1</v>
      </c>
      <c r="AD165" s="39" t="s">
        <v>23303</v>
      </c>
      <c r="AE165">
        <v>0</v>
      </c>
      <c r="AG165" s="39" t="s">
        <v>23211</v>
      </c>
      <c r="AH165">
        <v>1</v>
      </c>
      <c r="AJ165" s="39" t="s">
        <v>24360</v>
      </c>
      <c r="AM165" s="39" t="s">
        <v>24361</v>
      </c>
      <c r="AP165" s="39" t="s">
        <v>24362</v>
      </c>
      <c r="AS165" s="39" t="s">
        <v>24363</v>
      </c>
      <c r="AV165" s="39" t="s">
        <v>314</v>
      </c>
      <c r="AW165">
        <v>1</v>
      </c>
      <c r="AY165" s="39" t="s">
        <v>23217</v>
      </c>
      <c r="AZ165">
        <v>0</v>
      </c>
      <c r="BB165" s="39" t="s">
        <v>23217</v>
      </c>
      <c r="BC165">
        <v>0</v>
      </c>
      <c r="BE165" s="39" t="s">
        <v>20679</v>
      </c>
      <c r="BF165">
        <v>0</v>
      </c>
      <c r="BH165" s="39" t="s">
        <v>21853</v>
      </c>
      <c r="BI165">
        <v>1</v>
      </c>
      <c r="BK165" s="39" t="s">
        <v>23216</v>
      </c>
      <c r="BL165">
        <v>0</v>
      </c>
      <c r="BN165" s="39" t="s">
        <v>20679</v>
      </c>
      <c r="BO165">
        <v>0</v>
      </c>
      <c r="BQ165" s="39" t="s">
        <v>21156</v>
      </c>
      <c r="BR165">
        <v>0</v>
      </c>
      <c r="BT165" s="39" t="s">
        <v>21157</v>
      </c>
      <c r="BU165">
        <v>0</v>
      </c>
      <c r="BW165" s="39" t="s">
        <v>20593</v>
      </c>
      <c r="BX165">
        <v>0</v>
      </c>
      <c r="BZ165" s="39" t="s">
        <v>20593</v>
      </c>
      <c r="CA165">
        <v>1</v>
      </c>
      <c r="CC165" s="39" t="s">
        <v>24364</v>
      </c>
      <c r="CF165" s="39" t="s">
        <v>24365</v>
      </c>
    </row>
    <row r="166" spans="1:84" x14ac:dyDescent="0.3">
      <c r="A166">
        <v>165</v>
      </c>
      <c r="B166" s="1">
        <v>45839.585833333331</v>
      </c>
      <c r="C166" s="1">
        <v>45839.599733796298</v>
      </c>
      <c r="D166" s="39" t="s">
        <v>3528</v>
      </c>
      <c r="E166" s="39" t="s">
        <v>3529</v>
      </c>
      <c r="F166">
        <v>9</v>
      </c>
      <c r="I166" s="39" t="s">
        <v>3530</v>
      </c>
      <c r="L166">
        <v>8</v>
      </c>
      <c r="O166">
        <v>13</v>
      </c>
      <c r="R166" s="39" t="s">
        <v>24366</v>
      </c>
      <c r="U166" s="39" t="s">
        <v>24367</v>
      </c>
      <c r="X166" s="39" t="s">
        <v>24340</v>
      </c>
      <c r="Y166">
        <v>0</v>
      </c>
      <c r="AA166" s="39" t="s">
        <v>23209</v>
      </c>
      <c r="AB166">
        <v>1</v>
      </c>
      <c r="AD166" s="39" t="s">
        <v>23303</v>
      </c>
      <c r="AE166">
        <v>0</v>
      </c>
      <c r="AG166" s="39" t="s">
        <v>23209</v>
      </c>
      <c r="AH166">
        <v>0</v>
      </c>
      <c r="AJ166" s="39" t="s">
        <v>23536</v>
      </c>
      <c r="AM166" s="39" t="s">
        <v>24341</v>
      </c>
      <c r="AP166" s="39" t="s">
        <v>24368</v>
      </c>
      <c r="AS166" s="39" t="s">
        <v>24369</v>
      </c>
      <c r="AV166" s="39" t="s">
        <v>314</v>
      </c>
      <c r="AW166">
        <v>1</v>
      </c>
      <c r="AY166" s="39" t="s">
        <v>16918</v>
      </c>
      <c r="AZ166">
        <v>1</v>
      </c>
      <c r="BB166" s="39" t="s">
        <v>23226</v>
      </c>
      <c r="BC166">
        <v>0</v>
      </c>
      <c r="BE166" s="39" t="s">
        <v>23216</v>
      </c>
      <c r="BF166">
        <v>1</v>
      </c>
      <c r="BH166" s="39" t="s">
        <v>21853</v>
      </c>
      <c r="BI166">
        <v>1</v>
      </c>
      <c r="BK166" s="39" t="s">
        <v>21156</v>
      </c>
      <c r="BL166">
        <v>1</v>
      </c>
      <c r="BN166" s="39" t="s">
        <v>21157</v>
      </c>
      <c r="BO166">
        <v>1</v>
      </c>
      <c r="BQ166" s="39" t="s">
        <v>23226</v>
      </c>
      <c r="BR166">
        <v>0</v>
      </c>
      <c r="BT166" s="39" t="s">
        <v>23217</v>
      </c>
      <c r="BU166">
        <v>0</v>
      </c>
      <c r="BW166" s="39" t="s">
        <v>21156</v>
      </c>
      <c r="BX166">
        <v>1</v>
      </c>
      <c r="BZ166" s="39" t="s">
        <v>20593</v>
      </c>
      <c r="CA166">
        <v>1</v>
      </c>
      <c r="CC166" s="39" t="s">
        <v>24370</v>
      </c>
      <c r="CF166" s="39" t="s">
        <v>24267</v>
      </c>
    </row>
    <row r="167" spans="1:84" x14ac:dyDescent="0.3">
      <c r="A167">
        <v>166</v>
      </c>
      <c r="B167" s="1">
        <v>45839.585486111115</v>
      </c>
      <c r="C167" s="1">
        <v>45839.600868055553</v>
      </c>
      <c r="D167" s="39" t="s">
        <v>3592</v>
      </c>
      <c r="E167" s="39" t="s">
        <v>3593</v>
      </c>
      <c r="F167">
        <v>12</v>
      </c>
      <c r="I167" s="39" t="s">
        <v>3593</v>
      </c>
      <c r="L167">
        <v>8</v>
      </c>
      <c r="O167">
        <v>21</v>
      </c>
      <c r="R167" s="39" t="s">
        <v>24371</v>
      </c>
      <c r="U167" s="39" t="s">
        <v>24372</v>
      </c>
      <c r="X167" s="39" t="s">
        <v>24373</v>
      </c>
      <c r="Y167">
        <v>0</v>
      </c>
      <c r="AA167" s="39" t="s">
        <v>23209</v>
      </c>
      <c r="AB167">
        <v>1</v>
      </c>
      <c r="AD167" s="39" t="s">
        <v>23210</v>
      </c>
      <c r="AE167">
        <v>1</v>
      </c>
      <c r="AG167" s="39" t="s">
        <v>23210</v>
      </c>
      <c r="AH167">
        <v>0</v>
      </c>
      <c r="AJ167" s="39" t="s">
        <v>24374</v>
      </c>
      <c r="AM167" s="39" t="s">
        <v>24375</v>
      </c>
      <c r="AP167" s="39" t="s">
        <v>24376</v>
      </c>
      <c r="AS167" s="39" t="s">
        <v>24377</v>
      </c>
      <c r="AV167" s="39" t="s">
        <v>314</v>
      </c>
      <c r="AW167">
        <v>1</v>
      </c>
      <c r="AY167" s="39" t="s">
        <v>16918</v>
      </c>
      <c r="AZ167">
        <v>1</v>
      </c>
      <c r="BB167" s="39" t="s">
        <v>20679</v>
      </c>
      <c r="BC167">
        <v>1</v>
      </c>
      <c r="BE167" s="39" t="s">
        <v>23216</v>
      </c>
      <c r="BF167">
        <v>1</v>
      </c>
      <c r="BH167" s="39" t="s">
        <v>21853</v>
      </c>
      <c r="BI167">
        <v>1</v>
      </c>
      <c r="BK167" s="39" t="s">
        <v>21156</v>
      </c>
      <c r="BL167">
        <v>1</v>
      </c>
      <c r="BN167" s="39" t="s">
        <v>21157</v>
      </c>
      <c r="BO167">
        <v>1</v>
      </c>
      <c r="BQ167" s="39" t="s">
        <v>23217</v>
      </c>
      <c r="BR167">
        <v>1</v>
      </c>
      <c r="BT167" s="39" t="s">
        <v>23226</v>
      </c>
      <c r="BU167">
        <v>1</v>
      </c>
      <c r="BW167" s="39" t="s">
        <v>23217</v>
      </c>
      <c r="BX167">
        <v>0</v>
      </c>
      <c r="BZ167" s="39" t="s">
        <v>20593</v>
      </c>
      <c r="CA167">
        <v>1</v>
      </c>
      <c r="CC167" s="39" t="s">
        <v>24378</v>
      </c>
      <c r="CF167" s="39" t="s">
        <v>24379</v>
      </c>
    </row>
    <row r="168" spans="1:84" x14ac:dyDescent="0.3">
      <c r="A168">
        <v>167</v>
      </c>
      <c r="B168" s="1">
        <v>45839.592835648145</v>
      </c>
      <c r="C168" s="1">
        <v>45839.601145833331</v>
      </c>
      <c r="D168" s="39" t="s">
        <v>3501</v>
      </c>
      <c r="E168" s="39" t="s">
        <v>3502</v>
      </c>
      <c r="F168">
        <v>11</v>
      </c>
      <c r="I168" s="39" t="s">
        <v>3502</v>
      </c>
      <c r="L168">
        <v>8</v>
      </c>
      <c r="O168">
        <v>8</v>
      </c>
      <c r="R168" s="39" t="s">
        <v>24366</v>
      </c>
      <c r="U168" s="39" t="s">
        <v>24380</v>
      </c>
      <c r="X168" s="39" t="s">
        <v>23980</v>
      </c>
      <c r="Y168">
        <v>1</v>
      </c>
      <c r="AA168" s="39" t="s">
        <v>23209</v>
      </c>
      <c r="AB168">
        <v>1</v>
      </c>
      <c r="AD168" s="39" t="s">
        <v>23209</v>
      </c>
      <c r="AE168">
        <v>0</v>
      </c>
      <c r="AG168" s="39" t="s">
        <v>23774</v>
      </c>
      <c r="AH168">
        <v>0</v>
      </c>
      <c r="AJ168" s="39" t="s">
        <v>19887</v>
      </c>
      <c r="AM168" s="39" t="s">
        <v>24381</v>
      </c>
      <c r="AP168" s="39" t="s">
        <v>24382</v>
      </c>
      <c r="AS168" s="39" t="s">
        <v>24369</v>
      </c>
      <c r="AV168" s="39" t="s">
        <v>314</v>
      </c>
      <c r="AW168">
        <v>1</v>
      </c>
      <c r="AY168" s="39" t="s">
        <v>23226</v>
      </c>
      <c r="AZ168">
        <v>0</v>
      </c>
      <c r="BB168" s="39" t="s">
        <v>20679</v>
      </c>
      <c r="BC168">
        <v>1</v>
      </c>
      <c r="BE168" s="39" t="s">
        <v>23216</v>
      </c>
      <c r="BF168">
        <v>1</v>
      </c>
      <c r="BH168" s="39" t="s">
        <v>21853</v>
      </c>
      <c r="BI168">
        <v>1</v>
      </c>
      <c r="BK168" s="39" t="s">
        <v>21156</v>
      </c>
      <c r="BL168">
        <v>1</v>
      </c>
      <c r="BN168" s="39" t="s">
        <v>21157</v>
      </c>
      <c r="BO168">
        <v>1</v>
      </c>
      <c r="BQ168" s="39" t="s">
        <v>23217</v>
      </c>
      <c r="BR168">
        <v>1</v>
      </c>
      <c r="BT168" s="39" t="s">
        <v>23217</v>
      </c>
      <c r="BU168">
        <v>0</v>
      </c>
      <c r="BW168" s="39" t="s">
        <v>21156</v>
      </c>
      <c r="BX168">
        <v>1</v>
      </c>
      <c r="BZ168" s="39" t="s">
        <v>20593</v>
      </c>
      <c r="CA168">
        <v>1</v>
      </c>
      <c r="CC168" s="39" t="s">
        <v>24383</v>
      </c>
      <c r="CF168" s="39" t="s">
        <v>24267</v>
      </c>
    </row>
    <row r="169" spans="1:84" x14ac:dyDescent="0.3">
      <c r="A169">
        <v>168</v>
      </c>
      <c r="B169" s="1">
        <v>45839.585648148146</v>
      </c>
      <c r="C169" s="1">
        <v>45839.601481481484</v>
      </c>
      <c r="D169" s="39" t="s">
        <v>3732</v>
      </c>
      <c r="E169" s="39" t="s">
        <v>3733</v>
      </c>
      <c r="F169">
        <v>14</v>
      </c>
      <c r="I169" s="39" t="s">
        <v>11912</v>
      </c>
      <c r="L169">
        <v>8</v>
      </c>
      <c r="O169">
        <v>37</v>
      </c>
      <c r="R169" s="39" t="s">
        <v>24384</v>
      </c>
      <c r="U169" s="39" t="s">
        <v>16702</v>
      </c>
      <c r="X169" s="39" t="s">
        <v>24292</v>
      </c>
      <c r="Y169">
        <v>0</v>
      </c>
      <c r="AA169" s="39" t="s">
        <v>23209</v>
      </c>
      <c r="AB169">
        <v>1</v>
      </c>
      <c r="AD169" s="39" t="s">
        <v>23210</v>
      </c>
      <c r="AE169">
        <v>1</v>
      </c>
      <c r="AG169" s="39" t="s">
        <v>23211</v>
      </c>
      <c r="AH169">
        <v>1</v>
      </c>
      <c r="AJ169" s="39" t="s">
        <v>24385</v>
      </c>
      <c r="AM169" s="39" t="s">
        <v>24386</v>
      </c>
      <c r="AP169" s="39" t="s">
        <v>24387</v>
      </c>
      <c r="AS169" s="39" t="s">
        <v>24388</v>
      </c>
      <c r="AV169" s="39" t="s">
        <v>314</v>
      </c>
      <c r="AW169">
        <v>1</v>
      </c>
      <c r="AY169" s="39" t="s">
        <v>16918</v>
      </c>
      <c r="AZ169">
        <v>1</v>
      </c>
      <c r="BB169" s="39" t="s">
        <v>20679</v>
      </c>
      <c r="BC169">
        <v>1</v>
      </c>
      <c r="BE169" s="39" t="s">
        <v>23216</v>
      </c>
      <c r="BF169">
        <v>1</v>
      </c>
      <c r="BH169" s="39" t="s">
        <v>21853</v>
      </c>
      <c r="BI169">
        <v>1</v>
      </c>
      <c r="BK169" s="39" t="s">
        <v>21156</v>
      </c>
      <c r="BL169">
        <v>1</v>
      </c>
      <c r="BN169" s="39" t="s">
        <v>21157</v>
      </c>
      <c r="BO169">
        <v>1</v>
      </c>
      <c r="BQ169" s="39" t="s">
        <v>23217</v>
      </c>
      <c r="BR169">
        <v>1</v>
      </c>
      <c r="BT169" s="39" t="s">
        <v>23226</v>
      </c>
      <c r="BU169">
        <v>1</v>
      </c>
      <c r="BW169" s="39" t="s">
        <v>21156</v>
      </c>
      <c r="BX169">
        <v>1</v>
      </c>
      <c r="BZ169" s="39" t="s">
        <v>20593</v>
      </c>
      <c r="CA169">
        <v>1</v>
      </c>
      <c r="CC169" s="39" t="s">
        <v>24389</v>
      </c>
      <c r="CF169" s="39" t="s">
        <v>24390</v>
      </c>
    </row>
    <row r="170" spans="1:84" x14ac:dyDescent="0.3">
      <c r="A170">
        <v>169</v>
      </c>
      <c r="B170" s="1">
        <v>45839.585972222223</v>
      </c>
      <c r="C170" s="1">
        <v>45839.6015162037</v>
      </c>
      <c r="D170" s="39" t="s">
        <v>3678</v>
      </c>
      <c r="E170" s="39" t="s">
        <v>3679</v>
      </c>
      <c r="F170">
        <v>15</v>
      </c>
      <c r="I170" s="39" t="s">
        <v>3680</v>
      </c>
      <c r="L170">
        <v>8</v>
      </c>
      <c r="O170">
        <v>19</v>
      </c>
      <c r="R170" s="39" t="s">
        <v>24366</v>
      </c>
      <c r="U170" s="39" t="s">
        <v>24391</v>
      </c>
      <c r="X170" s="39" t="s">
        <v>23980</v>
      </c>
      <c r="Y170">
        <v>1</v>
      </c>
      <c r="AA170" s="39" t="s">
        <v>23209</v>
      </c>
      <c r="AB170">
        <v>1</v>
      </c>
      <c r="AD170" s="39" t="s">
        <v>23210</v>
      </c>
      <c r="AE170">
        <v>1</v>
      </c>
      <c r="AG170" s="39" t="s">
        <v>23211</v>
      </c>
      <c r="AH170">
        <v>1</v>
      </c>
      <c r="AJ170" s="39" t="s">
        <v>24392</v>
      </c>
      <c r="AM170" s="39" t="s">
        <v>24393</v>
      </c>
      <c r="AP170" s="39" t="s">
        <v>24394</v>
      </c>
      <c r="AS170" s="39" t="s">
        <v>24395</v>
      </c>
      <c r="AV170" s="39" t="s">
        <v>314</v>
      </c>
      <c r="AW170">
        <v>1</v>
      </c>
      <c r="AY170" s="39" t="s">
        <v>16918</v>
      </c>
      <c r="AZ170">
        <v>1</v>
      </c>
      <c r="BB170" s="39" t="s">
        <v>20679</v>
      </c>
      <c r="BC170">
        <v>1</v>
      </c>
      <c r="BE170" s="39" t="s">
        <v>23216</v>
      </c>
      <c r="BF170">
        <v>1</v>
      </c>
      <c r="BH170" s="39" t="s">
        <v>21853</v>
      </c>
      <c r="BI170">
        <v>1</v>
      </c>
      <c r="BK170" s="39" t="s">
        <v>21156</v>
      </c>
      <c r="BL170">
        <v>1</v>
      </c>
      <c r="BN170" s="39" t="s">
        <v>21157</v>
      </c>
      <c r="BO170">
        <v>1</v>
      </c>
      <c r="BQ170" s="39" t="s">
        <v>23217</v>
      </c>
      <c r="BR170">
        <v>1</v>
      </c>
      <c r="BT170" s="39" t="s">
        <v>23226</v>
      </c>
      <c r="BU170">
        <v>1</v>
      </c>
      <c r="BW170" s="39" t="s">
        <v>21156</v>
      </c>
      <c r="BX170">
        <v>1</v>
      </c>
      <c r="BZ170" s="39" t="s">
        <v>20593</v>
      </c>
      <c r="CA170">
        <v>1</v>
      </c>
      <c r="CC170" s="39" t="s">
        <v>24396</v>
      </c>
      <c r="CF170" s="39" t="s">
        <v>24397</v>
      </c>
    </row>
    <row r="171" spans="1:84" x14ac:dyDescent="0.3">
      <c r="A171">
        <v>170</v>
      </c>
      <c r="B171" s="1">
        <v>45839.586354166669</v>
      </c>
      <c r="C171" s="1">
        <v>45839.6016087963</v>
      </c>
      <c r="D171" s="39" t="s">
        <v>3624</v>
      </c>
      <c r="E171" s="39" t="s">
        <v>3625</v>
      </c>
      <c r="F171">
        <v>12</v>
      </c>
      <c r="I171" s="39" t="s">
        <v>3625</v>
      </c>
      <c r="L171">
        <v>8</v>
      </c>
      <c r="O171">
        <v>24</v>
      </c>
      <c r="R171" s="39" t="s">
        <v>24398</v>
      </c>
      <c r="U171" s="39" t="s">
        <v>24399</v>
      </c>
      <c r="X171" s="39" t="s">
        <v>24373</v>
      </c>
      <c r="Y171">
        <v>0</v>
      </c>
      <c r="AA171" s="39" t="s">
        <v>23209</v>
      </c>
      <c r="AB171">
        <v>1</v>
      </c>
      <c r="AD171" s="39" t="s">
        <v>23210</v>
      </c>
      <c r="AE171">
        <v>1</v>
      </c>
      <c r="AG171" s="39" t="s">
        <v>23210</v>
      </c>
      <c r="AH171">
        <v>0</v>
      </c>
      <c r="AJ171" s="39" t="s">
        <v>24400</v>
      </c>
      <c r="AM171" s="39" t="s">
        <v>24329</v>
      </c>
      <c r="AP171" s="39" t="s">
        <v>24336</v>
      </c>
      <c r="AS171" s="39" t="s">
        <v>24369</v>
      </c>
      <c r="AV171" s="39" t="s">
        <v>314</v>
      </c>
      <c r="AW171">
        <v>1</v>
      </c>
      <c r="AY171" s="39" t="s">
        <v>16918</v>
      </c>
      <c r="AZ171">
        <v>1</v>
      </c>
      <c r="BB171" s="39" t="s">
        <v>20679</v>
      </c>
      <c r="BC171">
        <v>1</v>
      </c>
      <c r="BE171" s="39" t="s">
        <v>23216</v>
      </c>
      <c r="BF171">
        <v>1</v>
      </c>
      <c r="BH171" s="39" t="s">
        <v>21853</v>
      </c>
      <c r="BI171">
        <v>1</v>
      </c>
      <c r="BK171" s="39" t="s">
        <v>21156</v>
      </c>
      <c r="BL171">
        <v>1</v>
      </c>
      <c r="BN171" s="39" t="s">
        <v>21157</v>
      </c>
      <c r="BO171">
        <v>1</v>
      </c>
      <c r="BQ171" s="39" t="s">
        <v>23217</v>
      </c>
      <c r="BR171">
        <v>1</v>
      </c>
      <c r="BT171" s="39" t="s">
        <v>23226</v>
      </c>
      <c r="BU171">
        <v>1</v>
      </c>
      <c r="BW171" s="39" t="s">
        <v>23217</v>
      </c>
      <c r="BX171">
        <v>0</v>
      </c>
      <c r="BZ171" s="39" t="s">
        <v>20593</v>
      </c>
      <c r="CA171">
        <v>1</v>
      </c>
      <c r="CC171" s="39" t="s">
        <v>24401</v>
      </c>
      <c r="CF171" s="39" t="s">
        <v>24402</v>
      </c>
    </row>
    <row r="172" spans="1:84" x14ac:dyDescent="0.3">
      <c r="A172">
        <v>171</v>
      </c>
      <c r="B172" s="1">
        <v>45839.586296296293</v>
      </c>
      <c r="C172" s="1">
        <v>45839.601724537039</v>
      </c>
      <c r="D172" s="39" t="s">
        <v>3782</v>
      </c>
      <c r="E172" s="39" t="s">
        <v>3783</v>
      </c>
      <c r="F172">
        <v>10</v>
      </c>
      <c r="I172" s="39" t="s">
        <v>3784</v>
      </c>
      <c r="L172">
        <v>8</v>
      </c>
      <c r="O172">
        <v>38</v>
      </c>
      <c r="R172" s="39" t="s">
        <v>24403</v>
      </c>
      <c r="U172" s="39" t="s">
        <v>24404</v>
      </c>
      <c r="X172" s="39" t="s">
        <v>24292</v>
      </c>
      <c r="Y172">
        <v>0</v>
      </c>
      <c r="AA172" s="39" t="s">
        <v>23209</v>
      </c>
      <c r="AB172">
        <v>1</v>
      </c>
      <c r="AD172" s="39" t="s">
        <v>23209</v>
      </c>
      <c r="AE172">
        <v>0</v>
      </c>
      <c r="AG172" s="39" t="s">
        <v>23211</v>
      </c>
      <c r="AH172">
        <v>1</v>
      </c>
      <c r="AJ172" s="39" t="s">
        <v>24405</v>
      </c>
      <c r="AM172" s="39" t="s">
        <v>24406</v>
      </c>
      <c r="AP172" s="39" t="s">
        <v>24407</v>
      </c>
      <c r="AS172" s="39" t="s">
        <v>24408</v>
      </c>
      <c r="AV172" s="39" t="s">
        <v>314</v>
      </c>
      <c r="AW172">
        <v>1</v>
      </c>
      <c r="AY172" s="39" t="s">
        <v>16918</v>
      </c>
      <c r="AZ172">
        <v>1</v>
      </c>
      <c r="BB172" s="39" t="s">
        <v>20679</v>
      </c>
      <c r="BC172">
        <v>1</v>
      </c>
      <c r="BE172" s="39" t="s">
        <v>23216</v>
      </c>
      <c r="BF172">
        <v>1</v>
      </c>
      <c r="BH172" s="39" t="s">
        <v>21853</v>
      </c>
      <c r="BI172">
        <v>1</v>
      </c>
      <c r="BK172" s="39" t="s">
        <v>23217</v>
      </c>
      <c r="BL172">
        <v>0</v>
      </c>
      <c r="BN172" s="39" t="s">
        <v>21156</v>
      </c>
      <c r="BO172">
        <v>0</v>
      </c>
      <c r="BQ172" s="39" t="s">
        <v>21157</v>
      </c>
      <c r="BR172">
        <v>0</v>
      </c>
      <c r="BT172" s="39" t="s">
        <v>23226</v>
      </c>
      <c r="BU172">
        <v>1</v>
      </c>
      <c r="BW172" s="39" t="s">
        <v>21156</v>
      </c>
      <c r="BX172">
        <v>1</v>
      </c>
      <c r="BZ172" s="39" t="s">
        <v>20593</v>
      </c>
      <c r="CA172">
        <v>1</v>
      </c>
      <c r="CC172" s="39" t="s">
        <v>24409</v>
      </c>
      <c r="CF172" s="39" t="s">
        <v>24410</v>
      </c>
    </row>
    <row r="173" spans="1:84" x14ac:dyDescent="0.3">
      <c r="A173">
        <v>172</v>
      </c>
      <c r="B173" s="1">
        <v>45839.585960648146</v>
      </c>
      <c r="C173" s="1">
        <v>45839.601886574077</v>
      </c>
      <c r="D173" s="39" t="s">
        <v>3773</v>
      </c>
      <c r="E173" s="39" t="s">
        <v>3774</v>
      </c>
      <c r="F173">
        <v>11</v>
      </c>
      <c r="I173" s="39" t="s">
        <v>3774</v>
      </c>
      <c r="L173">
        <v>8</v>
      </c>
      <c r="O173">
        <v>27</v>
      </c>
      <c r="R173" s="39" t="s">
        <v>24411</v>
      </c>
      <c r="U173" s="39" t="s">
        <v>24412</v>
      </c>
      <c r="X173" s="39" t="s">
        <v>23980</v>
      </c>
      <c r="Y173">
        <v>1</v>
      </c>
      <c r="AA173" s="39" t="s">
        <v>23209</v>
      </c>
      <c r="AB173">
        <v>1</v>
      </c>
      <c r="AD173" s="39" t="s">
        <v>23303</v>
      </c>
      <c r="AE173">
        <v>0</v>
      </c>
      <c r="AG173" s="39" t="s">
        <v>23211</v>
      </c>
      <c r="AH173">
        <v>1</v>
      </c>
      <c r="AJ173" s="39" t="s">
        <v>24413</v>
      </c>
      <c r="AM173" s="39" t="s">
        <v>24414</v>
      </c>
      <c r="AP173" s="39" t="s">
        <v>24415</v>
      </c>
      <c r="AS173" s="39" t="s">
        <v>24416</v>
      </c>
      <c r="AV173" s="39" t="s">
        <v>314</v>
      </c>
      <c r="AW173">
        <v>1</v>
      </c>
      <c r="AY173" s="39" t="s">
        <v>16918</v>
      </c>
      <c r="AZ173">
        <v>1</v>
      </c>
      <c r="BB173" s="39" t="s">
        <v>20679</v>
      </c>
      <c r="BC173">
        <v>1</v>
      </c>
      <c r="BE173" s="39" t="s">
        <v>23216</v>
      </c>
      <c r="BF173">
        <v>1</v>
      </c>
      <c r="BH173" s="39" t="s">
        <v>21853</v>
      </c>
      <c r="BI173">
        <v>1</v>
      </c>
      <c r="BK173" s="39" t="s">
        <v>23226</v>
      </c>
      <c r="BL173">
        <v>0</v>
      </c>
      <c r="BN173" s="39" t="s">
        <v>21156</v>
      </c>
      <c r="BO173">
        <v>0</v>
      </c>
      <c r="BQ173" s="39" t="s">
        <v>21157</v>
      </c>
      <c r="BR173">
        <v>0</v>
      </c>
      <c r="BT173" s="39" t="s">
        <v>23226</v>
      </c>
      <c r="BU173">
        <v>1</v>
      </c>
      <c r="BW173" s="39" t="s">
        <v>21156</v>
      </c>
      <c r="BX173">
        <v>1</v>
      </c>
      <c r="BZ173" s="39" t="s">
        <v>20593</v>
      </c>
      <c r="CA173">
        <v>1</v>
      </c>
      <c r="CC173" s="39" t="s">
        <v>24417</v>
      </c>
      <c r="CF173" s="39" t="s">
        <v>24418</v>
      </c>
    </row>
    <row r="174" spans="1:84" x14ac:dyDescent="0.3">
      <c r="A174">
        <v>173</v>
      </c>
      <c r="B174" s="1">
        <v>45839.585706018515</v>
      </c>
      <c r="C174" s="1">
        <v>45839.602083333331</v>
      </c>
      <c r="D174" s="39" t="s">
        <v>3747</v>
      </c>
      <c r="E174" s="39" t="s">
        <v>3748</v>
      </c>
      <c r="F174">
        <v>11</v>
      </c>
      <c r="I174" s="39" t="s">
        <v>3748</v>
      </c>
      <c r="L174">
        <v>8</v>
      </c>
      <c r="O174">
        <v>28</v>
      </c>
      <c r="R174" s="39" t="s">
        <v>24419</v>
      </c>
      <c r="U174" s="39" t="s">
        <v>24420</v>
      </c>
      <c r="X174" s="39" t="s">
        <v>23980</v>
      </c>
      <c r="Y174">
        <v>1</v>
      </c>
      <c r="AA174" s="39" t="s">
        <v>23209</v>
      </c>
      <c r="AB174">
        <v>1</v>
      </c>
      <c r="AD174" s="39" t="s">
        <v>23303</v>
      </c>
      <c r="AE174">
        <v>0</v>
      </c>
      <c r="AG174" s="39" t="s">
        <v>23211</v>
      </c>
      <c r="AH174">
        <v>1</v>
      </c>
      <c r="AJ174" s="39" t="s">
        <v>24421</v>
      </c>
      <c r="AM174" s="39" t="s">
        <v>24422</v>
      </c>
      <c r="AP174" s="39" t="s">
        <v>24423</v>
      </c>
      <c r="AS174" s="39" t="s">
        <v>24424</v>
      </c>
      <c r="AV174" s="39" t="s">
        <v>314</v>
      </c>
      <c r="AW174">
        <v>1</v>
      </c>
      <c r="AY174" s="39" t="s">
        <v>16918</v>
      </c>
      <c r="AZ174">
        <v>1</v>
      </c>
      <c r="BB174" s="39" t="s">
        <v>20679</v>
      </c>
      <c r="BC174">
        <v>1</v>
      </c>
      <c r="BE174" s="39" t="s">
        <v>23216</v>
      </c>
      <c r="BF174">
        <v>1</v>
      </c>
      <c r="BH174" s="39" t="s">
        <v>21853</v>
      </c>
      <c r="BI174">
        <v>1</v>
      </c>
      <c r="BK174" s="39" t="s">
        <v>23226</v>
      </c>
      <c r="BL174">
        <v>0</v>
      </c>
      <c r="BN174" s="39" t="s">
        <v>21156</v>
      </c>
      <c r="BO174">
        <v>0</v>
      </c>
      <c r="BQ174" s="39" t="s">
        <v>21157</v>
      </c>
      <c r="BR174">
        <v>0</v>
      </c>
      <c r="BT174" s="39" t="s">
        <v>23226</v>
      </c>
      <c r="BU174">
        <v>1</v>
      </c>
      <c r="BW174" s="39" t="s">
        <v>21156</v>
      </c>
      <c r="BX174">
        <v>1</v>
      </c>
      <c r="BZ174" s="39" t="s">
        <v>20593</v>
      </c>
      <c r="CA174">
        <v>1</v>
      </c>
      <c r="CC174" s="39" t="s">
        <v>24425</v>
      </c>
      <c r="CF174" s="39" t="s">
        <v>24418</v>
      </c>
    </row>
    <row r="175" spans="1:84" x14ac:dyDescent="0.3">
      <c r="A175">
        <v>174</v>
      </c>
      <c r="B175" s="1">
        <v>45839.592245370368</v>
      </c>
      <c r="C175" s="1">
        <v>45839.60292824074</v>
      </c>
      <c r="D175" s="39" t="s">
        <v>3511</v>
      </c>
      <c r="E175" s="39" t="s">
        <v>3512</v>
      </c>
      <c r="F175">
        <v>13</v>
      </c>
      <c r="I175" s="39" t="s">
        <v>12121</v>
      </c>
      <c r="L175">
        <v>8</v>
      </c>
      <c r="O175">
        <v>16</v>
      </c>
      <c r="R175" s="39" t="s">
        <v>24426</v>
      </c>
      <c r="U175" s="39" t="s">
        <v>24427</v>
      </c>
      <c r="X175" s="39" t="s">
        <v>23980</v>
      </c>
      <c r="Y175">
        <v>1</v>
      </c>
      <c r="AA175" s="39" t="s">
        <v>23209</v>
      </c>
      <c r="AB175">
        <v>1</v>
      </c>
      <c r="AD175" s="39" t="s">
        <v>23210</v>
      </c>
      <c r="AE175">
        <v>1</v>
      </c>
      <c r="AG175" s="39" t="s">
        <v>23211</v>
      </c>
      <c r="AH175">
        <v>1</v>
      </c>
      <c r="AJ175" s="39" t="s">
        <v>24428</v>
      </c>
      <c r="AM175" s="39" t="s">
        <v>24429</v>
      </c>
      <c r="AP175" s="39" t="s">
        <v>24430</v>
      </c>
      <c r="AS175" s="39" t="s">
        <v>24431</v>
      </c>
      <c r="AV175" s="39" t="s">
        <v>314</v>
      </c>
      <c r="AW175">
        <v>1</v>
      </c>
      <c r="AY175" s="39" t="s">
        <v>23226</v>
      </c>
      <c r="AZ175">
        <v>0</v>
      </c>
      <c r="BB175" s="39" t="s">
        <v>20679</v>
      </c>
      <c r="BC175">
        <v>1</v>
      </c>
      <c r="BE175" s="39" t="s">
        <v>23216</v>
      </c>
      <c r="BF175">
        <v>1</v>
      </c>
      <c r="BH175" s="39" t="s">
        <v>21853</v>
      </c>
      <c r="BI175">
        <v>1</v>
      </c>
      <c r="BK175" s="39" t="s">
        <v>21156</v>
      </c>
      <c r="BL175">
        <v>1</v>
      </c>
      <c r="BN175" s="39" t="s">
        <v>21157</v>
      </c>
      <c r="BO175">
        <v>1</v>
      </c>
      <c r="BQ175" s="39" t="s">
        <v>23217</v>
      </c>
      <c r="BR175">
        <v>1</v>
      </c>
      <c r="BT175" s="39" t="s">
        <v>23226</v>
      </c>
      <c r="BU175">
        <v>1</v>
      </c>
      <c r="BW175" s="39" t="s">
        <v>16918</v>
      </c>
      <c r="BX175">
        <v>0</v>
      </c>
      <c r="BZ175" s="39" t="s">
        <v>20593</v>
      </c>
      <c r="CA175">
        <v>1</v>
      </c>
      <c r="CC175" s="39" t="s">
        <v>23737</v>
      </c>
      <c r="CF175" s="39" t="s">
        <v>24432</v>
      </c>
    </row>
    <row r="176" spans="1:84" x14ac:dyDescent="0.3">
      <c r="A176">
        <v>175</v>
      </c>
      <c r="B176" s="1">
        <v>45839.590543981481</v>
      </c>
      <c r="C176" s="1">
        <v>45839.602951388886</v>
      </c>
      <c r="D176" s="39" t="s">
        <v>3739</v>
      </c>
      <c r="E176" s="39" t="s">
        <v>3740</v>
      </c>
      <c r="F176">
        <v>12</v>
      </c>
      <c r="I176" s="39" t="s">
        <v>3741</v>
      </c>
      <c r="L176">
        <v>8</v>
      </c>
      <c r="O176">
        <v>15</v>
      </c>
      <c r="R176" s="39" t="s">
        <v>24433</v>
      </c>
      <c r="U176" s="39" t="s">
        <v>24434</v>
      </c>
      <c r="X176" s="39" t="s">
        <v>24435</v>
      </c>
      <c r="Y176">
        <v>0</v>
      </c>
      <c r="AA176" s="39" t="s">
        <v>23209</v>
      </c>
      <c r="AB176">
        <v>1</v>
      </c>
      <c r="AD176" s="39" t="s">
        <v>23210</v>
      </c>
      <c r="AE176">
        <v>1</v>
      </c>
      <c r="AG176" s="39" t="s">
        <v>23211</v>
      </c>
      <c r="AH176">
        <v>1</v>
      </c>
      <c r="AJ176" s="39" t="s">
        <v>24436</v>
      </c>
      <c r="AM176" s="39" t="s">
        <v>24437</v>
      </c>
      <c r="AP176" s="39" t="s">
        <v>23506</v>
      </c>
      <c r="AS176" s="39" t="s">
        <v>24438</v>
      </c>
      <c r="AV176" s="39" t="s">
        <v>314</v>
      </c>
      <c r="AW176">
        <v>1</v>
      </c>
      <c r="AY176" s="39" t="s">
        <v>16918</v>
      </c>
      <c r="AZ176">
        <v>1</v>
      </c>
      <c r="BB176" s="39" t="s">
        <v>20679</v>
      </c>
      <c r="BC176">
        <v>1</v>
      </c>
      <c r="BE176" s="39" t="s">
        <v>23216</v>
      </c>
      <c r="BF176">
        <v>1</v>
      </c>
      <c r="BH176" s="39" t="s">
        <v>21853</v>
      </c>
      <c r="BI176">
        <v>1</v>
      </c>
      <c r="BK176" s="39" t="s">
        <v>21156</v>
      </c>
      <c r="BL176">
        <v>1</v>
      </c>
      <c r="BN176" s="39" t="s">
        <v>21157</v>
      </c>
      <c r="BO176">
        <v>1</v>
      </c>
      <c r="BQ176" s="39" t="s">
        <v>23226</v>
      </c>
      <c r="BR176">
        <v>0</v>
      </c>
      <c r="BT176" s="39" t="s">
        <v>23217</v>
      </c>
      <c r="BU176">
        <v>0</v>
      </c>
      <c r="BW176" s="39" t="s">
        <v>21156</v>
      </c>
      <c r="BX176">
        <v>1</v>
      </c>
      <c r="BZ176" s="39" t="s">
        <v>20593</v>
      </c>
      <c r="CA176">
        <v>1</v>
      </c>
      <c r="CC176" s="39" t="s">
        <v>24439</v>
      </c>
      <c r="CF176" s="39" t="s">
        <v>24440</v>
      </c>
    </row>
    <row r="177" spans="1:84" x14ac:dyDescent="0.3">
      <c r="A177">
        <v>176</v>
      </c>
      <c r="B177" s="1">
        <v>45839.588263888887</v>
      </c>
      <c r="C177" s="1">
        <v>45839.603182870371</v>
      </c>
      <c r="D177" s="39" t="s">
        <v>3715</v>
      </c>
      <c r="E177" s="39" t="s">
        <v>3716</v>
      </c>
      <c r="F177">
        <v>12</v>
      </c>
      <c r="I177" s="39" t="s">
        <v>14719</v>
      </c>
      <c r="L177">
        <v>8</v>
      </c>
      <c r="O177">
        <v>14</v>
      </c>
      <c r="R177" s="39" t="s">
        <v>24441</v>
      </c>
      <c r="U177" s="39" t="s">
        <v>24442</v>
      </c>
      <c r="X177" s="39" t="s">
        <v>24443</v>
      </c>
      <c r="Y177">
        <v>0</v>
      </c>
      <c r="AA177" s="39" t="s">
        <v>23209</v>
      </c>
      <c r="AB177">
        <v>1</v>
      </c>
      <c r="AD177" s="39" t="s">
        <v>23210</v>
      </c>
      <c r="AE177">
        <v>1</v>
      </c>
      <c r="AG177" s="39" t="s">
        <v>23211</v>
      </c>
      <c r="AH177">
        <v>1</v>
      </c>
      <c r="AJ177" s="39" t="s">
        <v>24444</v>
      </c>
      <c r="AM177" s="39" t="s">
        <v>24329</v>
      </c>
      <c r="AP177" s="39" t="s">
        <v>24330</v>
      </c>
      <c r="AS177" s="39" t="s">
        <v>24287</v>
      </c>
      <c r="AV177" s="39" t="s">
        <v>314</v>
      </c>
      <c r="AW177">
        <v>1</v>
      </c>
      <c r="AY177" s="39" t="s">
        <v>16918</v>
      </c>
      <c r="AZ177">
        <v>1</v>
      </c>
      <c r="BB177" s="39" t="s">
        <v>20679</v>
      </c>
      <c r="BC177">
        <v>1</v>
      </c>
      <c r="BE177" s="39" t="s">
        <v>23216</v>
      </c>
      <c r="BF177">
        <v>1</v>
      </c>
      <c r="BH177" s="39" t="s">
        <v>21853</v>
      </c>
      <c r="BI177">
        <v>1</v>
      </c>
      <c r="BK177" s="39" t="s">
        <v>21156</v>
      </c>
      <c r="BL177">
        <v>1</v>
      </c>
      <c r="BN177" s="39" t="s">
        <v>21157</v>
      </c>
      <c r="BO177">
        <v>1</v>
      </c>
      <c r="BQ177" s="39" t="s">
        <v>23226</v>
      </c>
      <c r="BR177">
        <v>0</v>
      </c>
      <c r="BT177" s="39" t="s">
        <v>23217</v>
      </c>
      <c r="BU177">
        <v>0</v>
      </c>
      <c r="BW177" s="39" t="s">
        <v>21156</v>
      </c>
      <c r="BX177">
        <v>1</v>
      </c>
      <c r="BZ177" s="39" t="s">
        <v>20593</v>
      </c>
      <c r="CA177">
        <v>1</v>
      </c>
      <c r="CC177" s="39" t="s">
        <v>24445</v>
      </c>
      <c r="CF177" s="39" t="s">
        <v>24267</v>
      </c>
    </row>
    <row r="178" spans="1:84" x14ac:dyDescent="0.3">
      <c r="A178">
        <v>177</v>
      </c>
      <c r="B178" s="1">
        <v>45839.587557870371</v>
      </c>
      <c r="C178" s="1">
        <v>45839.603541666664</v>
      </c>
      <c r="D178" s="39" t="s">
        <v>3585</v>
      </c>
      <c r="E178" s="39" t="s">
        <v>3586</v>
      </c>
      <c r="F178">
        <v>13</v>
      </c>
      <c r="I178" s="39" t="s">
        <v>3587</v>
      </c>
      <c r="L178">
        <v>8</v>
      </c>
      <c r="O178">
        <v>31</v>
      </c>
      <c r="R178" s="39" t="s">
        <v>24446</v>
      </c>
      <c r="U178" s="39" t="s">
        <v>24447</v>
      </c>
      <c r="X178" s="39" t="s">
        <v>23980</v>
      </c>
      <c r="Y178">
        <v>1</v>
      </c>
      <c r="AA178" s="39" t="s">
        <v>23209</v>
      </c>
      <c r="AB178">
        <v>1</v>
      </c>
      <c r="AD178" s="39" t="s">
        <v>23210</v>
      </c>
      <c r="AE178">
        <v>1</v>
      </c>
      <c r="AG178" s="39" t="s">
        <v>23211</v>
      </c>
      <c r="AH178">
        <v>1</v>
      </c>
      <c r="AJ178" s="39" t="s">
        <v>23211</v>
      </c>
      <c r="AM178" s="39" t="s">
        <v>24448</v>
      </c>
      <c r="AP178" s="39" t="s">
        <v>24449</v>
      </c>
      <c r="AS178" s="39" t="s">
        <v>24450</v>
      </c>
      <c r="AV178" s="39" t="s">
        <v>314</v>
      </c>
      <c r="AW178">
        <v>1</v>
      </c>
      <c r="AY178" s="39" t="s">
        <v>16918</v>
      </c>
      <c r="AZ178">
        <v>1</v>
      </c>
      <c r="BB178" s="39" t="s">
        <v>20679</v>
      </c>
      <c r="BC178">
        <v>1</v>
      </c>
      <c r="BE178" s="39" t="s">
        <v>23216</v>
      </c>
      <c r="BF178">
        <v>1</v>
      </c>
      <c r="BH178" s="39" t="s">
        <v>21853</v>
      </c>
      <c r="BI178">
        <v>1</v>
      </c>
      <c r="BK178" s="39" t="s">
        <v>21156</v>
      </c>
      <c r="BL178">
        <v>1</v>
      </c>
      <c r="BN178" s="39" t="s">
        <v>21157</v>
      </c>
      <c r="BO178">
        <v>1</v>
      </c>
      <c r="BQ178" s="39" t="s">
        <v>23226</v>
      </c>
      <c r="BR178">
        <v>0</v>
      </c>
      <c r="BT178" s="39" t="s">
        <v>23217</v>
      </c>
      <c r="BU178">
        <v>0</v>
      </c>
      <c r="BW178" s="39" t="s">
        <v>21156</v>
      </c>
      <c r="BX178">
        <v>1</v>
      </c>
      <c r="BZ178" s="39" t="s">
        <v>20593</v>
      </c>
      <c r="CA178">
        <v>1</v>
      </c>
      <c r="CC178" s="39" t="s">
        <v>24401</v>
      </c>
      <c r="CF178" s="39" t="s">
        <v>24451</v>
      </c>
    </row>
    <row r="179" spans="1:84" x14ac:dyDescent="0.3">
      <c r="A179">
        <v>178</v>
      </c>
      <c r="B179" s="1">
        <v>45839.58697916667</v>
      </c>
      <c r="C179" s="1">
        <v>45839.603703703702</v>
      </c>
      <c r="D179" s="39" t="s">
        <v>3599</v>
      </c>
      <c r="E179" s="39" t="s">
        <v>3600</v>
      </c>
      <c r="F179">
        <v>13</v>
      </c>
      <c r="I179" s="39" t="s">
        <v>3600</v>
      </c>
      <c r="L179">
        <v>8</v>
      </c>
      <c r="O179">
        <v>22</v>
      </c>
      <c r="R179" s="39" t="s">
        <v>24452</v>
      </c>
      <c r="U179" s="39" t="s">
        <v>24453</v>
      </c>
      <c r="X179" s="39" t="s">
        <v>23980</v>
      </c>
      <c r="Y179">
        <v>1</v>
      </c>
      <c r="AA179" s="39" t="s">
        <v>23209</v>
      </c>
      <c r="AB179">
        <v>1</v>
      </c>
      <c r="AD179" s="39" t="s">
        <v>23303</v>
      </c>
      <c r="AE179">
        <v>0</v>
      </c>
      <c r="AG179" s="39" t="s">
        <v>23211</v>
      </c>
      <c r="AH179">
        <v>1</v>
      </c>
      <c r="AJ179" s="39" t="s">
        <v>23273</v>
      </c>
      <c r="AM179" s="39" t="s">
        <v>24454</v>
      </c>
      <c r="AP179" s="39" t="s">
        <v>24455</v>
      </c>
      <c r="AS179" s="39" t="s">
        <v>24456</v>
      </c>
      <c r="AV179" s="39" t="s">
        <v>314</v>
      </c>
      <c r="AW179">
        <v>1</v>
      </c>
      <c r="AY179" s="39" t="s">
        <v>16918</v>
      </c>
      <c r="AZ179">
        <v>1</v>
      </c>
      <c r="BB179" s="39" t="s">
        <v>20679</v>
      </c>
      <c r="BC179">
        <v>1</v>
      </c>
      <c r="BE179" s="39" t="s">
        <v>23216</v>
      </c>
      <c r="BF179">
        <v>1</v>
      </c>
      <c r="BH179" s="39" t="s">
        <v>21853</v>
      </c>
      <c r="BI179">
        <v>1</v>
      </c>
      <c r="BK179" s="39" t="s">
        <v>21156</v>
      </c>
      <c r="BL179">
        <v>1</v>
      </c>
      <c r="BN179" s="39" t="s">
        <v>21157</v>
      </c>
      <c r="BO179">
        <v>1</v>
      </c>
      <c r="BQ179" s="39" t="s">
        <v>23217</v>
      </c>
      <c r="BR179">
        <v>1</v>
      </c>
      <c r="BT179" s="39" t="s">
        <v>23217</v>
      </c>
      <c r="BU179">
        <v>0</v>
      </c>
      <c r="BW179" s="39" t="s">
        <v>21156</v>
      </c>
      <c r="BX179">
        <v>1</v>
      </c>
      <c r="BZ179" s="39" t="s">
        <v>20593</v>
      </c>
      <c r="CA179">
        <v>1</v>
      </c>
      <c r="CC179" s="39" t="s">
        <v>24457</v>
      </c>
      <c r="CF179" s="39" t="s">
        <v>24267</v>
      </c>
    </row>
    <row r="180" spans="1:84" x14ac:dyDescent="0.3">
      <c r="A180">
        <v>179</v>
      </c>
      <c r="B180" s="1">
        <v>45839.590300925927</v>
      </c>
      <c r="C180" s="1">
        <v>45839.603703703702</v>
      </c>
      <c r="D180" s="39" t="s">
        <v>3630</v>
      </c>
      <c r="E180" s="39" t="s">
        <v>3631</v>
      </c>
      <c r="F180">
        <v>12</v>
      </c>
      <c r="I180" s="39" t="s">
        <v>3631</v>
      </c>
      <c r="L180">
        <v>8</v>
      </c>
      <c r="O180">
        <v>23</v>
      </c>
      <c r="R180" s="39" t="s">
        <v>24458</v>
      </c>
      <c r="U180" s="39" t="s">
        <v>24453</v>
      </c>
      <c r="X180" s="39" t="s">
        <v>24459</v>
      </c>
      <c r="Y180">
        <v>0</v>
      </c>
      <c r="AA180" s="39" t="s">
        <v>23209</v>
      </c>
      <c r="AB180">
        <v>1</v>
      </c>
      <c r="AD180" s="39" t="s">
        <v>23303</v>
      </c>
      <c r="AE180">
        <v>0</v>
      </c>
      <c r="AG180" s="39" t="s">
        <v>23211</v>
      </c>
      <c r="AH180">
        <v>1</v>
      </c>
      <c r="AJ180" s="39" t="s">
        <v>23232</v>
      </c>
      <c r="AM180" s="39" t="s">
        <v>24460</v>
      </c>
      <c r="AP180" s="39" t="s">
        <v>24461</v>
      </c>
      <c r="AS180" s="39" t="s">
        <v>24456</v>
      </c>
      <c r="AV180" s="39" t="s">
        <v>314</v>
      </c>
      <c r="AW180">
        <v>1</v>
      </c>
      <c r="AY180" s="39" t="s">
        <v>16918</v>
      </c>
      <c r="AZ180">
        <v>1</v>
      </c>
      <c r="BB180" s="39" t="s">
        <v>20679</v>
      </c>
      <c r="BC180">
        <v>1</v>
      </c>
      <c r="BE180" s="39" t="s">
        <v>23216</v>
      </c>
      <c r="BF180">
        <v>1</v>
      </c>
      <c r="BH180" s="39" t="s">
        <v>21853</v>
      </c>
      <c r="BI180">
        <v>1</v>
      </c>
      <c r="BK180" s="39" t="s">
        <v>21156</v>
      </c>
      <c r="BL180">
        <v>1</v>
      </c>
      <c r="BN180" s="39" t="s">
        <v>21157</v>
      </c>
      <c r="BO180">
        <v>1</v>
      </c>
      <c r="BQ180" s="39" t="s">
        <v>23217</v>
      </c>
      <c r="BR180">
        <v>1</v>
      </c>
      <c r="BT180" s="39" t="s">
        <v>23217</v>
      </c>
      <c r="BU180">
        <v>0</v>
      </c>
      <c r="BW180" s="39" t="s">
        <v>21156</v>
      </c>
      <c r="BX180">
        <v>1</v>
      </c>
      <c r="BZ180" s="39" t="s">
        <v>20593</v>
      </c>
      <c r="CA180">
        <v>1</v>
      </c>
      <c r="CC180" s="39" t="s">
        <v>24462</v>
      </c>
      <c r="CF180" s="39" t="s">
        <v>24463</v>
      </c>
    </row>
    <row r="181" spans="1:84" x14ac:dyDescent="0.3">
      <c r="A181">
        <v>180</v>
      </c>
      <c r="B181" s="1">
        <v>45839.590833333335</v>
      </c>
      <c r="C181" s="1">
        <v>45839.604571759257</v>
      </c>
      <c r="D181" s="39" t="s">
        <v>3659</v>
      </c>
      <c r="E181" s="39" t="s">
        <v>3660</v>
      </c>
      <c r="F181">
        <v>7</v>
      </c>
      <c r="I181" s="39" t="s">
        <v>3660</v>
      </c>
      <c r="L181">
        <v>8</v>
      </c>
      <c r="O181">
        <v>36</v>
      </c>
      <c r="R181" s="39" t="s">
        <v>24464</v>
      </c>
      <c r="U181" s="39" t="s">
        <v>24465</v>
      </c>
      <c r="X181" s="39" t="s">
        <v>23914</v>
      </c>
      <c r="Y181">
        <v>0</v>
      </c>
      <c r="AA181" s="39" t="s">
        <v>23209</v>
      </c>
      <c r="AB181">
        <v>1</v>
      </c>
      <c r="AD181" s="39" t="s">
        <v>23210</v>
      </c>
      <c r="AE181">
        <v>1</v>
      </c>
      <c r="AG181" s="39" t="s">
        <v>23210</v>
      </c>
      <c r="AH181">
        <v>0</v>
      </c>
      <c r="AJ181" s="39" t="s">
        <v>24466</v>
      </c>
      <c r="AM181" s="39" t="s">
        <v>24467</v>
      </c>
      <c r="AP181" s="39" t="s">
        <v>23983</v>
      </c>
      <c r="AS181" s="39" t="s">
        <v>24468</v>
      </c>
      <c r="AV181" s="39" t="s">
        <v>21156</v>
      </c>
      <c r="AW181">
        <v>0</v>
      </c>
      <c r="AY181" s="39" t="s">
        <v>16918</v>
      </c>
      <c r="AZ181">
        <v>1</v>
      </c>
      <c r="BB181" s="39" t="s">
        <v>20679</v>
      </c>
      <c r="BC181">
        <v>1</v>
      </c>
      <c r="BE181" s="39" t="s">
        <v>23216</v>
      </c>
      <c r="BF181">
        <v>1</v>
      </c>
      <c r="BH181" s="39" t="s">
        <v>23226</v>
      </c>
      <c r="BI181">
        <v>0</v>
      </c>
      <c r="BK181" s="39" t="s">
        <v>21157</v>
      </c>
      <c r="BL181">
        <v>0</v>
      </c>
      <c r="BN181" s="39" t="s">
        <v>21157</v>
      </c>
      <c r="BO181">
        <v>1</v>
      </c>
      <c r="BQ181" s="39" t="s">
        <v>23217</v>
      </c>
      <c r="BR181">
        <v>1</v>
      </c>
      <c r="BT181" s="39" t="s">
        <v>23217</v>
      </c>
      <c r="BU181">
        <v>0</v>
      </c>
      <c r="BW181" s="39" t="s">
        <v>21157</v>
      </c>
      <c r="BX181">
        <v>0</v>
      </c>
      <c r="BZ181" s="39" t="s">
        <v>21853</v>
      </c>
      <c r="CA181">
        <v>0</v>
      </c>
      <c r="CC181" s="39" t="s">
        <v>23737</v>
      </c>
      <c r="CF181" s="39" t="s">
        <v>24469</v>
      </c>
    </row>
    <row r="182" spans="1:84" x14ac:dyDescent="0.3">
      <c r="A182">
        <v>181</v>
      </c>
      <c r="B182" s="1">
        <v>45839.585636574076</v>
      </c>
      <c r="C182" s="1">
        <v>45839.604872685188</v>
      </c>
      <c r="D182" s="39" t="s">
        <v>3764</v>
      </c>
      <c r="E182" s="39" t="s">
        <v>3765</v>
      </c>
      <c r="F182">
        <v>10</v>
      </c>
      <c r="I182" s="39" t="s">
        <v>11850</v>
      </c>
      <c r="L182">
        <v>8</v>
      </c>
      <c r="O182">
        <v>26</v>
      </c>
      <c r="R182" s="39" t="s">
        <v>24470</v>
      </c>
      <c r="U182" s="39" t="s">
        <v>24471</v>
      </c>
      <c r="X182" s="39" t="s">
        <v>23980</v>
      </c>
      <c r="Y182">
        <v>1</v>
      </c>
      <c r="AA182" s="39" t="s">
        <v>23209</v>
      </c>
      <c r="AB182">
        <v>1</v>
      </c>
      <c r="AD182" s="39" t="s">
        <v>23303</v>
      </c>
      <c r="AE182">
        <v>0</v>
      </c>
      <c r="AG182" s="39" t="s">
        <v>23210</v>
      </c>
      <c r="AH182">
        <v>0</v>
      </c>
      <c r="AJ182" s="39" t="s">
        <v>24472</v>
      </c>
      <c r="AM182" s="39" t="s">
        <v>24473</v>
      </c>
      <c r="AP182" s="39" t="s">
        <v>24474</v>
      </c>
      <c r="AS182" s="39" t="s">
        <v>24475</v>
      </c>
      <c r="AV182" s="39" t="s">
        <v>314</v>
      </c>
      <c r="AW182">
        <v>1</v>
      </c>
      <c r="AY182" s="39" t="s">
        <v>16918</v>
      </c>
      <c r="AZ182">
        <v>1</v>
      </c>
      <c r="BB182" s="39" t="s">
        <v>20679</v>
      </c>
      <c r="BC182">
        <v>1</v>
      </c>
      <c r="BE182" s="39" t="s">
        <v>23216</v>
      </c>
      <c r="BF182">
        <v>1</v>
      </c>
      <c r="BH182" s="39" t="s">
        <v>21853</v>
      </c>
      <c r="BI182">
        <v>1</v>
      </c>
      <c r="BK182" s="39" t="s">
        <v>23217</v>
      </c>
      <c r="BL182">
        <v>0</v>
      </c>
      <c r="BN182" s="39" t="s">
        <v>21156</v>
      </c>
      <c r="BO182">
        <v>0</v>
      </c>
      <c r="BQ182" s="39" t="s">
        <v>21157</v>
      </c>
      <c r="BR182">
        <v>0</v>
      </c>
      <c r="BT182" s="39" t="s">
        <v>23226</v>
      </c>
      <c r="BU182">
        <v>1</v>
      </c>
      <c r="BW182" s="39" t="s">
        <v>21156</v>
      </c>
      <c r="BX182">
        <v>1</v>
      </c>
      <c r="BZ182" s="39" t="s">
        <v>20593</v>
      </c>
      <c r="CA182">
        <v>1</v>
      </c>
      <c r="CC182" s="39" t="s">
        <v>24476</v>
      </c>
      <c r="CF182" s="39" t="s">
        <v>24477</v>
      </c>
    </row>
    <row r="183" spans="1:84" x14ac:dyDescent="0.3">
      <c r="A183">
        <v>182</v>
      </c>
      <c r="B183" s="1">
        <v>45839.586041666669</v>
      </c>
      <c r="C183" s="1">
        <v>45839.604907407411</v>
      </c>
      <c r="D183" s="39" t="s">
        <v>3792</v>
      </c>
      <c r="E183" s="39" t="s">
        <v>3793</v>
      </c>
      <c r="F183">
        <v>12</v>
      </c>
      <c r="I183" s="39" t="s">
        <v>3793</v>
      </c>
      <c r="L183">
        <v>8</v>
      </c>
      <c r="O183">
        <v>17</v>
      </c>
      <c r="R183" s="39" t="s">
        <v>24478</v>
      </c>
      <c r="U183" s="39" t="s">
        <v>24479</v>
      </c>
      <c r="X183" s="39" t="s">
        <v>23980</v>
      </c>
      <c r="Y183">
        <v>1</v>
      </c>
      <c r="AA183" s="39" t="s">
        <v>23209</v>
      </c>
      <c r="AB183">
        <v>1</v>
      </c>
      <c r="AD183" s="39" t="s">
        <v>23210</v>
      </c>
      <c r="AE183">
        <v>1</v>
      </c>
      <c r="AG183" s="39" t="s">
        <v>23211</v>
      </c>
      <c r="AH183">
        <v>1</v>
      </c>
      <c r="AJ183" s="39" t="s">
        <v>24472</v>
      </c>
      <c r="AM183" s="39" t="s">
        <v>24480</v>
      </c>
      <c r="AP183" s="39" t="s">
        <v>24481</v>
      </c>
      <c r="AS183" s="39" t="s">
        <v>24482</v>
      </c>
      <c r="AV183" s="39" t="s">
        <v>314</v>
      </c>
      <c r="AW183">
        <v>1</v>
      </c>
      <c r="AY183" s="39" t="s">
        <v>16918</v>
      </c>
      <c r="AZ183">
        <v>1</v>
      </c>
      <c r="BB183" s="39" t="s">
        <v>20679</v>
      </c>
      <c r="BC183">
        <v>1</v>
      </c>
      <c r="BE183" s="39" t="s">
        <v>23216</v>
      </c>
      <c r="BF183">
        <v>1</v>
      </c>
      <c r="BH183" s="39" t="s">
        <v>21853</v>
      </c>
      <c r="BI183">
        <v>1</v>
      </c>
      <c r="BK183" s="39" t="s">
        <v>23217</v>
      </c>
      <c r="BL183">
        <v>0</v>
      </c>
      <c r="BN183" s="39" t="s">
        <v>21156</v>
      </c>
      <c r="BO183">
        <v>0</v>
      </c>
      <c r="BQ183" s="39" t="s">
        <v>21157</v>
      </c>
      <c r="BR183">
        <v>0</v>
      </c>
      <c r="BT183" s="39" t="s">
        <v>23226</v>
      </c>
      <c r="BU183">
        <v>1</v>
      </c>
      <c r="BW183" s="39" t="s">
        <v>21156</v>
      </c>
      <c r="BX183">
        <v>1</v>
      </c>
      <c r="BZ183" s="39" t="s">
        <v>20593</v>
      </c>
      <c r="CA183">
        <v>1</v>
      </c>
      <c r="CC183" s="39" t="s">
        <v>24483</v>
      </c>
      <c r="CF183" s="39" t="s">
        <v>24484</v>
      </c>
    </row>
    <row r="184" spans="1:84" x14ac:dyDescent="0.3">
      <c r="A184">
        <v>183</v>
      </c>
      <c r="B184" s="1">
        <v>45839.599861111114</v>
      </c>
      <c r="C184" s="1">
        <v>45839.604942129627</v>
      </c>
      <c r="D184" s="39" t="s">
        <v>3520</v>
      </c>
      <c r="E184" s="39" t="s">
        <v>3521</v>
      </c>
      <c r="F184">
        <v>6</v>
      </c>
      <c r="I184" s="39" t="s">
        <v>24485</v>
      </c>
      <c r="L184">
        <v>8</v>
      </c>
      <c r="O184">
        <v>6</v>
      </c>
      <c r="R184" s="39" t="s">
        <v>24486</v>
      </c>
      <c r="U184" s="39" t="s">
        <v>24487</v>
      </c>
      <c r="X184" s="39" t="s">
        <v>23980</v>
      </c>
      <c r="Y184">
        <v>1</v>
      </c>
      <c r="AA184" s="39" t="s">
        <v>23209</v>
      </c>
      <c r="AB184">
        <v>1</v>
      </c>
      <c r="AD184" s="39" t="s">
        <v>23210</v>
      </c>
      <c r="AE184">
        <v>1</v>
      </c>
      <c r="AG184" s="39" t="s">
        <v>23211</v>
      </c>
      <c r="AH184">
        <v>1</v>
      </c>
      <c r="AJ184" s="39" t="s">
        <v>24488</v>
      </c>
      <c r="AM184" s="39" t="s">
        <v>24489</v>
      </c>
      <c r="AP184" s="39" t="s">
        <v>24490</v>
      </c>
      <c r="AS184" s="39" t="s">
        <v>24491</v>
      </c>
      <c r="AV184" s="39" t="s">
        <v>314</v>
      </c>
      <c r="AW184">
        <v>1</v>
      </c>
      <c r="AY184" s="39" t="s">
        <v>23226</v>
      </c>
      <c r="AZ184">
        <v>0</v>
      </c>
      <c r="BB184" s="39" t="s">
        <v>20679</v>
      </c>
      <c r="BC184">
        <v>1</v>
      </c>
      <c r="BE184" s="39" t="s">
        <v>21853</v>
      </c>
      <c r="BF184">
        <v>0</v>
      </c>
      <c r="BH184" s="39" t="s">
        <v>21157</v>
      </c>
      <c r="BI184">
        <v>0</v>
      </c>
      <c r="BK184" s="39" t="s">
        <v>20679</v>
      </c>
      <c r="BL184">
        <v>0</v>
      </c>
      <c r="BN184" s="39" t="s">
        <v>20593</v>
      </c>
      <c r="BO184">
        <v>0</v>
      </c>
      <c r="BQ184" s="39" t="s">
        <v>21853</v>
      </c>
      <c r="BR184">
        <v>0</v>
      </c>
      <c r="BT184" s="39" t="s">
        <v>20679</v>
      </c>
      <c r="BU184">
        <v>0</v>
      </c>
      <c r="BW184" s="39" t="s">
        <v>23216</v>
      </c>
      <c r="BX184">
        <v>0</v>
      </c>
      <c r="BZ184" s="39" t="s">
        <v>21156</v>
      </c>
      <c r="CA184">
        <v>0</v>
      </c>
      <c r="CC184" s="39" t="s">
        <v>24492</v>
      </c>
      <c r="CF184" s="39" t="s">
        <v>24493</v>
      </c>
    </row>
    <row r="185" spans="1:84" x14ac:dyDescent="0.3">
      <c r="A185">
        <v>184</v>
      </c>
      <c r="B185" s="1">
        <v>45839.636307870373</v>
      </c>
      <c r="C185" s="1">
        <v>45839.636377314811</v>
      </c>
      <c r="D185" s="39" t="s">
        <v>3551</v>
      </c>
      <c r="E185" s="39" t="s">
        <v>3552</v>
      </c>
      <c r="F185">
        <v>8</v>
      </c>
      <c r="I185" s="39" t="s">
        <v>3552</v>
      </c>
      <c r="L185">
        <v>8</v>
      </c>
      <c r="O185">
        <v>39</v>
      </c>
      <c r="R185" s="39" t="s">
        <v>24494</v>
      </c>
      <c r="U185" s="39" t="s">
        <v>24495</v>
      </c>
      <c r="X185" s="39" t="s">
        <v>23980</v>
      </c>
      <c r="Y185">
        <v>1</v>
      </c>
      <c r="AA185" s="39" t="s">
        <v>23209</v>
      </c>
      <c r="AB185">
        <v>1</v>
      </c>
      <c r="AD185" s="39" t="s">
        <v>23303</v>
      </c>
      <c r="AE185">
        <v>0</v>
      </c>
      <c r="AG185" s="39" t="s">
        <v>23774</v>
      </c>
      <c r="AH185">
        <v>0</v>
      </c>
      <c r="AJ185" s="39" t="s">
        <v>24285</v>
      </c>
      <c r="AM185" s="39" t="s">
        <v>24496</v>
      </c>
      <c r="AP185" s="39" t="s">
        <v>24497</v>
      </c>
      <c r="AS185" s="39" t="s">
        <v>24498</v>
      </c>
      <c r="AV185" s="39" t="s">
        <v>314</v>
      </c>
      <c r="AW185">
        <v>1</v>
      </c>
      <c r="AY185" s="39" t="s">
        <v>21853</v>
      </c>
      <c r="AZ185">
        <v>0</v>
      </c>
      <c r="BB185" s="39" t="s">
        <v>20679</v>
      </c>
      <c r="BC185">
        <v>1</v>
      </c>
      <c r="BE185" s="39" t="s">
        <v>23216</v>
      </c>
      <c r="BF185">
        <v>1</v>
      </c>
      <c r="BH185" s="39" t="s">
        <v>21156</v>
      </c>
      <c r="BI185">
        <v>0</v>
      </c>
      <c r="BK185" s="39" t="s">
        <v>21157</v>
      </c>
      <c r="BL185">
        <v>0</v>
      </c>
      <c r="BN185" s="39" t="s">
        <v>23216</v>
      </c>
      <c r="BO185">
        <v>0</v>
      </c>
      <c r="BQ185" s="39" t="s">
        <v>23217</v>
      </c>
      <c r="BR185">
        <v>1</v>
      </c>
      <c r="BT185" s="39" t="s">
        <v>23226</v>
      </c>
      <c r="BU185">
        <v>1</v>
      </c>
      <c r="BW185" s="39" t="s">
        <v>23216</v>
      </c>
      <c r="BX185">
        <v>0</v>
      </c>
      <c r="BZ185" s="39" t="s">
        <v>20593</v>
      </c>
      <c r="CA185">
        <v>1</v>
      </c>
      <c r="CC185" s="39" t="s">
        <v>24499</v>
      </c>
      <c r="CF185" s="39" t="s">
        <v>24500</v>
      </c>
    </row>
    <row r="186" spans="1:84" x14ac:dyDescent="0.3">
      <c r="A186">
        <v>185</v>
      </c>
      <c r="B186" s="1">
        <v>45839.719189814816</v>
      </c>
      <c r="C186" s="1">
        <v>45839.72184027778</v>
      </c>
      <c r="D186" s="39" t="s">
        <v>3453</v>
      </c>
      <c r="E186" s="39" t="s">
        <v>3454</v>
      </c>
      <c r="F186">
        <v>7</v>
      </c>
      <c r="I186" s="39" t="s">
        <v>3454</v>
      </c>
      <c r="L186">
        <v>8</v>
      </c>
      <c r="O186">
        <v>25</v>
      </c>
      <c r="R186" s="39" t="s">
        <v>24501</v>
      </c>
      <c r="U186" s="39" t="s">
        <v>24502</v>
      </c>
      <c r="X186" s="39" t="s">
        <v>24340</v>
      </c>
      <c r="Y186">
        <v>0</v>
      </c>
      <c r="AA186" s="39" t="s">
        <v>23210</v>
      </c>
      <c r="AB186">
        <v>0</v>
      </c>
      <c r="AD186" s="39" t="s">
        <v>23209</v>
      </c>
      <c r="AE186">
        <v>0</v>
      </c>
      <c r="AG186" s="39" t="s">
        <v>23209</v>
      </c>
      <c r="AH186">
        <v>0</v>
      </c>
      <c r="AJ186" s="39" t="s">
        <v>24503</v>
      </c>
      <c r="AM186" s="39" t="s">
        <v>24504</v>
      </c>
      <c r="AP186" s="39" t="s">
        <v>24505</v>
      </c>
      <c r="AS186" s="39" t="s">
        <v>24506</v>
      </c>
      <c r="AV186" s="39" t="s">
        <v>314</v>
      </c>
      <c r="AW186">
        <v>1</v>
      </c>
      <c r="AY186" s="39" t="s">
        <v>16918</v>
      </c>
      <c r="AZ186">
        <v>1</v>
      </c>
      <c r="BB186" s="39" t="s">
        <v>20679</v>
      </c>
      <c r="BC186">
        <v>1</v>
      </c>
      <c r="BE186" s="39" t="s">
        <v>23216</v>
      </c>
      <c r="BF186">
        <v>1</v>
      </c>
      <c r="BH186" s="39" t="s">
        <v>21156</v>
      </c>
      <c r="BI186">
        <v>0</v>
      </c>
      <c r="BK186" s="39" t="s">
        <v>23226</v>
      </c>
      <c r="BL186">
        <v>0</v>
      </c>
      <c r="BN186" s="39" t="s">
        <v>21157</v>
      </c>
      <c r="BO186">
        <v>1</v>
      </c>
      <c r="BQ186" s="39" t="s">
        <v>23217</v>
      </c>
      <c r="BR186">
        <v>1</v>
      </c>
      <c r="BT186" s="39" t="s">
        <v>23217</v>
      </c>
      <c r="BU186">
        <v>0</v>
      </c>
      <c r="BW186" s="39" t="s">
        <v>23226</v>
      </c>
      <c r="BX186">
        <v>0</v>
      </c>
      <c r="BZ186" s="39" t="s">
        <v>20593</v>
      </c>
      <c r="CA186">
        <v>1</v>
      </c>
      <c r="CC186" s="39" t="s">
        <v>24401</v>
      </c>
      <c r="CF186" s="39" t="s">
        <v>24507</v>
      </c>
    </row>
    <row r="187" spans="1:84" x14ac:dyDescent="0.3">
      <c r="A187">
        <v>186</v>
      </c>
      <c r="B187" s="1">
        <v>45839.806018518517</v>
      </c>
      <c r="C187" s="1">
        <v>45839.828136574077</v>
      </c>
      <c r="D187" s="39" t="s">
        <v>998</v>
      </c>
      <c r="E187" s="39" t="s">
        <v>999</v>
      </c>
      <c r="F187">
        <v>13</v>
      </c>
      <c r="I187" s="39" t="s">
        <v>1000</v>
      </c>
      <c r="L187">
        <v>2</v>
      </c>
      <c r="O187">
        <v>11</v>
      </c>
      <c r="R187" s="39" t="s">
        <v>24508</v>
      </c>
      <c r="U187" s="39" t="s">
        <v>24509</v>
      </c>
      <c r="X187" s="39" t="s">
        <v>23980</v>
      </c>
      <c r="Y187">
        <v>1</v>
      </c>
      <c r="AA187" s="39" t="s">
        <v>23209</v>
      </c>
      <c r="AB187">
        <v>1</v>
      </c>
      <c r="AD187" s="39" t="s">
        <v>23210</v>
      </c>
      <c r="AE187">
        <v>1</v>
      </c>
      <c r="AG187" s="39" t="s">
        <v>23210</v>
      </c>
      <c r="AH187">
        <v>0</v>
      </c>
      <c r="AJ187" s="39" t="s">
        <v>24510</v>
      </c>
      <c r="AM187" s="39" t="s">
        <v>24511</v>
      </c>
      <c r="AP187" s="39" t="s">
        <v>24512</v>
      </c>
      <c r="AS187" s="39" t="s">
        <v>24513</v>
      </c>
      <c r="AV187" s="39" t="s">
        <v>314</v>
      </c>
      <c r="AW187">
        <v>1</v>
      </c>
      <c r="AY187" s="39" t="s">
        <v>16918</v>
      </c>
      <c r="AZ187">
        <v>1</v>
      </c>
      <c r="BB187" s="39" t="s">
        <v>20679</v>
      </c>
      <c r="BC187">
        <v>1</v>
      </c>
      <c r="BE187" s="39" t="s">
        <v>23216</v>
      </c>
      <c r="BF187">
        <v>1</v>
      </c>
      <c r="BH187" s="39" t="s">
        <v>21853</v>
      </c>
      <c r="BI187">
        <v>1</v>
      </c>
      <c r="BK187" s="39" t="s">
        <v>21156</v>
      </c>
      <c r="BL187">
        <v>1</v>
      </c>
      <c r="BN187" s="39" t="s">
        <v>21157</v>
      </c>
      <c r="BO187">
        <v>1</v>
      </c>
      <c r="BQ187" s="39" t="s">
        <v>23217</v>
      </c>
      <c r="BR187">
        <v>1</v>
      </c>
      <c r="BT187" s="39" t="s">
        <v>23217</v>
      </c>
      <c r="BU187">
        <v>0</v>
      </c>
      <c r="BW187" s="39" t="s">
        <v>21156</v>
      </c>
      <c r="BX187">
        <v>1</v>
      </c>
      <c r="BZ187" s="39" t="s">
        <v>20593</v>
      </c>
      <c r="CA187">
        <v>1</v>
      </c>
      <c r="CC187" s="39" t="s">
        <v>24514</v>
      </c>
      <c r="CF187" s="39" t="s">
        <v>24515</v>
      </c>
    </row>
    <row r="188" spans="1:84" x14ac:dyDescent="0.3">
      <c r="A188">
        <v>187</v>
      </c>
      <c r="B188" s="1">
        <v>45839.886493055557</v>
      </c>
      <c r="C188" s="1">
        <v>45839.903229166666</v>
      </c>
      <c r="D188" s="39" t="s">
        <v>952</v>
      </c>
      <c r="E188" s="39" t="s">
        <v>953</v>
      </c>
      <c r="F188">
        <v>13</v>
      </c>
      <c r="I188" s="39" t="s">
        <v>953</v>
      </c>
      <c r="L188">
        <v>2</v>
      </c>
      <c r="O188">
        <v>35</v>
      </c>
      <c r="R188" s="39" t="s">
        <v>24516</v>
      </c>
      <c r="U188" s="39" t="s">
        <v>24517</v>
      </c>
      <c r="X188" s="39" t="s">
        <v>23980</v>
      </c>
      <c r="Y188">
        <v>1</v>
      </c>
      <c r="AA188" s="39" t="s">
        <v>23209</v>
      </c>
      <c r="AB188">
        <v>1</v>
      </c>
      <c r="AD188" s="39" t="s">
        <v>23210</v>
      </c>
      <c r="AE188">
        <v>1</v>
      </c>
      <c r="AG188" s="39" t="s">
        <v>23211</v>
      </c>
      <c r="AH188">
        <v>1</v>
      </c>
      <c r="AJ188" s="39" t="s">
        <v>24518</v>
      </c>
      <c r="AM188" s="39" t="s">
        <v>24519</v>
      </c>
      <c r="AP188" s="39" t="s">
        <v>23983</v>
      </c>
      <c r="AS188" s="39" t="s">
        <v>24520</v>
      </c>
      <c r="AV188" s="39" t="s">
        <v>314</v>
      </c>
      <c r="AW188">
        <v>1</v>
      </c>
      <c r="AY188" s="39" t="s">
        <v>16918</v>
      </c>
      <c r="AZ188">
        <v>1</v>
      </c>
      <c r="BB188" s="39" t="s">
        <v>20679</v>
      </c>
      <c r="BC188">
        <v>1</v>
      </c>
      <c r="BE188" s="39" t="s">
        <v>23216</v>
      </c>
      <c r="BF188">
        <v>1</v>
      </c>
      <c r="BH188" s="39" t="s">
        <v>21853</v>
      </c>
      <c r="BI188">
        <v>1</v>
      </c>
      <c r="BK188" s="39" t="s">
        <v>21156</v>
      </c>
      <c r="BL188">
        <v>1</v>
      </c>
      <c r="BN188" s="39" t="s">
        <v>21157</v>
      </c>
      <c r="BO188">
        <v>1</v>
      </c>
      <c r="BQ188" s="39" t="s">
        <v>23226</v>
      </c>
      <c r="BR188">
        <v>0</v>
      </c>
      <c r="BT188" s="39" t="s">
        <v>23217</v>
      </c>
      <c r="BU188">
        <v>0</v>
      </c>
      <c r="BW188" s="39" t="s">
        <v>21156</v>
      </c>
      <c r="BX188">
        <v>1</v>
      </c>
      <c r="BZ188" s="39" t="s">
        <v>20593</v>
      </c>
      <c r="CA188">
        <v>1</v>
      </c>
      <c r="CC188" s="39" t="s">
        <v>24521</v>
      </c>
      <c r="CF188" s="39" t="s">
        <v>24522</v>
      </c>
    </row>
    <row r="189" spans="1:84" x14ac:dyDescent="0.3">
      <c r="A189">
        <v>188</v>
      </c>
      <c r="B189" s="1">
        <v>45840.576747685183</v>
      </c>
      <c r="C189" s="1">
        <v>45840.578564814816</v>
      </c>
      <c r="D189" s="39" t="s">
        <v>3356</v>
      </c>
      <c r="E189" s="39" t="s">
        <v>3357</v>
      </c>
      <c r="F189">
        <v>13</v>
      </c>
      <c r="I189" s="39" t="s">
        <v>3358</v>
      </c>
      <c r="L189">
        <v>3</v>
      </c>
      <c r="O189">
        <v>29</v>
      </c>
      <c r="R189" s="39" t="s">
        <v>24523</v>
      </c>
      <c r="U189" s="39" t="s">
        <v>24524</v>
      </c>
      <c r="X189" s="39" t="s">
        <v>23980</v>
      </c>
      <c r="Y189">
        <v>1</v>
      </c>
      <c r="AA189" s="39" t="s">
        <v>23209</v>
      </c>
      <c r="AB189">
        <v>1</v>
      </c>
      <c r="AD189" s="39" t="s">
        <v>23210</v>
      </c>
      <c r="AE189">
        <v>1</v>
      </c>
      <c r="AG189" s="39" t="s">
        <v>23211</v>
      </c>
      <c r="AH189">
        <v>1</v>
      </c>
      <c r="AJ189" s="39" t="s">
        <v>23250</v>
      </c>
      <c r="AM189" s="39" t="s">
        <v>23982</v>
      </c>
      <c r="AP189" s="39" t="s">
        <v>24525</v>
      </c>
      <c r="AS189" s="39" t="s">
        <v>24526</v>
      </c>
      <c r="AV189" s="39" t="s">
        <v>314</v>
      </c>
      <c r="AW189">
        <v>1</v>
      </c>
      <c r="AY189" s="39" t="s">
        <v>16918</v>
      </c>
      <c r="AZ189">
        <v>1</v>
      </c>
      <c r="BB189" s="39" t="s">
        <v>20679</v>
      </c>
      <c r="BC189">
        <v>1</v>
      </c>
      <c r="BE189" s="39" t="s">
        <v>23216</v>
      </c>
      <c r="BF189">
        <v>1</v>
      </c>
      <c r="BH189" s="39" t="s">
        <v>21853</v>
      </c>
      <c r="BI189">
        <v>1</v>
      </c>
      <c r="BK189" s="39" t="s">
        <v>21156</v>
      </c>
      <c r="BL189">
        <v>1</v>
      </c>
      <c r="BN189" s="39" t="s">
        <v>21157</v>
      </c>
      <c r="BO189">
        <v>1</v>
      </c>
      <c r="BQ189" s="39" t="s">
        <v>23226</v>
      </c>
      <c r="BR189">
        <v>0</v>
      </c>
      <c r="BT189" s="39" t="s">
        <v>23217</v>
      </c>
      <c r="BU189">
        <v>0</v>
      </c>
      <c r="BW189" s="39" t="s">
        <v>21156</v>
      </c>
      <c r="BX189">
        <v>1</v>
      </c>
      <c r="BZ189" s="39" t="s">
        <v>20593</v>
      </c>
      <c r="CA189">
        <v>1</v>
      </c>
      <c r="CC189" s="39" t="s">
        <v>24527</v>
      </c>
      <c r="CF189" s="39" t="s">
        <v>24528</v>
      </c>
    </row>
    <row r="190" spans="1:84" x14ac:dyDescent="0.3">
      <c r="A190">
        <v>189</v>
      </c>
      <c r="B190" s="1">
        <v>45840.742326388892</v>
      </c>
      <c r="C190" s="1">
        <v>45840.763854166667</v>
      </c>
      <c r="D190" s="39" t="s">
        <v>3057</v>
      </c>
      <c r="E190" s="39" t="s">
        <v>3058</v>
      </c>
      <c r="F190">
        <v>12</v>
      </c>
      <c r="I190" s="39" t="s">
        <v>3058</v>
      </c>
      <c r="L190">
        <v>9</v>
      </c>
      <c r="O190">
        <v>24</v>
      </c>
      <c r="R190" s="39" t="s">
        <v>24529</v>
      </c>
      <c r="U190" s="39" t="s">
        <v>24530</v>
      </c>
      <c r="X190" s="39" t="s">
        <v>24047</v>
      </c>
      <c r="Y190">
        <v>0</v>
      </c>
      <c r="AA190" s="39" t="s">
        <v>23209</v>
      </c>
      <c r="AB190">
        <v>1</v>
      </c>
      <c r="AD190" s="39" t="s">
        <v>23210</v>
      </c>
      <c r="AE190">
        <v>1</v>
      </c>
      <c r="AG190" s="39" t="s">
        <v>23209</v>
      </c>
      <c r="AH190">
        <v>0</v>
      </c>
      <c r="AJ190" s="39" t="s">
        <v>23536</v>
      </c>
      <c r="AM190" s="39" t="s">
        <v>24531</v>
      </c>
      <c r="AP190" s="39" t="s">
        <v>24532</v>
      </c>
      <c r="AS190" s="39" t="s">
        <v>24533</v>
      </c>
      <c r="AV190" s="39" t="s">
        <v>314</v>
      </c>
      <c r="AW190">
        <v>1</v>
      </c>
      <c r="AY190" s="39" t="s">
        <v>16918</v>
      </c>
      <c r="AZ190">
        <v>1</v>
      </c>
      <c r="BB190" s="39" t="s">
        <v>20679</v>
      </c>
      <c r="BC190">
        <v>1</v>
      </c>
      <c r="BE190" s="39" t="s">
        <v>23216</v>
      </c>
      <c r="BF190">
        <v>1</v>
      </c>
      <c r="BH190" s="39" t="s">
        <v>21853</v>
      </c>
      <c r="BI190">
        <v>1</v>
      </c>
      <c r="BK190" s="39" t="s">
        <v>21156</v>
      </c>
      <c r="BL190">
        <v>1</v>
      </c>
      <c r="BN190" s="39" t="s">
        <v>21157</v>
      </c>
      <c r="BO190">
        <v>1</v>
      </c>
      <c r="BQ190" s="39" t="s">
        <v>23217</v>
      </c>
      <c r="BR190">
        <v>1</v>
      </c>
      <c r="BT190" s="39" t="s">
        <v>23217</v>
      </c>
      <c r="BU190">
        <v>0</v>
      </c>
      <c r="BW190" s="39" t="s">
        <v>21156</v>
      </c>
      <c r="BX190">
        <v>1</v>
      </c>
      <c r="BZ190" s="39" t="s">
        <v>20593</v>
      </c>
      <c r="CA190">
        <v>1</v>
      </c>
      <c r="CC190" s="39" t="s">
        <v>24534</v>
      </c>
      <c r="CF190" s="39" t="s">
        <v>24535</v>
      </c>
    </row>
    <row r="191" spans="1:84" x14ac:dyDescent="0.3">
      <c r="A191">
        <v>190</v>
      </c>
      <c r="B191" s="1">
        <v>45841.070972222224</v>
      </c>
      <c r="C191" s="1">
        <v>45841.071064814816</v>
      </c>
      <c r="D191" s="39" t="s">
        <v>3725</v>
      </c>
      <c r="E191" s="39" t="s">
        <v>3726</v>
      </c>
      <c r="F191">
        <v>12</v>
      </c>
      <c r="I191" s="39" t="s">
        <v>3726</v>
      </c>
      <c r="L191">
        <v>8</v>
      </c>
      <c r="O191">
        <v>2</v>
      </c>
      <c r="R191" s="39" t="s">
        <v>24536</v>
      </c>
      <c r="U191" s="39" t="s">
        <v>24537</v>
      </c>
      <c r="X191" s="39" t="s">
        <v>23980</v>
      </c>
      <c r="Y191">
        <v>1</v>
      </c>
      <c r="AA191" s="39" t="s">
        <v>23209</v>
      </c>
      <c r="AB191">
        <v>1</v>
      </c>
      <c r="AD191" s="39" t="s">
        <v>23210</v>
      </c>
      <c r="AE191">
        <v>1</v>
      </c>
      <c r="AG191" s="39" t="s">
        <v>23211</v>
      </c>
      <c r="AH191">
        <v>1</v>
      </c>
      <c r="AJ191" s="39" t="s">
        <v>24472</v>
      </c>
      <c r="AM191" s="39" t="s">
        <v>24538</v>
      </c>
      <c r="AP191" s="39" t="s">
        <v>23989</v>
      </c>
      <c r="AS191" s="39" t="s">
        <v>24331</v>
      </c>
      <c r="AV191" s="39" t="s">
        <v>314</v>
      </c>
      <c r="AW191">
        <v>1</v>
      </c>
      <c r="AY191" s="39" t="s">
        <v>16918</v>
      </c>
      <c r="AZ191">
        <v>1</v>
      </c>
      <c r="BB191" s="39" t="s">
        <v>20679</v>
      </c>
      <c r="BC191">
        <v>1</v>
      </c>
      <c r="BE191" s="39" t="s">
        <v>23216</v>
      </c>
      <c r="BF191">
        <v>1</v>
      </c>
      <c r="BH191" s="39" t="s">
        <v>21853</v>
      </c>
      <c r="BI191">
        <v>1</v>
      </c>
      <c r="BK191" s="39" t="s">
        <v>23217</v>
      </c>
      <c r="BL191">
        <v>0</v>
      </c>
      <c r="BN191" s="39" t="s">
        <v>21156</v>
      </c>
      <c r="BO191">
        <v>0</v>
      </c>
      <c r="BQ191" s="39" t="s">
        <v>21157</v>
      </c>
      <c r="BR191">
        <v>0</v>
      </c>
      <c r="BT191" s="39" t="s">
        <v>23226</v>
      </c>
      <c r="BU191">
        <v>1</v>
      </c>
      <c r="BW191" s="39" t="s">
        <v>21156</v>
      </c>
      <c r="BX191">
        <v>1</v>
      </c>
      <c r="BZ191" s="39" t="s">
        <v>20593</v>
      </c>
      <c r="CA191">
        <v>1</v>
      </c>
      <c r="CC191" s="39" t="s">
        <v>24539</v>
      </c>
      <c r="CF191" s="39" t="s">
        <v>24540</v>
      </c>
    </row>
    <row r="192" spans="1:84" x14ac:dyDescent="0.3">
      <c r="A192">
        <v>191</v>
      </c>
      <c r="B192" s="1">
        <v>45841.764131944445</v>
      </c>
      <c r="C192" s="1">
        <v>45841.773206018515</v>
      </c>
      <c r="D192" s="39" t="s">
        <v>2837</v>
      </c>
      <c r="E192" s="39" t="s">
        <v>2838</v>
      </c>
      <c r="F192">
        <v>8</v>
      </c>
      <c r="I192" s="39" t="s">
        <v>14573</v>
      </c>
      <c r="L192">
        <v>5</v>
      </c>
      <c r="O192">
        <v>2</v>
      </c>
      <c r="R192" s="39" t="s">
        <v>24541</v>
      </c>
      <c r="U192" s="39" t="s">
        <v>24542</v>
      </c>
      <c r="X192" s="39" t="s">
        <v>24340</v>
      </c>
      <c r="Y192">
        <v>0</v>
      </c>
      <c r="AA192" s="39" t="s">
        <v>23209</v>
      </c>
      <c r="AB192">
        <v>1</v>
      </c>
      <c r="AD192" s="39" t="s">
        <v>23210</v>
      </c>
      <c r="AE192">
        <v>1</v>
      </c>
      <c r="AG192" s="39" t="s">
        <v>23774</v>
      </c>
      <c r="AH192">
        <v>0</v>
      </c>
      <c r="AJ192" s="39" t="s">
        <v>24543</v>
      </c>
      <c r="AM192" s="39" t="s">
        <v>24544</v>
      </c>
      <c r="AP192" s="39" t="s">
        <v>24545</v>
      </c>
      <c r="AS192" s="39" t="s">
        <v>24546</v>
      </c>
      <c r="AV192" s="39" t="s">
        <v>314</v>
      </c>
      <c r="AW192">
        <v>1</v>
      </c>
      <c r="AY192" s="39" t="s">
        <v>16918</v>
      </c>
      <c r="AZ192">
        <v>1</v>
      </c>
      <c r="BB192" s="39" t="s">
        <v>23226</v>
      </c>
      <c r="BC192">
        <v>0</v>
      </c>
      <c r="BE192" s="39" t="s">
        <v>23216</v>
      </c>
      <c r="BF192">
        <v>1</v>
      </c>
      <c r="BH192" s="39" t="s">
        <v>21853</v>
      </c>
      <c r="BI192">
        <v>1</v>
      </c>
      <c r="BK192" s="39" t="s">
        <v>21157</v>
      </c>
      <c r="BL192">
        <v>0</v>
      </c>
      <c r="BN192" s="39" t="s">
        <v>23216</v>
      </c>
      <c r="BO192">
        <v>0</v>
      </c>
      <c r="BQ192" s="39" t="s">
        <v>23217</v>
      </c>
      <c r="BR192">
        <v>1</v>
      </c>
      <c r="BT192" s="39" t="s">
        <v>23217</v>
      </c>
      <c r="BU192">
        <v>0</v>
      </c>
      <c r="BW192" s="39" t="s">
        <v>21157</v>
      </c>
      <c r="BX192">
        <v>0</v>
      </c>
      <c r="BZ192" s="39" t="s">
        <v>20593</v>
      </c>
      <c r="CA192">
        <v>1</v>
      </c>
      <c r="CC192" s="39" t="s">
        <v>23642</v>
      </c>
      <c r="CF192" s="39" t="s">
        <v>24547</v>
      </c>
    </row>
    <row r="193" spans="1:84" x14ac:dyDescent="0.3">
      <c r="A193">
        <v>192</v>
      </c>
      <c r="B193" s="1">
        <v>45841.760578703703</v>
      </c>
      <c r="C193" s="1">
        <v>45841.780324074076</v>
      </c>
      <c r="D193" s="39" t="s">
        <v>1452</v>
      </c>
      <c r="E193" s="39" t="s">
        <v>1453</v>
      </c>
      <c r="F193">
        <v>12</v>
      </c>
      <c r="I193" s="39" t="s">
        <v>1453</v>
      </c>
      <c r="L193">
        <v>1</v>
      </c>
      <c r="O193">
        <v>30</v>
      </c>
      <c r="R193" s="39" t="s">
        <v>24548</v>
      </c>
      <c r="U193" s="39" t="s">
        <v>24549</v>
      </c>
      <c r="X193" s="39" t="s">
        <v>23980</v>
      </c>
      <c r="Y193">
        <v>1</v>
      </c>
      <c r="AA193" s="39" t="s">
        <v>23209</v>
      </c>
      <c r="AB193">
        <v>1</v>
      </c>
      <c r="AD193" s="39" t="s">
        <v>23303</v>
      </c>
      <c r="AE193">
        <v>0</v>
      </c>
      <c r="AG193" s="39" t="s">
        <v>23211</v>
      </c>
      <c r="AH193">
        <v>1</v>
      </c>
      <c r="AJ193" s="39" t="s">
        <v>24550</v>
      </c>
      <c r="AM193" s="39" t="s">
        <v>24551</v>
      </c>
      <c r="AP193" s="39" t="s">
        <v>24552</v>
      </c>
      <c r="AS193" s="39" t="s">
        <v>24553</v>
      </c>
      <c r="AV193" s="39" t="s">
        <v>314</v>
      </c>
      <c r="AW193">
        <v>1</v>
      </c>
      <c r="AY193" s="39" t="s">
        <v>16918</v>
      </c>
      <c r="AZ193">
        <v>1</v>
      </c>
      <c r="BB193" s="39" t="s">
        <v>20679</v>
      </c>
      <c r="BC193">
        <v>1</v>
      </c>
      <c r="BE193" s="39" t="s">
        <v>23216</v>
      </c>
      <c r="BF193">
        <v>1</v>
      </c>
      <c r="BH193" s="39" t="s">
        <v>21853</v>
      </c>
      <c r="BI193">
        <v>1</v>
      </c>
      <c r="BK193" s="39" t="s">
        <v>21156</v>
      </c>
      <c r="BL193">
        <v>1</v>
      </c>
      <c r="BN193" s="39" t="s">
        <v>21157</v>
      </c>
      <c r="BO193">
        <v>1</v>
      </c>
      <c r="BQ193" s="39" t="s">
        <v>23226</v>
      </c>
      <c r="BR193">
        <v>0</v>
      </c>
      <c r="BT193" s="39" t="s">
        <v>23217</v>
      </c>
      <c r="BU193">
        <v>0</v>
      </c>
      <c r="BW193" s="39" t="s">
        <v>21156</v>
      </c>
      <c r="BX193">
        <v>1</v>
      </c>
      <c r="BZ193" s="39" t="s">
        <v>20593</v>
      </c>
      <c r="CA193">
        <v>1</v>
      </c>
      <c r="CC193" s="39" t="s">
        <v>23737</v>
      </c>
      <c r="CF193" s="39" t="s">
        <v>24554</v>
      </c>
    </row>
    <row r="194" spans="1:84" x14ac:dyDescent="0.3">
      <c r="A194">
        <v>193</v>
      </c>
      <c r="B194" s="1">
        <v>45842.514618055553</v>
      </c>
      <c r="C194" s="1">
        <v>45842.527789351851</v>
      </c>
      <c r="D194" s="39" t="s">
        <v>2105</v>
      </c>
      <c r="E194" s="39" t="s">
        <v>2106</v>
      </c>
      <c r="F194">
        <v>12</v>
      </c>
      <c r="I194" s="39" t="s">
        <v>24555</v>
      </c>
      <c r="L194">
        <v>4</v>
      </c>
      <c r="O194">
        <v>21</v>
      </c>
      <c r="R194" s="39" t="s">
        <v>24556</v>
      </c>
      <c r="U194" s="39" t="s">
        <v>24557</v>
      </c>
      <c r="X194" s="39" t="s">
        <v>23914</v>
      </c>
      <c r="Y194">
        <v>0</v>
      </c>
      <c r="AA194" s="39" t="s">
        <v>23209</v>
      </c>
      <c r="AB194">
        <v>1</v>
      </c>
      <c r="AD194" s="39" t="s">
        <v>23210</v>
      </c>
      <c r="AE194">
        <v>1</v>
      </c>
      <c r="AG194" s="39" t="s">
        <v>23211</v>
      </c>
      <c r="AH194">
        <v>1</v>
      </c>
      <c r="AJ194" s="39" t="s">
        <v>24558</v>
      </c>
      <c r="AM194" s="39" t="s">
        <v>24559</v>
      </c>
      <c r="AP194" s="39" t="s">
        <v>24560</v>
      </c>
      <c r="AS194" s="39" t="s">
        <v>24561</v>
      </c>
      <c r="AV194" s="39" t="s">
        <v>314</v>
      </c>
      <c r="AW194">
        <v>1</v>
      </c>
      <c r="AY194" s="39" t="s">
        <v>16918</v>
      </c>
      <c r="AZ194">
        <v>1</v>
      </c>
      <c r="BB194" s="39" t="s">
        <v>20679</v>
      </c>
      <c r="BC194">
        <v>1</v>
      </c>
      <c r="BE194" s="39" t="s">
        <v>23216</v>
      </c>
      <c r="BF194">
        <v>1</v>
      </c>
      <c r="BH194" s="39" t="s">
        <v>21853</v>
      </c>
      <c r="BI194">
        <v>1</v>
      </c>
      <c r="BK194" s="39" t="s">
        <v>21156</v>
      </c>
      <c r="BL194">
        <v>1</v>
      </c>
      <c r="BN194" s="39" t="s">
        <v>21157</v>
      </c>
      <c r="BO194">
        <v>1</v>
      </c>
      <c r="BQ194" s="39" t="s">
        <v>23226</v>
      </c>
      <c r="BR194">
        <v>0</v>
      </c>
      <c r="BT194" s="39" t="s">
        <v>23217</v>
      </c>
      <c r="BU194">
        <v>0</v>
      </c>
      <c r="BW194" s="39" t="s">
        <v>21156</v>
      </c>
      <c r="BX194">
        <v>1</v>
      </c>
      <c r="BZ194" s="39" t="s">
        <v>20593</v>
      </c>
      <c r="CA194">
        <v>1</v>
      </c>
      <c r="CC194" s="39" t="s">
        <v>24562</v>
      </c>
      <c r="CF194" s="39" t="s">
        <v>24563</v>
      </c>
    </row>
    <row r="195" spans="1:84" x14ac:dyDescent="0.3">
      <c r="A195">
        <v>194</v>
      </c>
      <c r="B195" s="1">
        <v>45842.513969907406</v>
      </c>
      <c r="C195" s="1">
        <v>45842.530150462961</v>
      </c>
      <c r="D195" s="39" t="s">
        <v>2073</v>
      </c>
      <c r="E195" s="39" t="s">
        <v>2074</v>
      </c>
      <c r="F195">
        <v>11</v>
      </c>
      <c r="I195" s="39" t="s">
        <v>2074</v>
      </c>
      <c r="L195">
        <v>4</v>
      </c>
      <c r="O195">
        <v>3</v>
      </c>
      <c r="R195" s="39" t="s">
        <v>24564</v>
      </c>
      <c r="U195" s="39" t="s">
        <v>24565</v>
      </c>
      <c r="X195" s="39" t="s">
        <v>23980</v>
      </c>
      <c r="Y195">
        <v>1</v>
      </c>
      <c r="AA195" s="39" t="s">
        <v>23209</v>
      </c>
      <c r="AB195">
        <v>1</v>
      </c>
      <c r="AD195" s="39" t="s">
        <v>23303</v>
      </c>
      <c r="AE195">
        <v>0</v>
      </c>
      <c r="AG195" s="39" t="s">
        <v>23209</v>
      </c>
      <c r="AH195">
        <v>0</v>
      </c>
      <c r="AJ195" s="39" t="s">
        <v>24566</v>
      </c>
      <c r="AM195" s="39" t="s">
        <v>24567</v>
      </c>
      <c r="AP195" s="39" t="s">
        <v>23767</v>
      </c>
      <c r="AS195" s="39" t="s">
        <v>24568</v>
      </c>
      <c r="AV195" s="39" t="s">
        <v>314</v>
      </c>
      <c r="AW195">
        <v>1</v>
      </c>
      <c r="AY195" s="39" t="s">
        <v>16918</v>
      </c>
      <c r="AZ195">
        <v>1</v>
      </c>
      <c r="BB195" s="39" t="s">
        <v>20679</v>
      </c>
      <c r="BC195">
        <v>1</v>
      </c>
      <c r="BE195" s="39" t="s">
        <v>23216</v>
      </c>
      <c r="BF195">
        <v>1</v>
      </c>
      <c r="BH195" s="39" t="s">
        <v>21853</v>
      </c>
      <c r="BI195">
        <v>1</v>
      </c>
      <c r="BK195" s="39" t="s">
        <v>21156</v>
      </c>
      <c r="BL195">
        <v>1</v>
      </c>
      <c r="BN195" s="39" t="s">
        <v>21157</v>
      </c>
      <c r="BO195">
        <v>1</v>
      </c>
      <c r="BQ195" s="39" t="s">
        <v>23226</v>
      </c>
      <c r="BR195">
        <v>0</v>
      </c>
      <c r="BT195" s="39" t="s">
        <v>23217</v>
      </c>
      <c r="BU195">
        <v>0</v>
      </c>
      <c r="BW195" s="39" t="s">
        <v>21156</v>
      </c>
      <c r="BX195">
        <v>1</v>
      </c>
      <c r="BZ195" s="39" t="s">
        <v>20593</v>
      </c>
      <c r="CA195">
        <v>1</v>
      </c>
      <c r="CC195" s="39" t="s">
        <v>24569</v>
      </c>
      <c r="CF195" s="39" t="s">
        <v>24570</v>
      </c>
    </row>
    <row r="196" spans="1:84" x14ac:dyDescent="0.3">
      <c r="A196">
        <v>195</v>
      </c>
      <c r="B196" s="1">
        <v>45842.517129629632</v>
      </c>
      <c r="C196" s="1">
        <v>45842.53193287037</v>
      </c>
      <c r="D196" s="39" t="s">
        <v>2271</v>
      </c>
      <c r="E196" s="39" t="s">
        <v>2272</v>
      </c>
      <c r="F196">
        <v>10</v>
      </c>
      <c r="I196" s="39" t="s">
        <v>24571</v>
      </c>
      <c r="L196">
        <v>4</v>
      </c>
      <c r="O196">
        <v>12</v>
      </c>
      <c r="R196" s="39" t="s">
        <v>24572</v>
      </c>
      <c r="U196" s="39" t="s">
        <v>24573</v>
      </c>
      <c r="X196" s="39" t="s">
        <v>24292</v>
      </c>
      <c r="Y196">
        <v>0</v>
      </c>
      <c r="AA196" s="39" t="s">
        <v>23209</v>
      </c>
      <c r="AB196">
        <v>1</v>
      </c>
      <c r="AD196" s="39" t="s">
        <v>23303</v>
      </c>
      <c r="AE196">
        <v>0</v>
      </c>
      <c r="AG196" s="39" t="s">
        <v>23209</v>
      </c>
      <c r="AH196">
        <v>0</v>
      </c>
      <c r="AJ196" s="39" t="s">
        <v>24574</v>
      </c>
      <c r="AM196" s="39" t="s">
        <v>24575</v>
      </c>
      <c r="AP196" s="39" t="s">
        <v>24576</v>
      </c>
      <c r="AS196" s="39" t="s">
        <v>24577</v>
      </c>
      <c r="AV196" s="39" t="s">
        <v>314</v>
      </c>
      <c r="AW196">
        <v>1</v>
      </c>
      <c r="AY196" s="39" t="s">
        <v>16918</v>
      </c>
      <c r="AZ196">
        <v>1</v>
      </c>
      <c r="BB196" s="39" t="s">
        <v>20679</v>
      </c>
      <c r="BC196">
        <v>1</v>
      </c>
      <c r="BE196" s="39" t="s">
        <v>23216</v>
      </c>
      <c r="BF196">
        <v>1</v>
      </c>
      <c r="BH196" s="39" t="s">
        <v>21853</v>
      </c>
      <c r="BI196">
        <v>1</v>
      </c>
      <c r="BK196" s="39" t="s">
        <v>21156</v>
      </c>
      <c r="BL196">
        <v>1</v>
      </c>
      <c r="BN196" s="39" t="s">
        <v>21157</v>
      </c>
      <c r="BO196">
        <v>1</v>
      </c>
      <c r="BQ196" s="39" t="s">
        <v>23226</v>
      </c>
      <c r="BR196">
        <v>0</v>
      </c>
      <c r="BT196" s="39" t="s">
        <v>23217</v>
      </c>
      <c r="BU196">
        <v>0</v>
      </c>
      <c r="BW196" s="39" t="s">
        <v>21156</v>
      </c>
      <c r="BX196">
        <v>1</v>
      </c>
      <c r="BZ196" s="39" t="s">
        <v>20593</v>
      </c>
      <c r="CA196">
        <v>1</v>
      </c>
      <c r="CC196" s="39" t="s">
        <v>24578</v>
      </c>
      <c r="CF196" s="39" t="s">
        <v>24579</v>
      </c>
    </row>
    <row r="197" spans="1:84" x14ac:dyDescent="0.3">
      <c r="A197">
        <v>196</v>
      </c>
      <c r="B197" s="1">
        <v>45842.528078703705</v>
      </c>
      <c r="C197" s="1">
        <v>45842.531990740739</v>
      </c>
      <c r="D197" s="39" t="s">
        <v>2247</v>
      </c>
      <c r="E197" s="39" t="s">
        <v>2248</v>
      </c>
      <c r="F197">
        <v>12</v>
      </c>
      <c r="I197" s="39" t="s">
        <v>14914</v>
      </c>
      <c r="L197">
        <v>4</v>
      </c>
      <c r="O197">
        <v>35</v>
      </c>
      <c r="R197" s="39" t="s">
        <v>24580</v>
      </c>
      <c r="U197" s="39" t="s">
        <v>24581</v>
      </c>
      <c r="X197" s="39" t="s">
        <v>23914</v>
      </c>
      <c r="Y197">
        <v>0</v>
      </c>
      <c r="AA197" s="39" t="s">
        <v>23209</v>
      </c>
      <c r="AB197">
        <v>1</v>
      </c>
      <c r="AD197" s="39" t="s">
        <v>23210</v>
      </c>
      <c r="AE197">
        <v>1</v>
      </c>
      <c r="AG197" s="39" t="s">
        <v>23211</v>
      </c>
      <c r="AH197">
        <v>1</v>
      </c>
      <c r="AJ197" s="39" t="s">
        <v>24582</v>
      </c>
      <c r="AM197" s="39" t="s">
        <v>24583</v>
      </c>
      <c r="AP197" s="39" t="s">
        <v>24584</v>
      </c>
      <c r="AS197" s="39" t="s">
        <v>24585</v>
      </c>
      <c r="AV197" s="39" t="s">
        <v>314</v>
      </c>
      <c r="AW197">
        <v>1</v>
      </c>
      <c r="AY197" s="39" t="s">
        <v>16918</v>
      </c>
      <c r="AZ197">
        <v>1</v>
      </c>
      <c r="BB197" s="39" t="s">
        <v>20679</v>
      </c>
      <c r="BC197">
        <v>1</v>
      </c>
      <c r="BE197" s="39" t="s">
        <v>23216</v>
      </c>
      <c r="BF197">
        <v>1</v>
      </c>
      <c r="BH197" s="39" t="s">
        <v>21853</v>
      </c>
      <c r="BI197">
        <v>1</v>
      </c>
      <c r="BK197" s="39" t="s">
        <v>21156</v>
      </c>
      <c r="BL197">
        <v>1</v>
      </c>
      <c r="BN197" s="39" t="s">
        <v>21157</v>
      </c>
      <c r="BO197">
        <v>1</v>
      </c>
      <c r="BQ197" s="39" t="s">
        <v>23226</v>
      </c>
      <c r="BR197">
        <v>0</v>
      </c>
      <c r="BT197" s="39" t="s">
        <v>23217</v>
      </c>
      <c r="BU197">
        <v>0</v>
      </c>
      <c r="BW197" s="39" t="s">
        <v>21156</v>
      </c>
      <c r="BX197">
        <v>1</v>
      </c>
      <c r="BZ197" s="39" t="s">
        <v>20593</v>
      </c>
      <c r="CA197">
        <v>1</v>
      </c>
      <c r="CC197" s="39" t="s">
        <v>24586</v>
      </c>
      <c r="CF197" s="39" t="s">
        <v>24587</v>
      </c>
    </row>
    <row r="198" spans="1:84" x14ac:dyDescent="0.3">
      <c r="A198">
        <v>197</v>
      </c>
      <c r="B198" s="1">
        <v>45842.49759259259</v>
      </c>
      <c r="C198" s="1">
        <v>45842.532777777778</v>
      </c>
      <c r="D198" s="39" t="s">
        <v>2288</v>
      </c>
      <c r="E198" s="39" t="s">
        <v>2289</v>
      </c>
      <c r="F198">
        <v>10</v>
      </c>
      <c r="I198" s="39" t="s">
        <v>2289</v>
      </c>
      <c r="L198">
        <v>4</v>
      </c>
      <c r="O198">
        <v>10</v>
      </c>
      <c r="R198" s="39" t="s">
        <v>24588</v>
      </c>
      <c r="U198" s="39" t="s">
        <v>24589</v>
      </c>
      <c r="X198" s="39" t="s">
        <v>23980</v>
      </c>
      <c r="Y198">
        <v>1</v>
      </c>
      <c r="AA198" s="39" t="s">
        <v>23209</v>
      </c>
      <c r="AB198">
        <v>1</v>
      </c>
      <c r="AD198" s="39" t="s">
        <v>23210</v>
      </c>
      <c r="AE198">
        <v>1</v>
      </c>
      <c r="AG198" s="39" t="s">
        <v>23304</v>
      </c>
      <c r="AH198">
        <v>0</v>
      </c>
      <c r="AJ198" s="39" t="s">
        <v>24590</v>
      </c>
      <c r="AM198" s="39" t="s">
        <v>24591</v>
      </c>
      <c r="AP198" s="39" t="s">
        <v>23989</v>
      </c>
      <c r="AS198" s="39" t="s">
        <v>24592</v>
      </c>
      <c r="AV198" s="39" t="s">
        <v>314</v>
      </c>
      <c r="AW198">
        <v>1</v>
      </c>
      <c r="AY198" s="39" t="s">
        <v>16918</v>
      </c>
      <c r="AZ198">
        <v>1</v>
      </c>
      <c r="BB198" s="39" t="s">
        <v>20679</v>
      </c>
      <c r="BC198">
        <v>1</v>
      </c>
      <c r="BE198" s="39" t="s">
        <v>21853</v>
      </c>
      <c r="BF198">
        <v>0</v>
      </c>
      <c r="BH198" s="39" t="s">
        <v>23216</v>
      </c>
      <c r="BI198">
        <v>0</v>
      </c>
      <c r="BK198" s="39" t="s">
        <v>21156</v>
      </c>
      <c r="BL198">
        <v>1</v>
      </c>
      <c r="BN198" s="39" t="s">
        <v>21157</v>
      </c>
      <c r="BO198">
        <v>1</v>
      </c>
      <c r="BQ198" s="39" t="s">
        <v>23226</v>
      </c>
      <c r="BR198">
        <v>0</v>
      </c>
      <c r="BT198" s="39" t="s">
        <v>23217</v>
      </c>
      <c r="BU198">
        <v>0</v>
      </c>
      <c r="BW198" s="39" t="s">
        <v>21156</v>
      </c>
      <c r="BX198">
        <v>1</v>
      </c>
      <c r="BZ198" s="39" t="s">
        <v>20593</v>
      </c>
      <c r="CA198">
        <v>1</v>
      </c>
      <c r="CC198" s="39" t="s">
        <v>24593</v>
      </c>
      <c r="CF198" s="39" t="s">
        <v>24594</v>
      </c>
    </row>
    <row r="199" spans="1:84" x14ac:dyDescent="0.3">
      <c r="A199">
        <v>198</v>
      </c>
      <c r="B199" s="1">
        <v>45842.498912037037</v>
      </c>
      <c r="C199" s="1">
        <v>45842.532777777778</v>
      </c>
      <c r="D199" s="39" t="s">
        <v>2277</v>
      </c>
      <c r="E199" s="39" t="s">
        <v>2278</v>
      </c>
      <c r="F199">
        <v>10</v>
      </c>
      <c r="I199" s="39" t="s">
        <v>2278</v>
      </c>
      <c r="L199">
        <v>4</v>
      </c>
      <c r="O199">
        <v>32</v>
      </c>
      <c r="R199" s="39" t="s">
        <v>24595</v>
      </c>
      <c r="U199" s="39" t="s">
        <v>24596</v>
      </c>
      <c r="X199" s="39" t="s">
        <v>23980</v>
      </c>
      <c r="Y199">
        <v>1</v>
      </c>
      <c r="AA199" s="39" t="s">
        <v>23209</v>
      </c>
      <c r="AB199">
        <v>1</v>
      </c>
      <c r="AD199" s="39" t="s">
        <v>23210</v>
      </c>
      <c r="AE199">
        <v>1</v>
      </c>
      <c r="AG199" s="39" t="s">
        <v>23304</v>
      </c>
      <c r="AH199">
        <v>0</v>
      </c>
      <c r="AJ199" s="39" t="s">
        <v>24597</v>
      </c>
      <c r="AM199" s="39" t="s">
        <v>24598</v>
      </c>
      <c r="AP199" s="39" t="s">
        <v>24599</v>
      </c>
      <c r="AS199" s="39" t="s">
        <v>24600</v>
      </c>
      <c r="AV199" s="39" t="s">
        <v>314</v>
      </c>
      <c r="AW199">
        <v>1</v>
      </c>
      <c r="AY199" s="39" t="s">
        <v>16918</v>
      </c>
      <c r="AZ199">
        <v>1</v>
      </c>
      <c r="BB199" s="39" t="s">
        <v>20679</v>
      </c>
      <c r="BC199">
        <v>1</v>
      </c>
      <c r="BE199" s="39" t="s">
        <v>21853</v>
      </c>
      <c r="BF199">
        <v>0</v>
      </c>
      <c r="BH199" s="39" t="s">
        <v>23216</v>
      </c>
      <c r="BI199">
        <v>0</v>
      </c>
      <c r="BK199" s="39" t="s">
        <v>21156</v>
      </c>
      <c r="BL199">
        <v>1</v>
      </c>
      <c r="BN199" s="39" t="s">
        <v>21157</v>
      </c>
      <c r="BO199">
        <v>1</v>
      </c>
      <c r="BQ199" s="39" t="s">
        <v>23226</v>
      </c>
      <c r="BR199">
        <v>0</v>
      </c>
      <c r="BT199" s="39" t="s">
        <v>23217</v>
      </c>
      <c r="BU199">
        <v>0</v>
      </c>
      <c r="BW199" s="39" t="s">
        <v>21156</v>
      </c>
      <c r="BX199">
        <v>1</v>
      </c>
      <c r="BZ199" s="39" t="s">
        <v>20593</v>
      </c>
      <c r="CA199">
        <v>1</v>
      </c>
      <c r="CC199" s="39" t="s">
        <v>24601</v>
      </c>
      <c r="CF199" s="39" t="s">
        <v>24602</v>
      </c>
    </row>
    <row r="200" spans="1:84" x14ac:dyDescent="0.3">
      <c r="A200">
        <v>199</v>
      </c>
      <c r="B200" s="1">
        <v>45842.553530092591</v>
      </c>
      <c r="C200" s="1">
        <v>45842.557037037041</v>
      </c>
      <c r="D200" s="39" t="s">
        <v>2228</v>
      </c>
      <c r="E200" s="39" t="s">
        <v>2229</v>
      </c>
      <c r="F200">
        <v>7</v>
      </c>
      <c r="I200" s="39" t="s">
        <v>2229</v>
      </c>
      <c r="L200">
        <v>4</v>
      </c>
      <c r="O200">
        <v>5</v>
      </c>
      <c r="R200" s="39" t="s">
        <v>24603</v>
      </c>
      <c r="U200" s="39" t="s">
        <v>24604</v>
      </c>
      <c r="X200" s="39" t="s">
        <v>23914</v>
      </c>
      <c r="Y200">
        <v>0</v>
      </c>
      <c r="AA200" s="39" t="s">
        <v>23210</v>
      </c>
      <c r="AB200">
        <v>0</v>
      </c>
      <c r="AD200" s="39" t="s">
        <v>23210</v>
      </c>
      <c r="AE200">
        <v>1</v>
      </c>
      <c r="AG200" s="39" t="s">
        <v>23304</v>
      </c>
      <c r="AH200">
        <v>0</v>
      </c>
      <c r="AJ200" s="39" t="s">
        <v>24605</v>
      </c>
      <c r="AM200" s="39" t="s">
        <v>24606</v>
      </c>
      <c r="AP200" s="39" t="s">
        <v>24607</v>
      </c>
      <c r="AS200" s="39" t="s">
        <v>24608</v>
      </c>
      <c r="AV200" s="39" t="s">
        <v>21156</v>
      </c>
      <c r="AW200">
        <v>0</v>
      </c>
      <c r="AY200" s="39" t="s">
        <v>16918</v>
      </c>
      <c r="AZ200">
        <v>1</v>
      </c>
      <c r="BB200" s="39" t="s">
        <v>20679</v>
      </c>
      <c r="BC200">
        <v>1</v>
      </c>
      <c r="BE200" s="39" t="s">
        <v>23216</v>
      </c>
      <c r="BF200">
        <v>1</v>
      </c>
      <c r="BH200" s="39" t="s">
        <v>314</v>
      </c>
      <c r="BI200">
        <v>0</v>
      </c>
      <c r="BK200" s="39" t="s">
        <v>21853</v>
      </c>
      <c r="BL200">
        <v>0</v>
      </c>
      <c r="BN200" s="39" t="s">
        <v>21157</v>
      </c>
      <c r="BO200">
        <v>1</v>
      </c>
      <c r="BQ200" s="39" t="s">
        <v>23217</v>
      </c>
      <c r="BR200">
        <v>1</v>
      </c>
      <c r="BT200" s="39" t="s">
        <v>23217</v>
      </c>
      <c r="BU200">
        <v>0</v>
      </c>
      <c r="BW200" s="39" t="s">
        <v>21853</v>
      </c>
      <c r="BX200">
        <v>0</v>
      </c>
      <c r="BZ200" s="39" t="s">
        <v>20593</v>
      </c>
      <c r="CA200">
        <v>1</v>
      </c>
      <c r="CC200" s="39" t="s">
        <v>24609</v>
      </c>
      <c r="CF200" s="39" t="s">
        <v>24610</v>
      </c>
    </row>
    <row r="201" spans="1:84" x14ac:dyDescent="0.3">
      <c r="A201">
        <v>200</v>
      </c>
      <c r="B201" s="1">
        <v>45842.552256944444</v>
      </c>
      <c r="C201" s="1">
        <v>45842.55704861111</v>
      </c>
      <c r="D201" s="39" t="s">
        <v>2237</v>
      </c>
      <c r="E201" s="39" t="s">
        <v>2238</v>
      </c>
      <c r="F201">
        <v>7</v>
      </c>
      <c r="I201" s="39" t="s">
        <v>2238</v>
      </c>
      <c r="L201">
        <v>4</v>
      </c>
      <c r="O201">
        <v>6</v>
      </c>
      <c r="R201" s="39" t="s">
        <v>24611</v>
      </c>
      <c r="U201" s="39" t="s">
        <v>24612</v>
      </c>
      <c r="X201" s="39" t="s">
        <v>23914</v>
      </c>
      <c r="Y201">
        <v>0</v>
      </c>
      <c r="AA201" s="39" t="s">
        <v>23210</v>
      </c>
      <c r="AB201">
        <v>0</v>
      </c>
      <c r="AD201" s="39" t="s">
        <v>23210</v>
      </c>
      <c r="AE201">
        <v>1</v>
      </c>
      <c r="AG201" s="39" t="s">
        <v>23304</v>
      </c>
      <c r="AH201">
        <v>0</v>
      </c>
      <c r="AJ201" s="39" t="s">
        <v>24613</v>
      </c>
      <c r="AM201" s="39" t="s">
        <v>24606</v>
      </c>
      <c r="AP201" s="39" t="s">
        <v>24158</v>
      </c>
      <c r="AS201" s="39" t="s">
        <v>24614</v>
      </c>
      <c r="AV201" s="39" t="s">
        <v>21156</v>
      </c>
      <c r="AW201">
        <v>0</v>
      </c>
      <c r="AY201" s="39" t="s">
        <v>16918</v>
      </c>
      <c r="AZ201">
        <v>1</v>
      </c>
      <c r="BB201" s="39" t="s">
        <v>20679</v>
      </c>
      <c r="BC201">
        <v>1</v>
      </c>
      <c r="BE201" s="39" t="s">
        <v>23216</v>
      </c>
      <c r="BF201">
        <v>1</v>
      </c>
      <c r="BH201" s="39" t="s">
        <v>314</v>
      </c>
      <c r="BI201">
        <v>0</v>
      </c>
      <c r="BK201" s="39" t="s">
        <v>21853</v>
      </c>
      <c r="BL201">
        <v>0</v>
      </c>
      <c r="BN201" s="39" t="s">
        <v>21157</v>
      </c>
      <c r="BO201">
        <v>1</v>
      </c>
      <c r="BQ201" s="39" t="s">
        <v>23217</v>
      </c>
      <c r="BR201">
        <v>1</v>
      </c>
      <c r="BT201" s="39" t="s">
        <v>23217</v>
      </c>
      <c r="BU201">
        <v>0</v>
      </c>
      <c r="BW201" s="39" t="s">
        <v>21853</v>
      </c>
      <c r="BX201">
        <v>0</v>
      </c>
      <c r="BZ201" s="39" t="s">
        <v>20593</v>
      </c>
      <c r="CA201">
        <v>1</v>
      </c>
      <c r="CC201" s="39" t="s">
        <v>24615</v>
      </c>
      <c r="CF201" s="39" t="s">
        <v>24616</v>
      </c>
    </row>
    <row r="202" spans="1:84" x14ac:dyDescent="0.3">
      <c r="A202">
        <v>201</v>
      </c>
      <c r="B202" s="1">
        <v>45842.60125</v>
      </c>
      <c r="C202" s="1">
        <v>45842.601354166669</v>
      </c>
      <c r="D202" s="39" t="s">
        <v>2144</v>
      </c>
      <c r="E202" s="39" t="s">
        <v>2145</v>
      </c>
      <c r="F202">
        <v>12</v>
      </c>
      <c r="I202" s="39" t="s">
        <v>2145</v>
      </c>
      <c r="L202">
        <v>4</v>
      </c>
      <c r="O202">
        <v>13</v>
      </c>
      <c r="R202" s="39" t="s">
        <v>24617</v>
      </c>
      <c r="U202" s="39" t="s">
        <v>24618</v>
      </c>
      <c r="X202" s="39" t="s">
        <v>23914</v>
      </c>
      <c r="Y202">
        <v>0</v>
      </c>
      <c r="AA202" s="39" t="s">
        <v>23209</v>
      </c>
      <c r="AB202">
        <v>1</v>
      </c>
      <c r="AD202" s="39" t="s">
        <v>23304</v>
      </c>
      <c r="AE202">
        <v>0</v>
      </c>
      <c r="AG202" s="39" t="s">
        <v>23209</v>
      </c>
      <c r="AH202">
        <v>0</v>
      </c>
      <c r="AJ202" s="39" t="s">
        <v>24619</v>
      </c>
      <c r="AM202" s="39" t="s">
        <v>24620</v>
      </c>
      <c r="AP202" s="39" t="s">
        <v>23983</v>
      </c>
      <c r="AS202" s="39" t="s">
        <v>24621</v>
      </c>
      <c r="AV202" s="39" t="s">
        <v>314</v>
      </c>
      <c r="AW202">
        <v>1</v>
      </c>
      <c r="AY202" s="39" t="s">
        <v>16918</v>
      </c>
      <c r="AZ202">
        <v>1</v>
      </c>
      <c r="BB202" s="39" t="s">
        <v>20679</v>
      </c>
      <c r="BC202">
        <v>1</v>
      </c>
      <c r="BE202" s="39" t="s">
        <v>23216</v>
      </c>
      <c r="BF202">
        <v>1</v>
      </c>
      <c r="BH202" s="39" t="s">
        <v>21853</v>
      </c>
      <c r="BI202">
        <v>1</v>
      </c>
      <c r="BK202" s="39" t="s">
        <v>21156</v>
      </c>
      <c r="BL202">
        <v>1</v>
      </c>
      <c r="BN202" s="39" t="s">
        <v>21157</v>
      </c>
      <c r="BO202">
        <v>1</v>
      </c>
      <c r="BQ202" s="39" t="s">
        <v>23217</v>
      </c>
      <c r="BR202">
        <v>1</v>
      </c>
      <c r="BT202" s="39" t="s">
        <v>23226</v>
      </c>
      <c r="BU202">
        <v>1</v>
      </c>
      <c r="BW202" s="39" t="s">
        <v>21156</v>
      </c>
      <c r="BX202">
        <v>1</v>
      </c>
      <c r="BZ202" s="39" t="s">
        <v>20593</v>
      </c>
      <c r="CA202">
        <v>1</v>
      </c>
      <c r="CC202" s="39" t="s">
        <v>24622</v>
      </c>
      <c r="CF202" s="39" t="s">
        <v>24623</v>
      </c>
    </row>
    <row r="203" spans="1:84" x14ac:dyDescent="0.3">
      <c r="A203">
        <v>202</v>
      </c>
      <c r="B203" s="1">
        <v>45842.732939814814</v>
      </c>
      <c r="C203" s="1">
        <v>45842.750625000001</v>
      </c>
      <c r="D203" s="39" t="s">
        <v>4501</v>
      </c>
      <c r="E203" s="39" t="s">
        <v>4502</v>
      </c>
      <c r="F203">
        <v>6</v>
      </c>
      <c r="I203" s="39" t="s">
        <v>4503</v>
      </c>
      <c r="L203">
        <v>7</v>
      </c>
      <c r="O203">
        <v>35</v>
      </c>
      <c r="R203" s="39" t="s">
        <v>24624</v>
      </c>
      <c r="U203" s="39" t="s">
        <v>24625</v>
      </c>
      <c r="X203" s="39" t="s">
        <v>23914</v>
      </c>
      <c r="Y203">
        <v>0</v>
      </c>
      <c r="AA203" s="39" t="s">
        <v>23209</v>
      </c>
      <c r="AB203">
        <v>1</v>
      </c>
      <c r="AD203" s="39" t="s">
        <v>23303</v>
      </c>
      <c r="AE203">
        <v>0</v>
      </c>
      <c r="AG203" s="39" t="s">
        <v>23774</v>
      </c>
      <c r="AH203">
        <v>0</v>
      </c>
      <c r="AJ203" s="39" t="s">
        <v>24626</v>
      </c>
      <c r="AM203" s="39" t="s">
        <v>24393</v>
      </c>
      <c r="AP203" s="39" t="s">
        <v>24627</v>
      </c>
      <c r="AS203" s="39" t="s">
        <v>24628</v>
      </c>
      <c r="AV203" s="39" t="s">
        <v>314</v>
      </c>
      <c r="AW203">
        <v>1</v>
      </c>
      <c r="AY203" s="39" t="s">
        <v>16918</v>
      </c>
      <c r="AZ203">
        <v>1</v>
      </c>
      <c r="BB203" s="39" t="s">
        <v>20679</v>
      </c>
      <c r="BC203">
        <v>1</v>
      </c>
      <c r="BE203" s="39" t="s">
        <v>21853</v>
      </c>
      <c r="BF203">
        <v>0</v>
      </c>
      <c r="BH203" s="39" t="s">
        <v>23216</v>
      </c>
      <c r="BI203">
        <v>0</v>
      </c>
      <c r="BK203" s="39" t="s">
        <v>23226</v>
      </c>
      <c r="BL203">
        <v>0</v>
      </c>
      <c r="BN203" s="39" t="s">
        <v>21156</v>
      </c>
      <c r="BO203">
        <v>0</v>
      </c>
      <c r="BQ203" s="39" t="s">
        <v>21157</v>
      </c>
      <c r="BR203">
        <v>0</v>
      </c>
      <c r="BT203" s="39" t="s">
        <v>23217</v>
      </c>
      <c r="BU203">
        <v>0</v>
      </c>
      <c r="BW203" s="39" t="s">
        <v>21156</v>
      </c>
      <c r="BX203">
        <v>1</v>
      </c>
      <c r="BZ203" s="39" t="s">
        <v>20593</v>
      </c>
      <c r="CA203">
        <v>1</v>
      </c>
      <c r="CC203" s="39" t="s">
        <v>24629</v>
      </c>
      <c r="CF203" s="39" t="s">
        <v>24630</v>
      </c>
    </row>
    <row r="204" spans="1:84" x14ac:dyDescent="0.3">
      <c r="A204">
        <v>203</v>
      </c>
      <c r="B204" s="1">
        <v>45842.82885416667</v>
      </c>
      <c r="C204" s="1">
        <v>45842.838761574072</v>
      </c>
      <c r="D204" s="39" t="s">
        <v>2182</v>
      </c>
      <c r="E204" s="39" t="s">
        <v>2183</v>
      </c>
      <c r="F204">
        <v>13</v>
      </c>
      <c r="I204" s="39" t="s">
        <v>2183</v>
      </c>
      <c r="L204">
        <v>4</v>
      </c>
      <c r="O204">
        <v>16</v>
      </c>
      <c r="R204" s="39" t="s">
        <v>24631</v>
      </c>
      <c r="U204" s="39" t="s">
        <v>24632</v>
      </c>
      <c r="X204" s="39" t="s">
        <v>23980</v>
      </c>
      <c r="Y204">
        <v>1</v>
      </c>
      <c r="AA204" s="39" t="s">
        <v>23209</v>
      </c>
      <c r="AB204">
        <v>1</v>
      </c>
      <c r="AD204" s="39" t="s">
        <v>23210</v>
      </c>
      <c r="AE204">
        <v>1</v>
      </c>
      <c r="AG204" s="39" t="s">
        <v>23211</v>
      </c>
      <c r="AH204">
        <v>1</v>
      </c>
      <c r="AJ204" s="39" t="s">
        <v>23232</v>
      </c>
      <c r="AM204" s="39" t="s">
        <v>23414</v>
      </c>
      <c r="AP204" s="39" t="s">
        <v>24633</v>
      </c>
      <c r="AS204" s="39" t="s">
        <v>24634</v>
      </c>
      <c r="AV204" s="39" t="s">
        <v>314</v>
      </c>
      <c r="AW204">
        <v>1</v>
      </c>
      <c r="AY204" s="39" t="s">
        <v>16918</v>
      </c>
      <c r="AZ204">
        <v>1</v>
      </c>
      <c r="BB204" s="39" t="s">
        <v>20679</v>
      </c>
      <c r="BC204">
        <v>1</v>
      </c>
      <c r="BE204" s="39" t="s">
        <v>23216</v>
      </c>
      <c r="BF204">
        <v>1</v>
      </c>
      <c r="BH204" s="39" t="s">
        <v>21853</v>
      </c>
      <c r="BI204">
        <v>1</v>
      </c>
      <c r="BK204" s="39" t="s">
        <v>21156</v>
      </c>
      <c r="BL204">
        <v>1</v>
      </c>
      <c r="BN204" s="39" t="s">
        <v>21157</v>
      </c>
      <c r="BO204">
        <v>1</v>
      </c>
      <c r="BQ204" s="39" t="s">
        <v>23226</v>
      </c>
      <c r="BR204">
        <v>0</v>
      </c>
      <c r="BT204" s="39" t="s">
        <v>23217</v>
      </c>
      <c r="BU204">
        <v>0</v>
      </c>
      <c r="BW204" s="39" t="s">
        <v>21156</v>
      </c>
      <c r="BX204">
        <v>1</v>
      </c>
      <c r="BZ204" s="39" t="s">
        <v>20593</v>
      </c>
      <c r="CA204">
        <v>1</v>
      </c>
      <c r="CC204" s="39" t="s">
        <v>24635</v>
      </c>
      <c r="CF204" s="39" t="s">
        <v>24636</v>
      </c>
    </row>
    <row r="205" spans="1:84" x14ac:dyDescent="0.3">
      <c r="A205">
        <v>204</v>
      </c>
      <c r="B205" s="1">
        <v>45843.559050925927</v>
      </c>
      <c r="C205" s="1">
        <v>45843.56695601852</v>
      </c>
      <c r="D205" s="39" t="s">
        <v>2810</v>
      </c>
      <c r="E205" s="39" t="s">
        <v>2811</v>
      </c>
      <c r="F205">
        <v>13</v>
      </c>
      <c r="I205" s="39" t="s">
        <v>16417</v>
      </c>
      <c r="L205">
        <v>5</v>
      </c>
      <c r="O205">
        <v>22</v>
      </c>
      <c r="R205" s="39" t="s">
        <v>24637</v>
      </c>
      <c r="U205" s="39" t="s">
        <v>24638</v>
      </c>
      <c r="X205" s="39" t="s">
        <v>24292</v>
      </c>
      <c r="Y205">
        <v>0</v>
      </c>
      <c r="AA205" s="39" t="s">
        <v>23209</v>
      </c>
      <c r="AB205">
        <v>1</v>
      </c>
      <c r="AD205" s="39" t="s">
        <v>23210</v>
      </c>
      <c r="AE205">
        <v>1</v>
      </c>
      <c r="AG205" s="39" t="s">
        <v>23211</v>
      </c>
      <c r="AH205">
        <v>1</v>
      </c>
      <c r="AJ205" s="39" t="s">
        <v>24293</v>
      </c>
      <c r="AM205" s="39" t="s">
        <v>24639</v>
      </c>
      <c r="AP205" s="39" t="s">
        <v>23989</v>
      </c>
      <c r="AS205" s="39" t="s">
        <v>24640</v>
      </c>
      <c r="AV205" s="39" t="s">
        <v>314</v>
      </c>
      <c r="AW205">
        <v>1</v>
      </c>
      <c r="AY205" s="39" t="s">
        <v>16918</v>
      </c>
      <c r="AZ205">
        <v>1</v>
      </c>
      <c r="BB205" s="39" t="s">
        <v>20679</v>
      </c>
      <c r="BC205">
        <v>1</v>
      </c>
      <c r="BE205" s="39" t="s">
        <v>23216</v>
      </c>
      <c r="BF205">
        <v>1</v>
      </c>
      <c r="BH205" s="39" t="s">
        <v>21853</v>
      </c>
      <c r="BI205">
        <v>1</v>
      </c>
      <c r="BK205" s="39" t="s">
        <v>21156</v>
      </c>
      <c r="BL205">
        <v>1</v>
      </c>
      <c r="BN205" s="39" t="s">
        <v>21157</v>
      </c>
      <c r="BO205">
        <v>1</v>
      </c>
      <c r="BQ205" s="39" t="s">
        <v>23217</v>
      </c>
      <c r="BR205">
        <v>1</v>
      </c>
      <c r="BT205" s="39" t="s">
        <v>23217</v>
      </c>
      <c r="BU205">
        <v>0</v>
      </c>
      <c r="BW205" s="39" t="s">
        <v>21156</v>
      </c>
      <c r="BX205">
        <v>1</v>
      </c>
      <c r="BZ205" s="39" t="s">
        <v>20593</v>
      </c>
      <c r="CA205">
        <v>1</v>
      </c>
      <c r="CC205" s="39" t="s">
        <v>24296</v>
      </c>
      <c r="CF205" s="39" t="s">
        <v>24641</v>
      </c>
    </row>
    <row r="206" spans="1:84" x14ac:dyDescent="0.3">
      <c r="A206">
        <v>205</v>
      </c>
      <c r="B206" s="1">
        <v>45843.880347222221</v>
      </c>
      <c r="C206" s="1">
        <v>45843.896377314813</v>
      </c>
      <c r="D206" s="39" t="s">
        <v>4544</v>
      </c>
      <c r="E206" s="39" t="s">
        <v>4545</v>
      </c>
      <c r="F206">
        <v>10</v>
      </c>
      <c r="I206" s="39" t="s">
        <v>12245</v>
      </c>
      <c r="L206">
        <v>6</v>
      </c>
      <c r="O206">
        <v>18</v>
      </c>
      <c r="R206" s="39" t="s">
        <v>24642</v>
      </c>
      <c r="U206" s="39" t="s">
        <v>24643</v>
      </c>
      <c r="X206" s="39" t="s">
        <v>23980</v>
      </c>
      <c r="Y206">
        <v>1</v>
      </c>
      <c r="AA206" s="39" t="s">
        <v>23209</v>
      </c>
      <c r="AB206">
        <v>1</v>
      </c>
      <c r="AD206" s="39" t="s">
        <v>23210</v>
      </c>
      <c r="AE206">
        <v>1</v>
      </c>
      <c r="AG206" s="39" t="s">
        <v>23211</v>
      </c>
      <c r="AH206">
        <v>1</v>
      </c>
      <c r="AJ206" s="39" t="s">
        <v>24644</v>
      </c>
      <c r="AM206" s="39" t="s">
        <v>24645</v>
      </c>
      <c r="AP206" s="39" t="s">
        <v>24532</v>
      </c>
      <c r="AS206" s="39" t="s">
        <v>24646</v>
      </c>
      <c r="AV206" s="39" t="s">
        <v>314</v>
      </c>
      <c r="AW206">
        <v>1</v>
      </c>
      <c r="AY206" s="39" t="s">
        <v>21157</v>
      </c>
      <c r="AZ206">
        <v>0</v>
      </c>
      <c r="BB206" s="39" t="s">
        <v>20679</v>
      </c>
      <c r="BC206">
        <v>1</v>
      </c>
      <c r="BE206" s="39" t="s">
        <v>23216</v>
      </c>
      <c r="BF206">
        <v>1</v>
      </c>
      <c r="BH206" s="39" t="s">
        <v>21156</v>
      </c>
      <c r="BI206">
        <v>0</v>
      </c>
      <c r="BK206" s="39" t="s">
        <v>21853</v>
      </c>
      <c r="BL206">
        <v>0</v>
      </c>
      <c r="BN206" s="39" t="s">
        <v>21157</v>
      </c>
      <c r="BO206">
        <v>1</v>
      </c>
      <c r="BQ206" s="39" t="s">
        <v>20593</v>
      </c>
      <c r="BR206">
        <v>0</v>
      </c>
      <c r="BT206" s="39" t="s">
        <v>23217</v>
      </c>
      <c r="BU206">
        <v>0</v>
      </c>
      <c r="BW206" s="39" t="s">
        <v>21156</v>
      </c>
      <c r="BX206">
        <v>1</v>
      </c>
      <c r="BZ206" s="39" t="s">
        <v>20593</v>
      </c>
      <c r="CA206">
        <v>1</v>
      </c>
      <c r="CC206" s="39" t="s">
        <v>24647</v>
      </c>
      <c r="CF206" s="39" t="s">
        <v>24648</v>
      </c>
    </row>
    <row r="207" spans="1:84" x14ac:dyDescent="0.3">
      <c r="A207">
        <v>206</v>
      </c>
      <c r="B207" s="1">
        <v>45843.905034722222</v>
      </c>
      <c r="C207" s="1">
        <v>45843.917187500003</v>
      </c>
      <c r="D207" s="39" t="s">
        <v>4083</v>
      </c>
      <c r="E207" s="39" t="s">
        <v>4084</v>
      </c>
      <c r="F207">
        <v>6</v>
      </c>
      <c r="I207" s="39" t="s">
        <v>4085</v>
      </c>
      <c r="L207">
        <v>6</v>
      </c>
      <c r="O207">
        <v>38</v>
      </c>
      <c r="R207" s="39" t="s">
        <v>24649</v>
      </c>
      <c r="U207" s="39" t="s">
        <v>24453</v>
      </c>
      <c r="X207" s="39" t="s">
        <v>24650</v>
      </c>
      <c r="Y207">
        <v>0</v>
      </c>
      <c r="AA207" s="39" t="s">
        <v>23209</v>
      </c>
      <c r="AB207">
        <v>1</v>
      </c>
      <c r="AD207" s="39" t="s">
        <v>23303</v>
      </c>
      <c r="AE207">
        <v>0</v>
      </c>
      <c r="AG207" s="39" t="s">
        <v>23211</v>
      </c>
      <c r="AH207">
        <v>1</v>
      </c>
      <c r="AJ207" s="39" t="s">
        <v>24651</v>
      </c>
      <c r="AM207" s="39" t="s">
        <v>24652</v>
      </c>
      <c r="AP207" s="39" t="s">
        <v>24653</v>
      </c>
      <c r="AS207" s="39" t="s">
        <v>24654</v>
      </c>
      <c r="AV207" s="39" t="s">
        <v>314</v>
      </c>
      <c r="AW207">
        <v>1</v>
      </c>
      <c r="AY207" s="39" t="s">
        <v>16918</v>
      </c>
      <c r="AZ207">
        <v>1</v>
      </c>
      <c r="BB207" s="39" t="s">
        <v>20679</v>
      </c>
      <c r="BC207">
        <v>1</v>
      </c>
      <c r="BE207" s="39" t="s">
        <v>21853</v>
      </c>
      <c r="BF207">
        <v>0</v>
      </c>
      <c r="BH207" s="39" t="s">
        <v>23216</v>
      </c>
      <c r="BI207">
        <v>0</v>
      </c>
      <c r="BK207" s="39" t="s">
        <v>23217</v>
      </c>
      <c r="BL207">
        <v>0</v>
      </c>
      <c r="BN207" s="39" t="s">
        <v>23226</v>
      </c>
      <c r="BO207">
        <v>0</v>
      </c>
      <c r="BQ207" s="39" t="s">
        <v>21156</v>
      </c>
      <c r="BR207">
        <v>0</v>
      </c>
      <c r="BT207" s="39" t="s">
        <v>21157</v>
      </c>
      <c r="BU207">
        <v>0</v>
      </c>
      <c r="BW207" s="39" t="s">
        <v>23216</v>
      </c>
      <c r="BX207">
        <v>0</v>
      </c>
      <c r="BZ207" s="39" t="s">
        <v>20593</v>
      </c>
      <c r="CA207">
        <v>1</v>
      </c>
      <c r="CC207" s="39" t="s">
        <v>24655</v>
      </c>
      <c r="CF207" s="39" t="s">
        <v>24656</v>
      </c>
    </row>
    <row r="208" spans="1:84" x14ac:dyDescent="0.3">
      <c r="A208">
        <v>207</v>
      </c>
      <c r="B208" s="1">
        <v>45843.940300925926</v>
      </c>
      <c r="C208" s="1">
        <v>45843.942152777781</v>
      </c>
      <c r="D208" s="39" t="s">
        <v>3927</v>
      </c>
      <c r="E208" s="39" t="s">
        <v>3928</v>
      </c>
      <c r="F208">
        <v>11</v>
      </c>
      <c r="I208" s="39" t="s">
        <v>3928</v>
      </c>
      <c r="L208">
        <v>6</v>
      </c>
      <c r="O208">
        <v>35</v>
      </c>
      <c r="R208" s="39" t="s">
        <v>24657</v>
      </c>
      <c r="U208" s="39" t="s">
        <v>24658</v>
      </c>
      <c r="X208" s="39" t="s">
        <v>24047</v>
      </c>
      <c r="Y208">
        <v>0</v>
      </c>
      <c r="AA208" s="39" t="s">
        <v>23210</v>
      </c>
      <c r="AB208">
        <v>0</v>
      </c>
      <c r="AD208" s="39" t="s">
        <v>23210</v>
      </c>
      <c r="AE208">
        <v>1</v>
      </c>
      <c r="AG208" s="39" t="s">
        <v>23211</v>
      </c>
      <c r="AH208">
        <v>1</v>
      </c>
      <c r="AJ208" s="39" t="s">
        <v>24659</v>
      </c>
      <c r="AM208" s="39" t="s">
        <v>24660</v>
      </c>
      <c r="AP208" s="39" t="s">
        <v>24661</v>
      </c>
      <c r="AS208" s="39" t="s">
        <v>24662</v>
      </c>
      <c r="AV208" s="39" t="s">
        <v>314</v>
      </c>
      <c r="AW208">
        <v>1</v>
      </c>
      <c r="AY208" s="39" t="s">
        <v>16918</v>
      </c>
      <c r="AZ208">
        <v>1</v>
      </c>
      <c r="BB208" s="39" t="s">
        <v>20679</v>
      </c>
      <c r="BC208">
        <v>1</v>
      </c>
      <c r="BE208" s="39" t="s">
        <v>23216</v>
      </c>
      <c r="BF208">
        <v>1</v>
      </c>
      <c r="BH208" s="39" t="s">
        <v>21853</v>
      </c>
      <c r="BI208">
        <v>1</v>
      </c>
      <c r="BK208" s="39" t="s">
        <v>21156</v>
      </c>
      <c r="BL208">
        <v>1</v>
      </c>
      <c r="BN208" s="39" t="s">
        <v>21157</v>
      </c>
      <c r="BO208">
        <v>1</v>
      </c>
      <c r="BQ208" s="39" t="s">
        <v>23226</v>
      </c>
      <c r="BR208">
        <v>0</v>
      </c>
      <c r="BT208" s="39" t="s">
        <v>23217</v>
      </c>
      <c r="BU208">
        <v>0</v>
      </c>
      <c r="BW208" s="39" t="s">
        <v>21156</v>
      </c>
      <c r="BX208">
        <v>1</v>
      </c>
      <c r="BZ208" s="39" t="s">
        <v>20593</v>
      </c>
      <c r="CA208">
        <v>1</v>
      </c>
      <c r="CC208" s="39" t="s">
        <v>24663</v>
      </c>
      <c r="CF208" s="39" t="s">
        <v>24664</v>
      </c>
    </row>
    <row r="209" spans="1:84" x14ac:dyDescent="0.3">
      <c r="A209">
        <v>208</v>
      </c>
      <c r="B209" s="1">
        <v>45843.975451388891</v>
      </c>
      <c r="C209" s="1">
        <v>45843.984293981484</v>
      </c>
      <c r="D209" s="39" t="s">
        <v>2829</v>
      </c>
      <c r="E209" s="39" t="s">
        <v>2830</v>
      </c>
      <c r="F209">
        <v>12</v>
      </c>
      <c r="I209" s="39" t="s">
        <v>2830</v>
      </c>
      <c r="L209">
        <v>5</v>
      </c>
      <c r="O209">
        <v>23</v>
      </c>
      <c r="R209" s="39" t="s">
        <v>24665</v>
      </c>
      <c r="U209" s="39" t="s">
        <v>24666</v>
      </c>
      <c r="X209" s="39" t="s">
        <v>24292</v>
      </c>
      <c r="Y209">
        <v>0</v>
      </c>
      <c r="AA209" s="39" t="s">
        <v>23209</v>
      </c>
      <c r="AB209">
        <v>1</v>
      </c>
      <c r="AD209" s="39" t="s">
        <v>23210</v>
      </c>
      <c r="AE209">
        <v>1</v>
      </c>
      <c r="AG209" s="39" t="s">
        <v>23211</v>
      </c>
      <c r="AH209">
        <v>1</v>
      </c>
      <c r="AJ209" s="39" t="s">
        <v>24667</v>
      </c>
      <c r="AM209" s="39" t="s">
        <v>24639</v>
      </c>
      <c r="AP209" s="39" t="s">
        <v>23989</v>
      </c>
      <c r="AS209" s="39" t="s">
        <v>24668</v>
      </c>
      <c r="AV209" s="39" t="s">
        <v>314</v>
      </c>
      <c r="AW209">
        <v>1</v>
      </c>
      <c r="AY209" s="39" t="s">
        <v>16918</v>
      </c>
      <c r="AZ209">
        <v>1</v>
      </c>
      <c r="BB209" s="39" t="s">
        <v>20679</v>
      </c>
      <c r="BC209">
        <v>1</v>
      </c>
      <c r="BE209" s="39" t="s">
        <v>21157</v>
      </c>
      <c r="BF209">
        <v>0</v>
      </c>
      <c r="BH209" s="39" t="s">
        <v>21853</v>
      </c>
      <c r="BI209">
        <v>1</v>
      </c>
      <c r="BK209" s="39" t="s">
        <v>21156</v>
      </c>
      <c r="BL209">
        <v>1</v>
      </c>
      <c r="BN209" s="39" t="s">
        <v>21157</v>
      </c>
      <c r="BO209">
        <v>1</v>
      </c>
      <c r="BQ209" s="39" t="s">
        <v>23217</v>
      </c>
      <c r="BR209">
        <v>1</v>
      </c>
      <c r="BT209" s="39" t="s">
        <v>23217</v>
      </c>
      <c r="BU209">
        <v>0</v>
      </c>
      <c r="BW209" s="39" t="s">
        <v>21156</v>
      </c>
      <c r="BX209">
        <v>1</v>
      </c>
      <c r="BZ209" s="39" t="s">
        <v>20593</v>
      </c>
      <c r="CA209">
        <v>1</v>
      </c>
      <c r="CC209" s="39" t="s">
        <v>24089</v>
      </c>
      <c r="CF209" s="39" t="s">
        <v>24669</v>
      </c>
    </row>
    <row r="210" spans="1:84" x14ac:dyDescent="0.3">
      <c r="A210">
        <v>209</v>
      </c>
      <c r="B210" s="1">
        <v>45844.416574074072</v>
      </c>
      <c r="C210" s="1">
        <v>45844.424872685187</v>
      </c>
      <c r="D210" s="39" t="s">
        <v>4482</v>
      </c>
      <c r="E210" s="39" t="s">
        <v>4483</v>
      </c>
      <c r="F210">
        <v>15</v>
      </c>
      <c r="I210" s="39" t="s">
        <v>4483</v>
      </c>
      <c r="L210">
        <v>7</v>
      </c>
      <c r="O210">
        <v>36</v>
      </c>
      <c r="R210" s="39" t="s">
        <v>24670</v>
      </c>
      <c r="U210" s="39" t="s">
        <v>24671</v>
      </c>
      <c r="X210" s="39" t="s">
        <v>23980</v>
      </c>
      <c r="Y210">
        <v>1</v>
      </c>
      <c r="AA210" s="39" t="s">
        <v>23209</v>
      </c>
      <c r="AB210">
        <v>1</v>
      </c>
      <c r="AD210" s="39" t="s">
        <v>23210</v>
      </c>
      <c r="AE210">
        <v>1</v>
      </c>
      <c r="AG210" s="39" t="s">
        <v>23211</v>
      </c>
      <c r="AH210">
        <v>1</v>
      </c>
      <c r="AJ210" s="39" t="s">
        <v>23232</v>
      </c>
      <c r="AM210" s="39" t="s">
        <v>24672</v>
      </c>
      <c r="AP210" s="39" t="s">
        <v>24673</v>
      </c>
      <c r="AS210" s="39" t="s">
        <v>24674</v>
      </c>
      <c r="AV210" s="39" t="s">
        <v>314</v>
      </c>
      <c r="AW210">
        <v>1</v>
      </c>
      <c r="AY210" s="39" t="s">
        <v>16918</v>
      </c>
      <c r="AZ210">
        <v>1</v>
      </c>
      <c r="BB210" s="39" t="s">
        <v>20679</v>
      </c>
      <c r="BC210">
        <v>1</v>
      </c>
      <c r="BE210" s="39" t="s">
        <v>23216</v>
      </c>
      <c r="BF210">
        <v>1</v>
      </c>
      <c r="BH210" s="39" t="s">
        <v>21853</v>
      </c>
      <c r="BI210">
        <v>1</v>
      </c>
      <c r="BK210" s="39" t="s">
        <v>21156</v>
      </c>
      <c r="BL210">
        <v>1</v>
      </c>
      <c r="BN210" s="39" t="s">
        <v>21157</v>
      </c>
      <c r="BO210">
        <v>1</v>
      </c>
      <c r="BQ210" s="39" t="s">
        <v>23217</v>
      </c>
      <c r="BR210">
        <v>1</v>
      </c>
      <c r="BT210" s="39" t="s">
        <v>23226</v>
      </c>
      <c r="BU210">
        <v>1</v>
      </c>
      <c r="BW210" s="39" t="s">
        <v>21156</v>
      </c>
      <c r="BX210">
        <v>1</v>
      </c>
      <c r="BZ210" s="39" t="s">
        <v>20593</v>
      </c>
      <c r="CA210">
        <v>1</v>
      </c>
      <c r="CC210" s="39" t="s">
        <v>24675</v>
      </c>
      <c r="CF210" s="39" t="s">
        <v>24676</v>
      </c>
    </row>
    <row r="211" spans="1:84" x14ac:dyDescent="0.3">
      <c r="A211">
        <v>210</v>
      </c>
      <c r="B211" s="1">
        <v>45844.541851851849</v>
      </c>
      <c r="C211" s="1">
        <v>45844.553287037037</v>
      </c>
      <c r="D211" s="39" t="s">
        <v>3935</v>
      </c>
      <c r="E211" s="39" t="s">
        <v>3936</v>
      </c>
      <c r="F211">
        <v>12</v>
      </c>
      <c r="I211" s="39" t="s">
        <v>3936</v>
      </c>
      <c r="L211">
        <v>6</v>
      </c>
      <c r="O211">
        <v>14</v>
      </c>
      <c r="R211" s="39" t="s">
        <v>24677</v>
      </c>
      <c r="U211" s="39" t="s">
        <v>24678</v>
      </c>
      <c r="X211" s="39" t="s">
        <v>23980</v>
      </c>
      <c r="Y211">
        <v>1</v>
      </c>
      <c r="AA211" s="39" t="s">
        <v>23209</v>
      </c>
      <c r="AB211">
        <v>1</v>
      </c>
      <c r="AD211" s="39" t="s">
        <v>23303</v>
      </c>
      <c r="AE211">
        <v>0</v>
      </c>
      <c r="AG211" s="39" t="s">
        <v>23209</v>
      </c>
      <c r="AH211">
        <v>0</v>
      </c>
      <c r="AJ211" s="39" t="s">
        <v>24679</v>
      </c>
      <c r="AM211" s="39" t="s">
        <v>24680</v>
      </c>
      <c r="AP211" s="39" t="s">
        <v>24681</v>
      </c>
      <c r="AS211" s="39" t="s">
        <v>24682</v>
      </c>
      <c r="AV211" s="39" t="s">
        <v>314</v>
      </c>
      <c r="AW211">
        <v>1</v>
      </c>
      <c r="AY211" s="39" t="s">
        <v>16918</v>
      </c>
      <c r="AZ211">
        <v>1</v>
      </c>
      <c r="BB211" s="39" t="s">
        <v>20679</v>
      </c>
      <c r="BC211">
        <v>1</v>
      </c>
      <c r="BE211" s="39" t="s">
        <v>23216</v>
      </c>
      <c r="BF211">
        <v>1</v>
      </c>
      <c r="BH211" s="39" t="s">
        <v>21853</v>
      </c>
      <c r="BI211">
        <v>1</v>
      </c>
      <c r="BK211" s="39" t="s">
        <v>21156</v>
      </c>
      <c r="BL211">
        <v>1</v>
      </c>
      <c r="BN211" s="39" t="s">
        <v>21157</v>
      </c>
      <c r="BO211">
        <v>1</v>
      </c>
      <c r="BQ211" s="39" t="s">
        <v>23226</v>
      </c>
      <c r="BR211">
        <v>0</v>
      </c>
      <c r="BT211" s="39" t="s">
        <v>23226</v>
      </c>
      <c r="BU211">
        <v>1</v>
      </c>
      <c r="BW211" s="39" t="s">
        <v>21156</v>
      </c>
      <c r="BX211">
        <v>1</v>
      </c>
      <c r="BZ211" s="39" t="s">
        <v>20593</v>
      </c>
      <c r="CA211">
        <v>1</v>
      </c>
      <c r="CC211" s="39" t="s">
        <v>24683</v>
      </c>
      <c r="CF211" s="39" t="s">
        <v>24684</v>
      </c>
    </row>
    <row r="212" spans="1:84" x14ac:dyDescent="0.3">
      <c r="A212">
        <v>211</v>
      </c>
      <c r="B212" s="1">
        <v>45844.549872685187</v>
      </c>
      <c r="C212" s="1">
        <v>45844.564004629632</v>
      </c>
      <c r="D212" s="39" t="s">
        <v>1006</v>
      </c>
      <c r="E212" s="39" t="s">
        <v>1007</v>
      </c>
      <c r="F212">
        <v>13</v>
      </c>
      <c r="I212" s="39" t="s">
        <v>1007</v>
      </c>
      <c r="L212">
        <v>2</v>
      </c>
      <c r="O212">
        <v>2</v>
      </c>
      <c r="R212" s="39" t="s">
        <v>24685</v>
      </c>
      <c r="U212" s="39" t="s">
        <v>24686</v>
      </c>
      <c r="X212" s="39" t="s">
        <v>23980</v>
      </c>
      <c r="Y212">
        <v>1</v>
      </c>
      <c r="AA212" s="39" t="s">
        <v>23209</v>
      </c>
      <c r="AB212">
        <v>1</v>
      </c>
      <c r="AD212" s="39" t="s">
        <v>23210</v>
      </c>
      <c r="AE212">
        <v>1</v>
      </c>
      <c r="AG212" s="39" t="s">
        <v>23211</v>
      </c>
      <c r="AH212">
        <v>1</v>
      </c>
      <c r="AJ212" s="39" t="s">
        <v>24687</v>
      </c>
      <c r="AM212" s="39" t="s">
        <v>24688</v>
      </c>
      <c r="AP212" s="39" t="s">
        <v>23506</v>
      </c>
      <c r="AS212" s="39" t="s">
        <v>24689</v>
      </c>
      <c r="AV212" s="39" t="s">
        <v>314</v>
      </c>
      <c r="AW212">
        <v>1</v>
      </c>
      <c r="AY212" s="39" t="s">
        <v>16918</v>
      </c>
      <c r="AZ212">
        <v>1</v>
      </c>
      <c r="BB212" s="39" t="s">
        <v>20679</v>
      </c>
      <c r="BC212">
        <v>1</v>
      </c>
      <c r="BE212" s="39" t="s">
        <v>23216</v>
      </c>
      <c r="BF212">
        <v>1</v>
      </c>
      <c r="BH212" s="39" t="s">
        <v>21853</v>
      </c>
      <c r="BI212">
        <v>1</v>
      </c>
      <c r="BK212" s="39" t="s">
        <v>21156</v>
      </c>
      <c r="BL212">
        <v>1</v>
      </c>
      <c r="BN212" s="39" t="s">
        <v>21157</v>
      </c>
      <c r="BO212">
        <v>1</v>
      </c>
      <c r="BQ212" s="39" t="s">
        <v>23226</v>
      </c>
      <c r="BR212">
        <v>0</v>
      </c>
      <c r="BT212" s="39" t="s">
        <v>23217</v>
      </c>
      <c r="BU212">
        <v>0</v>
      </c>
      <c r="BW212" s="39" t="s">
        <v>21156</v>
      </c>
      <c r="BX212">
        <v>1</v>
      </c>
      <c r="BZ212" s="39" t="s">
        <v>20593</v>
      </c>
      <c r="CA212">
        <v>1</v>
      </c>
      <c r="CC212" s="39" t="s">
        <v>24690</v>
      </c>
      <c r="CF212" s="39" t="s">
        <v>24691</v>
      </c>
    </row>
    <row r="213" spans="1:84" x14ac:dyDescent="0.3">
      <c r="A213">
        <v>212</v>
      </c>
      <c r="B213" s="1">
        <v>45844.55400462963</v>
      </c>
      <c r="C213" s="1">
        <v>45844.572534722225</v>
      </c>
      <c r="D213" s="39" t="s">
        <v>4492</v>
      </c>
      <c r="E213" s="39" t="s">
        <v>4493</v>
      </c>
      <c r="F213">
        <v>11</v>
      </c>
      <c r="I213" s="39" t="s">
        <v>14445</v>
      </c>
      <c r="L213">
        <v>7</v>
      </c>
      <c r="O213">
        <v>12</v>
      </c>
      <c r="R213" s="39" t="s">
        <v>24692</v>
      </c>
      <c r="U213" s="39" t="s">
        <v>24693</v>
      </c>
      <c r="X213" s="39" t="s">
        <v>23980</v>
      </c>
      <c r="Y213">
        <v>1</v>
      </c>
      <c r="AA213" s="39" t="s">
        <v>23209</v>
      </c>
      <c r="AB213">
        <v>1</v>
      </c>
      <c r="AD213" s="39" t="s">
        <v>23210</v>
      </c>
      <c r="AE213">
        <v>1</v>
      </c>
      <c r="AG213" s="39" t="s">
        <v>23209</v>
      </c>
      <c r="AH213">
        <v>0</v>
      </c>
      <c r="AJ213" s="39" t="s">
        <v>24694</v>
      </c>
      <c r="AM213" s="39" t="s">
        <v>24695</v>
      </c>
      <c r="AP213" s="39" t="s">
        <v>24696</v>
      </c>
      <c r="AS213" s="39" t="s">
        <v>24697</v>
      </c>
      <c r="AV213" s="39" t="s">
        <v>314</v>
      </c>
      <c r="AW213">
        <v>1</v>
      </c>
      <c r="AY213" s="39" t="s">
        <v>16918</v>
      </c>
      <c r="AZ213">
        <v>1</v>
      </c>
      <c r="BB213" s="39" t="s">
        <v>20679</v>
      </c>
      <c r="BC213">
        <v>1</v>
      </c>
      <c r="BE213" s="39" t="s">
        <v>23216</v>
      </c>
      <c r="BF213">
        <v>1</v>
      </c>
      <c r="BH213" s="39" t="s">
        <v>21853</v>
      </c>
      <c r="BI213">
        <v>1</v>
      </c>
      <c r="BK213" s="39" t="s">
        <v>23226</v>
      </c>
      <c r="BL213">
        <v>0</v>
      </c>
      <c r="BN213" s="39" t="s">
        <v>21157</v>
      </c>
      <c r="BO213">
        <v>1</v>
      </c>
      <c r="BQ213" s="39" t="s">
        <v>23217</v>
      </c>
      <c r="BR213">
        <v>1</v>
      </c>
      <c r="BT213" s="39" t="s">
        <v>23217</v>
      </c>
      <c r="BU213">
        <v>0</v>
      </c>
      <c r="BW213" s="39" t="s">
        <v>21157</v>
      </c>
      <c r="BX213">
        <v>0</v>
      </c>
      <c r="BZ213" s="39" t="s">
        <v>20593</v>
      </c>
      <c r="CA213">
        <v>1</v>
      </c>
      <c r="CC213" s="39" t="s">
        <v>24698</v>
      </c>
      <c r="CF213" s="39" t="s">
        <v>24699</v>
      </c>
    </row>
    <row r="214" spans="1:84" x14ac:dyDescent="0.3">
      <c r="A214">
        <v>213</v>
      </c>
      <c r="B214" s="1">
        <v>45844.71534722222</v>
      </c>
      <c r="C214" s="1">
        <v>45844.726770833331</v>
      </c>
      <c r="D214" s="39" t="s">
        <v>1108</v>
      </c>
      <c r="E214" s="39" t="s">
        <v>1109</v>
      </c>
      <c r="F214">
        <v>14</v>
      </c>
      <c r="I214" s="39" t="s">
        <v>1109</v>
      </c>
      <c r="L214">
        <v>2</v>
      </c>
      <c r="O214">
        <v>7</v>
      </c>
      <c r="R214" s="39" t="s">
        <v>24700</v>
      </c>
      <c r="U214" s="39" t="s">
        <v>24701</v>
      </c>
      <c r="X214" s="39" t="s">
        <v>23980</v>
      </c>
      <c r="Y214">
        <v>1</v>
      </c>
      <c r="AA214" s="39" t="s">
        <v>23209</v>
      </c>
      <c r="AB214">
        <v>1</v>
      </c>
      <c r="AD214" s="39" t="s">
        <v>23210</v>
      </c>
      <c r="AE214">
        <v>1</v>
      </c>
      <c r="AG214" s="39" t="s">
        <v>23211</v>
      </c>
      <c r="AH214">
        <v>1</v>
      </c>
      <c r="AJ214" s="39" t="s">
        <v>24702</v>
      </c>
      <c r="AM214" s="39" t="s">
        <v>24703</v>
      </c>
      <c r="AP214" s="39" t="s">
        <v>24704</v>
      </c>
      <c r="AS214" s="39" t="s">
        <v>24705</v>
      </c>
      <c r="AV214" s="39" t="s">
        <v>314</v>
      </c>
      <c r="AW214">
        <v>1</v>
      </c>
      <c r="AY214" s="39" t="s">
        <v>16918</v>
      </c>
      <c r="AZ214">
        <v>1</v>
      </c>
      <c r="BB214" s="39" t="s">
        <v>20679</v>
      </c>
      <c r="BC214">
        <v>1</v>
      </c>
      <c r="BE214" s="39" t="s">
        <v>23216</v>
      </c>
      <c r="BF214">
        <v>1</v>
      </c>
      <c r="BH214" s="39" t="s">
        <v>21853</v>
      </c>
      <c r="BI214">
        <v>1</v>
      </c>
      <c r="BK214" s="39" t="s">
        <v>21156</v>
      </c>
      <c r="BL214">
        <v>1</v>
      </c>
      <c r="BN214" s="39" t="s">
        <v>21157</v>
      </c>
      <c r="BO214">
        <v>1</v>
      </c>
      <c r="BQ214" s="39" t="s">
        <v>23226</v>
      </c>
      <c r="BR214">
        <v>0</v>
      </c>
      <c r="BT214" s="39" t="s">
        <v>23226</v>
      </c>
      <c r="BU214">
        <v>1</v>
      </c>
      <c r="BW214" s="39" t="s">
        <v>21156</v>
      </c>
      <c r="BX214">
        <v>1</v>
      </c>
      <c r="BZ214" s="39" t="s">
        <v>20593</v>
      </c>
      <c r="CA214">
        <v>1</v>
      </c>
      <c r="CC214" s="39" t="s">
        <v>24706</v>
      </c>
      <c r="CF214" s="39" t="s">
        <v>24707</v>
      </c>
    </row>
    <row r="215" spans="1:84" x14ac:dyDescent="0.3">
      <c r="A215">
        <v>214</v>
      </c>
      <c r="B215" s="1">
        <v>45844.81722222222</v>
      </c>
      <c r="C215" s="1">
        <v>45844.822326388887</v>
      </c>
      <c r="D215" s="39" t="s">
        <v>2927</v>
      </c>
      <c r="E215" s="39" t="s">
        <v>2928</v>
      </c>
      <c r="F215">
        <v>12</v>
      </c>
      <c r="I215" s="39" t="s">
        <v>2928</v>
      </c>
      <c r="L215">
        <v>5</v>
      </c>
      <c r="O215">
        <v>29</v>
      </c>
      <c r="R215" s="39" t="s">
        <v>24236</v>
      </c>
      <c r="U215" s="39" t="s">
        <v>24708</v>
      </c>
      <c r="X215" s="39" t="s">
        <v>23914</v>
      </c>
      <c r="Y215">
        <v>0</v>
      </c>
      <c r="AA215" s="39" t="s">
        <v>23209</v>
      </c>
      <c r="AB215">
        <v>1</v>
      </c>
      <c r="AD215" s="39" t="s">
        <v>23210</v>
      </c>
      <c r="AE215">
        <v>1</v>
      </c>
      <c r="AG215" s="39" t="s">
        <v>23211</v>
      </c>
      <c r="AH215">
        <v>1</v>
      </c>
      <c r="AJ215" s="39" t="s">
        <v>24709</v>
      </c>
      <c r="AM215" s="39" t="s">
        <v>24710</v>
      </c>
      <c r="AP215" s="39" t="s">
        <v>23307</v>
      </c>
      <c r="AS215" s="39" t="s">
        <v>24711</v>
      </c>
      <c r="AV215" s="39" t="s">
        <v>314</v>
      </c>
      <c r="AW215">
        <v>1</v>
      </c>
      <c r="AY215" s="39" t="s">
        <v>16918</v>
      </c>
      <c r="AZ215">
        <v>1</v>
      </c>
      <c r="BB215" s="39" t="s">
        <v>20679</v>
      </c>
      <c r="BC215">
        <v>1</v>
      </c>
      <c r="BE215" s="39" t="s">
        <v>23216</v>
      </c>
      <c r="BF215">
        <v>1</v>
      </c>
      <c r="BH215" s="39" t="s">
        <v>21853</v>
      </c>
      <c r="BI215">
        <v>1</v>
      </c>
      <c r="BK215" s="39" t="s">
        <v>21156</v>
      </c>
      <c r="BL215">
        <v>1</v>
      </c>
      <c r="BN215" s="39" t="s">
        <v>21157</v>
      </c>
      <c r="BO215">
        <v>1</v>
      </c>
      <c r="BQ215" s="39" t="s">
        <v>23226</v>
      </c>
      <c r="BR215">
        <v>0</v>
      </c>
      <c r="BT215" s="39" t="s">
        <v>23217</v>
      </c>
      <c r="BU215">
        <v>0</v>
      </c>
      <c r="BW215" s="39" t="s">
        <v>21156</v>
      </c>
      <c r="BX215">
        <v>1</v>
      </c>
      <c r="BZ215" s="39" t="s">
        <v>20593</v>
      </c>
      <c r="CA215">
        <v>1</v>
      </c>
      <c r="CC215" s="39" t="s">
        <v>23312</v>
      </c>
      <c r="CF215" s="39" t="s">
        <v>23313</v>
      </c>
    </row>
    <row r="216" spans="1:84" x14ac:dyDescent="0.3">
      <c r="A216">
        <v>215</v>
      </c>
      <c r="B216" s="1">
        <v>45844.863865740743</v>
      </c>
      <c r="C216" s="1">
        <v>45844.864050925928</v>
      </c>
      <c r="D216" s="39" t="s">
        <v>2749</v>
      </c>
      <c r="E216" s="39" t="s">
        <v>2750</v>
      </c>
      <c r="F216">
        <v>5</v>
      </c>
      <c r="I216" s="39" t="s">
        <v>2750</v>
      </c>
      <c r="L216">
        <v>5</v>
      </c>
      <c r="O216">
        <v>35</v>
      </c>
      <c r="R216" s="39" t="s">
        <v>24712</v>
      </c>
      <c r="U216" s="39" t="s">
        <v>24713</v>
      </c>
      <c r="X216" s="39" t="s">
        <v>23980</v>
      </c>
      <c r="Y216">
        <v>1</v>
      </c>
      <c r="AA216" s="39" t="s">
        <v>23209</v>
      </c>
      <c r="AB216">
        <v>1</v>
      </c>
      <c r="AD216" s="39" t="s">
        <v>23774</v>
      </c>
      <c r="AE216">
        <v>0</v>
      </c>
      <c r="AG216" s="39" t="s">
        <v>23774</v>
      </c>
      <c r="AH216">
        <v>0</v>
      </c>
      <c r="AJ216" s="39" t="s">
        <v>23536</v>
      </c>
      <c r="AM216" s="39" t="s">
        <v>16743</v>
      </c>
      <c r="AP216" s="39" t="s">
        <v>24714</v>
      </c>
      <c r="AS216" s="39" t="s">
        <v>24715</v>
      </c>
      <c r="AV216" s="39" t="s">
        <v>314</v>
      </c>
      <c r="AW216">
        <v>1</v>
      </c>
      <c r="AY216" s="39" t="s">
        <v>21157</v>
      </c>
      <c r="AZ216">
        <v>0</v>
      </c>
      <c r="BB216" s="39" t="s">
        <v>16918</v>
      </c>
      <c r="BC216">
        <v>0</v>
      </c>
      <c r="BE216" s="39" t="s">
        <v>20679</v>
      </c>
      <c r="BF216">
        <v>0</v>
      </c>
      <c r="BH216" s="39" t="s">
        <v>21853</v>
      </c>
      <c r="BI216">
        <v>1</v>
      </c>
      <c r="BK216" s="39" t="s">
        <v>23216</v>
      </c>
      <c r="BL216">
        <v>0</v>
      </c>
      <c r="BN216" s="39" t="s">
        <v>20679</v>
      </c>
      <c r="BO216">
        <v>0</v>
      </c>
      <c r="BQ216" s="39" t="s">
        <v>21156</v>
      </c>
      <c r="BR216">
        <v>0</v>
      </c>
      <c r="BT216" s="39" t="s">
        <v>21157</v>
      </c>
      <c r="BU216">
        <v>0</v>
      </c>
      <c r="BW216" s="39" t="s">
        <v>23216</v>
      </c>
      <c r="BX216">
        <v>0</v>
      </c>
      <c r="BZ216" s="39" t="s">
        <v>20593</v>
      </c>
      <c r="CA216">
        <v>1</v>
      </c>
      <c r="CC216" s="39" t="s">
        <v>24716</v>
      </c>
      <c r="CF216" s="39" t="s">
        <v>24656</v>
      </c>
    </row>
    <row r="217" spans="1:84" x14ac:dyDescent="0.3">
      <c r="A217">
        <v>216</v>
      </c>
      <c r="B217" s="1">
        <v>45844.865740740737</v>
      </c>
      <c r="C217" s="1">
        <v>45844.895127314812</v>
      </c>
      <c r="D217" s="39" t="s">
        <v>1379</v>
      </c>
      <c r="E217" s="39" t="s">
        <v>1380</v>
      </c>
      <c r="F217">
        <v>8</v>
      </c>
      <c r="I217" s="39" t="s">
        <v>6836</v>
      </c>
      <c r="L217">
        <v>1</v>
      </c>
      <c r="O217">
        <v>6</v>
      </c>
      <c r="R217" s="39" t="s">
        <v>24717</v>
      </c>
      <c r="U217" s="39" t="s">
        <v>24718</v>
      </c>
      <c r="X217" s="39" t="s">
        <v>23980</v>
      </c>
      <c r="Y217">
        <v>1</v>
      </c>
      <c r="AA217" s="39" t="s">
        <v>23209</v>
      </c>
      <c r="AB217">
        <v>1</v>
      </c>
      <c r="AD217" s="39" t="s">
        <v>23303</v>
      </c>
      <c r="AE217">
        <v>0</v>
      </c>
      <c r="AG217" s="39" t="s">
        <v>23209</v>
      </c>
      <c r="AH217">
        <v>0</v>
      </c>
      <c r="AJ217" s="39" t="s">
        <v>24719</v>
      </c>
      <c r="AM217" s="39" t="s">
        <v>24720</v>
      </c>
      <c r="AP217" s="39" t="s">
        <v>24721</v>
      </c>
      <c r="AS217" s="39" t="s">
        <v>24722</v>
      </c>
      <c r="AV217" s="39" t="s">
        <v>314</v>
      </c>
      <c r="AW217">
        <v>1</v>
      </c>
      <c r="AY217" s="39" t="s">
        <v>16918</v>
      </c>
      <c r="AZ217">
        <v>1</v>
      </c>
      <c r="BB217" s="39" t="s">
        <v>20679</v>
      </c>
      <c r="BC217">
        <v>1</v>
      </c>
      <c r="BE217" s="39" t="s">
        <v>21853</v>
      </c>
      <c r="BF217">
        <v>0</v>
      </c>
      <c r="BH217" s="39" t="s">
        <v>23216</v>
      </c>
      <c r="BI217">
        <v>0</v>
      </c>
      <c r="BK217" s="39" t="s">
        <v>23217</v>
      </c>
      <c r="BL217">
        <v>0</v>
      </c>
      <c r="BN217" s="39" t="s">
        <v>21156</v>
      </c>
      <c r="BO217">
        <v>0</v>
      </c>
      <c r="BQ217" s="39" t="s">
        <v>21157</v>
      </c>
      <c r="BR217">
        <v>0</v>
      </c>
      <c r="BT217" s="39" t="s">
        <v>23226</v>
      </c>
      <c r="BU217">
        <v>1</v>
      </c>
      <c r="BW217" s="39" t="s">
        <v>21156</v>
      </c>
      <c r="BX217">
        <v>1</v>
      </c>
      <c r="BZ217" s="39" t="s">
        <v>20593</v>
      </c>
      <c r="CA217">
        <v>1</v>
      </c>
      <c r="CC217" s="39" t="s">
        <v>24723</v>
      </c>
      <c r="CF217" s="39" t="s">
        <v>24724</v>
      </c>
    </row>
    <row r="218" spans="1:84" x14ac:dyDescent="0.3">
      <c r="A218">
        <v>217</v>
      </c>
      <c r="B218" s="1">
        <v>45844.887662037036</v>
      </c>
      <c r="C218" s="1">
        <v>45844.89644675926</v>
      </c>
      <c r="D218" s="39" t="s">
        <v>937</v>
      </c>
      <c r="E218" s="39" t="s">
        <v>938</v>
      </c>
      <c r="F218">
        <v>10</v>
      </c>
      <c r="I218" s="39" t="s">
        <v>938</v>
      </c>
      <c r="L218">
        <v>2</v>
      </c>
      <c r="O218">
        <v>27</v>
      </c>
      <c r="R218" s="39" t="s">
        <v>24725</v>
      </c>
      <c r="U218" s="39" t="s">
        <v>24726</v>
      </c>
      <c r="X218" s="39" t="s">
        <v>23914</v>
      </c>
      <c r="Y218">
        <v>0</v>
      </c>
      <c r="AA218" s="39" t="s">
        <v>23209</v>
      </c>
      <c r="AB218">
        <v>1</v>
      </c>
      <c r="AD218" s="39" t="s">
        <v>23210</v>
      </c>
      <c r="AE218">
        <v>1</v>
      </c>
      <c r="AG218" s="39" t="s">
        <v>23211</v>
      </c>
      <c r="AH218">
        <v>1</v>
      </c>
      <c r="AJ218" s="39" t="s">
        <v>23232</v>
      </c>
      <c r="AM218" s="39" t="s">
        <v>24110</v>
      </c>
      <c r="AP218" s="39" t="s">
        <v>24111</v>
      </c>
      <c r="AS218" s="39" t="s">
        <v>24727</v>
      </c>
      <c r="AV218" s="39" t="s">
        <v>314</v>
      </c>
      <c r="AW218">
        <v>1</v>
      </c>
      <c r="AY218" s="39" t="s">
        <v>16918</v>
      </c>
      <c r="AZ218">
        <v>1</v>
      </c>
      <c r="BB218" s="39" t="s">
        <v>20679</v>
      </c>
      <c r="BC218">
        <v>1</v>
      </c>
      <c r="BE218" s="39" t="s">
        <v>21853</v>
      </c>
      <c r="BF218">
        <v>0</v>
      </c>
      <c r="BH218" s="39" t="s">
        <v>23216</v>
      </c>
      <c r="BI218">
        <v>0</v>
      </c>
      <c r="BK218" s="39" t="s">
        <v>21156</v>
      </c>
      <c r="BL218">
        <v>1</v>
      </c>
      <c r="BN218" s="39" t="s">
        <v>21157</v>
      </c>
      <c r="BO218">
        <v>1</v>
      </c>
      <c r="BQ218" s="39" t="s">
        <v>23226</v>
      </c>
      <c r="BR218">
        <v>0</v>
      </c>
      <c r="BT218" s="39" t="s">
        <v>23217</v>
      </c>
      <c r="BU218">
        <v>0</v>
      </c>
      <c r="BW218" s="39" t="s">
        <v>21156</v>
      </c>
      <c r="BX218">
        <v>1</v>
      </c>
      <c r="BZ218" s="39" t="s">
        <v>20593</v>
      </c>
      <c r="CA218">
        <v>1</v>
      </c>
      <c r="CC218" s="39" t="s">
        <v>24113</v>
      </c>
      <c r="CF218" s="39" t="s">
        <v>24728</v>
      </c>
    </row>
    <row r="219" spans="1:84" x14ac:dyDescent="0.3">
      <c r="A219">
        <v>218</v>
      </c>
      <c r="B219" s="1">
        <v>45844.910787037035</v>
      </c>
      <c r="C219" s="1">
        <v>45844.910891203705</v>
      </c>
      <c r="D219" s="39" t="s">
        <v>2013</v>
      </c>
      <c r="E219" s="39" t="s">
        <v>2014</v>
      </c>
      <c r="F219">
        <v>8</v>
      </c>
      <c r="I219" s="39" t="s">
        <v>2014</v>
      </c>
      <c r="L219">
        <v>4</v>
      </c>
      <c r="O219">
        <v>21</v>
      </c>
      <c r="R219" s="39" t="s">
        <v>24729</v>
      </c>
      <c r="U219" s="39" t="s">
        <v>24730</v>
      </c>
      <c r="X219" s="39" t="s">
        <v>23980</v>
      </c>
      <c r="Y219">
        <v>1</v>
      </c>
      <c r="AA219" s="39" t="s">
        <v>23209</v>
      </c>
      <c r="AB219">
        <v>1</v>
      </c>
      <c r="AD219" s="39" t="s">
        <v>23303</v>
      </c>
      <c r="AE219">
        <v>0</v>
      </c>
      <c r="AG219" s="39" t="s">
        <v>23209</v>
      </c>
      <c r="AH219">
        <v>0</v>
      </c>
      <c r="AJ219" s="39" t="s">
        <v>24719</v>
      </c>
      <c r="AM219" s="39" t="s">
        <v>24731</v>
      </c>
      <c r="AP219" s="39" t="s">
        <v>24732</v>
      </c>
      <c r="AS219" s="39" t="s">
        <v>24733</v>
      </c>
      <c r="AV219" s="39" t="s">
        <v>314</v>
      </c>
      <c r="AW219">
        <v>1</v>
      </c>
      <c r="AY219" s="39" t="s">
        <v>16918</v>
      </c>
      <c r="AZ219">
        <v>1</v>
      </c>
      <c r="BB219" s="39" t="s">
        <v>20679</v>
      </c>
      <c r="BC219">
        <v>1</v>
      </c>
      <c r="BE219" s="39" t="s">
        <v>21853</v>
      </c>
      <c r="BF219">
        <v>0</v>
      </c>
      <c r="BH219" s="39" t="s">
        <v>23216</v>
      </c>
      <c r="BI219">
        <v>0</v>
      </c>
      <c r="BK219" s="39" t="s">
        <v>23217</v>
      </c>
      <c r="BL219">
        <v>0</v>
      </c>
      <c r="BN219" s="39" t="s">
        <v>21156</v>
      </c>
      <c r="BO219">
        <v>0</v>
      </c>
      <c r="BQ219" s="39" t="s">
        <v>21157</v>
      </c>
      <c r="BR219">
        <v>0</v>
      </c>
      <c r="BT219" s="39" t="s">
        <v>23226</v>
      </c>
      <c r="BU219">
        <v>1</v>
      </c>
      <c r="BW219" s="39" t="s">
        <v>21156</v>
      </c>
      <c r="BX219">
        <v>1</v>
      </c>
      <c r="BZ219" s="39" t="s">
        <v>20593</v>
      </c>
      <c r="CA219">
        <v>1</v>
      </c>
      <c r="CC219" s="39" t="s">
        <v>24734</v>
      </c>
      <c r="CF219" s="39" t="s">
        <v>24735</v>
      </c>
    </row>
    <row r="220" spans="1:84" x14ac:dyDescent="0.3">
      <c r="A220">
        <v>219</v>
      </c>
      <c r="B220" s="1">
        <v>45845.439201388886</v>
      </c>
      <c r="C220" s="1">
        <v>45845.442546296297</v>
      </c>
      <c r="D220" s="39" t="s">
        <v>2909</v>
      </c>
      <c r="E220" s="39" t="s">
        <v>2910</v>
      </c>
      <c r="F220">
        <v>13</v>
      </c>
      <c r="I220" s="39" t="s">
        <v>2910</v>
      </c>
      <c r="L220">
        <v>5</v>
      </c>
      <c r="O220">
        <v>37</v>
      </c>
      <c r="R220" s="39" t="s">
        <v>24736</v>
      </c>
      <c r="U220" s="39" t="s">
        <v>24737</v>
      </c>
      <c r="X220" s="39" t="s">
        <v>23980</v>
      </c>
      <c r="Y220">
        <v>1</v>
      </c>
      <c r="AA220" s="39" t="s">
        <v>23209</v>
      </c>
      <c r="AB220">
        <v>1</v>
      </c>
      <c r="AD220" s="39" t="s">
        <v>23210</v>
      </c>
      <c r="AE220">
        <v>1</v>
      </c>
      <c r="AG220" s="39" t="s">
        <v>23211</v>
      </c>
      <c r="AH220">
        <v>1</v>
      </c>
      <c r="AJ220" s="39" t="s">
        <v>23211</v>
      </c>
      <c r="AM220" s="39" t="s">
        <v>24738</v>
      </c>
      <c r="AP220" s="39" t="s">
        <v>23989</v>
      </c>
      <c r="AS220" s="39" t="s">
        <v>24739</v>
      </c>
      <c r="AV220" s="39" t="s">
        <v>314</v>
      </c>
      <c r="AW220">
        <v>1</v>
      </c>
      <c r="AY220" s="39" t="s">
        <v>16918</v>
      </c>
      <c r="AZ220">
        <v>1</v>
      </c>
      <c r="BB220" s="39" t="s">
        <v>20679</v>
      </c>
      <c r="BC220">
        <v>1</v>
      </c>
      <c r="BE220" s="39" t="s">
        <v>23216</v>
      </c>
      <c r="BF220">
        <v>1</v>
      </c>
      <c r="BH220" s="39" t="s">
        <v>21853</v>
      </c>
      <c r="BI220">
        <v>1</v>
      </c>
      <c r="BK220" s="39" t="s">
        <v>21156</v>
      </c>
      <c r="BL220">
        <v>1</v>
      </c>
      <c r="BN220" s="39" t="s">
        <v>21157</v>
      </c>
      <c r="BO220">
        <v>1</v>
      </c>
      <c r="BQ220" s="39" t="s">
        <v>23226</v>
      </c>
      <c r="BR220">
        <v>0</v>
      </c>
      <c r="BT220" s="39" t="s">
        <v>23217</v>
      </c>
      <c r="BU220">
        <v>0</v>
      </c>
      <c r="BW220" s="39" t="s">
        <v>21156</v>
      </c>
      <c r="BX220">
        <v>1</v>
      </c>
      <c r="BZ220" s="39" t="s">
        <v>20593</v>
      </c>
      <c r="CA220">
        <v>1</v>
      </c>
      <c r="CC220" s="39" t="s">
        <v>24740</v>
      </c>
      <c r="CF220" s="39" t="s">
        <v>23313</v>
      </c>
    </row>
    <row r="221" spans="1:84" x14ac:dyDescent="0.3">
      <c r="A221">
        <v>220</v>
      </c>
      <c r="B221" s="1">
        <v>45845.534872685188</v>
      </c>
      <c r="C221" s="1">
        <v>45845.545034722221</v>
      </c>
      <c r="D221" s="39" t="s">
        <v>3163</v>
      </c>
      <c r="E221" s="39" t="s">
        <v>3164</v>
      </c>
      <c r="F221">
        <v>5</v>
      </c>
      <c r="I221" s="39" t="s">
        <v>3165</v>
      </c>
      <c r="L221">
        <v>3</v>
      </c>
      <c r="O221">
        <v>20</v>
      </c>
      <c r="R221" s="39" t="s">
        <v>24741</v>
      </c>
      <c r="U221" s="39" t="s">
        <v>24742</v>
      </c>
      <c r="X221" s="39" t="s">
        <v>23914</v>
      </c>
      <c r="Y221">
        <v>0</v>
      </c>
      <c r="AA221" s="39" t="s">
        <v>23209</v>
      </c>
      <c r="AB221">
        <v>1</v>
      </c>
      <c r="AD221" s="39" t="s">
        <v>23210</v>
      </c>
      <c r="AE221">
        <v>1</v>
      </c>
      <c r="AG221" s="39" t="s">
        <v>23211</v>
      </c>
      <c r="AH221">
        <v>1</v>
      </c>
      <c r="AJ221" s="39" t="s">
        <v>24743</v>
      </c>
      <c r="AM221" s="39" t="s">
        <v>24393</v>
      </c>
      <c r="AP221" s="39" t="s">
        <v>24744</v>
      </c>
      <c r="AS221" s="39" t="s">
        <v>24745</v>
      </c>
      <c r="AV221" s="39" t="s">
        <v>314</v>
      </c>
      <c r="AW221">
        <v>1</v>
      </c>
      <c r="AY221" s="39" t="s">
        <v>23217</v>
      </c>
      <c r="AZ221">
        <v>0</v>
      </c>
      <c r="BB221" s="39" t="s">
        <v>16918</v>
      </c>
      <c r="BC221">
        <v>0</v>
      </c>
      <c r="BE221" s="39" t="s">
        <v>23226</v>
      </c>
      <c r="BF221">
        <v>0</v>
      </c>
      <c r="BH221" s="39" t="s">
        <v>20679</v>
      </c>
      <c r="BI221">
        <v>0</v>
      </c>
      <c r="BK221" s="39" t="s">
        <v>21853</v>
      </c>
      <c r="BL221">
        <v>0</v>
      </c>
      <c r="BN221" s="39" t="s">
        <v>21156</v>
      </c>
      <c r="BO221">
        <v>0</v>
      </c>
      <c r="BQ221" s="39" t="s">
        <v>23216</v>
      </c>
      <c r="BR221">
        <v>0</v>
      </c>
      <c r="BT221" s="39" t="s">
        <v>21157</v>
      </c>
      <c r="BU221">
        <v>0</v>
      </c>
      <c r="BW221" s="39" t="s">
        <v>21853</v>
      </c>
      <c r="BX221">
        <v>0</v>
      </c>
      <c r="BZ221" s="39" t="s">
        <v>20593</v>
      </c>
      <c r="CA221">
        <v>1</v>
      </c>
      <c r="CC221" s="39" t="s">
        <v>24746</v>
      </c>
      <c r="CF221" s="39" t="s">
        <v>24747</v>
      </c>
    </row>
    <row r="222" spans="1:84" x14ac:dyDescent="0.3">
      <c r="A222">
        <v>221</v>
      </c>
      <c r="B222" s="1">
        <v>45845.631886574076</v>
      </c>
      <c r="C222" s="1">
        <v>45845.649826388886</v>
      </c>
      <c r="D222" s="39" t="s">
        <v>4303</v>
      </c>
      <c r="E222" s="39" t="s">
        <v>4304</v>
      </c>
      <c r="F222">
        <v>11</v>
      </c>
      <c r="I222" s="39" t="s">
        <v>4304</v>
      </c>
      <c r="L222">
        <v>7</v>
      </c>
      <c r="O222">
        <v>30</v>
      </c>
      <c r="R222" s="39" t="s">
        <v>24748</v>
      </c>
      <c r="U222" s="39" t="s">
        <v>24749</v>
      </c>
      <c r="X222" s="39" t="s">
        <v>24750</v>
      </c>
      <c r="Y222">
        <v>0</v>
      </c>
      <c r="AA222" s="39" t="s">
        <v>23209</v>
      </c>
      <c r="AB222">
        <v>1</v>
      </c>
      <c r="AD222" s="39" t="s">
        <v>23303</v>
      </c>
      <c r="AE222">
        <v>0</v>
      </c>
      <c r="AG222" s="39" t="s">
        <v>23211</v>
      </c>
      <c r="AH222">
        <v>1</v>
      </c>
      <c r="AJ222" s="39" t="s">
        <v>24285</v>
      </c>
      <c r="AM222" s="39" t="s">
        <v>24751</v>
      </c>
      <c r="AP222" s="39" t="s">
        <v>24752</v>
      </c>
      <c r="AS222" s="39" t="s">
        <v>24753</v>
      </c>
      <c r="AV222" s="39" t="s">
        <v>314</v>
      </c>
      <c r="AW222">
        <v>1</v>
      </c>
      <c r="AY222" s="39" t="s">
        <v>16918</v>
      </c>
      <c r="AZ222">
        <v>1</v>
      </c>
      <c r="BB222" s="39" t="s">
        <v>20679</v>
      </c>
      <c r="BC222">
        <v>1</v>
      </c>
      <c r="BE222" s="39" t="s">
        <v>23216</v>
      </c>
      <c r="BF222">
        <v>1</v>
      </c>
      <c r="BH222" s="39" t="s">
        <v>21853</v>
      </c>
      <c r="BI222">
        <v>1</v>
      </c>
      <c r="BK222" s="39" t="s">
        <v>21156</v>
      </c>
      <c r="BL222">
        <v>1</v>
      </c>
      <c r="BN222" s="39" t="s">
        <v>21157</v>
      </c>
      <c r="BO222">
        <v>1</v>
      </c>
      <c r="BQ222" s="39" t="s">
        <v>23226</v>
      </c>
      <c r="BR222">
        <v>0</v>
      </c>
      <c r="BT222" s="39" t="s">
        <v>23217</v>
      </c>
      <c r="BU222">
        <v>0</v>
      </c>
      <c r="BW222" s="39" t="s">
        <v>21156</v>
      </c>
      <c r="BX222">
        <v>1</v>
      </c>
      <c r="BZ222" s="39" t="s">
        <v>20593</v>
      </c>
      <c r="CA222">
        <v>1</v>
      </c>
      <c r="CC222" s="39" t="s">
        <v>24754</v>
      </c>
      <c r="CF222" s="39" t="s">
        <v>24755</v>
      </c>
    </row>
    <row r="223" spans="1:84" x14ac:dyDescent="0.3">
      <c r="A223">
        <v>222</v>
      </c>
      <c r="B223" s="1">
        <v>45845.718819444446</v>
      </c>
      <c r="C223" s="1">
        <v>45845.728703703702</v>
      </c>
      <c r="D223" s="39" t="s">
        <v>4227</v>
      </c>
      <c r="E223" s="39" t="s">
        <v>4228</v>
      </c>
      <c r="F223">
        <v>11</v>
      </c>
      <c r="I223" s="39" t="s">
        <v>12592</v>
      </c>
      <c r="L223">
        <v>7</v>
      </c>
      <c r="O223">
        <v>2</v>
      </c>
      <c r="R223" s="39" t="s">
        <v>24748</v>
      </c>
      <c r="U223" s="39" t="s">
        <v>24756</v>
      </c>
      <c r="X223" s="39" t="s">
        <v>24757</v>
      </c>
      <c r="Y223">
        <v>0</v>
      </c>
      <c r="AA223" s="39" t="s">
        <v>23209</v>
      </c>
      <c r="AB223">
        <v>1</v>
      </c>
      <c r="AD223" s="39" t="s">
        <v>23209</v>
      </c>
      <c r="AE223">
        <v>0</v>
      </c>
      <c r="AG223" s="39" t="s">
        <v>23209</v>
      </c>
      <c r="AH223">
        <v>0</v>
      </c>
      <c r="AJ223" s="39" t="s">
        <v>24758</v>
      </c>
      <c r="AM223" s="39" t="s">
        <v>24759</v>
      </c>
      <c r="AP223" s="39" t="s">
        <v>24760</v>
      </c>
      <c r="AS223" s="39" t="s">
        <v>24753</v>
      </c>
      <c r="AV223" s="39" t="s">
        <v>314</v>
      </c>
      <c r="AW223">
        <v>1</v>
      </c>
      <c r="AY223" s="39" t="s">
        <v>16918</v>
      </c>
      <c r="AZ223">
        <v>1</v>
      </c>
      <c r="BB223" s="39" t="s">
        <v>20679</v>
      </c>
      <c r="BC223">
        <v>1</v>
      </c>
      <c r="BE223" s="39" t="s">
        <v>23216</v>
      </c>
      <c r="BF223">
        <v>1</v>
      </c>
      <c r="BH223" s="39" t="s">
        <v>21853</v>
      </c>
      <c r="BI223">
        <v>1</v>
      </c>
      <c r="BK223" s="39" t="s">
        <v>21156</v>
      </c>
      <c r="BL223">
        <v>1</v>
      </c>
      <c r="BN223" s="39" t="s">
        <v>21157</v>
      </c>
      <c r="BO223">
        <v>1</v>
      </c>
      <c r="BQ223" s="39" t="s">
        <v>23217</v>
      </c>
      <c r="BR223">
        <v>1</v>
      </c>
      <c r="BT223" s="39" t="s">
        <v>23217</v>
      </c>
      <c r="BU223">
        <v>0</v>
      </c>
      <c r="BW223" s="39" t="s">
        <v>21156</v>
      </c>
      <c r="BX223">
        <v>1</v>
      </c>
      <c r="BZ223" s="39" t="s">
        <v>20593</v>
      </c>
      <c r="CA223">
        <v>1</v>
      </c>
      <c r="CC223" s="39" t="s">
        <v>24754</v>
      </c>
      <c r="CF223" s="39" t="s">
        <v>24761</v>
      </c>
    </row>
    <row r="224" spans="1:84" x14ac:dyDescent="0.3">
      <c r="A224">
        <v>223</v>
      </c>
      <c r="B224" s="1">
        <v>45845.732175925928</v>
      </c>
      <c r="C224" s="1">
        <v>45845.738055555557</v>
      </c>
      <c r="D224" s="39" t="s">
        <v>3909</v>
      </c>
      <c r="E224" s="39" t="s">
        <v>3910</v>
      </c>
      <c r="F224">
        <v>5</v>
      </c>
      <c r="I224" s="39" t="s">
        <v>3910</v>
      </c>
      <c r="L224">
        <v>6</v>
      </c>
      <c r="O224">
        <v>7</v>
      </c>
      <c r="R224" s="39" t="s">
        <v>24762</v>
      </c>
      <c r="U224" s="39" t="s">
        <v>16702</v>
      </c>
      <c r="X224" s="39" t="s">
        <v>23914</v>
      </c>
      <c r="Y224">
        <v>0</v>
      </c>
      <c r="AA224" s="39" t="s">
        <v>23304</v>
      </c>
      <c r="AB224">
        <v>0</v>
      </c>
      <c r="AD224" s="39" t="s">
        <v>23210</v>
      </c>
      <c r="AE224">
        <v>1</v>
      </c>
      <c r="AG224" s="39" t="s">
        <v>23211</v>
      </c>
      <c r="AH224">
        <v>1</v>
      </c>
      <c r="AJ224" s="39" t="s">
        <v>24763</v>
      </c>
      <c r="AM224" s="39" t="s">
        <v>24764</v>
      </c>
      <c r="AP224" s="39" t="s">
        <v>24765</v>
      </c>
      <c r="AS224" s="39" t="s">
        <v>24766</v>
      </c>
      <c r="AV224" s="39" t="s">
        <v>21156</v>
      </c>
      <c r="AW224">
        <v>0</v>
      </c>
      <c r="AY224" s="39" t="s">
        <v>16918</v>
      </c>
      <c r="AZ224">
        <v>1</v>
      </c>
      <c r="BB224" s="39" t="s">
        <v>20679</v>
      </c>
      <c r="BC224">
        <v>1</v>
      </c>
      <c r="BE224" s="39" t="s">
        <v>21157</v>
      </c>
      <c r="BF224">
        <v>0</v>
      </c>
      <c r="BH224" s="39" t="s">
        <v>314</v>
      </c>
      <c r="BI224">
        <v>0</v>
      </c>
      <c r="BK224" s="39" t="s">
        <v>23216</v>
      </c>
      <c r="BL224">
        <v>0</v>
      </c>
      <c r="BN224" s="39" t="s">
        <v>23216</v>
      </c>
      <c r="BO224">
        <v>0</v>
      </c>
      <c r="BQ224" s="39" t="s">
        <v>23226</v>
      </c>
      <c r="BR224">
        <v>0</v>
      </c>
      <c r="BT224" s="39" t="s">
        <v>23217</v>
      </c>
      <c r="BU224">
        <v>0</v>
      </c>
      <c r="BW224" s="39" t="s">
        <v>23226</v>
      </c>
      <c r="BX224">
        <v>0</v>
      </c>
      <c r="BZ224" s="39" t="s">
        <v>20593</v>
      </c>
      <c r="CA224">
        <v>1</v>
      </c>
      <c r="CC224" s="39" t="s">
        <v>24754</v>
      </c>
      <c r="CF224" s="39" t="s">
        <v>24767</v>
      </c>
    </row>
    <row r="225" spans="1:84" x14ac:dyDescent="0.3">
      <c r="A225">
        <v>224</v>
      </c>
      <c r="B225" s="1">
        <v>45845.730520833335</v>
      </c>
      <c r="C225" s="1">
        <v>45845.751354166663</v>
      </c>
      <c r="D225" s="39" t="s">
        <v>3799</v>
      </c>
      <c r="E225" s="39" t="s">
        <v>3800</v>
      </c>
      <c r="F225">
        <v>12</v>
      </c>
      <c r="I225" s="39" t="s">
        <v>3801</v>
      </c>
      <c r="L225">
        <v>3</v>
      </c>
      <c r="O225">
        <v>23</v>
      </c>
      <c r="R225" s="39" t="s">
        <v>24768</v>
      </c>
      <c r="U225" s="39" t="s">
        <v>24769</v>
      </c>
      <c r="X225" s="39" t="s">
        <v>24770</v>
      </c>
      <c r="Y225">
        <v>0</v>
      </c>
      <c r="AA225" s="39" t="s">
        <v>23209</v>
      </c>
      <c r="AB225">
        <v>1</v>
      </c>
      <c r="AD225" s="39" t="s">
        <v>23210</v>
      </c>
      <c r="AE225">
        <v>1</v>
      </c>
      <c r="AG225" s="39" t="s">
        <v>23211</v>
      </c>
      <c r="AH225">
        <v>1</v>
      </c>
      <c r="AJ225" s="39" t="s">
        <v>24771</v>
      </c>
      <c r="AM225" s="39" t="s">
        <v>24772</v>
      </c>
      <c r="AP225" s="39" t="s">
        <v>23506</v>
      </c>
      <c r="AS225" s="39" t="s">
        <v>24773</v>
      </c>
      <c r="AV225" s="39" t="s">
        <v>314</v>
      </c>
      <c r="AW225">
        <v>1</v>
      </c>
      <c r="AY225" s="39" t="s">
        <v>16918</v>
      </c>
      <c r="AZ225">
        <v>1</v>
      </c>
      <c r="BB225" s="39" t="s">
        <v>20679</v>
      </c>
      <c r="BC225">
        <v>1</v>
      </c>
      <c r="BE225" s="39" t="s">
        <v>23216</v>
      </c>
      <c r="BF225">
        <v>1</v>
      </c>
      <c r="BH225" s="39" t="s">
        <v>21853</v>
      </c>
      <c r="BI225">
        <v>1</v>
      </c>
      <c r="BK225" s="39" t="s">
        <v>21156</v>
      </c>
      <c r="BL225">
        <v>1</v>
      </c>
      <c r="BN225" s="39" t="s">
        <v>21157</v>
      </c>
      <c r="BO225">
        <v>1</v>
      </c>
      <c r="BQ225" s="39" t="s">
        <v>23226</v>
      </c>
      <c r="BR225">
        <v>0</v>
      </c>
      <c r="BT225" s="39" t="s">
        <v>23217</v>
      </c>
      <c r="BU225">
        <v>0</v>
      </c>
      <c r="BW225" s="39" t="s">
        <v>21156</v>
      </c>
      <c r="BX225">
        <v>1</v>
      </c>
      <c r="BZ225" s="39" t="s">
        <v>20593</v>
      </c>
      <c r="CA225">
        <v>1</v>
      </c>
      <c r="CC225" s="39" t="s">
        <v>24774</v>
      </c>
      <c r="CF225" s="39" t="s">
        <v>24775</v>
      </c>
    </row>
    <row r="226" spans="1:84" x14ac:dyDescent="0.3">
      <c r="A226">
        <v>225</v>
      </c>
      <c r="B226" s="1">
        <v>45845.80872685185</v>
      </c>
      <c r="C226" s="1">
        <v>45845.815868055557</v>
      </c>
      <c r="D226" s="39" t="s">
        <v>3575</v>
      </c>
      <c r="E226" s="39" t="s">
        <v>3576</v>
      </c>
      <c r="F226">
        <v>13</v>
      </c>
      <c r="I226" s="39" t="s">
        <v>3577</v>
      </c>
      <c r="L226">
        <v>8</v>
      </c>
      <c r="O226">
        <v>33</v>
      </c>
      <c r="R226" s="39" t="s">
        <v>24776</v>
      </c>
      <c r="U226" s="39" t="s">
        <v>24777</v>
      </c>
      <c r="X226" s="39" t="s">
        <v>23980</v>
      </c>
      <c r="Y226">
        <v>1</v>
      </c>
      <c r="AA226" s="39" t="s">
        <v>23304</v>
      </c>
      <c r="AB226">
        <v>0</v>
      </c>
      <c r="AD226" s="39" t="s">
        <v>23210</v>
      </c>
      <c r="AE226">
        <v>1</v>
      </c>
      <c r="AG226" s="39" t="s">
        <v>23209</v>
      </c>
      <c r="AH226">
        <v>0</v>
      </c>
      <c r="AJ226" s="39" t="s">
        <v>24778</v>
      </c>
      <c r="AM226" s="39" t="s">
        <v>24779</v>
      </c>
      <c r="AP226" s="39" t="s">
        <v>24780</v>
      </c>
      <c r="AS226" s="39" t="s">
        <v>24781</v>
      </c>
      <c r="AV226" s="39" t="s">
        <v>314</v>
      </c>
      <c r="AW226">
        <v>1</v>
      </c>
      <c r="AY226" s="39" t="s">
        <v>16918</v>
      </c>
      <c r="AZ226">
        <v>1</v>
      </c>
      <c r="BB226" s="39" t="s">
        <v>20679</v>
      </c>
      <c r="BC226">
        <v>1</v>
      </c>
      <c r="BE226" s="39" t="s">
        <v>23216</v>
      </c>
      <c r="BF226">
        <v>1</v>
      </c>
      <c r="BH226" s="39" t="s">
        <v>21853</v>
      </c>
      <c r="BI226">
        <v>1</v>
      </c>
      <c r="BK226" s="39" t="s">
        <v>21156</v>
      </c>
      <c r="BL226">
        <v>1</v>
      </c>
      <c r="BN226" s="39" t="s">
        <v>21157</v>
      </c>
      <c r="BO226">
        <v>1</v>
      </c>
      <c r="BQ226" s="39" t="s">
        <v>23217</v>
      </c>
      <c r="BR226">
        <v>1</v>
      </c>
      <c r="BT226" s="39" t="s">
        <v>23226</v>
      </c>
      <c r="BU226">
        <v>1</v>
      </c>
      <c r="BW226" s="39" t="s">
        <v>21156</v>
      </c>
      <c r="BX226">
        <v>1</v>
      </c>
      <c r="BZ226" s="39" t="s">
        <v>20593</v>
      </c>
      <c r="CA226">
        <v>1</v>
      </c>
      <c r="CC226" s="39" t="s">
        <v>24782</v>
      </c>
      <c r="CF226" s="39" t="s">
        <v>24783</v>
      </c>
    </row>
    <row r="227" spans="1:84" x14ac:dyDescent="0.3">
      <c r="A227">
        <v>226</v>
      </c>
      <c r="B227" s="1">
        <v>45845.977418981478</v>
      </c>
      <c r="C227" s="1">
        <v>45846.004270833335</v>
      </c>
      <c r="D227" s="39" t="s">
        <v>3387</v>
      </c>
      <c r="E227" s="39" t="s">
        <v>3388</v>
      </c>
      <c r="F227">
        <v>15</v>
      </c>
      <c r="I227" s="39" t="s">
        <v>3388</v>
      </c>
      <c r="L227">
        <v>3</v>
      </c>
      <c r="O227">
        <v>33</v>
      </c>
      <c r="R227" s="39" t="s">
        <v>24784</v>
      </c>
      <c r="U227" s="39" t="s">
        <v>24785</v>
      </c>
      <c r="X227" s="39" t="s">
        <v>23980</v>
      </c>
      <c r="Y227">
        <v>1</v>
      </c>
      <c r="AA227" s="39" t="s">
        <v>23209</v>
      </c>
      <c r="AB227">
        <v>1</v>
      </c>
      <c r="AD227" s="39" t="s">
        <v>23210</v>
      </c>
      <c r="AE227">
        <v>1</v>
      </c>
      <c r="AG227" s="39" t="s">
        <v>23211</v>
      </c>
      <c r="AH227">
        <v>1</v>
      </c>
      <c r="AJ227" s="39" t="s">
        <v>24786</v>
      </c>
      <c r="AM227" s="39" t="s">
        <v>24787</v>
      </c>
      <c r="AP227" s="39" t="s">
        <v>24788</v>
      </c>
      <c r="AS227" s="39" t="s">
        <v>24789</v>
      </c>
      <c r="AV227" s="39" t="s">
        <v>314</v>
      </c>
      <c r="AW227">
        <v>1</v>
      </c>
      <c r="AY227" s="39" t="s">
        <v>16918</v>
      </c>
      <c r="AZ227">
        <v>1</v>
      </c>
      <c r="BB227" s="39" t="s">
        <v>20679</v>
      </c>
      <c r="BC227">
        <v>1</v>
      </c>
      <c r="BE227" s="39" t="s">
        <v>23216</v>
      </c>
      <c r="BF227">
        <v>1</v>
      </c>
      <c r="BH227" s="39" t="s">
        <v>21853</v>
      </c>
      <c r="BI227">
        <v>1</v>
      </c>
      <c r="BK227" s="39" t="s">
        <v>21156</v>
      </c>
      <c r="BL227">
        <v>1</v>
      </c>
      <c r="BN227" s="39" t="s">
        <v>21157</v>
      </c>
      <c r="BO227">
        <v>1</v>
      </c>
      <c r="BQ227" s="39" t="s">
        <v>23217</v>
      </c>
      <c r="BR227">
        <v>1</v>
      </c>
      <c r="BT227" s="39" t="s">
        <v>23226</v>
      </c>
      <c r="BU227">
        <v>1</v>
      </c>
      <c r="BW227" s="39" t="s">
        <v>21156</v>
      </c>
      <c r="BX227">
        <v>1</v>
      </c>
      <c r="BZ227" s="39" t="s">
        <v>20593</v>
      </c>
      <c r="CA227">
        <v>1</v>
      </c>
      <c r="CC227" s="39" t="s">
        <v>24790</v>
      </c>
      <c r="CF227" s="39" t="s">
        <v>24791</v>
      </c>
    </row>
    <row r="228" spans="1:84" x14ac:dyDescent="0.3">
      <c r="A228">
        <v>227</v>
      </c>
      <c r="B228" s="1">
        <v>45846.617361111108</v>
      </c>
      <c r="C228" s="1">
        <v>45846.62332175926</v>
      </c>
      <c r="D228" s="39" t="s">
        <v>990</v>
      </c>
      <c r="E228" s="39" t="s">
        <v>991</v>
      </c>
      <c r="F228">
        <v>13</v>
      </c>
      <c r="I228" s="39" t="s">
        <v>991</v>
      </c>
      <c r="L228">
        <v>1</v>
      </c>
      <c r="O228">
        <v>28</v>
      </c>
      <c r="R228" s="39" t="s">
        <v>24792</v>
      </c>
      <c r="U228" s="39" t="s">
        <v>24793</v>
      </c>
      <c r="X228" s="39" t="s">
        <v>23980</v>
      </c>
      <c r="Y228">
        <v>1</v>
      </c>
      <c r="AA228" s="39" t="s">
        <v>23209</v>
      </c>
      <c r="AB228">
        <v>1</v>
      </c>
      <c r="AD228" s="39" t="s">
        <v>23210</v>
      </c>
      <c r="AE228">
        <v>1</v>
      </c>
      <c r="AG228" s="39" t="s">
        <v>23211</v>
      </c>
      <c r="AH228">
        <v>1</v>
      </c>
      <c r="AJ228" s="39" t="s">
        <v>23232</v>
      </c>
      <c r="AM228" s="39" t="s">
        <v>23406</v>
      </c>
      <c r="AP228" s="39" t="s">
        <v>23989</v>
      </c>
      <c r="AS228" s="39" t="s">
        <v>24794</v>
      </c>
      <c r="AV228" s="39" t="s">
        <v>314</v>
      </c>
      <c r="AW228">
        <v>1</v>
      </c>
      <c r="AY228" s="39" t="s">
        <v>16918</v>
      </c>
      <c r="AZ228">
        <v>1</v>
      </c>
      <c r="BB228" s="39" t="s">
        <v>23226</v>
      </c>
      <c r="BC228">
        <v>0</v>
      </c>
      <c r="BE228" s="39" t="s">
        <v>23216</v>
      </c>
      <c r="BF228">
        <v>1</v>
      </c>
      <c r="BH228" s="39" t="s">
        <v>21853</v>
      </c>
      <c r="BI228">
        <v>1</v>
      </c>
      <c r="BK228" s="39" t="s">
        <v>21156</v>
      </c>
      <c r="BL228">
        <v>1</v>
      </c>
      <c r="BN228" s="39" t="s">
        <v>21157</v>
      </c>
      <c r="BO228">
        <v>1</v>
      </c>
      <c r="BQ228" s="39" t="s">
        <v>23217</v>
      </c>
      <c r="BR228">
        <v>1</v>
      </c>
      <c r="BT228" s="39" t="s">
        <v>23217</v>
      </c>
      <c r="BU228">
        <v>0</v>
      </c>
      <c r="BW228" s="39" t="s">
        <v>21156</v>
      </c>
      <c r="BX228">
        <v>1</v>
      </c>
      <c r="BZ228" s="39" t="s">
        <v>20593</v>
      </c>
      <c r="CA228">
        <v>1</v>
      </c>
      <c r="CC228" s="39" t="s">
        <v>24795</v>
      </c>
      <c r="CF228" s="39" t="s">
        <v>24796</v>
      </c>
    </row>
    <row r="229" spans="1:84" x14ac:dyDescent="0.3">
      <c r="A229">
        <v>228</v>
      </c>
      <c r="B229" s="1">
        <v>45846.883252314816</v>
      </c>
      <c r="C229" s="1">
        <v>45846.888333333336</v>
      </c>
      <c r="D229" s="39" t="s">
        <v>3266</v>
      </c>
      <c r="E229" s="39" t="s">
        <v>3267</v>
      </c>
      <c r="F229">
        <v>12</v>
      </c>
      <c r="I229" s="39" t="s">
        <v>3267</v>
      </c>
      <c r="L229">
        <v>3</v>
      </c>
      <c r="O229">
        <v>4</v>
      </c>
      <c r="R229" s="39" t="s">
        <v>24236</v>
      </c>
      <c r="U229" s="39" t="s">
        <v>23391</v>
      </c>
      <c r="X229" s="39" t="s">
        <v>23914</v>
      </c>
      <c r="Y229">
        <v>0</v>
      </c>
      <c r="AA229" s="39" t="s">
        <v>23209</v>
      </c>
      <c r="AB229">
        <v>1</v>
      </c>
      <c r="AD229" s="39" t="s">
        <v>23210</v>
      </c>
      <c r="AE229">
        <v>1</v>
      </c>
      <c r="AG229" s="39" t="s">
        <v>23211</v>
      </c>
      <c r="AH229">
        <v>1</v>
      </c>
      <c r="AJ229" s="39" t="s">
        <v>23647</v>
      </c>
      <c r="AM229" s="39" t="s">
        <v>23392</v>
      </c>
      <c r="AP229" s="39" t="s">
        <v>23648</v>
      </c>
      <c r="AS229" s="39" t="s">
        <v>23311</v>
      </c>
      <c r="AV229" s="39" t="s">
        <v>314</v>
      </c>
      <c r="AW229">
        <v>1</v>
      </c>
      <c r="AY229" s="39" t="s">
        <v>16918</v>
      </c>
      <c r="AZ229">
        <v>1</v>
      </c>
      <c r="BB229" s="39" t="s">
        <v>20679</v>
      </c>
      <c r="BC229">
        <v>1</v>
      </c>
      <c r="BE229" s="39" t="s">
        <v>23216</v>
      </c>
      <c r="BF229">
        <v>1</v>
      </c>
      <c r="BH229" s="39" t="s">
        <v>21853</v>
      </c>
      <c r="BI229">
        <v>1</v>
      </c>
      <c r="BK229" s="39" t="s">
        <v>21156</v>
      </c>
      <c r="BL229">
        <v>1</v>
      </c>
      <c r="BN229" s="39" t="s">
        <v>21157</v>
      </c>
      <c r="BO229">
        <v>1</v>
      </c>
      <c r="BQ229" s="39" t="s">
        <v>23226</v>
      </c>
      <c r="BR229">
        <v>0</v>
      </c>
      <c r="BT229" s="39" t="s">
        <v>23217</v>
      </c>
      <c r="BU229">
        <v>0</v>
      </c>
      <c r="BW229" s="39" t="s">
        <v>21156</v>
      </c>
      <c r="BX229">
        <v>1</v>
      </c>
      <c r="BZ229" s="39" t="s">
        <v>20593</v>
      </c>
      <c r="CA229">
        <v>1</v>
      </c>
      <c r="CC229" s="39" t="s">
        <v>23312</v>
      </c>
      <c r="CF229" s="39" t="s">
        <v>23313</v>
      </c>
    </row>
    <row r="230" spans="1:84" x14ac:dyDescent="0.3">
      <c r="A230">
        <v>229</v>
      </c>
      <c r="B230" s="1">
        <v>45846.934849537036</v>
      </c>
      <c r="C230" s="1">
        <v>45846.934930555559</v>
      </c>
      <c r="D230" s="39" t="s">
        <v>4519</v>
      </c>
      <c r="E230" s="39" t="s">
        <v>4520</v>
      </c>
      <c r="F230">
        <v>11</v>
      </c>
      <c r="I230" s="39" t="s">
        <v>4520</v>
      </c>
      <c r="L230">
        <v>7</v>
      </c>
      <c r="O230">
        <v>33</v>
      </c>
      <c r="R230" s="39" t="s">
        <v>24797</v>
      </c>
      <c r="U230" s="39" t="s">
        <v>24798</v>
      </c>
      <c r="X230" s="39" t="s">
        <v>24799</v>
      </c>
      <c r="Y230">
        <v>0</v>
      </c>
      <c r="AA230" s="39" t="s">
        <v>23209</v>
      </c>
      <c r="AB230">
        <v>1</v>
      </c>
      <c r="AD230" s="39" t="s">
        <v>23303</v>
      </c>
      <c r="AE230">
        <v>0</v>
      </c>
      <c r="AG230" s="39" t="s">
        <v>23211</v>
      </c>
      <c r="AH230">
        <v>1</v>
      </c>
      <c r="AJ230" s="39" t="s">
        <v>24800</v>
      </c>
      <c r="AM230" s="39" t="s">
        <v>24801</v>
      </c>
      <c r="AP230" s="39" t="s">
        <v>24802</v>
      </c>
      <c r="AS230" s="39" t="s">
        <v>24803</v>
      </c>
      <c r="AV230" s="39" t="s">
        <v>314</v>
      </c>
      <c r="AW230">
        <v>1</v>
      </c>
      <c r="AY230" s="39" t="s">
        <v>16918</v>
      </c>
      <c r="AZ230">
        <v>1</v>
      </c>
      <c r="BB230" s="39" t="s">
        <v>20679</v>
      </c>
      <c r="BC230">
        <v>1</v>
      </c>
      <c r="BE230" s="39" t="s">
        <v>23216</v>
      </c>
      <c r="BF230">
        <v>1</v>
      </c>
      <c r="BH230" s="39" t="s">
        <v>21853</v>
      </c>
      <c r="BI230">
        <v>1</v>
      </c>
      <c r="BK230" s="39" t="s">
        <v>21156</v>
      </c>
      <c r="BL230">
        <v>1</v>
      </c>
      <c r="BN230" s="39" t="s">
        <v>23226</v>
      </c>
      <c r="BO230">
        <v>0</v>
      </c>
      <c r="BQ230" s="39" t="s">
        <v>23217</v>
      </c>
      <c r="BR230">
        <v>1</v>
      </c>
      <c r="BT230" s="39" t="s">
        <v>23217</v>
      </c>
      <c r="BU230">
        <v>0</v>
      </c>
      <c r="BW230" s="39" t="s">
        <v>21156</v>
      </c>
      <c r="BX230">
        <v>1</v>
      </c>
      <c r="BZ230" s="39" t="s">
        <v>20593</v>
      </c>
      <c r="CA230">
        <v>1</v>
      </c>
      <c r="CC230" s="39" t="s">
        <v>24058</v>
      </c>
      <c r="CF230" s="39" t="s">
        <v>24804</v>
      </c>
    </row>
    <row r="231" spans="1:84" x14ac:dyDescent="0.3">
      <c r="A231">
        <v>230</v>
      </c>
      <c r="B231" s="1">
        <v>45847.419374999998</v>
      </c>
      <c r="C231" s="1">
        <v>45847.426458333335</v>
      </c>
      <c r="D231" s="39" t="s">
        <v>1210</v>
      </c>
      <c r="E231" s="39" t="s">
        <v>1211</v>
      </c>
      <c r="F231">
        <v>12</v>
      </c>
      <c r="I231" s="39" t="s">
        <v>1212</v>
      </c>
      <c r="L231">
        <v>1</v>
      </c>
      <c r="O231">
        <v>23</v>
      </c>
      <c r="R231" s="39" t="s">
        <v>24805</v>
      </c>
      <c r="U231" s="39" t="s">
        <v>24806</v>
      </c>
      <c r="X231" s="39" t="s">
        <v>23980</v>
      </c>
      <c r="Y231">
        <v>1</v>
      </c>
      <c r="AA231" s="39" t="s">
        <v>23209</v>
      </c>
      <c r="AB231">
        <v>1</v>
      </c>
      <c r="AD231" s="39" t="s">
        <v>23210</v>
      </c>
      <c r="AE231">
        <v>1</v>
      </c>
      <c r="AG231" s="39" t="s">
        <v>23211</v>
      </c>
      <c r="AH231">
        <v>1</v>
      </c>
      <c r="AJ231" s="39" t="s">
        <v>23273</v>
      </c>
      <c r="AM231" s="39" t="s">
        <v>23406</v>
      </c>
      <c r="AP231" s="39" t="s">
        <v>23989</v>
      </c>
      <c r="AS231" s="39" t="s">
        <v>24807</v>
      </c>
      <c r="AV231" s="39" t="s">
        <v>314</v>
      </c>
      <c r="AW231">
        <v>1</v>
      </c>
      <c r="AY231" s="39" t="s">
        <v>16918</v>
      </c>
      <c r="AZ231">
        <v>1</v>
      </c>
      <c r="BB231" s="39" t="s">
        <v>20679</v>
      </c>
      <c r="BC231">
        <v>1</v>
      </c>
      <c r="BE231" s="39" t="s">
        <v>23216</v>
      </c>
      <c r="BF231">
        <v>1</v>
      </c>
      <c r="BH231" s="39" t="s">
        <v>21853</v>
      </c>
      <c r="BI231">
        <v>1</v>
      </c>
      <c r="BK231" s="39" t="s">
        <v>21853</v>
      </c>
      <c r="BL231">
        <v>0</v>
      </c>
      <c r="BN231" s="39" t="s">
        <v>21157</v>
      </c>
      <c r="BO231">
        <v>1</v>
      </c>
      <c r="BQ231" s="39" t="s">
        <v>23226</v>
      </c>
      <c r="BR231">
        <v>0</v>
      </c>
      <c r="BT231" s="39" t="s">
        <v>23217</v>
      </c>
      <c r="BU231">
        <v>0</v>
      </c>
      <c r="BW231" s="39" t="s">
        <v>21156</v>
      </c>
      <c r="BX231">
        <v>1</v>
      </c>
      <c r="BZ231" s="39" t="s">
        <v>20593</v>
      </c>
      <c r="CA231">
        <v>1</v>
      </c>
      <c r="CC231" s="39" t="s">
        <v>24808</v>
      </c>
      <c r="CF231" s="39" t="s">
        <v>24809</v>
      </c>
    </row>
    <row r="232" spans="1:84" x14ac:dyDescent="0.3">
      <c r="A232">
        <v>231</v>
      </c>
      <c r="B232" s="1">
        <v>45847.857164351852</v>
      </c>
      <c r="C232" s="1">
        <v>45847.865972222222</v>
      </c>
      <c r="D232" s="39" t="s">
        <v>3999</v>
      </c>
      <c r="E232" s="39" t="s">
        <v>4000</v>
      </c>
      <c r="F232">
        <v>13</v>
      </c>
      <c r="I232" s="39" t="s">
        <v>4000</v>
      </c>
      <c r="L232">
        <v>6</v>
      </c>
      <c r="O232">
        <v>17</v>
      </c>
      <c r="R232" s="39" t="s">
        <v>24810</v>
      </c>
      <c r="U232" s="39" t="s">
        <v>24811</v>
      </c>
      <c r="X232" s="39" t="s">
        <v>23980</v>
      </c>
      <c r="Y232">
        <v>1</v>
      </c>
      <c r="AA232" s="39" t="s">
        <v>23209</v>
      </c>
      <c r="AB232">
        <v>1</v>
      </c>
      <c r="AD232" s="39" t="s">
        <v>23209</v>
      </c>
      <c r="AE232">
        <v>0</v>
      </c>
      <c r="AG232" s="39" t="s">
        <v>23304</v>
      </c>
      <c r="AH232">
        <v>0</v>
      </c>
      <c r="AJ232" s="39" t="s">
        <v>24812</v>
      </c>
      <c r="AM232" s="39" t="s">
        <v>24813</v>
      </c>
      <c r="AP232" s="39" t="s">
        <v>24814</v>
      </c>
      <c r="AS232" s="39" t="s">
        <v>24815</v>
      </c>
      <c r="AV232" s="39" t="s">
        <v>314</v>
      </c>
      <c r="AW232">
        <v>1</v>
      </c>
      <c r="AY232" s="39" t="s">
        <v>16918</v>
      </c>
      <c r="AZ232">
        <v>1</v>
      </c>
      <c r="BB232" s="39" t="s">
        <v>20679</v>
      </c>
      <c r="BC232">
        <v>1</v>
      </c>
      <c r="BE232" s="39" t="s">
        <v>23216</v>
      </c>
      <c r="BF232">
        <v>1</v>
      </c>
      <c r="BH232" s="39" t="s">
        <v>21853</v>
      </c>
      <c r="BI232">
        <v>1</v>
      </c>
      <c r="BK232" s="39" t="s">
        <v>21156</v>
      </c>
      <c r="BL232">
        <v>1</v>
      </c>
      <c r="BN232" s="39" t="s">
        <v>21157</v>
      </c>
      <c r="BO232">
        <v>1</v>
      </c>
      <c r="BQ232" s="39" t="s">
        <v>23217</v>
      </c>
      <c r="BR232">
        <v>1</v>
      </c>
      <c r="BT232" s="39" t="s">
        <v>23226</v>
      </c>
      <c r="BU232">
        <v>1</v>
      </c>
      <c r="BW232" s="39" t="s">
        <v>21156</v>
      </c>
      <c r="BX232">
        <v>1</v>
      </c>
      <c r="BZ232" s="39" t="s">
        <v>20593</v>
      </c>
      <c r="CA232">
        <v>1</v>
      </c>
      <c r="CC232" s="39" t="s">
        <v>24816</v>
      </c>
      <c r="CF232" s="39" t="s">
        <v>24817</v>
      </c>
    </row>
    <row r="233" spans="1:84" x14ac:dyDescent="0.3">
      <c r="A233">
        <v>232</v>
      </c>
      <c r="B233" s="1">
        <v>45848.408368055556</v>
      </c>
      <c r="C233" s="1">
        <v>45848.430173611108</v>
      </c>
      <c r="D233" s="39" t="s">
        <v>520</v>
      </c>
      <c r="E233" s="39" t="s">
        <v>521</v>
      </c>
      <c r="F233">
        <v>11</v>
      </c>
      <c r="I233" s="39" t="s">
        <v>521</v>
      </c>
      <c r="L233">
        <v>10</v>
      </c>
      <c r="O233">
        <v>27</v>
      </c>
      <c r="R233" s="39" t="s">
        <v>24818</v>
      </c>
      <c r="U233" s="39" t="s">
        <v>24819</v>
      </c>
      <c r="X233" s="39" t="s">
        <v>23980</v>
      </c>
      <c r="Y233">
        <v>1</v>
      </c>
      <c r="AA233" s="39" t="s">
        <v>23209</v>
      </c>
      <c r="AB233">
        <v>1</v>
      </c>
      <c r="AD233" s="39" t="s">
        <v>23210</v>
      </c>
      <c r="AE233">
        <v>1</v>
      </c>
      <c r="AG233" s="39" t="s">
        <v>23211</v>
      </c>
      <c r="AH233">
        <v>1</v>
      </c>
      <c r="AJ233" s="39" t="s">
        <v>24820</v>
      </c>
      <c r="AM233" s="39" t="s">
        <v>24821</v>
      </c>
      <c r="AP233" s="39" t="s">
        <v>24822</v>
      </c>
      <c r="AS233" s="39" t="s">
        <v>24823</v>
      </c>
      <c r="AV233" s="39" t="s">
        <v>314</v>
      </c>
      <c r="AW233">
        <v>1</v>
      </c>
      <c r="AY233" s="39" t="s">
        <v>16918</v>
      </c>
      <c r="AZ233">
        <v>1</v>
      </c>
      <c r="BB233" s="39" t="s">
        <v>20679</v>
      </c>
      <c r="BC233">
        <v>1</v>
      </c>
      <c r="BE233" s="39" t="s">
        <v>23216</v>
      </c>
      <c r="BF233">
        <v>1</v>
      </c>
      <c r="BH233" s="39" t="s">
        <v>21853</v>
      </c>
      <c r="BI233">
        <v>1</v>
      </c>
      <c r="BK233" s="39" t="s">
        <v>23217</v>
      </c>
      <c r="BL233">
        <v>0</v>
      </c>
      <c r="BN233" s="39" t="s">
        <v>23226</v>
      </c>
      <c r="BO233">
        <v>0</v>
      </c>
      <c r="BQ233" s="39" t="s">
        <v>21156</v>
      </c>
      <c r="BR233">
        <v>0</v>
      </c>
      <c r="BT233" s="39" t="s">
        <v>21157</v>
      </c>
      <c r="BU233">
        <v>0</v>
      </c>
      <c r="BW233" s="39" t="s">
        <v>21156</v>
      </c>
      <c r="BX233">
        <v>1</v>
      </c>
      <c r="BZ233" s="39" t="s">
        <v>20593</v>
      </c>
      <c r="CA233">
        <v>1</v>
      </c>
      <c r="CC233" s="39" t="s">
        <v>24824</v>
      </c>
      <c r="CF233" s="39" t="s">
        <v>24825</v>
      </c>
    </row>
    <row r="234" spans="1:84" x14ac:dyDescent="0.3">
      <c r="A234">
        <v>233</v>
      </c>
      <c r="B234" s="1">
        <v>45848.431284722225</v>
      </c>
      <c r="C234" s="1">
        <v>45848.445520833331</v>
      </c>
      <c r="D234" s="39" t="s">
        <v>4251</v>
      </c>
      <c r="E234" s="39" t="s">
        <v>4252</v>
      </c>
      <c r="F234">
        <v>10</v>
      </c>
      <c r="I234" s="39" t="s">
        <v>4252</v>
      </c>
      <c r="L234">
        <v>7</v>
      </c>
      <c r="O234">
        <v>21</v>
      </c>
      <c r="R234" s="39" t="s">
        <v>24826</v>
      </c>
      <c r="U234" s="39" t="s">
        <v>24827</v>
      </c>
      <c r="X234" s="39" t="s">
        <v>23914</v>
      </c>
      <c r="Y234">
        <v>0</v>
      </c>
      <c r="AA234" s="39" t="s">
        <v>23209</v>
      </c>
      <c r="AB234">
        <v>1</v>
      </c>
      <c r="AD234" s="39" t="s">
        <v>23210</v>
      </c>
      <c r="AE234">
        <v>1</v>
      </c>
      <c r="AG234" s="39" t="s">
        <v>23209</v>
      </c>
      <c r="AH234">
        <v>0</v>
      </c>
      <c r="AJ234" s="39" t="s">
        <v>24828</v>
      </c>
      <c r="AM234" s="39" t="s">
        <v>24829</v>
      </c>
      <c r="AP234" s="39" t="s">
        <v>23506</v>
      </c>
      <c r="AS234" s="39" t="s">
        <v>24830</v>
      </c>
      <c r="AV234" s="39" t="s">
        <v>314</v>
      </c>
      <c r="AW234">
        <v>1</v>
      </c>
      <c r="AY234" s="39" t="s">
        <v>16918</v>
      </c>
      <c r="AZ234">
        <v>1</v>
      </c>
      <c r="BB234" s="39" t="s">
        <v>20679</v>
      </c>
      <c r="BC234">
        <v>1</v>
      </c>
      <c r="BE234" s="39" t="s">
        <v>21853</v>
      </c>
      <c r="BF234">
        <v>0</v>
      </c>
      <c r="BH234" s="39" t="s">
        <v>23216</v>
      </c>
      <c r="BI234">
        <v>0</v>
      </c>
      <c r="BK234" s="39" t="s">
        <v>23216</v>
      </c>
      <c r="BL234">
        <v>0</v>
      </c>
      <c r="BN234" s="39" t="s">
        <v>21157</v>
      </c>
      <c r="BO234">
        <v>1</v>
      </c>
      <c r="BQ234" s="39" t="s">
        <v>23217</v>
      </c>
      <c r="BR234">
        <v>1</v>
      </c>
      <c r="BT234" s="39" t="s">
        <v>23226</v>
      </c>
      <c r="BU234">
        <v>1</v>
      </c>
      <c r="BW234" s="39" t="s">
        <v>21156</v>
      </c>
      <c r="BX234">
        <v>1</v>
      </c>
      <c r="BZ234" s="39" t="s">
        <v>20593</v>
      </c>
      <c r="CA234">
        <v>1</v>
      </c>
      <c r="CC234" s="39" t="s">
        <v>24754</v>
      </c>
      <c r="CF234" s="39" t="s">
        <v>24831</v>
      </c>
    </row>
    <row r="235" spans="1:84" x14ac:dyDescent="0.3">
      <c r="A235">
        <v>234</v>
      </c>
      <c r="B235" s="1">
        <v>45848.473935185182</v>
      </c>
      <c r="C235" s="1">
        <v>45848.475208333337</v>
      </c>
      <c r="D235" s="39" t="s">
        <v>4323</v>
      </c>
      <c r="E235" s="39" t="s">
        <v>4324</v>
      </c>
      <c r="F235">
        <v>7</v>
      </c>
      <c r="I235" s="39" t="s">
        <v>4324</v>
      </c>
      <c r="L235">
        <v>7</v>
      </c>
      <c r="O235">
        <v>11</v>
      </c>
      <c r="R235" s="39" t="s">
        <v>24832</v>
      </c>
      <c r="U235" s="39" t="s">
        <v>24833</v>
      </c>
      <c r="X235" s="39" t="s">
        <v>23980</v>
      </c>
      <c r="Y235">
        <v>1</v>
      </c>
      <c r="AA235" s="39" t="s">
        <v>23303</v>
      </c>
      <c r="AB235">
        <v>0</v>
      </c>
      <c r="AD235" s="39" t="s">
        <v>23210</v>
      </c>
      <c r="AE235">
        <v>1</v>
      </c>
      <c r="AG235" s="39" t="s">
        <v>23774</v>
      </c>
      <c r="AH235">
        <v>0</v>
      </c>
      <c r="AJ235" s="39" t="s">
        <v>24834</v>
      </c>
      <c r="AM235" s="39" t="s">
        <v>24835</v>
      </c>
      <c r="AP235" s="39" t="s">
        <v>24836</v>
      </c>
      <c r="AS235" s="39" t="s">
        <v>24837</v>
      </c>
      <c r="AV235" s="39" t="s">
        <v>314</v>
      </c>
      <c r="AW235">
        <v>1</v>
      </c>
      <c r="AY235" s="39" t="s">
        <v>21853</v>
      </c>
      <c r="AZ235">
        <v>0</v>
      </c>
      <c r="BB235" s="39" t="s">
        <v>20679</v>
      </c>
      <c r="BC235">
        <v>1</v>
      </c>
      <c r="BE235" s="39" t="s">
        <v>23216</v>
      </c>
      <c r="BF235">
        <v>1</v>
      </c>
      <c r="BH235" s="39" t="s">
        <v>21157</v>
      </c>
      <c r="BI235">
        <v>0</v>
      </c>
      <c r="BK235" s="39" t="s">
        <v>21156</v>
      </c>
      <c r="BL235">
        <v>1</v>
      </c>
      <c r="BN235" s="39" t="s">
        <v>16918</v>
      </c>
      <c r="BO235">
        <v>0</v>
      </c>
      <c r="BQ235" s="39" t="s">
        <v>21853</v>
      </c>
      <c r="BR235">
        <v>0</v>
      </c>
      <c r="BT235" s="39" t="s">
        <v>23217</v>
      </c>
      <c r="BU235">
        <v>0</v>
      </c>
      <c r="BW235" s="39" t="s">
        <v>16918</v>
      </c>
      <c r="BX235">
        <v>0</v>
      </c>
      <c r="BZ235" s="39" t="s">
        <v>20593</v>
      </c>
      <c r="CA235">
        <v>1</v>
      </c>
      <c r="CC235" s="39" t="s">
        <v>24838</v>
      </c>
      <c r="CF235" s="39" t="s">
        <v>24839</v>
      </c>
    </row>
    <row r="236" spans="1:84" x14ac:dyDescent="0.3">
      <c r="A236">
        <v>235</v>
      </c>
      <c r="B236" s="1">
        <v>45848.495081018518</v>
      </c>
      <c r="C236" s="1">
        <v>45848.497696759259</v>
      </c>
      <c r="D236" s="39" t="s">
        <v>3870</v>
      </c>
      <c r="E236" s="39" t="s">
        <v>3871</v>
      </c>
      <c r="F236">
        <v>0</v>
      </c>
      <c r="I236" s="39" t="s">
        <v>12779</v>
      </c>
      <c r="L236">
        <v>6</v>
      </c>
      <c r="O236">
        <v>4</v>
      </c>
      <c r="R236" s="39" t="s">
        <v>24840</v>
      </c>
      <c r="U236" s="39" t="s">
        <v>24841</v>
      </c>
      <c r="X236" s="39" t="s">
        <v>24842</v>
      </c>
      <c r="Y236">
        <v>0</v>
      </c>
      <c r="AA236" s="39" t="s">
        <v>23303</v>
      </c>
      <c r="AB236">
        <v>0</v>
      </c>
      <c r="AD236" s="39" t="s">
        <v>23211</v>
      </c>
      <c r="AE236">
        <v>0</v>
      </c>
      <c r="AG236" s="39" t="s">
        <v>23774</v>
      </c>
      <c r="AH236">
        <v>0</v>
      </c>
      <c r="AJ236" s="39" t="s">
        <v>24843</v>
      </c>
      <c r="AM236" s="39" t="s">
        <v>24829</v>
      </c>
      <c r="AP236" s="39" t="s">
        <v>24844</v>
      </c>
      <c r="AS236" s="39" t="s">
        <v>24845</v>
      </c>
      <c r="AV236" s="39" t="s">
        <v>23226</v>
      </c>
      <c r="AW236">
        <v>0</v>
      </c>
      <c r="AY236" s="39" t="s">
        <v>20679</v>
      </c>
      <c r="AZ236">
        <v>0</v>
      </c>
      <c r="BB236" s="39" t="s">
        <v>21157</v>
      </c>
      <c r="BC236">
        <v>0</v>
      </c>
      <c r="BE236" s="39" t="s">
        <v>21156</v>
      </c>
      <c r="BF236">
        <v>0</v>
      </c>
      <c r="BH236" s="39" t="s">
        <v>20593</v>
      </c>
      <c r="BI236">
        <v>0</v>
      </c>
      <c r="BK236" s="39" t="s">
        <v>21853</v>
      </c>
      <c r="BL236">
        <v>0</v>
      </c>
      <c r="BN236" s="39" t="s">
        <v>23226</v>
      </c>
      <c r="BO236">
        <v>0</v>
      </c>
      <c r="BQ236" s="39" t="s">
        <v>21157</v>
      </c>
      <c r="BR236">
        <v>0</v>
      </c>
      <c r="BT236" s="39" t="s">
        <v>21853</v>
      </c>
      <c r="BU236">
        <v>0</v>
      </c>
      <c r="BW236" s="39" t="s">
        <v>20593</v>
      </c>
      <c r="BX236">
        <v>0</v>
      </c>
      <c r="BZ236" s="39" t="s">
        <v>23216</v>
      </c>
      <c r="CA236">
        <v>0</v>
      </c>
      <c r="CC236" s="39" t="s">
        <v>23642</v>
      </c>
      <c r="CF236" s="39" t="s">
        <v>24656</v>
      </c>
    </row>
    <row r="237" spans="1:84" x14ac:dyDescent="0.3">
      <c r="A237">
        <v>236</v>
      </c>
      <c r="B237" s="1">
        <v>45848.499583333331</v>
      </c>
      <c r="C237" s="1">
        <v>45848.505057870374</v>
      </c>
      <c r="D237" s="39" t="s">
        <v>1137</v>
      </c>
      <c r="E237" s="39" t="s">
        <v>1138</v>
      </c>
      <c r="F237">
        <v>12</v>
      </c>
      <c r="I237" s="39" t="s">
        <v>1138</v>
      </c>
      <c r="L237">
        <v>2</v>
      </c>
      <c r="O237">
        <v>26</v>
      </c>
      <c r="R237" s="39" t="s">
        <v>24846</v>
      </c>
      <c r="U237" s="39" t="s">
        <v>24847</v>
      </c>
      <c r="X237" s="39" t="s">
        <v>23980</v>
      </c>
      <c r="Y237">
        <v>1</v>
      </c>
      <c r="AA237" s="39" t="s">
        <v>23209</v>
      </c>
      <c r="AB237">
        <v>1</v>
      </c>
      <c r="AD237" s="39" t="s">
        <v>23210</v>
      </c>
      <c r="AE237">
        <v>1</v>
      </c>
      <c r="AG237" s="39" t="s">
        <v>23211</v>
      </c>
      <c r="AH237">
        <v>1</v>
      </c>
      <c r="AJ237" s="39" t="s">
        <v>24285</v>
      </c>
      <c r="AM237" s="39" t="s">
        <v>24848</v>
      </c>
      <c r="AP237" s="39" t="s">
        <v>24849</v>
      </c>
      <c r="AS237" s="39" t="s">
        <v>24850</v>
      </c>
      <c r="AV237" s="39" t="s">
        <v>314</v>
      </c>
      <c r="AW237">
        <v>1</v>
      </c>
      <c r="AY237" s="39" t="s">
        <v>16918</v>
      </c>
      <c r="AZ237">
        <v>1</v>
      </c>
      <c r="BB237" s="39" t="s">
        <v>20679</v>
      </c>
      <c r="BC237">
        <v>1</v>
      </c>
      <c r="BE237" s="39" t="s">
        <v>23216</v>
      </c>
      <c r="BF237">
        <v>1</v>
      </c>
      <c r="BH237" s="39" t="s">
        <v>21853</v>
      </c>
      <c r="BI237">
        <v>1</v>
      </c>
      <c r="BK237" s="39" t="s">
        <v>21156</v>
      </c>
      <c r="BL237">
        <v>1</v>
      </c>
      <c r="BN237" s="39" t="s">
        <v>21157</v>
      </c>
      <c r="BO237">
        <v>1</v>
      </c>
      <c r="BQ237" s="39" t="s">
        <v>23226</v>
      </c>
      <c r="BR237">
        <v>0</v>
      </c>
      <c r="BT237" s="39" t="s">
        <v>23217</v>
      </c>
      <c r="BU237">
        <v>0</v>
      </c>
      <c r="BW237" s="39" t="s">
        <v>21156</v>
      </c>
      <c r="BX237">
        <v>1</v>
      </c>
      <c r="BZ237" s="39" t="s">
        <v>21157</v>
      </c>
      <c r="CA237">
        <v>0</v>
      </c>
      <c r="CC237" s="39" t="s">
        <v>24851</v>
      </c>
      <c r="CF237" s="39" t="s">
        <v>24852</v>
      </c>
    </row>
    <row r="238" spans="1:84" x14ac:dyDescent="0.3">
      <c r="A238">
        <v>237</v>
      </c>
      <c r="B238" s="1">
        <v>45848.506851851853</v>
      </c>
      <c r="C238" s="1">
        <v>45848.506979166668</v>
      </c>
      <c r="D238" s="39" t="s">
        <v>4091</v>
      </c>
      <c r="E238" s="39" t="s">
        <v>4092</v>
      </c>
      <c r="F238">
        <v>15</v>
      </c>
      <c r="I238" s="39" t="s">
        <v>4092</v>
      </c>
      <c r="L238">
        <v>6</v>
      </c>
      <c r="O238">
        <v>23</v>
      </c>
      <c r="R238" s="39" t="s">
        <v>24853</v>
      </c>
      <c r="U238" s="39" t="s">
        <v>24854</v>
      </c>
      <c r="X238" s="39" t="s">
        <v>23980</v>
      </c>
      <c r="Y238">
        <v>1</v>
      </c>
      <c r="AA238" s="39" t="s">
        <v>23209</v>
      </c>
      <c r="AB238">
        <v>1</v>
      </c>
      <c r="AD238" s="39" t="s">
        <v>23210</v>
      </c>
      <c r="AE238">
        <v>1</v>
      </c>
      <c r="AG238" s="39" t="s">
        <v>23211</v>
      </c>
      <c r="AH238">
        <v>1</v>
      </c>
      <c r="AJ238" s="39" t="s">
        <v>24855</v>
      </c>
      <c r="AM238" s="39" t="s">
        <v>24856</v>
      </c>
      <c r="AP238" s="39" t="s">
        <v>24857</v>
      </c>
      <c r="AS238" s="39" t="s">
        <v>24689</v>
      </c>
      <c r="AV238" s="39" t="s">
        <v>314</v>
      </c>
      <c r="AW238">
        <v>1</v>
      </c>
      <c r="AY238" s="39" t="s">
        <v>16918</v>
      </c>
      <c r="AZ238">
        <v>1</v>
      </c>
      <c r="BB238" s="39" t="s">
        <v>20679</v>
      </c>
      <c r="BC238">
        <v>1</v>
      </c>
      <c r="BE238" s="39" t="s">
        <v>23216</v>
      </c>
      <c r="BF238">
        <v>1</v>
      </c>
      <c r="BH238" s="39" t="s">
        <v>21853</v>
      </c>
      <c r="BI238">
        <v>1</v>
      </c>
      <c r="BK238" s="39" t="s">
        <v>21156</v>
      </c>
      <c r="BL238">
        <v>1</v>
      </c>
      <c r="BN238" s="39" t="s">
        <v>21157</v>
      </c>
      <c r="BO238">
        <v>1</v>
      </c>
      <c r="BQ238" s="39" t="s">
        <v>23217</v>
      </c>
      <c r="BR238">
        <v>1</v>
      </c>
      <c r="BT238" s="39" t="s">
        <v>23226</v>
      </c>
      <c r="BU238">
        <v>1</v>
      </c>
      <c r="BW238" s="39" t="s">
        <v>21156</v>
      </c>
      <c r="BX238">
        <v>1</v>
      </c>
      <c r="BZ238" s="39" t="s">
        <v>20593</v>
      </c>
      <c r="CA238">
        <v>1</v>
      </c>
      <c r="CC238" s="39" t="s">
        <v>24858</v>
      </c>
      <c r="CF238" s="39" t="s">
        <v>24859</v>
      </c>
    </row>
    <row r="239" spans="1:84" x14ac:dyDescent="0.3">
      <c r="A239">
        <v>238</v>
      </c>
      <c r="B239" s="1">
        <v>45848.482719907406</v>
      </c>
      <c r="C239" s="1">
        <v>45848.507071759261</v>
      </c>
      <c r="D239" s="39" t="s">
        <v>4059</v>
      </c>
      <c r="E239" s="39" t="s">
        <v>4060</v>
      </c>
      <c r="F239">
        <v>13</v>
      </c>
      <c r="I239" s="39" t="s">
        <v>4060</v>
      </c>
      <c r="L239">
        <v>6</v>
      </c>
      <c r="O239">
        <v>34</v>
      </c>
      <c r="R239" s="39" t="s">
        <v>24860</v>
      </c>
      <c r="U239" s="39" t="s">
        <v>24861</v>
      </c>
      <c r="X239" s="39" t="s">
        <v>23980</v>
      </c>
      <c r="Y239">
        <v>1</v>
      </c>
      <c r="AA239" s="39" t="s">
        <v>23209</v>
      </c>
      <c r="AB239">
        <v>1</v>
      </c>
      <c r="AD239" s="39" t="s">
        <v>23210</v>
      </c>
      <c r="AE239">
        <v>1</v>
      </c>
      <c r="AG239" s="39" t="s">
        <v>23211</v>
      </c>
      <c r="AH239">
        <v>1</v>
      </c>
      <c r="AJ239" s="39" t="s">
        <v>24862</v>
      </c>
      <c r="AM239" s="39" t="s">
        <v>24863</v>
      </c>
      <c r="AP239" s="39" t="s">
        <v>24864</v>
      </c>
      <c r="AS239" s="39" t="s">
        <v>24865</v>
      </c>
      <c r="AV239" s="39" t="s">
        <v>314</v>
      </c>
      <c r="AW239">
        <v>1</v>
      </c>
      <c r="AY239" s="39" t="s">
        <v>16918</v>
      </c>
      <c r="AZ239">
        <v>1</v>
      </c>
      <c r="BB239" s="39" t="s">
        <v>20679</v>
      </c>
      <c r="BC239">
        <v>1</v>
      </c>
      <c r="BE239" s="39" t="s">
        <v>21853</v>
      </c>
      <c r="BF239">
        <v>0</v>
      </c>
      <c r="BH239" s="39" t="s">
        <v>21853</v>
      </c>
      <c r="BI239">
        <v>1</v>
      </c>
      <c r="BK239" s="39" t="s">
        <v>21156</v>
      </c>
      <c r="BL239">
        <v>1</v>
      </c>
      <c r="BN239" s="39" t="s">
        <v>21157</v>
      </c>
      <c r="BO239">
        <v>1</v>
      </c>
      <c r="BQ239" s="39" t="s">
        <v>23217</v>
      </c>
      <c r="BR239">
        <v>1</v>
      </c>
      <c r="BT239" s="39" t="s">
        <v>23217</v>
      </c>
      <c r="BU239">
        <v>0</v>
      </c>
      <c r="BW239" s="39" t="s">
        <v>21156</v>
      </c>
      <c r="BX239">
        <v>1</v>
      </c>
      <c r="BZ239" s="39" t="s">
        <v>20593</v>
      </c>
      <c r="CA239">
        <v>1</v>
      </c>
      <c r="CC239" s="39" t="s">
        <v>24866</v>
      </c>
      <c r="CF239" s="39" t="s">
        <v>24867</v>
      </c>
    </row>
    <row r="240" spans="1:84" x14ac:dyDescent="0.3">
      <c r="A240">
        <v>239</v>
      </c>
      <c r="B240" s="1">
        <v>45848.52244212963</v>
      </c>
      <c r="C240" s="1">
        <v>45848.555324074077</v>
      </c>
      <c r="D240" s="39" t="s">
        <v>4283</v>
      </c>
      <c r="E240" s="39" t="s">
        <v>4284</v>
      </c>
      <c r="F240">
        <v>11</v>
      </c>
      <c r="I240" s="39" t="s">
        <v>4285</v>
      </c>
      <c r="L240">
        <v>7</v>
      </c>
      <c r="O240">
        <v>22</v>
      </c>
      <c r="R240" s="39" t="s">
        <v>24868</v>
      </c>
      <c r="U240" s="39" t="s">
        <v>24869</v>
      </c>
      <c r="X240" s="39" t="s">
        <v>23980</v>
      </c>
      <c r="Y240">
        <v>1</v>
      </c>
      <c r="AA240" s="39" t="s">
        <v>23209</v>
      </c>
      <c r="AB240">
        <v>1</v>
      </c>
      <c r="AD240" s="39" t="s">
        <v>23774</v>
      </c>
      <c r="AE240">
        <v>0</v>
      </c>
      <c r="AG240" s="39" t="s">
        <v>23210</v>
      </c>
      <c r="AH240">
        <v>0</v>
      </c>
      <c r="AJ240" s="39" t="s">
        <v>24870</v>
      </c>
      <c r="AM240" s="39" t="s">
        <v>24871</v>
      </c>
      <c r="AP240" s="39" t="s">
        <v>24872</v>
      </c>
      <c r="AS240" s="39" t="s">
        <v>24873</v>
      </c>
      <c r="AV240" s="39" t="s">
        <v>314</v>
      </c>
      <c r="AW240">
        <v>1</v>
      </c>
      <c r="AY240" s="39" t="s">
        <v>16918</v>
      </c>
      <c r="AZ240">
        <v>1</v>
      </c>
      <c r="BB240" s="39" t="s">
        <v>20679</v>
      </c>
      <c r="BC240">
        <v>1</v>
      </c>
      <c r="BE240" s="39" t="s">
        <v>23216</v>
      </c>
      <c r="BF240">
        <v>1</v>
      </c>
      <c r="BH240" s="39" t="s">
        <v>21853</v>
      </c>
      <c r="BI240">
        <v>1</v>
      </c>
      <c r="BK240" s="39" t="s">
        <v>21156</v>
      </c>
      <c r="BL240">
        <v>1</v>
      </c>
      <c r="BN240" s="39" t="s">
        <v>21157</v>
      </c>
      <c r="BO240">
        <v>1</v>
      </c>
      <c r="BQ240" s="39" t="s">
        <v>23226</v>
      </c>
      <c r="BR240">
        <v>0</v>
      </c>
      <c r="BT240" s="39" t="s">
        <v>23217</v>
      </c>
      <c r="BU240">
        <v>0</v>
      </c>
      <c r="BW240" s="39" t="s">
        <v>21156</v>
      </c>
      <c r="BX240">
        <v>1</v>
      </c>
      <c r="BZ240" s="39" t="s">
        <v>20593</v>
      </c>
      <c r="CA240">
        <v>1</v>
      </c>
      <c r="CC240" s="39" t="s">
        <v>24874</v>
      </c>
      <c r="CF240" s="39" t="s">
        <v>24875</v>
      </c>
    </row>
    <row r="241" spans="1:84" x14ac:dyDescent="0.3">
      <c r="A241">
        <v>240</v>
      </c>
      <c r="B241" s="1">
        <v>45848.57671296296</v>
      </c>
      <c r="C241" s="1">
        <v>45848.585092592592</v>
      </c>
      <c r="D241" s="39" t="s">
        <v>4469</v>
      </c>
      <c r="E241" s="39" t="s">
        <v>4470</v>
      </c>
      <c r="F241">
        <v>12</v>
      </c>
      <c r="I241" s="39" t="s">
        <v>4470</v>
      </c>
      <c r="L241">
        <v>7</v>
      </c>
      <c r="O241">
        <v>31</v>
      </c>
      <c r="R241" s="39" t="s">
        <v>24876</v>
      </c>
      <c r="U241" s="39" t="s">
        <v>24877</v>
      </c>
      <c r="X241" s="39" t="s">
        <v>23914</v>
      </c>
      <c r="Y241">
        <v>0</v>
      </c>
      <c r="AA241" s="39" t="s">
        <v>23209</v>
      </c>
      <c r="AB241">
        <v>1</v>
      </c>
      <c r="AD241" s="39" t="s">
        <v>23210</v>
      </c>
      <c r="AE241">
        <v>1</v>
      </c>
      <c r="AG241" s="39" t="s">
        <v>23211</v>
      </c>
      <c r="AH241">
        <v>1</v>
      </c>
      <c r="AJ241" s="39" t="s">
        <v>24878</v>
      </c>
      <c r="AM241" s="39" t="s">
        <v>24829</v>
      </c>
      <c r="AP241" s="39" t="s">
        <v>23506</v>
      </c>
      <c r="AS241" s="39" t="s">
        <v>24845</v>
      </c>
      <c r="AV241" s="39" t="s">
        <v>314</v>
      </c>
      <c r="AW241">
        <v>1</v>
      </c>
      <c r="AY241" s="39" t="s">
        <v>16918</v>
      </c>
      <c r="AZ241">
        <v>1</v>
      </c>
      <c r="BB241" s="39" t="s">
        <v>20679</v>
      </c>
      <c r="BC241">
        <v>1</v>
      </c>
      <c r="BE241" s="39" t="s">
        <v>23216</v>
      </c>
      <c r="BF241">
        <v>1</v>
      </c>
      <c r="BH241" s="39" t="s">
        <v>21853</v>
      </c>
      <c r="BI241">
        <v>1</v>
      </c>
      <c r="BK241" s="39" t="s">
        <v>21156</v>
      </c>
      <c r="BL241">
        <v>1</v>
      </c>
      <c r="BN241" s="39" t="s">
        <v>21157</v>
      </c>
      <c r="BO241">
        <v>1</v>
      </c>
      <c r="BQ241" s="39" t="s">
        <v>23226</v>
      </c>
      <c r="BR241">
        <v>0</v>
      </c>
      <c r="BT241" s="39" t="s">
        <v>23217</v>
      </c>
      <c r="BU241">
        <v>0</v>
      </c>
      <c r="BW241" s="39" t="s">
        <v>21156</v>
      </c>
      <c r="BX241">
        <v>1</v>
      </c>
      <c r="BZ241" s="39" t="s">
        <v>20593</v>
      </c>
      <c r="CA241">
        <v>1</v>
      </c>
      <c r="CC241" s="39" t="s">
        <v>24754</v>
      </c>
      <c r="CF241" s="39" t="s">
        <v>24656</v>
      </c>
    </row>
    <row r="242" spans="1:84" x14ac:dyDescent="0.3">
      <c r="A242">
        <v>241</v>
      </c>
      <c r="B242" s="1">
        <v>45848.585613425923</v>
      </c>
      <c r="C242" s="1">
        <v>45848.590763888889</v>
      </c>
      <c r="D242" s="39" t="s">
        <v>4259</v>
      </c>
      <c r="E242" s="39" t="s">
        <v>4260</v>
      </c>
      <c r="F242">
        <v>8</v>
      </c>
      <c r="I242" s="39" t="s">
        <v>12471</v>
      </c>
      <c r="L242">
        <v>7</v>
      </c>
      <c r="O242">
        <v>9</v>
      </c>
      <c r="R242" s="39" t="s">
        <v>24879</v>
      </c>
      <c r="U242" s="39" t="s">
        <v>24880</v>
      </c>
      <c r="X242" s="39" t="s">
        <v>23980</v>
      </c>
      <c r="Y242">
        <v>1</v>
      </c>
      <c r="AA242" s="39" t="s">
        <v>23209</v>
      </c>
      <c r="AB242">
        <v>1</v>
      </c>
      <c r="AD242" s="39" t="s">
        <v>23210</v>
      </c>
      <c r="AE242">
        <v>1</v>
      </c>
      <c r="AG242" s="39" t="s">
        <v>23211</v>
      </c>
      <c r="AH242">
        <v>1</v>
      </c>
      <c r="AJ242" s="39" t="s">
        <v>23232</v>
      </c>
      <c r="AM242" s="39" t="s">
        <v>24881</v>
      </c>
      <c r="AP242" s="39" t="s">
        <v>24882</v>
      </c>
      <c r="AS242" s="39" t="s">
        <v>24883</v>
      </c>
      <c r="AV242" s="39" t="s">
        <v>314</v>
      </c>
      <c r="AW242">
        <v>1</v>
      </c>
      <c r="AY242" s="39" t="s">
        <v>16918</v>
      </c>
      <c r="AZ242">
        <v>1</v>
      </c>
      <c r="BB242" s="39" t="s">
        <v>20679</v>
      </c>
      <c r="BC242">
        <v>1</v>
      </c>
      <c r="BE242" s="39" t="s">
        <v>21853</v>
      </c>
      <c r="BF242">
        <v>0</v>
      </c>
      <c r="BH242" s="39" t="s">
        <v>23216</v>
      </c>
      <c r="BI242">
        <v>0</v>
      </c>
      <c r="BK242" s="39" t="s">
        <v>23217</v>
      </c>
      <c r="BL242">
        <v>0</v>
      </c>
      <c r="BN242" s="39" t="s">
        <v>21156</v>
      </c>
      <c r="BO242">
        <v>0</v>
      </c>
      <c r="BQ242" s="39" t="s">
        <v>20593</v>
      </c>
      <c r="BR242">
        <v>0</v>
      </c>
      <c r="BT242" s="39" t="s">
        <v>23226</v>
      </c>
      <c r="BU242">
        <v>1</v>
      </c>
      <c r="BW242" s="39" t="s">
        <v>21157</v>
      </c>
      <c r="BX242">
        <v>0</v>
      </c>
      <c r="BZ242" s="39" t="s">
        <v>23217</v>
      </c>
      <c r="CA242">
        <v>0</v>
      </c>
      <c r="CC242" s="39" t="s">
        <v>24884</v>
      </c>
      <c r="CF242" s="39" t="s">
        <v>24885</v>
      </c>
    </row>
    <row r="243" spans="1:84" x14ac:dyDescent="0.3">
      <c r="A243">
        <v>242</v>
      </c>
      <c r="B243" s="1">
        <v>45848.592499999999</v>
      </c>
      <c r="C243" s="1">
        <v>45848.593541666669</v>
      </c>
      <c r="D243" s="39" t="s">
        <v>2175</v>
      </c>
      <c r="E243" s="39" t="s">
        <v>2176</v>
      </c>
      <c r="F243">
        <v>13</v>
      </c>
      <c r="I243" s="39" t="s">
        <v>2177</v>
      </c>
      <c r="L243">
        <v>4</v>
      </c>
      <c r="O243">
        <v>18</v>
      </c>
      <c r="R243" s="39" t="s">
        <v>24886</v>
      </c>
      <c r="U243" s="39" t="s">
        <v>24887</v>
      </c>
      <c r="X243" s="39" t="s">
        <v>23980</v>
      </c>
      <c r="Y243">
        <v>1</v>
      </c>
      <c r="AA243" s="39" t="s">
        <v>23209</v>
      </c>
      <c r="AB243">
        <v>1</v>
      </c>
      <c r="AD243" s="39" t="s">
        <v>23210</v>
      </c>
      <c r="AE243">
        <v>1</v>
      </c>
      <c r="AG243" s="39" t="s">
        <v>23211</v>
      </c>
      <c r="AH243">
        <v>1</v>
      </c>
      <c r="AJ243" s="39" t="s">
        <v>24888</v>
      </c>
      <c r="AM243" s="39" t="s">
        <v>24889</v>
      </c>
      <c r="AP243" s="39" t="s">
        <v>24890</v>
      </c>
      <c r="AS243" s="39" t="s">
        <v>24891</v>
      </c>
      <c r="AV243" s="39" t="s">
        <v>314</v>
      </c>
      <c r="AW243">
        <v>1</v>
      </c>
      <c r="AY243" s="39" t="s">
        <v>16918</v>
      </c>
      <c r="AZ243">
        <v>1</v>
      </c>
      <c r="BB243" s="39" t="s">
        <v>20679</v>
      </c>
      <c r="BC243">
        <v>1</v>
      </c>
      <c r="BE243" s="39" t="s">
        <v>23216</v>
      </c>
      <c r="BF243">
        <v>1</v>
      </c>
      <c r="BH243" s="39" t="s">
        <v>21853</v>
      </c>
      <c r="BI243">
        <v>1</v>
      </c>
      <c r="BK243" s="39" t="s">
        <v>21156</v>
      </c>
      <c r="BL243">
        <v>1</v>
      </c>
      <c r="BN243" s="39" t="s">
        <v>21157</v>
      </c>
      <c r="BO243">
        <v>1</v>
      </c>
      <c r="BQ243" s="39" t="s">
        <v>23226</v>
      </c>
      <c r="BR243">
        <v>0</v>
      </c>
      <c r="BT243" s="39" t="s">
        <v>23217</v>
      </c>
      <c r="BU243">
        <v>0</v>
      </c>
      <c r="BW243" s="39" t="s">
        <v>21156</v>
      </c>
      <c r="BX243">
        <v>1</v>
      </c>
      <c r="BZ243" s="39" t="s">
        <v>20593</v>
      </c>
      <c r="CA243">
        <v>1</v>
      </c>
      <c r="CC243" s="39" t="s">
        <v>24892</v>
      </c>
      <c r="CF243" s="39" t="s">
        <v>24893</v>
      </c>
    </row>
    <row r="244" spans="1:84" x14ac:dyDescent="0.3">
      <c r="A244">
        <v>243</v>
      </c>
      <c r="B244" s="1">
        <v>45848.65357638889</v>
      </c>
      <c r="C244" s="1">
        <v>45848.670671296299</v>
      </c>
      <c r="D244" s="39" t="s">
        <v>2900</v>
      </c>
      <c r="E244" s="39" t="s">
        <v>2901</v>
      </c>
      <c r="F244">
        <v>5</v>
      </c>
      <c r="I244" s="39" t="s">
        <v>2901</v>
      </c>
      <c r="L244">
        <v>5</v>
      </c>
      <c r="O244">
        <v>24</v>
      </c>
      <c r="R244" s="39" t="s">
        <v>24894</v>
      </c>
      <c r="U244" s="39" t="s">
        <v>24895</v>
      </c>
      <c r="X244" s="39" t="s">
        <v>24239</v>
      </c>
      <c r="Y244">
        <v>0</v>
      </c>
      <c r="AA244" s="39" t="s">
        <v>23209</v>
      </c>
      <c r="AB244">
        <v>1</v>
      </c>
      <c r="AD244" s="39" t="s">
        <v>23303</v>
      </c>
      <c r="AE244">
        <v>0</v>
      </c>
      <c r="AG244" s="39" t="s">
        <v>23211</v>
      </c>
      <c r="AH244">
        <v>1</v>
      </c>
      <c r="AJ244" s="39" t="s">
        <v>24896</v>
      </c>
      <c r="AM244" s="39" t="s">
        <v>24897</v>
      </c>
      <c r="AP244" s="39" t="s">
        <v>24898</v>
      </c>
      <c r="AS244" s="39" t="s">
        <v>24899</v>
      </c>
      <c r="AV244" s="39" t="s">
        <v>314</v>
      </c>
      <c r="AW244">
        <v>1</v>
      </c>
      <c r="AY244" s="39" t="s">
        <v>16918</v>
      </c>
      <c r="AZ244">
        <v>1</v>
      </c>
      <c r="BB244" s="39" t="s">
        <v>20679</v>
      </c>
      <c r="BC244">
        <v>1</v>
      </c>
      <c r="BE244" s="39" t="s">
        <v>21853</v>
      </c>
      <c r="BF244">
        <v>0</v>
      </c>
      <c r="BH244" s="39" t="s">
        <v>23216</v>
      </c>
      <c r="BI244">
        <v>0</v>
      </c>
      <c r="BK244" s="39" t="s">
        <v>23217</v>
      </c>
      <c r="BL244">
        <v>0</v>
      </c>
      <c r="BN244" s="39" t="s">
        <v>23226</v>
      </c>
      <c r="BO244">
        <v>0</v>
      </c>
      <c r="BQ244" s="39" t="s">
        <v>21156</v>
      </c>
      <c r="BR244">
        <v>0</v>
      </c>
      <c r="BT244" s="39" t="s">
        <v>21157</v>
      </c>
      <c r="BU244">
        <v>0</v>
      </c>
      <c r="BW244" s="39" t="s">
        <v>20593</v>
      </c>
      <c r="BX244">
        <v>0</v>
      </c>
      <c r="BZ244" s="39" t="s">
        <v>21853</v>
      </c>
      <c r="CA244">
        <v>0</v>
      </c>
      <c r="CC244" s="39" t="s">
        <v>24900</v>
      </c>
      <c r="CF244" s="39" t="s">
        <v>24901</v>
      </c>
    </row>
    <row r="245" spans="1:84" x14ac:dyDescent="0.3">
      <c r="A245">
        <v>244</v>
      </c>
      <c r="B245" s="1">
        <v>45848.709849537037</v>
      </c>
      <c r="C245" s="1">
        <v>45848.726944444446</v>
      </c>
      <c r="D245" s="39" t="s">
        <v>2265</v>
      </c>
      <c r="E245" s="39" t="s">
        <v>2266</v>
      </c>
      <c r="F245">
        <v>13</v>
      </c>
      <c r="I245" s="39" t="s">
        <v>2266</v>
      </c>
      <c r="L245">
        <v>4</v>
      </c>
      <c r="O245">
        <v>31</v>
      </c>
      <c r="R245" s="39" t="s">
        <v>24902</v>
      </c>
      <c r="U245" s="39" t="s">
        <v>24903</v>
      </c>
      <c r="X245" s="39" t="s">
        <v>23980</v>
      </c>
      <c r="Y245">
        <v>1</v>
      </c>
      <c r="AA245" s="39" t="s">
        <v>23209</v>
      </c>
      <c r="AB245">
        <v>1</v>
      </c>
      <c r="AD245" s="39" t="s">
        <v>23210</v>
      </c>
      <c r="AE245">
        <v>1</v>
      </c>
      <c r="AG245" s="39" t="s">
        <v>23211</v>
      </c>
      <c r="AH245">
        <v>1</v>
      </c>
      <c r="AJ245" s="39" t="s">
        <v>24904</v>
      </c>
      <c r="AM245" s="39" t="s">
        <v>24905</v>
      </c>
      <c r="AP245" s="39" t="s">
        <v>24906</v>
      </c>
      <c r="AS245" s="39" t="s">
        <v>24907</v>
      </c>
      <c r="AV245" s="39" t="s">
        <v>314</v>
      </c>
      <c r="AW245">
        <v>1</v>
      </c>
      <c r="AY245" s="39" t="s">
        <v>16918</v>
      </c>
      <c r="AZ245">
        <v>1</v>
      </c>
      <c r="BB245" s="39" t="s">
        <v>20679</v>
      </c>
      <c r="BC245">
        <v>1</v>
      </c>
      <c r="BE245" s="39" t="s">
        <v>23216</v>
      </c>
      <c r="BF245">
        <v>1</v>
      </c>
      <c r="BH245" s="39" t="s">
        <v>21853</v>
      </c>
      <c r="BI245">
        <v>1</v>
      </c>
      <c r="BK245" s="39" t="s">
        <v>21156</v>
      </c>
      <c r="BL245">
        <v>1</v>
      </c>
      <c r="BN245" s="39" t="s">
        <v>21157</v>
      </c>
      <c r="BO245">
        <v>1</v>
      </c>
      <c r="BQ245" s="39" t="s">
        <v>23226</v>
      </c>
      <c r="BR245">
        <v>0</v>
      </c>
      <c r="BT245" s="39" t="s">
        <v>23217</v>
      </c>
      <c r="BU245">
        <v>0</v>
      </c>
      <c r="BW245" s="39" t="s">
        <v>21156</v>
      </c>
      <c r="BX245">
        <v>1</v>
      </c>
      <c r="BZ245" s="39" t="s">
        <v>20593</v>
      </c>
      <c r="CA245">
        <v>1</v>
      </c>
      <c r="CC245" s="39" t="s">
        <v>24908</v>
      </c>
      <c r="CF245" s="39" t="s">
        <v>24909</v>
      </c>
    </row>
    <row r="246" spans="1:84" x14ac:dyDescent="0.3">
      <c r="A246">
        <v>245</v>
      </c>
      <c r="B246" s="1">
        <v>45848.713333333333</v>
      </c>
      <c r="C246" s="1">
        <v>45848.729490740741</v>
      </c>
      <c r="D246" s="39" t="s">
        <v>2218</v>
      </c>
      <c r="E246" s="39" t="s">
        <v>2219</v>
      </c>
      <c r="F246">
        <v>13</v>
      </c>
      <c r="I246" s="39" t="s">
        <v>2219</v>
      </c>
      <c r="L246">
        <v>4</v>
      </c>
      <c r="O246">
        <v>22</v>
      </c>
      <c r="R246" s="39" t="s">
        <v>24910</v>
      </c>
      <c r="U246" s="39" t="s">
        <v>24877</v>
      </c>
      <c r="X246" s="39" t="s">
        <v>23980</v>
      </c>
      <c r="Y246">
        <v>1</v>
      </c>
      <c r="AA246" s="39" t="s">
        <v>23209</v>
      </c>
      <c r="AB246">
        <v>1</v>
      </c>
      <c r="AD246" s="39" t="s">
        <v>23210</v>
      </c>
      <c r="AE246">
        <v>1</v>
      </c>
      <c r="AG246" s="39" t="s">
        <v>23211</v>
      </c>
      <c r="AH246">
        <v>1</v>
      </c>
      <c r="AJ246" s="39" t="s">
        <v>23288</v>
      </c>
      <c r="AM246" s="39" t="s">
        <v>24911</v>
      </c>
      <c r="AP246" s="39" t="s">
        <v>24912</v>
      </c>
      <c r="AS246" s="39" t="s">
        <v>24913</v>
      </c>
      <c r="AV246" s="39" t="s">
        <v>314</v>
      </c>
      <c r="AW246">
        <v>1</v>
      </c>
      <c r="AY246" s="39" t="s">
        <v>16918</v>
      </c>
      <c r="AZ246">
        <v>1</v>
      </c>
      <c r="BB246" s="39" t="s">
        <v>20679</v>
      </c>
      <c r="BC246">
        <v>1</v>
      </c>
      <c r="BE246" s="39" t="s">
        <v>23216</v>
      </c>
      <c r="BF246">
        <v>1</v>
      </c>
      <c r="BH246" s="39" t="s">
        <v>21853</v>
      </c>
      <c r="BI246">
        <v>1</v>
      </c>
      <c r="BK246" s="39" t="s">
        <v>21156</v>
      </c>
      <c r="BL246">
        <v>1</v>
      </c>
      <c r="BN246" s="39" t="s">
        <v>21157</v>
      </c>
      <c r="BO246">
        <v>1</v>
      </c>
      <c r="BQ246" s="39" t="s">
        <v>23226</v>
      </c>
      <c r="BR246">
        <v>0</v>
      </c>
      <c r="BT246" s="39" t="s">
        <v>23217</v>
      </c>
      <c r="BU246">
        <v>0</v>
      </c>
      <c r="BW246" s="39" t="s">
        <v>21156</v>
      </c>
      <c r="BX246">
        <v>1</v>
      </c>
      <c r="BZ246" s="39" t="s">
        <v>20593</v>
      </c>
      <c r="CA246">
        <v>1</v>
      </c>
      <c r="CC246" s="39" t="s">
        <v>23968</v>
      </c>
      <c r="CF246" s="39" t="s">
        <v>24914</v>
      </c>
    </row>
    <row r="247" spans="1:84" x14ac:dyDescent="0.3">
      <c r="A247">
        <v>246</v>
      </c>
      <c r="B247" s="1">
        <v>45848.726689814815</v>
      </c>
      <c r="C247" s="1">
        <v>45848.735891203702</v>
      </c>
      <c r="D247" s="39" t="s">
        <v>3170</v>
      </c>
      <c r="E247" s="39" t="s">
        <v>3171</v>
      </c>
      <c r="F247">
        <v>12</v>
      </c>
      <c r="I247" s="39" t="s">
        <v>3171</v>
      </c>
      <c r="L247">
        <v>3</v>
      </c>
      <c r="O247">
        <v>6</v>
      </c>
      <c r="R247" s="39" t="s">
        <v>24915</v>
      </c>
      <c r="U247" s="39" t="s">
        <v>24916</v>
      </c>
      <c r="X247" s="39" t="s">
        <v>24292</v>
      </c>
      <c r="Y247">
        <v>0</v>
      </c>
      <c r="AA247" s="39" t="s">
        <v>23209</v>
      </c>
      <c r="AB247">
        <v>1</v>
      </c>
      <c r="AD247" s="39" t="s">
        <v>23210</v>
      </c>
      <c r="AE247">
        <v>1</v>
      </c>
      <c r="AG247" s="39" t="s">
        <v>23211</v>
      </c>
      <c r="AH247">
        <v>1</v>
      </c>
      <c r="AJ247" s="39" t="s">
        <v>23536</v>
      </c>
      <c r="AM247" s="39" t="s">
        <v>24917</v>
      </c>
      <c r="AP247" s="39" t="s">
        <v>24918</v>
      </c>
      <c r="AS247" s="39" t="s">
        <v>23215</v>
      </c>
      <c r="AV247" s="39" t="s">
        <v>314</v>
      </c>
      <c r="AW247">
        <v>1</v>
      </c>
      <c r="AY247" s="39" t="s">
        <v>16918</v>
      </c>
      <c r="AZ247">
        <v>1</v>
      </c>
      <c r="BB247" s="39" t="s">
        <v>20679</v>
      </c>
      <c r="BC247">
        <v>1</v>
      </c>
      <c r="BE247" s="39" t="s">
        <v>23216</v>
      </c>
      <c r="BF247">
        <v>1</v>
      </c>
      <c r="BH247" s="39" t="s">
        <v>21853</v>
      </c>
      <c r="BI247">
        <v>1</v>
      </c>
      <c r="BK247" s="39" t="s">
        <v>21156</v>
      </c>
      <c r="BL247">
        <v>1</v>
      </c>
      <c r="BN247" s="39" t="s">
        <v>21157</v>
      </c>
      <c r="BO247">
        <v>1</v>
      </c>
      <c r="BQ247" s="39" t="s">
        <v>23226</v>
      </c>
      <c r="BR247">
        <v>0</v>
      </c>
      <c r="BT247" s="39" t="s">
        <v>23217</v>
      </c>
      <c r="BU247">
        <v>0</v>
      </c>
      <c r="BW247" s="39" t="s">
        <v>21156</v>
      </c>
      <c r="BX247">
        <v>1</v>
      </c>
      <c r="BZ247" s="39" t="s">
        <v>20593</v>
      </c>
      <c r="CA247">
        <v>1</v>
      </c>
      <c r="CC247" s="39" t="s">
        <v>24919</v>
      </c>
      <c r="CF247" s="39" t="s">
        <v>24920</v>
      </c>
    </row>
    <row r="248" spans="1:84" x14ac:dyDescent="0.3">
      <c r="A248">
        <v>247</v>
      </c>
      <c r="B248" s="1">
        <v>45848.893125000002</v>
      </c>
      <c r="C248" s="1">
        <v>45848.893194444441</v>
      </c>
      <c r="D248" s="39" t="s">
        <v>2258</v>
      </c>
      <c r="E248" s="39" t="s">
        <v>2259</v>
      </c>
      <c r="F248">
        <v>12</v>
      </c>
      <c r="I248" s="39" t="s">
        <v>2259</v>
      </c>
      <c r="L248">
        <v>4</v>
      </c>
      <c r="O248">
        <v>24</v>
      </c>
      <c r="R248" s="39" t="s">
        <v>24921</v>
      </c>
      <c r="U248" s="39" t="s">
        <v>24922</v>
      </c>
      <c r="X248" s="39" t="s">
        <v>23914</v>
      </c>
      <c r="Y248">
        <v>0</v>
      </c>
      <c r="AA248" s="39" t="s">
        <v>23209</v>
      </c>
      <c r="AB248">
        <v>1</v>
      </c>
      <c r="AD248" s="39" t="s">
        <v>23210</v>
      </c>
      <c r="AE248">
        <v>1</v>
      </c>
      <c r="AG248" s="39" t="s">
        <v>23211</v>
      </c>
      <c r="AH248">
        <v>1</v>
      </c>
      <c r="AJ248" s="39" t="s">
        <v>24923</v>
      </c>
      <c r="AM248" s="39" t="s">
        <v>24924</v>
      </c>
      <c r="AP248" s="39" t="s">
        <v>24925</v>
      </c>
      <c r="AS248" s="39" t="s">
        <v>24926</v>
      </c>
      <c r="AV248" s="39" t="s">
        <v>314</v>
      </c>
      <c r="AW248">
        <v>1</v>
      </c>
      <c r="AY248" s="39" t="s">
        <v>16918</v>
      </c>
      <c r="AZ248">
        <v>1</v>
      </c>
      <c r="BB248" s="39" t="s">
        <v>20679</v>
      </c>
      <c r="BC248">
        <v>1</v>
      </c>
      <c r="BE248" s="39" t="s">
        <v>23216</v>
      </c>
      <c r="BF248">
        <v>1</v>
      </c>
      <c r="BH248" s="39" t="s">
        <v>21853</v>
      </c>
      <c r="BI248">
        <v>1</v>
      </c>
      <c r="BK248" s="39" t="s">
        <v>21156</v>
      </c>
      <c r="BL248">
        <v>1</v>
      </c>
      <c r="BN248" s="39" t="s">
        <v>21157</v>
      </c>
      <c r="BO248">
        <v>1</v>
      </c>
      <c r="BQ248" s="39" t="s">
        <v>23226</v>
      </c>
      <c r="BR248">
        <v>0</v>
      </c>
      <c r="BT248" s="39" t="s">
        <v>23217</v>
      </c>
      <c r="BU248">
        <v>0</v>
      </c>
      <c r="BW248" s="39" t="s">
        <v>21156</v>
      </c>
      <c r="BX248">
        <v>1</v>
      </c>
      <c r="BZ248" s="39" t="s">
        <v>20593</v>
      </c>
      <c r="CA248">
        <v>1</v>
      </c>
      <c r="CC248" s="39" t="s">
        <v>24927</v>
      </c>
      <c r="CF248" s="39" t="s">
        <v>24928</v>
      </c>
    </row>
    <row r="249" spans="1:84" x14ac:dyDescent="0.3">
      <c r="A249">
        <v>248</v>
      </c>
      <c r="B249" s="1">
        <v>45848.888773148145</v>
      </c>
      <c r="C249" s="1">
        <v>45848.897499999999</v>
      </c>
      <c r="D249" s="39" t="s">
        <v>2991</v>
      </c>
      <c r="E249" s="39" t="s">
        <v>2992</v>
      </c>
      <c r="F249">
        <v>7</v>
      </c>
      <c r="I249" s="39" t="s">
        <v>2993</v>
      </c>
      <c r="L249">
        <v>5</v>
      </c>
      <c r="O249">
        <v>17</v>
      </c>
      <c r="R249" s="39" t="s">
        <v>24910</v>
      </c>
      <c r="U249" s="39" t="s">
        <v>24929</v>
      </c>
      <c r="X249" s="39" t="s">
        <v>23980</v>
      </c>
      <c r="Y249">
        <v>1</v>
      </c>
      <c r="AA249" s="39" t="s">
        <v>23209</v>
      </c>
      <c r="AB249">
        <v>1</v>
      </c>
      <c r="AD249" s="39" t="s">
        <v>23209</v>
      </c>
      <c r="AE249">
        <v>0</v>
      </c>
      <c r="AG249" s="39" t="s">
        <v>23211</v>
      </c>
      <c r="AH249">
        <v>1</v>
      </c>
      <c r="AJ249" s="39" t="s">
        <v>24930</v>
      </c>
      <c r="AM249" s="39" t="s">
        <v>24931</v>
      </c>
      <c r="AP249" s="39" t="s">
        <v>23506</v>
      </c>
      <c r="AS249" s="39" t="s">
        <v>24932</v>
      </c>
      <c r="AV249" s="39" t="s">
        <v>314</v>
      </c>
      <c r="AW249">
        <v>1</v>
      </c>
      <c r="AY249" s="39" t="s">
        <v>16918</v>
      </c>
      <c r="AZ249">
        <v>1</v>
      </c>
      <c r="BB249" s="39" t="s">
        <v>23226</v>
      </c>
      <c r="BC249">
        <v>0</v>
      </c>
      <c r="BE249" s="39" t="s">
        <v>23216</v>
      </c>
      <c r="BF249">
        <v>1</v>
      </c>
      <c r="BH249" s="39" t="s">
        <v>23217</v>
      </c>
      <c r="BI249">
        <v>0</v>
      </c>
      <c r="BK249" s="39" t="s">
        <v>21157</v>
      </c>
      <c r="BL249">
        <v>0</v>
      </c>
      <c r="BN249" s="39" t="s">
        <v>21156</v>
      </c>
      <c r="BO249">
        <v>0</v>
      </c>
      <c r="BQ249" s="39" t="s">
        <v>23226</v>
      </c>
      <c r="BR249">
        <v>0</v>
      </c>
      <c r="BT249" s="39" t="s">
        <v>21157</v>
      </c>
      <c r="BU249">
        <v>0</v>
      </c>
      <c r="BW249" s="39" t="s">
        <v>21853</v>
      </c>
      <c r="BX249">
        <v>0</v>
      </c>
      <c r="BZ249" s="39" t="s">
        <v>20593</v>
      </c>
      <c r="CA249">
        <v>1</v>
      </c>
      <c r="CC249" s="39" t="s">
        <v>24933</v>
      </c>
      <c r="CF249" s="39" t="s">
        <v>24934</v>
      </c>
    </row>
    <row r="250" spans="1:84" x14ac:dyDescent="0.3">
      <c r="A250">
        <v>249</v>
      </c>
      <c r="B250" s="1">
        <v>45848.975115740737</v>
      </c>
      <c r="C250" s="1">
        <v>45848.975185185183</v>
      </c>
      <c r="D250" s="39" t="s">
        <v>4141</v>
      </c>
      <c r="E250" s="39" t="s">
        <v>4142</v>
      </c>
      <c r="F250">
        <v>12</v>
      </c>
      <c r="I250" s="39" t="s">
        <v>24935</v>
      </c>
      <c r="L250">
        <v>6</v>
      </c>
      <c r="O250">
        <v>36</v>
      </c>
      <c r="R250" s="39" t="s">
        <v>24936</v>
      </c>
      <c r="U250" s="39" t="s">
        <v>24937</v>
      </c>
      <c r="X250" s="39" t="s">
        <v>23980</v>
      </c>
      <c r="Y250">
        <v>1</v>
      </c>
      <c r="AA250" s="39" t="s">
        <v>23774</v>
      </c>
      <c r="AB250">
        <v>0</v>
      </c>
      <c r="AD250" s="39" t="s">
        <v>23210</v>
      </c>
      <c r="AE250">
        <v>1</v>
      </c>
      <c r="AG250" s="39" t="s">
        <v>23209</v>
      </c>
      <c r="AH250">
        <v>0</v>
      </c>
      <c r="AJ250" s="39" t="s">
        <v>24938</v>
      </c>
      <c r="AM250" s="39" t="s">
        <v>24939</v>
      </c>
      <c r="AP250" s="39" t="s">
        <v>24940</v>
      </c>
      <c r="AS250" s="39" t="s">
        <v>24941</v>
      </c>
      <c r="AV250" s="39" t="s">
        <v>314</v>
      </c>
      <c r="AW250">
        <v>1</v>
      </c>
      <c r="AY250" s="39" t="s">
        <v>16918</v>
      </c>
      <c r="AZ250">
        <v>1</v>
      </c>
      <c r="BB250" s="39" t="s">
        <v>20679</v>
      </c>
      <c r="BC250">
        <v>1</v>
      </c>
      <c r="BE250" s="39" t="s">
        <v>23216</v>
      </c>
      <c r="BF250">
        <v>1</v>
      </c>
      <c r="BH250" s="39" t="s">
        <v>21853</v>
      </c>
      <c r="BI250">
        <v>1</v>
      </c>
      <c r="BK250" s="39" t="s">
        <v>21156</v>
      </c>
      <c r="BL250">
        <v>1</v>
      </c>
      <c r="BN250" s="39" t="s">
        <v>21157</v>
      </c>
      <c r="BO250">
        <v>1</v>
      </c>
      <c r="BQ250" s="39" t="s">
        <v>23217</v>
      </c>
      <c r="BR250">
        <v>1</v>
      </c>
      <c r="BT250" s="39" t="s">
        <v>23217</v>
      </c>
      <c r="BU250">
        <v>0</v>
      </c>
      <c r="BW250" s="39" t="s">
        <v>21156</v>
      </c>
      <c r="BX250">
        <v>1</v>
      </c>
      <c r="BZ250" s="39" t="s">
        <v>20593</v>
      </c>
      <c r="CA250">
        <v>1</v>
      </c>
      <c r="CC250" s="39" t="s">
        <v>24942</v>
      </c>
      <c r="CF250" s="39" t="s">
        <v>24943</v>
      </c>
    </row>
    <row r="251" spans="1:84" x14ac:dyDescent="0.3">
      <c r="A251">
        <v>250</v>
      </c>
      <c r="B251" s="1">
        <v>45849.389432870368</v>
      </c>
      <c r="C251" s="1">
        <v>45849.397615740738</v>
      </c>
      <c r="D251" s="39" t="s">
        <v>2954</v>
      </c>
      <c r="E251" s="39" t="s">
        <v>2955</v>
      </c>
      <c r="F251">
        <v>8</v>
      </c>
      <c r="I251" s="39" t="s">
        <v>2955</v>
      </c>
      <c r="L251">
        <v>5</v>
      </c>
      <c r="O251">
        <v>38</v>
      </c>
      <c r="R251" s="39" t="s">
        <v>24944</v>
      </c>
      <c r="U251" s="39" t="s">
        <v>24945</v>
      </c>
      <c r="X251" s="39" t="s">
        <v>23980</v>
      </c>
      <c r="Y251">
        <v>1</v>
      </c>
      <c r="AA251" s="39" t="s">
        <v>23774</v>
      </c>
      <c r="AB251">
        <v>0</v>
      </c>
      <c r="AD251" s="39" t="s">
        <v>23210</v>
      </c>
      <c r="AE251">
        <v>1</v>
      </c>
      <c r="AG251" s="39" t="s">
        <v>23209</v>
      </c>
      <c r="AH251">
        <v>0</v>
      </c>
      <c r="AJ251" s="39" t="s">
        <v>24946</v>
      </c>
      <c r="AM251" s="39" t="s">
        <v>24947</v>
      </c>
      <c r="AP251" s="39" t="s">
        <v>24948</v>
      </c>
      <c r="AS251" s="39" t="s">
        <v>24845</v>
      </c>
      <c r="AV251" s="39" t="s">
        <v>314</v>
      </c>
      <c r="AW251">
        <v>1</v>
      </c>
      <c r="AY251" s="39" t="s">
        <v>23216</v>
      </c>
      <c r="AZ251">
        <v>0</v>
      </c>
      <c r="BB251" s="39" t="s">
        <v>16918</v>
      </c>
      <c r="BC251">
        <v>0</v>
      </c>
      <c r="BE251" s="39" t="s">
        <v>21157</v>
      </c>
      <c r="BF251">
        <v>0</v>
      </c>
      <c r="BH251" s="39" t="s">
        <v>21853</v>
      </c>
      <c r="BI251">
        <v>1</v>
      </c>
      <c r="BK251" s="39" t="s">
        <v>21156</v>
      </c>
      <c r="BL251">
        <v>1</v>
      </c>
      <c r="BN251" s="39" t="s">
        <v>21157</v>
      </c>
      <c r="BO251">
        <v>1</v>
      </c>
      <c r="BQ251" s="39" t="s">
        <v>23226</v>
      </c>
      <c r="BR251">
        <v>0</v>
      </c>
      <c r="BT251" s="39" t="s">
        <v>23217</v>
      </c>
      <c r="BU251">
        <v>0</v>
      </c>
      <c r="BW251" s="39" t="s">
        <v>21156</v>
      </c>
      <c r="BX251">
        <v>1</v>
      </c>
      <c r="BZ251" s="39" t="s">
        <v>20593</v>
      </c>
      <c r="CA251">
        <v>1</v>
      </c>
      <c r="CC251" s="39" t="s">
        <v>24949</v>
      </c>
      <c r="CF251" s="39" t="s">
        <v>24950</v>
      </c>
    </row>
    <row r="252" spans="1:84" x14ac:dyDescent="0.3">
      <c r="A252">
        <v>251</v>
      </c>
      <c r="B252" s="1">
        <v>45849.453113425923</v>
      </c>
      <c r="C252" s="1">
        <v>45849.458854166667</v>
      </c>
      <c r="D252" s="39" t="s">
        <v>4429</v>
      </c>
      <c r="E252" s="39" t="s">
        <v>4430</v>
      </c>
      <c r="F252">
        <v>13</v>
      </c>
      <c r="I252" s="39" t="s">
        <v>4430</v>
      </c>
      <c r="L252">
        <v>7</v>
      </c>
      <c r="O252">
        <v>28</v>
      </c>
      <c r="R252" s="39" t="s">
        <v>24944</v>
      </c>
      <c r="U252" s="39" t="s">
        <v>24951</v>
      </c>
      <c r="X252" s="39" t="s">
        <v>23980</v>
      </c>
      <c r="Y252">
        <v>1</v>
      </c>
      <c r="AA252" s="39" t="s">
        <v>23209</v>
      </c>
      <c r="AB252">
        <v>1</v>
      </c>
      <c r="AD252" s="39" t="s">
        <v>23210</v>
      </c>
      <c r="AE252">
        <v>1</v>
      </c>
      <c r="AG252" s="39" t="s">
        <v>23211</v>
      </c>
      <c r="AH252">
        <v>1</v>
      </c>
      <c r="AJ252" s="39" t="s">
        <v>24952</v>
      </c>
      <c r="AM252" s="39" t="s">
        <v>24393</v>
      </c>
      <c r="AP252" s="39" t="s">
        <v>24953</v>
      </c>
      <c r="AS252" s="39" t="s">
        <v>24954</v>
      </c>
      <c r="AV252" s="39" t="s">
        <v>314</v>
      </c>
      <c r="AW252">
        <v>1</v>
      </c>
      <c r="AY252" s="39" t="s">
        <v>16918</v>
      </c>
      <c r="AZ252">
        <v>1</v>
      </c>
      <c r="BB252" s="39" t="s">
        <v>20679</v>
      </c>
      <c r="BC252">
        <v>1</v>
      </c>
      <c r="BE252" s="39" t="s">
        <v>23216</v>
      </c>
      <c r="BF252">
        <v>1</v>
      </c>
      <c r="BH252" s="39" t="s">
        <v>21853</v>
      </c>
      <c r="BI252">
        <v>1</v>
      </c>
      <c r="BK252" s="39" t="s">
        <v>21156</v>
      </c>
      <c r="BL252">
        <v>1</v>
      </c>
      <c r="BN252" s="39" t="s">
        <v>21157</v>
      </c>
      <c r="BO252">
        <v>1</v>
      </c>
      <c r="BQ252" s="39" t="s">
        <v>23226</v>
      </c>
      <c r="BR252">
        <v>0</v>
      </c>
      <c r="BT252" s="39" t="s">
        <v>23217</v>
      </c>
      <c r="BU252">
        <v>0</v>
      </c>
      <c r="BW252" s="39" t="s">
        <v>21156</v>
      </c>
      <c r="BX252">
        <v>1</v>
      </c>
      <c r="BZ252" s="39" t="s">
        <v>20593</v>
      </c>
      <c r="CA252">
        <v>1</v>
      </c>
      <c r="CC252" s="39" t="s">
        <v>24955</v>
      </c>
      <c r="CF252" s="39" t="s">
        <v>24956</v>
      </c>
    </row>
    <row r="253" spans="1:84" x14ac:dyDescent="0.3">
      <c r="A253">
        <v>252</v>
      </c>
      <c r="B253" s="1">
        <v>45849.462534722225</v>
      </c>
      <c r="C253" s="1">
        <v>45849.473993055559</v>
      </c>
      <c r="D253" s="39" t="s">
        <v>4524</v>
      </c>
      <c r="E253" s="39" t="s">
        <v>4525</v>
      </c>
      <c r="F253">
        <v>11</v>
      </c>
      <c r="I253" s="39" t="s">
        <v>4526</v>
      </c>
      <c r="L253">
        <v>6</v>
      </c>
      <c r="O253">
        <v>30</v>
      </c>
      <c r="R253" s="39" t="s">
        <v>24944</v>
      </c>
      <c r="U253" s="39" t="s">
        <v>24957</v>
      </c>
      <c r="X253" s="39" t="s">
        <v>23914</v>
      </c>
      <c r="Y253">
        <v>0</v>
      </c>
      <c r="AA253" s="39" t="s">
        <v>23209</v>
      </c>
      <c r="AB253">
        <v>1</v>
      </c>
      <c r="AD253" s="39" t="s">
        <v>23774</v>
      </c>
      <c r="AE253">
        <v>0</v>
      </c>
      <c r="AG253" s="39" t="s">
        <v>23774</v>
      </c>
      <c r="AH253">
        <v>0</v>
      </c>
      <c r="AJ253" s="39" t="s">
        <v>24958</v>
      </c>
      <c r="AM253" s="39" t="s">
        <v>23982</v>
      </c>
      <c r="AP253" s="39" t="s">
        <v>24959</v>
      </c>
      <c r="AS253" s="39" t="s">
        <v>24954</v>
      </c>
      <c r="AV253" s="39" t="s">
        <v>314</v>
      </c>
      <c r="AW253">
        <v>1</v>
      </c>
      <c r="AY253" s="39" t="s">
        <v>21853</v>
      </c>
      <c r="AZ253">
        <v>0</v>
      </c>
      <c r="BB253" s="39" t="s">
        <v>20679</v>
      </c>
      <c r="BC253">
        <v>1</v>
      </c>
      <c r="BE253" s="39" t="s">
        <v>23216</v>
      </c>
      <c r="BF253">
        <v>1</v>
      </c>
      <c r="BH253" s="39" t="s">
        <v>21853</v>
      </c>
      <c r="BI253">
        <v>1</v>
      </c>
      <c r="BK253" s="39" t="s">
        <v>21156</v>
      </c>
      <c r="BL253">
        <v>1</v>
      </c>
      <c r="BN253" s="39" t="s">
        <v>21157</v>
      </c>
      <c r="BO253">
        <v>1</v>
      </c>
      <c r="BQ253" s="39" t="s">
        <v>23217</v>
      </c>
      <c r="BR253">
        <v>1</v>
      </c>
      <c r="BT253" s="39" t="s">
        <v>23226</v>
      </c>
      <c r="BU253">
        <v>1</v>
      </c>
      <c r="BW253" s="39" t="s">
        <v>21156</v>
      </c>
      <c r="BX253">
        <v>1</v>
      </c>
      <c r="BZ253" s="39" t="s">
        <v>20593</v>
      </c>
      <c r="CA253">
        <v>1</v>
      </c>
      <c r="CC253" s="39" t="s">
        <v>24949</v>
      </c>
      <c r="CF253" s="39" t="s">
        <v>24960</v>
      </c>
    </row>
    <row r="254" spans="1:84" x14ac:dyDescent="0.3">
      <c r="A254">
        <v>253</v>
      </c>
      <c r="B254" s="1">
        <v>45849.489918981482</v>
      </c>
      <c r="C254" s="1">
        <v>45849.491273148145</v>
      </c>
      <c r="D254" s="39" t="s">
        <v>3143</v>
      </c>
      <c r="E254" s="39" t="s">
        <v>3144</v>
      </c>
      <c r="F254">
        <v>6</v>
      </c>
      <c r="I254" s="39" t="s">
        <v>3144</v>
      </c>
      <c r="L254">
        <v>3</v>
      </c>
      <c r="O254">
        <v>8</v>
      </c>
      <c r="R254" s="39" t="s">
        <v>24961</v>
      </c>
      <c r="U254" s="39" t="s">
        <v>24957</v>
      </c>
      <c r="X254" s="39" t="s">
        <v>23980</v>
      </c>
      <c r="Y254">
        <v>1</v>
      </c>
      <c r="AA254" s="39" t="s">
        <v>23774</v>
      </c>
      <c r="AB254">
        <v>0</v>
      </c>
      <c r="AD254" s="39" t="s">
        <v>23303</v>
      </c>
      <c r="AE254">
        <v>0</v>
      </c>
      <c r="AG254" s="39" t="s">
        <v>23209</v>
      </c>
      <c r="AH254">
        <v>0</v>
      </c>
      <c r="AJ254" s="39" t="s">
        <v>24962</v>
      </c>
      <c r="AM254" s="39" t="s">
        <v>24963</v>
      </c>
      <c r="AP254" s="39" t="s">
        <v>24953</v>
      </c>
      <c r="AS254" s="39" t="s">
        <v>24954</v>
      </c>
      <c r="AV254" s="39" t="s">
        <v>314</v>
      </c>
      <c r="AW254">
        <v>1</v>
      </c>
      <c r="AY254" s="39" t="s">
        <v>16918</v>
      </c>
      <c r="AZ254">
        <v>1</v>
      </c>
      <c r="BB254" s="39" t="s">
        <v>314</v>
      </c>
      <c r="BC254">
        <v>0</v>
      </c>
      <c r="BE254" s="39" t="s">
        <v>21853</v>
      </c>
      <c r="BF254">
        <v>0</v>
      </c>
      <c r="BH254" s="39" t="s">
        <v>23226</v>
      </c>
      <c r="BI254">
        <v>0</v>
      </c>
      <c r="BK254" s="39" t="s">
        <v>23226</v>
      </c>
      <c r="BL254">
        <v>0</v>
      </c>
      <c r="BN254" s="39" t="s">
        <v>21157</v>
      </c>
      <c r="BO254">
        <v>1</v>
      </c>
      <c r="BQ254" s="39" t="s">
        <v>23226</v>
      </c>
      <c r="BR254">
        <v>0</v>
      </c>
      <c r="BT254" s="39" t="s">
        <v>23217</v>
      </c>
      <c r="BU254">
        <v>0</v>
      </c>
      <c r="BW254" s="39" t="s">
        <v>21156</v>
      </c>
      <c r="BX254">
        <v>1</v>
      </c>
      <c r="BZ254" s="39" t="s">
        <v>20593</v>
      </c>
      <c r="CA254">
        <v>1</v>
      </c>
      <c r="CC254" s="39" t="s">
        <v>24949</v>
      </c>
      <c r="CF254" s="39" t="s">
        <v>24964</v>
      </c>
    </row>
    <row r="255" spans="1:84" x14ac:dyDescent="0.3">
      <c r="A255">
        <v>254</v>
      </c>
      <c r="B255" s="1">
        <v>45849.546215277776</v>
      </c>
      <c r="C255" s="1">
        <v>45849.56790509259</v>
      </c>
      <c r="D255" s="39" t="s">
        <v>3000</v>
      </c>
      <c r="E255" s="39" t="s">
        <v>3001</v>
      </c>
      <c r="F255">
        <v>11</v>
      </c>
      <c r="I255" s="39" t="s">
        <v>3002</v>
      </c>
      <c r="L255">
        <v>5</v>
      </c>
      <c r="O255">
        <v>1</v>
      </c>
      <c r="R255" s="39" t="s">
        <v>24965</v>
      </c>
      <c r="U255" s="39" t="s">
        <v>24966</v>
      </c>
      <c r="X255" s="39" t="s">
        <v>23980</v>
      </c>
      <c r="Y255">
        <v>1</v>
      </c>
      <c r="AA255" s="39" t="s">
        <v>23209</v>
      </c>
      <c r="AB255">
        <v>1</v>
      </c>
      <c r="AD255" s="39" t="s">
        <v>23210</v>
      </c>
      <c r="AE255">
        <v>1</v>
      </c>
      <c r="AG255" s="39" t="s">
        <v>23304</v>
      </c>
      <c r="AH255">
        <v>0</v>
      </c>
      <c r="AJ255" s="39" t="s">
        <v>24967</v>
      </c>
      <c r="AM255" s="39" t="s">
        <v>24968</v>
      </c>
      <c r="AP255" s="39" t="s">
        <v>24969</v>
      </c>
      <c r="AS255" s="39" t="s">
        <v>24970</v>
      </c>
      <c r="AV255" s="39" t="s">
        <v>314</v>
      </c>
      <c r="AW255">
        <v>1</v>
      </c>
      <c r="AY255" s="39" t="s">
        <v>20679</v>
      </c>
      <c r="AZ255">
        <v>0</v>
      </c>
      <c r="BB255" s="39" t="s">
        <v>23226</v>
      </c>
      <c r="BC255">
        <v>0</v>
      </c>
      <c r="BE255" s="39" t="s">
        <v>23216</v>
      </c>
      <c r="BF255">
        <v>1</v>
      </c>
      <c r="BH255" s="39" t="s">
        <v>21853</v>
      </c>
      <c r="BI255">
        <v>1</v>
      </c>
      <c r="BK255" s="39" t="s">
        <v>21156</v>
      </c>
      <c r="BL255">
        <v>1</v>
      </c>
      <c r="BN255" s="39" t="s">
        <v>21157</v>
      </c>
      <c r="BO255">
        <v>1</v>
      </c>
      <c r="BQ255" s="39" t="s">
        <v>23217</v>
      </c>
      <c r="BR255">
        <v>1</v>
      </c>
      <c r="BT255" s="39" t="s">
        <v>16918</v>
      </c>
      <c r="BU255">
        <v>0</v>
      </c>
      <c r="BW255" s="39" t="s">
        <v>21156</v>
      </c>
      <c r="BX255">
        <v>1</v>
      </c>
      <c r="BZ255" s="39" t="s">
        <v>20593</v>
      </c>
      <c r="CA255">
        <v>1</v>
      </c>
      <c r="CC255" s="39" t="s">
        <v>24971</v>
      </c>
      <c r="CF255" s="39" t="s">
        <v>24972</v>
      </c>
    </row>
    <row r="256" spans="1:84" x14ac:dyDescent="0.3">
      <c r="A256">
        <v>255</v>
      </c>
      <c r="B256" s="1">
        <v>45849.553530092591</v>
      </c>
      <c r="C256" s="1">
        <v>45849.570925925924</v>
      </c>
      <c r="D256" s="39" t="s">
        <v>1282</v>
      </c>
      <c r="E256" s="39" t="s">
        <v>1283</v>
      </c>
      <c r="F256">
        <v>11</v>
      </c>
      <c r="I256" s="39" t="s">
        <v>1283</v>
      </c>
      <c r="L256">
        <v>1</v>
      </c>
      <c r="O256">
        <v>15</v>
      </c>
      <c r="R256" s="39" t="s">
        <v>24973</v>
      </c>
      <c r="U256" s="39" t="s">
        <v>24974</v>
      </c>
      <c r="X256" s="39" t="s">
        <v>23980</v>
      </c>
      <c r="Y256">
        <v>1</v>
      </c>
      <c r="AA256" s="39" t="s">
        <v>23209</v>
      </c>
      <c r="AB256">
        <v>1</v>
      </c>
      <c r="AD256" s="39" t="s">
        <v>23209</v>
      </c>
      <c r="AE256">
        <v>0</v>
      </c>
      <c r="AG256" s="39" t="s">
        <v>23211</v>
      </c>
      <c r="AH256">
        <v>1</v>
      </c>
      <c r="AJ256" s="39" t="s">
        <v>24975</v>
      </c>
      <c r="AM256" s="39" t="s">
        <v>24976</v>
      </c>
      <c r="AP256" s="39" t="s">
        <v>24977</v>
      </c>
      <c r="AS256" s="39" t="s">
        <v>23215</v>
      </c>
      <c r="AV256" s="39" t="s">
        <v>21853</v>
      </c>
      <c r="AW256">
        <v>0</v>
      </c>
      <c r="AY256" s="39" t="s">
        <v>16918</v>
      </c>
      <c r="AZ256">
        <v>1</v>
      </c>
      <c r="BB256" s="39" t="s">
        <v>20679</v>
      </c>
      <c r="BC256">
        <v>1</v>
      </c>
      <c r="BE256" s="39" t="s">
        <v>23216</v>
      </c>
      <c r="BF256">
        <v>1</v>
      </c>
      <c r="BH256" s="39" t="s">
        <v>314</v>
      </c>
      <c r="BI256">
        <v>0</v>
      </c>
      <c r="BK256" s="39" t="s">
        <v>21156</v>
      </c>
      <c r="BL256">
        <v>1</v>
      </c>
      <c r="BN256" s="39" t="s">
        <v>21157</v>
      </c>
      <c r="BO256">
        <v>1</v>
      </c>
      <c r="BQ256" s="39" t="s">
        <v>23217</v>
      </c>
      <c r="BR256">
        <v>1</v>
      </c>
      <c r="BT256" s="39" t="s">
        <v>23217</v>
      </c>
      <c r="BU256">
        <v>0</v>
      </c>
      <c r="BW256" s="39" t="s">
        <v>21156</v>
      </c>
      <c r="BX256">
        <v>1</v>
      </c>
      <c r="BZ256" s="39" t="s">
        <v>20593</v>
      </c>
      <c r="CA256">
        <v>1</v>
      </c>
      <c r="CC256" s="39" t="s">
        <v>24978</v>
      </c>
      <c r="CF256" s="39" t="s">
        <v>24979</v>
      </c>
    </row>
    <row r="257" spans="1:84" x14ac:dyDescent="0.3">
      <c r="A257">
        <v>256</v>
      </c>
      <c r="B257" s="1">
        <v>45849.606585648151</v>
      </c>
      <c r="C257" s="1">
        <v>45849.618831018517</v>
      </c>
      <c r="D257" s="39" t="s">
        <v>3341</v>
      </c>
      <c r="E257" s="39" t="s">
        <v>3342</v>
      </c>
      <c r="F257">
        <v>9</v>
      </c>
      <c r="I257" s="39" t="s">
        <v>3342</v>
      </c>
      <c r="L257">
        <v>3</v>
      </c>
      <c r="O257">
        <v>36</v>
      </c>
      <c r="R257" s="39" t="s">
        <v>24980</v>
      </c>
      <c r="U257" s="39" t="s">
        <v>24981</v>
      </c>
      <c r="X257" s="39" t="s">
        <v>23980</v>
      </c>
      <c r="Y257">
        <v>1</v>
      </c>
      <c r="AA257" s="39" t="s">
        <v>23209</v>
      </c>
      <c r="AB257">
        <v>1</v>
      </c>
      <c r="AD257" s="39" t="s">
        <v>23210</v>
      </c>
      <c r="AE257">
        <v>1</v>
      </c>
      <c r="AG257" s="39" t="s">
        <v>23209</v>
      </c>
      <c r="AH257">
        <v>0</v>
      </c>
      <c r="AJ257" s="39" t="s">
        <v>24982</v>
      </c>
      <c r="AM257" s="39" t="s">
        <v>24983</v>
      </c>
      <c r="AP257" s="39" t="s">
        <v>24984</v>
      </c>
      <c r="AS257" s="39" t="s">
        <v>24985</v>
      </c>
      <c r="AV257" s="39" t="s">
        <v>314</v>
      </c>
      <c r="AW257">
        <v>1</v>
      </c>
      <c r="AY257" s="39" t="s">
        <v>16918</v>
      </c>
      <c r="AZ257">
        <v>1</v>
      </c>
      <c r="BB257" s="39" t="s">
        <v>20679</v>
      </c>
      <c r="BC257">
        <v>1</v>
      </c>
      <c r="BE257" s="39" t="s">
        <v>21853</v>
      </c>
      <c r="BF257">
        <v>0</v>
      </c>
      <c r="BH257" s="39" t="s">
        <v>23216</v>
      </c>
      <c r="BI257">
        <v>0</v>
      </c>
      <c r="BK257" s="39" t="s">
        <v>21156</v>
      </c>
      <c r="BL257">
        <v>1</v>
      </c>
      <c r="BN257" s="39" t="s">
        <v>21157</v>
      </c>
      <c r="BO257">
        <v>1</v>
      </c>
      <c r="BQ257" s="39" t="s">
        <v>21156</v>
      </c>
      <c r="BR257">
        <v>0</v>
      </c>
      <c r="BT257" s="39" t="s">
        <v>21156</v>
      </c>
      <c r="BU257">
        <v>0</v>
      </c>
      <c r="BW257" s="39" t="s">
        <v>21157</v>
      </c>
      <c r="BX257">
        <v>0</v>
      </c>
      <c r="BZ257" s="39" t="s">
        <v>20593</v>
      </c>
      <c r="CA257">
        <v>1</v>
      </c>
      <c r="CC257" s="39" t="s">
        <v>24986</v>
      </c>
      <c r="CF257" s="39" t="s">
        <v>24987</v>
      </c>
    </row>
    <row r="258" spans="1:84" x14ac:dyDescent="0.3">
      <c r="A258">
        <v>257</v>
      </c>
      <c r="B258" s="1">
        <v>45849.653668981482</v>
      </c>
      <c r="C258" s="1">
        <v>45849.659942129627</v>
      </c>
      <c r="D258" s="39" t="s">
        <v>4029</v>
      </c>
      <c r="E258" s="39" t="s">
        <v>4030</v>
      </c>
      <c r="F258">
        <v>10</v>
      </c>
      <c r="I258" s="39" t="s">
        <v>4030</v>
      </c>
      <c r="L258">
        <v>6</v>
      </c>
      <c r="O258">
        <v>20</v>
      </c>
      <c r="R258" s="39" t="s">
        <v>24988</v>
      </c>
      <c r="U258" s="39" t="s">
        <v>24989</v>
      </c>
      <c r="X258" s="39" t="s">
        <v>23980</v>
      </c>
      <c r="Y258">
        <v>1</v>
      </c>
      <c r="AA258" s="39" t="s">
        <v>23774</v>
      </c>
      <c r="AB258">
        <v>0</v>
      </c>
      <c r="AD258" s="39" t="s">
        <v>23210</v>
      </c>
      <c r="AE258">
        <v>1</v>
      </c>
      <c r="AG258" s="39" t="s">
        <v>23774</v>
      </c>
      <c r="AH258">
        <v>0</v>
      </c>
      <c r="AJ258" s="39" t="s">
        <v>24990</v>
      </c>
      <c r="AM258" s="39" t="s">
        <v>24947</v>
      </c>
      <c r="AP258" s="39" t="s">
        <v>24991</v>
      </c>
      <c r="AS258" s="39" t="s">
        <v>24954</v>
      </c>
      <c r="AV258" s="39" t="s">
        <v>314</v>
      </c>
      <c r="AW258">
        <v>1</v>
      </c>
      <c r="AY258" s="39" t="s">
        <v>23216</v>
      </c>
      <c r="AZ258">
        <v>0</v>
      </c>
      <c r="BB258" s="39" t="s">
        <v>20679</v>
      </c>
      <c r="BC258">
        <v>1</v>
      </c>
      <c r="BE258" s="39" t="s">
        <v>21157</v>
      </c>
      <c r="BF258">
        <v>0</v>
      </c>
      <c r="BH258" s="39" t="s">
        <v>21853</v>
      </c>
      <c r="BI258">
        <v>1</v>
      </c>
      <c r="BK258" s="39" t="s">
        <v>21156</v>
      </c>
      <c r="BL258">
        <v>1</v>
      </c>
      <c r="BN258" s="39" t="s">
        <v>21157</v>
      </c>
      <c r="BO258">
        <v>1</v>
      </c>
      <c r="BQ258" s="39" t="s">
        <v>23217</v>
      </c>
      <c r="BR258">
        <v>1</v>
      </c>
      <c r="BT258" s="39" t="s">
        <v>23217</v>
      </c>
      <c r="BU258">
        <v>0</v>
      </c>
      <c r="BW258" s="39" t="s">
        <v>21156</v>
      </c>
      <c r="BX258">
        <v>1</v>
      </c>
      <c r="BZ258" s="39" t="s">
        <v>20593</v>
      </c>
      <c r="CA258">
        <v>1</v>
      </c>
      <c r="CC258" s="39" t="s">
        <v>24992</v>
      </c>
      <c r="CF258" s="39" t="s">
        <v>24993</v>
      </c>
    </row>
    <row r="259" spans="1:84" x14ac:dyDescent="0.3">
      <c r="A259">
        <v>258</v>
      </c>
      <c r="B259" s="1">
        <v>45849.652685185189</v>
      </c>
      <c r="C259" s="1">
        <v>45849.665289351855</v>
      </c>
      <c r="D259" s="39" t="s">
        <v>4406</v>
      </c>
      <c r="E259" s="39" t="s">
        <v>4407</v>
      </c>
      <c r="F259">
        <v>6</v>
      </c>
      <c r="I259" s="39" t="s">
        <v>24994</v>
      </c>
      <c r="L259">
        <v>7</v>
      </c>
      <c r="O259">
        <v>8</v>
      </c>
      <c r="R259" s="39" t="s">
        <v>24995</v>
      </c>
      <c r="U259" s="39" t="s">
        <v>24996</v>
      </c>
      <c r="X259" s="39" t="s">
        <v>24997</v>
      </c>
      <c r="Y259">
        <v>0</v>
      </c>
      <c r="AA259" s="39" t="s">
        <v>23209</v>
      </c>
      <c r="AB259">
        <v>1</v>
      </c>
      <c r="AD259" s="39" t="s">
        <v>23210</v>
      </c>
      <c r="AE259">
        <v>1</v>
      </c>
      <c r="AG259" s="39" t="s">
        <v>23209</v>
      </c>
      <c r="AH259">
        <v>0</v>
      </c>
      <c r="AJ259" s="39" t="s">
        <v>24998</v>
      </c>
      <c r="AM259" s="39" t="s">
        <v>24999</v>
      </c>
      <c r="AP259" s="39" t="s">
        <v>25000</v>
      </c>
      <c r="AS259" s="39" t="s">
        <v>25001</v>
      </c>
      <c r="AV259" s="39" t="s">
        <v>314</v>
      </c>
      <c r="AW259">
        <v>1</v>
      </c>
      <c r="AY259" s="39" t="s">
        <v>16918</v>
      </c>
      <c r="AZ259">
        <v>1</v>
      </c>
      <c r="BB259" s="39" t="s">
        <v>20679</v>
      </c>
      <c r="BC259">
        <v>1</v>
      </c>
      <c r="BE259" s="39" t="s">
        <v>21853</v>
      </c>
      <c r="BF259">
        <v>0</v>
      </c>
      <c r="BH259" s="39" t="s">
        <v>23216</v>
      </c>
      <c r="BI259">
        <v>0</v>
      </c>
      <c r="BK259" s="39" t="s">
        <v>23217</v>
      </c>
      <c r="BL259">
        <v>0</v>
      </c>
      <c r="BN259" s="39" t="s">
        <v>23226</v>
      </c>
      <c r="BO259">
        <v>0</v>
      </c>
      <c r="BQ259" s="39" t="s">
        <v>23226</v>
      </c>
      <c r="BR259">
        <v>0</v>
      </c>
      <c r="BT259" s="39" t="s">
        <v>21156</v>
      </c>
      <c r="BU259">
        <v>0</v>
      </c>
      <c r="BW259" s="39" t="s">
        <v>21157</v>
      </c>
      <c r="BX259">
        <v>0</v>
      </c>
      <c r="BZ259" s="39" t="s">
        <v>20593</v>
      </c>
      <c r="CA259">
        <v>1</v>
      </c>
      <c r="CC259" s="39" t="s">
        <v>25002</v>
      </c>
      <c r="CF259" s="39" t="s">
        <v>25003</v>
      </c>
    </row>
    <row r="260" spans="1:84" x14ac:dyDescent="0.3">
      <c r="A260">
        <v>259</v>
      </c>
      <c r="B260" s="1">
        <v>45849.659502314818</v>
      </c>
      <c r="C260" s="1">
        <v>45849.672013888892</v>
      </c>
      <c r="D260" s="39" t="s">
        <v>3880</v>
      </c>
      <c r="E260" s="39" t="s">
        <v>3881</v>
      </c>
      <c r="F260">
        <v>7</v>
      </c>
      <c r="I260" s="39" t="s">
        <v>3881</v>
      </c>
      <c r="L260">
        <v>6</v>
      </c>
      <c r="O260">
        <v>39</v>
      </c>
      <c r="R260" s="39" t="s">
        <v>24944</v>
      </c>
      <c r="U260" s="39" t="s">
        <v>25004</v>
      </c>
      <c r="X260" s="39" t="s">
        <v>24770</v>
      </c>
      <c r="Y260">
        <v>0</v>
      </c>
      <c r="AA260" s="39" t="s">
        <v>23209</v>
      </c>
      <c r="AB260">
        <v>1</v>
      </c>
      <c r="AD260" s="39" t="s">
        <v>23210</v>
      </c>
      <c r="AE260">
        <v>1</v>
      </c>
      <c r="AG260" s="39" t="s">
        <v>23211</v>
      </c>
      <c r="AH260">
        <v>1</v>
      </c>
      <c r="AJ260" s="39" t="s">
        <v>25005</v>
      </c>
      <c r="AM260" s="39" t="s">
        <v>23414</v>
      </c>
      <c r="AP260" s="39" t="s">
        <v>24991</v>
      </c>
      <c r="AS260" s="39" t="s">
        <v>25006</v>
      </c>
      <c r="AV260" s="39" t="s">
        <v>314</v>
      </c>
      <c r="AW260">
        <v>1</v>
      </c>
      <c r="AY260" s="39" t="s">
        <v>16918</v>
      </c>
      <c r="AZ260">
        <v>1</v>
      </c>
      <c r="BB260" s="39" t="s">
        <v>20679</v>
      </c>
      <c r="BC260">
        <v>1</v>
      </c>
      <c r="BE260" s="39" t="s">
        <v>21853</v>
      </c>
      <c r="BF260">
        <v>0</v>
      </c>
      <c r="BH260" s="39" t="s">
        <v>23216</v>
      </c>
      <c r="BI260">
        <v>0</v>
      </c>
      <c r="BK260" s="39" t="s">
        <v>23226</v>
      </c>
      <c r="BL260">
        <v>0</v>
      </c>
      <c r="BN260" s="39" t="s">
        <v>21157</v>
      </c>
      <c r="BO260">
        <v>1</v>
      </c>
      <c r="BQ260" s="39" t="s">
        <v>21156</v>
      </c>
      <c r="BR260">
        <v>0</v>
      </c>
      <c r="BT260" s="39" t="s">
        <v>23217</v>
      </c>
      <c r="BU260">
        <v>0</v>
      </c>
      <c r="BW260" s="39" t="s">
        <v>20593</v>
      </c>
      <c r="BX260">
        <v>0</v>
      </c>
      <c r="BZ260" s="39" t="s">
        <v>21156</v>
      </c>
      <c r="CA260">
        <v>0</v>
      </c>
      <c r="CC260" s="39" t="s">
        <v>24949</v>
      </c>
      <c r="CF260" s="39" t="s">
        <v>25007</v>
      </c>
    </row>
    <row r="261" spans="1:84" x14ac:dyDescent="0.3">
      <c r="A261">
        <v>260</v>
      </c>
      <c r="B261" s="1">
        <v>45849.682349537034</v>
      </c>
      <c r="C261" s="1">
        <v>45849.690416666665</v>
      </c>
      <c r="D261" s="39" t="s">
        <v>3481</v>
      </c>
      <c r="E261" s="39" t="s">
        <v>3482</v>
      </c>
      <c r="F261">
        <v>12</v>
      </c>
      <c r="I261" s="39" t="s">
        <v>3482</v>
      </c>
      <c r="L261">
        <v>8</v>
      </c>
      <c r="O261">
        <v>5</v>
      </c>
      <c r="R261" s="39" t="s">
        <v>24366</v>
      </c>
      <c r="U261" s="39" t="s">
        <v>25008</v>
      </c>
      <c r="X261" s="39" t="s">
        <v>23980</v>
      </c>
      <c r="Y261">
        <v>1</v>
      </c>
      <c r="AA261" s="39" t="s">
        <v>23209</v>
      </c>
      <c r="AB261">
        <v>1</v>
      </c>
      <c r="AD261" s="39" t="s">
        <v>23210</v>
      </c>
      <c r="AE261">
        <v>1</v>
      </c>
      <c r="AG261" s="39" t="s">
        <v>23209</v>
      </c>
      <c r="AH261">
        <v>0</v>
      </c>
      <c r="AJ261" s="39" t="s">
        <v>23209</v>
      </c>
      <c r="AM261" s="39" t="s">
        <v>25009</v>
      </c>
      <c r="AP261" s="39" t="s">
        <v>23989</v>
      </c>
      <c r="AS261" s="39" t="s">
        <v>25010</v>
      </c>
      <c r="AV261" s="39" t="s">
        <v>314</v>
      </c>
      <c r="AW261">
        <v>1</v>
      </c>
      <c r="AY261" s="39" t="s">
        <v>16918</v>
      </c>
      <c r="AZ261">
        <v>1</v>
      </c>
      <c r="BB261" s="39" t="s">
        <v>20679</v>
      </c>
      <c r="BC261">
        <v>1</v>
      </c>
      <c r="BE261" s="39" t="s">
        <v>21853</v>
      </c>
      <c r="BF261">
        <v>0</v>
      </c>
      <c r="BH261" s="39" t="s">
        <v>23216</v>
      </c>
      <c r="BI261">
        <v>0</v>
      </c>
      <c r="BK261" s="39" t="s">
        <v>21156</v>
      </c>
      <c r="BL261">
        <v>1</v>
      </c>
      <c r="BN261" s="39" t="s">
        <v>21157</v>
      </c>
      <c r="BO261">
        <v>1</v>
      </c>
      <c r="BQ261" s="39" t="s">
        <v>23217</v>
      </c>
      <c r="BR261">
        <v>1</v>
      </c>
      <c r="BT261" s="39" t="s">
        <v>23226</v>
      </c>
      <c r="BU261">
        <v>1</v>
      </c>
      <c r="BW261" s="39" t="s">
        <v>21156</v>
      </c>
      <c r="BX261">
        <v>1</v>
      </c>
      <c r="BZ261" s="39" t="s">
        <v>20593</v>
      </c>
      <c r="CA261">
        <v>1</v>
      </c>
      <c r="CC261" s="39" t="s">
        <v>25011</v>
      </c>
      <c r="CF261" s="39" t="s">
        <v>25012</v>
      </c>
    </row>
    <row r="262" spans="1:84" x14ac:dyDescent="0.3">
      <c r="A262">
        <v>261</v>
      </c>
      <c r="B262" s="1">
        <v>45849.691712962966</v>
      </c>
      <c r="C262" s="1">
        <v>45849.713125000002</v>
      </c>
      <c r="D262" s="39" t="s">
        <v>4114</v>
      </c>
      <c r="E262" s="39" t="s">
        <v>4115</v>
      </c>
      <c r="F262">
        <v>11</v>
      </c>
      <c r="I262" s="39" t="s">
        <v>4115</v>
      </c>
      <c r="L262">
        <v>6</v>
      </c>
      <c r="O262">
        <v>32</v>
      </c>
      <c r="R262" s="39" t="s">
        <v>25013</v>
      </c>
      <c r="U262" s="39" t="s">
        <v>25014</v>
      </c>
      <c r="X262" s="39" t="s">
        <v>23914</v>
      </c>
      <c r="Y262">
        <v>0</v>
      </c>
      <c r="AA262" s="39" t="s">
        <v>23209</v>
      </c>
      <c r="AB262">
        <v>1</v>
      </c>
      <c r="AD262" s="39" t="s">
        <v>23210</v>
      </c>
      <c r="AE262">
        <v>1</v>
      </c>
      <c r="AG262" s="39" t="s">
        <v>23209</v>
      </c>
      <c r="AH262">
        <v>0</v>
      </c>
      <c r="AJ262" s="39" t="s">
        <v>25015</v>
      </c>
      <c r="AM262" s="39" t="s">
        <v>25016</v>
      </c>
      <c r="AP262" s="39" t="s">
        <v>25017</v>
      </c>
      <c r="AS262" s="39" t="s">
        <v>25018</v>
      </c>
      <c r="AV262" s="39" t="s">
        <v>314</v>
      </c>
      <c r="AW262">
        <v>1</v>
      </c>
      <c r="AY262" s="39" t="s">
        <v>16918</v>
      </c>
      <c r="AZ262">
        <v>1</v>
      </c>
      <c r="BB262" s="39" t="s">
        <v>20679</v>
      </c>
      <c r="BC262">
        <v>1</v>
      </c>
      <c r="BE262" s="39" t="s">
        <v>23216</v>
      </c>
      <c r="BF262">
        <v>1</v>
      </c>
      <c r="BH262" s="39" t="s">
        <v>21853</v>
      </c>
      <c r="BI262">
        <v>1</v>
      </c>
      <c r="BK262" s="39" t="s">
        <v>21156</v>
      </c>
      <c r="BL262">
        <v>1</v>
      </c>
      <c r="BN262" s="39" t="s">
        <v>21157</v>
      </c>
      <c r="BO262">
        <v>1</v>
      </c>
      <c r="BQ262" s="39" t="s">
        <v>23226</v>
      </c>
      <c r="BR262">
        <v>0</v>
      </c>
      <c r="BT262" s="39" t="s">
        <v>23217</v>
      </c>
      <c r="BU262">
        <v>0</v>
      </c>
      <c r="BW262" s="39" t="s">
        <v>21156</v>
      </c>
      <c r="BX262">
        <v>1</v>
      </c>
      <c r="BZ262" s="39" t="s">
        <v>20593</v>
      </c>
      <c r="CA262">
        <v>1</v>
      </c>
      <c r="CC262" s="39" t="s">
        <v>25019</v>
      </c>
      <c r="CF262" s="39" t="s">
        <v>25020</v>
      </c>
    </row>
    <row r="263" spans="1:84" x14ac:dyDescent="0.3">
      <c r="A263">
        <v>262</v>
      </c>
      <c r="B263" s="1">
        <v>45849.712766203702</v>
      </c>
      <c r="C263" s="1">
        <v>45849.717766203707</v>
      </c>
      <c r="D263" s="39" t="s">
        <v>4386</v>
      </c>
      <c r="E263" s="39" t="s">
        <v>4387</v>
      </c>
      <c r="F263">
        <v>13</v>
      </c>
      <c r="I263" s="39" t="s">
        <v>12705</v>
      </c>
      <c r="L263">
        <v>7</v>
      </c>
      <c r="O263">
        <v>25</v>
      </c>
      <c r="R263" s="39" t="s">
        <v>25021</v>
      </c>
      <c r="U263" s="39" t="s">
        <v>25022</v>
      </c>
      <c r="X263" s="39" t="s">
        <v>23914</v>
      </c>
      <c r="Y263">
        <v>0</v>
      </c>
      <c r="AA263" s="39" t="s">
        <v>23209</v>
      </c>
      <c r="AB263">
        <v>1</v>
      </c>
      <c r="AD263" s="39" t="s">
        <v>23303</v>
      </c>
      <c r="AE263">
        <v>0</v>
      </c>
      <c r="AG263" s="39" t="s">
        <v>23211</v>
      </c>
      <c r="AH263">
        <v>1</v>
      </c>
      <c r="AJ263" s="39" t="s">
        <v>23211</v>
      </c>
      <c r="AM263" s="39" t="s">
        <v>25023</v>
      </c>
      <c r="AP263" s="39" t="s">
        <v>25024</v>
      </c>
      <c r="AS263" s="39" t="s">
        <v>25025</v>
      </c>
      <c r="AV263" s="39" t="s">
        <v>314</v>
      </c>
      <c r="AW263">
        <v>1</v>
      </c>
      <c r="AY263" s="39" t="s">
        <v>16918</v>
      </c>
      <c r="AZ263">
        <v>1</v>
      </c>
      <c r="BB263" s="39" t="s">
        <v>20679</v>
      </c>
      <c r="BC263">
        <v>1</v>
      </c>
      <c r="BE263" s="39" t="s">
        <v>23216</v>
      </c>
      <c r="BF263">
        <v>1</v>
      </c>
      <c r="BH263" s="39" t="s">
        <v>21853</v>
      </c>
      <c r="BI263">
        <v>1</v>
      </c>
      <c r="BK263" s="39" t="s">
        <v>21156</v>
      </c>
      <c r="BL263">
        <v>1</v>
      </c>
      <c r="BN263" s="39" t="s">
        <v>21157</v>
      </c>
      <c r="BO263">
        <v>1</v>
      </c>
      <c r="BQ263" s="39" t="s">
        <v>23217</v>
      </c>
      <c r="BR263">
        <v>1</v>
      </c>
      <c r="BT263" s="39" t="s">
        <v>23226</v>
      </c>
      <c r="BU263">
        <v>1</v>
      </c>
      <c r="BW263" s="39" t="s">
        <v>21156</v>
      </c>
      <c r="BX263">
        <v>1</v>
      </c>
      <c r="BZ263" s="39" t="s">
        <v>20593</v>
      </c>
      <c r="CA263">
        <v>1</v>
      </c>
      <c r="CC263" s="39" t="s">
        <v>25026</v>
      </c>
      <c r="CF263" s="39" t="s">
        <v>25027</v>
      </c>
    </row>
    <row r="264" spans="1:84" x14ac:dyDescent="0.3">
      <c r="A264">
        <v>263</v>
      </c>
      <c r="B264" s="1">
        <v>45849.707187499997</v>
      </c>
      <c r="C264" s="1">
        <v>45849.728854166664</v>
      </c>
      <c r="D264" s="39" t="s">
        <v>2098</v>
      </c>
      <c r="E264" s="39" t="s">
        <v>2099</v>
      </c>
      <c r="F264">
        <v>14</v>
      </c>
      <c r="I264" s="39" t="s">
        <v>2099</v>
      </c>
      <c r="L264">
        <v>4</v>
      </c>
      <c r="O264">
        <v>30</v>
      </c>
      <c r="R264" s="39" t="s">
        <v>25028</v>
      </c>
      <c r="U264" s="39" t="s">
        <v>25029</v>
      </c>
      <c r="X264" s="39" t="s">
        <v>23980</v>
      </c>
      <c r="Y264">
        <v>1</v>
      </c>
      <c r="AA264" s="39" t="s">
        <v>23209</v>
      </c>
      <c r="AB264">
        <v>1</v>
      </c>
      <c r="AD264" s="39" t="s">
        <v>23303</v>
      </c>
      <c r="AE264">
        <v>0</v>
      </c>
      <c r="AG264" s="39" t="s">
        <v>23211</v>
      </c>
      <c r="AH264">
        <v>1</v>
      </c>
      <c r="AJ264" s="39" t="s">
        <v>25030</v>
      </c>
      <c r="AM264" s="39" t="s">
        <v>25031</v>
      </c>
      <c r="AP264" s="39" t="s">
        <v>23989</v>
      </c>
      <c r="AS264" s="39" t="s">
        <v>25032</v>
      </c>
      <c r="AV264" s="39" t="s">
        <v>314</v>
      </c>
      <c r="AW264">
        <v>1</v>
      </c>
      <c r="AY264" s="39" t="s">
        <v>16918</v>
      </c>
      <c r="AZ264">
        <v>1</v>
      </c>
      <c r="BB264" s="39" t="s">
        <v>20679</v>
      </c>
      <c r="BC264">
        <v>1</v>
      </c>
      <c r="BE264" s="39" t="s">
        <v>23216</v>
      </c>
      <c r="BF264">
        <v>1</v>
      </c>
      <c r="BH264" s="39" t="s">
        <v>21853</v>
      </c>
      <c r="BI264">
        <v>1</v>
      </c>
      <c r="BK264" s="39" t="s">
        <v>21156</v>
      </c>
      <c r="BL264">
        <v>1</v>
      </c>
      <c r="BN264" s="39" t="s">
        <v>21157</v>
      </c>
      <c r="BO264">
        <v>1</v>
      </c>
      <c r="BQ264" s="39" t="s">
        <v>23217</v>
      </c>
      <c r="BR264">
        <v>1</v>
      </c>
      <c r="BT264" s="39" t="s">
        <v>23226</v>
      </c>
      <c r="BU264">
        <v>1</v>
      </c>
      <c r="BW264" s="39" t="s">
        <v>21156</v>
      </c>
      <c r="BX264">
        <v>1</v>
      </c>
      <c r="BZ264" s="39" t="s">
        <v>20593</v>
      </c>
      <c r="CA264">
        <v>1</v>
      </c>
      <c r="CC264" s="39" t="s">
        <v>25033</v>
      </c>
      <c r="CF264" s="39" t="s">
        <v>25034</v>
      </c>
    </row>
    <row r="265" spans="1:84" x14ac:dyDescent="0.3">
      <c r="A265">
        <v>264</v>
      </c>
      <c r="B265" s="1">
        <v>45849.777094907404</v>
      </c>
      <c r="C265" s="1">
        <v>45849.777881944443</v>
      </c>
      <c r="D265" s="39" t="s">
        <v>4161</v>
      </c>
      <c r="E265" s="39" t="s">
        <v>4162</v>
      </c>
      <c r="F265">
        <v>14</v>
      </c>
      <c r="I265" s="39" t="s">
        <v>4163</v>
      </c>
      <c r="L265">
        <v>6</v>
      </c>
      <c r="O265">
        <v>15</v>
      </c>
      <c r="R265" s="39" t="s">
        <v>25035</v>
      </c>
      <c r="U265" s="39" t="s">
        <v>25036</v>
      </c>
      <c r="X265" s="39" t="s">
        <v>23980</v>
      </c>
      <c r="Y265">
        <v>1</v>
      </c>
      <c r="AA265" s="39" t="s">
        <v>23209</v>
      </c>
      <c r="AB265">
        <v>1</v>
      </c>
      <c r="AD265" s="39" t="s">
        <v>23210</v>
      </c>
      <c r="AE265">
        <v>1</v>
      </c>
      <c r="AG265" s="39" t="s">
        <v>23211</v>
      </c>
      <c r="AH265">
        <v>1</v>
      </c>
      <c r="AJ265" s="39" t="s">
        <v>25037</v>
      </c>
      <c r="AM265" s="39" t="s">
        <v>25038</v>
      </c>
      <c r="AP265" s="39" t="s">
        <v>23989</v>
      </c>
      <c r="AS265" s="39" t="s">
        <v>25039</v>
      </c>
      <c r="AV265" s="39" t="s">
        <v>314</v>
      </c>
      <c r="AW265">
        <v>1</v>
      </c>
      <c r="AY265" s="39" t="s">
        <v>16918</v>
      </c>
      <c r="AZ265">
        <v>1</v>
      </c>
      <c r="BB265" s="39" t="s">
        <v>20679</v>
      </c>
      <c r="BC265">
        <v>1</v>
      </c>
      <c r="BE265" s="39" t="s">
        <v>23216</v>
      </c>
      <c r="BF265">
        <v>1</v>
      </c>
      <c r="BH265" s="39" t="s">
        <v>21853</v>
      </c>
      <c r="BI265">
        <v>1</v>
      </c>
      <c r="BK265" s="39" t="s">
        <v>21156</v>
      </c>
      <c r="BL265">
        <v>1</v>
      </c>
      <c r="BN265" s="39" t="s">
        <v>21157</v>
      </c>
      <c r="BO265">
        <v>1</v>
      </c>
      <c r="BQ265" s="39" t="s">
        <v>23217</v>
      </c>
      <c r="BR265">
        <v>1</v>
      </c>
      <c r="BT265" s="39" t="s">
        <v>23217</v>
      </c>
      <c r="BU265">
        <v>0</v>
      </c>
      <c r="BW265" s="39" t="s">
        <v>21156</v>
      </c>
      <c r="BX265">
        <v>1</v>
      </c>
      <c r="BZ265" s="39" t="s">
        <v>20593</v>
      </c>
      <c r="CA265">
        <v>1</v>
      </c>
      <c r="CC265" s="39" t="s">
        <v>25040</v>
      </c>
      <c r="CF265" s="39" t="s">
        <v>25041</v>
      </c>
    </row>
    <row r="266" spans="1:84" x14ac:dyDescent="0.3">
      <c r="A266">
        <v>265</v>
      </c>
      <c r="B266" s="1">
        <v>45849.851435185185</v>
      </c>
      <c r="C266" s="1">
        <v>45849.867638888885</v>
      </c>
      <c r="D266" s="39" t="s">
        <v>12370</v>
      </c>
      <c r="E266" s="39" t="s">
        <v>12371</v>
      </c>
      <c r="F266">
        <v>11</v>
      </c>
      <c r="I266" s="39" t="s">
        <v>25042</v>
      </c>
      <c r="L266">
        <v>6</v>
      </c>
      <c r="O266">
        <v>8</v>
      </c>
      <c r="R266" s="39" t="s">
        <v>25043</v>
      </c>
      <c r="U266" s="39" t="s">
        <v>25044</v>
      </c>
      <c r="X266" s="39" t="s">
        <v>23980</v>
      </c>
      <c r="Y266">
        <v>1</v>
      </c>
      <c r="AA266" s="39" t="s">
        <v>23209</v>
      </c>
      <c r="AB266">
        <v>1</v>
      </c>
      <c r="AD266" s="39" t="s">
        <v>23303</v>
      </c>
      <c r="AE266">
        <v>0</v>
      </c>
      <c r="AG266" s="39" t="s">
        <v>23211</v>
      </c>
      <c r="AH266">
        <v>1</v>
      </c>
      <c r="AJ266" s="39" t="s">
        <v>25045</v>
      </c>
      <c r="AM266" s="39" t="s">
        <v>25046</v>
      </c>
      <c r="AP266" s="39" t="s">
        <v>25047</v>
      </c>
      <c r="AS266" s="39" t="s">
        <v>25048</v>
      </c>
      <c r="AV266" s="39" t="s">
        <v>314</v>
      </c>
      <c r="AW266">
        <v>1</v>
      </c>
      <c r="AY266" s="39" t="s">
        <v>23216</v>
      </c>
      <c r="AZ266">
        <v>0</v>
      </c>
      <c r="BB266" s="39" t="s">
        <v>20679</v>
      </c>
      <c r="BC266">
        <v>1</v>
      </c>
      <c r="BE266" s="39" t="s">
        <v>23216</v>
      </c>
      <c r="BF266">
        <v>1</v>
      </c>
      <c r="BH266" s="39" t="s">
        <v>21853</v>
      </c>
      <c r="BI266">
        <v>1</v>
      </c>
      <c r="BK266" s="39" t="s">
        <v>21156</v>
      </c>
      <c r="BL266">
        <v>1</v>
      </c>
      <c r="BN266" s="39" t="s">
        <v>21157</v>
      </c>
      <c r="BO266">
        <v>1</v>
      </c>
      <c r="BQ266" s="39" t="s">
        <v>20593</v>
      </c>
      <c r="BR266">
        <v>0</v>
      </c>
      <c r="BT266" s="39" t="s">
        <v>23217</v>
      </c>
      <c r="BU266">
        <v>0</v>
      </c>
      <c r="BW266" s="39" t="s">
        <v>21156</v>
      </c>
      <c r="BX266">
        <v>1</v>
      </c>
      <c r="BZ266" s="39" t="s">
        <v>20593</v>
      </c>
      <c r="CA266">
        <v>1</v>
      </c>
      <c r="CC266" s="39" t="s">
        <v>25049</v>
      </c>
      <c r="CF266" s="39" t="s">
        <v>25050</v>
      </c>
    </row>
    <row r="267" spans="1:84" x14ac:dyDescent="0.3">
      <c r="A267">
        <v>266</v>
      </c>
      <c r="B267" s="1">
        <v>45849.922581018516</v>
      </c>
      <c r="C267" s="1">
        <v>45849.922696759262</v>
      </c>
      <c r="D267" s="39" t="s">
        <v>4009</v>
      </c>
      <c r="E267" s="39" t="s">
        <v>4010</v>
      </c>
      <c r="F267">
        <v>13</v>
      </c>
      <c r="I267" s="39" t="s">
        <v>4010</v>
      </c>
      <c r="L267">
        <v>6</v>
      </c>
      <c r="O267">
        <v>31</v>
      </c>
      <c r="R267" s="39" t="s">
        <v>25051</v>
      </c>
      <c r="U267" s="39" t="s">
        <v>25052</v>
      </c>
      <c r="X267" s="39" t="s">
        <v>23980</v>
      </c>
      <c r="Y267">
        <v>1</v>
      </c>
      <c r="AA267" s="39" t="s">
        <v>23209</v>
      </c>
      <c r="AB267">
        <v>1</v>
      </c>
      <c r="AD267" s="39" t="s">
        <v>23210</v>
      </c>
      <c r="AE267">
        <v>1</v>
      </c>
      <c r="AG267" s="39" t="s">
        <v>23211</v>
      </c>
      <c r="AH267">
        <v>1</v>
      </c>
      <c r="AJ267" s="39" t="s">
        <v>23536</v>
      </c>
      <c r="AM267" s="39" t="s">
        <v>25053</v>
      </c>
      <c r="AP267" s="39" t="s">
        <v>25054</v>
      </c>
      <c r="AS267" s="39" t="s">
        <v>25055</v>
      </c>
      <c r="AV267" s="39" t="s">
        <v>314</v>
      </c>
      <c r="AW267">
        <v>1</v>
      </c>
      <c r="AY267" s="39" t="s">
        <v>16918</v>
      </c>
      <c r="AZ267">
        <v>1</v>
      </c>
      <c r="BB267" s="39" t="s">
        <v>20679</v>
      </c>
      <c r="BC267">
        <v>1</v>
      </c>
      <c r="BE267" s="39" t="s">
        <v>23216</v>
      </c>
      <c r="BF267">
        <v>1</v>
      </c>
      <c r="BH267" s="39" t="s">
        <v>21853</v>
      </c>
      <c r="BI267">
        <v>1</v>
      </c>
      <c r="BK267" s="39" t="s">
        <v>21156</v>
      </c>
      <c r="BL267">
        <v>1</v>
      </c>
      <c r="BN267" s="39" t="s">
        <v>21157</v>
      </c>
      <c r="BO267">
        <v>1</v>
      </c>
      <c r="BQ267" s="39" t="s">
        <v>23226</v>
      </c>
      <c r="BR267">
        <v>0</v>
      </c>
      <c r="BT267" s="39" t="s">
        <v>23217</v>
      </c>
      <c r="BU267">
        <v>0</v>
      </c>
      <c r="BW267" s="39" t="s">
        <v>21156</v>
      </c>
      <c r="BX267">
        <v>1</v>
      </c>
      <c r="BZ267" s="39" t="s">
        <v>20593</v>
      </c>
      <c r="CA267">
        <v>1</v>
      </c>
      <c r="CC267" s="39" t="s">
        <v>25056</v>
      </c>
      <c r="CF267" s="39" t="s">
        <v>25057</v>
      </c>
    </row>
    <row r="268" spans="1:84" x14ac:dyDescent="0.3">
      <c r="A268">
        <v>267</v>
      </c>
      <c r="B268" s="1">
        <v>45849.92015046296</v>
      </c>
      <c r="C268" s="1">
        <v>45849.931655092594</v>
      </c>
      <c r="D268" s="39" t="s">
        <v>2189</v>
      </c>
      <c r="E268" s="39" t="s">
        <v>2190</v>
      </c>
      <c r="F268">
        <v>14</v>
      </c>
      <c r="I268" s="39" t="s">
        <v>2190</v>
      </c>
      <c r="L268">
        <v>4</v>
      </c>
      <c r="O268">
        <v>15</v>
      </c>
      <c r="R268" s="39" t="s">
        <v>25058</v>
      </c>
      <c r="U268" s="39" t="s">
        <v>25059</v>
      </c>
      <c r="X268" s="39" t="s">
        <v>24292</v>
      </c>
      <c r="Y268">
        <v>0</v>
      </c>
      <c r="AA268" s="39" t="s">
        <v>23209</v>
      </c>
      <c r="AB268">
        <v>1</v>
      </c>
      <c r="AD268" s="39" t="s">
        <v>23210</v>
      </c>
      <c r="AE268">
        <v>1</v>
      </c>
      <c r="AG268" s="39" t="s">
        <v>23211</v>
      </c>
      <c r="AH268">
        <v>1</v>
      </c>
      <c r="AJ268" s="39" t="s">
        <v>25060</v>
      </c>
      <c r="AM268" s="39" t="s">
        <v>25061</v>
      </c>
      <c r="AP268" s="39" t="s">
        <v>25062</v>
      </c>
      <c r="AS268" s="39" t="s">
        <v>25063</v>
      </c>
      <c r="AV268" s="39" t="s">
        <v>314</v>
      </c>
      <c r="AW268">
        <v>1</v>
      </c>
      <c r="AY268" s="39" t="s">
        <v>16918</v>
      </c>
      <c r="AZ268">
        <v>1</v>
      </c>
      <c r="BB268" s="39" t="s">
        <v>20679</v>
      </c>
      <c r="BC268">
        <v>1</v>
      </c>
      <c r="BE268" s="39" t="s">
        <v>23216</v>
      </c>
      <c r="BF268">
        <v>1</v>
      </c>
      <c r="BH268" s="39" t="s">
        <v>21853</v>
      </c>
      <c r="BI268">
        <v>1</v>
      </c>
      <c r="BK268" s="39" t="s">
        <v>21156</v>
      </c>
      <c r="BL268">
        <v>1</v>
      </c>
      <c r="BN268" s="39" t="s">
        <v>21157</v>
      </c>
      <c r="BO268">
        <v>1</v>
      </c>
      <c r="BQ268" s="39" t="s">
        <v>23217</v>
      </c>
      <c r="BR268">
        <v>1</v>
      </c>
      <c r="BT268" s="39" t="s">
        <v>23226</v>
      </c>
      <c r="BU268">
        <v>1</v>
      </c>
      <c r="BW268" s="39" t="s">
        <v>21156</v>
      </c>
      <c r="BX268">
        <v>1</v>
      </c>
      <c r="BZ268" s="39" t="s">
        <v>20593</v>
      </c>
      <c r="CA268">
        <v>1</v>
      </c>
      <c r="CC268" s="39" t="s">
        <v>25064</v>
      </c>
      <c r="CF268" s="39" t="s">
        <v>25065</v>
      </c>
    </row>
    <row r="269" spans="1:84" x14ac:dyDescent="0.3">
      <c r="A269">
        <v>268</v>
      </c>
      <c r="B269" s="1">
        <v>45849.929930555554</v>
      </c>
      <c r="C269" s="1">
        <v>45849.936712962961</v>
      </c>
      <c r="D269" s="39" t="s">
        <v>2843</v>
      </c>
      <c r="E269" s="39" t="s">
        <v>2844</v>
      </c>
      <c r="F269">
        <v>12</v>
      </c>
      <c r="I269" s="39" t="s">
        <v>2844</v>
      </c>
      <c r="L269">
        <v>5</v>
      </c>
      <c r="O269">
        <v>34</v>
      </c>
      <c r="R269" s="39" t="s">
        <v>25066</v>
      </c>
      <c r="U269" s="39" t="s">
        <v>25067</v>
      </c>
      <c r="X269" s="39" t="s">
        <v>23914</v>
      </c>
      <c r="Y269">
        <v>0</v>
      </c>
      <c r="AA269" s="39" t="s">
        <v>23209</v>
      </c>
      <c r="AB269">
        <v>1</v>
      </c>
      <c r="AD269" s="39" t="s">
        <v>23210</v>
      </c>
      <c r="AE269">
        <v>1</v>
      </c>
      <c r="AG269" s="39" t="s">
        <v>23211</v>
      </c>
      <c r="AH269">
        <v>1</v>
      </c>
      <c r="AJ269" s="39" t="s">
        <v>23288</v>
      </c>
      <c r="AM269" s="39" t="s">
        <v>23392</v>
      </c>
      <c r="AP269" s="39" t="s">
        <v>23648</v>
      </c>
      <c r="AS269" s="39" t="s">
        <v>23311</v>
      </c>
      <c r="AV269" s="39" t="s">
        <v>314</v>
      </c>
      <c r="AW269">
        <v>1</v>
      </c>
      <c r="AY269" s="39" t="s">
        <v>16918</v>
      </c>
      <c r="AZ269">
        <v>1</v>
      </c>
      <c r="BB269" s="39" t="s">
        <v>20679</v>
      </c>
      <c r="BC269">
        <v>1</v>
      </c>
      <c r="BE269" s="39" t="s">
        <v>23216</v>
      </c>
      <c r="BF269">
        <v>1</v>
      </c>
      <c r="BH269" s="39" t="s">
        <v>21853</v>
      </c>
      <c r="BI269">
        <v>1</v>
      </c>
      <c r="BK269" s="39" t="s">
        <v>21156</v>
      </c>
      <c r="BL269">
        <v>1</v>
      </c>
      <c r="BN269" s="39" t="s">
        <v>21157</v>
      </c>
      <c r="BO269">
        <v>1</v>
      </c>
      <c r="BQ269" s="39" t="s">
        <v>23226</v>
      </c>
      <c r="BR269">
        <v>0</v>
      </c>
      <c r="BT269" s="39" t="s">
        <v>23217</v>
      </c>
      <c r="BU269">
        <v>0</v>
      </c>
      <c r="BW269" s="39" t="s">
        <v>21156</v>
      </c>
      <c r="BX269">
        <v>1</v>
      </c>
      <c r="BZ269" s="39" t="s">
        <v>20593</v>
      </c>
      <c r="CA269">
        <v>1</v>
      </c>
      <c r="CC269" s="39" t="s">
        <v>25068</v>
      </c>
      <c r="CF269" s="39" t="s">
        <v>25069</v>
      </c>
    </row>
    <row r="270" spans="1:84" x14ac:dyDescent="0.3">
      <c r="A270">
        <v>269</v>
      </c>
      <c r="B270" s="1">
        <v>45849.933113425926</v>
      </c>
      <c r="C270" s="1">
        <v>45849.944490740738</v>
      </c>
      <c r="D270" s="39" t="s">
        <v>4447</v>
      </c>
      <c r="E270" s="39" t="s">
        <v>4448</v>
      </c>
      <c r="F270">
        <v>14</v>
      </c>
      <c r="I270" s="39" t="s">
        <v>12538</v>
      </c>
      <c r="L270">
        <v>7</v>
      </c>
      <c r="O270">
        <v>29</v>
      </c>
      <c r="R270" s="39" t="s">
        <v>25070</v>
      </c>
      <c r="U270" s="39" t="s">
        <v>25071</v>
      </c>
      <c r="X270" s="39" t="s">
        <v>23980</v>
      </c>
      <c r="Y270">
        <v>1</v>
      </c>
      <c r="AA270" s="39" t="s">
        <v>23209</v>
      </c>
      <c r="AB270">
        <v>1</v>
      </c>
      <c r="AD270" s="39" t="s">
        <v>23210</v>
      </c>
      <c r="AE270">
        <v>1</v>
      </c>
      <c r="AG270" s="39" t="s">
        <v>23211</v>
      </c>
      <c r="AH270">
        <v>1</v>
      </c>
      <c r="AJ270" s="39" t="s">
        <v>25072</v>
      </c>
      <c r="AM270" s="39" t="s">
        <v>25073</v>
      </c>
      <c r="AP270" s="39" t="s">
        <v>25074</v>
      </c>
      <c r="AS270" s="39" t="s">
        <v>25075</v>
      </c>
      <c r="AV270" s="39" t="s">
        <v>314</v>
      </c>
      <c r="AW270">
        <v>1</v>
      </c>
      <c r="AY270" s="39" t="s">
        <v>16918</v>
      </c>
      <c r="AZ270">
        <v>1</v>
      </c>
      <c r="BB270" s="39" t="s">
        <v>20679</v>
      </c>
      <c r="BC270">
        <v>1</v>
      </c>
      <c r="BE270" s="39" t="s">
        <v>23216</v>
      </c>
      <c r="BF270">
        <v>1</v>
      </c>
      <c r="BH270" s="39" t="s">
        <v>21853</v>
      </c>
      <c r="BI270">
        <v>1</v>
      </c>
      <c r="BK270" s="39" t="s">
        <v>21156</v>
      </c>
      <c r="BL270">
        <v>1</v>
      </c>
      <c r="BN270" s="39" t="s">
        <v>20593</v>
      </c>
      <c r="BO270">
        <v>0</v>
      </c>
      <c r="BQ270" s="39" t="s">
        <v>23217</v>
      </c>
      <c r="BR270">
        <v>1</v>
      </c>
      <c r="BT270" s="39" t="s">
        <v>23226</v>
      </c>
      <c r="BU270">
        <v>1</v>
      </c>
      <c r="BW270" s="39" t="s">
        <v>21156</v>
      </c>
      <c r="BX270">
        <v>1</v>
      </c>
      <c r="BZ270" s="39" t="s">
        <v>20593</v>
      </c>
      <c r="CA270">
        <v>1</v>
      </c>
      <c r="CC270" s="39" t="s">
        <v>25076</v>
      </c>
      <c r="CF270" s="39" t="s">
        <v>25077</v>
      </c>
    </row>
    <row r="271" spans="1:84" x14ac:dyDescent="0.3">
      <c r="A271">
        <v>270</v>
      </c>
      <c r="B271" s="1">
        <v>45849.949594907404</v>
      </c>
      <c r="C271" s="1">
        <v>45849.972337962965</v>
      </c>
      <c r="D271" s="39" t="s">
        <v>1195</v>
      </c>
      <c r="E271" s="39" t="s">
        <v>1196</v>
      </c>
      <c r="F271">
        <v>14</v>
      </c>
      <c r="I271" s="39" t="s">
        <v>1196</v>
      </c>
      <c r="L271">
        <v>2</v>
      </c>
      <c r="O271">
        <v>34</v>
      </c>
      <c r="R271" s="39" t="s">
        <v>25078</v>
      </c>
      <c r="U271" s="39" t="s">
        <v>25079</v>
      </c>
      <c r="X271" s="39" t="s">
        <v>23980</v>
      </c>
      <c r="Y271">
        <v>1</v>
      </c>
      <c r="AA271" s="39" t="s">
        <v>23209</v>
      </c>
      <c r="AB271">
        <v>1</v>
      </c>
      <c r="AD271" s="39" t="s">
        <v>23210</v>
      </c>
      <c r="AE271">
        <v>1</v>
      </c>
      <c r="AG271" s="39" t="s">
        <v>23211</v>
      </c>
      <c r="AH271">
        <v>1</v>
      </c>
      <c r="AJ271" s="39" t="s">
        <v>23536</v>
      </c>
      <c r="AM271" s="39" t="s">
        <v>25080</v>
      </c>
      <c r="AP271" s="39" t="s">
        <v>23989</v>
      </c>
      <c r="AS271" s="39" t="s">
        <v>25081</v>
      </c>
      <c r="AV271" s="39" t="s">
        <v>314</v>
      </c>
      <c r="AW271">
        <v>1</v>
      </c>
      <c r="AY271" s="39" t="s">
        <v>16918</v>
      </c>
      <c r="AZ271">
        <v>1</v>
      </c>
      <c r="BB271" s="39" t="s">
        <v>20679</v>
      </c>
      <c r="BC271">
        <v>1</v>
      </c>
      <c r="BE271" s="39" t="s">
        <v>23216</v>
      </c>
      <c r="BF271">
        <v>1</v>
      </c>
      <c r="BH271" s="39" t="s">
        <v>21853</v>
      </c>
      <c r="BI271">
        <v>1</v>
      </c>
      <c r="BK271" s="39" t="s">
        <v>21156</v>
      </c>
      <c r="BL271">
        <v>1</v>
      </c>
      <c r="BN271" s="39" t="s">
        <v>21157</v>
      </c>
      <c r="BO271">
        <v>1</v>
      </c>
      <c r="BQ271" s="39" t="s">
        <v>23217</v>
      </c>
      <c r="BR271">
        <v>1</v>
      </c>
      <c r="BT271" s="39" t="s">
        <v>23217</v>
      </c>
      <c r="BU271">
        <v>0</v>
      </c>
      <c r="BW271" s="39" t="s">
        <v>21156</v>
      </c>
      <c r="BX271">
        <v>1</v>
      </c>
      <c r="BZ271" s="39" t="s">
        <v>20593</v>
      </c>
      <c r="CA271">
        <v>1</v>
      </c>
      <c r="CC271" s="39" t="s">
        <v>25082</v>
      </c>
      <c r="CF271" s="39" t="s">
        <v>25083</v>
      </c>
    </row>
    <row r="272" spans="1:84" x14ac:dyDescent="0.3">
      <c r="A272">
        <v>271</v>
      </c>
      <c r="B272" s="1">
        <v>45850.021435185183</v>
      </c>
      <c r="C272" s="1">
        <v>45850.027557870373</v>
      </c>
      <c r="D272" s="39" t="s">
        <v>4209</v>
      </c>
      <c r="E272" s="39" t="s">
        <v>4210</v>
      </c>
      <c r="F272">
        <v>11</v>
      </c>
      <c r="I272" s="39" t="s">
        <v>4210</v>
      </c>
      <c r="L272">
        <v>7</v>
      </c>
      <c r="O272">
        <v>40</v>
      </c>
      <c r="R272" s="39" t="s">
        <v>25084</v>
      </c>
      <c r="U272" s="39" t="s">
        <v>25085</v>
      </c>
      <c r="X272" s="39" t="s">
        <v>23980</v>
      </c>
      <c r="Y272">
        <v>1</v>
      </c>
      <c r="AA272" s="39" t="s">
        <v>23209</v>
      </c>
      <c r="AB272">
        <v>1</v>
      </c>
      <c r="AD272" s="39" t="s">
        <v>23774</v>
      </c>
      <c r="AE272">
        <v>0</v>
      </c>
      <c r="AG272" s="39" t="s">
        <v>23211</v>
      </c>
      <c r="AH272">
        <v>1</v>
      </c>
      <c r="AJ272" s="39" t="s">
        <v>25086</v>
      </c>
      <c r="AM272" s="39" t="s">
        <v>25087</v>
      </c>
      <c r="AP272" s="39" t="s">
        <v>25088</v>
      </c>
      <c r="AS272" s="39" t="s">
        <v>25089</v>
      </c>
      <c r="AV272" s="39" t="s">
        <v>314</v>
      </c>
      <c r="AW272">
        <v>1</v>
      </c>
      <c r="AY272" s="39" t="s">
        <v>16918</v>
      </c>
      <c r="AZ272">
        <v>1</v>
      </c>
      <c r="BB272" s="39" t="s">
        <v>20679</v>
      </c>
      <c r="BC272">
        <v>1</v>
      </c>
      <c r="BE272" s="39" t="s">
        <v>21853</v>
      </c>
      <c r="BF272">
        <v>0</v>
      </c>
      <c r="BH272" s="39" t="s">
        <v>21156</v>
      </c>
      <c r="BI272">
        <v>0</v>
      </c>
      <c r="BK272" s="39" t="s">
        <v>21156</v>
      </c>
      <c r="BL272">
        <v>1</v>
      </c>
      <c r="BN272" s="39" t="s">
        <v>21157</v>
      </c>
      <c r="BO272">
        <v>1</v>
      </c>
      <c r="BQ272" s="39" t="s">
        <v>23217</v>
      </c>
      <c r="BR272">
        <v>1</v>
      </c>
      <c r="BT272" s="39" t="s">
        <v>23217</v>
      </c>
      <c r="BU272">
        <v>0</v>
      </c>
      <c r="BW272" s="39" t="s">
        <v>21156</v>
      </c>
      <c r="BX272">
        <v>1</v>
      </c>
      <c r="BZ272" s="39" t="s">
        <v>20593</v>
      </c>
      <c r="CA272">
        <v>1</v>
      </c>
      <c r="CC272" s="39" t="s">
        <v>25090</v>
      </c>
      <c r="CF272" s="39" t="s">
        <v>25091</v>
      </c>
    </row>
    <row r="273" spans="1:84" x14ac:dyDescent="0.3">
      <c r="A273">
        <v>272</v>
      </c>
      <c r="B273" s="1">
        <v>45850.242824074077</v>
      </c>
      <c r="C273" s="1">
        <v>45850.252071759256</v>
      </c>
      <c r="D273" s="39" t="s">
        <v>3441</v>
      </c>
      <c r="E273" s="39" t="s">
        <v>3442</v>
      </c>
      <c r="F273">
        <v>12</v>
      </c>
      <c r="I273" s="39" t="s">
        <v>12063</v>
      </c>
      <c r="L273">
        <v>8</v>
      </c>
      <c r="O273">
        <v>4</v>
      </c>
      <c r="R273" s="39" t="s">
        <v>25092</v>
      </c>
      <c r="U273" s="39" t="s">
        <v>25093</v>
      </c>
      <c r="X273" s="39" t="s">
        <v>23980</v>
      </c>
      <c r="Y273">
        <v>1</v>
      </c>
      <c r="AA273" s="39" t="s">
        <v>23209</v>
      </c>
      <c r="AB273">
        <v>1</v>
      </c>
      <c r="AD273" s="39" t="s">
        <v>23210</v>
      </c>
      <c r="AE273">
        <v>1</v>
      </c>
      <c r="AG273" s="39" t="s">
        <v>23211</v>
      </c>
      <c r="AH273">
        <v>1</v>
      </c>
      <c r="AJ273" s="39" t="s">
        <v>25094</v>
      </c>
      <c r="AM273" s="39" t="s">
        <v>25095</v>
      </c>
      <c r="AP273" s="39" t="s">
        <v>25096</v>
      </c>
      <c r="AS273" s="39" t="s">
        <v>25097</v>
      </c>
      <c r="AV273" s="39" t="s">
        <v>314</v>
      </c>
      <c r="AW273">
        <v>1</v>
      </c>
      <c r="AY273" s="39" t="s">
        <v>16918</v>
      </c>
      <c r="AZ273">
        <v>1</v>
      </c>
      <c r="BB273" s="39" t="s">
        <v>20679</v>
      </c>
      <c r="BC273">
        <v>1</v>
      </c>
      <c r="BE273" s="39" t="s">
        <v>21853</v>
      </c>
      <c r="BF273">
        <v>0</v>
      </c>
      <c r="BH273" s="39" t="s">
        <v>23216</v>
      </c>
      <c r="BI273">
        <v>0</v>
      </c>
      <c r="BK273" s="39" t="s">
        <v>21156</v>
      </c>
      <c r="BL273">
        <v>1</v>
      </c>
      <c r="BN273" s="39" t="s">
        <v>21157</v>
      </c>
      <c r="BO273">
        <v>1</v>
      </c>
      <c r="BQ273" s="39" t="s">
        <v>23217</v>
      </c>
      <c r="BR273">
        <v>1</v>
      </c>
      <c r="BT273" s="39" t="s">
        <v>23217</v>
      </c>
      <c r="BU273">
        <v>0</v>
      </c>
      <c r="BW273" s="39" t="s">
        <v>21156</v>
      </c>
      <c r="BX273">
        <v>1</v>
      </c>
      <c r="BZ273" s="39" t="s">
        <v>20593</v>
      </c>
      <c r="CA273">
        <v>1</v>
      </c>
      <c r="CC273" s="39" t="s">
        <v>25098</v>
      </c>
      <c r="CF273" s="39" t="s">
        <v>24950</v>
      </c>
    </row>
    <row r="274" spans="1:84" x14ac:dyDescent="0.3">
      <c r="A274">
        <v>273</v>
      </c>
      <c r="B274" s="1">
        <v>45850.490266203706</v>
      </c>
      <c r="C274" s="1">
        <v>45850.510740740741</v>
      </c>
      <c r="D274" s="39" t="s">
        <v>549</v>
      </c>
      <c r="E274" s="39" t="s">
        <v>550</v>
      </c>
      <c r="F274">
        <v>13</v>
      </c>
      <c r="I274" s="39" t="s">
        <v>550</v>
      </c>
      <c r="L274">
        <v>10</v>
      </c>
      <c r="O274">
        <v>26</v>
      </c>
      <c r="R274" s="39" t="s">
        <v>25099</v>
      </c>
      <c r="U274" s="39" t="s">
        <v>25100</v>
      </c>
      <c r="X274" s="39" t="s">
        <v>23980</v>
      </c>
      <c r="Y274">
        <v>1</v>
      </c>
      <c r="AA274" s="39" t="s">
        <v>23209</v>
      </c>
      <c r="AB274">
        <v>1</v>
      </c>
      <c r="AD274" s="39" t="s">
        <v>23210</v>
      </c>
      <c r="AE274">
        <v>1</v>
      </c>
      <c r="AG274" s="39" t="s">
        <v>23211</v>
      </c>
      <c r="AH274">
        <v>1</v>
      </c>
      <c r="AJ274" s="39" t="s">
        <v>23536</v>
      </c>
      <c r="AM274" s="39" t="s">
        <v>20519</v>
      </c>
      <c r="AP274" s="39" t="s">
        <v>23983</v>
      </c>
      <c r="AS274" s="39" t="s">
        <v>25101</v>
      </c>
      <c r="AV274" s="39" t="s">
        <v>314</v>
      </c>
      <c r="AW274">
        <v>1</v>
      </c>
      <c r="AY274" s="39" t="s">
        <v>16918</v>
      </c>
      <c r="AZ274">
        <v>1</v>
      </c>
      <c r="BB274" s="39" t="s">
        <v>23226</v>
      </c>
      <c r="BC274">
        <v>0</v>
      </c>
      <c r="BE274" s="39" t="s">
        <v>23216</v>
      </c>
      <c r="BF274">
        <v>1</v>
      </c>
      <c r="BH274" s="39" t="s">
        <v>21853</v>
      </c>
      <c r="BI274">
        <v>1</v>
      </c>
      <c r="BK274" s="39" t="s">
        <v>21156</v>
      </c>
      <c r="BL274">
        <v>1</v>
      </c>
      <c r="BN274" s="39" t="s">
        <v>21157</v>
      </c>
      <c r="BO274">
        <v>1</v>
      </c>
      <c r="BQ274" s="39" t="s">
        <v>23226</v>
      </c>
      <c r="BR274">
        <v>0</v>
      </c>
      <c r="BT274" s="39" t="s">
        <v>23226</v>
      </c>
      <c r="BU274">
        <v>1</v>
      </c>
      <c r="BW274" s="39" t="s">
        <v>21156</v>
      </c>
      <c r="BX274">
        <v>1</v>
      </c>
      <c r="BZ274" s="39" t="s">
        <v>20593</v>
      </c>
      <c r="CA274">
        <v>1</v>
      </c>
      <c r="CC274" s="39" t="s">
        <v>24949</v>
      </c>
      <c r="CF274" s="39" t="s">
        <v>25102</v>
      </c>
    </row>
    <row r="275" spans="1:84" x14ac:dyDescent="0.3">
      <c r="A275">
        <v>274</v>
      </c>
      <c r="B275" s="1">
        <v>45850.523263888892</v>
      </c>
      <c r="C275" s="1">
        <v>45850.537685185183</v>
      </c>
      <c r="D275" s="39" t="s">
        <v>928</v>
      </c>
      <c r="E275" s="39" t="s">
        <v>929</v>
      </c>
      <c r="F275">
        <v>14</v>
      </c>
      <c r="I275" s="39" t="s">
        <v>929</v>
      </c>
      <c r="L275">
        <v>2</v>
      </c>
      <c r="O275">
        <v>31</v>
      </c>
      <c r="R275" s="39" t="s">
        <v>25103</v>
      </c>
      <c r="U275" s="39" t="s">
        <v>25104</v>
      </c>
      <c r="X275" s="39" t="s">
        <v>24292</v>
      </c>
      <c r="Y275">
        <v>0</v>
      </c>
      <c r="AA275" s="39" t="s">
        <v>23209</v>
      </c>
      <c r="AB275">
        <v>1</v>
      </c>
      <c r="AD275" s="39" t="s">
        <v>23210</v>
      </c>
      <c r="AE275">
        <v>1</v>
      </c>
      <c r="AG275" s="39" t="s">
        <v>23211</v>
      </c>
      <c r="AH275">
        <v>1</v>
      </c>
      <c r="AJ275" s="39" t="s">
        <v>25105</v>
      </c>
      <c r="AM275" s="39" t="s">
        <v>25106</v>
      </c>
      <c r="AP275" s="39" t="s">
        <v>25107</v>
      </c>
      <c r="AS275" s="39" t="s">
        <v>25108</v>
      </c>
      <c r="AV275" s="39" t="s">
        <v>314</v>
      </c>
      <c r="AW275">
        <v>1</v>
      </c>
      <c r="AY275" s="39" t="s">
        <v>16918</v>
      </c>
      <c r="AZ275">
        <v>1</v>
      </c>
      <c r="BB275" s="39" t="s">
        <v>20679</v>
      </c>
      <c r="BC275">
        <v>1</v>
      </c>
      <c r="BE275" s="39" t="s">
        <v>23216</v>
      </c>
      <c r="BF275">
        <v>1</v>
      </c>
      <c r="BH275" s="39" t="s">
        <v>21853</v>
      </c>
      <c r="BI275">
        <v>1</v>
      </c>
      <c r="BK275" s="39" t="s">
        <v>21156</v>
      </c>
      <c r="BL275">
        <v>1</v>
      </c>
      <c r="BN275" s="39" t="s">
        <v>21157</v>
      </c>
      <c r="BO275">
        <v>1</v>
      </c>
      <c r="BQ275" s="39" t="s">
        <v>23217</v>
      </c>
      <c r="BR275">
        <v>1</v>
      </c>
      <c r="BT275" s="39" t="s">
        <v>23226</v>
      </c>
      <c r="BU275">
        <v>1</v>
      </c>
      <c r="BW275" s="39" t="s">
        <v>21156</v>
      </c>
      <c r="BX275">
        <v>1</v>
      </c>
      <c r="BZ275" s="39" t="s">
        <v>20593</v>
      </c>
      <c r="CA275">
        <v>1</v>
      </c>
      <c r="CC275" s="39" t="s">
        <v>25109</v>
      </c>
      <c r="CF275" s="39" t="s">
        <v>25110</v>
      </c>
    </row>
    <row r="276" spans="1:84" x14ac:dyDescent="0.3">
      <c r="A276">
        <v>275</v>
      </c>
      <c r="B276" s="1">
        <v>45850.572476851848</v>
      </c>
      <c r="C276" s="1">
        <v>45850.582708333335</v>
      </c>
      <c r="D276" s="39" t="s">
        <v>4178</v>
      </c>
      <c r="E276" s="39" t="s">
        <v>4179</v>
      </c>
      <c r="F276">
        <v>11</v>
      </c>
      <c r="I276" s="39" t="s">
        <v>4180</v>
      </c>
      <c r="L276">
        <v>6</v>
      </c>
      <c r="O276">
        <v>2</v>
      </c>
      <c r="R276" s="39" t="s">
        <v>25111</v>
      </c>
      <c r="U276" s="39" t="s">
        <v>25112</v>
      </c>
      <c r="X276" s="39" t="s">
        <v>25113</v>
      </c>
      <c r="Y276">
        <v>0</v>
      </c>
      <c r="AA276" s="39" t="s">
        <v>23209</v>
      </c>
      <c r="AB276">
        <v>1</v>
      </c>
      <c r="AD276" s="39" t="s">
        <v>23210</v>
      </c>
      <c r="AE276">
        <v>1</v>
      </c>
      <c r="AG276" s="39" t="s">
        <v>23209</v>
      </c>
      <c r="AH276">
        <v>0</v>
      </c>
      <c r="AJ276" s="39" t="s">
        <v>25114</v>
      </c>
      <c r="AM276" s="39" t="s">
        <v>25115</v>
      </c>
      <c r="AP276" s="39" t="s">
        <v>25116</v>
      </c>
      <c r="AS276" s="39" t="s">
        <v>25117</v>
      </c>
      <c r="AV276" s="39" t="s">
        <v>314</v>
      </c>
      <c r="AW276">
        <v>1</v>
      </c>
      <c r="AY276" s="39" t="s">
        <v>16918</v>
      </c>
      <c r="AZ276">
        <v>1</v>
      </c>
      <c r="BB276" s="39" t="s">
        <v>20679</v>
      </c>
      <c r="BC276">
        <v>1</v>
      </c>
      <c r="BE276" s="39" t="s">
        <v>23216</v>
      </c>
      <c r="BF276">
        <v>1</v>
      </c>
      <c r="BH276" s="39" t="s">
        <v>21853</v>
      </c>
      <c r="BI276">
        <v>1</v>
      </c>
      <c r="BK276" s="39" t="s">
        <v>21156</v>
      </c>
      <c r="BL276">
        <v>1</v>
      </c>
      <c r="BN276" s="39" t="s">
        <v>21157</v>
      </c>
      <c r="BO276">
        <v>1</v>
      </c>
      <c r="BQ276" s="39" t="s">
        <v>23226</v>
      </c>
      <c r="BR276">
        <v>0</v>
      </c>
      <c r="BT276" s="39" t="s">
        <v>23217</v>
      </c>
      <c r="BU276">
        <v>0</v>
      </c>
      <c r="BW276" s="39" t="s">
        <v>21156</v>
      </c>
      <c r="BX276">
        <v>1</v>
      </c>
      <c r="BZ276" s="39" t="s">
        <v>20593</v>
      </c>
      <c r="CA276">
        <v>1</v>
      </c>
      <c r="CC276" s="39" t="s">
        <v>25118</v>
      </c>
      <c r="CF276" s="39" t="s">
        <v>25119</v>
      </c>
    </row>
    <row r="277" spans="1:84" x14ac:dyDescent="0.3">
      <c r="A277">
        <v>276</v>
      </c>
      <c r="B277" s="1">
        <v>45850.650717592594</v>
      </c>
      <c r="C277" s="1">
        <v>45850.657835648148</v>
      </c>
      <c r="D277" s="39" t="s">
        <v>4441</v>
      </c>
      <c r="E277" s="39" t="s">
        <v>4442</v>
      </c>
      <c r="F277">
        <v>6</v>
      </c>
      <c r="I277" s="39" t="s">
        <v>4442</v>
      </c>
      <c r="L277">
        <v>7</v>
      </c>
      <c r="O277">
        <v>3</v>
      </c>
      <c r="R277" s="39" t="s">
        <v>25120</v>
      </c>
      <c r="U277" s="39" t="s">
        <v>25121</v>
      </c>
      <c r="X277" s="39" t="s">
        <v>23914</v>
      </c>
      <c r="Y277">
        <v>0</v>
      </c>
      <c r="AA277" s="39" t="s">
        <v>23209</v>
      </c>
      <c r="AB277">
        <v>1</v>
      </c>
      <c r="AD277" s="39" t="s">
        <v>23303</v>
      </c>
      <c r="AE277">
        <v>0</v>
      </c>
      <c r="AG277" s="39" t="s">
        <v>23304</v>
      </c>
      <c r="AH277">
        <v>0</v>
      </c>
      <c r="AJ277" s="39" t="s">
        <v>25122</v>
      </c>
      <c r="AM277" s="39" t="s">
        <v>25123</v>
      </c>
      <c r="AP277" s="39" t="s">
        <v>25096</v>
      </c>
      <c r="AS277" s="39" t="s">
        <v>25124</v>
      </c>
      <c r="AV277" s="39" t="s">
        <v>314</v>
      </c>
      <c r="AW277">
        <v>1</v>
      </c>
      <c r="AY277" s="39" t="s">
        <v>23216</v>
      </c>
      <c r="AZ277">
        <v>0</v>
      </c>
      <c r="BB277" s="39" t="s">
        <v>16918</v>
      </c>
      <c r="BC277">
        <v>0</v>
      </c>
      <c r="BE277" s="39" t="s">
        <v>20679</v>
      </c>
      <c r="BF277">
        <v>0</v>
      </c>
      <c r="BH277" s="39" t="s">
        <v>21853</v>
      </c>
      <c r="BI277">
        <v>1</v>
      </c>
      <c r="BK277" s="39" t="s">
        <v>23216</v>
      </c>
      <c r="BL277">
        <v>0</v>
      </c>
      <c r="BN277" s="39" t="s">
        <v>21157</v>
      </c>
      <c r="BO277">
        <v>1</v>
      </c>
      <c r="BQ277" s="39" t="s">
        <v>21156</v>
      </c>
      <c r="BR277">
        <v>0</v>
      </c>
      <c r="BT277" s="39" t="s">
        <v>23226</v>
      </c>
      <c r="BU277">
        <v>1</v>
      </c>
      <c r="BW277" s="39" t="s">
        <v>23217</v>
      </c>
      <c r="BX277">
        <v>0</v>
      </c>
      <c r="BZ277" s="39" t="s">
        <v>20593</v>
      </c>
      <c r="CA277">
        <v>1</v>
      </c>
      <c r="CC277" s="39" t="s">
        <v>24949</v>
      </c>
      <c r="CF277" s="39" t="s">
        <v>24993</v>
      </c>
    </row>
    <row r="278" spans="1:84" x14ac:dyDescent="0.3">
      <c r="A278">
        <v>277</v>
      </c>
      <c r="B278" s="1">
        <v>45850.730752314812</v>
      </c>
      <c r="C278" s="1">
        <v>45850.734918981485</v>
      </c>
      <c r="D278" s="39" t="s">
        <v>4362</v>
      </c>
      <c r="E278" s="39" t="s">
        <v>4363</v>
      </c>
      <c r="F278">
        <v>10</v>
      </c>
      <c r="I278" s="39" t="s">
        <v>4363</v>
      </c>
      <c r="L278">
        <v>7</v>
      </c>
      <c r="O278">
        <v>26</v>
      </c>
      <c r="R278" s="39" t="s">
        <v>25125</v>
      </c>
      <c r="U278" s="39" t="s">
        <v>25126</v>
      </c>
      <c r="X278" s="39" t="s">
        <v>23914</v>
      </c>
      <c r="Y278">
        <v>0</v>
      </c>
      <c r="AA278" s="39" t="s">
        <v>23209</v>
      </c>
      <c r="AB278">
        <v>1</v>
      </c>
      <c r="AD278" s="39" t="s">
        <v>23303</v>
      </c>
      <c r="AE278">
        <v>0</v>
      </c>
      <c r="AG278" s="39" t="s">
        <v>23209</v>
      </c>
      <c r="AH278">
        <v>0</v>
      </c>
      <c r="AJ278" s="39" t="s">
        <v>25122</v>
      </c>
      <c r="AM278" s="39" t="s">
        <v>25127</v>
      </c>
      <c r="AP278" s="39" t="s">
        <v>25128</v>
      </c>
      <c r="AS278" s="39" t="s">
        <v>25129</v>
      </c>
      <c r="AV278" s="39" t="s">
        <v>314</v>
      </c>
      <c r="AW278">
        <v>1</v>
      </c>
      <c r="AY278" s="39" t="s">
        <v>16918</v>
      </c>
      <c r="AZ278">
        <v>1</v>
      </c>
      <c r="BB278" s="39" t="s">
        <v>20679</v>
      </c>
      <c r="BC278">
        <v>1</v>
      </c>
      <c r="BE278" s="39" t="s">
        <v>23216</v>
      </c>
      <c r="BF278">
        <v>1</v>
      </c>
      <c r="BH278" s="39" t="s">
        <v>21853</v>
      </c>
      <c r="BI278">
        <v>1</v>
      </c>
      <c r="BK278" s="39" t="s">
        <v>21156</v>
      </c>
      <c r="BL278">
        <v>1</v>
      </c>
      <c r="BN278" s="39" t="s">
        <v>21157</v>
      </c>
      <c r="BO278">
        <v>1</v>
      </c>
      <c r="BQ278" s="39" t="s">
        <v>23226</v>
      </c>
      <c r="BR278">
        <v>0</v>
      </c>
      <c r="BT278" s="39" t="s">
        <v>23217</v>
      </c>
      <c r="BU278">
        <v>0</v>
      </c>
      <c r="BW278" s="39" t="s">
        <v>21156</v>
      </c>
      <c r="BX278">
        <v>1</v>
      </c>
      <c r="BZ278" s="39" t="s">
        <v>20593</v>
      </c>
      <c r="CA278">
        <v>1</v>
      </c>
      <c r="CC278" s="39" t="s">
        <v>24955</v>
      </c>
      <c r="CF278" s="39" t="s">
        <v>25130</v>
      </c>
    </row>
    <row r="279" spans="1:84" x14ac:dyDescent="0.3">
      <c r="A279">
        <v>278</v>
      </c>
      <c r="B279" s="1">
        <v>45850.808506944442</v>
      </c>
      <c r="C279" s="1">
        <v>45850.80878472222</v>
      </c>
      <c r="D279" s="39" t="s">
        <v>4151</v>
      </c>
      <c r="E279" s="39" t="s">
        <v>4152</v>
      </c>
      <c r="F279">
        <v>13</v>
      </c>
      <c r="I279" s="39" t="s">
        <v>4153</v>
      </c>
      <c r="L279">
        <v>6</v>
      </c>
      <c r="O279">
        <v>40</v>
      </c>
      <c r="R279" s="39" t="s">
        <v>25131</v>
      </c>
      <c r="U279" s="39" t="s">
        <v>25132</v>
      </c>
      <c r="X279" s="39" t="s">
        <v>23914</v>
      </c>
      <c r="Y279">
        <v>0</v>
      </c>
      <c r="AA279" s="39" t="s">
        <v>23209</v>
      </c>
      <c r="AB279">
        <v>1</v>
      </c>
      <c r="AD279" s="39" t="s">
        <v>23210</v>
      </c>
      <c r="AE279">
        <v>1</v>
      </c>
      <c r="AG279" s="39" t="s">
        <v>23774</v>
      </c>
      <c r="AH279">
        <v>0</v>
      </c>
      <c r="AJ279" s="39" t="s">
        <v>25133</v>
      </c>
      <c r="AM279" s="39" t="s">
        <v>25134</v>
      </c>
      <c r="AP279" s="39" t="s">
        <v>25135</v>
      </c>
      <c r="AS279" s="39" t="s">
        <v>25136</v>
      </c>
      <c r="AV279" s="39" t="s">
        <v>314</v>
      </c>
      <c r="AW279">
        <v>1</v>
      </c>
      <c r="AY279" s="39" t="s">
        <v>16918</v>
      </c>
      <c r="AZ279">
        <v>1</v>
      </c>
      <c r="BB279" s="39" t="s">
        <v>20679</v>
      </c>
      <c r="BC279">
        <v>1</v>
      </c>
      <c r="BE279" s="39" t="s">
        <v>23216</v>
      </c>
      <c r="BF279">
        <v>1</v>
      </c>
      <c r="BH279" s="39" t="s">
        <v>21853</v>
      </c>
      <c r="BI279">
        <v>1</v>
      </c>
      <c r="BK279" s="39" t="s">
        <v>21156</v>
      </c>
      <c r="BL279">
        <v>1</v>
      </c>
      <c r="BN279" s="39" t="s">
        <v>21157</v>
      </c>
      <c r="BO279">
        <v>1</v>
      </c>
      <c r="BQ279" s="39" t="s">
        <v>23217</v>
      </c>
      <c r="BR279">
        <v>1</v>
      </c>
      <c r="BT279" s="39" t="s">
        <v>23226</v>
      </c>
      <c r="BU279">
        <v>1</v>
      </c>
      <c r="BW279" s="39" t="s">
        <v>21156</v>
      </c>
      <c r="BX279">
        <v>1</v>
      </c>
      <c r="BZ279" s="39" t="s">
        <v>20593</v>
      </c>
      <c r="CA279">
        <v>1</v>
      </c>
      <c r="CC279" s="39" t="s">
        <v>24949</v>
      </c>
      <c r="CF279" s="39" t="s">
        <v>25137</v>
      </c>
    </row>
    <row r="280" spans="1:84" x14ac:dyDescent="0.3">
      <c r="A280">
        <v>279</v>
      </c>
      <c r="B280" s="1">
        <v>45850.851620370369</v>
      </c>
      <c r="C280" s="1">
        <v>45850.854004629633</v>
      </c>
      <c r="D280" s="39" t="s">
        <v>1368</v>
      </c>
      <c r="E280" s="39" t="s">
        <v>1369</v>
      </c>
      <c r="F280">
        <v>8</v>
      </c>
      <c r="I280" s="39" t="s">
        <v>1369</v>
      </c>
      <c r="L280">
        <v>1</v>
      </c>
      <c r="O280">
        <v>5</v>
      </c>
      <c r="R280" s="39" t="s">
        <v>25138</v>
      </c>
      <c r="U280" s="39" t="s">
        <v>25139</v>
      </c>
      <c r="X280" s="39" t="s">
        <v>23980</v>
      </c>
      <c r="Y280">
        <v>1</v>
      </c>
      <c r="AA280" s="39" t="s">
        <v>23209</v>
      </c>
      <c r="AB280">
        <v>1</v>
      </c>
      <c r="AD280" s="39" t="s">
        <v>23303</v>
      </c>
      <c r="AE280">
        <v>0</v>
      </c>
      <c r="AG280" s="39" t="s">
        <v>23209</v>
      </c>
      <c r="AH280">
        <v>0</v>
      </c>
      <c r="AJ280" s="39" t="s">
        <v>24719</v>
      </c>
      <c r="AM280" s="39" t="s">
        <v>24720</v>
      </c>
      <c r="AP280" s="39" t="s">
        <v>25140</v>
      </c>
      <c r="AS280" s="39" t="s">
        <v>25141</v>
      </c>
      <c r="AV280" s="39" t="s">
        <v>314</v>
      </c>
      <c r="AW280">
        <v>1</v>
      </c>
      <c r="AY280" s="39" t="s">
        <v>16918</v>
      </c>
      <c r="AZ280">
        <v>1</v>
      </c>
      <c r="BB280" s="39" t="s">
        <v>20679</v>
      </c>
      <c r="BC280">
        <v>1</v>
      </c>
      <c r="BE280" s="39" t="s">
        <v>21853</v>
      </c>
      <c r="BF280">
        <v>0</v>
      </c>
      <c r="BH280" s="39" t="s">
        <v>23216</v>
      </c>
      <c r="BI280">
        <v>0</v>
      </c>
      <c r="BK280" s="39" t="s">
        <v>23217</v>
      </c>
      <c r="BL280">
        <v>0</v>
      </c>
      <c r="BN280" s="39" t="s">
        <v>21156</v>
      </c>
      <c r="BO280">
        <v>0</v>
      </c>
      <c r="BQ280" s="39" t="s">
        <v>21157</v>
      </c>
      <c r="BR280">
        <v>0</v>
      </c>
      <c r="BT280" s="39" t="s">
        <v>23226</v>
      </c>
      <c r="BU280">
        <v>1</v>
      </c>
      <c r="BW280" s="39" t="s">
        <v>21156</v>
      </c>
      <c r="BX280">
        <v>1</v>
      </c>
      <c r="BZ280" s="39" t="s">
        <v>20593</v>
      </c>
      <c r="CA280">
        <v>1</v>
      </c>
      <c r="CC280" s="39" t="s">
        <v>25141</v>
      </c>
      <c r="CF280" s="39" t="s">
        <v>25142</v>
      </c>
    </row>
    <row r="281" spans="1:84" x14ac:dyDescent="0.3">
      <c r="A281">
        <v>280</v>
      </c>
      <c r="B281" s="1">
        <v>45850.954594907409</v>
      </c>
      <c r="C281" s="1">
        <v>45850.971805555557</v>
      </c>
      <c r="D281" s="39" t="s">
        <v>4048</v>
      </c>
      <c r="E281" s="39" t="s">
        <v>4049</v>
      </c>
      <c r="F281">
        <v>13</v>
      </c>
      <c r="I281" s="39" t="s">
        <v>4049</v>
      </c>
      <c r="L281">
        <v>6</v>
      </c>
      <c r="O281">
        <v>21</v>
      </c>
      <c r="R281" s="39" t="s">
        <v>25143</v>
      </c>
      <c r="U281" s="39" t="s">
        <v>25144</v>
      </c>
      <c r="X281" s="39" t="s">
        <v>23914</v>
      </c>
      <c r="Y281">
        <v>0</v>
      </c>
      <c r="AA281" s="39" t="s">
        <v>23209</v>
      </c>
      <c r="AB281">
        <v>1</v>
      </c>
      <c r="AD281" s="39" t="s">
        <v>23303</v>
      </c>
      <c r="AE281">
        <v>0</v>
      </c>
      <c r="AG281" s="39" t="s">
        <v>23211</v>
      </c>
      <c r="AH281">
        <v>1</v>
      </c>
      <c r="AJ281" s="39" t="s">
        <v>25145</v>
      </c>
      <c r="AM281" s="39" t="s">
        <v>25146</v>
      </c>
      <c r="AP281" s="39" t="s">
        <v>25147</v>
      </c>
      <c r="AS281" s="39" t="s">
        <v>25148</v>
      </c>
      <c r="AV281" s="39" t="s">
        <v>314</v>
      </c>
      <c r="AW281">
        <v>1</v>
      </c>
      <c r="AY281" s="39" t="s">
        <v>16918</v>
      </c>
      <c r="AZ281">
        <v>1</v>
      </c>
      <c r="BB281" s="39" t="s">
        <v>20679</v>
      </c>
      <c r="BC281">
        <v>1</v>
      </c>
      <c r="BE281" s="39" t="s">
        <v>23216</v>
      </c>
      <c r="BF281">
        <v>1</v>
      </c>
      <c r="BH281" s="39" t="s">
        <v>21853</v>
      </c>
      <c r="BI281">
        <v>1</v>
      </c>
      <c r="BK281" s="39" t="s">
        <v>21156</v>
      </c>
      <c r="BL281">
        <v>1</v>
      </c>
      <c r="BN281" s="39" t="s">
        <v>21157</v>
      </c>
      <c r="BO281">
        <v>1</v>
      </c>
      <c r="BQ281" s="39" t="s">
        <v>23217</v>
      </c>
      <c r="BR281">
        <v>1</v>
      </c>
      <c r="BT281" s="39" t="s">
        <v>23226</v>
      </c>
      <c r="BU281">
        <v>1</v>
      </c>
      <c r="BW281" s="39" t="s">
        <v>21156</v>
      </c>
      <c r="BX281">
        <v>1</v>
      </c>
      <c r="BZ281" s="39" t="s">
        <v>20593</v>
      </c>
      <c r="CA281">
        <v>1</v>
      </c>
      <c r="CC281" s="39" t="s">
        <v>25149</v>
      </c>
      <c r="CF281" s="39" t="s">
        <v>25150</v>
      </c>
    </row>
    <row r="282" spans="1:84" x14ac:dyDescent="0.3">
      <c r="A282">
        <v>281</v>
      </c>
      <c r="B282" s="1">
        <v>45850.980717592596</v>
      </c>
      <c r="C282" s="1">
        <v>45850.995162037034</v>
      </c>
      <c r="D282" s="39" t="s">
        <v>3289</v>
      </c>
      <c r="E282" s="39" t="s">
        <v>3290</v>
      </c>
      <c r="F282">
        <v>15</v>
      </c>
      <c r="I282" s="39" t="s">
        <v>3290</v>
      </c>
      <c r="L282">
        <v>3</v>
      </c>
      <c r="O282">
        <v>27</v>
      </c>
      <c r="R282" s="39" t="s">
        <v>25151</v>
      </c>
      <c r="U282" s="39" t="s">
        <v>25152</v>
      </c>
      <c r="X282" s="39" t="s">
        <v>23980</v>
      </c>
      <c r="Y282">
        <v>1</v>
      </c>
      <c r="AA282" s="39" t="s">
        <v>23209</v>
      </c>
      <c r="AB282">
        <v>1</v>
      </c>
      <c r="AD282" s="39" t="s">
        <v>23210</v>
      </c>
      <c r="AE282">
        <v>1</v>
      </c>
      <c r="AG282" s="39" t="s">
        <v>23211</v>
      </c>
      <c r="AH282">
        <v>1</v>
      </c>
      <c r="AJ282" s="39" t="s">
        <v>25153</v>
      </c>
      <c r="AM282" s="39" t="s">
        <v>25154</v>
      </c>
      <c r="AP282" s="39" t="s">
        <v>25155</v>
      </c>
      <c r="AS282" s="39" t="s">
        <v>25156</v>
      </c>
      <c r="AV282" s="39" t="s">
        <v>314</v>
      </c>
      <c r="AW282">
        <v>1</v>
      </c>
      <c r="AY282" s="39" t="s">
        <v>16918</v>
      </c>
      <c r="AZ282">
        <v>1</v>
      </c>
      <c r="BB282" s="39" t="s">
        <v>20679</v>
      </c>
      <c r="BC282">
        <v>1</v>
      </c>
      <c r="BE282" s="39" t="s">
        <v>23216</v>
      </c>
      <c r="BF282">
        <v>1</v>
      </c>
      <c r="BH282" s="39" t="s">
        <v>21853</v>
      </c>
      <c r="BI282">
        <v>1</v>
      </c>
      <c r="BK282" s="39" t="s">
        <v>21156</v>
      </c>
      <c r="BL282">
        <v>1</v>
      </c>
      <c r="BN282" s="39" t="s">
        <v>21157</v>
      </c>
      <c r="BO282">
        <v>1</v>
      </c>
      <c r="BQ282" s="39" t="s">
        <v>23217</v>
      </c>
      <c r="BR282">
        <v>1</v>
      </c>
      <c r="BT282" s="39" t="s">
        <v>23226</v>
      </c>
      <c r="BU282">
        <v>1</v>
      </c>
      <c r="BW282" s="39" t="s">
        <v>21156</v>
      </c>
      <c r="BX282">
        <v>1</v>
      </c>
      <c r="BZ282" s="39" t="s">
        <v>20593</v>
      </c>
      <c r="CA282">
        <v>1</v>
      </c>
      <c r="CC282" s="39" t="s">
        <v>25157</v>
      </c>
      <c r="CF282" s="39" t="s">
        <v>25158</v>
      </c>
    </row>
    <row r="283" spans="1:84" x14ac:dyDescent="0.3">
      <c r="A283">
        <v>282</v>
      </c>
      <c r="B283" s="1">
        <v>45851.006423611114</v>
      </c>
      <c r="C283" s="1">
        <v>45851.017881944441</v>
      </c>
      <c r="D283" s="39" t="s">
        <v>2132</v>
      </c>
      <c r="E283" s="39" t="s">
        <v>2133</v>
      </c>
      <c r="F283">
        <v>15</v>
      </c>
      <c r="I283" s="39" t="s">
        <v>2133</v>
      </c>
      <c r="L283">
        <v>4</v>
      </c>
      <c r="O283">
        <v>1</v>
      </c>
      <c r="R283" s="39" t="s">
        <v>25159</v>
      </c>
      <c r="U283" s="39" t="s">
        <v>25160</v>
      </c>
      <c r="X283" s="39" t="s">
        <v>23980</v>
      </c>
      <c r="Y283">
        <v>1</v>
      </c>
      <c r="AA283" s="39" t="s">
        <v>23209</v>
      </c>
      <c r="AB283">
        <v>1</v>
      </c>
      <c r="AD283" s="39" t="s">
        <v>23210</v>
      </c>
      <c r="AE283">
        <v>1</v>
      </c>
      <c r="AG283" s="39" t="s">
        <v>23211</v>
      </c>
      <c r="AH283">
        <v>1</v>
      </c>
      <c r="AJ283" s="39" t="s">
        <v>25161</v>
      </c>
      <c r="AM283" s="39" t="s">
        <v>25162</v>
      </c>
      <c r="AP283" s="39" t="s">
        <v>25163</v>
      </c>
      <c r="AS283" s="39" t="s">
        <v>25164</v>
      </c>
      <c r="AV283" s="39" t="s">
        <v>314</v>
      </c>
      <c r="AW283">
        <v>1</v>
      </c>
      <c r="AY283" s="39" t="s">
        <v>16918</v>
      </c>
      <c r="AZ283">
        <v>1</v>
      </c>
      <c r="BB283" s="39" t="s">
        <v>20679</v>
      </c>
      <c r="BC283">
        <v>1</v>
      </c>
      <c r="BE283" s="39" t="s">
        <v>23216</v>
      </c>
      <c r="BF283">
        <v>1</v>
      </c>
      <c r="BH283" s="39" t="s">
        <v>21853</v>
      </c>
      <c r="BI283">
        <v>1</v>
      </c>
      <c r="BK283" s="39" t="s">
        <v>21156</v>
      </c>
      <c r="BL283">
        <v>1</v>
      </c>
      <c r="BN283" s="39" t="s">
        <v>21157</v>
      </c>
      <c r="BO283">
        <v>1</v>
      </c>
      <c r="BQ283" s="39" t="s">
        <v>23217</v>
      </c>
      <c r="BR283">
        <v>1</v>
      </c>
      <c r="BT283" s="39" t="s">
        <v>23226</v>
      </c>
      <c r="BU283">
        <v>1</v>
      </c>
      <c r="BW283" s="39" t="s">
        <v>21156</v>
      </c>
      <c r="BX283">
        <v>1</v>
      </c>
      <c r="BZ283" s="39" t="s">
        <v>20593</v>
      </c>
      <c r="CA283">
        <v>1</v>
      </c>
      <c r="CC283" s="39" t="s">
        <v>25165</v>
      </c>
      <c r="CF283" s="39" t="s">
        <v>25166</v>
      </c>
    </row>
    <row r="284" spans="1:84" x14ac:dyDescent="0.3">
      <c r="A284">
        <v>283</v>
      </c>
      <c r="B284" s="1">
        <v>45851.041018518517</v>
      </c>
      <c r="C284" s="1">
        <v>45851.06790509259</v>
      </c>
      <c r="D284" s="39" t="s">
        <v>2154</v>
      </c>
      <c r="E284" s="39" t="s">
        <v>2155</v>
      </c>
      <c r="F284">
        <v>13</v>
      </c>
      <c r="I284" s="39" t="s">
        <v>2155</v>
      </c>
      <c r="L284">
        <v>4</v>
      </c>
      <c r="O284">
        <v>29</v>
      </c>
      <c r="R284" s="39" t="s">
        <v>25167</v>
      </c>
      <c r="U284" s="39" t="s">
        <v>25168</v>
      </c>
      <c r="X284" s="39" t="s">
        <v>23980</v>
      </c>
      <c r="Y284">
        <v>1</v>
      </c>
      <c r="AA284" s="39" t="s">
        <v>23209</v>
      </c>
      <c r="AB284">
        <v>1</v>
      </c>
      <c r="AD284" s="39" t="s">
        <v>23210</v>
      </c>
      <c r="AE284">
        <v>1</v>
      </c>
      <c r="AG284" s="39" t="s">
        <v>23211</v>
      </c>
      <c r="AH284">
        <v>1</v>
      </c>
      <c r="AJ284" s="39" t="s">
        <v>25169</v>
      </c>
      <c r="AM284" s="39" t="s">
        <v>25170</v>
      </c>
      <c r="AP284" s="39" t="s">
        <v>24004</v>
      </c>
      <c r="AS284" s="39" t="s">
        <v>25171</v>
      </c>
      <c r="AV284" s="39" t="s">
        <v>314</v>
      </c>
      <c r="AW284">
        <v>1</v>
      </c>
      <c r="AY284" s="39" t="s">
        <v>16918</v>
      </c>
      <c r="AZ284">
        <v>1</v>
      </c>
      <c r="BB284" s="39" t="s">
        <v>20679</v>
      </c>
      <c r="BC284">
        <v>1</v>
      </c>
      <c r="BE284" s="39" t="s">
        <v>23216</v>
      </c>
      <c r="BF284">
        <v>1</v>
      </c>
      <c r="BH284" s="39" t="s">
        <v>21853</v>
      </c>
      <c r="BI284">
        <v>1</v>
      </c>
      <c r="BK284" s="39" t="s">
        <v>21156</v>
      </c>
      <c r="BL284">
        <v>1</v>
      </c>
      <c r="BN284" s="39" t="s">
        <v>21157</v>
      </c>
      <c r="BO284">
        <v>1</v>
      </c>
      <c r="BQ284" s="39" t="s">
        <v>23226</v>
      </c>
      <c r="BR284">
        <v>0</v>
      </c>
      <c r="BT284" s="39" t="s">
        <v>23217</v>
      </c>
      <c r="BU284">
        <v>0</v>
      </c>
      <c r="BW284" s="39" t="s">
        <v>21156</v>
      </c>
      <c r="BX284">
        <v>1</v>
      </c>
      <c r="BZ284" s="39" t="s">
        <v>20593</v>
      </c>
      <c r="CA284">
        <v>1</v>
      </c>
      <c r="CC284" s="39" t="s">
        <v>25172</v>
      </c>
      <c r="CF284" s="39" t="s">
        <v>25173</v>
      </c>
    </row>
    <row r="285" spans="1:84" x14ac:dyDescent="0.3">
      <c r="A285">
        <v>284</v>
      </c>
      <c r="B285" s="1">
        <v>45851.376747685186</v>
      </c>
      <c r="C285" s="1">
        <v>45851.386689814812</v>
      </c>
      <c r="D285" s="39" t="s">
        <v>3178</v>
      </c>
      <c r="E285" s="39" t="s">
        <v>3179</v>
      </c>
      <c r="F285">
        <v>4</v>
      </c>
      <c r="I285" s="39" t="s">
        <v>3179</v>
      </c>
      <c r="L285">
        <v>3</v>
      </c>
      <c r="O285">
        <v>5</v>
      </c>
      <c r="R285" s="39" t="s">
        <v>25174</v>
      </c>
      <c r="U285" s="39" t="s">
        <v>25175</v>
      </c>
      <c r="X285" s="39" t="s">
        <v>23980</v>
      </c>
      <c r="Y285">
        <v>1</v>
      </c>
      <c r="AA285" s="39" t="s">
        <v>23209</v>
      </c>
      <c r="AB285">
        <v>1</v>
      </c>
      <c r="AD285" s="39" t="s">
        <v>23210</v>
      </c>
      <c r="AE285">
        <v>1</v>
      </c>
      <c r="AG285" s="39" t="s">
        <v>23304</v>
      </c>
      <c r="AH285">
        <v>0</v>
      </c>
      <c r="AJ285" s="39" t="s">
        <v>25176</v>
      </c>
      <c r="AM285" s="39" t="s">
        <v>24322</v>
      </c>
      <c r="AP285" s="39" t="s">
        <v>25177</v>
      </c>
      <c r="AS285" s="39" t="s">
        <v>25178</v>
      </c>
      <c r="AV285" s="39" t="s">
        <v>21156</v>
      </c>
      <c r="AW285">
        <v>0</v>
      </c>
      <c r="AY285" s="39" t="s">
        <v>21157</v>
      </c>
      <c r="AZ285">
        <v>0</v>
      </c>
      <c r="BB285" s="39" t="s">
        <v>23226</v>
      </c>
      <c r="BC285">
        <v>0</v>
      </c>
      <c r="BE285" s="39" t="s">
        <v>21157</v>
      </c>
      <c r="BF285">
        <v>0</v>
      </c>
      <c r="BH285" s="39" t="s">
        <v>314</v>
      </c>
      <c r="BI285">
        <v>0</v>
      </c>
      <c r="BK285" s="39" t="s">
        <v>21157</v>
      </c>
      <c r="BL285">
        <v>0</v>
      </c>
      <c r="BN285" s="39" t="s">
        <v>20593</v>
      </c>
      <c r="BO285">
        <v>0</v>
      </c>
      <c r="BQ285" s="39" t="s">
        <v>23217</v>
      </c>
      <c r="BR285">
        <v>1</v>
      </c>
      <c r="BT285" s="39" t="s">
        <v>23217</v>
      </c>
      <c r="BU285">
        <v>0</v>
      </c>
      <c r="BW285" s="39" t="s">
        <v>23226</v>
      </c>
      <c r="BX285">
        <v>0</v>
      </c>
      <c r="BZ285" s="39" t="s">
        <v>21853</v>
      </c>
      <c r="CA285">
        <v>0</v>
      </c>
      <c r="CC285" s="39" t="s">
        <v>25179</v>
      </c>
      <c r="CF285" s="39" t="s">
        <v>24469</v>
      </c>
    </row>
    <row r="286" spans="1:84" x14ac:dyDescent="0.3">
      <c r="A286">
        <v>285</v>
      </c>
      <c r="B286" s="1">
        <v>45851.49795138889</v>
      </c>
      <c r="C286" s="1">
        <v>45851.538506944446</v>
      </c>
      <c r="D286" s="39" t="s">
        <v>3197</v>
      </c>
      <c r="E286" s="39" t="s">
        <v>3198</v>
      </c>
      <c r="F286">
        <v>13</v>
      </c>
      <c r="I286" s="39" t="s">
        <v>3198</v>
      </c>
      <c r="L286">
        <v>3</v>
      </c>
      <c r="O286">
        <v>1</v>
      </c>
      <c r="R286" s="39" t="s">
        <v>25180</v>
      </c>
      <c r="U286" s="39" t="s">
        <v>25181</v>
      </c>
      <c r="X286" s="39" t="s">
        <v>23936</v>
      </c>
      <c r="Y286">
        <v>0</v>
      </c>
      <c r="AA286" s="39" t="s">
        <v>23209</v>
      </c>
      <c r="AB286">
        <v>1</v>
      </c>
      <c r="AD286" s="39" t="s">
        <v>23210</v>
      </c>
      <c r="AE286">
        <v>1</v>
      </c>
      <c r="AG286" s="39" t="s">
        <v>23304</v>
      </c>
      <c r="AH286">
        <v>0</v>
      </c>
      <c r="AJ286" s="39" t="s">
        <v>25182</v>
      </c>
      <c r="AM286" s="39" t="s">
        <v>25183</v>
      </c>
      <c r="AP286" s="39" t="s">
        <v>25184</v>
      </c>
      <c r="AS286" s="39" t="s">
        <v>25185</v>
      </c>
      <c r="AV286" s="39" t="s">
        <v>314</v>
      </c>
      <c r="AW286">
        <v>1</v>
      </c>
      <c r="AY286" s="39" t="s">
        <v>16918</v>
      </c>
      <c r="AZ286">
        <v>1</v>
      </c>
      <c r="BB286" s="39" t="s">
        <v>20679</v>
      </c>
      <c r="BC286">
        <v>1</v>
      </c>
      <c r="BE286" s="39" t="s">
        <v>23216</v>
      </c>
      <c r="BF286">
        <v>1</v>
      </c>
      <c r="BH286" s="39" t="s">
        <v>21853</v>
      </c>
      <c r="BI286">
        <v>1</v>
      </c>
      <c r="BK286" s="39" t="s">
        <v>21156</v>
      </c>
      <c r="BL286">
        <v>1</v>
      </c>
      <c r="BN286" s="39" t="s">
        <v>21157</v>
      </c>
      <c r="BO286">
        <v>1</v>
      </c>
      <c r="BQ286" s="39" t="s">
        <v>23217</v>
      </c>
      <c r="BR286">
        <v>1</v>
      </c>
      <c r="BT286" s="39" t="s">
        <v>23226</v>
      </c>
      <c r="BU286">
        <v>1</v>
      </c>
      <c r="BW286" s="39" t="s">
        <v>21156</v>
      </c>
      <c r="BX286">
        <v>1</v>
      </c>
      <c r="BZ286" s="39" t="s">
        <v>20593</v>
      </c>
      <c r="CA286">
        <v>1</v>
      </c>
      <c r="CC286" s="39" t="s">
        <v>25186</v>
      </c>
      <c r="CF286" s="39" t="s">
        <v>25187</v>
      </c>
    </row>
    <row r="287" spans="1:84" x14ac:dyDescent="0.3">
      <c r="A287">
        <v>286</v>
      </c>
      <c r="B287" s="1">
        <v>45851.548981481479</v>
      </c>
      <c r="C287" s="1">
        <v>45851.560578703706</v>
      </c>
      <c r="D287" s="39" t="s">
        <v>3210</v>
      </c>
      <c r="E287" s="39" t="s">
        <v>3211</v>
      </c>
      <c r="F287">
        <v>14</v>
      </c>
      <c r="I287" s="39" t="s">
        <v>3211</v>
      </c>
      <c r="L287">
        <v>3</v>
      </c>
      <c r="O287">
        <v>35</v>
      </c>
      <c r="R287" s="39" t="s">
        <v>25188</v>
      </c>
      <c r="U287" s="39" t="s">
        <v>25189</v>
      </c>
      <c r="X287" s="39" t="s">
        <v>23980</v>
      </c>
      <c r="Y287">
        <v>1</v>
      </c>
      <c r="AA287" s="39" t="s">
        <v>23209</v>
      </c>
      <c r="AB287">
        <v>1</v>
      </c>
      <c r="AD287" s="39" t="s">
        <v>23303</v>
      </c>
      <c r="AE287">
        <v>0</v>
      </c>
      <c r="AG287" s="39" t="s">
        <v>23211</v>
      </c>
      <c r="AH287">
        <v>1</v>
      </c>
      <c r="AJ287" s="39" t="s">
        <v>25030</v>
      </c>
      <c r="AM287" s="39" t="s">
        <v>25031</v>
      </c>
      <c r="AP287" s="39" t="s">
        <v>25190</v>
      </c>
      <c r="AS287" s="39" t="s">
        <v>25191</v>
      </c>
      <c r="AV287" s="39" t="s">
        <v>314</v>
      </c>
      <c r="AW287">
        <v>1</v>
      </c>
      <c r="AY287" s="39" t="s">
        <v>16918</v>
      </c>
      <c r="AZ287">
        <v>1</v>
      </c>
      <c r="BB287" s="39" t="s">
        <v>20679</v>
      </c>
      <c r="BC287">
        <v>1</v>
      </c>
      <c r="BE287" s="39" t="s">
        <v>23216</v>
      </c>
      <c r="BF287">
        <v>1</v>
      </c>
      <c r="BH287" s="39" t="s">
        <v>21853</v>
      </c>
      <c r="BI287">
        <v>1</v>
      </c>
      <c r="BK287" s="39" t="s">
        <v>21156</v>
      </c>
      <c r="BL287">
        <v>1</v>
      </c>
      <c r="BN287" s="39" t="s">
        <v>21157</v>
      </c>
      <c r="BO287">
        <v>1</v>
      </c>
      <c r="BQ287" s="39" t="s">
        <v>23217</v>
      </c>
      <c r="BR287">
        <v>1</v>
      </c>
      <c r="BT287" s="39" t="s">
        <v>23226</v>
      </c>
      <c r="BU287">
        <v>1</v>
      </c>
      <c r="BW287" s="39" t="s">
        <v>21156</v>
      </c>
      <c r="BX287">
        <v>1</v>
      </c>
      <c r="BZ287" s="39" t="s">
        <v>20593</v>
      </c>
      <c r="CA287">
        <v>1</v>
      </c>
      <c r="CC287" s="39" t="s">
        <v>25192</v>
      </c>
      <c r="CF287" s="39" t="s">
        <v>25193</v>
      </c>
    </row>
    <row r="288" spans="1:84" x14ac:dyDescent="0.3">
      <c r="A288">
        <v>287</v>
      </c>
      <c r="B288" s="1">
        <v>45851.5628125</v>
      </c>
      <c r="C288" s="1">
        <v>45851.573611111111</v>
      </c>
      <c r="D288" s="39" t="s">
        <v>960</v>
      </c>
      <c r="E288" s="39" t="s">
        <v>961</v>
      </c>
      <c r="F288">
        <v>15</v>
      </c>
      <c r="I288" s="39" t="s">
        <v>25194</v>
      </c>
      <c r="L288">
        <v>2</v>
      </c>
      <c r="O288">
        <v>1</v>
      </c>
      <c r="R288" s="39" t="s">
        <v>25195</v>
      </c>
      <c r="U288" s="39" t="s">
        <v>25196</v>
      </c>
      <c r="X288" s="39" t="s">
        <v>23980</v>
      </c>
      <c r="Y288">
        <v>1</v>
      </c>
      <c r="AA288" s="39" t="s">
        <v>23209</v>
      </c>
      <c r="AB288">
        <v>1</v>
      </c>
      <c r="AD288" s="39" t="s">
        <v>23210</v>
      </c>
      <c r="AE288">
        <v>1</v>
      </c>
      <c r="AG288" s="39" t="s">
        <v>23211</v>
      </c>
      <c r="AH288">
        <v>1</v>
      </c>
      <c r="AJ288" s="39" t="s">
        <v>25197</v>
      </c>
      <c r="AM288" s="39" t="s">
        <v>25198</v>
      </c>
      <c r="AP288" s="39" t="s">
        <v>25199</v>
      </c>
      <c r="AS288" s="39" t="s">
        <v>25200</v>
      </c>
      <c r="AV288" s="39" t="s">
        <v>314</v>
      </c>
      <c r="AW288">
        <v>1</v>
      </c>
      <c r="AY288" s="39" t="s">
        <v>16918</v>
      </c>
      <c r="AZ288">
        <v>1</v>
      </c>
      <c r="BB288" s="39" t="s">
        <v>20679</v>
      </c>
      <c r="BC288">
        <v>1</v>
      </c>
      <c r="BE288" s="39" t="s">
        <v>23216</v>
      </c>
      <c r="BF288">
        <v>1</v>
      </c>
      <c r="BH288" s="39" t="s">
        <v>21853</v>
      </c>
      <c r="BI288">
        <v>1</v>
      </c>
      <c r="BK288" s="39" t="s">
        <v>21156</v>
      </c>
      <c r="BL288">
        <v>1</v>
      </c>
      <c r="BN288" s="39" t="s">
        <v>21157</v>
      </c>
      <c r="BO288">
        <v>1</v>
      </c>
      <c r="BQ288" s="39" t="s">
        <v>23217</v>
      </c>
      <c r="BR288">
        <v>1</v>
      </c>
      <c r="BT288" s="39" t="s">
        <v>23226</v>
      </c>
      <c r="BU288">
        <v>1</v>
      </c>
      <c r="BW288" s="39" t="s">
        <v>21156</v>
      </c>
      <c r="BX288">
        <v>1</v>
      </c>
      <c r="BZ288" s="39" t="s">
        <v>20593</v>
      </c>
      <c r="CA288">
        <v>1</v>
      </c>
      <c r="CC288" s="39" t="s">
        <v>25201</v>
      </c>
      <c r="CF288" s="39" t="s">
        <v>25202</v>
      </c>
    </row>
    <row r="289" spans="1:84" x14ac:dyDescent="0.3">
      <c r="A289">
        <v>288</v>
      </c>
      <c r="B289" s="1">
        <v>45851.592268518521</v>
      </c>
      <c r="C289" s="1">
        <v>45851.596168981479</v>
      </c>
      <c r="D289" s="39" t="s">
        <v>2769</v>
      </c>
      <c r="E289" s="39" t="s">
        <v>2770</v>
      </c>
      <c r="F289">
        <v>14</v>
      </c>
      <c r="I289" s="39" t="s">
        <v>2771</v>
      </c>
      <c r="L289">
        <v>5</v>
      </c>
      <c r="O289">
        <v>8</v>
      </c>
      <c r="R289" s="39" t="s">
        <v>25028</v>
      </c>
      <c r="U289" s="39" t="s">
        <v>25203</v>
      </c>
      <c r="X289" s="39" t="s">
        <v>23980</v>
      </c>
      <c r="Y289">
        <v>1</v>
      </c>
      <c r="AA289" s="39" t="s">
        <v>23209</v>
      </c>
      <c r="AB289">
        <v>1</v>
      </c>
      <c r="AD289" s="39" t="s">
        <v>23303</v>
      </c>
      <c r="AE289">
        <v>0</v>
      </c>
      <c r="AG289" s="39" t="s">
        <v>23211</v>
      </c>
      <c r="AH289">
        <v>1</v>
      </c>
      <c r="AJ289" s="39" t="s">
        <v>25030</v>
      </c>
      <c r="AM289" s="39" t="s">
        <v>25204</v>
      </c>
      <c r="AP289" s="39" t="s">
        <v>23989</v>
      </c>
      <c r="AS289" s="39" t="s">
        <v>25032</v>
      </c>
      <c r="AV289" s="39" t="s">
        <v>314</v>
      </c>
      <c r="AW289">
        <v>1</v>
      </c>
      <c r="AY289" s="39" t="s">
        <v>16918</v>
      </c>
      <c r="AZ289">
        <v>1</v>
      </c>
      <c r="BB289" s="39" t="s">
        <v>20679</v>
      </c>
      <c r="BC289">
        <v>1</v>
      </c>
      <c r="BE289" s="39" t="s">
        <v>23216</v>
      </c>
      <c r="BF289">
        <v>1</v>
      </c>
      <c r="BH289" s="39" t="s">
        <v>21853</v>
      </c>
      <c r="BI289">
        <v>1</v>
      </c>
      <c r="BK289" s="39" t="s">
        <v>21156</v>
      </c>
      <c r="BL289">
        <v>1</v>
      </c>
      <c r="BN289" s="39" t="s">
        <v>21157</v>
      </c>
      <c r="BO289">
        <v>1</v>
      </c>
      <c r="BQ289" s="39" t="s">
        <v>23217</v>
      </c>
      <c r="BR289">
        <v>1</v>
      </c>
      <c r="BT289" s="39" t="s">
        <v>23226</v>
      </c>
      <c r="BU289">
        <v>1</v>
      </c>
      <c r="BW289" s="39" t="s">
        <v>21156</v>
      </c>
      <c r="BX289">
        <v>1</v>
      </c>
      <c r="BZ289" s="39" t="s">
        <v>20593</v>
      </c>
      <c r="CA289">
        <v>1</v>
      </c>
      <c r="CC289" s="39" t="s">
        <v>25033</v>
      </c>
      <c r="CF289" s="39" t="s">
        <v>25205</v>
      </c>
    </row>
    <row r="290" spans="1:84" x14ac:dyDescent="0.3">
      <c r="A290">
        <v>289</v>
      </c>
      <c r="B290" s="1">
        <v>45851.563148148147</v>
      </c>
      <c r="C290" s="1">
        <v>45851.600069444445</v>
      </c>
      <c r="D290" s="39" t="s">
        <v>2122</v>
      </c>
      <c r="E290" s="39" t="s">
        <v>2123</v>
      </c>
      <c r="F290">
        <v>15</v>
      </c>
      <c r="I290" s="39" t="s">
        <v>2123</v>
      </c>
      <c r="L290">
        <v>4</v>
      </c>
      <c r="O290">
        <v>2</v>
      </c>
      <c r="R290" s="39" t="s">
        <v>25206</v>
      </c>
      <c r="U290" s="39" t="s">
        <v>25207</v>
      </c>
      <c r="X290" s="39" t="s">
        <v>23980</v>
      </c>
      <c r="Y290">
        <v>1</v>
      </c>
      <c r="AA290" s="39" t="s">
        <v>23209</v>
      </c>
      <c r="AB290">
        <v>1</v>
      </c>
      <c r="AD290" s="39" t="s">
        <v>23210</v>
      </c>
      <c r="AE290">
        <v>1</v>
      </c>
      <c r="AG290" s="39" t="s">
        <v>23211</v>
      </c>
      <c r="AH290">
        <v>1</v>
      </c>
      <c r="AJ290" s="39" t="s">
        <v>25208</v>
      </c>
      <c r="AM290" s="39" t="s">
        <v>25209</v>
      </c>
      <c r="AP290" s="39" t="s">
        <v>25210</v>
      </c>
      <c r="AS290" s="39" t="s">
        <v>25211</v>
      </c>
      <c r="AV290" s="39" t="s">
        <v>314</v>
      </c>
      <c r="AW290">
        <v>1</v>
      </c>
      <c r="AY290" s="39" t="s">
        <v>16918</v>
      </c>
      <c r="AZ290">
        <v>1</v>
      </c>
      <c r="BB290" s="39" t="s">
        <v>20679</v>
      </c>
      <c r="BC290">
        <v>1</v>
      </c>
      <c r="BE290" s="39" t="s">
        <v>23216</v>
      </c>
      <c r="BF290">
        <v>1</v>
      </c>
      <c r="BH290" s="39" t="s">
        <v>21853</v>
      </c>
      <c r="BI290">
        <v>1</v>
      </c>
      <c r="BK290" s="39" t="s">
        <v>21156</v>
      </c>
      <c r="BL290">
        <v>1</v>
      </c>
      <c r="BN290" s="39" t="s">
        <v>21157</v>
      </c>
      <c r="BO290">
        <v>1</v>
      </c>
      <c r="BQ290" s="39" t="s">
        <v>23217</v>
      </c>
      <c r="BR290">
        <v>1</v>
      </c>
      <c r="BT290" s="39" t="s">
        <v>23226</v>
      </c>
      <c r="BU290">
        <v>1</v>
      </c>
      <c r="BW290" s="39" t="s">
        <v>21156</v>
      </c>
      <c r="BX290">
        <v>1</v>
      </c>
      <c r="BZ290" s="39" t="s">
        <v>20593</v>
      </c>
      <c r="CA290">
        <v>1</v>
      </c>
      <c r="CC290" s="39" t="s">
        <v>25212</v>
      </c>
      <c r="CF290" s="39" t="s">
        <v>25213</v>
      </c>
    </row>
    <row r="291" spans="1:84" x14ac:dyDescent="0.3">
      <c r="A291">
        <v>290</v>
      </c>
      <c r="B291" s="1">
        <v>45851.643263888887</v>
      </c>
      <c r="C291" s="1">
        <v>45851.64638888889</v>
      </c>
      <c r="D291" s="39" t="s">
        <v>3280</v>
      </c>
      <c r="E291" s="39" t="s">
        <v>3281</v>
      </c>
      <c r="F291">
        <v>12</v>
      </c>
      <c r="I291" s="39" t="s">
        <v>3282</v>
      </c>
      <c r="L291">
        <v>3</v>
      </c>
      <c r="O291">
        <v>26</v>
      </c>
      <c r="R291" s="39" t="s">
        <v>24236</v>
      </c>
      <c r="U291" s="39" t="s">
        <v>23391</v>
      </c>
      <c r="X291" s="39" t="s">
        <v>23914</v>
      </c>
      <c r="Y291">
        <v>0</v>
      </c>
      <c r="AA291" s="39" t="s">
        <v>23209</v>
      </c>
      <c r="AB291">
        <v>1</v>
      </c>
      <c r="AD291" s="39" t="s">
        <v>23210</v>
      </c>
      <c r="AE291">
        <v>1</v>
      </c>
      <c r="AG291" s="39" t="s">
        <v>23211</v>
      </c>
      <c r="AH291">
        <v>1</v>
      </c>
      <c r="AJ291" s="39" t="s">
        <v>23647</v>
      </c>
      <c r="AM291" s="39" t="s">
        <v>23392</v>
      </c>
      <c r="AP291" s="39" t="s">
        <v>23648</v>
      </c>
      <c r="AS291" s="39" t="s">
        <v>23311</v>
      </c>
      <c r="AV291" s="39" t="s">
        <v>314</v>
      </c>
      <c r="AW291">
        <v>1</v>
      </c>
      <c r="AY291" s="39" t="s">
        <v>16918</v>
      </c>
      <c r="AZ291">
        <v>1</v>
      </c>
      <c r="BB291" s="39" t="s">
        <v>20679</v>
      </c>
      <c r="BC291">
        <v>1</v>
      </c>
      <c r="BE291" s="39" t="s">
        <v>23216</v>
      </c>
      <c r="BF291">
        <v>1</v>
      </c>
      <c r="BH291" s="39" t="s">
        <v>21853</v>
      </c>
      <c r="BI291">
        <v>1</v>
      </c>
      <c r="BK291" s="39" t="s">
        <v>21156</v>
      </c>
      <c r="BL291">
        <v>1</v>
      </c>
      <c r="BN291" s="39" t="s">
        <v>21157</v>
      </c>
      <c r="BO291">
        <v>1</v>
      </c>
      <c r="BQ291" s="39" t="s">
        <v>23226</v>
      </c>
      <c r="BR291">
        <v>0</v>
      </c>
      <c r="BT291" s="39" t="s">
        <v>23217</v>
      </c>
      <c r="BU291">
        <v>0</v>
      </c>
      <c r="BW291" s="39" t="s">
        <v>21156</v>
      </c>
      <c r="BX291">
        <v>1</v>
      </c>
      <c r="BZ291" s="39" t="s">
        <v>20593</v>
      </c>
      <c r="CA291">
        <v>1</v>
      </c>
      <c r="CC291" s="39" t="s">
        <v>23312</v>
      </c>
      <c r="CF291" s="39" t="s">
        <v>23313</v>
      </c>
    </row>
    <row r="292" spans="1:84" x14ac:dyDescent="0.3">
      <c r="A292">
        <v>291</v>
      </c>
      <c r="B292" s="1">
        <v>45851.648217592592</v>
      </c>
      <c r="C292" s="1">
        <v>45851.657650462963</v>
      </c>
      <c r="D292" s="39" t="s">
        <v>3688</v>
      </c>
      <c r="E292" s="39" t="s">
        <v>3689</v>
      </c>
      <c r="F292">
        <v>8</v>
      </c>
      <c r="I292" s="39" t="s">
        <v>3689</v>
      </c>
      <c r="L292">
        <v>8</v>
      </c>
      <c r="O292">
        <v>20</v>
      </c>
      <c r="R292" s="39" t="s">
        <v>25214</v>
      </c>
      <c r="U292" s="39" t="s">
        <v>25215</v>
      </c>
      <c r="X292" s="39" t="s">
        <v>25216</v>
      </c>
      <c r="Y292">
        <v>0</v>
      </c>
      <c r="AA292" s="39" t="s">
        <v>23209</v>
      </c>
      <c r="AB292">
        <v>1</v>
      </c>
      <c r="AD292" s="39" t="s">
        <v>23209</v>
      </c>
      <c r="AE292">
        <v>0</v>
      </c>
      <c r="AG292" s="39" t="s">
        <v>23210</v>
      </c>
      <c r="AH292">
        <v>0</v>
      </c>
      <c r="AJ292" s="39" t="s">
        <v>25217</v>
      </c>
      <c r="AM292" s="39" t="s">
        <v>25218</v>
      </c>
      <c r="AP292" s="39" t="s">
        <v>25219</v>
      </c>
      <c r="AS292" s="39" t="s">
        <v>25220</v>
      </c>
      <c r="AV292" s="39" t="s">
        <v>314</v>
      </c>
      <c r="AW292">
        <v>1</v>
      </c>
      <c r="AY292" s="39" t="s">
        <v>16918</v>
      </c>
      <c r="AZ292">
        <v>1</v>
      </c>
      <c r="BB292" s="39" t="s">
        <v>314</v>
      </c>
      <c r="BC292">
        <v>0</v>
      </c>
      <c r="BE292" s="39" t="s">
        <v>20679</v>
      </c>
      <c r="BF292">
        <v>0</v>
      </c>
      <c r="BH292" s="39" t="s">
        <v>21853</v>
      </c>
      <c r="BI292">
        <v>1</v>
      </c>
      <c r="BK292" s="39" t="s">
        <v>23216</v>
      </c>
      <c r="BL292">
        <v>0</v>
      </c>
      <c r="BN292" s="39" t="s">
        <v>21157</v>
      </c>
      <c r="BO292">
        <v>1</v>
      </c>
      <c r="BQ292" s="39" t="s">
        <v>23217</v>
      </c>
      <c r="BR292">
        <v>1</v>
      </c>
      <c r="BT292" s="39" t="s">
        <v>23217</v>
      </c>
      <c r="BU292">
        <v>0</v>
      </c>
      <c r="BW292" s="39" t="s">
        <v>21156</v>
      </c>
      <c r="BX292">
        <v>1</v>
      </c>
      <c r="BZ292" s="39" t="s">
        <v>20593</v>
      </c>
      <c r="CA292">
        <v>1</v>
      </c>
      <c r="CC292" s="39" t="s">
        <v>25221</v>
      </c>
      <c r="CF292" s="39" t="s">
        <v>25222</v>
      </c>
    </row>
    <row r="293" spans="1:84" x14ac:dyDescent="0.3">
      <c r="A293">
        <v>292</v>
      </c>
      <c r="B293" s="1">
        <v>45851.669270833336</v>
      </c>
      <c r="C293" s="1">
        <v>45851.68414351852</v>
      </c>
      <c r="D293" s="39" t="s">
        <v>2000</v>
      </c>
      <c r="E293" s="39" t="s">
        <v>2001</v>
      </c>
      <c r="F293">
        <v>9</v>
      </c>
      <c r="I293" s="39" t="s">
        <v>2001</v>
      </c>
      <c r="L293">
        <v>4</v>
      </c>
      <c r="O293">
        <v>17</v>
      </c>
      <c r="R293" s="39" t="s">
        <v>25223</v>
      </c>
      <c r="U293" s="39" t="s">
        <v>25224</v>
      </c>
      <c r="X293" s="39" t="s">
        <v>23980</v>
      </c>
      <c r="Y293">
        <v>1</v>
      </c>
      <c r="AA293" s="39" t="s">
        <v>23209</v>
      </c>
      <c r="AB293">
        <v>1</v>
      </c>
      <c r="AD293" s="39" t="s">
        <v>23210</v>
      </c>
      <c r="AE293">
        <v>1</v>
      </c>
      <c r="AG293" s="39" t="s">
        <v>23211</v>
      </c>
      <c r="AH293">
        <v>1</v>
      </c>
      <c r="AJ293" s="39" t="s">
        <v>24472</v>
      </c>
      <c r="AM293" s="39" t="s">
        <v>25225</v>
      </c>
      <c r="AP293" s="39" t="s">
        <v>25226</v>
      </c>
      <c r="AS293" s="39" t="s">
        <v>25227</v>
      </c>
      <c r="AV293" s="39" t="s">
        <v>314</v>
      </c>
      <c r="AW293">
        <v>1</v>
      </c>
      <c r="AY293" s="39" t="s">
        <v>23226</v>
      </c>
      <c r="AZ293">
        <v>0</v>
      </c>
      <c r="BB293" s="39" t="s">
        <v>16918</v>
      </c>
      <c r="BC293">
        <v>0</v>
      </c>
      <c r="BE293" s="39" t="s">
        <v>21853</v>
      </c>
      <c r="BF293">
        <v>0</v>
      </c>
      <c r="BH293" s="39" t="s">
        <v>23216</v>
      </c>
      <c r="BI293">
        <v>0</v>
      </c>
      <c r="BK293" s="39" t="s">
        <v>21156</v>
      </c>
      <c r="BL293">
        <v>1</v>
      </c>
      <c r="BN293" s="39" t="s">
        <v>21157</v>
      </c>
      <c r="BO293">
        <v>1</v>
      </c>
      <c r="BQ293" s="39" t="s">
        <v>23226</v>
      </c>
      <c r="BR293">
        <v>0</v>
      </c>
      <c r="BT293" s="39" t="s">
        <v>23217</v>
      </c>
      <c r="BU293">
        <v>0</v>
      </c>
      <c r="BW293" s="39" t="s">
        <v>21156</v>
      </c>
      <c r="BX293">
        <v>1</v>
      </c>
      <c r="BZ293" s="39" t="s">
        <v>20593</v>
      </c>
      <c r="CA293">
        <v>1</v>
      </c>
      <c r="CC293" s="39" t="s">
        <v>25228</v>
      </c>
      <c r="CF293" s="39" t="s">
        <v>25229</v>
      </c>
    </row>
    <row r="294" spans="1:84" x14ac:dyDescent="0.3">
      <c r="A294">
        <v>293</v>
      </c>
      <c r="B294" s="1">
        <v>45851.704502314817</v>
      </c>
      <c r="C294" s="1">
        <v>45851.721608796295</v>
      </c>
      <c r="D294" s="39" t="s">
        <v>14435</v>
      </c>
      <c r="E294" s="39" t="s">
        <v>14436</v>
      </c>
      <c r="F294">
        <v>11</v>
      </c>
      <c r="I294" s="39" t="s">
        <v>14436</v>
      </c>
      <c r="L294">
        <v>7</v>
      </c>
      <c r="O294">
        <v>16</v>
      </c>
      <c r="R294" s="39" t="s">
        <v>25230</v>
      </c>
      <c r="U294" s="39" t="s">
        <v>25231</v>
      </c>
      <c r="X294" s="39" t="s">
        <v>23980</v>
      </c>
      <c r="Y294">
        <v>1</v>
      </c>
      <c r="AA294" s="39" t="s">
        <v>23209</v>
      </c>
      <c r="AB294">
        <v>1</v>
      </c>
      <c r="AD294" s="39" t="s">
        <v>23303</v>
      </c>
      <c r="AE294">
        <v>0</v>
      </c>
      <c r="AG294" s="39" t="s">
        <v>23209</v>
      </c>
      <c r="AH294">
        <v>0</v>
      </c>
      <c r="AJ294" s="39" t="s">
        <v>16971</v>
      </c>
      <c r="AM294" s="39" t="s">
        <v>23892</v>
      </c>
      <c r="AP294" s="39" t="s">
        <v>25232</v>
      </c>
      <c r="AS294" s="39" t="s">
        <v>25233</v>
      </c>
      <c r="AV294" s="39" t="s">
        <v>314</v>
      </c>
      <c r="AW294">
        <v>1</v>
      </c>
      <c r="AY294" s="39" t="s">
        <v>23216</v>
      </c>
      <c r="AZ294">
        <v>0</v>
      </c>
      <c r="BB294" s="39" t="s">
        <v>20679</v>
      </c>
      <c r="BC294">
        <v>1</v>
      </c>
      <c r="BE294" s="39" t="s">
        <v>16918</v>
      </c>
      <c r="BF294">
        <v>0</v>
      </c>
      <c r="BH294" s="39" t="s">
        <v>21853</v>
      </c>
      <c r="BI294">
        <v>1</v>
      </c>
      <c r="BK294" s="39" t="s">
        <v>21156</v>
      </c>
      <c r="BL294">
        <v>1</v>
      </c>
      <c r="BN294" s="39" t="s">
        <v>21157</v>
      </c>
      <c r="BO294">
        <v>1</v>
      </c>
      <c r="BQ294" s="39" t="s">
        <v>23217</v>
      </c>
      <c r="BR294">
        <v>1</v>
      </c>
      <c r="BT294" s="39" t="s">
        <v>23226</v>
      </c>
      <c r="BU294">
        <v>1</v>
      </c>
      <c r="BW294" s="39" t="s">
        <v>21156</v>
      </c>
      <c r="BX294">
        <v>1</v>
      </c>
      <c r="BZ294" s="39" t="s">
        <v>20593</v>
      </c>
      <c r="CA294">
        <v>1</v>
      </c>
      <c r="CC294" s="39" t="s">
        <v>25234</v>
      </c>
      <c r="CF294" s="39" t="s">
        <v>25235</v>
      </c>
    </row>
    <row r="295" spans="1:84" x14ac:dyDescent="0.3">
      <c r="A295">
        <v>294</v>
      </c>
      <c r="B295" s="1">
        <v>45851.730243055557</v>
      </c>
      <c r="C295" s="1">
        <v>45851.730763888889</v>
      </c>
      <c r="D295" s="39" t="s">
        <v>3311</v>
      </c>
      <c r="E295" s="39" t="s">
        <v>3312</v>
      </c>
      <c r="F295">
        <v>12</v>
      </c>
      <c r="I295" s="39" t="s">
        <v>3312</v>
      </c>
      <c r="L295">
        <v>3</v>
      </c>
      <c r="O295">
        <v>21</v>
      </c>
      <c r="R295" s="39" t="s">
        <v>25236</v>
      </c>
      <c r="U295" s="39" t="s">
        <v>25237</v>
      </c>
      <c r="X295" s="39" t="s">
        <v>23980</v>
      </c>
      <c r="Y295">
        <v>1</v>
      </c>
      <c r="AA295" s="39" t="s">
        <v>23209</v>
      </c>
      <c r="AB295">
        <v>1</v>
      </c>
      <c r="AD295" s="39" t="s">
        <v>23210</v>
      </c>
      <c r="AE295">
        <v>1</v>
      </c>
      <c r="AG295" s="39" t="s">
        <v>23211</v>
      </c>
      <c r="AH295">
        <v>1</v>
      </c>
      <c r="AJ295" s="39" t="s">
        <v>25238</v>
      </c>
      <c r="AM295" s="39" t="s">
        <v>25239</v>
      </c>
      <c r="AP295" s="39" t="s">
        <v>25240</v>
      </c>
      <c r="AS295" s="39" t="s">
        <v>25241</v>
      </c>
      <c r="AV295" s="39" t="s">
        <v>314</v>
      </c>
      <c r="AW295">
        <v>1</v>
      </c>
      <c r="AY295" s="39" t="s">
        <v>16918</v>
      </c>
      <c r="AZ295">
        <v>1</v>
      </c>
      <c r="BB295" s="39" t="s">
        <v>20679</v>
      </c>
      <c r="BC295">
        <v>1</v>
      </c>
      <c r="BE295" s="39" t="s">
        <v>21853</v>
      </c>
      <c r="BF295">
        <v>0</v>
      </c>
      <c r="BH295" s="39" t="s">
        <v>314</v>
      </c>
      <c r="BI295">
        <v>0</v>
      </c>
      <c r="BK295" s="39" t="s">
        <v>21156</v>
      </c>
      <c r="BL295">
        <v>1</v>
      </c>
      <c r="BN295" s="39" t="s">
        <v>21157</v>
      </c>
      <c r="BO295">
        <v>1</v>
      </c>
      <c r="BQ295" s="39" t="s">
        <v>20679</v>
      </c>
      <c r="BR295">
        <v>0</v>
      </c>
      <c r="BT295" s="39" t="s">
        <v>23226</v>
      </c>
      <c r="BU295">
        <v>1</v>
      </c>
      <c r="BW295" s="39" t="s">
        <v>21156</v>
      </c>
      <c r="BX295">
        <v>1</v>
      </c>
      <c r="BZ295" s="39" t="s">
        <v>20593</v>
      </c>
      <c r="CA295">
        <v>1</v>
      </c>
      <c r="CC295" s="39" t="s">
        <v>25242</v>
      </c>
      <c r="CF295" s="39" t="s">
        <v>25243</v>
      </c>
    </row>
    <row r="296" spans="1:84" x14ac:dyDescent="0.3">
      <c r="A296">
        <v>295</v>
      </c>
      <c r="B296" s="1">
        <v>45851.718206018515</v>
      </c>
      <c r="C296" s="1">
        <v>45851.734386574077</v>
      </c>
      <c r="D296" s="39" t="s">
        <v>4354</v>
      </c>
      <c r="E296" s="39" t="s">
        <v>4355</v>
      </c>
      <c r="F296">
        <v>13</v>
      </c>
      <c r="I296" s="39" t="s">
        <v>25244</v>
      </c>
      <c r="L296">
        <v>7</v>
      </c>
      <c r="O296">
        <v>39</v>
      </c>
      <c r="R296" s="39" t="s">
        <v>25245</v>
      </c>
      <c r="U296" s="39" t="s">
        <v>25246</v>
      </c>
      <c r="X296" s="39" t="s">
        <v>23980</v>
      </c>
      <c r="Y296">
        <v>1</v>
      </c>
      <c r="AA296" s="39" t="s">
        <v>23209</v>
      </c>
      <c r="AB296">
        <v>1</v>
      </c>
      <c r="AD296" s="39" t="s">
        <v>23210</v>
      </c>
      <c r="AE296">
        <v>1</v>
      </c>
      <c r="AG296" s="39" t="s">
        <v>23209</v>
      </c>
      <c r="AH296">
        <v>0</v>
      </c>
      <c r="AJ296" s="39" t="s">
        <v>23536</v>
      </c>
      <c r="AM296" s="39" t="s">
        <v>25247</v>
      </c>
      <c r="AP296" s="39" t="s">
        <v>25248</v>
      </c>
      <c r="AS296" s="39" t="s">
        <v>25249</v>
      </c>
      <c r="AV296" s="39" t="s">
        <v>314</v>
      </c>
      <c r="AW296">
        <v>1</v>
      </c>
      <c r="AY296" s="39" t="s">
        <v>16918</v>
      </c>
      <c r="AZ296">
        <v>1</v>
      </c>
      <c r="BB296" s="39" t="s">
        <v>20679</v>
      </c>
      <c r="BC296">
        <v>1</v>
      </c>
      <c r="BE296" s="39" t="s">
        <v>23216</v>
      </c>
      <c r="BF296">
        <v>1</v>
      </c>
      <c r="BH296" s="39" t="s">
        <v>21853</v>
      </c>
      <c r="BI296">
        <v>1</v>
      </c>
      <c r="BK296" s="39" t="s">
        <v>21156</v>
      </c>
      <c r="BL296">
        <v>1</v>
      </c>
      <c r="BN296" s="39" t="s">
        <v>21157</v>
      </c>
      <c r="BO296">
        <v>1</v>
      </c>
      <c r="BQ296" s="39" t="s">
        <v>23226</v>
      </c>
      <c r="BR296">
        <v>0</v>
      </c>
      <c r="BT296" s="39" t="s">
        <v>23226</v>
      </c>
      <c r="BU296">
        <v>1</v>
      </c>
      <c r="BW296" s="39" t="s">
        <v>21156</v>
      </c>
      <c r="BX296">
        <v>1</v>
      </c>
      <c r="BZ296" s="39" t="s">
        <v>20593</v>
      </c>
      <c r="CA296">
        <v>1</v>
      </c>
      <c r="CC296" s="39" t="s">
        <v>25250</v>
      </c>
      <c r="CF296" s="39" t="s">
        <v>25251</v>
      </c>
    </row>
    <row r="297" spans="1:84" x14ac:dyDescent="0.3">
      <c r="A297">
        <v>296</v>
      </c>
      <c r="B297" s="1">
        <v>45851.756736111114</v>
      </c>
      <c r="C297" s="1">
        <v>45851.762384259258</v>
      </c>
      <c r="D297" s="39" t="s">
        <v>3257</v>
      </c>
      <c r="E297" s="39" t="s">
        <v>3258</v>
      </c>
      <c r="F297">
        <v>13</v>
      </c>
      <c r="I297" s="39" t="s">
        <v>3258</v>
      </c>
      <c r="L297">
        <v>3</v>
      </c>
      <c r="O297">
        <v>9</v>
      </c>
      <c r="R297" s="39" t="s">
        <v>25252</v>
      </c>
      <c r="U297" s="39" t="s">
        <v>25253</v>
      </c>
      <c r="X297" s="39" t="s">
        <v>23980</v>
      </c>
      <c r="Y297">
        <v>1</v>
      </c>
      <c r="AA297" s="39" t="s">
        <v>23209</v>
      </c>
      <c r="AB297">
        <v>1</v>
      </c>
      <c r="AD297" s="39" t="s">
        <v>23303</v>
      </c>
      <c r="AE297">
        <v>0</v>
      </c>
      <c r="AG297" s="39" t="s">
        <v>23211</v>
      </c>
      <c r="AH297">
        <v>1</v>
      </c>
      <c r="AJ297" s="39" t="s">
        <v>25254</v>
      </c>
      <c r="AM297" s="39" t="s">
        <v>25031</v>
      </c>
      <c r="AP297" s="39" t="s">
        <v>23989</v>
      </c>
      <c r="AS297" s="39" t="s">
        <v>25255</v>
      </c>
      <c r="AV297" s="39" t="s">
        <v>314</v>
      </c>
      <c r="AW297">
        <v>1</v>
      </c>
      <c r="AY297" s="39" t="s">
        <v>16918</v>
      </c>
      <c r="AZ297">
        <v>1</v>
      </c>
      <c r="BB297" s="39" t="s">
        <v>23226</v>
      </c>
      <c r="BC297">
        <v>0</v>
      </c>
      <c r="BE297" s="39" t="s">
        <v>23216</v>
      </c>
      <c r="BF297">
        <v>1</v>
      </c>
      <c r="BH297" s="39" t="s">
        <v>21853</v>
      </c>
      <c r="BI297">
        <v>1</v>
      </c>
      <c r="BK297" s="39" t="s">
        <v>21156</v>
      </c>
      <c r="BL297">
        <v>1</v>
      </c>
      <c r="BN297" s="39" t="s">
        <v>21157</v>
      </c>
      <c r="BO297">
        <v>1</v>
      </c>
      <c r="BQ297" s="39" t="s">
        <v>23217</v>
      </c>
      <c r="BR297">
        <v>1</v>
      </c>
      <c r="BT297" s="39" t="s">
        <v>23226</v>
      </c>
      <c r="BU297">
        <v>1</v>
      </c>
      <c r="BW297" s="39" t="s">
        <v>21156</v>
      </c>
      <c r="BX297">
        <v>1</v>
      </c>
      <c r="BZ297" s="39" t="s">
        <v>20593</v>
      </c>
      <c r="CA297">
        <v>1</v>
      </c>
      <c r="CC297" s="39" t="s">
        <v>25256</v>
      </c>
      <c r="CF297" s="39" t="s">
        <v>25257</v>
      </c>
    </row>
    <row r="298" spans="1:84" x14ac:dyDescent="0.3">
      <c r="A298">
        <v>297</v>
      </c>
      <c r="B298" s="1">
        <v>45851.760601851849</v>
      </c>
      <c r="C298" s="1">
        <v>45851.763888888891</v>
      </c>
      <c r="D298" s="39" t="s">
        <v>4131</v>
      </c>
      <c r="E298" s="39" t="s">
        <v>4132</v>
      </c>
      <c r="F298">
        <v>13</v>
      </c>
      <c r="I298" s="39" t="s">
        <v>4132</v>
      </c>
      <c r="L298">
        <v>6</v>
      </c>
      <c r="O298">
        <v>27</v>
      </c>
      <c r="R298" s="39" t="s">
        <v>24290</v>
      </c>
      <c r="U298" s="39" t="s">
        <v>24291</v>
      </c>
      <c r="X298" s="39" t="s">
        <v>24292</v>
      </c>
      <c r="Y298">
        <v>0</v>
      </c>
      <c r="AA298" s="39" t="s">
        <v>23209</v>
      </c>
      <c r="AB298">
        <v>1</v>
      </c>
      <c r="AD298" s="39" t="s">
        <v>23210</v>
      </c>
      <c r="AE298">
        <v>1</v>
      </c>
      <c r="AG298" s="39" t="s">
        <v>23211</v>
      </c>
      <c r="AH298">
        <v>1</v>
      </c>
      <c r="AJ298" s="39" t="s">
        <v>24667</v>
      </c>
      <c r="AM298" s="39" t="s">
        <v>24639</v>
      </c>
      <c r="AP298" s="39" t="s">
        <v>23989</v>
      </c>
      <c r="AS298" s="39" t="s">
        <v>24640</v>
      </c>
      <c r="AV298" s="39" t="s">
        <v>314</v>
      </c>
      <c r="AW298">
        <v>1</v>
      </c>
      <c r="AY298" s="39" t="s">
        <v>16918</v>
      </c>
      <c r="AZ298">
        <v>1</v>
      </c>
      <c r="BB298" s="39" t="s">
        <v>20679</v>
      </c>
      <c r="BC298">
        <v>1</v>
      </c>
      <c r="BE298" s="39" t="s">
        <v>23216</v>
      </c>
      <c r="BF298">
        <v>1</v>
      </c>
      <c r="BH298" s="39" t="s">
        <v>21853</v>
      </c>
      <c r="BI298">
        <v>1</v>
      </c>
      <c r="BK298" s="39" t="s">
        <v>21156</v>
      </c>
      <c r="BL298">
        <v>1</v>
      </c>
      <c r="BN298" s="39" t="s">
        <v>21157</v>
      </c>
      <c r="BO298">
        <v>1</v>
      </c>
      <c r="BQ298" s="39" t="s">
        <v>23217</v>
      </c>
      <c r="BR298">
        <v>1</v>
      </c>
      <c r="BT298" s="39" t="s">
        <v>23217</v>
      </c>
      <c r="BU298">
        <v>0</v>
      </c>
      <c r="BW298" s="39" t="s">
        <v>21156</v>
      </c>
      <c r="BX298">
        <v>1</v>
      </c>
      <c r="BZ298" s="39" t="s">
        <v>20593</v>
      </c>
      <c r="CA298">
        <v>1</v>
      </c>
      <c r="CC298" s="39" t="s">
        <v>25258</v>
      </c>
      <c r="CF298" s="39" t="s">
        <v>24297</v>
      </c>
    </row>
    <row r="299" spans="1:84" x14ac:dyDescent="0.3">
      <c r="A299">
        <v>298</v>
      </c>
      <c r="B299" s="1">
        <v>45851.759976851848</v>
      </c>
      <c r="C299" s="1">
        <v>45851.793923611112</v>
      </c>
      <c r="D299" s="39" t="s">
        <v>1473</v>
      </c>
      <c r="E299" s="39" t="s">
        <v>1474</v>
      </c>
      <c r="F299">
        <v>15</v>
      </c>
      <c r="I299" s="39" t="s">
        <v>1475</v>
      </c>
      <c r="L299">
        <v>1</v>
      </c>
      <c r="O299">
        <v>21</v>
      </c>
      <c r="R299" s="39" t="s">
        <v>25259</v>
      </c>
      <c r="U299" s="39" t="s">
        <v>25260</v>
      </c>
      <c r="X299" s="39" t="s">
        <v>23980</v>
      </c>
      <c r="Y299">
        <v>1</v>
      </c>
      <c r="AA299" s="39" t="s">
        <v>23209</v>
      </c>
      <c r="AB299">
        <v>1</v>
      </c>
      <c r="AD299" s="39" t="s">
        <v>23210</v>
      </c>
      <c r="AE299">
        <v>1</v>
      </c>
      <c r="AG299" s="39" t="s">
        <v>23211</v>
      </c>
      <c r="AH299">
        <v>1</v>
      </c>
      <c r="AJ299" s="39" t="s">
        <v>25261</v>
      </c>
      <c r="AM299" s="39" t="s">
        <v>25262</v>
      </c>
      <c r="AP299" s="39" t="s">
        <v>25263</v>
      </c>
      <c r="AS299" s="39" t="s">
        <v>25264</v>
      </c>
      <c r="AV299" s="39" t="s">
        <v>314</v>
      </c>
      <c r="AW299">
        <v>1</v>
      </c>
      <c r="AY299" s="39" t="s">
        <v>16918</v>
      </c>
      <c r="AZ299">
        <v>1</v>
      </c>
      <c r="BB299" s="39" t="s">
        <v>20679</v>
      </c>
      <c r="BC299">
        <v>1</v>
      </c>
      <c r="BE299" s="39" t="s">
        <v>23216</v>
      </c>
      <c r="BF299">
        <v>1</v>
      </c>
      <c r="BH299" s="39" t="s">
        <v>21853</v>
      </c>
      <c r="BI299">
        <v>1</v>
      </c>
      <c r="BK299" s="39" t="s">
        <v>21156</v>
      </c>
      <c r="BL299">
        <v>1</v>
      </c>
      <c r="BN299" s="39" t="s">
        <v>21157</v>
      </c>
      <c r="BO299">
        <v>1</v>
      </c>
      <c r="BQ299" s="39" t="s">
        <v>23217</v>
      </c>
      <c r="BR299">
        <v>1</v>
      </c>
      <c r="BT299" s="39" t="s">
        <v>23226</v>
      </c>
      <c r="BU299">
        <v>1</v>
      </c>
      <c r="BW299" s="39" t="s">
        <v>21156</v>
      </c>
      <c r="BX299">
        <v>1</v>
      </c>
      <c r="BZ299" s="39" t="s">
        <v>20593</v>
      </c>
      <c r="CA299">
        <v>1</v>
      </c>
      <c r="CC299" s="39" t="s">
        <v>25265</v>
      </c>
      <c r="CF299" s="39" t="s">
        <v>25266</v>
      </c>
    </row>
    <row r="300" spans="1:84" x14ac:dyDescent="0.3">
      <c r="A300">
        <v>299</v>
      </c>
      <c r="B300" s="1">
        <v>45851.830381944441</v>
      </c>
      <c r="C300" s="1">
        <v>45851.836967592593</v>
      </c>
      <c r="D300" s="39" t="s">
        <v>2982</v>
      </c>
      <c r="E300" s="39" t="s">
        <v>2983</v>
      </c>
      <c r="F300">
        <v>6</v>
      </c>
      <c r="I300" s="39" t="s">
        <v>2983</v>
      </c>
      <c r="L300">
        <v>5</v>
      </c>
      <c r="O300">
        <v>7</v>
      </c>
      <c r="R300" s="39" t="s">
        <v>25267</v>
      </c>
      <c r="U300" s="39" t="s">
        <v>25268</v>
      </c>
      <c r="X300" s="39" t="s">
        <v>24340</v>
      </c>
      <c r="Y300">
        <v>0</v>
      </c>
      <c r="AA300" s="39" t="s">
        <v>23303</v>
      </c>
      <c r="AB300">
        <v>0</v>
      </c>
      <c r="AD300" s="39" t="s">
        <v>23209</v>
      </c>
      <c r="AE300">
        <v>0</v>
      </c>
      <c r="AG300" s="39" t="s">
        <v>23211</v>
      </c>
      <c r="AH300">
        <v>1</v>
      </c>
      <c r="AJ300" s="39" t="s">
        <v>25269</v>
      </c>
      <c r="AM300" s="39" t="s">
        <v>25270</v>
      </c>
      <c r="AP300" s="39" t="s">
        <v>25271</v>
      </c>
      <c r="AS300" s="39" t="s">
        <v>25272</v>
      </c>
      <c r="AV300" s="39" t="s">
        <v>314</v>
      </c>
      <c r="AW300">
        <v>1</v>
      </c>
      <c r="AY300" s="39" t="s">
        <v>23226</v>
      </c>
      <c r="AZ300">
        <v>0</v>
      </c>
      <c r="BB300" s="39" t="s">
        <v>21853</v>
      </c>
      <c r="BC300">
        <v>0</v>
      </c>
      <c r="BE300" s="39" t="s">
        <v>20679</v>
      </c>
      <c r="BF300">
        <v>0</v>
      </c>
      <c r="BH300" s="39" t="s">
        <v>21853</v>
      </c>
      <c r="BI300">
        <v>1</v>
      </c>
      <c r="BK300" s="39" t="s">
        <v>23216</v>
      </c>
      <c r="BL300">
        <v>0</v>
      </c>
      <c r="BN300" s="39" t="s">
        <v>21157</v>
      </c>
      <c r="BO300">
        <v>1</v>
      </c>
      <c r="BQ300" s="39" t="s">
        <v>20679</v>
      </c>
      <c r="BR300">
        <v>0</v>
      </c>
      <c r="BT300" s="39" t="s">
        <v>16918</v>
      </c>
      <c r="BU300">
        <v>0</v>
      </c>
      <c r="BW300" s="39" t="s">
        <v>21156</v>
      </c>
      <c r="BX300">
        <v>1</v>
      </c>
      <c r="BZ300" s="39" t="s">
        <v>20593</v>
      </c>
      <c r="CA300">
        <v>1</v>
      </c>
      <c r="CC300" s="39" t="s">
        <v>23375</v>
      </c>
      <c r="CF300" s="39" t="s">
        <v>175</v>
      </c>
    </row>
    <row r="301" spans="1:84" x14ac:dyDescent="0.3">
      <c r="A301">
        <v>300</v>
      </c>
      <c r="B301" s="1">
        <v>45851.873796296299</v>
      </c>
      <c r="C301" s="1">
        <v>45851.885104166664</v>
      </c>
      <c r="D301" s="39" t="s">
        <v>1183</v>
      </c>
      <c r="E301" s="39" t="s">
        <v>1184</v>
      </c>
      <c r="F301">
        <v>11</v>
      </c>
      <c r="I301" s="39" t="s">
        <v>25273</v>
      </c>
      <c r="L301">
        <v>2</v>
      </c>
      <c r="O301">
        <v>30</v>
      </c>
      <c r="R301" s="39" t="s">
        <v>25274</v>
      </c>
      <c r="U301" s="39" t="s">
        <v>25275</v>
      </c>
      <c r="X301" s="39" t="s">
        <v>25276</v>
      </c>
      <c r="Y301">
        <v>0</v>
      </c>
      <c r="AA301" s="39" t="s">
        <v>23209</v>
      </c>
      <c r="AB301">
        <v>1</v>
      </c>
      <c r="AD301" s="39" t="s">
        <v>23210</v>
      </c>
      <c r="AE301">
        <v>1</v>
      </c>
      <c r="AG301" s="39" t="s">
        <v>23211</v>
      </c>
      <c r="AH301">
        <v>1</v>
      </c>
      <c r="AJ301" s="39" t="s">
        <v>23536</v>
      </c>
      <c r="AM301" s="39" t="s">
        <v>23414</v>
      </c>
      <c r="AP301" s="39" t="s">
        <v>24158</v>
      </c>
      <c r="AS301" s="39" t="s">
        <v>25277</v>
      </c>
      <c r="AV301" s="39" t="s">
        <v>314</v>
      </c>
      <c r="AW301">
        <v>1</v>
      </c>
      <c r="AY301" s="39" t="s">
        <v>16918</v>
      </c>
      <c r="AZ301">
        <v>1</v>
      </c>
      <c r="BB301" s="39" t="s">
        <v>20679</v>
      </c>
      <c r="BC301">
        <v>1</v>
      </c>
      <c r="BE301" s="39" t="s">
        <v>21853</v>
      </c>
      <c r="BF301">
        <v>0</v>
      </c>
      <c r="BH301" s="39" t="s">
        <v>23216</v>
      </c>
      <c r="BI301">
        <v>0</v>
      </c>
      <c r="BK301" s="39" t="s">
        <v>21156</v>
      </c>
      <c r="BL301">
        <v>1</v>
      </c>
      <c r="BN301" s="39" t="s">
        <v>21157</v>
      </c>
      <c r="BO301">
        <v>1</v>
      </c>
      <c r="BQ301" s="39" t="s">
        <v>23226</v>
      </c>
      <c r="BR301">
        <v>0</v>
      </c>
      <c r="BT301" s="39" t="s">
        <v>23226</v>
      </c>
      <c r="BU301">
        <v>1</v>
      </c>
      <c r="BW301" s="39" t="s">
        <v>21156</v>
      </c>
      <c r="BX301">
        <v>1</v>
      </c>
      <c r="BZ301" s="39" t="s">
        <v>20593</v>
      </c>
      <c r="CA301">
        <v>1</v>
      </c>
      <c r="CC301" s="39" t="s">
        <v>25278</v>
      </c>
      <c r="CF301" s="39" t="s">
        <v>25279</v>
      </c>
    </row>
    <row r="302" spans="1:84" x14ac:dyDescent="0.3">
      <c r="A302">
        <v>301</v>
      </c>
      <c r="B302" s="1">
        <v>45851.905868055554</v>
      </c>
      <c r="C302" s="1">
        <v>45851.910694444443</v>
      </c>
      <c r="D302" s="39" t="s">
        <v>1316</v>
      </c>
      <c r="E302" s="39" t="s">
        <v>1317</v>
      </c>
      <c r="F302">
        <v>11</v>
      </c>
      <c r="I302" s="39" t="s">
        <v>25280</v>
      </c>
      <c r="L302">
        <v>1</v>
      </c>
      <c r="O302">
        <v>22</v>
      </c>
      <c r="R302" s="39" t="s">
        <v>25281</v>
      </c>
      <c r="U302" s="39" t="s">
        <v>25282</v>
      </c>
      <c r="X302" s="39" t="s">
        <v>23914</v>
      </c>
      <c r="Y302">
        <v>0</v>
      </c>
      <c r="AA302" s="39" t="s">
        <v>23209</v>
      </c>
      <c r="AB302">
        <v>1</v>
      </c>
      <c r="AD302" s="39" t="s">
        <v>23303</v>
      </c>
      <c r="AE302">
        <v>0</v>
      </c>
      <c r="AG302" s="39" t="s">
        <v>23211</v>
      </c>
      <c r="AH302">
        <v>1</v>
      </c>
      <c r="AJ302" s="39" t="s">
        <v>23232</v>
      </c>
      <c r="AM302" s="39" t="s">
        <v>25283</v>
      </c>
      <c r="AP302" s="39" t="s">
        <v>25284</v>
      </c>
      <c r="AS302" s="39" t="s">
        <v>25285</v>
      </c>
      <c r="AV302" s="39" t="s">
        <v>314</v>
      </c>
      <c r="AW302">
        <v>1</v>
      </c>
      <c r="AY302" s="39" t="s">
        <v>16918</v>
      </c>
      <c r="AZ302">
        <v>1</v>
      </c>
      <c r="BB302" s="39" t="s">
        <v>20679</v>
      </c>
      <c r="BC302">
        <v>1</v>
      </c>
      <c r="BE302" s="39" t="s">
        <v>23216</v>
      </c>
      <c r="BF302">
        <v>1</v>
      </c>
      <c r="BH302" s="39" t="s">
        <v>21853</v>
      </c>
      <c r="BI302">
        <v>1</v>
      </c>
      <c r="BK302" s="39" t="s">
        <v>21156</v>
      </c>
      <c r="BL302">
        <v>1</v>
      </c>
      <c r="BN302" s="39" t="s">
        <v>21157</v>
      </c>
      <c r="BO302">
        <v>1</v>
      </c>
      <c r="BQ302" s="39" t="s">
        <v>23226</v>
      </c>
      <c r="BR302">
        <v>0</v>
      </c>
      <c r="BT302" s="39" t="s">
        <v>23226</v>
      </c>
      <c r="BU302">
        <v>1</v>
      </c>
      <c r="BW302" s="39" t="s">
        <v>20679</v>
      </c>
      <c r="BX302">
        <v>0</v>
      </c>
      <c r="BZ302" s="39" t="s">
        <v>20593</v>
      </c>
      <c r="CA302">
        <v>1</v>
      </c>
      <c r="CC302" s="39" t="s">
        <v>25286</v>
      </c>
      <c r="CF302" s="39" t="s">
        <v>25287</v>
      </c>
    </row>
    <row r="303" spans="1:84" x14ac:dyDescent="0.3">
      <c r="A303">
        <v>302</v>
      </c>
      <c r="B303" s="1">
        <v>45851.883993055555</v>
      </c>
      <c r="C303" s="1">
        <v>45851.910891203705</v>
      </c>
      <c r="D303" s="39" t="s">
        <v>4477</v>
      </c>
      <c r="E303" s="39" t="s">
        <v>4478</v>
      </c>
      <c r="F303">
        <v>14</v>
      </c>
      <c r="I303" s="39" t="s">
        <v>12651</v>
      </c>
      <c r="L303">
        <v>7</v>
      </c>
      <c r="O303">
        <v>38</v>
      </c>
      <c r="R303" s="39" t="s">
        <v>25288</v>
      </c>
      <c r="U303" s="39" t="s">
        <v>19986</v>
      </c>
      <c r="X303" s="39" t="s">
        <v>25289</v>
      </c>
      <c r="Y303">
        <v>0</v>
      </c>
      <c r="AA303" s="39" t="s">
        <v>23209</v>
      </c>
      <c r="AB303">
        <v>1</v>
      </c>
      <c r="AD303" s="39" t="s">
        <v>23210</v>
      </c>
      <c r="AE303">
        <v>1</v>
      </c>
      <c r="AG303" s="39" t="s">
        <v>23211</v>
      </c>
      <c r="AH303">
        <v>1</v>
      </c>
      <c r="AJ303" s="39" t="s">
        <v>23232</v>
      </c>
      <c r="AM303" s="39" t="s">
        <v>24393</v>
      </c>
      <c r="AP303" s="39" t="s">
        <v>25290</v>
      </c>
      <c r="AS303" s="39" t="s">
        <v>25291</v>
      </c>
      <c r="AV303" s="39" t="s">
        <v>314</v>
      </c>
      <c r="AW303">
        <v>1</v>
      </c>
      <c r="AY303" s="39" t="s">
        <v>16918</v>
      </c>
      <c r="AZ303">
        <v>1</v>
      </c>
      <c r="BB303" s="39" t="s">
        <v>20679</v>
      </c>
      <c r="BC303">
        <v>1</v>
      </c>
      <c r="BE303" s="39" t="s">
        <v>23216</v>
      </c>
      <c r="BF303">
        <v>1</v>
      </c>
      <c r="BH303" s="39" t="s">
        <v>21853</v>
      </c>
      <c r="BI303">
        <v>1</v>
      </c>
      <c r="BK303" s="39" t="s">
        <v>21156</v>
      </c>
      <c r="BL303">
        <v>1</v>
      </c>
      <c r="BN303" s="39" t="s">
        <v>21157</v>
      </c>
      <c r="BO303">
        <v>1</v>
      </c>
      <c r="BQ303" s="39" t="s">
        <v>23217</v>
      </c>
      <c r="BR303">
        <v>1</v>
      </c>
      <c r="BT303" s="39" t="s">
        <v>23226</v>
      </c>
      <c r="BU303">
        <v>1</v>
      </c>
      <c r="BW303" s="39" t="s">
        <v>21156</v>
      </c>
      <c r="BX303">
        <v>1</v>
      </c>
      <c r="BZ303" s="39" t="s">
        <v>20593</v>
      </c>
      <c r="CA303">
        <v>1</v>
      </c>
      <c r="CC303" s="39" t="s">
        <v>25292</v>
      </c>
      <c r="CF303" s="39" t="s">
        <v>25293</v>
      </c>
    </row>
    <row r="304" spans="1:84" x14ac:dyDescent="0.3">
      <c r="A304">
        <v>303</v>
      </c>
      <c r="B304" s="1">
        <v>45851.915960648148</v>
      </c>
      <c r="C304" s="1">
        <v>45851.916250000002</v>
      </c>
      <c r="D304" s="39" t="s">
        <v>4381</v>
      </c>
      <c r="E304" s="39" t="s">
        <v>4382</v>
      </c>
      <c r="F304">
        <v>7</v>
      </c>
      <c r="I304" s="39" t="s">
        <v>4382</v>
      </c>
      <c r="L304">
        <v>7</v>
      </c>
      <c r="O304">
        <v>6</v>
      </c>
      <c r="R304" s="39" t="s">
        <v>25294</v>
      </c>
      <c r="U304" s="39" t="s">
        <v>24749</v>
      </c>
      <c r="X304" s="39" t="s">
        <v>25295</v>
      </c>
      <c r="Y304">
        <v>0</v>
      </c>
      <c r="AA304" s="39" t="s">
        <v>23211</v>
      </c>
      <c r="AB304">
        <v>0</v>
      </c>
      <c r="AD304" s="39" t="s">
        <v>23209</v>
      </c>
      <c r="AE304">
        <v>0</v>
      </c>
      <c r="AG304" s="39" t="s">
        <v>23303</v>
      </c>
      <c r="AH304">
        <v>0</v>
      </c>
      <c r="AJ304" s="39" t="s">
        <v>25296</v>
      </c>
      <c r="AM304" s="39" t="s">
        <v>25297</v>
      </c>
      <c r="AP304" s="39" t="s">
        <v>25298</v>
      </c>
      <c r="AS304" s="39" t="s">
        <v>25299</v>
      </c>
      <c r="AV304" s="39" t="s">
        <v>314</v>
      </c>
      <c r="AW304">
        <v>1</v>
      </c>
      <c r="AY304" s="39" t="s">
        <v>16918</v>
      </c>
      <c r="AZ304">
        <v>1</v>
      </c>
      <c r="BB304" s="39" t="s">
        <v>23226</v>
      </c>
      <c r="BC304">
        <v>0</v>
      </c>
      <c r="BE304" s="39" t="s">
        <v>21853</v>
      </c>
      <c r="BF304">
        <v>0</v>
      </c>
      <c r="BH304" s="39" t="s">
        <v>23216</v>
      </c>
      <c r="BI304">
        <v>0</v>
      </c>
      <c r="BK304" s="39" t="s">
        <v>21156</v>
      </c>
      <c r="BL304">
        <v>1</v>
      </c>
      <c r="BN304" s="39" t="s">
        <v>21157</v>
      </c>
      <c r="BO304">
        <v>1</v>
      </c>
      <c r="BQ304" s="39" t="s">
        <v>23217</v>
      </c>
      <c r="BR304">
        <v>1</v>
      </c>
      <c r="BT304" s="39" t="s">
        <v>23217</v>
      </c>
      <c r="BU304">
        <v>0</v>
      </c>
      <c r="BW304" s="39" t="s">
        <v>21156</v>
      </c>
      <c r="BX304">
        <v>1</v>
      </c>
      <c r="BZ304" s="39" t="s">
        <v>20593</v>
      </c>
      <c r="CA304">
        <v>1</v>
      </c>
      <c r="CC304" s="39" t="s">
        <v>25300</v>
      </c>
      <c r="CF304" s="39" t="s">
        <v>25301</v>
      </c>
    </row>
    <row r="305" spans="1:84" x14ac:dyDescent="0.3">
      <c r="A305">
        <v>304</v>
      </c>
      <c r="B305" s="1">
        <v>45851.918020833335</v>
      </c>
      <c r="C305" s="1">
        <v>45851.924375000002</v>
      </c>
      <c r="D305" s="39" t="s">
        <v>7200</v>
      </c>
      <c r="E305" s="39" t="s">
        <v>7201</v>
      </c>
      <c r="F305">
        <v>12</v>
      </c>
      <c r="I305" s="39" t="s">
        <v>7201</v>
      </c>
      <c r="L305">
        <v>4</v>
      </c>
      <c r="O305">
        <v>4</v>
      </c>
      <c r="R305" s="39" t="s">
        <v>25302</v>
      </c>
      <c r="U305" s="39" t="s">
        <v>25203</v>
      </c>
      <c r="X305" s="39" t="s">
        <v>23980</v>
      </c>
      <c r="Y305">
        <v>1</v>
      </c>
      <c r="AA305" s="39" t="s">
        <v>23209</v>
      </c>
      <c r="AB305">
        <v>1</v>
      </c>
      <c r="AD305" s="39" t="s">
        <v>23303</v>
      </c>
      <c r="AE305">
        <v>0</v>
      </c>
      <c r="AG305" s="39" t="s">
        <v>23210</v>
      </c>
      <c r="AH305">
        <v>0</v>
      </c>
      <c r="AJ305" s="39" t="s">
        <v>25030</v>
      </c>
      <c r="AM305" s="39" t="s">
        <v>25031</v>
      </c>
      <c r="AP305" s="39" t="s">
        <v>23989</v>
      </c>
      <c r="AS305" s="39" t="s">
        <v>25303</v>
      </c>
      <c r="AV305" s="39" t="s">
        <v>314</v>
      </c>
      <c r="AW305">
        <v>1</v>
      </c>
      <c r="AY305" s="39" t="s">
        <v>16918</v>
      </c>
      <c r="AZ305">
        <v>1</v>
      </c>
      <c r="BB305" s="39" t="s">
        <v>20679</v>
      </c>
      <c r="BC305">
        <v>1</v>
      </c>
      <c r="BE305" s="39" t="s">
        <v>23216</v>
      </c>
      <c r="BF305">
        <v>1</v>
      </c>
      <c r="BH305" s="39" t="s">
        <v>21853</v>
      </c>
      <c r="BI305">
        <v>1</v>
      </c>
      <c r="BK305" s="39" t="s">
        <v>21156</v>
      </c>
      <c r="BL305">
        <v>1</v>
      </c>
      <c r="BN305" s="39" t="s">
        <v>21157</v>
      </c>
      <c r="BO305">
        <v>1</v>
      </c>
      <c r="BQ305" s="39" t="s">
        <v>23217</v>
      </c>
      <c r="BR305">
        <v>1</v>
      </c>
      <c r="BT305" s="39" t="s">
        <v>23226</v>
      </c>
      <c r="BU305">
        <v>1</v>
      </c>
      <c r="BW305" s="39" t="s">
        <v>23217</v>
      </c>
      <c r="BX305">
        <v>0</v>
      </c>
      <c r="BZ305" s="39" t="s">
        <v>20593</v>
      </c>
      <c r="CA305">
        <v>1</v>
      </c>
      <c r="CC305" s="39" t="s">
        <v>25033</v>
      </c>
      <c r="CF305" s="39" t="s">
        <v>25304</v>
      </c>
    </row>
    <row r="306" spans="1:84" x14ac:dyDescent="0.3">
      <c r="A306">
        <v>305</v>
      </c>
      <c r="B306" s="1">
        <v>45851.947199074071</v>
      </c>
      <c r="C306" s="1">
        <v>45851.949618055558</v>
      </c>
      <c r="D306" s="39" t="s">
        <v>4606</v>
      </c>
      <c r="E306" s="39" t="s">
        <v>4607</v>
      </c>
      <c r="F306">
        <v>2</v>
      </c>
      <c r="I306" s="39" t="s">
        <v>4607</v>
      </c>
      <c r="L306">
        <v>4</v>
      </c>
      <c r="O306">
        <v>14</v>
      </c>
      <c r="R306" s="39" t="s">
        <v>25305</v>
      </c>
      <c r="U306" s="39" t="s">
        <v>25306</v>
      </c>
      <c r="X306" s="39" t="s">
        <v>25307</v>
      </c>
      <c r="Y306">
        <v>0</v>
      </c>
      <c r="AA306" s="39" t="s">
        <v>23303</v>
      </c>
      <c r="AB306">
        <v>0</v>
      </c>
      <c r="AD306" s="39" t="s">
        <v>23210</v>
      </c>
      <c r="AE306">
        <v>1</v>
      </c>
      <c r="AG306" s="39" t="s">
        <v>23209</v>
      </c>
      <c r="AH306">
        <v>0</v>
      </c>
      <c r="AJ306" s="39" t="s">
        <v>25308</v>
      </c>
      <c r="AM306" s="39" t="s">
        <v>25309</v>
      </c>
      <c r="AP306" s="39" t="s">
        <v>25310</v>
      </c>
      <c r="AS306" s="39" t="s">
        <v>25311</v>
      </c>
      <c r="AV306" s="39" t="s">
        <v>21853</v>
      </c>
      <c r="AW306">
        <v>0</v>
      </c>
      <c r="AY306" s="39" t="s">
        <v>23216</v>
      </c>
      <c r="AZ306">
        <v>0</v>
      </c>
      <c r="BB306" s="39" t="s">
        <v>23226</v>
      </c>
      <c r="BC306">
        <v>0</v>
      </c>
      <c r="BE306" s="39" t="s">
        <v>21157</v>
      </c>
      <c r="BF306">
        <v>0</v>
      </c>
      <c r="BH306" s="39" t="s">
        <v>21853</v>
      </c>
      <c r="BI306">
        <v>1</v>
      </c>
      <c r="BK306" s="39" t="s">
        <v>20593</v>
      </c>
      <c r="BL306">
        <v>0</v>
      </c>
      <c r="BN306" s="39" t="s">
        <v>21853</v>
      </c>
      <c r="BO306">
        <v>0</v>
      </c>
      <c r="BQ306" s="39" t="s">
        <v>20593</v>
      </c>
      <c r="BR306">
        <v>0</v>
      </c>
      <c r="BT306" s="39" t="s">
        <v>20593</v>
      </c>
      <c r="BU306">
        <v>0</v>
      </c>
      <c r="BW306" s="39" t="s">
        <v>23226</v>
      </c>
      <c r="BX306">
        <v>0</v>
      </c>
      <c r="BZ306" s="39" t="s">
        <v>314</v>
      </c>
      <c r="CA306">
        <v>0</v>
      </c>
      <c r="CC306" s="39" t="s">
        <v>23642</v>
      </c>
      <c r="CF306" s="39" t="s">
        <v>25312</v>
      </c>
    </row>
    <row r="307" spans="1:84" x14ac:dyDescent="0.3">
      <c r="A307">
        <v>306</v>
      </c>
      <c r="B307" s="1">
        <v>45852.238263888888</v>
      </c>
      <c r="C307" s="1">
        <v>45852.241122685184</v>
      </c>
      <c r="D307" s="39" t="s">
        <v>5489</v>
      </c>
      <c r="E307" s="39" t="s">
        <v>5490</v>
      </c>
      <c r="F307">
        <v>10</v>
      </c>
      <c r="I307" s="39" t="s">
        <v>5490</v>
      </c>
      <c r="L307">
        <v>2</v>
      </c>
      <c r="O307">
        <v>20</v>
      </c>
      <c r="R307" s="39" t="s">
        <v>25313</v>
      </c>
      <c r="U307" s="39" t="s">
        <v>25314</v>
      </c>
      <c r="X307" s="39" t="s">
        <v>23980</v>
      </c>
      <c r="Y307">
        <v>1</v>
      </c>
      <c r="AA307" s="39" t="s">
        <v>23209</v>
      </c>
      <c r="AB307">
        <v>1</v>
      </c>
      <c r="AD307" s="39" t="s">
        <v>23774</v>
      </c>
      <c r="AE307">
        <v>0</v>
      </c>
      <c r="AG307" s="39" t="s">
        <v>23304</v>
      </c>
      <c r="AH307">
        <v>0</v>
      </c>
      <c r="AJ307" s="39" t="s">
        <v>25315</v>
      </c>
      <c r="AM307" s="39" t="s">
        <v>25316</v>
      </c>
      <c r="AP307" s="39" t="s">
        <v>25317</v>
      </c>
      <c r="AS307" s="39" t="s">
        <v>25318</v>
      </c>
      <c r="AV307" s="39" t="s">
        <v>314</v>
      </c>
      <c r="AW307">
        <v>1</v>
      </c>
      <c r="AY307" s="39" t="s">
        <v>16918</v>
      </c>
      <c r="AZ307">
        <v>1</v>
      </c>
      <c r="BB307" s="39" t="s">
        <v>20679</v>
      </c>
      <c r="BC307">
        <v>1</v>
      </c>
      <c r="BE307" s="39" t="s">
        <v>21853</v>
      </c>
      <c r="BF307">
        <v>0</v>
      </c>
      <c r="BH307" s="39" t="s">
        <v>23216</v>
      </c>
      <c r="BI307">
        <v>0</v>
      </c>
      <c r="BK307" s="39" t="s">
        <v>21156</v>
      </c>
      <c r="BL307">
        <v>1</v>
      </c>
      <c r="BN307" s="39" t="s">
        <v>21157</v>
      </c>
      <c r="BO307">
        <v>1</v>
      </c>
      <c r="BQ307" s="39" t="s">
        <v>23217</v>
      </c>
      <c r="BR307">
        <v>1</v>
      </c>
      <c r="BT307" s="39" t="s">
        <v>23217</v>
      </c>
      <c r="BU307">
        <v>0</v>
      </c>
      <c r="BW307" s="39" t="s">
        <v>21156</v>
      </c>
      <c r="BX307">
        <v>1</v>
      </c>
      <c r="BZ307" s="39" t="s">
        <v>20593</v>
      </c>
      <c r="CA307">
        <v>1</v>
      </c>
      <c r="CC307" s="39" t="s">
        <v>25319</v>
      </c>
      <c r="CF307" s="39" t="s">
        <v>25320</v>
      </c>
    </row>
    <row r="308" spans="1:84" x14ac:dyDescent="0.3">
      <c r="A308">
        <v>307</v>
      </c>
      <c r="B308" s="1">
        <v>45852.305590277778</v>
      </c>
      <c r="C308" s="1">
        <v>45852.305821759262</v>
      </c>
      <c r="D308" s="39" t="s">
        <v>1964</v>
      </c>
      <c r="E308" s="39" t="s">
        <v>1965</v>
      </c>
      <c r="F308">
        <v>13</v>
      </c>
      <c r="I308" s="39" t="s">
        <v>1966</v>
      </c>
      <c r="L308">
        <v>3</v>
      </c>
      <c r="O308">
        <v>24</v>
      </c>
      <c r="R308" s="39" t="s">
        <v>25321</v>
      </c>
      <c r="U308" s="39" t="s">
        <v>25322</v>
      </c>
      <c r="X308" s="39" t="s">
        <v>23980</v>
      </c>
      <c r="Y308">
        <v>1</v>
      </c>
      <c r="AA308" s="39" t="s">
        <v>23209</v>
      </c>
      <c r="AB308">
        <v>1</v>
      </c>
      <c r="AD308" s="39" t="s">
        <v>23774</v>
      </c>
      <c r="AE308">
        <v>0</v>
      </c>
      <c r="AG308" s="39" t="s">
        <v>23211</v>
      </c>
      <c r="AH308">
        <v>1</v>
      </c>
      <c r="AJ308" s="39" t="s">
        <v>23232</v>
      </c>
      <c r="AM308" s="39" t="s">
        <v>25323</v>
      </c>
      <c r="AP308" s="39" t="s">
        <v>25324</v>
      </c>
      <c r="AS308" s="39" t="s">
        <v>25325</v>
      </c>
      <c r="AV308" s="39" t="s">
        <v>314</v>
      </c>
      <c r="AW308">
        <v>1</v>
      </c>
      <c r="AY308" s="39" t="s">
        <v>16918</v>
      </c>
      <c r="AZ308">
        <v>1</v>
      </c>
      <c r="BB308" s="39" t="s">
        <v>20679</v>
      </c>
      <c r="BC308">
        <v>1</v>
      </c>
      <c r="BE308" s="39" t="s">
        <v>23216</v>
      </c>
      <c r="BF308">
        <v>1</v>
      </c>
      <c r="BH308" s="39" t="s">
        <v>21853</v>
      </c>
      <c r="BI308">
        <v>1</v>
      </c>
      <c r="BK308" s="39" t="s">
        <v>21156</v>
      </c>
      <c r="BL308">
        <v>1</v>
      </c>
      <c r="BN308" s="39" t="s">
        <v>21157</v>
      </c>
      <c r="BO308">
        <v>1</v>
      </c>
      <c r="BQ308" s="39" t="s">
        <v>23226</v>
      </c>
      <c r="BR308">
        <v>0</v>
      </c>
      <c r="BT308" s="39" t="s">
        <v>23226</v>
      </c>
      <c r="BU308">
        <v>1</v>
      </c>
      <c r="BW308" s="39" t="s">
        <v>21156</v>
      </c>
      <c r="BX308">
        <v>1</v>
      </c>
      <c r="BZ308" s="39" t="s">
        <v>20593</v>
      </c>
      <c r="CA308">
        <v>1</v>
      </c>
      <c r="CC308" s="39" t="s">
        <v>25326</v>
      </c>
      <c r="CF308" s="39" t="s">
        <v>25327</v>
      </c>
    </row>
    <row r="309" spans="1:84" x14ac:dyDescent="0.3">
      <c r="A309">
        <v>308</v>
      </c>
      <c r="B309" s="1">
        <v>45853.433912037035</v>
      </c>
      <c r="C309" s="1">
        <v>45853.441134259258</v>
      </c>
      <c r="D309" s="39" t="s">
        <v>3300</v>
      </c>
      <c r="E309" s="39" t="s">
        <v>3301</v>
      </c>
      <c r="F309">
        <v>9</v>
      </c>
      <c r="I309" s="39" t="s">
        <v>3301</v>
      </c>
      <c r="L309">
        <v>3</v>
      </c>
      <c r="O309">
        <v>11</v>
      </c>
      <c r="R309" s="39" t="s">
        <v>25321</v>
      </c>
      <c r="U309" s="39" t="s">
        <v>25328</v>
      </c>
      <c r="X309" s="39" t="s">
        <v>25113</v>
      </c>
      <c r="Y309">
        <v>0</v>
      </c>
      <c r="AA309" s="39" t="s">
        <v>23304</v>
      </c>
      <c r="AB309">
        <v>0</v>
      </c>
      <c r="AD309" s="39" t="s">
        <v>23209</v>
      </c>
      <c r="AE309">
        <v>0</v>
      </c>
      <c r="AG309" s="39" t="s">
        <v>23210</v>
      </c>
      <c r="AH309">
        <v>0</v>
      </c>
      <c r="AJ309" s="39" t="s">
        <v>25329</v>
      </c>
      <c r="AM309" s="39" t="s">
        <v>25330</v>
      </c>
      <c r="AP309" s="39" t="s">
        <v>25331</v>
      </c>
      <c r="AS309" s="39" t="s">
        <v>25332</v>
      </c>
      <c r="AV309" s="39" t="s">
        <v>314</v>
      </c>
      <c r="AW309">
        <v>1</v>
      </c>
      <c r="AY309" s="39" t="s">
        <v>16918</v>
      </c>
      <c r="AZ309">
        <v>1</v>
      </c>
      <c r="BB309" s="39" t="s">
        <v>20679</v>
      </c>
      <c r="BC309">
        <v>1</v>
      </c>
      <c r="BE309" s="39" t="s">
        <v>23216</v>
      </c>
      <c r="BF309">
        <v>1</v>
      </c>
      <c r="BH309" s="39" t="s">
        <v>314</v>
      </c>
      <c r="BI309">
        <v>0</v>
      </c>
      <c r="BK309" s="39" t="s">
        <v>21156</v>
      </c>
      <c r="BL309">
        <v>1</v>
      </c>
      <c r="BN309" s="39" t="s">
        <v>21157</v>
      </c>
      <c r="BO309">
        <v>1</v>
      </c>
      <c r="BQ309" s="39" t="s">
        <v>23217</v>
      </c>
      <c r="BR309">
        <v>1</v>
      </c>
      <c r="BT309" s="39" t="s">
        <v>23217</v>
      </c>
      <c r="BU309">
        <v>0</v>
      </c>
      <c r="BW309" s="39" t="s">
        <v>21156</v>
      </c>
      <c r="BX309">
        <v>1</v>
      </c>
      <c r="BZ309" s="39" t="s">
        <v>20593</v>
      </c>
      <c r="CA309">
        <v>1</v>
      </c>
      <c r="CC309" s="39" t="s">
        <v>23642</v>
      </c>
      <c r="CF309" s="39" t="s">
        <v>25333</v>
      </c>
    </row>
    <row r="310" spans="1:84" x14ac:dyDescent="0.3">
      <c r="A310">
        <v>309</v>
      </c>
      <c r="B310" s="1">
        <v>45853.689074074071</v>
      </c>
      <c r="C310" s="1">
        <v>45853.699675925927</v>
      </c>
      <c r="D310" s="39" t="s">
        <v>3096</v>
      </c>
      <c r="E310" s="39" t="s">
        <v>3097</v>
      </c>
      <c r="F310">
        <v>10</v>
      </c>
      <c r="I310" s="39" t="s">
        <v>3098</v>
      </c>
      <c r="L310">
        <v>3</v>
      </c>
      <c r="O310">
        <v>31</v>
      </c>
      <c r="R310" s="39" t="s">
        <v>25334</v>
      </c>
      <c r="U310" s="39" t="s">
        <v>25335</v>
      </c>
      <c r="X310" s="39" t="s">
        <v>25336</v>
      </c>
      <c r="Y310">
        <v>0</v>
      </c>
      <c r="AA310" s="39" t="s">
        <v>23209</v>
      </c>
      <c r="AB310">
        <v>1</v>
      </c>
      <c r="AD310" s="39" t="s">
        <v>23303</v>
      </c>
      <c r="AE310">
        <v>0</v>
      </c>
      <c r="AG310" s="39" t="s">
        <v>23211</v>
      </c>
      <c r="AH310">
        <v>1</v>
      </c>
      <c r="AJ310" s="39" t="s">
        <v>23273</v>
      </c>
      <c r="AM310" s="39" t="s">
        <v>25337</v>
      </c>
      <c r="AP310" s="39" t="s">
        <v>25338</v>
      </c>
      <c r="AS310" s="39" t="s">
        <v>25339</v>
      </c>
      <c r="AV310" s="39" t="s">
        <v>314</v>
      </c>
      <c r="AW310">
        <v>1</v>
      </c>
      <c r="AY310" s="39" t="s">
        <v>16918</v>
      </c>
      <c r="AZ310">
        <v>1</v>
      </c>
      <c r="BB310" s="39" t="s">
        <v>20679</v>
      </c>
      <c r="BC310">
        <v>1</v>
      </c>
      <c r="BE310" s="39" t="s">
        <v>21853</v>
      </c>
      <c r="BF310">
        <v>0</v>
      </c>
      <c r="BH310" s="39" t="s">
        <v>23216</v>
      </c>
      <c r="BI310">
        <v>0</v>
      </c>
      <c r="BK310" s="39" t="s">
        <v>21156</v>
      </c>
      <c r="BL310">
        <v>1</v>
      </c>
      <c r="BN310" s="39" t="s">
        <v>21157</v>
      </c>
      <c r="BO310">
        <v>1</v>
      </c>
      <c r="BQ310" s="39" t="s">
        <v>23217</v>
      </c>
      <c r="BR310">
        <v>1</v>
      </c>
      <c r="BT310" s="39" t="s">
        <v>23217</v>
      </c>
      <c r="BU310">
        <v>0</v>
      </c>
      <c r="BW310" s="39" t="s">
        <v>21156</v>
      </c>
      <c r="BX310">
        <v>1</v>
      </c>
      <c r="BZ310" s="39" t="s">
        <v>20593</v>
      </c>
      <c r="CA310">
        <v>1</v>
      </c>
      <c r="CC310" s="39" t="s">
        <v>25340</v>
      </c>
      <c r="CF310" s="39" t="s">
        <v>25341</v>
      </c>
    </row>
    <row r="311" spans="1:84" x14ac:dyDescent="0.3">
      <c r="A311">
        <v>310</v>
      </c>
      <c r="B311" s="1">
        <v>45854.505682870367</v>
      </c>
      <c r="C311" s="1">
        <v>45854.519571759258</v>
      </c>
      <c r="D311" s="39" t="s">
        <v>1696</v>
      </c>
      <c r="E311" s="39" t="s">
        <v>1697</v>
      </c>
      <c r="F311">
        <v>12</v>
      </c>
      <c r="I311" s="39" t="s">
        <v>1697</v>
      </c>
      <c r="L311">
        <v>13</v>
      </c>
      <c r="O311">
        <v>5</v>
      </c>
      <c r="R311" s="39" t="s">
        <v>25342</v>
      </c>
      <c r="U311" s="39" t="s">
        <v>25343</v>
      </c>
      <c r="X311" s="39" t="s">
        <v>23980</v>
      </c>
      <c r="Y311">
        <v>1</v>
      </c>
      <c r="AA311" s="39" t="s">
        <v>23209</v>
      </c>
      <c r="AB311">
        <v>1</v>
      </c>
      <c r="AD311" s="39" t="s">
        <v>23774</v>
      </c>
      <c r="AE311">
        <v>0</v>
      </c>
      <c r="AG311" s="39" t="s">
        <v>23211</v>
      </c>
      <c r="AH311">
        <v>1</v>
      </c>
      <c r="AJ311" s="39" t="s">
        <v>25344</v>
      </c>
      <c r="AM311" s="39" t="s">
        <v>25345</v>
      </c>
      <c r="AP311" s="39" t="s">
        <v>23983</v>
      </c>
      <c r="AS311" s="39" t="s">
        <v>25346</v>
      </c>
      <c r="AV311" s="39" t="s">
        <v>314</v>
      </c>
      <c r="AW311">
        <v>1</v>
      </c>
      <c r="AY311" s="39" t="s">
        <v>16918</v>
      </c>
      <c r="AZ311">
        <v>1</v>
      </c>
      <c r="BB311" s="39" t="s">
        <v>20679</v>
      </c>
      <c r="BC311">
        <v>1</v>
      </c>
      <c r="BE311" s="39" t="s">
        <v>23216</v>
      </c>
      <c r="BF311">
        <v>1</v>
      </c>
      <c r="BH311" s="39" t="s">
        <v>21853</v>
      </c>
      <c r="BI311">
        <v>1</v>
      </c>
      <c r="BK311" s="39" t="s">
        <v>21156</v>
      </c>
      <c r="BL311">
        <v>1</v>
      </c>
      <c r="BN311" s="39" t="s">
        <v>21157</v>
      </c>
      <c r="BO311">
        <v>1</v>
      </c>
      <c r="BQ311" s="39" t="s">
        <v>23226</v>
      </c>
      <c r="BR311">
        <v>0</v>
      </c>
      <c r="BT311" s="39" t="s">
        <v>23217</v>
      </c>
      <c r="BU311">
        <v>0</v>
      </c>
      <c r="BW311" s="39" t="s">
        <v>21156</v>
      </c>
      <c r="BX311">
        <v>1</v>
      </c>
      <c r="BZ311" s="39" t="s">
        <v>20593</v>
      </c>
      <c r="CA311">
        <v>1</v>
      </c>
      <c r="CC311" s="39" t="s">
        <v>25347</v>
      </c>
      <c r="CF311" s="39" t="s">
        <v>25348</v>
      </c>
    </row>
    <row r="312" spans="1:84" x14ac:dyDescent="0.3">
      <c r="A312">
        <v>311</v>
      </c>
      <c r="B312" s="1">
        <v>45854.521064814813</v>
      </c>
      <c r="C312" s="1">
        <v>45854.528252314813</v>
      </c>
      <c r="D312" s="39" t="s">
        <v>2917</v>
      </c>
      <c r="E312" s="39" t="s">
        <v>2918</v>
      </c>
      <c r="F312">
        <v>6</v>
      </c>
      <c r="I312" s="39" t="s">
        <v>2918</v>
      </c>
      <c r="L312">
        <v>5</v>
      </c>
      <c r="O312">
        <v>12</v>
      </c>
      <c r="R312" s="39" t="s">
        <v>25349</v>
      </c>
      <c r="U312" s="39" t="s">
        <v>25350</v>
      </c>
      <c r="X312" s="39" t="s">
        <v>25351</v>
      </c>
      <c r="Y312">
        <v>0</v>
      </c>
      <c r="AA312" s="39" t="s">
        <v>23209</v>
      </c>
      <c r="AB312">
        <v>1</v>
      </c>
      <c r="AD312" s="39" t="s">
        <v>23774</v>
      </c>
      <c r="AE312">
        <v>0</v>
      </c>
      <c r="AG312" s="39" t="s">
        <v>23211</v>
      </c>
      <c r="AH312">
        <v>1</v>
      </c>
      <c r="AJ312" s="39" t="s">
        <v>25352</v>
      </c>
      <c r="AM312" s="39" t="s">
        <v>25353</v>
      </c>
      <c r="AP312" s="39" t="s">
        <v>25354</v>
      </c>
      <c r="AS312" s="39" t="s">
        <v>25355</v>
      </c>
      <c r="AV312" s="39" t="s">
        <v>21156</v>
      </c>
      <c r="AW312">
        <v>0</v>
      </c>
      <c r="AY312" s="39" t="s">
        <v>16918</v>
      </c>
      <c r="AZ312">
        <v>1</v>
      </c>
      <c r="BB312" s="39" t="s">
        <v>20679</v>
      </c>
      <c r="BC312">
        <v>1</v>
      </c>
      <c r="BE312" s="39" t="s">
        <v>23216</v>
      </c>
      <c r="BF312">
        <v>1</v>
      </c>
      <c r="BH312" s="39" t="s">
        <v>21157</v>
      </c>
      <c r="BI312">
        <v>0</v>
      </c>
      <c r="BK312" s="39" t="s">
        <v>314</v>
      </c>
      <c r="BL312">
        <v>0</v>
      </c>
      <c r="BN312" s="39" t="s">
        <v>21853</v>
      </c>
      <c r="BO312">
        <v>0</v>
      </c>
      <c r="BQ312" s="39" t="s">
        <v>23226</v>
      </c>
      <c r="BR312">
        <v>0</v>
      </c>
      <c r="BT312" s="39" t="s">
        <v>23217</v>
      </c>
      <c r="BU312">
        <v>0</v>
      </c>
      <c r="BW312" s="39" t="s">
        <v>23216</v>
      </c>
      <c r="BX312">
        <v>0</v>
      </c>
      <c r="BZ312" s="39" t="s">
        <v>20593</v>
      </c>
      <c r="CA312">
        <v>1</v>
      </c>
      <c r="CC312" s="39" t="s">
        <v>25356</v>
      </c>
      <c r="CF312" s="39" t="s">
        <v>25357</v>
      </c>
    </row>
    <row r="313" spans="1:84" x14ac:dyDescent="0.3">
      <c r="A313">
        <v>312</v>
      </c>
      <c r="B313" s="1">
        <v>45854.525625000002</v>
      </c>
      <c r="C313" s="1">
        <v>45854.53052083333</v>
      </c>
      <c r="D313" s="39" t="s">
        <v>1230</v>
      </c>
      <c r="E313" s="39" t="s">
        <v>1231</v>
      </c>
      <c r="F313">
        <v>12</v>
      </c>
      <c r="I313" s="39" t="s">
        <v>14945</v>
      </c>
      <c r="L313">
        <v>1</v>
      </c>
      <c r="O313">
        <v>8</v>
      </c>
      <c r="R313" s="39" t="s">
        <v>25358</v>
      </c>
      <c r="U313" s="39" t="s">
        <v>25359</v>
      </c>
      <c r="X313" s="39" t="s">
        <v>25360</v>
      </c>
      <c r="Y313">
        <v>0</v>
      </c>
      <c r="AA313" s="39" t="s">
        <v>23209</v>
      </c>
      <c r="AB313">
        <v>1</v>
      </c>
      <c r="AD313" s="39" t="s">
        <v>23210</v>
      </c>
      <c r="AE313">
        <v>1</v>
      </c>
      <c r="AG313" s="39" t="s">
        <v>23304</v>
      </c>
      <c r="AH313">
        <v>0</v>
      </c>
      <c r="AJ313" s="39" t="s">
        <v>25361</v>
      </c>
      <c r="AM313" s="39" t="s">
        <v>25362</v>
      </c>
      <c r="AP313" s="39" t="s">
        <v>25363</v>
      </c>
      <c r="AS313" s="39" t="s">
        <v>25364</v>
      </c>
      <c r="AV313" s="39" t="s">
        <v>314</v>
      </c>
      <c r="AW313">
        <v>1</v>
      </c>
      <c r="AY313" s="39" t="s">
        <v>16918</v>
      </c>
      <c r="AZ313">
        <v>1</v>
      </c>
      <c r="BB313" s="39" t="s">
        <v>20679</v>
      </c>
      <c r="BC313">
        <v>1</v>
      </c>
      <c r="BE313" s="39" t="s">
        <v>23216</v>
      </c>
      <c r="BF313">
        <v>1</v>
      </c>
      <c r="BH313" s="39" t="s">
        <v>21853</v>
      </c>
      <c r="BI313">
        <v>1</v>
      </c>
      <c r="BK313" s="39" t="s">
        <v>21156</v>
      </c>
      <c r="BL313">
        <v>1</v>
      </c>
      <c r="BN313" s="39" t="s">
        <v>21157</v>
      </c>
      <c r="BO313">
        <v>1</v>
      </c>
      <c r="BQ313" s="39" t="s">
        <v>23217</v>
      </c>
      <c r="BR313">
        <v>1</v>
      </c>
      <c r="BT313" s="39" t="s">
        <v>23217</v>
      </c>
      <c r="BU313">
        <v>0</v>
      </c>
      <c r="BW313" s="39" t="s">
        <v>21156</v>
      </c>
      <c r="BX313">
        <v>1</v>
      </c>
      <c r="BZ313" s="39" t="s">
        <v>20593</v>
      </c>
      <c r="CA313">
        <v>1</v>
      </c>
      <c r="CC313" s="39" t="s">
        <v>23737</v>
      </c>
      <c r="CF313" s="39" t="s">
        <v>25365</v>
      </c>
    </row>
    <row r="314" spans="1:84" x14ac:dyDescent="0.3">
      <c r="A314">
        <v>313</v>
      </c>
      <c r="B314" s="1">
        <v>45854.522002314814</v>
      </c>
      <c r="C314" s="1">
        <v>45854.53324074074</v>
      </c>
      <c r="D314" s="39" t="s">
        <v>2965</v>
      </c>
      <c r="E314" s="39" t="s">
        <v>2966</v>
      </c>
      <c r="F314">
        <v>13</v>
      </c>
      <c r="I314" s="39" t="s">
        <v>20084</v>
      </c>
      <c r="L314">
        <v>5</v>
      </c>
      <c r="O314">
        <v>39</v>
      </c>
      <c r="R314" s="39" t="s">
        <v>25366</v>
      </c>
      <c r="U314" s="39" t="s">
        <v>25367</v>
      </c>
      <c r="X314" s="39" t="s">
        <v>23980</v>
      </c>
      <c r="Y314">
        <v>1</v>
      </c>
      <c r="AA314" s="39" t="s">
        <v>23209</v>
      </c>
      <c r="AB314">
        <v>1</v>
      </c>
      <c r="AD314" s="39" t="s">
        <v>23210</v>
      </c>
      <c r="AE314">
        <v>1</v>
      </c>
      <c r="AG314" s="39" t="s">
        <v>23211</v>
      </c>
      <c r="AH314">
        <v>1</v>
      </c>
      <c r="AJ314" s="39" t="s">
        <v>25368</v>
      </c>
      <c r="AM314" s="39" t="s">
        <v>25369</v>
      </c>
      <c r="AP314" s="39" t="s">
        <v>25370</v>
      </c>
      <c r="AS314" s="39" t="s">
        <v>25371</v>
      </c>
      <c r="AV314" s="39" t="s">
        <v>314</v>
      </c>
      <c r="AW314">
        <v>1</v>
      </c>
      <c r="AY314" s="39" t="s">
        <v>16918</v>
      </c>
      <c r="AZ314">
        <v>1</v>
      </c>
      <c r="BB314" s="39" t="s">
        <v>20679</v>
      </c>
      <c r="BC314">
        <v>1</v>
      </c>
      <c r="BE314" s="39" t="s">
        <v>23216</v>
      </c>
      <c r="BF314">
        <v>1</v>
      </c>
      <c r="BH314" s="39" t="s">
        <v>21853</v>
      </c>
      <c r="BI314">
        <v>1</v>
      </c>
      <c r="BK314" s="39" t="s">
        <v>21156</v>
      </c>
      <c r="BL314">
        <v>1</v>
      </c>
      <c r="BN314" s="39" t="s">
        <v>21157</v>
      </c>
      <c r="BO314">
        <v>1</v>
      </c>
      <c r="BQ314" s="39" t="s">
        <v>23226</v>
      </c>
      <c r="BR314">
        <v>0</v>
      </c>
      <c r="BT314" s="39" t="s">
        <v>23217</v>
      </c>
      <c r="BU314">
        <v>0</v>
      </c>
      <c r="BW314" s="39" t="s">
        <v>21156</v>
      </c>
      <c r="BX314">
        <v>1</v>
      </c>
      <c r="BZ314" s="39" t="s">
        <v>20593</v>
      </c>
      <c r="CA314">
        <v>1</v>
      </c>
      <c r="CC314" s="39" t="s">
        <v>25372</v>
      </c>
      <c r="CF314" s="39" t="s">
        <v>25373</v>
      </c>
    </row>
    <row r="315" spans="1:84" x14ac:dyDescent="0.3">
      <c r="A315">
        <v>314</v>
      </c>
      <c r="B315" s="1">
        <v>45854.750347222223</v>
      </c>
      <c r="C315" s="1">
        <v>45854.7578125</v>
      </c>
      <c r="D315" s="39" t="s">
        <v>3987</v>
      </c>
      <c r="E315" s="39" t="s">
        <v>3988</v>
      </c>
      <c r="F315">
        <v>12</v>
      </c>
      <c r="I315" s="39" t="s">
        <v>3988</v>
      </c>
      <c r="L315">
        <v>6</v>
      </c>
      <c r="O315">
        <v>13</v>
      </c>
      <c r="R315" s="39" t="s">
        <v>25374</v>
      </c>
      <c r="U315" s="39" t="s">
        <v>25375</v>
      </c>
      <c r="X315" s="39" t="s">
        <v>23980</v>
      </c>
      <c r="Y315">
        <v>1</v>
      </c>
      <c r="AA315" s="39" t="s">
        <v>23209</v>
      </c>
      <c r="AB315">
        <v>1</v>
      </c>
      <c r="AD315" s="39" t="s">
        <v>23303</v>
      </c>
      <c r="AE315">
        <v>0</v>
      </c>
      <c r="AG315" s="39" t="s">
        <v>23211</v>
      </c>
      <c r="AH315">
        <v>1</v>
      </c>
      <c r="AJ315" s="39" t="s">
        <v>25376</v>
      </c>
      <c r="AM315" s="39" t="s">
        <v>25377</v>
      </c>
      <c r="AP315" s="39" t="s">
        <v>25378</v>
      </c>
      <c r="AS315" s="39" t="s">
        <v>25379</v>
      </c>
      <c r="AV315" s="39" t="s">
        <v>314</v>
      </c>
      <c r="AW315">
        <v>1</v>
      </c>
      <c r="AY315" s="39" t="s">
        <v>16918</v>
      </c>
      <c r="AZ315">
        <v>1</v>
      </c>
      <c r="BB315" s="39" t="s">
        <v>20679</v>
      </c>
      <c r="BC315">
        <v>1</v>
      </c>
      <c r="BE315" s="39" t="s">
        <v>21157</v>
      </c>
      <c r="BF315">
        <v>0</v>
      </c>
      <c r="BH315" s="39" t="s">
        <v>21853</v>
      </c>
      <c r="BI315">
        <v>1</v>
      </c>
      <c r="BK315" s="39" t="s">
        <v>21156</v>
      </c>
      <c r="BL315">
        <v>1</v>
      </c>
      <c r="BN315" s="39" t="s">
        <v>21157</v>
      </c>
      <c r="BO315">
        <v>1</v>
      </c>
      <c r="BQ315" s="39" t="s">
        <v>23217</v>
      </c>
      <c r="BR315">
        <v>1</v>
      </c>
      <c r="BT315" s="39" t="s">
        <v>23217</v>
      </c>
      <c r="BU315">
        <v>0</v>
      </c>
      <c r="BW315" s="39" t="s">
        <v>21156</v>
      </c>
      <c r="BX315">
        <v>1</v>
      </c>
      <c r="BZ315" s="39" t="s">
        <v>20593</v>
      </c>
      <c r="CA315">
        <v>1</v>
      </c>
      <c r="CC315" s="39" t="s">
        <v>25380</v>
      </c>
      <c r="CF315" s="39" t="s">
        <v>25381</v>
      </c>
    </row>
    <row r="316" spans="1:84" x14ac:dyDescent="0.3">
      <c r="A316">
        <v>315</v>
      </c>
      <c r="B316" s="1">
        <v>45854.769687499997</v>
      </c>
      <c r="C316" s="1">
        <v>45854.775983796295</v>
      </c>
      <c r="D316" s="39" t="s">
        <v>4614</v>
      </c>
      <c r="E316" s="39" t="s">
        <v>4615</v>
      </c>
      <c r="F316">
        <v>15</v>
      </c>
      <c r="I316" s="39" t="s">
        <v>4616</v>
      </c>
      <c r="L316">
        <v>14</v>
      </c>
      <c r="O316">
        <v>12</v>
      </c>
      <c r="R316" s="39" t="s">
        <v>25382</v>
      </c>
      <c r="U316" s="39" t="s">
        <v>25383</v>
      </c>
      <c r="X316" s="39" t="s">
        <v>23980</v>
      </c>
      <c r="Y316">
        <v>1</v>
      </c>
      <c r="AA316" s="39" t="s">
        <v>23209</v>
      </c>
      <c r="AB316">
        <v>1</v>
      </c>
      <c r="AD316" s="39" t="s">
        <v>23210</v>
      </c>
      <c r="AE316">
        <v>1</v>
      </c>
      <c r="AG316" s="39" t="s">
        <v>23211</v>
      </c>
      <c r="AH316">
        <v>1</v>
      </c>
      <c r="AJ316" s="39" t="s">
        <v>25384</v>
      </c>
      <c r="AM316" s="39" t="s">
        <v>25385</v>
      </c>
      <c r="AP316" s="39" t="s">
        <v>23983</v>
      </c>
      <c r="AS316" s="39" t="s">
        <v>25386</v>
      </c>
      <c r="AV316" s="39" t="s">
        <v>314</v>
      </c>
      <c r="AW316">
        <v>1</v>
      </c>
      <c r="AY316" s="39" t="s">
        <v>16918</v>
      </c>
      <c r="AZ316">
        <v>1</v>
      </c>
      <c r="BB316" s="39" t="s">
        <v>20679</v>
      </c>
      <c r="BC316">
        <v>1</v>
      </c>
      <c r="BE316" s="39" t="s">
        <v>23216</v>
      </c>
      <c r="BF316">
        <v>1</v>
      </c>
      <c r="BH316" s="39" t="s">
        <v>21853</v>
      </c>
      <c r="BI316">
        <v>1</v>
      </c>
      <c r="BK316" s="39" t="s">
        <v>21156</v>
      </c>
      <c r="BL316">
        <v>1</v>
      </c>
      <c r="BN316" s="39" t="s">
        <v>21157</v>
      </c>
      <c r="BO316">
        <v>1</v>
      </c>
      <c r="BQ316" s="39" t="s">
        <v>23217</v>
      </c>
      <c r="BR316">
        <v>1</v>
      </c>
      <c r="BT316" s="39" t="s">
        <v>23226</v>
      </c>
      <c r="BU316">
        <v>1</v>
      </c>
      <c r="BW316" s="39" t="s">
        <v>21156</v>
      </c>
      <c r="BX316">
        <v>1</v>
      </c>
      <c r="BZ316" s="39" t="s">
        <v>20593</v>
      </c>
      <c r="CA316">
        <v>1</v>
      </c>
      <c r="CC316" s="39" t="s">
        <v>25387</v>
      </c>
      <c r="CF316" s="39" t="s">
        <v>25388</v>
      </c>
    </row>
    <row r="317" spans="1:84" x14ac:dyDescent="0.3">
      <c r="A317">
        <v>316</v>
      </c>
      <c r="B317" s="1">
        <v>45854.776250000003</v>
      </c>
      <c r="C317" s="1">
        <v>45854.780925925923</v>
      </c>
      <c r="D317" s="39" t="s">
        <v>575</v>
      </c>
      <c r="E317" s="39" t="s">
        <v>576</v>
      </c>
      <c r="F317">
        <v>14</v>
      </c>
      <c r="I317" s="39" t="s">
        <v>576</v>
      </c>
      <c r="L317">
        <v>10</v>
      </c>
      <c r="O317">
        <v>3</v>
      </c>
      <c r="R317" s="39" t="s">
        <v>25028</v>
      </c>
      <c r="U317" s="39" t="s">
        <v>25203</v>
      </c>
      <c r="X317" s="39" t="s">
        <v>23980</v>
      </c>
      <c r="Y317">
        <v>1</v>
      </c>
      <c r="AA317" s="39" t="s">
        <v>23209</v>
      </c>
      <c r="AB317">
        <v>1</v>
      </c>
      <c r="AD317" s="39" t="s">
        <v>23303</v>
      </c>
      <c r="AE317">
        <v>0</v>
      </c>
      <c r="AG317" s="39" t="s">
        <v>23211</v>
      </c>
      <c r="AH317">
        <v>1</v>
      </c>
      <c r="AJ317" s="39" t="s">
        <v>25030</v>
      </c>
      <c r="AM317" s="39" t="s">
        <v>25031</v>
      </c>
      <c r="AP317" s="39" t="s">
        <v>23989</v>
      </c>
      <c r="AS317" s="39" t="s">
        <v>25032</v>
      </c>
      <c r="AV317" s="39" t="s">
        <v>314</v>
      </c>
      <c r="AW317">
        <v>1</v>
      </c>
      <c r="AY317" s="39" t="s">
        <v>16918</v>
      </c>
      <c r="AZ317">
        <v>1</v>
      </c>
      <c r="BB317" s="39" t="s">
        <v>20679</v>
      </c>
      <c r="BC317">
        <v>1</v>
      </c>
      <c r="BE317" s="39" t="s">
        <v>23216</v>
      </c>
      <c r="BF317">
        <v>1</v>
      </c>
      <c r="BH317" s="39" t="s">
        <v>21853</v>
      </c>
      <c r="BI317">
        <v>1</v>
      </c>
      <c r="BK317" s="39" t="s">
        <v>21156</v>
      </c>
      <c r="BL317">
        <v>1</v>
      </c>
      <c r="BN317" s="39" t="s">
        <v>21157</v>
      </c>
      <c r="BO317">
        <v>1</v>
      </c>
      <c r="BQ317" s="39" t="s">
        <v>23217</v>
      </c>
      <c r="BR317">
        <v>1</v>
      </c>
      <c r="BT317" s="39" t="s">
        <v>23226</v>
      </c>
      <c r="BU317">
        <v>1</v>
      </c>
      <c r="BW317" s="39" t="s">
        <v>21156</v>
      </c>
      <c r="BX317">
        <v>1</v>
      </c>
      <c r="BZ317" s="39" t="s">
        <v>20593</v>
      </c>
      <c r="CA317">
        <v>1</v>
      </c>
      <c r="CC317" s="39" t="s">
        <v>25033</v>
      </c>
      <c r="CF317" s="39" t="s">
        <v>25205</v>
      </c>
    </row>
    <row r="318" spans="1:84" x14ac:dyDescent="0.3">
      <c r="A318">
        <v>317</v>
      </c>
      <c r="B318" s="1">
        <v>45854.954641203702</v>
      </c>
      <c r="C318" s="1">
        <v>45854.962685185186</v>
      </c>
      <c r="D318" s="39" t="s">
        <v>4065</v>
      </c>
      <c r="E318" s="39" t="s">
        <v>4066</v>
      </c>
      <c r="F318">
        <v>11</v>
      </c>
      <c r="I318" s="39" t="s">
        <v>4066</v>
      </c>
      <c r="L318">
        <v>6</v>
      </c>
      <c r="O318">
        <v>22</v>
      </c>
      <c r="R318" s="39" t="s">
        <v>25389</v>
      </c>
      <c r="U318" s="39" t="s">
        <v>25390</v>
      </c>
      <c r="X318" s="39" t="s">
        <v>23980</v>
      </c>
      <c r="Y318">
        <v>1</v>
      </c>
      <c r="AA318" s="39" t="s">
        <v>23774</v>
      </c>
      <c r="AB318">
        <v>0</v>
      </c>
      <c r="AD318" s="39" t="s">
        <v>23209</v>
      </c>
      <c r="AE318">
        <v>0</v>
      </c>
      <c r="AG318" s="39" t="s">
        <v>23211</v>
      </c>
      <c r="AH318">
        <v>1</v>
      </c>
      <c r="AJ318" s="39" t="s">
        <v>25391</v>
      </c>
      <c r="AM318" s="39" t="s">
        <v>25392</v>
      </c>
      <c r="AP318" s="39" t="s">
        <v>25393</v>
      </c>
      <c r="AS318" s="39" t="s">
        <v>25394</v>
      </c>
      <c r="AV318" s="39" t="s">
        <v>314</v>
      </c>
      <c r="AW318">
        <v>1</v>
      </c>
      <c r="AY318" s="39" t="s">
        <v>16918</v>
      </c>
      <c r="AZ318">
        <v>1</v>
      </c>
      <c r="BB318" s="39" t="s">
        <v>20679</v>
      </c>
      <c r="BC318">
        <v>1</v>
      </c>
      <c r="BE318" s="39" t="s">
        <v>23216</v>
      </c>
      <c r="BF318">
        <v>1</v>
      </c>
      <c r="BH318" s="39" t="s">
        <v>314</v>
      </c>
      <c r="BI318">
        <v>0</v>
      </c>
      <c r="BK318" s="39" t="s">
        <v>21156</v>
      </c>
      <c r="BL318">
        <v>1</v>
      </c>
      <c r="BN318" s="39" t="s">
        <v>21157</v>
      </c>
      <c r="BO318">
        <v>1</v>
      </c>
      <c r="BQ318" s="39" t="s">
        <v>23217</v>
      </c>
      <c r="BR318">
        <v>1</v>
      </c>
      <c r="BT318" s="39" t="s">
        <v>23217</v>
      </c>
      <c r="BU318">
        <v>0</v>
      </c>
      <c r="BW318" s="39" t="s">
        <v>21156</v>
      </c>
      <c r="BX318">
        <v>1</v>
      </c>
      <c r="BZ318" s="39" t="s">
        <v>20593</v>
      </c>
      <c r="CA318">
        <v>1</v>
      </c>
      <c r="CC318" s="39" t="s">
        <v>25395</v>
      </c>
      <c r="CF318" s="39" t="s">
        <v>25396</v>
      </c>
    </row>
    <row r="319" spans="1:84" x14ac:dyDescent="0.3">
      <c r="A319">
        <v>318</v>
      </c>
      <c r="B319" s="1">
        <v>45855.374722222223</v>
      </c>
      <c r="C319" s="1">
        <v>45855.385150462964</v>
      </c>
      <c r="D319" s="39" t="s">
        <v>316</v>
      </c>
      <c r="E319" s="39" t="s">
        <v>317</v>
      </c>
      <c r="F319">
        <v>7</v>
      </c>
      <c r="I319" s="39" t="s">
        <v>317</v>
      </c>
      <c r="L319">
        <v>11</v>
      </c>
      <c r="O319">
        <v>29</v>
      </c>
      <c r="R319" s="39" t="s">
        <v>25397</v>
      </c>
      <c r="U319" s="39" t="s">
        <v>25398</v>
      </c>
      <c r="X319" s="39" t="s">
        <v>25336</v>
      </c>
      <c r="Y319">
        <v>0</v>
      </c>
      <c r="AA319" s="39" t="s">
        <v>23209</v>
      </c>
      <c r="AB319">
        <v>1</v>
      </c>
      <c r="AD319" s="39" t="s">
        <v>23210</v>
      </c>
      <c r="AE319">
        <v>1</v>
      </c>
      <c r="AG319" s="39" t="s">
        <v>23211</v>
      </c>
      <c r="AH319">
        <v>1</v>
      </c>
      <c r="AJ319" s="39" t="s">
        <v>23232</v>
      </c>
      <c r="AM319" s="39" t="s">
        <v>25362</v>
      </c>
      <c r="AP319" s="39" t="s">
        <v>25399</v>
      </c>
      <c r="AS319" s="39" t="s">
        <v>25364</v>
      </c>
      <c r="AV319" s="39" t="s">
        <v>314</v>
      </c>
      <c r="AW319">
        <v>1</v>
      </c>
      <c r="AY319" s="39" t="s">
        <v>21853</v>
      </c>
      <c r="AZ319">
        <v>0</v>
      </c>
      <c r="BB319" s="39" t="s">
        <v>16918</v>
      </c>
      <c r="BC319">
        <v>0</v>
      </c>
      <c r="BE319" s="39" t="s">
        <v>20679</v>
      </c>
      <c r="BF319">
        <v>0</v>
      </c>
      <c r="BH319" s="39" t="s">
        <v>21853</v>
      </c>
      <c r="BI319">
        <v>1</v>
      </c>
      <c r="BK319" s="39" t="s">
        <v>23216</v>
      </c>
      <c r="BL319">
        <v>0</v>
      </c>
      <c r="BN319" s="39" t="s">
        <v>21156</v>
      </c>
      <c r="BO319">
        <v>0</v>
      </c>
      <c r="BQ319" s="39" t="s">
        <v>23217</v>
      </c>
      <c r="BR319">
        <v>1</v>
      </c>
      <c r="BT319" s="39" t="s">
        <v>21156</v>
      </c>
      <c r="BU319">
        <v>0</v>
      </c>
      <c r="BW319" s="39" t="s">
        <v>21157</v>
      </c>
      <c r="BX319">
        <v>0</v>
      </c>
      <c r="BZ319" s="39" t="s">
        <v>20593</v>
      </c>
      <c r="CA319">
        <v>1</v>
      </c>
      <c r="CC319" s="39" t="s">
        <v>25400</v>
      </c>
      <c r="CF319" s="39" t="s">
        <v>25401</v>
      </c>
    </row>
    <row r="320" spans="1:84" x14ac:dyDescent="0.3">
      <c r="A320">
        <v>319</v>
      </c>
      <c r="B320" s="1">
        <v>45855.591805555552</v>
      </c>
      <c r="C320" s="1">
        <v>45855.600613425922</v>
      </c>
      <c r="D320" s="39" t="s">
        <v>4037</v>
      </c>
      <c r="E320" s="39" t="s">
        <v>4038</v>
      </c>
      <c r="F320">
        <v>12</v>
      </c>
      <c r="I320" s="39" t="s">
        <v>4038</v>
      </c>
      <c r="L320">
        <v>6</v>
      </c>
      <c r="O320">
        <v>3</v>
      </c>
      <c r="R320" s="39" t="s">
        <v>25402</v>
      </c>
      <c r="U320" s="39" t="s">
        <v>25403</v>
      </c>
      <c r="X320" s="39" t="s">
        <v>23980</v>
      </c>
      <c r="Y320">
        <v>1</v>
      </c>
      <c r="AA320" s="39" t="s">
        <v>23209</v>
      </c>
      <c r="AB320">
        <v>1</v>
      </c>
      <c r="AD320" s="39" t="s">
        <v>23210</v>
      </c>
      <c r="AE320">
        <v>1</v>
      </c>
      <c r="AG320" s="39" t="s">
        <v>23304</v>
      </c>
      <c r="AH320">
        <v>0</v>
      </c>
      <c r="AJ320" s="39" t="s">
        <v>25404</v>
      </c>
      <c r="AM320" s="39" t="s">
        <v>25362</v>
      </c>
      <c r="AP320" s="39" t="s">
        <v>25405</v>
      </c>
      <c r="AS320" s="39" t="s">
        <v>25406</v>
      </c>
      <c r="AV320" s="39" t="s">
        <v>314</v>
      </c>
      <c r="AW320">
        <v>1</v>
      </c>
      <c r="AY320" s="39" t="s">
        <v>16918</v>
      </c>
      <c r="AZ320">
        <v>1</v>
      </c>
      <c r="BB320" s="39" t="s">
        <v>20679</v>
      </c>
      <c r="BC320">
        <v>1</v>
      </c>
      <c r="BE320" s="39" t="s">
        <v>23216</v>
      </c>
      <c r="BF320">
        <v>1</v>
      </c>
      <c r="BH320" s="39" t="s">
        <v>21853</v>
      </c>
      <c r="BI320">
        <v>1</v>
      </c>
      <c r="BK320" s="39" t="s">
        <v>21156</v>
      </c>
      <c r="BL320">
        <v>1</v>
      </c>
      <c r="BN320" s="39" t="s">
        <v>21157</v>
      </c>
      <c r="BO320">
        <v>1</v>
      </c>
      <c r="BQ320" s="39" t="s">
        <v>23226</v>
      </c>
      <c r="BR320">
        <v>0</v>
      </c>
      <c r="BT320" s="39" t="s">
        <v>23217</v>
      </c>
      <c r="BU320">
        <v>0</v>
      </c>
      <c r="BW320" s="39" t="s">
        <v>21156</v>
      </c>
      <c r="BX320">
        <v>1</v>
      </c>
      <c r="BZ320" s="39" t="s">
        <v>20593</v>
      </c>
      <c r="CA320">
        <v>1</v>
      </c>
      <c r="CC320" s="39" t="s">
        <v>25407</v>
      </c>
      <c r="CF320" s="39" t="s">
        <v>25408</v>
      </c>
    </row>
    <row r="321" spans="1:84" x14ac:dyDescent="0.3">
      <c r="A321">
        <v>320</v>
      </c>
      <c r="B321" s="1">
        <v>45855.599699074075</v>
      </c>
      <c r="C321" s="1">
        <v>45855.609039351853</v>
      </c>
      <c r="D321" s="39" t="s">
        <v>3107</v>
      </c>
      <c r="E321" s="39" t="s">
        <v>3108</v>
      </c>
      <c r="F321">
        <v>11</v>
      </c>
      <c r="I321" s="39" t="s">
        <v>3108</v>
      </c>
      <c r="L321">
        <v>3</v>
      </c>
      <c r="O321">
        <v>2</v>
      </c>
      <c r="R321" s="39" t="s">
        <v>25409</v>
      </c>
      <c r="U321" s="39" t="s">
        <v>25410</v>
      </c>
      <c r="X321" s="39" t="s">
        <v>24047</v>
      </c>
      <c r="Y321">
        <v>0</v>
      </c>
      <c r="AA321" s="39" t="s">
        <v>23209</v>
      </c>
      <c r="AB321">
        <v>1</v>
      </c>
      <c r="AD321" s="39" t="s">
        <v>23774</v>
      </c>
      <c r="AE321">
        <v>0</v>
      </c>
      <c r="AG321" s="39" t="s">
        <v>23211</v>
      </c>
      <c r="AH321">
        <v>1</v>
      </c>
      <c r="AJ321" s="39" t="s">
        <v>25411</v>
      </c>
      <c r="AM321" s="39" t="s">
        <v>25412</v>
      </c>
      <c r="AP321" s="39" t="s">
        <v>23983</v>
      </c>
      <c r="AS321" s="39" t="s">
        <v>25413</v>
      </c>
      <c r="AV321" s="39" t="s">
        <v>314</v>
      </c>
      <c r="AW321">
        <v>1</v>
      </c>
      <c r="AY321" s="39" t="s">
        <v>16918</v>
      </c>
      <c r="AZ321">
        <v>1</v>
      </c>
      <c r="BB321" s="39" t="s">
        <v>20679</v>
      </c>
      <c r="BC321">
        <v>1</v>
      </c>
      <c r="BE321" s="39" t="s">
        <v>23216</v>
      </c>
      <c r="BF321">
        <v>1</v>
      </c>
      <c r="BH321" s="39" t="s">
        <v>21853</v>
      </c>
      <c r="BI321">
        <v>1</v>
      </c>
      <c r="BK321" s="39" t="s">
        <v>21156</v>
      </c>
      <c r="BL321">
        <v>1</v>
      </c>
      <c r="BN321" s="39" t="s">
        <v>21157</v>
      </c>
      <c r="BO321">
        <v>1</v>
      </c>
      <c r="BQ321" s="39" t="s">
        <v>23226</v>
      </c>
      <c r="BR321">
        <v>0</v>
      </c>
      <c r="BT321" s="39" t="s">
        <v>23217</v>
      </c>
      <c r="BU321">
        <v>0</v>
      </c>
      <c r="BW321" s="39" t="s">
        <v>21156</v>
      </c>
      <c r="BX321">
        <v>1</v>
      </c>
      <c r="BZ321" s="39" t="s">
        <v>20593</v>
      </c>
      <c r="CA321">
        <v>1</v>
      </c>
      <c r="CC321" s="39" t="s">
        <v>25414</v>
      </c>
      <c r="CF321" s="39" t="s">
        <v>25415</v>
      </c>
    </row>
    <row r="322" spans="1:84" x14ac:dyDescent="0.3">
      <c r="A322">
        <v>321</v>
      </c>
      <c r="B322" s="1">
        <v>45856.777870370373</v>
      </c>
      <c r="C322" s="1">
        <v>45856.790601851855</v>
      </c>
      <c r="D322" s="39" t="s">
        <v>4423</v>
      </c>
      <c r="E322" s="39" t="s">
        <v>4424</v>
      </c>
      <c r="F322">
        <v>13</v>
      </c>
      <c r="I322" s="39" t="s">
        <v>4424</v>
      </c>
      <c r="L322">
        <v>7</v>
      </c>
      <c r="O322">
        <v>34</v>
      </c>
      <c r="R322" s="39" t="s">
        <v>25416</v>
      </c>
      <c r="U322" s="39" t="s">
        <v>25417</v>
      </c>
      <c r="X322" s="39" t="s">
        <v>23980</v>
      </c>
      <c r="Y322">
        <v>1</v>
      </c>
      <c r="AA322" s="39" t="s">
        <v>23209</v>
      </c>
      <c r="AB322">
        <v>1</v>
      </c>
      <c r="AD322" s="39" t="s">
        <v>23210</v>
      </c>
      <c r="AE322">
        <v>1</v>
      </c>
      <c r="AG322" s="39" t="s">
        <v>23211</v>
      </c>
      <c r="AH322">
        <v>1</v>
      </c>
      <c r="AJ322" s="39" t="s">
        <v>25418</v>
      </c>
      <c r="AM322" s="39" t="s">
        <v>25419</v>
      </c>
      <c r="AP322" s="39" t="s">
        <v>25420</v>
      </c>
      <c r="AS322" s="39" t="s">
        <v>25421</v>
      </c>
      <c r="AV322" s="39" t="s">
        <v>314</v>
      </c>
      <c r="AW322">
        <v>1</v>
      </c>
      <c r="AY322" s="39" t="s">
        <v>16918</v>
      </c>
      <c r="AZ322">
        <v>1</v>
      </c>
      <c r="BB322" s="39" t="s">
        <v>20679</v>
      </c>
      <c r="BC322">
        <v>1</v>
      </c>
      <c r="BE322" s="39" t="s">
        <v>21853</v>
      </c>
      <c r="BF322">
        <v>0</v>
      </c>
      <c r="BH322" s="39" t="s">
        <v>23216</v>
      </c>
      <c r="BI322">
        <v>0</v>
      </c>
      <c r="BK322" s="39" t="s">
        <v>21156</v>
      </c>
      <c r="BL322">
        <v>1</v>
      </c>
      <c r="BN322" s="39" t="s">
        <v>21157</v>
      </c>
      <c r="BO322">
        <v>1</v>
      </c>
      <c r="BQ322" s="39" t="s">
        <v>23217</v>
      </c>
      <c r="BR322">
        <v>1</v>
      </c>
      <c r="BT322" s="39" t="s">
        <v>23226</v>
      </c>
      <c r="BU322">
        <v>1</v>
      </c>
      <c r="BW322" s="39" t="s">
        <v>21156</v>
      </c>
      <c r="BX322">
        <v>1</v>
      </c>
      <c r="BZ322" s="39" t="s">
        <v>20593</v>
      </c>
      <c r="CA322">
        <v>1</v>
      </c>
      <c r="CC322" s="39" t="s">
        <v>25422</v>
      </c>
      <c r="CF322" s="39" t="s">
        <v>25423</v>
      </c>
    </row>
    <row r="323" spans="1:84" x14ac:dyDescent="0.3">
      <c r="A323">
        <v>322</v>
      </c>
      <c r="B323" s="1">
        <v>45857.567083333335</v>
      </c>
      <c r="C323" s="1">
        <v>45857.580034722225</v>
      </c>
      <c r="D323" s="39" t="s">
        <v>1388</v>
      </c>
      <c r="E323" s="39" t="s">
        <v>1389</v>
      </c>
      <c r="F323">
        <v>14</v>
      </c>
      <c r="I323" s="39" t="s">
        <v>1389</v>
      </c>
      <c r="L323">
        <v>1</v>
      </c>
      <c r="O323">
        <v>29</v>
      </c>
      <c r="R323" s="39" t="s">
        <v>25424</v>
      </c>
      <c r="U323" s="39" t="s">
        <v>25425</v>
      </c>
      <c r="X323" s="39" t="s">
        <v>23980</v>
      </c>
      <c r="Y323">
        <v>1</v>
      </c>
      <c r="AA323" s="39" t="s">
        <v>23209</v>
      </c>
      <c r="AB323">
        <v>1</v>
      </c>
      <c r="AD323" s="39" t="s">
        <v>23210</v>
      </c>
      <c r="AE323">
        <v>1</v>
      </c>
      <c r="AG323" s="39" t="s">
        <v>23211</v>
      </c>
      <c r="AH323">
        <v>1</v>
      </c>
      <c r="AJ323" s="39" t="s">
        <v>25426</v>
      </c>
      <c r="AM323" s="39" t="s">
        <v>25427</v>
      </c>
      <c r="AP323" s="39" t="s">
        <v>25428</v>
      </c>
      <c r="AS323" s="39" t="s">
        <v>25429</v>
      </c>
      <c r="AV323" s="39" t="s">
        <v>314</v>
      </c>
      <c r="AW323">
        <v>1</v>
      </c>
      <c r="AY323" s="39" t="s">
        <v>16918</v>
      </c>
      <c r="AZ323">
        <v>1</v>
      </c>
      <c r="BB323" s="39" t="s">
        <v>20679</v>
      </c>
      <c r="BC323">
        <v>1</v>
      </c>
      <c r="BE323" s="39" t="s">
        <v>23216</v>
      </c>
      <c r="BF323">
        <v>1</v>
      </c>
      <c r="BH323" s="39" t="s">
        <v>21853</v>
      </c>
      <c r="BI323">
        <v>1</v>
      </c>
      <c r="BK323" s="39" t="s">
        <v>21156</v>
      </c>
      <c r="BL323">
        <v>1</v>
      </c>
      <c r="BN323" s="39" t="s">
        <v>21157</v>
      </c>
      <c r="BO323">
        <v>1</v>
      </c>
      <c r="BQ323" s="39" t="s">
        <v>23217</v>
      </c>
      <c r="BR323">
        <v>1</v>
      </c>
      <c r="BT323" s="39" t="s">
        <v>23217</v>
      </c>
      <c r="BU323">
        <v>0</v>
      </c>
      <c r="BW323" s="39" t="s">
        <v>21156</v>
      </c>
      <c r="BX323">
        <v>1</v>
      </c>
      <c r="BZ323" s="39" t="s">
        <v>20593</v>
      </c>
      <c r="CA323">
        <v>1</v>
      </c>
      <c r="CC323" s="39" t="s">
        <v>25430</v>
      </c>
      <c r="CF323" s="39" t="s">
        <v>25431</v>
      </c>
    </row>
    <row r="324" spans="1:84" x14ac:dyDescent="0.3">
      <c r="A324">
        <v>323</v>
      </c>
      <c r="B324" s="1">
        <v>45858.408263888887</v>
      </c>
      <c r="C324" s="1">
        <v>45858.421377314815</v>
      </c>
      <c r="D324" s="39" t="s">
        <v>3639</v>
      </c>
      <c r="E324" s="39" t="s">
        <v>3640</v>
      </c>
      <c r="F324">
        <v>12</v>
      </c>
      <c r="I324" s="39" t="s">
        <v>3640</v>
      </c>
      <c r="L324">
        <v>8</v>
      </c>
      <c r="O324">
        <v>34</v>
      </c>
      <c r="R324" s="39" t="s">
        <v>25432</v>
      </c>
      <c r="U324" s="39" t="s">
        <v>25433</v>
      </c>
      <c r="X324" s="39" t="s">
        <v>23980</v>
      </c>
      <c r="Y324">
        <v>1</v>
      </c>
      <c r="AA324" s="39" t="s">
        <v>23209</v>
      </c>
      <c r="AB324">
        <v>1</v>
      </c>
      <c r="AD324" s="39" t="s">
        <v>23303</v>
      </c>
      <c r="AE324">
        <v>0</v>
      </c>
      <c r="AG324" s="39" t="s">
        <v>23211</v>
      </c>
      <c r="AH324">
        <v>1</v>
      </c>
      <c r="AJ324" s="39" t="s">
        <v>25434</v>
      </c>
      <c r="AM324" s="39" t="s">
        <v>25435</v>
      </c>
      <c r="AP324" s="39" t="s">
        <v>25436</v>
      </c>
      <c r="AS324" s="39" t="s">
        <v>25437</v>
      </c>
      <c r="AV324" s="39" t="s">
        <v>314</v>
      </c>
      <c r="AW324">
        <v>1</v>
      </c>
      <c r="AY324" s="39" t="s">
        <v>16918</v>
      </c>
      <c r="AZ324">
        <v>1</v>
      </c>
      <c r="BB324" s="39" t="s">
        <v>20679</v>
      </c>
      <c r="BC324">
        <v>1</v>
      </c>
      <c r="BE324" s="39" t="s">
        <v>21853</v>
      </c>
      <c r="BF324">
        <v>0</v>
      </c>
      <c r="BH324" s="39" t="s">
        <v>23216</v>
      </c>
      <c r="BI324">
        <v>0</v>
      </c>
      <c r="BK324" s="39" t="s">
        <v>21156</v>
      </c>
      <c r="BL324">
        <v>1</v>
      </c>
      <c r="BN324" s="39" t="s">
        <v>21157</v>
      </c>
      <c r="BO324">
        <v>1</v>
      </c>
      <c r="BQ324" s="39" t="s">
        <v>23217</v>
      </c>
      <c r="BR324">
        <v>1</v>
      </c>
      <c r="BT324" s="39" t="s">
        <v>23226</v>
      </c>
      <c r="BU324">
        <v>1</v>
      </c>
      <c r="BW324" s="39" t="s">
        <v>21156</v>
      </c>
      <c r="BX324">
        <v>1</v>
      </c>
      <c r="BZ324" s="39" t="s">
        <v>20593</v>
      </c>
      <c r="CA324">
        <v>1</v>
      </c>
      <c r="CC324" s="39" t="s">
        <v>25438</v>
      </c>
      <c r="CF324" s="39" t="s">
        <v>25439</v>
      </c>
    </row>
    <row r="325" spans="1:84" x14ac:dyDescent="0.3">
      <c r="A325">
        <v>324</v>
      </c>
      <c r="B325" s="1">
        <v>45858.721724537034</v>
      </c>
      <c r="C325" s="1">
        <v>45858.730138888888</v>
      </c>
      <c r="D325" s="39" t="s">
        <v>4105</v>
      </c>
      <c r="E325" s="39" t="s">
        <v>4106</v>
      </c>
      <c r="F325">
        <v>11</v>
      </c>
      <c r="I325" s="39" t="s">
        <v>4106</v>
      </c>
      <c r="L325">
        <v>6</v>
      </c>
      <c r="O325">
        <v>24</v>
      </c>
      <c r="R325" s="39" t="s">
        <v>25440</v>
      </c>
      <c r="U325" s="39" t="s">
        <v>25441</v>
      </c>
      <c r="X325" s="39" t="s">
        <v>23980</v>
      </c>
      <c r="Y325">
        <v>1</v>
      </c>
      <c r="AA325" s="39" t="s">
        <v>23774</v>
      </c>
      <c r="AB325">
        <v>0</v>
      </c>
      <c r="AD325" s="39" t="s">
        <v>23209</v>
      </c>
      <c r="AE325">
        <v>0</v>
      </c>
      <c r="AG325" s="39" t="s">
        <v>23211</v>
      </c>
      <c r="AH325">
        <v>1</v>
      </c>
      <c r="AJ325" s="39" t="s">
        <v>23915</v>
      </c>
      <c r="AM325" s="39" t="s">
        <v>25442</v>
      </c>
      <c r="AP325" s="39" t="s">
        <v>23908</v>
      </c>
      <c r="AS325" s="39" t="s">
        <v>25443</v>
      </c>
      <c r="AV325" s="39" t="s">
        <v>314</v>
      </c>
      <c r="AW325">
        <v>1</v>
      </c>
      <c r="AY325" s="39" t="s">
        <v>16918</v>
      </c>
      <c r="AZ325">
        <v>1</v>
      </c>
      <c r="BB325" s="39" t="s">
        <v>20679</v>
      </c>
      <c r="BC325">
        <v>1</v>
      </c>
      <c r="BE325" s="39" t="s">
        <v>23216</v>
      </c>
      <c r="BF325">
        <v>1</v>
      </c>
      <c r="BH325" s="39" t="s">
        <v>314</v>
      </c>
      <c r="BI325">
        <v>0</v>
      </c>
      <c r="BK325" s="39" t="s">
        <v>21156</v>
      </c>
      <c r="BL325">
        <v>1</v>
      </c>
      <c r="BN325" s="39" t="s">
        <v>21157</v>
      </c>
      <c r="BO325">
        <v>1</v>
      </c>
      <c r="BQ325" s="39" t="s">
        <v>23217</v>
      </c>
      <c r="BR325">
        <v>1</v>
      </c>
      <c r="BT325" s="39" t="s">
        <v>23217</v>
      </c>
      <c r="BU325">
        <v>0</v>
      </c>
      <c r="BW325" s="39" t="s">
        <v>21156</v>
      </c>
      <c r="BX325">
        <v>1</v>
      </c>
      <c r="BZ325" s="39" t="s">
        <v>20593</v>
      </c>
      <c r="CA325">
        <v>1</v>
      </c>
      <c r="CC325" s="39" t="s">
        <v>25444</v>
      </c>
      <c r="CF325" s="39" t="s">
        <v>23932</v>
      </c>
    </row>
    <row r="326" spans="1:84" x14ac:dyDescent="0.3">
      <c r="A326">
        <v>325</v>
      </c>
      <c r="B326" s="1">
        <v>45858.796064814815</v>
      </c>
      <c r="C326" s="1">
        <v>45858.813831018517</v>
      </c>
      <c r="D326" s="39" t="s">
        <v>1304</v>
      </c>
      <c r="E326" s="39" t="s">
        <v>1305</v>
      </c>
      <c r="F326">
        <v>13</v>
      </c>
      <c r="I326" s="39" t="s">
        <v>1305</v>
      </c>
      <c r="L326">
        <v>1</v>
      </c>
      <c r="O326">
        <v>18</v>
      </c>
      <c r="R326" s="39" t="s">
        <v>25445</v>
      </c>
      <c r="U326" s="39" t="s">
        <v>25446</v>
      </c>
      <c r="X326" s="39" t="s">
        <v>23980</v>
      </c>
      <c r="Y326">
        <v>1</v>
      </c>
      <c r="AA326" s="39" t="s">
        <v>23209</v>
      </c>
      <c r="AB326">
        <v>1</v>
      </c>
      <c r="AD326" s="39" t="s">
        <v>23210</v>
      </c>
      <c r="AE326">
        <v>1</v>
      </c>
      <c r="AG326" s="39" t="s">
        <v>23211</v>
      </c>
      <c r="AH326">
        <v>1</v>
      </c>
      <c r="AJ326" s="39" t="s">
        <v>23211</v>
      </c>
      <c r="AM326" s="39" t="s">
        <v>25447</v>
      </c>
      <c r="AP326" s="39" t="s">
        <v>25448</v>
      </c>
      <c r="AS326" s="39" t="s">
        <v>25449</v>
      </c>
      <c r="AV326" s="39" t="s">
        <v>314</v>
      </c>
      <c r="AW326">
        <v>1</v>
      </c>
      <c r="AY326" s="39" t="s">
        <v>16918</v>
      </c>
      <c r="AZ326">
        <v>1</v>
      </c>
      <c r="BB326" s="39" t="s">
        <v>20679</v>
      </c>
      <c r="BC326">
        <v>1</v>
      </c>
      <c r="BE326" s="39" t="s">
        <v>23216</v>
      </c>
      <c r="BF326">
        <v>1</v>
      </c>
      <c r="BH326" s="39" t="s">
        <v>21853</v>
      </c>
      <c r="BI326">
        <v>1</v>
      </c>
      <c r="BK326" s="39" t="s">
        <v>21156</v>
      </c>
      <c r="BL326">
        <v>1</v>
      </c>
      <c r="BN326" s="39" t="s">
        <v>21157</v>
      </c>
      <c r="BO326">
        <v>1</v>
      </c>
      <c r="BQ326" s="39" t="s">
        <v>23226</v>
      </c>
      <c r="BR326">
        <v>0</v>
      </c>
      <c r="BT326" s="39" t="s">
        <v>23217</v>
      </c>
      <c r="BU326">
        <v>0</v>
      </c>
      <c r="BW326" s="39" t="s">
        <v>21156</v>
      </c>
      <c r="BX326">
        <v>1</v>
      </c>
      <c r="BZ326" s="39" t="s">
        <v>20593</v>
      </c>
      <c r="CA326">
        <v>1</v>
      </c>
      <c r="CC326" s="39" t="s">
        <v>25450</v>
      </c>
      <c r="CF326" s="39" t="s">
        <v>25451</v>
      </c>
    </row>
    <row r="327" spans="1:84" x14ac:dyDescent="0.3">
      <c r="A327">
        <v>326</v>
      </c>
      <c r="B327" s="1">
        <v>45859.850034722222</v>
      </c>
      <c r="C327" s="1">
        <v>45859.860532407409</v>
      </c>
      <c r="D327" s="39" t="s">
        <v>4100</v>
      </c>
      <c r="E327" s="39" t="s">
        <v>4101</v>
      </c>
      <c r="F327">
        <v>11</v>
      </c>
      <c r="I327" s="39" t="s">
        <v>4101</v>
      </c>
      <c r="L327">
        <v>6</v>
      </c>
      <c r="O327">
        <v>25</v>
      </c>
      <c r="R327" s="39" t="s">
        <v>25452</v>
      </c>
      <c r="U327" s="39" t="s">
        <v>25453</v>
      </c>
      <c r="X327" s="39" t="s">
        <v>23980</v>
      </c>
      <c r="Y327">
        <v>1</v>
      </c>
      <c r="AA327" s="39" t="s">
        <v>23774</v>
      </c>
      <c r="AB327">
        <v>0</v>
      </c>
      <c r="AD327" s="39" t="s">
        <v>23209</v>
      </c>
      <c r="AE327">
        <v>0</v>
      </c>
      <c r="AG327" s="39" t="s">
        <v>23211</v>
      </c>
      <c r="AH327">
        <v>1</v>
      </c>
      <c r="AJ327" s="39" t="s">
        <v>25454</v>
      </c>
      <c r="AM327" s="39" t="s">
        <v>25455</v>
      </c>
      <c r="AP327" s="39" t="s">
        <v>25456</v>
      </c>
      <c r="AS327" s="39" t="s">
        <v>25457</v>
      </c>
      <c r="AV327" s="39" t="s">
        <v>314</v>
      </c>
      <c r="AW327">
        <v>1</v>
      </c>
      <c r="AY327" s="39" t="s">
        <v>16918</v>
      </c>
      <c r="AZ327">
        <v>1</v>
      </c>
      <c r="BB327" s="39" t="s">
        <v>20679</v>
      </c>
      <c r="BC327">
        <v>1</v>
      </c>
      <c r="BE327" s="39" t="s">
        <v>23216</v>
      </c>
      <c r="BF327">
        <v>1</v>
      </c>
      <c r="BH327" s="39" t="s">
        <v>314</v>
      </c>
      <c r="BI327">
        <v>0</v>
      </c>
      <c r="BK327" s="39" t="s">
        <v>21156</v>
      </c>
      <c r="BL327">
        <v>1</v>
      </c>
      <c r="BN327" s="39" t="s">
        <v>21157</v>
      </c>
      <c r="BO327">
        <v>1</v>
      </c>
      <c r="BQ327" s="39" t="s">
        <v>23217</v>
      </c>
      <c r="BR327">
        <v>1</v>
      </c>
      <c r="BT327" s="39" t="s">
        <v>23217</v>
      </c>
      <c r="BU327">
        <v>0</v>
      </c>
      <c r="BW327" s="39" t="s">
        <v>21156</v>
      </c>
      <c r="BX327">
        <v>1</v>
      </c>
      <c r="BZ327" s="39" t="s">
        <v>20593</v>
      </c>
      <c r="CA327">
        <v>1</v>
      </c>
      <c r="CC327" s="39" t="s">
        <v>25458</v>
      </c>
      <c r="CF327" s="39" t="s">
        <v>25459</v>
      </c>
    </row>
    <row r="328" spans="1:84" x14ac:dyDescent="0.3">
      <c r="A328">
        <v>327</v>
      </c>
      <c r="B328" s="1">
        <v>45859.881469907406</v>
      </c>
      <c r="C328" s="1">
        <v>45859.881597222222</v>
      </c>
      <c r="D328" s="39" t="s">
        <v>7180</v>
      </c>
      <c r="E328" s="39" t="s">
        <v>7181</v>
      </c>
      <c r="F328">
        <v>10</v>
      </c>
      <c r="I328" s="39" t="s">
        <v>7182</v>
      </c>
      <c r="L328">
        <v>14</v>
      </c>
      <c r="O328">
        <v>37</v>
      </c>
      <c r="R328" s="39" t="s">
        <v>25460</v>
      </c>
      <c r="U328" s="39" t="s">
        <v>25461</v>
      </c>
      <c r="X328" s="39" t="s">
        <v>25336</v>
      </c>
      <c r="Y328">
        <v>0</v>
      </c>
      <c r="AA328" s="39" t="s">
        <v>23209</v>
      </c>
      <c r="AB328">
        <v>1</v>
      </c>
      <c r="AD328" s="39" t="s">
        <v>23210</v>
      </c>
      <c r="AE328">
        <v>1</v>
      </c>
      <c r="AG328" s="39" t="s">
        <v>23211</v>
      </c>
      <c r="AH328">
        <v>1</v>
      </c>
      <c r="AJ328" s="39" t="s">
        <v>25462</v>
      </c>
      <c r="AM328" s="39" t="s">
        <v>25463</v>
      </c>
      <c r="AP328" s="39" t="s">
        <v>25464</v>
      </c>
      <c r="AS328" s="39" t="s">
        <v>25465</v>
      </c>
      <c r="AV328" s="39" t="s">
        <v>314</v>
      </c>
      <c r="AW328">
        <v>1</v>
      </c>
      <c r="AY328" s="39" t="s">
        <v>21853</v>
      </c>
      <c r="AZ328">
        <v>0</v>
      </c>
      <c r="BB328" s="39" t="s">
        <v>20679</v>
      </c>
      <c r="BC328">
        <v>1</v>
      </c>
      <c r="BE328" s="39" t="s">
        <v>23216</v>
      </c>
      <c r="BF328">
        <v>1</v>
      </c>
      <c r="BH328" s="39" t="s">
        <v>21853</v>
      </c>
      <c r="BI328">
        <v>1</v>
      </c>
      <c r="BK328" s="39" t="s">
        <v>23216</v>
      </c>
      <c r="BL328">
        <v>0</v>
      </c>
      <c r="BN328" s="39" t="s">
        <v>23226</v>
      </c>
      <c r="BO328">
        <v>0</v>
      </c>
      <c r="BQ328" s="39" t="s">
        <v>23217</v>
      </c>
      <c r="BR328">
        <v>1</v>
      </c>
      <c r="BT328" s="39" t="s">
        <v>23217</v>
      </c>
      <c r="BU328">
        <v>0</v>
      </c>
      <c r="BW328" s="39" t="s">
        <v>21156</v>
      </c>
      <c r="BX328">
        <v>1</v>
      </c>
      <c r="BZ328" s="39" t="s">
        <v>20593</v>
      </c>
      <c r="CA328">
        <v>1</v>
      </c>
      <c r="CC328" s="39" t="s">
        <v>25466</v>
      </c>
      <c r="CF328" s="39" t="s">
        <v>25467</v>
      </c>
    </row>
    <row r="329" spans="1:84" x14ac:dyDescent="0.3">
      <c r="A329">
        <v>328</v>
      </c>
      <c r="B329" s="1">
        <v>45859.906793981485</v>
      </c>
      <c r="C329" s="1">
        <v>45859.918402777781</v>
      </c>
      <c r="D329" s="39" t="s">
        <v>3891</v>
      </c>
      <c r="E329" s="39" t="s">
        <v>3892</v>
      </c>
      <c r="F329">
        <v>10</v>
      </c>
      <c r="I329" s="39" t="s">
        <v>25468</v>
      </c>
      <c r="L329">
        <v>6</v>
      </c>
      <c r="O329">
        <v>37</v>
      </c>
      <c r="R329" s="39" t="s">
        <v>25469</v>
      </c>
      <c r="U329" s="39" t="s">
        <v>25470</v>
      </c>
      <c r="X329" s="39" t="s">
        <v>25471</v>
      </c>
      <c r="Y329">
        <v>0</v>
      </c>
      <c r="AA329" s="39" t="s">
        <v>23209</v>
      </c>
      <c r="AB329">
        <v>1</v>
      </c>
      <c r="AD329" s="39" t="s">
        <v>23210</v>
      </c>
      <c r="AE329">
        <v>1</v>
      </c>
      <c r="AG329" s="39" t="s">
        <v>23209</v>
      </c>
      <c r="AH329">
        <v>0</v>
      </c>
      <c r="AJ329" s="39" t="s">
        <v>25472</v>
      </c>
      <c r="AM329" s="39" t="s">
        <v>25473</v>
      </c>
      <c r="AP329" s="39" t="s">
        <v>25474</v>
      </c>
      <c r="AS329" s="39" t="s">
        <v>25475</v>
      </c>
      <c r="AV329" s="39" t="s">
        <v>314</v>
      </c>
      <c r="AW329">
        <v>1</v>
      </c>
      <c r="AY329" s="39" t="s">
        <v>21853</v>
      </c>
      <c r="AZ329">
        <v>0</v>
      </c>
      <c r="BB329" s="39" t="s">
        <v>20679</v>
      </c>
      <c r="BC329">
        <v>1</v>
      </c>
      <c r="BE329" s="39" t="s">
        <v>23216</v>
      </c>
      <c r="BF329">
        <v>1</v>
      </c>
      <c r="BH329" s="39" t="s">
        <v>21853</v>
      </c>
      <c r="BI329">
        <v>1</v>
      </c>
      <c r="BK329" s="39" t="s">
        <v>21156</v>
      </c>
      <c r="BL329">
        <v>1</v>
      </c>
      <c r="BN329" s="39" t="s">
        <v>21157</v>
      </c>
      <c r="BO329">
        <v>1</v>
      </c>
      <c r="BQ329" s="39" t="s">
        <v>23217</v>
      </c>
      <c r="BR329">
        <v>1</v>
      </c>
      <c r="BT329" s="39" t="s">
        <v>16918</v>
      </c>
      <c r="BU329">
        <v>0</v>
      </c>
      <c r="BW329" s="39" t="s">
        <v>21156</v>
      </c>
      <c r="BX329">
        <v>1</v>
      </c>
      <c r="BZ329" s="39" t="s">
        <v>21853</v>
      </c>
      <c r="CA329">
        <v>0</v>
      </c>
      <c r="CC329" s="39" t="s">
        <v>25476</v>
      </c>
      <c r="CF329" s="39" t="s">
        <v>25477</v>
      </c>
    </row>
    <row r="330" spans="1:84" x14ac:dyDescent="0.3">
      <c r="A330">
        <v>329</v>
      </c>
      <c r="B330" s="1">
        <v>45860.547280092593</v>
      </c>
      <c r="C330" s="1">
        <v>45860.569201388891</v>
      </c>
      <c r="D330" s="39" t="s">
        <v>343</v>
      </c>
      <c r="E330" s="39" t="s">
        <v>344</v>
      </c>
      <c r="F330">
        <v>11</v>
      </c>
      <c r="I330" s="39" t="s">
        <v>344</v>
      </c>
      <c r="L330">
        <v>11</v>
      </c>
      <c r="O330">
        <v>35</v>
      </c>
      <c r="R330" s="39" t="s">
        <v>25478</v>
      </c>
      <c r="U330" s="39" t="s">
        <v>16702</v>
      </c>
      <c r="X330" s="39" t="s">
        <v>24239</v>
      </c>
      <c r="Y330">
        <v>0</v>
      </c>
      <c r="AA330" s="39" t="s">
        <v>23209</v>
      </c>
      <c r="AB330">
        <v>1</v>
      </c>
      <c r="AD330" s="39" t="s">
        <v>23210</v>
      </c>
      <c r="AE330">
        <v>1</v>
      </c>
      <c r="AG330" s="39" t="s">
        <v>23209</v>
      </c>
      <c r="AH330">
        <v>0</v>
      </c>
      <c r="AJ330" s="39" t="s">
        <v>25479</v>
      </c>
      <c r="AM330" s="39" t="s">
        <v>25480</v>
      </c>
      <c r="AP330" s="39" t="s">
        <v>25481</v>
      </c>
      <c r="AS330" s="39" t="s">
        <v>25482</v>
      </c>
      <c r="AV330" s="39" t="s">
        <v>314</v>
      </c>
      <c r="AW330">
        <v>1</v>
      </c>
      <c r="AY330" s="39" t="s">
        <v>16918</v>
      </c>
      <c r="AZ330">
        <v>1</v>
      </c>
      <c r="BB330" s="39" t="s">
        <v>20679</v>
      </c>
      <c r="BC330">
        <v>1</v>
      </c>
      <c r="BE330" s="39" t="s">
        <v>23216</v>
      </c>
      <c r="BF330">
        <v>1</v>
      </c>
      <c r="BH330" s="39" t="s">
        <v>21853</v>
      </c>
      <c r="BI330">
        <v>1</v>
      </c>
      <c r="BK330" s="39" t="s">
        <v>21156</v>
      </c>
      <c r="BL330">
        <v>1</v>
      </c>
      <c r="BN330" s="39" t="s">
        <v>21157</v>
      </c>
      <c r="BO330">
        <v>1</v>
      </c>
      <c r="BQ330" s="39" t="s">
        <v>23226</v>
      </c>
      <c r="BR330">
        <v>0</v>
      </c>
      <c r="BT330" s="39" t="s">
        <v>23217</v>
      </c>
      <c r="BU330">
        <v>0</v>
      </c>
      <c r="BW330" s="39" t="s">
        <v>21156</v>
      </c>
      <c r="BX330">
        <v>1</v>
      </c>
      <c r="BZ330" s="39" t="s">
        <v>20593</v>
      </c>
      <c r="CA330">
        <v>1</v>
      </c>
      <c r="CC330" s="39" t="s">
        <v>25483</v>
      </c>
      <c r="CF330" s="39" t="s">
        <v>25484</v>
      </c>
    </row>
    <row r="331" spans="1:84" x14ac:dyDescent="0.3">
      <c r="A331">
        <v>330</v>
      </c>
      <c r="B331" s="1">
        <v>45860.554791666669</v>
      </c>
      <c r="C331" s="1">
        <v>45860.569780092592</v>
      </c>
      <c r="D331" s="39" t="s">
        <v>220</v>
      </c>
      <c r="E331" s="39" t="s">
        <v>221</v>
      </c>
      <c r="F331">
        <v>13</v>
      </c>
      <c r="I331" s="39" t="s">
        <v>221</v>
      </c>
      <c r="L331">
        <v>11</v>
      </c>
      <c r="O331">
        <v>13</v>
      </c>
      <c r="R331" s="39" t="s">
        <v>25485</v>
      </c>
      <c r="U331" s="39" t="s">
        <v>25486</v>
      </c>
      <c r="X331" s="39" t="s">
        <v>24997</v>
      </c>
      <c r="Y331">
        <v>0</v>
      </c>
      <c r="AA331" s="39" t="s">
        <v>23209</v>
      </c>
      <c r="AB331">
        <v>1</v>
      </c>
      <c r="AD331" s="39" t="s">
        <v>23210</v>
      </c>
      <c r="AE331">
        <v>1</v>
      </c>
      <c r="AG331" s="39" t="s">
        <v>23209</v>
      </c>
      <c r="AH331">
        <v>0</v>
      </c>
      <c r="AJ331" s="39" t="s">
        <v>25487</v>
      </c>
      <c r="AM331" s="39" t="s">
        <v>25488</v>
      </c>
      <c r="AP331" s="39" t="s">
        <v>25489</v>
      </c>
      <c r="AS331" s="39" t="s">
        <v>25490</v>
      </c>
      <c r="AV331" s="39" t="s">
        <v>314</v>
      </c>
      <c r="AW331">
        <v>1</v>
      </c>
      <c r="AY331" s="39" t="s">
        <v>16918</v>
      </c>
      <c r="AZ331">
        <v>1</v>
      </c>
      <c r="BB331" s="39" t="s">
        <v>20679</v>
      </c>
      <c r="BC331">
        <v>1</v>
      </c>
      <c r="BE331" s="39" t="s">
        <v>23216</v>
      </c>
      <c r="BF331">
        <v>1</v>
      </c>
      <c r="BH331" s="39" t="s">
        <v>21853</v>
      </c>
      <c r="BI331">
        <v>1</v>
      </c>
      <c r="BK331" s="39" t="s">
        <v>21156</v>
      </c>
      <c r="BL331">
        <v>1</v>
      </c>
      <c r="BN331" s="39" t="s">
        <v>21157</v>
      </c>
      <c r="BO331">
        <v>1</v>
      </c>
      <c r="BQ331" s="39" t="s">
        <v>23217</v>
      </c>
      <c r="BR331">
        <v>1</v>
      </c>
      <c r="BT331" s="39" t="s">
        <v>23226</v>
      </c>
      <c r="BU331">
        <v>1</v>
      </c>
      <c r="BW331" s="39" t="s">
        <v>21156</v>
      </c>
      <c r="BX331">
        <v>1</v>
      </c>
      <c r="BZ331" s="39" t="s">
        <v>20593</v>
      </c>
      <c r="CA331">
        <v>1</v>
      </c>
      <c r="CC331" s="39" t="s">
        <v>25491</v>
      </c>
      <c r="CF331" s="39" t="s">
        <v>25492</v>
      </c>
    </row>
    <row r="332" spans="1:84" x14ac:dyDescent="0.3">
      <c r="A332">
        <v>331</v>
      </c>
      <c r="B332" s="1">
        <v>45860.56925925926</v>
      </c>
      <c r="C332" s="1">
        <v>45860.580092592594</v>
      </c>
      <c r="D332" s="39" t="s">
        <v>244</v>
      </c>
      <c r="E332" s="39" t="s">
        <v>245</v>
      </c>
      <c r="F332">
        <v>10</v>
      </c>
      <c r="I332" s="39" t="s">
        <v>25493</v>
      </c>
      <c r="L332">
        <v>11</v>
      </c>
      <c r="O332">
        <v>14</v>
      </c>
      <c r="R332" s="39" t="s">
        <v>25494</v>
      </c>
      <c r="U332" s="39" t="s">
        <v>25495</v>
      </c>
      <c r="X332" s="39" t="s">
        <v>23980</v>
      </c>
      <c r="Y332">
        <v>1</v>
      </c>
      <c r="AA332" s="39" t="s">
        <v>23209</v>
      </c>
      <c r="AB332">
        <v>1</v>
      </c>
      <c r="AD332" s="39" t="s">
        <v>23210</v>
      </c>
      <c r="AE332">
        <v>1</v>
      </c>
      <c r="AG332" s="39" t="s">
        <v>23211</v>
      </c>
      <c r="AH332">
        <v>1</v>
      </c>
      <c r="AJ332" s="39" t="s">
        <v>25496</v>
      </c>
      <c r="AM332" s="39" t="s">
        <v>25497</v>
      </c>
      <c r="AP332" s="39" t="s">
        <v>25498</v>
      </c>
      <c r="AS332" s="39" t="s">
        <v>25499</v>
      </c>
      <c r="AV332" s="39" t="s">
        <v>314</v>
      </c>
      <c r="AW332">
        <v>1</v>
      </c>
      <c r="AY332" s="39" t="s">
        <v>23216</v>
      </c>
      <c r="AZ332">
        <v>0</v>
      </c>
      <c r="BB332" s="39" t="s">
        <v>20679</v>
      </c>
      <c r="BC332">
        <v>1</v>
      </c>
      <c r="BE332" s="39" t="s">
        <v>23216</v>
      </c>
      <c r="BF332">
        <v>1</v>
      </c>
      <c r="BH332" s="39" t="s">
        <v>20593</v>
      </c>
      <c r="BI332">
        <v>0</v>
      </c>
      <c r="BK332" s="39" t="s">
        <v>21156</v>
      </c>
      <c r="BL332">
        <v>1</v>
      </c>
      <c r="BN332" s="39" t="s">
        <v>21157</v>
      </c>
      <c r="BO332">
        <v>1</v>
      </c>
      <c r="BQ332" s="39" t="s">
        <v>23226</v>
      </c>
      <c r="BR332">
        <v>0</v>
      </c>
      <c r="BT332" s="39" t="s">
        <v>23217</v>
      </c>
      <c r="BU332">
        <v>0</v>
      </c>
      <c r="BW332" s="39" t="s">
        <v>21853</v>
      </c>
      <c r="BX332">
        <v>0</v>
      </c>
      <c r="BZ332" s="39" t="s">
        <v>20593</v>
      </c>
      <c r="CA332">
        <v>1</v>
      </c>
      <c r="CC332" s="39" t="s">
        <v>25500</v>
      </c>
      <c r="CF332" s="39" t="s">
        <v>25501</v>
      </c>
    </row>
    <row r="333" spans="1:84" x14ac:dyDescent="0.3">
      <c r="A333">
        <v>332</v>
      </c>
      <c r="B333" s="1">
        <v>45860.837719907409</v>
      </c>
      <c r="C333" s="1">
        <v>45860.841932870368</v>
      </c>
      <c r="D333" s="39" t="s">
        <v>1559</v>
      </c>
      <c r="E333" s="39" t="s">
        <v>1560</v>
      </c>
      <c r="F333">
        <v>9</v>
      </c>
      <c r="I333" s="39" t="s">
        <v>1560</v>
      </c>
      <c r="L333">
        <v>13</v>
      </c>
      <c r="O333">
        <v>3</v>
      </c>
      <c r="R333" s="39" t="s">
        <v>25502</v>
      </c>
      <c r="U333" s="39" t="s">
        <v>25503</v>
      </c>
      <c r="X333" s="39" t="s">
        <v>25504</v>
      </c>
      <c r="Y333">
        <v>0</v>
      </c>
      <c r="AA333" s="39" t="s">
        <v>23209</v>
      </c>
      <c r="AB333">
        <v>1</v>
      </c>
      <c r="AD333" s="39" t="s">
        <v>23209</v>
      </c>
      <c r="AE333">
        <v>0</v>
      </c>
      <c r="AG333" s="39" t="s">
        <v>23304</v>
      </c>
      <c r="AH333">
        <v>0</v>
      </c>
      <c r="AJ333" s="39" t="s">
        <v>25505</v>
      </c>
      <c r="AM333" s="39" t="s">
        <v>25506</v>
      </c>
      <c r="AP333" s="39" t="s">
        <v>25507</v>
      </c>
      <c r="AS333" s="39" t="s">
        <v>25508</v>
      </c>
      <c r="AV333" s="39" t="s">
        <v>314</v>
      </c>
      <c r="AW333">
        <v>1</v>
      </c>
      <c r="AY333" s="39" t="s">
        <v>16918</v>
      </c>
      <c r="AZ333">
        <v>1</v>
      </c>
      <c r="BB333" s="39" t="s">
        <v>23226</v>
      </c>
      <c r="BC333">
        <v>0</v>
      </c>
      <c r="BE333" s="39" t="s">
        <v>23216</v>
      </c>
      <c r="BF333">
        <v>1</v>
      </c>
      <c r="BH333" s="39" t="s">
        <v>314</v>
      </c>
      <c r="BI333">
        <v>0</v>
      </c>
      <c r="BK333" s="39" t="s">
        <v>21156</v>
      </c>
      <c r="BL333">
        <v>1</v>
      </c>
      <c r="BN333" s="39" t="s">
        <v>21157</v>
      </c>
      <c r="BO333">
        <v>1</v>
      </c>
      <c r="BQ333" s="39" t="s">
        <v>23217</v>
      </c>
      <c r="BR333">
        <v>1</v>
      </c>
      <c r="BT333" s="39" t="s">
        <v>23217</v>
      </c>
      <c r="BU333">
        <v>0</v>
      </c>
      <c r="BW333" s="39" t="s">
        <v>21156</v>
      </c>
      <c r="BX333">
        <v>1</v>
      </c>
      <c r="BZ333" s="39" t="s">
        <v>20593</v>
      </c>
      <c r="CA333">
        <v>1</v>
      </c>
      <c r="CC333" s="39" t="s">
        <v>25509</v>
      </c>
      <c r="CF333" s="39" t="s">
        <v>25510</v>
      </c>
    </row>
    <row r="334" spans="1:84" x14ac:dyDescent="0.3">
      <c r="A334">
        <v>333</v>
      </c>
      <c r="B334" s="1">
        <v>45860.918738425928</v>
      </c>
      <c r="C334" s="1">
        <v>45860.91909722222</v>
      </c>
      <c r="D334" s="39" t="s">
        <v>1548</v>
      </c>
      <c r="E334" s="39" t="s">
        <v>1549</v>
      </c>
      <c r="F334">
        <v>11</v>
      </c>
      <c r="I334" s="39" t="s">
        <v>1549</v>
      </c>
      <c r="L334">
        <v>13</v>
      </c>
      <c r="O334">
        <v>1</v>
      </c>
      <c r="R334" s="39" t="s">
        <v>25511</v>
      </c>
      <c r="U334" s="39" t="s">
        <v>25512</v>
      </c>
      <c r="X334" s="39" t="s">
        <v>23980</v>
      </c>
      <c r="Y334">
        <v>1</v>
      </c>
      <c r="AA334" s="39" t="s">
        <v>23209</v>
      </c>
      <c r="AB334">
        <v>1</v>
      </c>
      <c r="AD334" s="39" t="s">
        <v>23210</v>
      </c>
      <c r="AE334">
        <v>1</v>
      </c>
      <c r="AG334" s="39" t="s">
        <v>23211</v>
      </c>
      <c r="AH334">
        <v>1</v>
      </c>
      <c r="AJ334" s="39" t="s">
        <v>25513</v>
      </c>
      <c r="AM334" s="39" t="s">
        <v>25514</v>
      </c>
      <c r="AP334" s="39" t="s">
        <v>25515</v>
      </c>
      <c r="AS334" s="39" t="s">
        <v>25516</v>
      </c>
      <c r="AV334" s="39" t="s">
        <v>314</v>
      </c>
      <c r="AW334">
        <v>1</v>
      </c>
      <c r="AY334" s="39" t="s">
        <v>21157</v>
      </c>
      <c r="AZ334">
        <v>0</v>
      </c>
      <c r="BB334" s="39" t="s">
        <v>23226</v>
      </c>
      <c r="BC334">
        <v>0</v>
      </c>
      <c r="BE334" s="39" t="s">
        <v>20679</v>
      </c>
      <c r="BF334">
        <v>0</v>
      </c>
      <c r="BH334" s="39" t="s">
        <v>21853</v>
      </c>
      <c r="BI334">
        <v>1</v>
      </c>
      <c r="BK334" s="39" t="s">
        <v>21156</v>
      </c>
      <c r="BL334">
        <v>1</v>
      </c>
      <c r="BN334" s="39" t="s">
        <v>21157</v>
      </c>
      <c r="BO334">
        <v>1</v>
      </c>
      <c r="BQ334" s="39" t="s">
        <v>23217</v>
      </c>
      <c r="BR334">
        <v>1</v>
      </c>
      <c r="BT334" s="39" t="s">
        <v>23217</v>
      </c>
      <c r="BU334">
        <v>0</v>
      </c>
      <c r="BW334" s="39" t="s">
        <v>21156</v>
      </c>
      <c r="BX334">
        <v>1</v>
      </c>
      <c r="BZ334" s="39" t="s">
        <v>20593</v>
      </c>
      <c r="CA334">
        <v>1</v>
      </c>
      <c r="CC334" s="39" t="s">
        <v>25517</v>
      </c>
      <c r="CF334" s="39" t="s">
        <v>25518</v>
      </c>
    </row>
    <row r="335" spans="1:84" x14ac:dyDescent="0.3">
      <c r="A335">
        <v>334</v>
      </c>
      <c r="B335" s="1">
        <v>45860.914641203701</v>
      </c>
      <c r="C335" s="1">
        <v>45860.919664351852</v>
      </c>
      <c r="D335" s="39" t="s">
        <v>4625</v>
      </c>
      <c r="E335" s="39" t="s">
        <v>4626</v>
      </c>
      <c r="F335">
        <v>13</v>
      </c>
      <c r="I335" s="39" t="s">
        <v>4626</v>
      </c>
      <c r="L335">
        <v>14</v>
      </c>
      <c r="O335">
        <v>20</v>
      </c>
      <c r="R335" s="39" t="s">
        <v>25519</v>
      </c>
      <c r="U335" s="39" t="s">
        <v>25520</v>
      </c>
      <c r="X335" s="39" t="s">
        <v>23980</v>
      </c>
      <c r="Y335">
        <v>1</v>
      </c>
      <c r="AA335" s="39" t="s">
        <v>23209</v>
      </c>
      <c r="AB335">
        <v>1</v>
      </c>
      <c r="AD335" s="39" t="s">
        <v>23210</v>
      </c>
      <c r="AE335">
        <v>1</v>
      </c>
      <c r="AG335" s="39" t="s">
        <v>23211</v>
      </c>
      <c r="AH335">
        <v>1</v>
      </c>
      <c r="AJ335" s="39" t="s">
        <v>24285</v>
      </c>
      <c r="AM335" s="39" t="s">
        <v>25521</v>
      </c>
      <c r="AP335" s="39" t="s">
        <v>25522</v>
      </c>
      <c r="AS335" s="39" t="s">
        <v>25523</v>
      </c>
      <c r="AV335" s="39" t="s">
        <v>314</v>
      </c>
      <c r="AW335">
        <v>1</v>
      </c>
      <c r="AY335" s="39" t="s">
        <v>16918</v>
      </c>
      <c r="AZ335">
        <v>1</v>
      </c>
      <c r="BB335" s="39" t="s">
        <v>20679</v>
      </c>
      <c r="BC335">
        <v>1</v>
      </c>
      <c r="BE335" s="39" t="s">
        <v>23216</v>
      </c>
      <c r="BF335">
        <v>1</v>
      </c>
      <c r="BH335" s="39" t="s">
        <v>21853</v>
      </c>
      <c r="BI335">
        <v>1</v>
      </c>
      <c r="BK335" s="39" t="s">
        <v>21156</v>
      </c>
      <c r="BL335">
        <v>1</v>
      </c>
      <c r="BN335" s="39" t="s">
        <v>21157</v>
      </c>
      <c r="BO335">
        <v>1</v>
      </c>
      <c r="BQ335" s="39" t="s">
        <v>23226</v>
      </c>
      <c r="BR335">
        <v>0</v>
      </c>
      <c r="BT335" s="39" t="s">
        <v>23217</v>
      </c>
      <c r="BU335">
        <v>0</v>
      </c>
      <c r="BW335" s="39" t="s">
        <v>21156</v>
      </c>
      <c r="BX335">
        <v>1</v>
      </c>
      <c r="BZ335" s="39" t="s">
        <v>20593</v>
      </c>
      <c r="CA335">
        <v>1</v>
      </c>
      <c r="CC335" s="39" t="s">
        <v>25524</v>
      </c>
      <c r="CF335" s="39" t="s">
        <v>25525</v>
      </c>
    </row>
    <row r="336" spans="1:84" x14ac:dyDescent="0.3">
      <c r="A336">
        <v>335</v>
      </c>
      <c r="B336" s="1">
        <v>45864.817152777781</v>
      </c>
      <c r="C336" s="1">
        <v>45864.836388888885</v>
      </c>
      <c r="D336" s="39" t="s">
        <v>2517</v>
      </c>
      <c r="E336" s="39" t="s">
        <v>2518</v>
      </c>
      <c r="F336">
        <v>14</v>
      </c>
      <c r="I336" s="39" t="s">
        <v>2518</v>
      </c>
      <c r="L336">
        <v>12</v>
      </c>
      <c r="O336">
        <v>8</v>
      </c>
      <c r="R336" s="39" t="s">
        <v>25526</v>
      </c>
      <c r="U336" s="39" t="s">
        <v>25527</v>
      </c>
      <c r="X336" s="39" t="s">
        <v>23980</v>
      </c>
      <c r="Y336">
        <v>1</v>
      </c>
      <c r="AA336" s="39" t="s">
        <v>23209</v>
      </c>
      <c r="AB336">
        <v>1</v>
      </c>
      <c r="AD336" s="39" t="s">
        <v>23210</v>
      </c>
      <c r="AE336">
        <v>1</v>
      </c>
      <c r="AG336" s="39" t="s">
        <v>23211</v>
      </c>
      <c r="AH336">
        <v>1</v>
      </c>
      <c r="AJ336" s="39" t="s">
        <v>25528</v>
      </c>
      <c r="AM336" s="39" t="s">
        <v>25529</v>
      </c>
      <c r="AP336" s="39" t="s">
        <v>25530</v>
      </c>
      <c r="AS336" s="39" t="s">
        <v>25531</v>
      </c>
      <c r="AV336" s="39" t="s">
        <v>314</v>
      </c>
      <c r="AW336">
        <v>1</v>
      </c>
      <c r="AY336" s="39" t="s">
        <v>16918</v>
      </c>
      <c r="AZ336">
        <v>1</v>
      </c>
      <c r="BB336" s="39" t="s">
        <v>20679</v>
      </c>
      <c r="BC336">
        <v>1</v>
      </c>
      <c r="BE336" s="39" t="s">
        <v>23216</v>
      </c>
      <c r="BF336">
        <v>1</v>
      </c>
      <c r="BH336" s="39" t="s">
        <v>21853</v>
      </c>
      <c r="BI336">
        <v>1</v>
      </c>
      <c r="BK336" s="39" t="s">
        <v>21156</v>
      </c>
      <c r="BL336">
        <v>1</v>
      </c>
      <c r="BN336" s="39" t="s">
        <v>21157</v>
      </c>
      <c r="BO336">
        <v>1</v>
      </c>
      <c r="BQ336" s="39" t="s">
        <v>23217</v>
      </c>
      <c r="BR336">
        <v>1</v>
      </c>
      <c r="BT336" s="39" t="s">
        <v>23217</v>
      </c>
      <c r="BU336">
        <v>0</v>
      </c>
      <c r="BW336" s="39" t="s">
        <v>21156</v>
      </c>
      <c r="BX336">
        <v>1</v>
      </c>
      <c r="BZ336" s="39" t="s">
        <v>20593</v>
      </c>
      <c r="CA336">
        <v>1</v>
      </c>
      <c r="CC336" s="39" t="s">
        <v>25532</v>
      </c>
      <c r="CF336" s="39" t="s">
        <v>25533</v>
      </c>
    </row>
    <row r="337" spans="1:84" x14ac:dyDescent="0.3">
      <c r="A337">
        <v>336</v>
      </c>
      <c r="B337" s="1">
        <v>45864.970277777778</v>
      </c>
      <c r="C337" s="1">
        <v>45864.970405092594</v>
      </c>
      <c r="D337" s="39" t="s">
        <v>4635</v>
      </c>
      <c r="E337" s="39" t="s">
        <v>4636</v>
      </c>
      <c r="F337">
        <v>12</v>
      </c>
      <c r="I337" s="39" t="s">
        <v>4636</v>
      </c>
      <c r="L337">
        <v>14</v>
      </c>
      <c r="O337">
        <v>35</v>
      </c>
      <c r="R337" s="39" t="s">
        <v>25534</v>
      </c>
      <c r="U337" s="39" t="s">
        <v>25535</v>
      </c>
      <c r="X337" s="39" t="s">
        <v>23914</v>
      </c>
      <c r="Y337">
        <v>0</v>
      </c>
      <c r="AA337" s="39" t="s">
        <v>23209</v>
      </c>
      <c r="AB337">
        <v>1</v>
      </c>
      <c r="AD337" s="39" t="s">
        <v>23210</v>
      </c>
      <c r="AE337">
        <v>1</v>
      </c>
      <c r="AG337" s="39" t="s">
        <v>23211</v>
      </c>
      <c r="AH337">
        <v>1</v>
      </c>
      <c r="AJ337" s="39" t="s">
        <v>25536</v>
      </c>
      <c r="AM337" s="39" t="s">
        <v>23406</v>
      </c>
      <c r="AP337" s="39" t="s">
        <v>25537</v>
      </c>
      <c r="AS337" s="39" t="s">
        <v>25538</v>
      </c>
      <c r="AV337" s="39" t="s">
        <v>314</v>
      </c>
      <c r="AW337">
        <v>1</v>
      </c>
      <c r="AY337" s="39" t="s">
        <v>16918</v>
      </c>
      <c r="AZ337">
        <v>1</v>
      </c>
      <c r="BB337" s="39" t="s">
        <v>20679</v>
      </c>
      <c r="BC337">
        <v>1</v>
      </c>
      <c r="BE337" s="39" t="s">
        <v>21853</v>
      </c>
      <c r="BF337">
        <v>0</v>
      </c>
      <c r="BH337" s="39" t="s">
        <v>23216</v>
      </c>
      <c r="BI337">
        <v>0</v>
      </c>
      <c r="BK337" s="39" t="s">
        <v>21156</v>
      </c>
      <c r="BL337">
        <v>1</v>
      </c>
      <c r="BN337" s="39" t="s">
        <v>21157</v>
      </c>
      <c r="BO337">
        <v>1</v>
      </c>
      <c r="BQ337" s="39" t="s">
        <v>23217</v>
      </c>
      <c r="BR337">
        <v>1</v>
      </c>
      <c r="BT337" s="39" t="s">
        <v>23226</v>
      </c>
      <c r="BU337">
        <v>1</v>
      </c>
      <c r="BW337" s="39" t="s">
        <v>21156</v>
      </c>
      <c r="BX337">
        <v>1</v>
      </c>
      <c r="BZ337" s="39" t="s">
        <v>20593</v>
      </c>
      <c r="CA337">
        <v>1</v>
      </c>
      <c r="CC337" s="39" t="s">
        <v>25539</v>
      </c>
      <c r="CF337" s="39" t="s">
        <v>25540</v>
      </c>
    </row>
    <row r="338" spans="1:84" x14ac:dyDescent="0.3">
      <c r="A338">
        <v>337</v>
      </c>
      <c r="B338" s="1">
        <v>45865.724999999999</v>
      </c>
      <c r="C338" s="1">
        <v>45865.739560185182</v>
      </c>
      <c r="D338" s="39" t="s">
        <v>1398</v>
      </c>
      <c r="E338" s="39" t="s">
        <v>1399</v>
      </c>
      <c r="F338">
        <v>13</v>
      </c>
      <c r="I338" s="39" t="s">
        <v>19609</v>
      </c>
      <c r="L338">
        <v>1</v>
      </c>
      <c r="O338">
        <v>1</v>
      </c>
      <c r="R338" s="39" t="s">
        <v>25541</v>
      </c>
      <c r="U338" s="39" t="s">
        <v>25542</v>
      </c>
      <c r="X338" s="39" t="s">
        <v>23980</v>
      </c>
      <c r="Y338">
        <v>1</v>
      </c>
      <c r="AA338" s="39" t="s">
        <v>23209</v>
      </c>
      <c r="AB338">
        <v>1</v>
      </c>
      <c r="AD338" s="39" t="s">
        <v>23210</v>
      </c>
      <c r="AE338">
        <v>1</v>
      </c>
      <c r="AG338" s="39" t="s">
        <v>23211</v>
      </c>
      <c r="AH338">
        <v>1</v>
      </c>
      <c r="AJ338" s="39" t="s">
        <v>25543</v>
      </c>
      <c r="AM338" s="39" t="s">
        <v>23798</v>
      </c>
      <c r="AP338" s="39" t="s">
        <v>25544</v>
      </c>
      <c r="AS338" s="39" t="s">
        <v>23215</v>
      </c>
      <c r="AV338" s="39" t="s">
        <v>314</v>
      </c>
      <c r="AW338">
        <v>1</v>
      </c>
      <c r="AY338" s="39" t="s">
        <v>16918</v>
      </c>
      <c r="AZ338">
        <v>1</v>
      </c>
      <c r="BB338" s="39" t="s">
        <v>20679</v>
      </c>
      <c r="BC338">
        <v>1</v>
      </c>
      <c r="BE338" s="39" t="s">
        <v>23216</v>
      </c>
      <c r="BF338">
        <v>1</v>
      </c>
      <c r="BH338" s="39" t="s">
        <v>21853</v>
      </c>
      <c r="BI338">
        <v>1</v>
      </c>
      <c r="BK338" s="39" t="s">
        <v>21156</v>
      </c>
      <c r="BL338">
        <v>1</v>
      </c>
      <c r="BN338" s="39" t="s">
        <v>21157</v>
      </c>
      <c r="BO338">
        <v>1</v>
      </c>
      <c r="BQ338" s="39" t="s">
        <v>23226</v>
      </c>
      <c r="BR338">
        <v>0</v>
      </c>
      <c r="BT338" s="39" t="s">
        <v>23217</v>
      </c>
      <c r="BU338">
        <v>0</v>
      </c>
      <c r="BW338" s="39" t="s">
        <v>21156</v>
      </c>
      <c r="BX338">
        <v>1</v>
      </c>
      <c r="BZ338" s="39" t="s">
        <v>20593</v>
      </c>
      <c r="CA338">
        <v>1</v>
      </c>
      <c r="CC338" s="39" t="s">
        <v>25545</v>
      </c>
      <c r="CF338" s="39" t="s">
        <v>25546</v>
      </c>
    </row>
    <row r="339" spans="1:84" x14ac:dyDescent="0.3">
      <c r="A339">
        <v>338</v>
      </c>
      <c r="B339" s="1">
        <v>45865.892071759263</v>
      </c>
      <c r="C339" s="1">
        <v>45865.907465277778</v>
      </c>
      <c r="D339" s="39" t="s">
        <v>4726</v>
      </c>
      <c r="E339" s="39" t="s">
        <v>4727</v>
      </c>
      <c r="F339">
        <v>3</v>
      </c>
      <c r="I339" s="39" t="s">
        <v>4728</v>
      </c>
      <c r="L339">
        <v>13</v>
      </c>
      <c r="O339">
        <v>25</v>
      </c>
      <c r="R339" s="39" t="s">
        <v>25547</v>
      </c>
      <c r="U339" s="39" t="s">
        <v>25548</v>
      </c>
      <c r="X339" s="39" t="s">
        <v>23980</v>
      </c>
      <c r="Y339">
        <v>1</v>
      </c>
      <c r="AA339" s="39" t="s">
        <v>23209</v>
      </c>
      <c r="AB339">
        <v>1</v>
      </c>
      <c r="AD339" s="39" t="s">
        <v>23304</v>
      </c>
      <c r="AE339">
        <v>0</v>
      </c>
      <c r="AG339" s="39" t="s">
        <v>23209</v>
      </c>
      <c r="AH339">
        <v>0</v>
      </c>
      <c r="AJ339" s="39" t="s">
        <v>25549</v>
      </c>
      <c r="AM339" s="39" t="s">
        <v>25550</v>
      </c>
      <c r="AP339" s="39" t="s">
        <v>25551</v>
      </c>
      <c r="AS339" s="39" t="s">
        <v>25552</v>
      </c>
      <c r="AV339" s="39" t="s">
        <v>314</v>
      </c>
      <c r="AW339">
        <v>1</v>
      </c>
      <c r="AY339" s="39" t="s">
        <v>21156</v>
      </c>
      <c r="AZ339">
        <v>0</v>
      </c>
      <c r="BB339" s="39" t="s">
        <v>23217</v>
      </c>
      <c r="BC339">
        <v>0</v>
      </c>
      <c r="BE339" s="39" t="s">
        <v>16918</v>
      </c>
      <c r="BF339">
        <v>0</v>
      </c>
      <c r="BH339" s="39" t="s">
        <v>21156</v>
      </c>
      <c r="BI339">
        <v>0</v>
      </c>
      <c r="BK339" s="39" t="s">
        <v>21157</v>
      </c>
      <c r="BL339">
        <v>0</v>
      </c>
      <c r="BN339" s="39" t="s">
        <v>20593</v>
      </c>
      <c r="BO339">
        <v>0</v>
      </c>
      <c r="BQ339" s="39" t="s">
        <v>23216</v>
      </c>
      <c r="BR339">
        <v>0</v>
      </c>
      <c r="BT339" s="39" t="s">
        <v>16918</v>
      </c>
      <c r="BU339">
        <v>0</v>
      </c>
      <c r="BW339" s="39" t="s">
        <v>20679</v>
      </c>
      <c r="BX339">
        <v>0</v>
      </c>
      <c r="BZ339" s="39" t="s">
        <v>21853</v>
      </c>
      <c r="CA339">
        <v>0</v>
      </c>
      <c r="CC339" s="39" t="s">
        <v>25553</v>
      </c>
      <c r="CF339" s="39" t="s">
        <v>25554</v>
      </c>
    </row>
    <row r="340" spans="1:84" x14ac:dyDescent="0.3">
      <c r="A340">
        <v>339</v>
      </c>
      <c r="B340" s="1">
        <v>45866.921307870369</v>
      </c>
      <c r="C340" s="1">
        <v>45866.938993055555</v>
      </c>
      <c r="D340" s="39" t="s">
        <v>4659</v>
      </c>
      <c r="E340" s="39" t="s">
        <v>4660</v>
      </c>
      <c r="F340">
        <v>13</v>
      </c>
      <c r="I340" s="39" t="s">
        <v>4661</v>
      </c>
      <c r="L340">
        <v>14</v>
      </c>
      <c r="O340">
        <v>22</v>
      </c>
      <c r="R340" s="39" t="s">
        <v>25555</v>
      </c>
      <c r="U340" s="39" t="s">
        <v>25556</v>
      </c>
      <c r="X340" s="39" t="s">
        <v>23980</v>
      </c>
      <c r="Y340">
        <v>1</v>
      </c>
      <c r="AA340" s="39" t="s">
        <v>23209</v>
      </c>
      <c r="AB340">
        <v>1</v>
      </c>
      <c r="AD340" s="39" t="s">
        <v>23210</v>
      </c>
      <c r="AE340">
        <v>1</v>
      </c>
      <c r="AG340" s="39" t="s">
        <v>23211</v>
      </c>
      <c r="AH340">
        <v>1</v>
      </c>
      <c r="AJ340" s="39" t="s">
        <v>25557</v>
      </c>
      <c r="AM340" s="39" t="s">
        <v>25558</v>
      </c>
      <c r="AP340" s="39" t="s">
        <v>25559</v>
      </c>
      <c r="AS340" s="39" t="s">
        <v>25560</v>
      </c>
      <c r="AV340" s="39" t="s">
        <v>314</v>
      </c>
      <c r="AW340">
        <v>1</v>
      </c>
      <c r="AY340" s="39" t="s">
        <v>16918</v>
      </c>
      <c r="AZ340">
        <v>1</v>
      </c>
      <c r="BB340" s="39" t="s">
        <v>20679</v>
      </c>
      <c r="BC340">
        <v>1</v>
      </c>
      <c r="BE340" s="39" t="s">
        <v>23216</v>
      </c>
      <c r="BF340">
        <v>1</v>
      </c>
      <c r="BH340" s="39" t="s">
        <v>21853</v>
      </c>
      <c r="BI340">
        <v>1</v>
      </c>
      <c r="BK340" s="39" t="s">
        <v>21156</v>
      </c>
      <c r="BL340">
        <v>1</v>
      </c>
      <c r="BN340" s="39" t="s">
        <v>21157</v>
      </c>
      <c r="BO340">
        <v>1</v>
      </c>
      <c r="BQ340" s="39" t="s">
        <v>23226</v>
      </c>
      <c r="BR340">
        <v>0</v>
      </c>
      <c r="BT340" s="39" t="s">
        <v>23217</v>
      </c>
      <c r="BU340">
        <v>0</v>
      </c>
      <c r="BW340" s="39" t="s">
        <v>21156</v>
      </c>
      <c r="BX340">
        <v>1</v>
      </c>
      <c r="BZ340" s="39" t="s">
        <v>20593</v>
      </c>
      <c r="CA340">
        <v>1</v>
      </c>
      <c r="CC340" s="39" t="s">
        <v>25561</v>
      </c>
      <c r="CF340" s="39" t="s">
        <v>25562</v>
      </c>
    </row>
    <row r="341" spans="1:84" x14ac:dyDescent="0.3">
      <c r="A341">
        <v>340</v>
      </c>
      <c r="B341" s="1">
        <v>45868.578900462962</v>
      </c>
      <c r="C341" s="1">
        <v>45868.600659722222</v>
      </c>
      <c r="D341" s="39" t="s">
        <v>2596</v>
      </c>
      <c r="E341" s="39" t="s">
        <v>2597</v>
      </c>
      <c r="F341">
        <v>10</v>
      </c>
      <c r="I341" s="39" t="s">
        <v>22494</v>
      </c>
      <c r="L341">
        <v>12</v>
      </c>
      <c r="O341">
        <v>1</v>
      </c>
      <c r="R341" s="39" t="s">
        <v>25563</v>
      </c>
      <c r="U341" s="39" t="s">
        <v>25564</v>
      </c>
      <c r="X341" s="39" t="s">
        <v>25565</v>
      </c>
      <c r="Y341">
        <v>0</v>
      </c>
      <c r="AA341" s="39" t="s">
        <v>23303</v>
      </c>
      <c r="AB341">
        <v>0</v>
      </c>
      <c r="AD341" s="39" t="s">
        <v>23210</v>
      </c>
      <c r="AE341">
        <v>1</v>
      </c>
      <c r="AG341" s="39" t="s">
        <v>23209</v>
      </c>
      <c r="AH341">
        <v>0</v>
      </c>
      <c r="AJ341" s="39" t="s">
        <v>19130</v>
      </c>
      <c r="AM341" s="39" t="s">
        <v>25566</v>
      </c>
      <c r="AP341" s="39" t="s">
        <v>25567</v>
      </c>
      <c r="AS341" s="39" t="s">
        <v>25568</v>
      </c>
      <c r="AV341" s="39" t="s">
        <v>314</v>
      </c>
      <c r="AW341">
        <v>1</v>
      </c>
      <c r="AY341" s="39" t="s">
        <v>16918</v>
      </c>
      <c r="AZ341">
        <v>1</v>
      </c>
      <c r="BB341" s="39" t="s">
        <v>23226</v>
      </c>
      <c r="BC341">
        <v>0</v>
      </c>
      <c r="BE341" s="39" t="s">
        <v>23216</v>
      </c>
      <c r="BF341">
        <v>1</v>
      </c>
      <c r="BH341" s="39" t="s">
        <v>21853</v>
      </c>
      <c r="BI341">
        <v>1</v>
      </c>
      <c r="BK341" s="39" t="s">
        <v>21156</v>
      </c>
      <c r="BL341">
        <v>1</v>
      </c>
      <c r="BN341" s="39" t="s">
        <v>21157</v>
      </c>
      <c r="BO341">
        <v>1</v>
      </c>
      <c r="BQ341" s="39" t="s">
        <v>23217</v>
      </c>
      <c r="BR341">
        <v>1</v>
      </c>
      <c r="BT341" s="39" t="s">
        <v>23217</v>
      </c>
      <c r="BU341">
        <v>0</v>
      </c>
      <c r="BW341" s="39" t="s">
        <v>21156</v>
      </c>
      <c r="BX341">
        <v>1</v>
      </c>
      <c r="BZ341" s="39" t="s">
        <v>20593</v>
      </c>
      <c r="CA341">
        <v>1</v>
      </c>
      <c r="CC341" s="39" t="s">
        <v>25569</v>
      </c>
      <c r="CF341" s="39" t="s">
        <v>25570</v>
      </c>
    </row>
    <row r="342" spans="1:84" x14ac:dyDescent="0.3">
      <c r="A342">
        <v>341</v>
      </c>
      <c r="B342" s="1">
        <v>45869.641273148147</v>
      </c>
      <c r="C342" s="1">
        <v>45869.653622685182</v>
      </c>
      <c r="D342" s="39" t="s">
        <v>1834</v>
      </c>
      <c r="E342" s="39" t="s">
        <v>1835</v>
      </c>
      <c r="F342">
        <v>12</v>
      </c>
      <c r="I342" s="39" t="s">
        <v>1835</v>
      </c>
      <c r="L342">
        <v>13</v>
      </c>
      <c r="O342">
        <v>10</v>
      </c>
      <c r="R342" s="39" t="s">
        <v>25571</v>
      </c>
      <c r="U342" s="39" t="s">
        <v>25572</v>
      </c>
      <c r="X342" s="39" t="s">
        <v>25573</v>
      </c>
      <c r="Y342">
        <v>0</v>
      </c>
      <c r="AA342" s="39" t="s">
        <v>23211</v>
      </c>
      <c r="AB342">
        <v>0</v>
      </c>
      <c r="AD342" s="39" t="s">
        <v>23210</v>
      </c>
      <c r="AE342">
        <v>1</v>
      </c>
      <c r="AG342" s="39" t="s">
        <v>23211</v>
      </c>
      <c r="AH342">
        <v>1</v>
      </c>
      <c r="AJ342" s="39" t="s">
        <v>25574</v>
      </c>
      <c r="AM342" s="39" t="s">
        <v>25575</v>
      </c>
      <c r="AP342" s="39" t="s">
        <v>25576</v>
      </c>
      <c r="AS342" s="39" t="s">
        <v>25577</v>
      </c>
      <c r="AV342" s="39" t="s">
        <v>314</v>
      </c>
      <c r="AW342">
        <v>1</v>
      </c>
      <c r="AY342" s="39" t="s">
        <v>16918</v>
      </c>
      <c r="AZ342">
        <v>1</v>
      </c>
      <c r="BB342" s="39" t="s">
        <v>20679</v>
      </c>
      <c r="BC342">
        <v>1</v>
      </c>
      <c r="BE342" s="39" t="s">
        <v>23216</v>
      </c>
      <c r="BF342">
        <v>1</v>
      </c>
      <c r="BH342" s="39" t="s">
        <v>21853</v>
      </c>
      <c r="BI342">
        <v>1</v>
      </c>
      <c r="BK342" s="39" t="s">
        <v>21156</v>
      </c>
      <c r="BL342">
        <v>1</v>
      </c>
      <c r="BN342" s="39" t="s">
        <v>21157</v>
      </c>
      <c r="BO342">
        <v>1</v>
      </c>
      <c r="BQ342" s="39" t="s">
        <v>23217</v>
      </c>
      <c r="BR342">
        <v>1</v>
      </c>
      <c r="BT342" s="39" t="s">
        <v>23217</v>
      </c>
      <c r="BU342">
        <v>0</v>
      </c>
      <c r="BW342" s="39" t="s">
        <v>21156</v>
      </c>
      <c r="BX342">
        <v>1</v>
      </c>
      <c r="BZ342" s="39" t="s">
        <v>20593</v>
      </c>
      <c r="CA342">
        <v>1</v>
      </c>
      <c r="CC342" s="39" t="s">
        <v>25578</v>
      </c>
      <c r="CF342" s="39" t="s">
        <v>25579</v>
      </c>
    </row>
    <row r="343" spans="1:84" x14ac:dyDescent="0.3">
      <c r="A343">
        <v>342</v>
      </c>
      <c r="B343" s="1">
        <v>45872.811539351853</v>
      </c>
      <c r="C343" s="1">
        <v>45872.834618055553</v>
      </c>
      <c r="D343" s="39" t="s">
        <v>4706</v>
      </c>
      <c r="E343" s="39" t="s">
        <v>4707</v>
      </c>
      <c r="F343">
        <v>14</v>
      </c>
      <c r="I343" s="39" t="s">
        <v>4707</v>
      </c>
      <c r="L343">
        <v>14</v>
      </c>
      <c r="O343">
        <v>36</v>
      </c>
      <c r="R343" s="39" t="s">
        <v>25580</v>
      </c>
      <c r="U343" s="39" t="s">
        <v>25581</v>
      </c>
      <c r="X343" s="39" t="s">
        <v>25351</v>
      </c>
      <c r="Y343">
        <v>0</v>
      </c>
      <c r="AA343" s="39" t="s">
        <v>23209</v>
      </c>
      <c r="AB343">
        <v>1</v>
      </c>
      <c r="AD343" s="39" t="s">
        <v>23210</v>
      </c>
      <c r="AE343">
        <v>1</v>
      </c>
      <c r="AG343" s="39" t="s">
        <v>23211</v>
      </c>
      <c r="AH343">
        <v>1</v>
      </c>
      <c r="AJ343" s="39" t="s">
        <v>25582</v>
      </c>
      <c r="AM343" s="39" t="s">
        <v>24272</v>
      </c>
      <c r="AP343" s="39" t="s">
        <v>25583</v>
      </c>
      <c r="AS343" s="39" t="s">
        <v>25584</v>
      </c>
      <c r="AV343" s="39" t="s">
        <v>314</v>
      </c>
      <c r="AW343">
        <v>1</v>
      </c>
      <c r="AY343" s="39" t="s">
        <v>16918</v>
      </c>
      <c r="AZ343">
        <v>1</v>
      </c>
      <c r="BB343" s="39" t="s">
        <v>20679</v>
      </c>
      <c r="BC343">
        <v>1</v>
      </c>
      <c r="BE343" s="39" t="s">
        <v>23216</v>
      </c>
      <c r="BF343">
        <v>1</v>
      </c>
      <c r="BH343" s="39" t="s">
        <v>21853</v>
      </c>
      <c r="BI343">
        <v>1</v>
      </c>
      <c r="BK343" s="39" t="s">
        <v>21156</v>
      </c>
      <c r="BL343">
        <v>1</v>
      </c>
      <c r="BN343" s="39" t="s">
        <v>21157</v>
      </c>
      <c r="BO343">
        <v>1</v>
      </c>
      <c r="BQ343" s="39" t="s">
        <v>23217</v>
      </c>
      <c r="BR343">
        <v>1</v>
      </c>
      <c r="BT343" s="39" t="s">
        <v>23226</v>
      </c>
      <c r="BU343">
        <v>1</v>
      </c>
      <c r="BW343" s="39" t="s">
        <v>21156</v>
      </c>
      <c r="BX343">
        <v>1</v>
      </c>
      <c r="BZ343" s="39" t="s">
        <v>20593</v>
      </c>
      <c r="CA343">
        <v>1</v>
      </c>
      <c r="CC343" s="39" t="s">
        <v>25585</v>
      </c>
      <c r="CF343" s="39" t="s">
        <v>25586</v>
      </c>
    </row>
    <row r="344" spans="1:84" x14ac:dyDescent="0.3">
      <c r="A344">
        <v>343</v>
      </c>
      <c r="B344" s="1">
        <v>45873.803981481484</v>
      </c>
      <c r="C344" s="1">
        <v>45873.970347222225</v>
      </c>
      <c r="D344" s="39" t="s">
        <v>4647</v>
      </c>
      <c r="E344" s="39" t="s">
        <v>4648</v>
      </c>
      <c r="F344">
        <v>11</v>
      </c>
      <c r="I344" s="39" t="s">
        <v>4648</v>
      </c>
      <c r="L344">
        <v>14</v>
      </c>
      <c r="O344">
        <v>40</v>
      </c>
      <c r="R344" s="39" t="s">
        <v>25587</v>
      </c>
      <c r="U344" s="39" t="s">
        <v>25588</v>
      </c>
      <c r="X344" s="39" t="s">
        <v>23980</v>
      </c>
      <c r="Y344">
        <v>1</v>
      </c>
      <c r="AA344" s="39" t="s">
        <v>23209</v>
      </c>
      <c r="AB344">
        <v>1</v>
      </c>
      <c r="AD344" s="39" t="s">
        <v>23303</v>
      </c>
      <c r="AE344">
        <v>0</v>
      </c>
      <c r="AG344" s="39" t="s">
        <v>23209</v>
      </c>
      <c r="AH344">
        <v>0</v>
      </c>
      <c r="AJ344" s="39" t="s">
        <v>25589</v>
      </c>
      <c r="AM344" s="39" t="s">
        <v>25590</v>
      </c>
      <c r="AP344" s="39" t="s">
        <v>25591</v>
      </c>
      <c r="AS344" s="39" t="s">
        <v>25592</v>
      </c>
      <c r="AV344" s="39" t="s">
        <v>314</v>
      </c>
      <c r="AW344">
        <v>1</v>
      </c>
      <c r="AY344" s="39" t="s">
        <v>16918</v>
      </c>
      <c r="AZ344">
        <v>1</v>
      </c>
      <c r="BB344" s="39" t="s">
        <v>20679</v>
      </c>
      <c r="BC344">
        <v>1</v>
      </c>
      <c r="BE344" s="39" t="s">
        <v>23216</v>
      </c>
      <c r="BF344">
        <v>1</v>
      </c>
      <c r="BH344" s="39" t="s">
        <v>21853</v>
      </c>
      <c r="BI344">
        <v>1</v>
      </c>
      <c r="BK344" s="39" t="s">
        <v>21156</v>
      </c>
      <c r="BL344">
        <v>1</v>
      </c>
      <c r="BN344" s="39" t="s">
        <v>21156</v>
      </c>
      <c r="BO344">
        <v>0</v>
      </c>
      <c r="BQ344" s="39" t="s">
        <v>21156</v>
      </c>
      <c r="BR344">
        <v>0</v>
      </c>
      <c r="BT344" s="39" t="s">
        <v>23226</v>
      </c>
      <c r="BU344">
        <v>1</v>
      </c>
      <c r="BW344" s="39" t="s">
        <v>21156</v>
      </c>
      <c r="BX344">
        <v>1</v>
      </c>
      <c r="BZ344" s="39" t="s">
        <v>20593</v>
      </c>
      <c r="CA344">
        <v>1</v>
      </c>
      <c r="CC344" s="39" t="s">
        <v>25593</v>
      </c>
      <c r="CF344" s="39" t="s">
        <v>25594</v>
      </c>
    </row>
    <row r="345" spans="1:84" x14ac:dyDescent="0.3">
      <c r="A345">
        <v>344</v>
      </c>
      <c r="B345" s="1">
        <v>45888.524907407409</v>
      </c>
      <c r="C345" s="1">
        <v>45888.541747685187</v>
      </c>
      <c r="D345" s="39" t="s">
        <v>4715</v>
      </c>
      <c r="E345" s="39" t="s">
        <v>4716</v>
      </c>
      <c r="F345">
        <v>13</v>
      </c>
      <c r="I345" s="39" t="s">
        <v>4717</v>
      </c>
      <c r="L345">
        <v>14</v>
      </c>
      <c r="O345">
        <v>7</v>
      </c>
      <c r="R345" s="39" t="s">
        <v>34950</v>
      </c>
      <c r="U345" s="39" t="s">
        <v>34951</v>
      </c>
      <c r="X345" s="39" t="s">
        <v>23980</v>
      </c>
      <c r="Y345">
        <v>1</v>
      </c>
      <c r="AA345" s="39" t="s">
        <v>23209</v>
      </c>
      <c r="AB345">
        <v>1</v>
      </c>
      <c r="AD345" s="39" t="s">
        <v>23210</v>
      </c>
      <c r="AE345">
        <v>1</v>
      </c>
      <c r="AG345" s="39" t="s">
        <v>23211</v>
      </c>
      <c r="AH345">
        <v>1</v>
      </c>
      <c r="AJ345" s="39" t="s">
        <v>23211</v>
      </c>
      <c r="AM345" s="39" t="s">
        <v>34952</v>
      </c>
      <c r="AP345" s="39" t="s">
        <v>34953</v>
      </c>
      <c r="AS345" s="39" t="s">
        <v>34954</v>
      </c>
      <c r="AV345" s="39" t="s">
        <v>314</v>
      </c>
      <c r="AW345">
        <v>1</v>
      </c>
      <c r="AY345" s="39" t="s">
        <v>16918</v>
      </c>
      <c r="AZ345">
        <v>1</v>
      </c>
      <c r="BB345" s="39" t="s">
        <v>20679</v>
      </c>
      <c r="BC345">
        <v>1</v>
      </c>
      <c r="BE345" s="39" t="s">
        <v>23216</v>
      </c>
      <c r="BF345">
        <v>1</v>
      </c>
      <c r="BH345" s="39" t="s">
        <v>21853</v>
      </c>
      <c r="BI345">
        <v>1</v>
      </c>
      <c r="BK345" s="39" t="s">
        <v>21156</v>
      </c>
      <c r="BL345">
        <v>1</v>
      </c>
      <c r="BN345" s="39" t="s">
        <v>21157</v>
      </c>
      <c r="BO345">
        <v>1</v>
      </c>
      <c r="BQ345" s="39" t="s">
        <v>23226</v>
      </c>
      <c r="BR345">
        <v>0</v>
      </c>
      <c r="BT345" s="39" t="s">
        <v>23217</v>
      </c>
      <c r="BU345">
        <v>0</v>
      </c>
      <c r="BW345" s="39" t="s">
        <v>21156</v>
      </c>
      <c r="BX345">
        <v>1</v>
      </c>
      <c r="BZ345" s="39" t="s">
        <v>20593</v>
      </c>
      <c r="CA345">
        <v>1</v>
      </c>
      <c r="CC345" s="39" t="s">
        <v>34955</v>
      </c>
      <c r="CF345" s="39" t="s">
        <v>34956</v>
      </c>
    </row>
    <row r="346" spans="1:84" x14ac:dyDescent="0.3">
      <c r="A346">
        <v>345</v>
      </c>
      <c r="B346" s="1">
        <v>45891.379027777781</v>
      </c>
      <c r="C346" s="1">
        <v>45891.396122685182</v>
      </c>
      <c r="D346" s="39" t="s">
        <v>3961</v>
      </c>
      <c r="E346" s="39" t="s">
        <v>3962</v>
      </c>
      <c r="F346">
        <v>8</v>
      </c>
      <c r="I346" s="39" t="s">
        <v>3962</v>
      </c>
      <c r="L346">
        <v>6</v>
      </c>
      <c r="O346">
        <v>1</v>
      </c>
      <c r="R346" s="39" t="s">
        <v>34957</v>
      </c>
      <c r="U346" s="39" t="s">
        <v>34958</v>
      </c>
      <c r="X346" s="39" t="s">
        <v>23980</v>
      </c>
      <c r="Y346">
        <v>1</v>
      </c>
      <c r="AA346" s="39" t="s">
        <v>23209</v>
      </c>
      <c r="AB346">
        <v>1</v>
      </c>
      <c r="AD346" s="39" t="s">
        <v>23209</v>
      </c>
      <c r="AE346">
        <v>0</v>
      </c>
      <c r="AG346" s="39" t="s">
        <v>23211</v>
      </c>
      <c r="AH346">
        <v>1</v>
      </c>
      <c r="AJ346" s="39" t="s">
        <v>34959</v>
      </c>
      <c r="AM346" s="39" t="s">
        <v>34960</v>
      </c>
      <c r="AP346" s="39" t="s">
        <v>34961</v>
      </c>
      <c r="AS346" s="39" t="s">
        <v>34962</v>
      </c>
      <c r="AV346" s="39" t="s">
        <v>314</v>
      </c>
      <c r="AW346">
        <v>1</v>
      </c>
      <c r="AY346" s="39" t="s">
        <v>16918</v>
      </c>
      <c r="AZ346">
        <v>1</v>
      </c>
      <c r="BB346" s="39" t="s">
        <v>20679</v>
      </c>
      <c r="BC346">
        <v>1</v>
      </c>
      <c r="BE346" s="39" t="s">
        <v>23216</v>
      </c>
      <c r="BF346">
        <v>1</v>
      </c>
      <c r="BH346" s="39" t="s">
        <v>21853</v>
      </c>
      <c r="BI346">
        <v>1</v>
      </c>
      <c r="BK346" s="39" t="s">
        <v>23217</v>
      </c>
      <c r="BL346">
        <v>0</v>
      </c>
      <c r="BN346" s="39" t="s">
        <v>23226</v>
      </c>
      <c r="BO346">
        <v>0</v>
      </c>
      <c r="BQ346" s="39" t="s">
        <v>21156</v>
      </c>
      <c r="BR346">
        <v>0</v>
      </c>
      <c r="BT346" s="39" t="s">
        <v>20593</v>
      </c>
      <c r="BU346">
        <v>0</v>
      </c>
      <c r="BW346" s="39" t="s">
        <v>21157</v>
      </c>
      <c r="BX346">
        <v>0</v>
      </c>
      <c r="BZ346" s="39" t="s">
        <v>21853</v>
      </c>
      <c r="CA346">
        <v>0</v>
      </c>
      <c r="CC346" s="39" t="s">
        <v>34963</v>
      </c>
      <c r="CF346" s="39" t="s">
        <v>34964</v>
      </c>
    </row>
    <row r="347" spans="1:84" x14ac:dyDescent="0.3">
      <c r="A347">
        <v>346</v>
      </c>
      <c r="B347" s="1">
        <v>45891.414699074077</v>
      </c>
      <c r="C347" s="1">
        <v>45891.421701388892</v>
      </c>
      <c r="D347" s="39" t="s">
        <v>4777</v>
      </c>
      <c r="E347" s="39" t="s">
        <v>4778</v>
      </c>
      <c r="F347">
        <v>12</v>
      </c>
      <c r="I347" s="39" t="s">
        <v>4779</v>
      </c>
      <c r="L347">
        <v>9</v>
      </c>
      <c r="O347">
        <v>17</v>
      </c>
      <c r="R347" s="39" t="s">
        <v>34965</v>
      </c>
      <c r="U347" s="39" t="s">
        <v>34966</v>
      </c>
      <c r="X347" s="39" t="s">
        <v>24443</v>
      </c>
      <c r="Y347">
        <v>0</v>
      </c>
      <c r="AA347" s="39" t="s">
        <v>23209</v>
      </c>
      <c r="AB347">
        <v>1</v>
      </c>
      <c r="AD347" s="39" t="s">
        <v>23210</v>
      </c>
      <c r="AE347">
        <v>1</v>
      </c>
      <c r="AG347" s="39" t="s">
        <v>23304</v>
      </c>
      <c r="AH347">
        <v>0</v>
      </c>
      <c r="AJ347" s="39" t="s">
        <v>34967</v>
      </c>
      <c r="AM347" s="39" t="s">
        <v>34968</v>
      </c>
      <c r="AP347" s="39" t="s">
        <v>34969</v>
      </c>
      <c r="AS347" s="39" t="s">
        <v>34970</v>
      </c>
      <c r="AV347" s="39" t="s">
        <v>314</v>
      </c>
      <c r="AW347">
        <v>1</v>
      </c>
      <c r="AY347" s="39" t="s">
        <v>16918</v>
      </c>
      <c r="AZ347">
        <v>1</v>
      </c>
      <c r="BB347" s="39" t="s">
        <v>20679</v>
      </c>
      <c r="BC347">
        <v>1</v>
      </c>
      <c r="BE347" s="39" t="s">
        <v>23216</v>
      </c>
      <c r="BF347">
        <v>1</v>
      </c>
      <c r="BH347" s="39" t="s">
        <v>21853</v>
      </c>
      <c r="BI347">
        <v>1</v>
      </c>
      <c r="BK347" s="39" t="s">
        <v>21156</v>
      </c>
      <c r="BL347">
        <v>1</v>
      </c>
      <c r="BN347" s="39" t="s">
        <v>21157</v>
      </c>
      <c r="BO347">
        <v>1</v>
      </c>
      <c r="BQ347" s="39" t="s">
        <v>23217</v>
      </c>
      <c r="BR347">
        <v>1</v>
      </c>
      <c r="BT347" s="39" t="s">
        <v>23217</v>
      </c>
      <c r="BU347">
        <v>0</v>
      </c>
      <c r="BW347" s="39" t="s">
        <v>21156</v>
      </c>
      <c r="BX347">
        <v>1</v>
      </c>
      <c r="BZ347" s="39" t="s">
        <v>20593</v>
      </c>
      <c r="CA347">
        <v>1</v>
      </c>
      <c r="CC347" s="39" t="s">
        <v>23642</v>
      </c>
      <c r="CF347" s="39" t="s">
        <v>34971</v>
      </c>
    </row>
    <row r="348" spans="1:84" x14ac:dyDescent="0.3">
      <c r="A348">
        <v>347</v>
      </c>
      <c r="B348" s="1">
        <v>45892.523032407407</v>
      </c>
      <c r="C348" s="1">
        <v>45892.534930555557</v>
      </c>
      <c r="D348" s="39" t="s">
        <v>4022</v>
      </c>
      <c r="E348" s="39" t="s">
        <v>4023</v>
      </c>
      <c r="F348">
        <v>14</v>
      </c>
      <c r="I348" s="39" t="s">
        <v>4023</v>
      </c>
      <c r="L348">
        <v>6</v>
      </c>
      <c r="O348">
        <v>9</v>
      </c>
      <c r="R348" s="39" t="s">
        <v>34972</v>
      </c>
      <c r="U348" s="39" t="s">
        <v>34973</v>
      </c>
      <c r="X348" s="39" t="s">
        <v>23980</v>
      </c>
      <c r="Y348">
        <v>1</v>
      </c>
      <c r="AA348" s="39" t="s">
        <v>23209</v>
      </c>
      <c r="AB348">
        <v>1</v>
      </c>
      <c r="AD348" s="39" t="s">
        <v>23303</v>
      </c>
      <c r="AE348">
        <v>0</v>
      </c>
      <c r="AG348" s="39" t="s">
        <v>23211</v>
      </c>
      <c r="AH348">
        <v>1</v>
      </c>
      <c r="AJ348" s="39" t="s">
        <v>23232</v>
      </c>
      <c r="AM348" s="39" t="s">
        <v>34974</v>
      </c>
      <c r="AP348" s="39" t="s">
        <v>34975</v>
      </c>
      <c r="AS348" s="39" t="s">
        <v>34976</v>
      </c>
      <c r="AV348" s="39" t="s">
        <v>314</v>
      </c>
      <c r="AW348">
        <v>1</v>
      </c>
      <c r="AY348" s="39" t="s">
        <v>16918</v>
      </c>
      <c r="AZ348">
        <v>1</v>
      </c>
      <c r="BB348" s="39" t="s">
        <v>20679</v>
      </c>
      <c r="BC348">
        <v>1</v>
      </c>
      <c r="BE348" s="39" t="s">
        <v>23216</v>
      </c>
      <c r="BF348">
        <v>1</v>
      </c>
      <c r="BH348" s="39" t="s">
        <v>21853</v>
      </c>
      <c r="BI348">
        <v>1</v>
      </c>
      <c r="BK348" s="39" t="s">
        <v>21156</v>
      </c>
      <c r="BL348">
        <v>1</v>
      </c>
      <c r="BN348" s="39" t="s">
        <v>21157</v>
      </c>
      <c r="BO348">
        <v>1</v>
      </c>
      <c r="BQ348" s="39" t="s">
        <v>23217</v>
      </c>
      <c r="BR348">
        <v>1</v>
      </c>
      <c r="BT348" s="39" t="s">
        <v>23226</v>
      </c>
      <c r="BU348">
        <v>1</v>
      </c>
      <c r="BW348" s="39" t="s">
        <v>21156</v>
      </c>
      <c r="BX348">
        <v>1</v>
      </c>
      <c r="BZ348" s="39" t="s">
        <v>20593</v>
      </c>
      <c r="CA348">
        <v>1</v>
      </c>
      <c r="CC348" s="39" t="s">
        <v>34977</v>
      </c>
      <c r="CF348" s="39" t="s">
        <v>34978</v>
      </c>
    </row>
    <row r="349" spans="1:84" x14ac:dyDescent="0.3">
      <c r="A349">
        <v>348</v>
      </c>
      <c r="B349" s="1">
        <v>45894.718229166669</v>
      </c>
      <c r="C349" s="1">
        <v>45894.725740740738</v>
      </c>
      <c r="D349" s="39" t="s">
        <v>4765</v>
      </c>
      <c r="E349" s="39" t="s">
        <v>4766</v>
      </c>
      <c r="F349">
        <v>9</v>
      </c>
      <c r="I349" s="39" t="s">
        <v>4767</v>
      </c>
      <c r="L349">
        <v>14</v>
      </c>
      <c r="O349">
        <v>9</v>
      </c>
      <c r="R349" s="39" t="s">
        <v>34979</v>
      </c>
      <c r="U349" s="39" t="s">
        <v>34980</v>
      </c>
      <c r="X349" s="39" t="s">
        <v>23980</v>
      </c>
      <c r="Y349">
        <v>1</v>
      </c>
      <c r="AA349" s="39" t="s">
        <v>23304</v>
      </c>
      <c r="AB349">
        <v>0</v>
      </c>
      <c r="AD349" s="39" t="s">
        <v>23210</v>
      </c>
      <c r="AE349">
        <v>1</v>
      </c>
      <c r="AG349" s="39" t="s">
        <v>23211</v>
      </c>
      <c r="AH349">
        <v>1</v>
      </c>
      <c r="AJ349" s="39" t="s">
        <v>34981</v>
      </c>
      <c r="AM349" s="39" t="s">
        <v>34982</v>
      </c>
      <c r="AP349" s="39" t="s">
        <v>34983</v>
      </c>
      <c r="AS349" s="39" t="s">
        <v>34984</v>
      </c>
      <c r="AV349" s="39" t="s">
        <v>314</v>
      </c>
      <c r="AW349">
        <v>1</v>
      </c>
      <c r="AY349" s="39" t="s">
        <v>21853</v>
      </c>
      <c r="AZ349">
        <v>0</v>
      </c>
      <c r="BB349" s="39" t="s">
        <v>20679</v>
      </c>
      <c r="BC349">
        <v>1</v>
      </c>
      <c r="BE349" s="39" t="s">
        <v>21157</v>
      </c>
      <c r="BF349">
        <v>0</v>
      </c>
      <c r="BH349" s="39" t="s">
        <v>21156</v>
      </c>
      <c r="BI349">
        <v>0</v>
      </c>
      <c r="BK349" s="39" t="s">
        <v>21156</v>
      </c>
      <c r="BL349">
        <v>1</v>
      </c>
      <c r="BN349" s="39" t="s">
        <v>23216</v>
      </c>
      <c r="BO349">
        <v>0</v>
      </c>
      <c r="BQ349" s="39" t="s">
        <v>23217</v>
      </c>
      <c r="BR349">
        <v>1</v>
      </c>
      <c r="BT349" s="39" t="s">
        <v>23217</v>
      </c>
      <c r="BU349">
        <v>0</v>
      </c>
      <c r="BW349" s="39" t="s">
        <v>21156</v>
      </c>
      <c r="BX349">
        <v>1</v>
      </c>
      <c r="BZ349" s="39" t="s">
        <v>20593</v>
      </c>
      <c r="CA349">
        <v>1</v>
      </c>
      <c r="CC349" s="39" t="s">
        <v>34985</v>
      </c>
      <c r="CF349" s="39" t="s">
        <v>34986</v>
      </c>
    </row>
    <row r="350" spans="1:84" x14ac:dyDescent="0.3">
      <c r="A350">
        <v>349</v>
      </c>
      <c r="B350" s="1">
        <v>45895.948796296296</v>
      </c>
      <c r="C350" s="1">
        <v>45895.951180555552</v>
      </c>
      <c r="D350" s="39" t="s">
        <v>33831</v>
      </c>
      <c r="E350" s="39" t="s">
        <v>33903</v>
      </c>
      <c r="F350">
        <v>12</v>
      </c>
      <c r="I350" s="39" t="s">
        <v>33903</v>
      </c>
      <c r="L350">
        <v>14</v>
      </c>
      <c r="O350">
        <v>19</v>
      </c>
      <c r="R350" s="39" t="s">
        <v>34987</v>
      </c>
      <c r="U350" s="39" t="s">
        <v>34988</v>
      </c>
      <c r="X350" s="39" t="s">
        <v>24047</v>
      </c>
      <c r="Y350">
        <v>0</v>
      </c>
      <c r="AA350" s="39" t="s">
        <v>23209</v>
      </c>
      <c r="AB350">
        <v>1</v>
      </c>
      <c r="AD350" s="39" t="s">
        <v>23210</v>
      </c>
      <c r="AE350">
        <v>1</v>
      </c>
      <c r="AG350" s="39" t="s">
        <v>23211</v>
      </c>
      <c r="AH350">
        <v>1</v>
      </c>
      <c r="AJ350" s="39" t="s">
        <v>34989</v>
      </c>
      <c r="AM350" s="39" t="s">
        <v>34990</v>
      </c>
      <c r="AP350" s="39" t="s">
        <v>34991</v>
      </c>
      <c r="AS350" s="39" t="s">
        <v>34992</v>
      </c>
      <c r="AV350" s="39" t="s">
        <v>314</v>
      </c>
      <c r="AW350">
        <v>1</v>
      </c>
      <c r="AY350" s="39" t="s">
        <v>16918</v>
      </c>
      <c r="AZ350">
        <v>1</v>
      </c>
      <c r="BB350" s="39" t="s">
        <v>20679</v>
      </c>
      <c r="BC350">
        <v>1</v>
      </c>
      <c r="BE350" s="39" t="s">
        <v>23216</v>
      </c>
      <c r="BF350">
        <v>1</v>
      </c>
      <c r="BH350" s="39" t="s">
        <v>21853</v>
      </c>
      <c r="BI350">
        <v>1</v>
      </c>
      <c r="BK350" s="39" t="s">
        <v>21156</v>
      </c>
      <c r="BL350">
        <v>1</v>
      </c>
      <c r="BN350" s="39" t="s">
        <v>21157</v>
      </c>
      <c r="BO350">
        <v>1</v>
      </c>
      <c r="BQ350" s="39" t="s">
        <v>23226</v>
      </c>
      <c r="BR350">
        <v>0</v>
      </c>
      <c r="BT350" s="39" t="s">
        <v>23217</v>
      </c>
      <c r="BU350">
        <v>0</v>
      </c>
      <c r="BW350" s="39" t="s">
        <v>21156</v>
      </c>
      <c r="BX350">
        <v>1</v>
      </c>
      <c r="BZ350" s="39" t="s">
        <v>20593</v>
      </c>
      <c r="CA350">
        <v>1</v>
      </c>
      <c r="CC350" s="39" t="s">
        <v>34993</v>
      </c>
      <c r="CF350" s="39" t="s">
        <v>34994</v>
      </c>
    </row>
    <row r="351" spans="1:84" x14ac:dyDescent="0.3">
      <c r="A351">
        <v>350</v>
      </c>
      <c r="B351" s="1">
        <v>45897.760000000002</v>
      </c>
      <c r="C351" s="1">
        <v>45897.772604166668</v>
      </c>
      <c r="D351" s="39" t="s">
        <v>4757</v>
      </c>
      <c r="E351" s="39" t="s">
        <v>4758</v>
      </c>
      <c r="F351">
        <v>11</v>
      </c>
      <c r="I351" s="39" t="s">
        <v>34995</v>
      </c>
      <c r="L351">
        <v>14</v>
      </c>
      <c r="O351">
        <v>28</v>
      </c>
      <c r="R351" s="39" t="s">
        <v>34996</v>
      </c>
      <c r="U351" s="39" t="s">
        <v>34997</v>
      </c>
      <c r="X351" s="39" t="s">
        <v>23980</v>
      </c>
      <c r="Y351">
        <v>1</v>
      </c>
      <c r="AA351" s="39" t="s">
        <v>23209</v>
      </c>
      <c r="AB351">
        <v>1</v>
      </c>
      <c r="AD351" s="39" t="s">
        <v>23210</v>
      </c>
      <c r="AE351">
        <v>1</v>
      </c>
      <c r="AG351" s="39" t="s">
        <v>23211</v>
      </c>
      <c r="AH351">
        <v>1</v>
      </c>
      <c r="AJ351" s="39" t="s">
        <v>34998</v>
      </c>
      <c r="AM351" s="39" t="s">
        <v>34999</v>
      </c>
      <c r="AP351" s="39" t="s">
        <v>35000</v>
      </c>
      <c r="AS351" s="39" t="s">
        <v>35001</v>
      </c>
      <c r="AV351" s="39" t="s">
        <v>314</v>
      </c>
      <c r="AW351">
        <v>1</v>
      </c>
      <c r="AY351" s="39" t="s">
        <v>16918</v>
      </c>
      <c r="AZ351">
        <v>1</v>
      </c>
      <c r="BB351" s="39" t="s">
        <v>20679</v>
      </c>
      <c r="BC351">
        <v>1</v>
      </c>
      <c r="BE351" s="39" t="s">
        <v>21853</v>
      </c>
      <c r="BF351">
        <v>0</v>
      </c>
      <c r="BH351" s="39" t="s">
        <v>23216</v>
      </c>
      <c r="BI351">
        <v>0</v>
      </c>
      <c r="BK351" s="39" t="s">
        <v>21156</v>
      </c>
      <c r="BL351">
        <v>1</v>
      </c>
      <c r="BN351" s="39" t="s">
        <v>21157</v>
      </c>
      <c r="BO351">
        <v>1</v>
      </c>
      <c r="BQ351" s="39" t="s">
        <v>23226</v>
      </c>
      <c r="BR351">
        <v>0</v>
      </c>
      <c r="BT351" s="39" t="s">
        <v>23217</v>
      </c>
      <c r="BU351">
        <v>0</v>
      </c>
      <c r="BW351" s="39" t="s">
        <v>21156</v>
      </c>
      <c r="BX351">
        <v>1</v>
      </c>
      <c r="BZ351" s="39" t="s">
        <v>20593</v>
      </c>
      <c r="CA351">
        <v>1</v>
      </c>
      <c r="CC351" s="39" t="s">
        <v>35002</v>
      </c>
      <c r="CF351" s="39" t="s">
        <v>35003</v>
      </c>
    </row>
    <row r="352" spans="1:84" x14ac:dyDescent="0.3">
      <c r="A352">
        <v>351</v>
      </c>
      <c r="B352" s="1">
        <v>45898.413090277776</v>
      </c>
      <c r="C352" s="1">
        <v>45898.418912037036</v>
      </c>
      <c r="D352" s="39" t="s">
        <v>3067</v>
      </c>
      <c r="E352" s="39" t="s">
        <v>3068</v>
      </c>
      <c r="F352">
        <v>4</v>
      </c>
      <c r="I352" s="39" t="s">
        <v>3068</v>
      </c>
      <c r="L352">
        <v>9</v>
      </c>
      <c r="O352">
        <v>37</v>
      </c>
      <c r="R352" s="39" t="s">
        <v>35004</v>
      </c>
      <c r="U352" s="39" t="s">
        <v>35005</v>
      </c>
      <c r="X352" s="39" t="s">
        <v>23914</v>
      </c>
      <c r="Y352">
        <v>0</v>
      </c>
      <c r="AA352" s="39" t="s">
        <v>23209</v>
      </c>
      <c r="AB352">
        <v>1</v>
      </c>
      <c r="AD352" s="39" t="s">
        <v>23774</v>
      </c>
      <c r="AE352">
        <v>0</v>
      </c>
      <c r="AG352" s="39" t="s">
        <v>23304</v>
      </c>
      <c r="AH352">
        <v>0</v>
      </c>
      <c r="AJ352" s="39" t="s">
        <v>23304</v>
      </c>
      <c r="AM352" s="39" t="s">
        <v>35006</v>
      </c>
      <c r="AP352" s="39" t="s">
        <v>35007</v>
      </c>
      <c r="AS352" s="39" t="s">
        <v>35008</v>
      </c>
      <c r="AV352" s="39" t="s">
        <v>21853</v>
      </c>
      <c r="AW352">
        <v>0</v>
      </c>
      <c r="AY352" s="39" t="s">
        <v>16918</v>
      </c>
      <c r="AZ352">
        <v>1</v>
      </c>
      <c r="BB352" s="39" t="s">
        <v>21853</v>
      </c>
      <c r="BC352">
        <v>0</v>
      </c>
      <c r="BE352" s="39" t="s">
        <v>21157</v>
      </c>
      <c r="BF352">
        <v>0</v>
      </c>
      <c r="BH352" s="39" t="s">
        <v>21156</v>
      </c>
      <c r="BI352">
        <v>0</v>
      </c>
      <c r="BK352" s="39" t="s">
        <v>314</v>
      </c>
      <c r="BL352">
        <v>0</v>
      </c>
      <c r="BN352" s="39" t="s">
        <v>23226</v>
      </c>
      <c r="BO352">
        <v>0</v>
      </c>
      <c r="BQ352" s="39" t="s">
        <v>23217</v>
      </c>
      <c r="BR352">
        <v>1</v>
      </c>
      <c r="BT352" s="39" t="s">
        <v>23217</v>
      </c>
      <c r="BU352">
        <v>0</v>
      </c>
      <c r="BW352" s="39" t="s">
        <v>23216</v>
      </c>
      <c r="BX352">
        <v>0</v>
      </c>
      <c r="BZ352" s="39" t="s">
        <v>20593</v>
      </c>
      <c r="CA352">
        <v>1</v>
      </c>
      <c r="CC352" s="39" t="s">
        <v>35009</v>
      </c>
      <c r="CF352" s="39" t="s">
        <v>35010</v>
      </c>
    </row>
    <row r="353" spans="1:84" x14ac:dyDescent="0.3">
      <c r="A353">
        <v>352</v>
      </c>
      <c r="B353" s="1">
        <v>45899.002199074072</v>
      </c>
      <c r="C353" s="1">
        <v>45899.006342592591</v>
      </c>
      <c r="D353" s="39" t="s">
        <v>621</v>
      </c>
      <c r="E353" s="39" t="s">
        <v>622</v>
      </c>
      <c r="F353">
        <v>3</v>
      </c>
      <c r="I353" s="39" t="s">
        <v>622</v>
      </c>
      <c r="L353">
        <v>10</v>
      </c>
      <c r="O353">
        <v>23</v>
      </c>
      <c r="R353" s="39" t="s">
        <v>35011</v>
      </c>
      <c r="U353" s="39" t="s">
        <v>35012</v>
      </c>
      <c r="X353" s="39" t="s">
        <v>25113</v>
      </c>
      <c r="Y353">
        <v>0</v>
      </c>
      <c r="AA353" s="39" t="s">
        <v>23209</v>
      </c>
      <c r="AB353">
        <v>1</v>
      </c>
      <c r="AD353" s="39" t="s">
        <v>23303</v>
      </c>
      <c r="AE353">
        <v>0</v>
      </c>
      <c r="AG353" s="39" t="s">
        <v>23211</v>
      </c>
      <c r="AH353">
        <v>1</v>
      </c>
      <c r="AJ353" s="39" t="s">
        <v>35013</v>
      </c>
      <c r="AM353" s="39" t="s">
        <v>35014</v>
      </c>
      <c r="AP353" s="39" t="s">
        <v>35015</v>
      </c>
      <c r="AS353" s="39" t="s">
        <v>35016</v>
      </c>
      <c r="AV353" s="39" t="s">
        <v>314</v>
      </c>
      <c r="AW353">
        <v>1</v>
      </c>
      <c r="AY353" s="39" t="s">
        <v>23217</v>
      </c>
      <c r="AZ353">
        <v>0</v>
      </c>
      <c r="BB353" s="39" t="s">
        <v>23226</v>
      </c>
      <c r="BC353">
        <v>0</v>
      </c>
      <c r="BE353" s="39" t="s">
        <v>21156</v>
      </c>
      <c r="BF353">
        <v>0</v>
      </c>
      <c r="BH353" s="39" t="s">
        <v>20593</v>
      </c>
      <c r="BI353">
        <v>0</v>
      </c>
      <c r="BK353" s="39" t="s">
        <v>21157</v>
      </c>
      <c r="BL353">
        <v>0</v>
      </c>
      <c r="BN353" s="39" t="s">
        <v>21853</v>
      </c>
      <c r="BO353">
        <v>0</v>
      </c>
      <c r="BQ353" s="39" t="s">
        <v>23216</v>
      </c>
      <c r="BR353">
        <v>0</v>
      </c>
      <c r="BT353" s="39" t="s">
        <v>16918</v>
      </c>
      <c r="BU353">
        <v>0</v>
      </c>
      <c r="BW353" s="39" t="s">
        <v>20679</v>
      </c>
      <c r="BX353">
        <v>0</v>
      </c>
      <c r="BZ353" s="39" t="s">
        <v>23216</v>
      </c>
      <c r="CA353">
        <v>0</v>
      </c>
      <c r="CC353" s="39" t="s">
        <v>35017</v>
      </c>
      <c r="CF353" s="39" t="s">
        <v>35018</v>
      </c>
    </row>
    <row r="354" spans="1:84" x14ac:dyDescent="0.3">
      <c r="A354">
        <v>353</v>
      </c>
      <c r="B354" s="1">
        <v>45899.749641203707</v>
      </c>
      <c r="C354" s="1">
        <v>45899.762164351851</v>
      </c>
      <c r="D354" s="39" t="s">
        <v>263</v>
      </c>
      <c r="E354" s="39" t="s">
        <v>264</v>
      </c>
      <c r="F354">
        <v>10</v>
      </c>
      <c r="I354" s="39" t="s">
        <v>265</v>
      </c>
      <c r="L354">
        <v>11</v>
      </c>
      <c r="O354">
        <v>23</v>
      </c>
      <c r="R354" s="39" t="s">
        <v>35019</v>
      </c>
      <c r="U354" s="39" t="s">
        <v>35020</v>
      </c>
      <c r="X354" s="39" t="s">
        <v>25113</v>
      </c>
      <c r="Y354">
        <v>0</v>
      </c>
      <c r="AA354" s="39" t="s">
        <v>23209</v>
      </c>
      <c r="AB354">
        <v>1</v>
      </c>
      <c r="AD354" s="39" t="s">
        <v>23210</v>
      </c>
      <c r="AE354">
        <v>1</v>
      </c>
      <c r="AG354" s="39" t="s">
        <v>23209</v>
      </c>
      <c r="AH354">
        <v>0</v>
      </c>
      <c r="AJ354" s="39" t="s">
        <v>35021</v>
      </c>
      <c r="AM354" s="39" t="s">
        <v>35022</v>
      </c>
      <c r="AP354" s="39" t="s">
        <v>35023</v>
      </c>
      <c r="AS354" s="39" t="s">
        <v>35024</v>
      </c>
      <c r="AV354" s="39" t="s">
        <v>314</v>
      </c>
      <c r="AW354">
        <v>1</v>
      </c>
      <c r="AY354" s="39" t="s">
        <v>16918</v>
      </c>
      <c r="AZ354">
        <v>1</v>
      </c>
      <c r="BB354" s="39" t="s">
        <v>20679</v>
      </c>
      <c r="BC354">
        <v>1</v>
      </c>
      <c r="BE354" s="39" t="s">
        <v>21853</v>
      </c>
      <c r="BF354">
        <v>0</v>
      </c>
      <c r="BH354" s="39" t="s">
        <v>314</v>
      </c>
      <c r="BI354">
        <v>0</v>
      </c>
      <c r="BK354" s="39" t="s">
        <v>21156</v>
      </c>
      <c r="BL354">
        <v>1</v>
      </c>
      <c r="BN354" s="39" t="s">
        <v>21157</v>
      </c>
      <c r="BO354">
        <v>1</v>
      </c>
      <c r="BQ354" s="39" t="s">
        <v>23217</v>
      </c>
      <c r="BR354">
        <v>1</v>
      </c>
      <c r="BT354" s="39" t="s">
        <v>23217</v>
      </c>
      <c r="BU354">
        <v>0</v>
      </c>
      <c r="BW354" s="39" t="s">
        <v>21156</v>
      </c>
      <c r="BX354">
        <v>1</v>
      </c>
      <c r="BZ354" s="39" t="s">
        <v>20593</v>
      </c>
      <c r="CA354">
        <v>1</v>
      </c>
      <c r="CC354" s="39" t="s">
        <v>35025</v>
      </c>
      <c r="CF354" s="39" t="s">
        <v>35026</v>
      </c>
    </row>
    <row r="355" spans="1:84" x14ac:dyDescent="0.3">
      <c r="A355">
        <v>354</v>
      </c>
      <c r="B355" s="1">
        <v>45902.244502314818</v>
      </c>
      <c r="C355" s="1">
        <v>45902.255266203705</v>
      </c>
      <c r="D355" s="39" t="s">
        <v>33883</v>
      </c>
      <c r="E355" s="39" t="s">
        <v>33934</v>
      </c>
      <c r="F355">
        <v>3</v>
      </c>
      <c r="I355" s="39" t="s">
        <v>33935</v>
      </c>
      <c r="L355">
        <v>14</v>
      </c>
      <c r="O355">
        <v>34</v>
      </c>
      <c r="R355" s="39" t="s">
        <v>35027</v>
      </c>
      <c r="U355" s="39" t="s">
        <v>35028</v>
      </c>
      <c r="X355" s="39" t="s">
        <v>35029</v>
      </c>
      <c r="Y355">
        <v>0</v>
      </c>
      <c r="AA355" s="39" t="s">
        <v>23303</v>
      </c>
      <c r="AB355">
        <v>0</v>
      </c>
      <c r="AD355" s="39" t="s">
        <v>23211</v>
      </c>
      <c r="AE355">
        <v>0</v>
      </c>
      <c r="AG355" s="39" t="s">
        <v>23211</v>
      </c>
      <c r="AH355">
        <v>1</v>
      </c>
      <c r="AJ355" s="39" t="s">
        <v>23211</v>
      </c>
      <c r="AM355" s="39" t="s">
        <v>25337</v>
      </c>
      <c r="AP355" s="39" t="s">
        <v>35030</v>
      </c>
      <c r="AS355" s="39" t="s">
        <v>35031</v>
      </c>
      <c r="AV355" s="39" t="s">
        <v>314</v>
      </c>
      <c r="AW355">
        <v>1</v>
      </c>
      <c r="AY355" s="39" t="s">
        <v>23217</v>
      </c>
      <c r="AZ355">
        <v>0</v>
      </c>
      <c r="BB355" s="39" t="s">
        <v>20679</v>
      </c>
      <c r="BC355">
        <v>1</v>
      </c>
      <c r="BE355" s="39" t="s">
        <v>21853</v>
      </c>
      <c r="BF355">
        <v>0</v>
      </c>
      <c r="BH355" s="39" t="s">
        <v>23216</v>
      </c>
      <c r="BI355">
        <v>0</v>
      </c>
      <c r="BK355" s="39" t="s">
        <v>23226</v>
      </c>
      <c r="BL355">
        <v>0</v>
      </c>
      <c r="BN355" s="39" t="s">
        <v>21156</v>
      </c>
      <c r="BO355">
        <v>0</v>
      </c>
      <c r="BQ355" s="39" t="s">
        <v>20593</v>
      </c>
      <c r="BR355">
        <v>0</v>
      </c>
      <c r="BT355" s="39" t="s">
        <v>23217</v>
      </c>
      <c r="BU355">
        <v>0</v>
      </c>
      <c r="BW355" s="39" t="s">
        <v>21157</v>
      </c>
      <c r="BX355">
        <v>0</v>
      </c>
      <c r="BZ355" s="39" t="s">
        <v>16918</v>
      </c>
      <c r="CA355">
        <v>0</v>
      </c>
      <c r="CC355" s="39" t="s">
        <v>35032</v>
      </c>
      <c r="CF355" s="39" t="s">
        <v>35033</v>
      </c>
    </row>
    <row r="356" spans="1:84" x14ac:dyDescent="0.3">
      <c r="A356">
        <v>355</v>
      </c>
      <c r="B356" s="1">
        <v>45902.577372685184</v>
      </c>
      <c r="C356" s="1">
        <v>45902.605219907404</v>
      </c>
      <c r="D356" s="39" t="s">
        <v>410</v>
      </c>
      <c r="E356" s="39" t="s">
        <v>411</v>
      </c>
      <c r="F356">
        <v>5</v>
      </c>
      <c r="I356" s="39" t="s">
        <v>412</v>
      </c>
      <c r="L356">
        <v>11</v>
      </c>
      <c r="O356">
        <v>27</v>
      </c>
      <c r="R356" s="39" t="s">
        <v>35034</v>
      </c>
      <c r="U356" s="39" t="s">
        <v>35035</v>
      </c>
      <c r="X356" s="39" t="s">
        <v>23914</v>
      </c>
      <c r="Y356">
        <v>0</v>
      </c>
      <c r="AA356" s="39" t="s">
        <v>23210</v>
      </c>
      <c r="AB356">
        <v>0</v>
      </c>
      <c r="AD356" s="39" t="s">
        <v>23209</v>
      </c>
      <c r="AE356">
        <v>0</v>
      </c>
      <c r="AG356" s="39" t="s">
        <v>23209</v>
      </c>
      <c r="AH356">
        <v>0</v>
      </c>
      <c r="AJ356" s="39" t="s">
        <v>35036</v>
      </c>
      <c r="AM356" s="39" t="s">
        <v>35037</v>
      </c>
      <c r="AP356" s="39" t="s">
        <v>35038</v>
      </c>
      <c r="AS356" s="39" t="s">
        <v>35039</v>
      </c>
      <c r="AV356" s="39" t="s">
        <v>314</v>
      </c>
      <c r="AW356">
        <v>1</v>
      </c>
      <c r="AY356" s="39" t="s">
        <v>16918</v>
      </c>
      <c r="AZ356">
        <v>1</v>
      </c>
      <c r="BB356" s="39" t="s">
        <v>20679</v>
      </c>
      <c r="BC356">
        <v>1</v>
      </c>
      <c r="BE356" s="39" t="s">
        <v>314</v>
      </c>
      <c r="BF356">
        <v>0</v>
      </c>
      <c r="BH356" s="39" t="s">
        <v>23217</v>
      </c>
      <c r="BI356">
        <v>0</v>
      </c>
      <c r="BK356" s="39" t="s">
        <v>21853</v>
      </c>
      <c r="BL356">
        <v>0</v>
      </c>
      <c r="BN356" s="39" t="s">
        <v>23216</v>
      </c>
      <c r="BO356">
        <v>0</v>
      </c>
      <c r="BQ356" s="39" t="s">
        <v>21157</v>
      </c>
      <c r="BR356">
        <v>0</v>
      </c>
      <c r="BT356" s="39" t="s">
        <v>23217</v>
      </c>
      <c r="BU356">
        <v>0</v>
      </c>
      <c r="BW356" s="39" t="s">
        <v>21156</v>
      </c>
      <c r="BX356">
        <v>1</v>
      </c>
      <c r="BZ356" s="39" t="s">
        <v>20593</v>
      </c>
      <c r="CA356">
        <v>1</v>
      </c>
      <c r="CC356" s="39" t="s">
        <v>35040</v>
      </c>
      <c r="CF356" s="39" t="s">
        <v>35041</v>
      </c>
    </row>
    <row r="357" spans="1:84" x14ac:dyDescent="0.3">
      <c r="A357">
        <v>356</v>
      </c>
      <c r="B357" s="1">
        <v>45905.416377314818</v>
      </c>
      <c r="C357" s="1">
        <v>45905.42082175926</v>
      </c>
      <c r="D357" s="39" t="s">
        <v>3970</v>
      </c>
      <c r="E357" s="39" t="s">
        <v>3971</v>
      </c>
      <c r="F357">
        <v>0</v>
      </c>
      <c r="I357" s="39" t="s">
        <v>3971</v>
      </c>
      <c r="L357">
        <v>6</v>
      </c>
      <c r="O357">
        <v>5</v>
      </c>
      <c r="R357" s="39" t="s">
        <v>35042</v>
      </c>
      <c r="U357" s="39" t="s">
        <v>35043</v>
      </c>
      <c r="X357" s="39" t="s">
        <v>23914</v>
      </c>
      <c r="Y357">
        <v>0</v>
      </c>
      <c r="AA357" s="39" t="s">
        <v>23210</v>
      </c>
      <c r="AB357">
        <v>0</v>
      </c>
      <c r="AD357" s="39" t="s">
        <v>23774</v>
      </c>
      <c r="AE357">
        <v>0</v>
      </c>
      <c r="AG357" s="39" t="s">
        <v>23209</v>
      </c>
      <c r="AH357">
        <v>0</v>
      </c>
      <c r="AJ357" s="39" t="s">
        <v>35044</v>
      </c>
      <c r="AM357" s="39" t="s">
        <v>35045</v>
      </c>
      <c r="AP357" s="39" t="s">
        <v>35046</v>
      </c>
      <c r="AS357" s="39" t="s">
        <v>35047</v>
      </c>
      <c r="AV357" s="39" t="s">
        <v>21156</v>
      </c>
      <c r="AW357">
        <v>0</v>
      </c>
      <c r="AY357" s="39" t="s">
        <v>20593</v>
      </c>
      <c r="AZ357">
        <v>0</v>
      </c>
      <c r="BB357" s="39" t="s">
        <v>21156</v>
      </c>
      <c r="BC357">
        <v>0</v>
      </c>
      <c r="BE357" s="39" t="s">
        <v>20679</v>
      </c>
      <c r="BF357">
        <v>0</v>
      </c>
      <c r="BH357" s="39" t="s">
        <v>23216</v>
      </c>
      <c r="BI357">
        <v>0</v>
      </c>
      <c r="BK357" s="39" t="s">
        <v>21157</v>
      </c>
      <c r="BL357">
        <v>0</v>
      </c>
      <c r="BN357" s="39" t="s">
        <v>23217</v>
      </c>
      <c r="BO357">
        <v>0</v>
      </c>
      <c r="BQ357" s="39" t="s">
        <v>21853</v>
      </c>
      <c r="BR357">
        <v>0</v>
      </c>
      <c r="BT357" s="39" t="s">
        <v>16918</v>
      </c>
      <c r="BU357">
        <v>0</v>
      </c>
      <c r="BW357" s="39" t="s">
        <v>20593</v>
      </c>
      <c r="BX357">
        <v>0</v>
      </c>
      <c r="BZ357" s="39" t="s">
        <v>23226</v>
      </c>
      <c r="CA357">
        <v>0</v>
      </c>
      <c r="CC357" s="39" t="s">
        <v>35048</v>
      </c>
      <c r="CF357" s="39" t="s">
        <v>35049</v>
      </c>
    </row>
    <row r="358" spans="1:84" x14ac:dyDescent="0.3">
      <c r="A358">
        <v>357</v>
      </c>
      <c r="B358" s="1">
        <v>45907.602754629632</v>
      </c>
      <c r="C358" s="1">
        <v>45907.611944444441</v>
      </c>
      <c r="D358" s="39" t="s">
        <v>33891</v>
      </c>
      <c r="E358" s="39" t="s">
        <v>33955</v>
      </c>
      <c r="F358">
        <v>13</v>
      </c>
      <c r="I358" s="39" t="s">
        <v>33956</v>
      </c>
      <c r="L358">
        <v>14</v>
      </c>
      <c r="O358">
        <v>37</v>
      </c>
      <c r="R358" s="39" t="s">
        <v>35050</v>
      </c>
      <c r="U358" s="39" t="s">
        <v>35051</v>
      </c>
      <c r="X358" s="39" t="s">
        <v>24770</v>
      </c>
      <c r="Y358">
        <v>0</v>
      </c>
      <c r="AA358" s="39" t="s">
        <v>23209</v>
      </c>
      <c r="AB358">
        <v>1</v>
      </c>
      <c r="AD358" s="39" t="s">
        <v>23210</v>
      </c>
      <c r="AE358">
        <v>1</v>
      </c>
      <c r="AG358" s="39" t="s">
        <v>23211</v>
      </c>
      <c r="AH358">
        <v>1</v>
      </c>
      <c r="AJ358" s="39" t="s">
        <v>35052</v>
      </c>
      <c r="AM358" s="39" t="s">
        <v>35053</v>
      </c>
      <c r="AP358" s="39" t="s">
        <v>35054</v>
      </c>
      <c r="AS358" s="39" t="s">
        <v>35055</v>
      </c>
      <c r="AV358" s="39" t="s">
        <v>314</v>
      </c>
      <c r="AW358">
        <v>1</v>
      </c>
      <c r="AY358" s="39" t="s">
        <v>16918</v>
      </c>
      <c r="AZ358">
        <v>1</v>
      </c>
      <c r="BB358" s="39" t="s">
        <v>20679</v>
      </c>
      <c r="BC358">
        <v>1</v>
      </c>
      <c r="BE358" s="39" t="s">
        <v>23216</v>
      </c>
      <c r="BF358">
        <v>1</v>
      </c>
      <c r="BH358" s="39" t="s">
        <v>21853</v>
      </c>
      <c r="BI358">
        <v>1</v>
      </c>
      <c r="BK358" s="39" t="s">
        <v>21156</v>
      </c>
      <c r="BL358">
        <v>1</v>
      </c>
      <c r="BN358" s="39" t="s">
        <v>21157</v>
      </c>
      <c r="BO358">
        <v>1</v>
      </c>
      <c r="BQ358" s="39" t="s">
        <v>23217</v>
      </c>
      <c r="BR358">
        <v>1</v>
      </c>
      <c r="BT358" s="39" t="s">
        <v>23226</v>
      </c>
      <c r="BU358">
        <v>1</v>
      </c>
      <c r="BW358" s="39" t="s">
        <v>16918</v>
      </c>
      <c r="BX358">
        <v>0</v>
      </c>
      <c r="BZ358" s="39" t="s">
        <v>20593</v>
      </c>
      <c r="CA358">
        <v>1</v>
      </c>
      <c r="CC358" s="39" t="s">
        <v>35056</v>
      </c>
      <c r="CF358" s="39" t="s">
        <v>35057</v>
      </c>
    </row>
    <row r="359" spans="1:84" x14ac:dyDescent="0.3">
      <c r="A359">
        <v>358</v>
      </c>
      <c r="B359" s="1">
        <v>45908.460486111115</v>
      </c>
      <c r="C359" s="1">
        <v>45908.465787037036</v>
      </c>
      <c r="D359" s="39" t="s">
        <v>2719</v>
      </c>
      <c r="E359" s="39" t="s">
        <v>2720</v>
      </c>
      <c r="F359">
        <v>6</v>
      </c>
      <c r="I359" s="39" t="s">
        <v>2721</v>
      </c>
      <c r="L359">
        <v>5</v>
      </c>
      <c r="O359">
        <v>9</v>
      </c>
      <c r="R359" s="39" t="s">
        <v>35058</v>
      </c>
      <c r="U359" s="39" t="s">
        <v>35059</v>
      </c>
      <c r="X359" s="39" t="s">
        <v>23980</v>
      </c>
      <c r="Y359">
        <v>1</v>
      </c>
      <c r="AA359" s="39" t="s">
        <v>23209</v>
      </c>
      <c r="AB359">
        <v>1</v>
      </c>
      <c r="AD359" s="39" t="s">
        <v>23303</v>
      </c>
      <c r="AE359">
        <v>0</v>
      </c>
      <c r="AG359" s="39" t="s">
        <v>23211</v>
      </c>
      <c r="AH359">
        <v>1</v>
      </c>
      <c r="AJ359" s="39" t="s">
        <v>23232</v>
      </c>
      <c r="AM359" s="39" t="s">
        <v>35060</v>
      </c>
      <c r="AP359" s="39" t="s">
        <v>35061</v>
      </c>
      <c r="AS359" s="39" t="s">
        <v>35062</v>
      </c>
      <c r="AV359" s="39" t="s">
        <v>314</v>
      </c>
      <c r="AW359">
        <v>1</v>
      </c>
      <c r="AY359" s="39" t="s">
        <v>16918</v>
      </c>
      <c r="AZ359">
        <v>1</v>
      </c>
      <c r="BB359" s="39" t="s">
        <v>20679</v>
      </c>
      <c r="BC359">
        <v>1</v>
      </c>
      <c r="BE359" s="39" t="s">
        <v>21853</v>
      </c>
      <c r="BF359">
        <v>0</v>
      </c>
      <c r="BH359" s="39" t="s">
        <v>23216</v>
      </c>
      <c r="BI359">
        <v>0</v>
      </c>
      <c r="BK359" s="39" t="s">
        <v>23217</v>
      </c>
      <c r="BL359">
        <v>0</v>
      </c>
      <c r="BN359" s="39" t="s">
        <v>23226</v>
      </c>
      <c r="BO359">
        <v>0</v>
      </c>
      <c r="BQ359" s="39" t="s">
        <v>21156</v>
      </c>
      <c r="BR359">
        <v>0</v>
      </c>
      <c r="BT359" s="39" t="s">
        <v>21157</v>
      </c>
      <c r="BU359">
        <v>0</v>
      </c>
      <c r="BW359" s="39" t="s">
        <v>20593</v>
      </c>
      <c r="BX359">
        <v>0</v>
      </c>
      <c r="BZ359" s="39" t="s">
        <v>16918</v>
      </c>
      <c r="CA359">
        <v>0</v>
      </c>
      <c r="CC359" s="39" t="s">
        <v>35063</v>
      </c>
      <c r="CF359" s="39" t="s">
        <v>35064</v>
      </c>
    </row>
    <row r="360" spans="1:84" x14ac:dyDescent="0.3">
      <c r="A360">
        <v>359</v>
      </c>
      <c r="B360" s="1">
        <v>45908.473032407404</v>
      </c>
      <c r="C360" s="1">
        <v>45908.476099537038</v>
      </c>
      <c r="D360" s="39" t="s">
        <v>2708</v>
      </c>
      <c r="E360" s="39" t="s">
        <v>2709</v>
      </c>
      <c r="F360">
        <v>2</v>
      </c>
      <c r="I360" s="39" t="s">
        <v>2709</v>
      </c>
      <c r="L360">
        <v>5</v>
      </c>
      <c r="O360">
        <v>25</v>
      </c>
      <c r="R360" s="39" t="s">
        <v>35065</v>
      </c>
      <c r="U360" s="39" t="s">
        <v>35066</v>
      </c>
      <c r="X360" s="39" t="s">
        <v>35067</v>
      </c>
      <c r="Y360">
        <v>0</v>
      </c>
      <c r="AA360" s="39" t="s">
        <v>23774</v>
      </c>
      <c r="AB360">
        <v>0</v>
      </c>
      <c r="AD360" s="39" t="s">
        <v>23211</v>
      </c>
      <c r="AE360">
        <v>0</v>
      </c>
      <c r="AG360" s="39" t="s">
        <v>23304</v>
      </c>
      <c r="AH360">
        <v>0</v>
      </c>
      <c r="AJ360" s="39" t="s">
        <v>35068</v>
      </c>
      <c r="AM360" s="39" t="s">
        <v>35069</v>
      </c>
      <c r="AP360" s="39" t="s">
        <v>35070</v>
      </c>
      <c r="AS360" s="39" t="s">
        <v>35071</v>
      </c>
      <c r="AV360" s="39" t="s">
        <v>23216</v>
      </c>
      <c r="AW360">
        <v>0</v>
      </c>
      <c r="AY360" s="39" t="s">
        <v>20679</v>
      </c>
      <c r="AZ360">
        <v>0</v>
      </c>
      <c r="BB360" s="39" t="s">
        <v>21156</v>
      </c>
      <c r="BC360">
        <v>0</v>
      </c>
      <c r="BE360" s="39" t="s">
        <v>21157</v>
      </c>
      <c r="BF360">
        <v>0</v>
      </c>
      <c r="BH360" s="39" t="s">
        <v>20679</v>
      </c>
      <c r="BI360">
        <v>0</v>
      </c>
      <c r="BK360" s="39" t="s">
        <v>20593</v>
      </c>
      <c r="BL360">
        <v>0</v>
      </c>
      <c r="BN360" s="39" t="s">
        <v>21157</v>
      </c>
      <c r="BO360">
        <v>1</v>
      </c>
      <c r="BQ360" s="39" t="s">
        <v>23216</v>
      </c>
      <c r="BR360">
        <v>0</v>
      </c>
      <c r="BT360" s="39" t="s">
        <v>16918</v>
      </c>
      <c r="BU360">
        <v>0</v>
      </c>
      <c r="BW360" s="39" t="s">
        <v>23217</v>
      </c>
      <c r="BX360">
        <v>0</v>
      </c>
      <c r="BZ360" s="39" t="s">
        <v>20593</v>
      </c>
      <c r="CA360">
        <v>1</v>
      </c>
      <c r="CC360" s="39" t="s">
        <v>35072</v>
      </c>
      <c r="CF360" s="39" t="s">
        <v>35073</v>
      </c>
    </row>
    <row r="361" spans="1:84" x14ac:dyDescent="0.3">
      <c r="A361">
        <v>360</v>
      </c>
      <c r="B361" s="1">
        <v>45908.468784722223</v>
      </c>
      <c r="C361" s="1">
        <v>45908.476759259262</v>
      </c>
      <c r="D361" s="39" t="s">
        <v>2804</v>
      </c>
      <c r="E361" s="39" t="s">
        <v>2805</v>
      </c>
      <c r="F361">
        <v>7</v>
      </c>
      <c r="I361" s="39" t="s">
        <v>11726</v>
      </c>
      <c r="L361">
        <v>5</v>
      </c>
      <c r="O361">
        <v>21</v>
      </c>
      <c r="R361" s="39" t="s">
        <v>35074</v>
      </c>
      <c r="U361" s="39" t="s">
        <v>35075</v>
      </c>
      <c r="X361" s="39" t="s">
        <v>23980</v>
      </c>
      <c r="Y361">
        <v>1</v>
      </c>
      <c r="AA361" s="39" t="s">
        <v>23209</v>
      </c>
      <c r="AB361">
        <v>1</v>
      </c>
      <c r="AD361" s="39" t="s">
        <v>23303</v>
      </c>
      <c r="AE361">
        <v>0</v>
      </c>
      <c r="AG361" s="39" t="s">
        <v>23211</v>
      </c>
      <c r="AH361">
        <v>1</v>
      </c>
      <c r="AJ361" s="39" t="s">
        <v>35076</v>
      </c>
      <c r="AM361" s="39" t="s">
        <v>35077</v>
      </c>
      <c r="AP361" s="39" t="s">
        <v>35078</v>
      </c>
      <c r="AS361" s="39" t="s">
        <v>35079</v>
      </c>
      <c r="AV361" s="39" t="s">
        <v>314</v>
      </c>
      <c r="AW361">
        <v>1</v>
      </c>
      <c r="AY361" s="39" t="s">
        <v>16918</v>
      </c>
      <c r="AZ361">
        <v>1</v>
      </c>
      <c r="BB361" s="39" t="s">
        <v>20679</v>
      </c>
      <c r="BC361">
        <v>1</v>
      </c>
      <c r="BE361" s="39" t="s">
        <v>21853</v>
      </c>
      <c r="BF361">
        <v>0</v>
      </c>
      <c r="BH361" s="39" t="s">
        <v>23216</v>
      </c>
      <c r="BI361">
        <v>0</v>
      </c>
      <c r="BK361" s="39" t="s">
        <v>23217</v>
      </c>
      <c r="BL361">
        <v>0</v>
      </c>
      <c r="BN361" s="39" t="s">
        <v>23226</v>
      </c>
      <c r="BO361">
        <v>0</v>
      </c>
      <c r="BQ361" s="39" t="s">
        <v>21156</v>
      </c>
      <c r="BR361">
        <v>0</v>
      </c>
      <c r="BT361" s="39" t="s">
        <v>21157</v>
      </c>
      <c r="BU361">
        <v>0</v>
      </c>
      <c r="BW361" s="39" t="s">
        <v>23216</v>
      </c>
      <c r="BX361">
        <v>0</v>
      </c>
      <c r="BZ361" s="39" t="s">
        <v>20593</v>
      </c>
      <c r="CA361">
        <v>1</v>
      </c>
      <c r="CC361" s="39" t="s">
        <v>35080</v>
      </c>
      <c r="CF361" s="39" t="s">
        <v>35081</v>
      </c>
    </row>
    <row r="362" spans="1:84" x14ac:dyDescent="0.3">
      <c r="A362">
        <v>361</v>
      </c>
      <c r="B362" s="1">
        <v>45908.725104166668</v>
      </c>
      <c r="C362" s="1">
        <v>45908.733101851853</v>
      </c>
      <c r="D362" s="39" t="s">
        <v>33857</v>
      </c>
      <c r="E362" s="39" t="s">
        <v>33946</v>
      </c>
      <c r="F362">
        <v>8</v>
      </c>
      <c r="I362" s="39" t="s">
        <v>33946</v>
      </c>
      <c r="L362">
        <v>14</v>
      </c>
      <c r="O362">
        <v>27</v>
      </c>
      <c r="R362" s="39" t="s">
        <v>35082</v>
      </c>
      <c r="U362" s="39" t="s">
        <v>35083</v>
      </c>
      <c r="X362" s="39" t="s">
        <v>35029</v>
      </c>
      <c r="Y362">
        <v>0</v>
      </c>
      <c r="AA362" s="39" t="s">
        <v>23209</v>
      </c>
      <c r="AB362">
        <v>1</v>
      </c>
      <c r="AD362" s="39" t="s">
        <v>23210</v>
      </c>
      <c r="AE362">
        <v>1</v>
      </c>
      <c r="AG362" s="39" t="s">
        <v>23211</v>
      </c>
      <c r="AH362">
        <v>1</v>
      </c>
      <c r="AJ362" s="39" t="s">
        <v>35084</v>
      </c>
      <c r="AM362" s="39" t="s">
        <v>23406</v>
      </c>
      <c r="AP362" s="39" t="s">
        <v>25515</v>
      </c>
      <c r="AS362" s="39" t="s">
        <v>35085</v>
      </c>
      <c r="AV362" s="39" t="s">
        <v>314</v>
      </c>
      <c r="AW362">
        <v>1</v>
      </c>
      <c r="AY362" s="39" t="s">
        <v>16918</v>
      </c>
      <c r="AZ362">
        <v>1</v>
      </c>
      <c r="BB362" s="39" t="s">
        <v>20679</v>
      </c>
      <c r="BC362">
        <v>1</v>
      </c>
      <c r="BE362" s="39" t="s">
        <v>21156</v>
      </c>
      <c r="BF362">
        <v>0</v>
      </c>
      <c r="BH362" s="39" t="s">
        <v>21853</v>
      </c>
      <c r="BI362">
        <v>1</v>
      </c>
      <c r="BK362" s="39" t="s">
        <v>23216</v>
      </c>
      <c r="BL362">
        <v>0</v>
      </c>
      <c r="BN362" s="39" t="s">
        <v>23216</v>
      </c>
      <c r="BO362">
        <v>0</v>
      </c>
      <c r="BQ362" s="39" t="s">
        <v>21157</v>
      </c>
      <c r="BR362">
        <v>0</v>
      </c>
      <c r="BT362" s="39" t="s">
        <v>23217</v>
      </c>
      <c r="BU362">
        <v>0</v>
      </c>
      <c r="BW362" s="39" t="s">
        <v>20679</v>
      </c>
      <c r="BX362">
        <v>0</v>
      </c>
      <c r="BZ362" s="39" t="s">
        <v>20593</v>
      </c>
      <c r="CA362">
        <v>1</v>
      </c>
      <c r="CC362" s="39" t="s">
        <v>35086</v>
      </c>
      <c r="CF362" s="39" t="s">
        <v>35087</v>
      </c>
    </row>
    <row r="363" spans="1:84" x14ac:dyDescent="0.3">
      <c r="A363">
        <v>362</v>
      </c>
      <c r="B363" s="1">
        <v>45908.921168981484</v>
      </c>
      <c r="C363" s="1">
        <v>45908.934861111113</v>
      </c>
      <c r="D363" s="39" t="s">
        <v>33838</v>
      </c>
      <c r="E363" s="39" t="s">
        <v>33973</v>
      </c>
      <c r="F363">
        <v>8</v>
      </c>
      <c r="I363" s="39" t="s">
        <v>35088</v>
      </c>
      <c r="L363">
        <v>14</v>
      </c>
      <c r="O363">
        <v>21</v>
      </c>
      <c r="R363" s="39" t="s">
        <v>35089</v>
      </c>
      <c r="U363" s="39" t="s">
        <v>35090</v>
      </c>
      <c r="X363" s="39" t="s">
        <v>35029</v>
      </c>
      <c r="Y363">
        <v>0</v>
      </c>
      <c r="AA363" s="39" t="s">
        <v>23209</v>
      </c>
      <c r="AB363">
        <v>1</v>
      </c>
      <c r="AD363" s="39" t="s">
        <v>23210</v>
      </c>
      <c r="AE363">
        <v>1</v>
      </c>
      <c r="AG363" s="39" t="s">
        <v>23211</v>
      </c>
      <c r="AH363">
        <v>1</v>
      </c>
      <c r="AJ363" s="39" t="s">
        <v>35091</v>
      </c>
      <c r="AM363" s="39" t="s">
        <v>24772</v>
      </c>
      <c r="AP363" s="39" t="s">
        <v>35092</v>
      </c>
      <c r="AS363" s="39" t="s">
        <v>35093</v>
      </c>
      <c r="AV363" s="39" t="s">
        <v>314</v>
      </c>
      <c r="AW363">
        <v>1</v>
      </c>
      <c r="AY363" s="39" t="s">
        <v>16918</v>
      </c>
      <c r="AZ363">
        <v>1</v>
      </c>
      <c r="BB363" s="39" t="s">
        <v>20679</v>
      </c>
      <c r="BC363">
        <v>1</v>
      </c>
      <c r="BE363" s="39" t="s">
        <v>21853</v>
      </c>
      <c r="BF363">
        <v>0</v>
      </c>
      <c r="BH363" s="39" t="s">
        <v>23216</v>
      </c>
      <c r="BI363">
        <v>0</v>
      </c>
      <c r="BK363" s="39" t="s">
        <v>23226</v>
      </c>
      <c r="BL363">
        <v>0</v>
      </c>
      <c r="BN363" s="39" t="s">
        <v>23217</v>
      </c>
      <c r="BO363">
        <v>0</v>
      </c>
      <c r="BQ363" s="39" t="s">
        <v>21156</v>
      </c>
      <c r="BR363">
        <v>0</v>
      </c>
      <c r="BT363" s="39" t="s">
        <v>23226</v>
      </c>
      <c r="BU363">
        <v>1</v>
      </c>
      <c r="BW363" s="39" t="s">
        <v>21157</v>
      </c>
      <c r="BX363">
        <v>0</v>
      </c>
      <c r="BZ363" s="39" t="s">
        <v>20593</v>
      </c>
      <c r="CA363">
        <v>1</v>
      </c>
      <c r="CC363" s="39" t="s">
        <v>24089</v>
      </c>
      <c r="CF363" s="39" t="s">
        <v>35094</v>
      </c>
    </row>
    <row r="364" spans="1:84" x14ac:dyDescent="0.3">
      <c r="A364">
        <v>363</v>
      </c>
      <c r="B364" s="1">
        <v>45908.927256944444</v>
      </c>
      <c r="C364" s="1">
        <v>45908.938460648147</v>
      </c>
      <c r="D364" s="39" t="s">
        <v>33812</v>
      </c>
      <c r="E364" s="39" t="s">
        <v>34278</v>
      </c>
      <c r="F364">
        <v>9</v>
      </c>
      <c r="I364" s="39" t="s">
        <v>34279</v>
      </c>
      <c r="L364">
        <v>14</v>
      </c>
      <c r="O364">
        <v>14</v>
      </c>
      <c r="R364" s="39" t="s">
        <v>35095</v>
      </c>
      <c r="U364" s="39" t="s">
        <v>35096</v>
      </c>
      <c r="X364" s="39" t="s">
        <v>23980</v>
      </c>
      <c r="Y364">
        <v>1</v>
      </c>
      <c r="AA364" s="39" t="s">
        <v>23774</v>
      </c>
      <c r="AB364">
        <v>0</v>
      </c>
      <c r="AD364" s="39" t="s">
        <v>23210</v>
      </c>
      <c r="AE364">
        <v>1</v>
      </c>
      <c r="AG364" s="39" t="s">
        <v>23209</v>
      </c>
      <c r="AH364">
        <v>0</v>
      </c>
      <c r="AJ364" s="39" t="s">
        <v>35097</v>
      </c>
      <c r="AM364" s="39" t="s">
        <v>35098</v>
      </c>
      <c r="AP364" s="39" t="s">
        <v>35099</v>
      </c>
      <c r="AS364" s="39" t="s">
        <v>35100</v>
      </c>
      <c r="AV364" s="39" t="s">
        <v>314</v>
      </c>
      <c r="AW364">
        <v>1</v>
      </c>
      <c r="AY364" s="39" t="s">
        <v>21853</v>
      </c>
      <c r="AZ364">
        <v>0</v>
      </c>
      <c r="BB364" s="39" t="s">
        <v>20679</v>
      </c>
      <c r="BC364">
        <v>1</v>
      </c>
      <c r="BE364" s="39" t="s">
        <v>23216</v>
      </c>
      <c r="BF364">
        <v>1</v>
      </c>
      <c r="BH364" s="39" t="s">
        <v>21156</v>
      </c>
      <c r="BI364">
        <v>0</v>
      </c>
      <c r="BK364" s="39" t="s">
        <v>314</v>
      </c>
      <c r="BL364">
        <v>0</v>
      </c>
      <c r="BN364" s="39" t="s">
        <v>21157</v>
      </c>
      <c r="BO364">
        <v>1</v>
      </c>
      <c r="BQ364" s="39" t="s">
        <v>23217</v>
      </c>
      <c r="BR364">
        <v>1</v>
      </c>
      <c r="BT364" s="39" t="s">
        <v>23217</v>
      </c>
      <c r="BU364">
        <v>0</v>
      </c>
      <c r="BW364" s="39" t="s">
        <v>21156</v>
      </c>
      <c r="BX364">
        <v>1</v>
      </c>
      <c r="BZ364" s="39" t="s">
        <v>20593</v>
      </c>
      <c r="CA364">
        <v>1</v>
      </c>
      <c r="CC364" s="39" t="s">
        <v>35101</v>
      </c>
      <c r="CF364" s="39" t="s">
        <v>35102</v>
      </c>
    </row>
    <row r="365" spans="1:84" x14ac:dyDescent="0.3">
      <c r="A365">
        <v>364</v>
      </c>
      <c r="B365" s="1">
        <v>45909.566643518519</v>
      </c>
      <c r="C365" s="1">
        <v>45909.579432870371</v>
      </c>
      <c r="D365" s="39" t="s">
        <v>422</v>
      </c>
      <c r="E365" s="39" t="s">
        <v>423</v>
      </c>
      <c r="F365">
        <v>9</v>
      </c>
      <c r="I365" s="39" t="s">
        <v>44724</v>
      </c>
      <c r="L365">
        <v>11</v>
      </c>
      <c r="O365">
        <v>37</v>
      </c>
      <c r="R365" s="39" t="s">
        <v>45939</v>
      </c>
      <c r="U365" s="39" t="s">
        <v>45940</v>
      </c>
      <c r="X365" s="39" t="s">
        <v>35029</v>
      </c>
      <c r="Y365">
        <v>0</v>
      </c>
      <c r="AA365" s="39" t="s">
        <v>23209</v>
      </c>
      <c r="AB365">
        <v>1</v>
      </c>
      <c r="AD365" s="39" t="s">
        <v>23303</v>
      </c>
      <c r="AE365">
        <v>0</v>
      </c>
      <c r="AG365" s="39" t="s">
        <v>23774</v>
      </c>
      <c r="AH365">
        <v>0</v>
      </c>
      <c r="AJ365" s="39" t="s">
        <v>45941</v>
      </c>
      <c r="AM365" s="39" t="s">
        <v>45942</v>
      </c>
      <c r="AP365" s="39" t="s">
        <v>45943</v>
      </c>
      <c r="AS365" s="39" t="s">
        <v>45944</v>
      </c>
      <c r="AV365" s="39" t="s">
        <v>314</v>
      </c>
      <c r="AW365">
        <v>1</v>
      </c>
      <c r="AY365" s="39" t="s">
        <v>16918</v>
      </c>
      <c r="AZ365">
        <v>1</v>
      </c>
      <c r="BB365" s="39" t="s">
        <v>20679</v>
      </c>
      <c r="BC365">
        <v>1</v>
      </c>
      <c r="BE365" s="39" t="s">
        <v>23216</v>
      </c>
      <c r="BF365">
        <v>1</v>
      </c>
      <c r="BH365" s="39" t="s">
        <v>21853</v>
      </c>
      <c r="BI365">
        <v>1</v>
      </c>
      <c r="BK365" s="39" t="s">
        <v>21853</v>
      </c>
      <c r="BL365">
        <v>0</v>
      </c>
      <c r="BN365" s="39" t="s">
        <v>21157</v>
      </c>
      <c r="BO365">
        <v>1</v>
      </c>
      <c r="BQ365" s="39" t="s">
        <v>23226</v>
      </c>
      <c r="BR365">
        <v>0</v>
      </c>
      <c r="BT365" s="39" t="s">
        <v>23217</v>
      </c>
      <c r="BU365">
        <v>0</v>
      </c>
      <c r="BW365" s="39" t="s">
        <v>21156</v>
      </c>
      <c r="BX365">
        <v>1</v>
      </c>
      <c r="BZ365" s="39" t="s">
        <v>20593</v>
      </c>
      <c r="CA365">
        <v>1</v>
      </c>
      <c r="CC365" s="39" t="s">
        <v>45945</v>
      </c>
      <c r="CF365" s="39" t="s">
        <v>45946</v>
      </c>
    </row>
    <row r="366" spans="1:84" x14ac:dyDescent="0.3">
      <c r="A366">
        <v>365</v>
      </c>
      <c r="B366" s="1">
        <v>45909.591296296298</v>
      </c>
      <c r="C366" s="1">
        <v>45909.591504629629</v>
      </c>
      <c r="D366" s="39" t="s">
        <v>330</v>
      </c>
      <c r="E366" s="39" t="s">
        <v>331</v>
      </c>
      <c r="F366">
        <v>7</v>
      </c>
      <c r="I366" s="39" t="s">
        <v>6611</v>
      </c>
      <c r="L366">
        <v>11</v>
      </c>
      <c r="O366">
        <v>7</v>
      </c>
      <c r="R366" s="39" t="s">
        <v>45947</v>
      </c>
      <c r="U366" s="39" t="s">
        <v>45948</v>
      </c>
      <c r="X366" s="39" t="s">
        <v>45949</v>
      </c>
      <c r="Y366">
        <v>0</v>
      </c>
      <c r="AA366" s="39" t="s">
        <v>23210</v>
      </c>
      <c r="AB366">
        <v>0</v>
      </c>
      <c r="AD366" s="39" t="s">
        <v>23210</v>
      </c>
      <c r="AE366">
        <v>1</v>
      </c>
      <c r="AG366" s="39" t="s">
        <v>23304</v>
      </c>
      <c r="AH366">
        <v>0</v>
      </c>
      <c r="AJ366" s="39" t="s">
        <v>45950</v>
      </c>
      <c r="AM366" s="39" t="s">
        <v>24322</v>
      </c>
      <c r="AP366" s="39" t="s">
        <v>45951</v>
      </c>
      <c r="AS366" s="39" t="s">
        <v>35024</v>
      </c>
      <c r="AV366" s="39" t="s">
        <v>314</v>
      </c>
      <c r="AW366">
        <v>1</v>
      </c>
      <c r="AY366" s="39" t="s">
        <v>23226</v>
      </c>
      <c r="AZ366">
        <v>0</v>
      </c>
      <c r="BB366" s="39" t="s">
        <v>20679</v>
      </c>
      <c r="BC366">
        <v>1</v>
      </c>
      <c r="BE366" s="39" t="s">
        <v>23216</v>
      </c>
      <c r="BF366">
        <v>1</v>
      </c>
      <c r="BH366" s="39" t="s">
        <v>21156</v>
      </c>
      <c r="BI366">
        <v>0</v>
      </c>
      <c r="BK366" s="39" t="s">
        <v>16918</v>
      </c>
      <c r="BL366">
        <v>0</v>
      </c>
      <c r="BN366" s="39" t="s">
        <v>21157</v>
      </c>
      <c r="BO366">
        <v>1</v>
      </c>
      <c r="BQ366" s="39" t="s">
        <v>23217</v>
      </c>
      <c r="BR366">
        <v>1</v>
      </c>
      <c r="BT366" s="39" t="s">
        <v>23217</v>
      </c>
      <c r="BU366">
        <v>0</v>
      </c>
      <c r="BW366" s="39" t="s">
        <v>16918</v>
      </c>
      <c r="BX366">
        <v>0</v>
      </c>
      <c r="BZ366" s="39" t="s">
        <v>20593</v>
      </c>
      <c r="CA366">
        <v>1</v>
      </c>
      <c r="CC366" s="39" t="s">
        <v>45952</v>
      </c>
      <c r="CF366" s="39" t="s">
        <v>45953</v>
      </c>
    </row>
    <row r="367" spans="1:84" x14ac:dyDescent="0.3">
      <c r="A367">
        <v>366</v>
      </c>
      <c r="B367" s="1">
        <v>45909.588020833333</v>
      </c>
      <c r="C367" s="1">
        <v>45909.595706018517</v>
      </c>
      <c r="D367" s="39" t="s">
        <v>33781</v>
      </c>
      <c r="E367" s="39" t="s">
        <v>36139</v>
      </c>
      <c r="F367">
        <v>5</v>
      </c>
      <c r="I367" s="39" t="s">
        <v>36139</v>
      </c>
      <c r="L367">
        <v>14</v>
      </c>
      <c r="O367">
        <v>5</v>
      </c>
      <c r="R367" s="39" t="s">
        <v>45954</v>
      </c>
      <c r="U367" s="39" t="s">
        <v>45955</v>
      </c>
      <c r="X367" s="39" t="s">
        <v>24340</v>
      </c>
      <c r="Y367">
        <v>0</v>
      </c>
      <c r="AA367" s="39" t="s">
        <v>23774</v>
      </c>
      <c r="AB367">
        <v>0</v>
      </c>
      <c r="AD367" s="39" t="s">
        <v>23209</v>
      </c>
      <c r="AE367">
        <v>0</v>
      </c>
      <c r="AG367" s="39" t="s">
        <v>23774</v>
      </c>
      <c r="AH367">
        <v>0</v>
      </c>
      <c r="AJ367" s="39" t="s">
        <v>45956</v>
      </c>
      <c r="AM367" s="39" t="s">
        <v>45957</v>
      </c>
      <c r="AP367" s="39" t="s">
        <v>45958</v>
      </c>
      <c r="AS367" s="39" t="s">
        <v>45959</v>
      </c>
      <c r="AV367" s="39" t="s">
        <v>314</v>
      </c>
      <c r="AW367">
        <v>1</v>
      </c>
      <c r="AY367" s="39" t="s">
        <v>23217</v>
      </c>
      <c r="AZ367">
        <v>0</v>
      </c>
      <c r="BB367" s="39" t="s">
        <v>20679</v>
      </c>
      <c r="BC367">
        <v>1</v>
      </c>
      <c r="BE367" s="39" t="s">
        <v>21853</v>
      </c>
      <c r="BF367">
        <v>0</v>
      </c>
      <c r="BH367" s="39" t="s">
        <v>23216</v>
      </c>
      <c r="BI367">
        <v>0</v>
      </c>
      <c r="BK367" s="39" t="s">
        <v>21157</v>
      </c>
      <c r="BL367">
        <v>0</v>
      </c>
      <c r="BN367" s="39" t="s">
        <v>21157</v>
      </c>
      <c r="BO367">
        <v>1</v>
      </c>
      <c r="BQ367" s="39" t="s">
        <v>20679</v>
      </c>
      <c r="BR367">
        <v>0</v>
      </c>
      <c r="BT367" s="39" t="s">
        <v>23217</v>
      </c>
      <c r="BU367">
        <v>0</v>
      </c>
      <c r="BW367" s="39" t="s">
        <v>21156</v>
      </c>
      <c r="BX367">
        <v>1</v>
      </c>
      <c r="BZ367" s="39" t="s">
        <v>20593</v>
      </c>
      <c r="CA367">
        <v>1</v>
      </c>
      <c r="CC367" s="39" t="s">
        <v>45960</v>
      </c>
      <c r="CF367" s="39" t="s">
        <v>45961</v>
      </c>
    </row>
    <row r="368" spans="1:84" x14ac:dyDescent="0.3">
      <c r="A368">
        <v>367</v>
      </c>
      <c r="B368" s="1">
        <v>45909.600474537037</v>
      </c>
      <c r="C368" s="1">
        <v>45909.606435185182</v>
      </c>
      <c r="D368" s="39" t="s">
        <v>32138</v>
      </c>
      <c r="E368" s="39" t="s">
        <v>32139</v>
      </c>
      <c r="F368">
        <v>13</v>
      </c>
      <c r="I368" s="39" t="s">
        <v>32140</v>
      </c>
      <c r="L368">
        <v>14</v>
      </c>
      <c r="O368">
        <v>26</v>
      </c>
      <c r="R368" s="39" t="s">
        <v>45962</v>
      </c>
      <c r="U368" s="39" t="s">
        <v>45963</v>
      </c>
      <c r="X368" s="39" t="s">
        <v>35029</v>
      </c>
      <c r="Y368">
        <v>0</v>
      </c>
      <c r="AA368" s="39" t="s">
        <v>23209</v>
      </c>
      <c r="AB368">
        <v>1</v>
      </c>
      <c r="AD368" s="39" t="s">
        <v>23210</v>
      </c>
      <c r="AE368">
        <v>1</v>
      </c>
      <c r="AG368" s="39" t="s">
        <v>23211</v>
      </c>
      <c r="AH368">
        <v>1</v>
      </c>
      <c r="AJ368" s="39" t="s">
        <v>23211</v>
      </c>
      <c r="AM368" s="39" t="s">
        <v>45964</v>
      </c>
      <c r="AP368" s="39" t="s">
        <v>45965</v>
      </c>
      <c r="AS368" s="39" t="s">
        <v>45966</v>
      </c>
      <c r="AV368" s="39" t="s">
        <v>314</v>
      </c>
      <c r="AW368">
        <v>1</v>
      </c>
      <c r="AY368" s="39" t="s">
        <v>16918</v>
      </c>
      <c r="AZ368">
        <v>1</v>
      </c>
      <c r="BB368" s="39" t="s">
        <v>20679</v>
      </c>
      <c r="BC368">
        <v>1</v>
      </c>
      <c r="BE368" s="39" t="s">
        <v>23216</v>
      </c>
      <c r="BF368">
        <v>1</v>
      </c>
      <c r="BH368" s="39" t="s">
        <v>21853</v>
      </c>
      <c r="BI368">
        <v>1</v>
      </c>
      <c r="BK368" s="39" t="s">
        <v>21156</v>
      </c>
      <c r="BL368">
        <v>1</v>
      </c>
      <c r="BN368" s="39" t="s">
        <v>21157</v>
      </c>
      <c r="BO368">
        <v>1</v>
      </c>
      <c r="BQ368" s="39" t="s">
        <v>23217</v>
      </c>
      <c r="BR368">
        <v>1</v>
      </c>
      <c r="BT368" s="39" t="s">
        <v>23217</v>
      </c>
      <c r="BU368">
        <v>0</v>
      </c>
      <c r="BW368" s="39" t="s">
        <v>21156</v>
      </c>
      <c r="BX368">
        <v>1</v>
      </c>
      <c r="BZ368" s="39" t="s">
        <v>20593</v>
      </c>
      <c r="CA368">
        <v>1</v>
      </c>
      <c r="CC368" s="39" t="s">
        <v>45967</v>
      </c>
      <c r="CF368" s="39" t="s">
        <v>45968</v>
      </c>
    </row>
    <row r="369" spans="1:84" x14ac:dyDescent="0.3">
      <c r="A369">
        <v>368</v>
      </c>
      <c r="B369" s="1">
        <v>45909.604386574072</v>
      </c>
      <c r="C369" s="1">
        <v>45909.612384259257</v>
      </c>
      <c r="D369" s="39" t="s">
        <v>33802</v>
      </c>
      <c r="E369" s="39" t="s">
        <v>33913</v>
      </c>
      <c r="F369">
        <v>11</v>
      </c>
      <c r="I369" s="39" t="s">
        <v>33913</v>
      </c>
      <c r="L369">
        <v>14</v>
      </c>
      <c r="O369">
        <v>11</v>
      </c>
      <c r="R369" s="39" t="s">
        <v>45969</v>
      </c>
      <c r="U369" s="39" t="s">
        <v>45970</v>
      </c>
      <c r="X369" s="39" t="s">
        <v>23980</v>
      </c>
      <c r="Y369">
        <v>1</v>
      </c>
      <c r="AA369" s="39" t="s">
        <v>23209</v>
      </c>
      <c r="AB369">
        <v>1</v>
      </c>
      <c r="AD369" s="39" t="s">
        <v>23303</v>
      </c>
      <c r="AE369">
        <v>0</v>
      </c>
      <c r="AG369" s="39" t="s">
        <v>23211</v>
      </c>
      <c r="AH369">
        <v>1</v>
      </c>
      <c r="AJ369" s="39" t="s">
        <v>45971</v>
      </c>
      <c r="AM369" s="39" t="s">
        <v>45972</v>
      </c>
      <c r="AP369" s="39" t="s">
        <v>45973</v>
      </c>
      <c r="AS369" s="39" t="s">
        <v>45974</v>
      </c>
      <c r="AV369" s="39" t="s">
        <v>314</v>
      </c>
      <c r="AW369">
        <v>1</v>
      </c>
      <c r="AY369" s="39" t="s">
        <v>21853</v>
      </c>
      <c r="AZ369">
        <v>0</v>
      </c>
      <c r="BB369" s="39" t="s">
        <v>20679</v>
      </c>
      <c r="BC369">
        <v>1</v>
      </c>
      <c r="BE369" s="39" t="s">
        <v>23216</v>
      </c>
      <c r="BF369">
        <v>1</v>
      </c>
      <c r="BH369" s="39" t="s">
        <v>21156</v>
      </c>
      <c r="BI369">
        <v>0</v>
      </c>
      <c r="BK369" s="39" t="s">
        <v>21156</v>
      </c>
      <c r="BL369">
        <v>1</v>
      </c>
      <c r="BN369" s="39" t="s">
        <v>21157</v>
      </c>
      <c r="BO369">
        <v>1</v>
      </c>
      <c r="BQ369" s="39" t="s">
        <v>23226</v>
      </c>
      <c r="BR369">
        <v>0</v>
      </c>
      <c r="BT369" s="39" t="s">
        <v>23226</v>
      </c>
      <c r="BU369">
        <v>1</v>
      </c>
      <c r="BW369" s="39" t="s">
        <v>21156</v>
      </c>
      <c r="BX369">
        <v>1</v>
      </c>
      <c r="BZ369" s="39" t="s">
        <v>20593</v>
      </c>
      <c r="CA369">
        <v>1</v>
      </c>
      <c r="CC369" s="39" t="s">
        <v>45975</v>
      </c>
      <c r="CF369" s="39" t="s">
        <v>45976</v>
      </c>
    </row>
    <row r="370" spans="1:84" x14ac:dyDescent="0.3">
      <c r="A370">
        <v>369</v>
      </c>
      <c r="B370" s="1">
        <v>45909.652615740742</v>
      </c>
      <c r="C370" s="1">
        <v>45909.655648148146</v>
      </c>
      <c r="D370" s="39" t="s">
        <v>33868</v>
      </c>
      <c r="E370" s="39" t="s">
        <v>36378</v>
      </c>
      <c r="F370">
        <v>4</v>
      </c>
      <c r="I370" s="39" t="s">
        <v>36378</v>
      </c>
      <c r="L370">
        <v>14</v>
      </c>
      <c r="O370">
        <v>30</v>
      </c>
      <c r="R370" s="39" t="s">
        <v>15184</v>
      </c>
      <c r="U370" s="39" t="s">
        <v>45977</v>
      </c>
      <c r="X370" s="39" t="s">
        <v>45978</v>
      </c>
      <c r="Y370">
        <v>0</v>
      </c>
      <c r="AA370" s="39" t="s">
        <v>23210</v>
      </c>
      <c r="AB370">
        <v>0</v>
      </c>
      <c r="AD370" s="39" t="s">
        <v>23774</v>
      </c>
      <c r="AE370">
        <v>0</v>
      </c>
      <c r="AG370" s="39" t="s">
        <v>23304</v>
      </c>
      <c r="AH370">
        <v>0</v>
      </c>
      <c r="AJ370" s="39" t="s">
        <v>24017</v>
      </c>
      <c r="AM370" s="39" t="s">
        <v>45979</v>
      </c>
      <c r="AP370" s="39" t="s">
        <v>45980</v>
      </c>
      <c r="AS370" s="39" t="s">
        <v>45981</v>
      </c>
      <c r="AV370" s="39" t="s">
        <v>21853</v>
      </c>
      <c r="AW370">
        <v>0</v>
      </c>
      <c r="AY370" s="39" t="s">
        <v>23216</v>
      </c>
      <c r="AZ370">
        <v>0</v>
      </c>
      <c r="BB370" s="39" t="s">
        <v>20679</v>
      </c>
      <c r="BC370">
        <v>1</v>
      </c>
      <c r="BE370" s="39" t="s">
        <v>23216</v>
      </c>
      <c r="BF370">
        <v>1</v>
      </c>
      <c r="BH370" s="39" t="s">
        <v>314</v>
      </c>
      <c r="BI370">
        <v>0</v>
      </c>
      <c r="BK370" s="39" t="s">
        <v>23217</v>
      </c>
      <c r="BL370">
        <v>0</v>
      </c>
      <c r="BN370" s="39" t="s">
        <v>16918</v>
      </c>
      <c r="BO370">
        <v>0</v>
      </c>
      <c r="BQ370" s="39" t="s">
        <v>23226</v>
      </c>
      <c r="BR370">
        <v>0</v>
      </c>
      <c r="BT370" s="39" t="s">
        <v>21157</v>
      </c>
      <c r="BU370">
        <v>0</v>
      </c>
      <c r="BW370" s="39" t="s">
        <v>21156</v>
      </c>
      <c r="BX370">
        <v>1</v>
      </c>
      <c r="BZ370" s="39" t="s">
        <v>20593</v>
      </c>
      <c r="CA370">
        <v>1</v>
      </c>
      <c r="CC370" s="39" t="s">
        <v>45982</v>
      </c>
      <c r="CF370" s="39" t="s">
        <v>45983</v>
      </c>
    </row>
    <row r="371" spans="1:84" x14ac:dyDescent="0.3">
      <c r="A371">
        <v>370</v>
      </c>
      <c r="B371" s="1">
        <v>45909.86210648148</v>
      </c>
      <c r="C371" s="1">
        <v>45909.872372685182</v>
      </c>
      <c r="D371" s="39" t="s">
        <v>435</v>
      </c>
      <c r="E371" s="39" t="s">
        <v>436</v>
      </c>
      <c r="F371">
        <v>10</v>
      </c>
      <c r="I371" s="39" t="s">
        <v>436</v>
      </c>
      <c r="L371">
        <v>11</v>
      </c>
      <c r="O371">
        <v>8</v>
      </c>
      <c r="R371" s="39" t="s">
        <v>45984</v>
      </c>
      <c r="U371" s="39" t="s">
        <v>45985</v>
      </c>
      <c r="X371" s="39" t="s">
        <v>23914</v>
      </c>
      <c r="Y371">
        <v>0</v>
      </c>
      <c r="AA371" s="39" t="s">
        <v>23209</v>
      </c>
      <c r="AB371">
        <v>1</v>
      </c>
      <c r="AD371" s="39" t="s">
        <v>23303</v>
      </c>
      <c r="AE371">
        <v>0</v>
      </c>
      <c r="AG371" s="39" t="s">
        <v>23211</v>
      </c>
      <c r="AH371">
        <v>1</v>
      </c>
      <c r="AJ371" s="39" t="s">
        <v>45986</v>
      </c>
      <c r="AM371" s="39" t="s">
        <v>45987</v>
      </c>
      <c r="AP371" s="39" t="s">
        <v>45988</v>
      </c>
      <c r="AS371" s="39" t="s">
        <v>45989</v>
      </c>
      <c r="AV371" s="39" t="s">
        <v>314</v>
      </c>
      <c r="AW371">
        <v>1</v>
      </c>
      <c r="AY371" s="39" t="s">
        <v>16918</v>
      </c>
      <c r="AZ371">
        <v>1</v>
      </c>
      <c r="BB371" s="39" t="s">
        <v>20679</v>
      </c>
      <c r="BC371">
        <v>1</v>
      </c>
      <c r="BE371" s="39" t="s">
        <v>23216</v>
      </c>
      <c r="BF371">
        <v>1</v>
      </c>
      <c r="BH371" s="39" t="s">
        <v>21853</v>
      </c>
      <c r="BI371">
        <v>1</v>
      </c>
      <c r="BK371" s="39" t="s">
        <v>21156</v>
      </c>
      <c r="BL371">
        <v>1</v>
      </c>
      <c r="BN371" s="39" t="s">
        <v>21157</v>
      </c>
      <c r="BO371">
        <v>1</v>
      </c>
      <c r="BQ371" s="39" t="s">
        <v>20593</v>
      </c>
      <c r="BR371">
        <v>0</v>
      </c>
      <c r="BT371" s="39" t="s">
        <v>23217</v>
      </c>
      <c r="BU371">
        <v>0</v>
      </c>
      <c r="BW371" s="39" t="s">
        <v>23226</v>
      </c>
      <c r="BX371">
        <v>0</v>
      </c>
      <c r="BZ371" s="39" t="s">
        <v>20593</v>
      </c>
      <c r="CA371">
        <v>1</v>
      </c>
      <c r="CC371" s="39" t="s">
        <v>45990</v>
      </c>
      <c r="CF371" s="39" t="s">
        <v>45991</v>
      </c>
    </row>
    <row r="372" spans="1:84" x14ac:dyDescent="0.3">
      <c r="A372">
        <v>371</v>
      </c>
      <c r="B372" s="1">
        <v>45909.972905092596</v>
      </c>
      <c r="C372" s="1">
        <v>45909.979513888888</v>
      </c>
      <c r="D372" s="39" t="s">
        <v>4739</v>
      </c>
      <c r="E372" s="39" t="s">
        <v>4740</v>
      </c>
      <c r="F372">
        <v>8</v>
      </c>
      <c r="I372" s="39" t="s">
        <v>4740</v>
      </c>
      <c r="L372">
        <v>14</v>
      </c>
      <c r="O372">
        <v>24</v>
      </c>
      <c r="R372" s="39" t="s">
        <v>45992</v>
      </c>
      <c r="U372" s="39" t="s">
        <v>45993</v>
      </c>
      <c r="X372" s="39" t="s">
        <v>24292</v>
      </c>
      <c r="Y372">
        <v>0</v>
      </c>
      <c r="AA372" s="39" t="s">
        <v>23209</v>
      </c>
      <c r="AB372">
        <v>1</v>
      </c>
      <c r="AD372" s="39" t="s">
        <v>23303</v>
      </c>
      <c r="AE372">
        <v>0</v>
      </c>
      <c r="AG372" s="39" t="s">
        <v>23211</v>
      </c>
      <c r="AH372">
        <v>1</v>
      </c>
      <c r="AJ372" s="39" t="s">
        <v>45994</v>
      </c>
      <c r="AM372" s="39" t="s">
        <v>45995</v>
      </c>
      <c r="AP372" s="39" t="s">
        <v>45996</v>
      </c>
      <c r="AS372" s="39" t="s">
        <v>45997</v>
      </c>
      <c r="AV372" s="39" t="s">
        <v>21853</v>
      </c>
      <c r="AW372">
        <v>0</v>
      </c>
      <c r="AY372" s="39" t="s">
        <v>23217</v>
      </c>
      <c r="AZ372">
        <v>0</v>
      </c>
      <c r="BB372" s="39" t="s">
        <v>20679</v>
      </c>
      <c r="BC372">
        <v>1</v>
      </c>
      <c r="BE372" s="39" t="s">
        <v>21853</v>
      </c>
      <c r="BF372">
        <v>0</v>
      </c>
      <c r="BH372" s="39" t="s">
        <v>23216</v>
      </c>
      <c r="BI372">
        <v>0</v>
      </c>
      <c r="BK372" s="39" t="s">
        <v>21156</v>
      </c>
      <c r="BL372">
        <v>1</v>
      </c>
      <c r="BN372" s="39" t="s">
        <v>21157</v>
      </c>
      <c r="BO372">
        <v>1</v>
      </c>
      <c r="BQ372" s="39" t="s">
        <v>20593</v>
      </c>
      <c r="BR372">
        <v>0</v>
      </c>
      <c r="BT372" s="39" t="s">
        <v>23226</v>
      </c>
      <c r="BU372">
        <v>1</v>
      </c>
      <c r="BW372" s="39" t="s">
        <v>21156</v>
      </c>
      <c r="BX372">
        <v>1</v>
      </c>
      <c r="BZ372" s="39" t="s">
        <v>20593</v>
      </c>
      <c r="CA372">
        <v>1</v>
      </c>
      <c r="CC372" s="39" t="s">
        <v>45998</v>
      </c>
      <c r="CF372" s="39" t="s">
        <v>45999</v>
      </c>
    </row>
    <row r="373" spans="1:84" x14ac:dyDescent="0.3">
      <c r="A373">
        <v>372</v>
      </c>
      <c r="B373" s="1">
        <v>45910.031111111108</v>
      </c>
      <c r="C373" s="1">
        <v>45910.031226851854</v>
      </c>
      <c r="D373" s="39" t="s">
        <v>33808</v>
      </c>
      <c r="E373" s="39" t="s">
        <v>35495</v>
      </c>
      <c r="F373">
        <v>9</v>
      </c>
      <c r="I373" s="39" t="s">
        <v>35496</v>
      </c>
      <c r="L373">
        <v>14</v>
      </c>
      <c r="O373">
        <v>13</v>
      </c>
      <c r="R373" s="39" t="s">
        <v>46000</v>
      </c>
      <c r="U373" s="39" t="s">
        <v>46001</v>
      </c>
      <c r="X373" s="39" t="s">
        <v>23980</v>
      </c>
      <c r="Y373">
        <v>1</v>
      </c>
      <c r="AA373" s="39" t="s">
        <v>23209</v>
      </c>
      <c r="AB373">
        <v>1</v>
      </c>
      <c r="AD373" s="39" t="s">
        <v>23210</v>
      </c>
      <c r="AE373">
        <v>1</v>
      </c>
      <c r="AG373" s="39" t="s">
        <v>23211</v>
      </c>
      <c r="AH373">
        <v>1</v>
      </c>
      <c r="AJ373" s="39" t="s">
        <v>46002</v>
      </c>
      <c r="AM373" s="39" t="s">
        <v>46003</v>
      </c>
      <c r="AP373" s="39" t="s">
        <v>46004</v>
      </c>
      <c r="AS373" s="39" t="s">
        <v>46005</v>
      </c>
      <c r="AV373" s="39" t="s">
        <v>314</v>
      </c>
      <c r="AW373">
        <v>1</v>
      </c>
      <c r="AY373" s="39" t="s">
        <v>20679</v>
      </c>
      <c r="AZ373">
        <v>0</v>
      </c>
      <c r="BB373" s="39" t="s">
        <v>23216</v>
      </c>
      <c r="BC373">
        <v>0</v>
      </c>
      <c r="BE373" s="39" t="s">
        <v>21156</v>
      </c>
      <c r="BF373">
        <v>0</v>
      </c>
      <c r="BH373" s="39" t="s">
        <v>21853</v>
      </c>
      <c r="BI373">
        <v>1</v>
      </c>
      <c r="BK373" s="39" t="s">
        <v>21156</v>
      </c>
      <c r="BL373">
        <v>1</v>
      </c>
      <c r="BN373" s="39" t="s">
        <v>21853</v>
      </c>
      <c r="BO373">
        <v>0</v>
      </c>
      <c r="BQ373" s="39" t="s">
        <v>21157</v>
      </c>
      <c r="BR373">
        <v>0</v>
      </c>
      <c r="BT373" s="39" t="s">
        <v>21157</v>
      </c>
      <c r="BU373">
        <v>0</v>
      </c>
      <c r="BW373" s="39" t="s">
        <v>21156</v>
      </c>
      <c r="BX373">
        <v>1</v>
      </c>
      <c r="BZ373" s="39" t="s">
        <v>20593</v>
      </c>
      <c r="CA373">
        <v>1</v>
      </c>
      <c r="CC373" s="39" t="s">
        <v>46006</v>
      </c>
      <c r="CF373" s="39" t="s">
        <v>46007</v>
      </c>
    </row>
    <row r="374" spans="1:84" x14ac:dyDescent="0.3">
      <c r="A374">
        <v>373</v>
      </c>
      <c r="B374" s="1">
        <v>45910.435439814813</v>
      </c>
      <c r="C374" s="1">
        <v>45910.449861111112</v>
      </c>
      <c r="D374" s="39" t="s">
        <v>2887</v>
      </c>
      <c r="E374" s="39" t="s">
        <v>2888</v>
      </c>
      <c r="F374">
        <v>4</v>
      </c>
      <c r="I374" s="39" t="s">
        <v>2888</v>
      </c>
      <c r="L374">
        <v>5</v>
      </c>
      <c r="O374">
        <v>33</v>
      </c>
      <c r="R374" s="39" t="s">
        <v>45984</v>
      </c>
      <c r="U374" s="39" t="s">
        <v>46740</v>
      </c>
      <c r="X374" s="39" t="s">
        <v>23914</v>
      </c>
      <c r="Y374">
        <v>0</v>
      </c>
      <c r="AA374" s="39" t="s">
        <v>23774</v>
      </c>
      <c r="AB374">
        <v>0</v>
      </c>
      <c r="AD374" s="39" t="s">
        <v>23210</v>
      </c>
      <c r="AE374">
        <v>1</v>
      </c>
      <c r="AG374" s="39" t="s">
        <v>23210</v>
      </c>
      <c r="AH374">
        <v>0</v>
      </c>
      <c r="AJ374" s="39" t="s">
        <v>46741</v>
      </c>
      <c r="AM374" s="39" t="s">
        <v>46742</v>
      </c>
      <c r="AP374" s="39" t="s">
        <v>46743</v>
      </c>
      <c r="AS374" s="39" t="s">
        <v>46744</v>
      </c>
      <c r="AV374" s="39" t="s">
        <v>314</v>
      </c>
      <c r="AW374">
        <v>1</v>
      </c>
      <c r="AY374" s="39" t="s">
        <v>23226</v>
      </c>
      <c r="AZ374">
        <v>0</v>
      </c>
      <c r="BB374" s="39" t="s">
        <v>16918</v>
      </c>
      <c r="BC374">
        <v>0</v>
      </c>
      <c r="BE374" s="39" t="s">
        <v>20679</v>
      </c>
      <c r="BF374">
        <v>0</v>
      </c>
      <c r="BH374" s="39" t="s">
        <v>21853</v>
      </c>
      <c r="BI374">
        <v>1</v>
      </c>
      <c r="BK374" s="39" t="s">
        <v>23216</v>
      </c>
      <c r="BL374">
        <v>0</v>
      </c>
      <c r="BN374" s="39" t="s">
        <v>20679</v>
      </c>
      <c r="BO374">
        <v>0</v>
      </c>
      <c r="BQ374" s="39" t="s">
        <v>21156</v>
      </c>
      <c r="BR374">
        <v>0</v>
      </c>
      <c r="BT374" s="39" t="s">
        <v>23217</v>
      </c>
      <c r="BU374">
        <v>0</v>
      </c>
      <c r="BW374" s="39" t="s">
        <v>21157</v>
      </c>
      <c r="BX374">
        <v>0</v>
      </c>
      <c r="BZ374" s="39" t="s">
        <v>20593</v>
      </c>
      <c r="CA374">
        <v>1</v>
      </c>
      <c r="CC374" s="39" t="s">
        <v>35056</v>
      </c>
      <c r="CF374" s="39" t="s">
        <v>46745</v>
      </c>
    </row>
    <row r="375" spans="1:84" x14ac:dyDescent="0.3">
      <c r="A375">
        <v>374</v>
      </c>
      <c r="B375" s="1">
        <v>45910.501516203702</v>
      </c>
      <c r="C375" s="1">
        <v>45910.513159722221</v>
      </c>
      <c r="D375" s="39" t="s">
        <v>33816</v>
      </c>
      <c r="E375" s="39" t="s">
        <v>36471</v>
      </c>
      <c r="F375">
        <v>9</v>
      </c>
      <c r="I375" s="39" t="s">
        <v>44832</v>
      </c>
      <c r="L375">
        <v>14</v>
      </c>
      <c r="O375">
        <v>15</v>
      </c>
      <c r="R375" s="39" t="s">
        <v>45984</v>
      </c>
      <c r="U375" s="39" t="s">
        <v>46746</v>
      </c>
      <c r="X375" s="39" t="s">
        <v>23980</v>
      </c>
      <c r="Y375">
        <v>1</v>
      </c>
      <c r="AA375" s="39" t="s">
        <v>23209</v>
      </c>
      <c r="AB375">
        <v>1</v>
      </c>
      <c r="AD375" s="39" t="s">
        <v>23210</v>
      </c>
      <c r="AE375">
        <v>1</v>
      </c>
      <c r="AG375" s="39" t="s">
        <v>23211</v>
      </c>
      <c r="AH375">
        <v>1</v>
      </c>
      <c r="AJ375" s="39" t="s">
        <v>23211</v>
      </c>
      <c r="AM375" s="39" t="s">
        <v>46747</v>
      </c>
      <c r="AP375" s="39" t="s">
        <v>46748</v>
      </c>
      <c r="AS375" s="39" t="s">
        <v>46749</v>
      </c>
      <c r="AV375" s="39" t="s">
        <v>314</v>
      </c>
      <c r="AW375">
        <v>1</v>
      </c>
      <c r="AY375" s="39" t="s">
        <v>16918</v>
      </c>
      <c r="AZ375">
        <v>1</v>
      </c>
      <c r="BB375" s="39" t="s">
        <v>20679</v>
      </c>
      <c r="BC375">
        <v>1</v>
      </c>
      <c r="BE375" s="39" t="s">
        <v>21853</v>
      </c>
      <c r="BF375">
        <v>0</v>
      </c>
      <c r="BH375" s="39" t="s">
        <v>23216</v>
      </c>
      <c r="BI375">
        <v>0</v>
      </c>
      <c r="BK375" s="39" t="s">
        <v>23217</v>
      </c>
      <c r="BL375">
        <v>0</v>
      </c>
      <c r="BN375" s="39" t="s">
        <v>23226</v>
      </c>
      <c r="BO375">
        <v>0</v>
      </c>
      <c r="BQ375" s="39" t="s">
        <v>21156</v>
      </c>
      <c r="BR375">
        <v>0</v>
      </c>
      <c r="BT375" s="39" t="s">
        <v>21157</v>
      </c>
      <c r="BU375">
        <v>0</v>
      </c>
      <c r="BW375" s="39" t="s">
        <v>21156</v>
      </c>
      <c r="BX375">
        <v>1</v>
      </c>
      <c r="BZ375" s="39" t="s">
        <v>20593</v>
      </c>
      <c r="CA375">
        <v>1</v>
      </c>
      <c r="CC375" s="39" t="s">
        <v>35056</v>
      </c>
      <c r="CF375" s="39" t="s">
        <v>46750</v>
      </c>
    </row>
    <row r="376" spans="1:84" x14ac:dyDescent="0.3">
      <c r="A376">
        <v>375</v>
      </c>
      <c r="B376" s="1">
        <v>45910.540821759256</v>
      </c>
      <c r="C376" s="1">
        <v>45910.557766203703</v>
      </c>
      <c r="D376" s="39" t="s">
        <v>3648</v>
      </c>
      <c r="E376" s="39" t="s">
        <v>3649</v>
      </c>
      <c r="F376">
        <v>11</v>
      </c>
      <c r="I376" s="39" t="s">
        <v>3649</v>
      </c>
      <c r="L376">
        <v>8</v>
      </c>
      <c r="O376">
        <v>11</v>
      </c>
      <c r="R376" s="39" t="s">
        <v>46751</v>
      </c>
      <c r="U376" s="39" t="s">
        <v>46752</v>
      </c>
      <c r="X376" s="39" t="s">
        <v>24435</v>
      </c>
      <c r="Y376">
        <v>0</v>
      </c>
      <c r="AA376" s="39" t="s">
        <v>23209</v>
      </c>
      <c r="AB376">
        <v>1</v>
      </c>
      <c r="AD376" s="39" t="s">
        <v>23210</v>
      </c>
      <c r="AE376">
        <v>1</v>
      </c>
      <c r="AG376" s="39" t="s">
        <v>23211</v>
      </c>
      <c r="AH376">
        <v>1</v>
      </c>
      <c r="AJ376" s="39" t="s">
        <v>46753</v>
      </c>
      <c r="AM376" s="39" t="s">
        <v>46754</v>
      </c>
      <c r="AP376" s="39" t="s">
        <v>46755</v>
      </c>
      <c r="AS376" s="39" t="s">
        <v>46756</v>
      </c>
      <c r="AV376" s="39" t="s">
        <v>314</v>
      </c>
      <c r="AW376">
        <v>1</v>
      </c>
      <c r="AY376" s="39" t="s">
        <v>16918</v>
      </c>
      <c r="AZ376">
        <v>1</v>
      </c>
      <c r="BB376" s="39" t="s">
        <v>20679</v>
      </c>
      <c r="BC376">
        <v>1</v>
      </c>
      <c r="BE376" s="39" t="s">
        <v>23216</v>
      </c>
      <c r="BF376">
        <v>1</v>
      </c>
      <c r="BH376" s="39" t="s">
        <v>21853</v>
      </c>
      <c r="BI376">
        <v>1</v>
      </c>
      <c r="BK376" s="39" t="s">
        <v>21157</v>
      </c>
      <c r="BL376">
        <v>0</v>
      </c>
      <c r="BN376" s="39" t="s">
        <v>21157</v>
      </c>
      <c r="BO376">
        <v>1</v>
      </c>
      <c r="BQ376" s="39" t="s">
        <v>23226</v>
      </c>
      <c r="BR376">
        <v>0</v>
      </c>
      <c r="BT376" s="39" t="s">
        <v>23217</v>
      </c>
      <c r="BU376">
        <v>0</v>
      </c>
      <c r="BW376" s="39" t="s">
        <v>21156</v>
      </c>
      <c r="BX376">
        <v>1</v>
      </c>
      <c r="BZ376" s="39" t="s">
        <v>20593</v>
      </c>
      <c r="CA376">
        <v>1</v>
      </c>
      <c r="CC376" s="39" t="s">
        <v>46757</v>
      </c>
      <c r="CF376" s="39" t="s">
        <v>46758</v>
      </c>
    </row>
    <row r="377" spans="1:84" x14ac:dyDescent="0.3">
      <c r="A377">
        <v>376</v>
      </c>
      <c r="B377" s="1">
        <v>45910.563333333332</v>
      </c>
      <c r="C377" s="1">
        <v>45910.574062500003</v>
      </c>
      <c r="D377" s="39" t="s">
        <v>4217</v>
      </c>
      <c r="E377" s="39" t="s">
        <v>4218</v>
      </c>
      <c r="F377">
        <v>12</v>
      </c>
      <c r="I377" s="39" t="s">
        <v>43970</v>
      </c>
      <c r="L377">
        <v>7</v>
      </c>
      <c r="O377">
        <v>37</v>
      </c>
      <c r="R377" s="39" t="s">
        <v>46759</v>
      </c>
      <c r="U377" s="39" t="s">
        <v>46760</v>
      </c>
      <c r="X377" s="39" t="s">
        <v>46761</v>
      </c>
      <c r="Y377">
        <v>0</v>
      </c>
      <c r="AA377" s="39" t="s">
        <v>23209</v>
      </c>
      <c r="AB377">
        <v>1</v>
      </c>
      <c r="AD377" s="39" t="s">
        <v>23210</v>
      </c>
      <c r="AE377">
        <v>1</v>
      </c>
      <c r="AG377" s="39" t="s">
        <v>23211</v>
      </c>
      <c r="AH377">
        <v>1</v>
      </c>
      <c r="AJ377" s="39" t="s">
        <v>46762</v>
      </c>
      <c r="AM377" s="39" t="s">
        <v>46763</v>
      </c>
      <c r="AP377" s="39" t="s">
        <v>46764</v>
      </c>
      <c r="AS377" s="39" t="s">
        <v>46765</v>
      </c>
      <c r="AV377" s="39" t="s">
        <v>314</v>
      </c>
      <c r="AW377">
        <v>1</v>
      </c>
      <c r="AY377" s="39" t="s">
        <v>16918</v>
      </c>
      <c r="AZ377">
        <v>1</v>
      </c>
      <c r="BB377" s="39" t="s">
        <v>20679</v>
      </c>
      <c r="BC377">
        <v>1</v>
      </c>
      <c r="BE377" s="39" t="s">
        <v>23216</v>
      </c>
      <c r="BF377">
        <v>1</v>
      </c>
      <c r="BH377" s="39" t="s">
        <v>21853</v>
      </c>
      <c r="BI377">
        <v>1</v>
      </c>
      <c r="BK377" s="39" t="s">
        <v>21156</v>
      </c>
      <c r="BL377">
        <v>1</v>
      </c>
      <c r="BN377" s="39" t="s">
        <v>21157</v>
      </c>
      <c r="BO377">
        <v>1</v>
      </c>
      <c r="BQ377" s="39" t="s">
        <v>23226</v>
      </c>
      <c r="BR377">
        <v>0</v>
      </c>
      <c r="BT377" s="39" t="s">
        <v>23217</v>
      </c>
      <c r="BU377">
        <v>0</v>
      </c>
      <c r="BW377" s="39" t="s">
        <v>21156</v>
      </c>
      <c r="BX377">
        <v>1</v>
      </c>
      <c r="BZ377" s="39" t="s">
        <v>20593</v>
      </c>
      <c r="CA377">
        <v>1</v>
      </c>
      <c r="CC377" s="39" t="s">
        <v>24955</v>
      </c>
      <c r="CF377" s="39" t="s">
        <v>24956</v>
      </c>
    </row>
    <row r="378" spans="1:84" x14ac:dyDescent="0.3">
      <c r="A378">
        <v>377</v>
      </c>
      <c r="B378" s="1">
        <v>45910.622534722221</v>
      </c>
      <c r="C378" s="1">
        <v>45910.628761574073</v>
      </c>
      <c r="D378" s="39" t="s">
        <v>2111</v>
      </c>
      <c r="E378" s="39" t="s">
        <v>2112</v>
      </c>
      <c r="F378">
        <v>6</v>
      </c>
      <c r="I378" s="39" t="s">
        <v>21472</v>
      </c>
      <c r="L378">
        <v>4</v>
      </c>
      <c r="O378">
        <v>11</v>
      </c>
      <c r="R378" s="39" t="s">
        <v>46766</v>
      </c>
      <c r="U378" s="39" t="s">
        <v>46767</v>
      </c>
      <c r="X378" s="39" t="s">
        <v>23980</v>
      </c>
      <c r="Y378">
        <v>1</v>
      </c>
      <c r="AA378" s="39" t="s">
        <v>23209</v>
      </c>
      <c r="AB378">
        <v>1</v>
      </c>
      <c r="AD378" s="39" t="s">
        <v>23210</v>
      </c>
      <c r="AE378">
        <v>1</v>
      </c>
      <c r="AG378" s="39" t="s">
        <v>23304</v>
      </c>
      <c r="AH378">
        <v>0</v>
      </c>
      <c r="AJ378" s="39" t="s">
        <v>46768</v>
      </c>
      <c r="AM378" s="39" t="s">
        <v>46769</v>
      </c>
      <c r="AP378" s="39" t="s">
        <v>46770</v>
      </c>
      <c r="AS378" s="39" t="s">
        <v>46771</v>
      </c>
      <c r="AV378" s="39" t="s">
        <v>314</v>
      </c>
      <c r="AW378">
        <v>1</v>
      </c>
      <c r="AY378" s="39" t="s">
        <v>21853</v>
      </c>
      <c r="AZ378">
        <v>0</v>
      </c>
      <c r="BB378" s="39" t="s">
        <v>16918</v>
      </c>
      <c r="BC378">
        <v>0</v>
      </c>
      <c r="BE378" s="39" t="s">
        <v>20679</v>
      </c>
      <c r="BF378">
        <v>0</v>
      </c>
      <c r="BH378" s="39" t="s">
        <v>21853</v>
      </c>
      <c r="BI378">
        <v>1</v>
      </c>
      <c r="BK378" s="39" t="s">
        <v>23216</v>
      </c>
      <c r="BL378">
        <v>0</v>
      </c>
      <c r="BN378" s="39" t="s">
        <v>20593</v>
      </c>
      <c r="BO378">
        <v>0</v>
      </c>
      <c r="BQ378" s="39" t="s">
        <v>23226</v>
      </c>
      <c r="BR378">
        <v>0</v>
      </c>
      <c r="BT378" s="39" t="s">
        <v>21156</v>
      </c>
      <c r="BU378">
        <v>0</v>
      </c>
      <c r="BW378" s="39" t="s">
        <v>21157</v>
      </c>
      <c r="BX378">
        <v>0</v>
      </c>
      <c r="BZ378" s="39" t="s">
        <v>20593</v>
      </c>
      <c r="CA378">
        <v>1</v>
      </c>
      <c r="CC378" s="39" t="s">
        <v>46772</v>
      </c>
      <c r="CF378" s="39" t="s">
        <v>46773</v>
      </c>
    </row>
    <row r="379" spans="1:84" x14ac:dyDescent="0.3">
      <c r="A379">
        <v>378</v>
      </c>
      <c r="B379" s="1">
        <v>45910.792662037034</v>
      </c>
      <c r="C379" s="1">
        <v>45910.801562499997</v>
      </c>
      <c r="D379" s="39" t="s">
        <v>33898</v>
      </c>
      <c r="E379" s="39" t="s">
        <v>36232</v>
      </c>
      <c r="F379">
        <v>8</v>
      </c>
      <c r="I379" s="39" t="s">
        <v>42512</v>
      </c>
      <c r="L379">
        <v>14</v>
      </c>
      <c r="O379">
        <v>39</v>
      </c>
      <c r="R379" s="39" t="s">
        <v>46774</v>
      </c>
      <c r="U379" s="39" t="s">
        <v>46775</v>
      </c>
      <c r="X379" s="39" t="s">
        <v>23980</v>
      </c>
      <c r="Y379">
        <v>1</v>
      </c>
      <c r="AA379" s="39" t="s">
        <v>23209</v>
      </c>
      <c r="AB379">
        <v>1</v>
      </c>
      <c r="AD379" s="39" t="s">
        <v>23210</v>
      </c>
      <c r="AE379">
        <v>1</v>
      </c>
      <c r="AG379" s="39" t="s">
        <v>23211</v>
      </c>
      <c r="AH379">
        <v>1</v>
      </c>
      <c r="AJ379" s="39" t="s">
        <v>46776</v>
      </c>
      <c r="AM379" s="39" t="s">
        <v>46777</v>
      </c>
      <c r="AP379" s="39" t="s">
        <v>46743</v>
      </c>
      <c r="AS379" s="39" t="s">
        <v>46744</v>
      </c>
      <c r="AV379" s="39" t="s">
        <v>314</v>
      </c>
      <c r="AW379">
        <v>1</v>
      </c>
      <c r="AY379" s="39" t="s">
        <v>23216</v>
      </c>
      <c r="AZ379">
        <v>0</v>
      </c>
      <c r="BB379" s="39" t="s">
        <v>21853</v>
      </c>
      <c r="BC379">
        <v>0</v>
      </c>
      <c r="BE379" s="39" t="s">
        <v>23216</v>
      </c>
      <c r="BF379">
        <v>1</v>
      </c>
      <c r="BH379" s="39" t="s">
        <v>20679</v>
      </c>
      <c r="BI379">
        <v>0</v>
      </c>
      <c r="BK379" s="39" t="s">
        <v>23226</v>
      </c>
      <c r="BL379">
        <v>0</v>
      </c>
      <c r="BN379" s="39" t="s">
        <v>21156</v>
      </c>
      <c r="BO379">
        <v>0</v>
      </c>
      <c r="BQ379" s="39" t="s">
        <v>23217</v>
      </c>
      <c r="BR379">
        <v>1</v>
      </c>
      <c r="BT379" s="39" t="s">
        <v>23217</v>
      </c>
      <c r="BU379">
        <v>0</v>
      </c>
      <c r="BW379" s="39" t="s">
        <v>16918</v>
      </c>
      <c r="BX379">
        <v>0</v>
      </c>
      <c r="BZ379" s="39" t="s">
        <v>20593</v>
      </c>
      <c r="CA379">
        <v>1</v>
      </c>
      <c r="CC379" s="39" t="s">
        <v>46778</v>
      </c>
      <c r="CF379" s="39" t="s">
        <v>46745</v>
      </c>
    </row>
    <row r="380" spans="1:84" x14ac:dyDescent="0.3">
      <c r="A380">
        <v>379</v>
      </c>
      <c r="B380" s="1">
        <v>45910.827951388892</v>
      </c>
      <c r="C380" s="1">
        <v>45910.837118055555</v>
      </c>
      <c r="D380" s="39" t="s">
        <v>2433</v>
      </c>
      <c r="E380" s="39" t="s">
        <v>2434</v>
      </c>
      <c r="F380">
        <v>10</v>
      </c>
      <c r="I380" s="39" t="s">
        <v>2434</v>
      </c>
      <c r="L380">
        <v>12</v>
      </c>
      <c r="O380">
        <v>17</v>
      </c>
      <c r="R380" s="39" t="s">
        <v>48689</v>
      </c>
      <c r="U380" s="39" t="s">
        <v>48690</v>
      </c>
      <c r="X380" s="39" t="s">
        <v>23980</v>
      </c>
      <c r="Y380">
        <v>1</v>
      </c>
      <c r="AA380" s="39" t="s">
        <v>23209</v>
      </c>
      <c r="AB380">
        <v>1</v>
      </c>
      <c r="AD380" s="39" t="s">
        <v>23303</v>
      </c>
      <c r="AE380">
        <v>0</v>
      </c>
      <c r="AG380" s="39" t="s">
        <v>23211</v>
      </c>
      <c r="AH380">
        <v>1</v>
      </c>
      <c r="AJ380" s="39" t="s">
        <v>23211</v>
      </c>
      <c r="AM380" s="39" t="s">
        <v>48691</v>
      </c>
      <c r="AP380" s="39" t="s">
        <v>48692</v>
      </c>
      <c r="AS380" s="39" t="s">
        <v>48693</v>
      </c>
      <c r="AV380" s="39" t="s">
        <v>314</v>
      </c>
      <c r="AW380">
        <v>1</v>
      </c>
      <c r="AY380" s="39" t="s">
        <v>16918</v>
      </c>
      <c r="AZ380">
        <v>1</v>
      </c>
      <c r="BB380" s="39" t="s">
        <v>20679</v>
      </c>
      <c r="BC380">
        <v>1</v>
      </c>
      <c r="BE380" s="39" t="s">
        <v>23217</v>
      </c>
      <c r="BF380">
        <v>0</v>
      </c>
      <c r="BH380" s="39" t="s">
        <v>21853</v>
      </c>
      <c r="BI380">
        <v>1</v>
      </c>
      <c r="BK380" s="39" t="s">
        <v>21156</v>
      </c>
      <c r="BL380">
        <v>1</v>
      </c>
      <c r="BN380" s="39" t="s">
        <v>21157</v>
      </c>
      <c r="BO380">
        <v>1</v>
      </c>
      <c r="BQ380" s="39" t="s">
        <v>23226</v>
      </c>
      <c r="BR380">
        <v>0</v>
      </c>
      <c r="BT380" s="39" t="s">
        <v>20593</v>
      </c>
      <c r="BU380">
        <v>0</v>
      </c>
      <c r="BW380" s="39" t="s">
        <v>21156</v>
      </c>
      <c r="BX380">
        <v>1</v>
      </c>
      <c r="BZ380" s="39" t="s">
        <v>23216</v>
      </c>
      <c r="CA380">
        <v>0</v>
      </c>
      <c r="CC380" s="39" t="s">
        <v>48694</v>
      </c>
      <c r="CF380" s="39" t="s">
        <v>48695</v>
      </c>
    </row>
    <row r="381" spans="1:84" x14ac:dyDescent="0.3">
      <c r="A381">
        <v>380</v>
      </c>
      <c r="B381" s="1">
        <v>45910.823831018519</v>
      </c>
      <c r="C381" s="1">
        <v>45910.837939814817</v>
      </c>
      <c r="D381" s="39" t="s">
        <v>450</v>
      </c>
      <c r="E381" s="39" t="s">
        <v>451</v>
      </c>
      <c r="F381">
        <v>9</v>
      </c>
      <c r="I381" s="39" t="s">
        <v>39055</v>
      </c>
      <c r="L381">
        <v>11</v>
      </c>
      <c r="O381">
        <v>24</v>
      </c>
      <c r="R381" s="39" t="s">
        <v>48696</v>
      </c>
      <c r="U381" s="39" t="s">
        <v>48697</v>
      </c>
      <c r="X381" s="39" t="s">
        <v>25565</v>
      </c>
      <c r="Y381">
        <v>0</v>
      </c>
      <c r="AA381" s="39" t="s">
        <v>23209</v>
      </c>
      <c r="AB381">
        <v>1</v>
      </c>
      <c r="AD381" s="39" t="s">
        <v>23209</v>
      </c>
      <c r="AE381">
        <v>0</v>
      </c>
      <c r="AG381" s="39" t="s">
        <v>23304</v>
      </c>
      <c r="AH381">
        <v>0</v>
      </c>
      <c r="AJ381" s="39" t="s">
        <v>23210</v>
      </c>
      <c r="AM381" s="39" t="s">
        <v>48698</v>
      </c>
      <c r="AP381" s="39" t="s">
        <v>48699</v>
      </c>
      <c r="AS381" s="39" t="s">
        <v>48700</v>
      </c>
      <c r="AV381" s="39" t="s">
        <v>314</v>
      </c>
      <c r="AW381">
        <v>1</v>
      </c>
      <c r="AY381" s="39" t="s">
        <v>23226</v>
      </c>
      <c r="AZ381">
        <v>0</v>
      </c>
      <c r="BB381" s="39" t="s">
        <v>20679</v>
      </c>
      <c r="BC381">
        <v>1</v>
      </c>
      <c r="BE381" s="39" t="s">
        <v>21157</v>
      </c>
      <c r="BF381">
        <v>0</v>
      </c>
      <c r="BH381" s="39" t="s">
        <v>21853</v>
      </c>
      <c r="BI381">
        <v>1</v>
      </c>
      <c r="BK381" s="39" t="s">
        <v>21156</v>
      </c>
      <c r="BL381">
        <v>1</v>
      </c>
      <c r="BN381" s="39" t="s">
        <v>23216</v>
      </c>
      <c r="BO381">
        <v>0</v>
      </c>
      <c r="BQ381" s="39" t="s">
        <v>23217</v>
      </c>
      <c r="BR381">
        <v>1</v>
      </c>
      <c r="BT381" s="39" t="s">
        <v>23226</v>
      </c>
      <c r="BU381">
        <v>1</v>
      </c>
      <c r="BW381" s="39" t="s">
        <v>21156</v>
      </c>
      <c r="BX381">
        <v>1</v>
      </c>
      <c r="BZ381" s="39" t="s">
        <v>20593</v>
      </c>
      <c r="CA381">
        <v>1</v>
      </c>
      <c r="CC381" s="39" t="s">
        <v>48701</v>
      </c>
      <c r="CF381" s="39" t="s">
        <v>48702</v>
      </c>
    </row>
    <row r="382" spans="1:84" x14ac:dyDescent="0.3">
      <c r="A382">
        <v>381</v>
      </c>
      <c r="B382" s="1">
        <v>45910.893020833333</v>
      </c>
      <c r="C382" s="1">
        <v>45910.89744212963</v>
      </c>
      <c r="D382" s="39" t="s">
        <v>33828</v>
      </c>
      <c r="E382" s="39" t="s">
        <v>36151</v>
      </c>
      <c r="F382">
        <v>1</v>
      </c>
      <c r="I382" s="39" t="s">
        <v>48703</v>
      </c>
      <c r="L382">
        <v>14</v>
      </c>
      <c r="O382">
        <v>18</v>
      </c>
      <c r="R382" s="39" t="s">
        <v>45984</v>
      </c>
      <c r="U382" s="39" t="s">
        <v>48704</v>
      </c>
      <c r="X382" s="39" t="s">
        <v>48705</v>
      </c>
      <c r="Y382">
        <v>0</v>
      </c>
      <c r="AA382" s="39" t="s">
        <v>23209</v>
      </c>
      <c r="AB382">
        <v>1</v>
      </c>
      <c r="AD382" s="39" t="s">
        <v>23211</v>
      </c>
      <c r="AE382">
        <v>0</v>
      </c>
      <c r="AG382" s="39" t="s">
        <v>23210</v>
      </c>
      <c r="AH382">
        <v>0</v>
      </c>
      <c r="AJ382" s="39" t="s">
        <v>48706</v>
      </c>
      <c r="AM382" s="39" t="s">
        <v>48707</v>
      </c>
      <c r="AP382" s="39" t="s">
        <v>46743</v>
      </c>
      <c r="AS382" s="39" t="s">
        <v>48708</v>
      </c>
      <c r="AV382" s="39" t="s">
        <v>21156</v>
      </c>
      <c r="AW382">
        <v>0</v>
      </c>
      <c r="AY382" s="39" t="s">
        <v>314</v>
      </c>
      <c r="AZ382">
        <v>0</v>
      </c>
      <c r="BB382" s="39" t="s">
        <v>23216</v>
      </c>
      <c r="BC382">
        <v>0</v>
      </c>
      <c r="BE382" s="39" t="s">
        <v>21853</v>
      </c>
      <c r="BF382">
        <v>0</v>
      </c>
      <c r="BH382" s="39" t="s">
        <v>21157</v>
      </c>
      <c r="BI382">
        <v>0</v>
      </c>
      <c r="BK382" s="39" t="s">
        <v>20679</v>
      </c>
      <c r="BL382">
        <v>0</v>
      </c>
      <c r="BN382" s="39" t="s">
        <v>23226</v>
      </c>
      <c r="BO382">
        <v>0</v>
      </c>
      <c r="BQ382" s="39" t="s">
        <v>16918</v>
      </c>
      <c r="BR382">
        <v>0</v>
      </c>
      <c r="BT382" s="39" t="s">
        <v>20593</v>
      </c>
      <c r="BU382">
        <v>0</v>
      </c>
      <c r="BW382" s="39" t="s">
        <v>23217</v>
      </c>
      <c r="BX382">
        <v>0</v>
      </c>
      <c r="BZ382" s="39" t="s">
        <v>16918</v>
      </c>
      <c r="CA382">
        <v>0</v>
      </c>
      <c r="CC382" s="39" t="s">
        <v>35056</v>
      </c>
      <c r="CF382" s="39" t="s">
        <v>46750</v>
      </c>
    </row>
    <row r="383" spans="1:84" x14ac:dyDescent="0.3">
      <c r="A383">
        <v>382</v>
      </c>
      <c r="B383" s="1">
        <v>45910.888726851852</v>
      </c>
      <c r="C383" s="1">
        <v>45910.899791666663</v>
      </c>
      <c r="D383" s="39" t="s">
        <v>33872</v>
      </c>
      <c r="E383" s="39" t="s">
        <v>36386</v>
      </c>
      <c r="F383">
        <v>13</v>
      </c>
      <c r="I383" s="39" t="s">
        <v>36386</v>
      </c>
      <c r="L383">
        <v>14</v>
      </c>
      <c r="O383">
        <v>31</v>
      </c>
      <c r="R383" s="39" t="s">
        <v>48709</v>
      </c>
      <c r="U383" s="39" t="s">
        <v>48710</v>
      </c>
      <c r="X383" s="39" t="s">
        <v>23980</v>
      </c>
      <c r="Y383">
        <v>1</v>
      </c>
      <c r="AA383" s="39" t="s">
        <v>23209</v>
      </c>
      <c r="AB383">
        <v>1</v>
      </c>
      <c r="AD383" s="39" t="s">
        <v>23210</v>
      </c>
      <c r="AE383">
        <v>1</v>
      </c>
      <c r="AG383" s="39" t="s">
        <v>23211</v>
      </c>
      <c r="AH383">
        <v>1</v>
      </c>
      <c r="AJ383" s="39" t="s">
        <v>23211</v>
      </c>
      <c r="AM383" s="39" t="s">
        <v>48711</v>
      </c>
      <c r="AP383" s="39" t="s">
        <v>48712</v>
      </c>
      <c r="AS383" s="39" t="s">
        <v>46744</v>
      </c>
      <c r="AV383" s="39" t="s">
        <v>314</v>
      </c>
      <c r="AW383">
        <v>1</v>
      </c>
      <c r="AY383" s="39" t="s">
        <v>23217</v>
      </c>
      <c r="AZ383">
        <v>0</v>
      </c>
      <c r="BB383" s="39" t="s">
        <v>20679</v>
      </c>
      <c r="BC383">
        <v>1</v>
      </c>
      <c r="BE383" s="39" t="s">
        <v>23216</v>
      </c>
      <c r="BF383">
        <v>1</v>
      </c>
      <c r="BH383" s="39" t="s">
        <v>21853</v>
      </c>
      <c r="BI383">
        <v>1</v>
      </c>
      <c r="BK383" s="39" t="s">
        <v>21156</v>
      </c>
      <c r="BL383">
        <v>1</v>
      </c>
      <c r="BN383" s="39" t="s">
        <v>21157</v>
      </c>
      <c r="BO383">
        <v>1</v>
      </c>
      <c r="BQ383" s="39" t="s">
        <v>23217</v>
      </c>
      <c r="BR383">
        <v>1</v>
      </c>
      <c r="BT383" s="39" t="s">
        <v>23217</v>
      </c>
      <c r="BU383">
        <v>0</v>
      </c>
      <c r="BW383" s="39" t="s">
        <v>21156</v>
      </c>
      <c r="BX383">
        <v>1</v>
      </c>
      <c r="BZ383" s="39" t="s">
        <v>20593</v>
      </c>
      <c r="CA383">
        <v>1</v>
      </c>
      <c r="CC383" s="39" t="s">
        <v>35056</v>
      </c>
      <c r="CF383" s="39" t="s">
        <v>45953</v>
      </c>
    </row>
    <row r="384" spans="1:84" x14ac:dyDescent="0.3">
      <c r="A384">
        <v>383</v>
      </c>
      <c r="B384" s="1">
        <v>45910.974282407406</v>
      </c>
      <c r="C384" s="1">
        <v>45910.984780092593</v>
      </c>
      <c r="D384" s="39" t="s">
        <v>398</v>
      </c>
      <c r="E384" s="39" t="s">
        <v>399</v>
      </c>
      <c r="F384">
        <v>12</v>
      </c>
      <c r="I384" s="39" t="s">
        <v>400</v>
      </c>
      <c r="L384">
        <v>11</v>
      </c>
      <c r="O384">
        <v>36</v>
      </c>
      <c r="R384" s="39" t="s">
        <v>48713</v>
      </c>
      <c r="U384" s="39" t="s">
        <v>48714</v>
      </c>
      <c r="X384" s="39" t="s">
        <v>24292</v>
      </c>
      <c r="Y384">
        <v>0</v>
      </c>
      <c r="AA384" s="39" t="s">
        <v>23209</v>
      </c>
      <c r="AB384">
        <v>1</v>
      </c>
      <c r="AD384" s="39" t="s">
        <v>23210</v>
      </c>
      <c r="AE384">
        <v>1</v>
      </c>
      <c r="AG384" s="39" t="s">
        <v>23211</v>
      </c>
      <c r="AH384">
        <v>1</v>
      </c>
      <c r="AJ384" s="39" t="s">
        <v>23232</v>
      </c>
      <c r="AM384" s="39" t="s">
        <v>48715</v>
      </c>
      <c r="AP384" s="39" t="s">
        <v>48716</v>
      </c>
      <c r="AS384" s="39" t="s">
        <v>48717</v>
      </c>
      <c r="AV384" s="39" t="s">
        <v>314</v>
      </c>
      <c r="AW384">
        <v>1</v>
      </c>
      <c r="AY384" s="39" t="s">
        <v>23226</v>
      </c>
      <c r="AZ384">
        <v>0</v>
      </c>
      <c r="BB384" s="39" t="s">
        <v>20679</v>
      </c>
      <c r="BC384">
        <v>1</v>
      </c>
      <c r="BE384" s="39" t="s">
        <v>23216</v>
      </c>
      <c r="BF384">
        <v>1</v>
      </c>
      <c r="BH384" s="39" t="s">
        <v>21853</v>
      </c>
      <c r="BI384">
        <v>1</v>
      </c>
      <c r="BK384" s="39" t="s">
        <v>21156</v>
      </c>
      <c r="BL384">
        <v>1</v>
      </c>
      <c r="BN384" s="39" t="s">
        <v>21157</v>
      </c>
      <c r="BO384">
        <v>1</v>
      </c>
      <c r="BQ384" s="39" t="s">
        <v>23217</v>
      </c>
      <c r="BR384">
        <v>1</v>
      </c>
      <c r="BT384" s="39" t="s">
        <v>23217</v>
      </c>
      <c r="BU384">
        <v>0</v>
      </c>
      <c r="BW384" s="39" t="s">
        <v>21156</v>
      </c>
      <c r="BX384">
        <v>1</v>
      </c>
      <c r="BZ384" s="39" t="s">
        <v>20593</v>
      </c>
      <c r="CA384">
        <v>1</v>
      </c>
      <c r="CC384" s="39" t="s">
        <v>48718</v>
      </c>
      <c r="CF384" s="39" t="s">
        <v>48719</v>
      </c>
    </row>
    <row r="385" spans="1:84" x14ac:dyDescent="0.3">
      <c r="A385">
        <v>384</v>
      </c>
      <c r="B385" s="1">
        <v>45911.316747685189</v>
      </c>
      <c r="C385" s="1">
        <v>45911.319548611114</v>
      </c>
      <c r="D385" s="39" t="s">
        <v>67</v>
      </c>
      <c r="E385" s="39" t="s">
        <v>68</v>
      </c>
      <c r="F385">
        <v>12</v>
      </c>
      <c r="I385" s="39" t="s">
        <v>47017</v>
      </c>
      <c r="L385">
        <v>11</v>
      </c>
      <c r="O385">
        <v>25</v>
      </c>
      <c r="R385" s="39" t="s">
        <v>48720</v>
      </c>
      <c r="U385" s="39" t="s">
        <v>48721</v>
      </c>
      <c r="X385" s="39" t="s">
        <v>24292</v>
      </c>
      <c r="Y385">
        <v>0</v>
      </c>
      <c r="AA385" s="39" t="s">
        <v>23209</v>
      </c>
      <c r="AB385">
        <v>1</v>
      </c>
      <c r="AD385" s="39" t="s">
        <v>23210</v>
      </c>
      <c r="AE385">
        <v>1</v>
      </c>
      <c r="AG385" s="39" t="s">
        <v>23211</v>
      </c>
      <c r="AH385">
        <v>1</v>
      </c>
      <c r="AJ385" s="39" t="s">
        <v>23232</v>
      </c>
      <c r="AM385" s="39" t="s">
        <v>48722</v>
      </c>
      <c r="AP385" s="39" t="s">
        <v>48723</v>
      </c>
      <c r="AS385" s="39" t="s">
        <v>48724</v>
      </c>
      <c r="AV385" s="39" t="s">
        <v>314</v>
      </c>
      <c r="AW385">
        <v>1</v>
      </c>
      <c r="AY385" s="39" t="s">
        <v>23226</v>
      </c>
      <c r="AZ385">
        <v>0</v>
      </c>
      <c r="BB385" s="39" t="s">
        <v>20679</v>
      </c>
      <c r="BC385">
        <v>1</v>
      </c>
      <c r="BE385" s="39" t="s">
        <v>23216</v>
      </c>
      <c r="BF385">
        <v>1</v>
      </c>
      <c r="BH385" s="39" t="s">
        <v>21853</v>
      </c>
      <c r="BI385">
        <v>1</v>
      </c>
      <c r="BK385" s="39" t="s">
        <v>21156</v>
      </c>
      <c r="BL385">
        <v>1</v>
      </c>
      <c r="BN385" s="39" t="s">
        <v>21157</v>
      </c>
      <c r="BO385">
        <v>1</v>
      </c>
      <c r="BQ385" s="39" t="s">
        <v>23217</v>
      </c>
      <c r="BR385">
        <v>1</v>
      </c>
      <c r="BT385" s="39" t="s">
        <v>23217</v>
      </c>
      <c r="BU385">
        <v>0</v>
      </c>
      <c r="BW385" s="39" t="s">
        <v>21156</v>
      </c>
      <c r="BX385">
        <v>1</v>
      </c>
      <c r="BZ385" s="39" t="s">
        <v>20593</v>
      </c>
      <c r="CA385">
        <v>1</v>
      </c>
      <c r="CC385" s="39" t="s">
        <v>23642</v>
      </c>
      <c r="CF385" s="39" t="s">
        <v>48725</v>
      </c>
    </row>
    <row r="386" spans="1:84" x14ac:dyDescent="0.3">
      <c r="A386">
        <v>385</v>
      </c>
      <c r="B386" s="1">
        <v>45911.348912037036</v>
      </c>
      <c r="C386" s="1">
        <v>45911.352905092594</v>
      </c>
      <c r="D386" s="39" t="s">
        <v>91</v>
      </c>
      <c r="E386" s="39" t="s">
        <v>92</v>
      </c>
      <c r="F386">
        <v>1</v>
      </c>
      <c r="I386" s="39" t="s">
        <v>92</v>
      </c>
      <c r="L386">
        <v>11</v>
      </c>
      <c r="O386">
        <v>10</v>
      </c>
      <c r="R386" s="39" t="s">
        <v>45984</v>
      </c>
      <c r="U386" s="39" t="s">
        <v>48726</v>
      </c>
      <c r="X386" s="39" t="s">
        <v>35029</v>
      </c>
      <c r="Y386">
        <v>0</v>
      </c>
      <c r="AA386" s="39" t="s">
        <v>23210</v>
      </c>
      <c r="AB386">
        <v>0</v>
      </c>
      <c r="AD386" s="39" t="s">
        <v>23304</v>
      </c>
      <c r="AE386">
        <v>0</v>
      </c>
      <c r="AG386" s="39" t="s">
        <v>23774</v>
      </c>
      <c r="AH386">
        <v>0</v>
      </c>
      <c r="AJ386" s="39" t="s">
        <v>48727</v>
      </c>
      <c r="AM386" s="39" t="s">
        <v>48711</v>
      </c>
      <c r="AP386" s="39" t="s">
        <v>48728</v>
      </c>
      <c r="AS386" s="39" t="s">
        <v>48729</v>
      </c>
      <c r="AV386" s="39" t="s">
        <v>20593</v>
      </c>
      <c r="AW386">
        <v>0</v>
      </c>
      <c r="AY386" s="39" t="s">
        <v>23226</v>
      </c>
      <c r="AZ386">
        <v>0</v>
      </c>
      <c r="BB386" s="39" t="s">
        <v>20679</v>
      </c>
      <c r="BC386">
        <v>1</v>
      </c>
      <c r="BE386" s="39" t="s">
        <v>23226</v>
      </c>
      <c r="BF386">
        <v>0</v>
      </c>
      <c r="BH386" s="39" t="s">
        <v>21156</v>
      </c>
      <c r="BI386">
        <v>0</v>
      </c>
      <c r="BK386" s="39" t="s">
        <v>23217</v>
      </c>
      <c r="BL386">
        <v>0</v>
      </c>
      <c r="BN386" s="39" t="s">
        <v>23216</v>
      </c>
      <c r="BO386">
        <v>0</v>
      </c>
      <c r="BQ386" s="39" t="s">
        <v>314</v>
      </c>
      <c r="BR386">
        <v>0</v>
      </c>
      <c r="BT386" s="39" t="s">
        <v>20679</v>
      </c>
      <c r="BU386">
        <v>0</v>
      </c>
      <c r="BW386" s="39" t="s">
        <v>21157</v>
      </c>
      <c r="BX386">
        <v>0</v>
      </c>
      <c r="BZ386" s="39" t="s">
        <v>23217</v>
      </c>
      <c r="CA386">
        <v>0</v>
      </c>
      <c r="CC386" s="39" t="s">
        <v>35056</v>
      </c>
      <c r="CF386" s="39" t="s">
        <v>48730</v>
      </c>
    </row>
    <row r="387" spans="1:84" x14ac:dyDescent="0.3">
      <c r="A387">
        <v>386</v>
      </c>
      <c r="B387" s="1">
        <v>45911.364687499998</v>
      </c>
      <c r="C387" s="1">
        <v>45911.366805555554</v>
      </c>
      <c r="D387" s="39" t="s">
        <v>3130</v>
      </c>
      <c r="E387" s="39" t="s">
        <v>3131</v>
      </c>
      <c r="F387">
        <v>12</v>
      </c>
      <c r="I387" s="39" t="s">
        <v>3132</v>
      </c>
      <c r="L387">
        <v>3</v>
      </c>
      <c r="O387">
        <v>12</v>
      </c>
      <c r="R387" s="39" t="s">
        <v>48731</v>
      </c>
      <c r="U387" s="39" t="s">
        <v>48732</v>
      </c>
      <c r="X387" s="39" t="s">
        <v>23980</v>
      </c>
      <c r="Y387">
        <v>1</v>
      </c>
      <c r="AA387" s="39" t="s">
        <v>23209</v>
      </c>
      <c r="AB387">
        <v>1</v>
      </c>
      <c r="AD387" s="39" t="s">
        <v>23303</v>
      </c>
      <c r="AE387">
        <v>0</v>
      </c>
      <c r="AG387" s="39" t="s">
        <v>23211</v>
      </c>
      <c r="AH387">
        <v>1</v>
      </c>
      <c r="AJ387" s="39" t="s">
        <v>48733</v>
      </c>
      <c r="AM387" s="39" t="s">
        <v>48734</v>
      </c>
      <c r="AP387" s="39" t="s">
        <v>48735</v>
      </c>
      <c r="AS387" s="39" t="s">
        <v>48736</v>
      </c>
      <c r="AV387" s="39" t="s">
        <v>314</v>
      </c>
      <c r="AW387">
        <v>1</v>
      </c>
      <c r="AY387" s="39" t="s">
        <v>16918</v>
      </c>
      <c r="AZ387">
        <v>1</v>
      </c>
      <c r="BB387" s="39" t="s">
        <v>20679</v>
      </c>
      <c r="BC387">
        <v>1</v>
      </c>
      <c r="BE387" s="39" t="s">
        <v>23216</v>
      </c>
      <c r="BF387">
        <v>1</v>
      </c>
      <c r="BH387" s="39" t="s">
        <v>21853</v>
      </c>
      <c r="BI387">
        <v>1</v>
      </c>
      <c r="BK387" s="39" t="s">
        <v>21156</v>
      </c>
      <c r="BL387">
        <v>1</v>
      </c>
      <c r="BN387" s="39" t="s">
        <v>21157</v>
      </c>
      <c r="BO387">
        <v>1</v>
      </c>
      <c r="BQ387" s="39" t="s">
        <v>23226</v>
      </c>
      <c r="BR387">
        <v>0</v>
      </c>
      <c r="BT387" s="39" t="s">
        <v>23217</v>
      </c>
      <c r="BU387">
        <v>0</v>
      </c>
      <c r="BW387" s="39" t="s">
        <v>21156</v>
      </c>
      <c r="BX387">
        <v>1</v>
      </c>
      <c r="BZ387" s="39" t="s">
        <v>20593</v>
      </c>
      <c r="CA387">
        <v>1</v>
      </c>
      <c r="CC387" s="39" t="s">
        <v>48737</v>
      </c>
      <c r="CF387" s="39" t="s">
        <v>48738</v>
      </c>
    </row>
    <row r="388" spans="1:84" x14ac:dyDescent="0.3">
      <c r="A388">
        <v>387</v>
      </c>
      <c r="B388" s="1">
        <v>45911.38554398148</v>
      </c>
      <c r="C388" s="1">
        <v>45911.387511574074</v>
      </c>
      <c r="D388" s="39" t="s">
        <v>671</v>
      </c>
      <c r="E388" s="39" t="s">
        <v>672</v>
      </c>
      <c r="F388">
        <v>13</v>
      </c>
      <c r="I388" s="39" t="s">
        <v>673</v>
      </c>
      <c r="L388">
        <v>10</v>
      </c>
      <c r="O388">
        <v>6</v>
      </c>
      <c r="R388" s="39" t="s">
        <v>48739</v>
      </c>
      <c r="U388" s="39" t="s">
        <v>48740</v>
      </c>
      <c r="X388" s="39" t="s">
        <v>23980</v>
      </c>
      <c r="Y388">
        <v>1</v>
      </c>
      <c r="AA388" s="39" t="s">
        <v>23209</v>
      </c>
      <c r="AB388">
        <v>1</v>
      </c>
      <c r="AD388" s="39" t="s">
        <v>23210</v>
      </c>
      <c r="AE388">
        <v>1</v>
      </c>
      <c r="AG388" s="39" t="s">
        <v>23211</v>
      </c>
      <c r="AH388">
        <v>1</v>
      </c>
      <c r="AJ388" s="39" t="s">
        <v>23232</v>
      </c>
      <c r="AM388" s="39" t="s">
        <v>48741</v>
      </c>
      <c r="AP388" s="39" t="s">
        <v>48742</v>
      </c>
      <c r="AS388" s="39" t="s">
        <v>48743</v>
      </c>
      <c r="AV388" s="39" t="s">
        <v>314</v>
      </c>
      <c r="AW388">
        <v>1</v>
      </c>
      <c r="AY388" s="39" t="s">
        <v>16918</v>
      </c>
      <c r="AZ388">
        <v>1</v>
      </c>
      <c r="BB388" s="39" t="s">
        <v>20679</v>
      </c>
      <c r="BC388">
        <v>1</v>
      </c>
      <c r="BE388" s="39" t="s">
        <v>23216</v>
      </c>
      <c r="BF388">
        <v>1</v>
      </c>
      <c r="BH388" s="39" t="s">
        <v>21853</v>
      </c>
      <c r="BI388">
        <v>1</v>
      </c>
      <c r="BK388" s="39" t="s">
        <v>21156</v>
      </c>
      <c r="BL388">
        <v>1</v>
      </c>
      <c r="BN388" s="39" t="s">
        <v>21157</v>
      </c>
      <c r="BO388">
        <v>1</v>
      </c>
      <c r="BQ388" s="39" t="s">
        <v>23226</v>
      </c>
      <c r="BR388">
        <v>0</v>
      </c>
      <c r="BT388" s="39" t="s">
        <v>23217</v>
      </c>
      <c r="BU388">
        <v>0</v>
      </c>
      <c r="BW388" s="39" t="s">
        <v>21156</v>
      </c>
      <c r="BX388">
        <v>1</v>
      </c>
      <c r="BZ388" s="39" t="s">
        <v>20593</v>
      </c>
      <c r="CA388">
        <v>1</v>
      </c>
      <c r="CC388" s="39" t="s">
        <v>48744</v>
      </c>
      <c r="CF388" s="39" t="s">
        <v>23699</v>
      </c>
    </row>
    <row r="389" spans="1:84" x14ac:dyDescent="0.3">
      <c r="A389">
        <v>388</v>
      </c>
      <c r="B389" s="1">
        <v>45911.459097222221</v>
      </c>
      <c r="C389" s="1">
        <v>45911.45921296296</v>
      </c>
      <c r="D389" s="39" t="s">
        <v>885</v>
      </c>
      <c r="E389" s="39" t="s">
        <v>886</v>
      </c>
      <c r="F389">
        <v>12</v>
      </c>
      <c r="I389" s="39" t="s">
        <v>886</v>
      </c>
      <c r="L389">
        <v>2</v>
      </c>
      <c r="O389">
        <v>16</v>
      </c>
      <c r="R389" s="39" t="s">
        <v>48745</v>
      </c>
      <c r="U389" s="39" t="s">
        <v>48746</v>
      </c>
      <c r="X389" s="39" t="s">
        <v>48747</v>
      </c>
      <c r="Y389">
        <v>0</v>
      </c>
      <c r="AA389" s="39" t="s">
        <v>23209</v>
      </c>
      <c r="AB389">
        <v>1</v>
      </c>
      <c r="AD389" s="39" t="s">
        <v>23210</v>
      </c>
      <c r="AE389">
        <v>1</v>
      </c>
      <c r="AG389" s="39" t="s">
        <v>23211</v>
      </c>
      <c r="AH389">
        <v>1</v>
      </c>
      <c r="AJ389" s="39" t="s">
        <v>23265</v>
      </c>
      <c r="AM389" s="39" t="s">
        <v>48748</v>
      </c>
      <c r="AP389" s="39" t="s">
        <v>48749</v>
      </c>
      <c r="AS389" s="39" t="s">
        <v>48750</v>
      </c>
      <c r="AV389" s="39" t="s">
        <v>314</v>
      </c>
      <c r="AW389">
        <v>1</v>
      </c>
      <c r="AY389" s="39" t="s">
        <v>16918</v>
      </c>
      <c r="AZ389">
        <v>1</v>
      </c>
      <c r="BB389" s="39" t="s">
        <v>20679</v>
      </c>
      <c r="BC389">
        <v>1</v>
      </c>
      <c r="BE389" s="39" t="s">
        <v>20679</v>
      </c>
      <c r="BF389">
        <v>0</v>
      </c>
      <c r="BH389" s="39" t="s">
        <v>21853</v>
      </c>
      <c r="BI389">
        <v>1</v>
      </c>
      <c r="BK389" s="39" t="s">
        <v>23216</v>
      </c>
      <c r="BL389">
        <v>0</v>
      </c>
      <c r="BN389" s="39" t="s">
        <v>21157</v>
      </c>
      <c r="BO389">
        <v>1</v>
      </c>
      <c r="BQ389" s="39" t="s">
        <v>23217</v>
      </c>
      <c r="BR389">
        <v>1</v>
      </c>
      <c r="BT389" s="39" t="s">
        <v>23226</v>
      </c>
      <c r="BU389">
        <v>1</v>
      </c>
      <c r="BW389" s="39" t="s">
        <v>21156</v>
      </c>
      <c r="BX389">
        <v>1</v>
      </c>
      <c r="BZ389" s="39" t="s">
        <v>20593</v>
      </c>
      <c r="CA389">
        <v>1</v>
      </c>
      <c r="CC389" s="39" t="s">
        <v>48751</v>
      </c>
      <c r="CF389" s="39" t="s">
        <v>48752</v>
      </c>
    </row>
    <row r="390" spans="1:84" x14ac:dyDescent="0.3">
      <c r="A390">
        <v>389</v>
      </c>
      <c r="B390" s="1">
        <v>45911.453287037039</v>
      </c>
      <c r="C390" s="1">
        <v>45911.461585648147</v>
      </c>
      <c r="D390" s="39" t="s">
        <v>4371</v>
      </c>
      <c r="E390" s="39" t="s">
        <v>4372</v>
      </c>
      <c r="F390">
        <v>5</v>
      </c>
      <c r="I390" s="39" t="s">
        <v>4373</v>
      </c>
      <c r="L390">
        <v>7</v>
      </c>
      <c r="O390">
        <v>5</v>
      </c>
      <c r="R390" s="39" t="s">
        <v>48753</v>
      </c>
      <c r="U390" s="39" t="s">
        <v>48754</v>
      </c>
      <c r="X390" s="39" t="s">
        <v>25360</v>
      </c>
      <c r="Y390">
        <v>0</v>
      </c>
      <c r="AA390" s="39" t="s">
        <v>23209</v>
      </c>
      <c r="AB390">
        <v>1</v>
      </c>
      <c r="AD390" s="39" t="s">
        <v>23303</v>
      </c>
      <c r="AE390">
        <v>0</v>
      </c>
      <c r="AG390" s="39" t="s">
        <v>23211</v>
      </c>
      <c r="AH390">
        <v>1</v>
      </c>
      <c r="AJ390" s="39" t="s">
        <v>48755</v>
      </c>
      <c r="AM390" s="39" t="s">
        <v>48756</v>
      </c>
      <c r="AP390" s="39" t="s">
        <v>48757</v>
      </c>
      <c r="AS390" s="39" t="s">
        <v>48758</v>
      </c>
      <c r="AV390" s="39" t="s">
        <v>314</v>
      </c>
      <c r="AW390">
        <v>1</v>
      </c>
      <c r="AY390" s="39" t="s">
        <v>23217</v>
      </c>
      <c r="AZ390">
        <v>0</v>
      </c>
      <c r="BB390" s="39" t="s">
        <v>16918</v>
      </c>
      <c r="BC390">
        <v>0</v>
      </c>
      <c r="BE390" s="39" t="s">
        <v>20679</v>
      </c>
      <c r="BF390">
        <v>0</v>
      </c>
      <c r="BH390" s="39" t="s">
        <v>21853</v>
      </c>
      <c r="BI390">
        <v>1</v>
      </c>
      <c r="BK390" s="39" t="s">
        <v>23216</v>
      </c>
      <c r="BL390">
        <v>0</v>
      </c>
      <c r="BN390" s="39" t="s">
        <v>23226</v>
      </c>
      <c r="BO390">
        <v>0</v>
      </c>
      <c r="BQ390" s="39" t="s">
        <v>21156</v>
      </c>
      <c r="BR390">
        <v>0</v>
      </c>
      <c r="BT390" s="39" t="s">
        <v>21156</v>
      </c>
      <c r="BU390">
        <v>0</v>
      </c>
      <c r="BW390" s="39" t="s">
        <v>21157</v>
      </c>
      <c r="BX390">
        <v>0</v>
      </c>
      <c r="BZ390" s="39" t="s">
        <v>20593</v>
      </c>
      <c r="CA390">
        <v>1</v>
      </c>
      <c r="CC390" s="39" t="s">
        <v>48759</v>
      </c>
      <c r="CF390" s="39" t="s">
        <v>48760</v>
      </c>
    </row>
    <row r="391" spans="1:84" x14ac:dyDescent="0.3">
      <c r="A391">
        <v>390</v>
      </c>
      <c r="B391" s="1">
        <v>45911.462581018517</v>
      </c>
      <c r="C391" s="1">
        <v>45911.462754629632</v>
      </c>
      <c r="D391" s="39" t="s">
        <v>914</v>
      </c>
      <c r="E391" s="39" t="s">
        <v>915</v>
      </c>
      <c r="F391">
        <v>12</v>
      </c>
      <c r="I391" s="39" t="s">
        <v>915</v>
      </c>
      <c r="L391">
        <v>2</v>
      </c>
      <c r="O391">
        <v>4</v>
      </c>
      <c r="R391" s="39" t="s">
        <v>48761</v>
      </c>
      <c r="U391" s="39" t="s">
        <v>48762</v>
      </c>
      <c r="X391" s="39" t="s">
        <v>23980</v>
      </c>
      <c r="Y391">
        <v>1</v>
      </c>
      <c r="AA391" s="39" t="s">
        <v>23209</v>
      </c>
      <c r="AB391">
        <v>1</v>
      </c>
      <c r="AD391" s="39" t="s">
        <v>23209</v>
      </c>
      <c r="AE391">
        <v>0</v>
      </c>
      <c r="AG391" s="39" t="s">
        <v>23211</v>
      </c>
      <c r="AH391">
        <v>1</v>
      </c>
      <c r="AJ391" s="39" t="s">
        <v>48763</v>
      </c>
      <c r="AM391" s="39" t="s">
        <v>48764</v>
      </c>
      <c r="AP391" s="39" t="s">
        <v>48765</v>
      </c>
      <c r="AS391" s="39" t="s">
        <v>48766</v>
      </c>
      <c r="AV391" s="39" t="s">
        <v>314</v>
      </c>
      <c r="AW391">
        <v>1</v>
      </c>
      <c r="AY391" s="39" t="s">
        <v>16918</v>
      </c>
      <c r="AZ391">
        <v>1</v>
      </c>
      <c r="BB391" s="39" t="s">
        <v>20679</v>
      </c>
      <c r="BC391">
        <v>1</v>
      </c>
      <c r="BE391" s="39" t="s">
        <v>23216</v>
      </c>
      <c r="BF391">
        <v>1</v>
      </c>
      <c r="BH391" s="39" t="s">
        <v>21853</v>
      </c>
      <c r="BI391">
        <v>1</v>
      </c>
      <c r="BK391" s="39" t="s">
        <v>21156</v>
      </c>
      <c r="BL391">
        <v>1</v>
      </c>
      <c r="BN391" s="39" t="s">
        <v>21157</v>
      </c>
      <c r="BO391">
        <v>1</v>
      </c>
      <c r="BQ391" s="39" t="s">
        <v>23226</v>
      </c>
      <c r="BR391">
        <v>0</v>
      </c>
      <c r="BT391" s="39" t="s">
        <v>23217</v>
      </c>
      <c r="BU391">
        <v>0</v>
      </c>
      <c r="BW391" s="39" t="s">
        <v>21156</v>
      </c>
      <c r="BX391">
        <v>1</v>
      </c>
      <c r="BZ391" s="39" t="s">
        <v>20593</v>
      </c>
      <c r="CA391">
        <v>1</v>
      </c>
      <c r="CC391" s="39" t="s">
        <v>48767</v>
      </c>
      <c r="CF391" s="39" t="s">
        <v>48768</v>
      </c>
    </row>
    <row r="392" spans="1:84" x14ac:dyDescent="0.3">
      <c r="A392">
        <v>391</v>
      </c>
      <c r="B392" s="1">
        <v>45911.460879629631</v>
      </c>
      <c r="C392" s="1">
        <v>45911.466840277775</v>
      </c>
      <c r="D392" s="39" t="s">
        <v>4188</v>
      </c>
      <c r="E392" s="39" t="s">
        <v>4189</v>
      </c>
      <c r="F392">
        <v>12</v>
      </c>
      <c r="I392" s="39" t="s">
        <v>4189</v>
      </c>
      <c r="L392">
        <v>7</v>
      </c>
      <c r="O392">
        <v>17</v>
      </c>
      <c r="R392" s="39" t="s">
        <v>48769</v>
      </c>
      <c r="U392" s="39" t="s">
        <v>48770</v>
      </c>
      <c r="X392" s="39" t="s">
        <v>46761</v>
      </c>
      <c r="Y392">
        <v>0</v>
      </c>
      <c r="AA392" s="39" t="s">
        <v>23209</v>
      </c>
      <c r="AB392">
        <v>1</v>
      </c>
      <c r="AD392" s="39" t="s">
        <v>23210</v>
      </c>
      <c r="AE392">
        <v>1</v>
      </c>
      <c r="AG392" s="39" t="s">
        <v>23211</v>
      </c>
      <c r="AH392">
        <v>1</v>
      </c>
      <c r="AJ392" s="39" t="s">
        <v>48771</v>
      </c>
      <c r="AM392" s="39" t="s">
        <v>48772</v>
      </c>
      <c r="AP392" s="39" t="s">
        <v>48773</v>
      </c>
      <c r="AS392" s="39" t="s">
        <v>48774</v>
      </c>
      <c r="AV392" s="39" t="s">
        <v>314</v>
      </c>
      <c r="AW392">
        <v>1</v>
      </c>
      <c r="AY392" s="39" t="s">
        <v>16918</v>
      </c>
      <c r="AZ392">
        <v>1</v>
      </c>
      <c r="BB392" s="39" t="s">
        <v>20679</v>
      </c>
      <c r="BC392">
        <v>1</v>
      </c>
      <c r="BE392" s="39" t="s">
        <v>23216</v>
      </c>
      <c r="BF392">
        <v>1</v>
      </c>
      <c r="BH392" s="39" t="s">
        <v>21853</v>
      </c>
      <c r="BI392">
        <v>1</v>
      </c>
      <c r="BK392" s="39" t="s">
        <v>21156</v>
      </c>
      <c r="BL392">
        <v>1</v>
      </c>
      <c r="BN392" s="39" t="s">
        <v>21157</v>
      </c>
      <c r="BO392">
        <v>1</v>
      </c>
      <c r="BQ392" s="39" t="s">
        <v>23226</v>
      </c>
      <c r="BR392">
        <v>0</v>
      </c>
      <c r="BT392" s="39" t="s">
        <v>23217</v>
      </c>
      <c r="BU392">
        <v>0</v>
      </c>
      <c r="BW392" s="39" t="s">
        <v>21156</v>
      </c>
      <c r="BX392">
        <v>1</v>
      </c>
      <c r="BZ392" s="39" t="s">
        <v>20593</v>
      </c>
      <c r="CA392">
        <v>1</v>
      </c>
      <c r="CC392" s="39" t="s">
        <v>48775</v>
      </c>
      <c r="CF392" s="39" t="s">
        <v>48776</v>
      </c>
    </row>
    <row r="393" spans="1:84" x14ac:dyDescent="0.3">
      <c r="A393">
        <v>392</v>
      </c>
      <c r="B393" s="1">
        <v>45911.454594907409</v>
      </c>
      <c r="C393" s="1">
        <v>45911.467534722222</v>
      </c>
      <c r="D393" s="39" t="s">
        <v>4345</v>
      </c>
      <c r="E393" s="39" t="s">
        <v>4346</v>
      </c>
      <c r="F393">
        <v>6</v>
      </c>
      <c r="I393" s="39" t="s">
        <v>4346</v>
      </c>
      <c r="L393">
        <v>7</v>
      </c>
      <c r="O393">
        <v>10</v>
      </c>
      <c r="R393" s="39" t="s">
        <v>48777</v>
      </c>
      <c r="U393" s="39" t="s">
        <v>48778</v>
      </c>
      <c r="X393" s="39" t="s">
        <v>23980</v>
      </c>
      <c r="Y393">
        <v>1</v>
      </c>
      <c r="AA393" s="39" t="s">
        <v>23209</v>
      </c>
      <c r="AB393">
        <v>1</v>
      </c>
      <c r="AD393" s="39" t="s">
        <v>23303</v>
      </c>
      <c r="AE393">
        <v>0</v>
      </c>
      <c r="AG393" s="39" t="s">
        <v>23210</v>
      </c>
      <c r="AH393">
        <v>0</v>
      </c>
      <c r="AJ393" s="39" t="s">
        <v>23273</v>
      </c>
      <c r="AM393" s="39" t="s">
        <v>23603</v>
      </c>
      <c r="AP393" s="39" t="s">
        <v>48779</v>
      </c>
      <c r="AS393" s="39" t="s">
        <v>48780</v>
      </c>
      <c r="AV393" s="39" t="s">
        <v>314</v>
      </c>
      <c r="AW393">
        <v>1</v>
      </c>
      <c r="AY393" s="39" t="s">
        <v>21853</v>
      </c>
      <c r="AZ393">
        <v>0</v>
      </c>
      <c r="BB393" s="39" t="s">
        <v>23217</v>
      </c>
      <c r="BC393">
        <v>0</v>
      </c>
      <c r="BE393" s="39" t="s">
        <v>20679</v>
      </c>
      <c r="BF393">
        <v>0</v>
      </c>
      <c r="BH393" s="39" t="s">
        <v>21853</v>
      </c>
      <c r="BI393">
        <v>1</v>
      </c>
      <c r="BK393" s="39" t="s">
        <v>21156</v>
      </c>
      <c r="BL393">
        <v>1</v>
      </c>
      <c r="BN393" s="39" t="s">
        <v>21157</v>
      </c>
      <c r="BO393">
        <v>1</v>
      </c>
      <c r="BQ393" s="39" t="s">
        <v>20593</v>
      </c>
      <c r="BR393">
        <v>0</v>
      </c>
      <c r="BT393" s="39" t="s">
        <v>20679</v>
      </c>
      <c r="BU393">
        <v>0</v>
      </c>
      <c r="BW393" s="39" t="s">
        <v>23216</v>
      </c>
      <c r="BX393">
        <v>0</v>
      </c>
      <c r="BZ393" s="39" t="s">
        <v>23226</v>
      </c>
      <c r="CA393">
        <v>0</v>
      </c>
      <c r="CC393" s="39" t="s">
        <v>48781</v>
      </c>
      <c r="CF393" s="39" t="s">
        <v>48782</v>
      </c>
    </row>
    <row r="394" spans="1:84" x14ac:dyDescent="0.3">
      <c r="A394">
        <v>393</v>
      </c>
      <c r="B394" s="1">
        <v>45911.463101851848</v>
      </c>
      <c r="C394" s="1">
        <v>45911.467974537038</v>
      </c>
      <c r="D394" s="39" t="s">
        <v>4238</v>
      </c>
      <c r="E394" s="39" t="s">
        <v>4239</v>
      </c>
      <c r="F394">
        <v>9</v>
      </c>
      <c r="I394" s="39" t="s">
        <v>4240</v>
      </c>
      <c r="L394">
        <v>7</v>
      </c>
      <c r="O394">
        <v>19</v>
      </c>
      <c r="R394" s="39" t="s">
        <v>45984</v>
      </c>
      <c r="U394" s="39" t="s">
        <v>48783</v>
      </c>
      <c r="X394" s="39" t="s">
        <v>23980</v>
      </c>
      <c r="Y394">
        <v>1</v>
      </c>
      <c r="AA394" s="39" t="s">
        <v>23209</v>
      </c>
      <c r="AB394">
        <v>1</v>
      </c>
      <c r="AD394" s="39" t="s">
        <v>23303</v>
      </c>
      <c r="AE394">
        <v>0</v>
      </c>
      <c r="AG394" s="39" t="s">
        <v>23209</v>
      </c>
      <c r="AH394">
        <v>0</v>
      </c>
      <c r="AJ394" s="39" t="s">
        <v>24679</v>
      </c>
      <c r="AM394" s="39" t="s">
        <v>48711</v>
      </c>
      <c r="AP394" s="39" t="s">
        <v>48784</v>
      </c>
      <c r="AS394" s="39" t="s">
        <v>48785</v>
      </c>
      <c r="AV394" s="39" t="s">
        <v>314</v>
      </c>
      <c r="AW394">
        <v>1</v>
      </c>
      <c r="AY394" s="39" t="s">
        <v>21157</v>
      </c>
      <c r="AZ394">
        <v>0</v>
      </c>
      <c r="BB394" s="39" t="s">
        <v>20679</v>
      </c>
      <c r="BC394">
        <v>1</v>
      </c>
      <c r="BE394" s="39" t="s">
        <v>23216</v>
      </c>
      <c r="BF394">
        <v>1</v>
      </c>
      <c r="BH394" s="39" t="s">
        <v>21853</v>
      </c>
      <c r="BI394">
        <v>1</v>
      </c>
      <c r="BK394" s="39" t="s">
        <v>21156</v>
      </c>
      <c r="BL394">
        <v>1</v>
      </c>
      <c r="BN394" s="39" t="s">
        <v>16918</v>
      </c>
      <c r="BO394">
        <v>0</v>
      </c>
      <c r="BQ394" s="39" t="s">
        <v>21156</v>
      </c>
      <c r="BR394">
        <v>0</v>
      </c>
      <c r="BT394" s="39" t="s">
        <v>23217</v>
      </c>
      <c r="BU394">
        <v>0</v>
      </c>
      <c r="BW394" s="39" t="s">
        <v>21156</v>
      </c>
      <c r="BX394">
        <v>1</v>
      </c>
      <c r="BZ394" s="39" t="s">
        <v>20593</v>
      </c>
      <c r="CA394">
        <v>1</v>
      </c>
      <c r="CC394" s="39" t="s">
        <v>35056</v>
      </c>
      <c r="CF394" s="39" t="s">
        <v>45953</v>
      </c>
    </row>
    <row r="395" spans="1:84" x14ac:dyDescent="0.3">
      <c r="A395">
        <v>394</v>
      </c>
      <c r="B395" s="1">
        <v>45911.471990740742</v>
      </c>
      <c r="C395" s="1">
        <v>45911.484895833331</v>
      </c>
      <c r="D395" s="39" t="s">
        <v>4395</v>
      </c>
      <c r="E395" s="39" t="s">
        <v>4396</v>
      </c>
      <c r="F395">
        <v>6</v>
      </c>
      <c r="I395" s="39" t="s">
        <v>4396</v>
      </c>
      <c r="L395">
        <v>7</v>
      </c>
      <c r="O395">
        <v>18</v>
      </c>
      <c r="R395" s="39" t="s">
        <v>48786</v>
      </c>
      <c r="U395" s="39" t="s">
        <v>48787</v>
      </c>
      <c r="X395" s="39" t="s">
        <v>23980</v>
      </c>
      <c r="Y395">
        <v>1</v>
      </c>
      <c r="AA395" s="39" t="s">
        <v>23209</v>
      </c>
      <c r="AB395">
        <v>1</v>
      </c>
      <c r="AD395" s="39" t="s">
        <v>23210</v>
      </c>
      <c r="AE395">
        <v>1</v>
      </c>
      <c r="AG395" s="39" t="s">
        <v>23211</v>
      </c>
      <c r="AH395">
        <v>1</v>
      </c>
      <c r="AJ395" s="39" t="s">
        <v>48788</v>
      </c>
      <c r="AM395" s="39" t="s">
        <v>48789</v>
      </c>
      <c r="AP395" s="39" t="s">
        <v>48790</v>
      </c>
      <c r="AS395" s="39" t="s">
        <v>48791</v>
      </c>
      <c r="AV395" s="39" t="s">
        <v>314</v>
      </c>
      <c r="AW395">
        <v>1</v>
      </c>
      <c r="AY395" s="39" t="s">
        <v>21157</v>
      </c>
      <c r="AZ395">
        <v>0</v>
      </c>
      <c r="BB395" s="39" t="s">
        <v>23226</v>
      </c>
      <c r="BC395">
        <v>0</v>
      </c>
      <c r="BE395" s="39" t="s">
        <v>21157</v>
      </c>
      <c r="BF395">
        <v>0</v>
      </c>
      <c r="BH395" s="39" t="s">
        <v>21853</v>
      </c>
      <c r="BI395">
        <v>1</v>
      </c>
      <c r="BK395" s="39" t="s">
        <v>314</v>
      </c>
      <c r="BL395">
        <v>0</v>
      </c>
      <c r="BN395" s="39" t="s">
        <v>23216</v>
      </c>
      <c r="BO395">
        <v>0</v>
      </c>
      <c r="BQ395" s="39" t="s">
        <v>20679</v>
      </c>
      <c r="BR395">
        <v>0</v>
      </c>
      <c r="BT395" s="39" t="s">
        <v>20679</v>
      </c>
      <c r="BU395">
        <v>0</v>
      </c>
      <c r="BW395" s="39" t="s">
        <v>20679</v>
      </c>
      <c r="BX395">
        <v>0</v>
      </c>
      <c r="BZ395" s="39" t="s">
        <v>21853</v>
      </c>
      <c r="CA395">
        <v>0</v>
      </c>
      <c r="CC395" s="39" t="s">
        <v>48792</v>
      </c>
      <c r="CF395" s="39" t="s">
        <v>48793</v>
      </c>
    </row>
    <row r="396" spans="1:84" x14ac:dyDescent="0.3">
      <c r="A396">
        <v>395</v>
      </c>
      <c r="B396" s="1">
        <v>45911.475162037037</v>
      </c>
      <c r="C396" s="1">
        <v>45911.491064814814</v>
      </c>
      <c r="D396" s="39" t="s">
        <v>1992</v>
      </c>
      <c r="E396" s="39" t="s">
        <v>1993</v>
      </c>
      <c r="F396">
        <v>11</v>
      </c>
      <c r="I396" s="39" t="s">
        <v>1993</v>
      </c>
      <c r="L396">
        <v>4</v>
      </c>
      <c r="O396">
        <v>9</v>
      </c>
      <c r="R396" s="39" t="s">
        <v>48794</v>
      </c>
      <c r="U396" s="39" t="s">
        <v>48795</v>
      </c>
      <c r="X396" s="39" t="s">
        <v>23980</v>
      </c>
      <c r="Y396">
        <v>1</v>
      </c>
      <c r="AA396" s="39" t="s">
        <v>23209</v>
      </c>
      <c r="AB396">
        <v>1</v>
      </c>
      <c r="AD396" s="39" t="s">
        <v>23774</v>
      </c>
      <c r="AE396">
        <v>0</v>
      </c>
      <c r="AG396" s="39" t="s">
        <v>23210</v>
      </c>
      <c r="AH396">
        <v>0</v>
      </c>
      <c r="AJ396" s="39" t="s">
        <v>48796</v>
      </c>
      <c r="AM396" s="39" t="s">
        <v>48797</v>
      </c>
      <c r="AP396" s="39" t="s">
        <v>48798</v>
      </c>
      <c r="AS396" s="39" t="s">
        <v>48799</v>
      </c>
      <c r="AV396" s="39" t="s">
        <v>314</v>
      </c>
      <c r="AW396">
        <v>1</v>
      </c>
      <c r="AY396" s="39" t="s">
        <v>21853</v>
      </c>
      <c r="AZ396">
        <v>0</v>
      </c>
      <c r="BB396" s="39" t="s">
        <v>20679</v>
      </c>
      <c r="BC396">
        <v>1</v>
      </c>
      <c r="BE396" s="39" t="s">
        <v>23216</v>
      </c>
      <c r="BF396">
        <v>1</v>
      </c>
      <c r="BH396" s="39" t="s">
        <v>21853</v>
      </c>
      <c r="BI396">
        <v>1</v>
      </c>
      <c r="BK396" s="39" t="s">
        <v>21156</v>
      </c>
      <c r="BL396">
        <v>1</v>
      </c>
      <c r="BN396" s="39" t="s">
        <v>21157</v>
      </c>
      <c r="BO396">
        <v>1</v>
      </c>
      <c r="BQ396" s="39" t="s">
        <v>23226</v>
      </c>
      <c r="BR396">
        <v>0</v>
      </c>
      <c r="BT396" s="39" t="s">
        <v>23226</v>
      </c>
      <c r="BU396">
        <v>1</v>
      </c>
      <c r="BW396" s="39" t="s">
        <v>21156</v>
      </c>
      <c r="BX396">
        <v>1</v>
      </c>
      <c r="BZ396" s="39" t="s">
        <v>20593</v>
      </c>
      <c r="CA396">
        <v>1</v>
      </c>
      <c r="CC396" s="39" t="s">
        <v>48800</v>
      </c>
      <c r="CF396" s="39" t="s">
        <v>48801</v>
      </c>
    </row>
    <row r="397" spans="1:84" x14ac:dyDescent="0.3">
      <c r="A397">
        <v>396</v>
      </c>
      <c r="B397" s="1">
        <v>45911.515428240738</v>
      </c>
      <c r="C397" s="1">
        <v>45911.521226851852</v>
      </c>
      <c r="D397" s="39" t="s">
        <v>33895</v>
      </c>
      <c r="E397" s="39" t="s">
        <v>36305</v>
      </c>
      <c r="F397">
        <v>10</v>
      </c>
      <c r="I397" s="39" t="s">
        <v>36305</v>
      </c>
      <c r="L397">
        <v>14</v>
      </c>
      <c r="O397">
        <v>38</v>
      </c>
      <c r="R397" s="39" t="s">
        <v>48802</v>
      </c>
      <c r="U397" s="39" t="s">
        <v>48803</v>
      </c>
      <c r="X397" s="39" t="s">
        <v>23980</v>
      </c>
      <c r="Y397">
        <v>1</v>
      </c>
      <c r="AA397" s="39" t="s">
        <v>23209</v>
      </c>
      <c r="AB397">
        <v>1</v>
      </c>
      <c r="AD397" s="39" t="s">
        <v>23303</v>
      </c>
      <c r="AE397">
        <v>0</v>
      </c>
      <c r="AG397" s="39" t="s">
        <v>23211</v>
      </c>
      <c r="AH397">
        <v>1</v>
      </c>
      <c r="AJ397" s="39" t="s">
        <v>48804</v>
      </c>
      <c r="AM397" s="39" t="s">
        <v>24048</v>
      </c>
      <c r="AP397" s="39" t="s">
        <v>48805</v>
      </c>
      <c r="AS397" s="39" t="s">
        <v>48806</v>
      </c>
      <c r="AV397" s="39" t="s">
        <v>314</v>
      </c>
      <c r="AW397">
        <v>1</v>
      </c>
      <c r="AY397" s="39" t="s">
        <v>16918</v>
      </c>
      <c r="AZ397">
        <v>1</v>
      </c>
      <c r="BB397" s="39" t="s">
        <v>20679</v>
      </c>
      <c r="BC397">
        <v>1</v>
      </c>
      <c r="BE397" s="39" t="s">
        <v>21853</v>
      </c>
      <c r="BF397">
        <v>0</v>
      </c>
      <c r="BH397" s="39" t="s">
        <v>23216</v>
      </c>
      <c r="BI397">
        <v>0</v>
      </c>
      <c r="BK397" s="39" t="s">
        <v>21156</v>
      </c>
      <c r="BL397">
        <v>1</v>
      </c>
      <c r="BN397" s="39" t="s">
        <v>21157</v>
      </c>
      <c r="BO397">
        <v>1</v>
      </c>
      <c r="BQ397" s="39" t="s">
        <v>20593</v>
      </c>
      <c r="BR397">
        <v>0</v>
      </c>
      <c r="BT397" s="39" t="s">
        <v>23226</v>
      </c>
      <c r="BU397">
        <v>1</v>
      </c>
      <c r="BW397" s="39" t="s">
        <v>21157</v>
      </c>
      <c r="BX397">
        <v>0</v>
      </c>
      <c r="BZ397" s="39" t="s">
        <v>20593</v>
      </c>
      <c r="CA397">
        <v>1</v>
      </c>
      <c r="CC397" s="39" t="s">
        <v>48807</v>
      </c>
      <c r="CF397" s="39" t="s">
        <v>48808</v>
      </c>
    </row>
    <row r="398" spans="1:84" x14ac:dyDescent="0.3">
      <c r="A398">
        <v>397</v>
      </c>
      <c r="B398" s="1">
        <v>45911.533576388887</v>
      </c>
      <c r="C398" s="1">
        <v>45911.539803240739</v>
      </c>
      <c r="D398" s="39" t="s">
        <v>2426</v>
      </c>
      <c r="E398" s="39" t="s">
        <v>2427</v>
      </c>
      <c r="F398">
        <v>7</v>
      </c>
      <c r="I398" s="39" t="s">
        <v>2427</v>
      </c>
      <c r="L398">
        <v>12</v>
      </c>
      <c r="O398">
        <v>27</v>
      </c>
      <c r="R398" s="39" t="s">
        <v>24619</v>
      </c>
      <c r="U398" s="39" t="s">
        <v>48809</v>
      </c>
      <c r="X398" s="39" t="s">
        <v>24292</v>
      </c>
      <c r="Y398">
        <v>0</v>
      </c>
      <c r="AA398" s="39" t="s">
        <v>23303</v>
      </c>
      <c r="AB398">
        <v>0</v>
      </c>
      <c r="AD398" s="39" t="s">
        <v>23211</v>
      </c>
      <c r="AE398">
        <v>0</v>
      </c>
      <c r="AG398" s="39" t="s">
        <v>23209</v>
      </c>
      <c r="AH398">
        <v>0</v>
      </c>
      <c r="AJ398" s="39" t="s">
        <v>48810</v>
      </c>
      <c r="AM398" s="39" t="s">
        <v>48811</v>
      </c>
      <c r="AP398" s="39" t="s">
        <v>48812</v>
      </c>
      <c r="AS398" s="39" t="s">
        <v>48813</v>
      </c>
      <c r="AV398" s="39" t="s">
        <v>314</v>
      </c>
      <c r="AW398">
        <v>1</v>
      </c>
      <c r="AY398" s="39" t="s">
        <v>16918</v>
      </c>
      <c r="AZ398">
        <v>1</v>
      </c>
      <c r="BB398" s="39" t="s">
        <v>20679</v>
      </c>
      <c r="BC398">
        <v>1</v>
      </c>
      <c r="BE398" s="39" t="s">
        <v>23217</v>
      </c>
      <c r="BF398">
        <v>0</v>
      </c>
      <c r="BH398" s="39" t="s">
        <v>21853</v>
      </c>
      <c r="BI398">
        <v>1</v>
      </c>
      <c r="BK398" s="39" t="s">
        <v>21156</v>
      </c>
      <c r="BL398">
        <v>1</v>
      </c>
      <c r="BN398" s="39" t="s">
        <v>21157</v>
      </c>
      <c r="BO398">
        <v>1</v>
      </c>
      <c r="BQ398" s="39" t="s">
        <v>23226</v>
      </c>
      <c r="BR398">
        <v>0</v>
      </c>
      <c r="BT398" s="39" t="s">
        <v>20593</v>
      </c>
      <c r="BU398">
        <v>0</v>
      </c>
      <c r="BW398" s="39" t="s">
        <v>21156</v>
      </c>
      <c r="BX398">
        <v>1</v>
      </c>
      <c r="BZ398" s="39" t="s">
        <v>23216</v>
      </c>
      <c r="CA398">
        <v>0</v>
      </c>
      <c r="CC398" s="39" t="s">
        <v>23642</v>
      </c>
      <c r="CF398" s="39" t="s">
        <v>48814</v>
      </c>
    </row>
    <row r="399" spans="1:84" x14ac:dyDescent="0.3">
      <c r="A399">
        <v>398</v>
      </c>
      <c r="B399" s="1">
        <v>45911.54619212963</v>
      </c>
      <c r="C399" s="1">
        <v>45911.550046296295</v>
      </c>
      <c r="D399" s="39" t="s">
        <v>4315</v>
      </c>
      <c r="E399" s="39" t="s">
        <v>4316</v>
      </c>
      <c r="F399">
        <v>11</v>
      </c>
      <c r="I399" s="39" t="s">
        <v>4316</v>
      </c>
      <c r="L399">
        <v>7</v>
      </c>
      <c r="O399">
        <v>32</v>
      </c>
      <c r="R399" s="39" t="s">
        <v>48815</v>
      </c>
      <c r="U399" s="39" t="s">
        <v>48816</v>
      </c>
      <c r="X399" s="39" t="s">
        <v>23980</v>
      </c>
      <c r="Y399">
        <v>1</v>
      </c>
      <c r="AA399" s="39" t="s">
        <v>23209</v>
      </c>
      <c r="AB399">
        <v>1</v>
      </c>
      <c r="AD399" s="39" t="s">
        <v>23210</v>
      </c>
      <c r="AE399">
        <v>1</v>
      </c>
      <c r="AG399" s="39" t="s">
        <v>23209</v>
      </c>
      <c r="AH399">
        <v>0</v>
      </c>
      <c r="AJ399" s="39" t="s">
        <v>48817</v>
      </c>
      <c r="AM399" s="39" t="s">
        <v>48818</v>
      </c>
      <c r="AP399" s="39" t="s">
        <v>48819</v>
      </c>
      <c r="AS399" s="39" t="s">
        <v>48820</v>
      </c>
      <c r="AV399" s="39" t="s">
        <v>314</v>
      </c>
      <c r="AW399">
        <v>1</v>
      </c>
      <c r="AY399" s="39" t="s">
        <v>16918</v>
      </c>
      <c r="AZ399">
        <v>1</v>
      </c>
      <c r="BB399" s="39" t="s">
        <v>20679</v>
      </c>
      <c r="BC399">
        <v>1</v>
      </c>
      <c r="BE399" s="39" t="s">
        <v>23216</v>
      </c>
      <c r="BF399">
        <v>1</v>
      </c>
      <c r="BH399" s="39" t="s">
        <v>21853</v>
      </c>
      <c r="BI399">
        <v>1</v>
      </c>
      <c r="BK399" s="39" t="s">
        <v>23226</v>
      </c>
      <c r="BL399">
        <v>0</v>
      </c>
      <c r="BN399" s="39" t="s">
        <v>21157</v>
      </c>
      <c r="BO399">
        <v>1</v>
      </c>
      <c r="BQ399" s="39" t="s">
        <v>23217</v>
      </c>
      <c r="BR399">
        <v>1</v>
      </c>
      <c r="BT399" s="39" t="s">
        <v>23217</v>
      </c>
      <c r="BU399">
        <v>0</v>
      </c>
      <c r="BW399" s="39" t="s">
        <v>16918</v>
      </c>
      <c r="BX399">
        <v>0</v>
      </c>
      <c r="BZ399" s="39" t="s">
        <v>20593</v>
      </c>
      <c r="CA399">
        <v>1</v>
      </c>
      <c r="CC399" s="39" t="s">
        <v>48821</v>
      </c>
      <c r="CF399" s="39" t="s">
        <v>48822</v>
      </c>
    </row>
    <row r="400" spans="1:84" x14ac:dyDescent="0.3">
      <c r="A400">
        <v>399</v>
      </c>
      <c r="B400" s="1">
        <v>45911.543437499997</v>
      </c>
      <c r="C400" s="1">
        <v>45911.556111111109</v>
      </c>
      <c r="D400" s="39" t="s">
        <v>2478</v>
      </c>
      <c r="E400" s="39" t="s">
        <v>2479</v>
      </c>
      <c r="F400">
        <v>10</v>
      </c>
      <c r="I400" s="39" t="s">
        <v>48823</v>
      </c>
      <c r="L400">
        <v>9</v>
      </c>
      <c r="O400">
        <v>5</v>
      </c>
      <c r="R400" s="39" t="s">
        <v>48824</v>
      </c>
      <c r="U400" s="39" t="s">
        <v>48783</v>
      </c>
      <c r="X400" s="39" t="s">
        <v>23914</v>
      </c>
      <c r="Y400">
        <v>0</v>
      </c>
      <c r="AA400" s="39" t="s">
        <v>23209</v>
      </c>
      <c r="AB400">
        <v>1</v>
      </c>
      <c r="AD400" s="39" t="s">
        <v>23210</v>
      </c>
      <c r="AE400">
        <v>1</v>
      </c>
      <c r="AG400" s="39" t="s">
        <v>23209</v>
      </c>
      <c r="AH400">
        <v>0</v>
      </c>
      <c r="AJ400" s="39" t="s">
        <v>48825</v>
      </c>
      <c r="AM400" s="39" t="s">
        <v>48826</v>
      </c>
      <c r="AP400" s="39" t="s">
        <v>48784</v>
      </c>
      <c r="AS400" s="39" t="s">
        <v>48785</v>
      </c>
      <c r="AV400" s="39" t="s">
        <v>314</v>
      </c>
      <c r="AW400">
        <v>1</v>
      </c>
      <c r="AY400" s="39" t="s">
        <v>23226</v>
      </c>
      <c r="AZ400">
        <v>0</v>
      </c>
      <c r="BB400" s="39" t="s">
        <v>20679</v>
      </c>
      <c r="BC400">
        <v>1</v>
      </c>
      <c r="BE400" s="39" t="s">
        <v>23216</v>
      </c>
      <c r="BF400">
        <v>1</v>
      </c>
      <c r="BH400" s="39" t="s">
        <v>21853</v>
      </c>
      <c r="BI400">
        <v>1</v>
      </c>
      <c r="BK400" s="39" t="s">
        <v>21156</v>
      </c>
      <c r="BL400">
        <v>1</v>
      </c>
      <c r="BN400" s="39" t="s">
        <v>21157</v>
      </c>
      <c r="BO400">
        <v>1</v>
      </c>
      <c r="BQ400" s="39" t="s">
        <v>23226</v>
      </c>
      <c r="BR400">
        <v>0</v>
      </c>
      <c r="BT400" s="39" t="s">
        <v>23217</v>
      </c>
      <c r="BU400">
        <v>0</v>
      </c>
      <c r="BW400" s="39" t="s">
        <v>21156</v>
      </c>
      <c r="BX400">
        <v>1</v>
      </c>
      <c r="BZ400" s="39" t="s">
        <v>20593</v>
      </c>
      <c r="CA400">
        <v>1</v>
      </c>
      <c r="CC400" s="39" t="s">
        <v>35056</v>
      </c>
      <c r="CF400" s="39" t="s">
        <v>45953</v>
      </c>
    </row>
    <row r="401" spans="1:84" x14ac:dyDescent="0.3">
      <c r="A401">
        <v>400</v>
      </c>
      <c r="B401" s="1">
        <v>45911.544618055559</v>
      </c>
      <c r="C401" s="1">
        <v>45911.566018518519</v>
      </c>
      <c r="D401" s="39" t="s">
        <v>3018</v>
      </c>
      <c r="E401" s="39" t="s">
        <v>3019</v>
      </c>
      <c r="F401">
        <v>13</v>
      </c>
      <c r="I401" s="39" t="s">
        <v>3019</v>
      </c>
      <c r="L401">
        <v>9</v>
      </c>
      <c r="O401">
        <v>6</v>
      </c>
      <c r="R401" s="39" t="s">
        <v>48827</v>
      </c>
      <c r="U401" s="39" t="s">
        <v>48828</v>
      </c>
      <c r="X401" s="39" t="s">
        <v>23980</v>
      </c>
      <c r="Y401">
        <v>1</v>
      </c>
      <c r="AA401" s="39" t="s">
        <v>23209</v>
      </c>
      <c r="AB401">
        <v>1</v>
      </c>
      <c r="AD401" s="39" t="s">
        <v>23210</v>
      </c>
      <c r="AE401">
        <v>1</v>
      </c>
      <c r="AG401" s="39" t="s">
        <v>23211</v>
      </c>
      <c r="AH401">
        <v>1</v>
      </c>
      <c r="AJ401" s="39" t="s">
        <v>48829</v>
      </c>
      <c r="AM401" s="39" t="s">
        <v>48830</v>
      </c>
      <c r="AP401" s="39" t="s">
        <v>48831</v>
      </c>
      <c r="AS401" s="39" t="s">
        <v>48832</v>
      </c>
      <c r="AV401" s="39" t="s">
        <v>314</v>
      </c>
      <c r="AW401">
        <v>1</v>
      </c>
      <c r="AY401" s="39" t="s">
        <v>23226</v>
      </c>
      <c r="AZ401">
        <v>0</v>
      </c>
      <c r="BB401" s="39" t="s">
        <v>20679</v>
      </c>
      <c r="BC401">
        <v>1</v>
      </c>
      <c r="BE401" s="39" t="s">
        <v>23216</v>
      </c>
      <c r="BF401">
        <v>1</v>
      </c>
      <c r="BH401" s="39" t="s">
        <v>21853</v>
      </c>
      <c r="BI401">
        <v>1</v>
      </c>
      <c r="BK401" s="39" t="s">
        <v>21156</v>
      </c>
      <c r="BL401">
        <v>1</v>
      </c>
      <c r="BN401" s="39" t="s">
        <v>21157</v>
      </c>
      <c r="BO401">
        <v>1</v>
      </c>
      <c r="BQ401" s="39" t="s">
        <v>23217</v>
      </c>
      <c r="BR401">
        <v>1</v>
      </c>
      <c r="BT401" s="39" t="s">
        <v>23217</v>
      </c>
      <c r="BU401">
        <v>0</v>
      </c>
      <c r="BW401" s="39" t="s">
        <v>21156</v>
      </c>
      <c r="BX401">
        <v>1</v>
      </c>
      <c r="BZ401" s="39" t="s">
        <v>20593</v>
      </c>
      <c r="CA401">
        <v>1</v>
      </c>
      <c r="CC401" s="39" t="s">
        <v>48833</v>
      </c>
      <c r="CF401" s="39" t="s">
        <v>48834</v>
      </c>
    </row>
    <row r="402" spans="1:84" x14ac:dyDescent="0.3">
      <c r="A402">
        <v>401</v>
      </c>
      <c r="B402" s="1">
        <v>45911.634317129632</v>
      </c>
      <c r="C402" s="1">
        <v>45911.637870370374</v>
      </c>
      <c r="D402" s="39" t="s">
        <v>1883</v>
      </c>
      <c r="E402" s="39" t="s">
        <v>1884</v>
      </c>
      <c r="F402">
        <v>3</v>
      </c>
      <c r="I402" s="39" t="s">
        <v>1884</v>
      </c>
      <c r="L402">
        <v>13</v>
      </c>
      <c r="O402">
        <v>39</v>
      </c>
      <c r="R402" s="39" t="s">
        <v>48835</v>
      </c>
      <c r="U402" s="39" t="s">
        <v>48836</v>
      </c>
      <c r="X402" s="39" t="s">
        <v>23914</v>
      </c>
      <c r="Y402">
        <v>0</v>
      </c>
      <c r="AA402" s="39" t="s">
        <v>23209</v>
      </c>
      <c r="AB402">
        <v>1</v>
      </c>
      <c r="AD402" s="39" t="s">
        <v>23304</v>
      </c>
      <c r="AE402">
        <v>0</v>
      </c>
      <c r="AG402" s="39" t="s">
        <v>23304</v>
      </c>
      <c r="AH402">
        <v>0</v>
      </c>
      <c r="AJ402" s="39" t="s">
        <v>48837</v>
      </c>
      <c r="AM402" s="39" t="s">
        <v>25337</v>
      </c>
      <c r="AP402" s="39" t="s">
        <v>46004</v>
      </c>
      <c r="AS402" s="39" t="s">
        <v>48838</v>
      </c>
      <c r="AV402" s="39" t="s">
        <v>314</v>
      </c>
      <c r="AW402">
        <v>1</v>
      </c>
      <c r="AY402" s="39" t="s">
        <v>21156</v>
      </c>
      <c r="AZ402">
        <v>0</v>
      </c>
      <c r="BB402" s="39" t="s">
        <v>23217</v>
      </c>
      <c r="BC402">
        <v>0</v>
      </c>
      <c r="BE402" s="39" t="s">
        <v>21853</v>
      </c>
      <c r="BF402">
        <v>0</v>
      </c>
      <c r="BH402" s="39" t="s">
        <v>21853</v>
      </c>
      <c r="BI402">
        <v>1</v>
      </c>
      <c r="BK402" s="39" t="s">
        <v>23216</v>
      </c>
      <c r="BL402">
        <v>0</v>
      </c>
      <c r="BN402" s="39" t="s">
        <v>20593</v>
      </c>
      <c r="BO402">
        <v>0</v>
      </c>
      <c r="BQ402" s="39" t="s">
        <v>21157</v>
      </c>
      <c r="BR402">
        <v>0</v>
      </c>
      <c r="BT402" s="39" t="s">
        <v>21853</v>
      </c>
      <c r="BU402">
        <v>0</v>
      </c>
      <c r="BW402" s="39" t="s">
        <v>20593</v>
      </c>
      <c r="BX402">
        <v>0</v>
      </c>
      <c r="BZ402" s="39" t="s">
        <v>23216</v>
      </c>
      <c r="CA402">
        <v>0</v>
      </c>
      <c r="CC402" s="39" t="s">
        <v>48839</v>
      </c>
      <c r="CF402" s="39" t="s">
        <v>24469</v>
      </c>
    </row>
    <row r="403" spans="1:84" x14ac:dyDescent="0.3">
      <c r="A403">
        <v>402</v>
      </c>
      <c r="B403" s="1">
        <v>45911.638136574074</v>
      </c>
      <c r="C403" s="1">
        <v>45911.646145833336</v>
      </c>
      <c r="D403" s="39" t="s">
        <v>1661</v>
      </c>
      <c r="E403" s="39" t="s">
        <v>1662</v>
      </c>
      <c r="F403">
        <v>4</v>
      </c>
      <c r="I403" s="39" t="s">
        <v>1662</v>
      </c>
      <c r="L403">
        <v>13</v>
      </c>
      <c r="O403">
        <v>19</v>
      </c>
      <c r="R403" s="39" t="s">
        <v>48840</v>
      </c>
      <c r="U403" s="39" t="s">
        <v>48841</v>
      </c>
      <c r="X403" s="39" t="s">
        <v>48842</v>
      </c>
      <c r="Y403">
        <v>0</v>
      </c>
      <c r="AA403" s="39" t="s">
        <v>23211</v>
      </c>
      <c r="AB403">
        <v>0</v>
      </c>
      <c r="AD403" s="39" t="s">
        <v>23774</v>
      </c>
      <c r="AE403">
        <v>0</v>
      </c>
      <c r="AG403" s="39" t="s">
        <v>23304</v>
      </c>
      <c r="AH403">
        <v>0</v>
      </c>
      <c r="AJ403" s="39" t="s">
        <v>23209</v>
      </c>
      <c r="AM403" s="39" t="s">
        <v>48843</v>
      </c>
      <c r="AP403" s="39" t="s">
        <v>23303</v>
      </c>
      <c r="AS403" s="39" t="s">
        <v>48844</v>
      </c>
      <c r="AV403" s="39" t="s">
        <v>314</v>
      </c>
      <c r="AW403">
        <v>1</v>
      </c>
      <c r="AY403" s="39" t="s">
        <v>16918</v>
      </c>
      <c r="AZ403">
        <v>1</v>
      </c>
      <c r="BB403" s="39" t="s">
        <v>20679</v>
      </c>
      <c r="BC403">
        <v>1</v>
      </c>
      <c r="BE403" s="39" t="s">
        <v>21853</v>
      </c>
      <c r="BF403">
        <v>0</v>
      </c>
      <c r="BH403" s="39" t="s">
        <v>23216</v>
      </c>
      <c r="BI403">
        <v>0</v>
      </c>
      <c r="BK403" s="39" t="s">
        <v>23226</v>
      </c>
      <c r="BL403">
        <v>0</v>
      </c>
      <c r="BN403" s="39" t="s">
        <v>21156</v>
      </c>
      <c r="BO403">
        <v>0</v>
      </c>
      <c r="BQ403" s="39" t="s">
        <v>21157</v>
      </c>
      <c r="BR403">
        <v>0</v>
      </c>
      <c r="BT403" s="39" t="s">
        <v>23217</v>
      </c>
      <c r="BU403">
        <v>0</v>
      </c>
      <c r="BW403" s="39" t="s">
        <v>21156</v>
      </c>
      <c r="BX403">
        <v>1</v>
      </c>
      <c r="BZ403" s="39" t="s">
        <v>21157</v>
      </c>
      <c r="CA403">
        <v>0</v>
      </c>
      <c r="CC403" s="39" t="s">
        <v>48845</v>
      </c>
      <c r="CF403" s="39" t="s">
        <v>48846</v>
      </c>
    </row>
    <row r="404" spans="1:84" x14ac:dyDescent="0.3">
      <c r="A404">
        <v>403</v>
      </c>
      <c r="B404" s="1">
        <v>45911.641967592594</v>
      </c>
      <c r="C404" s="1">
        <v>45911.647731481484</v>
      </c>
      <c r="D404" s="39" t="s">
        <v>1803</v>
      </c>
      <c r="E404" s="39" t="s">
        <v>1804</v>
      </c>
      <c r="F404">
        <v>10</v>
      </c>
      <c r="I404" s="39" t="s">
        <v>1804</v>
      </c>
      <c r="L404">
        <v>13</v>
      </c>
      <c r="O404">
        <v>26</v>
      </c>
      <c r="R404" s="39" t="s">
        <v>48847</v>
      </c>
      <c r="U404" s="39" t="s">
        <v>48848</v>
      </c>
      <c r="X404" s="39" t="s">
        <v>23980</v>
      </c>
      <c r="Y404">
        <v>1</v>
      </c>
      <c r="AA404" s="39" t="s">
        <v>23209</v>
      </c>
      <c r="AB404">
        <v>1</v>
      </c>
      <c r="AD404" s="39" t="s">
        <v>23210</v>
      </c>
      <c r="AE404">
        <v>1</v>
      </c>
      <c r="AG404" s="39" t="s">
        <v>23210</v>
      </c>
      <c r="AH404">
        <v>0</v>
      </c>
      <c r="AJ404" s="39" t="s">
        <v>48849</v>
      </c>
      <c r="AM404" s="39" t="s">
        <v>48850</v>
      </c>
      <c r="AP404" s="39" t="s">
        <v>48851</v>
      </c>
      <c r="AS404" s="39" t="s">
        <v>48852</v>
      </c>
      <c r="AV404" s="39" t="s">
        <v>314</v>
      </c>
      <c r="AW404">
        <v>1</v>
      </c>
      <c r="AY404" s="39" t="s">
        <v>21853</v>
      </c>
      <c r="AZ404">
        <v>0</v>
      </c>
      <c r="BB404" s="39" t="s">
        <v>20679</v>
      </c>
      <c r="BC404">
        <v>1</v>
      </c>
      <c r="BE404" s="39" t="s">
        <v>23216</v>
      </c>
      <c r="BF404">
        <v>1</v>
      </c>
      <c r="BH404" s="39" t="s">
        <v>21853</v>
      </c>
      <c r="BI404">
        <v>1</v>
      </c>
      <c r="BK404" s="39" t="s">
        <v>21156</v>
      </c>
      <c r="BL404">
        <v>1</v>
      </c>
      <c r="BN404" s="39" t="s">
        <v>20593</v>
      </c>
      <c r="BO404">
        <v>0</v>
      </c>
      <c r="BQ404" s="39" t="s">
        <v>23226</v>
      </c>
      <c r="BR404">
        <v>0</v>
      </c>
      <c r="BT404" s="39" t="s">
        <v>23226</v>
      </c>
      <c r="BU404">
        <v>1</v>
      </c>
      <c r="BW404" s="39" t="s">
        <v>21156</v>
      </c>
      <c r="BX404">
        <v>1</v>
      </c>
      <c r="BZ404" s="39" t="s">
        <v>21157</v>
      </c>
      <c r="CA404">
        <v>0</v>
      </c>
      <c r="CC404" s="39" t="s">
        <v>48853</v>
      </c>
      <c r="CF404" s="39" t="s">
        <v>48854</v>
      </c>
    </row>
    <row r="405" spans="1:84" x14ac:dyDescent="0.3">
      <c r="A405">
        <v>404</v>
      </c>
      <c r="B405" s="1">
        <v>45911.646666666667</v>
      </c>
      <c r="C405" s="1">
        <v>45911.653229166666</v>
      </c>
      <c r="D405" s="39" t="s">
        <v>1705</v>
      </c>
      <c r="E405" s="39" t="s">
        <v>1706</v>
      </c>
      <c r="F405">
        <v>5</v>
      </c>
      <c r="I405" s="39" t="s">
        <v>1706</v>
      </c>
      <c r="L405">
        <v>13</v>
      </c>
      <c r="O405">
        <v>28</v>
      </c>
      <c r="R405" s="39" t="s">
        <v>45984</v>
      </c>
      <c r="U405" s="39" t="s">
        <v>48783</v>
      </c>
      <c r="X405" s="39" t="s">
        <v>24239</v>
      </c>
      <c r="Y405">
        <v>0</v>
      </c>
      <c r="AA405" s="39" t="s">
        <v>23209</v>
      </c>
      <c r="AB405">
        <v>1</v>
      </c>
      <c r="AD405" s="39" t="s">
        <v>23210</v>
      </c>
      <c r="AE405">
        <v>1</v>
      </c>
      <c r="AG405" s="39" t="s">
        <v>23774</v>
      </c>
      <c r="AH405">
        <v>0</v>
      </c>
      <c r="AJ405" s="39" t="s">
        <v>48855</v>
      </c>
      <c r="AM405" s="39" t="s">
        <v>48856</v>
      </c>
      <c r="AP405" s="39" t="s">
        <v>48784</v>
      </c>
      <c r="AS405" s="39" t="s">
        <v>48785</v>
      </c>
      <c r="AV405" s="39" t="s">
        <v>314</v>
      </c>
      <c r="AW405">
        <v>1</v>
      </c>
      <c r="AY405" s="39" t="s">
        <v>23216</v>
      </c>
      <c r="AZ405">
        <v>0</v>
      </c>
      <c r="BB405" s="39" t="s">
        <v>23217</v>
      </c>
      <c r="BC405">
        <v>0</v>
      </c>
      <c r="BE405" s="39" t="s">
        <v>20679</v>
      </c>
      <c r="BF405">
        <v>0</v>
      </c>
      <c r="BH405" s="39" t="s">
        <v>21853</v>
      </c>
      <c r="BI405">
        <v>1</v>
      </c>
      <c r="BK405" s="39" t="s">
        <v>23216</v>
      </c>
      <c r="BL405">
        <v>0</v>
      </c>
      <c r="BN405" s="39" t="s">
        <v>23216</v>
      </c>
      <c r="BO405">
        <v>0</v>
      </c>
      <c r="BQ405" s="39" t="s">
        <v>23226</v>
      </c>
      <c r="BR405">
        <v>0</v>
      </c>
      <c r="BT405" s="39" t="s">
        <v>21156</v>
      </c>
      <c r="BU405">
        <v>0</v>
      </c>
      <c r="BW405" s="39" t="s">
        <v>21157</v>
      </c>
      <c r="BX405">
        <v>0</v>
      </c>
      <c r="BZ405" s="39" t="s">
        <v>20593</v>
      </c>
      <c r="CA405">
        <v>1</v>
      </c>
      <c r="CC405" s="39" t="s">
        <v>35056</v>
      </c>
      <c r="CF405" s="39" t="s">
        <v>48857</v>
      </c>
    </row>
    <row r="406" spans="1:84" x14ac:dyDescent="0.3">
      <c r="A406">
        <v>405</v>
      </c>
      <c r="B406" s="1">
        <v>45911.648275462961</v>
      </c>
      <c r="C406" s="1">
        <v>45911.653275462966</v>
      </c>
      <c r="D406" s="39" t="s">
        <v>16212</v>
      </c>
      <c r="E406" s="39" t="s">
        <v>16213</v>
      </c>
      <c r="F406">
        <v>3</v>
      </c>
      <c r="I406" s="39" t="s">
        <v>21414</v>
      </c>
      <c r="L406">
        <v>13</v>
      </c>
      <c r="O406">
        <v>7</v>
      </c>
      <c r="R406" s="39" t="s">
        <v>48858</v>
      </c>
      <c r="U406" s="39" t="s">
        <v>48859</v>
      </c>
      <c r="X406" s="39" t="s">
        <v>23980</v>
      </c>
      <c r="Y406">
        <v>1</v>
      </c>
      <c r="AA406" s="39" t="s">
        <v>23209</v>
      </c>
      <c r="AB406">
        <v>1</v>
      </c>
      <c r="AD406" s="39" t="s">
        <v>23304</v>
      </c>
      <c r="AE406">
        <v>0</v>
      </c>
      <c r="AG406" s="39" t="s">
        <v>23210</v>
      </c>
      <c r="AH406">
        <v>0</v>
      </c>
      <c r="AJ406" s="39" t="s">
        <v>23210</v>
      </c>
      <c r="AM406" s="39" t="s">
        <v>48860</v>
      </c>
      <c r="AP406" s="39" t="s">
        <v>48861</v>
      </c>
      <c r="AS406" s="39" t="s">
        <v>48862</v>
      </c>
      <c r="AV406" s="39" t="s">
        <v>20593</v>
      </c>
      <c r="AW406">
        <v>0</v>
      </c>
      <c r="AY406" s="39" t="s">
        <v>21156</v>
      </c>
      <c r="AZ406">
        <v>0</v>
      </c>
      <c r="BB406" s="39" t="s">
        <v>23226</v>
      </c>
      <c r="BC406">
        <v>0</v>
      </c>
      <c r="BE406" s="39" t="s">
        <v>20679</v>
      </c>
      <c r="BF406">
        <v>0</v>
      </c>
      <c r="BH406" s="39" t="s">
        <v>21157</v>
      </c>
      <c r="BI406">
        <v>0</v>
      </c>
      <c r="BK406" s="39" t="s">
        <v>314</v>
      </c>
      <c r="BL406">
        <v>0</v>
      </c>
      <c r="BN406" s="39" t="s">
        <v>21853</v>
      </c>
      <c r="BO406">
        <v>0</v>
      </c>
      <c r="BQ406" s="39" t="s">
        <v>23216</v>
      </c>
      <c r="BR406">
        <v>0</v>
      </c>
      <c r="BT406" s="39" t="s">
        <v>23217</v>
      </c>
      <c r="BU406">
        <v>0</v>
      </c>
      <c r="BW406" s="39" t="s">
        <v>21156</v>
      </c>
      <c r="BX406">
        <v>1</v>
      </c>
      <c r="BZ406" s="39" t="s">
        <v>23226</v>
      </c>
      <c r="CA406">
        <v>0</v>
      </c>
      <c r="CC406" s="39" t="s">
        <v>48863</v>
      </c>
      <c r="CF406" s="39" t="s">
        <v>48864</v>
      </c>
    </row>
    <row r="407" spans="1:84" x14ac:dyDescent="0.3">
      <c r="A407">
        <v>406</v>
      </c>
      <c r="B407" s="1">
        <v>45911.724988425929</v>
      </c>
      <c r="C407" s="1">
        <v>45911.731157407405</v>
      </c>
      <c r="D407" s="39" t="s">
        <v>4124</v>
      </c>
      <c r="E407" s="39" t="s">
        <v>4125</v>
      </c>
      <c r="F407">
        <v>9</v>
      </c>
      <c r="I407" s="39" t="s">
        <v>4125</v>
      </c>
      <c r="L407">
        <v>6</v>
      </c>
      <c r="O407">
        <v>26</v>
      </c>
      <c r="R407" s="39" t="s">
        <v>48865</v>
      </c>
      <c r="U407" s="39" t="s">
        <v>48866</v>
      </c>
      <c r="X407" s="39" t="s">
        <v>23980</v>
      </c>
      <c r="Y407">
        <v>1</v>
      </c>
      <c r="AA407" s="39" t="s">
        <v>23209</v>
      </c>
      <c r="AB407">
        <v>1</v>
      </c>
      <c r="AD407" s="39" t="s">
        <v>23210</v>
      </c>
      <c r="AE407">
        <v>1</v>
      </c>
      <c r="AG407" s="39" t="s">
        <v>23211</v>
      </c>
      <c r="AH407">
        <v>1</v>
      </c>
      <c r="AJ407" s="39" t="s">
        <v>48867</v>
      </c>
      <c r="AM407" s="39" t="s">
        <v>48868</v>
      </c>
      <c r="AP407" s="39" t="s">
        <v>48869</v>
      </c>
      <c r="AS407" s="39" t="s">
        <v>48870</v>
      </c>
      <c r="AV407" s="39" t="s">
        <v>314</v>
      </c>
      <c r="AW407">
        <v>1</v>
      </c>
      <c r="AY407" s="39" t="s">
        <v>16918</v>
      </c>
      <c r="AZ407">
        <v>1</v>
      </c>
      <c r="BB407" s="39" t="s">
        <v>20679</v>
      </c>
      <c r="BC407">
        <v>1</v>
      </c>
      <c r="BE407" s="39" t="s">
        <v>21853</v>
      </c>
      <c r="BF407">
        <v>0</v>
      </c>
      <c r="BH407" s="39" t="s">
        <v>23216</v>
      </c>
      <c r="BI407">
        <v>0</v>
      </c>
      <c r="BK407" s="39" t="s">
        <v>21156</v>
      </c>
      <c r="BL407">
        <v>1</v>
      </c>
      <c r="BN407" s="39" t="s">
        <v>21157</v>
      </c>
      <c r="BO407">
        <v>1</v>
      </c>
      <c r="BQ407" s="39" t="s">
        <v>20593</v>
      </c>
      <c r="BR407">
        <v>0</v>
      </c>
      <c r="BT407" s="39" t="s">
        <v>23217</v>
      </c>
      <c r="BU407">
        <v>0</v>
      </c>
      <c r="BW407" s="39" t="s">
        <v>23226</v>
      </c>
      <c r="BX407">
        <v>0</v>
      </c>
      <c r="BZ407" s="39" t="s">
        <v>21156</v>
      </c>
      <c r="CA407">
        <v>0</v>
      </c>
      <c r="CC407" s="39" t="s">
        <v>48871</v>
      </c>
      <c r="CF407" s="39" t="s">
        <v>48872</v>
      </c>
    </row>
    <row r="408" spans="1:84" x14ac:dyDescent="0.3">
      <c r="A408">
        <v>407</v>
      </c>
      <c r="B408" s="1">
        <v>45911.728530092594</v>
      </c>
      <c r="C408" s="1">
        <v>45911.752500000002</v>
      </c>
      <c r="D408" s="39" t="s">
        <v>3188</v>
      </c>
      <c r="E408" s="39" t="s">
        <v>3189</v>
      </c>
      <c r="F408">
        <v>12</v>
      </c>
      <c r="I408" s="39" t="s">
        <v>3189</v>
      </c>
      <c r="L408">
        <v>3</v>
      </c>
      <c r="O408">
        <v>19</v>
      </c>
      <c r="R408" s="39" t="s">
        <v>48873</v>
      </c>
      <c r="U408" s="39" t="s">
        <v>48874</v>
      </c>
      <c r="X408" s="39" t="s">
        <v>23980</v>
      </c>
      <c r="Y408">
        <v>1</v>
      </c>
      <c r="AA408" s="39" t="s">
        <v>23209</v>
      </c>
      <c r="AB408">
        <v>1</v>
      </c>
      <c r="AD408" s="39" t="s">
        <v>23303</v>
      </c>
      <c r="AE408">
        <v>0</v>
      </c>
      <c r="AG408" s="39" t="s">
        <v>23211</v>
      </c>
      <c r="AH408">
        <v>1</v>
      </c>
      <c r="AJ408" s="39" t="s">
        <v>48875</v>
      </c>
      <c r="AM408" s="39" t="s">
        <v>48876</v>
      </c>
      <c r="AP408" s="39" t="s">
        <v>48877</v>
      </c>
      <c r="AS408" s="39" t="s">
        <v>48878</v>
      </c>
      <c r="AV408" s="39" t="s">
        <v>314</v>
      </c>
      <c r="AW408">
        <v>1</v>
      </c>
      <c r="AY408" s="39" t="s">
        <v>16918</v>
      </c>
      <c r="AZ408">
        <v>1</v>
      </c>
      <c r="BB408" s="39" t="s">
        <v>20679</v>
      </c>
      <c r="BC408">
        <v>1</v>
      </c>
      <c r="BE408" s="39" t="s">
        <v>21853</v>
      </c>
      <c r="BF408">
        <v>0</v>
      </c>
      <c r="BH408" s="39" t="s">
        <v>23216</v>
      </c>
      <c r="BI408">
        <v>0</v>
      </c>
      <c r="BK408" s="39" t="s">
        <v>21156</v>
      </c>
      <c r="BL408">
        <v>1</v>
      </c>
      <c r="BN408" s="39" t="s">
        <v>21157</v>
      </c>
      <c r="BO408">
        <v>1</v>
      </c>
      <c r="BQ408" s="39" t="s">
        <v>23217</v>
      </c>
      <c r="BR408">
        <v>1</v>
      </c>
      <c r="BT408" s="39" t="s">
        <v>23226</v>
      </c>
      <c r="BU408">
        <v>1</v>
      </c>
      <c r="BW408" s="39" t="s">
        <v>21156</v>
      </c>
      <c r="BX408">
        <v>1</v>
      </c>
      <c r="BZ408" s="39" t="s">
        <v>20593</v>
      </c>
      <c r="CA408">
        <v>1</v>
      </c>
      <c r="CC408" s="39" t="s">
        <v>48879</v>
      </c>
      <c r="CF408" s="39" t="s">
        <v>48880</v>
      </c>
    </row>
    <row r="409" spans="1:84" x14ac:dyDescent="0.3">
      <c r="A409">
        <v>408</v>
      </c>
      <c r="B409" s="1">
        <v>45911.74763888889</v>
      </c>
      <c r="C409" s="1">
        <v>45911.756655092591</v>
      </c>
      <c r="D409" s="39" t="s">
        <v>2674</v>
      </c>
      <c r="E409" s="39" t="s">
        <v>2675</v>
      </c>
      <c r="F409">
        <v>5</v>
      </c>
      <c r="I409" s="39" t="s">
        <v>2675</v>
      </c>
      <c r="L409">
        <v>5</v>
      </c>
      <c r="O409">
        <v>4</v>
      </c>
      <c r="R409" s="39" t="s">
        <v>45984</v>
      </c>
      <c r="U409" s="39" t="s">
        <v>48881</v>
      </c>
      <c r="X409" s="39" t="s">
        <v>23980</v>
      </c>
      <c r="Y409">
        <v>1</v>
      </c>
      <c r="AA409" s="39" t="s">
        <v>23209</v>
      </c>
      <c r="AB409">
        <v>1</v>
      </c>
      <c r="AD409" s="39" t="s">
        <v>23209</v>
      </c>
      <c r="AE409">
        <v>0</v>
      </c>
      <c r="AG409" s="39" t="s">
        <v>23209</v>
      </c>
      <c r="AH409">
        <v>0</v>
      </c>
      <c r="AJ409" s="39" t="s">
        <v>48882</v>
      </c>
      <c r="AM409" s="39" t="s">
        <v>48711</v>
      </c>
      <c r="AP409" s="39" t="s">
        <v>48784</v>
      </c>
      <c r="AS409" s="39" t="s">
        <v>48883</v>
      </c>
      <c r="AV409" s="39" t="s">
        <v>314</v>
      </c>
      <c r="AW409">
        <v>1</v>
      </c>
      <c r="AY409" s="39" t="s">
        <v>23216</v>
      </c>
      <c r="AZ409">
        <v>0</v>
      </c>
      <c r="BB409" s="39" t="s">
        <v>20679</v>
      </c>
      <c r="BC409">
        <v>1</v>
      </c>
      <c r="BE409" s="39" t="s">
        <v>21853</v>
      </c>
      <c r="BF409">
        <v>0</v>
      </c>
      <c r="BH409" s="39" t="s">
        <v>23216</v>
      </c>
      <c r="BI409">
        <v>0</v>
      </c>
      <c r="BK409" s="39" t="s">
        <v>23226</v>
      </c>
      <c r="BL409">
        <v>0</v>
      </c>
      <c r="BN409" s="39" t="s">
        <v>21156</v>
      </c>
      <c r="BO409">
        <v>0</v>
      </c>
      <c r="BQ409" s="39" t="s">
        <v>23226</v>
      </c>
      <c r="BR409">
        <v>0</v>
      </c>
      <c r="BT409" s="39" t="s">
        <v>21157</v>
      </c>
      <c r="BU409">
        <v>0</v>
      </c>
      <c r="BW409" s="39" t="s">
        <v>20593</v>
      </c>
      <c r="BX409">
        <v>0</v>
      </c>
      <c r="BZ409" s="39" t="s">
        <v>20593</v>
      </c>
      <c r="CA409">
        <v>1</v>
      </c>
      <c r="CC409" s="39" t="s">
        <v>23642</v>
      </c>
      <c r="CF409" s="39" t="s">
        <v>48884</v>
      </c>
    </row>
    <row r="410" spans="1:84" x14ac:dyDescent="0.3">
      <c r="A410">
        <v>409</v>
      </c>
      <c r="B410" s="1">
        <v>45911.76048611111</v>
      </c>
      <c r="C410" s="1">
        <v>45911.761319444442</v>
      </c>
      <c r="D410" s="39" t="s">
        <v>1495</v>
      </c>
      <c r="E410" s="39" t="s">
        <v>1496</v>
      </c>
      <c r="F410">
        <v>7</v>
      </c>
      <c r="I410" s="39" t="s">
        <v>1496</v>
      </c>
      <c r="L410">
        <v>13</v>
      </c>
      <c r="O410">
        <v>18</v>
      </c>
      <c r="R410" s="39" t="s">
        <v>48885</v>
      </c>
      <c r="U410" s="39" t="s">
        <v>48886</v>
      </c>
      <c r="X410" s="39" t="s">
        <v>48887</v>
      </c>
      <c r="Y410">
        <v>0</v>
      </c>
      <c r="AA410" s="39" t="s">
        <v>23304</v>
      </c>
      <c r="AB410">
        <v>0</v>
      </c>
      <c r="AD410" s="39" t="s">
        <v>23209</v>
      </c>
      <c r="AE410">
        <v>0</v>
      </c>
      <c r="AG410" s="39" t="s">
        <v>23209</v>
      </c>
      <c r="AH410">
        <v>0</v>
      </c>
      <c r="AJ410" s="39" t="s">
        <v>16971</v>
      </c>
      <c r="AM410" s="39" t="s">
        <v>20519</v>
      </c>
      <c r="AP410" s="39" t="s">
        <v>48888</v>
      </c>
      <c r="AS410" s="39" t="s">
        <v>48889</v>
      </c>
      <c r="AV410" s="39" t="s">
        <v>314</v>
      </c>
      <c r="AW410">
        <v>1</v>
      </c>
      <c r="AY410" s="39" t="s">
        <v>314</v>
      </c>
      <c r="AZ410">
        <v>0</v>
      </c>
      <c r="BB410" s="39" t="s">
        <v>20679</v>
      </c>
      <c r="BC410">
        <v>1</v>
      </c>
      <c r="BE410" s="39" t="s">
        <v>23216</v>
      </c>
      <c r="BF410">
        <v>1</v>
      </c>
      <c r="BH410" s="39" t="s">
        <v>314</v>
      </c>
      <c r="BI410">
        <v>0</v>
      </c>
      <c r="BK410" s="39" t="s">
        <v>21156</v>
      </c>
      <c r="BL410">
        <v>1</v>
      </c>
      <c r="BN410" s="39" t="s">
        <v>23216</v>
      </c>
      <c r="BO410">
        <v>0</v>
      </c>
      <c r="BQ410" s="39" t="s">
        <v>23217</v>
      </c>
      <c r="BR410">
        <v>1</v>
      </c>
      <c r="BT410" s="39" t="s">
        <v>23217</v>
      </c>
      <c r="BU410">
        <v>0</v>
      </c>
      <c r="BW410" s="39" t="s">
        <v>21156</v>
      </c>
      <c r="BX410">
        <v>1</v>
      </c>
      <c r="BZ410" s="39" t="s">
        <v>20593</v>
      </c>
      <c r="CA410">
        <v>1</v>
      </c>
      <c r="CC410" s="39" t="s">
        <v>48890</v>
      </c>
      <c r="CF410" s="39" t="s">
        <v>48891</v>
      </c>
    </row>
    <row r="411" spans="1:84" x14ac:dyDescent="0.3">
      <c r="A411">
        <v>410</v>
      </c>
      <c r="B411" s="1">
        <v>45911.769513888888</v>
      </c>
      <c r="C411" s="1">
        <v>45911.777418981481</v>
      </c>
      <c r="D411" s="39" t="s">
        <v>2402</v>
      </c>
      <c r="E411" s="39" t="s">
        <v>2403</v>
      </c>
      <c r="F411">
        <v>7</v>
      </c>
      <c r="I411" s="39" t="s">
        <v>2404</v>
      </c>
      <c r="L411">
        <v>12</v>
      </c>
      <c r="O411">
        <v>23</v>
      </c>
      <c r="R411" s="39" t="s">
        <v>48892</v>
      </c>
      <c r="U411" s="39" t="s">
        <v>48893</v>
      </c>
      <c r="X411" s="39" t="s">
        <v>23980</v>
      </c>
      <c r="Y411">
        <v>1</v>
      </c>
      <c r="AA411" s="39" t="s">
        <v>23209</v>
      </c>
      <c r="AB411">
        <v>1</v>
      </c>
      <c r="AD411" s="39" t="s">
        <v>23210</v>
      </c>
      <c r="AE411">
        <v>1</v>
      </c>
      <c r="AG411" s="39" t="s">
        <v>23211</v>
      </c>
      <c r="AH411">
        <v>1</v>
      </c>
      <c r="AJ411" s="39" t="s">
        <v>48894</v>
      </c>
      <c r="AM411" s="39" t="s">
        <v>48895</v>
      </c>
      <c r="AP411" s="39" t="s">
        <v>48896</v>
      </c>
      <c r="AS411" s="39" t="s">
        <v>48897</v>
      </c>
      <c r="AV411" s="39" t="s">
        <v>314</v>
      </c>
      <c r="AW411">
        <v>1</v>
      </c>
      <c r="AY411" s="39" t="s">
        <v>23217</v>
      </c>
      <c r="AZ411">
        <v>0</v>
      </c>
      <c r="BB411" s="39" t="s">
        <v>20679</v>
      </c>
      <c r="BC411">
        <v>1</v>
      </c>
      <c r="BE411" s="39" t="s">
        <v>21853</v>
      </c>
      <c r="BF411">
        <v>0</v>
      </c>
      <c r="BH411" s="39" t="s">
        <v>23216</v>
      </c>
      <c r="BI411">
        <v>0</v>
      </c>
      <c r="BK411" s="39" t="s">
        <v>23226</v>
      </c>
      <c r="BL411">
        <v>0</v>
      </c>
      <c r="BN411" s="39" t="s">
        <v>21156</v>
      </c>
      <c r="BO411">
        <v>0</v>
      </c>
      <c r="BQ411" s="39" t="s">
        <v>21157</v>
      </c>
      <c r="BR411">
        <v>0</v>
      </c>
      <c r="BT411" s="39" t="s">
        <v>16918</v>
      </c>
      <c r="BU411">
        <v>0</v>
      </c>
      <c r="BW411" s="39" t="s">
        <v>20593</v>
      </c>
      <c r="BX411">
        <v>0</v>
      </c>
      <c r="BZ411" s="39" t="s">
        <v>20593</v>
      </c>
      <c r="CA411">
        <v>1</v>
      </c>
      <c r="CC411" s="39" t="s">
        <v>48898</v>
      </c>
      <c r="CF411" s="39" t="s">
        <v>48899</v>
      </c>
    </row>
    <row r="412" spans="1:84" x14ac:dyDescent="0.3">
      <c r="A412">
        <v>411</v>
      </c>
      <c r="B412" s="1">
        <v>45911.777557870373</v>
      </c>
      <c r="C412" s="1">
        <v>45911.782870370371</v>
      </c>
      <c r="D412" s="39" t="s">
        <v>33820</v>
      </c>
      <c r="E412" s="39" t="s">
        <v>36128</v>
      </c>
      <c r="F412">
        <v>9</v>
      </c>
      <c r="I412" s="39" t="s">
        <v>42514</v>
      </c>
      <c r="L412">
        <v>14</v>
      </c>
      <c r="O412">
        <v>16</v>
      </c>
      <c r="R412" s="39" t="s">
        <v>35004</v>
      </c>
      <c r="U412" s="39" t="s">
        <v>48900</v>
      </c>
      <c r="X412" s="39" t="s">
        <v>25351</v>
      </c>
      <c r="Y412">
        <v>0</v>
      </c>
      <c r="AA412" s="39" t="s">
        <v>23210</v>
      </c>
      <c r="AB412">
        <v>0</v>
      </c>
      <c r="AD412" s="39" t="s">
        <v>23209</v>
      </c>
      <c r="AE412">
        <v>0</v>
      </c>
      <c r="AG412" s="39" t="s">
        <v>23304</v>
      </c>
      <c r="AH412">
        <v>0</v>
      </c>
      <c r="AJ412" s="39" t="s">
        <v>48901</v>
      </c>
      <c r="AM412" s="39" t="s">
        <v>48902</v>
      </c>
      <c r="AP412" s="39" t="s">
        <v>48784</v>
      </c>
      <c r="AS412" s="39" t="s">
        <v>48903</v>
      </c>
      <c r="AV412" s="39" t="s">
        <v>314</v>
      </c>
      <c r="AW412">
        <v>1</v>
      </c>
      <c r="AY412" s="39" t="s">
        <v>16918</v>
      </c>
      <c r="AZ412">
        <v>1</v>
      </c>
      <c r="BB412" s="39" t="s">
        <v>20679</v>
      </c>
      <c r="BC412">
        <v>1</v>
      </c>
      <c r="BE412" s="39" t="s">
        <v>23216</v>
      </c>
      <c r="BF412">
        <v>1</v>
      </c>
      <c r="BH412" s="39" t="s">
        <v>314</v>
      </c>
      <c r="BI412">
        <v>0</v>
      </c>
      <c r="BK412" s="39" t="s">
        <v>21156</v>
      </c>
      <c r="BL412">
        <v>1</v>
      </c>
      <c r="BN412" s="39" t="s">
        <v>21157</v>
      </c>
      <c r="BO412">
        <v>1</v>
      </c>
      <c r="BQ412" s="39" t="s">
        <v>23217</v>
      </c>
      <c r="BR412">
        <v>1</v>
      </c>
      <c r="BT412" s="39" t="s">
        <v>23217</v>
      </c>
      <c r="BU412">
        <v>0</v>
      </c>
      <c r="BW412" s="39" t="s">
        <v>21156</v>
      </c>
      <c r="BX412">
        <v>1</v>
      </c>
      <c r="BZ412" s="39" t="s">
        <v>20593</v>
      </c>
      <c r="CA412">
        <v>1</v>
      </c>
      <c r="CC412" s="39" t="s">
        <v>35056</v>
      </c>
      <c r="CF412" s="39" t="s">
        <v>45953</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D28D8-DA2A-45B3-BF75-601ADC181D54}">
  <dimension ref="A1:Z448"/>
  <sheetViews>
    <sheetView workbookViewId="0"/>
  </sheetViews>
  <sheetFormatPr defaultRowHeight="16.5" x14ac:dyDescent="0.3"/>
  <cols>
    <col min="1" max="1" width="4.875" bestFit="1" customWidth="1"/>
    <col min="2" max="2" width="14.375" bestFit="1" customWidth="1"/>
    <col min="3" max="3" width="17.875" bestFit="1" customWidth="1"/>
    <col min="4" max="4" width="19.25" bestFit="1" customWidth="1"/>
    <col min="5" max="5" width="20.125" bestFit="1" customWidth="1"/>
    <col min="6" max="6" width="23.125" bestFit="1" customWidth="1"/>
    <col min="7" max="7" width="6.375" bestFit="1" customWidth="1"/>
    <col min="8" max="8" width="7.5" bestFit="1" customWidth="1"/>
    <col min="9" max="21" width="81" bestFit="1" customWidth="1"/>
    <col min="22" max="22" width="54.75" bestFit="1" customWidth="1"/>
    <col min="23" max="23" width="81" bestFit="1" customWidth="1"/>
    <col min="24" max="24" width="56.875" bestFit="1" customWidth="1"/>
    <col min="25" max="26" width="81" bestFit="1" customWidth="1"/>
  </cols>
  <sheetData>
    <row r="1" spans="1:26" x14ac:dyDescent="0.3">
      <c r="A1" t="s">
        <v>0</v>
      </c>
      <c r="B1" t="s">
        <v>1</v>
      </c>
      <c r="C1" t="s">
        <v>2</v>
      </c>
      <c r="D1" t="s">
        <v>3</v>
      </c>
      <c r="E1" t="s">
        <v>4</v>
      </c>
      <c r="F1" t="s">
        <v>15097</v>
      </c>
      <c r="G1" t="s">
        <v>4790</v>
      </c>
      <c r="H1" t="s">
        <v>7</v>
      </c>
      <c r="I1" t="s">
        <v>25595</v>
      </c>
      <c r="J1" t="s">
        <v>25596</v>
      </c>
      <c r="K1" t="s">
        <v>25597</v>
      </c>
      <c r="L1" t="s">
        <v>25598</v>
      </c>
      <c r="M1" t="s">
        <v>25599</v>
      </c>
      <c r="N1" t="s">
        <v>25600</v>
      </c>
      <c r="O1" t="s">
        <v>25601</v>
      </c>
      <c r="P1" t="s">
        <v>25602</v>
      </c>
      <c r="Q1" t="s">
        <v>25603</v>
      </c>
      <c r="R1" t="s">
        <v>25604</v>
      </c>
      <c r="S1" t="s">
        <v>20570</v>
      </c>
      <c r="T1" t="s">
        <v>25605</v>
      </c>
      <c r="U1" t="s">
        <v>25606</v>
      </c>
      <c r="V1" t="s">
        <v>25607</v>
      </c>
      <c r="W1" t="s">
        <v>25608</v>
      </c>
      <c r="X1" t="s">
        <v>25609</v>
      </c>
      <c r="Y1" t="s">
        <v>25610</v>
      </c>
      <c r="Z1" t="s">
        <v>25611</v>
      </c>
    </row>
    <row r="2" spans="1:26" x14ac:dyDescent="0.3">
      <c r="A2">
        <v>1</v>
      </c>
      <c r="B2" s="1">
        <v>45826.390925925924</v>
      </c>
      <c r="C2" s="1">
        <v>45826.3984375</v>
      </c>
      <c r="D2" s="39" t="s">
        <v>558</v>
      </c>
      <c r="E2" s="39" t="s">
        <v>559</v>
      </c>
      <c r="F2" s="39" t="s">
        <v>559</v>
      </c>
      <c r="G2">
        <v>10</v>
      </c>
      <c r="H2">
        <v>8</v>
      </c>
      <c r="I2" s="39" t="s">
        <v>25612</v>
      </c>
      <c r="J2" s="39" t="s">
        <v>25613</v>
      </c>
      <c r="K2" s="39" t="s">
        <v>25614</v>
      </c>
      <c r="L2" s="39" t="s">
        <v>25615</v>
      </c>
      <c r="M2" s="39" t="s">
        <v>25616</v>
      </c>
      <c r="N2" s="39" t="s">
        <v>25617</v>
      </c>
      <c r="O2" s="39" t="s">
        <v>25618</v>
      </c>
      <c r="P2" s="39" t="s">
        <v>25619</v>
      </c>
      <c r="Q2" s="39" t="s">
        <v>25620</v>
      </c>
      <c r="R2" s="39" t="s">
        <v>25621</v>
      </c>
      <c r="S2" s="39" t="s">
        <v>25622</v>
      </c>
      <c r="T2" s="39" t="s">
        <v>25623</v>
      </c>
      <c r="U2" s="39" t="s">
        <v>25624</v>
      </c>
      <c r="V2" s="39" t="s">
        <v>25625</v>
      </c>
      <c r="W2" s="39" t="s">
        <v>25626</v>
      </c>
      <c r="X2" s="39" t="s">
        <v>25627</v>
      </c>
      <c r="Y2" s="39" t="s">
        <v>25628</v>
      </c>
      <c r="Z2" s="39" t="s">
        <v>25629</v>
      </c>
    </row>
    <row r="3" spans="1:26" x14ac:dyDescent="0.3">
      <c r="A3">
        <v>2</v>
      </c>
      <c r="B3" s="1">
        <v>45826.391180555554</v>
      </c>
      <c r="C3" s="1">
        <v>45826.400069444448</v>
      </c>
      <c r="D3" s="39" t="s">
        <v>575</v>
      </c>
      <c r="E3" s="39" t="s">
        <v>576</v>
      </c>
      <c r="F3" s="39" t="s">
        <v>576</v>
      </c>
      <c r="G3">
        <v>10</v>
      </c>
      <c r="H3">
        <v>3</v>
      </c>
      <c r="I3" s="39" t="s">
        <v>25630</v>
      </c>
      <c r="J3" s="39" t="s">
        <v>25631</v>
      </c>
      <c r="K3" s="39" t="s">
        <v>25632</v>
      </c>
      <c r="L3" s="39" t="s">
        <v>25633</v>
      </c>
      <c r="M3" s="39" t="s">
        <v>25634</v>
      </c>
      <c r="N3" s="39" t="s">
        <v>25635</v>
      </c>
      <c r="O3" s="39" t="s">
        <v>25636</v>
      </c>
      <c r="P3" s="39" t="s">
        <v>25637</v>
      </c>
      <c r="Q3" s="39" t="s">
        <v>25638</v>
      </c>
      <c r="R3" s="39" t="s">
        <v>25621</v>
      </c>
      <c r="S3" s="39" t="s">
        <v>25622</v>
      </c>
      <c r="T3" s="39" t="s">
        <v>25623</v>
      </c>
      <c r="U3" s="39" t="s">
        <v>25624</v>
      </c>
      <c r="V3" s="39" t="s">
        <v>25625</v>
      </c>
      <c r="W3" s="39" t="s">
        <v>25626</v>
      </c>
      <c r="X3" s="39" t="s">
        <v>25627</v>
      </c>
      <c r="Y3" s="39" t="s">
        <v>25628</v>
      </c>
      <c r="Z3" s="39" t="s">
        <v>25629</v>
      </c>
    </row>
    <row r="4" spans="1:26" x14ac:dyDescent="0.3">
      <c r="A4">
        <v>3</v>
      </c>
      <c r="B4" s="1">
        <v>45826.401087962964</v>
      </c>
      <c r="C4" s="1">
        <v>45826.40115740741</v>
      </c>
      <c r="D4" s="39" t="s">
        <v>750</v>
      </c>
      <c r="E4" s="39" t="s">
        <v>751</v>
      </c>
      <c r="F4" s="39" t="s">
        <v>751</v>
      </c>
      <c r="G4">
        <v>10</v>
      </c>
      <c r="H4">
        <v>22</v>
      </c>
      <c r="I4" s="39" t="s">
        <v>25639</v>
      </c>
      <c r="J4" s="39" t="s">
        <v>25640</v>
      </c>
      <c r="K4" s="39" t="s">
        <v>25641</v>
      </c>
      <c r="L4" s="39" t="s">
        <v>25642</v>
      </c>
      <c r="M4" s="39" t="s">
        <v>25643</v>
      </c>
      <c r="N4" s="39" t="s">
        <v>25644</v>
      </c>
      <c r="O4" s="39" t="s">
        <v>25645</v>
      </c>
      <c r="P4" s="39" t="s">
        <v>25646</v>
      </c>
      <c r="Q4" s="39" t="s">
        <v>25647</v>
      </c>
      <c r="R4" s="39" t="s">
        <v>25621</v>
      </c>
      <c r="S4" s="39" t="s">
        <v>25622</v>
      </c>
      <c r="T4" s="39" t="s">
        <v>25623</v>
      </c>
      <c r="U4" s="39" t="s">
        <v>25624</v>
      </c>
      <c r="V4" s="39" t="s">
        <v>25625</v>
      </c>
      <c r="W4" s="39" t="s">
        <v>25626</v>
      </c>
      <c r="X4" s="39" t="s">
        <v>25627</v>
      </c>
      <c r="Y4" s="39" t="s">
        <v>25628</v>
      </c>
      <c r="Z4" s="39" t="s">
        <v>25629</v>
      </c>
    </row>
    <row r="5" spans="1:26" x14ac:dyDescent="0.3">
      <c r="A5">
        <v>4</v>
      </c>
      <c r="B5" s="1">
        <v>45826.390856481485</v>
      </c>
      <c r="C5" s="1">
        <v>45826.40284722222</v>
      </c>
      <c r="D5" s="39" t="s">
        <v>531</v>
      </c>
      <c r="E5" s="39" t="s">
        <v>532</v>
      </c>
      <c r="F5" s="39" t="s">
        <v>532</v>
      </c>
      <c r="G5">
        <v>10</v>
      </c>
      <c r="H5">
        <v>13</v>
      </c>
      <c r="I5" s="39" t="s">
        <v>25648</v>
      </c>
      <c r="J5" s="39" t="s">
        <v>25649</v>
      </c>
      <c r="K5" s="39" t="s">
        <v>25650</v>
      </c>
      <c r="L5" s="39" t="s">
        <v>25651</v>
      </c>
      <c r="M5" s="39" t="s">
        <v>25652</v>
      </c>
      <c r="N5" s="39" t="s">
        <v>25653</v>
      </c>
      <c r="O5" s="39" t="s">
        <v>25654</v>
      </c>
      <c r="P5" s="39" t="s">
        <v>25655</v>
      </c>
      <c r="Q5" s="39" t="s">
        <v>25656</v>
      </c>
      <c r="R5" s="39" t="s">
        <v>25657</v>
      </c>
      <c r="S5" s="39" t="s">
        <v>25658</v>
      </c>
      <c r="T5" s="39" t="s">
        <v>25659</v>
      </c>
      <c r="U5" s="39" t="s">
        <v>25660</v>
      </c>
      <c r="V5" s="39" t="s">
        <v>25661</v>
      </c>
      <c r="W5" s="39" t="s">
        <v>25662</v>
      </c>
      <c r="X5" s="39" t="s">
        <v>25663</v>
      </c>
      <c r="Y5" s="39" t="s">
        <v>25664</v>
      </c>
      <c r="Z5" s="39" t="s">
        <v>25665</v>
      </c>
    </row>
    <row r="6" spans="1:26" x14ac:dyDescent="0.3">
      <c r="A6">
        <v>5</v>
      </c>
      <c r="B6" s="1">
        <v>45826.390902777777</v>
      </c>
      <c r="C6" s="1">
        <v>45826.403067129628</v>
      </c>
      <c r="D6" s="39" t="s">
        <v>713</v>
      </c>
      <c r="E6" s="39" t="s">
        <v>714</v>
      </c>
      <c r="F6" s="39" t="s">
        <v>714</v>
      </c>
      <c r="G6">
        <v>10</v>
      </c>
      <c r="H6">
        <v>24</v>
      </c>
      <c r="I6" s="39" t="s">
        <v>25666</v>
      </c>
      <c r="J6" s="39" t="s">
        <v>25667</v>
      </c>
      <c r="K6" s="39" t="s">
        <v>25668</v>
      </c>
      <c r="L6" s="39" t="s">
        <v>25669</v>
      </c>
      <c r="M6" s="39" t="s">
        <v>25670</v>
      </c>
      <c r="N6" s="39" t="s">
        <v>25671</v>
      </c>
      <c r="O6" s="39" t="s">
        <v>25672</v>
      </c>
      <c r="P6" s="39" t="s">
        <v>25673</v>
      </c>
      <c r="Q6" s="39" t="s">
        <v>25674</v>
      </c>
      <c r="R6" s="39" t="s">
        <v>25621</v>
      </c>
      <c r="S6" s="39" t="s">
        <v>25622</v>
      </c>
      <c r="T6" s="39" t="s">
        <v>25623</v>
      </c>
      <c r="U6" s="39" t="s">
        <v>25624</v>
      </c>
      <c r="V6" s="39" t="s">
        <v>25625</v>
      </c>
      <c r="W6" s="39" t="s">
        <v>25626</v>
      </c>
      <c r="X6" s="39" t="s">
        <v>25627</v>
      </c>
      <c r="Y6" s="39" t="s">
        <v>25675</v>
      </c>
      <c r="Z6" s="39" t="s">
        <v>25629</v>
      </c>
    </row>
    <row r="7" spans="1:26" x14ac:dyDescent="0.3">
      <c r="A7">
        <v>6</v>
      </c>
      <c r="B7" s="1">
        <v>45826.390902777777</v>
      </c>
      <c r="C7" s="1">
        <v>45826.403495370374</v>
      </c>
      <c r="D7" s="39" t="s">
        <v>583</v>
      </c>
      <c r="E7" s="39" t="s">
        <v>584</v>
      </c>
      <c r="F7" s="39" t="s">
        <v>585</v>
      </c>
      <c r="G7">
        <v>10</v>
      </c>
      <c r="H7">
        <v>9</v>
      </c>
      <c r="I7" s="39" t="s">
        <v>25676</v>
      </c>
      <c r="J7" s="39" t="s">
        <v>25677</v>
      </c>
      <c r="K7" s="39" t="s">
        <v>25678</v>
      </c>
      <c r="L7" s="39" t="s">
        <v>25679</v>
      </c>
      <c r="M7" s="39" t="s">
        <v>25680</v>
      </c>
      <c r="N7" s="39" t="s">
        <v>25681</v>
      </c>
      <c r="O7" s="39" t="s">
        <v>25682</v>
      </c>
      <c r="P7" s="39" t="s">
        <v>25683</v>
      </c>
      <c r="Q7" s="39" t="s">
        <v>25684</v>
      </c>
      <c r="R7" s="39" t="s">
        <v>25685</v>
      </c>
      <c r="S7" s="39" t="s">
        <v>25686</v>
      </c>
      <c r="T7" s="39" t="s">
        <v>25687</v>
      </c>
      <c r="U7" s="39" t="s">
        <v>25688</v>
      </c>
      <c r="V7" s="39" t="s">
        <v>25625</v>
      </c>
      <c r="W7" s="39" t="s">
        <v>25689</v>
      </c>
      <c r="X7" s="39" t="s">
        <v>25690</v>
      </c>
      <c r="Y7" s="39" t="s">
        <v>25691</v>
      </c>
      <c r="Z7" s="39" t="s">
        <v>25692</v>
      </c>
    </row>
    <row r="8" spans="1:26" x14ac:dyDescent="0.3">
      <c r="A8">
        <v>7</v>
      </c>
      <c r="B8" s="1">
        <v>45826.403483796297</v>
      </c>
      <c r="C8" s="1">
        <v>45826.40353009259</v>
      </c>
      <c r="D8" s="39" t="s">
        <v>690</v>
      </c>
      <c r="E8" s="39" t="s">
        <v>691</v>
      </c>
      <c r="F8" s="39" t="s">
        <v>5119</v>
      </c>
      <c r="G8">
        <v>10</v>
      </c>
      <c r="H8">
        <v>37</v>
      </c>
      <c r="I8" s="39" t="s">
        <v>25693</v>
      </c>
      <c r="J8" s="39" t="s">
        <v>25694</v>
      </c>
      <c r="K8" s="39" t="s">
        <v>25695</v>
      </c>
      <c r="L8" s="39" t="s">
        <v>25696</v>
      </c>
      <c r="M8" s="39" t="s">
        <v>25697</v>
      </c>
      <c r="N8" s="39" t="s">
        <v>25698</v>
      </c>
      <c r="O8" s="39" t="s">
        <v>25699</v>
      </c>
      <c r="P8" s="39" t="s">
        <v>25700</v>
      </c>
      <c r="Q8" s="39" t="s">
        <v>25701</v>
      </c>
      <c r="R8" s="39" t="s">
        <v>25621</v>
      </c>
      <c r="S8" s="39" t="s">
        <v>25622</v>
      </c>
      <c r="T8" s="39" t="s">
        <v>25623</v>
      </c>
      <c r="U8" s="39" t="s">
        <v>25624</v>
      </c>
      <c r="V8" s="39" t="s">
        <v>25625</v>
      </c>
      <c r="W8" s="39" t="s">
        <v>25702</v>
      </c>
      <c r="X8" s="39" t="s">
        <v>25703</v>
      </c>
      <c r="Y8" s="39" t="s">
        <v>25628</v>
      </c>
      <c r="Z8" s="39" t="s">
        <v>25629</v>
      </c>
    </row>
    <row r="9" spans="1:26" x14ac:dyDescent="0.3">
      <c r="A9">
        <v>8</v>
      </c>
      <c r="B9" s="1">
        <v>45826.390983796293</v>
      </c>
      <c r="C9" s="1">
        <v>45826.403935185182</v>
      </c>
      <c r="D9" s="39" t="s">
        <v>629</v>
      </c>
      <c r="E9" s="39" t="s">
        <v>630</v>
      </c>
      <c r="F9" s="39" t="s">
        <v>631</v>
      </c>
      <c r="G9">
        <v>10</v>
      </c>
      <c r="H9">
        <v>11</v>
      </c>
      <c r="I9" s="39" t="s">
        <v>25704</v>
      </c>
      <c r="J9" s="39" t="s">
        <v>25705</v>
      </c>
      <c r="K9" s="39" t="s">
        <v>25706</v>
      </c>
      <c r="L9" s="39" t="s">
        <v>25707</v>
      </c>
      <c r="M9" s="39" t="s">
        <v>25708</v>
      </c>
      <c r="N9" s="39" t="s">
        <v>25709</v>
      </c>
      <c r="O9" s="39" t="s">
        <v>25710</v>
      </c>
      <c r="P9" s="39" t="s">
        <v>25711</v>
      </c>
      <c r="Q9" s="39" t="s">
        <v>25712</v>
      </c>
      <c r="R9" s="39" t="s">
        <v>314</v>
      </c>
      <c r="S9" s="39" t="s">
        <v>25713</v>
      </c>
      <c r="T9" s="39" t="s">
        <v>25714</v>
      </c>
      <c r="U9" s="39" t="s">
        <v>14233</v>
      </c>
      <c r="V9" s="39" t="s">
        <v>25625</v>
      </c>
      <c r="W9" s="39" t="s">
        <v>25715</v>
      </c>
      <c r="X9" s="39" t="s">
        <v>25690</v>
      </c>
      <c r="Y9" s="39" t="s">
        <v>25716</v>
      </c>
      <c r="Z9" s="39" t="s">
        <v>25717</v>
      </c>
    </row>
    <row r="10" spans="1:26" x14ac:dyDescent="0.3">
      <c r="A10">
        <v>9</v>
      </c>
      <c r="B10" s="1">
        <v>45826.391597222224</v>
      </c>
      <c r="C10" s="1">
        <v>45826.404085648152</v>
      </c>
      <c r="D10" s="39" t="s">
        <v>602</v>
      </c>
      <c r="E10" s="39" t="s">
        <v>603</v>
      </c>
      <c r="F10" s="39" t="s">
        <v>603</v>
      </c>
      <c r="G10">
        <v>10</v>
      </c>
      <c r="H10">
        <v>18</v>
      </c>
      <c r="I10" s="39" t="s">
        <v>25676</v>
      </c>
      <c r="J10" s="39" t="s">
        <v>25718</v>
      </c>
      <c r="K10" s="39" t="s">
        <v>25719</v>
      </c>
      <c r="L10" s="39" t="s">
        <v>25720</v>
      </c>
      <c r="M10" s="39" t="s">
        <v>25721</v>
      </c>
      <c r="N10" s="39" t="s">
        <v>25644</v>
      </c>
      <c r="O10" s="39" t="s">
        <v>25722</v>
      </c>
      <c r="P10" s="39" t="s">
        <v>25723</v>
      </c>
      <c r="Q10" s="39" t="s">
        <v>25724</v>
      </c>
      <c r="R10" s="39" t="s">
        <v>25725</v>
      </c>
      <c r="S10" s="39" t="s">
        <v>25726</v>
      </c>
      <c r="T10" s="39" t="s">
        <v>25727</v>
      </c>
      <c r="U10" s="39" t="s">
        <v>14233</v>
      </c>
      <c r="V10" s="39" t="s">
        <v>25728</v>
      </c>
      <c r="W10" s="39" t="s">
        <v>25729</v>
      </c>
      <c r="X10" s="39" t="s">
        <v>25690</v>
      </c>
      <c r="Y10" s="39" t="s">
        <v>25730</v>
      </c>
      <c r="Z10" s="39" t="s">
        <v>25731</v>
      </c>
    </row>
    <row r="11" spans="1:26" x14ac:dyDescent="0.3">
      <c r="A11">
        <v>10</v>
      </c>
      <c r="B11" s="1">
        <v>45826.3908912037</v>
      </c>
      <c r="C11" s="1">
        <v>45826.40420138889</v>
      </c>
      <c r="D11" s="39" t="s">
        <v>567</v>
      </c>
      <c r="E11" s="39" t="s">
        <v>568</v>
      </c>
      <c r="F11" s="39" t="s">
        <v>568</v>
      </c>
      <c r="G11">
        <v>10</v>
      </c>
      <c r="H11">
        <v>31</v>
      </c>
      <c r="I11" s="39" t="s">
        <v>25732</v>
      </c>
      <c r="J11" s="39" t="s">
        <v>25733</v>
      </c>
      <c r="K11" s="39" t="s">
        <v>25734</v>
      </c>
      <c r="L11" s="39" t="s">
        <v>25735</v>
      </c>
      <c r="M11" s="39" t="s">
        <v>25736</v>
      </c>
      <c r="N11" s="39" t="s">
        <v>25737</v>
      </c>
      <c r="O11" s="39" t="s">
        <v>25738</v>
      </c>
      <c r="P11" s="39" t="s">
        <v>25739</v>
      </c>
      <c r="Q11" s="39" t="s">
        <v>25740</v>
      </c>
      <c r="R11" s="39" t="s">
        <v>25741</v>
      </c>
      <c r="S11" s="39" t="s">
        <v>25742</v>
      </c>
      <c r="T11" s="39" t="s">
        <v>25743</v>
      </c>
      <c r="U11" s="39" t="s">
        <v>25744</v>
      </c>
      <c r="V11" s="39" t="s">
        <v>25625</v>
      </c>
      <c r="W11" s="39" t="s">
        <v>25745</v>
      </c>
      <c r="X11" s="39" t="s">
        <v>25746</v>
      </c>
      <c r="Y11" s="39" t="s">
        <v>25747</v>
      </c>
      <c r="Z11" s="39" t="s">
        <v>25748</v>
      </c>
    </row>
    <row r="12" spans="1:26" x14ac:dyDescent="0.3">
      <c r="A12">
        <v>11</v>
      </c>
      <c r="B12" s="1">
        <v>45826.391006944446</v>
      </c>
      <c r="C12" s="1">
        <v>45826.404386574075</v>
      </c>
      <c r="D12" s="39" t="s">
        <v>592</v>
      </c>
      <c r="E12" s="39" t="s">
        <v>593</v>
      </c>
      <c r="F12" s="39" t="s">
        <v>594</v>
      </c>
      <c r="G12">
        <v>10</v>
      </c>
      <c r="H12">
        <v>4</v>
      </c>
      <c r="I12" s="39" t="s">
        <v>25749</v>
      </c>
      <c r="J12" s="39" t="s">
        <v>25750</v>
      </c>
      <c r="K12" s="39" t="s">
        <v>25751</v>
      </c>
      <c r="L12" s="39" t="s">
        <v>25752</v>
      </c>
      <c r="M12" s="39" t="s">
        <v>25753</v>
      </c>
      <c r="N12" s="39" t="s">
        <v>25754</v>
      </c>
      <c r="O12" s="39" t="s">
        <v>25755</v>
      </c>
      <c r="P12" s="39" t="s">
        <v>25756</v>
      </c>
      <c r="Q12" s="39" t="s">
        <v>25757</v>
      </c>
      <c r="R12" s="39" t="s">
        <v>25758</v>
      </c>
      <c r="S12" s="39" t="s">
        <v>25759</v>
      </c>
      <c r="T12" s="39" t="s">
        <v>25760</v>
      </c>
      <c r="U12" s="39" t="s">
        <v>25761</v>
      </c>
      <c r="V12" s="39" t="s">
        <v>25762</v>
      </c>
      <c r="W12" s="39" t="s">
        <v>25763</v>
      </c>
      <c r="X12" s="39" t="s">
        <v>25764</v>
      </c>
      <c r="Y12" s="39" t="s">
        <v>25765</v>
      </c>
      <c r="Z12" s="39" t="s">
        <v>25766</v>
      </c>
    </row>
    <row r="13" spans="1:26" x14ac:dyDescent="0.3">
      <c r="A13">
        <v>12</v>
      </c>
      <c r="B13" s="1">
        <v>45826.3909375</v>
      </c>
      <c r="C13" s="1">
        <v>45826.404664351852</v>
      </c>
      <c r="D13" s="39" t="s">
        <v>829</v>
      </c>
      <c r="E13" s="39" t="s">
        <v>830</v>
      </c>
      <c r="F13" s="39" t="s">
        <v>830</v>
      </c>
      <c r="G13">
        <v>10</v>
      </c>
      <c r="H13">
        <v>34</v>
      </c>
      <c r="I13" s="39" t="s">
        <v>25767</v>
      </c>
      <c r="J13" s="39" t="s">
        <v>25768</v>
      </c>
      <c r="K13" s="39" t="s">
        <v>25769</v>
      </c>
      <c r="L13" s="39" t="s">
        <v>25770</v>
      </c>
      <c r="M13" s="39" t="s">
        <v>25771</v>
      </c>
      <c r="N13" s="39" t="s">
        <v>25772</v>
      </c>
      <c r="O13" s="39" t="s">
        <v>25773</v>
      </c>
      <c r="P13" s="39" t="s">
        <v>25774</v>
      </c>
      <c r="Q13" s="39" t="s">
        <v>25775</v>
      </c>
      <c r="R13" s="39" t="s">
        <v>22096</v>
      </c>
      <c r="S13" s="39" t="s">
        <v>25776</v>
      </c>
      <c r="T13" s="39" t="s">
        <v>25777</v>
      </c>
      <c r="U13" s="39" t="s">
        <v>25778</v>
      </c>
      <c r="V13" s="39" t="s">
        <v>25625</v>
      </c>
      <c r="W13" s="39" t="s">
        <v>25626</v>
      </c>
      <c r="X13" s="39" t="s">
        <v>25627</v>
      </c>
      <c r="Y13" s="39" t="s">
        <v>25628</v>
      </c>
      <c r="Z13" s="39" t="s">
        <v>25629</v>
      </c>
    </row>
    <row r="14" spans="1:26" x14ac:dyDescent="0.3">
      <c r="A14">
        <v>13</v>
      </c>
      <c r="B14" s="1">
        <v>45826.391076388885</v>
      </c>
      <c r="C14" s="1">
        <v>45826.405092592591</v>
      </c>
      <c r="D14" s="39" t="s">
        <v>511</v>
      </c>
      <c r="E14" s="39" t="s">
        <v>512</v>
      </c>
      <c r="F14" s="39" t="s">
        <v>512</v>
      </c>
      <c r="G14">
        <v>10</v>
      </c>
      <c r="H14">
        <v>16</v>
      </c>
      <c r="I14" s="39" t="s">
        <v>25676</v>
      </c>
      <c r="J14" s="39" t="s">
        <v>25779</v>
      </c>
      <c r="K14" s="39" t="s">
        <v>25780</v>
      </c>
      <c r="L14" s="39" t="s">
        <v>25781</v>
      </c>
      <c r="M14" s="39" t="s">
        <v>25782</v>
      </c>
      <c r="N14" s="39" t="s">
        <v>25783</v>
      </c>
      <c r="O14" s="39" t="s">
        <v>25784</v>
      </c>
      <c r="P14" s="39" t="s">
        <v>25785</v>
      </c>
      <c r="Q14" s="39" t="s">
        <v>25786</v>
      </c>
      <c r="R14" s="39" t="s">
        <v>25787</v>
      </c>
      <c r="S14" s="39" t="s">
        <v>25788</v>
      </c>
      <c r="T14" s="39" t="s">
        <v>25789</v>
      </c>
      <c r="U14" s="39" t="s">
        <v>14233</v>
      </c>
      <c r="V14" s="39" t="s">
        <v>25625</v>
      </c>
      <c r="W14" s="39" t="s">
        <v>25790</v>
      </c>
      <c r="X14" s="39" t="s">
        <v>25690</v>
      </c>
      <c r="Y14" s="39" t="s">
        <v>25791</v>
      </c>
      <c r="Z14" s="39" t="s">
        <v>25792</v>
      </c>
    </row>
    <row r="15" spans="1:26" x14ac:dyDescent="0.3">
      <c r="A15">
        <v>14</v>
      </c>
      <c r="B15" s="1">
        <v>45826.391597222224</v>
      </c>
      <c r="C15" s="1">
        <v>45826.405266203707</v>
      </c>
      <c r="D15" s="39" t="s">
        <v>489</v>
      </c>
      <c r="E15" s="39" t="s">
        <v>490</v>
      </c>
      <c r="F15" s="39" t="s">
        <v>491</v>
      </c>
      <c r="G15">
        <v>10</v>
      </c>
      <c r="H15">
        <v>7</v>
      </c>
      <c r="I15" s="39" t="s">
        <v>25793</v>
      </c>
      <c r="J15" s="39" t="s">
        <v>25794</v>
      </c>
      <c r="K15" s="39" t="s">
        <v>25795</v>
      </c>
      <c r="L15" s="39" t="s">
        <v>25796</v>
      </c>
      <c r="M15" s="39" t="s">
        <v>25797</v>
      </c>
      <c r="N15" s="39" t="s">
        <v>25798</v>
      </c>
      <c r="O15" s="39" t="s">
        <v>25799</v>
      </c>
      <c r="P15" s="39" t="s">
        <v>25800</v>
      </c>
      <c r="Q15" s="39" t="s">
        <v>25801</v>
      </c>
      <c r="R15" s="39" t="s">
        <v>314</v>
      </c>
      <c r="S15" s="39" t="s">
        <v>25802</v>
      </c>
      <c r="T15" s="39" t="s">
        <v>25803</v>
      </c>
      <c r="U15" s="39" t="s">
        <v>14233</v>
      </c>
      <c r="V15" s="39" t="s">
        <v>25625</v>
      </c>
      <c r="W15" s="39" t="s">
        <v>25804</v>
      </c>
      <c r="X15" s="39" t="s">
        <v>25690</v>
      </c>
      <c r="Y15" s="39" t="s">
        <v>25805</v>
      </c>
      <c r="Z15" s="39" t="s">
        <v>25804</v>
      </c>
    </row>
    <row r="16" spans="1:26" x14ac:dyDescent="0.3">
      <c r="A16">
        <v>15</v>
      </c>
      <c r="B16" s="1">
        <v>45826.39738425926</v>
      </c>
      <c r="C16" s="1">
        <v>45826.405347222222</v>
      </c>
      <c r="D16" s="39" t="s">
        <v>500</v>
      </c>
      <c r="E16" s="39" t="s">
        <v>501</v>
      </c>
      <c r="F16" s="39" t="s">
        <v>501</v>
      </c>
      <c r="G16">
        <v>10</v>
      </c>
      <c r="H16">
        <v>2</v>
      </c>
      <c r="I16" s="39" t="s">
        <v>25676</v>
      </c>
      <c r="J16" s="39" t="s">
        <v>25640</v>
      </c>
      <c r="K16" s="39" t="s">
        <v>25806</v>
      </c>
      <c r="L16" s="39" t="s">
        <v>25807</v>
      </c>
      <c r="M16" s="39" t="s">
        <v>25808</v>
      </c>
      <c r="N16" s="39" t="s">
        <v>25809</v>
      </c>
      <c r="O16" s="39" t="s">
        <v>25810</v>
      </c>
      <c r="P16" s="39" t="s">
        <v>25756</v>
      </c>
      <c r="Q16" s="39" t="s">
        <v>25811</v>
      </c>
      <c r="R16" s="39" t="s">
        <v>314</v>
      </c>
      <c r="S16" s="39" t="s">
        <v>20592</v>
      </c>
      <c r="T16" s="39" t="s">
        <v>16918</v>
      </c>
      <c r="U16" s="39" t="s">
        <v>14233</v>
      </c>
      <c r="V16" s="39" t="s">
        <v>25625</v>
      </c>
      <c r="W16" s="39" t="s">
        <v>25812</v>
      </c>
      <c r="X16" s="39" t="s">
        <v>25690</v>
      </c>
      <c r="Y16" s="39" t="s">
        <v>25813</v>
      </c>
      <c r="Z16" s="39" t="s">
        <v>25812</v>
      </c>
    </row>
    <row r="17" spans="1:26" x14ac:dyDescent="0.3">
      <c r="A17">
        <v>16</v>
      </c>
      <c r="B17" s="1">
        <v>45826.404293981483</v>
      </c>
      <c r="C17" s="1">
        <v>45826.405451388891</v>
      </c>
      <c r="D17" s="39" t="s">
        <v>659</v>
      </c>
      <c r="E17" s="39" t="s">
        <v>660</v>
      </c>
      <c r="F17" s="39" t="s">
        <v>5019</v>
      </c>
      <c r="G17">
        <v>10</v>
      </c>
      <c r="H17">
        <v>19</v>
      </c>
      <c r="I17" s="39" t="s">
        <v>25814</v>
      </c>
      <c r="J17" s="39" t="s">
        <v>25815</v>
      </c>
      <c r="K17" s="39" t="s">
        <v>25816</v>
      </c>
      <c r="L17" s="39" t="s">
        <v>25817</v>
      </c>
      <c r="M17" s="39" t="s">
        <v>25818</v>
      </c>
      <c r="N17" s="39" t="s">
        <v>25819</v>
      </c>
      <c r="O17" s="39" t="s">
        <v>25820</v>
      </c>
      <c r="P17" s="39" t="s">
        <v>25821</v>
      </c>
      <c r="Q17" s="39" t="s">
        <v>25822</v>
      </c>
      <c r="R17" s="39" t="s">
        <v>25621</v>
      </c>
      <c r="S17" s="39" t="s">
        <v>25622</v>
      </c>
      <c r="T17" s="39" t="s">
        <v>25623</v>
      </c>
      <c r="U17" s="39" t="s">
        <v>25624</v>
      </c>
      <c r="V17" s="39" t="s">
        <v>25625</v>
      </c>
      <c r="W17" s="39" t="s">
        <v>25812</v>
      </c>
      <c r="X17" s="39" t="s">
        <v>25690</v>
      </c>
      <c r="Y17" s="39" t="s">
        <v>25813</v>
      </c>
      <c r="Z17" s="39" t="s">
        <v>25812</v>
      </c>
    </row>
    <row r="18" spans="1:26" x14ac:dyDescent="0.3">
      <c r="A18">
        <v>17</v>
      </c>
      <c r="B18" s="1">
        <v>45826.39099537037</v>
      </c>
      <c r="C18" s="1">
        <v>45826.405717592592</v>
      </c>
      <c r="D18" s="39" t="s">
        <v>741</v>
      </c>
      <c r="E18" s="39" t="s">
        <v>742</v>
      </c>
      <c r="F18" s="39" t="s">
        <v>742</v>
      </c>
      <c r="G18">
        <v>10</v>
      </c>
      <c r="H18">
        <v>36</v>
      </c>
      <c r="I18" s="39" t="s">
        <v>25823</v>
      </c>
      <c r="J18" s="39" t="s">
        <v>25824</v>
      </c>
      <c r="K18" s="39" t="s">
        <v>25825</v>
      </c>
      <c r="L18" s="39" t="s">
        <v>25826</v>
      </c>
      <c r="M18" s="39" t="s">
        <v>25827</v>
      </c>
      <c r="N18" s="39" t="s">
        <v>25798</v>
      </c>
      <c r="O18" s="39" t="s">
        <v>25828</v>
      </c>
      <c r="P18" s="39" t="s">
        <v>25829</v>
      </c>
      <c r="Q18" s="39" t="s">
        <v>25830</v>
      </c>
      <c r="R18" s="39" t="s">
        <v>25621</v>
      </c>
      <c r="S18" s="39" t="s">
        <v>25622</v>
      </c>
      <c r="T18" s="39" t="s">
        <v>25623</v>
      </c>
      <c r="U18" s="39" t="s">
        <v>25624</v>
      </c>
      <c r="V18" s="39" t="s">
        <v>25625</v>
      </c>
      <c r="W18" s="39" t="s">
        <v>25626</v>
      </c>
      <c r="X18" s="39" t="s">
        <v>25627</v>
      </c>
      <c r="Y18" s="39" t="s">
        <v>25628</v>
      </c>
      <c r="Z18" s="39" t="s">
        <v>25629</v>
      </c>
    </row>
    <row r="19" spans="1:26" x14ac:dyDescent="0.3">
      <c r="A19">
        <v>18</v>
      </c>
      <c r="B19" s="1">
        <v>45826.390879629631</v>
      </c>
      <c r="C19" s="1">
        <v>45826.406273148146</v>
      </c>
      <c r="D19" s="39" t="s">
        <v>479</v>
      </c>
      <c r="E19" s="39" t="s">
        <v>480</v>
      </c>
      <c r="F19" s="39" t="s">
        <v>480</v>
      </c>
      <c r="G19">
        <v>10</v>
      </c>
      <c r="H19">
        <v>15</v>
      </c>
      <c r="I19" s="39" t="s">
        <v>25676</v>
      </c>
      <c r="J19" s="39" t="s">
        <v>25831</v>
      </c>
      <c r="K19" s="39" t="s">
        <v>25832</v>
      </c>
      <c r="L19" s="39" t="s">
        <v>25833</v>
      </c>
      <c r="M19" s="39" t="s">
        <v>25834</v>
      </c>
      <c r="N19" s="39" t="s">
        <v>25835</v>
      </c>
      <c r="O19" s="39" t="s">
        <v>25836</v>
      </c>
      <c r="P19" s="39" t="s">
        <v>25837</v>
      </c>
      <c r="Q19" s="39" t="s">
        <v>25838</v>
      </c>
      <c r="R19" s="39" t="s">
        <v>25676</v>
      </c>
      <c r="S19" s="39" t="s">
        <v>25839</v>
      </c>
      <c r="T19" s="39" t="s">
        <v>16918</v>
      </c>
      <c r="U19" s="39" t="s">
        <v>14233</v>
      </c>
      <c r="V19" s="39" t="s">
        <v>25625</v>
      </c>
      <c r="W19" s="39" t="s">
        <v>25840</v>
      </c>
      <c r="X19" s="39" t="s">
        <v>25690</v>
      </c>
      <c r="Y19" s="39" t="s">
        <v>25841</v>
      </c>
      <c r="Z19" s="39" t="s">
        <v>25842</v>
      </c>
    </row>
    <row r="20" spans="1:26" x14ac:dyDescent="0.3">
      <c r="A20">
        <v>19</v>
      </c>
      <c r="B20" s="1">
        <v>45826.391284722224</v>
      </c>
      <c r="C20" s="1">
        <v>45826.4065625</v>
      </c>
      <c r="D20" s="39" t="s">
        <v>468</v>
      </c>
      <c r="E20" s="39" t="s">
        <v>469</v>
      </c>
      <c r="F20" s="39" t="s">
        <v>469</v>
      </c>
      <c r="G20">
        <v>10</v>
      </c>
      <c r="H20">
        <v>10</v>
      </c>
      <c r="I20" s="39" t="s">
        <v>25843</v>
      </c>
      <c r="J20" s="39" t="s">
        <v>25844</v>
      </c>
      <c r="K20" s="39" t="s">
        <v>25845</v>
      </c>
      <c r="L20" s="39" t="s">
        <v>25846</v>
      </c>
      <c r="M20" s="39" t="s">
        <v>25847</v>
      </c>
      <c r="N20" s="39" t="s">
        <v>25848</v>
      </c>
      <c r="O20" s="39" t="s">
        <v>25849</v>
      </c>
      <c r="P20" s="39" t="s">
        <v>25850</v>
      </c>
      <c r="Q20" s="39" t="s">
        <v>25851</v>
      </c>
      <c r="R20" s="39" t="s">
        <v>25676</v>
      </c>
      <c r="S20" s="39" t="s">
        <v>20592</v>
      </c>
      <c r="T20" s="39" t="s">
        <v>16918</v>
      </c>
      <c r="U20" s="39" t="s">
        <v>14233</v>
      </c>
      <c r="V20" s="39" t="s">
        <v>25625</v>
      </c>
      <c r="W20" s="39" t="s">
        <v>25840</v>
      </c>
      <c r="X20" s="39" t="s">
        <v>25852</v>
      </c>
      <c r="Y20" s="39" t="s">
        <v>25841</v>
      </c>
      <c r="Z20" s="39" t="s">
        <v>25842</v>
      </c>
    </row>
    <row r="21" spans="1:26" x14ac:dyDescent="0.3">
      <c r="A21">
        <v>20</v>
      </c>
      <c r="B21" s="1">
        <v>45826.391400462962</v>
      </c>
      <c r="C21" s="1">
        <v>45826.406898148147</v>
      </c>
      <c r="D21" s="39" t="s">
        <v>761</v>
      </c>
      <c r="E21" s="39" t="s">
        <v>762</v>
      </c>
      <c r="F21" s="39" t="s">
        <v>762</v>
      </c>
      <c r="G21">
        <v>10</v>
      </c>
      <c r="H21">
        <v>21</v>
      </c>
      <c r="I21" s="39" t="s">
        <v>25853</v>
      </c>
      <c r="J21" s="39" t="s">
        <v>25854</v>
      </c>
      <c r="K21" s="39" t="s">
        <v>25855</v>
      </c>
      <c r="L21" s="39" t="s">
        <v>25642</v>
      </c>
      <c r="M21" s="39" t="s">
        <v>25856</v>
      </c>
      <c r="N21" s="39" t="s">
        <v>25857</v>
      </c>
      <c r="O21" s="39" t="s">
        <v>25645</v>
      </c>
      <c r="P21" s="39" t="s">
        <v>25858</v>
      </c>
      <c r="Q21" s="39" t="s">
        <v>25859</v>
      </c>
      <c r="R21" s="39" t="s">
        <v>25621</v>
      </c>
      <c r="S21" s="39" t="s">
        <v>25622</v>
      </c>
      <c r="T21" s="39" t="s">
        <v>25623</v>
      </c>
      <c r="U21" s="39" t="s">
        <v>25860</v>
      </c>
      <c r="V21" s="39" t="s">
        <v>25625</v>
      </c>
      <c r="W21" s="39" t="s">
        <v>25626</v>
      </c>
      <c r="X21" s="39" t="s">
        <v>25627</v>
      </c>
      <c r="Y21" s="39" t="s">
        <v>25628</v>
      </c>
      <c r="Z21" s="39" t="s">
        <v>25629</v>
      </c>
    </row>
    <row r="22" spans="1:26" x14ac:dyDescent="0.3">
      <c r="A22">
        <v>21</v>
      </c>
      <c r="B22" s="1">
        <v>45826.406875000001</v>
      </c>
      <c r="C22" s="1">
        <v>45826.406944444447</v>
      </c>
      <c r="D22" s="39" t="s">
        <v>702</v>
      </c>
      <c r="E22" s="39" t="s">
        <v>703</v>
      </c>
      <c r="F22" s="39" t="s">
        <v>703</v>
      </c>
      <c r="G22">
        <v>10</v>
      </c>
      <c r="H22">
        <v>20</v>
      </c>
      <c r="I22" s="39" t="s">
        <v>25861</v>
      </c>
      <c r="J22" s="39" t="s">
        <v>25640</v>
      </c>
      <c r="K22" s="39" t="s">
        <v>25862</v>
      </c>
      <c r="L22" s="39" t="s">
        <v>25863</v>
      </c>
      <c r="M22" s="39" t="s">
        <v>25864</v>
      </c>
      <c r="N22" s="39" t="s">
        <v>25857</v>
      </c>
      <c r="O22" s="39" t="s">
        <v>25865</v>
      </c>
      <c r="P22" s="39" t="s">
        <v>25866</v>
      </c>
      <c r="Q22" s="39" t="s">
        <v>25867</v>
      </c>
      <c r="R22" s="39" t="s">
        <v>25868</v>
      </c>
      <c r="S22" s="39" t="s">
        <v>25869</v>
      </c>
      <c r="T22" s="39" t="s">
        <v>25870</v>
      </c>
      <c r="U22" s="39" t="s">
        <v>25871</v>
      </c>
      <c r="V22" s="39" t="s">
        <v>25625</v>
      </c>
      <c r="W22" s="39" t="s">
        <v>25872</v>
      </c>
      <c r="X22" s="39" t="s">
        <v>25873</v>
      </c>
      <c r="Y22" s="39" t="s">
        <v>25874</v>
      </c>
      <c r="Z22" s="39" t="s">
        <v>25875</v>
      </c>
    </row>
    <row r="23" spans="1:26" x14ac:dyDescent="0.3">
      <c r="A23">
        <v>22</v>
      </c>
      <c r="B23" s="1">
        <v>45826.391030092593</v>
      </c>
      <c r="C23" s="1">
        <v>45826.407638888886</v>
      </c>
      <c r="D23" s="39" t="s">
        <v>549</v>
      </c>
      <c r="E23" s="39" t="s">
        <v>550</v>
      </c>
      <c r="F23" s="39" t="s">
        <v>550</v>
      </c>
      <c r="G23">
        <v>10</v>
      </c>
      <c r="H23">
        <v>26</v>
      </c>
      <c r="I23" s="39" t="s">
        <v>25876</v>
      </c>
      <c r="J23" s="39" t="s">
        <v>25640</v>
      </c>
      <c r="K23" s="39" t="s">
        <v>25877</v>
      </c>
      <c r="L23" s="39" t="s">
        <v>25878</v>
      </c>
      <c r="M23" s="39" t="s">
        <v>25879</v>
      </c>
      <c r="N23" s="39" t="s">
        <v>25880</v>
      </c>
      <c r="O23" s="39" t="s">
        <v>25881</v>
      </c>
      <c r="P23" s="39" t="s">
        <v>25882</v>
      </c>
      <c r="Q23" s="39" t="s">
        <v>25883</v>
      </c>
      <c r="R23" s="39" t="s">
        <v>25884</v>
      </c>
      <c r="S23" s="39" t="s">
        <v>25885</v>
      </c>
      <c r="T23" s="39" t="s">
        <v>25886</v>
      </c>
      <c r="U23" s="39" t="s">
        <v>25887</v>
      </c>
      <c r="V23" s="39" t="s">
        <v>25661</v>
      </c>
      <c r="W23" s="39" t="s">
        <v>25888</v>
      </c>
      <c r="X23" s="39" t="s">
        <v>25889</v>
      </c>
      <c r="Y23" s="39" t="s">
        <v>25890</v>
      </c>
      <c r="Z23" s="39" t="s">
        <v>25891</v>
      </c>
    </row>
    <row r="24" spans="1:26" x14ac:dyDescent="0.3">
      <c r="A24">
        <v>23</v>
      </c>
      <c r="B24" s="1">
        <v>45826.39167824074</v>
      </c>
      <c r="C24" s="1">
        <v>45826.407766203702</v>
      </c>
      <c r="D24" s="39" t="s">
        <v>520</v>
      </c>
      <c r="E24" s="39" t="s">
        <v>521</v>
      </c>
      <c r="F24" s="39" t="s">
        <v>25892</v>
      </c>
      <c r="G24">
        <v>10</v>
      </c>
      <c r="H24">
        <v>27</v>
      </c>
      <c r="I24" s="39" t="s">
        <v>314</v>
      </c>
      <c r="J24" s="39" t="s">
        <v>25640</v>
      </c>
      <c r="K24" s="39" t="s">
        <v>25893</v>
      </c>
      <c r="L24" s="39" t="s">
        <v>25894</v>
      </c>
      <c r="M24" s="39" t="s">
        <v>25895</v>
      </c>
      <c r="N24" s="39" t="s">
        <v>25896</v>
      </c>
      <c r="O24" s="39" t="s">
        <v>25897</v>
      </c>
      <c r="P24" s="39" t="s">
        <v>25898</v>
      </c>
      <c r="Q24" s="39" t="s">
        <v>25899</v>
      </c>
      <c r="R24" s="39" t="s">
        <v>25900</v>
      </c>
      <c r="S24" s="39" t="s">
        <v>25901</v>
      </c>
      <c r="T24" s="39" t="s">
        <v>25902</v>
      </c>
      <c r="U24" s="39" t="s">
        <v>25660</v>
      </c>
      <c r="V24" s="39" t="s">
        <v>25625</v>
      </c>
      <c r="W24" s="39" t="s">
        <v>25888</v>
      </c>
      <c r="X24" s="39" t="s">
        <v>25903</v>
      </c>
      <c r="Y24" s="39" t="s">
        <v>25890</v>
      </c>
      <c r="Z24" s="39" t="s">
        <v>25891</v>
      </c>
    </row>
    <row r="25" spans="1:26" x14ac:dyDescent="0.3">
      <c r="A25">
        <v>24</v>
      </c>
      <c r="B25" s="1">
        <v>45826.391168981485</v>
      </c>
      <c r="C25" s="1">
        <v>45826.407916666663</v>
      </c>
      <c r="D25" s="39" t="s">
        <v>799</v>
      </c>
      <c r="E25" s="39" t="s">
        <v>800</v>
      </c>
      <c r="F25" s="39" t="s">
        <v>25904</v>
      </c>
      <c r="G25">
        <v>10</v>
      </c>
      <c r="H25">
        <v>38</v>
      </c>
      <c r="I25" s="39" t="s">
        <v>25676</v>
      </c>
      <c r="J25" s="39" t="s">
        <v>25905</v>
      </c>
      <c r="K25" s="39" t="s">
        <v>25906</v>
      </c>
      <c r="L25" s="39" t="s">
        <v>25907</v>
      </c>
      <c r="M25" s="39" t="s">
        <v>25908</v>
      </c>
      <c r="N25" s="39" t="s">
        <v>25909</v>
      </c>
      <c r="O25" s="39" t="s">
        <v>25910</v>
      </c>
      <c r="P25" s="39" t="s">
        <v>25911</v>
      </c>
      <c r="Q25" s="39" t="s">
        <v>25912</v>
      </c>
      <c r="R25" s="39" t="s">
        <v>25621</v>
      </c>
      <c r="S25" s="39" t="s">
        <v>25622</v>
      </c>
      <c r="T25" s="39" t="s">
        <v>25623</v>
      </c>
      <c r="U25" s="39" t="s">
        <v>25624</v>
      </c>
      <c r="V25" s="39" t="s">
        <v>25625</v>
      </c>
      <c r="W25" s="39" t="s">
        <v>25626</v>
      </c>
      <c r="X25" s="39" t="s">
        <v>25913</v>
      </c>
      <c r="Y25" s="39" t="s">
        <v>25628</v>
      </c>
      <c r="Z25" s="39" t="s">
        <v>25629</v>
      </c>
    </row>
    <row r="26" spans="1:26" x14ac:dyDescent="0.3">
      <c r="A26">
        <v>25</v>
      </c>
      <c r="B26" s="1">
        <v>45826.392418981479</v>
      </c>
      <c r="C26" s="1">
        <v>45826.407939814817</v>
      </c>
      <c r="D26" s="39" t="s">
        <v>792</v>
      </c>
      <c r="E26" s="39" t="s">
        <v>793</v>
      </c>
      <c r="F26" s="39" t="s">
        <v>794</v>
      </c>
      <c r="G26">
        <v>10</v>
      </c>
      <c r="H26">
        <v>40</v>
      </c>
      <c r="I26" s="39" t="s">
        <v>25914</v>
      </c>
      <c r="J26" s="39" t="s">
        <v>25915</v>
      </c>
      <c r="K26" s="39" t="s">
        <v>25641</v>
      </c>
      <c r="L26" s="39" t="s">
        <v>25916</v>
      </c>
      <c r="M26" s="39" t="s">
        <v>25917</v>
      </c>
      <c r="N26" s="39" t="s">
        <v>25918</v>
      </c>
      <c r="O26" s="39" t="s">
        <v>25919</v>
      </c>
      <c r="P26" s="39" t="s">
        <v>25920</v>
      </c>
      <c r="Q26" s="39" t="s">
        <v>25921</v>
      </c>
      <c r="R26" s="39" t="s">
        <v>20712</v>
      </c>
      <c r="S26" s="39" t="s">
        <v>20592</v>
      </c>
      <c r="T26" s="39" t="s">
        <v>16918</v>
      </c>
      <c r="U26" s="39" t="s">
        <v>14233</v>
      </c>
      <c r="V26" s="39" t="s">
        <v>25625</v>
      </c>
      <c r="W26" s="39" t="s">
        <v>25922</v>
      </c>
      <c r="X26" s="39" t="s">
        <v>25913</v>
      </c>
      <c r="Y26" s="39" t="s">
        <v>25923</v>
      </c>
      <c r="Z26" s="39" t="s">
        <v>25922</v>
      </c>
    </row>
    <row r="27" spans="1:26" x14ac:dyDescent="0.3">
      <c r="A27">
        <v>26</v>
      </c>
      <c r="B27" s="1">
        <v>45826.407986111109</v>
      </c>
      <c r="C27" s="1">
        <v>45826.408043981479</v>
      </c>
      <c r="D27" s="39" t="s">
        <v>671</v>
      </c>
      <c r="E27" s="39" t="s">
        <v>672</v>
      </c>
      <c r="F27" s="39" t="s">
        <v>672</v>
      </c>
      <c r="G27">
        <v>10</v>
      </c>
      <c r="H27">
        <v>6</v>
      </c>
      <c r="I27" s="39" t="s">
        <v>25924</v>
      </c>
      <c r="J27" s="39" t="s">
        <v>25925</v>
      </c>
      <c r="K27" s="39" t="s">
        <v>25926</v>
      </c>
      <c r="L27" s="39" t="s">
        <v>25927</v>
      </c>
      <c r="M27" s="39" t="s">
        <v>25928</v>
      </c>
      <c r="N27" s="39" t="s">
        <v>25929</v>
      </c>
      <c r="O27" s="39" t="s">
        <v>25930</v>
      </c>
      <c r="P27" s="39" t="s">
        <v>25931</v>
      </c>
      <c r="Q27" s="39" t="s">
        <v>25932</v>
      </c>
      <c r="R27" s="39" t="s">
        <v>25621</v>
      </c>
      <c r="S27" s="39" t="s">
        <v>25622</v>
      </c>
      <c r="T27" s="39" t="s">
        <v>25623</v>
      </c>
      <c r="U27" s="39" t="s">
        <v>25624</v>
      </c>
      <c r="V27" s="39" t="s">
        <v>25625</v>
      </c>
      <c r="W27" s="39" t="s">
        <v>25626</v>
      </c>
      <c r="X27" s="39" t="s">
        <v>25873</v>
      </c>
      <c r="Y27" s="39" t="s">
        <v>25628</v>
      </c>
      <c r="Z27" s="39" t="s">
        <v>25629</v>
      </c>
    </row>
    <row r="28" spans="1:26" x14ac:dyDescent="0.3">
      <c r="A28">
        <v>27</v>
      </c>
      <c r="B28" s="1">
        <v>45826.391111111108</v>
      </c>
      <c r="C28" s="1">
        <v>45826.408067129632</v>
      </c>
      <c r="D28" s="39" t="s">
        <v>538</v>
      </c>
      <c r="E28" s="39" t="s">
        <v>539</v>
      </c>
      <c r="F28" s="39" t="s">
        <v>539</v>
      </c>
      <c r="G28">
        <v>10</v>
      </c>
      <c r="H28">
        <v>32</v>
      </c>
      <c r="I28" s="39" t="s">
        <v>25933</v>
      </c>
      <c r="J28" s="39" t="s">
        <v>25934</v>
      </c>
      <c r="K28" s="39" t="s">
        <v>25935</v>
      </c>
      <c r="L28" s="39" t="s">
        <v>25936</v>
      </c>
      <c r="M28" s="39" t="s">
        <v>25937</v>
      </c>
      <c r="N28" s="39" t="s">
        <v>25809</v>
      </c>
      <c r="O28" s="39" t="s">
        <v>25938</v>
      </c>
      <c r="P28" s="39" t="s">
        <v>25939</v>
      </c>
      <c r="Q28" s="39" t="s">
        <v>25940</v>
      </c>
      <c r="R28" s="39" t="s">
        <v>25941</v>
      </c>
      <c r="S28" s="39" t="s">
        <v>25942</v>
      </c>
      <c r="T28" s="39" t="s">
        <v>25943</v>
      </c>
      <c r="U28" s="39" t="s">
        <v>25944</v>
      </c>
      <c r="V28" s="39" t="s">
        <v>25625</v>
      </c>
      <c r="W28" s="39" t="s">
        <v>25945</v>
      </c>
      <c r="X28" s="39" t="s">
        <v>25903</v>
      </c>
      <c r="Y28" s="39" t="s">
        <v>25946</v>
      </c>
      <c r="Z28" s="39" t="s">
        <v>25891</v>
      </c>
    </row>
    <row r="29" spans="1:26" x14ac:dyDescent="0.3">
      <c r="A29">
        <v>28</v>
      </c>
      <c r="B29" s="1">
        <v>45826.403599537036</v>
      </c>
      <c r="C29" s="1">
        <v>45826.408564814818</v>
      </c>
      <c r="D29" s="39" t="s">
        <v>734</v>
      </c>
      <c r="E29" s="39" t="s">
        <v>735</v>
      </c>
      <c r="F29" s="39" t="s">
        <v>735</v>
      </c>
      <c r="G29">
        <v>10</v>
      </c>
      <c r="H29">
        <v>39</v>
      </c>
      <c r="I29" s="39" t="s">
        <v>25947</v>
      </c>
      <c r="J29" s="39" t="s">
        <v>25831</v>
      </c>
      <c r="K29" s="39" t="s">
        <v>25948</v>
      </c>
      <c r="L29" s="39" t="s">
        <v>25949</v>
      </c>
      <c r="M29" s="39" t="s">
        <v>25950</v>
      </c>
      <c r="N29" s="39" t="s">
        <v>25857</v>
      </c>
      <c r="O29" s="39" t="s">
        <v>25722</v>
      </c>
      <c r="P29" s="39" t="s">
        <v>25756</v>
      </c>
      <c r="Q29" s="39" t="s">
        <v>25951</v>
      </c>
      <c r="R29" s="39" t="s">
        <v>25952</v>
      </c>
      <c r="S29" s="39" t="s">
        <v>25953</v>
      </c>
      <c r="T29" s="39" t="s">
        <v>25954</v>
      </c>
      <c r="U29" s="39" t="s">
        <v>25955</v>
      </c>
      <c r="V29" s="39" t="s">
        <v>25625</v>
      </c>
      <c r="W29" s="39" t="s">
        <v>25956</v>
      </c>
      <c r="X29" s="39" t="s">
        <v>25627</v>
      </c>
      <c r="Y29" s="39" t="s">
        <v>25957</v>
      </c>
      <c r="Z29" s="39" t="s">
        <v>25956</v>
      </c>
    </row>
    <row r="30" spans="1:26" x14ac:dyDescent="0.3">
      <c r="A30">
        <v>29</v>
      </c>
      <c r="B30" s="1">
        <v>45826.40452546296</v>
      </c>
      <c r="C30" s="1">
        <v>45826.408993055556</v>
      </c>
      <c r="D30" s="39" t="s">
        <v>610</v>
      </c>
      <c r="E30" s="39" t="s">
        <v>611</v>
      </c>
      <c r="F30" s="39" t="s">
        <v>611</v>
      </c>
      <c r="G30">
        <v>10</v>
      </c>
      <c r="H30">
        <v>14</v>
      </c>
      <c r="I30" s="39" t="s">
        <v>25958</v>
      </c>
      <c r="J30" s="39" t="s">
        <v>25915</v>
      </c>
      <c r="K30" s="39" t="s">
        <v>25959</v>
      </c>
      <c r="L30" s="39" t="s">
        <v>25960</v>
      </c>
      <c r="M30" s="39" t="s">
        <v>25961</v>
      </c>
      <c r="N30" s="39" t="s">
        <v>25962</v>
      </c>
      <c r="O30" s="39" t="s">
        <v>25963</v>
      </c>
      <c r="P30" s="39" t="s">
        <v>25964</v>
      </c>
      <c r="Q30" s="39" t="s">
        <v>25965</v>
      </c>
      <c r="R30" s="39" t="s">
        <v>25966</v>
      </c>
      <c r="S30" s="39" t="s">
        <v>25967</v>
      </c>
      <c r="T30" s="39" t="s">
        <v>25968</v>
      </c>
      <c r="U30" s="39" t="s">
        <v>25969</v>
      </c>
      <c r="V30" s="39" t="s">
        <v>25625</v>
      </c>
      <c r="W30" s="39" t="s">
        <v>25970</v>
      </c>
      <c r="X30" s="39" t="s">
        <v>25764</v>
      </c>
      <c r="Y30" s="39" t="s">
        <v>25971</v>
      </c>
      <c r="Z30" s="39" t="s">
        <v>25972</v>
      </c>
    </row>
    <row r="31" spans="1:26" x14ac:dyDescent="0.3">
      <c r="A31">
        <v>30</v>
      </c>
      <c r="B31" s="1">
        <v>45826.391250000001</v>
      </c>
      <c r="C31" s="1">
        <v>45826.411041666666</v>
      </c>
      <c r="D31" s="39" t="s">
        <v>638</v>
      </c>
      <c r="E31" s="39" t="s">
        <v>639</v>
      </c>
      <c r="F31" s="39" t="s">
        <v>640</v>
      </c>
      <c r="G31">
        <v>10</v>
      </c>
      <c r="H31">
        <v>33</v>
      </c>
      <c r="I31" s="39" t="s">
        <v>25973</v>
      </c>
      <c r="J31" s="39" t="s">
        <v>25974</v>
      </c>
      <c r="K31" s="39" t="s">
        <v>25975</v>
      </c>
      <c r="L31" s="39" t="s">
        <v>25976</v>
      </c>
      <c r="M31" s="39" t="s">
        <v>25977</v>
      </c>
      <c r="N31" s="39" t="s">
        <v>25978</v>
      </c>
      <c r="O31" s="39" t="s">
        <v>25979</v>
      </c>
      <c r="P31" s="39" t="s">
        <v>25980</v>
      </c>
      <c r="Q31" s="39" t="s">
        <v>25981</v>
      </c>
      <c r="R31" s="39" t="s">
        <v>25982</v>
      </c>
      <c r="S31" s="39" t="s">
        <v>25983</v>
      </c>
      <c r="T31" s="39" t="s">
        <v>25984</v>
      </c>
      <c r="U31" s="39" t="s">
        <v>25660</v>
      </c>
      <c r="V31" s="39" t="s">
        <v>25625</v>
      </c>
      <c r="W31" s="39" t="s">
        <v>25985</v>
      </c>
      <c r="X31" s="39" t="s">
        <v>25764</v>
      </c>
      <c r="Y31" s="39" t="s">
        <v>25986</v>
      </c>
      <c r="Z31" s="39" t="s">
        <v>25987</v>
      </c>
    </row>
    <row r="32" spans="1:26" x14ac:dyDescent="0.3">
      <c r="A32">
        <v>31</v>
      </c>
      <c r="B32" s="1">
        <v>45826.415682870371</v>
      </c>
      <c r="C32" s="1">
        <v>45826.415717592594</v>
      </c>
      <c r="D32" s="39" t="s">
        <v>842</v>
      </c>
      <c r="E32" s="39" t="s">
        <v>843</v>
      </c>
      <c r="F32" s="39" t="s">
        <v>843</v>
      </c>
      <c r="G32">
        <v>10</v>
      </c>
      <c r="H32">
        <v>28</v>
      </c>
      <c r="I32" s="39" t="s">
        <v>25988</v>
      </c>
      <c r="J32" s="39" t="s">
        <v>25989</v>
      </c>
      <c r="K32" s="39" t="s">
        <v>25990</v>
      </c>
      <c r="L32" s="39" t="s">
        <v>25991</v>
      </c>
      <c r="M32" s="39" t="s">
        <v>25992</v>
      </c>
      <c r="N32" s="39" t="s">
        <v>25993</v>
      </c>
      <c r="O32" s="39" t="s">
        <v>25994</v>
      </c>
      <c r="P32" s="39" t="s">
        <v>25995</v>
      </c>
      <c r="Q32" s="39" t="s">
        <v>25996</v>
      </c>
      <c r="R32" s="39" t="s">
        <v>25997</v>
      </c>
      <c r="S32" s="39" t="s">
        <v>25998</v>
      </c>
      <c r="T32" s="39" t="s">
        <v>25999</v>
      </c>
      <c r="U32" s="39" t="s">
        <v>26000</v>
      </c>
      <c r="V32" s="39" t="s">
        <v>25661</v>
      </c>
      <c r="W32" s="39" t="s">
        <v>25715</v>
      </c>
      <c r="X32" s="39" t="s">
        <v>25690</v>
      </c>
      <c r="Y32" s="39" t="s">
        <v>26001</v>
      </c>
      <c r="Z32" s="39" t="s">
        <v>25715</v>
      </c>
    </row>
    <row r="33" spans="1:26" x14ac:dyDescent="0.3">
      <c r="A33">
        <v>32</v>
      </c>
      <c r="B33" s="1">
        <v>45826.415416666663</v>
      </c>
      <c r="C33" s="1">
        <v>45826.415763888886</v>
      </c>
      <c r="D33" s="39" t="s">
        <v>5149</v>
      </c>
      <c r="E33" s="39" t="s">
        <v>5150</v>
      </c>
      <c r="F33" s="39" t="s">
        <v>5150</v>
      </c>
      <c r="G33">
        <v>10</v>
      </c>
      <c r="H33">
        <v>35</v>
      </c>
      <c r="I33" s="39" t="s">
        <v>26002</v>
      </c>
      <c r="J33" s="39" t="s">
        <v>25718</v>
      </c>
      <c r="K33" s="39" t="s">
        <v>26003</v>
      </c>
      <c r="L33" s="39" t="s">
        <v>26004</v>
      </c>
      <c r="M33" s="39" t="s">
        <v>25721</v>
      </c>
      <c r="N33" s="39" t="s">
        <v>26005</v>
      </c>
      <c r="O33" s="39" t="s">
        <v>26006</v>
      </c>
      <c r="P33" s="39" t="s">
        <v>26007</v>
      </c>
      <c r="Q33" s="39" t="s">
        <v>26008</v>
      </c>
      <c r="R33" s="39" t="s">
        <v>26009</v>
      </c>
      <c r="S33" s="39" t="s">
        <v>26010</v>
      </c>
      <c r="T33" s="39" t="s">
        <v>25954</v>
      </c>
      <c r="U33" s="39" t="s">
        <v>25660</v>
      </c>
      <c r="V33" s="39" t="s">
        <v>25625</v>
      </c>
      <c r="W33" s="39" t="s">
        <v>25715</v>
      </c>
      <c r="X33" s="39" t="s">
        <v>25690</v>
      </c>
      <c r="Y33" s="39" t="s">
        <v>26001</v>
      </c>
      <c r="Z33" s="39" t="s">
        <v>25715</v>
      </c>
    </row>
    <row r="34" spans="1:26" x14ac:dyDescent="0.3">
      <c r="A34">
        <v>33</v>
      </c>
      <c r="B34" s="1">
        <v>45827.548518518517</v>
      </c>
      <c r="C34" s="1">
        <v>45827.548726851855</v>
      </c>
      <c r="D34" s="39" t="s">
        <v>1201</v>
      </c>
      <c r="E34" s="39" t="s">
        <v>1202</v>
      </c>
      <c r="F34" s="39" t="s">
        <v>1202</v>
      </c>
      <c r="G34">
        <v>1</v>
      </c>
      <c r="H34">
        <v>10</v>
      </c>
      <c r="I34" s="39" t="s">
        <v>314</v>
      </c>
      <c r="J34" s="39" t="s">
        <v>26011</v>
      </c>
      <c r="K34" s="39" t="s">
        <v>26012</v>
      </c>
      <c r="L34" s="39" t="s">
        <v>26013</v>
      </c>
      <c r="M34" s="39" t="s">
        <v>26014</v>
      </c>
      <c r="N34" s="39" t="s">
        <v>26015</v>
      </c>
      <c r="O34" s="39" t="s">
        <v>26016</v>
      </c>
      <c r="P34" s="39" t="s">
        <v>26017</v>
      </c>
      <c r="Q34" s="39" t="s">
        <v>26018</v>
      </c>
      <c r="R34" s="39" t="s">
        <v>26019</v>
      </c>
      <c r="S34" s="39" t="s">
        <v>26020</v>
      </c>
      <c r="T34" s="39" t="s">
        <v>26021</v>
      </c>
      <c r="U34" s="39" t="s">
        <v>26022</v>
      </c>
      <c r="V34" s="39" t="s">
        <v>25625</v>
      </c>
      <c r="W34" s="39" t="s">
        <v>26023</v>
      </c>
      <c r="X34" s="39" t="s">
        <v>25764</v>
      </c>
      <c r="Y34" s="39" t="s">
        <v>26024</v>
      </c>
      <c r="Z34" s="39" t="s">
        <v>26025</v>
      </c>
    </row>
    <row r="35" spans="1:26" x14ac:dyDescent="0.3">
      <c r="A35">
        <v>34</v>
      </c>
      <c r="B35" s="1">
        <v>45827.552106481482</v>
      </c>
      <c r="C35" s="1">
        <v>45827.552314814813</v>
      </c>
      <c r="D35" s="39" t="s">
        <v>1210</v>
      </c>
      <c r="E35" s="39" t="s">
        <v>1211</v>
      </c>
      <c r="F35" s="39" t="s">
        <v>1212</v>
      </c>
      <c r="G35">
        <v>1</v>
      </c>
      <c r="H35">
        <v>23</v>
      </c>
      <c r="I35" s="39" t="s">
        <v>314</v>
      </c>
      <c r="J35" s="39" t="s">
        <v>26026</v>
      </c>
      <c r="K35" s="39" t="s">
        <v>26027</v>
      </c>
      <c r="L35" s="39" t="s">
        <v>26028</v>
      </c>
      <c r="M35" s="39" t="s">
        <v>26029</v>
      </c>
      <c r="N35" s="39" t="s">
        <v>26030</v>
      </c>
      <c r="O35" s="39" t="s">
        <v>26031</v>
      </c>
      <c r="P35" s="39" t="s">
        <v>26032</v>
      </c>
      <c r="Q35" s="39" t="s">
        <v>26033</v>
      </c>
      <c r="R35" s="39" t="s">
        <v>26019</v>
      </c>
      <c r="S35" s="39" t="s">
        <v>26020</v>
      </c>
      <c r="T35" s="39" t="s">
        <v>26034</v>
      </c>
      <c r="U35" s="39" t="s">
        <v>26035</v>
      </c>
      <c r="V35" s="39" t="s">
        <v>25625</v>
      </c>
      <c r="W35" s="39" t="s">
        <v>26036</v>
      </c>
      <c r="X35" s="39" t="s">
        <v>25663</v>
      </c>
      <c r="Y35" s="39" t="s">
        <v>26037</v>
      </c>
      <c r="Z35" s="39" t="s">
        <v>26038</v>
      </c>
    </row>
    <row r="36" spans="1:26" x14ac:dyDescent="0.3">
      <c r="A36">
        <v>35</v>
      </c>
      <c r="B36" s="1">
        <v>45827.539930555555</v>
      </c>
      <c r="C36" s="1">
        <v>45827.553287037037</v>
      </c>
      <c r="D36" s="39" t="s">
        <v>1440</v>
      </c>
      <c r="E36" s="39" t="s">
        <v>1441</v>
      </c>
      <c r="F36" s="39" t="s">
        <v>1441</v>
      </c>
      <c r="G36">
        <v>1</v>
      </c>
      <c r="H36">
        <v>4</v>
      </c>
      <c r="I36" s="39" t="s">
        <v>26039</v>
      </c>
      <c r="J36" s="39" t="s">
        <v>26040</v>
      </c>
      <c r="K36" s="39" t="s">
        <v>26041</v>
      </c>
      <c r="L36" s="39" t="s">
        <v>26042</v>
      </c>
      <c r="M36" s="39" t="s">
        <v>26043</v>
      </c>
      <c r="N36" s="39" t="s">
        <v>25754</v>
      </c>
      <c r="O36" s="39" t="s">
        <v>26044</v>
      </c>
      <c r="P36" s="39" t="s">
        <v>26045</v>
      </c>
      <c r="Q36" s="39" t="s">
        <v>26046</v>
      </c>
      <c r="R36" s="39" t="s">
        <v>26047</v>
      </c>
      <c r="S36" s="39" t="s">
        <v>26048</v>
      </c>
      <c r="T36" s="39" t="s">
        <v>26049</v>
      </c>
      <c r="U36" s="39" t="s">
        <v>26050</v>
      </c>
      <c r="V36" s="39" t="s">
        <v>26051</v>
      </c>
      <c r="W36" s="39" t="s">
        <v>26052</v>
      </c>
      <c r="X36" s="39" t="s">
        <v>25764</v>
      </c>
      <c r="Y36" s="39" t="s">
        <v>26053</v>
      </c>
      <c r="Z36" s="39" t="s">
        <v>26054</v>
      </c>
    </row>
    <row r="37" spans="1:26" x14ac:dyDescent="0.3">
      <c r="A37">
        <v>36</v>
      </c>
      <c r="B37" s="1">
        <v>45827.553333333337</v>
      </c>
      <c r="C37" s="1">
        <v>45827.553460648145</v>
      </c>
      <c r="D37" s="39" t="s">
        <v>1336</v>
      </c>
      <c r="E37" s="39" t="s">
        <v>1337</v>
      </c>
      <c r="F37" s="39" t="s">
        <v>5566</v>
      </c>
      <c r="G37">
        <v>1</v>
      </c>
      <c r="H37">
        <v>12</v>
      </c>
      <c r="I37" s="39" t="s">
        <v>26055</v>
      </c>
      <c r="J37" s="39" t="s">
        <v>25831</v>
      </c>
      <c r="K37" s="39" t="s">
        <v>26056</v>
      </c>
      <c r="L37" s="39" t="s">
        <v>26057</v>
      </c>
      <c r="M37" s="39" t="s">
        <v>26058</v>
      </c>
      <c r="N37" s="39" t="s">
        <v>26059</v>
      </c>
      <c r="O37" s="39" t="s">
        <v>26060</v>
      </c>
      <c r="P37" s="39" t="s">
        <v>26061</v>
      </c>
      <c r="Q37" s="39" t="s">
        <v>26062</v>
      </c>
      <c r="R37" s="39" t="s">
        <v>26063</v>
      </c>
      <c r="S37" s="39" t="s">
        <v>26064</v>
      </c>
      <c r="T37" s="39" t="s">
        <v>26065</v>
      </c>
      <c r="U37" s="39" t="s">
        <v>26066</v>
      </c>
      <c r="V37" s="39" t="s">
        <v>25625</v>
      </c>
      <c r="W37" s="39" t="s">
        <v>26067</v>
      </c>
      <c r="X37" s="39" t="s">
        <v>25764</v>
      </c>
      <c r="Y37" s="39" t="s">
        <v>26068</v>
      </c>
      <c r="Z37" s="39" t="s">
        <v>26069</v>
      </c>
    </row>
    <row r="38" spans="1:26" x14ac:dyDescent="0.3">
      <c r="A38">
        <v>37</v>
      </c>
      <c r="B38" s="1">
        <v>45827.55395833333</v>
      </c>
      <c r="C38" s="1">
        <v>45827.554016203707</v>
      </c>
      <c r="D38" s="39" t="s">
        <v>1379</v>
      </c>
      <c r="E38" s="39" t="s">
        <v>1380</v>
      </c>
      <c r="F38" s="39" t="s">
        <v>6836</v>
      </c>
      <c r="G38">
        <v>1</v>
      </c>
      <c r="H38">
        <v>6</v>
      </c>
      <c r="I38" s="39" t="s">
        <v>26070</v>
      </c>
      <c r="J38" s="39" t="s">
        <v>26071</v>
      </c>
      <c r="K38" s="39" t="s">
        <v>26072</v>
      </c>
      <c r="L38" s="39" t="s">
        <v>26073</v>
      </c>
      <c r="M38" s="39" t="s">
        <v>26074</v>
      </c>
      <c r="N38" s="39" t="s">
        <v>26075</v>
      </c>
      <c r="O38" s="39" t="s">
        <v>26076</v>
      </c>
      <c r="P38" s="39" t="s">
        <v>26077</v>
      </c>
      <c r="Q38" s="39" t="s">
        <v>26078</v>
      </c>
      <c r="R38" s="39" t="s">
        <v>26079</v>
      </c>
      <c r="S38" s="39" t="s">
        <v>26080</v>
      </c>
      <c r="T38" s="39" t="s">
        <v>26081</v>
      </c>
      <c r="U38" s="39" t="s">
        <v>26082</v>
      </c>
      <c r="V38" s="39" t="s">
        <v>25661</v>
      </c>
      <c r="W38" s="39" t="s">
        <v>26083</v>
      </c>
      <c r="X38" s="39" t="s">
        <v>25764</v>
      </c>
      <c r="Y38" s="39" t="s">
        <v>26084</v>
      </c>
      <c r="Z38" s="39" t="s">
        <v>26085</v>
      </c>
    </row>
    <row r="39" spans="1:26" x14ac:dyDescent="0.3">
      <c r="A39">
        <v>38</v>
      </c>
      <c r="B39" s="1">
        <v>45827.563807870371</v>
      </c>
      <c r="C39" s="1">
        <v>45827.56391203704</v>
      </c>
      <c r="D39" s="39" t="s">
        <v>1398</v>
      </c>
      <c r="E39" s="39" t="s">
        <v>1399</v>
      </c>
      <c r="F39" s="39" t="s">
        <v>19609</v>
      </c>
      <c r="G39">
        <v>1</v>
      </c>
      <c r="H39">
        <v>1</v>
      </c>
      <c r="I39" s="39" t="s">
        <v>26055</v>
      </c>
      <c r="J39" s="39" t="s">
        <v>25831</v>
      </c>
      <c r="K39" s="39" t="s">
        <v>26086</v>
      </c>
      <c r="L39" s="39" t="s">
        <v>26087</v>
      </c>
      <c r="M39" s="39" t="s">
        <v>26088</v>
      </c>
      <c r="N39" s="39" t="s">
        <v>25857</v>
      </c>
      <c r="O39" s="39" t="s">
        <v>26089</v>
      </c>
      <c r="P39" s="39" t="s">
        <v>26090</v>
      </c>
      <c r="Q39" s="39" t="s">
        <v>26091</v>
      </c>
      <c r="R39" s="39" t="s">
        <v>26092</v>
      </c>
      <c r="S39" s="39" t="s">
        <v>26093</v>
      </c>
      <c r="T39" s="39" t="s">
        <v>26094</v>
      </c>
      <c r="U39" s="39" t="s">
        <v>26095</v>
      </c>
      <c r="V39" s="39" t="s">
        <v>25625</v>
      </c>
      <c r="W39" s="39" t="s">
        <v>26096</v>
      </c>
      <c r="X39" s="39" t="s">
        <v>26097</v>
      </c>
      <c r="Y39" s="39" t="s">
        <v>26098</v>
      </c>
      <c r="Z39" s="39" t="s">
        <v>26099</v>
      </c>
    </row>
    <row r="40" spans="1:26" x14ac:dyDescent="0.3">
      <c r="A40">
        <v>39</v>
      </c>
      <c r="B40" s="1">
        <v>45827.580520833333</v>
      </c>
      <c r="C40" s="1">
        <v>45827.588356481479</v>
      </c>
      <c r="D40" s="39" t="s">
        <v>1705</v>
      </c>
      <c r="E40" s="39" t="s">
        <v>1706</v>
      </c>
      <c r="F40" s="39" t="s">
        <v>1706</v>
      </c>
      <c r="G40">
        <v>13</v>
      </c>
      <c r="H40">
        <v>28</v>
      </c>
      <c r="I40" s="39" t="s">
        <v>25947</v>
      </c>
      <c r="J40" s="39" t="s">
        <v>25640</v>
      </c>
      <c r="K40" s="39" t="s">
        <v>26100</v>
      </c>
      <c r="L40" s="39" t="s">
        <v>26101</v>
      </c>
      <c r="M40" s="39" t="s">
        <v>26102</v>
      </c>
      <c r="N40" s="39" t="s">
        <v>25857</v>
      </c>
      <c r="O40" s="39" t="s">
        <v>25810</v>
      </c>
      <c r="P40" s="39" t="s">
        <v>25756</v>
      </c>
      <c r="Q40" s="39" t="s">
        <v>26103</v>
      </c>
      <c r="R40" s="39" t="s">
        <v>26104</v>
      </c>
      <c r="S40" s="39" t="s">
        <v>26105</v>
      </c>
      <c r="T40" s="39" t="s">
        <v>26106</v>
      </c>
      <c r="U40" s="39" t="s">
        <v>26107</v>
      </c>
      <c r="V40" s="39" t="s">
        <v>25625</v>
      </c>
      <c r="W40" s="39" t="s">
        <v>26108</v>
      </c>
      <c r="X40" s="39" t="s">
        <v>25764</v>
      </c>
      <c r="Y40" s="39" t="s">
        <v>26109</v>
      </c>
      <c r="Z40" s="39" t="s">
        <v>26110</v>
      </c>
    </row>
    <row r="41" spans="1:26" x14ac:dyDescent="0.3">
      <c r="A41">
        <v>40</v>
      </c>
      <c r="B41" s="1">
        <v>45827.580092592594</v>
      </c>
      <c r="C41" s="1">
        <v>45827.589467592596</v>
      </c>
      <c r="D41" s="39" t="s">
        <v>1506</v>
      </c>
      <c r="E41" s="39" t="s">
        <v>1507</v>
      </c>
      <c r="F41" s="39" t="s">
        <v>6862</v>
      </c>
      <c r="G41">
        <v>13</v>
      </c>
      <c r="H41">
        <v>29</v>
      </c>
      <c r="I41" s="39" t="s">
        <v>26111</v>
      </c>
      <c r="J41" s="39" t="s">
        <v>26112</v>
      </c>
      <c r="K41" s="39" t="s">
        <v>26113</v>
      </c>
      <c r="L41" s="39" t="s">
        <v>26114</v>
      </c>
      <c r="M41" s="39" t="s">
        <v>26115</v>
      </c>
      <c r="N41" s="39" t="s">
        <v>26116</v>
      </c>
      <c r="O41" s="39" t="s">
        <v>26117</v>
      </c>
      <c r="P41" s="39" t="s">
        <v>26118</v>
      </c>
      <c r="Q41" s="39" t="s">
        <v>26119</v>
      </c>
      <c r="R41" s="39" t="s">
        <v>26120</v>
      </c>
      <c r="S41" s="39" t="s">
        <v>26121</v>
      </c>
      <c r="T41" s="39" t="s">
        <v>26122</v>
      </c>
      <c r="U41" s="39" t="s">
        <v>14233</v>
      </c>
      <c r="V41" s="39" t="s">
        <v>25625</v>
      </c>
      <c r="W41" s="39" t="s">
        <v>26123</v>
      </c>
      <c r="X41" s="39" t="s">
        <v>26097</v>
      </c>
      <c r="Y41" s="39" t="s">
        <v>26124</v>
      </c>
      <c r="Z41" s="39" t="s">
        <v>26125</v>
      </c>
    </row>
    <row r="42" spans="1:26" x14ac:dyDescent="0.3">
      <c r="A42">
        <v>41</v>
      </c>
      <c r="B42" s="1">
        <v>45827.580185185187</v>
      </c>
      <c r="C42" s="1">
        <v>45827.589872685188</v>
      </c>
      <c r="D42" s="39" t="s">
        <v>1639</v>
      </c>
      <c r="E42" s="39" t="s">
        <v>1640</v>
      </c>
      <c r="F42" s="39" t="s">
        <v>1640</v>
      </c>
      <c r="G42">
        <v>13</v>
      </c>
      <c r="H42">
        <v>13</v>
      </c>
      <c r="I42" s="39" t="s">
        <v>314</v>
      </c>
      <c r="J42" s="39" t="s">
        <v>26126</v>
      </c>
      <c r="K42" s="39" t="s">
        <v>26127</v>
      </c>
      <c r="L42" s="39" t="s">
        <v>26128</v>
      </c>
      <c r="M42" s="39" t="s">
        <v>26129</v>
      </c>
      <c r="N42" s="39" t="s">
        <v>26130</v>
      </c>
      <c r="O42" s="39" t="s">
        <v>26131</v>
      </c>
      <c r="P42" s="39" t="s">
        <v>26132</v>
      </c>
      <c r="Q42" s="39" t="s">
        <v>26133</v>
      </c>
      <c r="R42" s="39" t="s">
        <v>314</v>
      </c>
      <c r="S42" s="39" t="s">
        <v>22096</v>
      </c>
      <c r="T42" s="39" t="s">
        <v>26134</v>
      </c>
      <c r="U42" s="39" t="s">
        <v>14233</v>
      </c>
      <c r="V42" s="39" t="s">
        <v>25625</v>
      </c>
      <c r="W42" s="39" t="s">
        <v>26135</v>
      </c>
      <c r="X42" s="39" t="s">
        <v>25764</v>
      </c>
      <c r="Y42" s="39" t="s">
        <v>26136</v>
      </c>
      <c r="Z42" s="39" t="s">
        <v>26137</v>
      </c>
    </row>
    <row r="43" spans="1:26" x14ac:dyDescent="0.3">
      <c r="A43">
        <v>42</v>
      </c>
      <c r="B43" s="1">
        <v>45827.582662037035</v>
      </c>
      <c r="C43" s="1">
        <v>45827.589884259258</v>
      </c>
      <c r="D43" s="39" t="s">
        <v>1525</v>
      </c>
      <c r="E43" s="39" t="s">
        <v>1526</v>
      </c>
      <c r="F43" s="39" t="s">
        <v>1526</v>
      </c>
      <c r="G43">
        <v>13</v>
      </c>
      <c r="H43">
        <v>11</v>
      </c>
      <c r="I43" s="39" t="s">
        <v>26138</v>
      </c>
      <c r="J43" s="39" t="s">
        <v>26139</v>
      </c>
      <c r="K43" s="39" t="s">
        <v>26140</v>
      </c>
      <c r="L43" s="39" t="s">
        <v>26141</v>
      </c>
      <c r="M43" s="39" t="s">
        <v>26142</v>
      </c>
      <c r="N43" s="39" t="s">
        <v>26143</v>
      </c>
      <c r="O43" s="39" t="s">
        <v>26144</v>
      </c>
      <c r="P43" s="39" t="s">
        <v>26145</v>
      </c>
      <c r="Q43" s="39" t="s">
        <v>26146</v>
      </c>
      <c r="R43" s="39" t="s">
        <v>314</v>
      </c>
      <c r="S43" s="39" t="s">
        <v>22096</v>
      </c>
      <c r="T43" s="39" t="s">
        <v>26134</v>
      </c>
      <c r="U43" s="39" t="s">
        <v>14233</v>
      </c>
      <c r="V43" s="39" t="s">
        <v>25625</v>
      </c>
      <c r="W43" s="39" t="s">
        <v>26135</v>
      </c>
      <c r="X43" s="39" t="s">
        <v>25764</v>
      </c>
      <c r="Y43" s="39" t="s">
        <v>26136</v>
      </c>
      <c r="Z43" s="39" t="s">
        <v>26147</v>
      </c>
    </row>
    <row r="44" spans="1:26" x14ac:dyDescent="0.3">
      <c r="A44">
        <v>43</v>
      </c>
      <c r="B44" s="1">
        <v>45827.582569444443</v>
      </c>
      <c r="C44" s="1">
        <v>45827.592442129629</v>
      </c>
      <c r="D44" s="39" t="s">
        <v>6879</v>
      </c>
      <c r="E44" s="39" t="s">
        <v>6880</v>
      </c>
      <c r="F44" s="39" t="s">
        <v>6880</v>
      </c>
      <c r="G44">
        <v>13</v>
      </c>
      <c r="H44">
        <v>15</v>
      </c>
      <c r="I44" s="39" t="s">
        <v>26148</v>
      </c>
      <c r="J44" s="39" t="s">
        <v>26149</v>
      </c>
      <c r="K44" s="39" t="s">
        <v>26150</v>
      </c>
      <c r="L44" s="39" t="s">
        <v>26151</v>
      </c>
      <c r="M44" s="39" t="s">
        <v>26152</v>
      </c>
      <c r="N44" s="39" t="s">
        <v>26153</v>
      </c>
      <c r="O44" s="39" t="s">
        <v>26154</v>
      </c>
      <c r="P44" s="39" t="s">
        <v>26155</v>
      </c>
      <c r="Q44" s="39" t="s">
        <v>26156</v>
      </c>
      <c r="R44" s="39" t="s">
        <v>26157</v>
      </c>
      <c r="S44" s="39" t="s">
        <v>26158</v>
      </c>
      <c r="T44" s="39" t="s">
        <v>26159</v>
      </c>
      <c r="U44" s="39" t="s">
        <v>26160</v>
      </c>
      <c r="V44" s="39" t="s">
        <v>25625</v>
      </c>
      <c r="W44" s="39" t="s">
        <v>26161</v>
      </c>
      <c r="X44" s="39" t="s">
        <v>25913</v>
      </c>
      <c r="Y44" s="39" t="s">
        <v>26162</v>
      </c>
      <c r="Z44" s="39" t="s">
        <v>26163</v>
      </c>
    </row>
    <row r="45" spans="1:26" x14ac:dyDescent="0.3">
      <c r="A45">
        <v>44</v>
      </c>
      <c r="B45" s="1">
        <v>45827.582743055558</v>
      </c>
      <c r="C45" s="1">
        <v>45827.592662037037</v>
      </c>
      <c r="D45" s="39" t="s">
        <v>1559</v>
      </c>
      <c r="E45" s="39" t="s">
        <v>1560</v>
      </c>
      <c r="F45" s="39" t="s">
        <v>1560</v>
      </c>
      <c r="G45">
        <v>13</v>
      </c>
      <c r="H45">
        <v>3</v>
      </c>
      <c r="I45" s="39" t="s">
        <v>26164</v>
      </c>
      <c r="J45" s="39" t="s">
        <v>26165</v>
      </c>
      <c r="K45" s="39" t="s">
        <v>26166</v>
      </c>
      <c r="L45" s="39" t="s">
        <v>26167</v>
      </c>
      <c r="M45" s="39" t="s">
        <v>26168</v>
      </c>
      <c r="N45" s="39" t="s">
        <v>26169</v>
      </c>
      <c r="O45" s="39" t="s">
        <v>26170</v>
      </c>
      <c r="P45" s="39" t="s">
        <v>26171</v>
      </c>
      <c r="Q45" s="39" t="s">
        <v>26172</v>
      </c>
      <c r="R45" s="39" t="s">
        <v>26173</v>
      </c>
      <c r="S45" s="39" t="s">
        <v>26174</v>
      </c>
      <c r="T45" s="39" t="s">
        <v>26175</v>
      </c>
      <c r="U45" s="39" t="s">
        <v>26176</v>
      </c>
      <c r="V45" s="39" t="s">
        <v>25625</v>
      </c>
      <c r="W45" s="39" t="s">
        <v>26177</v>
      </c>
      <c r="X45" s="39" t="s">
        <v>25764</v>
      </c>
      <c r="Y45" s="39" t="s">
        <v>26178</v>
      </c>
      <c r="Z45" s="39" t="s">
        <v>26179</v>
      </c>
    </row>
    <row r="46" spans="1:26" x14ac:dyDescent="0.3">
      <c r="A46">
        <v>45</v>
      </c>
      <c r="B46" s="1">
        <v>45827.580057870371</v>
      </c>
      <c r="C46" s="1">
        <v>45827.592893518522</v>
      </c>
      <c r="D46" s="39" t="s">
        <v>1606</v>
      </c>
      <c r="E46" s="39" t="s">
        <v>1607</v>
      </c>
      <c r="F46" s="39" t="s">
        <v>1608</v>
      </c>
      <c r="G46">
        <v>13</v>
      </c>
      <c r="H46">
        <v>27</v>
      </c>
      <c r="I46" s="39" t="s">
        <v>26180</v>
      </c>
      <c r="J46" s="39" t="s">
        <v>26181</v>
      </c>
      <c r="K46" s="39" t="s">
        <v>26182</v>
      </c>
      <c r="L46" s="39" t="s">
        <v>26183</v>
      </c>
      <c r="M46" s="39" t="s">
        <v>26184</v>
      </c>
      <c r="N46" s="39" t="s">
        <v>25857</v>
      </c>
      <c r="O46" s="39" t="s">
        <v>26185</v>
      </c>
      <c r="P46" s="39" t="s">
        <v>25756</v>
      </c>
      <c r="Q46" s="39" t="s">
        <v>26186</v>
      </c>
      <c r="R46" s="39" t="s">
        <v>26187</v>
      </c>
      <c r="S46" s="39" t="s">
        <v>26188</v>
      </c>
      <c r="T46" s="39" t="s">
        <v>26189</v>
      </c>
      <c r="U46" s="39" t="s">
        <v>14233</v>
      </c>
      <c r="V46" s="39" t="s">
        <v>25762</v>
      </c>
      <c r="W46" s="39" t="s">
        <v>26190</v>
      </c>
      <c r="X46" s="39" t="s">
        <v>25764</v>
      </c>
      <c r="Y46" s="39" t="s">
        <v>26191</v>
      </c>
      <c r="Z46" s="39" t="s">
        <v>26192</v>
      </c>
    </row>
    <row r="47" spans="1:26" x14ac:dyDescent="0.3">
      <c r="A47">
        <v>46</v>
      </c>
      <c r="B47" s="1">
        <v>45827.580659722225</v>
      </c>
      <c r="C47" s="1">
        <v>45827.593518518515</v>
      </c>
      <c r="D47" s="39" t="s">
        <v>1670</v>
      </c>
      <c r="E47" s="39" t="s">
        <v>1671</v>
      </c>
      <c r="F47" s="39" t="s">
        <v>1671</v>
      </c>
      <c r="G47">
        <v>13</v>
      </c>
      <c r="H47">
        <v>40</v>
      </c>
      <c r="I47" s="39" t="s">
        <v>26193</v>
      </c>
      <c r="J47" s="39" t="s">
        <v>26194</v>
      </c>
      <c r="K47" s="39" t="s">
        <v>26195</v>
      </c>
      <c r="L47" s="39" t="s">
        <v>26196</v>
      </c>
      <c r="M47" s="39" t="s">
        <v>26197</v>
      </c>
      <c r="N47" s="39" t="s">
        <v>25835</v>
      </c>
      <c r="O47" s="39" t="s">
        <v>26198</v>
      </c>
      <c r="P47" s="39" t="s">
        <v>26199</v>
      </c>
      <c r="Q47" s="39" t="s">
        <v>26200</v>
      </c>
      <c r="R47" s="39" t="s">
        <v>25676</v>
      </c>
      <c r="S47" s="39" t="s">
        <v>26201</v>
      </c>
      <c r="T47" s="39" t="s">
        <v>26202</v>
      </c>
      <c r="U47" s="39" t="s">
        <v>26203</v>
      </c>
      <c r="V47" s="39" t="s">
        <v>25625</v>
      </c>
      <c r="W47" s="39" t="s">
        <v>26136</v>
      </c>
      <c r="X47" s="39" t="s">
        <v>25764</v>
      </c>
      <c r="Y47" s="39" t="s">
        <v>26204</v>
      </c>
      <c r="Z47" s="39" t="s">
        <v>26205</v>
      </c>
    </row>
    <row r="48" spans="1:26" x14ac:dyDescent="0.3">
      <c r="A48">
        <v>47</v>
      </c>
      <c r="B48" s="1">
        <v>45827.580393518518</v>
      </c>
      <c r="C48" s="1">
        <v>45827.593611111108</v>
      </c>
      <c r="D48" s="39" t="s">
        <v>1594</v>
      </c>
      <c r="E48" s="39" t="s">
        <v>1595</v>
      </c>
      <c r="F48" s="39" t="s">
        <v>1595</v>
      </c>
      <c r="G48">
        <v>13</v>
      </c>
      <c r="H48">
        <v>14</v>
      </c>
      <c r="I48" s="39" t="s">
        <v>26206</v>
      </c>
      <c r="J48" s="39" t="s">
        <v>26207</v>
      </c>
      <c r="K48" s="39" t="s">
        <v>26208</v>
      </c>
      <c r="L48" s="39" t="s">
        <v>26209</v>
      </c>
      <c r="M48" s="39" t="s">
        <v>26210</v>
      </c>
      <c r="N48" s="39" t="s">
        <v>26211</v>
      </c>
      <c r="O48" s="39" t="s">
        <v>26212</v>
      </c>
      <c r="P48" s="39" t="s">
        <v>26213</v>
      </c>
      <c r="Q48" s="39" t="s">
        <v>26214</v>
      </c>
      <c r="R48" s="39" t="s">
        <v>26215</v>
      </c>
      <c r="S48" s="39" t="s">
        <v>26216</v>
      </c>
      <c r="T48" s="39" t="s">
        <v>26217</v>
      </c>
      <c r="U48" s="39" t="s">
        <v>14233</v>
      </c>
      <c r="V48" s="39" t="s">
        <v>26218</v>
      </c>
      <c r="W48" s="39" t="s">
        <v>26219</v>
      </c>
      <c r="X48" s="39" t="s">
        <v>25764</v>
      </c>
      <c r="Y48" s="39" t="s">
        <v>26220</v>
      </c>
      <c r="Z48" s="39" t="s">
        <v>26221</v>
      </c>
    </row>
    <row r="49" spans="1:26" x14ac:dyDescent="0.3">
      <c r="A49">
        <v>48</v>
      </c>
      <c r="B49" s="1">
        <v>45827.579988425925</v>
      </c>
      <c r="C49" s="1">
        <v>45827.593715277777</v>
      </c>
      <c r="D49" s="39" t="s">
        <v>1650</v>
      </c>
      <c r="E49" s="39" t="s">
        <v>1651</v>
      </c>
      <c r="F49" s="39" t="s">
        <v>17237</v>
      </c>
      <c r="G49">
        <v>13</v>
      </c>
      <c r="H49">
        <v>4</v>
      </c>
      <c r="I49" s="39" t="s">
        <v>25676</v>
      </c>
      <c r="J49" s="39" t="s">
        <v>26222</v>
      </c>
      <c r="K49" s="39" t="s">
        <v>26223</v>
      </c>
      <c r="L49" s="39" t="s">
        <v>26224</v>
      </c>
      <c r="M49" s="39" t="s">
        <v>26225</v>
      </c>
      <c r="N49" s="39" t="s">
        <v>25809</v>
      </c>
      <c r="O49" s="39" t="s">
        <v>26226</v>
      </c>
      <c r="P49" s="39" t="s">
        <v>26227</v>
      </c>
      <c r="Q49" s="39" t="s">
        <v>26228</v>
      </c>
      <c r="R49" s="39" t="s">
        <v>25676</v>
      </c>
      <c r="S49" s="39" t="s">
        <v>25714</v>
      </c>
      <c r="T49" s="39" t="s">
        <v>26229</v>
      </c>
      <c r="U49" s="39" t="s">
        <v>14233</v>
      </c>
      <c r="V49" s="39" t="s">
        <v>25625</v>
      </c>
      <c r="W49" s="39" t="s">
        <v>26052</v>
      </c>
      <c r="X49" s="39" t="s">
        <v>25764</v>
      </c>
      <c r="Y49" s="39" t="s">
        <v>26230</v>
      </c>
      <c r="Z49" s="39" t="s">
        <v>26231</v>
      </c>
    </row>
    <row r="50" spans="1:26" x14ac:dyDescent="0.3">
      <c r="A50">
        <v>49</v>
      </c>
      <c r="B50" s="1">
        <v>45827.579780092594</v>
      </c>
      <c r="C50" s="1">
        <v>45827.594282407408</v>
      </c>
      <c r="D50" s="39" t="s">
        <v>1768</v>
      </c>
      <c r="E50" s="39" t="s">
        <v>1769</v>
      </c>
      <c r="F50" s="39" t="s">
        <v>1769</v>
      </c>
      <c r="G50">
        <v>13</v>
      </c>
      <c r="H50">
        <v>16</v>
      </c>
      <c r="I50" s="39" t="s">
        <v>21034</v>
      </c>
      <c r="J50" s="39" t="s">
        <v>26232</v>
      </c>
      <c r="K50" s="39" t="s">
        <v>26233</v>
      </c>
      <c r="L50" s="39" t="s">
        <v>26234</v>
      </c>
      <c r="M50" s="39" t="s">
        <v>26235</v>
      </c>
      <c r="N50" s="39" t="s">
        <v>26236</v>
      </c>
      <c r="O50" s="39" t="s">
        <v>26237</v>
      </c>
      <c r="P50" s="39" t="s">
        <v>26238</v>
      </c>
      <c r="Q50" s="39" t="s">
        <v>26239</v>
      </c>
      <c r="R50" s="39" t="s">
        <v>26240</v>
      </c>
      <c r="S50" s="39" t="s">
        <v>26241</v>
      </c>
      <c r="T50" s="39" t="s">
        <v>26242</v>
      </c>
      <c r="U50" s="39" t="s">
        <v>26160</v>
      </c>
      <c r="V50" s="39" t="s">
        <v>26218</v>
      </c>
      <c r="W50" s="39" t="s">
        <v>26243</v>
      </c>
      <c r="X50" s="39" t="s">
        <v>25764</v>
      </c>
      <c r="Y50" s="39" t="s">
        <v>26244</v>
      </c>
      <c r="Z50" s="39" t="s">
        <v>26245</v>
      </c>
    </row>
    <row r="51" spans="1:26" x14ac:dyDescent="0.3">
      <c r="A51">
        <v>50</v>
      </c>
      <c r="B51" s="1">
        <v>45827.580277777779</v>
      </c>
      <c r="C51" s="1">
        <v>45827.595069444447</v>
      </c>
      <c r="D51" s="39" t="s">
        <v>1538</v>
      </c>
      <c r="E51" s="39" t="s">
        <v>1539</v>
      </c>
      <c r="F51" s="39" t="s">
        <v>1539</v>
      </c>
      <c r="G51">
        <v>13</v>
      </c>
      <c r="H51">
        <v>2</v>
      </c>
      <c r="I51" s="39" t="s">
        <v>25924</v>
      </c>
      <c r="J51" s="39" t="s">
        <v>26246</v>
      </c>
      <c r="K51" s="39" t="s">
        <v>26247</v>
      </c>
      <c r="L51" s="39" t="s">
        <v>26248</v>
      </c>
      <c r="M51" s="39" t="s">
        <v>26249</v>
      </c>
      <c r="N51" s="39" t="s">
        <v>26250</v>
      </c>
      <c r="O51" s="39" t="s">
        <v>26251</v>
      </c>
      <c r="P51" s="39" t="s">
        <v>26252</v>
      </c>
      <c r="Q51" s="39" t="s">
        <v>26253</v>
      </c>
      <c r="R51" s="39" t="s">
        <v>26254</v>
      </c>
      <c r="S51" s="39" t="s">
        <v>26255</v>
      </c>
      <c r="T51" s="39" t="s">
        <v>26256</v>
      </c>
      <c r="U51" s="39" t="s">
        <v>26257</v>
      </c>
      <c r="V51" s="39" t="s">
        <v>25762</v>
      </c>
      <c r="W51" s="39" t="s">
        <v>26258</v>
      </c>
      <c r="X51" s="39" t="s">
        <v>25764</v>
      </c>
      <c r="Y51" s="39" t="s">
        <v>26259</v>
      </c>
      <c r="Z51" s="39" t="s">
        <v>26258</v>
      </c>
    </row>
    <row r="52" spans="1:26" x14ac:dyDescent="0.3">
      <c r="A52">
        <v>51</v>
      </c>
      <c r="B52" s="1">
        <v>45827.579791666663</v>
      </c>
      <c r="C52" s="1">
        <v>45827.595439814817</v>
      </c>
      <c r="D52" s="39" t="s">
        <v>16212</v>
      </c>
      <c r="E52" s="39" t="s">
        <v>16213</v>
      </c>
      <c r="F52" s="39" t="s">
        <v>21414</v>
      </c>
      <c r="G52">
        <v>13</v>
      </c>
      <c r="H52">
        <v>7</v>
      </c>
      <c r="I52" s="39" t="s">
        <v>26260</v>
      </c>
      <c r="J52" s="39" t="s">
        <v>25640</v>
      </c>
      <c r="K52" s="39" t="s">
        <v>26261</v>
      </c>
      <c r="L52" s="39" t="s">
        <v>26262</v>
      </c>
      <c r="M52" s="39" t="s">
        <v>26263</v>
      </c>
      <c r="N52" s="39" t="s">
        <v>26059</v>
      </c>
      <c r="O52" s="39" t="s">
        <v>26264</v>
      </c>
      <c r="P52" s="39" t="s">
        <v>25756</v>
      </c>
      <c r="Q52" s="39" t="s">
        <v>26265</v>
      </c>
      <c r="R52" s="39" t="s">
        <v>26173</v>
      </c>
      <c r="S52" s="39" t="s">
        <v>26174</v>
      </c>
      <c r="T52" s="39" t="s">
        <v>26175</v>
      </c>
      <c r="U52" s="39" t="s">
        <v>26176</v>
      </c>
      <c r="V52" s="39" t="s">
        <v>25625</v>
      </c>
      <c r="W52" s="39" t="s">
        <v>26266</v>
      </c>
      <c r="X52" s="39" t="s">
        <v>25764</v>
      </c>
      <c r="Y52" s="39" t="s">
        <v>26267</v>
      </c>
      <c r="Z52" s="39" t="s">
        <v>26268</v>
      </c>
    </row>
    <row r="53" spans="1:26" x14ac:dyDescent="0.3">
      <c r="A53">
        <v>52</v>
      </c>
      <c r="B53" s="1">
        <v>45827.580138888887</v>
      </c>
      <c r="C53" s="1">
        <v>45827.595729166664</v>
      </c>
      <c r="D53" s="39" t="s">
        <v>1513</v>
      </c>
      <c r="E53" s="39" t="s">
        <v>1514</v>
      </c>
      <c r="F53" s="39" t="s">
        <v>1514</v>
      </c>
      <c r="G53">
        <v>13</v>
      </c>
      <c r="H53">
        <v>12</v>
      </c>
      <c r="I53" s="39" t="s">
        <v>26269</v>
      </c>
      <c r="J53" s="39" t="s">
        <v>26270</v>
      </c>
      <c r="K53" s="39" t="s">
        <v>25641</v>
      </c>
      <c r="L53" s="39" t="s">
        <v>26271</v>
      </c>
      <c r="M53" s="39" t="s">
        <v>26272</v>
      </c>
      <c r="N53" s="39" t="s">
        <v>26273</v>
      </c>
      <c r="O53" s="39" t="s">
        <v>26274</v>
      </c>
      <c r="P53" s="39" t="s">
        <v>26275</v>
      </c>
      <c r="Q53" s="39" t="s">
        <v>26276</v>
      </c>
      <c r="R53" s="39" t="s">
        <v>26277</v>
      </c>
      <c r="S53" s="39" t="s">
        <v>26278</v>
      </c>
      <c r="T53" s="39" t="s">
        <v>26279</v>
      </c>
      <c r="U53" s="39" t="s">
        <v>26280</v>
      </c>
      <c r="V53" s="39" t="s">
        <v>25625</v>
      </c>
      <c r="W53" s="39" t="s">
        <v>26281</v>
      </c>
      <c r="X53" s="39" t="s">
        <v>25764</v>
      </c>
      <c r="Y53" s="39" t="s">
        <v>26282</v>
      </c>
      <c r="Z53" s="39" t="s">
        <v>26283</v>
      </c>
    </row>
    <row r="54" spans="1:26" x14ac:dyDescent="0.3">
      <c r="A54">
        <v>53</v>
      </c>
      <c r="B54" s="1">
        <v>45827.595949074072</v>
      </c>
      <c r="C54" s="1">
        <v>45827.596435185187</v>
      </c>
      <c r="D54" s="39" t="s">
        <v>6957</v>
      </c>
      <c r="E54" s="39" t="s">
        <v>6958</v>
      </c>
      <c r="F54" s="39" t="s">
        <v>6958</v>
      </c>
      <c r="G54">
        <v>13</v>
      </c>
      <c r="H54">
        <v>23</v>
      </c>
      <c r="I54" s="39" t="s">
        <v>25853</v>
      </c>
      <c r="J54" s="39" t="s">
        <v>25640</v>
      </c>
      <c r="K54" s="39" t="s">
        <v>26284</v>
      </c>
      <c r="L54" s="39" t="s">
        <v>26285</v>
      </c>
      <c r="M54" s="39" t="s">
        <v>26286</v>
      </c>
      <c r="N54" s="39" t="s">
        <v>26287</v>
      </c>
      <c r="O54" s="39" t="s">
        <v>26288</v>
      </c>
      <c r="P54" s="39" t="s">
        <v>26289</v>
      </c>
      <c r="Q54" s="39" t="s">
        <v>26290</v>
      </c>
      <c r="R54" s="39" t="s">
        <v>26291</v>
      </c>
      <c r="S54" s="39" t="s">
        <v>26292</v>
      </c>
      <c r="T54" s="39" t="s">
        <v>26293</v>
      </c>
      <c r="U54" s="39" t="s">
        <v>26294</v>
      </c>
      <c r="V54" s="39" t="s">
        <v>25762</v>
      </c>
      <c r="W54" s="39" t="s">
        <v>26295</v>
      </c>
      <c r="X54" s="39" t="s">
        <v>25764</v>
      </c>
      <c r="Y54" s="39" t="s">
        <v>26296</v>
      </c>
      <c r="Z54" s="39" t="s">
        <v>26297</v>
      </c>
    </row>
    <row r="55" spans="1:26" x14ac:dyDescent="0.3">
      <c r="A55">
        <v>54</v>
      </c>
      <c r="B55" s="1">
        <v>45827.581053240741</v>
      </c>
      <c r="C55" s="1">
        <v>45827.596770833334</v>
      </c>
      <c r="D55" s="39" t="s">
        <v>1661</v>
      </c>
      <c r="E55" s="39" t="s">
        <v>1662</v>
      </c>
      <c r="F55" s="39" t="s">
        <v>1662</v>
      </c>
      <c r="G55">
        <v>13</v>
      </c>
      <c r="H55">
        <v>19</v>
      </c>
      <c r="I55" s="39" t="s">
        <v>26298</v>
      </c>
      <c r="J55" s="39" t="s">
        <v>26299</v>
      </c>
      <c r="K55" s="39" t="s">
        <v>26300</v>
      </c>
      <c r="L55" s="39" t="s">
        <v>26301</v>
      </c>
      <c r="M55" s="39" t="s">
        <v>26302</v>
      </c>
      <c r="N55" s="39" t="s">
        <v>26169</v>
      </c>
      <c r="O55" s="39" t="s">
        <v>25810</v>
      </c>
      <c r="P55" s="39" t="s">
        <v>26303</v>
      </c>
      <c r="Q55" s="39" t="s">
        <v>26304</v>
      </c>
      <c r="R55" s="39" t="s">
        <v>26173</v>
      </c>
      <c r="S55" s="39" t="s">
        <v>26174</v>
      </c>
      <c r="T55" s="39" t="s">
        <v>26175</v>
      </c>
      <c r="U55" s="39" t="s">
        <v>26176</v>
      </c>
      <c r="V55" s="39" t="s">
        <v>25625</v>
      </c>
      <c r="W55" s="39" t="s">
        <v>26305</v>
      </c>
      <c r="X55" s="39" t="s">
        <v>26306</v>
      </c>
      <c r="Y55" s="39" t="s">
        <v>26307</v>
      </c>
      <c r="Z55" s="39" t="s">
        <v>26307</v>
      </c>
    </row>
    <row r="56" spans="1:26" x14ac:dyDescent="0.3">
      <c r="A56">
        <v>55</v>
      </c>
      <c r="B56" s="1">
        <v>45827.580509259256</v>
      </c>
      <c r="C56" s="1">
        <v>45827.597060185188</v>
      </c>
      <c r="D56" s="39" t="s">
        <v>1726</v>
      </c>
      <c r="E56" s="39" t="s">
        <v>1727</v>
      </c>
      <c r="F56" s="39" t="s">
        <v>1728</v>
      </c>
      <c r="G56">
        <v>13</v>
      </c>
      <c r="H56">
        <v>6</v>
      </c>
      <c r="I56" s="39" t="s">
        <v>26055</v>
      </c>
      <c r="J56" s="39" t="s">
        <v>26181</v>
      </c>
      <c r="K56" s="39" t="s">
        <v>26308</v>
      </c>
      <c r="L56" s="39" t="s">
        <v>26309</v>
      </c>
      <c r="M56" s="39" t="s">
        <v>26310</v>
      </c>
      <c r="N56" s="39" t="s">
        <v>25809</v>
      </c>
      <c r="O56" s="39" t="s">
        <v>26311</v>
      </c>
      <c r="P56" s="39" t="s">
        <v>26312</v>
      </c>
      <c r="Q56" s="39" t="s">
        <v>26313</v>
      </c>
      <c r="R56" s="39" t="s">
        <v>314</v>
      </c>
      <c r="S56" s="39" t="s">
        <v>22096</v>
      </c>
      <c r="T56" s="39" t="s">
        <v>26314</v>
      </c>
      <c r="U56" s="39" t="s">
        <v>14233</v>
      </c>
      <c r="V56" s="39" t="s">
        <v>25625</v>
      </c>
      <c r="W56" s="39" t="s">
        <v>26135</v>
      </c>
      <c r="X56" s="39" t="s">
        <v>26306</v>
      </c>
      <c r="Y56" s="39" t="s">
        <v>26135</v>
      </c>
      <c r="Z56" s="39" t="s">
        <v>26136</v>
      </c>
    </row>
    <row r="57" spans="1:26" x14ac:dyDescent="0.3">
      <c r="A57">
        <v>56</v>
      </c>
      <c r="B57" s="1">
        <v>45827.579988425925</v>
      </c>
      <c r="C57" s="1">
        <v>45827.597291666665</v>
      </c>
      <c r="D57" s="39" t="s">
        <v>1696</v>
      </c>
      <c r="E57" s="39" t="s">
        <v>1697</v>
      </c>
      <c r="F57" s="39" t="s">
        <v>1697</v>
      </c>
      <c r="G57">
        <v>13</v>
      </c>
      <c r="H57">
        <v>5</v>
      </c>
      <c r="I57" s="39" t="s">
        <v>25676</v>
      </c>
      <c r="J57" s="39" t="s">
        <v>26315</v>
      </c>
      <c r="K57" s="39" t="s">
        <v>26316</v>
      </c>
      <c r="L57" s="39" t="s">
        <v>26317</v>
      </c>
      <c r="M57" s="39" t="s">
        <v>26318</v>
      </c>
      <c r="N57" s="39" t="s">
        <v>26319</v>
      </c>
      <c r="O57" s="39" t="s">
        <v>26311</v>
      </c>
      <c r="P57" s="39" t="s">
        <v>26320</v>
      </c>
      <c r="Q57" s="39" t="s">
        <v>26321</v>
      </c>
      <c r="R57" s="39" t="s">
        <v>314</v>
      </c>
      <c r="S57" s="39" t="s">
        <v>22096</v>
      </c>
      <c r="T57" s="39" t="s">
        <v>26314</v>
      </c>
      <c r="U57" s="39" t="s">
        <v>14233</v>
      </c>
      <c r="V57" s="39" t="s">
        <v>25625</v>
      </c>
      <c r="W57" s="39" t="s">
        <v>26135</v>
      </c>
      <c r="X57" s="39" t="s">
        <v>26306</v>
      </c>
      <c r="Y57" s="39" t="s">
        <v>26135</v>
      </c>
      <c r="Z57" s="39" t="s">
        <v>26136</v>
      </c>
    </row>
    <row r="58" spans="1:26" x14ac:dyDescent="0.3">
      <c r="A58">
        <v>57</v>
      </c>
      <c r="B58" s="1">
        <v>45827.580011574071</v>
      </c>
      <c r="C58" s="1">
        <v>45827.598391203705</v>
      </c>
      <c r="D58" s="39" t="s">
        <v>1745</v>
      </c>
      <c r="E58" s="39" t="s">
        <v>1746</v>
      </c>
      <c r="F58" s="39" t="s">
        <v>1746</v>
      </c>
      <c r="G58">
        <v>13</v>
      </c>
      <c r="H58">
        <v>36</v>
      </c>
      <c r="I58" s="39" t="s">
        <v>26322</v>
      </c>
      <c r="J58" s="39" t="s">
        <v>26323</v>
      </c>
      <c r="K58" s="39" t="s">
        <v>26324</v>
      </c>
      <c r="L58" s="39" t="s">
        <v>26325</v>
      </c>
      <c r="M58" s="39" t="s">
        <v>26326</v>
      </c>
      <c r="N58" s="39" t="s">
        <v>26059</v>
      </c>
      <c r="O58" s="39" t="s">
        <v>26327</v>
      </c>
      <c r="P58" s="39" t="s">
        <v>25995</v>
      </c>
      <c r="Q58" s="39" t="s">
        <v>26328</v>
      </c>
      <c r="R58" s="39" t="s">
        <v>22096</v>
      </c>
      <c r="S58" s="39" t="s">
        <v>22371</v>
      </c>
      <c r="T58" s="39" t="s">
        <v>20685</v>
      </c>
      <c r="U58" s="39" t="s">
        <v>26035</v>
      </c>
      <c r="V58" s="39" t="s">
        <v>25762</v>
      </c>
      <c r="W58" s="39" t="s">
        <v>26329</v>
      </c>
      <c r="X58" s="39" t="s">
        <v>25764</v>
      </c>
      <c r="Y58" s="39" t="s">
        <v>25805</v>
      </c>
      <c r="Z58" s="39" t="s">
        <v>26330</v>
      </c>
    </row>
    <row r="59" spans="1:26" x14ac:dyDescent="0.3">
      <c r="A59">
        <v>58</v>
      </c>
      <c r="B59" s="1">
        <v>45827.580034722225</v>
      </c>
      <c r="C59" s="1">
        <v>45827.598946759259</v>
      </c>
      <c r="D59" s="39" t="s">
        <v>1814</v>
      </c>
      <c r="E59" s="39" t="s">
        <v>1815</v>
      </c>
      <c r="F59" s="39" t="s">
        <v>1815</v>
      </c>
      <c r="G59">
        <v>13</v>
      </c>
      <c r="H59">
        <v>21</v>
      </c>
      <c r="I59" s="39" t="s">
        <v>26331</v>
      </c>
      <c r="J59" s="39" t="s">
        <v>26332</v>
      </c>
      <c r="K59" s="39" t="s">
        <v>26333</v>
      </c>
      <c r="L59" s="39" t="s">
        <v>26334</v>
      </c>
      <c r="M59" s="39" t="s">
        <v>26335</v>
      </c>
      <c r="N59" s="39" t="s">
        <v>25644</v>
      </c>
      <c r="O59" s="39" t="s">
        <v>26336</v>
      </c>
      <c r="P59" s="39" t="s">
        <v>25756</v>
      </c>
      <c r="Q59" s="39" t="s">
        <v>26337</v>
      </c>
      <c r="R59" s="39" t="s">
        <v>26338</v>
      </c>
      <c r="S59" s="39" t="s">
        <v>22024</v>
      </c>
      <c r="T59" s="39" t="s">
        <v>26339</v>
      </c>
      <c r="U59" s="39" t="s">
        <v>26160</v>
      </c>
      <c r="V59" s="39" t="s">
        <v>25625</v>
      </c>
      <c r="W59" s="39" t="s">
        <v>26340</v>
      </c>
      <c r="X59" s="39" t="s">
        <v>25764</v>
      </c>
      <c r="Y59" s="39" t="s">
        <v>26341</v>
      </c>
      <c r="Z59" s="39" t="s">
        <v>26342</v>
      </c>
    </row>
    <row r="60" spans="1:26" x14ac:dyDescent="0.3">
      <c r="A60">
        <v>59</v>
      </c>
      <c r="B60" s="1">
        <v>45827.580011574071</v>
      </c>
      <c r="C60" s="1">
        <v>45827.599351851852</v>
      </c>
      <c r="D60" s="39" t="s">
        <v>1834</v>
      </c>
      <c r="E60" s="39" t="s">
        <v>1835</v>
      </c>
      <c r="F60" s="39" t="s">
        <v>1835</v>
      </c>
      <c r="G60">
        <v>13</v>
      </c>
      <c r="H60">
        <v>10</v>
      </c>
      <c r="I60" s="39" t="s">
        <v>26343</v>
      </c>
      <c r="J60" s="39" t="s">
        <v>25640</v>
      </c>
      <c r="K60" s="39" t="s">
        <v>26344</v>
      </c>
      <c r="L60" s="39" t="s">
        <v>26345</v>
      </c>
      <c r="M60" s="39" t="s">
        <v>26346</v>
      </c>
      <c r="N60" s="39" t="s">
        <v>26347</v>
      </c>
      <c r="O60" s="39" t="s">
        <v>26348</v>
      </c>
      <c r="P60" s="39" t="s">
        <v>26349</v>
      </c>
      <c r="Q60" s="39" t="s">
        <v>26350</v>
      </c>
      <c r="R60" s="39" t="s">
        <v>26351</v>
      </c>
      <c r="S60" s="39" t="s">
        <v>26352</v>
      </c>
      <c r="T60" s="39" t="s">
        <v>26353</v>
      </c>
      <c r="U60" s="39" t="s">
        <v>26354</v>
      </c>
      <c r="V60" s="39" t="s">
        <v>25625</v>
      </c>
      <c r="W60" s="39" t="s">
        <v>26355</v>
      </c>
      <c r="X60" s="39" t="s">
        <v>25764</v>
      </c>
      <c r="Y60" s="39" t="s">
        <v>26356</v>
      </c>
      <c r="Z60" s="39" t="s">
        <v>26357</v>
      </c>
    </row>
    <row r="61" spans="1:26" x14ac:dyDescent="0.3">
      <c r="A61">
        <v>60</v>
      </c>
      <c r="B61" s="1">
        <v>45827.590370370373</v>
      </c>
      <c r="C61" s="1">
        <v>45827.599641203706</v>
      </c>
      <c r="D61" s="39" t="s">
        <v>1780</v>
      </c>
      <c r="E61" s="39" t="s">
        <v>1781</v>
      </c>
      <c r="F61" s="39" t="s">
        <v>1781</v>
      </c>
      <c r="G61">
        <v>13</v>
      </c>
      <c r="H61">
        <v>34</v>
      </c>
      <c r="I61" s="39" t="s">
        <v>25676</v>
      </c>
      <c r="J61" s="39" t="s">
        <v>26358</v>
      </c>
      <c r="K61" s="39" t="s">
        <v>26359</v>
      </c>
      <c r="L61" s="39" t="s">
        <v>26360</v>
      </c>
      <c r="M61" s="39" t="s">
        <v>26361</v>
      </c>
      <c r="N61" s="39" t="s">
        <v>25809</v>
      </c>
      <c r="O61" s="39" t="s">
        <v>26362</v>
      </c>
      <c r="P61" s="39" t="s">
        <v>26363</v>
      </c>
      <c r="Q61" s="39" t="s">
        <v>26364</v>
      </c>
      <c r="R61" s="39" t="s">
        <v>26365</v>
      </c>
      <c r="S61" s="39" t="s">
        <v>26366</v>
      </c>
      <c r="T61" s="39" t="s">
        <v>26367</v>
      </c>
      <c r="U61" s="39" t="s">
        <v>26368</v>
      </c>
      <c r="V61" s="39" t="s">
        <v>25625</v>
      </c>
      <c r="W61" s="39" t="s">
        <v>26369</v>
      </c>
      <c r="X61" s="39" t="s">
        <v>25764</v>
      </c>
      <c r="Y61" s="39" t="s">
        <v>26370</v>
      </c>
      <c r="Z61" s="39" t="s">
        <v>26371</v>
      </c>
    </row>
    <row r="62" spans="1:26" x14ac:dyDescent="0.3">
      <c r="A62">
        <v>61</v>
      </c>
      <c r="B62" s="1">
        <v>45827.592546296299</v>
      </c>
      <c r="C62" s="1">
        <v>45827.600023148145</v>
      </c>
      <c r="D62" s="39" t="s">
        <v>1825</v>
      </c>
      <c r="E62" s="39" t="s">
        <v>1826</v>
      </c>
      <c r="F62" s="39" t="s">
        <v>1826</v>
      </c>
      <c r="G62">
        <v>13</v>
      </c>
      <c r="H62">
        <v>17</v>
      </c>
      <c r="I62" s="39" t="s">
        <v>26372</v>
      </c>
      <c r="J62" s="39" t="s">
        <v>25640</v>
      </c>
      <c r="K62" s="39" t="s">
        <v>26373</v>
      </c>
      <c r="L62" s="39" t="s">
        <v>26374</v>
      </c>
      <c r="M62" s="39" t="s">
        <v>26375</v>
      </c>
      <c r="N62" s="39" t="s">
        <v>26376</v>
      </c>
      <c r="O62" s="39" t="s">
        <v>26377</v>
      </c>
      <c r="P62" s="39" t="s">
        <v>26378</v>
      </c>
      <c r="Q62" s="39" t="s">
        <v>26379</v>
      </c>
      <c r="R62" s="39" t="s">
        <v>22656</v>
      </c>
      <c r="S62" s="39" t="s">
        <v>26380</v>
      </c>
      <c r="T62" s="39" t="s">
        <v>26381</v>
      </c>
      <c r="U62" s="39" t="s">
        <v>26382</v>
      </c>
      <c r="V62" s="39" t="s">
        <v>25625</v>
      </c>
      <c r="W62" s="39" t="s">
        <v>26383</v>
      </c>
      <c r="X62" s="39" t="s">
        <v>25764</v>
      </c>
      <c r="Y62" s="39" t="s">
        <v>26384</v>
      </c>
      <c r="Z62" s="39" t="s">
        <v>26385</v>
      </c>
    </row>
    <row r="63" spans="1:26" x14ac:dyDescent="0.3">
      <c r="A63">
        <v>62</v>
      </c>
      <c r="B63" s="1">
        <v>45827.580057870371</v>
      </c>
      <c r="C63" s="1">
        <v>45827.600104166668</v>
      </c>
      <c r="D63" s="39" t="s">
        <v>1735</v>
      </c>
      <c r="E63" s="39" t="s">
        <v>1736</v>
      </c>
      <c r="F63" s="39" t="s">
        <v>1736</v>
      </c>
      <c r="G63">
        <v>13</v>
      </c>
      <c r="H63">
        <v>8</v>
      </c>
      <c r="I63" s="39" t="s">
        <v>25676</v>
      </c>
      <c r="J63" s="39" t="s">
        <v>26386</v>
      </c>
      <c r="K63" s="39" t="s">
        <v>26387</v>
      </c>
      <c r="L63" s="39" t="s">
        <v>26388</v>
      </c>
      <c r="M63" s="39" t="s">
        <v>26389</v>
      </c>
      <c r="N63" s="39" t="s">
        <v>26390</v>
      </c>
      <c r="O63" s="39" t="s">
        <v>26362</v>
      </c>
      <c r="P63" s="39" t="s">
        <v>26391</v>
      </c>
      <c r="Q63" s="39" t="s">
        <v>26392</v>
      </c>
      <c r="R63" s="39" t="s">
        <v>26393</v>
      </c>
      <c r="S63" s="39" t="s">
        <v>26394</v>
      </c>
      <c r="T63" s="39" t="s">
        <v>26395</v>
      </c>
      <c r="U63" s="39" t="s">
        <v>14233</v>
      </c>
      <c r="V63" s="39" t="s">
        <v>25625</v>
      </c>
      <c r="W63" s="39" t="s">
        <v>26396</v>
      </c>
      <c r="X63" s="39" t="s">
        <v>25764</v>
      </c>
      <c r="Y63" s="39" t="s">
        <v>26397</v>
      </c>
      <c r="Z63" s="39" t="s">
        <v>26398</v>
      </c>
    </row>
    <row r="64" spans="1:26" x14ac:dyDescent="0.3">
      <c r="A64">
        <v>63</v>
      </c>
      <c r="B64" s="1">
        <v>45827.580104166664</v>
      </c>
      <c r="C64" s="1">
        <v>45827.600810185184</v>
      </c>
      <c r="D64" s="39" t="s">
        <v>1628</v>
      </c>
      <c r="E64" s="39" t="s">
        <v>1629</v>
      </c>
      <c r="F64" s="39" t="s">
        <v>26399</v>
      </c>
      <c r="G64">
        <v>13</v>
      </c>
      <c r="H64">
        <v>38</v>
      </c>
      <c r="I64" s="39" t="s">
        <v>26400</v>
      </c>
      <c r="J64" s="39" t="s">
        <v>26401</v>
      </c>
      <c r="K64" s="39" t="s">
        <v>26402</v>
      </c>
      <c r="L64" s="39" t="s">
        <v>26403</v>
      </c>
      <c r="M64" s="39" t="s">
        <v>26404</v>
      </c>
      <c r="N64" s="39" t="s">
        <v>26059</v>
      </c>
      <c r="O64" s="39" t="s">
        <v>26405</v>
      </c>
      <c r="P64" s="39" t="s">
        <v>26406</v>
      </c>
      <c r="Q64" s="39" t="s">
        <v>26407</v>
      </c>
      <c r="R64" s="39" t="s">
        <v>26408</v>
      </c>
      <c r="S64" s="39" t="s">
        <v>26409</v>
      </c>
      <c r="T64" s="39" t="s">
        <v>26410</v>
      </c>
      <c r="U64" s="39" t="s">
        <v>26354</v>
      </c>
      <c r="V64" s="39" t="s">
        <v>25762</v>
      </c>
      <c r="W64" s="39" t="s">
        <v>26411</v>
      </c>
      <c r="X64" s="39" t="s">
        <v>25764</v>
      </c>
      <c r="Y64" s="39" t="s">
        <v>26412</v>
      </c>
      <c r="Z64" s="39" t="s">
        <v>26413</v>
      </c>
    </row>
    <row r="65" spans="1:26" x14ac:dyDescent="0.3">
      <c r="A65">
        <v>64</v>
      </c>
      <c r="B65" s="1">
        <v>45827.579837962963</v>
      </c>
      <c r="C65" s="1">
        <v>45827.602418981478</v>
      </c>
      <c r="D65" s="39" t="s">
        <v>1872</v>
      </c>
      <c r="E65" s="39" t="s">
        <v>1873</v>
      </c>
      <c r="F65" s="39" t="s">
        <v>1874</v>
      </c>
      <c r="G65">
        <v>13</v>
      </c>
      <c r="H65">
        <v>37</v>
      </c>
      <c r="I65" s="39" t="s">
        <v>26055</v>
      </c>
      <c r="J65" s="39" t="s">
        <v>25831</v>
      </c>
      <c r="K65" s="39" t="s">
        <v>26414</v>
      </c>
      <c r="L65" s="39" t="s">
        <v>26415</v>
      </c>
      <c r="M65" s="39" t="s">
        <v>26416</v>
      </c>
      <c r="N65" s="39" t="s">
        <v>25809</v>
      </c>
      <c r="O65" s="39" t="s">
        <v>26417</v>
      </c>
      <c r="P65" s="39" t="s">
        <v>25756</v>
      </c>
      <c r="Q65" s="39" t="s">
        <v>26418</v>
      </c>
      <c r="R65" s="39" t="s">
        <v>25676</v>
      </c>
      <c r="S65" s="39" t="s">
        <v>26419</v>
      </c>
      <c r="T65" s="39" t="s">
        <v>26420</v>
      </c>
      <c r="U65" s="39" t="s">
        <v>14233</v>
      </c>
      <c r="V65" s="39" t="s">
        <v>25625</v>
      </c>
      <c r="W65" s="39" t="s">
        <v>26421</v>
      </c>
      <c r="X65" s="39" t="s">
        <v>25764</v>
      </c>
      <c r="Y65" s="39" t="s">
        <v>26422</v>
      </c>
      <c r="Z65" s="39" t="s">
        <v>26423</v>
      </c>
    </row>
    <row r="66" spans="1:26" x14ac:dyDescent="0.3">
      <c r="A66">
        <v>65</v>
      </c>
      <c r="B66" s="1">
        <v>45827.582604166666</v>
      </c>
      <c r="C66" s="1">
        <v>45827.60255787037</v>
      </c>
      <c r="D66" s="39" t="s">
        <v>1861</v>
      </c>
      <c r="E66" s="39" t="s">
        <v>1862</v>
      </c>
      <c r="F66" s="39" t="s">
        <v>7011</v>
      </c>
      <c r="G66">
        <v>13</v>
      </c>
      <c r="H66">
        <v>32</v>
      </c>
      <c r="I66" s="39" t="s">
        <v>26424</v>
      </c>
      <c r="J66" s="39" t="s">
        <v>26425</v>
      </c>
      <c r="K66" s="39" t="s">
        <v>26426</v>
      </c>
      <c r="L66" s="39" t="s">
        <v>26427</v>
      </c>
      <c r="M66" s="39" t="s">
        <v>26427</v>
      </c>
      <c r="N66" s="39" t="s">
        <v>26116</v>
      </c>
      <c r="O66" s="39" t="s">
        <v>26428</v>
      </c>
      <c r="P66" s="39" t="s">
        <v>26429</v>
      </c>
      <c r="Q66" s="39" t="s">
        <v>26430</v>
      </c>
      <c r="R66" s="39" t="s">
        <v>25676</v>
      </c>
      <c r="S66" s="39" t="s">
        <v>26419</v>
      </c>
      <c r="T66" s="39" t="s">
        <v>26339</v>
      </c>
      <c r="U66" s="39" t="s">
        <v>26160</v>
      </c>
      <c r="V66" s="39" t="s">
        <v>25625</v>
      </c>
      <c r="W66" s="39" t="s">
        <v>26421</v>
      </c>
      <c r="X66" s="39" t="s">
        <v>25764</v>
      </c>
      <c r="Y66" s="39" t="s">
        <v>26431</v>
      </c>
      <c r="Z66" s="39" t="s">
        <v>26432</v>
      </c>
    </row>
    <row r="67" spans="1:26" x14ac:dyDescent="0.3">
      <c r="A67">
        <v>66</v>
      </c>
      <c r="B67" s="1">
        <v>45827.581203703703</v>
      </c>
      <c r="C67" s="1">
        <v>45827.602719907409</v>
      </c>
      <c r="D67" s="39" t="s">
        <v>1683</v>
      </c>
      <c r="E67" s="39" t="s">
        <v>1684</v>
      </c>
      <c r="F67" s="39" t="s">
        <v>1684</v>
      </c>
      <c r="G67">
        <v>13</v>
      </c>
      <c r="H67">
        <v>30</v>
      </c>
      <c r="I67" s="39" t="s">
        <v>26433</v>
      </c>
      <c r="J67" s="39" t="s">
        <v>26434</v>
      </c>
      <c r="K67" s="39" t="s">
        <v>26435</v>
      </c>
      <c r="L67" s="39" t="s">
        <v>26436</v>
      </c>
      <c r="M67" s="39" t="s">
        <v>26437</v>
      </c>
      <c r="N67" s="39" t="s">
        <v>26059</v>
      </c>
      <c r="O67" s="39" t="s">
        <v>26438</v>
      </c>
      <c r="P67" s="39" t="s">
        <v>26439</v>
      </c>
      <c r="Q67" s="39" t="s">
        <v>26440</v>
      </c>
      <c r="R67" s="39" t="s">
        <v>26441</v>
      </c>
      <c r="S67" s="39" t="s">
        <v>26442</v>
      </c>
      <c r="T67" s="39" t="s">
        <v>26443</v>
      </c>
      <c r="U67" s="39" t="s">
        <v>26444</v>
      </c>
      <c r="V67" s="39" t="s">
        <v>25625</v>
      </c>
      <c r="W67" s="39" t="s">
        <v>26445</v>
      </c>
      <c r="X67" s="39" t="s">
        <v>25690</v>
      </c>
      <c r="Y67" s="39" t="s">
        <v>26446</v>
      </c>
      <c r="Z67" s="39" t="s">
        <v>26445</v>
      </c>
    </row>
    <row r="68" spans="1:26" x14ac:dyDescent="0.3">
      <c r="A68">
        <v>67</v>
      </c>
      <c r="B68" s="1">
        <v>45827.58053240741</v>
      </c>
      <c r="C68" s="1">
        <v>45827.602719907409</v>
      </c>
      <c r="D68" s="39" t="s">
        <v>4726</v>
      </c>
      <c r="E68" s="39" t="s">
        <v>4727</v>
      </c>
      <c r="F68" s="39" t="s">
        <v>4727</v>
      </c>
      <c r="G68">
        <v>13</v>
      </c>
      <c r="H68">
        <v>25</v>
      </c>
      <c r="I68" s="39" t="s">
        <v>22371</v>
      </c>
      <c r="J68" s="39" t="s">
        <v>25640</v>
      </c>
      <c r="K68" s="39" t="s">
        <v>26373</v>
      </c>
      <c r="L68" s="39" t="s">
        <v>26447</v>
      </c>
      <c r="M68" s="39" t="s">
        <v>26448</v>
      </c>
      <c r="N68" s="39" t="s">
        <v>26059</v>
      </c>
      <c r="O68" s="39" t="s">
        <v>26377</v>
      </c>
      <c r="P68" s="39" t="s">
        <v>26378</v>
      </c>
      <c r="Q68" s="39" t="s">
        <v>26449</v>
      </c>
      <c r="R68" s="39" t="s">
        <v>26351</v>
      </c>
      <c r="S68" s="39" t="s">
        <v>26450</v>
      </c>
      <c r="T68" s="39" t="s">
        <v>26451</v>
      </c>
      <c r="U68" s="39" t="s">
        <v>26354</v>
      </c>
      <c r="V68" s="39" t="s">
        <v>25762</v>
      </c>
      <c r="W68" s="39" t="s">
        <v>26411</v>
      </c>
      <c r="X68" s="39" t="s">
        <v>25764</v>
      </c>
      <c r="Y68" s="39" t="s">
        <v>26452</v>
      </c>
      <c r="Z68" s="39" t="s">
        <v>26453</v>
      </c>
    </row>
    <row r="69" spans="1:26" x14ac:dyDescent="0.3">
      <c r="A69">
        <v>68</v>
      </c>
      <c r="B69" s="1">
        <v>45827.579907407409</v>
      </c>
      <c r="C69" s="1">
        <v>45827.602835648147</v>
      </c>
      <c r="D69" s="39" t="s">
        <v>1548</v>
      </c>
      <c r="E69" s="39" t="s">
        <v>1549</v>
      </c>
      <c r="F69" s="39" t="s">
        <v>1549</v>
      </c>
      <c r="G69">
        <v>13</v>
      </c>
      <c r="H69">
        <v>1</v>
      </c>
      <c r="I69" s="39" t="s">
        <v>25947</v>
      </c>
      <c r="J69" s="39" t="s">
        <v>25640</v>
      </c>
      <c r="K69" s="39" t="s">
        <v>26454</v>
      </c>
      <c r="L69" s="39" t="s">
        <v>26455</v>
      </c>
      <c r="M69" s="39" t="s">
        <v>26456</v>
      </c>
      <c r="N69" s="39" t="s">
        <v>26059</v>
      </c>
      <c r="O69" s="39" t="s">
        <v>26457</v>
      </c>
      <c r="P69" s="39" t="s">
        <v>25756</v>
      </c>
      <c r="Q69" s="39" t="s">
        <v>26458</v>
      </c>
      <c r="R69" s="39" t="s">
        <v>26459</v>
      </c>
      <c r="S69" s="39" t="s">
        <v>26460</v>
      </c>
      <c r="T69" s="39" t="s">
        <v>26175</v>
      </c>
      <c r="U69" s="39" t="s">
        <v>26176</v>
      </c>
      <c r="V69" s="39" t="s">
        <v>25762</v>
      </c>
      <c r="W69" s="39" t="s">
        <v>26461</v>
      </c>
      <c r="X69" s="39" t="s">
        <v>25764</v>
      </c>
      <c r="Y69" s="39" t="s">
        <v>26462</v>
      </c>
      <c r="Z69" s="39" t="s">
        <v>26463</v>
      </c>
    </row>
    <row r="70" spans="1:26" x14ac:dyDescent="0.3">
      <c r="A70">
        <v>69</v>
      </c>
      <c r="B70" s="1">
        <v>45827.580243055556</v>
      </c>
      <c r="C70" s="1">
        <v>45827.603032407409</v>
      </c>
      <c r="D70" s="39" t="s">
        <v>1714</v>
      </c>
      <c r="E70" s="39" t="s">
        <v>1715</v>
      </c>
      <c r="F70" s="39" t="s">
        <v>1716</v>
      </c>
      <c r="G70">
        <v>13</v>
      </c>
      <c r="H70">
        <v>24</v>
      </c>
      <c r="I70" s="39" t="s">
        <v>12887</v>
      </c>
      <c r="J70" s="39" t="s">
        <v>26464</v>
      </c>
      <c r="K70" s="39" t="s">
        <v>26465</v>
      </c>
      <c r="L70" s="39" t="s">
        <v>26466</v>
      </c>
      <c r="M70" s="39" t="s">
        <v>26467</v>
      </c>
      <c r="N70" s="39" t="s">
        <v>26059</v>
      </c>
      <c r="O70" s="39" t="s">
        <v>26288</v>
      </c>
      <c r="P70" s="39" t="s">
        <v>26468</v>
      </c>
      <c r="Q70" s="39" t="s">
        <v>26469</v>
      </c>
      <c r="R70" s="39" t="s">
        <v>26441</v>
      </c>
      <c r="S70" s="39" t="s">
        <v>26470</v>
      </c>
      <c r="T70" s="39" t="s">
        <v>26471</v>
      </c>
      <c r="U70" s="39" t="s">
        <v>26472</v>
      </c>
      <c r="V70" s="39" t="s">
        <v>25625</v>
      </c>
      <c r="W70" s="39" t="s">
        <v>26052</v>
      </c>
      <c r="X70" s="39" t="s">
        <v>25764</v>
      </c>
      <c r="Y70" s="39" t="s">
        <v>26473</v>
      </c>
      <c r="Z70" s="39" t="s">
        <v>26474</v>
      </c>
    </row>
    <row r="71" spans="1:26" x14ac:dyDescent="0.3">
      <c r="A71">
        <v>70</v>
      </c>
      <c r="B71" s="1">
        <v>45827.580601851849</v>
      </c>
      <c r="C71" s="1">
        <v>45827.60423611111</v>
      </c>
      <c r="D71" s="39" t="s">
        <v>1757</v>
      </c>
      <c r="E71" s="39" t="s">
        <v>1758</v>
      </c>
      <c r="F71" s="39" t="s">
        <v>1758</v>
      </c>
      <c r="G71">
        <v>13</v>
      </c>
      <c r="H71">
        <v>35</v>
      </c>
      <c r="I71" s="39" t="s">
        <v>26475</v>
      </c>
      <c r="J71" s="39" t="s">
        <v>26476</v>
      </c>
      <c r="K71" s="39" t="s">
        <v>26477</v>
      </c>
      <c r="L71" s="39" t="s">
        <v>26478</v>
      </c>
      <c r="M71" s="39" t="s">
        <v>26427</v>
      </c>
      <c r="N71" s="39" t="s">
        <v>26479</v>
      </c>
      <c r="O71" s="39" t="s">
        <v>26480</v>
      </c>
      <c r="P71" s="39" t="s">
        <v>26481</v>
      </c>
      <c r="Q71" s="39" t="s">
        <v>26482</v>
      </c>
      <c r="R71" s="39" t="s">
        <v>25676</v>
      </c>
      <c r="S71" s="39" t="s">
        <v>25714</v>
      </c>
      <c r="T71" s="39" t="s">
        <v>26483</v>
      </c>
      <c r="U71" s="39" t="s">
        <v>14233</v>
      </c>
      <c r="V71" s="39" t="s">
        <v>25625</v>
      </c>
      <c r="W71" s="39" t="s">
        <v>26484</v>
      </c>
      <c r="X71" s="39" t="s">
        <v>25764</v>
      </c>
      <c r="Y71" s="39" t="s">
        <v>26485</v>
      </c>
      <c r="Z71" s="39" t="s">
        <v>26484</v>
      </c>
    </row>
    <row r="72" spans="1:26" x14ac:dyDescent="0.3">
      <c r="A72">
        <v>71</v>
      </c>
      <c r="B72" s="1">
        <v>45827.583553240744</v>
      </c>
      <c r="C72" s="1">
        <v>45827.604375000003</v>
      </c>
      <c r="D72" s="39" t="s">
        <v>1572</v>
      </c>
      <c r="E72" s="39" t="s">
        <v>1573</v>
      </c>
      <c r="F72" s="39" t="s">
        <v>1573</v>
      </c>
      <c r="G72">
        <v>13</v>
      </c>
      <c r="H72">
        <v>9</v>
      </c>
      <c r="I72" s="39" t="s">
        <v>22371</v>
      </c>
      <c r="J72" s="39" t="s">
        <v>25640</v>
      </c>
      <c r="K72" s="39" t="s">
        <v>26373</v>
      </c>
      <c r="L72" s="39" t="s">
        <v>26447</v>
      </c>
      <c r="M72" s="39" t="s">
        <v>26448</v>
      </c>
      <c r="N72" s="39" t="s">
        <v>26059</v>
      </c>
      <c r="O72" s="39" t="s">
        <v>26377</v>
      </c>
      <c r="P72" s="39" t="s">
        <v>26378</v>
      </c>
      <c r="Q72" s="39" t="s">
        <v>26449</v>
      </c>
      <c r="R72" s="39" t="s">
        <v>22096</v>
      </c>
      <c r="S72" s="39" t="s">
        <v>22371</v>
      </c>
      <c r="T72" s="39" t="s">
        <v>26451</v>
      </c>
      <c r="U72" s="39" t="s">
        <v>26354</v>
      </c>
      <c r="V72" s="39" t="s">
        <v>25762</v>
      </c>
      <c r="W72" s="39" t="s">
        <v>26486</v>
      </c>
      <c r="X72" s="39" t="s">
        <v>25764</v>
      </c>
      <c r="Y72" s="39" t="s">
        <v>26487</v>
      </c>
      <c r="Z72" s="39" t="s">
        <v>26488</v>
      </c>
    </row>
    <row r="73" spans="1:26" x14ac:dyDescent="0.3">
      <c r="A73">
        <v>72</v>
      </c>
      <c r="B73" s="1">
        <v>45827.708356481482</v>
      </c>
      <c r="C73" s="1">
        <v>45827.708437499998</v>
      </c>
      <c r="D73" s="39" t="s">
        <v>1368</v>
      </c>
      <c r="E73" s="39" t="s">
        <v>1369</v>
      </c>
      <c r="F73" s="39" t="s">
        <v>1369</v>
      </c>
      <c r="G73">
        <v>1</v>
      </c>
      <c r="H73">
        <v>5</v>
      </c>
      <c r="I73" s="39" t="s">
        <v>26020</v>
      </c>
      <c r="J73" s="39" t="s">
        <v>26489</v>
      </c>
      <c r="K73" s="39" t="s">
        <v>26490</v>
      </c>
      <c r="L73" s="39" t="s">
        <v>26491</v>
      </c>
      <c r="M73" s="39" t="s">
        <v>26492</v>
      </c>
      <c r="N73" s="39" t="s">
        <v>26493</v>
      </c>
      <c r="O73" s="39" t="s">
        <v>26494</v>
      </c>
      <c r="P73" s="39" t="s">
        <v>26495</v>
      </c>
      <c r="Q73" s="39" t="s">
        <v>26496</v>
      </c>
      <c r="R73" s="39" t="s">
        <v>26019</v>
      </c>
      <c r="S73" s="39" t="s">
        <v>26020</v>
      </c>
      <c r="T73" s="39" t="s">
        <v>26497</v>
      </c>
      <c r="U73" s="39" t="s">
        <v>14233</v>
      </c>
      <c r="V73" s="39" t="s">
        <v>25661</v>
      </c>
      <c r="W73" s="39" t="s">
        <v>26498</v>
      </c>
      <c r="X73" s="39" t="s">
        <v>25663</v>
      </c>
      <c r="Y73" s="39" t="s">
        <v>26499</v>
      </c>
      <c r="Z73" s="39" t="s">
        <v>26500</v>
      </c>
    </row>
    <row r="74" spans="1:26" x14ac:dyDescent="0.3">
      <c r="A74">
        <v>73</v>
      </c>
      <c r="B74" s="1">
        <v>45827.826099537036</v>
      </c>
      <c r="C74" s="1">
        <v>45827.828287037039</v>
      </c>
      <c r="D74" s="39" t="s">
        <v>1462</v>
      </c>
      <c r="E74" s="39" t="s">
        <v>1463</v>
      </c>
      <c r="F74" s="39" t="s">
        <v>1464</v>
      </c>
      <c r="G74">
        <v>1</v>
      </c>
      <c r="H74">
        <v>27</v>
      </c>
      <c r="I74" s="39" t="s">
        <v>26501</v>
      </c>
      <c r="J74" s="39" t="s">
        <v>26502</v>
      </c>
      <c r="K74" s="39" t="s">
        <v>26503</v>
      </c>
      <c r="L74" s="39" t="s">
        <v>26504</v>
      </c>
      <c r="M74" s="39" t="s">
        <v>26505</v>
      </c>
      <c r="N74" s="39" t="s">
        <v>26506</v>
      </c>
      <c r="O74" s="39" t="s">
        <v>26507</v>
      </c>
      <c r="P74" s="39" t="s">
        <v>26508</v>
      </c>
      <c r="Q74" s="39" t="s">
        <v>26509</v>
      </c>
      <c r="R74" s="39" t="s">
        <v>314</v>
      </c>
      <c r="S74" s="39" t="s">
        <v>26510</v>
      </c>
      <c r="T74" s="39" t="s">
        <v>26511</v>
      </c>
      <c r="U74" s="39" t="s">
        <v>14233</v>
      </c>
      <c r="V74" s="39" t="s">
        <v>25762</v>
      </c>
      <c r="W74" s="39" t="s">
        <v>26512</v>
      </c>
      <c r="X74" s="39" t="s">
        <v>26306</v>
      </c>
      <c r="Y74" s="39" t="s">
        <v>26513</v>
      </c>
      <c r="Z74" s="39" t="s">
        <v>26513</v>
      </c>
    </row>
    <row r="75" spans="1:26" x14ac:dyDescent="0.3">
      <c r="A75">
        <v>74</v>
      </c>
      <c r="B75" s="1">
        <v>45827.931967592594</v>
      </c>
      <c r="C75" s="1">
        <v>45827.948159722226</v>
      </c>
      <c r="D75" s="39" t="s">
        <v>1221</v>
      </c>
      <c r="E75" s="39" t="s">
        <v>1222</v>
      </c>
      <c r="F75" s="39" t="s">
        <v>1223</v>
      </c>
      <c r="G75">
        <v>1</v>
      </c>
      <c r="H75">
        <v>19</v>
      </c>
      <c r="I75" s="39" t="s">
        <v>26514</v>
      </c>
      <c r="J75" s="39" t="s">
        <v>26515</v>
      </c>
      <c r="K75" s="39" t="s">
        <v>26516</v>
      </c>
      <c r="L75" s="39" t="s">
        <v>26517</v>
      </c>
      <c r="M75" s="39" t="s">
        <v>26518</v>
      </c>
      <c r="N75" s="39" t="s">
        <v>26519</v>
      </c>
      <c r="O75" s="39" t="s">
        <v>26520</v>
      </c>
      <c r="P75" s="39" t="s">
        <v>26521</v>
      </c>
      <c r="Q75" s="39" t="s">
        <v>26522</v>
      </c>
      <c r="R75" s="39" t="s">
        <v>26019</v>
      </c>
      <c r="S75" s="39" t="s">
        <v>26020</v>
      </c>
      <c r="T75" s="39" t="s">
        <v>26034</v>
      </c>
      <c r="U75" s="39" t="s">
        <v>26022</v>
      </c>
      <c r="V75" s="39" t="s">
        <v>26523</v>
      </c>
      <c r="W75" s="39" t="s">
        <v>26524</v>
      </c>
      <c r="X75" s="39" t="s">
        <v>25764</v>
      </c>
      <c r="Y75" s="39" t="s">
        <v>26525</v>
      </c>
      <c r="Z75" s="39" t="s">
        <v>26524</v>
      </c>
    </row>
    <row r="76" spans="1:26" x14ac:dyDescent="0.3">
      <c r="A76">
        <v>75</v>
      </c>
      <c r="B76" s="1">
        <v>45828.314733796295</v>
      </c>
      <c r="C76" s="1">
        <v>45828.329479166663</v>
      </c>
      <c r="D76" s="39" t="s">
        <v>1270</v>
      </c>
      <c r="E76" s="39" t="s">
        <v>1271</v>
      </c>
      <c r="F76" s="39" t="s">
        <v>1272</v>
      </c>
      <c r="G76">
        <v>1</v>
      </c>
      <c r="H76">
        <v>2</v>
      </c>
      <c r="I76" s="39" t="s">
        <v>26526</v>
      </c>
      <c r="J76" s="39" t="s">
        <v>26527</v>
      </c>
      <c r="K76" s="39" t="s">
        <v>26528</v>
      </c>
      <c r="L76" s="39" t="s">
        <v>26529</v>
      </c>
      <c r="M76" s="39" t="s">
        <v>26530</v>
      </c>
      <c r="N76" s="39" t="s">
        <v>26531</v>
      </c>
      <c r="O76" s="39" t="s">
        <v>26532</v>
      </c>
      <c r="P76" s="39" t="s">
        <v>26533</v>
      </c>
      <c r="Q76" s="39" t="s">
        <v>26534</v>
      </c>
      <c r="R76" s="39" t="s">
        <v>26535</v>
      </c>
      <c r="S76" s="39" t="s">
        <v>26536</v>
      </c>
      <c r="T76" s="39" t="s">
        <v>26537</v>
      </c>
      <c r="U76" s="39" t="s">
        <v>26538</v>
      </c>
      <c r="V76" s="39" t="s">
        <v>25625</v>
      </c>
      <c r="W76" s="39" t="s">
        <v>26539</v>
      </c>
      <c r="X76" s="39" t="s">
        <v>25889</v>
      </c>
      <c r="Y76" s="39" t="s">
        <v>26540</v>
      </c>
      <c r="Z76" s="39" t="s">
        <v>26541</v>
      </c>
    </row>
    <row r="77" spans="1:26" x14ac:dyDescent="0.3">
      <c r="A77">
        <v>76</v>
      </c>
      <c r="B77" s="1">
        <v>45828.393101851849</v>
      </c>
      <c r="C77" s="1">
        <v>45828.397303240738</v>
      </c>
      <c r="D77" s="39" t="s">
        <v>5721</v>
      </c>
      <c r="E77" s="39" t="s">
        <v>5722</v>
      </c>
      <c r="F77" s="39" t="s">
        <v>5722</v>
      </c>
      <c r="G77">
        <v>9</v>
      </c>
      <c r="H77">
        <v>10</v>
      </c>
      <c r="I77" s="39" t="s">
        <v>26542</v>
      </c>
      <c r="J77" s="39" t="s">
        <v>26543</v>
      </c>
      <c r="K77" s="39" t="s">
        <v>26544</v>
      </c>
      <c r="L77" s="39" t="s">
        <v>26545</v>
      </c>
      <c r="M77" s="39" t="s">
        <v>26546</v>
      </c>
      <c r="N77" s="39" t="s">
        <v>26547</v>
      </c>
      <c r="O77" s="39" t="s">
        <v>26548</v>
      </c>
      <c r="P77" s="39" t="s">
        <v>26549</v>
      </c>
      <c r="Q77" s="39" t="s">
        <v>26550</v>
      </c>
      <c r="R77" s="39" t="s">
        <v>25676</v>
      </c>
      <c r="S77" s="39" t="s">
        <v>20592</v>
      </c>
      <c r="T77" s="39" t="s">
        <v>16918</v>
      </c>
      <c r="U77" s="39" t="s">
        <v>14233</v>
      </c>
      <c r="V77" s="39" t="s">
        <v>25625</v>
      </c>
      <c r="W77" s="39" t="s">
        <v>25840</v>
      </c>
      <c r="X77" s="39" t="s">
        <v>25852</v>
      </c>
      <c r="Y77" s="39" t="s">
        <v>25841</v>
      </c>
      <c r="Z77" s="39" t="s">
        <v>25842</v>
      </c>
    </row>
    <row r="78" spans="1:26" x14ac:dyDescent="0.3">
      <c r="A78">
        <v>77</v>
      </c>
      <c r="B78" s="1">
        <v>45828.391423611109</v>
      </c>
      <c r="C78" s="1">
        <v>45828.397731481484</v>
      </c>
      <c r="D78" s="39" t="s">
        <v>3411</v>
      </c>
      <c r="E78" s="39" t="s">
        <v>3412</v>
      </c>
      <c r="F78" s="39" t="s">
        <v>13711</v>
      </c>
      <c r="G78">
        <v>9</v>
      </c>
      <c r="H78">
        <v>38</v>
      </c>
      <c r="I78" s="39" t="s">
        <v>26551</v>
      </c>
      <c r="J78" s="39" t="s">
        <v>26543</v>
      </c>
      <c r="K78" s="39" t="s">
        <v>26552</v>
      </c>
      <c r="L78" s="39" t="s">
        <v>26553</v>
      </c>
      <c r="M78" s="39" t="s">
        <v>26043</v>
      </c>
      <c r="N78" s="39" t="s">
        <v>25857</v>
      </c>
      <c r="O78" s="39" t="s">
        <v>25601</v>
      </c>
      <c r="P78" s="39" t="s">
        <v>25756</v>
      </c>
      <c r="Q78" s="39" t="s">
        <v>26554</v>
      </c>
      <c r="R78" s="39" t="s">
        <v>20712</v>
      </c>
      <c r="S78" s="39" t="s">
        <v>26555</v>
      </c>
      <c r="T78" s="39" t="s">
        <v>26556</v>
      </c>
      <c r="U78" s="39" t="s">
        <v>14233</v>
      </c>
      <c r="V78" s="39" t="s">
        <v>25728</v>
      </c>
      <c r="W78" s="39" t="s">
        <v>26557</v>
      </c>
      <c r="X78" s="39" t="s">
        <v>25903</v>
      </c>
      <c r="Y78" s="39" t="s">
        <v>26558</v>
      </c>
      <c r="Z78" s="39" t="s">
        <v>26559</v>
      </c>
    </row>
    <row r="79" spans="1:26" x14ac:dyDescent="0.3">
      <c r="A79">
        <v>78</v>
      </c>
      <c r="B79" s="1">
        <v>45828.401006944441</v>
      </c>
      <c r="C79" s="1">
        <v>45828.40152777778</v>
      </c>
      <c r="D79" s="39" t="s">
        <v>4749</v>
      </c>
      <c r="E79" s="39" t="s">
        <v>4750</v>
      </c>
      <c r="F79" s="39" t="s">
        <v>4750</v>
      </c>
      <c r="G79">
        <v>9</v>
      </c>
      <c r="H79">
        <v>11</v>
      </c>
      <c r="I79" s="39" t="s">
        <v>26560</v>
      </c>
      <c r="J79" s="39" t="s">
        <v>26561</v>
      </c>
      <c r="K79" s="39" t="s">
        <v>26562</v>
      </c>
      <c r="L79" s="39" t="s">
        <v>26563</v>
      </c>
      <c r="M79" s="39" t="s">
        <v>26564</v>
      </c>
      <c r="N79" s="39" t="s">
        <v>26565</v>
      </c>
      <c r="O79" s="39" t="s">
        <v>26566</v>
      </c>
      <c r="P79" s="39" t="s">
        <v>26567</v>
      </c>
      <c r="Q79" s="39" t="s">
        <v>26568</v>
      </c>
      <c r="R79" s="39" t="s">
        <v>25676</v>
      </c>
      <c r="S79" s="39" t="s">
        <v>20592</v>
      </c>
      <c r="T79" s="39" t="s">
        <v>16918</v>
      </c>
      <c r="U79" s="39" t="s">
        <v>14233</v>
      </c>
      <c r="V79" s="39" t="s">
        <v>25625</v>
      </c>
      <c r="W79" s="39" t="s">
        <v>25840</v>
      </c>
      <c r="X79" s="39" t="s">
        <v>25852</v>
      </c>
      <c r="Y79" s="39" t="s">
        <v>25841</v>
      </c>
      <c r="Z79" s="39" t="s">
        <v>26569</v>
      </c>
    </row>
    <row r="80" spans="1:26" x14ac:dyDescent="0.3">
      <c r="A80">
        <v>79</v>
      </c>
      <c r="B80" s="1">
        <v>45828.399351851855</v>
      </c>
      <c r="C80" s="1">
        <v>45828.402430555558</v>
      </c>
      <c r="D80" s="39" t="s">
        <v>3030</v>
      </c>
      <c r="E80" s="39" t="s">
        <v>3031</v>
      </c>
      <c r="F80" s="39" t="s">
        <v>3031</v>
      </c>
      <c r="G80">
        <v>9</v>
      </c>
      <c r="H80">
        <v>12</v>
      </c>
      <c r="I80" s="39" t="s">
        <v>26570</v>
      </c>
      <c r="J80" s="39" t="s">
        <v>26543</v>
      </c>
      <c r="K80" s="39" t="s">
        <v>26571</v>
      </c>
      <c r="L80" s="39" t="s">
        <v>26572</v>
      </c>
      <c r="M80" s="39" t="s">
        <v>26573</v>
      </c>
      <c r="N80" s="39" t="s">
        <v>26319</v>
      </c>
      <c r="O80" s="39" t="s">
        <v>26574</v>
      </c>
      <c r="P80" s="39" t="s">
        <v>26575</v>
      </c>
      <c r="Q80" s="39" t="s">
        <v>26576</v>
      </c>
      <c r="R80" s="39" t="s">
        <v>26577</v>
      </c>
      <c r="S80" s="39" t="s">
        <v>26578</v>
      </c>
      <c r="T80" s="39" t="s">
        <v>26579</v>
      </c>
      <c r="U80" s="39" t="s">
        <v>26580</v>
      </c>
      <c r="V80" s="39" t="s">
        <v>25661</v>
      </c>
      <c r="W80" s="39" t="s">
        <v>26581</v>
      </c>
      <c r="X80" s="39" t="s">
        <v>26097</v>
      </c>
      <c r="Y80" s="39" t="s">
        <v>26582</v>
      </c>
      <c r="Z80" s="39" t="s">
        <v>26583</v>
      </c>
    </row>
    <row r="81" spans="1:26" x14ac:dyDescent="0.3">
      <c r="A81">
        <v>80</v>
      </c>
      <c r="B81" s="1">
        <v>45828.401666666665</v>
      </c>
      <c r="C81" s="1">
        <v>45828.402465277781</v>
      </c>
      <c r="D81" s="39" t="s">
        <v>4554</v>
      </c>
      <c r="E81" s="39" t="s">
        <v>4555</v>
      </c>
      <c r="F81" s="39" t="s">
        <v>26584</v>
      </c>
      <c r="G81">
        <v>9</v>
      </c>
      <c r="H81">
        <v>15</v>
      </c>
      <c r="I81" s="39" t="s">
        <v>26585</v>
      </c>
      <c r="J81" s="39" t="s">
        <v>26543</v>
      </c>
      <c r="K81" s="39" t="s">
        <v>26586</v>
      </c>
      <c r="L81" s="39" t="s">
        <v>26572</v>
      </c>
      <c r="M81" s="39" t="s">
        <v>26573</v>
      </c>
      <c r="N81" s="39" t="s">
        <v>26319</v>
      </c>
      <c r="O81" s="39" t="s">
        <v>26574</v>
      </c>
      <c r="P81" s="39" t="s">
        <v>26575</v>
      </c>
      <c r="Q81" s="39" t="s">
        <v>26576</v>
      </c>
      <c r="R81" s="39" t="s">
        <v>26577</v>
      </c>
      <c r="S81" s="39" t="s">
        <v>26578</v>
      </c>
      <c r="T81" s="39" t="s">
        <v>26579</v>
      </c>
      <c r="U81" s="39" t="s">
        <v>26580</v>
      </c>
      <c r="V81" s="39" t="s">
        <v>25661</v>
      </c>
      <c r="W81" s="39" t="s">
        <v>26581</v>
      </c>
      <c r="X81" s="39" t="s">
        <v>26097</v>
      </c>
      <c r="Y81" s="39" t="s">
        <v>26582</v>
      </c>
      <c r="Z81" s="39" t="s">
        <v>26583</v>
      </c>
    </row>
    <row r="82" spans="1:26" x14ac:dyDescent="0.3">
      <c r="A82">
        <v>81</v>
      </c>
      <c r="B82" s="1">
        <v>45828.399872685186</v>
      </c>
      <c r="C82" s="1">
        <v>45828.40247685185</v>
      </c>
      <c r="D82" s="39" t="s">
        <v>2574</v>
      </c>
      <c r="E82" s="39" t="s">
        <v>2575</v>
      </c>
      <c r="F82" s="39" t="s">
        <v>2575</v>
      </c>
      <c r="G82">
        <v>9</v>
      </c>
      <c r="H82">
        <v>18</v>
      </c>
      <c r="I82" s="39" t="s">
        <v>26585</v>
      </c>
      <c r="J82" s="39" t="s">
        <v>26543</v>
      </c>
      <c r="K82" s="39" t="s">
        <v>26587</v>
      </c>
      <c r="L82" s="39" t="s">
        <v>26572</v>
      </c>
      <c r="M82" s="39" t="s">
        <v>26573</v>
      </c>
      <c r="N82" s="39" t="s">
        <v>26319</v>
      </c>
      <c r="O82" s="39" t="s">
        <v>26588</v>
      </c>
      <c r="P82" s="39" t="s">
        <v>26575</v>
      </c>
      <c r="Q82" s="39" t="s">
        <v>26589</v>
      </c>
      <c r="R82" s="39" t="s">
        <v>26577</v>
      </c>
      <c r="S82" s="39" t="s">
        <v>26578</v>
      </c>
      <c r="T82" s="39" t="s">
        <v>26579</v>
      </c>
      <c r="U82" s="39" t="s">
        <v>26580</v>
      </c>
      <c r="V82" s="39" t="s">
        <v>25661</v>
      </c>
      <c r="W82" s="39" t="s">
        <v>26581</v>
      </c>
      <c r="X82" s="39" t="s">
        <v>26590</v>
      </c>
      <c r="Y82" s="39" t="s">
        <v>26582</v>
      </c>
      <c r="Z82" s="39" t="s">
        <v>26583</v>
      </c>
    </row>
    <row r="83" spans="1:26" x14ac:dyDescent="0.3">
      <c r="A83">
        <v>82</v>
      </c>
      <c r="B83" s="1">
        <v>45828.396331018521</v>
      </c>
      <c r="C83" s="1">
        <v>45828.402511574073</v>
      </c>
      <c r="D83" s="39" t="s">
        <v>1890</v>
      </c>
      <c r="E83" s="39" t="s">
        <v>1891</v>
      </c>
      <c r="F83" s="39" t="s">
        <v>1892</v>
      </c>
      <c r="G83">
        <v>9</v>
      </c>
      <c r="H83">
        <v>16</v>
      </c>
      <c r="I83" s="39" t="s">
        <v>26585</v>
      </c>
      <c r="J83" s="39" t="s">
        <v>26543</v>
      </c>
      <c r="K83" s="39" t="s">
        <v>26591</v>
      </c>
      <c r="L83" s="39" t="s">
        <v>26592</v>
      </c>
      <c r="M83" s="39" t="s">
        <v>26593</v>
      </c>
      <c r="N83" s="39" t="s">
        <v>25754</v>
      </c>
      <c r="O83" s="39" t="s">
        <v>26288</v>
      </c>
      <c r="P83" s="39" t="s">
        <v>25756</v>
      </c>
      <c r="Q83" s="39" t="s">
        <v>26594</v>
      </c>
      <c r="R83" s="39" t="s">
        <v>314</v>
      </c>
      <c r="S83" s="39" t="s">
        <v>26595</v>
      </c>
      <c r="T83" s="39" t="s">
        <v>26596</v>
      </c>
      <c r="U83" s="39" t="s">
        <v>14233</v>
      </c>
      <c r="V83" s="39" t="s">
        <v>25661</v>
      </c>
      <c r="W83" s="39" t="s">
        <v>26581</v>
      </c>
      <c r="X83" s="39" t="s">
        <v>26097</v>
      </c>
      <c r="Y83" s="39" t="s">
        <v>26582</v>
      </c>
      <c r="Z83" s="39" t="s">
        <v>26583</v>
      </c>
    </row>
    <row r="84" spans="1:26" x14ac:dyDescent="0.3">
      <c r="A84">
        <v>83</v>
      </c>
      <c r="B84" s="1">
        <v>45828.393483796295</v>
      </c>
      <c r="C84" s="1">
        <v>45828.402754629627</v>
      </c>
      <c r="D84" s="39" t="s">
        <v>3085</v>
      </c>
      <c r="E84" s="39" t="s">
        <v>3086</v>
      </c>
      <c r="F84" s="39" t="s">
        <v>3086</v>
      </c>
      <c r="G84">
        <v>9</v>
      </c>
      <c r="H84">
        <v>13</v>
      </c>
      <c r="I84" s="39" t="s">
        <v>26597</v>
      </c>
      <c r="J84" s="39" t="s">
        <v>26543</v>
      </c>
      <c r="K84" s="39" t="s">
        <v>26598</v>
      </c>
      <c r="L84" s="39" t="s">
        <v>26599</v>
      </c>
      <c r="M84" s="39" t="s">
        <v>26600</v>
      </c>
      <c r="N84" s="39" t="s">
        <v>26319</v>
      </c>
      <c r="O84" s="39" t="s">
        <v>26574</v>
      </c>
      <c r="P84" s="39" t="s">
        <v>26575</v>
      </c>
      <c r="Q84" s="39" t="s">
        <v>26576</v>
      </c>
      <c r="R84" s="39" t="s">
        <v>26577</v>
      </c>
      <c r="S84" s="39" t="s">
        <v>26578</v>
      </c>
      <c r="T84" s="39" t="s">
        <v>26579</v>
      </c>
      <c r="U84" s="39" t="s">
        <v>26580</v>
      </c>
      <c r="V84" s="39" t="s">
        <v>25661</v>
      </c>
      <c r="W84" s="39" t="s">
        <v>26601</v>
      </c>
      <c r="X84" s="39" t="s">
        <v>26602</v>
      </c>
      <c r="Y84" s="39" t="s">
        <v>26582</v>
      </c>
      <c r="Z84" s="39" t="s">
        <v>26583</v>
      </c>
    </row>
    <row r="85" spans="1:26" x14ac:dyDescent="0.3">
      <c r="A85">
        <v>84</v>
      </c>
      <c r="B85" s="1">
        <v>45828.396180555559</v>
      </c>
      <c r="C85" s="1">
        <v>45828.402905092589</v>
      </c>
      <c r="D85" s="39" t="s">
        <v>2562</v>
      </c>
      <c r="E85" s="39" t="s">
        <v>2563</v>
      </c>
      <c r="F85" s="39" t="s">
        <v>2563</v>
      </c>
      <c r="G85">
        <v>9</v>
      </c>
      <c r="H85">
        <v>31</v>
      </c>
      <c r="I85" s="39" t="s">
        <v>314</v>
      </c>
      <c r="J85" s="39" t="s">
        <v>26603</v>
      </c>
      <c r="K85" s="39" t="s">
        <v>26604</v>
      </c>
      <c r="L85" s="39" t="s">
        <v>26605</v>
      </c>
      <c r="M85" s="39" t="s">
        <v>26606</v>
      </c>
      <c r="N85" s="39" t="s">
        <v>26607</v>
      </c>
      <c r="O85" s="39" t="s">
        <v>26608</v>
      </c>
      <c r="P85" s="39" t="s">
        <v>26609</v>
      </c>
      <c r="Q85" s="39" t="s">
        <v>26610</v>
      </c>
      <c r="R85" s="39" t="s">
        <v>314</v>
      </c>
      <c r="S85" s="39" t="s">
        <v>26611</v>
      </c>
      <c r="T85" s="39" t="s">
        <v>26612</v>
      </c>
      <c r="U85" s="39" t="s">
        <v>26613</v>
      </c>
      <c r="V85" s="39" t="s">
        <v>25762</v>
      </c>
      <c r="W85" s="39" t="s">
        <v>26614</v>
      </c>
      <c r="X85" s="39" t="s">
        <v>25764</v>
      </c>
      <c r="Y85" s="39" t="s">
        <v>26136</v>
      </c>
      <c r="Z85" s="39" t="s">
        <v>26615</v>
      </c>
    </row>
    <row r="86" spans="1:26" x14ac:dyDescent="0.3">
      <c r="A86">
        <v>85</v>
      </c>
      <c r="B86" s="1">
        <v>45828.393182870372</v>
      </c>
      <c r="C86" s="1">
        <v>45828.403043981481</v>
      </c>
      <c r="D86" s="39" t="s">
        <v>2506</v>
      </c>
      <c r="E86" s="39" t="s">
        <v>2507</v>
      </c>
      <c r="F86" s="39" t="s">
        <v>2507</v>
      </c>
      <c r="G86">
        <v>9</v>
      </c>
      <c r="H86">
        <v>32</v>
      </c>
      <c r="I86" s="39" t="s">
        <v>25676</v>
      </c>
      <c r="J86" s="39" t="s">
        <v>26616</v>
      </c>
      <c r="K86" s="39" t="s">
        <v>26617</v>
      </c>
      <c r="L86" s="39" t="s">
        <v>26618</v>
      </c>
      <c r="M86" s="39" t="s">
        <v>26619</v>
      </c>
      <c r="N86" s="39" t="s">
        <v>25993</v>
      </c>
      <c r="O86" s="39" t="s">
        <v>26620</v>
      </c>
      <c r="P86" s="39" t="s">
        <v>26621</v>
      </c>
      <c r="Q86" s="39" t="s">
        <v>26622</v>
      </c>
      <c r="R86" s="39" t="s">
        <v>314</v>
      </c>
      <c r="S86" s="39" t="s">
        <v>26611</v>
      </c>
      <c r="T86" s="39" t="s">
        <v>26623</v>
      </c>
      <c r="U86" s="39" t="s">
        <v>26613</v>
      </c>
      <c r="V86" s="39" t="s">
        <v>25762</v>
      </c>
      <c r="W86" s="39" t="s">
        <v>26624</v>
      </c>
      <c r="X86" s="39" t="s">
        <v>25764</v>
      </c>
      <c r="Y86" s="39" t="s">
        <v>26136</v>
      </c>
      <c r="Z86" s="39" t="s">
        <v>26615</v>
      </c>
    </row>
    <row r="87" spans="1:26" x14ac:dyDescent="0.3">
      <c r="A87">
        <v>86</v>
      </c>
      <c r="B87" s="1">
        <v>45828.395127314812</v>
      </c>
      <c r="C87" s="1">
        <v>45828.40315972222</v>
      </c>
      <c r="D87" s="39" t="s">
        <v>3850</v>
      </c>
      <c r="E87" s="39" t="s">
        <v>3851</v>
      </c>
      <c r="F87" s="39" t="s">
        <v>3851</v>
      </c>
      <c r="G87">
        <v>9</v>
      </c>
      <c r="H87">
        <v>8</v>
      </c>
      <c r="I87" s="39" t="s">
        <v>314</v>
      </c>
      <c r="J87" s="39" t="s">
        <v>26625</v>
      </c>
      <c r="K87" s="39" t="s">
        <v>26626</v>
      </c>
      <c r="L87" s="39" t="s">
        <v>26627</v>
      </c>
      <c r="M87" s="39" t="s">
        <v>26628</v>
      </c>
      <c r="N87" s="39" t="s">
        <v>25754</v>
      </c>
      <c r="O87" s="39" t="s">
        <v>26629</v>
      </c>
      <c r="P87" s="39" t="s">
        <v>26630</v>
      </c>
      <c r="Q87" s="39" t="s">
        <v>26631</v>
      </c>
      <c r="R87" s="39" t="s">
        <v>314</v>
      </c>
      <c r="S87" s="39" t="s">
        <v>26611</v>
      </c>
      <c r="T87" s="39" t="s">
        <v>26612</v>
      </c>
      <c r="U87" s="39" t="s">
        <v>26613</v>
      </c>
      <c r="V87" s="39" t="s">
        <v>25762</v>
      </c>
      <c r="W87" s="39" t="s">
        <v>26632</v>
      </c>
      <c r="X87" s="39" t="s">
        <v>25764</v>
      </c>
      <c r="Y87" s="39" t="s">
        <v>26136</v>
      </c>
      <c r="Z87" s="39" t="s">
        <v>26615</v>
      </c>
    </row>
    <row r="88" spans="1:26" x14ac:dyDescent="0.3">
      <c r="A88">
        <v>87</v>
      </c>
      <c r="B88" s="1">
        <v>45828.391550925924</v>
      </c>
      <c r="C88" s="1">
        <v>45828.403912037036</v>
      </c>
      <c r="D88" s="39" t="s">
        <v>3040</v>
      </c>
      <c r="E88" s="39" t="s">
        <v>3041</v>
      </c>
      <c r="F88" s="39" t="s">
        <v>3041</v>
      </c>
      <c r="G88">
        <v>9</v>
      </c>
      <c r="H88">
        <v>14</v>
      </c>
      <c r="I88" s="39" t="s">
        <v>25676</v>
      </c>
      <c r="J88" s="39" t="s">
        <v>26543</v>
      </c>
      <c r="K88" s="39" t="s">
        <v>25676</v>
      </c>
      <c r="L88" s="39" t="s">
        <v>26633</v>
      </c>
      <c r="M88" s="39" t="s">
        <v>26634</v>
      </c>
      <c r="N88" s="39" t="s">
        <v>26635</v>
      </c>
      <c r="O88" s="39" t="s">
        <v>26636</v>
      </c>
      <c r="P88" s="39" t="s">
        <v>26637</v>
      </c>
      <c r="Q88" s="39" t="s">
        <v>26638</v>
      </c>
      <c r="R88" s="39" t="s">
        <v>314</v>
      </c>
      <c r="S88" s="39" t="s">
        <v>22024</v>
      </c>
      <c r="T88" s="39" t="s">
        <v>26639</v>
      </c>
      <c r="U88" s="39" t="s">
        <v>26640</v>
      </c>
      <c r="V88" s="39" t="s">
        <v>25661</v>
      </c>
      <c r="W88" s="39" t="s">
        <v>26581</v>
      </c>
      <c r="X88" s="39" t="s">
        <v>26097</v>
      </c>
      <c r="Y88" s="39" t="s">
        <v>26582</v>
      </c>
      <c r="Z88" s="39" t="s">
        <v>26583</v>
      </c>
    </row>
    <row r="89" spans="1:26" x14ac:dyDescent="0.3">
      <c r="A89">
        <v>88</v>
      </c>
      <c r="B89" s="1">
        <v>45828.391770833332</v>
      </c>
      <c r="C89" s="1">
        <v>45828.403958333336</v>
      </c>
      <c r="D89" s="39" t="s">
        <v>3049</v>
      </c>
      <c r="E89" s="39" t="s">
        <v>3050</v>
      </c>
      <c r="F89" s="39" t="s">
        <v>3050</v>
      </c>
      <c r="G89">
        <v>9</v>
      </c>
      <c r="H89">
        <v>9</v>
      </c>
      <c r="I89" s="39" t="s">
        <v>26641</v>
      </c>
      <c r="J89" s="39" t="s">
        <v>26642</v>
      </c>
      <c r="K89" s="39" t="s">
        <v>26490</v>
      </c>
      <c r="L89" s="39" t="s">
        <v>26643</v>
      </c>
      <c r="M89" s="39" t="s">
        <v>26644</v>
      </c>
      <c r="N89" s="39" t="s">
        <v>25737</v>
      </c>
      <c r="O89" s="39" t="s">
        <v>26645</v>
      </c>
      <c r="P89" s="39" t="s">
        <v>26646</v>
      </c>
      <c r="Q89" s="39" t="s">
        <v>26647</v>
      </c>
      <c r="R89" s="39" t="s">
        <v>21156</v>
      </c>
      <c r="S89" s="39" t="s">
        <v>314</v>
      </c>
      <c r="T89" s="39" t="s">
        <v>26497</v>
      </c>
      <c r="U89" s="39" t="s">
        <v>14233</v>
      </c>
      <c r="V89" s="39" t="s">
        <v>25625</v>
      </c>
      <c r="W89" s="39" t="s">
        <v>26648</v>
      </c>
      <c r="X89" s="39" t="s">
        <v>26649</v>
      </c>
      <c r="Y89" s="39" t="s">
        <v>26650</v>
      </c>
      <c r="Z89" s="39" t="s">
        <v>26651</v>
      </c>
    </row>
    <row r="90" spans="1:26" x14ac:dyDescent="0.3">
      <c r="A90">
        <v>89</v>
      </c>
      <c r="B90" s="1">
        <v>45828.404236111113</v>
      </c>
      <c r="C90" s="1">
        <v>45828.404328703706</v>
      </c>
      <c r="D90" s="39" t="s">
        <v>3831</v>
      </c>
      <c r="E90" s="39" t="s">
        <v>3832</v>
      </c>
      <c r="F90" s="39" t="s">
        <v>3832</v>
      </c>
      <c r="G90">
        <v>9</v>
      </c>
      <c r="H90">
        <v>23</v>
      </c>
      <c r="I90" s="39" t="s">
        <v>26652</v>
      </c>
      <c r="J90" s="39" t="s">
        <v>26653</v>
      </c>
      <c r="K90" s="39" t="s">
        <v>26654</v>
      </c>
      <c r="L90" s="39" t="s">
        <v>26655</v>
      </c>
      <c r="M90" s="39" t="s">
        <v>26656</v>
      </c>
      <c r="N90" s="39" t="s">
        <v>25809</v>
      </c>
      <c r="O90" s="39" t="s">
        <v>26657</v>
      </c>
      <c r="P90" s="39" t="s">
        <v>26658</v>
      </c>
      <c r="Q90" s="39" t="s">
        <v>26659</v>
      </c>
      <c r="R90" s="39" t="s">
        <v>21021</v>
      </c>
      <c r="S90" s="39" t="s">
        <v>25788</v>
      </c>
      <c r="T90" s="39" t="s">
        <v>26660</v>
      </c>
      <c r="U90" s="39" t="s">
        <v>14233</v>
      </c>
      <c r="V90" s="39" t="s">
        <v>25762</v>
      </c>
      <c r="W90" s="39" t="s">
        <v>26661</v>
      </c>
      <c r="X90" s="39" t="s">
        <v>25764</v>
      </c>
      <c r="Y90" s="39" t="s">
        <v>26662</v>
      </c>
      <c r="Z90" s="39" t="s">
        <v>26663</v>
      </c>
    </row>
    <row r="91" spans="1:26" x14ac:dyDescent="0.3">
      <c r="A91">
        <v>90</v>
      </c>
      <c r="B91" s="1">
        <v>45828.405127314814</v>
      </c>
      <c r="C91" s="1">
        <v>45828.405219907407</v>
      </c>
      <c r="D91" s="39" t="s">
        <v>4777</v>
      </c>
      <c r="E91" s="39" t="s">
        <v>4778</v>
      </c>
      <c r="F91" s="39" t="s">
        <v>26664</v>
      </c>
      <c r="G91">
        <v>9</v>
      </c>
      <c r="H91">
        <v>17</v>
      </c>
      <c r="I91" s="39" t="s">
        <v>25676</v>
      </c>
      <c r="J91" s="39" t="s">
        <v>26665</v>
      </c>
      <c r="K91" s="39" t="s">
        <v>26666</v>
      </c>
      <c r="L91" s="39" t="s">
        <v>26667</v>
      </c>
      <c r="M91" s="39" t="s">
        <v>26668</v>
      </c>
      <c r="N91" s="39" t="s">
        <v>25809</v>
      </c>
      <c r="O91" s="39" t="s">
        <v>26669</v>
      </c>
      <c r="P91" s="39" t="s">
        <v>26670</v>
      </c>
      <c r="Q91" s="39" t="s">
        <v>26671</v>
      </c>
      <c r="R91" s="39" t="s">
        <v>26577</v>
      </c>
      <c r="S91" s="39" t="s">
        <v>26672</v>
      </c>
      <c r="T91" s="39" t="s">
        <v>26579</v>
      </c>
      <c r="U91" s="39" t="s">
        <v>26580</v>
      </c>
      <c r="V91" s="39" t="s">
        <v>25661</v>
      </c>
      <c r="W91" s="39" t="s">
        <v>26581</v>
      </c>
      <c r="X91" s="39" t="s">
        <v>26097</v>
      </c>
      <c r="Y91" s="39" t="s">
        <v>26582</v>
      </c>
      <c r="Z91" s="39" t="s">
        <v>26583</v>
      </c>
    </row>
    <row r="92" spans="1:26" x14ac:dyDescent="0.3">
      <c r="A92">
        <v>91</v>
      </c>
      <c r="B92" s="1">
        <v>45828.405173611114</v>
      </c>
      <c r="C92" s="1">
        <v>45828.405243055553</v>
      </c>
      <c r="D92" s="39" t="s">
        <v>1919</v>
      </c>
      <c r="E92" s="39" t="s">
        <v>1920</v>
      </c>
      <c r="F92" s="39" t="s">
        <v>1920</v>
      </c>
      <c r="G92">
        <v>9</v>
      </c>
      <c r="H92">
        <v>20</v>
      </c>
      <c r="I92" s="39" t="s">
        <v>26673</v>
      </c>
      <c r="J92" s="39" t="s">
        <v>25718</v>
      </c>
      <c r="K92" s="39" t="s">
        <v>26674</v>
      </c>
      <c r="L92" s="39" t="s">
        <v>26675</v>
      </c>
      <c r="M92" s="39" t="s">
        <v>26676</v>
      </c>
      <c r="N92" s="39" t="s">
        <v>26059</v>
      </c>
      <c r="O92" s="39" t="s">
        <v>26677</v>
      </c>
      <c r="P92" s="39" t="s">
        <v>26678</v>
      </c>
      <c r="Q92" s="39" t="s">
        <v>26679</v>
      </c>
      <c r="R92" s="39" t="s">
        <v>25676</v>
      </c>
      <c r="S92" s="39" t="s">
        <v>20592</v>
      </c>
      <c r="T92" s="39" t="s">
        <v>16918</v>
      </c>
      <c r="U92" s="39" t="s">
        <v>14233</v>
      </c>
      <c r="V92" s="39" t="s">
        <v>25625</v>
      </c>
      <c r="W92" s="39" t="s">
        <v>26680</v>
      </c>
      <c r="X92" s="39" t="s">
        <v>25703</v>
      </c>
      <c r="Y92" s="39" t="s">
        <v>25841</v>
      </c>
      <c r="Z92" s="39" t="s">
        <v>26681</v>
      </c>
    </row>
    <row r="93" spans="1:26" x14ac:dyDescent="0.3">
      <c r="A93">
        <v>92</v>
      </c>
      <c r="B93" s="1">
        <v>45828.404918981483</v>
      </c>
      <c r="C93" s="1">
        <v>45828.405636574076</v>
      </c>
      <c r="D93" s="39" t="s">
        <v>1943</v>
      </c>
      <c r="E93" s="39" t="s">
        <v>1944</v>
      </c>
      <c r="F93" s="39" t="s">
        <v>1944</v>
      </c>
      <c r="G93">
        <v>9</v>
      </c>
      <c r="H93">
        <v>34</v>
      </c>
      <c r="I93" s="39" t="s">
        <v>25676</v>
      </c>
      <c r="J93" s="39" t="s">
        <v>26682</v>
      </c>
      <c r="K93" s="39" t="s">
        <v>26683</v>
      </c>
      <c r="L93" s="39" t="s">
        <v>26684</v>
      </c>
      <c r="M93" s="39" t="s">
        <v>26685</v>
      </c>
      <c r="N93" s="39" t="s">
        <v>25809</v>
      </c>
      <c r="O93" s="39" t="s">
        <v>25682</v>
      </c>
      <c r="P93" s="39" t="s">
        <v>26686</v>
      </c>
      <c r="Q93" s="39" t="s">
        <v>26687</v>
      </c>
      <c r="R93" s="39" t="s">
        <v>26019</v>
      </c>
      <c r="S93" s="39" t="s">
        <v>26020</v>
      </c>
      <c r="T93" s="39" t="s">
        <v>26688</v>
      </c>
      <c r="U93" s="39" t="s">
        <v>14233</v>
      </c>
      <c r="V93" s="39" t="s">
        <v>26689</v>
      </c>
      <c r="W93" s="39" t="s">
        <v>26690</v>
      </c>
      <c r="X93" s="39" t="s">
        <v>25852</v>
      </c>
      <c r="Y93" s="39" t="s">
        <v>26691</v>
      </c>
      <c r="Z93" s="39" t="s">
        <v>26692</v>
      </c>
    </row>
    <row r="94" spans="1:26" x14ac:dyDescent="0.3">
      <c r="A94">
        <v>93</v>
      </c>
      <c r="B94" s="1">
        <v>45828.405752314815</v>
      </c>
      <c r="C94" s="1">
        <v>45828.405810185184</v>
      </c>
      <c r="D94" s="39" t="s">
        <v>1954</v>
      </c>
      <c r="E94" s="39" t="s">
        <v>1955</v>
      </c>
      <c r="F94" s="39" t="s">
        <v>1955</v>
      </c>
      <c r="G94">
        <v>9</v>
      </c>
      <c r="H94">
        <v>21</v>
      </c>
      <c r="I94" s="39" t="s">
        <v>25853</v>
      </c>
      <c r="J94" s="39" t="s">
        <v>26543</v>
      </c>
      <c r="K94" s="39" t="s">
        <v>26693</v>
      </c>
      <c r="L94" s="39" t="s">
        <v>26694</v>
      </c>
      <c r="M94" s="39" t="s">
        <v>26695</v>
      </c>
      <c r="N94" s="39" t="s">
        <v>25857</v>
      </c>
      <c r="O94" s="39" t="s">
        <v>26696</v>
      </c>
      <c r="P94" s="39" t="s">
        <v>26697</v>
      </c>
      <c r="Q94" s="39" t="s">
        <v>26698</v>
      </c>
      <c r="R94" s="39" t="s">
        <v>25676</v>
      </c>
      <c r="S94" s="39" t="s">
        <v>20592</v>
      </c>
      <c r="T94" s="39" t="s">
        <v>16918</v>
      </c>
      <c r="U94" s="39" t="s">
        <v>14233</v>
      </c>
      <c r="V94" s="39" t="s">
        <v>26689</v>
      </c>
      <c r="W94" s="39" t="s">
        <v>26699</v>
      </c>
      <c r="X94" s="39" t="s">
        <v>25852</v>
      </c>
      <c r="Y94" s="39" t="s">
        <v>26700</v>
      </c>
      <c r="Z94" s="39" t="s">
        <v>26701</v>
      </c>
    </row>
    <row r="95" spans="1:26" x14ac:dyDescent="0.3">
      <c r="A95">
        <v>94</v>
      </c>
      <c r="B95" s="1">
        <v>45828.405821759261</v>
      </c>
      <c r="C95" s="1">
        <v>45828.405891203707</v>
      </c>
      <c r="D95" s="39" t="s">
        <v>1930</v>
      </c>
      <c r="E95" s="39" t="s">
        <v>1931</v>
      </c>
      <c r="F95" s="39" t="s">
        <v>1931</v>
      </c>
      <c r="G95">
        <v>9</v>
      </c>
      <c r="H95">
        <v>1</v>
      </c>
      <c r="I95" s="39" t="s">
        <v>26702</v>
      </c>
      <c r="J95" s="39" t="s">
        <v>26703</v>
      </c>
      <c r="K95" s="39" t="s">
        <v>26704</v>
      </c>
      <c r="L95" s="39" t="s">
        <v>26705</v>
      </c>
      <c r="M95" s="39" t="s">
        <v>26706</v>
      </c>
      <c r="N95" s="39" t="s">
        <v>25857</v>
      </c>
      <c r="O95" s="39" t="s">
        <v>26707</v>
      </c>
      <c r="P95" s="39" t="s">
        <v>26708</v>
      </c>
      <c r="Q95" s="39" t="s">
        <v>26709</v>
      </c>
      <c r="R95" s="39" t="s">
        <v>22514</v>
      </c>
      <c r="S95" s="39" t="s">
        <v>20592</v>
      </c>
      <c r="T95" s="39" t="s">
        <v>16918</v>
      </c>
      <c r="U95" s="39" t="s">
        <v>14233</v>
      </c>
      <c r="V95" s="39" t="s">
        <v>25661</v>
      </c>
      <c r="W95" s="39" t="s">
        <v>26614</v>
      </c>
      <c r="X95" s="39" t="s">
        <v>25852</v>
      </c>
      <c r="Y95" s="39" t="s">
        <v>26710</v>
      </c>
      <c r="Z95" s="39" t="s">
        <v>26711</v>
      </c>
    </row>
    <row r="96" spans="1:26" x14ac:dyDescent="0.3">
      <c r="A96">
        <v>95</v>
      </c>
      <c r="B96" s="1">
        <v>45828.4065625</v>
      </c>
      <c r="C96" s="1">
        <v>45828.406747685185</v>
      </c>
      <c r="D96" s="39" t="s">
        <v>2544</v>
      </c>
      <c r="E96" s="39" t="s">
        <v>2545</v>
      </c>
      <c r="F96" s="39" t="s">
        <v>2545</v>
      </c>
      <c r="G96">
        <v>9</v>
      </c>
      <c r="H96">
        <v>29</v>
      </c>
      <c r="I96" s="39" t="s">
        <v>26712</v>
      </c>
      <c r="J96" s="39" t="s">
        <v>26713</v>
      </c>
      <c r="K96" s="39" t="s">
        <v>26714</v>
      </c>
      <c r="L96" s="39" t="s">
        <v>26715</v>
      </c>
      <c r="M96" s="39" t="s">
        <v>26546</v>
      </c>
      <c r="N96" s="39" t="s">
        <v>25848</v>
      </c>
      <c r="O96" s="39" t="s">
        <v>26716</v>
      </c>
      <c r="P96" s="39" t="s">
        <v>26717</v>
      </c>
      <c r="Q96" s="39" t="s">
        <v>25851</v>
      </c>
      <c r="R96" s="39" t="s">
        <v>25676</v>
      </c>
      <c r="S96" s="39" t="s">
        <v>20592</v>
      </c>
      <c r="T96" s="39" t="s">
        <v>16918</v>
      </c>
      <c r="U96" s="39" t="s">
        <v>14233</v>
      </c>
      <c r="V96" s="39" t="s">
        <v>25762</v>
      </c>
      <c r="W96" s="39" t="s">
        <v>26718</v>
      </c>
      <c r="X96" s="39" t="s">
        <v>25764</v>
      </c>
      <c r="Y96" s="39" t="s">
        <v>26719</v>
      </c>
      <c r="Z96" s="39" t="s">
        <v>26720</v>
      </c>
    </row>
    <row r="97" spans="1:26" x14ac:dyDescent="0.3">
      <c r="A97">
        <v>96</v>
      </c>
      <c r="B97" s="1">
        <v>45828.391597222224</v>
      </c>
      <c r="C97" s="1">
        <v>45828.406851851854</v>
      </c>
      <c r="D97" s="39" t="s">
        <v>3855</v>
      </c>
      <c r="E97" s="39" t="s">
        <v>3856</v>
      </c>
      <c r="F97" s="39" t="s">
        <v>3856</v>
      </c>
      <c r="G97">
        <v>9</v>
      </c>
      <c r="H97">
        <v>2</v>
      </c>
      <c r="I97" s="39" t="s">
        <v>25947</v>
      </c>
      <c r="J97" s="39" t="s">
        <v>26721</v>
      </c>
      <c r="K97" s="39" t="s">
        <v>25641</v>
      </c>
      <c r="L97" s="39" t="s">
        <v>26455</v>
      </c>
      <c r="M97" s="39" t="s">
        <v>26722</v>
      </c>
      <c r="N97" s="39" t="s">
        <v>25857</v>
      </c>
      <c r="O97" s="39" t="s">
        <v>26723</v>
      </c>
      <c r="P97" s="39" t="s">
        <v>25756</v>
      </c>
      <c r="Q97" s="39" t="s">
        <v>26724</v>
      </c>
      <c r="R97" s="39" t="s">
        <v>21021</v>
      </c>
      <c r="S97" s="39" t="s">
        <v>25788</v>
      </c>
      <c r="T97" s="39" t="s">
        <v>26725</v>
      </c>
      <c r="U97" s="39" t="s">
        <v>14233</v>
      </c>
      <c r="V97" s="39" t="s">
        <v>25762</v>
      </c>
      <c r="W97" s="39" t="s">
        <v>26726</v>
      </c>
      <c r="X97" s="39" t="s">
        <v>25764</v>
      </c>
      <c r="Y97" s="39" t="s">
        <v>26727</v>
      </c>
      <c r="Z97" s="39" t="s">
        <v>26728</v>
      </c>
    </row>
    <row r="98" spans="1:26" x14ac:dyDescent="0.3">
      <c r="A98">
        <v>97</v>
      </c>
      <c r="B98" s="1">
        <v>45828.407210648147</v>
      </c>
      <c r="C98" s="1">
        <v>45828.40724537037</v>
      </c>
      <c r="D98" s="39" t="s">
        <v>2583</v>
      </c>
      <c r="E98" s="39" t="s">
        <v>2584</v>
      </c>
      <c r="F98" s="39" t="s">
        <v>5933</v>
      </c>
      <c r="G98">
        <v>9</v>
      </c>
      <c r="H98">
        <v>7</v>
      </c>
      <c r="I98" s="39" t="s">
        <v>25676</v>
      </c>
      <c r="J98" s="39" t="s">
        <v>26729</v>
      </c>
      <c r="K98" s="39" t="s">
        <v>26730</v>
      </c>
      <c r="L98" s="39" t="s">
        <v>26731</v>
      </c>
      <c r="M98" s="39" t="s">
        <v>26732</v>
      </c>
      <c r="N98" s="39" t="s">
        <v>25835</v>
      </c>
      <c r="O98" s="39" t="s">
        <v>26733</v>
      </c>
      <c r="P98" s="39" t="s">
        <v>26734</v>
      </c>
      <c r="Q98" s="39" t="s">
        <v>26735</v>
      </c>
      <c r="R98" s="39" t="s">
        <v>25676</v>
      </c>
      <c r="S98" s="39" t="s">
        <v>20582</v>
      </c>
      <c r="T98" s="39" t="s">
        <v>16918</v>
      </c>
      <c r="U98" s="39" t="s">
        <v>14233</v>
      </c>
      <c r="V98" s="39" t="s">
        <v>25625</v>
      </c>
      <c r="W98" s="39" t="s">
        <v>26736</v>
      </c>
      <c r="X98" s="39" t="s">
        <v>25764</v>
      </c>
      <c r="Y98" s="39" t="s">
        <v>26737</v>
      </c>
      <c r="Z98" s="39" t="s">
        <v>26736</v>
      </c>
    </row>
    <row r="99" spans="1:26" x14ac:dyDescent="0.3">
      <c r="A99">
        <v>98</v>
      </c>
      <c r="B99" s="1">
        <v>45828.40724537037</v>
      </c>
      <c r="C99" s="1">
        <v>45828.40730324074</v>
      </c>
      <c r="D99" s="39" t="s">
        <v>2523</v>
      </c>
      <c r="E99" s="39" t="s">
        <v>2524</v>
      </c>
      <c r="F99" s="39" t="s">
        <v>2524</v>
      </c>
      <c r="G99">
        <v>9</v>
      </c>
      <c r="H99">
        <v>3</v>
      </c>
      <c r="I99" s="39" t="s">
        <v>25676</v>
      </c>
      <c r="J99" s="39" t="s">
        <v>26738</v>
      </c>
      <c r="K99" s="39" t="s">
        <v>26739</v>
      </c>
      <c r="L99" s="39" t="s">
        <v>26740</v>
      </c>
      <c r="M99" s="39" t="s">
        <v>26741</v>
      </c>
      <c r="N99" s="39" t="s">
        <v>26742</v>
      </c>
      <c r="O99" s="39" t="s">
        <v>26743</v>
      </c>
      <c r="P99" s="39" t="s">
        <v>26744</v>
      </c>
      <c r="Q99" s="39" t="s">
        <v>26745</v>
      </c>
      <c r="R99" s="39" t="s">
        <v>25676</v>
      </c>
      <c r="S99" s="39" t="s">
        <v>20592</v>
      </c>
      <c r="T99" s="39" t="s">
        <v>16918</v>
      </c>
      <c r="U99" s="39" t="s">
        <v>14233</v>
      </c>
      <c r="V99" s="39" t="s">
        <v>25625</v>
      </c>
      <c r="W99" s="39" t="s">
        <v>26746</v>
      </c>
      <c r="X99" s="39" t="s">
        <v>25764</v>
      </c>
      <c r="Y99" s="39" t="s">
        <v>25841</v>
      </c>
      <c r="Z99" s="39" t="s">
        <v>26747</v>
      </c>
    </row>
    <row r="100" spans="1:26" x14ac:dyDescent="0.3">
      <c r="A100">
        <v>99</v>
      </c>
      <c r="B100" s="1">
        <v>45828.404768518521</v>
      </c>
      <c r="C100" s="1">
        <v>45828.407384259262</v>
      </c>
      <c r="D100" s="39" t="s">
        <v>4533</v>
      </c>
      <c r="E100" s="39" t="s">
        <v>4534</v>
      </c>
      <c r="F100" s="39" t="s">
        <v>4534</v>
      </c>
      <c r="G100">
        <v>9</v>
      </c>
      <c r="H100">
        <v>30</v>
      </c>
      <c r="I100" s="39" t="s">
        <v>26748</v>
      </c>
      <c r="J100" s="39" t="s">
        <v>26749</v>
      </c>
      <c r="K100" s="39" t="s">
        <v>26750</v>
      </c>
      <c r="L100" s="39" t="s">
        <v>26751</v>
      </c>
      <c r="M100" s="39" t="s">
        <v>26752</v>
      </c>
      <c r="N100" s="39" t="s">
        <v>26547</v>
      </c>
      <c r="O100" s="39" t="s">
        <v>26753</v>
      </c>
      <c r="P100" s="39" t="s">
        <v>26754</v>
      </c>
      <c r="Q100" s="39" t="s">
        <v>26755</v>
      </c>
      <c r="R100" s="39" t="s">
        <v>26756</v>
      </c>
      <c r="S100" s="39" t="s">
        <v>26757</v>
      </c>
      <c r="T100" s="39" t="s">
        <v>26758</v>
      </c>
      <c r="U100" s="39" t="s">
        <v>14233</v>
      </c>
      <c r="V100" s="39" t="s">
        <v>25625</v>
      </c>
      <c r="W100" s="39" t="s">
        <v>25840</v>
      </c>
      <c r="X100" s="39" t="s">
        <v>25852</v>
      </c>
      <c r="Y100" s="39" t="s">
        <v>25841</v>
      </c>
      <c r="Z100" s="39" t="s">
        <v>26569</v>
      </c>
    </row>
    <row r="101" spans="1:26" x14ac:dyDescent="0.3">
      <c r="A101">
        <v>100</v>
      </c>
      <c r="B101" s="1">
        <v>45828.407546296294</v>
      </c>
      <c r="C101" s="1">
        <v>45828.407638888886</v>
      </c>
      <c r="D101" s="39" t="s">
        <v>2469</v>
      </c>
      <c r="E101" s="39" t="s">
        <v>2470</v>
      </c>
      <c r="F101" s="39" t="s">
        <v>5836</v>
      </c>
      <c r="G101">
        <v>9</v>
      </c>
      <c r="H101">
        <v>33</v>
      </c>
      <c r="I101" s="39" t="s">
        <v>26759</v>
      </c>
      <c r="J101" s="39" t="s">
        <v>26760</v>
      </c>
      <c r="K101" s="39" t="s">
        <v>26761</v>
      </c>
      <c r="L101" s="39" t="s">
        <v>26762</v>
      </c>
      <c r="M101" s="39" t="s">
        <v>26763</v>
      </c>
      <c r="N101" s="39" t="s">
        <v>26059</v>
      </c>
      <c r="O101" s="39" t="s">
        <v>26764</v>
      </c>
      <c r="P101" s="39" t="s">
        <v>26765</v>
      </c>
      <c r="Q101" s="39" t="s">
        <v>26766</v>
      </c>
      <c r="R101" s="39" t="s">
        <v>25676</v>
      </c>
      <c r="S101" s="39" t="s">
        <v>20582</v>
      </c>
      <c r="T101" s="39" t="s">
        <v>16918</v>
      </c>
      <c r="U101" s="39" t="s">
        <v>14233</v>
      </c>
      <c r="V101" s="39" t="s">
        <v>25625</v>
      </c>
      <c r="W101" s="39" t="s">
        <v>26767</v>
      </c>
      <c r="X101" s="39" t="s">
        <v>25852</v>
      </c>
      <c r="Y101" s="39" t="s">
        <v>26768</v>
      </c>
      <c r="Z101" s="39" t="s">
        <v>26769</v>
      </c>
    </row>
    <row r="102" spans="1:26" x14ac:dyDescent="0.3">
      <c r="A102">
        <v>101</v>
      </c>
      <c r="B102" s="1">
        <v>45828.409872685188</v>
      </c>
      <c r="C102" s="1">
        <v>45828.409918981481</v>
      </c>
      <c r="D102" s="39" t="s">
        <v>3067</v>
      </c>
      <c r="E102" s="39" t="s">
        <v>3068</v>
      </c>
      <c r="F102" s="39" t="s">
        <v>3068</v>
      </c>
      <c r="G102">
        <v>9</v>
      </c>
      <c r="H102">
        <v>37</v>
      </c>
      <c r="I102" s="39" t="s">
        <v>25947</v>
      </c>
      <c r="J102" s="39" t="s">
        <v>26543</v>
      </c>
      <c r="K102" s="39" t="s">
        <v>26770</v>
      </c>
      <c r="L102" s="39" t="s">
        <v>26771</v>
      </c>
      <c r="M102" s="39" t="s">
        <v>26772</v>
      </c>
      <c r="N102" s="39" t="s">
        <v>26773</v>
      </c>
      <c r="O102" s="39" t="s">
        <v>25810</v>
      </c>
      <c r="P102" s="39" t="s">
        <v>26774</v>
      </c>
      <c r="Q102" s="39" t="s">
        <v>26775</v>
      </c>
      <c r="R102" s="39" t="s">
        <v>20990</v>
      </c>
      <c r="S102" s="39" t="s">
        <v>22096</v>
      </c>
      <c r="T102" s="39" t="s">
        <v>26776</v>
      </c>
      <c r="U102" s="39" t="s">
        <v>25777</v>
      </c>
      <c r="V102" s="39" t="s">
        <v>26777</v>
      </c>
      <c r="W102" s="39" t="s">
        <v>26778</v>
      </c>
      <c r="X102" s="39" t="s">
        <v>26052</v>
      </c>
      <c r="Y102" s="39" t="s">
        <v>26779</v>
      </c>
      <c r="Z102" s="39" t="s">
        <v>26780</v>
      </c>
    </row>
    <row r="103" spans="1:26" x14ac:dyDescent="0.3">
      <c r="A103">
        <v>102</v>
      </c>
      <c r="B103" s="1">
        <v>45828.430868055555</v>
      </c>
      <c r="C103" s="1">
        <v>45828.433692129627</v>
      </c>
      <c r="D103" s="39" t="s">
        <v>1912</v>
      </c>
      <c r="E103" s="39" t="s">
        <v>1913</v>
      </c>
      <c r="F103" s="39" t="s">
        <v>1913</v>
      </c>
      <c r="G103">
        <v>9</v>
      </c>
      <c r="H103">
        <v>39</v>
      </c>
      <c r="I103" s="39" t="s">
        <v>26781</v>
      </c>
      <c r="J103" s="39" t="s">
        <v>26782</v>
      </c>
      <c r="K103" s="39" t="s">
        <v>26783</v>
      </c>
      <c r="L103" s="39" t="s">
        <v>26784</v>
      </c>
      <c r="M103" s="39" t="s">
        <v>26785</v>
      </c>
      <c r="N103" s="39" t="s">
        <v>25798</v>
      </c>
      <c r="O103" s="39" t="s">
        <v>26786</v>
      </c>
      <c r="P103" s="39" t="s">
        <v>26787</v>
      </c>
      <c r="Q103" s="39" t="s">
        <v>26788</v>
      </c>
      <c r="R103" s="39" t="s">
        <v>20990</v>
      </c>
      <c r="S103" s="39" t="s">
        <v>22096</v>
      </c>
      <c r="T103" s="39" t="s">
        <v>26776</v>
      </c>
      <c r="U103" s="39" t="s">
        <v>25777</v>
      </c>
      <c r="V103" s="39" t="s">
        <v>26777</v>
      </c>
      <c r="W103" s="39" t="s">
        <v>26778</v>
      </c>
      <c r="X103" s="39" t="s">
        <v>26052</v>
      </c>
      <c r="Y103" s="39" t="s">
        <v>26779</v>
      </c>
      <c r="Z103" s="39" t="s">
        <v>26789</v>
      </c>
    </row>
    <row r="104" spans="1:26" x14ac:dyDescent="0.3">
      <c r="A104">
        <v>103</v>
      </c>
      <c r="B104" s="1">
        <v>45828.479062500002</v>
      </c>
      <c r="C104" s="1">
        <v>45828.495115740741</v>
      </c>
      <c r="D104" s="39" t="s">
        <v>1119</v>
      </c>
      <c r="E104" s="39" t="s">
        <v>1120</v>
      </c>
      <c r="F104" s="39" t="s">
        <v>1120</v>
      </c>
      <c r="G104">
        <v>1</v>
      </c>
      <c r="H104">
        <v>16</v>
      </c>
      <c r="I104" s="39" t="s">
        <v>314</v>
      </c>
      <c r="J104" s="39" t="s">
        <v>26020</v>
      </c>
      <c r="K104" s="39" t="s">
        <v>26790</v>
      </c>
      <c r="L104" s="39" t="s">
        <v>26791</v>
      </c>
      <c r="M104" s="39" t="s">
        <v>26792</v>
      </c>
      <c r="N104" s="39" t="s">
        <v>26059</v>
      </c>
      <c r="O104" s="39" t="s">
        <v>26793</v>
      </c>
      <c r="P104" s="39" t="s">
        <v>26794</v>
      </c>
      <c r="Q104" s="39" t="s">
        <v>26795</v>
      </c>
      <c r="R104" s="39" t="s">
        <v>26796</v>
      </c>
      <c r="S104" s="39" t="s">
        <v>26020</v>
      </c>
      <c r="T104" s="39" t="s">
        <v>26021</v>
      </c>
      <c r="U104" s="39" t="s">
        <v>25761</v>
      </c>
      <c r="V104" s="39" t="s">
        <v>26135</v>
      </c>
      <c r="W104" s="39" t="s">
        <v>26797</v>
      </c>
      <c r="X104" s="39" t="s">
        <v>26052</v>
      </c>
      <c r="Y104" s="39" t="s">
        <v>26798</v>
      </c>
      <c r="Z104" s="39" t="s">
        <v>26799</v>
      </c>
    </row>
    <row r="105" spans="1:26" x14ac:dyDescent="0.3">
      <c r="A105">
        <v>104</v>
      </c>
      <c r="B105" s="1">
        <v>45828.534826388888</v>
      </c>
      <c r="C105" s="1">
        <v>45828.542037037034</v>
      </c>
      <c r="D105" s="39" t="s">
        <v>6105</v>
      </c>
      <c r="E105" s="39" t="s">
        <v>6106</v>
      </c>
      <c r="F105" s="39" t="s">
        <v>6107</v>
      </c>
      <c r="G105">
        <v>12</v>
      </c>
      <c r="H105">
        <v>9</v>
      </c>
      <c r="I105" s="39" t="s">
        <v>26800</v>
      </c>
      <c r="J105" s="39" t="s">
        <v>26801</v>
      </c>
      <c r="K105" s="39" t="s">
        <v>26802</v>
      </c>
      <c r="L105" s="39" t="s">
        <v>26803</v>
      </c>
      <c r="M105" s="39" t="s">
        <v>26804</v>
      </c>
      <c r="N105" s="39" t="s">
        <v>26805</v>
      </c>
      <c r="O105" s="39" t="s">
        <v>26806</v>
      </c>
      <c r="P105" s="39" t="s">
        <v>26807</v>
      </c>
      <c r="Q105" s="39" t="s">
        <v>26808</v>
      </c>
      <c r="R105" s="39" t="s">
        <v>26809</v>
      </c>
      <c r="S105" s="39" t="s">
        <v>21109</v>
      </c>
      <c r="T105" s="39" t="s">
        <v>26810</v>
      </c>
      <c r="U105" s="39" t="s">
        <v>26811</v>
      </c>
      <c r="V105" s="39" t="s">
        <v>26812</v>
      </c>
      <c r="W105" s="39" t="s">
        <v>26614</v>
      </c>
      <c r="X105" s="39" t="s">
        <v>26052</v>
      </c>
      <c r="Y105" s="39" t="s">
        <v>26813</v>
      </c>
      <c r="Z105" s="39" t="s">
        <v>26814</v>
      </c>
    </row>
    <row r="106" spans="1:26" x14ac:dyDescent="0.3">
      <c r="A106">
        <v>105</v>
      </c>
      <c r="B106" s="1">
        <v>45828.535787037035</v>
      </c>
      <c r="C106" s="1">
        <v>45828.544872685183</v>
      </c>
      <c r="D106" s="39" t="s">
        <v>4680</v>
      </c>
      <c r="E106" s="39" t="s">
        <v>4681</v>
      </c>
      <c r="F106" s="39" t="s">
        <v>4681</v>
      </c>
      <c r="G106">
        <v>12</v>
      </c>
      <c r="H106">
        <v>12</v>
      </c>
      <c r="I106" s="39" t="s">
        <v>26815</v>
      </c>
      <c r="J106" s="39" t="s">
        <v>26816</v>
      </c>
      <c r="K106" s="39" t="s">
        <v>26817</v>
      </c>
      <c r="L106" s="39" t="s">
        <v>26818</v>
      </c>
      <c r="M106" s="39" t="s">
        <v>26819</v>
      </c>
      <c r="N106" s="39" t="s">
        <v>25880</v>
      </c>
      <c r="O106" s="39" t="s">
        <v>26820</v>
      </c>
      <c r="P106" s="39" t="s">
        <v>26821</v>
      </c>
      <c r="Q106" s="39" t="s">
        <v>26822</v>
      </c>
      <c r="R106" s="39" t="s">
        <v>26823</v>
      </c>
      <c r="S106" s="39" t="s">
        <v>26824</v>
      </c>
      <c r="T106" s="39" t="s">
        <v>26825</v>
      </c>
      <c r="U106" s="39" t="s">
        <v>26826</v>
      </c>
      <c r="V106" s="39" t="s">
        <v>26827</v>
      </c>
      <c r="W106" s="39" t="s">
        <v>26828</v>
      </c>
      <c r="X106" s="39" t="s">
        <v>26829</v>
      </c>
      <c r="Y106" s="39" t="s">
        <v>26830</v>
      </c>
      <c r="Z106" s="39" t="s">
        <v>26831</v>
      </c>
    </row>
    <row r="107" spans="1:26" x14ac:dyDescent="0.3">
      <c r="A107">
        <v>106</v>
      </c>
      <c r="B107" s="1">
        <v>45828.53460648148</v>
      </c>
      <c r="C107" s="1">
        <v>45828.545694444445</v>
      </c>
      <c r="D107" s="39" t="s">
        <v>2330</v>
      </c>
      <c r="E107" s="39" t="s">
        <v>2331</v>
      </c>
      <c r="F107" s="39" t="s">
        <v>6433</v>
      </c>
      <c r="G107">
        <v>12</v>
      </c>
      <c r="H107">
        <v>36</v>
      </c>
      <c r="I107" s="39" t="s">
        <v>25876</v>
      </c>
      <c r="J107" s="39" t="s">
        <v>26832</v>
      </c>
      <c r="K107" s="39" t="s">
        <v>26833</v>
      </c>
      <c r="L107" s="39" t="s">
        <v>26834</v>
      </c>
      <c r="M107" s="39" t="s">
        <v>26835</v>
      </c>
      <c r="N107" s="39" t="s">
        <v>26836</v>
      </c>
      <c r="O107" s="39" t="s">
        <v>26837</v>
      </c>
      <c r="P107" s="39" t="s">
        <v>26838</v>
      </c>
      <c r="Q107" s="39" t="s">
        <v>26839</v>
      </c>
      <c r="R107" s="39" t="s">
        <v>22096</v>
      </c>
      <c r="S107" s="39" t="s">
        <v>26840</v>
      </c>
      <c r="T107" s="39" t="s">
        <v>25777</v>
      </c>
      <c r="U107" s="39" t="s">
        <v>14233</v>
      </c>
      <c r="V107" s="39" t="s">
        <v>26777</v>
      </c>
      <c r="W107" s="39" t="s">
        <v>26052</v>
      </c>
      <c r="X107" s="39" t="s">
        <v>26841</v>
      </c>
      <c r="Y107" s="39" t="s">
        <v>26842</v>
      </c>
      <c r="Z107" s="39" t="s">
        <v>26842</v>
      </c>
    </row>
    <row r="108" spans="1:26" x14ac:dyDescent="0.3">
      <c r="A108">
        <v>107</v>
      </c>
      <c r="B108" s="1">
        <v>45828.534398148149</v>
      </c>
      <c r="C108" s="1">
        <v>45828.545798611114</v>
      </c>
      <c r="D108" s="39" t="s">
        <v>14000</v>
      </c>
      <c r="E108" s="39" t="s">
        <v>14001</v>
      </c>
      <c r="F108" s="39" t="s">
        <v>14001</v>
      </c>
      <c r="G108">
        <v>12</v>
      </c>
      <c r="H108">
        <v>21</v>
      </c>
      <c r="I108" s="39" t="s">
        <v>26843</v>
      </c>
      <c r="J108" s="39" t="s">
        <v>26844</v>
      </c>
      <c r="K108" s="39" t="s">
        <v>26845</v>
      </c>
      <c r="L108" s="39" t="s">
        <v>26846</v>
      </c>
      <c r="M108" s="39" t="s">
        <v>26847</v>
      </c>
      <c r="N108" s="39" t="s">
        <v>26531</v>
      </c>
      <c r="O108" s="39" t="s">
        <v>26848</v>
      </c>
      <c r="P108" s="39" t="s">
        <v>26849</v>
      </c>
      <c r="Q108" s="39" t="s">
        <v>26850</v>
      </c>
      <c r="R108" s="39" t="s">
        <v>314</v>
      </c>
      <c r="S108" s="39" t="s">
        <v>25676</v>
      </c>
      <c r="T108" s="39" t="s">
        <v>26851</v>
      </c>
      <c r="U108" s="39" t="s">
        <v>14233</v>
      </c>
      <c r="V108" s="39" t="s">
        <v>26827</v>
      </c>
      <c r="W108" s="39" t="s">
        <v>26852</v>
      </c>
      <c r="X108" s="39" t="s">
        <v>26853</v>
      </c>
      <c r="Y108" s="39" t="s">
        <v>26854</v>
      </c>
      <c r="Z108" s="39" t="s">
        <v>26855</v>
      </c>
    </row>
    <row r="109" spans="1:26" x14ac:dyDescent="0.3">
      <c r="A109">
        <v>108</v>
      </c>
      <c r="B109" s="1">
        <v>45828.535717592589</v>
      </c>
      <c r="C109" s="1">
        <v>45828.548726851855</v>
      </c>
      <c r="D109" s="39" t="s">
        <v>2342</v>
      </c>
      <c r="E109" s="39" t="s">
        <v>2343</v>
      </c>
      <c r="F109" s="39" t="s">
        <v>2343</v>
      </c>
      <c r="G109">
        <v>12</v>
      </c>
      <c r="H109">
        <v>25</v>
      </c>
      <c r="I109" s="39" t="s">
        <v>25676</v>
      </c>
      <c r="J109" s="39" t="s">
        <v>26856</v>
      </c>
      <c r="K109" s="39" t="s">
        <v>26857</v>
      </c>
      <c r="L109" s="39" t="s">
        <v>26858</v>
      </c>
      <c r="M109" s="39" t="s">
        <v>26859</v>
      </c>
      <c r="N109" s="39" t="s">
        <v>25896</v>
      </c>
      <c r="O109" s="39" t="s">
        <v>26860</v>
      </c>
      <c r="P109" s="39" t="s">
        <v>26861</v>
      </c>
      <c r="Q109" s="39" t="s">
        <v>26862</v>
      </c>
      <c r="R109" s="39" t="s">
        <v>25676</v>
      </c>
      <c r="S109" s="39" t="s">
        <v>26863</v>
      </c>
      <c r="T109" s="39" t="s">
        <v>26864</v>
      </c>
      <c r="U109" s="39" t="s">
        <v>14233</v>
      </c>
      <c r="V109" s="39" t="s">
        <v>26135</v>
      </c>
      <c r="W109" s="39" t="s">
        <v>26135</v>
      </c>
      <c r="X109" s="39" t="s">
        <v>26136</v>
      </c>
      <c r="Y109" s="39" t="s">
        <v>26136</v>
      </c>
      <c r="Z109" s="39" t="s">
        <v>26865</v>
      </c>
    </row>
    <row r="110" spans="1:26" x14ac:dyDescent="0.3">
      <c r="A110">
        <v>109</v>
      </c>
      <c r="B110" s="1">
        <v>45828.53502314815</v>
      </c>
      <c r="C110" s="1">
        <v>45828.549710648149</v>
      </c>
      <c r="D110" s="39" t="s">
        <v>6181</v>
      </c>
      <c r="E110" s="39" t="s">
        <v>6182</v>
      </c>
      <c r="F110" s="39" t="s">
        <v>6182</v>
      </c>
      <c r="G110">
        <v>12</v>
      </c>
      <c r="H110">
        <v>10</v>
      </c>
      <c r="I110" s="39" t="s">
        <v>25876</v>
      </c>
      <c r="J110" s="39" t="s">
        <v>26866</v>
      </c>
      <c r="K110" s="39" t="s">
        <v>26867</v>
      </c>
      <c r="L110" s="39" t="s">
        <v>26455</v>
      </c>
      <c r="M110" s="39" t="s">
        <v>26868</v>
      </c>
      <c r="N110" s="39" t="s">
        <v>25809</v>
      </c>
      <c r="O110" s="39" t="s">
        <v>26869</v>
      </c>
      <c r="P110" s="39" t="s">
        <v>26870</v>
      </c>
      <c r="Q110" s="39" t="s">
        <v>26871</v>
      </c>
      <c r="R110" s="39" t="s">
        <v>26019</v>
      </c>
      <c r="S110" s="39" t="s">
        <v>22024</v>
      </c>
      <c r="T110" s="39" t="s">
        <v>26021</v>
      </c>
      <c r="U110" s="39" t="s">
        <v>16918</v>
      </c>
      <c r="V110" s="39" t="s">
        <v>26135</v>
      </c>
      <c r="W110" s="39" t="s">
        <v>26872</v>
      </c>
      <c r="X110" s="39" t="s">
        <v>26615</v>
      </c>
      <c r="Y110" s="39" t="s">
        <v>16918</v>
      </c>
      <c r="Z110" s="39" t="s">
        <v>26873</v>
      </c>
    </row>
    <row r="111" spans="1:26" x14ac:dyDescent="0.3">
      <c r="A111">
        <v>110</v>
      </c>
      <c r="B111" s="1">
        <v>45828.536215277774</v>
      </c>
      <c r="C111" s="1">
        <v>45828.550046296295</v>
      </c>
      <c r="D111" s="39" t="s">
        <v>6222</v>
      </c>
      <c r="E111" s="39" t="s">
        <v>6223</v>
      </c>
      <c r="F111" s="39" t="s">
        <v>6223</v>
      </c>
      <c r="G111">
        <v>12</v>
      </c>
      <c r="H111">
        <v>24</v>
      </c>
      <c r="I111" s="39" t="s">
        <v>25676</v>
      </c>
      <c r="J111" s="39" t="s">
        <v>26543</v>
      </c>
      <c r="K111" s="39" t="s">
        <v>26874</v>
      </c>
      <c r="L111" s="39" t="s">
        <v>26455</v>
      </c>
      <c r="M111" s="39" t="s">
        <v>26875</v>
      </c>
      <c r="N111" s="39" t="s">
        <v>25857</v>
      </c>
      <c r="O111" s="39" t="s">
        <v>26876</v>
      </c>
      <c r="P111" s="39" t="s">
        <v>25756</v>
      </c>
      <c r="Q111" s="39" t="s">
        <v>26877</v>
      </c>
      <c r="R111" s="39" t="s">
        <v>26878</v>
      </c>
      <c r="S111" s="39" t="s">
        <v>26879</v>
      </c>
      <c r="T111" s="39" t="s">
        <v>26880</v>
      </c>
      <c r="U111" s="39" t="s">
        <v>16918</v>
      </c>
      <c r="V111" s="39" t="s">
        <v>26135</v>
      </c>
      <c r="W111" s="39" t="s">
        <v>26135</v>
      </c>
      <c r="X111" s="39" t="s">
        <v>26841</v>
      </c>
      <c r="Y111" s="39" t="s">
        <v>26881</v>
      </c>
      <c r="Z111" s="39" t="s">
        <v>26882</v>
      </c>
    </row>
    <row r="112" spans="1:26" x14ac:dyDescent="0.3">
      <c r="A112">
        <v>111</v>
      </c>
      <c r="B112" s="1">
        <v>45828.534803240742</v>
      </c>
      <c r="C112" s="1">
        <v>45828.55027777778</v>
      </c>
      <c r="D112" s="39" t="s">
        <v>6264</v>
      </c>
      <c r="E112" s="39" t="s">
        <v>6265</v>
      </c>
      <c r="F112" s="39" t="s">
        <v>6265</v>
      </c>
      <c r="G112">
        <v>12</v>
      </c>
      <c r="H112">
        <v>33</v>
      </c>
      <c r="I112" s="39" t="s">
        <v>25947</v>
      </c>
      <c r="J112" s="39" t="s">
        <v>26543</v>
      </c>
      <c r="K112" s="39" t="s">
        <v>26883</v>
      </c>
      <c r="L112" s="39" t="s">
        <v>26455</v>
      </c>
      <c r="M112" s="39" t="s">
        <v>26884</v>
      </c>
      <c r="N112" s="39" t="s">
        <v>26885</v>
      </c>
      <c r="O112" s="39" t="s">
        <v>26886</v>
      </c>
      <c r="P112" s="39" t="s">
        <v>26887</v>
      </c>
      <c r="Q112" s="39" t="s">
        <v>26888</v>
      </c>
      <c r="R112" s="39" t="s">
        <v>22514</v>
      </c>
      <c r="S112" s="39" t="s">
        <v>22656</v>
      </c>
      <c r="T112" s="39" t="s">
        <v>26889</v>
      </c>
      <c r="U112" s="39" t="s">
        <v>16918</v>
      </c>
      <c r="V112" s="39" t="s">
        <v>26135</v>
      </c>
      <c r="W112" s="39" t="s">
        <v>26135</v>
      </c>
      <c r="X112" s="39" t="s">
        <v>26841</v>
      </c>
      <c r="Y112" s="39" t="s">
        <v>26881</v>
      </c>
      <c r="Z112" s="39" t="s">
        <v>26882</v>
      </c>
    </row>
    <row r="113" spans="1:26" x14ac:dyDescent="0.3">
      <c r="A113">
        <v>112</v>
      </c>
      <c r="B113" s="1">
        <v>45828.535925925928</v>
      </c>
      <c r="C113" s="1">
        <v>45828.551215277781</v>
      </c>
      <c r="D113" s="39" t="s">
        <v>2411</v>
      </c>
      <c r="E113" s="39" t="s">
        <v>2412</v>
      </c>
      <c r="F113" s="39" t="s">
        <v>2413</v>
      </c>
      <c r="G113">
        <v>12</v>
      </c>
      <c r="H113">
        <v>18</v>
      </c>
      <c r="I113" s="39" t="s">
        <v>25676</v>
      </c>
      <c r="J113" s="39" t="s">
        <v>26866</v>
      </c>
      <c r="K113" s="39" t="s">
        <v>26890</v>
      </c>
      <c r="L113" s="39" t="s">
        <v>26891</v>
      </c>
      <c r="M113" s="39" t="s">
        <v>26892</v>
      </c>
      <c r="N113" s="39" t="s">
        <v>26059</v>
      </c>
      <c r="O113" s="39" t="s">
        <v>26893</v>
      </c>
      <c r="P113" s="39" t="s">
        <v>26894</v>
      </c>
      <c r="Q113" s="39" t="s">
        <v>26895</v>
      </c>
      <c r="R113" s="39" t="s">
        <v>25676</v>
      </c>
      <c r="S113" s="39" t="s">
        <v>22024</v>
      </c>
      <c r="T113" s="39" t="s">
        <v>26021</v>
      </c>
      <c r="U113" s="39" t="s">
        <v>14233</v>
      </c>
      <c r="V113" s="39" t="s">
        <v>26135</v>
      </c>
      <c r="W113" s="39" t="s">
        <v>26896</v>
      </c>
      <c r="X113" s="39" t="s">
        <v>26052</v>
      </c>
      <c r="Y113" s="39" t="s">
        <v>26370</v>
      </c>
      <c r="Z113" s="39" t="s">
        <v>26897</v>
      </c>
    </row>
    <row r="114" spans="1:26" x14ac:dyDescent="0.3">
      <c r="A114">
        <v>113</v>
      </c>
      <c r="B114" s="1">
        <v>45828.535682870373</v>
      </c>
      <c r="C114" s="1">
        <v>45828.55133101852</v>
      </c>
      <c r="D114" s="39" t="s">
        <v>6455</v>
      </c>
      <c r="E114" s="39" t="s">
        <v>6456</v>
      </c>
      <c r="F114" s="39" t="s">
        <v>6457</v>
      </c>
      <c r="G114">
        <v>12</v>
      </c>
      <c r="H114">
        <v>2</v>
      </c>
      <c r="I114" s="39" t="s">
        <v>26898</v>
      </c>
      <c r="J114" s="39" t="s">
        <v>26543</v>
      </c>
      <c r="K114" s="39" t="s">
        <v>26899</v>
      </c>
      <c r="L114" s="39" t="s">
        <v>26900</v>
      </c>
      <c r="M114" s="39" t="s">
        <v>26901</v>
      </c>
      <c r="N114" s="39" t="s">
        <v>26319</v>
      </c>
      <c r="O114" s="39" t="s">
        <v>26902</v>
      </c>
      <c r="P114" s="39" t="s">
        <v>26903</v>
      </c>
      <c r="Q114" s="39" t="s">
        <v>26904</v>
      </c>
      <c r="R114" s="39" t="s">
        <v>26905</v>
      </c>
      <c r="S114" s="39" t="s">
        <v>26906</v>
      </c>
      <c r="T114" s="39" t="s">
        <v>26907</v>
      </c>
      <c r="U114" s="39" t="s">
        <v>26908</v>
      </c>
      <c r="V114" s="39" t="s">
        <v>26135</v>
      </c>
      <c r="W114" s="39" t="s">
        <v>26909</v>
      </c>
      <c r="X114" s="39" t="s">
        <v>26841</v>
      </c>
      <c r="Y114" s="39" t="s">
        <v>26910</v>
      </c>
      <c r="Z114" s="39" t="s">
        <v>26911</v>
      </c>
    </row>
    <row r="115" spans="1:26" x14ac:dyDescent="0.3">
      <c r="A115">
        <v>114</v>
      </c>
      <c r="B115" s="1">
        <v>45828.546319444446</v>
      </c>
      <c r="C115" s="1">
        <v>45828.551539351851</v>
      </c>
      <c r="D115" s="39" t="s">
        <v>6033</v>
      </c>
      <c r="E115" s="39" t="s">
        <v>6034</v>
      </c>
      <c r="F115" s="39" t="s">
        <v>6034</v>
      </c>
      <c r="G115">
        <v>12</v>
      </c>
      <c r="H115">
        <v>13</v>
      </c>
      <c r="I115" s="39" t="s">
        <v>26912</v>
      </c>
      <c r="J115" s="39" t="s">
        <v>26913</v>
      </c>
      <c r="K115" s="39" t="s">
        <v>26914</v>
      </c>
      <c r="L115" s="39" t="s">
        <v>26915</v>
      </c>
      <c r="M115" s="39" t="s">
        <v>26916</v>
      </c>
      <c r="N115" s="39" t="s">
        <v>26917</v>
      </c>
      <c r="O115" s="39" t="s">
        <v>26918</v>
      </c>
      <c r="P115" s="39" t="s">
        <v>26919</v>
      </c>
      <c r="Q115" s="39" t="s">
        <v>26920</v>
      </c>
      <c r="R115" s="39" t="s">
        <v>26921</v>
      </c>
      <c r="S115" s="39" t="s">
        <v>26922</v>
      </c>
      <c r="T115" s="39" t="s">
        <v>26907</v>
      </c>
      <c r="U115" s="39" t="s">
        <v>26923</v>
      </c>
      <c r="V115" s="39" t="s">
        <v>26924</v>
      </c>
      <c r="W115" s="39" t="s">
        <v>26925</v>
      </c>
      <c r="X115" s="39" t="s">
        <v>26841</v>
      </c>
      <c r="Y115" s="39" t="s">
        <v>26926</v>
      </c>
      <c r="Z115" s="39" t="s">
        <v>26927</v>
      </c>
    </row>
    <row r="116" spans="1:26" x14ac:dyDescent="0.3">
      <c r="A116">
        <v>115</v>
      </c>
      <c r="B116" s="1">
        <v>45828.534687500003</v>
      </c>
      <c r="C116" s="1">
        <v>45828.55164351852</v>
      </c>
      <c r="D116" s="39" t="s">
        <v>2383</v>
      </c>
      <c r="E116" s="39" t="s">
        <v>2384</v>
      </c>
      <c r="F116" s="39" t="s">
        <v>26928</v>
      </c>
      <c r="G116">
        <v>12</v>
      </c>
      <c r="H116">
        <v>3</v>
      </c>
      <c r="I116" s="39" t="s">
        <v>22514</v>
      </c>
      <c r="J116" s="39" t="s">
        <v>26866</v>
      </c>
      <c r="K116" s="39" t="s">
        <v>26929</v>
      </c>
      <c r="L116" s="39" t="s">
        <v>26930</v>
      </c>
      <c r="M116" s="39" t="s">
        <v>26931</v>
      </c>
      <c r="N116" s="39" t="s">
        <v>26932</v>
      </c>
      <c r="O116" s="39" t="s">
        <v>26933</v>
      </c>
      <c r="P116" s="39" t="s">
        <v>26894</v>
      </c>
      <c r="Q116" s="39" t="s">
        <v>26934</v>
      </c>
      <c r="R116" s="39" t="s">
        <v>22514</v>
      </c>
      <c r="S116" s="39" t="s">
        <v>22656</v>
      </c>
      <c r="T116" s="39" t="s">
        <v>26021</v>
      </c>
      <c r="U116" s="39" t="s">
        <v>14233</v>
      </c>
      <c r="V116" s="39" t="s">
        <v>26135</v>
      </c>
      <c r="W116" s="39" t="s">
        <v>26935</v>
      </c>
      <c r="X116" s="39" t="s">
        <v>26052</v>
      </c>
      <c r="Y116" s="39" t="s">
        <v>25890</v>
      </c>
      <c r="Z116" s="39" t="s">
        <v>26936</v>
      </c>
    </row>
    <row r="117" spans="1:26" x14ac:dyDescent="0.3">
      <c r="A117">
        <v>116</v>
      </c>
      <c r="B117" s="1">
        <v>45828.546284722222</v>
      </c>
      <c r="C117" s="1">
        <v>45828.552071759259</v>
      </c>
      <c r="D117" s="39" t="s">
        <v>4691</v>
      </c>
      <c r="E117" s="39" t="s">
        <v>4692</v>
      </c>
      <c r="F117" s="39" t="s">
        <v>26937</v>
      </c>
      <c r="G117">
        <v>12</v>
      </c>
      <c r="H117">
        <v>4</v>
      </c>
      <c r="I117" s="39" t="s">
        <v>26938</v>
      </c>
      <c r="J117" s="39" t="s">
        <v>26543</v>
      </c>
      <c r="K117" s="39" t="s">
        <v>26939</v>
      </c>
      <c r="L117" s="39" t="s">
        <v>26940</v>
      </c>
      <c r="M117" s="39" t="s">
        <v>26941</v>
      </c>
      <c r="N117" s="39" t="s">
        <v>25857</v>
      </c>
      <c r="O117" s="39" t="s">
        <v>26942</v>
      </c>
      <c r="P117" s="39" t="s">
        <v>25756</v>
      </c>
      <c r="Q117" s="39" t="s">
        <v>26943</v>
      </c>
      <c r="R117" s="39" t="s">
        <v>26944</v>
      </c>
      <c r="S117" s="39" t="s">
        <v>26945</v>
      </c>
      <c r="T117" s="39" t="s">
        <v>26946</v>
      </c>
      <c r="U117" s="39" t="s">
        <v>16918</v>
      </c>
      <c r="V117" s="39" t="s">
        <v>26135</v>
      </c>
      <c r="W117" s="39" t="s">
        <v>26947</v>
      </c>
      <c r="X117" s="39" t="s">
        <v>26841</v>
      </c>
      <c r="Y117" s="39" t="s">
        <v>26948</v>
      </c>
      <c r="Z117" s="39" t="s">
        <v>26949</v>
      </c>
    </row>
    <row r="118" spans="1:26" x14ac:dyDescent="0.3">
      <c r="A118">
        <v>117</v>
      </c>
      <c r="B118" s="1">
        <v>45828.537199074075</v>
      </c>
      <c r="C118" s="1">
        <v>45828.552118055559</v>
      </c>
      <c r="D118" s="39" t="s">
        <v>6287</v>
      </c>
      <c r="E118" s="39" t="s">
        <v>6288</v>
      </c>
      <c r="F118" s="39" t="s">
        <v>6288</v>
      </c>
      <c r="G118">
        <v>12</v>
      </c>
      <c r="H118">
        <v>6</v>
      </c>
      <c r="I118" s="39" t="s">
        <v>26950</v>
      </c>
      <c r="J118" s="39" t="s">
        <v>26951</v>
      </c>
      <c r="K118" s="39" t="s">
        <v>26952</v>
      </c>
      <c r="L118" s="39" t="s">
        <v>26953</v>
      </c>
      <c r="M118" s="39" t="s">
        <v>26954</v>
      </c>
      <c r="N118" s="39" t="s">
        <v>26955</v>
      </c>
      <c r="O118" s="39" t="s">
        <v>26956</v>
      </c>
      <c r="P118" s="39" t="s">
        <v>26957</v>
      </c>
      <c r="Q118" s="39" t="s">
        <v>26958</v>
      </c>
      <c r="R118" s="39" t="s">
        <v>26959</v>
      </c>
      <c r="S118" s="39" t="s">
        <v>21984</v>
      </c>
      <c r="T118" s="39" t="s">
        <v>26021</v>
      </c>
      <c r="U118" s="39" t="s">
        <v>26960</v>
      </c>
      <c r="V118" s="39" t="s">
        <v>26135</v>
      </c>
      <c r="W118" s="39" t="s">
        <v>26961</v>
      </c>
      <c r="X118" s="39" t="s">
        <v>26052</v>
      </c>
      <c r="Y118" s="39" t="s">
        <v>26136</v>
      </c>
      <c r="Z118" s="39" t="s">
        <v>26962</v>
      </c>
    </row>
    <row r="119" spans="1:26" x14ac:dyDescent="0.3">
      <c r="A119">
        <v>118</v>
      </c>
      <c r="B119" s="1">
        <v>45828.534525462965</v>
      </c>
      <c r="C119" s="1">
        <v>45828.553530092591</v>
      </c>
      <c r="D119" s="39" t="s">
        <v>2433</v>
      </c>
      <c r="E119" s="39" t="s">
        <v>2434</v>
      </c>
      <c r="F119" s="39" t="s">
        <v>2434</v>
      </c>
      <c r="G119">
        <v>12</v>
      </c>
      <c r="H119">
        <v>17</v>
      </c>
      <c r="I119" s="39" t="s">
        <v>26963</v>
      </c>
      <c r="J119" s="39" t="s">
        <v>26964</v>
      </c>
      <c r="K119" s="39" t="s">
        <v>26965</v>
      </c>
      <c r="L119" s="39" t="s">
        <v>26966</v>
      </c>
      <c r="M119" s="39" t="s">
        <v>26967</v>
      </c>
      <c r="N119" s="39" t="s">
        <v>26968</v>
      </c>
      <c r="O119" s="39" t="s">
        <v>26969</v>
      </c>
      <c r="P119" s="39" t="s">
        <v>26970</v>
      </c>
      <c r="Q119" s="39" t="s">
        <v>26971</v>
      </c>
      <c r="R119" s="39" t="s">
        <v>26972</v>
      </c>
      <c r="S119" s="39" t="s">
        <v>26973</v>
      </c>
      <c r="T119" s="39" t="s">
        <v>26974</v>
      </c>
      <c r="U119" s="39" t="s">
        <v>26975</v>
      </c>
      <c r="V119" s="39" t="s">
        <v>26976</v>
      </c>
      <c r="W119" s="39" t="s">
        <v>26977</v>
      </c>
      <c r="X119" s="39" t="s">
        <v>26052</v>
      </c>
      <c r="Y119" s="39" t="s">
        <v>26978</v>
      </c>
      <c r="Z119" s="39" t="s">
        <v>26979</v>
      </c>
    </row>
    <row r="120" spans="1:26" x14ac:dyDescent="0.3">
      <c r="A120">
        <v>119</v>
      </c>
      <c r="B120" s="1">
        <v>45828.53564814815</v>
      </c>
      <c r="C120" s="1">
        <v>45828.553842592592</v>
      </c>
      <c r="D120" s="39" t="s">
        <v>2295</v>
      </c>
      <c r="E120" s="39" t="s">
        <v>2296</v>
      </c>
      <c r="F120" s="39" t="s">
        <v>2297</v>
      </c>
      <c r="G120">
        <v>12</v>
      </c>
      <c r="H120">
        <v>14</v>
      </c>
      <c r="I120" s="39" t="s">
        <v>26980</v>
      </c>
      <c r="J120" s="39" t="s">
        <v>25831</v>
      </c>
      <c r="K120" s="39" t="s">
        <v>26182</v>
      </c>
      <c r="L120" s="39" t="s">
        <v>26981</v>
      </c>
      <c r="M120" s="39" t="s">
        <v>26982</v>
      </c>
      <c r="N120" s="39" t="s">
        <v>26983</v>
      </c>
      <c r="O120" s="39" t="s">
        <v>25810</v>
      </c>
      <c r="P120" s="39" t="s">
        <v>26984</v>
      </c>
      <c r="Q120" s="39" t="s">
        <v>26985</v>
      </c>
      <c r="R120" s="39" t="s">
        <v>26796</v>
      </c>
      <c r="S120" s="39" t="s">
        <v>22024</v>
      </c>
      <c r="T120" s="39" t="s">
        <v>26034</v>
      </c>
      <c r="U120" s="39" t="s">
        <v>14233</v>
      </c>
      <c r="V120" s="39" t="s">
        <v>26135</v>
      </c>
      <c r="W120" s="39" t="s">
        <v>26986</v>
      </c>
      <c r="X120" s="39" t="s">
        <v>26052</v>
      </c>
      <c r="Y120" s="39" t="s">
        <v>25890</v>
      </c>
      <c r="Z120" s="39" t="s">
        <v>26987</v>
      </c>
    </row>
    <row r="121" spans="1:26" x14ac:dyDescent="0.3">
      <c r="A121">
        <v>120</v>
      </c>
      <c r="B121" s="1">
        <v>45828.534479166665</v>
      </c>
      <c r="C121" s="1">
        <v>45828.554189814815</v>
      </c>
      <c r="D121" s="39" t="s">
        <v>2359</v>
      </c>
      <c r="E121" s="39" t="s">
        <v>2360</v>
      </c>
      <c r="F121" s="39" t="s">
        <v>26988</v>
      </c>
      <c r="G121">
        <v>12</v>
      </c>
      <c r="H121">
        <v>39</v>
      </c>
      <c r="I121" s="39" t="s">
        <v>26989</v>
      </c>
      <c r="J121" s="39" t="s">
        <v>26990</v>
      </c>
      <c r="K121" s="39" t="s">
        <v>26991</v>
      </c>
      <c r="L121" s="39" t="s">
        <v>26992</v>
      </c>
      <c r="M121" s="39" t="s">
        <v>26993</v>
      </c>
      <c r="N121" s="39" t="s">
        <v>26994</v>
      </c>
      <c r="O121" s="39" t="s">
        <v>26995</v>
      </c>
      <c r="P121" s="39" t="s">
        <v>26996</v>
      </c>
      <c r="Q121" s="39" t="s">
        <v>26997</v>
      </c>
      <c r="R121" s="39" t="s">
        <v>26998</v>
      </c>
      <c r="S121" s="39" t="s">
        <v>26999</v>
      </c>
      <c r="T121" s="39" t="s">
        <v>27000</v>
      </c>
      <c r="U121" s="39" t="s">
        <v>27001</v>
      </c>
      <c r="V121" s="39" t="s">
        <v>27002</v>
      </c>
      <c r="W121" s="39" t="s">
        <v>27003</v>
      </c>
      <c r="X121" s="39" t="s">
        <v>26052</v>
      </c>
      <c r="Y121" s="39" t="s">
        <v>27004</v>
      </c>
      <c r="Z121" s="39" t="s">
        <v>27005</v>
      </c>
    </row>
    <row r="122" spans="1:26" x14ac:dyDescent="0.3">
      <c r="A122">
        <v>121</v>
      </c>
      <c r="B122" s="1">
        <v>45828.545960648145</v>
      </c>
      <c r="C122" s="1">
        <v>45828.554537037038</v>
      </c>
      <c r="D122" s="39" t="s">
        <v>2054</v>
      </c>
      <c r="E122" s="39" t="s">
        <v>2055</v>
      </c>
      <c r="F122" s="39" t="s">
        <v>15290</v>
      </c>
      <c r="G122">
        <v>4</v>
      </c>
      <c r="H122">
        <v>26</v>
      </c>
      <c r="I122" s="39" t="s">
        <v>27006</v>
      </c>
      <c r="J122" s="39" t="s">
        <v>27007</v>
      </c>
      <c r="K122" s="39" t="s">
        <v>27008</v>
      </c>
      <c r="L122" s="39" t="s">
        <v>27009</v>
      </c>
      <c r="M122" s="39" t="s">
        <v>26546</v>
      </c>
      <c r="N122" s="39" t="s">
        <v>26547</v>
      </c>
      <c r="O122" s="39" t="s">
        <v>26548</v>
      </c>
      <c r="P122" s="39" t="s">
        <v>26549</v>
      </c>
      <c r="Q122" s="39" t="s">
        <v>26550</v>
      </c>
      <c r="R122" s="39" t="s">
        <v>25676</v>
      </c>
      <c r="S122" s="39" t="s">
        <v>20592</v>
      </c>
      <c r="T122" s="39" t="s">
        <v>16918</v>
      </c>
      <c r="U122" s="39" t="s">
        <v>14233</v>
      </c>
      <c r="V122" s="39" t="s">
        <v>26135</v>
      </c>
      <c r="W122" s="39" t="s">
        <v>25840</v>
      </c>
      <c r="X122" s="39" t="s">
        <v>27010</v>
      </c>
      <c r="Y122" s="39" t="s">
        <v>27011</v>
      </c>
      <c r="Z122" s="39" t="s">
        <v>27012</v>
      </c>
    </row>
    <row r="123" spans="1:26" x14ac:dyDescent="0.3">
      <c r="A123">
        <v>122</v>
      </c>
      <c r="B123" s="1">
        <v>45828.534479166665</v>
      </c>
      <c r="C123" s="1">
        <v>45828.554803240739</v>
      </c>
      <c r="D123" s="39" t="s">
        <v>2348</v>
      </c>
      <c r="E123" s="39" t="s">
        <v>2349</v>
      </c>
      <c r="F123" s="39" t="s">
        <v>2349</v>
      </c>
      <c r="G123">
        <v>12</v>
      </c>
      <c r="H123">
        <v>34</v>
      </c>
      <c r="I123" s="39" t="s">
        <v>27013</v>
      </c>
      <c r="J123" s="39" t="s">
        <v>26543</v>
      </c>
      <c r="K123" s="39" t="s">
        <v>27014</v>
      </c>
      <c r="L123" s="39" t="s">
        <v>27015</v>
      </c>
      <c r="M123" s="39" t="s">
        <v>27016</v>
      </c>
      <c r="N123" s="39" t="s">
        <v>27017</v>
      </c>
      <c r="O123" s="39" t="s">
        <v>27018</v>
      </c>
      <c r="P123" s="39" t="s">
        <v>27019</v>
      </c>
      <c r="Q123" s="39" t="s">
        <v>27020</v>
      </c>
      <c r="R123" s="39" t="s">
        <v>27021</v>
      </c>
      <c r="S123" s="39" t="s">
        <v>27022</v>
      </c>
      <c r="T123" s="39" t="s">
        <v>27023</v>
      </c>
      <c r="U123" s="39" t="s">
        <v>27024</v>
      </c>
      <c r="V123" s="39" t="s">
        <v>26976</v>
      </c>
      <c r="W123" s="39" t="s">
        <v>27025</v>
      </c>
      <c r="X123" s="39" t="s">
        <v>26052</v>
      </c>
      <c r="Y123" s="39" t="s">
        <v>27026</v>
      </c>
      <c r="Z123" s="39" t="s">
        <v>27027</v>
      </c>
    </row>
    <row r="124" spans="1:26" x14ac:dyDescent="0.3">
      <c r="A124">
        <v>123</v>
      </c>
      <c r="B124" s="1">
        <v>45828.535671296297</v>
      </c>
      <c r="C124" s="1">
        <v>45828.555046296293</v>
      </c>
      <c r="D124" s="39" t="s">
        <v>2616</v>
      </c>
      <c r="E124" s="39" t="s">
        <v>2617</v>
      </c>
      <c r="F124" s="39" t="s">
        <v>6422</v>
      </c>
      <c r="G124">
        <v>12</v>
      </c>
      <c r="H124">
        <v>38</v>
      </c>
      <c r="I124" s="39" t="s">
        <v>27028</v>
      </c>
      <c r="J124" s="39" t="s">
        <v>27029</v>
      </c>
      <c r="K124" s="39" t="s">
        <v>27030</v>
      </c>
      <c r="L124" s="39" t="s">
        <v>27031</v>
      </c>
      <c r="M124" s="39" t="s">
        <v>27032</v>
      </c>
      <c r="N124" s="39" t="s">
        <v>26116</v>
      </c>
      <c r="O124" s="39" t="s">
        <v>27033</v>
      </c>
      <c r="P124" s="39" t="s">
        <v>27034</v>
      </c>
      <c r="Q124" s="39" t="s">
        <v>27035</v>
      </c>
      <c r="R124" s="39" t="s">
        <v>26019</v>
      </c>
      <c r="S124" s="39" t="s">
        <v>26020</v>
      </c>
      <c r="T124" s="39" t="s">
        <v>26034</v>
      </c>
      <c r="U124" s="39" t="s">
        <v>14233</v>
      </c>
      <c r="V124" s="39" t="s">
        <v>27002</v>
      </c>
      <c r="W124" s="39" t="s">
        <v>27036</v>
      </c>
      <c r="X124" s="39" t="s">
        <v>26841</v>
      </c>
      <c r="Y124" s="39" t="s">
        <v>27037</v>
      </c>
      <c r="Z124" s="39" t="s">
        <v>27038</v>
      </c>
    </row>
    <row r="125" spans="1:26" x14ac:dyDescent="0.3">
      <c r="A125">
        <v>124</v>
      </c>
      <c r="B125" s="1">
        <v>45828.54859953704</v>
      </c>
      <c r="C125" s="1">
        <v>45828.555069444446</v>
      </c>
      <c r="D125" s="39" t="s">
        <v>2596</v>
      </c>
      <c r="E125" s="39" t="s">
        <v>2597</v>
      </c>
      <c r="F125" s="39" t="s">
        <v>22494</v>
      </c>
      <c r="G125">
        <v>12</v>
      </c>
      <c r="H125">
        <v>1</v>
      </c>
      <c r="I125" s="39" t="s">
        <v>27039</v>
      </c>
      <c r="J125" s="39" t="s">
        <v>26543</v>
      </c>
      <c r="K125" s="39" t="s">
        <v>27030</v>
      </c>
      <c r="L125" s="39" t="s">
        <v>27031</v>
      </c>
      <c r="M125" s="39" t="s">
        <v>27032</v>
      </c>
      <c r="N125" s="39" t="s">
        <v>26116</v>
      </c>
      <c r="O125" s="39" t="s">
        <v>27033</v>
      </c>
      <c r="P125" s="39" t="s">
        <v>27034</v>
      </c>
      <c r="Q125" s="39" t="s">
        <v>27035</v>
      </c>
      <c r="R125" s="39" t="s">
        <v>26878</v>
      </c>
      <c r="S125" s="39" t="s">
        <v>27040</v>
      </c>
      <c r="T125" s="39" t="s">
        <v>26034</v>
      </c>
      <c r="U125" s="39" t="s">
        <v>14233</v>
      </c>
      <c r="V125" s="39" t="s">
        <v>27002</v>
      </c>
      <c r="W125" s="39" t="s">
        <v>27036</v>
      </c>
      <c r="X125" s="39" t="s">
        <v>26841</v>
      </c>
      <c r="Y125" s="39" t="s">
        <v>27037</v>
      </c>
      <c r="Z125" s="39" t="s">
        <v>27038</v>
      </c>
    </row>
    <row r="126" spans="1:26" x14ac:dyDescent="0.3">
      <c r="A126">
        <v>125</v>
      </c>
      <c r="B126" s="1">
        <v>45828.544699074075</v>
      </c>
      <c r="C126" s="1">
        <v>45828.555636574078</v>
      </c>
      <c r="D126" s="39" t="s">
        <v>2417</v>
      </c>
      <c r="E126" s="39" t="s">
        <v>2418</v>
      </c>
      <c r="F126" s="39" t="s">
        <v>2419</v>
      </c>
      <c r="G126">
        <v>12</v>
      </c>
      <c r="H126">
        <v>22</v>
      </c>
      <c r="I126" s="39" t="s">
        <v>27041</v>
      </c>
      <c r="J126" s="39" t="s">
        <v>27042</v>
      </c>
      <c r="K126" s="39" t="s">
        <v>27030</v>
      </c>
      <c r="L126" s="39" t="s">
        <v>27043</v>
      </c>
      <c r="M126" s="39" t="s">
        <v>27032</v>
      </c>
      <c r="N126" s="39" t="s">
        <v>27044</v>
      </c>
      <c r="O126" s="39" t="s">
        <v>27045</v>
      </c>
      <c r="P126" s="39" t="s">
        <v>27046</v>
      </c>
      <c r="Q126" s="39" t="s">
        <v>27035</v>
      </c>
      <c r="R126" s="39" t="s">
        <v>26019</v>
      </c>
      <c r="S126" s="39" t="s">
        <v>26020</v>
      </c>
      <c r="T126" s="39" t="s">
        <v>27047</v>
      </c>
      <c r="U126" s="39" t="s">
        <v>14233</v>
      </c>
      <c r="V126" s="39" t="s">
        <v>27002</v>
      </c>
      <c r="W126" s="39" t="s">
        <v>27036</v>
      </c>
      <c r="X126" s="39" t="s">
        <v>26052</v>
      </c>
      <c r="Y126" s="39" t="s">
        <v>27048</v>
      </c>
      <c r="Z126" s="39" t="s">
        <v>27049</v>
      </c>
    </row>
    <row r="127" spans="1:26" x14ac:dyDescent="0.3">
      <c r="A127">
        <v>126</v>
      </c>
      <c r="B127" s="1">
        <v>45828.534537037034</v>
      </c>
      <c r="C127" s="1">
        <v>45828.556041666663</v>
      </c>
      <c r="D127" s="39" t="s">
        <v>2371</v>
      </c>
      <c r="E127" s="39" t="s">
        <v>2372</v>
      </c>
      <c r="F127" s="39" t="s">
        <v>2372</v>
      </c>
      <c r="G127">
        <v>12</v>
      </c>
      <c r="H127">
        <v>11</v>
      </c>
      <c r="I127" s="39" t="s">
        <v>25676</v>
      </c>
      <c r="J127" s="39" t="s">
        <v>27050</v>
      </c>
      <c r="K127" s="39" t="s">
        <v>26867</v>
      </c>
      <c r="L127" s="39" t="s">
        <v>27051</v>
      </c>
      <c r="M127" s="39" t="s">
        <v>27052</v>
      </c>
      <c r="N127" s="39" t="s">
        <v>27053</v>
      </c>
      <c r="O127" s="39" t="s">
        <v>27054</v>
      </c>
      <c r="P127" s="39" t="s">
        <v>27055</v>
      </c>
      <c r="Q127" s="39" t="s">
        <v>27056</v>
      </c>
      <c r="R127" s="39" t="s">
        <v>27057</v>
      </c>
      <c r="S127" s="39" t="s">
        <v>27058</v>
      </c>
      <c r="T127" s="39" t="s">
        <v>27059</v>
      </c>
      <c r="U127" s="39" t="s">
        <v>27060</v>
      </c>
      <c r="V127" s="39" t="s">
        <v>27002</v>
      </c>
      <c r="W127" s="39" t="s">
        <v>26052</v>
      </c>
      <c r="X127" s="39" t="s">
        <v>26052</v>
      </c>
      <c r="Y127" s="39" t="s">
        <v>27061</v>
      </c>
      <c r="Z127" s="39" t="s">
        <v>27062</v>
      </c>
    </row>
    <row r="128" spans="1:26" x14ac:dyDescent="0.3">
      <c r="A128">
        <v>127</v>
      </c>
      <c r="B128" s="1">
        <v>45828.543692129628</v>
      </c>
      <c r="C128" s="1">
        <v>45828.556435185186</v>
      </c>
      <c r="D128" s="39" t="s">
        <v>2164</v>
      </c>
      <c r="E128" s="39" t="s">
        <v>2165</v>
      </c>
      <c r="F128" s="39" t="s">
        <v>6015</v>
      </c>
      <c r="G128">
        <v>4</v>
      </c>
      <c r="H128">
        <v>7</v>
      </c>
      <c r="I128" s="39" t="s">
        <v>25676</v>
      </c>
      <c r="J128" s="39" t="s">
        <v>27063</v>
      </c>
      <c r="K128" s="39" t="s">
        <v>27064</v>
      </c>
      <c r="L128" s="39" t="s">
        <v>27065</v>
      </c>
      <c r="M128" s="39" t="s">
        <v>27066</v>
      </c>
      <c r="N128" s="39" t="s">
        <v>25809</v>
      </c>
      <c r="O128" s="39" t="s">
        <v>27067</v>
      </c>
      <c r="P128" s="39" t="s">
        <v>27068</v>
      </c>
      <c r="Q128" s="39" t="s">
        <v>27069</v>
      </c>
      <c r="R128" s="39" t="s">
        <v>27070</v>
      </c>
      <c r="S128" s="39" t="s">
        <v>27071</v>
      </c>
      <c r="T128" s="39" t="s">
        <v>27072</v>
      </c>
      <c r="U128" s="39" t="s">
        <v>27073</v>
      </c>
      <c r="V128" s="39" t="s">
        <v>26135</v>
      </c>
      <c r="W128" s="39" t="s">
        <v>27074</v>
      </c>
      <c r="X128" s="39" t="s">
        <v>26052</v>
      </c>
      <c r="Y128" s="39" t="s">
        <v>27075</v>
      </c>
      <c r="Z128" s="39" t="s">
        <v>27074</v>
      </c>
    </row>
    <row r="129" spans="1:26" x14ac:dyDescent="0.3">
      <c r="A129">
        <v>128</v>
      </c>
      <c r="B129" s="1">
        <v>45828.554212962961</v>
      </c>
      <c r="C129" s="1">
        <v>45828.558715277781</v>
      </c>
      <c r="D129" s="39" t="s">
        <v>2393</v>
      </c>
      <c r="E129" s="39" t="s">
        <v>2394</v>
      </c>
      <c r="F129" s="39" t="s">
        <v>6342</v>
      </c>
      <c r="G129">
        <v>12</v>
      </c>
      <c r="H129">
        <v>29</v>
      </c>
      <c r="I129" s="39" t="s">
        <v>314</v>
      </c>
      <c r="J129" s="39" t="s">
        <v>27076</v>
      </c>
      <c r="K129" s="39" t="s">
        <v>27077</v>
      </c>
      <c r="L129" s="39" t="s">
        <v>27078</v>
      </c>
      <c r="M129" s="39" t="s">
        <v>27079</v>
      </c>
      <c r="N129" s="39" t="s">
        <v>26635</v>
      </c>
      <c r="O129" s="39" t="s">
        <v>27080</v>
      </c>
      <c r="P129" s="39" t="s">
        <v>27081</v>
      </c>
      <c r="Q129" s="39" t="s">
        <v>27082</v>
      </c>
      <c r="R129" s="39" t="s">
        <v>16918</v>
      </c>
      <c r="S129" s="39" t="s">
        <v>27083</v>
      </c>
      <c r="T129" s="39" t="s">
        <v>27084</v>
      </c>
      <c r="U129" s="39" t="s">
        <v>27085</v>
      </c>
      <c r="V129" s="39" t="s">
        <v>27086</v>
      </c>
      <c r="W129" s="39" t="s">
        <v>27087</v>
      </c>
      <c r="X129" s="39" t="s">
        <v>26136</v>
      </c>
      <c r="Y129" s="39" t="s">
        <v>27088</v>
      </c>
      <c r="Z129" s="39" t="s">
        <v>27089</v>
      </c>
    </row>
    <row r="130" spans="1:26" x14ac:dyDescent="0.3">
      <c r="A130">
        <v>129</v>
      </c>
      <c r="B130" s="1">
        <v>45828.534421296295</v>
      </c>
      <c r="C130" s="1">
        <v>45828.563287037039</v>
      </c>
      <c r="D130" s="39" t="s">
        <v>2426</v>
      </c>
      <c r="E130" s="39" t="s">
        <v>2427</v>
      </c>
      <c r="F130" s="39" t="s">
        <v>27090</v>
      </c>
      <c r="G130">
        <v>12</v>
      </c>
      <c r="H130">
        <v>27</v>
      </c>
      <c r="I130" s="39" t="s">
        <v>25676</v>
      </c>
      <c r="J130" s="39" t="s">
        <v>27091</v>
      </c>
      <c r="K130" s="39" t="s">
        <v>27092</v>
      </c>
      <c r="L130" s="39" t="s">
        <v>27093</v>
      </c>
      <c r="M130" s="39" t="s">
        <v>27094</v>
      </c>
      <c r="N130" s="39" t="s">
        <v>27095</v>
      </c>
      <c r="O130" s="39" t="s">
        <v>27096</v>
      </c>
      <c r="P130" s="39" t="s">
        <v>27097</v>
      </c>
      <c r="Q130" s="39" t="s">
        <v>27098</v>
      </c>
      <c r="R130" s="39" t="s">
        <v>27099</v>
      </c>
      <c r="S130" s="39" t="s">
        <v>27100</v>
      </c>
      <c r="T130" s="39" t="s">
        <v>27101</v>
      </c>
      <c r="U130" s="39" t="s">
        <v>27102</v>
      </c>
      <c r="V130" s="39" t="s">
        <v>26135</v>
      </c>
      <c r="W130" s="39" t="s">
        <v>27103</v>
      </c>
      <c r="X130" s="39" t="s">
        <v>26841</v>
      </c>
      <c r="Y130" s="39" t="s">
        <v>27104</v>
      </c>
      <c r="Z130" s="39" t="s">
        <v>27105</v>
      </c>
    </row>
    <row r="131" spans="1:26" x14ac:dyDescent="0.3">
      <c r="A131">
        <v>130</v>
      </c>
      <c r="B131" s="1">
        <v>45828.561678240738</v>
      </c>
      <c r="C131" s="1">
        <v>45828.564710648148</v>
      </c>
      <c r="D131" s="39" t="s">
        <v>2307</v>
      </c>
      <c r="E131" s="39" t="s">
        <v>2308</v>
      </c>
      <c r="F131" s="39" t="s">
        <v>2309</v>
      </c>
      <c r="G131">
        <v>12</v>
      </c>
      <c r="H131">
        <v>37</v>
      </c>
      <c r="I131" s="39" t="s">
        <v>25676</v>
      </c>
      <c r="J131" s="39" t="s">
        <v>26866</v>
      </c>
      <c r="K131" s="39" t="s">
        <v>27106</v>
      </c>
      <c r="L131" s="39" t="s">
        <v>27093</v>
      </c>
      <c r="M131" s="39" t="s">
        <v>27107</v>
      </c>
      <c r="N131" s="39" t="s">
        <v>26635</v>
      </c>
      <c r="O131" s="39" t="s">
        <v>27108</v>
      </c>
      <c r="P131" s="39" t="s">
        <v>27081</v>
      </c>
      <c r="Q131" s="39" t="s">
        <v>27109</v>
      </c>
      <c r="R131" s="39" t="s">
        <v>27110</v>
      </c>
      <c r="S131" s="39" t="s">
        <v>27111</v>
      </c>
      <c r="T131" s="39" t="s">
        <v>27112</v>
      </c>
      <c r="U131" s="39" t="s">
        <v>27113</v>
      </c>
      <c r="V131" s="39" t="s">
        <v>26135</v>
      </c>
      <c r="W131" s="39" t="s">
        <v>26614</v>
      </c>
      <c r="X131" s="39" t="s">
        <v>26841</v>
      </c>
      <c r="Y131" s="39" t="s">
        <v>27114</v>
      </c>
      <c r="Z131" s="39" t="s">
        <v>27115</v>
      </c>
    </row>
    <row r="132" spans="1:26" x14ac:dyDescent="0.3">
      <c r="A132">
        <v>131</v>
      </c>
      <c r="B132" s="1">
        <v>45828.534398148149</v>
      </c>
      <c r="C132" s="1">
        <v>45828.564768518518</v>
      </c>
      <c r="D132" s="39" t="s">
        <v>2458</v>
      </c>
      <c r="E132" s="39" t="s">
        <v>2459</v>
      </c>
      <c r="F132" s="39" t="s">
        <v>2460</v>
      </c>
      <c r="G132">
        <v>12</v>
      </c>
      <c r="H132">
        <v>20</v>
      </c>
      <c r="I132" s="39" t="s">
        <v>25676</v>
      </c>
      <c r="J132" s="39" t="s">
        <v>26866</v>
      </c>
      <c r="K132" s="39" t="s">
        <v>27116</v>
      </c>
      <c r="L132" s="39" t="s">
        <v>27117</v>
      </c>
      <c r="M132" s="39" t="s">
        <v>27118</v>
      </c>
      <c r="N132" s="39" t="s">
        <v>27119</v>
      </c>
      <c r="O132" s="39" t="s">
        <v>26520</v>
      </c>
      <c r="P132" s="39" t="s">
        <v>27055</v>
      </c>
      <c r="Q132" s="39" t="s">
        <v>27120</v>
      </c>
      <c r="R132" s="39" t="s">
        <v>27121</v>
      </c>
      <c r="S132" s="39" t="s">
        <v>27122</v>
      </c>
      <c r="T132" s="39" t="s">
        <v>27123</v>
      </c>
      <c r="U132" s="39" t="s">
        <v>27124</v>
      </c>
      <c r="V132" s="39" t="s">
        <v>26135</v>
      </c>
      <c r="W132" s="39" t="s">
        <v>26052</v>
      </c>
      <c r="X132" s="39" t="s">
        <v>26052</v>
      </c>
      <c r="Y132" s="39" t="s">
        <v>27125</v>
      </c>
      <c r="Z132" s="39" t="s">
        <v>27126</v>
      </c>
    </row>
    <row r="133" spans="1:26" x14ac:dyDescent="0.3">
      <c r="A133">
        <v>132</v>
      </c>
      <c r="B133" s="1">
        <v>45828.562754629631</v>
      </c>
      <c r="C133" s="1">
        <v>45828.600439814814</v>
      </c>
      <c r="D133" s="39" t="s">
        <v>2607</v>
      </c>
      <c r="E133" s="39" t="s">
        <v>2608</v>
      </c>
      <c r="F133" s="39" t="s">
        <v>2608</v>
      </c>
      <c r="G133">
        <v>12</v>
      </c>
      <c r="H133">
        <v>28</v>
      </c>
      <c r="I133" s="39" t="s">
        <v>27127</v>
      </c>
      <c r="J133" s="39" t="s">
        <v>27128</v>
      </c>
      <c r="K133" s="39" t="s">
        <v>27129</v>
      </c>
      <c r="L133" s="39" t="s">
        <v>27130</v>
      </c>
      <c r="M133" s="39" t="s">
        <v>27131</v>
      </c>
      <c r="N133" s="39" t="s">
        <v>25809</v>
      </c>
      <c r="O133" s="39" t="s">
        <v>27132</v>
      </c>
      <c r="P133" s="39" t="s">
        <v>27133</v>
      </c>
      <c r="Q133" s="39" t="s">
        <v>27134</v>
      </c>
      <c r="R133" s="39" t="s">
        <v>26019</v>
      </c>
      <c r="S133" s="39" t="s">
        <v>26020</v>
      </c>
      <c r="T133" s="39" t="s">
        <v>26034</v>
      </c>
      <c r="U133" s="39" t="s">
        <v>14233</v>
      </c>
      <c r="V133" s="39" t="s">
        <v>27135</v>
      </c>
      <c r="W133" s="39" t="s">
        <v>27136</v>
      </c>
      <c r="X133" s="39" t="s">
        <v>26841</v>
      </c>
      <c r="Y133" s="39" t="s">
        <v>27137</v>
      </c>
      <c r="Z133" s="39" t="s">
        <v>27138</v>
      </c>
    </row>
    <row r="134" spans="1:26" x14ac:dyDescent="0.3">
      <c r="A134">
        <v>133</v>
      </c>
      <c r="B134" s="1">
        <v>45828.605416666665</v>
      </c>
      <c r="C134" s="1">
        <v>45828.612638888888</v>
      </c>
      <c r="D134" s="39" t="s">
        <v>2552</v>
      </c>
      <c r="E134" s="39" t="s">
        <v>2553</v>
      </c>
      <c r="F134" s="39" t="s">
        <v>2554</v>
      </c>
      <c r="G134">
        <v>9</v>
      </c>
      <c r="H134">
        <v>35</v>
      </c>
      <c r="I134" s="39" t="s">
        <v>27139</v>
      </c>
      <c r="J134" s="39" t="s">
        <v>27140</v>
      </c>
      <c r="K134" s="39" t="s">
        <v>27141</v>
      </c>
      <c r="L134" s="39" t="s">
        <v>27142</v>
      </c>
      <c r="M134" s="39" t="s">
        <v>27143</v>
      </c>
      <c r="N134" s="39" t="s">
        <v>25809</v>
      </c>
      <c r="O134" s="39" t="s">
        <v>27144</v>
      </c>
      <c r="P134" s="39" t="s">
        <v>27145</v>
      </c>
      <c r="Q134" s="39" t="s">
        <v>27146</v>
      </c>
      <c r="R134" s="39" t="s">
        <v>27147</v>
      </c>
      <c r="S134" s="39" t="s">
        <v>27148</v>
      </c>
      <c r="T134" s="39" t="s">
        <v>27149</v>
      </c>
      <c r="U134" s="39" t="s">
        <v>27150</v>
      </c>
      <c r="V134" s="39" t="s">
        <v>26135</v>
      </c>
      <c r="W134" s="39" t="s">
        <v>27151</v>
      </c>
      <c r="X134" s="39" t="s">
        <v>26615</v>
      </c>
      <c r="Y134" s="39" t="s">
        <v>27152</v>
      </c>
      <c r="Z134" s="39" t="s">
        <v>27153</v>
      </c>
    </row>
    <row r="135" spans="1:26" x14ac:dyDescent="0.3">
      <c r="A135">
        <v>134</v>
      </c>
      <c r="B135" s="1">
        <v>45828.619803240741</v>
      </c>
      <c r="C135" s="1">
        <v>45828.624131944445</v>
      </c>
      <c r="D135" s="39" t="s">
        <v>3404</v>
      </c>
      <c r="E135" s="39" t="s">
        <v>3405</v>
      </c>
      <c r="F135" s="39" t="s">
        <v>3405</v>
      </c>
      <c r="G135">
        <v>9</v>
      </c>
      <c r="H135">
        <v>22</v>
      </c>
      <c r="I135" s="39" t="s">
        <v>26781</v>
      </c>
      <c r="J135" s="39" t="s">
        <v>27154</v>
      </c>
      <c r="K135" s="39" t="s">
        <v>27155</v>
      </c>
      <c r="L135" s="39" t="s">
        <v>27156</v>
      </c>
      <c r="M135" s="39" t="s">
        <v>27157</v>
      </c>
      <c r="N135" s="39" t="s">
        <v>25798</v>
      </c>
      <c r="O135" s="39" t="s">
        <v>26786</v>
      </c>
      <c r="P135" s="39" t="s">
        <v>27158</v>
      </c>
      <c r="Q135" s="39" t="s">
        <v>27159</v>
      </c>
      <c r="R135" s="39" t="s">
        <v>20990</v>
      </c>
      <c r="S135" s="39" t="s">
        <v>22096</v>
      </c>
      <c r="T135" s="39" t="s">
        <v>26776</v>
      </c>
      <c r="U135" s="39" t="s">
        <v>25777</v>
      </c>
      <c r="V135" s="39" t="s">
        <v>26777</v>
      </c>
      <c r="W135" s="39" t="s">
        <v>27160</v>
      </c>
      <c r="X135" s="39" t="s">
        <v>26052</v>
      </c>
      <c r="Y135" s="39" t="s">
        <v>26779</v>
      </c>
      <c r="Z135" s="39" t="s">
        <v>27161</v>
      </c>
    </row>
    <row r="136" spans="1:26" x14ac:dyDescent="0.3">
      <c r="A136">
        <v>135</v>
      </c>
      <c r="B136" s="1">
        <v>45828.646851851852</v>
      </c>
      <c r="C136" s="1">
        <v>45828.647164351853</v>
      </c>
      <c r="D136" s="39" t="s">
        <v>2485</v>
      </c>
      <c r="E136" s="39" t="s">
        <v>2486</v>
      </c>
      <c r="F136" s="39" t="s">
        <v>17593</v>
      </c>
      <c r="G136">
        <v>9</v>
      </c>
      <c r="H136">
        <v>28</v>
      </c>
      <c r="I136" s="39" t="s">
        <v>27162</v>
      </c>
      <c r="J136" s="39" t="s">
        <v>27163</v>
      </c>
      <c r="K136" s="39" t="s">
        <v>27164</v>
      </c>
      <c r="L136" s="39" t="s">
        <v>27165</v>
      </c>
      <c r="M136" s="39" t="s">
        <v>27166</v>
      </c>
      <c r="N136" s="39" t="s">
        <v>26635</v>
      </c>
      <c r="O136" s="39" t="s">
        <v>27167</v>
      </c>
      <c r="P136" s="39" t="s">
        <v>27168</v>
      </c>
      <c r="Q136" s="39" t="s">
        <v>27169</v>
      </c>
      <c r="R136" s="39" t="s">
        <v>26972</v>
      </c>
      <c r="S136" s="39" t="s">
        <v>27170</v>
      </c>
      <c r="T136" s="39" t="s">
        <v>27171</v>
      </c>
      <c r="U136" s="39" t="s">
        <v>27172</v>
      </c>
      <c r="V136" s="39" t="s">
        <v>26135</v>
      </c>
      <c r="W136" s="39" t="s">
        <v>27173</v>
      </c>
      <c r="X136" s="39" t="s">
        <v>26615</v>
      </c>
      <c r="Y136" s="39" t="s">
        <v>27152</v>
      </c>
      <c r="Z136" s="39" t="s">
        <v>27153</v>
      </c>
    </row>
    <row r="137" spans="1:26" x14ac:dyDescent="0.3">
      <c r="A137">
        <v>136</v>
      </c>
      <c r="B137" s="1">
        <v>45828.818981481483</v>
      </c>
      <c r="C137" s="1">
        <v>45828.856724537036</v>
      </c>
      <c r="D137" s="39" t="s">
        <v>2198</v>
      </c>
      <c r="E137" s="39" t="s">
        <v>2199</v>
      </c>
      <c r="F137" s="39" t="s">
        <v>2199</v>
      </c>
      <c r="G137">
        <v>4</v>
      </c>
      <c r="H137">
        <v>8</v>
      </c>
      <c r="I137" s="39" t="s">
        <v>27174</v>
      </c>
      <c r="J137" s="39" t="s">
        <v>26543</v>
      </c>
      <c r="K137" s="39" t="s">
        <v>27175</v>
      </c>
      <c r="L137" s="39" t="s">
        <v>27176</v>
      </c>
      <c r="M137" s="39" t="s">
        <v>27177</v>
      </c>
      <c r="N137" s="39" t="s">
        <v>25809</v>
      </c>
      <c r="O137" s="39" t="s">
        <v>27178</v>
      </c>
      <c r="P137" s="39" t="s">
        <v>27179</v>
      </c>
      <c r="Q137" s="39" t="s">
        <v>27180</v>
      </c>
      <c r="R137" s="39" t="s">
        <v>27181</v>
      </c>
      <c r="S137" s="39" t="s">
        <v>27182</v>
      </c>
      <c r="T137" s="39" t="s">
        <v>27183</v>
      </c>
      <c r="U137" s="39" t="s">
        <v>27184</v>
      </c>
      <c r="V137" s="39" t="s">
        <v>27086</v>
      </c>
      <c r="W137" s="39" t="s">
        <v>27185</v>
      </c>
      <c r="X137" s="39" t="s">
        <v>26052</v>
      </c>
      <c r="Y137" s="39" t="s">
        <v>27186</v>
      </c>
      <c r="Z137" s="39" t="s">
        <v>27185</v>
      </c>
    </row>
    <row r="138" spans="1:26" x14ac:dyDescent="0.3">
      <c r="A138">
        <v>137</v>
      </c>
      <c r="B138" s="1">
        <v>45828.908136574071</v>
      </c>
      <c r="C138" s="1">
        <v>45828.916539351849</v>
      </c>
      <c r="D138" s="39" t="s">
        <v>2033</v>
      </c>
      <c r="E138" s="39" t="s">
        <v>2034</v>
      </c>
      <c r="F138" s="39" t="s">
        <v>2035</v>
      </c>
      <c r="G138">
        <v>4</v>
      </c>
      <c r="H138">
        <v>23</v>
      </c>
      <c r="I138" s="39" t="s">
        <v>27187</v>
      </c>
      <c r="J138" s="39" t="s">
        <v>27188</v>
      </c>
      <c r="K138" s="39" t="s">
        <v>27189</v>
      </c>
      <c r="L138" s="39" t="s">
        <v>26751</v>
      </c>
      <c r="M138" s="39" t="s">
        <v>27190</v>
      </c>
      <c r="N138" s="39" t="s">
        <v>27191</v>
      </c>
      <c r="O138" s="39" t="s">
        <v>27192</v>
      </c>
      <c r="P138" s="39" t="s">
        <v>27193</v>
      </c>
      <c r="Q138" s="39" t="s">
        <v>27194</v>
      </c>
      <c r="R138" s="39" t="s">
        <v>25676</v>
      </c>
      <c r="S138" s="39" t="s">
        <v>27195</v>
      </c>
      <c r="T138" s="39" t="s">
        <v>16918</v>
      </c>
      <c r="U138" s="39" t="s">
        <v>14233</v>
      </c>
      <c r="V138" s="39" t="s">
        <v>26135</v>
      </c>
      <c r="W138" s="39" t="s">
        <v>25840</v>
      </c>
      <c r="X138" s="39" t="s">
        <v>27010</v>
      </c>
      <c r="Y138" s="39" t="s">
        <v>27196</v>
      </c>
      <c r="Z138" s="39" t="s">
        <v>27197</v>
      </c>
    </row>
    <row r="139" spans="1:26" x14ac:dyDescent="0.3">
      <c r="A139">
        <v>138</v>
      </c>
      <c r="B139" s="1">
        <v>45828.93136574074</v>
      </c>
      <c r="C139" s="1">
        <v>45828.939687500002</v>
      </c>
      <c r="D139" s="39" t="s">
        <v>2496</v>
      </c>
      <c r="E139" s="39" t="s">
        <v>2497</v>
      </c>
      <c r="F139" s="39" t="s">
        <v>5984</v>
      </c>
      <c r="G139">
        <v>9</v>
      </c>
      <c r="H139">
        <v>26</v>
      </c>
      <c r="I139" s="39" t="s">
        <v>27198</v>
      </c>
      <c r="J139" s="39" t="s">
        <v>27199</v>
      </c>
      <c r="K139" s="39" t="s">
        <v>27200</v>
      </c>
      <c r="L139" s="39" t="s">
        <v>27201</v>
      </c>
      <c r="M139" s="39" t="s">
        <v>27202</v>
      </c>
      <c r="N139" s="39" t="s">
        <v>26635</v>
      </c>
      <c r="O139" s="39" t="s">
        <v>27167</v>
      </c>
      <c r="P139" s="39" t="s">
        <v>27203</v>
      </c>
      <c r="Q139" s="39" t="s">
        <v>27204</v>
      </c>
      <c r="R139" s="39" t="s">
        <v>26972</v>
      </c>
      <c r="S139" s="39" t="s">
        <v>27170</v>
      </c>
      <c r="T139" s="39" t="s">
        <v>27171</v>
      </c>
      <c r="U139" s="39" t="s">
        <v>27172</v>
      </c>
      <c r="V139" s="39" t="s">
        <v>26135</v>
      </c>
      <c r="W139" s="39" t="s">
        <v>27205</v>
      </c>
      <c r="X139" s="39" t="s">
        <v>26615</v>
      </c>
      <c r="Y139" s="39" t="s">
        <v>27152</v>
      </c>
      <c r="Z139" s="39" t="s">
        <v>27206</v>
      </c>
    </row>
    <row r="140" spans="1:26" x14ac:dyDescent="0.3">
      <c r="A140">
        <v>139</v>
      </c>
      <c r="B140" s="1">
        <v>45828.920173611114</v>
      </c>
      <c r="C140" s="1">
        <v>45828.94</v>
      </c>
      <c r="D140" s="39" t="s">
        <v>1326</v>
      </c>
      <c r="E140" s="39" t="s">
        <v>1327</v>
      </c>
      <c r="F140" s="39" t="s">
        <v>1328</v>
      </c>
      <c r="G140">
        <v>1</v>
      </c>
      <c r="H140">
        <v>20</v>
      </c>
      <c r="I140" s="39" t="s">
        <v>25676</v>
      </c>
      <c r="J140" s="39" t="s">
        <v>27207</v>
      </c>
      <c r="K140" s="39" t="s">
        <v>27208</v>
      </c>
      <c r="L140" s="39" t="s">
        <v>27209</v>
      </c>
      <c r="M140" s="39" t="s">
        <v>27210</v>
      </c>
      <c r="N140" s="39" t="s">
        <v>27119</v>
      </c>
      <c r="O140" s="39" t="s">
        <v>27211</v>
      </c>
      <c r="P140" s="39" t="s">
        <v>27212</v>
      </c>
      <c r="Q140" s="39" t="s">
        <v>27213</v>
      </c>
      <c r="R140" s="39" t="s">
        <v>27214</v>
      </c>
      <c r="S140" s="39" t="s">
        <v>27215</v>
      </c>
      <c r="T140" s="39" t="s">
        <v>27216</v>
      </c>
      <c r="U140" s="39" t="s">
        <v>27217</v>
      </c>
      <c r="V140" s="39" t="s">
        <v>27218</v>
      </c>
      <c r="W140" s="39" t="s">
        <v>27219</v>
      </c>
      <c r="X140" s="39" t="s">
        <v>27220</v>
      </c>
      <c r="Y140" s="39" t="s">
        <v>27221</v>
      </c>
      <c r="Z140" s="39" t="s">
        <v>27222</v>
      </c>
    </row>
    <row r="141" spans="1:26" x14ac:dyDescent="0.3">
      <c r="A141">
        <v>140</v>
      </c>
      <c r="B141" s="1">
        <v>45829.358831018515</v>
      </c>
      <c r="C141" s="1">
        <v>45829.362037037034</v>
      </c>
      <c r="D141" s="39" t="s">
        <v>682</v>
      </c>
      <c r="E141" s="39" t="s">
        <v>683</v>
      </c>
      <c r="F141" s="39" t="s">
        <v>683</v>
      </c>
      <c r="G141">
        <v>10</v>
      </c>
      <c r="H141">
        <v>25</v>
      </c>
      <c r="I141" s="39" t="s">
        <v>27223</v>
      </c>
      <c r="J141" s="39" t="s">
        <v>27224</v>
      </c>
      <c r="K141" s="39" t="s">
        <v>27225</v>
      </c>
      <c r="L141" s="39" t="s">
        <v>27226</v>
      </c>
      <c r="M141" s="39" t="s">
        <v>27227</v>
      </c>
      <c r="N141" s="39" t="s">
        <v>27228</v>
      </c>
      <c r="O141" s="39" t="s">
        <v>27229</v>
      </c>
      <c r="P141" s="39" t="s">
        <v>25964</v>
      </c>
      <c r="Q141" s="39" t="s">
        <v>27230</v>
      </c>
      <c r="R141" s="39" t="s">
        <v>27231</v>
      </c>
      <c r="S141" s="39" t="s">
        <v>27232</v>
      </c>
      <c r="T141" s="39" t="s">
        <v>27233</v>
      </c>
      <c r="U141" s="39" t="s">
        <v>27234</v>
      </c>
      <c r="V141" s="39" t="s">
        <v>26135</v>
      </c>
      <c r="W141" s="39" t="s">
        <v>27235</v>
      </c>
      <c r="X141" s="39" t="s">
        <v>26615</v>
      </c>
      <c r="Y141" s="39" t="s">
        <v>27236</v>
      </c>
      <c r="Z141" s="39" t="s">
        <v>27237</v>
      </c>
    </row>
    <row r="142" spans="1:26" x14ac:dyDescent="0.3">
      <c r="A142">
        <v>141</v>
      </c>
      <c r="B142" s="1">
        <v>45829.584803240738</v>
      </c>
      <c r="C142" s="1">
        <v>45829.59270833333</v>
      </c>
      <c r="D142" s="39" t="s">
        <v>1987</v>
      </c>
      <c r="E142" s="39" t="s">
        <v>1988</v>
      </c>
      <c r="F142" s="39" t="s">
        <v>1988</v>
      </c>
      <c r="G142">
        <v>4</v>
      </c>
      <c r="H142">
        <v>34</v>
      </c>
      <c r="I142" s="39" t="s">
        <v>314</v>
      </c>
      <c r="J142" s="39" t="s">
        <v>27238</v>
      </c>
      <c r="K142" s="39" t="s">
        <v>27239</v>
      </c>
      <c r="L142" s="39" t="s">
        <v>27240</v>
      </c>
      <c r="M142" s="39" t="s">
        <v>27241</v>
      </c>
      <c r="N142" s="39" t="s">
        <v>26059</v>
      </c>
      <c r="O142" s="39" t="s">
        <v>27242</v>
      </c>
      <c r="P142" s="39" t="s">
        <v>27243</v>
      </c>
      <c r="Q142" s="39" t="s">
        <v>27244</v>
      </c>
      <c r="R142" s="39" t="s">
        <v>26796</v>
      </c>
      <c r="S142" s="39" t="s">
        <v>22024</v>
      </c>
      <c r="T142" s="39" t="s">
        <v>27245</v>
      </c>
      <c r="U142" s="39" t="s">
        <v>27246</v>
      </c>
      <c r="V142" s="39" t="s">
        <v>26135</v>
      </c>
      <c r="W142" s="39" t="s">
        <v>27247</v>
      </c>
      <c r="X142" s="39" t="s">
        <v>26052</v>
      </c>
      <c r="Y142" s="39" t="s">
        <v>27248</v>
      </c>
      <c r="Z142" s="39" t="s">
        <v>27249</v>
      </c>
    </row>
    <row r="143" spans="1:26" x14ac:dyDescent="0.3">
      <c r="A143">
        <v>142</v>
      </c>
      <c r="B143" s="1">
        <v>45829.881435185183</v>
      </c>
      <c r="C143" s="1">
        <v>45829.884479166663</v>
      </c>
      <c r="D143" s="39" t="s">
        <v>1294</v>
      </c>
      <c r="E143" s="39" t="s">
        <v>1295</v>
      </c>
      <c r="F143" s="39" t="s">
        <v>1295</v>
      </c>
      <c r="G143">
        <v>1</v>
      </c>
      <c r="H143">
        <v>3</v>
      </c>
      <c r="I143" s="39" t="s">
        <v>27250</v>
      </c>
      <c r="J143" s="39" t="s">
        <v>27251</v>
      </c>
      <c r="K143" s="39" t="s">
        <v>27252</v>
      </c>
      <c r="L143" s="39" t="s">
        <v>27253</v>
      </c>
      <c r="M143" s="39" t="s">
        <v>27254</v>
      </c>
      <c r="N143" s="39" t="s">
        <v>26635</v>
      </c>
      <c r="O143" s="39" t="s">
        <v>27255</v>
      </c>
      <c r="P143" s="39" t="s">
        <v>27256</v>
      </c>
      <c r="Q143" s="39" t="s">
        <v>27257</v>
      </c>
      <c r="R143" s="39" t="s">
        <v>27258</v>
      </c>
      <c r="S143" s="39" t="s">
        <v>27259</v>
      </c>
      <c r="T143" s="39" t="s">
        <v>27260</v>
      </c>
      <c r="U143" s="39" t="s">
        <v>27261</v>
      </c>
      <c r="V143" s="39" t="s">
        <v>26827</v>
      </c>
      <c r="W143" s="39" t="s">
        <v>27262</v>
      </c>
      <c r="X143" s="39" t="s">
        <v>27263</v>
      </c>
      <c r="Y143" s="39" t="s">
        <v>27264</v>
      </c>
      <c r="Z143" s="39" t="s">
        <v>27265</v>
      </c>
    </row>
    <row r="144" spans="1:26" x14ac:dyDescent="0.3">
      <c r="A144">
        <v>143</v>
      </c>
      <c r="B144" s="1">
        <v>45830.644814814812</v>
      </c>
      <c r="C144" s="1">
        <v>45830.672129629631</v>
      </c>
      <c r="D144" s="39" t="s">
        <v>2045</v>
      </c>
      <c r="E144" s="39" t="s">
        <v>2046</v>
      </c>
      <c r="F144" s="39" t="s">
        <v>2046</v>
      </c>
      <c r="G144">
        <v>4</v>
      </c>
      <c r="H144">
        <v>27</v>
      </c>
      <c r="I144" s="39" t="s">
        <v>25676</v>
      </c>
      <c r="J144" s="39" t="s">
        <v>27266</v>
      </c>
      <c r="K144" s="39" t="s">
        <v>27267</v>
      </c>
      <c r="L144" s="39" t="s">
        <v>27268</v>
      </c>
      <c r="M144" s="39" t="s">
        <v>27269</v>
      </c>
      <c r="N144" s="39" t="s">
        <v>25754</v>
      </c>
      <c r="O144" s="39" t="s">
        <v>27270</v>
      </c>
      <c r="P144" s="39" t="s">
        <v>27271</v>
      </c>
      <c r="Q144" s="39" t="s">
        <v>27272</v>
      </c>
      <c r="R144" s="39" t="s">
        <v>27273</v>
      </c>
      <c r="S144" s="39" t="s">
        <v>27274</v>
      </c>
      <c r="T144" s="39" t="s">
        <v>27275</v>
      </c>
      <c r="U144" s="39" t="s">
        <v>27276</v>
      </c>
      <c r="V144" s="39" t="s">
        <v>26135</v>
      </c>
      <c r="W144" s="39" t="s">
        <v>27277</v>
      </c>
      <c r="X144" s="39" t="s">
        <v>27278</v>
      </c>
      <c r="Y144" s="39" t="s">
        <v>27279</v>
      </c>
      <c r="Z144" s="39" t="s">
        <v>27280</v>
      </c>
    </row>
    <row r="145" spans="1:26" x14ac:dyDescent="0.3">
      <c r="A145">
        <v>144</v>
      </c>
      <c r="B145" s="1">
        <v>45830.672372685185</v>
      </c>
      <c r="C145" s="1">
        <v>45830.672430555554</v>
      </c>
      <c r="D145" s="39" t="s">
        <v>2024</v>
      </c>
      <c r="E145" s="39" t="s">
        <v>2025</v>
      </c>
      <c r="F145" s="39" t="s">
        <v>2025</v>
      </c>
      <c r="G145">
        <v>4</v>
      </c>
      <c r="H145">
        <v>28</v>
      </c>
      <c r="I145" s="39" t="s">
        <v>25676</v>
      </c>
      <c r="J145" s="39" t="s">
        <v>27281</v>
      </c>
      <c r="K145" s="39" t="s">
        <v>27282</v>
      </c>
      <c r="L145" s="39" t="s">
        <v>27283</v>
      </c>
      <c r="M145" s="39" t="s">
        <v>27284</v>
      </c>
      <c r="N145" s="39" t="s">
        <v>27285</v>
      </c>
      <c r="O145" s="39" t="s">
        <v>27286</v>
      </c>
      <c r="P145" s="39" t="s">
        <v>27271</v>
      </c>
      <c r="Q145" s="39" t="s">
        <v>27287</v>
      </c>
      <c r="R145" s="39" t="s">
        <v>27288</v>
      </c>
      <c r="S145" s="39" t="s">
        <v>27289</v>
      </c>
      <c r="T145" s="39" t="s">
        <v>27290</v>
      </c>
      <c r="U145" s="39" t="s">
        <v>27291</v>
      </c>
      <c r="V145" s="39" t="s">
        <v>26135</v>
      </c>
      <c r="W145" s="39" t="s">
        <v>27292</v>
      </c>
      <c r="X145" s="39" t="s">
        <v>27278</v>
      </c>
      <c r="Y145" s="39" t="s">
        <v>27293</v>
      </c>
      <c r="Z145" s="39" t="s">
        <v>27294</v>
      </c>
    </row>
    <row r="146" spans="1:26" x14ac:dyDescent="0.3">
      <c r="A146">
        <v>145</v>
      </c>
      <c r="B146" s="1">
        <v>45830.723668981482</v>
      </c>
      <c r="C146" s="1">
        <v>45830.723726851851</v>
      </c>
      <c r="D146" s="39" t="s">
        <v>2073</v>
      </c>
      <c r="E146" s="39" t="s">
        <v>2074</v>
      </c>
      <c r="F146" s="39" t="s">
        <v>27295</v>
      </c>
      <c r="G146">
        <v>4</v>
      </c>
      <c r="H146">
        <v>3</v>
      </c>
      <c r="I146" s="39" t="s">
        <v>27296</v>
      </c>
      <c r="J146" s="39" t="s">
        <v>27297</v>
      </c>
      <c r="K146" s="39" t="s">
        <v>27298</v>
      </c>
      <c r="L146" s="39" t="s">
        <v>27299</v>
      </c>
      <c r="M146" s="39" t="s">
        <v>27300</v>
      </c>
      <c r="N146" s="39" t="s">
        <v>27301</v>
      </c>
      <c r="O146" s="39" t="s">
        <v>27302</v>
      </c>
      <c r="P146" s="39" t="s">
        <v>27303</v>
      </c>
      <c r="Q146" s="39" t="s">
        <v>26877</v>
      </c>
      <c r="R146" s="39" t="s">
        <v>27304</v>
      </c>
      <c r="S146" s="39" t="s">
        <v>27305</v>
      </c>
      <c r="T146" s="39" t="s">
        <v>27306</v>
      </c>
      <c r="U146" s="39" t="s">
        <v>27307</v>
      </c>
      <c r="V146" s="39" t="s">
        <v>26135</v>
      </c>
      <c r="W146" s="39" t="s">
        <v>27308</v>
      </c>
      <c r="X146" s="39" t="s">
        <v>26615</v>
      </c>
      <c r="Y146" s="39" t="s">
        <v>27309</v>
      </c>
      <c r="Z146" s="39" t="s">
        <v>27310</v>
      </c>
    </row>
    <row r="147" spans="1:26" x14ac:dyDescent="0.3">
      <c r="A147">
        <v>146</v>
      </c>
      <c r="B147" s="1">
        <v>45830.719664351855</v>
      </c>
      <c r="C147" s="1">
        <v>45830.731400462966</v>
      </c>
      <c r="D147" s="39" t="s">
        <v>2271</v>
      </c>
      <c r="E147" s="39" t="s">
        <v>2272</v>
      </c>
      <c r="F147" s="39" t="s">
        <v>2272</v>
      </c>
      <c r="G147">
        <v>4</v>
      </c>
      <c r="H147">
        <v>12</v>
      </c>
      <c r="I147" s="39" t="s">
        <v>27311</v>
      </c>
      <c r="J147" s="39" t="s">
        <v>27312</v>
      </c>
      <c r="K147" s="39" t="s">
        <v>27313</v>
      </c>
      <c r="L147" s="39" t="s">
        <v>27314</v>
      </c>
      <c r="M147" s="39" t="s">
        <v>27315</v>
      </c>
      <c r="N147" s="39" t="s">
        <v>25979</v>
      </c>
      <c r="O147" s="39" t="s">
        <v>27316</v>
      </c>
      <c r="P147" s="39" t="s">
        <v>27317</v>
      </c>
      <c r="Q147" s="39" t="s">
        <v>27318</v>
      </c>
      <c r="R147" s="39" t="s">
        <v>27319</v>
      </c>
      <c r="S147" s="39" t="s">
        <v>27320</v>
      </c>
      <c r="T147" s="39" t="s">
        <v>27321</v>
      </c>
      <c r="U147" s="39" t="s">
        <v>27322</v>
      </c>
      <c r="V147" s="39" t="s">
        <v>26976</v>
      </c>
      <c r="W147" s="39" t="s">
        <v>27323</v>
      </c>
      <c r="X147" s="39" t="s">
        <v>27324</v>
      </c>
      <c r="Y147" s="39" t="s">
        <v>27325</v>
      </c>
      <c r="Z147" s="39" t="s">
        <v>27326</v>
      </c>
    </row>
    <row r="148" spans="1:26" x14ac:dyDescent="0.3">
      <c r="A148">
        <v>147</v>
      </c>
      <c r="B148" s="1">
        <v>45833.388506944444</v>
      </c>
      <c r="C148" s="1">
        <v>45833.39571759259</v>
      </c>
      <c r="D148" s="39" t="s">
        <v>809</v>
      </c>
      <c r="E148" s="39" t="s">
        <v>810</v>
      </c>
      <c r="F148" s="39" t="s">
        <v>18128</v>
      </c>
      <c r="G148">
        <v>10</v>
      </c>
      <c r="H148">
        <v>30</v>
      </c>
      <c r="I148" s="39" t="s">
        <v>25676</v>
      </c>
      <c r="J148" s="39" t="s">
        <v>27327</v>
      </c>
      <c r="K148" s="39" t="s">
        <v>27328</v>
      </c>
      <c r="L148" s="39" t="s">
        <v>27329</v>
      </c>
      <c r="M148" s="39" t="s">
        <v>27330</v>
      </c>
      <c r="N148" s="39" t="s">
        <v>27331</v>
      </c>
      <c r="O148" s="39" t="s">
        <v>27332</v>
      </c>
      <c r="P148" s="39" t="s">
        <v>27333</v>
      </c>
      <c r="Q148" s="39" t="s">
        <v>27334</v>
      </c>
      <c r="R148" s="39" t="s">
        <v>27335</v>
      </c>
      <c r="S148" s="39" t="s">
        <v>27336</v>
      </c>
      <c r="T148" s="39" t="s">
        <v>27337</v>
      </c>
      <c r="U148" s="39" t="s">
        <v>25660</v>
      </c>
      <c r="V148" s="39" t="s">
        <v>26812</v>
      </c>
      <c r="W148" s="39" t="s">
        <v>27338</v>
      </c>
      <c r="X148" s="39" t="s">
        <v>26615</v>
      </c>
      <c r="Y148" s="39" t="s">
        <v>27339</v>
      </c>
      <c r="Z148" s="39" t="s">
        <v>27340</v>
      </c>
    </row>
    <row r="149" spans="1:26" x14ac:dyDescent="0.3">
      <c r="A149">
        <v>148</v>
      </c>
      <c r="B149" s="1">
        <v>45836.921712962961</v>
      </c>
      <c r="C149" s="1">
        <v>45836.932893518519</v>
      </c>
      <c r="D149" s="39" t="s">
        <v>1903</v>
      </c>
      <c r="E149" s="39" t="s">
        <v>1904</v>
      </c>
      <c r="F149" s="39" t="s">
        <v>1904</v>
      </c>
      <c r="G149">
        <v>9</v>
      </c>
      <c r="H149">
        <v>19</v>
      </c>
      <c r="I149" s="39" t="s">
        <v>27341</v>
      </c>
      <c r="J149" s="39" t="s">
        <v>27342</v>
      </c>
      <c r="K149" s="39" t="s">
        <v>27343</v>
      </c>
      <c r="L149" s="39" t="s">
        <v>27344</v>
      </c>
      <c r="M149" s="39" t="s">
        <v>27345</v>
      </c>
      <c r="N149" s="39" t="s">
        <v>25798</v>
      </c>
      <c r="O149" s="39" t="s">
        <v>26786</v>
      </c>
      <c r="P149" s="39" t="s">
        <v>27346</v>
      </c>
      <c r="Q149" s="39" t="s">
        <v>27347</v>
      </c>
      <c r="R149" s="39" t="s">
        <v>20990</v>
      </c>
      <c r="S149" s="39" t="s">
        <v>22096</v>
      </c>
      <c r="T149" s="39" t="s">
        <v>26776</v>
      </c>
      <c r="U149" s="39" t="s">
        <v>25777</v>
      </c>
      <c r="V149" s="39" t="s">
        <v>26777</v>
      </c>
      <c r="W149" s="39" t="s">
        <v>26778</v>
      </c>
      <c r="X149" s="39" t="s">
        <v>26052</v>
      </c>
      <c r="Y149" s="39" t="s">
        <v>26779</v>
      </c>
      <c r="Z149" s="39" t="s">
        <v>27348</v>
      </c>
    </row>
    <row r="150" spans="1:26" x14ac:dyDescent="0.3">
      <c r="A150">
        <v>149</v>
      </c>
      <c r="B150" s="1">
        <v>45837.575370370374</v>
      </c>
      <c r="C150" s="1">
        <v>45837.578298611108</v>
      </c>
      <c r="D150" s="39" t="s">
        <v>4267</v>
      </c>
      <c r="E150" s="39" t="s">
        <v>4268</v>
      </c>
      <c r="F150" s="39" t="s">
        <v>4268</v>
      </c>
      <c r="G150">
        <v>4</v>
      </c>
      <c r="H150">
        <v>36</v>
      </c>
      <c r="I150" s="39" t="s">
        <v>314</v>
      </c>
      <c r="J150" s="39" t="s">
        <v>22096</v>
      </c>
      <c r="K150" s="39" t="s">
        <v>27349</v>
      </c>
      <c r="L150" s="39" t="s">
        <v>27350</v>
      </c>
      <c r="M150" s="39" t="s">
        <v>27351</v>
      </c>
      <c r="N150" s="39" t="s">
        <v>25979</v>
      </c>
      <c r="O150" s="39" t="s">
        <v>27352</v>
      </c>
      <c r="P150" s="39" t="s">
        <v>27353</v>
      </c>
      <c r="Q150" s="39" t="s">
        <v>27354</v>
      </c>
      <c r="R150" s="39" t="s">
        <v>27355</v>
      </c>
      <c r="S150" s="39" t="s">
        <v>27356</v>
      </c>
      <c r="T150" s="39" t="s">
        <v>27357</v>
      </c>
      <c r="U150" s="39" t="s">
        <v>27358</v>
      </c>
      <c r="V150" s="39" t="s">
        <v>26135</v>
      </c>
      <c r="W150" s="39" t="s">
        <v>27359</v>
      </c>
      <c r="X150" s="39" t="s">
        <v>27360</v>
      </c>
      <c r="Y150" s="39" t="s">
        <v>27361</v>
      </c>
      <c r="Z150" s="39" t="s">
        <v>27362</v>
      </c>
    </row>
    <row r="151" spans="1:26" x14ac:dyDescent="0.3">
      <c r="A151">
        <v>150</v>
      </c>
      <c r="B151" s="1">
        <v>45837.928067129629</v>
      </c>
      <c r="C151" s="1">
        <v>45837.92863425926</v>
      </c>
      <c r="D151" s="39" t="s">
        <v>1429</v>
      </c>
      <c r="E151" s="39" t="s">
        <v>1430</v>
      </c>
      <c r="F151" s="39" t="s">
        <v>1430</v>
      </c>
      <c r="G151">
        <v>1</v>
      </c>
      <c r="H151">
        <v>17</v>
      </c>
      <c r="I151" s="39" t="s">
        <v>25676</v>
      </c>
      <c r="J151" s="39" t="s">
        <v>27363</v>
      </c>
      <c r="K151" s="39" t="s">
        <v>27364</v>
      </c>
      <c r="L151" s="39" t="s">
        <v>27365</v>
      </c>
      <c r="M151" s="39" t="s">
        <v>27366</v>
      </c>
      <c r="N151" s="39" t="s">
        <v>27367</v>
      </c>
      <c r="O151" s="39" t="s">
        <v>27368</v>
      </c>
      <c r="P151" s="39" t="s">
        <v>27369</v>
      </c>
      <c r="Q151" s="39" t="s">
        <v>27370</v>
      </c>
      <c r="R151" s="39" t="s">
        <v>27371</v>
      </c>
      <c r="S151" s="39" t="s">
        <v>27372</v>
      </c>
      <c r="T151" s="39" t="s">
        <v>27373</v>
      </c>
      <c r="U151" s="39" t="s">
        <v>25660</v>
      </c>
      <c r="V151" s="39" t="s">
        <v>26827</v>
      </c>
      <c r="W151" s="39" t="s">
        <v>27374</v>
      </c>
      <c r="X151" s="39" t="s">
        <v>27360</v>
      </c>
      <c r="Y151" s="39" t="s">
        <v>27375</v>
      </c>
      <c r="Z151" s="39" t="s">
        <v>27376</v>
      </c>
    </row>
    <row r="152" spans="1:26" x14ac:dyDescent="0.3">
      <c r="A152">
        <v>151</v>
      </c>
      <c r="B152" s="1">
        <v>45837.928263888891</v>
      </c>
      <c r="C152" s="1">
        <v>45837.956990740742</v>
      </c>
      <c r="D152" s="39" t="s">
        <v>1304</v>
      </c>
      <c r="E152" s="39" t="s">
        <v>1305</v>
      </c>
      <c r="F152" s="39" t="s">
        <v>6829</v>
      </c>
      <c r="G152">
        <v>1</v>
      </c>
      <c r="H152">
        <v>18</v>
      </c>
      <c r="I152" s="39" t="s">
        <v>27377</v>
      </c>
      <c r="J152" s="39" t="s">
        <v>27378</v>
      </c>
      <c r="K152" s="39" t="s">
        <v>27379</v>
      </c>
      <c r="L152" s="39" t="s">
        <v>27380</v>
      </c>
      <c r="M152" s="39" t="s">
        <v>27381</v>
      </c>
      <c r="N152" s="39" t="s">
        <v>25880</v>
      </c>
      <c r="O152" s="39" t="s">
        <v>26031</v>
      </c>
      <c r="P152" s="39" t="s">
        <v>26032</v>
      </c>
      <c r="Q152" s="39" t="s">
        <v>27382</v>
      </c>
      <c r="R152" s="39" t="s">
        <v>27383</v>
      </c>
      <c r="S152" s="39" t="s">
        <v>27384</v>
      </c>
      <c r="T152" s="39" t="s">
        <v>27385</v>
      </c>
      <c r="U152" s="39" t="s">
        <v>27386</v>
      </c>
      <c r="V152" s="39" t="s">
        <v>26135</v>
      </c>
      <c r="W152" s="39" t="s">
        <v>27387</v>
      </c>
      <c r="X152" s="39" t="s">
        <v>26052</v>
      </c>
      <c r="Y152" s="39" t="s">
        <v>27388</v>
      </c>
      <c r="Z152" s="39" t="s">
        <v>27389</v>
      </c>
    </row>
    <row r="153" spans="1:26" x14ac:dyDescent="0.3">
      <c r="A153">
        <v>152</v>
      </c>
      <c r="B153" s="1">
        <v>45838.294016203705</v>
      </c>
      <c r="C153" s="1">
        <v>45838.305381944447</v>
      </c>
      <c r="D153" s="39" t="s">
        <v>2065</v>
      </c>
      <c r="E153" s="39" t="s">
        <v>2066</v>
      </c>
      <c r="F153" s="39" t="s">
        <v>6484</v>
      </c>
      <c r="G153">
        <v>4</v>
      </c>
      <c r="H153">
        <v>25</v>
      </c>
      <c r="I153" s="39" t="s">
        <v>25843</v>
      </c>
      <c r="J153" s="39" t="s">
        <v>27390</v>
      </c>
      <c r="K153" s="39" t="s">
        <v>27391</v>
      </c>
      <c r="L153" s="39" t="s">
        <v>27392</v>
      </c>
      <c r="M153" s="39" t="s">
        <v>27393</v>
      </c>
      <c r="N153" s="39" t="s">
        <v>27394</v>
      </c>
      <c r="O153" s="39" t="s">
        <v>27395</v>
      </c>
      <c r="P153" s="39" t="s">
        <v>27396</v>
      </c>
      <c r="Q153" s="39" t="s">
        <v>27397</v>
      </c>
      <c r="R153" s="39" t="s">
        <v>25676</v>
      </c>
      <c r="S153" s="39" t="s">
        <v>20592</v>
      </c>
      <c r="T153" s="39" t="s">
        <v>16918</v>
      </c>
      <c r="U153" s="39" t="s">
        <v>14233</v>
      </c>
      <c r="V153" s="39" t="s">
        <v>26135</v>
      </c>
      <c r="W153" s="39" t="s">
        <v>25840</v>
      </c>
      <c r="X153" s="39" t="s">
        <v>27010</v>
      </c>
      <c r="Y153" s="39" t="s">
        <v>25841</v>
      </c>
      <c r="Z153" s="39" t="s">
        <v>25842</v>
      </c>
    </row>
    <row r="154" spans="1:26" x14ac:dyDescent="0.3">
      <c r="A154">
        <v>153</v>
      </c>
      <c r="B154" s="1">
        <v>45838.776006944441</v>
      </c>
      <c r="C154" s="1">
        <v>45838.776076388887</v>
      </c>
      <c r="D154" s="39" t="s">
        <v>1242</v>
      </c>
      <c r="E154" s="39" t="s">
        <v>1243</v>
      </c>
      <c r="F154" s="39" t="s">
        <v>1244</v>
      </c>
      <c r="G154">
        <v>1</v>
      </c>
      <c r="H154">
        <v>11</v>
      </c>
      <c r="I154" s="39" t="s">
        <v>27398</v>
      </c>
      <c r="J154" s="39" t="s">
        <v>27399</v>
      </c>
      <c r="K154" s="39" t="s">
        <v>27400</v>
      </c>
      <c r="L154" s="39" t="s">
        <v>27401</v>
      </c>
      <c r="M154" s="39" t="s">
        <v>27402</v>
      </c>
      <c r="N154" s="39" t="s">
        <v>27403</v>
      </c>
      <c r="O154" s="39" t="s">
        <v>27404</v>
      </c>
      <c r="P154" s="39" t="s">
        <v>27405</v>
      </c>
      <c r="Q154" s="39" t="s">
        <v>27406</v>
      </c>
      <c r="R154" s="39" t="s">
        <v>22746</v>
      </c>
      <c r="S154" s="39" t="s">
        <v>26497</v>
      </c>
      <c r="T154" s="39" t="s">
        <v>27407</v>
      </c>
      <c r="U154" s="39" t="s">
        <v>26160</v>
      </c>
      <c r="V154" s="39" t="s">
        <v>26135</v>
      </c>
      <c r="W154" s="39" t="s">
        <v>27408</v>
      </c>
      <c r="X154" s="39" t="s">
        <v>26052</v>
      </c>
      <c r="Y154" s="39" t="s">
        <v>27409</v>
      </c>
      <c r="Z154" s="39" t="s">
        <v>27410</v>
      </c>
    </row>
    <row r="155" spans="1:26" x14ac:dyDescent="0.3">
      <c r="A155">
        <v>154</v>
      </c>
      <c r="B155" s="1">
        <v>45839.492476851854</v>
      </c>
      <c r="C155" s="1">
        <v>45839.515208333331</v>
      </c>
      <c r="D155" s="39" t="s">
        <v>3227</v>
      </c>
      <c r="E155" s="39" t="s">
        <v>3228</v>
      </c>
      <c r="F155" s="39" t="s">
        <v>3229</v>
      </c>
      <c r="G155">
        <v>3</v>
      </c>
      <c r="H155">
        <v>32</v>
      </c>
      <c r="I155" s="39" t="s">
        <v>314</v>
      </c>
      <c r="J155" s="39" t="s">
        <v>27411</v>
      </c>
      <c r="K155" s="39" t="s">
        <v>27412</v>
      </c>
      <c r="L155" s="39" t="s">
        <v>27413</v>
      </c>
      <c r="M155" s="39" t="s">
        <v>27414</v>
      </c>
      <c r="N155" s="39" t="s">
        <v>25809</v>
      </c>
      <c r="O155" s="39" t="s">
        <v>27415</v>
      </c>
      <c r="P155" s="39" t="s">
        <v>27416</v>
      </c>
      <c r="Q155" s="39" t="s">
        <v>27417</v>
      </c>
      <c r="R155" s="39" t="s">
        <v>26019</v>
      </c>
      <c r="S155" s="39" t="s">
        <v>26020</v>
      </c>
      <c r="T155" s="39" t="s">
        <v>27418</v>
      </c>
      <c r="U155" s="39" t="s">
        <v>27419</v>
      </c>
      <c r="V155" s="39" t="s">
        <v>27218</v>
      </c>
      <c r="W155" s="39" t="s">
        <v>27420</v>
      </c>
      <c r="X155" s="39" t="s">
        <v>26052</v>
      </c>
      <c r="Y155" s="39" t="s">
        <v>27421</v>
      </c>
      <c r="Z155" s="39" t="s">
        <v>27422</v>
      </c>
    </row>
    <row r="156" spans="1:26" x14ac:dyDescent="0.3">
      <c r="A156">
        <v>155</v>
      </c>
      <c r="B156" s="1">
        <v>45839.636423611111</v>
      </c>
      <c r="C156" s="1">
        <v>45839.637870370374</v>
      </c>
      <c r="D156" s="39" t="s">
        <v>3151</v>
      </c>
      <c r="E156" s="39" t="s">
        <v>3152</v>
      </c>
      <c r="F156" s="39" t="s">
        <v>3152</v>
      </c>
      <c r="G156">
        <v>3</v>
      </c>
      <c r="H156">
        <v>7</v>
      </c>
      <c r="I156" s="39" t="s">
        <v>27423</v>
      </c>
      <c r="J156" s="39" t="s">
        <v>27424</v>
      </c>
      <c r="K156" s="39" t="s">
        <v>27425</v>
      </c>
      <c r="L156" s="39" t="s">
        <v>27426</v>
      </c>
      <c r="M156" s="39" t="s">
        <v>27427</v>
      </c>
      <c r="N156" s="39" t="s">
        <v>27428</v>
      </c>
      <c r="O156" s="39" t="s">
        <v>27429</v>
      </c>
      <c r="P156" s="39" t="s">
        <v>27430</v>
      </c>
      <c r="Q156" s="39" t="s">
        <v>27431</v>
      </c>
      <c r="R156" s="39" t="s">
        <v>25676</v>
      </c>
      <c r="S156" s="39" t="s">
        <v>20592</v>
      </c>
      <c r="T156" s="39" t="s">
        <v>16918</v>
      </c>
      <c r="U156" s="39" t="s">
        <v>14233</v>
      </c>
      <c r="V156" s="39" t="s">
        <v>26135</v>
      </c>
      <c r="W156" s="39" t="s">
        <v>27432</v>
      </c>
      <c r="X156" s="39" t="s">
        <v>27010</v>
      </c>
      <c r="Y156" s="39" t="s">
        <v>26136</v>
      </c>
      <c r="Z156" s="39" t="s">
        <v>27433</v>
      </c>
    </row>
    <row r="157" spans="1:26" x14ac:dyDescent="0.3">
      <c r="A157">
        <v>156</v>
      </c>
      <c r="B157" s="1">
        <v>45839.796099537038</v>
      </c>
      <c r="C157" s="1">
        <v>45839.815439814818</v>
      </c>
      <c r="D157" s="39" t="s">
        <v>3237</v>
      </c>
      <c r="E157" s="39" t="s">
        <v>3238</v>
      </c>
      <c r="F157" s="39" t="s">
        <v>3239</v>
      </c>
      <c r="G157">
        <v>3</v>
      </c>
      <c r="H157">
        <v>22</v>
      </c>
      <c r="I157" s="39" t="s">
        <v>27434</v>
      </c>
      <c r="J157" s="39" t="s">
        <v>27435</v>
      </c>
      <c r="K157" s="39" t="s">
        <v>27436</v>
      </c>
      <c r="L157" s="39" t="s">
        <v>27437</v>
      </c>
      <c r="M157" s="39" t="s">
        <v>27438</v>
      </c>
      <c r="N157" s="39" t="s">
        <v>25835</v>
      </c>
      <c r="O157" s="39" t="s">
        <v>27439</v>
      </c>
      <c r="P157" s="39" t="s">
        <v>27440</v>
      </c>
      <c r="Q157" s="39" t="s">
        <v>27441</v>
      </c>
      <c r="R157" s="39" t="s">
        <v>26019</v>
      </c>
      <c r="S157" s="39" t="s">
        <v>26020</v>
      </c>
      <c r="T157" s="39" t="s">
        <v>27442</v>
      </c>
      <c r="U157" s="39" t="s">
        <v>27443</v>
      </c>
      <c r="V157" s="39" t="s">
        <v>26777</v>
      </c>
      <c r="W157" s="39" t="s">
        <v>27444</v>
      </c>
      <c r="X157" s="39" t="s">
        <v>26052</v>
      </c>
      <c r="Y157" s="39" t="s">
        <v>27445</v>
      </c>
      <c r="Z157" s="39" t="s">
        <v>27446</v>
      </c>
    </row>
    <row r="158" spans="1:26" x14ac:dyDescent="0.3">
      <c r="A158">
        <v>157</v>
      </c>
      <c r="B158" s="1">
        <v>45839.871076388888</v>
      </c>
      <c r="C158" s="1">
        <v>45839.871354166666</v>
      </c>
      <c r="D158" s="39" t="s">
        <v>3367</v>
      </c>
      <c r="E158" s="39" t="s">
        <v>3368</v>
      </c>
      <c r="F158" s="39" t="s">
        <v>3369</v>
      </c>
      <c r="G158">
        <v>3</v>
      </c>
      <c r="H158">
        <v>34</v>
      </c>
      <c r="I158" s="39" t="s">
        <v>25676</v>
      </c>
      <c r="J158" s="39" t="s">
        <v>27447</v>
      </c>
      <c r="K158" s="39" t="s">
        <v>27448</v>
      </c>
      <c r="L158" s="39" t="s">
        <v>27449</v>
      </c>
      <c r="M158" s="39" t="s">
        <v>27450</v>
      </c>
      <c r="N158" s="39" t="s">
        <v>26059</v>
      </c>
      <c r="O158" s="39" t="s">
        <v>27451</v>
      </c>
      <c r="P158" s="39" t="s">
        <v>27452</v>
      </c>
      <c r="Q158" s="39" t="s">
        <v>27453</v>
      </c>
      <c r="R158" s="39" t="s">
        <v>27454</v>
      </c>
      <c r="S158" s="39" t="s">
        <v>27455</v>
      </c>
      <c r="T158" s="39" t="s">
        <v>27456</v>
      </c>
      <c r="U158" s="39" t="s">
        <v>27457</v>
      </c>
      <c r="V158" s="39" t="s">
        <v>26135</v>
      </c>
      <c r="W158" s="39" t="s">
        <v>27458</v>
      </c>
      <c r="X158" s="39" t="s">
        <v>26052</v>
      </c>
      <c r="Y158" s="39" t="s">
        <v>27459</v>
      </c>
      <c r="Z158" s="39" t="s">
        <v>27460</v>
      </c>
    </row>
    <row r="159" spans="1:26" x14ac:dyDescent="0.3">
      <c r="A159">
        <v>158</v>
      </c>
      <c r="B159" s="1">
        <v>45839.941041666665</v>
      </c>
      <c r="C159" s="1">
        <v>45839.976527777777</v>
      </c>
      <c r="D159" s="39" t="s">
        <v>3376</v>
      </c>
      <c r="E159" s="39" t="s">
        <v>3377</v>
      </c>
      <c r="F159" s="39" t="s">
        <v>3377</v>
      </c>
      <c r="G159">
        <v>3</v>
      </c>
      <c r="H159">
        <v>28</v>
      </c>
      <c r="I159" s="39" t="s">
        <v>27461</v>
      </c>
      <c r="J159" s="39" t="s">
        <v>26020</v>
      </c>
      <c r="K159" s="39" t="s">
        <v>27462</v>
      </c>
      <c r="L159" s="39" t="s">
        <v>27463</v>
      </c>
      <c r="M159" s="39" t="s">
        <v>27464</v>
      </c>
      <c r="N159" s="39" t="s">
        <v>26030</v>
      </c>
      <c r="O159" s="39" t="s">
        <v>27465</v>
      </c>
      <c r="P159" s="39" t="s">
        <v>27466</v>
      </c>
      <c r="Q159" s="39" t="s">
        <v>27467</v>
      </c>
      <c r="R159" s="39" t="s">
        <v>27468</v>
      </c>
      <c r="S159" s="39" t="s">
        <v>27469</v>
      </c>
      <c r="T159" s="39" t="s">
        <v>27470</v>
      </c>
      <c r="U159" s="39" t="s">
        <v>26022</v>
      </c>
      <c r="V159" s="39" t="s">
        <v>27471</v>
      </c>
      <c r="W159" s="39" t="s">
        <v>27472</v>
      </c>
      <c r="X159" s="39" t="s">
        <v>26829</v>
      </c>
      <c r="Y159" s="39" t="s">
        <v>27473</v>
      </c>
      <c r="Z159" s="39" t="s">
        <v>27474</v>
      </c>
    </row>
    <row r="160" spans="1:26" x14ac:dyDescent="0.3">
      <c r="A160">
        <v>159</v>
      </c>
      <c r="B160" s="1">
        <v>45840.764224537037</v>
      </c>
      <c r="C160" s="1">
        <v>45840.779699074075</v>
      </c>
      <c r="D160" s="39" t="s">
        <v>3057</v>
      </c>
      <c r="E160" s="39" t="s">
        <v>3058</v>
      </c>
      <c r="F160" s="39" t="s">
        <v>27475</v>
      </c>
      <c r="G160">
        <v>9</v>
      </c>
      <c r="H160">
        <v>24</v>
      </c>
      <c r="I160" s="39" t="s">
        <v>27476</v>
      </c>
      <c r="J160" s="39" t="s">
        <v>27477</v>
      </c>
      <c r="K160" s="39" t="s">
        <v>27478</v>
      </c>
      <c r="L160" s="39" t="s">
        <v>27479</v>
      </c>
      <c r="M160" s="39" t="s">
        <v>27480</v>
      </c>
      <c r="N160" s="39" t="s">
        <v>25835</v>
      </c>
      <c r="O160" s="39" t="s">
        <v>27481</v>
      </c>
      <c r="P160" s="39" t="s">
        <v>27482</v>
      </c>
      <c r="Q160" s="39" t="s">
        <v>27483</v>
      </c>
      <c r="R160" s="39" t="s">
        <v>27484</v>
      </c>
      <c r="S160" s="39" t="s">
        <v>20864</v>
      </c>
      <c r="T160" s="39" t="s">
        <v>26034</v>
      </c>
      <c r="U160" s="39" t="s">
        <v>14233</v>
      </c>
      <c r="V160" s="39" t="s">
        <v>27086</v>
      </c>
      <c r="W160" s="39" t="s">
        <v>27485</v>
      </c>
      <c r="X160" s="39" t="s">
        <v>26052</v>
      </c>
      <c r="Y160" s="39" t="s">
        <v>27486</v>
      </c>
      <c r="Z160" s="39" t="s">
        <v>27487</v>
      </c>
    </row>
    <row r="161" spans="1:26" x14ac:dyDescent="0.3">
      <c r="A161">
        <v>160</v>
      </c>
      <c r="B161" s="1">
        <v>45840.890034722222</v>
      </c>
      <c r="C161" s="1">
        <v>45840.913263888891</v>
      </c>
      <c r="D161" s="39" t="s">
        <v>1346</v>
      </c>
      <c r="E161" s="39" t="s">
        <v>1347</v>
      </c>
      <c r="F161" s="39" t="s">
        <v>13515</v>
      </c>
      <c r="G161">
        <v>1</v>
      </c>
      <c r="H161">
        <v>24</v>
      </c>
      <c r="I161" s="39" t="s">
        <v>26866</v>
      </c>
      <c r="J161" s="39" t="s">
        <v>27488</v>
      </c>
      <c r="K161" s="39" t="s">
        <v>27489</v>
      </c>
      <c r="L161" s="39" t="s">
        <v>27490</v>
      </c>
      <c r="M161" s="39" t="s">
        <v>27491</v>
      </c>
      <c r="N161" s="39" t="s">
        <v>25809</v>
      </c>
      <c r="O161" s="39" t="s">
        <v>26520</v>
      </c>
      <c r="P161" s="39" t="s">
        <v>27492</v>
      </c>
      <c r="Q161" s="39" t="s">
        <v>27493</v>
      </c>
      <c r="R161" s="39" t="s">
        <v>26535</v>
      </c>
      <c r="S161" s="39" t="s">
        <v>27494</v>
      </c>
      <c r="T161" s="39" t="s">
        <v>27495</v>
      </c>
      <c r="U161" s="39" t="s">
        <v>26354</v>
      </c>
      <c r="V161" s="39" t="s">
        <v>26777</v>
      </c>
      <c r="W161" s="39" t="s">
        <v>27496</v>
      </c>
      <c r="X161" s="39" t="s">
        <v>27278</v>
      </c>
      <c r="Y161" s="39" t="s">
        <v>27497</v>
      </c>
      <c r="Z161" s="39" t="s">
        <v>27498</v>
      </c>
    </row>
    <row r="162" spans="1:26" x14ac:dyDescent="0.3">
      <c r="A162">
        <v>161</v>
      </c>
      <c r="B162" s="1">
        <v>45841.466307870367</v>
      </c>
      <c r="C162" s="1">
        <v>45841.484050925923</v>
      </c>
      <c r="D162" s="39" t="s">
        <v>1097</v>
      </c>
      <c r="E162" s="39" t="s">
        <v>1098</v>
      </c>
      <c r="F162" s="39" t="s">
        <v>1098</v>
      </c>
      <c r="G162">
        <v>2</v>
      </c>
      <c r="H162">
        <v>12</v>
      </c>
      <c r="I162" s="39" t="s">
        <v>27499</v>
      </c>
      <c r="J162" s="39" t="s">
        <v>26386</v>
      </c>
      <c r="K162" s="39" t="s">
        <v>27500</v>
      </c>
      <c r="L162" s="39" t="s">
        <v>27501</v>
      </c>
      <c r="M162" s="39" t="s">
        <v>27502</v>
      </c>
      <c r="N162" s="39" t="s">
        <v>27503</v>
      </c>
      <c r="O162" s="39" t="s">
        <v>27504</v>
      </c>
      <c r="P162" s="39" t="s">
        <v>27505</v>
      </c>
      <c r="Q162" s="39" t="s">
        <v>27506</v>
      </c>
      <c r="R162" s="39" t="s">
        <v>26019</v>
      </c>
      <c r="S162" s="39" t="s">
        <v>27507</v>
      </c>
      <c r="T162" s="39" t="s">
        <v>27508</v>
      </c>
      <c r="U162" s="39" t="s">
        <v>25761</v>
      </c>
      <c r="V162" s="39" t="s">
        <v>26135</v>
      </c>
      <c r="W162" s="39" t="s">
        <v>27509</v>
      </c>
      <c r="X162" s="39" t="s">
        <v>26829</v>
      </c>
      <c r="Y162" s="39" t="s">
        <v>27510</v>
      </c>
      <c r="Z162" s="39" t="s">
        <v>27511</v>
      </c>
    </row>
    <row r="163" spans="1:26" x14ac:dyDescent="0.3">
      <c r="A163">
        <v>162</v>
      </c>
      <c r="B163" s="1">
        <v>45841.466909722221</v>
      </c>
      <c r="C163" s="1">
        <v>45841.484085648146</v>
      </c>
      <c r="D163" s="39" t="s">
        <v>885</v>
      </c>
      <c r="E163" s="39" t="s">
        <v>886</v>
      </c>
      <c r="F163" s="39" t="s">
        <v>886</v>
      </c>
      <c r="G163">
        <v>2</v>
      </c>
      <c r="H163">
        <v>16</v>
      </c>
      <c r="I163" s="39" t="s">
        <v>314</v>
      </c>
      <c r="J163" s="39" t="s">
        <v>27512</v>
      </c>
      <c r="K163" s="39" t="s">
        <v>27513</v>
      </c>
      <c r="L163" s="39" t="s">
        <v>27514</v>
      </c>
      <c r="M163" s="39" t="s">
        <v>27515</v>
      </c>
      <c r="N163" s="39" t="s">
        <v>27516</v>
      </c>
      <c r="O163" s="39" t="s">
        <v>27517</v>
      </c>
      <c r="P163" s="39" t="s">
        <v>27518</v>
      </c>
      <c r="Q163" s="39" t="s">
        <v>27519</v>
      </c>
      <c r="R163" s="39" t="s">
        <v>26019</v>
      </c>
      <c r="S163" s="39" t="s">
        <v>27520</v>
      </c>
      <c r="T163" s="39" t="s">
        <v>26034</v>
      </c>
      <c r="U163" s="39" t="s">
        <v>25761</v>
      </c>
      <c r="V163" s="39" t="s">
        <v>26135</v>
      </c>
      <c r="W163" s="39" t="s">
        <v>27521</v>
      </c>
      <c r="X163" s="39" t="s">
        <v>26829</v>
      </c>
      <c r="Y163" s="39" t="s">
        <v>27522</v>
      </c>
      <c r="Z163" s="39" t="s">
        <v>27523</v>
      </c>
    </row>
    <row r="164" spans="1:26" x14ac:dyDescent="0.3">
      <c r="A164">
        <v>163</v>
      </c>
      <c r="B164" s="1">
        <v>45841.464837962965</v>
      </c>
      <c r="C164" s="1">
        <v>45841.484583333331</v>
      </c>
      <c r="D164" s="39" t="s">
        <v>904</v>
      </c>
      <c r="E164" s="39" t="s">
        <v>905</v>
      </c>
      <c r="F164" s="39" t="s">
        <v>905</v>
      </c>
      <c r="G164">
        <v>2</v>
      </c>
      <c r="H164">
        <v>17</v>
      </c>
      <c r="I164" s="39" t="s">
        <v>27524</v>
      </c>
      <c r="J164" s="39" t="s">
        <v>27525</v>
      </c>
      <c r="K164" s="39" t="s">
        <v>27526</v>
      </c>
      <c r="L164" s="39" t="s">
        <v>27527</v>
      </c>
      <c r="M164" s="39" t="s">
        <v>27528</v>
      </c>
      <c r="N164" s="39" t="s">
        <v>26059</v>
      </c>
      <c r="O164" s="39" t="s">
        <v>27529</v>
      </c>
      <c r="P164" s="39" t="s">
        <v>27530</v>
      </c>
      <c r="Q164" s="39" t="s">
        <v>27531</v>
      </c>
      <c r="R164" s="39" t="s">
        <v>26019</v>
      </c>
      <c r="S164" s="39" t="s">
        <v>26020</v>
      </c>
      <c r="T164" s="39" t="s">
        <v>26034</v>
      </c>
      <c r="U164" s="39" t="s">
        <v>25761</v>
      </c>
      <c r="V164" s="39" t="s">
        <v>26135</v>
      </c>
      <c r="W164" s="39" t="s">
        <v>27532</v>
      </c>
      <c r="X164" s="39" t="s">
        <v>27220</v>
      </c>
      <c r="Y164" s="39" t="s">
        <v>27533</v>
      </c>
      <c r="Z164" s="39" t="s">
        <v>27534</v>
      </c>
    </row>
    <row r="165" spans="1:26" x14ac:dyDescent="0.3">
      <c r="A165">
        <v>164</v>
      </c>
      <c r="B165" s="1">
        <v>45841.47278935185</v>
      </c>
      <c r="C165" s="1">
        <v>45841.484710648147</v>
      </c>
      <c r="D165" s="39" t="s">
        <v>1172</v>
      </c>
      <c r="E165" s="39" t="s">
        <v>1173</v>
      </c>
      <c r="F165" s="39" t="s">
        <v>1173</v>
      </c>
      <c r="G165">
        <v>2</v>
      </c>
      <c r="H165">
        <v>10</v>
      </c>
      <c r="I165" s="39" t="s">
        <v>27535</v>
      </c>
      <c r="J165" s="39" t="s">
        <v>27536</v>
      </c>
      <c r="K165" s="39" t="s">
        <v>27537</v>
      </c>
      <c r="L165" s="39" t="s">
        <v>27538</v>
      </c>
      <c r="M165" s="39" t="s">
        <v>27539</v>
      </c>
      <c r="N165" s="39" t="s">
        <v>25880</v>
      </c>
      <c r="O165" s="39" t="s">
        <v>27540</v>
      </c>
      <c r="P165" s="39" t="s">
        <v>27541</v>
      </c>
      <c r="Q165" s="39" t="s">
        <v>27542</v>
      </c>
      <c r="R165" s="39" t="s">
        <v>26019</v>
      </c>
      <c r="S165" s="39" t="s">
        <v>26020</v>
      </c>
      <c r="T165" s="39" t="s">
        <v>26034</v>
      </c>
      <c r="U165" s="39" t="s">
        <v>25761</v>
      </c>
      <c r="V165" s="39" t="s">
        <v>26135</v>
      </c>
      <c r="W165" s="39" t="s">
        <v>27543</v>
      </c>
      <c r="X165" s="39" t="s">
        <v>26829</v>
      </c>
      <c r="Y165" s="39" t="s">
        <v>27533</v>
      </c>
      <c r="Z165" s="39" t="s">
        <v>27544</v>
      </c>
    </row>
    <row r="166" spans="1:26" x14ac:dyDescent="0.3">
      <c r="A166">
        <v>165</v>
      </c>
      <c r="B166" s="1">
        <v>45841.465856481482</v>
      </c>
      <c r="C166" s="1">
        <v>45841.484861111108</v>
      </c>
      <c r="D166" s="39" t="s">
        <v>1148</v>
      </c>
      <c r="E166" s="39" t="s">
        <v>1149</v>
      </c>
      <c r="F166" s="39" t="s">
        <v>1150</v>
      </c>
      <c r="G166">
        <v>2</v>
      </c>
      <c r="H166">
        <v>8</v>
      </c>
      <c r="I166" s="39" t="s">
        <v>27545</v>
      </c>
      <c r="J166" s="39" t="s">
        <v>27546</v>
      </c>
      <c r="K166" s="39" t="s">
        <v>27547</v>
      </c>
      <c r="L166" s="39" t="s">
        <v>27548</v>
      </c>
      <c r="M166" s="39" t="s">
        <v>27549</v>
      </c>
      <c r="N166" s="39" t="s">
        <v>25979</v>
      </c>
      <c r="O166" s="39" t="s">
        <v>27550</v>
      </c>
      <c r="P166" s="39" t="s">
        <v>27551</v>
      </c>
      <c r="Q166" s="39" t="s">
        <v>27552</v>
      </c>
      <c r="R166" s="39" t="s">
        <v>26019</v>
      </c>
      <c r="S166" s="39" t="s">
        <v>26020</v>
      </c>
      <c r="T166" s="39" t="s">
        <v>26034</v>
      </c>
      <c r="U166" s="39" t="s">
        <v>25761</v>
      </c>
      <c r="V166" s="39" t="s">
        <v>26135</v>
      </c>
      <c r="W166" s="39" t="s">
        <v>27553</v>
      </c>
      <c r="X166" s="39" t="s">
        <v>27220</v>
      </c>
      <c r="Y166" s="39" t="s">
        <v>27510</v>
      </c>
      <c r="Z166" s="39" t="s">
        <v>27554</v>
      </c>
    </row>
    <row r="167" spans="1:26" x14ac:dyDescent="0.3">
      <c r="A167">
        <v>166</v>
      </c>
      <c r="B167" s="1">
        <v>45841.885798611111</v>
      </c>
      <c r="C167" s="1">
        <v>45841.92082175926</v>
      </c>
      <c r="D167" s="39" t="s">
        <v>981</v>
      </c>
      <c r="E167" s="39" t="s">
        <v>982</v>
      </c>
      <c r="F167" s="39" t="s">
        <v>982</v>
      </c>
      <c r="G167">
        <v>2</v>
      </c>
      <c r="H167">
        <v>6</v>
      </c>
      <c r="I167" s="39" t="s">
        <v>25676</v>
      </c>
      <c r="J167" s="39" t="s">
        <v>27555</v>
      </c>
      <c r="K167" s="39" t="s">
        <v>27556</v>
      </c>
      <c r="L167" s="39" t="s">
        <v>27557</v>
      </c>
      <c r="M167" s="39" t="s">
        <v>27558</v>
      </c>
      <c r="N167" s="39" t="s">
        <v>25754</v>
      </c>
      <c r="O167" s="39" t="s">
        <v>27559</v>
      </c>
      <c r="P167" s="39" t="s">
        <v>27560</v>
      </c>
      <c r="Q167" s="39" t="s">
        <v>27561</v>
      </c>
      <c r="R167" s="39" t="s">
        <v>27562</v>
      </c>
      <c r="S167" s="39" t="s">
        <v>27563</v>
      </c>
      <c r="T167" s="39" t="s">
        <v>27564</v>
      </c>
      <c r="U167" s="39" t="s">
        <v>27565</v>
      </c>
      <c r="V167" s="39" t="s">
        <v>26827</v>
      </c>
      <c r="W167" s="39" t="s">
        <v>27566</v>
      </c>
      <c r="X167" s="39" t="s">
        <v>26829</v>
      </c>
      <c r="Y167" s="39" t="s">
        <v>27567</v>
      </c>
      <c r="Z167" s="39" t="s">
        <v>27568</v>
      </c>
    </row>
    <row r="168" spans="1:26" x14ac:dyDescent="0.3">
      <c r="A168">
        <v>167</v>
      </c>
      <c r="B168" s="1">
        <v>45841.914884259262</v>
      </c>
      <c r="C168" s="1">
        <v>45841.93246527778</v>
      </c>
      <c r="D168" s="39" t="s">
        <v>2532</v>
      </c>
      <c r="E168" s="39" t="s">
        <v>2533</v>
      </c>
      <c r="F168" s="39" t="s">
        <v>2534</v>
      </c>
      <c r="G168">
        <v>9</v>
      </c>
      <c r="H168">
        <v>40</v>
      </c>
      <c r="I168" s="39" t="s">
        <v>22096</v>
      </c>
      <c r="J168" s="39" t="s">
        <v>27569</v>
      </c>
      <c r="K168" s="39" t="s">
        <v>27570</v>
      </c>
      <c r="L168" s="39" t="s">
        <v>27571</v>
      </c>
      <c r="M168" s="39" t="s">
        <v>27572</v>
      </c>
      <c r="N168" s="39" t="s">
        <v>25835</v>
      </c>
      <c r="O168" s="39" t="s">
        <v>27573</v>
      </c>
      <c r="P168" s="39" t="s">
        <v>27574</v>
      </c>
      <c r="Q168" s="39" t="s">
        <v>27575</v>
      </c>
      <c r="R168" s="39" t="s">
        <v>22096</v>
      </c>
      <c r="S168" s="39" t="s">
        <v>22793</v>
      </c>
      <c r="T168" s="39" t="s">
        <v>27576</v>
      </c>
      <c r="U168" s="39" t="s">
        <v>27577</v>
      </c>
      <c r="V168" s="39" t="s">
        <v>26135</v>
      </c>
      <c r="W168" s="39" t="s">
        <v>27578</v>
      </c>
      <c r="X168" s="39" t="s">
        <v>27360</v>
      </c>
      <c r="Y168" s="39" t="s">
        <v>27579</v>
      </c>
      <c r="Z168" s="39" t="s">
        <v>27580</v>
      </c>
    </row>
    <row r="169" spans="1:26" x14ac:dyDescent="0.3">
      <c r="A169">
        <v>168</v>
      </c>
      <c r="B169" s="1">
        <v>45842.368969907409</v>
      </c>
      <c r="C169" s="1">
        <v>45842.371168981481</v>
      </c>
      <c r="D169" s="39" t="s">
        <v>3077</v>
      </c>
      <c r="E169" s="39" t="s">
        <v>3078</v>
      </c>
      <c r="F169" s="39" t="s">
        <v>3079</v>
      </c>
      <c r="G169">
        <v>9</v>
      </c>
      <c r="H169">
        <v>36</v>
      </c>
      <c r="I169" s="39" t="s">
        <v>27581</v>
      </c>
      <c r="J169" s="39" t="s">
        <v>27582</v>
      </c>
      <c r="K169" s="39" t="s">
        <v>27583</v>
      </c>
      <c r="L169" s="39" t="s">
        <v>27584</v>
      </c>
      <c r="M169" s="39" t="s">
        <v>27585</v>
      </c>
      <c r="N169" s="39" t="s">
        <v>26059</v>
      </c>
      <c r="O169" s="39" t="s">
        <v>26956</v>
      </c>
      <c r="P169" s="39" t="s">
        <v>27586</v>
      </c>
      <c r="Q169" s="39" t="s">
        <v>27587</v>
      </c>
      <c r="R169" s="39" t="s">
        <v>20990</v>
      </c>
      <c r="S169" s="39" t="s">
        <v>25714</v>
      </c>
      <c r="T169" s="39" t="s">
        <v>25676</v>
      </c>
      <c r="U169" s="39" t="s">
        <v>14233</v>
      </c>
      <c r="V169" s="39" t="s">
        <v>26777</v>
      </c>
      <c r="W169" s="39" t="s">
        <v>27160</v>
      </c>
      <c r="X169" s="39" t="s">
        <v>26853</v>
      </c>
      <c r="Y169" s="39" t="s">
        <v>26779</v>
      </c>
      <c r="Z169" s="39" t="s">
        <v>27588</v>
      </c>
    </row>
    <row r="170" spans="1:26" x14ac:dyDescent="0.3">
      <c r="A170">
        <v>169</v>
      </c>
      <c r="B170" s="1">
        <v>45842.383229166669</v>
      </c>
      <c r="C170" s="1">
        <v>45842.384259259263</v>
      </c>
      <c r="D170" s="39" t="s">
        <v>3820</v>
      </c>
      <c r="E170" s="39" t="s">
        <v>3821</v>
      </c>
      <c r="F170" s="39" t="s">
        <v>3822</v>
      </c>
      <c r="G170">
        <v>9</v>
      </c>
      <c r="H170">
        <v>4</v>
      </c>
      <c r="I170" s="39" t="s">
        <v>25676</v>
      </c>
      <c r="J170" s="39" t="s">
        <v>27589</v>
      </c>
      <c r="K170" s="39" t="s">
        <v>27590</v>
      </c>
      <c r="L170" s="39" t="s">
        <v>27591</v>
      </c>
      <c r="M170" s="39" t="s">
        <v>27592</v>
      </c>
      <c r="N170" s="39" t="s">
        <v>27593</v>
      </c>
      <c r="O170" s="39" t="s">
        <v>27594</v>
      </c>
      <c r="P170" s="39" t="s">
        <v>27595</v>
      </c>
      <c r="Q170" s="39" t="s">
        <v>27596</v>
      </c>
      <c r="R170" s="39" t="s">
        <v>25676</v>
      </c>
      <c r="S170" s="39" t="s">
        <v>20592</v>
      </c>
      <c r="T170" s="39" t="s">
        <v>16918</v>
      </c>
      <c r="U170" s="39" t="s">
        <v>14233</v>
      </c>
      <c r="V170" s="39" t="s">
        <v>27086</v>
      </c>
      <c r="W170" s="39" t="s">
        <v>27597</v>
      </c>
      <c r="X170" s="39" t="s">
        <v>27010</v>
      </c>
      <c r="Y170" s="39" t="s">
        <v>27598</v>
      </c>
      <c r="Z170" s="39" t="s">
        <v>26769</v>
      </c>
    </row>
    <row r="171" spans="1:26" x14ac:dyDescent="0.3">
      <c r="A171">
        <v>170</v>
      </c>
      <c r="B171" s="1">
        <v>45842.396956018521</v>
      </c>
      <c r="C171" s="1">
        <v>45842.404027777775</v>
      </c>
      <c r="D171" s="39" t="s">
        <v>3018</v>
      </c>
      <c r="E171" s="39" t="s">
        <v>3019</v>
      </c>
      <c r="F171" s="39" t="s">
        <v>3019</v>
      </c>
      <c r="G171">
        <v>9</v>
      </c>
      <c r="H171">
        <v>6</v>
      </c>
      <c r="I171" s="39" t="s">
        <v>27599</v>
      </c>
      <c r="J171" s="39" t="s">
        <v>27600</v>
      </c>
      <c r="K171" s="39" t="s">
        <v>27601</v>
      </c>
      <c r="L171" s="39" t="s">
        <v>27602</v>
      </c>
      <c r="M171" s="39" t="s">
        <v>27603</v>
      </c>
      <c r="N171" s="39" t="s">
        <v>25809</v>
      </c>
      <c r="O171" s="39" t="s">
        <v>27604</v>
      </c>
      <c r="P171" s="39" t="s">
        <v>27369</v>
      </c>
      <c r="Q171" s="39" t="s">
        <v>27605</v>
      </c>
      <c r="R171" s="39" t="s">
        <v>26019</v>
      </c>
      <c r="S171" s="39" t="s">
        <v>26020</v>
      </c>
      <c r="T171" s="39" t="s">
        <v>27606</v>
      </c>
      <c r="U171" s="39" t="s">
        <v>14233</v>
      </c>
      <c r="V171" s="39" t="s">
        <v>26135</v>
      </c>
      <c r="W171" s="39" t="s">
        <v>27607</v>
      </c>
      <c r="X171" s="39" t="s">
        <v>27608</v>
      </c>
      <c r="Y171" s="39" t="s">
        <v>27609</v>
      </c>
      <c r="Z171" s="39" t="s">
        <v>27610</v>
      </c>
    </row>
    <row r="172" spans="1:26" x14ac:dyDescent="0.3">
      <c r="A172">
        <v>171</v>
      </c>
      <c r="B172" s="1">
        <v>45842.50141203704</v>
      </c>
      <c r="C172" s="1">
        <v>45842.532673611109</v>
      </c>
      <c r="D172" s="39" t="s">
        <v>2098</v>
      </c>
      <c r="E172" s="39" t="s">
        <v>2099</v>
      </c>
      <c r="F172" s="39" t="s">
        <v>2099</v>
      </c>
      <c r="G172">
        <v>4</v>
      </c>
      <c r="H172">
        <v>30</v>
      </c>
      <c r="I172" s="39" t="s">
        <v>27611</v>
      </c>
      <c r="J172" s="39" t="s">
        <v>27612</v>
      </c>
      <c r="K172" s="39" t="s">
        <v>20680</v>
      </c>
      <c r="L172" s="39" t="s">
        <v>27613</v>
      </c>
      <c r="M172" s="39" t="s">
        <v>27614</v>
      </c>
      <c r="N172" s="39" t="s">
        <v>25809</v>
      </c>
      <c r="O172" s="39" t="s">
        <v>27615</v>
      </c>
      <c r="P172" s="39" t="s">
        <v>27616</v>
      </c>
      <c r="Q172" s="39" t="s">
        <v>27617</v>
      </c>
      <c r="R172" s="39" t="s">
        <v>27618</v>
      </c>
      <c r="S172" s="39" t="s">
        <v>27619</v>
      </c>
      <c r="T172" s="39" t="s">
        <v>25789</v>
      </c>
      <c r="U172" s="39" t="s">
        <v>14233</v>
      </c>
      <c r="V172" s="39" t="s">
        <v>27620</v>
      </c>
      <c r="W172" s="39" t="s">
        <v>27621</v>
      </c>
      <c r="X172" s="39" t="s">
        <v>27622</v>
      </c>
      <c r="Y172" s="39" t="s">
        <v>27623</v>
      </c>
      <c r="Z172" s="39" t="s">
        <v>27624</v>
      </c>
    </row>
    <row r="173" spans="1:26" x14ac:dyDescent="0.3">
      <c r="A173">
        <v>172</v>
      </c>
      <c r="B173" s="1">
        <v>45842.532233796293</v>
      </c>
      <c r="C173" s="1">
        <v>45842.537430555552</v>
      </c>
      <c r="D173" s="39" t="s">
        <v>2247</v>
      </c>
      <c r="E173" s="39" t="s">
        <v>2248</v>
      </c>
      <c r="F173" s="39" t="s">
        <v>14914</v>
      </c>
      <c r="G173">
        <v>4</v>
      </c>
      <c r="H173">
        <v>35</v>
      </c>
      <c r="I173" s="39" t="s">
        <v>27625</v>
      </c>
      <c r="J173" s="39" t="s">
        <v>27626</v>
      </c>
      <c r="K173" s="39" t="s">
        <v>27627</v>
      </c>
      <c r="L173" s="39" t="s">
        <v>27628</v>
      </c>
      <c r="M173" s="39" t="s">
        <v>27629</v>
      </c>
      <c r="N173" s="39" t="s">
        <v>27630</v>
      </c>
      <c r="O173" s="39" t="s">
        <v>27631</v>
      </c>
      <c r="P173" s="39" t="s">
        <v>26717</v>
      </c>
      <c r="Q173" s="39" t="s">
        <v>27632</v>
      </c>
      <c r="R173" s="39" t="s">
        <v>25676</v>
      </c>
      <c r="S173" s="39" t="s">
        <v>20592</v>
      </c>
      <c r="T173" s="39" t="s">
        <v>16918</v>
      </c>
      <c r="U173" s="39" t="s">
        <v>14233</v>
      </c>
      <c r="V173" s="39" t="s">
        <v>26135</v>
      </c>
      <c r="W173" s="39" t="s">
        <v>25840</v>
      </c>
      <c r="X173" s="39" t="s">
        <v>27010</v>
      </c>
      <c r="Y173" s="39" t="s">
        <v>25841</v>
      </c>
      <c r="Z173" s="39" t="s">
        <v>25842</v>
      </c>
    </row>
    <row r="174" spans="1:26" x14ac:dyDescent="0.3">
      <c r="A174">
        <v>173</v>
      </c>
      <c r="B174" s="1">
        <v>45842.537476851852</v>
      </c>
      <c r="C174" s="1">
        <v>45842.544918981483</v>
      </c>
      <c r="D174" s="39" t="s">
        <v>2105</v>
      </c>
      <c r="E174" s="39" t="s">
        <v>2106</v>
      </c>
      <c r="F174" s="39" t="s">
        <v>2106</v>
      </c>
      <c r="G174">
        <v>4</v>
      </c>
      <c r="H174">
        <v>21</v>
      </c>
      <c r="I174" s="39" t="s">
        <v>27633</v>
      </c>
      <c r="J174" s="39" t="s">
        <v>27634</v>
      </c>
      <c r="K174" s="39" t="s">
        <v>27635</v>
      </c>
      <c r="L174" s="39" t="s">
        <v>27636</v>
      </c>
      <c r="M174" s="39" t="s">
        <v>27637</v>
      </c>
      <c r="N174" s="39" t="s">
        <v>26635</v>
      </c>
      <c r="O174" s="39" t="s">
        <v>27638</v>
      </c>
      <c r="P174" s="39" t="s">
        <v>27639</v>
      </c>
      <c r="Q174" s="39" t="s">
        <v>27640</v>
      </c>
      <c r="R174" s="39" t="s">
        <v>25676</v>
      </c>
      <c r="S174" s="39" t="s">
        <v>20592</v>
      </c>
      <c r="T174" s="39" t="s">
        <v>16918</v>
      </c>
      <c r="U174" s="39" t="s">
        <v>14233</v>
      </c>
      <c r="V174" s="39" t="s">
        <v>26135</v>
      </c>
      <c r="W174" s="39" t="s">
        <v>25840</v>
      </c>
      <c r="X174" s="39" t="s">
        <v>27010</v>
      </c>
      <c r="Y174" s="39" t="s">
        <v>26700</v>
      </c>
      <c r="Z174" s="39" t="s">
        <v>25842</v>
      </c>
    </row>
    <row r="175" spans="1:26" x14ac:dyDescent="0.3">
      <c r="A175">
        <v>174</v>
      </c>
      <c r="B175" s="1">
        <v>45842.557199074072</v>
      </c>
      <c r="C175" s="1">
        <v>45842.564479166664</v>
      </c>
      <c r="D175" s="39" t="s">
        <v>1976</v>
      </c>
      <c r="E175" s="39" t="s">
        <v>1977</v>
      </c>
      <c r="F175" s="39" t="s">
        <v>1977</v>
      </c>
      <c r="G175">
        <v>4</v>
      </c>
      <c r="H175">
        <v>33</v>
      </c>
      <c r="I175" s="39" t="s">
        <v>25843</v>
      </c>
      <c r="J175" s="39" t="s">
        <v>27641</v>
      </c>
      <c r="K175" s="39" t="s">
        <v>27642</v>
      </c>
      <c r="L175" s="39" t="s">
        <v>27643</v>
      </c>
      <c r="M175" s="39" t="s">
        <v>26752</v>
      </c>
      <c r="N175" s="39" t="s">
        <v>26547</v>
      </c>
      <c r="O175" s="39" t="s">
        <v>26753</v>
      </c>
      <c r="P175" s="39" t="s">
        <v>26754</v>
      </c>
      <c r="Q175" s="39" t="s">
        <v>26755</v>
      </c>
      <c r="R175" s="39" t="s">
        <v>25676</v>
      </c>
      <c r="S175" s="39" t="s">
        <v>20592</v>
      </c>
      <c r="T175" s="39" t="s">
        <v>16918</v>
      </c>
      <c r="U175" s="39" t="s">
        <v>14233</v>
      </c>
      <c r="V175" s="39" t="s">
        <v>26135</v>
      </c>
      <c r="W175" s="39" t="s">
        <v>25840</v>
      </c>
      <c r="X175" s="39" t="s">
        <v>27010</v>
      </c>
      <c r="Y175" s="39" t="s">
        <v>25841</v>
      </c>
      <c r="Z175" s="39" t="s">
        <v>26569</v>
      </c>
    </row>
    <row r="176" spans="1:26" x14ac:dyDescent="0.3">
      <c r="A176">
        <v>175</v>
      </c>
      <c r="B176" s="1">
        <v>45842.559479166666</v>
      </c>
      <c r="C176" s="1">
        <v>45842.570520833331</v>
      </c>
      <c r="D176" s="39" t="s">
        <v>2237</v>
      </c>
      <c r="E176" s="39" t="s">
        <v>2238</v>
      </c>
      <c r="F176" s="39" t="s">
        <v>2238</v>
      </c>
      <c r="G176">
        <v>4</v>
      </c>
      <c r="H176">
        <v>6</v>
      </c>
      <c r="I176" s="39" t="s">
        <v>27644</v>
      </c>
      <c r="J176" s="39" t="s">
        <v>27645</v>
      </c>
      <c r="K176" s="39" t="s">
        <v>314</v>
      </c>
      <c r="L176" s="39" t="s">
        <v>27646</v>
      </c>
      <c r="M176" s="39" t="s">
        <v>27647</v>
      </c>
      <c r="N176" s="39" t="s">
        <v>27648</v>
      </c>
      <c r="O176" s="39" t="s">
        <v>26520</v>
      </c>
      <c r="P176" s="39" t="s">
        <v>27649</v>
      </c>
      <c r="Q176" s="39" t="s">
        <v>27650</v>
      </c>
      <c r="R176" s="39" t="s">
        <v>27651</v>
      </c>
      <c r="S176" s="39" t="s">
        <v>27652</v>
      </c>
      <c r="T176" s="39" t="s">
        <v>27653</v>
      </c>
      <c r="U176" s="39" t="s">
        <v>26035</v>
      </c>
      <c r="V176" s="39" t="s">
        <v>26827</v>
      </c>
      <c r="W176" s="39" t="s">
        <v>27654</v>
      </c>
      <c r="X176" s="39" t="s">
        <v>26853</v>
      </c>
      <c r="Y176" s="39" t="s">
        <v>27655</v>
      </c>
      <c r="Z176" s="39" t="s">
        <v>27656</v>
      </c>
    </row>
    <row r="177" spans="1:26" x14ac:dyDescent="0.3">
      <c r="A177">
        <v>176</v>
      </c>
      <c r="B177" s="1">
        <v>45842.56554398148</v>
      </c>
      <c r="C177" s="1">
        <v>45842.570532407408</v>
      </c>
      <c r="D177" s="39" t="s">
        <v>2228</v>
      </c>
      <c r="E177" s="39" t="s">
        <v>2229</v>
      </c>
      <c r="F177" s="39" t="s">
        <v>2229</v>
      </c>
      <c r="G177">
        <v>4</v>
      </c>
      <c r="H177">
        <v>5</v>
      </c>
      <c r="I177" s="39" t="s">
        <v>22815</v>
      </c>
      <c r="J177" s="39" t="s">
        <v>27657</v>
      </c>
      <c r="K177" s="39" t="s">
        <v>314</v>
      </c>
      <c r="L177" s="39" t="s">
        <v>27658</v>
      </c>
      <c r="M177" s="39" t="s">
        <v>27659</v>
      </c>
      <c r="N177" s="39" t="s">
        <v>27648</v>
      </c>
      <c r="O177" s="39" t="s">
        <v>26520</v>
      </c>
      <c r="P177" s="39" t="s">
        <v>27649</v>
      </c>
      <c r="Q177" s="39" t="s">
        <v>27660</v>
      </c>
      <c r="R177" s="39" t="s">
        <v>27661</v>
      </c>
      <c r="S177" s="39" t="s">
        <v>27662</v>
      </c>
      <c r="T177" s="39" t="s">
        <v>27653</v>
      </c>
      <c r="U177" s="39" t="s">
        <v>27663</v>
      </c>
      <c r="V177" s="39" t="s">
        <v>26827</v>
      </c>
      <c r="W177" s="39" t="s">
        <v>27664</v>
      </c>
      <c r="X177" s="39" t="s">
        <v>26853</v>
      </c>
      <c r="Y177" s="39" t="s">
        <v>27665</v>
      </c>
      <c r="Z177" s="39" t="s">
        <v>27666</v>
      </c>
    </row>
    <row r="178" spans="1:26" x14ac:dyDescent="0.3">
      <c r="A178">
        <v>177</v>
      </c>
      <c r="B178" s="1">
        <v>45842.558263888888</v>
      </c>
      <c r="C178" s="1">
        <v>45842.585405092592</v>
      </c>
      <c r="D178" s="39" t="s">
        <v>2288</v>
      </c>
      <c r="E178" s="39" t="s">
        <v>2289</v>
      </c>
      <c r="F178" s="39" t="s">
        <v>2289</v>
      </c>
      <c r="G178">
        <v>4</v>
      </c>
      <c r="H178">
        <v>10</v>
      </c>
      <c r="I178" s="39" t="s">
        <v>27667</v>
      </c>
      <c r="J178" s="39" t="s">
        <v>27668</v>
      </c>
      <c r="K178" s="39" t="s">
        <v>27669</v>
      </c>
      <c r="L178" s="39" t="s">
        <v>27670</v>
      </c>
      <c r="M178" s="39" t="s">
        <v>27671</v>
      </c>
      <c r="N178" s="39" t="s">
        <v>25809</v>
      </c>
      <c r="O178" s="39" t="s">
        <v>27672</v>
      </c>
      <c r="P178" s="39" t="s">
        <v>27673</v>
      </c>
      <c r="Q178" s="39" t="s">
        <v>27674</v>
      </c>
      <c r="R178" s="39" t="s">
        <v>27675</v>
      </c>
      <c r="S178" s="39" t="s">
        <v>27676</v>
      </c>
      <c r="T178" s="39" t="s">
        <v>25714</v>
      </c>
      <c r="U178" s="39" t="s">
        <v>14233</v>
      </c>
      <c r="V178" s="39" t="s">
        <v>26976</v>
      </c>
      <c r="W178" s="39" t="s">
        <v>27677</v>
      </c>
      <c r="X178" s="39" t="s">
        <v>26052</v>
      </c>
      <c r="Y178" s="39" t="s">
        <v>27678</v>
      </c>
      <c r="Z178" s="39" t="s">
        <v>27679</v>
      </c>
    </row>
    <row r="179" spans="1:26" x14ac:dyDescent="0.3">
      <c r="A179">
        <v>178</v>
      </c>
      <c r="B179" s="1">
        <v>45842.558240740742</v>
      </c>
      <c r="C179" s="1">
        <v>45842.586076388892</v>
      </c>
      <c r="D179" s="39" t="s">
        <v>2277</v>
      </c>
      <c r="E179" s="39" t="s">
        <v>2278</v>
      </c>
      <c r="F179" s="39" t="s">
        <v>2278</v>
      </c>
      <c r="G179">
        <v>4</v>
      </c>
      <c r="H179">
        <v>32</v>
      </c>
      <c r="I179" s="39" t="s">
        <v>25676</v>
      </c>
      <c r="J179" s="39" t="s">
        <v>27680</v>
      </c>
      <c r="K179" s="39" t="s">
        <v>27681</v>
      </c>
      <c r="L179" s="39" t="s">
        <v>27682</v>
      </c>
      <c r="M179" s="39" t="s">
        <v>27683</v>
      </c>
      <c r="N179" s="39" t="s">
        <v>25809</v>
      </c>
      <c r="O179" s="39" t="s">
        <v>27684</v>
      </c>
      <c r="P179" s="39" t="s">
        <v>27673</v>
      </c>
      <c r="Q179" s="39" t="s">
        <v>27685</v>
      </c>
      <c r="R179" s="39" t="s">
        <v>27686</v>
      </c>
      <c r="S179" s="39" t="s">
        <v>27687</v>
      </c>
      <c r="T179" s="39" t="s">
        <v>27688</v>
      </c>
      <c r="U179" s="39" t="s">
        <v>14233</v>
      </c>
      <c r="V179" s="39" t="s">
        <v>26976</v>
      </c>
      <c r="W179" s="39" t="s">
        <v>27689</v>
      </c>
      <c r="X179" s="39" t="s">
        <v>26052</v>
      </c>
      <c r="Y179" s="39" t="s">
        <v>27690</v>
      </c>
      <c r="Z179" s="39" t="s">
        <v>27691</v>
      </c>
    </row>
    <row r="180" spans="1:26" x14ac:dyDescent="0.3">
      <c r="A180">
        <v>179</v>
      </c>
      <c r="B180" s="1">
        <v>45842.595555555556</v>
      </c>
      <c r="C180" s="1">
        <v>45842.604513888888</v>
      </c>
      <c r="D180" s="39" t="s">
        <v>2402</v>
      </c>
      <c r="E180" s="39" t="s">
        <v>2403</v>
      </c>
      <c r="F180" s="39" t="s">
        <v>2404</v>
      </c>
      <c r="G180">
        <v>12</v>
      </c>
      <c r="H180">
        <v>23</v>
      </c>
      <c r="I180" s="39" t="s">
        <v>314</v>
      </c>
      <c r="J180" s="39" t="s">
        <v>27692</v>
      </c>
      <c r="K180" s="39" t="s">
        <v>27693</v>
      </c>
      <c r="L180" s="39" t="s">
        <v>27694</v>
      </c>
      <c r="M180" s="39" t="s">
        <v>27695</v>
      </c>
      <c r="N180" s="39" t="s">
        <v>26319</v>
      </c>
      <c r="O180" s="39" t="s">
        <v>27550</v>
      </c>
      <c r="P180" s="39" t="s">
        <v>27696</v>
      </c>
      <c r="Q180" s="39" t="s">
        <v>27697</v>
      </c>
      <c r="R180" s="39" t="s">
        <v>27698</v>
      </c>
      <c r="S180" s="39" t="s">
        <v>27699</v>
      </c>
      <c r="T180" s="39" t="s">
        <v>27700</v>
      </c>
      <c r="U180" s="39" t="s">
        <v>27701</v>
      </c>
      <c r="V180" s="39" t="s">
        <v>27086</v>
      </c>
      <c r="W180" s="39" t="s">
        <v>27702</v>
      </c>
      <c r="X180" s="39" t="s">
        <v>26615</v>
      </c>
      <c r="Y180" s="39" t="s">
        <v>27703</v>
      </c>
      <c r="Z180" s="39" t="s">
        <v>27704</v>
      </c>
    </row>
    <row r="181" spans="1:26" x14ac:dyDescent="0.3">
      <c r="A181">
        <v>180</v>
      </c>
      <c r="B181" s="1">
        <v>45843.741967592592</v>
      </c>
      <c r="C181" s="1">
        <v>45843.742048611108</v>
      </c>
      <c r="D181" s="39" t="s">
        <v>1050</v>
      </c>
      <c r="E181" s="39" t="s">
        <v>1051</v>
      </c>
      <c r="F181" s="39" t="s">
        <v>1052</v>
      </c>
      <c r="G181">
        <v>2</v>
      </c>
      <c r="H181">
        <v>28</v>
      </c>
      <c r="I181" s="39" t="s">
        <v>25676</v>
      </c>
      <c r="J181" s="39" t="s">
        <v>27705</v>
      </c>
      <c r="K181" s="39" t="s">
        <v>27706</v>
      </c>
      <c r="L181" s="39" t="s">
        <v>27707</v>
      </c>
      <c r="M181" s="39" t="s">
        <v>27708</v>
      </c>
      <c r="N181" s="39" t="s">
        <v>26059</v>
      </c>
      <c r="O181" s="39" t="s">
        <v>27709</v>
      </c>
      <c r="P181" s="39" t="s">
        <v>27710</v>
      </c>
      <c r="Q181" s="39" t="s">
        <v>27711</v>
      </c>
      <c r="R181" s="39" t="s">
        <v>27712</v>
      </c>
      <c r="S181" s="39" t="s">
        <v>27713</v>
      </c>
      <c r="T181" s="39" t="s">
        <v>27714</v>
      </c>
      <c r="U181" s="39" t="s">
        <v>27715</v>
      </c>
      <c r="V181" s="39" t="s">
        <v>26135</v>
      </c>
      <c r="W181" s="39" t="s">
        <v>27716</v>
      </c>
      <c r="X181" s="39" t="s">
        <v>27263</v>
      </c>
      <c r="Y181" s="39" t="s">
        <v>26370</v>
      </c>
      <c r="Z181" s="39" t="s">
        <v>27717</v>
      </c>
    </row>
    <row r="182" spans="1:26" x14ac:dyDescent="0.3">
      <c r="A182">
        <v>181</v>
      </c>
      <c r="B182" s="1">
        <v>45843.782847222225</v>
      </c>
      <c r="C182" s="1">
        <v>45843.782997685186</v>
      </c>
      <c r="D182" s="39" t="s">
        <v>3273</v>
      </c>
      <c r="E182" s="39" t="s">
        <v>3274</v>
      </c>
      <c r="F182" s="39" t="s">
        <v>3274</v>
      </c>
      <c r="G182">
        <v>3</v>
      </c>
      <c r="H182">
        <v>25</v>
      </c>
      <c r="I182" s="39" t="s">
        <v>27718</v>
      </c>
      <c r="J182" s="39" t="s">
        <v>27719</v>
      </c>
      <c r="K182" s="39" t="s">
        <v>27720</v>
      </c>
      <c r="L182" s="39" t="s">
        <v>27721</v>
      </c>
      <c r="M182" s="39" t="s">
        <v>26546</v>
      </c>
      <c r="N182" s="39" t="s">
        <v>26547</v>
      </c>
      <c r="O182" s="39" t="s">
        <v>27722</v>
      </c>
      <c r="P182" s="39" t="s">
        <v>27723</v>
      </c>
      <c r="Q182" s="39" t="s">
        <v>27724</v>
      </c>
      <c r="R182" s="39" t="s">
        <v>25676</v>
      </c>
      <c r="S182" s="39" t="s">
        <v>20592</v>
      </c>
      <c r="T182" s="39" t="s">
        <v>16918</v>
      </c>
      <c r="U182" s="39" t="s">
        <v>14233</v>
      </c>
      <c r="V182" s="39" t="s">
        <v>26135</v>
      </c>
      <c r="W182" s="39" t="s">
        <v>27725</v>
      </c>
      <c r="X182" s="39" t="s">
        <v>27010</v>
      </c>
      <c r="Y182" s="39" t="s">
        <v>25841</v>
      </c>
      <c r="Z182" s="39" t="s">
        <v>25842</v>
      </c>
    </row>
    <row r="183" spans="1:26" x14ac:dyDescent="0.3">
      <c r="A183">
        <v>182</v>
      </c>
      <c r="B183" s="1">
        <v>45844.370196759257</v>
      </c>
      <c r="C183" s="1">
        <v>45844.386180555557</v>
      </c>
      <c r="D183" s="39" t="s">
        <v>1006</v>
      </c>
      <c r="E183" s="39" t="s">
        <v>1007</v>
      </c>
      <c r="F183" s="39" t="s">
        <v>1007</v>
      </c>
      <c r="G183">
        <v>2</v>
      </c>
      <c r="H183">
        <v>2</v>
      </c>
      <c r="I183" s="39" t="s">
        <v>27726</v>
      </c>
      <c r="J183" s="39" t="s">
        <v>27727</v>
      </c>
      <c r="K183" s="39" t="s">
        <v>27728</v>
      </c>
      <c r="L183" s="39" t="s">
        <v>27729</v>
      </c>
      <c r="M183" s="39" t="s">
        <v>27730</v>
      </c>
      <c r="N183" s="39" t="s">
        <v>27731</v>
      </c>
      <c r="O183" s="39" t="s">
        <v>27732</v>
      </c>
      <c r="P183" s="39" t="s">
        <v>27733</v>
      </c>
      <c r="Q183" s="39" t="s">
        <v>27734</v>
      </c>
      <c r="R183" s="39" t="s">
        <v>25676</v>
      </c>
      <c r="S183" s="39" t="s">
        <v>25714</v>
      </c>
      <c r="T183" s="39" t="s">
        <v>27735</v>
      </c>
      <c r="U183" s="39" t="s">
        <v>14233</v>
      </c>
      <c r="V183" s="39" t="s">
        <v>26827</v>
      </c>
      <c r="W183" s="39" t="s">
        <v>27736</v>
      </c>
      <c r="X183" s="39" t="s">
        <v>26052</v>
      </c>
      <c r="Y183" s="39" t="s">
        <v>27737</v>
      </c>
      <c r="Z183" s="39" t="s">
        <v>27736</v>
      </c>
    </row>
    <row r="184" spans="1:26" x14ac:dyDescent="0.3">
      <c r="A184">
        <v>183</v>
      </c>
      <c r="B184" s="1">
        <v>45844.644675925927</v>
      </c>
      <c r="C184" s="1">
        <v>45844.644930555558</v>
      </c>
      <c r="D184" s="39" t="s">
        <v>1253</v>
      </c>
      <c r="E184" s="39" t="s">
        <v>1254</v>
      </c>
      <c r="F184" s="39" t="s">
        <v>1254</v>
      </c>
      <c r="G184">
        <v>1</v>
      </c>
      <c r="H184">
        <v>7</v>
      </c>
      <c r="I184" s="39" t="s">
        <v>314</v>
      </c>
      <c r="J184" s="39" t="s">
        <v>27738</v>
      </c>
      <c r="K184" s="39" t="s">
        <v>27739</v>
      </c>
      <c r="L184" s="39" t="s">
        <v>27740</v>
      </c>
      <c r="M184" s="39" t="s">
        <v>27741</v>
      </c>
      <c r="N184" s="39" t="s">
        <v>27742</v>
      </c>
      <c r="O184" s="39" t="s">
        <v>27743</v>
      </c>
      <c r="P184" s="39" t="s">
        <v>27744</v>
      </c>
      <c r="Q184" s="39" t="s">
        <v>27745</v>
      </c>
      <c r="R184" s="39" t="s">
        <v>27746</v>
      </c>
      <c r="S184" s="39" t="s">
        <v>27747</v>
      </c>
      <c r="T184" s="39" t="s">
        <v>27748</v>
      </c>
      <c r="U184" s="39" t="s">
        <v>27749</v>
      </c>
      <c r="V184" s="39" t="s">
        <v>26827</v>
      </c>
      <c r="W184" s="39" t="s">
        <v>27750</v>
      </c>
      <c r="X184" s="39" t="s">
        <v>27263</v>
      </c>
      <c r="Y184" s="39" t="s">
        <v>27751</v>
      </c>
      <c r="Z184" s="39" t="s">
        <v>27752</v>
      </c>
    </row>
    <row r="185" spans="1:26" x14ac:dyDescent="0.3">
      <c r="A185">
        <v>184</v>
      </c>
      <c r="B185" s="1">
        <v>45844.821145833332</v>
      </c>
      <c r="C185" s="1">
        <v>45844.844467592593</v>
      </c>
      <c r="D185" s="39" t="s">
        <v>2013</v>
      </c>
      <c r="E185" s="39" t="s">
        <v>2014</v>
      </c>
      <c r="F185" s="39" t="s">
        <v>2014</v>
      </c>
      <c r="G185">
        <v>4</v>
      </c>
      <c r="H185">
        <v>20</v>
      </c>
      <c r="I185" s="39" t="s">
        <v>25676</v>
      </c>
      <c r="J185" s="39" t="s">
        <v>15076</v>
      </c>
      <c r="K185" s="39" t="s">
        <v>27753</v>
      </c>
      <c r="L185" s="39" t="s">
        <v>27754</v>
      </c>
      <c r="M185" s="39" t="s">
        <v>27755</v>
      </c>
      <c r="N185" s="39" t="s">
        <v>26319</v>
      </c>
      <c r="O185" s="39" t="s">
        <v>27756</v>
      </c>
      <c r="P185" s="39" t="s">
        <v>27696</v>
      </c>
      <c r="Q185" s="39" t="s">
        <v>27757</v>
      </c>
      <c r="R185" s="39" t="s">
        <v>314</v>
      </c>
      <c r="S185" s="39" t="s">
        <v>27758</v>
      </c>
      <c r="T185" s="39" t="s">
        <v>27759</v>
      </c>
      <c r="U185" s="39" t="s">
        <v>14233</v>
      </c>
      <c r="V185" s="39" t="s">
        <v>27086</v>
      </c>
      <c r="W185" s="39" t="s">
        <v>27760</v>
      </c>
      <c r="X185" s="39" t="s">
        <v>27324</v>
      </c>
      <c r="Y185" s="39" t="s">
        <v>27761</v>
      </c>
      <c r="Z185" s="39" t="s">
        <v>27762</v>
      </c>
    </row>
    <row r="186" spans="1:26" x14ac:dyDescent="0.3">
      <c r="A186">
        <v>185</v>
      </c>
      <c r="B186" s="1">
        <v>45845.346053240741</v>
      </c>
      <c r="C186" s="1">
        <v>45845.346168981479</v>
      </c>
      <c r="D186" s="39" t="s">
        <v>921</v>
      </c>
      <c r="E186" s="39" t="s">
        <v>922</v>
      </c>
      <c r="F186" s="39" t="s">
        <v>922</v>
      </c>
      <c r="G186">
        <v>2</v>
      </c>
      <c r="H186">
        <v>5</v>
      </c>
      <c r="I186" s="39" t="s">
        <v>22514</v>
      </c>
      <c r="J186" s="39" t="s">
        <v>27763</v>
      </c>
      <c r="K186" s="39" t="s">
        <v>27764</v>
      </c>
      <c r="L186" s="39" t="s">
        <v>27765</v>
      </c>
      <c r="M186" s="39" t="s">
        <v>27766</v>
      </c>
      <c r="N186" s="39" t="s">
        <v>27767</v>
      </c>
      <c r="O186" s="39" t="s">
        <v>27768</v>
      </c>
      <c r="P186" s="39" t="s">
        <v>27769</v>
      </c>
      <c r="Q186" s="39" t="s">
        <v>27770</v>
      </c>
      <c r="R186" s="39" t="s">
        <v>27771</v>
      </c>
      <c r="S186" s="39" t="s">
        <v>26020</v>
      </c>
      <c r="T186" s="39" t="s">
        <v>26035</v>
      </c>
      <c r="U186" s="39" t="s">
        <v>26021</v>
      </c>
      <c r="V186" s="39" t="s">
        <v>26135</v>
      </c>
      <c r="W186" s="39" t="s">
        <v>27772</v>
      </c>
      <c r="X186" s="39" t="s">
        <v>26829</v>
      </c>
      <c r="Y186" s="39" t="s">
        <v>27773</v>
      </c>
      <c r="Z186" s="39" t="s">
        <v>27774</v>
      </c>
    </row>
    <row r="187" spans="1:26" x14ac:dyDescent="0.3">
      <c r="A187">
        <v>186</v>
      </c>
      <c r="B187" s="1">
        <v>45845.438356481478</v>
      </c>
      <c r="C187" s="1">
        <v>45845.445231481484</v>
      </c>
      <c r="D187" s="39" t="s">
        <v>2852</v>
      </c>
      <c r="E187" s="39" t="s">
        <v>2853</v>
      </c>
      <c r="F187" s="39" t="s">
        <v>27775</v>
      </c>
      <c r="G187">
        <v>5</v>
      </c>
      <c r="H187">
        <v>30</v>
      </c>
      <c r="I187" s="39" t="s">
        <v>25843</v>
      </c>
      <c r="J187" s="39" t="s">
        <v>27776</v>
      </c>
      <c r="K187" s="39" t="s">
        <v>27777</v>
      </c>
      <c r="L187" s="39" t="s">
        <v>27778</v>
      </c>
      <c r="M187" s="39" t="s">
        <v>26546</v>
      </c>
      <c r="N187" s="39" t="s">
        <v>26547</v>
      </c>
      <c r="O187" s="39" t="s">
        <v>27779</v>
      </c>
      <c r="P187" s="39" t="s">
        <v>27780</v>
      </c>
      <c r="Q187" s="39" t="s">
        <v>26550</v>
      </c>
      <c r="R187" s="39" t="s">
        <v>25676</v>
      </c>
      <c r="S187" s="39" t="s">
        <v>20592</v>
      </c>
      <c r="T187" s="39" t="s">
        <v>16918</v>
      </c>
      <c r="U187" s="39" t="s">
        <v>14233</v>
      </c>
      <c r="V187" s="39" t="s">
        <v>26135</v>
      </c>
      <c r="W187" s="39" t="s">
        <v>27781</v>
      </c>
      <c r="X187" s="39" t="s">
        <v>27010</v>
      </c>
      <c r="Y187" s="39" t="s">
        <v>25841</v>
      </c>
      <c r="Z187" s="39" t="s">
        <v>25842</v>
      </c>
    </row>
    <row r="188" spans="1:26" x14ac:dyDescent="0.3">
      <c r="A188">
        <v>187</v>
      </c>
      <c r="B188" s="1">
        <v>45845.4375</v>
      </c>
      <c r="C188" s="1">
        <v>45845.445810185185</v>
      </c>
      <c r="D188" s="39" t="s">
        <v>2623</v>
      </c>
      <c r="E188" s="39" t="s">
        <v>2624</v>
      </c>
      <c r="F188" s="39" t="s">
        <v>2624</v>
      </c>
      <c r="G188">
        <v>5</v>
      </c>
      <c r="H188">
        <v>27</v>
      </c>
      <c r="I188" s="39" t="s">
        <v>25639</v>
      </c>
      <c r="J188" s="39" t="s">
        <v>27782</v>
      </c>
      <c r="K188" s="39" t="s">
        <v>27783</v>
      </c>
      <c r="L188" s="39" t="s">
        <v>27784</v>
      </c>
      <c r="M188" s="39" t="s">
        <v>27785</v>
      </c>
      <c r="N188" s="39" t="s">
        <v>27786</v>
      </c>
      <c r="O188" s="39" t="s">
        <v>27787</v>
      </c>
      <c r="P188" s="39" t="s">
        <v>27788</v>
      </c>
      <c r="Q188" s="39" t="s">
        <v>27789</v>
      </c>
      <c r="R188" s="39" t="s">
        <v>20593</v>
      </c>
      <c r="S188" s="39" t="s">
        <v>19397</v>
      </c>
      <c r="T188" s="39" t="s">
        <v>239</v>
      </c>
      <c r="U188" s="39" t="s">
        <v>14233</v>
      </c>
      <c r="V188" s="39" t="s">
        <v>26135</v>
      </c>
      <c r="W188" s="39" t="s">
        <v>27790</v>
      </c>
      <c r="X188" s="39" t="s">
        <v>26136</v>
      </c>
      <c r="Y188" s="39" t="s">
        <v>27791</v>
      </c>
      <c r="Z188" s="39" t="s">
        <v>27704</v>
      </c>
    </row>
    <row r="189" spans="1:26" x14ac:dyDescent="0.3">
      <c r="A189">
        <v>188</v>
      </c>
      <c r="B189" s="1">
        <v>45845.443101851852</v>
      </c>
      <c r="C189" s="1">
        <v>45845.445972222224</v>
      </c>
      <c r="D189" s="39" t="s">
        <v>2843</v>
      </c>
      <c r="E189" s="39" t="s">
        <v>2844</v>
      </c>
      <c r="F189" s="39" t="s">
        <v>2844</v>
      </c>
      <c r="G189">
        <v>5</v>
      </c>
      <c r="H189">
        <v>34</v>
      </c>
      <c r="I189" s="39" t="s">
        <v>27792</v>
      </c>
      <c r="J189" s="39" t="s">
        <v>26020</v>
      </c>
      <c r="K189" s="39" t="s">
        <v>27793</v>
      </c>
      <c r="L189" s="39" t="s">
        <v>26545</v>
      </c>
      <c r="M189" s="39" t="s">
        <v>26546</v>
      </c>
      <c r="N189" s="39" t="s">
        <v>25979</v>
      </c>
      <c r="O189" s="39" t="s">
        <v>26548</v>
      </c>
      <c r="P189" s="39" t="s">
        <v>27780</v>
      </c>
      <c r="Q189" s="39" t="s">
        <v>27794</v>
      </c>
      <c r="R189" s="39" t="s">
        <v>25676</v>
      </c>
      <c r="S189" s="39" t="s">
        <v>20592</v>
      </c>
      <c r="T189" s="39" t="s">
        <v>16918</v>
      </c>
      <c r="U189" s="39" t="s">
        <v>14233</v>
      </c>
      <c r="V189" s="39" t="s">
        <v>26135</v>
      </c>
      <c r="W189" s="39" t="s">
        <v>27795</v>
      </c>
      <c r="X189" s="39" t="s">
        <v>27010</v>
      </c>
      <c r="Y189" s="39" t="s">
        <v>27796</v>
      </c>
      <c r="Z189" s="39" t="s">
        <v>27797</v>
      </c>
    </row>
    <row r="190" spans="1:26" x14ac:dyDescent="0.3">
      <c r="A190">
        <v>189</v>
      </c>
      <c r="B190" s="1">
        <v>45845.437523148146</v>
      </c>
      <c r="C190" s="1">
        <v>45845.446493055555</v>
      </c>
      <c r="D190" s="39" t="s">
        <v>2917</v>
      </c>
      <c r="E190" s="39" t="s">
        <v>2918</v>
      </c>
      <c r="F190" s="39" t="s">
        <v>2918</v>
      </c>
      <c r="G190">
        <v>5</v>
      </c>
      <c r="H190">
        <v>12</v>
      </c>
      <c r="I190" s="39" t="s">
        <v>25676</v>
      </c>
      <c r="J190" s="39" t="s">
        <v>27798</v>
      </c>
      <c r="K190" s="39" t="s">
        <v>27799</v>
      </c>
      <c r="L190" s="39" t="s">
        <v>27800</v>
      </c>
      <c r="M190" s="39" t="s">
        <v>27801</v>
      </c>
      <c r="N190" s="39" t="s">
        <v>27802</v>
      </c>
      <c r="O190" s="39" t="s">
        <v>27803</v>
      </c>
      <c r="P190" s="39" t="s">
        <v>27804</v>
      </c>
      <c r="Q190" s="39" t="s">
        <v>27805</v>
      </c>
      <c r="R190" s="39" t="s">
        <v>22024</v>
      </c>
      <c r="S190" s="39" t="s">
        <v>27806</v>
      </c>
      <c r="T190" s="39" t="s">
        <v>27807</v>
      </c>
      <c r="U190" s="39" t="s">
        <v>26160</v>
      </c>
      <c r="V190" s="39" t="s">
        <v>27086</v>
      </c>
      <c r="W190" s="39" t="s">
        <v>27808</v>
      </c>
      <c r="X190" s="39" t="s">
        <v>26052</v>
      </c>
      <c r="Y190" s="39" t="s">
        <v>27809</v>
      </c>
      <c r="Z190" s="39" t="s">
        <v>27810</v>
      </c>
    </row>
    <row r="191" spans="1:26" x14ac:dyDescent="0.3">
      <c r="A191">
        <v>190</v>
      </c>
      <c r="B191" s="1">
        <v>45845.44017361111</v>
      </c>
      <c r="C191" s="1">
        <v>45845.447280092594</v>
      </c>
      <c r="D191" s="39" t="s">
        <v>2837</v>
      </c>
      <c r="E191" s="39" t="s">
        <v>2838</v>
      </c>
      <c r="F191" s="39" t="s">
        <v>14573</v>
      </c>
      <c r="G191">
        <v>5</v>
      </c>
      <c r="H191">
        <v>2</v>
      </c>
      <c r="I191" s="39" t="s">
        <v>25853</v>
      </c>
      <c r="J191" s="39" t="s">
        <v>27782</v>
      </c>
      <c r="K191" s="39" t="s">
        <v>27811</v>
      </c>
      <c r="L191" s="39" t="s">
        <v>27812</v>
      </c>
      <c r="M191" s="39" t="s">
        <v>27813</v>
      </c>
      <c r="N191" s="39" t="s">
        <v>26319</v>
      </c>
      <c r="O191" s="39" t="s">
        <v>27814</v>
      </c>
      <c r="P191" s="39" t="s">
        <v>27551</v>
      </c>
      <c r="Q191" s="39" t="s">
        <v>27815</v>
      </c>
      <c r="R191" s="39" t="s">
        <v>22024</v>
      </c>
      <c r="S191" s="39" t="s">
        <v>27816</v>
      </c>
      <c r="T191" s="39" t="s">
        <v>27817</v>
      </c>
      <c r="U191" s="39" t="s">
        <v>26160</v>
      </c>
      <c r="V191" s="39" t="s">
        <v>27086</v>
      </c>
      <c r="W191" s="39" t="s">
        <v>27818</v>
      </c>
      <c r="X191" s="39" t="s">
        <v>26052</v>
      </c>
      <c r="Y191" s="39" t="s">
        <v>27819</v>
      </c>
      <c r="Z191" s="39" t="s">
        <v>27704</v>
      </c>
    </row>
    <row r="192" spans="1:26" x14ac:dyDescent="0.3">
      <c r="A192">
        <v>191</v>
      </c>
      <c r="B192" s="1">
        <v>45845.435162037036</v>
      </c>
      <c r="C192" s="1">
        <v>45845.447291666664</v>
      </c>
      <c r="D192" s="39" t="s">
        <v>2781</v>
      </c>
      <c r="E192" s="39" t="s">
        <v>2782</v>
      </c>
      <c r="F192" s="39" t="s">
        <v>2782</v>
      </c>
      <c r="G192">
        <v>5</v>
      </c>
      <c r="H192">
        <v>10</v>
      </c>
      <c r="I192" s="39" t="s">
        <v>27820</v>
      </c>
      <c r="J192" s="39" t="s">
        <v>27821</v>
      </c>
      <c r="K192" s="39" t="s">
        <v>27822</v>
      </c>
      <c r="L192" s="39" t="s">
        <v>27823</v>
      </c>
      <c r="M192" s="39" t="s">
        <v>27824</v>
      </c>
      <c r="N192" s="39" t="s">
        <v>26030</v>
      </c>
      <c r="O192" s="39" t="s">
        <v>27825</v>
      </c>
      <c r="P192" s="39" t="s">
        <v>27826</v>
      </c>
      <c r="Q192" s="39" t="s">
        <v>27827</v>
      </c>
      <c r="R192" s="39" t="s">
        <v>27771</v>
      </c>
      <c r="S192" s="39" t="s">
        <v>27820</v>
      </c>
      <c r="T192" s="39" t="s">
        <v>26034</v>
      </c>
      <c r="U192" s="39" t="s">
        <v>25761</v>
      </c>
      <c r="V192" s="39" t="s">
        <v>27828</v>
      </c>
      <c r="W192" s="39" t="s">
        <v>27829</v>
      </c>
      <c r="X192" s="39" t="s">
        <v>26052</v>
      </c>
      <c r="Y192" s="39" t="s">
        <v>27830</v>
      </c>
      <c r="Z192" s="39" t="s">
        <v>27831</v>
      </c>
    </row>
    <row r="193" spans="1:26" x14ac:dyDescent="0.3">
      <c r="A193">
        <v>192</v>
      </c>
      <c r="B193" s="1">
        <v>45845.435416666667</v>
      </c>
      <c r="C193" s="1">
        <v>45845.447384259256</v>
      </c>
      <c r="D193" s="39" t="s">
        <v>2937</v>
      </c>
      <c r="E193" s="39" t="s">
        <v>2938</v>
      </c>
      <c r="F193" s="39" t="s">
        <v>2939</v>
      </c>
      <c r="G193">
        <v>5</v>
      </c>
      <c r="H193">
        <v>16</v>
      </c>
      <c r="I193" s="39" t="s">
        <v>27832</v>
      </c>
      <c r="J193" s="39" t="s">
        <v>27833</v>
      </c>
      <c r="K193" s="39" t="s">
        <v>27834</v>
      </c>
      <c r="L193" s="39" t="s">
        <v>27835</v>
      </c>
      <c r="M193" s="39" t="s">
        <v>27836</v>
      </c>
      <c r="N193" s="39" t="s">
        <v>27837</v>
      </c>
      <c r="O193" s="39" t="s">
        <v>27838</v>
      </c>
      <c r="P193" s="39" t="s">
        <v>27839</v>
      </c>
      <c r="Q193" s="39" t="s">
        <v>27840</v>
      </c>
      <c r="R193" s="39" t="s">
        <v>27841</v>
      </c>
      <c r="S193" s="39" t="s">
        <v>27842</v>
      </c>
      <c r="T193" s="39" t="s">
        <v>27843</v>
      </c>
      <c r="U193" s="39" t="s">
        <v>26160</v>
      </c>
      <c r="V193" s="39" t="s">
        <v>27086</v>
      </c>
      <c r="W193" s="39" t="s">
        <v>27818</v>
      </c>
      <c r="X193" s="39" t="s">
        <v>26052</v>
      </c>
      <c r="Y193" s="39" t="s">
        <v>27844</v>
      </c>
      <c r="Z193" s="39" t="s">
        <v>27845</v>
      </c>
    </row>
    <row r="194" spans="1:26" x14ac:dyDescent="0.3">
      <c r="A194">
        <v>193</v>
      </c>
      <c r="B194" s="1">
        <v>45845.436365740738</v>
      </c>
      <c r="C194" s="1">
        <v>45845.449247685188</v>
      </c>
      <c r="D194" s="39" t="s">
        <v>2759</v>
      </c>
      <c r="E194" s="39" t="s">
        <v>2760</v>
      </c>
      <c r="F194" s="39" t="s">
        <v>2760</v>
      </c>
      <c r="G194">
        <v>5</v>
      </c>
      <c r="H194">
        <v>28</v>
      </c>
      <c r="I194" s="39" t="s">
        <v>27846</v>
      </c>
      <c r="J194" s="39" t="s">
        <v>27847</v>
      </c>
      <c r="K194" s="39" t="s">
        <v>27848</v>
      </c>
      <c r="L194" s="39" t="s">
        <v>27849</v>
      </c>
      <c r="M194" s="39" t="s">
        <v>27850</v>
      </c>
      <c r="N194" s="39" t="s">
        <v>27851</v>
      </c>
      <c r="O194" s="39" t="s">
        <v>27852</v>
      </c>
      <c r="P194" s="39" t="s">
        <v>27853</v>
      </c>
      <c r="Q194" s="39" t="s">
        <v>27854</v>
      </c>
      <c r="R194" s="39" t="s">
        <v>27855</v>
      </c>
      <c r="S194" s="39" t="s">
        <v>27856</v>
      </c>
      <c r="T194" s="39" t="s">
        <v>27857</v>
      </c>
      <c r="U194" s="39" t="s">
        <v>27858</v>
      </c>
      <c r="V194" s="39" t="s">
        <v>26135</v>
      </c>
      <c r="W194" s="39" t="s">
        <v>27859</v>
      </c>
      <c r="X194" s="39" t="s">
        <v>27860</v>
      </c>
      <c r="Y194" s="39" t="s">
        <v>27861</v>
      </c>
      <c r="Z194" s="39" t="s">
        <v>27862</v>
      </c>
    </row>
    <row r="195" spans="1:26" x14ac:dyDescent="0.3">
      <c r="A195">
        <v>194</v>
      </c>
      <c r="B195" s="1">
        <v>45845.436944444446</v>
      </c>
      <c r="C195" s="1">
        <v>45845.450370370374</v>
      </c>
      <c r="D195" s="39" t="s">
        <v>2869</v>
      </c>
      <c r="E195" s="39" t="s">
        <v>2870</v>
      </c>
      <c r="F195" s="39" t="s">
        <v>2870</v>
      </c>
      <c r="G195">
        <v>5</v>
      </c>
      <c r="H195">
        <v>36</v>
      </c>
      <c r="I195" s="39" t="s">
        <v>27863</v>
      </c>
      <c r="J195" s="39" t="s">
        <v>27864</v>
      </c>
      <c r="K195" s="39" t="s">
        <v>25719</v>
      </c>
      <c r="L195" s="39" t="s">
        <v>27865</v>
      </c>
      <c r="M195" s="39" t="s">
        <v>27866</v>
      </c>
      <c r="N195" s="39" t="s">
        <v>26319</v>
      </c>
      <c r="O195" s="39" t="s">
        <v>27867</v>
      </c>
      <c r="P195" s="39" t="s">
        <v>27551</v>
      </c>
      <c r="Q195" s="39" t="s">
        <v>27868</v>
      </c>
      <c r="R195" s="39" t="s">
        <v>27869</v>
      </c>
      <c r="S195" s="39" t="s">
        <v>27870</v>
      </c>
      <c r="T195" s="39" t="s">
        <v>27871</v>
      </c>
      <c r="U195" s="39" t="s">
        <v>27872</v>
      </c>
      <c r="V195" s="39" t="s">
        <v>26135</v>
      </c>
      <c r="W195" s="39" t="s">
        <v>27873</v>
      </c>
      <c r="X195" s="39" t="s">
        <v>27360</v>
      </c>
      <c r="Y195" s="39" t="s">
        <v>27874</v>
      </c>
      <c r="Z195" s="39" t="s">
        <v>27704</v>
      </c>
    </row>
    <row r="196" spans="1:26" x14ac:dyDescent="0.3">
      <c r="A196">
        <v>195</v>
      </c>
      <c r="B196" s="1">
        <v>45845.437986111108</v>
      </c>
      <c r="C196" s="1">
        <v>45845.451203703706</v>
      </c>
      <c r="D196" s="39" t="s">
        <v>2769</v>
      </c>
      <c r="E196" s="39" t="s">
        <v>2770</v>
      </c>
      <c r="F196" s="39" t="s">
        <v>2771</v>
      </c>
      <c r="G196">
        <v>5</v>
      </c>
      <c r="H196">
        <v>8</v>
      </c>
      <c r="I196" s="39" t="s">
        <v>27875</v>
      </c>
      <c r="J196" s="39" t="s">
        <v>27876</v>
      </c>
      <c r="K196" s="39" t="s">
        <v>27877</v>
      </c>
      <c r="L196" s="39" t="s">
        <v>27878</v>
      </c>
      <c r="M196" s="39" t="s">
        <v>27879</v>
      </c>
      <c r="N196" s="39" t="s">
        <v>27880</v>
      </c>
      <c r="O196" s="39" t="s">
        <v>27881</v>
      </c>
      <c r="P196" s="39" t="s">
        <v>27882</v>
      </c>
      <c r="Q196" s="39" t="s">
        <v>27883</v>
      </c>
      <c r="R196" s="39" t="s">
        <v>27884</v>
      </c>
      <c r="S196" s="39" t="s">
        <v>27885</v>
      </c>
      <c r="T196" s="39" t="s">
        <v>27886</v>
      </c>
      <c r="U196" s="39" t="s">
        <v>27887</v>
      </c>
      <c r="V196" s="39" t="s">
        <v>27828</v>
      </c>
      <c r="W196" s="39" t="s">
        <v>27888</v>
      </c>
      <c r="X196" s="39" t="s">
        <v>27860</v>
      </c>
      <c r="Y196" s="39" t="s">
        <v>27889</v>
      </c>
      <c r="Z196" s="39" t="s">
        <v>27890</v>
      </c>
    </row>
    <row r="197" spans="1:26" x14ac:dyDescent="0.3">
      <c r="A197">
        <v>196</v>
      </c>
      <c r="B197" s="1">
        <v>45845.442199074074</v>
      </c>
      <c r="C197" s="1">
        <v>45845.451817129629</v>
      </c>
      <c r="D197" s="39" t="s">
        <v>2927</v>
      </c>
      <c r="E197" s="39" t="s">
        <v>2928</v>
      </c>
      <c r="F197" s="39" t="s">
        <v>2928</v>
      </c>
      <c r="G197">
        <v>5</v>
      </c>
      <c r="H197">
        <v>29</v>
      </c>
      <c r="I197" s="39" t="s">
        <v>26748</v>
      </c>
      <c r="J197" s="39" t="s">
        <v>27891</v>
      </c>
      <c r="K197" s="39" t="s">
        <v>25845</v>
      </c>
      <c r="L197" s="39" t="s">
        <v>27892</v>
      </c>
      <c r="M197" s="39" t="s">
        <v>27893</v>
      </c>
      <c r="N197" s="39" t="s">
        <v>25848</v>
      </c>
      <c r="O197" s="39" t="s">
        <v>25849</v>
      </c>
      <c r="P197" s="39" t="s">
        <v>25850</v>
      </c>
      <c r="Q197" s="39" t="s">
        <v>25851</v>
      </c>
      <c r="R197" s="39" t="s">
        <v>25676</v>
      </c>
      <c r="S197" s="39" t="s">
        <v>20592</v>
      </c>
      <c r="T197" s="39" t="s">
        <v>16918</v>
      </c>
      <c r="U197" s="39" t="s">
        <v>14233</v>
      </c>
      <c r="V197" s="39" t="s">
        <v>26135</v>
      </c>
      <c r="W197" s="39" t="s">
        <v>25840</v>
      </c>
      <c r="X197" s="39" t="s">
        <v>27010</v>
      </c>
      <c r="Y197" s="39" t="s">
        <v>25841</v>
      </c>
      <c r="Z197" s="39" t="s">
        <v>25842</v>
      </c>
    </row>
    <row r="198" spans="1:26" x14ac:dyDescent="0.3">
      <c r="A198">
        <v>197</v>
      </c>
      <c r="B198" s="1">
        <v>45845.438993055555</v>
      </c>
      <c r="C198" s="1">
        <v>45845.451932870368</v>
      </c>
      <c r="D198" s="39" t="s">
        <v>2829</v>
      </c>
      <c r="E198" s="39" t="s">
        <v>2830</v>
      </c>
      <c r="F198" s="39" t="s">
        <v>2830</v>
      </c>
      <c r="G198">
        <v>5</v>
      </c>
      <c r="H198">
        <v>23</v>
      </c>
      <c r="I198" s="39" t="s">
        <v>25676</v>
      </c>
      <c r="J198" s="39" t="s">
        <v>27782</v>
      </c>
      <c r="K198" s="39" t="s">
        <v>27894</v>
      </c>
      <c r="L198" s="39" t="s">
        <v>27895</v>
      </c>
      <c r="M198" s="39" t="s">
        <v>27896</v>
      </c>
      <c r="N198" s="39" t="s">
        <v>26319</v>
      </c>
      <c r="O198" s="39" t="s">
        <v>27787</v>
      </c>
      <c r="P198" s="39" t="s">
        <v>27696</v>
      </c>
      <c r="Q198" s="39" t="s">
        <v>27897</v>
      </c>
      <c r="R198" s="39" t="s">
        <v>27898</v>
      </c>
      <c r="S198" s="39" t="s">
        <v>27899</v>
      </c>
      <c r="T198" s="39" t="s">
        <v>27900</v>
      </c>
      <c r="U198" s="39" t="s">
        <v>27901</v>
      </c>
      <c r="V198" s="39" t="s">
        <v>26135</v>
      </c>
      <c r="W198" s="39" t="s">
        <v>27902</v>
      </c>
      <c r="X198" s="39" t="s">
        <v>27220</v>
      </c>
      <c r="Y198" s="39" t="s">
        <v>27903</v>
      </c>
      <c r="Z198" s="39" t="s">
        <v>27904</v>
      </c>
    </row>
    <row r="199" spans="1:26" x14ac:dyDescent="0.3">
      <c r="A199">
        <v>198</v>
      </c>
      <c r="B199" s="1">
        <v>45845.436307870368</v>
      </c>
      <c r="C199" s="1">
        <v>45845.452361111114</v>
      </c>
      <c r="D199" s="39" t="s">
        <v>2954</v>
      </c>
      <c r="E199" s="39" t="s">
        <v>2955</v>
      </c>
      <c r="F199" s="39" t="s">
        <v>27905</v>
      </c>
      <c r="G199">
        <v>5</v>
      </c>
      <c r="H199">
        <v>38</v>
      </c>
      <c r="I199" s="39" t="s">
        <v>27906</v>
      </c>
      <c r="J199" s="39" t="s">
        <v>27907</v>
      </c>
      <c r="K199" s="39" t="s">
        <v>25719</v>
      </c>
      <c r="L199" s="39" t="s">
        <v>27908</v>
      </c>
      <c r="M199" s="39" t="s">
        <v>27909</v>
      </c>
      <c r="N199" s="39" t="s">
        <v>25809</v>
      </c>
      <c r="O199" s="39" t="s">
        <v>27814</v>
      </c>
      <c r="P199" s="39" t="s">
        <v>27551</v>
      </c>
      <c r="Q199" s="39" t="s">
        <v>27910</v>
      </c>
      <c r="R199" s="39" t="s">
        <v>25676</v>
      </c>
      <c r="S199" s="39" t="s">
        <v>20592</v>
      </c>
      <c r="T199" s="39" t="s">
        <v>16918</v>
      </c>
      <c r="U199" s="39" t="s">
        <v>14233</v>
      </c>
      <c r="V199" s="39" t="s">
        <v>26135</v>
      </c>
      <c r="W199" s="39" t="s">
        <v>27911</v>
      </c>
      <c r="X199" s="39" t="s">
        <v>27010</v>
      </c>
      <c r="Y199" s="39" t="s">
        <v>27912</v>
      </c>
      <c r="Z199" s="39" t="s">
        <v>27913</v>
      </c>
    </row>
    <row r="200" spans="1:26" x14ac:dyDescent="0.3">
      <c r="A200">
        <v>199</v>
      </c>
      <c r="B200" s="1">
        <v>45845.436493055553</v>
      </c>
      <c r="C200" s="1">
        <v>45845.452384259261</v>
      </c>
      <c r="D200" s="39" t="s">
        <v>2975</v>
      </c>
      <c r="E200" s="39" t="s">
        <v>2976</v>
      </c>
      <c r="F200" s="39" t="s">
        <v>2976</v>
      </c>
      <c r="G200">
        <v>5</v>
      </c>
      <c r="H200">
        <v>18</v>
      </c>
      <c r="I200" s="39" t="s">
        <v>25853</v>
      </c>
      <c r="J200" s="39" t="s">
        <v>27914</v>
      </c>
      <c r="K200" s="39" t="s">
        <v>25719</v>
      </c>
      <c r="L200" s="39" t="s">
        <v>27915</v>
      </c>
      <c r="M200" s="39" t="s">
        <v>27916</v>
      </c>
      <c r="N200" s="39" t="s">
        <v>26319</v>
      </c>
      <c r="O200" s="39" t="s">
        <v>27867</v>
      </c>
      <c r="P200" s="39" t="s">
        <v>27917</v>
      </c>
      <c r="Q200" s="39" t="s">
        <v>27020</v>
      </c>
      <c r="R200" s="39" t="s">
        <v>27918</v>
      </c>
      <c r="S200" s="39" t="s">
        <v>26314</v>
      </c>
      <c r="T200" s="39" t="s">
        <v>27919</v>
      </c>
      <c r="U200" s="39" t="s">
        <v>27920</v>
      </c>
      <c r="V200" s="39" t="s">
        <v>26135</v>
      </c>
      <c r="W200" s="39" t="s">
        <v>26614</v>
      </c>
      <c r="X200" s="39" t="s">
        <v>26829</v>
      </c>
      <c r="Y200" s="39" t="s">
        <v>27921</v>
      </c>
      <c r="Z200" s="39" t="s">
        <v>27922</v>
      </c>
    </row>
    <row r="201" spans="1:26" x14ac:dyDescent="0.3">
      <c r="A201">
        <v>200</v>
      </c>
      <c r="B201" s="1">
        <v>45845.449687499997</v>
      </c>
      <c r="C201" s="1">
        <v>45845.45239583333</v>
      </c>
      <c r="D201" s="39" t="s">
        <v>2909</v>
      </c>
      <c r="E201" s="39" t="s">
        <v>2910</v>
      </c>
      <c r="F201" s="39" t="s">
        <v>2910</v>
      </c>
      <c r="G201">
        <v>5</v>
      </c>
      <c r="H201">
        <v>37</v>
      </c>
      <c r="I201" s="39" t="s">
        <v>26748</v>
      </c>
      <c r="J201" s="39" t="s">
        <v>27776</v>
      </c>
      <c r="K201" s="39" t="s">
        <v>26544</v>
      </c>
      <c r="L201" s="39" t="s">
        <v>27923</v>
      </c>
      <c r="M201" s="39" t="s">
        <v>26546</v>
      </c>
      <c r="N201" s="39" t="s">
        <v>25848</v>
      </c>
      <c r="O201" s="39" t="s">
        <v>27924</v>
      </c>
      <c r="P201" s="39" t="s">
        <v>27780</v>
      </c>
      <c r="Q201" s="39" t="s">
        <v>27925</v>
      </c>
      <c r="R201" s="39" t="s">
        <v>22514</v>
      </c>
      <c r="S201" s="39" t="s">
        <v>20592</v>
      </c>
      <c r="T201" s="39" t="s">
        <v>16918</v>
      </c>
      <c r="U201" s="39" t="s">
        <v>14233</v>
      </c>
      <c r="V201" s="39" t="s">
        <v>26135</v>
      </c>
      <c r="W201" s="39" t="s">
        <v>27926</v>
      </c>
      <c r="X201" s="39" t="s">
        <v>27010</v>
      </c>
      <c r="Y201" s="39" t="s">
        <v>25841</v>
      </c>
      <c r="Z201" s="39" t="s">
        <v>25842</v>
      </c>
    </row>
    <row r="202" spans="1:26" x14ac:dyDescent="0.3">
      <c r="A202">
        <v>201</v>
      </c>
      <c r="B202" s="1">
        <v>45845.435717592591</v>
      </c>
      <c r="C202" s="1">
        <v>45845.453182870369</v>
      </c>
      <c r="D202" s="39" t="s">
        <v>2749</v>
      </c>
      <c r="E202" s="39" t="s">
        <v>2750</v>
      </c>
      <c r="F202" s="39" t="s">
        <v>2750</v>
      </c>
      <c r="G202">
        <v>5</v>
      </c>
      <c r="H202">
        <v>35</v>
      </c>
      <c r="I202" s="39" t="s">
        <v>25676</v>
      </c>
      <c r="J202" s="39" t="s">
        <v>27782</v>
      </c>
      <c r="K202" s="39" t="s">
        <v>27927</v>
      </c>
      <c r="L202" s="39" t="s">
        <v>26455</v>
      </c>
      <c r="M202" s="39" t="s">
        <v>27928</v>
      </c>
      <c r="N202" s="39" t="s">
        <v>26319</v>
      </c>
      <c r="O202" s="39" t="s">
        <v>27929</v>
      </c>
      <c r="P202" s="39" t="s">
        <v>27930</v>
      </c>
      <c r="Q202" s="39" t="s">
        <v>27931</v>
      </c>
      <c r="R202" s="39" t="s">
        <v>27932</v>
      </c>
      <c r="S202" s="39" t="s">
        <v>27933</v>
      </c>
      <c r="T202" s="39" t="s">
        <v>27934</v>
      </c>
      <c r="U202" s="39" t="s">
        <v>27935</v>
      </c>
      <c r="V202" s="39" t="s">
        <v>26135</v>
      </c>
      <c r="W202" s="39" t="s">
        <v>26614</v>
      </c>
      <c r="X202" s="39" t="s">
        <v>26829</v>
      </c>
      <c r="Y202" s="39" t="s">
        <v>27936</v>
      </c>
      <c r="Z202" s="39" t="s">
        <v>27937</v>
      </c>
    </row>
    <row r="203" spans="1:26" x14ac:dyDescent="0.3">
      <c r="A203">
        <v>202</v>
      </c>
      <c r="B203" s="1">
        <v>45845.451782407406</v>
      </c>
      <c r="C203" s="1">
        <v>45845.453206018516</v>
      </c>
      <c r="D203" s="39" t="s">
        <v>2719</v>
      </c>
      <c r="E203" s="39" t="s">
        <v>2720</v>
      </c>
      <c r="F203" s="39" t="s">
        <v>2721</v>
      </c>
      <c r="G203">
        <v>5</v>
      </c>
      <c r="H203">
        <v>9</v>
      </c>
      <c r="I203" s="39" t="s">
        <v>27938</v>
      </c>
      <c r="J203" s="39" t="s">
        <v>27939</v>
      </c>
      <c r="K203" s="39" t="s">
        <v>27940</v>
      </c>
      <c r="L203" s="39" t="s">
        <v>27941</v>
      </c>
      <c r="M203" s="39" t="s">
        <v>27942</v>
      </c>
      <c r="N203" s="39" t="s">
        <v>26169</v>
      </c>
      <c r="O203" s="39" t="s">
        <v>27943</v>
      </c>
      <c r="P203" s="39" t="s">
        <v>27944</v>
      </c>
      <c r="Q203" s="39" t="s">
        <v>27945</v>
      </c>
      <c r="R203" s="39" t="s">
        <v>27946</v>
      </c>
      <c r="S203" s="39" t="s">
        <v>27947</v>
      </c>
      <c r="T203" s="39" t="s">
        <v>27948</v>
      </c>
      <c r="U203" s="39" t="s">
        <v>27949</v>
      </c>
      <c r="V203" s="39" t="s">
        <v>26135</v>
      </c>
      <c r="W203" s="39" t="s">
        <v>27950</v>
      </c>
      <c r="X203" s="39" t="s">
        <v>26136</v>
      </c>
      <c r="Y203" s="39" t="s">
        <v>27951</v>
      </c>
      <c r="Z203" s="39" t="s">
        <v>27951</v>
      </c>
    </row>
    <row r="204" spans="1:26" x14ac:dyDescent="0.3">
      <c r="A204">
        <v>203</v>
      </c>
      <c r="B204" s="1">
        <v>45845.44871527778</v>
      </c>
      <c r="C204" s="1">
        <v>45845.453530092593</v>
      </c>
      <c r="D204" s="39" t="s">
        <v>2685</v>
      </c>
      <c r="E204" s="39" t="s">
        <v>2686</v>
      </c>
      <c r="F204" s="39" t="s">
        <v>2686</v>
      </c>
      <c r="G204">
        <v>5</v>
      </c>
      <c r="H204">
        <v>13</v>
      </c>
      <c r="I204" s="39" t="s">
        <v>25853</v>
      </c>
      <c r="J204" s="39" t="s">
        <v>27782</v>
      </c>
      <c r="K204" s="39" t="s">
        <v>27952</v>
      </c>
      <c r="L204" s="39" t="s">
        <v>27953</v>
      </c>
      <c r="M204" s="39" t="s">
        <v>27954</v>
      </c>
      <c r="N204" s="39" t="s">
        <v>26319</v>
      </c>
      <c r="O204" s="39" t="s">
        <v>27787</v>
      </c>
      <c r="P204" s="39" t="s">
        <v>27696</v>
      </c>
      <c r="Q204" s="39" t="s">
        <v>27955</v>
      </c>
      <c r="R204" s="39" t="s">
        <v>27946</v>
      </c>
      <c r="S204" s="39" t="s">
        <v>27947</v>
      </c>
      <c r="T204" s="39" t="s">
        <v>27956</v>
      </c>
      <c r="U204" s="39" t="s">
        <v>27957</v>
      </c>
      <c r="V204" s="39" t="s">
        <v>26135</v>
      </c>
      <c r="W204" s="39" t="s">
        <v>27958</v>
      </c>
      <c r="X204" s="39" t="s">
        <v>26136</v>
      </c>
      <c r="Y204" s="39" t="s">
        <v>27959</v>
      </c>
      <c r="Z204" s="39" t="s">
        <v>27704</v>
      </c>
    </row>
    <row r="205" spans="1:26" x14ac:dyDescent="0.3">
      <c r="A205">
        <v>204</v>
      </c>
      <c r="B205" s="1">
        <v>45845.435659722221</v>
      </c>
      <c r="C205" s="1">
        <v>45845.454664351855</v>
      </c>
      <c r="D205" s="39" t="s">
        <v>2991</v>
      </c>
      <c r="E205" s="39" t="s">
        <v>2992</v>
      </c>
      <c r="F205" s="39" t="s">
        <v>2993</v>
      </c>
      <c r="G205">
        <v>5</v>
      </c>
      <c r="H205">
        <v>17</v>
      </c>
      <c r="I205" s="39" t="s">
        <v>314</v>
      </c>
      <c r="J205" s="39" t="s">
        <v>27960</v>
      </c>
      <c r="K205" s="39" t="s">
        <v>27961</v>
      </c>
      <c r="L205" s="39" t="s">
        <v>27962</v>
      </c>
      <c r="M205" s="39" t="s">
        <v>27963</v>
      </c>
      <c r="N205" s="39" t="s">
        <v>27964</v>
      </c>
      <c r="O205" s="39" t="s">
        <v>27814</v>
      </c>
      <c r="P205" s="39" t="s">
        <v>27965</v>
      </c>
      <c r="Q205" s="39" t="s">
        <v>27966</v>
      </c>
      <c r="R205" s="39" t="s">
        <v>27967</v>
      </c>
      <c r="S205" s="39" t="s">
        <v>27968</v>
      </c>
      <c r="T205" s="39" t="s">
        <v>27969</v>
      </c>
      <c r="U205" s="39" t="s">
        <v>27970</v>
      </c>
      <c r="V205" s="39" t="s">
        <v>26135</v>
      </c>
      <c r="W205" s="39" t="s">
        <v>27971</v>
      </c>
      <c r="X205" s="39" t="s">
        <v>26615</v>
      </c>
      <c r="Y205" s="39" t="s">
        <v>27972</v>
      </c>
      <c r="Z205" s="39" t="s">
        <v>27973</v>
      </c>
    </row>
    <row r="206" spans="1:26" x14ac:dyDescent="0.3">
      <c r="A206">
        <v>205</v>
      </c>
      <c r="B206" s="1">
        <v>45845.436736111114</v>
      </c>
      <c r="C206" s="1">
        <v>45845.455300925925</v>
      </c>
      <c r="D206" s="39" t="s">
        <v>2632</v>
      </c>
      <c r="E206" s="39" t="s">
        <v>2633</v>
      </c>
      <c r="F206" s="39" t="s">
        <v>2633</v>
      </c>
      <c r="G206">
        <v>5</v>
      </c>
      <c r="H206">
        <v>26</v>
      </c>
      <c r="I206" s="39" t="s">
        <v>27974</v>
      </c>
      <c r="J206" s="39" t="s">
        <v>27975</v>
      </c>
      <c r="K206" s="39" t="s">
        <v>27976</v>
      </c>
      <c r="L206" s="39" t="s">
        <v>27977</v>
      </c>
      <c r="M206" s="39" t="s">
        <v>27978</v>
      </c>
      <c r="N206" s="39" t="s">
        <v>27979</v>
      </c>
      <c r="O206" s="39" t="s">
        <v>27980</v>
      </c>
      <c r="P206" s="39" t="s">
        <v>27981</v>
      </c>
      <c r="Q206" s="39" t="s">
        <v>27982</v>
      </c>
      <c r="R206" s="39" t="s">
        <v>27946</v>
      </c>
      <c r="S206" s="39" t="s">
        <v>27947</v>
      </c>
      <c r="T206" s="39" t="s">
        <v>27948</v>
      </c>
      <c r="U206" s="39" t="s">
        <v>27949</v>
      </c>
      <c r="V206" s="39" t="s">
        <v>27983</v>
      </c>
      <c r="W206" s="39" t="s">
        <v>27958</v>
      </c>
      <c r="X206" s="39" t="s">
        <v>27984</v>
      </c>
      <c r="Y206" s="39" t="s">
        <v>27959</v>
      </c>
      <c r="Z206" s="39" t="s">
        <v>27985</v>
      </c>
    </row>
    <row r="207" spans="1:26" x14ac:dyDescent="0.3">
      <c r="A207">
        <v>206</v>
      </c>
      <c r="B207" s="1">
        <v>45845.453310185185</v>
      </c>
      <c r="C207" s="1">
        <v>45845.455833333333</v>
      </c>
      <c r="D207" s="39" t="s">
        <v>3000</v>
      </c>
      <c r="E207" s="39" t="s">
        <v>3001</v>
      </c>
      <c r="F207" s="39" t="s">
        <v>3002</v>
      </c>
      <c r="G207">
        <v>5</v>
      </c>
      <c r="H207">
        <v>1</v>
      </c>
      <c r="I207" s="39" t="s">
        <v>314</v>
      </c>
      <c r="J207" s="39" t="s">
        <v>27986</v>
      </c>
      <c r="K207" s="39" t="s">
        <v>27987</v>
      </c>
      <c r="L207" s="39" t="s">
        <v>27988</v>
      </c>
      <c r="M207" s="39" t="s">
        <v>27989</v>
      </c>
      <c r="N207" s="39" t="s">
        <v>26531</v>
      </c>
      <c r="O207" s="39" t="s">
        <v>27990</v>
      </c>
      <c r="P207" s="39" t="s">
        <v>27991</v>
      </c>
      <c r="Q207" s="39" t="s">
        <v>27992</v>
      </c>
      <c r="R207" s="39" t="s">
        <v>27993</v>
      </c>
      <c r="S207" s="39" t="s">
        <v>27994</v>
      </c>
      <c r="T207" s="39" t="s">
        <v>27995</v>
      </c>
      <c r="U207" s="39" t="s">
        <v>27996</v>
      </c>
      <c r="V207" s="39" t="s">
        <v>26135</v>
      </c>
      <c r="W207" s="39" t="s">
        <v>27997</v>
      </c>
      <c r="X207" s="39" t="s">
        <v>26052</v>
      </c>
      <c r="Y207" s="39" t="s">
        <v>27998</v>
      </c>
      <c r="Z207" s="39" t="s">
        <v>27997</v>
      </c>
    </row>
    <row r="208" spans="1:26" x14ac:dyDescent="0.3">
      <c r="A208">
        <v>207</v>
      </c>
      <c r="B208" s="1">
        <v>45845.437361111108</v>
      </c>
      <c r="C208" s="1">
        <v>45845.45648148148</v>
      </c>
      <c r="D208" s="39" t="s">
        <v>2663</v>
      </c>
      <c r="E208" s="39" t="s">
        <v>2664</v>
      </c>
      <c r="F208" s="39" t="s">
        <v>2664</v>
      </c>
      <c r="G208">
        <v>5</v>
      </c>
      <c r="H208">
        <v>31</v>
      </c>
      <c r="I208" s="39" t="s">
        <v>27999</v>
      </c>
      <c r="J208" s="39" t="s">
        <v>28000</v>
      </c>
      <c r="K208" s="39" t="s">
        <v>28001</v>
      </c>
      <c r="L208" s="39" t="s">
        <v>28002</v>
      </c>
      <c r="M208" s="39" t="s">
        <v>28003</v>
      </c>
      <c r="N208" s="39" t="s">
        <v>26143</v>
      </c>
      <c r="O208" s="39" t="s">
        <v>28004</v>
      </c>
      <c r="P208" s="39" t="s">
        <v>28005</v>
      </c>
      <c r="Q208" s="39" t="s">
        <v>28006</v>
      </c>
      <c r="R208" s="39" t="s">
        <v>28007</v>
      </c>
      <c r="S208" s="39" t="s">
        <v>28008</v>
      </c>
      <c r="T208" s="39" t="s">
        <v>28009</v>
      </c>
      <c r="U208" s="39" t="s">
        <v>27949</v>
      </c>
      <c r="V208" s="39" t="s">
        <v>28010</v>
      </c>
      <c r="W208" s="39" t="s">
        <v>27958</v>
      </c>
      <c r="X208" s="39" t="s">
        <v>28011</v>
      </c>
      <c r="Y208" s="39" t="s">
        <v>27959</v>
      </c>
      <c r="Z208" s="39" t="s">
        <v>27985</v>
      </c>
    </row>
    <row r="209" spans="1:26" x14ac:dyDescent="0.3">
      <c r="A209">
        <v>208</v>
      </c>
      <c r="B209" s="1">
        <v>45845.438043981485</v>
      </c>
      <c r="C209" s="1">
        <v>45845.458553240744</v>
      </c>
      <c r="D209" s="39" t="s">
        <v>2804</v>
      </c>
      <c r="E209" s="39" t="s">
        <v>2805</v>
      </c>
      <c r="F209" s="39" t="s">
        <v>28012</v>
      </c>
      <c r="G209">
        <v>5</v>
      </c>
      <c r="H209">
        <v>21</v>
      </c>
      <c r="I209" s="39" t="s">
        <v>28013</v>
      </c>
      <c r="J209" s="39" t="s">
        <v>27782</v>
      </c>
      <c r="K209" s="39" t="s">
        <v>27811</v>
      </c>
      <c r="L209" s="39" t="s">
        <v>28014</v>
      </c>
      <c r="M209" s="39" t="s">
        <v>28015</v>
      </c>
      <c r="N209" s="39" t="s">
        <v>28016</v>
      </c>
      <c r="O209" s="39" t="s">
        <v>28017</v>
      </c>
      <c r="P209" s="39" t="s">
        <v>28018</v>
      </c>
      <c r="Q209" s="39" t="s">
        <v>28019</v>
      </c>
      <c r="R209" s="39" t="s">
        <v>28020</v>
      </c>
      <c r="S209" s="39" t="s">
        <v>27947</v>
      </c>
      <c r="T209" s="39" t="s">
        <v>27948</v>
      </c>
      <c r="U209" s="39" t="s">
        <v>27949</v>
      </c>
      <c r="V209" s="39" t="s">
        <v>28021</v>
      </c>
      <c r="W209" s="39" t="s">
        <v>28022</v>
      </c>
      <c r="X209" s="39" t="s">
        <v>26829</v>
      </c>
      <c r="Y209" s="39" t="s">
        <v>28023</v>
      </c>
      <c r="Z209" s="39" t="s">
        <v>28024</v>
      </c>
    </row>
    <row r="210" spans="1:26" x14ac:dyDescent="0.3">
      <c r="A210">
        <v>209</v>
      </c>
      <c r="B210" s="1">
        <v>45845.447118055556</v>
      </c>
      <c r="C210" s="1">
        <v>45845.45925925926</v>
      </c>
      <c r="D210" s="39" t="s">
        <v>2982</v>
      </c>
      <c r="E210" s="39" t="s">
        <v>2983</v>
      </c>
      <c r="F210" s="39" t="s">
        <v>2983</v>
      </c>
      <c r="G210">
        <v>5</v>
      </c>
      <c r="H210">
        <v>7</v>
      </c>
      <c r="I210" s="39" t="s">
        <v>25676</v>
      </c>
      <c r="J210" s="39" t="s">
        <v>27782</v>
      </c>
      <c r="K210" s="39" t="s">
        <v>27783</v>
      </c>
      <c r="L210" s="39" t="s">
        <v>28025</v>
      </c>
      <c r="M210" s="39" t="s">
        <v>26634</v>
      </c>
      <c r="N210" s="39" t="s">
        <v>26319</v>
      </c>
      <c r="O210" s="39" t="s">
        <v>28026</v>
      </c>
      <c r="P210" s="39" t="s">
        <v>27917</v>
      </c>
      <c r="Q210" s="39" t="s">
        <v>28027</v>
      </c>
      <c r="R210" s="39" t="s">
        <v>27946</v>
      </c>
      <c r="S210" s="39" t="s">
        <v>27947</v>
      </c>
      <c r="T210" s="39" t="s">
        <v>27948</v>
      </c>
      <c r="U210" s="39" t="s">
        <v>27949</v>
      </c>
      <c r="V210" s="39" t="s">
        <v>26135</v>
      </c>
      <c r="W210" s="39" t="s">
        <v>26135</v>
      </c>
      <c r="X210" s="39" t="s">
        <v>26841</v>
      </c>
      <c r="Y210" s="39" t="s">
        <v>27903</v>
      </c>
      <c r="Z210" s="39" t="s">
        <v>27904</v>
      </c>
    </row>
    <row r="211" spans="1:26" x14ac:dyDescent="0.3">
      <c r="A211">
        <v>210</v>
      </c>
      <c r="B211" s="1">
        <v>45845.455775462964</v>
      </c>
      <c r="C211" s="1">
        <v>45845.459409722222</v>
      </c>
      <c r="D211" s="39" t="s">
        <v>2944</v>
      </c>
      <c r="E211" s="39" t="s">
        <v>2945</v>
      </c>
      <c r="F211" s="39" t="s">
        <v>2945</v>
      </c>
      <c r="G211">
        <v>5</v>
      </c>
      <c r="H211">
        <v>6</v>
      </c>
      <c r="I211" s="39" t="s">
        <v>25853</v>
      </c>
      <c r="J211" s="39" t="s">
        <v>28028</v>
      </c>
      <c r="K211" s="39" t="s">
        <v>27811</v>
      </c>
      <c r="L211" s="39" t="s">
        <v>28029</v>
      </c>
      <c r="M211" s="39" t="s">
        <v>28030</v>
      </c>
      <c r="N211" s="39" t="s">
        <v>26319</v>
      </c>
      <c r="O211" s="39" t="s">
        <v>27814</v>
      </c>
      <c r="P211" s="39" t="s">
        <v>27551</v>
      </c>
      <c r="Q211" s="39" t="s">
        <v>28031</v>
      </c>
      <c r="R211" s="39" t="s">
        <v>27946</v>
      </c>
      <c r="S211" s="39" t="s">
        <v>27947</v>
      </c>
      <c r="T211" s="39" t="s">
        <v>27948</v>
      </c>
      <c r="U211" s="39" t="s">
        <v>27949</v>
      </c>
      <c r="V211" s="39" t="s">
        <v>26812</v>
      </c>
      <c r="W211" s="39" t="s">
        <v>24946</v>
      </c>
      <c r="X211" s="39" t="s">
        <v>26841</v>
      </c>
      <c r="Y211" s="39" t="s">
        <v>26614</v>
      </c>
      <c r="Z211" s="39" t="s">
        <v>28032</v>
      </c>
    </row>
    <row r="212" spans="1:26" x14ac:dyDescent="0.3">
      <c r="A212">
        <v>211</v>
      </c>
      <c r="B212" s="1">
        <v>45845.438287037039</v>
      </c>
      <c r="C212" s="1">
        <v>45845.45952546296</v>
      </c>
      <c r="D212" s="39" t="s">
        <v>2965</v>
      </c>
      <c r="E212" s="39" t="s">
        <v>2966</v>
      </c>
      <c r="F212" s="39" t="s">
        <v>20084</v>
      </c>
      <c r="G212">
        <v>5</v>
      </c>
      <c r="H212">
        <v>39</v>
      </c>
      <c r="I212" s="39" t="s">
        <v>314</v>
      </c>
      <c r="J212" s="39" t="s">
        <v>28033</v>
      </c>
      <c r="K212" s="39" t="s">
        <v>28034</v>
      </c>
      <c r="L212" s="39" t="s">
        <v>28035</v>
      </c>
      <c r="M212" s="39" t="s">
        <v>28036</v>
      </c>
      <c r="N212" s="39" t="s">
        <v>25737</v>
      </c>
      <c r="O212" s="39" t="s">
        <v>28037</v>
      </c>
      <c r="P212" s="39" t="s">
        <v>28038</v>
      </c>
      <c r="Q212" s="39" t="s">
        <v>28039</v>
      </c>
      <c r="R212" s="39" t="s">
        <v>28040</v>
      </c>
      <c r="S212" s="39" t="s">
        <v>27947</v>
      </c>
      <c r="T212" s="39" t="s">
        <v>28041</v>
      </c>
      <c r="U212" s="39" t="s">
        <v>27949</v>
      </c>
      <c r="V212" s="39" t="s">
        <v>26135</v>
      </c>
      <c r="W212" s="39" t="s">
        <v>28042</v>
      </c>
      <c r="X212" s="39" t="s">
        <v>28043</v>
      </c>
      <c r="Y212" s="39" t="s">
        <v>28044</v>
      </c>
      <c r="Z212" s="39" t="s">
        <v>28045</v>
      </c>
    </row>
    <row r="213" spans="1:26" x14ac:dyDescent="0.3">
      <c r="A213">
        <v>212</v>
      </c>
      <c r="B213" s="1">
        <v>45845.43540509259</v>
      </c>
      <c r="C213" s="1">
        <v>45845.460185185184</v>
      </c>
      <c r="D213" s="39" t="s">
        <v>2818</v>
      </c>
      <c r="E213" s="39" t="s">
        <v>2819</v>
      </c>
      <c r="F213" s="39" t="s">
        <v>2820</v>
      </c>
      <c r="G213">
        <v>5</v>
      </c>
      <c r="H213">
        <v>3</v>
      </c>
      <c r="I213" s="39" t="s">
        <v>314</v>
      </c>
      <c r="J213" s="39" t="s">
        <v>28046</v>
      </c>
      <c r="K213" s="39" t="s">
        <v>28047</v>
      </c>
      <c r="L213" s="39" t="s">
        <v>28048</v>
      </c>
      <c r="M213" s="39" t="s">
        <v>28049</v>
      </c>
      <c r="N213" s="39" t="s">
        <v>26319</v>
      </c>
      <c r="O213" s="39" t="s">
        <v>28050</v>
      </c>
      <c r="P213" s="39" t="s">
        <v>27551</v>
      </c>
      <c r="Q213" s="39" t="s">
        <v>28051</v>
      </c>
      <c r="R213" s="39" t="s">
        <v>27967</v>
      </c>
      <c r="S213" s="39" t="s">
        <v>314</v>
      </c>
      <c r="T213" s="39" t="s">
        <v>28052</v>
      </c>
      <c r="U213" s="39" t="s">
        <v>14233</v>
      </c>
      <c r="V213" s="39" t="s">
        <v>27086</v>
      </c>
      <c r="W213" s="39" t="s">
        <v>26615</v>
      </c>
      <c r="X213" s="39" t="s">
        <v>26052</v>
      </c>
      <c r="Y213" s="39" t="s">
        <v>28053</v>
      </c>
      <c r="Z213" s="39" t="s">
        <v>28054</v>
      </c>
    </row>
    <row r="214" spans="1:26" x14ac:dyDescent="0.3">
      <c r="A214">
        <v>213</v>
      </c>
      <c r="B214" s="1">
        <v>45845.43582175926</v>
      </c>
      <c r="C214" s="1">
        <v>45845.460520833331</v>
      </c>
      <c r="D214" s="39" t="s">
        <v>2900</v>
      </c>
      <c r="E214" s="39" t="s">
        <v>2901</v>
      </c>
      <c r="F214" s="39" t="s">
        <v>2901</v>
      </c>
      <c r="G214">
        <v>5</v>
      </c>
      <c r="H214">
        <v>24</v>
      </c>
      <c r="I214" s="39" t="s">
        <v>314</v>
      </c>
      <c r="J214" s="39" t="s">
        <v>25676</v>
      </c>
      <c r="K214" s="39" t="s">
        <v>28055</v>
      </c>
      <c r="L214" s="39" t="s">
        <v>28056</v>
      </c>
      <c r="M214" s="39" t="s">
        <v>28057</v>
      </c>
      <c r="N214" s="39" t="s">
        <v>25880</v>
      </c>
      <c r="O214" s="39" t="s">
        <v>28058</v>
      </c>
      <c r="P214" s="39" t="s">
        <v>28059</v>
      </c>
      <c r="Q214" s="39" t="s">
        <v>28060</v>
      </c>
      <c r="R214" s="39" t="s">
        <v>28061</v>
      </c>
      <c r="S214" s="39" t="s">
        <v>28062</v>
      </c>
      <c r="T214" s="39" t="s">
        <v>28063</v>
      </c>
      <c r="U214" s="39" t="s">
        <v>28064</v>
      </c>
      <c r="V214" s="39" t="s">
        <v>26135</v>
      </c>
      <c r="W214" s="39" t="s">
        <v>28065</v>
      </c>
      <c r="X214" s="39" t="s">
        <v>27010</v>
      </c>
      <c r="Y214" s="39" t="s">
        <v>28066</v>
      </c>
      <c r="Z214" s="39" t="s">
        <v>28067</v>
      </c>
    </row>
    <row r="215" spans="1:26" x14ac:dyDescent="0.3">
      <c r="A215">
        <v>214</v>
      </c>
      <c r="B215" s="1">
        <v>45845.440428240741</v>
      </c>
      <c r="C215" s="1">
        <v>45845.46130787037</v>
      </c>
      <c r="D215" s="39" t="s">
        <v>2810</v>
      </c>
      <c r="E215" s="39" t="s">
        <v>2811</v>
      </c>
      <c r="F215" s="39" t="s">
        <v>16417</v>
      </c>
      <c r="G215">
        <v>5</v>
      </c>
      <c r="H215">
        <v>22</v>
      </c>
      <c r="I215" s="39" t="s">
        <v>25676</v>
      </c>
      <c r="J215" s="39" t="s">
        <v>28068</v>
      </c>
      <c r="K215" s="39" t="s">
        <v>28069</v>
      </c>
      <c r="L215" s="39" t="s">
        <v>28070</v>
      </c>
      <c r="M215" s="39" t="s">
        <v>28071</v>
      </c>
      <c r="N215" s="39" t="s">
        <v>28072</v>
      </c>
      <c r="O215" s="39" t="s">
        <v>28073</v>
      </c>
      <c r="P215" s="39" t="s">
        <v>28074</v>
      </c>
      <c r="Q215" s="39" t="s">
        <v>28075</v>
      </c>
      <c r="R215" s="39" t="s">
        <v>28076</v>
      </c>
      <c r="S215" s="39" t="s">
        <v>20593</v>
      </c>
      <c r="T215" s="39" t="s">
        <v>28077</v>
      </c>
      <c r="U215" s="39" t="s">
        <v>14233</v>
      </c>
      <c r="V215" s="39" t="s">
        <v>26135</v>
      </c>
      <c r="W215" s="39" t="s">
        <v>28078</v>
      </c>
      <c r="X215" s="39" t="s">
        <v>27220</v>
      </c>
      <c r="Y215" s="39" t="s">
        <v>27903</v>
      </c>
      <c r="Z215" s="39" t="s">
        <v>27904</v>
      </c>
    </row>
    <row r="216" spans="1:26" x14ac:dyDescent="0.3">
      <c r="A216">
        <v>215</v>
      </c>
      <c r="B216" s="1">
        <v>45845.436377314814</v>
      </c>
      <c r="C216" s="1">
        <v>45845.461840277778</v>
      </c>
      <c r="D216" s="39" t="s">
        <v>2860</v>
      </c>
      <c r="E216" s="39" t="s">
        <v>2861</v>
      </c>
      <c r="F216" s="39" t="s">
        <v>2861</v>
      </c>
      <c r="G216">
        <v>5</v>
      </c>
      <c r="H216">
        <v>5</v>
      </c>
      <c r="I216" s="39" t="s">
        <v>314</v>
      </c>
      <c r="J216" s="39" t="s">
        <v>27986</v>
      </c>
      <c r="K216" s="39" t="s">
        <v>28079</v>
      </c>
      <c r="L216" s="39" t="s">
        <v>28080</v>
      </c>
      <c r="M216" s="39" t="s">
        <v>28081</v>
      </c>
      <c r="N216" s="39" t="s">
        <v>28082</v>
      </c>
      <c r="O216" s="39" t="s">
        <v>28083</v>
      </c>
      <c r="P216" s="39" t="s">
        <v>28084</v>
      </c>
      <c r="Q216" s="39" t="s">
        <v>28085</v>
      </c>
      <c r="R216" s="39" t="s">
        <v>28086</v>
      </c>
      <c r="S216" s="39" t="s">
        <v>314</v>
      </c>
      <c r="T216" s="39" t="s">
        <v>14233</v>
      </c>
      <c r="U216" s="39" t="s">
        <v>14233</v>
      </c>
      <c r="V216" s="39" t="s">
        <v>26135</v>
      </c>
      <c r="W216" s="39" t="s">
        <v>28087</v>
      </c>
      <c r="X216" s="39" t="s">
        <v>26052</v>
      </c>
      <c r="Y216" s="39" t="s">
        <v>28088</v>
      </c>
      <c r="Z216" s="39" t="s">
        <v>28089</v>
      </c>
    </row>
    <row r="217" spans="1:26" x14ac:dyDescent="0.3">
      <c r="A217">
        <v>216</v>
      </c>
      <c r="B217" s="1">
        <v>45845.455439814818</v>
      </c>
      <c r="C217" s="1">
        <v>45845.463275462964</v>
      </c>
      <c r="D217" s="39" t="s">
        <v>3009</v>
      </c>
      <c r="E217" s="39" t="s">
        <v>3010</v>
      </c>
      <c r="F217" s="39" t="s">
        <v>3011</v>
      </c>
      <c r="G217">
        <v>5</v>
      </c>
      <c r="H217">
        <v>15</v>
      </c>
      <c r="I217" s="39" t="s">
        <v>28090</v>
      </c>
      <c r="J217" s="39" t="s">
        <v>28091</v>
      </c>
      <c r="K217" s="39" t="s">
        <v>28092</v>
      </c>
      <c r="L217" s="39" t="s">
        <v>28093</v>
      </c>
      <c r="M217" s="39" t="s">
        <v>28094</v>
      </c>
      <c r="N217" s="39" t="s">
        <v>28095</v>
      </c>
      <c r="O217" s="39" t="s">
        <v>27814</v>
      </c>
      <c r="P217" s="39" t="s">
        <v>27551</v>
      </c>
      <c r="Q217" s="39" t="s">
        <v>28096</v>
      </c>
      <c r="R217" s="39" t="s">
        <v>27946</v>
      </c>
      <c r="S217" s="39" t="s">
        <v>27947</v>
      </c>
      <c r="T217" s="39" t="s">
        <v>27948</v>
      </c>
      <c r="U217" s="39" t="s">
        <v>27949</v>
      </c>
      <c r="V217" s="39" t="s">
        <v>26135</v>
      </c>
      <c r="W217" s="39" t="s">
        <v>26135</v>
      </c>
      <c r="X217" s="39" t="s">
        <v>26841</v>
      </c>
      <c r="Y217" s="39" t="s">
        <v>27903</v>
      </c>
      <c r="Z217" s="39" t="s">
        <v>27904</v>
      </c>
    </row>
    <row r="218" spans="1:26" x14ac:dyDescent="0.3">
      <c r="A218">
        <v>217</v>
      </c>
      <c r="B218" s="1">
        <v>45845.460775462961</v>
      </c>
      <c r="C218" s="1">
        <v>45845.463333333333</v>
      </c>
      <c r="D218" s="39" t="s">
        <v>2674</v>
      </c>
      <c r="E218" s="39" t="s">
        <v>2675</v>
      </c>
      <c r="F218" s="39" t="s">
        <v>2675</v>
      </c>
      <c r="G218">
        <v>5</v>
      </c>
      <c r="H218">
        <v>4</v>
      </c>
      <c r="I218" s="39" t="s">
        <v>25676</v>
      </c>
      <c r="J218" s="39" t="s">
        <v>28097</v>
      </c>
      <c r="K218" s="39" t="s">
        <v>25719</v>
      </c>
      <c r="L218" s="39" t="s">
        <v>28098</v>
      </c>
      <c r="M218" s="39" t="s">
        <v>28099</v>
      </c>
      <c r="N218" s="39" t="s">
        <v>26319</v>
      </c>
      <c r="O218" s="39" t="s">
        <v>27787</v>
      </c>
      <c r="P218" s="39" t="s">
        <v>27696</v>
      </c>
      <c r="Q218" s="39" t="s">
        <v>28100</v>
      </c>
      <c r="R218" s="39" t="s">
        <v>27946</v>
      </c>
      <c r="S218" s="39" t="s">
        <v>27947</v>
      </c>
      <c r="T218" s="39" t="s">
        <v>27948</v>
      </c>
      <c r="U218" s="39" t="s">
        <v>27949</v>
      </c>
      <c r="V218" s="39" t="s">
        <v>26135</v>
      </c>
      <c r="W218" s="39" t="s">
        <v>28101</v>
      </c>
      <c r="X218" s="39" t="s">
        <v>26841</v>
      </c>
      <c r="Y218" s="39" t="s">
        <v>27903</v>
      </c>
      <c r="Z218" s="39" t="s">
        <v>28102</v>
      </c>
    </row>
    <row r="219" spans="1:26" x14ac:dyDescent="0.3">
      <c r="A219">
        <v>218</v>
      </c>
      <c r="B219" s="1">
        <v>45845.459027777775</v>
      </c>
      <c r="C219" s="1">
        <v>45845.465069444443</v>
      </c>
      <c r="D219" s="39" t="s">
        <v>2637</v>
      </c>
      <c r="E219" s="39" t="s">
        <v>2638</v>
      </c>
      <c r="F219" s="39" t="s">
        <v>2639</v>
      </c>
      <c r="G219">
        <v>5</v>
      </c>
      <c r="H219">
        <v>19</v>
      </c>
      <c r="I219" s="39" t="s">
        <v>27999</v>
      </c>
      <c r="J219" s="39" t="s">
        <v>28103</v>
      </c>
      <c r="K219" s="39" t="s">
        <v>28104</v>
      </c>
      <c r="L219" s="39" t="s">
        <v>28002</v>
      </c>
      <c r="M219" s="39" t="s">
        <v>28105</v>
      </c>
      <c r="N219" s="39" t="s">
        <v>25979</v>
      </c>
      <c r="O219" s="39" t="s">
        <v>28004</v>
      </c>
      <c r="P219" s="39" t="s">
        <v>28106</v>
      </c>
      <c r="Q219" s="39" t="s">
        <v>28006</v>
      </c>
      <c r="R219" s="39" t="s">
        <v>28107</v>
      </c>
      <c r="S219" s="39" t="s">
        <v>28108</v>
      </c>
      <c r="T219" s="39" t="s">
        <v>28109</v>
      </c>
      <c r="U219" s="39" t="s">
        <v>27949</v>
      </c>
      <c r="V219" s="39" t="s">
        <v>27983</v>
      </c>
      <c r="W219" s="39" t="s">
        <v>27958</v>
      </c>
      <c r="X219" s="39" t="s">
        <v>27984</v>
      </c>
      <c r="Y219" s="39" t="s">
        <v>27959</v>
      </c>
      <c r="Z219" s="39" t="s">
        <v>27985</v>
      </c>
    </row>
    <row r="220" spans="1:26" x14ac:dyDescent="0.3">
      <c r="A220">
        <v>219</v>
      </c>
      <c r="B220" s="1">
        <v>45845.517175925925</v>
      </c>
      <c r="C220" s="1">
        <v>45845.528148148151</v>
      </c>
      <c r="D220" s="39" t="s">
        <v>3163</v>
      </c>
      <c r="E220" s="39" t="s">
        <v>3164</v>
      </c>
      <c r="F220" s="39" t="s">
        <v>3165</v>
      </c>
      <c r="G220">
        <v>3</v>
      </c>
      <c r="H220">
        <v>20</v>
      </c>
      <c r="I220" s="39" t="s">
        <v>28110</v>
      </c>
      <c r="J220" s="39" t="s">
        <v>28111</v>
      </c>
      <c r="K220" s="39" t="s">
        <v>28112</v>
      </c>
      <c r="L220" s="39" t="s">
        <v>28113</v>
      </c>
      <c r="M220" s="39" t="s">
        <v>28114</v>
      </c>
      <c r="N220" s="39" t="s">
        <v>25835</v>
      </c>
      <c r="O220" s="39" t="s">
        <v>28115</v>
      </c>
      <c r="P220" s="39" t="s">
        <v>28116</v>
      </c>
      <c r="Q220" s="39" t="s">
        <v>28117</v>
      </c>
      <c r="R220" s="39" t="s">
        <v>28118</v>
      </c>
      <c r="S220" s="39" t="s">
        <v>28119</v>
      </c>
      <c r="T220" s="39" t="s">
        <v>28120</v>
      </c>
      <c r="U220" s="39" t="s">
        <v>25761</v>
      </c>
      <c r="V220" s="39" t="s">
        <v>26777</v>
      </c>
      <c r="W220" s="39" t="s">
        <v>28121</v>
      </c>
      <c r="X220" s="39" t="s">
        <v>26615</v>
      </c>
      <c r="Y220" s="39" t="s">
        <v>28122</v>
      </c>
      <c r="Z220" s="39" t="s">
        <v>26615</v>
      </c>
    </row>
    <row r="221" spans="1:26" x14ac:dyDescent="0.3">
      <c r="A221">
        <v>220</v>
      </c>
      <c r="B221" s="1">
        <v>45845.570752314816</v>
      </c>
      <c r="C221" s="1">
        <v>45845.573541666665</v>
      </c>
      <c r="D221" s="39" t="s">
        <v>1484</v>
      </c>
      <c r="E221" s="39" t="s">
        <v>1485</v>
      </c>
      <c r="F221" s="39" t="s">
        <v>1486</v>
      </c>
      <c r="G221">
        <v>1</v>
      </c>
      <c r="H221">
        <v>9</v>
      </c>
      <c r="I221" s="39" t="s">
        <v>28123</v>
      </c>
      <c r="J221" s="39" t="s">
        <v>28124</v>
      </c>
      <c r="K221" s="39" t="s">
        <v>28125</v>
      </c>
      <c r="L221" s="39" t="s">
        <v>28126</v>
      </c>
      <c r="M221" s="39" t="s">
        <v>28127</v>
      </c>
      <c r="N221" s="39" t="s">
        <v>25809</v>
      </c>
      <c r="O221" s="39" t="s">
        <v>28128</v>
      </c>
      <c r="P221" s="39" t="s">
        <v>28129</v>
      </c>
      <c r="Q221" s="39" t="s">
        <v>28130</v>
      </c>
      <c r="R221" s="39" t="s">
        <v>28131</v>
      </c>
      <c r="S221" s="39" t="s">
        <v>28132</v>
      </c>
      <c r="T221" s="39" t="s">
        <v>28133</v>
      </c>
      <c r="U221" s="39" t="s">
        <v>28134</v>
      </c>
      <c r="V221" s="39" t="s">
        <v>26135</v>
      </c>
      <c r="W221" s="39" t="s">
        <v>28135</v>
      </c>
      <c r="X221" s="39" t="s">
        <v>26052</v>
      </c>
      <c r="Y221" s="39" t="s">
        <v>28136</v>
      </c>
      <c r="Z221" s="39" t="s">
        <v>28137</v>
      </c>
    </row>
    <row r="222" spans="1:26" x14ac:dyDescent="0.3">
      <c r="A222">
        <v>221</v>
      </c>
      <c r="B222" s="1">
        <v>45845.670613425929</v>
      </c>
      <c r="C222" s="1">
        <v>45845.67082175926</v>
      </c>
      <c r="D222" s="39" t="s">
        <v>4303</v>
      </c>
      <c r="E222" s="39" t="s">
        <v>4304</v>
      </c>
      <c r="F222" s="39" t="s">
        <v>4304</v>
      </c>
      <c r="G222">
        <v>7</v>
      </c>
      <c r="H222">
        <v>30</v>
      </c>
      <c r="I222" s="39" t="s">
        <v>25676</v>
      </c>
      <c r="J222" s="39" t="s">
        <v>27782</v>
      </c>
      <c r="K222" s="39" t="s">
        <v>28138</v>
      </c>
      <c r="L222" s="39" t="s">
        <v>28139</v>
      </c>
      <c r="M222" s="39" t="s">
        <v>26634</v>
      </c>
      <c r="N222" s="39" t="s">
        <v>26319</v>
      </c>
      <c r="O222" s="39" t="s">
        <v>27814</v>
      </c>
      <c r="P222" s="39" t="s">
        <v>27551</v>
      </c>
      <c r="Q222" s="39" t="s">
        <v>28140</v>
      </c>
      <c r="R222" s="39" t="s">
        <v>22096</v>
      </c>
      <c r="S222" s="39" t="s">
        <v>28141</v>
      </c>
      <c r="T222" s="39" t="s">
        <v>28142</v>
      </c>
      <c r="U222" s="39" t="s">
        <v>28143</v>
      </c>
      <c r="V222" s="39" t="s">
        <v>26135</v>
      </c>
      <c r="W222" s="39" t="s">
        <v>28144</v>
      </c>
      <c r="X222" s="39" t="s">
        <v>26052</v>
      </c>
      <c r="Y222" s="39" t="s">
        <v>28145</v>
      </c>
      <c r="Z222" s="39" t="s">
        <v>28146</v>
      </c>
    </row>
    <row r="223" spans="1:26" x14ac:dyDescent="0.3">
      <c r="A223">
        <v>222</v>
      </c>
      <c r="B223" s="1">
        <v>45845.731793981482</v>
      </c>
      <c r="C223" s="1">
        <v>45845.73846064815</v>
      </c>
      <c r="D223" s="39" t="s">
        <v>4227</v>
      </c>
      <c r="E223" s="39" t="s">
        <v>4228</v>
      </c>
      <c r="F223" s="39" t="s">
        <v>12592</v>
      </c>
      <c r="G223">
        <v>7</v>
      </c>
      <c r="H223">
        <v>2</v>
      </c>
      <c r="I223" s="39" t="s">
        <v>25853</v>
      </c>
      <c r="J223" s="39" t="s">
        <v>27782</v>
      </c>
      <c r="K223" s="39" t="s">
        <v>27782</v>
      </c>
      <c r="L223" s="39" t="s">
        <v>28147</v>
      </c>
      <c r="M223" s="39" t="s">
        <v>28148</v>
      </c>
      <c r="N223" s="39" t="s">
        <v>26319</v>
      </c>
      <c r="O223" s="39" t="s">
        <v>27814</v>
      </c>
      <c r="P223" s="39" t="s">
        <v>27917</v>
      </c>
      <c r="Q223" s="39" t="s">
        <v>28149</v>
      </c>
      <c r="R223" s="39" t="s">
        <v>28150</v>
      </c>
      <c r="S223" s="39" t="s">
        <v>28151</v>
      </c>
      <c r="T223" s="39" t="s">
        <v>28152</v>
      </c>
      <c r="U223" s="39" t="s">
        <v>28153</v>
      </c>
      <c r="V223" s="39" t="s">
        <v>27086</v>
      </c>
      <c r="W223" s="39" t="s">
        <v>28154</v>
      </c>
      <c r="X223" s="39" t="s">
        <v>26052</v>
      </c>
      <c r="Y223" s="39" t="s">
        <v>28155</v>
      </c>
      <c r="Z223" s="39" t="s">
        <v>28156</v>
      </c>
    </row>
    <row r="224" spans="1:26" x14ac:dyDescent="0.3">
      <c r="A224">
        <v>223</v>
      </c>
      <c r="B224" s="1">
        <v>45845.740752314814</v>
      </c>
      <c r="C224" s="1">
        <v>45845.757638888892</v>
      </c>
      <c r="D224" s="39" t="s">
        <v>3909</v>
      </c>
      <c r="E224" s="39" t="s">
        <v>3910</v>
      </c>
      <c r="F224" s="39" t="s">
        <v>3910</v>
      </c>
      <c r="G224">
        <v>6</v>
      </c>
      <c r="H224">
        <v>7</v>
      </c>
      <c r="I224" s="39" t="s">
        <v>28157</v>
      </c>
      <c r="J224" s="39" t="s">
        <v>28158</v>
      </c>
      <c r="K224" s="39" t="s">
        <v>28159</v>
      </c>
      <c r="L224" s="39" t="s">
        <v>28160</v>
      </c>
      <c r="M224" s="39" t="s">
        <v>28161</v>
      </c>
      <c r="N224" s="39" t="s">
        <v>28162</v>
      </c>
      <c r="O224" s="39" t="s">
        <v>28163</v>
      </c>
      <c r="P224" s="39" t="s">
        <v>28164</v>
      </c>
      <c r="Q224" s="39" t="s">
        <v>28165</v>
      </c>
      <c r="R224" s="39" t="s">
        <v>28166</v>
      </c>
      <c r="S224" s="39" t="s">
        <v>28167</v>
      </c>
      <c r="T224" s="39" t="s">
        <v>28168</v>
      </c>
      <c r="U224" s="39" t="s">
        <v>14233</v>
      </c>
      <c r="V224" s="39" t="s">
        <v>26135</v>
      </c>
      <c r="W224" s="39" t="s">
        <v>28169</v>
      </c>
      <c r="X224" s="39" t="s">
        <v>27263</v>
      </c>
      <c r="Y224" s="39" t="s">
        <v>28170</v>
      </c>
      <c r="Z224" s="39" t="s">
        <v>28169</v>
      </c>
    </row>
    <row r="225" spans="1:26" x14ac:dyDescent="0.3">
      <c r="A225">
        <v>224</v>
      </c>
      <c r="B225" s="1">
        <v>45845.758657407408</v>
      </c>
      <c r="C225" s="1">
        <v>45845.769814814812</v>
      </c>
      <c r="D225" s="39" t="s">
        <v>4083</v>
      </c>
      <c r="E225" s="39" t="s">
        <v>4084</v>
      </c>
      <c r="F225" s="39" t="s">
        <v>28171</v>
      </c>
      <c r="G225">
        <v>6</v>
      </c>
      <c r="H225">
        <v>38</v>
      </c>
      <c r="I225" s="39" t="s">
        <v>25676</v>
      </c>
      <c r="J225" s="39" t="s">
        <v>28028</v>
      </c>
      <c r="K225" s="39" t="s">
        <v>25719</v>
      </c>
      <c r="L225" s="39" t="s">
        <v>28172</v>
      </c>
      <c r="M225" s="39" t="s">
        <v>28173</v>
      </c>
      <c r="N225" s="39" t="s">
        <v>28174</v>
      </c>
      <c r="O225" s="39" t="s">
        <v>28175</v>
      </c>
      <c r="P225" s="39" t="s">
        <v>28176</v>
      </c>
      <c r="Q225" s="39" t="s">
        <v>28177</v>
      </c>
      <c r="R225" s="39" t="s">
        <v>28178</v>
      </c>
      <c r="S225" s="39" t="s">
        <v>28179</v>
      </c>
      <c r="T225" s="39" t="s">
        <v>28180</v>
      </c>
      <c r="U225" s="39" t="s">
        <v>28181</v>
      </c>
      <c r="V225" s="39" t="s">
        <v>26135</v>
      </c>
      <c r="W225" s="39" t="s">
        <v>28182</v>
      </c>
      <c r="X225" s="39" t="s">
        <v>27278</v>
      </c>
      <c r="Y225" s="39" t="s">
        <v>28183</v>
      </c>
      <c r="Z225" s="39" t="s">
        <v>28184</v>
      </c>
    </row>
    <row r="226" spans="1:26" x14ac:dyDescent="0.3">
      <c r="A226">
        <v>225</v>
      </c>
      <c r="B226" s="1">
        <v>45845.758425925924</v>
      </c>
      <c r="C226" s="1">
        <v>45845.771331018521</v>
      </c>
      <c r="D226" s="39" t="s">
        <v>3612</v>
      </c>
      <c r="E226" s="39" t="s">
        <v>3613</v>
      </c>
      <c r="F226" s="39" t="s">
        <v>11981</v>
      </c>
      <c r="G226">
        <v>8</v>
      </c>
      <c r="H226">
        <v>40</v>
      </c>
      <c r="I226" s="39" t="s">
        <v>28185</v>
      </c>
      <c r="J226" s="39" t="s">
        <v>28186</v>
      </c>
      <c r="K226" s="39" t="s">
        <v>28187</v>
      </c>
      <c r="L226" s="39" t="s">
        <v>28188</v>
      </c>
      <c r="M226" s="39" t="s">
        <v>28189</v>
      </c>
      <c r="N226" s="39" t="s">
        <v>28190</v>
      </c>
      <c r="O226" s="39" t="s">
        <v>28191</v>
      </c>
      <c r="P226" s="39" t="s">
        <v>28192</v>
      </c>
      <c r="Q226" s="39" t="s">
        <v>28193</v>
      </c>
      <c r="R226" s="39" t="s">
        <v>28194</v>
      </c>
      <c r="S226" s="39" t="s">
        <v>28195</v>
      </c>
      <c r="T226" s="39" t="s">
        <v>28196</v>
      </c>
      <c r="U226" s="39" t="s">
        <v>14233</v>
      </c>
      <c r="V226" s="39" t="s">
        <v>26135</v>
      </c>
      <c r="W226" s="39" t="s">
        <v>28197</v>
      </c>
      <c r="X226" s="39" t="s">
        <v>26052</v>
      </c>
      <c r="Y226" s="39" t="s">
        <v>28198</v>
      </c>
      <c r="Z226" s="39" t="s">
        <v>28199</v>
      </c>
    </row>
    <row r="227" spans="1:26" x14ac:dyDescent="0.3">
      <c r="A227">
        <v>226</v>
      </c>
      <c r="B227" s="1">
        <v>45845.764907407407</v>
      </c>
      <c r="C227" s="1">
        <v>45845.777175925927</v>
      </c>
      <c r="D227" s="39" t="s">
        <v>3880</v>
      </c>
      <c r="E227" s="39" t="s">
        <v>3881</v>
      </c>
      <c r="F227" s="39" t="s">
        <v>3881</v>
      </c>
      <c r="G227">
        <v>6</v>
      </c>
      <c r="H227">
        <v>39</v>
      </c>
      <c r="I227" s="39" t="s">
        <v>25853</v>
      </c>
      <c r="J227" s="39" t="s">
        <v>27782</v>
      </c>
      <c r="K227" s="39" t="s">
        <v>28138</v>
      </c>
      <c r="L227" s="39" t="s">
        <v>28200</v>
      </c>
      <c r="M227" s="39" t="s">
        <v>28201</v>
      </c>
      <c r="N227" s="39" t="s">
        <v>26319</v>
      </c>
      <c r="O227" s="39" t="s">
        <v>28050</v>
      </c>
      <c r="P227" s="39" t="s">
        <v>28202</v>
      </c>
      <c r="Q227" s="39" t="s">
        <v>28203</v>
      </c>
      <c r="R227" s="39" t="s">
        <v>28204</v>
      </c>
      <c r="S227" s="39" t="s">
        <v>28205</v>
      </c>
      <c r="T227" s="39" t="s">
        <v>14233</v>
      </c>
      <c r="U227" s="39" t="s">
        <v>28206</v>
      </c>
      <c r="V227" s="39" t="s">
        <v>27086</v>
      </c>
      <c r="W227" s="39" t="s">
        <v>28207</v>
      </c>
      <c r="X227" s="39" t="s">
        <v>26615</v>
      </c>
      <c r="Y227" s="39" t="s">
        <v>28208</v>
      </c>
      <c r="Z227" s="39" t="s">
        <v>28209</v>
      </c>
    </row>
    <row r="228" spans="1:26" x14ac:dyDescent="0.3">
      <c r="A228">
        <v>227</v>
      </c>
      <c r="B228" s="1">
        <v>45845.780763888892</v>
      </c>
      <c r="C228" s="1">
        <v>45845.792407407411</v>
      </c>
      <c r="D228" s="39" t="s">
        <v>3782</v>
      </c>
      <c r="E228" s="39" t="s">
        <v>3783</v>
      </c>
      <c r="F228" s="39" t="s">
        <v>3784</v>
      </c>
      <c r="G228">
        <v>8</v>
      </c>
      <c r="H228">
        <v>38</v>
      </c>
      <c r="I228" s="39" t="s">
        <v>28210</v>
      </c>
      <c r="J228" s="39" t="s">
        <v>28211</v>
      </c>
      <c r="K228" s="39" t="s">
        <v>28212</v>
      </c>
      <c r="L228" s="39" t="s">
        <v>28213</v>
      </c>
      <c r="M228" s="39" t="s">
        <v>28214</v>
      </c>
      <c r="N228" s="39" t="s">
        <v>28215</v>
      </c>
      <c r="O228" s="39" t="s">
        <v>28216</v>
      </c>
      <c r="P228" s="39" t="s">
        <v>28217</v>
      </c>
      <c r="Q228" s="39" t="s">
        <v>28218</v>
      </c>
      <c r="R228" s="39" t="s">
        <v>28219</v>
      </c>
      <c r="S228" s="39" t="s">
        <v>28220</v>
      </c>
      <c r="T228" s="39" t="s">
        <v>28221</v>
      </c>
      <c r="U228" s="39" t="s">
        <v>28222</v>
      </c>
      <c r="V228" s="39" t="s">
        <v>26135</v>
      </c>
      <c r="W228" s="39" t="s">
        <v>28223</v>
      </c>
      <c r="X228" s="39" t="s">
        <v>26615</v>
      </c>
      <c r="Y228" s="39" t="s">
        <v>28224</v>
      </c>
      <c r="Z228" s="39" t="s">
        <v>28225</v>
      </c>
    </row>
    <row r="229" spans="1:26" x14ac:dyDescent="0.3">
      <c r="A229">
        <v>228</v>
      </c>
      <c r="B229" s="1">
        <v>45845.801817129628</v>
      </c>
      <c r="C229" s="1">
        <v>45845.819155092591</v>
      </c>
      <c r="D229" s="39" t="s">
        <v>3244</v>
      </c>
      <c r="E229" s="39" t="s">
        <v>3245</v>
      </c>
      <c r="F229" s="39" t="s">
        <v>3245</v>
      </c>
      <c r="G229">
        <v>3</v>
      </c>
      <c r="H229">
        <v>3</v>
      </c>
      <c r="I229" s="39" t="s">
        <v>25853</v>
      </c>
      <c r="J229" s="39" t="s">
        <v>28226</v>
      </c>
      <c r="K229" s="39" t="s">
        <v>28227</v>
      </c>
      <c r="L229" s="39" t="s">
        <v>28228</v>
      </c>
      <c r="M229" s="39" t="s">
        <v>28229</v>
      </c>
      <c r="N229" s="39" t="s">
        <v>26319</v>
      </c>
      <c r="O229" s="39" t="s">
        <v>27814</v>
      </c>
      <c r="P229" s="39" t="s">
        <v>27551</v>
      </c>
      <c r="Q229" s="39" t="s">
        <v>28230</v>
      </c>
      <c r="R229" s="39" t="s">
        <v>28231</v>
      </c>
      <c r="S229" s="39" t="s">
        <v>28232</v>
      </c>
      <c r="T229" s="39" t="s">
        <v>28233</v>
      </c>
      <c r="U229" s="39" t="s">
        <v>28234</v>
      </c>
      <c r="V229" s="39" t="s">
        <v>27086</v>
      </c>
      <c r="W229" s="39" t="s">
        <v>28235</v>
      </c>
      <c r="X229" s="39" t="s">
        <v>26052</v>
      </c>
      <c r="Y229" s="39" t="s">
        <v>28236</v>
      </c>
      <c r="Z229" s="39" t="s">
        <v>28235</v>
      </c>
    </row>
    <row r="230" spans="1:26" x14ac:dyDescent="0.3">
      <c r="A230">
        <v>229</v>
      </c>
      <c r="B230" s="1">
        <v>45845.828067129631</v>
      </c>
      <c r="C230" s="1">
        <v>45845.828125</v>
      </c>
      <c r="D230" s="39" t="s">
        <v>3732</v>
      </c>
      <c r="E230" s="39" t="s">
        <v>3733</v>
      </c>
      <c r="F230" s="39" t="s">
        <v>11912</v>
      </c>
      <c r="G230">
        <v>8</v>
      </c>
      <c r="H230">
        <v>37</v>
      </c>
      <c r="I230" s="39" t="s">
        <v>25676</v>
      </c>
      <c r="J230" s="39" t="s">
        <v>28237</v>
      </c>
      <c r="K230" s="39" t="s">
        <v>28238</v>
      </c>
      <c r="L230" s="39" t="s">
        <v>28239</v>
      </c>
      <c r="M230" s="39" t="s">
        <v>28240</v>
      </c>
      <c r="N230" s="39" t="s">
        <v>26059</v>
      </c>
      <c r="O230" s="39" t="s">
        <v>28241</v>
      </c>
      <c r="P230" s="39" t="s">
        <v>27930</v>
      </c>
      <c r="Q230" s="39" t="s">
        <v>28242</v>
      </c>
      <c r="R230" s="39" t="s">
        <v>26019</v>
      </c>
      <c r="S230" s="39" t="s">
        <v>26020</v>
      </c>
      <c r="T230" s="39" t="s">
        <v>28243</v>
      </c>
      <c r="U230" s="39" t="s">
        <v>26035</v>
      </c>
      <c r="V230" s="39" t="s">
        <v>27086</v>
      </c>
      <c r="W230" s="39" t="s">
        <v>28244</v>
      </c>
      <c r="X230" s="39" t="s">
        <v>26052</v>
      </c>
      <c r="Y230" s="39" t="s">
        <v>28245</v>
      </c>
      <c r="Z230" s="39" t="s">
        <v>28246</v>
      </c>
    </row>
    <row r="231" spans="1:26" x14ac:dyDescent="0.3">
      <c r="A231">
        <v>230</v>
      </c>
      <c r="B231" s="1">
        <v>45845.809884259259</v>
      </c>
      <c r="C231" s="1">
        <v>45845.828576388885</v>
      </c>
      <c r="D231" s="39" t="s">
        <v>4492</v>
      </c>
      <c r="E231" s="39" t="s">
        <v>4493</v>
      </c>
      <c r="F231" s="39" t="s">
        <v>14445</v>
      </c>
      <c r="G231">
        <v>7</v>
      </c>
      <c r="H231">
        <v>12</v>
      </c>
      <c r="I231" s="39" t="s">
        <v>28247</v>
      </c>
      <c r="J231" s="39" t="s">
        <v>28248</v>
      </c>
      <c r="K231" s="39" t="s">
        <v>28249</v>
      </c>
      <c r="L231" s="39" t="s">
        <v>28250</v>
      </c>
      <c r="M231" s="39" t="s">
        <v>28251</v>
      </c>
      <c r="N231" s="39" t="s">
        <v>28252</v>
      </c>
      <c r="O231" s="39" t="s">
        <v>28253</v>
      </c>
      <c r="P231" s="39" t="s">
        <v>28253</v>
      </c>
      <c r="Q231" s="39" t="s">
        <v>28254</v>
      </c>
      <c r="R231" s="39" t="s">
        <v>28255</v>
      </c>
      <c r="S231" s="39" t="s">
        <v>28256</v>
      </c>
      <c r="T231" s="39" t="s">
        <v>28257</v>
      </c>
      <c r="U231" s="39" t="s">
        <v>28258</v>
      </c>
      <c r="V231" s="39" t="s">
        <v>26135</v>
      </c>
      <c r="W231" s="39" t="s">
        <v>28259</v>
      </c>
      <c r="X231" s="39" t="s">
        <v>26052</v>
      </c>
      <c r="Y231" s="39" t="s">
        <v>28260</v>
      </c>
      <c r="Z231" s="39" t="s">
        <v>28259</v>
      </c>
    </row>
    <row r="232" spans="1:26" x14ac:dyDescent="0.3">
      <c r="A232">
        <v>231</v>
      </c>
      <c r="B232" s="1">
        <v>45845.852731481478</v>
      </c>
      <c r="C232" s="1">
        <v>45845.868784722225</v>
      </c>
      <c r="D232" s="39" t="s">
        <v>998</v>
      </c>
      <c r="E232" s="39" t="s">
        <v>999</v>
      </c>
      <c r="F232" s="39" t="s">
        <v>1000</v>
      </c>
      <c r="G232">
        <v>2</v>
      </c>
      <c r="H232">
        <v>11</v>
      </c>
      <c r="I232" s="39" t="s">
        <v>26866</v>
      </c>
      <c r="J232" s="39" t="s">
        <v>28261</v>
      </c>
      <c r="K232" s="39" t="s">
        <v>28262</v>
      </c>
      <c r="L232" s="39" t="s">
        <v>28263</v>
      </c>
      <c r="M232" s="39" t="s">
        <v>28264</v>
      </c>
      <c r="N232" s="39" t="s">
        <v>26059</v>
      </c>
      <c r="O232" s="39" t="s">
        <v>26031</v>
      </c>
      <c r="P232" s="39" t="s">
        <v>26032</v>
      </c>
      <c r="Q232" s="39" t="s">
        <v>28265</v>
      </c>
      <c r="R232" s="39" t="s">
        <v>28266</v>
      </c>
      <c r="S232" s="39" t="s">
        <v>28267</v>
      </c>
      <c r="T232" s="39" t="s">
        <v>28268</v>
      </c>
      <c r="U232" s="39" t="s">
        <v>14233</v>
      </c>
      <c r="V232" s="39" t="s">
        <v>26135</v>
      </c>
      <c r="W232" s="39" t="s">
        <v>28269</v>
      </c>
      <c r="X232" s="39" t="s">
        <v>26052</v>
      </c>
      <c r="Y232" s="39" t="s">
        <v>28270</v>
      </c>
      <c r="Z232" s="39" t="s">
        <v>28271</v>
      </c>
    </row>
    <row r="233" spans="1:26" x14ac:dyDescent="0.3">
      <c r="A233">
        <v>232</v>
      </c>
      <c r="B233" s="1">
        <v>45845.862881944442</v>
      </c>
      <c r="C233" s="1">
        <v>45845.876030092593</v>
      </c>
      <c r="D233" s="39" t="s">
        <v>3678</v>
      </c>
      <c r="E233" s="39" t="s">
        <v>3679</v>
      </c>
      <c r="F233" s="39" t="s">
        <v>3680</v>
      </c>
      <c r="G233">
        <v>8</v>
      </c>
      <c r="H233">
        <v>19</v>
      </c>
      <c r="I233" s="39" t="s">
        <v>28272</v>
      </c>
      <c r="J233" s="39" t="s">
        <v>28273</v>
      </c>
      <c r="K233" s="39" t="s">
        <v>28274</v>
      </c>
      <c r="L233" s="39" t="s">
        <v>28275</v>
      </c>
      <c r="M233" s="39" t="s">
        <v>28276</v>
      </c>
      <c r="N233" s="39" t="s">
        <v>27786</v>
      </c>
      <c r="O233" s="39" t="s">
        <v>28277</v>
      </c>
      <c r="P233" s="39" t="s">
        <v>28278</v>
      </c>
      <c r="Q233" s="39" t="s">
        <v>28279</v>
      </c>
      <c r="R233" s="39" t="s">
        <v>28280</v>
      </c>
      <c r="S233" s="39" t="s">
        <v>28281</v>
      </c>
      <c r="T233" s="39" t="s">
        <v>28282</v>
      </c>
      <c r="U233" s="39" t="s">
        <v>28283</v>
      </c>
      <c r="V233" s="39" t="s">
        <v>26777</v>
      </c>
      <c r="W233" s="39" t="s">
        <v>28284</v>
      </c>
      <c r="X233" s="39" t="s">
        <v>26052</v>
      </c>
      <c r="Y233" s="39" t="s">
        <v>28285</v>
      </c>
      <c r="Z233" s="39" t="s">
        <v>28286</v>
      </c>
    </row>
    <row r="234" spans="1:26" x14ac:dyDescent="0.3">
      <c r="A234">
        <v>233</v>
      </c>
      <c r="B234" s="1">
        <v>45845.867986111109</v>
      </c>
      <c r="C234" s="1">
        <v>45845.890983796293</v>
      </c>
      <c r="D234" s="39" t="s">
        <v>3799</v>
      </c>
      <c r="E234" s="39" t="s">
        <v>3800</v>
      </c>
      <c r="F234" s="39" t="s">
        <v>3801</v>
      </c>
      <c r="G234">
        <v>3</v>
      </c>
      <c r="H234">
        <v>23</v>
      </c>
      <c r="I234" s="39" t="s">
        <v>25676</v>
      </c>
      <c r="J234" s="39" t="s">
        <v>28287</v>
      </c>
      <c r="K234" s="39" t="s">
        <v>28288</v>
      </c>
      <c r="L234" s="39" t="s">
        <v>28289</v>
      </c>
      <c r="M234" s="39" t="s">
        <v>28290</v>
      </c>
      <c r="N234" s="39" t="s">
        <v>28291</v>
      </c>
      <c r="O234" s="39" t="s">
        <v>28292</v>
      </c>
      <c r="P234" s="39" t="s">
        <v>28293</v>
      </c>
      <c r="Q234" s="39" t="s">
        <v>28294</v>
      </c>
      <c r="R234" s="39" t="s">
        <v>28295</v>
      </c>
      <c r="S234" s="39" t="s">
        <v>28296</v>
      </c>
      <c r="T234" s="39" t="s">
        <v>28297</v>
      </c>
      <c r="U234" s="39" t="s">
        <v>28298</v>
      </c>
      <c r="V234" s="39" t="s">
        <v>26135</v>
      </c>
      <c r="W234" s="39" t="s">
        <v>28299</v>
      </c>
      <c r="X234" s="39" t="s">
        <v>26052</v>
      </c>
      <c r="Y234" s="39" t="s">
        <v>28300</v>
      </c>
      <c r="Z234" s="39" t="s">
        <v>28301</v>
      </c>
    </row>
    <row r="235" spans="1:26" x14ac:dyDescent="0.3">
      <c r="A235">
        <v>234</v>
      </c>
      <c r="B235" s="1">
        <v>45845.906284722223</v>
      </c>
      <c r="C235" s="1">
        <v>45845.911006944443</v>
      </c>
      <c r="D235" s="39" t="s">
        <v>970</v>
      </c>
      <c r="E235" s="39" t="s">
        <v>971</v>
      </c>
      <c r="F235" s="39" t="s">
        <v>971</v>
      </c>
      <c r="G235">
        <v>2</v>
      </c>
      <c r="H235">
        <v>3</v>
      </c>
      <c r="I235" s="39" t="s">
        <v>28302</v>
      </c>
      <c r="J235" s="39" t="s">
        <v>28303</v>
      </c>
      <c r="K235" s="39" t="s">
        <v>28304</v>
      </c>
      <c r="L235" s="39" t="s">
        <v>28305</v>
      </c>
      <c r="M235" s="39" t="s">
        <v>28306</v>
      </c>
      <c r="N235" s="39" t="s">
        <v>25993</v>
      </c>
      <c r="O235" s="39" t="s">
        <v>28307</v>
      </c>
      <c r="P235" s="39" t="s">
        <v>28308</v>
      </c>
      <c r="Q235" s="39" t="s">
        <v>28309</v>
      </c>
      <c r="R235" s="39" t="s">
        <v>28310</v>
      </c>
      <c r="S235" s="39" t="s">
        <v>28311</v>
      </c>
      <c r="T235" s="39" t="s">
        <v>28312</v>
      </c>
      <c r="U235" s="39" t="s">
        <v>28313</v>
      </c>
      <c r="V235" s="39" t="s">
        <v>26135</v>
      </c>
      <c r="W235" s="39" t="s">
        <v>28314</v>
      </c>
      <c r="X235" s="39" t="s">
        <v>26829</v>
      </c>
      <c r="Y235" s="39" t="s">
        <v>28315</v>
      </c>
      <c r="Z235" s="39" t="s">
        <v>28316</v>
      </c>
    </row>
    <row r="236" spans="1:26" x14ac:dyDescent="0.3">
      <c r="A236">
        <v>235</v>
      </c>
      <c r="B236" s="1">
        <v>45846.342881944445</v>
      </c>
      <c r="C236" s="1">
        <v>45846.343148148146</v>
      </c>
      <c r="D236" s="39" t="s">
        <v>1992</v>
      </c>
      <c r="E236" s="39" t="s">
        <v>1993</v>
      </c>
      <c r="F236" s="39" t="s">
        <v>1993</v>
      </c>
      <c r="G236">
        <v>4</v>
      </c>
      <c r="H236">
        <v>9</v>
      </c>
      <c r="I236" s="39" t="s">
        <v>28317</v>
      </c>
      <c r="J236" s="39" t="s">
        <v>28318</v>
      </c>
      <c r="K236" s="39" t="s">
        <v>28319</v>
      </c>
      <c r="L236" s="39" t="s">
        <v>28320</v>
      </c>
      <c r="M236" s="39" t="s">
        <v>28321</v>
      </c>
      <c r="N236" s="39" t="s">
        <v>28322</v>
      </c>
      <c r="O236" s="39" t="s">
        <v>28323</v>
      </c>
      <c r="P236" s="39" t="s">
        <v>28324</v>
      </c>
      <c r="Q236" s="39" t="s">
        <v>28325</v>
      </c>
      <c r="R236" s="39" t="s">
        <v>314</v>
      </c>
      <c r="S236" s="39" t="s">
        <v>28326</v>
      </c>
      <c r="T236" s="39" t="s">
        <v>27759</v>
      </c>
      <c r="U236" s="39" t="s">
        <v>14233</v>
      </c>
      <c r="V236" s="39" t="s">
        <v>27086</v>
      </c>
      <c r="W236" s="39" t="s">
        <v>27760</v>
      </c>
      <c r="X236" s="39" t="s">
        <v>27278</v>
      </c>
      <c r="Y236" s="39" t="s">
        <v>28327</v>
      </c>
      <c r="Z236" s="39" t="s">
        <v>28328</v>
      </c>
    </row>
    <row r="237" spans="1:26" x14ac:dyDescent="0.3">
      <c r="A237">
        <v>236</v>
      </c>
      <c r="B237" s="1">
        <v>45846.420347222222</v>
      </c>
      <c r="C237" s="1">
        <v>45846.431701388887</v>
      </c>
      <c r="D237" s="39" t="s">
        <v>3319</v>
      </c>
      <c r="E237" s="39" t="s">
        <v>3320</v>
      </c>
      <c r="F237" s="39" t="s">
        <v>7279</v>
      </c>
      <c r="G237">
        <v>3</v>
      </c>
      <c r="H237">
        <v>14</v>
      </c>
      <c r="I237" s="39" t="s">
        <v>25676</v>
      </c>
      <c r="J237" s="39" t="s">
        <v>27782</v>
      </c>
      <c r="K237" s="39" t="s">
        <v>25719</v>
      </c>
      <c r="L237" s="39" t="s">
        <v>28329</v>
      </c>
      <c r="M237" s="39" t="s">
        <v>28330</v>
      </c>
      <c r="N237" s="39" t="s">
        <v>26319</v>
      </c>
      <c r="O237" s="39" t="s">
        <v>28331</v>
      </c>
      <c r="P237" s="39" t="s">
        <v>27696</v>
      </c>
      <c r="Q237" s="39" t="s">
        <v>27868</v>
      </c>
      <c r="R237" s="39" t="s">
        <v>21156</v>
      </c>
      <c r="S237" s="39" t="s">
        <v>314</v>
      </c>
      <c r="T237" s="39" t="s">
        <v>28332</v>
      </c>
      <c r="U237" s="39" t="s">
        <v>14233</v>
      </c>
      <c r="V237" s="39" t="s">
        <v>26135</v>
      </c>
      <c r="W237" s="39" t="s">
        <v>28333</v>
      </c>
      <c r="X237" s="39" t="s">
        <v>26052</v>
      </c>
      <c r="Y237" s="39" t="s">
        <v>28334</v>
      </c>
      <c r="Z237" s="39" t="s">
        <v>28335</v>
      </c>
    </row>
    <row r="238" spans="1:26" x14ac:dyDescent="0.3">
      <c r="A238">
        <v>237</v>
      </c>
      <c r="B238" s="1">
        <v>45846.515740740739</v>
      </c>
      <c r="C238" s="1">
        <v>45846.530578703707</v>
      </c>
      <c r="D238" s="39" t="s">
        <v>3688</v>
      </c>
      <c r="E238" s="39" t="s">
        <v>3689</v>
      </c>
      <c r="F238" s="39" t="s">
        <v>3689</v>
      </c>
      <c r="G238">
        <v>8</v>
      </c>
      <c r="H238">
        <v>20</v>
      </c>
      <c r="I238" s="39" t="s">
        <v>25853</v>
      </c>
      <c r="J238" s="39" t="s">
        <v>27782</v>
      </c>
      <c r="K238" s="39" t="s">
        <v>28336</v>
      </c>
      <c r="L238" s="39" t="s">
        <v>28337</v>
      </c>
      <c r="M238" s="39" t="s">
        <v>28338</v>
      </c>
      <c r="N238" s="39" t="s">
        <v>28339</v>
      </c>
      <c r="O238" s="39" t="s">
        <v>28340</v>
      </c>
      <c r="P238" s="39" t="s">
        <v>28341</v>
      </c>
      <c r="Q238" s="39" t="s">
        <v>28342</v>
      </c>
      <c r="R238" s="39" t="s">
        <v>28343</v>
      </c>
      <c r="S238" s="39" t="s">
        <v>314</v>
      </c>
      <c r="T238" s="39" t="s">
        <v>28344</v>
      </c>
      <c r="U238" s="39" t="s">
        <v>14233</v>
      </c>
      <c r="V238" s="39" t="s">
        <v>26135</v>
      </c>
      <c r="W238" s="39" t="s">
        <v>26648</v>
      </c>
      <c r="X238" s="39" t="s">
        <v>28345</v>
      </c>
      <c r="Y238" s="39" t="s">
        <v>28346</v>
      </c>
      <c r="Z238" s="39" t="s">
        <v>28347</v>
      </c>
    </row>
    <row r="239" spans="1:26" x14ac:dyDescent="0.3">
      <c r="A239">
        <v>238</v>
      </c>
      <c r="B239" s="1">
        <v>45846.526944444442</v>
      </c>
      <c r="C239" s="1">
        <v>45846.5390625</v>
      </c>
      <c r="D239" s="39" t="s">
        <v>3715</v>
      </c>
      <c r="E239" s="39" t="s">
        <v>3716</v>
      </c>
      <c r="F239" s="39" t="s">
        <v>3716</v>
      </c>
      <c r="G239">
        <v>8</v>
      </c>
      <c r="H239">
        <v>14</v>
      </c>
      <c r="I239" s="39" t="s">
        <v>25853</v>
      </c>
      <c r="J239" s="39" t="s">
        <v>27782</v>
      </c>
      <c r="K239" s="39" t="s">
        <v>28348</v>
      </c>
      <c r="L239" s="39" t="s">
        <v>28349</v>
      </c>
      <c r="M239" s="39" t="s">
        <v>28350</v>
      </c>
      <c r="N239" s="39" t="s">
        <v>26319</v>
      </c>
      <c r="O239" s="39" t="s">
        <v>28351</v>
      </c>
      <c r="P239" s="39" t="s">
        <v>27696</v>
      </c>
      <c r="Q239" s="39" t="s">
        <v>28352</v>
      </c>
      <c r="R239" s="39" t="s">
        <v>28353</v>
      </c>
      <c r="S239" s="39" t="s">
        <v>28354</v>
      </c>
      <c r="T239" s="39" t="s">
        <v>28355</v>
      </c>
      <c r="U239" s="39" t="s">
        <v>28356</v>
      </c>
      <c r="V239" s="39" t="s">
        <v>27471</v>
      </c>
      <c r="W239" s="39" t="s">
        <v>28154</v>
      </c>
      <c r="X239" s="39" t="s">
        <v>26136</v>
      </c>
      <c r="Y239" s="39" t="s">
        <v>28357</v>
      </c>
      <c r="Z239" s="39" t="s">
        <v>28358</v>
      </c>
    </row>
    <row r="240" spans="1:26" x14ac:dyDescent="0.3">
      <c r="A240">
        <v>239</v>
      </c>
      <c r="B240" s="1">
        <v>45846.537395833337</v>
      </c>
      <c r="C240" s="1">
        <v>45846.540856481479</v>
      </c>
      <c r="D240" s="39" t="s">
        <v>3747</v>
      </c>
      <c r="E240" s="39" t="s">
        <v>3748</v>
      </c>
      <c r="F240" s="39" t="s">
        <v>3748</v>
      </c>
      <c r="G240">
        <v>8</v>
      </c>
      <c r="H240">
        <v>28</v>
      </c>
      <c r="I240" s="39" t="s">
        <v>28359</v>
      </c>
      <c r="J240" s="39" t="s">
        <v>28360</v>
      </c>
      <c r="K240" s="39" t="s">
        <v>28361</v>
      </c>
      <c r="L240" s="39" t="s">
        <v>28362</v>
      </c>
      <c r="M240" s="39" t="s">
        <v>28363</v>
      </c>
      <c r="N240" s="39" t="s">
        <v>28364</v>
      </c>
      <c r="O240" s="39" t="s">
        <v>28365</v>
      </c>
      <c r="P240" s="39" t="s">
        <v>28366</v>
      </c>
      <c r="Q240" s="39" t="s">
        <v>28367</v>
      </c>
      <c r="R240" s="39" t="s">
        <v>28368</v>
      </c>
      <c r="S240" s="39" t="s">
        <v>28369</v>
      </c>
      <c r="T240" s="39" t="s">
        <v>28370</v>
      </c>
      <c r="U240" s="39" t="s">
        <v>28371</v>
      </c>
      <c r="V240" s="39" t="s">
        <v>27828</v>
      </c>
      <c r="W240" s="39" t="s">
        <v>28372</v>
      </c>
      <c r="X240" s="39" t="s">
        <v>26052</v>
      </c>
      <c r="Y240" s="39" t="s">
        <v>28373</v>
      </c>
      <c r="Z240" s="39" t="s">
        <v>28374</v>
      </c>
    </row>
    <row r="241" spans="1:26" x14ac:dyDescent="0.3">
      <c r="A241">
        <v>240</v>
      </c>
      <c r="B241" s="1">
        <v>45846.55060185185</v>
      </c>
      <c r="C241" s="1">
        <v>45846.552893518521</v>
      </c>
      <c r="D241" s="39" t="s">
        <v>3773</v>
      </c>
      <c r="E241" s="39" t="s">
        <v>3774</v>
      </c>
      <c r="F241" s="39" t="s">
        <v>16234</v>
      </c>
      <c r="G241">
        <v>8</v>
      </c>
      <c r="H241">
        <v>27</v>
      </c>
      <c r="I241" s="39" t="s">
        <v>28375</v>
      </c>
      <c r="J241" s="39" t="s">
        <v>28376</v>
      </c>
      <c r="K241" s="39" t="s">
        <v>28377</v>
      </c>
      <c r="L241" s="39" t="s">
        <v>28378</v>
      </c>
      <c r="M241" s="39" t="s">
        <v>28379</v>
      </c>
      <c r="N241" s="39" t="s">
        <v>26130</v>
      </c>
      <c r="O241" s="39" t="s">
        <v>28380</v>
      </c>
      <c r="P241" s="39" t="s">
        <v>28381</v>
      </c>
      <c r="Q241" s="39" t="s">
        <v>28382</v>
      </c>
      <c r="R241" s="39" t="s">
        <v>28383</v>
      </c>
      <c r="S241" s="39" t="s">
        <v>28369</v>
      </c>
      <c r="T241" s="39" t="s">
        <v>28370</v>
      </c>
      <c r="U241" s="39" t="s">
        <v>28384</v>
      </c>
      <c r="V241" s="39" t="s">
        <v>27828</v>
      </c>
      <c r="W241" s="39" t="s">
        <v>28385</v>
      </c>
      <c r="X241" s="39" t="s">
        <v>26052</v>
      </c>
      <c r="Y241" s="39" t="s">
        <v>27510</v>
      </c>
      <c r="Z241" s="39" t="s">
        <v>28386</v>
      </c>
    </row>
    <row r="242" spans="1:26" x14ac:dyDescent="0.3">
      <c r="A242">
        <v>241</v>
      </c>
      <c r="B242" s="1">
        <v>45846.547650462962</v>
      </c>
      <c r="C242" s="1">
        <v>45846.558657407404</v>
      </c>
      <c r="D242" s="39" t="s">
        <v>3764</v>
      </c>
      <c r="E242" s="39" t="s">
        <v>3765</v>
      </c>
      <c r="F242" s="39" t="s">
        <v>28387</v>
      </c>
      <c r="G242">
        <v>8</v>
      </c>
      <c r="H242">
        <v>26</v>
      </c>
      <c r="I242" s="39" t="s">
        <v>28388</v>
      </c>
      <c r="J242" s="39" t="s">
        <v>28389</v>
      </c>
      <c r="K242" s="39" t="s">
        <v>28390</v>
      </c>
      <c r="L242" s="39" t="s">
        <v>28391</v>
      </c>
      <c r="M242" s="39" t="s">
        <v>26792</v>
      </c>
      <c r="N242" s="39" t="s">
        <v>28392</v>
      </c>
      <c r="O242" s="39" t="s">
        <v>26031</v>
      </c>
      <c r="P242" s="39" t="s">
        <v>26032</v>
      </c>
      <c r="Q242" s="39" t="s">
        <v>28393</v>
      </c>
      <c r="R242" s="39" t="s">
        <v>26019</v>
      </c>
      <c r="S242" s="39" t="s">
        <v>26020</v>
      </c>
      <c r="T242" s="39" t="s">
        <v>26034</v>
      </c>
      <c r="U242" s="39" t="s">
        <v>26021</v>
      </c>
      <c r="V242" s="39" t="s">
        <v>26135</v>
      </c>
      <c r="W242" s="39" t="s">
        <v>28394</v>
      </c>
      <c r="X242" s="39" t="s">
        <v>26615</v>
      </c>
      <c r="Y242" s="39" t="s">
        <v>28395</v>
      </c>
      <c r="Z242" s="39" t="s">
        <v>28396</v>
      </c>
    </row>
    <row r="243" spans="1:26" x14ac:dyDescent="0.3">
      <c r="A243">
        <v>242</v>
      </c>
      <c r="B243" s="1">
        <v>45846.565671296295</v>
      </c>
      <c r="C243" s="1">
        <v>45846.565717592595</v>
      </c>
      <c r="D243" s="39" t="s">
        <v>3659</v>
      </c>
      <c r="E243" s="39" t="s">
        <v>3660</v>
      </c>
      <c r="F243" s="39" t="s">
        <v>3660</v>
      </c>
      <c r="G243">
        <v>8</v>
      </c>
      <c r="H243">
        <v>36</v>
      </c>
      <c r="I243" s="39" t="s">
        <v>25676</v>
      </c>
      <c r="J243" s="39" t="s">
        <v>28397</v>
      </c>
      <c r="K243" s="39" t="s">
        <v>28398</v>
      </c>
      <c r="L243" s="39" t="s">
        <v>28399</v>
      </c>
      <c r="M243" s="39" t="s">
        <v>28400</v>
      </c>
      <c r="N243" s="39" t="s">
        <v>28401</v>
      </c>
      <c r="O243" s="39" t="s">
        <v>28402</v>
      </c>
      <c r="P243" s="39" t="s">
        <v>25756</v>
      </c>
      <c r="Q243" s="39" t="s">
        <v>28403</v>
      </c>
      <c r="R243" s="39" t="s">
        <v>28404</v>
      </c>
      <c r="S243" s="39" t="s">
        <v>28405</v>
      </c>
      <c r="T243" s="39" t="s">
        <v>28406</v>
      </c>
      <c r="U243" s="39" t="s">
        <v>28407</v>
      </c>
      <c r="V243" s="39" t="s">
        <v>26135</v>
      </c>
      <c r="W243" s="39" t="s">
        <v>28408</v>
      </c>
      <c r="X243" s="39" t="s">
        <v>26052</v>
      </c>
      <c r="Y243" s="39" t="s">
        <v>27459</v>
      </c>
      <c r="Z243" s="39" t="s">
        <v>28409</v>
      </c>
    </row>
    <row r="244" spans="1:26" x14ac:dyDescent="0.3">
      <c r="A244">
        <v>243</v>
      </c>
      <c r="B244" s="1">
        <v>45846.538124999999</v>
      </c>
      <c r="C244" s="1">
        <v>45846.566493055558</v>
      </c>
      <c r="D244" s="39" t="s">
        <v>3575</v>
      </c>
      <c r="E244" s="39" t="s">
        <v>3576</v>
      </c>
      <c r="F244" s="39" t="s">
        <v>3577</v>
      </c>
      <c r="G244">
        <v>8</v>
      </c>
      <c r="H244">
        <v>33</v>
      </c>
      <c r="I244" s="39" t="s">
        <v>28410</v>
      </c>
      <c r="J244" s="39" t="s">
        <v>28411</v>
      </c>
      <c r="K244" s="39" t="s">
        <v>28412</v>
      </c>
      <c r="L244" s="39" t="s">
        <v>28413</v>
      </c>
      <c r="M244" s="39" t="s">
        <v>28414</v>
      </c>
      <c r="N244" s="39" t="s">
        <v>26059</v>
      </c>
      <c r="O244" s="39" t="s">
        <v>26031</v>
      </c>
      <c r="P244" s="39" t="s">
        <v>26032</v>
      </c>
      <c r="Q244" s="39" t="s">
        <v>28415</v>
      </c>
      <c r="R244" s="39" t="s">
        <v>28416</v>
      </c>
      <c r="S244" s="39" t="s">
        <v>28417</v>
      </c>
      <c r="T244" s="39" t="s">
        <v>28418</v>
      </c>
      <c r="U244" s="39" t="s">
        <v>28419</v>
      </c>
      <c r="V244" s="39" t="s">
        <v>26135</v>
      </c>
      <c r="W244" s="39" t="s">
        <v>28420</v>
      </c>
      <c r="X244" s="39" t="s">
        <v>26052</v>
      </c>
      <c r="Y244" s="39" t="s">
        <v>28421</v>
      </c>
      <c r="Z244" s="39" t="s">
        <v>28422</v>
      </c>
    </row>
    <row r="245" spans="1:26" x14ac:dyDescent="0.3">
      <c r="A245">
        <v>244</v>
      </c>
      <c r="B245" s="1">
        <v>45846.578159722223</v>
      </c>
      <c r="C245" s="1">
        <v>45846.588854166665</v>
      </c>
      <c r="D245" s="39" t="s">
        <v>3599</v>
      </c>
      <c r="E245" s="39" t="s">
        <v>3600</v>
      </c>
      <c r="F245" s="39" t="s">
        <v>3600</v>
      </c>
      <c r="G245">
        <v>8</v>
      </c>
      <c r="H245">
        <v>22</v>
      </c>
      <c r="I245" s="39" t="s">
        <v>27863</v>
      </c>
      <c r="J245" s="39" t="s">
        <v>28028</v>
      </c>
      <c r="K245" s="39" t="s">
        <v>28423</v>
      </c>
      <c r="L245" s="39" t="s">
        <v>28424</v>
      </c>
      <c r="M245" s="39" t="s">
        <v>28425</v>
      </c>
      <c r="N245" s="39" t="s">
        <v>26319</v>
      </c>
      <c r="O245" s="39" t="s">
        <v>27867</v>
      </c>
      <c r="P245" s="39" t="s">
        <v>27696</v>
      </c>
      <c r="Q245" s="39" t="s">
        <v>28426</v>
      </c>
      <c r="R245" s="39" t="s">
        <v>28427</v>
      </c>
      <c r="S245" s="39" t="s">
        <v>28428</v>
      </c>
      <c r="T245" s="39" t="s">
        <v>28429</v>
      </c>
      <c r="U245" s="39" t="s">
        <v>28430</v>
      </c>
      <c r="V245" s="39" t="s">
        <v>26135</v>
      </c>
      <c r="W245" s="39" t="s">
        <v>28431</v>
      </c>
      <c r="X245" s="39" t="s">
        <v>26052</v>
      </c>
      <c r="Y245" s="39" t="s">
        <v>28432</v>
      </c>
      <c r="Z245" s="39" t="s">
        <v>28433</v>
      </c>
    </row>
    <row r="246" spans="1:26" x14ac:dyDescent="0.3">
      <c r="A246">
        <v>245</v>
      </c>
      <c r="B246" s="1">
        <v>45846.572233796294</v>
      </c>
      <c r="C246" s="1">
        <v>45846.589421296296</v>
      </c>
      <c r="D246" s="39" t="s">
        <v>3630</v>
      </c>
      <c r="E246" s="39" t="s">
        <v>3631</v>
      </c>
      <c r="F246" s="39" t="s">
        <v>3631</v>
      </c>
      <c r="G246">
        <v>8</v>
      </c>
      <c r="H246">
        <v>23</v>
      </c>
      <c r="I246" s="39" t="s">
        <v>25853</v>
      </c>
      <c r="J246" s="39" t="s">
        <v>27782</v>
      </c>
      <c r="K246" s="39" t="s">
        <v>28434</v>
      </c>
      <c r="L246" s="39" t="s">
        <v>28435</v>
      </c>
      <c r="M246" s="39" t="s">
        <v>28436</v>
      </c>
      <c r="N246" s="39" t="s">
        <v>26319</v>
      </c>
      <c r="O246" s="39" t="s">
        <v>27867</v>
      </c>
      <c r="P246" s="39" t="s">
        <v>27930</v>
      </c>
      <c r="Q246" s="39" t="s">
        <v>28437</v>
      </c>
      <c r="R246" s="39" t="s">
        <v>28438</v>
      </c>
      <c r="S246" s="39" t="s">
        <v>28439</v>
      </c>
      <c r="T246" s="39" t="s">
        <v>28440</v>
      </c>
      <c r="U246" s="39" t="s">
        <v>28441</v>
      </c>
      <c r="V246" s="39" t="s">
        <v>26777</v>
      </c>
      <c r="W246" s="39" t="s">
        <v>28442</v>
      </c>
      <c r="X246" s="39" t="s">
        <v>26052</v>
      </c>
      <c r="Y246" s="39" t="s">
        <v>28432</v>
      </c>
      <c r="Z246" s="39" t="s">
        <v>28433</v>
      </c>
    </row>
    <row r="247" spans="1:26" x14ac:dyDescent="0.3">
      <c r="A247">
        <v>246</v>
      </c>
      <c r="B247" s="1">
        <v>45846.57240740741</v>
      </c>
      <c r="C247" s="1">
        <v>45846.589629629627</v>
      </c>
      <c r="D247" s="39" t="s">
        <v>3423</v>
      </c>
      <c r="E247" s="39" t="s">
        <v>3424</v>
      </c>
      <c r="F247" s="39" t="s">
        <v>3425</v>
      </c>
      <c r="G247">
        <v>8</v>
      </c>
      <c r="H247">
        <v>12</v>
      </c>
      <c r="I247" s="39" t="s">
        <v>25853</v>
      </c>
      <c r="J247" s="39" t="s">
        <v>27782</v>
      </c>
      <c r="K247" s="39" t="s">
        <v>28443</v>
      </c>
      <c r="L247" s="39" t="s">
        <v>28444</v>
      </c>
      <c r="M247" s="39" t="s">
        <v>28445</v>
      </c>
      <c r="N247" s="39" t="s">
        <v>26319</v>
      </c>
      <c r="O247" s="39" t="s">
        <v>27867</v>
      </c>
      <c r="P247" s="39" t="s">
        <v>27551</v>
      </c>
      <c r="Q247" s="39" t="s">
        <v>28446</v>
      </c>
      <c r="R247" s="39" t="s">
        <v>28447</v>
      </c>
      <c r="S247" s="39" t="s">
        <v>28448</v>
      </c>
      <c r="T247" s="39" t="s">
        <v>28449</v>
      </c>
      <c r="U247" s="39" t="s">
        <v>28450</v>
      </c>
      <c r="V247" s="39" t="s">
        <v>26135</v>
      </c>
      <c r="W247" s="39" t="s">
        <v>28451</v>
      </c>
      <c r="X247" s="39" t="s">
        <v>26052</v>
      </c>
      <c r="Y247" s="39" t="s">
        <v>28432</v>
      </c>
      <c r="Z247" s="39" t="s">
        <v>28452</v>
      </c>
    </row>
    <row r="248" spans="1:26" x14ac:dyDescent="0.3">
      <c r="A248">
        <v>247</v>
      </c>
      <c r="B248" s="1">
        <v>45846.586041666669</v>
      </c>
      <c r="C248" s="1">
        <v>45846.596435185187</v>
      </c>
      <c r="D248" s="39" t="s">
        <v>3592</v>
      </c>
      <c r="E248" s="39" t="s">
        <v>3593</v>
      </c>
      <c r="F248" s="39" t="s">
        <v>3593</v>
      </c>
      <c r="G248">
        <v>8</v>
      </c>
      <c r="H248">
        <v>21</v>
      </c>
      <c r="I248" s="39" t="s">
        <v>25676</v>
      </c>
      <c r="J248" s="39" t="s">
        <v>28453</v>
      </c>
      <c r="K248" s="39" t="s">
        <v>28454</v>
      </c>
      <c r="L248" s="39" t="s">
        <v>28455</v>
      </c>
      <c r="M248" s="39" t="s">
        <v>28456</v>
      </c>
      <c r="N248" s="39" t="s">
        <v>28457</v>
      </c>
      <c r="O248" s="39" t="s">
        <v>28458</v>
      </c>
      <c r="P248" s="39" t="s">
        <v>28459</v>
      </c>
      <c r="Q248" s="39" t="s">
        <v>28460</v>
      </c>
      <c r="R248" s="39" t="s">
        <v>28461</v>
      </c>
      <c r="S248" s="39" t="s">
        <v>28462</v>
      </c>
      <c r="T248" s="39" t="s">
        <v>28463</v>
      </c>
      <c r="U248" s="39" t="s">
        <v>14233</v>
      </c>
      <c r="V248" s="39" t="s">
        <v>26135</v>
      </c>
      <c r="W248" s="39" t="s">
        <v>28464</v>
      </c>
      <c r="X248" s="39" t="s">
        <v>26052</v>
      </c>
      <c r="Y248" s="39" t="s">
        <v>28465</v>
      </c>
      <c r="Z248" s="39" t="s">
        <v>28466</v>
      </c>
    </row>
    <row r="249" spans="1:26" x14ac:dyDescent="0.3">
      <c r="A249">
        <v>248</v>
      </c>
      <c r="B249" s="1">
        <v>45846.584907407407</v>
      </c>
      <c r="C249" s="1">
        <v>45846.596805555557</v>
      </c>
      <c r="D249" s="39" t="s">
        <v>3624</v>
      </c>
      <c r="E249" s="39" t="s">
        <v>3625</v>
      </c>
      <c r="F249" s="39" t="s">
        <v>3625</v>
      </c>
      <c r="G249">
        <v>8</v>
      </c>
      <c r="H249">
        <v>24</v>
      </c>
      <c r="I249" s="39" t="s">
        <v>28467</v>
      </c>
      <c r="J249" s="39" t="s">
        <v>28468</v>
      </c>
      <c r="K249" s="39" t="s">
        <v>28469</v>
      </c>
      <c r="L249" s="39" t="s">
        <v>28470</v>
      </c>
      <c r="M249" s="39" t="s">
        <v>28471</v>
      </c>
      <c r="N249" s="39" t="s">
        <v>25880</v>
      </c>
      <c r="O249" s="39" t="s">
        <v>28472</v>
      </c>
      <c r="P249" s="39" t="s">
        <v>28473</v>
      </c>
      <c r="Q249" s="39" t="s">
        <v>28474</v>
      </c>
      <c r="R249" s="39" t="s">
        <v>28475</v>
      </c>
      <c r="S249" s="39" t="s">
        <v>26216</v>
      </c>
      <c r="T249" s="39" t="s">
        <v>28476</v>
      </c>
      <c r="U249" s="39" t="s">
        <v>14233</v>
      </c>
      <c r="V249" s="39" t="s">
        <v>26135</v>
      </c>
      <c r="W249" s="39" t="s">
        <v>28477</v>
      </c>
      <c r="X249" s="39" t="s">
        <v>26052</v>
      </c>
      <c r="Y249" s="39" t="s">
        <v>28478</v>
      </c>
      <c r="Z249" s="39" t="s">
        <v>28479</v>
      </c>
    </row>
    <row r="250" spans="1:26" x14ac:dyDescent="0.3">
      <c r="A250">
        <v>249</v>
      </c>
      <c r="B250" s="1">
        <v>45846.615405092591</v>
      </c>
      <c r="C250" s="1">
        <v>45846.625891203701</v>
      </c>
      <c r="D250" s="39" t="s">
        <v>1419</v>
      </c>
      <c r="E250" s="39" t="s">
        <v>1420</v>
      </c>
      <c r="F250" s="39" t="s">
        <v>5610</v>
      </c>
      <c r="G250">
        <v>1</v>
      </c>
      <c r="H250">
        <v>25</v>
      </c>
      <c r="I250" s="39" t="s">
        <v>28480</v>
      </c>
      <c r="J250" s="39" t="s">
        <v>28481</v>
      </c>
      <c r="K250" s="39" t="s">
        <v>28482</v>
      </c>
      <c r="L250" s="39" t="s">
        <v>28483</v>
      </c>
      <c r="M250" s="39" t="s">
        <v>28484</v>
      </c>
      <c r="N250" s="39" t="s">
        <v>26059</v>
      </c>
      <c r="O250" s="39" t="s">
        <v>26031</v>
      </c>
      <c r="P250" s="39" t="s">
        <v>26032</v>
      </c>
      <c r="Q250" s="39" t="s">
        <v>28485</v>
      </c>
      <c r="R250" s="39" t="s">
        <v>26796</v>
      </c>
      <c r="S250" s="39" t="s">
        <v>26020</v>
      </c>
      <c r="T250" s="39" t="s">
        <v>26021</v>
      </c>
      <c r="U250" s="39" t="s">
        <v>26035</v>
      </c>
      <c r="V250" s="39" t="s">
        <v>26135</v>
      </c>
      <c r="W250" s="39" t="s">
        <v>28486</v>
      </c>
      <c r="X250" s="39" t="s">
        <v>27360</v>
      </c>
      <c r="Y250" s="39" t="s">
        <v>28487</v>
      </c>
      <c r="Z250" s="39" t="s">
        <v>28488</v>
      </c>
    </row>
    <row r="251" spans="1:26" x14ac:dyDescent="0.3">
      <c r="A251">
        <v>250</v>
      </c>
      <c r="B251" s="1">
        <v>45846.619768518518</v>
      </c>
      <c r="C251" s="1">
        <v>45846.626458333332</v>
      </c>
      <c r="D251" s="39" t="s">
        <v>1409</v>
      </c>
      <c r="E251" s="39" t="s">
        <v>1410</v>
      </c>
      <c r="F251" s="39" t="s">
        <v>1410</v>
      </c>
      <c r="G251">
        <v>1</v>
      </c>
      <c r="H251">
        <v>26</v>
      </c>
      <c r="I251" s="39" t="s">
        <v>28480</v>
      </c>
      <c r="J251" s="39" t="s">
        <v>28481</v>
      </c>
      <c r="K251" s="39" t="s">
        <v>28482</v>
      </c>
      <c r="L251" s="39" t="s">
        <v>28483</v>
      </c>
      <c r="M251" s="39" t="s">
        <v>28489</v>
      </c>
      <c r="N251" s="39" t="s">
        <v>26059</v>
      </c>
      <c r="O251" s="39" t="s">
        <v>28490</v>
      </c>
      <c r="P251" s="39" t="s">
        <v>26032</v>
      </c>
      <c r="Q251" s="39" t="s">
        <v>28485</v>
      </c>
      <c r="R251" s="39" t="s">
        <v>26796</v>
      </c>
      <c r="S251" s="39" t="s">
        <v>26020</v>
      </c>
      <c r="T251" s="39" t="s">
        <v>26021</v>
      </c>
      <c r="U251" s="39" t="s">
        <v>26035</v>
      </c>
      <c r="V251" s="39" t="s">
        <v>26135</v>
      </c>
      <c r="W251" s="39" t="s">
        <v>28491</v>
      </c>
      <c r="X251" s="39" t="s">
        <v>28345</v>
      </c>
      <c r="Y251" s="39" t="s">
        <v>28492</v>
      </c>
      <c r="Z251" s="39" t="s">
        <v>28488</v>
      </c>
    </row>
    <row r="252" spans="1:26" x14ac:dyDescent="0.3">
      <c r="A252">
        <v>251</v>
      </c>
      <c r="B252" s="1">
        <v>45846.623796296299</v>
      </c>
      <c r="C252" s="1">
        <v>45846.633275462962</v>
      </c>
      <c r="D252" s="39" t="s">
        <v>990</v>
      </c>
      <c r="E252" s="39" t="s">
        <v>991</v>
      </c>
      <c r="F252" s="39" t="s">
        <v>991</v>
      </c>
      <c r="G252">
        <v>1</v>
      </c>
      <c r="H252">
        <v>28</v>
      </c>
      <c r="I252" s="39" t="s">
        <v>28480</v>
      </c>
      <c r="J252" s="39" t="s">
        <v>28481</v>
      </c>
      <c r="K252" s="39" t="s">
        <v>28482</v>
      </c>
      <c r="L252" s="39" t="s">
        <v>28483</v>
      </c>
      <c r="M252" s="39" t="s">
        <v>28493</v>
      </c>
      <c r="N252" s="39" t="s">
        <v>26059</v>
      </c>
      <c r="O252" s="39" t="s">
        <v>26031</v>
      </c>
      <c r="P252" s="39" t="s">
        <v>26032</v>
      </c>
      <c r="Q252" s="39" t="s">
        <v>28494</v>
      </c>
      <c r="R252" s="39" t="s">
        <v>26796</v>
      </c>
      <c r="S252" s="39" t="s">
        <v>26020</v>
      </c>
      <c r="T252" s="39" t="s">
        <v>26021</v>
      </c>
      <c r="U252" s="39" t="s">
        <v>28495</v>
      </c>
      <c r="V252" s="39" t="s">
        <v>26135</v>
      </c>
      <c r="W252" s="39" t="s">
        <v>28491</v>
      </c>
      <c r="X252" s="39" t="s">
        <v>27360</v>
      </c>
      <c r="Y252" s="39" t="s">
        <v>28496</v>
      </c>
      <c r="Z252" s="39" t="s">
        <v>28488</v>
      </c>
    </row>
    <row r="253" spans="1:26" x14ac:dyDescent="0.3">
      <c r="A253">
        <v>252</v>
      </c>
      <c r="B253" s="1">
        <v>45846.899259259262</v>
      </c>
      <c r="C253" s="1">
        <v>45846.903020833335</v>
      </c>
      <c r="D253" s="39" t="s">
        <v>3266</v>
      </c>
      <c r="E253" s="39" t="s">
        <v>3267</v>
      </c>
      <c r="F253" s="39" t="s">
        <v>3267</v>
      </c>
      <c r="G253">
        <v>3</v>
      </c>
      <c r="H253">
        <v>4</v>
      </c>
      <c r="I253" s="39" t="s">
        <v>28497</v>
      </c>
      <c r="J253" s="39" t="s">
        <v>28498</v>
      </c>
      <c r="K253" s="39" t="s">
        <v>28499</v>
      </c>
      <c r="L253" s="39" t="s">
        <v>27721</v>
      </c>
      <c r="M253" s="39" t="s">
        <v>26546</v>
      </c>
      <c r="N253" s="39" t="s">
        <v>26547</v>
      </c>
      <c r="O253" s="39" t="s">
        <v>28500</v>
      </c>
      <c r="P253" s="39" t="s">
        <v>26549</v>
      </c>
      <c r="Q253" s="39" t="s">
        <v>28501</v>
      </c>
      <c r="R253" s="39" t="s">
        <v>25676</v>
      </c>
      <c r="S253" s="39" t="s">
        <v>20592</v>
      </c>
      <c r="T253" s="39" t="s">
        <v>16918</v>
      </c>
      <c r="U253" s="39" t="s">
        <v>14233</v>
      </c>
      <c r="V253" s="39" t="s">
        <v>26135</v>
      </c>
      <c r="W253" s="39" t="s">
        <v>25840</v>
      </c>
      <c r="X253" s="39" t="s">
        <v>27010</v>
      </c>
      <c r="Y253" s="39" t="s">
        <v>25841</v>
      </c>
      <c r="Z253" s="39" t="s">
        <v>25842</v>
      </c>
    </row>
    <row r="254" spans="1:26" x14ac:dyDescent="0.3">
      <c r="A254">
        <v>253</v>
      </c>
      <c r="B254" s="1">
        <v>45847.430185185185</v>
      </c>
      <c r="C254" s="1">
        <v>45847.441469907404</v>
      </c>
      <c r="D254" s="39" t="s">
        <v>4315</v>
      </c>
      <c r="E254" s="39" t="s">
        <v>4316</v>
      </c>
      <c r="F254" s="39" t="s">
        <v>4316</v>
      </c>
      <c r="G254">
        <v>7</v>
      </c>
      <c r="H254">
        <v>32</v>
      </c>
      <c r="I254" s="39" t="s">
        <v>28502</v>
      </c>
      <c r="J254" s="39" t="s">
        <v>26386</v>
      </c>
      <c r="K254" s="39" t="s">
        <v>28503</v>
      </c>
      <c r="L254" s="39" t="s">
        <v>28504</v>
      </c>
      <c r="M254" s="39" t="s">
        <v>28505</v>
      </c>
      <c r="N254" s="39" t="s">
        <v>28506</v>
      </c>
      <c r="O254" s="39" t="s">
        <v>28507</v>
      </c>
      <c r="P254" s="39" t="s">
        <v>28508</v>
      </c>
      <c r="Q254" s="39" t="s">
        <v>28509</v>
      </c>
      <c r="R254" s="39" t="s">
        <v>28510</v>
      </c>
      <c r="S254" s="39" t="s">
        <v>28511</v>
      </c>
      <c r="T254" s="39" t="s">
        <v>28512</v>
      </c>
      <c r="U254" s="39" t="s">
        <v>28513</v>
      </c>
      <c r="V254" s="39" t="s">
        <v>26135</v>
      </c>
      <c r="W254" s="39" t="s">
        <v>28514</v>
      </c>
      <c r="X254" s="39" t="s">
        <v>26052</v>
      </c>
      <c r="Y254" s="39" t="s">
        <v>28515</v>
      </c>
      <c r="Z254" s="39" t="s">
        <v>28516</v>
      </c>
    </row>
    <row r="255" spans="1:26" x14ac:dyDescent="0.3">
      <c r="A255">
        <v>254</v>
      </c>
      <c r="B255" s="1">
        <v>45847.468622685185</v>
      </c>
      <c r="C255" s="1">
        <v>45847.494050925925</v>
      </c>
      <c r="D255" s="39" t="s">
        <v>4354</v>
      </c>
      <c r="E255" s="39" t="s">
        <v>4355</v>
      </c>
      <c r="F255" s="39" t="s">
        <v>28517</v>
      </c>
      <c r="G255">
        <v>7</v>
      </c>
      <c r="H255">
        <v>39</v>
      </c>
      <c r="I255" s="39" t="s">
        <v>25676</v>
      </c>
      <c r="J255" s="39" t="s">
        <v>27914</v>
      </c>
      <c r="K255" s="39" t="s">
        <v>25719</v>
      </c>
      <c r="L255" s="39" t="s">
        <v>28518</v>
      </c>
      <c r="M255" s="39" t="s">
        <v>28519</v>
      </c>
      <c r="N255" s="39" t="s">
        <v>26319</v>
      </c>
      <c r="O255" s="39" t="s">
        <v>28520</v>
      </c>
      <c r="P255" s="39" t="s">
        <v>28521</v>
      </c>
      <c r="Q255" s="39" t="s">
        <v>28522</v>
      </c>
      <c r="R255" s="39" t="s">
        <v>22371</v>
      </c>
      <c r="S255" s="39" t="s">
        <v>314</v>
      </c>
      <c r="T255" s="39" t="s">
        <v>239</v>
      </c>
      <c r="U255" s="39" t="s">
        <v>14233</v>
      </c>
      <c r="V255" s="39" t="s">
        <v>27086</v>
      </c>
      <c r="W255" s="39" t="s">
        <v>28523</v>
      </c>
      <c r="X255" s="39" t="s">
        <v>26136</v>
      </c>
      <c r="Y255" s="39" t="s">
        <v>28524</v>
      </c>
      <c r="Z255" s="39" t="s">
        <v>28525</v>
      </c>
    </row>
    <row r="256" spans="1:26" x14ac:dyDescent="0.3">
      <c r="A256">
        <v>255</v>
      </c>
      <c r="B256" s="1">
        <v>45847.550057870372</v>
      </c>
      <c r="C256" s="1">
        <v>45847.560023148151</v>
      </c>
      <c r="D256" s="39" t="s">
        <v>3356</v>
      </c>
      <c r="E256" s="39" t="s">
        <v>3357</v>
      </c>
      <c r="F256" s="39" t="s">
        <v>3358</v>
      </c>
      <c r="G256">
        <v>3</v>
      </c>
      <c r="H256">
        <v>29</v>
      </c>
      <c r="I256" s="39" t="s">
        <v>25676</v>
      </c>
      <c r="J256" s="39" t="s">
        <v>28526</v>
      </c>
      <c r="K256" s="39" t="s">
        <v>28527</v>
      </c>
      <c r="L256" s="39" t="s">
        <v>28528</v>
      </c>
      <c r="M256" s="39" t="s">
        <v>28529</v>
      </c>
      <c r="N256" s="39" t="s">
        <v>25809</v>
      </c>
      <c r="O256" s="39" t="s">
        <v>28530</v>
      </c>
      <c r="P256" s="39" t="s">
        <v>28531</v>
      </c>
      <c r="Q256" s="39" t="s">
        <v>28532</v>
      </c>
      <c r="R256" s="39" t="s">
        <v>28533</v>
      </c>
      <c r="S256" s="39" t="s">
        <v>28534</v>
      </c>
      <c r="T256" s="39" t="s">
        <v>28535</v>
      </c>
      <c r="U256" s="39" t="s">
        <v>28536</v>
      </c>
      <c r="V256" s="39" t="s">
        <v>26827</v>
      </c>
      <c r="W256" s="39" t="s">
        <v>28537</v>
      </c>
      <c r="X256" s="39" t="s">
        <v>26052</v>
      </c>
      <c r="Y256" s="39" t="s">
        <v>28538</v>
      </c>
      <c r="Z256" s="39" t="s">
        <v>28539</v>
      </c>
    </row>
    <row r="257" spans="1:26" x14ac:dyDescent="0.3">
      <c r="A257">
        <v>256</v>
      </c>
      <c r="B257" s="1">
        <v>45847.54650462963</v>
      </c>
      <c r="C257" s="1">
        <v>45847.5628125</v>
      </c>
      <c r="D257" s="39" t="s">
        <v>4423</v>
      </c>
      <c r="E257" s="39" t="s">
        <v>4424</v>
      </c>
      <c r="F257" s="39" t="s">
        <v>4424</v>
      </c>
      <c r="G257">
        <v>7</v>
      </c>
      <c r="H257">
        <v>34</v>
      </c>
      <c r="I257" s="39" t="s">
        <v>28540</v>
      </c>
      <c r="J257" s="39" t="s">
        <v>26020</v>
      </c>
      <c r="K257" s="39" t="s">
        <v>28541</v>
      </c>
      <c r="L257" s="39" t="s">
        <v>28542</v>
      </c>
      <c r="M257" s="39" t="s">
        <v>28543</v>
      </c>
      <c r="N257" s="39" t="s">
        <v>26059</v>
      </c>
      <c r="O257" s="39" t="s">
        <v>28544</v>
      </c>
      <c r="P257" s="39" t="s">
        <v>28545</v>
      </c>
      <c r="Q257" s="39" t="s">
        <v>28546</v>
      </c>
      <c r="R257" s="39" t="s">
        <v>25676</v>
      </c>
      <c r="S257" s="39" t="s">
        <v>20592</v>
      </c>
      <c r="T257" s="39" t="s">
        <v>16918</v>
      </c>
      <c r="U257" s="39" t="s">
        <v>14233</v>
      </c>
      <c r="V257" s="39" t="s">
        <v>26135</v>
      </c>
      <c r="W257" s="39" t="s">
        <v>25840</v>
      </c>
      <c r="X257" s="39" t="s">
        <v>27010</v>
      </c>
      <c r="Y257" s="39" t="s">
        <v>25805</v>
      </c>
      <c r="Z257" s="39" t="s">
        <v>28547</v>
      </c>
    </row>
    <row r="258" spans="1:26" x14ac:dyDescent="0.3">
      <c r="A258">
        <v>257</v>
      </c>
      <c r="B258" s="1">
        <v>45847.565995370373</v>
      </c>
      <c r="C258" s="1">
        <v>45847.566053240742</v>
      </c>
      <c r="D258" s="39" t="s">
        <v>4501</v>
      </c>
      <c r="E258" s="39" t="s">
        <v>4502</v>
      </c>
      <c r="F258" s="39" t="s">
        <v>4503</v>
      </c>
      <c r="G258">
        <v>7</v>
      </c>
      <c r="H258">
        <v>35</v>
      </c>
      <c r="I258" s="39" t="s">
        <v>314</v>
      </c>
      <c r="J258" s="39" t="s">
        <v>28548</v>
      </c>
      <c r="K258" s="39" t="s">
        <v>28549</v>
      </c>
      <c r="L258" s="39" t="s">
        <v>28550</v>
      </c>
      <c r="M258" s="39" t="s">
        <v>28551</v>
      </c>
      <c r="N258" s="39" t="s">
        <v>26531</v>
      </c>
      <c r="O258" s="39" t="s">
        <v>28552</v>
      </c>
      <c r="P258" s="39" t="s">
        <v>28553</v>
      </c>
      <c r="Q258" s="39" t="s">
        <v>28554</v>
      </c>
      <c r="R258" s="39" t="s">
        <v>22371</v>
      </c>
      <c r="S258" s="39" t="s">
        <v>28555</v>
      </c>
      <c r="T258" s="39" t="s">
        <v>28556</v>
      </c>
      <c r="U258" s="39" t="s">
        <v>14233</v>
      </c>
      <c r="V258" s="39" t="s">
        <v>27086</v>
      </c>
      <c r="W258" s="39" t="s">
        <v>28557</v>
      </c>
      <c r="X258" s="39" t="s">
        <v>26841</v>
      </c>
      <c r="Y258" s="39" t="s">
        <v>28558</v>
      </c>
      <c r="Z258" s="39" t="s">
        <v>28559</v>
      </c>
    </row>
    <row r="259" spans="1:26" x14ac:dyDescent="0.3">
      <c r="A259">
        <v>258</v>
      </c>
      <c r="B259" s="1">
        <v>45847.604872685188</v>
      </c>
      <c r="C259" s="1">
        <v>45847.604930555557</v>
      </c>
      <c r="D259" s="39" t="s">
        <v>952</v>
      </c>
      <c r="E259" s="39" t="s">
        <v>953</v>
      </c>
      <c r="F259" s="39" t="s">
        <v>953</v>
      </c>
      <c r="G259">
        <v>2</v>
      </c>
      <c r="H259">
        <v>35</v>
      </c>
      <c r="I259" s="39" t="s">
        <v>25676</v>
      </c>
      <c r="J259" s="39" t="s">
        <v>28560</v>
      </c>
      <c r="K259" s="39" t="s">
        <v>28561</v>
      </c>
      <c r="L259" s="39" t="s">
        <v>28562</v>
      </c>
      <c r="M259" s="39" t="s">
        <v>28563</v>
      </c>
      <c r="N259" s="39" t="s">
        <v>25809</v>
      </c>
      <c r="O259" s="39" t="s">
        <v>25682</v>
      </c>
      <c r="P259" s="39" t="s">
        <v>28564</v>
      </c>
      <c r="Q259" s="39" t="s">
        <v>28565</v>
      </c>
      <c r="R259" s="39" t="s">
        <v>26019</v>
      </c>
      <c r="S259" s="39" t="s">
        <v>26020</v>
      </c>
      <c r="T259" s="39" t="s">
        <v>26034</v>
      </c>
      <c r="U259" s="39" t="s">
        <v>26022</v>
      </c>
      <c r="V259" s="39" t="s">
        <v>26827</v>
      </c>
      <c r="W259" s="39" t="s">
        <v>28566</v>
      </c>
      <c r="X259" s="39" t="s">
        <v>26052</v>
      </c>
      <c r="Y259" s="39" t="s">
        <v>28567</v>
      </c>
      <c r="Z259" s="39" t="s">
        <v>28568</v>
      </c>
    </row>
    <row r="260" spans="1:26" x14ac:dyDescent="0.3">
      <c r="A260">
        <v>259</v>
      </c>
      <c r="B260" s="1">
        <v>45847.868414351855</v>
      </c>
      <c r="C260" s="1">
        <v>45847.873298611114</v>
      </c>
      <c r="D260" s="39" t="s">
        <v>3999</v>
      </c>
      <c r="E260" s="39" t="s">
        <v>4000</v>
      </c>
      <c r="F260" s="39" t="s">
        <v>4000</v>
      </c>
      <c r="G260">
        <v>6</v>
      </c>
      <c r="H260">
        <v>17</v>
      </c>
      <c r="I260" s="39" t="s">
        <v>28569</v>
      </c>
      <c r="J260" s="39" t="s">
        <v>28570</v>
      </c>
      <c r="K260" s="39" t="s">
        <v>28571</v>
      </c>
      <c r="L260" s="39" t="s">
        <v>28572</v>
      </c>
      <c r="M260" s="39" t="s">
        <v>28573</v>
      </c>
      <c r="N260" s="39" t="s">
        <v>28574</v>
      </c>
      <c r="O260" s="39" t="s">
        <v>28575</v>
      </c>
      <c r="P260" s="39" t="s">
        <v>28576</v>
      </c>
      <c r="Q260" s="39" t="s">
        <v>28577</v>
      </c>
      <c r="R260" s="39" t="s">
        <v>28578</v>
      </c>
      <c r="S260" s="39" t="s">
        <v>28579</v>
      </c>
      <c r="T260" s="39" t="s">
        <v>28580</v>
      </c>
      <c r="U260" s="39" t="s">
        <v>28581</v>
      </c>
      <c r="V260" s="39" t="s">
        <v>26777</v>
      </c>
      <c r="W260" s="39" t="s">
        <v>28582</v>
      </c>
      <c r="X260" s="39" t="s">
        <v>26615</v>
      </c>
      <c r="Y260" s="39" t="s">
        <v>28583</v>
      </c>
      <c r="Z260" s="39" t="s">
        <v>28584</v>
      </c>
    </row>
    <row r="261" spans="1:26" x14ac:dyDescent="0.3">
      <c r="A261">
        <v>260</v>
      </c>
      <c r="B261" s="1">
        <v>45847.944236111114</v>
      </c>
      <c r="C261" s="1">
        <v>45847.971273148149</v>
      </c>
      <c r="D261" s="39" t="s">
        <v>1316</v>
      </c>
      <c r="E261" s="39" t="s">
        <v>1317</v>
      </c>
      <c r="F261" s="39" t="s">
        <v>28585</v>
      </c>
      <c r="G261">
        <v>1</v>
      </c>
      <c r="H261">
        <v>22</v>
      </c>
      <c r="I261" s="39" t="s">
        <v>28586</v>
      </c>
      <c r="J261" s="39" t="s">
        <v>28587</v>
      </c>
      <c r="K261" s="39" t="s">
        <v>28588</v>
      </c>
      <c r="L261" s="39" t="s">
        <v>28589</v>
      </c>
      <c r="M261" s="39" t="s">
        <v>28590</v>
      </c>
      <c r="N261" s="39" t="s">
        <v>25644</v>
      </c>
      <c r="O261" s="39" t="s">
        <v>28591</v>
      </c>
      <c r="P261" s="39" t="s">
        <v>28592</v>
      </c>
      <c r="Q261" s="39" t="s">
        <v>28593</v>
      </c>
      <c r="R261" s="39" t="s">
        <v>28594</v>
      </c>
      <c r="S261" s="39" t="s">
        <v>28595</v>
      </c>
      <c r="T261" s="39" t="s">
        <v>28596</v>
      </c>
      <c r="U261" s="39" t="s">
        <v>28597</v>
      </c>
      <c r="V261" s="39" t="s">
        <v>27828</v>
      </c>
      <c r="W261" s="39" t="s">
        <v>28598</v>
      </c>
      <c r="X261" s="39" t="s">
        <v>26052</v>
      </c>
      <c r="Y261" s="39" t="s">
        <v>28599</v>
      </c>
      <c r="Z261" s="39" t="s">
        <v>28600</v>
      </c>
    </row>
    <row r="262" spans="1:26" x14ac:dyDescent="0.3">
      <c r="A262">
        <v>261</v>
      </c>
      <c r="B262" s="1">
        <v>45848.017824074072</v>
      </c>
      <c r="C262" s="1">
        <v>45848.047523148147</v>
      </c>
      <c r="D262" s="39" t="s">
        <v>862</v>
      </c>
      <c r="E262" s="39" t="s">
        <v>863</v>
      </c>
      <c r="F262" s="39" t="s">
        <v>863</v>
      </c>
      <c r="G262">
        <v>2</v>
      </c>
      <c r="H262">
        <v>29</v>
      </c>
      <c r="I262" s="39" t="s">
        <v>28601</v>
      </c>
      <c r="J262" s="39" t="s">
        <v>27782</v>
      </c>
      <c r="K262" s="39" t="s">
        <v>28602</v>
      </c>
      <c r="L262" s="39" t="s">
        <v>28603</v>
      </c>
      <c r="M262" s="39" t="s">
        <v>28604</v>
      </c>
      <c r="N262" s="39" t="s">
        <v>25754</v>
      </c>
      <c r="O262" s="39" t="s">
        <v>28605</v>
      </c>
      <c r="P262" s="39" t="s">
        <v>28606</v>
      </c>
      <c r="Q262" s="39" t="s">
        <v>28607</v>
      </c>
      <c r="R262" s="39" t="s">
        <v>27468</v>
      </c>
      <c r="S262" s="39" t="s">
        <v>28608</v>
      </c>
      <c r="T262" s="39" t="s">
        <v>28609</v>
      </c>
      <c r="U262" s="39" t="s">
        <v>28610</v>
      </c>
      <c r="V262" s="39" t="s">
        <v>27086</v>
      </c>
      <c r="W262" s="39" t="s">
        <v>28611</v>
      </c>
      <c r="X262" s="39" t="s">
        <v>26052</v>
      </c>
      <c r="Y262" s="39" t="s">
        <v>28612</v>
      </c>
      <c r="Z262" s="39" t="s">
        <v>28611</v>
      </c>
    </row>
    <row r="263" spans="1:26" x14ac:dyDescent="0.3">
      <c r="A263">
        <v>262</v>
      </c>
      <c r="B263" s="1">
        <v>45848.018287037034</v>
      </c>
      <c r="C263" s="1">
        <v>45848.058391203704</v>
      </c>
      <c r="D263" s="39" t="s">
        <v>878</v>
      </c>
      <c r="E263" s="39" t="s">
        <v>879</v>
      </c>
      <c r="F263" s="39" t="s">
        <v>879</v>
      </c>
      <c r="G263">
        <v>2</v>
      </c>
      <c r="H263">
        <v>15</v>
      </c>
      <c r="I263" s="39" t="s">
        <v>28613</v>
      </c>
      <c r="J263" s="39" t="s">
        <v>27782</v>
      </c>
      <c r="K263" s="39" t="s">
        <v>28614</v>
      </c>
      <c r="L263" s="39" t="s">
        <v>28615</v>
      </c>
      <c r="M263" s="39" t="s">
        <v>28616</v>
      </c>
      <c r="N263" s="39" t="s">
        <v>25809</v>
      </c>
      <c r="O263" s="39" t="s">
        <v>28617</v>
      </c>
      <c r="P263" s="39" t="s">
        <v>27551</v>
      </c>
      <c r="Q263" s="39" t="s">
        <v>28618</v>
      </c>
      <c r="R263" s="39" t="s">
        <v>27771</v>
      </c>
      <c r="S263" s="39" t="s">
        <v>27820</v>
      </c>
      <c r="T263" s="39" t="s">
        <v>26034</v>
      </c>
      <c r="U263" s="39" t="s">
        <v>28619</v>
      </c>
      <c r="V263" s="39" t="s">
        <v>27086</v>
      </c>
      <c r="W263" s="39" t="s">
        <v>28620</v>
      </c>
      <c r="X263" s="39" t="s">
        <v>26052</v>
      </c>
      <c r="Y263" s="39" t="s">
        <v>28612</v>
      </c>
      <c r="Z263" s="39" t="s">
        <v>28621</v>
      </c>
    </row>
    <row r="264" spans="1:26" x14ac:dyDescent="0.3">
      <c r="A264">
        <v>263</v>
      </c>
      <c r="B264" s="1">
        <v>45848.298611111109</v>
      </c>
      <c r="C264" s="1">
        <v>45848.304965277777</v>
      </c>
      <c r="D264" s="39" t="s">
        <v>1137</v>
      </c>
      <c r="E264" s="39" t="s">
        <v>1138</v>
      </c>
      <c r="F264" s="39" t="s">
        <v>1138</v>
      </c>
      <c r="G264">
        <v>2</v>
      </c>
      <c r="H264">
        <v>26</v>
      </c>
      <c r="I264" s="39" t="s">
        <v>28622</v>
      </c>
      <c r="J264" s="39" t="s">
        <v>28623</v>
      </c>
      <c r="K264" s="39" t="s">
        <v>25641</v>
      </c>
      <c r="L264" s="39" t="s">
        <v>28624</v>
      </c>
      <c r="M264" s="39" t="s">
        <v>28625</v>
      </c>
      <c r="N264" s="39" t="s">
        <v>25783</v>
      </c>
      <c r="O264" s="39" t="s">
        <v>28626</v>
      </c>
      <c r="P264" s="39" t="s">
        <v>28627</v>
      </c>
      <c r="Q264" s="39" t="s">
        <v>28628</v>
      </c>
      <c r="R264" s="39" t="s">
        <v>28629</v>
      </c>
      <c r="S264" s="39" t="s">
        <v>28630</v>
      </c>
      <c r="T264" s="39" t="s">
        <v>28631</v>
      </c>
      <c r="U264" s="39" t="s">
        <v>28632</v>
      </c>
      <c r="V264" s="39" t="s">
        <v>26135</v>
      </c>
      <c r="W264" s="39" t="s">
        <v>28633</v>
      </c>
      <c r="X264" s="39" t="s">
        <v>27360</v>
      </c>
      <c r="Y264" s="39" t="s">
        <v>28634</v>
      </c>
      <c r="Z264" s="39" t="s">
        <v>28635</v>
      </c>
    </row>
    <row r="265" spans="1:26" x14ac:dyDescent="0.3">
      <c r="A265">
        <v>264</v>
      </c>
      <c r="B265" s="1">
        <v>45848.471446759257</v>
      </c>
      <c r="C265" s="1">
        <v>45848.477118055554</v>
      </c>
      <c r="D265" s="39" t="s">
        <v>3870</v>
      </c>
      <c r="E265" s="39" t="s">
        <v>3871</v>
      </c>
      <c r="F265" s="39" t="s">
        <v>12779</v>
      </c>
      <c r="G265">
        <v>6</v>
      </c>
      <c r="H265">
        <v>4</v>
      </c>
      <c r="I265" s="39" t="s">
        <v>26890</v>
      </c>
      <c r="J265" s="39" t="s">
        <v>28636</v>
      </c>
      <c r="K265" s="39" t="s">
        <v>28637</v>
      </c>
      <c r="L265" s="39" t="s">
        <v>28638</v>
      </c>
      <c r="M265" s="39" t="s">
        <v>28639</v>
      </c>
      <c r="N265" s="39" t="s">
        <v>28095</v>
      </c>
      <c r="O265" s="39" t="s">
        <v>28617</v>
      </c>
      <c r="P265" s="39" t="s">
        <v>27551</v>
      </c>
      <c r="Q265" s="39" t="s">
        <v>28640</v>
      </c>
      <c r="R265" s="39" t="s">
        <v>28641</v>
      </c>
      <c r="S265" s="39" t="s">
        <v>28642</v>
      </c>
      <c r="T265" s="39" t="s">
        <v>28643</v>
      </c>
      <c r="U265" s="39" t="s">
        <v>28644</v>
      </c>
      <c r="V265" s="39" t="s">
        <v>27983</v>
      </c>
      <c r="W265" s="39" t="s">
        <v>28154</v>
      </c>
      <c r="X265" s="39" t="s">
        <v>27984</v>
      </c>
      <c r="Y265" s="39" t="s">
        <v>28645</v>
      </c>
      <c r="Z265" s="39" t="s">
        <v>28646</v>
      </c>
    </row>
    <row r="266" spans="1:26" x14ac:dyDescent="0.3">
      <c r="A266">
        <v>265</v>
      </c>
      <c r="B266" s="1">
        <v>45848.472546296296</v>
      </c>
      <c r="C266" s="1">
        <v>45848.512465277781</v>
      </c>
      <c r="D266" s="39" t="s">
        <v>1085</v>
      </c>
      <c r="E266" s="39" t="s">
        <v>1086</v>
      </c>
      <c r="F266" s="39" t="s">
        <v>1086</v>
      </c>
      <c r="G266">
        <v>2</v>
      </c>
      <c r="H266">
        <v>33</v>
      </c>
      <c r="I266" s="39" t="s">
        <v>28647</v>
      </c>
      <c r="J266" s="39" t="s">
        <v>28648</v>
      </c>
      <c r="K266" s="39" t="s">
        <v>28649</v>
      </c>
      <c r="L266" s="39" t="s">
        <v>28650</v>
      </c>
      <c r="M266" s="39" t="s">
        <v>28651</v>
      </c>
      <c r="N266" s="39" t="s">
        <v>26059</v>
      </c>
      <c r="O266" s="39" t="s">
        <v>28652</v>
      </c>
      <c r="P266" s="39" t="s">
        <v>28653</v>
      </c>
      <c r="Q266" s="39" t="s">
        <v>28654</v>
      </c>
      <c r="R266" s="39" t="s">
        <v>27468</v>
      </c>
      <c r="S266" s="39" t="s">
        <v>28655</v>
      </c>
      <c r="T266" s="39" t="s">
        <v>26034</v>
      </c>
      <c r="U266" s="39" t="s">
        <v>28656</v>
      </c>
      <c r="V266" s="39" t="s">
        <v>27828</v>
      </c>
      <c r="W266" s="39" t="s">
        <v>27472</v>
      </c>
      <c r="X266" s="39" t="s">
        <v>26829</v>
      </c>
      <c r="Y266" s="39" t="s">
        <v>28657</v>
      </c>
      <c r="Z266" s="39" t="s">
        <v>28658</v>
      </c>
    </row>
    <row r="267" spans="1:26" x14ac:dyDescent="0.3">
      <c r="A267">
        <v>266</v>
      </c>
      <c r="B267" s="1">
        <v>45848.500462962962</v>
      </c>
      <c r="C267" s="1">
        <v>45848.515300925923</v>
      </c>
      <c r="D267" s="39" t="s">
        <v>4251</v>
      </c>
      <c r="E267" s="39" t="s">
        <v>4252</v>
      </c>
      <c r="F267" s="39" t="s">
        <v>4252</v>
      </c>
      <c r="G267">
        <v>7</v>
      </c>
      <c r="H267">
        <v>21</v>
      </c>
      <c r="I267" s="39" t="s">
        <v>314</v>
      </c>
      <c r="J267" s="39" t="s">
        <v>26386</v>
      </c>
      <c r="K267" s="39" t="s">
        <v>28637</v>
      </c>
      <c r="L267" s="39" t="s">
        <v>28659</v>
      </c>
      <c r="M267" s="39" t="s">
        <v>28660</v>
      </c>
      <c r="N267" s="39" t="s">
        <v>26319</v>
      </c>
      <c r="O267" s="39" t="s">
        <v>28661</v>
      </c>
      <c r="P267" s="39" t="s">
        <v>28662</v>
      </c>
      <c r="Q267" s="39" t="s">
        <v>28663</v>
      </c>
      <c r="R267" s="39" t="s">
        <v>28664</v>
      </c>
      <c r="S267" s="39" t="s">
        <v>28665</v>
      </c>
      <c r="T267" s="39" t="s">
        <v>28666</v>
      </c>
      <c r="U267" s="39" t="s">
        <v>28667</v>
      </c>
      <c r="V267" s="39" t="s">
        <v>26135</v>
      </c>
      <c r="W267" s="39" t="s">
        <v>28668</v>
      </c>
      <c r="X267" s="39" t="s">
        <v>26615</v>
      </c>
      <c r="Y267" s="39" t="s">
        <v>28669</v>
      </c>
      <c r="Z267" s="39" t="s">
        <v>28670</v>
      </c>
    </row>
    <row r="268" spans="1:26" x14ac:dyDescent="0.3">
      <c r="A268">
        <v>267</v>
      </c>
      <c r="B268" s="1">
        <v>45848.566736111112</v>
      </c>
      <c r="C268" s="1">
        <v>45848.582789351851</v>
      </c>
      <c r="D268" s="39" t="s">
        <v>4283</v>
      </c>
      <c r="E268" s="39" t="s">
        <v>4284</v>
      </c>
      <c r="F268" s="39" t="s">
        <v>4285</v>
      </c>
      <c r="G268">
        <v>7</v>
      </c>
      <c r="H268">
        <v>22</v>
      </c>
      <c r="I268" s="39" t="s">
        <v>28671</v>
      </c>
      <c r="J268" s="39" t="s">
        <v>28636</v>
      </c>
      <c r="K268" s="39" t="s">
        <v>28637</v>
      </c>
      <c r="L268" s="39" t="s">
        <v>28672</v>
      </c>
      <c r="M268" s="39" t="s">
        <v>28673</v>
      </c>
      <c r="N268" s="39" t="s">
        <v>28674</v>
      </c>
      <c r="O268" s="39" t="s">
        <v>28675</v>
      </c>
      <c r="P268" s="39" t="s">
        <v>28676</v>
      </c>
      <c r="Q268" s="39" t="s">
        <v>28677</v>
      </c>
      <c r="R268" s="39" t="s">
        <v>28678</v>
      </c>
      <c r="S268" s="39" t="s">
        <v>28679</v>
      </c>
      <c r="T268" s="39" t="s">
        <v>28680</v>
      </c>
      <c r="U268" s="39" t="s">
        <v>28681</v>
      </c>
      <c r="V268" s="39" t="s">
        <v>27086</v>
      </c>
      <c r="W268" s="39" t="s">
        <v>28682</v>
      </c>
      <c r="X268" s="39" t="s">
        <v>26615</v>
      </c>
      <c r="Y268" s="39" t="s">
        <v>28683</v>
      </c>
      <c r="Z268" s="39" t="s">
        <v>28684</v>
      </c>
    </row>
    <row r="269" spans="1:26" x14ac:dyDescent="0.3">
      <c r="A269">
        <v>268</v>
      </c>
      <c r="B269" s="1">
        <v>45848.621805555558</v>
      </c>
      <c r="C269" s="1">
        <v>45848.62195601852</v>
      </c>
      <c r="D269" s="39" t="s">
        <v>4469</v>
      </c>
      <c r="E269" s="39" t="s">
        <v>4470</v>
      </c>
      <c r="F269" s="39" t="s">
        <v>4470</v>
      </c>
      <c r="G269">
        <v>7</v>
      </c>
      <c r="H269">
        <v>31</v>
      </c>
      <c r="I269" s="39" t="s">
        <v>26890</v>
      </c>
      <c r="J269" s="39" t="s">
        <v>28685</v>
      </c>
      <c r="K269" s="39" t="s">
        <v>28443</v>
      </c>
      <c r="L269" s="39" t="s">
        <v>28139</v>
      </c>
      <c r="M269" s="39" t="s">
        <v>28686</v>
      </c>
      <c r="N269" s="39" t="s">
        <v>26319</v>
      </c>
      <c r="O269" s="39" t="s">
        <v>28687</v>
      </c>
      <c r="P269" s="39" t="s">
        <v>27696</v>
      </c>
      <c r="Q269" s="39" t="s">
        <v>28688</v>
      </c>
      <c r="R269" s="39" t="s">
        <v>25676</v>
      </c>
      <c r="S269" s="39" t="s">
        <v>20582</v>
      </c>
      <c r="T269" s="39" t="s">
        <v>25714</v>
      </c>
      <c r="U269" s="39" t="s">
        <v>14233</v>
      </c>
      <c r="V269" s="39" t="s">
        <v>26135</v>
      </c>
      <c r="W269" s="39" t="s">
        <v>28689</v>
      </c>
      <c r="X269" s="39" t="s">
        <v>26052</v>
      </c>
      <c r="Y269" s="39" t="s">
        <v>28690</v>
      </c>
      <c r="Z269" s="39" t="s">
        <v>28691</v>
      </c>
    </row>
    <row r="270" spans="1:26" x14ac:dyDescent="0.3">
      <c r="A270">
        <v>269</v>
      </c>
      <c r="B270" s="1">
        <v>45848.630960648145</v>
      </c>
      <c r="C270" s="1">
        <v>45848.641909722224</v>
      </c>
      <c r="D270" s="39" t="s">
        <v>4091</v>
      </c>
      <c r="E270" s="39" t="s">
        <v>4092</v>
      </c>
      <c r="F270" s="39" t="s">
        <v>4092</v>
      </c>
      <c r="G270">
        <v>6</v>
      </c>
      <c r="H270">
        <v>23</v>
      </c>
      <c r="I270" s="39" t="s">
        <v>28692</v>
      </c>
      <c r="J270" s="39" t="s">
        <v>28693</v>
      </c>
      <c r="K270" s="39" t="s">
        <v>28694</v>
      </c>
      <c r="L270" s="39" t="s">
        <v>28695</v>
      </c>
      <c r="M270" s="39" t="s">
        <v>28696</v>
      </c>
      <c r="N270" s="39" t="s">
        <v>28697</v>
      </c>
      <c r="O270" s="39" t="s">
        <v>26327</v>
      </c>
      <c r="P270" s="39" t="s">
        <v>28698</v>
      </c>
      <c r="Q270" s="39" t="s">
        <v>28699</v>
      </c>
      <c r="R270" s="39" t="s">
        <v>25676</v>
      </c>
      <c r="S270" s="39" t="s">
        <v>25839</v>
      </c>
      <c r="T270" s="39" t="s">
        <v>25714</v>
      </c>
      <c r="U270" s="39" t="s">
        <v>14233</v>
      </c>
      <c r="V270" s="39" t="s">
        <v>27086</v>
      </c>
      <c r="W270" s="39" t="s">
        <v>28700</v>
      </c>
      <c r="X270" s="39" t="s">
        <v>26052</v>
      </c>
      <c r="Y270" s="39" t="s">
        <v>28701</v>
      </c>
      <c r="Z270" s="39" t="s">
        <v>28702</v>
      </c>
    </row>
    <row r="271" spans="1:26" x14ac:dyDescent="0.3">
      <c r="A271">
        <v>270</v>
      </c>
      <c r="B271" s="1">
        <v>45848.644918981481</v>
      </c>
      <c r="C271" s="1">
        <v>45848.658819444441</v>
      </c>
      <c r="D271" s="39" t="s">
        <v>3706</v>
      </c>
      <c r="E271" s="39" t="s">
        <v>3707</v>
      </c>
      <c r="F271" s="39" t="s">
        <v>28703</v>
      </c>
      <c r="G271">
        <v>8</v>
      </c>
      <c r="H271">
        <v>3</v>
      </c>
      <c r="I271" s="39" t="s">
        <v>28704</v>
      </c>
      <c r="J271" s="39" t="s">
        <v>28705</v>
      </c>
      <c r="K271" s="39" t="s">
        <v>28706</v>
      </c>
      <c r="L271" s="39" t="s">
        <v>28707</v>
      </c>
      <c r="M271" s="39" t="s">
        <v>28708</v>
      </c>
      <c r="N271" s="39" t="s">
        <v>26319</v>
      </c>
      <c r="O271" s="39" t="s">
        <v>28617</v>
      </c>
      <c r="P271" s="39" t="s">
        <v>27696</v>
      </c>
      <c r="Q271" s="39" t="s">
        <v>28688</v>
      </c>
      <c r="R271" s="39" t="s">
        <v>22096</v>
      </c>
      <c r="S271" s="39" t="s">
        <v>28709</v>
      </c>
      <c r="T271" s="39" t="s">
        <v>22191</v>
      </c>
      <c r="U271" s="39" t="s">
        <v>25777</v>
      </c>
      <c r="V271" s="39" t="s">
        <v>26827</v>
      </c>
      <c r="W271" s="39" t="s">
        <v>26614</v>
      </c>
      <c r="X271" s="39" t="s">
        <v>26052</v>
      </c>
      <c r="Y271" s="39" t="s">
        <v>28710</v>
      </c>
      <c r="Z271" s="39" t="s">
        <v>28646</v>
      </c>
    </row>
    <row r="272" spans="1:26" x14ac:dyDescent="0.3">
      <c r="A272">
        <v>271</v>
      </c>
      <c r="B272" s="1">
        <v>45848.692754629628</v>
      </c>
      <c r="C272" s="1">
        <v>45848.696956018517</v>
      </c>
      <c r="D272" s="39" t="s">
        <v>14403</v>
      </c>
      <c r="E272" s="39" t="s">
        <v>14404</v>
      </c>
      <c r="F272" s="39" t="s">
        <v>14404</v>
      </c>
      <c r="G272">
        <v>7</v>
      </c>
      <c r="H272">
        <v>20</v>
      </c>
      <c r="I272" s="39" t="s">
        <v>26890</v>
      </c>
      <c r="J272" s="39" t="s">
        <v>20906</v>
      </c>
      <c r="K272" s="39" t="s">
        <v>20906</v>
      </c>
      <c r="L272" s="39" t="s">
        <v>28711</v>
      </c>
      <c r="M272" s="39" t="s">
        <v>28712</v>
      </c>
      <c r="N272" s="39" t="s">
        <v>28713</v>
      </c>
      <c r="O272" s="39" t="s">
        <v>28617</v>
      </c>
      <c r="P272" s="39" t="s">
        <v>27917</v>
      </c>
      <c r="Q272" s="39" t="s">
        <v>28714</v>
      </c>
      <c r="R272" s="39" t="s">
        <v>12887</v>
      </c>
      <c r="S272" s="39" t="s">
        <v>12887</v>
      </c>
      <c r="T272" s="39" t="s">
        <v>28715</v>
      </c>
      <c r="U272" s="39" t="s">
        <v>14233</v>
      </c>
      <c r="V272" s="39" t="s">
        <v>26135</v>
      </c>
      <c r="W272" s="39" t="s">
        <v>28716</v>
      </c>
      <c r="X272" s="39" t="s">
        <v>26052</v>
      </c>
      <c r="Y272" s="39" t="s">
        <v>28717</v>
      </c>
      <c r="Z272" s="39" t="s">
        <v>28718</v>
      </c>
    </row>
    <row r="273" spans="1:26" x14ac:dyDescent="0.3">
      <c r="A273">
        <v>272</v>
      </c>
      <c r="B273" s="1">
        <v>45848.682546296295</v>
      </c>
      <c r="C273" s="1">
        <v>45848.708148148151</v>
      </c>
      <c r="D273" s="39" t="s">
        <v>4259</v>
      </c>
      <c r="E273" s="39" t="s">
        <v>4260</v>
      </c>
      <c r="F273" s="39" t="s">
        <v>12471</v>
      </c>
      <c r="G273">
        <v>7</v>
      </c>
      <c r="H273">
        <v>9</v>
      </c>
      <c r="I273" s="39" t="s">
        <v>28719</v>
      </c>
      <c r="J273" s="39" t="s">
        <v>28720</v>
      </c>
      <c r="K273" s="39" t="s">
        <v>28721</v>
      </c>
      <c r="L273" s="39" t="s">
        <v>28722</v>
      </c>
      <c r="M273" s="39" t="s">
        <v>28723</v>
      </c>
      <c r="N273" s="39" t="s">
        <v>28724</v>
      </c>
      <c r="O273" s="39" t="s">
        <v>28725</v>
      </c>
      <c r="P273" s="39" t="s">
        <v>27696</v>
      </c>
      <c r="Q273" s="39" t="s">
        <v>28726</v>
      </c>
      <c r="R273" s="39" t="s">
        <v>27454</v>
      </c>
      <c r="S273" s="39" t="s">
        <v>26020</v>
      </c>
      <c r="T273" s="39" t="s">
        <v>28727</v>
      </c>
      <c r="U273" s="39" t="s">
        <v>26035</v>
      </c>
      <c r="V273" s="39" t="s">
        <v>28021</v>
      </c>
      <c r="W273" s="39" t="s">
        <v>28728</v>
      </c>
      <c r="X273" s="39" t="s">
        <v>26052</v>
      </c>
      <c r="Y273" s="39" t="s">
        <v>28729</v>
      </c>
      <c r="Z273" s="39" t="s">
        <v>28728</v>
      </c>
    </row>
    <row r="274" spans="1:26" x14ac:dyDescent="0.3">
      <c r="A274">
        <v>273</v>
      </c>
      <c r="B274" s="1">
        <v>45848.736273148148</v>
      </c>
      <c r="C274" s="1">
        <v>45848.745312500003</v>
      </c>
      <c r="D274" s="39" t="s">
        <v>1108</v>
      </c>
      <c r="E274" s="39" t="s">
        <v>1109</v>
      </c>
      <c r="F274" s="39" t="s">
        <v>1109</v>
      </c>
      <c r="G274">
        <v>2</v>
      </c>
      <c r="H274">
        <v>7</v>
      </c>
      <c r="I274" s="39" t="s">
        <v>314</v>
      </c>
      <c r="J274" s="39" t="s">
        <v>22096</v>
      </c>
      <c r="K274" s="39" t="s">
        <v>26802</v>
      </c>
      <c r="L274" s="39" t="s">
        <v>28730</v>
      </c>
      <c r="M274" s="39" t="s">
        <v>28731</v>
      </c>
      <c r="N274" s="39" t="s">
        <v>25809</v>
      </c>
      <c r="O274" s="39" t="s">
        <v>28732</v>
      </c>
      <c r="P274" s="39" t="s">
        <v>28733</v>
      </c>
      <c r="Q274" s="39" t="s">
        <v>28734</v>
      </c>
      <c r="R274" s="39" t="s">
        <v>25676</v>
      </c>
      <c r="S274" s="39" t="s">
        <v>20592</v>
      </c>
      <c r="T274" s="39" t="s">
        <v>16918</v>
      </c>
      <c r="U274" s="39" t="s">
        <v>14233</v>
      </c>
      <c r="V274" s="39" t="s">
        <v>26135</v>
      </c>
      <c r="W274" s="39" t="s">
        <v>27432</v>
      </c>
      <c r="X274" s="39" t="s">
        <v>27010</v>
      </c>
      <c r="Y274" s="39" t="s">
        <v>26700</v>
      </c>
      <c r="Z274" s="39" t="s">
        <v>28735</v>
      </c>
    </row>
    <row r="275" spans="1:26" x14ac:dyDescent="0.3">
      <c r="A275">
        <v>274</v>
      </c>
      <c r="B275" s="1">
        <v>45848.735856481479</v>
      </c>
      <c r="C275" s="1">
        <v>45848.770196759258</v>
      </c>
      <c r="D275" s="39" t="s">
        <v>4519</v>
      </c>
      <c r="E275" s="39" t="s">
        <v>4520</v>
      </c>
      <c r="F275" s="39" t="s">
        <v>4520</v>
      </c>
      <c r="G275">
        <v>7</v>
      </c>
      <c r="H275">
        <v>33</v>
      </c>
      <c r="I275" s="39" t="s">
        <v>28736</v>
      </c>
      <c r="J275" s="39" t="s">
        <v>28737</v>
      </c>
      <c r="K275" s="39" t="s">
        <v>25719</v>
      </c>
      <c r="L275" s="39" t="s">
        <v>28738</v>
      </c>
      <c r="M275" s="39" t="s">
        <v>28739</v>
      </c>
      <c r="N275" s="39" t="s">
        <v>26059</v>
      </c>
      <c r="O275" s="39" t="s">
        <v>28740</v>
      </c>
      <c r="P275" s="39" t="s">
        <v>27930</v>
      </c>
      <c r="Q275" s="39" t="s">
        <v>28741</v>
      </c>
      <c r="R275" s="39" t="s">
        <v>22825</v>
      </c>
      <c r="S275" s="39" t="s">
        <v>25676</v>
      </c>
      <c r="T275" s="39" t="s">
        <v>25788</v>
      </c>
      <c r="U275" s="39" t="s">
        <v>14233</v>
      </c>
      <c r="V275" s="39" t="s">
        <v>27086</v>
      </c>
      <c r="W275" s="39" t="s">
        <v>28742</v>
      </c>
      <c r="X275" s="39" t="s">
        <v>26615</v>
      </c>
      <c r="Y275" s="39" t="s">
        <v>28743</v>
      </c>
      <c r="Z275" s="39" t="s">
        <v>28744</v>
      </c>
    </row>
    <row r="276" spans="1:26" x14ac:dyDescent="0.3">
      <c r="A276">
        <v>275</v>
      </c>
      <c r="B276" s="1">
        <v>45848.771192129629</v>
      </c>
      <c r="C276" s="1">
        <v>45848.771331018521</v>
      </c>
      <c r="D276" s="39" t="s">
        <v>3341</v>
      </c>
      <c r="E276" s="39" t="s">
        <v>3342</v>
      </c>
      <c r="F276" s="39" t="s">
        <v>3342</v>
      </c>
      <c r="G276">
        <v>3</v>
      </c>
      <c r="H276">
        <v>36</v>
      </c>
      <c r="I276" s="39" t="s">
        <v>28745</v>
      </c>
      <c r="J276" s="39" t="s">
        <v>28746</v>
      </c>
      <c r="K276" s="39" t="s">
        <v>28747</v>
      </c>
      <c r="L276" s="39" t="s">
        <v>28748</v>
      </c>
      <c r="M276" s="39" t="s">
        <v>26868</v>
      </c>
      <c r="N276" s="39" t="s">
        <v>26059</v>
      </c>
      <c r="O276" s="39" t="s">
        <v>26031</v>
      </c>
      <c r="P276" s="39" t="s">
        <v>26032</v>
      </c>
      <c r="Q276" s="39" t="s">
        <v>28749</v>
      </c>
      <c r="R276" s="39" t="s">
        <v>28750</v>
      </c>
      <c r="S276" s="39" t="s">
        <v>28751</v>
      </c>
      <c r="T276" s="39" t="s">
        <v>28752</v>
      </c>
      <c r="U276" s="39" t="s">
        <v>28753</v>
      </c>
      <c r="V276" s="39" t="s">
        <v>26777</v>
      </c>
      <c r="W276" s="39" t="s">
        <v>28754</v>
      </c>
      <c r="X276" s="39" t="s">
        <v>26615</v>
      </c>
      <c r="Y276" s="39" t="s">
        <v>28755</v>
      </c>
      <c r="Z276" s="39" t="s">
        <v>28756</v>
      </c>
    </row>
    <row r="277" spans="1:26" x14ac:dyDescent="0.3">
      <c r="A277">
        <v>276</v>
      </c>
      <c r="B277" s="1">
        <v>45848.784537037034</v>
      </c>
      <c r="C277" s="1">
        <v>45848.80982638889</v>
      </c>
      <c r="D277" s="39" t="s">
        <v>3453</v>
      </c>
      <c r="E277" s="39" t="s">
        <v>3454</v>
      </c>
      <c r="F277" s="39" t="s">
        <v>3454</v>
      </c>
      <c r="G277">
        <v>8</v>
      </c>
      <c r="H277">
        <v>25</v>
      </c>
      <c r="I277" s="39" t="s">
        <v>314</v>
      </c>
      <c r="J277" s="39" t="s">
        <v>22024</v>
      </c>
      <c r="K277" s="39" t="s">
        <v>28757</v>
      </c>
      <c r="L277" s="39" t="s">
        <v>28758</v>
      </c>
      <c r="M277" s="39" t="s">
        <v>28759</v>
      </c>
      <c r="N277" s="39" t="s">
        <v>25809</v>
      </c>
      <c r="O277" s="39" t="s">
        <v>28760</v>
      </c>
      <c r="P277" s="39" t="s">
        <v>28381</v>
      </c>
      <c r="Q277" s="39" t="s">
        <v>28761</v>
      </c>
      <c r="R277" s="39" t="s">
        <v>28762</v>
      </c>
      <c r="S277" s="39" t="s">
        <v>28763</v>
      </c>
      <c r="T277" s="39" t="s">
        <v>28764</v>
      </c>
      <c r="U277" s="39" t="s">
        <v>28765</v>
      </c>
      <c r="V277" s="39" t="s">
        <v>27086</v>
      </c>
      <c r="W277" s="39" t="s">
        <v>28766</v>
      </c>
      <c r="X277" s="39" t="s">
        <v>26615</v>
      </c>
      <c r="Y277" s="39" t="s">
        <v>28767</v>
      </c>
      <c r="Z277" s="39" t="s">
        <v>28768</v>
      </c>
    </row>
    <row r="278" spans="1:26" x14ac:dyDescent="0.3">
      <c r="A278">
        <v>277</v>
      </c>
      <c r="B278" s="1">
        <v>45848.81927083333</v>
      </c>
      <c r="C278" s="1">
        <v>45848.835219907407</v>
      </c>
      <c r="D278" s="39" t="s">
        <v>3395</v>
      </c>
      <c r="E278" s="39" t="s">
        <v>3396</v>
      </c>
      <c r="F278" s="39" t="s">
        <v>3396</v>
      </c>
      <c r="G278">
        <v>3</v>
      </c>
      <c r="H278">
        <v>30</v>
      </c>
      <c r="I278" s="39" t="s">
        <v>25676</v>
      </c>
      <c r="J278" s="39" t="s">
        <v>28769</v>
      </c>
      <c r="K278" s="39" t="s">
        <v>28770</v>
      </c>
      <c r="L278" s="39" t="s">
        <v>28771</v>
      </c>
      <c r="M278" s="39" t="s">
        <v>26792</v>
      </c>
      <c r="N278" s="39" t="s">
        <v>26059</v>
      </c>
      <c r="O278" s="39" t="s">
        <v>28772</v>
      </c>
      <c r="P278" s="39" t="s">
        <v>28773</v>
      </c>
      <c r="Q278" s="39" t="s">
        <v>28774</v>
      </c>
      <c r="R278" s="39" t="s">
        <v>28775</v>
      </c>
      <c r="S278" s="39" t="s">
        <v>28776</v>
      </c>
      <c r="T278" s="39" t="s">
        <v>28777</v>
      </c>
      <c r="U278" s="39" t="s">
        <v>28778</v>
      </c>
      <c r="V278" s="39" t="s">
        <v>27471</v>
      </c>
      <c r="W278" s="39" t="s">
        <v>28779</v>
      </c>
      <c r="X278" s="39" t="s">
        <v>28780</v>
      </c>
      <c r="Y278" s="39" t="s">
        <v>28781</v>
      </c>
      <c r="Z278" s="39" t="s">
        <v>28782</v>
      </c>
    </row>
    <row r="279" spans="1:26" x14ac:dyDescent="0.3">
      <c r="A279">
        <v>278</v>
      </c>
      <c r="B279" s="1">
        <v>45848.841261574074</v>
      </c>
      <c r="C279" s="1">
        <v>45848.846446759257</v>
      </c>
      <c r="D279" s="39" t="s">
        <v>1026</v>
      </c>
      <c r="E279" s="39" t="s">
        <v>1027</v>
      </c>
      <c r="F279" s="39" t="s">
        <v>1027</v>
      </c>
      <c r="G279">
        <v>2</v>
      </c>
      <c r="H279">
        <v>24</v>
      </c>
      <c r="I279" s="39" t="s">
        <v>28783</v>
      </c>
      <c r="J279" s="39" t="s">
        <v>28784</v>
      </c>
      <c r="K279" s="39" t="s">
        <v>27436</v>
      </c>
      <c r="L279" s="39" t="s">
        <v>28785</v>
      </c>
      <c r="M279" s="39" t="s">
        <v>28786</v>
      </c>
      <c r="N279" s="39" t="s">
        <v>25835</v>
      </c>
      <c r="O279" s="39" t="s">
        <v>28787</v>
      </c>
      <c r="P279" s="39" t="s">
        <v>27440</v>
      </c>
      <c r="Q279" s="39" t="s">
        <v>27441</v>
      </c>
      <c r="R279" s="39" t="s">
        <v>26019</v>
      </c>
      <c r="S279" s="39" t="s">
        <v>26020</v>
      </c>
      <c r="T279" s="39" t="s">
        <v>27442</v>
      </c>
      <c r="U279" s="39" t="s">
        <v>27443</v>
      </c>
      <c r="V279" s="39" t="s">
        <v>26777</v>
      </c>
      <c r="W279" s="39" t="s">
        <v>27444</v>
      </c>
      <c r="X279" s="39" t="s">
        <v>26052</v>
      </c>
      <c r="Y279" s="39" t="s">
        <v>27445</v>
      </c>
      <c r="Z279" s="39" t="s">
        <v>27446</v>
      </c>
    </row>
    <row r="280" spans="1:26" x14ac:dyDescent="0.3">
      <c r="A280">
        <v>279</v>
      </c>
      <c r="B280" s="1">
        <v>45849.289548611108</v>
      </c>
      <c r="C280" s="1">
        <v>45849.307997685188</v>
      </c>
      <c r="D280" s="39" t="s">
        <v>1452</v>
      </c>
      <c r="E280" s="39" t="s">
        <v>1453</v>
      </c>
      <c r="F280" s="39" t="s">
        <v>1453</v>
      </c>
      <c r="G280">
        <v>1</v>
      </c>
      <c r="H280">
        <v>30</v>
      </c>
      <c r="I280" s="39" t="s">
        <v>26890</v>
      </c>
      <c r="J280" s="39" t="s">
        <v>28788</v>
      </c>
      <c r="K280" s="39" t="s">
        <v>28789</v>
      </c>
      <c r="L280" s="39" t="s">
        <v>28790</v>
      </c>
      <c r="M280" s="39" t="s">
        <v>28791</v>
      </c>
      <c r="N280" s="39" t="s">
        <v>25809</v>
      </c>
      <c r="O280" s="39" t="s">
        <v>28792</v>
      </c>
      <c r="P280" s="39" t="s">
        <v>28793</v>
      </c>
      <c r="Q280" s="39" t="s">
        <v>28794</v>
      </c>
      <c r="R280" s="39" t="s">
        <v>22825</v>
      </c>
      <c r="S280" s="39" t="s">
        <v>28795</v>
      </c>
      <c r="T280" s="39" t="s">
        <v>28796</v>
      </c>
      <c r="U280" s="39" t="s">
        <v>25777</v>
      </c>
      <c r="V280" s="39" t="s">
        <v>26135</v>
      </c>
      <c r="W280" s="39" t="s">
        <v>28797</v>
      </c>
      <c r="X280" s="39" t="s">
        <v>26052</v>
      </c>
      <c r="Y280" s="39" t="s">
        <v>28798</v>
      </c>
      <c r="Z280" s="39" t="s">
        <v>28799</v>
      </c>
    </row>
    <row r="281" spans="1:26" x14ac:dyDescent="0.3">
      <c r="A281">
        <v>280</v>
      </c>
      <c r="B281" s="1">
        <v>45849.370324074072</v>
      </c>
      <c r="C281" s="1">
        <v>45849.381701388891</v>
      </c>
      <c r="D281" s="39" t="s">
        <v>4238</v>
      </c>
      <c r="E281" s="39" t="s">
        <v>4239</v>
      </c>
      <c r="F281" s="39" t="s">
        <v>4240</v>
      </c>
      <c r="G281">
        <v>7</v>
      </c>
      <c r="H281">
        <v>19</v>
      </c>
      <c r="I281" s="39" t="s">
        <v>28800</v>
      </c>
      <c r="J281" s="39" t="s">
        <v>28801</v>
      </c>
      <c r="K281" s="39" t="s">
        <v>28802</v>
      </c>
      <c r="L281" s="39" t="s">
        <v>26455</v>
      </c>
      <c r="M281" s="39" t="s">
        <v>28803</v>
      </c>
      <c r="N281" s="39" t="s">
        <v>26319</v>
      </c>
      <c r="O281" s="39" t="s">
        <v>28804</v>
      </c>
      <c r="P281" s="39" t="s">
        <v>28805</v>
      </c>
      <c r="Q281" s="39" t="s">
        <v>28806</v>
      </c>
      <c r="R281" s="39" t="s">
        <v>28807</v>
      </c>
      <c r="S281" s="39" t="s">
        <v>26314</v>
      </c>
      <c r="T281" s="39" t="s">
        <v>28332</v>
      </c>
      <c r="U281" s="39" t="s">
        <v>14233</v>
      </c>
      <c r="V281" s="39" t="s">
        <v>26777</v>
      </c>
      <c r="W281" s="39" t="s">
        <v>28808</v>
      </c>
      <c r="X281" s="39" t="s">
        <v>26052</v>
      </c>
      <c r="Y281" s="39" t="s">
        <v>28809</v>
      </c>
      <c r="Z281" s="39" t="s">
        <v>28810</v>
      </c>
    </row>
    <row r="282" spans="1:26" x14ac:dyDescent="0.3">
      <c r="A282">
        <v>281</v>
      </c>
      <c r="B282" s="1">
        <v>45849.437893518516</v>
      </c>
      <c r="C282" s="1">
        <v>45849.441261574073</v>
      </c>
      <c r="D282" s="39" t="s">
        <v>1259</v>
      </c>
      <c r="E282" s="39" t="s">
        <v>1260</v>
      </c>
      <c r="F282" s="39" t="s">
        <v>1260</v>
      </c>
      <c r="G282">
        <v>1</v>
      </c>
      <c r="H282">
        <v>14</v>
      </c>
      <c r="I282" s="39" t="s">
        <v>314</v>
      </c>
      <c r="J282" s="39" t="s">
        <v>22096</v>
      </c>
      <c r="K282" s="39" t="s">
        <v>26802</v>
      </c>
      <c r="L282" s="39" t="s">
        <v>28811</v>
      </c>
      <c r="M282" s="39" t="s">
        <v>28812</v>
      </c>
      <c r="N282" s="39" t="s">
        <v>25809</v>
      </c>
      <c r="O282" s="39" t="s">
        <v>28732</v>
      </c>
      <c r="P282" s="39" t="s">
        <v>28813</v>
      </c>
      <c r="Q282" s="39" t="s">
        <v>28814</v>
      </c>
      <c r="R282" s="39" t="s">
        <v>25676</v>
      </c>
      <c r="S282" s="39" t="s">
        <v>20592</v>
      </c>
      <c r="T282" s="39" t="s">
        <v>16918</v>
      </c>
      <c r="U282" s="39" t="s">
        <v>14233</v>
      </c>
      <c r="V282" s="39" t="s">
        <v>26135</v>
      </c>
      <c r="W282" s="39" t="s">
        <v>27432</v>
      </c>
      <c r="X282" s="39" t="s">
        <v>27010</v>
      </c>
      <c r="Y282" s="39" t="s">
        <v>26700</v>
      </c>
      <c r="Z282" s="39" t="s">
        <v>28735</v>
      </c>
    </row>
    <row r="283" spans="1:26" x14ac:dyDescent="0.3">
      <c r="A283">
        <v>282</v>
      </c>
      <c r="B283" s="1">
        <v>45849.454861111109</v>
      </c>
      <c r="C283" s="1">
        <v>45849.477175925924</v>
      </c>
      <c r="D283" s="39" t="s">
        <v>4482</v>
      </c>
      <c r="E283" s="39" t="s">
        <v>4483</v>
      </c>
      <c r="F283" s="39" t="s">
        <v>4483</v>
      </c>
      <c r="G283">
        <v>7</v>
      </c>
      <c r="H283">
        <v>36</v>
      </c>
      <c r="I283" s="39" t="s">
        <v>28815</v>
      </c>
      <c r="J283" s="39" t="s">
        <v>28816</v>
      </c>
      <c r="K283" s="39" t="s">
        <v>28817</v>
      </c>
      <c r="L283" s="39" t="s">
        <v>28818</v>
      </c>
      <c r="M283" s="39" t="s">
        <v>28819</v>
      </c>
      <c r="N283" s="39" t="s">
        <v>25979</v>
      </c>
      <c r="O283" s="39" t="s">
        <v>28820</v>
      </c>
      <c r="P283" s="39" t="s">
        <v>28821</v>
      </c>
      <c r="Q283" s="39" t="s">
        <v>28822</v>
      </c>
      <c r="R283" s="39" t="s">
        <v>21034</v>
      </c>
      <c r="S283" s="39" t="s">
        <v>28823</v>
      </c>
      <c r="T283" s="39" t="s">
        <v>28824</v>
      </c>
      <c r="U283" s="39" t="s">
        <v>14233</v>
      </c>
      <c r="V283" s="39" t="s">
        <v>26135</v>
      </c>
      <c r="W283" s="39" t="s">
        <v>28825</v>
      </c>
      <c r="X283" s="39" t="s">
        <v>26052</v>
      </c>
      <c r="Y283" s="39" t="s">
        <v>28826</v>
      </c>
      <c r="Z283" s="39" t="s">
        <v>28827</v>
      </c>
    </row>
    <row r="284" spans="1:26" x14ac:dyDescent="0.3">
      <c r="A284">
        <v>283</v>
      </c>
      <c r="B284" s="1">
        <v>45849.483634259261</v>
      </c>
      <c r="C284" s="1">
        <v>45849.507650462961</v>
      </c>
      <c r="D284" s="39" t="s">
        <v>4429</v>
      </c>
      <c r="E284" s="39" t="s">
        <v>4430</v>
      </c>
      <c r="F284" s="39" t="s">
        <v>4430</v>
      </c>
      <c r="G284">
        <v>7</v>
      </c>
      <c r="H284">
        <v>28</v>
      </c>
      <c r="I284" s="39" t="s">
        <v>28828</v>
      </c>
      <c r="J284" s="39" t="s">
        <v>27782</v>
      </c>
      <c r="K284" s="39" t="s">
        <v>28829</v>
      </c>
      <c r="L284" s="39" t="s">
        <v>28830</v>
      </c>
      <c r="M284" s="39" t="s">
        <v>28831</v>
      </c>
      <c r="N284" s="39" t="s">
        <v>28832</v>
      </c>
      <c r="O284" s="39" t="s">
        <v>28833</v>
      </c>
      <c r="P284" s="39" t="s">
        <v>28834</v>
      </c>
      <c r="Q284" s="39" t="s">
        <v>28835</v>
      </c>
      <c r="R284" s="39" t="s">
        <v>26866</v>
      </c>
      <c r="S284" s="39" t="s">
        <v>28836</v>
      </c>
      <c r="T284" s="39" t="s">
        <v>26776</v>
      </c>
      <c r="U284" s="39" t="s">
        <v>28837</v>
      </c>
      <c r="V284" s="39" t="s">
        <v>27828</v>
      </c>
      <c r="W284" s="39" t="s">
        <v>28838</v>
      </c>
      <c r="X284" s="39" t="s">
        <v>27324</v>
      </c>
      <c r="Y284" s="39" t="s">
        <v>28839</v>
      </c>
      <c r="Z284" s="39" t="s">
        <v>28840</v>
      </c>
    </row>
    <row r="285" spans="1:26" x14ac:dyDescent="0.3">
      <c r="A285">
        <v>284</v>
      </c>
      <c r="B285" s="1">
        <v>45849.515104166669</v>
      </c>
      <c r="C285" s="1">
        <v>45849.546261574076</v>
      </c>
      <c r="D285" s="39" t="s">
        <v>2696</v>
      </c>
      <c r="E285" s="39" t="s">
        <v>2697</v>
      </c>
      <c r="F285" s="39" t="s">
        <v>2698</v>
      </c>
      <c r="G285">
        <v>5</v>
      </c>
      <c r="H285">
        <v>40</v>
      </c>
      <c r="I285" s="39" t="s">
        <v>28841</v>
      </c>
      <c r="J285" s="39" t="s">
        <v>28842</v>
      </c>
      <c r="K285" s="39" t="s">
        <v>28843</v>
      </c>
      <c r="L285" s="39" t="s">
        <v>28844</v>
      </c>
      <c r="M285" s="39" t="s">
        <v>28845</v>
      </c>
      <c r="N285" s="39" t="s">
        <v>28846</v>
      </c>
      <c r="O285" s="39" t="s">
        <v>28847</v>
      </c>
      <c r="P285" s="39" t="s">
        <v>28848</v>
      </c>
      <c r="Q285" s="39" t="s">
        <v>28849</v>
      </c>
      <c r="R285" s="39" t="s">
        <v>28850</v>
      </c>
      <c r="S285" s="39" t="s">
        <v>28851</v>
      </c>
      <c r="T285" s="39" t="s">
        <v>28852</v>
      </c>
      <c r="U285" s="39" t="s">
        <v>28853</v>
      </c>
      <c r="V285" s="39" t="s">
        <v>26135</v>
      </c>
      <c r="W285" s="39" t="s">
        <v>28854</v>
      </c>
      <c r="X285" s="39" t="s">
        <v>26052</v>
      </c>
      <c r="Y285" s="39" t="s">
        <v>28855</v>
      </c>
      <c r="Z285" s="39" t="s">
        <v>28856</v>
      </c>
    </row>
    <row r="286" spans="1:26" x14ac:dyDescent="0.3">
      <c r="A286">
        <v>285</v>
      </c>
      <c r="B286" s="1">
        <v>45849.54310185185</v>
      </c>
      <c r="C286" s="1">
        <v>45849.552881944444</v>
      </c>
      <c r="D286" s="39" t="s">
        <v>1063</v>
      </c>
      <c r="E286" s="39" t="s">
        <v>1064</v>
      </c>
      <c r="F286" s="39" t="s">
        <v>1064</v>
      </c>
      <c r="G286">
        <v>2</v>
      </c>
      <c r="H286">
        <v>21</v>
      </c>
      <c r="I286" s="39" t="s">
        <v>28857</v>
      </c>
      <c r="J286" s="39" t="s">
        <v>28858</v>
      </c>
      <c r="K286" s="39" t="s">
        <v>28859</v>
      </c>
      <c r="L286" s="39" t="s">
        <v>28860</v>
      </c>
      <c r="M286" s="39" t="s">
        <v>28604</v>
      </c>
      <c r="N286" s="39" t="s">
        <v>26059</v>
      </c>
      <c r="O286" s="39" t="s">
        <v>28861</v>
      </c>
      <c r="P286" s="39" t="s">
        <v>28862</v>
      </c>
      <c r="Q286" s="39" t="s">
        <v>28863</v>
      </c>
      <c r="R286" s="39" t="s">
        <v>26019</v>
      </c>
      <c r="S286" s="39" t="s">
        <v>26020</v>
      </c>
      <c r="T286" s="39" t="s">
        <v>28864</v>
      </c>
      <c r="U286" s="39" t="s">
        <v>25761</v>
      </c>
      <c r="V286" s="39" t="s">
        <v>26777</v>
      </c>
      <c r="W286" s="39" t="s">
        <v>28865</v>
      </c>
      <c r="X286" s="39" t="s">
        <v>26052</v>
      </c>
      <c r="Y286" s="39" t="s">
        <v>28866</v>
      </c>
      <c r="Z286" s="39" t="s">
        <v>28867</v>
      </c>
    </row>
    <row r="287" spans="1:26" x14ac:dyDescent="0.3">
      <c r="A287">
        <v>286</v>
      </c>
      <c r="B287" s="1">
        <v>45849.553981481484</v>
      </c>
      <c r="C287" s="1">
        <v>45849.56453703704</v>
      </c>
      <c r="D287" s="39" t="s">
        <v>3433</v>
      </c>
      <c r="E287" s="39" t="s">
        <v>3434</v>
      </c>
      <c r="F287" s="39" t="s">
        <v>3434</v>
      </c>
      <c r="G287">
        <v>8</v>
      </c>
      <c r="H287">
        <v>7</v>
      </c>
      <c r="I287" s="39" t="s">
        <v>28800</v>
      </c>
      <c r="J287" s="39" t="s">
        <v>28868</v>
      </c>
      <c r="K287" s="39" t="s">
        <v>28869</v>
      </c>
      <c r="L287" s="39" t="s">
        <v>28870</v>
      </c>
      <c r="M287" s="39" t="s">
        <v>28871</v>
      </c>
      <c r="N287" s="39" t="s">
        <v>26319</v>
      </c>
      <c r="O287" s="39" t="s">
        <v>28687</v>
      </c>
      <c r="P287" s="39" t="s">
        <v>27696</v>
      </c>
      <c r="Q287" s="39" t="s">
        <v>28872</v>
      </c>
      <c r="R287" s="39" t="s">
        <v>26796</v>
      </c>
      <c r="S287" s="39" t="s">
        <v>28873</v>
      </c>
      <c r="T287" s="39" t="s">
        <v>28874</v>
      </c>
      <c r="U287" s="39" t="s">
        <v>28875</v>
      </c>
      <c r="V287" s="39" t="s">
        <v>26135</v>
      </c>
      <c r="W287" s="39" t="s">
        <v>28876</v>
      </c>
      <c r="X287" s="39" t="s">
        <v>26052</v>
      </c>
      <c r="Y287" s="39" t="s">
        <v>28877</v>
      </c>
      <c r="Z287" s="39" t="s">
        <v>28878</v>
      </c>
    </row>
    <row r="288" spans="1:26" x14ac:dyDescent="0.3">
      <c r="A288">
        <v>287</v>
      </c>
      <c r="B288" s="1">
        <v>45849.572083333333</v>
      </c>
      <c r="C288" s="1">
        <v>45849.579050925924</v>
      </c>
      <c r="D288" s="39" t="s">
        <v>3898</v>
      </c>
      <c r="E288" s="39" t="s">
        <v>3899</v>
      </c>
      <c r="F288" s="39" t="s">
        <v>3899</v>
      </c>
      <c r="G288">
        <v>6</v>
      </c>
      <c r="H288">
        <v>28</v>
      </c>
      <c r="I288" s="39" t="s">
        <v>28879</v>
      </c>
      <c r="J288" s="39" t="s">
        <v>28880</v>
      </c>
      <c r="K288" s="39" t="s">
        <v>28881</v>
      </c>
      <c r="L288" s="39" t="s">
        <v>28882</v>
      </c>
      <c r="M288" s="39" t="s">
        <v>28883</v>
      </c>
      <c r="N288" s="39" t="s">
        <v>28884</v>
      </c>
      <c r="O288" s="39" t="s">
        <v>28885</v>
      </c>
      <c r="P288" s="39" t="s">
        <v>28886</v>
      </c>
      <c r="Q288" s="39" t="s">
        <v>28887</v>
      </c>
      <c r="R288" s="39" t="s">
        <v>28888</v>
      </c>
      <c r="S288" s="39" t="s">
        <v>28889</v>
      </c>
      <c r="T288" s="39" t="s">
        <v>28890</v>
      </c>
      <c r="U288" s="39" t="s">
        <v>28891</v>
      </c>
      <c r="V288" s="39" t="s">
        <v>26827</v>
      </c>
      <c r="W288" s="39" t="s">
        <v>28892</v>
      </c>
      <c r="X288" s="39" t="s">
        <v>26052</v>
      </c>
      <c r="Y288" s="39" t="s">
        <v>28893</v>
      </c>
      <c r="Z288" s="39" t="s">
        <v>28894</v>
      </c>
    </row>
    <row r="289" spans="1:26" x14ac:dyDescent="0.3">
      <c r="A289">
        <v>288</v>
      </c>
      <c r="B289" s="1">
        <v>45849.597118055557</v>
      </c>
      <c r="C289" s="1">
        <v>45849.612951388888</v>
      </c>
      <c r="D289" s="39" t="s">
        <v>4037</v>
      </c>
      <c r="E289" s="39" t="s">
        <v>4038</v>
      </c>
      <c r="F289" s="39" t="s">
        <v>4038</v>
      </c>
      <c r="G289">
        <v>6</v>
      </c>
      <c r="H289">
        <v>3</v>
      </c>
      <c r="I289" s="39" t="s">
        <v>28895</v>
      </c>
      <c r="J289" s="39" t="s">
        <v>28896</v>
      </c>
      <c r="K289" s="39" t="s">
        <v>25677</v>
      </c>
      <c r="L289" s="39" t="s">
        <v>28897</v>
      </c>
      <c r="M289" s="39" t="s">
        <v>28898</v>
      </c>
      <c r="N289" s="39" t="s">
        <v>25835</v>
      </c>
      <c r="O289" s="39" t="s">
        <v>28899</v>
      </c>
      <c r="P289" s="39" t="s">
        <v>28900</v>
      </c>
      <c r="Q289" s="39" t="s">
        <v>28901</v>
      </c>
      <c r="R289" s="39" t="s">
        <v>28902</v>
      </c>
      <c r="S289" s="39" t="s">
        <v>22096</v>
      </c>
      <c r="T289" s="39" t="s">
        <v>28903</v>
      </c>
      <c r="U289" s="39" t="s">
        <v>14233</v>
      </c>
      <c r="V289" s="39" t="s">
        <v>26135</v>
      </c>
      <c r="W289" s="39" t="s">
        <v>28904</v>
      </c>
      <c r="X289" s="39" t="s">
        <v>26052</v>
      </c>
      <c r="Y289" s="39" t="s">
        <v>28905</v>
      </c>
      <c r="Z289" s="39" t="s">
        <v>28906</v>
      </c>
    </row>
    <row r="290" spans="1:26" x14ac:dyDescent="0.3">
      <c r="A290">
        <v>289</v>
      </c>
      <c r="B290" s="1">
        <v>45849.662523148145</v>
      </c>
      <c r="C290" s="1">
        <v>45849.67564814815</v>
      </c>
      <c r="D290" s="39" t="s">
        <v>4323</v>
      </c>
      <c r="E290" s="39" t="s">
        <v>4324</v>
      </c>
      <c r="F290" s="39" t="s">
        <v>4324</v>
      </c>
      <c r="G290">
        <v>7</v>
      </c>
      <c r="H290">
        <v>11</v>
      </c>
      <c r="I290" s="39" t="s">
        <v>28907</v>
      </c>
      <c r="J290" s="39" t="s">
        <v>28908</v>
      </c>
      <c r="K290" s="39" t="s">
        <v>28909</v>
      </c>
      <c r="L290" s="39" t="s">
        <v>28910</v>
      </c>
      <c r="M290" s="39" t="s">
        <v>27032</v>
      </c>
      <c r="N290" s="39" t="s">
        <v>28911</v>
      </c>
      <c r="O290" s="39" t="s">
        <v>28912</v>
      </c>
      <c r="P290" s="39" t="s">
        <v>28913</v>
      </c>
      <c r="Q290" s="39" t="s">
        <v>28914</v>
      </c>
      <c r="R290" s="39" t="s">
        <v>28915</v>
      </c>
      <c r="S290" s="39" t="s">
        <v>20593</v>
      </c>
      <c r="T290" s="39" t="s">
        <v>14233</v>
      </c>
      <c r="U290" s="39" t="s">
        <v>16918</v>
      </c>
      <c r="V290" s="39" t="s">
        <v>26812</v>
      </c>
      <c r="W290" s="39" t="s">
        <v>28916</v>
      </c>
      <c r="X290" s="39" t="s">
        <v>26841</v>
      </c>
      <c r="Y290" s="39" t="s">
        <v>28917</v>
      </c>
      <c r="Z290" s="39" t="s">
        <v>28918</v>
      </c>
    </row>
    <row r="291" spans="1:26" x14ac:dyDescent="0.3">
      <c r="A291">
        <v>290</v>
      </c>
      <c r="B291" s="1">
        <v>45849.695</v>
      </c>
      <c r="C291" s="1">
        <v>45849.708055555559</v>
      </c>
      <c r="D291" s="39" t="s">
        <v>3481</v>
      </c>
      <c r="E291" s="39" t="s">
        <v>3482</v>
      </c>
      <c r="F291" s="39" t="s">
        <v>3482</v>
      </c>
      <c r="G291">
        <v>8</v>
      </c>
      <c r="H291">
        <v>5</v>
      </c>
      <c r="I291" s="39" t="s">
        <v>314</v>
      </c>
      <c r="J291" s="39" t="s">
        <v>28919</v>
      </c>
      <c r="K291" s="39" t="s">
        <v>28920</v>
      </c>
      <c r="L291" s="39" t="s">
        <v>28275</v>
      </c>
      <c r="M291" s="39" t="s">
        <v>28921</v>
      </c>
      <c r="N291" s="39" t="s">
        <v>25979</v>
      </c>
      <c r="O291" s="39" t="s">
        <v>28922</v>
      </c>
      <c r="P291" s="39" t="s">
        <v>27788</v>
      </c>
      <c r="Q291" s="39" t="s">
        <v>28923</v>
      </c>
      <c r="R291" s="39" t="s">
        <v>28924</v>
      </c>
      <c r="S291" s="39" t="s">
        <v>28925</v>
      </c>
      <c r="T291" s="39" t="s">
        <v>28926</v>
      </c>
      <c r="U291" s="39" t="s">
        <v>28927</v>
      </c>
      <c r="V291" s="39" t="s">
        <v>26135</v>
      </c>
      <c r="W291" s="39" t="s">
        <v>28928</v>
      </c>
      <c r="X291" s="39" t="s">
        <v>26052</v>
      </c>
      <c r="Y291" s="39" t="s">
        <v>28929</v>
      </c>
      <c r="Z291" s="39" t="s">
        <v>28930</v>
      </c>
    </row>
    <row r="292" spans="1:26" x14ac:dyDescent="0.3">
      <c r="A292">
        <v>291</v>
      </c>
      <c r="B292" s="1">
        <v>45849.688055555554</v>
      </c>
      <c r="C292" s="1">
        <v>45849.709976851853</v>
      </c>
      <c r="D292" s="39" t="s">
        <v>4059</v>
      </c>
      <c r="E292" s="39" t="s">
        <v>4060</v>
      </c>
      <c r="F292" s="39" t="s">
        <v>4060</v>
      </c>
      <c r="G292">
        <v>6</v>
      </c>
      <c r="H292">
        <v>34</v>
      </c>
      <c r="I292" s="39" t="s">
        <v>22024</v>
      </c>
      <c r="J292" s="39" t="s">
        <v>28931</v>
      </c>
      <c r="K292" s="39" t="s">
        <v>28932</v>
      </c>
      <c r="L292" s="39" t="s">
        <v>28933</v>
      </c>
      <c r="M292" s="39" t="s">
        <v>28934</v>
      </c>
      <c r="N292" s="39" t="s">
        <v>25754</v>
      </c>
      <c r="O292" s="39" t="s">
        <v>28935</v>
      </c>
      <c r="P292" s="39" t="s">
        <v>27369</v>
      </c>
      <c r="Q292" s="39" t="s">
        <v>27453</v>
      </c>
      <c r="R292" s="39" t="s">
        <v>28936</v>
      </c>
      <c r="S292" s="39" t="s">
        <v>28937</v>
      </c>
      <c r="T292" s="39" t="s">
        <v>28938</v>
      </c>
      <c r="U292" s="39" t="s">
        <v>27443</v>
      </c>
      <c r="V292" s="39" t="s">
        <v>27828</v>
      </c>
      <c r="W292" s="39" t="s">
        <v>28939</v>
      </c>
      <c r="X292" s="39" t="s">
        <v>26829</v>
      </c>
      <c r="Y292" s="39" t="s">
        <v>28940</v>
      </c>
      <c r="Z292" s="39" t="s">
        <v>28941</v>
      </c>
    </row>
    <row r="293" spans="1:26" x14ac:dyDescent="0.3">
      <c r="A293">
        <v>292</v>
      </c>
      <c r="B293" s="1">
        <v>45849.746203703704</v>
      </c>
      <c r="C293" s="1">
        <v>45849.746342592596</v>
      </c>
      <c r="D293" s="39" t="s">
        <v>4114</v>
      </c>
      <c r="E293" s="39" t="s">
        <v>4115</v>
      </c>
      <c r="F293" s="39" t="s">
        <v>4115</v>
      </c>
      <c r="G293">
        <v>6</v>
      </c>
      <c r="H293">
        <v>32</v>
      </c>
      <c r="I293" s="39" t="s">
        <v>28942</v>
      </c>
      <c r="J293" s="39" t="s">
        <v>26866</v>
      </c>
      <c r="K293" s="39" t="s">
        <v>28943</v>
      </c>
      <c r="L293" s="39" t="s">
        <v>28944</v>
      </c>
      <c r="M293" s="39" t="s">
        <v>28945</v>
      </c>
      <c r="N293" s="39" t="s">
        <v>28946</v>
      </c>
      <c r="O293" s="39" t="s">
        <v>28947</v>
      </c>
      <c r="P293" s="39" t="s">
        <v>28948</v>
      </c>
      <c r="Q293" s="39" t="s">
        <v>28949</v>
      </c>
      <c r="R293" s="39" t="s">
        <v>28950</v>
      </c>
      <c r="S293" s="39" t="s">
        <v>28951</v>
      </c>
      <c r="T293" s="39" t="s">
        <v>28952</v>
      </c>
      <c r="U293" s="39" t="s">
        <v>28953</v>
      </c>
      <c r="V293" s="39" t="s">
        <v>26777</v>
      </c>
      <c r="W293" s="39" t="s">
        <v>28954</v>
      </c>
      <c r="X293" s="39" t="s">
        <v>28955</v>
      </c>
      <c r="Y293" s="39" t="s">
        <v>28956</v>
      </c>
      <c r="Z293" s="39" t="s">
        <v>28957</v>
      </c>
    </row>
    <row r="294" spans="1:26" x14ac:dyDescent="0.3">
      <c r="A294">
        <v>293</v>
      </c>
      <c r="B294" s="1">
        <v>45849.78769675926</v>
      </c>
      <c r="C294" s="1">
        <v>45849.793611111112</v>
      </c>
      <c r="D294" s="39" t="s">
        <v>3143</v>
      </c>
      <c r="E294" s="39" t="s">
        <v>3144</v>
      </c>
      <c r="F294" s="39" t="s">
        <v>3144</v>
      </c>
      <c r="G294">
        <v>3</v>
      </c>
      <c r="H294">
        <v>8</v>
      </c>
      <c r="I294" s="39" t="s">
        <v>28800</v>
      </c>
      <c r="J294" s="39" t="s">
        <v>28636</v>
      </c>
      <c r="K294" s="39" t="s">
        <v>28958</v>
      </c>
      <c r="L294" s="39" t="s">
        <v>28959</v>
      </c>
      <c r="M294" s="39" t="s">
        <v>28960</v>
      </c>
      <c r="N294" s="39" t="s">
        <v>28961</v>
      </c>
      <c r="O294" s="39" t="s">
        <v>28962</v>
      </c>
      <c r="P294" s="39" t="s">
        <v>27551</v>
      </c>
      <c r="Q294" s="39" t="s">
        <v>28963</v>
      </c>
      <c r="R294" s="39" t="s">
        <v>28964</v>
      </c>
      <c r="S294" s="39" t="s">
        <v>20593</v>
      </c>
      <c r="T294" s="39" t="s">
        <v>28965</v>
      </c>
      <c r="U294" s="39" t="s">
        <v>28966</v>
      </c>
      <c r="V294" s="39" t="s">
        <v>26812</v>
      </c>
      <c r="W294" s="39" t="s">
        <v>27086</v>
      </c>
      <c r="X294" s="39" t="s">
        <v>26841</v>
      </c>
      <c r="Y294" s="39" t="s">
        <v>28967</v>
      </c>
      <c r="Z294" s="39" t="s">
        <v>25712</v>
      </c>
    </row>
    <row r="295" spans="1:26" x14ac:dyDescent="0.3">
      <c r="A295">
        <v>294</v>
      </c>
      <c r="B295" s="1">
        <v>45849.782175925924</v>
      </c>
      <c r="C295" s="1">
        <v>45849.797337962962</v>
      </c>
      <c r="D295" s="39" t="s">
        <v>4161</v>
      </c>
      <c r="E295" s="39" t="s">
        <v>4162</v>
      </c>
      <c r="F295" s="39" t="s">
        <v>4163</v>
      </c>
      <c r="G295">
        <v>6</v>
      </c>
      <c r="H295">
        <v>15</v>
      </c>
      <c r="I295" s="39" t="s">
        <v>28800</v>
      </c>
      <c r="J295" s="39" t="s">
        <v>28968</v>
      </c>
      <c r="K295" s="39" t="s">
        <v>28969</v>
      </c>
      <c r="L295" s="39" t="s">
        <v>28970</v>
      </c>
      <c r="M295" s="39" t="s">
        <v>28971</v>
      </c>
      <c r="N295" s="39" t="s">
        <v>28972</v>
      </c>
      <c r="O295" s="39" t="s">
        <v>28973</v>
      </c>
      <c r="P295" s="39" t="s">
        <v>27551</v>
      </c>
      <c r="Q295" s="39" t="s">
        <v>28974</v>
      </c>
      <c r="R295" s="39" t="s">
        <v>28975</v>
      </c>
      <c r="S295" s="39" t="s">
        <v>28976</v>
      </c>
      <c r="T295" s="39" t="s">
        <v>28977</v>
      </c>
      <c r="U295" s="39" t="s">
        <v>28978</v>
      </c>
      <c r="V295" s="39" t="s">
        <v>27471</v>
      </c>
      <c r="W295" s="39" t="s">
        <v>28979</v>
      </c>
      <c r="X295" s="39" t="s">
        <v>27324</v>
      </c>
      <c r="Y295" s="39" t="s">
        <v>28980</v>
      </c>
      <c r="Z295" s="39" t="s">
        <v>28981</v>
      </c>
    </row>
    <row r="296" spans="1:26" x14ac:dyDescent="0.3">
      <c r="A296">
        <v>295</v>
      </c>
      <c r="B296" s="1">
        <v>45849.802256944444</v>
      </c>
      <c r="C296" s="1">
        <v>45849.80232638889</v>
      </c>
      <c r="D296" s="39" t="s">
        <v>4386</v>
      </c>
      <c r="E296" s="39" t="s">
        <v>4387</v>
      </c>
      <c r="F296" s="39" t="s">
        <v>12705</v>
      </c>
      <c r="G296">
        <v>7</v>
      </c>
      <c r="H296">
        <v>25</v>
      </c>
      <c r="I296" s="39" t="s">
        <v>28982</v>
      </c>
      <c r="J296" s="39" t="s">
        <v>26866</v>
      </c>
      <c r="K296" s="39" t="s">
        <v>28983</v>
      </c>
      <c r="L296" s="39" t="s">
        <v>28984</v>
      </c>
      <c r="M296" s="39" t="s">
        <v>28985</v>
      </c>
      <c r="N296" s="39" t="s">
        <v>28986</v>
      </c>
      <c r="O296" s="39" t="s">
        <v>28987</v>
      </c>
      <c r="P296" s="39" t="s">
        <v>28988</v>
      </c>
      <c r="Q296" s="39" t="s">
        <v>28989</v>
      </c>
      <c r="R296" s="39" t="s">
        <v>28990</v>
      </c>
      <c r="S296" s="39" t="s">
        <v>28991</v>
      </c>
      <c r="T296" s="39" t="s">
        <v>28992</v>
      </c>
      <c r="U296" s="39" t="s">
        <v>28993</v>
      </c>
      <c r="V296" s="39" t="s">
        <v>28994</v>
      </c>
      <c r="W296" s="39" t="s">
        <v>28995</v>
      </c>
      <c r="X296" s="39" t="s">
        <v>26136</v>
      </c>
      <c r="Y296" s="39" t="s">
        <v>28996</v>
      </c>
      <c r="Z296" s="39" t="s">
        <v>28997</v>
      </c>
    </row>
    <row r="297" spans="1:26" x14ac:dyDescent="0.3">
      <c r="A297">
        <v>296</v>
      </c>
      <c r="B297" s="1">
        <v>45849.829108796293</v>
      </c>
      <c r="C297" s="1">
        <v>45849.832141203704</v>
      </c>
      <c r="D297" s="39" t="s">
        <v>12370</v>
      </c>
      <c r="E297" s="39" t="s">
        <v>12371</v>
      </c>
      <c r="F297" s="39" t="s">
        <v>12371</v>
      </c>
      <c r="G297">
        <v>6</v>
      </c>
      <c r="H297">
        <v>8</v>
      </c>
      <c r="I297" s="39" t="s">
        <v>28998</v>
      </c>
      <c r="J297" s="39" t="s">
        <v>28999</v>
      </c>
      <c r="K297" s="39" t="s">
        <v>29000</v>
      </c>
      <c r="L297" s="39" t="s">
        <v>29001</v>
      </c>
      <c r="M297" s="39" t="s">
        <v>29002</v>
      </c>
      <c r="N297" s="39" t="s">
        <v>25809</v>
      </c>
      <c r="O297" s="39" t="s">
        <v>29003</v>
      </c>
      <c r="P297" s="39" t="s">
        <v>28381</v>
      </c>
      <c r="Q297" s="39" t="s">
        <v>29004</v>
      </c>
      <c r="R297" s="39" t="s">
        <v>29005</v>
      </c>
      <c r="S297" s="39" t="s">
        <v>29006</v>
      </c>
      <c r="T297" s="39" t="s">
        <v>29007</v>
      </c>
      <c r="U297" s="39" t="s">
        <v>29008</v>
      </c>
      <c r="V297" s="39" t="s">
        <v>26135</v>
      </c>
      <c r="W297" s="39" t="s">
        <v>29009</v>
      </c>
      <c r="X297" s="39" t="s">
        <v>26052</v>
      </c>
      <c r="Y297" s="39" t="s">
        <v>25890</v>
      </c>
      <c r="Z297" s="39" t="s">
        <v>29010</v>
      </c>
    </row>
    <row r="298" spans="1:26" x14ac:dyDescent="0.3">
      <c r="A298">
        <v>297</v>
      </c>
      <c r="B298" s="1">
        <v>45849.862581018519</v>
      </c>
      <c r="C298" s="1">
        <v>45849.881157407406</v>
      </c>
      <c r="D298" s="39" t="s">
        <v>3927</v>
      </c>
      <c r="E298" s="39" t="s">
        <v>3928</v>
      </c>
      <c r="F298" s="39" t="s">
        <v>29011</v>
      </c>
      <c r="G298">
        <v>6</v>
      </c>
      <c r="H298">
        <v>35</v>
      </c>
      <c r="I298" s="39" t="s">
        <v>28736</v>
      </c>
      <c r="J298" s="39" t="s">
        <v>26674</v>
      </c>
      <c r="K298" s="39" t="s">
        <v>29012</v>
      </c>
      <c r="L298" s="39" t="s">
        <v>29013</v>
      </c>
      <c r="M298" s="39" t="s">
        <v>29014</v>
      </c>
      <c r="N298" s="39" t="s">
        <v>28392</v>
      </c>
      <c r="O298" s="39" t="s">
        <v>29015</v>
      </c>
      <c r="P298" s="39" t="s">
        <v>29016</v>
      </c>
      <c r="Q298" s="39" t="s">
        <v>29017</v>
      </c>
      <c r="R298" s="39" t="s">
        <v>29018</v>
      </c>
      <c r="S298" s="39" t="s">
        <v>29019</v>
      </c>
      <c r="T298" s="39" t="s">
        <v>29020</v>
      </c>
      <c r="U298" s="39" t="s">
        <v>29021</v>
      </c>
      <c r="V298" s="39" t="s">
        <v>27086</v>
      </c>
      <c r="W298" s="39" t="s">
        <v>29022</v>
      </c>
      <c r="X298" s="39" t="s">
        <v>26615</v>
      </c>
      <c r="Y298" s="39" t="s">
        <v>28421</v>
      </c>
      <c r="Z298" s="39" t="s">
        <v>29023</v>
      </c>
    </row>
    <row r="299" spans="1:26" x14ac:dyDescent="0.3">
      <c r="A299">
        <v>298</v>
      </c>
      <c r="B299" s="1">
        <v>45849.883159722223</v>
      </c>
      <c r="C299" s="1">
        <v>45849.883229166669</v>
      </c>
      <c r="D299" s="39" t="s">
        <v>12254</v>
      </c>
      <c r="E299" s="39" t="s">
        <v>12255</v>
      </c>
      <c r="F299" s="39" t="s">
        <v>14555</v>
      </c>
      <c r="G299">
        <v>6</v>
      </c>
      <c r="H299">
        <v>19</v>
      </c>
      <c r="I299" s="39" t="s">
        <v>29024</v>
      </c>
      <c r="J299" s="39" t="s">
        <v>29025</v>
      </c>
      <c r="K299" s="39" t="s">
        <v>29026</v>
      </c>
      <c r="L299" s="39" t="s">
        <v>29027</v>
      </c>
      <c r="M299" s="39" t="s">
        <v>29028</v>
      </c>
      <c r="N299" s="39" t="s">
        <v>29029</v>
      </c>
      <c r="O299" s="39" t="s">
        <v>29030</v>
      </c>
      <c r="P299" s="39" t="s">
        <v>29031</v>
      </c>
      <c r="Q299" s="39" t="s">
        <v>29032</v>
      </c>
      <c r="R299" s="39" t="s">
        <v>29033</v>
      </c>
      <c r="S299" s="39" t="s">
        <v>29034</v>
      </c>
      <c r="T299" s="39" t="s">
        <v>29035</v>
      </c>
      <c r="U299" s="39" t="s">
        <v>29036</v>
      </c>
      <c r="V299" s="39" t="s">
        <v>26135</v>
      </c>
      <c r="W299" s="39" t="s">
        <v>29037</v>
      </c>
      <c r="X299" s="39" t="s">
        <v>29038</v>
      </c>
      <c r="Y299" s="39" t="s">
        <v>29039</v>
      </c>
      <c r="Z299" s="39" t="s">
        <v>29040</v>
      </c>
    </row>
    <row r="300" spans="1:26" x14ac:dyDescent="0.3">
      <c r="A300">
        <v>299</v>
      </c>
      <c r="B300" s="1">
        <v>45849.881284722222</v>
      </c>
      <c r="C300" s="1">
        <v>45849.894849537035</v>
      </c>
      <c r="D300" s="39" t="s">
        <v>4334</v>
      </c>
      <c r="E300" s="39" t="s">
        <v>4335</v>
      </c>
      <c r="F300" s="39" t="s">
        <v>4336</v>
      </c>
      <c r="G300">
        <v>7</v>
      </c>
      <c r="H300">
        <v>23</v>
      </c>
      <c r="I300" s="39" t="s">
        <v>29041</v>
      </c>
      <c r="J300" s="39" t="s">
        <v>29042</v>
      </c>
      <c r="K300" s="39" t="s">
        <v>29043</v>
      </c>
      <c r="L300" s="39" t="s">
        <v>29044</v>
      </c>
      <c r="M300" s="39" t="s">
        <v>29045</v>
      </c>
      <c r="N300" s="39" t="s">
        <v>29046</v>
      </c>
      <c r="O300" s="39" t="s">
        <v>29047</v>
      </c>
      <c r="P300" s="39" t="s">
        <v>29048</v>
      </c>
      <c r="Q300" s="39" t="s">
        <v>29049</v>
      </c>
      <c r="R300" s="39" t="s">
        <v>29050</v>
      </c>
      <c r="S300" s="39" t="s">
        <v>29051</v>
      </c>
      <c r="T300" s="39" t="s">
        <v>29052</v>
      </c>
      <c r="U300" s="39" t="s">
        <v>29053</v>
      </c>
      <c r="V300" s="39" t="s">
        <v>27828</v>
      </c>
      <c r="W300" s="39" t="s">
        <v>29054</v>
      </c>
      <c r="X300" s="39" t="s">
        <v>26052</v>
      </c>
      <c r="Y300" s="39" t="s">
        <v>29055</v>
      </c>
      <c r="Z300" s="39" t="s">
        <v>29056</v>
      </c>
    </row>
    <row r="301" spans="1:26" x14ac:dyDescent="0.3">
      <c r="A301">
        <v>300</v>
      </c>
      <c r="B301" s="1">
        <v>45849.916030092594</v>
      </c>
      <c r="C301" s="1">
        <v>45849.927245370367</v>
      </c>
      <c r="D301" s="39" t="s">
        <v>3951</v>
      </c>
      <c r="E301" s="39" t="s">
        <v>3952</v>
      </c>
      <c r="F301" s="39" t="s">
        <v>3952</v>
      </c>
      <c r="G301">
        <v>6</v>
      </c>
      <c r="H301">
        <v>29</v>
      </c>
      <c r="I301" s="39" t="s">
        <v>29057</v>
      </c>
      <c r="J301" s="39" t="s">
        <v>29058</v>
      </c>
      <c r="K301" s="39" t="s">
        <v>29059</v>
      </c>
      <c r="L301" s="39" t="s">
        <v>29060</v>
      </c>
      <c r="M301" s="39" t="s">
        <v>29061</v>
      </c>
      <c r="N301" s="39" t="s">
        <v>29062</v>
      </c>
      <c r="O301" s="39" t="s">
        <v>29063</v>
      </c>
      <c r="P301" s="39" t="s">
        <v>27551</v>
      </c>
      <c r="Q301" s="39" t="s">
        <v>29064</v>
      </c>
      <c r="R301" s="39" t="s">
        <v>25676</v>
      </c>
      <c r="S301" s="39" t="s">
        <v>20592</v>
      </c>
      <c r="T301" s="39" t="s">
        <v>16918</v>
      </c>
      <c r="U301" s="39" t="s">
        <v>14233</v>
      </c>
      <c r="V301" s="39" t="s">
        <v>26135</v>
      </c>
      <c r="W301" s="39" t="s">
        <v>28930</v>
      </c>
      <c r="X301" s="39" t="s">
        <v>26841</v>
      </c>
      <c r="Y301" s="39" t="s">
        <v>29065</v>
      </c>
      <c r="Z301" s="39" t="s">
        <v>28646</v>
      </c>
    </row>
    <row r="302" spans="1:26" x14ac:dyDescent="0.3">
      <c r="A302">
        <v>301</v>
      </c>
      <c r="B302" s="1">
        <v>45849.937754629631</v>
      </c>
      <c r="C302" s="1">
        <v>45849.937893518516</v>
      </c>
      <c r="D302" s="39" t="s">
        <v>5514</v>
      </c>
      <c r="E302" s="39" t="s">
        <v>5515</v>
      </c>
      <c r="F302" s="39" t="s">
        <v>5515</v>
      </c>
      <c r="G302">
        <v>2</v>
      </c>
      <c r="H302">
        <v>18</v>
      </c>
      <c r="I302" s="39" t="s">
        <v>25933</v>
      </c>
      <c r="J302" s="39" t="s">
        <v>29066</v>
      </c>
      <c r="K302" s="39" t="s">
        <v>29067</v>
      </c>
      <c r="L302" s="39" t="s">
        <v>29068</v>
      </c>
      <c r="M302" s="39" t="s">
        <v>29069</v>
      </c>
      <c r="N302" s="39" t="s">
        <v>29070</v>
      </c>
      <c r="O302" s="39" t="s">
        <v>28792</v>
      </c>
      <c r="P302" s="39" t="s">
        <v>29071</v>
      </c>
      <c r="Q302" s="39" t="s">
        <v>29072</v>
      </c>
      <c r="R302" s="39" t="s">
        <v>22825</v>
      </c>
      <c r="S302" s="39" t="s">
        <v>29073</v>
      </c>
      <c r="T302" s="39" t="s">
        <v>29074</v>
      </c>
      <c r="U302" s="39" t="s">
        <v>14233</v>
      </c>
      <c r="V302" s="39" t="s">
        <v>27086</v>
      </c>
      <c r="W302" s="39" t="s">
        <v>29075</v>
      </c>
      <c r="X302" s="39" t="s">
        <v>26052</v>
      </c>
      <c r="Y302" s="39" t="s">
        <v>29076</v>
      </c>
      <c r="Z302" s="39" t="s">
        <v>29077</v>
      </c>
    </row>
    <row r="303" spans="1:26" x14ac:dyDescent="0.3">
      <c r="A303">
        <v>302</v>
      </c>
      <c r="B303" s="1">
        <v>45849.914444444446</v>
      </c>
      <c r="C303" s="1">
        <v>45849.947314814817</v>
      </c>
      <c r="D303" s="39" t="s">
        <v>3387</v>
      </c>
      <c r="E303" s="39" t="s">
        <v>3388</v>
      </c>
      <c r="F303" s="39" t="s">
        <v>3388</v>
      </c>
      <c r="G303">
        <v>3</v>
      </c>
      <c r="H303">
        <v>33</v>
      </c>
      <c r="I303" s="39" t="s">
        <v>29078</v>
      </c>
      <c r="J303" s="39" t="s">
        <v>29079</v>
      </c>
      <c r="K303" s="39" t="s">
        <v>29080</v>
      </c>
      <c r="L303" s="39" t="s">
        <v>29081</v>
      </c>
      <c r="M303" s="39" t="s">
        <v>29082</v>
      </c>
      <c r="N303" s="39" t="s">
        <v>25754</v>
      </c>
      <c r="O303" s="39" t="s">
        <v>29083</v>
      </c>
      <c r="P303" s="39" t="s">
        <v>29084</v>
      </c>
      <c r="Q303" s="39" t="s">
        <v>29085</v>
      </c>
      <c r="R303" s="39" t="s">
        <v>26019</v>
      </c>
      <c r="S303" s="39" t="s">
        <v>29086</v>
      </c>
      <c r="T303" s="39" t="s">
        <v>29087</v>
      </c>
      <c r="U303" s="39" t="s">
        <v>26022</v>
      </c>
      <c r="V303" s="39" t="s">
        <v>26135</v>
      </c>
      <c r="W303" s="39" t="s">
        <v>29088</v>
      </c>
      <c r="X303" s="39" t="s">
        <v>26841</v>
      </c>
      <c r="Y303" s="39" t="s">
        <v>29089</v>
      </c>
      <c r="Z303" s="39" t="s">
        <v>29090</v>
      </c>
    </row>
    <row r="304" spans="1:26" x14ac:dyDescent="0.3">
      <c r="A304">
        <v>303</v>
      </c>
      <c r="B304" s="1">
        <v>45849.947500000002</v>
      </c>
      <c r="C304" s="1">
        <v>45849.955266203702</v>
      </c>
      <c r="D304" s="39" t="s">
        <v>4447</v>
      </c>
      <c r="E304" s="39" t="s">
        <v>4448</v>
      </c>
      <c r="F304" s="39" t="s">
        <v>12538</v>
      </c>
      <c r="G304">
        <v>7</v>
      </c>
      <c r="H304">
        <v>29</v>
      </c>
      <c r="I304" s="39" t="s">
        <v>29091</v>
      </c>
      <c r="J304" s="39" t="s">
        <v>29092</v>
      </c>
      <c r="K304" s="39" t="s">
        <v>29093</v>
      </c>
      <c r="L304" s="39" t="s">
        <v>28025</v>
      </c>
      <c r="M304" s="39" t="s">
        <v>29094</v>
      </c>
      <c r="N304" s="39" t="s">
        <v>27786</v>
      </c>
      <c r="O304" s="39" t="s">
        <v>28617</v>
      </c>
      <c r="P304" s="39" t="s">
        <v>29095</v>
      </c>
      <c r="Q304" s="39" t="s">
        <v>29064</v>
      </c>
      <c r="R304" s="39" t="s">
        <v>29096</v>
      </c>
      <c r="S304" s="39" t="s">
        <v>29097</v>
      </c>
      <c r="T304" s="39" t="s">
        <v>29098</v>
      </c>
      <c r="U304" s="39" t="s">
        <v>29099</v>
      </c>
      <c r="V304" s="39" t="s">
        <v>26827</v>
      </c>
      <c r="W304" s="39" t="s">
        <v>29100</v>
      </c>
      <c r="X304" s="39" t="s">
        <v>27220</v>
      </c>
      <c r="Y304" s="39" t="s">
        <v>25890</v>
      </c>
      <c r="Z304" s="39" t="s">
        <v>29101</v>
      </c>
    </row>
    <row r="305" spans="1:26" x14ac:dyDescent="0.3">
      <c r="A305">
        <v>304</v>
      </c>
      <c r="B305" s="1">
        <v>45849.960868055554</v>
      </c>
      <c r="C305" s="1">
        <v>45849.960949074077</v>
      </c>
      <c r="D305" s="39" t="s">
        <v>4029</v>
      </c>
      <c r="E305" s="39" t="s">
        <v>4030</v>
      </c>
      <c r="F305" s="39" t="s">
        <v>4030</v>
      </c>
      <c r="G305">
        <v>6</v>
      </c>
      <c r="H305">
        <v>20</v>
      </c>
      <c r="I305" s="39" t="s">
        <v>29102</v>
      </c>
      <c r="J305" s="39" t="s">
        <v>29103</v>
      </c>
      <c r="K305" s="39" t="s">
        <v>29104</v>
      </c>
      <c r="L305" s="39" t="s">
        <v>29105</v>
      </c>
      <c r="M305" s="39" t="s">
        <v>29106</v>
      </c>
      <c r="N305" s="39" t="s">
        <v>27786</v>
      </c>
      <c r="O305" s="39" t="s">
        <v>28617</v>
      </c>
      <c r="P305" s="39" t="s">
        <v>27696</v>
      </c>
      <c r="Q305" s="39" t="s">
        <v>29064</v>
      </c>
      <c r="R305" s="39" t="s">
        <v>28443</v>
      </c>
      <c r="S305" s="39" t="s">
        <v>26776</v>
      </c>
      <c r="T305" s="39" t="s">
        <v>29107</v>
      </c>
      <c r="U305" s="39" t="s">
        <v>28194</v>
      </c>
      <c r="V305" s="39" t="s">
        <v>28021</v>
      </c>
      <c r="W305" s="39" t="s">
        <v>29108</v>
      </c>
      <c r="X305" s="39" t="s">
        <v>26615</v>
      </c>
      <c r="Y305" s="39" t="s">
        <v>29109</v>
      </c>
      <c r="Z305" s="39" t="s">
        <v>29110</v>
      </c>
    </row>
    <row r="306" spans="1:26" x14ac:dyDescent="0.3">
      <c r="A306">
        <v>305</v>
      </c>
      <c r="B306" s="1">
        <v>45849.989675925928</v>
      </c>
      <c r="C306" s="1">
        <v>45849.990173611113</v>
      </c>
      <c r="D306" s="39" t="s">
        <v>4009</v>
      </c>
      <c r="E306" s="39" t="s">
        <v>4010</v>
      </c>
      <c r="F306" s="39" t="s">
        <v>4010</v>
      </c>
      <c r="G306">
        <v>6</v>
      </c>
      <c r="H306">
        <v>31</v>
      </c>
      <c r="I306" s="39" t="s">
        <v>25676</v>
      </c>
      <c r="J306" s="39" t="s">
        <v>29111</v>
      </c>
      <c r="K306" s="39" t="s">
        <v>29112</v>
      </c>
      <c r="L306" s="39" t="s">
        <v>29113</v>
      </c>
      <c r="M306" s="39" t="s">
        <v>26361</v>
      </c>
      <c r="N306" s="39" t="s">
        <v>29114</v>
      </c>
      <c r="O306" s="39" t="s">
        <v>29115</v>
      </c>
      <c r="P306" s="39" t="s">
        <v>29116</v>
      </c>
      <c r="Q306" s="39" t="s">
        <v>29117</v>
      </c>
      <c r="R306" s="39" t="s">
        <v>29118</v>
      </c>
      <c r="S306" s="39" t="s">
        <v>29119</v>
      </c>
      <c r="T306" s="39" t="s">
        <v>29120</v>
      </c>
      <c r="U306" s="39" t="s">
        <v>29121</v>
      </c>
      <c r="V306" s="39" t="s">
        <v>28994</v>
      </c>
      <c r="W306" s="39" t="s">
        <v>29122</v>
      </c>
      <c r="X306" s="39" t="s">
        <v>27010</v>
      </c>
      <c r="Y306" s="39" t="s">
        <v>29123</v>
      </c>
      <c r="Z306" s="39" t="s">
        <v>29124</v>
      </c>
    </row>
    <row r="307" spans="1:26" x14ac:dyDescent="0.3">
      <c r="A307">
        <v>306</v>
      </c>
      <c r="B307" s="1">
        <v>45849.994837962964</v>
      </c>
      <c r="C307" s="1">
        <v>45849.994895833333</v>
      </c>
      <c r="D307" s="39" t="s">
        <v>3585</v>
      </c>
      <c r="E307" s="39" t="s">
        <v>3586</v>
      </c>
      <c r="F307" s="39" t="s">
        <v>3587</v>
      </c>
      <c r="G307">
        <v>8</v>
      </c>
      <c r="H307">
        <v>31</v>
      </c>
      <c r="I307" s="39" t="s">
        <v>29125</v>
      </c>
      <c r="J307" s="39" t="s">
        <v>29126</v>
      </c>
      <c r="K307" s="39" t="s">
        <v>29127</v>
      </c>
      <c r="L307" s="39" t="s">
        <v>29128</v>
      </c>
      <c r="M307" s="39" t="s">
        <v>29129</v>
      </c>
      <c r="N307" s="39" t="s">
        <v>25993</v>
      </c>
      <c r="O307" s="39" t="s">
        <v>29130</v>
      </c>
      <c r="P307" s="39" t="s">
        <v>29131</v>
      </c>
      <c r="Q307" s="39" t="s">
        <v>29132</v>
      </c>
      <c r="R307" s="39" t="s">
        <v>26535</v>
      </c>
      <c r="S307" s="39" t="s">
        <v>29133</v>
      </c>
      <c r="T307" s="39" t="s">
        <v>29134</v>
      </c>
      <c r="U307" s="39" t="s">
        <v>29135</v>
      </c>
      <c r="V307" s="39" t="s">
        <v>26135</v>
      </c>
      <c r="W307" s="39" t="s">
        <v>29136</v>
      </c>
      <c r="X307" s="39" t="s">
        <v>26052</v>
      </c>
      <c r="Y307" s="39" t="s">
        <v>26370</v>
      </c>
      <c r="Z307" s="39" t="s">
        <v>29137</v>
      </c>
    </row>
    <row r="308" spans="1:26" x14ac:dyDescent="0.3">
      <c r="A308">
        <v>307</v>
      </c>
      <c r="B308" s="1">
        <v>45849.995057870372</v>
      </c>
      <c r="C308" s="1">
        <v>45849.99527777778</v>
      </c>
      <c r="D308" s="39" t="s">
        <v>1195</v>
      </c>
      <c r="E308" s="39" t="s">
        <v>1196</v>
      </c>
      <c r="F308" s="39" t="s">
        <v>1196</v>
      </c>
      <c r="G308">
        <v>2</v>
      </c>
      <c r="H308">
        <v>34</v>
      </c>
      <c r="I308" s="39" t="s">
        <v>29138</v>
      </c>
      <c r="J308" s="39" t="s">
        <v>29139</v>
      </c>
      <c r="K308" s="39" t="s">
        <v>29140</v>
      </c>
      <c r="L308" s="39" t="s">
        <v>29141</v>
      </c>
      <c r="M308" s="39" t="s">
        <v>29142</v>
      </c>
      <c r="N308" s="39" t="s">
        <v>25809</v>
      </c>
      <c r="O308" s="39" t="s">
        <v>27867</v>
      </c>
      <c r="P308" s="39" t="s">
        <v>29143</v>
      </c>
      <c r="Q308" s="39" t="s">
        <v>29144</v>
      </c>
      <c r="R308" s="39" t="s">
        <v>26796</v>
      </c>
      <c r="S308" s="39" t="s">
        <v>22024</v>
      </c>
      <c r="T308" s="39" t="s">
        <v>26034</v>
      </c>
      <c r="U308" s="39" t="s">
        <v>25761</v>
      </c>
      <c r="V308" s="39" t="s">
        <v>26827</v>
      </c>
      <c r="W308" s="39" t="s">
        <v>29145</v>
      </c>
      <c r="X308" s="39" t="s">
        <v>27278</v>
      </c>
      <c r="Y308" s="39" t="s">
        <v>29146</v>
      </c>
      <c r="Z308" s="39" t="s">
        <v>29147</v>
      </c>
    </row>
    <row r="309" spans="1:26" x14ac:dyDescent="0.3">
      <c r="A309">
        <v>308</v>
      </c>
      <c r="B309" s="1">
        <v>45850.254907407405</v>
      </c>
      <c r="C309" s="1">
        <v>45850.265405092592</v>
      </c>
      <c r="D309" s="39" t="s">
        <v>3441</v>
      </c>
      <c r="E309" s="39" t="s">
        <v>3442</v>
      </c>
      <c r="F309" s="39" t="s">
        <v>12063</v>
      </c>
      <c r="G309">
        <v>8</v>
      </c>
      <c r="H309">
        <v>4</v>
      </c>
      <c r="I309" s="39" t="s">
        <v>28800</v>
      </c>
      <c r="J309" s="39" t="s">
        <v>29148</v>
      </c>
      <c r="K309" s="39" t="s">
        <v>29149</v>
      </c>
      <c r="L309" s="39" t="s">
        <v>29150</v>
      </c>
      <c r="M309" s="39" t="s">
        <v>29151</v>
      </c>
      <c r="N309" s="39" t="s">
        <v>29152</v>
      </c>
      <c r="O309" s="39" t="s">
        <v>28922</v>
      </c>
      <c r="P309" s="39" t="s">
        <v>27696</v>
      </c>
      <c r="Q309" s="39" t="s">
        <v>29153</v>
      </c>
      <c r="R309" s="39" t="s">
        <v>29154</v>
      </c>
      <c r="S309" s="39" t="s">
        <v>22024</v>
      </c>
      <c r="T309" s="39" t="s">
        <v>29155</v>
      </c>
      <c r="U309" s="39" t="s">
        <v>25887</v>
      </c>
      <c r="V309" s="39" t="s">
        <v>26827</v>
      </c>
      <c r="W309" s="39" t="s">
        <v>29156</v>
      </c>
      <c r="X309" s="39" t="s">
        <v>26052</v>
      </c>
      <c r="Y309" s="39" t="s">
        <v>29157</v>
      </c>
      <c r="Z309" s="39" t="s">
        <v>29158</v>
      </c>
    </row>
    <row r="310" spans="1:26" x14ac:dyDescent="0.3">
      <c r="A310">
        <v>309</v>
      </c>
      <c r="B310" s="1">
        <v>45850.534351851849</v>
      </c>
      <c r="C310" s="1">
        <v>45850.534641203703</v>
      </c>
      <c r="D310" s="39" t="s">
        <v>4141</v>
      </c>
      <c r="E310" s="39" t="s">
        <v>4142</v>
      </c>
      <c r="F310" s="39" t="s">
        <v>4142</v>
      </c>
      <c r="G310">
        <v>6</v>
      </c>
      <c r="H310">
        <v>36</v>
      </c>
      <c r="I310" s="39" t="s">
        <v>29159</v>
      </c>
      <c r="J310" s="39" t="s">
        <v>26386</v>
      </c>
      <c r="K310" s="39" t="s">
        <v>29160</v>
      </c>
      <c r="L310" s="39" t="s">
        <v>29161</v>
      </c>
      <c r="M310" s="39" t="s">
        <v>29162</v>
      </c>
      <c r="N310" s="39" t="s">
        <v>29163</v>
      </c>
      <c r="O310" s="39" t="s">
        <v>29164</v>
      </c>
      <c r="P310" s="39" t="s">
        <v>29165</v>
      </c>
      <c r="Q310" s="39" t="s">
        <v>29166</v>
      </c>
      <c r="R310" s="39" t="s">
        <v>29167</v>
      </c>
      <c r="S310" s="39" t="s">
        <v>29168</v>
      </c>
      <c r="T310" s="39" t="s">
        <v>29169</v>
      </c>
      <c r="U310" s="39" t="s">
        <v>29170</v>
      </c>
      <c r="V310" s="39" t="s">
        <v>26777</v>
      </c>
      <c r="W310" s="39" t="s">
        <v>29171</v>
      </c>
      <c r="X310" s="39" t="s">
        <v>26136</v>
      </c>
      <c r="Y310" s="39" t="s">
        <v>29172</v>
      </c>
      <c r="Z310" s="39" t="s">
        <v>29173</v>
      </c>
    </row>
    <row r="311" spans="1:26" x14ac:dyDescent="0.3">
      <c r="A311">
        <v>310</v>
      </c>
      <c r="B311" s="1">
        <v>45850.539872685185</v>
      </c>
      <c r="C311" s="1">
        <v>45850.55190972222</v>
      </c>
      <c r="D311" s="39" t="s">
        <v>928</v>
      </c>
      <c r="E311" s="39" t="s">
        <v>929</v>
      </c>
      <c r="F311" s="39" t="s">
        <v>929</v>
      </c>
      <c r="G311">
        <v>2</v>
      </c>
      <c r="H311">
        <v>31</v>
      </c>
      <c r="I311" s="39" t="s">
        <v>29174</v>
      </c>
      <c r="J311" s="39" t="s">
        <v>29175</v>
      </c>
      <c r="K311" s="39" t="s">
        <v>29176</v>
      </c>
      <c r="L311" s="39" t="s">
        <v>29177</v>
      </c>
      <c r="M311" s="39" t="s">
        <v>29178</v>
      </c>
      <c r="N311" s="39" t="s">
        <v>26059</v>
      </c>
      <c r="O311" s="39" t="s">
        <v>26031</v>
      </c>
      <c r="P311" s="39" t="s">
        <v>29179</v>
      </c>
      <c r="Q311" s="39" t="s">
        <v>29180</v>
      </c>
      <c r="R311" s="39" t="s">
        <v>29181</v>
      </c>
      <c r="S311" s="39" t="s">
        <v>29182</v>
      </c>
      <c r="T311" s="39" t="s">
        <v>29183</v>
      </c>
      <c r="U311" s="39" t="s">
        <v>29184</v>
      </c>
      <c r="V311" s="39" t="s">
        <v>26135</v>
      </c>
      <c r="W311" s="39" t="s">
        <v>29185</v>
      </c>
      <c r="X311" s="39" t="s">
        <v>26052</v>
      </c>
      <c r="Y311" s="39" t="s">
        <v>29186</v>
      </c>
      <c r="Z311" s="39" t="s">
        <v>29185</v>
      </c>
    </row>
    <row r="312" spans="1:26" x14ac:dyDescent="0.3">
      <c r="A312">
        <v>311</v>
      </c>
      <c r="B312" s="1">
        <v>45850.566562499997</v>
      </c>
      <c r="C312" s="1">
        <v>45850.569756944446</v>
      </c>
      <c r="D312" s="39" t="s">
        <v>4458</v>
      </c>
      <c r="E312" s="39" t="s">
        <v>4459</v>
      </c>
      <c r="F312" s="39" t="s">
        <v>4459</v>
      </c>
      <c r="G312">
        <v>7</v>
      </c>
      <c r="H312">
        <v>14</v>
      </c>
      <c r="I312" s="39" t="s">
        <v>29187</v>
      </c>
      <c r="J312" s="39" t="s">
        <v>29188</v>
      </c>
      <c r="K312" s="39" t="s">
        <v>29189</v>
      </c>
      <c r="L312" s="39" t="s">
        <v>28025</v>
      </c>
      <c r="M312" s="39" t="s">
        <v>29190</v>
      </c>
      <c r="N312" s="39" t="s">
        <v>28961</v>
      </c>
      <c r="O312" s="39" t="s">
        <v>29191</v>
      </c>
      <c r="P312" s="39" t="s">
        <v>27788</v>
      </c>
      <c r="Q312" s="39" t="s">
        <v>29192</v>
      </c>
      <c r="R312" s="39" t="s">
        <v>29193</v>
      </c>
      <c r="S312" s="39" t="s">
        <v>29194</v>
      </c>
      <c r="T312" s="39" t="s">
        <v>29195</v>
      </c>
      <c r="U312" s="39" t="s">
        <v>28118</v>
      </c>
      <c r="V312" s="39" t="s">
        <v>26812</v>
      </c>
      <c r="W312" s="39" t="s">
        <v>29196</v>
      </c>
      <c r="X312" s="39" t="s">
        <v>26841</v>
      </c>
      <c r="Y312" s="39" t="s">
        <v>29197</v>
      </c>
      <c r="Z312" s="39" t="s">
        <v>29198</v>
      </c>
    </row>
    <row r="313" spans="1:26" x14ac:dyDescent="0.3">
      <c r="A313">
        <v>312</v>
      </c>
      <c r="B313" s="1">
        <v>45850.59275462963</v>
      </c>
      <c r="C313" s="1">
        <v>45850.602129629631</v>
      </c>
      <c r="D313" s="39" t="s">
        <v>4178</v>
      </c>
      <c r="E313" s="39" t="s">
        <v>4179</v>
      </c>
      <c r="F313" s="39" t="s">
        <v>4180</v>
      </c>
      <c r="G313">
        <v>6</v>
      </c>
      <c r="H313">
        <v>2</v>
      </c>
      <c r="I313" s="39" t="s">
        <v>29199</v>
      </c>
      <c r="J313" s="39" t="s">
        <v>29200</v>
      </c>
      <c r="K313" s="39" t="s">
        <v>29201</v>
      </c>
      <c r="L313" s="39" t="s">
        <v>28025</v>
      </c>
      <c r="M313" s="39" t="s">
        <v>29202</v>
      </c>
      <c r="N313" s="39" t="s">
        <v>29203</v>
      </c>
      <c r="O313" s="39" t="s">
        <v>29204</v>
      </c>
      <c r="P313" s="39" t="s">
        <v>29205</v>
      </c>
      <c r="Q313" s="39" t="s">
        <v>29206</v>
      </c>
      <c r="R313" s="39" t="s">
        <v>29207</v>
      </c>
      <c r="S313" s="39" t="s">
        <v>22096</v>
      </c>
      <c r="T313" s="39" t="s">
        <v>29208</v>
      </c>
      <c r="U313" s="39" t="s">
        <v>14233</v>
      </c>
      <c r="V313" s="39" t="s">
        <v>27828</v>
      </c>
      <c r="W313" s="39" t="s">
        <v>29209</v>
      </c>
      <c r="X313" s="39" t="s">
        <v>26829</v>
      </c>
      <c r="Y313" s="39" t="s">
        <v>29210</v>
      </c>
      <c r="Z313" s="39" t="s">
        <v>29211</v>
      </c>
    </row>
    <row r="314" spans="1:26" x14ac:dyDescent="0.3">
      <c r="A314">
        <v>313</v>
      </c>
      <c r="B314" s="1">
        <v>45850.583993055552</v>
      </c>
      <c r="C314" s="1">
        <v>45850.605532407404</v>
      </c>
      <c r="D314" s="39" t="s">
        <v>1075</v>
      </c>
      <c r="E314" s="39" t="s">
        <v>1076</v>
      </c>
      <c r="F314" s="39" t="s">
        <v>1076</v>
      </c>
      <c r="G314">
        <v>2</v>
      </c>
      <c r="H314">
        <v>32</v>
      </c>
      <c r="I314" s="39" t="s">
        <v>25676</v>
      </c>
      <c r="J314" s="39" t="s">
        <v>29212</v>
      </c>
      <c r="K314" s="39" t="s">
        <v>29213</v>
      </c>
      <c r="L314" s="39" t="s">
        <v>29214</v>
      </c>
      <c r="M314" s="39" t="s">
        <v>29215</v>
      </c>
      <c r="N314" s="39" t="s">
        <v>25809</v>
      </c>
      <c r="O314" s="39" t="s">
        <v>29216</v>
      </c>
      <c r="P314" s="39" t="s">
        <v>29217</v>
      </c>
      <c r="Q314" s="39" t="s">
        <v>29218</v>
      </c>
      <c r="R314" s="39" t="s">
        <v>29219</v>
      </c>
      <c r="S314" s="39" t="s">
        <v>29220</v>
      </c>
      <c r="T314" s="39" t="s">
        <v>29221</v>
      </c>
      <c r="U314" s="39" t="s">
        <v>29222</v>
      </c>
      <c r="V314" s="39" t="s">
        <v>26135</v>
      </c>
      <c r="W314" s="39" t="s">
        <v>29223</v>
      </c>
      <c r="X314" s="39" t="s">
        <v>26052</v>
      </c>
      <c r="Y314" s="39" t="s">
        <v>29224</v>
      </c>
      <c r="Z314" s="39" t="s">
        <v>29223</v>
      </c>
    </row>
    <row r="315" spans="1:26" x14ac:dyDescent="0.3">
      <c r="A315">
        <v>314</v>
      </c>
      <c r="B315" s="1">
        <v>45850.66028935185</v>
      </c>
      <c r="C315" s="1">
        <v>45850.674722222226</v>
      </c>
      <c r="D315" s="39" t="s">
        <v>4441</v>
      </c>
      <c r="E315" s="39" t="s">
        <v>4442</v>
      </c>
      <c r="F315" s="39" t="s">
        <v>4442</v>
      </c>
      <c r="G315">
        <v>7</v>
      </c>
      <c r="H315">
        <v>3</v>
      </c>
      <c r="I315" s="39" t="s">
        <v>29225</v>
      </c>
      <c r="J315" s="39" t="s">
        <v>25831</v>
      </c>
      <c r="K315" s="39" t="s">
        <v>25641</v>
      </c>
      <c r="L315" s="39" t="s">
        <v>26455</v>
      </c>
      <c r="M315" s="39" t="s">
        <v>29226</v>
      </c>
      <c r="N315" s="39" t="s">
        <v>25754</v>
      </c>
      <c r="O315" s="39" t="s">
        <v>26185</v>
      </c>
      <c r="P315" s="39" t="s">
        <v>29227</v>
      </c>
      <c r="Q315" s="39" t="s">
        <v>29228</v>
      </c>
      <c r="R315" s="39" t="s">
        <v>29229</v>
      </c>
      <c r="S315" s="39" t="s">
        <v>29230</v>
      </c>
      <c r="T315" s="39" t="s">
        <v>29231</v>
      </c>
      <c r="U315" s="39" t="s">
        <v>14233</v>
      </c>
      <c r="V315" s="39" t="s">
        <v>26135</v>
      </c>
      <c r="W315" s="39" t="s">
        <v>26135</v>
      </c>
      <c r="X315" s="39" t="s">
        <v>26052</v>
      </c>
      <c r="Y315" s="39" t="s">
        <v>29232</v>
      </c>
      <c r="Z315" s="39" t="s">
        <v>29233</v>
      </c>
    </row>
    <row r="316" spans="1:26" x14ac:dyDescent="0.3">
      <c r="A316">
        <v>315</v>
      </c>
      <c r="B316" s="1">
        <v>45850.780648148146</v>
      </c>
      <c r="C316" s="1">
        <v>45850.796423611115</v>
      </c>
      <c r="D316" s="39" t="s">
        <v>4276</v>
      </c>
      <c r="E316" s="39" t="s">
        <v>4277</v>
      </c>
      <c r="F316" s="39" t="s">
        <v>4277</v>
      </c>
      <c r="G316">
        <v>7</v>
      </c>
      <c r="H316">
        <v>4</v>
      </c>
      <c r="I316" s="39" t="s">
        <v>29234</v>
      </c>
      <c r="J316" s="39" t="s">
        <v>26951</v>
      </c>
      <c r="K316" s="39" t="s">
        <v>29235</v>
      </c>
      <c r="L316" s="39" t="s">
        <v>29236</v>
      </c>
      <c r="M316" s="39" t="s">
        <v>29237</v>
      </c>
      <c r="N316" s="39" t="s">
        <v>25783</v>
      </c>
      <c r="O316" s="39" t="s">
        <v>29238</v>
      </c>
      <c r="P316" s="39" t="s">
        <v>29238</v>
      </c>
      <c r="Q316" s="39" t="s">
        <v>29239</v>
      </c>
      <c r="R316" s="39" t="s">
        <v>22486</v>
      </c>
      <c r="S316" s="39" t="s">
        <v>314</v>
      </c>
      <c r="T316" s="39" t="s">
        <v>21361</v>
      </c>
      <c r="U316" s="39" t="s">
        <v>12887</v>
      </c>
      <c r="V316" s="39" t="s">
        <v>26777</v>
      </c>
      <c r="W316" s="39" t="s">
        <v>29240</v>
      </c>
      <c r="X316" s="39" t="s">
        <v>26615</v>
      </c>
      <c r="Y316" s="39" t="s">
        <v>29241</v>
      </c>
      <c r="Z316" s="39" t="s">
        <v>29242</v>
      </c>
    </row>
    <row r="317" spans="1:26" x14ac:dyDescent="0.3">
      <c r="A317">
        <v>316</v>
      </c>
      <c r="B317" s="1">
        <v>45851.120625000003</v>
      </c>
      <c r="C317" s="1">
        <v>45851.13658564815</v>
      </c>
      <c r="D317" s="39" t="s">
        <v>2154</v>
      </c>
      <c r="E317" s="39" t="s">
        <v>2155</v>
      </c>
      <c r="F317" s="39" t="s">
        <v>2155</v>
      </c>
      <c r="G317">
        <v>4</v>
      </c>
      <c r="H317">
        <v>29</v>
      </c>
      <c r="I317" s="39" t="s">
        <v>29243</v>
      </c>
      <c r="J317" s="39" t="s">
        <v>29244</v>
      </c>
      <c r="K317" s="39" t="s">
        <v>29245</v>
      </c>
      <c r="L317" s="39" t="s">
        <v>29246</v>
      </c>
      <c r="M317" s="39" t="s">
        <v>29247</v>
      </c>
      <c r="N317" s="39" t="s">
        <v>25809</v>
      </c>
      <c r="O317" s="39" t="s">
        <v>29248</v>
      </c>
      <c r="P317" s="39" t="s">
        <v>29249</v>
      </c>
      <c r="Q317" s="39" t="s">
        <v>29250</v>
      </c>
      <c r="R317" s="39" t="s">
        <v>29251</v>
      </c>
      <c r="S317" s="39" t="s">
        <v>29252</v>
      </c>
      <c r="T317" s="39" t="s">
        <v>29253</v>
      </c>
      <c r="U317" s="39" t="s">
        <v>29254</v>
      </c>
      <c r="V317" s="39" t="s">
        <v>26827</v>
      </c>
      <c r="W317" s="39" t="s">
        <v>29255</v>
      </c>
      <c r="X317" s="39" t="s">
        <v>27324</v>
      </c>
      <c r="Y317" s="39" t="s">
        <v>29256</v>
      </c>
      <c r="Z317" s="39" t="s">
        <v>29257</v>
      </c>
    </row>
    <row r="318" spans="1:26" x14ac:dyDescent="0.3">
      <c r="A318">
        <v>317</v>
      </c>
      <c r="B318" s="1">
        <v>45851.397997685184</v>
      </c>
      <c r="C318" s="1">
        <v>45851.409895833334</v>
      </c>
      <c r="D318" s="39" t="s">
        <v>3178</v>
      </c>
      <c r="E318" s="39" t="s">
        <v>3179</v>
      </c>
      <c r="F318" s="39" t="s">
        <v>3179</v>
      </c>
      <c r="G318">
        <v>3</v>
      </c>
      <c r="H318">
        <v>5</v>
      </c>
      <c r="I318" s="39" t="s">
        <v>29187</v>
      </c>
      <c r="J318" s="39" t="s">
        <v>29258</v>
      </c>
      <c r="K318" s="39" t="s">
        <v>29259</v>
      </c>
      <c r="L318" s="39" t="s">
        <v>29260</v>
      </c>
      <c r="M318" s="39" t="s">
        <v>26043</v>
      </c>
      <c r="N318" s="39" t="s">
        <v>29261</v>
      </c>
      <c r="O318" s="39" t="s">
        <v>26520</v>
      </c>
      <c r="P318" s="39" t="s">
        <v>29262</v>
      </c>
      <c r="Q318" s="39" t="s">
        <v>29263</v>
      </c>
      <c r="R318" s="39" t="s">
        <v>28118</v>
      </c>
      <c r="S318" s="39" t="s">
        <v>29264</v>
      </c>
      <c r="T318" s="39" t="s">
        <v>29265</v>
      </c>
      <c r="U318" s="39" t="s">
        <v>29266</v>
      </c>
      <c r="V318" s="39" t="s">
        <v>27086</v>
      </c>
      <c r="W318" s="39" t="s">
        <v>29267</v>
      </c>
      <c r="X318" s="39" t="s">
        <v>26052</v>
      </c>
      <c r="Y318" s="39" t="s">
        <v>29268</v>
      </c>
      <c r="Z318" s="39" t="s">
        <v>29269</v>
      </c>
    </row>
    <row r="319" spans="1:26" x14ac:dyDescent="0.3">
      <c r="A319">
        <v>318</v>
      </c>
      <c r="B319" s="1">
        <v>45851.447997685187</v>
      </c>
      <c r="C319" s="1">
        <v>45851.472627314812</v>
      </c>
      <c r="D319" s="39" t="s">
        <v>3725</v>
      </c>
      <c r="E319" s="39" t="s">
        <v>3726</v>
      </c>
      <c r="F319" s="39" t="s">
        <v>3726</v>
      </c>
      <c r="G319">
        <v>8</v>
      </c>
      <c r="H319">
        <v>2</v>
      </c>
      <c r="I319" s="39" t="s">
        <v>29270</v>
      </c>
      <c r="J319" s="39" t="s">
        <v>27782</v>
      </c>
      <c r="K319" s="39" t="s">
        <v>29271</v>
      </c>
      <c r="L319" s="39" t="s">
        <v>29272</v>
      </c>
      <c r="M319" s="39" t="s">
        <v>29273</v>
      </c>
      <c r="N319" s="39" t="s">
        <v>25979</v>
      </c>
      <c r="O319" s="39" t="s">
        <v>28351</v>
      </c>
      <c r="P319" s="39" t="s">
        <v>27696</v>
      </c>
      <c r="Q319" s="39" t="s">
        <v>29274</v>
      </c>
      <c r="R319" s="39" t="s">
        <v>29275</v>
      </c>
      <c r="S319" s="39" t="s">
        <v>29276</v>
      </c>
      <c r="T319" s="39" t="s">
        <v>29277</v>
      </c>
      <c r="U319" s="39" t="s">
        <v>29278</v>
      </c>
      <c r="V319" s="39" t="s">
        <v>27828</v>
      </c>
      <c r="W319" s="39" t="s">
        <v>28154</v>
      </c>
      <c r="X319" s="39" t="s">
        <v>26136</v>
      </c>
      <c r="Y319" s="39" t="s">
        <v>28357</v>
      </c>
      <c r="Z319" s="39" t="s">
        <v>29279</v>
      </c>
    </row>
    <row r="320" spans="1:26" x14ac:dyDescent="0.3">
      <c r="A320">
        <v>319</v>
      </c>
      <c r="B320" s="1">
        <v>45851.517060185186</v>
      </c>
      <c r="C320" s="1">
        <v>45851.526886574073</v>
      </c>
      <c r="D320" s="39" t="s">
        <v>4209</v>
      </c>
      <c r="E320" s="39" t="s">
        <v>4210</v>
      </c>
      <c r="F320" s="39" t="s">
        <v>4210</v>
      </c>
      <c r="G320">
        <v>7</v>
      </c>
      <c r="H320">
        <v>40</v>
      </c>
      <c r="I320" s="39" t="s">
        <v>314</v>
      </c>
      <c r="J320" s="39" t="s">
        <v>29280</v>
      </c>
      <c r="K320" s="39" t="s">
        <v>29281</v>
      </c>
      <c r="L320" s="39" t="s">
        <v>29282</v>
      </c>
      <c r="M320" s="39" t="s">
        <v>29283</v>
      </c>
      <c r="N320" s="39" t="s">
        <v>25835</v>
      </c>
      <c r="O320" s="39" t="s">
        <v>29284</v>
      </c>
      <c r="P320" s="39" t="s">
        <v>28381</v>
      </c>
      <c r="Q320" s="39" t="s">
        <v>29285</v>
      </c>
      <c r="R320" s="39" t="s">
        <v>314</v>
      </c>
      <c r="S320" s="39" t="s">
        <v>20592</v>
      </c>
      <c r="T320" s="39" t="s">
        <v>29286</v>
      </c>
      <c r="U320" s="39" t="s">
        <v>14233</v>
      </c>
      <c r="V320" s="39" t="s">
        <v>26777</v>
      </c>
      <c r="W320" s="39" t="s">
        <v>26135</v>
      </c>
      <c r="X320" s="39" t="s">
        <v>27278</v>
      </c>
      <c r="Y320" s="39" t="s">
        <v>29287</v>
      </c>
      <c r="Z320" s="39" t="s">
        <v>29288</v>
      </c>
    </row>
    <row r="321" spans="1:26" x14ac:dyDescent="0.3">
      <c r="A321">
        <v>320</v>
      </c>
      <c r="B321" s="1">
        <v>45851.527592592596</v>
      </c>
      <c r="C321" s="1">
        <v>45851.545046296298</v>
      </c>
      <c r="D321" s="39" t="s">
        <v>4048</v>
      </c>
      <c r="E321" s="39" t="s">
        <v>4049</v>
      </c>
      <c r="F321" s="39" t="s">
        <v>4049</v>
      </c>
      <c r="G321">
        <v>6</v>
      </c>
      <c r="H321">
        <v>21</v>
      </c>
      <c r="I321" s="39" t="s">
        <v>29187</v>
      </c>
      <c r="J321" s="39" t="s">
        <v>29289</v>
      </c>
      <c r="K321" s="39" t="s">
        <v>29290</v>
      </c>
      <c r="L321" s="39" t="s">
        <v>29291</v>
      </c>
      <c r="M321" s="39" t="s">
        <v>29292</v>
      </c>
      <c r="N321" s="39" t="s">
        <v>26059</v>
      </c>
      <c r="O321" s="39" t="s">
        <v>29293</v>
      </c>
      <c r="P321" s="39" t="s">
        <v>29294</v>
      </c>
      <c r="Q321" s="39" t="s">
        <v>29295</v>
      </c>
      <c r="R321" s="39" t="s">
        <v>29296</v>
      </c>
      <c r="S321" s="39" t="s">
        <v>29297</v>
      </c>
      <c r="T321" s="39" t="s">
        <v>29298</v>
      </c>
      <c r="U321" s="39" t="s">
        <v>29299</v>
      </c>
      <c r="V321" s="39" t="s">
        <v>26135</v>
      </c>
      <c r="W321" s="39" t="s">
        <v>29300</v>
      </c>
      <c r="X321" s="39" t="s">
        <v>27324</v>
      </c>
      <c r="Y321" s="39" t="s">
        <v>29301</v>
      </c>
      <c r="Z321" s="39" t="s">
        <v>29302</v>
      </c>
    </row>
    <row r="322" spans="1:26" x14ac:dyDescent="0.3">
      <c r="A322">
        <v>321</v>
      </c>
      <c r="B322" s="1">
        <v>45851.567013888889</v>
      </c>
      <c r="C322" s="1">
        <v>45851.574201388888</v>
      </c>
      <c r="D322" s="39" t="s">
        <v>3792</v>
      </c>
      <c r="E322" s="39" t="s">
        <v>3793</v>
      </c>
      <c r="F322" s="39" t="s">
        <v>3793</v>
      </c>
      <c r="G322">
        <v>8</v>
      </c>
      <c r="H322">
        <v>17</v>
      </c>
      <c r="I322" s="39" t="s">
        <v>29303</v>
      </c>
      <c r="J322" s="39" t="s">
        <v>29304</v>
      </c>
      <c r="K322" s="39" t="s">
        <v>29305</v>
      </c>
      <c r="L322" s="39" t="s">
        <v>29306</v>
      </c>
      <c r="M322" s="39" t="s">
        <v>29307</v>
      </c>
      <c r="N322" s="39" t="s">
        <v>25783</v>
      </c>
      <c r="O322" s="39" t="s">
        <v>29308</v>
      </c>
      <c r="P322" s="39" t="s">
        <v>29309</v>
      </c>
      <c r="Q322" s="39" t="s">
        <v>29310</v>
      </c>
      <c r="R322" s="39" t="s">
        <v>29311</v>
      </c>
      <c r="S322" s="39" t="s">
        <v>29312</v>
      </c>
      <c r="T322" s="39" t="s">
        <v>29313</v>
      </c>
      <c r="U322" s="39" t="s">
        <v>14233</v>
      </c>
      <c r="V322" s="39" t="s">
        <v>27828</v>
      </c>
      <c r="W322" s="39" t="s">
        <v>28154</v>
      </c>
      <c r="X322" s="39" t="s">
        <v>26136</v>
      </c>
      <c r="Y322" s="39" t="s">
        <v>29314</v>
      </c>
      <c r="Z322" s="39" t="s">
        <v>29315</v>
      </c>
    </row>
    <row r="323" spans="1:26" x14ac:dyDescent="0.3">
      <c r="A323">
        <v>322</v>
      </c>
      <c r="B323" s="1">
        <v>45851.562789351854</v>
      </c>
      <c r="C323" s="1">
        <v>45851.589155092595</v>
      </c>
      <c r="D323" s="39" t="s">
        <v>3197</v>
      </c>
      <c r="E323" s="39" t="s">
        <v>3198</v>
      </c>
      <c r="F323" s="39" t="s">
        <v>3198</v>
      </c>
      <c r="G323">
        <v>3</v>
      </c>
      <c r="H323">
        <v>1</v>
      </c>
      <c r="I323" s="39" t="s">
        <v>29316</v>
      </c>
      <c r="J323" s="39" t="s">
        <v>29317</v>
      </c>
      <c r="K323" s="39" t="s">
        <v>29318</v>
      </c>
      <c r="L323" s="39" t="s">
        <v>29319</v>
      </c>
      <c r="M323" s="39" t="s">
        <v>29320</v>
      </c>
      <c r="N323" s="39" t="s">
        <v>26059</v>
      </c>
      <c r="O323" s="39" t="s">
        <v>29321</v>
      </c>
      <c r="P323" s="39" t="s">
        <v>26032</v>
      </c>
      <c r="Q323" s="39" t="s">
        <v>29322</v>
      </c>
      <c r="R323" s="39" t="s">
        <v>2631</v>
      </c>
      <c r="S323" s="39" t="s">
        <v>22270</v>
      </c>
      <c r="T323" s="39" t="s">
        <v>22272</v>
      </c>
      <c r="U323" s="39" t="s">
        <v>22271</v>
      </c>
      <c r="V323" s="39" t="s">
        <v>27086</v>
      </c>
      <c r="W323" s="39" t="s">
        <v>26052</v>
      </c>
      <c r="X323" s="39" t="s">
        <v>26052</v>
      </c>
      <c r="Y323" s="39" t="s">
        <v>29323</v>
      </c>
      <c r="Z323" s="39" t="s">
        <v>29324</v>
      </c>
    </row>
    <row r="324" spans="1:26" x14ac:dyDescent="0.3">
      <c r="A324">
        <v>323</v>
      </c>
      <c r="B324" s="1">
        <v>45851.60696759259</v>
      </c>
      <c r="C324" s="1">
        <v>45851.617199074077</v>
      </c>
      <c r="D324" s="39" t="s">
        <v>4509</v>
      </c>
      <c r="E324" s="39" t="s">
        <v>4510</v>
      </c>
      <c r="F324" s="39" t="s">
        <v>4510</v>
      </c>
      <c r="G324">
        <v>7</v>
      </c>
      <c r="H324">
        <v>13</v>
      </c>
      <c r="I324" s="39" t="s">
        <v>29325</v>
      </c>
      <c r="J324" s="39" t="s">
        <v>29326</v>
      </c>
      <c r="K324" s="39" t="s">
        <v>29327</v>
      </c>
      <c r="L324" s="39" t="s">
        <v>29328</v>
      </c>
      <c r="M324" s="39" t="s">
        <v>29329</v>
      </c>
      <c r="N324" s="39" t="s">
        <v>26116</v>
      </c>
      <c r="O324" s="39" t="s">
        <v>29330</v>
      </c>
      <c r="P324" s="39" t="s">
        <v>29331</v>
      </c>
      <c r="Q324" s="39" t="s">
        <v>29332</v>
      </c>
      <c r="R324" s="39" t="s">
        <v>29333</v>
      </c>
      <c r="S324" s="39" t="s">
        <v>29334</v>
      </c>
      <c r="T324" s="39" t="s">
        <v>29335</v>
      </c>
      <c r="U324" s="39" t="s">
        <v>29336</v>
      </c>
      <c r="V324" s="39" t="s">
        <v>26135</v>
      </c>
      <c r="W324" s="39" t="s">
        <v>29337</v>
      </c>
      <c r="X324" s="39" t="s">
        <v>26052</v>
      </c>
      <c r="Y324" s="39" t="s">
        <v>29338</v>
      </c>
      <c r="Z324" s="39" t="s">
        <v>29339</v>
      </c>
    </row>
    <row r="325" spans="1:26" x14ac:dyDescent="0.3">
      <c r="A325">
        <v>324</v>
      </c>
      <c r="B325" s="1">
        <v>45851.631226851852</v>
      </c>
      <c r="C325" s="1">
        <v>45851.635787037034</v>
      </c>
      <c r="D325" s="39" t="s">
        <v>3280</v>
      </c>
      <c r="E325" s="39" t="s">
        <v>3281</v>
      </c>
      <c r="F325" s="39" t="s">
        <v>3281</v>
      </c>
      <c r="G325">
        <v>3</v>
      </c>
      <c r="H325">
        <v>26</v>
      </c>
      <c r="I325" s="39" t="s">
        <v>26748</v>
      </c>
      <c r="J325" s="39" t="s">
        <v>27776</v>
      </c>
      <c r="K325" s="39" t="s">
        <v>26544</v>
      </c>
      <c r="L325" s="39" t="s">
        <v>26545</v>
      </c>
      <c r="M325" s="39" t="s">
        <v>26546</v>
      </c>
      <c r="N325" s="39" t="s">
        <v>26547</v>
      </c>
      <c r="O325" s="39" t="s">
        <v>26548</v>
      </c>
      <c r="P325" s="39" t="s">
        <v>29340</v>
      </c>
      <c r="Q325" s="39" t="s">
        <v>29341</v>
      </c>
      <c r="R325" s="39" t="s">
        <v>25676</v>
      </c>
      <c r="S325" s="39" t="s">
        <v>20592</v>
      </c>
      <c r="T325" s="39" t="s">
        <v>16918</v>
      </c>
      <c r="U325" s="39" t="s">
        <v>14233</v>
      </c>
      <c r="V325" s="39" t="s">
        <v>26135</v>
      </c>
      <c r="W325" s="39" t="s">
        <v>25840</v>
      </c>
      <c r="X325" s="39" t="s">
        <v>27010</v>
      </c>
      <c r="Y325" s="39" t="s">
        <v>25805</v>
      </c>
      <c r="Z325" s="39" t="s">
        <v>25842</v>
      </c>
    </row>
    <row r="326" spans="1:26" x14ac:dyDescent="0.3">
      <c r="A326">
        <v>325</v>
      </c>
      <c r="B326" s="1">
        <v>45851.642256944448</v>
      </c>
      <c r="C326" s="1">
        <v>45851.642337962963</v>
      </c>
      <c r="D326" s="39" t="s">
        <v>3289</v>
      </c>
      <c r="E326" s="39" t="s">
        <v>3290</v>
      </c>
      <c r="F326" s="39" t="s">
        <v>3290</v>
      </c>
      <c r="G326">
        <v>3</v>
      </c>
      <c r="H326">
        <v>27</v>
      </c>
      <c r="I326" s="39" t="s">
        <v>25876</v>
      </c>
      <c r="J326" s="39" t="s">
        <v>29342</v>
      </c>
      <c r="K326" s="39" t="s">
        <v>29343</v>
      </c>
      <c r="L326" s="39" t="s">
        <v>29344</v>
      </c>
      <c r="M326" s="39" t="s">
        <v>29345</v>
      </c>
      <c r="N326" s="39" t="s">
        <v>26059</v>
      </c>
      <c r="O326" s="39" t="s">
        <v>26031</v>
      </c>
      <c r="P326" s="39" t="s">
        <v>26032</v>
      </c>
      <c r="Q326" s="39" t="s">
        <v>29346</v>
      </c>
      <c r="R326" s="39" t="s">
        <v>26019</v>
      </c>
      <c r="S326" s="39" t="s">
        <v>29347</v>
      </c>
      <c r="T326" s="39" t="s">
        <v>28864</v>
      </c>
      <c r="U326" s="39" t="s">
        <v>26022</v>
      </c>
      <c r="V326" s="39" t="s">
        <v>27620</v>
      </c>
      <c r="W326" s="39" t="s">
        <v>29348</v>
      </c>
      <c r="X326" s="39" t="s">
        <v>27324</v>
      </c>
      <c r="Y326" s="39" t="s">
        <v>29349</v>
      </c>
      <c r="Z326" s="39" t="s">
        <v>29350</v>
      </c>
    </row>
    <row r="327" spans="1:26" x14ac:dyDescent="0.3">
      <c r="A327">
        <v>326</v>
      </c>
      <c r="B327" s="1">
        <v>45851.726493055554</v>
      </c>
      <c r="C327" s="1">
        <v>45851.745486111111</v>
      </c>
      <c r="D327" s="39" t="s">
        <v>14435</v>
      </c>
      <c r="E327" s="39" t="s">
        <v>14436</v>
      </c>
      <c r="F327" s="39" t="s">
        <v>14436</v>
      </c>
      <c r="G327">
        <v>7</v>
      </c>
      <c r="H327">
        <v>16</v>
      </c>
      <c r="I327" s="39" t="s">
        <v>29351</v>
      </c>
      <c r="J327" s="39" t="s">
        <v>29352</v>
      </c>
      <c r="K327" s="39" t="s">
        <v>29353</v>
      </c>
      <c r="L327" s="39" t="s">
        <v>29354</v>
      </c>
      <c r="M327" s="39" t="s">
        <v>29355</v>
      </c>
      <c r="N327" s="39" t="s">
        <v>27285</v>
      </c>
      <c r="O327" s="39" t="s">
        <v>29356</v>
      </c>
      <c r="P327" s="39" t="s">
        <v>29357</v>
      </c>
      <c r="Q327" s="39" t="s">
        <v>29358</v>
      </c>
      <c r="R327" s="39" t="s">
        <v>29359</v>
      </c>
      <c r="S327" s="39" t="s">
        <v>29360</v>
      </c>
      <c r="T327" s="39" t="s">
        <v>29361</v>
      </c>
      <c r="U327" s="39" t="s">
        <v>29362</v>
      </c>
      <c r="V327" s="39" t="s">
        <v>26777</v>
      </c>
      <c r="W327" s="39" t="s">
        <v>29363</v>
      </c>
      <c r="X327" s="39" t="s">
        <v>26052</v>
      </c>
      <c r="Y327" s="39" t="s">
        <v>29364</v>
      </c>
      <c r="Z327" s="39" t="s">
        <v>29365</v>
      </c>
    </row>
    <row r="328" spans="1:26" x14ac:dyDescent="0.3">
      <c r="A328">
        <v>327</v>
      </c>
      <c r="B328" s="1">
        <v>45851.745625000003</v>
      </c>
      <c r="C328" s="1">
        <v>45851.754583333335</v>
      </c>
      <c r="D328" s="39" t="s">
        <v>4131</v>
      </c>
      <c r="E328" s="39" t="s">
        <v>4132</v>
      </c>
      <c r="F328" s="39" t="s">
        <v>4132</v>
      </c>
      <c r="G328">
        <v>6</v>
      </c>
      <c r="H328">
        <v>27</v>
      </c>
      <c r="I328" s="39" t="s">
        <v>29366</v>
      </c>
      <c r="J328" s="39" t="s">
        <v>29367</v>
      </c>
      <c r="K328" s="39" t="s">
        <v>29368</v>
      </c>
      <c r="L328" s="39" t="s">
        <v>29369</v>
      </c>
      <c r="M328" s="39" t="s">
        <v>27813</v>
      </c>
      <c r="N328" s="39" t="s">
        <v>25809</v>
      </c>
      <c r="O328" s="39" t="s">
        <v>29370</v>
      </c>
      <c r="P328" s="39" t="s">
        <v>27696</v>
      </c>
      <c r="Q328" s="39" t="s">
        <v>29371</v>
      </c>
      <c r="R328" s="39" t="s">
        <v>29372</v>
      </c>
      <c r="S328" s="39" t="s">
        <v>29373</v>
      </c>
      <c r="T328" s="39" t="s">
        <v>29374</v>
      </c>
      <c r="U328" s="39" t="s">
        <v>29375</v>
      </c>
      <c r="V328" s="39" t="s">
        <v>27086</v>
      </c>
      <c r="W328" s="39" t="s">
        <v>29376</v>
      </c>
      <c r="X328" s="39" t="s">
        <v>26052</v>
      </c>
      <c r="Y328" s="39" t="s">
        <v>29377</v>
      </c>
      <c r="Z328" s="39" t="s">
        <v>29378</v>
      </c>
    </row>
    <row r="329" spans="1:26" x14ac:dyDescent="0.3">
      <c r="A329">
        <v>328</v>
      </c>
      <c r="B329" s="1">
        <v>45851.776435185187</v>
      </c>
      <c r="C329" s="1">
        <v>45851.776469907411</v>
      </c>
      <c r="D329" s="39" t="s">
        <v>3257</v>
      </c>
      <c r="E329" s="39" t="s">
        <v>3258</v>
      </c>
      <c r="F329" s="39" t="s">
        <v>3258</v>
      </c>
      <c r="G329">
        <v>3</v>
      </c>
      <c r="H329">
        <v>9</v>
      </c>
      <c r="I329" s="39" t="s">
        <v>29379</v>
      </c>
      <c r="J329" s="39" t="s">
        <v>29380</v>
      </c>
      <c r="K329" s="39" t="s">
        <v>29381</v>
      </c>
      <c r="L329" s="39" t="s">
        <v>29382</v>
      </c>
      <c r="M329" s="39" t="s">
        <v>29383</v>
      </c>
      <c r="N329" s="39" t="s">
        <v>26059</v>
      </c>
      <c r="O329" s="39" t="s">
        <v>29384</v>
      </c>
      <c r="P329" s="39" t="s">
        <v>29385</v>
      </c>
      <c r="Q329" s="39" t="s">
        <v>29386</v>
      </c>
      <c r="R329" s="39" t="s">
        <v>21156</v>
      </c>
      <c r="S329" s="39" t="s">
        <v>29387</v>
      </c>
      <c r="T329" s="39" t="s">
        <v>29388</v>
      </c>
      <c r="U329" s="39" t="s">
        <v>14233</v>
      </c>
      <c r="V329" s="39" t="s">
        <v>26827</v>
      </c>
      <c r="W329" s="39" t="s">
        <v>29389</v>
      </c>
      <c r="X329" s="39" t="s">
        <v>26052</v>
      </c>
      <c r="Y329" s="39" t="s">
        <v>29390</v>
      </c>
      <c r="Z329" s="39" t="s">
        <v>29391</v>
      </c>
    </row>
    <row r="330" spans="1:26" x14ac:dyDescent="0.3">
      <c r="A330">
        <v>329</v>
      </c>
      <c r="B330" s="1">
        <v>45851.798113425924</v>
      </c>
      <c r="C330" s="1">
        <v>45851.798159722224</v>
      </c>
      <c r="D330" s="39" t="s">
        <v>3311</v>
      </c>
      <c r="E330" s="39" t="s">
        <v>3312</v>
      </c>
      <c r="F330" s="39" t="s">
        <v>29392</v>
      </c>
      <c r="G330">
        <v>3</v>
      </c>
      <c r="H330">
        <v>21</v>
      </c>
      <c r="I330" s="39" t="s">
        <v>29393</v>
      </c>
      <c r="J330" s="39" t="s">
        <v>29394</v>
      </c>
      <c r="K330" s="39" t="s">
        <v>29395</v>
      </c>
      <c r="L330" s="39" t="s">
        <v>29396</v>
      </c>
      <c r="M330" s="39" t="s">
        <v>29397</v>
      </c>
      <c r="N330" s="39" t="s">
        <v>26059</v>
      </c>
      <c r="O330" s="39" t="s">
        <v>29398</v>
      </c>
      <c r="P330" s="39" t="s">
        <v>29399</v>
      </c>
      <c r="Q330" s="39" t="s">
        <v>29400</v>
      </c>
      <c r="R330" s="39" t="s">
        <v>26019</v>
      </c>
      <c r="S330" s="39" t="s">
        <v>29401</v>
      </c>
      <c r="T330" s="39" t="s">
        <v>29402</v>
      </c>
      <c r="U330" s="39" t="s">
        <v>29403</v>
      </c>
      <c r="V330" s="39" t="s">
        <v>26976</v>
      </c>
      <c r="W330" s="39" t="s">
        <v>29404</v>
      </c>
      <c r="X330" s="39" t="s">
        <v>26052</v>
      </c>
      <c r="Y330" s="39" t="s">
        <v>29405</v>
      </c>
      <c r="Z330" s="39" t="s">
        <v>29406</v>
      </c>
    </row>
    <row r="331" spans="1:26" x14ac:dyDescent="0.3">
      <c r="A331">
        <v>330</v>
      </c>
      <c r="B331" s="1">
        <v>45851.783020833333</v>
      </c>
      <c r="C331" s="1">
        <v>45851.809247685182</v>
      </c>
      <c r="D331" s="39" t="s">
        <v>3473</v>
      </c>
      <c r="E331" s="39" t="s">
        <v>3474</v>
      </c>
      <c r="F331" s="39" t="s">
        <v>3474</v>
      </c>
      <c r="G331">
        <v>8</v>
      </c>
      <c r="H331">
        <v>9</v>
      </c>
      <c r="I331" s="39" t="s">
        <v>28982</v>
      </c>
      <c r="J331" s="39" t="s">
        <v>29407</v>
      </c>
      <c r="K331" s="39" t="s">
        <v>29408</v>
      </c>
      <c r="L331" s="39" t="s">
        <v>29260</v>
      </c>
      <c r="M331" s="39" t="s">
        <v>29409</v>
      </c>
      <c r="N331" s="39" t="s">
        <v>25835</v>
      </c>
      <c r="O331" s="39" t="s">
        <v>29410</v>
      </c>
      <c r="P331" s="39" t="s">
        <v>29411</v>
      </c>
      <c r="Q331" s="39" t="s">
        <v>29412</v>
      </c>
      <c r="R331" s="39" t="s">
        <v>314</v>
      </c>
      <c r="S331" s="39" t="s">
        <v>22024</v>
      </c>
      <c r="T331" s="39" t="s">
        <v>29413</v>
      </c>
      <c r="U331" s="39" t="s">
        <v>14233</v>
      </c>
      <c r="V331" s="39" t="s">
        <v>26135</v>
      </c>
      <c r="W331" s="39" t="s">
        <v>29414</v>
      </c>
      <c r="X331" s="39" t="s">
        <v>26615</v>
      </c>
      <c r="Y331" s="39" t="s">
        <v>29415</v>
      </c>
      <c r="Z331" s="39" t="s">
        <v>29416</v>
      </c>
    </row>
    <row r="332" spans="1:26" x14ac:dyDescent="0.3">
      <c r="A332">
        <v>331</v>
      </c>
      <c r="B332" s="1">
        <v>45851.803981481484</v>
      </c>
      <c r="C332" s="1">
        <v>45851.825671296298</v>
      </c>
      <c r="D332" s="39" t="s">
        <v>3330</v>
      </c>
      <c r="E332" s="39" t="s">
        <v>3331</v>
      </c>
      <c r="F332" s="39" t="s">
        <v>3331</v>
      </c>
      <c r="G332">
        <v>3</v>
      </c>
      <c r="H332">
        <v>13</v>
      </c>
      <c r="I332" s="39" t="s">
        <v>29417</v>
      </c>
      <c r="J332" s="39" t="s">
        <v>29418</v>
      </c>
      <c r="K332" s="39" t="s">
        <v>29419</v>
      </c>
      <c r="L332" s="39" t="s">
        <v>29420</v>
      </c>
      <c r="M332" s="39" t="s">
        <v>29421</v>
      </c>
      <c r="N332" s="39" t="s">
        <v>29422</v>
      </c>
      <c r="O332" s="39" t="s">
        <v>29423</v>
      </c>
      <c r="P332" s="39" t="s">
        <v>29424</v>
      </c>
      <c r="Q332" s="39" t="s">
        <v>29425</v>
      </c>
      <c r="R332" s="39" t="s">
        <v>29426</v>
      </c>
      <c r="S332" s="39" t="s">
        <v>29427</v>
      </c>
      <c r="T332" s="39" t="s">
        <v>29428</v>
      </c>
      <c r="U332" s="39" t="s">
        <v>14233</v>
      </c>
      <c r="V332" s="39" t="s">
        <v>26135</v>
      </c>
      <c r="W332" s="39" t="s">
        <v>29429</v>
      </c>
      <c r="X332" s="39" t="s">
        <v>26052</v>
      </c>
      <c r="Y332" s="39" t="s">
        <v>29430</v>
      </c>
      <c r="Z332" s="39" t="s">
        <v>29431</v>
      </c>
    </row>
    <row r="333" spans="1:26" x14ac:dyDescent="0.3">
      <c r="A333">
        <v>332</v>
      </c>
      <c r="B333" s="1">
        <v>45851.84101851852</v>
      </c>
      <c r="C333" s="1">
        <v>45851.842418981483</v>
      </c>
      <c r="D333" s="39" t="s">
        <v>3511</v>
      </c>
      <c r="E333" s="39" t="s">
        <v>3512</v>
      </c>
      <c r="F333" s="39" t="s">
        <v>12121</v>
      </c>
      <c r="G333">
        <v>8</v>
      </c>
      <c r="H333">
        <v>16</v>
      </c>
      <c r="I333" s="39" t="s">
        <v>25676</v>
      </c>
      <c r="J333" s="39" t="s">
        <v>29432</v>
      </c>
      <c r="K333" s="39" t="s">
        <v>29433</v>
      </c>
      <c r="L333" s="39" t="s">
        <v>29434</v>
      </c>
      <c r="M333" s="39" t="s">
        <v>29435</v>
      </c>
      <c r="N333" s="39" t="s">
        <v>25809</v>
      </c>
      <c r="O333" s="39" t="s">
        <v>26520</v>
      </c>
      <c r="P333" s="39" t="s">
        <v>29436</v>
      </c>
      <c r="Q333" s="39" t="s">
        <v>29437</v>
      </c>
      <c r="R333" s="39" t="s">
        <v>28807</v>
      </c>
      <c r="S333" s="39" t="s">
        <v>29438</v>
      </c>
      <c r="T333" s="39" t="s">
        <v>29439</v>
      </c>
      <c r="U333" s="39" t="s">
        <v>29440</v>
      </c>
      <c r="V333" s="39" t="s">
        <v>26777</v>
      </c>
      <c r="W333" s="39" t="s">
        <v>29441</v>
      </c>
      <c r="X333" s="39" t="s">
        <v>26615</v>
      </c>
      <c r="Y333" s="39" t="s">
        <v>29442</v>
      </c>
      <c r="Z333" s="39" t="s">
        <v>29442</v>
      </c>
    </row>
    <row r="334" spans="1:26" x14ac:dyDescent="0.3">
      <c r="A334">
        <v>333</v>
      </c>
      <c r="B334" s="1">
        <v>45851.87228009259</v>
      </c>
      <c r="C334" s="1">
        <v>45851.881157407406</v>
      </c>
      <c r="D334" s="39" t="s">
        <v>3891</v>
      </c>
      <c r="E334" s="39" t="s">
        <v>3892</v>
      </c>
      <c r="F334" s="39" t="s">
        <v>3892</v>
      </c>
      <c r="G334">
        <v>6</v>
      </c>
      <c r="H334">
        <v>37</v>
      </c>
      <c r="I334" s="39" t="s">
        <v>29443</v>
      </c>
      <c r="J334" s="39" t="s">
        <v>29443</v>
      </c>
      <c r="K334" s="39" t="s">
        <v>29443</v>
      </c>
      <c r="L334" s="39" t="s">
        <v>29443</v>
      </c>
      <c r="M334" s="39" t="s">
        <v>29443</v>
      </c>
      <c r="N334" s="39" t="s">
        <v>29443</v>
      </c>
      <c r="O334" s="39" t="s">
        <v>29443</v>
      </c>
      <c r="P334" s="39" t="s">
        <v>29443</v>
      </c>
      <c r="Q334" s="39" t="s">
        <v>29443</v>
      </c>
      <c r="R334" s="39" t="s">
        <v>29443</v>
      </c>
      <c r="S334" s="39" t="s">
        <v>29443</v>
      </c>
      <c r="T334" s="39" t="s">
        <v>29443</v>
      </c>
      <c r="U334" s="39" t="s">
        <v>29443</v>
      </c>
      <c r="V334" s="39" t="s">
        <v>26777</v>
      </c>
      <c r="W334" s="39" t="s">
        <v>29444</v>
      </c>
      <c r="X334" s="39" t="s">
        <v>26052</v>
      </c>
      <c r="Y334" s="39" t="s">
        <v>29445</v>
      </c>
      <c r="Z334" s="39" t="s">
        <v>29446</v>
      </c>
    </row>
    <row r="335" spans="1:26" x14ac:dyDescent="0.3">
      <c r="A335">
        <v>334</v>
      </c>
      <c r="B335" s="1">
        <v>45851.860856481479</v>
      </c>
      <c r="C335" s="1">
        <v>45851.896631944444</v>
      </c>
      <c r="D335" s="39" t="s">
        <v>3210</v>
      </c>
      <c r="E335" s="39" t="s">
        <v>3211</v>
      </c>
      <c r="F335" s="39" t="s">
        <v>3211</v>
      </c>
      <c r="G335">
        <v>3</v>
      </c>
      <c r="H335">
        <v>35</v>
      </c>
      <c r="I335" s="39" t="s">
        <v>29447</v>
      </c>
      <c r="J335" s="39" t="s">
        <v>29448</v>
      </c>
      <c r="K335" s="39" t="s">
        <v>29449</v>
      </c>
      <c r="L335" s="39" t="s">
        <v>29450</v>
      </c>
      <c r="M335" s="39" t="s">
        <v>29451</v>
      </c>
      <c r="N335" s="39" t="s">
        <v>29452</v>
      </c>
      <c r="O335" s="39" t="s">
        <v>29453</v>
      </c>
      <c r="P335" s="39" t="s">
        <v>29454</v>
      </c>
      <c r="Q335" s="39" t="s">
        <v>29455</v>
      </c>
      <c r="R335" s="39" t="s">
        <v>29456</v>
      </c>
      <c r="S335" s="39" t="s">
        <v>29457</v>
      </c>
      <c r="T335" s="39" t="s">
        <v>29458</v>
      </c>
      <c r="U335" s="39" t="s">
        <v>29459</v>
      </c>
      <c r="V335" s="39" t="s">
        <v>26135</v>
      </c>
      <c r="W335" s="39" t="s">
        <v>29460</v>
      </c>
      <c r="X335" s="39" t="s">
        <v>26136</v>
      </c>
      <c r="Y335" s="39" t="s">
        <v>29461</v>
      </c>
      <c r="Z335" s="39" t="s">
        <v>26052</v>
      </c>
    </row>
    <row r="336" spans="1:26" x14ac:dyDescent="0.3">
      <c r="A336">
        <v>335</v>
      </c>
      <c r="B336" s="1">
        <v>45851.885277777779</v>
      </c>
      <c r="C336" s="1">
        <v>45851.898657407408</v>
      </c>
      <c r="D336" s="39" t="s">
        <v>1183</v>
      </c>
      <c r="E336" s="39" t="s">
        <v>1184</v>
      </c>
      <c r="F336" s="39" t="s">
        <v>29462</v>
      </c>
      <c r="G336">
        <v>2</v>
      </c>
      <c r="H336">
        <v>30</v>
      </c>
      <c r="I336" s="39" t="s">
        <v>25676</v>
      </c>
      <c r="J336" s="39" t="s">
        <v>25676</v>
      </c>
      <c r="K336" s="39" t="s">
        <v>25714</v>
      </c>
      <c r="L336" s="39" t="s">
        <v>29463</v>
      </c>
      <c r="M336" s="39" t="s">
        <v>29464</v>
      </c>
      <c r="N336" s="39" t="s">
        <v>29465</v>
      </c>
      <c r="O336" s="39" t="s">
        <v>29466</v>
      </c>
      <c r="P336" s="39" t="s">
        <v>29467</v>
      </c>
      <c r="Q336" s="39" t="s">
        <v>29468</v>
      </c>
      <c r="R336" s="39" t="s">
        <v>26019</v>
      </c>
      <c r="S336" s="39" t="s">
        <v>26020</v>
      </c>
      <c r="T336" s="39" t="s">
        <v>29469</v>
      </c>
      <c r="U336" s="39" t="s">
        <v>27443</v>
      </c>
      <c r="V336" s="39" t="s">
        <v>26135</v>
      </c>
      <c r="W336" s="39" t="s">
        <v>29470</v>
      </c>
      <c r="X336" s="39" t="s">
        <v>26052</v>
      </c>
      <c r="Y336" s="39" t="s">
        <v>29471</v>
      </c>
      <c r="Z336" s="39" t="s">
        <v>29472</v>
      </c>
    </row>
    <row r="337" spans="1:26" x14ac:dyDescent="0.3">
      <c r="A337">
        <v>336</v>
      </c>
      <c r="B337" s="1">
        <v>45851.92328703704</v>
      </c>
      <c r="C337" s="1">
        <v>45851.935763888891</v>
      </c>
      <c r="D337" s="39" t="s">
        <v>3528</v>
      </c>
      <c r="E337" s="39" t="s">
        <v>3529</v>
      </c>
      <c r="F337" s="39" t="s">
        <v>3530</v>
      </c>
      <c r="G337">
        <v>8</v>
      </c>
      <c r="H337">
        <v>13</v>
      </c>
      <c r="I337" s="39" t="s">
        <v>29473</v>
      </c>
      <c r="J337" s="39" t="s">
        <v>29474</v>
      </c>
      <c r="K337" s="39" t="s">
        <v>29368</v>
      </c>
      <c r="L337" s="39" t="s">
        <v>29369</v>
      </c>
      <c r="M337" s="39" t="s">
        <v>29475</v>
      </c>
      <c r="N337" s="39" t="s">
        <v>28961</v>
      </c>
      <c r="O337" s="39" t="s">
        <v>29476</v>
      </c>
      <c r="P337" s="39" t="s">
        <v>29477</v>
      </c>
      <c r="Q337" s="39" t="s">
        <v>29478</v>
      </c>
      <c r="R337" s="39" t="s">
        <v>29479</v>
      </c>
      <c r="S337" s="39" t="s">
        <v>29480</v>
      </c>
      <c r="T337" s="39" t="s">
        <v>29481</v>
      </c>
      <c r="U337" s="39" t="s">
        <v>29482</v>
      </c>
      <c r="V337" s="39" t="s">
        <v>27086</v>
      </c>
      <c r="W337" s="39" t="s">
        <v>29483</v>
      </c>
      <c r="X337" s="39" t="s">
        <v>29484</v>
      </c>
      <c r="Y337" s="39" t="s">
        <v>29485</v>
      </c>
      <c r="Z337" s="39" t="s">
        <v>29486</v>
      </c>
    </row>
    <row r="338" spans="1:26" x14ac:dyDescent="0.3">
      <c r="A338">
        <v>337</v>
      </c>
      <c r="B338" s="1">
        <v>45851.959282407406</v>
      </c>
      <c r="C338" s="1">
        <v>45851.959351851852</v>
      </c>
      <c r="D338" s="39" t="s">
        <v>5489</v>
      </c>
      <c r="E338" s="39" t="s">
        <v>5490</v>
      </c>
      <c r="F338" s="39" t="s">
        <v>5490</v>
      </c>
      <c r="G338">
        <v>2</v>
      </c>
      <c r="H338">
        <v>20</v>
      </c>
      <c r="I338" s="39" t="s">
        <v>25676</v>
      </c>
      <c r="J338" s="39" t="s">
        <v>29487</v>
      </c>
      <c r="K338" s="39" t="s">
        <v>29488</v>
      </c>
      <c r="L338" s="39" t="s">
        <v>29489</v>
      </c>
      <c r="M338" s="39" t="s">
        <v>29490</v>
      </c>
      <c r="N338" s="39" t="s">
        <v>25835</v>
      </c>
      <c r="O338" s="39" t="s">
        <v>26327</v>
      </c>
      <c r="P338" s="39" t="s">
        <v>29491</v>
      </c>
      <c r="Q338" s="39" t="s">
        <v>29492</v>
      </c>
      <c r="R338" s="39" t="s">
        <v>29493</v>
      </c>
      <c r="S338" s="39" t="s">
        <v>29494</v>
      </c>
      <c r="T338" s="39" t="s">
        <v>29495</v>
      </c>
      <c r="U338" s="39" t="s">
        <v>26354</v>
      </c>
      <c r="V338" s="39" t="s">
        <v>26827</v>
      </c>
      <c r="W338" s="39" t="s">
        <v>29496</v>
      </c>
      <c r="X338" s="39" t="s">
        <v>26052</v>
      </c>
      <c r="Y338" s="39" t="s">
        <v>29497</v>
      </c>
      <c r="Z338" s="39" t="s">
        <v>29498</v>
      </c>
    </row>
    <row r="339" spans="1:26" x14ac:dyDescent="0.3">
      <c r="A339">
        <v>338</v>
      </c>
      <c r="B339" s="1">
        <v>45851.940937500003</v>
      </c>
      <c r="C339" s="1">
        <v>45851.964108796295</v>
      </c>
      <c r="D339" s="39" t="s">
        <v>4477</v>
      </c>
      <c r="E339" s="39" t="s">
        <v>4478</v>
      </c>
      <c r="F339" s="39" t="s">
        <v>12651</v>
      </c>
      <c r="G339">
        <v>7</v>
      </c>
      <c r="H339">
        <v>38</v>
      </c>
      <c r="I339" s="39" t="s">
        <v>28982</v>
      </c>
      <c r="J339" s="39" t="s">
        <v>29499</v>
      </c>
      <c r="K339" s="39" t="s">
        <v>29500</v>
      </c>
      <c r="L339" s="39" t="s">
        <v>29260</v>
      </c>
      <c r="M339" s="39" t="s">
        <v>29501</v>
      </c>
      <c r="N339" s="39" t="s">
        <v>29502</v>
      </c>
      <c r="O339" s="39" t="s">
        <v>29476</v>
      </c>
      <c r="P339" s="39" t="s">
        <v>29477</v>
      </c>
      <c r="Q339" s="39" t="s">
        <v>29503</v>
      </c>
      <c r="R339" s="39" t="s">
        <v>29504</v>
      </c>
      <c r="S339" s="39" t="s">
        <v>29505</v>
      </c>
      <c r="T339" s="39" t="s">
        <v>29506</v>
      </c>
      <c r="U339" s="39" t="s">
        <v>29507</v>
      </c>
      <c r="V339" s="39" t="s">
        <v>26135</v>
      </c>
      <c r="W339" s="39" t="s">
        <v>26648</v>
      </c>
      <c r="X339" s="39" t="s">
        <v>26052</v>
      </c>
      <c r="Y339" s="39" t="s">
        <v>26136</v>
      </c>
      <c r="Z339" s="39" t="s">
        <v>26052</v>
      </c>
    </row>
    <row r="340" spans="1:26" x14ac:dyDescent="0.3">
      <c r="A340">
        <v>339</v>
      </c>
      <c r="B340" s="1">
        <v>45851.969085648147</v>
      </c>
      <c r="C340" s="1">
        <v>45851.97724537037</v>
      </c>
      <c r="D340" s="39" t="s">
        <v>3490</v>
      </c>
      <c r="E340" s="39" t="s">
        <v>3491</v>
      </c>
      <c r="F340" s="39" t="s">
        <v>3491</v>
      </c>
      <c r="G340">
        <v>8</v>
      </c>
      <c r="H340">
        <v>29</v>
      </c>
      <c r="I340" s="39" t="s">
        <v>29366</v>
      </c>
      <c r="J340" s="39" t="s">
        <v>29508</v>
      </c>
      <c r="K340" s="39" t="s">
        <v>29509</v>
      </c>
      <c r="L340" s="39" t="s">
        <v>29510</v>
      </c>
      <c r="M340" s="39" t="s">
        <v>29511</v>
      </c>
      <c r="N340" s="39" t="s">
        <v>28961</v>
      </c>
      <c r="O340" s="39" t="s">
        <v>29476</v>
      </c>
      <c r="P340" s="39" t="s">
        <v>29512</v>
      </c>
      <c r="Q340" s="39" t="s">
        <v>29513</v>
      </c>
      <c r="R340" s="39" t="s">
        <v>28902</v>
      </c>
      <c r="S340" s="39" t="s">
        <v>314</v>
      </c>
      <c r="T340" s="39" t="s">
        <v>28205</v>
      </c>
      <c r="U340" s="39" t="s">
        <v>14233</v>
      </c>
      <c r="V340" s="39" t="s">
        <v>27620</v>
      </c>
      <c r="W340" s="39" t="s">
        <v>29514</v>
      </c>
      <c r="X340" s="39" t="s">
        <v>26829</v>
      </c>
      <c r="Y340" s="39" t="s">
        <v>29515</v>
      </c>
      <c r="Z340" s="39" t="s">
        <v>29516</v>
      </c>
    </row>
    <row r="341" spans="1:26" x14ac:dyDescent="0.3">
      <c r="A341">
        <v>340</v>
      </c>
      <c r="B341" s="1">
        <v>45851.971087962964</v>
      </c>
      <c r="C341" s="1">
        <v>45851.982071759259</v>
      </c>
      <c r="D341" s="39" t="s">
        <v>4544</v>
      </c>
      <c r="E341" s="39" t="s">
        <v>4545</v>
      </c>
      <c r="F341" s="39" t="s">
        <v>12245</v>
      </c>
      <c r="G341">
        <v>6</v>
      </c>
      <c r="H341">
        <v>18</v>
      </c>
      <c r="I341" s="39" t="s">
        <v>29517</v>
      </c>
      <c r="J341" s="39" t="s">
        <v>29518</v>
      </c>
      <c r="K341" s="39" t="s">
        <v>29519</v>
      </c>
      <c r="L341" s="39" t="s">
        <v>29520</v>
      </c>
      <c r="M341" s="39" t="s">
        <v>29521</v>
      </c>
      <c r="N341" s="39" t="s">
        <v>29522</v>
      </c>
      <c r="O341" s="39" t="s">
        <v>29523</v>
      </c>
      <c r="P341" s="39" t="s">
        <v>29524</v>
      </c>
      <c r="Q341" s="39" t="s">
        <v>29525</v>
      </c>
      <c r="R341" s="39" t="s">
        <v>29526</v>
      </c>
      <c r="S341" s="39" t="s">
        <v>29527</v>
      </c>
      <c r="T341" s="39" t="s">
        <v>25777</v>
      </c>
      <c r="U341" s="39" t="s">
        <v>29528</v>
      </c>
      <c r="V341" s="39" t="s">
        <v>26135</v>
      </c>
      <c r="W341" s="39" t="s">
        <v>26052</v>
      </c>
      <c r="X341" s="39" t="s">
        <v>27360</v>
      </c>
      <c r="Y341" s="39" t="s">
        <v>29529</v>
      </c>
      <c r="Z341" s="39" t="s">
        <v>29530</v>
      </c>
    </row>
    <row r="342" spans="1:26" x14ac:dyDescent="0.3">
      <c r="A342">
        <v>341</v>
      </c>
      <c r="B342" s="1">
        <v>45851.990648148145</v>
      </c>
      <c r="C342" s="1">
        <v>45851.995856481481</v>
      </c>
      <c r="D342" s="39" t="s">
        <v>3540</v>
      </c>
      <c r="E342" s="39" t="s">
        <v>3541</v>
      </c>
      <c r="F342" s="39" t="s">
        <v>3542</v>
      </c>
      <c r="G342">
        <v>8</v>
      </c>
      <c r="H342">
        <v>30</v>
      </c>
      <c r="I342" s="39" t="s">
        <v>25853</v>
      </c>
      <c r="J342" s="39" t="s">
        <v>27782</v>
      </c>
      <c r="K342" s="39" t="s">
        <v>29531</v>
      </c>
      <c r="L342" s="39" t="s">
        <v>29532</v>
      </c>
      <c r="M342" s="39" t="s">
        <v>29533</v>
      </c>
      <c r="N342" s="39" t="s">
        <v>27786</v>
      </c>
      <c r="O342" s="39" t="s">
        <v>27787</v>
      </c>
      <c r="P342" s="39" t="s">
        <v>28606</v>
      </c>
      <c r="Q342" s="39" t="s">
        <v>29534</v>
      </c>
      <c r="R342" s="39" t="s">
        <v>21156</v>
      </c>
      <c r="S342" s="39" t="s">
        <v>314</v>
      </c>
      <c r="T342" s="39" t="s">
        <v>29535</v>
      </c>
      <c r="U342" s="39" t="s">
        <v>29536</v>
      </c>
      <c r="V342" s="39" t="s">
        <v>27086</v>
      </c>
      <c r="W342" s="39" t="s">
        <v>29537</v>
      </c>
      <c r="X342" s="39" t="s">
        <v>26615</v>
      </c>
      <c r="Y342" s="39" t="s">
        <v>29538</v>
      </c>
      <c r="Z342" s="39" t="s">
        <v>29539</v>
      </c>
    </row>
    <row r="343" spans="1:26" x14ac:dyDescent="0.3">
      <c r="A343">
        <v>342</v>
      </c>
      <c r="B343" s="1">
        <v>45852.041828703703</v>
      </c>
      <c r="C343" s="1">
        <v>45852.046875</v>
      </c>
      <c r="D343" s="39" t="s">
        <v>1473</v>
      </c>
      <c r="E343" s="39" t="s">
        <v>1474</v>
      </c>
      <c r="F343" s="39" t="s">
        <v>29540</v>
      </c>
      <c r="G343">
        <v>1</v>
      </c>
      <c r="H343">
        <v>21</v>
      </c>
      <c r="I343" s="39" t="s">
        <v>314</v>
      </c>
      <c r="J343" s="39" t="s">
        <v>22096</v>
      </c>
      <c r="K343" s="39" t="s">
        <v>29541</v>
      </c>
      <c r="L343" s="39" t="s">
        <v>28730</v>
      </c>
      <c r="M343" s="39" t="s">
        <v>28731</v>
      </c>
      <c r="N343" s="39" t="s">
        <v>25809</v>
      </c>
      <c r="O343" s="39" t="s">
        <v>28732</v>
      </c>
      <c r="P343" s="39" t="s">
        <v>28813</v>
      </c>
      <c r="Q343" s="39" t="s">
        <v>29542</v>
      </c>
      <c r="R343" s="39" t="s">
        <v>29543</v>
      </c>
      <c r="S343" s="39" t="s">
        <v>20582</v>
      </c>
      <c r="T343" s="39" t="s">
        <v>16918</v>
      </c>
      <c r="U343" s="39" t="s">
        <v>14233</v>
      </c>
      <c r="V343" s="39" t="s">
        <v>26135</v>
      </c>
      <c r="W343" s="39" t="s">
        <v>25840</v>
      </c>
      <c r="X343" s="39" t="s">
        <v>27010</v>
      </c>
      <c r="Y343" s="39" t="s">
        <v>29544</v>
      </c>
      <c r="Z343" s="39" t="s">
        <v>29545</v>
      </c>
    </row>
    <row r="344" spans="1:26" x14ac:dyDescent="0.3">
      <c r="A344">
        <v>343</v>
      </c>
      <c r="B344" s="1">
        <v>45852.29828703704</v>
      </c>
      <c r="C344" s="1">
        <v>45852.304930555554</v>
      </c>
      <c r="D344" s="39" t="s">
        <v>3300</v>
      </c>
      <c r="E344" s="39" t="s">
        <v>3301</v>
      </c>
      <c r="F344" s="39" t="s">
        <v>3301</v>
      </c>
      <c r="G344">
        <v>3</v>
      </c>
      <c r="H344">
        <v>11</v>
      </c>
      <c r="I344" s="39" t="s">
        <v>29546</v>
      </c>
      <c r="J344" s="39" t="s">
        <v>29547</v>
      </c>
      <c r="K344" s="39" t="s">
        <v>29368</v>
      </c>
      <c r="L344" s="39" t="s">
        <v>29369</v>
      </c>
      <c r="M344" s="39" t="s">
        <v>29548</v>
      </c>
      <c r="N344" s="39" t="s">
        <v>29549</v>
      </c>
      <c r="O344" s="39" t="s">
        <v>29550</v>
      </c>
      <c r="P344" s="39" t="s">
        <v>29477</v>
      </c>
      <c r="Q344" s="39" t="s">
        <v>29551</v>
      </c>
      <c r="R344" s="39" t="s">
        <v>29552</v>
      </c>
      <c r="S344" s="39" t="s">
        <v>4340</v>
      </c>
      <c r="T344" s="39" t="s">
        <v>26314</v>
      </c>
      <c r="U344" s="39" t="s">
        <v>14233</v>
      </c>
      <c r="V344" s="39" t="s">
        <v>26135</v>
      </c>
      <c r="W344" s="39" t="s">
        <v>29553</v>
      </c>
      <c r="X344" s="39" t="s">
        <v>26052</v>
      </c>
      <c r="Y344" s="39" t="s">
        <v>26812</v>
      </c>
      <c r="Z344" s="39" t="s">
        <v>28101</v>
      </c>
    </row>
    <row r="345" spans="1:26" x14ac:dyDescent="0.3">
      <c r="A345">
        <v>344</v>
      </c>
      <c r="B345" s="1">
        <v>45852.311481481483</v>
      </c>
      <c r="C345" s="1">
        <v>45852.320254629631</v>
      </c>
      <c r="D345" s="39" t="s">
        <v>4217</v>
      </c>
      <c r="E345" s="39" t="s">
        <v>4218</v>
      </c>
      <c r="F345" s="39" t="s">
        <v>4219</v>
      </c>
      <c r="G345">
        <v>7</v>
      </c>
      <c r="H345">
        <v>37</v>
      </c>
      <c r="I345" s="39" t="s">
        <v>29554</v>
      </c>
      <c r="J345" s="39" t="s">
        <v>29555</v>
      </c>
      <c r="K345" s="39" t="s">
        <v>29556</v>
      </c>
      <c r="L345" s="39" t="s">
        <v>29260</v>
      </c>
      <c r="M345" s="39" t="s">
        <v>29557</v>
      </c>
      <c r="N345" s="39" t="s">
        <v>27044</v>
      </c>
      <c r="O345" s="39" t="s">
        <v>29558</v>
      </c>
      <c r="P345" s="39" t="s">
        <v>29477</v>
      </c>
      <c r="Q345" s="39" t="s">
        <v>29559</v>
      </c>
      <c r="R345" s="39" t="s">
        <v>26019</v>
      </c>
      <c r="S345" s="39" t="s">
        <v>29560</v>
      </c>
      <c r="T345" s="39" t="s">
        <v>26021</v>
      </c>
      <c r="U345" s="39" t="s">
        <v>26035</v>
      </c>
      <c r="V345" s="39" t="s">
        <v>27002</v>
      </c>
      <c r="W345" s="39" t="s">
        <v>29561</v>
      </c>
      <c r="X345" s="39" t="s">
        <v>27324</v>
      </c>
      <c r="Y345" s="39" t="s">
        <v>29497</v>
      </c>
      <c r="Z345" s="39" t="s">
        <v>29562</v>
      </c>
    </row>
    <row r="346" spans="1:26" x14ac:dyDescent="0.3">
      <c r="A346">
        <v>345</v>
      </c>
      <c r="B346" s="1">
        <v>45852.316840277781</v>
      </c>
      <c r="C346" s="1">
        <v>45852.327187499999</v>
      </c>
      <c r="D346" s="39" t="s">
        <v>3739</v>
      </c>
      <c r="E346" s="39" t="s">
        <v>3740</v>
      </c>
      <c r="F346" s="39" t="s">
        <v>3740</v>
      </c>
      <c r="G346">
        <v>8</v>
      </c>
      <c r="H346">
        <v>15</v>
      </c>
      <c r="I346" s="39" t="s">
        <v>25676</v>
      </c>
      <c r="J346" s="39" t="s">
        <v>29563</v>
      </c>
      <c r="K346" s="39" t="s">
        <v>29564</v>
      </c>
      <c r="L346" s="39" t="s">
        <v>29565</v>
      </c>
      <c r="M346" s="39" t="s">
        <v>29566</v>
      </c>
      <c r="N346" s="39" t="s">
        <v>25993</v>
      </c>
      <c r="O346" s="39" t="s">
        <v>29567</v>
      </c>
      <c r="P346" s="39" t="s">
        <v>29568</v>
      </c>
      <c r="Q346" s="39" t="s">
        <v>29569</v>
      </c>
      <c r="R346" s="39" t="s">
        <v>20592</v>
      </c>
      <c r="S346" s="39" t="s">
        <v>29570</v>
      </c>
      <c r="T346" s="39" t="s">
        <v>29571</v>
      </c>
      <c r="U346" s="39" t="s">
        <v>14233</v>
      </c>
      <c r="V346" s="39" t="s">
        <v>26135</v>
      </c>
      <c r="W346" s="39" t="s">
        <v>26135</v>
      </c>
      <c r="X346" s="39" t="s">
        <v>26052</v>
      </c>
      <c r="Y346" s="39" t="s">
        <v>25890</v>
      </c>
      <c r="Z346" s="39" t="s">
        <v>29572</v>
      </c>
    </row>
    <row r="347" spans="1:26" x14ac:dyDescent="0.3">
      <c r="A347">
        <v>346</v>
      </c>
      <c r="B347" s="1">
        <v>45852.768738425926</v>
      </c>
      <c r="C347" s="1">
        <v>45852.777754629627</v>
      </c>
      <c r="D347" s="39" t="s">
        <v>4201</v>
      </c>
      <c r="E347" s="39" t="s">
        <v>4202</v>
      </c>
      <c r="F347" s="39" t="s">
        <v>16103</v>
      </c>
      <c r="G347">
        <v>7</v>
      </c>
      <c r="H347">
        <v>1</v>
      </c>
      <c r="I347" s="39" t="s">
        <v>29573</v>
      </c>
      <c r="J347" s="39" t="s">
        <v>29574</v>
      </c>
      <c r="K347" s="39" t="s">
        <v>29575</v>
      </c>
      <c r="L347" s="39" t="s">
        <v>29576</v>
      </c>
      <c r="M347" s="39" t="s">
        <v>29577</v>
      </c>
      <c r="N347" s="39" t="s">
        <v>29577</v>
      </c>
      <c r="O347" s="39" t="s">
        <v>29578</v>
      </c>
      <c r="P347" s="39" t="s">
        <v>29579</v>
      </c>
      <c r="Q347" s="39" t="s">
        <v>29580</v>
      </c>
      <c r="R347" s="39" t="s">
        <v>21805</v>
      </c>
      <c r="S347" s="39" t="s">
        <v>20593</v>
      </c>
      <c r="T347" s="39" t="s">
        <v>29581</v>
      </c>
      <c r="U347" s="39" t="s">
        <v>14233</v>
      </c>
      <c r="V347" s="39" t="s">
        <v>26135</v>
      </c>
      <c r="W347" s="39" t="s">
        <v>29582</v>
      </c>
      <c r="X347" s="39" t="s">
        <v>26841</v>
      </c>
      <c r="Y347" s="39" t="s">
        <v>29583</v>
      </c>
      <c r="Z347" s="39" t="s">
        <v>29584</v>
      </c>
    </row>
    <row r="348" spans="1:26" x14ac:dyDescent="0.3">
      <c r="A348">
        <v>347</v>
      </c>
      <c r="B348" s="1">
        <v>45853.355543981481</v>
      </c>
      <c r="C348" s="1">
        <v>45853.371828703705</v>
      </c>
      <c r="D348" s="39" t="s">
        <v>2144</v>
      </c>
      <c r="E348" s="39" t="s">
        <v>2145</v>
      </c>
      <c r="F348" s="39" t="s">
        <v>2145</v>
      </c>
      <c r="G348">
        <v>4</v>
      </c>
      <c r="H348">
        <v>13</v>
      </c>
      <c r="I348" s="39" t="s">
        <v>25676</v>
      </c>
      <c r="J348" s="39" t="s">
        <v>29585</v>
      </c>
      <c r="K348" s="39" t="s">
        <v>29586</v>
      </c>
      <c r="L348" s="39" t="s">
        <v>29587</v>
      </c>
      <c r="M348" s="39" t="s">
        <v>29588</v>
      </c>
      <c r="N348" s="39" t="s">
        <v>25809</v>
      </c>
      <c r="O348" s="39" t="s">
        <v>29589</v>
      </c>
      <c r="P348" s="39" t="s">
        <v>29590</v>
      </c>
      <c r="Q348" s="39" t="s">
        <v>29591</v>
      </c>
      <c r="R348" s="39" t="s">
        <v>29592</v>
      </c>
      <c r="S348" s="39" t="s">
        <v>29593</v>
      </c>
      <c r="T348" s="39" t="s">
        <v>29594</v>
      </c>
      <c r="U348" s="39" t="s">
        <v>29595</v>
      </c>
      <c r="V348" s="39" t="s">
        <v>26135</v>
      </c>
      <c r="W348" s="39" t="s">
        <v>29596</v>
      </c>
      <c r="X348" s="39" t="s">
        <v>26052</v>
      </c>
      <c r="Y348" s="39" t="s">
        <v>29597</v>
      </c>
      <c r="Z348" s="39" t="s">
        <v>29598</v>
      </c>
    </row>
    <row r="349" spans="1:26" x14ac:dyDescent="0.3">
      <c r="A349">
        <v>348</v>
      </c>
      <c r="B349" s="1">
        <v>45853.710648148146</v>
      </c>
      <c r="C349" s="1">
        <v>45853.71947916667</v>
      </c>
      <c r="D349" s="39" t="s">
        <v>3096</v>
      </c>
      <c r="E349" s="39" t="s">
        <v>3097</v>
      </c>
      <c r="F349" s="39" t="s">
        <v>3098</v>
      </c>
      <c r="G349">
        <v>3</v>
      </c>
      <c r="H349">
        <v>31</v>
      </c>
      <c r="I349" s="39" t="s">
        <v>29599</v>
      </c>
      <c r="J349" s="39" t="s">
        <v>29600</v>
      </c>
      <c r="K349" s="39" t="s">
        <v>29601</v>
      </c>
      <c r="L349" s="39" t="s">
        <v>29602</v>
      </c>
      <c r="M349" s="39" t="s">
        <v>29603</v>
      </c>
      <c r="N349" s="39" t="s">
        <v>25979</v>
      </c>
      <c r="O349" s="39" t="s">
        <v>26520</v>
      </c>
      <c r="P349" s="39" t="s">
        <v>27369</v>
      </c>
      <c r="Q349" s="39" t="s">
        <v>29604</v>
      </c>
      <c r="R349" s="39" t="s">
        <v>28076</v>
      </c>
      <c r="S349" s="39" t="s">
        <v>28332</v>
      </c>
      <c r="T349" s="39" t="s">
        <v>29605</v>
      </c>
      <c r="U349" s="39" t="s">
        <v>14233</v>
      </c>
      <c r="V349" s="39" t="s">
        <v>26135</v>
      </c>
      <c r="W349" s="39" t="s">
        <v>29606</v>
      </c>
      <c r="X349" s="39" t="s">
        <v>26052</v>
      </c>
      <c r="Y349" s="39" t="s">
        <v>28334</v>
      </c>
      <c r="Z349" s="39" t="s">
        <v>29606</v>
      </c>
    </row>
    <row r="350" spans="1:26" x14ac:dyDescent="0.3">
      <c r="A350">
        <v>349</v>
      </c>
      <c r="B350" s="1">
        <v>45853.897870370369</v>
      </c>
      <c r="C350" s="1">
        <v>45853.902986111112</v>
      </c>
      <c r="D350" s="39" t="s">
        <v>4345</v>
      </c>
      <c r="E350" s="39" t="s">
        <v>4346</v>
      </c>
      <c r="F350" s="39" t="s">
        <v>4346</v>
      </c>
      <c r="G350">
        <v>7</v>
      </c>
      <c r="H350">
        <v>10</v>
      </c>
      <c r="I350" s="39" t="s">
        <v>29607</v>
      </c>
      <c r="J350" s="39" t="s">
        <v>29608</v>
      </c>
      <c r="K350" s="39" t="s">
        <v>29609</v>
      </c>
      <c r="L350" s="39" t="s">
        <v>29610</v>
      </c>
      <c r="M350" s="39" t="s">
        <v>29611</v>
      </c>
      <c r="N350" s="39" t="s">
        <v>25835</v>
      </c>
      <c r="O350" s="39" t="s">
        <v>29612</v>
      </c>
      <c r="P350" s="39" t="s">
        <v>29613</v>
      </c>
      <c r="Q350" s="39" t="s">
        <v>29614</v>
      </c>
      <c r="R350" s="39" t="s">
        <v>29615</v>
      </c>
      <c r="S350" s="39" t="s">
        <v>29616</v>
      </c>
      <c r="T350" s="39" t="s">
        <v>29617</v>
      </c>
      <c r="U350" s="39" t="s">
        <v>29618</v>
      </c>
      <c r="V350" s="39" t="s">
        <v>26135</v>
      </c>
      <c r="W350" s="39" t="s">
        <v>28154</v>
      </c>
      <c r="X350" s="39" t="s">
        <v>27278</v>
      </c>
      <c r="Y350" s="39" t="s">
        <v>29619</v>
      </c>
      <c r="Z350" s="39" t="s">
        <v>29620</v>
      </c>
    </row>
    <row r="351" spans="1:26" x14ac:dyDescent="0.3">
      <c r="A351">
        <v>350</v>
      </c>
      <c r="B351" s="1">
        <v>45854.544062499997</v>
      </c>
      <c r="C351" s="1">
        <v>45854.544108796297</v>
      </c>
      <c r="D351" s="39" t="s">
        <v>1230</v>
      </c>
      <c r="E351" s="39" t="s">
        <v>1231</v>
      </c>
      <c r="F351" s="39" t="s">
        <v>29621</v>
      </c>
      <c r="G351">
        <v>1</v>
      </c>
      <c r="H351">
        <v>8</v>
      </c>
      <c r="I351" s="39" t="s">
        <v>26570</v>
      </c>
      <c r="J351" s="39" t="s">
        <v>29622</v>
      </c>
      <c r="K351" s="39" t="s">
        <v>29623</v>
      </c>
      <c r="L351" s="39" t="s">
        <v>29260</v>
      </c>
      <c r="M351" s="39" t="s">
        <v>29624</v>
      </c>
      <c r="N351" s="39" t="s">
        <v>27044</v>
      </c>
      <c r="O351" s="39" t="s">
        <v>29625</v>
      </c>
      <c r="P351" s="39" t="s">
        <v>29477</v>
      </c>
      <c r="Q351" s="39" t="s">
        <v>29626</v>
      </c>
      <c r="R351" s="39" t="s">
        <v>314</v>
      </c>
      <c r="S351" s="39" t="s">
        <v>27686</v>
      </c>
      <c r="T351" s="39" t="s">
        <v>29627</v>
      </c>
      <c r="U351" s="39" t="s">
        <v>25761</v>
      </c>
      <c r="V351" s="39" t="s">
        <v>26812</v>
      </c>
      <c r="W351" s="39" t="s">
        <v>25840</v>
      </c>
      <c r="X351" s="39" t="s">
        <v>27010</v>
      </c>
      <c r="Y351" s="39" t="s">
        <v>27598</v>
      </c>
      <c r="Z351" s="39" t="s">
        <v>29628</v>
      </c>
    </row>
    <row r="352" spans="1:26" x14ac:dyDescent="0.3">
      <c r="A352">
        <v>351</v>
      </c>
      <c r="B352" s="1">
        <v>45854.767384259256</v>
      </c>
      <c r="C352" s="1">
        <v>45854.773935185185</v>
      </c>
      <c r="D352" s="39" t="s">
        <v>4406</v>
      </c>
      <c r="E352" s="39" t="s">
        <v>4407</v>
      </c>
      <c r="F352" s="39" t="s">
        <v>4408</v>
      </c>
      <c r="G352">
        <v>7</v>
      </c>
      <c r="H352">
        <v>8</v>
      </c>
      <c r="I352" s="39" t="s">
        <v>29629</v>
      </c>
      <c r="J352" s="39" t="s">
        <v>29630</v>
      </c>
      <c r="K352" s="39" t="s">
        <v>29631</v>
      </c>
      <c r="L352" s="39" t="s">
        <v>29632</v>
      </c>
      <c r="M352" s="39" t="s">
        <v>29633</v>
      </c>
      <c r="N352" s="39" t="s">
        <v>29634</v>
      </c>
      <c r="O352" s="39" t="s">
        <v>29635</v>
      </c>
      <c r="P352" s="39" t="s">
        <v>29636</v>
      </c>
      <c r="Q352" s="39" t="s">
        <v>29637</v>
      </c>
      <c r="R352" s="39" t="s">
        <v>29638</v>
      </c>
      <c r="S352" s="39" t="s">
        <v>29639</v>
      </c>
      <c r="T352" s="39" t="s">
        <v>29640</v>
      </c>
      <c r="U352" s="39" t="s">
        <v>29641</v>
      </c>
      <c r="V352" s="39" t="s">
        <v>26135</v>
      </c>
      <c r="W352" s="39" t="s">
        <v>29642</v>
      </c>
      <c r="X352" s="39" t="s">
        <v>27984</v>
      </c>
      <c r="Y352" s="39" t="s">
        <v>29643</v>
      </c>
      <c r="Z352" s="39" t="s">
        <v>29644</v>
      </c>
    </row>
    <row r="353" spans="1:26" x14ac:dyDescent="0.3">
      <c r="A353">
        <v>352</v>
      </c>
      <c r="B353" s="1">
        <v>45854.774675925924</v>
      </c>
      <c r="C353" s="1">
        <v>45854.774710648147</v>
      </c>
      <c r="D353" s="39" t="s">
        <v>3987</v>
      </c>
      <c r="E353" s="39" t="s">
        <v>3988</v>
      </c>
      <c r="F353" s="39" t="s">
        <v>3988</v>
      </c>
      <c r="G353">
        <v>6</v>
      </c>
      <c r="H353">
        <v>13</v>
      </c>
      <c r="I353" s="39" t="s">
        <v>20712</v>
      </c>
      <c r="J353" s="39" t="s">
        <v>29645</v>
      </c>
      <c r="K353" s="39" t="s">
        <v>29646</v>
      </c>
      <c r="L353" s="39" t="s">
        <v>29647</v>
      </c>
      <c r="M353" s="39" t="s">
        <v>29648</v>
      </c>
      <c r="N353" s="39" t="s">
        <v>26030</v>
      </c>
      <c r="O353" s="39" t="s">
        <v>29649</v>
      </c>
      <c r="P353" s="39" t="s">
        <v>29650</v>
      </c>
      <c r="Q353" s="39" t="s">
        <v>29651</v>
      </c>
      <c r="R353" s="39" t="s">
        <v>29652</v>
      </c>
      <c r="S353" s="39" t="s">
        <v>29653</v>
      </c>
      <c r="T353" s="39" t="s">
        <v>28873</v>
      </c>
      <c r="U353" s="39" t="s">
        <v>14233</v>
      </c>
      <c r="V353" s="39" t="s">
        <v>26135</v>
      </c>
      <c r="W353" s="39" t="s">
        <v>29654</v>
      </c>
      <c r="X353" s="39" t="s">
        <v>26052</v>
      </c>
      <c r="Y353" s="39" t="s">
        <v>29655</v>
      </c>
      <c r="Z353" s="39" t="s">
        <v>29654</v>
      </c>
    </row>
    <row r="354" spans="1:26" x14ac:dyDescent="0.3">
      <c r="A354">
        <v>353</v>
      </c>
      <c r="B354" s="1">
        <v>45854.773414351854</v>
      </c>
      <c r="C354" s="1">
        <v>45854.782233796293</v>
      </c>
      <c r="D354" s="39" t="s">
        <v>3520</v>
      </c>
      <c r="E354" s="39" t="s">
        <v>3521</v>
      </c>
      <c r="F354" s="39" t="s">
        <v>3521</v>
      </c>
      <c r="G354">
        <v>8</v>
      </c>
      <c r="H354">
        <v>6</v>
      </c>
      <c r="I354" s="39" t="s">
        <v>20741</v>
      </c>
      <c r="J354" s="39" t="s">
        <v>29656</v>
      </c>
      <c r="K354" s="39" t="s">
        <v>29657</v>
      </c>
      <c r="L354" s="39" t="s">
        <v>29658</v>
      </c>
      <c r="M354" s="39" t="s">
        <v>29659</v>
      </c>
      <c r="N354" s="39" t="s">
        <v>25979</v>
      </c>
      <c r="O354" s="39" t="s">
        <v>29660</v>
      </c>
      <c r="P354" s="39" t="s">
        <v>29661</v>
      </c>
      <c r="Q354" s="39" t="s">
        <v>29662</v>
      </c>
      <c r="R354" s="39" t="s">
        <v>29663</v>
      </c>
      <c r="S354" s="39" t="s">
        <v>29664</v>
      </c>
      <c r="T354" s="39" t="s">
        <v>29665</v>
      </c>
      <c r="U354" s="39" t="s">
        <v>29666</v>
      </c>
      <c r="V354" s="39" t="s">
        <v>27086</v>
      </c>
      <c r="W354" s="39" t="s">
        <v>29667</v>
      </c>
      <c r="X354" s="39" t="s">
        <v>27360</v>
      </c>
      <c r="Y354" s="39" t="s">
        <v>29668</v>
      </c>
      <c r="Z354" s="39" t="s">
        <v>29669</v>
      </c>
    </row>
    <row r="355" spans="1:26" x14ac:dyDescent="0.3">
      <c r="A355">
        <v>354</v>
      </c>
      <c r="B355" s="1">
        <v>45854.793078703704</v>
      </c>
      <c r="C355" s="1">
        <v>45854.79314814815</v>
      </c>
      <c r="D355" s="39" t="s">
        <v>4614</v>
      </c>
      <c r="E355" s="39" t="s">
        <v>4615</v>
      </c>
      <c r="F355" s="39" t="s">
        <v>4616</v>
      </c>
      <c r="G355">
        <v>14</v>
      </c>
      <c r="H355">
        <v>12</v>
      </c>
      <c r="I355" s="39" t="s">
        <v>25676</v>
      </c>
      <c r="J355" s="39" t="s">
        <v>29670</v>
      </c>
      <c r="K355" s="39" t="s">
        <v>29671</v>
      </c>
      <c r="L355" s="39" t="s">
        <v>29672</v>
      </c>
      <c r="M355" s="39" t="s">
        <v>29673</v>
      </c>
      <c r="N355" s="39" t="s">
        <v>26059</v>
      </c>
      <c r="O355" s="39" t="s">
        <v>26494</v>
      </c>
      <c r="P355" s="39" t="s">
        <v>29674</v>
      </c>
      <c r="Q355" s="39" t="s">
        <v>29675</v>
      </c>
      <c r="R355" s="39" t="s">
        <v>29676</v>
      </c>
      <c r="S355" s="39" t="s">
        <v>29677</v>
      </c>
      <c r="T355" s="39" t="s">
        <v>29678</v>
      </c>
      <c r="U355" s="39" t="s">
        <v>29679</v>
      </c>
      <c r="V355" s="39" t="s">
        <v>27620</v>
      </c>
      <c r="W355" s="39" t="s">
        <v>29680</v>
      </c>
      <c r="X355" s="39" t="s">
        <v>27220</v>
      </c>
      <c r="Y355" s="39" t="s">
        <v>29681</v>
      </c>
      <c r="Z355" s="39" t="s">
        <v>29680</v>
      </c>
    </row>
    <row r="356" spans="1:26" x14ac:dyDescent="0.3">
      <c r="A356">
        <v>355</v>
      </c>
      <c r="B356" s="1">
        <v>45854.967557870368</v>
      </c>
      <c r="C356" s="1">
        <v>45854.974629629629</v>
      </c>
      <c r="D356" s="39" t="s">
        <v>4065</v>
      </c>
      <c r="E356" s="39" t="s">
        <v>4066</v>
      </c>
      <c r="F356" s="39" t="s">
        <v>4066</v>
      </c>
      <c r="G356">
        <v>6</v>
      </c>
      <c r="H356">
        <v>22</v>
      </c>
      <c r="I356" s="39" t="s">
        <v>29682</v>
      </c>
      <c r="J356" s="39" t="s">
        <v>29683</v>
      </c>
      <c r="K356" s="39" t="s">
        <v>26654</v>
      </c>
      <c r="L356" s="39" t="s">
        <v>29684</v>
      </c>
      <c r="M356" s="39" t="s">
        <v>29685</v>
      </c>
      <c r="N356" s="39" t="s">
        <v>29686</v>
      </c>
      <c r="O356" s="39" t="s">
        <v>29687</v>
      </c>
      <c r="P356" s="39" t="s">
        <v>29688</v>
      </c>
      <c r="Q356" s="39" t="s">
        <v>26659</v>
      </c>
      <c r="R356" s="39" t="s">
        <v>21021</v>
      </c>
      <c r="S356" s="39" t="s">
        <v>29689</v>
      </c>
      <c r="T356" s="39" t="s">
        <v>26660</v>
      </c>
      <c r="U356" s="39" t="s">
        <v>14233</v>
      </c>
      <c r="V356" s="39" t="s">
        <v>27086</v>
      </c>
      <c r="W356" s="39" t="s">
        <v>29690</v>
      </c>
      <c r="X356" s="39" t="s">
        <v>26052</v>
      </c>
      <c r="Y356" s="39" t="s">
        <v>29691</v>
      </c>
      <c r="Z356" s="39" t="s">
        <v>29692</v>
      </c>
    </row>
    <row r="357" spans="1:26" x14ac:dyDescent="0.3">
      <c r="A357">
        <v>356</v>
      </c>
      <c r="B357" s="1">
        <v>45855.394803240742</v>
      </c>
      <c r="C357" s="1">
        <v>45855.399212962962</v>
      </c>
      <c r="D357" s="39" t="s">
        <v>316</v>
      </c>
      <c r="E357" s="39" t="s">
        <v>317</v>
      </c>
      <c r="F357" s="39" t="s">
        <v>317</v>
      </c>
      <c r="G357">
        <v>11</v>
      </c>
      <c r="H357">
        <v>29</v>
      </c>
      <c r="I357" s="39" t="s">
        <v>29693</v>
      </c>
      <c r="J357" s="39" t="s">
        <v>29694</v>
      </c>
      <c r="K357" s="39" t="s">
        <v>29695</v>
      </c>
      <c r="L357" s="39" t="s">
        <v>29696</v>
      </c>
      <c r="M357" s="39" t="s">
        <v>29697</v>
      </c>
      <c r="N357" s="39" t="s">
        <v>29698</v>
      </c>
      <c r="O357" s="39" t="s">
        <v>29699</v>
      </c>
      <c r="P357" s="39" t="s">
        <v>29477</v>
      </c>
      <c r="Q357" s="39" t="s">
        <v>29700</v>
      </c>
      <c r="R357" s="39" t="s">
        <v>29701</v>
      </c>
      <c r="S357" s="39" t="s">
        <v>29702</v>
      </c>
      <c r="T357" s="39" t="s">
        <v>29703</v>
      </c>
      <c r="U357" s="39" t="s">
        <v>29704</v>
      </c>
      <c r="V357" s="39" t="s">
        <v>26135</v>
      </c>
      <c r="W357" s="39" t="s">
        <v>29705</v>
      </c>
      <c r="X357" s="39" t="s">
        <v>26052</v>
      </c>
      <c r="Y357" s="39" t="s">
        <v>29706</v>
      </c>
      <c r="Z357" s="39" t="s">
        <v>29707</v>
      </c>
    </row>
    <row r="358" spans="1:26" x14ac:dyDescent="0.3">
      <c r="A358">
        <v>357</v>
      </c>
      <c r="B358" s="1">
        <v>45855.610324074078</v>
      </c>
      <c r="C358" s="1">
        <v>45855.629120370373</v>
      </c>
      <c r="D358" s="39" t="s">
        <v>3107</v>
      </c>
      <c r="E358" s="39" t="s">
        <v>3108</v>
      </c>
      <c r="F358" s="39" t="s">
        <v>3108</v>
      </c>
      <c r="G358">
        <v>3</v>
      </c>
      <c r="H358">
        <v>2</v>
      </c>
      <c r="I358" s="39" t="s">
        <v>25676</v>
      </c>
      <c r="J358" s="39" t="s">
        <v>29708</v>
      </c>
      <c r="K358" s="39" t="s">
        <v>29709</v>
      </c>
      <c r="L358" s="39" t="s">
        <v>29710</v>
      </c>
      <c r="M358" s="39" t="s">
        <v>29711</v>
      </c>
      <c r="N358" s="39" t="s">
        <v>25644</v>
      </c>
      <c r="O358" s="39" t="s">
        <v>29712</v>
      </c>
      <c r="P358" s="39" t="s">
        <v>29713</v>
      </c>
      <c r="Q358" s="39" t="s">
        <v>29700</v>
      </c>
      <c r="R358" s="39" t="s">
        <v>25676</v>
      </c>
      <c r="S358" s="39" t="s">
        <v>27907</v>
      </c>
      <c r="T358" s="39" t="s">
        <v>20865</v>
      </c>
      <c r="U358" s="39" t="s">
        <v>14233</v>
      </c>
      <c r="V358" s="39" t="s">
        <v>26827</v>
      </c>
      <c r="W358" s="39" t="s">
        <v>29714</v>
      </c>
      <c r="X358" s="39" t="s">
        <v>28780</v>
      </c>
      <c r="Y358" s="39" t="s">
        <v>29715</v>
      </c>
      <c r="Z358" s="39" t="s">
        <v>29714</v>
      </c>
    </row>
    <row r="359" spans="1:26" x14ac:dyDescent="0.3">
      <c r="A359">
        <v>358</v>
      </c>
      <c r="B359" s="1">
        <v>45856.212291666663</v>
      </c>
      <c r="C359" s="1">
        <v>45856.224548611113</v>
      </c>
      <c r="D359" s="39" t="s">
        <v>3551</v>
      </c>
      <c r="E359" s="39" t="s">
        <v>3552</v>
      </c>
      <c r="F359" s="39" t="s">
        <v>3552</v>
      </c>
      <c r="G359">
        <v>8</v>
      </c>
      <c r="H359">
        <v>39</v>
      </c>
      <c r="I359" s="39" t="s">
        <v>20845</v>
      </c>
      <c r="J359" s="39" t="s">
        <v>22096</v>
      </c>
      <c r="K359" s="39" t="s">
        <v>29716</v>
      </c>
      <c r="L359" s="39" t="s">
        <v>29717</v>
      </c>
      <c r="M359" s="39" t="s">
        <v>29718</v>
      </c>
      <c r="N359" s="39" t="s">
        <v>29719</v>
      </c>
      <c r="O359" s="39" t="s">
        <v>29720</v>
      </c>
      <c r="P359" s="39" t="s">
        <v>29721</v>
      </c>
      <c r="Q359" s="39" t="s">
        <v>29722</v>
      </c>
      <c r="R359" s="39" t="s">
        <v>26019</v>
      </c>
      <c r="S359" s="39" t="s">
        <v>26020</v>
      </c>
      <c r="T359" s="39" t="s">
        <v>29723</v>
      </c>
      <c r="U359" s="39" t="s">
        <v>26021</v>
      </c>
      <c r="V359" s="39" t="s">
        <v>26135</v>
      </c>
      <c r="W359" s="39" t="s">
        <v>29724</v>
      </c>
      <c r="X359" s="39" t="s">
        <v>26136</v>
      </c>
      <c r="Y359" s="39" t="s">
        <v>29725</v>
      </c>
      <c r="Z359" s="39" t="s">
        <v>29726</v>
      </c>
    </row>
    <row r="360" spans="1:26" x14ac:dyDescent="0.3">
      <c r="A360">
        <v>359</v>
      </c>
      <c r="B360" s="1">
        <v>45856.314108796294</v>
      </c>
      <c r="C360" s="1">
        <v>45856.318310185183</v>
      </c>
      <c r="D360" s="39" t="s">
        <v>1791</v>
      </c>
      <c r="E360" s="39" t="s">
        <v>1792</v>
      </c>
      <c r="F360" s="39" t="s">
        <v>1792</v>
      </c>
      <c r="G360">
        <v>13</v>
      </c>
      <c r="H360">
        <v>31</v>
      </c>
      <c r="I360" s="39" t="s">
        <v>29727</v>
      </c>
      <c r="J360" s="39" t="s">
        <v>29728</v>
      </c>
      <c r="K360" s="39" t="s">
        <v>29729</v>
      </c>
      <c r="L360" s="39" t="s">
        <v>29730</v>
      </c>
      <c r="M360" s="39" t="s">
        <v>29731</v>
      </c>
      <c r="N360" s="39" t="s">
        <v>29732</v>
      </c>
      <c r="O360" s="39" t="s">
        <v>29733</v>
      </c>
      <c r="P360" s="39" t="s">
        <v>29734</v>
      </c>
      <c r="Q360" s="39" t="s">
        <v>29735</v>
      </c>
      <c r="R360" s="39" t="s">
        <v>314</v>
      </c>
      <c r="S360" s="39" t="s">
        <v>20864</v>
      </c>
      <c r="T360" s="39" t="s">
        <v>29736</v>
      </c>
      <c r="U360" s="39" t="s">
        <v>14233</v>
      </c>
      <c r="V360" s="39" t="s">
        <v>26777</v>
      </c>
      <c r="W360" s="39" t="s">
        <v>29737</v>
      </c>
      <c r="X360" s="39" t="s">
        <v>26615</v>
      </c>
      <c r="Y360" s="39" t="s">
        <v>29738</v>
      </c>
      <c r="Z360" s="39" t="s">
        <v>29739</v>
      </c>
    </row>
    <row r="361" spans="1:26" x14ac:dyDescent="0.3">
      <c r="A361">
        <v>360</v>
      </c>
      <c r="B361" s="1">
        <v>45856.790324074071</v>
      </c>
      <c r="C361" s="1">
        <v>45856.804965277777</v>
      </c>
      <c r="D361" s="39" t="s">
        <v>343</v>
      </c>
      <c r="E361" s="39" t="s">
        <v>344</v>
      </c>
      <c r="F361" s="39" t="s">
        <v>344</v>
      </c>
      <c r="G361">
        <v>11</v>
      </c>
      <c r="H361">
        <v>35</v>
      </c>
      <c r="I361" s="39" t="s">
        <v>29740</v>
      </c>
      <c r="J361" s="39" t="s">
        <v>29741</v>
      </c>
      <c r="K361" s="39" t="s">
        <v>29742</v>
      </c>
      <c r="L361" s="39" t="s">
        <v>29743</v>
      </c>
      <c r="M361" s="39" t="s">
        <v>29744</v>
      </c>
      <c r="N361" s="39" t="s">
        <v>25754</v>
      </c>
      <c r="O361" s="39" t="s">
        <v>29745</v>
      </c>
      <c r="P361" s="39" t="s">
        <v>29746</v>
      </c>
      <c r="Q361" s="39" t="s">
        <v>29747</v>
      </c>
      <c r="R361" s="39" t="s">
        <v>29748</v>
      </c>
      <c r="S361" s="39" t="s">
        <v>29749</v>
      </c>
      <c r="T361" s="39" t="s">
        <v>29750</v>
      </c>
      <c r="U361" s="39" t="s">
        <v>29751</v>
      </c>
      <c r="V361" s="39" t="s">
        <v>26135</v>
      </c>
      <c r="W361" s="39" t="s">
        <v>29752</v>
      </c>
      <c r="X361" s="39" t="s">
        <v>26052</v>
      </c>
      <c r="Y361" s="39" t="s">
        <v>29753</v>
      </c>
      <c r="Z361" s="39" t="s">
        <v>29754</v>
      </c>
    </row>
    <row r="362" spans="1:26" x14ac:dyDescent="0.3">
      <c r="A362">
        <v>361</v>
      </c>
      <c r="B362" s="1">
        <v>45857.580381944441</v>
      </c>
      <c r="C362" s="1">
        <v>45857.593761574077</v>
      </c>
      <c r="D362" s="39" t="s">
        <v>1388</v>
      </c>
      <c r="E362" s="39" t="s">
        <v>1389</v>
      </c>
      <c r="F362" s="39" t="s">
        <v>1389</v>
      </c>
      <c r="G362">
        <v>1</v>
      </c>
      <c r="H362">
        <v>29</v>
      </c>
      <c r="I362" s="39" t="s">
        <v>25676</v>
      </c>
      <c r="J362" s="39" t="s">
        <v>29755</v>
      </c>
      <c r="K362" s="39" t="s">
        <v>29756</v>
      </c>
      <c r="L362" s="39" t="s">
        <v>29757</v>
      </c>
      <c r="M362" s="39" t="s">
        <v>29758</v>
      </c>
      <c r="N362" s="39" t="s">
        <v>26059</v>
      </c>
      <c r="O362" s="39" t="s">
        <v>29759</v>
      </c>
      <c r="P362" s="39" t="s">
        <v>25939</v>
      </c>
      <c r="Q362" s="39" t="s">
        <v>29760</v>
      </c>
      <c r="R362" s="39" t="s">
        <v>26019</v>
      </c>
      <c r="S362" s="39" t="s">
        <v>26020</v>
      </c>
      <c r="T362" s="39" t="s">
        <v>29761</v>
      </c>
      <c r="U362" s="39" t="s">
        <v>29762</v>
      </c>
      <c r="V362" s="39" t="s">
        <v>26135</v>
      </c>
      <c r="W362" s="39" t="s">
        <v>29763</v>
      </c>
      <c r="X362" s="39" t="s">
        <v>26052</v>
      </c>
      <c r="Y362" s="39" t="s">
        <v>29764</v>
      </c>
      <c r="Z362" s="39" t="s">
        <v>29765</v>
      </c>
    </row>
    <row r="363" spans="1:26" x14ac:dyDescent="0.3">
      <c r="A363">
        <v>362</v>
      </c>
      <c r="B363" s="1">
        <v>45858.730393518519</v>
      </c>
      <c r="C363" s="1">
        <v>45858.74019675926</v>
      </c>
      <c r="D363" s="39" t="s">
        <v>4105</v>
      </c>
      <c r="E363" s="39" t="s">
        <v>4106</v>
      </c>
      <c r="F363" s="39" t="s">
        <v>4106</v>
      </c>
      <c r="G363">
        <v>6</v>
      </c>
      <c r="H363">
        <v>24</v>
      </c>
      <c r="I363" s="39" t="s">
        <v>29766</v>
      </c>
      <c r="J363" s="39" t="s">
        <v>26653</v>
      </c>
      <c r="K363" s="39" t="s">
        <v>26654</v>
      </c>
      <c r="L363" s="39" t="s">
        <v>29767</v>
      </c>
      <c r="M363" s="39" t="s">
        <v>26656</v>
      </c>
      <c r="N363" s="39" t="s">
        <v>25809</v>
      </c>
      <c r="O363" s="39" t="s">
        <v>26657</v>
      </c>
      <c r="P363" s="39" t="s">
        <v>29768</v>
      </c>
      <c r="Q363" s="39" t="s">
        <v>29769</v>
      </c>
      <c r="R363" s="39" t="s">
        <v>21021</v>
      </c>
      <c r="S363" s="39" t="s">
        <v>25788</v>
      </c>
      <c r="T363" s="39" t="s">
        <v>26660</v>
      </c>
      <c r="U363" s="39" t="s">
        <v>14233</v>
      </c>
      <c r="V363" s="39" t="s">
        <v>27086</v>
      </c>
      <c r="W363" s="39" t="s">
        <v>26726</v>
      </c>
      <c r="X363" s="39" t="s">
        <v>26052</v>
      </c>
      <c r="Y363" s="39" t="s">
        <v>26662</v>
      </c>
      <c r="Z363" s="39" t="s">
        <v>29770</v>
      </c>
    </row>
    <row r="364" spans="1:26" x14ac:dyDescent="0.3">
      <c r="A364">
        <v>363</v>
      </c>
      <c r="B364" s="1">
        <v>45859.861388888887</v>
      </c>
      <c r="C364" s="1">
        <v>45859.866782407407</v>
      </c>
      <c r="D364" s="39" t="s">
        <v>4100</v>
      </c>
      <c r="E364" s="39" t="s">
        <v>4101</v>
      </c>
      <c r="F364" s="39" t="s">
        <v>4101</v>
      </c>
      <c r="G364">
        <v>6</v>
      </c>
      <c r="H364">
        <v>25</v>
      </c>
      <c r="I364" s="39" t="s">
        <v>25676</v>
      </c>
      <c r="J364" s="39" t="s">
        <v>29771</v>
      </c>
      <c r="K364" s="39" t="s">
        <v>29772</v>
      </c>
      <c r="L364" s="39" t="s">
        <v>29773</v>
      </c>
      <c r="M364" s="39" t="s">
        <v>29774</v>
      </c>
      <c r="N364" s="39" t="s">
        <v>27017</v>
      </c>
      <c r="O364" s="39" t="s">
        <v>29775</v>
      </c>
      <c r="P364" s="39" t="s">
        <v>29776</v>
      </c>
      <c r="Q364" s="39" t="s">
        <v>29777</v>
      </c>
      <c r="R364" s="39" t="s">
        <v>21021</v>
      </c>
      <c r="S364" s="39" t="s">
        <v>25788</v>
      </c>
      <c r="T364" s="39" t="s">
        <v>29778</v>
      </c>
      <c r="U364" s="39" t="s">
        <v>14233</v>
      </c>
      <c r="V364" s="39" t="s">
        <v>27086</v>
      </c>
      <c r="W364" s="39" t="s">
        <v>29779</v>
      </c>
      <c r="X364" s="39" t="s">
        <v>26052</v>
      </c>
      <c r="Y364" s="39" t="s">
        <v>29780</v>
      </c>
      <c r="Z364" s="39" t="s">
        <v>29781</v>
      </c>
    </row>
    <row r="365" spans="1:26" x14ac:dyDescent="0.3">
      <c r="A365">
        <v>364</v>
      </c>
      <c r="B365" s="1">
        <v>45860.376203703701</v>
      </c>
      <c r="C365" s="1">
        <v>45860.3828125</v>
      </c>
      <c r="D365" s="39" t="s">
        <v>3501</v>
      </c>
      <c r="E365" s="39" t="s">
        <v>3502</v>
      </c>
      <c r="F365" s="39" t="s">
        <v>3502</v>
      </c>
      <c r="G365">
        <v>8</v>
      </c>
      <c r="H365">
        <v>8</v>
      </c>
      <c r="I365" s="39" t="s">
        <v>29782</v>
      </c>
      <c r="J365" s="39" t="s">
        <v>29771</v>
      </c>
      <c r="K365" s="39" t="s">
        <v>29783</v>
      </c>
      <c r="L365" s="39" t="s">
        <v>29773</v>
      </c>
      <c r="M365" s="39" t="s">
        <v>29784</v>
      </c>
      <c r="N365" s="39" t="s">
        <v>26319</v>
      </c>
      <c r="O365" s="39" t="s">
        <v>29775</v>
      </c>
      <c r="P365" s="39" t="s">
        <v>25939</v>
      </c>
      <c r="Q365" s="39" t="s">
        <v>29785</v>
      </c>
      <c r="R365" s="39" t="s">
        <v>314</v>
      </c>
      <c r="S365" s="39" t="s">
        <v>20593</v>
      </c>
      <c r="T365" s="39" t="s">
        <v>29786</v>
      </c>
      <c r="U365" s="39" t="s">
        <v>14233</v>
      </c>
      <c r="V365" s="39" t="s">
        <v>26777</v>
      </c>
      <c r="W365" s="39" t="s">
        <v>29787</v>
      </c>
      <c r="X365" s="39" t="s">
        <v>26615</v>
      </c>
      <c r="Y365" s="39" t="s">
        <v>29788</v>
      </c>
      <c r="Z365" s="39" t="s">
        <v>29789</v>
      </c>
    </row>
    <row r="366" spans="1:26" x14ac:dyDescent="0.3">
      <c r="A366">
        <v>365</v>
      </c>
      <c r="B366" s="1">
        <v>45860.621921296297</v>
      </c>
      <c r="C366" s="1">
        <v>45860.622002314813</v>
      </c>
      <c r="D366" s="39" t="s">
        <v>384</v>
      </c>
      <c r="E366" s="39" t="s">
        <v>385</v>
      </c>
      <c r="F366" s="39" t="s">
        <v>386</v>
      </c>
      <c r="G366">
        <v>11</v>
      </c>
      <c r="H366">
        <v>34</v>
      </c>
      <c r="I366" s="39" t="s">
        <v>29790</v>
      </c>
      <c r="J366" s="39" t="s">
        <v>29791</v>
      </c>
      <c r="K366" s="39" t="s">
        <v>29792</v>
      </c>
      <c r="L366" s="39" t="s">
        <v>29793</v>
      </c>
      <c r="M366" s="39" t="s">
        <v>29794</v>
      </c>
      <c r="N366" s="39" t="s">
        <v>29795</v>
      </c>
      <c r="O366" s="39" t="s">
        <v>29796</v>
      </c>
      <c r="P366" s="39" t="s">
        <v>29797</v>
      </c>
      <c r="Q366" s="39" t="s">
        <v>29798</v>
      </c>
      <c r="R366" s="39" t="s">
        <v>29799</v>
      </c>
      <c r="S366" s="39" t="s">
        <v>29800</v>
      </c>
      <c r="T366" s="39" t="s">
        <v>29801</v>
      </c>
      <c r="U366" s="39" t="s">
        <v>29802</v>
      </c>
      <c r="V366" s="39" t="s">
        <v>26135</v>
      </c>
      <c r="W366" s="39" t="s">
        <v>29803</v>
      </c>
      <c r="X366" s="39" t="s">
        <v>26841</v>
      </c>
      <c r="Y366" s="39" t="s">
        <v>29804</v>
      </c>
      <c r="Z366" s="39" t="s">
        <v>29805</v>
      </c>
    </row>
    <row r="367" spans="1:26" x14ac:dyDescent="0.3">
      <c r="A367">
        <v>366</v>
      </c>
      <c r="B367" s="1">
        <v>45860.622141203705</v>
      </c>
      <c r="C367" s="1">
        <v>45860.622175925928</v>
      </c>
      <c r="D367" s="39" t="s">
        <v>422</v>
      </c>
      <c r="E367" s="39" t="s">
        <v>423</v>
      </c>
      <c r="F367" s="39" t="s">
        <v>424</v>
      </c>
      <c r="G367">
        <v>11</v>
      </c>
      <c r="H367">
        <v>37</v>
      </c>
      <c r="I367" s="39" t="s">
        <v>29790</v>
      </c>
      <c r="J367" s="39" t="s">
        <v>29791</v>
      </c>
      <c r="K367" s="39" t="s">
        <v>29792</v>
      </c>
      <c r="L367" s="39" t="s">
        <v>29793</v>
      </c>
      <c r="M367" s="39" t="s">
        <v>29794</v>
      </c>
      <c r="N367" s="39" t="s">
        <v>29806</v>
      </c>
      <c r="O367" s="39" t="s">
        <v>29796</v>
      </c>
      <c r="P367" s="39" t="s">
        <v>29807</v>
      </c>
      <c r="Q367" s="39" t="s">
        <v>29798</v>
      </c>
      <c r="R367" s="39" t="s">
        <v>29808</v>
      </c>
      <c r="S367" s="39" t="s">
        <v>29800</v>
      </c>
      <c r="T367" s="39" t="s">
        <v>29801</v>
      </c>
      <c r="U367" s="39" t="s">
        <v>29809</v>
      </c>
      <c r="V367" s="39" t="s">
        <v>26135</v>
      </c>
      <c r="W367" s="39" t="s">
        <v>29803</v>
      </c>
      <c r="X367" s="39" t="s">
        <v>26841</v>
      </c>
      <c r="Y367" s="39" t="s">
        <v>29804</v>
      </c>
      <c r="Z367" s="39" t="s">
        <v>29805</v>
      </c>
    </row>
    <row r="368" spans="1:26" x14ac:dyDescent="0.3">
      <c r="A368">
        <v>367</v>
      </c>
      <c r="B368" s="1">
        <v>45860.809652777774</v>
      </c>
      <c r="C368" s="1">
        <v>45860.832777777781</v>
      </c>
      <c r="D368" s="39" t="s">
        <v>7180</v>
      </c>
      <c r="E368" s="39" t="s">
        <v>7181</v>
      </c>
      <c r="F368" s="39" t="s">
        <v>7182</v>
      </c>
      <c r="G368">
        <v>14</v>
      </c>
      <c r="H368">
        <v>37</v>
      </c>
      <c r="I368" s="39" t="s">
        <v>29810</v>
      </c>
      <c r="J368" s="39" t="s">
        <v>29811</v>
      </c>
      <c r="K368" s="39" t="s">
        <v>29812</v>
      </c>
      <c r="L368" s="39" t="s">
        <v>29813</v>
      </c>
      <c r="M368" s="39" t="s">
        <v>29814</v>
      </c>
      <c r="N368" s="39" t="s">
        <v>25809</v>
      </c>
      <c r="O368" s="39" t="s">
        <v>29815</v>
      </c>
      <c r="P368" s="39" t="s">
        <v>29776</v>
      </c>
      <c r="Q368" s="39" t="s">
        <v>29816</v>
      </c>
      <c r="R368" s="39" t="s">
        <v>29817</v>
      </c>
      <c r="S368" s="39" t="s">
        <v>29818</v>
      </c>
      <c r="T368" s="39" t="s">
        <v>29819</v>
      </c>
      <c r="U368" s="39" t="s">
        <v>29820</v>
      </c>
      <c r="V368" s="39" t="s">
        <v>27086</v>
      </c>
      <c r="W368" s="39" t="s">
        <v>29821</v>
      </c>
      <c r="X368" s="39" t="s">
        <v>28345</v>
      </c>
      <c r="Y368" s="39" t="s">
        <v>29822</v>
      </c>
      <c r="Z368" s="39" t="s">
        <v>29823</v>
      </c>
    </row>
    <row r="369" spans="1:26" x14ac:dyDescent="0.3">
      <c r="A369">
        <v>368</v>
      </c>
      <c r="B369" s="1">
        <v>45861.063668981478</v>
      </c>
      <c r="C369" s="1">
        <v>45861.073148148149</v>
      </c>
      <c r="D369" s="39" t="s">
        <v>3669</v>
      </c>
      <c r="E369" s="39" t="s">
        <v>3670</v>
      </c>
      <c r="F369" s="39" t="s">
        <v>3670</v>
      </c>
      <c r="G369">
        <v>8</v>
      </c>
      <c r="H369">
        <v>35</v>
      </c>
      <c r="I369" s="39" t="s">
        <v>314</v>
      </c>
      <c r="J369" s="39" t="s">
        <v>26338</v>
      </c>
      <c r="K369" s="39" t="s">
        <v>29316</v>
      </c>
      <c r="L369" s="39" t="s">
        <v>29824</v>
      </c>
      <c r="M369" s="39" t="s">
        <v>29825</v>
      </c>
      <c r="N369" s="39" t="s">
        <v>25835</v>
      </c>
      <c r="O369" s="39" t="s">
        <v>29826</v>
      </c>
      <c r="P369" s="39" t="s">
        <v>27649</v>
      </c>
      <c r="Q369" s="39" t="s">
        <v>29827</v>
      </c>
      <c r="R369" s="39" t="s">
        <v>22096</v>
      </c>
      <c r="S369" s="39" t="s">
        <v>29828</v>
      </c>
      <c r="T369" s="39" t="s">
        <v>26776</v>
      </c>
      <c r="U369" s="39" t="s">
        <v>29829</v>
      </c>
      <c r="V369" s="39" t="s">
        <v>27086</v>
      </c>
      <c r="W369" s="39" t="s">
        <v>29830</v>
      </c>
      <c r="X369" s="39" t="s">
        <v>26841</v>
      </c>
      <c r="Y369" s="39" t="s">
        <v>29831</v>
      </c>
      <c r="Z369" s="39" t="s">
        <v>29832</v>
      </c>
    </row>
    <row r="370" spans="1:26" x14ac:dyDescent="0.3">
      <c r="A370">
        <v>369</v>
      </c>
      <c r="B370" s="1">
        <v>45862.917708333334</v>
      </c>
      <c r="C370" s="1">
        <v>45862.928090277775</v>
      </c>
      <c r="D370" s="39" t="s">
        <v>1585</v>
      </c>
      <c r="E370" s="39" t="s">
        <v>1586</v>
      </c>
      <c r="F370" s="39" t="s">
        <v>1586</v>
      </c>
      <c r="G370">
        <v>13</v>
      </c>
      <c r="H370">
        <v>22</v>
      </c>
      <c r="I370" s="39" t="s">
        <v>29833</v>
      </c>
      <c r="J370" s="39" t="s">
        <v>29834</v>
      </c>
      <c r="K370" s="39" t="s">
        <v>29835</v>
      </c>
      <c r="L370" s="39" t="s">
        <v>29836</v>
      </c>
      <c r="M370" s="39" t="s">
        <v>29837</v>
      </c>
      <c r="N370" s="39" t="s">
        <v>29114</v>
      </c>
      <c r="O370" s="39" t="s">
        <v>29838</v>
      </c>
      <c r="P370" s="39" t="s">
        <v>29839</v>
      </c>
      <c r="Q370" s="39" t="s">
        <v>29840</v>
      </c>
      <c r="R370" s="39" t="s">
        <v>29841</v>
      </c>
      <c r="S370" s="39" t="s">
        <v>29842</v>
      </c>
      <c r="T370" s="39" t="s">
        <v>29843</v>
      </c>
      <c r="U370" s="39" t="s">
        <v>29844</v>
      </c>
      <c r="V370" s="39" t="s">
        <v>27086</v>
      </c>
      <c r="W370" s="39" t="s">
        <v>29845</v>
      </c>
      <c r="X370" s="39" t="s">
        <v>26052</v>
      </c>
      <c r="Y370" s="39" t="s">
        <v>29846</v>
      </c>
      <c r="Z370" s="39" t="s">
        <v>29845</v>
      </c>
    </row>
    <row r="371" spans="1:26" x14ac:dyDescent="0.3">
      <c r="A371">
        <v>370</v>
      </c>
      <c r="B371" s="1">
        <v>45863.366435185184</v>
      </c>
      <c r="C371" s="1">
        <v>45863.373483796298</v>
      </c>
      <c r="D371" s="39" t="s">
        <v>3838</v>
      </c>
      <c r="E371" s="39" t="s">
        <v>3839</v>
      </c>
      <c r="F371" s="39" t="s">
        <v>3839</v>
      </c>
      <c r="G371">
        <v>9</v>
      </c>
      <c r="H371">
        <v>25</v>
      </c>
      <c r="I371" s="39" t="s">
        <v>29847</v>
      </c>
      <c r="J371" s="39" t="s">
        <v>29848</v>
      </c>
      <c r="K371" s="39" t="s">
        <v>26654</v>
      </c>
      <c r="L371" s="39" t="s">
        <v>29849</v>
      </c>
      <c r="M371" s="39" t="s">
        <v>26656</v>
      </c>
      <c r="N371" s="39" t="s">
        <v>25809</v>
      </c>
      <c r="O371" s="39" t="s">
        <v>29850</v>
      </c>
      <c r="P371" s="39" t="s">
        <v>26658</v>
      </c>
      <c r="Q371" s="39" t="s">
        <v>29851</v>
      </c>
      <c r="R371" s="39" t="s">
        <v>29852</v>
      </c>
      <c r="S371" s="39" t="s">
        <v>29853</v>
      </c>
      <c r="T371" s="39" t="s">
        <v>29854</v>
      </c>
      <c r="U371" s="39" t="s">
        <v>14233</v>
      </c>
      <c r="V371" s="39" t="s">
        <v>27086</v>
      </c>
      <c r="W371" s="39" t="s">
        <v>29855</v>
      </c>
      <c r="X371" s="39" t="s">
        <v>26052</v>
      </c>
      <c r="Y371" s="39" t="s">
        <v>29856</v>
      </c>
      <c r="Z371" s="39" t="s">
        <v>29857</v>
      </c>
    </row>
    <row r="372" spans="1:26" x14ac:dyDescent="0.3">
      <c r="A372">
        <v>371</v>
      </c>
      <c r="B372" s="1">
        <v>45863.366562499999</v>
      </c>
      <c r="C372" s="1">
        <v>45863.379247685189</v>
      </c>
      <c r="D372" s="39" t="s">
        <v>3846</v>
      </c>
      <c r="E372" s="39" t="s">
        <v>3847</v>
      </c>
      <c r="F372" s="39" t="s">
        <v>3847</v>
      </c>
      <c r="G372">
        <v>9</v>
      </c>
      <c r="H372">
        <v>27</v>
      </c>
      <c r="I372" s="39" t="s">
        <v>29858</v>
      </c>
      <c r="J372" s="39" t="s">
        <v>29859</v>
      </c>
      <c r="K372" s="39" t="s">
        <v>26654</v>
      </c>
      <c r="L372" s="39" t="s">
        <v>29860</v>
      </c>
      <c r="M372" s="39" t="s">
        <v>29861</v>
      </c>
      <c r="N372" s="39" t="s">
        <v>26059</v>
      </c>
      <c r="O372" s="39" t="s">
        <v>29862</v>
      </c>
      <c r="P372" s="39" t="s">
        <v>29863</v>
      </c>
      <c r="Q372" s="39" t="s">
        <v>26659</v>
      </c>
      <c r="R372" s="39" t="s">
        <v>21021</v>
      </c>
      <c r="S372" s="39" t="s">
        <v>25788</v>
      </c>
      <c r="T372" s="39" t="s">
        <v>26660</v>
      </c>
      <c r="U372" s="39" t="s">
        <v>14233</v>
      </c>
      <c r="V372" s="39" t="s">
        <v>27086</v>
      </c>
      <c r="W372" s="39" t="s">
        <v>29864</v>
      </c>
      <c r="X372" s="39" t="s">
        <v>26052</v>
      </c>
      <c r="Y372" s="39" t="s">
        <v>26662</v>
      </c>
      <c r="Z372" s="39" t="s">
        <v>29865</v>
      </c>
    </row>
    <row r="373" spans="1:26" x14ac:dyDescent="0.3">
      <c r="A373">
        <v>372</v>
      </c>
      <c r="B373" s="1">
        <v>45865.891284722224</v>
      </c>
      <c r="C373" s="1">
        <v>45865.90320601852</v>
      </c>
      <c r="D373" s="39" t="s">
        <v>4635</v>
      </c>
      <c r="E373" s="39" t="s">
        <v>4636</v>
      </c>
      <c r="F373" s="39" t="s">
        <v>4636</v>
      </c>
      <c r="G373">
        <v>14</v>
      </c>
      <c r="H373">
        <v>35</v>
      </c>
      <c r="I373" s="39" t="s">
        <v>29866</v>
      </c>
      <c r="J373" s="39" t="s">
        <v>29867</v>
      </c>
      <c r="K373" s="39" t="s">
        <v>29868</v>
      </c>
      <c r="L373" s="39" t="s">
        <v>29869</v>
      </c>
      <c r="M373" s="39" t="s">
        <v>29870</v>
      </c>
      <c r="N373" s="39" t="s">
        <v>26059</v>
      </c>
      <c r="O373" s="39" t="s">
        <v>29871</v>
      </c>
      <c r="P373" s="39" t="s">
        <v>25939</v>
      </c>
      <c r="Q373" s="39" t="s">
        <v>29785</v>
      </c>
      <c r="R373" s="39" t="s">
        <v>29872</v>
      </c>
      <c r="S373" s="39" t="s">
        <v>29873</v>
      </c>
      <c r="T373" s="39" t="s">
        <v>29874</v>
      </c>
      <c r="U373" s="39" t="s">
        <v>29595</v>
      </c>
      <c r="V373" s="39" t="s">
        <v>26827</v>
      </c>
      <c r="W373" s="39" t="s">
        <v>29875</v>
      </c>
      <c r="X373" s="39" t="s">
        <v>26615</v>
      </c>
      <c r="Y373" s="39" t="s">
        <v>29876</v>
      </c>
      <c r="Z373" s="39" t="s">
        <v>29877</v>
      </c>
    </row>
    <row r="374" spans="1:26" x14ac:dyDescent="0.3">
      <c r="A374">
        <v>373</v>
      </c>
      <c r="B374" s="1">
        <v>45866.42</v>
      </c>
      <c r="C374" s="1">
        <v>45866.438888888886</v>
      </c>
      <c r="D374" s="39" t="s">
        <v>3648</v>
      </c>
      <c r="E374" s="39" t="s">
        <v>3649</v>
      </c>
      <c r="F374" s="39" t="s">
        <v>3649</v>
      </c>
      <c r="G374">
        <v>8</v>
      </c>
      <c r="H374">
        <v>11</v>
      </c>
      <c r="I374" s="39" t="s">
        <v>29878</v>
      </c>
      <c r="J374" s="39" t="s">
        <v>29879</v>
      </c>
      <c r="K374" s="39" t="s">
        <v>29880</v>
      </c>
      <c r="L374" s="39" t="s">
        <v>29881</v>
      </c>
      <c r="M374" s="39" t="s">
        <v>29882</v>
      </c>
      <c r="N374" s="39" t="s">
        <v>26059</v>
      </c>
      <c r="O374" s="39" t="s">
        <v>29883</v>
      </c>
      <c r="P374" s="39" t="s">
        <v>29884</v>
      </c>
      <c r="Q374" s="39" t="s">
        <v>29885</v>
      </c>
      <c r="R374" s="39" t="s">
        <v>25676</v>
      </c>
      <c r="S374" s="39" t="s">
        <v>20592</v>
      </c>
      <c r="T374" s="39" t="s">
        <v>25788</v>
      </c>
      <c r="U374" s="39" t="s">
        <v>14233</v>
      </c>
      <c r="V374" s="39" t="s">
        <v>27828</v>
      </c>
      <c r="W374" s="39" t="s">
        <v>29886</v>
      </c>
      <c r="X374" s="39" t="s">
        <v>28780</v>
      </c>
      <c r="Y374" s="39" t="s">
        <v>29887</v>
      </c>
      <c r="Z374" s="39" t="s">
        <v>29888</v>
      </c>
    </row>
    <row r="375" spans="1:26" x14ac:dyDescent="0.3">
      <c r="A375">
        <v>374</v>
      </c>
      <c r="B375" s="1">
        <v>45866.940787037034</v>
      </c>
      <c r="C375" s="1">
        <v>45866.972094907411</v>
      </c>
      <c r="D375" s="39" t="s">
        <v>4659</v>
      </c>
      <c r="E375" s="39" t="s">
        <v>4660</v>
      </c>
      <c r="F375" s="39" t="s">
        <v>4661</v>
      </c>
      <c r="G375">
        <v>14</v>
      </c>
      <c r="H375">
        <v>22</v>
      </c>
      <c r="I375" s="39" t="s">
        <v>29889</v>
      </c>
      <c r="J375" s="39" t="s">
        <v>29890</v>
      </c>
      <c r="K375" s="39" t="s">
        <v>29891</v>
      </c>
      <c r="L375" s="39" t="s">
        <v>29892</v>
      </c>
      <c r="M375" s="39" t="s">
        <v>29893</v>
      </c>
      <c r="N375" s="39" t="s">
        <v>25809</v>
      </c>
      <c r="O375" s="39" t="s">
        <v>29894</v>
      </c>
      <c r="P375" s="39" t="s">
        <v>25964</v>
      </c>
      <c r="Q375" s="39" t="s">
        <v>29895</v>
      </c>
      <c r="R375" s="39" t="s">
        <v>29896</v>
      </c>
      <c r="S375" s="39" t="s">
        <v>29897</v>
      </c>
      <c r="T375" s="39" t="s">
        <v>29898</v>
      </c>
      <c r="U375" s="39" t="s">
        <v>29899</v>
      </c>
      <c r="V375" s="39" t="s">
        <v>27828</v>
      </c>
      <c r="W375" s="39" t="s">
        <v>29900</v>
      </c>
      <c r="X375" s="39" t="s">
        <v>27263</v>
      </c>
      <c r="Y375" s="39" t="s">
        <v>29901</v>
      </c>
      <c r="Z375" s="39" t="s">
        <v>29902</v>
      </c>
    </row>
    <row r="376" spans="1:26" x14ac:dyDescent="0.3">
      <c r="A376">
        <v>375</v>
      </c>
      <c r="B376" s="1">
        <v>45867.542916666665</v>
      </c>
      <c r="C376" s="1">
        <v>45867.544548611113</v>
      </c>
      <c r="D376" s="39" t="s">
        <v>2208</v>
      </c>
      <c r="E376" s="39" t="s">
        <v>2209</v>
      </c>
      <c r="F376" s="39" t="s">
        <v>2209</v>
      </c>
      <c r="G376">
        <v>3</v>
      </c>
      <c r="H376">
        <v>18</v>
      </c>
      <c r="I376" s="39" t="s">
        <v>21853</v>
      </c>
      <c r="J376" s="39" t="s">
        <v>29903</v>
      </c>
      <c r="K376" s="39" t="s">
        <v>29904</v>
      </c>
      <c r="L376" s="39" t="s">
        <v>29905</v>
      </c>
      <c r="M376" s="39" t="s">
        <v>29906</v>
      </c>
      <c r="N376" s="39" t="s">
        <v>25681</v>
      </c>
      <c r="O376" s="39" t="s">
        <v>29907</v>
      </c>
      <c r="P376" s="39" t="s">
        <v>29908</v>
      </c>
      <c r="Q376" s="39" t="s">
        <v>29909</v>
      </c>
      <c r="R376" s="39" t="s">
        <v>20864</v>
      </c>
      <c r="S376" s="39" t="s">
        <v>314</v>
      </c>
      <c r="T376" s="39" t="s">
        <v>12887</v>
      </c>
      <c r="U376" s="39" t="s">
        <v>14233</v>
      </c>
      <c r="V376" s="39" t="s">
        <v>27086</v>
      </c>
      <c r="W376" s="39" t="s">
        <v>29910</v>
      </c>
      <c r="X376" s="39" t="s">
        <v>26052</v>
      </c>
      <c r="Y376" s="39" t="s">
        <v>29911</v>
      </c>
      <c r="Z376" s="39" t="s">
        <v>29912</v>
      </c>
    </row>
    <row r="377" spans="1:26" x14ac:dyDescent="0.3">
      <c r="A377">
        <v>376</v>
      </c>
      <c r="B377" s="1">
        <v>45870.374884259261</v>
      </c>
      <c r="C377" s="1">
        <v>45870.377812500003</v>
      </c>
      <c r="D377" s="39" t="s">
        <v>3120</v>
      </c>
      <c r="E377" s="39" t="s">
        <v>3121</v>
      </c>
      <c r="F377" s="39" t="s">
        <v>3121</v>
      </c>
      <c r="G377">
        <v>3</v>
      </c>
      <c r="H377">
        <v>10</v>
      </c>
      <c r="I377" s="39" t="s">
        <v>27461</v>
      </c>
      <c r="J377" s="39" t="s">
        <v>26020</v>
      </c>
      <c r="K377" s="39" t="s">
        <v>27462</v>
      </c>
      <c r="L377" s="39" t="s">
        <v>27463</v>
      </c>
      <c r="M377" s="39" t="s">
        <v>27464</v>
      </c>
      <c r="N377" s="39" t="s">
        <v>26030</v>
      </c>
      <c r="O377" s="39" t="s">
        <v>27465</v>
      </c>
      <c r="P377" s="39" t="s">
        <v>27466</v>
      </c>
      <c r="Q377" s="39" t="s">
        <v>27467</v>
      </c>
      <c r="R377" s="39" t="s">
        <v>27468</v>
      </c>
      <c r="S377" s="39" t="s">
        <v>27469</v>
      </c>
      <c r="T377" s="39" t="s">
        <v>27470</v>
      </c>
      <c r="U377" s="39" t="s">
        <v>26022</v>
      </c>
      <c r="V377" s="39" t="s">
        <v>27828</v>
      </c>
      <c r="W377" s="39" t="s">
        <v>27472</v>
      </c>
      <c r="X377" s="39" t="s">
        <v>26829</v>
      </c>
      <c r="Y377" s="39" t="s">
        <v>27473</v>
      </c>
      <c r="Z377" s="39" t="s">
        <v>27474</v>
      </c>
    </row>
    <row r="378" spans="1:26" x14ac:dyDescent="0.3">
      <c r="A378">
        <v>377</v>
      </c>
      <c r="B378" s="1">
        <v>45872.610949074071</v>
      </c>
      <c r="C378" s="1">
        <v>45872.63208333333</v>
      </c>
      <c r="D378" s="39" t="s">
        <v>3218</v>
      </c>
      <c r="E378" s="39" t="s">
        <v>3219</v>
      </c>
      <c r="F378" s="39" t="s">
        <v>3219</v>
      </c>
      <c r="G378">
        <v>3</v>
      </c>
      <c r="H378">
        <v>16</v>
      </c>
      <c r="I378" s="39" t="s">
        <v>29913</v>
      </c>
      <c r="J378" s="39" t="s">
        <v>29914</v>
      </c>
      <c r="K378" s="39" t="s">
        <v>29915</v>
      </c>
      <c r="L378" s="39" t="s">
        <v>29916</v>
      </c>
      <c r="M378" s="39" t="s">
        <v>29917</v>
      </c>
      <c r="N378" s="39" t="s">
        <v>29918</v>
      </c>
      <c r="O378" s="39" t="s">
        <v>29919</v>
      </c>
      <c r="P378" s="39" t="s">
        <v>29920</v>
      </c>
      <c r="Q378" s="39" t="s">
        <v>29921</v>
      </c>
      <c r="R378" s="39" t="s">
        <v>314</v>
      </c>
      <c r="S378" s="39" t="s">
        <v>20864</v>
      </c>
      <c r="T378" s="39" t="s">
        <v>29922</v>
      </c>
      <c r="U378" s="39" t="s">
        <v>14233</v>
      </c>
      <c r="V378" s="39" t="s">
        <v>27086</v>
      </c>
      <c r="W378" s="39" t="s">
        <v>29923</v>
      </c>
      <c r="X378" s="39" t="s">
        <v>26829</v>
      </c>
      <c r="Y378" s="39" t="s">
        <v>29924</v>
      </c>
      <c r="Z378" s="39" t="s">
        <v>29925</v>
      </c>
    </row>
    <row r="379" spans="1:26" x14ac:dyDescent="0.3">
      <c r="A379">
        <v>378</v>
      </c>
      <c r="B379" s="1">
        <v>45873.616678240738</v>
      </c>
      <c r="C379" s="1">
        <v>45873.616736111115</v>
      </c>
      <c r="D379" s="39" t="s">
        <v>4706</v>
      </c>
      <c r="E379" s="39" t="s">
        <v>4707</v>
      </c>
      <c r="F379" s="39" t="s">
        <v>4707</v>
      </c>
      <c r="G379">
        <v>14</v>
      </c>
      <c r="H379">
        <v>36</v>
      </c>
      <c r="I379" s="39" t="s">
        <v>25676</v>
      </c>
      <c r="J379" s="39" t="s">
        <v>29926</v>
      </c>
      <c r="K379" s="39" t="s">
        <v>29927</v>
      </c>
      <c r="L379" s="39" t="s">
        <v>29928</v>
      </c>
      <c r="M379" s="39" t="s">
        <v>29929</v>
      </c>
      <c r="N379" s="39" t="s">
        <v>25979</v>
      </c>
      <c r="O379" s="39" t="s">
        <v>29930</v>
      </c>
      <c r="P379" s="39" t="s">
        <v>29931</v>
      </c>
      <c r="Q379" s="39" t="s">
        <v>29932</v>
      </c>
      <c r="R379" s="39" t="s">
        <v>29933</v>
      </c>
      <c r="S379" s="39" t="s">
        <v>29934</v>
      </c>
      <c r="T379" s="39" t="s">
        <v>29935</v>
      </c>
      <c r="U379" s="39" t="s">
        <v>29936</v>
      </c>
      <c r="V379" s="39" t="s">
        <v>26827</v>
      </c>
      <c r="W379" s="39" t="s">
        <v>29937</v>
      </c>
      <c r="X379" s="39" t="s">
        <v>27278</v>
      </c>
      <c r="Y379" s="39" t="s">
        <v>29938</v>
      </c>
      <c r="Z379" s="39" t="s">
        <v>29939</v>
      </c>
    </row>
    <row r="380" spans="1:26" x14ac:dyDescent="0.3">
      <c r="A380">
        <v>379</v>
      </c>
      <c r="B380" s="1">
        <v>45874.592800925922</v>
      </c>
      <c r="C380" s="1">
        <v>45874.593032407407</v>
      </c>
      <c r="D380" s="39" t="s">
        <v>1162</v>
      </c>
      <c r="E380" s="39" t="s">
        <v>1163</v>
      </c>
      <c r="F380" s="39" t="s">
        <v>1163</v>
      </c>
      <c r="G380">
        <v>2</v>
      </c>
      <c r="H380">
        <v>14</v>
      </c>
      <c r="I380" s="39" t="s">
        <v>29940</v>
      </c>
      <c r="J380" s="39" t="s">
        <v>29941</v>
      </c>
      <c r="K380" s="39" t="s">
        <v>29942</v>
      </c>
      <c r="L380" s="39" t="s">
        <v>29943</v>
      </c>
      <c r="M380" s="39" t="s">
        <v>29944</v>
      </c>
      <c r="N380" s="39" t="s">
        <v>29945</v>
      </c>
      <c r="O380" s="39" t="s">
        <v>29946</v>
      </c>
      <c r="P380" s="39" t="s">
        <v>29947</v>
      </c>
      <c r="Q380" s="39" t="s">
        <v>29948</v>
      </c>
      <c r="R380" s="39" t="s">
        <v>29949</v>
      </c>
      <c r="S380" s="39" t="s">
        <v>29950</v>
      </c>
      <c r="T380" s="39" t="s">
        <v>29951</v>
      </c>
      <c r="U380" s="39" t="s">
        <v>26354</v>
      </c>
      <c r="V380" s="39" t="s">
        <v>27086</v>
      </c>
      <c r="W380" s="39" t="s">
        <v>29952</v>
      </c>
      <c r="X380" s="39" t="s">
        <v>27010</v>
      </c>
      <c r="Y380" s="39" t="s">
        <v>29953</v>
      </c>
      <c r="Z380" s="39" t="s">
        <v>29954</v>
      </c>
    </row>
    <row r="381" spans="1:26" x14ac:dyDescent="0.3">
      <c r="A381">
        <v>380</v>
      </c>
      <c r="B381" s="1">
        <v>45873.972314814811</v>
      </c>
      <c r="C381" s="1">
        <v>45874.616909722223</v>
      </c>
      <c r="D381" s="39" t="s">
        <v>4647</v>
      </c>
      <c r="E381" s="39" t="s">
        <v>4648</v>
      </c>
      <c r="F381" s="39" t="s">
        <v>4648</v>
      </c>
      <c r="G381">
        <v>14</v>
      </c>
      <c r="H381">
        <v>40</v>
      </c>
      <c r="I381" s="39" t="s">
        <v>25676</v>
      </c>
      <c r="J381" s="39" t="s">
        <v>29955</v>
      </c>
      <c r="K381" s="39" t="s">
        <v>29956</v>
      </c>
      <c r="L381" s="39" t="s">
        <v>29957</v>
      </c>
      <c r="M381" s="39" t="s">
        <v>29958</v>
      </c>
      <c r="N381" s="39" t="s">
        <v>28972</v>
      </c>
      <c r="O381" s="39" t="s">
        <v>27867</v>
      </c>
      <c r="P381" s="39" t="s">
        <v>29959</v>
      </c>
      <c r="Q381" s="39" t="s">
        <v>29960</v>
      </c>
      <c r="R381" s="39" t="s">
        <v>29961</v>
      </c>
      <c r="S381" s="39" t="s">
        <v>29962</v>
      </c>
      <c r="T381" s="39" t="s">
        <v>29963</v>
      </c>
      <c r="U381" s="39" t="s">
        <v>29964</v>
      </c>
      <c r="V381" s="39" t="s">
        <v>26827</v>
      </c>
      <c r="W381" s="39" t="s">
        <v>29965</v>
      </c>
      <c r="X381" s="39" t="s">
        <v>29966</v>
      </c>
      <c r="Y381" s="39" t="s">
        <v>29967</v>
      </c>
      <c r="Z381" s="39" t="s">
        <v>29968</v>
      </c>
    </row>
    <row r="382" spans="1:26" x14ac:dyDescent="0.3">
      <c r="A382">
        <v>381</v>
      </c>
      <c r="B382" s="1">
        <v>45876.510057870371</v>
      </c>
      <c r="C382" s="1">
        <v>45876.547662037039</v>
      </c>
      <c r="D382" s="39" t="s">
        <v>1282</v>
      </c>
      <c r="E382" s="39" t="s">
        <v>1283</v>
      </c>
      <c r="F382" s="39" t="s">
        <v>1283</v>
      </c>
      <c r="G382">
        <v>1</v>
      </c>
      <c r="H382">
        <v>15</v>
      </c>
      <c r="I382" s="39" t="s">
        <v>29969</v>
      </c>
      <c r="J382" s="39" t="s">
        <v>29970</v>
      </c>
      <c r="K382" s="39" t="s">
        <v>29971</v>
      </c>
      <c r="L382" s="39" t="s">
        <v>29972</v>
      </c>
      <c r="M382" s="39" t="s">
        <v>29973</v>
      </c>
      <c r="N382" s="39" t="s">
        <v>25979</v>
      </c>
      <c r="O382" s="39" t="s">
        <v>29974</v>
      </c>
      <c r="P382" s="39" t="s">
        <v>29975</v>
      </c>
      <c r="Q382" s="39" t="s">
        <v>29976</v>
      </c>
      <c r="R382" s="39" t="s">
        <v>29977</v>
      </c>
      <c r="S382" s="39" t="s">
        <v>29978</v>
      </c>
      <c r="T382" s="39" t="s">
        <v>29979</v>
      </c>
      <c r="U382" s="39" t="s">
        <v>25761</v>
      </c>
      <c r="V382" s="39" t="s">
        <v>27828</v>
      </c>
      <c r="W382" s="39" t="s">
        <v>29980</v>
      </c>
      <c r="X382" s="39" t="s">
        <v>26829</v>
      </c>
      <c r="Y382" s="39" t="s">
        <v>29981</v>
      </c>
      <c r="Z382" s="39" t="s">
        <v>29982</v>
      </c>
    </row>
    <row r="383" spans="1:26" x14ac:dyDescent="0.3">
      <c r="A383">
        <v>382</v>
      </c>
      <c r="B383" s="1">
        <v>45882.397916666669</v>
      </c>
      <c r="C383" s="1">
        <v>45882.405358796299</v>
      </c>
      <c r="D383" s="39" t="s">
        <v>818</v>
      </c>
      <c r="E383" s="39" t="s">
        <v>819</v>
      </c>
      <c r="F383" s="39" t="s">
        <v>35103</v>
      </c>
      <c r="G383">
        <v>10</v>
      </c>
      <c r="H383">
        <v>1</v>
      </c>
      <c r="I383" s="39" t="s">
        <v>35104</v>
      </c>
      <c r="J383" s="39" t="s">
        <v>26543</v>
      </c>
      <c r="K383" s="39" t="s">
        <v>35105</v>
      </c>
      <c r="L383" s="39" t="s">
        <v>35106</v>
      </c>
      <c r="M383" s="39" t="s">
        <v>26326</v>
      </c>
      <c r="N383" s="39" t="s">
        <v>35107</v>
      </c>
      <c r="O383" s="39" t="s">
        <v>35108</v>
      </c>
      <c r="P383" s="39" t="s">
        <v>29931</v>
      </c>
      <c r="Q383" s="39" t="s">
        <v>35109</v>
      </c>
      <c r="R383" s="39" t="s">
        <v>35110</v>
      </c>
      <c r="S383" s="39" t="s">
        <v>35111</v>
      </c>
      <c r="T383" s="39" t="s">
        <v>35112</v>
      </c>
      <c r="U383" s="39" t="s">
        <v>14233</v>
      </c>
      <c r="V383" s="39" t="s">
        <v>27002</v>
      </c>
      <c r="W383" s="39" t="s">
        <v>35113</v>
      </c>
      <c r="X383" s="39" t="s">
        <v>27360</v>
      </c>
      <c r="Y383" s="39" t="s">
        <v>35114</v>
      </c>
      <c r="Z383" s="39" t="s">
        <v>35115</v>
      </c>
    </row>
    <row r="384" spans="1:26" x14ac:dyDescent="0.3">
      <c r="A384">
        <v>383</v>
      </c>
      <c r="B384" s="1">
        <v>45882.616331018522</v>
      </c>
      <c r="C384" s="1">
        <v>45882.628842592596</v>
      </c>
      <c r="D384" s="39" t="s">
        <v>2087</v>
      </c>
      <c r="E384" s="39" t="s">
        <v>2088</v>
      </c>
      <c r="F384" s="39" t="s">
        <v>2088</v>
      </c>
      <c r="G384">
        <v>3</v>
      </c>
      <c r="H384">
        <v>15</v>
      </c>
      <c r="I384" s="39" t="s">
        <v>35116</v>
      </c>
      <c r="J384" s="39" t="s">
        <v>26543</v>
      </c>
      <c r="K384" s="39" t="s">
        <v>35117</v>
      </c>
      <c r="L384" s="39" t="s">
        <v>35118</v>
      </c>
      <c r="M384" s="39" t="s">
        <v>27695</v>
      </c>
      <c r="N384" s="39" t="s">
        <v>35119</v>
      </c>
      <c r="O384" s="39" t="s">
        <v>35120</v>
      </c>
      <c r="P384" s="39" t="s">
        <v>35121</v>
      </c>
      <c r="Q384" s="39" t="s">
        <v>35122</v>
      </c>
      <c r="R384" s="39" t="s">
        <v>35123</v>
      </c>
      <c r="S384" s="39" t="s">
        <v>35124</v>
      </c>
      <c r="T384" s="39" t="s">
        <v>35125</v>
      </c>
      <c r="U384" s="39" t="s">
        <v>35126</v>
      </c>
      <c r="V384" s="39" t="s">
        <v>35127</v>
      </c>
      <c r="W384" s="39" t="s">
        <v>35128</v>
      </c>
      <c r="X384" s="39" t="s">
        <v>27360</v>
      </c>
      <c r="Y384" s="39" t="s">
        <v>35129</v>
      </c>
      <c r="Z384" s="39" t="s">
        <v>35130</v>
      </c>
    </row>
    <row r="385" spans="1:26" x14ac:dyDescent="0.3">
      <c r="A385">
        <v>384</v>
      </c>
      <c r="B385" s="1">
        <v>45887.709328703706</v>
      </c>
      <c r="C385" s="1">
        <v>45887.709513888891</v>
      </c>
      <c r="D385" s="39" t="s">
        <v>4765</v>
      </c>
      <c r="E385" s="39" t="s">
        <v>4766</v>
      </c>
      <c r="F385" s="39" t="s">
        <v>4767</v>
      </c>
      <c r="G385">
        <v>14</v>
      </c>
      <c r="H385">
        <v>9</v>
      </c>
      <c r="I385" s="39" t="s">
        <v>35131</v>
      </c>
      <c r="J385" s="39" t="s">
        <v>35132</v>
      </c>
      <c r="K385" s="39" t="s">
        <v>35133</v>
      </c>
      <c r="L385" s="39" t="s">
        <v>35134</v>
      </c>
      <c r="M385" s="39" t="s">
        <v>35135</v>
      </c>
      <c r="N385" s="39" t="s">
        <v>35136</v>
      </c>
      <c r="O385" s="39" t="s">
        <v>35137</v>
      </c>
      <c r="P385" s="39" t="s">
        <v>35138</v>
      </c>
      <c r="Q385" s="39" t="s">
        <v>35139</v>
      </c>
      <c r="R385" s="39" t="s">
        <v>35140</v>
      </c>
      <c r="S385" s="39" t="s">
        <v>35141</v>
      </c>
      <c r="T385" s="39" t="s">
        <v>35142</v>
      </c>
      <c r="U385" s="39" t="s">
        <v>35143</v>
      </c>
      <c r="V385" s="39" t="s">
        <v>26135</v>
      </c>
      <c r="W385" s="39" t="s">
        <v>35144</v>
      </c>
      <c r="X385" s="39" t="s">
        <v>26841</v>
      </c>
      <c r="Y385" s="39" t="s">
        <v>35145</v>
      </c>
      <c r="Z385" s="39" t="s">
        <v>35146</v>
      </c>
    </row>
    <row r="386" spans="1:26" x14ac:dyDescent="0.3">
      <c r="A386">
        <v>385</v>
      </c>
      <c r="B386" s="1">
        <v>45887.929513888892</v>
      </c>
      <c r="C386" s="1">
        <v>45887.935671296298</v>
      </c>
      <c r="D386" s="39" t="s">
        <v>33802</v>
      </c>
      <c r="E386" s="39" t="s">
        <v>33913</v>
      </c>
      <c r="F386" s="39" t="s">
        <v>33914</v>
      </c>
      <c r="G386">
        <v>14</v>
      </c>
      <c r="H386">
        <v>11</v>
      </c>
      <c r="I386" s="39" t="s">
        <v>35147</v>
      </c>
      <c r="J386" s="39" t="s">
        <v>35148</v>
      </c>
      <c r="K386" s="39" t="s">
        <v>35149</v>
      </c>
      <c r="L386" s="39" t="s">
        <v>35150</v>
      </c>
      <c r="M386" s="39" t="s">
        <v>35151</v>
      </c>
      <c r="N386" s="39" t="s">
        <v>35152</v>
      </c>
      <c r="O386" s="39" t="s">
        <v>35153</v>
      </c>
      <c r="P386" s="39" t="s">
        <v>35154</v>
      </c>
      <c r="Q386" s="39" t="s">
        <v>35155</v>
      </c>
      <c r="R386" s="39" t="s">
        <v>35156</v>
      </c>
      <c r="S386" s="39" t="s">
        <v>35157</v>
      </c>
      <c r="T386" s="39" t="s">
        <v>35158</v>
      </c>
      <c r="U386" s="39" t="s">
        <v>35159</v>
      </c>
      <c r="V386" s="39" t="s">
        <v>26135</v>
      </c>
      <c r="W386" s="39" t="s">
        <v>35160</v>
      </c>
      <c r="X386" s="39" t="s">
        <v>26829</v>
      </c>
      <c r="Y386" s="39" t="s">
        <v>35161</v>
      </c>
      <c r="Z386" s="39" t="s">
        <v>35162</v>
      </c>
    </row>
    <row r="387" spans="1:26" x14ac:dyDescent="0.3">
      <c r="A387">
        <v>386</v>
      </c>
      <c r="B387" s="1">
        <v>45888.570497685185</v>
      </c>
      <c r="C387" s="1">
        <v>45888.570625</v>
      </c>
      <c r="D387" s="39" t="s">
        <v>4715</v>
      </c>
      <c r="E387" s="39" t="s">
        <v>4716</v>
      </c>
      <c r="F387" s="39" t="s">
        <v>4717</v>
      </c>
      <c r="G387">
        <v>14</v>
      </c>
      <c r="H387">
        <v>7</v>
      </c>
      <c r="I387" s="39" t="s">
        <v>25676</v>
      </c>
      <c r="J387" s="39" t="s">
        <v>27546</v>
      </c>
      <c r="K387" s="39" t="s">
        <v>35163</v>
      </c>
      <c r="L387" s="39" t="s">
        <v>35164</v>
      </c>
      <c r="M387" s="39" t="s">
        <v>35165</v>
      </c>
      <c r="N387" s="39" t="s">
        <v>28961</v>
      </c>
      <c r="O387" s="39" t="s">
        <v>25938</v>
      </c>
      <c r="P387" s="39" t="s">
        <v>35166</v>
      </c>
      <c r="Q387" s="39" t="s">
        <v>35167</v>
      </c>
      <c r="R387" s="39" t="s">
        <v>26866</v>
      </c>
      <c r="S387" s="39" t="s">
        <v>35168</v>
      </c>
      <c r="T387" s="39" t="s">
        <v>35169</v>
      </c>
      <c r="U387" s="39" t="s">
        <v>35170</v>
      </c>
      <c r="V387" s="39" t="s">
        <v>26135</v>
      </c>
      <c r="W387" s="39" t="s">
        <v>35171</v>
      </c>
      <c r="X387" s="39" t="s">
        <v>26615</v>
      </c>
      <c r="Y387" s="39" t="s">
        <v>35172</v>
      </c>
      <c r="Z387" s="39" t="s">
        <v>35173</v>
      </c>
    </row>
    <row r="388" spans="1:26" x14ac:dyDescent="0.3">
      <c r="A388">
        <v>387</v>
      </c>
      <c r="B388" s="1">
        <v>45891.396874999999</v>
      </c>
      <c r="C388" s="1">
        <v>45891.400567129633</v>
      </c>
      <c r="D388" s="39" t="s">
        <v>3961</v>
      </c>
      <c r="E388" s="39" t="s">
        <v>3962</v>
      </c>
      <c r="F388" s="39" t="s">
        <v>3962</v>
      </c>
      <c r="G388">
        <v>6</v>
      </c>
      <c r="H388">
        <v>1</v>
      </c>
      <c r="I388" s="39" t="s">
        <v>35174</v>
      </c>
      <c r="J388" s="39" t="s">
        <v>35175</v>
      </c>
      <c r="K388" s="39" t="s">
        <v>35176</v>
      </c>
      <c r="L388" s="39" t="s">
        <v>35177</v>
      </c>
      <c r="M388" s="39" t="s">
        <v>35178</v>
      </c>
      <c r="N388" s="39" t="s">
        <v>35179</v>
      </c>
      <c r="O388" s="39" t="s">
        <v>35180</v>
      </c>
      <c r="P388" s="39" t="s">
        <v>35181</v>
      </c>
      <c r="Q388" s="39" t="s">
        <v>35182</v>
      </c>
      <c r="R388" s="39" t="s">
        <v>35183</v>
      </c>
      <c r="S388" s="39" t="s">
        <v>35184</v>
      </c>
      <c r="T388" s="39" t="s">
        <v>35185</v>
      </c>
      <c r="U388" s="39" t="s">
        <v>35186</v>
      </c>
      <c r="V388" s="39" t="s">
        <v>26777</v>
      </c>
      <c r="W388" s="39" t="s">
        <v>35187</v>
      </c>
      <c r="X388" s="39" t="s">
        <v>26052</v>
      </c>
      <c r="Y388" s="39" t="s">
        <v>35188</v>
      </c>
      <c r="Z388" s="39" t="s">
        <v>35189</v>
      </c>
    </row>
    <row r="389" spans="1:26" x14ac:dyDescent="0.3">
      <c r="A389">
        <v>388</v>
      </c>
      <c r="B389" s="1">
        <v>45891.399814814817</v>
      </c>
      <c r="C389" s="1">
        <v>45891.409270833334</v>
      </c>
      <c r="D389" s="39" t="s">
        <v>3970</v>
      </c>
      <c r="E389" s="39" t="s">
        <v>3971</v>
      </c>
      <c r="F389" s="39" t="s">
        <v>3971</v>
      </c>
      <c r="G389">
        <v>6</v>
      </c>
      <c r="H389">
        <v>5</v>
      </c>
      <c r="I389" s="39" t="s">
        <v>35190</v>
      </c>
      <c r="J389" s="39" t="s">
        <v>35191</v>
      </c>
      <c r="K389" s="39" t="s">
        <v>35192</v>
      </c>
      <c r="L389" s="39" t="s">
        <v>35193</v>
      </c>
      <c r="M389" s="39" t="s">
        <v>35194</v>
      </c>
      <c r="N389" s="39" t="s">
        <v>35195</v>
      </c>
      <c r="O389" s="39" t="s">
        <v>35196</v>
      </c>
      <c r="P389" s="39" t="s">
        <v>35197</v>
      </c>
      <c r="Q389" s="39" t="s">
        <v>35198</v>
      </c>
      <c r="R389" s="39" t="s">
        <v>35199</v>
      </c>
      <c r="S389" s="39" t="s">
        <v>35200</v>
      </c>
      <c r="T389" s="39" t="s">
        <v>35201</v>
      </c>
      <c r="U389" s="39" t="s">
        <v>35202</v>
      </c>
      <c r="V389" s="39" t="s">
        <v>26812</v>
      </c>
      <c r="W389" s="39" t="s">
        <v>35203</v>
      </c>
      <c r="X389" s="39" t="s">
        <v>26841</v>
      </c>
      <c r="Y389" s="39" t="s">
        <v>35204</v>
      </c>
      <c r="Z389" s="39" t="s">
        <v>35205</v>
      </c>
    </row>
    <row r="390" spans="1:26" x14ac:dyDescent="0.3">
      <c r="A390">
        <v>389</v>
      </c>
      <c r="B390" s="1">
        <v>45892.538263888891</v>
      </c>
      <c r="C390" s="1">
        <v>45892.545092592591</v>
      </c>
      <c r="D390" s="39" t="s">
        <v>4022</v>
      </c>
      <c r="E390" s="39" t="s">
        <v>4023</v>
      </c>
      <c r="F390" s="39" t="s">
        <v>4023</v>
      </c>
      <c r="G390">
        <v>6</v>
      </c>
      <c r="H390">
        <v>9</v>
      </c>
      <c r="I390" s="39" t="s">
        <v>35206</v>
      </c>
      <c r="J390" s="39" t="s">
        <v>35207</v>
      </c>
      <c r="K390" s="39" t="s">
        <v>35208</v>
      </c>
      <c r="L390" s="39" t="s">
        <v>35209</v>
      </c>
      <c r="M390" s="39" t="s">
        <v>35210</v>
      </c>
      <c r="N390" s="39" t="s">
        <v>25737</v>
      </c>
      <c r="O390" s="39" t="s">
        <v>35211</v>
      </c>
      <c r="P390" s="39" t="s">
        <v>35212</v>
      </c>
      <c r="Q390" s="39" t="s">
        <v>35213</v>
      </c>
      <c r="R390" s="39" t="s">
        <v>35214</v>
      </c>
      <c r="S390" s="39" t="s">
        <v>35215</v>
      </c>
      <c r="T390" s="39" t="s">
        <v>26021</v>
      </c>
      <c r="U390" s="39" t="s">
        <v>25761</v>
      </c>
      <c r="V390" s="39" t="s">
        <v>26135</v>
      </c>
      <c r="W390" s="39" t="s">
        <v>26052</v>
      </c>
      <c r="X390" s="39" t="s">
        <v>27360</v>
      </c>
      <c r="Y390" s="39" t="s">
        <v>35216</v>
      </c>
      <c r="Z390" s="39" t="s">
        <v>35217</v>
      </c>
    </row>
    <row r="391" spans="1:26" x14ac:dyDescent="0.3">
      <c r="A391">
        <v>390</v>
      </c>
      <c r="B391" s="1">
        <v>45893.805833333332</v>
      </c>
      <c r="C391" s="1">
        <v>45893.836747685185</v>
      </c>
      <c r="D391" s="39" t="s">
        <v>3812</v>
      </c>
      <c r="E391" s="39" t="s">
        <v>3813</v>
      </c>
      <c r="F391" s="39" t="s">
        <v>3813</v>
      </c>
      <c r="G391">
        <v>3</v>
      </c>
      <c r="H391">
        <v>17</v>
      </c>
      <c r="I391" s="39" t="s">
        <v>25676</v>
      </c>
      <c r="J391" s="39" t="s">
        <v>35218</v>
      </c>
      <c r="K391" s="39" t="s">
        <v>35219</v>
      </c>
      <c r="L391" s="39" t="s">
        <v>35220</v>
      </c>
      <c r="M391" s="39" t="s">
        <v>35221</v>
      </c>
      <c r="N391" s="39" t="s">
        <v>25809</v>
      </c>
      <c r="O391" s="39" t="s">
        <v>35222</v>
      </c>
      <c r="P391" s="39" t="s">
        <v>35223</v>
      </c>
      <c r="Q391" s="39" t="s">
        <v>35224</v>
      </c>
      <c r="R391" s="39" t="s">
        <v>35225</v>
      </c>
      <c r="S391" s="39" t="s">
        <v>35226</v>
      </c>
      <c r="T391" s="39" t="s">
        <v>35227</v>
      </c>
      <c r="U391" s="39" t="s">
        <v>35228</v>
      </c>
      <c r="V391" s="39" t="s">
        <v>26135</v>
      </c>
      <c r="W391" s="39" t="s">
        <v>28154</v>
      </c>
      <c r="X391" s="39" t="s">
        <v>26052</v>
      </c>
      <c r="Y391" s="39" t="s">
        <v>35229</v>
      </c>
      <c r="Z391" s="39" t="s">
        <v>35230</v>
      </c>
    </row>
    <row r="392" spans="1:26" x14ac:dyDescent="0.3">
      <c r="A392">
        <v>391</v>
      </c>
      <c r="B392" s="1">
        <v>45897.745891203704</v>
      </c>
      <c r="C392" s="1">
        <v>45897.759409722225</v>
      </c>
      <c r="D392" s="39" t="s">
        <v>4757</v>
      </c>
      <c r="E392" s="39" t="s">
        <v>4758</v>
      </c>
      <c r="F392" s="39" t="s">
        <v>34995</v>
      </c>
      <c r="G392">
        <v>14</v>
      </c>
      <c r="H392">
        <v>28</v>
      </c>
      <c r="I392" s="39" t="s">
        <v>35231</v>
      </c>
      <c r="J392" s="39" t="s">
        <v>35231</v>
      </c>
      <c r="K392" s="39" t="s">
        <v>35232</v>
      </c>
      <c r="L392" s="39" t="s">
        <v>35233</v>
      </c>
      <c r="M392" s="39" t="s">
        <v>35234</v>
      </c>
      <c r="N392" s="39" t="s">
        <v>35235</v>
      </c>
      <c r="O392" s="39" t="s">
        <v>35236</v>
      </c>
      <c r="P392" s="39" t="s">
        <v>35237</v>
      </c>
      <c r="Q392" s="39" t="s">
        <v>35238</v>
      </c>
      <c r="R392" s="39" t="s">
        <v>35239</v>
      </c>
      <c r="S392" s="39" t="s">
        <v>35240</v>
      </c>
      <c r="T392" s="39" t="s">
        <v>35241</v>
      </c>
      <c r="U392" s="39" t="s">
        <v>35242</v>
      </c>
      <c r="V392" s="39" t="s">
        <v>26135</v>
      </c>
      <c r="W392" s="39" t="s">
        <v>35243</v>
      </c>
      <c r="X392" s="39" t="s">
        <v>27360</v>
      </c>
      <c r="Y392" s="39" t="s">
        <v>35244</v>
      </c>
      <c r="Z392" s="39" t="s">
        <v>35245</v>
      </c>
    </row>
    <row r="393" spans="1:26" x14ac:dyDescent="0.3">
      <c r="A393">
        <v>392</v>
      </c>
      <c r="B393" s="1">
        <v>45898.919675925928</v>
      </c>
      <c r="C393" s="1">
        <v>45898.952164351853</v>
      </c>
      <c r="D393" s="39" t="s">
        <v>621</v>
      </c>
      <c r="E393" s="39" t="s">
        <v>622</v>
      </c>
      <c r="F393" s="39" t="s">
        <v>622</v>
      </c>
      <c r="G393">
        <v>10</v>
      </c>
      <c r="H393">
        <v>23</v>
      </c>
      <c r="I393" s="39" t="s">
        <v>25676</v>
      </c>
      <c r="J393" s="39" t="s">
        <v>35246</v>
      </c>
      <c r="K393" s="39" t="s">
        <v>35247</v>
      </c>
      <c r="L393" s="39" t="s">
        <v>35248</v>
      </c>
      <c r="M393" s="39" t="s">
        <v>35249</v>
      </c>
      <c r="N393" s="39" t="s">
        <v>35250</v>
      </c>
      <c r="O393" s="39" t="s">
        <v>35251</v>
      </c>
      <c r="P393" s="39" t="s">
        <v>35252</v>
      </c>
      <c r="Q393" s="39" t="s">
        <v>35253</v>
      </c>
      <c r="R393" s="39" t="s">
        <v>35254</v>
      </c>
      <c r="S393" s="39" t="s">
        <v>35255</v>
      </c>
      <c r="T393" s="39" t="s">
        <v>35256</v>
      </c>
      <c r="U393" s="39" t="s">
        <v>35257</v>
      </c>
      <c r="V393" s="39" t="s">
        <v>26777</v>
      </c>
      <c r="W393" s="39" t="s">
        <v>35258</v>
      </c>
      <c r="X393" s="39" t="s">
        <v>26052</v>
      </c>
      <c r="Y393" s="39" t="s">
        <v>35259</v>
      </c>
      <c r="Z393" s="39" t="s">
        <v>35260</v>
      </c>
    </row>
    <row r="394" spans="1:26" x14ac:dyDescent="0.3">
      <c r="A394">
        <v>393</v>
      </c>
      <c r="B394" s="1">
        <v>45899.599548611113</v>
      </c>
      <c r="C394" s="1">
        <v>45899.599710648145</v>
      </c>
      <c r="D394" s="39" t="s">
        <v>33831</v>
      </c>
      <c r="E394" s="39" t="s">
        <v>33903</v>
      </c>
      <c r="F394" s="39" t="s">
        <v>33903</v>
      </c>
      <c r="G394">
        <v>14</v>
      </c>
      <c r="H394">
        <v>19</v>
      </c>
      <c r="I394" s="39" t="s">
        <v>25676</v>
      </c>
      <c r="J394" s="39" t="s">
        <v>26866</v>
      </c>
      <c r="K394" s="39" t="s">
        <v>35261</v>
      </c>
      <c r="L394" s="39" t="s">
        <v>35262</v>
      </c>
      <c r="M394" s="39" t="s">
        <v>35263</v>
      </c>
      <c r="N394" s="39" t="s">
        <v>35264</v>
      </c>
      <c r="O394" s="39" t="s">
        <v>35265</v>
      </c>
      <c r="P394" s="39" t="s">
        <v>35266</v>
      </c>
      <c r="Q394" s="39" t="s">
        <v>35267</v>
      </c>
      <c r="R394" s="39" t="s">
        <v>35268</v>
      </c>
      <c r="S394" s="39" t="s">
        <v>35269</v>
      </c>
      <c r="T394" s="39" t="s">
        <v>35270</v>
      </c>
      <c r="U394" s="39" t="s">
        <v>35271</v>
      </c>
      <c r="V394" s="39" t="s">
        <v>27620</v>
      </c>
      <c r="W394" s="39" t="s">
        <v>26052</v>
      </c>
      <c r="X394" s="39" t="s">
        <v>27622</v>
      </c>
      <c r="Y394" s="39" t="s">
        <v>26136</v>
      </c>
      <c r="Z394" s="39" t="s">
        <v>35272</v>
      </c>
    </row>
    <row r="395" spans="1:26" x14ac:dyDescent="0.3">
      <c r="A395">
        <v>394</v>
      </c>
      <c r="B395" s="1">
        <v>45900.469872685186</v>
      </c>
      <c r="C395" s="1">
        <v>45900.490335648145</v>
      </c>
      <c r="D395" s="39" t="s">
        <v>33891</v>
      </c>
      <c r="E395" s="39" t="s">
        <v>33955</v>
      </c>
      <c r="F395" s="39" t="s">
        <v>33956</v>
      </c>
      <c r="G395">
        <v>14</v>
      </c>
      <c r="H395">
        <v>37</v>
      </c>
      <c r="I395" s="39" t="s">
        <v>25676</v>
      </c>
      <c r="J395" s="39" t="s">
        <v>35273</v>
      </c>
      <c r="K395" s="39" t="s">
        <v>35274</v>
      </c>
      <c r="L395" s="39" t="s">
        <v>35275</v>
      </c>
      <c r="M395" s="39" t="s">
        <v>35276</v>
      </c>
      <c r="N395" s="39" t="s">
        <v>35277</v>
      </c>
      <c r="O395" s="39" t="s">
        <v>27867</v>
      </c>
      <c r="P395" s="39" t="s">
        <v>35166</v>
      </c>
      <c r="Q395" s="39" t="s">
        <v>35278</v>
      </c>
      <c r="R395" s="39" t="s">
        <v>35279</v>
      </c>
      <c r="S395" s="39" t="s">
        <v>35280</v>
      </c>
      <c r="T395" s="39" t="s">
        <v>35281</v>
      </c>
      <c r="U395" s="39" t="s">
        <v>35282</v>
      </c>
      <c r="V395" s="39" t="s">
        <v>26135</v>
      </c>
      <c r="W395" s="39" t="s">
        <v>35283</v>
      </c>
      <c r="X395" s="39" t="s">
        <v>26615</v>
      </c>
      <c r="Y395" s="39" t="s">
        <v>35284</v>
      </c>
      <c r="Z395" s="39" t="s">
        <v>35285</v>
      </c>
    </row>
    <row r="396" spans="1:26" x14ac:dyDescent="0.3">
      <c r="A396">
        <v>395</v>
      </c>
      <c r="B396" s="1">
        <v>45900.756203703706</v>
      </c>
      <c r="C396" s="1">
        <v>45900.757662037038</v>
      </c>
      <c r="D396" s="39" t="s">
        <v>2265</v>
      </c>
      <c r="E396" s="39" t="s">
        <v>2266</v>
      </c>
      <c r="F396" s="39" t="s">
        <v>2266</v>
      </c>
      <c r="G396">
        <v>4</v>
      </c>
      <c r="H396">
        <v>31</v>
      </c>
      <c r="I396" s="39" t="s">
        <v>35286</v>
      </c>
      <c r="J396" s="39" t="s">
        <v>35287</v>
      </c>
      <c r="K396" s="39" t="s">
        <v>35288</v>
      </c>
      <c r="L396" s="39" t="s">
        <v>35289</v>
      </c>
      <c r="M396" s="39" t="s">
        <v>35290</v>
      </c>
      <c r="N396" s="39" t="s">
        <v>25737</v>
      </c>
      <c r="O396" s="39" t="s">
        <v>35291</v>
      </c>
      <c r="P396" s="39" t="s">
        <v>35292</v>
      </c>
      <c r="Q396" s="39" t="s">
        <v>35293</v>
      </c>
      <c r="R396" s="39" t="s">
        <v>35294</v>
      </c>
      <c r="S396" s="39" t="s">
        <v>35295</v>
      </c>
      <c r="T396" s="39" t="s">
        <v>26021</v>
      </c>
      <c r="U396" s="39" t="s">
        <v>25761</v>
      </c>
      <c r="V396" s="39" t="s">
        <v>26135</v>
      </c>
      <c r="W396" s="39" t="s">
        <v>35296</v>
      </c>
      <c r="X396" s="39" t="s">
        <v>27360</v>
      </c>
      <c r="Y396" s="39" t="s">
        <v>35297</v>
      </c>
      <c r="Z396" s="39" t="s">
        <v>35298</v>
      </c>
    </row>
    <row r="397" spans="1:26" x14ac:dyDescent="0.3">
      <c r="A397">
        <v>396</v>
      </c>
      <c r="B397" s="1">
        <v>45902.550266203703</v>
      </c>
      <c r="C397" s="1">
        <v>45902.553217592591</v>
      </c>
      <c r="D397" s="39" t="s">
        <v>263</v>
      </c>
      <c r="E397" s="39" t="s">
        <v>264</v>
      </c>
      <c r="F397" s="39" t="s">
        <v>265</v>
      </c>
      <c r="G397">
        <v>11</v>
      </c>
      <c r="H397">
        <v>23</v>
      </c>
      <c r="I397" s="39" t="s">
        <v>35299</v>
      </c>
      <c r="J397" s="39" t="s">
        <v>21034</v>
      </c>
      <c r="K397" s="39" t="s">
        <v>35300</v>
      </c>
      <c r="L397" s="39" t="s">
        <v>35301</v>
      </c>
      <c r="M397" s="39" t="s">
        <v>35302</v>
      </c>
      <c r="N397" s="39" t="s">
        <v>35303</v>
      </c>
      <c r="O397" s="39" t="s">
        <v>35304</v>
      </c>
      <c r="P397" s="39" t="s">
        <v>35305</v>
      </c>
      <c r="Q397" s="39" t="s">
        <v>35306</v>
      </c>
      <c r="R397" s="39" t="s">
        <v>22514</v>
      </c>
      <c r="S397" s="39" t="s">
        <v>35307</v>
      </c>
      <c r="T397" s="39" t="s">
        <v>35308</v>
      </c>
      <c r="U397" s="39" t="s">
        <v>14233</v>
      </c>
      <c r="V397" s="39" t="s">
        <v>35309</v>
      </c>
      <c r="W397" s="39" t="s">
        <v>35310</v>
      </c>
      <c r="X397" s="39" t="s">
        <v>26136</v>
      </c>
      <c r="Y397" s="39" t="s">
        <v>35311</v>
      </c>
      <c r="Z397" s="39" t="s">
        <v>35312</v>
      </c>
    </row>
    <row r="398" spans="1:26" x14ac:dyDescent="0.3">
      <c r="A398">
        <v>397</v>
      </c>
      <c r="B398" s="1">
        <v>45902.605497685188</v>
      </c>
      <c r="C398" s="1">
        <v>45902.610405092593</v>
      </c>
      <c r="D398" s="39" t="s">
        <v>410</v>
      </c>
      <c r="E398" s="39" t="s">
        <v>411</v>
      </c>
      <c r="F398" s="39" t="s">
        <v>411</v>
      </c>
      <c r="G398">
        <v>11</v>
      </c>
      <c r="H398">
        <v>27</v>
      </c>
      <c r="I398" s="39" t="s">
        <v>29790</v>
      </c>
      <c r="J398" s="39" t="s">
        <v>29791</v>
      </c>
      <c r="K398" s="39" t="s">
        <v>29792</v>
      </c>
      <c r="L398" s="39" t="s">
        <v>29793</v>
      </c>
      <c r="M398" s="39" t="s">
        <v>29794</v>
      </c>
      <c r="N398" s="39" t="s">
        <v>29806</v>
      </c>
      <c r="O398" s="39" t="s">
        <v>29796</v>
      </c>
      <c r="P398" s="39" t="s">
        <v>29807</v>
      </c>
      <c r="Q398" s="39" t="s">
        <v>29798</v>
      </c>
      <c r="R398" s="39" t="s">
        <v>29799</v>
      </c>
      <c r="S398" s="39" t="s">
        <v>29800</v>
      </c>
      <c r="T398" s="39" t="s">
        <v>35313</v>
      </c>
      <c r="U398" s="39" t="s">
        <v>29802</v>
      </c>
      <c r="V398" s="39" t="s">
        <v>26135</v>
      </c>
      <c r="W398" s="39" t="s">
        <v>35314</v>
      </c>
      <c r="X398" s="39" t="s">
        <v>26841</v>
      </c>
      <c r="Y398" s="39" t="s">
        <v>35315</v>
      </c>
      <c r="Z398" s="39" t="s">
        <v>35316</v>
      </c>
    </row>
    <row r="399" spans="1:26" x14ac:dyDescent="0.3">
      <c r="A399">
        <v>398</v>
      </c>
      <c r="B399" s="1">
        <v>45902.615624999999</v>
      </c>
      <c r="C399" s="1">
        <v>45902.624641203707</v>
      </c>
      <c r="D399" s="39" t="s">
        <v>33883</v>
      </c>
      <c r="E399" s="39" t="s">
        <v>33934</v>
      </c>
      <c r="F399" s="39" t="s">
        <v>33935</v>
      </c>
      <c r="G399">
        <v>14</v>
      </c>
      <c r="H399">
        <v>34</v>
      </c>
      <c r="I399" s="39" t="s">
        <v>35317</v>
      </c>
      <c r="J399" s="39" t="s">
        <v>35318</v>
      </c>
      <c r="K399" s="39" t="s">
        <v>35319</v>
      </c>
      <c r="L399" s="39" t="s">
        <v>35320</v>
      </c>
      <c r="M399" s="39" t="s">
        <v>35321</v>
      </c>
      <c r="N399" s="39" t="s">
        <v>26519</v>
      </c>
      <c r="O399" s="39" t="s">
        <v>35322</v>
      </c>
      <c r="P399" s="39" t="s">
        <v>29436</v>
      </c>
      <c r="Q399" s="39" t="s">
        <v>35323</v>
      </c>
      <c r="R399" s="39" t="s">
        <v>35324</v>
      </c>
      <c r="S399" s="39" t="s">
        <v>35325</v>
      </c>
      <c r="T399" s="39" t="s">
        <v>35326</v>
      </c>
      <c r="U399" s="39" t="s">
        <v>26160</v>
      </c>
      <c r="V399" s="39" t="s">
        <v>26135</v>
      </c>
      <c r="W399" s="39" t="s">
        <v>35327</v>
      </c>
      <c r="X399" s="39" t="s">
        <v>27360</v>
      </c>
      <c r="Y399" s="39" t="s">
        <v>35328</v>
      </c>
      <c r="Z399" s="39" t="s">
        <v>35329</v>
      </c>
    </row>
    <row r="400" spans="1:26" x14ac:dyDescent="0.3">
      <c r="A400">
        <v>399</v>
      </c>
      <c r="B400" s="1">
        <v>45902.945694444446</v>
      </c>
      <c r="C400" s="1">
        <v>45902.962488425925</v>
      </c>
      <c r="D400" s="39" t="s">
        <v>2478</v>
      </c>
      <c r="E400" s="39" t="s">
        <v>2479</v>
      </c>
      <c r="F400" s="39" t="s">
        <v>35330</v>
      </c>
      <c r="G400">
        <v>9</v>
      </c>
      <c r="H400">
        <v>5</v>
      </c>
      <c r="I400" s="39" t="s">
        <v>35331</v>
      </c>
      <c r="J400" s="39" t="s">
        <v>35332</v>
      </c>
      <c r="K400" s="39" t="s">
        <v>35333</v>
      </c>
      <c r="L400" s="39" t="s">
        <v>35334</v>
      </c>
      <c r="M400" s="39" t="s">
        <v>35335</v>
      </c>
      <c r="N400" s="39" t="s">
        <v>28457</v>
      </c>
      <c r="O400" s="39" t="s">
        <v>35336</v>
      </c>
      <c r="P400" s="39" t="s">
        <v>35305</v>
      </c>
      <c r="Q400" s="39" t="s">
        <v>35337</v>
      </c>
      <c r="R400" s="39" t="s">
        <v>35338</v>
      </c>
      <c r="S400" s="39" t="s">
        <v>26776</v>
      </c>
      <c r="T400" s="39" t="s">
        <v>35339</v>
      </c>
      <c r="U400" s="39" t="s">
        <v>35340</v>
      </c>
      <c r="V400" s="39" t="s">
        <v>26777</v>
      </c>
      <c r="W400" s="39" t="s">
        <v>35341</v>
      </c>
      <c r="X400" s="39" t="s">
        <v>26136</v>
      </c>
      <c r="Y400" s="39" t="s">
        <v>35342</v>
      </c>
      <c r="Z400" s="39" t="s">
        <v>35343</v>
      </c>
    </row>
    <row r="401" spans="1:26" x14ac:dyDescent="0.3">
      <c r="A401">
        <v>400</v>
      </c>
      <c r="B401" s="1">
        <v>45903.407256944447</v>
      </c>
      <c r="C401" s="1">
        <v>45903.423726851855</v>
      </c>
      <c r="D401" s="39" t="s">
        <v>4625</v>
      </c>
      <c r="E401" s="39" t="s">
        <v>4626</v>
      </c>
      <c r="F401" s="39" t="s">
        <v>4626</v>
      </c>
      <c r="G401">
        <v>14</v>
      </c>
      <c r="H401">
        <v>20</v>
      </c>
      <c r="I401" s="39" t="s">
        <v>25677</v>
      </c>
      <c r="J401" s="39" t="s">
        <v>35344</v>
      </c>
      <c r="K401" s="39" t="s">
        <v>35345</v>
      </c>
      <c r="L401" s="39" t="s">
        <v>35346</v>
      </c>
      <c r="M401" s="39" t="s">
        <v>35347</v>
      </c>
      <c r="N401" s="39" t="s">
        <v>26059</v>
      </c>
      <c r="O401" s="39" t="s">
        <v>35348</v>
      </c>
      <c r="P401" s="39" t="s">
        <v>35349</v>
      </c>
      <c r="Q401" s="39" t="s">
        <v>35350</v>
      </c>
      <c r="R401" s="39" t="s">
        <v>26535</v>
      </c>
      <c r="S401" s="39" t="s">
        <v>35351</v>
      </c>
      <c r="T401" s="39" t="s">
        <v>35352</v>
      </c>
      <c r="U401" s="39" t="s">
        <v>25761</v>
      </c>
      <c r="V401" s="39" t="s">
        <v>26135</v>
      </c>
      <c r="W401" s="39" t="s">
        <v>35353</v>
      </c>
      <c r="X401" s="39" t="s">
        <v>26052</v>
      </c>
      <c r="Y401" s="39" t="s">
        <v>35354</v>
      </c>
      <c r="Z401" s="39" t="s">
        <v>35355</v>
      </c>
    </row>
    <row r="402" spans="1:26" x14ac:dyDescent="0.3">
      <c r="A402">
        <v>401</v>
      </c>
      <c r="B402" s="1">
        <v>45905.535902777781</v>
      </c>
      <c r="C402" s="1">
        <v>45905.543240740742</v>
      </c>
      <c r="D402" s="39" t="s">
        <v>2258</v>
      </c>
      <c r="E402" s="39" t="s">
        <v>2259</v>
      </c>
      <c r="F402" s="39" t="s">
        <v>2259</v>
      </c>
      <c r="G402">
        <v>4</v>
      </c>
      <c r="H402">
        <v>24</v>
      </c>
      <c r="I402" s="39" t="s">
        <v>314</v>
      </c>
      <c r="J402" s="39" t="s">
        <v>35356</v>
      </c>
      <c r="K402" s="39" t="s">
        <v>35357</v>
      </c>
      <c r="L402" s="39" t="s">
        <v>35358</v>
      </c>
      <c r="M402" s="39" t="s">
        <v>35359</v>
      </c>
      <c r="N402" s="39" t="s">
        <v>26059</v>
      </c>
      <c r="O402" s="39" t="s">
        <v>26520</v>
      </c>
      <c r="P402" s="39" t="s">
        <v>35360</v>
      </c>
      <c r="Q402" s="39" t="s">
        <v>35361</v>
      </c>
      <c r="R402" s="39" t="s">
        <v>35362</v>
      </c>
      <c r="S402" s="39" t="s">
        <v>35363</v>
      </c>
      <c r="T402" s="39" t="s">
        <v>35364</v>
      </c>
      <c r="U402" s="39" t="s">
        <v>25761</v>
      </c>
      <c r="V402" s="39" t="s">
        <v>26827</v>
      </c>
      <c r="W402" s="39" t="s">
        <v>35365</v>
      </c>
      <c r="X402" s="39" t="s">
        <v>27278</v>
      </c>
      <c r="Y402" s="39" t="s">
        <v>35366</v>
      </c>
      <c r="Z402" s="39" t="s">
        <v>35367</v>
      </c>
    </row>
    <row r="403" spans="1:26" x14ac:dyDescent="0.3">
      <c r="A403">
        <v>402</v>
      </c>
      <c r="B403" s="1">
        <v>45907.012627314813</v>
      </c>
      <c r="C403" s="1">
        <v>45907.021666666667</v>
      </c>
      <c r="D403" s="39" t="s">
        <v>32138</v>
      </c>
      <c r="E403" s="39" t="s">
        <v>32139</v>
      </c>
      <c r="F403" s="39" t="s">
        <v>32140</v>
      </c>
      <c r="G403">
        <v>14</v>
      </c>
      <c r="H403">
        <v>26</v>
      </c>
      <c r="I403" s="39" t="s">
        <v>35368</v>
      </c>
      <c r="J403" s="39" t="s">
        <v>29926</v>
      </c>
      <c r="K403" s="39" t="s">
        <v>35369</v>
      </c>
      <c r="L403" s="39" t="s">
        <v>35370</v>
      </c>
      <c r="M403" s="39" t="s">
        <v>35371</v>
      </c>
      <c r="N403" s="39" t="s">
        <v>35264</v>
      </c>
      <c r="O403" s="39" t="s">
        <v>35372</v>
      </c>
      <c r="P403" s="39" t="s">
        <v>35305</v>
      </c>
      <c r="Q403" s="39" t="s">
        <v>35373</v>
      </c>
      <c r="R403" s="39" t="s">
        <v>35374</v>
      </c>
      <c r="S403" s="39" t="s">
        <v>35375</v>
      </c>
      <c r="T403" s="39" t="s">
        <v>35376</v>
      </c>
      <c r="U403" s="39" t="s">
        <v>14233</v>
      </c>
      <c r="V403" s="39" t="s">
        <v>26135</v>
      </c>
      <c r="W403" s="39" t="s">
        <v>35377</v>
      </c>
      <c r="X403" s="39" t="s">
        <v>26841</v>
      </c>
      <c r="Y403" s="39" t="s">
        <v>35378</v>
      </c>
      <c r="Z403" s="39" t="s">
        <v>35379</v>
      </c>
    </row>
    <row r="404" spans="1:26" x14ac:dyDescent="0.3">
      <c r="A404">
        <v>403</v>
      </c>
      <c r="B404" s="1">
        <v>45908.740636574075</v>
      </c>
      <c r="C404" s="1">
        <v>45908.749861111108</v>
      </c>
      <c r="D404" s="39" t="s">
        <v>33857</v>
      </c>
      <c r="E404" s="39" t="s">
        <v>33946</v>
      </c>
      <c r="F404" s="39" t="s">
        <v>33946</v>
      </c>
      <c r="G404">
        <v>14</v>
      </c>
      <c r="H404">
        <v>27</v>
      </c>
      <c r="I404" s="39" t="s">
        <v>35380</v>
      </c>
      <c r="J404" s="39" t="s">
        <v>35381</v>
      </c>
      <c r="K404" s="39" t="s">
        <v>35382</v>
      </c>
      <c r="L404" s="39" t="s">
        <v>35383</v>
      </c>
      <c r="M404" s="39" t="s">
        <v>35384</v>
      </c>
      <c r="N404" s="39" t="s">
        <v>35385</v>
      </c>
      <c r="O404" s="39" t="s">
        <v>35386</v>
      </c>
      <c r="P404" s="39" t="s">
        <v>35387</v>
      </c>
      <c r="Q404" s="39" t="s">
        <v>35388</v>
      </c>
      <c r="R404" s="39" t="s">
        <v>35389</v>
      </c>
      <c r="S404" s="39" t="s">
        <v>35390</v>
      </c>
      <c r="T404" s="39" t="s">
        <v>35391</v>
      </c>
      <c r="U404" s="39" t="s">
        <v>35392</v>
      </c>
      <c r="V404" s="39" t="s">
        <v>26135</v>
      </c>
      <c r="W404" s="39" t="s">
        <v>35393</v>
      </c>
      <c r="X404" s="39" t="s">
        <v>27360</v>
      </c>
      <c r="Y404" s="39" t="s">
        <v>35394</v>
      </c>
      <c r="Z404" s="39" t="s">
        <v>35395</v>
      </c>
    </row>
    <row r="405" spans="1:26" x14ac:dyDescent="0.3">
      <c r="A405">
        <v>404</v>
      </c>
      <c r="B405" s="1">
        <v>45909.44599537037</v>
      </c>
      <c r="C405" s="1">
        <v>45909.460243055553</v>
      </c>
      <c r="D405" s="39" t="s">
        <v>1964</v>
      </c>
      <c r="E405" s="39" t="s">
        <v>1965</v>
      </c>
      <c r="F405" s="39" t="s">
        <v>44766</v>
      </c>
      <c r="G405">
        <v>3</v>
      </c>
      <c r="H405">
        <v>24</v>
      </c>
      <c r="I405" s="39" t="s">
        <v>314</v>
      </c>
      <c r="J405" s="39" t="s">
        <v>44767</v>
      </c>
      <c r="K405" s="39" t="s">
        <v>44768</v>
      </c>
      <c r="L405" s="39" t="s">
        <v>44769</v>
      </c>
      <c r="M405" s="39" t="s">
        <v>44770</v>
      </c>
      <c r="N405" s="39" t="s">
        <v>25809</v>
      </c>
      <c r="O405" s="39" t="s">
        <v>44771</v>
      </c>
      <c r="P405" s="39" t="s">
        <v>44772</v>
      </c>
      <c r="Q405" s="39" t="s">
        <v>44773</v>
      </c>
      <c r="R405" s="39" t="s">
        <v>25676</v>
      </c>
      <c r="S405" s="39" t="s">
        <v>20864</v>
      </c>
      <c r="T405" s="39" t="s">
        <v>28332</v>
      </c>
      <c r="U405" s="39" t="s">
        <v>14233</v>
      </c>
      <c r="V405" s="39" t="s">
        <v>27086</v>
      </c>
      <c r="W405" s="39" t="s">
        <v>44774</v>
      </c>
      <c r="X405" s="39" t="s">
        <v>27360</v>
      </c>
      <c r="Y405" s="39" t="s">
        <v>44775</v>
      </c>
      <c r="Z405" s="39" t="s">
        <v>44776</v>
      </c>
    </row>
    <row r="406" spans="1:26" x14ac:dyDescent="0.3">
      <c r="A406">
        <v>405</v>
      </c>
      <c r="B406" s="1">
        <v>45909.558020833334</v>
      </c>
      <c r="C406" s="1">
        <v>45909.568078703705</v>
      </c>
      <c r="D406" s="39" t="s">
        <v>304</v>
      </c>
      <c r="E406" s="39" t="s">
        <v>305</v>
      </c>
      <c r="F406" s="39" t="s">
        <v>306</v>
      </c>
      <c r="G406">
        <v>11</v>
      </c>
      <c r="H406">
        <v>17</v>
      </c>
      <c r="I406" s="39" t="s">
        <v>44777</v>
      </c>
      <c r="J406" s="39" t="s">
        <v>44778</v>
      </c>
      <c r="K406" s="39" t="s">
        <v>44779</v>
      </c>
      <c r="L406" s="39" t="s">
        <v>44780</v>
      </c>
      <c r="M406" s="39" t="s">
        <v>44781</v>
      </c>
      <c r="N406" s="39" t="s">
        <v>44782</v>
      </c>
      <c r="O406" s="39" t="s">
        <v>44783</v>
      </c>
      <c r="P406" s="39" t="s">
        <v>44784</v>
      </c>
      <c r="Q406" s="39" t="s">
        <v>44785</v>
      </c>
      <c r="R406" s="39" t="s">
        <v>44786</v>
      </c>
      <c r="S406" s="39" t="s">
        <v>44787</v>
      </c>
      <c r="T406" s="39" t="s">
        <v>44788</v>
      </c>
      <c r="U406" s="39" t="s">
        <v>44789</v>
      </c>
      <c r="V406" s="39" t="s">
        <v>26135</v>
      </c>
      <c r="W406" s="39" t="s">
        <v>44790</v>
      </c>
      <c r="X406" s="39" t="s">
        <v>26136</v>
      </c>
      <c r="Y406" s="39" t="s">
        <v>44791</v>
      </c>
      <c r="Z406" s="39" t="s">
        <v>44792</v>
      </c>
    </row>
    <row r="407" spans="1:26" x14ac:dyDescent="0.3">
      <c r="A407">
        <v>406</v>
      </c>
      <c r="B407" s="1">
        <v>45909.567650462966</v>
      </c>
      <c r="C407" s="1">
        <v>45909.574386574073</v>
      </c>
      <c r="D407" s="39" t="s">
        <v>244</v>
      </c>
      <c r="E407" s="39" t="s">
        <v>245</v>
      </c>
      <c r="F407" s="39" t="s">
        <v>245</v>
      </c>
      <c r="G407">
        <v>11</v>
      </c>
      <c r="H407">
        <v>14</v>
      </c>
      <c r="I407" s="39" t="s">
        <v>44793</v>
      </c>
      <c r="J407" s="39" t="s">
        <v>44794</v>
      </c>
      <c r="K407" s="39" t="s">
        <v>44795</v>
      </c>
      <c r="L407" s="39" t="s">
        <v>44796</v>
      </c>
      <c r="M407" s="39" t="s">
        <v>44797</v>
      </c>
      <c r="N407" s="39" t="s">
        <v>25979</v>
      </c>
      <c r="O407" s="39" t="s">
        <v>44798</v>
      </c>
      <c r="P407" s="39" t="s">
        <v>44799</v>
      </c>
      <c r="Q407" s="39" t="s">
        <v>44800</v>
      </c>
      <c r="R407" s="39" t="s">
        <v>25876</v>
      </c>
      <c r="S407" s="39" t="s">
        <v>26314</v>
      </c>
      <c r="T407" s="39" t="s">
        <v>15190</v>
      </c>
      <c r="U407" s="39" t="s">
        <v>14233</v>
      </c>
      <c r="V407" s="39" t="s">
        <v>26135</v>
      </c>
      <c r="W407" s="39" t="s">
        <v>24946</v>
      </c>
      <c r="X407" s="39" t="s">
        <v>26615</v>
      </c>
      <c r="Y407" s="39" t="s">
        <v>44801</v>
      </c>
      <c r="Z407" s="39" t="s">
        <v>44802</v>
      </c>
    </row>
    <row r="408" spans="1:26" x14ac:dyDescent="0.3">
      <c r="A408">
        <v>407</v>
      </c>
      <c r="B408" s="1">
        <v>45909.5703587963</v>
      </c>
      <c r="C408" s="1">
        <v>45909.575092592589</v>
      </c>
      <c r="D408" s="39" t="s">
        <v>91</v>
      </c>
      <c r="E408" s="39" t="s">
        <v>92</v>
      </c>
      <c r="F408" s="39" t="s">
        <v>92</v>
      </c>
      <c r="G408">
        <v>11</v>
      </c>
      <c r="H408">
        <v>10</v>
      </c>
      <c r="I408" s="39" t="s">
        <v>44803</v>
      </c>
      <c r="J408" s="39" t="s">
        <v>44804</v>
      </c>
      <c r="K408" s="39" t="s">
        <v>44805</v>
      </c>
      <c r="L408" s="39" t="s">
        <v>44806</v>
      </c>
      <c r="M408" s="39" t="s">
        <v>44807</v>
      </c>
      <c r="N408" s="39" t="s">
        <v>44808</v>
      </c>
      <c r="O408" s="39" t="s">
        <v>44809</v>
      </c>
      <c r="P408" s="39" t="s">
        <v>44810</v>
      </c>
      <c r="Q408" s="39" t="s">
        <v>44811</v>
      </c>
      <c r="R408" s="39" t="s">
        <v>44812</v>
      </c>
      <c r="S408" s="39" t="s">
        <v>44813</v>
      </c>
      <c r="T408" s="39" t="s">
        <v>44814</v>
      </c>
      <c r="U408" s="39" t="s">
        <v>44815</v>
      </c>
      <c r="V408" s="39" t="s">
        <v>27002</v>
      </c>
      <c r="W408" s="39" t="s">
        <v>44790</v>
      </c>
      <c r="X408" s="39" t="s">
        <v>26136</v>
      </c>
      <c r="Y408" s="39" t="s">
        <v>44791</v>
      </c>
      <c r="Z408" s="39" t="s">
        <v>44816</v>
      </c>
    </row>
    <row r="409" spans="1:26" x14ac:dyDescent="0.3">
      <c r="A409">
        <v>408</v>
      </c>
      <c r="B409" s="1">
        <v>45909.574016203704</v>
      </c>
      <c r="C409" s="1">
        <v>45909.576504629629</v>
      </c>
      <c r="D409" s="39" t="s">
        <v>220</v>
      </c>
      <c r="E409" s="39" t="s">
        <v>221</v>
      </c>
      <c r="F409" s="39" t="s">
        <v>44817</v>
      </c>
      <c r="G409">
        <v>11</v>
      </c>
      <c r="H409">
        <v>13</v>
      </c>
      <c r="I409" s="39" t="s">
        <v>44818</v>
      </c>
      <c r="J409" s="39" t="s">
        <v>44819</v>
      </c>
      <c r="K409" s="39" t="s">
        <v>44820</v>
      </c>
      <c r="L409" s="39" t="s">
        <v>44821</v>
      </c>
      <c r="M409" s="39" t="s">
        <v>44822</v>
      </c>
      <c r="N409" s="39" t="s">
        <v>44823</v>
      </c>
      <c r="O409" s="39" t="s">
        <v>44824</v>
      </c>
      <c r="P409" s="39" t="s">
        <v>44825</v>
      </c>
      <c r="Q409" s="39" t="s">
        <v>44826</v>
      </c>
      <c r="R409" s="39" t="s">
        <v>28194</v>
      </c>
      <c r="S409" s="39" t="s">
        <v>44827</v>
      </c>
      <c r="T409" s="39" t="s">
        <v>44828</v>
      </c>
      <c r="U409" s="39" t="s">
        <v>14233</v>
      </c>
      <c r="V409" s="39" t="s">
        <v>26135</v>
      </c>
      <c r="W409" s="39" t="s">
        <v>44829</v>
      </c>
      <c r="X409" s="39" t="s">
        <v>26052</v>
      </c>
      <c r="Y409" s="39" t="s">
        <v>44830</v>
      </c>
      <c r="Z409" s="39" t="s">
        <v>44831</v>
      </c>
    </row>
    <row r="410" spans="1:26" x14ac:dyDescent="0.3">
      <c r="A410">
        <v>409</v>
      </c>
      <c r="B410" s="1">
        <v>45909.59447916667</v>
      </c>
      <c r="C410" s="1">
        <v>45909.594537037039</v>
      </c>
      <c r="D410" s="39" t="s">
        <v>3464</v>
      </c>
      <c r="E410" s="39" t="s">
        <v>3465</v>
      </c>
      <c r="F410" s="39" t="s">
        <v>3465</v>
      </c>
      <c r="G410">
        <v>8</v>
      </c>
      <c r="H410">
        <v>32</v>
      </c>
      <c r="I410" s="39" t="s">
        <v>25876</v>
      </c>
      <c r="J410" s="39" t="s">
        <v>46008</v>
      </c>
      <c r="K410" s="39" t="s">
        <v>46009</v>
      </c>
      <c r="L410" s="39" t="s">
        <v>46010</v>
      </c>
      <c r="M410" s="39" t="s">
        <v>46011</v>
      </c>
      <c r="N410" s="39" t="s">
        <v>46012</v>
      </c>
      <c r="O410" s="39" t="s">
        <v>26520</v>
      </c>
      <c r="P410" s="39" t="s">
        <v>46013</v>
      </c>
      <c r="Q410" s="39" t="s">
        <v>46014</v>
      </c>
      <c r="R410" s="39" t="s">
        <v>22096</v>
      </c>
      <c r="S410" s="39" t="s">
        <v>46015</v>
      </c>
      <c r="T410" s="39" t="s">
        <v>25777</v>
      </c>
      <c r="U410" s="39" t="s">
        <v>46016</v>
      </c>
      <c r="V410" s="39" t="s">
        <v>26135</v>
      </c>
      <c r="W410" s="39" t="s">
        <v>46017</v>
      </c>
      <c r="X410" s="39" t="s">
        <v>27360</v>
      </c>
      <c r="Y410" s="39" t="s">
        <v>46018</v>
      </c>
      <c r="Z410" s="39" t="s">
        <v>46019</v>
      </c>
    </row>
    <row r="411" spans="1:26" x14ac:dyDescent="0.3">
      <c r="A411">
        <v>410</v>
      </c>
      <c r="B411" s="1">
        <v>45909.591932870368</v>
      </c>
      <c r="C411" s="1">
        <v>45909.600555555553</v>
      </c>
      <c r="D411" s="39" t="s">
        <v>330</v>
      </c>
      <c r="E411" s="39" t="s">
        <v>331</v>
      </c>
      <c r="F411" s="39" t="s">
        <v>6611</v>
      </c>
      <c r="G411">
        <v>11</v>
      </c>
      <c r="H411">
        <v>7</v>
      </c>
      <c r="I411" s="39" t="s">
        <v>46020</v>
      </c>
      <c r="J411" s="39" t="s">
        <v>46021</v>
      </c>
      <c r="K411" s="39" t="s">
        <v>26866</v>
      </c>
      <c r="L411" s="39" t="s">
        <v>46022</v>
      </c>
      <c r="M411" s="39" t="s">
        <v>46023</v>
      </c>
      <c r="N411" s="39" t="s">
        <v>25979</v>
      </c>
      <c r="O411" s="39" t="s">
        <v>46024</v>
      </c>
      <c r="P411" s="39" t="s">
        <v>46025</v>
      </c>
      <c r="Q411" s="39" t="s">
        <v>46026</v>
      </c>
      <c r="R411" s="39" t="s">
        <v>46027</v>
      </c>
      <c r="S411" s="39" t="s">
        <v>46028</v>
      </c>
      <c r="T411" s="39" t="s">
        <v>46029</v>
      </c>
      <c r="U411" s="39" t="s">
        <v>46030</v>
      </c>
      <c r="V411" s="39" t="s">
        <v>26135</v>
      </c>
      <c r="W411" s="39" t="s">
        <v>26136</v>
      </c>
      <c r="X411" s="39" t="s">
        <v>26052</v>
      </c>
      <c r="Y411" s="39" t="s">
        <v>46031</v>
      </c>
      <c r="Z411" s="39" t="s">
        <v>46032</v>
      </c>
    </row>
    <row r="412" spans="1:26" x14ac:dyDescent="0.3">
      <c r="A412">
        <v>411</v>
      </c>
      <c r="B412" s="1">
        <v>45909.594606481478</v>
      </c>
      <c r="C412" s="1">
        <v>45909.602337962962</v>
      </c>
      <c r="D412" s="39" t="s">
        <v>33895</v>
      </c>
      <c r="E412" s="39" t="s">
        <v>36305</v>
      </c>
      <c r="F412" s="39" t="s">
        <v>36305</v>
      </c>
      <c r="G412">
        <v>14</v>
      </c>
      <c r="H412">
        <v>38</v>
      </c>
      <c r="I412" s="39" t="s">
        <v>46033</v>
      </c>
      <c r="J412" s="39" t="s">
        <v>46034</v>
      </c>
      <c r="K412" s="39" t="s">
        <v>46035</v>
      </c>
      <c r="L412" s="39" t="s">
        <v>46036</v>
      </c>
      <c r="M412" s="39" t="s">
        <v>46037</v>
      </c>
      <c r="N412" s="39" t="s">
        <v>25737</v>
      </c>
      <c r="O412" s="39" t="s">
        <v>46038</v>
      </c>
      <c r="P412" s="39" t="s">
        <v>46039</v>
      </c>
      <c r="Q412" s="39" t="s">
        <v>46040</v>
      </c>
      <c r="R412" s="39" t="s">
        <v>28194</v>
      </c>
      <c r="S412" s="39" t="s">
        <v>239</v>
      </c>
      <c r="T412" s="39" t="s">
        <v>46041</v>
      </c>
      <c r="U412" s="39" t="s">
        <v>46042</v>
      </c>
      <c r="V412" s="39" t="s">
        <v>26135</v>
      </c>
      <c r="W412" s="39" t="s">
        <v>46043</v>
      </c>
      <c r="X412" s="39" t="s">
        <v>26052</v>
      </c>
      <c r="Y412" s="39" t="s">
        <v>46044</v>
      </c>
      <c r="Z412" s="39" t="s">
        <v>46045</v>
      </c>
    </row>
    <row r="413" spans="1:26" x14ac:dyDescent="0.3">
      <c r="A413">
        <v>412</v>
      </c>
      <c r="B413" s="1">
        <v>45909.595393518517</v>
      </c>
      <c r="C413" s="1">
        <v>45909.60261574074</v>
      </c>
      <c r="D413" s="39" t="s">
        <v>33812</v>
      </c>
      <c r="E413" s="39" t="s">
        <v>34278</v>
      </c>
      <c r="F413" s="39" t="s">
        <v>34279</v>
      </c>
      <c r="G413">
        <v>14</v>
      </c>
      <c r="H413">
        <v>14</v>
      </c>
      <c r="I413" s="39" t="s">
        <v>46046</v>
      </c>
      <c r="J413" s="39" t="s">
        <v>46047</v>
      </c>
      <c r="K413" s="39" t="s">
        <v>46048</v>
      </c>
      <c r="L413" s="39" t="s">
        <v>46049</v>
      </c>
      <c r="M413" s="39" t="s">
        <v>46050</v>
      </c>
      <c r="N413" s="39" t="s">
        <v>46051</v>
      </c>
      <c r="O413" s="39" t="s">
        <v>46052</v>
      </c>
      <c r="P413" s="39" t="s">
        <v>46053</v>
      </c>
      <c r="Q413" s="39" t="s">
        <v>46054</v>
      </c>
      <c r="R413" s="39" t="s">
        <v>21853</v>
      </c>
      <c r="S413" s="39" t="s">
        <v>29736</v>
      </c>
      <c r="T413" s="39" t="s">
        <v>46055</v>
      </c>
      <c r="U413" s="39" t="s">
        <v>14233</v>
      </c>
      <c r="V413" s="39" t="s">
        <v>26135</v>
      </c>
      <c r="W413" s="39" t="s">
        <v>46056</v>
      </c>
      <c r="X413" s="39" t="s">
        <v>26052</v>
      </c>
      <c r="Y413" s="39" t="s">
        <v>46057</v>
      </c>
      <c r="Z413" s="39" t="s">
        <v>46058</v>
      </c>
    </row>
    <row r="414" spans="1:26" x14ac:dyDescent="0.3">
      <c r="A414">
        <v>413</v>
      </c>
      <c r="B414" s="1">
        <v>45909.596747685187</v>
      </c>
      <c r="C414" s="1">
        <v>45909.603946759256</v>
      </c>
      <c r="D414" s="39" t="s">
        <v>33838</v>
      </c>
      <c r="E414" s="39" t="s">
        <v>33973</v>
      </c>
      <c r="F414" s="39" t="s">
        <v>33973</v>
      </c>
      <c r="G414">
        <v>14</v>
      </c>
      <c r="H414">
        <v>21</v>
      </c>
      <c r="I414" s="39" t="s">
        <v>46059</v>
      </c>
      <c r="J414" s="39" t="s">
        <v>46060</v>
      </c>
      <c r="K414" s="39" t="s">
        <v>46061</v>
      </c>
      <c r="L414" s="39" t="s">
        <v>46062</v>
      </c>
      <c r="M414" s="39" t="s">
        <v>46063</v>
      </c>
      <c r="N414" s="39" t="s">
        <v>46064</v>
      </c>
      <c r="O414" s="39" t="s">
        <v>46065</v>
      </c>
      <c r="P414" s="39" t="s">
        <v>46066</v>
      </c>
      <c r="Q414" s="39" t="s">
        <v>46067</v>
      </c>
      <c r="R414" s="39" t="s">
        <v>46068</v>
      </c>
      <c r="S414" s="39" t="s">
        <v>46069</v>
      </c>
      <c r="T414" s="39" t="s">
        <v>46070</v>
      </c>
      <c r="U414" s="39" t="s">
        <v>46071</v>
      </c>
      <c r="V414" s="39" t="s">
        <v>26135</v>
      </c>
      <c r="W414" s="39" t="s">
        <v>26052</v>
      </c>
      <c r="X414" s="39" t="s">
        <v>26052</v>
      </c>
      <c r="Y414" s="39" t="s">
        <v>26136</v>
      </c>
      <c r="Z414" s="39" t="s">
        <v>26052</v>
      </c>
    </row>
    <row r="415" spans="1:26" x14ac:dyDescent="0.3">
      <c r="A415">
        <v>414</v>
      </c>
      <c r="B415" s="1">
        <v>45909.602731481478</v>
      </c>
      <c r="C415" s="1">
        <v>45909.611006944448</v>
      </c>
      <c r="D415" s="39" t="s">
        <v>3639</v>
      </c>
      <c r="E415" s="39" t="s">
        <v>3640</v>
      </c>
      <c r="F415" s="39" t="s">
        <v>3640</v>
      </c>
      <c r="G415">
        <v>8</v>
      </c>
      <c r="H415">
        <v>34</v>
      </c>
      <c r="I415" s="39" t="s">
        <v>46072</v>
      </c>
      <c r="J415" s="39" t="s">
        <v>46073</v>
      </c>
      <c r="K415" s="39" t="s">
        <v>46074</v>
      </c>
      <c r="L415" s="39" t="s">
        <v>46075</v>
      </c>
      <c r="M415" s="39" t="s">
        <v>46076</v>
      </c>
      <c r="N415" s="39" t="s">
        <v>25979</v>
      </c>
      <c r="O415" s="39" t="s">
        <v>46077</v>
      </c>
      <c r="P415" s="39" t="s">
        <v>46078</v>
      </c>
      <c r="Q415" s="39" t="s">
        <v>46079</v>
      </c>
      <c r="R415" s="39" t="s">
        <v>46080</v>
      </c>
      <c r="S415" s="39" t="s">
        <v>46081</v>
      </c>
      <c r="T415" s="39" t="s">
        <v>46082</v>
      </c>
      <c r="U415" s="39" t="s">
        <v>46083</v>
      </c>
      <c r="V415" s="39" t="s">
        <v>26135</v>
      </c>
      <c r="W415" s="39" t="s">
        <v>46084</v>
      </c>
      <c r="X415" s="39" t="s">
        <v>26829</v>
      </c>
      <c r="Y415" s="39" t="s">
        <v>46085</v>
      </c>
      <c r="Z415" s="39" t="s">
        <v>46086</v>
      </c>
    </row>
    <row r="416" spans="1:26" x14ac:dyDescent="0.3">
      <c r="A416">
        <v>415</v>
      </c>
      <c r="B416" s="1">
        <v>45909.625486111108</v>
      </c>
      <c r="C416" s="1">
        <v>45909.628645833334</v>
      </c>
      <c r="D416" s="39" t="s">
        <v>32048</v>
      </c>
      <c r="E416" s="39" t="s">
        <v>32049</v>
      </c>
      <c r="F416" s="39" t="s">
        <v>32049</v>
      </c>
      <c r="G416">
        <v>14</v>
      </c>
      <c r="H416">
        <v>3</v>
      </c>
      <c r="I416" s="39" t="s">
        <v>25676</v>
      </c>
      <c r="J416" s="39" t="s">
        <v>22815</v>
      </c>
      <c r="K416" s="39" t="s">
        <v>26866</v>
      </c>
      <c r="L416" s="39" t="s">
        <v>46087</v>
      </c>
      <c r="M416" s="39" t="s">
        <v>46088</v>
      </c>
      <c r="N416" s="39" t="s">
        <v>25835</v>
      </c>
      <c r="O416" s="39" t="s">
        <v>26814</v>
      </c>
      <c r="P416" s="39" t="s">
        <v>26814</v>
      </c>
      <c r="Q416" s="39" t="s">
        <v>46089</v>
      </c>
      <c r="R416" s="39" t="s">
        <v>46090</v>
      </c>
      <c r="S416" s="39" t="s">
        <v>46091</v>
      </c>
      <c r="T416" s="39" t="s">
        <v>22440</v>
      </c>
      <c r="U416" s="39" t="s">
        <v>46092</v>
      </c>
      <c r="V416" s="39" t="s">
        <v>27086</v>
      </c>
      <c r="W416" s="39" t="s">
        <v>46093</v>
      </c>
      <c r="X416" s="39" t="s">
        <v>26615</v>
      </c>
      <c r="Y416" s="39" t="s">
        <v>46094</v>
      </c>
      <c r="Z416" s="39" t="s">
        <v>46095</v>
      </c>
    </row>
    <row r="417" spans="1:26" x14ac:dyDescent="0.3">
      <c r="A417">
        <v>416</v>
      </c>
      <c r="B417" s="1">
        <v>45909.656539351854</v>
      </c>
      <c r="C417" s="1">
        <v>45909.660752314812</v>
      </c>
      <c r="D417" s="39" t="s">
        <v>33868</v>
      </c>
      <c r="E417" s="39" t="s">
        <v>36378</v>
      </c>
      <c r="F417" s="39" t="s">
        <v>36378</v>
      </c>
      <c r="G417">
        <v>14</v>
      </c>
      <c r="H417">
        <v>30</v>
      </c>
      <c r="I417" s="39" t="s">
        <v>46096</v>
      </c>
      <c r="J417" s="39" t="s">
        <v>22096</v>
      </c>
      <c r="K417" s="39" t="s">
        <v>46097</v>
      </c>
      <c r="L417" s="39" t="s">
        <v>46098</v>
      </c>
      <c r="M417" s="39" t="s">
        <v>46099</v>
      </c>
      <c r="N417" s="39" t="s">
        <v>25835</v>
      </c>
      <c r="O417" s="39" t="s">
        <v>46100</v>
      </c>
      <c r="P417" s="39" t="s">
        <v>45904</v>
      </c>
      <c r="Q417" s="39" t="s">
        <v>46101</v>
      </c>
      <c r="R417" s="39" t="s">
        <v>14286</v>
      </c>
      <c r="S417" s="39" t="s">
        <v>20593</v>
      </c>
      <c r="T417" s="39" t="s">
        <v>46102</v>
      </c>
      <c r="U417" s="39" t="s">
        <v>12887</v>
      </c>
      <c r="V417" s="39" t="s">
        <v>26812</v>
      </c>
      <c r="W417" s="39" t="s">
        <v>28154</v>
      </c>
      <c r="X417" s="39" t="s">
        <v>26052</v>
      </c>
      <c r="Y417" s="39" t="s">
        <v>38466</v>
      </c>
      <c r="Z417" s="39" t="s">
        <v>46103</v>
      </c>
    </row>
    <row r="418" spans="1:26" x14ac:dyDescent="0.3">
      <c r="A418">
        <v>417</v>
      </c>
      <c r="B418" s="1">
        <v>45910.052002314813</v>
      </c>
      <c r="C418" s="1">
        <v>45910.065775462965</v>
      </c>
      <c r="D418" s="39" t="s">
        <v>33808</v>
      </c>
      <c r="E418" s="39" t="s">
        <v>35495</v>
      </c>
      <c r="F418" s="39" t="s">
        <v>35496</v>
      </c>
      <c r="G418">
        <v>14</v>
      </c>
      <c r="H418">
        <v>13</v>
      </c>
      <c r="I418" s="39" t="s">
        <v>46104</v>
      </c>
      <c r="J418" s="39" t="s">
        <v>46105</v>
      </c>
      <c r="K418" s="39" t="s">
        <v>46106</v>
      </c>
      <c r="L418" s="39" t="s">
        <v>46107</v>
      </c>
      <c r="M418" s="39" t="s">
        <v>46108</v>
      </c>
      <c r="N418" s="39" t="s">
        <v>46109</v>
      </c>
      <c r="O418" s="39" t="s">
        <v>46110</v>
      </c>
      <c r="P418" s="39" t="s">
        <v>46111</v>
      </c>
      <c r="Q418" s="39" t="s">
        <v>46112</v>
      </c>
      <c r="R418" s="39" t="s">
        <v>46113</v>
      </c>
      <c r="S418" s="39" t="s">
        <v>46114</v>
      </c>
      <c r="T418" s="39" t="s">
        <v>46115</v>
      </c>
      <c r="U418" s="39" t="s">
        <v>46116</v>
      </c>
      <c r="V418" s="39" t="s">
        <v>26135</v>
      </c>
      <c r="W418" s="39" t="s">
        <v>46117</v>
      </c>
      <c r="X418" s="39" t="s">
        <v>26841</v>
      </c>
      <c r="Y418" s="39" t="s">
        <v>46118</v>
      </c>
      <c r="Z418" s="39" t="s">
        <v>46119</v>
      </c>
    </row>
    <row r="419" spans="1:26" x14ac:dyDescent="0.3">
      <c r="A419">
        <v>418</v>
      </c>
      <c r="B419" s="1">
        <v>45910.278634259259</v>
      </c>
      <c r="C419" s="1">
        <v>45910.285925925928</v>
      </c>
      <c r="D419" s="39" t="s">
        <v>33781</v>
      </c>
      <c r="E419" s="39" t="s">
        <v>36139</v>
      </c>
      <c r="F419" s="39" t="s">
        <v>36139</v>
      </c>
      <c r="G419">
        <v>14</v>
      </c>
      <c r="H419">
        <v>5</v>
      </c>
      <c r="I419" s="39" t="s">
        <v>46120</v>
      </c>
      <c r="J419" s="39" t="s">
        <v>46121</v>
      </c>
      <c r="K419" s="39" t="s">
        <v>46122</v>
      </c>
      <c r="L419" s="39" t="s">
        <v>46123</v>
      </c>
      <c r="M419" s="39" t="s">
        <v>46124</v>
      </c>
      <c r="N419" s="39" t="s">
        <v>46125</v>
      </c>
      <c r="O419" s="39" t="s">
        <v>46126</v>
      </c>
      <c r="P419" s="39" t="s">
        <v>46127</v>
      </c>
      <c r="Q419" s="39" t="s">
        <v>46128</v>
      </c>
      <c r="R419" s="39" t="s">
        <v>28807</v>
      </c>
      <c r="S419" s="39" t="s">
        <v>44827</v>
      </c>
      <c r="T419" s="39" t="s">
        <v>46129</v>
      </c>
      <c r="U419" s="39" t="s">
        <v>14233</v>
      </c>
      <c r="V419" s="39" t="s">
        <v>26135</v>
      </c>
      <c r="W419" s="39" t="s">
        <v>26614</v>
      </c>
      <c r="X419" s="39" t="s">
        <v>26841</v>
      </c>
      <c r="Y419" s="39" t="s">
        <v>46130</v>
      </c>
      <c r="Z419" s="39" t="s">
        <v>46131</v>
      </c>
    </row>
    <row r="420" spans="1:26" x14ac:dyDescent="0.3">
      <c r="A420">
        <v>419</v>
      </c>
      <c r="B420" s="1">
        <v>45910.394155092596</v>
      </c>
      <c r="C420" s="1">
        <v>45910.409166666665</v>
      </c>
      <c r="D420" s="39" t="s">
        <v>2218</v>
      </c>
      <c r="E420" s="39" t="s">
        <v>2219</v>
      </c>
      <c r="F420" s="39" t="s">
        <v>2219</v>
      </c>
      <c r="G420">
        <v>4</v>
      </c>
      <c r="H420">
        <v>22</v>
      </c>
      <c r="I420" s="39" t="s">
        <v>46779</v>
      </c>
      <c r="J420" s="39" t="s">
        <v>46780</v>
      </c>
      <c r="K420" s="39" t="s">
        <v>46781</v>
      </c>
      <c r="L420" s="39" t="s">
        <v>46782</v>
      </c>
      <c r="M420" s="39" t="s">
        <v>46783</v>
      </c>
      <c r="N420" s="39" t="s">
        <v>28174</v>
      </c>
      <c r="O420" s="39" t="s">
        <v>46784</v>
      </c>
      <c r="P420" s="39" t="s">
        <v>46785</v>
      </c>
      <c r="Q420" s="39" t="s">
        <v>46786</v>
      </c>
      <c r="R420" s="39" t="s">
        <v>46787</v>
      </c>
      <c r="S420" s="39" t="s">
        <v>46788</v>
      </c>
      <c r="T420" s="39" t="s">
        <v>26021</v>
      </c>
      <c r="U420" s="39" t="s">
        <v>25761</v>
      </c>
      <c r="V420" s="39" t="s">
        <v>26135</v>
      </c>
      <c r="W420" s="39" t="s">
        <v>46789</v>
      </c>
      <c r="X420" s="39" t="s">
        <v>27360</v>
      </c>
      <c r="Y420" s="39" t="s">
        <v>46790</v>
      </c>
      <c r="Z420" s="39" t="s">
        <v>46791</v>
      </c>
    </row>
    <row r="421" spans="1:26" x14ac:dyDescent="0.3">
      <c r="A421">
        <v>420</v>
      </c>
      <c r="B421" s="1">
        <v>45910.438761574071</v>
      </c>
      <c r="C421" s="1">
        <v>45910.453356481485</v>
      </c>
      <c r="D421" s="39" t="s">
        <v>3170</v>
      </c>
      <c r="E421" s="39" t="s">
        <v>3171</v>
      </c>
      <c r="F421" s="39" t="s">
        <v>3171</v>
      </c>
      <c r="G421">
        <v>3</v>
      </c>
      <c r="H421">
        <v>6</v>
      </c>
      <c r="I421" s="39" t="s">
        <v>46792</v>
      </c>
      <c r="J421" s="39" t="s">
        <v>46793</v>
      </c>
      <c r="K421" s="39" t="s">
        <v>46794</v>
      </c>
      <c r="L421" s="39" t="s">
        <v>46795</v>
      </c>
      <c r="M421" s="39" t="s">
        <v>46796</v>
      </c>
      <c r="N421" s="39" t="s">
        <v>25835</v>
      </c>
      <c r="O421" s="39" t="s">
        <v>46797</v>
      </c>
      <c r="P421" s="39" t="s">
        <v>46798</v>
      </c>
      <c r="Q421" s="39" t="s">
        <v>46799</v>
      </c>
      <c r="R421" s="39" t="s">
        <v>22514</v>
      </c>
      <c r="S421" s="39" t="s">
        <v>20592</v>
      </c>
      <c r="T421" s="39" t="s">
        <v>16918</v>
      </c>
      <c r="U421" s="39" t="s">
        <v>14233</v>
      </c>
      <c r="V421" s="39" t="s">
        <v>26135</v>
      </c>
      <c r="W421" s="39" t="s">
        <v>46800</v>
      </c>
      <c r="X421" s="39" t="s">
        <v>27010</v>
      </c>
      <c r="Y421" s="39" t="s">
        <v>26370</v>
      </c>
      <c r="Z421" s="39" t="s">
        <v>46801</v>
      </c>
    </row>
    <row r="422" spans="1:26" x14ac:dyDescent="0.3">
      <c r="A422">
        <v>421</v>
      </c>
      <c r="B422" s="1">
        <v>45910.459131944444</v>
      </c>
      <c r="C422" s="1">
        <v>45910.462106481478</v>
      </c>
      <c r="D422" s="39" t="s">
        <v>2887</v>
      </c>
      <c r="E422" s="39" t="s">
        <v>2888</v>
      </c>
      <c r="F422" s="39" t="s">
        <v>2888</v>
      </c>
      <c r="G422">
        <v>5</v>
      </c>
      <c r="H422">
        <v>33</v>
      </c>
      <c r="I422" s="39" t="s">
        <v>25853</v>
      </c>
      <c r="J422" s="39" t="s">
        <v>27864</v>
      </c>
      <c r="K422" s="39" t="s">
        <v>46802</v>
      </c>
      <c r="L422" s="39" t="s">
        <v>28444</v>
      </c>
      <c r="M422" s="39" t="s">
        <v>46803</v>
      </c>
      <c r="N422" s="39" t="s">
        <v>28457</v>
      </c>
      <c r="O422" s="39" t="s">
        <v>46804</v>
      </c>
      <c r="P422" s="39" t="s">
        <v>27930</v>
      </c>
      <c r="Q422" s="39" t="s">
        <v>46805</v>
      </c>
      <c r="R422" s="39" t="s">
        <v>46806</v>
      </c>
      <c r="S422" s="39" t="s">
        <v>46807</v>
      </c>
      <c r="T422" s="39" t="s">
        <v>46808</v>
      </c>
      <c r="U422" s="39" t="s">
        <v>46809</v>
      </c>
      <c r="V422" s="39" t="s">
        <v>26135</v>
      </c>
      <c r="W422" s="39" t="s">
        <v>26614</v>
      </c>
      <c r="X422" s="39" t="s">
        <v>26829</v>
      </c>
      <c r="Y422" s="39" t="s">
        <v>27936</v>
      </c>
      <c r="Z422" s="39" t="s">
        <v>27937</v>
      </c>
    </row>
    <row r="423" spans="1:26" x14ac:dyDescent="0.3">
      <c r="A423">
        <v>422</v>
      </c>
      <c r="B423" s="1">
        <v>45910.517025462963</v>
      </c>
      <c r="C423" s="1">
        <v>45910.52443287037</v>
      </c>
      <c r="D423" s="39" t="s">
        <v>33816</v>
      </c>
      <c r="E423" s="39" t="s">
        <v>36471</v>
      </c>
      <c r="F423" s="39" t="s">
        <v>44832</v>
      </c>
      <c r="G423">
        <v>14</v>
      </c>
      <c r="H423">
        <v>15</v>
      </c>
      <c r="I423" s="39" t="s">
        <v>46810</v>
      </c>
      <c r="J423" s="39" t="s">
        <v>29771</v>
      </c>
      <c r="K423" s="39" t="s">
        <v>46811</v>
      </c>
      <c r="L423" s="39" t="s">
        <v>46812</v>
      </c>
      <c r="M423" s="39" t="s">
        <v>46813</v>
      </c>
      <c r="N423" s="39" t="s">
        <v>46814</v>
      </c>
      <c r="O423" s="39" t="s">
        <v>46815</v>
      </c>
      <c r="P423" s="39" t="s">
        <v>46816</v>
      </c>
      <c r="Q423" s="39" t="s">
        <v>46817</v>
      </c>
      <c r="R423" s="39" t="s">
        <v>46818</v>
      </c>
      <c r="S423" s="39" t="s">
        <v>46819</v>
      </c>
      <c r="T423" s="39" t="s">
        <v>46820</v>
      </c>
      <c r="U423" s="39" t="s">
        <v>46821</v>
      </c>
      <c r="V423" s="39" t="s">
        <v>26812</v>
      </c>
      <c r="W423" s="39" t="s">
        <v>46822</v>
      </c>
      <c r="X423" s="39" t="s">
        <v>26615</v>
      </c>
      <c r="Y423" s="39" t="s">
        <v>46823</v>
      </c>
      <c r="Z423" s="39" t="s">
        <v>46824</v>
      </c>
    </row>
    <row r="424" spans="1:26" x14ac:dyDescent="0.3">
      <c r="A424">
        <v>423</v>
      </c>
      <c r="B424" s="1">
        <v>45910.613379629627</v>
      </c>
      <c r="C424" s="1">
        <v>45910.62427083333</v>
      </c>
      <c r="D424" s="39" t="s">
        <v>895</v>
      </c>
      <c r="E424" s="39" t="s">
        <v>896</v>
      </c>
      <c r="F424" s="39" t="s">
        <v>5275</v>
      </c>
      <c r="G424">
        <v>2</v>
      </c>
      <c r="H424">
        <v>23</v>
      </c>
      <c r="I424" s="39" t="s">
        <v>314</v>
      </c>
      <c r="J424" s="39" t="s">
        <v>44804</v>
      </c>
      <c r="K424" s="39" t="s">
        <v>46825</v>
      </c>
      <c r="L424" s="39" t="s">
        <v>46826</v>
      </c>
      <c r="M424" s="39" t="s">
        <v>46827</v>
      </c>
      <c r="N424" s="39" t="s">
        <v>25979</v>
      </c>
      <c r="O424" s="39" t="s">
        <v>46828</v>
      </c>
      <c r="P424" s="39" t="s">
        <v>46816</v>
      </c>
      <c r="Q424" s="39" t="s">
        <v>46829</v>
      </c>
      <c r="R424" s="39" t="s">
        <v>26019</v>
      </c>
      <c r="S424" s="39" t="s">
        <v>26020</v>
      </c>
      <c r="T424" s="39" t="s">
        <v>46830</v>
      </c>
      <c r="U424" s="39" t="s">
        <v>14233</v>
      </c>
      <c r="V424" s="39" t="s">
        <v>26827</v>
      </c>
      <c r="W424" s="39" t="s">
        <v>46831</v>
      </c>
      <c r="X424" s="39" t="s">
        <v>26052</v>
      </c>
      <c r="Y424" s="39" t="s">
        <v>46832</v>
      </c>
      <c r="Z424" s="39" t="s">
        <v>46833</v>
      </c>
    </row>
    <row r="425" spans="1:26" x14ac:dyDescent="0.3">
      <c r="A425">
        <v>424</v>
      </c>
      <c r="B425" s="1">
        <v>45910.63108796296</v>
      </c>
      <c r="C425" s="1">
        <v>45910.636412037034</v>
      </c>
      <c r="D425" s="39" t="s">
        <v>2111</v>
      </c>
      <c r="E425" s="39" t="s">
        <v>2112</v>
      </c>
      <c r="F425" s="39" t="s">
        <v>21472</v>
      </c>
      <c r="G425">
        <v>4</v>
      </c>
      <c r="H425">
        <v>11</v>
      </c>
      <c r="I425" s="39" t="s">
        <v>1127</v>
      </c>
      <c r="J425" s="39" t="s">
        <v>46834</v>
      </c>
      <c r="K425" s="39" t="s">
        <v>46835</v>
      </c>
      <c r="L425" s="39" t="s">
        <v>46836</v>
      </c>
      <c r="M425" s="39" t="s">
        <v>46837</v>
      </c>
      <c r="N425" s="39" t="s">
        <v>26059</v>
      </c>
      <c r="O425" s="39" t="s">
        <v>46838</v>
      </c>
      <c r="P425" s="39" t="s">
        <v>46839</v>
      </c>
      <c r="Q425" s="39" t="s">
        <v>46840</v>
      </c>
      <c r="R425" s="39" t="s">
        <v>22096</v>
      </c>
      <c r="S425" s="39" t="s">
        <v>46841</v>
      </c>
      <c r="T425" s="39" t="s">
        <v>26776</v>
      </c>
      <c r="U425" s="39" t="s">
        <v>25777</v>
      </c>
      <c r="V425" s="39" t="s">
        <v>27086</v>
      </c>
      <c r="W425" s="39" t="s">
        <v>26052</v>
      </c>
      <c r="X425" s="39" t="s">
        <v>26615</v>
      </c>
      <c r="Y425" s="39" t="s">
        <v>26136</v>
      </c>
      <c r="Z425" s="39" t="s">
        <v>26052</v>
      </c>
    </row>
    <row r="426" spans="1:26" x14ac:dyDescent="0.3">
      <c r="A426">
        <v>425</v>
      </c>
      <c r="B426" s="1">
        <v>45910.783715277779</v>
      </c>
      <c r="C426" s="1">
        <v>45910.812951388885</v>
      </c>
      <c r="D426" s="39" t="s">
        <v>1038</v>
      </c>
      <c r="E426" s="39" t="s">
        <v>1039</v>
      </c>
      <c r="F426" s="39" t="s">
        <v>1039</v>
      </c>
      <c r="G426">
        <v>2</v>
      </c>
      <c r="H426">
        <v>22</v>
      </c>
      <c r="I426" s="39" t="s">
        <v>46842</v>
      </c>
      <c r="J426" s="39" t="s">
        <v>44804</v>
      </c>
      <c r="K426" s="39" t="s">
        <v>26386</v>
      </c>
      <c r="L426" s="39" t="s">
        <v>46843</v>
      </c>
      <c r="M426" s="39" t="s">
        <v>46844</v>
      </c>
      <c r="N426" s="39" t="s">
        <v>25835</v>
      </c>
      <c r="O426" s="39" t="s">
        <v>27439</v>
      </c>
      <c r="P426" s="39" t="s">
        <v>27440</v>
      </c>
      <c r="Q426" s="39" t="s">
        <v>46845</v>
      </c>
      <c r="R426" s="39" t="s">
        <v>26019</v>
      </c>
      <c r="S426" s="39" t="s">
        <v>26020</v>
      </c>
      <c r="T426" s="39" t="s">
        <v>27442</v>
      </c>
      <c r="U426" s="39" t="s">
        <v>46846</v>
      </c>
      <c r="V426" s="39" t="s">
        <v>26777</v>
      </c>
      <c r="W426" s="39" t="s">
        <v>27444</v>
      </c>
      <c r="X426" s="39" t="s">
        <v>27278</v>
      </c>
      <c r="Y426" s="39" t="s">
        <v>46847</v>
      </c>
      <c r="Z426" s="39" t="s">
        <v>46848</v>
      </c>
    </row>
    <row r="427" spans="1:26" x14ac:dyDescent="0.3">
      <c r="A427">
        <v>426</v>
      </c>
      <c r="B427" s="1">
        <v>45910.810069444444</v>
      </c>
      <c r="C427" s="1">
        <v>45910.817187499997</v>
      </c>
      <c r="D427" s="39" t="s">
        <v>33898</v>
      </c>
      <c r="E427" s="39" t="s">
        <v>36232</v>
      </c>
      <c r="F427" s="39" t="s">
        <v>42512</v>
      </c>
      <c r="G427">
        <v>14</v>
      </c>
      <c r="H427">
        <v>39</v>
      </c>
      <c r="I427" s="39" t="s">
        <v>46849</v>
      </c>
      <c r="J427" s="39" t="s">
        <v>44804</v>
      </c>
      <c r="K427" s="39" t="s">
        <v>46850</v>
      </c>
      <c r="L427" s="39" t="s">
        <v>46851</v>
      </c>
      <c r="M427" s="39" t="s">
        <v>46852</v>
      </c>
      <c r="N427" s="39" t="s">
        <v>25979</v>
      </c>
      <c r="O427" s="39" t="s">
        <v>46853</v>
      </c>
      <c r="P427" s="39" t="s">
        <v>46816</v>
      </c>
      <c r="Q427" s="39" t="s">
        <v>46854</v>
      </c>
      <c r="R427" s="39" t="s">
        <v>46855</v>
      </c>
      <c r="S427" s="39" t="s">
        <v>46856</v>
      </c>
      <c r="T427" s="39" t="s">
        <v>25777</v>
      </c>
      <c r="U427" s="39" t="s">
        <v>26160</v>
      </c>
      <c r="V427" s="39" t="s">
        <v>26135</v>
      </c>
      <c r="W427" s="39" t="s">
        <v>46857</v>
      </c>
      <c r="X427" s="39" t="s">
        <v>26829</v>
      </c>
      <c r="Y427" s="39" t="s">
        <v>46858</v>
      </c>
      <c r="Z427" s="39" t="s">
        <v>46859</v>
      </c>
    </row>
    <row r="428" spans="1:26" x14ac:dyDescent="0.3">
      <c r="A428">
        <v>427</v>
      </c>
      <c r="B428" s="1">
        <v>45910.823287037034</v>
      </c>
      <c r="C428" s="1">
        <v>45910.829074074078</v>
      </c>
      <c r="D428" s="39" t="s">
        <v>435</v>
      </c>
      <c r="E428" s="39" t="s">
        <v>436</v>
      </c>
      <c r="F428" s="39" t="s">
        <v>436</v>
      </c>
      <c r="G428">
        <v>11</v>
      </c>
      <c r="H428">
        <v>8</v>
      </c>
      <c r="I428" s="39" t="s">
        <v>46849</v>
      </c>
      <c r="J428" s="39" t="s">
        <v>46860</v>
      </c>
      <c r="K428" s="39" t="s">
        <v>46861</v>
      </c>
      <c r="L428" s="39" t="s">
        <v>46862</v>
      </c>
      <c r="M428" s="39" t="s">
        <v>46813</v>
      </c>
      <c r="N428" s="39" t="s">
        <v>25979</v>
      </c>
      <c r="O428" s="39" t="s">
        <v>46815</v>
      </c>
      <c r="P428" s="39" t="s">
        <v>46816</v>
      </c>
      <c r="Q428" s="39" t="s">
        <v>46863</v>
      </c>
      <c r="R428" s="39" t="s">
        <v>46864</v>
      </c>
      <c r="S428" s="39" t="s">
        <v>46865</v>
      </c>
      <c r="T428" s="39" t="s">
        <v>46866</v>
      </c>
      <c r="U428" s="39" t="s">
        <v>46867</v>
      </c>
      <c r="V428" s="39" t="s">
        <v>26135</v>
      </c>
      <c r="W428" s="39" t="s">
        <v>46868</v>
      </c>
      <c r="X428" s="39" t="s">
        <v>27984</v>
      </c>
      <c r="Y428" s="39" t="s">
        <v>46869</v>
      </c>
      <c r="Z428" s="39" t="s">
        <v>46870</v>
      </c>
    </row>
    <row r="429" spans="1:26" x14ac:dyDescent="0.3">
      <c r="A429">
        <v>428</v>
      </c>
      <c r="B429" s="1">
        <v>45910.838483796295</v>
      </c>
      <c r="C429" s="1">
        <v>45910.844861111109</v>
      </c>
      <c r="D429" s="39" t="s">
        <v>450</v>
      </c>
      <c r="E429" s="39" t="s">
        <v>451</v>
      </c>
      <c r="F429" s="39" t="s">
        <v>48904</v>
      </c>
      <c r="G429">
        <v>11</v>
      </c>
      <c r="H429">
        <v>24</v>
      </c>
      <c r="I429" s="39" t="s">
        <v>21034</v>
      </c>
      <c r="J429" s="39" t="s">
        <v>48905</v>
      </c>
      <c r="K429" s="39" t="s">
        <v>48906</v>
      </c>
      <c r="L429" s="39" t="s">
        <v>48907</v>
      </c>
      <c r="M429" s="39" t="s">
        <v>48908</v>
      </c>
      <c r="N429" s="39" t="s">
        <v>48909</v>
      </c>
      <c r="O429" s="39" t="s">
        <v>48910</v>
      </c>
      <c r="P429" s="39" t="s">
        <v>48911</v>
      </c>
      <c r="Q429" s="39" t="s">
        <v>48912</v>
      </c>
      <c r="R429" s="39" t="s">
        <v>22656</v>
      </c>
      <c r="S429" s="39" t="s">
        <v>48913</v>
      </c>
      <c r="T429" s="39" t="s">
        <v>48914</v>
      </c>
      <c r="U429" s="39" t="s">
        <v>48915</v>
      </c>
      <c r="V429" s="39" t="s">
        <v>27086</v>
      </c>
      <c r="W429" s="39" t="s">
        <v>48916</v>
      </c>
      <c r="X429" s="39" t="s">
        <v>26052</v>
      </c>
      <c r="Y429" s="39" t="s">
        <v>48917</v>
      </c>
      <c r="Z429" s="39" t="s">
        <v>26841</v>
      </c>
    </row>
    <row r="430" spans="1:26" x14ac:dyDescent="0.3">
      <c r="A430">
        <v>429</v>
      </c>
      <c r="B430" s="1">
        <v>45910.899629629632</v>
      </c>
      <c r="C430" s="1">
        <v>45910.909479166665</v>
      </c>
      <c r="D430" s="39" t="s">
        <v>33828</v>
      </c>
      <c r="E430" s="39" t="s">
        <v>36151</v>
      </c>
      <c r="F430" s="39" t="s">
        <v>36151</v>
      </c>
      <c r="G430">
        <v>14</v>
      </c>
      <c r="H430">
        <v>18</v>
      </c>
      <c r="I430" s="39" t="s">
        <v>46849</v>
      </c>
      <c r="J430" s="39" t="s">
        <v>48918</v>
      </c>
      <c r="K430" s="39" t="s">
        <v>26866</v>
      </c>
      <c r="L430" s="39" t="s">
        <v>48919</v>
      </c>
      <c r="M430" s="39" t="s">
        <v>46813</v>
      </c>
      <c r="N430" s="39" t="s">
        <v>25979</v>
      </c>
      <c r="O430" s="39" t="s">
        <v>46853</v>
      </c>
      <c r="P430" s="39" t="s">
        <v>46816</v>
      </c>
      <c r="Q430" s="39" t="s">
        <v>48920</v>
      </c>
      <c r="R430" s="39" t="s">
        <v>48921</v>
      </c>
      <c r="S430" s="39" t="s">
        <v>48922</v>
      </c>
      <c r="T430" s="39" t="s">
        <v>4340</v>
      </c>
      <c r="U430" s="39" t="s">
        <v>14233</v>
      </c>
      <c r="V430" s="39" t="s">
        <v>26135</v>
      </c>
      <c r="W430" s="39" t="s">
        <v>48923</v>
      </c>
      <c r="X430" s="39" t="s">
        <v>26841</v>
      </c>
      <c r="Y430" s="39" t="s">
        <v>48924</v>
      </c>
      <c r="Z430" s="39" t="s">
        <v>48925</v>
      </c>
    </row>
    <row r="431" spans="1:26" x14ac:dyDescent="0.3">
      <c r="A431">
        <v>430</v>
      </c>
      <c r="B431" s="1">
        <v>45910.925543981481</v>
      </c>
      <c r="C431" s="1">
        <v>45910.925706018519</v>
      </c>
      <c r="D431" s="39" t="s">
        <v>33872</v>
      </c>
      <c r="E431" s="39" t="s">
        <v>36386</v>
      </c>
      <c r="F431" s="39" t="s">
        <v>48926</v>
      </c>
      <c r="G431">
        <v>14</v>
      </c>
      <c r="H431">
        <v>31</v>
      </c>
      <c r="I431" s="39" t="s">
        <v>46849</v>
      </c>
      <c r="J431" s="39" t="s">
        <v>44804</v>
      </c>
      <c r="K431" s="39" t="s">
        <v>46850</v>
      </c>
      <c r="L431" s="39" t="s">
        <v>48927</v>
      </c>
      <c r="M431" s="39" t="s">
        <v>46813</v>
      </c>
      <c r="N431" s="39" t="s">
        <v>25979</v>
      </c>
      <c r="O431" s="39" t="s">
        <v>46853</v>
      </c>
      <c r="P431" s="39" t="s">
        <v>46853</v>
      </c>
      <c r="Q431" s="39" t="s">
        <v>46853</v>
      </c>
      <c r="R431" s="39" t="s">
        <v>36074</v>
      </c>
      <c r="S431" s="39" t="s">
        <v>48928</v>
      </c>
      <c r="T431" s="39" t="s">
        <v>48929</v>
      </c>
      <c r="U431" s="39" t="s">
        <v>48930</v>
      </c>
      <c r="V431" s="39" t="s">
        <v>26135</v>
      </c>
      <c r="W431" s="39" t="s">
        <v>48931</v>
      </c>
      <c r="X431" s="39" t="s">
        <v>26052</v>
      </c>
      <c r="Y431" s="39" t="s">
        <v>48932</v>
      </c>
      <c r="Z431" s="39" t="s">
        <v>48933</v>
      </c>
    </row>
    <row r="432" spans="1:26" x14ac:dyDescent="0.3">
      <c r="A432">
        <v>431</v>
      </c>
      <c r="B432" s="1">
        <v>45910.937418981484</v>
      </c>
      <c r="C432" s="1">
        <v>45910.942256944443</v>
      </c>
      <c r="D432" s="39" t="s">
        <v>4739</v>
      </c>
      <c r="E432" s="39" t="s">
        <v>4740</v>
      </c>
      <c r="F432" s="39" t="s">
        <v>4740</v>
      </c>
      <c r="G432">
        <v>14</v>
      </c>
      <c r="H432">
        <v>24</v>
      </c>
      <c r="I432" s="39" t="s">
        <v>48934</v>
      </c>
      <c r="J432" s="39" t="s">
        <v>48935</v>
      </c>
      <c r="K432" s="39" t="s">
        <v>48936</v>
      </c>
      <c r="L432" s="39" t="s">
        <v>48937</v>
      </c>
      <c r="M432" s="39" t="s">
        <v>48938</v>
      </c>
      <c r="N432" s="39" t="s">
        <v>48939</v>
      </c>
      <c r="O432" s="39" t="s">
        <v>48940</v>
      </c>
      <c r="P432" s="39" t="s">
        <v>48941</v>
      </c>
      <c r="Q432" s="39" t="s">
        <v>48942</v>
      </c>
      <c r="R432" s="39" t="s">
        <v>48943</v>
      </c>
      <c r="S432" s="39" t="s">
        <v>48944</v>
      </c>
      <c r="T432" s="39" t="s">
        <v>48944</v>
      </c>
      <c r="U432" s="39" t="s">
        <v>48945</v>
      </c>
      <c r="V432" s="39" t="s">
        <v>26777</v>
      </c>
      <c r="W432" s="39" t="s">
        <v>48946</v>
      </c>
      <c r="X432" s="39" t="s">
        <v>28345</v>
      </c>
      <c r="Y432" s="39" t="s">
        <v>48947</v>
      </c>
      <c r="Z432" s="39" t="s">
        <v>48948</v>
      </c>
    </row>
    <row r="433" spans="1:26" x14ac:dyDescent="0.3">
      <c r="A433">
        <v>432</v>
      </c>
      <c r="B433" s="1">
        <v>45910.985011574077</v>
      </c>
      <c r="C433" s="1">
        <v>45910.993425925924</v>
      </c>
      <c r="D433" s="39" t="s">
        <v>398</v>
      </c>
      <c r="E433" s="39" t="s">
        <v>399</v>
      </c>
      <c r="F433" s="39" t="s">
        <v>400</v>
      </c>
      <c r="G433">
        <v>11</v>
      </c>
      <c r="H433">
        <v>36</v>
      </c>
      <c r="I433" s="39" t="s">
        <v>48949</v>
      </c>
      <c r="J433" s="39" t="s">
        <v>48950</v>
      </c>
      <c r="K433" s="39" t="s">
        <v>48951</v>
      </c>
      <c r="L433" s="39" t="s">
        <v>48952</v>
      </c>
      <c r="M433" s="39" t="s">
        <v>48953</v>
      </c>
      <c r="N433" s="39" t="s">
        <v>48954</v>
      </c>
      <c r="O433" s="39" t="s">
        <v>48955</v>
      </c>
      <c r="P433" s="39" t="s">
        <v>48956</v>
      </c>
      <c r="Q433" s="39" t="s">
        <v>48957</v>
      </c>
      <c r="R433" s="39" t="s">
        <v>48958</v>
      </c>
      <c r="S433" s="39" t="s">
        <v>48959</v>
      </c>
      <c r="T433" s="39" t="s">
        <v>48960</v>
      </c>
      <c r="U433" s="39" t="s">
        <v>48961</v>
      </c>
      <c r="V433" s="39" t="s">
        <v>26777</v>
      </c>
      <c r="W433" s="39" t="s">
        <v>48962</v>
      </c>
      <c r="X433" s="39" t="s">
        <v>26136</v>
      </c>
      <c r="Y433" s="39" t="s">
        <v>48963</v>
      </c>
      <c r="Z433" s="39" t="s">
        <v>48964</v>
      </c>
    </row>
    <row r="434" spans="1:26" x14ac:dyDescent="0.3">
      <c r="A434">
        <v>433</v>
      </c>
      <c r="B434" s="1">
        <v>45911.319884259261</v>
      </c>
      <c r="C434" s="1">
        <v>45911.322800925926</v>
      </c>
      <c r="D434" s="39" t="s">
        <v>67</v>
      </c>
      <c r="E434" s="39" t="s">
        <v>68</v>
      </c>
      <c r="F434" s="39" t="s">
        <v>47017</v>
      </c>
      <c r="G434">
        <v>11</v>
      </c>
      <c r="H434">
        <v>25</v>
      </c>
      <c r="I434" s="39" t="s">
        <v>48965</v>
      </c>
      <c r="J434" s="39" t="s">
        <v>48966</v>
      </c>
      <c r="K434" s="39" t="s">
        <v>48967</v>
      </c>
      <c r="L434" s="39" t="s">
        <v>48968</v>
      </c>
      <c r="M434" s="39" t="s">
        <v>48969</v>
      </c>
      <c r="N434" s="39" t="s">
        <v>48970</v>
      </c>
      <c r="O434" s="39" t="s">
        <v>48971</v>
      </c>
      <c r="P434" s="39" t="s">
        <v>48972</v>
      </c>
      <c r="Q434" s="39" t="s">
        <v>48973</v>
      </c>
      <c r="R434" s="39" t="s">
        <v>48958</v>
      </c>
      <c r="S434" s="39" t="s">
        <v>48974</v>
      </c>
      <c r="T434" s="39" t="s">
        <v>48975</v>
      </c>
      <c r="U434" s="39" t="s">
        <v>48961</v>
      </c>
      <c r="V434" s="39" t="s">
        <v>26777</v>
      </c>
      <c r="W434" s="39" t="s">
        <v>48976</v>
      </c>
      <c r="X434" s="39" t="s">
        <v>26136</v>
      </c>
      <c r="Y434" s="39" t="s">
        <v>48977</v>
      </c>
      <c r="Z434" s="39" t="s">
        <v>48978</v>
      </c>
    </row>
    <row r="435" spans="1:26" x14ac:dyDescent="0.3">
      <c r="A435">
        <v>434</v>
      </c>
      <c r="B435" s="1">
        <v>45911.351307870369</v>
      </c>
      <c r="C435" s="1">
        <v>45911.356689814813</v>
      </c>
      <c r="D435" s="39" t="s">
        <v>937</v>
      </c>
      <c r="E435" s="39" t="s">
        <v>938</v>
      </c>
      <c r="F435" s="39" t="s">
        <v>46931</v>
      </c>
      <c r="G435">
        <v>2</v>
      </c>
      <c r="H435">
        <v>27</v>
      </c>
      <c r="I435" s="39" t="s">
        <v>25676</v>
      </c>
      <c r="J435" s="39" t="s">
        <v>44804</v>
      </c>
      <c r="K435" s="39" t="s">
        <v>48979</v>
      </c>
      <c r="L435" s="39" t="s">
        <v>48980</v>
      </c>
      <c r="M435" s="39" t="s">
        <v>46813</v>
      </c>
      <c r="N435" s="39" t="s">
        <v>25979</v>
      </c>
      <c r="O435" s="39" t="s">
        <v>48981</v>
      </c>
      <c r="P435" s="39" t="s">
        <v>46816</v>
      </c>
      <c r="Q435" s="39" t="s">
        <v>48982</v>
      </c>
      <c r="R435" s="39" t="s">
        <v>26019</v>
      </c>
      <c r="S435" s="39" t="s">
        <v>26020</v>
      </c>
      <c r="T435" s="39" t="s">
        <v>26034</v>
      </c>
      <c r="U435" s="39" t="s">
        <v>14233</v>
      </c>
      <c r="V435" s="39" t="s">
        <v>26827</v>
      </c>
      <c r="W435" s="39" t="s">
        <v>48983</v>
      </c>
      <c r="X435" s="39" t="s">
        <v>26052</v>
      </c>
      <c r="Y435" s="39" t="s">
        <v>48984</v>
      </c>
      <c r="Z435" s="39" t="s">
        <v>48985</v>
      </c>
    </row>
    <row r="436" spans="1:26" x14ac:dyDescent="0.3">
      <c r="A436">
        <v>435</v>
      </c>
      <c r="B436" s="1">
        <v>45911.355254629627</v>
      </c>
      <c r="C436" s="1">
        <v>45911.365046296298</v>
      </c>
      <c r="D436" s="39" t="s">
        <v>869</v>
      </c>
      <c r="E436" s="39" t="s">
        <v>870</v>
      </c>
      <c r="F436" s="39" t="s">
        <v>48986</v>
      </c>
      <c r="G436">
        <v>2</v>
      </c>
      <c r="H436">
        <v>13</v>
      </c>
      <c r="I436" s="39" t="s">
        <v>25676</v>
      </c>
      <c r="J436" s="39" t="s">
        <v>48987</v>
      </c>
      <c r="K436" s="39" t="s">
        <v>48988</v>
      </c>
      <c r="L436" s="39" t="s">
        <v>48989</v>
      </c>
      <c r="M436" s="39" t="s">
        <v>48990</v>
      </c>
      <c r="N436" s="39" t="s">
        <v>25835</v>
      </c>
      <c r="O436" s="39" t="s">
        <v>48991</v>
      </c>
      <c r="P436" s="39" t="s">
        <v>48992</v>
      </c>
      <c r="Q436" s="39" t="s">
        <v>48993</v>
      </c>
      <c r="R436" s="39" t="s">
        <v>48994</v>
      </c>
      <c r="S436" s="39" t="s">
        <v>48995</v>
      </c>
      <c r="T436" s="39" t="s">
        <v>48996</v>
      </c>
      <c r="U436" s="39" t="s">
        <v>48997</v>
      </c>
      <c r="V436" s="39" t="s">
        <v>26135</v>
      </c>
      <c r="W436" s="39" t="s">
        <v>48998</v>
      </c>
      <c r="X436" s="39" t="s">
        <v>26052</v>
      </c>
      <c r="Y436" s="39" t="s">
        <v>48999</v>
      </c>
      <c r="Z436" s="39" t="s">
        <v>49000</v>
      </c>
    </row>
    <row r="437" spans="1:26" x14ac:dyDescent="0.3">
      <c r="A437">
        <v>436</v>
      </c>
      <c r="B437" s="1">
        <v>45911.371412037035</v>
      </c>
      <c r="C437" s="1">
        <v>45911.38177083333</v>
      </c>
      <c r="D437" s="39" t="s">
        <v>2182</v>
      </c>
      <c r="E437" s="39" t="s">
        <v>2183</v>
      </c>
      <c r="F437" s="39" t="s">
        <v>2183</v>
      </c>
      <c r="G437">
        <v>4</v>
      </c>
      <c r="H437">
        <v>16</v>
      </c>
      <c r="I437" s="39" t="s">
        <v>49001</v>
      </c>
      <c r="J437" s="39" t="s">
        <v>49002</v>
      </c>
      <c r="K437" s="39" t="s">
        <v>49003</v>
      </c>
      <c r="L437" s="39" t="s">
        <v>49004</v>
      </c>
      <c r="M437" s="39" t="s">
        <v>49005</v>
      </c>
      <c r="N437" s="39" t="s">
        <v>26635</v>
      </c>
      <c r="O437" s="39" t="s">
        <v>26031</v>
      </c>
      <c r="P437" s="39" t="s">
        <v>26032</v>
      </c>
      <c r="Q437" s="39" t="s">
        <v>49006</v>
      </c>
      <c r="R437" s="39" t="s">
        <v>26019</v>
      </c>
      <c r="S437" s="39" t="s">
        <v>26020</v>
      </c>
      <c r="T437" s="39" t="s">
        <v>26034</v>
      </c>
      <c r="U437" s="39" t="s">
        <v>49007</v>
      </c>
      <c r="V437" s="39" t="s">
        <v>26135</v>
      </c>
      <c r="W437" s="39" t="s">
        <v>49008</v>
      </c>
      <c r="X437" s="39" t="s">
        <v>26052</v>
      </c>
      <c r="Y437" s="39" t="s">
        <v>49009</v>
      </c>
      <c r="Z437" s="39" t="s">
        <v>26052</v>
      </c>
    </row>
    <row r="438" spans="1:26" x14ac:dyDescent="0.3">
      <c r="A438">
        <v>437</v>
      </c>
      <c r="B438" s="1">
        <v>45911.453206018516</v>
      </c>
      <c r="C438" s="1">
        <v>45911.46162037037</v>
      </c>
      <c r="D438" s="39" t="s">
        <v>4381</v>
      </c>
      <c r="E438" s="39" t="s">
        <v>4382</v>
      </c>
      <c r="F438" s="39" t="s">
        <v>49010</v>
      </c>
      <c r="G438">
        <v>7</v>
      </c>
      <c r="H438">
        <v>6</v>
      </c>
      <c r="I438" s="39" t="s">
        <v>49011</v>
      </c>
      <c r="J438" s="39" t="s">
        <v>49012</v>
      </c>
      <c r="K438" s="39" t="s">
        <v>49013</v>
      </c>
      <c r="L438" s="39" t="s">
        <v>49014</v>
      </c>
      <c r="M438" s="39" t="s">
        <v>49015</v>
      </c>
      <c r="N438" s="39" t="s">
        <v>49016</v>
      </c>
      <c r="O438" s="39" t="s">
        <v>49017</v>
      </c>
      <c r="P438" s="39" t="s">
        <v>49018</v>
      </c>
      <c r="Q438" s="39" t="s">
        <v>49019</v>
      </c>
      <c r="R438" s="39" t="s">
        <v>49020</v>
      </c>
      <c r="S438" s="39" t="s">
        <v>49021</v>
      </c>
      <c r="T438" s="39" t="s">
        <v>28332</v>
      </c>
      <c r="U438" s="39" t="s">
        <v>14233</v>
      </c>
      <c r="V438" s="39" t="s">
        <v>26135</v>
      </c>
      <c r="W438" s="39" t="s">
        <v>26614</v>
      </c>
      <c r="X438" s="39" t="s">
        <v>26052</v>
      </c>
      <c r="Y438" s="39" t="s">
        <v>49022</v>
      </c>
      <c r="Z438" s="39" t="s">
        <v>49023</v>
      </c>
    </row>
    <row r="439" spans="1:26" x14ac:dyDescent="0.3">
      <c r="A439">
        <v>438</v>
      </c>
      <c r="B439" s="1">
        <v>45911.465868055559</v>
      </c>
      <c r="C439" s="1">
        <v>45911.473634259259</v>
      </c>
      <c r="D439" s="39" t="s">
        <v>4371</v>
      </c>
      <c r="E439" s="39" t="s">
        <v>4372</v>
      </c>
      <c r="F439" s="39" t="s">
        <v>4373</v>
      </c>
      <c r="G439">
        <v>7</v>
      </c>
      <c r="H439">
        <v>5</v>
      </c>
      <c r="I439" s="39" t="s">
        <v>49024</v>
      </c>
      <c r="J439" s="39" t="s">
        <v>49025</v>
      </c>
      <c r="K439" s="39" t="s">
        <v>49026</v>
      </c>
      <c r="L439" s="39" t="s">
        <v>49027</v>
      </c>
      <c r="M439" s="39" t="s">
        <v>49028</v>
      </c>
      <c r="N439" s="39" t="s">
        <v>49029</v>
      </c>
      <c r="O439" s="39" t="s">
        <v>49030</v>
      </c>
      <c r="P439" s="39" t="s">
        <v>49031</v>
      </c>
      <c r="Q439" s="39" t="s">
        <v>49032</v>
      </c>
      <c r="R439" s="39" t="s">
        <v>49033</v>
      </c>
      <c r="S439" s="39" t="s">
        <v>49034</v>
      </c>
      <c r="T439" s="39" t="s">
        <v>25777</v>
      </c>
      <c r="U439" s="39" t="s">
        <v>25660</v>
      </c>
      <c r="V439" s="39" t="s">
        <v>26135</v>
      </c>
      <c r="W439" s="39" t="s">
        <v>49035</v>
      </c>
      <c r="X439" s="39" t="s">
        <v>26052</v>
      </c>
      <c r="Y439" s="39" t="s">
        <v>49036</v>
      </c>
      <c r="Z439" s="39" t="s">
        <v>49035</v>
      </c>
    </row>
    <row r="440" spans="1:26" x14ac:dyDescent="0.3">
      <c r="A440">
        <v>439</v>
      </c>
      <c r="B440" s="1">
        <v>45911.469363425924</v>
      </c>
      <c r="C440" s="1">
        <v>45911.474560185183</v>
      </c>
      <c r="D440" s="39" t="s">
        <v>4188</v>
      </c>
      <c r="E440" s="39" t="s">
        <v>4189</v>
      </c>
      <c r="F440" s="39" t="s">
        <v>4189</v>
      </c>
      <c r="G440">
        <v>7</v>
      </c>
      <c r="H440">
        <v>17</v>
      </c>
      <c r="I440" s="39" t="s">
        <v>49037</v>
      </c>
      <c r="J440" s="39" t="s">
        <v>49038</v>
      </c>
      <c r="K440" s="39" t="s">
        <v>49039</v>
      </c>
      <c r="L440" s="39" t="s">
        <v>49040</v>
      </c>
      <c r="M440" s="39" t="s">
        <v>49041</v>
      </c>
      <c r="N440" s="39" t="s">
        <v>49042</v>
      </c>
      <c r="O440" s="39" t="s">
        <v>49043</v>
      </c>
      <c r="P440" s="39" t="s">
        <v>49044</v>
      </c>
      <c r="Q440" s="39" t="s">
        <v>49045</v>
      </c>
      <c r="R440" s="39" t="s">
        <v>25676</v>
      </c>
      <c r="S440" s="39" t="s">
        <v>49021</v>
      </c>
      <c r="T440" s="39" t="s">
        <v>28332</v>
      </c>
      <c r="U440" s="39" t="s">
        <v>14233</v>
      </c>
      <c r="V440" s="39" t="s">
        <v>26135</v>
      </c>
      <c r="W440" s="39" t="s">
        <v>49046</v>
      </c>
      <c r="X440" s="39" t="s">
        <v>26841</v>
      </c>
      <c r="Y440" s="39" t="s">
        <v>49047</v>
      </c>
      <c r="Z440" s="39" t="s">
        <v>49048</v>
      </c>
    </row>
    <row r="441" spans="1:26" x14ac:dyDescent="0.3">
      <c r="A441">
        <v>440</v>
      </c>
      <c r="B441" s="1">
        <v>45911.634108796294</v>
      </c>
      <c r="C441" s="1">
        <v>45911.63784722222</v>
      </c>
      <c r="D441" s="39" t="s">
        <v>1848</v>
      </c>
      <c r="E441" s="39" t="s">
        <v>1849</v>
      </c>
      <c r="F441" s="39" t="s">
        <v>1850</v>
      </c>
      <c r="G441">
        <v>13</v>
      </c>
      <c r="H441">
        <v>20</v>
      </c>
      <c r="I441" s="39" t="s">
        <v>49049</v>
      </c>
      <c r="J441" s="39" t="s">
        <v>49050</v>
      </c>
      <c r="K441" s="39" t="s">
        <v>49051</v>
      </c>
      <c r="L441" s="39" t="s">
        <v>49052</v>
      </c>
      <c r="M441" s="39" t="s">
        <v>49053</v>
      </c>
      <c r="N441" s="39" t="s">
        <v>49054</v>
      </c>
      <c r="O441" s="39" t="s">
        <v>49055</v>
      </c>
      <c r="P441" s="39" t="s">
        <v>49056</v>
      </c>
      <c r="Q441" s="39" t="s">
        <v>49057</v>
      </c>
      <c r="R441" s="39" t="s">
        <v>49058</v>
      </c>
      <c r="S441" s="39" t="s">
        <v>49059</v>
      </c>
      <c r="T441" s="39" t="s">
        <v>13324</v>
      </c>
      <c r="U441" s="39" t="s">
        <v>49060</v>
      </c>
      <c r="V441" s="39" t="s">
        <v>26135</v>
      </c>
      <c r="W441" s="39" t="s">
        <v>28154</v>
      </c>
      <c r="X441" s="39" t="s">
        <v>26615</v>
      </c>
      <c r="Y441" s="39" t="s">
        <v>49061</v>
      </c>
      <c r="Z441" s="39" t="s">
        <v>49062</v>
      </c>
    </row>
    <row r="442" spans="1:26" x14ac:dyDescent="0.3">
      <c r="A442">
        <v>441</v>
      </c>
      <c r="B442" s="1">
        <v>45911.639004629629</v>
      </c>
      <c r="C442" s="1">
        <v>45911.643622685187</v>
      </c>
      <c r="D442" s="39" t="s">
        <v>1883</v>
      </c>
      <c r="E442" s="39" t="s">
        <v>1884</v>
      </c>
      <c r="F442" s="39" t="s">
        <v>1884</v>
      </c>
      <c r="G442">
        <v>13</v>
      </c>
      <c r="H442">
        <v>39</v>
      </c>
      <c r="I442" s="39" t="s">
        <v>49063</v>
      </c>
      <c r="J442" s="39" t="s">
        <v>49064</v>
      </c>
      <c r="K442" s="39" t="s">
        <v>49065</v>
      </c>
      <c r="L442" s="39" t="s">
        <v>49066</v>
      </c>
      <c r="M442" s="39" t="s">
        <v>49067</v>
      </c>
      <c r="N442" s="39" t="s">
        <v>49068</v>
      </c>
      <c r="O442" s="39" t="s">
        <v>49069</v>
      </c>
      <c r="P442" s="39" t="s">
        <v>49070</v>
      </c>
      <c r="Q442" s="39" t="s">
        <v>49071</v>
      </c>
      <c r="R442" s="39" t="s">
        <v>49072</v>
      </c>
      <c r="S442" s="39" t="s">
        <v>49073</v>
      </c>
      <c r="T442" s="39" t="s">
        <v>14233</v>
      </c>
      <c r="U442" s="39" t="s">
        <v>19397</v>
      </c>
      <c r="V442" s="39" t="s">
        <v>26135</v>
      </c>
      <c r="W442" s="39" t="s">
        <v>49074</v>
      </c>
      <c r="X442" s="39" t="s">
        <v>26052</v>
      </c>
      <c r="Y442" s="39" t="s">
        <v>49075</v>
      </c>
      <c r="Z442" s="39" t="s">
        <v>49076</v>
      </c>
    </row>
    <row r="443" spans="1:26" x14ac:dyDescent="0.3">
      <c r="A443">
        <v>442</v>
      </c>
      <c r="B443" s="1">
        <v>45911.636238425926</v>
      </c>
      <c r="C443" s="1">
        <v>45911.645775462966</v>
      </c>
      <c r="D443" s="39" t="s">
        <v>1617</v>
      </c>
      <c r="E443" s="39" t="s">
        <v>1618</v>
      </c>
      <c r="F443" s="39" t="s">
        <v>1618</v>
      </c>
      <c r="G443">
        <v>13</v>
      </c>
      <c r="H443">
        <v>33</v>
      </c>
      <c r="I443" s="39" t="s">
        <v>25676</v>
      </c>
      <c r="J443" s="39" t="s">
        <v>49077</v>
      </c>
      <c r="K443" s="39" t="s">
        <v>49078</v>
      </c>
      <c r="L443" s="39" t="s">
        <v>49079</v>
      </c>
      <c r="M443" s="39" t="s">
        <v>49080</v>
      </c>
      <c r="N443" s="39" t="s">
        <v>49081</v>
      </c>
      <c r="O443" s="39" t="s">
        <v>49082</v>
      </c>
      <c r="P443" s="39" t="s">
        <v>46816</v>
      </c>
      <c r="Q443" s="39" t="s">
        <v>48920</v>
      </c>
      <c r="R443" s="39" t="s">
        <v>25876</v>
      </c>
      <c r="S443" s="39" t="s">
        <v>20593</v>
      </c>
      <c r="T443" s="39" t="s">
        <v>14233</v>
      </c>
      <c r="U443" s="39" t="s">
        <v>14233</v>
      </c>
      <c r="V443" s="39" t="s">
        <v>26135</v>
      </c>
      <c r="W443" s="39" t="s">
        <v>26614</v>
      </c>
      <c r="X443" s="39" t="s">
        <v>26136</v>
      </c>
      <c r="Y443" s="39" t="s">
        <v>49083</v>
      </c>
      <c r="Z443" s="39" t="s">
        <v>49084</v>
      </c>
    </row>
    <row r="444" spans="1:26" x14ac:dyDescent="0.3">
      <c r="A444">
        <v>443</v>
      </c>
      <c r="B444" s="1">
        <v>45911.655381944445</v>
      </c>
      <c r="C444" s="1">
        <v>45911.655439814815</v>
      </c>
      <c r="D444" s="39" t="s">
        <v>1803</v>
      </c>
      <c r="E444" s="39" t="s">
        <v>1804</v>
      </c>
      <c r="F444" s="39" t="s">
        <v>1804</v>
      </c>
      <c r="G444">
        <v>13</v>
      </c>
      <c r="H444">
        <v>26</v>
      </c>
      <c r="I444" s="39" t="s">
        <v>49085</v>
      </c>
      <c r="J444" s="39" t="s">
        <v>49086</v>
      </c>
      <c r="K444" s="39" t="s">
        <v>49087</v>
      </c>
      <c r="L444" s="39" t="s">
        <v>49088</v>
      </c>
      <c r="M444" s="39" t="s">
        <v>49089</v>
      </c>
      <c r="N444" s="39" t="s">
        <v>25737</v>
      </c>
      <c r="O444" s="39" t="s">
        <v>49090</v>
      </c>
      <c r="P444" s="39" t="s">
        <v>49091</v>
      </c>
      <c r="Q444" s="39" t="s">
        <v>49092</v>
      </c>
      <c r="R444" s="39" t="s">
        <v>49093</v>
      </c>
      <c r="S444" s="39" t="s">
        <v>21853</v>
      </c>
      <c r="T444" s="39" t="s">
        <v>25676</v>
      </c>
      <c r="U444" s="39" t="s">
        <v>14233</v>
      </c>
      <c r="V444" s="39" t="s">
        <v>26135</v>
      </c>
      <c r="W444" s="39" t="s">
        <v>26614</v>
      </c>
      <c r="X444" s="39" t="s">
        <v>27360</v>
      </c>
      <c r="Y444" s="39" t="s">
        <v>49094</v>
      </c>
      <c r="Z444" s="39" t="s">
        <v>49095</v>
      </c>
    </row>
    <row r="445" spans="1:26" x14ac:dyDescent="0.3">
      <c r="A445">
        <v>444</v>
      </c>
      <c r="B445" s="1">
        <v>45911.73337962963</v>
      </c>
      <c r="C445" s="1">
        <v>45911.741828703707</v>
      </c>
      <c r="D445" s="39" t="s">
        <v>4124</v>
      </c>
      <c r="E445" s="39" t="s">
        <v>4125</v>
      </c>
      <c r="F445" s="39" t="s">
        <v>4125</v>
      </c>
      <c r="G445">
        <v>6</v>
      </c>
      <c r="H445">
        <v>26</v>
      </c>
      <c r="I445" s="39" t="s">
        <v>49096</v>
      </c>
      <c r="J445" s="39" t="s">
        <v>49097</v>
      </c>
      <c r="K445" s="39" t="s">
        <v>49098</v>
      </c>
      <c r="L445" s="39" t="s">
        <v>49099</v>
      </c>
      <c r="M445" s="39" t="s">
        <v>49100</v>
      </c>
      <c r="N445" s="39" t="s">
        <v>25979</v>
      </c>
      <c r="O445" s="39" t="s">
        <v>49101</v>
      </c>
      <c r="P445" s="39" t="s">
        <v>49102</v>
      </c>
      <c r="Q445" s="39" t="s">
        <v>49103</v>
      </c>
      <c r="R445" s="39" t="s">
        <v>49104</v>
      </c>
      <c r="S445" s="39" t="s">
        <v>49105</v>
      </c>
      <c r="T445" s="39" t="s">
        <v>49106</v>
      </c>
      <c r="U445" s="39" t="s">
        <v>49107</v>
      </c>
      <c r="V445" s="39" t="s">
        <v>27086</v>
      </c>
      <c r="W445" s="39" t="s">
        <v>49108</v>
      </c>
      <c r="X445" s="39" t="s">
        <v>26615</v>
      </c>
      <c r="Y445" s="39" t="s">
        <v>49109</v>
      </c>
      <c r="Z445" s="39" t="s">
        <v>49110</v>
      </c>
    </row>
    <row r="446" spans="1:26" x14ac:dyDescent="0.3">
      <c r="A446">
        <v>445</v>
      </c>
      <c r="B446" s="1">
        <v>45911.772789351853</v>
      </c>
      <c r="C446" s="1">
        <v>45911.779085648152</v>
      </c>
      <c r="D446" s="39" t="s">
        <v>1495</v>
      </c>
      <c r="E446" s="39" t="s">
        <v>1496</v>
      </c>
      <c r="F446" s="39" t="s">
        <v>1496</v>
      </c>
      <c r="G446">
        <v>13</v>
      </c>
      <c r="H446">
        <v>18</v>
      </c>
      <c r="I446" s="39" t="s">
        <v>49111</v>
      </c>
      <c r="J446" s="39" t="s">
        <v>49112</v>
      </c>
      <c r="K446" s="39" t="s">
        <v>49113</v>
      </c>
      <c r="L446" s="39" t="s">
        <v>49114</v>
      </c>
      <c r="M446" s="39" t="s">
        <v>49115</v>
      </c>
      <c r="N446" s="39" t="s">
        <v>25979</v>
      </c>
      <c r="O446" s="39" t="s">
        <v>49116</v>
      </c>
      <c r="P446" s="39" t="s">
        <v>49117</v>
      </c>
      <c r="Q446" s="39" t="s">
        <v>49118</v>
      </c>
      <c r="R446" s="39" t="s">
        <v>49119</v>
      </c>
      <c r="S446" s="39" t="s">
        <v>49120</v>
      </c>
      <c r="T446" s="39" t="s">
        <v>49121</v>
      </c>
      <c r="U446" s="39" t="s">
        <v>49122</v>
      </c>
      <c r="V446" s="39" t="s">
        <v>27086</v>
      </c>
      <c r="W446" s="39" t="s">
        <v>49123</v>
      </c>
      <c r="X446" s="39" t="s">
        <v>26052</v>
      </c>
      <c r="Y446" s="39" t="s">
        <v>49124</v>
      </c>
      <c r="Z446" s="39" t="s">
        <v>49125</v>
      </c>
    </row>
    <row r="447" spans="1:26" x14ac:dyDescent="0.3">
      <c r="A447">
        <v>446</v>
      </c>
      <c r="B447" s="1">
        <v>45911.775185185186</v>
      </c>
      <c r="C447" s="1">
        <v>45911.784432870372</v>
      </c>
      <c r="D447" s="39" t="s">
        <v>2132</v>
      </c>
      <c r="E447" s="39" t="s">
        <v>2133</v>
      </c>
      <c r="F447" s="39" t="s">
        <v>2133</v>
      </c>
      <c r="G447">
        <v>4</v>
      </c>
      <c r="H447">
        <v>1</v>
      </c>
      <c r="I447" s="39" t="s">
        <v>49126</v>
      </c>
      <c r="J447" s="39" t="s">
        <v>49127</v>
      </c>
      <c r="K447" s="39" t="s">
        <v>49128</v>
      </c>
      <c r="L447" s="39" t="s">
        <v>49129</v>
      </c>
      <c r="M447" s="39" t="s">
        <v>49130</v>
      </c>
      <c r="N447" s="39" t="s">
        <v>26059</v>
      </c>
      <c r="O447" s="39" t="s">
        <v>27867</v>
      </c>
      <c r="P447" s="39" t="s">
        <v>27930</v>
      </c>
      <c r="Q447" s="39" t="s">
        <v>49131</v>
      </c>
      <c r="R447" s="39" t="s">
        <v>49132</v>
      </c>
      <c r="S447" s="39" t="s">
        <v>49133</v>
      </c>
      <c r="T447" s="39" t="s">
        <v>28824</v>
      </c>
      <c r="U447" s="39" t="s">
        <v>49134</v>
      </c>
      <c r="V447" s="39" t="s">
        <v>27828</v>
      </c>
      <c r="W447" s="39" t="s">
        <v>49135</v>
      </c>
      <c r="X447" s="39" t="s">
        <v>26136</v>
      </c>
      <c r="Y447" s="39" t="s">
        <v>49136</v>
      </c>
      <c r="Z447" s="39" t="s">
        <v>49137</v>
      </c>
    </row>
    <row r="448" spans="1:26" x14ac:dyDescent="0.3">
      <c r="A448">
        <v>447</v>
      </c>
      <c r="B448" s="1">
        <v>45911.803229166668</v>
      </c>
      <c r="C448" s="1">
        <v>45911.808171296296</v>
      </c>
      <c r="D448" s="39" t="s">
        <v>4395</v>
      </c>
      <c r="E448" s="39" t="s">
        <v>4396</v>
      </c>
      <c r="F448" s="39" t="s">
        <v>4396</v>
      </c>
      <c r="G448">
        <v>7</v>
      </c>
      <c r="H448">
        <v>18</v>
      </c>
      <c r="I448" s="39" t="s">
        <v>49138</v>
      </c>
      <c r="J448" s="39" t="s">
        <v>49139</v>
      </c>
      <c r="K448" s="39" t="s">
        <v>49140</v>
      </c>
      <c r="L448" s="39" t="s">
        <v>49141</v>
      </c>
      <c r="M448" s="39" t="s">
        <v>49142</v>
      </c>
      <c r="N448" s="39" t="s">
        <v>49143</v>
      </c>
      <c r="O448" s="39" t="s">
        <v>49144</v>
      </c>
      <c r="P448" s="39" t="s">
        <v>49145</v>
      </c>
      <c r="Q448" s="39" t="s">
        <v>49146</v>
      </c>
      <c r="R448" s="39" t="s">
        <v>49147</v>
      </c>
      <c r="S448" s="39" t="s">
        <v>49148</v>
      </c>
      <c r="T448" s="39" t="s">
        <v>49149</v>
      </c>
      <c r="U448" s="39" t="s">
        <v>49150</v>
      </c>
      <c r="V448" s="39" t="s">
        <v>26135</v>
      </c>
      <c r="W448" s="39" t="s">
        <v>49151</v>
      </c>
      <c r="X448" s="39" t="s">
        <v>26052</v>
      </c>
      <c r="Y448" s="39" t="s">
        <v>49152</v>
      </c>
      <c r="Z448" s="39" t="s">
        <v>49153</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E568F-D5A6-4306-B406-57CA9B1EB782}">
  <dimension ref="A1:BS438"/>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13.75" bestFit="1" customWidth="1"/>
    <col min="7" max="7" width="15.625" bestFit="1" customWidth="1"/>
    <col min="8" max="8" width="19.75" bestFit="1" customWidth="1"/>
    <col min="9" max="9" width="23.25" bestFit="1" customWidth="1"/>
    <col min="10" max="10" width="17" bestFit="1" customWidth="1"/>
    <col min="11" max="11" width="19.75"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21" width="81" bestFit="1" customWidth="1"/>
    <col min="22" max="22" width="75.25" bestFit="1" customWidth="1"/>
    <col min="23" max="23" width="78" bestFit="1" customWidth="1"/>
    <col min="24" max="24" width="81" bestFit="1" customWidth="1"/>
    <col min="25" max="25" width="66.375" bestFit="1" customWidth="1"/>
    <col min="26" max="26" width="69.125" bestFit="1" customWidth="1"/>
    <col min="27" max="29" width="81" bestFit="1" customWidth="1"/>
    <col min="30" max="30" width="41" bestFit="1" customWidth="1"/>
    <col min="31" max="31" width="48.5" bestFit="1" customWidth="1"/>
    <col min="32" max="32" width="51.125" bestFit="1" customWidth="1"/>
    <col min="33" max="33" width="67.625" bestFit="1" customWidth="1"/>
    <col min="34" max="34" width="75.125" bestFit="1" customWidth="1"/>
    <col min="35" max="35" width="77.875" bestFit="1" customWidth="1"/>
    <col min="36" max="36" width="48.625" bestFit="1" customWidth="1"/>
    <col min="37" max="37" width="56" bestFit="1" customWidth="1"/>
    <col min="38" max="38" width="58.75" bestFit="1" customWidth="1"/>
    <col min="39" max="39" width="70.25" bestFit="1" customWidth="1"/>
    <col min="40" max="40" width="77.75" bestFit="1" customWidth="1"/>
    <col min="41" max="41" width="80.375" bestFit="1" customWidth="1"/>
    <col min="42" max="42" width="55.625" bestFit="1" customWidth="1"/>
    <col min="43" max="43" width="63.125" bestFit="1" customWidth="1"/>
    <col min="44" max="44" width="65.875" bestFit="1" customWidth="1"/>
    <col min="45" max="47" width="81" bestFit="1" customWidth="1"/>
    <col min="48" max="48" width="15.5" bestFit="1" customWidth="1"/>
    <col min="49" max="49" width="13.75" bestFit="1" customWidth="1"/>
    <col min="50" max="50" width="16.5" bestFit="1" customWidth="1"/>
    <col min="51" max="51" width="15.5" bestFit="1" customWidth="1"/>
    <col min="52" max="52" width="14" bestFit="1" customWidth="1"/>
    <col min="53" max="53" width="16.75" bestFit="1" customWidth="1"/>
    <col min="54" max="54" width="15.5" bestFit="1" customWidth="1"/>
    <col min="55" max="55" width="13.875" bestFit="1" customWidth="1"/>
    <col min="56" max="56" width="16.625" bestFit="1" customWidth="1"/>
    <col min="57" max="57" width="15.5" bestFit="1" customWidth="1"/>
    <col min="58" max="58" width="13.5" bestFit="1" customWidth="1"/>
    <col min="59" max="59" width="16.25" bestFit="1" customWidth="1"/>
    <col min="60" max="60" width="15.5" bestFit="1" customWidth="1"/>
    <col min="61" max="61" width="13.75" bestFit="1" customWidth="1"/>
    <col min="62" max="62" width="16.5" bestFit="1" customWidth="1"/>
    <col min="63" max="63" width="15.5" bestFit="1" customWidth="1"/>
    <col min="64" max="64" width="13.875" bestFit="1" customWidth="1"/>
    <col min="65" max="65" width="16.625" bestFit="1" customWidth="1"/>
    <col min="66" max="66" width="81" bestFit="1" customWidth="1"/>
    <col min="67" max="67" width="39.75" bestFit="1" customWidth="1"/>
    <col min="68" max="68" width="42.5" bestFit="1" customWidth="1"/>
    <col min="69" max="69" width="81" bestFit="1" customWidth="1"/>
    <col min="70" max="70" width="73.25" bestFit="1" customWidth="1"/>
    <col min="71" max="71" width="75.875" bestFit="1" customWidth="1"/>
  </cols>
  <sheetData>
    <row r="1" spans="1:71" x14ac:dyDescent="0.3">
      <c r="A1" t="s">
        <v>0</v>
      </c>
      <c r="B1" t="s">
        <v>1</v>
      </c>
      <c r="C1" t="s">
        <v>2</v>
      </c>
      <c r="D1" t="s">
        <v>3</v>
      </c>
      <c r="E1" t="s">
        <v>4</v>
      </c>
      <c r="F1" t="s">
        <v>15094</v>
      </c>
      <c r="G1" t="s">
        <v>15095</v>
      </c>
      <c r="H1" t="s">
        <v>15096</v>
      </c>
      <c r="I1" t="s">
        <v>23134</v>
      </c>
      <c r="J1" t="s">
        <v>23135</v>
      </c>
      <c r="K1" t="s">
        <v>23136</v>
      </c>
      <c r="L1" t="s">
        <v>4790</v>
      </c>
      <c r="M1" t="s">
        <v>15100</v>
      </c>
      <c r="N1" t="s">
        <v>15101</v>
      </c>
      <c r="O1" t="s">
        <v>7</v>
      </c>
      <c r="P1" t="s">
        <v>15102</v>
      </c>
      <c r="Q1" t="s">
        <v>15103</v>
      </c>
      <c r="R1" t="s">
        <v>29983</v>
      </c>
      <c r="S1" t="s">
        <v>29984</v>
      </c>
      <c r="T1" t="s">
        <v>29985</v>
      </c>
      <c r="U1" t="s">
        <v>29986</v>
      </c>
      <c r="V1" t="s">
        <v>29987</v>
      </c>
      <c r="W1" t="s">
        <v>29988</v>
      </c>
      <c r="X1" t="s">
        <v>29989</v>
      </c>
      <c r="Y1" t="s">
        <v>29990</v>
      </c>
      <c r="Z1" t="s">
        <v>29991</v>
      </c>
      <c r="AA1" t="s">
        <v>29992</v>
      </c>
      <c r="AB1" t="s">
        <v>29993</v>
      </c>
      <c r="AC1" t="s">
        <v>29994</v>
      </c>
      <c r="AD1" t="s">
        <v>29995</v>
      </c>
      <c r="AE1" t="s">
        <v>29996</v>
      </c>
      <c r="AF1" t="s">
        <v>29997</v>
      </c>
      <c r="AG1" t="s">
        <v>29998</v>
      </c>
      <c r="AH1" t="s">
        <v>29999</v>
      </c>
      <c r="AI1" t="s">
        <v>30000</v>
      </c>
      <c r="AJ1" t="s">
        <v>30001</v>
      </c>
      <c r="AK1" t="s">
        <v>30002</v>
      </c>
      <c r="AL1" t="s">
        <v>30003</v>
      </c>
      <c r="AM1" t="s">
        <v>30004</v>
      </c>
      <c r="AN1" t="s">
        <v>30005</v>
      </c>
      <c r="AO1" t="s">
        <v>30006</v>
      </c>
      <c r="AP1" t="s">
        <v>30007</v>
      </c>
      <c r="AQ1" t="s">
        <v>30008</v>
      </c>
      <c r="AR1" t="s">
        <v>30009</v>
      </c>
      <c r="AS1" t="s">
        <v>30010</v>
      </c>
      <c r="AT1" t="s">
        <v>30011</v>
      </c>
      <c r="AU1" t="s">
        <v>30012</v>
      </c>
      <c r="AV1" t="s">
        <v>30013</v>
      </c>
      <c r="AW1" t="s">
        <v>30014</v>
      </c>
      <c r="AX1" t="s">
        <v>30015</v>
      </c>
      <c r="AY1" t="s">
        <v>30016</v>
      </c>
      <c r="AZ1" t="s">
        <v>30017</v>
      </c>
      <c r="BA1" t="s">
        <v>30018</v>
      </c>
      <c r="BB1" t="s">
        <v>30019</v>
      </c>
      <c r="BC1" t="s">
        <v>30020</v>
      </c>
      <c r="BD1" t="s">
        <v>30021</v>
      </c>
      <c r="BE1" t="s">
        <v>30022</v>
      </c>
      <c r="BF1" t="s">
        <v>30023</v>
      </c>
      <c r="BG1" t="s">
        <v>30024</v>
      </c>
      <c r="BH1" t="s">
        <v>30025</v>
      </c>
      <c r="BI1" t="s">
        <v>30026</v>
      </c>
      <c r="BJ1" t="s">
        <v>30027</v>
      </c>
      <c r="BK1" t="s">
        <v>30028</v>
      </c>
      <c r="BL1" t="s">
        <v>30029</v>
      </c>
      <c r="BM1" t="s">
        <v>30030</v>
      </c>
      <c r="BN1" t="s">
        <v>30031</v>
      </c>
      <c r="BO1" t="s">
        <v>30032</v>
      </c>
      <c r="BP1" t="s">
        <v>30033</v>
      </c>
      <c r="BQ1" t="s">
        <v>30034</v>
      </c>
      <c r="BR1" t="s">
        <v>30035</v>
      </c>
      <c r="BS1" t="s">
        <v>30036</v>
      </c>
    </row>
    <row r="2" spans="1:71" x14ac:dyDescent="0.3">
      <c r="A2">
        <v>1</v>
      </c>
      <c r="B2" s="1">
        <v>45833.386064814818</v>
      </c>
      <c r="C2" s="1">
        <v>45833.3906712963</v>
      </c>
      <c r="D2" s="39" t="s">
        <v>558</v>
      </c>
      <c r="E2" s="39" t="s">
        <v>559</v>
      </c>
      <c r="F2">
        <v>8</v>
      </c>
      <c r="I2" s="39" t="s">
        <v>559</v>
      </c>
      <c r="J2">
        <v>0</v>
      </c>
      <c r="L2">
        <v>10</v>
      </c>
      <c r="M2">
        <v>0</v>
      </c>
      <c r="O2">
        <v>8</v>
      </c>
      <c r="P2">
        <v>0</v>
      </c>
      <c r="R2" s="39" t="s">
        <v>30037</v>
      </c>
      <c r="S2">
        <v>0</v>
      </c>
      <c r="U2" s="39" t="s">
        <v>30038</v>
      </c>
      <c r="V2">
        <v>0</v>
      </c>
      <c r="X2" s="39" t="s">
        <v>30039</v>
      </c>
      <c r="Y2">
        <v>0</v>
      </c>
      <c r="AA2" s="39" t="s">
        <v>30040</v>
      </c>
      <c r="AB2">
        <v>0</v>
      </c>
      <c r="AD2" s="39" t="s">
        <v>30041</v>
      </c>
      <c r="AE2">
        <v>1</v>
      </c>
      <c r="AG2" s="39" t="s">
        <v>30042</v>
      </c>
      <c r="AH2">
        <v>1</v>
      </c>
      <c r="AJ2" s="39" t="s">
        <v>30043</v>
      </c>
      <c r="AK2">
        <v>0</v>
      </c>
      <c r="AM2" s="39" t="s">
        <v>30044</v>
      </c>
      <c r="AN2">
        <v>1</v>
      </c>
      <c r="AP2" s="39" t="s">
        <v>30045</v>
      </c>
      <c r="AQ2">
        <v>1</v>
      </c>
      <c r="AS2" s="39" t="s">
        <v>30046</v>
      </c>
      <c r="AT2">
        <v>1</v>
      </c>
      <c r="AV2" s="39" t="s">
        <v>30042</v>
      </c>
      <c r="AW2">
        <v>0</v>
      </c>
      <c r="AY2" s="39" t="s">
        <v>30043</v>
      </c>
      <c r="AZ2">
        <v>0</v>
      </c>
      <c r="BB2" s="39" t="s">
        <v>30044</v>
      </c>
      <c r="BC2">
        <v>0</v>
      </c>
      <c r="BE2" s="39" t="s">
        <v>30045</v>
      </c>
      <c r="BF2">
        <v>1</v>
      </c>
      <c r="BH2" s="39" t="s">
        <v>30047</v>
      </c>
      <c r="BI2">
        <v>1</v>
      </c>
      <c r="BK2" s="39" t="s">
        <v>30046</v>
      </c>
      <c r="BL2">
        <v>1</v>
      </c>
      <c r="BN2" s="39" t="s">
        <v>30048</v>
      </c>
      <c r="BO2">
        <v>0</v>
      </c>
      <c r="BQ2" s="39" t="s">
        <v>30049</v>
      </c>
      <c r="BR2">
        <v>0</v>
      </c>
    </row>
    <row r="3" spans="1:71" x14ac:dyDescent="0.3">
      <c r="A3">
        <v>2</v>
      </c>
      <c r="B3" s="1">
        <v>45833.386041666665</v>
      </c>
      <c r="C3" s="1">
        <v>45833.391423611109</v>
      </c>
      <c r="D3" s="39" t="s">
        <v>567</v>
      </c>
      <c r="E3" s="39" t="s">
        <v>568</v>
      </c>
      <c r="F3">
        <v>6</v>
      </c>
      <c r="I3" s="39" t="s">
        <v>568</v>
      </c>
      <c r="J3">
        <v>0</v>
      </c>
      <c r="L3">
        <v>10</v>
      </c>
      <c r="M3">
        <v>0</v>
      </c>
      <c r="O3">
        <v>31</v>
      </c>
      <c r="P3">
        <v>0</v>
      </c>
      <c r="R3" s="39" t="s">
        <v>30050</v>
      </c>
      <c r="S3">
        <v>0</v>
      </c>
      <c r="U3" s="39" t="s">
        <v>30051</v>
      </c>
      <c r="V3">
        <v>0</v>
      </c>
      <c r="X3" s="39" t="s">
        <v>30052</v>
      </c>
      <c r="Y3">
        <v>0</v>
      </c>
      <c r="AA3" s="39" t="s">
        <v>30053</v>
      </c>
      <c r="AB3">
        <v>0</v>
      </c>
      <c r="AD3" s="39" t="s">
        <v>30041</v>
      </c>
      <c r="AE3">
        <v>1</v>
      </c>
      <c r="AG3" s="39" t="s">
        <v>30042</v>
      </c>
      <c r="AH3">
        <v>1</v>
      </c>
      <c r="AJ3" s="39" t="s">
        <v>30043</v>
      </c>
      <c r="AK3">
        <v>0</v>
      </c>
      <c r="AM3" s="39" t="s">
        <v>30044</v>
      </c>
      <c r="AN3">
        <v>1</v>
      </c>
      <c r="AP3" s="39" t="s">
        <v>30045</v>
      </c>
      <c r="AQ3">
        <v>1</v>
      </c>
      <c r="AS3" s="39" t="s">
        <v>30046</v>
      </c>
      <c r="AT3">
        <v>1</v>
      </c>
      <c r="AV3" s="39" t="s">
        <v>30044</v>
      </c>
      <c r="AW3">
        <v>0</v>
      </c>
      <c r="AY3" s="39" t="s">
        <v>30047</v>
      </c>
      <c r="AZ3">
        <v>0</v>
      </c>
      <c r="BB3" s="39" t="s">
        <v>30046</v>
      </c>
      <c r="BC3">
        <v>0</v>
      </c>
      <c r="BE3" s="39" t="s">
        <v>30045</v>
      </c>
      <c r="BF3">
        <v>1</v>
      </c>
      <c r="BH3" s="39" t="s">
        <v>30043</v>
      </c>
      <c r="BI3">
        <v>0</v>
      </c>
      <c r="BK3" s="39" t="s">
        <v>30041</v>
      </c>
      <c r="BL3">
        <v>0</v>
      </c>
      <c r="BN3" s="39" t="s">
        <v>30054</v>
      </c>
      <c r="BO3">
        <v>0</v>
      </c>
      <c r="BQ3" s="39" t="s">
        <v>30055</v>
      </c>
      <c r="BR3">
        <v>0</v>
      </c>
    </row>
    <row r="4" spans="1:71" x14ac:dyDescent="0.3">
      <c r="A4">
        <v>3</v>
      </c>
      <c r="B4" s="1">
        <v>45833.385787037034</v>
      </c>
      <c r="C4" s="1">
        <v>45833.392060185186</v>
      </c>
      <c r="D4" s="39" t="s">
        <v>713</v>
      </c>
      <c r="E4" s="39" t="s">
        <v>714</v>
      </c>
      <c r="F4">
        <v>10</v>
      </c>
      <c r="I4" s="39" t="s">
        <v>714</v>
      </c>
      <c r="J4">
        <v>0</v>
      </c>
      <c r="L4">
        <v>10</v>
      </c>
      <c r="M4">
        <v>0</v>
      </c>
      <c r="O4">
        <v>24</v>
      </c>
      <c r="P4">
        <v>0</v>
      </c>
      <c r="R4" s="39" t="s">
        <v>30056</v>
      </c>
      <c r="S4">
        <v>0</v>
      </c>
      <c r="U4" s="39" t="s">
        <v>30057</v>
      </c>
      <c r="V4">
        <v>0</v>
      </c>
      <c r="X4" s="39" t="s">
        <v>30058</v>
      </c>
      <c r="Y4">
        <v>0</v>
      </c>
      <c r="AA4" s="39" t="s">
        <v>30059</v>
      </c>
      <c r="AB4">
        <v>0</v>
      </c>
      <c r="AD4" s="39" t="s">
        <v>30041</v>
      </c>
      <c r="AE4">
        <v>1</v>
      </c>
      <c r="AG4" s="39" t="s">
        <v>30042</v>
      </c>
      <c r="AH4">
        <v>1</v>
      </c>
      <c r="AJ4" s="39" t="s">
        <v>30043</v>
      </c>
      <c r="AK4">
        <v>0</v>
      </c>
      <c r="AM4" s="39" t="s">
        <v>30044</v>
      </c>
      <c r="AN4">
        <v>1</v>
      </c>
      <c r="AP4" s="39" t="s">
        <v>30045</v>
      </c>
      <c r="AQ4">
        <v>1</v>
      </c>
      <c r="AS4" s="39" t="s">
        <v>30046</v>
      </c>
      <c r="AT4">
        <v>1</v>
      </c>
      <c r="AV4" s="39" t="s">
        <v>30041</v>
      </c>
      <c r="AW4">
        <v>1</v>
      </c>
      <c r="AY4" s="39" t="s">
        <v>30042</v>
      </c>
      <c r="AZ4">
        <v>1</v>
      </c>
      <c r="BB4" s="39" t="s">
        <v>30043</v>
      </c>
      <c r="BC4">
        <v>1</v>
      </c>
      <c r="BE4" s="39" t="s">
        <v>30044</v>
      </c>
      <c r="BF4">
        <v>0</v>
      </c>
      <c r="BH4" s="39" t="s">
        <v>30047</v>
      </c>
      <c r="BI4">
        <v>1</v>
      </c>
      <c r="BK4" s="39" t="s">
        <v>30046</v>
      </c>
      <c r="BL4">
        <v>1</v>
      </c>
      <c r="BN4" s="39" t="s">
        <v>30060</v>
      </c>
      <c r="BO4">
        <v>0</v>
      </c>
      <c r="BQ4" s="39" t="s">
        <v>30061</v>
      </c>
      <c r="BR4">
        <v>0</v>
      </c>
    </row>
    <row r="5" spans="1:71" x14ac:dyDescent="0.3">
      <c r="A5">
        <v>4</v>
      </c>
      <c r="B5" s="1">
        <v>45833.386516203704</v>
      </c>
      <c r="C5" s="1">
        <v>45833.392916666664</v>
      </c>
      <c r="D5" s="39" t="s">
        <v>659</v>
      </c>
      <c r="E5" s="39" t="s">
        <v>660</v>
      </c>
      <c r="F5">
        <v>10</v>
      </c>
      <c r="I5" s="39" t="s">
        <v>661</v>
      </c>
      <c r="J5">
        <v>0</v>
      </c>
      <c r="L5">
        <v>10</v>
      </c>
      <c r="M5">
        <v>0</v>
      </c>
      <c r="O5">
        <v>19</v>
      </c>
      <c r="P5">
        <v>0</v>
      </c>
      <c r="R5" s="39" t="s">
        <v>30062</v>
      </c>
      <c r="S5">
        <v>0</v>
      </c>
      <c r="U5" s="39" t="s">
        <v>30063</v>
      </c>
      <c r="V5">
        <v>0</v>
      </c>
      <c r="X5" s="39" t="s">
        <v>30064</v>
      </c>
      <c r="Y5">
        <v>0</v>
      </c>
      <c r="AA5" s="39" t="s">
        <v>30065</v>
      </c>
      <c r="AB5">
        <v>0</v>
      </c>
      <c r="AD5" s="39" t="s">
        <v>30041</v>
      </c>
      <c r="AE5">
        <v>1</v>
      </c>
      <c r="AG5" s="39" t="s">
        <v>30042</v>
      </c>
      <c r="AH5">
        <v>1</v>
      </c>
      <c r="AJ5" s="39" t="s">
        <v>30043</v>
      </c>
      <c r="AK5">
        <v>0</v>
      </c>
      <c r="AM5" s="39" t="s">
        <v>30044</v>
      </c>
      <c r="AN5">
        <v>1</v>
      </c>
      <c r="AP5" s="39" t="s">
        <v>30045</v>
      </c>
      <c r="AQ5">
        <v>1</v>
      </c>
      <c r="AS5" s="39" t="s">
        <v>30046</v>
      </c>
      <c r="AT5">
        <v>1</v>
      </c>
      <c r="AV5" s="39" t="s">
        <v>30041</v>
      </c>
      <c r="AW5">
        <v>1</v>
      </c>
      <c r="AY5" s="39" t="s">
        <v>30042</v>
      </c>
      <c r="AZ5">
        <v>1</v>
      </c>
      <c r="BB5" s="39" t="s">
        <v>30043</v>
      </c>
      <c r="BC5">
        <v>1</v>
      </c>
      <c r="BE5" s="39" t="s">
        <v>30044</v>
      </c>
      <c r="BF5">
        <v>0</v>
      </c>
      <c r="BH5" s="39" t="s">
        <v>30047</v>
      </c>
      <c r="BI5">
        <v>1</v>
      </c>
      <c r="BK5" s="39" t="s">
        <v>30046</v>
      </c>
      <c r="BL5">
        <v>1</v>
      </c>
      <c r="BN5" s="39" t="s">
        <v>30066</v>
      </c>
      <c r="BO5">
        <v>0</v>
      </c>
      <c r="BQ5" s="39" t="s">
        <v>30067</v>
      </c>
      <c r="BR5">
        <v>0</v>
      </c>
    </row>
    <row r="6" spans="1:71" x14ac:dyDescent="0.3">
      <c r="A6">
        <v>5</v>
      </c>
      <c r="B6" s="1">
        <v>45833.388796296298</v>
      </c>
      <c r="C6" s="1">
        <v>45833.394189814811</v>
      </c>
      <c r="D6" s="39" t="s">
        <v>500</v>
      </c>
      <c r="E6" s="39" t="s">
        <v>501</v>
      </c>
      <c r="F6">
        <v>11</v>
      </c>
      <c r="I6" s="39" t="s">
        <v>501</v>
      </c>
      <c r="J6">
        <v>0</v>
      </c>
      <c r="L6">
        <v>10</v>
      </c>
      <c r="M6">
        <v>0</v>
      </c>
      <c r="O6">
        <v>2</v>
      </c>
      <c r="P6">
        <v>0</v>
      </c>
      <c r="R6" s="39" t="s">
        <v>30068</v>
      </c>
      <c r="S6">
        <v>0</v>
      </c>
      <c r="U6" s="39" t="s">
        <v>30069</v>
      </c>
      <c r="V6">
        <v>0</v>
      </c>
      <c r="X6" s="39" t="s">
        <v>30070</v>
      </c>
      <c r="Y6">
        <v>0</v>
      </c>
      <c r="AA6" s="39" t="s">
        <v>30071</v>
      </c>
      <c r="AB6">
        <v>0</v>
      </c>
      <c r="AD6" s="39" t="s">
        <v>30041</v>
      </c>
      <c r="AE6">
        <v>1</v>
      </c>
      <c r="AG6" s="39" t="s">
        <v>30042</v>
      </c>
      <c r="AH6">
        <v>1</v>
      </c>
      <c r="AJ6" s="39" t="s">
        <v>30043</v>
      </c>
      <c r="AK6">
        <v>0</v>
      </c>
      <c r="AM6" s="39" t="s">
        <v>30044</v>
      </c>
      <c r="AN6">
        <v>1</v>
      </c>
      <c r="AP6" s="39" t="s">
        <v>30045</v>
      </c>
      <c r="AQ6">
        <v>1</v>
      </c>
      <c r="AS6" s="39" t="s">
        <v>30046</v>
      </c>
      <c r="AT6">
        <v>1</v>
      </c>
      <c r="AV6" s="39" t="s">
        <v>30041</v>
      </c>
      <c r="AW6">
        <v>1</v>
      </c>
      <c r="AY6" s="39" t="s">
        <v>30042</v>
      </c>
      <c r="AZ6">
        <v>1</v>
      </c>
      <c r="BB6" s="39" t="s">
        <v>30043</v>
      </c>
      <c r="BC6">
        <v>1</v>
      </c>
      <c r="BE6" s="39" t="s">
        <v>30045</v>
      </c>
      <c r="BF6">
        <v>1</v>
      </c>
      <c r="BH6" s="39" t="s">
        <v>30047</v>
      </c>
      <c r="BI6">
        <v>1</v>
      </c>
      <c r="BK6" s="39" t="s">
        <v>30046</v>
      </c>
      <c r="BL6">
        <v>1</v>
      </c>
      <c r="BN6" s="39" t="s">
        <v>30072</v>
      </c>
      <c r="BO6">
        <v>0</v>
      </c>
      <c r="BQ6" s="39" t="s">
        <v>30073</v>
      </c>
      <c r="BR6">
        <v>0</v>
      </c>
    </row>
    <row r="7" spans="1:71" x14ac:dyDescent="0.3">
      <c r="A7">
        <v>6</v>
      </c>
      <c r="B7" s="1">
        <v>45833.386423611111</v>
      </c>
      <c r="C7" s="1">
        <v>45833.394236111111</v>
      </c>
      <c r="D7" s="39" t="s">
        <v>479</v>
      </c>
      <c r="E7" s="39" t="s">
        <v>480</v>
      </c>
      <c r="F7">
        <v>11</v>
      </c>
      <c r="I7" s="39" t="s">
        <v>480</v>
      </c>
      <c r="J7">
        <v>0</v>
      </c>
      <c r="L7">
        <v>10</v>
      </c>
      <c r="M7">
        <v>0</v>
      </c>
      <c r="O7">
        <v>15</v>
      </c>
      <c r="P7">
        <v>0</v>
      </c>
      <c r="R7" s="39" t="s">
        <v>30074</v>
      </c>
      <c r="S7">
        <v>0</v>
      </c>
      <c r="U7" s="39" t="s">
        <v>30069</v>
      </c>
      <c r="V7">
        <v>0</v>
      </c>
      <c r="X7" s="39" t="s">
        <v>30075</v>
      </c>
      <c r="Y7">
        <v>0</v>
      </c>
      <c r="AA7" s="39" t="s">
        <v>30071</v>
      </c>
      <c r="AB7">
        <v>0</v>
      </c>
      <c r="AD7" s="39" t="s">
        <v>30041</v>
      </c>
      <c r="AE7">
        <v>1</v>
      </c>
      <c r="AG7" s="39" t="s">
        <v>30042</v>
      </c>
      <c r="AH7">
        <v>1</v>
      </c>
      <c r="AJ7" s="39" t="s">
        <v>30043</v>
      </c>
      <c r="AK7">
        <v>0</v>
      </c>
      <c r="AM7" s="39" t="s">
        <v>30044</v>
      </c>
      <c r="AN7">
        <v>1</v>
      </c>
      <c r="AP7" s="39" t="s">
        <v>30045</v>
      </c>
      <c r="AQ7">
        <v>1</v>
      </c>
      <c r="AS7" s="39" t="s">
        <v>30046</v>
      </c>
      <c r="AT7">
        <v>1</v>
      </c>
      <c r="AV7" s="39" t="s">
        <v>30041</v>
      </c>
      <c r="AW7">
        <v>1</v>
      </c>
      <c r="AY7" s="39" t="s">
        <v>30042</v>
      </c>
      <c r="AZ7">
        <v>1</v>
      </c>
      <c r="BB7" s="39" t="s">
        <v>30043</v>
      </c>
      <c r="BC7">
        <v>1</v>
      </c>
      <c r="BE7" s="39" t="s">
        <v>30045</v>
      </c>
      <c r="BF7">
        <v>1</v>
      </c>
      <c r="BH7" s="39" t="s">
        <v>30047</v>
      </c>
      <c r="BI7">
        <v>1</v>
      </c>
      <c r="BK7" s="39" t="s">
        <v>30046</v>
      </c>
      <c r="BL7">
        <v>1</v>
      </c>
      <c r="BN7" s="39" t="s">
        <v>30076</v>
      </c>
      <c r="BO7">
        <v>0</v>
      </c>
      <c r="BQ7" s="39" t="s">
        <v>30073</v>
      </c>
      <c r="BR7">
        <v>0</v>
      </c>
    </row>
    <row r="8" spans="1:71" x14ac:dyDescent="0.3">
      <c r="A8">
        <v>7</v>
      </c>
      <c r="B8" s="1">
        <v>45833.386180555557</v>
      </c>
      <c r="C8" s="1">
        <v>45833.394618055558</v>
      </c>
      <c r="D8" s="39" t="s">
        <v>829</v>
      </c>
      <c r="E8" s="39" t="s">
        <v>830</v>
      </c>
      <c r="F8">
        <v>10</v>
      </c>
      <c r="I8" s="39" t="s">
        <v>830</v>
      </c>
      <c r="J8">
        <v>0</v>
      </c>
      <c r="L8">
        <v>10</v>
      </c>
      <c r="M8">
        <v>0</v>
      </c>
      <c r="O8">
        <v>34</v>
      </c>
      <c r="P8">
        <v>0</v>
      </c>
      <c r="R8" s="39" t="s">
        <v>30077</v>
      </c>
      <c r="S8">
        <v>0</v>
      </c>
      <c r="U8" s="39" t="s">
        <v>30078</v>
      </c>
      <c r="V8">
        <v>0</v>
      </c>
      <c r="X8" s="39" t="s">
        <v>30079</v>
      </c>
      <c r="Y8">
        <v>0</v>
      </c>
      <c r="AA8" s="39" t="s">
        <v>30080</v>
      </c>
      <c r="AB8">
        <v>0</v>
      </c>
      <c r="AD8" s="39" t="s">
        <v>30041</v>
      </c>
      <c r="AE8">
        <v>1</v>
      </c>
      <c r="AG8" s="39" t="s">
        <v>30042</v>
      </c>
      <c r="AH8">
        <v>1</v>
      </c>
      <c r="AJ8" s="39" t="s">
        <v>30043</v>
      </c>
      <c r="AK8">
        <v>0</v>
      </c>
      <c r="AM8" s="39" t="s">
        <v>30044</v>
      </c>
      <c r="AN8">
        <v>1</v>
      </c>
      <c r="AP8" s="39" t="s">
        <v>30045</v>
      </c>
      <c r="AQ8">
        <v>1</v>
      </c>
      <c r="AS8" s="39" t="s">
        <v>30046</v>
      </c>
      <c r="AT8">
        <v>1</v>
      </c>
      <c r="AV8" s="39" t="s">
        <v>30041</v>
      </c>
      <c r="AW8">
        <v>1</v>
      </c>
      <c r="AY8" s="39" t="s">
        <v>30042</v>
      </c>
      <c r="AZ8">
        <v>1</v>
      </c>
      <c r="BB8" s="39" t="s">
        <v>30043</v>
      </c>
      <c r="BC8">
        <v>1</v>
      </c>
      <c r="BE8" s="39" t="s">
        <v>30044</v>
      </c>
      <c r="BF8">
        <v>0</v>
      </c>
      <c r="BH8" s="39" t="s">
        <v>30047</v>
      </c>
      <c r="BI8">
        <v>1</v>
      </c>
      <c r="BK8" s="39" t="s">
        <v>30046</v>
      </c>
      <c r="BL8">
        <v>1</v>
      </c>
      <c r="BN8" s="39" t="s">
        <v>30060</v>
      </c>
      <c r="BO8">
        <v>0</v>
      </c>
      <c r="BQ8" s="39" t="s">
        <v>30061</v>
      </c>
      <c r="BR8">
        <v>0</v>
      </c>
    </row>
    <row r="9" spans="1:71" x14ac:dyDescent="0.3">
      <c r="A9">
        <v>8</v>
      </c>
      <c r="B9" s="1">
        <v>45833.385821759257</v>
      </c>
      <c r="C9" s="1">
        <v>45833.39471064815</v>
      </c>
      <c r="D9" s="39" t="s">
        <v>583</v>
      </c>
      <c r="E9" s="39" t="s">
        <v>584</v>
      </c>
      <c r="F9">
        <v>9</v>
      </c>
      <c r="I9" s="39" t="s">
        <v>585</v>
      </c>
      <c r="J9">
        <v>0</v>
      </c>
      <c r="L9">
        <v>10</v>
      </c>
      <c r="M9">
        <v>0</v>
      </c>
      <c r="O9">
        <v>9</v>
      </c>
      <c r="P9">
        <v>0</v>
      </c>
      <c r="R9" s="39" t="s">
        <v>30081</v>
      </c>
      <c r="S9">
        <v>0</v>
      </c>
      <c r="U9" s="39" t="s">
        <v>30082</v>
      </c>
      <c r="V9">
        <v>0</v>
      </c>
      <c r="X9" s="39" t="s">
        <v>30083</v>
      </c>
      <c r="Y9">
        <v>0</v>
      </c>
      <c r="AA9" s="39" t="s">
        <v>30084</v>
      </c>
      <c r="AB9">
        <v>0</v>
      </c>
      <c r="AD9" s="39" t="s">
        <v>30041</v>
      </c>
      <c r="AE9">
        <v>1</v>
      </c>
      <c r="AG9" s="39" t="s">
        <v>30042</v>
      </c>
      <c r="AH9">
        <v>1</v>
      </c>
      <c r="AJ9" s="39" t="s">
        <v>30043</v>
      </c>
      <c r="AK9">
        <v>0</v>
      </c>
      <c r="AM9" s="39" t="s">
        <v>30044</v>
      </c>
      <c r="AN9">
        <v>1</v>
      </c>
      <c r="AP9" s="39" t="s">
        <v>30045</v>
      </c>
      <c r="AQ9">
        <v>1</v>
      </c>
      <c r="AS9" s="39" t="s">
        <v>30046</v>
      </c>
      <c r="AT9">
        <v>1</v>
      </c>
      <c r="AV9" s="39" t="s">
        <v>30041</v>
      </c>
      <c r="AW9">
        <v>1</v>
      </c>
      <c r="AY9" s="39" t="s">
        <v>30042</v>
      </c>
      <c r="AZ9">
        <v>1</v>
      </c>
      <c r="BB9" s="39" t="s">
        <v>30043</v>
      </c>
      <c r="BC9">
        <v>1</v>
      </c>
      <c r="BE9" s="39" t="s">
        <v>30045</v>
      </c>
      <c r="BF9">
        <v>1</v>
      </c>
      <c r="BH9" s="39" t="s">
        <v>30044</v>
      </c>
      <c r="BI9">
        <v>0</v>
      </c>
      <c r="BK9" s="39" t="s">
        <v>30043</v>
      </c>
      <c r="BL9">
        <v>0</v>
      </c>
      <c r="BN9" s="39" t="s">
        <v>30085</v>
      </c>
      <c r="BO9">
        <v>0</v>
      </c>
      <c r="BQ9" s="39" t="s">
        <v>30086</v>
      </c>
      <c r="BR9">
        <v>0</v>
      </c>
    </row>
    <row r="10" spans="1:71" x14ac:dyDescent="0.3">
      <c r="A10">
        <v>9</v>
      </c>
      <c r="B10" s="1">
        <v>45833.38621527778</v>
      </c>
      <c r="C10" s="1">
        <v>45833.39472222222</v>
      </c>
      <c r="D10" s="39" t="s">
        <v>741</v>
      </c>
      <c r="E10" s="39" t="s">
        <v>742</v>
      </c>
      <c r="F10">
        <v>9</v>
      </c>
      <c r="I10" s="39" t="s">
        <v>742</v>
      </c>
      <c r="J10">
        <v>0</v>
      </c>
      <c r="L10">
        <v>10</v>
      </c>
      <c r="M10">
        <v>0</v>
      </c>
      <c r="O10">
        <v>36</v>
      </c>
      <c r="P10">
        <v>0</v>
      </c>
      <c r="R10" s="39" t="s">
        <v>30087</v>
      </c>
      <c r="S10">
        <v>0</v>
      </c>
      <c r="U10" s="39" t="s">
        <v>30088</v>
      </c>
      <c r="V10">
        <v>0</v>
      </c>
      <c r="X10" s="39" t="s">
        <v>30089</v>
      </c>
      <c r="Y10">
        <v>0</v>
      </c>
      <c r="AA10" s="39" t="s">
        <v>30090</v>
      </c>
      <c r="AB10">
        <v>0</v>
      </c>
      <c r="AD10" s="39" t="s">
        <v>30041</v>
      </c>
      <c r="AE10">
        <v>1</v>
      </c>
      <c r="AG10" s="39" t="s">
        <v>30042</v>
      </c>
      <c r="AH10">
        <v>1</v>
      </c>
      <c r="AJ10" s="39" t="s">
        <v>30043</v>
      </c>
      <c r="AK10">
        <v>0</v>
      </c>
      <c r="AM10" s="39" t="s">
        <v>30044</v>
      </c>
      <c r="AN10">
        <v>1</v>
      </c>
      <c r="AP10" s="39" t="s">
        <v>30047</v>
      </c>
      <c r="AQ10">
        <v>0</v>
      </c>
      <c r="AS10" s="39" t="s">
        <v>30046</v>
      </c>
      <c r="AT10">
        <v>1</v>
      </c>
      <c r="AV10" s="39" t="s">
        <v>30041</v>
      </c>
      <c r="AW10">
        <v>1</v>
      </c>
      <c r="AY10" s="39" t="s">
        <v>30042</v>
      </c>
      <c r="AZ10">
        <v>1</v>
      </c>
      <c r="BB10" s="39" t="s">
        <v>30043</v>
      </c>
      <c r="BC10">
        <v>1</v>
      </c>
      <c r="BE10" s="39" t="s">
        <v>30044</v>
      </c>
      <c r="BF10">
        <v>0</v>
      </c>
      <c r="BH10" s="39" t="s">
        <v>30047</v>
      </c>
      <c r="BI10">
        <v>1</v>
      </c>
      <c r="BK10" s="39" t="s">
        <v>30046</v>
      </c>
      <c r="BL10">
        <v>1</v>
      </c>
      <c r="BN10" s="39" t="s">
        <v>30060</v>
      </c>
      <c r="BO10">
        <v>0</v>
      </c>
      <c r="BQ10" s="39" t="s">
        <v>30061</v>
      </c>
      <c r="BR10">
        <v>0</v>
      </c>
    </row>
    <row r="11" spans="1:71" x14ac:dyDescent="0.3">
      <c r="A11">
        <v>10</v>
      </c>
      <c r="B11" s="1">
        <v>45833.388437499998</v>
      </c>
      <c r="C11" s="1">
        <v>45833.394768518519</v>
      </c>
      <c r="D11" s="39" t="s">
        <v>602</v>
      </c>
      <c r="E11" s="39" t="s">
        <v>603</v>
      </c>
      <c r="F11">
        <v>8</v>
      </c>
      <c r="I11" s="39" t="s">
        <v>603</v>
      </c>
      <c r="J11">
        <v>0</v>
      </c>
      <c r="L11">
        <v>10</v>
      </c>
      <c r="M11">
        <v>0</v>
      </c>
      <c r="O11">
        <v>18</v>
      </c>
      <c r="P11">
        <v>0</v>
      </c>
      <c r="R11" s="39" t="s">
        <v>30091</v>
      </c>
      <c r="S11">
        <v>0</v>
      </c>
      <c r="U11" s="39" t="s">
        <v>30069</v>
      </c>
      <c r="V11">
        <v>0</v>
      </c>
      <c r="X11" s="39" t="s">
        <v>30092</v>
      </c>
      <c r="Y11">
        <v>0</v>
      </c>
      <c r="AA11" s="39" t="s">
        <v>30071</v>
      </c>
      <c r="AB11">
        <v>0</v>
      </c>
      <c r="AD11" s="39" t="s">
        <v>30041</v>
      </c>
      <c r="AE11">
        <v>1</v>
      </c>
      <c r="AG11" s="39" t="s">
        <v>30042</v>
      </c>
      <c r="AH11">
        <v>1</v>
      </c>
      <c r="AJ11" s="39" t="s">
        <v>30043</v>
      </c>
      <c r="AK11">
        <v>0</v>
      </c>
      <c r="AM11" s="39" t="s">
        <v>30044</v>
      </c>
      <c r="AN11">
        <v>1</v>
      </c>
      <c r="AP11" s="39" t="s">
        <v>30045</v>
      </c>
      <c r="AQ11">
        <v>1</v>
      </c>
      <c r="AS11" s="39" t="s">
        <v>30046</v>
      </c>
      <c r="AT11">
        <v>1</v>
      </c>
      <c r="AV11" s="39" t="s">
        <v>30041</v>
      </c>
      <c r="AW11">
        <v>1</v>
      </c>
      <c r="AY11" s="39" t="s">
        <v>30042</v>
      </c>
      <c r="AZ11">
        <v>1</v>
      </c>
      <c r="BB11" s="39" t="s">
        <v>30046</v>
      </c>
      <c r="BC11">
        <v>0</v>
      </c>
      <c r="BE11" s="39" t="s">
        <v>30041</v>
      </c>
      <c r="BF11">
        <v>0</v>
      </c>
      <c r="BH11" s="39" t="s">
        <v>30047</v>
      </c>
      <c r="BI11">
        <v>1</v>
      </c>
      <c r="BK11" s="39" t="s">
        <v>30042</v>
      </c>
      <c r="BL11">
        <v>0</v>
      </c>
      <c r="BN11" s="39" t="s">
        <v>30093</v>
      </c>
      <c r="BO11">
        <v>0</v>
      </c>
      <c r="BQ11" s="39" t="s">
        <v>30073</v>
      </c>
      <c r="BR11">
        <v>0</v>
      </c>
    </row>
    <row r="12" spans="1:71" x14ac:dyDescent="0.3">
      <c r="A12">
        <v>11</v>
      </c>
      <c r="B12" s="1">
        <v>45833.387314814812</v>
      </c>
      <c r="C12" s="1">
        <v>45833.394907407404</v>
      </c>
      <c r="D12" s="39" t="s">
        <v>638</v>
      </c>
      <c r="E12" s="39" t="s">
        <v>639</v>
      </c>
      <c r="F12">
        <v>10</v>
      </c>
      <c r="I12" s="39" t="s">
        <v>640</v>
      </c>
      <c r="J12">
        <v>0</v>
      </c>
      <c r="L12">
        <v>10</v>
      </c>
      <c r="M12">
        <v>0</v>
      </c>
      <c r="O12">
        <v>33</v>
      </c>
      <c r="P12">
        <v>0</v>
      </c>
      <c r="R12" s="39" t="s">
        <v>30094</v>
      </c>
      <c r="S12">
        <v>0</v>
      </c>
      <c r="U12" s="39" t="s">
        <v>30095</v>
      </c>
      <c r="V12">
        <v>0</v>
      </c>
      <c r="X12" s="39" t="s">
        <v>30096</v>
      </c>
      <c r="Y12">
        <v>0</v>
      </c>
      <c r="AA12" s="39" t="s">
        <v>30097</v>
      </c>
      <c r="AB12">
        <v>0</v>
      </c>
      <c r="AD12" s="39" t="s">
        <v>30041</v>
      </c>
      <c r="AE12">
        <v>1</v>
      </c>
      <c r="AG12" s="39" t="s">
        <v>30042</v>
      </c>
      <c r="AH12">
        <v>1</v>
      </c>
      <c r="AJ12" s="39" t="s">
        <v>30043</v>
      </c>
      <c r="AK12">
        <v>0</v>
      </c>
      <c r="AM12" s="39" t="s">
        <v>30044</v>
      </c>
      <c r="AN12">
        <v>1</v>
      </c>
      <c r="AP12" s="39" t="s">
        <v>30045</v>
      </c>
      <c r="AQ12">
        <v>1</v>
      </c>
      <c r="AS12" s="39" t="s">
        <v>30046</v>
      </c>
      <c r="AT12">
        <v>1</v>
      </c>
      <c r="AV12" s="39" t="s">
        <v>30041</v>
      </c>
      <c r="AW12">
        <v>1</v>
      </c>
      <c r="AY12" s="39" t="s">
        <v>30042</v>
      </c>
      <c r="AZ12">
        <v>1</v>
      </c>
      <c r="BB12" s="39" t="s">
        <v>30043</v>
      </c>
      <c r="BC12">
        <v>1</v>
      </c>
      <c r="BE12" s="39" t="s">
        <v>30045</v>
      </c>
      <c r="BF12">
        <v>1</v>
      </c>
      <c r="BH12" s="39" t="s">
        <v>30044</v>
      </c>
      <c r="BI12">
        <v>0</v>
      </c>
      <c r="BK12" s="39" t="s">
        <v>30046</v>
      </c>
      <c r="BL12">
        <v>1</v>
      </c>
      <c r="BN12" s="39" t="s">
        <v>30098</v>
      </c>
      <c r="BO12">
        <v>0</v>
      </c>
      <c r="BQ12" s="39" t="s">
        <v>30099</v>
      </c>
      <c r="BR12">
        <v>0</v>
      </c>
    </row>
    <row r="13" spans="1:71" x14ac:dyDescent="0.3">
      <c r="A13">
        <v>12</v>
      </c>
      <c r="B13" s="1">
        <v>45833.387106481481</v>
      </c>
      <c r="C13" s="1">
        <v>45833.394988425927</v>
      </c>
      <c r="D13" s="39" t="s">
        <v>468</v>
      </c>
      <c r="E13" s="39" t="s">
        <v>469</v>
      </c>
      <c r="F13">
        <v>11</v>
      </c>
      <c r="I13" s="39" t="s">
        <v>469</v>
      </c>
      <c r="J13">
        <v>0</v>
      </c>
      <c r="L13">
        <v>10</v>
      </c>
      <c r="M13">
        <v>0</v>
      </c>
      <c r="O13">
        <v>10</v>
      </c>
      <c r="P13">
        <v>0</v>
      </c>
      <c r="R13" s="39" t="s">
        <v>30100</v>
      </c>
      <c r="S13">
        <v>0</v>
      </c>
      <c r="U13" s="39" t="s">
        <v>30101</v>
      </c>
      <c r="V13">
        <v>0</v>
      </c>
      <c r="X13" s="39" t="s">
        <v>30102</v>
      </c>
      <c r="Y13">
        <v>0</v>
      </c>
      <c r="AA13" s="39" t="s">
        <v>30103</v>
      </c>
      <c r="AB13">
        <v>0</v>
      </c>
      <c r="AD13" s="39" t="s">
        <v>30041</v>
      </c>
      <c r="AE13">
        <v>1</v>
      </c>
      <c r="AG13" s="39" t="s">
        <v>30042</v>
      </c>
      <c r="AH13">
        <v>1</v>
      </c>
      <c r="AJ13" s="39" t="s">
        <v>30043</v>
      </c>
      <c r="AK13">
        <v>0</v>
      </c>
      <c r="AM13" s="39" t="s">
        <v>30044</v>
      </c>
      <c r="AN13">
        <v>1</v>
      </c>
      <c r="AP13" s="39" t="s">
        <v>30045</v>
      </c>
      <c r="AQ13">
        <v>1</v>
      </c>
      <c r="AS13" s="39" t="s">
        <v>30046</v>
      </c>
      <c r="AT13">
        <v>1</v>
      </c>
      <c r="AV13" s="39" t="s">
        <v>30041</v>
      </c>
      <c r="AW13">
        <v>1</v>
      </c>
      <c r="AY13" s="39" t="s">
        <v>30042</v>
      </c>
      <c r="AZ13">
        <v>1</v>
      </c>
      <c r="BB13" s="39" t="s">
        <v>30043</v>
      </c>
      <c r="BC13">
        <v>1</v>
      </c>
      <c r="BE13" s="39" t="s">
        <v>30045</v>
      </c>
      <c r="BF13">
        <v>1</v>
      </c>
      <c r="BH13" s="39" t="s">
        <v>30047</v>
      </c>
      <c r="BI13">
        <v>1</v>
      </c>
      <c r="BK13" s="39" t="s">
        <v>30046</v>
      </c>
      <c r="BL13">
        <v>1</v>
      </c>
      <c r="BN13" s="39" t="s">
        <v>30104</v>
      </c>
      <c r="BO13">
        <v>0</v>
      </c>
      <c r="BQ13" s="39" t="s">
        <v>30105</v>
      </c>
      <c r="BR13">
        <v>0</v>
      </c>
    </row>
    <row r="14" spans="1:71" x14ac:dyDescent="0.3">
      <c r="A14">
        <v>13</v>
      </c>
      <c r="B14" s="1">
        <v>45833.385798611111</v>
      </c>
      <c r="C14" s="1">
        <v>45833.395046296297</v>
      </c>
      <c r="D14" s="39" t="s">
        <v>610</v>
      </c>
      <c r="E14" s="39" t="s">
        <v>611</v>
      </c>
      <c r="F14">
        <v>10</v>
      </c>
      <c r="I14" s="39" t="s">
        <v>611</v>
      </c>
      <c r="J14">
        <v>0</v>
      </c>
      <c r="L14">
        <v>10</v>
      </c>
      <c r="M14">
        <v>0</v>
      </c>
      <c r="O14">
        <v>14</v>
      </c>
      <c r="P14">
        <v>0</v>
      </c>
      <c r="R14" s="39" t="s">
        <v>30106</v>
      </c>
      <c r="S14">
        <v>0</v>
      </c>
      <c r="U14" s="39" t="s">
        <v>30107</v>
      </c>
      <c r="V14">
        <v>0</v>
      </c>
      <c r="X14" s="39" t="s">
        <v>30108</v>
      </c>
      <c r="Y14">
        <v>0</v>
      </c>
      <c r="AA14" s="39" t="s">
        <v>30109</v>
      </c>
      <c r="AB14">
        <v>0</v>
      </c>
      <c r="AD14" s="39" t="s">
        <v>30041</v>
      </c>
      <c r="AE14">
        <v>1</v>
      </c>
      <c r="AG14" s="39" t="s">
        <v>30042</v>
      </c>
      <c r="AH14">
        <v>1</v>
      </c>
      <c r="AJ14" s="39" t="s">
        <v>30043</v>
      </c>
      <c r="AK14">
        <v>0</v>
      </c>
      <c r="AM14" s="39" t="s">
        <v>30044</v>
      </c>
      <c r="AN14">
        <v>1</v>
      </c>
      <c r="AP14" s="39" t="s">
        <v>30045</v>
      </c>
      <c r="AQ14">
        <v>1</v>
      </c>
      <c r="AS14" s="39" t="s">
        <v>30046</v>
      </c>
      <c r="AT14">
        <v>1</v>
      </c>
      <c r="AV14" s="39" t="s">
        <v>30041</v>
      </c>
      <c r="AW14">
        <v>1</v>
      </c>
      <c r="AY14" s="39" t="s">
        <v>30042</v>
      </c>
      <c r="AZ14">
        <v>1</v>
      </c>
      <c r="BB14" s="39" t="s">
        <v>30043</v>
      </c>
      <c r="BC14">
        <v>1</v>
      </c>
      <c r="BE14" s="39" t="s">
        <v>30045</v>
      </c>
      <c r="BF14">
        <v>1</v>
      </c>
      <c r="BH14" s="39" t="s">
        <v>30044</v>
      </c>
      <c r="BI14">
        <v>0</v>
      </c>
      <c r="BK14" s="39" t="s">
        <v>30046</v>
      </c>
      <c r="BL14">
        <v>1</v>
      </c>
      <c r="BN14" s="39" t="s">
        <v>30098</v>
      </c>
      <c r="BO14">
        <v>0</v>
      </c>
      <c r="BQ14" s="39" t="s">
        <v>30110</v>
      </c>
      <c r="BR14">
        <v>0</v>
      </c>
    </row>
    <row r="15" spans="1:71" x14ac:dyDescent="0.3">
      <c r="A15">
        <v>14</v>
      </c>
      <c r="B15" s="1">
        <v>45833.386342592596</v>
      </c>
      <c r="C15" s="1">
        <v>45833.39534722222</v>
      </c>
      <c r="D15" s="39" t="s">
        <v>702</v>
      </c>
      <c r="E15" s="39" t="s">
        <v>703</v>
      </c>
      <c r="F15">
        <v>10</v>
      </c>
      <c r="I15" s="39" t="s">
        <v>703</v>
      </c>
      <c r="J15">
        <v>0</v>
      </c>
      <c r="L15">
        <v>10</v>
      </c>
      <c r="M15">
        <v>0</v>
      </c>
      <c r="O15">
        <v>20</v>
      </c>
      <c r="P15">
        <v>0</v>
      </c>
      <c r="R15" s="39" t="s">
        <v>30111</v>
      </c>
      <c r="S15">
        <v>0</v>
      </c>
      <c r="U15" s="39" t="s">
        <v>30112</v>
      </c>
      <c r="V15">
        <v>0</v>
      </c>
      <c r="X15" s="39" t="s">
        <v>30113</v>
      </c>
      <c r="Y15">
        <v>0</v>
      </c>
      <c r="AA15" s="39" t="s">
        <v>30114</v>
      </c>
      <c r="AB15">
        <v>0</v>
      </c>
      <c r="AD15" s="39" t="s">
        <v>30041</v>
      </c>
      <c r="AE15">
        <v>1</v>
      </c>
      <c r="AG15" s="39" t="s">
        <v>30042</v>
      </c>
      <c r="AH15">
        <v>1</v>
      </c>
      <c r="AJ15" s="39" t="s">
        <v>30043</v>
      </c>
      <c r="AK15">
        <v>0</v>
      </c>
      <c r="AM15" s="39" t="s">
        <v>30044</v>
      </c>
      <c r="AN15">
        <v>1</v>
      </c>
      <c r="AP15" s="39" t="s">
        <v>30045</v>
      </c>
      <c r="AQ15">
        <v>1</v>
      </c>
      <c r="AS15" s="39" t="s">
        <v>30046</v>
      </c>
      <c r="AT15">
        <v>1</v>
      </c>
      <c r="AV15" s="39" t="s">
        <v>30041</v>
      </c>
      <c r="AW15">
        <v>1</v>
      </c>
      <c r="AY15" s="39" t="s">
        <v>30042</v>
      </c>
      <c r="AZ15">
        <v>1</v>
      </c>
      <c r="BB15" s="39" t="s">
        <v>30043</v>
      </c>
      <c r="BC15">
        <v>1</v>
      </c>
      <c r="BE15" s="39" t="s">
        <v>30044</v>
      </c>
      <c r="BF15">
        <v>0</v>
      </c>
      <c r="BH15" s="39" t="s">
        <v>30047</v>
      </c>
      <c r="BI15">
        <v>1</v>
      </c>
      <c r="BK15" s="39" t="s">
        <v>30046</v>
      </c>
      <c r="BL15">
        <v>1</v>
      </c>
      <c r="BN15" s="39" t="s">
        <v>30115</v>
      </c>
      <c r="BO15">
        <v>0</v>
      </c>
      <c r="BQ15" s="39" t="s">
        <v>30116</v>
      </c>
      <c r="BR15">
        <v>0</v>
      </c>
    </row>
    <row r="16" spans="1:71" x14ac:dyDescent="0.3">
      <c r="A16">
        <v>15</v>
      </c>
      <c r="B16" s="1">
        <v>45833.386261574073</v>
      </c>
      <c r="C16" s="1">
        <v>45833.39534722222</v>
      </c>
      <c r="D16" s="39" t="s">
        <v>750</v>
      </c>
      <c r="E16" s="39" t="s">
        <v>751</v>
      </c>
      <c r="F16">
        <v>8</v>
      </c>
      <c r="I16" s="39" t="s">
        <v>751</v>
      </c>
      <c r="J16">
        <v>0</v>
      </c>
      <c r="L16">
        <v>10</v>
      </c>
      <c r="M16">
        <v>0</v>
      </c>
      <c r="O16">
        <v>22</v>
      </c>
      <c r="P16">
        <v>0</v>
      </c>
      <c r="R16" s="39" t="s">
        <v>30117</v>
      </c>
      <c r="S16">
        <v>0</v>
      </c>
      <c r="U16" s="39" t="s">
        <v>30069</v>
      </c>
      <c r="V16">
        <v>0</v>
      </c>
      <c r="X16" s="39" t="s">
        <v>30118</v>
      </c>
      <c r="Y16">
        <v>0</v>
      </c>
      <c r="AA16" s="39" t="s">
        <v>30119</v>
      </c>
      <c r="AB16">
        <v>0</v>
      </c>
      <c r="AD16" s="39" t="s">
        <v>30041</v>
      </c>
      <c r="AE16">
        <v>1</v>
      </c>
      <c r="AG16" s="39" t="s">
        <v>30042</v>
      </c>
      <c r="AH16">
        <v>1</v>
      </c>
      <c r="AJ16" s="39" t="s">
        <v>30043</v>
      </c>
      <c r="AK16">
        <v>0</v>
      </c>
      <c r="AM16" s="39" t="s">
        <v>30044</v>
      </c>
      <c r="AN16">
        <v>1</v>
      </c>
      <c r="AP16" s="39" t="s">
        <v>30045</v>
      </c>
      <c r="AQ16">
        <v>1</v>
      </c>
      <c r="AS16" s="39" t="s">
        <v>30046</v>
      </c>
      <c r="AT16">
        <v>1</v>
      </c>
      <c r="AV16" s="39" t="s">
        <v>30041</v>
      </c>
      <c r="AW16">
        <v>1</v>
      </c>
      <c r="AY16" s="39" t="s">
        <v>30042</v>
      </c>
      <c r="AZ16">
        <v>1</v>
      </c>
      <c r="BB16" s="39" t="s">
        <v>30046</v>
      </c>
      <c r="BC16">
        <v>0</v>
      </c>
      <c r="BE16" s="39" t="s">
        <v>30045</v>
      </c>
      <c r="BF16">
        <v>1</v>
      </c>
      <c r="BH16" s="39" t="s">
        <v>30044</v>
      </c>
      <c r="BI16">
        <v>0</v>
      </c>
      <c r="BK16" s="39" t="s">
        <v>30047</v>
      </c>
      <c r="BL16">
        <v>0</v>
      </c>
      <c r="BN16" s="39" t="s">
        <v>30120</v>
      </c>
      <c r="BO16">
        <v>0</v>
      </c>
      <c r="BQ16" s="39" t="s">
        <v>30121</v>
      </c>
      <c r="BR16">
        <v>0</v>
      </c>
    </row>
    <row r="17" spans="1:70" x14ac:dyDescent="0.3">
      <c r="A17">
        <v>16</v>
      </c>
      <c r="B17" s="1">
        <v>45833.386018518519</v>
      </c>
      <c r="C17" s="1">
        <v>45833.39534722222</v>
      </c>
      <c r="D17" s="39" t="s">
        <v>549</v>
      </c>
      <c r="E17" s="39" t="s">
        <v>550</v>
      </c>
      <c r="F17">
        <v>10</v>
      </c>
      <c r="I17" s="39" t="s">
        <v>550</v>
      </c>
      <c r="J17">
        <v>0</v>
      </c>
      <c r="L17">
        <v>10</v>
      </c>
      <c r="M17">
        <v>0</v>
      </c>
      <c r="O17">
        <v>26</v>
      </c>
      <c r="P17">
        <v>0</v>
      </c>
      <c r="R17" s="39" t="s">
        <v>30122</v>
      </c>
      <c r="S17">
        <v>0</v>
      </c>
      <c r="U17" s="39" t="s">
        <v>30069</v>
      </c>
      <c r="V17">
        <v>0</v>
      </c>
      <c r="X17" s="39" t="s">
        <v>30123</v>
      </c>
      <c r="Y17">
        <v>0</v>
      </c>
      <c r="AA17" s="39" t="s">
        <v>30124</v>
      </c>
      <c r="AB17">
        <v>0</v>
      </c>
      <c r="AD17" s="39" t="s">
        <v>30041</v>
      </c>
      <c r="AE17">
        <v>1</v>
      </c>
      <c r="AG17" s="39" t="s">
        <v>30042</v>
      </c>
      <c r="AH17">
        <v>1</v>
      </c>
      <c r="AJ17" s="39" t="s">
        <v>30043</v>
      </c>
      <c r="AK17">
        <v>0</v>
      </c>
      <c r="AM17" s="39" t="s">
        <v>30044</v>
      </c>
      <c r="AN17">
        <v>1</v>
      </c>
      <c r="AP17" s="39" t="s">
        <v>30045</v>
      </c>
      <c r="AQ17">
        <v>1</v>
      </c>
      <c r="AS17" s="39" t="s">
        <v>30046</v>
      </c>
      <c r="AT17">
        <v>1</v>
      </c>
      <c r="AV17" s="39" t="s">
        <v>30041</v>
      </c>
      <c r="AW17">
        <v>1</v>
      </c>
      <c r="AY17" s="39" t="s">
        <v>30042</v>
      </c>
      <c r="AZ17">
        <v>1</v>
      </c>
      <c r="BB17" s="39" t="s">
        <v>30043</v>
      </c>
      <c r="BC17">
        <v>1</v>
      </c>
      <c r="BE17" s="39" t="s">
        <v>30045</v>
      </c>
      <c r="BF17">
        <v>1</v>
      </c>
      <c r="BH17" s="39" t="s">
        <v>30044</v>
      </c>
      <c r="BI17">
        <v>0</v>
      </c>
      <c r="BK17" s="39" t="s">
        <v>30046</v>
      </c>
      <c r="BL17">
        <v>1</v>
      </c>
      <c r="BN17" s="39" t="s">
        <v>30125</v>
      </c>
      <c r="BO17">
        <v>0</v>
      </c>
      <c r="BQ17" s="39" t="s">
        <v>30073</v>
      </c>
      <c r="BR17">
        <v>0</v>
      </c>
    </row>
    <row r="18" spans="1:70" x14ac:dyDescent="0.3">
      <c r="A18">
        <v>17</v>
      </c>
      <c r="B18" s="1">
        <v>45833.386041666665</v>
      </c>
      <c r="C18" s="1">
        <v>45833.395358796297</v>
      </c>
      <c r="D18" s="39" t="s">
        <v>520</v>
      </c>
      <c r="E18" s="39" t="s">
        <v>521</v>
      </c>
      <c r="F18">
        <v>11</v>
      </c>
      <c r="I18" s="39" t="s">
        <v>521</v>
      </c>
      <c r="J18">
        <v>0</v>
      </c>
      <c r="L18">
        <v>10</v>
      </c>
      <c r="M18">
        <v>0</v>
      </c>
      <c r="O18">
        <v>27</v>
      </c>
      <c r="P18">
        <v>0</v>
      </c>
      <c r="R18" s="39" t="s">
        <v>30126</v>
      </c>
      <c r="S18">
        <v>0</v>
      </c>
      <c r="U18" s="39" t="s">
        <v>30112</v>
      </c>
      <c r="V18">
        <v>0</v>
      </c>
      <c r="X18" s="39" t="s">
        <v>30123</v>
      </c>
      <c r="Y18">
        <v>0</v>
      </c>
      <c r="AA18" s="39" t="s">
        <v>30127</v>
      </c>
      <c r="AB18">
        <v>0</v>
      </c>
      <c r="AD18" s="39" t="s">
        <v>30041</v>
      </c>
      <c r="AE18">
        <v>1</v>
      </c>
      <c r="AG18" s="39" t="s">
        <v>30042</v>
      </c>
      <c r="AH18">
        <v>1</v>
      </c>
      <c r="AJ18" s="39" t="s">
        <v>30043</v>
      </c>
      <c r="AK18">
        <v>0</v>
      </c>
      <c r="AM18" s="39" t="s">
        <v>30044</v>
      </c>
      <c r="AN18">
        <v>1</v>
      </c>
      <c r="AP18" s="39" t="s">
        <v>30045</v>
      </c>
      <c r="AQ18">
        <v>1</v>
      </c>
      <c r="AS18" s="39" t="s">
        <v>30046</v>
      </c>
      <c r="AT18">
        <v>1</v>
      </c>
      <c r="AV18" s="39" t="s">
        <v>30041</v>
      </c>
      <c r="AW18">
        <v>1</v>
      </c>
      <c r="AY18" s="39" t="s">
        <v>30042</v>
      </c>
      <c r="AZ18">
        <v>1</v>
      </c>
      <c r="BB18" s="39" t="s">
        <v>30043</v>
      </c>
      <c r="BC18">
        <v>1</v>
      </c>
      <c r="BE18" s="39" t="s">
        <v>30045</v>
      </c>
      <c r="BF18">
        <v>1</v>
      </c>
      <c r="BH18" s="39" t="s">
        <v>30047</v>
      </c>
      <c r="BI18">
        <v>1</v>
      </c>
      <c r="BK18" s="39" t="s">
        <v>30046</v>
      </c>
      <c r="BL18">
        <v>1</v>
      </c>
      <c r="BN18" s="39" t="s">
        <v>30128</v>
      </c>
      <c r="BO18">
        <v>0</v>
      </c>
      <c r="BQ18" s="39" t="s">
        <v>30073</v>
      </c>
      <c r="BR18">
        <v>0</v>
      </c>
    </row>
    <row r="19" spans="1:70" x14ac:dyDescent="0.3">
      <c r="A19">
        <v>18</v>
      </c>
      <c r="B19" s="1">
        <v>45833.390659722223</v>
      </c>
      <c r="C19" s="1">
        <v>45833.395520833335</v>
      </c>
      <c r="D19" s="39" t="s">
        <v>538</v>
      </c>
      <c r="E19" s="39" t="s">
        <v>539</v>
      </c>
      <c r="F19">
        <v>10</v>
      </c>
      <c r="I19" s="39" t="s">
        <v>539</v>
      </c>
      <c r="J19">
        <v>0</v>
      </c>
      <c r="L19">
        <v>10</v>
      </c>
      <c r="M19">
        <v>0</v>
      </c>
      <c r="O19">
        <v>32</v>
      </c>
      <c r="P19">
        <v>0</v>
      </c>
      <c r="R19" s="39" t="s">
        <v>30129</v>
      </c>
      <c r="S19">
        <v>0</v>
      </c>
      <c r="U19" s="39" t="s">
        <v>30130</v>
      </c>
      <c r="V19">
        <v>0</v>
      </c>
      <c r="X19" s="39" t="s">
        <v>30131</v>
      </c>
      <c r="Y19">
        <v>0</v>
      </c>
      <c r="AA19" s="39" t="s">
        <v>30127</v>
      </c>
      <c r="AB19">
        <v>0</v>
      </c>
      <c r="AD19" s="39" t="s">
        <v>30041</v>
      </c>
      <c r="AE19">
        <v>1</v>
      </c>
      <c r="AG19" s="39" t="s">
        <v>30042</v>
      </c>
      <c r="AH19">
        <v>1</v>
      </c>
      <c r="AJ19" s="39" t="s">
        <v>30043</v>
      </c>
      <c r="AK19">
        <v>0</v>
      </c>
      <c r="AM19" s="39" t="s">
        <v>30044</v>
      </c>
      <c r="AN19">
        <v>1</v>
      </c>
      <c r="AP19" s="39" t="s">
        <v>30045</v>
      </c>
      <c r="AQ19">
        <v>1</v>
      </c>
      <c r="AS19" s="39" t="s">
        <v>30046</v>
      </c>
      <c r="AT19">
        <v>1</v>
      </c>
      <c r="AV19" s="39" t="s">
        <v>30041</v>
      </c>
      <c r="AW19">
        <v>1</v>
      </c>
      <c r="AY19" s="39" t="s">
        <v>30042</v>
      </c>
      <c r="AZ19">
        <v>1</v>
      </c>
      <c r="BB19" s="39" t="s">
        <v>30043</v>
      </c>
      <c r="BC19">
        <v>1</v>
      </c>
      <c r="BE19" s="39" t="s">
        <v>30045</v>
      </c>
      <c r="BF19">
        <v>1</v>
      </c>
      <c r="BH19" s="39" t="s">
        <v>30044</v>
      </c>
      <c r="BI19">
        <v>0</v>
      </c>
      <c r="BK19" s="39" t="s">
        <v>30046</v>
      </c>
      <c r="BL19">
        <v>1</v>
      </c>
      <c r="BN19" s="39" t="s">
        <v>30128</v>
      </c>
      <c r="BO19">
        <v>0</v>
      </c>
      <c r="BQ19" s="39" t="s">
        <v>30073</v>
      </c>
      <c r="BR19">
        <v>0</v>
      </c>
    </row>
    <row r="20" spans="1:70" x14ac:dyDescent="0.3">
      <c r="A20">
        <v>19</v>
      </c>
      <c r="B20" s="1">
        <v>45833.386967592596</v>
      </c>
      <c r="C20" s="1">
        <v>45833.395578703705</v>
      </c>
      <c r="D20" s="39" t="s">
        <v>690</v>
      </c>
      <c r="E20" s="39" t="s">
        <v>691</v>
      </c>
      <c r="F20">
        <v>9</v>
      </c>
      <c r="I20" s="39" t="s">
        <v>691</v>
      </c>
      <c r="J20">
        <v>0</v>
      </c>
      <c r="L20">
        <v>10</v>
      </c>
      <c r="M20">
        <v>0</v>
      </c>
      <c r="O20">
        <v>37</v>
      </c>
      <c r="P20">
        <v>0</v>
      </c>
      <c r="R20" s="39" t="s">
        <v>30132</v>
      </c>
      <c r="S20">
        <v>0</v>
      </c>
      <c r="U20" s="39" t="s">
        <v>30133</v>
      </c>
      <c r="V20">
        <v>0</v>
      </c>
      <c r="X20" s="39" t="s">
        <v>30134</v>
      </c>
      <c r="Y20">
        <v>0</v>
      </c>
      <c r="AA20" s="39" t="s">
        <v>30135</v>
      </c>
      <c r="AB20">
        <v>0</v>
      </c>
      <c r="AD20" s="39" t="s">
        <v>30041</v>
      </c>
      <c r="AE20">
        <v>1</v>
      </c>
      <c r="AG20" s="39" t="s">
        <v>30042</v>
      </c>
      <c r="AH20">
        <v>1</v>
      </c>
      <c r="AJ20" s="39" t="s">
        <v>30043</v>
      </c>
      <c r="AK20">
        <v>0</v>
      </c>
      <c r="AM20" s="39" t="s">
        <v>30044</v>
      </c>
      <c r="AN20">
        <v>1</v>
      </c>
      <c r="AP20" s="39" t="s">
        <v>30047</v>
      </c>
      <c r="AQ20">
        <v>0</v>
      </c>
      <c r="AS20" s="39" t="s">
        <v>30046</v>
      </c>
      <c r="AT20">
        <v>1</v>
      </c>
      <c r="AV20" s="39" t="s">
        <v>30041</v>
      </c>
      <c r="AW20">
        <v>1</v>
      </c>
      <c r="AY20" s="39" t="s">
        <v>30042</v>
      </c>
      <c r="AZ20">
        <v>1</v>
      </c>
      <c r="BB20" s="39" t="s">
        <v>30043</v>
      </c>
      <c r="BC20">
        <v>1</v>
      </c>
      <c r="BE20" s="39" t="s">
        <v>30044</v>
      </c>
      <c r="BF20">
        <v>0</v>
      </c>
      <c r="BH20" s="39" t="s">
        <v>30047</v>
      </c>
      <c r="BI20">
        <v>1</v>
      </c>
      <c r="BK20" s="39" t="s">
        <v>30046</v>
      </c>
      <c r="BL20">
        <v>1</v>
      </c>
      <c r="BN20" s="39" t="s">
        <v>30136</v>
      </c>
      <c r="BO20">
        <v>0</v>
      </c>
      <c r="BQ20" s="39" t="s">
        <v>30137</v>
      </c>
      <c r="BR20">
        <v>0</v>
      </c>
    </row>
    <row r="21" spans="1:70" x14ac:dyDescent="0.3">
      <c r="A21">
        <v>20</v>
      </c>
      <c r="B21" s="1">
        <v>45833.387291666666</v>
      </c>
      <c r="C21" s="1">
        <v>45833.39570601852</v>
      </c>
      <c r="D21" s="39" t="s">
        <v>592</v>
      </c>
      <c r="E21" s="39" t="s">
        <v>593</v>
      </c>
      <c r="F21">
        <v>8</v>
      </c>
      <c r="I21" s="39" t="s">
        <v>594</v>
      </c>
      <c r="J21">
        <v>0</v>
      </c>
      <c r="L21">
        <v>10</v>
      </c>
      <c r="M21">
        <v>0</v>
      </c>
      <c r="O21">
        <v>4</v>
      </c>
      <c r="P21">
        <v>0</v>
      </c>
      <c r="R21" s="39" t="s">
        <v>30138</v>
      </c>
      <c r="S21">
        <v>0</v>
      </c>
      <c r="U21" s="39" t="s">
        <v>30139</v>
      </c>
      <c r="V21">
        <v>0</v>
      </c>
      <c r="X21" s="39" t="s">
        <v>30140</v>
      </c>
      <c r="Y21">
        <v>0</v>
      </c>
      <c r="AA21" s="39" t="s">
        <v>30141</v>
      </c>
      <c r="AB21">
        <v>0</v>
      </c>
      <c r="AD21" s="39" t="s">
        <v>30041</v>
      </c>
      <c r="AE21">
        <v>1</v>
      </c>
      <c r="AG21" s="39" t="s">
        <v>30042</v>
      </c>
      <c r="AH21">
        <v>1</v>
      </c>
      <c r="AJ21" s="39" t="s">
        <v>30043</v>
      </c>
      <c r="AK21">
        <v>0</v>
      </c>
      <c r="AM21" s="39" t="s">
        <v>30044</v>
      </c>
      <c r="AN21">
        <v>1</v>
      </c>
      <c r="AP21" s="39" t="s">
        <v>30045</v>
      </c>
      <c r="AQ21">
        <v>1</v>
      </c>
      <c r="AS21" s="39" t="s">
        <v>30046</v>
      </c>
      <c r="AT21">
        <v>1</v>
      </c>
      <c r="AV21" s="39" t="s">
        <v>30041</v>
      </c>
      <c r="AW21">
        <v>1</v>
      </c>
      <c r="AY21" s="39" t="s">
        <v>30043</v>
      </c>
      <c r="AZ21">
        <v>0</v>
      </c>
      <c r="BB21" s="39" t="s">
        <v>30042</v>
      </c>
      <c r="BC21">
        <v>0</v>
      </c>
      <c r="BE21" s="39" t="s">
        <v>30044</v>
      </c>
      <c r="BF21">
        <v>0</v>
      </c>
      <c r="BH21" s="39" t="s">
        <v>30047</v>
      </c>
      <c r="BI21">
        <v>1</v>
      </c>
      <c r="BK21" s="39" t="s">
        <v>30046</v>
      </c>
      <c r="BL21">
        <v>1</v>
      </c>
      <c r="BN21" s="39" t="s">
        <v>30142</v>
      </c>
      <c r="BO21">
        <v>0</v>
      </c>
      <c r="BQ21" s="39" t="s">
        <v>30143</v>
      </c>
      <c r="BR21">
        <v>0</v>
      </c>
    </row>
    <row r="22" spans="1:70" x14ac:dyDescent="0.3">
      <c r="A22">
        <v>21</v>
      </c>
      <c r="B22" s="1">
        <v>45833.386296296296</v>
      </c>
      <c r="C22" s="1">
        <v>45833.396041666667</v>
      </c>
      <c r="D22" s="39" t="s">
        <v>734</v>
      </c>
      <c r="E22" s="39" t="s">
        <v>735</v>
      </c>
      <c r="F22">
        <v>10</v>
      </c>
      <c r="I22" s="39" t="s">
        <v>735</v>
      </c>
      <c r="J22">
        <v>0</v>
      </c>
      <c r="L22">
        <v>10</v>
      </c>
      <c r="M22">
        <v>0</v>
      </c>
      <c r="O22">
        <v>39</v>
      </c>
      <c r="P22">
        <v>0</v>
      </c>
      <c r="R22" s="39" t="s">
        <v>30144</v>
      </c>
      <c r="S22">
        <v>0</v>
      </c>
      <c r="U22" s="39" t="s">
        <v>30145</v>
      </c>
      <c r="V22">
        <v>0</v>
      </c>
      <c r="X22" s="39" t="s">
        <v>30146</v>
      </c>
      <c r="Y22">
        <v>0</v>
      </c>
      <c r="AA22" s="39" t="s">
        <v>30147</v>
      </c>
      <c r="AB22">
        <v>0</v>
      </c>
      <c r="AD22" s="39" t="s">
        <v>30041</v>
      </c>
      <c r="AE22">
        <v>1</v>
      </c>
      <c r="AG22" s="39" t="s">
        <v>30042</v>
      </c>
      <c r="AH22">
        <v>1</v>
      </c>
      <c r="AJ22" s="39" t="s">
        <v>30043</v>
      </c>
      <c r="AK22">
        <v>0</v>
      </c>
      <c r="AM22" s="39" t="s">
        <v>30044</v>
      </c>
      <c r="AN22">
        <v>1</v>
      </c>
      <c r="AP22" s="39" t="s">
        <v>30045</v>
      </c>
      <c r="AQ22">
        <v>1</v>
      </c>
      <c r="AS22" s="39" t="s">
        <v>30046</v>
      </c>
      <c r="AT22">
        <v>1</v>
      </c>
      <c r="AV22" s="39" t="s">
        <v>30041</v>
      </c>
      <c r="AW22">
        <v>1</v>
      </c>
      <c r="AY22" s="39" t="s">
        <v>30042</v>
      </c>
      <c r="AZ22">
        <v>1</v>
      </c>
      <c r="BB22" s="39" t="s">
        <v>30043</v>
      </c>
      <c r="BC22">
        <v>1</v>
      </c>
      <c r="BE22" s="39" t="s">
        <v>30044</v>
      </c>
      <c r="BF22">
        <v>0</v>
      </c>
      <c r="BH22" s="39" t="s">
        <v>30047</v>
      </c>
      <c r="BI22">
        <v>1</v>
      </c>
      <c r="BK22" s="39" t="s">
        <v>30046</v>
      </c>
      <c r="BL22">
        <v>1</v>
      </c>
      <c r="BN22" s="39" t="s">
        <v>30060</v>
      </c>
      <c r="BO22">
        <v>0</v>
      </c>
      <c r="BQ22" s="39" t="s">
        <v>30061</v>
      </c>
      <c r="BR22">
        <v>0</v>
      </c>
    </row>
    <row r="23" spans="1:70" x14ac:dyDescent="0.3">
      <c r="A23">
        <v>22</v>
      </c>
      <c r="B23" s="1">
        <v>45833.385810185187</v>
      </c>
      <c r="C23" s="1">
        <v>45833.396180555559</v>
      </c>
      <c r="D23" s="39" t="s">
        <v>629</v>
      </c>
      <c r="E23" s="39" t="s">
        <v>630</v>
      </c>
      <c r="F23">
        <v>11</v>
      </c>
      <c r="I23" s="39" t="s">
        <v>631</v>
      </c>
      <c r="J23">
        <v>0</v>
      </c>
      <c r="L23">
        <v>10</v>
      </c>
      <c r="M23">
        <v>0</v>
      </c>
      <c r="O23">
        <v>11</v>
      </c>
      <c r="P23">
        <v>0</v>
      </c>
      <c r="R23" s="39" t="s">
        <v>30148</v>
      </c>
      <c r="S23">
        <v>0</v>
      </c>
      <c r="U23" s="39" t="s">
        <v>30149</v>
      </c>
      <c r="V23">
        <v>0</v>
      </c>
      <c r="X23" s="39" t="s">
        <v>30150</v>
      </c>
      <c r="Y23">
        <v>0</v>
      </c>
      <c r="AA23" s="39" t="s">
        <v>30151</v>
      </c>
      <c r="AB23">
        <v>0</v>
      </c>
      <c r="AD23" s="39" t="s">
        <v>30041</v>
      </c>
      <c r="AE23">
        <v>1</v>
      </c>
      <c r="AG23" s="39" t="s">
        <v>30042</v>
      </c>
      <c r="AH23">
        <v>1</v>
      </c>
      <c r="AJ23" s="39" t="s">
        <v>30043</v>
      </c>
      <c r="AK23">
        <v>0</v>
      </c>
      <c r="AM23" s="39" t="s">
        <v>30044</v>
      </c>
      <c r="AN23">
        <v>1</v>
      </c>
      <c r="AP23" s="39" t="s">
        <v>30045</v>
      </c>
      <c r="AQ23">
        <v>1</v>
      </c>
      <c r="AS23" s="39" t="s">
        <v>30046</v>
      </c>
      <c r="AT23">
        <v>1</v>
      </c>
      <c r="AV23" s="39" t="s">
        <v>30041</v>
      </c>
      <c r="AW23">
        <v>1</v>
      </c>
      <c r="AY23" s="39" t="s">
        <v>30042</v>
      </c>
      <c r="AZ23">
        <v>1</v>
      </c>
      <c r="BB23" s="39" t="s">
        <v>30043</v>
      </c>
      <c r="BC23">
        <v>1</v>
      </c>
      <c r="BE23" s="39" t="s">
        <v>30045</v>
      </c>
      <c r="BF23">
        <v>1</v>
      </c>
      <c r="BH23" s="39" t="s">
        <v>30047</v>
      </c>
      <c r="BI23">
        <v>1</v>
      </c>
      <c r="BK23" s="39" t="s">
        <v>30046</v>
      </c>
      <c r="BL23">
        <v>1</v>
      </c>
      <c r="BN23" s="39" t="s">
        <v>30152</v>
      </c>
      <c r="BO23">
        <v>0</v>
      </c>
      <c r="BQ23" s="39" t="s">
        <v>30153</v>
      </c>
      <c r="BR23">
        <v>0</v>
      </c>
    </row>
    <row r="24" spans="1:70" x14ac:dyDescent="0.3">
      <c r="A24">
        <v>23</v>
      </c>
      <c r="B24" s="1">
        <v>45833.386655092596</v>
      </c>
      <c r="C24" s="1">
        <v>45833.396192129629</v>
      </c>
      <c r="D24" s="39" t="s">
        <v>799</v>
      </c>
      <c r="E24" s="39" t="s">
        <v>800</v>
      </c>
      <c r="F24">
        <v>10</v>
      </c>
      <c r="I24" s="39" t="s">
        <v>800</v>
      </c>
      <c r="J24">
        <v>0</v>
      </c>
      <c r="L24">
        <v>10</v>
      </c>
      <c r="M24">
        <v>0</v>
      </c>
      <c r="O24">
        <v>38</v>
      </c>
      <c r="P24">
        <v>0</v>
      </c>
      <c r="R24" s="39" t="s">
        <v>30154</v>
      </c>
      <c r="S24">
        <v>0</v>
      </c>
      <c r="U24" s="39" t="s">
        <v>30155</v>
      </c>
      <c r="V24">
        <v>0</v>
      </c>
      <c r="X24" s="39" t="s">
        <v>30156</v>
      </c>
      <c r="Y24">
        <v>0</v>
      </c>
      <c r="AA24" s="39" t="s">
        <v>30157</v>
      </c>
      <c r="AB24">
        <v>0</v>
      </c>
      <c r="AD24" s="39" t="s">
        <v>30041</v>
      </c>
      <c r="AE24">
        <v>1</v>
      </c>
      <c r="AG24" s="39" t="s">
        <v>30042</v>
      </c>
      <c r="AH24">
        <v>1</v>
      </c>
      <c r="AJ24" s="39" t="s">
        <v>30043</v>
      </c>
      <c r="AK24">
        <v>0</v>
      </c>
      <c r="AM24" s="39" t="s">
        <v>30044</v>
      </c>
      <c r="AN24">
        <v>1</v>
      </c>
      <c r="AP24" s="39" t="s">
        <v>30045</v>
      </c>
      <c r="AQ24">
        <v>1</v>
      </c>
      <c r="AS24" s="39" t="s">
        <v>30046</v>
      </c>
      <c r="AT24">
        <v>1</v>
      </c>
      <c r="AV24" s="39" t="s">
        <v>30041</v>
      </c>
      <c r="AW24">
        <v>1</v>
      </c>
      <c r="AY24" s="39" t="s">
        <v>30042</v>
      </c>
      <c r="AZ24">
        <v>1</v>
      </c>
      <c r="BB24" s="39" t="s">
        <v>30043</v>
      </c>
      <c r="BC24">
        <v>1</v>
      </c>
      <c r="BE24" s="39" t="s">
        <v>30044</v>
      </c>
      <c r="BF24">
        <v>0</v>
      </c>
      <c r="BH24" s="39" t="s">
        <v>30047</v>
      </c>
      <c r="BI24">
        <v>1</v>
      </c>
      <c r="BK24" s="39" t="s">
        <v>30046</v>
      </c>
      <c r="BL24">
        <v>1</v>
      </c>
      <c r="BN24" s="39" t="s">
        <v>30060</v>
      </c>
      <c r="BO24">
        <v>0</v>
      </c>
      <c r="BQ24" s="39" t="s">
        <v>30061</v>
      </c>
      <c r="BR24">
        <v>0</v>
      </c>
    </row>
    <row r="25" spans="1:70" x14ac:dyDescent="0.3">
      <c r="A25">
        <v>24</v>
      </c>
      <c r="B25" s="1">
        <v>45833.386250000003</v>
      </c>
      <c r="C25" s="1">
        <v>45833.396956018521</v>
      </c>
      <c r="D25" s="39" t="s">
        <v>761</v>
      </c>
      <c r="E25" s="39" t="s">
        <v>762</v>
      </c>
      <c r="F25">
        <v>9</v>
      </c>
      <c r="I25" s="39" t="s">
        <v>762</v>
      </c>
      <c r="J25">
        <v>0</v>
      </c>
      <c r="L25">
        <v>10</v>
      </c>
      <c r="M25">
        <v>0</v>
      </c>
      <c r="O25">
        <v>21</v>
      </c>
      <c r="P25">
        <v>0</v>
      </c>
      <c r="R25" s="39" t="s">
        <v>30122</v>
      </c>
      <c r="S25">
        <v>0</v>
      </c>
      <c r="U25" s="39" t="s">
        <v>30069</v>
      </c>
      <c r="V25">
        <v>0</v>
      </c>
      <c r="X25" s="39" t="s">
        <v>30158</v>
      </c>
      <c r="Y25">
        <v>0</v>
      </c>
      <c r="AA25" s="39" t="s">
        <v>30071</v>
      </c>
      <c r="AB25">
        <v>0</v>
      </c>
      <c r="AD25" s="39" t="s">
        <v>30041</v>
      </c>
      <c r="AE25">
        <v>1</v>
      </c>
      <c r="AG25" s="39" t="s">
        <v>30042</v>
      </c>
      <c r="AH25">
        <v>1</v>
      </c>
      <c r="AJ25" s="39" t="s">
        <v>30043</v>
      </c>
      <c r="AK25">
        <v>0</v>
      </c>
      <c r="AM25" s="39" t="s">
        <v>30044</v>
      </c>
      <c r="AN25">
        <v>1</v>
      </c>
      <c r="AP25" s="39" t="s">
        <v>30047</v>
      </c>
      <c r="AQ25">
        <v>0</v>
      </c>
      <c r="AS25" s="39" t="s">
        <v>30046</v>
      </c>
      <c r="AT25">
        <v>1</v>
      </c>
      <c r="AV25" s="39" t="s">
        <v>30041</v>
      </c>
      <c r="AW25">
        <v>1</v>
      </c>
      <c r="AY25" s="39" t="s">
        <v>30042</v>
      </c>
      <c r="AZ25">
        <v>1</v>
      </c>
      <c r="BB25" s="39" t="s">
        <v>30043</v>
      </c>
      <c r="BC25">
        <v>1</v>
      </c>
      <c r="BE25" s="39" t="s">
        <v>30044</v>
      </c>
      <c r="BF25">
        <v>0</v>
      </c>
      <c r="BH25" s="39" t="s">
        <v>30047</v>
      </c>
      <c r="BI25">
        <v>1</v>
      </c>
      <c r="BK25" s="39" t="s">
        <v>30046</v>
      </c>
      <c r="BL25">
        <v>1</v>
      </c>
      <c r="BN25" s="39" t="s">
        <v>30159</v>
      </c>
      <c r="BO25">
        <v>0</v>
      </c>
      <c r="BQ25" s="39" t="s">
        <v>30073</v>
      </c>
      <c r="BR25">
        <v>0</v>
      </c>
    </row>
    <row r="26" spans="1:70" x14ac:dyDescent="0.3">
      <c r="A26">
        <v>25</v>
      </c>
      <c r="B26" s="1">
        <v>45833.394571759258</v>
      </c>
      <c r="C26" s="1">
        <v>45833.39702546296</v>
      </c>
      <c r="D26" s="39" t="s">
        <v>772</v>
      </c>
      <c r="E26" s="39" t="s">
        <v>773</v>
      </c>
      <c r="F26">
        <v>8</v>
      </c>
      <c r="I26" s="39" t="s">
        <v>773</v>
      </c>
      <c r="J26">
        <v>0</v>
      </c>
      <c r="L26">
        <v>10</v>
      </c>
      <c r="M26">
        <v>0</v>
      </c>
      <c r="O26">
        <v>5</v>
      </c>
      <c r="P26">
        <v>0</v>
      </c>
      <c r="R26" s="39" t="s">
        <v>30160</v>
      </c>
      <c r="S26">
        <v>0</v>
      </c>
      <c r="U26" s="39" t="s">
        <v>30069</v>
      </c>
      <c r="V26">
        <v>0</v>
      </c>
      <c r="X26" s="39" t="s">
        <v>30161</v>
      </c>
      <c r="Y26">
        <v>0</v>
      </c>
      <c r="AA26" s="39" t="s">
        <v>30162</v>
      </c>
      <c r="AB26">
        <v>0</v>
      </c>
      <c r="AD26" s="39" t="s">
        <v>30041</v>
      </c>
      <c r="AE26">
        <v>1</v>
      </c>
      <c r="AG26" s="39" t="s">
        <v>30042</v>
      </c>
      <c r="AH26">
        <v>1</v>
      </c>
      <c r="AJ26" s="39" t="s">
        <v>30043</v>
      </c>
      <c r="AK26">
        <v>0</v>
      </c>
      <c r="AM26" s="39" t="s">
        <v>30044</v>
      </c>
      <c r="AN26">
        <v>1</v>
      </c>
      <c r="AP26" s="39" t="s">
        <v>30047</v>
      </c>
      <c r="AQ26">
        <v>0</v>
      </c>
      <c r="AS26" s="39" t="s">
        <v>30046</v>
      </c>
      <c r="AT26">
        <v>1</v>
      </c>
      <c r="AV26" s="39" t="s">
        <v>30041</v>
      </c>
      <c r="AW26">
        <v>1</v>
      </c>
      <c r="AY26" s="39" t="s">
        <v>30042</v>
      </c>
      <c r="AZ26">
        <v>1</v>
      </c>
      <c r="BB26" s="39" t="s">
        <v>30043</v>
      </c>
      <c r="BC26">
        <v>1</v>
      </c>
      <c r="BE26" s="39" t="s">
        <v>30045</v>
      </c>
      <c r="BF26">
        <v>1</v>
      </c>
      <c r="BH26" s="39" t="s">
        <v>30044</v>
      </c>
      <c r="BI26">
        <v>0</v>
      </c>
      <c r="BK26" s="39" t="s">
        <v>30047</v>
      </c>
      <c r="BL26">
        <v>0</v>
      </c>
      <c r="BN26" s="39" t="s">
        <v>30163</v>
      </c>
      <c r="BO26">
        <v>0</v>
      </c>
      <c r="BQ26" s="39" t="s">
        <v>30164</v>
      </c>
      <c r="BR26">
        <v>0</v>
      </c>
    </row>
    <row r="27" spans="1:70" x14ac:dyDescent="0.3">
      <c r="A27">
        <v>26</v>
      </c>
      <c r="B27" s="1">
        <v>45833.386736111112</v>
      </c>
      <c r="C27" s="1">
        <v>45833.397268518522</v>
      </c>
      <c r="D27" s="39" t="s">
        <v>722</v>
      </c>
      <c r="E27" s="39" t="s">
        <v>723</v>
      </c>
      <c r="F27">
        <v>9</v>
      </c>
      <c r="I27" s="39" t="s">
        <v>723</v>
      </c>
      <c r="J27">
        <v>0</v>
      </c>
      <c r="L27">
        <v>10</v>
      </c>
      <c r="M27">
        <v>0</v>
      </c>
      <c r="O27">
        <v>12</v>
      </c>
      <c r="P27">
        <v>0</v>
      </c>
      <c r="R27" s="39" t="s">
        <v>30165</v>
      </c>
      <c r="S27">
        <v>0</v>
      </c>
      <c r="U27" s="39" t="s">
        <v>30166</v>
      </c>
      <c r="V27">
        <v>0</v>
      </c>
      <c r="X27" s="39" t="s">
        <v>30167</v>
      </c>
      <c r="Y27">
        <v>0</v>
      </c>
      <c r="AA27" s="39" t="s">
        <v>30168</v>
      </c>
      <c r="AB27">
        <v>0</v>
      </c>
      <c r="AD27" s="39" t="s">
        <v>30041</v>
      </c>
      <c r="AE27">
        <v>1</v>
      </c>
      <c r="AG27" s="39" t="s">
        <v>30042</v>
      </c>
      <c r="AH27">
        <v>1</v>
      </c>
      <c r="AJ27" s="39" t="s">
        <v>30043</v>
      </c>
      <c r="AK27">
        <v>0</v>
      </c>
      <c r="AM27" s="39" t="s">
        <v>30044</v>
      </c>
      <c r="AN27">
        <v>1</v>
      </c>
      <c r="AP27" s="39" t="s">
        <v>30047</v>
      </c>
      <c r="AQ27">
        <v>0</v>
      </c>
      <c r="AS27" s="39" t="s">
        <v>30046</v>
      </c>
      <c r="AT27">
        <v>1</v>
      </c>
      <c r="AV27" s="39" t="s">
        <v>30041</v>
      </c>
      <c r="AW27">
        <v>1</v>
      </c>
      <c r="AY27" s="39" t="s">
        <v>30042</v>
      </c>
      <c r="AZ27">
        <v>1</v>
      </c>
      <c r="BB27" s="39" t="s">
        <v>30043</v>
      </c>
      <c r="BC27">
        <v>1</v>
      </c>
      <c r="BE27" s="39" t="s">
        <v>30044</v>
      </c>
      <c r="BF27">
        <v>0</v>
      </c>
      <c r="BH27" s="39" t="s">
        <v>30047</v>
      </c>
      <c r="BI27">
        <v>1</v>
      </c>
      <c r="BK27" s="39" t="s">
        <v>30046</v>
      </c>
      <c r="BL27">
        <v>1</v>
      </c>
      <c r="BN27" s="39" t="s">
        <v>30159</v>
      </c>
      <c r="BO27">
        <v>0</v>
      </c>
      <c r="BQ27" s="39" t="s">
        <v>30073</v>
      </c>
      <c r="BR27">
        <v>0</v>
      </c>
    </row>
    <row r="28" spans="1:70" x14ac:dyDescent="0.3">
      <c r="A28">
        <v>27</v>
      </c>
      <c r="B28" s="1">
        <v>45833.394097222219</v>
      </c>
      <c r="C28" s="1">
        <v>45833.397546296299</v>
      </c>
      <c r="D28" s="39" t="s">
        <v>575</v>
      </c>
      <c r="E28" s="39" t="s">
        <v>576</v>
      </c>
      <c r="F28">
        <v>10</v>
      </c>
      <c r="I28" s="39" t="s">
        <v>576</v>
      </c>
      <c r="J28">
        <v>0</v>
      </c>
      <c r="L28">
        <v>10</v>
      </c>
      <c r="M28">
        <v>0</v>
      </c>
      <c r="O28">
        <v>3</v>
      </c>
      <c r="P28">
        <v>0</v>
      </c>
      <c r="R28" s="39" t="s">
        <v>30169</v>
      </c>
      <c r="S28">
        <v>0</v>
      </c>
      <c r="U28" s="39" t="s">
        <v>30170</v>
      </c>
      <c r="V28">
        <v>0</v>
      </c>
      <c r="X28" s="39" t="s">
        <v>30171</v>
      </c>
      <c r="Y28">
        <v>0</v>
      </c>
      <c r="AA28" s="39" t="s">
        <v>30172</v>
      </c>
      <c r="AB28">
        <v>0</v>
      </c>
      <c r="AD28" s="39" t="s">
        <v>30041</v>
      </c>
      <c r="AE28">
        <v>1</v>
      </c>
      <c r="AG28" s="39" t="s">
        <v>30042</v>
      </c>
      <c r="AH28">
        <v>1</v>
      </c>
      <c r="AJ28" s="39" t="s">
        <v>30043</v>
      </c>
      <c r="AK28">
        <v>0</v>
      </c>
      <c r="AM28" s="39" t="s">
        <v>30044</v>
      </c>
      <c r="AN28">
        <v>1</v>
      </c>
      <c r="AP28" s="39" t="s">
        <v>30045</v>
      </c>
      <c r="AQ28">
        <v>1</v>
      </c>
      <c r="AS28" s="39" t="s">
        <v>30046</v>
      </c>
      <c r="AT28">
        <v>1</v>
      </c>
      <c r="AV28" s="39" t="s">
        <v>30041</v>
      </c>
      <c r="AW28">
        <v>1</v>
      </c>
      <c r="AY28" s="39" t="s">
        <v>30042</v>
      </c>
      <c r="AZ28">
        <v>1</v>
      </c>
      <c r="BB28" s="39" t="s">
        <v>30043</v>
      </c>
      <c r="BC28">
        <v>1</v>
      </c>
      <c r="BE28" s="39" t="s">
        <v>30044</v>
      </c>
      <c r="BF28">
        <v>0</v>
      </c>
      <c r="BH28" s="39" t="s">
        <v>30047</v>
      </c>
      <c r="BI28">
        <v>1</v>
      </c>
      <c r="BK28" s="39" t="s">
        <v>30046</v>
      </c>
      <c r="BL28">
        <v>1</v>
      </c>
      <c r="BN28" s="39" t="s">
        <v>30173</v>
      </c>
      <c r="BO28">
        <v>0</v>
      </c>
      <c r="BQ28" s="39" t="s">
        <v>30174</v>
      </c>
      <c r="BR28">
        <v>0</v>
      </c>
    </row>
    <row r="29" spans="1:70" x14ac:dyDescent="0.3">
      <c r="A29">
        <v>28</v>
      </c>
      <c r="B29" s="1">
        <v>45833.385833333334</v>
      </c>
      <c r="C29" s="1">
        <v>45833.397731481484</v>
      </c>
      <c r="D29" s="39" t="s">
        <v>531</v>
      </c>
      <c r="E29" s="39" t="s">
        <v>532</v>
      </c>
      <c r="F29">
        <v>10</v>
      </c>
      <c r="I29" s="39" t="s">
        <v>532</v>
      </c>
      <c r="J29">
        <v>0</v>
      </c>
      <c r="L29">
        <v>10</v>
      </c>
      <c r="M29">
        <v>0</v>
      </c>
      <c r="O29">
        <v>13</v>
      </c>
      <c r="P29">
        <v>0</v>
      </c>
      <c r="R29" s="39" t="s">
        <v>30175</v>
      </c>
      <c r="S29">
        <v>0</v>
      </c>
      <c r="U29" s="39" t="s">
        <v>30176</v>
      </c>
      <c r="V29">
        <v>0</v>
      </c>
      <c r="X29" s="39" t="s">
        <v>30177</v>
      </c>
      <c r="Y29">
        <v>0</v>
      </c>
      <c r="AA29" s="39" t="s">
        <v>30178</v>
      </c>
      <c r="AB29">
        <v>0</v>
      </c>
      <c r="AD29" s="39" t="s">
        <v>30041</v>
      </c>
      <c r="AE29">
        <v>1</v>
      </c>
      <c r="AG29" s="39" t="s">
        <v>30042</v>
      </c>
      <c r="AH29">
        <v>1</v>
      </c>
      <c r="AJ29" s="39" t="s">
        <v>30043</v>
      </c>
      <c r="AK29">
        <v>0</v>
      </c>
      <c r="AM29" s="39" t="s">
        <v>30044</v>
      </c>
      <c r="AN29">
        <v>1</v>
      </c>
      <c r="AP29" s="39" t="s">
        <v>30045</v>
      </c>
      <c r="AQ29">
        <v>1</v>
      </c>
      <c r="AS29" s="39" t="s">
        <v>30046</v>
      </c>
      <c r="AT29">
        <v>1</v>
      </c>
      <c r="AV29" s="39" t="s">
        <v>30041</v>
      </c>
      <c r="AW29">
        <v>1</v>
      </c>
      <c r="AY29" s="39" t="s">
        <v>30042</v>
      </c>
      <c r="AZ29">
        <v>1</v>
      </c>
      <c r="BB29" s="39" t="s">
        <v>30043</v>
      </c>
      <c r="BC29">
        <v>1</v>
      </c>
      <c r="BE29" s="39" t="s">
        <v>30045</v>
      </c>
      <c r="BF29">
        <v>1</v>
      </c>
      <c r="BH29" s="39" t="s">
        <v>30044</v>
      </c>
      <c r="BI29">
        <v>0</v>
      </c>
      <c r="BK29" s="39" t="s">
        <v>30046</v>
      </c>
      <c r="BL29">
        <v>1</v>
      </c>
      <c r="BN29" s="39" t="s">
        <v>30179</v>
      </c>
      <c r="BO29">
        <v>0</v>
      </c>
      <c r="BQ29" s="39" t="s">
        <v>30180</v>
      </c>
      <c r="BR29">
        <v>0</v>
      </c>
    </row>
    <row r="30" spans="1:70" x14ac:dyDescent="0.3">
      <c r="A30">
        <v>29</v>
      </c>
      <c r="B30" s="1">
        <v>45833.393750000003</v>
      </c>
      <c r="C30" s="1">
        <v>45833.398402777777</v>
      </c>
      <c r="D30" s="39" t="s">
        <v>489</v>
      </c>
      <c r="E30" s="39" t="s">
        <v>490</v>
      </c>
      <c r="F30">
        <v>11</v>
      </c>
      <c r="I30" s="39" t="s">
        <v>491</v>
      </c>
      <c r="J30">
        <v>0</v>
      </c>
      <c r="L30">
        <v>10</v>
      </c>
      <c r="M30">
        <v>0</v>
      </c>
      <c r="O30">
        <v>7</v>
      </c>
      <c r="P30">
        <v>0</v>
      </c>
      <c r="R30" s="39" t="s">
        <v>30181</v>
      </c>
      <c r="S30">
        <v>0</v>
      </c>
      <c r="U30" s="39" t="s">
        <v>30182</v>
      </c>
      <c r="V30">
        <v>0</v>
      </c>
      <c r="X30" s="39" t="s">
        <v>30183</v>
      </c>
      <c r="Y30">
        <v>0</v>
      </c>
      <c r="AA30" s="39" t="s">
        <v>30184</v>
      </c>
      <c r="AB30">
        <v>0</v>
      </c>
      <c r="AD30" s="39" t="s">
        <v>30041</v>
      </c>
      <c r="AE30">
        <v>1</v>
      </c>
      <c r="AG30" s="39" t="s">
        <v>30042</v>
      </c>
      <c r="AH30">
        <v>1</v>
      </c>
      <c r="AJ30" s="39" t="s">
        <v>30043</v>
      </c>
      <c r="AK30">
        <v>0</v>
      </c>
      <c r="AM30" s="39" t="s">
        <v>30044</v>
      </c>
      <c r="AN30">
        <v>1</v>
      </c>
      <c r="AP30" s="39" t="s">
        <v>30045</v>
      </c>
      <c r="AQ30">
        <v>1</v>
      </c>
      <c r="AS30" s="39" t="s">
        <v>30046</v>
      </c>
      <c r="AT30">
        <v>1</v>
      </c>
      <c r="AV30" s="39" t="s">
        <v>30041</v>
      </c>
      <c r="AW30">
        <v>1</v>
      </c>
      <c r="AY30" s="39" t="s">
        <v>30042</v>
      </c>
      <c r="AZ30">
        <v>1</v>
      </c>
      <c r="BB30" s="39" t="s">
        <v>30043</v>
      </c>
      <c r="BC30">
        <v>1</v>
      </c>
      <c r="BE30" s="39" t="s">
        <v>30045</v>
      </c>
      <c r="BF30">
        <v>1</v>
      </c>
      <c r="BH30" s="39" t="s">
        <v>30047</v>
      </c>
      <c r="BI30">
        <v>1</v>
      </c>
      <c r="BK30" s="39" t="s">
        <v>30046</v>
      </c>
      <c r="BL30">
        <v>1</v>
      </c>
      <c r="BN30" s="39" t="s">
        <v>30185</v>
      </c>
      <c r="BO30">
        <v>0</v>
      </c>
      <c r="BQ30" s="39" t="s">
        <v>30186</v>
      </c>
      <c r="BR30">
        <v>0</v>
      </c>
    </row>
    <row r="31" spans="1:70" x14ac:dyDescent="0.3">
      <c r="A31">
        <v>30</v>
      </c>
      <c r="B31" s="1">
        <v>45833.387129629627</v>
      </c>
      <c r="C31" s="1">
        <v>45833.398611111108</v>
      </c>
      <c r="D31" s="39" t="s">
        <v>818</v>
      </c>
      <c r="E31" s="39" t="s">
        <v>819</v>
      </c>
      <c r="F31">
        <v>10</v>
      </c>
      <c r="I31" s="39" t="s">
        <v>819</v>
      </c>
      <c r="J31">
        <v>0</v>
      </c>
      <c r="L31">
        <v>10</v>
      </c>
      <c r="M31">
        <v>0</v>
      </c>
      <c r="O31">
        <v>1</v>
      </c>
      <c r="P31">
        <v>0</v>
      </c>
      <c r="R31" s="39" t="s">
        <v>30187</v>
      </c>
      <c r="S31">
        <v>0</v>
      </c>
      <c r="U31" s="39" t="s">
        <v>30188</v>
      </c>
      <c r="V31">
        <v>0</v>
      </c>
      <c r="X31" s="39" t="s">
        <v>30189</v>
      </c>
      <c r="Y31">
        <v>0</v>
      </c>
      <c r="AA31" s="39" t="s">
        <v>30190</v>
      </c>
      <c r="AB31">
        <v>0</v>
      </c>
      <c r="AD31" s="39" t="s">
        <v>30041</v>
      </c>
      <c r="AE31">
        <v>1</v>
      </c>
      <c r="AG31" s="39" t="s">
        <v>30042</v>
      </c>
      <c r="AH31">
        <v>1</v>
      </c>
      <c r="AJ31" s="39" t="s">
        <v>30043</v>
      </c>
      <c r="AK31">
        <v>0</v>
      </c>
      <c r="AM31" s="39" t="s">
        <v>30044</v>
      </c>
      <c r="AN31">
        <v>1</v>
      </c>
      <c r="AP31" s="39" t="s">
        <v>30045</v>
      </c>
      <c r="AQ31">
        <v>1</v>
      </c>
      <c r="AS31" s="39" t="s">
        <v>30046</v>
      </c>
      <c r="AT31">
        <v>1</v>
      </c>
      <c r="AV31" s="39" t="s">
        <v>30041</v>
      </c>
      <c r="AW31">
        <v>1</v>
      </c>
      <c r="AY31" s="39" t="s">
        <v>30042</v>
      </c>
      <c r="AZ31">
        <v>1</v>
      </c>
      <c r="BB31" s="39" t="s">
        <v>30043</v>
      </c>
      <c r="BC31">
        <v>1</v>
      </c>
      <c r="BE31" s="39" t="s">
        <v>30044</v>
      </c>
      <c r="BF31">
        <v>0</v>
      </c>
      <c r="BH31" s="39" t="s">
        <v>30047</v>
      </c>
      <c r="BI31">
        <v>1</v>
      </c>
      <c r="BK31" s="39" t="s">
        <v>30046</v>
      </c>
      <c r="BL31">
        <v>1</v>
      </c>
      <c r="BN31" s="39" t="s">
        <v>30060</v>
      </c>
      <c r="BO31">
        <v>0</v>
      </c>
      <c r="BQ31" s="39" t="s">
        <v>30061</v>
      </c>
      <c r="BR31">
        <v>0</v>
      </c>
    </row>
    <row r="32" spans="1:70" x14ac:dyDescent="0.3">
      <c r="A32">
        <v>31</v>
      </c>
      <c r="B32" s="1">
        <v>45833.388553240744</v>
      </c>
      <c r="C32" s="1">
        <v>45833.398645833331</v>
      </c>
      <c r="D32" s="39" t="s">
        <v>671</v>
      </c>
      <c r="E32" s="39" t="s">
        <v>672</v>
      </c>
      <c r="F32">
        <v>10</v>
      </c>
      <c r="I32" s="39" t="s">
        <v>672</v>
      </c>
      <c r="J32">
        <v>0</v>
      </c>
      <c r="L32">
        <v>10</v>
      </c>
      <c r="M32">
        <v>0</v>
      </c>
      <c r="O32">
        <v>6</v>
      </c>
      <c r="P32">
        <v>0</v>
      </c>
      <c r="R32" s="39" t="s">
        <v>30191</v>
      </c>
      <c r="S32">
        <v>0</v>
      </c>
      <c r="U32" s="39" t="s">
        <v>30192</v>
      </c>
      <c r="V32">
        <v>0</v>
      </c>
      <c r="X32" s="39" t="s">
        <v>30193</v>
      </c>
      <c r="Y32">
        <v>0</v>
      </c>
      <c r="AA32" s="39" t="s">
        <v>30194</v>
      </c>
      <c r="AB32">
        <v>0</v>
      </c>
      <c r="AD32" s="39" t="s">
        <v>30041</v>
      </c>
      <c r="AE32">
        <v>1</v>
      </c>
      <c r="AG32" s="39" t="s">
        <v>30042</v>
      </c>
      <c r="AH32">
        <v>1</v>
      </c>
      <c r="AJ32" s="39" t="s">
        <v>30043</v>
      </c>
      <c r="AK32">
        <v>0</v>
      </c>
      <c r="AM32" s="39" t="s">
        <v>30044</v>
      </c>
      <c r="AN32">
        <v>1</v>
      </c>
      <c r="AP32" s="39" t="s">
        <v>30045</v>
      </c>
      <c r="AQ32">
        <v>1</v>
      </c>
      <c r="AS32" s="39" t="s">
        <v>30046</v>
      </c>
      <c r="AT32">
        <v>1</v>
      </c>
      <c r="AV32" s="39" t="s">
        <v>30041</v>
      </c>
      <c r="AW32">
        <v>1</v>
      </c>
      <c r="AY32" s="39" t="s">
        <v>30042</v>
      </c>
      <c r="AZ32">
        <v>1</v>
      </c>
      <c r="BB32" s="39" t="s">
        <v>30043</v>
      </c>
      <c r="BC32">
        <v>1</v>
      </c>
      <c r="BE32" s="39" t="s">
        <v>30044</v>
      </c>
      <c r="BF32">
        <v>0</v>
      </c>
      <c r="BH32" s="39" t="s">
        <v>30047</v>
      </c>
      <c r="BI32">
        <v>1</v>
      </c>
      <c r="BK32" s="39" t="s">
        <v>30046</v>
      </c>
      <c r="BL32">
        <v>1</v>
      </c>
      <c r="BN32" s="39" t="s">
        <v>30060</v>
      </c>
      <c r="BO32">
        <v>0</v>
      </c>
      <c r="BQ32" s="39" t="s">
        <v>30061</v>
      </c>
      <c r="BR32">
        <v>0</v>
      </c>
    </row>
    <row r="33" spans="1:70" x14ac:dyDescent="0.3">
      <c r="A33">
        <v>32</v>
      </c>
      <c r="B33" s="1">
        <v>45833.385879629626</v>
      </c>
      <c r="C33" s="1">
        <v>45833.400497685187</v>
      </c>
      <c r="D33" s="39" t="s">
        <v>511</v>
      </c>
      <c r="E33" s="39" t="s">
        <v>512</v>
      </c>
      <c r="F33">
        <v>11</v>
      </c>
      <c r="I33" s="39" t="s">
        <v>512</v>
      </c>
      <c r="J33">
        <v>0</v>
      </c>
      <c r="L33">
        <v>10</v>
      </c>
      <c r="M33">
        <v>0</v>
      </c>
      <c r="O33">
        <v>16</v>
      </c>
      <c r="P33">
        <v>0</v>
      </c>
      <c r="R33" s="39" t="s">
        <v>30195</v>
      </c>
      <c r="S33">
        <v>0</v>
      </c>
      <c r="U33" s="39" t="s">
        <v>30196</v>
      </c>
      <c r="V33">
        <v>0</v>
      </c>
      <c r="X33" s="39" t="s">
        <v>30197</v>
      </c>
      <c r="Y33">
        <v>0</v>
      </c>
      <c r="AA33" s="39" t="s">
        <v>30198</v>
      </c>
      <c r="AB33">
        <v>0</v>
      </c>
      <c r="AD33" s="39" t="s">
        <v>30041</v>
      </c>
      <c r="AE33">
        <v>1</v>
      </c>
      <c r="AG33" s="39" t="s">
        <v>30042</v>
      </c>
      <c r="AH33">
        <v>1</v>
      </c>
      <c r="AJ33" s="39" t="s">
        <v>30043</v>
      </c>
      <c r="AK33">
        <v>0</v>
      </c>
      <c r="AM33" s="39" t="s">
        <v>30044</v>
      </c>
      <c r="AN33">
        <v>1</v>
      </c>
      <c r="AP33" s="39" t="s">
        <v>30045</v>
      </c>
      <c r="AQ33">
        <v>1</v>
      </c>
      <c r="AS33" s="39" t="s">
        <v>30046</v>
      </c>
      <c r="AT33">
        <v>1</v>
      </c>
      <c r="AV33" s="39" t="s">
        <v>30041</v>
      </c>
      <c r="AW33">
        <v>1</v>
      </c>
      <c r="AY33" s="39" t="s">
        <v>30042</v>
      </c>
      <c r="AZ33">
        <v>1</v>
      </c>
      <c r="BB33" s="39" t="s">
        <v>30043</v>
      </c>
      <c r="BC33">
        <v>1</v>
      </c>
      <c r="BE33" s="39" t="s">
        <v>30045</v>
      </c>
      <c r="BF33">
        <v>1</v>
      </c>
      <c r="BH33" s="39" t="s">
        <v>30047</v>
      </c>
      <c r="BI33">
        <v>1</v>
      </c>
      <c r="BK33" s="39" t="s">
        <v>30046</v>
      </c>
      <c r="BL33">
        <v>1</v>
      </c>
      <c r="BN33" s="39" t="s">
        <v>30199</v>
      </c>
      <c r="BO33">
        <v>0</v>
      </c>
      <c r="BQ33" s="39" t="s">
        <v>30200</v>
      </c>
      <c r="BR33">
        <v>0</v>
      </c>
    </row>
    <row r="34" spans="1:70" x14ac:dyDescent="0.3">
      <c r="A34">
        <v>33</v>
      </c>
      <c r="B34" s="1">
        <v>45833.386099537034</v>
      </c>
      <c r="C34" s="1">
        <v>45833.403703703705</v>
      </c>
      <c r="D34" s="39" t="s">
        <v>682</v>
      </c>
      <c r="E34" s="39" t="s">
        <v>683</v>
      </c>
      <c r="F34">
        <v>10</v>
      </c>
      <c r="I34" s="39" t="s">
        <v>683</v>
      </c>
      <c r="J34">
        <v>0</v>
      </c>
      <c r="L34">
        <v>10</v>
      </c>
      <c r="M34">
        <v>0</v>
      </c>
      <c r="O34">
        <v>25</v>
      </c>
      <c r="P34">
        <v>0</v>
      </c>
      <c r="R34" s="39" t="s">
        <v>30201</v>
      </c>
      <c r="S34">
        <v>0</v>
      </c>
      <c r="U34" s="39" t="s">
        <v>30202</v>
      </c>
      <c r="V34">
        <v>0</v>
      </c>
      <c r="X34" s="39" t="s">
        <v>30203</v>
      </c>
      <c r="Y34">
        <v>0</v>
      </c>
      <c r="AA34" s="39" t="s">
        <v>30204</v>
      </c>
      <c r="AB34">
        <v>0</v>
      </c>
      <c r="AD34" s="39" t="s">
        <v>30041</v>
      </c>
      <c r="AE34">
        <v>1</v>
      </c>
      <c r="AG34" s="39" t="s">
        <v>30042</v>
      </c>
      <c r="AH34">
        <v>1</v>
      </c>
      <c r="AJ34" s="39" t="s">
        <v>30043</v>
      </c>
      <c r="AK34">
        <v>0</v>
      </c>
      <c r="AM34" s="39" t="s">
        <v>30044</v>
      </c>
      <c r="AN34">
        <v>1</v>
      </c>
      <c r="AP34" s="39" t="s">
        <v>30045</v>
      </c>
      <c r="AQ34">
        <v>1</v>
      </c>
      <c r="AS34" s="39" t="s">
        <v>30046</v>
      </c>
      <c r="AT34">
        <v>1</v>
      </c>
      <c r="AV34" s="39" t="s">
        <v>30041</v>
      </c>
      <c r="AW34">
        <v>1</v>
      </c>
      <c r="AY34" s="39" t="s">
        <v>30042</v>
      </c>
      <c r="AZ34">
        <v>1</v>
      </c>
      <c r="BB34" s="39" t="s">
        <v>30043</v>
      </c>
      <c r="BC34">
        <v>1</v>
      </c>
      <c r="BE34" s="39" t="s">
        <v>30044</v>
      </c>
      <c r="BF34">
        <v>0</v>
      </c>
      <c r="BH34" s="39" t="s">
        <v>30047</v>
      </c>
      <c r="BI34">
        <v>1</v>
      </c>
      <c r="BK34" s="39" t="s">
        <v>30046</v>
      </c>
      <c r="BL34">
        <v>1</v>
      </c>
      <c r="BN34" s="39" t="s">
        <v>30205</v>
      </c>
      <c r="BO34">
        <v>0</v>
      </c>
      <c r="BQ34" s="39" t="s">
        <v>30206</v>
      </c>
      <c r="BR34">
        <v>0</v>
      </c>
    </row>
    <row r="35" spans="1:70" x14ac:dyDescent="0.3">
      <c r="A35">
        <v>34</v>
      </c>
      <c r="B35" s="1">
        <v>45833.38658564815</v>
      </c>
      <c r="C35" s="1">
        <v>45833.406111111108</v>
      </c>
      <c r="D35" s="39" t="s">
        <v>842</v>
      </c>
      <c r="E35" s="39" t="s">
        <v>843</v>
      </c>
      <c r="F35">
        <v>11</v>
      </c>
      <c r="I35" s="39" t="s">
        <v>843</v>
      </c>
      <c r="J35">
        <v>0</v>
      </c>
      <c r="L35">
        <v>10</v>
      </c>
      <c r="M35">
        <v>0</v>
      </c>
      <c r="O35">
        <v>28</v>
      </c>
      <c r="P35">
        <v>0</v>
      </c>
      <c r="R35" s="39" t="s">
        <v>30207</v>
      </c>
      <c r="S35">
        <v>0</v>
      </c>
      <c r="U35" s="39" t="s">
        <v>30208</v>
      </c>
      <c r="V35">
        <v>0</v>
      </c>
      <c r="X35" s="39" t="s">
        <v>30209</v>
      </c>
      <c r="Y35">
        <v>0</v>
      </c>
      <c r="AA35" s="39" t="s">
        <v>30210</v>
      </c>
      <c r="AB35">
        <v>0</v>
      </c>
      <c r="AD35" s="39" t="s">
        <v>30041</v>
      </c>
      <c r="AE35">
        <v>1</v>
      </c>
      <c r="AG35" s="39" t="s">
        <v>30042</v>
      </c>
      <c r="AH35">
        <v>1</v>
      </c>
      <c r="AJ35" s="39" t="s">
        <v>30043</v>
      </c>
      <c r="AK35">
        <v>0</v>
      </c>
      <c r="AM35" s="39" t="s">
        <v>30044</v>
      </c>
      <c r="AN35">
        <v>1</v>
      </c>
      <c r="AP35" s="39" t="s">
        <v>30045</v>
      </c>
      <c r="AQ35">
        <v>1</v>
      </c>
      <c r="AS35" s="39" t="s">
        <v>30046</v>
      </c>
      <c r="AT35">
        <v>1</v>
      </c>
      <c r="AV35" s="39" t="s">
        <v>30041</v>
      </c>
      <c r="AW35">
        <v>1</v>
      </c>
      <c r="AY35" s="39" t="s">
        <v>30042</v>
      </c>
      <c r="AZ35">
        <v>1</v>
      </c>
      <c r="BB35" s="39" t="s">
        <v>30043</v>
      </c>
      <c r="BC35">
        <v>1</v>
      </c>
      <c r="BE35" s="39" t="s">
        <v>30045</v>
      </c>
      <c r="BF35">
        <v>1</v>
      </c>
      <c r="BH35" s="39" t="s">
        <v>30047</v>
      </c>
      <c r="BI35">
        <v>1</v>
      </c>
      <c r="BK35" s="39" t="s">
        <v>30046</v>
      </c>
      <c r="BL35">
        <v>1</v>
      </c>
      <c r="BN35" s="39" t="s">
        <v>30211</v>
      </c>
      <c r="BO35">
        <v>0</v>
      </c>
      <c r="BQ35" s="39" t="s">
        <v>30212</v>
      </c>
      <c r="BR35">
        <v>0</v>
      </c>
    </row>
    <row r="36" spans="1:70" x14ac:dyDescent="0.3">
      <c r="A36">
        <v>35</v>
      </c>
      <c r="B36" s="1">
        <v>45833.387106481481</v>
      </c>
      <c r="C36" s="1">
        <v>45833.406504629631</v>
      </c>
      <c r="D36" s="39" t="s">
        <v>5149</v>
      </c>
      <c r="E36" s="39" t="s">
        <v>5150</v>
      </c>
      <c r="F36">
        <v>11</v>
      </c>
      <c r="I36" s="39" t="s">
        <v>5150</v>
      </c>
      <c r="J36">
        <v>0</v>
      </c>
      <c r="L36">
        <v>10</v>
      </c>
      <c r="M36">
        <v>0</v>
      </c>
      <c r="O36">
        <v>35</v>
      </c>
      <c r="P36">
        <v>0</v>
      </c>
      <c r="R36" s="39" t="s">
        <v>30213</v>
      </c>
      <c r="S36">
        <v>0</v>
      </c>
      <c r="U36" s="39" t="s">
        <v>30214</v>
      </c>
      <c r="V36">
        <v>0</v>
      </c>
      <c r="X36" s="39" t="s">
        <v>30215</v>
      </c>
      <c r="Y36">
        <v>0</v>
      </c>
      <c r="AA36" s="39" t="s">
        <v>30210</v>
      </c>
      <c r="AB36">
        <v>0</v>
      </c>
      <c r="AD36" s="39" t="s">
        <v>30041</v>
      </c>
      <c r="AE36">
        <v>1</v>
      </c>
      <c r="AG36" s="39" t="s">
        <v>30042</v>
      </c>
      <c r="AH36">
        <v>1</v>
      </c>
      <c r="AJ36" s="39" t="s">
        <v>30043</v>
      </c>
      <c r="AK36">
        <v>0</v>
      </c>
      <c r="AM36" s="39" t="s">
        <v>30044</v>
      </c>
      <c r="AN36">
        <v>1</v>
      </c>
      <c r="AP36" s="39" t="s">
        <v>30045</v>
      </c>
      <c r="AQ36">
        <v>1</v>
      </c>
      <c r="AS36" s="39" t="s">
        <v>30046</v>
      </c>
      <c r="AT36">
        <v>1</v>
      </c>
      <c r="AV36" s="39" t="s">
        <v>30041</v>
      </c>
      <c r="AW36">
        <v>1</v>
      </c>
      <c r="AY36" s="39" t="s">
        <v>30042</v>
      </c>
      <c r="AZ36">
        <v>1</v>
      </c>
      <c r="BB36" s="39" t="s">
        <v>30043</v>
      </c>
      <c r="BC36">
        <v>1</v>
      </c>
      <c r="BE36" s="39" t="s">
        <v>30045</v>
      </c>
      <c r="BF36">
        <v>1</v>
      </c>
      <c r="BH36" s="39" t="s">
        <v>30047</v>
      </c>
      <c r="BI36">
        <v>1</v>
      </c>
      <c r="BK36" s="39" t="s">
        <v>30046</v>
      </c>
      <c r="BL36">
        <v>1</v>
      </c>
      <c r="BN36" s="39" t="s">
        <v>30211</v>
      </c>
      <c r="BO36">
        <v>0</v>
      </c>
      <c r="BQ36" s="39" t="s">
        <v>30216</v>
      </c>
      <c r="BR36">
        <v>0</v>
      </c>
    </row>
    <row r="37" spans="1:70" x14ac:dyDescent="0.3">
      <c r="A37">
        <v>36</v>
      </c>
      <c r="B37" s="1">
        <v>45833.386018518519</v>
      </c>
      <c r="C37" s="1">
        <v>45833.407638888886</v>
      </c>
      <c r="D37" s="39" t="s">
        <v>648</v>
      </c>
      <c r="E37" s="39" t="s">
        <v>649</v>
      </c>
      <c r="F37">
        <v>11</v>
      </c>
      <c r="I37" s="39" t="s">
        <v>20826</v>
      </c>
      <c r="J37">
        <v>0</v>
      </c>
      <c r="L37">
        <v>10</v>
      </c>
      <c r="M37">
        <v>0</v>
      </c>
      <c r="O37">
        <v>17</v>
      </c>
      <c r="P37">
        <v>0</v>
      </c>
      <c r="R37" s="39" t="s">
        <v>30217</v>
      </c>
      <c r="S37">
        <v>0</v>
      </c>
      <c r="U37" s="39" t="s">
        <v>30218</v>
      </c>
      <c r="V37">
        <v>0</v>
      </c>
      <c r="X37" s="39" t="s">
        <v>30219</v>
      </c>
      <c r="Y37">
        <v>0</v>
      </c>
      <c r="AA37" s="39" t="s">
        <v>30220</v>
      </c>
      <c r="AB37">
        <v>0</v>
      </c>
      <c r="AD37" s="39" t="s">
        <v>30041</v>
      </c>
      <c r="AE37">
        <v>1</v>
      </c>
      <c r="AG37" s="39" t="s">
        <v>30042</v>
      </c>
      <c r="AH37">
        <v>1</v>
      </c>
      <c r="AJ37" s="39" t="s">
        <v>30043</v>
      </c>
      <c r="AK37">
        <v>0</v>
      </c>
      <c r="AM37" s="39" t="s">
        <v>30044</v>
      </c>
      <c r="AN37">
        <v>1</v>
      </c>
      <c r="AP37" s="39" t="s">
        <v>30045</v>
      </c>
      <c r="AQ37">
        <v>1</v>
      </c>
      <c r="AS37" s="39" t="s">
        <v>30046</v>
      </c>
      <c r="AT37">
        <v>1</v>
      </c>
      <c r="AV37" s="39" t="s">
        <v>30041</v>
      </c>
      <c r="AW37">
        <v>1</v>
      </c>
      <c r="AY37" s="39" t="s">
        <v>30042</v>
      </c>
      <c r="AZ37">
        <v>1</v>
      </c>
      <c r="BB37" s="39" t="s">
        <v>30043</v>
      </c>
      <c r="BC37">
        <v>1</v>
      </c>
      <c r="BE37" s="39" t="s">
        <v>30045</v>
      </c>
      <c r="BF37">
        <v>1</v>
      </c>
      <c r="BH37" s="39" t="s">
        <v>30047</v>
      </c>
      <c r="BI37">
        <v>1</v>
      </c>
      <c r="BK37" s="39" t="s">
        <v>30046</v>
      </c>
      <c r="BL37">
        <v>1</v>
      </c>
      <c r="BN37" s="39" t="s">
        <v>30221</v>
      </c>
      <c r="BO37">
        <v>0</v>
      </c>
      <c r="BQ37" s="39" t="s">
        <v>30222</v>
      </c>
      <c r="BR37">
        <v>0</v>
      </c>
    </row>
    <row r="38" spans="1:70" x14ac:dyDescent="0.3">
      <c r="A38">
        <v>37</v>
      </c>
      <c r="B38" s="1">
        <v>45839.532592592594</v>
      </c>
      <c r="C38" s="1">
        <v>45839.53261574074</v>
      </c>
      <c r="D38" s="39" t="s">
        <v>3330</v>
      </c>
      <c r="E38" s="39" t="s">
        <v>3331</v>
      </c>
      <c r="F38">
        <v>10</v>
      </c>
      <c r="I38" s="39" t="s">
        <v>3331</v>
      </c>
      <c r="J38">
        <v>0</v>
      </c>
      <c r="L38">
        <v>3</v>
      </c>
      <c r="M38">
        <v>0</v>
      </c>
      <c r="O38">
        <v>13</v>
      </c>
      <c r="P38">
        <v>0</v>
      </c>
      <c r="R38" s="39" t="s">
        <v>30223</v>
      </c>
      <c r="S38">
        <v>0</v>
      </c>
      <c r="U38" s="39" t="s">
        <v>30224</v>
      </c>
      <c r="V38">
        <v>0</v>
      </c>
      <c r="X38" s="39" t="s">
        <v>30225</v>
      </c>
      <c r="Y38">
        <v>0</v>
      </c>
      <c r="AA38" s="39" t="s">
        <v>30226</v>
      </c>
      <c r="AB38">
        <v>0</v>
      </c>
      <c r="AD38" s="39" t="s">
        <v>30041</v>
      </c>
      <c r="AE38">
        <v>1</v>
      </c>
      <c r="AG38" s="39" t="s">
        <v>30042</v>
      </c>
      <c r="AH38">
        <v>1</v>
      </c>
      <c r="AJ38" s="39" t="s">
        <v>30043</v>
      </c>
      <c r="AK38">
        <v>0</v>
      </c>
      <c r="AM38" s="39" t="s">
        <v>30044</v>
      </c>
      <c r="AN38">
        <v>1</v>
      </c>
      <c r="AP38" s="39" t="s">
        <v>30045</v>
      </c>
      <c r="AQ38">
        <v>1</v>
      </c>
      <c r="AS38" s="39" t="s">
        <v>30046</v>
      </c>
      <c r="AT38">
        <v>1</v>
      </c>
      <c r="AV38" s="39" t="s">
        <v>30041</v>
      </c>
      <c r="AW38">
        <v>1</v>
      </c>
      <c r="AY38" s="39" t="s">
        <v>30042</v>
      </c>
      <c r="AZ38">
        <v>1</v>
      </c>
      <c r="BB38" s="39" t="s">
        <v>30043</v>
      </c>
      <c r="BC38">
        <v>1</v>
      </c>
      <c r="BE38" s="39" t="s">
        <v>30045</v>
      </c>
      <c r="BF38">
        <v>1</v>
      </c>
      <c r="BH38" s="39" t="s">
        <v>30044</v>
      </c>
      <c r="BI38">
        <v>0</v>
      </c>
      <c r="BK38" s="39" t="s">
        <v>30046</v>
      </c>
      <c r="BL38">
        <v>1</v>
      </c>
      <c r="BN38" s="39" t="s">
        <v>30227</v>
      </c>
      <c r="BO38">
        <v>0</v>
      </c>
      <c r="BQ38" s="39" t="s">
        <v>30228</v>
      </c>
      <c r="BR38">
        <v>0</v>
      </c>
    </row>
    <row r="39" spans="1:70" x14ac:dyDescent="0.3">
      <c r="A39">
        <v>38</v>
      </c>
      <c r="B39" s="1">
        <v>45839.523090277777</v>
      </c>
      <c r="C39" s="1">
        <v>45839.533912037034</v>
      </c>
      <c r="D39" s="39" t="s">
        <v>3395</v>
      </c>
      <c r="E39" s="39" t="s">
        <v>3396</v>
      </c>
      <c r="F39">
        <v>10</v>
      </c>
      <c r="I39" s="39" t="s">
        <v>3396</v>
      </c>
      <c r="J39">
        <v>0</v>
      </c>
      <c r="L39">
        <v>3</v>
      </c>
      <c r="M39">
        <v>0</v>
      </c>
      <c r="O39">
        <v>30</v>
      </c>
      <c r="P39">
        <v>0</v>
      </c>
      <c r="R39" s="39" t="s">
        <v>30229</v>
      </c>
      <c r="S39">
        <v>0</v>
      </c>
      <c r="U39" s="39" t="s">
        <v>30230</v>
      </c>
      <c r="V39">
        <v>0</v>
      </c>
      <c r="X39" s="39" t="s">
        <v>30231</v>
      </c>
      <c r="Y39">
        <v>0</v>
      </c>
      <c r="AA39" s="39" t="s">
        <v>30232</v>
      </c>
      <c r="AB39">
        <v>0</v>
      </c>
      <c r="AD39" s="39" t="s">
        <v>30041</v>
      </c>
      <c r="AE39">
        <v>1</v>
      </c>
      <c r="AG39" s="39" t="s">
        <v>30042</v>
      </c>
      <c r="AH39">
        <v>1</v>
      </c>
      <c r="AJ39" s="39" t="s">
        <v>30043</v>
      </c>
      <c r="AK39">
        <v>0</v>
      </c>
      <c r="AM39" s="39" t="s">
        <v>30047</v>
      </c>
      <c r="AN39">
        <v>0</v>
      </c>
      <c r="AP39" s="39" t="s">
        <v>30045</v>
      </c>
      <c r="AQ39">
        <v>1</v>
      </c>
      <c r="AS39" s="39" t="s">
        <v>30046</v>
      </c>
      <c r="AT39">
        <v>1</v>
      </c>
      <c r="AV39" s="39" t="s">
        <v>30041</v>
      </c>
      <c r="AW39">
        <v>1</v>
      </c>
      <c r="AY39" s="39" t="s">
        <v>30042</v>
      </c>
      <c r="AZ39">
        <v>1</v>
      </c>
      <c r="BB39" s="39" t="s">
        <v>30043</v>
      </c>
      <c r="BC39">
        <v>1</v>
      </c>
      <c r="BE39" s="39" t="s">
        <v>30045</v>
      </c>
      <c r="BF39">
        <v>1</v>
      </c>
      <c r="BH39" s="39" t="s">
        <v>30047</v>
      </c>
      <c r="BI39">
        <v>1</v>
      </c>
      <c r="BK39" s="39" t="s">
        <v>30046</v>
      </c>
      <c r="BL39">
        <v>1</v>
      </c>
      <c r="BN39" s="39" t="s">
        <v>30233</v>
      </c>
      <c r="BO39">
        <v>0</v>
      </c>
      <c r="BQ39" s="39" t="s">
        <v>30234</v>
      </c>
      <c r="BR39">
        <v>0</v>
      </c>
    </row>
    <row r="40" spans="1:70" x14ac:dyDescent="0.3">
      <c r="A40">
        <v>39</v>
      </c>
      <c r="B40" s="1">
        <v>45839.524178240739</v>
      </c>
      <c r="C40" s="1">
        <v>45839.534444444442</v>
      </c>
      <c r="D40" s="39" t="s">
        <v>3227</v>
      </c>
      <c r="E40" s="39" t="s">
        <v>3228</v>
      </c>
      <c r="F40">
        <v>10</v>
      </c>
      <c r="I40" s="39" t="s">
        <v>3229</v>
      </c>
      <c r="J40">
        <v>0</v>
      </c>
      <c r="L40">
        <v>3</v>
      </c>
      <c r="M40">
        <v>0</v>
      </c>
      <c r="O40">
        <v>32</v>
      </c>
      <c r="P40">
        <v>0</v>
      </c>
      <c r="R40" s="39" t="s">
        <v>30235</v>
      </c>
      <c r="S40">
        <v>0</v>
      </c>
      <c r="U40" s="39" t="s">
        <v>30236</v>
      </c>
      <c r="V40">
        <v>0</v>
      </c>
      <c r="X40" s="39" t="s">
        <v>30237</v>
      </c>
      <c r="Y40">
        <v>0</v>
      </c>
      <c r="AA40" s="39" t="s">
        <v>30238</v>
      </c>
      <c r="AB40">
        <v>0</v>
      </c>
      <c r="AD40" s="39" t="s">
        <v>30041</v>
      </c>
      <c r="AE40">
        <v>1</v>
      </c>
      <c r="AG40" s="39" t="s">
        <v>30042</v>
      </c>
      <c r="AH40">
        <v>1</v>
      </c>
      <c r="AJ40" s="39" t="s">
        <v>30043</v>
      </c>
      <c r="AK40">
        <v>0</v>
      </c>
      <c r="AM40" s="39" t="s">
        <v>30044</v>
      </c>
      <c r="AN40">
        <v>1</v>
      </c>
      <c r="AP40" s="39" t="s">
        <v>30045</v>
      </c>
      <c r="AQ40">
        <v>1</v>
      </c>
      <c r="AS40" s="39" t="s">
        <v>30046</v>
      </c>
      <c r="AT40">
        <v>1</v>
      </c>
      <c r="AV40" s="39" t="s">
        <v>30041</v>
      </c>
      <c r="AW40">
        <v>1</v>
      </c>
      <c r="AY40" s="39" t="s">
        <v>30042</v>
      </c>
      <c r="AZ40">
        <v>1</v>
      </c>
      <c r="BB40" s="39" t="s">
        <v>30044</v>
      </c>
      <c r="BC40">
        <v>0</v>
      </c>
      <c r="BE40" s="39" t="s">
        <v>30045</v>
      </c>
      <c r="BF40">
        <v>1</v>
      </c>
      <c r="BH40" s="39" t="s">
        <v>30047</v>
      </c>
      <c r="BI40">
        <v>1</v>
      </c>
      <c r="BK40" s="39" t="s">
        <v>30046</v>
      </c>
      <c r="BL40">
        <v>1</v>
      </c>
      <c r="BN40" s="39" t="s">
        <v>30239</v>
      </c>
      <c r="BO40">
        <v>0</v>
      </c>
      <c r="BQ40" s="39" t="s">
        <v>30240</v>
      </c>
      <c r="BR40">
        <v>0</v>
      </c>
    </row>
    <row r="41" spans="1:70" x14ac:dyDescent="0.3">
      <c r="A41">
        <v>40</v>
      </c>
      <c r="B41" s="1">
        <v>45839.522187499999</v>
      </c>
      <c r="C41" s="1">
        <v>45839.534467592595</v>
      </c>
      <c r="D41" s="39" t="s">
        <v>3376</v>
      </c>
      <c r="E41" s="39" t="s">
        <v>3377</v>
      </c>
      <c r="F41">
        <v>10</v>
      </c>
      <c r="I41" s="39" t="s">
        <v>3377</v>
      </c>
      <c r="J41">
        <v>0</v>
      </c>
      <c r="L41">
        <v>3</v>
      </c>
      <c r="M41">
        <v>0</v>
      </c>
      <c r="O41">
        <v>28</v>
      </c>
      <c r="P41">
        <v>0</v>
      </c>
      <c r="R41" s="39" t="s">
        <v>30241</v>
      </c>
      <c r="S41">
        <v>0</v>
      </c>
      <c r="U41" s="39" t="s">
        <v>30242</v>
      </c>
      <c r="V41">
        <v>0</v>
      </c>
      <c r="X41" s="39" t="s">
        <v>30243</v>
      </c>
      <c r="Y41">
        <v>0</v>
      </c>
      <c r="AA41" s="39" t="s">
        <v>30244</v>
      </c>
      <c r="AB41">
        <v>0</v>
      </c>
      <c r="AD41" s="39" t="s">
        <v>30041</v>
      </c>
      <c r="AE41">
        <v>1</v>
      </c>
      <c r="AG41" s="39" t="s">
        <v>30042</v>
      </c>
      <c r="AH41">
        <v>1</v>
      </c>
      <c r="AJ41" s="39" t="s">
        <v>30043</v>
      </c>
      <c r="AK41">
        <v>0</v>
      </c>
      <c r="AM41" s="39" t="s">
        <v>30047</v>
      </c>
      <c r="AN41">
        <v>0</v>
      </c>
      <c r="AP41" s="39" t="s">
        <v>30045</v>
      </c>
      <c r="AQ41">
        <v>1</v>
      </c>
      <c r="AS41" s="39" t="s">
        <v>30046</v>
      </c>
      <c r="AT41">
        <v>1</v>
      </c>
      <c r="AV41" s="39" t="s">
        <v>30041</v>
      </c>
      <c r="AW41">
        <v>1</v>
      </c>
      <c r="AY41" s="39" t="s">
        <v>30042</v>
      </c>
      <c r="AZ41">
        <v>1</v>
      </c>
      <c r="BB41" s="39" t="s">
        <v>30043</v>
      </c>
      <c r="BC41">
        <v>1</v>
      </c>
      <c r="BE41" s="39" t="s">
        <v>30045</v>
      </c>
      <c r="BF41">
        <v>1</v>
      </c>
      <c r="BH41" s="39" t="s">
        <v>30047</v>
      </c>
      <c r="BI41">
        <v>1</v>
      </c>
      <c r="BK41" s="39" t="s">
        <v>30046</v>
      </c>
      <c r="BL41">
        <v>1</v>
      </c>
      <c r="BN41" s="39" t="s">
        <v>30245</v>
      </c>
      <c r="BO41">
        <v>0</v>
      </c>
      <c r="BQ41" s="39" t="s">
        <v>30246</v>
      </c>
      <c r="BR41">
        <v>0</v>
      </c>
    </row>
    <row r="42" spans="1:70" x14ac:dyDescent="0.3">
      <c r="A42">
        <v>41</v>
      </c>
      <c r="B42" s="1">
        <v>45839.815717592595</v>
      </c>
      <c r="C42" s="1">
        <v>45839.827384259261</v>
      </c>
      <c r="D42" s="39" t="s">
        <v>3237</v>
      </c>
      <c r="E42" s="39" t="s">
        <v>3238</v>
      </c>
      <c r="F42">
        <v>10</v>
      </c>
      <c r="I42" s="39" t="s">
        <v>3239</v>
      </c>
      <c r="J42">
        <v>0</v>
      </c>
      <c r="L42">
        <v>3</v>
      </c>
      <c r="M42">
        <v>0</v>
      </c>
      <c r="O42">
        <v>22</v>
      </c>
      <c r="P42">
        <v>0</v>
      </c>
      <c r="R42" s="39" t="s">
        <v>30247</v>
      </c>
      <c r="S42">
        <v>0</v>
      </c>
      <c r="U42" s="39" t="s">
        <v>30248</v>
      </c>
      <c r="V42">
        <v>0</v>
      </c>
      <c r="X42" s="39" t="s">
        <v>30249</v>
      </c>
      <c r="Y42">
        <v>0</v>
      </c>
      <c r="AA42" s="39" t="s">
        <v>30250</v>
      </c>
      <c r="AB42">
        <v>0</v>
      </c>
      <c r="AD42" s="39" t="s">
        <v>30041</v>
      </c>
      <c r="AE42">
        <v>1</v>
      </c>
      <c r="AG42" s="39" t="s">
        <v>30042</v>
      </c>
      <c r="AH42">
        <v>1</v>
      </c>
      <c r="AJ42" s="39" t="s">
        <v>30043</v>
      </c>
      <c r="AK42">
        <v>0</v>
      </c>
      <c r="AM42" s="39" t="s">
        <v>30044</v>
      </c>
      <c r="AN42">
        <v>1</v>
      </c>
      <c r="AP42" s="39" t="s">
        <v>30045</v>
      </c>
      <c r="AQ42">
        <v>1</v>
      </c>
      <c r="AS42" s="39" t="s">
        <v>30046</v>
      </c>
      <c r="AT42">
        <v>1</v>
      </c>
      <c r="AV42" s="39" t="s">
        <v>30041</v>
      </c>
      <c r="AW42">
        <v>1</v>
      </c>
      <c r="AY42" s="39" t="s">
        <v>30042</v>
      </c>
      <c r="AZ42">
        <v>1</v>
      </c>
      <c r="BB42" s="39" t="s">
        <v>30043</v>
      </c>
      <c r="BC42">
        <v>1</v>
      </c>
      <c r="BE42" s="39" t="s">
        <v>30045</v>
      </c>
      <c r="BF42">
        <v>1</v>
      </c>
      <c r="BH42" s="39" t="s">
        <v>30044</v>
      </c>
      <c r="BI42">
        <v>0</v>
      </c>
      <c r="BK42" s="39" t="s">
        <v>30046</v>
      </c>
      <c r="BL42">
        <v>1</v>
      </c>
      <c r="BN42" s="39" t="s">
        <v>30251</v>
      </c>
      <c r="BO42">
        <v>0</v>
      </c>
      <c r="BQ42" s="39" t="s">
        <v>30252</v>
      </c>
      <c r="BR42">
        <v>0</v>
      </c>
    </row>
    <row r="43" spans="1:70" x14ac:dyDescent="0.3">
      <c r="A43">
        <v>42</v>
      </c>
      <c r="B43" s="1">
        <v>45841.465879629628</v>
      </c>
      <c r="C43" s="1">
        <v>45841.472546296296</v>
      </c>
      <c r="D43" s="39" t="s">
        <v>1172</v>
      </c>
      <c r="E43" s="39" t="s">
        <v>1173</v>
      </c>
      <c r="F43">
        <v>9</v>
      </c>
      <c r="I43" s="39" t="s">
        <v>1173</v>
      </c>
      <c r="J43">
        <v>0</v>
      </c>
      <c r="L43">
        <v>2</v>
      </c>
      <c r="M43">
        <v>0</v>
      </c>
      <c r="O43">
        <v>10</v>
      </c>
      <c r="P43">
        <v>0</v>
      </c>
      <c r="R43" s="39" t="s">
        <v>30253</v>
      </c>
      <c r="S43">
        <v>0</v>
      </c>
      <c r="U43" s="39" t="s">
        <v>30254</v>
      </c>
      <c r="V43">
        <v>0</v>
      </c>
      <c r="X43" s="39" t="s">
        <v>30255</v>
      </c>
      <c r="Y43">
        <v>0</v>
      </c>
      <c r="AA43" s="39" t="s">
        <v>30256</v>
      </c>
      <c r="AB43">
        <v>0</v>
      </c>
      <c r="AD43" s="39" t="s">
        <v>30041</v>
      </c>
      <c r="AE43">
        <v>1</v>
      </c>
      <c r="AG43" s="39" t="s">
        <v>30042</v>
      </c>
      <c r="AH43">
        <v>1</v>
      </c>
      <c r="AJ43" s="39" t="s">
        <v>30043</v>
      </c>
      <c r="AK43">
        <v>0</v>
      </c>
      <c r="AM43" s="39" t="s">
        <v>30044</v>
      </c>
      <c r="AN43">
        <v>1</v>
      </c>
      <c r="AP43" s="39" t="s">
        <v>30045</v>
      </c>
      <c r="AQ43">
        <v>1</v>
      </c>
      <c r="AS43" s="39" t="s">
        <v>30046</v>
      </c>
      <c r="AT43">
        <v>1</v>
      </c>
      <c r="AV43" s="39" t="s">
        <v>30041</v>
      </c>
      <c r="AW43">
        <v>1</v>
      </c>
      <c r="AY43" s="39" t="s">
        <v>30042</v>
      </c>
      <c r="AZ43">
        <v>1</v>
      </c>
      <c r="BB43" s="39" t="s">
        <v>30043</v>
      </c>
      <c r="BC43">
        <v>1</v>
      </c>
      <c r="BE43" s="39" t="s">
        <v>30044</v>
      </c>
      <c r="BF43">
        <v>0</v>
      </c>
      <c r="BH43" s="39" t="s">
        <v>30045</v>
      </c>
      <c r="BI43">
        <v>0</v>
      </c>
      <c r="BK43" s="39" t="s">
        <v>30046</v>
      </c>
      <c r="BL43">
        <v>1</v>
      </c>
      <c r="BN43" s="39" t="s">
        <v>30257</v>
      </c>
      <c r="BO43">
        <v>0</v>
      </c>
      <c r="BQ43" s="39" t="s">
        <v>30258</v>
      </c>
      <c r="BR43">
        <v>0</v>
      </c>
    </row>
    <row r="44" spans="1:70" x14ac:dyDescent="0.3">
      <c r="A44">
        <v>43</v>
      </c>
      <c r="B44" s="1">
        <v>45841.838750000003</v>
      </c>
      <c r="C44" s="1">
        <v>45841.86146990741</v>
      </c>
      <c r="D44" s="39" t="s">
        <v>1462</v>
      </c>
      <c r="E44" s="39" t="s">
        <v>1463</v>
      </c>
      <c r="F44">
        <v>10</v>
      </c>
      <c r="I44" s="39" t="s">
        <v>5653</v>
      </c>
      <c r="J44">
        <v>0</v>
      </c>
      <c r="L44">
        <v>1</v>
      </c>
      <c r="M44">
        <v>0</v>
      </c>
      <c r="O44">
        <v>27</v>
      </c>
      <c r="P44">
        <v>0</v>
      </c>
      <c r="R44" s="39" t="s">
        <v>30259</v>
      </c>
      <c r="S44">
        <v>0</v>
      </c>
      <c r="U44" s="39" t="s">
        <v>30260</v>
      </c>
      <c r="V44">
        <v>0</v>
      </c>
      <c r="X44" s="39" t="s">
        <v>30261</v>
      </c>
      <c r="Y44">
        <v>0</v>
      </c>
      <c r="AA44" s="39" t="s">
        <v>30262</v>
      </c>
      <c r="AB44">
        <v>0</v>
      </c>
      <c r="AD44" s="39" t="s">
        <v>30041</v>
      </c>
      <c r="AE44">
        <v>1</v>
      </c>
      <c r="AG44" s="39" t="s">
        <v>30042</v>
      </c>
      <c r="AH44">
        <v>1</v>
      </c>
      <c r="AJ44" s="39" t="s">
        <v>30043</v>
      </c>
      <c r="AK44">
        <v>0</v>
      </c>
      <c r="AM44" s="39" t="s">
        <v>30044</v>
      </c>
      <c r="AN44">
        <v>1</v>
      </c>
      <c r="AP44" s="39" t="s">
        <v>30045</v>
      </c>
      <c r="AQ44">
        <v>1</v>
      </c>
      <c r="AS44" s="39" t="s">
        <v>30046</v>
      </c>
      <c r="AT44">
        <v>1</v>
      </c>
      <c r="AV44" s="39" t="s">
        <v>30041</v>
      </c>
      <c r="AW44">
        <v>1</v>
      </c>
      <c r="AY44" s="39" t="s">
        <v>30042</v>
      </c>
      <c r="AZ44">
        <v>1</v>
      </c>
      <c r="BB44" s="39" t="s">
        <v>30043</v>
      </c>
      <c r="BC44">
        <v>1</v>
      </c>
      <c r="BE44" s="39" t="s">
        <v>30045</v>
      </c>
      <c r="BF44">
        <v>1</v>
      </c>
      <c r="BH44" s="39" t="s">
        <v>30044</v>
      </c>
      <c r="BI44">
        <v>0</v>
      </c>
      <c r="BK44" s="39" t="s">
        <v>30046</v>
      </c>
      <c r="BL44">
        <v>1</v>
      </c>
      <c r="BN44" s="39" t="s">
        <v>30263</v>
      </c>
      <c r="BO44">
        <v>0</v>
      </c>
      <c r="BQ44" s="39" t="s">
        <v>30264</v>
      </c>
      <c r="BR44">
        <v>0</v>
      </c>
    </row>
    <row r="45" spans="1:70" x14ac:dyDescent="0.3">
      <c r="A45">
        <v>44</v>
      </c>
      <c r="B45" s="1">
        <v>45842.368194444447</v>
      </c>
      <c r="C45" s="1">
        <v>45842.373969907407</v>
      </c>
      <c r="D45" s="39" t="s">
        <v>3411</v>
      </c>
      <c r="E45" s="39" t="s">
        <v>3412</v>
      </c>
      <c r="F45">
        <v>10</v>
      </c>
      <c r="I45" s="39" t="s">
        <v>13711</v>
      </c>
      <c r="J45">
        <v>0</v>
      </c>
      <c r="L45">
        <v>9</v>
      </c>
      <c r="M45">
        <v>0</v>
      </c>
      <c r="O45">
        <v>38</v>
      </c>
      <c r="P45">
        <v>0</v>
      </c>
      <c r="R45" s="39" t="s">
        <v>30265</v>
      </c>
      <c r="S45">
        <v>0</v>
      </c>
      <c r="U45" s="39" t="s">
        <v>30266</v>
      </c>
      <c r="V45">
        <v>0</v>
      </c>
      <c r="X45" s="39" t="s">
        <v>30267</v>
      </c>
      <c r="Y45">
        <v>0</v>
      </c>
      <c r="AA45" s="39" t="s">
        <v>30250</v>
      </c>
      <c r="AB45">
        <v>0</v>
      </c>
      <c r="AD45" s="39" t="s">
        <v>30041</v>
      </c>
      <c r="AE45">
        <v>1</v>
      </c>
      <c r="AG45" s="39" t="s">
        <v>30042</v>
      </c>
      <c r="AH45">
        <v>1</v>
      </c>
      <c r="AJ45" s="39" t="s">
        <v>30043</v>
      </c>
      <c r="AK45">
        <v>0</v>
      </c>
      <c r="AM45" s="39" t="s">
        <v>30044</v>
      </c>
      <c r="AN45">
        <v>1</v>
      </c>
      <c r="AP45" s="39" t="s">
        <v>30045</v>
      </c>
      <c r="AQ45">
        <v>1</v>
      </c>
      <c r="AS45" s="39" t="s">
        <v>30046</v>
      </c>
      <c r="AT45">
        <v>1</v>
      </c>
      <c r="AV45" s="39" t="s">
        <v>30041</v>
      </c>
      <c r="AW45">
        <v>1</v>
      </c>
      <c r="AY45" s="39" t="s">
        <v>30042</v>
      </c>
      <c r="AZ45">
        <v>1</v>
      </c>
      <c r="BB45" s="39" t="s">
        <v>30043</v>
      </c>
      <c r="BC45">
        <v>1</v>
      </c>
      <c r="BE45" s="39" t="s">
        <v>30044</v>
      </c>
      <c r="BF45">
        <v>0</v>
      </c>
      <c r="BH45" s="39" t="s">
        <v>30047</v>
      </c>
      <c r="BI45">
        <v>1</v>
      </c>
      <c r="BK45" s="39" t="s">
        <v>30046</v>
      </c>
      <c r="BL45">
        <v>1</v>
      </c>
      <c r="BN45" s="39" t="s">
        <v>30268</v>
      </c>
      <c r="BO45">
        <v>0</v>
      </c>
      <c r="BQ45" s="39" t="s">
        <v>30269</v>
      </c>
      <c r="BR45">
        <v>0</v>
      </c>
    </row>
    <row r="46" spans="1:70" x14ac:dyDescent="0.3">
      <c r="A46">
        <v>45</v>
      </c>
      <c r="B46" s="1">
        <v>45842.370011574072</v>
      </c>
      <c r="C46" s="1">
        <v>45842.375833333332</v>
      </c>
      <c r="D46" s="39" t="s">
        <v>3030</v>
      </c>
      <c r="E46" s="39" t="s">
        <v>3031</v>
      </c>
      <c r="F46">
        <v>11</v>
      </c>
      <c r="I46" s="39" t="s">
        <v>30270</v>
      </c>
      <c r="J46">
        <v>0</v>
      </c>
      <c r="L46">
        <v>9</v>
      </c>
      <c r="M46">
        <v>0</v>
      </c>
      <c r="O46">
        <v>12</v>
      </c>
      <c r="P46">
        <v>0</v>
      </c>
      <c r="R46" s="39" t="s">
        <v>30271</v>
      </c>
      <c r="S46">
        <v>0</v>
      </c>
      <c r="U46" s="39" t="s">
        <v>30272</v>
      </c>
      <c r="V46">
        <v>0</v>
      </c>
      <c r="X46" s="39" t="s">
        <v>30273</v>
      </c>
      <c r="Y46">
        <v>0</v>
      </c>
      <c r="AA46" s="39" t="s">
        <v>30274</v>
      </c>
      <c r="AB46">
        <v>0</v>
      </c>
      <c r="AD46" s="39" t="s">
        <v>30041</v>
      </c>
      <c r="AE46">
        <v>1</v>
      </c>
      <c r="AG46" s="39" t="s">
        <v>30042</v>
      </c>
      <c r="AH46">
        <v>1</v>
      </c>
      <c r="AJ46" s="39" t="s">
        <v>30043</v>
      </c>
      <c r="AK46">
        <v>0</v>
      </c>
      <c r="AM46" s="39" t="s">
        <v>30044</v>
      </c>
      <c r="AN46">
        <v>1</v>
      </c>
      <c r="AP46" s="39" t="s">
        <v>30045</v>
      </c>
      <c r="AQ46">
        <v>1</v>
      </c>
      <c r="AS46" s="39" t="s">
        <v>30046</v>
      </c>
      <c r="AT46">
        <v>1</v>
      </c>
      <c r="AV46" s="39" t="s">
        <v>30041</v>
      </c>
      <c r="AW46">
        <v>1</v>
      </c>
      <c r="AY46" s="39" t="s">
        <v>30042</v>
      </c>
      <c r="AZ46">
        <v>1</v>
      </c>
      <c r="BB46" s="39" t="s">
        <v>30043</v>
      </c>
      <c r="BC46">
        <v>1</v>
      </c>
      <c r="BE46" s="39" t="s">
        <v>30045</v>
      </c>
      <c r="BF46">
        <v>1</v>
      </c>
      <c r="BH46" s="39" t="s">
        <v>30047</v>
      </c>
      <c r="BI46">
        <v>1</v>
      </c>
      <c r="BK46" s="39" t="s">
        <v>30046</v>
      </c>
      <c r="BL46">
        <v>1</v>
      </c>
      <c r="BN46" s="39" t="s">
        <v>30275</v>
      </c>
      <c r="BO46">
        <v>0</v>
      </c>
      <c r="BQ46" s="39" t="s">
        <v>30276</v>
      </c>
      <c r="BR46">
        <v>0</v>
      </c>
    </row>
    <row r="47" spans="1:70" x14ac:dyDescent="0.3">
      <c r="A47">
        <v>46</v>
      </c>
      <c r="B47" s="1">
        <v>45842.371006944442</v>
      </c>
      <c r="C47" s="1">
        <v>45842.375960648147</v>
      </c>
      <c r="D47" s="39" t="s">
        <v>4554</v>
      </c>
      <c r="E47" s="39" t="s">
        <v>4555</v>
      </c>
      <c r="F47">
        <v>10</v>
      </c>
      <c r="I47" s="39" t="s">
        <v>4555</v>
      </c>
      <c r="J47">
        <v>0</v>
      </c>
      <c r="L47">
        <v>9</v>
      </c>
      <c r="M47">
        <v>0</v>
      </c>
      <c r="O47">
        <v>15</v>
      </c>
      <c r="P47">
        <v>0</v>
      </c>
      <c r="R47" s="39" t="s">
        <v>30277</v>
      </c>
      <c r="S47">
        <v>0</v>
      </c>
      <c r="U47" s="39" t="s">
        <v>30272</v>
      </c>
      <c r="V47">
        <v>0</v>
      </c>
      <c r="X47" s="39" t="s">
        <v>30273</v>
      </c>
      <c r="Y47">
        <v>0</v>
      </c>
      <c r="AA47" s="39" t="s">
        <v>30274</v>
      </c>
      <c r="AB47">
        <v>0</v>
      </c>
      <c r="AD47" s="39" t="s">
        <v>30041</v>
      </c>
      <c r="AE47">
        <v>1</v>
      </c>
      <c r="AG47" s="39" t="s">
        <v>30042</v>
      </c>
      <c r="AH47">
        <v>1</v>
      </c>
      <c r="AJ47" s="39" t="s">
        <v>30043</v>
      </c>
      <c r="AK47">
        <v>0</v>
      </c>
      <c r="AM47" s="39" t="s">
        <v>30044</v>
      </c>
      <c r="AN47">
        <v>1</v>
      </c>
      <c r="AP47" s="39" t="s">
        <v>30045</v>
      </c>
      <c r="AQ47">
        <v>1</v>
      </c>
      <c r="AS47" s="39" t="s">
        <v>30046</v>
      </c>
      <c r="AT47">
        <v>1</v>
      </c>
      <c r="AV47" s="39" t="s">
        <v>30041</v>
      </c>
      <c r="AW47">
        <v>1</v>
      </c>
      <c r="AY47" s="39" t="s">
        <v>30042</v>
      </c>
      <c r="AZ47">
        <v>1</v>
      </c>
      <c r="BB47" s="39" t="s">
        <v>30043</v>
      </c>
      <c r="BC47">
        <v>1</v>
      </c>
      <c r="BE47" s="39" t="s">
        <v>30045</v>
      </c>
      <c r="BF47">
        <v>1</v>
      </c>
      <c r="BH47" s="39" t="s">
        <v>30044</v>
      </c>
      <c r="BI47">
        <v>0</v>
      </c>
      <c r="BK47" s="39" t="s">
        <v>30046</v>
      </c>
      <c r="BL47">
        <v>1</v>
      </c>
      <c r="BN47" s="39" t="s">
        <v>30275</v>
      </c>
      <c r="BO47">
        <v>0</v>
      </c>
      <c r="BQ47" s="39" t="s">
        <v>30276</v>
      </c>
      <c r="BR47">
        <v>0</v>
      </c>
    </row>
    <row r="48" spans="1:70" x14ac:dyDescent="0.3">
      <c r="A48">
        <v>47</v>
      </c>
      <c r="B48" s="1">
        <v>45842.369270833333</v>
      </c>
      <c r="C48" s="1">
        <v>45842.37605324074</v>
      </c>
      <c r="D48" s="39" t="s">
        <v>2574</v>
      </c>
      <c r="E48" s="39" t="s">
        <v>2575</v>
      </c>
      <c r="F48">
        <v>10</v>
      </c>
      <c r="I48" s="39" t="s">
        <v>2575</v>
      </c>
      <c r="J48">
        <v>0</v>
      </c>
      <c r="L48">
        <v>9</v>
      </c>
      <c r="M48">
        <v>0</v>
      </c>
      <c r="O48">
        <v>18</v>
      </c>
      <c r="P48">
        <v>0</v>
      </c>
      <c r="R48" s="39" t="s">
        <v>30278</v>
      </c>
      <c r="S48">
        <v>0</v>
      </c>
      <c r="U48" s="39" t="s">
        <v>30272</v>
      </c>
      <c r="V48">
        <v>0</v>
      </c>
      <c r="X48" s="39" t="s">
        <v>30273</v>
      </c>
      <c r="Y48">
        <v>0</v>
      </c>
      <c r="AA48" s="39" t="s">
        <v>30274</v>
      </c>
      <c r="AB48">
        <v>0</v>
      </c>
      <c r="AD48" s="39" t="s">
        <v>30041</v>
      </c>
      <c r="AE48">
        <v>1</v>
      </c>
      <c r="AG48" s="39" t="s">
        <v>30042</v>
      </c>
      <c r="AH48">
        <v>1</v>
      </c>
      <c r="AJ48" s="39" t="s">
        <v>30043</v>
      </c>
      <c r="AK48">
        <v>0</v>
      </c>
      <c r="AM48" s="39" t="s">
        <v>30044</v>
      </c>
      <c r="AN48">
        <v>1</v>
      </c>
      <c r="AP48" s="39" t="s">
        <v>30045</v>
      </c>
      <c r="AQ48">
        <v>1</v>
      </c>
      <c r="AS48" s="39" t="s">
        <v>30046</v>
      </c>
      <c r="AT48">
        <v>1</v>
      </c>
      <c r="AV48" s="39" t="s">
        <v>30041</v>
      </c>
      <c r="AW48">
        <v>1</v>
      </c>
      <c r="AY48" s="39" t="s">
        <v>30044</v>
      </c>
      <c r="AZ48">
        <v>0</v>
      </c>
      <c r="BB48" s="39" t="s">
        <v>30043</v>
      </c>
      <c r="BC48">
        <v>1</v>
      </c>
      <c r="BE48" s="39" t="s">
        <v>30045</v>
      </c>
      <c r="BF48">
        <v>1</v>
      </c>
      <c r="BH48" s="39" t="s">
        <v>30047</v>
      </c>
      <c r="BI48">
        <v>1</v>
      </c>
      <c r="BK48" s="39" t="s">
        <v>30046</v>
      </c>
      <c r="BL48">
        <v>1</v>
      </c>
      <c r="BN48" s="39" t="s">
        <v>30275</v>
      </c>
      <c r="BO48">
        <v>0</v>
      </c>
      <c r="BQ48" s="39" t="s">
        <v>30279</v>
      </c>
      <c r="BR48">
        <v>0</v>
      </c>
    </row>
    <row r="49" spans="1:70" x14ac:dyDescent="0.3">
      <c r="A49">
        <v>48</v>
      </c>
      <c r="B49" s="1">
        <v>45842.370266203703</v>
      </c>
      <c r="C49" s="1">
        <v>45842.376134259262</v>
      </c>
      <c r="D49" s="39" t="s">
        <v>3085</v>
      </c>
      <c r="E49" s="39" t="s">
        <v>3086</v>
      </c>
      <c r="F49">
        <v>11</v>
      </c>
      <c r="I49" s="39" t="s">
        <v>3086</v>
      </c>
      <c r="J49">
        <v>0</v>
      </c>
      <c r="L49">
        <v>9</v>
      </c>
      <c r="M49">
        <v>0</v>
      </c>
      <c r="O49">
        <v>13</v>
      </c>
      <c r="P49">
        <v>0</v>
      </c>
      <c r="R49" s="39" t="s">
        <v>30271</v>
      </c>
      <c r="S49">
        <v>0</v>
      </c>
      <c r="U49" s="39" t="s">
        <v>30272</v>
      </c>
      <c r="V49">
        <v>0</v>
      </c>
      <c r="X49" s="39" t="s">
        <v>30273</v>
      </c>
      <c r="Y49">
        <v>0</v>
      </c>
      <c r="AA49" s="39" t="s">
        <v>30274</v>
      </c>
      <c r="AB49">
        <v>0</v>
      </c>
      <c r="AD49" s="39" t="s">
        <v>30041</v>
      </c>
      <c r="AE49">
        <v>1</v>
      </c>
      <c r="AG49" s="39" t="s">
        <v>30042</v>
      </c>
      <c r="AH49">
        <v>1</v>
      </c>
      <c r="AJ49" s="39" t="s">
        <v>30043</v>
      </c>
      <c r="AK49">
        <v>0</v>
      </c>
      <c r="AM49" s="39" t="s">
        <v>30044</v>
      </c>
      <c r="AN49">
        <v>1</v>
      </c>
      <c r="AP49" s="39" t="s">
        <v>30045</v>
      </c>
      <c r="AQ49">
        <v>1</v>
      </c>
      <c r="AS49" s="39" t="s">
        <v>30046</v>
      </c>
      <c r="AT49">
        <v>1</v>
      </c>
      <c r="AV49" s="39" t="s">
        <v>30041</v>
      </c>
      <c r="AW49">
        <v>1</v>
      </c>
      <c r="AY49" s="39" t="s">
        <v>30042</v>
      </c>
      <c r="AZ49">
        <v>1</v>
      </c>
      <c r="BB49" s="39" t="s">
        <v>30043</v>
      </c>
      <c r="BC49">
        <v>1</v>
      </c>
      <c r="BE49" s="39" t="s">
        <v>30045</v>
      </c>
      <c r="BF49">
        <v>1</v>
      </c>
      <c r="BH49" s="39" t="s">
        <v>30047</v>
      </c>
      <c r="BI49">
        <v>1</v>
      </c>
      <c r="BK49" s="39" t="s">
        <v>30046</v>
      </c>
      <c r="BL49">
        <v>1</v>
      </c>
      <c r="BN49" s="39" t="s">
        <v>30275</v>
      </c>
      <c r="BO49">
        <v>0</v>
      </c>
      <c r="BQ49" s="39" t="s">
        <v>30276</v>
      </c>
      <c r="BR49">
        <v>0</v>
      </c>
    </row>
    <row r="50" spans="1:70" x14ac:dyDescent="0.3">
      <c r="A50">
        <v>49</v>
      </c>
      <c r="B50" s="1">
        <v>45842.37672453704</v>
      </c>
      <c r="C50" s="1">
        <v>45842.376932870371</v>
      </c>
      <c r="D50" s="39" t="s">
        <v>2562</v>
      </c>
      <c r="E50" s="39" t="s">
        <v>2563</v>
      </c>
      <c r="F50">
        <v>11</v>
      </c>
      <c r="I50" s="39" t="s">
        <v>2563</v>
      </c>
      <c r="J50">
        <v>0</v>
      </c>
      <c r="L50">
        <v>9</v>
      </c>
      <c r="M50">
        <v>0</v>
      </c>
      <c r="O50">
        <v>31</v>
      </c>
      <c r="P50">
        <v>0</v>
      </c>
      <c r="R50" s="39" t="s">
        <v>30280</v>
      </c>
      <c r="S50">
        <v>0</v>
      </c>
      <c r="U50" s="39" t="s">
        <v>30281</v>
      </c>
      <c r="V50">
        <v>0</v>
      </c>
      <c r="X50" s="39" t="s">
        <v>30282</v>
      </c>
      <c r="Y50">
        <v>0</v>
      </c>
      <c r="AA50" s="39" t="s">
        <v>30283</v>
      </c>
      <c r="AB50">
        <v>0</v>
      </c>
      <c r="AD50" s="39" t="s">
        <v>30041</v>
      </c>
      <c r="AE50">
        <v>1</v>
      </c>
      <c r="AG50" s="39" t="s">
        <v>30042</v>
      </c>
      <c r="AH50">
        <v>1</v>
      </c>
      <c r="AJ50" s="39" t="s">
        <v>30043</v>
      </c>
      <c r="AK50">
        <v>0</v>
      </c>
      <c r="AM50" s="39" t="s">
        <v>30044</v>
      </c>
      <c r="AN50">
        <v>1</v>
      </c>
      <c r="AP50" s="39" t="s">
        <v>30045</v>
      </c>
      <c r="AQ50">
        <v>1</v>
      </c>
      <c r="AS50" s="39" t="s">
        <v>30046</v>
      </c>
      <c r="AT50">
        <v>1</v>
      </c>
      <c r="AV50" s="39" t="s">
        <v>30041</v>
      </c>
      <c r="AW50">
        <v>1</v>
      </c>
      <c r="AY50" s="39" t="s">
        <v>30042</v>
      </c>
      <c r="AZ50">
        <v>1</v>
      </c>
      <c r="BB50" s="39" t="s">
        <v>30043</v>
      </c>
      <c r="BC50">
        <v>1</v>
      </c>
      <c r="BE50" s="39" t="s">
        <v>30045</v>
      </c>
      <c r="BF50">
        <v>1</v>
      </c>
      <c r="BH50" s="39" t="s">
        <v>30047</v>
      </c>
      <c r="BI50">
        <v>1</v>
      </c>
      <c r="BK50" s="39" t="s">
        <v>30046</v>
      </c>
      <c r="BL50">
        <v>1</v>
      </c>
      <c r="BN50" s="39" t="s">
        <v>30284</v>
      </c>
      <c r="BO50">
        <v>0</v>
      </c>
      <c r="BQ50" s="39" t="s">
        <v>30285</v>
      </c>
      <c r="BR50">
        <v>0</v>
      </c>
    </row>
    <row r="51" spans="1:70" x14ac:dyDescent="0.3">
      <c r="A51">
        <v>50</v>
      </c>
      <c r="B51" s="1">
        <v>45842.369247685187</v>
      </c>
      <c r="C51" s="1">
        <v>45842.377013888887</v>
      </c>
      <c r="D51" s="39" t="s">
        <v>1930</v>
      </c>
      <c r="E51" s="39" t="s">
        <v>1931</v>
      </c>
      <c r="F51">
        <v>11</v>
      </c>
      <c r="I51" s="39" t="s">
        <v>1931</v>
      </c>
      <c r="J51">
        <v>0</v>
      </c>
      <c r="L51">
        <v>9</v>
      </c>
      <c r="M51">
        <v>0</v>
      </c>
      <c r="O51">
        <v>1</v>
      </c>
      <c r="P51">
        <v>0</v>
      </c>
      <c r="R51" s="39" t="s">
        <v>30286</v>
      </c>
      <c r="S51">
        <v>0</v>
      </c>
      <c r="U51" s="39" t="s">
        <v>30287</v>
      </c>
      <c r="V51">
        <v>0</v>
      </c>
      <c r="X51" s="39" t="s">
        <v>30288</v>
      </c>
      <c r="Y51">
        <v>0</v>
      </c>
      <c r="AA51" s="39" t="s">
        <v>30289</v>
      </c>
      <c r="AB51">
        <v>0</v>
      </c>
      <c r="AD51" s="39" t="s">
        <v>30041</v>
      </c>
      <c r="AE51">
        <v>1</v>
      </c>
      <c r="AG51" s="39" t="s">
        <v>30042</v>
      </c>
      <c r="AH51">
        <v>1</v>
      </c>
      <c r="AJ51" s="39" t="s">
        <v>30044</v>
      </c>
      <c r="AK51">
        <v>0</v>
      </c>
      <c r="AM51" s="39" t="s">
        <v>30044</v>
      </c>
      <c r="AN51">
        <v>1</v>
      </c>
      <c r="AP51" s="39" t="s">
        <v>30045</v>
      </c>
      <c r="AQ51">
        <v>1</v>
      </c>
      <c r="AS51" s="39" t="s">
        <v>30046</v>
      </c>
      <c r="AT51">
        <v>1</v>
      </c>
      <c r="AV51" s="39" t="s">
        <v>30041</v>
      </c>
      <c r="AW51">
        <v>1</v>
      </c>
      <c r="AY51" s="39" t="s">
        <v>30042</v>
      </c>
      <c r="AZ51">
        <v>1</v>
      </c>
      <c r="BB51" s="39" t="s">
        <v>30043</v>
      </c>
      <c r="BC51">
        <v>1</v>
      </c>
      <c r="BE51" s="39" t="s">
        <v>30045</v>
      </c>
      <c r="BF51">
        <v>1</v>
      </c>
      <c r="BH51" s="39" t="s">
        <v>30047</v>
      </c>
      <c r="BI51">
        <v>1</v>
      </c>
      <c r="BK51" s="39" t="s">
        <v>30046</v>
      </c>
      <c r="BL51">
        <v>1</v>
      </c>
      <c r="BN51" s="39" t="s">
        <v>30290</v>
      </c>
      <c r="BO51">
        <v>0</v>
      </c>
      <c r="BQ51" s="39" t="s">
        <v>30291</v>
      </c>
      <c r="BR51">
        <v>0</v>
      </c>
    </row>
    <row r="52" spans="1:70" x14ac:dyDescent="0.3">
      <c r="A52">
        <v>51</v>
      </c>
      <c r="B52" s="1">
        <v>45842.368460648147</v>
      </c>
      <c r="C52" s="1">
        <v>45842.377476851849</v>
      </c>
      <c r="D52" s="39" t="s">
        <v>2506</v>
      </c>
      <c r="E52" s="39" t="s">
        <v>2507</v>
      </c>
      <c r="F52">
        <v>11</v>
      </c>
      <c r="I52" s="39" t="s">
        <v>2507</v>
      </c>
      <c r="J52">
        <v>0</v>
      </c>
      <c r="L52">
        <v>9</v>
      </c>
      <c r="M52">
        <v>0</v>
      </c>
      <c r="O52">
        <v>32</v>
      </c>
      <c r="P52">
        <v>0</v>
      </c>
      <c r="R52" s="39" t="s">
        <v>30292</v>
      </c>
      <c r="S52">
        <v>0</v>
      </c>
      <c r="U52" s="39" t="s">
        <v>30293</v>
      </c>
      <c r="V52">
        <v>0</v>
      </c>
      <c r="X52" s="39" t="s">
        <v>30294</v>
      </c>
      <c r="Y52">
        <v>0</v>
      </c>
      <c r="AA52" s="39" t="s">
        <v>30295</v>
      </c>
      <c r="AB52">
        <v>0</v>
      </c>
      <c r="AD52" s="39" t="s">
        <v>30041</v>
      </c>
      <c r="AE52">
        <v>1</v>
      </c>
      <c r="AG52" s="39" t="s">
        <v>30042</v>
      </c>
      <c r="AH52">
        <v>1</v>
      </c>
      <c r="AJ52" s="39" t="s">
        <v>30043</v>
      </c>
      <c r="AK52">
        <v>0</v>
      </c>
      <c r="AM52" s="39" t="s">
        <v>30044</v>
      </c>
      <c r="AN52">
        <v>1</v>
      </c>
      <c r="AP52" s="39" t="s">
        <v>30045</v>
      </c>
      <c r="AQ52">
        <v>1</v>
      </c>
      <c r="AS52" s="39" t="s">
        <v>30046</v>
      </c>
      <c r="AT52">
        <v>1</v>
      </c>
      <c r="AV52" s="39" t="s">
        <v>30041</v>
      </c>
      <c r="AW52">
        <v>1</v>
      </c>
      <c r="AY52" s="39" t="s">
        <v>30042</v>
      </c>
      <c r="AZ52">
        <v>1</v>
      </c>
      <c r="BB52" s="39" t="s">
        <v>30043</v>
      </c>
      <c r="BC52">
        <v>1</v>
      </c>
      <c r="BE52" s="39" t="s">
        <v>30045</v>
      </c>
      <c r="BF52">
        <v>1</v>
      </c>
      <c r="BH52" s="39" t="s">
        <v>30047</v>
      </c>
      <c r="BI52">
        <v>1</v>
      </c>
      <c r="BK52" s="39" t="s">
        <v>30046</v>
      </c>
      <c r="BL52">
        <v>1</v>
      </c>
      <c r="BN52" s="39" t="s">
        <v>30296</v>
      </c>
      <c r="BO52">
        <v>0</v>
      </c>
      <c r="BQ52" s="39" t="s">
        <v>30297</v>
      </c>
      <c r="BR52">
        <v>0</v>
      </c>
    </row>
    <row r="53" spans="1:70" x14ac:dyDescent="0.3">
      <c r="A53">
        <v>52</v>
      </c>
      <c r="B53" s="1">
        <v>45842.368136574078</v>
      </c>
      <c r="C53" s="1">
        <v>45842.377581018518</v>
      </c>
      <c r="D53" s="39" t="s">
        <v>1954</v>
      </c>
      <c r="E53" s="39" t="s">
        <v>1955</v>
      </c>
      <c r="F53">
        <v>11</v>
      </c>
      <c r="I53" s="39" t="s">
        <v>1955</v>
      </c>
      <c r="J53">
        <v>0</v>
      </c>
      <c r="L53">
        <v>9</v>
      </c>
      <c r="M53">
        <v>0</v>
      </c>
      <c r="O53">
        <v>21</v>
      </c>
      <c r="P53">
        <v>0</v>
      </c>
      <c r="R53" s="39" t="s">
        <v>30298</v>
      </c>
      <c r="S53">
        <v>0</v>
      </c>
      <c r="U53" s="39" t="s">
        <v>30299</v>
      </c>
      <c r="V53">
        <v>0</v>
      </c>
      <c r="X53" s="39" t="s">
        <v>30300</v>
      </c>
      <c r="Y53">
        <v>0</v>
      </c>
      <c r="AA53" s="39" t="s">
        <v>30301</v>
      </c>
      <c r="AB53">
        <v>0</v>
      </c>
      <c r="AD53" s="39" t="s">
        <v>30041</v>
      </c>
      <c r="AE53">
        <v>1</v>
      </c>
      <c r="AG53" s="39" t="s">
        <v>30042</v>
      </c>
      <c r="AH53">
        <v>1</v>
      </c>
      <c r="AJ53" s="39" t="s">
        <v>30043</v>
      </c>
      <c r="AK53">
        <v>0</v>
      </c>
      <c r="AM53" s="39" t="s">
        <v>30044</v>
      </c>
      <c r="AN53">
        <v>1</v>
      </c>
      <c r="AP53" s="39" t="s">
        <v>30045</v>
      </c>
      <c r="AQ53">
        <v>1</v>
      </c>
      <c r="AS53" s="39" t="s">
        <v>30046</v>
      </c>
      <c r="AT53">
        <v>1</v>
      </c>
      <c r="AV53" s="39" t="s">
        <v>30041</v>
      </c>
      <c r="AW53">
        <v>1</v>
      </c>
      <c r="AY53" s="39" t="s">
        <v>30042</v>
      </c>
      <c r="AZ53">
        <v>1</v>
      </c>
      <c r="BB53" s="39" t="s">
        <v>30043</v>
      </c>
      <c r="BC53">
        <v>1</v>
      </c>
      <c r="BE53" s="39" t="s">
        <v>30045</v>
      </c>
      <c r="BF53">
        <v>1</v>
      </c>
      <c r="BH53" s="39" t="s">
        <v>30047</v>
      </c>
      <c r="BI53">
        <v>1</v>
      </c>
      <c r="BK53" s="39" t="s">
        <v>30046</v>
      </c>
      <c r="BL53">
        <v>1</v>
      </c>
      <c r="BN53" s="39" t="s">
        <v>30302</v>
      </c>
      <c r="BO53">
        <v>0</v>
      </c>
      <c r="BQ53" s="39" t="s">
        <v>30303</v>
      </c>
      <c r="BR53">
        <v>0</v>
      </c>
    </row>
    <row r="54" spans="1:70" x14ac:dyDescent="0.3">
      <c r="A54">
        <v>53</v>
      </c>
      <c r="B54" s="1">
        <v>45842.368194444447</v>
      </c>
      <c r="C54" s="1">
        <v>45842.37777777778</v>
      </c>
      <c r="D54" s="39" t="s">
        <v>1943</v>
      </c>
      <c r="E54" s="39" t="s">
        <v>1944</v>
      </c>
      <c r="F54">
        <v>10</v>
      </c>
      <c r="I54" s="39" t="s">
        <v>1945</v>
      </c>
      <c r="J54">
        <v>0</v>
      </c>
      <c r="L54">
        <v>9</v>
      </c>
      <c r="M54">
        <v>0</v>
      </c>
      <c r="O54">
        <v>34</v>
      </c>
      <c r="P54">
        <v>0</v>
      </c>
      <c r="R54" s="39" t="s">
        <v>30304</v>
      </c>
      <c r="S54">
        <v>0</v>
      </c>
      <c r="U54" s="39" t="s">
        <v>30305</v>
      </c>
      <c r="V54">
        <v>0</v>
      </c>
      <c r="X54" s="39" t="s">
        <v>30306</v>
      </c>
      <c r="Y54">
        <v>0</v>
      </c>
      <c r="AA54" s="39" t="s">
        <v>30307</v>
      </c>
      <c r="AB54">
        <v>0</v>
      </c>
      <c r="AD54" s="39" t="s">
        <v>30041</v>
      </c>
      <c r="AE54">
        <v>1</v>
      </c>
      <c r="AG54" s="39" t="s">
        <v>30042</v>
      </c>
      <c r="AH54">
        <v>1</v>
      </c>
      <c r="AJ54" s="39" t="s">
        <v>30043</v>
      </c>
      <c r="AK54">
        <v>0</v>
      </c>
      <c r="AM54" s="39" t="s">
        <v>30047</v>
      </c>
      <c r="AN54">
        <v>0</v>
      </c>
      <c r="AP54" s="39" t="s">
        <v>30045</v>
      </c>
      <c r="AQ54">
        <v>1</v>
      </c>
      <c r="AS54" s="39" t="s">
        <v>30046</v>
      </c>
      <c r="AT54">
        <v>1</v>
      </c>
      <c r="AV54" s="39" t="s">
        <v>30041</v>
      </c>
      <c r="AW54">
        <v>1</v>
      </c>
      <c r="AY54" s="39" t="s">
        <v>30042</v>
      </c>
      <c r="AZ54">
        <v>1</v>
      </c>
      <c r="BB54" s="39" t="s">
        <v>30043</v>
      </c>
      <c r="BC54">
        <v>1</v>
      </c>
      <c r="BE54" s="39" t="s">
        <v>30045</v>
      </c>
      <c r="BF54">
        <v>1</v>
      </c>
      <c r="BH54" s="39" t="s">
        <v>30047</v>
      </c>
      <c r="BI54">
        <v>1</v>
      </c>
      <c r="BK54" s="39" t="s">
        <v>30046</v>
      </c>
      <c r="BL54">
        <v>1</v>
      </c>
      <c r="BN54" s="39" t="s">
        <v>30308</v>
      </c>
      <c r="BO54">
        <v>0</v>
      </c>
      <c r="BQ54" s="39" t="s">
        <v>30309</v>
      </c>
      <c r="BR54">
        <v>0</v>
      </c>
    </row>
    <row r="55" spans="1:70" x14ac:dyDescent="0.3">
      <c r="A55">
        <v>54</v>
      </c>
      <c r="B55" s="1">
        <v>45842.370370370372</v>
      </c>
      <c r="C55" s="1">
        <v>45842.377881944441</v>
      </c>
      <c r="D55" s="39" t="s">
        <v>1890</v>
      </c>
      <c r="E55" s="39" t="s">
        <v>1891</v>
      </c>
      <c r="F55">
        <v>10</v>
      </c>
      <c r="I55" s="39" t="s">
        <v>1891</v>
      </c>
      <c r="J55">
        <v>0</v>
      </c>
      <c r="L55">
        <v>9</v>
      </c>
      <c r="M55">
        <v>0</v>
      </c>
      <c r="O55">
        <v>16</v>
      </c>
      <c r="P55">
        <v>0</v>
      </c>
      <c r="R55" s="39" t="s">
        <v>30271</v>
      </c>
      <c r="S55">
        <v>0</v>
      </c>
      <c r="U55" s="39" t="s">
        <v>30272</v>
      </c>
      <c r="V55">
        <v>0</v>
      </c>
      <c r="X55" s="39" t="s">
        <v>30273</v>
      </c>
      <c r="Y55">
        <v>0</v>
      </c>
      <c r="AA55" s="39" t="s">
        <v>30274</v>
      </c>
      <c r="AB55">
        <v>0</v>
      </c>
      <c r="AD55" s="39" t="s">
        <v>30041</v>
      </c>
      <c r="AE55">
        <v>1</v>
      </c>
      <c r="AG55" s="39" t="s">
        <v>30042</v>
      </c>
      <c r="AH55">
        <v>1</v>
      </c>
      <c r="AJ55" s="39" t="s">
        <v>30043</v>
      </c>
      <c r="AK55">
        <v>0</v>
      </c>
      <c r="AM55" s="39" t="s">
        <v>30044</v>
      </c>
      <c r="AN55">
        <v>1</v>
      </c>
      <c r="AP55" s="39" t="s">
        <v>30045</v>
      </c>
      <c r="AQ55">
        <v>1</v>
      </c>
      <c r="AS55" s="39" t="s">
        <v>30046</v>
      </c>
      <c r="AT55">
        <v>1</v>
      </c>
      <c r="AV55" s="39" t="s">
        <v>30041</v>
      </c>
      <c r="AW55">
        <v>1</v>
      </c>
      <c r="AY55" s="39" t="s">
        <v>30042</v>
      </c>
      <c r="AZ55">
        <v>1</v>
      </c>
      <c r="BB55" s="39" t="s">
        <v>30043</v>
      </c>
      <c r="BC55">
        <v>1</v>
      </c>
      <c r="BE55" s="39" t="s">
        <v>30045</v>
      </c>
      <c r="BF55">
        <v>1</v>
      </c>
      <c r="BH55" s="39" t="s">
        <v>30044</v>
      </c>
      <c r="BI55">
        <v>0</v>
      </c>
      <c r="BK55" s="39" t="s">
        <v>30046</v>
      </c>
      <c r="BL55">
        <v>1</v>
      </c>
      <c r="BN55" s="39" t="s">
        <v>30275</v>
      </c>
      <c r="BO55">
        <v>0</v>
      </c>
      <c r="BQ55" s="39" t="s">
        <v>30276</v>
      </c>
      <c r="BR55">
        <v>0</v>
      </c>
    </row>
    <row r="56" spans="1:70" x14ac:dyDescent="0.3">
      <c r="A56">
        <v>55</v>
      </c>
      <c r="B56" s="1">
        <v>45842.369143518517</v>
      </c>
      <c r="C56" s="1">
        <v>45842.37809027778</v>
      </c>
      <c r="D56" s="39" t="s">
        <v>1919</v>
      </c>
      <c r="E56" s="39" t="s">
        <v>1920</v>
      </c>
      <c r="F56">
        <v>11</v>
      </c>
      <c r="I56" s="39" t="s">
        <v>1920</v>
      </c>
      <c r="J56">
        <v>0</v>
      </c>
      <c r="L56">
        <v>9</v>
      </c>
      <c r="M56">
        <v>0</v>
      </c>
      <c r="O56">
        <v>20</v>
      </c>
      <c r="P56">
        <v>0</v>
      </c>
      <c r="R56" s="39" t="s">
        <v>30310</v>
      </c>
      <c r="S56">
        <v>0</v>
      </c>
      <c r="U56" s="39" t="s">
        <v>30272</v>
      </c>
      <c r="V56">
        <v>0</v>
      </c>
      <c r="X56" s="39" t="s">
        <v>30311</v>
      </c>
      <c r="Y56">
        <v>0</v>
      </c>
      <c r="AA56" s="39" t="s">
        <v>30312</v>
      </c>
      <c r="AB56">
        <v>0</v>
      </c>
      <c r="AD56" s="39" t="s">
        <v>30041</v>
      </c>
      <c r="AE56">
        <v>1</v>
      </c>
      <c r="AG56" s="39" t="s">
        <v>30042</v>
      </c>
      <c r="AH56">
        <v>1</v>
      </c>
      <c r="AJ56" s="39" t="s">
        <v>30043</v>
      </c>
      <c r="AK56">
        <v>0</v>
      </c>
      <c r="AM56" s="39" t="s">
        <v>30044</v>
      </c>
      <c r="AN56">
        <v>1</v>
      </c>
      <c r="AP56" s="39" t="s">
        <v>30045</v>
      </c>
      <c r="AQ56">
        <v>1</v>
      </c>
      <c r="AS56" s="39" t="s">
        <v>30046</v>
      </c>
      <c r="AT56">
        <v>1</v>
      </c>
      <c r="AV56" s="39" t="s">
        <v>30041</v>
      </c>
      <c r="AW56">
        <v>1</v>
      </c>
      <c r="AY56" s="39" t="s">
        <v>30042</v>
      </c>
      <c r="AZ56">
        <v>1</v>
      </c>
      <c r="BB56" s="39" t="s">
        <v>30043</v>
      </c>
      <c r="BC56">
        <v>1</v>
      </c>
      <c r="BE56" s="39" t="s">
        <v>30045</v>
      </c>
      <c r="BF56">
        <v>1</v>
      </c>
      <c r="BH56" s="39" t="s">
        <v>30047</v>
      </c>
      <c r="BI56">
        <v>1</v>
      </c>
      <c r="BK56" s="39" t="s">
        <v>30046</v>
      </c>
      <c r="BL56">
        <v>1</v>
      </c>
      <c r="BN56" s="39" t="s">
        <v>30313</v>
      </c>
      <c r="BO56">
        <v>0</v>
      </c>
      <c r="BQ56" s="39" t="s">
        <v>30314</v>
      </c>
      <c r="BR56">
        <v>0</v>
      </c>
    </row>
    <row r="57" spans="1:70" x14ac:dyDescent="0.3">
      <c r="A57">
        <v>56</v>
      </c>
      <c r="B57" s="1">
        <v>45842.36917824074</v>
      </c>
      <c r="C57" s="1">
        <v>45842.378194444442</v>
      </c>
      <c r="D57" s="39" t="s">
        <v>2478</v>
      </c>
      <c r="E57" s="39" t="s">
        <v>2479</v>
      </c>
      <c r="F57">
        <v>10</v>
      </c>
      <c r="I57" s="39" t="s">
        <v>30315</v>
      </c>
      <c r="J57">
        <v>0</v>
      </c>
      <c r="L57">
        <v>9</v>
      </c>
      <c r="M57">
        <v>0</v>
      </c>
      <c r="O57">
        <v>5</v>
      </c>
      <c r="P57">
        <v>0</v>
      </c>
      <c r="R57" s="39" t="s">
        <v>30298</v>
      </c>
      <c r="S57">
        <v>0</v>
      </c>
      <c r="U57" s="39" t="s">
        <v>30316</v>
      </c>
      <c r="V57">
        <v>0</v>
      </c>
      <c r="X57" s="39" t="s">
        <v>30317</v>
      </c>
      <c r="Y57">
        <v>0</v>
      </c>
      <c r="AA57" s="39" t="s">
        <v>30318</v>
      </c>
      <c r="AB57">
        <v>0</v>
      </c>
      <c r="AD57" s="39" t="s">
        <v>30041</v>
      </c>
      <c r="AE57">
        <v>1</v>
      </c>
      <c r="AG57" s="39" t="s">
        <v>30042</v>
      </c>
      <c r="AH57">
        <v>1</v>
      </c>
      <c r="AJ57" s="39" t="s">
        <v>30043</v>
      </c>
      <c r="AK57">
        <v>0</v>
      </c>
      <c r="AM57" s="39" t="s">
        <v>30044</v>
      </c>
      <c r="AN57">
        <v>1</v>
      </c>
      <c r="AP57" s="39" t="s">
        <v>30045</v>
      </c>
      <c r="AQ57">
        <v>1</v>
      </c>
      <c r="AS57" s="39" t="s">
        <v>30046</v>
      </c>
      <c r="AT57">
        <v>1</v>
      </c>
      <c r="AV57" s="39" t="s">
        <v>30041</v>
      </c>
      <c r="AW57">
        <v>1</v>
      </c>
      <c r="AY57" s="39" t="s">
        <v>30042</v>
      </c>
      <c r="AZ57">
        <v>1</v>
      </c>
      <c r="BB57" s="39" t="s">
        <v>30043</v>
      </c>
      <c r="BC57">
        <v>1</v>
      </c>
      <c r="BE57" s="39" t="s">
        <v>30044</v>
      </c>
      <c r="BF57">
        <v>0</v>
      </c>
      <c r="BH57" s="39" t="s">
        <v>30047</v>
      </c>
      <c r="BI57">
        <v>1</v>
      </c>
      <c r="BK57" s="39" t="s">
        <v>30046</v>
      </c>
      <c r="BL57">
        <v>1</v>
      </c>
      <c r="BN57" s="39" t="s">
        <v>30302</v>
      </c>
      <c r="BO57">
        <v>0</v>
      </c>
      <c r="BQ57" s="39" t="s">
        <v>30319</v>
      </c>
      <c r="BR57">
        <v>0</v>
      </c>
    </row>
    <row r="58" spans="1:70" x14ac:dyDescent="0.3">
      <c r="A58">
        <v>57</v>
      </c>
      <c r="B58" s="1">
        <v>45842.370034722226</v>
      </c>
      <c r="C58" s="1">
        <v>45842.378333333334</v>
      </c>
      <c r="D58" s="39" t="s">
        <v>3040</v>
      </c>
      <c r="E58" s="39" t="s">
        <v>3041</v>
      </c>
      <c r="F58">
        <v>10</v>
      </c>
      <c r="I58" s="39" t="s">
        <v>3041</v>
      </c>
      <c r="J58">
        <v>0</v>
      </c>
      <c r="L58">
        <v>9</v>
      </c>
      <c r="M58">
        <v>0</v>
      </c>
      <c r="O58">
        <v>14</v>
      </c>
      <c r="P58">
        <v>0</v>
      </c>
      <c r="R58" s="39" t="s">
        <v>30320</v>
      </c>
      <c r="S58">
        <v>0</v>
      </c>
      <c r="U58" s="39" t="s">
        <v>30272</v>
      </c>
      <c r="V58">
        <v>0</v>
      </c>
      <c r="X58" s="39" t="s">
        <v>30321</v>
      </c>
      <c r="Y58">
        <v>0</v>
      </c>
      <c r="AA58" s="39" t="s">
        <v>30322</v>
      </c>
      <c r="AB58">
        <v>0</v>
      </c>
      <c r="AD58" s="39" t="s">
        <v>30041</v>
      </c>
      <c r="AE58">
        <v>1</v>
      </c>
      <c r="AG58" s="39" t="s">
        <v>30042</v>
      </c>
      <c r="AH58">
        <v>1</v>
      </c>
      <c r="AJ58" s="39" t="s">
        <v>30043</v>
      </c>
      <c r="AK58">
        <v>0</v>
      </c>
      <c r="AM58" s="39" t="s">
        <v>30044</v>
      </c>
      <c r="AN58">
        <v>1</v>
      </c>
      <c r="AP58" s="39" t="s">
        <v>30045</v>
      </c>
      <c r="AQ58">
        <v>1</v>
      </c>
      <c r="AS58" s="39" t="s">
        <v>30046</v>
      </c>
      <c r="AT58">
        <v>1</v>
      </c>
      <c r="AV58" s="39" t="s">
        <v>30041</v>
      </c>
      <c r="AW58">
        <v>1</v>
      </c>
      <c r="AY58" s="39" t="s">
        <v>30044</v>
      </c>
      <c r="AZ58">
        <v>0</v>
      </c>
      <c r="BB58" s="39" t="s">
        <v>30043</v>
      </c>
      <c r="BC58">
        <v>1</v>
      </c>
      <c r="BE58" s="39" t="s">
        <v>30045</v>
      </c>
      <c r="BF58">
        <v>1</v>
      </c>
      <c r="BH58" s="39" t="s">
        <v>30047</v>
      </c>
      <c r="BI58">
        <v>1</v>
      </c>
      <c r="BK58" s="39" t="s">
        <v>30046</v>
      </c>
      <c r="BL58">
        <v>1</v>
      </c>
      <c r="BN58" s="39" t="s">
        <v>30268</v>
      </c>
      <c r="BO58">
        <v>0</v>
      </c>
      <c r="BQ58" s="39" t="s">
        <v>30323</v>
      </c>
      <c r="BR58">
        <v>0</v>
      </c>
    </row>
    <row r="59" spans="1:70" x14ac:dyDescent="0.3">
      <c r="A59">
        <v>58</v>
      </c>
      <c r="B59" s="1">
        <v>45842.369247685187</v>
      </c>
      <c r="C59" s="1">
        <v>45842.378379629627</v>
      </c>
      <c r="D59" s="39" t="s">
        <v>3067</v>
      </c>
      <c r="E59" s="39" t="s">
        <v>3068</v>
      </c>
      <c r="F59">
        <v>11</v>
      </c>
      <c r="I59" s="39" t="s">
        <v>3068</v>
      </c>
      <c r="J59">
        <v>0</v>
      </c>
      <c r="L59">
        <v>9</v>
      </c>
      <c r="M59">
        <v>0</v>
      </c>
      <c r="O59">
        <v>37</v>
      </c>
      <c r="P59">
        <v>0</v>
      </c>
      <c r="R59" s="39" t="s">
        <v>30324</v>
      </c>
      <c r="S59">
        <v>0</v>
      </c>
      <c r="U59" s="39" t="s">
        <v>30325</v>
      </c>
      <c r="V59">
        <v>0</v>
      </c>
      <c r="X59" s="39" t="s">
        <v>30326</v>
      </c>
      <c r="Y59">
        <v>0</v>
      </c>
      <c r="AA59" s="39" t="s">
        <v>30327</v>
      </c>
      <c r="AB59">
        <v>0</v>
      </c>
      <c r="AD59" s="39" t="s">
        <v>30041</v>
      </c>
      <c r="AE59">
        <v>1</v>
      </c>
      <c r="AG59" s="39" t="s">
        <v>30042</v>
      </c>
      <c r="AH59">
        <v>1</v>
      </c>
      <c r="AJ59" s="39" t="s">
        <v>30043</v>
      </c>
      <c r="AK59">
        <v>0</v>
      </c>
      <c r="AM59" s="39" t="s">
        <v>30044</v>
      </c>
      <c r="AN59">
        <v>1</v>
      </c>
      <c r="AP59" s="39" t="s">
        <v>30045</v>
      </c>
      <c r="AQ59">
        <v>1</v>
      </c>
      <c r="AS59" s="39" t="s">
        <v>30046</v>
      </c>
      <c r="AT59">
        <v>1</v>
      </c>
      <c r="AV59" s="39" t="s">
        <v>30041</v>
      </c>
      <c r="AW59">
        <v>1</v>
      </c>
      <c r="AY59" s="39" t="s">
        <v>30042</v>
      </c>
      <c r="AZ59">
        <v>1</v>
      </c>
      <c r="BB59" s="39" t="s">
        <v>30043</v>
      </c>
      <c r="BC59">
        <v>1</v>
      </c>
      <c r="BE59" s="39" t="s">
        <v>30045</v>
      </c>
      <c r="BF59">
        <v>1</v>
      </c>
      <c r="BH59" s="39" t="s">
        <v>30047</v>
      </c>
      <c r="BI59">
        <v>1</v>
      </c>
      <c r="BK59" s="39" t="s">
        <v>30046</v>
      </c>
      <c r="BL59">
        <v>1</v>
      </c>
      <c r="BN59" s="39" t="s">
        <v>30328</v>
      </c>
      <c r="BO59">
        <v>0</v>
      </c>
      <c r="BQ59" s="39" t="s">
        <v>30329</v>
      </c>
      <c r="BR59">
        <v>0</v>
      </c>
    </row>
    <row r="60" spans="1:70" x14ac:dyDescent="0.3">
      <c r="A60">
        <v>59</v>
      </c>
      <c r="B60" s="1">
        <v>45842.368969907409</v>
      </c>
      <c r="C60" s="1">
        <v>45842.38009259259</v>
      </c>
      <c r="D60" s="39" t="s">
        <v>2532</v>
      </c>
      <c r="E60" s="39" t="s">
        <v>2533</v>
      </c>
      <c r="F60">
        <v>8</v>
      </c>
      <c r="I60" s="39" t="s">
        <v>2534</v>
      </c>
      <c r="J60">
        <v>0</v>
      </c>
      <c r="L60">
        <v>9</v>
      </c>
      <c r="M60">
        <v>0</v>
      </c>
      <c r="O60">
        <v>40</v>
      </c>
      <c r="P60">
        <v>0</v>
      </c>
      <c r="R60" s="39" t="s">
        <v>30330</v>
      </c>
      <c r="S60">
        <v>0</v>
      </c>
      <c r="U60" s="39" t="s">
        <v>30331</v>
      </c>
      <c r="V60">
        <v>0</v>
      </c>
      <c r="X60" s="39" t="s">
        <v>30332</v>
      </c>
      <c r="Y60">
        <v>0</v>
      </c>
      <c r="AA60" s="39" t="s">
        <v>30333</v>
      </c>
      <c r="AB60">
        <v>0</v>
      </c>
      <c r="AD60" s="39" t="s">
        <v>30041</v>
      </c>
      <c r="AE60">
        <v>1</v>
      </c>
      <c r="AG60" s="39" t="s">
        <v>30042</v>
      </c>
      <c r="AH60">
        <v>1</v>
      </c>
      <c r="AJ60" s="39" t="s">
        <v>30043</v>
      </c>
      <c r="AK60">
        <v>0</v>
      </c>
      <c r="AM60" s="39" t="s">
        <v>30044</v>
      </c>
      <c r="AN60">
        <v>1</v>
      </c>
      <c r="AP60" s="39" t="s">
        <v>30047</v>
      </c>
      <c r="AQ60">
        <v>0</v>
      </c>
      <c r="AS60" s="39" t="s">
        <v>30046</v>
      </c>
      <c r="AT60">
        <v>1</v>
      </c>
      <c r="AV60" s="39" t="s">
        <v>30041</v>
      </c>
      <c r="AW60">
        <v>1</v>
      </c>
      <c r="AY60" s="39" t="s">
        <v>30042</v>
      </c>
      <c r="AZ60">
        <v>1</v>
      </c>
      <c r="BB60" s="39" t="s">
        <v>30043</v>
      </c>
      <c r="BC60">
        <v>1</v>
      </c>
      <c r="BE60" s="39" t="s">
        <v>30045</v>
      </c>
      <c r="BF60">
        <v>1</v>
      </c>
      <c r="BH60" s="39" t="s">
        <v>30044</v>
      </c>
      <c r="BI60">
        <v>0</v>
      </c>
      <c r="BK60" s="39" t="s">
        <v>30047</v>
      </c>
      <c r="BL60">
        <v>0</v>
      </c>
      <c r="BN60" s="39" t="s">
        <v>30334</v>
      </c>
      <c r="BO60">
        <v>0</v>
      </c>
      <c r="BQ60" s="39" t="s">
        <v>30335</v>
      </c>
      <c r="BR60">
        <v>0</v>
      </c>
    </row>
    <row r="61" spans="1:70" x14ac:dyDescent="0.3">
      <c r="A61">
        <v>60</v>
      </c>
      <c r="B61" s="1">
        <v>45842.368449074071</v>
      </c>
      <c r="C61" s="1">
        <v>45842.380416666667</v>
      </c>
      <c r="D61" s="39" t="s">
        <v>2583</v>
      </c>
      <c r="E61" s="39" t="s">
        <v>2584</v>
      </c>
      <c r="F61">
        <v>6</v>
      </c>
      <c r="I61" s="39" t="s">
        <v>5933</v>
      </c>
      <c r="J61">
        <v>0</v>
      </c>
      <c r="L61">
        <v>9</v>
      </c>
      <c r="M61">
        <v>0</v>
      </c>
      <c r="O61">
        <v>7</v>
      </c>
      <c r="P61">
        <v>0</v>
      </c>
      <c r="R61" s="39" t="s">
        <v>30336</v>
      </c>
      <c r="S61">
        <v>0</v>
      </c>
      <c r="U61" s="39" t="s">
        <v>30337</v>
      </c>
      <c r="V61">
        <v>0</v>
      </c>
      <c r="X61" s="39" t="s">
        <v>30338</v>
      </c>
      <c r="Y61">
        <v>0</v>
      </c>
      <c r="AA61" s="39" t="s">
        <v>30339</v>
      </c>
      <c r="AB61">
        <v>0</v>
      </c>
      <c r="AD61" s="39" t="s">
        <v>30046</v>
      </c>
      <c r="AE61">
        <v>0</v>
      </c>
      <c r="AG61" s="39" t="s">
        <v>30042</v>
      </c>
      <c r="AH61">
        <v>1</v>
      </c>
      <c r="AJ61" s="39" t="s">
        <v>30043</v>
      </c>
      <c r="AK61">
        <v>0</v>
      </c>
      <c r="AM61" s="39" t="s">
        <v>30047</v>
      </c>
      <c r="AN61">
        <v>0</v>
      </c>
      <c r="AP61" s="39" t="s">
        <v>30045</v>
      </c>
      <c r="AQ61">
        <v>1</v>
      </c>
      <c r="AS61" s="39" t="s">
        <v>30044</v>
      </c>
      <c r="AT61">
        <v>0</v>
      </c>
      <c r="AV61" s="39" t="s">
        <v>30041</v>
      </c>
      <c r="AW61">
        <v>1</v>
      </c>
      <c r="AY61" s="39" t="s">
        <v>30042</v>
      </c>
      <c r="AZ61">
        <v>1</v>
      </c>
      <c r="BB61" s="39" t="s">
        <v>30043</v>
      </c>
      <c r="BC61">
        <v>1</v>
      </c>
      <c r="BE61" s="39" t="s">
        <v>30045</v>
      </c>
      <c r="BF61">
        <v>1</v>
      </c>
      <c r="BH61" s="39" t="s">
        <v>30044</v>
      </c>
      <c r="BI61">
        <v>0</v>
      </c>
      <c r="BK61" s="39" t="s">
        <v>30047</v>
      </c>
      <c r="BL61">
        <v>0</v>
      </c>
      <c r="BN61" s="39" t="s">
        <v>30340</v>
      </c>
      <c r="BO61">
        <v>0</v>
      </c>
      <c r="BQ61" s="39" t="s">
        <v>30341</v>
      </c>
      <c r="BR61">
        <v>0</v>
      </c>
    </row>
    <row r="62" spans="1:70" x14ac:dyDescent="0.3">
      <c r="A62">
        <v>61</v>
      </c>
      <c r="B62" s="1">
        <v>45842.369062500002</v>
      </c>
      <c r="C62" s="1">
        <v>45842.38045138889</v>
      </c>
      <c r="D62" s="39" t="s">
        <v>3831</v>
      </c>
      <c r="E62" s="39" t="s">
        <v>3832</v>
      </c>
      <c r="F62">
        <v>10</v>
      </c>
      <c r="I62" s="39" t="s">
        <v>3832</v>
      </c>
      <c r="J62">
        <v>0</v>
      </c>
      <c r="L62">
        <v>9</v>
      </c>
      <c r="M62">
        <v>0</v>
      </c>
      <c r="O62">
        <v>23</v>
      </c>
      <c r="P62">
        <v>0</v>
      </c>
      <c r="R62" s="39" t="s">
        <v>30342</v>
      </c>
      <c r="S62">
        <v>0</v>
      </c>
      <c r="U62" s="39" t="s">
        <v>30343</v>
      </c>
      <c r="V62">
        <v>0</v>
      </c>
      <c r="X62" s="39" t="s">
        <v>30344</v>
      </c>
      <c r="Y62">
        <v>0</v>
      </c>
      <c r="AA62" s="39" t="s">
        <v>30345</v>
      </c>
      <c r="AB62">
        <v>0</v>
      </c>
      <c r="AD62" s="39" t="s">
        <v>30041</v>
      </c>
      <c r="AE62">
        <v>1</v>
      </c>
      <c r="AG62" s="39" t="s">
        <v>30042</v>
      </c>
      <c r="AH62">
        <v>1</v>
      </c>
      <c r="AJ62" s="39" t="s">
        <v>30043</v>
      </c>
      <c r="AK62">
        <v>0</v>
      </c>
      <c r="AM62" s="39" t="s">
        <v>30044</v>
      </c>
      <c r="AN62">
        <v>1</v>
      </c>
      <c r="AP62" s="39" t="s">
        <v>30045</v>
      </c>
      <c r="AQ62">
        <v>1</v>
      </c>
      <c r="AS62" s="39" t="s">
        <v>30046</v>
      </c>
      <c r="AT62">
        <v>1</v>
      </c>
      <c r="AV62" s="39" t="s">
        <v>30041</v>
      </c>
      <c r="AW62">
        <v>1</v>
      </c>
      <c r="AY62" s="39" t="s">
        <v>30042</v>
      </c>
      <c r="AZ62">
        <v>1</v>
      </c>
      <c r="BB62" s="39" t="s">
        <v>30043</v>
      </c>
      <c r="BC62">
        <v>1</v>
      </c>
      <c r="BE62" s="39" t="s">
        <v>30044</v>
      </c>
      <c r="BF62">
        <v>0</v>
      </c>
      <c r="BH62" s="39" t="s">
        <v>30047</v>
      </c>
      <c r="BI62">
        <v>1</v>
      </c>
      <c r="BK62" s="39" t="s">
        <v>30046</v>
      </c>
      <c r="BL62">
        <v>1</v>
      </c>
      <c r="BN62" s="39" t="s">
        <v>30346</v>
      </c>
      <c r="BO62">
        <v>0</v>
      </c>
      <c r="BQ62" s="39" t="s">
        <v>30347</v>
      </c>
      <c r="BR62">
        <v>0</v>
      </c>
    </row>
    <row r="63" spans="1:70" x14ac:dyDescent="0.3">
      <c r="A63">
        <v>62</v>
      </c>
      <c r="B63" s="1">
        <v>45842.371689814812</v>
      </c>
      <c r="C63" s="1">
        <v>45842.380462962959</v>
      </c>
      <c r="D63" s="39" t="s">
        <v>1912</v>
      </c>
      <c r="E63" s="39" t="s">
        <v>1913</v>
      </c>
      <c r="F63">
        <v>9</v>
      </c>
      <c r="I63" s="39" t="s">
        <v>1913</v>
      </c>
      <c r="J63">
        <v>0</v>
      </c>
      <c r="L63">
        <v>9</v>
      </c>
      <c r="M63">
        <v>0</v>
      </c>
      <c r="O63">
        <v>39</v>
      </c>
      <c r="P63">
        <v>0</v>
      </c>
      <c r="R63" s="39" t="s">
        <v>30348</v>
      </c>
      <c r="S63">
        <v>0</v>
      </c>
      <c r="U63" s="39" t="s">
        <v>30349</v>
      </c>
      <c r="V63">
        <v>0</v>
      </c>
      <c r="X63" s="39" t="s">
        <v>30350</v>
      </c>
      <c r="Y63">
        <v>0</v>
      </c>
      <c r="AA63" s="39" t="s">
        <v>30351</v>
      </c>
      <c r="AB63">
        <v>0</v>
      </c>
      <c r="AD63" s="39" t="s">
        <v>30041</v>
      </c>
      <c r="AE63">
        <v>1</v>
      </c>
      <c r="AG63" s="39" t="s">
        <v>30042</v>
      </c>
      <c r="AH63">
        <v>1</v>
      </c>
      <c r="AJ63" s="39" t="s">
        <v>30043</v>
      </c>
      <c r="AK63">
        <v>0</v>
      </c>
      <c r="AM63" s="39" t="s">
        <v>30047</v>
      </c>
      <c r="AN63">
        <v>0</v>
      </c>
      <c r="AP63" s="39" t="s">
        <v>30045</v>
      </c>
      <c r="AQ63">
        <v>1</v>
      </c>
      <c r="AS63" s="39" t="s">
        <v>30044</v>
      </c>
      <c r="AT63">
        <v>0</v>
      </c>
      <c r="AV63" s="39" t="s">
        <v>30041</v>
      </c>
      <c r="AW63">
        <v>1</v>
      </c>
      <c r="AY63" s="39" t="s">
        <v>30042</v>
      </c>
      <c r="AZ63">
        <v>1</v>
      </c>
      <c r="BB63" s="39" t="s">
        <v>30043</v>
      </c>
      <c r="BC63">
        <v>1</v>
      </c>
      <c r="BE63" s="39" t="s">
        <v>30045</v>
      </c>
      <c r="BF63">
        <v>1</v>
      </c>
      <c r="BH63" s="39" t="s">
        <v>30047</v>
      </c>
      <c r="BI63">
        <v>1</v>
      </c>
      <c r="BK63" s="39" t="s">
        <v>30046</v>
      </c>
      <c r="BL63">
        <v>1</v>
      </c>
      <c r="BN63" s="39" t="s">
        <v>30352</v>
      </c>
      <c r="BO63">
        <v>0</v>
      </c>
      <c r="BQ63" s="39" t="s">
        <v>30353</v>
      </c>
      <c r="BR63">
        <v>0</v>
      </c>
    </row>
    <row r="64" spans="1:70" x14ac:dyDescent="0.3">
      <c r="A64">
        <v>63</v>
      </c>
      <c r="B64" s="1">
        <v>45842.368414351855</v>
      </c>
      <c r="C64" s="1">
        <v>45842.380555555559</v>
      </c>
      <c r="D64" s="39" t="s">
        <v>1903</v>
      </c>
      <c r="E64" s="39" t="s">
        <v>1904</v>
      </c>
      <c r="F64">
        <v>9</v>
      </c>
      <c r="I64" s="39" t="s">
        <v>1904</v>
      </c>
      <c r="J64">
        <v>0</v>
      </c>
      <c r="L64">
        <v>9</v>
      </c>
      <c r="M64">
        <v>0</v>
      </c>
      <c r="O64">
        <v>19</v>
      </c>
      <c r="P64">
        <v>0</v>
      </c>
      <c r="R64" s="39" t="s">
        <v>30354</v>
      </c>
      <c r="S64">
        <v>0</v>
      </c>
      <c r="U64" s="39" t="s">
        <v>30281</v>
      </c>
      <c r="V64">
        <v>0</v>
      </c>
      <c r="X64" s="39" t="s">
        <v>30355</v>
      </c>
      <c r="Y64">
        <v>0</v>
      </c>
      <c r="AA64" s="39" t="s">
        <v>30356</v>
      </c>
      <c r="AB64">
        <v>0</v>
      </c>
      <c r="AD64" s="39" t="s">
        <v>30041</v>
      </c>
      <c r="AE64">
        <v>1</v>
      </c>
      <c r="AG64" s="39" t="s">
        <v>30042</v>
      </c>
      <c r="AH64">
        <v>1</v>
      </c>
      <c r="AJ64" s="39" t="s">
        <v>30043</v>
      </c>
      <c r="AK64">
        <v>0</v>
      </c>
      <c r="AM64" s="39" t="s">
        <v>30047</v>
      </c>
      <c r="AN64">
        <v>0</v>
      </c>
      <c r="AP64" s="39" t="s">
        <v>30045</v>
      </c>
      <c r="AQ64">
        <v>1</v>
      </c>
      <c r="AS64" s="39" t="s">
        <v>30044</v>
      </c>
      <c r="AT64">
        <v>0</v>
      </c>
      <c r="AV64" s="39" t="s">
        <v>30041</v>
      </c>
      <c r="AW64">
        <v>1</v>
      </c>
      <c r="AY64" s="39" t="s">
        <v>30042</v>
      </c>
      <c r="AZ64">
        <v>1</v>
      </c>
      <c r="BB64" s="39" t="s">
        <v>30043</v>
      </c>
      <c r="BC64">
        <v>1</v>
      </c>
      <c r="BE64" s="39" t="s">
        <v>30045</v>
      </c>
      <c r="BF64">
        <v>1</v>
      </c>
      <c r="BH64" s="39" t="s">
        <v>30047</v>
      </c>
      <c r="BI64">
        <v>1</v>
      </c>
      <c r="BK64" s="39" t="s">
        <v>30046</v>
      </c>
      <c r="BL64">
        <v>1</v>
      </c>
      <c r="BN64" s="39" t="s">
        <v>30357</v>
      </c>
      <c r="BO64">
        <v>0</v>
      </c>
      <c r="BQ64" s="39" t="s">
        <v>30358</v>
      </c>
      <c r="BR64">
        <v>0</v>
      </c>
    </row>
    <row r="65" spans="1:70" x14ac:dyDescent="0.3">
      <c r="A65">
        <v>64</v>
      </c>
      <c r="B65" s="1">
        <v>45842.369988425926</v>
      </c>
      <c r="C65" s="1">
        <v>45842.382326388892</v>
      </c>
      <c r="D65" s="39" t="s">
        <v>4777</v>
      </c>
      <c r="E65" s="39" t="s">
        <v>4778</v>
      </c>
      <c r="F65">
        <v>11</v>
      </c>
      <c r="I65" s="39" t="s">
        <v>4779</v>
      </c>
      <c r="J65">
        <v>0</v>
      </c>
      <c r="L65">
        <v>9</v>
      </c>
      <c r="M65">
        <v>0</v>
      </c>
      <c r="O65">
        <v>17</v>
      </c>
      <c r="P65">
        <v>0</v>
      </c>
      <c r="R65" s="39" t="s">
        <v>30271</v>
      </c>
      <c r="S65">
        <v>0</v>
      </c>
      <c r="U65" s="39" t="s">
        <v>30359</v>
      </c>
      <c r="V65">
        <v>0</v>
      </c>
      <c r="X65" s="39" t="s">
        <v>30360</v>
      </c>
      <c r="Y65">
        <v>0</v>
      </c>
      <c r="AA65" s="39" t="s">
        <v>30361</v>
      </c>
      <c r="AB65">
        <v>0</v>
      </c>
      <c r="AD65" s="39" t="s">
        <v>30041</v>
      </c>
      <c r="AE65">
        <v>1</v>
      </c>
      <c r="AG65" s="39" t="s">
        <v>30042</v>
      </c>
      <c r="AH65">
        <v>1</v>
      </c>
      <c r="AJ65" s="39" t="s">
        <v>30043</v>
      </c>
      <c r="AK65">
        <v>0</v>
      </c>
      <c r="AM65" s="39" t="s">
        <v>30044</v>
      </c>
      <c r="AN65">
        <v>1</v>
      </c>
      <c r="AP65" s="39" t="s">
        <v>30045</v>
      </c>
      <c r="AQ65">
        <v>1</v>
      </c>
      <c r="AS65" s="39" t="s">
        <v>30046</v>
      </c>
      <c r="AT65">
        <v>1</v>
      </c>
      <c r="AV65" s="39" t="s">
        <v>30041</v>
      </c>
      <c r="AW65">
        <v>1</v>
      </c>
      <c r="AY65" s="39" t="s">
        <v>30042</v>
      </c>
      <c r="AZ65">
        <v>1</v>
      </c>
      <c r="BB65" s="39" t="s">
        <v>30043</v>
      </c>
      <c r="BC65">
        <v>1</v>
      </c>
      <c r="BE65" s="39" t="s">
        <v>30045</v>
      </c>
      <c r="BF65">
        <v>1</v>
      </c>
      <c r="BH65" s="39" t="s">
        <v>30047</v>
      </c>
      <c r="BI65">
        <v>1</v>
      </c>
      <c r="BK65" s="39" t="s">
        <v>30046</v>
      </c>
      <c r="BL65">
        <v>1</v>
      </c>
      <c r="BN65" s="39" t="s">
        <v>30362</v>
      </c>
      <c r="BO65">
        <v>0</v>
      </c>
      <c r="BQ65" s="39" t="s">
        <v>30276</v>
      </c>
      <c r="BR65">
        <v>0</v>
      </c>
    </row>
    <row r="66" spans="1:70" x14ac:dyDescent="0.3">
      <c r="A66">
        <v>65</v>
      </c>
      <c r="B66" s="1">
        <v>45842.370497685188</v>
      </c>
      <c r="C66" s="1">
        <v>45842.382534722223</v>
      </c>
      <c r="D66" s="39" t="s">
        <v>3820</v>
      </c>
      <c r="E66" s="39" t="s">
        <v>3821</v>
      </c>
      <c r="F66">
        <v>8</v>
      </c>
      <c r="I66" s="39" t="s">
        <v>3822</v>
      </c>
      <c r="J66">
        <v>0</v>
      </c>
      <c r="L66">
        <v>9</v>
      </c>
      <c r="M66">
        <v>0</v>
      </c>
      <c r="O66">
        <v>4</v>
      </c>
      <c r="P66">
        <v>0</v>
      </c>
      <c r="R66" s="39" t="s">
        <v>30363</v>
      </c>
      <c r="S66">
        <v>0</v>
      </c>
      <c r="U66" s="39" t="s">
        <v>30364</v>
      </c>
      <c r="V66">
        <v>0</v>
      </c>
      <c r="X66" s="39" t="s">
        <v>30365</v>
      </c>
      <c r="Y66">
        <v>0</v>
      </c>
      <c r="AA66" s="39" t="s">
        <v>30250</v>
      </c>
      <c r="AB66">
        <v>0</v>
      </c>
      <c r="AD66" s="39" t="s">
        <v>30041</v>
      </c>
      <c r="AE66">
        <v>1</v>
      </c>
      <c r="AG66" s="39" t="s">
        <v>30042</v>
      </c>
      <c r="AH66">
        <v>1</v>
      </c>
      <c r="AJ66" s="39" t="s">
        <v>30043</v>
      </c>
      <c r="AK66">
        <v>0</v>
      </c>
      <c r="AM66" s="39" t="s">
        <v>30047</v>
      </c>
      <c r="AN66">
        <v>0</v>
      </c>
      <c r="AP66" s="39" t="s">
        <v>30045</v>
      </c>
      <c r="AQ66">
        <v>1</v>
      </c>
      <c r="AS66" s="39" t="s">
        <v>30046</v>
      </c>
      <c r="AT66">
        <v>1</v>
      </c>
      <c r="AV66" s="39" t="s">
        <v>30041</v>
      </c>
      <c r="AW66">
        <v>1</v>
      </c>
      <c r="AY66" s="39" t="s">
        <v>30042</v>
      </c>
      <c r="AZ66">
        <v>1</v>
      </c>
      <c r="BB66" s="39" t="s">
        <v>30043</v>
      </c>
      <c r="BC66">
        <v>1</v>
      </c>
      <c r="BE66" s="39" t="s">
        <v>30045</v>
      </c>
      <c r="BF66">
        <v>1</v>
      </c>
      <c r="BH66" s="39" t="s">
        <v>30044</v>
      </c>
      <c r="BI66">
        <v>0</v>
      </c>
      <c r="BK66" s="39" t="s">
        <v>30047</v>
      </c>
      <c r="BL66">
        <v>0</v>
      </c>
      <c r="BN66" s="39" t="s">
        <v>30366</v>
      </c>
      <c r="BO66">
        <v>0</v>
      </c>
      <c r="BQ66" s="39" t="s">
        <v>30367</v>
      </c>
      <c r="BR66">
        <v>0</v>
      </c>
    </row>
    <row r="67" spans="1:70" x14ac:dyDescent="0.3">
      <c r="A67">
        <v>66</v>
      </c>
      <c r="B67" s="1">
        <v>45842.368506944447</v>
      </c>
      <c r="C67" s="1">
        <v>45842.382569444446</v>
      </c>
      <c r="D67" s="39" t="s">
        <v>3049</v>
      </c>
      <c r="E67" s="39" t="s">
        <v>3050</v>
      </c>
      <c r="F67">
        <v>9</v>
      </c>
      <c r="I67" s="39" t="s">
        <v>16523</v>
      </c>
      <c r="J67">
        <v>0</v>
      </c>
      <c r="L67">
        <v>9</v>
      </c>
      <c r="M67">
        <v>0</v>
      </c>
      <c r="O67">
        <v>9</v>
      </c>
      <c r="P67">
        <v>0</v>
      </c>
      <c r="R67" s="39" t="s">
        <v>30368</v>
      </c>
      <c r="S67">
        <v>0</v>
      </c>
      <c r="U67" s="39" t="s">
        <v>30369</v>
      </c>
      <c r="V67">
        <v>0</v>
      </c>
      <c r="X67" s="39" t="s">
        <v>30370</v>
      </c>
      <c r="Y67">
        <v>0</v>
      </c>
      <c r="AA67" s="39" t="s">
        <v>30371</v>
      </c>
      <c r="AB67">
        <v>0</v>
      </c>
      <c r="AD67" s="39" t="s">
        <v>30041</v>
      </c>
      <c r="AE67">
        <v>1</v>
      </c>
      <c r="AG67" s="39" t="s">
        <v>30042</v>
      </c>
      <c r="AH67">
        <v>1</v>
      </c>
      <c r="AJ67" s="39" t="s">
        <v>30043</v>
      </c>
      <c r="AK67">
        <v>0</v>
      </c>
      <c r="AM67" s="39" t="s">
        <v>30044</v>
      </c>
      <c r="AN67">
        <v>1</v>
      </c>
      <c r="AP67" s="39" t="s">
        <v>30047</v>
      </c>
      <c r="AQ67">
        <v>0</v>
      </c>
      <c r="AS67" s="39" t="s">
        <v>30047</v>
      </c>
      <c r="AT67">
        <v>0</v>
      </c>
      <c r="AV67" s="39" t="s">
        <v>30041</v>
      </c>
      <c r="AW67">
        <v>1</v>
      </c>
      <c r="AY67" s="39" t="s">
        <v>30042</v>
      </c>
      <c r="AZ67">
        <v>1</v>
      </c>
      <c r="BB67" s="39" t="s">
        <v>30043</v>
      </c>
      <c r="BC67">
        <v>1</v>
      </c>
      <c r="BE67" s="39" t="s">
        <v>30045</v>
      </c>
      <c r="BF67">
        <v>1</v>
      </c>
      <c r="BH67" s="39" t="s">
        <v>30047</v>
      </c>
      <c r="BI67">
        <v>1</v>
      </c>
      <c r="BK67" s="39" t="s">
        <v>30046</v>
      </c>
      <c r="BL67">
        <v>1</v>
      </c>
      <c r="BN67" s="39" t="s">
        <v>30372</v>
      </c>
      <c r="BO67">
        <v>0</v>
      </c>
      <c r="BQ67" s="39" t="s">
        <v>30373</v>
      </c>
      <c r="BR67">
        <v>0</v>
      </c>
    </row>
    <row r="68" spans="1:70" x14ac:dyDescent="0.3">
      <c r="A68">
        <v>67</v>
      </c>
      <c r="B68" s="1">
        <v>45842.370092592595</v>
      </c>
      <c r="C68" s="1">
        <v>45842.384016203701</v>
      </c>
      <c r="D68" s="39" t="s">
        <v>3846</v>
      </c>
      <c r="E68" s="39" t="s">
        <v>3847</v>
      </c>
      <c r="F68">
        <v>11</v>
      </c>
      <c r="I68" s="39" t="s">
        <v>3847</v>
      </c>
      <c r="J68">
        <v>0</v>
      </c>
      <c r="L68">
        <v>9</v>
      </c>
      <c r="M68">
        <v>0</v>
      </c>
      <c r="O68">
        <v>27</v>
      </c>
      <c r="P68">
        <v>0</v>
      </c>
      <c r="R68" s="39" t="s">
        <v>30374</v>
      </c>
      <c r="S68">
        <v>0</v>
      </c>
      <c r="U68" s="39" t="s">
        <v>30375</v>
      </c>
      <c r="V68">
        <v>0</v>
      </c>
      <c r="X68" s="39" t="s">
        <v>30376</v>
      </c>
      <c r="Y68">
        <v>0</v>
      </c>
      <c r="AA68" s="39" t="s">
        <v>30377</v>
      </c>
      <c r="AB68">
        <v>0</v>
      </c>
      <c r="AD68" s="39" t="s">
        <v>30041</v>
      </c>
      <c r="AE68">
        <v>1</v>
      </c>
      <c r="AG68" s="39" t="s">
        <v>30042</v>
      </c>
      <c r="AH68">
        <v>1</v>
      </c>
      <c r="AJ68" s="39" t="s">
        <v>30043</v>
      </c>
      <c r="AK68">
        <v>0</v>
      </c>
      <c r="AM68" s="39" t="s">
        <v>30044</v>
      </c>
      <c r="AN68">
        <v>1</v>
      </c>
      <c r="AP68" s="39" t="s">
        <v>30045</v>
      </c>
      <c r="AQ68">
        <v>1</v>
      </c>
      <c r="AS68" s="39" t="s">
        <v>30046</v>
      </c>
      <c r="AT68">
        <v>1</v>
      </c>
      <c r="AV68" s="39" t="s">
        <v>30041</v>
      </c>
      <c r="AW68">
        <v>1</v>
      </c>
      <c r="AY68" s="39" t="s">
        <v>30042</v>
      </c>
      <c r="AZ68">
        <v>1</v>
      </c>
      <c r="BB68" s="39" t="s">
        <v>30043</v>
      </c>
      <c r="BC68">
        <v>1</v>
      </c>
      <c r="BE68" s="39" t="s">
        <v>30045</v>
      </c>
      <c r="BF68">
        <v>1</v>
      </c>
      <c r="BH68" s="39" t="s">
        <v>30047</v>
      </c>
      <c r="BI68">
        <v>1</v>
      </c>
      <c r="BK68" s="39" t="s">
        <v>30046</v>
      </c>
      <c r="BL68">
        <v>1</v>
      </c>
      <c r="BN68" s="39" t="s">
        <v>30378</v>
      </c>
      <c r="BO68">
        <v>0</v>
      </c>
      <c r="BQ68" s="39" t="s">
        <v>30379</v>
      </c>
      <c r="BR68">
        <v>0</v>
      </c>
    </row>
    <row r="69" spans="1:70" x14ac:dyDescent="0.3">
      <c r="A69">
        <v>68</v>
      </c>
      <c r="B69" s="1">
        <v>45842.368449074071</v>
      </c>
      <c r="C69" s="1">
        <v>45842.384166666663</v>
      </c>
      <c r="D69" s="39" t="s">
        <v>3850</v>
      </c>
      <c r="E69" s="39" t="s">
        <v>3851</v>
      </c>
      <c r="F69">
        <v>11</v>
      </c>
      <c r="I69" s="39" t="s">
        <v>3851</v>
      </c>
      <c r="J69">
        <v>0</v>
      </c>
      <c r="L69">
        <v>9</v>
      </c>
      <c r="M69">
        <v>0</v>
      </c>
      <c r="O69">
        <v>8</v>
      </c>
      <c r="P69">
        <v>0</v>
      </c>
      <c r="R69" s="39" t="s">
        <v>30374</v>
      </c>
      <c r="S69">
        <v>0</v>
      </c>
      <c r="U69" s="39" t="s">
        <v>30380</v>
      </c>
      <c r="V69">
        <v>0</v>
      </c>
      <c r="X69" s="39" t="s">
        <v>30381</v>
      </c>
      <c r="Y69">
        <v>0</v>
      </c>
      <c r="AA69" s="39" t="s">
        <v>30382</v>
      </c>
      <c r="AB69">
        <v>0</v>
      </c>
      <c r="AD69" s="39" t="s">
        <v>30041</v>
      </c>
      <c r="AE69">
        <v>1</v>
      </c>
      <c r="AG69" s="39" t="s">
        <v>30042</v>
      </c>
      <c r="AH69">
        <v>1</v>
      </c>
      <c r="AJ69" s="39" t="s">
        <v>30043</v>
      </c>
      <c r="AK69">
        <v>0</v>
      </c>
      <c r="AM69" s="39" t="s">
        <v>30044</v>
      </c>
      <c r="AN69">
        <v>1</v>
      </c>
      <c r="AP69" s="39" t="s">
        <v>30045</v>
      </c>
      <c r="AQ69">
        <v>1</v>
      </c>
      <c r="AS69" s="39" t="s">
        <v>30046</v>
      </c>
      <c r="AT69">
        <v>1</v>
      </c>
      <c r="AV69" s="39" t="s">
        <v>30041</v>
      </c>
      <c r="AW69">
        <v>1</v>
      </c>
      <c r="AY69" s="39" t="s">
        <v>30042</v>
      </c>
      <c r="AZ69">
        <v>1</v>
      </c>
      <c r="BB69" s="39" t="s">
        <v>30043</v>
      </c>
      <c r="BC69">
        <v>1</v>
      </c>
      <c r="BE69" s="39" t="s">
        <v>30045</v>
      </c>
      <c r="BF69">
        <v>1</v>
      </c>
      <c r="BH69" s="39" t="s">
        <v>30047</v>
      </c>
      <c r="BI69">
        <v>1</v>
      </c>
      <c r="BK69" s="39" t="s">
        <v>30046</v>
      </c>
      <c r="BL69">
        <v>1</v>
      </c>
      <c r="BN69" s="39" t="s">
        <v>30383</v>
      </c>
      <c r="BO69">
        <v>0</v>
      </c>
      <c r="BQ69" s="39" t="s">
        <v>30379</v>
      </c>
      <c r="BR69">
        <v>0</v>
      </c>
    </row>
    <row r="70" spans="1:70" x14ac:dyDescent="0.3">
      <c r="A70">
        <v>69</v>
      </c>
      <c r="B70" s="1">
        <v>45842.373356481483</v>
      </c>
      <c r="C70" s="1">
        <v>45842.38422453704</v>
      </c>
      <c r="D70" s="39" t="s">
        <v>3077</v>
      </c>
      <c r="E70" s="39" t="s">
        <v>3078</v>
      </c>
      <c r="F70">
        <v>9</v>
      </c>
      <c r="I70" s="39" t="s">
        <v>3079</v>
      </c>
      <c r="J70">
        <v>0</v>
      </c>
      <c r="L70">
        <v>9</v>
      </c>
      <c r="M70">
        <v>0</v>
      </c>
      <c r="O70">
        <v>36</v>
      </c>
      <c r="P70">
        <v>0</v>
      </c>
      <c r="R70" s="39" t="s">
        <v>30354</v>
      </c>
      <c r="S70">
        <v>0</v>
      </c>
      <c r="U70" s="39" t="s">
        <v>30384</v>
      </c>
      <c r="V70">
        <v>0</v>
      </c>
      <c r="X70" s="39" t="s">
        <v>30385</v>
      </c>
      <c r="Y70">
        <v>0</v>
      </c>
      <c r="AA70" s="39" t="s">
        <v>30386</v>
      </c>
      <c r="AB70">
        <v>0</v>
      </c>
      <c r="AD70" s="39" t="s">
        <v>30041</v>
      </c>
      <c r="AE70">
        <v>1</v>
      </c>
      <c r="AG70" s="39" t="s">
        <v>30042</v>
      </c>
      <c r="AH70">
        <v>1</v>
      </c>
      <c r="AJ70" s="39" t="s">
        <v>30043</v>
      </c>
      <c r="AK70">
        <v>0</v>
      </c>
      <c r="AM70" s="39" t="s">
        <v>30047</v>
      </c>
      <c r="AN70">
        <v>0</v>
      </c>
      <c r="AP70" s="39" t="s">
        <v>30045</v>
      </c>
      <c r="AQ70">
        <v>1</v>
      </c>
      <c r="AS70" s="39" t="s">
        <v>30044</v>
      </c>
      <c r="AT70">
        <v>0</v>
      </c>
      <c r="AV70" s="39" t="s">
        <v>30041</v>
      </c>
      <c r="AW70">
        <v>1</v>
      </c>
      <c r="AY70" s="39" t="s">
        <v>30042</v>
      </c>
      <c r="AZ70">
        <v>1</v>
      </c>
      <c r="BB70" s="39" t="s">
        <v>30043</v>
      </c>
      <c r="BC70">
        <v>1</v>
      </c>
      <c r="BE70" s="39" t="s">
        <v>30045</v>
      </c>
      <c r="BF70">
        <v>1</v>
      </c>
      <c r="BH70" s="39" t="s">
        <v>30047</v>
      </c>
      <c r="BI70">
        <v>1</v>
      </c>
      <c r="BK70" s="39" t="s">
        <v>30046</v>
      </c>
      <c r="BL70">
        <v>1</v>
      </c>
      <c r="BN70" s="39" t="s">
        <v>30387</v>
      </c>
      <c r="BO70">
        <v>0</v>
      </c>
      <c r="BQ70" s="39" t="s">
        <v>30358</v>
      </c>
      <c r="BR70">
        <v>0</v>
      </c>
    </row>
    <row r="71" spans="1:70" x14ac:dyDescent="0.3">
      <c r="A71">
        <v>70</v>
      </c>
      <c r="B71" s="1">
        <v>45842.369120370371</v>
      </c>
      <c r="C71" s="1">
        <v>45842.38422453704</v>
      </c>
      <c r="D71" s="39" t="s">
        <v>3838</v>
      </c>
      <c r="E71" s="39" t="s">
        <v>3839</v>
      </c>
      <c r="F71">
        <v>11</v>
      </c>
      <c r="I71" s="39" t="s">
        <v>3839</v>
      </c>
      <c r="J71">
        <v>0</v>
      </c>
      <c r="L71">
        <v>9</v>
      </c>
      <c r="M71">
        <v>0</v>
      </c>
      <c r="O71">
        <v>25</v>
      </c>
      <c r="P71">
        <v>0</v>
      </c>
      <c r="R71" s="39" t="s">
        <v>30374</v>
      </c>
      <c r="S71">
        <v>0</v>
      </c>
      <c r="U71" s="39" t="s">
        <v>30375</v>
      </c>
      <c r="V71">
        <v>0</v>
      </c>
      <c r="X71" s="39" t="s">
        <v>30388</v>
      </c>
      <c r="Y71">
        <v>0</v>
      </c>
      <c r="AA71" s="39" t="s">
        <v>30389</v>
      </c>
      <c r="AB71">
        <v>0</v>
      </c>
      <c r="AD71" s="39" t="s">
        <v>30041</v>
      </c>
      <c r="AE71">
        <v>1</v>
      </c>
      <c r="AG71" s="39" t="s">
        <v>30042</v>
      </c>
      <c r="AH71">
        <v>1</v>
      </c>
      <c r="AJ71" s="39" t="s">
        <v>30043</v>
      </c>
      <c r="AK71">
        <v>0</v>
      </c>
      <c r="AM71" s="39" t="s">
        <v>30044</v>
      </c>
      <c r="AN71">
        <v>1</v>
      </c>
      <c r="AP71" s="39" t="s">
        <v>30045</v>
      </c>
      <c r="AQ71">
        <v>1</v>
      </c>
      <c r="AS71" s="39" t="s">
        <v>30046</v>
      </c>
      <c r="AT71">
        <v>1</v>
      </c>
      <c r="AV71" s="39" t="s">
        <v>30041</v>
      </c>
      <c r="AW71">
        <v>1</v>
      </c>
      <c r="AY71" s="39" t="s">
        <v>30042</v>
      </c>
      <c r="AZ71">
        <v>1</v>
      </c>
      <c r="BB71" s="39" t="s">
        <v>30043</v>
      </c>
      <c r="BC71">
        <v>1</v>
      </c>
      <c r="BE71" s="39" t="s">
        <v>30045</v>
      </c>
      <c r="BF71">
        <v>1</v>
      </c>
      <c r="BH71" s="39" t="s">
        <v>30047</v>
      </c>
      <c r="BI71">
        <v>1</v>
      </c>
      <c r="BK71" s="39" t="s">
        <v>30046</v>
      </c>
      <c r="BL71">
        <v>1</v>
      </c>
      <c r="BN71" s="39" t="s">
        <v>30390</v>
      </c>
      <c r="BO71">
        <v>0</v>
      </c>
      <c r="BQ71" s="39" t="s">
        <v>30391</v>
      </c>
      <c r="BR71">
        <v>0</v>
      </c>
    </row>
    <row r="72" spans="1:70" x14ac:dyDescent="0.3">
      <c r="A72">
        <v>71</v>
      </c>
      <c r="B72" s="1">
        <v>45842.382407407407</v>
      </c>
      <c r="C72" s="1">
        <v>45842.38449074074</v>
      </c>
      <c r="D72" s="39" t="s">
        <v>2485</v>
      </c>
      <c r="E72" s="39" t="s">
        <v>2486</v>
      </c>
      <c r="F72">
        <v>11</v>
      </c>
      <c r="I72" s="39" t="s">
        <v>17593</v>
      </c>
      <c r="J72">
        <v>0</v>
      </c>
      <c r="L72">
        <v>9</v>
      </c>
      <c r="M72">
        <v>0</v>
      </c>
      <c r="O72">
        <v>28</v>
      </c>
      <c r="P72">
        <v>0</v>
      </c>
      <c r="R72" s="39" t="s">
        <v>30392</v>
      </c>
      <c r="S72">
        <v>0</v>
      </c>
      <c r="U72" s="39" t="s">
        <v>30393</v>
      </c>
      <c r="V72">
        <v>0</v>
      </c>
      <c r="X72" s="39" t="s">
        <v>30394</v>
      </c>
      <c r="Y72">
        <v>0</v>
      </c>
      <c r="AA72" s="39" t="s">
        <v>30395</v>
      </c>
      <c r="AB72">
        <v>0</v>
      </c>
      <c r="AD72" s="39" t="s">
        <v>30041</v>
      </c>
      <c r="AE72">
        <v>1</v>
      </c>
      <c r="AG72" s="39" t="s">
        <v>30042</v>
      </c>
      <c r="AH72">
        <v>1</v>
      </c>
      <c r="AJ72" s="39" t="s">
        <v>30043</v>
      </c>
      <c r="AK72">
        <v>0</v>
      </c>
      <c r="AM72" s="39" t="s">
        <v>30044</v>
      </c>
      <c r="AN72">
        <v>1</v>
      </c>
      <c r="AP72" s="39" t="s">
        <v>30045</v>
      </c>
      <c r="AQ72">
        <v>1</v>
      </c>
      <c r="AS72" s="39" t="s">
        <v>30046</v>
      </c>
      <c r="AT72">
        <v>1</v>
      </c>
      <c r="AV72" s="39" t="s">
        <v>30041</v>
      </c>
      <c r="AW72">
        <v>1</v>
      </c>
      <c r="AY72" s="39" t="s">
        <v>30042</v>
      </c>
      <c r="AZ72">
        <v>1</v>
      </c>
      <c r="BB72" s="39" t="s">
        <v>30043</v>
      </c>
      <c r="BC72">
        <v>1</v>
      </c>
      <c r="BE72" s="39" t="s">
        <v>30045</v>
      </c>
      <c r="BF72">
        <v>1</v>
      </c>
      <c r="BH72" s="39" t="s">
        <v>30047</v>
      </c>
      <c r="BI72">
        <v>1</v>
      </c>
      <c r="BK72" s="39" t="s">
        <v>30046</v>
      </c>
      <c r="BL72">
        <v>1</v>
      </c>
      <c r="BN72" s="39" t="s">
        <v>30396</v>
      </c>
      <c r="BO72">
        <v>0</v>
      </c>
      <c r="BQ72" s="39" t="s">
        <v>30397</v>
      </c>
      <c r="BR72">
        <v>0</v>
      </c>
    </row>
    <row r="73" spans="1:70" x14ac:dyDescent="0.3">
      <c r="A73">
        <v>72</v>
      </c>
      <c r="B73" s="1">
        <v>45842.36891203704</v>
      </c>
      <c r="C73" s="1">
        <v>45842.384606481479</v>
      </c>
      <c r="D73" s="39" t="s">
        <v>2552</v>
      </c>
      <c r="E73" s="39" t="s">
        <v>2553</v>
      </c>
      <c r="F73">
        <v>11</v>
      </c>
      <c r="I73" s="39" t="s">
        <v>2554</v>
      </c>
      <c r="J73">
        <v>0</v>
      </c>
      <c r="L73">
        <v>9</v>
      </c>
      <c r="M73">
        <v>0</v>
      </c>
      <c r="O73">
        <v>35</v>
      </c>
      <c r="P73">
        <v>0</v>
      </c>
      <c r="R73" s="39" t="s">
        <v>30392</v>
      </c>
      <c r="S73">
        <v>0</v>
      </c>
      <c r="U73" s="39" t="s">
        <v>30398</v>
      </c>
      <c r="V73">
        <v>0</v>
      </c>
      <c r="X73" s="39" t="s">
        <v>30399</v>
      </c>
      <c r="Y73">
        <v>0</v>
      </c>
      <c r="AA73" s="39" t="s">
        <v>30395</v>
      </c>
      <c r="AB73">
        <v>0</v>
      </c>
      <c r="AD73" s="39" t="s">
        <v>30041</v>
      </c>
      <c r="AE73">
        <v>1</v>
      </c>
      <c r="AG73" s="39" t="s">
        <v>30042</v>
      </c>
      <c r="AH73">
        <v>1</v>
      </c>
      <c r="AJ73" s="39" t="s">
        <v>30043</v>
      </c>
      <c r="AK73">
        <v>0</v>
      </c>
      <c r="AM73" s="39" t="s">
        <v>30044</v>
      </c>
      <c r="AN73">
        <v>1</v>
      </c>
      <c r="AP73" s="39" t="s">
        <v>30045</v>
      </c>
      <c r="AQ73">
        <v>1</v>
      </c>
      <c r="AS73" s="39" t="s">
        <v>30046</v>
      </c>
      <c r="AT73">
        <v>1</v>
      </c>
      <c r="AV73" s="39" t="s">
        <v>30041</v>
      </c>
      <c r="AW73">
        <v>1</v>
      </c>
      <c r="AY73" s="39" t="s">
        <v>30042</v>
      </c>
      <c r="AZ73">
        <v>1</v>
      </c>
      <c r="BB73" s="39" t="s">
        <v>30043</v>
      </c>
      <c r="BC73">
        <v>1</v>
      </c>
      <c r="BE73" s="39" t="s">
        <v>30045</v>
      </c>
      <c r="BF73">
        <v>1</v>
      </c>
      <c r="BH73" s="39" t="s">
        <v>30047</v>
      </c>
      <c r="BI73">
        <v>1</v>
      </c>
      <c r="BK73" s="39" t="s">
        <v>30046</v>
      </c>
      <c r="BL73">
        <v>1</v>
      </c>
      <c r="BN73" s="39" t="s">
        <v>30400</v>
      </c>
      <c r="BO73">
        <v>0</v>
      </c>
      <c r="BQ73" s="39" t="s">
        <v>30401</v>
      </c>
      <c r="BR73">
        <v>0</v>
      </c>
    </row>
    <row r="74" spans="1:70" x14ac:dyDescent="0.3">
      <c r="A74">
        <v>73</v>
      </c>
      <c r="B74" s="1">
        <v>45842.372731481482</v>
      </c>
      <c r="C74" s="1">
        <v>45842.384606481479</v>
      </c>
      <c r="D74" s="39" t="s">
        <v>2496</v>
      </c>
      <c r="E74" s="39" t="s">
        <v>2497</v>
      </c>
      <c r="F74">
        <v>11</v>
      </c>
      <c r="I74" s="39" t="s">
        <v>5984</v>
      </c>
      <c r="J74">
        <v>0</v>
      </c>
      <c r="L74">
        <v>9</v>
      </c>
      <c r="M74">
        <v>0</v>
      </c>
      <c r="O74">
        <v>26</v>
      </c>
      <c r="P74">
        <v>0</v>
      </c>
      <c r="R74" s="39" t="s">
        <v>30392</v>
      </c>
      <c r="S74">
        <v>0</v>
      </c>
      <c r="U74" s="39" t="s">
        <v>30402</v>
      </c>
      <c r="V74">
        <v>0</v>
      </c>
      <c r="X74" s="39" t="s">
        <v>30403</v>
      </c>
      <c r="Y74">
        <v>0</v>
      </c>
      <c r="AA74" s="39" t="s">
        <v>30404</v>
      </c>
      <c r="AB74">
        <v>0</v>
      </c>
      <c r="AD74" s="39" t="s">
        <v>30041</v>
      </c>
      <c r="AE74">
        <v>1</v>
      </c>
      <c r="AG74" s="39" t="s">
        <v>30042</v>
      </c>
      <c r="AH74">
        <v>1</v>
      </c>
      <c r="AJ74" s="39" t="s">
        <v>30043</v>
      </c>
      <c r="AK74">
        <v>0</v>
      </c>
      <c r="AM74" s="39" t="s">
        <v>30044</v>
      </c>
      <c r="AN74">
        <v>1</v>
      </c>
      <c r="AP74" s="39" t="s">
        <v>30045</v>
      </c>
      <c r="AQ74">
        <v>1</v>
      </c>
      <c r="AS74" s="39" t="s">
        <v>30046</v>
      </c>
      <c r="AT74">
        <v>1</v>
      </c>
      <c r="AV74" s="39" t="s">
        <v>30041</v>
      </c>
      <c r="AW74">
        <v>1</v>
      </c>
      <c r="AY74" s="39" t="s">
        <v>30042</v>
      </c>
      <c r="AZ74">
        <v>1</v>
      </c>
      <c r="BB74" s="39" t="s">
        <v>30043</v>
      </c>
      <c r="BC74">
        <v>1</v>
      </c>
      <c r="BE74" s="39" t="s">
        <v>30045</v>
      </c>
      <c r="BF74">
        <v>1</v>
      </c>
      <c r="BH74" s="39" t="s">
        <v>30047</v>
      </c>
      <c r="BI74">
        <v>1</v>
      </c>
      <c r="BK74" s="39" t="s">
        <v>30046</v>
      </c>
      <c r="BL74">
        <v>1</v>
      </c>
      <c r="BN74" s="39" t="s">
        <v>30405</v>
      </c>
      <c r="BO74">
        <v>0</v>
      </c>
      <c r="BQ74" s="39" t="s">
        <v>30406</v>
      </c>
      <c r="BR74">
        <v>0</v>
      </c>
    </row>
    <row r="75" spans="1:70" x14ac:dyDescent="0.3">
      <c r="A75">
        <v>74</v>
      </c>
      <c r="B75" s="1">
        <v>45842.368344907409</v>
      </c>
      <c r="C75" s="1">
        <v>45842.384756944448</v>
      </c>
      <c r="D75" s="39" t="s">
        <v>3855</v>
      </c>
      <c r="E75" s="39" t="s">
        <v>3856</v>
      </c>
      <c r="F75">
        <v>11</v>
      </c>
      <c r="I75" s="39" t="s">
        <v>3856</v>
      </c>
      <c r="J75">
        <v>0</v>
      </c>
      <c r="L75">
        <v>9</v>
      </c>
      <c r="M75">
        <v>0</v>
      </c>
      <c r="O75">
        <v>2</v>
      </c>
      <c r="P75">
        <v>0</v>
      </c>
      <c r="R75" s="39" t="s">
        <v>30407</v>
      </c>
      <c r="S75">
        <v>0</v>
      </c>
      <c r="U75" s="39" t="s">
        <v>30408</v>
      </c>
      <c r="V75">
        <v>0</v>
      </c>
      <c r="X75" s="39" t="s">
        <v>30409</v>
      </c>
      <c r="Y75">
        <v>0</v>
      </c>
      <c r="AA75" s="39" t="s">
        <v>30389</v>
      </c>
      <c r="AB75">
        <v>0</v>
      </c>
      <c r="AD75" s="39" t="s">
        <v>30041</v>
      </c>
      <c r="AE75">
        <v>1</v>
      </c>
      <c r="AG75" s="39" t="s">
        <v>30042</v>
      </c>
      <c r="AH75">
        <v>1</v>
      </c>
      <c r="AJ75" s="39" t="s">
        <v>30043</v>
      </c>
      <c r="AK75">
        <v>0</v>
      </c>
      <c r="AM75" s="39" t="s">
        <v>30044</v>
      </c>
      <c r="AN75">
        <v>1</v>
      </c>
      <c r="AP75" s="39" t="s">
        <v>30045</v>
      </c>
      <c r="AQ75">
        <v>1</v>
      </c>
      <c r="AS75" s="39" t="s">
        <v>30046</v>
      </c>
      <c r="AT75">
        <v>1</v>
      </c>
      <c r="AV75" s="39" t="s">
        <v>30041</v>
      </c>
      <c r="AW75">
        <v>1</v>
      </c>
      <c r="AY75" s="39" t="s">
        <v>30042</v>
      </c>
      <c r="AZ75">
        <v>1</v>
      </c>
      <c r="BB75" s="39" t="s">
        <v>30043</v>
      </c>
      <c r="BC75">
        <v>1</v>
      </c>
      <c r="BE75" s="39" t="s">
        <v>30045</v>
      </c>
      <c r="BF75">
        <v>1</v>
      </c>
      <c r="BH75" s="39" t="s">
        <v>30047</v>
      </c>
      <c r="BI75">
        <v>1</v>
      </c>
      <c r="BK75" s="39" t="s">
        <v>30046</v>
      </c>
      <c r="BL75">
        <v>1</v>
      </c>
      <c r="BN75" s="39" t="s">
        <v>30410</v>
      </c>
      <c r="BO75">
        <v>0</v>
      </c>
      <c r="BQ75" s="39" t="s">
        <v>30411</v>
      </c>
      <c r="BR75">
        <v>0</v>
      </c>
    </row>
    <row r="76" spans="1:70" x14ac:dyDescent="0.3">
      <c r="A76">
        <v>75</v>
      </c>
      <c r="B76" s="1">
        <v>45842.381620370368</v>
      </c>
      <c r="C76" s="1">
        <v>45842.38486111111</v>
      </c>
      <c r="D76" s="39" t="s">
        <v>4533</v>
      </c>
      <c r="E76" s="39" t="s">
        <v>4534</v>
      </c>
      <c r="F76">
        <v>10</v>
      </c>
      <c r="I76" s="39" t="s">
        <v>4534</v>
      </c>
      <c r="J76">
        <v>0</v>
      </c>
      <c r="L76">
        <v>9</v>
      </c>
      <c r="M76">
        <v>0</v>
      </c>
      <c r="O76">
        <v>30</v>
      </c>
      <c r="P76">
        <v>0</v>
      </c>
      <c r="R76" s="39" t="s">
        <v>30412</v>
      </c>
      <c r="S76">
        <v>0</v>
      </c>
      <c r="U76" s="39" t="s">
        <v>30413</v>
      </c>
      <c r="V76">
        <v>0</v>
      </c>
      <c r="X76" s="39" t="s">
        <v>30414</v>
      </c>
      <c r="Y76">
        <v>0</v>
      </c>
      <c r="AA76" s="39" t="s">
        <v>30415</v>
      </c>
      <c r="AB76">
        <v>0</v>
      </c>
      <c r="AD76" s="39" t="s">
        <v>30041</v>
      </c>
      <c r="AE76">
        <v>1</v>
      </c>
      <c r="AG76" s="39" t="s">
        <v>30042</v>
      </c>
      <c r="AH76">
        <v>1</v>
      </c>
      <c r="AJ76" s="39" t="s">
        <v>30043</v>
      </c>
      <c r="AK76">
        <v>0</v>
      </c>
      <c r="AM76" s="39" t="s">
        <v>30044</v>
      </c>
      <c r="AN76">
        <v>1</v>
      </c>
      <c r="AP76" s="39" t="s">
        <v>30047</v>
      </c>
      <c r="AQ76">
        <v>0</v>
      </c>
      <c r="AS76" s="39" t="s">
        <v>30046</v>
      </c>
      <c r="AT76">
        <v>1</v>
      </c>
      <c r="AV76" s="39" t="s">
        <v>30041</v>
      </c>
      <c r="AW76">
        <v>1</v>
      </c>
      <c r="AY76" s="39" t="s">
        <v>30042</v>
      </c>
      <c r="AZ76">
        <v>1</v>
      </c>
      <c r="BB76" s="39" t="s">
        <v>30043</v>
      </c>
      <c r="BC76">
        <v>1</v>
      </c>
      <c r="BE76" s="39" t="s">
        <v>30045</v>
      </c>
      <c r="BF76">
        <v>1</v>
      </c>
      <c r="BH76" s="39" t="s">
        <v>30047</v>
      </c>
      <c r="BI76">
        <v>1</v>
      </c>
      <c r="BK76" s="39" t="s">
        <v>30046</v>
      </c>
      <c r="BL76">
        <v>1</v>
      </c>
      <c r="BN76" s="39" t="s">
        <v>30416</v>
      </c>
      <c r="BO76">
        <v>0</v>
      </c>
      <c r="BQ76" s="39" t="s">
        <v>30276</v>
      </c>
      <c r="BR76">
        <v>0</v>
      </c>
    </row>
    <row r="77" spans="1:70" x14ac:dyDescent="0.3">
      <c r="A77">
        <v>76</v>
      </c>
      <c r="B77" s="1">
        <v>45842.377187500002</v>
      </c>
      <c r="C77" s="1">
        <v>45842.384953703702</v>
      </c>
      <c r="D77" s="39" t="s">
        <v>3404</v>
      </c>
      <c r="E77" s="39" t="s">
        <v>3405</v>
      </c>
      <c r="F77">
        <v>9</v>
      </c>
      <c r="I77" s="39" t="s">
        <v>3405</v>
      </c>
      <c r="J77">
        <v>0</v>
      </c>
      <c r="L77">
        <v>9</v>
      </c>
      <c r="M77">
        <v>0</v>
      </c>
      <c r="O77">
        <v>22</v>
      </c>
      <c r="P77">
        <v>0</v>
      </c>
      <c r="R77" s="39" t="s">
        <v>30354</v>
      </c>
      <c r="S77">
        <v>0</v>
      </c>
      <c r="U77" s="39" t="s">
        <v>30417</v>
      </c>
      <c r="V77">
        <v>0</v>
      </c>
      <c r="X77" s="39" t="s">
        <v>30418</v>
      </c>
      <c r="Y77">
        <v>0</v>
      </c>
      <c r="AA77" s="39" t="s">
        <v>30356</v>
      </c>
      <c r="AB77">
        <v>0</v>
      </c>
      <c r="AD77" s="39" t="s">
        <v>30041</v>
      </c>
      <c r="AE77">
        <v>1</v>
      </c>
      <c r="AG77" s="39" t="s">
        <v>30042</v>
      </c>
      <c r="AH77">
        <v>1</v>
      </c>
      <c r="AJ77" s="39" t="s">
        <v>30043</v>
      </c>
      <c r="AK77">
        <v>0</v>
      </c>
      <c r="AM77" s="39" t="s">
        <v>30047</v>
      </c>
      <c r="AN77">
        <v>0</v>
      </c>
      <c r="AP77" s="39" t="s">
        <v>30045</v>
      </c>
      <c r="AQ77">
        <v>1</v>
      </c>
      <c r="AS77" s="39" t="s">
        <v>30044</v>
      </c>
      <c r="AT77">
        <v>0</v>
      </c>
      <c r="AV77" s="39" t="s">
        <v>30041</v>
      </c>
      <c r="AW77">
        <v>1</v>
      </c>
      <c r="AY77" s="39" t="s">
        <v>30042</v>
      </c>
      <c r="AZ77">
        <v>1</v>
      </c>
      <c r="BB77" s="39" t="s">
        <v>30043</v>
      </c>
      <c r="BC77">
        <v>1</v>
      </c>
      <c r="BE77" s="39" t="s">
        <v>30045</v>
      </c>
      <c r="BF77">
        <v>1</v>
      </c>
      <c r="BH77" s="39" t="s">
        <v>30047</v>
      </c>
      <c r="BI77">
        <v>1</v>
      </c>
      <c r="BK77" s="39" t="s">
        <v>30046</v>
      </c>
      <c r="BL77">
        <v>1</v>
      </c>
      <c r="BN77" s="39" t="s">
        <v>30387</v>
      </c>
      <c r="BO77">
        <v>0</v>
      </c>
      <c r="BQ77" s="39" t="s">
        <v>30419</v>
      </c>
      <c r="BR77">
        <v>0</v>
      </c>
    </row>
    <row r="78" spans="1:70" x14ac:dyDescent="0.3">
      <c r="A78">
        <v>77</v>
      </c>
      <c r="B78" s="1">
        <v>45842.370729166665</v>
      </c>
      <c r="C78" s="1">
        <v>45842.385185185187</v>
      </c>
      <c r="D78" s="39" t="s">
        <v>4749</v>
      </c>
      <c r="E78" s="39" t="s">
        <v>4750</v>
      </c>
      <c r="F78">
        <v>11</v>
      </c>
      <c r="I78" s="39" t="s">
        <v>4751</v>
      </c>
      <c r="J78">
        <v>0</v>
      </c>
      <c r="L78">
        <v>9</v>
      </c>
      <c r="M78">
        <v>0</v>
      </c>
      <c r="O78">
        <v>11</v>
      </c>
      <c r="P78">
        <v>0</v>
      </c>
      <c r="R78" s="39" t="s">
        <v>30420</v>
      </c>
      <c r="S78">
        <v>0</v>
      </c>
      <c r="U78" s="39" t="s">
        <v>30421</v>
      </c>
      <c r="V78">
        <v>0</v>
      </c>
      <c r="X78" s="39" t="s">
        <v>30422</v>
      </c>
      <c r="Y78">
        <v>0</v>
      </c>
      <c r="AA78" s="39" t="s">
        <v>30423</v>
      </c>
      <c r="AB78">
        <v>0</v>
      </c>
      <c r="AD78" s="39" t="s">
        <v>30041</v>
      </c>
      <c r="AE78">
        <v>1</v>
      </c>
      <c r="AG78" s="39" t="s">
        <v>30042</v>
      </c>
      <c r="AH78">
        <v>1</v>
      </c>
      <c r="AJ78" s="39" t="s">
        <v>30043</v>
      </c>
      <c r="AK78">
        <v>0</v>
      </c>
      <c r="AM78" s="39" t="s">
        <v>30044</v>
      </c>
      <c r="AN78">
        <v>1</v>
      </c>
      <c r="AP78" s="39" t="s">
        <v>30045</v>
      </c>
      <c r="AQ78">
        <v>1</v>
      </c>
      <c r="AS78" s="39" t="s">
        <v>30046</v>
      </c>
      <c r="AT78">
        <v>1</v>
      </c>
      <c r="AV78" s="39" t="s">
        <v>30041</v>
      </c>
      <c r="AW78">
        <v>1</v>
      </c>
      <c r="AY78" s="39" t="s">
        <v>30042</v>
      </c>
      <c r="AZ78">
        <v>1</v>
      </c>
      <c r="BB78" s="39" t="s">
        <v>30043</v>
      </c>
      <c r="BC78">
        <v>1</v>
      </c>
      <c r="BE78" s="39" t="s">
        <v>30045</v>
      </c>
      <c r="BF78">
        <v>1</v>
      </c>
      <c r="BH78" s="39" t="s">
        <v>30047</v>
      </c>
      <c r="BI78">
        <v>1</v>
      </c>
      <c r="BK78" s="39" t="s">
        <v>30046</v>
      </c>
      <c r="BL78">
        <v>1</v>
      </c>
      <c r="BN78" s="39" t="s">
        <v>30424</v>
      </c>
      <c r="BO78">
        <v>0</v>
      </c>
      <c r="BQ78" s="39" t="s">
        <v>30425</v>
      </c>
      <c r="BR78">
        <v>0</v>
      </c>
    </row>
    <row r="79" spans="1:70" x14ac:dyDescent="0.3">
      <c r="A79">
        <v>78</v>
      </c>
      <c r="B79" s="1">
        <v>45842.372372685182</v>
      </c>
      <c r="C79" s="1">
        <v>45842.387372685182</v>
      </c>
      <c r="D79" s="39" t="s">
        <v>2469</v>
      </c>
      <c r="E79" s="39" t="s">
        <v>2470</v>
      </c>
      <c r="F79">
        <v>10</v>
      </c>
      <c r="I79" s="39" t="s">
        <v>5836</v>
      </c>
      <c r="J79">
        <v>0</v>
      </c>
      <c r="L79">
        <v>9</v>
      </c>
      <c r="M79">
        <v>0</v>
      </c>
      <c r="O79">
        <v>33</v>
      </c>
      <c r="P79">
        <v>0</v>
      </c>
      <c r="R79" s="39" t="s">
        <v>30426</v>
      </c>
      <c r="S79">
        <v>0</v>
      </c>
      <c r="U79" s="39" t="s">
        <v>30427</v>
      </c>
      <c r="V79">
        <v>0</v>
      </c>
      <c r="X79" s="39" t="s">
        <v>30428</v>
      </c>
      <c r="Y79">
        <v>0</v>
      </c>
      <c r="AA79" s="39" t="s">
        <v>30429</v>
      </c>
      <c r="AB79">
        <v>0</v>
      </c>
      <c r="AD79" s="39" t="s">
        <v>30041</v>
      </c>
      <c r="AE79">
        <v>1</v>
      </c>
      <c r="AG79" s="39" t="s">
        <v>30042</v>
      </c>
      <c r="AH79">
        <v>1</v>
      </c>
      <c r="AJ79" s="39" t="s">
        <v>30043</v>
      </c>
      <c r="AK79">
        <v>0</v>
      </c>
      <c r="AM79" s="39" t="s">
        <v>30047</v>
      </c>
      <c r="AN79">
        <v>0</v>
      </c>
      <c r="AP79" s="39" t="s">
        <v>30045</v>
      </c>
      <c r="AQ79">
        <v>1</v>
      </c>
      <c r="AS79" s="39" t="s">
        <v>30046</v>
      </c>
      <c r="AT79">
        <v>1</v>
      </c>
      <c r="AV79" s="39" t="s">
        <v>30041</v>
      </c>
      <c r="AW79">
        <v>1</v>
      </c>
      <c r="AY79" s="39" t="s">
        <v>30042</v>
      </c>
      <c r="AZ79">
        <v>1</v>
      </c>
      <c r="BB79" s="39" t="s">
        <v>30043</v>
      </c>
      <c r="BC79">
        <v>1</v>
      </c>
      <c r="BE79" s="39" t="s">
        <v>30045</v>
      </c>
      <c r="BF79">
        <v>1</v>
      </c>
      <c r="BH79" s="39" t="s">
        <v>30047</v>
      </c>
      <c r="BI79">
        <v>1</v>
      </c>
      <c r="BK79" s="39" t="s">
        <v>30046</v>
      </c>
      <c r="BL79">
        <v>1</v>
      </c>
      <c r="BN79" s="39" t="s">
        <v>30430</v>
      </c>
      <c r="BO79">
        <v>0</v>
      </c>
      <c r="BQ79" s="39" t="s">
        <v>30431</v>
      </c>
      <c r="BR79">
        <v>0</v>
      </c>
    </row>
    <row r="80" spans="1:70" x14ac:dyDescent="0.3">
      <c r="A80">
        <v>79</v>
      </c>
      <c r="B80" s="1">
        <v>45842.378958333335</v>
      </c>
      <c r="C80" s="1">
        <v>45842.388333333336</v>
      </c>
      <c r="D80" s="39" t="s">
        <v>3018</v>
      </c>
      <c r="E80" s="39" t="s">
        <v>3019</v>
      </c>
      <c r="F80">
        <v>9</v>
      </c>
      <c r="I80" s="39" t="s">
        <v>3019</v>
      </c>
      <c r="J80">
        <v>0</v>
      </c>
      <c r="L80">
        <v>9</v>
      </c>
      <c r="M80">
        <v>0</v>
      </c>
      <c r="O80">
        <v>6</v>
      </c>
      <c r="P80">
        <v>0</v>
      </c>
      <c r="R80" s="39" t="s">
        <v>30432</v>
      </c>
      <c r="S80">
        <v>0</v>
      </c>
      <c r="U80" s="39" t="s">
        <v>30433</v>
      </c>
      <c r="V80">
        <v>0</v>
      </c>
      <c r="X80" s="39" t="s">
        <v>30434</v>
      </c>
      <c r="Y80">
        <v>0</v>
      </c>
      <c r="AA80" s="39" t="s">
        <v>30435</v>
      </c>
      <c r="AB80">
        <v>0</v>
      </c>
      <c r="AD80" s="39" t="s">
        <v>30041</v>
      </c>
      <c r="AE80">
        <v>1</v>
      </c>
      <c r="AG80" s="39" t="s">
        <v>30042</v>
      </c>
      <c r="AH80">
        <v>1</v>
      </c>
      <c r="AJ80" s="39" t="s">
        <v>30043</v>
      </c>
      <c r="AK80">
        <v>0</v>
      </c>
      <c r="AM80" s="39" t="s">
        <v>30044</v>
      </c>
      <c r="AN80">
        <v>1</v>
      </c>
      <c r="AP80" s="39" t="s">
        <v>30045</v>
      </c>
      <c r="AQ80">
        <v>1</v>
      </c>
      <c r="AS80" s="39" t="s">
        <v>30046</v>
      </c>
      <c r="AT80">
        <v>1</v>
      </c>
      <c r="AV80" s="39" t="s">
        <v>30041</v>
      </c>
      <c r="AW80">
        <v>1</v>
      </c>
      <c r="AY80" s="39" t="s">
        <v>30042</v>
      </c>
      <c r="AZ80">
        <v>1</v>
      </c>
      <c r="BB80" s="39" t="s">
        <v>30043</v>
      </c>
      <c r="BC80">
        <v>1</v>
      </c>
      <c r="BE80" s="39" t="s">
        <v>30045</v>
      </c>
      <c r="BF80">
        <v>1</v>
      </c>
      <c r="BH80" s="39" t="s">
        <v>30044</v>
      </c>
      <c r="BI80">
        <v>0</v>
      </c>
      <c r="BK80" s="39" t="s">
        <v>30047</v>
      </c>
      <c r="BL80">
        <v>0</v>
      </c>
      <c r="BN80" s="39" t="s">
        <v>30436</v>
      </c>
      <c r="BO80">
        <v>0</v>
      </c>
      <c r="BQ80" s="39" t="s">
        <v>30437</v>
      </c>
      <c r="BR80">
        <v>0</v>
      </c>
    </row>
    <row r="81" spans="1:70" x14ac:dyDescent="0.3">
      <c r="A81">
        <v>80</v>
      </c>
      <c r="B81" s="1">
        <v>45842.384710648148</v>
      </c>
      <c r="C81" s="1">
        <v>45842.390162037038</v>
      </c>
      <c r="D81" s="39" t="s">
        <v>5721</v>
      </c>
      <c r="E81" s="39" t="s">
        <v>5722</v>
      </c>
      <c r="F81">
        <v>7</v>
      </c>
      <c r="I81" s="39" t="s">
        <v>5722</v>
      </c>
      <c r="J81">
        <v>0</v>
      </c>
      <c r="L81">
        <v>9</v>
      </c>
      <c r="M81">
        <v>0</v>
      </c>
      <c r="O81">
        <v>10</v>
      </c>
      <c r="P81">
        <v>0</v>
      </c>
      <c r="R81" s="39" t="s">
        <v>30438</v>
      </c>
      <c r="S81">
        <v>0</v>
      </c>
      <c r="U81" s="39" t="s">
        <v>30272</v>
      </c>
      <c r="V81">
        <v>0</v>
      </c>
      <c r="X81" s="39" t="s">
        <v>30439</v>
      </c>
      <c r="Y81">
        <v>0</v>
      </c>
      <c r="AA81" s="39" t="s">
        <v>30440</v>
      </c>
      <c r="AB81">
        <v>0</v>
      </c>
      <c r="AD81" s="39" t="s">
        <v>30041</v>
      </c>
      <c r="AE81">
        <v>1</v>
      </c>
      <c r="AG81" s="39" t="s">
        <v>30042</v>
      </c>
      <c r="AH81">
        <v>1</v>
      </c>
      <c r="AJ81" s="39" t="s">
        <v>30043</v>
      </c>
      <c r="AK81">
        <v>0</v>
      </c>
      <c r="AM81" s="39" t="s">
        <v>30047</v>
      </c>
      <c r="AN81">
        <v>0</v>
      </c>
      <c r="AP81" s="39" t="s">
        <v>30044</v>
      </c>
      <c r="AQ81">
        <v>0</v>
      </c>
      <c r="AS81" s="39" t="s">
        <v>30045</v>
      </c>
      <c r="AT81">
        <v>0</v>
      </c>
      <c r="AV81" s="39" t="s">
        <v>30041</v>
      </c>
      <c r="AW81">
        <v>1</v>
      </c>
      <c r="AY81" s="39" t="s">
        <v>30042</v>
      </c>
      <c r="AZ81">
        <v>1</v>
      </c>
      <c r="BB81" s="39" t="s">
        <v>30043</v>
      </c>
      <c r="BC81">
        <v>1</v>
      </c>
      <c r="BE81" s="39" t="s">
        <v>30045</v>
      </c>
      <c r="BF81">
        <v>1</v>
      </c>
      <c r="BH81" s="39" t="s">
        <v>30044</v>
      </c>
      <c r="BI81">
        <v>0</v>
      </c>
      <c r="BK81" s="39" t="s">
        <v>30046</v>
      </c>
      <c r="BL81">
        <v>1</v>
      </c>
      <c r="BN81" s="39" t="s">
        <v>30268</v>
      </c>
      <c r="BO81">
        <v>0</v>
      </c>
      <c r="BQ81" s="39" t="s">
        <v>30276</v>
      </c>
      <c r="BR81">
        <v>0</v>
      </c>
    </row>
    <row r="82" spans="1:70" x14ac:dyDescent="0.3">
      <c r="A82">
        <v>81</v>
      </c>
      <c r="B82" s="1">
        <v>45842.383912037039</v>
      </c>
      <c r="C82" s="1">
        <v>45842.390497685185</v>
      </c>
      <c r="D82" s="39" t="s">
        <v>2523</v>
      </c>
      <c r="E82" s="39" t="s">
        <v>2524</v>
      </c>
      <c r="F82">
        <v>10</v>
      </c>
      <c r="I82" s="39" t="s">
        <v>2524</v>
      </c>
      <c r="J82">
        <v>0</v>
      </c>
      <c r="L82">
        <v>9</v>
      </c>
      <c r="M82">
        <v>0</v>
      </c>
      <c r="O82">
        <v>3</v>
      </c>
      <c r="P82">
        <v>0</v>
      </c>
      <c r="R82" s="39" t="s">
        <v>30342</v>
      </c>
      <c r="S82">
        <v>0</v>
      </c>
      <c r="U82" s="39" t="s">
        <v>30441</v>
      </c>
      <c r="V82">
        <v>0</v>
      </c>
      <c r="X82" s="39" t="s">
        <v>30442</v>
      </c>
      <c r="Y82">
        <v>0</v>
      </c>
      <c r="AA82" s="39" t="s">
        <v>30443</v>
      </c>
      <c r="AB82">
        <v>0</v>
      </c>
      <c r="AD82" s="39" t="s">
        <v>30041</v>
      </c>
      <c r="AE82">
        <v>1</v>
      </c>
      <c r="AG82" s="39" t="s">
        <v>30042</v>
      </c>
      <c r="AH82">
        <v>1</v>
      </c>
      <c r="AJ82" s="39" t="s">
        <v>30043</v>
      </c>
      <c r="AK82">
        <v>0</v>
      </c>
      <c r="AM82" s="39" t="s">
        <v>30044</v>
      </c>
      <c r="AN82">
        <v>1</v>
      </c>
      <c r="AP82" s="39" t="s">
        <v>30045</v>
      </c>
      <c r="AQ82">
        <v>1</v>
      </c>
      <c r="AS82" s="39" t="s">
        <v>30046</v>
      </c>
      <c r="AT82">
        <v>1</v>
      </c>
      <c r="AV82" s="39" t="s">
        <v>30041</v>
      </c>
      <c r="AW82">
        <v>1</v>
      </c>
      <c r="AY82" s="39" t="s">
        <v>30042</v>
      </c>
      <c r="AZ82">
        <v>1</v>
      </c>
      <c r="BB82" s="39" t="s">
        <v>30043</v>
      </c>
      <c r="BC82">
        <v>1</v>
      </c>
      <c r="BE82" s="39" t="s">
        <v>30045</v>
      </c>
      <c r="BF82">
        <v>1</v>
      </c>
      <c r="BH82" s="39" t="s">
        <v>30044</v>
      </c>
      <c r="BI82">
        <v>0</v>
      </c>
      <c r="BK82" s="39" t="s">
        <v>30046</v>
      </c>
      <c r="BL82">
        <v>1</v>
      </c>
      <c r="BN82" s="39" t="s">
        <v>30444</v>
      </c>
      <c r="BO82">
        <v>0</v>
      </c>
      <c r="BQ82" s="39" t="s">
        <v>30445</v>
      </c>
      <c r="BR82">
        <v>0</v>
      </c>
    </row>
    <row r="83" spans="1:70" x14ac:dyDescent="0.3">
      <c r="A83">
        <v>82</v>
      </c>
      <c r="B83" s="1">
        <v>45842.377395833333</v>
      </c>
      <c r="C83" s="1">
        <v>45842.390810185185</v>
      </c>
      <c r="D83" s="39" t="s">
        <v>2544</v>
      </c>
      <c r="E83" s="39" t="s">
        <v>2545</v>
      </c>
      <c r="F83">
        <v>9</v>
      </c>
      <c r="I83" s="39" t="s">
        <v>2545</v>
      </c>
      <c r="J83">
        <v>0</v>
      </c>
      <c r="L83">
        <v>9</v>
      </c>
      <c r="M83">
        <v>0</v>
      </c>
      <c r="O83">
        <v>29</v>
      </c>
      <c r="P83">
        <v>0</v>
      </c>
      <c r="R83" s="39" t="s">
        <v>30446</v>
      </c>
      <c r="S83">
        <v>0</v>
      </c>
      <c r="U83" s="39" t="s">
        <v>30447</v>
      </c>
      <c r="V83">
        <v>0</v>
      </c>
      <c r="X83" s="39" t="s">
        <v>30448</v>
      </c>
      <c r="Y83">
        <v>0</v>
      </c>
      <c r="AA83" s="39" t="s">
        <v>30449</v>
      </c>
      <c r="AB83">
        <v>0</v>
      </c>
      <c r="AD83" s="39" t="s">
        <v>30041</v>
      </c>
      <c r="AE83">
        <v>1</v>
      </c>
      <c r="AG83" s="39" t="s">
        <v>30042</v>
      </c>
      <c r="AH83">
        <v>1</v>
      </c>
      <c r="AJ83" s="39" t="s">
        <v>30043</v>
      </c>
      <c r="AK83">
        <v>0</v>
      </c>
      <c r="AM83" s="39" t="s">
        <v>30047</v>
      </c>
      <c r="AN83">
        <v>0</v>
      </c>
      <c r="AP83" s="39" t="s">
        <v>30045</v>
      </c>
      <c r="AQ83">
        <v>1</v>
      </c>
      <c r="AS83" s="39" t="s">
        <v>30044</v>
      </c>
      <c r="AT83">
        <v>0</v>
      </c>
      <c r="AV83" s="39" t="s">
        <v>30041</v>
      </c>
      <c r="AW83">
        <v>1</v>
      </c>
      <c r="AY83" s="39" t="s">
        <v>30042</v>
      </c>
      <c r="AZ83">
        <v>1</v>
      </c>
      <c r="BB83" s="39" t="s">
        <v>30043</v>
      </c>
      <c r="BC83">
        <v>1</v>
      </c>
      <c r="BE83" s="39" t="s">
        <v>30045</v>
      </c>
      <c r="BF83">
        <v>1</v>
      </c>
      <c r="BH83" s="39" t="s">
        <v>30047</v>
      </c>
      <c r="BI83">
        <v>1</v>
      </c>
      <c r="BK83" s="39" t="s">
        <v>30046</v>
      </c>
      <c r="BL83">
        <v>1</v>
      </c>
      <c r="BN83" s="39" t="s">
        <v>30450</v>
      </c>
      <c r="BO83">
        <v>0</v>
      </c>
      <c r="BQ83" s="39" t="s">
        <v>30451</v>
      </c>
      <c r="BR83">
        <v>0</v>
      </c>
    </row>
    <row r="84" spans="1:70" x14ac:dyDescent="0.3">
      <c r="A84">
        <v>83</v>
      </c>
      <c r="B84" s="1">
        <v>45842.579108796293</v>
      </c>
      <c r="C84" s="1">
        <v>45842.582465277781</v>
      </c>
      <c r="D84" s="39" t="s">
        <v>2393</v>
      </c>
      <c r="E84" s="39" t="s">
        <v>2394</v>
      </c>
      <c r="F84">
        <v>2</v>
      </c>
      <c r="I84" s="39" t="s">
        <v>2394</v>
      </c>
      <c r="J84">
        <v>0</v>
      </c>
      <c r="L84">
        <v>12</v>
      </c>
      <c r="M84">
        <v>0</v>
      </c>
      <c r="O84">
        <v>29</v>
      </c>
      <c r="P84">
        <v>0</v>
      </c>
      <c r="R84" s="39" t="s">
        <v>30452</v>
      </c>
      <c r="S84">
        <v>0</v>
      </c>
      <c r="U84" s="39" t="s">
        <v>30453</v>
      </c>
      <c r="V84">
        <v>0</v>
      </c>
      <c r="X84" s="39" t="s">
        <v>30454</v>
      </c>
      <c r="Y84">
        <v>0</v>
      </c>
      <c r="AA84" s="39" t="s">
        <v>30455</v>
      </c>
      <c r="AB84">
        <v>0</v>
      </c>
      <c r="AD84" s="39" t="s">
        <v>30044</v>
      </c>
      <c r="AE84">
        <v>0</v>
      </c>
      <c r="AG84" s="39" t="s">
        <v>30042</v>
      </c>
      <c r="AH84">
        <v>1</v>
      </c>
      <c r="AJ84" s="39" t="s">
        <v>30045</v>
      </c>
      <c r="AK84">
        <v>0</v>
      </c>
      <c r="AM84" s="39" t="s">
        <v>30042</v>
      </c>
      <c r="AN84">
        <v>0</v>
      </c>
      <c r="AP84" s="39" t="s">
        <v>30047</v>
      </c>
      <c r="AQ84">
        <v>0</v>
      </c>
      <c r="AS84" s="39" t="s">
        <v>30041</v>
      </c>
      <c r="AT84">
        <v>0</v>
      </c>
      <c r="AV84" s="39" t="s">
        <v>30045</v>
      </c>
      <c r="AW84">
        <v>0</v>
      </c>
      <c r="AY84" s="39" t="s">
        <v>30043</v>
      </c>
      <c r="AZ84">
        <v>0</v>
      </c>
      <c r="BB84" s="39" t="s">
        <v>30042</v>
      </c>
      <c r="BC84">
        <v>0</v>
      </c>
      <c r="BE84" s="39" t="s">
        <v>30044</v>
      </c>
      <c r="BF84">
        <v>0</v>
      </c>
      <c r="BH84" s="39" t="s">
        <v>30047</v>
      </c>
      <c r="BI84">
        <v>1</v>
      </c>
      <c r="BK84" s="39" t="s">
        <v>30043</v>
      </c>
      <c r="BL84">
        <v>0</v>
      </c>
      <c r="BN84" s="39" t="s">
        <v>30456</v>
      </c>
      <c r="BO84">
        <v>0</v>
      </c>
      <c r="BQ84" s="39" t="s">
        <v>30303</v>
      </c>
      <c r="BR84">
        <v>0</v>
      </c>
    </row>
    <row r="85" spans="1:70" x14ac:dyDescent="0.3">
      <c r="A85">
        <v>84</v>
      </c>
      <c r="B85" s="1">
        <v>45842.580717592595</v>
      </c>
      <c r="C85" s="1">
        <v>45842.582951388889</v>
      </c>
      <c r="D85" s="39" t="s">
        <v>6105</v>
      </c>
      <c r="E85" s="39" t="s">
        <v>6106</v>
      </c>
      <c r="F85">
        <v>2</v>
      </c>
      <c r="I85" s="39" t="s">
        <v>6107</v>
      </c>
      <c r="J85">
        <v>0</v>
      </c>
      <c r="L85">
        <v>12</v>
      </c>
      <c r="M85">
        <v>0</v>
      </c>
      <c r="O85">
        <v>9</v>
      </c>
      <c r="P85">
        <v>0</v>
      </c>
      <c r="R85" s="39" t="s">
        <v>30457</v>
      </c>
      <c r="S85">
        <v>0</v>
      </c>
      <c r="U85" s="39" t="s">
        <v>30458</v>
      </c>
      <c r="V85">
        <v>0</v>
      </c>
      <c r="X85" s="39" t="s">
        <v>30459</v>
      </c>
      <c r="Y85">
        <v>0</v>
      </c>
      <c r="AA85" s="39" t="s">
        <v>64</v>
      </c>
      <c r="AB85">
        <v>0</v>
      </c>
      <c r="AD85" s="39" t="s">
        <v>30047</v>
      </c>
      <c r="AE85">
        <v>0</v>
      </c>
      <c r="AG85" s="39" t="s">
        <v>30043</v>
      </c>
      <c r="AH85">
        <v>0</v>
      </c>
      <c r="AJ85" s="39" t="s">
        <v>30045</v>
      </c>
      <c r="AK85">
        <v>0</v>
      </c>
      <c r="AM85" s="39" t="s">
        <v>30046</v>
      </c>
      <c r="AN85">
        <v>0</v>
      </c>
      <c r="AP85" s="39" t="s">
        <v>30044</v>
      </c>
      <c r="AQ85">
        <v>0</v>
      </c>
      <c r="AS85" s="39" t="s">
        <v>30041</v>
      </c>
      <c r="AT85">
        <v>0</v>
      </c>
      <c r="AV85" s="39" t="s">
        <v>30041</v>
      </c>
      <c r="AW85">
        <v>1</v>
      </c>
      <c r="AY85" s="39" t="s">
        <v>30046</v>
      </c>
      <c r="AZ85">
        <v>0</v>
      </c>
      <c r="BB85" s="39" t="s">
        <v>30047</v>
      </c>
      <c r="BC85">
        <v>0</v>
      </c>
      <c r="BE85" s="39" t="s">
        <v>30045</v>
      </c>
      <c r="BF85">
        <v>1</v>
      </c>
      <c r="BH85" s="39" t="s">
        <v>30044</v>
      </c>
      <c r="BI85">
        <v>0</v>
      </c>
      <c r="BK85" s="39" t="s">
        <v>30043</v>
      </c>
      <c r="BL85">
        <v>0</v>
      </c>
      <c r="BN85" s="39" t="s">
        <v>30460</v>
      </c>
      <c r="BO85">
        <v>0</v>
      </c>
      <c r="BQ85" s="39" t="s">
        <v>30461</v>
      </c>
      <c r="BR85">
        <v>0</v>
      </c>
    </row>
    <row r="86" spans="1:70" x14ac:dyDescent="0.3">
      <c r="A86">
        <v>85</v>
      </c>
      <c r="B86" s="1">
        <v>45842.578715277778</v>
      </c>
      <c r="C86" s="1">
        <v>45842.585034722222</v>
      </c>
      <c r="D86" s="39" t="s">
        <v>4680</v>
      </c>
      <c r="E86" s="39" t="s">
        <v>4681</v>
      </c>
      <c r="F86">
        <v>10</v>
      </c>
      <c r="I86" s="39" t="s">
        <v>4681</v>
      </c>
      <c r="J86">
        <v>0</v>
      </c>
      <c r="L86">
        <v>12</v>
      </c>
      <c r="M86">
        <v>0</v>
      </c>
      <c r="O86">
        <v>12</v>
      </c>
      <c r="P86">
        <v>0</v>
      </c>
      <c r="R86" s="39" t="s">
        <v>30462</v>
      </c>
      <c r="S86">
        <v>0</v>
      </c>
      <c r="U86" s="39" t="s">
        <v>30463</v>
      </c>
      <c r="V86">
        <v>0</v>
      </c>
      <c r="X86" s="39" t="s">
        <v>30464</v>
      </c>
      <c r="Y86">
        <v>0</v>
      </c>
      <c r="AA86" s="39" t="s">
        <v>30465</v>
      </c>
      <c r="AB86">
        <v>0</v>
      </c>
      <c r="AD86" s="39" t="s">
        <v>30041</v>
      </c>
      <c r="AE86">
        <v>1</v>
      </c>
      <c r="AG86" s="39" t="s">
        <v>30042</v>
      </c>
      <c r="AH86">
        <v>1</v>
      </c>
      <c r="AJ86" s="39" t="s">
        <v>30043</v>
      </c>
      <c r="AK86">
        <v>0</v>
      </c>
      <c r="AM86" s="39" t="s">
        <v>30044</v>
      </c>
      <c r="AN86">
        <v>1</v>
      </c>
      <c r="AP86" s="39" t="s">
        <v>30045</v>
      </c>
      <c r="AQ86">
        <v>1</v>
      </c>
      <c r="AS86" s="39" t="s">
        <v>30046</v>
      </c>
      <c r="AT86">
        <v>1</v>
      </c>
      <c r="AV86" s="39" t="s">
        <v>30041</v>
      </c>
      <c r="AW86">
        <v>1</v>
      </c>
      <c r="AY86" s="39" t="s">
        <v>30042</v>
      </c>
      <c r="AZ86">
        <v>1</v>
      </c>
      <c r="BB86" s="39" t="s">
        <v>30043</v>
      </c>
      <c r="BC86">
        <v>1</v>
      </c>
      <c r="BE86" s="39" t="s">
        <v>30045</v>
      </c>
      <c r="BF86">
        <v>1</v>
      </c>
      <c r="BH86" s="39" t="s">
        <v>30044</v>
      </c>
      <c r="BI86">
        <v>0</v>
      </c>
      <c r="BK86" s="39" t="s">
        <v>30046</v>
      </c>
      <c r="BL86">
        <v>1</v>
      </c>
      <c r="BN86" s="39" t="s">
        <v>30466</v>
      </c>
      <c r="BO86">
        <v>0</v>
      </c>
      <c r="BQ86" s="39" t="s">
        <v>30467</v>
      </c>
      <c r="BR86">
        <v>0</v>
      </c>
    </row>
    <row r="87" spans="1:70" x14ac:dyDescent="0.3">
      <c r="A87">
        <v>86</v>
      </c>
      <c r="B87" s="1">
        <v>45842.579363425924</v>
      </c>
      <c r="C87" s="1">
        <v>45842.586446759262</v>
      </c>
      <c r="D87" s="39" t="s">
        <v>2433</v>
      </c>
      <c r="E87" s="39" t="s">
        <v>2434</v>
      </c>
      <c r="F87">
        <v>8</v>
      </c>
      <c r="I87" s="39" t="s">
        <v>2434</v>
      </c>
      <c r="J87">
        <v>0</v>
      </c>
      <c r="L87">
        <v>12</v>
      </c>
      <c r="M87">
        <v>0</v>
      </c>
      <c r="O87">
        <v>17</v>
      </c>
      <c r="P87">
        <v>0</v>
      </c>
      <c r="R87" s="39" t="s">
        <v>30468</v>
      </c>
      <c r="S87">
        <v>0</v>
      </c>
      <c r="U87" s="39" t="s">
        <v>30469</v>
      </c>
      <c r="V87">
        <v>0</v>
      </c>
      <c r="X87" s="39" t="s">
        <v>30470</v>
      </c>
      <c r="Y87">
        <v>0</v>
      </c>
      <c r="AA87" s="39" t="s">
        <v>30471</v>
      </c>
      <c r="AB87">
        <v>0</v>
      </c>
      <c r="AD87" s="39" t="s">
        <v>30041</v>
      </c>
      <c r="AE87">
        <v>1</v>
      </c>
      <c r="AG87" s="39" t="s">
        <v>30042</v>
      </c>
      <c r="AH87">
        <v>1</v>
      </c>
      <c r="AJ87" s="39" t="s">
        <v>30043</v>
      </c>
      <c r="AK87">
        <v>0</v>
      </c>
      <c r="AM87" s="39" t="s">
        <v>30047</v>
      </c>
      <c r="AN87">
        <v>0</v>
      </c>
      <c r="AP87" s="39" t="s">
        <v>30045</v>
      </c>
      <c r="AQ87">
        <v>1</v>
      </c>
      <c r="AS87" s="39" t="s">
        <v>30046</v>
      </c>
      <c r="AT87">
        <v>1</v>
      </c>
      <c r="AV87" s="39" t="s">
        <v>30041</v>
      </c>
      <c r="AW87">
        <v>1</v>
      </c>
      <c r="AY87" s="39" t="s">
        <v>30042</v>
      </c>
      <c r="AZ87">
        <v>1</v>
      </c>
      <c r="BB87" s="39" t="s">
        <v>30043</v>
      </c>
      <c r="BC87">
        <v>1</v>
      </c>
      <c r="BE87" s="39" t="s">
        <v>30045</v>
      </c>
      <c r="BF87">
        <v>1</v>
      </c>
      <c r="BH87" s="39" t="s">
        <v>30044</v>
      </c>
      <c r="BI87">
        <v>0</v>
      </c>
      <c r="BK87" s="39" t="s">
        <v>30047</v>
      </c>
      <c r="BL87">
        <v>0</v>
      </c>
      <c r="BN87" s="39" t="s">
        <v>30472</v>
      </c>
      <c r="BO87">
        <v>0</v>
      </c>
      <c r="BQ87" s="39" t="s">
        <v>30473</v>
      </c>
      <c r="BR87">
        <v>0</v>
      </c>
    </row>
    <row r="88" spans="1:70" x14ac:dyDescent="0.3">
      <c r="A88">
        <v>87</v>
      </c>
      <c r="B88" s="1">
        <v>45842.578356481485</v>
      </c>
      <c r="C88" s="1">
        <v>45842.586608796293</v>
      </c>
      <c r="D88" s="39" t="s">
        <v>2359</v>
      </c>
      <c r="E88" s="39" t="s">
        <v>2360</v>
      </c>
      <c r="F88">
        <v>8</v>
      </c>
      <c r="I88" s="39" t="s">
        <v>30474</v>
      </c>
      <c r="J88">
        <v>0</v>
      </c>
      <c r="L88">
        <v>12</v>
      </c>
      <c r="M88">
        <v>0</v>
      </c>
      <c r="O88">
        <v>39</v>
      </c>
      <c r="P88">
        <v>0</v>
      </c>
      <c r="R88" s="39" t="s">
        <v>30475</v>
      </c>
      <c r="S88">
        <v>0</v>
      </c>
      <c r="U88" s="39" t="s">
        <v>30476</v>
      </c>
      <c r="V88">
        <v>0</v>
      </c>
      <c r="X88" s="39" t="s">
        <v>30477</v>
      </c>
      <c r="Y88">
        <v>0</v>
      </c>
      <c r="AA88" s="39" t="s">
        <v>30478</v>
      </c>
      <c r="AB88">
        <v>0</v>
      </c>
      <c r="AD88" s="39" t="s">
        <v>30041</v>
      </c>
      <c r="AE88">
        <v>1</v>
      </c>
      <c r="AG88" s="39" t="s">
        <v>30042</v>
      </c>
      <c r="AH88">
        <v>1</v>
      </c>
      <c r="AJ88" s="39" t="s">
        <v>30043</v>
      </c>
      <c r="AK88">
        <v>0</v>
      </c>
      <c r="AM88" s="39" t="s">
        <v>30047</v>
      </c>
      <c r="AN88">
        <v>0</v>
      </c>
      <c r="AP88" s="39" t="s">
        <v>30045</v>
      </c>
      <c r="AQ88">
        <v>1</v>
      </c>
      <c r="AS88" s="39" t="s">
        <v>30046</v>
      </c>
      <c r="AT88">
        <v>1</v>
      </c>
      <c r="AV88" s="39" t="s">
        <v>30041</v>
      </c>
      <c r="AW88">
        <v>1</v>
      </c>
      <c r="AY88" s="39" t="s">
        <v>30042</v>
      </c>
      <c r="AZ88">
        <v>1</v>
      </c>
      <c r="BB88" s="39" t="s">
        <v>30043</v>
      </c>
      <c r="BC88">
        <v>1</v>
      </c>
      <c r="BE88" s="39" t="s">
        <v>30045</v>
      </c>
      <c r="BF88">
        <v>1</v>
      </c>
      <c r="BH88" s="39" t="s">
        <v>30044</v>
      </c>
      <c r="BI88">
        <v>0</v>
      </c>
      <c r="BK88" s="39" t="s">
        <v>30047</v>
      </c>
      <c r="BL88">
        <v>0</v>
      </c>
      <c r="BN88" s="39" t="s">
        <v>30479</v>
      </c>
      <c r="BO88">
        <v>0</v>
      </c>
      <c r="BQ88" s="39" t="s">
        <v>30480</v>
      </c>
      <c r="BR88">
        <v>0</v>
      </c>
    </row>
    <row r="89" spans="1:70" x14ac:dyDescent="0.3">
      <c r="A89">
        <v>88</v>
      </c>
      <c r="B89" s="1">
        <v>45842.578113425923</v>
      </c>
      <c r="C89" s="1">
        <v>45842.58662037037</v>
      </c>
      <c r="D89" s="39" t="s">
        <v>2330</v>
      </c>
      <c r="E89" s="39" t="s">
        <v>2331</v>
      </c>
      <c r="F89">
        <v>10</v>
      </c>
      <c r="I89" s="39" t="s">
        <v>2331</v>
      </c>
      <c r="J89">
        <v>0</v>
      </c>
      <c r="L89">
        <v>12</v>
      </c>
      <c r="M89">
        <v>0</v>
      </c>
      <c r="O89">
        <v>36</v>
      </c>
      <c r="P89">
        <v>0</v>
      </c>
      <c r="R89" s="39" t="s">
        <v>30481</v>
      </c>
      <c r="S89">
        <v>0</v>
      </c>
      <c r="U89" s="39" t="s">
        <v>30482</v>
      </c>
      <c r="V89">
        <v>0</v>
      </c>
      <c r="X89" s="39" t="s">
        <v>30483</v>
      </c>
      <c r="Y89">
        <v>0</v>
      </c>
      <c r="AA89" s="39" t="s">
        <v>30484</v>
      </c>
      <c r="AB89">
        <v>0</v>
      </c>
      <c r="AD89" s="39" t="s">
        <v>30041</v>
      </c>
      <c r="AE89">
        <v>1</v>
      </c>
      <c r="AG89" s="39" t="s">
        <v>30042</v>
      </c>
      <c r="AH89">
        <v>1</v>
      </c>
      <c r="AJ89" s="39" t="s">
        <v>30043</v>
      </c>
      <c r="AK89">
        <v>0</v>
      </c>
      <c r="AM89" s="39" t="s">
        <v>30044</v>
      </c>
      <c r="AN89">
        <v>1</v>
      </c>
      <c r="AP89" s="39" t="s">
        <v>30045</v>
      </c>
      <c r="AQ89">
        <v>1</v>
      </c>
      <c r="AS89" s="39" t="s">
        <v>30046</v>
      </c>
      <c r="AT89">
        <v>1</v>
      </c>
      <c r="AV89" s="39" t="s">
        <v>30041</v>
      </c>
      <c r="AW89">
        <v>1</v>
      </c>
      <c r="AY89" s="39" t="s">
        <v>30042</v>
      </c>
      <c r="AZ89">
        <v>1</v>
      </c>
      <c r="BB89" s="39" t="s">
        <v>30043</v>
      </c>
      <c r="BC89">
        <v>1</v>
      </c>
      <c r="BE89" s="39" t="s">
        <v>30044</v>
      </c>
      <c r="BF89">
        <v>0</v>
      </c>
      <c r="BH89" s="39" t="s">
        <v>30047</v>
      </c>
      <c r="BI89">
        <v>1</v>
      </c>
      <c r="BK89" s="39" t="s">
        <v>30046</v>
      </c>
      <c r="BL89">
        <v>1</v>
      </c>
      <c r="BN89" s="39" t="s">
        <v>30485</v>
      </c>
      <c r="BO89">
        <v>0</v>
      </c>
      <c r="BQ89" s="39" t="s">
        <v>30486</v>
      </c>
      <c r="BR89">
        <v>0</v>
      </c>
    </row>
    <row r="90" spans="1:70" x14ac:dyDescent="0.3">
      <c r="A90">
        <v>89</v>
      </c>
      <c r="B90" s="1">
        <v>45842.580208333333</v>
      </c>
      <c r="C90" s="1">
        <v>45842.587210648147</v>
      </c>
      <c r="D90" s="39" t="s">
        <v>2402</v>
      </c>
      <c r="E90" s="39" t="s">
        <v>2403</v>
      </c>
      <c r="F90">
        <v>9</v>
      </c>
      <c r="I90" s="39" t="s">
        <v>2404</v>
      </c>
      <c r="J90">
        <v>0</v>
      </c>
      <c r="L90">
        <v>12</v>
      </c>
      <c r="M90">
        <v>0</v>
      </c>
      <c r="O90">
        <v>23</v>
      </c>
      <c r="P90">
        <v>0</v>
      </c>
      <c r="R90" s="39" t="s">
        <v>30487</v>
      </c>
      <c r="S90">
        <v>0</v>
      </c>
      <c r="U90" s="39" t="s">
        <v>30488</v>
      </c>
      <c r="V90">
        <v>0</v>
      </c>
      <c r="X90" s="39" t="s">
        <v>30489</v>
      </c>
      <c r="Y90">
        <v>0</v>
      </c>
      <c r="AA90" s="39" t="s">
        <v>30490</v>
      </c>
      <c r="AB90">
        <v>0</v>
      </c>
      <c r="AD90" s="39" t="s">
        <v>30041</v>
      </c>
      <c r="AE90">
        <v>1</v>
      </c>
      <c r="AG90" s="39" t="s">
        <v>30042</v>
      </c>
      <c r="AH90">
        <v>1</v>
      </c>
      <c r="AJ90" s="39" t="s">
        <v>30043</v>
      </c>
      <c r="AK90">
        <v>0</v>
      </c>
      <c r="AM90" s="39" t="s">
        <v>30047</v>
      </c>
      <c r="AN90">
        <v>0</v>
      </c>
      <c r="AP90" s="39" t="s">
        <v>30045</v>
      </c>
      <c r="AQ90">
        <v>1</v>
      </c>
      <c r="AS90" s="39" t="s">
        <v>30046</v>
      </c>
      <c r="AT90">
        <v>1</v>
      </c>
      <c r="AV90" s="39" t="s">
        <v>30041</v>
      </c>
      <c r="AW90">
        <v>1</v>
      </c>
      <c r="AY90" s="39" t="s">
        <v>30042</v>
      </c>
      <c r="AZ90">
        <v>1</v>
      </c>
      <c r="BB90" s="39" t="s">
        <v>30043</v>
      </c>
      <c r="BC90">
        <v>1</v>
      </c>
      <c r="BE90" s="39" t="s">
        <v>30044</v>
      </c>
      <c r="BF90">
        <v>0</v>
      </c>
      <c r="BH90" s="39" t="s">
        <v>30047</v>
      </c>
      <c r="BI90">
        <v>1</v>
      </c>
      <c r="BK90" s="39" t="s">
        <v>30046</v>
      </c>
      <c r="BL90">
        <v>1</v>
      </c>
      <c r="BN90" s="39" t="s">
        <v>30491</v>
      </c>
      <c r="BO90">
        <v>0</v>
      </c>
      <c r="BQ90" s="39" t="s">
        <v>30492</v>
      </c>
      <c r="BR90">
        <v>0</v>
      </c>
    </row>
    <row r="91" spans="1:70" x14ac:dyDescent="0.3">
      <c r="A91">
        <v>90</v>
      </c>
      <c r="B91" s="1">
        <v>45842.580347222225</v>
      </c>
      <c r="C91" s="1">
        <v>45842.588518518518</v>
      </c>
      <c r="D91" s="39" t="s">
        <v>6033</v>
      </c>
      <c r="E91" s="39" t="s">
        <v>6034</v>
      </c>
      <c r="F91">
        <v>10</v>
      </c>
      <c r="I91" s="39" t="s">
        <v>30493</v>
      </c>
      <c r="J91">
        <v>0</v>
      </c>
      <c r="L91">
        <v>12</v>
      </c>
      <c r="M91">
        <v>0</v>
      </c>
      <c r="O91">
        <v>13</v>
      </c>
      <c r="P91">
        <v>0</v>
      </c>
      <c r="R91" s="39" t="s">
        <v>30494</v>
      </c>
      <c r="S91">
        <v>0</v>
      </c>
      <c r="U91" s="39" t="s">
        <v>30272</v>
      </c>
      <c r="V91">
        <v>0</v>
      </c>
      <c r="X91" s="39" t="s">
        <v>30495</v>
      </c>
      <c r="Y91">
        <v>0</v>
      </c>
      <c r="AA91" s="39" t="s">
        <v>30443</v>
      </c>
      <c r="AB91">
        <v>0</v>
      </c>
      <c r="AD91" s="39" t="s">
        <v>30041</v>
      </c>
      <c r="AE91">
        <v>1</v>
      </c>
      <c r="AG91" s="39" t="s">
        <v>30042</v>
      </c>
      <c r="AH91">
        <v>1</v>
      </c>
      <c r="AJ91" s="39" t="s">
        <v>30043</v>
      </c>
      <c r="AK91">
        <v>0</v>
      </c>
      <c r="AM91" s="39" t="s">
        <v>30044</v>
      </c>
      <c r="AN91">
        <v>1</v>
      </c>
      <c r="AP91" s="39" t="s">
        <v>30045</v>
      </c>
      <c r="AQ91">
        <v>1</v>
      </c>
      <c r="AS91" s="39" t="s">
        <v>30046</v>
      </c>
      <c r="AT91">
        <v>1</v>
      </c>
      <c r="AV91" s="39" t="s">
        <v>30041</v>
      </c>
      <c r="AW91">
        <v>1</v>
      </c>
      <c r="AY91" s="39" t="s">
        <v>30042</v>
      </c>
      <c r="AZ91">
        <v>1</v>
      </c>
      <c r="BB91" s="39" t="s">
        <v>30043</v>
      </c>
      <c r="BC91">
        <v>1</v>
      </c>
      <c r="BE91" s="39" t="s">
        <v>30044</v>
      </c>
      <c r="BF91">
        <v>0</v>
      </c>
      <c r="BH91" s="39" t="s">
        <v>30047</v>
      </c>
      <c r="BI91">
        <v>1</v>
      </c>
      <c r="BK91" s="39" t="s">
        <v>30046</v>
      </c>
      <c r="BL91">
        <v>1</v>
      </c>
      <c r="BN91" s="39" t="s">
        <v>30496</v>
      </c>
      <c r="BO91">
        <v>0</v>
      </c>
      <c r="BQ91" s="39" t="s">
        <v>30497</v>
      </c>
      <c r="BR91">
        <v>0</v>
      </c>
    </row>
    <row r="92" spans="1:70" x14ac:dyDescent="0.3">
      <c r="A92">
        <v>91</v>
      </c>
      <c r="B92" s="1">
        <v>45842.578136574077</v>
      </c>
      <c r="C92" s="1">
        <v>45842.589247685188</v>
      </c>
      <c r="D92" s="39" t="s">
        <v>2342</v>
      </c>
      <c r="E92" s="39" t="s">
        <v>2343</v>
      </c>
      <c r="F92">
        <v>9</v>
      </c>
      <c r="I92" s="39" t="s">
        <v>2343</v>
      </c>
      <c r="J92">
        <v>0</v>
      </c>
      <c r="L92">
        <v>12</v>
      </c>
      <c r="M92">
        <v>0</v>
      </c>
      <c r="O92">
        <v>25</v>
      </c>
      <c r="P92">
        <v>0</v>
      </c>
      <c r="R92" s="39" t="s">
        <v>30498</v>
      </c>
      <c r="S92">
        <v>0</v>
      </c>
      <c r="U92" s="39" t="s">
        <v>30499</v>
      </c>
      <c r="V92">
        <v>0</v>
      </c>
      <c r="X92" s="39" t="s">
        <v>30500</v>
      </c>
      <c r="Y92">
        <v>0</v>
      </c>
      <c r="AA92" s="39" t="s">
        <v>30443</v>
      </c>
      <c r="AB92">
        <v>0</v>
      </c>
      <c r="AD92" s="39" t="s">
        <v>30041</v>
      </c>
      <c r="AE92">
        <v>1</v>
      </c>
      <c r="AG92" s="39" t="s">
        <v>30042</v>
      </c>
      <c r="AH92">
        <v>1</v>
      </c>
      <c r="AJ92" s="39" t="s">
        <v>30043</v>
      </c>
      <c r="AK92">
        <v>0</v>
      </c>
      <c r="AM92" s="39" t="s">
        <v>30044</v>
      </c>
      <c r="AN92">
        <v>1</v>
      </c>
      <c r="AP92" s="39" t="s">
        <v>30045</v>
      </c>
      <c r="AQ92">
        <v>1</v>
      </c>
      <c r="AS92" s="39" t="s">
        <v>30046</v>
      </c>
      <c r="AT92">
        <v>1</v>
      </c>
      <c r="AV92" s="39" t="s">
        <v>30041</v>
      </c>
      <c r="AW92">
        <v>1</v>
      </c>
      <c r="AY92" s="39" t="s">
        <v>30042</v>
      </c>
      <c r="AZ92">
        <v>1</v>
      </c>
      <c r="BB92" s="39" t="s">
        <v>30043</v>
      </c>
      <c r="BC92">
        <v>1</v>
      </c>
      <c r="BE92" s="39" t="s">
        <v>30044</v>
      </c>
      <c r="BF92">
        <v>0</v>
      </c>
      <c r="BH92" s="39" t="s">
        <v>30045</v>
      </c>
      <c r="BI92">
        <v>0</v>
      </c>
      <c r="BK92" s="39" t="s">
        <v>30046</v>
      </c>
      <c r="BL92">
        <v>1</v>
      </c>
      <c r="BN92" s="39" t="s">
        <v>30501</v>
      </c>
      <c r="BO92">
        <v>0</v>
      </c>
      <c r="BQ92" s="39" t="s">
        <v>30323</v>
      </c>
      <c r="BR92">
        <v>0</v>
      </c>
    </row>
    <row r="93" spans="1:70" x14ac:dyDescent="0.3">
      <c r="A93">
        <v>92</v>
      </c>
      <c r="B93" s="1">
        <v>45842.578101851854</v>
      </c>
      <c r="C93" s="1">
        <v>45842.590520833335</v>
      </c>
      <c r="D93" s="39" t="s">
        <v>2616</v>
      </c>
      <c r="E93" s="39" t="s">
        <v>2617</v>
      </c>
      <c r="F93">
        <v>8</v>
      </c>
      <c r="I93" s="39" t="s">
        <v>6422</v>
      </c>
      <c r="J93">
        <v>0</v>
      </c>
      <c r="L93">
        <v>12</v>
      </c>
      <c r="M93">
        <v>0</v>
      </c>
      <c r="O93">
        <v>38</v>
      </c>
      <c r="P93">
        <v>0</v>
      </c>
      <c r="R93" s="39" t="s">
        <v>30502</v>
      </c>
      <c r="S93">
        <v>0</v>
      </c>
      <c r="U93" s="39" t="s">
        <v>30503</v>
      </c>
      <c r="V93">
        <v>0</v>
      </c>
      <c r="X93" s="39" t="s">
        <v>30504</v>
      </c>
      <c r="Y93">
        <v>0</v>
      </c>
      <c r="AA93" s="39" t="s">
        <v>30505</v>
      </c>
      <c r="AB93">
        <v>0</v>
      </c>
      <c r="AD93" s="39" t="s">
        <v>30045</v>
      </c>
      <c r="AE93">
        <v>0</v>
      </c>
      <c r="AG93" s="39" t="s">
        <v>30042</v>
      </c>
      <c r="AH93">
        <v>1</v>
      </c>
      <c r="AJ93" s="39" t="s">
        <v>30043</v>
      </c>
      <c r="AK93">
        <v>0</v>
      </c>
      <c r="AM93" s="39" t="s">
        <v>30044</v>
      </c>
      <c r="AN93">
        <v>1</v>
      </c>
      <c r="AP93" s="39" t="s">
        <v>30045</v>
      </c>
      <c r="AQ93">
        <v>1</v>
      </c>
      <c r="AS93" s="39" t="s">
        <v>30046</v>
      </c>
      <c r="AT93">
        <v>1</v>
      </c>
      <c r="AV93" s="39" t="s">
        <v>30041</v>
      </c>
      <c r="AW93">
        <v>1</v>
      </c>
      <c r="AY93" s="39" t="s">
        <v>30042</v>
      </c>
      <c r="AZ93">
        <v>1</v>
      </c>
      <c r="BB93" s="39" t="s">
        <v>30043</v>
      </c>
      <c r="BC93">
        <v>1</v>
      </c>
      <c r="BE93" s="39" t="s">
        <v>30045</v>
      </c>
      <c r="BF93">
        <v>1</v>
      </c>
      <c r="BH93" s="39" t="s">
        <v>30044</v>
      </c>
      <c r="BI93">
        <v>0</v>
      </c>
      <c r="BK93" s="39" t="s">
        <v>30047</v>
      </c>
      <c r="BL93">
        <v>0</v>
      </c>
      <c r="BN93" s="39" t="s">
        <v>30506</v>
      </c>
      <c r="BO93">
        <v>0</v>
      </c>
      <c r="BQ93" s="39" t="s">
        <v>30507</v>
      </c>
      <c r="BR93">
        <v>0</v>
      </c>
    </row>
    <row r="94" spans="1:70" x14ac:dyDescent="0.3">
      <c r="A94">
        <v>93</v>
      </c>
      <c r="B94" s="1">
        <v>45842.581655092596</v>
      </c>
      <c r="C94" s="1">
        <v>45842.591053240743</v>
      </c>
      <c r="D94" s="39" t="s">
        <v>2441</v>
      </c>
      <c r="E94" s="39" t="s">
        <v>2442</v>
      </c>
      <c r="F94">
        <v>8</v>
      </c>
      <c r="I94" s="39" t="s">
        <v>2442</v>
      </c>
      <c r="J94">
        <v>0</v>
      </c>
      <c r="L94">
        <v>12</v>
      </c>
      <c r="M94">
        <v>0</v>
      </c>
      <c r="O94">
        <v>16</v>
      </c>
      <c r="P94">
        <v>0</v>
      </c>
      <c r="R94" s="39" t="s">
        <v>30508</v>
      </c>
      <c r="S94">
        <v>0</v>
      </c>
      <c r="U94" s="39" t="s">
        <v>30503</v>
      </c>
      <c r="V94">
        <v>0</v>
      </c>
      <c r="X94" s="39" t="s">
        <v>30504</v>
      </c>
      <c r="Y94">
        <v>0</v>
      </c>
      <c r="AA94" s="39" t="s">
        <v>30509</v>
      </c>
      <c r="AB94">
        <v>0</v>
      </c>
      <c r="AD94" s="39" t="s">
        <v>30045</v>
      </c>
      <c r="AE94">
        <v>0</v>
      </c>
      <c r="AG94" s="39" t="s">
        <v>30042</v>
      </c>
      <c r="AH94">
        <v>1</v>
      </c>
      <c r="AJ94" s="39" t="s">
        <v>30043</v>
      </c>
      <c r="AK94">
        <v>0</v>
      </c>
      <c r="AM94" s="39" t="s">
        <v>30044</v>
      </c>
      <c r="AN94">
        <v>1</v>
      </c>
      <c r="AP94" s="39" t="s">
        <v>30045</v>
      </c>
      <c r="AQ94">
        <v>1</v>
      </c>
      <c r="AS94" s="39" t="s">
        <v>30046</v>
      </c>
      <c r="AT94">
        <v>1</v>
      </c>
      <c r="AV94" s="39" t="s">
        <v>30041</v>
      </c>
      <c r="AW94">
        <v>1</v>
      </c>
      <c r="AY94" s="39" t="s">
        <v>30042</v>
      </c>
      <c r="AZ94">
        <v>1</v>
      </c>
      <c r="BB94" s="39" t="s">
        <v>30043</v>
      </c>
      <c r="BC94">
        <v>1</v>
      </c>
      <c r="BE94" s="39" t="s">
        <v>30045</v>
      </c>
      <c r="BF94">
        <v>1</v>
      </c>
      <c r="BH94" s="39" t="s">
        <v>30044</v>
      </c>
      <c r="BI94">
        <v>0</v>
      </c>
      <c r="BK94" s="39" t="s">
        <v>30047</v>
      </c>
      <c r="BL94">
        <v>0</v>
      </c>
      <c r="BN94" s="39" t="s">
        <v>30510</v>
      </c>
      <c r="BO94">
        <v>0</v>
      </c>
      <c r="BQ94" s="39" t="s">
        <v>30511</v>
      </c>
      <c r="BR94">
        <v>0</v>
      </c>
    </row>
    <row r="95" spans="1:70" x14ac:dyDescent="0.3">
      <c r="A95">
        <v>94</v>
      </c>
      <c r="B95" s="1">
        <v>45842.578263888892</v>
      </c>
      <c r="C95" s="1">
        <v>45842.591377314813</v>
      </c>
      <c r="D95" s="39" t="s">
        <v>2517</v>
      </c>
      <c r="E95" s="39" t="s">
        <v>2518</v>
      </c>
      <c r="F95">
        <v>11</v>
      </c>
      <c r="I95" s="39" t="s">
        <v>30512</v>
      </c>
      <c r="J95">
        <v>0</v>
      </c>
      <c r="L95">
        <v>12</v>
      </c>
      <c r="M95">
        <v>0</v>
      </c>
      <c r="O95">
        <v>8</v>
      </c>
      <c r="P95">
        <v>0</v>
      </c>
      <c r="R95" s="39" t="s">
        <v>30513</v>
      </c>
      <c r="S95">
        <v>0</v>
      </c>
      <c r="U95" s="39" t="s">
        <v>30514</v>
      </c>
      <c r="V95">
        <v>0</v>
      </c>
      <c r="X95" s="39" t="s">
        <v>30515</v>
      </c>
      <c r="Y95">
        <v>0</v>
      </c>
      <c r="AA95" s="39" t="s">
        <v>30516</v>
      </c>
      <c r="AB95">
        <v>0</v>
      </c>
      <c r="AD95" s="39" t="s">
        <v>30041</v>
      </c>
      <c r="AE95">
        <v>1</v>
      </c>
      <c r="AG95" s="39" t="s">
        <v>30042</v>
      </c>
      <c r="AH95">
        <v>1</v>
      </c>
      <c r="AJ95" s="39" t="s">
        <v>30043</v>
      </c>
      <c r="AK95">
        <v>0</v>
      </c>
      <c r="AM95" s="39" t="s">
        <v>30044</v>
      </c>
      <c r="AN95">
        <v>1</v>
      </c>
      <c r="AP95" s="39" t="s">
        <v>30045</v>
      </c>
      <c r="AQ95">
        <v>1</v>
      </c>
      <c r="AS95" s="39" t="s">
        <v>30046</v>
      </c>
      <c r="AT95">
        <v>1</v>
      </c>
      <c r="AV95" s="39" t="s">
        <v>30041</v>
      </c>
      <c r="AW95">
        <v>1</v>
      </c>
      <c r="AY95" s="39" t="s">
        <v>30042</v>
      </c>
      <c r="AZ95">
        <v>1</v>
      </c>
      <c r="BB95" s="39" t="s">
        <v>30043</v>
      </c>
      <c r="BC95">
        <v>1</v>
      </c>
      <c r="BE95" s="39" t="s">
        <v>30045</v>
      </c>
      <c r="BF95">
        <v>1</v>
      </c>
      <c r="BH95" s="39" t="s">
        <v>30047</v>
      </c>
      <c r="BI95">
        <v>1</v>
      </c>
      <c r="BK95" s="39" t="s">
        <v>30046</v>
      </c>
      <c r="BL95">
        <v>1</v>
      </c>
      <c r="BN95" s="39" t="s">
        <v>30517</v>
      </c>
      <c r="BO95">
        <v>0</v>
      </c>
      <c r="BQ95" s="39" t="s">
        <v>30518</v>
      </c>
      <c r="BR95">
        <v>0</v>
      </c>
    </row>
    <row r="96" spans="1:70" x14ac:dyDescent="0.3">
      <c r="A96">
        <v>95</v>
      </c>
      <c r="B96" s="1">
        <v>45842.57916666667</v>
      </c>
      <c r="C96" s="1">
        <v>45842.591481481482</v>
      </c>
      <c r="D96" s="39" t="s">
        <v>2417</v>
      </c>
      <c r="E96" s="39" t="s">
        <v>2418</v>
      </c>
      <c r="F96">
        <v>8</v>
      </c>
      <c r="I96" s="39" t="s">
        <v>2418</v>
      </c>
      <c r="J96">
        <v>0</v>
      </c>
      <c r="L96">
        <v>12</v>
      </c>
      <c r="M96">
        <v>0</v>
      </c>
      <c r="O96">
        <v>22</v>
      </c>
      <c r="P96">
        <v>0</v>
      </c>
      <c r="R96" s="39" t="s">
        <v>30519</v>
      </c>
      <c r="S96">
        <v>0</v>
      </c>
      <c r="U96" s="39" t="s">
        <v>30272</v>
      </c>
      <c r="V96">
        <v>0</v>
      </c>
      <c r="X96" s="39" t="s">
        <v>30520</v>
      </c>
      <c r="Y96">
        <v>0</v>
      </c>
      <c r="AA96" s="39" t="s">
        <v>30250</v>
      </c>
      <c r="AB96">
        <v>0</v>
      </c>
      <c r="AD96" s="39" t="s">
        <v>30045</v>
      </c>
      <c r="AE96">
        <v>0</v>
      </c>
      <c r="AG96" s="39" t="s">
        <v>30042</v>
      </c>
      <c r="AH96">
        <v>1</v>
      </c>
      <c r="AJ96" s="39" t="s">
        <v>30043</v>
      </c>
      <c r="AK96">
        <v>0</v>
      </c>
      <c r="AM96" s="39" t="s">
        <v>30044</v>
      </c>
      <c r="AN96">
        <v>1</v>
      </c>
      <c r="AP96" s="39" t="s">
        <v>30045</v>
      </c>
      <c r="AQ96">
        <v>1</v>
      </c>
      <c r="AS96" s="39" t="s">
        <v>30046</v>
      </c>
      <c r="AT96">
        <v>1</v>
      </c>
      <c r="AV96" s="39" t="s">
        <v>30041</v>
      </c>
      <c r="AW96">
        <v>1</v>
      </c>
      <c r="AY96" s="39" t="s">
        <v>30042</v>
      </c>
      <c r="AZ96">
        <v>1</v>
      </c>
      <c r="BB96" s="39" t="s">
        <v>30043</v>
      </c>
      <c r="BC96">
        <v>1</v>
      </c>
      <c r="BE96" s="39" t="s">
        <v>30045</v>
      </c>
      <c r="BF96">
        <v>1</v>
      </c>
      <c r="BH96" s="39" t="s">
        <v>30044</v>
      </c>
      <c r="BI96">
        <v>0</v>
      </c>
      <c r="BK96" s="39" t="s">
        <v>30047</v>
      </c>
      <c r="BL96">
        <v>0</v>
      </c>
      <c r="BN96" s="39" t="s">
        <v>30456</v>
      </c>
      <c r="BO96">
        <v>0</v>
      </c>
      <c r="BQ96" s="39" t="s">
        <v>30323</v>
      </c>
      <c r="BR96">
        <v>0</v>
      </c>
    </row>
    <row r="97" spans="1:70" x14ac:dyDescent="0.3">
      <c r="A97">
        <v>96</v>
      </c>
      <c r="B97" s="1">
        <v>45842.591840277775</v>
      </c>
      <c r="C97" s="1">
        <v>45842.591898148145</v>
      </c>
      <c r="D97" s="39" t="s">
        <v>2607</v>
      </c>
      <c r="E97" s="39" t="s">
        <v>2608</v>
      </c>
      <c r="F97">
        <v>9</v>
      </c>
      <c r="I97" s="39" t="s">
        <v>2608</v>
      </c>
      <c r="J97">
        <v>0</v>
      </c>
      <c r="L97">
        <v>12</v>
      </c>
      <c r="M97">
        <v>0</v>
      </c>
      <c r="O97">
        <v>28</v>
      </c>
      <c r="P97">
        <v>0</v>
      </c>
      <c r="R97" s="39" t="s">
        <v>30521</v>
      </c>
      <c r="S97">
        <v>0</v>
      </c>
      <c r="U97" s="39" t="s">
        <v>30522</v>
      </c>
      <c r="V97">
        <v>0</v>
      </c>
      <c r="X97" s="39" t="s">
        <v>30523</v>
      </c>
      <c r="Y97">
        <v>0</v>
      </c>
      <c r="AA97" s="39" t="s">
        <v>30524</v>
      </c>
      <c r="AB97">
        <v>0</v>
      </c>
      <c r="AD97" s="39" t="s">
        <v>30041</v>
      </c>
      <c r="AE97">
        <v>1</v>
      </c>
      <c r="AG97" s="39" t="s">
        <v>30042</v>
      </c>
      <c r="AH97">
        <v>1</v>
      </c>
      <c r="AJ97" s="39" t="s">
        <v>30043</v>
      </c>
      <c r="AK97">
        <v>0</v>
      </c>
      <c r="AM97" s="39" t="s">
        <v>30044</v>
      </c>
      <c r="AN97">
        <v>1</v>
      </c>
      <c r="AP97" s="39" t="s">
        <v>30045</v>
      </c>
      <c r="AQ97">
        <v>1</v>
      </c>
      <c r="AS97" s="39" t="s">
        <v>30046</v>
      </c>
      <c r="AT97">
        <v>1</v>
      </c>
      <c r="AV97" s="39" t="s">
        <v>30041</v>
      </c>
      <c r="AW97">
        <v>1</v>
      </c>
      <c r="AY97" s="39" t="s">
        <v>30042</v>
      </c>
      <c r="AZ97">
        <v>1</v>
      </c>
      <c r="BB97" s="39" t="s">
        <v>30043</v>
      </c>
      <c r="BC97">
        <v>1</v>
      </c>
      <c r="BE97" s="39" t="s">
        <v>30045</v>
      </c>
      <c r="BF97">
        <v>1</v>
      </c>
      <c r="BH97" s="39" t="s">
        <v>30044</v>
      </c>
      <c r="BI97">
        <v>0</v>
      </c>
      <c r="BK97" s="39" t="s">
        <v>30047</v>
      </c>
      <c r="BL97">
        <v>0</v>
      </c>
      <c r="BN97" s="39" t="s">
        <v>30525</v>
      </c>
      <c r="BO97">
        <v>0</v>
      </c>
      <c r="BQ97" s="39" t="s">
        <v>30526</v>
      </c>
      <c r="BR97">
        <v>0</v>
      </c>
    </row>
    <row r="98" spans="1:70" x14ac:dyDescent="0.3">
      <c r="A98">
        <v>97</v>
      </c>
      <c r="B98" s="1">
        <v>45842.591990740744</v>
      </c>
      <c r="C98" s="1">
        <v>45842.592013888891</v>
      </c>
      <c r="D98" s="39" t="s">
        <v>2448</v>
      </c>
      <c r="E98" s="39" t="s">
        <v>2449</v>
      </c>
      <c r="F98">
        <v>9</v>
      </c>
      <c r="I98" s="39" t="s">
        <v>2450</v>
      </c>
      <c r="J98">
        <v>0</v>
      </c>
      <c r="L98">
        <v>12</v>
      </c>
      <c r="M98">
        <v>0</v>
      </c>
      <c r="O98">
        <v>15</v>
      </c>
      <c r="P98">
        <v>0</v>
      </c>
      <c r="R98" s="39" t="s">
        <v>30527</v>
      </c>
      <c r="S98">
        <v>0</v>
      </c>
      <c r="U98" s="39" t="s">
        <v>30528</v>
      </c>
      <c r="V98">
        <v>0</v>
      </c>
      <c r="X98" s="39" t="s">
        <v>30523</v>
      </c>
      <c r="Y98">
        <v>0</v>
      </c>
      <c r="AA98" s="39" t="s">
        <v>30529</v>
      </c>
      <c r="AB98">
        <v>0</v>
      </c>
      <c r="AD98" s="39" t="s">
        <v>30041</v>
      </c>
      <c r="AE98">
        <v>1</v>
      </c>
      <c r="AG98" s="39" t="s">
        <v>30043</v>
      </c>
      <c r="AH98">
        <v>0</v>
      </c>
      <c r="AJ98" s="39" t="s">
        <v>30042</v>
      </c>
      <c r="AK98">
        <v>1</v>
      </c>
      <c r="AM98" s="39" t="s">
        <v>30044</v>
      </c>
      <c r="AN98">
        <v>1</v>
      </c>
      <c r="AP98" s="39" t="s">
        <v>30045</v>
      </c>
      <c r="AQ98">
        <v>1</v>
      </c>
      <c r="AS98" s="39" t="s">
        <v>30046</v>
      </c>
      <c r="AT98">
        <v>1</v>
      </c>
      <c r="AV98" s="39" t="s">
        <v>30041</v>
      </c>
      <c r="AW98">
        <v>1</v>
      </c>
      <c r="AY98" s="39" t="s">
        <v>30042</v>
      </c>
      <c r="AZ98">
        <v>1</v>
      </c>
      <c r="BB98" s="39" t="s">
        <v>30043</v>
      </c>
      <c r="BC98">
        <v>1</v>
      </c>
      <c r="BE98" s="39" t="s">
        <v>30045</v>
      </c>
      <c r="BF98">
        <v>1</v>
      </c>
      <c r="BH98" s="39" t="s">
        <v>30044</v>
      </c>
      <c r="BI98">
        <v>0</v>
      </c>
      <c r="BK98" s="39" t="s">
        <v>30047</v>
      </c>
      <c r="BL98">
        <v>0</v>
      </c>
      <c r="BN98" s="39" t="s">
        <v>30530</v>
      </c>
      <c r="BO98">
        <v>0</v>
      </c>
      <c r="BQ98" s="39" t="s">
        <v>30531</v>
      </c>
      <c r="BR98">
        <v>0</v>
      </c>
    </row>
    <row r="99" spans="1:70" x14ac:dyDescent="0.3">
      <c r="A99">
        <v>98</v>
      </c>
      <c r="B99" s="1">
        <v>45842.59306712963</v>
      </c>
      <c r="C99" s="1">
        <v>45842.593078703707</v>
      </c>
      <c r="D99" s="39" t="s">
        <v>2348</v>
      </c>
      <c r="E99" s="39" t="s">
        <v>2349</v>
      </c>
      <c r="F99">
        <v>8</v>
      </c>
      <c r="I99" s="39" t="s">
        <v>2349</v>
      </c>
      <c r="J99">
        <v>0</v>
      </c>
      <c r="L99">
        <v>12</v>
      </c>
      <c r="M99">
        <v>0</v>
      </c>
      <c r="O99">
        <v>34</v>
      </c>
      <c r="P99">
        <v>0</v>
      </c>
      <c r="R99" s="39" t="s">
        <v>30532</v>
      </c>
      <c r="S99">
        <v>0</v>
      </c>
      <c r="U99" s="39" t="s">
        <v>30533</v>
      </c>
      <c r="V99">
        <v>0</v>
      </c>
      <c r="X99" s="39" t="s">
        <v>30534</v>
      </c>
      <c r="Y99">
        <v>0</v>
      </c>
      <c r="AA99" s="39" t="s">
        <v>30524</v>
      </c>
      <c r="AB99">
        <v>0</v>
      </c>
      <c r="AD99" s="39" t="s">
        <v>30045</v>
      </c>
      <c r="AE99">
        <v>0</v>
      </c>
      <c r="AG99" s="39" t="s">
        <v>30042</v>
      </c>
      <c r="AH99">
        <v>1</v>
      </c>
      <c r="AJ99" s="39" t="s">
        <v>30043</v>
      </c>
      <c r="AK99">
        <v>0</v>
      </c>
      <c r="AM99" s="39" t="s">
        <v>30044</v>
      </c>
      <c r="AN99">
        <v>1</v>
      </c>
      <c r="AP99" s="39" t="s">
        <v>30045</v>
      </c>
      <c r="AQ99">
        <v>1</v>
      </c>
      <c r="AS99" s="39" t="s">
        <v>30046</v>
      </c>
      <c r="AT99">
        <v>1</v>
      </c>
      <c r="AV99" s="39" t="s">
        <v>30041</v>
      </c>
      <c r="AW99">
        <v>1</v>
      </c>
      <c r="AY99" s="39" t="s">
        <v>30042</v>
      </c>
      <c r="AZ99">
        <v>1</v>
      </c>
      <c r="BB99" s="39" t="s">
        <v>30043</v>
      </c>
      <c r="BC99">
        <v>1</v>
      </c>
      <c r="BE99" s="39" t="s">
        <v>30045</v>
      </c>
      <c r="BF99">
        <v>1</v>
      </c>
      <c r="BH99" s="39" t="s">
        <v>30044</v>
      </c>
      <c r="BI99">
        <v>0</v>
      </c>
      <c r="BK99" s="39" t="s">
        <v>30047</v>
      </c>
      <c r="BL99">
        <v>0</v>
      </c>
      <c r="BN99" s="39" t="s">
        <v>30535</v>
      </c>
      <c r="BO99">
        <v>0</v>
      </c>
      <c r="BQ99" s="39" t="s">
        <v>30536</v>
      </c>
      <c r="BR99">
        <v>0</v>
      </c>
    </row>
    <row r="100" spans="1:70" x14ac:dyDescent="0.3">
      <c r="A100">
        <v>99</v>
      </c>
      <c r="B100" s="1">
        <v>45842.593078703707</v>
      </c>
      <c r="C100" s="1">
        <v>45842.593113425923</v>
      </c>
      <c r="D100" s="39" t="s">
        <v>2596</v>
      </c>
      <c r="E100" s="39" t="s">
        <v>2597</v>
      </c>
      <c r="F100">
        <v>8</v>
      </c>
      <c r="I100" s="39" t="s">
        <v>2597</v>
      </c>
      <c r="J100">
        <v>0</v>
      </c>
      <c r="L100">
        <v>12</v>
      </c>
      <c r="M100">
        <v>0</v>
      </c>
      <c r="O100">
        <v>1</v>
      </c>
      <c r="P100">
        <v>0</v>
      </c>
      <c r="R100" s="39" t="s">
        <v>30537</v>
      </c>
      <c r="S100">
        <v>0</v>
      </c>
      <c r="U100" s="39" t="s">
        <v>30538</v>
      </c>
      <c r="V100">
        <v>0</v>
      </c>
      <c r="X100" s="39" t="s">
        <v>30539</v>
      </c>
      <c r="Y100">
        <v>0</v>
      </c>
      <c r="AA100" s="39" t="s">
        <v>30540</v>
      </c>
      <c r="AB100">
        <v>0</v>
      </c>
      <c r="AD100" s="39" t="s">
        <v>30042</v>
      </c>
      <c r="AE100">
        <v>0</v>
      </c>
      <c r="AG100" s="39" t="s">
        <v>30042</v>
      </c>
      <c r="AH100">
        <v>1</v>
      </c>
      <c r="AJ100" s="39" t="s">
        <v>30043</v>
      </c>
      <c r="AK100">
        <v>0</v>
      </c>
      <c r="AM100" s="39" t="s">
        <v>30044</v>
      </c>
      <c r="AN100">
        <v>1</v>
      </c>
      <c r="AP100" s="39" t="s">
        <v>30045</v>
      </c>
      <c r="AQ100">
        <v>1</v>
      </c>
      <c r="AS100" s="39" t="s">
        <v>30046</v>
      </c>
      <c r="AT100">
        <v>1</v>
      </c>
      <c r="AV100" s="39" t="s">
        <v>30041</v>
      </c>
      <c r="AW100">
        <v>1</v>
      </c>
      <c r="AY100" s="39" t="s">
        <v>30042</v>
      </c>
      <c r="AZ100">
        <v>1</v>
      </c>
      <c r="BB100" s="39" t="s">
        <v>30043</v>
      </c>
      <c r="BC100">
        <v>1</v>
      </c>
      <c r="BE100" s="39" t="s">
        <v>30045</v>
      </c>
      <c r="BF100">
        <v>1</v>
      </c>
      <c r="BH100" s="39" t="s">
        <v>30044</v>
      </c>
      <c r="BI100">
        <v>0</v>
      </c>
      <c r="BK100" s="39" t="s">
        <v>30047</v>
      </c>
      <c r="BL100">
        <v>0</v>
      </c>
      <c r="BN100" s="39" t="s">
        <v>30541</v>
      </c>
      <c r="BO100">
        <v>0</v>
      </c>
      <c r="BQ100" s="39" t="s">
        <v>30536</v>
      </c>
      <c r="BR100">
        <v>0</v>
      </c>
    </row>
    <row r="101" spans="1:70" x14ac:dyDescent="0.3">
      <c r="A101">
        <v>100</v>
      </c>
      <c r="B101" s="1">
        <v>45842.594768518517</v>
      </c>
      <c r="C101" s="1">
        <v>45842.59479166667</v>
      </c>
      <c r="D101" s="39" t="s">
        <v>6181</v>
      </c>
      <c r="E101" s="39" t="s">
        <v>6182</v>
      </c>
      <c r="F101">
        <v>9</v>
      </c>
      <c r="I101" s="39" t="s">
        <v>6182</v>
      </c>
      <c r="J101">
        <v>0</v>
      </c>
      <c r="L101">
        <v>12</v>
      </c>
      <c r="M101">
        <v>0</v>
      </c>
      <c r="O101">
        <v>10</v>
      </c>
      <c r="P101">
        <v>0</v>
      </c>
      <c r="R101" s="39" t="s">
        <v>30542</v>
      </c>
      <c r="S101">
        <v>0</v>
      </c>
      <c r="U101" s="39" t="s">
        <v>30272</v>
      </c>
      <c r="V101">
        <v>0</v>
      </c>
      <c r="X101" s="39" t="s">
        <v>30543</v>
      </c>
      <c r="Y101">
        <v>0</v>
      </c>
      <c r="AA101" s="39" t="s">
        <v>30544</v>
      </c>
      <c r="AB101">
        <v>0</v>
      </c>
      <c r="AD101" s="39" t="s">
        <v>30041</v>
      </c>
      <c r="AE101">
        <v>1</v>
      </c>
      <c r="AG101" s="39" t="s">
        <v>30042</v>
      </c>
      <c r="AH101">
        <v>1</v>
      </c>
      <c r="AJ101" s="39" t="s">
        <v>30043</v>
      </c>
      <c r="AK101">
        <v>0</v>
      </c>
      <c r="AM101" s="39" t="s">
        <v>30044</v>
      </c>
      <c r="AN101">
        <v>1</v>
      </c>
      <c r="AP101" s="39" t="s">
        <v>30045</v>
      </c>
      <c r="AQ101">
        <v>1</v>
      </c>
      <c r="AS101" s="39" t="s">
        <v>30046</v>
      </c>
      <c r="AT101">
        <v>1</v>
      </c>
      <c r="AV101" s="39" t="s">
        <v>30041</v>
      </c>
      <c r="AW101">
        <v>1</v>
      </c>
      <c r="AY101" s="39" t="s">
        <v>30042</v>
      </c>
      <c r="AZ101">
        <v>1</v>
      </c>
      <c r="BB101" s="39" t="s">
        <v>30043</v>
      </c>
      <c r="BC101">
        <v>1</v>
      </c>
      <c r="BE101" s="39" t="s">
        <v>30044</v>
      </c>
      <c r="BF101">
        <v>0</v>
      </c>
      <c r="BH101" s="39" t="s">
        <v>30043</v>
      </c>
      <c r="BI101">
        <v>0</v>
      </c>
      <c r="BK101" s="39" t="s">
        <v>30046</v>
      </c>
      <c r="BL101">
        <v>1</v>
      </c>
      <c r="BN101" s="39" t="s">
        <v>30545</v>
      </c>
      <c r="BO101">
        <v>0</v>
      </c>
      <c r="BQ101" s="39" t="s">
        <v>30546</v>
      </c>
      <c r="BR101">
        <v>0</v>
      </c>
    </row>
    <row r="102" spans="1:70" x14ac:dyDescent="0.3">
      <c r="A102">
        <v>101</v>
      </c>
      <c r="B102" s="1">
        <v>45842.595543981479</v>
      </c>
      <c r="C102" s="1">
        <v>45842.595590277779</v>
      </c>
      <c r="D102" s="39" t="s">
        <v>2426</v>
      </c>
      <c r="E102" s="39" t="s">
        <v>2427</v>
      </c>
      <c r="F102">
        <v>9</v>
      </c>
      <c r="I102" s="39" t="s">
        <v>2427</v>
      </c>
      <c r="L102">
        <v>12</v>
      </c>
      <c r="O102">
        <v>27</v>
      </c>
      <c r="R102" s="39" t="s">
        <v>30547</v>
      </c>
      <c r="U102" s="39" t="s">
        <v>30548</v>
      </c>
      <c r="X102" s="39" t="s">
        <v>30549</v>
      </c>
      <c r="AA102" s="39" t="s">
        <v>30550</v>
      </c>
      <c r="AD102" s="39" t="s">
        <v>30041</v>
      </c>
      <c r="AE102">
        <v>1</v>
      </c>
      <c r="AG102" s="39" t="s">
        <v>30042</v>
      </c>
      <c r="AH102">
        <v>1</v>
      </c>
      <c r="AJ102" s="39" t="s">
        <v>30047</v>
      </c>
      <c r="AK102">
        <v>0</v>
      </c>
      <c r="AM102" s="39" t="s">
        <v>30043</v>
      </c>
      <c r="AN102">
        <v>0</v>
      </c>
      <c r="AP102" s="39" t="s">
        <v>30045</v>
      </c>
      <c r="AQ102">
        <v>1</v>
      </c>
      <c r="AS102" s="39" t="s">
        <v>30046</v>
      </c>
      <c r="AT102">
        <v>1</v>
      </c>
      <c r="AV102" s="39" t="s">
        <v>30041</v>
      </c>
      <c r="AW102">
        <v>1</v>
      </c>
      <c r="AY102" s="39" t="s">
        <v>30042</v>
      </c>
      <c r="AZ102">
        <v>1</v>
      </c>
      <c r="BB102" s="39" t="s">
        <v>30043</v>
      </c>
      <c r="BC102">
        <v>1</v>
      </c>
      <c r="BE102" s="39" t="s">
        <v>30045</v>
      </c>
      <c r="BF102">
        <v>1</v>
      </c>
      <c r="BH102" s="39" t="s">
        <v>30044</v>
      </c>
      <c r="BI102">
        <v>0</v>
      </c>
      <c r="BK102" s="39" t="s">
        <v>30046</v>
      </c>
      <c r="BL102">
        <v>1</v>
      </c>
      <c r="BN102" s="39" t="s">
        <v>30551</v>
      </c>
      <c r="BQ102" s="39" t="s">
        <v>30552</v>
      </c>
    </row>
    <row r="103" spans="1:70" x14ac:dyDescent="0.3">
      <c r="A103">
        <v>102</v>
      </c>
      <c r="B103" s="1">
        <v>45842.595578703702</v>
      </c>
      <c r="C103" s="1">
        <v>45842.595613425925</v>
      </c>
      <c r="D103" s="39" t="s">
        <v>2307</v>
      </c>
      <c r="E103" s="39" t="s">
        <v>2308</v>
      </c>
      <c r="F103">
        <v>9</v>
      </c>
      <c r="I103" s="39" t="s">
        <v>2309</v>
      </c>
      <c r="L103">
        <v>12</v>
      </c>
      <c r="O103">
        <v>37</v>
      </c>
      <c r="R103" s="39" t="s">
        <v>30553</v>
      </c>
      <c r="U103" s="39" t="s">
        <v>30554</v>
      </c>
      <c r="X103" s="39" t="s">
        <v>30555</v>
      </c>
      <c r="AA103" s="39" t="s">
        <v>30556</v>
      </c>
      <c r="AD103" s="39" t="s">
        <v>30041</v>
      </c>
      <c r="AE103">
        <v>1</v>
      </c>
      <c r="AG103" s="39" t="s">
        <v>30042</v>
      </c>
      <c r="AH103">
        <v>1</v>
      </c>
      <c r="AJ103" s="39" t="s">
        <v>30043</v>
      </c>
      <c r="AK103">
        <v>0</v>
      </c>
      <c r="AM103" s="39" t="s">
        <v>30047</v>
      </c>
      <c r="AN103">
        <v>0</v>
      </c>
      <c r="AP103" s="39" t="s">
        <v>30045</v>
      </c>
      <c r="AQ103">
        <v>1</v>
      </c>
      <c r="AS103" s="39" t="s">
        <v>30046</v>
      </c>
      <c r="AT103">
        <v>1</v>
      </c>
      <c r="AV103" s="39" t="s">
        <v>30041</v>
      </c>
      <c r="AW103">
        <v>1</v>
      </c>
      <c r="AY103" s="39" t="s">
        <v>30042</v>
      </c>
      <c r="AZ103">
        <v>1</v>
      </c>
      <c r="BB103" s="39" t="s">
        <v>30043</v>
      </c>
      <c r="BC103">
        <v>1</v>
      </c>
      <c r="BE103" s="39" t="s">
        <v>30045</v>
      </c>
      <c r="BF103">
        <v>1</v>
      </c>
      <c r="BH103" s="39" t="s">
        <v>30044</v>
      </c>
      <c r="BI103">
        <v>0</v>
      </c>
      <c r="BK103" s="39" t="s">
        <v>30046</v>
      </c>
      <c r="BL103">
        <v>1</v>
      </c>
      <c r="BN103" s="39" t="s">
        <v>30551</v>
      </c>
      <c r="BQ103" s="39" t="s">
        <v>30557</v>
      </c>
    </row>
    <row r="104" spans="1:70" x14ac:dyDescent="0.3">
      <c r="A104">
        <v>103</v>
      </c>
      <c r="B104" s="1">
        <v>45842.595821759256</v>
      </c>
      <c r="C104" s="1">
        <v>45842.595856481479</v>
      </c>
      <c r="D104" s="39" t="s">
        <v>2371</v>
      </c>
      <c r="E104" s="39" t="s">
        <v>2372</v>
      </c>
      <c r="F104">
        <v>8</v>
      </c>
      <c r="I104" s="39" t="s">
        <v>2372</v>
      </c>
      <c r="L104">
        <v>12</v>
      </c>
      <c r="O104">
        <v>11</v>
      </c>
      <c r="R104" s="39" t="s">
        <v>30558</v>
      </c>
      <c r="U104" s="39" t="s">
        <v>30559</v>
      </c>
      <c r="X104" s="39" t="s">
        <v>16106</v>
      </c>
      <c r="AA104" s="39" t="s">
        <v>30250</v>
      </c>
      <c r="AD104" s="39" t="s">
        <v>30041</v>
      </c>
      <c r="AE104">
        <v>1</v>
      </c>
      <c r="AG104" s="39" t="s">
        <v>30042</v>
      </c>
      <c r="AH104">
        <v>1</v>
      </c>
      <c r="AJ104" s="39" t="s">
        <v>30043</v>
      </c>
      <c r="AK104">
        <v>0</v>
      </c>
      <c r="AM104" s="39" t="s">
        <v>30044</v>
      </c>
      <c r="AN104">
        <v>1</v>
      </c>
      <c r="AP104" s="39" t="s">
        <v>30045</v>
      </c>
      <c r="AQ104">
        <v>1</v>
      </c>
      <c r="AS104" s="39" t="s">
        <v>30046</v>
      </c>
      <c r="AT104">
        <v>1</v>
      </c>
      <c r="AV104" s="39" t="s">
        <v>30041</v>
      </c>
      <c r="AW104">
        <v>1</v>
      </c>
      <c r="AY104" s="39" t="s">
        <v>30042</v>
      </c>
      <c r="AZ104">
        <v>1</v>
      </c>
      <c r="BB104" s="39" t="s">
        <v>30044</v>
      </c>
      <c r="BC104">
        <v>0</v>
      </c>
      <c r="BE104" s="39" t="s">
        <v>30046</v>
      </c>
      <c r="BF104">
        <v>0</v>
      </c>
      <c r="BH104" s="39" t="s">
        <v>30047</v>
      </c>
      <c r="BI104">
        <v>1</v>
      </c>
      <c r="BK104" s="39" t="s">
        <v>30042</v>
      </c>
      <c r="BL104">
        <v>0</v>
      </c>
      <c r="BN104" s="39" t="s">
        <v>30560</v>
      </c>
      <c r="BQ104" s="39" t="s">
        <v>30367</v>
      </c>
    </row>
    <row r="105" spans="1:70" x14ac:dyDescent="0.3">
      <c r="A105">
        <v>104</v>
      </c>
      <c r="B105" s="1">
        <v>45842.596678240741</v>
      </c>
      <c r="C105" s="1">
        <v>45842.596701388888</v>
      </c>
      <c r="D105" s="39" t="s">
        <v>6287</v>
      </c>
      <c r="E105" s="39" t="s">
        <v>6288</v>
      </c>
      <c r="F105">
        <v>9</v>
      </c>
      <c r="I105" s="39" t="s">
        <v>6288</v>
      </c>
      <c r="L105">
        <v>6</v>
      </c>
      <c r="O105">
        <v>6</v>
      </c>
      <c r="R105" s="39" t="s">
        <v>30561</v>
      </c>
      <c r="U105" s="39" t="s">
        <v>30562</v>
      </c>
      <c r="X105" s="39" t="s">
        <v>30563</v>
      </c>
      <c r="AA105" s="39" t="s">
        <v>30564</v>
      </c>
      <c r="AD105" s="39" t="s">
        <v>30041</v>
      </c>
      <c r="AE105">
        <v>1</v>
      </c>
      <c r="AG105" s="39" t="s">
        <v>30042</v>
      </c>
      <c r="AH105">
        <v>1</v>
      </c>
      <c r="AJ105" s="39" t="s">
        <v>30043</v>
      </c>
      <c r="AK105">
        <v>0</v>
      </c>
      <c r="AM105" s="39" t="s">
        <v>30047</v>
      </c>
      <c r="AN105">
        <v>0</v>
      </c>
      <c r="AP105" s="39" t="s">
        <v>30045</v>
      </c>
      <c r="AQ105">
        <v>1</v>
      </c>
      <c r="AS105" s="39" t="s">
        <v>30046</v>
      </c>
      <c r="AT105">
        <v>1</v>
      </c>
      <c r="AV105" s="39" t="s">
        <v>30041</v>
      </c>
      <c r="AW105">
        <v>1</v>
      </c>
      <c r="AY105" s="39" t="s">
        <v>30042</v>
      </c>
      <c r="AZ105">
        <v>1</v>
      </c>
      <c r="BB105" s="39" t="s">
        <v>30043</v>
      </c>
      <c r="BC105">
        <v>1</v>
      </c>
      <c r="BE105" s="39" t="s">
        <v>30044</v>
      </c>
      <c r="BF105">
        <v>0</v>
      </c>
      <c r="BH105" s="39" t="s">
        <v>30047</v>
      </c>
      <c r="BI105">
        <v>1</v>
      </c>
      <c r="BK105" s="39" t="s">
        <v>30046</v>
      </c>
      <c r="BL105">
        <v>1</v>
      </c>
      <c r="BN105" s="39" t="s">
        <v>30565</v>
      </c>
      <c r="BQ105" s="39" t="s">
        <v>30566</v>
      </c>
    </row>
    <row r="106" spans="1:70" x14ac:dyDescent="0.3">
      <c r="A106">
        <v>105</v>
      </c>
      <c r="B106" s="1">
        <v>45842.592581018522</v>
      </c>
      <c r="C106" s="1">
        <v>45842.597754629627</v>
      </c>
      <c r="D106" s="39" t="s">
        <v>2295</v>
      </c>
      <c r="E106" s="39" t="s">
        <v>2296</v>
      </c>
      <c r="F106">
        <v>9</v>
      </c>
      <c r="I106" s="39" t="s">
        <v>2297</v>
      </c>
      <c r="L106">
        <v>12</v>
      </c>
      <c r="O106">
        <v>14</v>
      </c>
      <c r="R106" s="39" t="s">
        <v>30567</v>
      </c>
      <c r="U106" s="39" t="s">
        <v>30272</v>
      </c>
      <c r="X106" s="39" t="s">
        <v>30568</v>
      </c>
      <c r="AA106" s="39" t="s">
        <v>30569</v>
      </c>
      <c r="AD106" s="39" t="s">
        <v>30041</v>
      </c>
      <c r="AE106">
        <v>1</v>
      </c>
      <c r="AG106" s="39" t="s">
        <v>30042</v>
      </c>
      <c r="AH106">
        <v>1</v>
      </c>
      <c r="AJ106" s="39" t="s">
        <v>30043</v>
      </c>
      <c r="AK106">
        <v>0</v>
      </c>
      <c r="AM106" s="39" t="s">
        <v>30047</v>
      </c>
      <c r="AN106">
        <v>0</v>
      </c>
      <c r="AP106" s="39" t="s">
        <v>30045</v>
      </c>
      <c r="AQ106">
        <v>1</v>
      </c>
      <c r="AS106" s="39" t="s">
        <v>30046</v>
      </c>
      <c r="AT106">
        <v>1</v>
      </c>
      <c r="AV106" s="39" t="s">
        <v>30041</v>
      </c>
      <c r="AW106">
        <v>1</v>
      </c>
      <c r="AY106" s="39" t="s">
        <v>30042</v>
      </c>
      <c r="AZ106">
        <v>1</v>
      </c>
      <c r="BB106" s="39" t="s">
        <v>30043</v>
      </c>
      <c r="BC106">
        <v>1</v>
      </c>
      <c r="BE106" s="39" t="s">
        <v>30044</v>
      </c>
      <c r="BF106">
        <v>0</v>
      </c>
      <c r="BH106" s="39" t="s">
        <v>30047</v>
      </c>
      <c r="BI106">
        <v>1</v>
      </c>
      <c r="BK106" s="39" t="s">
        <v>30046</v>
      </c>
      <c r="BL106">
        <v>1</v>
      </c>
      <c r="BN106" s="39" t="s">
        <v>30570</v>
      </c>
      <c r="BQ106" s="39" t="s">
        <v>30323</v>
      </c>
    </row>
    <row r="107" spans="1:70" x14ac:dyDescent="0.3">
      <c r="A107">
        <v>106</v>
      </c>
      <c r="B107" s="1">
        <v>45842.598009259258</v>
      </c>
      <c r="C107" s="1">
        <v>45842.598043981481</v>
      </c>
      <c r="D107" s="39" t="s">
        <v>6248</v>
      </c>
      <c r="E107" s="39" t="s">
        <v>6249</v>
      </c>
      <c r="F107">
        <v>5</v>
      </c>
      <c r="I107" s="39" t="s">
        <v>30571</v>
      </c>
      <c r="L107">
        <v>12</v>
      </c>
      <c r="O107">
        <v>26</v>
      </c>
      <c r="R107" s="39" t="s">
        <v>30572</v>
      </c>
      <c r="U107" s="39" t="s">
        <v>30573</v>
      </c>
      <c r="X107" s="39" t="s">
        <v>30574</v>
      </c>
      <c r="AA107" s="39" t="s">
        <v>30250</v>
      </c>
      <c r="AD107" s="39" t="s">
        <v>30047</v>
      </c>
      <c r="AE107">
        <v>0</v>
      </c>
      <c r="AG107" s="39" t="s">
        <v>30041</v>
      </c>
      <c r="AH107">
        <v>0</v>
      </c>
      <c r="AJ107" s="39" t="s">
        <v>30047</v>
      </c>
      <c r="AK107">
        <v>0</v>
      </c>
      <c r="AM107" s="39" t="s">
        <v>30044</v>
      </c>
      <c r="AN107">
        <v>1</v>
      </c>
      <c r="AP107" s="39" t="s">
        <v>30042</v>
      </c>
      <c r="AQ107">
        <v>0</v>
      </c>
      <c r="AS107" s="39" t="s">
        <v>30042</v>
      </c>
      <c r="AT107">
        <v>0</v>
      </c>
      <c r="AV107" s="39" t="s">
        <v>30041</v>
      </c>
      <c r="AW107">
        <v>1</v>
      </c>
      <c r="AY107" s="39" t="s">
        <v>30042</v>
      </c>
      <c r="AZ107">
        <v>1</v>
      </c>
      <c r="BB107" s="39" t="s">
        <v>30043</v>
      </c>
      <c r="BC107">
        <v>1</v>
      </c>
      <c r="BE107" s="39" t="s">
        <v>30045</v>
      </c>
      <c r="BF107">
        <v>1</v>
      </c>
      <c r="BH107" s="39" t="s">
        <v>30044</v>
      </c>
      <c r="BI107">
        <v>0</v>
      </c>
      <c r="BK107" s="39" t="s">
        <v>30047</v>
      </c>
      <c r="BL107">
        <v>0</v>
      </c>
      <c r="BN107" s="39" t="s">
        <v>30575</v>
      </c>
      <c r="BQ107" s="39" t="s">
        <v>30576</v>
      </c>
    </row>
    <row r="108" spans="1:70" x14ac:dyDescent="0.3">
      <c r="A108">
        <v>107</v>
      </c>
      <c r="B108" s="1">
        <v>45842.598136574074</v>
      </c>
      <c r="C108" s="1">
        <v>45842.598182870373</v>
      </c>
      <c r="D108" s="39" t="s">
        <v>2383</v>
      </c>
      <c r="E108" s="39" t="s">
        <v>2384</v>
      </c>
      <c r="F108">
        <v>9</v>
      </c>
      <c r="I108" s="39" t="s">
        <v>2384</v>
      </c>
      <c r="L108">
        <v>12</v>
      </c>
      <c r="O108">
        <v>3</v>
      </c>
      <c r="R108" s="39" t="s">
        <v>30577</v>
      </c>
      <c r="U108" s="39" t="s">
        <v>30578</v>
      </c>
      <c r="X108" s="39" t="s">
        <v>30579</v>
      </c>
      <c r="AA108" s="39" t="s">
        <v>30580</v>
      </c>
      <c r="AD108" s="39" t="s">
        <v>30041</v>
      </c>
      <c r="AE108">
        <v>1</v>
      </c>
      <c r="AG108" s="39" t="s">
        <v>30042</v>
      </c>
      <c r="AH108">
        <v>1</v>
      </c>
      <c r="AJ108" s="39" t="s">
        <v>30043</v>
      </c>
      <c r="AK108">
        <v>0</v>
      </c>
      <c r="AM108" s="39" t="s">
        <v>30047</v>
      </c>
      <c r="AN108">
        <v>0</v>
      </c>
      <c r="AP108" s="39" t="s">
        <v>30045</v>
      </c>
      <c r="AQ108">
        <v>1</v>
      </c>
      <c r="AS108" s="39" t="s">
        <v>30046</v>
      </c>
      <c r="AT108">
        <v>1</v>
      </c>
      <c r="AV108" s="39" t="s">
        <v>30041</v>
      </c>
      <c r="AW108">
        <v>1</v>
      </c>
      <c r="AY108" s="39" t="s">
        <v>30042</v>
      </c>
      <c r="AZ108">
        <v>1</v>
      </c>
      <c r="BB108" s="39" t="s">
        <v>30043</v>
      </c>
      <c r="BC108">
        <v>1</v>
      </c>
      <c r="BE108" s="39" t="s">
        <v>30047</v>
      </c>
      <c r="BF108">
        <v>0</v>
      </c>
      <c r="BH108" s="39" t="s">
        <v>30047</v>
      </c>
      <c r="BI108">
        <v>1</v>
      </c>
      <c r="BK108" s="39" t="s">
        <v>30046</v>
      </c>
      <c r="BL108">
        <v>1</v>
      </c>
      <c r="BN108" s="39" t="s">
        <v>30581</v>
      </c>
      <c r="BQ108" s="39" t="s">
        <v>30582</v>
      </c>
    </row>
    <row r="109" spans="1:70" x14ac:dyDescent="0.3">
      <c r="A109">
        <v>108</v>
      </c>
      <c r="B109" s="1">
        <v>45842.598391203705</v>
      </c>
      <c r="C109" s="1">
        <v>45842.598437499997</v>
      </c>
      <c r="D109" s="39" t="s">
        <v>6239</v>
      </c>
      <c r="E109" s="39" t="s">
        <v>6240</v>
      </c>
      <c r="F109">
        <v>5</v>
      </c>
      <c r="I109" s="39" t="s">
        <v>6240</v>
      </c>
      <c r="L109">
        <v>12</v>
      </c>
      <c r="O109">
        <v>5</v>
      </c>
      <c r="R109" s="39" t="s">
        <v>30583</v>
      </c>
      <c r="U109" s="39" t="s">
        <v>30272</v>
      </c>
      <c r="X109" s="39" t="s">
        <v>30584</v>
      </c>
      <c r="AA109" s="39" t="s">
        <v>30250</v>
      </c>
      <c r="AD109" s="39" t="s">
        <v>30047</v>
      </c>
      <c r="AE109">
        <v>0</v>
      </c>
      <c r="AG109" s="39" t="s">
        <v>30042</v>
      </c>
      <c r="AH109">
        <v>1</v>
      </c>
      <c r="AJ109" s="39" t="s">
        <v>30046</v>
      </c>
      <c r="AK109">
        <v>0</v>
      </c>
      <c r="AM109" s="39" t="s">
        <v>30043</v>
      </c>
      <c r="AN109">
        <v>0</v>
      </c>
      <c r="AP109" s="39" t="s">
        <v>30042</v>
      </c>
      <c r="AQ109">
        <v>0</v>
      </c>
      <c r="AS109" s="39" t="s">
        <v>30044</v>
      </c>
      <c r="AT109">
        <v>0</v>
      </c>
      <c r="AV109" s="39" t="s">
        <v>30041</v>
      </c>
      <c r="AW109">
        <v>1</v>
      </c>
      <c r="AY109" s="39" t="s">
        <v>30042</v>
      </c>
      <c r="AZ109">
        <v>1</v>
      </c>
      <c r="BB109" s="39" t="s">
        <v>30043</v>
      </c>
      <c r="BC109">
        <v>1</v>
      </c>
      <c r="BE109" s="39" t="s">
        <v>30045</v>
      </c>
      <c r="BF109">
        <v>1</v>
      </c>
      <c r="BH109" s="39" t="s">
        <v>30044</v>
      </c>
      <c r="BI109">
        <v>0</v>
      </c>
      <c r="BK109" s="39" t="s">
        <v>30047</v>
      </c>
      <c r="BL109">
        <v>0</v>
      </c>
      <c r="BN109" s="39" t="s">
        <v>30250</v>
      </c>
      <c r="BQ109" s="39" t="s">
        <v>30576</v>
      </c>
    </row>
    <row r="110" spans="1:70" x14ac:dyDescent="0.3">
      <c r="A110">
        <v>109</v>
      </c>
      <c r="B110" s="1">
        <v>45842.601076388892</v>
      </c>
      <c r="C110" s="1">
        <v>45842.601481481484</v>
      </c>
      <c r="D110" s="39" t="s">
        <v>2458</v>
      </c>
      <c r="E110" s="39" t="s">
        <v>2459</v>
      </c>
      <c r="F110">
        <v>8</v>
      </c>
      <c r="I110" s="39" t="s">
        <v>2460</v>
      </c>
      <c r="L110">
        <v>12</v>
      </c>
      <c r="O110">
        <v>20</v>
      </c>
      <c r="R110" s="39" t="s">
        <v>30585</v>
      </c>
      <c r="U110" s="39" t="s">
        <v>30586</v>
      </c>
      <c r="X110" s="39" t="s">
        <v>30587</v>
      </c>
      <c r="AA110" s="39" t="s">
        <v>30588</v>
      </c>
      <c r="AD110" s="39" t="s">
        <v>30041</v>
      </c>
      <c r="AE110">
        <v>1</v>
      </c>
      <c r="AG110" s="39" t="s">
        <v>30042</v>
      </c>
      <c r="AH110">
        <v>1</v>
      </c>
      <c r="AJ110" s="39" t="s">
        <v>30043</v>
      </c>
      <c r="AK110">
        <v>0</v>
      </c>
      <c r="AM110" s="39" t="s">
        <v>30047</v>
      </c>
      <c r="AN110">
        <v>0</v>
      </c>
      <c r="AP110" s="39" t="s">
        <v>30045</v>
      </c>
      <c r="AQ110">
        <v>1</v>
      </c>
      <c r="AS110" s="39" t="s">
        <v>30044</v>
      </c>
      <c r="AT110">
        <v>0</v>
      </c>
      <c r="AV110" s="39" t="s">
        <v>30041</v>
      </c>
      <c r="AW110">
        <v>1</v>
      </c>
      <c r="AY110" s="39" t="s">
        <v>30042</v>
      </c>
      <c r="AZ110">
        <v>1</v>
      </c>
      <c r="BB110" s="39" t="s">
        <v>30043</v>
      </c>
      <c r="BC110">
        <v>1</v>
      </c>
      <c r="BE110" s="39" t="s">
        <v>30045</v>
      </c>
      <c r="BF110">
        <v>1</v>
      </c>
      <c r="BH110" s="39" t="s">
        <v>30044</v>
      </c>
      <c r="BI110">
        <v>0</v>
      </c>
      <c r="BK110" s="39" t="s">
        <v>30046</v>
      </c>
      <c r="BL110">
        <v>1</v>
      </c>
      <c r="BN110" s="39" t="s">
        <v>30589</v>
      </c>
      <c r="BQ110" s="39" t="s">
        <v>30590</v>
      </c>
    </row>
    <row r="111" spans="1:70" x14ac:dyDescent="0.3">
      <c r="A111">
        <v>110</v>
      </c>
      <c r="B111" s="1">
        <v>45842.860393518517</v>
      </c>
      <c r="C111" s="1">
        <v>45842.88784722222</v>
      </c>
      <c r="D111" s="39" t="s">
        <v>981</v>
      </c>
      <c r="E111" s="39" t="s">
        <v>982</v>
      </c>
      <c r="F111">
        <v>8</v>
      </c>
      <c r="I111" s="39" t="s">
        <v>982</v>
      </c>
      <c r="L111">
        <v>2</v>
      </c>
      <c r="O111">
        <v>6</v>
      </c>
      <c r="R111" s="39" t="s">
        <v>30591</v>
      </c>
      <c r="U111" s="39" t="s">
        <v>30592</v>
      </c>
      <c r="X111" s="39" t="s">
        <v>30593</v>
      </c>
      <c r="AA111" s="39" t="s">
        <v>30594</v>
      </c>
      <c r="AD111" s="39" t="s">
        <v>30041</v>
      </c>
      <c r="AE111">
        <v>1</v>
      </c>
      <c r="AG111" s="39" t="s">
        <v>30042</v>
      </c>
      <c r="AH111">
        <v>1</v>
      </c>
      <c r="AJ111" s="39" t="s">
        <v>30043</v>
      </c>
      <c r="AK111">
        <v>0</v>
      </c>
      <c r="AM111" s="39" t="s">
        <v>30047</v>
      </c>
      <c r="AN111">
        <v>0</v>
      </c>
      <c r="AP111" s="39" t="s">
        <v>30045</v>
      </c>
      <c r="AQ111">
        <v>1</v>
      </c>
      <c r="AS111" s="39" t="s">
        <v>30046</v>
      </c>
      <c r="AT111">
        <v>1</v>
      </c>
      <c r="AV111" s="39" t="s">
        <v>30041</v>
      </c>
      <c r="AW111">
        <v>1</v>
      </c>
      <c r="AY111" s="39" t="s">
        <v>30042</v>
      </c>
      <c r="AZ111">
        <v>1</v>
      </c>
      <c r="BB111" s="39" t="s">
        <v>30043</v>
      </c>
      <c r="BC111">
        <v>1</v>
      </c>
      <c r="BE111" s="39" t="s">
        <v>30045</v>
      </c>
      <c r="BF111">
        <v>1</v>
      </c>
      <c r="BH111" s="39" t="s">
        <v>30044</v>
      </c>
      <c r="BI111">
        <v>0</v>
      </c>
      <c r="BK111" s="39" t="s">
        <v>30047</v>
      </c>
      <c r="BL111">
        <v>0</v>
      </c>
      <c r="BN111" s="39" t="s">
        <v>30595</v>
      </c>
      <c r="BQ111" s="39" t="s">
        <v>30596</v>
      </c>
    </row>
    <row r="112" spans="1:70" x14ac:dyDescent="0.3">
      <c r="A112">
        <v>111</v>
      </c>
      <c r="B112" s="1">
        <v>45843.698414351849</v>
      </c>
      <c r="C112" s="1">
        <v>45843.698472222219</v>
      </c>
      <c r="D112" s="39" t="s">
        <v>904</v>
      </c>
      <c r="E112" s="39" t="s">
        <v>905</v>
      </c>
      <c r="F112">
        <v>9</v>
      </c>
      <c r="I112" s="39" t="s">
        <v>905</v>
      </c>
      <c r="L112">
        <v>2</v>
      </c>
      <c r="O112">
        <v>17</v>
      </c>
      <c r="R112" s="39" t="s">
        <v>30597</v>
      </c>
      <c r="U112" s="39" t="s">
        <v>30598</v>
      </c>
      <c r="X112" s="39" t="s">
        <v>30599</v>
      </c>
      <c r="AA112" s="39" t="s">
        <v>30600</v>
      </c>
      <c r="AD112" s="39" t="s">
        <v>30041</v>
      </c>
      <c r="AE112">
        <v>1</v>
      </c>
      <c r="AG112" s="39" t="s">
        <v>30042</v>
      </c>
      <c r="AH112">
        <v>1</v>
      </c>
      <c r="AJ112" s="39" t="s">
        <v>30043</v>
      </c>
      <c r="AK112">
        <v>0</v>
      </c>
      <c r="AM112" s="39" t="s">
        <v>30047</v>
      </c>
      <c r="AN112">
        <v>0</v>
      </c>
      <c r="AP112" s="39" t="s">
        <v>30045</v>
      </c>
      <c r="AQ112">
        <v>1</v>
      </c>
      <c r="AS112" s="39" t="s">
        <v>30046</v>
      </c>
      <c r="AT112">
        <v>1</v>
      </c>
      <c r="AV112" s="39" t="s">
        <v>30041</v>
      </c>
      <c r="AW112">
        <v>1</v>
      </c>
      <c r="AY112" s="39" t="s">
        <v>30042</v>
      </c>
      <c r="AZ112">
        <v>1</v>
      </c>
      <c r="BB112" s="39" t="s">
        <v>30043</v>
      </c>
      <c r="BC112">
        <v>1</v>
      </c>
      <c r="BE112" s="39" t="s">
        <v>30045</v>
      </c>
      <c r="BF112">
        <v>1</v>
      </c>
      <c r="BH112" s="39" t="s">
        <v>30044</v>
      </c>
      <c r="BI112">
        <v>0</v>
      </c>
      <c r="BK112" s="39" t="s">
        <v>30046</v>
      </c>
      <c r="BL112">
        <v>1</v>
      </c>
      <c r="BN112" s="39" t="s">
        <v>30601</v>
      </c>
      <c r="BQ112" s="39" t="s">
        <v>30602</v>
      </c>
    </row>
    <row r="113" spans="1:69" x14ac:dyDescent="0.3">
      <c r="A113">
        <v>112</v>
      </c>
      <c r="B113" s="1">
        <v>45843.717291666668</v>
      </c>
      <c r="C113" s="1">
        <v>45843.730081018519</v>
      </c>
      <c r="D113" s="39" t="s">
        <v>1148</v>
      </c>
      <c r="E113" s="39" t="s">
        <v>1149</v>
      </c>
      <c r="F113">
        <v>10</v>
      </c>
      <c r="I113" s="39" t="s">
        <v>1150</v>
      </c>
      <c r="L113">
        <v>2</v>
      </c>
      <c r="O113">
        <v>8</v>
      </c>
      <c r="R113" s="39" t="s">
        <v>30603</v>
      </c>
      <c r="U113" s="39" t="s">
        <v>30604</v>
      </c>
      <c r="X113" s="39" t="s">
        <v>30605</v>
      </c>
      <c r="AA113" s="39" t="s">
        <v>30606</v>
      </c>
      <c r="AD113" s="39" t="s">
        <v>30041</v>
      </c>
      <c r="AE113">
        <v>1</v>
      </c>
      <c r="AG113" s="39" t="s">
        <v>30042</v>
      </c>
      <c r="AH113">
        <v>1</v>
      </c>
      <c r="AJ113" s="39" t="s">
        <v>30043</v>
      </c>
      <c r="AK113">
        <v>0</v>
      </c>
      <c r="AM113" s="39" t="s">
        <v>30044</v>
      </c>
      <c r="AN113">
        <v>1</v>
      </c>
      <c r="AP113" s="39" t="s">
        <v>30045</v>
      </c>
      <c r="AQ113">
        <v>1</v>
      </c>
      <c r="AS113" s="39" t="s">
        <v>30046</v>
      </c>
      <c r="AT113">
        <v>1</v>
      </c>
      <c r="AV113" s="39" t="s">
        <v>30041</v>
      </c>
      <c r="AW113">
        <v>1</v>
      </c>
      <c r="AY113" s="39" t="s">
        <v>30042</v>
      </c>
      <c r="AZ113">
        <v>1</v>
      </c>
      <c r="BB113" s="39" t="s">
        <v>30043</v>
      </c>
      <c r="BC113">
        <v>1</v>
      </c>
      <c r="BE113" s="39" t="s">
        <v>30044</v>
      </c>
      <c r="BF113">
        <v>0</v>
      </c>
      <c r="BH113" s="39" t="s">
        <v>30047</v>
      </c>
      <c r="BI113">
        <v>1</v>
      </c>
      <c r="BK113" s="39" t="s">
        <v>30046</v>
      </c>
      <c r="BL113">
        <v>1</v>
      </c>
      <c r="BN113" s="39" t="s">
        <v>30607</v>
      </c>
      <c r="BQ113" s="39" t="s">
        <v>30323</v>
      </c>
    </row>
    <row r="114" spans="1:69" x14ac:dyDescent="0.3">
      <c r="A114">
        <v>113</v>
      </c>
      <c r="B114" s="1">
        <v>45843.743275462963</v>
      </c>
      <c r="C114" s="1">
        <v>45843.759027777778</v>
      </c>
      <c r="D114" s="39" t="s">
        <v>1050</v>
      </c>
      <c r="E114" s="39" t="s">
        <v>1051</v>
      </c>
      <c r="F114">
        <v>10</v>
      </c>
      <c r="I114" s="39" t="s">
        <v>1052</v>
      </c>
      <c r="L114">
        <v>2</v>
      </c>
      <c r="O114">
        <v>28</v>
      </c>
      <c r="R114" s="39" t="s">
        <v>30608</v>
      </c>
      <c r="U114" s="39" t="s">
        <v>30609</v>
      </c>
      <c r="X114" s="39" t="s">
        <v>30610</v>
      </c>
      <c r="AA114" s="39" t="s">
        <v>30611</v>
      </c>
      <c r="AD114" s="39" t="s">
        <v>30041</v>
      </c>
      <c r="AE114">
        <v>1</v>
      </c>
      <c r="AG114" s="39" t="s">
        <v>30042</v>
      </c>
      <c r="AH114">
        <v>1</v>
      </c>
      <c r="AJ114" s="39" t="s">
        <v>30043</v>
      </c>
      <c r="AK114">
        <v>0</v>
      </c>
      <c r="AM114" s="39" t="s">
        <v>30044</v>
      </c>
      <c r="AN114">
        <v>1</v>
      </c>
      <c r="AP114" s="39" t="s">
        <v>30045</v>
      </c>
      <c r="AQ114">
        <v>1</v>
      </c>
      <c r="AS114" s="39" t="s">
        <v>30046</v>
      </c>
      <c r="AT114">
        <v>1</v>
      </c>
      <c r="AV114" s="39" t="s">
        <v>30041</v>
      </c>
      <c r="AW114">
        <v>1</v>
      </c>
      <c r="AY114" s="39" t="s">
        <v>30042</v>
      </c>
      <c r="AZ114">
        <v>1</v>
      </c>
      <c r="BB114" s="39" t="s">
        <v>30043</v>
      </c>
      <c r="BC114">
        <v>1</v>
      </c>
      <c r="BE114" s="39" t="s">
        <v>30045</v>
      </c>
      <c r="BF114">
        <v>1</v>
      </c>
      <c r="BH114" s="39" t="s">
        <v>30044</v>
      </c>
      <c r="BI114">
        <v>0</v>
      </c>
      <c r="BK114" s="39" t="s">
        <v>30046</v>
      </c>
      <c r="BL114">
        <v>1</v>
      </c>
      <c r="BN114" s="39" t="s">
        <v>30612</v>
      </c>
      <c r="BQ114" s="39" t="s">
        <v>30613</v>
      </c>
    </row>
    <row r="115" spans="1:69" x14ac:dyDescent="0.3">
      <c r="A115">
        <v>114</v>
      </c>
      <c r="B115" s="1">
        <v>45844.516886574071</v>
      </c>
      <c r="C115" s="1">
        <v>45844.523912037039</v>
      </c>
      <c r="D115" s="39" t="s">
        <v>3151</v>
      </c>
      <c r="E115" s="39" t="s">
        <v>3152</v>
      </c>
      <c r="F115">
        <v>10</v>
      </c>
      <c r="I115" s="39" t="s">
        <v>3152</v>
      </c>
      <c r="L115">
        <v>3</v>
      </c>
      <c r="O115">
        <v>7</v>
      </c>
      <c r="R115" s="39" t="s">
        <v>30614</v>
      </c>
      <c r="U115" s="39" t="s">
        <v>30615</v>
      </c>
      <c r="X115" s="39" t="s">
        <v>30616</v>
      </c>
      <c r="AA115" s="39" t="s">
        <v>30617</v>
      </c>
      <c r="AD115" s="39" t="s">
        <v>30041</v>
      </c>
      <c r="AE115">
        <v>1</v>
      </c>
      <c r="AG115" s="39" t="s">
        <v>30042</v>
      </c>
      <c r="AH115">
        <v>1</v>
      </c>
      <c r="AJ115" s="39" t="s">
        <v>30043</v>
      </c>
      <c r="AK115">
        <v>0</v>
      </c>
      <c r="AM115" s="39" t="s">
        <v>30044</v>
      </c>
      <c r="AN115">
        <v>1</v>
      </c>
      <c r="AP115" s="39" t="s">
        <v>30045</v>
      </c>
      <c r="AQ115">
        <v>1</v>
      </c>
      <c r="AS115" s="39" t="s">
        <v>30046</v>
      </c>
      <c r="AT115">
        <v>1</v>
      </c>
      <c r="AV115" s="39" t="s">
        <v>30041</v>
      </c>
      <c r="AW115">
        <v>1</v>
      </c>
      <c r="AY115" s="39" t="s">
        <v>30042</v>
      </c>
      <c r="AZ115">
        <v>1</v>
      </c>
      <c r="BB115" s="39" t="s">
        <v>30044</v>
      </c>
      <c r="BC115">
        <v>0</v>
      </c>
      <c r="BE115" s="39" t="s">
        <v>30045</v>
      </c>
      <c r="BF115">
        <v>1</v>
      </c>
      <c r="BH115" s="39" t="s">
        <v>30047</v>
      </c>
      <c r="BI115">
        <v>1</v>
      </c>
      <c r="BK115" s="39" t="s">
        <v>30046</v>
      </c>
      <c r="BL115">
        <v>1</v>
      </c>
      <c r="BN115" s="39" t="s">
        <v>30618</v>
      </c>
      <c r="BQ115" s="39" t="s">
        <v>30619</v>
      </c>
    </row>
    <row r="116" spans="1:69" x14ac:dyDescent="0.3">
      <c r="A116">
        <v>115</v>
      </c>
      <c r="B116" s="1">
        <v>45844.546655092592</v>
      </c>
      <c r="C116" s="1">
        <v>45844.555879629632</v>
      </c>
      <c r="D116" s="39" t="s">
        <v>1242</v>
      </c>
      <c r="E116" s="39" t="s">
        <v>1243</v>
      </c>
      <c r="F116">
        <v>10</v>
      </c>
      <c r="I116" s="39" t="s">
        <v>1244</v>
      </c>
      <c r="L116">
        <v>1</v>
      </c>
      <c r="O116">
        <v>11</v>
      </c>
      <c r="R116" s="39" t="s">
        <v>30620</v>
      </c>
      <c r="U116" s="39" t="s">
        <v>30621</v>
      </c>
      <c r="X116" s="39" t="s">
        <v>30622</v>
      </c>
      <c r="AA116" s="39" t="s">
        <v>30623</v>
      </c>
      <c r="AD116" s="39" t="s">
        <v>30041</v>
      </c>
      <c r="AE116">
        <v>1</v>
      </c>
      <c r="AG116" s="39" t="s">
        <v>30042</v>
      </c>
      <c r="AH116">
        <v>1</v>
      </c>
      <c r="AJ116" s="39" t="s">
        <v>30043</v>
      </c>
      <c r="AK116">
        <v>0</v>
      </c>
      <c r="AM116" s="39" t="s">
        <v>30044</v>
      </c>
      <c r="AN116">
        <v>1</v>
      </c>
      <c r="AP116" s="39" t="s">
        <v>30045</v>
      </c>
      <c r="AQ116">
        <v>1</v>
      </c>
      <c r="AS116" s="39" t="s">
        <v>30046</v>
      </c>
      <c r="AT116">
        <v>1</v>
      </c>
      <c r="AV116" s="39" t="s">
        <v>30041</v>
      </c>
      <c r="AW116">
        <v>1</v>
      </c>
      <c r="AY116" s="39" t="s">
        <v>30042</v>
      </c>
      <c r="AZ116">
        <v>1</v>
      </c>
      <c r="BB116" s="39" t="s">
        <v>30043</v>
      </c>
      <c r="BC116">
        <v>1</v>
      </c>
      <c r="BE116" s="39" t="s">
        <v>30045</v>
      </c>
      <c r="BF116">
        <v>1</v>
      </c>
      <c r="BH116" s="39" t="s">
        <v>30044</v>
      </c>
      <c r="BI116">
        <v>0</v>
      </c>
      <c r="BK116" s="39" t="s">
        <v>30046</v>
      </c>
      <c r="BL116">
        <v>1</v>
      </c>
      <c r="BN116" s="39" t="s">
        <v>30624</v>
      </c>
      <c r="BQ116" s="39" t="s">
        <v>30625</v>
      </c>
    </row>
    <row r="117" spans="1:69" x14ac:dyDescent="0.3">
      <c r="A117">
        <v>116</v>
      </c>
      <c r="B117" s="1">
        <v>45844.564467592594</v>
      </c>
      <c r="C117" s="1">
        <v>45844.578379629631</v>
      </c>
      <c r="D117" s="39" t="s">
        <v>1006</v>
      </c>
      <c r="E117" s="39" t="s">
        <v>1007</v>
      </c>
      <c r="F117">
        <v>11</v>
      </c>
      <c r="I117" s="39" t="s">
        <v>1007</v>
      </c>
      <c r="L117">
        <v>2</v>
      </c>
      <c r="O117">
        <v>2</v>
      </c>
      <c r="R117" s="39" t="s">
        <v>30626</v>
      </c>
      <c r="U117" s="39" t="s">
        <v>30627</v>
      </c>
      <c r="X117" s="39" t="s">
        <v>30628</v>
      </c>
      <c r="AA117" s="39" t="s">
        <v>30629</v>
      </c>
      <c r="AD117" s="39" t="s">
        <v>30041</v>
      </c>
      <c r="AE117">
        <v>1</v>
      </c>
      <c r="AG117" s="39" t="s">
        <v>30042</v>
      </c>
      <c r="AH117">
        <v>1</v>
      </c>
      <c r="AJ117" s="39" t="s">
        <v>30043</v>
      </c>
      <c r="AK117">
        <v>0</v>
      </c>
      <c r="AM117" s="39" t="s">
        <v>30044</v>
      </c>
      <c r="AN117">
        <v>1</v>
      </c>
      <c r="AP117" s="39" t="s">
        <v>30045</v>
      </c>
      <c r="AQ117">
        <v>1</v>
      </c>
      <c r="AS117" s="39" t="s">
        <v>30046</v>
      </c>
      <c r="AT117">
        <v>1</v>
      </c>
      <c r="AV117" s="39" t="s">
        <v>30041</v>
      </c>
      <c r="AW117">
        <v>1</v>
      </c>
      <c r="AY117" s="39" t="s">
        <v>30042</v>
      </c>
      <c r="AZ117">
        <v>1</v>
      </c>
      <c r="BB117" s="39" t="s">
        <v>30043</v>
      </c>
      <c r="BC117">
        <v>1</v>
      </c>
      <c r="BE117" s="39" t="s">
        <v>30045</v>
      </c>
      <c r="BF117">
        <v>1</v>
      </c>
      <c r="BH117" s="39" t="s">
        <v>30047</v>
      </c>
      <c r="BI117">
        <v>1</v>
      </c>
      <c r="BK117" s="39" t="s">
        <v>30046</v>
      </c>
      <c r="BL117">
        <v>1</v>
      </c>
      <c r="BN117" s="39" t="s">
        <v>30630</v>
      </c>
      <c r="BQ117" s="39" t="s">
        <v>30631</v>
      </c>
    </row>
    <row r="118" spans="1:69" x14ac:dyDescent="0.3">
      <c r="A118">
        <v>117</v>
      </c>
      <c r="B118" s="1">
        <v>45844.64261574074</v>
      </c>
      <c r="C118" s="1">
        <v>45844.642650462964</v>
      </c>
      <c r="D118" s="39" t="s">
        <v>970</v>
      </c>
      <c r="E118" s="39" t="s">
        <v>971</v>
      </c>
      <c r="F118">
        <v>9</v>
      </c>
      <c r="I118" s="39" t="s">
        <v>971</v>
      </c>
      <c r="L118">
        <v>2</v>
      </c>
      <c r="O118">
        <v>3</v>
      </c>
      <c r="R118" s="39" t="s">
        <v>30632</v>
      </c>
      <c r="U118" s="39" t="s">
        <v>30633</v>
      </c>
      <c r="X118" s="39" t="s">
        <v>30634</v>
      </c>
      <c r="AA118" s="39" t="s">
        <v>30635</v>
      </c>
      <c r="AD118" s="39" t="s">
        <v>30041</v>
      </c>
      <c r="AE118">
        <v>1</v>
      </c>
      <c r="AG118" s="39" t="s">
        <v>30042</v>
      </c>
      <c r="AH118">
        <v>1</v>
      </c>
      <c r="AJ118" s="39" t="s">
        <v>30043</v>
      </c>
      <c r="AK118">
        <v>0</v>
      </c>
      <c r="AM118" s="39" t="s">
        <v>30044</v>
      </c>
      <c r="AN118">
        <v>1</v>
      </c>
      <c r="AP118" s="39" t="s">
        <v>30045</v>
      </c>
      <c r="AQ118">
        <v>1</v>
      </c>
      <c r="AS118" s="39" t="s">
        <v>30046</v>
      </c>
      <c r="AT118">
        <v>1</v>
      </c>
      <c r="AV118" s="39" t="s">
        <v>30041</v>
      </c>
      <c r="AW118">
        <v>1</v>
      </c>
      <c r="AY118" s="39" t="s">
        <v>30042</v>
      </c>
      <c r="AZ118">
        <v>1</v>
      </c>
      <c r="BB118" s="39" t="s">
        <v>30043</v>
      </c>
      <c r="BC118">
        <v>1</v>
      </c>
      <c r="BE118" s="39" t="s">
        <v>30045</v>
      </c>
      <c r="BF118">
        <v>1</v>
      </c>
      <c r="BH118" s="39" t="s">
        <v>30044</v>
      </c>
      <c r="BI118">
        <v>0</v>
      </c>
      <c r="BK118" s="39" t="s">
        <v>30047</v>
      </c>
      <c r="BL118">
        <v>0</v>
      </c>
      <c r="BN118" s="39" t="s">
        <v>30636</v>
      </c>
      <c r="BQ118" s="39" t="s">
        <v>30637</v>
      </c>
    </row>
    <row r="119" spans="1:69" x14ac:dyDescent="0.3">
      <c r="A119">
        <v>118</v>
      </c>
      <c r="B119" s="1">
        <v>45844.687280092592</v>
      </c>
      <c r="C119" s="1">
        <v>45844.695717592593</v>
      </c>
      <c r="D119" s="39" t="s">
        <v>1270</v>
      </c>
      <c r="E119" s="39" t="s">
        <v>1271</v>
      </c>
      <c r="F119">
        <v>10</v>
      </c>
      <c r="I119" s="39" t="s">
        <v>1272</v>
      </c>
      <c r="L119">
        <v>1</v>
      </c>
      <c r="O119">
        <v>2</v>
      </c>
      <c r="R119" s="39" t="s">
        <v>30638</v>
      </c>
      <c r="U119" s="39" t="s">
        <v>30639</v>
      </c>
      <c r="X119" s="39" t="s">
        <v>30640</v>
      </c>
      <c r="AA119" s="39" t="s">
        <v>30641</v>
      </c>
      <c r="AD119" s="39" t="s">
        <v>30041</v>
      </c>
      <c r="AE119">
        <v>1</v>
      </c>
      <c r="AG119" s="39" t="s">
        <v>30042</v>
      </c>
      <c r="AH119">
        <v>1</v>
      </c>
      <c r="AJ119" s="39" t="s">
        <v>30043</v>
      </c>
      <c r="AK119">
        <v>0</v>
      </c>
      <c r="AM119" s="39" t="s">
        <v>30044</v>
      </c>
      <c r="AN119">
        <v>1</v>
      </c>
      <c r="AP119" s="39" t="s">
        <v>30045</v>
      </c>
      <c r="AQ119">
        <v>1</v>
      </c>
      <c r="AS119" s="39" t="s">
        <v>30046</v>
      </c>
      <c r="AT119">
        <v>1</v>
      </c>
      <c r="AV119" s="39" t="s">
        <v>30041</v>
      </c>
      <c r="AW119">
        <v>1</v>
      </c>
      <c r="AY119" s="39" t="s">
        <v>30042</v>
      </c>
      <c r="AZ119">
        <v>1</v>
      </c>
      <c r="BB119" s="39" t="s">
        <v>30043</v>
      </c>
      <c r="BC119">
        <v>1</v>
      </c>
      <c r="BE119" s="39" t="s">
        <v>30045</v>
      </c>
      <c r="BF119">
        <v>1</v>
      </c>
      <c r="BH119" s="39" t="s">
        <v>30044</v>
      </c>
      <c r="BI119">
        <v>0</v>
      </c>
      <c r="BK119" s="39" t="s">
        <v>30046</v>
      </c>
      <c r="BL119">
        <v>1</v>
      </c>
      <c r="BN119" s="39" t="s">
        <v>30642</v>
      </c>
      <c r="BQ119" s="39" t="s">
        <v>30643</v>
      </c>
    </row>
    <row r="120" spans="1:69" x14ac:dyDescent="0.3">
      <c r="A120">
        <v>119</v>
      </c>
      <c r="B120" s="1">
        <v>45844.826099537036</v>
      </c>
      <c r="C120" s="1">
        <v>45844.830081018517</v>
      </c>
      <c r="D120" s="39" t="s">
        <v>1097</v>
      </c>
      <c r="E120" s="39" t="s">
        <v>1098</v>
      </c>
      <c r="F120">
        <v>10</v>
      </c>
      <c r="I120" s="39" t="s">
        <v>1098</v>
      </c>
      <c r="L120">
        <v>2</v>
      </c>
      <c r="O120">
        <v>12</v>
      </c>
      <c r="R120" s="39" t="s">
        <v>30644</v>
      </c>
      <c r="U120" s="39" t="s">
        <v>30645</v>
      </c>
      <c r="X120" s="39" t="s">
        <v>30646</v>
      </c>
      <c r="AA120" s="39" t="s">
        <v>30647</v>
      </c>
      <c r="AD120" s="39" t="s">
        <v>30041</v>
      </c>
      <c r="AE120">
        <v>1</v>
      </c>
      <c r="AG120" s="39" t="s">
        <v>30042</v>
      </c>
      <c r="AH120">
        <v>1</v>
      </c>
      <c r="AJ120" s="39" t="s">
        <v>30043</v>
      </c>
      <c r="AK120">
        <v>0</v>
      </c>
      <c r="AM120" s="39" t="s">
        <v>30044</v>
      </c>
      <c r="AN120">
        <v>1</v>
      </c>
      <c r="AP120" s="39" t="s">
        <v>30045</v>
      </c>
      <c r="AQ120">
        <v>1</v>
      </c>
      <c r="AS120" s="39" t="s">
        <v>30046</v>
      </c>
      <c r="AT120">
        <v>1</v>
      </c>
      <c r="AV120" s="39" t="s">
        <v>30041</v>
      </c>
      <c r="AW120">
        <v>1</v>
      </c>
      <c r="AY120" s="39" t="s">
        <v>30042</v>
      </c>
      <c r="AZ120">
        <v>1</v>
      </c>
      <c r="BB120" s="39" t="s">
        <v>30043</v>
      </c>
      <c r="BC120">
        <v>1</v>
      </c>
      <c r="BE120" s="39" t="s">
        <v>30044</v>
      </c>
      <c r="BF120">
        <v>0</v>
      </c>
      <c r="BH120" s="39" t="s">
        <v>30047</v>
      </c>
      <c r="BI120">
        <v>1</v>
      </c>
      <c r="BK120" s="39" t="s">
        <v>30046</v>
      </c>
      <c r="BL120">
        <v>1</v>
      </c>
      <c r="BN120" s="39" t="s">
        <v>30648</v>
      </c>
      <c r="BQ120" s="39" t="s">
        <v>30649</v>
      </c>
    </row>
    <row r="121" spans="1:69" x14ac:dyDescent="0.3">
      <c r="A121">
        <v>120</v>
      </c>
      <c r="B121" s="1">
        <v>45844.910150462965</v>
      </c>
      <c r="C121" s="1">
        <v>45844.910208333335</v>
      </c>
      <c r="D121" s="39" t="s">
        <v>1379</v>
      </c>
      <c r="E121" s="39" t="s">
        <v>1380</v>
      </c>
      <c r="F121">
        <v>10</v>
      </c>
      <c r="I121" s="39" t="s">
        <v>6836</v>
      </c>
      <c r="L121">
        <v>1</v>
      </c>
      <c r="O121">
        <v>6</v>
      </c>
      <c r="R121" s="39" t="s">
        <v>30650</v>
      </c>
      <c r="U121" s="39" t="s">
        <v>30651</v>
      </c>
      <c r="X121" s="39" t="s">
        <v>30652</v>
      </c>
      <c r="AA121" s="39" t="s">
        <v>30653</v>
      </c>
      <c r="AD121" s="39" t="s">
        <v>30041</v>
      </c>
      <c r="AE121">
        <v>1</v>
      </c>
      <c r="AG121" s="39" t="s">
        <v>30042</v>
      </c>
      <c r="AH121">
        <v>1</v>
      </c>
      <c r="AJ121" s="39" t="s">
        <v>30043</v>
      </c>
      <c r="AK121">
        <v>0</v>
      </c>
      <c r="AM121" s="39" t="s">
        <v>30044</v>
      </c>
      <c r="AN121">
        <v>1</v>
      </c>
      <c r="AP121" s="39" t="s">
        <v>30045</v>
      </c>
      <c r="AQ121">
        <v>1</v>
      </c>
      <c r="AS121" s="39" t="s">
        <v>30046</v>
      </c>
      <c r="AT121">
        <v>1</v>
      </c>
      <c r="AV121" s="39" t="s">
        <v>30041</v>
      </c>
      <c r="AW121">
        <v>1</v>
      </c>
      <c r="AY121" s="39" t="s">
        <v>30042</v>
      </c>
      <c r="AZ121">
        <v>1</v>
      </c>
      <c r="BB121" s="39" t="s">
        <v>30043</v>
      </c>
      <c r="BC121">
        <v>1</v>
      </c>
      <c r="BE121" s="39" t="s">
        <v>30044</v>
      </c>
      <c r="BF121">
        <v>0</v>
      </c>
      <c r="BH121" s="39" t="s">
        <v>30047</v>
      </c>
      <c r="BI121">
        <v>1</v>
      </c>
      <c r="BK121" s="39" t="s">
        <v>30046</v>
      </c>
      <c r="BL121">
        <v>1</v>
      </c>
      <c r="BN121" s="39" t="s">
        <v>30654</v>
      </c>
      <c r="BQ121" s="39" t="s">
        <v>30655</v>
      </c>
    </row>
    <row r="122" spans="1:69" x14ac:dyDescent="0.3">
      <c r="A122">
        <v>121</v>
      </c>
      <c r="B122" s="1">
        <v>45845.303206018521</v>
      </c>
      <c r="C122" s="1">
        <v>45845.305219907408</v>
      </c>
      <c r="D122" s="39" t="s">
        <v>1294</v>
      </c>
      <c r="E122" s="39" t="s">
        <v>1295</v>
      </c>
      <c r="F122">
        <v>9</v>
      </c>
      <c r="I122" s="39" t="s">
        <v>1295</v>
      </c>
      <c r="L122">
        <v>1</v>
      </c>
      <c r="O122">
        <v>3</v>
      </c>
      <c r="R122" s="39" t="s">
        <v>30656</v>
      </c>
      <c r="U122" s="39" t="s">
        <v>30657</v>
      </c>
      <c r="X122" s="39" t="s">
        <v>30658</v>
      </c>
      <c r="AA122" s="39" t="s">
        <v>30659</v>
      </c>
      <c r="AD122" s="39" t="s">
        <v>30041</v>
      </c>
      <c r="AE122">
        <v>1</v>
      </c>
      <c r="AG122" s="39" t="s">
        <v>30042</v>
      </c>
      <c r="AH122">
        <v>1</v>
      </c>
      <c r="AJ122" s="39" t="s">
        <v>30043</v>
      </c>
      <c r="AK122">
        <v>0</v>
      </c>
      <c r="AM122" s="39" t="s">
        <v>30044</v>
      </c>
      <c r="AN122">
        <v>1</v>
      </c>
      <c r="AP122" s="39" t="s">
        <v>30045</v>
      </c>
      <c r="AQ122">
        <v>1</v>
      </c>
      <c r="AS122" s="39" t="s">
        <v>30046</v>
      </c>
      <c r="AT122">
        <v>1</v>
      </c>
      <c r="AV122" s="39" t="s">
        <v>30041</v>
      </c>
      <c r="AW122">
        <v>1</v>
      </c>
      <c r="AY122" s="39" t="s">
        <v>30042</v>
      </c>
      <c r="AZ122">
        <v>1</v>
      </c>
      <c r="BB122" s="39" t="s">
        <v>30043</v>
      </c>
      <c r="BC122">
        <v>1</v>
      </c>
      <c r="BE122" s="39" t="s">
        <v>30045</v>
      </c>
      <c r="BF122">
        <v>1</v>
      </c>
      <c r="BH122" s="39" t="s">
        <v>30044</v>
      </c>
      <c r="BI122">
        <v>0</v>
      </c>
      <c r="BK122" s="39" t="s">
        <v>30047</v>
      </c>
      <c r="BL122">
        <v>0</v>
      </c>
      <c r="BN122" s="39" t="s">
        <v>30660</v>
      </c>
      <c r="BQ122" s="39" t="s">
        <v>30661</v>
      </c>
    </row>
    <row r="123" spans="1:69" x14ac:dyDescent="0.3">
      <c r="A123">
        <v>122</v>
      </c>
      <c r="B123" s="1">
        <v>45845.305995370371</v>
      </c>
      <c r="C123" s="1">
        <v>45845.306064814817</v>
      </c>
      <c r="D123" s="39" t="s">
        <v>921</v>
      </c>
      <c r="E123" s="39" t="s">
        <v>922</v>
      </c>
      <c r="F123">
        <v>10</v>
      </c>
      <c r="I123" s="39" t="s">
        <v>922</v>
      </c>
      <c r="L123">
        <v>2</v>
      </c>
      <c r="O123">
        <v>5</v>
      </c>
      <c r="R123" s="39" t="s">
        <v>30662</v>
      </c>
      <c r="U123" s="39" t="s">
        <v>30663</v>
      </c>
      <c r="X123" s="39" t="s">
        <v>30664</v>
      </c>
      <c r="AA123" s="39" t="s">
        <v>30665</v>
      </c>
      <c r="AD123" s="39" t="s">
        <v>30041</v>
      </c>
      <c r="AE123">
        <v>1</v>
      </c>
      <c r="AG123" s="39" t="s">
        <v>30042</v>
      </c>
      <c r="AH123">
        <v>1</v>
      </c>
      <c r="AJ123" s="39" t="s">
        <v>30043</v>
      </c>
      <c r="AK123">
        <v>0</v>
      </c>
      <c r="AM123" s="39" t="s">
        <v>30044</v>
      </c>
      <c r="AN123">
        <v>1</v>
      </c>
      <c r="AP123" s="39" t="s">
        <v>30045</v>
      </c>
      <c r="AQ123">
        <v>1</v>
      </c>
      <c r="AS123" s="39" t="s">
        <v>30046</v>
      </c>
      <c r="AT123">
        <v>1</v>
      </c>
      <c r="AV123" s="39" t="s">
        <v>30041</v>
      </c>
      <c r="AW123">
        <v>1</v>
      </c>
      <c r="AY123" s="39" t="s">
        <v>30042</v>
      </c>
      <c r="AZ123">
        <v>1</v>
      </c>
      <c r="BB123" s="39" t="s">
        <v>30043</v>
      </c>
      <c r="BC123">
        <v>1</v>
      </c>
      <c r="BE123" s="39" t="s">
        <v>30045</v>
      </c>
      <c r="BF123">
        <v>1</v>
      </c>
      <c r="BH123" s="39" t="s">
        <v>30044</v>
      </c>
      <c r="BI123">
        <v>0</v>
      </c>
      <c r="BK123" s="39" t="s">
        <v>30046</v>
      </c>
      <c r="BL123">
        <v>1</v>
      </c>
      <c r="BN123" s="39" t="s">
        <v>30666</v>
      </c>
      <c r="BQ123" s="39" t="s">
        <v>30667</v>
      </c>
    </row>
    <row r="124" spans="1:69" x14ac:dyDescent="0.3">
      <c r="A124">
        <v>123</v>
      </c>
      <c r="B124" s="1">
        <v>45845.445636574077</v>
      </c>
      <c r="C124" s="1">
        <v>45845.446944444448</v>
      </c>
      <c r="D124" s="39" t="s">
        <v>2982</v>
      </c>
      <c r="E124" s="39" t="s">
        <v>2983</v>
      </c>
      <c r="F124">
        <v>6</v>
      </c>
      <c r="I124" s="39" t="s">
        <v>2983</v>
      </c>
      <c r="L124">
        <v>5</v>
      </c>
      <c r="O124">
        <v>7</v>
      </c>
      <c r="R124" s="39" t="s">
        <v>30668</v>
      </c>
      <c r="U124" s="39" t="s">
        <v>30669</v>
      </c>
      <c r="X124" s="39" t="s">
        <v>30489</v>
      </c>
      <c r="AA124" s="39" t="s">
        <v>30670</v>
      </c>
      <c r="AD124" s="39" t="s">
        <v>30044</v>
      </c>
      <c r="AE124">
        <v>0</v>
      </c>
      <c r="AG124" s="39" t="s">
        <v>30043</v>
      </c>
      <c r="AH124">
        <v>0</v>
      </c>
      <c r="AJ124" s="39" t="s">
        <v>30042</v>
      </c>
      <c r="AK124">
        <v>1</v>
      </c>
      <c r="AM124" s="39" t="s">
        <v>30045</v>
      </c>
      <c r="AN124">
        <v>0</v>
      </c>
      <c r="AP124" s="39" t="s">
        <v>30041</v>
      </c>
      <c r="AQ124">
        <v>0</v>
      </c>
      <c r="AS124" s="39" t="s">
        <v>30047</v>
      </c>
      <c r="AT124">
        <v>0</v>
      </c>
      <c r="AV124" s="39" t="s">
        <v>30041</v>
      </c>
      <c r="AW124">
        <v>1</v>
      </c>
      <c r="AY124" s="39" t="s">
        <v>30042</v>
      </c>
      <c r="AZ124">
        <v>1</v>
      </c>
      <c r="BB124" s="39" t="s">
        <v>30043</v>
      </c>
      <c r="BC124">
        <v>1</v>
      </c>
      <c r="BE124" s="39" t="s">
        <v>30044</v>
      </c>
      <c r="BF124">
        <v>0</v>
      </c>
      <c r="BH124" s="39" t="s">
        <v>30047</v>
      </c>
      <c r="BI124">
        <v>1</v>
      </c>
      <c r="BK124" s="39" t="s">
        <v>30046</v>
      </c>
      <c r="BL124">
        <v>1</v>
      </c>
      <c r="BN124" s="39" t="s">
        <v>30671</v>
      </c>
      <c r="BQ124" s="39" t="s">
        <v>30672</v>
      </c>
    </row>
    <row r="125" spans="1:69" x14ac:dyDescent="0.3">
      <c r="A125">
        <v>124</v>
      </c>
      <c r="B125" s="1">
        <v>45845.447430555556</v>
      </c>
      <c r="C125" s="1">
        <v>45845.451851851853</v>
      </c>
      <c r="D125" s="39" t="s">
        <v>2837</v>
      </c>
      <c r="E125" s="39" t="s">
        <v>2838</v>
      </c>
      <c r="F125">
        <v>10</v>
      </c>
      <c r="I125" s="39" t="s">
        <v>14573</v>
      </c>
      <c r="L125">
        <v>5</v>
      </c>
      <c r="O125">
        <v>2</v>
      </c>
      <c r="R125" s="39" t="s">
        <v>30673</v>
      </c>
      <c r="U125" s="39" t="s">
        <v>30674</v>
      </c>
      <c r="X125" s="39" t="s">
        <v>30675</v>
      </c>
      <c r="AA125" s="39" t="s">
        <v>30676</v>
      </c>
      <c r="AD125" s="39" t="s">
        <v>30041</v>
      </c>
      <c r="AE125">
        <v>1</v>
      </c>
      <c r="AG125" s="39" t="s">
        <v>30042</v>
      </c>
      <c r="AH125">
        <v>1</v>
      </c>
      <c r="AJ125" s="39" t="s">
        <v>30043</v>
      </c>
      <c r="AK125">
        <v>0</v>
      </c>
      <c r="AM125" s="39" t="s">
        <v>30044</v>
      </c>
      <c r="AN125">
        <v>1</v>
      </c>
      <c r="AP125" s="39" t="s">
        <v>30045</v>
      </c>
      <c r="AQ125">
        <v>1</v>
      </c>
      <c r="AS125" s="39" t="s">
        <v>30046</v>
      </c>
      <c r="AT125">
        <v>1</v>
      </c>
      <c r="AV125" s="39" t="s">
        <v>30041</v>
      </c>
      <c r="AW125">
        <v>1</v>
      </c>
      <c r="AY125" s="39" t="s">
        <v>30042</v>
      </c>
      <c r="AZ125">
        <v>1</v>
      </c>
      <c r="BB125" s="39" t="s">
        <v>30044</v>
      </c>
      <c r="BC125">
        <v>0</v>
      </c>
      <c r="BE125" s="39" t="s">
        <v>30045</v>
      </c>
      <c r="BF125">
        <v>1</v>
      </c>
      <c r="BH125" s="39" t="s">
        <v>30047</v>
      </c>
      <c r="BI125">
        <v>1</v>
      </c>
      <c r="BK125" s="39" t="s">
        <v>30046</v>
      </c>
      <c r="BL125">
        <v>1</v>
      </c>
      <c r="BN125" s="39" t="s">
        <v>30677</v>
      </c>
      <c r="BQ125" s="39" t="s">
        <v>30323</v>
      </c>
    </row>
    <row r="126" spans="1:69" x14ac:dyDescent="0.3">
      <c r="A126">
        <v>125</v>
      </c>
      <c r="B126" s="1">
        <v>45845.447974537034</v>
      </c>
      <c r="C126" s="1">
        <v>45845.455000000002</v>
      </c>
      <c r="D126" s="39" t="s">
        <v>2937</v>
      </c>
      <c r="E126" s="39" t="s">
        <v>2938</v>
      </c>
      <c r="F126">
        <v>9</v>
      </c>
      <c r="I126" s="39" t="s">
        <v>2939</v>
      </c>
      <c r="L126">
        <v>5</v>
      </c>
      <c r="O126">
        <v>16</v>
      </c>
      <c r="R126" s="39" t="s">
        <v>30678</v>
      </c>
      <c r="U126" s="39" t="s">
        <v>30679</v>
      </c>
      <c r="X126" s="39" t="s">
        <v>30680</v>
      </c>
      <c r="AA126" s="39" t="s">
        <v>30681</v>
      </c>
      <c r="AD126" s="39" t="s">
        <v>30041</v>
      </c>
      <c r="AE126">
        <v>1</v>
      </c>
      <c r="AG126" s="39" t="s">
        <v>30042</v>
      </c>
      <c r="AH126">
        <v>1</v>
      </c>
      <c r="AJ126" s="39" t="s">
        <v>30042</v>
      </c>
      <c r="AK126">
        <v>1</v>
      </c>
      <c r="AM126" s="39" t="s">
        <v>30044</v>
      </c>
      <c r="AN126">
        <v>1</v>
      </c>
      <c r="AP126" s="39" t="s">
        <v>30045</v>
      </c>
      <c r="AQ126">
        <v>1</v>
      </c>
      <c r="AS126" s="39" t="s">
        <v>30046</v>
      </c>
      <c r="AT126">
        <v>1</v>
      </c>
      <c r="AV126" s="39" t="s">
        <v>30041</v>
      </c>
      <c r="AW126">
        <v>1</v>
      </c>
      <c r="AY126" s="39" t="s">
        <v>30046</v>
      </c>
      <c r="AZ126">
        <v>0</v>
      </c>
      <c r="BB126" s="39" t="s">
        <v>30043</v>
      </c>
      <c r="BC126">
        <v>1</v>
      </c>
      <c r="BE126" s="39" t="s">
        <v>30045</v>
      </c>
      <c r="BF126">
        <v>1</v>
      </c>
      <c r="BH126" s="39" t="s">
        <v>30042</v>
      </c>
      <c r="BI126">
        <v>0</v>
      </c>
      <c r="BK126" s="39" t="s">
        <v>30044</v>
      </c>
      <c r="BL126">
        <v>0</v>
      </c>
      <c r="BN126" s="39" t="s">
        <v>30682</v>
      </c>
      <c r="BQ126" s="39" t="s">
        <v>30683</v>
      </c>
    </row>
    <row r="127" spans="1:69" x14ac:dyDescent="0.3">
      <c r="A127">
        <v>126</v>
      </c>
      <c r="B127" s="1">
        <v>45845.447465277779</v>
      </c>
      <c r="C127" s="1">
        <v>45845.455034722225</v>
      </c>
      <c r="D127" s="39" t="s">
        <v>2781</v>
      </c>
      <c r="E127" s="39" t="s">
        <v>2782</v>
      </c>
      <c r="F127">
        <v>11</v>
      </c>
      <c r="I127" s="39" t="s">
        <v>2782</v>
      </c>
      <c r="L127">
        <v>5</v>
      </c>
      <c r="O127">
        <v>10</v>
      </c>
      <c r="R127" s="39" t="s">
        <v>30684</v>
      </c>
      <c r="U127" s="39" t="s">
        <v>30685</v>
      </c>
      <c r="X127" s="39" t="s">
        <v>30686</v>
      </c>
      <c r="AA127" s="39" t="s">
        <v>30687</v>
      </c>
      <c r="AD127" s="39" t="s">
        <v>30041</v>
      </c>
      <c r="AE127">
        <v>1</v>
      </c>
      <c r="AG127" s="39" t="s">
        <v>30042</v>
      </c>
      <c r="AH127">
        <v>1</v>
      </c>
      <c r="AJ127" s="39" t="s">
        <v>30043</v>
      </c>
      <c r="AK127">
        <v>0</v>
      </c>
      <c r="AM127" s="39" t="s">
        <v>30044</v>
      </c>
      <c r="AN127">
        <v>1</v>
      </c>
      <c r="AP127" s="39" t="s">
        <v>30045</v>
      </c>
      <c r="AQ127">
        <v>1</v>
      </c>
      <c r="AS127" s="39" t="s">
        <v>30046</v>
      </c>
      <c r="AT127">
        <v>1</v>
      </c>
      <c r="AV127" s="39" t="s">
        <v>30041</v>
      </c>
      <c r="AW127">
        <v>1</v>
      </c>
      <c r="AY127" s="39" t="s">
        <v>30042</v>
      </c>
      <c r="AZ127">
        <v>1</v>
      </c>
      <c r="BB127" s="39" t="s">
        <v>30043</v>
      </c>
      <c r="BC127">
        <v>1</v>
      </c>
      <c r="BE127" s="39" t="s">
        <v>30045</v>
      </c>
      <c r="BF127">
        <v>1</v>
      </c>
      <c r="BH127" s="39" t="s">
        <v>30047</v>
      </c>
      <c r="BI127">
        <v>1</v>
      </c>
      <c r="BK127" s="39" t="s">
        <v>30046</v>
      </c>
      <c r="BL127">
        <v>1</v>
      </c>
      <c r="BN127" s="39" t="s">
        <v>30688</v>
      </c>
      <c r="BQ127" s="39" t="s">
        <v>30689</v>
      </c>
    </row>
    <row r="128" spans="1:69" x14ac:dyDescent="0.3">
      <c r="A128">
        <v>127</v>
      </c>
      <c r="B128" s="1">
        <v>45845.454004629632</v>
      </c>
      <c r="C128" s="1">
        <v>45845.459398148145</v>
      </c>
      <c r="D128" s="39" t="s">
        <v>2852</v>
      </c>
      <c r="E128" s="39" t="s">
        <v>2853</v>
      </c>
      <c r="F128">
        <v>10</v>
      </c>
      <c r="I128" s="39" t="s">
        <v>2854</v>
      </c>
      <c r="L128">
        <v>5</v>
      </c>
      <c r="O128">
        <v>30</v>
      </c>
      <c r="R128" s="39" t="s">
        <v>30690</v>
      </c>
      <c r="U128" s="39" t="s">
        <v>30691</v>
      </c>
      <c r="X128" s="39" t="s">
        <v>30692</v>
      </c>
      <c r="AA128" s="39" t="s">
        <v>30693</v>
      </c>
      <c r="AD128" s="39" t="s">
        <v>30041</v>
      </c>
      <c r="AE128">
        <v>1</v>
      </c>
      <c r="AG128" s="39" t="s">
        <v>30042</v>
      </c>
      <c r="AH128">
        <v>1</v>
      </c>
      <c r="AJ128" s="39" t="s">
        <v>30043</v>
      </c>
      <c r="AK128">
        <v>0</v>
      </c>
      <c r="AM128" s="39" t="s">
        <v>30044</v>
      </c>
      <c r="AN128">
        <v>1</v>
      </c>
      <c r="AP128" s="39" t="s">
        <v>30044</v>
      </c>
      <c r="AQ128">
        <v>0</v>
      </c>
      <c r="AS128" s="39" t="s">
        <v>30046</v>
      </c>
      <c r="AT128">
        <v>1</v>
      </c>
      <c r="AV128" s="39" t="s">
        <v>30041</v>
      </c>
      <c r="AW128">
        <v>1</v>
      </c>
      <c r="AY128" s="39" t="s">
        <v>30042</v>
      </c>
      <c r="AZ128">
        <v>1</v>
      </c>
      <c r="BB128" s="39" t="s">
        <v>30043</v>
      </c>
      <c r="BC128">
        <v>1</v>
      </c>
      <c r="BE128" s="39" t="s">
        <v>30045</v>
      </c>
      <c r="BF128">
        <v>1</v>
      </c>
      <c r="BH128" s="39" t="s">
        <v>30047</v>
      </c>
      <c r="BI128">
        <v>1</v>
      </c>
      <c r="BK128" s="39" t="s">
        <v>30046</v>
      </c>
      <c r="BL128">
        <v>1</v>
      </c>
      <c r="BN128" s="39" t="s">
        <v>30694</v>
      </c>
      <c r="BQ128" s="39" t="s">
        <v>30695</v>
      </c>
    </row>
    <row r="129" spans="1:69" x14ac:dyDescent="0.3">
      <c r="A129">
        <v>128</v>
      </c>
      <c r="B129" s="1">
        <v>45845.448576388888</v>
      </c>
      <c r="C129" s="1">
        <v>45845.460486111115</v>
      </c>
      <c r="D129" s="39" t="s">
        <v>2843</v>
      </c>
      <c r="E129" s="39" t="s">
        <v>2844</v>
      </c>
      <c r="F129">
        <v>10</v>
      </c>
      <c r="I129" s="39" t="s">
        <v>2844</v>
      </c>
      <c r="L129">
        <v>5</v>
      </c>
      <c r="O129">
        <v>34</v>
      </c>
      <c r="R129" s="39" t="s">
        <v>30690</v>
      </c>
      <c r="U129" s="39" t="s">
        <v>30696</v>
      </c>
      <c r="X129" s="39" t="s">
        <v>30697</v>
      </c>
      <c r="AA129" s="39" t="s">
        <v>30698</v>
      </c>
      <c r="AD129" s="39" t="s">
        <v>30041</v>
      </c>
      <c r="AE129">
        <v>1</v>
      </c>
      <c r="AG129" s="39" t="s">
        <v>30042</v>
      </c>
      <c r="AH129">
        <v>1</v>
      </c>
      <c r="AJ129" s="39" t="s">
        <v>30043</v>
      </c>
      <c r="AK129">
        <v>0</v>
      </c>
      <c r="AM129" s="39" t="s">
        <v>30044</v>
      </c>
      <c r="AN129">
        <v>1</v>
      </c>
      <c r="AP129" s="39" t="s">
        <v>30044</v>
      </c>
      <c r="AQ129">
        <v>0</v>
      </c>
      <c r="AS129" s="39" t="s">
        <v>30046</v>
      </c>
      <c r="AT129">
        <v>1</v>
      </c>
      <c r="AV129" s="39" t="s">
        <v>30041</v>
      </c>
      <c r="AW129">
        <v>1</v>
      </c>
      <c r="AY129" s="39" t="s">
        <v>30042</v>
      </c>
      <c r="AZ129">
        <v>1</v>
      </c>
      <c r="BB129" s="39" t="s">
        <v>30043</v>
      </c>
      <c r="BC129">
        <v>1</v>
      </c>
      <c r="BE129" s="39" t="s">
        <v>30045</v>
      </c>
      <c r="BF129">
        <v>1</v>
      </c>
      <c r="BH129" s="39" t="s">
        <v>30047</v>
      </c>
      <c r="BI129">
        <v>1</v>
      </c>
      <c r="BK129" s="39" t="s">
        <v>30046</v>
      </c>
      <c r="BL129">
        <v>1</v>
      </c>
      <c r="BN129" s="39" t="s">
        <v>30366</v>
      </c>
      <c r="BQ129" s="39" t="s">
        <v>30699</v>
      </c>
    </row>
    <row r="130" spans="1:69" x14ac:dyDescent="0.3">
      <c r="A130">
        <v>129</v>
      </c>
      <c r="B130" s="1">
        <v>45845.454965277779</v>
      </c>
      <c r="C130" s="1">
        <v>45845.461851851855</v>
      </c>
      <c r="D130" s="39" t="s">
        <v>2991</v>
      </c>
      <c r="E130" s="39" t="s">
        <v>2992</v>
      </c>
      <c r="F130">
        <v>6</v>
      </c>
      <c r="I130" s="39" t="s">
        <v>2993</v>
      </c>
      <c r="L130">
        <v>5</v>
      </c>
      <c r="O130">
        <v>17</v>
      </c>
      <c r="R130" s="39" t="s">
        <v>30700</v>
      </c>
      <c r="U130" s="39" t="s">
        <v>30701</v>
      </c>
      <c r="X130" s="39" t="s">
        <v>30702</v>
      </c>
      <c r="AA130" s="39" t="s">
        <v>30250</v>
      </c>
      <c r="AD130" s="39" t="s">
        <v>30041</v>
      </c>
      <c r="AE130">
        <v>1</v>
      </c>
      <c r="AG130" s="39" t="s">
        <v>30042</v>
      </c>
      <c r="AH130">
        <v>1</v>
      </c>
      <c r="AJ130" s="39" t="s">
        <v>30043</v>
      </c>
      <c r="AK130">
        <v>0</v>
      </c>
      <c r="AM130" s="39" t="s">
        <v>30044</v>
      </c>
      <c r="AN130">
        <v>1</v>
      </c>
      <c r="AP130" s="39" t="s">
        <v>30045</v>
      </c>
      <c r="AQ130">
        <v>1</v>
      </c>
      <c r="AS130" s="39" t="s">
        <v>30046</v>
      </c>
      <c r="AT130">
        <v>1</v>
      </c>
      <c r="AV130" s="39" t="s">
        <v>30041</v>
      </c>
      <c r="AW130">
        <v>1</v>
      </c>
      <c r="AY130" s="39" t="s">
        <v>30044</v>
      </c>
      <c r="AZ130">
        <v>0</v>
      </c>
      <c r="BB130" s="39" t="s">
        <v>30046</v>
      </c>
      <c r="BC130">
        <v>0</v>
      </c>
      <c r="BE130" s="39" t="s">
        <v>30042</v>
      </c>
      <c r="BF130">
        <v>0</v>
      </c>
      <c r="BH130" s="39" t="s">
        <v>30043</v>
      </c>
      <c r="BI130">
        <v>0</v>
      </c>
      <c r="BK130" s="39" t="s">
        <v>30047</v>
      </c>
      <c r="BL130">
        <v>0</v>
      </c>
      <c r="BN130" s="39" t="s">
        <v>30703</v>
      </c>
      <c r="BQ130" s="39" t="s">
        <v>30323</v>
      </c>
    </row>
    <row r="131" spans="1:69" x14ac:dyDescent="0.3">
      <c r="A131">
        <v>130</v>
      </c>
      <c r="B131" s="1">
        <v>45845.459513888891</v>
      </c>
      <c r="C131" s="1">
        <v>45845.46334490741</v>
      </c>
      <c r="D131" s="39" t="s">
        <v>2944</v>
      </c>
      <c r="E131" s="39" t="s">
        <v>2945</v>
      </c>
      <c r="F131">
        <v>3</v>
      </c>
      <c r="I131" s="39" t="s">
        <v>2945</v>
      </c>
      <c r="L131">
        <v>5</v>
      </c>
      <c r="O131">
        <v>6</v>
      </c>
      <c r="R131" s="39" t="s">
        <v>30704</v>
      </c>
      <c r="U131" s="39" t="s">
        <v>30705</v>
      </c>
      <c r="X131" s="39" t="s">
        <v>30706</v>
      </c>
      <c r="AA131" s="39" t="s">
        <v>30386</v>
      </c>
      <c r="AD131" s="39" t="s">
        <v>30047</v>
      </c>
      <c r="AE131">
        <v>0</v>
      </c>
      <c r="AG131" s="39" t="s">
        <v>30045</v>
      </c>
      <c r="AH131">
        <v>0</v>
      </c>
      <c r="AJ131" s="39" t="s">
        <v>30041</v>
      </c>
      <c r="AK131">
        <v>0</v>
      </c>
      <c r="AM131" s="39" t="s">
        <v>30043</v>
      </c>
      <c r="AN131">
        <v>0</v>
      </c>
      <c r="AP131" s="39" t="s">
        <v>30045</v>
      </c>
      <c r="AQ131">
        <v>1</v>
      </c>
      <c r="AS131" s="39" t="s">
        <v>30047</v>
      </c>
      <c r="AT131">
        <v>0</v>
      </c>
      <c r="AV131" s="39" t="s">
        <v>30041</v>
      </c>
      <c r="AW131">
        <v>1</v>
      </c>
      <c r="AY131" s="39" t="s">
        <v>30046</v>
      </c>
      <c r="AZ131">
        <v>0</v>
      </c>
      <c r="BB131" s="39" t="s">
        <v>30047</v>
      </c>
      <c r="BC131">
        <v>0</v>
      </c>
      <c r="BE131" s="39" t="s">
        <v>30045</v>
      </c>
      <c r="BF131">
        <v>1</v>
      </c>
      <c r="BH131" s="39" t="s">
        <v>30043</v>
      </c>
      <c r="BI131">
        <v>0</v>
      </c>
      <c r="BK131" s="39" t="s">
        <v>30042</v>
      </c>
      <c r="BL131">
        <v>0</v>
      </c>
      <c r="BN131" s="39" t="s">
        <v>30677</v>
      </c>
      <c r="BQ131" s="39" t="s">
        <v>30276</v>
      </c>
    </row>
    <row r="132" spans="1:69" x14ac:dyDescent="0.3">
      <c r="A132">
        <v>131</v>
      </c>
      <c r="B132" s="1">
        <v>45845.459351851852</v>
      </c>
      <c r="C132" s="1">
        <v>45845.465567129628</v>
      </c>
      <c r="D132" s="39" t="s">
        <v>2927</v>
      </c>
      <c r="E132" s="39" t="s">
        <v>2928</v>
      </c>
      <c r="F132">
        <v>10</v>
      </c>
      <c r="I132" s="39" t="s">
        <v>2928</v>
      </c>
      <c r="L132">
        <v>5</v>
      </c>
      <c r="O132">
        <v>29</v>
      </c>
      <c r="R132" s="39" t="s">
        <v>30707</v>
      </c>
      <c r="U132" s="39" t="s">
        <v>30708</v>
      </c>
      <c r="X132" s="39" t="s">
        <v>30709</v>
      </c>
      <c r="AA132" s="39" t="s">
        <v>30710</v>
      </c>
      <c r="AD132" s="39" t="s">
        <v>30041</v>
      </c>
      <c r="AE132">
        <v>1</v>
      </c>
      <c r="AG132" s="39" t="s">
        <v>30042</v>
      </c>
      <c r="AH132">
        <v>1</v>
      </c>
      <c r="AJ132" s="39" t="s">
        <v>30043</v>
      </c>
      <c r="AK132">
        <v>0</v>
      </c>
      <c r="AM132" s="39" t="s">
        <v>30044</v>
      </c>
      <c r="AN132">
        <v>1</v>
      </c>
      <c r="AP132" s="39" t="s">
        <v>30045</v>
      </c>
      <c r="AQ132">
        <v>1</v>
      </c>
      <c r="AS132" s="39" t="s">
        <v>30046</v>
      </c>
      <c r="AT132">
        <v>1</v>
      </c>
      <c r="AV132" s="39" t="s">
        <v>30041</v>
      </c>
      <c r="AW132">
        <v>1</v>
      </c>
      <c r="AY132" s="39" t="s">
        <v>30042</v>
      </c>
      <c r="AZ132">
        <v>1</v>
      </c>
      <c r="BB132" s="39" t="s">
        <v>30043</v>
      </c>
      <c r="BC132">
        <v>1</v>
      </c>
      <c r="BE132" s="39" t="s">
        <v>30045</v>
      </c>
      <c r="BF132">
        <v>1</v>
      </c>
      <c r="BH132" s="39" t="s">
        <v>30044</v>
      </c>
      <c r="BI132">
        <v>0</v>
      </c>
      <c r="BK132" s="39" t="s">
        <v>30046</v>
      </c>
      <c r="BL132">
        <v>1</v>
      </c>
      <c r="BN132" s="39" t="s">
        <v>30711</v>
      </c>
      <c r="BQ132" s="39" t="s">
        <v>30712</v>
      </c>
    </row>
    <row r="133" spans="1:69" x14ac:dyDescent="0.3">
      <c r="A133">
        <v>132</v>
      </c>
      <c r="B133" s="1">
        <v>45845.463368055556</v>
      </c>
      <c r="C133" s="1">
        <v>45845.468993055554</v>
      </c>
      <c r="D133" s="39" t="s">
        <v>3009</v>
      </c>
      <c r="E133" s="39" t="s">
        <v>3010</v>
      </c>
      <c r="F133">
        <v>7</v>
      </c>
      <c r="I133" s="39" t="s">
        <v>3011</v>
      </c>
      <c r="L133">
        <v>5</v>
      </c>
      <c r="O133">
        <v>15</v>
      </c>
      <c r="R133" s="39" t="s">
        <v>30713</v>
      </c>
      <c r="U133" s="39" t="s">
        <v>30714</v>
      </c>
      <c r="X133" s="39" t="s">
        <v>30715</v>
      </c>
      <c r="AA133" s="39" t="s">
        <v>30250</v>
      </c>
      <c r="AD133" s="39" t="s">
        <v>30041</v>
      </c>
      <c r="AE133">
        <v>1</v>
      </c>
      <c r="AG133" s="39" t="s">
        <v>30042</v>
      </c>
      <c r="AH133">
        <v>1</v>
      </c>
      <c r="AJ133" s="39" t="s">
        <v>30043</v>
      </c>
      <c r="AK133">
        <v>0</v>
      </c>
      <c r="AM133" s="39" t="s">
        <v>30044</v>
      </c>
      <c r="AN133">
        <v>1</v>
      </c>
      <c r="AP133" s="39" t="s">
        <v>30045</v>
      </c>
      <c r="AQ133">
        <v>1</v>
      </c>
      <c r="AS133" s="39" t="s">
        <v>30046</v>
      </c>
      <c r="AT133">
        <v>1</v>
      </c>
      <c r="AV133" s="39" t="s">
        <v>30041</v>
      </c>
      <c r="AW133">
        <v>1</v>
      </c>
      <c r="AY133" s="39" t="s">
        <v>30042</v>
      </c>
      <c r="AZ133">
        <v>1</v>
      </c>
      <c r="BB133" s="39" t="s">
        <v>30046</v>
      </c>
      <c r="BC133">
        <v>0</v>
      </c>
      <c r="BE133" s="39" t="s">
        <v>30044</v>
      </c>
      <c r="BF133">
        <v>0</v>
      </c>
      <c r="BH133" s="39" t="s">
        <v>30043</v>
      </c>
      <c r="BI133">
        <v>0</v>
      </c>
      <c r="BK133" s="39" t="s">
        <v>30047</v>
      </c>
      <c r="BL133">
        <v>0</v>
      </c>
      <c r="BN133" s="39" t="s">
        <v>30677</v>
      </c>
      <c r="BQ133" s="39" t="s">
        <v>30323</v>
      </c>
    </row>
    <row r="134" spans="1:69" x14ac:dyDescent="0.3">
      <c r="A134">
        <v>133</v>
      </c>
      <c r="B134" s="1">
        <v>45845.48814814815</v>
      </c>
      <c r="C134" s="1">
        <v>45845.488206018519</v>
      </c>
      <c r="D134" s="39" t="s">
        <v>2685</v>
      </c>
      <c r="E134" s="39" t="s">
        <v>2686</v>
      </c>
      <c r="F134">
        <v>5</v>
      </c>
      <c r="I134" s="39" t="s">
        <v>2686</v>
      </c>
      <c r="L134">
        <v>5</v>
      </c>
      <c r="O134">
        <v>13</v>
      </c>
      <c r="R134" s="39" t="s">
        <v>30716</v>
      </c>
      <c r="U134" s="39" t="s">
        <v>30714</v>
      </c>
      <c r="X134" s="39" t="s">
        <v>30717</v>
      </c>
      <c r="AA134" s="39" t="s">
        <v>30250</v>
      </c>
      <c r="AD134" s="39" t="s">
        <v>30041</v>
      </c>
      <c r="AE134">
        <v>1</v>
      </c>
      <c r="AG134" s="39" t="s">
        <v>30042</v>
      </c>
      <c r="AH134">
        <v>1</v>
      </c>
      <c r="AJ134" s="39" t="s">
        <v>30043</v>
      </c>
      <c r="AK134">
        <v>0</v>
      </c>
      <c r="AM134" s="39" t="s">
        <v>30044</v>
      </c>
      <c r="AN134">
        <v>1</v>
      </c>
      <c r="AP134" s="39" t="s">
        <v>30045</v>
      </c>
      <c r="AQ134">
        <v>1</v>
      </c>
      <c r="AS134" s="39" t="s">
        <v>30046</v>
      </c>
      <c r="AT134">
        <v>1</v>
      </c>
      <c r="AV134" s="39" t="s">
        <v>30046</v>
      </c>
      <c r="AW134">
        <v>0</v>
      </c>
      <c r="AY134" s="39" t="s">
        <v>30044</v>
      </c>
      <c r="AZ134">
        <v>0</v>
      </c>
      <c r="BB134" s="39" t="s">
        <v>30046</v>
      </c>
      <c r="BC134">
        <v>0</v>
      </c>
      <c r="BE134" s="39" t="s">
        <v>30047</v>
      </c>
      <c r="BF134">
        <v>0</v>
      </c>
      <c r="BH134" s="39" t="s">
        <v>30044</v>
      </c>
      <c r="BI134">
        <v>0</v>
      </c>
      <c r="BK134" s="39" t="s">
        <v>30042</v>
      </c>
      <c r="BL134">
        <v>0</v>
      </c>
      <c r="BN134" s="39" t="s">
        <v>30718</v>
      </c>
      <c r="BQ134" s="39" t="s">
        <v>30719</v>
      </c>
    </row>
    <row r="135" spans="1:69" x14ac:dyDescent="0.3">
      <c r="A135">
        <v>134</v>
      </c>
      <c r="B135" s="1">
        <v>45845.511770833335</v>
      </c>
      <c r="C135" s="1">
        <v>45845.517002314817</v>
      </c>
      <c r="D135" s="39" t="s">
        <v>3163</v>
      </c>
      <c r="E135" s="39" t="s">
        <v>3164</v>
      </c>
      <c r="F135">
        <v>9</v>
      </c>
      <c r="I135" s="39" t="s">
        <v>3165</v>
      </c>
      <c r="L135">
        <v>3</v>
      </c>
      <c r="O135">
        <v>20</v>
      </c>
      <c r="R135" s="39" t="s">
        <v>30720</v>
      </c>
      <c r="U135" s="39" t="s">
        <v>30721</v>
      </c>
      <c r="X135" s="39" t="s">
        <v>30722</v>
      </c>
      <c r="AA135" s="39" t="s">
        <v>30723</v>
      </c>
      <c r="AD135" s="39" t="s">
        <v>30041</v>
      </c>
      <c r="AE135">
        <v>1</v>
      </c>
      <c r="AG135" s="39" t="s">
        <v>30042</v>
      </c>
      <c r="AH135">
        <v>1</v>
      </c>
      <c r="AJ135" s="39" t="s">
        <v>30043</v>
      </c>
      <c r="AK135">
        <v>0</v>
      </c>
      <c r="AM135" s="39" t="s">
        <v>30044</v>
      </c>
      <c r="AN135">
        <v>1</v>
      </c>
      <c r="AP135" s="39" t="s">
        <v>30045</v>
      </c>
      <c r="AQ135">
        <v>1</v>
      </c>
      <c r="AS135" s="39" t="s">
        <v>30046</v>
      </c>
      <c r="AT135">
        <v>1</v>
      </c>
      <c r="AV135" s="39" t="s">
        <v>30041</v>
      </c>
      <c r="AW135">
        <v>1</v>
      </c>
      <c r="AY135" s="39" t="s">
        <v>30042</v>
      </c>
      <c r="AZ135">
        <v>1</v>
      </c>
      <c r="BB135" s="39" t="s">
        <v>30043</v>
      </c>
      <c r="BC135">
        <v>1</v>
      </c>
      <c r="BE135" s="39" t="s">
        <v>30047</v>
      </c>
      <c r="BF135">
        <v>0</v>
      </c>
      <c r="BH135" s="39" t="s">
        <v>30044</v>
      </c>
      <c r="BI135">
        <v>0</v>
      </c>
      <c r="BK135" s="39" t="s">
        <v>30046</v>
      </c>
      <c r="BL135">
        <v>1</v>
      </c>
      <c r="BN135" s="39" t="s">
        <v>30724</v>
      </c>
      <c r="BQ135" s="39" t="s">
        <v>30725</v>
      </c>
    </row>
    <row r="136" spans="1:69" x14ac:dyDescent="0.3">
      <c r="A136">
        <v>135</v>
      </c>
      <c r="B136" s="1">
        <v>45845.650451388887</v>
      </c>
      <c r="C136" s="1">
        <v>45845.664479166669</v>
      </c>
      <c r="D136" s="39" t="s">
        <v>1484</v>
      </c>
      <c r="E136" s="39" t="s">
        <v>1485</v>
      </c>
      <c r="F136">
        <v>9</v>
      </c>
      <c r="I136" s="39" t="s">
        <v>1486</v>
      </c>
      <c r="L136">
        <v>1</v>
      </c>
      <c r="O136">
        <v>9</v>
      </c>
      <c r="R136" s="39" t="s">
        <v>30726</v>
      </c>
      <c r="U136" s="39" t="s">
        <v>30727</v>
      </c>
      <c r="X136" s="39" t="s">
        <v>30728</v>
      </c>
      <c r="AA136" s="39" t="s">
        <v>30729</v>
      </c>
      <c r="AD136" s="39" t="s">
        <v>30041</v>
      </c>
      <c r="AE136">
        <v>1</v>
      </c>
      <c r="AG136" s="39" t="s">
        <v>30042</v>
      </c>
      <c r="AH136">
        <v>1</v>
      </c>
      <c r="AJ136" s="39" t="s">
        <v>30043</v>
      </c>
      <c r="AK136">
        <v>0</v>
      </c>
      <c r="AM136" s="39" t="s">
        <v>30044</v>
      </c>
      <c r="AN136">
        <v>1</v>
      </c>
      <c r="AP136" s="39" t="s">
        <v>30047</v>
      </c>
      <c r="AQ136">
        <v>0</v>
      </c>
      <c r="AS136" s="39" t="s">
        <v>30046</v>
      </c>
      <c r="AT136">
        <v>1</v>
      </c>
      <c r="AV136" s="39" t="s">
        <v>30041</v>
      </c>
      <c r="AW136">
        <v>1</v>
      </c>
      <c r="AY136" s="39" t="s">
        <v>30042</v>
      </c>
      <c r="AZ136">
        <v>1</v>
      </c>
      <c r="BB136" s="39" t="s">
        <v>30043</v>
      </c>
      <c r="BC136">
        <v>1</v>
      </c>
      <c r="BE136" s="39" t="s">
        <v>30045</v>
      </c>
      <c r="BF136">
        <v>1</v>
      </c>
      <c r="BH136" s="39" t="s">
        <v>30044</v>
      </c>
      <c r="BI136">
        <v>0</v>
      </c>
      <c r="BK136" s="39" t="s">
        <v>30046</v>
      </c>
      <c r="BL136">
        <v>1</v>
      </c>
      <c r="BN136" s="39" t="s">
        <v>30730</v>
      </c>
      <c r="BQ136" s="39" t="s">
        <v>30731</v>
      </c>
    </row>
    <row r="137" spans="1:69" x14ac:dyDescent="0.3">
      <c r="A137">
        <v>136</v>
      </c>
      <c r="B137" s="1">
        <v>45845.738599537035</v>
      </c>
      <c r="C137" s="1">
        <v>45845.742465277777</v>
      </c>
      <c r="D137" s="39" t="s">
        <v>4227</v>
      </c>
      <c r="E137" s="39" t="s">
        <v>4228</v>
      </c>
      <c r="F137">
        <v>11</v>
      </c>
      <c r="I137" s="39" t="s">
        <v>12592</v>
      </c>
      <c r="L137">
        <v>7</v>
      </c>
      <c r="O137">
        <v>2</v>
      </c>
      <c r="R137" s="39" t="s">
        <v>30732</v>
      </c>
      <c r="U137" s="39" t="s">
        <v>30701</v>
      </c>
      <c r="X137" s="39" t="s">
        <v>30733</v>
      </c>
      <c r="AA137" s="39" t="s">
        <v>30386</v>
      </c>
      <c r="AD137" s="39" t="s">
        <v>30041</v>
      </c>
      <c r="AE137">
        <v>1</v>
      </c>
      <c r="AG137" s="39" t="s">
        <v>30042</v>
      </c>
      <c r="AH137">
        <v>1</v>
      </c>
      <c r="AJ137" s="39" t="s">
        <v>30043</v>
      </c>
      <c r="AK137">
        <v>0</v>
      </c>
      <c r="AM137" s="39" t="s">
        <v>30044</v>
      </c>
      <c r="AN137">
        <v>1</v>
      </c>
      <c r="AP137" s="39" t="s">
        <v>30045</v>
      </c>
      <c r="AQ137">
        <v>1</v>
      </c>
      <c r="AS137" s="39" t="s">
        <v>30046</v>
      </c>
      <c r="AT137">
        <v>1</v>
      </c>
      <c r="AV137" s="39" t="s">
        <v>30041</v>
      </c>
      <c r="AW137">
        <v>1</v>
      </c>
      <c r="AY137" s="39" t="s">
        <v>30042</v>
      </c>
      <c r="AZ137">
        <v>1</v>
      </c>
      <c r="BB137" s="39" t="s">
        <v>30043</v>
      </c>
      <c r="BC137">
        <v>1</v>
      </c>
      <c r="BE137" s="39" t="s">
        <v>30045</v>
      </c>
      <c r="BF137">
        <v>1</v>
      </c>
      <c r="BH137" s="39" t="s">
        <v>30047</v>
      </c>
      <c r="BI137">
        <v>1</v>
      </c>
      <c r="BK137" s="39" t="s">
        <v>30046</v>
      </c>
      <c r="BL137">
        <v>1</v>
      </c>
      <c r="BN137" s="39" t="s">
        <v>30734</v>
      </c>
      <c r="BQ137" s="39" t="s">
        <v>30735</v>
      </c>
    </row>
    <row r="138" spans="1:69" x14ac:dyDescent="0.3">
      <c r="A138">
        <v>137</v>
      </c>
      <c r="B138" s="1">
        <v>45845.759398148148</v>
      </c>
      <c r="C138" s="1">
        <v>45845.769988425927</v>
      </c>
      <c r="D138" s="39" t="s">
        <v>3909</v>
      </c>
      <c r="E138" s="39" t="s">
        <v>3910</v>
      </c>
      <c r="F138">
        <v>11</v>
      </c>
      <c r="I138" s="39" t="s">
        <v>3911</v>
      </c>
      <c r="L138">
        <v>6</v>
      </c>
      <c r="O138">
        <v>7</v>
      </c>
      <c r="R138" s="39" t="s">
        <v>30736</v>
      </c>
      <c r="U138" s="39" t="s">
        <v>30737</v>
      </c>
      <c r="X138" s="39" t="s">
        <v>30738</v>
      </c>
      <c r="AA138" s="39" t="s">
        <v>30739</v>
      </c>
      <c r="AD138" s="39" t="s">
        <v>30041</v>
      </c>
      <c r="AE138">
        <v>1</v>
      </c>
      <c r="AG138" s="39" t="s">
        <v>30042</v>
      </c>
      <c r="AH138">
        <v>1</v>
      </c>
      <c r="AJ138" s="39" t="s">
        <v>30043</v>
      </c>
      <c r="AK138">
        <v>0</v>
      </c>
      <c r="AM138" s="39" t="s">
        <v>30044</v>
      </c>
      <c r="AN138">
        <v>1</v>
      </c>
      <c r="AP138" s="39" t="s">
        <v>30045</v>
      </c>
      <c r="AQ138">
        <v>1</v>
      </c>
      <c r="AS138" s="39" t="s">
        <v>30046</v>
      </c>
      <c r="AT138">
        <v>1</v>
      </c>
      <c r="AV138" s="39" t="s">
        <v>30041</v>
      </c>
      <c r="AW138">
        <v>1</v>
      </c>
      <c r="AY138" s="39" t="s">
        <v>30042</v>
      </c>
      <c r="AZ138">
        <v>1</v>
      </c>
      <c r="BB138" s="39" t="s">
        <v>30043</v>
      </c>
      <c r="BC138">
        <v>1</v>
      </c>
      <c r="BE138" s="39" t="s">
        <v>30045</v>
      </c>
      <c r="BF138">
        <v>1</v>
      </c>
      <c r="BH138" s="39" t="s">
        <v>30047</v>
      </c>
      <c r="BI138">
        <v>1</v>
      </c>
      <c r="BK138" s="39" t="s">
        <v>30046</v>
      </c>
      <c r="BL138">
        <v>1</v>
      </c>
      <c r="BN138" s="39" t="s">
        <v>30740</v>
      </c>
      <c r="BQ138" s="39" t="s">
        <v>30276</v>
      </c>
    </row>
    <row r="139" spans="1:69" x14ac:dyDescent="0.3">
      <c r="A139">
        <v>138</v>
      </c>
      <c r="B139" s="1">
        <v>45845.771597222221</v>
      </c>
      <c r="C139" s="1">
        <v>45845.779664351852</v>
      </c>
      <c r="D139" s="39" t="s">
        <v>3612</v>
      </c>
      <c r="E139" s="39" t="s">
        <v>3613</v>
      </c>
      <c r="F139">
        <v>9</v>
      </c>
      <c r="I139" s="39" t="s">
        <v>11981</v>
      </c>
      <c r="L139">
        <v>8</v>
      </c>
      <c r="O139">
        <v>40</v>
      </c>
      <c r="R139" s="39" t="s">
        <v>30741</v>
      </c>
      <c r="U139" s="39" t="s">
        <v>30742</v>
      </c>
      <c r="X139" s="39" t="s">
        <v>30743</v>
      </c>
      <c r="AA139" s="39" t="s">
        <v>30744</v>
      </c>
      <c r="AD139" s="39" t="s">
        <v>30041</v>
      </c>
      <c r="AE139">
        <v>1</v>
      </c>
      <c r="AG139" s="39" t="s">
        <v>30042</v>
      </c>
      <c r="AH139">
        <v>1</v>
      </c>
      <c r="AJ139" s="39" t="s">
        <v>30044</v>
      </c>
      <c r="AK139">
        <v>0</v>
      </c>
      <c r="AM139" s="39" t="s">
        <v>30044</v>
      </c>
      <c r="AN139">
        <v>1</v>
      </c>
      <c r="AP139" s="39" t="s">
        <v>30045</v>
      </c>
      <c r="AQ139">
        <v>1</v>
      </c>
      <c r="AS139" s="39" t="s">
        <v>30045</v>
      </c>
      <c r="AT139">
        <v>0</v>
      </c>
      <c r="AV139" s="39" t="s">
        <v>30041</v>
      </c>
      <c r="AW139">
        <v>1</v>
      </c>
      <c r="AY139" s="39" t="s">
        <v>30042</v>
      </c>
      <c r="AZ139">
        <v>1</v>
      </c>
      <c r="BB139" s="39" t="s">
        <v>30043</v>
      </c>
      <c r="BC139">
        <v>1</v>
      </c>
      <c r="BE139" s="39" t="s">
        <v>30044</v>
      </c>
      <c r="BF139">
        <v>0</v>
      </c>
      <c r="BH139" s="39" t="s">
        <v>30047</v>
      </c>
      <c r="BI139">
        <v>1</v>
      </c>
      <c r="BK139" s="39" t="s">
        <v>30046</v>
      </c>
      <c r="BL139">
        <v>1</v>
      </c>
      <c r="BN139" s="39" t="s">
        <v>30745</v>
      </c>
      <c r="BQ139" s="39" t="s">
        <v>30746</v>
      </c>
    </row>
    <row r="140" spans="1:69" x14ac:dyDescent="0.3">
      <c r="A140">
        <v>139</v>
      </c>
      <c r="B140" s="1">
        <v>45845.777430555558</v>
      </c>
      <c r="C140" s="1">
        <v>45845.784062500003</v>
      </c>
      <c r="D140" s="39" t="s">
        <v>3880</v>
      </c>
      <c r="E140" s="39" t="s">
        <v>3881</v>
      </c>
      <c r="F140">
        <v>10</v>
      </c>
      <c r="I140" s="39" t="s">
        <v>3881</v>
      </c>
      <c r="L140">
        <v>6</v>
      </c>
      <c r="O140">
        <v>39</v>
      </c>
      <c r="R140" s="39" t="s">
        <v>30747</v>
      </c>
      <c r="U140" s="39" t="s">
        <v>30701</v>
      </c>
      <c r="X140" s="39" t="s">
        <v>30748</v>
      </c>
      <c r="AA140" s="39" t="s">
        <v>30749</v>
      </c>
      <c r="AD140" s="39" t="s">
        <v>30041</v>
      </c>
      <c r="AE140">
        <v>1</v>
      </c>
      <c r="AG140" s="39" t="s">
        <v>30042</v>
      </c>
      <c r="AH140">
        <v>1</v>
      </c>
      <c r="AJ140" s="39" t="s">
        <v>30043</v>
      </c>
      <c r="AK140">
        <v>0</v>
      </c>
      <c r="AM140" s="39" t="s">
        <v>30044</v>
      </c>
      <c r="AN140">
        <v>1</v>
      </c>
      <c r="AP140" s="39" t="s">
        <v>30045</v>
      </c>
      <c r="AQ140">
        <v>1</v>
      </c>
      <c r="AS140" s="39" t="s">
        <v>30046</v>
      </c>
      <c r="AT140">
        <v>1</v>
      </c>
      <c r="AV140" s="39" t="s">
        <v>30041</v>
      </c>
      <c r="AW140">
        <v>1</v>
      </c>
      <c r="AY140" s="39" t="s">
        <v>30042</v>
      </c>
      <c r="AZ140">
        <v>1</v>
      </c>
      <c r="BB140" s="39" t="s">
        <v>30043</v>
      </c>
      <c r="BC140">
        <v>1</v>
      </c>
      <c r="BE140" s="39" t="s">
        <v>30044</v>
      </c>
      <c r="BF140">
        <v>0</v>
      </c>
      <c r="BH140" s="39" t="s">
        <v>30047</v>
      </c>
      <c r="BI140">
        <v>1</v>
      </c>
      <c r="BK140" s="39" t="s">
        <v>30046</v>
      </c>
      <c r="BL140">
        <v>1</v>
      </c>
      <c r="BN140" s="39" t="s">
        <v>30750</v>
      </c>
      <c r="BQ140" s="39" t="s">
        <v>30276</v>
      </c>
    </row>
    <row r="141" spans="1:69" x14ac:dyDescent="0.3">
      <c r="A141">
        <v>140</v>
      </c>
      <c r="B141" s="1">
        <v>45845.792939814812</v>
      </c>
      <c r="C141" s="1">
        <v>45845.797662037039</v>
      </c>
      <c r="D141" s="39" t="s">
        <v>3244</v>
      </c>
      <c r="E141" s="39" t="s">
        <v>3245</v>
      </c>
      <c r="F141">
        <v>11</v>
      </c>
      <c r="I141" s="39" t="s">
        <v>3246</v>
      </c>
      <c r="L141">
        <v>3</v>
      </c>
      <c r="O141">
        <v>3</v>
      </c>
      <c r="R141" s="39" t="s">
        <v>30751</v>
      </c>
      <c r="U141" s="39" t="s">
        <v>30752</v>
      </c>
      <c r="X141" s="39" t="s">
        <v>30753</v>
      </c>
      <c r="AA141" s="39" t="s">
        <v>30754</v>
      </c>
      <c r="AD141" s="39" t="s">
        <v>30041</v>
      </c>
      <c r="AE141">
        <v>1</v>
      </c>
      <c r="AG141" s="39" t="s">
        <v>30042</v>
      </c>
      <c r="AH141">
        <v>1</v>
      </c>
      <c r="AJ141" s="39" t="s">
        <v>30043</v>
      </c>
      <c r="AK141">
        <v>0</v>
      </c>
      <c r="AM141" s="39" t="s">
        <v>30044</v>
      </c>
      <c r="AN141">
        <v>1</v>
      </c>
      <c r="AP141" s="39" t="s">
        <v>30045</v>
      </c>
      <c r="AQ141">
        <v>1</v>
      </c>
      <c r="AS141" s="39" t="s">
        <v>30046</v>
      </c>
      <c r="AT141">
        <v>1</v>
      </c>
      <c r="AV141" s="39" t="s">
        <v>30041</v>
      </c>
      <c r="AW141">
        <v>1</v>
      </c>
      <c r="AY141" s="39" t="s">
        <v>30042</v>
      </c>
      <c r="AZ141">
        <v>1</v>
      </c>
      <c r="BB141" s="39" t="s">
        <v>30043</v>
      </c>
      <c r="BC141">
        <v>1</v>
      </c>
      <c r="BE141" s="39" t="s">
        <v>30045</v>
      </c>
      <c r="BF141">
        <v>1</v>
      </c>
      <c r="BH141" s="39" t="s">
        <v>30047</v>
      </c>
      <c r="BI141">
        <v>1</v>
      </c>
      <c r="BK141" s="39" t="s">
        <v>30046</v>
      </c>
      <c r="BL141">
        <v>1</v>
      </c>
      <c r="BN141" s="39" t="s">
        <v>30740</v>
      </c>
      <c r="BQ141" s="39" t="s">
        <v>30323</v>
      </c>
    </row>
    <row r="142" spans="1:69" x14ac:dyDescent="0.3">
      <c r="A142">
        <v>141</v>
      </c>
      <c r="B142" s="1">
        <v>45845.792511574073</v>
      </c>
      <c r="C142" s="1">
        <v>45845.798530092594</v>
      </c>
      <c r="D142" s="39" t="s">
        <v>3782</v>
      </c>
      <c r="E142" s="39" t="s">
        <v>3783</v>
      </c>
      <c r="F142">
        <v>3</v>
      </c>
      <c r="I142" s="39" t="s">
        <v>3784</v>
      </c>
      <c r="L142">
        <v>8</v>
      </c>
      <c r="O142">
        <v>38</v>
      </c>
      <c r="R142" s="39" t="s">
        <v>30755</v>
      </c>
      <c r="U142" s="39" t="s">
        <v>30756</v>
      </c>
      <c r="X142" s="39" t="s">
        <v>30757</v>
      </c>
      <c r="AA142" s="39" t="s">
        <v>30758</v>
      </c>
      <c r="AD142" s="39" t="s">
        <v>30041</v>
      </c>
      <c r="AE142">
        <v>1</v>
      </c>
      <c r="AG142" s="39" t="s">
        <v>30042</v>
      </c>
      <c r="AH142">
        <v>1</v>
      </c>
      <c r="AJ142" s="39" t="s">
        <v>30043</v>
      </c>
      <c r="AK142">
        <v>0</v>
      </c>
      <c r="AM142" s="39" t="s">
        <v>30045</v>
      </c>
      <c r="AN142">
        <v>0</v>
      </c>
      <c r="AP142" s="39" t="s">
        <v>30044</v>
      </c>
      <c r="AQ142">
        <v>0</v>
      </c>
      <c r="AS142" s="39" t="s">
        <v>30046</v>
      </c>
      <c r="AT142">
        <v>1</v>
      </c>
      <c r="AV142" s="39" t="s">
        <v>30046</v>
      </c>
      <c r="AW142">
        <v>0</v>
      </c>
      <c r="AY142" s="39" t="s">
        <v>30047</v>
      </c>
      <c r="AZ142">
        <v>0</v>
      </c>
      <c r="BB142" s="39" t="s">
        <v>30044</v>
      </c>
      <c r="BC142">
        <v>0</v>
      </c>
      <c r="BE142" s="39" t="s">
        <v>30043</v>
      </c>
      <c r="BF142">
        <v>0</v>
      </c>
      <c r="BH142" s="39" t="s">
        <v>30045</v>
      </c>
      <c r="BI142">
        <v>0</v>
      </c>
      <c r="BK142" s="39" t="s">
        <v>30042</v>
      </c>
      <c r="BL142">
        <v>0</v>
      </c>
      <c r="BN142" s="39" t="s">
        <v>30759</v>
      </c>
      <c r="BQ142" s="39" t="s">
        <v>30760</v>
      </c>
    </row>
    <row r="143" spans="1:69" x14ac:dyDescent="0.3">
      <c r="A143">
        <v>142</v>
      </c>
      <c r="B143" s="1">
        <v>45845.796041666668</v>
      </c>
      <c r="C143" s="1">
        <v>45845.816504629627</v>
      </c>
      <c r="D143" s="39" t="s">
        <v>1221</v>
      </c>
      <c r="E143" s="39" t="s">
        <v>1222</v>
      </c>
      <c r="F143">
        <v>11</v>
      </c>
      <c r="I143" s="39" t="s">
        <v>1223</v>
      </c>
      <c r="L143">
        <v>1</v>
      </c>
      <c r="O143">
        <v>19</v>
      </c>
      <c r="R143" s="39" t="s">
        <v>30761</v>
      </c>
      <c r="U143" s="39" t="s">
        <v>30762</v>
      </c>
      <c r="X143" s="39" t="s">
        <v>30763</v>
      </c>
      <c r="AA143" s="39" t="s">
        <v>30764</v>
      </c>
      <c r="AD143" s="39" t="s">
        <v>30041</v>
      </c>
      <c r="AE143">
        <v>1</v>
      </c>
      <c r="AG143" s="39" t="s">
        <v>30042</v>
      </c>
      <c r="AH143">
        <v>1</v>
      </c>
      <c r="AJ143" s="39" t="s">
        <v>30043</v>
      </c>
      <c r="AK143">
        <v>0</v>
      </c>
      <c r="AM143" s="39" t="s">
        <v>30044</v>
      </c>
      <c r="AN143">
        <v>1</v>
      </c>
      <c r="AP143" s="39" t="s">
        <v>30045</v>
      </c>
      <c r="AQ143">
        <v>1</v>
      </c>
      <c r="AS143" s="39" t="s">
        <v>30046</v>
      </c>
      <c r="AT143">
        <v>1</v>
      </c>
      <c r="AV143" s="39" t="s">
        <v>30041</v>
      </c>
      <c r="AW143">
        <v>1</v>
      </c>
      <c r="AY143" s="39" t="s">
        <v>30042</v>
      </c>
      <c r="AZ143">
        <v>1</v>
      </c>
      <c r="BB143" s="39" t="s">
        <v>30043</v>
      </c>
      <c r="BC143">
        <v>1</v>
      </c>
      <c r="BE143" s="39" t="s">
        <v>30045</v>
      </c>
      <c r="BF143">
        <v>1</v>
      </c>
      <c r="BH143" s="39" t="s">
        <v>30047</v>
      </c>
      <c r="BI143">
        <v>1</v>
      </c>
      <c r="BK143" s="39" t="s">
        <v>30046</v>
      </c>
      <c r="BL143">
        <v>1</v>
      </c>
      <c r="BN143" s="39" t="s">
        <v>30765</v>
      </c>
      <c r="BQ143" s="39" t="s">
        <v>30766</v>
      </c>
    </row>
    <row r="144" spans="1:69" x14ac:dyDescent="0.3">
      <c r="A144">
        <v>143</v>
      </c>
      <c r="B144" s="1">
        <v>45845.828680555554</v>
      </c>
      <c r="C144" s="1">
        <v>45845.841238425928</v>
      </c>
      <c r="D144" s="39" t="s">
        <v>4492</v>
      </c>
      <c r="E144" s="39" t="s">
        <v>4493</v>
      </c>
      <c r="F144">
        <v>9</v>
      </c>
      <c r="I144" s="39" t="s">
        <v>14445</v>
      </c>
      <c r="L144">
        <v>7</v>
      </c>
      <c r="O144">
        <v>12</v>
      </c>
      <c r="R144" s="39" t="s">
        <v>30767</v>
      </c>
      <c r="U144" s="39" t="s">
        <v>30768</v>
      </c>
      <c r="X144" s="39" t="s">
        <v>30769</v>
      </c>
      <c r="AA144" s="39" t="s">
        <v>30770</v>
      </c>
      <c r="AD144" s="39" t="s">
        <v>30041</v>
      </c>
      <c r="AE144">
        <v>1</v>
      </c>
      <c r="AG144" s="39" t="s">
        <v>30042</v>
      </c>
      <c r="AH144">
        <v>1</v>
      </c>
      <c r="AJ144" s="39" t="s">
        <v>30043</v>
      </c>
      <c r="AK144">
        <v>0</v>
      </c>
      <c r="AM144" s="39" t="s">
        <v>30047</v>
      </c>
      <c r="AN144">
        <v>0</v>
      </c>
      <c r="AP144" s="39" t="s">
        <v>30045</v>
      </c>
      <c r="AQ144">
        <v>1</v>
      </c>
      <c r="AS144" s="39" t="s">
        <v>30046</v>
      </c>
      <c r="AT144">
        <v>1</v>
      </c>
      <c r="AV144" s="39" t="s">
        <v>30041</v>
      </c>
      <c r="AW144">
        <v>1</v>
      </c>
      <c r="AY144" s="39" t="s">
        <v>30042</v>
      </c>
      <c r="AZ144">
        <v>1</v>
      </c>
      <c r="BB144" s="39" t="s">
        <v>30043</v>
      </c>
      <c r="BC144">
        <v>1</v>
      </c>
      <c r="BE144" s="39" t="s">
        <v>30045</v>
      </c>
      <c r="BF144">
        <v>1</v>
      </c>
      <c r="BH144" s="39" t="s">
        <v>30044</v>
      </c>
      <c r="BI144">
        <v>0</v>
      </c>
      <c r="BK144" s="39" t="s">
        <v>30046</v>
      </c>
      <c r="BL144">
        <v>1</v>
      </c>
      <c r="BN144" s="39" t="s">
        <v>30771</v>
      </c>
      <c r="BQ144" s="39" t="s">
        <v>30772</v>
      </c>
    </row>
    <row r="145" spans="1:69" x14ac:dyDescent="0.3">
      <c r="A145">
        <v>144</v>
      </c>
      <c r="B145" s="1">
        <v>45845.876527777778</v>
      </c>
      <c r="C145" s="1">
        <v>45845.88480324074</v>
      </c>
      <c r="D145" s="39" t="s">
        <v>3678</v>
      </c>
      <c r="E145" s="39" t="s">
        <v>3679</v>
      </c>
      <c r="F145">
        <v>9</v>
      </c>
      <c r="I145" s="39" t="s">
        <v>3680</v>
      </c>
      <c r="L145">
        <v>8</v>
      </c>
      <c r="O145">
        <v>19</v>
      </c>
      <c r="R145" s="39" t="s">
        <v>30773</v>
      </c>
      <c r="U145" s="39" t="s">
        <v>30714</v>
      </c>
      <c r="X145" s="39" t="s">
        <v>30774</v>
      </c>
      <c r="AA145" s="39" t="s">
        <v>30775</v>
      </c>
      <c r="AD145" s="39" t="s">
        <v>30041</v>
      </c>
      <c r="AE145">
        <v>1</v>
      </c>
      <c r="AG145" s="39" t="s">
        <v>30042</v>
      </c>
      <c r="AH145">
        <v>1</v>
      </c>
      <c r="AJ145" s="39" t="s">
        <v>30043</v>
      </c>
      <c r="AK145">
        <v>0</v>
      </c>
      <c r="AM145" s="39" t="s">
        <v>30047</v>
      </c>
      <c r="AN145">
        <v>0</v>
      </c>
      <c r="AP145" s="39" t="s">
        <v>30045</v>
      </c>
      <c r="AQ145">
        <v>1</v>
      </c>
      <c r="AS145" s="39" t="s">
        <v>30046</v>
      </c>
      <c r="AT145">
        <v>1</v>
      </c>
      <c r="AV145" s="39" t="s">
        <v>30041</v>
      </c>
      <c r="AW145">
        <v>1</v>
      </c>
      <c r="AY145" s="39" t="s">
        <v>30042</v>
      </c>
      <c r="AZ145">
        <v>1</v>
      </c>
      <c r="BB145" s="39" t="s">
        <v>30043</v>
      </c>
      <c r="BC145">
        <v>1</v>
      </c>
      <c r="BE145" s="39" t="s">
        <v>30044</v>
      </c>
      <c r="BF145">
        <v>0</v>
      </c>
      <c r="BH145" s="39" t="s">
        <v>30047</v>
      </c>
      <c r="BI145">
        <v>1</v>
      </c>
      <c r="BK145" s="39" t="s">
        <v>30046</v>
      </c>
      <c r="BL145">
        <v>1</v>
      </c>
      <c r="BN145" s="39" t="s">
        <v>30776</v>
      </c>
      <c r="BQ145" s="39" t="s">
        <v>30777</v>
      </c>
    </row>
    <row r="146" spans="1:69" x14ac:dyDescent="0.3">
      <c r="A146">
        <v>145</v>
      </c>
      <c r="B146" s="1">
        <v>45845.904062499998</v>
      </c>
      <c r="C146" s="1">
        <v>45845.904768518521</v>
      </c>
      <c r="D146" s="39" t="s">
        <v>3799</v>
      </c>
      <c r="E146" s="39" t="s">
        <v>3800</v>
      </c>
      <c r="F146">
        <v>11</v>
      </c>
      <c r="I146" s="39" t="s">
        <v>3801</v>
      </c>
      <c r="L146">
        <v>3</v>
      </c>
      <c r="O146">
        <v>23</v>
      </c>
      <c r="R146" s="39" t="s">
        <v>30778</v>
      </c>
      <c r="U146" s="39" t="s">
        <v>30069</v>
      </c>
      <c r="X146" s="39" t="s">
        <v>30779</v>
      </c>
      <c r="AA146" s="39" t="s">
        <v>30780</v>
      </c>
      <c r="AD146" s="39" t="s">
        <v>30041</v>
      </c>
      <c r="AE146">
        <v>1</v>
      </c>
      <c r="AG146" s="39" t="s">
        <v>30042</v>
      </c>
      <c r="AH146">
        <v>1</v>
      </c>
      <c r="AJ146" s="39" t="s">
        <v>30043</v>
      </c>
      <c r="AK146">
        <v>0</v>
      </c>
      <c r="AM146" s="39" t="s">
        <v>30044</v>
      </c>
      <c r="AN146">
        <v>1</v>
      </c>
      <c r="AP146" s="39" t="s">
        <v>30045</v>
      </c>
      <c r="AQ146">
        <v>1</v>
      </c>
      <c r="AS146" s="39" t="s">
        <v>30046</v>
      </c>
      <c r="AT146">
        <v>1</v>
      </c>
      <c r="AV146" s="39" t="s">
        <v>30041</v>
      </c>
      <c r="AW146">
        <v>1</v>
      </c>
      <c r="AY146" s="39" t="s">
        <v>30042</v>
      </c>
      <c r="AZ146">
        <v>1</v>
      </c>
      <c r="BB146" s="39" t="s">
        <v>30043</v>
      </c>
      <c r="BC146">
        <v>1</v>
      </c>
      <c r="BE146" s="39" t="s">
        <v>30045</v>
      </c>
      <c r="BF146">
        <v>1</v>
      </c>
      <c r="BH146" s="39" t="s">
        <v>30047</v>
      </c>
      <c r="BI146">
        <v>1</v>
      </c>
      <c r="BK146" s="39" t="s">
        <v>30046</v>
      </c>
      <c r="BL146">
        <v>1</v>
      </c>
      <c r="BN146" s="39" t="s">
        <v>30781</v>
      </c>
      <c r="BQ146" s="39" t="s">
        <v>30782</v>
      </c>
    </row>
    <row r="147" spans="1:69" x14ac:dyDescent="0.3">
      <c r="A147">
        <v>146</v>
      </c>
      <c r="B147" s="1">
        <v>45845.914803240739</v>
      </c>
      <c r="C147" s="1">
        <v>45845.935717592591</v>
      </c>
      <c r="D147" s="39" t="s">
        <v>998</v>
      </c>
      <c r="E147" s="39" t="s">
        <v>999</v>
      </c>
      <c r="F147">
        <v>11</v>
      </c>
      <c r="I147" s="39" t="s">
        <v>1000</v>
      </c>
      <c r="L147">
        <v>2</v>
      </c>
      <c r="O147">
        <v>11</v>
      </c>
      <c r="R147" s="39" t="s">
        <v>30783</v>
      </c>
      <c r="U147" s="39" t="s">
        <v>30784</v>
      </c>
      <c r="X147" s="39" t="s">
        <v>30785</v>
      </c>
      <c r="AA147" s="39" t="s">
        <v>30786</v>
      </c>
      <c r="AD147" s="39" t="s">
        <v>30041</v>
      </c>
      <c r="AE147">
        <v>1</v>
      </c>
      <c r="AG147" s="39" t="s">
        <v>30042</v>
      </c>
      <c r="AH147">
        <v>1</v>
      </c>
      <c r="AJ147" s="39" t="s">
        <v>30043</v>
      </c>
      <c r="AK147">
        <v>0</v>
      </c>
      <c r="AM147" s="39" t="s">
        <v>30044</v>
      </c>
      <c r="AN147">
        <v>1</v>
      </c>
      <c r="AP147" s="39" t="s">
        <v>30045</v>
      </c>
      <c r="AQ147">
        <v>1</v>
      </c>
      <c r="AS147" s="39" t="s">
        <v>30046</v>
      </c>
      <c r="AT147">
        <v>1</v>
      </c>
      <c r="AV147" s="39" t="s">
        <v>30041</v>
      </c>
      <c r="AW147">
        <v>1</v>
      </c>
      <c r="AY147" s="39" t="s">
        <v>30042</v>
      </c>
      <c r="AZ147">
        <v>1</v>
      </c>
      <c r="BB147" s="39" t="s">
        <v>30043</v>
      </c>
      <c r="BC147">
        <v>1</v>
      </c>
      <c r="BE147" s="39" t="s">
        <v>30045</v>
      </c>
      <c r="BF147">
        <v>1</v>
      </c>
      <c r="BH147" s="39" t="s">
        <v>30047</v>
      </c>
      <c r="BI147">
        <v>1</v>
      </c>
      <c r="BK147" s="39" t="s">
        <v>30046</v>
      </c>
      <c r="BL147">
        <v>1</v>
      </c>
      <c r="BN147" s="39" t="s">
        <v>30787</v>
      </c>
      <c r="BQ147" s="39" t="s">
        <v>30788</v>
      </c>
    </row>
    <row r="148" spans="1:69" x14ac:dyDescent="0.3">
      <c r="A148">
        <v>147</v>
      </c>
      <c r="B148" s="1">
        <v>45846.517731481479</v>
      </c>
      <c r="C148" s="1">
        <v>45846.530347222222</v>
      </c>
      <c r="D148" s="39" t="s">
        <v>3688</v>
      </c>
      <c r="E148" s="39" t="s">
        <v>3689</v>
      </c>
      <c r="F148">
        <v>10</v>
      </c>
      <c r="I148" s="39" t="s">
        <v>3689</v>
      </c>
      <c r="L148">
        <v>8</v>
      </c>
      <c r="O148">
        <v>20</v>
      </c>
      <c r="R148" s="39" t="s">
        <v>30789</v>
      </c>
      <c r="U148" s="39" t="s">
        <v>30380</v>
      </c>
      <c r="X148" s="39" t="s">
        <v>30790</v>
      </c>
      <c r="AA148" s="39" t="s">
        <v>30791</v>
      </c>
      <c r="AD148" s="39" t="s">
        <v>30041</v>
      </c>
      <c r="AE148">
        <v>1</v>
      </c>
      <c r="AG148" s="39" t="s">
        <v>30042</v>
      </c>
      <c r="AH148">
        <v>1</v>
      </c>
      <c r="AJ148" s="39" t="s">
        <v>30043</v>
      </c>
      <c r="AK148">
        <v>0</v>
      </c>
      <c r="AM148" s="39" t="s">
        <v>30044</v>
      </c>
      <c r="AN148">
        <v>1</v>
      </c>
      <c r="AP148" s="39" t="s">
        <v>30045</v>
      </c>
      <c r="AQ148">
        <v>1</v>
      </c>
      <c r="AS148" s="39" t="s">
        <v>30047</v>
      </c>
      <c r="AT148">
        <v>0</v>
      </c>
      <c r="AV148" s="39" t="s">
        <v>30041</v>
      </c>
      <c r="AW148">
        <v>1</v>
      </c>
      <c r="AY148" s="39" t="s">
        <v>30042</v>
      </c>
      <c r="AZ148">
        <v>1</v>
      </c>
      <c r="BB148" s="39" t="s">
        <v>30043</v>
      </c>
      <c r="BC148">
        <v>1</v>
      </c>
      <c r="BE148" s="39" t="s">
        <v>30045</v>
      </c>
      <c r="BF148">
        <v>1</v>
      </c>
      <c r="BH148" s="39" t="s">
        <v>30047</v>
      </c>
      <c r="BI148">
        <v>1</v>
      </c>
      <c r="BK148" s="39" t="s">
        <v>30046</v>
      </c>
      <c r="BL148">
        <v>1</v>
      </c>
      <c r="BN148" s="39" t="s">
        <v>30792</v>
      </c>
      <c r="BQ148" s="39" t="s">
        <v>30793</v>
      </c>
    </row>
    <row r="149" spans="1:69" x14ac:dyDescent="0.3">
      <c r="A149">
        <v>148</v>
      </c>
      <c r="B149" s="1">
        <v>45846.540173611109</v>
      </c>
      <c r="C149" s="1">
        <v>45846.54755787037</v>
      </c>
      <c r="D149" s="39" t="s">
        <v>3715</v>
      </c>
      <c r="E149" s="39" t="s">
        <v>3716</v>
      </c>
      <c r="F149">
        <v>10</v>
      </c>
      <c r="I149" s="39" t="s">
        <v>14719</v>
      </c>
      <c r="L149">
        <v>8</v>
      </c>
      <c r="O149">
        <v>14</v>
      </c>
      <c r="R149" s="39" t="s">
        <v>30794</v>
      </c>
      <c r="U149" s="39" t="s">
        <v>30714</v>
      </c>
      <c r="X149" s="39" t="s">
        <v>30795</v>
      </c>
      <c r="AA149" s="39" t="s">
        <v>30250</v>
      </c>
      <c r="AD149" s="39" t="s">
        <v>30041</v>
      </c>
      <c r="AE149">
        <v>1</v>
      </c>
      <c r="AG149" s="39" t="s">
        <v>30042</v>
      </c>
      <c r="AH149">
        <v>1</v>
      </c>
      <c r="AJ149" s="39" t="s">
        <v>30043</v>
      </c>
      <c r="AK149">
        <v>0</v>
      </c>
      <c r="AM149" s="39" t="s">
        <v>30044</v>
      </c>
      <c r="AN149">
        <v>1</v>
      </c>
      <c r="AP149" s="39" t="s">
        <v>30045</v>
      </c>
      <c r="AQ149">
        <v>1</v>
      </c>
      <c r="AS149" s="39" t="s">
        <v>30046</v>
      </c>
      <c r="AT149">
        <v>1</v>
      </c>
      <c r="AV149" s="39" t="s">
        <v>30041</v>
      </c>
      <c r="AW149">
        <v>1</v>
      </c>
      <c r="AY149" s="39" t="s">
        <v>30042</v>
      </c>
      <c r="AZ149">
        <v>1</v>
      </c>
      <c r="BB149" s="39" t="s">
        <v>30043</v>
      </c>
      <c r="BC149">
        <v>1</v>
      </c>
      <c r="BE149" s="39" t="s">
        <v>30045</v>
      </c>
      <c r="BF149">
        <v>1</v>
      </c>
      <c r="BH149" s="39" t="s">
        <v>30044</v>
      </c>
      <c r="BI149">
        <v>0</v>
      </c>
      <c r="BK149" s="39" t="s">
        <v>30046</v>
      </c>
      <c r="BL149">
        <v>1</v>
      </c>
      <c r="BN149" s="39" t="s">
        <v>30796</v>
      </c>
      <c r="BQ149" s="39" t="s">
        <v>30797</v>
      </c>
    </row>
    <row r="150" spans="1:69" x14ac:dyDescent="0.3">
      <c r="A150">
        <v>149</v>
      </c>
      <c r="B150" s="1">
        <v>45846.550115740742</v>
      </c>
      <c r="C150" s="1">
        <v>45846.560057870367</v>
      </c>
      <c r="D150" s="39" t="s">
        <v>3747</v>
      </c>
      <c r="E150" s="39" t="s">
        <v>3748</v>
      </c>
      <c r="F150">
        <v>10</v>
      </c>
      <c r="I150" s="39" t="s">
        <v>3748</v>
      </c>
      <c r="L150">
        <v>8</v>
      </c>
      <c r="O150">
        <v>28</v>
      </c>
      <c r="R150" s="39" t="s">
        <v>30798</v>
      </c>
      <c r="U150" s="39" t="s">
        <v>30799</v>
      </c>
      <c r="X150" s="39" t="s">
        <v>30800</v>
      </c>
      <c r="AA150" s="39" t="s">
        <v>30801</v>
      </c>
      <c r="AD150" s="39" t="s">
        <v>30041</v>
      </c>
      <c r="AE150">
        <v>1</v>
      </c>
      <c r="AG150" s="39" t="s">
        <v>30042</v>
      </c>
      <c r="AH150">
        <v>1</v>
      </c>
      <c r="AJ150" s="39" t="s">
        <v>30043</v>
      </c>
      <c r="AK150">
        <v>0</v>
      </c>
      <c r="AM150" s="39" t="s">
        <v>30044</v>
      </c>
      <c r="AN150">
        <v>1</v>
      </c>
      <c r="AP150" s="39" t="s">
        <v>30045</v>
      </c>
      <c r="AQ150">
        <v>1</v>
      </c>
      <c r="AS150" s="39" t="s">
        <v>30046</v>
      </c>
      <c r="AT150">
        <v>1</v>
      </c>
      <c r="AV150" s="39" t="s">
        <v>30041</v>
      </c>
      <c r="AW150">
        <v>1</v>
      </c>
      <c r="AY150" s="39" t="s">
        <v>30042</v>
      </c>
      <c r="AZ150">
        <v>1</v>
      </c>
      <c r="BB150" s="39" t="s">
        <v>30043</v>
      </c>
      <c r="BC150">
        <v>1</v>
      </c>
      <c r="BE150" s="39" t="s">
        <v>30044</v>
      </c>
      <c r="BF150">
        <v>0</v>
      </c>
      <c r="BH150" s="39" t="s">
        <v>30047</v>
      </c>
      <c r="BI150">
        <v>1</v>
      </c>
      <c r="BK150" s="39" t="s">
        <v>30046</v>
      </c>
      <c r="BL150">
        <v>1</v>
      </c>
      <c r="BN150" s="39" t="s">
        <v>30802</v>
      </c>
      <c r="BQ150" s="39" t="s">
        <v>30803</v>
      </c>
    </row>
    <row r="151" spans="1:69" x14ac:dyDescent="0.3">
      <c r="A151">
        <v>150</v>
      </c>
      <c r="B151" s="1">
        <v>45846.553078703706</v>
      </c>
      <c r="C151" s="1">
        <v>45846.561851851853</v>
      </c>
      <c r="D151" s="39" t="s">
        <v>3773</v>
      </c>
      <c r="E151" s="39" t="s">
        <v>3774</v>
      </c>
      <c r="F151">
        <v>10</v>
      </c>
      <c r="I151" s="39" t="s">
        <v>16234</v>
      </c>
      <c r="L151">
        <v>8</v>
      </c>
      <c r="O151">
        <v>27</v>
      </c>
      <c r="R151" s="39" t="s">
        <v>30804</v>
      </c>
      <c r="U151" s="39" t="s">
        <v>30805</v>
      </c>
      <c r="X151" s="39" t="s">
        <v>30800</v>
      </c>
      <c r="AA151" s="39" t="s">
        <v>30806</v>
      </c>
      <c r="AD151" s="39" t="s">
        <v>30041</v>
      </c>
      <c r="AE151">
        <v>1</v>
      </c>
      <c r="AG151" s="39" t="s">
        <v>30042</v>
      </c>
      <c r="AH151">
        <v>1</v>
      </c>
      <c r="AJ151" s="39" t="s">
        <v>30043</v>
      </c>
      <c r="AK151">
        <v>0</v>
      </c>
      <c r="AM151" s="39" t="s">
        <v>30044</v>
      </c>
      <c r="AN151">
        <v>1</v>
      </c>
      <c r="AP151" s="39" t="s">
        <v>30045</v>
      </c>
      <c r="AQ151">
        <v>1</v>
      </c>
      <c r="AS151" s="39" t="s">
        <v>30046</v>
      </c>
      <c r="AT151">
        <v>1</v>
      </c>
      <c r="AV151" s="39" t="s">
        <v>30041</v>
      </c>
      <c r="AW151">
        <v>1</v>
      </c>
      <c r="AY151" s="39" t="s">
        <v>30042</v>
      </c>
      <c r="AZ151">
        <v>1</v>
      </c>
      <c r="BB151" s="39" t="s">
        <v>30043</v>
      </c>
      <c r="BC151">
        <v>1</v>
      </c>
      <c r="BE151" s="39" t="s">
        <v>30044</v>
      </c>
      <c r="BF151">
        <v>0</v>
      </c>
      <c r="BH151" s="39" t="s">
        <v>30047</v>
      </c>
      <c r="BI151">
        <v>1</v>
      </c>
      <c r="BK151" s="39" t="s">
        <v>30046</v>
      </c>
      <c r="BL151">
        <v>1</v>
      </c>
      <c r="BN151" s="39" t="s">
        <v>30807</v>
      </c>
      <c r="BQ151" s="39" t="s">
        <v>30808</v>
      </c>
    </row>
    <row r="152" spans="1:69" x14ac:dyDescent="0.3">
      <c r="A152">
        <v>151</v>
      </c>
      <c r="B152" s="1">
        <v>45846.558900462966</v>
      </c>
      <c r="C152" s="1">
        <v>45846.573587962965</v>
      </c>
      <c r="D152" s="39" t="s">
        <v>3764</v>
      </c>
      <c r="E152" s="39" t="s">
        <v>3765</v>
      </c>
      <c r="F152">
        <v>9</v>
      </c>
      <c r="I152" s="39" t="s">
        <v>3765</v>
      </c>
      <c r="L152">
        <v>8</v>
      </c>
      <c r="O152">
        <v>26</v>
      </c>
      <c r="R152" s="39" t="s">
        <v>30809</v>
      </c>
      <c r="U152" s="39" t="s">
        <v>30810</v>
      </c>
      <c r="X152" s="39" t="s">
        <v>30811</v>
      </c>
      <c r="AA152" s="39" t="s">
        <v>30812</v>
      </c>
      <c r="AD152" s="39" t="s">
        <v>30041</v>
      </c>
      <c r="AE152">
        <v>1</v>
      </c>
      <c r="AG152" s="39" t="s">
        <v>30042</v>
      </c>
      <c r="AH152">
        <v>1</v>
      </c>
      <c r="AJ152" s="39" t="s">
        <v>30043</v>
      </c>
      <c r="AK152">
        <v>0</v>
      </c>
      <c r="AM152" s="39" t="s">
        <v>30047</v>
      </c>
      <c r="AN152">
        <v>0</v>
      </c>
      <c r="AP152" s="39" t="s">
        <v>30045</v>
      </c>
      <c r="AQ152">
        <v>1</v>
      </c>
      <c r="AS152" s="39" t="s">
        <v>30046</v>
      </c>
      <c r="AT152">
        <v>1</v>
      </c>
      <c r="AV152" s="39" t="s">
        <v>30041</v>
      </c>
      <c r="AW152">
        <v>1</v>
      </c>
      <c r="AY152" s="39" t="s">
        <v>30042</v>
      </c>
      <c r="AZ152">
        <v>1</v>
      </c>
      <c r="BB152" s="39" t="s">
        <v>30043</v>
      </c>
      <c r="BC152">
        <v>1</v>
      </c>
      <c r="BE152" s="39" t="s">
        <v>30044</v>
      </c>
      <c r="BF152">
        <v>0</v>
      </c>
      <c r="BH152" s="39" t="s">
        <v>30047</v>
      </c>
      <c r="BI152">
        <v>1</v>
      </c>
      <c r="BK152" s="39" t="s">
        <v>30046</v>
      </c>
      <c r="BL152">
        <v>1</v>
      </c>
      <c r="BN152" s="39" t="s">
        <v>30813</v>
      </c>
      <c r="BQ152" s="39" t="s">
        <v>30814</v>
      </c>
    </row>
    <row r="153" spans="1:69" x14ac:dyDescent="0.3">
      <c r="A153">
        <v>152</v>
      </c>
      <c r="B153" s="1">
        <v>45846.570497685185</v>
      </c>
      <c r="C153" s="1">
        <v>45846.575231481482</v>
      </c>
      <c r="D153" s="39" t="s">
        <v>91</v>
      </c>
      <c r="E153" s="39" t="s">
        <v>92</v>
      </c>
      <c r="F153">
        <v>10</v>
      </c>
      <c r="I153" s="39" t="s">
        <v>92</v>
      </c>
      <c r="L153">
        <v>11</v>
      </c>
      <c r="O153">
        <v>10</v>
      </c>
      <c r="R153" s="39" t="s">
        <v>30815</v>
      </c>
      <c r="U153" s="39" t="s">
        <v>30674</v>
      </c>
      <c r="X153" s="39" t="s">
        <v>30816</v>
      </c>
      <c r="AA153" s="39" t="s">
        <v>30817</v>
      </c>
      <c r="AD153" s="39" t="s">
        <v>30041</v>
      </c>
      <c r="AE153">
        <v>1</v>
      </c>
      <c r="AG153" s="39" t="s">
        <v>30042</v>
      </c>
      <c r="AH153">
        <v>1</v>
      </c>
      <c r="AJ153" s="39" t="s">
        <v>30043</v>
      </c>
      <c r="AK153">
        <v>0</v>
      </c>
      <c r="AM153" s="39" t="s">
        <v>30044</v>
      </c>
      <c r="AN153">
        <v>1</v>
      </c>
      <c r="AP153" s="39" t="s">
        <v>30045</v>
      </c>
      <c r="AQ153">
        <v>1</v>
      </c>
      <c r="AS153" s="39" t="s">
        <v>30046</v>
      </c>
      <c r="AT153">
        <v>1</v>
      </c>
      <c r="AV153" s="39" t="s">
        <v>30041</v>
      </c>
      <c r="AW153">
        <v>1</v>
      </c>
      <c r="AY153" s="39" t="s">
        <v>30042</v>
      </c>
      <c r="AZ153">
        <v>1</v>
      </c>
      <c r="BB153" s="39" t="s">
        <v>30043</v>
      </c>
      <c r="BC153">
        <v>1</v>
      </c>
      <c r="BE153" s="39" t="s">
        <v>30044</v>
      </c>
      <c r="BF153">
        <v>0</v>
      </c>
      <c r="BH153" s="39" t="s">
        <v>30047</v>
      </c>
      <c r="BI153">
        <v>1</v>
      </c>
      <c r="BK153" s="39" t="s">
        <v>30046</v>
      </c>
      <c r="BL153">
        <v>1</v>
      </c>
      <c r="BN153" s="39" t="s">
        <v>30818</v>
      </c>
      <c r="BQ153" s="39" t="s">
        <v>30819</v>
      </c>
    </row>
    <row r="154" spans="1:69" x14ac:dyDescent="0.3">
      <c r="A154">
        <v>153</v>
      </c>
      <c r="B154" s="1">
        <v>45846.570601851854</v>
      </c>
      <c r="C154" s="1">
        <v>45846.576423611114</v>
      </c>
      <c r="D154" s="39" t="s">
        <v>330</v>
      </c>
      <c r="E154" s="39" t="s">
        <v>331</v>
      </c>
      <c r="F154">
        <v>4</v>
      </c>
      <c r="I154" s="39" t="s">
        <v>6611</v>
      </c>
      <c r="L154">
        <v>11</v>
      </c>
      <c r="O154">
        <v>7</v>
      </c>
      <c r="R154" s="39" t="s">
        <v>30820</v>
      </c>
      <c r="U154" s="39" t="s">
        <v>30821</v>
      </c>
      <c r="X154" s="39" t="s">
        <v>30822</v>
      </c>
      <c r="AA154" s="39" t="s">
        <v>30823</v>
      </c>
      <c r="AD154" s="39" t="s">
        <v>30044</v>
      </c>
      <c r="AE154">
        <v>0</v>
      </c>
      <c r="AG154" s="39" t="s">
        <v>30046</v>
      </c>
      <c r="AH154">
        <v>0</v>
      </c>
      <c r="AJ154" s="39" t="s">
        <v>30042</v>
      </c>
      <c r="AK154">
        <v>1</v>
      </c>
      <c r="AM154" s="39" t="s">
        <v>30046</v>
      </c>
      <c r="AN154">
        <v>0</v>
      </c>
      <c r="AP154" s="39" t="s">
        <v>30045</v>
      </c>
      <c r="AQ154">
        <v>1</v>
      </c>
      <c r="AS154" s="39" t="s">
        <v>30046</v>
      </c>
      <c r="AT154">
        <v>1</v>
      </c>
      <c r="AV154" s="39" t="s">
        <v>30044</v>
      </c>
      <c r="AW154">
        <v>0</v>
      </c>
      <c r="AY154" s="39" t="s">
        <v>30043</v>
      </c>
      <c r="AZ154">
        <v>0</v>
      </c>
      <c r="BB154" s="39" t="s">
        <v>30047</v>
      </c>
      <c r="BC154">
        <v>0</v>
      </c>
      <c r="BE154" s="39" t="s">
        <v>30041</v>
      </c>
      <c r="BF154">
        <v>0</v>
      </c>
      <c r="BH154" s="39" t="s">
        <v>30042</v>
      </c>
      <c r="BI154">
        <v>0</v>
      </c>
      <c r="BK154" s="39" t="s">
        <v>30046</v>
      </c>
      <c r="BL154">
        <v>1</v>
      </c>
      <c r="BN154" s="39" t="s">
        <v>30824</v>
      </c>
      <c r="BQ154" s="39" t="s">
        <v>30825</v>
      </c>
    </row>
    <row r="155" spans="1:69" x14ac:dyDescent="0.3">
      <c r="A155">
        <v>154</v>
      </c>
      <c r="B155" s="1">
        <v>45846.571168981478</v>
      </c>
      <c r="C155" s="1">
        <v>45846.576678240737</v>
      </c>
      <c r="D155" s="39" t="s">
        <v>458</v>
      </c>
      <c r="E155" s="39" t="s">
        <v>459</v>
      </c>
      <c r="F155">
        <v>10</v>
      </c>
      <c r="I155" s="39" t="s">
        <v>459</v>
      </c>
      <c r="L155">
        <v>11</v>
      </c>
      <c r="O155">
        <v>4</v>
      </c>
      <c r="R155" s="39" t="s">
        <v>30826</v>
      </c>
      <c r="U155" s="39" t="s">
        <v>30827</v>
      </c>
      <c r="X155" s="39" t="s">
        <v>30828</v>
      </c>
      <c r="AA155" s="39" t="s">
        <v>30829</v>
      </c>
      <c r="AD155" s="39" t="s">
        <v>30041</v>
      </c>
      <c r="AE155">
        <v>1</v>
      </c>
      <c r="AG155" s="39" t="s">
        <v>30042</v>
      </c>
      <c r="AH155">
        <v>1</v>
      </c>
      <c r="AJ155" s="39" t="s">
        <v>30043</v>
      </c>
      <c r="AK155">
        <v>0</v>
      </c>
      <c r="AM155" s="39" t="s">
        <v>30044</v>
      </c>
      <c r="AN155">
        <v>1</v>
      </c>
      <c r="AP155" s="39" t="s">
        <v>30045</v>
      </c>
      <c r="AQ155">
        <v>1</v>
      </c>
      <c r="AS155" s="39" t="s">
        <v>30046</v>
      </c>
      <c r="AT155">
        <v>1</v>
      </c>
      <c r="AV155" s="39" t="s">
        <v>30041</v>
      </c>
      <c r="AW155">
        <v>1</v>
      </c>
      <c r="AY155" s="39" t="s">
        <v>30042</v>
      </c>
      <c r="AZ155">
        <v>1</v>
      </c>
      <c r="BB155" s="39" t="s">
        <v>30043</v>
      </c>
      <c r="BC155">
        <v>1</v>
      </c>
      <c r="BE155" s="39" t="s">
        <v>30044</v>
      </c>
      <c r="BF155">
        <v>0</v>
      </c>
      <c r="BH155" s="39" t="s">
        <v>30047</v>
      </c>
      <c r="BI155">
        <v>1</v>
      </c>
      <c r="BK155" s="39" t="s">
        <v>30046</v>
      </c>
      <c r="BL155">
        <v>1</v>
      </c>
      <c r="BN155" s="39" t="s">
        <v>30830</v>
      </c>
      <c r="BQ155" s="39" t="s">
        <v>30831</v>
      </c>
    </row>
    <row r="156" spans="1:69" x14ac:dyDescent="0.3">
      <c r="A156">
        <v>155</v>
      </c>
      <c r="B156" s="1">
        <v>45846.571759259263</v>
      </c>
      <c r="C156" s="1">
        <v>45846.57712962963</v>
      </c>
      <c r="D156" s="39" t="s">
        <v>220</v>
      </c>
      <c r="E156" s="39" t="s">
        <v>221</v>
      </c>
      <c r="F156">
        <v>9</v>
      </c>
      <c r="I156" s="39" t="s">
        <v>221</v>
      </c>
      <c r="L156">
        <v>11</v>
      </c>
      <c r="O156">
        <v>13</v>
      </c>
      <c r="R156" s="39" t="s">
        <v>30832</v>
      </c>
      <c r="U156" s="39" t="s">
        <v>30833</v>
      </c>
      <c r="X156" s="39" t="s">
        <v>30834</v>
      </c>
      <c r="AA156" s="39" t="s">
        <v>30835</v>
      </c>
      <c r="AD156" s="39" t="s">
        <v>30041</v>
      </c>
      <c r="AE156">
        <v>1</v>
      </c>
      <c r="AG156" s="39" t="s">
        <v>30042</v>
      </c>
      <c r="AH156">
        <v>1</v>
      </c>
      <c r="AJ156" s="39" t="s">
        <v>30043</v>
      </c>
      <c r="AK156">
        <v>0</v>
      </c>
      <c r="AM156" s="39" t="s">
        <v>30044</v>
      </c>
      <c r="AN156">
        <v>1</v>
      </c>
      <c r="AP156" s="39" t="s">
        <v>30045</v>
      </c>
      <c r="AQ156">
        <v>1</v>
      </c>
      <c r="AS156" s="39" t="s">
        <v>30046</v>
      </c>
      <c r="AT156">
        <v>1</v>
      </c>
      <c r="AV156" s="39" t="s">
        <v>30041</v>
      </c>
      <c r="AW156">
        <v>1</v>
      </c>
      <c r="AY156" s="39" t="s">
        <v>30043</v>
      </c>
      <c r="AZ156">
        <v>0</v>
      </c>
      <c r="BB156" s="39" t="s">
        <v>30043</v>
      </c>
      <c r="BC156">
        <v>1</v>
      </c>
      <c r="BE156" s="39" t="s">
        <v>30044</v>
      </c>
      <c r="BF156">
        <v>0</v>
      </c>
      <c r="BH156" s="39" t="s">
        <v>30047</v>
      </c>
      <c r="BI156">
        <v>1</v>
      </c>
      <c r="BK156" s="39" t="s">
        <v>30046</v>
      </c>
      <c r="BL156">
        <v>1</v>
      </c>
      <c r="BN156" s="39" t="s">
        <v>30836</v>
      </c>
      <c r="BQ156" s="39" t="s">
        <v>30837</v>
      </c>
    </row>
    <row r="157" spans="1:69" x14ac:dyDescent="0.3">
      <c r="A157">
        <v>156</v>
      </c>
      <c r="B157" s="1">
        <v>45846.570509259262</v>
      </c>
      <c r="C157" s="1">
        <v>45846.577268518522</v>
      </c>
      <c r="D157" s="39" t="s">
        <v>194</v>
      </c>
      <c r="E157" s="39" t="s">
        <v>195</v>
      </c>
      <c r="F157">
        <v>10</v>
      </c>
      <c r="I157" s="39" t="s">
        <v>195</v>
      </c>
      <c r="L157">
        <v>11</v>
      </c>
      <c r="O157">
        <v>28</v>
      </c>
      <c r="R157" s="39" t="s">
        <v>30815</v>
      </c>
      <c r="U157" s="39" t="s">
        <v>30838</v>
      </c>
      <c r="X157" s="39" t="s">
        <v>30839</v>
      </c>
      <c r="AA157" s="39" t="s">
        <v>30840</v>
      </c>
      <c r="AD157" s="39" t="s">
        <v>30041</v>
      </c>
      <c r="AE157">
        <v>1</v>
      </c>
      <c r="AG157" s="39" t="s">
        <v>30042</v>
      </c>
      <c r="AH157">
        <v>1</v>
      </c>
      <c r="AJ157" s="39" t="s">
        <v>30043</v>
      </c>
      <c r="AK157">
        <v>0</v>
      </c>
      <c r="AM157" s="39" t="s">
        <v>30044</v>
      </c>
      <c r="AN157">
        <v>1</v>
      </c>
      <c r="AP157" s="39" t="s">
        <v>30045</v>
      </c>
      <c r="AQ157">
        <v>1</v>
      </c>
      <c r="AS157" s="39" t="s">
        <v>30046</v>
      </c>
      <c r="AT157">
        <v>1</v>
      </c>
      <c r="AV157" s="39" t="s">
        <v>30041</v>
      </c>
      <c r="AW157">
        <v>1</v>
      </c>
      <c r="AY157" s="39" t="s">
        <v>30042</v>
      </c>
      <c r="AZ157">
        <v>1</v>
      </c>
      <c r="BB157" s="39" t="s">
        <v>30043</v>
      </c>
      <c r="BC157">
        <v>1</v>
      </c>
      <c r="BE157" s="39" t="s">
        <v>30044</v>
      </c>
      <c r="BF157">
        <v>0</v>
      </c>
      <c r="BH157" s="39" t="s">
        <v>30047</v>
      </c>
      <c r="BI157">
        <v>1</v>
      </c>
      <c r="BK157" s="39" t="s">
        <v>30046</v>
      </c>
      <c r="BL157">
        <v>1</v>
      </c>
      <c r="BN157" s="39" t="s">
        <v>30841</v>
      </c>
      <c r="BQ157" s="39" t="s">
        <v>30842</v>
      </c>
    </row>
    <row r="158" spans="1:69" x14ac:dyDescent="0.3">
      <c r="A158">
        <v>157</v>
      </c>
      <c r="B158" s="1">
        <v>45846.572210648148</v>
      </c>
      <c r="C158" s="1">
        <v>45846.577557870369</v>
      </c>
      <c r="D158" s="39" t="s">
        <v>450</v>
      </c>
      <c r="E158" s="39" t="s">
        <v>451</v>
      </c>
      <c r="F158">
        <v>10</v>
      </c>
      <c r="I158" s="39" t="s">
        <v>451</v>
      </c>
      <c r="L158">
        <v>11</v>
      </c>
      <c r="O158">
        <v>24</v>
      </c>
      <c r="R158" s="39" t="s">
        <v>30843</v>
      </c>
      <c r="U158" s="39" t="s">
        <v>30844</v>
      </c>
      <c r="X158" s="39" t="s">
        <v>30845</v>
      </c>
      <c r="AA158" s="39" t="s">
        <v>30846</v>
      </c>
      <c r="AD158" s="39" t="s">
        <v>30041</v>
      </c>
      <c r="AE158">
        <v>1</v>
      </c>
      <c r="AG158" s="39" t="s">
        <v>30042</v>
      </c>
      <c r="AH158">
        <v>1</v>
      </c>
      <c r="AJ158" s="39" t="s">
        <v>30043</v>
      </c>
      <c r="AK158">
        <v>0</v>
      </c>
      <c r="AM158" s="39" t="s">
        <v>30044</v>
      </c>
      <c r="AN158">
        <v>1</v>
      </c>
      <c r="AP158" s="39" t="s">
        <v>30045</v>
      </c>
      <c r="AQ158">
        <v>1</v>
      </c>
      <c r="AS158" s="39" t="s">
        <v>30046</v>
      </c>
      <c r="AT158">
        <v>1</v>
      </c>
      <c r="AV158" s="39" t="s">
        <v>30041</v>
      </c>
      <c r="AW158">
        <v>1</v>
      </c>
      <c r="AY158" s="39" t="s">
        <v>30042</v>
      </c>
      <c r="AZ158">
        <v>1</v>
      </c>
      <c r="BB158" s="39" t="s">
        <v>30043</v>
      </c>
      <c r="BC158">
        <v>1</v>
      </c>
      <c r="BE158" s="39" t="s">
        <v>30044</v>
      </c>
      <c r="BF158">
        <v>0</v>
      </c>
      <c r="BH158" s="39" t="s">
        <v>30047</v>
      </c>
      <c r="BI158">
        <v>1</v>
      </c>
      <c r="BK158" s="39" t="s">
        <v>30046</v>
      </c>
      <c r="BL158">
        <v>1</v>
      </c>
      <c r="BN158" s="39" t="s">
        <v>30847</v>
      </c>
      <c r="BQ158" s="39" t="s">
        <v>30848</v>
      </c>
    </row>
    <row r="159" spans="1:69" x14ac:dyDescent="0.3">
      <c r="A159">
        <v>158</v>
      </c>
      <c r="B159" s="1">
        <v>45846.570520833331</v>
      </c>
      <c r="C159" s="1">
        <v>45846.577673611115</v>
      </c>
      <c r="D159" s="39" t="s">
        <v>244</v>
      </c>
      <c r="E159" s="39" t="s">
        <v>245</v>
      </c>
      <c r="F159">
        <v>9</v>
      </c>
      <c r="I159" s="39" t="s">
        <v>245</v>
      </c>
      <c r="L159">
        <v>11</v>
      </c>
      <c r="O159">
        <v>14</v>
      </c>
      <c r="R159" s="39" t="s">
        <v>30849</v>
      </c>
      <c r="U159" s="39" t="s">
        <v>30850</v>
      </c>
      <c r="X159" s="39" t="s">
        <v>30851</v>
      </c>
      <c r="AA159" s="39" t="s">
        <v>30852</v>
      </c>
      <c r="AD159" s="39" t="s">
        <v>30041</v>
      </c>
      <c r="AE159">
        <v>1</v>
      </c>
      <c r="AG159" s="39" t="s">
        <v>30043</v>
      </c>
      <c r="AH159">
        <v>0</v>
      </c>
      <c r="AJ159" s="39" t="s">
        <v>30043</v>
      </c>
      <c r="AK159">
        <v>0</v>
      </c>
      <c r="AM159" s="39" t="s">
        <v>30044</v>
      </c>
      <c r="AN159">
        <v>1</v>
      </c>
      <c r="AP159" s="39" t="s">
        <v>30045</v>
      </c>
      <c r="AQ159">
        <v>1</v>
      </c>
      <c r="AS159" s="39" t="s">
        <v>30046</v>
      </c>
      <c r="AT159">
        <v>1</v>
      </c>
      <c r="AV159" s="39" t="s">
        <v>30041</v>
      </c>
      <c r="AW159">
        <v>1</v>
      </c>
      <c r="AY159" s="39" t="s">
        <v>30042</v>
      </c>
      <c r="AZ159">
        <v>1</v>
      </c>
      <c r="BB159" s="39" t="s">
        <v>30043</v>
      </c>
      <c r="BC159">
        <v>1</v>
      </c>
      <c r="BE159" s="39" t="s">
        <v>30044</v>
      </c>
      <c r="BF159">
        <v>0</v>
      </c>
      <c r="BH159" s="39" t="s">
        <v>30047</v>
      </c>
      <c r="BI159">
        <v>1</v>
      </c>
      <c r="BK159" s="39" t="s">
        <v>30046</v>
      </c>
      <c r="BL159">
        <v>1</v>
      </c>
      <c r="BN159" s="39" t="s">
        <v>30853</v>
      </c>
      <c r="BQ159" s="39" t="s">
        <v>30854</v>
      </c>
    </row>
    <row r="160" spans="1:69" x14ac:dyDescent="0.3">
      <c r="A160">
        <v>159</v>
      </c>
      <c r="B160" s="1">
        <v>45846.57068287037</v>
      </c>
      <c r="C160" s="1">
        <v>45846.577905092592</v>
      </c>
      <c r="D160" s="39" t="s">
        <v>35</v>
      </c>
      <c r="E160" s="39" t="s">
        <v>36</v>
      </c>
      <c r="F160">
        <v>10</v>
      </c>
      <c r="I160" s="39" t="s">
        <v>36</v>
      </c>
      <c r="L160">
        <v>11</v>
      </c>
      <c r="O160">
        <v>5</v>
      </c>
      <c r="R160" s="39" t="s">
        <v>30855</v>
      </c>
      <c r="U160" s="39" t="s">
        <v>30856</v>
      </c>
      <c r="X160" s="39" t="s">
        <v>30857</v>
      </c>
      <c r="AA160" s="39" t="s">
        <v>30858</v>
      </c>
      <c r="AD160" s="39" t="s">
        <v>30041</v>
      </c>
      <c r="AE160">
        <v>1</v>
      </c>
      <c r="AG160" s="39" t="s">
        <v>30042</v>
      </c>
      <c r="AH160">
        <v>1</v>
      </c>
      <c r="AJ160" s="39" t="s">
        <v>30043</v>
      </c>
      <c r="AK160">
        <v>0</v>
      </c>
      <c r="AM160" s="39" t="s">
        <v>30044</v>
      </c>
      <c r="AN160">
        <v>1</v>
      </c>
      <c r="AP160" s="39" t="s">
        <v>30045</v>
      </c>
      <c r="AQ160">
        <v>1</v>
      </c>
      <c r="AS160" s="39" t="s">
        <v>30046</v>
      </c>
      <c r="AT160">
        <v>1</v>
      </c>
      <c r="AV160" s="39" t="s">
        <v>30041</v>
      </c>
      <c r="AW160">
        <v>1</v>
      </c>
      <c r="AY160" s="39" t="s">
        <v>30042</v>
      </c>
      <c r="AZ160">
        <v>1</v>
      </c>
      <c r="BB160" s="39" t="s">
        <v>30043</v>
      </c>
      <c r="BC160">
        <v>1</v>
      </c>
      <c r="BE160" s="39" t="s">
        <v>30044</v>
      </c>
      <c r="BF160">
        <v>0</v>
      </c>
      <c r="BH160" s="39" t="s">
        <v>30047</v>
      </c>
      <c r="BI160">
        <v>1</v>
      </c>
      <c r="BK160" s="39" t="s">
        <v>30046</v>
      </c>
      <c r="BL160">
        <v>1</v>
      </c>
      <c r="BN160" s="39" t="s">
        <v>30859</v>
      </c>
      <c r="BQ160" s="39" t="s">
        <v>30860</v>
      </c>
    </row>
    <row r="161" spans="1:69" x14ac:dyDescent="0.3">
      <c r="A161">
        <v>160</v>
      </c>
      <c r="B161" s="1">
        <v>45846.576898148145</v>
      </c>
      <c r="C161" s="1">
        <v>45846.578159722223</v>
      </c>
      <c r="D161" s="39" t="s">
        <v>233</v>
      </c>
      <c r="E161" s="39" t="s">
        <v>234</v>
      </c>
      <c r="F161">
        <v>5</v>
      </c>
      <c r="I161" s="39" t="s">
        <v>234</v>
      </c>
      <c r="L161">
        <v>11</v>
      </c>
      <c r="O161">
        <v>6</v>
      </c>
      <c r="R161" s="39" t="s">
        <v>30815</v>
      </c>
      <c r="U161" s="39" t="s">
        <v>30674</v>
      </c>
      <c r="X161" s="39" t="s">
        <v>30861</v>
      </c>
      <c r="AA161" s="39" t="s">
        <v>30386</v>
      </c>
      <c r="AD161" s="39" t="s">
        <v>30044</v>
      </c>
      <c r="AE161">
        <v>0</v>
      </c>
      <c r="AG161" s="39" t="s">
        <v>30041</v>
      </c>
      <c r="AH161">
        <v>0</v>
      </c>
      <c r="AJ161" s="39" t="s">
        <v>30043</v>
      </c>
      <c r="AK161">
        <v>0</v>
      </c>
      <c r="AM161" s="39" t="s">
        <v>30047</v>
      </c>
      <c r="AN161">
        <v>0</v>
      </c>
      <c r="AP161" s="39" t="s">
        <v>30045</v>
      </c>
      <c r="AQ161">
        <v>1</v>
      </c>
      <c r="AS161" s="39" t="s">
        <v>30042</v>
      </c>
      <c r="AT161">
        <v>0</v>
      </c>
      <c r="AV161" s="39" t="s">
        <v>30041</v>
      </c>
      <c r="AW161">
        <v>1</v>
      </c>
      <c r="AY161" s="39" t="s">
        <v>30042</v>
      </c>
      <c r="AZ161">
        <v>1</v>
      </c>
      <c r="BB161" s="39" t="s">
        <v>30043</v>
      </c>
      <c r="BC161">
        <v>1</v>
      </c>
      <c r="BE161" s="39" t="s">
        <v>30045</v>
      </c>
      <c r="BF161">
        <v>1</v>
      </c>
      <c r="BH161" s="39" t="s">
        <v>30044</v>
      </c>
      <c r="BI161">
        <v>0</v>
      </c>
      <c r="BK161" s="39" t="s">
        <v>30047</v>
      </c>
      <c r="BL161">
        <v>0</v>
      </c>
      <c r="BN161" s="39" t="s">
        <v>30818</v>
      </c>
      <c r="BQ161" s="39" t="s">
        <v>30862</v>
      </c>
    </row>
    <row r="162" spans="1:69" x14ac:dyDescent="0.3">
      <c r="A162">
        <v>161</v>
      </c>
      <c r="B162" s="1">
        <v>45846.571423611109</v>
      </c>
      <c r="C162" s="1">
        <v>45846.5781712963</v>
      </c>
      <c r="D162" s="39" t="s">
        <v>135</v>
      </c>
      <c r="E162" s="39" t="s">
        <v>136</v>
      </c>
      <c r="F162">
        <v>11</v>
      </c>
      <c r="I162" s="39" t="s">
        <v>30863</v>
      </c>
      <c r="L162">
        <v>11</v>
      </c>
      <c r="O162">
        <v>20</v>
      </c>
      <c r="R162" s="39" t="s">
        <v>30864</v>
      </c>
      <c r="U162" s="39" t="s">
        <v>30865</v>
      </c>
      <c r="X162" s="39" t="s">
        <v>30866</v>
      </c>
      <c r="AA162" s="39" t="s">
        <v>30867</v>
      </c>
      <c r="AD162" s="39" t="s">
        <v>30041</v>
      </c>
      <c r="AE162">
        <v>1</v>
      </c>
      <c r="AG162" s="39" t="s">
        <v>30042</v>
      </c>
      <c r="AH162">
        <v>1</v>
      </c>
      <c r="AJ162" s="39" t="s">
        <v>30042</v>
      </c>
      <c r="AK162">
        <v>1</v>
      </c>
      <c r="AM162" s="39" t="s">
        <v>30044</v>
      </c>
      <c r="AN162">
        <v>1</v>
      </c>
      <c r="AP162" s="39" t="s">
        <v>30045</v>
      </c>
      <c r="AQ162">
        <v>1</v>
      </c>
      <c r="AS162" s="39" t="s">
        <v>30046</v>
      </c>
      <c r="AT162">
        <v>1</v>
      </c>
      <c r="AV162" s="39" t="s">
        <v>30041</v>
      </c>
      <c r="AW162">
        <v>1</v>
      </c>
      <c r="AY162" s="39" t="s">
        <v>30042</v>
      </c>
      <c r="AZ162">
        <v>1</v>
      </c>
      <c r="BB162" s="39" t="s">
        <v>30043</v>
      </c>
      <c r="BC162">
        <v>1</v>
      </c>
      <c r="BE162" s="39" t="s">
        <v>30044</v>
      </c>
      <c r="BF162">
        <v>0</v>
      </c>
      <c r="BH162" s="39" t="s">
        <v>30047</v>
      </c>
      <c r="BI162">
        <v>1</v>
      </c>
      <c r="BK162" s="39" t="s">
        <v>30046</v>
      </c>
      <c r="BL162">
        <v>1</v>
      </c>
      <c r="BN162" s="39" t="s">
        <v>30868</v>
      </c>
      <c r="BQ162" s="39" t="s">
        <v>30869</v>
      </c>
    </row>
    <row r="163" spans="1:69" x14ac:dyDescent="0.3">
      <c r="A163">
        <v>162</v>
      </c>
      <c r="B163" s="1">
        <v>45846.576620370368</v>
      </c>
      <c r="C163" s="1">
        <v>45846.578229166669</v>
      </c>
      <c r="D163" s="39" t="s">
        <v>398</v>
      </c>
      <c r="E163" s="39" t="s">
        <v>399</v>
      </c>
      <c r="F163">
        <v>10</v>
      </c>
      <c r="I163" s="39" t="s">
        <v>399</v>
      </c>
      <c r="L163">
        <v>11</v>
      </c>
      <c r="O163">
        <v>36</v>
      </c>
      <c r="R163" s="39" t="s">
        <v>30870</v>
      </c>
      <c r="U163" s="39" t="s">
        <v>30714</v>
      </c>
      <c r="X163" s="39" t="s">
        <v>30871</v>
      </c>
      <c r="AA163" s="39" t="s">
        <v>30250</v>
      </c>
      <c r="AD163" s="39" t="s">
        <v>30047</v>
      </c>
      <c r="AE163">
        <v>0</v>
      </c>
      <c r="AG163" s="39" t="s">
        <v>30042</v>
      </c>
      <c r="AH163">
        <v>1</v>
      </c>
      <c r="AJ163" s="39" t="s">
        <v>30043</v>
      </c>
      <c r="AK163">
        <v>0</v>
      </c>
      <c r="AM163" s="39" t="s">
        <v>30044</v>
      </c>
      <c r="AN163">
        <v>1</v>
      </c>
      <c r="AP163" s="39" t="s">
        <v>30045</v>
      </c>
      <c r="AQ163">
        <v>1</v>
      </c>
      <c r="AS163" s="39" t="s">
        <v>30046</v>
      </c>
      <c r="AT163">
        <v>1</v>
      </c>
      <c r="AV163" s="39" t="s">
        <v>30041</v>
      </c>
      <c r="AW163">
        <v>1</v>
      </c>
      <c r="AY163" s="39" t="s">
        <v>30042</v>
      </c>
      <c r="AZ163">
        <v>1</v>
      </c>
      <c r="BB163" s="39" t="s">
        <v>30043</v>
      </c>
      <c r="BC163">
        <v>1</v>
      </c>
      <c r="BE163" s="39" t="s">
        <v>30045</v>
      </c>
      <c r="BF163">
        <v>1</v>
      </c>
      <c r="BH163" s="39" t="s">
        <v>30047</v>
      </c>
      <c r="BI163">
        <v>1</v>
      </c>
      <c r="BK163" s="39" t="s">
        <v>30046</v>
      </c>
      <c r="BL163">
        <v>1</v>
      </c>
      <c r="BN163" s="39" t="s">
        <v>30872</v>
      </c>
      <c r="BQ163" s="39" t="s">
        <v>30873</v>
      </c>
    </row>
    <row r="164" spans="1:69" x14ac:dyDescent="0.3">
      <c r="A164">
        <v>163</v>
      </c>
      <c r="B164" s="1">
        <v>45846.570856481485</v>
      </c>
      <c r="C164" s="1">
        <v>45846.578252314815</v>
      </c>
      <c r="D164" s="39" t="s">
        <v>1419</v>
      </c>
      <c r="E164" s="39" t="s">
        <v>1420</v>
      </c>
      <c r="F164">
        <v>7</v>
      </c>
      <c r="I164" s="39" t="s">
        <v>5610</v>
      </c>
      <c r="L164">
        <v>1</v>
      </c>
      <c r="O164">
        <v>25</v>
      </c>
      <c r="R164" s="39" t="s">
        <v>30874</v>
      </c>
      <c r="U164" s="39" t="s">
        <v>30875</v>
      </c>
      <c r="X164" s="39" t="s">
        <v>30876</v>
      </c>
      <c r="AA164" s="39" t="s">
        <v>30877</v>
      </c>
      <c r="AD164" s="39" t="s">
        <v>30041</v>
      </c>
      <c r="AE164">
        <v>1</v>
      </c>
      <c r="AG164" s="39" t="s">
        <v>30043</v>
      </c>
      <c r="AH164">
        <v>0</v>
      </c>
      <c r="AJ164" s="39" t="s">
        <v>30044</v>
      </c>
      <c r="AK164">
        <v>0</v>
      </c>
      <c r="AM164" s="39" t="s">
        <v>30046</v>
      </c>
      <c r="AN164">
        <v>0</v>
      </c>
      <c r="AP164" s="39" t="s">
        <v>30045</v>
      </c>
      <c r="AQ164">
        <v>1</v>
      </c>
      <c r="AS164" s="39" t="s">
        <v>30047</v>
      </c>
      <c r="AT164">
        <v>0</v>
      </c>
      <c r="AV164" s="39" t="s">
        <v>30041</v>
      </c>
      <c r="AW164">
        <v>1</v>
      </c>
      <c r="AY164" s="39" t="s">
        <v>30042</v>
      </c>
      <c r="AZ164">
        <v>1</v>
      </c>
      <c r="BB164" s="39" t="s">
        <v>30043</v>
      </c>
      <c r="BC164">
        <v>1</v>
      </c>
      <c r="BE164" s="39" t="s">
        <v>30044</v>
      </c>
      <c r="BF164">
        <v>0</v>
      </c>
      <c r="BH164" s="39" t="s">
        <v>30047</v>
      </c>
      <c r="BI164">
        <v>1</v>
      </c>
      <c r="BK164" s="39" t="s">
        <v>30046</v>
      </c>
      <c r="BL164">
        <v>1</v>
      </c>
      <c r="BN164" s="39" t="s">
        <v>30813</v>
      </c>
      <c r="BQ164" s="39" t="s">
        <v>30878</v>
      </c>
    </row>
    <row r="165" spans="1:69" x14ac:dyDescent="0.3">
      <c r="A165">
        <v>164</v>
      </c>
      <c r="B165" s="1">
        <v>45846.570902777778</v>
      </c>
      <c r="C165" s="1">
        <v>45846.578252314815</v>
      </c>
      <c r="D165" s="39" t="s">
        <v>316</v>
      </c>
      <c r="E165" s="39" t="s">
        <v>317</v>
      </c>
      <c r="F165">
        <v>9</v>
      </c>
      <c r="I165" s="39" t="s">
        <v>317</v>
      </c>
      <c r="L165">
        <v>11</v>
      </c>
      <c r="O165">
        <v>29</v>
      </c>
      <c r="R165" s="39" t="s">
        <v>30794</v>
      </c>
      <c r="U165" s="39" t="s">
        <v>30714</v>
      </c>
      <c r="X165" s="39" t="s">
        <v>30871</v>
      </c>
      <c r="AA165" s="39" t="s">
        <v>30250</v>
      </c>
      <c r="AD165" s="39" t="s">
        <v>30041</v>
      </c>
      <c r="AE165">
        <v>1</v>
      </c>
      <c r="AG165" s="39" t="s">
        <v>30042</v>
      </c>
      <c r="AH165">
        <v>1</v>
      </c>
      <c r="AJ165" s="39" t="s">
        <v>30043</v>
      </c>
      <c r="AK165">
        <v>0</v>
      </c>
      <c r="AM165" s="39" t="s">
        <v>30044</v>
      </c>
      <c r="AN165">
        <v>1</v>
      </c>
      <c r="AP165" s="39" t="s">
        <v>30045</v>
      </c>
      <c r="AQ165">
        <v>1</v>
      </c>
      <c r="AS165" s="39" t="s">
        <v>30046</v>
      </c>
      <c r="AT165">
        <v>1</v>
      </c>
      <c r="AV165" s="39" t="s">
        <v>30041</v>
      </c>
      <c r="AW165">
        <v>1</v>
      </c>
      <c r="AY165" s="39" t="s">
        <v>30042</v>
      </c>
      <c r="AZ165">
        <v>1</v>
      </c>
      <c r="BB165" s="39" t="s">
        <v>30043</v>
      </c>
      <c r="BC165">
        <v>1</v>
      </c>
      <c r="BE165" s="39" t="s">
        <v>30047</v>
      </c>
      <c r="BF165">
        <v>0</v>
      </c>
      <c r="BH165" s="39" t="s">
        <v>30045</v>
      </c>
      <c r="BI165">
        <v>0</v>
      </c>
      <c r="BK165" s="39" t="s">
        <v>30046</v>
      </c>
      <c r="BL165">
        <v>1</v>
      </c>
      <c r="BN165" s="39" t="s">
        <v>30879</v>
      </c>
      <c r="BQ165" s="39" t="s">
        <v>30880</v>
      </c>
    </row>
    <row r="166" spans="1:69" x14ac:dyDescent="0.3">
      <c r="A166">
        <v>165</v>
      </c>
      <c r="B166" s="1">
        <v>45846.570520833331</v>
      </c>
      <c r="C166" s="1">
        <v>45846.578611111108</v>
      </c>
      <c r="D166" s="39" t="s">
        <v>47</v>
      </c>
      <c r="E166" s="39" t="s">
        <v>48</v>
      </c>
      <c r="F166">
        <v>10</v>
      </c>
      <c r="I166" s="39" t="s">
        <v>49</v>
      </c>
      <c r="L166">
        <v>11</v>
      </c>
      <c r="O166">
        <v>15</v>
      </c>
      <c r="R166" s="39" t="s">
        <v>30881</v>
      </c>
      <c r="U166" s="39" t="s">
        <v>30882</v>
      </c>
      <c r="X166" s="39" t="s">
        <v>30857</v>
      </c>
      <c r="AA166" s="39" t="s">
        <v>30250</v>
      </c>
      <c r="AD166" s="39" t="s">
        <v>30041</v>
      </c>
      <c r="AE166">
        <v>1</v>
      </c>
      <c r="AG166" s="39" t="s">
        <v>30042</v>
      </c>
      <c r="AH166">
        <v>1</v>
      </c>
      <c r="AJ166" s="39" t="s">
        <v>30043</v>
      </c>
      <c r="AK166">
        <v>0</v>
      </c>
      <c r="AM166" s="39" t="s">
        <v>30044</v>
      </c>
      <c r="AN166">
        <v>1</v>
      </c>
      <c r="AP166" s="39" t="s">
        <v>30045</v>
      </c>
      <c r="AQ166">
        <v>1</v>
      </c>
      <c r="AS166" s="39" t="s">
        <v>30046</v>
      </c>
      <c r="AT166">
        <v>1</v>
      </c>
      <c r="AV166" s="39" t="s">
        <v>30041</v>
      </c>
      <c r="AW166">
        <v>1</v>
      </c>
      <c r="AY166" s="39" t="s">
        <v>30042</v>
      </c>
      <c r="AZ166">
        <v>1</v>
      </c>
      <c r="BB166" s="39" t="s">
        <v>30043</v>
      </c>
      <c r="BC166">
        <v>1</v>
      </c>
      <c r="BE166" s="39" t="s">
        <v>30044</v>
      </c>
      <c r="BF166">
        <v>0</v>
      </c>
      <c r="BH166" s="39" t="s">
        <v>30047</v>
      </c>
      <c r="BI166">
        <v>1</v>
      </c>
      <c r="BK166" s="39" t="s">
        <v>30046</v>
      </c>
      <c r="BL166">
        <v>1</v>
      </c>
      <c r="BN166" s="39" t="s">
        <v>30841</v>
      </c>
      <c r="BQ166" s="39" t="s">
        <v>30883</v>
      </c>
    </row>
    <row r="167" spans="1:69" x14ac:dyDescent="0.3">
      <c r="A167">
        <v>166</v>
      </c>
      <c r="B167" s="1">
        <v>45846.570648148147</v>
      </c>
      <c r="C167" s="1">
        <v>45846.578796296293</v>
      </c>
      <c r="D167" s="39" t="s">
        <v>343</v>
      </c>
      <c r="E167" s="39" t="s">
        <v>344</v>
      </c>
      <c r="F167">
        <v>10</v>
      </c>
      <c r="I167" s="39" t="s">
        <v>344</v>
      </c>
      <c r="L167">
        <v>11</v>
      </c>
      <c r="O167">
        <v>35</v>
      </c>
      <c r="R167" s="39" t="s">
        <v>30884</v>
      </c>
      <c r="U167" s="39" t="s">
        <v>30885</v>
      </c>
      <c r="X167" s="39" t="s">
        <v>30871</v>
      </c>
      <c r="AA167" s="39" t="s">
        <v>30250</v>
      </c>
      <c r="AD167" s="39" t="s">
        <v>30047</v>
      </c>
      <c r="AE167">
        <v>0</v>
      </c>
      <c r="AG167" s="39" t="s">
        <v>30042</v>
      </c>
      <c r="AH167">
        <v>1</v>
      </c>
      <c r="AJ167" s="39" t="s">
        <v>30043</v>
      </c>
      <c r="AK167">
        <v>0</v>
      </c>
      <c r="AM167" s="39" t="s">
        <v>30044</v>
      </c>
      <c r="AN167">
        <v>1</v>
      </c>
      <c r="AP167" s="39" t="s">
        <v>30045</v>
      </c>
      <c r="AQ167">
        <v>1</v>
      </c>
      <c r="AS167" s="39" t="s">
        <v>30046</v>
      </c>
      <c r="AT167">
        <v>1</v>
      </c>
      <c r="AV167" s="39" t="s">
        <v>30041</v>
      </c>
      <c r="AW167">
        <v>1</v>
      </c>
      <c r="AY167" s="39" t="s">
        <v>30042</v>
      </c>
      <c r="AZ167">
        <v>1</v>
      </c>
      <c r="BB167" s="39" t="s">
        <v>30043</v>
      </c>
      <c r="BC167">
        <v>1</v>
      </c>
      <c r="BE167" s="39" t="s">
        <v>30045</v>
      </c>
      <c r="BF167">
        <v>1</v>
      </c>
      <c r="BH167" s="39" t="s">
        <v>30047</v>
      </c>
      <c r="BI167">
        <v>1</v>
      </c>
      <c r="BK167" s="39" t="s">
        <v>30046</v>
      </c>
      <c r="BL167">
        <v>1</v>
      </c>
      <c r="BN167" s="39" t="s">
        <v>30886</v>
      </c>
      <c r="BQ167" s="39" t="s">
        <v>30880</v>
      </c>
    </row>
    <row r="168" spans="1:69" x14ac:dyDescent="0.3">
      <c r="A168">
        <v>167</v>
      </c>
      <c r="B168" s="1">
        <v>45846.570439814815</v>
      </c>
      <c r="C168" s="1">
        <v>45846.578842592593</v>
      </c>
      <c r="D168" s="39" t="s">
        <v>277</v>
      </c>
      <c r="E168" s="39" t="s">
        <v>278</v>
      </c>
      <c r="F168">
        <v>10</v>
      </c>
      <c r="I168" s="39" t="s">
        <v>279</v>
      </c>
      <c r="L168">
        <v>11</v>
      </c>
      <c r="O168">
        <v>12</v>
      </c>
      <c r="R168" s="39" t="s">
        <v>30887</v>
      </c>
      <c r="U168" s="39" t="s">
        <v>30714</v>
      </c>
      <c r="X168" s="39" t="s">
        <v>30888</v>
      </c>
      <c r="AA168" s="39" t="s">
        <v>30889</v>
      </c>
      <c r="AD168" s="39" t="s">
        <v>30041</v>
      </c>
      <c r="AE168">
        <v>1</v>
      </c>
      <c r="AG168" s="39" t="s">
        <v>30042</v>
      </c>
      <c r="AH168">
        <v>1</v>
      </c>
      <c r="AJ168" s="39" t="s">
        <v>30043</v>
      </c>
      <c r="AK168">
        <v>0</v>
      </c>
      <c r="AM168" s="39" t="s">
        <v>30044</v>
      </c>
      <c r="AN168">
        <v>1</v>
      </c>
      <c r="AP168" s="39" t="s">
        <v>30045</v>
      </c>
      <c r="AQ168">
        <v>1</v>
      </c>
      <c r="AS168" s="39" t="s">
        <v>30046</v>
      </c>
      <c r="AT168">
        <v>1</v>
      </c>
      <c r="AV168" s="39" t="s">
        <v>30041</v>
      </c>
      <c r="AW168">
        <v>1</v>
      </c>
      <c r="AY168" s="39" t="s">
        <v>30042</v>
      </c>
      <c r="AZ168">
        <v>1</v>
      </c>
      <c r="BB168" s="39" t="s">
        <v>30043</v>
      </c>
      <c r="BC168">
        <v>1</v>
      </c>
      <c r="BE168" s="39" t="s">
        <v>30044</v>
      </c>
      <c r="BF168">
        <v>0</v>
      </c>
      <c r="BH168" s="39" t="s">
        <v>30047</v>
      </c>
      <c r="BI168">
        <v>1</v>
      </c>
      <c r="BK168" s="39" t="s">
        <v>30046</v>
      </c>
      <c r="BL168">
        <v>1</v>
      </c>
      <c r="BN168" s="39" t="s">
        <v>30841</v>
      </c>
      <c r="BQ168" s="39" t="s">
        <v>30890</v>
      </c>
    </row>
    <row r="169" spans="1:69" x14ac:dyDescent="0.3">
      <c r="A169">
        <v>168</v>
      </c>
      <c r="B169" s="1">
        <v>45846.570590277777</v>
      </c>
      <c r="C169" s="1">
        <v>45846.579305555555</v>
      </c>
      <c r="D169" s="39" t="s">
        <v>56</v>
      </c>
      <c r="E169" s="39" t="s">
        <v>57</v>
      </c>
      <c r="F169">
        <v>10</v>
      </c>
      <c r="I169" s="39" t="s">
        <v>57</v>
      </c>
      <c r="L169">
        <v>11</v>
      </c>
      <c r="O169">
        <v>1</v>
      </c>
      <c r="R169" s="39" t="s">
        <v>30891</v>
      </c>
      <c r="U169" s="39" t="s">
        <v>30892</v>
      </c>
      <c r="X169" s="39" t="s">
        <v>30857</v>
      </c>
      <c r="AA169" s="39" t="s">
        <v>30893</v>
      </c>
      <c r="AD169" s="39" t="s">
        <v>30041</v>
      </c>
      <c r="AE169">
        <v>1</v>
      </c>
      <c r="AG169" s="39" t="s">
        <v>30042</v>
      </c>
      <c r="AH169">
        <v>1</v>
      </c>
      <c r="AJ169" s="39" t="s">
        <v>30043</v>
      </c>
      <c r="AK169">
        <v>0</v>
      </c>
      <c r="AM169" s="39" t="s">
        <v>30044</v>
      </c>
      <c r="AN169">
        <v>1</v>
      </c>
      <c r="AP169" s="39" t="s">
        <v>30045</v>
      </c>
      <c r="AQ169">
        <v>1</v>
      </c>
      <c r="AS169" s="39" t="s">
        <v>30046</v>
      </c>
      <c r="AT169">
        <v>1</v>
      </c>
      <c r="AV169" s="39" t="s">
        <v>30041</v>
      </c>
      <c r="AW169">
        <v>1</v>
      </c>
      <c r="AY169" s="39" t="s">
        <v>30042</v>
      </c>
      <c r="AZ169">
        <v>1</v>
      </c>
      <c r="BB169" s="39" t="s">
        <v>30043</v>
      </c>
      <c r="BC169">
        <v>1</v>
      </c>
      <c r="BE169" s="39" t="s">
        <v>30044</v>
      </c>
      <c r="BF169">
        <v>0</v>
      </c>
      <c r="BH169" s="39" t="s">
        <v>30047</v>
      </c>
      <c r="BI169">
        <v>1</v>
      </c>
      <c r="BK169" s="39" t="s">
        <v>30046</v>
      </c>
      <c r="BL169">
        <v>1</v>
      </c>
      <c r="BN169" s="39" t="s">
        <v>30894</v>
      </c>
      <c r="BQ169" s="39" t="s">
        <v>30895</v>
      </c>
    </row>
    <row r="170" spans="1:69" x14ac:dyDescent="0.3">
      <c r="A170">
        <v>169</v>
      </c>
      <c r="B170" s="1">
        <v>45846.570925925924</v>
      </c>
      <c r="C170" s="1">
        <v>45846.579583333332</v>
      </c>
      <c r="D170" s="39" t="s">
        <v>446</v>
      </c>
      <c r="E170" s="39" t="s">
        <v>447</v>
      </c>
      <c r="F170">
        <v>10</v>
      </c>
      <c r="I170" s="39" t="s">
        <v>447</v>
      </c>
      <c r="L170">
        <v>11</v>
      </c>
      <c r="O170">
        <v>2</v>
      </c>
      <c r="R170" s="39" t="s">
        <v>30826</v>
      </c>
      <c r="U170" s="39" t="s">
        <v>30827</v>
      </c>
      <c r="X170" s="39" t="s">
        <v>30896</v>
      </c>
      <c r="AA170" s="39" t="s">
        <v>30829</v>
      </c>
      <c r="AD170" s="39" t="s">
        <v>30041</v>
      </c>
      <c r="AE170">
        <v>1</v>
      </c>
      <c r="AG170" s="39" t="s">
        <v>30042</v>
      </c>
      <c r="AH170">
        <v>1</v>
      </c>
      <c r="AJ170" s="39" t="s">
        <v>30043</v>
      </c>
      <c r="AK170">
        <v>0</v>
      </c>
      <c r="AM170" s="39" t="s">
        <v>30044</v>
      </c>
      <c r="AN170">
        <v>1</v>
      </c>
      <c r="AP170" s="39" t="s">
        <v>30045</v>
      </c>
      <c r="AQ170">
        <v>1</v>
      </c>
      <c r="AS170" s="39" t="s">
        <v>30046</v>
      </c>
      <c r="AT170">
        <v>1</v>
      </c>
      <c r="AV170" s="39" t="s">
        <v>30041</v>
      </c>
      <c r="AW170">
        <v>1</v>
      </c>
      <c r="AY170" s="39" t="s">
        <v>30042</v>
      </c>
      <c r="AZ170">
        <v>1</v>
      </c>
      <c r="BB170" s="39" t="s">
        <v>30043</v>
      </c>
      <c r="BC170">
        <v>1</v>
      </c>
      <c r="BE170" s="39" t="s">
        <v>30044</v>
      </c>
      <c r="BF170">
        <v>0</v>
      </c>
      <c r="BH170" s="39" t="s">
        <v>30047</v>
      </c>
      <c r="BI170">
        <v>1</v>
      </c>
      <c r="BK170" s="39" t="s">
        <v>30046</v>
      </c>
      <c r="BL170">
        <v>1</v>
      </c>
      <c r="BN170" s="39" t="s">
        <v>30830</v>
      </c>
      <c r="BQ170" s="39" t="s">
        <v>30831</v>
      </c>
    </row>
    <row r="171" spans="1:69" x14ac:dyDescent="0.3">
      <c r="A171">
        <v>170</v>
      </c>
      <c r="B171" s="1">
        <v>45846.570821759262</v>
      </c>
      <c r="C171" s="1">
        <v>45846.579988425925</v>
      </c>
      <c r="D171" s="39" t="s">
        <v>206</v>
      </c>
      <c r="E171" s="39" t="s">
        <v>207</v>
      </c>
      <c r="F171">
        <v>10</v>
      </c>
      <c r="I171" s="39" t="s">
        <v>207</v>
      </c>
      <c r="L171">
        <v>11</v>
      </c>
      <c r="O171">
        <v>40</v>
      </c>
      <c r="R171" s="39" t="s">
        <v>30897</v>
      </c>
      <c r="U171" s="39" t="s">
        <v>30898</v>
      </c>
      <c r="X171" s="39" t="s">
        <v>30899</v>
      </c>
      <c r="AA171" s="39" t="s">
        <v>30900</v>
      </c>
      <c r="AD171" s="39" t="s">
        <v>30041</v>
      </c>
      <c r="AE171">
        <v>1</v>
      </c>
      <c r="AG171" s="39" t="s">
        <v>30042</v>
      </c>
      <c r="AH171">
        <v>1</v>
      </c>
      <c r="AJ171" s="39" t="s">
        <v>30043</v>
      </c>
      <c r="AK171">
        <v>0</v>
      </c>
      <c r="AM171" s="39" t="s">
        <v>30044</v>
      </c>
      <c r="AN171">
        <v>1</v>
      </c>
      <c r="AP171" s="39" t="s">
        <v>30045</v>
      </c>
      <c r="AQ171">
        <v>1</v>
      </c>
      <c r="AS171" s="39" t="s">
        <v>30046</v>
      </c>
      <c r="AT171">
        <v>1</v>
      </c>
      <c r="AV171" s="39" t="s">
        <v>30041</v>
      </c>
      <c r="AW171">
        <v>1</v>
      </c>
      <c r="AY171" s="39" t="s">
        <v>30042</v>
      </c>
      <c r="AZ171">
        <v>1</v>
      </c>
      <c r="BB171" s="39" t="s">
        <v>30043</v>
      </c>
      <c r="BC171">
        <v>1</v>
      </c>
      <c r="BE171" s="39" t="s">
        <v>30044</v>
      </c>
      <c r="BF171">
        <v>0</v>
      </c>
      <c r="BH171" s="39" t="s">
        <v>30047</v>
      </c>
      <c r="BI171">
        <v>1</v>
      </c>
      <c r="BK171" s="39" t="s">
        <v>30046</v>
      </c>
      <c r="BL171">
        <v>1</v>
      </c>
      <c r="BN171" s="39" t="s">
        <v>30901</v>
      </c>
      <c r="BQ171" s="39" t="s">
        <v>30902</v>
      </c>
    </row>
    <row r="172" spans="1:69" x14ac:dyDescent="0.3">
      <c r="A172">
        <v>171</v>
      </c>
      <c r="B172" s="1">
        <v>45846.571840277778</v>
      </c>
      <c r="C172" s="1">
        <v>45846.581747685188</v>
      </c>
      <c r="D172" s="39" t="s">
        <v>122</v>
      </c>
      <c r="E172" s="39" t="s">
        <v>123</v>
      </c>
      <c r="F172">
        <v>10</v>
      </c>
      <c r="I172" s="39" t="s">
        <v>123</v>
      </c>
      <c r="L172">
        <v>11</v>
      </c>
      <c r="O172">
        <v>21</v>
      </c>
      <c r="R172" s="39" t="s">
        <v>30903</v>
      </c>
      <c r="U172" s="39" t="s">
        <v>30714</v>
      </c>
      <c r="X172" s="39" t="s">
        <v>30904</v>
      </c>
      <c r="AA172" s="39" t="s">
        <v>30905</v>
      </c>
      <c r="AD172" s="39" t="s">
        <v>30041</v>
      </c>
      <c r="AE172">
        <v>1</v>
      </c>
      <c r="AG172" s="39" t="s">
        <v>30042</v>
      </c>
      <c r="AH172">
        <v>1</v>
      </c>
      <c r="AJ172" s="39" t="s">
        <v>30043</v>
      </c>
      <c r="AK172">
        <v>0</v>
      </c>
      <c r="AM172" s="39" t="s">
        <v>30044</v>
      </c>
      <c r="AN172">
        <v>1</v>
      </c>
      <c r="AP172" s="39" t="s">
        <v>30045</v>
      </c>
      <c r="AQ172">
        <v>1</v>
      </c>
      <c r="AS172" s="39" t="s">
        <v>30046</v>
      </c>
      <c r="AT172">
        <v>1</v>
      </c>
      <c r="AV172" s="39" t="s">
        <v>30041</v>
      </c>
      <c r="AW172">
        <v>1</v>
      </c>
      <c r="AY172" s="39" t="s">
        <v>30042</v>
      </c>
      <c r="AZ172">
        <v>1</v>
      </c>
      <c r="BB172" s="39" t="s">
        <v>30043</v>
      </c>
      <c r="BC172">
        <v>1</v>
      </c>
      <c r="BE172" s="39" t="s">
        <v>30044</v>
      </c>
      <c r="BF172">
        <v>0</v>
      </c>
      <c r="BH172" s="39" t="s">
        <v>30047</v>
      </c>
      <c r="BI172">
        <v>1</v>
      </c>
      <c r="BK172" s="39" t="s">
        <v>30046</v>
      </c>
      <c r="BL172">
        <v>1</v>
      </c>
      <c r="BN172" s="39" t="s">
        <v>30841</v>
      </c>
      <c r="BQ172" s="39" t="s">
        <v>30906</v>
      </c>
    </row>
    <row r="173" spans="1:69" x14ac:dyDescent="0.3">
      <c r="A173">
        <v>172</v>
      </c>
      <c r="B173" s="1">
        <v>45846.571979166663</v>
      </c>
      <c r="C173" s="1">
        <v>45846.581863425927</v>
      </c>
      <c r="D173" s="39" t="s">
        <v>109</v>
      </c>
      <c r="E173" s="39" t="s">
        <v>110</v>
      </c>
      <c r="F173">
        <v>10</v>
      </c>
      <c r="I173" s="39" t="s">
        <v>110</v>
      </c>
      <c r="L173">
        <v>11</v>
      </c>
      <c r="O173">
        <v>38</v>
      </c>
      <c r="R173" s="39" t="s">
        <v>30815</v>
      </c>
      <c r="U173" s="39" t="s">
        <v>30714</v>
      </c>
      <c r="X173" s="39" t="s">
        <v>30907</v>
      </c>
      <c r="AA173" s="39" t="s">
        <v>30908</v>
      </c>
      <c r="AD173" s="39" t="s">
        <v>30041</v>
      </c>
      <c r="AE173">
        <v>1</v>
      </c>
      <c r="AG173" s="39" t="s">
        <v>30042</v>
      </c>
      <c r="AH173">
        <v>1</v>
      </c>
      <c r="AJ173" s="39" t="s">
        <v>30043</v>
      </c>
      <c r="AK173">
        <v>0</v>
      </c>
      <c r="AM173" s="39" t="s">
        <v>30044</v>
      </c>
      <c r="AN173">
        <v>1</v>
      </c>
      <c r="AP173" s="39" t="s">
        <v>30045</v>
      </c>
      <c r="AQ173">
        <v>1</v>
      </c>
      <c r="AS173" s="39" t="s">
        <v>30046</v>
      </c>
      <c r="AT173">
        <v>1</v>
      </c>
      <c r="AV173" s="39" t="s">
        <v>30041</v>
      </c>
      <c r="AW173">
        <v>1</v>
      </c>
      <c r="AY173" s="39" t="s">
        <v>30042</v>
      </c>
      <c r="AZ173">
        <v>1</v>
      </c>
      <c r="BB173" s="39" t="s">
        <v>30043</v>
      </c>
      <c r="BC173">
        <v>1</v>
      </c>
      <c r="BE173" s="39" t="s">
        <v>30044</v>
      </c>
      <c r="BF173">
        <v>0</v>
      </c>
      <c r="BH173" s="39" t="s">
        <v>30047</v>
      </c>
      <c r="BI173">
        <v>1</v>
      </c>
      <c r="BK173" s="39" t="s">
        <v>30046</v>
      </c>
      <c r="BL173">
        <v>1</v>
      </c>
      <c r="BN173" s="39" t="s">
        <v>30841</v>
      </c>
      <c r="BQ173" s="39" t="s">
        <v>30909</v>
      </c>
    </row>
    <row r="174" spans="1:69" x14ac:dyDescent="0.3">
      <c r="A174">
        <v>173</v>
      </c>
      <c r="B174" s="1">
        <v>45846.570729166669</v>
      </c>
      <c r="C174" s="1">
        <v>45846.582094907404</v>
      </c>
      <c r="D174" s="39" t="s">
        <v>263</v>
      </c>
      <c r="E174" s="39" t="s">
        <v>264</v>
      </c>
      <c r="F174">
        <v>9</v>
      </c>
      <c r="I174" s="39" t="s">
        <v>265</v>
      </c>
      <c r="L174">
        <v>11</v>
      </c>
      <c r="O174">
        <v>23</v>
      </c>
      <c r="R174" s="39" t="s">
        <v>30910</v>
      </c>
      <c r="U174" s="39" t="s">
        <v>30911</v>
      </c>
      <c r="X174" s="39" t="s">
        <v>30912</v>
      </c>
      <c r="AA174" s="39" t="s">
        <v>30913</v>
      </c>
      <c r="AD174" s="39" t="s">
        <v>30041</v>
      </c>
      <c r="AE174">
        <v>1</v>
      </c>
      <c r="AG174" s="39" t="s">
        <v>30042</v>
      </c>
      <c r="AH174">
        <v>1</v>
      </c>
      <c r="AJ174" s="39" t="s">
        <v>30043</v>
      </c>
      <c r="AK174">
        <v>0</v>
      </c>
      <c r="AM174" s="39" t="s">
        <v>30047</v>
      </c>
      <c r="AN174">
        <v>0</v>
      </c>
      <c r="AP174" s="39" t="s">
        <v>30045</v>
      </c>
      <c r="AQ174">
        <v>1</v>
      </c>
      <c r="AS174" s="39" t="s">
        <v>30046</v>
      </c>
      <c r="AT174">
        <v>1</v>
      </c>
      <c r="AV174" s="39" t="s">
        <v>30041</v>
      </c>
      <c r="AW174">
        <v>1</v>
      </c>
      <c r="AY174" s="39" t="s">
        <v>30042</v>
      </c>
      <c r="AZ174">
        <v>1</v>
      </c>
      <c r="BB174" s="39" t="s">
        <v>30043</v>
      </c>
      <c r="BC174">
        <v>1</v>
      </c>
      <c r="BE174" s="39" t="s">
        <v>30045</v>
      </c>
      <c r="BF174">
        <v>1</v>
      </c>
      <c r="BH174" s="39" t="s">
        <v>30044</v>
      </c>
      <c r="BI174">
        <v>0</v>
      </c>
      <c r="BK174" s="39" t="s">
        <v>30046</v>
      </c>
      <c r="BL174">
        <v>1</v>
      </c>
      <c r="BN174" s="39" t="s">
        <v>30914</v>
      </c>
      <c r="BQ174" s="39" t="s">
        <v>30915</v>
      </c>
    </row>
    <row r="175" spans="1:69" x14ac:dyDescent="0.3">
      <c r="A175">
        <v>174</v>
      </c>
      <c r="B175" s="1">
        <v>45846.578067129631</v>
      </c>
      <c r="C175" s="1">
        <v>45846.582835648151</v>
      </c>
      <c r="D175" s="39" t="s">
        <v>177</v>
      </c>
      <c r="E175" s="39" t="s">
        <v>178</v>
      </c>
      <c r="F175">
        <v>10</v>
      </c>
      <c r="I175" s="39" t="s">
        <v>6730</v>
      </c>
      <c r="L175">
        <v>11</v>
      </c>
      <c r="O175">
        <v>33</v>
      </c>
      <c r="R175" s="39" t="s">
        <v>30815</v>
      </c>
      <c r="U175" s="39" t="s">
        <v>30714</v>
      </c>
      <c r="X175" s="39" t="s">
        <v>30904</v>
      </c>
      <c r="AA175" s="39" t="s">
        <v>30916</v>
      </c>
      <c r="AD175" s="39" t="s">
        <v>30041</v>
      </c>
      <c r="AE175">
        <v>1</v>
      </c>
      <c r="AG175" s="39" t="s">
        <v>30042</v>
      </c>
      <c r="AH175">
        <v>1</v>
      </c>
      <c r="AJ175" s="39" t="s">
        <v>30043</v>
      </c>
      <c r="AK175">
        <v>0</v>
      </c>
      <c r="AM175" s="39" t="s">
        <v>30044</v>
      </c>
      <c r="AN175">
        <v>1</v>
      </c>
      <c r="AP175" s="39" t="s">
        <v>30045</v>
      </c>
      <c r="AQ175">
        <v>1</v>
      </c>
      <c r="AS175" s="39" t="s">
        <v>30046</v>
      </c>
      <c r="AT175">
        <v>1</v>
      </c>
      <c r="AV175" s="39" t="s">
        <v>30041</v>
      </c>
      <c r="AW175">
        <v>1</v>
      </c>
      <c r="AY175" s="39" t="s">
        <v>30042</v>
      </c>
      <c r="AZ175">
        <v>1</v>
      </c>
      <c r="BB175" s="39" t="s">
        <v>30043</v>
      </c>
      <c r="BC175">
        <v>1</v>
      </c>
      <c r="BE175" s="39" t="s">
        <v>30044</v>
      </c>
      <c r="BF175">
        <v>0</v>
      </c>
      <c r="BH175" s="39" t="s">
        <v>30047</v>
      </c>
      <c r="BI175">
        <v>1</v>
      </c>
      <c r="BK175" s="39" t="s">
        <v>30046</v>
      </c>
      <c r="BL175">
        <v>1</v>
      </c>
      <c r="BN175" s="39" t="s">
        <v>30841</v>
      </c>
      <c r="BQ175" s="39" t="s">
        <v>30917</v>
      </c>
    </row>
    <row r="176" spans="1:69" x14ac:dyDescent="0.3">
      <c r="A176">
        <v>175</v>
      </c>
      <c r="B176" s="1">
        <v>45846.570532407408</v>
      </c>
      <c r="C176" s="1">
        <v>45846.583240740743</v>
      </c>
      <c r="D176" s="39" t="s">
        <v>422</v>
      </c>
      <c r="E176" s="39" t="s">
        <v>423</v>
      </c>
      <c r="F176">
        <v>7</v>
      </c>
      <c r="I176" s="39" t="s">
        <v>424</v>
      </c>
      <c r="L176">
        <v>11</v>
      </c>
      <c r="O176">
        <v>37</v>
      </c>
      <c r="R176" s="39" t="s">
        <v>30918</v>
      </c>
      <c r="U176" s="39" t="s">
        <v>30919</v>
      </c>
      <c r="X176" s="39" t="s">
        <v>30871</v>
      </c>
      <c r="AA176" s="39" t="s">
        <v>30920</v>
      </c>
      <c r="AD176" s="39" t="s">
        <v>30041</v>
      </c>
      <c r="AE176">
        <v>1</v>
      </c>
      <c r="AG176" s="39" t="s">
        <v>30042</v>
      </c>
      <c r="AH176">
        <v>1</v>
      </c>
      <c r="AJ176" s="39" t="s">
        <v>30043</v>
      </c>
      <c r="AK176">
        <v>0</v>
      </c>
      <c r="AM176" s="39" t="s">
        <v>30044</v>
      </c>
      <c r="AN176">
        <v>1</v>
      </c>
      <c r="AP176" s="39" t="s">
        <v>30045</v>
      </c>
      <c r="AQ176">
        <v>1</v>
      </c>
      <c r="AS176" s="39" t="s">
        <v>30046</v>
      </c>
      <c r="AT176">
        <v>1</v>
      </c>
      <c r="AV176" s="39" t="s">
        <v>30041</v>
      </c>
      <c r="AW176">
        <v>1</v>
      </c>
      <c r="AY176" s="39" t="s">
        <v>30043</v>
      </c>
      <c r="AZ176">
        <v>0</v>
      </c>
      <c r="BB176" s="39" t="s">
        <v>30043</v>
      </c>
      <c r="BC176">
        <v>1</v>
      </c>
      <c r="BE176" s="39" t="s">
        <v>30047</v>
      </c>
      <c r="BF176">
        <v>0</v>
      </c>
      <c r="BH176" s="39" t="s">
        <v>30044</v>
      </c>
      <c r="BI176">
        <v>0</v>
      </c>
      <c r="BK176" s="39" t="s">
        <v>30041</v>
      </c>
      <c r="BL176">
        <v>0</v>
      </c>
      <c r="BN176" s="39" t="s">
        <v>30921</v>
      </c>
      <c r="BQ176" s="39" t="s">
        <v>30922</v>
      </c>
    </row>
    <row r="177" spans="1:69" x14ac:dyDescent="0.3">
      <c r="A177">
        <v>176</v>
      </c>
      <c r="B177" s="1">
        <v>45846.570925925924</v>
      </c>
      <c r="C177" s="1">
        <v>45846.58326388889</v>
      </c>
      <c r="D177" s="39" t="s">
        <v>384</v>
      </c>
      <c r="E177" s="39" t="s">
        <v>385</v>
      </c>
      <c r="F177">
        <v>9</v>
      </c>
      <c r="I177" s="39" t="s">
        <v>386</v>
      </c>
      <c r="L177">
        <v>11</v>
      </c>
      <c r="O177">
        <v>34</v>
      </c>
      <c r="R177" s="39" t="s">
        <v>30923</v>
      </c>
      <c r="U177" s="39" t="s">
        <v>30924</v>
      </c>
      <c r="X177" s="39" t="s">
        <v>30925</v>
      </c>
      <c r="AA177" s="39" t="s">
        <v>30926</v>
      </c>
      <c r="AD177" s="39" t="s">
        <v>30041</v>
      </c>
      <c r="AE177">
        <v>1</v>
      </c>
      <c r="AG177" s="39" t="s">
        <v>30042</v>
      </c>
      <c r="AH177">
        <v>1</v>
      </c>
      <c r="AJ177" s="39" t="s">
        <v>30043</v>
      </c>
      <c r="AK177">
        <v>0</v>
      </c>
      <c r="AM177" s="39" t="s">
        <v>30044</v>
      </c>
      <c r="AN177">
        <v>1</v>
      </c>
      <c r="AP177" s="39" t="s">
        <v>30045</v>
      </c>
      <c r="AQ177">
        <v>1</v>
      </c>
      <c r="AS177" s="39" t="s">
        <v>30046</v>
      </c>
      <c r="AT177">
        <v>1</v>
      </c>
      <c r="AV177" s="39" t="s">
        <v>30041</v>
      </c>
      <c r="AW177">
        <v>1</v>
      </c>
      <c r="AY177" s="39" t="s">
        <v>30042</v>
      </c>
      <c r="AZ177">
        <v>1</v>
      </c>
      <c r="BB177" s="39" t="s">
        <v>30043</v>
      </c>
      <c r="BC177">
        <v>1</v>
      </c>
      <c r="BE177" s="39" t="s">
        <v>30047</v>
      </c>
      <c r="BF177">
        <v>0</v>
      </c>
      <c r="BH177" s="39" t="s">
        <v>30044</v>
      </c>
      <c r="BI177">
        <v>0</v>
      </c>
      <c r="BK177" s="39" t="s">
        <v>30046</v>
      </c>
      <c r="BL177">
        <v>1</v>
      </c>
      <c r="BN177" s="39" t="s">
        <v>30921</v>
      </c>
      <c r="BQ177" s="39" t="s">
        <v>30927</v>
      </c>
    </row>
    <row r="178" spans="1:69" x14ac:dyDescent="0.3">
      <c r="A178">
        <v>177</v>
      </c>
      <c r="B178" s="1">
        <v>45846.570752314816</v>
      </c>
      <c r="C178" s="1">
        <v>45846.583437499998</v>
      </c>
      <c r="D178" s="39" t="s">
        <v>67</v>
      </c>
      <c r="E178" s="39" t="s">
        <v>68</v>
      </c>
      <c r="F178">
        <v>7</v>
      </c>
      <c r="I178" s="39" t="s">
        <v>68</v>
      </c>
      <c r="L178">
        <v>11</v>
      </c>
      <c r="O178">
        <v>25</v>
      </c>
      <c r="R178" s="39" t="s">
        <v>30928</v>
      </c>
      <c r="U178" s="39" t="s">
        <v>30929</v>
      </c>
      <c r="X178" s="39" t="s">
        <v>30930</v>
      </c>
      <c r="AA178" s="39" t="s">
        <v>30931</v>
      </c>
      <c r="AD178" s="39" t="s">
        <v>30041</v>
      </c>
      <c r="AE178">
        <v>1</v>
      </c>
      <c r="AG178" s="39" t="s">
        <v>30042</v>
      </c>
      <c r="AH178">
        <v>1</v>
      </c>
      <c r="AJ178" s="39" t="s">
        <v>30043</v>
      </c>
      <c r="AK178">
        <v>0</v>
      </c>
      <c r="AM178" s="39" t="s">
        <v>30044</v>
      </c>
      <c r="AN178">
        <v>1</v>
      </c>
      <c r="AP178" s="39" t="s">
        <v>30045</v>
      </c>
      <c r="AQ178">
        <v>1</v>
      </c>
      <c r="AS178" s="39" t="s">
        <v>30046</v>
      </c>
      <c r="AT178">
        <v>1</v>
      </c>
      <c r="AV178" s="39" t="s">
        <v>30041</v>
      </c>
      <c r="AW178">
        <v>1</v>
      </c>
      <c r="AY178" s="39" t="s">
        <v>30047</v>
      </c>
      <c r="AZ178">
        <v>0</v>
      </c>
      <c r="BB178" s="39" t="s">
        <v>30046</v>
      </c>
      <c r="BC178">
        <v>0</v>
      </c>
      <c r="BE178" s="39" t="s">
        <v>30045</v>
      </c>
      <c r="BF178">
        <v>1</v>
      </c>
      <c r="BH178" s="39" t="s">
        <v>30043</v>
      </c>
      <c r="BI178">
        <v>0</v>
      </c>
      <c r="BK178" s="39" t="s">
        <v>30042</v>
      </c>
      <c r="BL178">
        <v>0</v>
      </c>
      <c r="BN178" s="39" t="s">
        <v>30932</v>
      </c>
      <c r="BQ178" s="39" t="s">
        <v>30933</v>
      </c>
    </row>
    <row r="179" spans="1:69" x14ac:dyDescent="0.3">
      <c r="A179">
        <v>178</v>
      </c>
      <c r="B179" s="1">
        <v>45846.580312500002</v>
      </c>
      <c r="C179" s="1">
        <v>45846.583703703705</v>
      </c>
      <c r="D179" s="39" t="s">
        <v>254</v>
      </c>
      <c r="E179" s="39" t="s">
        <v>255</v>
      </c>
      <c r="F179">
        <v>2</v>
      </c>
      <c r="I179" s="39" t="s">
        <v>255</v>
      </c>
      <c r="L179">
        <v>11</v>
      </c>
      <c r="O179">
        <v>11</v>
      </c>
      <c r="R179" s="39" t="s">
        <v>30815</v>
      </c>
      <c r="U179" s="39" t="s">
        <v>30934</v>
      </c>
      <c r="X179" s="39" t="s">
        <v>30935</v>
      </c>
      <c r="AA179" s="39" t="s">
        <v>30250</v>
      </c>
      <c r="AD179" s="39" t="s">
        <v>30047</v>
      </c>
      <c r="AE179">
        <v>0</v>
      </c>
      <c r="AG179" s="39" t="s">
        <v>30041</v>
      </c>
      <c r="AH179">
        <v>0</v>
      </c>
      <c r="AJ179" s="39" t="s">
        <v>30042</v>
      </c>
      <c r="AK179">
        <v>1</v>
      </c>
      <c r="AM179" s="39" t="s">
        <v>30043</v>
      </c>
      <c r="AN179">
        <v>0</v>
      </c>
      <c r="AP179" s="39" t="s">
        <v>30042</v>
      </c>
      <c r="AQ179">
        <v>0</v>
      </c>
      <c r="AS179" s="39" t="s">
        <v>30047</v>
      </c>
      <c r="AT179">
        <v>0</v>
      </c>
      <c r="AV179" s="39" t="s">
        <v>30041</v>
      </c>
      <c r="AW179">
        <v>1</v>
      </c>
      <c r="AY179" s="39" t="s">
        <v>30047</v>
      </c>
      <c r="AZ179">
        <v>0</v>
      </c>
      <c r="BB179" s="39" t="s">
        <v>30045</v>
      </c>
      <c r="BC179">
        <v>0</v>
      </c>
      <c r="BE179" s="39" t="s">
        <v>30047</v>
      </c>
      <c r="BF179">
        <v>0</v>
      </c>
      <c r="BH179" s="39" t="s">
        <v>30043</v>
      </c>
      <c r="BI179">
        <v>0</v>
      </c>
      <c r="BK179" s="39" t="s">
        <v>30044</v>
      </c>
      <c r="BL179">
        <v>0</v>
      </c>
      <c r="BN179" s="39" t="s">
        <v>30818</v>
      </c>
      <c r="BQ179" s="39" t="s">
        <v>30936</v>
      </c>
    </row>
    <row r="180" spans="1:69" x14ac:dyDescent="0.3">
      <c r="A180">
        <v>179</v>
      </c>
      <c r="B180" s="1">
        <v>45846.580729166664</v>
      </c>
      <c r="C180" s="1">
        <v>45846.584675925929</v>
      </c>
      <c r="D180" s="39" t="s">
        <v>291</v>
      </c>
      <c r="E180" s="39" t="s">
        <v>292</v>
      </c>
      <c r="F180">
        <v>4</v>
      </c>
      <c r="I180" s="39" t="s">
        <v>292</v>
      </c>
      <c r="L180">
        <v>11</v>
      </c>
      <c r="O180">
        <v>26</v>
      </c>
      <c r="R180" s="39" t="s">
        <v>30937</v>
      </c>
      <c r="U180" s="39" t="s">
        <v>30938</v>
      </c>
      <c r="X180" s="39" t="s">
        <v>30939</v>
      </c>
      <c r="AA180" s="39" t="s">
        <v>30940</v>
      </c>
      <c r="AD180" s="39" t="s">
        <v>30043</v>
      </c>
      <c r="AE180">
        <v>0</v>
      </c>
      <c r="AG180" s="39" t="s">
        <v>30043</v>
      </c>
      <c r="AH180">
        <v>0</v>
      </c>
      <c r="AJ180" s="39" t="s">
        <v>30042</v>
      </c>
      <c r="AK180">
        <v>1</v>
      </c>
      <c r="AM180" s="39" t="s">
        <v>30044</v>
      </c>
      <c r="AN180">
        <v>1</v>
      </c>
      <c r="AP180" s="39" t="s">
        <v>30041</v>
      </c>
      <c r="AQ180">
        <v>0</v>
      </c>
      <c r="AS180" s="39" t="s">
        <v>30042</v>
      </c>
      <c r="AT180">
        <v>0</v>
      </c>
      <c r="AV180" s="39" t="s">
        <v>30041</v>
      </c>
      <c r="AW180">
        <v>1</v>
      </c>
      <c r="AY180" s="39" t="s">
        <v>30046</v>
      </c>
      <c r="AZ180">
        <v>0</v>
      </c>
      <c r="BB180" s="39" t="s">
        <v>30045</v>
      </c>
      <c r="BC180">
        <v>0</v>
      </c>
      <c r="BE180" s="39" t="s">
        <v>30044</v>
      </c>
      <c r="BF180">
        <v>0</v>
      </c>
      <c r="BH180" s="39" t="s">
        <v>30047</v>
      </c>
      <c r="BI180">
        <v>1</v>
      </c>
      <c r="BK180" s="39" t="s">
        <v>30042</v>
      </c>
      <c r="BL180">
        <v>0</v>
      </c>
      <c r="BN180" s="39" t="s">
        <v>30941</v>
      </c>
      <c r="BQ180" s="39" t="s">
        <v>30942</v>
      </c>
    </row>
    <row r="181" spans="1:69" x14ac:dyDescent="0.3">
      <c r="A181">
        <v>180</v>
      </c>
      <c r="B181" s="1">
        <v>45846.571736111109</v>
      </c>
      <c r="C181" s="1">
        <v>45846.585706018515</v>
      </c>
      <c r="D181" s="39" t="s">
        <v>435</v>
      </c>
      <c r="E181" s="39" t="s">
        <v>436</v>
      </c>
      <c r="F181">
        <v>8</v>
      </c>
      <c r="I181" s="39" t="s">
        <v>436</v>
      </c>
      <c r="L181">
        <v>11</v>
      </c>
      <c r="O181">
        <v>8</v>
      </c>
      <c r="R181" s="39" t="s">
        <v>30943</v>
      </c>
      <c r="U181" s="39" t="s">
        <v>30944</v>
      </c>
      <c r="X181" s="39" t="s">
        <v>30945</v>
      </c>
      <c r="AA181" s="39" t="s">
        <v>30946</v>
      </c>
      <c r="AD181" s="39" t="s">
        <v>30041</v>
      </c>
      <c r="AE181">
        <v>1</v>
      </c>
      <c r="AG181" s="39" t="s">
        <v>30042</v>
      </c>
      <c r="AH181">
        <v>1</v>
      </c>
      <c r="AJ181" s="39" t="s">
        <v>30043</v>
      </c>
      <c r="AK181">
        <v>0</v>
      </c>
      <c r="AM181" s="39" t="s">
        <v>30044</v>
      </c>
      <c r="AN181">
        <v>1</v>
      </c>
      <c r="AP181" s="39" t="s">
        <v>30045</v>
      </c>
      <c r="AQ181">
        <v>1</v>
      </c>
      <c r="AS181" s="39" t="s">
        <v>30046</v>
      </c>
      <c r="AT181">
        <v>1</v>
      </c>
      <c r="AV181" s="39" t="s">
        <v>30042</v>
      </c>
      <c r="AW181">
        <v>0</v>
      </c>
      <c r="AY181" s="39" t="s">
        <v>30042</v>
      </c>
      <c r="AZ181">
        <v>1</v>
      </c>
      <c r="BB181" s="39" t="s">
        <v>30043</v>
      </c>
      <c r="BC181">
        <v>1</v>
      </c>
      <c r="BE181" s="39" t="s">
        <v>30044</v>
      </c>
      <c r="BF181">
        <v>0</v>
      </c>
      <c r="BH181" s="39" t="s">
        <v>30045</v>
      </c>
      <c r="BI181">
        <v>0</v>
      </c>
      <c r="BK181" s="39" t="s">
        <v>30046</v>
      </c>
      <c r="BL181">
        <v>1</v>
      </c>
      <c r="BN181" s="39" t="s">
        <v>30947</v>
      </c>
      <c r="BQ181" s="39" t="s">
        <v>30948</v>
      </c>
    </row>
    <row r="182" spans="1:69" x14ac:dyDescent="0.3">
      <c r="A182">
        <v>181</v>
      </c>
      <c r="B182" s="1">
        <v>45846.576539351852</v>
      </c>
      <c r="C182" s="1">
        <v>45846.585763888892</v>
      </c>
      <c r="D182" s="39" t="s">
        <v>77</v>
      </c>
      <c r="E182" s="39" t="s">
        <v>78</v>
      </c>
      <c r="F182">
        <v>6</v>
      </c>
      <c r="I182" s="39" t="s">
        <v>78</v>
      </c>
      <c r="L182">
        <v>11</v>
      </c>
      <c r="O182">
        <v>16</v>
      </c>
      <c r="R182" s="39" t="s">
        <v>30949</v>
      </c>
      <c r="U182" s="39" t="s">
        <v>30950</v>
      </c>
      <c r="X182" s="39" t="s">
        <v>30951</v>
      </c>
      <c r="AA182" s="39" t="s">
        <v>30952</v>
      </c>
      <c r="AD182" s="39" t="s">
        <v>30043</v>
      </c>
      <c r="AE182">
        <v>0</v>
      </c>
      <c r="AG182" s="39" t="s">
        <v>30044</v>
      </c>
      <c r="AH182">
        <v>0</v>
      </c>
      <c r="AJ182" s="39" t="s">
        <v>30041</v>
      </c>
      <c r="AK182">
        <v>0</v>
      </c>
      <c r="AM182" s="39" t="s">
        <v>30047</v>
      </c>
      <c r="AN182">
        <v>0</v>
      </c>
      <c r="AP182" s="39" t="s">
        <v>30045</v>
      </c>
      <c r="AQ182">
        <v>1</v>
      </c>
      <c r="AS182" s="39" t="s">
        <v>30041</v>
      </c>
      <c r="AT182">
        <v>0</v>
      </c>
      <c r="AV182" s="39" t="s">
        <v>30041</v>
      </c>
      <c r="AW182">
        <v>1</v>
      </c>
      <c r="AY182" s="39" t="s">
        <v>30042</v>
      </c>
      <c r="AZ182">
        <v>1</v>
      </c>
      <c r="BB182" s="39" t="s">
        <v>30043</v>
      </c>
      <c r="BC182">
        <v>1</v>
      </c>
      <c r="BE182" s="39" t="s">
        <v>30045</v>
      </c>
      <c r="BF182">
        <v>1</v>
      </c>
      <c r="BH182" s="39" t="s">
        <v>30044</v>
      </c>
      <c r="BI182">
        <v>0</v>
      </c>
      <c r="BK182" s="39" t="s">
        <v>30046</v>
      </c>
      <c r="BL182">
        <v>1</v>
      </c>
      <c r="BN182" s="39" t="s">
        <v>30953</v>
      </c>
      <c r="BQ182" s="39" t="s">
        <v>30954</v>
      </c>
    </row>
    <row r="183" spans="1:69" x14ac:dyDescent="0.3">
      <c r="A183">
        <v>182</v>
      </c>
      <c r="B183" s="1">
        <v>45846.57440972222</v>
      </c>
      <c r="C183" s="1">
        <v>45846.586087962962</v>
      </c>
      <c r="D183" s="39" t="s">
        <v>410</v>
      </c>
      <c r="E183" s="39" t="s">
        <v>411</v>
      </c>
      <c r="F183">
        <v>9</v>
      </c>
      <c r="I183" s="39" t="s">
        <v>412</v>
      </c>
      <c r="L183">
        <v>11</v>
      </c>
      <c r="O183">
        <v>27</v>
      </c>
      <c r="R183" s="39" t="s">
        <v>30955</v>
      </c>
      <c r="U183" s="39" t="s">
        <v>30714</v>
      </c>
      <c r="X183" s="39" t="s">
        <v>30956</v>
      </c>
      <c r="AA183" s="39" t="s">
        <v>30957</v>
      </c>
      <c r="AD183" s="39" t="s">
        <v>30041</v>
      </c>
      <c r="AE183">
        <v>1</v>
      </c>
      <c r="AG183" s="39" t="s">
        <v>30042</v>
      </c>
      <c r="AH183">
        <v>1</v>
      </c>
      <c r="AJ183" s="39" t="s">
        <v>30043</v>
      </c>
      <c r="AK183">
        <v>0</v>
      </c>
      <c r="AM183" s="39" t="s">
        <v>30044</v>
      </c>
      <c r="AN183">
        <v>1</v>
      </c>
      <c r="AP183" s="39" t="s">
        <v>30045</v>
      </c>
      <c r="AQ183">
        <v>1</v>
      </c>
      <c r="AS183" s="39" t="s">
        <v>30046</v>
      </c>
      <c r="AT183">
        <v>1</v>
      </c>
      <c r="AV183" s="39" t="s">
        <v>30041</v>
      </c>
      <c r="AW183">
        <v>1</v>
      </c>
      <c r="AY183" s="39" t="s">
        <v>30042</v>
      </c>
      <c r="AZ183">
        <v>1</v>
      </c>
      <c r="BB183" s="39" t="s">
        <v>30043</v>
      </c>
      <c r="BC183">
        <v>1</v>
      </c>
      <c r="BE183" s="39" t="s">
        <v>30044</v>
      </c>
      <c r="BF183">
        <v>0</v>
      </c>
      <c r="BH183" s="39" t="s">
        <v>30045</v>
      </c>
      <c r="BI183">
        <v>0</v>
      </c>
      <c r="BK183" s="39" t="s">
        <v>30046</v>
      </c>
      <c r="BL183">
        <v>1</v>
      </c>
      <c r="BN183" s="39" t="s">
        <v>30958</v>
      </c>
      <c r="BQ183" s="39" t="s">
        <v>30959</v>
      </c>
    </row>
    <row r="184" spans="1:69" x14ac:dyDescent="0.3">
      <c r="A184">
        <v>183</v>
      </c>
      <c r="B184" s="1">
        <v>45846.571516203701</v>
      </c>
      <c r="C184" s="1">
        <v>45846.586122685185</v>
      </c>
      <c r="D184" s="39" t="s">
        <v>6809</v>
      </c>
      <c r="E184" s="39" t="s">
        <v>6810</v>
      </c>
      <c r="F184">
        <v>8</v>
      </c>
      <c r="I184" s="39" t="s">
        <v>6810</v>
      </c>
      <c r="L184">
        <v>11</v>
      </c>
      <c r="O184">
        <v>19</v>
      </c>
      <c r="R184" s="39" t="s">
        <v>30960</v>
      </c>
      <c r="U184" s="39" t="s">
        <v>30961</v>
      </c>
      <c r="X184" s="39" t="s">
        <v>30962</v>
      </c>
      <c r="AA184" s="39" t="s">
        <v>30963</v>
      </c>
      <c r="AD184" s="39" t="s">
        <v>30041</v>
      </c>
      <c r="AE184">
        <v>1</v>
      </c>
      <c r="AG184" s="39" t="s">
        <v>30042</v>
      </c>
      <c r="AH184">
        <v>1</v>
      </c>
      <c r="AJ184" s="39" t="s">
        <v>30043</v>
      </c>
      <c r="AK184">
        <v>0</v>
      </c>
      <c r="AM184" s="39" t="s">
        <v>30044</v>
      </c>
      <c r="AN184">
        <v>1</v>
      </c>
      <c r="AP184" s="39" t="s">
        <v>30045</v>
      </c>
      <c r="AQ184">
        <v>1</v>
      </c>
      <c r="AS184" s="39" t="s">
        <v>30046</v>
      </c>
      <c r="AT184">
        <v>1</v>
      </c>
      <c r="AV184" s="39" t="s">
        <v>30042</v>
      </c>
      <c r="AW184">
        <v>0</v>
      </c>
      <c r="AY184" s="39" t="s">
        <v>30042</v>
      </c>
      <c r="AZ184">
        <v>1</v>
      </c>
      <c r="BB184" s="39" t="s">
        <v>30043</v>
      </c>
      <c r="BC184">
        <v>1</v>
      </c>
      <c r="BE184" s="39" t="s">
        <v>30044</v>
      </c>
      <c r="BF184">
        <v>0</v>
      </c>
      <c r="BH184" s="39" t="s">
        <v>30045</v>
      </c>
      <c r="BI184">
        <v>0</v>
      </c>
      <c r="BK184" s="39" t="s">
        <v>30046</v>
      </c>
      <c r="BL184">
        <v>1</v>
      </c>
      <c r="BN184" s="39" t="s">
        <v>30964</v>
      </c>
      <c r="BQ184" s="39" t="s">
        <v>30965</v>
      </c>
    </row>
    <row r="185" spans="1:69" x14ac:dyDescent="0.3">
      <c r="A185">
        <v>184</v>
      </c>
      <c r="B185" s="1">
        <v>45846.584340277775</v>
      </c>
      <c r="C185" s="1">
        <v>45846.586458333331</v>
      </c>
      <c r="D185" s="39" t="s">
        <v>365</v>
      </c>
      <c r="E185" s="39" t="s">
        <v>366</v>
      </c>
      <c r="F185">
        <v>7</v>
      </c>
      <c r="I185" s="39" t="s">
        <v>366</v>
      </c>
      <c r="L185">
        <v>4</v>
      </c>
      <c r="O185">
        <v>9</v>
      </c>
      <c r="R185" s="39" t="s">
        <v>30815</v>
      </c>
      <c r="U185" s="39" t="s">
        <v>30714</v>
      </c>
      <c r="X185" s="39" t="s">
        <v>30966</v>
      </c>
      <c r="AA185" s="39" t="s">
        <v>30250</v>
      </c>
      <c r="AD185" s="39" t="s">
        <v>30041</v>
      </c>
      <c r="AE185">
        <v>1</v>
      </c>
      <c r="AG185" s="39" t="s">
        <v>30042</v>
      </c>
      <c r="AH185">
        <v>1</v>
      </c>
      <c r="AJ185" s="39" t="s">
        <v>30043</v>
      </c>
      <c r="AK185">
        <v>0</v>
      </c>
      <c r="AM185" s="39" t="s">
        <v>30044</v>
      </c>
      <c r="AN185">
        <v>1</v>
      </c>
      <c r="AP185" s="39" t="s">
        <v>30045</v>
      </c>
      <c r="AQ185">
        <v>1</v>
      </c>
      <c r="AS185" s="39" t="s">
        <v>30046</v>
      </c>
      <c r="AT185">
        <v>1</v>
      </c>
      <c r="AV185" s="39" t="s">
        <v>30041</v>
      </c>
      <c r="AW185">
        <v>1</v>
      </c>
      <c r="AY185" s="39" t="s">
        <v>30043</v>
      </c>
      <c r="AZ185">
        <v>0</v>
      </c>
      <c r="BB185" s="39" t="s">
        <v>30042</v>
      </c>
      <c r="BC185">
        <v>0</v>
      </c>
      <c r="BE185" s="39" t="s">
        <v>30045</v>
      </c>
      <c r="BF185">
        <v>1</v>
      </c>
      <c r="BH185" s="39" t="s">
        <v>30046</v>
      </c>
      <c r="BI185">
        <v>0</v>
      </c>
      <c r="BK185" s="39" t="s">
        <v>30042</v>
      </c>
      <c r="BL185">
        <v>0</v>
      </c>
      <c r="BN185" s="39" t="s">
        <v>30818</v>
      </c>
      <c r="BQ185" s="39" t="s">
        <v>30967</v>
      </c>
    </row>
    <row r="186" spans="1:69" x14ac:dyDescent="0.3">
      <c r="A186">
        <v>185</v>
      </c>
      <c r="B186" s="1">
        <v>45846.577326388891</v>
      </c>
      <c r="C186" s="1">
        <v>45846.586724537039</v>
      </c>
      <c r="D186" s="39" t="s">
        <v>149</v>
      </c>
      <c r="E186" s="39" t="s">
        <v>150</v>
      </c>
      <c r="F186">
        <v>7</v>
      </c>
      <c r="I186" s="39" t="s">
        <v>30968</v>
      </c>
      <c r="L186">
        <v>11</v>
      </c>
      <c r="O186">
        <v>22</v>
      </c>
      <c r="R186" s="39" t="s">
        <v>30969</v>
      </c>
      <c r="U186" s="39" t="s">
        <v>30970</v>
      </c>
      <c r="X186" s="39" t="s">
        <v>30971</v>
      </c>
      <c r="AA186" s="39" t="s">
        <v>30972</v>
      </c>
      <c r="AD186" s="39" t="s">
        <v>30041</v>
      </c>
      <c r="AE186">
        <v>1</v>
      </c>
      <c r="AG186" s="39" t="s">
        <v>30044</v>
      </c>
      <c r="AH186">
        <v>0</v>
      </c>
      <c r="AJ186" s="39" t="s">
        <v>30041</v>
      </c>
      <c r="AK186">
        <v>0</v>
      </c>
      <c r="AM186" s="39" t="s">
        <v>30047</v>
      </c>
      <c r="AN186">
        <v>0</v>
      </c>
      <c r="AP186" s="39" t="s">
        <v>30045</v>
      </c>
      <c r="AQ186">
        <v>1</v>
      </c>
      <c r="AS186" s="39" t="s">
        <v>30041</v>
      </c>
      <c r="AT186">
        <v>0</v>
      </c>
      <c r="AV186" s="39" t="s">
        <v>30041</v>
      </c>
      <c r="AW186">
        <v>1</v>
      </c>
      <c r="AY186" s="39" t="s">
        <v>30042</v>
      </c>
      <c r="AZ186">
        <v>1</v>
      </c>
      <c r="BB186" s="39" t="s">
        <v>30043</v>
      </c>
      <c r="BC186">
        <v>1</v>
      </c>
      <c r="BE186" s="39" t="s">
        <v>30045</v>
      </c>
      <c r="BF186">
        <v>1</v>
      </c>
      <c r="BH186" s="39" t="s">
        <v>30044</v>
      </c>
      <c r="BI186">
        <v>0</v>
      </c>
      <c r="BK186" s="39" t="s">
        <v>30046</v>
      </c>
      <c r="BL186">
        <v>1</v>
      </c>
      <c r="BN186" s="39" t="s">
        <v>30973</v>
      </c>
      <c r="BQ186" s="39" t="s">
        <v>30974</v>
      </c>
    </row>
    <row r="187" spans="1:69" x14ac:dyDescent="0.3">
      <c r="A187">
        <v>186</v>
      </c>
      <c r="B187" s="1">
        <v>45846.570868055554</v>
      </c>
      <c r="C187" s="1">
        <v>45846.587037037039</v>
      </c>
      <c r="D187" s="39" t="s">
        <v>304</v>
      </c>
      <c r="E187" s="39" t="s">
        <v>305</v>
      </c>
      <c r="F187">
        <v>8</v>
      </c>
      <c r="I187" s="39" t="s">
        <v>306</v>
      </c>
      <c r="L187">
        <v>11</v>
      </c>
      <c r="O187">
        <v>17</v>
      </c>
      <c r="R187" s="39" t="s">
        <v>30815</v>
      </c>
      <c r="U187" s="39" t="s">
        <v>30714</v>
      </c>
      <c r="X187" s="39" t="s">
        <v>30975</v>
      </c>
      <c r="AA187" s="39" t="s">
        <v>30976</v>
      </c>
      <c r="AD187" s="39" t="s">
        <v>30041</v>
      </c>
      <c r="AE187">
        <v>1</v>
      </c>
      <c r="AG187" s="39" t="s">
        <v>30042</v>
      </c>
      <c r="AH187">
        <v>1</v>
      </c>
      <c r="AJ187" s="39" t="s">
        <v>30043</v>
      </c>
      <c r="AK187">
        <v>0</v>
      </c>
      <c r="AM187" s="39" t="s">
        <v>30044</v>
      </c>
      <c r="AN187">
        <v>1</v>
      </c>
      <c r="AP187" s="39" t="s">
        <v>30046</v>
      </c>
      <c r="AQ187">
        <v>0</v>
      </c>
      <c r="AS187" s="39" t="s">
        <v>30045</v>
      </c>
      <c r="AT187">
        <v>0</v>
      </c>
      <c r="AV187" s="39" t="s">
        <v>30041</v>
      </c>
      <c r="AW187">
        <v>1</v>
      </c>
      <c r="AY187" s="39" t="s">
        <v>30042</v>
      </c>
      <c r="AZ187">
        <v>1</v>
      </c>
      <c r="BB187" s="39" t="s">
        <v>30043</v>
      </c>
      <c r="BC187">
        <v>1</v>
      </c>
      <c r="BE187" s="39" t="s">
        <v>30044</v>
      </c>
      <c r="BF187">
        <v>0</v>
      </c>
      <c r="BH187" s="39" t="s">
        <v>30047</v>
      </c>
      <c r="BI187">
        <v>1</v>
      </c>
      <c r="BK187" s="39" t="s">
        <v>30046</v>
      </c>
      <c r="BL187">
        <v>1</v>
      </c>
      <c r="BN187" s="39" t="s">
        <v>30977</v>
      </c>
      <c r="BQ187" s="39" t="s">
        <v>30978</v>
      </c>
    </row>
    <row r="188" spans="1:69" x14ac:dyDescent="0.3">
      <c r="A188">
        <v>187</v>
      </c>
      <c r="B188" s="1">
        <v>45846.566365740742</v>
      </c>
      <c r="C188" s="1">
        <v>45846.588113425925</v>
      </c>
      <c r="D188" s="39" t="s">
        <v>3659</v>
      </c>
      <c r="E188" s="39" t="s">
        <v>3660</v>
      </c>
      <c r="F188">
        <v>9</v>
      </c>
      <c r="I188" s="39" t="s">
        <v>3660</v>
      </c>
      <c r="L188">
        <v>8</v>
      </c>
      <c r="O188">
        <v>36</v>
      </c>
      <c r="R188" s="39" t="s">
        <v>30979</v>
      </c>
      <c r="U188" s="39" t="s">
        <v>30980</v>
      </c>
      <c r="X188" s="39" t="s">
        <v>30981</v>
      </c>
      <c r="AA188" s="39" t="s">
        <v>30982</v>
      </c>
      <c r="AD188" s="39" t="s">
        <v>30041</v>
      </c>
      <c r="AE188">
        <v>1</v>
      </c>
      <c r="AG188" s="39" t="s">
        <v>30043</v>
      </c>
      <c r="AH188">
        <v>0</v>
      </c>
      <c r="AJ188" s="39" t="s">
        <v>30042</v>
      </c>
      <c r="AK188">
        <v>1</v>
      </c>
      <c r="AM188" s="39" t="s">
        <v>30044</v>
      </c>
      <c r="AN188">
        <v>1</v>
      </c>
      <c r="AP188" s="39" t="s">
        <v>30045</v>
      </c>
      <c r="AQ188">
        <v>1</v>
      </c>
      <c r="AS188" s="39" t="s">
        <v>30046</v>
      </c>
      <c r="AT188">
        <v>1</v>
      </c>
      <c r="AV188" s="39" t="s">
        <v>30041</v>
      </c>
      <c r="AW188">
        <v>1</v>
      </c>
      <c r="AY188" s="39" t="s">
        <v>30042</v>
      </c>
      <c r="AZ188">
        <v>1</v>
      </c>
      <c r="BB188" s="39" t="s">
        <v>30044</v>
      </c>
      <c r="BC188">
        <v>0</v>
      </c>
      <c r="BE188" s="39" t="s">
        <v>30045</v>
      </c>
      <c r="BF188">
        <v>1</v>
      </c>
      <c r="BH188" s="39" t="s">
        <v>30044</v>
      </c>
      <c r="BI188">
        <v>0</v>
      </c>
      <c r="BK188" s="39" t="s">
        <v>30046</v>
      </c>
      <c r="BL188">
        <v>1</v>
      </c>
      <c r="BN188" s="39" t="s">
        <v>30983</v>
      </c>
      <c r="BQ188" s="39" t="s">
        <v>30984</v>
      </c>
    </row>
    <row r="189" spans="1:69" x14ac:dyDescent="0.3">
      <c r="A189">
        <v>188</v>
      </c>
      <c r="B189" s="1">
        <v>45846.588356481479</v>
      </c>
      <c r="C189" s="1">
        <v>45846.588414351849</v>
      </c>
      <c r="D189" s="39" t="s">
        <v>3575</v>
      </c>
      <c r="E189" s="39" t="s">
        <v>3576</v>
      </c>
      <c r="F189">
        <v>10</v>
      </c>
      <c r="I189" s="39" t="s">
        <v>3577</v>
      </c>
      <c r="L189">
        <v>8</v>
      </c>
      <c r="O189">
        <v>33</v>
      </c>
      <c r="R189" s="39" t="s">
        <v>30985</v>
      </c>
      <c r="U189" s="39" t="s">
        <v>30986</v>
      </c>
      <c r="X189" s="39" t="s">
        <v>30987</v>
      </c>
      <c r="AA189" s="39" t="s">
        <v>30988</v>
      </c>
      <c r="AD189" s="39" t="s">
        <v>30041</v>
      </c>
      <c r="AE189">
        <v>1</v>
      </c>
      <c r="AG189" s="39" t="s">
        <v>30043</v>
      </c>
      <c r="AH189">
        <v>0</v>
      </c>
      <c r="AJ189" s="39" t="s">
        <v>30042</v>
      </c>
      <c r="AK189">
        <v>1</v>
      </c>
      <c r="AM189" s="39" t="s">
        <v>30044</v>
      </c>
      <c r="AN189">
        <v>1</v>
      </c>
      <c r="AP189" s="39" t="s">
        <v>30045</v>
      </c>
      <c r="AQ189">
        <v>1</v>
      </c>
      <c r="AS189" s="39" t="s">
        <v>30046</v>
      </c>
      <c r="AT189">
        <v>1</v>
      </c>
      <c r="AV189" s="39" t="s">
        <v>30041</v>
      </c>
      <c r="AW189">
        <v>1</v>
      </c>
      <c r="AY189" s="39" t="s">
        <v>30042</v>
      </c>
      <c r="AZ189">
        <v>1</v>
      </c>
      <c r="BB189" s="39" t="s">
        <v>30044</v>
      </c>
      <c r="BC189">
        <v>0</v>
      </c>
      <c r="BE189" s="39" t="s">
        <v>30045</v>
      </c>
      <c r="BF189">
        <v>1</v>
      </c>
      <c r="BH189" s="39" t="s">
        <v>30047</v>
      </c>
      <c r="BI189">
        <v>1</v>
      </c>
      <c r="BK189" s="39" t="s">
        <v>30046</v>
      </c>
      <c r="BL189">
        <v>1</v>
      </c>
      <c r="BN189" s="39" t="s">
        <v>30366</v>
      </c>
      <c r="BQ189" s="39" t="s">
        <v>30989</v>
      </c>
    </row>
    <row r="190" spans="1:69" x14ac:dyDescent="0.3">
      <c r="A190">
        <v>189</v>
      </c>
      <c r="B190" s="1">
        <v>45846.592824074076</v>
      </c>
      <c r="C190" s="1">
        <v>45846.597777777781</v>
      </c>
      <c r="D190" s="39" t="s">
        <v>3528</v>
      </c>
      <c r="E190" s="39" t="s">
        <v>3529</v>
      </c>
      <c r="F190">
        <v>11</v>
      </c>
      <c r="I190" s="39" t="s">
        <v>3530</v>
      </c>
      <c r="L190">
        <v>8</v>
      </c>
      <c r="O190">
        <v>13</v>
      </c>
      <c r="R190" s="39" t="s">
        <v>30815</v>
      </c>
      <c r="U190" s="39" t="s">
        <v>30714</v>
      </c>
      <c r="X190" s="39" t="s">
        <v>30990</v>
      </c>
      <c r="AA190" s="39" t="s">
        <v>30739</v>
      </c>
      <c r="AD190" s="39" t="s">
        <v>30041</v>
      </c>
      <c r="AE190">
        <v>1</v>
      </c>
      <c r="AG190" s="39" t="s">
        <v>30042</v>
      </c>
      <c r="AH190">
        <v>1</v>
      </c>
      <c r="AJ190" s="39" t="s">
        <v>30043</v>
      </c>
      <c r="AK190">
        <v>0</v>
      </c>
      <c r="AM190" s="39" t="s">
        <v>30044</v>
      </c>
      <c r="AN190">
        <v>1</v>
      </c>
      <c r="AP190" s="39" t="s">
        <v>30045</v>
      </c>
      <c r="AQ190">
        <v>1</v>
      </c>
      <c r="AS190" s="39" t="s">
        <v>30046</v>
      </c>
      <c r="AT190">
        <v>1</v>
      </c>
      <c r="AV190" s="39" t="s">
        <v>30041</v>
      </c>
      <c r="AW190">
        <v>1</v>
      </c>
      <c r="AY190" s="39" t="s">
        <v>30042</v>
      </c>
      <c r="AZ190">
        <v>1</v>
      </c>
      <c r="BB190" s="39" t="s">
        <v>30043</v>
      </c>
      <c r="BC190">
        <v>1</v>
      </c>
      <c r="BE190" s="39" t="s">
        <v>30045</v>
      </c>
      <c r="BF190">
        <v>1</v>
      </c>
      <c r="BH190" s="39" t="s">
        <v>30047</v>
      </c>
      <c r="BI190">
        <v>1</v>
      </c>
      <c r="BK190" s="39" t="s">
        <v>30046</v>
      </c>
      <c r="BL190">
        <v>1</v>
      </c>
      <c r="BN190" s="39" t="s">
        <v>30991</v>
      </c>
      <c r="BQ190" s="39" t="s">
        <v>30992</v>
      </c>
    </row>
    <row r="191" spans="1:69" x14ac:dyDescent="0.3">
      <c r="A191">
        <v>190</v>
      </c>
      <c r="B191" s="1">
        <v>45846.590069444443</v>
      </c>
      <c r="C191" s="1">
        <v>45846.59815972222</v>
      </c>
      <c r="D191" s="39" t="s">
        <v>3599</v>
      </c>
      <c r="E191" s="39" t="s">
        <v>3600</v>
      </c>
      <c r="F191">
        <v>11</v>
      </c>
      <c r="I191" s="39" t="s">
        <v>3600</v>
      </c>
      <c r="L191">
        <v>8</v>
      </c>
      <c r="O191">
        <v>22</v>
      </c>
      <c r="R191" s="39" t="s">
        <v>30993</v>
      </c>
      <c r="U191" s="39" t="s">
        <v>30994</v>
      </c>
      <c r="X191" s="39" t="s">
        <v>30995</v>
      </c>
      <c r="AA191" s="39" t="s">
        <v>30996</v>
      </c>
      <c r="AD191" s="39" t="s">
        <v>30041</v>
      </c>
      <c r="AE191">
        <v>1</v>
      </c>
      <c r="AG191" s="39" t="s">
        <v>30042</v>
      </c>
      <c r="AH191">
        <v>1</v>
      </c>
      <c r="AJ191" s="39" t="s">
        <v>30043</v>
      </c>
      <c r="AK191">
        <v>0</v>
      </c>
      <c r="AM191" s="39" t="s">
        <v>30044</v>
      </c>
      <c r="AN191">
        <v>1</v>
      </c>
      <c r="AP191" s="39" t="s">
        <v>30045</v>
      </c>
      <c r="AQ191">
        <v>1</v>
      </c>
      <c r="AS191" s="39" t="s">
        <v>30046</v>
      </c>
      <c r="AT191">
        <v>1</v>
      </c>
      <c r="AV191" s="39" t="s">
        <v>30041</v>
      </c>
      <c r="AW191">
        <v>1</v>
      </c>
      <c r="AY191" s="39" t="s">
        <v>30042</v>
      </c>
      <c r="AZ191">
        <v>1</v>
      </c>
      <c r="BB191" s="39" t="s">
        <v>30043</v>
      </c>
      <c r="BC191">
        <v>1</v>
      </c>
      <c r="BE191" s="39" t="s">
        <v>30045</v>
      </c>
      <c r="BF191">
        <v>1</v>
      </c>
      <c r="BH191" s="39" t="s">
        <v>30047</v>
      </c>
      <c r="BI191">
        <v>1</v>
      </c>
      <c r="BK191" s="39" t="s">
        <v>30046</v>
      </c>
      <c r="BL191">
        <v>1</v>
      </c>
      <c r="BN191" s="39" t="s">
        <v>30275</v>
      </c>
      <c r="BQ191" s="39" t="s">
        <v>30997</v>
      </c>
    </row>
    <row r="192" spans="1:69" x14ac:dyDescent="0.3">
      <c r="A192">
        <v>191</v>
      </c>
      <c r="B192" s="1">
        <v>45846.58971064815</v>
      </c>
      <c r="C192" s="1">
        <v>45846.598576388889</v>
      </c>
      <c r="D192" s="39" t="s">
        <v>3423</v>
      </c>
      <c r="E192" s="39" t="s">
        <v>3424</v>
      </c>
      <c r="F192">
        <v>11</v>
      </c>
      <c r="I192" s="39" t="s">
        <v>3425</v>
      </c>
      <c r="L192">
        <v>8</v>
      </c>
      <c r="O192">
        <v>12</v>
      </c>
      <c r="R192" s="39" t="s">
        <v>30815</v>
      </c>
      <c r="U192" s="39" t="s">
        <v>30714</v>
      </c>
      <c r="X192" s="39" t="s">
        <v>30998</v>
      </c>
      <c r="AA192" s="39" t="s">
        <v>30999</v>
      </c>
      <c r="AD192" s="39" t="s">
        <v>30041</v>
      </c>
      <c r="AE192">
        <v>1</v>
      </c>
      <c r="AG192" s="39" t="s">
        <v>30042</v>
      </c>
      <c r="AH192">
        <v>1</v>
      </c>
      <c r="AJ192" s="39" t="s">
        <v>30043</v>
      </c>
      <c r="AK192">
        <v>0</v>
      </c>
      <c r="AM192" s="39" t="s">
        <v>30044</v>
      </c>
      <c r="AN192">
        <v>1</v>
      </c>
      <c r="AP192" s="39" t="s">
        <v>30045</v>
      </c>
      <c r="AQ192">
        <v>1</v>
      </c>
      <c r="AS192" s="39" t="s">
        <v>30046</v>
      </c>
      <c r="AT192">
        <v>1</v>
      </c>
      <c r="AV192" s="39" t="s">
        <v>30041</v>
      </c>
      <c r="AW192">
        <v>1</v>
      </c>
      <c r="AY192" s="39" t="s">
        <v>30042</v>
      </c>
      <c r="AZ192">
        <v>1</v>
      </c>
      <c r="BB192" s="39" t="s">
        <v>30043</v>
      </c>
      <c r="BC192">
        <v>1</v>
      </c>
      <c r="BE192" s="39" t="s">
        <v>30045</v>
      </c>
      <c r="BF192">
        <v>1</v>
      </c>
      <c r="BH192" s="39" t="s">
        <v>30047</v>
      </c>
      <c r="BI192">
        <v>1</v>
      </c>
      <c r="BK192" s="39" t="s">
        <v>30046</v>
      </c>
      <c r="BL192">
        <v>1</v>
      </c>
      <c r="BN192" s="39" t="s">
        <v>30818</v>
      </c>
      <c r="BQ192" s="39" t="s">
        <v>30917</v>
      </c>
    </row>
    <row r="193" spans="1:69" x14ac:dyDescent="0.3">
      <c r="A193">
        <v>192</v>
      </c>
      <c r="B193" s="1">
        <v>45846.589641203704</v>
      </c>
      <c r="C193" s="1">
        <v>45846.598611111112</v>
      </c>
      <c r="D193" s="39" t="s">
        <v>3630</v>
      </c>
      <c r="E193" s="39" t="s">
        <v>3631</v>
      </c>
      <c r="F193">
        <v>11</v>
      </c>
      <c r="I193" s="39" t="s">
        <v>3631</v>
      </c>
      <c r="L193">
        <v>8</v>
      </c>
      <c r="O193">
        <v>23</v>
      </c>
      <c r="R193" s="39" t="s">
        <v>30815</v>
      </c>
      <c r="U193" s="39" t="s">
        <v>30714</v>
      </c>
      <c r="X193" s="39" t="s">
        <v>31000</v>
      </c>
      <c r="AA193" s="39" t="s">
        <v>30739</v>
      </c>
      <c r="AD193" s="39" t="s">
        <v>30041</v>
      </c>
      <c r="AE193">
        <v>1</v>
      </c>
      <c r="AG193" s="39" t="s">
        <v>30042</v>
      </c>
      <c r="AH193">
        <v>1</v>
      </c>
      <c r="AJ193" s="39" t="s">
        <v>30043</v>
      </c>
      <c r="AK193">
        <v>0</v>
      </c>
      <c r="AM193" s="39" t="s">
        <v>30044</v>
      </c>
      <c r="AN193">
        <v>1</v>
      </c>
      <c r="AP193" s="39" t="s">
        <v>30045</v>
      </c>
      <c r="AQ193">
        <v>1</v>
      </c>
      <c r="AS193" s="39" t="s">
        <v>30046</v>
      </c>
      <c r="AT193">
        <v>1</v>
      </c>
      <c r="AV193" s="39" t="s">
        <v>30041</v>
      </c>
      <c r="AW193">
        <v>1</v>
      </c>
      <c r="AY193" s="39" t="s">
        <v>30042</v>
      </c>
      <c r="AZ193">
        <v>1</v>
      </c>
      <c r="BB193" s="39" t="s">
        <v>30043</v>
      </c>
      <c r="BC193">
        <v>1</v>
      </c>
      <c r="BE193" s="39" t="s">
        <v>30045</v>
      </c>
      <c r="BF193">
        <v>1</v>
      </c>
      <c r="BH193" s="39" t="s">
        <v>30047</v>
      </c>
      <c r="BI193">
        <v>1</v>
      </c>
      <c r="BK193" s="39" t="s">
        <v>30046</v>
      </c>
      <c r="BL193">
        <v>1</v>
      </c>
      <c r="BN193" s="39" t="s">
        <v>31001</v>
      </c>
      <c r="BQ193" s="39" t="s">
        <v>30917</v>
      </c>
    </row>
    <row r="194" spans="1:69" x14ac:dyDescent="0.3">
      <c r="A194">
        <v>193</v>
      </c>
      <c r="B194" s="1">
        <v>45846.596631944441</v>
      </c>
      <c r="C194" s="1">
        <v>45846.603865740741</v>
      </c>
      <c r="D194" s="39" t="s">
        <v>3592</v>
      </c>
      <c r="E194" s="39" t="s">
        <v>3593</v>
      </c>
      <c r="F194">
        <v>11</v>
      </c>
      <c r="I194" s="39" t="s">
        <v>3593</v>
      </c>
      <c r="L194">
        <v>8</v>
      </c>
      <c r="O194">
        <v>21</v>
      </c>
      <c r="R194" s="39" t="s">
        <v>31002</v>
      </c>
      <c r="U194" s="39" t="s">
        <v>31003</v>
      </c>
      <c r="X194" s="39" t="s">
        <v>31004</v>
      </c>
      <c r="AA194" s="39" t="s">
        <v>31005</v>
      </c>
      <c r="AD194" s="39" t="s">
        <v>30041</v>
      </c>
      <c r="AE194">
        <v>1</v>
      </c>
      <c r="AG194" s="39" t="s">
        <v>30042</v>
      </c>
      <c r="AH194">
        <v>1</v>
      </c>
      <c r="AJ194" s="39" t="s">
        <v>30043</v>
      </c>
      <c r="AK194">
        <v>0</v>
      </c>
      <c r="AM194" s="39" t="s">
        <v>30044</v>
      </c>
      <c r="AN194">
        <v>1</v>
      </c>
      <c r="AP194" s="39" t="s">
        <v>30045</v>
      </c>
      <c r="AQ194">
        <v>1</v>
      </c>
      <c r="AS194" s="39" t="s">
        <v>30046</v>
      </c>
      <c r="AT194">
        <v>1</v>
      </c>
      <c r="AV194" s="39" t="s">
        <v>30041</v>
      </c>
      <c r="AW194">
        <v>1</v>
      </c>
      <c r="AY194" s="39" t="s">
        <v>30042</v>
      </c>
      <c r="AZ194">
        <v>1</v>
      </c>
      <c r="BB194" s="39" t="s">
        <v>30043</v>
      </c>
      <c r="BC194">
        <v>1</v>
      </c>
      <c r="BE194" s="39" t="s">
        <v>30045</v>
      </c>
      <c r="BF194">
        <v>1</v>
      </c>
      <c r="BH194" s="39" t="s">
        <v>30047</v>
      </c>
      <c r="BI194">
        <v>1</v>
      </c>
      <c r="BK194" s="39" t="s">
        <v>30046</v>
      </c>
      <c r="BL194">
        <v>1</v>
      </c>
      <c r="BN194" s="39" t="s">
        <v>31006</v>
      </c>
      <c r="BQ194" s="39" t="s">
        <v>31007</v>
      </c>
    </row>
    <row r="195" spans="1:69" x14ac:dyDescent="0.3">
      <c r="A195">
        <v>194</v>
      </c>
      <c r="B195" s="1">
        <v>45846.613935185182</v>
      </c>
      <c r="C195" s="1">
        <v>45846.614039351851</v>
      </c>
      <c r="D195" s="39" t="s">
        <v>3624</v>
      </c>
      <c r="E195" s="39" t="s">
        <v>3625</v>
      </c>
      <c r="F195">
        <v>11</v>
      </c>
      <c r="I195" s="39" t="s">
        <v>3625</v>
      </c>
      <c r="L195">
        <v>8</v>
      </c>
      <c r="O195">
        <v>24</v>
      </c>
      <c r="R195" s="39" t="s">
        <v>31008</v>
      </c>
      <c r="U195" s="39" t="s">
        <v>31009</v>
      </c>
      <c r="X195" s="39" t="s">
        <v>31010</v>
      </c>
      <c r="AA195" s="39" t="s">
        <v>31011</v>
      </c>
      <c r="AD195" s="39" t="s">
        <v>30041</v>
      </c>
      <c r="AE195">
        <v>1</v>
      </c>
      <c r="AG195" s="39" t="s">
        <v>30042</v>
      </c>
      <c r="AH195">
        <v>1</v>
      </c>
      <c r="AJ195" s="39" t="s">
        <v>30043</v>
      </c>
      <c r="AK195">
        <v>0</v>
      </c>
      <c r="AM195" s="39" t="s">
        <v>30044</v>
      </c>
      <c r="AN195">
        <v>1</v>
      </c>
      <c r="AP195" s="39" t="s">
        <v>30045</v>
      </c>
      <c r="AQ195">
        <v>1</v>
      </c>
      <c r="AS195" s="39" t="s">
        <v>30046</v>
      </c>
      <c r="AT195">
        <v>1</v>
      </c>
      <c r="AV195" s="39" t="s">
        <v>30041</v>
      </c>
      <c r="AW195">
        <v>1</v>
      </c>
      <c r="AY195" s="39" t="s">
        <v>30042</v>
      </c>
      <c r="AZ195">
        <v>1</v>
      </c>
      <c r="BB195" s="39" t="s">
        <v>30043</v>
      </c>
      <c r="BC195">
        <v>1</v>
      </c>
      <c r="BE195" s="39" t="s">
        <v>30045</v>
      </c>
      <c r="BF195">
        <v>1</v>
      </c>
      <c r="BH195" s="39" t="s">
        <v>30047</v>
      </c>
      <c r="BI195">
        <v>1</v>
      </c>
      <c r="BK195" s="39" t="s">
        <v>30046</v>
      </c>
      <c r="BL195">
        <v>1</v>
      </c>
      <c r="BN195" s="39" t="s">
        <v>31012</v>
      </c>
      <c r="BQ195" s="39" t="s">
        <v>31013</v>
      </c>
    </row>
    <row r="196" spans="1:69" x14ac:dyDescent="0.3">
      <c r="A196">
        <v>195</v>
      </c>
      <c r="B196" s="1">
        <v>45846.771527777775</v>
      </c>
      <c r="C196" s="1">
        <v>45846.787800925929</v>
      </c>
      <c r="D196" s="39" t="s">
        <v>3732</v>
      </c>
      <c r="E196" s="39" t="s">
        <v>3733</v>
      </c>
      <c r="F196">
        <v>8</v>
      </c>
      <c r="I196" s="39" t="s">
        <v>11912</v>
      </c>
      <c r="L196">
        <v>8</v>
      </c>
      <c r="O196">
        <v>37</v>
      </c>
      <c r="R196" s="39" t="s">
        <v>31014</v>
      </c>
      <c r="U196" s="39" t="s">
        <v>31015</v>
      </c>
      <c r="X196" s="39" t="s">
        <v>31016</v>
      </c>
      <c r="AA196" s="39" t="s">
        <v>31017</v>
      </c>
      <c r="AD196" s="39" t="s">
        <v>30041</v>
      </c>
      <c r="AE196">
        <v>1</v>
      </c>
      <c r="AG196" s="39" t="s">
        <v>30042</v>
      </c>
      <c r="AH196">
        <v>1</v>
      </c>
      <c r="AJ196" s="39" t="s">
        <v>30043</v>
      </c>
      <c r="AK196">
        <v>0</v>
      </c>
      <c r="AM196" s="39" t="s">
        <v>30046</v>
      </c>
      <c r="AN196">
        <v>0</v>
      </c>
      <c r="AP196" s="39" t="s">
        <v>30047</v>
      </c>
      <c r="AQ196">
        <v>0</v>
      </c>
      <c r="AS196" s="39" t="s">
        <v>30045</v>
      </c>
      <c r="AT196">
        <v>0</v>
      </c>
      <c r="AV196" s="39" t="s">
        <v>30041</v>
      </c>
      <c r="AW196">
        <v>1</v>
      </c>
      <c r="AY196" s="39" t="s">
        <v>30042</v>
      </c>
      <c r="AZ196">
        <v>1</v>
      </c>
      <c r="BB196" s="39" t="s">
        <v>30043</v>
      </c>
      <c r="BC196">
        <v>1</v>
      </c>
      <c r="BE196" s="39" t="s">
        <v>30045</v>
      </c>
      <c r="BF196">
        <v>1</v>
      </c>
      <c r="BH196" s="39" t="s">
        <v>30047</v>
      </c>
      <c r="BI196">
        <v>1</v>
      </c>
      <c r="BK196" s="39" t="s">
        <v>30046</v>
      </c>
      <c r="BL196">
        <v>1</v>
      </c>
      <c r="BN196" s="39" t="s">
        <v>31018</v>
      </c>
      <c r="BQ196" s="39" t="s">
        <v>31019</v>
      </c>
    </row>
    <row r="197" spans="1:69" x14ac:dyDescent="0.3">
      <c r="A197">
        <v>196</v>
      </c>
      <c r="B197" s="1">
        <v>45846.853356481479</v>
      </c>
      <c r="C197" s="1">
        <v>45846.892210648148</v>
      </c>
      <c r="D197" s="39" t="s">
        <v>3273</v>
      </c>
      <c r="E197" s="39" t="s">
        <v>3274</v>
      </c>
      <c r="F197">
        <v>8</v>
      </c>
      <c r="I197" s="39" t="s">
        <v>3274</v>
      </c>
      <c r="L197">
        <v>3</v>
      </c>
      <c r="O197">
        <v>25</v>
      </c>
      <c r="R197" s="39" t="s">
        <v>31020</v>
      </c>
      <c r="U197" s="39" t="s">
        <v>31021</v>
      </c>
      <c r="X197" s="39" t="s">
        <v>31022</v>
      </c>
      <c r="AA197" s="39" t="s">
        <v>31023</v>
      </c>
      <c r="AD197" s="39" t="s">
        <v>30041</v>
      </c>
      <c r="AE197">
        <v>1</v>
      </c>
      <c r="AG197" s="39" t="s">
        <v>30042</v>
      </c>
      <c r="AH197">
        <v>1</v>
      </c>
      <c r="AJ197" s="39" t="s">
        <v>30043</v>
      </c>
      <c r="AK197">
        <v>0</v>
      </c>
      <c r="AM197" s="39" t="s">
        <v>30044</v>
      </c>
      <c r="AN197">
        <v>1</v>
      </c>
      <c r="AP197" s="39" t="s">
        <v>30045</v>
      </c>
      <c r="AQ197">
        <v>1</v>
      </c>
      <c r="AS197" s="39" t="s">
        <v>30046</v>
      </c>
      <c r="AT197">
        <v>1</v>
      </c>
      <c r="AV197" s="39" t="s">
        <v>30043</v>
      </c>
      <c r="AW197">
        <v>0</v>
      </c>
      <c r="AY197" s="39" t="s">
        <v>30042</v>
      </c>
      <c r="AZ197">
        <v>1</v>
      </c>
      <c r="BB197" s="39" t="s">
        <v>30041</v>
      </c>
      <c r="BC197">
        <v>0</v>
      </c>
      <c r="BE197" s="39" t="s">
        <v>30044</v>
      </c>
      <c r="BF197">
        <v>0</v>
      </c>
      <c r="BH197" s="39" t="s">
        <v>30047</v>
      </c>
      <c r="BI197">
        <v>1</v>
      </c>
      <c r="BK197" s="39" t="s">
        <v>30046</v>
      </c>
      <c r="BL197">
        <v>1</v>
      </c>
      <c r="BN197" s="39" t="s">
        <v>31024</v>
      </c>
      <c r="BQ197" s="39" t="s">
        <v>31025</v>
      </c>
    </row>
    <row r="198" spans="1:69" x14ac:dyDescent="0.3">
      <c r="A198">
        <v>197</v>
      </c>
      <c r="B198" s="1">
        <v>45846.893611111111</v>
      </c>
      <c r="C198" s="1">
        <v>45846.900173611109</v>
      </c>
      <c r="D198" s="39" t="s">
        <v>2749</v>
      </c>
      <c r="E198" s="39" t="s">
        <v>2750</v>
      </c>
      <c r="F198">
        <v>10</v>
      </c>
      <c r="I198" s="39" t="s">
        <v>2750</v>
      </c>
      <c r="L198">
        <v>5</v>
      </c>
      <c r="O198">
        <v>35</v>
      </c>
      <c r="R198" s="39" t="s">
        <v>31026</v>
      </c>
      <c r="U198" s="39" t="s">
        <v>31027</v>
      </c>
      <c r="X198" s="39" t="s">
        <v>31028</v>
      </c>
      <c r="AA198" s="39" t="s">
        <v>31029</v>
      </c>
      <c r="AD198" s="39" t="s">
        <v>30041</v>
      </c>
      <c r="AE198">
        <v>1</v>
      </c>
      <c r="AG198" s="39" t="s">
        <v>30042</v>
      </c>
      <c r="AH198">
        <v>1</v>
      </c>
      <c r="AJ198" s="39" t="s">
        <v>30043</v>
      </c>
      <c r="AK198">
        <v>0</v>
      </c>
      <c r="AM198" s="39" t="s">
        <v>30044</v>
      </c>
      <c r="AN198">
        <v>1</v>
      </c>
      <c r="AP198" s="39" t="s">
        <v>30045</v>
      </c>
      <c r="AQ198">
        <v>1</v>
      </c>
      <c r="AS198" s="39" t="s">
        <v>30046</v>
      </c>
      <c r="AT198">
        <v>1</v>
      </c>
      <c r="AV198" s="39" t="s">
        <v>30041</v>
      </c>
      <c r="AW198">
        <v>1</v>
      </c>
      <c r="AY198" s="39" t="s">
        <v>30042</v>
      </c>
      <c r="AZ198">
        <v>1</v>
      </c>
      <c r="BB198" s="39" t="s">
        <v>30043</v>
      </c>
      <c r="BC198">
        <v>1</v>
      </c>
      <c r="BE198" s="39" t="s">
        <v>30044</v>
      </c>
      <c r="BF198">
        <v>0</v>
      </c>
      <c r="BH198" s="39" t="s">
        <v>30047</v>
      </c>
      <c r="BI198">
        <v>1</v>
      </c>
      <c r="BK198" s="39" t="s">
        <v>30046</v>
      </c>
      <c r="BL198">
        <v>1</v>
      </c>
      <c r="BN198" s="39" t="s">
        <v>31030</v>
      </c>
      <c r="BQ198" s="39" t="s">
        <v>31031</v>
      </c>
    </row>
    <row r="199" spans="1:69" x14ac:dyDescent="0.3">
      <c r="A199">
        <v>198</v>
      </c>
      <c r="B199" s="1">
        <v>45847.416724537034</v>
      </c>
      <c r="C199" s="1">
        <v>45847.429675925923</v>
      </c>
      <c r="D199" s="39" t="s">
        <v>1346</v>
      </c>
      <c r="E199" s="39" t="s">
        <v>1347</v>
      </c>
      <c r="F199">
        <v>10</v>
      </c>
      <c r="I199" s="39" t="s">
        <v>1347</v>
      </c>
      <c r="L199">
        <v>1</v>
      </c>
      <c r="O199">
        <v>24</v>
      </c>
      <c r="R199" s="39" t="s">
        <v>31032</v>
      </c>
      <c r="U199" s="39" t="s">
        <v>31033</v>
      </c>
      <c r="X199" s="39" t="s">
        <v>31034</v>
      </c>
      <c r="AA199" s="39" t="s">
        <v>31035</v>
      </c>
      <c r="AD199" s="39" t="s">
        <v>30041</v>
      </c>
      <c r="AE199">
        <v>1</v>
      </c>
      <c r="AG199" s="39" t="s">
        <v>30042</v>
      </c>
      <c r="AH199">
        <v>1</v>
      </c>
      <c r="AJ199" s="39" t="s">
        <v>30043</v>
      </c>
      <c r="AK199">
        <v>0</v>
      </c>
      <c r="AM199" s="39" t="s">
        <v>30044</v>
      </c>
      <c r="AN199">
        <v>1</v>
      </c>
      <c r="AP199" s="39" t="s">
        <v>30045</v>
      </c>
      <c r="AQ199">
        <v>1</v>
      </c>
      <c r="AS199" s="39" t="s">
        <v>30046</v>
      </c>
      <c r="AT199">
        <v>1</v>
      </c>
      <c r="AV199" s="39" t="s">
        <v>30041</v>
      </c>
      <c r="AW199">
        <v>1</v>
      </c>
      <c r="AY199" s="39" t="s">
        <v>30042</v>
      </c>
      <c r="AZ199">
        <v>1</v>
      </c>
      <c r="BB199" s="39" t="s">
        <v>30044</v>
      </c>
      <c r="BC199">
        <v>0</v>
      </c>
      <c r="BE199" s="39" t="s">
        <v>30045</v>
      </c>
      <c r="BF199">
        <v>1</v>
      </c>
      <c r="BH199" s="39" t="s">
        <v>30047</v>
      </c>
      <c r="BI199">
        <v>1</v>
      </c>
      <c r="BK199" s="39" t="s">
        <v>30046</v>
      </c>
      <c r="BL199">
        <v>1</v>
      </c>
      <c r="BN199" s="39" t="s">
        <v>31036</v>
      </c>
      <c r="BQ199" s="39" t="s">
        <v>31037</v>
      </c>
    </row>
    <row r="200" spans="1:69" x14ac:dyDescent="0.3">
      <c r="A200">
        <v>199</v>
      </c>
      <c r="B200" s="1">
        <v>45847.420289351852</v>
      </c>
      <c r="C200" s="1">
        <v>45847.437395833331</v>
      </c>
      <c r="D200" s="39" t="s">
        <v>1210</v>
      </c>
      <c r="E200" s="39" t="s">
        <v>1211</v>
      </c>
      <c r="F200">
        <v>11</v>
      </c>
      <c r="I200" s="39" t="s">
        <v>1212</v>
      </c>
      <c r="L200">
        <v>1</v>
      </c>
      <c r="O200">
        <v>23</v>
      </c>
      <c r="R200" s="39" t="s">
        <v>31038</v>
      </c>
      <c r="U200" s="39" t="s">
        <v>31039</v>
      </c>
      <c r="X200" s="39" t="s">
        <v>31040</v>
      </c>
      <c r="AA200" s="39" t="s">
        <v>31041</v>
      </c>
      <c r="AD200" s="39" t="s">
        <v>30041</v>
      </c>
      <c r="AE200">
        <v>1</v>
      </c>
      <c r="AG200" s="39" t="s">
        <v>30042</v>
      </c>
      <c r="AH200">
        <v>1</v>
      </c>
      <c r="AJ200" s="39" t="s">
        <v>30043</v>
      </c>
      <c r="AK200">
        <v>0</v>
      </c>
      <c r="AM200" s="39" t="s">
        <v>30044</v>
      </c>
      <c r="AN200">
        <v>1</v>
      </c>
      <c r="AP200" s="39" t="s">
        <v>30045</v>
      </c>
      <c r="AQ200">
        <v>1</v>
      </c>
      <c r="AS200" s="39" t="s">
        <v>30046</v>
      </c>
      <c r="AT200">
        <v>1</v>
      </c>
      <c r="AV200" s="39" t="s">
        <v>30041</v>
      </c>
      <c r="AW200">
        <v>1</v>
      </c>
      <c r="AY200" s="39" t="s">
        <v>30042</v>
      </c>
      <c r="AZ200">
        <v>1</v>
      </c>
      <c r="BB200" s="39" t="s">
        <v>30043</v>
      </c>
      <c r="BC200">
        <v>1</v>
      </c>
      <c r="BE200" s="39" t="s">
        <v>30045</v>
      </c>
      <c r="BF200">
        <v>1</v>
      </c>
      <c r="BH200" s="39" t="s">
        <v>30047</v>
      </c>
      <c r="BI200">
        <v>1</v>
      </c>
      <c r="BK200" s="39" t="s">
        <v>30046</v>
      </c>
      <c r="BL200">
        <v>1</v>
      </c>
      <c r="BN200" s="39" t="s">
        <v>31042</v>
      </c>
      <c r="BQ200" s="39" t="s">
        <v>31043</v>
      </c>
    </row>
    <row r="201" spans="1:69" x14ac:dyDescent="0.3">
      <c r="A201">
        <v>200</v>
      </c>
      <c r="B201" s="1">
        <v>45847.439699074072</v>
      </c>
      <c r="C201" s="1">
        <v>45847.46503472222</v>
      </c>
      <c r="D201" s="39" t="s">
        <v>1429</v>
      </c>
      <c r="E201" s="39" t="s">
        <v>1430</v>
      </c>
      <c r="F201">
        <v>5</v>
      </c>
      <c r="I201" s="39" t="s">
        <v>1430</v>
      </c>
      <c r="L201">
        <v>1</v>
      </c>
      <c r="O201">
        <v>17</v>
      </c>
      <c r="R201" s="39" t="s">
        <v>31044</v>
      </c>
      <c r="U201" s="39" t="s">
        <v>31045</v>
      </c>
      <c r="X201" s="39" t="s">
        <v>31046</v>
      </c>
      <c r="AA201" s="39" t="s">
        <v>31047</v>
      </c>
      <c r="AD201" s="39" t="s">
        <v>30041</v>
      </c>
      <c r="AE201">
        <v>1</v>
      </c>
      <c r="AG201" s="39" t="s">
        <v>30042</v>
      </c>
      <c r="AH201">
        <v>1</v>
      </c>
      <c r="AJ201" s="39" t="s">
        <v>30043</v>
      </c>
      <c r="AK201">
        <v>0</v>
      </c>
      <c r="AM201" s="39" t="s">
        <v>30044</v>
      </c>
      <c r="AN201">
        <v>1</v>
      </c>
      <c r="AP201" s="39" t="s">
        <v>30045</v>
      </c>
      <c r="AQ201">
        <v>1</v>
      </c>
      <c r="AS201" s="39" t="s">
        <v>30046</v>
      </c>
      <c r="AT201">
        <v>1</v>
      </c>
      <c r="AV201" s="39" t="s">
        <v>30046</v>
      </c>
      <c r="AW201">
        <v>0</v>
      </c>
      <c r="AY201" s="39" t="s">
        <v>30047</v>
      </c>
      <c r="AZ201">
        <v>0</v>
      </c>
      <c r="BB201" s="39" t="s">
        <v>30044</v>
      </c>
      <c r="BC201">
        <v>0</v>
      </c>
      <c r="BE201" s="39" t="s">
        <v>30043</v>
      </c>
      <c r="BF201">
        <v>0</v>
      </c>
      <c r="BH201" s="39" t="s">
        <v>30042</v>
      </c>
      <c r="BI201">
        <v>0</v>
      </c>
      <c r="BK201" s="39" t="s">
        <v>30041</v>
      </c>
      <c r="BL201">
        <v>0</v>
      </c>
      <c r="BN201" s="39" t="s">
        <v>31048</v>
      </c>
      <c r="BQ201" s="39" t="s">
        <v>31049</v>
      </c>
    </row>
    <row r="202" spans="1:69" x14ac:dyDescent="0.3">
      <c r="A202">
        <v>201</v>
      </c>
      <c r="B202" s="1">
        <v>45847.474907407406</v>
      </c>
      <c r="C202" s="1">
        <v>45847.475173611114</v>
      </c>
      <c r="D202" s="39" t="s">
        <v>4315</v>
      </c>
      <c r="E202" s="39" t="s">
        <v>4316</v>
      </c>
      <c r="F202">
        <v>10</v>
      </c>
      <c r="I202" s="39" t="s">
        <v>4316</v>
      </c>
      <c r="L202">
        <v>7</v>
      </c>
      <c r="O202">
        <v>32</v>
      </c>
      <c r="R202" s="39" t="s">
        <v>31050</v>
      </c>
      <c r="U202" s="39" t="s">
        <v>31051</v>
      </c>
      <c r="X202" s="39" t="s">
        <v>31052</v>
      </c>
      <c r="AA202" s="39" t="s">
        <v>31053</v>
      </c>
      <c r="AD202" s="39" t="s">
        <v>30041</v>
      </c>
      <c r="AE202">
        <v>1</v>
      </c>
      <c r="AG202" s="39" t="s">
        <v>30042</v>
      </c>
      <c r="AH202">
        <v>1</v>
      </c>
      <c r="AJ202" s="39" t="s">
        <v>30043</v>
      </c>
      <c r="AK202">
        <v>0</v>
      </c>
      <c r="AM202" s="39" t="s">
        <v>30046</v>
      </c>
      <c r="AN202">
        <v>0</v>
      </c>
      <c r="AP202" s="39" t="s">
        <v>30045</v>
      </c>
      <c r="AQ202">
        <v>1</v>
      </c>
      <c r="AS202" s="39" t="s">
        <v>30046</v>
      </c>
      <c r="AT202">
        <v>1</v>
      </c>
      <c r="AV202" s="39" t="s">
        <v>30041</v>
      </c>
      <c r="AW202">
        <v>1</v>
      </c>
      <c r="AY202" s="39" t="s">
        <v>30042</v>
      </c>
      <c r="AZ202">
        <v>1</v>
      </c>
      <c r="BB202" s="39" t="s">
        <v>30043</v>
      </c>
      <c r="BC202">
        <v>1</v>
      </c>
      <c r="BE202" s="39" t="s">
        <v>30045</v>
      </c>
      <c r="BF202">
        <v>1</v>
      </c>
      <c r="BH202" s="39" t="s">
        <v>30047</v>
      </c>
      <c r="BI202">
        <v>1</v>
      </c>
      <c r="BK202" s="39" t="s">
        <v>30046</v>
      </c>
      <c r="BL202">
        <v>1</v>
      </c>
      <c r="BN202" s="39" t="s">
        <v>31054</v>
      </c>
      <c r="BQ202" s="39" t="s">
        <v>31055</v>
      </c>
    </row>
    <row r="203" spans="1:69" x14ac:dyDescent="0.3">
      <c r="A203">
        <v>202</v>
      </c>
      <c r="B203" s="1">
        <v>45847.511307870373</v>
      </c>
      <c r="C203" s="1">
        <v>45847.511354166665</v>
      </c>
      <c r="D203" s="39" t="s">
        <v>4354</v>
      </c>
      <c r="E203" s="39" t="s">
        <v>4355</v>
      </c>
      <c r="F203">
        <v>9</v>
      </c>
      <c r="I203" s="39" t="s">
        <v>31056</v>
      </c>
      <c r="L203">
        <v>7</v>
      </c>
      <c r="O203">
        <v>39</v>
      </c>
      <c r="R203" s="39" t="s">
        <v>31057</v>
      </c>
      <c r="U203" s="39" t="s">
        <v>31058</v>
      </c>
      <c r="X203" s="39" t="s">
        <v>31059</v>
      </c>
      <c r="AA203" s="39" t="s">
        <v>31060</v>
      </c>
      <c r="AD203" s="39" t="s">
        <v>30041</v>
      </c>
      <c r="AE203">
        <v>1</v>
      </c>
      <c r="AG203" s="39" t="s">
        <v>30042</v>
      </c>
      <c r="AH203">
        <v>1</v>
      </c>
      <c r="AJ203" s="39" t="s">
        <v>30043</v>
      </c>
      <c r="AK203">
        <v>0</v>
      </c>
      <c r="AM203" s="39" t="s">
        <v>30044</v>
      </c>
      <c r="AN203">
        <v>1</v>
      </c>
      <c r="AP203" s="39" t="s">
        <v>30045</v>
      </c>
      <c r="AQ203">
        <v>1</v>
      </c>
      <c r="AS203" s="39" t="s">
        <v>30046</v>
      </c>
      <c r="AT203">
        <v>1</v>
      </c>
      <c r="AV203" s="39" t="s">
        <v>30041</v>
      </c>
      <c r="AW203">
        <v>1</v>
      </c>
      <c r="AY203" s="39" t="s">
        <v>30042</v>
      </c>
      <c r="AZ203">
        <v>1</v>
      </c>
      <c r="BB203" s="39" t="s">
        <v>30043</v>
      </c>
      <c r="BC203">
        <v>1</v>
      </c>
      <c r="BE203" s="39" t="s">
        <v>30045</v>
      </c>
      <c r="BF203">
        <v>1</v>
      </c>
      <c r="BH203" s="39" t="s">
        <v>30044</v>
      </c>
      <c r="BI203">
        <v>0</v>
      </c>
      <c r="BK203" s="39" t="s">
        <v>30047</v>
      </c>
      <c r="BL203">
        <v>0</v>
      </c>
      <c r="BN203" s="39" t="s">
        <v>31061</v>
      </c>
      <c r="BQ203" s="39" t="s">
        <v>31062</v>
      </c>
    </row>
    <row r="204" spans="1:69" x14ac:dyDescent="0.3">
      <c r="A204">
        <v>203</v>
      </c>
      <c r="B204" s="1">
        <v>45847.562986111108</v>
      </c>
      <c r="C204" s="1">
        <v>45847.583402777775</v>
      </c>
      <c r="D204" s="39" t="s">
        <v>4423</v>
      </c>
      <c r="E204" s="39" t="s">
        <v>4424</v>
      </c>
      <c r="F204">
        <v>11</v>
      </c>
      <c r="I204" s="39" t="s">
        <v>4424</v>
      </c>
      <c r="L204">
        <v>7</v>
      </c>
      <c r="O204">
        <v>34</v>
      </c>
      <c r="R204" s="39" t="s">
        <v>31063</v>
      </c>
      <c r="U204" s="39" t="s">
        <v>31064</v>
      </c>
      <c r="X204" s="39" t="s">
        <v>31065</v>
      </c>
      <c r="AA204" s="39" t="s">
        <v>31066</v>
      </c>
      <c r="AD204" s="39" t="s">
        <v>30041</v>
      </c>
      <c r="AE204">
        <v>1</v>
      </c>
      <c r="AG204" s="39" t="s">
        <v>30042</v>
      </c>
      <c r="AH204">
        <v>1</v>
      </c>
      <c r="AJ204" s="39" t="s">
        <v>30043</v>
      </c>
      <c r="AK204">
        <v>0</v>
      </c>
      <c r="AM204" s="39" t="s">
        <v>30044</v>
      </c>
      <c r="AN204">
        <v>1</v>
      </c>
      <c r="AP204" s="39" t="s">
        <v>30045</v>
      </c>
      <c r="AQ204">
        <v>1</v>
      </c>
      <c r="AS204" s="39" t="s">
        <v>30046</v>
      </c>
      <c r="AT204">
        <v>1</v>
      </c>
      <c r="AV204" s="39" t="s">
        <v>30041</v>
      </c>
      <c r="AW204">
        <v>1</v>
      </c>
      <c r="AY204" s="39" t="s">
        <v>30042</v>
      </c>
      <c r="AZ204">
        <v>1</v>
      </c>
      <c r="BB204" s="39" t="s">
        <v>30043</v>
      </c>
      <c r="BC204">
        <v>1</v>
      </c>
      <c r="BE204" s="39" t="s">
        <v>30045</v>
      </c>
      <c r="BF204">
        <v>1</v>
      </c>
      <c r="BH204" s="39" t="s">
        <v>30047</v>
      </c>
      <c r="BI204">
        <v>1</v>
      </c>
      <c r="BK204" s="39" t="s">
        <v>30046</v>
      </c>
      <c r="BL204">
        <v>1</v>
      </c>
      <c r="BN204" s="39" t="s">
        <v>31067</v>
      </c>
      <c r="BQ204" s="39" t="s">
        <v>31068</v>
      </c>
    </row>
    <row r="205" spans="1:69" x14ac:dyDescent="0.3">
      <c r="A205">
        <v>204</v>
      </c>
      <c r="B205" s="1">
        <v>45847.591898148145</v>
      </c>
      <c r="C205" s="1">
        <v>45847.592164351852</v>
      </c>
      <c r="D205" s="39" t="s">
        <v>3356</v>
      </c>
      <c r="E205" s="39" t="s">
        <v>3357</v>
      </c>
      <c r="F205">
        <v>10</v>
      </c>
      <c r="I205" s="39" t="s">
        <v>3358</v>
      </c>
      <c r="L205">
        <v>3</v>
      </c>
      <c r="O205">
        <v>29</v>
      </c>
      <c r="R205" s="39" t="s">
        <v>31069</v>
      </c>
      <c r="U205" s="39" t="s">
        <v>31070</v>
      </c>
      <c r="X205" s="39" t="s">
        <v>31071</v>
      </c>
      <c r="AA205" s="39" t="s">
        <v>31072</v>
      </c>
      <c r="AD205" s="39" t="s">
        <v>30041</v>
      </c>
      <c r="AE205">
        <v>1</v>
      </c>
      <c r="AG205" s="39" t="s">
        <v>30042</v>
      </c>
      <c r="AH205">
        <v>1</v>
      </c>
      <c r="AJ205" s="39" t="s">
        <v>30043</v>
      </c>
      <c r="AK205">
        <v>0</v>
      </c>
      <c r="AM205" s="39" t="s">
        <v>30044</v>
      </c>
      <c r="AN205">
        <v>1</v>
      </c>
      <c r="AP205" s="39" t="s">
        <v>30045</v>
      </c>
      <c r="AQ205">
        <v>1</v>
      </c>
      <c r="AS205" s="39" t="s">
        <v>30046</v>
      </c>
      <c r="AT205">
        <v>1</v>
      </c>
      <c r="AV205" s="39" t="s">
        <v>30041</v>
      </c>
      <c r="AW205">
        <v>1</v>
      </c>
      <c r="AY205" s="39" t="s">
        <v>30042</v>
      </c>
      <c r="AZ205">
        <v>1</v>
      </c>
      <c r="BB205" s="39" t="s">
        <v>30043</v>
      </c>
      <c r="BC205">
        <v>1</v>
      </c>
      <c r="BE205" s="39" t="s">
        <v>30045</v>
      </c>
      <c r="BF205">
        <v>1</v>
      </c>
      <c r="BH205" s="39" t="s">
        <v>30044</v>
      </c>
      <c r="BI205">
        <v>0</v>
      </c>
      <c r="BK205" s="39" t="s">
        <v>30046</v>
      </c>
      <c r="BL205">
        <v>1</v>
      </c>
      <c r="BN205" s="39" t="s">
        <v>31073</v>
      </c>
      <c r="BQ205" s="39" t="s">
        <v>31074</v>
      </c>
    </row>
    <row r="206" spans="1:69" x14ac:dyDescent="0.3">
      <c r="A206">
        <v>205</v>
      </c>
      <c r="B206" s="1">
        <v>45847.605173611111</v>
      </c>
      <c r="C206" s="1">
        <v>45847.616979166669</v>
      </c>
      <c r="D206" s="39" t="s">
        <v>952</v>
      </c>
      <c r="E206" s="39" t="s">
        <v>953</v>
      </c>
      <c r="F206">
        <v>10</v>
      </c>
      <c r="I206" s="39" t="s">
        <v>953</v>
      </c>
      <c r="L206">
        <v>2</v>
      </c>
      <c r="O206">
        <v>35</v>
      </c>
      <c r="R206" s="39" t="s">
        <v>31075</v>
      </c>
      <c r="U206" s="39" t="s">
        <v>31076</v>
      </c>
      <c r="X206" s="39" t="s">
        <v>31077</v>
      </c>
      <c r="AA206" s="39" t="s">
        <v>31078</v>
      </c>
      <c r="AD206" s="39" t="s">
        <v>30041</v>
      </c>
      <c r="AE206">
        <v>1</v>
      </c>
      <c r="AG206" s="39" t="s">
        <v>30042</v>
      </c>
      <c r="AH206">
        <v>1</v>
      </c>
      <c r="AJ206" s="39" t="s">
        <v>30043</v>
      </c>
      <c r="AK206">
        <v>0</v>
      </c>
      <c r="AM206" s="39" t="s">
        <v>30044</v>
      </c>
      <c r="AN206">
        <v>1</v>
      </c>
      <c r="AP206" s="39" t="s">
        <v>30045</v>
      </c>
      <c r="AQ206">
        <v>1</v>
      </c>
      <c r="AS206" s="39" t="s">
        <v>30046</v>
      </c>
      <c r="AT206">
        <v>1</v>
      </c>
      <c r="AV206" s="39" t="s">
        <v>30041</v>
      </c>
      <c r="AW206">
        <v>1</v>
      </c>
      <c r="AY206" s="39" t="s">
        <v>30042</v>
      </c>
      <c r="AZ206">
        <v>1</v>
      </c>
      <c r="BB206" s="39" t="s">
        <v>30043</v>
      </c>
      <c r="BC206">
        <v>1</v>
      </c>
      <c r="BE206" s="39" t="s">
        <v>30045</v>
      </c>
      <c r="BF206">
        <v>1</v>
      </c>
      <c r="BH206" s="39" t="s">
        <v>30044</v>
      </c>
      <c r="BI206">
        <v>0</v>
      </c>
      <c r="BK206" s="39" t="s">
        <v>30046</v>
      </c>
      <c r="BL206">
        <v>1</v>
      </c>
      <c r="BN206" s="39" t="s">
        <v>31079</v>
      </c>
      <c r="BQ206" s="39" t="s">
        <v>31080</v>
      </c>
    </row>
    <row r="207" spans="1:69" x14ac:dyDescent="0.3">
      <c r="A207">
        <v>206</v>
      </c>
      <c r="B207" s="1">
        <v>45847.735023148147</v>
      </c>
      <c r="C207" s="1">
        <v>45847.745787037034</v>
      </c>
      <c r="D207" s="39" t="s">
        <v>4501</v>
      </c>
      <c r="E207" s="39" t="s">
        <v>4502</v>
      </c>
      <c r="F207">
        <v>6</v>
      </c>
      <c r="I207" s="39" t="s">
        <v>4503</v>
      </c>
      <c r="L207">
        <v>7</v>
      </c>
      <c r="O207">
        <v>35</v>
      </c>
      <c r="R207" s="39" t="s">
        <v>31081</v>
      </c>
      <c r="U207" s="39" t="s">
        <v>31082</v>
      </c>
      <c r="X207" s="39" t="s">
        <v>31083</v>
      </c>
      <c r="AA207" s="39" t="s">
        <v>31084</v>
      </c>
      <c r="AD207" s="39" t="s">
        <v>30041</v>
      </c>
      <c r="AE207">
        <v>1</v>
      </c>
      <c r="AG207" s="39" t="s">
        <v>30042</v>
      </c>
      <c r="AH207">
        <v>1</v>
      </c>
      <c r="AJ207" s="39" t="s">
        <v>30043</v>
      </c>
      <c r="AK207">
        <v>0</v>
      </c>
      <c r="AM207" s="39" t="s">
        <v>30047</v>
      </c>
      <c r="AN207">
        <v>0</v>
      </c>
      <c r="AP207" s="39" t="s">
        <v>30044</v>
      </c>
      <c r="AQ207">
        <v>0</v>
      </c>
      <c r="AS207" s="39" t="s">
        <v>30045</v>
      </c>
      <c r="AT207">
        <v>0</v>
      </c>
      <c r="AV207" s="39" t="s">
        <v>30041</v>
      </c>
      <c r="AW207">
        <v>1</v>
      </c>
      <c r="AY207" s="39" t="s">
        <v>30042</v>
      </c>
      <c r="AZ207">
        <v>1</v>
      </c>
      <c r="BB207" s="39" t="s">
        <v>30043</v>
      </c>
      <c r="BC207">
        <v>1</v>
      </c>
      <c r="BE207" s="39" t="s">
        <v>30045</v>
      </c>
      <c r="BF207">
        <v>1</v>
      </c>
      <c r="BH207" s="39" t="s">
        <v>30044</v>
      </c>
      <c r="BI207">
        <v>0</v>
      </c>
      <c r="BK207" s="39" t="s">
        <v>30047</v>
      </c>
      <c r="BL207">
        <v>0</v>
      </c>
      <c r="BN207" s="39" t="s">
        <v>31085</v>
      </c>
      <c r="BQ207" s="39" t="s">
        <v>31086</v>
      </c>
    </row>
    <row r="208" spans="1:69" x14ac:dyDescent="0.3">
      <c r="A208">
        <v>207</v>
      </c>
      <c r="B208" s="1">
        <v>45847.747071759259</v>
      </c>
      <c r="C208" s="1">
        <v>45847.767708333333</v>
      </c>
      <c r="D208" s="39" t="s">
        <v>3367</v>
      </c>
      <c r="E208" s="39" t="s">
        <v>3368</v>
      </c>
      <c r="F208">
        <v>10</v>
      </c>
      <c r="I208" s="39" t="s">
        <v>3369</v>
      </c>
      <c r="L208">
        <v>3</v>
      </c>
      <c r="O208">
        <v>34</v>
      </c>
      <c r="R208" s="39" t="s">
        <v>31087</v>
      </c>
      <c r="U208" s="39" t="s">
        <v>31088</v>
      </c>
      <c r="X208" s="39" t="s">
        <v>31089</v>
      </c>
      <c r="AA208" s="39" t="s">
        <v>31090</v>
      </c>
      <c r="AD208" s="39" t="s">
        <v>30041</v>
      </c>
      <c r="AE208">
        <v>1</v>
      </c>
      <c r="AG208" s="39" t="s">
        <v>30042</v>
      </c>
      <c r="AH208">
        <v>1</v>
      </c>
      <c r="AJ208" s="39" t="s">
        <v>30043</v>
      </c>
      <c r="AK208">
        <v>0</v>
      </c>
      <c r="AM208" s="39" t="s">
        <v>30044</v>
      </c>
      <c r="AN208">
        <v>1</v>
      </c>
      <c r="AP208" s="39" t="s">
        <v>30045</v>
      </c>
      <c r="AQ208">
        <v>1</v>
      </c>
      <c r="AS208" s="39" t="s">
        <v>30046</v>
      </c>
      <c r="AT208">
        <v>1</v>
      </c>
      <c r="AV208" s="39" t="s">
        <v>30041</v>
      </c>
      <c r="AW208">
        <v>1</v>
      </c>
      <c r="AY208" s="39" t="s">
        <v>30042</v>
      </c>
      <c r="AZ208">
        <v>1</v>
      </c>
      <c r="BB208" s="39" t="s">
        <v>30043</v>
      </c>
      <c r="BC208">
        <v>1</v>
      </c>
      <c r="BE208" s="39" t="s">
        <v>30045</v>
      </c>
      <c r="BF208">
        <v>1</v>
      </c>
      <c r="BH208" s="39" t="s">
        <v>30044</v>
      </c>
      <c r="BI208">
        <v>0</v>
      </c>
      <c r="BK208" s="39" t="s">
        <v>30046</v>
      </c>
      <c r="BL208">
        <v>1</v>
      </c>
      <c r="BN208" s="39" t="s">
        <v>31091</v>
      </c>
      <c r="BQ208" s="39" t="s">
        <v>31092</v>
      </c>
    </row>
    <row r="209" spans="1:69" x14ac:dyDescent="0.3">
      <c r="A209">
        <v>208</v>
      </c>
      <c r="B209" s="1">
        <v>45847.873472222222</v>
      </c>
      <c r="C209" s="1">
        <v>45847.88077546296</v>
      </c>
      <c r="D209" s="39" t="s">
        <v>3999</v>
      </c>
      <c r="E209" s="39" t="s">
        <v>4000</v>
      </c>
      <c r="F209">
        <v>4</v>
      </c>
      <c r="I209" s="39" t="s">
        <v>4000</v>
      </c>
      <c r="L209">
        <v>6</v>
      </c>
      <c r="O209">
        <v>17</v>
      </c>
      <c r="R209" s="39" t="s">
        <v>31093</v>
      </c>
      <c r="U209" s="39" t="s">
        <v>31094</v>
      </c>
      <c r="X209" s="39" t="s">
        <v>31095</v>
      </c>
      <c r="AA209" s="39" t="s">
        <v>31096</v>
      </c>
      <c r="AD209" s="39" t="s">
        <v>30041</v>
      </c>
      <c r="AE209">
        <v>1</v>
      </c>
      <c r="AG209" s="39" t="s">
        <v>30044</v>
      </c>
      <c r="AH209">
        <v>0</v>
      </c>
      <c r="AJ209" s="39" t="s">
        <v>30046</v>
      </c>
      <c r="AK209">
        <v>0</v>
      </c>
      <c r="AM209" s="39" t="s">
        <v>30042</v>
      </c>
      <c r="AN209">
        <v>0</v>
      </c>
      <c r="AP209" s="39" t="s">
        <v>30045</v>
      </c>
      <c r="AQ209">
        <v>1</v>
      </c>
      <c r="AS209" s="39" t="s">
        <v>30043</v>
      </c>
      <c r="AT209">
        <v>0</v>
      </c>
      <c r="AV209" s="39" t="s">
        <v>30041</v>
      </c>
      <c r="AW209">
        <v>1</v>
      </c>
      <c r="AY209" s="39" t="s">
        <v>30047</v>
      </c>
      <c r="AZ209">
        <v>0</v>
      </c>
      <c r="BB209" s="39" t="s">
        <v>30044</v>
      </c>
      <c r="BC209">
        <v>0</v>
      </c>
      <c r="BE209" s="39" t="s">
        <v>30045</v>
      </c>
      <c r="BF209">
        <v>1</v>
      </c>
      <c r="BH209" s="39" t="s">
        <v>30046</v>
      </c>
      <c r="BI209">
        <v>0</v>
      </c>
      <c r="BK209" s="39" t="s">
        <v>30042</v>
      </c>
      <c r="BL209">
        <v>0</v>
      </c>
      <c r="BN209" s="39" t="s">
        <v>31097</v>
      </c>
      <c r="BQ209" s="39" t="s">
        <v>31098</v>
      </c>
    </row>
    <row r="210" spans="1:69" x14ac:dyDescent="0.3">
      <c r="A210">
        <v>209</v>
      </c>
      <c r="B210" s="1">
        <v>45847.948657407411</v>
      </c>
      <c r="C210" s="1">
        <v>45847.956377314818</v>
      </c>
      <c r="D210" s="39" t="s">
        <v>1316</v>
      </c>
      <c r="E210" s="39" t="s">
        <v>1317</v>
      </c>
      <c r="F210">
        <v>8</v>
      </c>
      <c r="I210" s="39" t="s">
        <v>19839</v>
      </c>
      <c r="L210">
        <v>1</v>
      </c>
      <c r="O210">
        <v>22</v>
      </c>
      <c r="R210" s="39" t="s">
        <v>31099</v>
      </c>
      <c r="U210" s="39" t="s">
        <v>31100</v>
      </c>
      <c r="X210" s="39" t="s">
        <v>31101</v>
      </c>
      <c r="AA210" s="39" t="s">
        <v>31102</v>
      </c>
      <c r="AD210" s="39" t="s">
        <v>30041</v>
      </c>
      <c r="AE210">
        <v>1</v>
      </c>
      <c r="AG210" s="39" t="s">
        <v>30043</v>
      </c>
      <c r="AH210">
        <v>0</v>
      </c>
      <c r="AJ210" s="39" t="s">
        <v>30043</v>
      </c>
      <c r="AK210">
        <v>0</v>
      </c>
      <c r="AM210" s="39" t="s">
        <v>30044</v>
      </c>
      <c r="AN210">
        <v>1</v>
      </c>
      <c r="AP210" s="39" t="s">
        <v>30045</v>
      </c>
      <c r="AQ210">
        <v>1</v>
      </c>
      <c r="AS210" s="39" t="s">
        <v>30046</v>
      </c>
      <c r="AT210">
        <v>1</v>
      </c>
      <c r="AV210" s="39" t="s">
        <v>30041</v>
      </c>
      <c r="AW210">
        <v>1</v>
      </c>
      <c r="AY210" s="39" t="s">
        <v>30043</v>
      </c>
      <c r="AZ210">
        <v>0</v>
      </c>
      <c r="BB210" s="39" t="s">
        <v>30043</v>
      </c>
      <c r="BC210">
        <v>1</v>
      </c>
      <c r="BE210" s="39" t="s">
        <v>30045</v>
      </c>
      <c r="BF210">
        <v>1</v>
      </c>
      <c r="BH210" s="39" t="s">
        <v>30044</v>
      </c>
      <c r="BI210">
        <v>0</v>
      </c>
      <c r="BK210" s="39" t="s">
        <v>30046</v>
      </c>
      <c r="BL210">
        <v>1</v>
      </c>
      <c r="BN210" s="39" t="s">
        <v>31103</v>
      </c>
      <c r="BQ210" s="39" t="s">
        <v>31104</v>
      </c>
    </row>
    <row r="211" spans="1:69" x14ac:dyDescent="0.3">
      <c r="A211">
        <v>210</v>
      </c>
      <c r="B211" s="1">
        <v>45848.070439814815</v>
      </c>
      <c r="C211" s="1">
        <v>45848.070474537039</v>
      </c>
      <c r="D211" s="39" t="s">
        <v>862</v>
      </c>
      <c r="E211" s="39" t="s">
        <v>863</v>
      </c>
      <c r="F211">
        <v>11</v>
      </c>
      <c r="I211" s="39" t="s">
        <v>863</v>
      </c>
      <c r="L211">
        <v>2</v>
      </c>
      <c r="O211">
        <v>29</v>
      </c>
      <c r="R211" s="39" t="s">
        <v>31105</v>
      </c>
      <c r="U211" s="39" t="s">
        <v>31106</v>
      </c>
      <c r="X211" s="39" t="s">
        <v>31107</v>
      </c>
      <c r="AA211" s="39" t="s">
        <v>31108</v>
      </c>
      <c r="AD211" s="39" t="s">
        <v>30041</v>
      </c>
      <c r="AE211">
        <v>1</v>
      </c>
      <c r="AG211" s="39" t="s">
        <v>30042</v>
      </c>
      <c r="AH211">
        <v>1</v>
      </c>
      <c r="AJ211" s="39" t="s">
        <v>30043</v>
      </c>
      <c r="AK211">
        <v>0</v>
      </c>
      <c r="AM211" s="39" t="s">
        <v>30044</v>
      </c>
      <c r="AN211">
        <v>1</v>
      </c>
      <c r="AP211" s="39" t="s">
        <v>30045</v>
      </c>
      <c r="AQ211">
        <v>1</v>
      </c>
      <c r="AS211" s="39" t="s">
        <v>30046</v>
      </c>
      <c r="AT211">
        <v>1</v>
      </c>
      <c r="AV211" s="39" t="s">
        <v>30041</v>
      </c>
      <c r="AW211">
        <v>1</v>
      </c>
      <c r="AY211" s="39" t="s">
        <v>30042</v>
      </c>
      <c r="AZ211">
        <v>1</v>
      </c>
      <c r="BB211" s="39" t="s">
        <v>30043</v>
      </c>
      <c r="BC211">
        <v>1</v>
      </c>
      <c r="BE211" s="39" t="s">
        <v>30045</v>
      </c>
      <c r="BF211">
        <v>1</v>
      </c>
      <c r="BH211" s="39" t="s">
        <v>30047</v>
      </c>
      <c r="BI211">
        <v>1</v>
      </c>
      <c r="BK211" s="39" t="s">
        <v>30046</v>
      </c>
      <c r="BL211">
        <v>1</v>
      </c>
      <c r="BN211" s="39" t="s">
        <v>31109</v>
      </c>
      <c r="BQ211" s="39" t="s">
        <v>31110</v>
      </c>
    </row>
    <row r="212" spans="1:69" x14ac:dyDescent="0.3">
      <c r="A212">
        <v>211</v>
      </c>
      <c r="B212" s="1">
        <v>45848.07271990741</v>
      </c>
      <c r="C212" s="1">
        <v>45848.072754629633</v>
      </c>
      <c r="D212" s="39" t="s">
        <v>878</v>
      </c>
      <c r="E212" s="39" t="s">
        <v>879</v>
      </c>
      <c r="F212">
        <v>11</v>
      </c>
      <c r="I212" s="39" t="s">
        <v>879</v>
      </c>
      <c r="L212">
        <v>2</v>
      </c>
      <c r="O212">
        <v>15</v>
      </c>
      <c r="R212" s="39" t="s">
        <v>31111</v>
      </c>
      <c r="U212" s="39" t="s">
        <v>31112</v>
      </c>
      <c r="X212" s="39" t="s">
        <v>31113</v>
      </c>
      <c r="AA212" s="39" t="s">
        <v>31114</v>
      </c>
      <c r="AD212" s="39" t="s">
        <v>30041</v>
      </c>
      <c r="AE212">
        <v>1</v>
      </c>
      <c r="AG212" s="39" t="s">
        <v>30042</v>
      </c>
      <c r="AH212">
        <v>1</v>
      </c>
      <c r="AJ212" s="39" t="s">
        <v>30043</v>
      </c>
      <c r="AK212">
        <v>0</v>
      </c>
      <c r="AM212" s="39" t="s">
        <v>30044</v>
      </c>
      <c r="AN212">
        <v>1</v>
      </c>
      <c r="AP212" s="39" t="s">
        <v>30045</v>
      </c>
      <c r="AQ212">
        <v>1</v>
      </c>
      <c r="AS212" s="39" t="s">
        <v>30046</v>
      </c>
      <c r="AT212">
        <v>1</v>
      </c>
      <c r="AV212" s="39" t="s">
        <v>30041</v>
      </c>
      <c r="AW212">
        <v>1</v>
      </c>
      <c r="AY212" s="39" t="s">
        <v>30042</v>
      </c>
      <c r="AZ212">
        <v>1</v>
      </c>
      <c r="BB212" s="39" t="s">
        <v>30043</v>
      </c>
      <c r="BC212">
        <v>1</v>
      </c>
      <c r="BE212" s="39" t="s">
        <v>30045</v>
      </c>
      <c r="BF212">
        <v>1</v>
      </c>
      <c r="BH212" s="39" t="s">
        <v>30047</v>
      </c>
      <c r="BI212">
        <v>1</v>
      </c>
      <c r="BK212" s="39" t="s">
        <v>30046</v>
      </c>
      <c r="BL212">
        <v>1</v>
      </c>
      <c r="BN212" s="39" t="s">
        <v>31115</v>
      </c>
      <c r="BQ212" s="39" t="s">
        <v>31116</v>
      </c>
    </row>
    <row r="213" spans="1:69" x14ac:dyDescent="0.3">
      <c r="A213">
        <v>212</v>
      </c>
      <c r="B213" s="1">
        <v>45848.306689814817</v>
      </c>
      <c r="C213" s="1">
        <v>45848.317164351851</v>
      </c>
      <c r="D213" s="39" t="s">
        <v>1137</v>
      </c>
      <c r="E213" s="39" t="s">
        <v>1138</v>
      </c>
      <c r="F213">
        <v>11</v>
      </c>
      <c r="I213" s="39" t="s">
        <v>1138</v>
      </c>
      <c r="L213">
        <v>2</v>
      </c>
      <c r="O213">
        <v>26</v>
      </c>
      <c r="R213" s="39" t="s">
        <v>30815</v>
      </c>
      <c r="U213" s="39" t="s">
        <v>31117</v>
      </c>
      <c r="X213" s="39" t="s">
        <v>31118</v>
      </c>
      <c r="AA213" s="39" t="s">
        <v>31119</v>
      </c>
      <c r="AD213" s="39" t="s">
        <v>30041</v>
      </c>
      <c r="AE213">
        <v>1</v>
      </c>
      <c r="AG213" s="39" t="s">
        <v>30042</v>
      </c>
      <c r="AH213">
        <v>1</v>
      </c>
      <c r="AJ213" s="39" t="s">
        <v>30043</v>
      </c>
      <c r="AK213">
        <v>0</v>
      </c>
      <c r="AM213" s="39" t="s">
        <v>30044</v>
      </c>
      <c r="AN213">
        <v>1</v>
      </c>
      <c r="AP213" s="39" t="s">
        <v>30045</v>
      </c>
      <c r="AQ213">
        <v>1</v>
      </c>
      <c r="AS213" s="39" t="s">
        <v>30046</v>
      </c>
      <c r="AT213">
        <v>1</v>
      </c>
      <c r="AV213" s="39" t="s">
        <v>30041</v>
      </c>
      <c r="AW213">
        <v>1</v>
      </c>
      <c r="AY213" s="39" t="s">
        <v>30042</v>
      </c>
      <c r="AZ213">
        <v>1</v>
      </c>
      <c r="BB213" s="39" t="s">
        <v>30043</v>
      </c>
      <c r="BC213">
        <v>1</v>
      </c>
      <c r="BE213" s="39" t="s">
        <v>30045</v>
      </c>
      <c r="BF213">
        <v>1</v>
      </c>
      <c r="BH213" s="39" t="s">
        <v>30047</v>
      </c>
      <c r="BI213">
        <v>1</v>
      </c>
      <c r="BK213" s="39" t="s">
        <v>30046</v>
      </c>
      <c r="BL213">
        <v>1</v>
      </c>
      <c r="BN213" s="39" t="s">
        <v>30366</v>
      </c>
      <c r="BQ213" s="39" t="s">
        <v>31120</v>
      </c>
    </row>
    <row r="214" spans="1:69" x14ac:dyDescent="0.3">
      <c r="A214">
        <v>213</v>
      </c>
      <c r="B214" s="1">
        <v>45848.362511574072</v>
      </c>
      <c r="C214" s="1">
        <v>45848.386319444442</v>
      </c>
      <c r="D214" s="39" t="s">
        <v>2900</v>
      </c>
      <c r="E214" s="39" t="s">
        <v>2901</v>
      </c>
      <c r="F214">
        <v>10</v>
      </c>
      <c r="I214" s="39" t="s">
        <v>2901</v>
      </c>
      <c r="L214">
        <v>5</v>
      </c>
      <c r="O214">
        <v>24</v>
      </c>
      <c r="R214" s="39" t="s">
        <v>31121</v>
      </c>
      <c r="U214" s="39" t="s">
        <v>31122</v>
      </c>
      <c r="X214" s="39" t="s">
        <v>31123</v>
      </c>
      <c r="AA214" s="39" t="s">
        <v>31124</v>
      </c>
      <c r="AD214" s="39" t="s">
        <v>30041</v>
      </c>
      <c r="AE214">
        <v>1</v>
      </c>
      <c r="AG214" s="39" t="s">
        <v>30042</v>
      </c>
      <c r="AH214">
        <v>1</v>
      </c>
      <c r="AJ214" s="39" t="s">
        <v>30043</v>
      </c>
      <c r="AK214">
        <v>0</v>
      </c>
      <c r="AM214" s="39" t="s">
        <v>30044</v>
      </c>
      <c r="AN214">
        <v>1</v>
      </c>
      <c r="AP214" s="39" t="s">
        <v>30045</v>
      </c>
      <c r="AQ214">
        <v>1</v>
      </c>
      <c r="AS214" s="39" t="s">
        <v>30046</v>
      </c>
      <c r="AT214">
        <v>1</v>
      </c>
      <c r="AV214" s="39" t="s">
        <v>30041</v>
      </c>
      <c r="AW214">
        <v>1</v>
      </c>
      <c r="AY214" s="39" t="s">
        <v>30042</v>
      </c>
      <c r="AZ214">
        <v>1</v>
      </c>
      <c r="BB214" s="39" t="s">
        <v>30043</v>
      </c>
      <c r="BC214">
        <v>1</v>
      </c>
      <c r="BE214" s="39" t="s">
        <v>30044</v>
      </c>
      <c r="BF214">
        <v>0</v>
      </c>
      <c r="BH214" s="39" t="s">
        <v>30047</v>
      </c>
      <c r="BI214">
        <v>1</v>
      </c>
      <c r="BK214" s="39" t="s">
        <v>30046</v>
      </c>
      <c r="BL214">
        <v>1</v>
      </c>
      <c r="BN214" s="39" t="s">
        <v>31125</v>
      </c>
      <c r="BQ214" s="39" t="s">
        <v>31126</v>
      </c>
    </row>
    <row r="215" spans="1:69" x14ac:dyDescent="0.3">
      <c r="A215">
        <v>214</v>
      </c>
      <c r="B215" s="1">
        <v>45848.477199074077</v>
      </c>
      <c r="C215" s="1">
        <v>45848.480347222219</v>
      </c>
      <c r="D215" s="39" t="s">
        <v>3870</v>
      </c>
      <c r="E215" s="39" t="s">
        <v>3871</v>
      </c>
      <c r="F215">
        <v>4</v>
      </c>
      <c r="I215" s="39" t="s">
        <v>12779</v>
      </c>
      <c r="L215">
        <v>6</v>
      </c>
      <c r="O215">
        <v>4</v>
      </c>
      <c r="R215" s="39" t="s">
        <v>30798</v>
      </c>
      <c r="U215" s="39" t="s">
        <v>31127</v>
      </c>
      <c r="X215" s="39" t="s">
        <v>31128</v>
      </c>
      <c r="AA215" s="39" t="s">
        <v>31129</v>
      </c>
      <c r="AD215" s="39" t="s">
        <v>30041</v>
      </c>
      <c r="AE215">
        <v>1</v>
      </c>
      <c r="AG215" s="39" t="s">
        <v>30042</v>
      </c>
      <c r="AH215">
        <v>1</v>
      </c>
      <c r="AJ215" s="39" t="s">
        <v>30043</v>
      </c>
      <c r="AK215">
        <v>0</v>
      </c>
      <c r="AM215" s="39" t="s">
        <v>30044</v>
      </c>
      <c r="AN215">
        <v>1</v>
      </c>
      <c r="AP215" s="39" t="s">
        <v>30046</v>
      </c>
      <c r="AQ215">
        <v>0</v>
      </c>
      <c r="AS215" s="39" t="s">
        <v>30046</v>
      </c>
      <c r="AT215">
        <v>1</v>
      </c>
      <c r="AV215" s="39" t="s">
        <v>30047</v>
      </c>
      <c r="AW215">
        <v>0</v>
      </c>
      <c r="AY215" s="39" t="s">
        <v>30041</v>
      </c>
      <c r="AZ215">
        <v>0</v>
      </c>
      <c r="BB215" s="39" t="s">
        <v>30045</v>
      </c>
      <c r="BC215">
        <v>0</v>
      </c>
      <c r="BE215" s="39" t="s">
        <v>30042</v>
      </c>
      <c r="BF215">
        <v>0</v>
      </c>
      <c r="BH215" s="39" t="s">
        <v>30046</v>
      </c>
      <c r="BI215">
        <v>0</v>
      </c>
      <c r="BK215" s="39" t="s">
        <v>30041</v>
      </c>
      <c r="BL215">
        <v>0</v>
      </c>
      <c r="BN215" s="39" t="s">
        <v>31130</v>
      </c>
      <c r="BQ215" s="39" t="s">
        <v>31131</v>
      </c>
    </row>
    <row r="216" spans="1:69" x14ac:dyDescent="0.3">
      <c r="A216">
        <v>215</v>
      </c>
      <c r="B216" s="1">
        <v>45848.516493055555</v>
      </c>
      <c r="C216" s="1">
        <v>45848.528020833335</v>
      </c>
      <c r="D216" s="39" t="s">
        <v>4251</v>
      </c>
      <c r="E216" s="39" t="s">
        <v>4252</v>
      </c>
      <c r="F216">
        <v>9</v>
      </c>
      <c r="I216" s="39" t="s">
        <v>4252</v>
      </c>
      <c r="L216">
        <v>7</v>
      </c>
      <c r="O216">
        <v>21</v>
      </c>
      <c r="R216" s="39" t="s">
        <v>31132</v>
      </c>
      <c r="U216" s="39" t="s">
        <v>31133</v>
      </c>
      <c r="X216" s="39" t="s">
        <v>31134</v>
      </c>
      <c r="AA216" s="39" t="s">
        <v>30250</v>
      </c>
      <c r="AD216" s="39" t="s">
        <v>30041</v>
      </c>
      <c r="AE216">
        <v>1</v>
      </c>
      <c r="AG216" s="39" t="s">
        <v>30043</v>
      </c>
      <c r="AH216">
        <v>0</v>
      </c>
      <c r="AJ216" s="39" t="s">
        <v>30042</v>
      </c>
      <c r="AK216">
        <v>1</v>
      </c>
      <c r="AM216" s="39" t="s">
        <v>30044</v>
      </c>
      <c r="AN216">
        <v>1</v>
      </c>
      <c r="AP216" s="39" t="s">
        <v>30047</v>
      </c>
      <c r="AQ216">
        <v>0</v>
      </c>
      <c r="AS216" s="39" t="s">
        <v>30046</v>
      </c>
      <c r="AT216">
        <v>1</v>
      </c>
      <c r="AV216" s="39" t="s">
        <v>30041</v>
      </c>
      <c r="AW216">
        <v>1</v>
      </c>
      <c r="AY216" s="39" t="s">
        <v>30042</v>
      </c>
      <c r="AZ216">
        <v>1</v>
      </c>
      <c r="BB216" s="39" t="s">
        <v>30043</v>
      </c>
      <c r="BC216">
        <v>1</v>
      </c>
      <c r="BE216" s="39" t="s">
        <v>30044</v>
      </c>
      <c r="BF216">
        <v>0</v>
      </c>
      <c r="BH216" s="39" t="s">
        <v>30047</v>
      </c>
      <c r="BI216">
        <v>1</v>
      </c>
      <c r="BK216" s="39" t="s">
        <v>30046</v>
      </c>
      <c r="BL216">
        <v>1</v>
      </c>
      <c r="BN216" s="39" t="s">
        <v>31135</v>
      </c>
      <c r="BQ216" s="39" t="s">
        <v>31136</v>
      </c>
    </row>
    <row r="217" spans="1:69" x14ac:dyDescent="0.3">
      <c r="A217">
        <v>216</v>
      </c>
      <c r="B217" s="1">
        <v>45848.515717592592</v>
      </c>
      <c r="C217" s="1">
        <v>45848.530949074076</v>
      </c>
      <c r="D217" s="39" t="s">
        <v>1085</v>
      </c>
      <c r="E217" s="39" t="s">
        <v>1086</v>
      </c>
      <c r="F217">
        <v>10</v>
      </c>
      <c r="I217" s="39" t="s">
        <v>1086</v>
      </c>
      <c r="L217">
        <v>2</v>
      </c>
      <c r="O217">
        <v>33</v>
      </c>
      <c r="R217" s="39" t="s">
        <v>31137</v>
      </c>
      <c r="U217" s="39" t="s">
        <v>31138</v>
      </c>
      <c r="X217" s="39" t="s">
        <v>31139</v>
      </c>
      <c r="AA217" s="39" t="s">
        <v>31140</v>
      </c>
      <c r="AD217" s="39" t="s">
        <v>30041</v>
      </c>
      <c r="AE217">
        <v>1</v>
      </c>
      <c r="AG217" s="39" t="s">
        <v>30042</v>
      </c>
      <c r="AH217">
        <v>1</v>
      </c>
      <c r="AJ217" s="39" t="s">
        <v>30043</v>
      </c>
      <c r="AK217">
        <v>0</v>
      </c>
      <c r="AM217" s="39" t="s">
        <v>30047</v>
      </c>
      <c r="AN217">
        <v>0</v>
      </c>
      <c r="AP217" s="39" t="s">
        <v>30045</v>
      </c>
      <c r="AQ217">
        <v>1</v>
      </c>
      <c r="AS217" s="39" t="s">
        <v>30046</v>
      </c>
      <c r="AT217">
        <v>1</v>
      </c>
      <c r="AV217" s="39" t="s">
        <v>30041</v>
      </c>
      <c r="AW217">
        <v>1</v>
      </c>
      <c r="AY217" s="39" t="s">
        <v>30042</v>
      </c>
      <c r="AZ217">
        <v>1</v>
      </c>
      <c r="BB217" s="39" t="s">
        <v>30043</v>
      </c>
      <c r="BC217">
        <v>1</v>
      </c>
      <c r="BE217" s="39" t="s">
        <v>30045</v>
      </c>
      <c r="BF217">
        <v>1</v>
      </c>
      <c r="BH217" s="39" t="s">
        <v>30047</v>
      </c>
      <c r="BI217">
        <v>1</v>
      </c>
      <c r="BK217" s="39" t="s">
        <v>30046</v>
      </c>
      <c r="BL217">
        <v>1</v>
      </c>
      <c r="BN217" s="39" t="s">
        <v>31141</v>
      </c>
      <c r="BQ217" s="39" t="s">
        <v>31142</v>
      </c>
    </row>
    <row r="218" spans="1:69" x14ac:dyDescent="0.3">
      <c r="A218">
        <v>217</v>
      </c>
      <c r="B218" s="1">
        <v>45848.563854166663</v>
      </c>
      <c r="C218" s="1">
        <v>45848.573958333334</v>
      </c>
      <c r="D218" s="39" t="s">
        <v>4083</v>
      </c>
      <c r="E218" s="39" t="s">
        <v>4084</v>
      </c>
      <c r="F218">
        <v>10</v>
      </c>
      <c r="I218" s="39" t="s">
        <v>4085</v>
      </c>
      <c r="L218">
        <v>6</v>
      </c>
      <c r="O218">
        <v>38</v>
      </c>
      <c r="R218" s="39" t="s">
        <v>31143</v>
      </c>
      <c r="U218" s="39" t="s">
        <v>31144</v>
      </c>
      <c r="X218" s="39" t="s">
        <v>31145</v>
      </c>
      <c r="AA218" s="39" t="s">
        <v>31146</v>
      </c>
      <c r="AD218" s="39" t="s">
        <v>30041</v>
      </c>
      <c r="AE218">
        <v>1</v>
      </c>
      <c r="AG218" s="39" t="s">
        <v>30042</v>
      </c>
      <c r="AH218">
        <v>1</v>
      </c>
      <c r="AJ218" s="39" t="s">
        <v>30043</v>
      </c>
      <c r="AK218">
        <v>0</v>
      </c>
      <c r="AM218" s="39" t="s">
        <v>30044</v>
      </c>
      <c r="AN218">
        <v>1</v>
      </c>
      <c r="AP218" s="39" t="s">
        <v>30045</v>
      </c>
      <c r="AQ218">
        <v>1</v>
      </c>
      <c r="AS218" s="39" t="s">
        <v>30046</v>
      </c>
      <c r="AT218">
        <v>1</v>
      </c>
      <c r="AV218" s="39" t="s">
        <v>30041</v>
      </c>
      <c r="AW218">
        <v>1</v>
      </c>
      <c r="AY218" s="39" t="s">
        <v>30042</v>
      </c>
      <c r="AZ218">
        <v>1</v>
      </c>
      <c r="BB218" s="39" t="s">
        <v>30043</v>
      </c>
      <c r="BC218">
        <v>1</v>
      </c>
      <c r="BE218" s="39" t="s">
        <v>30044</v>
      </c>
      <c r="BF218">
        <v>0</v>
      </c>
      <c r="BH218" s="39" t="s">
        <v>30047</v>
      </c>
      <c r="BI218">
        <v>1</v>
      </c>
      <c r="BK218" s="39" t="s">
        <v>30046</v>
      </c>
      <c r="BL218">
        <v>1</v>
      </c>
      <c r="BN218" s="39" t="s">
        <v>31147</v>
      </c>
      <c r="BQ218" s="39" t="s">
        <v>31148</v>
      </c>
    </row>
    <row r="219" spans="1:69" x14ac:dyDescent="0.3">
      <c r="A219">
        <v>218</v>
      </c>
      <c r="B219" s="1">
        <v>45848.582905092589</v>
      </c>
      <c r="C219" s="1">
        <v>45848.596585648149</v>
      </c>
      <c r="D219" s="39" t="s">
        <v>4283</v>
      </c>
      <c r="E219" s="39" t="s">
        <v>4284</v>
      </c>
      <c r="F219">
        <v>5</v>
      </c>
      <c r="I219" s="39" t="s">
        <v>4285</v>
      </c>
      <c r="L219">
        <v>7</v>
      </c>
      <c r="O219">
        <v>22</v>
      </c>
      <c r="R219" s="39" t="s">
        <v>31149</v>
      </c>
      <c r="U219" s="39" t="s">
        <v>31150</v>
      </c>
      <c r="X219" s="39" t="s">
        <v>31151</v>
      </c>
      <c r="AA219" s="39" t="s">
        <v>31152</v>
      </c>
      <c r="AD219" s="39" t="s">
        <v>30041</v>
      </c>
      <c r="AE219">
        <v>1</v>
      </c>
      <c r="AG219" s="39" t="s">
        <v>30043</v>
      </c>
      <c r="AH219">
        <v>0</v>
      </c>
      <c r="AJ219" s="39" t="s">
        <v>30042</v>
      </c>
      <c r="AK219">
        <v>1</v>
      </c>
      <c r="AM219" s="39" t="s">
        <v>30044</v>
      </c>
      <c r="AN219">
        <v>1</v>
      </c>
      <c r="AP219" s="39" t="s">
        <v>30045</v>
      </c>
      <c r="AQ219">
        <v>1</v>
      </c>
      <c r="AS219" s="39" t="s">
        <v>30046</v>
      </c>
      <c r="AT219">
        <v>1</v>
      </c>
      <c r="AV219" s="39" t="s">
        <v>30044</v>
      </c>
      <c r="AW219">
        <v>0</v>
      </c>
      <c r="AY219" s="39" t="s">
        <v>30047</v>
      </c>
      <c r="AZ219">
        <v>0</v>
      </c>
      <c r="BB219" s="39" t="s">
        <v>30046</v>
      </c>
      <c r="BC219">
        <v>0</v>
      </c>
      <c r="BE219" s="39" t="s">
        <v>30043</v>
      </c>
      <c r="BF219">
        <v>0</v>
      </c>
      <c r="BH219" s="39" t="s">
        <v>30042</v>
      </c>
      <c r="BI219">
        <v>0</v>
      </c>
      <c r="BK219" s="39" t="s">
        <v>30041</v>
      </c>
      <c r="BL219">
        <v>0</v>
      </c>
      <c r="BN219" s="39" t="s">
        <v>30093</v>
      </c>
      <c r="BQ219" s="39" t="s">
        <v>31153</v>
      </c>
    </row>
    <row r="220" spans="1:69" x14ac:dyDescent="0.3">
      <c r="A220">
        <v>219</v>
      </c>
      <c r="B220" s="1">
        <v>45848.692326388889</v>
      </c>
      <c r="C220" s="1">
        <v>45848.692361111112</v>
      </c>
      <c r="D220" s="39" t="s">
        <v>4091</v>
      </c>
      <c r="E220" s="39" t="s">
        <v>4092</v>
      </c>
      <c r="F220">
        <v>11</v>
      </c>
      <c r="I220" s="39" t="s">
        <v>4092</v>
      </c>
      <c r="L220">
        <v>6</v>
      </c>
      <c r="O220">
        <v>23</v>
      </c>
      <c r="R220" s="39" t="s">
        <v>31154</v>
      </c>
      <c r="U220" s="39" t="s">
        <v>31155</v>
      </c>
      <c r="X220" s="39" t="s">
        <v>31156</v>
      </c>
      <c r="AA220" s="39" t="s">
        <v>31157</v>
      </c>
      <c r="AD220" s="39" t="s">
        <v>30041</v>
      </c>
      <c r="AE220">
        <v>1</v>
      </c>
      <c r="AG220" s="39" t="s">
        <v>30042</v>
      </c>
      <c r="AH220">
        <v>1</v>
      </c>
      <c r="AJ220" s="39" t="s">
        <v>30043</v>
      </c>
      <c r="AK220">
        <v>0</v>
      </c>
      <c r="AM220" s="39" t="s">
        <v>30044</v>
      </c>
      <c r="AN220">
        <v>1</v>
      </c>
      <c r="AP220" s="39" t="s">
        <v>30045</v>
      </c>
      <c r="AQ220">
        <v>1</v>
      </c>
      <c r="AS220" s="39" t="s">
        <v>30046</v>
      </c>
      <c r="AT220">
        <v>1</v>
      </c>
      <c r="AV220" s="39" t="s">
        <v>30041</v>
      </c>
      <c r="AW220">
        <v>1</v>
      </c>
      <c r="AY220" s="39" t="s">
        <v>30042</v>
      </c>
      <c r="AZ220">
        <v>1</v>
      </c>
      <c r="BB220" s="39" t="s">
        <v>30043</v>
      </c>
      <c r="BC220">
        <v>1</v>
      </c>
      <c r="BE220" s="39" t="s">
        <v>30045</v>
      </c>
      <c r="BF220">
        <v>1</v>
      </c>
      <c r="BH220" s="39" t="s">
        <v>30047</v>
      </c>
      <c r="BI220">
        <v>1</v>
      </c>
      <c r="BK220" s="39" t="s">
        <v>30046</v>
      </c>
      <c r="BL220">
        <v>1</v>
      </c>
      <c r="BN220" s="39" t="s">
        <v>31158</v>
      </c>
      <c r="BQ220" s="39" t="s">
        <v>31159</v>
      </c>
    </row>
    <row r="221" spans="1:69" x14ac:dyDescent="0.3">
      <c r="A221">
        <v>220</v>
      </c>
      <c r="B221" s="1">
        <v>45848.697025462963</v>
      </c>
      <c r="C221" s="1">
        <v>45848.699583333335</v>
      </c>
      <c r="D221" s="39" t="s">
        <v>14403</v>
      </c>
      <c r="E221" s="39" t="s">
        <v>14404</v>
      </c>
      <c r="F221">
        <v>5</v>
      </c>
      <c r="I221" s="39" t="s">
        <v>14404</v>
      </c>
      <c r="L221">
        <v>7</v>
      </c>
      <c r="O221">
        <v>20</v>
      </c>
      <c r="R221" s="39" t="s">
        <v>31160</v>
      </c>
      <c r="U221" s="39" t="s">
        <v>31161</v>
      </c>
      <c r="X221" s="39" t="s">
        <v>31162</v>
      </c>
      <c r="AA221" s="39" t="s">
        <v>31163</v>
      </c>
      <c r="AD221" s="39" t="s">
        <v>30047</v>
      </c>
      <c r="AE221">
        <v>0</v>
      </c>
      <c r="AG221" s="39" t="s">
        <v>30044</v>
      </c>
      <c r="AH221">
        <v>0</v>
      </c>
      <c r="AJ221" s="39" t="s">
        <v>30041</v>
      </c>
      <c r="AK221">
        <v>0</v>
      </c>
      <c r="AM221" s="39" t="s">
        <v>30043</v>
      </c>
      <c r="AN221">
        <v>0</v>
      </c>
      <c r="AP221" s="39" t="s">
        <v>30045</v>
      </c>
      <c r="AQ221">
        <v>1</v>
      </c>
      <c r="AS221" s="39" t="s">
        <v>30046</v>
      </c>
      <c r="AT221">
        <v>1</v>
      </c>
      <c r="AV221" s="39" t="s">
        <v>30041</v>
      </c>
      <c r="AW221">
        <v>1</v>
      </c>
      <c r="AY221" s="39" t="s">
        <v>30042</v>
      </c>
      <c r="AZ221">
        <v>1</v>
      </c>
      <c r="BB221" s="39" t="s">
        <v>30043</v>
      </c>
      <c r="BC221">
        <v>1</v>
      </c>
      <c r="BE221" s="39" t="s">
        <v>30044</v>
      </c>
      <c r="BF221">
        <v>0</v>
      </c>
      <c r="BH221" s="39" t="s">
        <v>30043</v>
      </c>
      <c r="BI221">
        <v>0</v>
      </c>
      <c r="BK221" s="39" t="s">
        <v>30047</v>
      </c>
      <c r="BL221">
        <v>0</v>
      </c>
      <c r="BN221" s="39" t="s">
        <v>31164</v>
      </c>
      <c r="BQ221" s="39" t="s">
        <v>31165</v>
      </c>
    </row>
    <row r="222" spans="1:69" x14ac:dyDescent="0.3">
      <c r="A222">
        <v>221</v>
      </c>
      <c r="B222" s="1">
        <v>45848.70821759259</v>
      </c>
      <c r="C222" s="1">
        <v>45848.72016203704</v>
      </c>
      <c r="D222" s="39" t="s">
        <v>4259</v>
      </c>
      <c r="E222" s="39" t="s">
        <v>4260</v>
      </c>
      <c r="F222">
        <v>9</v>
      </c>
      <c r="I222" s="39" t="s">
        <v>12471</v>
      </c>
      <c r="L222">
        <v>7</v>
      </c>
      <c r="O222">
        <v>9</v>
      </c>
      <c r="R222" s="39" t="s">
        <v>31166</v>
      </c>
      <c r="U222" s="39" t="s">
        <v>31167</v>
      </c>
      <c r="X222" s="39" t="s">
        <v>31168</v>
      </c>
      <c r="AA222" s="39" t="s">
        <v>31169</v>
      </c>
      <c r="AD222" s="39" t="s">
        <v>30041</v>
      </c>
      <c r="AE222">
        <v>1</v>
      </c>
      <c r="AG222" s="39" t="s">
        <v>30042</v>
      </c>
      <c r="AH222">
        <v>1</v>
      </c>
      <c r="AJ222" s="39" t="s">
        <v>30043</v>
      </c>
      <c r="AK222">
        <v>0</v>
      </c>
      <c r="AM222" s="39" t="s">
        <v>30044</v>
      </c>
      <c r="AN222">
        <v>1</v>
      </c>
      <c r="AP222" s="39" t="s">
        <v>30045</v>
      </c>
      <c r="AQ222">
        <v>1</v>
      </c>
      <c r="AS222" s="39" t="s">
        <v>30046</v>
      </c>
      <c r="AT222">
        <v>1</v>
      </c>
      <c r="AV222" s="39" t="s">
        <v>30041</v>
      </c>
      <c r="AW222">
        <v>1</v>
      </c>
      <c r="AY222" s="39" t="s">
        <v>30042</v>
      </c>
      <c r="AZ222">
        <v>1</v>
      </c>
      <c r="BB222" s="39" t="s">
        <v>30043</v>
      </c>
      <c r="BC222">
        <v>1</v>
      </c>
      <c r="BE222" s="39" t="s">
        <v>30044</v>
      </c>
      <c r="BF222">
        <v>0</v>
      </c>
      <c r="BH222" s="39" t="s">
        <v>30045</v>
      </c>
      <c r="BI222">
        <v>0</v>
      </c>
      <c r="BK222" s="39" t="s">
        <v>30046</v>
      </c>
      <c r="BL222">
        <v>1</v>
      </c>
      <c r="BN222" s="39" t="s">
        <v>31170</v>
      </c>
      <c r="BQ222" s="39" t="s">
        <v>31171</v>
      </c>
    </row>
    <row r="223" spans="1:69" x14ac:dyDescent="0.3">
      <c r="A223">
        <v>222</v>
      </c>
      <c r="B223" s="1">
        <v>45848.715104166666</v>
      </c>
      <c r="C223" s="1">
        <v>45848.720995370371</v>
      </c>
      <c r="D223" s="39" t="s">
        <v>1253</v>
      </c>
      <c r="E223" s="39" t="s">
        <v>1254</v>
      </c>
      <c r="F223">
        <v>11</v>
      </c>
      <c r="I223" s="39" t="s">
        <v>1254</v>
      </c>
      <c r="L223">
        <v>1</v>
      </c>
      <c r="O223">
        <v>7</v>
      </c>
      <c r="R223" s="39" t="s">
        <v>31172</v>
      </c>
      <c r="U223" s="39" t="s">
        <v>31173</v>
      </c>
      <c r="X223" s="39" t="s">
        <v>31174</v>
      </c>
      <c r="AA223" s="39" t="s">
        <v>31175</v>
      </c>
      <c r="AD223" s="39" t="s">
        <v>30041</v>
      </c>
      <c r="AE223">
        <v>1</v>
      </c>
      <c r="AG223" s="39" t="s">
        <v>30042</v>
      </c>
      <c r="AH223">
        <v>1</v>
      </c>
      <c r="AJ223" s="39" t="s">
        <v>30043</v>
      </c>
      <c r="AK223">
        <v>0</v>
      </c>
      <c r="AM223" s="39" t="s">
        <v>30044</v>
      </c>
      <c r="AN223">
        <v>1</v>
      </c>
      <c r="AP223" s="39" t="s">
        <v>30045</v>
      </c>
      <c r="AQ223">
        <v>1</v>
      </c>
      <c r="AS223" s="39" t="s">
        <v>30046</v>
      </c>
      <c r="AT223">
        <v>1</v>
      </c>
      <c r="AV223" s="39" t="s">
        <v>30041</v>
      </c>
      <c r="AW223">
        <v>1</v>
      </c>
      <c r="AY223" s="39" t="s">
        <v>30042</v>
      </c>
      <c r="AZ223">
        <v>1</v>
      </c>
      <c r="BB223" s="39" t="s">
        <v>30043</v>
      </c>
      <c r="BC223">
        <v>1</v>
      </c>
      <c r="BE223" s="39" t="s">
        <v>30045</v>
      </c>
      <c r="BF223">
        <v>1</v>
      </c>
      <c r="BH223" s="39" t="s">
        <v>30047</v>
      </c>
      <c r="BI223">
        <v>1</v>
      </c>
      <c r="BK223" s="39" t="s">
        <v>30046</v>
      </c>
      <c r="BL223">
        <v>1</v>
      </c>
      <c r="BN223" s="39" t="s">
        <v>31176</v>
      </c>
      <c r="BQ223" s="39" t="s">
        <v>31177</v>
      </c>
    </row>
    <row r="224" spans="1:69" x14ac:dyDescent="0.3">
      <c r="A224">
        <v>223</v>
      </c>
      <c r="B224" s="1">
        <v>45848.711481481485</v>
      </c>
      <c r="C224" s="1">
        <v>45848.724398148152</v>
      </c>
      <c r="D224" s="39" t="s">
        <v>3341</v>
      </c>
      <c r="E224" s="39" t="s">
        <v>3342</v>
      </c>
      <c r="F224">
        <v>9</v>
      </c>
      <c r="I224" s="39" t="s">
        <v>3342</v>
      </c>
      <c r="L224">
        <v>3</v>
      </c>
      <c r="O224">
        <v>36</v>
      </c>
      <c r="R224" s="39" t="s">
        <v>31178</v>
      </c>
      <c r="U224" s="39" t="s">
        <v>31179</v>
      </c>
      <c r="X224" s="39" t="s">
        <v>31180</v>
      </c>
      <c r="AA224" s="39" t="s">
        <v>31181</v>
      </c>
      <c r="AD224" s="39" t="s">
        <v>30041</v>
      </c>
      <c r="AE224">
        <v>1</v>
      </c>
      <c r="AG224" s="39" t="s">
        <v>30042</v>
      </c>
      <c r="AH224">
        <v>1</v>
      </c>
      <c r="AJ224" s="39" t="s">
        <v>30043</v>
      </c>
      <c r="AK224">
        <v>0</v>
      </c>
      <c r="AM224" s="39" t="s">
        <v>30044</v>
      </c>
      <c r="AN224">
        <v>1</v>
      </c>
      <c r="AP224" s="39" t="s">
        <v>30045</v>
      </c>
      <c r="AQ224">
        <v>1</v>
      </c>
      <c r="AS224" s="39" t="s">
        <v>30046</v>
      </c>
      <c r="AT224">
        <v>1</v>
      </c>
      <c r="AV224" s="39" t="s">
        <v>30041</v>
      </c>
      <c r="AW224">
        <v>1</v>
      </c>
      <c r="AY224" s="39" t="s">
        <v>30042</v>
      </c>
      <c r="AZ224">
        <v>1</v>
      </c>
      <c r="BB224" s="39" t="s">
        <v>30043</v>
      </c>
      <c r="BC224">
        <v>1</v>
      </c>
      <c r="BE224" s="39" t="s">
        <v>30045</v>
      </c>
      <c r="BF224">
        <v>1</v>
      </c>
      <c r="BH224" s="39" t="s">
        <v>30044</v>
      </c>
      <c r="BI224">
        <v>0</v>
      </c>
      <c r="BK224" s="39" t="s">
        <v>30047</v>
      </c>
      <c r="BL224">
        <v>0</v>
      </c>
      <c r="BN224" s="39" t="s">
        <v>30813</v>
      </c>
      <c r="BQ224" s="39" t="s">
        <v>31182</v>
      </c>
    </row>
    <row r="225" spans="1:69" x14ac:dyDescent="0.3">
      <c r="A225">
        <v>224</v>
      </c>
      <c r="B225" s="1">
        <v>45848.738009259258</v>
      </c>
      <c r="C225" s="1">
        <v>45848.747199074074</v>
      </c>
      <c r="D225" s="39" t="s">
        <v>4469</v>
      </c>
      <c r="E225" s="39" t="s">
        <v>4470</v>
      </c>
      <c r="F225">
        <v>9</v>
      </c>
      <c r="I225" s="39" t="s">
        <v>4470</v>
      </c>
      <c r="L225">
        <v>7</v>
      </c>
      <c r="O225">
        <v>31</v>
      </c>
      <c r="R225" s="39" t="s">
        <v>31183</v>
      </c>
      <c r="U225" s="39" t="s">
        <v>31184</v>
      </c>
      <c r="X225" s="39" t="s">
        <v>31185</v>
      </c>
      <c r="AA225" s="39" t="s">
        <v>30250</v>
      </c>
      <c r="AD225" s="39" t="s">
        <v>30041</v>
      </c>
      <c r="AE225">
        <v>1</v>
      </c>
      <c r="AG225" s="39" t="s">
        <v>30042</v>
      </c>
      <c r="AH225">
        <v>1</v>
      </c>
      <c r="AJ225" s="39" t="s">
        <v>30043</v>
      </c>
      <c r="AK225">
        <v>0</v>
      </c>
      <c r="AM225" s="39" t="s">
        <v>30044</v>
      </c>
      <c r="AN225">
        <v>1</v>
      </c>
      <c r="AP225" s="39" t="s">
        <v>30045</v>
      </c>
      <c r="AQ225">
        <v>1</v>
      </c>
      <c r="AS225" s="39" t="s">
        <v>30046</v>
      </c>
      <c r="AT225">
        <v>1</v>
      </c>
      <c r="AV225" s="39" t="s">
        <v>30041</v>
      </c>
      <c r="AW225">
        <v>1</v>
      </c>
      <c r="AY225" s="39" t="s">
        <v>30042</v>
      </c>
      <c r="AZ225">
        <v>1</v>
      </c>
      <c r="BB225" s="39" t="s">
        <v>30043</v>
      </c>
      <c r="BC225">
        <v>1</v>
      </c>
      <c r="BE225" s="39" t="s">
        <v>30047</v>
      </c>
      <c r="BF225">
        <v>0</v>
      </c>
      <c r="BH225" s="39" t="s">
        <v>30044</v>
      </c>
      <c r="BI225">
        <v>0</v>
      </c>
      <c r="BK225" s="39" t="s">
        <v>30046</v>
      </c>
      <c r="BL225">
        <v>1</v>
      </c>
      <c r="BN225" s="39" t="s">
        <v>31164</v>
      </c>
      <c r="BQ225" s="39" t="s">
        <v>31186</v>
      </c>
    </row>
    <row r="226" spans="1:69" x14ac:dyDescent="0.3">
      <c r="A226">
        <v>225</v>
      </c>
      <c r="B226" s="1">
        <v>45848.807939814818</v>
      </c>
      <c r="C226" s="1">
        <v>45848.808009259257</v>
      </c>
      <c r="D226" s="39" t="s">
        <v>4519</v>
      </c>
      <c r="E226" s="39" t="s">
        <v>4520</v>
      </c>
      <c r="F226">
        <v>10</v>
      </c>
      <c r="I226" s="39" t="s">
        <v>4520</v>
      </c>
      <c r="L226">
        <v>7</v>
      </c>
      <c r="O226">
        <v>33</v>
      </c>
      <c r="R226" s="39" t="s">
        <v>31187</v>
      </c>
      <c r="U226" s="39" t="s">
        <v>31188</v>
      </c>
      <c r="X226" s="39" t="s">
        <v>31189</v>
      </c>
      <c r="AA226" s="39" t="s">
        <v>31190</v>
      </c>
      <c r="AD226" s="39" t="s">
        <v>30041</v>
      </c>
      <c r="AE226">
        <v>1</v>
      </c>
      <c r="AG226" s="39" t="s">
        <v>30042</v>
      </c>
      <c r="AH226">
        <v>1</v>
      </c>
      <c r="AJ226" s="39" t="s">
        <v>30043</v>
      </c>
      <c r="AK226">
        <v>0</v>
      </c>
      <c r="AM226" s="39" t="s">
        <v>30047</v>
      </c>
      <c r="AN226">
        <v>0</v>
      </c>
      <c r="AP226" s="39" t="s">
        <v>30045</v>
      </c>
      <c r="AQ226">
        <v>1</v>
      </c>
      <c r="AS226" s="39" t="s">
        <v>30046</v>
      </c>
      <c r="AT226">
        <v>1</v>
      </c>
      <c r="AV226" s="39" t="s">
        <v>30041</v>
      </c>
      <c r="AW226">
        <v>1</v>
      </c>
      <c r="AY226" s="39" t="s">
        <v>30042</v>
      </c>
      <c r="AZ226">
        <v>1</v>
      </c>
      <c r="BB226" s="39" t="s">
        <v>30043</v>
      </c>
      <c r="BC226">
        <v>1</v>
      </c>
      <c r="BE226" s="39" t="s">
        <v>30045</v>
      </c>
      <c r="BF226">
        <v>1</v>
      </c>
      <c r="BH226" s="39" t="s">
        <v>30047</v>
      </c>
      <c r="BI226">
        <v>1</v>
      </c>
      <c r="BK226" s="39" t="s">
        <v>30046</v>
      </c>
      <c r="BL226">
        <v>1</v>
      </c>
      <c r="BN226" s="39" t="s">
        <v>31191</v>
      </c>
      <c r="BQ226" s="39" t="s">
        <v>31192</v>
      </c>
    </row>
    <row r="227" spans="1:69" x14ac:dyDescent="0.3">
      <c r="A227">
        <v>226</v>
      </c>
      <c r="B227" s="1">
        <v>45848.846805555557</v>
      </c>
      <c r="C227" s="1">
        <v>45848.849826388891</v>
      </c>
      <c r="D227" s="39" t="s">
        <v>1026</v>
      </c>
      <c r="E227" s="39" t="s">
        <v>1027</v>
      </c>
      <c r="F227">
        <v>10</v>
      </c>
      <c r="I227" s="39" t="s">
        <v>1027</v>
      </c>
      <c r="L227">
        <v>2</v>
      </c>
      <c r="O227">
        <v>24</v>
      </c>
      <c r="R227" s="39" t="s">
        <v>30247</v>
      </c>
      <c r="U227" s="39" t="s">
        <v>31193</v>
      </c>
      <c r="X227" s="39" t="s">
        <v>30249</v>
      </c>
      <c r="AA227" s="39" t="s">
        <v>30250</v>
      </c>
      <c r="AD227" s="39" t="s">
        <v>30041</v>
      </c>
      <c r="AE227">
        <v>1</v>
      </c>
      <c r="AG227" s="39" t="s">
        <v>30042</v>
      </c>
      <c r="AH227">
        <v>1</v>
      </c>
      <c r="AJ227" s="39" t="s">
        <v>30043</v>
      </c>
      <c r="AK227">
        <v>0</v>
      </c>
      <c r="AM227" s="39" t="s">
        <v>30044</v>
      </c>
      <c r="AN227">
        <v>1</v>
      </c>
      <c r="AP227" s="39" t="s">
        <v>30045</v>
      </c>
      <c r="AQ227">
        <v>1</v>
      </c>
      <c r="AS227" s="39" t="s">
        <v>30046</v>
      </c>
      <c r="AT227">
        <v>1</v>
      </c>
      <c r="AV227" s="39" t="s">
        <v>30041</v>
      </c>
      <c r="AW227">
        <v>1</v>
      </c>
      <c r="AY227" s="39" t="s">
        <v>30042</v>
      </c>
      <c r="AZ227">
        <v>1</v>
      </c>
      <c r="BB227" s="39" t="s">
        <v>30043</v>
      </c>
      <c r="BC227">
        <v>1</v>
      </c>
      <c r="BE227" s="39" t="s">
        <v>30045</v>
      </c>
      <c r="BF227">
        <v>1</v>
      </c>
      <c r="BH227" s="39" t="s">
        <v>30044</v>
      </c>
      <c r="BI227">
        <v>0</v>
      </c>
      <c r="BK227" s="39" t="s">
        <v>30046</v>
      </c>
      <c r="BL227">
        <v>1</v>
      </c>
      <c r="BN227" s="39" t="s">
        <v>31194</v>
      </c>
      <c r="BQ227" s="39" t="s">
        <v>31195</v>
      </c>
    </row>
    <row r="228" spans="1:69" x14ac:dyDescent="0.3">
      <c r="A228">
        <v>227</v>
      </c>
      <c r="B228" s="1">
        <v>45849.361932870372</v>
      </c>
      <c r="C228" s="1">
        <v>45849.370138888888</v>
      </c>
      <c r="D228" s="39" t="s">
        <v>792</v>
      </c>
      <c r="E228" s="39" t="s">
        <v>793</v>
      </c>
      <c r="F228">
        <v>11</v>
      </c>
      <c r="I228" s="39" t="s">
        <v>794</v>
      </c>
      <c r="L228">
        <v>10</v>
      </c>
      <c r="O228">
        <v>40</v>
      </c>
      <c r="R228" s="39" t="s">
        <v>31196</v>
      </c>
      <c r="U228" s="39" t="s">
        <v>31197</v>
      </c>
      <c r="X228" s="39" t="s">
        <v>31198</v>
      </c>
      <c r="AA228" s="39" t="s">
        <v>31199</v>
      </c>
      <c r="AD228" s="39" t="s">
        <v>30041</v>
      </c>
      <c r="AE228">
        <v>1</v>
      </c>
      <c r="AG228" s="39" t="s">
        <v>30042</v>
      </c>
      <c r="AH228">
        <v>1</v>
      </c>
      <c r="AJ228" s="39" t="s">
        <v>30043</v>
      </c>
      <c r="AK228">
        <v>0</v>
      </c>
      <c r="AM228" s="39" t="s">
        <v>30044</v>
      </c>
      <c r="AN228">
        <v>1</v>
      </c>
      <c r="AP228" s="39" t="s">
        <v>30045</v>
      </c>
      <c r="AQ228">
        <v>1</v>
      </c>
      <c r="AS228" s="39" t="s">
        <v>30046</v>
      </c>
      <c r="AT228">
        <v>1</v>
      </c>
      <c r="AV228" s="39" t="s">
        <v>30041</v>
      </c>
      <c r="AW228">
        <v>1</v>
      </c>
      <c r="AY228" s="39" t="s">
        <v>30042</v>
      </c>
      <c r="AZ228">
        <v>1</v>
      </c>
      <c r="BB228" s="39" t="s">
        <v>30043</v>
      </c>
      <c r="BC228">
        <v>1</v>
      </c>
      <c r="BE228" s="39" t="s">
        <v>30045</v>
      </c>
      <c r="BF228">
        <v>1</v>
      </c>
      <c r="BH228" s="39" t="s">
        <v>30047</v>
      </c>
      <c r="BI228">
        <v>1</v>
      </c>
      <c r="BK228" s="39" t="s">
        <v>30046</v>
      </c>
      <c r="BL228">
        <v>1</v>
      </c>
      <c r="BN228" s="39" t="s">
        <v>31200</v>
      </c>
      <c r="BQ228" s="39" t="s">
        <v>31201</v>
      </c>
    </row>
    <row r="229" spans="1:69" x14ac:dyDescent="0.3">
      <c r="A229">
        <v>228</v>
      </c>
      <c r="B229" s="1">
        <v>45849.378761574073</v>
      </c>
      <c r="C229" s="1">
        <v>45849.388460648152</v>
      </c>
      <c r="D229" s="39" t="s">
        <v>2954</v>
      </c>
      <c r="E229" s="39" t="s">
        <v>2955</v>
      </c>
      <c r="F229">
        <v>10</v>
      </c>
      <c r="I229" s="39" t="s">
        <v>2955</v>
      </c>
      <c r="L229">
        <v>5</v>
      </c>
      <c r="O229">
        <v>38</v>
      </c>
      <c r="R229" s="39" t="s">
        <v>30815</v>
      </c>
      <c r="U229" s="39" t="s">
        <v>31202</v>
      </c>
      <c r="X229" s="39" t="s">
        <v>31203</v>
      </c>
      <c r="AA229" s="39" t="s">
        <v>31204</v>
      </c>
      <c r="AD229" s="39" t="s">
        <v>30041</v>
      </c>
      <c r="AE229">
        <v>1</v>
      </c>
      <c r="AG229" s="39" t="s">
        <v>30042</v>
      </c>
      <c r="AH229">
        <v>1</v>
      </c>
      <c r="AJ229" s="39" t="s">
        <v>30043</v>
      </c>
      <c r="AK229">
        <v>0</v>
      </c>
      <c r="AM229" s="39" t="s">
        <v>30044</v>
      </c>
      <c r="AN229">
        <v>1</v>
      </c>
      <c r="AP229" s="39" t="s">
        <v>30045</v>
      </c>
      <c r="AQ229">
        <v>1</v>
      </c>
      <c r="AS229" s="39" t="s">
        <v>30046</v>
      </c>
      <c r="AT229">
        <v>1</v>
      </c>
      <c r="AV229" s="39" t="s">
        <v>30041</v>
      </c>
      <c r="AW229">
        <v>1</v>
      </c>
      <c r="AY229" s="39" t="s">
        <v>30042</v>
      </c>
      <c r="AZ229">
        <v>1</v>
      </c>
      <c r="BB229" s="39" t="s">
        <v>30043</v>
      </c>
      <c r="BC229">
        <v>1</v>
      </c>
      <c r="BE229" s="39" t="s">
        <v>30045</v>
      </c>
      <c r="BF229">
        <v>1</v>
      </c>
      <c r="BH229" s="39" t="s">
        <v>30044</v>
      </c>
      <c r="BI229">
        <v>0</v>
      </c>
      <c r="BK229" s="39" t="s">
        <v>30046</v>
      </c>
      <c r="BL229">
        <v>1</v>
      </c>
      <c r="BN229" s="39" t="s">
        <v>31205</v>
      </c>
      <c r="BQ229" s="39" t="s">
        <v>31206</v>
      </c>
    </row>
    <row r="230" spans="1:69" x14ac:dyDescent="0.3">
      <c r="A230">
        <v>229</v>
      </c>
      <c r="B230" s="1">
        <v>45849.381956018522</v>
      </c>
      <c r="C230" s="1">
        <v>45849.389756944445</v>
      </c>
      <c r="D230" s="39" t="s">
        <v>4238</v>
      </c>
      <c r="E230" s="39" t="s">
        <v>4239</v>
      </c>
      <c r="F230">
        <v>10</v>
      </c>
      <c r="I230" s="39" t="s">
        <v>4240</v>
      </c>
      <c r="L230">
        <v>7</v>
      </c>
      <c r="O230">
        <v>19</v>
      </c>
      <c r="R230" s="39" t="s">
        <v>31207</v>
      </c>
      <c r="U230" s="39" t="s">
        <v>31208</v>
      </c>
      <c r="X230" s="39" t="s">
        <v>31209</v>
      </c>
      <c r="AA230" s="39" t="s">
        <v>30250</v>
      </c>
      <c r="AD230" s="39" t="s">
        <v>30041</v>
      </c>
      <c r="AE230">
        <v>1</v>
      </c>
      <c r="AG230" s="39" t="s">
        <v>30042</v>
      </c>
      <c r="AH230">
        <v>1</v>
      </c>
      <c r="AJ230" s="39" t="s">
        <v>30042</v>
      </c>
      <c r="AK230">
        <v>1</v>
      </c>
      <c r="AM230" s="39" t="s">
        <v>30046</v>
      </c>
      <c r="AN230">
        <v>0</v>
      </c>
      <c r="AP230" s="39" t="s">
        <v>30045</v>
      </c>
      <c r="AQ230">
        <v>1</v>
      </c>
      <c r="AS230" s="39" t="s">
        <v>30046</v>
      </c>
      <c r="AT230">
        <v>1</v>
      </c>
      <c r="AV230" s="39" t="s">
        <v>30041</v>
      </c>
      <c r="AW230">
        <v>1</v>
      </c>
      <c r="AY230" s="39" t="s">
        <v>30042</v>
      </c>
      <c r="AZ230">
        <v>1</v>
      </c>
      <c r="BB230" s="39" t="s">
        <v>30043</v>
      </c>
      <c r="BC230">
        <v>1</v>
      </c>
      <c r="BE230" s="39" t="s">
        <v>30045</v>
      </c>
      <c r="BF230">
        <v>1</v>
      </c>
      <c r="BH230" s="39" t="s">
        <v>30044</v>
      </c>
      <c r="BI230">
        <v>0</v>
      </c>
      <c r="BK230" s="39" t="s">
        <v>30046</v>
      </c>
      <c r="BL230">
        <v>1</v>
      </c>
      <c r="BN230" s="39" t="s">
        <v>31205</v>
      </c>
      <c r="BQ230" s="39" t="s">
        <v>31210</v>
      </c>
    </row>
    <row r="231" spans="1:69" x14ac:dyDescent="0.3">
      <c r="A231">
        <v>230</v>
      </c>
      <c r="B231" s="1">
        <v>45849.477476851855</v>
      </c>
      <c r="C231" s="1">
        <v>45849.491168981483</v>
      </c>
      <c r="D231" s="39" t="s">
        <v>4482</v>
      </c>
      <c r="E231" s="39" t="s">
        <v>4483</v>
      </c>
      <c r="F231">
        <v>7</v>
      </c>
      <c r="I231" s="39" t="s">
        <v>4483</v>
      </c>
      <c r="L231">
        <v>7</v>
      </c>
      <c r="O231">
        <v>36</v>
      </c>
      <c r="R231" s="39" t="s">
        <v>31211</v>
      </c>
      <c r="U231" s="39" t="s">
        <v>31212</v>
      </c>
      <c r="X231" s="39" t="s">
        <v>31213</v>
      </c>
      <c r="AA231" s="39" t="s">
        <v>31214</v>
      </c>
      <c r="AD231" s="39" t="s">
        <v>30041</v>
      </c>
      <c r="AE231">
        <v>1</v>
      </c>
      <c r="AG231" s="39" t="s">
        <v>30042</v>
      </c>
      <c r="AH231">
        <v>1</v>
      </c>
      <c r="AJ231" s="39" t="s">
        <v>30043</v>
      </c>
      <c r="AK231">
        <v>0</v>
      </c>
      <c r="AM231" s="39" t="s">
        <v>30044</v>
      </c>
      <c r="AN231">
        <v>1</v>
      </c>
      <c r="AP231" s="39" t="s">
        <v>30045</v>
      </c>
      <c r="AQ231">
        <v>1</v>
      </c>
      <c r="AS231" s="39" t="s">
        <v>30047</v>
      </c>
      <c r="AT231">
        <v>0</v>
      </c>
      <c r="AV231" s="39" t="s">
        <v>30041</v>
      </c>
      <c r="AW231">
        <v>1</v>
      </c>
      <c r="AY231" s="39" t="s">
        <v>30042</v>
      </c>
      <c r="AZ231">
        <v>1</v>
      </c>
      <c r="BB231" s="39" t="s">
        <v>30043</v>
      </c>
      <c r="BC231">
        <v>1</v>
      </c>
      <c r="BE231" s="39" t="s">
        <v>30044</v>
      </c>
      <c r="BF231">
        <v>0</v>
      </c>
      <c r="BH231" s="39" t="s">
        <v>30044</v>
      </c>
      <c r="BI231">
        <v>0</v>
      </c>
      <c r="BK231" s="39" t="s">
        <v>30047</v>
      </c>
      <c r="BL231">
        <v>0</v>
      </c>
      <c r="BN231" s="39" t="s">
        <v>31215</v>
      </c>
      <c r="BQ231" s="39" t="s">
        <v>31216</v>
      </c>
    </row>
    <row r="232" spans="1:69" x14ac:dyDescent="0.3">
      <c r="A232">
        <v>231</v>
      </c>
      <c r="B232" s="1">
        <v>45849.507986111108</v>
      </c>
      <c r="C232" s="1">
        <v>45849.512777777774</v>
      </c>
      <c r="D232" s="39" t="s">
        <v>4429</v>
      </c>
      <c r="E232" s="39" t="s">
        <v>4430</v>
      </c>
      <c r="F232">
        <v>10</v>
      </c>
      <c r="I232" s="39" t="s">
        <v>4430</v>
      </c>
      <c r="L232">
        <v>7</v>
      </c>
      <c r="O232">
        <v>28</v>
      </c>
      <c r="R232" s="39" t="s">
        <v>31217</v>
      </c>
      <c r="U232" s="39" t="s">
        <v>30095</v>
      </c>
      <c r="X232" s="39" t="s">
        <v>31218</v>
      </c>
      <c r="AA232" s="39" t="s">
        <v>31219</v>
      </c>
      <c r="AD232" s="39" t="s">
        <v>30041</v>
      </c>
      <c r="AE232">
        <v>1</v>
      </c>
      <c r="AG232" s="39" t="s">
        <v>30042</v>
      </c>
      <c r="AH232">
        <v>1</v>
      </c>
      <c r="AJ232" s="39" t="s">
        <v>30043</v>
      </c>
      <c r="AK232">
        <v>0</v>
      </c>
      <c r="AM232" s="39" t="s">
        <v>30044</v>
      </c>
      <c r="AN232">
        <v>1</v>
      </c>
      <c r="AP232" s="39" t="s">
        <v>30045</v>
      </c>
      <c r="AQ232">
        <v>1</v>
      </c>
      <c r="AS232" s="39" t="s">
        <v>30046</v>
      </c>
      <c r="AT232">
        <v>1</v>
      </c>
      <c r="AV232" s="39" t="s">
        <v>30041</v>
      </c>
      <c r="AW232">
        <v>1</v>
      </c>
      <c r="AY232" s="39" t="s">
        <v>30042</v>
      </c>
      <c r="AZ232">
        <v>1</v>
      </c>
      <c r="BB232" s="39" t="s">
        <v>30043</v>
      </c>
      <c r="BC232">
        <v>1</v>
      </c>
      <c r="BE232" s="39" t="s">
        <v>30045</v>
      </c>
      <c r="BF232">
        <v>1</v>
      </c>
      <c r="BH232" s="39" t="s">
        <v>30044</v>
      </c>
      <c r="BI232">
        <v>0</v>
      </c>
      <c r="BK232" s="39" t="s">
        <v>30046</v>
      </c>
      <c r="BL232">
        <v>1</v>
      </c>
      <c r="BN232" s="39" t="s">
        <v>31220</v>
      </c>
      <c r="BQ232" s="39" t="s">
        <v>31221</v>
      </c>
    </row>
    <row r="233" spans="1:69" x14ac:dyDescent="0.3">
      <c r="A233">
        <v>232</v>
      </c>
      <c r="B233" s="1">
        <v>45849.508912037039</v>
      </c>
      <c r="C233" s="1">
        <v>45849.517453703702</v>
      </c>
      <c r="D233" s="39" t="s">
        <v>3266</v>
      </c>
      <c r="E233" s="39" t="s">
        <v>3267</v>
      </c>
      <c r="F233">
        <v>9</v>
      </c>
      <c r="I233" s="39" t="s">
        <v>3267</v>
      </c>
      <c r="L233">
        <v>3</v>
      </c>
      <c r="O233">
        <v>4</v>
      </c>
      <c r="R233" s="39" t="s">
        <v>31222</v>
      </c>
      <c r="U233" s="39" t="s">
        <v>31223</v>
      </c>
      <c r="X233" s="39" t="s">
        <v>31224</v>
      </c>
      <c r="AA233" s="39" t="s">
        <v>31225</v>
      </c>
      <c r="AD233" s="39" t="s">
        <v>30041</v>
      </c>
      <c r="AE233">
        <v>1</v>
      </c>
      <c r="AG233" s="39" t="s">
        <v>30042</v>
      </c>
      <c r="AH233">
        <v>1</v>
      </c>
      <c r="AJ233" s="39" t="s">
        <v>30043</v>
      </c>
      <c r="AK233">
        <v>0</v>
      </c>
      <c r="AM233" s="39" t="s">
        <v>30044</v>
      </c>
      <c r="AN233">
        <v>1</v>
      </c>
      <c r="AP233" s="39" t="s">
        <v>30045</v>
      </c>
      <c r="AQ233">
        <v>1</v>
      </c>
      <c r="AS233" s="39" t="s">
        <v>30046</v>
      </c>
      <c r="AT233">
        <v>1</v>
      </c>
      <c r="AV233" s="39" t="s">
        <v>30041</v>
      </c>
      <c r="AW233">
        <v>1</v>
      </c>
      <c r="AY233" s="39" t="s">
        <v>30042</v>
      </c>
      <c r="AZ233">
        <v>1</v>
      </c>
      <c r="BB233" s="39" t="s">
        <v>30043</v>
      </c>
      <c r="BC233">
        <v>1</v>
      </c>
      <c r="BE233" s="39" t="s">
        <v>30044</v>
      </c>
      <c r="BF233">
        <v>0</v>
      </c>
      <c r="BH233" s="39" t="s">
        <v>30045</v>
      </c>
      <c r="BI233">
        <v>0</v>
      </c>
      <c r="BK233" s="39" t="s">
        <v>30046</v>
      </c>
      <c r="BL233">
        <v>1</v>
      </c>
      <c r="BN233" s="39" t="s">
        <v>31226</v>
      </c>
      <c r="BQ233" s="39" t="s">
        <v>31227</v>
      </c>
    </row>
    <row r="234" spans="1:69" x14ac:dyDescent="0.3">
      <c r="A234">
        <v>233</v>
      </c>
      <c r="B234" s="1">
        <v>45849.524687500001</v>
      </c>
      <c r="C234" s="1">
        <v>45849.534722222219</v>
      </c>
      <c r="D234" s="39" t="s">
        <v>3706</v>
      </c>
      <c r="E234" s="39" t="s">
        <v>3707</v>
      </c>
      <c r="F234">
        <v>7</v>
      </c>
      <c r="I234" s="39" t="s">
        <v>3707</v>
      </c>
      <c r="L234">
        <v>8</v>
      </c>
      <c r="O234">
        <v>3</v>
      </c>
      <c r="R234" s="39" t="s">
        <v>31183</v>
      </c>
      <c r="U234" s="39" t="s">
        <v>31228</v>
      </c>
      <c r="X234" s="39" t="s">
        <v>31229</v>
      </c>
      <c r="AA234" s="39" t="s">
        <v>30250</v>
      </c>
      <c r="AD234" s="39" t="s">
        <v>30046</v>
      </c>
      <c r="AE234">
        <v>0</v>
      </c>
      <c r="AG234" s="39" t="s">
        <v>30044</v>
      </c>
      <c r="AH234">
        <v>0</v>
      </c>
      <c r="AJ234" s="39" t="s">
        <v>30044</v>
      </c>
      <c r="AK234">
        <v>0</v>
      </c>
      <c r="AM234" s="39" t="s">
        <v>30044</v>
      </c>
      <c r="AN234">
        <v>1</v>
      </c>
      <c r="AP234" s="39" t="s">
        <v>30045</v>
      </c>
      <c r="AQ234">
        <v>1</v>
      </c>
      <c r="AS234" s="39" t="s">
        <v>30046</v>
      </c>
      <c r="AT234">
        <v>1</v>
      </c>
      <c r="AV234" s="39" t="s">
        <v>30045</v>
      </c>
      <c r="AW234">
        <v>0</v>
      </c>
      <c r="AY234" s="39" t="s">
        <v>30042</v>
      </c>
      <c r="AZ234">
        <v>1</v>
      </c>
      <c r="BB234" s="39" t="s">
        <v>30043</v>
      </c>
      <c r="BC234">
        <v>1</v>
      </c>
      <c r="BE234" s="39" t="s">
        <v>30044</v>
      </c>
      <c r="BF234">
        <v>0</v>
      </c>
      <c r="BH234" s="39" t="s">
        <v>30047</v>
      </c>
      <c r="BI234">
        <v>1</v>
      </c>
      <c r="BK234" s="39" t="s">
        <v>30046</v>
      </c>
      <c r="BL234">
        <v>1</v>
      </c>
      <c r="BN234" s="39" t="s">
        <v>31230</v>
      </c>
      <c r="BQ234" s="39" t="s">
        <v>31231</v>
      </c>
    </row>
    <row r="235" spans="1:69" x14ac:dyDescent="0.3">
      <c r="A235">
        <v>234</v>
      </c>
      <c r="B235" s="1">
        <v>45849.534571759257</v>
      </c>
      <c r="C235" s="1">
        <v>45849.543009259258</v>
      </c>
      <c r="D235" s="39" t="s">
        <v>3000</v>
      </c>
      <c r="E235" s="39" t="s">
        <v>3001</v>
      </c>
      <c r="F235">
        <v>10</v>
      </c>
      <c r="I235" s="39" t="s">
        <v>3002</v>
      </c>
      <c r="L235">
        <v>5</v>
      </c>
      <c r="O235">
        <v>1</v>
      </c>
      <c r="R235" s="39" t="s">
        <v>31232</v>
      </c>
      <c r="U235" s="39" t="s">
        <v>31233</v>
      </c>
      <c r="X235" s="39" t="s">
        <v>31234</v>
      </c>
      <c r="AA235" s="39" t="s">
        <v>31235</v>
      </c>
      <c r="AD235" s="39" t="s">
        <v>30041</v>
      </c>
      <c r="AE235">
        <v>1</v>
      </c>
      <c r="AG235" s="39" t="s">
        <v>30042</v>
      </c>
      <c r="AH235">
        <v>1</v>
      </c>
      <c r="AJ235" s="39" t="s">
        <v>30043</v>
      </c>
      <c r="AK235">
        <v>0</v>
      </c>
      <c r="AM235" s="39" t="s">
        <v>30044</v>
      </c>
      <c r="AN235">
        <v>1</v>
      </c>
      <c r="AP235" s="39" t="s">
        <v>30045</v>
      </c>
      <c r="AQ235">
        <v>1</v>
      </c>
      <c r="AS235" s="39" t="s">
        <v>30046</v>
      </c>
      <c r="AT235">
        <v>1</v>
      </c>
      <c r="AV235" s="39" t="s">
        <v>30041</v>
      </c>
      <c r="AW235">
        <v>1</v>
      </c>
      <c r="AY235" s="39" t="s">
        <v>30042</v>
      </c>
      <c r="AZ235">
        <v>1</v>
      </c>
      <c r="BB235" s="39" t="s">
        <v>30043</v>
      </c>
      <c r="BC235">
        <v>1</v>
      </c>
      <c r="BE235" s="39" t="s">
        <v>30045</v>
      </c>
      <c r="BF235">
        <v>1</v>
      </c>
      <c r="BH235" s="39" t="s">
        <v>30044</v>
      </c>
      <c r="BI235">
        <v>0</v>
      </c>
      <c r="BK235" s="39" t="s">
        <v>30046</v>
      </c>
      <c r="BL235">
        <v>1</v>
      </c>
      <c r="BN235" s="39" t="s">
        <v>31236</v>
      </c>
      <c r="BQ235" s="39" t="s">
        <v>31237</v>
      </c>
    </row>
    <row r="236" spans="1:69" x14ac:dyDescent="0.3">
      <c r="A236">
        <v>235</v>
      </c>
      <c r="B236" s="1">
        <v>45849.553298611114</v>
      </c>
      <c r="C236" s="1">
        <v>45849.560567129629</v>
      </c>
      <c r="D236" s="39" t="s">
        <v>1063</v>
      </c>
      <c r="E236" s="39" t="s">
        <v>1064</v>
      </c>
      <c r="F236">
        <v>10</v>
      </c>
      <c r="I236" s="39" t="s">
        <v>1064</v>
      </c>
      <c r="L236">
        <v>2</v>
      </c>
      <c r="O236">
        <v>21</v>
      </c>
      <c r="R236" s="39" t="s">
        <v>31238</v>
      </c>
      <c r="U236" s="39" t="s">
        <v>31239</v>
      </c>
      <c r="X236" s="39" t="s">
        <v>31240</v>
      </c>
      <c r="AA236" s="39" t="s">
        <v>31241</v>
      </c>
      <c r="AD236" s="39" t="s">
        <v>30041</v>
      </c>
      <c r="AE236">
        <v>1</v>
      </c>
      <c r="AG236" s="39" t="s">
        <v>30042</v>
      </c>
      <c r="AH236">
        <v>1</v>
      </c>
      <c r="AJ236" s="39" t="s">
        <v>30043</v>
      </c>
      <c r="AK236">
        <v>0</v>
      </c>
      <c r="AM236" s="39" t="s">
        <v>30044</v>
      </c>
      <c r="AN236">
        <v>1</v>
      </c>
      <c r="AP236" s="39" t="s">
        <v>30045</v>
      </c>
      <c r="AQ236">
        <v>1</v>
      </c>
      <c r="AS236" s="39" t="s">
        <v>30046</v>
      </c>
      <c r="AT236">
        <v>1</v>
      </c>
      <c r="AV236" s="39" t="s">
        <v>30041</v>
      </c>
      <c r="AW236">
        <v>1</v>
      </c>
      <c r="AY236" s="39" t="s">
        <v>30042</v>
      </c>
      <c r="AZ236">
        <v>1</v>
      </c>
      <c r="BB236" s="39" t="s">
        <v>30043</v>
      </c>
      <c r="BC236">
        <v>1</v>
      </c>
      <c r="BE236" s="39" t="s">
        <v>30045</v>
      </c>
      <c r="BF236">
        <v>1</v>
      </c>
      <c r="BH236" s="39" t="s">
        <v>30044</v>
      </c>
      <c r="BI236">
        <v>0</v>
      </c>
      <c r="BK236" s="39" t="s">
        <v>30046</v>
      </c>
      <c r="BL236">
        <v>1</v>
      </c>
      <c r="BN236" s="39" t="s">
        <v>30813</v>
      </c>
      <c r="BQ236" s="39" t="s">
        <v>31242</v>
      </c>
    </row>
    <row r="237" spans="1:69" x14ac:dyDescent="0.3">
      <c r="A237">
        <v>236</v>
      </c>
      <c r="B237" s="1">
        <v>45849.566782407404</v>
      </c>
      <c r="C237" s="1">
        <v>45849.571828703702</v>
      </c>
      <c r="D237" s="39" t="s">
        <v>3898</v>
      </c>
      <c r="E237" s="39" t="s">
        <v>3899</v>
      </c>
      <c r="F237">
        <v>10</v>
      </c>
      <c r="I237" s="39" t="s">
        <v>3899</v>
      </c>
      <c r="L237">
        <v>6</v>
      </c>
      <c r="O237">
        <v>28</v>
      </c>
      <c r="R237" s="39" t="s">
        <v>31243</v>
      </c>
      <c r="U237" s="39" t="s">
        <v>31244</v>
      </c>
      <c r="X237" s="39" t="s">
        <v>31245</v>
      </c>
      <c r="AA237" s="39" t="s">
        <v>31246</v>
      </c>
      <c r="AD237" s="39" t="s">
        <v>30041</v>
      </c>
      <c r="AE237">
        <v>1</v>
      </c>
      <c r="AG237" s="39" t="s">
        <v>30042</v>
      </c>
      <c r="AH237">
        <v>1</v>
      </c>
      <c r="AJ237" s="39" t="s">
        <v>30043</v>
      </c>
      <c r="AK237">
        <v>0</v>
      </c>
      <c r="AM237" s="39" t="s">
        <v>30044</v>
      </c>
      <c r="AN237">
        <v>1</v>
      </c>
      <c r="AP237" s="39" t="s">
        <v>30045</v>
      </c>
      <c r="AQ237">
        <v>1</v>
      </c>
      <c r="AS237" s="39" t="s">
        <v>30046</v>
      </c>
      <c r="AT237">
        <v>1</v>
      </c>
      <c r="AV237" s="39" t="s">
        <v>30041</v>
      </c>
      <c r="AW237">
        <v>1</v>
      </c>
      <c r="AY237" s="39" t="s">
        <v>30042</v>
      </c>
      <c r="AZ237">
        <v>1</v>
      </c>
      <c r="BB237" s="39" t="s">
        <v>30043</v>
      </c>
      <c r="BC237">
        <v>1</v>
      </c>
      <c r="BE237" s="39" t="s">
        <v>30044</v>
      </c>
      <c r="BF237">
        <v>0</v>
      </c>
      <c r="BH237" s="39" t="s">
        <v>30047</v>
      </c>
      <c r="BI237">
        <v>1</v>
      </c>
      <c r="BK237" s="39" t="s">
        <v>30046</v>
      </c>
      <c r="BL237">
        <v>1</v>
      </c>
      <c r="BN237" s="39" t="s">
        <v>31247</v>
      </c>
      <c r="BQ237" s="39" t="s">
        <v>31248</v>
      </c>
    </row>
    <row r="238" spans="1:69" x14ac:dyDescent="0.3">
      <c r="A238">
        <v>237</v>
      </c>
      <c r="B238" s="1">
        <v>45849.564687500002</v>
      </c>
      <c r="C238" s="1">
        <v>45849.577615740738</v>
      </c>
      <c r="D238" s="39" t="s">
        <v>3433</v>
      </c>
      <c r="E238" s="39" t="s">
        <v>3434</v>
      </c>
      <c r="F238">
        <v>7</v>
      </c>
      <c r="I238" s="39" t="s">
        <v>3434</v>
      </c>
      <c r="L238">
        <v>8</v>
      </c>
      <c r="O238">
        <v>7</v>
      </c>
      <c r="R238" s="39" t="s">
        <v>31249</v>
      </c>
      <c r="U238" s="39" t="s">
        <v>31250</v>
      </c>
      <c r="X238" s="39" t="s">
        <v>31251</v>
      </c>
      <c r="AA238" s="39" t="s">
        <v>31252</v>
      </c>
      <c r="AD238" s="39" t="s">
        <v>30041</v>
      </c>
      <c r="AE238">
        <v>1</v>
      </c>
      <c r="AG238" s="39" t="s">
        <v>30042</v>
      </c>
      <c r="AH238">
        <v>1</v>
      </c>
      <c r="AJ238" s="39" t="s">
        <v>30043</v>
      </c>
      <c r="AK238">
        <v>0</v>
      </c>
      <c r="AM238" s="39" t="s">
        <v>30047</v>
      </c>
      <c r="AN238">
        <v>0</v>
      </c>
      <c r="AP238" s="39" t="s">
        <v>30045</v>
      </c>
      <c r="AQ238">
        <v>1</v>
      </c>
      <c r="AS238" s="39" t="s">
        <v>30044</v>
      </c>
      <c r="AT238">
        <v>0</v>
      </c>
      <c r="AV238" s="39" t="s">
        <v>30041</v>
      </c>
      <c r="AW238">
        <v>1</v>
      </c>
      <c r="AY238" s="39" t="s">
        <v>30042</v>
      </c>
      <c r="AZ238">
        <v>1</v>
      </c>
      <c r="BB238" s="39" t="s">
        <v>30043</v>
      </c>
      <c r="BC238">
        <v>1</v>
      </c>
      <c r="BE238" s="39" t="s">
        <v>30045</v>
      </c>
      <c r="BF238">
        <v>1</v>
      </c>
      <c r="BH238" s="39" t="s">
        <v>30044</v>
      </c>
      <c r="BI238">
        <v>0</v>
      </c>
      <c r="BK238" s="39" t="s">
        <v>30047</v>
      </c>
      <c r="BL238">
        <v>0</v>
      </c>
      <c r="BN238" s="39" t="s">
        <v>31253</v>
      </c>
      <c r="BQ238" s="39" t="s">
        <v>31254</v>
      </c>
    </row>
    <row r="239" spans="1:69" x14ac:dyDescent="0.3">
      <c r="A239">
        <v>238</v>
      </c>
      <c r="B239" s="1">
        <v>45849.577893518515</v>
      </c>
      <c r="C239" s="1">
        <v>45849.593275462961</v>
      </c>
      <c r="D239" s="39" t="s">
        <v>2869</v>
      </c>
      <c r="E239" s="39" t="s">
        <v>2870</v>
      </c>
      <c r="F239">
        <v>10</v>
      </c>
      <c r="I239" s="39" t="s">
        <v>2870</v>
      </c>
      <c r="L239">
        <v>5</v>
      </c>
      <c r="O239">
        <v>36</v>
      </c>
      <c r="R239" s="39" t="s">
        <v>30798</v>
      </c>
      <c r="U239" s="39" t="s">
        <v>31255</v>
      </c>
      <c r="X239" s="39" t="s">
        <v>31256</v>
      </c>
      <c r="AA239" s="39" t="s">
        <v>31257</v>
      </c>
      <c r="AD239" s="39" t="s">
        <v>30041</v>
      </c>
      <c r="AE239">
        <v>1</v>
      </c>
      <c r="AG239" s="39" t="s">
        <v>30042</v>
      </c>
      <c r="AH239">
        <v>1</v>
      </c>
      <c r="AJ239" s="39" t="s">
        <v>30043</v>
      </c>
      <c r="AK239">
        <v>0</v>
      </c>
      <c r="AM239" s="39" t="s">
        <v>30044</v>
      </c>
      <c r="AN239">
        <v>1</v>
      </c>
      <c r="AP239" s="39" t="s">
        <v>30045</v>
      </c>
      <c r="AQ239">
        <v>1</v>
      </c>
      <c r="AS239" s="39" t="s">
        <v>30046</v>
      </c>
      <c r="AT239">
        <v>1</v>
      </c>
      <c r="AV239" s="39" t="s">
        <v>30041</v>
      </c>
      <c r="AW239">
        <v>1</v>
      </c>
      <c r="AY239" s="39" t="s">
        <v>30042</v>
      </c>
      <c r="AZ239">
        <v>1</v>
      </c>
      <c r="BB239" s="39" t="s">
        <v>30043</v>
      </c>
      <c r="BC239">
        <v>1</v>
      </c>
      <c r="BE239" s="39" t="s">
        <v>30047</v>
      </c>
      <c r="BF239">
        <v>0</v>
      </c>
      <c r="BH239" s="39" t="s">
        <v>30047</v>
      </c>
      <c r="BI239">
        <v>1</v>
      </c>
      <c r="BK239" s="39" t="s">
        <v>30046</v>
      </c>
      <c r="BL239">
        <v>1</v>
      </c>
      <c r="BN239" s="39" t="s">
        <v>31253</v>
      </c>
      <c r="BQ239" s="39" t="s">
        <v>31258</v>
      </c>
    </row>
    <row r="240" spans="1:69" x14ac:dyDescent="0.3">
      <c r="A240">
        <v>239</v>
      </c>
      <c r="B240" s="1">
        <v>45849.60900462963</v>
      </c>
      <c r="C240" s="1">
        <v>45849.622812499998</v>
      </c>
      <c r="D240" s="39" t="s">
        <v>1452</v>
      </c>
      <c r="E240" s="39" t="s">
        <v>1453</v>
      </c>
      <c r="F240">
        <v>10</v>
      </c>
      <c r="I240" s="39" t="s">
        <v>1453</v>
      </c>
      <c r="L240">
        <v>1</v>
      </c>
      <c r="O240">
        <v>30</v>
      </c>
      <c r="R240" s="39" t="s">
        <v>31259</v>
      </c>
      <c r="U240" s="39" t="s">
        <v>31260</v>
      </c>
      <c r="X240" s="39" t="s">
        <v>31261</v>
      </c>
      <c r="AA240" s="39" t="s">
        <v>31262</v>
      </c>
      <c r="AD240" s="39" t="s">
        <v>30041</v>
      </c>
      <c r="AE240">
        <v>1</v>
      </c>
      <c r="AG240" s="39" t="s">
        <v>30042</v>
      </c>
      <c r="AH240">
        <v>1</v>
      </c>
      <c r="AJ240" s="39" t="s">
        <v>30043</v>
      </c>
      <c r="AK240">
        <v>0</v>
      </c>
      <c r="AM240" s="39" t="s">
        <v>30044</v>
      </c>
      <c r="AN240">
        <v>1</v>
      </c>
      <c r="AP240" s="39" t="s">
        <v>30045</v>
      </c>
      <c r="AQ240">
        <v>1</v>
      </c>
      <c r="AS240" s="39" t="s">
        <v>30046</v>
      </c>
      <c r="AT240">
        <v>1</v>
      </c>
      <c r="AV240" s="39" t="s">
        <v>30041</v>
      </c>
      <c r="AW240">
        <v>1</v>
      </c>
      <c r="AY240" s="39" t="s">
        <v>30042</v>
      </c>
      <c r="AZ240">
        <v>1</v>
      </c>
      <c r="BB240" s="39" t="s">
        <v>30043</v>
      </c>
      <c r="BC240">
        <v>1</v>
      </c>
      <c r="BE240" s="39" t="s">
        <v>30044</v>
      </c>
      <c r="BF240">
        <v>0</v>
      </c>
      <c r="BH240" s="39" t="s">
        <v>30047</v>
      </c>
      <c r="BI240">
        <v>1</v>
      </c>
      <c r="BK240" s="39" t="s">
        <v>30046</v>
      </c>
      <c r="BL240">
        <v>1</v>
      </c>
      <c r="BN240" s="39" t="s">
        <v>31263</v>
      </c>
      <c r="BQ240" s="39" t="s">
        <v>31264</v>
      </c>
    </row>
    <row r="241" spans="1:69" x14ac:dyDescent="0.3">
      <c r="A241">
        <v>240</v>
      </c>
      <c r="B241" s="1">
        <v>45849.676168981481</v>
      </c>
      <c r="C241" s="1">
        <v>45849.685150462959</v>
      </c>
      <c r="D241" s="39" t="s">
        <v>4323</v>
      </c>
      <c r="E241" s="39" t="s">
        <v>4324</v>
      </c>
      <c r="F241">
        <v>9</v>
      </c>
      <c r="I241" s="39" t="s">
        <v>4324</v>
      </c>
      <c r="L241">
        <v>7</v>
      </c>
      <c r="O241">
        <v>11</v>
      </c>
      <c r="R241" s="39" t="s">
        <v>31265</v>
      </c>
      <c r="U241" s="39" t="s">
        <v>31266</v>
      </c>
      <c r="X241" s="39" t="s">
        <v>31267</v>
      </c>
      <c r="AA241" s="39" t="s">
        <v>31268</v>
      </c>
      <c r="AD241" s="39" t="s">
        <v>30041</v>
      </c>
      <c r="AE241">
        <v>1</v>
      </c>
      <c r="AG241" s="39" t="s">
        <v>30042</v>
      </c>
      <c r="AH241">
        <v>1</v>
      </c>
      <c r="AJ241" s="39" t="s">
        <v>30043</v>
      </c>
      <c r="AK241">
        <v>0</v>
      </c>
      <c r="AM241" s="39" t="s">
        <v>30047</v>
      </c>
      <c r="AN241">
        <v>0</v>
      </c>
      <c r="AP241" s="39" t="s">
        <v>30045</v>
      </c>
      <c r="AQ241">
        <v>1</v>
      </c>
      <c r="AS241" s="39" t="s">
        <v>30046</v>
      </c>
      <c r="AT241">
        <v>1</v>
      </c>
      <c r="AV241" s="39" t="s">
        <v>30041</v>
      </c>
      <c r="AW241">
        <v>1</v>
      </c>
      <c r="AY241" s="39" t="s">
        <v>30042</v>
      </c>
      <c r="AZ241">
        <v>1</v>
      </c>
      <c r="BB241" s="39" t="s">
        <v>30043</v>
      </c>
      <c r="BC241">
        <v>1</v>
      </c>
      <c r="BE241" s="39" t="s">
        <v>30045</v>
      </c>
      <c r="BF241">
        <v>1</v>
      </c>
      <c r="BH241" s="39" t="s">
        <v>30044</v>
      </c>
      <c r="BI241">
        <v>0</v>
      </c>
      <c r="BK241" s="39" t="s">
        <v>30046</v>
      </c>
      <c r="BL241">
        <v>1</v>
      </c>
      <c r="BN241" s="39" t="s">
        <v>31269</v>
      </c>
      <c r="BQ241" s="39" t="s">
        <v>31270</v>
      </c>
    </row>
    <row r="242" spans="1:69" x14ac:dyDescent="0.3">
      <c r="A242">
        <v>241</v>
      </c>
      <c r="B242" s="1">
        <v>45849.708182870374</v>
      </c>
      <c r="C242" s="1">
        <v>45849.71702546296</v>
      </c>
      <c r="D242" s="39" t="s">
        <v>3481</v>
      </c>
      <c r="E242" s="39" t="s">
        <v>3482</v>
      </c>
      <c r="F242">
        <v>11</v>
      </c>
      <c r="I242" s="39" t="s">
        <v>3482</v>
      </c>
      <c r="L242">
        <v>8</v>
      </c>
      <c r="O242">
        <v>5</v>
      </c>
      <c r="R242" s="39" t="s">
        <v>30815</v>
      </c>
      <c r="U242" s="39" t="s">
        <v>31271</v>
      </c>
      <c r="X242" s="39" t="s">
        <v>31272</v>
      </c>
      <c r="AA242" s="39" t="s">
        <v>31108</v>
      </c>
      <c r="AD242" s="39" t="s">
        <v>30041</v>
      </c>
      <c r="AE242">
        <v>1</v>
      </c>
      <c r="AG242" s="39" t="s">
        <v>30042</v>
      </c>
      <c r="AH242">
        <v>1</v>
      </c>
      <c r="AJ242" s="39" t="s">
        <v>30043</v>
      </c>
      <c r="AK242">
        <v>0</v>
      </c>
      <c r="AM242" s="39" t="s">
        <v>30044</v>
      </c>
      <c r="AN242">
        <v>1</v>
      </c>
      <c r="AP242" s="39" t="s">
        <v>30045</v>
      </c>
      <c r="AQ242">
        <v>1</v>
      </c>
      <c r="AS242" s="39" t="s">
        <v>30046</v>
      </c>
      <c r="AT242">
        <v>1</v>
      </c>
      <c r="AV242" s="39" t="s">
        <v>30041</v>
      </c>
      <c r="AW242">
        <v>1</v>
      </c>
      <c r="AY242" s="39" t="s">
        <v>30042</v>
      </c>
      <c r="AZ242">
        <v>1</v>
      </c>
      <c r="BB242" s="39" t="s">
        <v>30043</v>
      </c>
      <c r="BC242">
        <v>1</v>
      </c>
      <c r="BE242" s="39" t="s">
        <v>30045</v>
      </c>
      <c r="BF242">
        <v>1</v>
      </c>
      <c r="BH242" s="39" t="s">
        <v>30047</v>
      </c>
      <c r="BI242">
        <v>1</v>
      </c>
      <c r="BK242" s="39" t="s">
        <v>30046</v>
      </c>
      <c r="BL242">
        <v>1</v>
      </c>
      <c r="BN242" s="39" t="s">
        <v>31253</v>
      </c>
      <c r="BQ242" s="39" t="s">
        <v>31273</v>
      </c>
    </row>
    <row r="243" spans="1:69" x14ac:dyDescent="0.3">
      <c r="A243">
        <v>242</v>
      </c>
      <c r="B243" s="1">
        <v>45849.753275462965</v>
      </c>
      <c r="C243" s="1">
        <v>45849.753310185188</v>
      </c>
      <c r="D243" s="39" t="s">
        <v>4386</v>
      </c>
      <c r="E243" s="39" t="s">
        <v>4387</v>
      </c>
      <c r="F243">
        <v>10</v>
      </c>
      <c r="I243" s="39" t="s">
        <v>12705</v>
      </c>
      <c r="L243">
        <v>7</v>
      </c>
      <c r="O243">
        <v>25</v>
      </c>
      <c r="R243" s="39" t="s">
        <v>31274</v>
      </c>
      <c r="U243" s="39" t="s">
        <v>31275</v>
      </c>
      <c r="X243" s="39" t="s">
        <v>31276</v>
      </c>
      <c r="AA243" s="39" t="s">
        <v>31277</v>
      </c>
      <c r="AD243" s="39" t="s">
        <v>30041</v>
      </c>
      <c r="AE243">
        <v>1</v>
      </c>
      <c r="AG243" s="39" t="s">
        <v>30042</v>
      </c>
      <c r="AH243">
        <v>1</v>
      </c>
      <c r="AJ243" s="39" t="s">
        <v>30043</v>
      </c>
      <c r="AK243">
        <v>0</v>
      </c>
      <c r="AM243" s="39" t="s">
        <v>30044</v>
      </c>
      <c r="AN243">
        <v>1</v>
      </c>
      <c r="AP243" s="39" t="s">
        <v>30047</v>
      </c>
      <c r="AQ243">
        <v>0</v>
      </c>
      <c r="AS243" s="39" t="s">
        <v>30046</v>
      </c>
      <c r="AT243">
        <v>1</v>
      </c>
      <c r="AV243" s="39" t="s">
        <v>30041</v>
      </c>
      <c r="AW243">
        <v>1</v>
      </c>
      <c r="AY243" s="39" t="s">
        <v>30042</v>
      </c>
      <c r="AZ243">
        <v>1</v>
      </c>
      <c r="BB243" s="39" t="s">
        <v>30043</v>
      </c>
      <c r="BC243">
        <v>1</v>
      </c>
      <c r="BE243" s="39" t="s">
        <v>30045</v>
      </c>
      <c r="BF243">
        <v>1</v>
      </c>
      <c r="BH243" s="39" t="s">
        <v>30047</v>
      </c>
      <c r="BI243">
        <v>1</v>
      </c>
      <c r="BK243" s="39" t="s">
        <v>30046</v>
      </c>
      <c r="BL243">
        <v>1</v>
      </c>
      <c r="BN243" s="39" t="s">
        <v>31278</v>
      </c>
      <c r="BQ243" s="39" t="s">
        <v>31279</v>
      </c>
    </row>
    <row r="244" spans="1:69" x14ac:dyDescent="0.3">
      <c r="A244">
        <v>243</v>
      </c>
      <c r="B244" s="1">
        <v>45849.746550925927</v>
      </c>
      <c r="C244" s="1">
        <v>45849.761678240742</v>
      </c>
      <c r="D244" s="39" t="s">
        <v>4114</v>
      </c>
      <c r="E244" s="39" t="s">
        <v>4115</v>
      </c>
      <c r="F244">
        <v>9</v>
      </c>
      <c r="I244" s="39" t="s">
        <v>4115</v>
      </c>
      <c r="L244">
        <v>6</v>
      </c>
      <c r="O244">
        <v>32</v>
      </c>
      <c r="R244" s="39" t="s">
        <v>31280</v>
      </c>
      <c r="U244" s="39" t="s">
        <v>31281</v>
      </c>
      <c r="X244" s="39" t="s">
        <v>31282</v>
      </c>
      <c r="AA244" s="39" t="s">
        <v>31283</v>
      </c>
      <c r="AD244" s="39" t="s">
        <v>30041</v>
      </c>
      <c r="AE244">
        <v>1</v>
      </c>
      <c r="AG244" s="39" t="s">
        <v>30042</v>
      </c>
      <c r="AH244">
        <v>1</v>
      </c>
      <c r="AJ244" s="39" t="s">
        <v>30043</v>
      </c>
      <c r="AK244">
        <v>0</v>
      </c>
      <c r="AM244" s="39" t="s">
        <v>30044</v>
      </c>
      <c r="AN244">
        <v>1</v>
      </c>
      <c r="AP244" s="39" t="s">
        <v>30047</v>
      </c>
      <c r="AQ244">
        <v>0</v>
      </c>
      <c r="AS244" s="39" t="s">
        <v>30046</v>
      </c>
      <c r="AT244">
        <v>1</v>
      </c>
      <c r="AV244" s="39" t="s">
        <v>30041</v>
      </c>
      <c r="AW244">
        <v>1</v>
      </c>
      <c r="AY244" s="39" t="s">
        <v>30042</v>
      </c>
      <c r="AZ244">
        <v>1</v>
      </c>
      <c r="BB244" s="39" t="s">
        <v>30043</v>
      </c>
      <c r="BC244">
        <v>1</v>
      </c>
      <c r="BE244" s="39" t="s">
        <v>30044</v>
      </c>
      <c r="BF244">
        <v>0</v>
      </c>
      <c r="BH244" s="39" t="s">
        <v>30047</v>
      </c>
      <c r="BI244">
        <v>1</v>
      </c>
      <c r="BK244" s="39" t="s">
        <v>30046</v>
      </c>
      <c r="BL244">
        <v>1</v>
      </c>
      <c r="BN244" s="39" t="s">
        <v>31284</v>
      </c>
      <c r="BQ244" s="39" t="s">
        <v>31285</v>
      </c>
    </row>
    <row r="245" spans="1:69" x14ac:dyDescent="0.3">
      <c r="A245">
        <v>244</v>
      </c>
      <c r="B245" s="1">
        <v>45849.793738425928</v>
      </c>
      <c r="C245" s="1">
        <v>45849.797476851854</v>
      </c>
      <c r="D245" s="39" t="s">
        <v>3143</v>
      </c>
      <c r="E245" s="39" t="s">
        <v>3144</v>
      </c>
      <c r="F245">
        <v>8</v>
      </c>
      <c r="I245" s="39" t="s">
        <v>3144</v>
      </c>
      <c r="L245">
        <v>3</v>
      </c>
      <c r="O245">
        <v>8</v>
      </c>
      <c r="R245" s="39" t="s">
        <v>30815</v>
      </c>
      <c r="U245" s="39" t="s">
        <v>31286</v>
      </c>
      <c r="X245" s="39" t="s">
        <v>31287</v>
      </c>
      <c r="AA245" s="39" t="s">
        <v>31288</v>
      </c>
      <c r="AD245" s="39" t="s">
        <v>30041</v>
      </c>
      <c r="AE245">
        <v>1</v>
      </c>
      <c r="AG245" s="39" t="s">
        <v>30042</v>
      </c>
      <c r="AH245">
        <v>1</v>
      </c>
      <c r="AJ245" s="39" t="s">
        <v>30043</v>
      </c>
      <c r="AK245">
        <v>0</v>
      </c>
      <c r="AM245" s="39" t="s">
        <v>30044</v>
      </c>
      <c r="AN245">
        <v>1</v>
      </c>
      <c r="AP245" s="39" t="s">
        <v>30045</v>
      </c>
      <c r="AQ245">
        <v>1</v>
      </c>
      <c r="AS245" s="39" t="s">
        <v>30046</v>
      </c>
      <c r="AT245">
        <v>1</v>
      </c>
      <c r="AV245" s="39" t="s">
        <v>30041</v>
      </c>
      <c r="AW245">
        <v>1</v>
      </c>
      <c r="AY245" s="39" t="s">
        <v>30046</v>
      </c>
      <c r="AZ245">
        <v>0</v>
      </c>
      <c r="BB245" s="39" t="s">
        <v>30043</v>
      </c>
      <c r="BC245">
        <v>1</v>
      </c>
      <c r="BE245" s="39" t="s">
        <v>30045</v>
      </c>
      <c r="BF245">
        <v>1</v>
      </c>
      <c r="BH245" s="39" t="s">
        <v>30043</v>
      </c>
      <c r="BI245">
        <v>0</v>
      </c>
      <c r="BK245" s="39" t="s">
        <v>30042</v>
      </c>
      <c r="BL245">
        <v>0</v>
      </c>
      <c r="BN245" s="39" t="s">
        <v>31253</v>
      </c>
      <c r="BQ245" s="39" t="s">
        <v>31289</v>
      </c>
    </row>
    <row r="246" spans="1:69" x14ac:dyDescent="0.3">
      <c r="A246">
        <v>245</v>
      </c>
      <c r="B246" s="1">
        <v>45849.832303240742</v>
      </c>
      <c r="C246" s="1">
        <v>45849.842893518522</v>
      </c>
      <c r="D246" s="39" t="s">
        <v>12370</v>
      </c>
      <c r="E246" s="39" t="s">
        <v>12371</v>
      </c>
      <c r="F246">
        <v>8</v>
      </c>
      <c r="I246" s="39" t="s">
        <v>12371</v>
      </c>
      <c r="L246">
        <v>6</v>
      </c>
      <c r="O246">
        <v>8</v>
      </c>
      <c r="R246" s="39" t="s">
        <v>31290</v>
      </c>
      <c r="U246" s="39" t="s">
        <v>31291</v>
      </c>
      <c r="X246" s="39" t="s">
        <v>31292</v>
      </c>
      <c r="AA246" s="39" t="s">
        <v>31293</v>
      </c>
      <c r="AD246" s="39" t="s">
        <v>30044</v>
      </c>
      <c r="AE246">
        <v>0</v>
      </c>
      <c r="AG246" s="39" t="s">
        <v>30043</v>
      </c>
      <c r="AH246">
        <v>0</v>
      </c>
      <c r="AJ246" s="39" t="s">
        <v>30047</v>
      </c>
      <c r="AK246">
        <v>0</v>
      </c>
      <c r="AM246" s="39" t="s">
        <v>30044</v>
      </c>
      <c r="AN246">
        <v>1</v>
      </c>
      <c r="AP246" s="39" t="s">
        <v>30045</v>
      </c>
      <c r="AQ246">
        <v>1</v>
      </c>
      <c r="AS246" s="39" t="s">
        <v>30046</v>
      </c>
      <c r="AT246">
        <v>1</v>
      </c>
      <c r="AV246" s="39" t="s">
        <v>30041</v>
      </c>
      <c r="AW246">
        <v>1</v>
      </c>
      <c r="AY246" s="39" t="s">
        <v>30042</v>
      </c>
      <c r="AZ246">
        <v>1</v>
      </c>
      <c r="BB246" s="39" t="s">
        <v>30043</v>
      </c>
      <c r="BC246">
        <v>1</v>
      </c>
      <c r="BE246" s="39" t="s">
        <v>30044</v>
      </c>
      <c r="BF246">
        <v>0</v>
      </c>
      <c r="BH246" s="39" t="s">
        <v>30047</v>
      </c>
      <c r="BI246">
        <v>1</v>
      </c>
      <c r="BK246" s="39" t="s">
        <v>30046</v>
      </c>
      <c r="BL246">
        <v>1</v>
      </c>
      <c r="BN246" s="39" t="s">
        <v>31294</v>
      </c>
      <c r="BQ246" s="39" t="s">
        <v>31295</v>
      </c>
    </row>
    <row r="247" spans="1:69" x14ac:dyDescent="0.3">
      <c r="A247">
        <v>246</v>
      </c>
      <c r="B247" s="1">
        <v>45849.856944444444</v>
      </c>
      <c r="C247" s="1">
        <v>45849.861886574072</v>
      </c>
      <c r="D247" s="39" t="s">
        <v>12254</v>
      </c>
      <c r="E247" s="39" t="s">
        <v>12255</v>
      </c>
      <c r="F247">
        <v>10</v>
      </c>
      <c r="I247" s="39" t="s">
        <v>14555</v>
      </c>
      <c r="L247">
        <v>6</v>
      </c>
      <c r="O247">
        <v>19</v>
      </c>
      <c r="R247" s="39" t="s">
        <v>31296</v>
      </c>
      <c r="U247" s="39" t="s">
        <v>31297</v>
      </c>
      <c r="X247" s="39" t="s">
        <v>31298</v>
      </c>
      <c r="AA247" s="39" t="s">
        <v>31299</v>
      </c>
      <c r="AD247" s="39" t="s">
        <v>30041</v>
      </c>
      <c r="AE247">
        <v>1</v>
      </c>
      <c r="AG247" s="39" t="s">
        <v>30042</v>
      </c>
      <c r="AH247">
        <v>1</v>
      </c>
      <c r="AJ247" s="39" t="s">
        <v>30043</v>
      </c>
      <c r="AK247">
        <v>0</v>
      </c>
      <c r="AM247" s="39" t="s">
        <v>30044</v>
      </c>
      <c r="AN247">
        <v>1</v>
      </c>
      <c r="AP247" s="39" t="s">
        <v>30045</v>
      </c>
      <c r="AQ247">
        <v>1</v>
      </c>
      <c r="AS247" s="39" t="s">
        <v>30046</v>
      </c>
      <c r="AT247">
        <v>1</v>
      </c>
      <c r="AV247" s="39" t="s">
        <v>30041</v>
      </c>
      <c r="AW247">
        <v>1</v>
      </c>
      <c r="AY247" s="39" t="s">
        <v>30042</v>
      </c>
      <c r="AZ247">
        <v>1</v>
      </c>
      <c r="BB247" s="39" t="s">
        <v>30043</v>
      </c>
      <c r="BC247">
        <v>1</v>
      </c>
      <c r="BE247" s="39" t="s">
        <v>30045</v>
      </c>
      <c r="BF247">
        <v>1</v>
      </c>
      <c r="BH247" s="39" t="s">
        <v>30044</v>
      </c>
      <c r="BI247">
        <v>0</v>
      </c>
      <c r="BK247" s="39" t="s">
        <v>30046</v>
      </c>
      <c r="BL247">
        <v>1</v>
      </c>
      <c r="BN247" s="39" t="s">
        <v>31300</v>
      </c>
      <c r="BQ247" s="39" t="s">
        <v>31301</v>
      </c>
    </row>
    <row r="248" spans="1:69" x14ac:dyDescent="0.3">
      <c r="A248">
        <v>247</v>
      </c>
      <c r="B248" s="1">
        <v>45849.864583333336</v>
      </c>
      <c r="C248" s="1">
        <v>45849.872916666667</v>
      </c>
      <c r="D248" s="39" t="s">
        <v>4303</v>
      </c>
      <c r="E248" s="39" t="s">
        <v>4304</v>
      </c>
      <c r="F248">
        <v>11</v>
      </c>
      <c r="I248" s="39" t="s">
        <v>4304</v>
      </c>
      <c r="L248">
        <v>7</v>
      </c>
      <c r="O248">
        <v>30</v>
      </c>
      <c r="R248" s="39" t="s">
        <v>30815</v>
      </c>
      <c r="U248" s="39" t="s">
        <v>31271</v>
      </c>
      <c r="X248" s="39" t="s">
        <v>31302</v>
      </c>
      <c r="AA248" s="39" t="s">
        <v>30250</v>
      </c>
      <c r="AD248" s="39" t="s">
        <v>30041</v>
      </c>
      <c r="AE248">
        <v>1</v>
      </c>
      <c r="AG248" s="39" t="s">
        <v>30042</v>
      </c>
      <c r="AH248">
        <v>1</v>
      </c>
      <c r="AJ248" s="39" t="s">
        <v>30043</v>
      </c>
      <c r="AK248">
        <v>0</v>
      </c>
      <c r="AM248" s="39" t="s">
        <v>30044</v>
      </c>
      <c r="AN248">
        <v>1</v>
      </c>
      <c r="AP248" s="39" t="s">
        <v>30045</v>
      </c>
      <c r="AQ248">
        <v>1</v>
      </c>
      <c r="AS248" s="39" t="s">
        <v>30046</v>
      </c>
      <c r="AT248">
        <v>1</v>
      </c>
      <c r="AV248" s="39" t="s">
        <v>30041</v>
      </c>
      <c r="AW248">
        <v>1</v>
      </c>
      <c r="AY248" s="39" t="s">
        <v>30042</v>
      </c>
      <c r="AZ248">
        <v>1</v>
      </c>
      <c r="BB248" s="39" t="s">
        <v>30043</v>
      </c>
      <c r="BC248">
        <v>1</v>
      </c>
      <c r="BE248" s="39" t="s">
        <v>30045</v>
      </c>
      <c r="BF248">
        <v>1</v>
      </c>
      <c r="BH248" s="39" t="s">
        <v>30047</v>
      </c>
      <c r="BI248">
        <v>1</v>
      </c>
      <c r="BK248" s="39" t="s">
        <v>30046</v>
      </c>
      <c r="BL248">
        <v>1</v>
      </c>
      <c r="BN248" s="39" t="s">
        <v>31253</v>
      </c>
      <c r="BQ248" s="39" t="s">
        <v>31303</v>
      </c>
    </row>
    <row r="249" spans="1:69" x14ac:dyDescent="0.3">
      <c r="A249">
        <v>248</v>
      </c>
      <c r="B249" s="1">
        <v>45849.856712962966</v>
      </c>
      <c r="C249" s="1">
        <v>45849.873078703706</v>
      </c>
      <c r="D249" s="39" t="s">
        <v>3453</v>
      </c>
      <c r="E249" s="39" t="s">
        <v>3454</v>
      </c>
      <c r="F249">
        <v>10</v>
      </c>
      <c r="I249" s="39" t="s">
        <v>3454</v>
      </c>
      <c r="L249">
        <v>8</v>
      </c>
      <c r="O249">
        <v>25</v>
      </c>
      <c r="R249" s="39" t="s">
        <v>31304</v>
      </c>
      <c r="U249" s="39" t="s">
        <v>31305</v>
      </c>
      <c r="X249" s="39" t="s">
        <v>31306</v>
      </c>
      <c r="AA249" s="39" t="s">
        <v>31307</v>
      </c>
      <c r="AD249" s="39" t="s">
        <v>30041</v>
      </c>
      <c r="AE249">
        <v>1</v>
      </c>
      <c r="AG249" s="39" t="s">
        <v>30042</v>
      </c>
      <c r="AH249">
        <v>1</v>
      </c>
      <c r="AJ249" s="39" t="s">
        <v>30043</v>
      </c>
      <c r="AK249">
        <v>0</v>
      </c>
      <c r="AM249" s="39" t="s">
        <v>30044</v>
      </c>
      <c r="AN249">
        <v>1</v>
      </c>
      <c r="AP249" s="39" t="s">
        <v>30045</v>
      </c>
      <c r="AQ249">
        <v>1</v>
      </c>
      <c r="AS249" s="39" t="s">
        <v>30046</v>
      </c>
      <c r="AT249">
        <v>1</v>
      </c>
      <c r="AV249" s="39" t="s">
        <v>30041</v>
      </c>
      <c r="AW249">
        <v>1</v>
      </c>
      <c r="AY249" s="39" t="s">
        <v>30042</v>
      </c>
      <c r="AZ249">
        <v>1</v>
      </c>
      <c r="BB249" s="39" t="s">
        <v>30043</v>
      </c>
      <c r="BC249">
        <v>1</v>
      </c>
      <c r="BE249" s="39" t="s">
        <v>30044</v>
      </c>
      <c r="BF249">
        <v>0</v>
      </c>
      <c r="BH249" s="39" t="s">
        <v>30047</v>
      </c>
      <c r="BI249">
        <v>1</v>
      </c>
      <c r="BK249" s="39" t="s">
        <v>30046</v>
      </c>
      <c r="BL249">
        <v>1</v>
      </c>
      <c r="BN249" s="39" t="s">
        <v>31308</v>
      </c>
      <c r="BQ249" s="39" t="s">
        <v>31309</v>
      </c>
    </row>
    <row r="250" spans="1:69" x14ac:dyDescent="0.3">
      <c r="A250">
        <v>249</v>
      </c>
      <c r="B250" s="1">
        <v>45849.871608796297</v>
      </c>
      <c r="C250" s="1">
        <v>45849.881122685183</v>
      </c>
      <c r="D250" s="39" t="s">
        <v>4334</v>
      </c>
      <c r="E250" s="39" t="s">
        <v>4335</v>
      </c>
      <c r="F250">
        <v>11</v>
      </c>
      <c r="I250" s="39" t="s">
        <v>4336</v>
      </c>
      <c r="L250">
        <v>7</v>
      </c>
      <c r="O250">
        <v>23</v>
      </c>
      <c r="R250" s="39" t="s">
        <v>31310</v>
      </c>
      <c r="U250" s="39" t="s">
        <v>31311</v>
      </c>
      <c r="X250" s="39" t="s">
        <v>31312</v>
      </c>
      <c r="AA250" s="39" t="s">
        <v>31313</v>
      </c>
      <c r="AD250" s="39" t="s">
        <v>30041</v>
      </c>
      <c r="AE250">
        <v>1</v>
      </c>
      <c r="AG250" s="39" t="s">
        <v>30042</v>
      </c>
      <c r="AH250">
        <v>1</v>
      </c>
      <c r="AJ250" s="39" t="s">
        <v>30043</v>
      </c>
      <c r="AK250">
        <v>0</v>
      </c>
      <c r="AM250" s="39" t="s">
        <v>30044</v>
      </c>
      <c r="AN250">
        <v>1</v>
      </c>
      <c r="AP250" s="39" t="s">
        <v>30045</v>
      </c>
      <c r="AQ250">
        <v>1</v>
      </c>
      <c r="AS250" s="39" t="s">
        <v>30046</v>
      </c>
      <c r="AT250">
        <v>1</v>
      </c>
      <c r="AV250" s="39" t="s">
        <v>30041</v>
      </c>
      <c r="AW250">
        <v>1</v>
      </c>
      <c r="AY250" s="39" t="s">
        <v>30042</v>
      </c>
      <c r="AZ250">
        <v>1</v>
      </c>
      <c r="BB250" s="39" t="s">
        <v>30043</v>
      </c>
      <c r="BC250">
        <v>1</v>
      </c>
      <c r="BE250" s="39" t="s">
        <v>30045</v>
      </c>
      <c r="BF250">
        <v>1</v>
      </c>
      <c r="BH250" s="39" t="s">
        <v>30047</v>
      </c>
      <c r="BI250">
        <v>1</v>
      </c>
      <c r="BK250" s="39" t="s">
        <v>30046</v>
      </c>
      <c r="BL250">
        <v>1</v>
      </c>
      <c r="BN250" s="39" t="s">
        <v>31314</v>
      </c>
      <c r="BQ250" s="39" t="s">
        <v>31315</v>
      </c>
    </row>
    <row r="251" spans="1:69" x14ac:dyDescent="0.3">
      <c r="A251">
        <v>250</v>
      </c>
      <c r="B251" s="1">
        <v>45849.873298611114</v>
      </c>
      <c r="C251" s="1">
        <v>45849.888101851851</v>
      </c>
      <c r="D251" s="39" t="s">
        <v>1108</v>
      </c>
      <c r="E251" s="39" t="s">
        <v>1109</v>
      </c>
      <c r="F251">
        <v>9</v>
      </c>
      <c r="I251" s="39" t="s">
        <v>1109</v>
      </c>
      <c r="L251">
        <v>2</v>
      </c>
      <c r="O251">
        <v>7</v>
      </c>
      <c r="R251" s="39" t="s">
        <v>31316</v>
      </c>
      <c r="U251" s="39" t="s">
        <v>31317</v>
      </c>
      <c r="X251" s="39" t="s">
        <v>31318</v>
      </c>
      <c r="AA251" s="39" t="s">
        <v>31319</v>
      </c>
      <c r="AD251" s="39" t="s">
        <v>30041</v>
      </c>
      <c r="AE251">
        <v>1</v>
      </c>
      <c r="AG251" s="39" t="s">
        <v>30042</v>
      </c>
      <c r="AH251">
        <v>1</v>
      </c>
      <c r="AJ251" s="39" t="s">
        <v>30043</v>
      </c>
      <c r="AK251">
        <v>0</v>
      </c>
      <c r="AM251" s="39" t="s">
        <v>30044</v>
      </c>
      <c r="AN251">
        <v>1</v>
      </c>
      <c r="AP251" s="39" t="s">
        <v>30045</v>
      </c>
      <c r="AQ251">
        <v>1</v>
      </c>
      <c r="AS251" s="39" t="s">
        <v>30046</v>
      </c>
      <c r="AT251">
        <v>1</v>
      </c>
      <c r="AV251" s="39" t="s">
        <v>30041</v>
      </c>
      <c r="AW251">
        <v>1</v>
      </c>
      <c r="AY251" s="39" t="s">
        <v>30044</v>
      </c>
      <c r="AZ251">
        <v>0</v>
      </c>
      <c r="BB251" s="39" t="s">
        <v>30043</v>
      </c>
      <c r="BC251">
        <v>1</v>
      </c>
      <c r="BE251" s="39" t="s">
        <v>30045</v>
      </c>
      <c r="BF251">
        <v>1</v>
      </c>
      <c r="BH251" s="39" t="s">
        <v>30042</v>
      </c>
      <c r="BI251">
        <v>0</v>
      </c>
      <c r="BK251" s="39" t="s">
        <v>30046</v>
      </c>
      <c r="BL251">
        <v>1</v>
      </c>
      <c r="BN251" s="39" t="s">
        <v>31320</v>
      </c>
      <c r="BQ251" s="39" t="s">
        <v>31321</v>
      </c>
    </row>
    <row r="252" spans="1:69" x14ac:dyDescent="0.3">
      <c r="A252">
        <v>251</v>
      </c>
      <c r="B252" s="1">
        <v>45849.881319444445</v>
      </c>
      <c r="C252" s="1">
        <v>45849.892754629633</v>
      </c>
      <c r="D252" s="39" t="s">
        <v>3927</v>
      </c>
      <c r="E252" s="39" t="s">
        <v>3928</v>
      </c>
      <c r="F252">
        <v>10</v>
      </c>
      <c r="I252" s="39" t="s">
        <v>14234</v>
      </c>
      <c r="L252">
        <v>6</v>
      </c>
      <c r="O252">
        <v>35</v>
      </c>
      <c r="R252" s="39" t="s">
        <v>31322</v>
      </c>
      <c r="U252" s="39" t="s">
        <v>31323</v>
      </c>
      <c r="X252" s="39" t="s">
        <v>31324</v>
      </c>
      <c r="AA252" s="39" t="s">
        <v>31325</v>
      </c>
      <c r="AD252" s="39" t="s">
        <v>30041</v>
      </c>
      <c r="AE252">
        <v>1</v>
      </c>
      <c r="AG252" s="39" t="s">
        <v>30042</v>
      </c>
      <c r="AH252">
        <v>1</v>
      </c>
      <c r="AJ252" s="39" t="s">
        <v>30043</v>
      </c>
      <c r="AK252">
        <v>0</v>
      </c>
      <c r="AM252" s="39" t="s">
        <v>30044</v>
      </c>
      <c r="AN252">
        <v>1</v>
      </c>
      <c r="AP252" s="39" t="s">
        <v>30047</v>
      </c>
      <c r="AQ252">
        <v>0</v>
      </c>
      <c r="AS252" s="39" t="s">
        <v>30046</v>
      </c>
      <c r="AT252">
        <v>1</v>
      </c>
      <c r="AV252" s="39" t="s">
        <v>30041</v>
      </c>
      <c r="AW252">
        <v>1</v>
      </c>
      <c r="AY252" s="39" t="s">
        <v>30042</v>
      </c>
      <c r="AZ252">
        <v>1</v>
      </c>
      <c r="BB252" s="39" t="s">
        <v>30043</v>
      </c>
      <c r="BC252">
        <v>1</v>
      </c>
      <c r="BE252" s="39" t="s">
        <v>30045</v>
      </c>
      <c r="BF252">
        <v>1</v>
      </c>
      <c r="BH252" s="39" t="s">
        <v>30047</v>
      </c>
      <c r="BI252">
        <v>1</v>
      </c>
      <c r="BK252" s="39" t="s">
        <v>30046</v>
      </c>
      <c r="BL252">
        <v>1</v>
      </c>
      <c r="BN252" s="39" t="s">
        <v>31326</v>
      </c>
      <c r="BQ252" s="39" t="s">
        <v>31327</v>
      </c>
    </row>
    <row r="253" spans="1:69" x14ac:dyDescent="0.3">
      <c r="A253">
        <v>252</v>
      </c>
      <c r="B253" s="1">
        <v>45849.928773148145</v>
      </c>
      <c r="C253" s="1">
        <v>45849.932013888887</v>
      </c>
      <c r="D253" s="39" t="s">
        <v>1259</v>
      </c>
      <c r="E253" s="39" t="s">
        <v>1260</v>
      </c>
      <c r="F253">
        <v>9</v>
      </c>
      <c r="I253" s="39" t="s">
        <v>1260</v>
      </c>
      <c r="L253">
        <v>1</v>
      </c>
      <c r="O253">
        <v>14</v>
      </c>
      <c r="R253" s="39" t="s">
        <v>31328</v>
      </c>
      <c r="U253" s="39" t="s">
        <v>31317</v>
      </c>
      <c r="X253" s="39" t="s">
        <v>31318</v>
      </c>
      <c r="AA253" s="39" t="s">
        <v>31319</v>
      </c>
      <c r="AD253" s="39" t="s">
        <v>30041</v>
      </c>
      <c r="AE253">
        <v>1</v>
      </c>
      <c r="AG253" s="39" t="s">
        <v>30042</v>
      </c>
      <c r="AH253">
        <v>1</v>
      </c>
      <c r="AJ253" s="39" t="s">
        <v>30043</v>
      </c>
      <c r="AK253">
        <v>0</v>
      </c>
      <c r="AM253" s="39" t="s">
        <v>30044</v>
      </c>
      <c r="AN253">
        <v>1</v>
      </c>
      <c r="AP253" s="39" t="s">
        <v>30045</v>
      </c>
      <c r="AQ253">
        <v>1</v>
      </c>
      <c r="AS253" s="39" t="s">
        <v>30046</v>
      </c>
      <c r="AT253">
        <v>1</v>
      </c>
      <c r="AV253" s="39" t="s">
        <v>30041</v>
      </c>
      <c r="AW253">
        <v>1</v>
      </c>
      <c r="AY253" s="39" t="s">
        <v>30044</v>
      </c>
      <c r="AZ253">
        <v>0</v>
      </c>
      <c r="BB253" s="39" t="s">
        <v>30043</v>
      </c>
      <c r="BC253">
        <v>1</v>
      </c>
      <c r="BE253" s="39" t="s">
        <v>30045</v>
      </c>
      <c r="BF253">
        <v>1</v>
      </c>
      <c r="BH253" s="39" t="s">
        <v>30042</v>
      </c>
      <c r="BI253">
        <v>0</v>
      </c>
      <c r="BK253" s="39" t="s">
        <v>30046</v>
      </c>
      <c r="BL253">
        <v>1</v>
      </c>
      <c r="BN253" s="39" t="s">
        <v>31320</v>
      </c>
      <c r="BQ253" s="39" t="s">
        <v>31329</v>
      </c>
    </row>
    <row r="254" spans="1:69" x14ac:dyDescent="0.3">
      <c r="A254">
        <v>253</v>
      </c>
      <c r="B254" s="1">
        <v>45849.927569444444</v>
      </c>
      <c r="C254" s="1">
        <v>45849.933912037035</v>
      </c>
      <c r="D254" s="39" t="s">
        <v>3951</v>
      </c>
      <c r="E254" s="39" t="s">
        <v>3952</v>
      </c>
      <c r="F254">
        <v>11</v>
      </c>
      <c r="I254" s="39" t="s">
        <v>3952</v>
      </c>
      <c r="L254">
        <v>6</v>
      </c>
      <c r="O254">
        <v>29</v>
      </c>
      <c r="R254" s="39" t="s">
        <v>30815</v>
      </c>
      <c r="U254" s="39" t="s">
        <v>31271</v>
      </c>
      <c r="X254" s="39" t="s">
        <v>31330</v>
      </c>
      <c r="AA254" s="39" t="s">
        <v>31331</v>
      </c>
      <c r="AD254" s="39" t="s">
        <v>30041</v>
      </c>
      <c r="AE254">
        <v>1</v>
      </c>
      <c r="AG254" s="39" t="s">
        <v>30042</v>
      </c>
      <c r="AH254">
        <v>1</v>
      </c>
      <c r="AJ254" s="39" t="s">
        <v>30043</v>
      </c>
      <c r="AK254">
        <v>0</v>
      </c>
      <c r="AM254" s="39" t="s">
        <v>30044</v>
      </c>
      <c r="AN254">
        <v>1</v>
      </c>
      <c r="AP254" s="39" t="s">
        <v>30045</v>
      </c>
      <c r="AQ254">
        <v>1</v>
      </c>
      <c r="AS254" s="39" t="s">
        <v>30046</v>
      </c>
      <c r="AT254">
        <v>1</v>
      </c>
      <c r="AV254" s="39" t="s">
        <v>30041</v>
      </c>
      <c r="AW254">
        <v>1</v>
      </c>
      <c r="AY254" s="39" t="s">
        <v>30042</v>
      </c>
      <c r="AZ254">
        <v>1</v>
      </c>
      <c r="BB254" s="39" t="s">
        <v>30043</v>
      </c>
      <c r="BC254">
        <v>1</v>
      </c>
      <c r="BE254" s="39" t="s">
        <v>30045</v>
      </c>
      <c r="BF254">
        <v>1</v>
      </c>
      <c r="BH254" s="39" t="s">
        <v>30047</v>
      </c>
      <c r="BI254">
        <v>1</v>
      </c>
      <c r="BK254" s="39" t="s">
        <v>30046</v>
      </c>
      <c r="BL254">
        <v>1</v>
      </c>
      <c r="BN254" s="39" t="s">
        <v>31332</v>
      </c>
      <c r="BQ254" s="39" t="s">
        <v>31333</v>
      </c>
    </row>
    <row r="255" spans="1:69" x14ac:dyDescent="0.3">
      <c r="A255">
        <v>254</v>
      </c>
      <c r="B255" s="1">
        <v>45849.956076388888</v>
      </c>
      <c r="C255" s="1">
        <v>45849.96199074074</v>
      </c>
      <c r="D255" s="39" t="s">
        <v>2909</v>
      </c>
      <c r="E255" s="39" t="s">
        <v>2910</v>
      </c>
      <c r="F255">
        <v>10</v>
      </c>
      <c r="I255" s="39" t="s">
        <v>2910</v>
      </c>
      <c r="L255">
        <v>5</v>
      </c>
      <c r="O255">
        <v>37</v>
      </c>
      <c r="R255" s="39" t="s">
        <v>31334</v>
      </c>
      <c r="U255" s="39" t="s">
        <v>31286</v>
      </c>
      <c r="X255" s="39" t="s">
        <v>31335</v>
      </c>
      <c r="AA255" s="39" t="s">
        <v>31336</v>
      </c>
      <c r="AD255" s="39" t="s">
        <v>30041</v>
      </c>
      <c r="AE255">
        <v>1</v>
      </c>
      <c r="AG255" s="39" t="s">
        <v>30042</v>
      </c>
      <c r="AH255">
        <v>1</v>
      </c>
      <c r="AJ255" s="39" t="s">
        <v>30043</v>
      </c>
      <c r="AK255">
        <v>0</v>
      </c>
      <c r="AM255" s="39" t="s">
        <v>30044</v>
      </c>
      <c r="AN255">
        <v>1</v>
      </c>
      <c r="AP255" s="39" t="s">
        <v>30045</v>
      </c>
      <c r="AQ255">
        <v>1</v>
      </c>
      <c r="AS255" s="39" t="s">
        <v>30046</v>
      </c>
      <c r="AT255">
        <v>1</v>
      </c>
      <c r="AV255" s="39" t="s">
        <v>30041</v>
      </c>
      <c r="AW255">
        <v>1</v>
      </c>
      <c r="AY255" s="39" t="s">
        <v>30042</v>
      </c>
      <c r="AZ255">
        <v>1</v>
      </c>
      <c r="BB255" s="39" t="s">
        <v>30043</v>
      </c>
      <c r="BC255">
        <v>1</v>
      </c>
      <c r="BE255" s="39" t="s">
        <v>30044</v>
      </c>
      <c r="BF255">
        <v>0</v>
      </c>
      <c r="BH255" s="39" t="s">
        <v>30047</v>
      </c>
      <c r="BI255">
        <v>1</v>
      </c>
      <c r="BK255" s="39" t="s">
        <v>30046</v>
      </c>
      <c r="BL255">
        <v>1</v>
      </c>
      <c r="BN255" s="39" t="s">
        <v>31337</v>
      </c>
      <c r="BQ255" s="39" t="s">
        <v>31338</v>
      </c>
    </row>
    <row r="256" spans="1:69" x14ac:dyDescent="0.3">
      <c r="A256">
        <v>255</v>
      </c>
      <c r="B256" s="1">
        <v>45849.962847222225</v>
      </c>
      <c r="C256" s="1">
        <v>45849.962870370371</v>
      </c>
      <c r="D256" s="39" t="s">
        <v>4447</v>
      </c>
      <c r="E256" s="39" t="s">
        <v>4448</v>
      </c>
      <c r="F256">
        <v>10</v>
      </c>
      <c r="I256" s="39" t="s">
        <v>12538</v>
      </c>
      <c r="L256">
        <v>7</v>
      </c>
      <c r="O256">
        <v>29</v>
      </c>
      <c r="R256" s="39" t="s">
        <v>31339</v>
      </c>
      <c r="U256" s="39" t="s">
        <v>31340</v>
      </c>
      <c r="X256" s="39" t="s">
        <v>31341</v>
      </c>
      <c r="AA256" s="39" t="s">
        <v>31342</v>
      </c>
      <c r="AD256" s="39" t="s">
        <v>30041</v>
      </c>
      <c r="AE256">
        <v>1</v>
      </c>
      <c r="AG256" s="39" t="s">
        <v>30043</v>
      </c>
      <c r="AH256">
        <v>0</v>
      </c>
      <c r="AJ256" s="39" t="s">
        <v>30042</v>
      </c>
      <c r="AK256">
        <v>1</v>
      </c>
      <c r="AM256" s="39" t="s">
        <v>30044</v>
      </c>
      <c r="AN256">
        <v>1</v>
      </c>
      <c r="AP256" s="39" t="s">
        <v>30045</v>
      </c>
      <c r="AQ256">
        <v>1</v>
      </c>
      <c r="AS256" s="39" t="s">
        <v>30046</v>
      </c>
      <c r="AT256">
        <v>1</v>
      </c>
      <c r="AV256" s="39" t="s">
        <v>30041</v>
      </c>
      <c r="AW256">
        <v>1</v>
      </c>
      <c r="AY256" s="39" t="s">
        <v>30042</v>
      </c>
      <c r="AZ256">
        <v>1</v>
      </c>
      <c r="BB256" s="39" t="s">
        <v>30043</v>
      </c>
      <c r="BC256">
        <v>1</v>
      </c>
      <c r="BE256" s="39" t="s">
        <v>30045</v>
      </c>
      <c r="BF256">
        <v>1</v>
      </c>
      <c r="BH256" s="39" t="s">
        <v>30044</v>
      </c>
      <c r="BI256">
        <v>0</v>
      </c>
      <c r="BK256" s="39" t="s">
        <v>30046</v>
      </c>
      <c r="BL256">
        <v>1</v>
      </c>
      <c r="BN256" s="39" t="s">
        <v>31343</v>
      </c>
      <c r="BQ256" s="39" t="s">
        <v>31344</v>
      </c>
    </row>
    <row r="257" spans="1:69" x14ac:dyDescent="0.3">
      <c r="A257">
        <v>256</v>
      </c>
      <c r="B257" s="1">
        <v>45849.961018518516</v>
      </c>
      <c r="C257" s="1">
        <v>45849.967094907406</v>
      </c>
      <c r="D257" s="39" t="s">
        <v>4029</v>
      </c>
      <c r="E257" s="39" t="s">
        <v>4030</v>
      </c>
      <c r="F257">
        <v>10</v>
      </c>
      <c r="I257" s="39" t="s">
        <v>4030</v>
      </c>
      <c r="L257">
        <v>6</v>
      </c>
      <c r="O257">
        <v>20</v>
      </c>
      <c r="R257" s="39" t="s">
        <v>30815</v>
      </c>
      <c r="U257" s="39" t="s">
        <v>31345</v>
      </c>
      <c r="X257" s="39" t="s">
        <v>31346</v>
      </c>
      <c r="AA257" s="39" t="s">
        <v>31347</v>
      </c>
      <c r="AD257" s="39" t="s">
        <v>30041</v>
      </c>
      <c r="AE257">
        <v>1</v>
      </c>
      <c r="AG257" s="39" t="s">
        <v>30042</v>
      </c>
      <c r="AH257">
        <v>1</v>
      </c>
      <c r="AJ257" s="39" t="s">
        <v>30043</v>
      </c>
      <c r="AK257">
        <v>0</v>
      </c>
      <c r="AM257" s="39" t="s">
        <v>30044</v>
      </c>
      <c r="AN257">
        <v>1</v>
      </c>
      <c r="AP257" s="39" t="s">
        <v>30045</v>
      </c>
      <c r="AQ257">
        <v>1</v>
      </c>
      <c r="AS257" s="39" t="s">
        <v>30046</v>
      </c>
      <c r="AT257">
        <v>1</v>
      </c>
      <c r="AV257" s="39" t="s">
        <v>30041</v>
      </c>
      <c r="AW257">
        <v>1</v>
      </c>
      <c r="AY257" s="39" t="s">
        <v>30042</v>
      </c>
      <c r="AZ257">
        <v>1</v>
      </c>
      <c r="BB257" s="39" t="s">
        <v>30044</v>
      </c>
      <c r="BC257">
        <v>0</v>
      </c>
      <c r="BE257" s="39" t="s">
        <v>30045</v>
      </c>
      <c r="BF257">
        <v>1</v>
      </c>
      <c r="BH257" s="39" t="s">
        <v>30047</v>
      </c>
      <c r="BI257">
        <v>1</v>
      </c>
      <c r="BK257" s="39" t="s">
        <v>30046</v>
      </c>
      <c r="BL257">
        <v>1</v>
      </c>
      <c r="BN257" s="39" t="s">
        <v>31343</v>
      </c>
      <c r="BQ257" s="39" t="s">
        <v>31348</v>
      </c>
    </row>
    <row r="258" spans="1:69" x14ac:dyDescent="0.3">
      <c r="A258">
        <v>257</v>
      </c>
      <c r="B258" s="1">
        <v>45849.99145833333</v>
      </c>
      <c r="C258" s="1">
        <v>45850.006076388891</v>
      </c>
      <c r="D258" s="39" t="s">
        <v>4009</v>
      </c>
      <c r="E258" s="39" t="s">
        <v>4010</v>
      </c>
      <c r="F258">
        <v>11</v>
      </c>
      <c r="I258" s="39" t="s">
        <v>4010</v>
      </c>
      <c r="L258">
        <v>6</v>
      </c>
      <c r="O258">
        <v>31</v>
      </c>
      <c r="R258" s="39" t="s">
        <v>31349</v>
      </c>
      <c r="U258" s="39" t="s">
        <v>31350</v>
      </c>
      <c r="X258" s="39" t="s">
        <v>31351</v>
      </c>
      <c r="AA258" s="39" t="s">
        <v>31352</v>
      </c>
      <c r="AD258" s="39" t="s">
        <v>30041</v>
      </c>
      <c r="AE258">
        <v>1</v>
      </c>
      <c r="AG258" s="39" t="s">
        <v>30042</v>
      </c>
      <c r="AH258">
        <v>1</v>
      </c>
      <c r="AJ258" s="39" t="s">
        <v>30043</v>
      </c>
      <c r="AK258">
        <v>0</v>
      </c>
      <c r="AM258" s="39" t="s">
        <v>30044</v>
      </c>
      <c r="AN258">
        <v>1</v>
      </c>
      <c r="AP258" s="39" t="s">
        <v>30045</v>
      </c>
      <c r="AQ258">
        <v>1</v>
      </c>
      <c r="AS258" s="39" t="s">
        <v>30046</v>
      </c>
      <c r="AT258">
        <v>1</v>
      </c>
      <c r="AV258" s="39" t="s">
        <v>30041</v>
      </c>
      <c r="AW258">
        <v>1</v>
      </c>
      <c r="AY258" s="39" t="s">
        <v>30042</v>
      </c>
      <c r="AZ258">
        <v>1</v>
      </c>
      <c r="BB258" s="39" t="s">
        <v>30043</v>
      </c>
      <c r="BC258">
        <v>1</v>
      </c>
      <c r="BE258" s="39" t="s">
        <v>30045</v>
      </c>
      <c r="BF258">
        <v>1</v>
      </c>
      <c r="BH258" s="39" t="s">
        <v>30047</v>
      </c>
      <c r="BI258">
        <v>1</v>
      </c>
      <c r="BK258" s="39" t="s">
        <v>30046</v>
      </c>
      <c r="BL258">
        <v>1</v>
      </c>
      <c r="BN258" s="39" t="s">
        <v>31353</v>
      </c>
      <c r="BQ258" s="39" t="s">
        <v>31354</v>
      </c>
    </row>
    <row r="259" spans="1:69" x14ac:dyDescent="0.3">
      <c r="A259">
        <v>258</v>
      </c>
      <c r="B259" s="1">
        <v>45849.998611111114</v>
      </c>
      <c r="C259" s="1">
        <v>45850.008622685185</v>
      </c>
      <c r="D259" s="39" t="s">
        <v>3585</v>
      </c>
      <c r="E259" s="39" t="s">
        <v>3586</v>
      </c>
      <c r="F259">
        <v>11</v>
      </c>
      <c r="I259" s="39" t="s">
        <v>3587</v>
      </c>
      <c r="L259">
        <v>8</v>
      </c>
      <c r="O259">
        <v>31</v>
      </c>
      <c r="R259" s="39" t="s">
        <v>30870</v>
      </c>
      <c r="U259" s="39" t="s">
        <v>31355</v>
      </c>
      <c r="X259" s="39" t="s">
        <v>31356</v>
      </c>
      <c r="AA259" s="39" t="s">
        <v>31357</v>
      </c>
      <c r="AD259" s="39" t="s">
        <v>30041</v>
      </c>
      <c r="AE259">
        <v>1</v>
      </c>
      <c r="AG259" s="39" t="s">
        <v>30042</v>
      </c>
      <c r="AH259">
        <v>1</v>
      </c>
      <c r="AJ259" s="39" t="s">
        <v>30043</v>
      </c>
      <c r="AK259">
        <v>0</v>
      </c>
      <c r="AM259" s="39" t="s">
        <v>30044</v>
      </c>
      <c r="AN259">
        <v>1</v>
      </c>
      <c r="AP259" s="39" t="s">
        <v>30045</v>
      </c>
      <c r="AQ259">
        <v>1</v>
      </c>
      <c r="AS259" s="39" t="s">
        <v>30046</v>
      </c>
      <c r="AT259">
        <v>1</v>
      </c>
      <c r="AV259" s="39" t="s">
        <v>30041</v>
      </c>
      <c r="AW259">
        <v>1</v>
      </c>
      <c r="AY259" s="39" t="s">
        <v>30042</v>
      </c>
      <c r="AZ259">
        <v>1</v>
      </c>
      <c r="BB259" s="39" t="s">
        <v>30043</v>
      </c>
      <c r="BC259">
        <v>1</v>
      </c>
      <c r="BE259" s="39" t="s">
        <v>30045</v>
      </c>
      <c r="BF259">
        <v>1</v>
      </c>
      <c r="BH259" s="39" t="s">
        <v>30047</v>
      </c>
      <c r="BI259">
        <v>1</v>
      </c>
      <c r="BK259" s="39" t="s">
        <v>30046</v>
      </c>
      <c r="BL259">
        <v>1</v>
      </c>
      <c r="BN259" s="39" t="s">
        <v>31358</v>
      </c>
      <c r="BQ259" s="39" t="s">
        <v>31359</v>
      </c>
    </row>
    <row r="260" spans="1:69" x14ac:dyDescent="0.3">
      <c r="A260">
        <v>259</v>
      </c>
      <c r="B260" s="1">
        <v>45849.996365740742</v>
      </c>
      <c r="C260" s="1">
        <v>45850.010416666664</v>
      </c>
      <c r="D260" s="39" t="s">
        <v>1195</v>
      </c>
      <c r="E260" s="39" t="s">
        <v>1196</v>
      </c>
      <c r="F260">
        <v>8</v>
      </c>
      <c r="I260" s="39" t="s">
        <v>1196</v>
      </c>
      <c r="L260">
        <v>2</v>
      </c>
      <c r="O260">
        <v>34</v>
      </c>
      <c r="R260" s="39" t="s">
        <v>31360</v>
      </c>
      <c r="U260" s="39" t="s">
        <v>31361</v>
      </c>
      <c r="X260" s="39" t="s">
        <v>31362</v>
      </c>
      <c r="AA260" s="39" t="s">
        <v>31363</v>
      </c>
      <c r="AD260" s="39" t="s">
        <v>30041</v>
      </c>
      <c r="AE260">
        <v>1</v>
      </c>
      <c r="AG260" s="39" t="s">
        <v>30042</v>
      </c>
      <c r="AH260">
        <v>1</v>
      </c>
      <c r="AJ260" s="39" t="s">
        <v>30043</v>
      </c>
      <c r="AK260">
        <v>0</v>
      </c>
      <c r="AM260" s="39" t="s">
        <v>30047</v>
      </c>
      <c r="AN260">
        <v>0</v>
      </c>
      <c r="AP260" s="39" t="s">
        <v>30045</v>
      </c>
      <c r="AQ260">
        <v>1</v>
      </c>
      <c r="AS260" s="39" t="s">
        <v>30046</v>
      </c>
      <c r="AT260">
        <v>1</v>
      </c>
      <c r="AV260" s="39" t="s">
        <v>30041</v>
      </c>
      <c r="AW260">
        <v>1</v>
      </c>
      <c r="AY260" s="39" t="s">
        <v>30042</v>
      </c>
      <c r="AZ260">
        <v>1</v>
      </c>
      <c r="BB260" s="39" t="s">
        <v>30043</v>
      </c>
      <c r="BC260">
        <v>1</v>
      </c>
      <c r="BE260" s="39" t="s">
        <v>30045</v>
      </c>
      <c r="BF260">
        <v>1</v>
      </c>
      <c r="BH260" s="39" t="s">
        <v>30044</v>
      </c>
      <c r="BI260">
        <v>0</v>
      </c>
      <c r="BK260" s="39" t="s">
        <v>30047</v>
      </c>
      <c r="BL260">
        <v>0</v>
      </c>
      <c r="BN260" s="39" t="s">
        <v>31364</v>
      </c>
      <c r="BQ260" s="39" t="s">
        <v>31365</v>
      </c>
    </row>
    <row r="261" spans="1:69" x14ac:dyDescent="0.3">
      <c r="A261">
        <v>260</v>
      </c>
      <c r="B261" s="1">
        <v>45850.265497685185</v>
      </c>
      <c r="C261" s="1">
        <v>45850.270671296297</v>
      </c>
      <c r="D261" s="39" t="s">
        <v>3441</v>
      </c>
      <c r="E261" s="39" t="s">
        <v>3442</v>
      </c>
      <c r="F261">
        <v>8</v>
      </c>
      <c r="I261" s="39" t="s">
        <v>12063</v>
      </c>
      <c r="L261">
        <v>8</v>
      </c>
      <c r="O261">
        <v>4</v>
      </c>
      <c r="R261" s="39" t="s">
        <v>31366</v>
      </c>
      <c r="U261" s="39" t="s">
        <v>31367</v>
      </c>
      <c r="X261" s="39" t="s">
        <v>31368</v>
      </c>
      <c r="AA261" s="39" t="s">
        <v>30443</v>
      </c>
      <c r="AD261" s="39" t="s">
        <v>30041</v>
      </c>
      <c r="AE261">
        <v>1</v>
      </c>
      <c r="AG261" s="39" t="s">
        <v>30042</v>
      </c>
      <c r="AH261">
        <v>1</v>
      </c>
      <c r="AJ261" s="39" t="s">
        <v>30043</v>
      </c>
      <c r="AK261">
        <v>0</v>
      </c>
      <c r="AM261" s="39" t="s">
        <v>30044</v>
      </c>
      <c r="AN261">
        <v>1</v>
      </c>
      <c r="AP261" s="39" t="s">
        <v>30045</v>
      </c>
      <c r="AQ261">
        <v>1</v>
      </c>
      <c r="AS261" s="39" t="s">
        <v>30046</v>
      </c>
      <c r="AT261">
        <v>1</v>
      </c>
      <c r="AV261" s="39" t="s">
        <v>30041</v>
      </c>
      <c r="AW261">
        <v>1</v>
      </c>
      <c r="AY261" s="39" t="s">
        <v>30043</v>
      </c>
      <c r="AZ261">
        <v>0</v>
      </c>
      <c r="BB261" s="39" t="s">
        <v>30042</v>
      </c>
      <c r="BC261">
        <v>0</v>
      </c>
      <c r="BE261" s="39" t="s">
        <v>30045</v>
      </c>
      <c r="BF261">
        <v>1</v>
      </c>
      <c r="BH261" s="39" t="s">
        <v>30044</v>
      </c>
      <c r="BI261">
        <v>0</v>
      </c>
      <c r="BK261" s="39" t="s">
        <v>30046</v>
      </c>
      <c r="BL261">
        <v>1</v>
      </c>
      <c r="BN261" s="39" t="s">
        <v>31369</v>
      </c>
      <c r="BQ261" s="39" t="s">
        <v>31370</v>
      </c>
    </row>
    <row r="262" spans="1:69" x14ac:dyDescent="0.3">
      <c r="A262">
        <v>261</v>
      </c>
      <c r="B262" s="1">
        <v>45850.405300925922</v>
      </c>
      <c r="C262" s="1">
        <v>45850.429907407408</v>
      </c>
      <c r="D262" s="39" t="s">
        <v>3387</v>
      </c>
      <c r="E262" s="39" t="s">
        <v>3388</v>
      </c>
      <c r="F262">
        <v>10</v>
      </c>
      <c r="I262" s="39" t="s">
        <v>3388</v>
      </c>
      <c r="L262">
        <v>3</v>
      </c>
      <c r="O262">
        <v>33</v>
      </c>
      <c r="R262" s="39" t="s">
        <v>31371</v>
      </c>
      <c r="U262" s="39" t="s">
        <v>31372</v>
      </c>
      <c r="X262" s="39" t="s">
        <v>31373</v>
      </c>
      <c r="AA262" s="39" t="s">
        <v>31374</v>
      </c>
      <c r="AD262" s="39" t="s">
        <v>30041</v>
      </c>
      <c r="AE262">
        <v>1</v>
      </c>
      <c r="AG262" s="39" t="s">
        <v>30042</v>
      </c>
      <c r="AH262">
        <v>1</v>
      </c>
      <c r="AJ262" s="39" t="s">
        <v>30043</v>
      </c>
      <c r="AK262">
        <v>0</v>
      </c>
      <c r="AM262" s="39" t="s">
        <v>30047</v>
      </c>
      <c r="AN262">
        <v>0</v>
      </c>
      <c r="AP262" s="39" t="s">
        <v>30045</v>
      </c>
      <c r="AQ262">
        <v>1</v>
      </c>
      <c r="AS262" s="39" t="s">
        <v>30046</v>
      </c>
      <c r="AT262">
        <v>1</v>
      </c>
      <c r="AV262" s="39" t="s">
        <v>30041</v>
      </c>
      <c r="AW262">
        <v>1</v>
      </c>
      <c r="AY262" s="39" t="s">
        <v>30042</v>
      </c>
      <c r="AZ262">
        <v>1</v>
      </c>
      <c r="BB262" s="39" t="s">
        <v>30043</v>
      </c>
      <c r="BC262">
        <v>1</v>
      </c>
      <c r="BE262" s="39" t="s">
        <v>30045</v>
      </c>
      <c r="BF262">
        <v>1</v>
      </c>
      <c r="BH262" s="39" t="s">
        <v>30047</v>
      </c>
      <c r="BI262">
        <v>1</v>
      </c>
      <c r="BK262" s="39" t="s">
        <v>30046</v>
      </c>
      <c r="BL262">
        <v>1</v>
      </c>
      <c r="BN262" s="39" t="s">
        <v>31375</v>
      </c>
      <c r="BQ262" s="39" t="s">
        <v>31376</v>
      </c>
    </row>
    <row r="263" spans="1:69" x14ac:dyDescent="0.3">
      <c r="A263">
        <v>262</v>
      </c>
      <c r="B263" s="1">
        <v>45850.43273148148</v>
      </c>
      <c r="C263" s="1">
        <v>45850.451423611114</v>
      </c>
      <c r="D263" s="39" t="s">
        <v>1119</v>
      </c>
      <c r="E263" s="39" t="s">
        <v>1120</v>
      </c>
      <c r="F263">
        <v>10</v>
      </c>
      <c r="I263" s="39" t="s">
        <v>1120</v>
      </c>
      <c r="L263">
        <v>1</v>
      </c>
      <c r="O263">
        <v>16</v>
      </c>
      <c r="R263" s="39" t="s">
        <v>31377</v>
      </c>
      <c r="U263" s="39" t="s">
        <v>31378</v>
      </c>
      <c r="X263" s="39" t="s">
        <v>31379</v>
      </c>
      <c r="AA263" s="39" t="s">
        <v>31380</v>
      </c>
      <c r="AD263" s="39" t="s">
        <v>30041</v>
      </c>
      <c r="AE263">
        <v>1</v>
      </c>
      <c r="AG263" s="39" t="s">
        <v>30042</v>
      </c>
      <c r="AH263">
        <v>1</v>
      </c>
      <c r="AJ263" s="39" t="s">
        <v>30043</v>
      </c>
      <c r="AK263">
        <v>0</v>
      </c>
      <c r="AM263" s="39" t="s">
        <v>30044</v>
      </c>
      <c r="AN263">
        <v>1</v>
      </c>
      <c r="AP263" s="39" t="s">
        <v>30044</v>
      </c>
      <c r="AQ263">
        <v>0</v>
      </c>
      <c r="AS263" s="39" t="s">
        <v>30046</v>
      </c>
      <c r="AT263">
        <v>1</v>
      </c>
      <c r="AV263" s="39" t="s">
        <v>30041</v>
      </c>
      <c r="AW263">
        <v>1</v>
      </c>
      <c r="AY263" s="39" t="s">
        <v>30042</v>
      </c>
      <c r="AZ263">
        <v>1</v>
      </c>
      <c r="BB263" s="39" t="s">
        <v>30043</v>
      </c>
      <c r="BC263">
        <v>1</v>
      </c>
      <c r="BE263" s="39" t="s">
        <v>30045</v>
      </c>
      <c r="BF263">
        <v>1</v>
      </c>
      <c r="BH263" s="39" t="s">
        <v>30047</v>
      </c>
      <c r="BI263">
        <v>1</v>
      </c>
      <c r="BK263" s="39" t="s">
        <v>30046</v>
      </c>
      <c r="BL263">
        <v>1</v>
      </c>
      <c r="BN263" s="39" t="s">
        <v>31381</v>
      </c>
      <c r="BQ263" s="39" t="s">
        <v>31382</v>
      </c>
    </row>
    <row r="264" spans="1:69" x14ac:dyDescent="0.3">
      <c r="A264">
        <v>263</v>
      </c>
      <c r="B264" s="1">
        <v>45850.520624999997</v>
      </c>
      <c r="C264" s="1">
        <v>45850.530682870369</v>
      </c>
      <c r="D264" s="39" t="s">
        <v>990</v>
      </c>
      <c r="E264" s="39" t="s">
        <v>991</v>
      </c>
      <c r="F264">
        <v>11</v>
      </c>
      <c r="I264" s="39" t="s">
        <v>991</v>
      </c>
      <c r="L264">
        <v>1</v>
      </c>
      <c r="O264">
        <v>28</v>
      </c>
      <c r="R264" s="39" t="s">
        <v>30815</v>
      </c>
      <c r="U264" s="39" t="s">
        <v>31383</v>
      </c>
      <c r="X264" s="39" t="s">
        <v>31384</v>
      </c>
      <c r="AA264" s="39" t="s">
        <v>31385</v>
      </c>
      <c r="AD264" s="39" t="s">
        <v>30041</v>
      </c>
      <c r="AE264">
        <v>1</v>
      </c>
      <c r="AG264" s="39" t="s">
        <v>30042</v>
      </c>
      <c r="AH264">
        <v>1</v>
      </c>
      <c r="AJ264" s="39" t="s">
        <v>30043</v>
      </c>
      <c r="AK264">
        <v>0</v>
      </c>
      <c r="AM264" s="39" t="s">
        <v>30044</v>
      </c>
      <c r="AN264">
        <v>1</v>
      </c>
      <c r="AP264" s="39" t="s">
        <v>30045</v>
      </c>
      <c r="AQ264">
        <v>1</v>
      </c>
      <c r="AS264" s="39" t="s">
        <v>30046</v>
      </c>
      <c r="AT264">
        <v>1</v>
      </c>
      <c r="AV264" s="39" t="s">
        <v>30041</v>
      </c>
      <c r="AW264">
        <v>1</v>
      </c>
      <c r="AY264" s="39" t="s">
        <v>30042</v>
      </c>
      <c r="AZ264">
        <v>1</v>
      </c>
      <c r="BB264" s="39" t="s">
        <v>30043</v>
      </c>
      <c r="BC264">
        <v>1</v>
      </c>
      <c r="BE264" s="39" t="s">
        <v>30045</v>
      </c>
      <c r="BF264">
        <v>1</v>
      </c>
      <c r="BH264" s="39" t="s">
        <v>30047</v>
      </c>
      <c r="BI264">
        <v>1</v>
      </c>
      <c r="BK264" s="39" t="s">
        <v>30046</v>
      </c>
      <c r="BL264">
        <v>1</v>
      </c>
      <c r="BN264" s="39" t="s">
        <v>31386</v>
      </c>
      <c r="BQ264" s="39" t="s">
        <v>31387</v>
      </c>
    </row>
    <row r="265" spans="1:69" x14ac:dyDescent="0.3">
      <c r="A265">
        <v>264</v>
      </c>
      <c r="B265" s="1">
        <v>45850.550347222219</v>
      </c>
      <c r="C265" s="1">
        <v>45850.550381944442</v>
      </c>
      <c r="D265" s="39" t="s">
        <v>5514</v>
      </c>
      <c r="E265" s="39" t="s">
        <v>5515</v>
      </c>
      <c r="F265">
        <v>9</v>
      </c>
      <c r="I265" s="39" t="s">
        <v>5515</v>
      </c>
      <c r="L265">
        <v>2</v>
      </c>
      <c r="O265">
        <v>18</v>
      </c>
      <c r="R265" s="39" t="s">
        <v>31388</v>
      </c>
      <c r="U265" s="39" t="s">
        <v>31389</v>
      </c>
      <c r="X265" s="39" t="s">
        <v>31390</v>
      </c>
      <c r="AA265" s="39" t="s">
        <v>31391</v>
      </c>
      <c r="AD265" s="39" t="s">
        <v>30041</v>
      </c>
      <c r="AE265">
        <v>1</v>
      </c>
      <c r="AG265" s="39" t="s">
        <v>30042</v>
      </c>
      <c r="AH265">
        <v>1</v>
      </c>
      <c r="AJ265" s="39" t="s">
        <v>30043</v>
      </c>
      <c r="AK265">
        <v>0</v>
      </c>
      <c r="AM265" s="39" t="s">
        <v>30044</v>
      </c>
      <c r="AN265">
        <v>1</v>
      </c>
      <c r="AP265" s="39" t="s">
        <v>30045</v>
      </c>
      <c r="AQ265">
        <v>1</v>
      </c>
      <c r="AS265" s="39" t="s">
        <v>30046</v>
      </c>
      <c r="AT265">
        <v>1</v>
      </c>
      <c r="AV265" s="39" t="s">
        <v>30041</v>
      </c>
      <c r="AW265">
        <v>1</v>
      </c>
      <c r="AY265" s="39" t="s">
        <v>30042</v>
      </c>
      <c r="AZ265">
        <v>1</v>
      </c>
      <c r="BB265" s="39" t="s">
        <v>30043</v>
      </c>
      <c r="BC265">
        <v>1</v>
      </c>
      <c r="BE265" s="39" t="s">
        <v>30045</v>
      </c>
      <c r="BF265">
        <v>1</v>
      </c>
      <c r="BH265" s="39" t="s">
        <v>30044</v>
      </c>
      <c r="BI265">
        <v>0</v>
      </c>
      <c r="BK265" s="39" t="s">
        <v>30047</v>
      </c>
      <c r="BL265">
        <v>0</v>
      </c>
      <c r="BN265" s="39" t="s">
        <v>31392</v>
      </c>
      <c r="BQ265" s="39" t="s">
        <v>31393</v>
      </c>
    </row>
    <row r="266" spans="1:69" x14ac:dyDescent="0.3">
      <c r="A266">
        <v>265</v>
      </c>
      <c r="B266" s="1">
        <v>45850.552222222221</v>
      </c>
      <c r="C266" s="1">
        <v>45850.559907407405</v>
      </c>
      <c r="D266" s="39" t="s">
        <v>928</v>
      </c>
      <c r="E266" s="39" t="s">
        <v>929</v>
      </c>
      <c r="F266">
        <v>10</v>
      </c>
      <c r="I266" s="39" t="s">
        <v>929</v>
      </c>
      <c r="L266">
        <v>2</v>
      </c>
      <c r="O266">
        <v>31</v>
      </c>
      <c r="R266" s="39" t="s">
        <v>31394</v>
      </c>
      <c r="U266" s="39" t="s">
        <v>31395</v>
      </c>
      <c r="X266" s="39" t="s">
        <v>31396</v>
      </c>
      <c r="AA266" s="39" t="s">
        <v>31397</v>
      </c>
      <c r="AD266" s="39" t="s">
        <v>30041</v>
      </c>
      <c r="AE266">
        <v>1</v>
      </c>
      <c r="AG266" s="39" t="s">
        <v>30042</v>
      </c>
      <c r="AH266">
        <v>1</v>
      </c>
      <c r="AJ266" s="39" t="s">
        <v>30043</v>
      </c>
      <c r="AK266">
        <v>0</v>
      </c>
      <c r="AM266" s="39" t="s">
        <v>30047</v>
      </c>
      <c r="AN266">
        <v>0</v>
      </c>
      <c r="AP266" s="39" t="s">
        <v>30045</v>
      </c>
      <c r="AQ266">
        <v>1</v>
      </c>
      <c r="AS266" s="39" t="s">
        <v>30046</v>
      </c>
      <c r="AT266">
        <v>1</v>
      </c>
      <c r="AV266" s="39" t="s">
        <v>30041</v>
      </c>
      <c r="AW266">
        <v>1</v>
      </c>
      <c r="AY266" s="39" t="s">
        <v>30042</v>
      </c>
      <c r="AZ266">
        <v>1</v>
      </c>
      <c r="BB266" s="39" t="s">
        <v>30043</v>
      </c>
      <c r="BC266">
        <v>1</v>
      </c>
      <c r="BE266" s="39" t="s">
        <v>30045</v>
      </c>
      <c r="BF266">
        <v>1</v>
      </c>
      <c r="BH266" s="39" t="s">
        <v>30047</v>
      </c>
      <c r="BI266">
        <v>1</v>
      </c>
      <c r="BK266" s="39" t="s">
        <v>30046</v>
      </c>
      <c r="BL266">
        <v>1</v>
      </c>
      <c r="BN266" s="39" t="s">
        <v>31398</v>
      </c>
      <c r="BQ266" s="39" t="s">
        <v>31399</v>
      </c>
    </row>
    <row r="267" spans="1:69" x14ac:dyDescent="0.3">
      <c r="A267">
        <v>266</v>
      </c>
      <c r="B267" s="1">
        <v>45850.549317129633</v>
      </c>
      <c r="C267" s="1">
        <v>45850.570555555554</v>
      </c>
      <c r="D267" s="39" t="s">
        <v>4141</v>
      </c>
      <c r="E267" s="39" t="s">
        <v>4142</v>
      </c>
      <c r="F267">
        <v>9</v>
      </c>
      <c r="I267" s="39" t="s">
        <v>4142</v>
      </c>
      <c r="L267">
        <v>6</v>
      </c>
      <c r="O267">
        <v>36</v>
      </c>
      <c r="R267" s="39" t="s">
        <v>31400</v>
      </c>
      <c r="U267" s="39" t="s">
        <v>31401</v>
      </c>
      <c r="X267" s="39" t="s">
        <v>31402</v>
      </c>
      <c r="AA267" s="39" t="s">
        <v>31403</v>
      </c>
      <c r="AD267" s="39" t="s">
        <v>30041</v>
      </c>
      <c r="AE267">
        <v>1</v>
      </c>
      <c r="AG267" s="39" t="s">
        <v>30042</v>
      </c>
      <c r="AH267">
        <v>1</v>
      </c>
      <c r="AJ267" s="39" t="s">
        <v>30043</v>
      </c>
      <c r="AK267">
        <v>0</v>
      </c>
      <c r="AM267" s="39" t="s">
        <v>30044</v>
      </c>
      <c r="AN267">
        <v>1</v>
      </c>
      <c r="AP267" s="39" t="s">
        <v>30045</v>
      </c>
      <c r="AQ267">
        <v>1</v>
      </c>
      <c r="AS267" s="39" t="s">
        <v>30046</v>
      </c>
      <c r="AT267">
        <v>1</v>
      </c>
      <c r="AV267" s="39" t="s">
        <v>30041</v>
      </c>
      <c r="AW267">
        <v>1</v>
      </c>
      <c r="AY267" s="39" t="s">
        <v>30042</v>
      </c>
      <c r="AZ267">
        <v>1</v>
      </c>
      <c r="BB267" s="39" t="s">
        <v>30043</v>
      </c>
      <c r="BC267">
        <v>1</v>
      </c>
      <c r="BE267" s="39" t="s">
        <v>30045</v>
      </c>
      <c r="BF267">
        <v>1</v>
      </c>
      <c r="BH267" s="39" t="s">
        <v>30044</v>
      </c>
      <c r="BI267">
        <v>0</v>
      </c>
      <c r="BK267" s="39" t="s">
        <v>30047</v>
      </c>
      <c r="BL267">
        <v>0</v>
      </c>
      <c r="BN267" s="39" t="s">
        <v>31404</v>
      </c>
      <c r="BQ267" s="39" t="s">
        <v>31405</v>
      </c>
    </row>
    <row r="268" spans="1:69" x14ac:dyDescent="0.3">
      <c r="A268">
        <v>267</v>
      </c>
      <c r="B268" s="1">
        <v>45850.569965277777</v>
      </c>
      <c r="C268" s="1">
        <v>45850.573645833334</v>
      </c>
      <c r="D268" s="39" t="s">
        <v>4458</v>
      </c>
      <c r="E268" s="39" t="s">
        <v>4459</v>
      </c>
      <c r="F268">
        <v>8</v>
      </c>
      <c r="I268" s="39" t="s">
        <v>4459</v>
      </c>
      <c r="L268">
        <v>7</v>
      </c>
      <c r="O268">
        <v>15</v>
      </c>
      <c r="R268" s="39" t="s">
        <v>31406</v>
      </c>
      <c r="U268" s="39" t="s">
        <v>31407</v>
      </c>
      <c r="X268" s="39" t="s">
        <v>31408</v>
      </c>
      <c r="AA268" s="39" t="s">
        <v>31347</v>
      </c>
      <c r="AD268" s="39" t="s">
        <v>30041</v>
      </c>
      <c r="AE268">
        <v>1</v>
      </c>
      <c r="AG268" s="39" t="s">
        <v>30042</v>
      </c>
      <c r="AH268">
        <v>1</v>
      </c>
      <c r="AJ268" s="39" t="s">
        <v>30043</v>
      </c>
      <c r="AK268">
        <v>0</v>
      </c>
      <c r="AM268" s="39" t="s">
        <v>30045</v>
      </c>
      <c r="AN268">
        <v>0</v>
      </c>
      <c r="AP268" s="39" t="s">
        <v>30046</v>
      </c>
      <c r="AQ268">
        <v>0</v>
      </c>
      <c r="AS268" s="39" t="s">
        <v>30044</v>
      </c>
      <c r="AT268">
        <v>0</v>
      </c>
      <c r="AV268" s="39" t="s">
        <v>30041</v>
      </c>
      <c r="AW268">
        <v>1</v>
      </c>
      <c r="AY268" s="39" t="s">
        <v>30042</v>
      </c>
      <c r="AZ268">
        <v>1</v>
      </c>
      <c r="BB268" s="39" t="s">
        <v>30043</v>
      </c>
      <c r="BC268">
        <v>1</v>
      </c>
      <c r="BE268" s="39" t="s">
        <v>30045</v>
      </c>
      <c r="BF268">
        <v>1</v>
      </c>
      <c r="BH268" s="39" t="s">
        <v>30047</v>
      </c>
      <c r="BI268">
        <v>1</v>
      </c>
      <c r="BK268" s="39" t="s">
        <v>30046</v>
      </c>
      <c r="BL268">
        <v>1</v>
      </c>
      <c r="BN268" s="39" t="s">
        <v>31409</v>
      </c>
      <c r="BQ268" s="39" t="s">
        <v>31410</v>
      </c>
    </row>
    <row r="269" spans="1:69" x14ac:dyDescent="0.3">
      <c r="A269">
        <v>268</v>
      </c>
      <c r="B269" s="1">
        <v>45850.605208333334</v>
      </c>
      <c r="C269" s="1">
        <v>45850.607245370367</v>
      </c>
      <c r="D269" s="39" t="s">
        <v>2623</v>
      </c>
      <c r="E269" s="39" t="s">
        <v>2624</v>
      </c>
      <c r="F269">
        <v>8</v>
      </c>
      <c r="I269" s="39" t="s">
        <v>2624</v>
      </c>
      <c r="L269">
        <v>5</v>
      </c>
      <c r="O269">
        <v>27</v>
      </c>
      <c r="R269" s="39" t="s">
        <v>31411</v>
      </c>
      <c r="U269" s="39" t="s">
        <v>31412</v>
      </c>
      <c r="X269" s="39" t="s">
        <v>31413</v>
      </c>
      <c r="AA269" s="39" t="s">
        <v>30250</v>
      </c>
      <c r="AD269" s="39" t="s">
        <v>30041</v>
      </c>
      <c r="AE269">
        <v>1</v>
      </c>
      <c r="AG269" s="39" t="s">
        <v>30042</v>
      </c>
      <c r="AH269">
        <v>1</v>
      </c>
      <c r="AJ269" s="39" t="s">
        <v>30043</v>
      </c>
      <c r="AK269">
        <v>0</v>
      </c>
      <c r="AM269" s="39" t="s">
        <v>30047</v>
      </c>
      <c r="AN269">
        <v>0</v>
      </c>
      <c r="AP269" s="39" t="s">
        <v>30044</v>
      </c>
      <c r="AQ269">
        <v>0</v>
      </c>
      <c r="AS269" s="39" t="s">
        <v>30046</v>
      </c>
      <c r="AT269">
        <v>1</v>
      </c>
      <c r="AV269" s="39" t="s">
        <v>30041</v>
      </c>
      <c r="AW269">
        <v>1</v>
      </c>
      <c r="AY269" s="39" t="s">
        <v>30042</v>
      </c>
      <c r="AZ269">
        <v>1</v>
      </c>
      <c r="BB269" s="39" t="s">
        <v>30043</v>
      </c>
      <c r="BC269">
        <v>1</v>
      </c>
      <c r="BE269" s="39" t="s">
        <v>30045</v>
      </c>
      <c r="BF269">
        <v>1</v>
      </c>
      <c r="BH269" s="39" t="s">
        <v>30044</v>
      </c>
      <c r="BI269">
        <v>0</v>
      </c>
      <c r="BK269" s="39" t="s">
        <v>30046</v>
      </c>
      <c r="BL269">
        <v>1</v>
      </c>
      <c r="BN269" s="39" t="s">
        <v>31414</v>
      </c>
      <c r="BQ269" s="39" t="s">
        <v>31415</v>
      </c>
    </row>
    <row r="270" spans="1:69" x14ac:dyDescent="0.3">
      <c r="A270">
        <v>269</v>
      </c>
      <c r="B270" s="1">
        <v>45850.602500000001</v>
      </c>
      <c r="C270" s="1">
        <v>45850.608460648145</v>
      </c>
      <c r="D270" s="39" t="s">
        <v>4178</v>
      </c>
      <c r="E270" s="39" t="s">
        <v>4179</v>
      </c>
      <c r="F270">
        <v>6</v>
      </c>
      <c r="I270" s="39" t="s">
        <v>4180</v>
      </c>
      <c r="L270">
        <v>6</v>
      </c>
      <c r="O270">
        <v>2</v>
      </c>
      <c r="R270" s="39" t="s">
        <v>31416</v>
      </c>
      <c r="U270" s="39" t="s">
        <v>31417</v>
      </c>
      <c r="X270" s="39" t="s">
        <v>31418</v>
      </c>
      <c r="AA270" s="39" t="s">
        <v>31419</v>
      </c>
      <c r="AD270" s="39" t="s">
        <v>30041</v>
      </c>
      <c r="AE270">
        <v>1</v>
      </c>
      <c r="AG270" s="39" t="s">
        <v>30042</v>
      </c>
      <c r="AH270">
        <v>1</v>
      </c>
      <c r="AJ270" s="39" t="s">
        <v>30043</v>
      </c>
      <c r="AK270">
        <v>0</v>
      </c>
      <c r="AM270" s="39" t="s">
        <v>30045</v>
      </c>
      <c r="AN270">
        <v>0</v>
      </c>
      <c r="AP270" s="39" t="s">
        <v>30047</v>
      </c>
      <c r="AQ270">
        <v>0</v>
      </c>
      <c r="AS270" s="39" t="s">
        <v>30044</v>
      </c>
      <c r="AT270">
        <v>0</v>
      </c>
      <c r="AV270" s="39" t="s">
        <v>30041</v>
      </c>
      <c r="AW270">
        <v>1</v>
      </c>
      <c r="AY270" s="39" t="s">
        <v>30042</v>
      </c>
      <c r="AZ270">
        <v>1</v>
      </c>
      <c r="BB270" s="39" t="s">
        <v>30043</v>
      </c>
      <c r="BC270">
        <v>1</v>
      </c>
      <c r="BE270" s="39" t="s">
        <v>30045</v>
      </c>
      <c r="BF270">
        <v>1</v>
      </c>
      <c r="BH270" s="39" t="s">
        <v>30046</v>
      </c>
      <c r="BI270">
        <v>0</v>
      </c>
      <c r="BK270" s="39" t="s">
        <v>30047</v>
      </c>
      <c r="BL270">
        <v>0</v>
      </c>
      <c r="BN270" s="39" t="s">
        <v>31420</v>
      </c>
      <c r="BQ270" s="39" t="s">
        <v>31421</v>
      </c>
    </row>
    <row r="271" spans="1:69" x14ac:dyDescent="0.3">
      <c r="A271">
        <v>270</v>
      </c>
      <c r="B271" s="1">
        <v>45850.607546296298</v>
      </c>
      <c r="C271" s="1">
        <v>45850.610324074078</v>
      </c>
      <c r="D271" s="39" t="s">
        <v>2759</v>
      </c>
      <c r="E271" s="39" t="s">
        <v>2760</v>
      </c>
      <c r="F271">
        <v>8</v>
      </c>
      <c r="I271" s="39" t="s">
        <v>2760</v>
      </c>
      <c r="L271">
        <v>5</v>
      </c>
      <c r="O271">
        <v>28</v>
      </c>
      <c r="R271" s="39" t="s">
        <v>31422</v>
      </c>
      <c r="U271" s="39" t="s">
        <v>31423</v>
      </c>
      <c r="X271" s="39" t="s">
        <v>31424</v>
      </c>
      <c r="AA271" s="39" t="s">
        <v>31425</v>
      </c>
      <c r="AD271" s="39" t="s">
        <v>30041</v>
      </c>
      <c r="AE271">
        <v>1</v>
      </c>
      <c r="AG271" s="39" t="s">
        <v>30042</v>
      </c>
      <c r="AH271">
        <v>1</v>
      </c>
      <c r="AJ271" s="39" t="s">
        <v>30043</v>
      </c>
      <c r="AK271">
        <v>0</v>
      </c>
      <c r="AM271" s="39" t="s">
        <v>30047</v>
      </c>
      <c r="AN271">
        <v>0</v>
      </c>
      <c r="AP271" s="39" t="s">
        <v>30044</v>
      </c>
      <c r="AQ271">
        <v>0</v>
      </c>
      <c r="AS271" s="39" t="s">
        <v>30046</v>
      </c>
      <c r="AT271">
        <v>1</v>
      </c>
      <c r="AV271" s="39" t="s">
        <v>30041</v>
      </c>
      <c r="AW271">
        <v>1</v>
      </c>
      <c r="AY271" s="39" t="s">
        <v>30042</v>
      </c>
      <c r="AZ271">
        <v>1</v>
      </c>
      <c r="BB271" s="39" t="s">
        <v>30043</v>
      </c>
      <c r="BC271">
        <v>1</v>
      </c>
      <c r="BE271" s="39" t="s">
        <v>30045</v>
      </c>
      <c r="BF271">
        <v>1</v>
      </c>
      <c r="BH271" s="39" t="s">
        <v>30044</v>
      </c>
      <c r="BI271">
        <v>0</v>
      </c>
      <c r="BK271" s="39" t="s">
        <v>30046</v>
      </c>
      <c r="BL271">
        <v>1</v>
      </c>
      <c r="BN271" s="39" t="s">
        <v>31426</v>
      </c>
      <c r="BQ271" s="39" t="s">
        <v>31427</v>
      </c>
    </row>
    <row r="272" spans="1:69" x14ac:dyDescent="0.3">
      <c r="A272">
        <v>271</v>
      </c>
      <c r="B272" s="1">
        <v>45850.605925925927</v>
      </c>
      <c r="C272" s="1">
        <v>45850.620370370372</v>
      </c>
      <c r="D272" s="39" t="s">
        <v>1075</v>
      </c>
      <c r="E272" s="39" t="s">
        <v>1076</v>
      </c>
      <c r="F272">
        <v>10</v>
      </c>
      <c r="I272" s="39" t="s">
        <v>1076</v>
      </c>
      <c r="L272">
        <v>2</v>
      </c>
      <c r="O272">
        <v>32</v>
      </c>
      <c r="R272" s="39" t="s">
        <v>31428</v>
      </c>
      <c r="U272" s="39" t="s">
        <v>31429</v>
      </c>
      <c r="X272" s="39" t="s">
        <v>31430</v>
      </c>
      <c r="AA272" s="39" t="s">
        <v>31431</v>
      </c>
      <c r="AD272" s="39" t="s">
        <v>30041</v>
      </c>
      <c r="AE272">
        <v>1</v>
      </c>
      <c r="AG272" s="39" t="s">
        <v>30042</v>
      </c>
      <c r="AH272">
        <v>1</v>
      </c>
      <c r="AJ272" s="39" t="s">
        <v>30043</v>
      </c>
      <c r="AK272">
        <v>0</v>
      </c>
      <c r="AM272" s="39" t="s">
        <v>30047</v>
      </c>
      <c r="AN272">
        <v>0</v>
      </c>
      <c r="AP272" s="39" t="s">
        <v>30045</v>
      </c>
      <c r="AQ272">
        <v>1</v>
      </c>
      <c r="AS272" s="39" t="s">
        <v>30046</v>
      </c>
      <c r="AT272">
        <v>1</v>
      </c>
      <c r="AV272" s="39" t="s">
        <v>30041</v>
      </c>
      <c r="AW272">
        <v>1</v>
      </c>
      <c r="AY272" s="39" t="s">
        <v>30042</v>
      </c>
      <c r="AZ272">
        <v>1</v>
      </c>
      <c r="BB272" s="39" t="s">
        <v>30043</v>
      </c>
      <c r="BC272">
        <v>1</v>
      </c>
      <c r="BE272" s="39" t="s">
        <v>30045</v>
      </c>
      <c r="BF272">
        <v>1</v>
      </c>
      <c r="BH272" s="39" t="s">
        <v>30047</v>
      </c>
      <c r="BI272">
        <v>1</v>
      </c>
      <c r="BK272" s="39" t="s">
        <v>30046</v>
      </c>
      <c r="BL272">
        <v>1</v>
      </c>
      <c r="BN272" s="39" t="s">
        <v>31432</v>
      </c>
      <c r="BQ272" s="39" t="s">
        <v>31433</v>
      </c>
    </row>
    <row r="273" spans="1:69" x14ac:dyDescent="0.3">
      <c r="A273">
        <v>272</v>
      </c>
      <c r="B273" s="1">
        <v>45850.67496527778</v>
      </c>
      <c r="C273" s="1">
        <v>45850.684930555559</v>
      </c>
      <c r="D273" s="39" t="s">
        <v>4441</v>
      </c>
      <c r="E273" s="39" t="s">
        <v>4442</v>
      </c>
      <c r="F273">
        <v>9</v>
      </c>
      <c r="I273" s="39" t="s">
        <v>4442</v>
      </c>
      <c r="L273">
        <v>7</v>
      </c>
      <c r="O273">
        <v>3</v>
      </c>
      <c r="R273" s="39" t="s">
        <v>30993</v>
      </c>
      <c r="U273" s="39" t="s">
        <v>31434</v>
      </c>
      <c r="X273" s="39" t="s">
        <v>31435</v>
      </c>
      <c r="AA273" s="39" t="s">
        <v>31436</v>
      </c>
      <c r="AD273" s="39" t="s">
        <v>30041</v>
      </c>
      <c r="AE273">
        <v>1</v>
      </c>
      <c r="AG273" s="39" t="s">
        <v>30043</v>
      </c>
      <c r="AH273">
        <v>0</v>
      </c>
      <c r="AJ273" s="39" t="s">
        <v>30042</v>
      </c>
      <c r="AK273">
        <v>1</v>
      </c>
      <c r="AM273" s="39" t="s">
        <v>30044</v>
      </c>
      <c r="AN273">
        <v>1</v>
      </c>
      <c r="AP273" s="39" t="s">
        <v>30045</v>
      </c>
      <c r="AQ273">
        <v>1</v>
      </c>
      <c r="AS273" s="39" t="s">
        <v>30046</v>
      </c>
      <c r="AT273">
        <v>1</v>
      </c>
      <c r="AV273" s="39" t="s">
        <v>30041</v>
      </c>
      <c r="AW273">
        <v>1</v>
      </c>
      <c r="AY273" s="39" t="s">
        <v>30042</v>
      </c>
      <c r="AZ273">
        <v>1</v>
      </c>
      <c r="BB273" s="39" t="s">
        <v>30043</v>
      </c>
      <c r="BC273">
        <v>1</v>
      </c>
      <c r="BE273" s="39" t="s">
        <v>30047</v>
      </c>
      <c r="BF273">
        <v>0</v>
      </c>
      <c r="BH273" s="39" t="s">
        <v>30044</v>
      </c>
      <c r="BI273">
        <v>0</v>
      </c>
      <c r="BK273" s="39" t="s">
        <v>30046</v>
      </c>
      <c r="BL273">
        <v>1</v>
      </c>
      <c r="BN273" s="39" t="s">
        <v>30570</v>
      </c>
      <c r="BQ273" s="39" t="s">
        <v>31437</v>
      </c>
    </row>
    <row r="274" spans="1:69" x14ac:dyDescent="0.3">
      <c r="A274">
        <v>273</v>
      </c>
      <c r="B274" s="1">
        <v>45850.738611111112</v>
      </c>
      <c r="C274" s="1">
        <v>45850.747731481482</v>
      </c>
      <c r="D274" s="39" t="s">
        <v>1409</v>
      </c>
      <c r="E274" s="39" t="s">
        <v>1410</v>
      </c>
      <c r="F274">
        <v>11</v>
      </c>
      <c r="I274" s="39" t="s">
        <v>1410</v>
      </c>
      <c r="L274">
        <v>1</v>
      </c>
      <c r="O274">
        <v>26</v>
      </c>
      <c r="R274" s="39" t="s">
        <v>31438</v>
      </c>
      <c r="U274" s="39" t="s">
        <v>31439</v>
      </c>
      <c r="X274" s="39" t="s">
        <v>31440</v>
      </c>
      <c r="AA274" s="39" t="s">
        <v>31441</v>
      </c>
      <c r="AD274" s="39" t="s">
        <v>30041</v>
      </c>
      <c r="AE274">
        <v>1</v>
      </c>
      <c r="AG274" s="39" t="s">
        <v>30042</v>
      </c>
      <c r="AH274">
        <v>1</v>
      </c>
      <c r="AJ274" s="39" t="s">
        <v>30043</v>
      </c>
      <c r="AK274">
        <v>0</v>
      </c>
      <c r="AM274" s="39" t="s">
        <v>30044</v>
      </c>
      <c r="AN274">
        <v>1</v>
      </c>
      <c r="AP274" s="39" t="s">
        <v>30045</v>
      </c>
      <c r="AQ274">
        <v>1</v>
      </c>
      <c r="AS274" s="39" t="s">
        <v>30046</v>
      </c>
      <c r="AT274">
        <v>1</v>
      </c>
      <c r="AV274" s="39" t="s">
        <v>30041</v>
      </c>
      <c r="AW274">
        <v>1</v>
      </c>
      <c r="AY274" s="39" t="s">
        <v>30042</v>
      </c>
      <c r="AZ274">
        <v>1</v>
      </c>
      <c r="BB274" s="39" t="s">
        <v>30043</v>
      </c>
      <c r="BC274">
        <v>1</v>
      </c>
      <c r="BE274" s="39" t="s">
        <v>30045</v>
      </c>
      <c r="BF274">
        <v>1</v>
      </c>
      <c r="BH274" s="39" t="s">
        <v>30047</v>
      </c>
      <c r="BI274">
        <v>1</v>
      </c>
      <c r="BK274" s="39" t="s">
        <v>30046</v>
      </c>
      <c r="BL274">
        <v>1</v>
      </c>
      <c r="BN274" s="39" t="s">
        <v>31386</v>
      </c>
      <c r="BQ274" s="39" t="s">
        <v>31442</v>
      </c>
    </row>
    <row r="275" spans="1:69" x14ac:dyDescent="0.3">
      <c r="A275">
        <v>274</v>
      </c>
      <c r="B275" s="1">
        <v>45850.777627314812</v>
      </c>
      <c r="C275" s="1">
        <v>45850.783587962964</v>
      </c>
      <c r="D275" s="39" t="s">
        <v>2804</v>
      </c>
      <c r="E275" s="39" t="s">
        <v>2805</v>
      </c>
      <c r="F275">
        <v>10</v>
      </c>
      <c r="I275" s="39" t="s">
        <v>11726</v>
      </c>
      <c r="L275">
        <v>5</v>
      </c>
      <c r="O275">
        <v>21</v>
      </c>
      <c r="R275" s="39" t="s">
        <v>30815</v>
      </c>
      <c r="U275" s="39" t="s">
        <v>31443</v>
      </c>
      <c r="X275" s="39" t="s">
        <v>31444</v>
      </c>
      <c r="AA275" s="39" t="s">
        <v>31445</v>
      </c>
      <c r="AD275" s="39" t="s">
        <v>30041</v>
      </c>
      <c r="AE275">
        <v>1</v>
      </c>
      <c r="AG275" s="39" t="s">
        <v>30042</v>
      </c>
      <c r="AH275">
        <v>1</v>
      </c>
      <c r="AJ275" s="39" t="s">
        <v>30043</v>
      </c>
      <c r="AK275">
        <v>0</v>
      </c>
      <c r="AM275" s="39" t="s">
        <v>30044</v>
      </c>
      <c r="AN275">
        <v>1</v>
      </c>
      <c r="AP275" s="39" t="s">
        <v>30045</v>
      </c>
      <c r="AQ275">
        <v>1</v>
      </c>
      <c r="AS275" s="39" t="s">
        <v>30046</v>
      </c>
      <c r="AT275">
        <v>1</v>
      </c>
      <c r="AV275" s="39" t="s">
        <v>30041</v>
      </c>
      <c r="AW275">
        <v>1</v>
      </c>
      <c r="AY275" s="39" t="s">
        <v>30042</v>
      </c>
      <c r="AZ275">
        <v>1</v>
      </c>
      <c r="BB275" s="39" t="s">
        <v>30043</v>
      </c>
      <c r="BC275">
        <v>1</v>
      </c>
      <c r="BE275" s="39" t="s">
        <v>30044</v>
      </c>
      <c r="BF275">
        <v>0</v>
      </c>
      <c r="BH275" s="39" t="s">
        <v>30047</v>
      </c>
      <c r="BI275">
        <v>1</v>
      </c>
      <c r="BK275" s="39" t="s">
        <v>30046</v>
      </c>
      <c r="BL275">
        <v>1</v>
      </c>
      <c r="BN275" s="39" t="s">
        <v>31446</v>
      </c>
      <c r="BQ275" s="39" t="s">
        <v>31447</v>
      </c>
    </row>
    <row r="276" spans="1:69" x14ac:dyDescent="0.3">
      <c r="A276">
        <v>275</v>
      </c>
      <c r="B276" s="1">
        <v>45850.854375000003</v>
      </c>
      <c r="C276" s="1">
        <v>45850.857581018521</v>
      </c>
      <c r="D276" s="39" t="s">
        <v>1368</v>
      </c>
      <c r="E276" s="39" t="s">
        <v>1369</v>
      </c>
      <c r="F276">
        <v>10</v>
      </c>
      <c r="I276" s="39" t="s">
        <v>1369</v>
      </c>
      <c r="L276">
        <v>1</v>
      </c>
      <c r="O276">
        <v>5</v>
      </c>
      <c r="R276" s="39" t="s">
        <v>31448</v>
      </c>
      <c r="U276" s="39" t="s">
        <v>31449</v>
      </c>
      <c r="X276" s="39" t="s">
        <v>31450</v>
      </c>
      <c r="AA276" s="39" t="s">
        <v>31451</v>
      </c>
      <c r="AD276" s="39" t="s">
        <v>30041</v>
      </c>
      <c r="AE276">
        <v>1</v>
      </c>
      <c r="AG276" s="39" t="s">
        <v>30042</v>
      </c>
      <c r="AH276">
        <v>1</v>
      </c>
      <c r="AJ276" s="39" t="s">
        <v>30043</v>
      </c>
      <c r="AK276">
        <v>0</v>
      </c>
      <c r="AM276" s="39" t="s">
        <v>30044</v>
      </c>
      <c r="AN276">
        <v>1</v>
      </c>
      <c r="AP276" s="39" t="s">
        <v>30045</v>
      </c>
      <c r="AQ276">
        <v>1</v>
      </c>
      <c r="AS276" s="39" t="s">
        <v>30046</v>
      </c>
      <c r="AT276">
        <v>1</v>
      </c>
      <c r="AV276" s="39" t="s">
        <v>30041</v>
      </c>
      <c r="AW276">
        <v>1</v>
      </c>
      <c r="AY276" s="39" t="s">
        <v>30042</v>
      </c>
      <c r="AZ276">
        <v>1</v>
      </c>
      <c r="BB276" s="39" t="s">
        <v>30043</v>
      </c>
      <c r="BC276">
        <v>1</v>
      </c>
      <c r="BE276" s="39" t="s">
        <v>30044</v>
      </c>
      <c r="BF276">
        <v>0</v>
      </c>
      <c r="BH276" s="39" t="s">
        <v>30047</v>
      </c>
      <c r="BI276">
        <v>1</v>
      </c>
      <c r="BK276" s="39" t="s">
        <v>30046</v>
      </c>
      <c r="BL276">
        <v>1</v>
      </c>
      <c r="BN276" s="39" t="s">
        <v>31452</v>
      </c>
      <c r="BQ276" s="39" t="s">
        <v>31453</v>
      </c>
    </row>
    <row r="277" spans="1:69" x14ac:dyDescent="0.3">
      <c r="A277">
        <v>276</v>
      </c>
      <c r="B277" s="1">
        <v>45850.977673611109</v>
      </c>
      <c r="C277" s="1">
        <v>45850.989421296297</v>
      </c>
      <c r="D277" s="39" t="s">
        <v>4048</v>
      </c>
      <c r="E277" s="39" t="s">
        <v>4049</v>
      </c>
      <c r="F277">
        <v>7</v>
      </c>
      <c r="I277" s="39" t="s">
        <v>4049</v>
      </c>
      <c r="L277">
        <v>6</v>
      </c>
      <c r="O277">
        <v>21</v>
      </c>
      <c r="R277" s="39" t="s">
        <v>31454</v>
      </c>
      <c r="U277" s="39" t="s">
        <v>31455</v>
      </c>
      <c r="X277" s="39" t="s">
        <v>31456</v>
      </c>
      <c r="AA277" s="39" t="s">
        <v>31457</v>
      </c>
      <c r="AD277" s="39" t="s">
        <v>30041</v>
      </c>
      <c r="AE277">
        <v>1</v>
      </c>
      <c r="AG277" s="39" t="s">
        <v>30042</v>
      </c>
      <c r="AH277">
        <v>1</v>
      </c>
      <c r="AJ277" s="39" t="s">
        <v>30043</v>
      </c>
      <c r="AK277">
        <v>0</v>
      </c>
      <c r="AM277" s="39" t="s">
        <v>30044</v>
      </c>
      <c r="AN277">
        <v>1</v>
      </c>
      <c r="AP277" s="39" t="s">
        <v>30045</v>
      </c>
      <c r="AQ277">
        <v>1</v>
      </c>
      <c r="AS277" s="39" t="s">
        <v>30047</v>
      </c>
      <c r="AT277">
        <v>0</v>
      </c>
      <c r="AV277" s="39" t="s">
        <v>30041</v>
      </c>
      <c r="AW277">
        <v>1</v>
      </c>
      <c r="AY277" s="39" t="s">
        <v>30042</v>
      </c>
      <c r="AZ277">
        <v>1</v>
      </c>
      <c r="BB277" s="39" t="s">
        <v>30043</v>
      </c>
      <c r="BC277">
        <v>1</v>
      </c>
      <c r="BE277" s="39" t="s">
        <v>30044</v>
      </c>
      <c r="BF277">
        <v>0</v>
      </c>
      <c r="BH277" s="39" t="s">
        <v>30044</v>
      </c>
      <c r="BI277">
        <v>0</v>
      </c>
      <c r="BK277" s="39" t="s">
        <v>30047</v>
      </c>
      <c r="BL277">
        <v>0</v>
      </c>
      <c r="BN277" s="39" t="s">
        <v>31458</v>
      </c>
      <c r="BQ277" s="39" t="s">
        <v>31459</v>
      </c>
    </row>
    <row r="278" spans="1:69" x14ac:dyDescent="0.3">
      <c r="A278">
        <v>277</v>
      </c>
      <c r="B278" s="1">
        <v>45851.411041666666</v>
      </c>
      <c r="C278" s="1">
        <v>45851.416388888887</v>
      </c>
      <c r="D278" s="39" t="s">
        <v>3178</v>
      </c>
      <c r="E278" s="39" t="s">
        <v>3179</v>
      </c>
      <c r="F278">
        <v>5</v>
      </c>
      <c r="I278" s="39" t="s">
        <v>3179</v>
      </c>
      <c r="L278">
        <v>3</v>
      </c>
      <c r="O278">
        <v>5</v>
      </c>
      <c r="R278" s="39" t="s">
        <v>31460</v>
      </c>
      <c r="U278" s="39" t="s">
        <v>31461</v>
      </c>
      <c r="X278" s="39" t="s">
        <v>31462</v>
      </c>
      <c r="AA278" s="39" t="s">
        <v>31463</v>
      </c>
      <c r="AD278" s="39" t="s">
        <v>30045</v>
      </c>
      <c r="AE278">
        <v>0</v>
      </c>
      <c r="AG278" s="39" t="s">
        <v>30043</v>
      </c>
      <c r="AH278">
        <v>0</v>
      </c>
      <c r="AJ278" s="39" t="s">
        <v>30042</v>
      </c>
      <c r="AK278">
        <v>1</v>
      </c>
      <c r="AM278" s="39" t="s">
        <v>30045</v>
      </c>
      <c r="AN278">
        <v>0</v>
      </c>
      <c r="AP278" s="39" t="s">
        <v>30045</v>
      </c>
      <c r="AQ278">
        <v>1</v>
      </c>
      <c r="AS278" s="39" t="s">
        <v>30047</v>
      </c>
      <c r="AT278">
        <v>0</v>
      </c>
      <c r="AV278" s="39" t="s">
        <v>30041</v>
      </c>
      <c r="AW278">
        <v>1</v>
      </c>
      <c r="AY278" s="39" t="s">
        <v>30044</v>
      </c>
      <c r="AZ278">
        <v>0</v>
      </c>
      <c r="BB278" s="39" t="s">
        <v>30046</v>
      </c>
      <c r="BC278">
        <v>0</v>
      </c>
      <c r="BE278" s="39" t="s">
        <v>30045</v>
      </c>
      <c r="BF278">
        <v>1</v>
      </c>
      <c r="BH278" s="39" t="s">
        <v>30047</v>
      </c>
      <c r="BI278">
        <v>1</v>
      </c>
      <c r="BK278" s="39" t="s">
        <v>30042</v>
      </c>
      <c r="BL278">
        <v>0</v>
      </c>
      <c r="BN278" s="39" t="s">
        <v>31464</v>
      </c>
      <c r="BQ278" s="39" t="s">
        <v>31465</v>
      </c>
    </row>
    <row r="279" spans="1:69" x14ac:dyDescent="0.3">
      <c r="A279">
        <v>278</v>
      </c>
      <c r="B279" s="1">
        <v>45851.472916666666</v>
      </c>
      <c r="C279" s="1">
        <v>45851.484629629631</v>
      </c>
      <c r="D279" s="39" t="s">
        <v>3725</v>
      </c>
      <c r="E279" s="39" t="s">
        <v>3726</v>
      </c>
      <c r="F279">
        <v>10</v>
      </c>
      <c r="I279" s="39" t="s">
        <v>3726</v>
      </c>
      <c r="L279">
        <v>8</v>
      </c>
      <c r="O279">
        <v>2</v>
      </c>
      <c r="R279" s="39" t="s">
        <v>31466</v>
      </c>
      <c r="U279" s="39" t="s">
        <v>31467</v>
      </c>
      <c r="X279" s="39" t="s">
        <v>31468</v>
      </c>
      <c r="AA279" s="39" t="s">
        <v>30250</v>
      </c>
      <c r="AD279" s="39" t="s">
        <v>30041</v>
      </c>
      <c r="AE279">
        <v>1</v>
      </c>
      <c r="AG279" s="39" t="s">
        <v>30042</v>
      </c>
      <c r="AH279">
        <v>1</v>
      </c>
      <c r="AJ279" s="39" t="s">
        <v>30043</v>
      </c>
      <c r="AK279">
        <v>0</v>
      </c>
      <c r="AM279" s="39" t="s">
        <v>30044</v>
      </c>
      <c r="AN279">
        <v>1</v>
      </c>
      <c r="AP279" s="39" t="s">
        <v>30045</v>
      </c>
      <c r="AQ279">
        <v>1</v>
      </c>
      <c r="AS279" s="39" t="s">
        <v>30046</v>
      </c>
      <c r="AT279">
        <v>1</v>
      </c>
      <c r="AV279" s="39" t="s">
        <v>30041</v>
      </c>
      <c r="AW279">
        <v>1</v>
      </c>
      <c r="AY279" s="39" t="s">
        <v>30042</v>
      </c>
      <c r="AZ279">
        <v>1</v>
      </c>
      <c r="BB279" s="39" t="s">
        <v>30043</v>
      </c>
      <c r="BC279">
        <v>1</v>
      </c>
      <c r="BE279" s="39" t="s">
        <v>30045</v>
      </c>
      <c r="BF279">
        <v>1</v>
      </c>
      <c r="BH279" s="39" t="s">
        <v>30044</v>
      </c>
      <c r="BI279">
        <v>0</v>
      </c>
      <c r="BK279" s="39" t="s">
        <v>30046</v>
      </c>
      <c r="BL279">
        <v>1</v>
      </c>
      <c r="BN279" s="39" t="s">
        <v>31469</v>
      </c>
      <c r="BQ279" s="39" t="s">
        <v>30797</v>
      </c>
    </row>
    <row r="280" spans="1:69" x14ac:dyDescent="0.3">
      <c r="A280">
        <v>279</v>
      </c>
      <c r="B280" s="1">
        <v>45851.503506944442</v>
      </c>
      <c r="C280" s="1">
        <v>45851.508981481478</v>
      </c>
      <c r="D280" s="39" t="s">
        <v>2810</v>
      </c>
      <c r="E280" s="39" t="s">
        <v>2811</v>
      </c>
      <c r="F280">
        <v>8</v>
      </c>
      <c r="I280" s="39" t="s">
        <v>2811</v>
      </c>
      <c r="L280">
        <v>5</v>
      </c>
      <c r="O280">
        <v>22</v>
      </c>
      <c r="R280" s="39" t="s">
        <v>31470</v>
      </c>
      <c r="U280" s="39" t="s">
        <v>31471</v>
      </c>
      <c r="X280" s="39" t="s">
        <v>31472</v>
      </c>
      <c r="AA280" s="39" t="s">
        <v>31473</v>
      </c>
      <c r="AD280" s="39" t="s">
        <v>30041</v>
      </c>
      <c r="AE280">
        <v>1</v>
      </c>
      <c r="AG280" s="39" t="s">
        <v>30042</v>
      </c>
      <c r="AH280">
        <v>1</v>
      </c>
      <c r="AJ280" s="39" t="s">
        <v>30043</v>
      </c>
      <c r="AK280">
        <v>0</v>
      </c>
      <c r="AM280" s="39" t="s">
        <v>30047</v>
      </c>
      <c r="AN280">
        <v>0</v>
      </c>
      <c r="AP280" s="39" t="s">
        <v>30044</v>
      </c>
      <c r="AQ280">
        <v>0</v>
      </c>
      <c r="AS280" s="39" t="s">
        <v>30046</v>
      </c>
      <c r="AT280">
        <v>1</v>
      </c>
      <c r="AV280" s="39" t="s">
        <v>30041</v>
      </c>
      <c r="AW280">
        <v>1</v>
      </c>
      <c r="AY280" s="39" t="s">
        <v>30042</v>
      </c>
      <c r="AZ280">
        <v>1</v>
      </c>
      <c r="BB280" s="39" t="s">
        <v>30043</v>
      </c>
      <c r="BC280">
        <v>1</v>
      </c>
      <c r="BE280" s="39" t="s">
        <v>30045</v>
      </c>
      <c r="BF280">
        <v>1</v>
      </c>
      <c r="BH280" s="39" t="s">
        <v>30044</v>
      </c>
      <c r="BI280">
        <v>0</v>
      </c>
      <c r="BK280" s="39" t="s">
        <v>30046</v>
      </c>
      <c r="BL280">
        <v>1</v>
      </c>
      <c r="BN280" s="39" t="s">
        <v>31474</v>
      </c>
      <c r="BQ280" s="39" t="s">
        <v>31475</v>
      </c>
    </row>
    <row r="281" spans="1:69" x14ac:dyDescent="0.3">
      <c r="A281">
        <v>280</v>
      </c>
      <c r="B281" s="1">
        <v>45851.526956018519</v>
      </c>
      <c r="C281" s="1">
        <v>45851.532268518517</v>
      </c>
      <c r="D281" s="39" t="s">
        <v>4209</v>
      </c>
      <c r="E281" s="39" t="s">
        <v>4210</v>
      </c>
      <c r="F281">
        <v>11</v>
      </c>
      <c r="I281" s="39" t="s">
        <v>4210</v>
      </c>
      <c r="L281">
        <v>7</v>
      </c>
      <c r="O281">
        <v>40</v>
      </c>
      <c r="R281" s="39" t="s">
        <v>31476</v>
      </c>
      <c r="U281" s="39" t="s">
        <v>31477</v>
      </c>
      <c r="X281" s="39" t="s">
        <v>31478</v>
      </c>
      <c r="AA281" s="39" t="s">
        <v>31479</v>
      </c>
      <c r="AD281" s="39" t="s">
        <v>30041</v>
      </c>
      <c r="AE281">
        <v>1</v>
      </c>
      <c r="AG281" s="39" t="s">
        <v>30042</v>
      </c>
      <c r="AH281">
        <v>1</v>
      </c>
      <c r="AJ281" s="39" t="s">
        <v>30043</v>
      </c>
      <c r="AK281">
        <v>0</v>
      </c>
      <c r="AM281" s="39" t="s">
        <v>30044</v>
      </c>
      <c r="AN281">
        <v>1</v>
      </c>
      <c r="AP281" s="39" t="s">
        <v>30045</v>
      </c>
      <c r="AQ281">
        <v>1</v>
      </c>
      <c r="AS281" s="39" t="s">
        <v>30046</v>
      </c>
      <c r="AT281">
        <v>1</v>
      </c>
      <c r="AV281" s="39" t="s">
        <v>30041</v>
      </c>
      <c r="AW281">
        <v>1</v>
      </c>
      <c r="AY281" s="39" t="s">
        <v>30042</v>
      </c>
      <c r="AZ281">
        <v>1</v>
      </c>
      <c r="BB281" s="39" t="s">
        <v>30043</v>
      </c>
      <c r="BC281">
        <v>1</v>
      </c>
      <c r="BE281" s="39" t="s">
        <v>30045</v>
      </c>
      <c r="BF281">
        <v>1</v>
      </c>
      <c r="BH281" s="39" t="s">
        <v>30047</v>
      </c>
      <c r="BI281">
        <v>1</v>
      </c>
      <c r="BK281" s="39" t="s">
        <v>30046</v>
      </c>
      <c r="BL281">
        <v>1</v>
      </c>
      <c r="BN281" s="39" t="s">
        <v>31480</v>
      </c>
      <c r="BQ281" s="39" t="s">
        <v>31481</v>
      </c>
    </row>
    <row r="282" spans="1:69" x14ac:dyDescent="0.3">
      <c r="A282">
        <v>281</v>
      </c>
      <c r="B282" s="1">
        <v>45851.574386574073</v>
      </c>
      <c r="C282" s="1">
        <v>45851.578402777777</v>
      </c>
      <c r="D282" s="39" t="s">
        <v>3792</v>
      </c>
      <c r="E282" s="39" t="s">
        <v>3793</v>
      </c>
      <c r="F282">
        <v>10</v>
      </c>
      <c r="I282" s="39" t="s">
        <v>3793</v>
      </c>
      <c r="L282">
        <v>8</v>
      </c>
      <c r="O282">
        <v>17</v>
      </c>
      <c r="R282" s="39" t="s">
        <v>31482</v>
      </c>
      <c r="U282" s="39" t="s">
        <v>31483</v>
      </c>
      <c r="X282" s="39" t="s">
        <v>31484</v>
      </c>
      <c r="AA282" s="39" t="s">
        <v>31485</v>
      </c>
      <c r="AD282" s="39" t="s">
        <v>30041</v>
      </c>
      <c r="AE282">
        <v>1</v>
      </c>
      <c r="AG282" s="39" t="s">
        <v>30042</v>
      </c>
      <c r="AH282">
        <v>1</v>
      </c>
      <c r="AJ282" s="39" t="s">
        <v>30043</v>
      </c>
      <c r="AK282">
        <v>0</v>
      </c>
      <c r="AM282" s="39" t="s">
        <v>30044</v>
      </c>
      <c r="AN282">
        <v>1</v>
      </c>
      <c r="AP282" s="39" t="s">
        <v>30045</v>
      </c>
      <c r="AQ282">
        <v>1</v>
      </c>
      <c r="AS282" s="39" t="s">
        <v>30046</v>
      </c>
      <c r="AT282">
        <v>1</v>
      </c>
      <c r="AV282" s="39" t="s">
        <v>30041</v>
      </c>
      <c r="AW282">
        <v>1</v>
      </c>
      <c r="AY282" s="39" t="s">
        <v>30042</v>
      </c>
      <c r="AZ282">
        <v>1</v>
      </c>
      <c r="BB282" s="39" t="s">
        <v>30043</v>
      </c>
      <c r="BC282">
        <v>1</v>
      </c>
      <c r="BE282" s="39" t="s">
        <v>30045</v>
      </c>
      <c r="BF282">
        <v>1</v>
      </c>
      <c r="BH282" s="39" t="s">
        <v>30044</v>
      </c>
      <c r="BI282">
        <v>0</v>
      </c>
      <c r="BK282" s="39" t="s">
        <v>30046</v>
      </c>
      <c r="BL282">
        <v>1</v>
      </c>
      <c r="BN282" s="39" t="s">
        <v>31486</v>
      </c>
      <c r="BQ282" s="39" t="s">
        <v>31487</v>
      </c>
    </row>
    <row r="283" spans="1:69" x14ac:dyDescent="0.3">
      <c r="A283">
        <v>282</v>
      </c>
      <c r="B283" s="1">
        <v>45851.584768518522</v>
      </c>
      <c r="C283" s="1">
        <v>45851.59584490741</v>
      </c>
      <c r="D283" s="39" t="s">
        <v>4059</v>
      </c>
      <c r="E283" s="39" t="s">
        <v>4060</v>
      </c>
      <c r="F283">
        <v>9</v>
      </c>
      <c r="I283" s="39" t="s">
        <v>4060</v>
      </c>
      <c r="L283">
        <v>6</v>
      </c>
      <c r="O283">
        <v>34</v>
      </c>
      <c r="R283" s="39" t="s">
        <v>31488</v>
      </c>
      <c r="U283" s="39" t="s">
        <v>31489</v>
      </c>
      <c r="X283" s="39" t="s">
        <v>31490</v>
      </c>
      <c r="AA283" s="39" t="s">
        <v>31491</v>
      </c>
      <c r="AD283" s="39" t="s">
        <v>30041</v>
      </c>
      <c r="AE283">
        <v>1</v>
      </c>
      <c r="AG283" s="39" t="s">
        <v>30042</v>
      </c>
      <c r="AH283">
        <v>1</v>
      </c>
      <c r="AJ283" s="39" t="s">
        <v>30044</v>
      </c>
      <c r="AK283">
        <v>0</v>
      </c>
      <c r="AM283" s="39" t="s">
        <v>30047</v>
      </c>
      <c r="AN283">
        <v>0</v>
      </c>
      <c r="AP283" s="39" t="s">
        <v>30045</v>
      </c>
      <c r="AQ283">
        <v>1</v>
      </c>
      <c r="AS283" s="39" t="s">
        <v>30046</v>
      </c>
      <c r="AT283">
        <v>1</v>
      </c>
      <c r="AV283" s="39" t="s">
        <v>30041</v>
      </c>
      <c r="AW283">
        <v>1</v>
      </c>
      <c r="AY283" s="39" t="s">
        <v>30042</v>
      </c>
      <c r="AZ283">
        <v>1</v>
      </c>
      <c r="BB283" s="39" t="s">
        <v>30043</v>
      </c>
      <c r="BC283">
        <v>1</v>
      </c>
      <c r="BE283" s="39" t="s">
        <v>30044</v>
      </c>
      <c r="BF283">
        <v>0</v>
      </c>
      <c r="BH283" s="39" t="s">
        <v>30047</v>
      </c>
      <c r="BI283">
        <v>1</v>
      </c>
      <c r="BK283" s="39" t="s">
        <v>30046</v>
      </c>
      <c r="BL283">
        <v>1</v>
      </c>
      <c r="BN283" s="39" t="s">
        <v>31492</v>
      </c>
      <c r="BQ283" s="39" t="s">
        <v>31493</v>
      </c>
    </row>
    <row r="284" spans="1:69" x14ac:dyDescent="0.3">
      <c r="A284">
        <v>283</v>
      </c>
      <c r="B284" s="1">
        <v>45851.58934027778</v>
      </c>
      <c r="C284" s="1">
        <v>45851.603078703702</v>
      </c>
      <c r="D284" s="39" t="s">
        <v>3197</v>
      </c>
      <c r="E284" s="39" t="s">
        <v>3198</v>
      </c>
      <c r="F284">
        <v>9</v>
      </c>
      <c r="I284" s="39" t="s">
        <v>3198</v>
      </c>
      <c r="L284">
        <v>3</v>
      </c>
      <c r="O284">
        <v>1</v>
      </c>
      <c r="R284" s="39" t="s">
        <v>31494</v>
      </c>
      <c r="U284" s="39" t="s">
        <v>31495</v>
      </c>
      <c r="X284" s="39" t="s">
        <v>31496</v>
      </c>
      <c r="AA284" s="39" t="s">
        <v>31497</v>
      </c>
      <c r="AD284" s="39" t="s">
        <v>30041</v>
      </c>
      <c r="AE284">
        <v>1</v>
      </c>
      <c r="AG284" s="39" t="s">
        <v>30042</v>
      </c>
      <c r="AH284">
        <v>1</v>
      </c>
      <c r="AJ284" s="39" t="s">
        <v>30043</v>
      </c>
      <c r="AK284">
        <v>0</v>
      </c>
      <c r="AM284" s="39" t="s">
        <v>30047</v>
      </c>
      <c r="AN284">
        <v>0</v>
      </c>
      <c r="AP284" s="39" t="s">
        <v>30044</v>
      </c>
      <c r="AQ284">
        <v>0</v>
      </c>
      <c r="AS284" s="39" t="s">
        <v>30046</v>
      </c>
      <c r="AT284">
        <v>1</v>
      </c>
      <c r="AV284" s="39" t="s">
        <v>30041</v>
      </c>
      <c r="AW284">
        <v>1</v>
      </c>
      <c r="AY284" s="39" t="s">
        <v>30042</v>
      </c>
      <c r="AZ284">
        <v>1</v>
      </c>
      <c r="BB284" s="39" t="s">
        <v>30043</v>
      </c>
      <c r="BC284">
        <v>1</v>
      </c>
      <c r="BE284" s="39" t="s">
        <v>30045</v>
      </c>
      <c r="BF284">
        <v>1</v>
      </c>
      <c r="BH284" s="39" t="s">
        <v>30047</v>
      </c>
      <c r="BI284">
        <v>1</v>
      </c>
      <c r="BK284" s="39" t="s">
        <v>30046</v>
      </c>
      <c r="BL284">
        <v>1</v>
      </c>
      <c r="BN284" s="39" t="s">
        <v>31498</v>
      </c>
      <c r="BQ284" s="39" t="s">
        <v>31499</v>
      </c>
    </row>
    <row r="285" spans="1:69" x14ac:dyDescent="0.3">
      <c r="A285">
        <v>284</v>
      </c>
      <c r="B285" s="1">
        <v>45851.601157407407</v>
      </c>
      <c r="C285" s="1">
        <v>45851.61074074074</v>
      </c>
      <c r="D285" s="39" t="s">
        <v>2769</v>
      </c>
      <c r="E285" s="39" t="s">
        <v>2770</v>
      </c>
      <c r="F285">
        <v>9</v>
      </c>
      <c r="I285" s="39" t="s">
        <v>2771</v>
      </c>
      <c r="L285">
        <v>5</v>
      </c>
      <c r="O285">
        <v>8</v>
      </c>
      <c r="R285" s="39" t="s">
        <v>31500</v>
      </c>
      <c r="U285" s="39" t="s">
        <v>31501</v>
      </c>
      <c r="X285" s="39" t="s">
        <v>31502</v>
      </c>
      <c r="AA285" s="39" t="s">
        <v>31503</v>
      </c>
      <c r="AD285" s="39" t="s">
        <v>30041</v>
      </c>
      <c r="AE285">
        <v>1</v>
      </c>
      <c r="AG285" s="39" t="s">
        <v>30042</v>
      </c>
      <c r="AH285">
        <v>1</v>
      </c>
      <c r="AJ285" s="39" t="s">
        <v>30043</v>
      </c>
      <c r="AK285">
        <v>0</v>
      </c>
      <c r="AM285" s="39" t="s">
        <v>30047</v>
      </c>
      <c r="AN285">
        <v>0</v>
      </c>
      <c r="AP285" s="39" t="s">
        <v>30045</v>
      </c>
      <c r="AQ285">
        <v>1</v>
      </c>
      <c r="AS285" s="39" t="s">
        <v>30044</v>
      </c>
      <c r="AT285">
        <v>0</v>
      </c>
      <c r="AV285" s="39" t="s">
        <v>30041</v>
      </c>
      <c r="AW285">
        <v>1</v>
      </c>
      <c r="AY285" s="39" t="s">
        <v>30042</v>
      </c>
      <c r="AZ285">
        <v>1</v>
      </c>
      <c r="BB285" s="39" t="s">
        <v>30043</v>
      </c>
      <c r="BC285">
        <v>1</v>
      </c>
      <c r="BE285" s="39" t="s">
        <v>30045</v>
      </c>
      <c r="BF285">
        <v>1</v>
      </c>
      <c r="BH285" s="39" t="s">
        <v>30047</v>
      </c>
      <c r="BI285">
        <v>1</v>
      </c>
      <c r="BK285" s="39" t="s">
        <v>30046</v>
      </c>
      <c r="BL285">
        <v>1</v>
      </c>
      <c r="BN285" s="39" t="s">
        <v>30813</v>
      </c>
      <c r="BQ285" s="39" t="s">
        <v>31504</v>
      </c>
    </row>
    <row r="286" spans="1:69" x14ac:dyDescent="0.3">
      <c r="A286">
        <v>285</v>
      </c>
      <c r="B286" s="1">
        <v>45851.63082175926</v>
      </c>
      <c r="C286" s="1">
        <v>45851.637002314812</v>
      </c>
      <c r="D286" s="39" t="s">
        <v>2719</v>
      </c>
      <c r="E286" s="39" t="s">
        <v>2720</v>
      </c>
      <c r="F286">
        <v>9</v>
      </c>
      <c r="I286" s="39" t="s">
        <v>2721</v>
      </c>
      <c r="L286">
        <v>5</v>
      </c>
      <c r="O286">
        <v>9</v>
      </c>
      <c r="R286" s="39" t="s">
        <v>31505</v>
      </c>
      <c r="U286" s="39" t="s">
        <v>31506</v>
      </c>
      <c r="X286" s="39" t="s">
        <v>31507</v>
      </c>
      <c r="AA286" s="39" t="s">
        <v>31508</v>
      </c>
      <c r="AD286" s="39" t="s">
        <v>30041</v>
      </c>
      <c r="AE286">
        <v>1</v>
      </c>
      <c r="AG286" s="39" t="s">
        <v>30042</v>
      </c>
      <c r="AH286">
        <v>1</v>
      </c>
      <c r="AJ286" s="39" t="s">
        <v>30043</v>
      </c>
      <c r="AK286">
        <v>0</v>
      </c>
      <c r="AM286" s="39" t="s">
        <v>30044</v>
      </c>
      <c r="AN286">
        <v>1</v>
      </c>
      <c r="AP286" s="39" t="s">
        <v>30045</v>
      </c>
      <c r="AQ286">
        <v>1</v>
      </c>
      <c r="AS286" s="39" t="s">
        <v>30046</v>
      </c>
      <c r="AT286">
        <v>1</v>
      </c>
      <c r="AV286" s="39" t="s">
        <v>30041</v>
      </c>
      <c r="AW286">
        <v>1</v>
      </c>
      <c r="AY286" s="39" t="s">
        <v>30042</v>
      </c>
      <c r="AZ286">
        <v>1</v>
      </c>
      <c r="BB286" s="39" t="s">
        <v>30043</v>
      </c>
      <c r="BC286">
        <v>1</v>
      </c>
      <c r="BE286" s="39" t="s">
        <v>30044</v>
      </c>
      <c r="BF286">
        <v>0</v>
      </c>
      <c r="BH286" s="39" t="s">
        <v>30045</v>
      </c>
      <c r="BI286">
        <v>0</v>
      </c>
      <c r="BK286" s="39" t="s">
        <v>30046</v>
      </c>
      <c r="BL286">
        <v>1</v>
      </c>
      <c r="BN286" s="39" t="s">
        <v>31509</v>
      </c>
      <c r="BQ286" s="39" t="s">
        <v>31510</v>
      </c>
    </row>
    <row r="287" spans="1:69" x14ac:dyDescent="0.3">
      <c r="A287">
        <v>286</v>
      </c>
      <c r="B287" s="1">
        <v>45851.640694444446</v>
      </c>
      <c r="C287" s="1">
        <v>45851.661921296298</v>
      </c>
      <c r="D287" s="39" t="s">
        <v>4161</v>
      </c>
      <c r="E287" s="39" t="s">
        <v>4162</v>
      </c>
      <c r="F287">
        <v>9</v>
      </c>
      <c r="I287" s="39" t="s">
        <v>4163</v>
      </c>
      <c r="L287">
        <v>6</v>
      </c>
      <c r="O287">
        <v>15</v>
      </c>
      <c r="R287" s="39" t="s">
        <v>31511</v>
      </c>
      <c r="U287" s="39" t="s">
        <v>31512</v>
      </c>
      <c r="X287" s="39" t="s">
        <v>31513</v>
      </c>
      <c r="AA287" s="39" t="s">
        <v>31514</v>
      </c>
      <c r="AD287" s="39" t="s">
        <v>30041</v>
      </c>
      <c r="AE287">
        <v>1</v>
      </c>
      <c r="AG287" s="39" t="s">
        <v>30042</v>
      </c>
      <c r="AH287">
        <v>1</v>
      </c>
      <c r="AJ287" s="39" t="s">
        <v>30043</v>
      </c>
      <c r="AK287">
        <v>0</v>
      </c>
      <c r="AM287" s="39" t="s">
        <v>30045</v>
      </c>
      <c r="AN287">
        <v>0</v>
      </c>
      <c r="AP287" s="39" t="s">
        <v>30045</v>
      </c>
      <c r="AQ287">
        <v>1</v>
      </c>
      <c r="AS287" s="39" t="s">
        <v>30046</v>
      </c>
      <c r="AT287">
        <v>1</v>
      </c>
      <c r="AV287" s="39" t="s">
        <v>30041</v>
      </c>
      <c r="AW287">
        <v>1</v>
      </c>
      <c r="AY287" s="39" t="s">
        <v>30042</v>
      </c>
      <c r="AZ287">
        <v>1</v>
      </c>
      <c r="BB287" s="39" t="s">
        <v>30043</v>
      </c>
      <c r="BC287">
        <v>1</v>
      </c>
      <c r="BE287" s="39" t="s">
        <v>30044</v>
      </c>
      <c r="BF287">
        <v>0</v>
      </c>
      <c r="BH287" s="39" t="s">
        <v>30047</v>
      </c>
      <c r="BI287">
        <v>1</v>
      </c>
      <c r="BK287" s="39" t="s">
        <v>30046</v>
      </c>
      <c r="BL287">
        <v>1</v>
      </c>
      <c r="BN287" s="39" t="s">
        <v>31515</v>
      </c>
      <c r="BQ287" s="39" t="s">
        <v>31516</v>
      </c>
    </row>
    <row r="288" spans="1:69" x14ac:dyDescent="0.3">
      <c r="A288">
        <v>287</v>
      </c>
      <c r="B288" s="1">
        <v>45851.658946759257</v>
      </c>
      <c r="C288" s="1">
        <v>45851.674537037034</v>
      </c>
      <c r="D288" s="39" t="s">
        <v>3289</v>
      </c>
      <c r="E288" s="39" t="s">
        <v>3290</v>
      </c>
      <c r="F288">
        <v>10</v>
      </c>
      <c r="I288" s="39" t="s">
        <v>3290</v>
      </c>
      <c r="L288">
        <v>3</v>
      </c>
      <c r="O288">
        <v>27</v>
      </c>
      <c r="R288" s="39" t="s">
        <v>31517</v>
      </c>
      <c r="U288" s="39" t="s">
        <v>31518</v>
      </c>
      <c r="X288" s="39" t="s">
        <v>31519</v>
      </c>
      <c r="AA288" s="39" t="s">
        <v>31520</v>
      </c>
      <c r="AD288" s="39" t="s">
        <v>30041</v>
      </c>
      <c r="AE288">
        <v>1</v>
      </c>
      <c r="AG288" s="39" t="s">
        <v>30042</v>
      </c>
      <c r="AH288">
        <v>1</v>
      </c>
      <c r="AJ288" s="39" t="s">
        <v>30043</v>
      </c>
      <c r="AK288">
        <v>0</v>
      </c>
      <c r="AM288" s="39" t="s">
        <v>30047</v>
      </c>
      <c r="AN288">
        <v>0</v>
      </c>
      <c r="AP288" s="39" t="s">
        <v>30045</v>
      </c>
      <c r="AQ288">
        <v>1</v>
      </c>
      <c r="AS288" s="39" t="s">
        <v>30046</v>
      </c>
      <c r="AT288">
        <v>1</v>
      </c>
      <c r="AV288" s="39" t="s">
        <v>30041</v>
      </c>
      <c r="AW288">
        <v>1</v>
      </c>
      <c r="AY288" s="39" t="s">
        <v>30042</v>
      </c>
      <c r="AZ288">
        <v>1</v>
      </c>
      <c r="BB288" s="39" t="s">
        <v>30043</v>
      </c>
      <c r="BC288">
        <v>1</v>
      </c>
      <c r="BE288" s="39" t="s">
        <v>30045</v>
      </c>
      <c r="BF288">
        <v>1</v>
      </c>
      <c r="BH288" s="39" t="s">
        <v>30047</v>
      </c>
      <c r="BI288">
        <v>1</v>
      </c>
      <c r="BK288" s="39" t="s">
        <v>30046</v>
      </c>
      <c r="BL288">
        <v>1</v>
      </c>
      <c r="BN288" s="39" t="s">
        <v>31521</v>
      </c>
      <c r="BQ288" s="39" t="s">
        <v>31522</v>
      </c>
    </row>
    <row r="289" spans="1:69" x14ac:dyDescent="0.3">
      <c r="A289">
        <v>288</v>
      </c>
      <c r="B289" s="1">
        <v>45851.754745370374</v>
      </c>
      <c r="C289" s="1">
        <v>45851.757789351854</v>
      </c>
      <c r="D289" s="39" t="s">
        <v>4131</v>
      </c>
      <c r="E289" s="39" t="s">
        <v>4132</v>
      </c>
      <c r="F289">
        <v>8</v>
      </c>
      <c r="I289" s="39" t="s">
        <v>4132</v>
      </c>
      <c r="L289">
        <v>6</v>
      </c>
      <c r="O289">
        <v>27</v>
      </c>
      <c r="R289" s="39" t="s">
        <v>31470</v>
      </c>
      <c r="U289" s="39" t="s">
        <v>31523</v>
      </c>
      <c r="X289" s="39" t="s">
        <v>31524</v>
      </c>
      <c r="AA289" s="39" t="s">
        <v>31525</v>
      </c>
      <c r="AD289" s="39" t="s">
        <v>30041</v>
      </c>
      <c r="AE289">
        <v>1</v>
      </c>
      <c r="AG289" s="39" t="s">
        <v>30042</v>
      </c>
      <c r="AH289">
        <v>1</v>
      </c>
      <c r="AJ289" s="39" t="s">
        <v>30043</v>
      </c>
      <c r="AK289">
        <v>0</v>
      </c>
      <c r="AM289" s="39" t="s">
        <v>30047</v>
      </c>
      <c r="AN289">
        <v>0</v>
      </c>
      <c r="AP289" s="39" t="s">
        <v>30044</v>
      </c>
      <c r="AQ289">
        <v>0</v>
      </c>
      <c r="AS289" s="39" t="s">
        <v>30046</v>
      </c>
      <c r="AT289">
        <v>1</v>
      </c>
      <c r="AV289" s="39" t="s">
        <v>30041</v>
      </c>
      <c r="AW289">
        <v>1</v>
      </c>
      <c r="AY289" s="39" t="s">
        <v>30042</v>
      </c>
      <c r="AZ289">
        <v>1</v>
      </c>
      <c r="BB289" s="39" t="s">
        <v>30043</v>
      </c>
      <c r="BC289">
        <v>1</v>
      </c>
      <c r="BE289" s="39" t="s">
        <v>30045</v>
      </c>
      <c r="BF289">
        <v>1</v>
      </c>
      <c r="BH289" s="39" t="s">
        <v>30044</v>
      </c>
      <c r="BI289">
        <v>0</v>
      </c>
      <c r="BK289" s="39" t="s">
        <v>30046</v>
      </c>
      <c r="BL289">
        <v>1</v>
      </c>
      <c r="BN289" s="39" t="s">
        <v>31526</v>
      </c>
      <c r="BQ289" s="39" t="s">
        <v>31527</v>
      </c>
    </row>
    <row r="290" spans="1:69" x14ac:dyDescent="0.3">
      <c r="A290">
        <v>289</v>
      </c>
      <c r="B290" s="1">
        <v>45851.786990740744</v>
      </c>
      <c r="C290" s="1">
        <v>45851.789594907408</v>
      </c>
      <c r="D290" s="39" t="s">
        <v>2887</v>
      </c>
      <c r="E290" s="39" t="s">
        <v>2888</v>
      </c>
      <c r="F290">
        <v>3</v>
      </c>
      <c r="I290" s="39" t="s">
        <v>2888</v>
      </c>
      <c r="L290">
        <v>5</v>
      </c>
      <c r="O290">
        <v>33</v>
      </c>
      <c r="R290" s="39" t="s">
        <v>31528</v>
      </c>
      <c r="U290" s="39" t="s">
        <v>30856</v>
      </c>
      <c r="X290" s="39" t="s">
        <v>31529</v>
      </c>
      <c r="AA290" s="39" t="s">
        <v>31530</v>
      </c>
      <c r="AD290" s="39" t="s">
        <v>30047</v>
      </c>
      <c r="AE290">
        <v>0</v>
      </c>
      <c r="AG290" s="39" t="s">
        <v>30042</v>
      </c>
      <c r="AH290">
        <v>1</v>
      </c>
      <c r="AJ290" s="39" t="s">
        <v>30044</v>
      </c>
      <c r="AK290">
        <v>0</v>
      </c>
      <c r="AM290" s="39" t="s">
        <v>30041</v>
      </c>
      <c r="AN290">
        <v>0</v>
      </c>
      <c r="AP290" s="39" t="s">
        <v>30043</v>
      </c>
      <c r="AQ290">
        <v>0</v>
      </c>
      <c r="AS290" s="39" t="s">
        <v>30046</v>
      </c>
      <c r="AT290">
        <v>1</v>
      </c>
      <c r="AV290" s="39" t="s">
        <v>30041</v>
      </c>
      <c r="AW290">
        <v>1</v>
      </c>
      <c r="AY290" s="39" t="s">
        <v>30046</v>
      </c>
      <c r="AZ290">
        <v>0</v>
      </c>
      <c r="BB290" s="39" t="s">
        <v>30042</v>
      </c>
      <c r="BC290">
        <v>0</v>
      </c>
      <c r="BE290" s="39" t="s">
        <v>30044</v>
      </c>
      <c r="BF290">
        <v>0</v>
      </c>
      <c r="BH290" s="39" t="s">
        <v>30043</v>
      </c>
      <c r="BI290">
        <v>0</v>
      </c>
      <c r="BK290" s="39" t="s">
        <v>30042</v>
      </c>
      <c r="BL290">
        <v>0</v>
      </c>
      <c r="BN290" s="39" t="s">
        <v>31531</v>
      </c>
      <c r="BQ290" s="39" t="s">
        <v>31532</v>
      </c>
    </row>
    <row r="291" spans="1:69" x14ac:dyDescent="0.3">
      <c r="A291">
        <v>290</v>
      </c>
      <c r="B291" s="1">
        <v>45851.776608796295</v>
      </c>
      <c r="C291" s="1">
        <v>45851.79047453704</v>
      </c>
      <c r="D291" s="39" t="s">
        <v>3257</v>
      </c>
      <c r="E291" s="39" t="s">
        <v>3258</v>
      </c>
      <c r="F291">
        <v>11</v>
      </c>
      <c r="I291" s="39" t="s">
        <v>3258</v>
      </c>
      <c r="L291">
        <v>3</v>
      </c>
      <c r="O291">
        <v>9</v>
      </c>
      <c r="R291" s="39" t="s">
        <v>31533</v>
      </c>
      <c r="U291" s="39" t="s">
        <v>31534</v>
      </c>
      <c r="X291" s="39" t="s">
        <v>31535</v>
      </c>
      <c r="AA291" s="39" t="s">
        <v>31536</v>
      </c>
      <c r="AD291" s="39" t="s">
        <v>30041</v>
      </c>
      <c r="AE291">
        <v>1</v>
      </c>
      <c r="AG291" s="39" t="s">
        <v>30042</v>
      </c>
      <c r="AH291">
        <v>1</v>
      </c>
      <c r="AJ291" s="39" t="s">
        <v>30043</v>
      </c>
      <c r="AK291">
        <v>0</v>
      </c>
      <c r="AM291" s="39" t="s">
        <v>30044</v>
      </c>
      <c r="AN291">
        <v>1</v>
      </c>
      <c r="AP291" s="39" t="s">
        <v>30045</v>
      </c>
      <c r="AQ291">
        <v>1</v>
      </c>
      <c r="AS291" s="39" t="s">
        <v>30046</v>
      </c>
      <c r="AT291">
        <v>1</v>
      </c>
      <c r="AV291" s="39" t="s">
        <v>30041</v>
      </c>
      <c r="AW291">
        <v>1</v>
      </c>
      <c r="AY291" s="39" t="s">
        <v>30042</v>
      </c>
      <c r="AZ291">
        <v>1</v>
      </c>
      <c r="BB291" s="39" t="s">
        <v>30043</v>
      </c>
      <c r="BC291">
        <v>1</v>
      </c>
      <c r="BE291" s="39" t="s">
        <v>30045</v>
      </c>
      <c r="BF291">
        <v>1</v>
      </c>
      <c r="BH291" s="39" t="s">
        <v>30047</v>
      </c>
      <c r="BI291">
        <v>1</v>
      </c>
      <c r="BK291" s="39" t="s">
        <v>30046</v>
      </c>
      <c r="BL291">
        <v>1</v>
      </c>
      <c r="BN291" s="39" t="s">
        <v>31537</v>
      </c>
      <c r="BQ291" s="39" t="s">
        <v>31538</v>
      </c>
    </row>
    <row r="292" spans="1:69" x14ac:dyDescent="0.3">
      <c r="A292">
        <v>291</v>
      </c>
      <c r="B292" s="1">
        <v>45851.798275462963</v>
      </c>
      <c r="C292" s="1">
        <v>45851.800706018519</v>
      </c>
      <c r="D292" s="39" t="s">
        <v>3311</v>
      </c>
      <c r="E292" s="39" t="s">
        <v>3312</v>
      </c>
      <c r="F292">
        <v>8</v>
      </c>
      <c r="I292" s="39" t="s">
        <v>3312</v>
      </c>
      <c r="L292">
        <v>3</v>
      </c>
      <c r="O292">
        <v>21</v>
      </c>
      <c r="R292" s="39" t="s">
        <v>31539</v>
      </c>
      <c r="U292" s="39" t="s">
        <v>31540</v>
      </c>
      <c r="X292" s="39" t="s">
        <v>31541</v>
      </c>
      <c r="AA292" s="39" t="s">
        <v>31542</v>
      </c>
      <c r="AD292" s="39" t="s">
        <v>30041</v>
      </c>
      <c r="AE292">
        <v>1</v>
      </c>
      <c r="AG292" s="39" t="s">
        <v>30042</v>
      </c>
      <c r="AH292">
        <v>1</v>
      </c>
      <c r="AJ292" s="39" t="s">
        <v>30043</v>
      </c>
      <c r="AK292">
        <v>0</v>
      </c>
      <c r="AM292" s="39" t="s">
        <v>30047</v>
      </c>
      <c r="AN292">
        <v>0</v>
      </c>
      <c r="AP292" s="39" t="s">
        <v>30045</v>
      </c>
      <c r="AQ292">
        <v>1</v>
      </c>
      <c r="AS292" s="39" t="s">
        <v>30044</v>
      </c>
      <c r="AT292">
        <v>0</v>
      </c>
      <c r="AV292" s="39" t="s">
        <v>30041</v>
      </c>
      <c r="AW292">
        <v>1</v>
      </c>
      <c r="AY292" s="39" t="s">
        <v>30042</v>
      </c>
      <c r="AZ292">
        <v>1</v>
      </c>
      <c r="BB292" s="39" t="s">
        <v>30043</v>
      </c>
      <c r="BC292">
        <v>1</v>
      </c>
      <c r="BE292" s="39" t="s">
        <v>30045</v>
      </c>
      <c r="BF292">
        <v>1</v>
      </c>
      <c r="BH292" s="39" t="s">
        <v>30044</v>
      </c>
      <c r="BI292">
        <v>0</v>
      </c>
      <c r="BK292" s="39" t="s">
        <v>30046</v>
      </c>
      <c r="BL292">
        <v>1</v>
      </c>
      <c r="BN292" s="39" t="s">
        <v>31543</v>
      </c>
      <c r="BQ292" s="39" t="s">
        <v>31544</v>
      </c>
    </row>
    <row r="293" spans="1:69" x14ac:dyDescent="0.3">
      <c r="A293">
        <v>292</v>
      </c>
      <c r="B293" s="1">
        <v>45851.810208333336</v>
      </c>
      <c r="C293" s="1">
        <v>45851.822858796295</v>
      </c>
      <c r="D293" s="39" t="s">
        <v>3473</v>
      </c>
      <c r="E293" s="39" t="s">
        <v>3474</v>
      </c>
      <c r="F293">
        <v>9</v>
      </c>
      <c r="I293" s="39" t="s">
        <v>3474</v>
      </c>
      <c r="L293">
        <v>8</v>
      </c>
      <c r="O293">
        <v>9</v>
      </c>
      <c r="R293" s="39" t="s">
        <v>30815</v>
      </c>
      <c r="U293" s="39" t="s">
        <v>31545</v>
      </c>
      <c r="X293" s="39" t="s">
        <v>31546</v>
      </c>
      <c r="AA293" s="39" t="s">
        <v>31547</v>
      </c>
      <c r="AD293" s="39" t="s">
        <v>30041</v>
      </c>
      <c r="AE293">
        <v>1</v>
      </c>
      <c r="AG293" s="39" t="s">
        <v>30042</v>
      </c>
      <c r="AH293">
        <v>1</v>
      </c>
      <c r="AJ293" s="39" t="s">
        <v>30043</v>
      </c>
      <c r="AK293">
        <v>0</v>
      </c>
      <c r="AM293" s="39" t="s">
        <v>30044</v>
      </c>
      <c r="AN293">
        <v>1</v>
      </c>
      <c r="AP293" s="39" t="s">
        <v>30045</v>
      </c>
      <c r="AQ293">
        <v>1</v>
      </c>
      <c r="AS293" s="39" t="s">
        <v>30046</v>
      </c>
      <c r="AT293">
        <v>1</v>
      </c>
      <c r="AV293" s="39" t="s">
        <v>30041</v>
      </c>
      <c r="AW293">
        <v>1</v>
      </c>
      <c r="AY293" s="39" t="s">
        <v>30042</v>
      </c>
      <c r="AZ293">
        <v>1</v>
      </c>
      <c r="BB293" s="39" t="s">
        <v>30043</v>
      </c>
      <c r="BC293">
        <v>1</v>
      </c>
      <c r="BE293" s="39" t="s">
        <v>30045</v>
      </c>
      <c r="BF293">
        <v>1</v>
      </c>
      <c r="BH293" s="39" t="s">
        <v>30044</v>
      </c>
      <c r="BI293">
        <v>0</v>
      </c>
      <c r="BK293" s="39" t="s">
        <v>30047</v>
      </c>
      <c r="BL293">
        <v>0</v>
      </c>
      <c r="BN293" s="39" t="s">
        <v>31548</v>
      </c>
      <c r="BQ293" s="39" t="s">
        <v>31549</v>
      </c>
    </row>
    <row r="294" spans="1:69" x14ac:dyDescent="0.3">
      <c r="A294">
        <v>293</v>
      </c>
      <c r="B294" s="1">
        <v>45851.808391203704</v>
      </c>
      <c r="C294" s="1">
        <v>45851.825092592589</v>
      </c>
      <c r="D294" s="39" t="s">
        <v>14435</v>
      </c>
      <c r="E294" s="39" t="s">
        <v>14436</v>
      </c>
      <c r="F294">
        <v>9</v>
      </c>
      <c r="I294" s="39" t="s">
        <v>14436</v>
      </c>
      <c r="L294">
        <v>7</v>
      </c>
      <c r="O294">
        <v>16</v>
      </c>
      <c r="R294" s="39" t="s">
        <v>31550</v>
      </c>
      <c r="U294" s="39" t="s">
        <v>31551</v>
      </c>
      <c r="X294" s="39" t="s">
        <v>31552</v>
      </c>
      <c r="AA294" s="39" t="s">
        <v>31553</v>
      </c>
      <c r="AD294" s="39" t="s">
        <v>30041</v>
      </c>
      <c r="AE294">
        <v>1</v>
      </c>
      <c r="AG294" s="39" t="s">
        <v>30042</v>
      </c>
      <c r="AH294">
        <v>1</v>
      </c>
      <c r="AJ294" s="39" t="s">
        <v>30043</v>
      </c>
      <c r="AK294">
        <v>0</v>
      </c>
      <c r="AM294" s="39" t="s">
        <v>30044</v>
      </c>
      <c r="AN294">
        <v>1</v>
      </c>
      <c r="AP294" s="39" t="s">
        <v>30045</v>
      </c>
      <c r="AQ294">
        <v>1</v>
      </c>
      <c r="AS294" s="39" t="s">
        <v>30046</v>
      </c>
      <c r="AT294">
        <v>1</v>
      </c>
      <c r="AV294" s="39" t="s">
        <v>30041</v>
      </c>
      <c r="AW294">
        <v>1</v>
      </c>
      <c r="AY294" s="39" t="s">
        <v>30043</v>
      </c>
      <c r="AZ294">
        <v>0</v>
      </c>
      <c r="BB294" s="39" t="s">
        <v>30042</v>
      </c>
      <c r="BC294">
        <v>0</v>
      </c>
      <c r="BE294" s="39" t="s">
        <v>30045</v>
      </c>
      <c r="BF294">
        <v>1</v>
      </c>
      <c r="BH294" s="39" t="s">
        <v>30047</v>
      </c>
      <c r="BI294">
        <v>1</v>
      </c>
      <c r="BK294" s="39" t="s">
        <v>30046</v>
      </c>
      <c r="BL294">
        <v>1</v>
      </c>
      <c r="BN294" s="39" t="s">
        <v>31554</v>
      </c>
      <c r="BQ294" s="39" t="s">
        <v>31555</v>
      </c>
    </row>
    <row r="295" spans="1:69" x14ac:dyDescent="0.3">
      <c r="A295">
        <v>294</v>
      </c>
      <c r="B295" s="1">
        <v>45851.842546296299</v>
      </c>
      <c r="C295" s="1">
        <v>45851.847060185188</v>
      </c>
      <c r="D295" s="39" t="s">
        <v>3511</v>
      </c>
      <c r="E295" s="39" t="s">
        <v>3512</v>
      </c>
      <c r="F295">
        <v>10</v>
      </c>
      <c r="I295" s="39" t="s">
        <v>12121</v>
      </c>
      <c r="L295">
        <v>8</v>
      </c>
      <c r="O295">
        <v>16</v>
      </c>
      <c r="R295" s="39" t="s">
        <v>31556</v>
      </c>
      <c r="U295" s="39" t="s">
        <v>31557</v>
      </c>
      <c r="X295" s="39" t="s">
        <v>31558</v>
      </c>
      <c r="AA295" s="39" t="s">
        <v>31559</v>
      </c>
      <c r="AD295" s="39" t="s">
        <v>30041</v>
      </c>
      <c r="AE295">
        <v>1</v>
      </c>
      <c r="AG295" s="39" t="s">
        <v>30042</v>
      </c>
      <c r="AH295">
        <v>1</v>
      </c>
      <c r="AJ295" s="39" t="s">
        <v>30043</v>
      </c>
      <c r="AK295">
        <v>0</v>
      </c>
      <c r="AM295" s="39" t="s">
        <v>30044</v>
      </c>
      <c r="AN295">
        <v>1</v>
      </c>
      <c r="AP295" s="39" t="s">
        <v>30045</v>
      </c>
      <c r="AQ295">
        <v>1</v>
      </c>
      <c r="AS295" s="39" t="s">
        <v>30046</v>
      </c>
      <c r="AT295">
        <v>1</v>
      </c>
      <c r="AV295" s="39" t="s">
        <v>30041</v>
      </c>
      <c r="AW295">
        <v>1</v>
      </c>
      <c r="AY295" s="39" t="s">
        <v>30042</v>
      </c>
      <c r="AZ295">
        <v>1</v>
      </c>
      <c r="BB295" s="39" t="s">
        <v>30043</v>
      </c>
      <c r="BC295">
        <v>1</v>
      </c>
      <c r="BE295" s="39" t="s">
        <v>30045</v>
      </c>
      <c r="BF295">
        <v>1</v>
      </c>
      <c r="BH295" s="39" t="s">
        <v>30044</v>
      </c>
      <c r="BI295">
        <v>0</v>
      </c>
      <c r="BK295" s="39" t="s">
        <v>30046</v>
      </c>
      <c r="BL295">
        <v>1</v>
      </c>
      <c r="BN295" s="39" t="s">
        <v>31560</v>
      </c>
      <c r="BQ295" s="39" t="s">
        <v>31561</v>
      </c>
    </row>
    <row r="296" spans="1:69" x14ac:dyDescent="0.3">
      <c r="A296">
        <v>295</v>
      </c>
      <c r="B296" s="1">
        <v>45851.860150462962</v>
      </c>
      <c r="C296" s="1">
        <v>45851.865856481483</v>
      </c>
      <c r="D296" s="39" t="s">
        <v>2975</v>
      </c>
      <c r="E296" s="39" t="s">
        <v>2976</v>
      </c>
      <c r="F296">
        <v>10</v>
      </c>
      <c r="I296" s="39" t="s">
        <v>2976</v>
      </c>
      <c r="L296">
        <v>5</v>
      </c>
      <c r="O296">
        <v>18</v>
      </c>
      <c r="R296" s="39" t="s">
        <v>31562</v>
      </c>
      <c r="U296" s="39" t="s">
        <v>31563</v>
      </c>
      <c r="X296" s="39" t="s">
        <v>31564</v>
      </c>
      <c r="AA296" s="39" t="s">
        <v>31565</v>
      </c>
      <c r="AD296" s="39" t="s">
        <v>30041</v>
      </c>
      <c r="AE296">
        <v>1</v>
      </c>
      <c r="AG296" s="39" t="s">
        <v>30042</v>
      </c>
      <c r="AH296">
        <v>1</v>
      </c>
      <c r="AJ296" s="39" t="s">
        <v>30043</v>
      </c>
      <c r="AK296">
        <v>0</v>
      </c>
      <c r="AM296" s="39" t="s">
        <v>30044</v>
      </c>
      <c r="AN296">
        <v>1</v>
      </c>
      <c r="AP296" s="39" t="s">
        <v>30045</v>
      </c>
      <c r="AQ296">
        <v>1</v>
      </c>
      <c r="AS296" s="39" t="s">
        <v>30046</v>
      </c>
      <c r="AT296">
        <v>1</v>
      </c>
      <c r="AV296" s="39" t="s">
        <v>30041</v>
      </c>
      <c r="AW296">
        <v>1</v>
      </c>
      <c r="AY296" s="39" t="s">
        <v>30042</v>
      </c>
      <c r="AZ296">
        <v>1</v>
      </c>
      <c r="BB296" s="39" t="s">
        <v>30043</v>
      </c>
      <c r="BC296">
        <v>1</v>
      </c>
      <c r="BE296" s="39" t="s">
        <v>30045</v>
      </c>
      <c r="BF296">
        <v>1</v>
      </c>
      <c r="BH296" s="39" t="s">
        <v>30044</v>
      </c>
      <c r="BI296">
        <v>0</v>
      </c>
      <c r="BK296" s="39" t="s">
        <v>30046</v>
      </c>
      <c r="BL296">
        <v>1</v>
      </c>
      <c r="BN296" s="39" t="s">
        <v>31515</v>
      </c>
      <c r="BQ296" s="39" t="s">
        <v>31566</v>
      </c>
    </row>
    <row r="297" spans="1:69" x14ac:dyDescent="0.3">
      <c r="A297">
        <v>296</v>
      </c>
      <c r="B297" s="1">
        <v>45851.881249999999</v>
      </c>
      <c r="C297" s="1">
        <v>45851.883298611108</v>
      </c>
      <c r="D297" s="39" t="s">
        <v>3891</v>
      </c>
      <c r="E297" s="39" t="s">
        <v>3892</v>
      </c>
      <c r="F297">
        <v>1</v>
      </c>
      <c r="I297" s="39" t="s">
        <v>31567</v>
      </c>
      <c r="L297">
        <v>6</v>
      </c>
      <c r="O297">
        <v>37</v>
      </c>
      <c r="R297" s="39" t="s">
        <v>29443</v>
      </c>
      <c r="U297" s="39" t="s">
        <v>29443</v>
      </c>
      <c r="X297" s="39" t="s">
        <v>29443</v>
      </c>
      <c r="AA297" s="39" t="s">
        <v>29443</v>
      </c>
      <c r="AD297" s="39" t="s">
        <v>30042</v>
      </c>
      <c r="AE297">
        <v>0</v>
      </c>
      <c r="AG297" s="39" t="s">
        <v>30041</v>
      </c>
      <c r="AH297">
        <v>0</v>
      </c>
      <c r="AJ297" s="39" t="s">
        <v>30046</v>
      </c>
      <c r="AK297">
        <v>0</v>
      </c>
      <c r="AM297" s="39" t="s">
        <v>30046</v>
      </c>
      <c r="AN297">
        <v>0</v>
      </c>
      <c r="AP297" s="39" t="s">
        <v>30047</v>
      </c>
      <c r="AQ297">
        <v>0</v>
      </c>
      <c r="AS297" s="39" t="s">
        <v>30046</v>
      </c>
      <c r="AT297">
        <v>1</v>
      </c>
      <c r="AV297" s="39" t="s">
        <v>30043</v>
      </c>
      <c r="AW297">
        <v>0</v>
      </c>
      <c r="AY297" s="39" t="s">
        <v>30046</v>
      </c>
      <c r="AZ297">
        <v>0</v>
      </c>
      <c r="BB297" s="39" t="s">
        <v>30046</v>
      </c>
      <c r="BC297">
        <v>0</v>
      </c>
      <c r="BE297" s="39" t="s">
        <v>30047</v>
      </c>
      <c r="BF297">
        <v>0</v>
      </c>
      <c r="BH297" s="39" t="s">
        <v>30045</v>
      </c>
      <c r="BI297">
        <v>0</v>
      </c>
      <c r="BK297" s="39" t="s">
        <v>30042</v>
      </c>
      <c r="BL297">
        <v>0</v>
      </c>
      <c r="BN297" s="39" t="s">
        <v>31568</v>
      </c>
      <c r="BQ297" s="39" t="s">
        <v>31569</v>
      </c>
    </row>
    <row r="298" spans="1:69" x14ac:dyDescent="0.3">
      <c r="A298">
        <v>297</v>
      </c>
      <c r="B298" s="1">
        <v>45851.878692129627</v>
      </c>
      <c r="C298" s="1">
        <v>45851.888854166667</v>
      </c>
      <c r="D298" s="39" t="s">
        <v>3280</v>
      </c>
      <c r="E298" s="39" t="s">
        <v>3281</v>
      </c>
      <c r="F298">
        <v>10</v>
      </c>
      <c r="I298" s="39" t="s">
        <v>3281</v>
      </c>
      <c r="L298">
        <v>3</v>
      </c>
      <c r="O298">
        <v>26</v>
      </c>
      <c r="R298" s="39" t="s">
        <v>30815</v>
      </c>
      <c r="U298" s="39" t="s">
        <v>31570</v>
      </c>
      <c r="X298" s="39" t="s">
        <v>31571</v>
      </c>
      <c r="AA298" s="39" t="s">
        <v>31572</v>
      </c>
      <c r="AD298" s="39" t="s">
        <v>30041</v>
      </c>
      <c r="AE298">
        <v>1</v>
      </c>
      <c r="AG298" s="39" t="s">
        <v>30042</v>
      </c>
      <c r="AH298">
        <v>1</v>
      </c>
      <c r="AJ298" s="39" t="s">
        <v>30043</v>
      </c>
      <c r="AK298">
        <v>0</v>
      </c>
      <c r="AM298" s="39" t="s">
        <v>30044</v>
      </c>
      <c r="AN298">
        <v>1</v>
      </c>
      <c r="AP298" s="39" t="s">
        <v>30045</v>
      </c>
      <c r="AQ298">
        <v>1</v>
      </c>
      <c r="AS298" s="39" t="s">
        <v>30046</v>
      </c>
      <c r="AT298">
        <v>1</v>
      </c>
      <c r="AV298" s="39" t="s">
        <v>30041</v>
      </c>
      <c r="AW298">
        <v>1</v>
      </c>
      <c r="AY298" s="39" t="s">
        <v>30042</v>
      </c>
      <c r="AZ298">
        <v>1</v>
      </c>
      <c r="BB298" s="39" t="s">
        <v>30043</v>
      </c>
      <c r="BC298">
        <v>1</v>
      </c>
      <c r="BE298" s="39" t="s">
        <v>30045</v>
      </c>
      <c r="BF298">
        <v>1</v>
      </c>
      <c r="BH298" s="39" t="s">
        <v>30044</v>
      </c>
      <c r="BI298">
        <v>0</v>
      </c>
      <c r="BK298" s="39" t="s">
        <v>30046</v>
      </c>
      <c r="BL298">
        <v>1</v>
      </c>
      <c r="BN298" s="39" t="s">
        <v>31573</v>
      </c>
      <c r="BQ298" s="39" t="s">
        <v>31574</v>
      </c>
    </row>
    <row r="299" spans="1:69" x14ac:dyDescent="0.3">
      <c r="A299">
        <v>298</v>
      </c>
      <c r="B299" s="1">
        <v>45851.889027777775</v>
      </c>
      <c r="C299" s="1">
        <v>45851.899502314816</v>
      </c>
      <c r="D299" s="39" t="s">
        <v>3210</v>
      </c>
      <c r="E299" s="39" t="s">
        <v>3211</v>
      </c>
      <c r="F299">
        <v>11</v>
      </c>
      <c r="I299" s="39" t="s">
        <v>3211</v>
      </c>
      <c r="L299">
        <v>3</v>
      </c>
      <c r="O299">
        <v>35</v>
      </c>
      <c r="R299" s="39" t="s">
        <v>31575</v>
      </c>
      <c r="U299" s="39" t="s">
        <v>31576</v>
      </c>
      <c r="X299" s="39" t="s">
        <v>31577</v>
      </c>
      <c r="AA299" s="39" t="s">
        <v>31578</v>
      </c>
      <c r="AD299" s="39" t="s">
        <v>30041</v>
      </c>
      <c r="AE299">
        <v>1</v>
      </c>
      <c r="AG299" s="39" t="s">
        <v>30042</v>
      </c>
      <c r="AH299">
        <v>1</v>
      </c>
      <c r="AJ299" s="39" t="s">
        <v>30043</v>
      </c>
      <c r="AK299">
        <v>0</v>
      </c>
      <c r="AM299" s="39" t="s">
        <v>30044</v>
      </c>
      <c r="AN299">
        <v>1</v>
      </c>
      <c r="AP299" s="39" t="s">
        <v>30045</v>
      </c>
      <c r="AQ299">
        <v>1</v>
      </c>
      <c r="AS299" s="39" t="s">
        <v>30046</v>
      </c>
      <c r="AT299">
        <v>1</v>
      </c>
      <c r="AV299" s="39" t="s">
        <v>30041</v>
      </c>
      <c r="AW299">
        <v>1</v>
      </c>
      <c r="AY299" s="39" t="s">
        <v>30042</v>
      </c>
      <c r="AZ299">
        <v>1</v>
      </c>
      <c r="BB299" s="39" t="s">
        <v>30043</v>
      </c>
      <c r="BC299">
        <v>1</v>
      </c>
      <c r="BE299" s="39" t="s">
        <v>30045</v>
      </c>
      <c r="BF299">
        <v>1</v>
      </c>
      <c r="BH299" s="39" t="s">
        <v>30047</v>
      </c>
      <c r="BI299">
        <v>1</v>
      </c>
      <c r="BK299" s="39" t="s">
        <v>30046</v>
      </c>
      <c r="BL299">
        <v>1</v>
      </c>
      <c r="BN299" s="39" t="s">
        <v>31579</v>
      </c>
      <c r="BQ299" s="39" t="s">
        <v>31580</v>
      </c>
    </row>
    <row r="300" spans="1:69" x14ac:dyDescent="0.3">
      <c r="A300">
        <v>299</v>
      </c>
      <c r="B300" s="1">
        <v>45851.906458333331</v>
      </c>
      <c r="C300" s="1">
        <v>45851.906493055554</v>
      </c>
      <c r="D300" s="39" t="s">
        <v>1183</v>
      </c>
      <c r="E300" s="39" t="s">
        <v>1184</v>
      </c>
      <c r="F300">
        <v>8</v>
      </c>
      <c r="I300" s="39" t="s">
        <v>31581</v>
      </c>
      <c r="L300">
        <v>2</v>
      </c>
      <c r="O300">
        <v>30</v>
      </c>
      <c r="R300" s="39" t="s">
        <v>31582</v>
      </c>
      <c r="U300" s="39" t="s">
        <v>31583</v>
      </c>
      <c r="X300" s="39" t="s">
        <v>31584</v>
      </c>
      <c r="AA300" s="39" t="s">
        <v>31585</v>
      </c>
      <c r="AD300" s="39" t="s">
        <v>30041</v>
      </c>
      <c r="AE300">
        <v>1</v>
      </c>
      <c r="AG300" s="39" t="s">
        <v>30042</v>
      </c>
      <c r="AH300">
        <v>1</v>
      </c>
      <c r="AJ300" s="39" t="s">
        <v>30043</v>
      </c>
      <c r="AK300">
        <v>0</v>
      </c>
      <c r="AM300" s="39" t="s">
        <v>30044</v>
      </c>
      <c r="AN300">
        <v>1</v>
      </c>
      <c r="AP300" s="39" t="s">
        <v>30047</v>
      </c>
      <c r="AQ300">
        <v>0</v>
      </c>
      <c r="AS300" s="39" t="s">
        <v>30046</v>
      </c>
      <c r="AT300">
        <v>1</v>
      </c>
      <c r="AV300" s="39" t="s">
        <v>30041</v>
      </c>
      <c r="AW300">
        <v>1</v>
      </c>
      <c r="AY300" s="39" t="s">
        <v>30042</v>
      </c>
      <c r="AZ300">
        <v>1</v>
      </c>
      <c r="BB300" s="39" t="s">
        <v>30043</v>
      </c>
      <c r="BC300">
        <v>1</v>
      </c>
      <c r="BE300" s="39" t="s">
        <v>30045</v>
      </c>
      <c r="BF300">
        <v>1</v>
      </c>
      <c r="BH300" s="39" t="s">
        <v>30044</v>
      </c>
      <c r="BI300">
        <v>0</v>
      </c>
      <c r="BK300" s="39" t="s">
        <v>30047</v>
      </c>
      <c r="BL300">
        <v>0</v>
      </c>
      <c r="BN300" s="39" t="s">
        <v>31586</v>
      </c>
      <c r="BQ300" s="39" t="s">
        <v>31587</v>
      </c>
    </row>
    <row r="301" spans="1:69" x14ac:dyDescent="0.3">
      <c r="A301">
        <v>300</v>
      </c>
      <c r="B301" s="1">
        <v>45851.914085648146</v>
      </c>
      <c r="C301" s="1">
        <v>45851.919652777775</v>
      </c>
      <c r="D301" s="39" t="s">
        <v>1201</v>
      </c>
      <c r="E301" s="39" t="s">
        <v>1202</v>
      </c>
      <c r="F301">
        <v>10</v>
      </c>
      <c r="I301" s="39" t="s">
        <v>1202</v>
      </c>
      <c r="L301">
        <v>1</v>
      </c>
      <c r="O301">
        <v>10</v>
      </c>
      <c r="R301" s="39" t="s">
        <v>31588</v>
      </c>
      <c r="U301" s="39" t="s">
        <v>31589</v>
      </c>
      <c r="X301" s="39" t="s">
        <v>31590</v>
      </c>
      <c r="AA301" s="39" t="s">
        <v>31591</v>
      </c>
      <c r="AD301" s="39" t="s">
        <v>30041</v>
      </c>
      <c r="AE301">
        <v>1</v>
      </c>
      <c r="AG301" s="39" t="s">
        <v>30042</v>
      </c>
      <c r="AH301">
        <v>1</v>
      </c>
      <c r="AJ301" s="39" t="s">
        <v>30043</v>
      </c>
      <c r="AK301">
        <v>0</v>
      </c>
      <c r="AM301" s="39" t="s">
        <v>30044</v>
      </c>
      <c r="AN301">
        <v>1</v>
      </c>
      <c r="AP301" s="39" t="s">
        <v>30045</v>
      </c>
      <c r="AQ301">
        <v>1</v>
      </c>
      <c r="AS301" s="39" t="s">
        <v>30046</v>
      </c>
      <c r="AT301">
        <v>1</v>
      </c>
      <c r="AV301" s="39" t="s">
        <v>30041</v>
      </c>
      <c r="AW301">
        <v>1</v>
      </c>
      <c r="AY301" s="39" t="s">
        <v>30042</v>
      </c>
      <c r="AZ301">
        <v>1</v>
      </c>
      <c r="BB301" s="39" t="s">
        <v>30043</v>
      </c>
      <c r="BC301">
        <v>1</v>
      </c>
      <c r="BE301" s="39" t="s">
        <v>30045</v>
      </c>
      <c r="BF301">
        <v>1</v>
      </c>
      <c r="BH301" s="39" t="s">
        <v>30044</v>
      </c>
      <c r="BI301">
        <v>0</v>
      </c>
      <c r="BK301" s="39" t="s">
        <v>30046</v>
      </c>
      <c r="BL301">
        <v>1</v>
      </c>
      <c r="BN301" s="39" t="s">
        <v>31592</v>
      </c>
      <c r="BQ301" s="39" t="s">
        <v>31593</v>
      </c>
    </row>
    <row r="302" spans="1:69" x14ac:dyDescent="0.3">
      <c r="A302">
        <v>301</v>
      </c>
      <c r="B302" s="1">
        <v>45851.949143518519</v>
      </c>
      <c r="C302" s="1">
        <v>45851.967743055553</v>
      </c>
      <c r="D302" s="39" t="s">
        <v>4276</v>
      </c>
      <c r="E302" s="39" t="s">
        <v>4277</v>
      </c>
      <c r="F302">
        <v>7</v>
      </c>
      <c r="I302" s="39" t="s">
        <v>4277</v>
      </c>
      <c r="L302">
        <v>7</v>
      </c>
      <c r="O302">
        <v>4</v>
      </c>
      <c r="R302" s="39" t="s">
        <v>31594</v>
      </c>
      <c r="U302" s="39" t="s">
        <v>31595</v>
      </c>
      <c r="X302" s="39" t="s">
        <v>31596</v>
      </c>
      <c r="AA302" s="39" t="s">
        <v>31597</v>
      </c>
      <c r="AD302" s="39" t="s">
        <v>30041</v>
      </c>
      <c r="AE302">
        <v>1</v>
      </c>
      <c r="AG302" s="39" t="s">
        <v>30044</v>
      </c>
      <c r="AH302">
        <v>0</v>
      </c>
      <c r="AJ302" s="39" t="s">
        <v>30047</v>
      </c>
      <c r="AK302">
        <v>0</v>
      </c>
      <c r="AM302" s="39" t="s">
        <v>30042</v>
      </c>
      <c r="AN302">
        <v>0</v>
      </c>
      <c r="AP302" s="39" t="s">
        <v>30045</v>
      </c>
      <c r="AQ302">
        <v>1</v>
      </c>
      <c r="AS302" s="39" t="s">
        <v>30046</v>
      </c>
      <c r="AT302">
        <v>1</v>
      </c>
      <c r="AV302" s="39" t="s">
        <v>30041</v>
      </c>
      <c r="AW302">
        <v>1</v>
      </c>
      <c r="AY302" s="39" t="s">
        <v>30043</v>
      </c>
      <c r="AZ302">
        <v>0</v>
      </c>
      <c r="BB302" s="39" t="s">
        <v>30044</v>
      </c>
      <c r="BC302">
        <v>0</v>
      </c>
      <c r="BE302" s="39" t="s">
        <v>30045</v>
      </c>
      <c r="BF302">
        <v>1</v>
      </c>
      <c r="BH302" s="39" t="s">
        <v>30047</v>
      </c>
      <c r="BI302">
        <v>1</v>
      </c>
      <c r="BK302" s="39" t="s">
        <v>30046</v>
      </c>
      <c r="BL302">
        <v>1</v>
      </c>
      <c r="BN302" s="39" t="s">
        <v>31598</v>
      </c>
      <c r="BQ302" s="39" t="s">
        <v>31599</v>
      </c>
    </row>
    <row r="303" spans="1:69" x14ac:dyDescent="0.3">
      <c r="A303">
        <v>302</v>
      </c>
      <c r="B303" s="1">
        <v>45851.984837962962</v>
      </c>
      <c r="C303" s="1">
        <v>45851.991273148145</v>
      </c>
      <c r="D303" s="39" t="s">
        <v>4544</v>
      </c>
      <c r="E303" s="39" t="s">
        <v>4545</v>
      </c>
      <c r="F303">
        <v>11</v>
      </c>
      <c r="I303" s="39" t="s">
        <v>12245</v>
      </c>
      <c r="L303">
        <v>6</v>
      </c>
      <c r="O303">
        <v>18</v>
      </c>
      <c r="R303" s="39" t="s">
        <v>31600</v>
      </c>
      <c r="U303" s="39" t="s">
        <v>31601</v>
      </c>
      <c r="X303" s="39" t="s">
        <v>15708</v>
      </c>
      <c r="AA303" s="39" t="s">
        <v>31602</v>
      </c>
      <c r="AD303" s="39" t="s">
        <v>30041</v>
      </c>
      <c r="AE303">
        <v>1</v>
      </c>
      <c r="AG303" s="39" t="s">
        <v>30042</v>
      </c>
      <c r="AH303">
        <v>1</v>
      </c>
      <c r="AJ303" s="39" t="s">
        <v>30043</v>
      </c>
      <c r="AK303">
        <v>0</v>
      </c>
      <c r="AM303" s="39" t="s">
        <v>30044</v>
      </c>
      <c r="AN303">
        <v>1</v>
      </c>
      <c r="AP303" s="39" t="s">
        <v>30045</v>
      </c>
      <c r="AQ303">
        <v>1</v>
      </c>
      <c r="AS303" s="39" t="s">
        <v>30046</v>
      </c>
      <c r="AT303">
        <v>1</v>
      </c>
      <c r="AV303" s="39" t="s">
        <v>30041</v>
      </c>
      <c r="AW303">
        <v>1</v>
      </c>
      <c r="AY303" s="39" t="s">
        <v>30042</v>
      </c>
      <c r="AZ303">
        <v>1</v>
      </c>
      <c r="BB303" s="39" t="s">
        <v>30043</v>
      </c>
      <c r="BC303">
        <v>1</v>
      </c>
      <c r="BE303" s="39" t="s">
        <v>30045</v>
      </c>
      <c r="BF303">
        <v>1</v>
      </c>
      <c r="BH303" s="39" t="s">
        <v>30047</v>
      </c>
      <c r="BI303">
        <v>1</v>
      </c>
      <c r="BK303" s="39" t="s">
        <v>30046</v>
      </c>
      <c r="BL303">
        <v>1</v>
      </c>
      <c r="BN303" s="39" t="s">
        <v>31603</v>
      </c>
      <c r="BQ303" s="39" t="s">
        <v>31604</v>
      </c>
    </row>
    <row r="304" spans="1:69" x14ac:dyDescent="0.3">
      <c r="A304">
        <v>303</v>
      </c>
      <c r="B304" s="1">
        <v>45852.042361111111</v>
      </c>
      <c r="C304" s="1">
        <v>45852.049340277779</v>
      </c>
      <c r="D304" s="39" t="s">
        <v>1473</v>
      </c>
      <c r="E304" s="39" t="s">
        <v>1474</v>
      </c>
      <c r="F304">
        <v>9</v>
      </c>
      <c r="I304" s="39" t="s">
        <v>1475</v>
      </c>
      <c r="L304">
        <v>1</v>
      </c>
      <c r="O304">
        <v>21</v>
      </c>
      <c r="R304" s="39" t="s">
        <v>31316</v>
      </c>
      <c r="U304" s="39" t="s">
        <v>31317</v>
      </c>
      <c r="X304" s="39" t="s">
        <v>31318</v>
      </c>
      <c r="AA304" s="39" t="s">
        <v>31605</v>
      </c>
      <c r="AD304" s="39" t="s">
        <v>30041</v>
      </c>
      <c r="AE304">
        <v>1</v>
      </c>
      <c r="AG304" s="39" t="s">
        <v>30042</v>
      </c>
      <c r="AH304">
        <v>1</v>
      </c>
      <c r="AJ304" s="39" t="s">
        <v>30043</v>
      </c>
      <c r="AK304">
        <v>0</v>
      </c>
      <c r="AM304" s="39" t="s">
        <v>30044</v>
      </c>
      <c r="AN304">
        <v>1</v>
      </c>
      <c r="AP304" s="39" t="s">
        <v>30045</v>
      </c>
      <c r="AQ304">
        <v>1</v>
      </c>
      <c r="AS304" s="39" t="s">
        <v>30046</v>
      </c>
      <c r="AT304">
        <v>1</v>
      </c>
      <c r="AV304" s="39" t="s">
        <v>30041</v>
      </c>
      <c r="AW304">
        <v>1</v>
      </c>
      <c r="AY304" s="39" t="s">
        <v>30044</v>
      </c>
      <c r="AZ304">
        <v>0</v>
      </c>
      <c r="BB304" s="39" t="s">
        <v>30043</v>
      </c>
      <c r="BC304">
        <v>1</v>
      </c>
      <c r="BE304" s="39" t="s">
        <v>30045</v>
      </c>
      <c r="BF304">
        <v>1</v>
      </c>
      <c r="BH304" s="39" t="s">
        <v>30042</v>
      </c>
      <c r="BI304">
        <v>0</v>
      </c>
      <c r="BK304" s="39" t="s">
        <v>30046</v>
      </c>
      <c r="BL304">
        <v>1</v>
      </c>
      <c r="BN304" s="39" t="s">
        <v>31320</v>
      </c>
      <c r="BQ304" s="39" t="s">
        <v>31321</v>
      </c>
    </row>
    <row r="305" spans="1:69" x14ac:dyDescent="0.3">
      <c r="A305">
        <v>304</v>
      </c>
      <c r="B305" s="1">
        <v>45852.208761574075</v>
      </c>
      <c r="C305" s="1">
        <v>45852.215185185189</v>
      </c>
      <c r="D305" s="39" t="s">
        <v>5489</v>
      </c>
      <c r="E305" s="39" t="s">
        <v>5490</v>
      </c>
      <c r="F305">
        <v>8</v>
      </c>
      <c r="I305" s="39" t="s">
        <v>5490</v>
      </c>
      <c r="L305">
        <v>2</v>
      </c>
      <c r="O305">
        <v>20</v>
      </c>
      <c r="R305" s="39" t="s">
        <v>30993</v>
      </c>
      <c r="U305" s="39" t="s">
        <v>31606</v>
      </c>
      <c r="X305" s="39" t="s">
        <v>31607</v>
      </c>
      <c r="AA305" s="39" t="s">
        <v>31608</v>
      </c>
      <c r="AD305" s="39" t="s">
        <v>30041</v>
      </c>
      <c r="AE305">
        <v>1</v>
      </c>
      <c r="AG305" s="39" t="s">
        <v>30042</v>
      </c>
      <c r="AH305">
        <v>1</v>
      </c>
      <c r="AJ305" s="39" t="s">
        <v>30043</v>
      </c>
      <c r="AK305">
        <v>0</v>
      </c>
      <c r="AM305" s="39" t="s">
        <v>30047</v>
      </c>
      <c r="AN305">
        <v>0</v>
      </c>
      <c r="AP305" s="39" t="s">
        <v>30044</v>
      </c>
      <c r="AQ305">
        <v>0</v>
      </c>
      <c r="AS305" s="39" t="s">
        <v>30046</v>
      </c>
      <c r="AT305">
        <v>1</v>
      </c>
      <c r="AV305" s="39" t="s">
        <v>30041</v>
      </c>
      <c r="AW305">
        <v>1</v>
      </c>
      <c r="AY305" s="39" t="s">
        <v>30042</v>
      </c>
      <c r="AZ305">
        <v>1</v>
      </c>
      <c r="BB305" s="39" t="s">
        <v>30043</v>
      </c>
      <c r="BC305">
        <v>1</v>
      </c>
      <c r="BE305" s="39" t="s">
        <v>30045</v>
      </c>
      <c r="BF305">
        <v>1</v>
      </c>
      <c r="BH305" s="39" t="s">
        <v>30044</v>
      </c>
      <c r="BI305">
        <v>0</v>
      </c>
      <c r="BK305" s="39" t="s">
        <v>30046</v>
      </c>
      <c r="BL305">
        <v>1</v>
      </c>
      <c r="BN305" s="39" t="s">
        <v>31609</v>
      </c>
      <c r="BQ305" s="39" t="s">
        <v>31610</v>
      </c>
    </row>
    <row r="306" spans="1:69" x14ac:dyDescent="0.3">
      <c r="A306">
        <v>305</v>
      </c>
      <c r="B306" s="1">
        <v>45852.308703703704</v>
      </c>
      <c r="C306" s="1">
        <v>45852.312210648146</v>
      </c>
      <c r="D306" s="39" t="s">
        <v>3300</v>
      </c>
      <c r="E306" s="39" t="s">
        <v>3301</v>
      </c>
      <c r="F306">
        <v>5</v>
      </c>
      <c r="I306" s="39" t="s">
        <v>3301</v>
      </c>
      <c r="L306">
        <v>3</v>
      </c>
      <c r="O306">
        <v>11</v>
      </c>
      <c r="R306" s="39" t="s">
        <v>31611</v>
      </c>
      <c r="U306" s="39" t="s">
        <v>31612</v>
      </c>
      <c r="X306" s="39" t="s">
        <v>31613</v>
      </c>
      <c r="AA306" s="39" t="s">
        <v>31614</v>
      </c>
      <c r="AD306" s="39" t="s">
        <v>30041</v>
      </c>
      <c r="AE306">
        <v>1</v>
      </c>
      <c r="AG306" s="39" t="s">
        <v>30042</v>
      </c>
      <c r="AH306">
        <v>1</v>
      </c>
      <c r="AJ306" s="39" t="s">
        <v>30043</v>
      </c>
      <c r="AK306">
        <v>0</v>
      </c>
      <c r="AM306" s="39" t="s">
        <v>30046</v>
      </c>
      <c r="AN306">
        <v>0</v>
      </c>
      <c r="AP306" s="39" t="s">
        <v>30045</v>
      </c>
      <c r="AQ306">
        <v>1</v>
      </c>
      <c r="AS306" s="39" t="s">
        <v>30047</v>
      </c>
      <c r="AT306">
        <v>0</v>
      </c>
      <c r="AV306" s="39" t="s">
        <v>30041</v>
      </c>
      <c r="AW306">
        <v>1</v>
      </c>
      <c r="AY306" s="39" t="s">
        <v>30043</v>
      </c>
      <c r="AZ306">
        <v>0</v>
      </c>
      <c r="BB306" s="39" t="s">
        <v>30046</v>
      </c>
      <c r="BC306">
        <v>0</v>
      </c>
      <c r="BE306" s="39" t="s">
        <v>30042</v>
      </c>
      <c r="BF306">
        <v>0</v>
      </c>
      <c r="BH306" s="39" t="s">
        <v>30047</v>
      </c>
      <c r="BI306">
        <v>1</v>
      </c>
      <c r="BK306" s="39" t="s">
        <v>30044</v>
      </c>
      <c r="BL306">
        <v>0</v>
      </c>
      <c r="BN306" s="39" t="s">
        <v>31615</v>
      </c>
      <c r="BQ306" s="39" t="s">
        <v>31616</v>
      </c>
    </row>
    <row r="307" spans="1:69" x14ac:dyDescent="0.3">
      <c r="A307">
        <v>306</v>
      </c>
      <c r="B307" s="1">
        <v>45852.327349537038</v>
      </c>
      <c r="C307" s="1">
        <v>45852.348587962966</v>
      </c>
      <c r="D307" s="39" t="s">
        <v>3739</v>
      </c>
      <c r="E307" s="39" t="s">
        <v>3740</v>
      </c>
      <c r="F307">
        <v>7</v>
      </c>
      <c r="I307" s="39" t="s">
        <v>3740</v>
      </c>
      <c r="L307">
        <v>8</v>
      </c>
      <c r="O307">
        <v>15</v>
      </c>
      <c r="R307" s="39" t="s">
        <v>31617</v>
      </c>
      <c r="U307" s="39" t="s">
        <v>31618</v>
      </c>
      <c r="X307" s="39" t="s">
        <v>31619</v>
      </c>
      <c r="AA307" s="39" t="s">
        <v>31620</v>
      </c>
      <c r="AD307" s="39" t="s">
        <v>30041</v>
      </c>
      <c r="AE307">
        <v>1</v>
      </c>
      <c r="AG307" s="39" t="s">
        <v>30042</v>
      </c>
      <c r="AH307">
        <v>1</v>
      </c>
      <c r="AJ307" s="39" t="s">
        <v>30043</v>
      </c>
      <c r="AK307">
        <v>0</v>
      </c>
      <c r="AM307" s="39" t="s">
        <v>30044</v>
      </c>
      <c r="AN307">
        <v>1</v>
      </c>
      <c r="AP307" s="39" t="s">
        <v>30045</v>
      </c>
      <c r="AQ307">
        <v>1</v>
      </c>
      <c r="AS307" s="39" t="s">
        <v>30046</v>
      </c>
      <c r="AT307">
        <v>1</v>
      </c>
      <c r="AV307" s="39" t="s">
        <v>30041</v>
      </c>
      <c r="AW307">
        <v>1</v>
      </c>
      <c r="AY307" s="39" t="s">
        <v>30044</v>
      </c>
      <c r="AZ307">
        <v>0</v>
      </c>
      <c r="BB307" s="39" t="s">
        <v>30047</v>
      </c>
      <c r="BC307">
        <v>0</v>
      </c>
      <c r="BE307" s="39" t="s">
        <v>30045</v>
      </c>
      <c r="BF307">
        <v>1</v>
      </c>
      <c r="BH307" s="39" t="s">
        <v>30045</v>
      </c>
      <c r="BI307">
        <v>0</v>
      </c>
      <c r="BK307" s="39" t="s">
        <v>30042</v>
      </c>
      <c r="BL307">
        <v>0</v>
      </c>
      <c r="BN307" s="39" t="s">
        <v>31621</v>
      </c>
      <c r="BQ307" s="39" t="s">
        <v>31622</v>
      </c>
    </row>
    <row r="308" spans="1:69" x14ac:dyDescent="0.3">
      <c r="A308">
        <v>307</v>
      </c>
      <c r="B308" s="1">
        <v>45852.762037037035</v>
      </c>
      <c r="C308" s="1">
        <v>45852.767916666664</v>
      </c>
      <c r="D308" s="39" t="s">
        <v>4201</v>
      </c>
      <c r="E308" s="39" t="s">
        <v>4202</v>
      </c>
      <c r="F308">
        <v>3</v>
      </c>
      <c r="I308" s="39" t="s">
        <v>16103</v>
      </c>
      <c r="L308">
        <v>7</v>
      </c>
      <c r="O308">
        <v>1</v>
      </c>
      <c r="R308" s="39" t="s">
        <v>31623</v>
      </c>
      <c r="U308" s="39" t="s">
        <v>31624</v>
      </c>
      <c r="X308" s="39" t="s">
        <v>31625</v>
      </c>
      <c r="AA308" s="39" t="s">
        <v>31626</v>
      </c>
      <c r="AD308" s="39" t="s">
        <v>30046</v>
      </c>
      <c r="AE308">
        <v>0</v>
      </c>
      <c r="AG308" s="39" t="s">
        <v>30046</v>
      </c>
      <c r="AH308">
        <v>0</v>
      </c>
      <c r="AJ308" s="39" t="s">
        <v>30047</v>
      </c>
      <c r="AK308">
        <v>0</v>
      </c>
      <c r="AM308" s="39" t="s">
        <v>30047</v>
      </c>
      <c r="AN308">
        <v>0</v>
      </c>
      <c r="AP308" s="39" t="s">
        <v>30047</v>
      </c>
      <c r="AQ308">
        <v>0</v>
      </c>
      <c r="AS308" s="39" t="s">
        <v>30046</v>
      </c>
      <c r="AT308">
        <v>1</v>
      </c>
      <c r="AV308" s="39" t="s">
        <v>30042</v>
      </c>
      <c r="AW308">
        <v>0</v>
      </c>
      <c r="AY308" s="39" t="s">
        <v>30041</v>
      </c>
      <c r="AZ308">
        <v>0</v>
      </c>
      <c r="BB308" s="39" t="s">
        <v>30043</v>
      </c>
      <c r="BC308">
        <v>1</v>
      </c>
      <c r="BE308" s="39" t="s">
        <v>30041</v>
      </c>
      <c r="BF308">
        <v>0</v>
      </c>
      <c r="BH308" s="39" t="s">
        <v>30047</v>
      </c>
      <c r="BI308">
        <v>1</v>
      </c>
      <c r="BK308" s="39" t="s">
        <v>30041</v>
      </c>
      <c r="BL308">
        <v>0</v>
      </c>
      <c r="BN308" s="39" t="s">
        <v>31627</v>
      </c>
      <c r="BQ308" s="39" t="s">
        <v>31628</v>
      </c>
    </row>
    <row r="309" spans="1:69" x14ac:dyDescent="0.3">
      <c r="A309">
        <v>308</v>
      </c>
      <c r="B309" s="1">
        <v>45853.699988425928</v>
      </c>
      <c r="C309" s="1">
        <v>45853.708483796298</v>
      </c>
      <c r="D309" s="39" t="s">
        <v>3096</v>
      </c>
      <c r="E309" s="39" t="s">
        <v>3097</v>
      </c>
      <c r="F309">
        <v>8</v>
      </c>
      <c r="I309" s="39" t="s">
        <v>3098</v>
      </c>
      <c r="L309">
        <v>3</v>
      </c>
      <c r="O309">
        <v>31</v>
      </c>
      <c r="R309" s="39" t="s">
        <v>31629</v>
      </c>
      <c r="U309" s="39" t="s">
        <v>31630</v>
      </c>
      <c r="X309" s="39" t="s">
        <v>31631</v>
      </c>
      <c r="AA309" s="39" t="s">
        <v>31632</v>
      </c>
      <c r="AD309" s="39" t="s">
        <v>30041</v>
      </c>
      <c r="AE309">
        <v>1</v>
      </c>
      <c r="AG309" s="39" t="s">
        <v>30042</v>
      </c>
      <c r="AH309">
        <v>1</v>
      </c>
      <c r="AJ309" s="39" t="s">
        <v>30043</v>
      </c>
      <c r="AK309">
        <v>0</v>
      </c>
      <c r="AM309" s="39" t="s">
        <v>30044</v>
      </c>
      <c r="AN309">
        <v>1</v>
      </c>
      <c r="AP309" s="39" t="s">
        <v>30045</v>
      </c>
      <c r="AQ309">
        <v>1</v>
      </c>
      <c r="AS309" s="39" t="s">
        <v>30046</v>
      </c>
      <c r="AT309">
        <v>1</v>
      </c>
      <c r="AV309" s="39" t="s">
        <v>30041</v>
      </c>
      <c r="AW309">
        <v>1</v>
      </c>
      <c r="AY309" s="39" t="s">
        <v>30042</v>
      </c>
      <c r="AZ309">
        <v>1</v>
      </c>
      <c r="BB309" s="39" t="s">
        <v>30043</v>
      </c>
      <c r="BC309">
        <v>1</v>
      </c>
      <c r="BE309" s="39" t="s">
        <v>30044</v>
      </c>
      <c r="BF309">
        <v>0</v>
      </c>
      <c r="BH309" s="39" t="s">
        <v>30045</v>
      </c>
      <c r="BI309">
        <v>0</v>
      </c>
      <c r="BK309" s="39" t="s">
        <v>30047</v>
      </c>
      <c r="BL309">
        <v>0</v>
      </c>
      <c r="BN309" s="39" t="s">
        <v>31633</v>
      </c>
      <c r="BQ309" s="39" t="s">
        <v>31634</v>
      </c>
    </row>
    <row r="310" spans="1:69" x14ac:dyDescent="0.3">
      <c r="A310">
        <v>309</v>
      </c>
      <c r="B310" s="1">
        <v>45853.743715277778</v>
      </c>
      <c r="C310" s="1">
        <v>45853.750057870369</v>
      </c>
      <c r="D310" s="39" t="s">
        <v>4477</v>
      </c>
      <c r="E310" s="39" t="s">
        <v>4478</v>
      </c>
      <c r="F310">
        <v>7</v>
      </c>
      <c r="I310" s="39" t="s">
        <v>12651</v>
      </c>
      <c r="L310">
        <v>7</v>
      </c>
      <c r="O310">
        <v>38</v>
      </c>
      <c r="R310" s="39" t="s">
        <v>30815</v>
      </c>
      <c r="U310" s="39" t="s">
        <v>31635</v>
      </c>
      <c r="X310" s="39" t="s">
        <v>31636</v>
      </c>
      <c r="AA310" s="39" t="s">
        <v>31637</v>
      </c>
      <c r="AD310" s="39" t="s">
        <v>30041</v>
      </c>
      <c r="AE310">
        <v>1</v>
      </c>
      <c r="AG310" s="39" t="s">
        <v>30042</v>
      </c>
      <c r="AH310">
        <v>1</v>
      </c>
      <c r="AJ310" s="39" t="s">
        <v>30043</v>
      </c>
      <c r="AK310">
        <v>0</v>
      </c>
      <c r="AM310" s="39" t="s">
        <v>30044</v>
      </c>
      <c r="AN310">
        <v>1</v>
      </c>
      <c r="AP310" s="39" t="s">
        <v>30045</v>
      </c>
      <c r="AQ310">
        <v>1</v>
      </c>
      <c r="AS310" s="39" t="s">
        <v>30047</v>
      </c>
      <c r="AT310">
        <v>0</v>
      </c>
      <c r="AV310" s="39" t="s">
        <v>30041</v>
      </c>
      <c r="AW310">
        <v>1</v>
      </c>
      <c r="AY310" s="39" t="s">
        <v>30042</v>
      </c>
      <c r="AZ310">
        <v>1</v>
      </c>
      <c r="BB310" s="39" t="s">
        <v>30043</v>
      </c>
      <c r="BC310">
        <v>1</v>
      </c>
      <c r="BE310" s="39" t="s">
        <v>30044</v>
      </c>
      <c r="BF310">
        <v>0</v>
      </c>
      <c r="BH310" s="39" t="s">
        <v>30046</v>
      </c>
      <c r="BI310">
        <v>0</v>
      </c>
      <c r="BK310" s="39" t="s">
        <v>30047</v>
      </c>
      <c r="BL310">
        <v>0</v>
      </c>
      <c r="BN310" s="39" t="s">
        <v>31638</v>
      </c>
      <c r="BQ310" s="39" t="s">
        <v>31639</v>
      </c>
    </row>
    <row r="311" spans="1:69" x14ac:dyDescent="0.3">
      <c r="A311">
        <v>310</v>
      </c>
      <c r="B311" s="1">
        <v>45853.909259259257</v>
      </c>
      <c r="C311" s="1">
        <v>45853.914768518516</v>
      </c>
      <c r="D311" s="39" t="s">
        <v>4345</v>
      </c>
      <c r="E311" s="39" t="s">
        <v>4346</v>
      </c>
      <c r="F311">
        <v>10</v>
      </c>
      <c r="I311" s="39" t="s">
        <v>4346</v>
      </c>
      <c r="L311">
        <v>7</v>
      </c>
      <c r="O311">
        <v>10</v>
      </c>
      <c r="R311" s="39" t="s">
        <v>31640</v>
      </c>
      <c r="U311" s="39" t="s">
        <v>31641</v>
      </c>
      <c r="X311" s="39" t="s">
        <v>31642</v>
      </c>
      <c r="AA311" s="39" t="s">
        <v>31643</v>
      </c>
      <c r="AD311" s="39" t="s">
        <v>30041</v>
      </c>
      <c r="AE311">
        <v>1</v>
      </c>
      <c r="AG311" s="39" t="s">
        <v>30042</v>
      </c>
      <c r="AH311">
        <v>1</v>
      </c>
      <c r="AJ311" s="39" t="s">
        <v>30043</v>
      </c>
      <c r="AK311">
        <v>0</v>
      </c>
      <c r="AM311" s="39" t="s">
        <v>30044</v>
      </c>
      <c r="AN311">
        <v>1</v>
      </c>
      <c r="AP311" s="39" t="s">
        <v>30045</v>
      </c>
      <c r="AQ311">
        <v>1</v>
      </c>
      <c r="AS311" s="39" t="s">
        <v>30046</v>
      </c>
      <c r="AT311">
        <v>1</v>
      </c>
      <c r="AV311" s="39" t="s">
        <v>30041</v>
      </c>
      <c r="AW311">
        <v>1</v>
      </c>
      <c r="AY311" s="39" t="s">
        <v>30042</v>
      </c>
      <c r="AZ311">
        <v>1</v>
      </c>
      <c r="BB311" s="39" t="s">
        <v>30043</v>
      </c>
      <c r="BC311">
        <v>1</v>
      </c>
      <c r="BE311" s="39" t="s">
        <v>30044</v>
      </c>
      <c r="BF311">
        <v>0</v>
      </c>
      <c r="BH311" s="39" t="s">
        <v>30047</v>
      </c>
      <c r="BI311">
        <v>1</v>
      </c>
      <c r="BK311" s="39" t="s">
        <v>30046</v>
      </c>
      <c r="BL311">
        <v>1</v>
      </c>
      <c r="BN311" s="39" t="s">
        <v>31644</v>
      </c>
      <c r="BQ311" s="39" t="s">
        <v>31645</v>
      </c>
    </row>
    <row r="312" spans="1:69" x14ac:dyDescent="0.3">
      <c r="A312">
        <v>311</v>
      </c>
      <c r="B312" s="1">
        <v>45854.499849537038</v>
      </c>
      <c r="C312" s="1">
        <v>45854.504687499997</v>
      </c>
      <c r="D312" s="39" t="s">
        <v>3120</v>
      </c>
      <c r="E312" s="39" t="s">
        <v>3121</v>
      </c>
      <c r="F312">
        <v>9</v>
      </c>
      <c r="I312" s="39" t="s">
        <v>3121</v>
      </c>
      <c r="L312">
        <v>3</v>
      </c>
      <c r="O312">
        <v>10</v>
      </c>
      <c r="R312" s="39" t="s">
        <v>31646</v>
      </c>
      <c r="U312" s="39" t="s">
        <v>31317</v>
      </c>
      <c r="X312" s="39" t="s">
        <v>31318</v>
      </c>
      <c r="AA312" s="39" t="s">
        <v>31319</v>
      </c>
      <c r="AD312" s="39" t="s">
        <v>30041</v>
      </c>
      <c r="AE312">
        <v>1</v>
      </c>
      <c r="AG312" s="39" t="s">
        <v>30042</v>
      </c>
      <c r="AH312">
        <v>1</v>
      </c>
      <c r="AJ312" s="39" t="s">
        <v>30043</v>
      </c>
      <c r="AK312">
        <v>0</v>
      </c>
      <c r="AM312" s="39" t="s">
        <v>30044</v>
      </c>
      <c r="AN312">
        <v>1</v>
      </c>
      <c r="AP312" s="39" t="s">
        <v>30045</v>
      </c>
      <c r="AQ312">
        <v>1</v>
      </c>
      <c r="AS312" s="39" t="s">
        <v>30046</v>
      </c>
      <c r="AT312">
        <v>1</v>
      </c>
      <c r="AV312" s="39" t="s">
        <v>30041</v>
      </c>
      <c r="AW312">
        <v>1</v>
      </c>
      <c r="AY312" s="39" t="s">
        <v>30044</v>
      </c>
      <c r="AZ312">
        <v>0</v>
      </c>
      <c r="BB312" s="39" t="s">
        <v>30043</v>
      </c>
      <c r="BC312">
        <v>1</v>
      </c>
      <c r="BE312" s="39" t="s">
        <v>30045</v>
      </c>
      <c r="BF312">
        <v>1</v>
      </c>
      <c r="BH312" s="39" t="s">
        <v>30042</v>
      </c>
      <c r="BI312">
        <v>0</v>
      </c>
      <c r="BK312" s="39" t="s">
        <v>30046</v>
      </c>
      <c r="BL312">
        <v>1</v>
      </c>
      <c r="BN312" s="39" t="s">
        <v>31320</v>
      </c>
      <c r="BQ312" s="39" t="s">
        <v>31329</v>
      </c>
    </row>
    <row r="313" spans="1:69" x14ac:dyDescent="0.3">
      <c r="A313">
        <v>312</v>
      </c>
      <c r="B313" s="1">
        <v>45854.518842592595</v>
      </c>
      <c r="C313" s="1">
        <v>45854.526250000003</v>
      </c>
      <c r="D313" s="39" t="s">
        <v>2164</v>
      </c>
      <c r="E313" s="39" t="s">
        <v>2165</v>
      </c>
      <c r="F313">
        <v>9</v>
      </c>
      <c r="I313" s="39" t="s">
        <v>2165</v>
      </c>
      <c r="L313">
        <v>4</v>
      </c>
      <c r="O313">
        <v>7</v>
      </c>
      <c r="R313" s="39" t="s">
        <v>31647</v>
      </c>
      <c r="U313" s="39" t="s">
        <v>31648</v>
      </c>
      <c r="X313" s="39" t="s">
        <v>31649</v>
      </c>
      <c r="AA313" s="39" t="s">
        <v>31650</v>
      </c>
      <c r="AD313" s="39" t="s">
        <v>30041</v>
      </c>
      <c r="AE313">
        <v>1</v>
      </c>
      <c r="AG313" s="39" t="s">
        <v>30042</v>
      </c>
      <c r="AH313">
        <v>1</v>
      </c>
      <c r="AJ313" s="39" t="s">
        <v>30043</v>
      </c>
      <c r="AK313">
        <v>0</v>
      </c>
      <c r="AM313" s="39" t="s">
        <v>30044</v>
      </c>
      <c r="AN313">
        <v>1</v>
      </c>
      <c r="AP313" s="39" t="s">
        <v>30044</v>
      </c>
      <c r="AQ313">
        <v>0</v>
      </c>
      <c r="AS313" s="39" t="s">
        <v>30046</v>
      </c>
      <c r="AT313">
        <v>1</v>
      </c>
      <c r="AV313" s="39" t="s">
        <v>30041</v>
      </c>
      <c r="AW313">
        <v>1</v>
      </c>
      <c r="AY313" s="39" t="s">
        <v>30042</v>
      </c>
      <c r="AZ313">
        <v>1</v>
      </c>
      <c r="BB313" s="39" t="s">
        <v>30043</v>
      </c>
      <c r="BC313">
        <v>1</v>
      </c>
      <c r="BE313" s="39" t="s">
        <v>30044</v>
      </c>
      <c r="BF313">
        <v>0</v>
      </c>
      <c r="BH313" s="39" t="s">
        <v>30047</v>
      </c>
      <c r="BI313">
        <v>1</v>
      </c>
      <c r="BK313" s="39" t="s">
        <v>30046</v>
      </c>
      <c r="BL313">
        <v>1</v>
      </c>
      <c r="BN313" s="39" t="s">
        <v>31651</v>
      </c>
      <c r="BQ313" s="39" t="s">
        <v>31652</v>
      </c>
    </row>
    <row r="314" spans="1:69" x14ac:dyDescent="0.3">
      <c r="A314">
        <v>313</v>
      </c>
      <c r="B314" s="1">
        <v>45854.718275462961</v>
      </c>
      <c r="C314" s="1">
        <v>45854.722210648149</v>
      </c>
      <c r="D314" s="39" t="s">
        <v>2054</v>
      </c>
      <c r="E314" s="39" t="s">
        <v>2055</v>
      </c>
      <c r="F314">
        <v>8</v>
      </c>
      <c r="I314" s="39" t="s">
        <v>15290</v>
      </c>
      <c r="L314">
        <v>4</v>
      </c>
      <c r="O314">
        <v>26</v>
      </c>
      <c r="R314" s="39" t="s">
        <v>31653</v>
      </c>
      <c r="U314" s="39" t="s">
        <v>31654</v>
      </c>
      <c r="X314" s="39" t="s">
        <v>31655</v>
      </c>
      <c r="AA314" s="39" t="s">
        <v>31656</v>
      </c>
      <c r="AD314" s="39" t="s">
        <v>30041</v>
      </c>
      <c r="AE314">
        <v>1</v>
      </c>
      <c r="AG314" s="39" t="s">
        <v>30042</v>
      </c>
      <c r="AH314">
        <v>1</v>
      </c>
      <c r="AJ314" s="39" t="s">
        <v>30043</v>
      </c>
      <c r="AK314">
        <v>0</v>
      </c>
      <c r="AM314" s="39" t="s">
        <v>30044</v>
      </c>
      <c r="AN314">
        <v>1</v>
      </c>
      <c r="AP314" s="39" t="s">
        <v>30044</v>
      </c>
      <c r="AQ314">
        <v>0</v>
      </c>
      <c r="AS314" s="39" t="s">
        <v>30046</v>
      </c>
      <c r="AT314">
        <v>1</v>
      </c>
      <c r="AV314" s="39" t="s">
        <v>30041</v>
      </c>
      <c r="AW314">
        <v>1</v>
      </c>
      <c r="AY314" s="39" t="s">
        <v>30043</v>
      </c>
      <c r="AZ314">
        <v>0</v>
      </c>
      <c r="BB314" s="39" t="s">
        <v>30044</v>
      </c>
      <c r="BC314">
        <v>0</v>
      </c>
      <c r="BE314" s="39" t="s">
        <v>30045</v>
      </c>
      <c r="BF314">
        <v>1</v>
      </c>
      <c r="BH314" s="39" t="s">
        <v>30047</v>
      </c>
      <c r="BI314">
        <v>1</v>
      </c>
      <c r="BK314" s="39" t="s">
        <v>30046</v>
      </c>
      <c r="BL314">
        <v>1</v>
      </c>
      <c r="BN314" s="39" t="s">
        <v>31657</v>
      </c>
      <c r="BQ314" s="39" t="s">
        <v>31658</v>
      </c>
    </row>
    <row r="315" spans="1:69" x14ac:dyDescent="0.3">
      <c r="A315">
        <v>314</v>
      </c>
      <c r="B315" s="1">
        <v>45854.77511574074</v>
      </c>
      <c r="C315" s="1">
        <v>45854.780370370368</v>
      </c>
      <c r="D315" s="39" t="s">
        <v>3987</v>
      </c>
      <c r="E315" s="39" t="s">
        <v>3988</v>
      </c>
      <c r="F315">
        <v>9</v>
      </c>
      <c r="I315" s="39" t="s">
        <v>3988</v>
      </c>
      <c r="L315">
        <v>6</v>
      </c>
      <c r="O315">
        <v>13</v>
      </c>
      <c r="R315" s="39" t="s">
        <v>31659</v>
      </c>
      <c r="U315" s="39" t="s">
        <v>31660</v>
      </c>
      <c r="X315" s="39" t="s">
        <v>31661</v>
      </c>
      <c r="AA315" s="39" t="s">
        <v>31662</v>
      </c>
      <c r="AD315" s="39" t="s">
        <v>30041</v>
      </c>
      <c r="AE315">
        <v>1</v>
      </c>
      <c r="AG315" s="39" t="s">
        <v>30042</v>
      </c>
      <c r="AH315">
        <v>1</v>
      </c>
      <c r="AJ315" s="39" t="s">
        <v>30043</v>
      </c>
      <c r="AK315">
        <v>0</v>
      </c>
      <c r="AM315" s="39" t="s">
        <v>30044</v>
      </c>
      <c r="AN315">
        <v>1</v>
      </c>
      <c r="AP315" s="39" t="s">
        <v>30045</v>
      </c>
      <c r="AQ315">
        <v>1</v>
      </c>
      <c r="AS315" s="39" t="s">
        <v>30046</v>
      </c>
      <c r="AT315">
        <v>1</v>
      </c>
      <c r="AV315" s="39" t="s">
        <v>30041</v>
      </c>
      <c r="AW315">
        <v>1</v>
      </c>
      <c r="AY315" s="39" t="s">
        <v>30042</v>
      </c>
      <c r="AZ315">
        <v>1</v>
      </c>
      <c r="BB315" s="39" t="s">
        <v>30043</v>
      </c>
      <c r="BC315">
        <v>1</v>
      </c>
      <c r="BE315" s="39" t="s">
        <v>30045</v>
      </c>
      <c r="BF315">
        <v>1</v>
      </c>
      <c r="BH315" s="39" t="s">
        <v>30044</v>
      </c>
      <c r="BI315">
        <v>0</v>
      </c>
      <c r="BK315" s="39" t="s">
        <v>30047</v>
      </c>
      <c r="BL315">
        <v>0</v>
      </c>
      <c r="BN315" s="39" t="s">
        <v>31663</v>
      </c>
      <c r="BQ315" s="39" t="s">
        <v>31664</v>
      </c>
    </row>
    <row r="316" spans="1:69" x14ac:dyDescent="0.3">
      <c r="A316">
        <v>315</v>
      </c>
      <c r="B316" s="1">
        <v>45854.774074074077</v>
      </c>
      <c r="C316" s="1">
        <v>45854.78087962963</v>
      </c>
      <c r="D316" s="39" t="s">
        <v>4406</v>
      </c>
      <c r="E316" s="39" t="s">
        <v>4407</v>
      </c>
      <c r="F316">
        <v>10</v>
      </c>
      <c r="I316" s="39" t="s">
        <v>4408</v>
      </c>
      <c r="L316">
        <v>7</v>
      </c>
      <c r="O316">
        <v>8</v>
      </c>
      <c r="R316" s="39" t="s">
        <v>31665</v>
      </c>
      <c r="U316" s="39" t="s">
        <v>31666</v>
      </c>
      <c r="X316" s="39" t="s">
        <v>31667</v>
      </c>
      <c r="AA316" s="39" t="s">
        <v>31668</v>
      </c>
      <c r="AD316" s="39" t="s">
        <v>30041</v>
      </c>
      <c r="AE316">
        <v>1</v>
      </c>
      <c r="AG316" s="39" t="s">
        <v>30042</v>
      </c>
      <c r="AH316">
        <v>1</v>
      </c>
      <c r="AJ316" s="39" t="s">
        <v>30043</v>
      </c>
      <c r="AK316">
        <v>0</v>
      </c>
      <c r="AM316" s="39" t="s">
        <v>30044</v>
      </c>
      <c r="AN316">
        <v>1</v>
      </c>
      <c r="AP316" s="39" t="s">
        <v>30045</v>
      </c>
      <c r="AQ316">
        <v>1</v>
      </c>
      <c r="AS316" s="39" t="s">
        <v>30046</v>
      </c>
      <c r="AT316">
        <v>1</v>
      </c>
      <c r="AV316" s="39" t="s">
        <v>30041</v>
      </c>
      <c r="AW316">
        <v>1</v>
      </c>
      <c r="AY316" s="39" t="s">
        <v>30042</v>
      </c>
      <c r="AZ316">
        <v>1</v>
      </c>
      <c r="BB316" s="39" t="s">
        <v>30043</v>
      </c>
      <c r="BC316">
        <v>1</v>
      </c>
      <c r="BE316" s="39" t="s">
        <v>30045</v>
      </c>
      <c r="BF316">
        <v>1</v>
      </c>
      <c r="BH316" s="39" t="s">
        <v>30044</v>
      </c>
      <c r="BI316">
        <v>0</v>
      </c>
      <c r="BK316" s="39" t="s">
        <v>30046</v>
      </c>
      <c r="BL316">
        <v>1</v>
      </c>
      <c r="BN316" s="39" t="s">
        <v>31669</v>
      </c>
      <c r="BQ316" s="39" t="s">
        <v>31670</v>
      </c>
    </row>
    <row r="317" spans="1:69" x14ac:dyDescent="0.3">
      <c r="A317">
        <v>316</v>
      </c>
      <c r="B317" s="1">
        <v>45854.790312500001</v>
      </c>
      <c r="C317" s="1">
        <v>45854.790347222224</v>
      </c>
      <c r="D317" s="39" t="s">
        <v>3520</v>
      </c>
      <c r="E317" s="39" t="s">
        <v>3521</v>
      </c>
      <c r="F317">
        <v>9</v>
      </c>
      <c r="I317" s="39" t="s">
        <v>3521</v>
      </c>
      <c r="L317">
        <v>8</v>
      </c>
      <c r="O317">
        <v>6</v>
      </c>
      <c r="R317" s="39" t="s">
        <v>31671</v>
      </c>
      <c r="U317" s="39" t="s">
        <v>31672</v>
      </c>
      <c r="X317" s="39" t="s">
        <v>31673</v>
      </c>
      <c r="AA317" s="39" t="s">
        <v>31674</v>
      </c>
      <c r="AD317" s="39" t="s">
        <v>30041</v>
      </c>
      <c r="AE317">
        <v>1</v>
      </c>
      <c r="AG317" s="39" t="s">
        <v>30042</v>
      </c>
      <c r="AH317">
        <v>1</v>
      </c>
      <c r="AJ317" s="39" t="s">
        <v>30043</v>
      </c>
      <c r="AK317">
        <v>0</v>
      </c>
      <c r="AM317" s="39" t="s">
        <v>30044</v>
      </c>
      <c r="AN317">
        <v>1</v>
      </c>
      <c r="AP317" s="39" t="s">
        <v>30045</v>
      </c>
      <c r="AQ317">
        <v>1</v>
      </c>
      <c r="AS317" s="39" t="s">
        <v>30046</v>
      </c>
      <c r="AT317">
        <v>1</v>
      </c>
      <c r="AV317" s="39" t="s">
        <v>30041</v>
      </c>
      <c r="AW317">
        <v>1</v>
      </c>
      <c r="AY317" s="39" t="s">
        <v>30042</v>
      </c>
      <c r="AZ317">
        <v>1</v>
      </c>
      <c r="BB317" s="39" t="s">
        <v>30043</v>
      </c>
      <c r="BC317">
        <v>1</v>
      </c>
      <c r="BE317" s="39" t="s">
        <v>30044</v>
      </c>
      <c r="BF317">
        <v>0</v>
      </c>
      <c r="BH317" s="39" t="s">
        <v>30045</v>
      </c>
      <c r="BI317">
        <v>0</v>
      </c>
      <c r="BK317" s="39" t="s">
        <v>30046</v>
      </c>
      <c r="BL317">
        <v>1</v>
      </c>
      <c r="BN317" s="39" t="s">
        <v>31675</v>
      </c>
      <c r="BQ317" s="39" t="s">
        <v>31676</v>
      </c>
    </row>
    <row r="318" spans="1:69" x14ac:dyDescent="0.3">
      <c r="A318">
        <v>317</v>
      </c>
      <c r="B318" s="1">
        <v>45854.793414351851</v>
      </c>
      <c r="C318" s="1">
        <v>45854.804884259262</v>
      </c>
      <c r="D318" s="39" t="s">
        <v>4614</v>
      </c>
      <c r="E318" s="39" t="s">
        <v>4615</v>
      </c>
      <c r="F318">
        <v>9</v>
      </c>
      <c r="I318" s="39" t="s">
        <v>4616</v>
      </c>
      <c r="L318">
        <v>14</v>
      </c>
      <c r="O318">
        <v>12</v>
      </c>
      <c r="R318" s="39" t="s">
        <v>31677</v>
      </c>
      <c r="U318" s="39" t="s">
        <v>31678</v>
      </c>
      <c r="X318" s="39" t="s">
        <v>31679</v>
      </c>
      <c r="AA318" s="39" t="s">
        <v>31680</v>
      </c>
      <c r="AD318" s="39" t="s">
        <v>30041</v>
      </c>
      <c r="AE318">
        <v>1</v>
      </c>
      <c r="AG318" s="39" t="s">
        <v>30042</v>
      </c>
      <c r="AH318">
        <v>1</v>
      </c>
      <c r="AJ318" s="39" t="s">
        <v>30043</v>
      </c>
      <c r="AK318">
        <v>0</v>
      </c>
      <c r="AM318" s="39" t="s">
        <v>30047</v>
      </c>
      <c r="AN318">
        <v>0</v>
      </c>
      <c r="AP318" s="39" t="s">
        <v>30045</v>
      </c>
      <c r="AQ318">
        <v>1</v>
      </c>
      <c r="AS318" s="39" t="s">
        <v>30046</v>
      </c>
      <c r="AT318">
        <v>1</v>
      </c>
      <c r="AV318" s="39" t="s">
        <v>30041</v>
      </c>
      <c r="AW318">
        <v>1</v>
      </c>
      <c r="AY318" s="39" t="s">
        <v>30042</v>
      </c>
      <c r="AZ318">
        <v>1</v>
      </c>
      <c r="BB318" s="39" t="s">
        <v>30043</v>
      </c>
      <c r="BC318">
        <v>1</v>
      </c>
      <c r="BE318" s="39" t="s">
        <v>30044</v>
      </c>
      <c r="BF318">
        <v>0</v>
      </c>
      <c r="BH318" s="39" t="s">
        <v>30047</v>
      </c>
      <c r="BI318">
        <v>1</v>
      </c>
      <c r="BK318" s="39" t="s">
        <v>30046</v>
      </c>
      <c r="BL318">
        <v>1</v>
      </c>
      <c r="BN318" s="39" t="s">
        <v>31681</v>
      </c>
      <c r="BQ318" s="39" t="s">
        <v>31682</v>
      </c>
    </row>
    <row r="319" spans="1:69" x14ac:dyDescent="0.3">
      <c r="A319">
        <v>318</v>
      </c>
      <c r="B319" s="1">
        <v>45854.842488425929</v>
      </c>
      <c r="C319" s="1">
        <v>45854.849189814813</v>
      </c>
      <c r="D319" s="39" t="s">
        <v>1230</v>
      </c>
      <c r="E319" s="39" t="s">
        <v>1231</v>
      </c>
      <c r="F319">
        <v>9</v>
      </c>
      <c r="I319" s="39" t="s">
        <v>14945</v>
      </c>
      <c r="L319">
        <v>1</v>
      </c>
      <c r="O319">
        <v>8</v>
      </c>
      <c r="R319" s="39" t="s">
        <v>31683</v>
      </c>
      <c r="U319" s="39" t="s">
        <v>31684</v>
      </c>
      <c r="X319" s="39" t="s">
        <v>31685</v>
      </c>
      <c r="AA319" s="39" t="s">
        <v>31686</v>
      </c>
      <c r="AD319" s="39" t="s">
        <v>30041</v>
      </c>
      <c r="AE319">
        <v>1</v>
      </c>
      <c r="AG319" s="39" t="s">
        <v>30042</v>
      </c>
      <c r="AH319">
        <v>1</v>
      </c>
      <c r="AJ319" s="39" t="s">
        <v>30043</v>
      </c>
      <c r="AK319">
        <v>0</v>
      </c>
      <c r="AM319" s="39" t="s">
        <v>30044</v>
      </c>
      <c r="AN319">
        <v>1</v>
      </c>
      <c r="AP319" s="39" t="s">
        <v>30045</v>
      </c>
      <c r="AQ319">
        <v>1</v>
      </c>
      <c r="AS319" s="39" t="s">
        <v>30046</v>
      </c>
      <c r="AT319">
        <v>1</v>
      </c>
      <c r="AV319" s="39" t="s">
        <v>30041</v>
      </c>
      <c r="AW319">
        <v>1</v>
      </c>
      <c r="AY319" s="39" t="s">
        <v>30044</v>
      </c>
      <c r="AZ319">
        <v>0</v>
      </c>
      <c r="BB319" s="39" t="s">
        <v>30043</v>
      </c>
      <c r="BC319">
        <v>1</v>
      </c>
      <c r="BE319" s="39" t="s">
        <v>30045</v>
      </c>
      <c r="BF319">
        <v>1</v>
      </c>
      <c r="BH319" s="39" t="s">
        <v>30042</v>
      </c>
      <c r="BI319">
        <v>0</v>
      </c>
      <c r="BK319" s="39" t="s">
        <v>30046</v>
      </c>
      <c r="BL319">
        <v>1</v>
      </c>
      <c r="BN319" s="39" t="s">
        <v>30076</v>
      </c>
      <c r="BQ319" s="39" t="s">
        <v>31687</v>
      </c>
    </row>
    <row r="320" spans="1:69" x14ac:dyDescent="0.3">
      <c r="A320">
        <v>319</v>
      </c>
      <c r="B320" s="1">
        <v>45854.909386574072</v>
      </c>
      <c r="C320" s="1">
        <v>45854.915185185186</v>
      </c>
      <c r="D320" s="39" t="s">
        <v>2013</v>
      </c>
      <c r="E320" s="39" t="s">
        <v>2014</v>
      </c>
      <c r="F320">
        <v>10</v>
      </c>
      <c r="I320" s="39" t="s">
        <v>2014</v>
      </c>
      <c r="L320">
        <v>4</v>
      </c>
      <c r="O320">
        <v>20</v>
      </c>
      <c r="R320" s="39" t="s">
        <v>31688</v>
      </c>
      <c r="U320" s="39" t="s">
        <v>31689</v>
      </c>
      <c r="X320" s="39" t="s">
        <v>31690</v>
      </c>
      <c r="AA320" s="39" t="s">
        <v>31503</v>
      </c>
      <c r="AD320" s="39" t="s">
        <v>30041</v>
      </c>
      <c r="AE320">
        <v>1</v>
      </c>
      <c r="AG320" s="39" t="s">
        <v>30042</v>
      </c>
      <c r="AH320">
        <v>1</v>
      </c>
      <c r="AJ320" s="39" t="s">
        <v>30043</v>
      </c>
      <c r="AK320">
        <v>0</v>
      </c>
      <c r="AM320" s="39" t="s">
        <v>30044</v>
      </c>
      <c r="AN320">
        <v>1</v>
      </c>
      <c r="AP320" s="39" t="s">
        <v>30045</v>
      </c>
      <c r="AQ320">
        <v>1</v>
      </c>
      <c r="AS320" s="39" t="s">
        <v>30046</v>
      </c>
      <c r="AT320">
        <v>1</v>
      </c>
      <c r="AV320" s="39" t="s">
        <v>30041</v>
      </c>
      <c r="AW320">
        <v>1</v>
      </c>
      <c r="AY320" s="39" t="s">
        <v>30042</v>
      </c>
      <c r="AZ320">
        <v>1</v>
      </c>
      <c r="BB320" s="39" t="s">
        <v>30043</v>
      </c>
      <c r="BC320">
        <v>1</v>
      </c>
      <c r="BE320" s="39" t="s">
        <v>30044</v>
      </c>
      <c r="BF320">
        <v>0</v>
      </c>
      <c r="BH320" s="39" t="s">
        <v>30047</v>
      </c>
      <c r="BI320">
        <v>1</v>
      </c>
      <c r="BK320" s="39" t="s">
        <v>30046</v>
      </c>
      <c r="BL320">
        <v>1</v>
      </c>
      <c r="BN320" s="39" t="s">
        <v>31691</v>
      </c>
      <c r="BQ320" s="39" t="s">
        <v>31692</v>
      </c>
    </row>
    <row r="321" spans="1:69" x14ac:dyDescent="0.3">
      <c r="A321">
        <v>320</v>
      </c>
      <c r="B321" s="1">
        <v>45854.982743055552</v>
      </c>
      <c r="C321" s="1">
        <v>45854.982835648145</v>
      </c>
      <c r="D321" s="39" t="s">
        <v>4065</v>
      </c>
      <c r="E321" s="39" t="s">
        <v>4066</v>
      </c>
      <c r="F321">
        <v>9</v>
      </c>
      <c r="I321" s="39" t="s">
        <v>4066</v>
      </c>
      <c r="L321">
        <v>6</v>
      </c>
      <c r="O321">
        <v>22</v>
      </c>
      <c r="R321" s="39" t="s">
        <v>31693</v>
      </c>
      <c r="U321" s="39" t="s">
        <v>31635</v>
      </c>
      <c r="X321" s="39" t="s">
        <v>31694</v>
      </c>
      <c r="AA321" s="39" t="s">
        <v>31695</v>
      </c>
      <c r="AD321" s="39" t="s">
        <v>30041</v>
      </c>
      <c r="AE321">
        <v>1</v>
      </c>
      <c r="AG321" s="39" t="s">
        <v>30042</v>
      </c>
      <c r="AH321">
        <v>1</v>
      </c>
      <c r="AJ321" s="39" t="s">
        <v>30043</v>
      </c>
      <c r="AK321">
        <v>0</v>
      </c>
      <c r="AM321" s="39" t="s">
        <v>30045</v>
      </c>
      <c r="AN321">
        <v>0</v>
      </c>
      <c r="AP321" s="39" t="s">
        <v>30045</v>
      </c>
      <c r="AQ321">
        <v>1</v>
      </c>
      <c r="AS321" s="39" t="s">
        <v>30046</v>
      </c>
      <c r="AT321">
        <v>1</v>
      </c>
      <c r="AV321" s="39" t="s">
        <v>30041</v>
      </c>
      <c r="AW321">
        <v>1</v>
      </c>
      <c r="AY321" s="39" t="s">
        <v>30042</v>
      </c>
      <c r="AZ321">
        <v>1</v>
      </c>
      <c r="BB321" s="39" t="s">
        <v>30043</v>
      </c>
      <c r="BC321">
        <v>1</v>
      </c>
      <c r="BE321" s="39" t="s">
        <v>30045</v>
      </c>
      <c r="BF321">
        <v>1</v>
      </c>
      <c r="BH321" s="39" t="s">
        <v>30047</v>
      </c>
      <c r="BI321">
        <v>1</v>
      </c>
      <c r="BK321" s="39" t="s">
        <v>30044</v>
      </c>
      <c r="BL321">
        <v>0</v>
      </c>
      <c r="BN321" s="39" t="s">
        <v>31696</v>
      </c>
      <c r="BQ321" s="39" t="s">
        <v>31697</v>
      </c>
    </row>
    <row r="322" spans="1:69" x14ac:dyDescent="0.3">
      <c r="A322">
        <v>321</v>
      </c>
      <c r="B322" s="1">
        <v>45855.031134259261</v>
      </c>
      <c r="C322" s="1">
        <v>45855.039340277777</v>
      </c>
      <c r="D322" s="39" t="s">
        <v>2073</v>
      </c>
      <c r="E322" s="39" t="s">
        <v>2074</v>
      </c>
      <c r="F322">
        <v>8</v>
      </c>
      <c r="I322" s="39" t="s">
        <v>2074</v>
      </c>
      <c r="L322">
        <v>4</v>
      </c>
      <c r="O322">
        <v>3</v>
      </c>
      <c r="R322" s="39" t="s">
        <v>31698</v>
      </c>
      <c r="U322" s="39" t="s">
        <v>31699</v>
      </c>
      <c r="X322" s="39" t="s">
        <v>31700</v>
      </c>
      <c r="AA322" s="39" t="s">
        <v>31695</v>
      </c>
      <c r="AD322" s="39" t="s">
        <v>30041</v>
      </c>
      <c r="AE322">
        <v>1</v>
      </c>
      <c r="AG322" s="39" t="s">
        <v>30043</v>
      </c>
      <c r="AH322">
        <v>0</v>
      </c>
      <c r="AJ322" s="39" t="s">
        <v>30043</v>
      </c>
      <c r="AK322">
        <v>0</v>
      </c>
      <c r="AM322" s="39" t="s">
        <v>30044</v>
      </c>
      <c r="AN322">
        <v>1</v>
      </c>
      <c r="AP322" s="39" t="s">
        <v>30046</v>
      </c>
      <c r="AQ322">
        <v>0</v>
      </c>
      <c r="AS322" s="39" t="s">
        <v>30046</v>
      </c>
      <c r="AT322">
        <v>1</v>
      </c>
      <c r="AV322" s="39" t="s">
        <v>30041</v>
      </c>
      <c r="AW322">
        <v>1</v>
      </c>
      <c r="AY322" s="39" t="s">
        <v>30042</v>
      </c>
      <c r="AZ322">
        <v>1</v>
      </c>
      <c r="BB322" s="39" t="s">
        <v>30043</v>
      </c>
      <c r="BC322">
        <v>1</v>
      </c>
      <c r="BE322" s="39" t="s">
        <v>30044</v>
      </c>
      <c r="BF322">
        <v>0</v>
      </c>
      <c r="BH322" s="39" t="s">
        <v>30047</v>
      </c>
      <c r="BI322">
        <v>1</v>
      </c>
      <c r="BK322" s="39" t="s">
        <v>30046</v>
      </c>
      <c r="BL322">
        <v>1</v>
      </c>
      <c r="BN322" s="39" t="s">
        <v>31701</v>
      </c>
      <c r="BQ322" s="39" t="s">
        <v>31702</v>
      </c>
    </row>
    <row r="323" spans="1:69" x14ac:dyDescent="0.3">
      <c r="A323">
        <v>322</v>
      </c>
      <c r="B323" s="1">
        <v>45855.529456018521</v>
      </c>
      <c r="C323" s="1">
        <v>45855.539178240739</v>
      </c>
      <c r="D323" s="39" t="s">
        <v>1336</v>
      </c>
      <c r="E323" s="39" t="s">
        <v>1337</v>
      </c>
      <c r="F323">
        <v>7</v>
      </c>
      <c r="I323" s="39" t="s">
        <v>5566</v>
      </c>
      <c r="L323">
        <v>1</v>
      </c>
      <c r="O323">
        <v>12</v>
      </c>
      <c r="R323" s="39" t="s">
        <v>31703</v>
      </c>
      <c r="U323" s="39" t="s">
        <v>31704</v>
      </c>
      <c r="X323" s="39" t="s">
        <v>31705</v>
      </c>
      <c r="AA323" s="39" t="s">
        <v>31706</v>
      </c>
      <c r="AD323" s="39" t="s">
        <v>30041</v>
      </c>
      <c r="AE323">
        <v>1</v>
      </c>
      <c r="AG323" s="39" t="s">
        <v>30042</v>
      </c>
      <c r="AH323">
        <v>1</v>
      </c>
      <c r="AJ323" s="39" t="s">
        <v>30043</v>
      </c>
      <c r="AK323">
        <v>0</v>
      </c>
      <c r="AM323" s="39" t="s">
        <v>30047</v>
      </c>
      <c r="AN323">
        <v>0</v>
      </c>
      <c r="AP323" s="39" t="s">
        <v>30045</v>
      </c>
      <c r="AQ323">
        <v>1</v>
      </c>
      <c r="AS323" s="39" t="s">
        <v>30044</v>
      </c>
      <c r="AT323">
        <v>0</v>
      </c>
      <c r="AV323" s="39" t="s">
        <v>30041</v>
      </c>
      <c r="AW323">
        <v>1</v>
      </c>
      <c r="AY323" s="39" t="s">
        <v>30042</v>
      </c>
      <c r="AZ323">
        <v>1</v>
      </c>
      <c r="BB323" s="39" t="s">
        <v>30043</v>
      </c>
      <c r="BC323">
        <v>1</v>
      </c>
      <c r="BE323" s="39" t="s">
        <v>30045</v>
      </c>
      <c r="BF323">
        <v>1</v>
      </c>
      <c r="BH323" s="39" t="s">
        <v>30044</v>
      </c>
      <c r="BI323">
        <v>0</v>
      </c>
      <c r="BK323" s="39" t="s">
        <v>30047</v>
      </c>
      <c r="BL323">
        <v>0</v>
      </c>
      <c r="BN323" s="39" t="s">
        <v>31707</v>
      </c>
      <c r="BQ323" s="39" t="s">
        <v>31708</v>
      </c>
    </row>
    <row r="324" spans="1:69" x14ac:dyDescent="0.3">
      <c r="A324">
        <v>323</v>
      </c>
      <c r="B324" s="1">
        <v>45856.224675925929</v>
      </c>
      <c r="C324" s="1">
        <v>45856.23541666667</v>
      </c>
      <c r="D324" s="39" t="s">
        <v>3551</v>
      </c>
      <c r="E324" s="39" t="s">
        <v>3552</v>
      </c>
      <c r="F324">
        <v>5</v>
      </c>
      <c r="I324" s="39" t="s">
        <v>3552</v>
      </c>
      <c r="L324">
        <v>8</v>
      </c>
      <c r="O324">
        <v>39</v>
      </c>
      <c r="R324" s="39" t="s">
        <v>31709</v>
      </c>
      <c r="U324" s="39" t="s">
        <v>31710</v>
      </c>
      <c r="X324" s="39" t="s">
        <v>31711</v>
      </c>
      <c r="AA324" s="39" t="s">
        <v>31712</v>
      </c>
      <c r="AD324" s="39" t="s">
        <v>30041</v>
      </c>
      <c r="AE324">
        <v>1</v>
      </c>
      <c r="AG324" s="39" t="s">
        <v>30042</v>
      </c>
      <c r="AH324">
        <v>1</v>
      </c>
      <c r="AJ324" s="39" t="s">
        <v>30043</v>
      </c>
      <c r="AK324">
        <v>0</v>
      </c>
      <c r="AM324" s="39" t="s">
        <v>30047</v>
      </c>
      <c r="AN324">
        <v>0</v>
      </c>
      <c r="AP324" s="39" t="s">
        <v>30046</v>
      </c>
      <c r="AQ324">
        <v>0</v>
      </c>
      <c r="AS324" s="39" t="s">
        <v>30046</v>
      </c>
      <c r="AT324">
        <v>1</v>
      </c>
      <c r="AV324" s="39" t="s">
        <v>30041</v>
      </c>
      <c r="AW324">
        <v>1</v>
      </c>
      <c r="AY324" s="39" t="s">
        <v>30044</v>
      </c>
      <c r="AZ324">
        <v>0</v>
      </c>
      <c r="BB324" s="39" t="s">
        <v>30047</v>
      </c>
      <c r="BC324">
        <v>0</v>
      </c>
      <c r="BE324" s="39" t="s">
        <v>30045</v>
      </c>
      <c r="BF324">
        <v>1</v>
      </c>
      <c r="BH324" s="39" t="s">
        <v>30046</v>
      </c>
      <c r="BI324">
        <v>0</v>
      </c>
      <c r="BK324" s="39" t="s">
        <v>30043</v>
      </c>
      <c r="BL324">
        <v>0</v>
      </c>
      <c r="BN324" s="39" t="s">
        <v>31713</v>
      </c>
      <c r="BQ324" s="39" t="s">
        <v>31714</v>
      </c>
    </row>
    <row r="325" spans="1:69" x14ac:dyDescent="0.3">
      <c r="A325">
        <v>324</v>
      </c>
      <c r="B325" s="1">
        <v>45856.318611111114</v>
      </c>
      <c r="C325" s="1">
        <v>45856.323182870372</v>
      </c>
      <c r="D325" s="39" t="s">
        <v>1791</v>
      </c>
      <c r="E325" s="39" t="s">
        <v>1792</v>
      </c>
      <c r="F325">
        <v>4</v>
      </c>
      <c r="I325" s="39" t="s">
        <v>1792</v>
      </c>
      <c r="L325">
        <v>13</v>
      </c>
      <c r="O325">
        <v>31</v>
      </c>
      <c r="R325" s="39" t="s">
        <v>31715</v>
      </c>
      <c r="U325" s="39" t="s">
        <v>31716</v>
      </c>
      <c r="X325" s="39" t="s">
        <v>31717</v>
      </c>
      <c r="AA325" s="39" t="s">
        <v>31718</v>
      </c>
      <c r="AD325" s="39" t="s">
        <v>30046</v>
      </c>
      <c r="AE325">
        <v>0</v>
      </c>
      <c r="AG325" s="39" t="s">
        <v>30044</v>
      </c>
      <c r="AH325">
        <v>0</v>
      </c>
      <c r="AJ325" s="39" t="s">
        <v>30042</v>
      </c>
      <c r="AK325">
        <v>1</v>
      </c>
      <c r="AM325" s="39" t="s">
        <v>30046</v>
      </c>
      <c r="AN325">
        <v>0</v>
      </c>
      <c r="AP325" s="39" t="s">
        <v>30041</v>
      </c>
      <c r="AQ325">
        <v>0</v>
      </c>
      <c r="AS325" s="39" t="s">
        <v>30043</v>
      </c>
      <c r="AT325">
        <v>0</v>
      </c>
      <c r="AV325" s="39" t="s">
        <v>30041</v>
      </c>
      <c r="AW325">
        <v>1</v>
      </c>
      <c r="AY325" s="39" t="s">
        <v>30042</v>
      </c>
      <c r="AZ325">
        <v>1</v>
      </c>
      <c r="BB325" s="39" t="s">
        <v>30043</v>
      </c>
      <c r="BC325">
        <v>1</v>
      </c>
      <c r="BE325" s="39" t="s">
        <v>30047</v>
      </c>
      <c r="BF325">
        <v>0</v>
      </c>
      <c r="BH325" s="39" t="s">
        <v>30046</v>
      </c>
      <c r="BI325">
        <v>0</v>
      </c>
      <c r="BK325" s="39" t="s">
        <v>30047</v>
      </c>
      <c r="BL325">
        <v>0</v>
      </c>
      <c r="BN325" s="39" t="s">
        <v>31719</v>
      </c>
      <c r="BQ325" s="39" t="s">
        <v>31720</v>
      </c>
    </row>
    <row r="326" spans="1:69" x14ac:dyDescent="0.3">
      <c r="A326">
        <v>325</v>
      </c>
      <c r="B326" s="1">
        <v>45856.863969907405</v>
      </c>
      <c r="C326" s="1">
        <v>45856.87462962963</v>
      </c>
      <c r="D326" s="39" t="s">
        <v>1326</v>
      </c>
      <c r="E326" s="39" t="s">
        <v>1327</v>
      </c>
      <c r="F326">
        <v>10</v>
      </c>
      <c r="I326" s="39" t="s">
        <v>1327</v>
      </c>
      <c r="L326">
        <v>1</v>
      </c>
      <c r="O326">
        <v>20</v>
      </c>
      <c r="R326" s="39" t="s">
        <v>31721</v>
      </c>
      <c r="U326" s="39" t="s">
        <v>31722</v>
      </c>
      <c r="X326" s="39" t="s">
        <v>31723</v>
      </c>
      <c r="AA326" s="39" t="s">
        <v>31724</v>
      </c>
      <c r="AD326" s="39" t="s">
        <v>30041</v>
      </c>
      <c r="AE326">
        <v>1</v>
      </c>
      <c r="AG326" s="39" t="s">
        <v>30042</v>
      </c>
      <c r="AH326">
        <v>1</v>
      </c>
      <c r="AJ326" s="39" t="s">
        <v>30043</v>
      </c>
      <c r="AK326">
        <v>0</v>
      </c>
      <c r="AM326" s="39" t="s">
        <v>30044</v>
      </c>
      <c r="AN326">
        <v>1</v>
      </c>
      <c r="AP326" s="39" t="s">
        <v>30047</v>
      </c>
      <c r="AQ326">
        <v>0</v>
      </c>
      <c r="AS326" s="39" t="s">
        <v>30046</v>
      </c>
      <c r="AT326">
        <v>1</v>
      </c>
      <c r="AV326" s="39" t="s">
        <v>30041</v>
      </c>
      <c r="AW326">
        <v>1</v>
      </c>
      <c r="AY326" s="39" t="s">
        <v>30042</v>
      </c>
      <c r="AZ326">
        <v>1</v>
      </c>
      <c r="BB326" s="39" t="s">
        <v>30043</v>
      </c>
      <c r="BC326">
        <v>1</v>
      </c>
      <c r="BE326" s="39" t="s">
        <v>30045</v>
      </c>
      <c r="BF326">
        <v>1</v>
      </c>
      <c r="BH326" s="39" t="s">
        <v>30047</v>
      </c>
      <c r="BI326">
        <v>1</v>
      </c>
      <c r="BK326" s="39" t="s">
        <v>30046</v>
      </c>
      <c r="BL326">
        <v>1</v>
      </c>
      <c r="BN326" s="39" t="s">
        <v>31725</v>
      </c>
      <c r="BQ326" s="39" t="s">
        <v>31726</v>
      </c>
    </row>
    <row r="327" spans="1:69" x14ac:dyDescent="0.3">
      <c r="A327">
        <v>326</v>
      </c>
      <c r="B327" s="1">
        <v>45857.043622685182</v>
      </c>
      <c r="C327" s="1">
        <v>45857.044768518521</v>
      </c>
      <c r="D327" s="39" t="s">
        <v>4381</v>
      </c>
      <c r="E327" s="39" t="s">
        <v>4382</v>
      </c>
      <c r="F327">
        <v>6</v>
      </c>
      <c r="I327" s="39" t="s">
        <v>4382</v>
      </c>
      <c r="L327">
        <v>7</v>
      </c>
      <c r="O327">
        <v>6</v>
      </c>
      <c r="R327" s="39" t="s">
        <v>31688</v>
      </c>
      <c r="U327" s="39" t="s">
        <v>31727</v>
      </c>
      <c r="X327" s="39" t="s">
        <v>30520</v>
      </c>
      <c r="AA327" s="39" t="s">
        <v>31728</v>
      </c>
      <c r="AD327" s="39" t="s">
        <v>30041</v>
      </c>
      <c r="AE327">
        <v>1</v>
      </c>
      <c r="AG327" s="39" t="s">
        <v>30042</v>
      </c>
      <c r="AH327">
        <v>1</v>
      </c>
      <c r="AJ327" s="39" t="s">
        <v>30043</v>
      </c>
      <c r="AK327">
        <v>0</v>
      </c>
      <c r="AM327" s="39" t="s">
        <v>30044</v>
      </c>
      <c r="AN327">
        <v>1</v>
      </c>
      <c r="AP327" s="39" t="s">
        <v>30045</v>
      </c>
      <c r="AQ327">
        <v>1</v>
      </c>
      <c r="AS327" s="39" t="s">
        <v>30046</v>
      </c>
      <c r="AT327">
        <v>1</v>
      </c>
      <c r="AV327" s="39" t="s">
        <v>30042</v>
      </c>
      <c r="AW327">
        <v>0</v>
      </c>
      <c r="AY327" s="39" t="s">
        <v>30042</v>
      </c>
      <c r="AZ327">
        <v>1</v>
      </c>
      <c r="BB327" s="39" t="s">
        <v>30041</v>
      </c>
      <c r="BC327">
        <v>0</v>
      </c>
      <c r="BE327" s="39" t="s">
        <v>30046</v>
      </c>
      <c r="BF327">
        <v>0</v>
      </c>
      <c r="BH327" s="39" t="s">
        <v>30046</v>
      </c>
      <c r="BI327">
        <v>0</v>
      </c>
      <c r="BK327" s="39" t="s">
        <v>30042</v>
      </c>
      <c r="BL327">
        <v>0</v>
      </c>
      <c r="BN327" s="39" t="s">
        <v>30072</v>
      </c>
      <c r="BQ327" s="39" t="s">
        <v>31729</v>
      </c>
    </row>
    <row r="328" spans="1:69" x14ac:dyDescent="0.3">
      <c r="A328">
        <v>327</v>
      </c>
      <c r="B328" s="1">
        <v>45857.412615740737</v>
      </c>
      <c r="C328" s="1">
        <v>45857.425891203704</v>
      </c>
      <c r="D328" s="39" t="s">
        <v>2098</v>
      </c>
      <c r="E328" s="39" t="s">
        <v>2099</v>
      </c>
      <c r="F328">
        <v>10</v>
      </c>
      <c r="I328" s="39" t="s">
        <v>2099</v>
      </c>
      <c r="L328">
        <v>4</v>
      </c>
      <c r="O328">
        <v>30</v>
      </c>
      <c r="R328" s="39" t="s">
        <v>31730</v>
      </c>
      <c r="U328" s="39" t="s">
        <v>31731</v>
      </c>
      <c r="X328" s="39" t="s">
        <v>31732</v>
      </c>
      <c r="AA328" s="39" t="s">
        <v>31733</v>
      </c>
      <c r="AD328" s="39" t="s">
        <v>30041</v>
      </c>
      <c r="AE328">
        <v>1</v>
      </c>
      <c r="AG328" s="39" t="s">
        <v>30042</v>
      </c>
      <c r="AH328">
        <v>1</v>
      </c>
      <c r="AJ328" s="39" t="s">
        <v>30043</v>
      </c>
      <c r="AK328">
        <v>0</v>
      </c>
      <c r="AM328" s="39" t="s">
        <v>30047</v>
      </c>
      <c r="AN328">
        <v>0</v>
      </c>
      <c r="AP328" s="39" t="s">
        <v>30045</v>
      </c>
      <c r="AQ328">
        <v>1</v>
      </c>
      <c r="AS328" s="39" t="s">
        <v>30046</v>
      </c>
      <c r="AT328">
        <v>1</v>
      </c>
      <c r="AV328" s="39" t="s">
        <v>30041</v>
      </c>
      <c r="AW328">
        <v>1</v>
      </c>
      <c r="AY328" s="39" t="s">
        <v>30042</v>
      </c>
      <c r="AZ328">
        <v>1</v>
      </c>
      <c r="BB328" s="39" t="s">
        <v>30043</v>
      </c>
      <c r="BC328">
        <v>1</v>
      </c>
      <c r="BE328" s="39" t="s">
        <v>30045</v>
      </c>
      <c r="BF328">
        <v>1</v>
      </c>
      <c r="BH328" s="39" t="s">
        <v>30047</v>
      </c>
      <c r="BI328">
        <v>1</v>
      </c>
      <c r="BK328" s="39" t="s">
        <v>30046</v>
      </c>
      <c r="BL328">
        <v>1</v>
      </c>
      <c r="BN328" s="39" t="s">
        <v>31054</v>
      </c>
      <c r="BQ328" s="39" t="s">
        <v>31734</v>
      </c>
    </row>
    <row r="329" spans="1:69" x14ac:dyDescent="0.3">
      <c r="A329">
        <v>328</v>
      </c>
      <c r="B329" s="1">
        <v>45857.75209490741</v>
      </c>
      <c r="C329" s="1">
        <v>45857.758391203701</v>
      </c>
      <c r="D329" s="39" t="s">
        <v>2829</v>
      </c>
      <c r="E329" s="39" t="s">
        <v>2830</v>
      </c>
      <c r="F329">
        <v>11</v>
      </c>
      <c r="I329" s="39" t="s">
        <v>31735</v>
      </c>
      <c r="L329">
        <v>5</v>
      </c>
      <c r="O329">
        <v>23</v>
      </c>
      <c r="R329" s="39" t="s">
        <v>31736</v>
      </c>
      <c r="U329" s="39" t="s">
        <v>30408</v>
      </c>
      <c r="X329" s="39" t="s">
        <v>31737</v>
      </c>
      <c r="AA329" s="39" t="s">
        <v>31738</v>
      </c>
      <c r="AD329" s="39" t="s">
        <v>30041</v>
      </c>
      <c r="AE329">
        <v>1</v>
      </c>
      <c r="AG329" s="39" t="s">
        <v>30042</v>
      </c>
      <c r="AH329">
        <v>1</v>
      </c>
      <c r="AJ329" s="39" t="s">
        <v>30043</v>
      </c>
      <c r="AK329">
        <v>0</v>
      </c>
      <c r="AM329" s="39" t="s">
        <v>30044</v>
      </c>
      <c r="AN329">
        <v>1</v>
      </c>
      <c r="AP329" s="39" t="s">
        <v>30045</v>
      </c>
      <c r="AQ329">
        <v>1</v>
      </c>
      <c r="AS329" s="39" t="s">
        <v>30046</v>
      </c>
      <c r="AT329">
        <v>1</v>
      </c>
      <c r="AV329" s="39" t="s">
        <v>30041</v>
      </c>
      <c r="AW329">
        <v>1</v>
      </c>
      <c r="AY329" s="39" t="s">
        <v>30042</v>
      </c>
      <c r="AZ329">
        <v>1</v>
      </c>
      <c r="BB329" s="39" t="s">
        <v>30043</v>
      </c>
      <c r="BC329">
        <v>1</v>
      </c>
      <c r="BE329" s="39" t="s">
        <v>30045</v>
      </c>
      <c r="BF329">
        <v>1</v>
      </c>
      <c r="BH329" s="39" t="s">
        <v>30047</v>
      </c>
      <c r="BI329">
        <v>1</v>
      </c>
      <c r="BK329" s="39" t="s">
        <v>30046</v>
      </c>
      <c r="BL329">
        <v>1</v>
      </c>
      <c r="BN329" s="39" t="s">
        <v>31739</v>
      </c>
      <c r="BQ329" s="39" t="s">
        <v>31740</v>
      </c>
    </row>
    <row r="330" spans="1:69" x14ac:dyDescent="0.3">
      <c r="A330">
        <v>329</v>
      </c>
      <c r="B330" s="1">
        <v>45857.7575</v>
      </c>
      <c r="C330" s="1">
        <v>45857.763460648152</v>
      </c>
      <c r="D330" s="39" t="s">
        <v>2917</v>
      </c>
      <c r="E330" s="39" t="s">
        <v>2918</v>
      </c>
      <c r="F330">
        <v>10</v>
      </c>
      <c r="I330" s="39" t="s">
        <v>2918</v>
      </c>
      <c r="L330">
        <v>5</v>
      </c>
      <c r="O330">
        <v>12</v>
      </c>
      <c r="R330" s="39" t="s">
        <v>31741</v>
      </c>
      <c r="U330" s="39" t="s">
        <v>31742</v>
      </c>
      <c r="X330" s="39" t="s">
        <v>31743</v>
      </c>
      <c r="AA330" s="39" t="s">
        <v>31744</v>
      </c>
      <c r="AD330" s="39" t="s">
        <v>30041</v>
      </c>
      <c r="AE330">
        <v>1</v>
      </c>
      <c r="AG330" s="39" t="s">
        <v>30042</v>
      </c>
      <c r="AH330">
        <v>1</v>
      </c>
      <c r="AJ330" s="39" t="s">
        <v>30043</v>
      </c>
      <c r="AK330">
        <v>0</v>
      </c>
      <c r="AM330" s="39" t="s">
        <v>30044</v>
      </c>
      <c r="AN330">
        <v>1</v>
      </c>
      <c r="AP330" s="39" t="s">
        <v>30045</v>
      </c>
      <c r="AQ330">
        <v>1</v>
      </c>
      <c r="AS330" s="39" t="s">
        <v>30046</v>
      </c>
      <c r="AT330">
        <v>1</v>
      </c>
      <c r="AV330" s="39" t="s">
        <v>30041</v>
      </c>
      <c r="AW330">
        <v>1</v>
      </c>
      <c r="AY330" s="39" t="s">
        <v>30042</v>
      </c>
      <c r="AZ330">
        <v>1</v>
      </c>
      <c r="BB330" s="39" t="s">
        <v>30043</v>
      </c>
      <c r="BC330">
        <v>1</v>
      </c>
      <c r="BE330" s="39" t="s">
        <v>30044</v>
      </c>
      <c r="BF330">
        <v>0</v>
      </c>
      <c r="BH330" s="39" t="s">
        <v>30047</v>
      </c>
      <c r="BI330">
        <v>1</v>
      </c>
      <c r="BK330" s="39" t="s">
        <v>30046</v>
      </c>
      <c r="BL330">
        <v>1</v>
      </c>
      <c r="BN330" s="39" t="s">
        <v>31745</v>
      </c>
      <c r="BQ330" s="39" t="s">
        <v>31746</v>
      </c>
    </row>
    <row r="331" spans="1:69" x14ac:dyDescent="0.3">
      <c r="A331">
        <v>330</v>
      </c>
      <c r="B331" s="1">
        <v>45858.747800925928</v>
      </c>
      <c r="C331" s="1">
        <v>45858.758703703701</v>
      </c>
      <c r="D331" s="39" t="s">
        <v>4105</v>
      </c>
      <c r="E331" s="39" t="s">
        <v>4106</v>
      </c>
      <c r="F331">
        <v>9</v>
      </c>
      <c r="I331" s="39" t="s">
        <v>4106</v>
      </c>
      <c r="L331">
        <v>6</v>
      </c>
      <c r="O331">
        <v>24</v>
      </c>
      <c r="R331" s="39" t="s">
        <v>31747</v>
      </c>
      <c r="U331" s="39" t="s">
        <v>31748</v>
      </c>
      <c r="X331" s="39" t="s">
        <v>31749</v>
      </c>
      <c r="AA331" s="39" t="s">
        <v>31750</v>
      </c>
      <c r="AD331" s="39" t="s">
        <v>30041</v>
      </c>
      <c r="AE331">
        <v>1</v>
      </c>
      <c r="AG331" s="39" t="s">
        <v>30042</v>
      </c>
      <c r="AH331">
        <v>1</v>
      </c>
      <c r="AJ331" s="39" t="s">
        <v>30043</v>
      </c>
      <c r="AK331">
        <v>0</v>
      </c>
      <c r="AM331" s="39" t="s">
        <v>30043</v>
      </c>
      <c r="AN331">
        <v>0</v>
      </c>
      <c r="AP331" s="39" t="s">
        <v>30045</v>
      </c>
      <c r="AQ331">
        <v>1</v>
      </c>
      <c r="AS331" s="39" t="s">
        <v>30046</v>
      </c>
      <c r="AT331">
        <v>1</v>
      </c>
      <c r="AV331" s="39" t="s">
        <v>30041</v>
      </c>
      <c r="AW331">
        <v>1</v>
      </c>
      <c r="AY331" s="39" t="s">
        <v>30042</v>
      </c>
      <c r="AZ331">
        <v>1</v>
      </c>
      <c r="BB331" s="39" t="s">
        <v>30043</v>
      </c>
      <c r="BC331">
        <v>1</v>
      </c>
      <c r="BE331" s="39" t="s">
        <v>30044</v>
      </c>
      <c r="BF331">
        <v>0</v>
      </c>
      <c r="BH331" s="39" t="s">
        <v>30047</v>
      </c>
      <c r="BI331">
        <v>1</v>
      </c>
      <c r="BK331" s="39" t="s">
        <v>30046</v>
      </c>
      <c r="BL331">
        <v>1</v>
      </c>
      <c r="BN331" s="39" t="s">
        <v>31751</v>
      </c>
      <c r="BQ331" s="39" t="s">
        <v>31752</v>
      </c>
    </row>
    <row r="332" spans="1:69" x14ac:dyDescent="0.3">
      <c r="A332">
        <v>331</v>
      </c>
      <c r="B332" s="1">
        <v>45858.819861111115</v>
      </c>
      <c r="C332" s="1">
        <v>45858.832627314812</v>
      </c>
      <c r="D332" s="39" t="s">
        <v>1304</v>
      </c>
      <c r="E332" s="39" t="s">
        <v>1305</v>
      </c>
      <c r="F332">
        <v>11</v>
      </c>
      <c r="I332" s="39" t="s">
        <v>6829</v>
      </c>
      <c r="L332">
        <v>1</v>
      </c>
      <c r="O332">
        <v>18</v>
      </c>
      <c r="R332" s="39" t="s">
        <v>31753</v>
      </c>
      <c r="U332" s="39" t="s">
        <v>31754</v>
      </c>
      <c r="X332" s="39" t="s">
        <v>31755</v>
      </c>
      <c r="AA332" s="39" t="s">
        <v>31756</v>
      </c>
      <c r="AD332" s="39" t="s">
        <v>30041</v>
      </c>
      <c r="AE332">
        <v>1</v>
      </c>
      <c r="AG332" s="39" t="s">
        <v>30042</v>
      </c>
      <c r="AH332">
        <v>1</v>
      </c>
      <c r="AJ332" s="39" t="s">
        <v>30043</v>
      </c>
      <c r="AK332">
        <v>0</v>
      </c>
      <c r="AM332" s="39" t="s">
        <v>30044</v>
      </c>
      <c r="AN332">
        <v>1</v>
      </c>
      <c r="AP332" s="39" t="s">
        <v>30045</v>
      </c>
      <c r="AQ332">
        <v>1</v>
      </c>
      <c r="AS332" s="39" t="s">
        <v>30046</v>
      </c>
      <c r="AT332">
        <v>1</v>
      </c>
      <c r="AV332" s="39" t="s">
        <v>30041</v>
      </c>
      <c r="AW332">
        <v>1</v>
      </c>
      <c r="AY332" s="39" t="s">
        <v>30042</v>
      </c>
      <c r="AZ332">
        <v>1</v>
      </c>
      <c r="BB332" s="39" t="s">
        <v>30043</v>
      </c>
      <c r="BC332">
        <v>1</v>
      </c>
      <c r="BE332" s="39" t="s">
        <v>30045</v>
      </c>
      <c r="BF332">
        <v>1</v>
      </c>
      <c r="BH332" s="39" t="s">
        <v>30047</v>
      </c>
      <c r="BI332">
        <v>1</v>
      </c>
      <c r="BK332" s="39" t="s">
        <v>30046</v>
      </c>
      <c r="BL332">
        <v>1</v>
      </c>
      <c r="BN332" s="39" t="s">
        <v>31757</v>
      </c>
      <c r="BQ332" s="39" t="s">
        <v>31758</v>
      </c>
    </row>
    <row r="333" spans="1:69" x14ac:dyDescent="0.3">
      <c r="A333">
        <v>332</v>
      </c>
      <c r="B333" s="1">
        <v>45858.892430555556</v>
      </c>
      <c r="C333" s="1">
        <v>45858.892812500002</v>
      </c>
      <c r="D333" s="39" t="s">
        <v>1388</v>
      </c>
      <c r="E333" s="39" t="s">
        <v>1389</v>
      </c>
      <c r="F333">
        <v>9</v>
      </c>
      <c r="I333" s="39" t="s">
        <v>1389</v>
      </c>
      <c r="L333">
        <v>1</v>
      </c>
      <c r="O333">
        <v>29</v>
      </c>
      <c r="R333" s="39" t="s">
        <v>31759</v>
      </c>
      <c r="U333" s="39" t="s">
        <v>31760</v>
      </c>
      <c r="X333" s="39" t="s">
        <v>31761</v>
      </c>
      <c r="AA333" s="39" t="s">
        <v>31762</v>
      </c>
      <c r="AD333" s="39" t="s">
        <v>30041</v>
      </c>
      <c r="AE333">
        <v>1</v>
      </c>
      <c r="AG333" s="39" t="s">
        <v>30042</v>
      </c>
      <c r="AH333">
        <v>1</v>
      </c>
      <c r="AJ333" s="39" t="s">
        <v>30043</v>
      </c>
      <c r="AK333">
        <v>0</v>
      </c>
      <c r="AM333" s="39" t="s">
        <v>30044</v>
      </c>
      <c r="AN333">
        <v>1</v>
      </c>
      <c r="AP333" s="39" t="s">
        <v>30045</v>
      </c>
      <c r="AQ333">
        <v>1</v>
      </c>
      <c r="AS333" s="39" t="s">
        <v>30046</v>
      </c>
      <c r="AT333">
        <v>1</v>
      </c>
      <c r="AV333" s="39" t="s">
        <v>30041</v>
      </c>
      <c r="AW333">
        <v>1</v>
      </c>
      <c r="AY333" s="39" t="s">
        <v>30042</v>
      </c>
      <c r="AZ333">
        <v>1</v>
      </c>
      <c r="BB333" s="39" t="s">
        <v>30043</v>
      </c>
      <c r="BC333">
        <v>1</v>
      </c>
      <c r="BE333" s="39" t="s">
        <v>30045</v>
      </c>
      <c r="BF333">
        <v>1</v>
      </c>
      <c r="BH333" s="39" t="s">
        <v>30044</v>
      </c>
      <c r="BI333">
        <v>0</v>
      </c>
      <c r="BK333" s="39" t="s">
        <v>30047</v>
      </c>
      <c r="BL333">
        <v>0</v>
      </c>
      <c r="BN333" s="39" t="s">
        <v>31763</v>
      </c>
      <c r="BQ333" s="39" t="s">
        <v>31764</v>
      </c>
    </row>
    <row r="334" spans="1:69" x14ac:dyDescent="0.3">
      <c r="A334">
        <v>333</v>
      </c>
      <c r="B334" s="1">
        <v>45859.867175925923</v>
      </c>
      <c r="C334" s="1">
        <v>45859.873217592591</v>
      </c>
      <c r="D334" s="39" t="s">
        <v>4100</v>
      </c>
      <c r="E334" s="39" t="s">
        <v>4101</v>
      </c>
      <c r="F334">
        <v>9</v>
      </c>
      <c r="I334" s="39" t="s">
        <v>4101</v>
      </c>
      <c r="L334">
        <v>6</v>
      </c>
      <c r="O334">
        <v>25</v>
      </c>
      <c r="R334" s="39" t="s">
        <v>31736</v>
      </c>
      <c r="U334" s="39" t="s">
        <v>31765</v>
      </c>
      <c r="X334" s="39" t="s">
        <v>31766</v>
      </c>
      <c r="AA334" s="39" t="s">
        <v>31767</v>
      </c>
      <c r="AD334" s="39" t="s">
        <v>30045</v>
      </c>
      <c r="AE334">
        <v>0</v>
      </c>
      <c r="AG334" s="39" t="s">
        <v>30042</v>
      </c>
      <c r="AH334">
        <v>1</v>
      </c>
      <c r="AJ334" s="39" t="s">
        <v>30042</v>
      </c>
      <c r="AK334">
        <v>1</v>
      </c>
      <c r="AM334" s="39" t="s">
        <v>30044</v>
      </c>
      <c r="AN334">
        <v>1</v>
      </c>
      <c r="AP334" s="39" t="s">
        <v>30045</v>
      </c>
      <c r="AQ334">
        <v>1</v>
      </c>
      <c r="AS334" s="39" t="s">
        <v>30046</v>
      </c>
      <c r="AT334">
        <v>1</v>
      </c>
      <c r="AV334" s="39" t="s">
        <v>30041</v>
      </c>
      <c r="AW334">
        <v>1</v>
      </c>
      <c r="AY334" s="39" t="s">
        <v>30042</v>
      </c>
      <c r="AZ334">
        <v>1</v>
      </c>
      <c r="BB334" s="39" t="s">
        <v>30044</v>
      </c>
      <c r="BC334">
        <v>0</v>
      </c>
      <c r="BE334" s="39" t="s">
        <v>30047</v>
      </c>
      <c r="BF334">
        <v>0</v>
      </c>
      <c r="BH334" s="39" t="s">
        <v>30047</v>
      </c>
      <c r="BI334">
        <v>1</v>
      </c>
      <c r="BK334" s="39" t="s">
        <v>30046</v>
      </c>
      <c r="BL334">
        <v>1</v>
      </c>
      <c r="BN334" s="39" t="s">
        <v>31768</v>
      </c>
      <c r="BQ334" s="39" t="s">
        <v>31769</v>
      </c>
    </row>
    <row r="335" spans="1:69" x14ac:dyDescent="0.3">
      <c r="A335">
        <v>334</v>
      </c>
      <c r="B335" s="1">
        <v>45860.67832175926</v>
      </c>
      <c r="C335" s="1">
        <v>45860.692164351851</v>
      </c>
      <c r="D335" s="39" t="s">
        <v>7180</v>
      </c>
      <c r="E335" s="39" t="s">
        <v>7181</v>
      </c>
      <c r="F335">
        <v>9</v>
      </c>
      <c r="I335" s="39" t="s">
        <v>7182</v>
      </c>
      <c r="L335">
        <v>14</v>
      </c>
      <c r="O335">
        <v>37</v>
      </c>
      <c r="R335" s="39" t="s">
        <v>31770</v>
      </c>
      <c r="U335" s="39" t="s">
        <v>31771</v>
      </c>
      <c r="X335" s="39" t="s">
        <v>31772</v>
      </c>
      <c r="AA335" s="39" t="s">
        <v>31773</v>
      </c>
      <c r="AD335" s="39" t="s">
        <v>30041</v>
      </c>
      <c r="AE335">
        <v>1</v>
      </c>
      <c r="AG335" s="39" t="s">
        <v>30042</v>
      </c>
      <c r="AH335">
        <v>1</v>
      </c>
      <c r="AJ335" s="39" t="s">
        <v>30044</v>
      </c>
      <c r="AK335">
        <v>0</v>
      </c>
      <c r="AM335" s="39" t="s">
        <v>30044</v>
      </c>
      <c r="AN335">
        <v>1</v>
      </c>
      <c r="AP335" s="39" t="s">
        <v>30045</v>
      </c>
      <c r="AQ335">
        <v>1</v>
      </c>
      <c r="AS335" s="39" t="s">
        <v>30046</v>
      </c>
      <c r="AT335">
        <v>1</v>
      </c>
      <c r="AV335" s="39" t="s">
        <v>30041</v>
      </c>
      <c r="AW335">
        <v>1</v>
      </c>
      <c r="AY335" s="39" t="s">
        <v>30042</v>
      </c>
      <c r="AZ335">
        <v>1</v>
      </c>
      <c r="BB335" s="39" t="s">
        <v>30043</v>
      </c>
      <c r="BC335">
        <v>1</v>
      </c>
      <c r="BE335" s="39" t="s">
        <v>30047</v>
      </c>
      <c r="BF335">
        <v>0</v>
      </c>
      <c r="BH335" s="39" t="s">
        <v>30044</v>
      </c>
      <c r="BI335">
        <v>0</v>
      </c>
      <c r="BK335" s="39" t="s">
        <v>30046</v>
      </c>
      <c r="BL335">
        <v>1</v>
      </c>
      <c r="BN335" s="39" t="s">
        <v>31774</v>
      </c>
      <c r="BQ335" s="39" t="s">
        <v>31775</v>
      </c>
    </row>
    <row r="336" spans="1:69" x14ac:dyDescent="0.3">
      <c r="A336">
        <v>335</v>
      </c>
      <c r="B336" s="1">
        <v>45861.052442129629</v>
      </c>
      <c r="C336" s="1">
        <v>45861.060289351852</v>
      </c>
      <c r="D336" s="39" t="s">
        <v>3669</v>
      </c>
      <c r="E336" s="39" t="s">
        <v>3670</v>
      </c>
      <c r="F336">
        <v>10</v>
      </c>
      <c r="I336" s="39" t="s">
        <v>3670</v>
      </c>
      <c r="L336">
        <v>8</v>
      </c>
      <c r="O336">
        <v>35</v>
      </c>
      <c r="R336" s="39" t="s">
        <v>31776</v>
      </c>
      <c r="U336" s="39" t="s">
        <v>31760</v>
      </c>
      <c r="X336" s="39" t="s">
        <v>31777</v>
      </c>
      <c r="AA336" s="39" t="s">
        <v>31503</v>
      </c>
      <c r="AD336" s="39" t="s">
        <v>30041</v>
      </c>
      <c r="AE336">
        <v>1</v>
      </c>
      <c r="AG336" s="39" t="s">
        <v>30042</v>
      </c>
      <c r="AH336">
        <v>1</v>
      </c>
      <c r="AJ336" s="39" t="s">
        <v>30043</v>
      </c>
      <c r="AK336">
        <v>0</v>
      </c>
      <c r="AM336" s="39" t="s">
        <v>30046</v>
      </c>
      <c r="AN336">
        <v>0</v>
      </c>
      <c r="AP336" s="39" t="s">
        <v>30045</v>
      </c>
      <c r="AQ336">
        <v>1</v>
      </c>
      <c r="AS336" s="39" t="s">
        <v>30046</v>
      </c>
      <c r="AT336">
        <v>1</v>
      </c>
      <c r="AV336" s="39" t="s">
        <v>30041</v>
      </c>
      <c r="AW336">
        <v>1</v>
      </c>
      <c r="AY336" s="39" t="s">
        <v>30042</v>
      </c>
      <c r="AZ336">
        <v>1</v>
      </c>
      <c r="BB336" s="39" t="s">
        <v>30043</v>
      </c>
      <c r="BC336">
        <v>1</v>
      </c>
      <c r="BE336" s="39" t="s">
        <v>30045</v>
      </c>
      <c r="BF336">
        <v>1</v>
      </c>
      <c r="BH336" s="39" t="s">
        <v>30047</v>
      </c>
      <c r="BI336">
        <v>1</v>
      </c>
      <c r="BK336" s="39" t="s">
        <v>30046</v>
      </c>
      <c r="BL336">
        <v>1</v>
      </c>
      <c r="BN336" s="39" t="s">
        <v>31778</v>
      </c>
      <c r="BQ336" s="39" t="s">
        <v>31779</v>
      </c>
    </row>
    <row r="337" spans="1:69" x14ac:dyDescent="0.3">
      <c r="A337">
        <v>336</v>
      </c>
      <c r="B337" s="1">
        <v>45862.816666666666</v>
      </c>
      <c r="C337" s="1">
        <v>45862.83902777778</v>
      </c>
      <c r="D337" s="39" t="s">
        <v>1628</v>
      </c>
      <c r="E337" s="39" t="s">
        <v>1629</v>
      </c>
      <c r="F337">
        <v>10</v>
      </c>
      <c r="I337" s="39" t="s">
        <v>6984</v>
      </c>
      <c r="L337">
        <v>13</v>
      </c>
      <c r="O337">
        <v>38</v>
      </c>
      <c r="R337" s="39" t="s">
        <v>31780</v>
      </c>
      <c r="U337" s="39" t="s">
        <v>31781</v>
      </c>
      <c r="X337" s="39" t="s">
        <v>31782</v>
      </c>
      <c r="AA337" s="39" t="s">
        <v>31783</v>
      </c>
      <c r="AD337" s="39" t="s">
        <v>30041</v>
      </c>
      <c r="AE337">
        <v>1</v>
      </c>
      <c r="AG337" s="39" t="s">
        <v>30042</v>
      </c>
      <c r="AH337">
        <v>1</v>
      </c>
      <c r="AJ337" s="39" t="s">
        <v>30043</v>
      </c>
      <c r="AK337">
        <v>0</v>
      </c>
      <c r="AM337" s="39" t="s">
        <v>30044</v>
      </c>
      <c r="AN337">
        <v>1</v>
      </c>
      <c r="AP337" s="39" t="s">
        <v>30045</v>
      </c>
      <c r="AQ337">
        <v>1</v>
      </c>
      <c r="AS337" s="39" t="s">
        <v>30046</v>
      </c>
      <c r="AT337">
        <v>1</v>
      </c>
      <c r="AV337" s="39" t="s">
        <v>30041</v>
      </c>
      <c r="AW337">
        <v>1</v>
      </c>
      <c r="AY337" s="39" t="s">
        <v>30042</v>
      </c>
      <c r="AZ337">
        <v>1</v>
      </c>
      <c r="BB337" s="39" t="s">
        <v>30043</v>
      </c>
      <c r="BC337">
        <v>1</v>
      </c>
      <c r="BE337" s="39" t="s">
        <v>30044</v>
      </c>
      <c r="BF337">
        <v>0</v>
      </c>
      <c r="BH337" s="39" t="s">
        <v>30047</v>
      </c>
      <c r="BI337">
        <v>1</v>
      </c>
      <c r="BK337" s="39" t="s">
        <v>30046</v>
      </c>
      <c r="BL337">
        <v>1</v>
      </c>
      <c r="BN337" s="39" t="s">
        <v>31784</v>
      </c>
      <c r="BQ337" s="39" t="s">
        <v>31785</v>
      </c>
    </row>
    <row r="338" spans="1:69" x14ac:dyDescent="0.3">
      <c r="A338">
        <v>337</v>
      </c>
      <c r="B338" s="1">
        <v>45862.928298611114</v>
      </c>
      <c r="C338" s="1">
        <v>45862.938958333332</v>
      </c>
      <c r="D338" s="39" t="s">
        <v>1585</v>
      </c>
      <c r="E338" s="39" t="s">
        <v>1586</v>
      </c>
      <c r="F338">
        <v>7</v>
      </c>
      <c r="I338" s="39" t="s">
        <v>1586</v>
      </c>
      <c r="L338">
        <v>13</v>
      </c>
      <c r="O338">
        <v>22</v>
      </c>
      <c r="R338" s="39" t="s">
        <v>31786</v>
      </c>
      <c r="U338" s="39" t="s">
        <v>31787</v>
      </c>
      <c r="X338" s="39" t="s">
        <v>31788</v>
      </c>
      <c r="AA338" s="39" t="s">
        <v>31789</v>
      </c>
      <c r="AD338" s="39" t="s">
        <v>30041</v>
      </c>
      <c r="AE338">
        <v>1</v>
      </c>
      <c r="AG338" s="39" t="s">
        <v>30042</v>
      </c>
      <c r="AH338">
        <v>1</v>
      </c>
      <c r="AJ338" s="39" t="s">
        <v>30043</v>
      </c>
      <c r="AK338">
        <v>0</v>
      </c>
      <c r="AM338" s="39" t="s">
        <v>30044</v>
      </c>
      <c r="AN338">
        <v>1</v>
      </c>
      <c r="AP338" s="39" t="s">
        <v>30047</v>
      </c>
      <c r="AQ338">
        <v>0</v>
      </c>
      <c r="AS338" s="39" t="s">
        <v>30045</v>
      </c>
      <c r="AT338">
        <v>0</v>
      </c>
      <c r="AV338" s="39" t="s">
        <v>30041</v>
      </c>
      <c r="AW338">
        <v>1</v>
      </c>
      <c r="AY338" s="39" t="s">
        <v>30042</v>
      </c>
      <c r="AZ338">
        <v>1</v>
      </c>
      <c r="BB338" s="39" t="s">
        <v>30045</v>
      </c>
      <c r="BC338">
        <v>0</v>
      </c>
      <c r="BE338" s="39" t="s">
        <v>30044</v>
      </c>
      <c r="BF338">
        <v>0</v>
      </c>
      <c r="BH338" s="39" t="s">
        <v>30047</v>
      </c>
      <c r="BI338">
        <v>1</v>
      </c>
      <c r="BK338" s="39" t="s">
        <v>30046</v>
      </c>
      <c r="BL338">
        <v>1</v>
      </c>
      <c r="BN338" s="39" t="s">
        <v>31790</v>
      </c>
      <c r="BQ338" s="39" t="s">
        <v>31791</v>
      </c>
    </row>
    <row r="339" spans="1:69" x14ac:dyDescent="0.3">
      <c r="A339">
        <v>338</v>
      </c>
      <c r="B339" s="1">
        <v>45865.386689814812</v>
      </c>
      <c r="C339" s="1">
        <v>45865.399918981479</v>
      </c>
      <c r="D339" s="39" t="s">
        <v>1696</v>
      </c>
      <c r="E339" s="39" t="s">
        <v>1697</v>
      </c>
      <c r="F339">
        <v>11</v>
      </c>
      <c r="I339" s="39" t="s">
        <v>1697</v>
      </c>
      <c r="L339">
        <v>13</v>
      </c>
      <c r="O339">
        <v>5</v>
      </c>
      <c r="R339" s="39" t="s">
        <v>31792</v>
      </c>
      <c r="U339" s="39" t="s">
        <v>31793</v>
      </c>
      <c r="X339" s="39" t="s">
        <v>31794</v>
      </c>
      <c r="AA339" s="39" t="s">
        <v>31795</v>
      </c>
      <c r="AD339" s="39" t="s">
        <v>30041</v>
      </c>
      <c r="AE339">
        <v>1</v>
      </c>
      <c r="AG339" s="39" t="s">
        <v>30042</v>
      </c>
      <c r="AH339">
        <v>1</v>
      </c>
      <c r="AJ339" s="39" t="s">
        <v>30043</v>
      </c>
      <c r="AK339">
        <v>0</v>
      </c>
      <c r="AM339" s="39" t="s">
        <v>30044</v>
      </c>
      <c r="AN339">
        <v>1</v>
      </c>
      <c r="AP339" s="39" t="s">
        <v>30045</v>
      </c>
      <c r="AQ339">
        <v>1</v>
      </c>
      <c r="AS339" s="39" t="s">
        <v>30046</v>
      </c>
      <c r="AT339">
        <v>1</v>
      </c>
      <c r="AV339" s="39" t="s">
        <v>30041</v>
      </c>
      <c r="AW339">
        <v>1</v>
      </c>
      <c r="AY339" s="39" t="s">
        <v>30042</v>
      </c>
      <c r="AZ339">
        <v>1</v>
      </c>
      <c r="BB339" s="39" t="s">
        <v>30043</v>
      </c>
      <c r="BC339">
        <v>1</v>
      </c>
      <c r="BE339" s="39" t="s">
        <v>30045</v>
      </c>
      <c r="BF339">
        <v>1</v>
      </c>
      <c r="BH339" s="39" t="s">
        <v>30047</v>
      </c>
      <c r="BI339">
        <v>1</v>
      </c>
      <c r="BK339" s="39" t="s">
        <v>30046</v>
      </c>
      <c r="BL339">
        <v>1</v>
      </c>
      <c r="BN339" s="39" t="s">
        <v>31796</v>
      </c>
      <c r="BQ339" s="39" t="s">
        <v>31797</v>
      </c>
    </row>
    <row r="340" spans="1:69" x14ac:dyDescent="0.3">
      <c r="A340">
        <v>339</v>
      </c>
      <c r="B340" s="1">
        <v>45865.540983796294</v>
      </c>
      <c r="C340" s="1">
        <v>45865.549907407411</v>
      </c>
      <c r="D340" s="39" t="s">
        <v>1768</v>
      </c>
      <c r="E340" s="39" t="s">
        <v>1769</v>
      </c>
      <c r="F340">
        <v>11</v>
      </c>
      <c r="I340" s="39" t="s">
        <v>1769</v>
      </c>
      <c r="L340">
        <v>13</v>
      </c>
      <c r="O340">
        <v>16</v>
      </c>
      <c r="R340" s="39" t="s">
        <v>31798</v>
      </c>
      <c r="U340" s="39" t="s">
        <v>31799</v>
      </c>
      <c r="X340" s="39" t="s">
        <v>31800</v>
      </c>
      <c r="AA340" s="39" t="s">
        <v>31801</v>
      </c>
      <c r="AD340" s="39" t="s">
        <v>30041</v>
      </c>
      <c r="AE340">
        <v>1</v>
      </c>
      <c r="AG340" s="39" t="s">
        <v>30042</v>
      </c>
      <c r="AH340">
        <v>1</v>
      </c>
      <c r="AJ340" s="39" t="s">
        <v>30043</v>
      </c>
      <c r="AK340">
        <v>0</v>
      </c>
      <c r="AM340" s="39" t="s">
        <v>30044</v>
      </c>
      <c r="AN340">
        <v>1</v>
      </c>
      <c r="AP340" s="39" t="s">
        <v>30045</v>
      </c>
      <c r="AQ340">
        <v>1</v>
      </c>
      <c r="AS340" s="39" t="s">
        <v>30046</v>
      </c>
      <c r="AT340">
        <v>1</v>
      </c>
      <c r="AV340" s="39" t="s">
        <v>30041</v>
      </c>
      <c r="AW340">
        <v>1</v>
      </c>
      <c r="AY340" s="39" t="s">
        <v>30042</v>
      </c>
      <c r="AZ340">
        <v>1</v>
      </c>
      <c r="BB340" s="39" t="s">
        <v>30043</v>
      </c>
      <c r="BC340">
        <v>1</v>
      </c>
      <c r="BE340" s="39" t="s">
        <v>30045</v>
      </c>
      <c r="BF340">
        <v>1</v>
      </c>
      <c r="BH340" s="39" t="s">
        <v>30047</v>
      </c>
      <c r="BI340">
        <v>1</v>
      </c>
      <c r="BK340" s="39" t="s">
        <v>30046</v>
      </c>
      <c r="BL340">
        <v>1</v>
      </c>
      <c r="BN340" s="39" t="s">
        <v>31802</v>
      </c>
      <c r="BQ340" s="39" t="s">
        <v>31803</v>
      </c>
    </row>
    <row r="341" spans="1:69" x14ac:dyDescent="0.3">
      <c r="A341">
        <v>340</v>
      </c>
      <c r="B341" s="1">
        <v>45865.918310185189</v>
      </c>
      <c r="C341" s="1">
        <v>45865.924166666664</v>
      </c>
      <c r="D341" s="39" t="s">
        <v>4635</v>
      </c>
      <c r="E341" s="39" t="s">
        <v>4636</v>
      </c>
      <c r="F341">
        <v>11</v>
      </c>
      <c r="I341" s="39" t="s">
        <v>4636</v>
      </c>
      <c r="L341">
        <v>14</v>
      </c>
      <c r="O341">
        <v>35</v>
      </c>
      <c r="R341" s="39" t="s">
        <v>31736</v>
      </c>
      <c r="U341" s="39" t="s">
        <v>31804</v>
      </c>
      <c r="X341" s="39" t="s">
        <v>31805</v>
      </c>
      <c r="AA341" s="39" t="s">
        <v>31806</v>
      </c>
      <c r="AD341" s="39" t="s">
        <v>30041</v>
      </c>
      <c r="AE341">
        <v>1</v>
      </c>
      <c r="AG341" s="39" t="s">
        <v>30042</v>
      </c>
      <c r="AH341">
        <v>1</v>
      </c>
      <c r="AJ341" s="39" t="s">
        <v>30043</v>
      </c>
      <c r="AK341">
        <v>0</v>
      </c>
      <c r="AM341" s="39" t="s">
        <v>30044</v>
      </c>
      <c r="AN341">
        <v>1</v>
      </c>
      <c r="AP341" s="39" t="s">
        <v>30045</v>
      </c>
      <c r="AQ341">
        <v>1</v>
      </c>
      <c r="AS341" s="39" t="s">
        <v>30046</v>
      </c>
      <c r="AT341">
        <v>1</v>
      </c>
      <c r="AV341" s="39" t="s">
        <v>30041</v>
      </c>
      <c r="AW341">
        <v>1</v>
      </c>
      <c r="AY341" s="39" t="s">
        <v>30042</v>
      </c>
      <c r="AZ341">
        <v>1</v>
      </c>
      <c r="BB341" s="39" t="s">
        <v>30043</v>
      </c>
      <c r="BC341">
        <v>1</v>
      </c>
      <c r="BE341" s="39" t="s">
        <v>30045</v>
      </c>
      <c r="BF341">
        <v>1</v>
      </c>
      <c r="BH341" s="39" t="s">
        <v>30047</v>
      </c>
      <c r="BI341">
        <v>1</v>
      </c>
      <c r="BK341" s="39" t="s">
        <v>30046</v>
      </c>
      <c r="BL341">
        <v>1</v>
      </c>
      <c r="BN341" s="39" t="s">
        <v>31807</v>
      </c>
      <c r="BQ341" s="39" t="s">
        <v>31808</v>
      </c>
    </row>
    <row r="342" spans="1:69" x14ac:dyDescent="0.3">
      <c r="A342">
        <v>341</v>
      </c>
      <c r="B342" s="1">
        <v>45866.893726851849</v>
      </c>
      <c r="C342" s="1">
        <v>45866.902199074073</v>
      </c>
      <c r="D342" s="39" t="s">
        <v>4726</v>
      </c>
      <c r="E342" s="39" t="s">
        <v>4727</v>
      </c>
      <c r="F342">
        <v>9</v>
      </c>
      <c r="I342" s="39" t="s">
        <v>4728</v>
      </c>
      <c r="L342">
        <v>13</v>
      </c>
      <c r="O342">
        <v>25</v>
      </c>
      <c r="R342" s="39" t="s">
        <v>31809</v>
      </c>
      <c r="U342" s="39" t="s">
        <v>31810</v>
      </c>
      <c r="X342" s="39" t="s">
        <v>31811</v>
      </c>
      <c r="AA342" s="39" t="s">
        <v>31812</v>
      </c>
      <c r="AD342" s="39" t="s">
        <v>30041</v>
      </c>
      <c r="AE342">
        <v>1</v>
      </c>
      <c r="AG342" s="39" t="s">
        <v>30042</v>
      </c>
      <c r="AH342">
        <v>1</v>
      </c>
      <c r="AJ342" s="39" t="s">
        <v>30043</v>
      </c>
      <c r="AK342">
        <v>0</v>
      </c>
      <c r="AM342" s="39" t="s">
        <v>30044</v>
      </c>
      <c r="AN342">
        <v>1</v>
      </c>
      <c r="AP342" s="39" t="s">
        <v>30045</v>
      </c>
      <c r="AQ342">
        <v>1</v>
      </c>
      <c r="AS342" s="39" t="s">
        <v>30045</v>
      </c>
      <c r="AT342">
        <v>0</v>
      </c>
      <c r="AV342" s="39" t="s">
        <v>30041</v>
      </c>
      <c r="AW342">
        <v>1</v>
      </c>
      <c r="AY342" s="39" t="s">
        <v>30042</v>
      </c>
      <c r="AZ342">
        <v>1</v>
      </c>
      <c r="BB342" s="39" t="s">
        <v>30043</v>
      </c>
      <c r="BC342">
        <v>1</v>
      </c>
      <c r="BE342" s="39" t="s">
        <v>30044</v>
      </c>
      <c r="BF342">
        <v>0</v>
      </c>
      <c r="BH342" s="39" t="s">
        <v>30047</v>
      </c>
      <c r="BI342">
        <v>1</v>
      </c>
      <c r="BK342" s="39" t="s">
        <v>30046</v>
      </c>
      <c r="BL342">
        <v>1</v>
      </c>
      <c r="BN342" s="39" t="s">
        <v>31813</v>
      </c>
      <c r="BQ342" s="39" t="s">
        <v>31814</v>
      </c>
    </row>
    <row r="343" spans="1:69" x14ac:dyDescent="0.3">
      <c r="A343">
        <v>342</v>
      </c>
      <c r="B343" s="1">
        <v>45867.332627314812</v>
      </c>
      <c r="C343" s="1">
        <v>45867.353113425925</v>
      </c>
      <c r="D343" s="39" t="s">
        <v>1398</v>
      </c>
      <c r="E343" s="39" t="s">
        <v>1399</v>
      </c>
      <c r="F343">
        <v>9</v>
      </c>
      <c r="I343" s="39" t="s">
        <v>19609</v>
      </c>
      <c r="L343">
        <v>1</v>
      </c>
      <c r="O343">
        <v>1</v>
      </c>
      <c r="R343" s="39" t="s">
        <v>31815</v>
      </c>
      <c r="U343" s="39" t="s">
        <v>31816</v>
      </c>
      <c r="X343" s="39" t="s">
        <v>31817</v>
      </c>
      <c r="AA343" s="39" t="s">
        <v>31818</v>
      </c>
      <c r="AD343" s="39" t="s">
        <v>30041</v>
      </c>
      <c r="AE343">
        <v>1</v>
      </c>
      <c r="AG343" s="39" t="s">
        <v>30042</v>
      </c>
      <c r="AH343">
        <v>1</v>
      </c>
      <c r="AJ343" s="39" t="s">
        <v>30043</v>
      </c>
      <c r="AK343">
        <v>0</v>
      </c>
      <c r="AM343" s="39" t="s">
        <v>30044</v>
      </c>
      <c r="AN343">
        <v>1</v>
      </c>
      <c r="AP343" s="39" t="s">
        <v>30045</v>
      </c>
      <c r="AQ343">
        <v>1</v>
      </c>
      <c r="AS343" s="39" t="s">
        <v>30046</v>
      </c>
      <c r="AT343">
        <v>1</v>
      </c>
      <c r="AV343" s="39" t="s">
        <v>30041</v>
      </c>
      <c r="AW343">
        <v>1</v>
      </c>
      <c r="AY343" s="39" t="s">
        <v>30042</v>
      </c>
      <c r="AZ343">
        <v>1</v>
      </c>
      <c r="BB343" s="39" t="s">
        <v>30043</v>
      </c>
      <c r="BC343">
        <v>1</v>
      </c>
      <c r="BE343" s="39" t="s">
        <v>30045</v>
      </c>
      <c r="BF343">
        <v>1</v>
      </c>
      <c r="BH343" s="39" t="s">
        <v>30044</v>
      </c>
      <c r="BI343">
        <v>0</v>
      </c>
      <c r="BK343" s="39" t="s">
        <v>30047</v>
      </c>
      <c r="BL343">
        <v>0</v>
      </c>
      <c r="BN343" s="39" t="s">
        <v>31819</v>
      </c>
      <c r="BQ343" s="39" t="s">
        <v>31820</v>
      </c>
    </row>
    <row r="344" spans="1:69" x14ac:dyDescent="0.3">
      <c r="A344">
        <v>343</v>
      </c>
      <c r="B344" s="1">
        <v>45867.965682870374</v>
      </c>
      <c r="C344" s="1">
        <v>45867.967685185184</v>
      </c>
      <c r="D344" s="39" t="s">
        <v>4509</v>
      </c>
      <c r="E344" s="39" t="s">
        <v>4510</v>
      </c>
      <c r="F344">
        <v>8</v>
      </c>
      <c r="I344" s="39" t="s">
        <v>4510</v>
      </c>
      <c r="L344">
        <v>7</v>
      </c>
      <c r="O344">
        <v>13</v>
      </c>
      <c r="R344" s="39" t="s">
        <v>31821</v>
      </c>
      <c r="U344" s="39" t="s">
        <v>31822</v>
      </c>
      <c r="X344" s="39" t="s">
        <v>31823</v>
      </c>
      <c r="AA344" s="39" t="s">
        <v>31824</v>
      </c>
      <c r="AD344" s="39" t="s">
        <v>30041</v>
      </c>
      <c r="AE344">
        <v>1</v>
      </c>
      <c r="AG344" s="39" t="s">
        <v>30042</v>
      </c>
      <c r="AH344">
        <v>1</v>
      </c>
      <c r="AJ344" s="39" t="s">
        <v>30043</v>
      </c>
      <c r="AK344">
        <v>0</v>
      </c>
      <c r="AM344" s="39" t="s">
        <v>30044</v>
      </c>
      <c r="AN344">
        <v>1</v>
      </c>
      <c r="AP344" s="39" t="s">
        <v>30045</v>
      </c>
      <c r="AQ344">
        <v>1</v>
      </c>
      <c r="AS344" s="39" t="s">
        <v>30046</v>
      </c>
      <c r="AT344">
        <v>1</v>
      </c>
      <c r="AV344" s="39" t="s">
        <v>30041</v>
      </c>
      <c r="AW344">
        <v>1</v>
      </c>
      <c r="AY344" s="39" t="s">
        <v>30042</v>
      </c>
      <c r="AZ344">
        <v>1</v>
      </c>
      <c r="BB344" s="39" t="s">
        <v>30043</v>
      </c>
      <c r="BC344">
        <v>1</v>
      </c>
      <c r="BE344" s="39" t="s">
        <v>30044</v>
      </c>
      <c r="BF344">
        <v>0</v>
      </c>
      <c r="BH344" s="39" t="s">
        <v>30046</v>
      </c>
      <c r="BI344">
        <v>0</v>
      </c>
      <c r="BK344" s="39" t="s">
        <v>30047</v>
      </c>
      <c r="BL344">
        <v>0</v>
      </c>
      <c r="BN344" s="39" t="s">
        <v>31825</v>
      </c>
      <c r="BQ344" s="39" t="s">
        <v>31826</v>
      </c>
    </row>
    <row r="345" spans="1:69" x14ac:dyDescent="0.3">
      <c r="A345">
        <v>344</v>
      </c>
      <c r="B345" s="1">
        <v>45867.977627314816</v>
      </c>
      <c r="C345" s="1">
        <v>45867.992905092593</v>
      </c>
      <c r="D345" s="39" t="s">
        <v>4659</v>
      </c>
      <c r="E345" s="39" t="s">
        <v>4660</v>
      </c>
      <c r="F345">
        <v>10</v>
      </c>
      <c r="I345" s="39" t="s">
        <v>4661</v>
      </c>
      <c r="L345">
        <v>14</v>
      </c>
      <c r="O345">
        <v>22</v>
      </c>
      <c r="R345" s="39" t="s">
        <v>31827</v>
      </c>
      <c r="U345" s="39" t="s">
        <v>30095</v>
      </c>
      <c r="X345" s="39" t="s">
        <v>31828</v>
      </c>
      <c r="AA345" s="39" t="s">
        <v>31829</v>
      </c>
      <c r="AD345" s="39" t="s">
        <v>30041</v>
      </c>
      <c r="AE345">
        <v>1</v>
      </c>
      <c r="AG345" s="39" t="s">
        <v>30042</v>
      </c>
      <c r="AH345">
        <v>1</v>
      </c>
      <c r="AJ345" s="39" t="s">
        <v>30043</v>
      </c>
      <c r="AK345">
        <v>0</v>
      </c>
      <c r="AM345" s="39" t="s">
        <v>30044</v>
      </c>
      <c r="AN345">
        <v>1</v>
      </c>
      <c r="AP345" s="39" t="s">
        <v>30045</v>
      </c>
      <c r="AQ345">
        <v>1</v>
      </c>
      <c r="AS345" s="39" t="s">
        <v>30046</v>
      </c>
      <c r="AT345">
        <v>1</v>
      </c>
      <c r="AV345" s="39" t="s">
        <v>30041</v>
      </c>
      <c r="AW345">
        <v>1</v>
      </c>
      <c r="AY345" s="39" t="s">
        <v>30042</v>
      </c>
      <c r="AZ345">
        <v>1</v>
      </c>
      <c r="BB345" s="39" t="s">
        <v>30043</v>
      </c>
      <c r="BC345">
        <v>1</v>
      </c>
      <c r="BE345" s="39" t="s">
        <v>30045</v>
      </c>
      <c r="BF345">
        <v>1</v>
      </c>
      <c r="BH345" s="39" t="s">
        <v>30044</v>
      </c>
      <c r="BI345">
        <v>0</v>
      </c>
      <c r="BK345" s="39" t="s">
        <v>30046</v>
      </c>
      <c r="BL345">
        <v>1</v>
      </c>
      <c r="BN345" s="39" t="s">
        <v>31830</v>
      </c>
      <c r="BQ345" s="39" t="s">
        <v>31831</v>
      </c>
    </row>
    <row r="346" spans="1:69" x14ac:dyDescent="0.3">
      <c r="A346">
        <v>345</v>
      </c>
      <c r="B346" s="1">
        <v>45868.31763888889</v>
      </c>
      <c r="C346" s="1">
        <v>45868.319074074076</v>
      </c>
      <c r="D346" s="39" t="s">
        <v>1872</v>
      </c>
      <c r="E346" s="39" t="s">
        <v>1873</v>
      </c>
      <c r="F346">
        <v>11</v>
      </c>
      <c r="I346" s="39" t="s">
        <v>1874</v>
      </c>
      <c r="L346">
        <v>13</v>
      </c>
      <c r="O346">
        <v>37</v>
      </c>
      <c r="R346" s="39" t="s">
        <v>31736</v>
      </c>
      <c r="U346" s="39" t="s">
        <v>31727</v>
      </c>
      <c r="X346" s="39" t="s">
        <v>31832</v>
      </c>
      <c r="AA346" s="39" t="s">
        <v>31833</v>
      </c>
      <c r="AD346" s="39" t="s">
        <v>30041</v>
      </c>
      <c r="AE346">
        <v>1</v>
      </c>
      <c r="AG346" s="39" t="s">
        <v>30042</v>
      </c>
      <c r="AH346">
        <v>1</v>
      </c>
      <c r="AJ346" s="39" t="s">
        <v>30043</v>
      </c>
      <c r="AK346">
        <v>0</v>
      </c>
      <c r="AM346" s="39" t="s">
        <v>30044</v>
      </c>
      <c r="AN346">
        <v>1</v>
      </c>
      <c r="AP346" s="39" t="s">
        <v>30045</v>
      </c>
      <c r="AQ346">
        <v>1</v>
      </c>
      <c r="AS346" s="39" t="s">
        <v>30046</v>
      </c>
      <c r="AT346">
        <v>1</v>
      </c>
      <c r="AV346" s="39" t="s">
        <v>30041</v>
      </c>
      <c r="AW346">
        <v>1</v>
      </c>
      <c r="AY346" s="39" t="s">
        <v>30042</v>
      </c>
      <c r="AZ346">
        <v>1</v>
      </c>
      <c r="BB346" s="39" t="s">
        <v>30043</v>
      </c>
      <c r="BC346">
        <v>1</v>
      </c>
      <c r="BE346" s="39" t="s">
        <v>30045</v>
      </c>
      <c r="BF346">
        <v>1</v>
      </c>
      <c r="BH346" s="39" t="s">
        <v>30047</v>
      </c>
      <c r="BI346">
        <v>1</v>
      </c>
      <c r="BK346" s="39" t="s">
        <v>30046</v>
      </c>
      <c r="BL346">
        <v>1</v>
      </c>
      <c r="BN346" s="39" t="s">
        <v>31834</v>
      </c>
      <c r="BQ346" s="39" t="s">
        <v>31835</v>
      </c>
    </row>
    <row r="347" spans="1:69" x14ac:dyDescent="0.3">
      <c r="A347">
        <v>346</v>
      </c>
      <c r="B347" s="1">
        <v>45868.86645833333</v>
      </c>
      <c r="C347" s="1">
        <v>45868.874120370368</v>
      </c>
      <c r="D347" s="39" t="s">
        <v>1825</v>
      </c>
      <c r="E347" s="39" t="s">
        <v>1826</v>
      </c>
      <c r="F347">
        <v>11</v>
      </c>
      <c r="I347" s="39" t="s">
        <v>1826</v>
      </c>
      <c r="L347">
        <v>13</v>
      </c>
      <c r="O347">
        <v>17</v>
      </c>
      <c r="R347" s="39" t="s">
        <v>31836</v>
      </c>
      <c r="U347" s="39" t="s">
        <v>31837</v>
      </c>
      <c r="X347" s="39" t="s">
        <v>31838</v>
      </c>
      <c r="AA347" s="39" t="s">
        <v>31839</v>
      </c>
      <c r="AD347" s="39" t="s">
        <v>30041</v>
      </c>
      <c r="AE347">
        <v>1</v>
      </c>
      <c r="AG347" s="39" t="s">
        <v>30042</v>
      </c>
      <c r="AH347">
        <v>1</v>
      </c>
      <c r="AJ347" s="39" t="s">
        <v>30043</v>
      </c>
      <c r="AK347">
        <v>0</v>
      </c>
      <c r="AM347" s="39" t="s">
        <v>30044</v>
      </c>
      <c r="AN347">
        <v>1</v>
      </c>
      <c r="AP347" s="39" t="s">
        <v>30045</v>
      </c>
      <c r="AQ347">
        <v>1</v>
      </c>
      <c r="AS347" s="39" t="s">
        <v>30046</v>
      </c>
      <c r="AT347">
        <v>1</v>
      </c>
      <c r="AV347" s="39" t="s">
        <v>30041</v>
      </c>
      <c r="AW347">
        <v>1</v>
      </c>
      <c r="AY347" s="39" t="s">
        <v>30042</v>
      </c>
      <c r="AZ347">
        <v>1</v>
      </c>
      <c r="BB347" s="39" t="s">
        <v>30043</v>
      </c>
      <c r="BC347">
        <v>1</v>
      </c>
      <c r="BE347" s="39" t="s">
        <v>30045</v>
      </c>
      <c r="BF347">
        <v>1</v>
      </c>
      <c r="BH347" s="39" t="s">
        <v>30047</v>
      </c>
      <c r="BI347">
        <v>1</v>
      </c>
      <c r="BK347" s="39" t="s">
        <v>30046</v>
      </c>
      <c r="BL347">
        <v>1</v>
      </c>
      <c r="BN347" s="39" t="s">
        <v>30093</v>
      </c>
      <c r="BQ347" s="39" t="s">
        <v>31840</v>
      </c>
    </row>
    <row r="348" spans="1:69" x14ac:dyDescent="0.3">
      <c r="A348">
        <v>347</v>
      </c>
      <c r="B348" s="1">
        <v>45868.908634259256</v>
      </c>
      <c r="C348" s="1">
        <v>45868.926122685189</v>
      </c>
      <c r="D348" s="39" t="s">
        <v>1814</v>
      </c>
      <c r="E348" s="39" t="s">
        <v>1815</v>
      </c>
      <c r="F348">
        <v>9</v>
      </c>
      <c r="I348" s="39" t="s">
        <v>1815</v>
      </c>
      <c r="L348">
        <v>13</v>
      </c>
      <c r="O348">
        <v>21</v>
      </c>
      <c r="R348" s="39" t="s">
        <v>31841</v>
      </c>
      <c r="U348" s="39" t="s">
        <v>31842</v>
      </c>
      <c r="X348" s="39" t="s">
        <v>31843</v>
      </c>
      <c r="AA348" s="39" t="s">
        <v>31844</v>
      </c>
      <c r="AD348" s="39" t="s">
        <v>30041</v>
      </c>
      <c r="AE348">
        <v>1</v>
      </c>
      <c r="AG348" s="39" t="s">
        <v>30042</v>
      </c>
      <c r="AH348">
        <v>1</v>
      </c>
      <c r="AJ348" s="39" t="s">
        <v>30043</v>
      </c>
      <c r="AK348">
        <v>0</v>
      </c>
      <c r="AM348" s="39" t="s">
        <v>30047</v>
      </c>
      <c r="AN348">
        <v>0</v>
      </c>
      <c r="AP348" s="39" t="s">
        <v>30045</v>
      </c>
      <c r="AQ348">
        <v>1</v>
      </c>
      <c r="AS348" s="39" t="s">
        <v>30046</v>
      </c>
      <c r="AT348">
        <v>1</v>
      </c>
      <c r="AV348" s="39" t="s">
        <v>30041</v>
      </c>
      <c r="AW348">
        <v>1</v>
      </c>
      <c r="AY348" s="39" t="s">
        <v>30042</v>
      </c>
      <c r="AZ348">
        <v>1</v>
      </c>
      <c r="BB348" s="39" t="s">
        <v>30043</v>
      </c>
      <c r="BC348">
        <v>1</v>
      </c>
      <c r="BE348" s="39" t="s">
        <v>30045</v>
      </c>
      <c r="BF348">
        <v>1</v>
      </c>
      <c r="BH348" s="39" t="s">
        <v>30044</v>
      </c>
      <c r="BI348">
        <v>0</v>
      </c>
      <c r="BK348" s="39" t="s">
        <v>30046</v>
      </c>
      <c r="BL348">
        <v>1</v>
      </c>
      <c r="BN348" s="39" t="s">
        <v>31845</v>
      </c>
      <c r="BQ348" s="39" t="s">
        <v>31846</v>
      </c>
    </row>
    <row r="349" spans="1:69" x14ac:dyDescent="0.3">
      <c r="A349">
        <v>348</v>
      </c>
      <c r="B349" s="1">
        <v>45869.384282407409</v>
      </c>
      <c r="C349" s="1">
        <v>45869.398541666669</v>
      </c>
      <c r="D349" s="39" t="s">
        <v>1714</v>
      </c>
      <c r="E349" s="39" t="s">
        <v>1715</v>
      </c>
      <c r="F349">
        <v>11</v>
      </c>
      <c r="I349" s="39" t="s">
        <v>1716</v>
      </c>
      <c r="L349">
        <v>13</v>
      </c>
      <c r="O349">
        <v>24</v>
      </c>
      <c r="R349" s="39" t="s">
        <v>31847</v>
      </c>
      <c r="U349" s="39" t="s">
        <v>31848</v>
      </c>
      <c r="X349" s="39" t="s">
        <v>31849</v>
      </c>
      <c r="AA349" s="39" t="s">
        <v>31850</v>
      </c>
      <c r="AD349" s="39" t="s">
        <v>30041</v>
      </c>
      <c r="AE349">
        <v>1</v>
      </c>
      <c r="AG349" s="39" t="s">
        <v>30042</v>
      </c>
      <c r="AH349">
        <v>1</v>
      </c>
      <c r="AJ349" s="39" t="s">
        <v>30043</v>
      </c>
      <c r="AK349">
        <v>0</v>
      </c>
      <c r="AM349" s="39" t="s">
        <v>30044</v>
      </c>
      <c r="AN349">
        <v>1</v>
      </c>
      <c r="AP349" s="39" t="s">
        <v>30045</v>
      </c>
      <c r="AQ349">
        <v>1</v>
      </c>
      <c r="AS349" s="39" t="s">
        <v>30046</v>
      </c>
      <c r="AT349">
        <v>1</v>
      </c>
      <c r="AV349" s="39" t="s">
        <v>30041</v>
      </c>
      <c r="AW349">
        <v>1</v>
      </c>
      <c r="AY349" s="39" t="s">
        <v>30042</v>
      </c>
      <c r="AZ349">
        <v>1</v>
      </c>
      <c r="BB349" s="39" t="s">
        <v>30043</v>
      </c>
      <c r="BC349">
        <v>1</v>
      </c>
      <c r="BE349" s="39" t="s">
        <v>30045</v>
      </c>
      <c r="BF349">
        <v>1</v>
      </c>
      <c r="BH349" s="39" t="s">
        <v>30047</v>
      </c>
      <c r="BI349">
        <v>1</v>
      </c>
      <c r="BK349" s="39" t="s">
        <v>30046</v>
      </c>
      <c r="BL349">
        <v>1</v>
      </c>
      <c r="BN349" s="39" t="s">
        <v>31851</v>
      </c>
      <c r="BQ349" s="39" t="s">
        <v>31852</v>
      </c>
    </row>
    <row r="350" spans="1:69" x14ac:dyDescent="0.3">
      <c r="A350">
        <v>349</v>
      </c>
      <c r="B350" s="1">
        <v>45869.485798611109</v>
      </c>
      <c r="C350" s="1">
        <v>45869.48883101852</v>
      </c>
      <c r="D350" s="39" t="s">
        <v>1861</v>
      </c>
      <c r="E350" s="39" t="s">
        <v>1862</v>
      </c>
      <c r="F350">
        <v>11</v>
      </c>
      <c r="I350" s="39" t="s">
        <v>7011</v>
      </c>
      <c r="L350">
        <v>13</v>
      </c>
      <c r="O350">
        <v>32</v>
      </c>
      <c r="R350" s="39" t="s">
        <v>31853</v>
      </c>
      <c r="U350" s="39" t="s">
        <v>31854</v>
      </c>
      <c r="X350" s="39" t="s">
        <v>31855</v>
      </c>
      <c r="AA350" s="39" t="s">
        <v>31856</v>
      </c>
      <c r="AD350" s="39" t="s">
        <v>30041</v>
      </c>
      <c r="AE350">
        <v>1</v>
      </c>
      <c r="AG350" s="39" t="s">
        <v>30042</v>
      </c>
      <c r="AH350">
        <v>1</v>
      </c>
      <c r="AJ350" s="39" t="s">
        <v>30043</v>
      </c>
      <c r="AK350">
        <v>0</v>
      </c>
      <c r="AM350" s="39" t="s">
        <v>30044</v>
      </c>
      <c r="AN350">
        <v>1</v>
      </c>
      <c r="AP350" s="39" t="s">
        <v>30045</v>
      </c>
      <c r="AQ350">
        <v>1</v>
      </c>
      <c r="AS350" s="39" t="s">
        <v>30046</v>
      </c>
      <c r="AT350">
        <v>1</v>
      </c>
      <c r="AV350" s="39" t="s">
        <v>30041</v>
      </c>
      <c r="AW350">
        <v>1</v>
      </c>
      <c r="AY350" s="39" t="s">
        <v>30042</v>
      </c>
      <c r="AZ350">
        <v>1</v>
      </c>
      <c r="BB350" s="39" t="s">
        <v>30043</v>
      </c>
      <c r="BC350">
        <v>1</v>
      </c>
      <c r="BE350" s="39" t="s">
        <v>30045</v>
      </c>
      <c r="BF350">
        <v>1</v>
      </c>
      <c r="BH350" s="39" t="s">
        <v>30047</v>
      </c>
      <c r="BI350">
        <v>1</v>
      </c>
      <c r="BK350" s="39" t="s">
        <v>30046</v>
      </c>
      <c r="BL350">
        <v>1</v>
      </c>
      <c r="BN350" s="39" t="s">
        <v>31857</v>
      </c>
      <c r="BQ350" s="39" t="s">
        <v>31858</v>
      </c>
    </row>
    <row r="351" spans="1:69" x14ac:dyDescent="0.3">
      <c r="A351">
        <v>350</v>
      </c>
      <c r="B351" s="1">
        <v>45869.484548611108</v>
      </c>
      <c r="C351" s="1">
        <v>45869.493368055555</v>
      </c>
      <c r="D351" s="39" t="s">
        <v>1513</v>
      </c>
      <c r="E351" s="39" t="s">
        <v>1514</v>
      </c>
      <c r="F351">
        <v>8</v>
      </c>
      <c r="I351" s="39" t="s">
        <v>1514</v>
      </c>
      <c r="L351">
        <v>13</v>
      </c>
      <c r="O351">
        <v>12</v>
      </c>
      <c r="R351" s="39" t="s">
        <v>31859</v>
      </c>
      <c r="U351" s="39" t="s">
        <v>31860</v>
      </c>
      <c r="X351" s="39" t="s">
        <v>31861</v>
      </c>
      <c r="AA351" s="39" t="s">
        <v>31862</v>
      </c>
      <c r="AD351" s="39" t="s">
        <v>30041</v>
      </c>
      <c r="AE351">
        <v>1</v>
      </c>
      <c r="AG351" s="39" t="s">
        <v>30042</v>
      </c>
      <c r="AH351">
        <v>1</v>
      </c>
      <c r="AJ351" s="39" t="s">
        <v>30044</v>
      </c>
      <c r="AK351">
        <v>0</v>
      </c>
      <c r="AM351" s="39" t="s">
        <v>30046</v>
      </c>
      <c r="AN351">
        <v>0</v>
      </c>
      <c r="AP351" s="39" t="s">
        <v>30047</v>
      </c>
      <c r="AQ351">
        <v>0</v>
      </c>
      <c r="AS351" s="39" t="s">
        <v>30044</v>
      </c>
      <c r="AT351">
        <v>0</v>
      </c>
      <c r="AV351" s="39" t="s">
        <v>30041</v>
      </c>
      <c r="AW351">
        <v>1</v>
      </c>
      <c r="AY351" s="39" t="s">
        <v>30042</v>
      </c>
      <c r="AZ351">
        <v>1</v>
      </c>
      <c r="BB351" s="39" t="s">
        <v>30043</v>
      </c>
      <c r="BC351">
        <v>1</v>
      </c>
      <c r="BE351" s="39" t="s">
        <v>30045</v>
      </c>
      <c r="BF351">
        <v>1</v>
      </c>
      <c r="BH351" s="39" t="s">
        <v>30047</v>
      </c>
      <c r="BI351">
        <v>1</v>
      </c>
      <c r="BK351" s="39" t="s">
        <v>30046</v>
      </c>
      <c r="BL351">
        <v>1</v>
      </c>
      <c r="BN351" s="39" t="s">
        <v>31863</v>
      </c>
      <c r="BQ351" s="39" t="s">
        <v>31864</v>
      </c>
    </row>
    <row r="352" spans="1:69" x14ac:dyDescent="0.3">
      <c r="A352">
        <v>351</v>
      </c>
      <c r="B352" s="1">
        <v>45869.523506944446</v>
      </c>
      <c r="C352" s="1">
        <v>45869.531365740739</v>
      </c>
      <c r="D352" s="39" t="s">
        <v>1650</v>
      </c>
      <c r="E352" s="39" t="s">
        <v>1651</v>
      </c>
      <c r="F352">
        <v>6</v>
      </c>
      <c r="I352" s="39" t="s">
        <v>17237</v>
      </c>
      <c r="L352">
        <v>13</v>
      </c>
      <c r="O352">
        <v>4</v>
      </c>
      <c r="R352" s="39" t="s">
        <v>31865</v>
      </c>
      <c r="U352" s="39" t="s">
        <v>31866</v>
      </c>
      <c r="X352" s="39" t="s">
        <v>31867</v>
      </c>
      <c r="AA352" s="39" t="s">
        <v>31868</v>
      </c>
      <c r="AD352" s="39" t="s">
        <v>30045</v>
      </c>
      <c r="AE352">
        <v>0</v>
      </c>
      <c r="AG352" s="39" t="s">
        <v>30042</v>
      </c>
      <c r="AH352">
        <v>1</v>
      </c>
      <c r="AJ352" s="39" t="s">
        <v>30043</v>
      </c>
      <c r="AK352">
        <v>0</v>
      </c>
      <c r="AM352" s="39" t="s">
        <v>30046</v>
      </c>
      <c r="AN352">
        <v>0</v>
      </c>
      <c r="AP352" s="39" t="s">
        <v>30047</v>
      </c>
      <c r="AQ352">
        <v>0</v>
      </c>
      <c r="AS352" s="39" t="s">
        <v>30044</v>
      </c>
      <c r="AT352">
        <v>0</v>
      </c>
      <c r="AV352" s="39" t="s">
        <v>30041</v>
      </c>
      <c r="AW352">
        <v>1</v>
      </c>
      <c r="AY352" s="39" t="s">
        <v>30042</v>
      </c>
      <c r="AZ352">
        <v>1</v>
      </c>
      <c r="BB352" s="39" t="s">
        <v>30043</v>
      </c>
      <c r="BC352">
        <v>1</v>
      </c>
      <c r="BE352" s="39" t="s">
        <v>30045</v>
      </c>
      <c r="BF352">
        <v>1</v>
      </c>
      <c r="BH352" s="39" t="s">
        <v>30044</v>
      </c>
      <c r="BI352">
        <v>0</v>
      </c>
      <c r="BK352" s="39" t="s">
        <v>30046</v>
      </c>
      <c r="BL352">
        <v>1</v>
      </c>
      <c r="BN352" s="39" t="s">
        <v>31869</v>
      </c>
      <c r="BQ352" s="39" t="s">
        <v>31870</v>
      </c>
    </row>
    <row r="353" spans="1:69" x14ac:dyDescent="0.3">
      <c r="A353">
        <v>352</v>
      </c>
      <c r="B353" s="1">
        <v>45869.998101851852</v>
      </c>
      <c r="C353" s="1">
        <v>45870.002210648148</v>
      </c>
      <c r="D353" s="39" t="s">
        <v>1506</v>
      </c>
      <c r="E353" s="39" t="s">
        <v>1507</v>
      </c>
      <c r="F353">
        <v>7</v>
      </c>
      <c r="I353" s="39" t="s">
        <v>1507</v>
      </c>
      <c r="L353">
        <v>13</v>
      </c>
      <c r="O353">
        <v>29</v>
      </c>
      <c r="R353" s="39" t="s">
        <v>31871</v>
      </c>
      <c r="U353" s="39" t="s">
        <v>31872</v>
      </c>
      <c r="X353" s="39" t="s">
        <v>31873</v>
      </c>
      <c r="AA353" s="39" t="s">
        <v>31874</v>
      </c>
      <c r="AD353" s="39" t="s">
        <v>30046</v>
      </c>
      <c r="AE353">
        <v>0</v>
      </c>
      <c r="AG353" s="39" t="s">
        <v>30041</v>
      </c>
      <c r="AH353">
        <v>0</v>
      </c>
      <c r="AJ353" s="39" t="s">
        <v>30042</v>
      </c>
      <c r="AK353">
        <v>1</v>
      </c>
      <c r="AM353" s="39" t="s">
        <v>30044</v>
      </c>
      <c r="AN353">
        <v>1</v>
      </c>
      <c r="AP353" s="39" t="s">
        <v>30047</v>
      </c>
      <c r="AQ353">
        <v>0</v>
      </c>
      <c r="AS353" s="39" t="s">
        <v>30045</v>
      </c>
      <c r="AT353">
        <v>0</v>
      </c>
      <c r="AV353" s="39" t="s">
        <v>30041</v>
      </c>
      <c r="AW353">
        <v>1</v>
      </c>
      <c r="AY353" s="39" t="s">
        <v>30042</v>
      </c>
      <c r="AZ353">
        <v>1</v>
      </c>
      <c r="BB353" s="39" t="s">
        <v>30043</v>
      </c>
      <c r="BC353">
        <v>1</v>
      </c>
      <c r="BE353" s="39" t="s">
        <v>30044</v>
      </c>
      <c r="BF353">
        <v>0</v>
      </c>
      <c r="BH353" s="39" t="s">
        <v>30047</v>
      </c>
      <c r="BI353">
        <v>1</v>
      </c>
      <c r="BK353" s="39" t="s">
        <v>30046</v>
      </c>
      <c r="BL353">
        <v>1</v>
      </c>
      <c r="BN353" s="39" t="s">
        <v>31875</v>
      </c>
      <c r="BQ353" s="39" t="s">
        <v>31876</v>
      </c>
    </row>
    <row r="354" spans="1:69" x14ac:dyDescent="0.3">
      <c r="A354">
        <v>353</v>
      </c>
      <c r="B354" s="1">
        <v>45871.933738425927</v>
      </c>
      <c r="C354" s="1">
        <v>45871.939317129632</v>
      </c>
      <c r="D354" s="39" t="s">
        <v>1670</v>
      </c>
      <c r="E354" s="39" t="s">
        <v>1671</v>
      </c>
      <c r="F354">
        <v>11</v>
      </c>
      <c r="I354" s="39" t="s">
        <v>1671</v>
      </c>
      <c r="L354">
        <v>13</v>
      </c>
      <c r="O354">
        <v>40</v>
      </c>
      <c r="R354" s="39" t="s">
        <v>31877</v>
      </c>
      <c r="U354" s="39" t="s">
        <v>31878</v>
      </c>
      <c r="X354" s="39" t="s">
        <v>31879</v>
      </c>
      <c r="AA354" s="39" t="s">
        <v>31880</v>
      </c>
      <c r="AD354" s="39" t="s">
        <v>30041</v>
      </c>
      <c r="AE354">
        <v>1</v>
      </c>
      <c r="AG354" s="39" t="s">
        <v>30042</v>
      </c>
      <c r="AH354">
        <v>1</v>
      </c>
      <c r="AJ354" s="39" t="s">
        <v>30043</v>
      </c>
      <c r="AK354">
        <v>0</v>
      </c>
      <c r="AM354" s="39" t="s">
        <v>30044</v>
      </c>
      <c r="AN354">
        <v>1</v>
      </c>
      <c r="AP354" s="39" t="s">
        <v>30045</v>
      </c>
      <c r="AQ354">
        <v>1</v>
      </c>
      <c r="AS354" s="39" t="s">
        <v>30046</v>
      </c>
      <c r="AT354">
        <v>1</v>
      </c>
      <c r="AV354" s="39" t="s">
        <v>30041</v>
      </c>
      <c r="AW354">
        <v>1</v>
      </c>
      <c r="AY354" s="39" t="s">
        <v>30042</v>
      </c>
      <c r="AZ354">
        <v>1</v>
      </c>
      <c r="BB354" s="39" t="s">
        <v>30043</v>
      </c>
      <c r="BC354">
        <v>1</v>
      </c>
      <c r="BE354" s="39" t="s">
        <v>30045</v>
      </c>
      <c r="BF354">
        <v>1</v>
      </c>
      <c r="BH354" s="39" t="s">
        <v>30047</v>
      </c>
      <c r="BI354">
        <v>1</v>
      </c>
      <c r="BK354" s="39" t="s">
        <v>30046</v>
      </c>
      <c r="BL354">
        <v>1</v>
      </c>
      <c r="BN354" s="39" t="s">
        <v>31881</v>
      </c>
      <c r="BQ354" s="39" t="s">
        <v>31882</v>
      </c>
    </row>
    <row r="355" spans="1:69" x14ac:dyDescent="0.3">
      <c r="A355">
        <v>354</v>
      </c>
      <c r="B355" s="1">
        <v>45873.660208333335</v>
      </c>
      <c r="C355" s="1">
        <v>45873.660243055558</v>
      </c>
      <c r="D355" s="39" t="s">
        <v>4706</v>
      </c>
      <c r="E355" s="39" t="s">
        <v>4707</v>
      </c>
      <c r="F355">
        <v>9</v>
      </c>
      <c r="I355" s="39" t="s">
        <v>4707</v>
      </c>
      <c r="L355">
        <v>14</v>
      </c>
      <c r="O355">
        <v>36</v>
      </c>
      <c r="R355" s="39" t="s">
        <v>31883</v>
      </c>
      <c r="U355" s="39" t="s">
        <v>31884</v>
      </c>
      <c r="X355" s="39" t="s">
        <v>31885</v>
      </c>
      <c r="AA355" s="39" t="s">
        <v>31886</v>
      </c>
      <c r="AD355" s="39" t="s">
        <v>30041</v>
      </c>
      <c r="AE355">
        <v>1</v>
      </c>
      <c r="AG355" s="39" t="s">
        <v>30042</v>
      </c>
      <c r="AH355">
        <v>1</v>
      </c>
      <c r="AJ355" s="39" t="s">
        <v>30043</v>
      </c>
      <c r="AK355">
        <v>0</v>
      </c>
      <c r="AM355" s="39" t="s">
        <v>30044</v>
      </c>
      <c r="AN355">
        <v>1</v>
      </c>
      <c r="AP355" s="39" t="s">
        <v>30046</v>
      </c>
      <c r="AQ355">
        <v>0</v>
      </c>
      <c r="AS355" s="39" t="s">
        <v>30045</v>
      </c>
      <c r="AT355">
        <v>0</v>
      </c>
      <c r="AV355" s="39" t="s">
        <v>30041</v>
      </c>
      <c r="AW355">
        <v>1</v>
      </c>
      <c r="AY355" s="39" t="s">
        <v>30042</v>
      </c>
      <c r="AZ355">
        <v>1</v>
      </c>
      <c r="BB355" s="39" t="s">
        <v>30043</v>
      </c>
      <c r="BC355">
        <v>1</v>
      </c>
      <c r="BE355" s="39" t="s">
        <v>30045</v>
      </c>
      <c r="BF355">
        <v>1</v>
      </c>
      <c r="BH355" s="39" t="s">
        <v>30047</v>
      </c>
      <c r="BI355">
        <v>1</v>
      </c>
      <c r="BK355" s="39" t="s">
        <v>30046</v>
      </c>
      <c r="BL355">
        <v>1</v>
      </c>
      <c r="BN355" s="39" t="s">
        <v>31887</v>
      </c>
      <c r="BQ355" s="39" t="s">
        <v>31888</v>
      </c>
    </row>
    <row r="356" spans="1:69" x14ac:dyDescent="0.3">
      <c r="A356">
        <v>355</v>
      </c>
      <c r="B356" s="1">
        <v>45876.621539351851</v>
      </c>
      <c r="C356" s="1">
        <v>45876.629733796297</v>
      </c>
      <c r="D356" s="39" t="s">
        <v>1834</v>
      </c>
      <c r="E356" s="39" t="s">
        <v>1835</v>
      </c>
      <c r="F356">
        <v>8</v>
      </c>
      <c r="I356" s="39" t="s">
        <v>1835</v>
      </c>
      <c r="L356">
        <v>13</v>
      </c>
      <c r="O356">
        <v>10</v>
      </c>
      <c r="R356" s="39" t="s">
        <v>31889</v>
      </c>
      <c r="U356" s="39" t="s">
        <v>31890</v>
      </c>
      <c r="X356" s="39" t="s">
        <v>31891</v>
      </c>
      <c r="AA356" s="39" t="s">
        <v>31892</v>
      </c>
      <c r="AD356" s="39" t="s">
        <v>30041</v>
      </c>
      <c r="AE356">
        <v>1</v>
      </c>
      <c r="AG356" s="39" t="s">
        <v>30042</v>
      </c>
      <c r="AH356">
        <v>1</v>
      </c>
      <c r="AJ356" s="39" t="s">
        <v>30043</v>
      </c>
      <c r="AK356">
        <v>0</v>
      </c>
      <c r="AM356" s="39" t="s">
        <v>30044</v>
      </c>
      <c r="AN356">
        <v>1</v>
      </c>
      <c r="AP356" s="39" t="s">
        <v>30045</v>
      </c>
      <c r="AQ356">
        <v>1</v>
      </c>
      <c r="AS356" s="39" t="s">
        <v>30046</v>
      </c>
      <c r="AT356">
        <v>1</v>
      </c>
      <c r="AV356" s="39" t="s">
        <v>30041</v>
      </c>
      <c r="AW356">
        <v>1</v>
      </c>
      <c r="AY356" s="39" t="s">
        <v>30042</v>
      </c>
      <c r="AZ356">
        <v>1</v>
      </c>
      <c r="BB356" s="39" t="s">
        <v>30043</v>
      </c>
      <c r="BC356">
        <v>1</v>
      </c>
      <c r="BE356" s="39" t="s">
        <v>30044</v>
      </c>
      <c r="BF356">
        <v>0</v>
      </c>
      <c r="BH356" s="39" t="s">
        <v>30046</v>
      </c>
      <c r="BI356">
        <v>0</v>
      </c>
      <c r="BK356" s="39" t="s">
        <v>30045</v>
      </c>
      <c r="BL356">
        <v>0</v>
      </c>
      <c r="BN356" s="39" t="s">
        <v>31893</v>
      </c>
      <c r="BQ356" s="39" t="s">
        <v>31894</v>
      </c>
    </row>
    <row r="357" spans="1:69" x14ac:dyDescent="0.3">
      <c r="A357">
        <v>356</v>
      </c>
      <c r="B357" s="1">
        <v>45879.657847222225</v>
      </c>
      <c r="C357" s="1">
        <v>45879.67046296296</v>
      </c>
      <c r="D357" s="39" t="s">
        <v>1726</v>
      </c>
      <c r="E357" s="39" t="s">
        <v>1727</v>
      </c>
      <c r="F357">
        <v>10</v>
      </c>
      <c r="I357" s="39" t="s">
        <v>32141</v>
      </c>
      <c r="L357">
        <v>13</v>
      </c>
      <c r="O357">
        <v>6</v>
      </c>
      <c r="R357" s="39" t="s">
        <v>35396</v>
      </c>
      <c r="U357" s="39" t="s">
        <v>31635</v>
      </c>
      <c r="X357" s="39" t="s">
        <v>35397</v>
      </c>
      <c r="AA357" s="39" t="s">
        <v>35398</v>
      </c>
      <c r="AD357" s="39" t="s">
        <v>30041</v>
      </c>
      <c r="AE357">
        <v>1</v>
      </c>
      <c r="AG357" s="39" t="s">
        <v>30042</v>
      </c>
      <c r="AH357">
        <v>1</v>
      </c>
      <c r="AJ357" s="39" t="s">
        <v>30043</v>
      </c>
      <c r="AK357">
        <v>0</v>
      </c>
      <c r="AM357" s="39" t="s">
        <v>30044</v>
      </c>
      <c r="AN357">
        <v>1</v>
      </c>
      <c r="AP357" s="39" t="s">
        <v>30045</v>
      </c>
      <c r="AQ357">
        <v>1</v>
      </c>
      <c r="AS357" s="39" t="s">
        <v>30046</v>
      </c>
      <c r="AT357">
        <v>1</v>
      </c>
      <c r="AV357" s="39" t="s">
        <v>30041</v>
      </c>
      <c r="AW357">
        <v>1</v>
      </c>
      <c r="AY357" s="39" t="s">
        <v>30042</v>
      </c>
      <c r="AZ357">
        <v>1</v>
      </c>
      <c r="BB357" s="39" t="s">
        <v>30043</v>
      </c>
      <c r="BC357">
        <v>1</v>
      </c>
      <c r="BE357" s="39" t="s">
        <v>30044</v>
      </c>
      <c r="BF357">
        <v>0</v>
      </c>
      <c r="BH357" s="39" t="s">
        <v>30047</v>
      </c>
      <c r="BI357">
        <v>1</v>
      </c>
      <c r="BK357" s="39" t="s">
        <v>30046</v>
      </c>
      <c r="BL357">
        <v>1</v>
      </c>
      <c r="BN357" s="39" t="s">
        <v>35399</v>
      </c>
      <c r="BQ357" s="39" t="s">
        <v>35400</v>
      </c>
    </row>
    <row r="358" spans="1:69" x14ac:dyDescent="0.3">
      <c r="A358">
        <v>357</v>
      </c>
      <c r="B358" s="1">
        <v>45886.004502314812</v>
      </c>
      <c r="C358" s="1">
        <v>45886.049120370371</v>
      </c>
      <c r="D358" s="39" t="s">
        <v>4647</v>
      </c>
      <c r="E358" s="39" t="s">
        <v>4648</v>
      </c>
      <c r="F358">
        <v>11</v>
      </c>
      <c r="I358" s="39" t="s">
        <v>4648</v>
      </c>
      <c r="L358">
        <v>14</v>
      </c>
      <c r="O358">
        <v>40</v>
      </c>
      <c r="R358" s="39" t="s">
        <v>35401</v>
      </c>
      <c r="U358" s="39" t="s">
        <v>31727</v>
      </c>
      <c r="X358" s="39" t="s">
        <v>35402</v>
      </c>
      <c r="AA358" s="39" t="s">
        <v>35403</v>
      </c>
      <c r="AD358" s="39" t="s">
        <v>30041</v>
      </c>
      <c r="AE358">
        <v>1</v>
      </c>
      <c r="AG358" s="39" t="s">
        <v>30042</v>
      </c>
      <c r="AH358">
        <v>1</v>
      </c>
      <c r="AJ358" s="39" t="s">
        <v>30043</v>
      </c>
      <c r="AK358">
        <v>0</v>
      </c>
      <c r="AM358" s="39" t="s">
        <v>30044</v>
      </c>
      <c r="AN358">
        <v>1</v>
      </c>
      <c r="AP358" s="39" t="s">
        <v>30045</v>
      </c>
      <c r="AQ358">
        <v>1</v>
      </c>
      <c r="AS358" s="39" t="s">
        <v>30046</v>
      </c>
      <c r="AT358">
        <v>1</v>
      </c>
      <c r="AV358" s="39" t="s">
        <v>30041</v>
      </c>
      <c r="AW358">
        <v>1</v>
      </c>
      <c r="AY358" s="39" t="s">
        <v>30042</v>
      </c>
      <c r="AZ358">
        <v>1</v>
      </c>
      <c r="BB358" s="39" t="s">
        <v>30043</v>
      </c>
      <c r="BC358">
        <v>1</v>
      </c>
      <c r="BE358" s="39" t="s">
        <v>30045</v>
      </c>
      <c r="BF358">
        <v>1</v>
      </c>
      <c r="BH358" s="39" t="s">
        <v>30047</v>
      </c>
      <c r="BI358">
        <v>1</v>
      </c>
      <c r="BK358" s="39" t="s">
        <v>30046</v>
      </c>
      <c r="BL358">
        <v>1</v>
      </c>
      <c r="BN358" s="39" t="s">
        <v>35404</v>
      </c>
      <c r="BQ358" s="39" t="s">
        <v>35405</v>
      </c>
    </row>
    <row r="359" spans="1:69" x14ac:dyDescent="0.3">
      <c r="A359">
        <v>358</v>
      </c>
      <c r="B359" s="1">
        <v>45886.581967592596</v>
      </c>
      <c r="C359" s="1">
        <v>45886.588761574072</v>
      </c>
      <c r="D359" s="39" t="s">
        <v>4267</v>
      </c>
      <c r="E359" s="39" t="s">
        <v>4268</v>
      </c>
      <c r="F359">
        <v>10</v>
      </c>
      <c r="I359" s="39" t="s">
        <v>4268</v>
      </c>
      <c r="L359">
        <v>4</v>
      </c>
      <c r="O359">
        <v>36</v>
      </c>
      <c r="R359" s="39" t="s">
        <v>35406</v>
      </c>
      <c r="U359" s="39" t="s">
        <v>35407</v>
      </c>
      <c r="X359" s="39" t="s">
        <v>35408</v>
      </c>
      <c r="AA359" s="39" t="s">
        <v>35409</v>
      </c>
      <c r="AD359" s="39" t="s">
        <v>30041</v>
      </c>
      <c r="AE359">
        <v>1</v>
      </c>
      <c r="AG359" s="39" t="s">
        <v>30042</v>
      </c>
      <c r="AH359">
        <v>1</v>
      </c>
      <c r="AJ359" s="39" t="s">
        <v>30043</v>
      </c>
      <c r="AK359">
        <v>0</v>
      </c>
      <c r="AM359" s="39" t="s">
        <v>30047</v>
      </c>
      <c r="AN359">
        <v>0</v>
      </c>
      <c r="AP359" s="39" t="s">
        <v>30045</v>
      </c>
      <c r="AQ359">
        <v>1</v>
      </c>
      <c r="AS359" s="39" t="s">
        <v>30046</v>
      </c>
      <c r="AT359">
        <v>1</v>
      </c>
      <c r="AV359" s="39" t="s">
        <v>30041</v>
      </c>
      <c r="AW359">
        <v>1</v>
      </c>
      <c r="AY359" s="39" t="s">
        <v>30042</v>
      </c>
      <c r="AZ359">
        <v>1</v>
      </c>
      <c r="BB359" s="39" t="s">
        <v>30043</v>
      </c>
      <c r="BC359">
        <v>1</v>
      </c>
      <c r="BE359" s="39" t="s">
        <v>30045</v>
      </c>
      <c r="BF359">
        <v>1</v>
      </c>
      <c r="BH359" s="39" t="s">
        <v>30047</v>
      </c>
      <c r="BI359">
        <v>1</v>
      </c>
      <c r="BK359" s="39" t="s">
        <v>30046</v>
      </c>
      <c r="BL359">
        <v>1</v>
      </c>
      <c r="BN359" s="39" t="s">
        <v>35410</v>
      </c>
      <c r="BQ359" s="39" t="s">
        <v>35411</v>
      </c>
    </row>
    <row r="360" spans="1:69" x14ac:dyDescent="0.3">
      <c r="A360">
        <v>359</v>
      </c>
      <c r="B360" s="1">
        <v>45886.925995370373</v>
      </c>
      <c r="C360" s="1">
        <v>45886.9296412037</v>
      </c>
      <c r="D360" s="39" t="s">
        <v>3218</v>
      </c>
      <c r="E360" s="39" t="s">
        <v>3219</v>
      </c>
      <c r="F360">
        <v>10</v>
      </c>
      <c r="I360" s="39" t="s">
        <v>3219</v>
      </c>
      <c r="L360">
        <v>3</v>
      </c>
      <c r="O360">
        <v>16</v>
      </c>
      <c r="R360" s="39" t="s">
        <v>35412</v>
      </c>
      <c r="U360" s="39" t="s">
        <v>35413</v>
      </c>
      <c r="X360" s="39" t="s">
        <v>35414</v>
      </c>
      <c r="AA360" s="39" t="s">
        <v>35415</v>
      </c>
      <c r="AD360" s="39" t="s">
        <v>30041</v>
      </c>
      <c r="AE360">
        <v>1</v>
      </c>
      <c r="AG360" s="39" t="s">
        <v>30042</v>
      </c>
      <c r="AH360">
        <v>1</v>
      </c>
      <c r="AJ360" s="39" t="s">
        <v>30043</v>
      </c>
      <c r="AK360">
        <v>0</v>
      </c>
      <c r="AM360" s="39" t="s">
        <v>30044</v>
      </c>
      <c r="AN360">
        <v>1</v>
      </c>
      <c r="AP360" s="39" t="s">
        <v>30045</v>
      </c>
      <c r="AQ360">
        <v>1</v>
      </c>
      <c r="AS360" s="39" t="s">
        <v>30046</v>
      </c>
      <c r="AT360">
        <v>1</v>
      </c>
      <c r="AV360" s="39" t="s">
        <v>30041</v>
      </c>
      <c r="AW360">
        <v>1</v>
      </c>
      <c r="AY360" s="39" t="s">
        <v>30042</v>
      </c>
      <c r="AZ360">
        <v>1</v>
      </c>
      <c r="BB360" s="39" t="s">
        <v>30043</v>
      </c>
      <c r="BC360">
        <v>1</v>
      </c>
      <c r="BE360" s="39" t="s">
        <v>30045</v>
      </c>
      <c r="BF360">
        <v>1</v>
      </c>
      <c r="BH360" s="39" t="s">
        <v>30044</v>
      </c>
      <c r="BI360">
        <v>0</v>
      </c>
      <c r="BK360" s="39" t="s">
        <v>30046</v>
      </c>
      <c r="BL360">
        <v>1</v>
      </c>
      <c r="BN360" s="39" t="s">
        <v>35416</v>
      </c>
      <c r="BQ360" s="39" t="s">
        <v>35417</v>
      </c>
    </row>
    <row r="361" spans="1:69" x14ac:dyDescent="0.3">
      <c r="A361">
        <v>360</v>
      </c>
      <c r="B361" s="1">
        <v>45887.709930555553</v>
      </c>
      <c r="C361" s="1">
        <v>45887.717870370368</v>
      </c>
      <c r="D361" s="39" t="s">
        <v>4765</v>
      </c>
      <c r="E361" s="39" t="s">
        <v>4766</v>
      </c>
      <c r="F361">
        <v>9</v>
      </c>
      <c r="I361" s="39" t="s">
        <v>4767</v>
      </c>
      <c r="L361">
        <v>14</v>
      </c>
      <c r="O361">
        <v>9</v>
      </c>
      <c r="R361" s="39" t="s">
        <v>35418</v>
      </c>
      <c r="U361" s="39" t="s">
        <v>35419</v>
      </c>
      <c r="X361" s="39" t="s">
        <v>35420</v>
      </c>
      <c r="AA361" s="39" t="s">
        <v>35421</v>
      </c>
      <c r="AD361" s="39" t="s">
        <v>30041</v>
      </c>
      <c r="AE361">
        <v>1</v>
      </c>
      <c r="AG361" s="39" t="s">
        <v>30042</v>
      </c>
      <c r="AH361">
        <v>1</v>
      </c>
      <c r="AJ361" s="39" t="s">
        <v>30043</v>
      </c>
      <c r="AK361">
        <v>0</v>
      </c>
      <c r="AM361" s="39" t="s">
        <v>30044</v>
      </c>
      <c r="AN361">
        <v>1</v>
      </c>
      <c r="AP361" s="39" t="s">
        <v>30045</v>
      </c>
      <c r="AQ361">
        <v>1</v>
      </c>
      <c r="AS361" s="39" t="s">
        <v>30046</v>
      </c>
      <c r="AT361">
        <v>1</v>
      </c>
      <c r="AV361" s="39" t="s">
        <v>30041</v>
      </c>
      <c r="AW361">
        <v>1</v>
      </c>
      <c r="AY361" s="39" t="s">
        <v>30042</v>
      </c>
      <c r="AZ361">
        <v>1</v>
      </c>
      <c r="BB361" s="39" t="s">
        <v>30043</v>
      </c>
      <c r="BC361">
        <v>1</v>
      </c>
      <c r="BE361" s="39" t="s">
        <v>30045</v>
      </c>
      <c r="BF361">
        <v>1</v>
      </c>
      <c r="BH361" s="39" t="s">
        <v>30044</v>
      </c>
      <c r="BI361">
        <v>0</v>
      </c>
      <c r="BK361" s="39" t="s">
        <v>30047</v>
      </c>
      <c r="BL361">
        <v>0</v>
      </c>
      <c r="BN361" s="39" t="s">
        <v>35422</v>
      </c>
      <c r="BQ361" s="39" t="s">
        <v>35423</v>
      </c>
    </row>
    <row r="362" spans="1:69" x14ac:dyDescent="0.3">
      <c r="A362">
        <v>361</v>
      </c>
      <c r="B362" s="1">
        <v>45888.344224537039</v>
      </c>
      <c r="C362" s="1">
        <v>45888.361898148149</v>
      </c>
      <c r="D362" s="39" t="s">
        <v>3188</v>
      </c>
      <c r="E362" s="39" t="s">
        <v>3189</v>
      </c>
      <c r="F362">
        <v>11</v>
      </c>
      <c r="I362" s="39" t="s">
        <v>3189</v>
      </c>
      <c r="L362">
        <v>3</v>
      </c>
      <c r="O362">
        <v>19</v>
      </c>
      <c r="R362" s="39" t="s">
        <v>35424</v>
      </c>
      <c r="U362" s="39" t="s">
        <v>35425</v>
      </c>
      <c r="X362" s="39" t="s">
        <v>35426</v>
      </c>
      <c r="AA362" s="39" t="s">
        <v>35427</v>
      </c>
      <c r="AD362" s="39" t="s">
        <v>30041</v>
      </c>
      <c r="AE362">
        <v>1</v>
      </c>
      <c r="AG362" s="39" t="s">
        <v>30042</v>
      </c>
      <c r="AH362">
        <v>1</v>
      </c>
      <c r="AJ362" s="39" t="s">
        <v>30043</v>
      </c>
      <c r="AK362">
        <v>0</v>
      </c>
      <c r="AM362" s="39" t="s">
        <v>30044</v>
      </c>
      <c r="AN362">
        <v>1</v>
      </c>
      <c r="AP362" s="39" t="s">
        <v>30045</v>
      </c>
      <c r="AQ362">
        <v>1</v>
      </c>
      <c r="AS362" s="39" t="s">
        <v>30046</v>
      </c>
      <c r="AT362">
        <v>1</v>
      </c>
      <c r="AV362" s="39" t="s">
        <v>30041</v>
      </c>
      <c r="AW362">
        <v>1</v>
      </c>
      <c r="AY362" s="39" t="s">
        <v>30042</v>
      </c>
      <c r="AZ362">
        <v>1</v>
      </c>
      <c r="BB362" s="39" t="s">
        <v>30043</v>
      </c>
      <c r="BC362">
        <v>1</v>
      </c>
      <c r="BE362" s="39" t="s">
        <v>30045</v>
      </c>
      <c r="BF362">
        <v>1</v>
      </c>
      <c r="BH362" s="39" t="s">
        <v>30047</v>
      </c>
      <c r="BI362">
        <v>1</v>
      </c>
      <c r="BK362" s="39" t="s">
        <v>30046</v>
      </c>
      <c r="BL362">
        <v>1</v>
      </c>
      <c r="BN362" s="39" t="s">
        <v>35428</v>
      </c>
      <c r="BQ362" s="39" t="s">
        <v>35429</v>
      </c>
    </row>
    <row r="363" spans="1:69" x14ac:dyDescent="0.3">
      <c r="A363">
        <v>362</v>
      </c>
      <c r="B363" s="1">
        <v>45890.498101851852</v>
      </c>
      <c r="C363" s="1">
        <v>45890.513518518521</v>
      </c>
      <c r="D363" s="39" t="s">
        <v>2154</v>
      </c>
      <c r="E363" s="39" t="s">
        <v>2155</v>
      </c>
      <c r="F363">
        <v>10</v>
      </c>
      <c r="I363" s="39" t="s">
        <v>2155</v>
      </c>
      <c r="L363">
        <v>4</v>
      </c>
      <c r="O363">
        <v>29</v>
      </c>
      <c r="R363" s="39" t="s">
        <v>35430</v>
      </c>
      <c r="U363" s="39" t="s">
        <v>35431</v>
      </c>
      <c r="X363" s="39" t="s">
        <v>35432</v>
      </c>
      <c r="AA363" s="39" t="s">
        <v>35433</v>
      </c>
      <c r="AD363" s="39" t="s">
        <v>30041</v>
      </c>
      <c r="AE363">
        <v>1</v>
      </c>
      <c r="AG363" s="39" t="s">
        <v>30042</v>
      </c>
      <c r="AH363">
        <v>1</v>
      </c>
      <c r="AJ363" s="39" t="s">
        <v>30043</v>
      </c>
      <c r="AK363">
        <v>0</v>
      </c>
      <c r="AM363" s="39" t="s">
        <v>30044</v>
      </c>
      <c r="AN363">
        <v>1</v>
      </c>
      <c r="AP363" s="39" t="s">
        <v>30045</v>
      </c>
      <c r="AQ363">
        <v>1</v>
      </c>
      <c r="AS363" s="39" t="s">
        <v>30046</v>
      </c>
      <c r="AT363">
        <v>1</v>
      </c>
      <c r="AV363" s="39" t="s">
        <v>30041</v>
      </c>
      <c r="AW363">
        <v>1</v>
      </c>
      <c r="AY363" s="39" t="s">
        <v>30042</v>
      </c>
      <c r="AZ363">
        <v>1</v>
      </c>
      <c r="BB363" s="39" t="s">
        <v>30043</v>
      </c>
      <c r="BC363">
        <v>1</v>
      </c>
      <c r="BE363" s="39" t="s">
        <v>30045</v>
      </c>
      <c r="BF363">
        <v>1</v>
      </c>
      <c r="BH363" s="39" t="s">
        <v>30047</v>
      </c>
      <c r="BI363">
        <v>1</v>
      </c>
      <c r="BK363" s="39" t="s">
        <v>30044</v>
      </c>
      <c r="BL363">
        <v>0</v>
      </c>
      <c r="BN363" s="39" t="s">
        <v>30813</v>
      </c>
      <c r="BQ363" s="39" t="s">
        <v>35434</v>
      </c>
    </row>
    <row r="364" spans="1:69" x14ac:dyDescent="0.3">
      <c r="A364">
        <v>363</v>
      </c>
      <c r="B364" s="1">
        <v>45890.500636574077</v>
      </c>
      <c r="C364" s="1">
        <v>45890.513553240744</v>
      </c>
      <c r="D364" s="39" t="s">
        <v>2265</v>
      </c>
      <c r="E364" s="39" t="s">
        <v>2266</v>
      </c>
      <c r="F364">
        <v>10</v>
      </c>
      <c r="I364" s="39" t="s">
        <v>2266</v>
      </c>
      <c r="L364">
        <v>4</v>
      </c>
      <c r="O364">
        <v>31</v>
      </c>
      <c r="R364" s="39" t="s">
        <v>35430</v>
      </c>
      <c r="U364" s="39" t="s">
        <v>35431</v>
      </c>
      <c r="X364" s="39" t="s">
        <v>35435</v>
      </c>
      <c r="AA364" s="39" t="s">
        <v>35436</v>
      </c>
      <c r="AD364" s="39" t="s">
        <v>30041</v>
      </c>
      <c r="AE364">
        <v>1</v>
      </c>
      <c r="AG364" s="39" t="s">
        <v>30042</v>
      </c>
      <c r="AH364">
        <v>1</v>
      </c>
      <c r="AJ364" s="39" t="s">
        <v>30043</v>
      </c>
      <c r="AK364">
        <v>0</v>
      </c>
      <c r="AM364" s="39" t="s">
        <v>30044</v>
      </c>
      <c r="AN364">
        <v>1</v>
      </c>
      <c r="AP364" s="39" t="s">
        <v>30045</v>
      </c>
      <c r="AQ364">
        <v>1</v>
      </c>
      <c r="AS364" s="39" t="s">
        <v>30046</v>
      </c>
      <c r="AT364">
        <v>1</v>
      </c>
      <c r="AV364" s="39" t="s">
        <v>30041</v>
      </c>
      <c r="AW364">
        <v>1</v>
      </c>
      <c r="AY364" s="39" t="s">
        <v>30042</v>
      </c>
      <c r="AZ364">
        <v>1</v>
      </c>
      <c r="BB364" s="39" t="s">
        <v>30043</v>
      </c>
      <c r="BC364">
        <v>1</v>
      </c>
      <c r="BE364" s="39" t="s">
        <v>30045</v>
      </c>
      <c r="BF364">
        <v>1</v>
      </c>
      <c r="BH364" s="39" t="s">
        <v>30047</v>
      </c>
      <c r="BI364">
        <v>1</v>
      </c>
      <c r="BK364" s="39" t="s">
        <v>30044</v>
      </c>
      <c r="BL364">
        <v>0</v>
      </c>
      <c r="BN364" s="39" t="s">
        <v>30366</v>
      </c>
      <c r="BQ364" s="39" t="s">
        <v>35437</v>
      </c>
    </row>
    <row r="365" spans="1:69" x14ac:dyDescent="0.3">
      <c r="A365">
        <v>364</v>
      </c>
      <c r="B365" s="1">
        <v>45890.508831018517</v>
      </c>
      <c r="C365" s="1">
        <v>45890.513564814813</v>
      </c>
      <c r="D365" s="39" t="s">
        <v>2258</v>
      </c>
      <c r="E365" s="39" t="s">
        <v>2259</v>
      </c>
      <c r="F365">
        <v>10</v>
      </c>
      <c r="I365" s="39" t="s">
        <v>2259</v>
      </c>
      <c r="L365">
        <v>4</v>
      </c>
      <c r="O365">
        <v>24</v>
      </c>
      <c r="R365" s="39" t="s">
        <v>35430</v>
      </c>
      <c r="U365" s="39" t="s">
        <v>35438</v>
      </c>
      <c r="X365" s="39" t="s">
        <v>35439</v>
      </c>
      <c r="AA365" s="39" t="s">
        <v>35440</v>
      </c>
      <c r="AD365" s="39" t="s">
        <v>30041</v>
      </c>
      <c r="AE365">
        <v>1</v>
      </c>
      <c r="AG365" s="39" t="s">
        <v>30042</v>
      </c>
      <c r="AH365">
        <v>1</v>
      </c>
      <c r="AJ365" s="39" t="s">
        <v>30043</v>
      </c>
      <c r="AK365">
        <v>0</v>
      </c>
      <c r="AM365" s="39" t="s">
        <v>30044</v>
      </c>
      <c r="AN365">
        <v>1</v>
      </c>
      <c r="AP365" s="39" t="s">
        <v>30045</v>
      </c>
      <c r="AQ365">
        <v>1</v>
      </c>
      <c r="AS365" s="39" t="s">
        <v>30046</v>
      </c>
      <c r="AT365">
        <v>1</v>
      </c>
      <c r="AV365" s="39" t="s">
        <v>30041</v>
      </c>
      <c r="AW365">
        <v>1</v>
      </c>
      <c r="AY365" s="39" t="s">
        <v>30042</v>
      </c>
      <c r="AZ365">
        <v>1</v>
      </c>
      <c r="BB365" s="39" t="s">
        <v>30043</v>
      </c>
      <c r="BC365">
        <v>1</v>
      </c>
      <c r="BE365" s="39" t="s">
        <v>30045</v>
      </c>
      <c r="BF365">
        <v>1</v>
      </c>
      <c r="BH365" s="39" t="s">
        <v>30047</v>
      </c>
      <c r="BI365">
        <v>1</v>
      </c>
      <c r="BK365" s="39" t="s">
        <v>30044</v>
      </c>
      <c r="BL365">
        <v>0</v>
      </c>
      <c r="BN365" s="39" t="s">
        <v>30366</v>
      </c>
      <c r="BQ365" s="39" t="s">
        <v>35437</v>
      </c>
    </row>
    <row r="366" spans="1:69" x14ac:dyDescent="0.3">
      <c r="A366">
        <v>365</v>
      </c>
      <c r="B366" s="1">
        <v>45890.497349537036</v>
      </c>
      <c r="C366" s="1">
        <v>45890.513564814813</v>
      </c>
      <c r="D366" s="39" t="s">
        <v>2288</v>
      </c>
      <c r="E366" s="39" t="s">
        <v>2289</v>
      </c>
      <c r="F366">
        <v>10</v>
      </c>
      <c r="I366" s="39" t="s">
        <v>2289</v>
      </c>
      <c r="L366">
        <v>4</v>
      </c>
      <c r="O366">
        <v>10</v>
      </c>
      <c r="R366" s="39" t="s">
        <v>35430</v>
      </c>
      <c r="U366" s="39" t="s">
        <v>35441</v>
      </c>
      <c r="X366" s="39" t="s">
        <v>35442</v>
      </c>
      <c r="AA366" s="39" t="s">
        <v>35433</v>
      </c>
      <c r="AD366" s="39" t="s">
        <v>30041</v>
      </c>
      <c r="AE366">
        <v>1</v>
      </c>
      <c r="AG366" s="39" t="s">
        <v>30042</v>
      </c>
      <c r="AH366">
        <v>1</v>
      </c>
      <c r="AJ366" s="39" t="s">
        <v>30043</v>
      </c>
      <c r="AK366">
        <v>0</v>
      </c>
      <c r="AM366" s="39" t="s">
        <v>30044</v>
      </c>
      <c r="AN366">
        <v>1</v>
      </c>
      <c r="AP366" s="39" t="s">
        <v>30045</v>
      </c>
      <c r="AQ366">
        <v>1</v>
      </c>
      <c r="AS366" s="39" t="s">
        <v>30046</v>
      </c>
      <c r="AT366">
        <v>1</v>
      </c>
      <c r="AV366" s="39" t="s">
        <v>30041</v>
      </c>
      <c r="AW366">
        <v>1</v>
      </c>
      <c r="AY366" s="39" t="s">
        <v>30042</v>
      </c>
      <c r="AZ366">
        <v>1</v>
      </c>
      <c r="BB366" s="39" t="s">
        <v>30043</v>
      </c>
      <c r="BC366">
        <v>1</v>
      </c>
      <c r="BE366" s="39" t="s">
        <v>30045</v>
      </c>
      <c r="BF366">
        <v>1</v>
      </c>
      <c r="BH366" s="39" t="s">
        <v>30047</v>
      </c>
      <c r="BI366">
        <v>1</v>
      </c>
      <c r="BK366" s="39" t="s">
        <v>30044</v>
      </c>
      <c r="BL366">
        <v>0</v>
      </c>
      <c r="BN366" s="39" t="s">
        <v>30366</v>
      </c>
      <c r="BQ366" s="39" t="s">
        <v>35443</v>
      </c>
    </row>
    <row r="367" spans="1:69" x14ac:dyDescent="0.3">
      <c r="A367">
        <v>366</v>
      </c>
      <c r="B367" s="1">
        <v>45891.412928240738</v>
      </c>
      <c r="C367" s="1">
        <v>45891.419560185182</v>
      </c>
      <c r="D367" s="39" t="s">
        <v>3970</v>
      </c>
      <c r="E367" s="39" t="s">
        <v>3971</v>
      </c>
      <c r="F367">
        <v>7</v>
      </c>
      <c r="I367" s="39" t="s">
        <v>3971</v>
      </c>
      <c r="L367">
        <v>6</v>
      </c>
      <c r="O367">
        <v>5</v>
      </c>
      <c r="R367" s="39" t="s">
        <v>35444</v>
      </c>
      <c r="U367" s="39" t="s">
        <v>35445</v>
      </c>
      <c r="X367" s="39" t="s">
        <v>35446</v>
      </c>
      <c r="AA367" s="39" t="s">
        <v>35433</v>
      </c>
      <c r="AD367" s="39" t="s">
        <v>30047</v>
      </c>
      <c r="AE367">
        <v>0</v>
      </c>
      <c r="AG367" s="39" t="s">
        <v>30042</v>
      </c>
      <c r="AH367">
        <v>1</v>
      </c>
      <c r="AJ367" s="39" t="s">
        <v>30043</v>
      </c>
      <c r="AK367">
        <v>0</v>
      </c>
      <c r="AM367" s="39" t="s">
        <v>30044</v>
      </c>
      <c r="AN367">
        <v>1</v>
      </c>
      <c r="AP367" s="39" t="s">
        <v>30045</v>
      </c>
      <c r="AQ367">
        <v>1</v>
      </c>
      <c r="AS367" s="39" t="s">
        <v>30046</v>
      </c>
      <c r="AT367">
        <v>1</v>
      </c>
      <c r="AV367" s="39" t="s">
        <v>30041</v>
      </c>
      <c r="AW367">
        <v>1</v>
      </c>
      <c r="AY367" s="39" t="s">
        <v>30042</v>
      </c>
      <c r="AZ367">
        <v>1</v>
      </c>
      <c r="BB367" s="39" t="s">
        <v>30046</v>
      </c>
      <c r="BC367">
        <v>0</v>
      </c>
      <c r="BE367" s="39" t="s">
        <v>30045</v>
      </c>
      <c r="BF367">
        <v>1</v>
      </c>
      <c r="BH367" s="39" t="s">
        <v>30044</v>
      </c>
      <c r="BI367">
        <v>0</v>
      </c>
      <c r="BK367" s="39" t="s">
        <v>30043</v>
      </c>
      <c r="BL367">
        <v>0</v>
      </c>
      <c r="BN367" s="39" t="s">
        <v>35447</v>
      </c>
      <c r="BQ367" s="39" t="s">
        <v>35448</v>
      </c>
    </row>
    <row r="368" spans="1:69" x14ac:dyDescent="0.3">
      <c r="A368">
        <v>367</v>
      </c>
      <c r="B368" s="1">
        <v>45891.41065972222</v>
      </c>
      <c r="C368" s="1">
        <v>45891.421331018515</v>
      </c>
      <c r="D368" s="39" t="s">
        <v>4037</v>
      </c>
      <c r="E368" s="39" t="s">
        <v>4038</v>
      </c>
      <c r="F368">
        <v>3</v>
      </c>
      <c r="I368" s="39" t="s">
        <v>4038</v>
      </c>
      <c r="L368">
        <v>6</v>
      </c>
      <c r="O368">
        <v>3</v>
      </c>
      <c r="R368" s="39" t="s">
        <v>35449</v>
      </c>
      <c r="U368" s="39" t="s">
        <v>35450</v>
      </c>
      <c r="X368" s="39" t="s">
        <v>35451</v>
      </c>
      <c r="AA368" s="39" t="s">
        <v>35452</v>
      </c>
      <c r="AD368" s="39" t="s">
        <v>30047</v>
      </c>
      <c r="AE368">
        <v>0</v>
      </c>
      <c r="AG368" s="39" t="s">
        <v>30043</v>
      </c>
      <c r="AH368">
        <v>0</v>
      </c>
      <c r="AJ368" s="39" t="s">
        <v>30042</v>
      </c>
      <c r="AK368">
        <v>1</v>
      </c>
      <c r="AM368" s="39" t="s">
        <v>30043</v>
      </c>
      <c r="AN368">
        <v>0</v>
      </c>
      <c r="AP368" s="39" t="s">
        <v>30047</v>
      </c>
      <c r="AQ368">
        <v>0</v>
      </c>
      <c r="AS368" s="39" t="s">
        <v>30043</v>
      </c>
      <c r="AT368">
        <v>0</v>
      </c>
      <c r="AV368" s="39" t="s">
        <v>30041</v>
      </c>
      <c r="AW368">
        <v>1</v>
      </c>
      <c r="AY368" s="39" t="s">
        <v>30046</v>
      </c>
      <c r="AZ368">
        <v>0</v>
      </c>
      <c r="BB368" s="39" t="s">
        <v>30042</v>
      </c>
      <c r="BC368">
        <v>0</v>
      </c>
      <c r="BE368" s="39" t="s">
        <v>30043</v>
      </c>
      <c r="BF368">
        <v>0</v>
      </c>
      <c r="BH368" s="39" t="s">
        <v>30047</v>
      </c>
      <c r="BI368">
        <v>1</v>
      </c>
      <c r="BK368" s="39" t="s">
        <v>30044</v>
      </c>
      <c r="BL368">
        <v>0</v>
      </c>
      <c r="BN368" s="39" t="s">
        <v>35453</v>
      </c>
      <c r="BQ368" s="39" t="s">
        <v>35454</v>
      </c>
    </row>
    <row r="369" spans="1:69" x14ac:dyDescent="0.3">
      <c r="A369">
        <v>368</v>
      </c>
      <c r="B369" s="1">
        <v>45891.508263888885</v>
      </c>
      <c r="C369" s="1">
        <v>45891.508356481485</v>
      </c>
      <c r="D369" s="39" t="s">
        <v>3961</v>
      </c>
      <c r="E369" s="39" t="s">
        <v>3962</v>
      </c>
      <c r="F369">
        <v>6</v>
      </c>
      <c r="I369" s="39" t="s">
        <v>3962</v>
      </c>
      <c r="L369">
        <v>6</v>
      </c>
      <c r="O369">
        <v>1</v>
      </c>
      <c r="R369" s="39" t="s">
        <v>35455</v>
      </c>
      <c r="U369" s="39" t="s">
        <v>35456</v>
      </c>
      <c r="X369" s="39" t="s">
        <v>35457</v>
      </c>
      <c r="AA369" s="39" t="s">
        <v>35458</v>
      </c>
      <c r="AD369" s="39" t="s">
        <v>30041</v>
      </c>
      <c r="AE369">
        <v>1</v>
      </c>
      <c r="AG369" s="39" t="s">
        <v>30042</v>
      </c>
      <c r="AH369">
        <v>1</v>
      </c>
      <c r="AJ369" s="39" t="s">
        <v>30043</v>
      </c>
      <c r="AK369">
        <v>0</v>
      </c>
      <c r="AM369" s="39" t="s">
        <v>30044</v>
      </c>
      <c r="AN369">
        <v>1</v>
      </c>
      <c r="AP369" s="39" t="s">
        <v>30045</v>
      </c>
      <c r="AQ369">
        <v>1</v>
      </c>
      <c r="AS369" s="39" t="s">
        <v>30046</v>
      </c>
      <c r="AT369">
        <v>1</v>
      </c>
      <c r="AV369" s="39" t="s">
        <v>30041</v>
      </c>
      <c r="AW369">
        <v>1</v>
      </c>
      <c r="AY369" s="39" t="s">
        <v>30044</v>
      </c>
      <c r="AZ369">
        <v>0</v>
      </c>
      <c r="BB369" s="39" t="s">
        <v>30042</v>
      </c>
      <c r="BC369">
        <v>0</v>
      </c>
      <c r="BE369" s="39" t="s">
        <v>30043</v>
      </c>
      <c r="BF369">
        <v>0</v>
      </c>
      <c r="BH369" s="39" t="s">
        <v>30045</v>
      </c>
      <c r="BI369">
        <v>0</v>
      </c>
      <c r="BK369" s="39" t="s">
        <v>30047</v>
      </c>
      <c r="BL369">
        <v>0</v>
      </c>
      <c r="BN369" s="39" t="s">
        <v>35459</v>
      </c>
      <c r="BQ369" s="39" t="s">
        <v>35460</v>
      </c>
    </row>
    <row r="370" spans="1:69" x14ac:dyDescent="0.3">
      <c r="A370">
        <v>369</v>
      </c>
      <c r="B370" s="1">
        <v>45891.545659722222</v>
      </c>
      <c r="C370" s="1">
        <v>45891.547442129631</v>
      </c>
      <c r="D370" s="39" t="s">
        <v>2208</v>
      </c>
      <c r="E370" s="39" t="s">
        <v>2209</v>
      </c>
      <c r="F370">
        <v>6</v>
      </c>
      <c r="I370" s="39" t="s">
        <v>2209</v>
      </c>
      <c r="L370">
        <v>3</v>
      </c>
      <c r="O370">
        <v>18</v>
      </c>
      <c r="R370" s="39" t="s">
        <v>35461</v>
      </c>
      <c r="U370" s="39" t="s">
        <v>30380</v>
      </c>
      <c r="X370" s="39" t="s">
        <v>35462</v>
      </c>
      <c r="AA370" s="39" t="s">
        <v>35463</v>
      </c>
      <c r="AD370" s="39" t="s">
        <v>30041</v>
      </c>
      <c r="AE370">
        <v>1</v>
      </c>
      <c r="AG370" s="39" t="s">
        <v>30047</v>
      </c>
      <c r="AH370">
        <v>0</v>
      </c>
      <c r="AJ370" s="39" t="s">
        <v>30043</v>
      </c>
      <c r="AK370">
        <v>0</v>
      </c>
      <c r="AM370" s="39" t="s">
        <v>30044</v>
      </c>
      <c r="AN370">
        <v>1</v>
      </c>
      <c r="AP370" s="39" t="s">
        <v>30045</v>
      </c>
      <c r="AQ370">
        <v>1</v>
      </c>
      <c r="AS370" s="39" t="s">
        <v>30046</v>
      </c>
      <c r="AT370">
        <v>1</v>
      </c>
      <c r="AV370" s="39" t="s">
        <v>30041</v>
      </c>
      <c r="AW370">
        <v>1</v>
      </c>
      <c r="AY370" s="39" t="s">
        <v>30044</v>
      </c>
      <c r="AZ370">
        <v>0</v>
      </c>
      <c r="BB370" s="39" t="s">
        <v>30047</v>
      </c>
      <c r="BC370">
        <v>0</v>
      </c>
      <c r="BE370" s="39" t="s">
        <v>30042</v>
      </c>
      <c r="BF370">
        <v>0</v>
      </c>
      <c r="BH370" s="39" t="s">
        <v>30043</v>
      </c>
      <c r="BI370">
        <v>0</v>
      </c>
      <c r="BK370" s="39" t="s">
        <v>30046</v>
      </c>
      <c r="BL370">
        <v>1</v>
      </c>
      <c r="BN370" s="39" t="s">
        <v>35464</v>
      </c>
      <c r="BQ370" s="39" t="s">
        <v>35465</v>
      </c>
    </row>
    <row r="371" spans="1:69" x14ac:dyDescent="0.3">
      <c r="A371">
        <v>370</v>
      </c>
      <c r="B371" s="1">
        <v>45892.547349537039</v>
      </c>
      <c r="C371" s="1">
        <v>45892.555289351854</v>
      </c>
      <c r="D371" s="39" t="s">
        <v>4022</v>
      </c>
      <c r="E371" s="39" t="s">
        <v>4023</v>
      </c>
      <c r="F371">
        <v>7</v>
      </c>
      <c r="I371" s="39" t="s">
        <v>4023</v>
      </c>
      <c r="L371">
        <v>6</v>
      </c>
      <c r="O371">
        <v>9</v>
      </c>
      <c r="R371" s="39" t="s">
        <v>35466</v>
      </c>
      <c r="U371" s="39" t="s">
        <v>35467</v>
      </c>
      <c r="X371" s="39" t="s">
        <v>35468</v>
      </c>
      <c r="AA371" s="39" t="s">
        <v>35469</v>
      </c>
      <c r="AD371" s="39" t="s">
        <v>30041</v>
      </c>
      <c r="AE371">
        <v>1</v>
      </c>
      <c r="AG371" s="39" t="s">
        <v>30042</v>
      </c>
      <c r="AH371">
        <v>1</v>
      </c>
      <c r="AJ371" s="39" t="s">
        <v>30043</v>
      </c>
      <c r="AK371">
        <v>0</v>
      </c>
      <c r="AM371" s="39" t="s">
        <v>30044</v>
      </c>
      <c r="AN371">
        <v>1</v>
      </c>
      <c r="AP371" s="39" t="s">
        <v>30045</v>
      </c>
      <c r="AQ371">
        <v>1</v>
      </c>
      <c r="AS371" s="39" t="s">
        <v>30046</v>
      </c>
      <c r="AT371">
        <v>1</v>
      </c>
      <c r="AV371" s="39" t="s">
        <v>30041</v>
      </c>
      <c r="AW371">
        <v>1</v>
      </c>
      <c r="AY371" s="39" t="s">
        <v>30046</v>
      </c>
      <c r="AZ371">
        <v>0</v>
      </c>
      <c r="BB371" s="39" t="s">
        <v>30044</v>
      </c>
      <c r="BC371">
        <v>0</v>
      </c>
      <c r="BE371" s="39" t="s">
        <v>30045</v>
      </c>
      <c r="BF371">
        <v>1</v>
      </c>
      <c r="BH371" s="39" t="s">
        <v>30043</v>
      </c>
      <c r="BI371">
        <v>0</v>
      </c>
      <c r="BK371" s="39" t="s">
        <v>30042</v>
      </c>
      <c r="BL371">
        <v>0</v>
      </c>
      <c r="BN371" s="39" t="s">
        <v>35470</v>
      </c>
      <c r="BQ371" s="39" t="s">
        <v>35471</v>
      </c>
    </row>
    <row r="372" spans="1:69" x14ac:dyDescent="0.3">
      <c r="A372">
        <v>371</v>
      </c>
      <c r="B372" s="1">
        <v>45892.580972222226</v>
      </c>
      <c r="C372" s="1">
        <v>45892.586238425924</v>
      </c>
      <c r="D372" s="39" t="s">
        <v>2033</v>
      </c>
      <c r="E372" s="39" t="s">
        <v>2034</v>
      </c>
      <c r="F372">
        <v>11</v>
      </c>
      <c r="I372" s="39" t="s">
        <v>2034</v>
      </c>
      <c r="L372">
        <v>4</v>
      </c>
      <c r="O372">
        <v>23</v>
      </c>
      <c r="R372" s="39" t="s">
        <v>35472</v>
      </c>
      <c r="U372" s="39" t="s">
        <v>35473</v>
      </c>
      <c r="X372" s="39" t="s">
        <v>35474</v>
      </c>
      <c r="AA372" s="39" t="s">
        <v>35475</v>
      </c>
      <c r="AD372" s="39" t="s">
        <v>30041</v>
      </c>
      <c r="AE372">
        <v>1</v>
      </c>
      <c r="AG372" s="39" t="s">
        <v>30042</v>
      </c>
      <c r="AH372">
        <v>1</v>
      </c>
      <c r="AJ372" s="39" t="s">
        <v>30043</v>
      </c>
      <c r="AK372">
        <v>0</v>
      </c>
      <c r="AM372" s="39" t="s">
        <v>30044</v>
      </c>
      <c r="AN372">
        <v>1</v>
      </c>
      <c r="AP372" s="39" t="s">
        <v>30045</v>
      </c>
      <c r="AQ372">
        <v>1</v>
      </c>
      <c r="AS372" s="39" t="s">
        <v>30046</v>
      </c>
      <c r="AT372">
        <v>1</v>
      </c>
      <c r="AV372" s="39" t="s">
        <v>30041</v>
      </c>
      <c r="AW372">
        <v>1</v>
      </c>
      <c r="AY372" s="39" t="s">
        <v>30042</v>
      </c>
      <c r="AZ372">
        <v>1</v>
      </c>
      <c r="BB372" s="39" t="s">
        <v>30043</v>
      </c>
      <c r="BC372">
        <v>1</v>
      </c>
      <c r="BE372" s="39" t="s">
        <v>30045</v>
      </c>
      <c r="BF372">
        <v>1</v>
      </c>
      <c r="BH372" s="39" t="s">
        <v>30047</v>
      </c>
      <c r="BI372">
        <v>1</v>
      </c>
      <c r="BK372" s="39" t="s">
        <v>30046</v>
      </c>
      <c r="BL372">
        <v>1</v>
      </c>
      <c r="BN372" s="39" t="s">
        <v>35476</v>
      </c>
      <c r="BQ372" s="39" t="s">
        <v>35477</v>
      </c>
    </row>
    <row r="373" spans="1:69" x14ac:dyDescent="0.3">
      <c r="A373">
        <v>372</v>
      </c>
      <c r="B373" s="1">
        <v>45892.580428240741</v>
      </c>
      <c r="C373" s="1">
        <v>45892.608344907407</v>
      </c>
      <c r="D373" s="39" t="s">
        <v>2271</v>
      </c>
      <c r="E373" s="39" t="s">
        <v>2272</v>
      </c>
      <c r="F373">
        <v>11</v>
      </c>
      <c r="I373" s="39" t="s">
        <v>2272</v>
      </c>
      <c r="L373">
        <v>4</v>
      </c>
      <c r="O373">
        <v>12</v>
      </c>
      <c r="R373" s="39" t="s">
        <v>35478</v>
      </c>
      <c r="U373" s="39" t="s">
        <v>35479</v>
      </c>
      <c r="X373" s="39" t="s">
        <v>35480</v>
      </c>
      <c r="AA373" s="39" t="s">
        <v>35481</v>
      </c>
      <c r="AD373" s="39" t="s">
        <v>30041</v>
      </c>
      <c r="AE373">
        <v>1</v>
      </c>
      <c r="AG373" s="39" t="s">
        <v>30042</v>
      </c>
      <c r="AH373">
        <v>1</v>
      </c>
      <c r="AJ373" s="39" t="s">
        <v>30043</v>
      </c>
      <c r="AK373">
        <v>0</v>
      </c>
      <c r="AM373" s="39" t="s">
        <v>30044</v>
      </c>
      <c r="AN373">
        <v>1</v>
      </c>
      <c r="AP373" s="39" t="s">
        <v>30045</v>
      </c>
      <c r="AQ373">
        <v>1</v>
      </c>
      <c r="AS373" s="39" t="s">
        <v>30046</v>
      </c>
      <c r="AT373">
        <v>1</v>
      </c>
      <c r="AV373" s="39" t="s">
        <v>30041</v>
      </c>
      <c r="AW373">
        <v>1</v>
      </c>
      <c r="AY373" s="39" t="s">
        <v>30042</v>
      </c>
      <c r="AZ373">
        <v>1</v>
      </c>
      <c r="BB373" s="39" t="s">
        <v>30043</v>
      </c>
      <c r="BC373">
        <v>1</v>
      </c>
      <c r="BE373" s="39" t="s">
        <v>30045</v>
      </c>
      <c r="BF373">
        <v>1</v>
      </c>
      <c r="BH373" s="39" t="s">
        <v>30047</v>
      </c>
      <c r="BI373">
        <v>1</v>
      </c>
      <c r="BK373" s="39" t="s">
        <v>30046</v>
      </c>
      <c r="BL373">
        <v>1</v>
      </c>
      <c r="BN373" s="39" t="s">
        <v>30813</v>
      </c>
      <c r="BQ373" s="39" t="s">
        <v>35482</v>
      </c>
    </row>
    <row r="374" spans="1:69" x14ac:dyDescent="0.3">
      <c r="A374">
        <v>373</v>
      </c>
      <c r="B374" s="1">
        <v>45893.562789351854</v>
      </c>
      <c r="C374" s="1">
        <v>45893.562835648147</v>
      </c>
      <c r="D374" s="39" t="s">
        <v>1987</v>
      </c>
      <c r="E374" s="39" t="s">
        <v>1988</v>
      </c>
      <c r="F374">
        <v>10</v>
      </c>
      <c r="I374" s="39" t="s">
        <v>1988</v>
      </c>
      <c r="L374">
        <v>4</v>
      </c>
      <c r="O374">
        <v>34</v>
      </c>
      <c r="R374" s="39" t="s">
        <v>35483</v>
      </c>
      <c r="U374" s="39" t="s">
        <v>35484</v>
      </c>
      <c r="X374" s="39" t="s">
        <v>35485</v>
      </c>
      <c r="AA374" s="39" t="s">
        <v>35486</v>
      </c>
      <c r="AD374" s="39" t="s">
        <v>30041</v>
      </c>
      <c r="AE374">
        <v>1</v>
      </c>
      <c r="AG374" s="39" t="s">
        <v>30042</v>
      </c>
      <c r="AH374">
        <v>1</v>
      </c>
      <c r="AJ374" s="39" t="s">
        <v>30043</v>
      </c>
      <c r="AK374">
        <v>0</v>
      </c>
      <c r="AM374" s="39" t="s">
        <v>30047</v>
      </c>
      <c r="AN374">
        <v>0</v>
      </c>
      <c r="AP374" s="39" t="s">
        <v>30045</v>
      </c>
      <c r="AQ374">
        <v>1</v>
      </c>
      <c r="AS374" s="39" t="s">
        <v>30046</v>
      </c>
      <c r="AT374">
        <v>1</v>
      </c>
      <c r="AV374" s="39" t="s">
        <v>30041</v>
      </c>
      <c r="AW374">
        <v>1</v>
      </c>
      <c r="AY374" s="39" t="s">
        <v>30042</v>
      </c>
      <c r="AZ374">
        <v>1</v>
      </c>
      <c r="BB374" s="39" t="s">
        <v>30043</v>
      </c>
      <c r="BC374">
        <v>1</v>
      </c>
      <c r="BE374" s="39" t="s">
        <v>30045</v>
      </c>
      <c r="BF374">
        <v>1</v>
      </c>
      <c r="BH374" s="39" t="s">
        <v>30047</v>
      </c>
      <c r="BI374">
        <v>1</v>
      </c>
      <c r="BK374" s="39" t="s">
        <v>30046</v>
      </c>
      <c r="BL374">
        <v>1</v>
      </c>
      <c r="BN374" s="39" t="s">
        <v>35487</v>
      </c>
      <c r="BQ374" s="39" t="s">
        <v>35488</v>
      </c>
    </row>
    <row r="375" spans="1:69" x14ac:dyDescent="0.3">
      <c r="A375">
        <v>374</v>
      </c>
      <c r="B375" s="1">
        <v>45893.837013888886</v>
      </c>
      <c r="C375" s="1">
        <v>45893.84820601852</v>
      </c>
      <c r="D375" s="39" t="s">
        <v>3812</v>
      </c>
      <c r="E375" s="39" t="s">
        <v>3813</v>
      </c>
      <c r="F375">
        <v>9</v>
      </c>
      <c r="I375" s="39" t="s">
        <v>3813</v>
      </c>
      <c r="L375">
        <v>3</v>
      </c>
      <c r="O375">
        <v>17</v>
      </c>
      <c r="R375" s="39" t="s">
        <v>35489</v>
      </c>
      <c r="U375" s="39" t="s">
        <v>35490</v>
      </c>
      <c r="X375" s="39" t="s">
        <v>35491</v>
      </c>
      <c r="AA375" s="39" t="s">
        <v>35492</v>
      </c>
      <c r="AD375" s="39" t="s">
        <v>30041</v>
      </c>
      <c r="AE375">
        <v>1</v>
      </c>
      <c r="AG375" s="39" t="s">
        <v>30042</v>
      </c>
      <c r="AH375">
        <v>1</v>
      </c>
      <c r="AJ375" s="39" t="s">
        <v>30043</v>
      </c>
      <c r="AK375">
        <v>0</v>
      </c>
      <c r="AM375" s="39" t="s">
        <v>30044</v>
      </c>
      <c r="AN375">
        <v>1</v>
      </c>
      <c r="AP375" s="39" t="s">
        <v>30045</v>
      </c>
      <c r="AQ375">
        <v>1</v>
      </c>
      <c r="AS375" s="39" t="s">
        <v>30046</v>
      </c>
      <c r="AT375">
        <v>1</v>
      </c>
      <c r="AV375" s="39" t="s">
        <v>30041</v>
      </c>
      <c r="AW375">
        <v>1</v>
      </c>
      <c r="AY375" s="39" t="s">
        <v>30042</v>
      </c>
      <c r="AZ375">
        <v>1</v>
      </c>
      <c r="BB375" s="39" t="s">
        <v>30043</v>
      </c>
      <c r="BC375">
        <v>1</v>
      </c>
      <c r="BE375" s="39" t="s">
        <v>30045</v>
      </c>
      <c r="BF375">
        <v>1</v>
      </c>
      <c r="BH375" s="39" t="s">
        <v>30044</v>
      </c>
      <c r="BI375">
        <v>0</v>
      </c>
      <c r="BK375" s="39" t="s">
        <v>30047</v>
      </c>
      <c r="BL375">
        <v>0</v>
      </c>
      <c r="BN375" s="39" t="s">
        <v>35493</v>
      </c>
      <c r="BQ375" s="39" t="s">
        <v>35494</v>
      </c>
    </row>
    <row r="376" spans="1:69" x14ac:dyDescent="0.3">
      <c r="A376">
        <v>375</v>
      </c>
      <c r="B376" s="1">
        <v>45894.625115740739</v>
      </c>
      <c r="C376" s="1">
        <v>45894.633275462962</v>
      </c>
      <c r="D376" s="39" t="s">
        <v>33808</v>
      </c>
      <c r="E376" s="39" t="s">
        <v>35495</v>
      </c>
      <c r="F376">
        <v>7</v>
      </c>
      <c r="I376" s="39" t="s">
        <v>35496</v>
      </c>
      <c r="L376">
        <v>14</v>
      </c>
      <c r="O376">
        <v>13</v>
      </c>
      <c r="R376" s="39" t="s">
        <v>35497</v>
      </c>
      <c r="U376" s="39" t="s">
        <v>30380</v>
      </c>
      <c r="X376" s="39" t="s">
        <v>35498</v>
      </c>
      <c r="AA376" s="39" t="s">
        <v>35499</v>
      </c>
      <c r="AD376" s="39" t="s">
        <v>30041</v>
      </c>
      <c r="AE376">
        <v>1</v>
      </c>
      <c r="AG376" s="39" t="s">
        <v>30042</v>
      </c>
      <c r="AH376">
        <v>1</v>
      </c>
      <c r="AJ376" s="39" t="s">
        <v>30043</v>
      </c>
      <c r="AK376">
        <v>0</v>
      </c>
      <c r="AM376" s="39" t="s">
        <v>30044</v>
      </c>
      <c r="AN376">
        <v>1</v>
      </c>
      <c r="AP376" s="39" t="s">
        <v>30045</v>
      </c>
      <c r="AQ376">
        <v>1</v>
      </c>
      <c r="AS376" s="39" t="s">
        <v>30046</v>
      </c>
      <c r="AT376">
        <v>1</v>
      </c>
      <c r="AV376" s="39" t="s">
        <v>30042</v>
      </c>
      <c r="AW376">
        <v>0</v>
      </c>
      <c r="AY376" s="39" t="s">
        <v>30043</v>
      </c>
      <c r="AZ376">
        <v>0</v>
      </c>
      <c r="BB376" s="39" t="s">
        <v>30041</v>
      </c>
      <c r="BC376">
        <v>0</v>
      </c>
      <c r="BE376" s="39" t="s">
        <v>30044</v>
      </c>
      <c r="BF376">
        <v>0</v>
      </c>
      <c r="BH376" s="39" t="s">
        <v>30047</v>
      </c>
      <c r="BI376">
        <v>1</v>
      </c>
      <c r="BK376" s="39" t="s">
        <v>30046</v>
      </c>
      <c r="BL376">
        <v>1</v>
      </c>
      <c r="BN376" s="39" t="s">
        <v>35500</v>
      </c>
      <c r="BQ376" s="39" t="s">
        <v>35501</v>
      </c>
    </row>
    <row r="377" spans="1:69" x14ac:dyDescent="0.3">
      <c r="A377">
        <v>376</v>
      </c>
      <c r="B377" s="1">
        <v>45895.560520833336</v>
      </c>
      <c r="C377" s="1">
        <v>45895.564131944448</v>
      </c>
      <c r="D377" s="39" t="s">
        <v>3501</v>
      </c>
      <c r="E377" s="39" t="s">
        <v>3502</v>
      </c>
      <c r="F377">
        <v>9</v>
      </c>
      <c r="I377" s="39" t="s">
        <v>3502</v>
      </c>
      <c r="L377">
        <v>8</v>
      </c>
      <c r="O377">
        <v>8</v>
      </c>
      <c r="R377" s="39" t="s">
        <v>35502</v>
      </c>
      <c r="U377" s="39" t="s">
        <v>35503</v>
      </c>
      <c r="X377" s="39" t="s">
        <v>35504</v>
      </c>
      <c r="AA377" s="39" t="s">
        <v>35505</v>
      </c>
      <c r="AD377" s="39" t="s">
        <v>30041</v>
      </c>
      <c r="AE377">
        <v>1</v>
      </c>
      <c r="AG377" s="39" t="s">
        <v>30042</v>
      </c>
      <c r="AH377">
        <v>1</v>
      </c>
      <c r="AJ377" s="39" t="s">
        <v>30043</v>
      </c>
      <c r="AK377">
        <v>0</v>
      </c>
      <c r="AM377" s="39" t="s">
        <v>30047</v>
      </c>
      <c r="AN377">
        <v>0</v>
      </c>
      <c r="AP377" s="39" t="s">
        <v>30045</v>
      </c>
      <c r="AQ377">
        <v>1</v>
      </c>
      <c r="AS377" s="39" t="s">
        <v>30046</v>
      </c>
      <c r="AT377">
        <v>1</v>
      </c>
      <c r="AV377" s="39" t="s">
        <v>30041</v>
      </c>
      <c r="AW377">
        <v>1</v>
      </c>
      <c r="AY377" s="39" t="s">
        <v>30042</v>
      </c>
      <c r="AZ377">
        <v>1</v>
      </c>
      <c r="BB377" s="39" t="s">
        <v>30043</v>
      </c>
      <c r="BC377">
        <v>1</v>
      </c>
      <c r="BE377" s="39" t="s">
        <v>30045</v>
      </c>
      <c r="BF377">
        <v>1</v>
      </c>
      <c r="BH377" s="39" t="s">
        <v>30047</v>
      </c>
      <c r="BI377">
        <v>1</v>
      </c>
      <c r="BK377" s="39" t="s">
        <v>30044</v>
      </c>
      <c r="BL377">
        <v>0</v>
      </c>
      <c r="BN377" s="39" t="s">
        <v>35506</v>
      </c>
      <c r="BQ377" s="39" t="s">
        <v>35507</v>
      </c>
    </row>
    <row r="378" spans="1:69" x14ac:dyDescent="0.3">
      <c r="A378">
        <v>377</v>
      </c>
      <c r="B378" s="1">
        <v>45897.656087962961</v>
      </c>
      <c r="C378" s="1">
        <v>45897.737870370373</v>
      </c>
      <c r="D378" s="39" t="s">
        <v>4757</v>
      </c>
      <c r="E378" s="39" t="s">
        <v>4758</v>
      </c>
      <c r="F378">
        <v>9</v>
      </c>
      <c r="I378" s="39" t="s">
        <v>4758</v>
      </c>
      <c r="L378">
        <v>14</v>
      </c>
      <c r="O378">
        <v>28</v>
      </c>
      <c r="R378" s="39" t="s">
        <v>35508</v>
      </c>
      <c r="U378" s="39" t="s">
        <v>35509</v>
      </c>
      <c r="X378" s="39" t="s">
        <v>35510</v>
      </c>
      <c r="AA378" s="39" t="s">
        <v>35511</v>
      </c>
      <c r="AD378" s="39" t="s">
        <v>30041</v>
      </c>
      <c r="AE378">
        <v>1</v>
      </c>
      <c r="AG378" s="39" t="s">
        <v>30042</v>
      </c>
      <c r="AH378">
        <v>1</v>
      </c>
      <c r="AJ378" s="39" t="s">
        <v>30043</v>
      </c>
      <c r="AK378">
        <v>0</v>
      </c>
      <c r="AM378" s="39" t="s">
        <v>30044</v>
      </c>
      <c r="AN378">
        <v>1</v>
      </c>
      <c r="AP378" s="39" t="s">
        <v>30044</v>
      </c>
      <c r="AQ378">
        <v>0</v>
      </c>
      <c r="AS378" s="39" t="s">
        <v>30046</v>
      </c>
      <c r="AT378">
        <v>1</v>
      </c>
      <c r="AV378" s="39" t="s">
        <v>30041</v>
      </c>
      <c r="AW378">
        <v>1</v>
      </c>
      <c r="AY378" s="39" t="s">
        <v>30042</v>
      </c>
      <c r="AZ378">
        <v>1</v>
      </c>
      <c r="BB378" s="39" t="s">
        <v>30043</v>
      </c>
      <c r="BC378">
        <v>1</v>
      </c>
      <c r="BE378" s="39" t="s">
        <v>30044</v>
      </c>
      <c r="BF378">
        <v>0</v>
      </c>
      <c r="BH378" s="39" t="s">
        <v>30047</v>
      </c>
      <c r="BI378">
        <v>1</v>
      </c>
      <c r="BK378" s="39" t="s">
        <v>30046</v>
      </c>
      <c r="BL378">
        <v>1</v>
      </c>
      <c r="BN378" s="39" t="s">
        <v>35512</v>
      </c>
      <c r="BQ378" s="39" t="s">
        <v>35513</v>
      </c>
    </row>
    <row r="379" spans="1:69" x14ac:dyDescent="0.3">
      <c r="A379">
        <v>378</v>
      </c>
      <c r="B379" s="1">
        <v>45898.977002314816</v>
      </c>
      <c r="C379" s="1">
        <v>45898.989374999997</v>
      </c>
      <c r="D379" s="39" t="s">
        <v>621</v>
      </c>
      <c r="E379" s="39" t="s">
        <v>622</v>
      </c>
      <c r="F379">
        <v>9</v>
      </c>
      <c r="I379" s="39" t="s">
        <v>622</v>
      </c>
      <c r="L379">
        <v>10</v>
      </c>
      <c r="O379">
        <v>23</v>
      </c>
      <c r="R379" s="39" t="s">
        <v>35514</v>
      </c>
      <c r="U379" s="39" t="s">
        <v>35515</v>
      </c>
      <c r="X379" s="39" t="s">
        <v>35516</v>
      </c>
      <c r="AA379" s="39" t="s">
        <v>35517</v>
      </c>
      <c r="AD379" s="39" t="s">
        <v>30041</v>
      </c>
      <c r="AE379">
        <v>1</v>
      </c>
      <c r="AG379" s="39" t="s">
        <v>30042</v>
      </c>
      <c r="AH379">
        <v>1</v>
      </c>
      <c r="AJ379" s="39" t="s">
        <v>30043</v>
      </c>
      <c r="AK379">
        <v>0</v>
      </c>
      <c r="AM379" s="39" t="s">
        <v>30044</v>
      </c>
      <c r="AN379">
        <v>1</v>
      </c>
      <c r="AP379" s="39" t="s">
        <v>30045</v>
      </c>
      <c r="AQ379">
        <v>1</v>
      </c>
      <c r="AS379" s="39" t="s">
        <v>30046</v>
      </c>
      <c r="AT379">
        <v>1</v>
      </c>
      <c r="AV379" s="39" t="s">
        <v>30041</v>
      </c>
      <c r="AW379">
        <v>1</v>
      </c>
      <c r="AY379" s="39" t="s">
        <v>30042</v>
      </c>
      <c r="AZ379">
        <v>1</v>
      </c>
      <c r="BB379" s="39" t="s">
        <v>30043</v>
      </c>
      <c r="BC379">
        <v>1</v>
      </c>
      <c r="BE379" s="39" t="s">
        <v>30044</v>
      </c>
      <c r="BF379">
        <v>0</v>
      </c>
      <c r="BH379" s="39" t="s">
        <v>30045</v>
      </c>
      <c r="BI379">
        <v>0</v>
      </c>
      <c r="BK379" s="39" t="s">
        <v>30046</v>
      </c>
      <c r="BL379">
        <v>1</v>
      </c>
      <c r="BN379" s="39" t="s">
        <v>35518</v>
      </c>
      <c r="BQ379" s="39" t="s">
        <v>35519</v>
      </c>
    </row>
    <row r="380" spans="1:69" x14ac:dyDescent="0.3">
      <c r="A380">
        <v>379</v>
      </c>
      <c r="B380" s="1">
        <v>45899.604108796295</v>
      </c>
      <c r="C380" s="1">
        <v>45899.615624999999</v>
      </c>
      <c r="D380" s="39" t="s">
        <v>33831</v>
      </c>
      <c r="E380" s="39" t="s">
        <v>33903</v>
      </c>
      <c r="F380">
        <v>10</v>
      </c>
      <c r="I380" s="39" t="s">
        <v>33903</v>
      </c>
      <c r="L380">
        <v>14</v>
      </c>
      <c r="O380">
        <v>19</v>
      </c>
      <c r="R380" s="39" t="s">
        <v>35520</v>
      </c>
      <c r="U380" s="39" t="s">
        <v>35521</v>
      </c>
      <c r="X380" s="39" t="s">
        <v>35522</v>
      </c>
      <c r="AA380" s="39" t="s">
        <v>35523</v>
      </c>
      <c r="AD380" s="39" t="s">
        <v>30041</v>
      </c>
      <c r="AE380">
        <v>1</v>
      </c>
      <c r="AG380" s="39" t="s">
        <v>30042</v>
      </c>
      <c r="AH380">
        <v>1</v>
      </c>
      <c r="AJ380" s="39" t="s">
        <v>30043</v>
      </c>
      <c r="AK380">
        <v>0</v>
      </c>
      <c r="AM380" s="39" t="s">
        <v>30044</v>
      </c>
      <c r="AN380">
        <v>1</v>
      </c>
      <c r="AP380" s="39" t="s">
        <v>30045</v>
      </c>
      <c r="AQ380">
        <v>1</v>
      </c>
      <c r="AS380" s="39" t="s">
        <v>30046</v>
      </c>
      <c r="AT380">
        <v>1</v>
      </c>
      <c r="AV380" s="39" t="s">
        <v>30041</v>
      </c>
      <c r="AW380">
        <v>1</v>
      </c>
      <c r="AY380" s="39" t="s">
        <v>30042</v>
      </c>
      <c r="AZ380">
        <v>1</v>
      </c>
      <c r="BB380" s="39" t="s">
        <v>30043</v>
      </c>
      <c r="BC380">
        <v>1</v>
      </c>
      <c r="BE380" s="39" t="s">
        <v>30044</v>
      </c>
      <c r="BF380">
        <v>0</v>
      </c>
      <c r="BH380" s="39" t="s">
        <v>30047</v>
      </c>
      <c r="BI380">
        <v>1</v>
      </c>
      <c r="BK380" s="39" t="s">
        <v>30046</v>
      </c>
      <c r="BL380">
        <v>1</v>
      </c>
      <c r="BN380" s="39" t="s">
        <v>35524</v>
      </c>
      <c r="BQ380" s="39" t="s">
        <v>35525</v>
      </c>
    </row>
    <row r="381" spans="1:69" x14ac:dyDescent="0.3">
      <c r="A381">
        <v>380</v>
      </c>
      <c r="B381" s="1">
        <v>45900.490520833337</v>
      </c>
      <c r="C381" s="1">
        <v>45900.498124999998</v>
      </c>
      <c r="D381" s="39" t="s">
        <v>33891</v>
      </c>
      <c r="E381" s="39" t="s">
        <v>33955</v>
      </c>
      <c r="F381">
        <v>8</v>
      </c>
      <c r="I381" s="39" t="s">
        <v>33956</v>
      </c>
      <c r="L381">
        <v>14</v>
      </c>
      <c r="O381">
        <v>37</v>
      </c>
      <c r="R381" s="39" t="s">
        <v>35526</v>
      </c>
      <c r="U381" s="39" t="s">
        <v>35527</v>
      </c>
      <c r="X381" s="39" t="s">
        <v>35528</v>
      </c>
      <c r="AA381" s="39" t="s">
        <v>35529</v>
      </c>
      <c r="AD381" s="39" t="s">
        <v>30044</v>
      </c>
      <c r="AE381">
        <v>0</v>
      </c>
      <c r="AG381" s="39" t="s">
        <v>30042</v>
      </c>
      <c r="AH381">
        <v>1</v>
      </c>
      <c r="AJ381" s="39" t="s">
        <v>30043</v>
      </c>
      <c r="AK381">
        <v>0</v>
      </c>
      <c r="AM381" s="39" t="s">
        <v>30047</v>
      </c>
      <c r="AN381">
        <v>0</v>
      </c>
      <c r="AP381" s="39" t="s">
        <v>30045</v>
      </c>
      <c r="AQ381">
        <v>1</v>
      </c>
      <c r="AS381" s="39" t="s">
        <v>30046</v>
      </c>
      <c r="AT381">
        <v>1</v>
      </c>
      <c r="AV381" s="39" t="s">
        <v>30041</v>
      </c>
      <c r="AW381">
        <v>1</v>
      </c>
      <c r="AY381" s="39" t="s">
        <v>30042</v>
      </c>
      <c r="AZ381">
        <v>1</v>
      </c>
      <c r="BB381" s="39" t="s">
        <v>30043</v>
      </c>
      <c r="BC381">
        <v>1</v>
      </c>
      <c r="BE381" s="39" t="s">
        <v>30044</v>
      </c>
      <c r="BF381">
        <v>0</v>
      </c>
      <c r="BH381" s="39" t="s">
        <v>30047</v>
      </c>
      <c r="BI381">
        <v>1</v>
      </c>
      <c r="BK381" s="39" t="s">
        <v>30046</v>
      </c>
      <c r="BL381">
        <v>1</v>
      </c>
      <c r="BN381" s="39" t="s">
        <v>35530</v>
      </c>
      <c r="BQ381" s="39" t="s">
        <v>35531</v>
      </c>
    </row>
    <row r="382" spans="1:69" x14ac:dyDescent="0.3">
      <c r="A382">
        <v>381</v>
      </c>
      <c r="B382" s="1">
        <v>45901.861134259256</v>
      </c>
      <c r="C382" s="1">
        <v>45901.862847222219</v>
      </c>
      <c r="D382" s="39" t="s">
        <v>4715</v>
      </c>
      <c r="E382" s="39" t="s">
        <v>4716</v>
      </c>
      <c r="F382">
        <v>5</v>
      </c>
      <c r="I382" s="39" t="s">
        <v>4717</v>
      </c>
      <c r="L382">
        <v>14</v>
      </c>
      <c r="O382">
        <v>7</v>
      </c>
      <c r="R382" s="39" t="s">
        <v>35532</v>
      </c>
      <c r="U382" s="39" t="s">
        <v>35533</v>
      </c>
      <c r="X382" s="39" t="s">
        <v>35534</v>
      </c>
      <c r="AA382" s="39" t="s">
        <v>35535</v>
      </c>
      <c r="AD382" s="39" t="s">
        <v>30041</v>
      </c>
      <c r="AE382">
        <v>1</v>
      </c>
      <c r="AG382" s="39" t="s">
        <v>30042</v>
      </c>
      <c r="AH382">
        <v>1</v>
      </c>
      <c r="AJ382" s="39" t="s">
        <v>30043</v>
      </c>
      <c r="AK382">
        <v>0</v>
      </c>
      <c r="AM382" s="39" t="s">
        <v>30044</v>
      </c>
      <c r="AN382">
        <v>1</v>
      </c>
      <c r="AP382" s="39" t="s">
        <v>30045</v>
      </c>
      <c r="AQ382">
        <v>1</v>
      </c>
      <c r="AS382" s="39" t="s">
        <v>30046</v>
      </c>
      <c r="AT382">
        <v>1</v>
      </c>
      <c r="AV382" s="39" t="s">
        <v>30046</v>
      </c>
      <c r="AW382">
        <v>0</v>
      </c>
      <c r="AY382" s="39" t="s">
        <v>30044</v>
      </c>
      <c r="AZ382">
        <v>0</v>
      </c>
      <c r="BB382" s="39" t="s">
        <v>30044</v>
      </c>
      <c r="BC382">
        <v>0</v>
      </c>
      <c r="BE382" s="39" t="s">
        <v>30042</v>
      </c>
      <c r="BF382">
        <v>0</v>
      </c>
      <c r="BH382" s="39" t="s">
        <v>30041</v>
      </c>
      <c r="BI382">
        <v>0</v>
      </c>
      <c r="BK382" s="39" t="s">
        <v>30043</v>
      </c>
      <c r="BL382">
        <v>0</v>
      </c>
      <c r="BN382" s="39" t="s">
        <v>35536</v>
      </c>
      <c r="BQ382" s="39" t="s">
        <v>35537</v>
      </c>
    </row>
    <row r="383" spans="1:69" x14ac:dyDescent="0.3">
      <c r="A383">
        <v>382</v>
      </c>
      <c r="B383" s="1">
        <v>45902.96465277778</v>
      </c>
      <c r="C383" s="1">
        <v>45902.966226851851</v>
      </c>
      <c r="D383" s="39" t="s">
        <v>2087</v>
      </c>
      <c r="E383" s="39" t="s">
        <v>2088</v>
      </c>
      <c r="F383">
        <v>10</v>
      </c>
      <c r="I383" s="39" t="s">
        <v>2089</v>
      </c>
      <c r="L383">
        <v>3</v>
      </c>
      <c r="O383">
        <v>15</v>
      </c>
      <c r="R383" s="39" t="s">
        <v>35538</v>
      </c>
      <c r="U383" s="39" t="s">
        <v>35539</v>
      </c>
      <c r="X383" s="39" t="s">
        <v>35540</v>
      </c>
      <c r="AA383" s="39" t="s">
        <v>35541</v>
      </c>
      <c r="AD383" s="39" t="s">
        <v>30041</v>
      </c>
      <c r="AE383">
        <v>1</v>
      </c>
      <c r="AG383" s="39" t="s">
        <v>30042</v>
      </c>
      <c r="AH383">
        <v>1</v>
      </c>
      <c r="AJ383" s="39" t="s">
        <v>30043</v>
      </c>
      <c r="AK383">
        <v>0</v>
      </c>
      <c r="AM383" s="39" t="s">
        <v>30044</v>
      </c>
      <c r="AN383">
        <v>1</v>
      </c>
      <c r="AP383" s="39" t="s">
        <v>30045</v>
      </c>
      <c r="AQ383">
        <v>1</v>
      </c>
      <c r="AS383" s="39" t="s">
        <v>30046</v>
      </c>
      <c r="AT383">
        <v>1</v>
      </c>
      <c r="AV383" s="39" t="s">
        <v>30041</v>
      </c>
      <c r="AW383">
        <v>1</v>
      </c>
      <c r="AY383" s="39" t="s">
        <v>30042</v>
      </c>
      <c r="AZ383">
        <v>1</v>
      </c>
      <c r="BB383" s="39" t="s">
        <v>30043</v>
      </c>
      <c r="BC383">
        <v>1</v>
      </c>
      <c r="BE383" s="39" t="s">
        <v>30045</v>
      </c>
      <c r="BF383">
        <v>1</v>
      </c>
      <c r="BH383" s="39" t="s">
        <v>30044</v>
      </c>
      <c r="BI383">
        <v>0</v>
      </c>
      <c r="BK383" s="39" t="s">
        <v>30046</v>
      </c>
      <c r="BL383">
        <v>1</v>
      </c>
      <c r="BN383" s="39" t="s">
        <v>35542</v>
      </c>
      <c r="BQ383" s="39" t="s">
        <v>35531</v>
      </c>
    </row>
    <row r="384" spans="1:69" x14ac:dyDescent="0.3">
      <c r="A384">
        <v>383</v>
      </c>
      <c r="B384" s="1">
        <v>45903.458518518521</v>
      </c>
      <c r="C384" s="1">
        <v>45903.458680555559</v>
      </c>
      <c r="D384" s="39" t="s">
        <v>4625</v>
      </c>
      <c r="E384" s="39" t="s">
        <v>4626</v>
      </c>
      <c r="F384">
        <v>11</v>
      </c>
      <c r="I384" s="39" t="s">
        <v>4626</v>
      </c>
      <c r="L384">
        <v>14</v>
      </c>
      <c r="O384">
        <v>20</v>
      </c>
      <c r="R384" s="39" t="s">
        <v>35543</v>
      </c>
      <c r="U384" s="39" t="s">
        <v>35544</v>
      </c>
      <c r="X384" s="39" t="s">
        <v>35545</v>
      </c>
      <c r="AA384" s="39" t="s">
        <v>35546</v>
      </c>
      <c r="AD384" s="39" t="s">
        <v>30041</v>
      </c>
      <c r="AE384">
        <v>1</v>
      </c>
      <c r="AG384" s="39" t="s">
        <v>30042</v>
      </c>
      <c r="AH384">
        <v>1</v>
      </c>
      <c r="AJ384" s="39" t="s">
        <v>30043</v>
      </c>
      <c r="AK384">
        <v>0</v>
      </c>
      <c r="AM384" s="39" t="s">
        <v>30044</v>
      </c>
      <c r="AN384">
        <v>1</v>
      </c>
      <c r="AP384" s="39" t="s">
        <v>30045</v>
      </c>
      <c r="AQ384">
        <v>1</v>
      </c>
      <c r="AS384" s="39" t="s">
        <v>30046</v>
      </c>
      <c r="AT384">
        <v>1</v>
      </c>
      <c r="AV384" s="39" t="s">
        <v>30041</v>
      </c>
      <c r="AW384">
        <v>1</v>
      </c>
      <c r="AY384" s="39" t="s">
        <v>30042</v>
      </c>
      <c r="AZ384">
        <v>1</v>
      </c>
      <c r="BB384" s="39" t="s">
        <v>30043</v>
      </c>
      <c r="BC384">
        <v>1</v>
      </c>
      <c r="BE384" s="39" t="s">
        <v>30045</v>
      </c>
      <c r="BF384">
        <v>1</v>
      </c>
      <c r="BH384" s="39" t="s">
        <v>30047</v>
      </c>
      <c r="BI384">
        <v>1</v>
      </c>
      <c r="BK384" s="39" t="s">
        <v>30046</v>
      </c>
      <c r="BL384">
        <v>1</v>
      </c>
      <c r="BN384" s="39" t="s">
        <v>35547</v>
      </c>
      <c r="BQ384" s="39" t="s">
        <v>35548</v>
      </c>
    </row>
    <row r="385" spans="1:69" x14ac:dyDescent="0.3">
      <c r="A385">
        <v>384</v>
      </c>
      <c r="B385" s="1">
        <v>45907.022187499999</v>
      </c>
      <c r="C385" s="1">
        <v>45907.030347222222</v>
      </c>
      <c r="D385" s="39" t="s">
        <v>32138</v>
      </c>
      <c r="E385" s="39" t="s">
        <v>32139</v>
      </c>
      <c r="F385">
        <v>10</v>
      </c>
      <c r="I385" s="39" t="s">
        <v>32140</v>
      </c>
      <c r="L385">
        <v>14</v>
      </c>
      <c r="O385">
        <v>26</v>
      </c>
      <c r="R385" s="39" t="s">
        <v>35549</v>
      </c>
      <c r="U385" s="39" t="s">
        <v>35550</v>
      </c>
      <c r="X385" s="39" t="s">
        <v>35551</v>
      </c>
      <c r="AA385" s="39" t="s">
        <v>35552</v>
      </c>
      <c r="AD385" s="39" t="s">
        <v>30041</v>
      </c>
      <c r="AE385">
        <v>1</v>
      </c>
      <c r="AG385" s="39" t="s">
        <v>30042</v>
      </c>
      <c r="AH385">
        <v>1</v>
      </c>
      <c r="AJ385" s="39" t="s">
        <v>30043</v>
      </c>
      <c r="AK385">
        <v>0</v>
      </c>
      <c r="AM385" s="39" t="s">
        <v>30044</v>
      </c>
      <c r="AN385">
        <v>1</v>
      </c>
      <c r="AP385" s="39" t="s">
        <v>30045</v>
      </c>
      <c r="AQ385">
        <v>1</v>
      </c>
      <c r="AS385" s="39" t="s">
        <v>30046</v>
      </c>
      <c r="AT385">
        <v>1</v>
      </c>
      <c r="AV385" s="39" t="s">
        <v>30041</v>
      </c>
      <c r="AW385">
        <v>1</v>
      </c>
      <c r="AY385" s="39" t="s">
        <v>30042</v>
      </c>
      <c r="AZ385">
        <v>1</v>
      </c>
      <c r="BB385" s="39" t="s">
        <v>30043</v>
      </c>
      <c r="BC385">
        <v>1</v>
      </c>
      <c r="BE385" s="39" t="s">
        <v>30044</v>
      </c>
      <c r="BF385">
        <v>0</v>
      </c>
      <c r="BH385" s="39" t="s">
        <v>30047</v>
      </c>
      <c r="BI385">
        <v>1</v>
      </c>
      <c r="BK385" s="39" t="s">
        <v>30046</v>
      </c>
      <c r="BL385">
        <v>1</v>
      </c>
      <c r="BN385" s="39" t="s">
        <v>35553</v>
      </c>
      <c r="BQ385" s="39" t="s">
        <v>35554</v>
      </c>
    </row>
    <row r="386" spans="1:69" x14ac:dyDescent="0.3">
      <c r="A386">
        <v>385</v>
      </c>
      <c r="B386" s="1">
        <v>45907.557326388887</v>
      </c>
      <c r="C386" s="1">
        <v>45907.570486111108</v>
      </c>
      <c r="D386" s="39" t="s">
        <v>2024</v>
      </c>
      <c r="E386" s="39" t="s">
        <v>2025</v>
      </c>
      <c r="F386">
        <v>11</v>
      </c>
      <c r="I386" s="39" t="s">
        <v>2025</v>
      </c>
      <c r="L386">
        <v>4</v>
      </c>
      <c r="O386">
        <v>28</v>
      </c>
      <c r="R386" s="39" t="s">
        <v>35555</v>
      </c>
      <c r="U386" s="39" t="s">
        <v>35556</v>
      </c>
      <c r="X386" s="39" t="s">
        <v>35557</v>
      </c>
      <c r="AA386" s="39" t="s">
        <v>35558</v>
      </c>
      <c r="AD386" s="39" t="s">
        <v>30041</v>
      </c>
      <c r="AE386">
        <v>1</v>
      </c>
      <c r="AG386" s="39" t="s">
        <v>30042</v>
      </c>
      <c r="AH386">
        <v>1</v>
      </c>
      <c r="AJ386" s="39" t="s">
        <v>30043</v>
      </c>
      <c r="AK386">
        <v>0</v>
      </c>
      <c r="AM386" s="39" t="s">
        <v>30044</v>
      </c>
      <c r="AN386">
        <v>1</v>
      </c>
      <c r="AP386" s="39" t="s">
        <v>30045</v>
      </c>
      <c r="AQ386">
        <v>1</v>
      </c>
      <c r="AS386" s="39" t="s">
        <v>30046</v>
      </c>
      <c r="AT386">
        <v>1</v>
      </c>
      <c r="AV386" s="39" t="s">
        <v>30041</v>
      </c>
      <c r="AW386">
        <v>1</v>
      </c>
      <c r="AY386" s="39" t="s">
        <v>30042</v>
      </c>
      <c r="AZ386">
        <v>1</v>
      </c>
      <c r="BB386" s="39" t="s">
        <v>30043</v>
      </c>
      <c r="BC386">
        <v>1</v>
      </c>
      <c r="BE386" s="39" t="s">
        <v>30045</v>
      </c>
      <c r="BF386">
        <v>1</v>
      </c>
      <c r="BH386" s="39" t="s">
        <v>30047</v>
      </c>
      <c r="BI386">
        <v>1</v>
      </c>
      <c r="BK386" s="39" t="s">
        <v>30046</v>
      </c>
      <c r="BL386">
        <v>1</v>
      </c>
      <c r="BN386" s="39" t="s">
        <v>35559</v>
      </c>
      <c r="BQ386" s="39" t="s">
        <v>35560</v>
      </c>
    </row>
    <row r="387" spans="1:69" x14ac:dyDescent="0.3">
      <c r="A387">
        <v>386</v>
      </c>
      <c r="B387" s="1">
        <v>45908.461944444447</v>
      </c>
      <c r="C387" s="1">
        <v>45908.467719907407</v>
      </c>
      <c r="D387" s="39" t="s">
        <v>2965</v>
      </c>
      <c r="E387" s="39" t="s">
        <v>2966</v>
      </c>
      <c r="F387">
        <v>10</v>
      </c>
      <c r="I387" s="39" t="s">
        <v>2967</v>
      </c>
      <c r="L387">
        <v>5</v>
      </c>
      <c r="O387">
        <v>39</v>
      </c>
      <c r="R387" s="39" t="s">
        <v>35561</v>
      </c>
      <c r="U387" s="39" t="s">
        <v>35467</v>
      </c>
      <c r="X387" s="39" t="s">
        <v>35562</v>
      </c>
      <c r="AA387" s="39" t="s">
        <v>35563</v>
      </c>
      <c r="AD387" s="39" t="s">
        <v>30041</v>
      </c>
      <c r="AE387">
        <v>1</v>
      </c>
      <c r="AG387" s="39" t="s">
        <v>30042</v>
      </c>
      <c r="AH387">
        <v>1</v>
      </c>
      <c r="AJ387" s="39" t="s">
        <v>30043</v>
      </c>
      <c r="AK387">
        <v>0</v>
      </c>
      <c r="AM387" s="39" t="s">
        <v>30044</v>
      </c>
      <c r="AN387">
        <v>1</v>
      </c>
      <c r="AP387" s="39" t="s">
        <v>30045</v>
      </c>
      <c r="AQ387">
        <v>1</v>
      </c>
      <c r="AS387" s="39" t="s">
        <v>30046</v>
      </c>
      <c r="AT387">
        <v>1</v>
      </c>
      <c r="AV387" s="39" t="s">
        <v>30041</v>
      </c>
      <c r="AW387">
        <v>1</v>
      </c>
      <c r="AY387" s="39" t="s">
        <v>30042</v>
      </c>
      <c r="AZ387">
        <v>1</v>
      </c>
      <c r="BB387" s="39" t="s">
        <v>30043</v>
      </c>
      <c r="BC387">
        <v>1</v>
      </c>
      <c r="BE387" s="39" t="s">
        <v>30045</v>
      </c>
      <c r="BF387">
        <v>1</v>
      </c>
      <c r="BH387" s="39" t="s">
        <v>30044</v>
      </c>
      <c r="BI387">
        <v>0</v>
      </c>
      <c r="BK387" s="39" t="s">
        <v>30046</v>
      </c>
      <c r="BL387">
        <v>1</v>
      </c>
      <c r="BN387" s="39" t="s">
        <v>35564</v>
      </c>
      <c r="BQ387" s="39" t="s">
        <v>35565</v>
      </c>
    </row>
    <row r="388" spans="1:69" x14ac:dyDescent="0.3">
      <c r="A388">
        <v>387</v>
      </c>
      <c r="B388" s="1">
        <v>45908.468124999999</v>
      </c>
      <c r="C388" s="1">
        <v>45908.472581018519</v>
      </c>
      <c r="D388" s="39" t="s">
        <v>2696</v>
      </c>
      <c r="E388" s="39" t="s">
        <v>2697</v>
      </c>
      <c r="F388">
        <v>9</v>
      </c>
      <c r="I388" s="39" t="s">
        <v>2698</v>
      </c>
      <c r="L388">
        <v>5</v>
      </c>
      <c r="O388">
        <v>40</v>
      </c>
      <c r="R388" s="39" t="s">
        <v>35566</v>
      </c>
      <c r="U388" s="39" t="s">
        <v>35567</v>
      </c>
      <c r="X388" s="39" t="s">
        <v>35568</v>
      </c>
      <c r="AA388" s="39" t="s">
        <v>35569</v>
      </c>
      <c r="AD388" s="39" t="s">
        <v>30041</v>
      </c>
      <c r="AE388">
        <v>1</v>
      </c>
      <c r="AG388" s="39" t="s">
        <v>30042</v>
      </c>
      <c r="AH388">
        <v>1</v>
      </c>
      <c r="AJ388" s="39" t="s">
        <v>30043</v>
      </c>
      <c r="AK388">
        <v>0</v>
      </c>
      <c r="AM388" s="39" t="s">
        <v>30047</v>
      </c>
      <c r="AN388">
        <v>0</v>
      </c>
      <c r="AP388" s="39" t="s">
        <v>30045</v>
      </c>
      <c r="AQ388">
        <v>1</v>
      </c>
      <c r="AS388" s="39" t="s">
        <v>30046</v>
      </c>
      <c r="AT388">
        <v>1</v>
      </c>
      <c r="AV388" s="39" t="s">
        <v>30041</v>
      </c>
      <c r="AW388">
        <v>1</v>
      </c>
      <c r="AY388" s="39" t="s">
        <v>30042</v>
      </c>
      <c r="AZ388">
        <v>1</v>
      </c>
      <c r="BB388" s="39" t="s">
        <v>30043</v>
      </c>
      <c r="BC388">
        <v>1</v>
      </c>
      <c r="BE388" s="39" t="s">
        <v>30044</v>
      </c>
      <c r="BF388">
        <v>0</v>
      </c>
      <c r="BH388" s="39" t="s">
        <v>30047</v>
      </c>
      <c r="BI388">
        <v>1</v>
      </c>
      <c r="BK388" s="39" t="s">
        <v>30046</v>
      </c>
      <c r="BL388">
        <v>1</v>
      </c>
      <c r="BN388" s="39" t="s">
        <v>35570</v>
      </c>
      <c r="BQ388" s="39" t="s">
        <v>35554</v>
      </c>
    </row>
    <row r="389" spans="1:69" x14ac:dyDescent="0.3">
      <c r="A389">
        <v>388</v>
      </c>
      <c r="B389" s="1">
        <v>45908.750659722224</v>
      </c>
      <c r="C389" s="1">
        <v>45908.756192129629</v>
      </c>
      <c r="D389" s="39" t="s">
        <v>33857</v>
      </c>
      <c r="E389" s="39" t="s">
        <v>33946</v>
      </c>
      <c r="F389">
        <v>8</v>
      </c>
      <c r="I389" s="39" t="s">
        <v>33946</v>
      </c>
      <c r="L389">
        <v>14</v>
      </c>
      <c r="O389">
        <v>27</v>
      </c>
      <c r="R389" s="39" t="s">
        <v>35571</v>
      </c>
      <c r="U389" s="39" t="s">
        <v>35572</v>
      </c>
      <c r="X389" s="39" t="s">
        <v>35573</v>
      </c>
      <c r="AA389" s="39" t="s">
        <v>35574</v>
      </c>
      <c r="AD389" s="39" t="s">
        <v>30041</v>
      </c>
      <c r="AE389">
        <v>1</v>
      </c>
      <c r="AG389" s="39" t="s">
        <v>30042</v>
      </c>
      <c r="AH389">
        <v>1</v>
      </c>
      <c r="AJ389" s="39" t="s">
        <v>30043</v>
      </c>
      <c r="AK389">
        <v>0</v>
      </c>
      <c r="AM389" s="39" t="s">
        <v>30044</v>
      </c>
      <c r="AN389">
        <v>1</v>
      </c>
      <c r="AP389" s="39" t="s">
        <v>30045</v>
      </c>
      <c r="AQ389">
        <v>1</v>
      </c>
      <c r="AS389" s="39" t="s">
        <v>30046</v>
      </c>
      <c r="AT389">
        <v>1</v>
      </c>
      <c r="AV389" s="39" t="s">
        <v>30041</v>
      </c>
      <c r="AW389">
        <v>1</v>
      </c>
      <c r="AY389" s="39" t="s">
        <v>30043</v>
      </c>
      <c r="AZ389">
        <v>0</v>
      </c>
      <c r="BB389" s="39" t="s">
        <v>30042</v>
      </c>
      <c r="BC389">
        <v>0</v>
      </c>
      <c r="BE389" s="39" t="s">
        <v>30044</v>
      </c>
      <c r="BF389">
        <v>0</v>
      </c>
      <c r="BH389" s="39" t="s">
        <v>30047</v>
      </c>
      <c r="BI389">
        <v>1</v>
      </c>
      <c r="BK389" s="39" t="s">
        <v>30046</v>
      </c>
      <c r="BL389">
        <v>1</v>
      </c>
      <c r="BN389" s="39" t="s">
        <v>35575</v>
      </c>
      <c r="BQ389" s="39" t="s">
        <v>35576</v>
      </c>
    </row>
    <row r="390" spans="1:69" x14ac:dyDescent="0.3">
      <c r="A390">
        <v>389</v>
      </c>
      <c r="B390" s="1">
        <v>45908.974351851852</v>
      </c>
      <c r="C390" s="1">
        <v>45908.98133101852</v>
      </c>
      <c r="D390" s="39" t="s">
        <v>3490</v>
      </c>
      <c r="E390" s="39" t="s">
        <v>3491</v>
      </c>
      <c r="F390">
        <v>9</v>
      </c>
      <c r="I390" s="39" t="s">
        <v>3491</v>
      </c>
      <c r="L390">
        <v>8</v>
      </c>
      <c r="O390">
        <v>29</v>
      </c>
      <c r="R390" s="39" t="s">
        <v>35577</v>
      </c>
      <c r="U390" s="39" t="s">
        <v>35578</v>
      </c>
      <c r="X390" s="39" t="s">
        <v>35579</v>
      </c>
      <c r="AA390" s="39" t="s">
        <v>35580</v>
      </c>
      <c r="AD390" s="39" t="s">
        <v>30041</v>
      </c>
      <c r="AE390">
        <v>1</v>
      </c>
      <c r="AG390" s="39" t="s">
        <v>30042</v>
      </c>
      <c r="AH390">
        <v>1</v>
      </c>
      <c r="AJ390" s="39" t="s">
        <v>30043</v>
      </c>
      <c r="AK390">
        <v>0</v>
      </c>
      <c r="AM390" s="39" t="s">
        <v>30044</v>
      </c>
      <c r="AN390">
        <v>1</v>
      </c>
      <c r="AP390" s="39" t="s">
        <v>30045</v>
      </c>
      <c r="AQ390">
        <v>1</v>
      </c>
      <c r="AS390" s="39" t="s">
        <v>30046</v>
      </c>
      <c r="AT390">
        <v>1</v>
      </c>
      <c r="AV390" s="39" t="s">
        <v>30041</v>
      </c>
      <c r="AW390">
        <v>1</v>
      </c>
      <c r="AY390" s="39" t="s">
        <v>30043</v>
      </c>
      <c r="AZ390">
        <v>0</v>
      </c>
      <c r="BB390" s="39" t="s">
        <v>30044</v>
      </c>
      <c r="BC390">
        <v>0</v>
      </c>
      <c r="BE390" s="39" t="s">
        <v>30045</v>
      </c>
      <c r="BF390">
        <v>1</v>
      </c>
      <c r="BH390" s="39" t="s">
        <v>30047</v>
      </c>
      <c r="BI390">
        <v>1</v>
      </c>
      <c r="BK390" s="39" t="s">
        <v>30046</v>
      </c>
      <c r="BL390">
        <v>1</v>
      </c>
      <c r="BN390" s="39" t="s">
        <v>35581</v>
      </c>
      <c r="BQ390" s="39" t="s">
        <v>35554</v>
      </c>
    </row>
    <row r="391" spans="1:69" x14ac:dyDescent="0.3">
      <c r="A391">
        <v>390</v>
      </c>
      <c r="B391" s="1">
        <v>45909.480046296296</v>
      </c>
      <c r="C391" s="1">
        <v>45909.48300925926</v>
      </c>
      <c r="D391" s="39" t="s">
        <v>33883</v>
      </c>
      <c r="E391" s="39" t="s">
        <v>33934</v>
      </c>
      <c r="F391">
        <v>3</v>
      </c>
      <c r="I391" s="39" t="s">
        <v>33934</v>
      </c>
      <c r="L391">
        <v>14</v>
      </c>
      <c r="O391">
        <v>34</v>
      </c>
      <c r="R391" s="39" t="s">
        <v>46132</v>
      </c>
      <c r="U391" s="39" t="s">
        <v>46133</v>
      </c>
      <c r="X391" s="39" t="s">
        <v>46134</v>
      </c>
      <c r="AA391" s="39" t="s">
        <v>46135</v>
      </c>
      <c r="AD391" s="39" t="s">
        <v>30043</v>
      </c>
      <c r="AE391">
        <v>0</v>
      </c>
      <c r="AG391" s="39" t="s">
        <v>30044</v>
      </c>
      <c r="AH391">
        <v>0</v>
      </c>
      <c r="AJ391" s="39" t="s">
        <v>30042</v>
      </c>
      <c r="AK391">
        <v>1</v>
      </c>
      <c r="AM391" s="39" t="s">
        <v>30047</v>
      </c>
      <c r="AN391">
        <v>0</v>
      </c>
      <c r="AP391" s="39" t="s">
        <v>30046</v>
      </c>
      <c r="AQ391">
        <v>0</v>
      </c>
      <c r="AS391" s="39" t="s">
        <v>30046</v>
      </c>
      <c r="AT391">
        <v>1</v>
      </c>
      <c r="AV391" s="39" t="s">
        <v>30041</v>
      </c>
      <c r="AW391">
        <v>1</v>
      </c>
      <c r="AY391" s="39" t="s">
        <v>30045</v>
      </c>
      <c r="AZ391">
        <v>0</v>
      </c>
      <c r="BB391" s="39" t="s">
        <v>30044</v>
      </c>
      <c r="BC391">
        <v>0</v>
      </c>
      <c r="BE391" s="39" t="s">
        <v>30041</v>
      </c>
      <c r="BF391">
        <v>0</v>
      </c>
      <c r="BH391" s="39" t="s">
        <v>30042</v>
      </c>
      <c r="BI391">
        <v>0</v>
      </c>
      <c r="BK391" s="39" t="s">
        <v>30041</v>
      </c>
      <c r="BL391">
        <v>0</v>
      </c>
      <c r="BN391" s="39" t="s">
        <v>46136</v>
      </c>
      <c r="BQ391" s="39" t="s">
        <v>46137</v>
      </c>
    </row>
    <row r="392" spans="1:69" x14ac:dyDescent="0.3">
      <c r="A392">
        <v>391</v>
      </c>
      <c r="B392" s="1">
        <v>45909.568356481483</v>
      </c>
      <c r="C392" s="1">
        <v>45909.573518518519</v>
      </c>
      <c r="D392" s="39" t="s">
        <v>3540</v>
      </c>
      <c r="E392" s="39" t="s">
        <v>3541</v>
      </c>
      <c r="F392">
        <v>11</v>
      </c>
      <c r="I392" s="39" t="s">
        <v>3541</v>
      </c>
      <c r="L392">
        <v>8</v>
      </c>
      <c r="O392">
        <v>30</v>
      </c>
      <c r="R392" s="39" t="s">
        <v>30815</v>
      </c>
      <c r="U392" s="39" t="s">
        <v>46138</v>
      </c>
      <c r="X392" s="39" t="s">
        <v>46139</v>
      </c>
      <c r="AA392" s="39" t="s">
        <v>46140</v>
      </c>
      <c r="AD392" s="39" t="s">
        <v>30041</v>
      </c>
      <c r="AE392">
        <v>1</v>
      </c>
      <c r="AG392" s="39" t="s">
        <v>30042</v>
      </c>
      <c r="AH392">
        <v>1</v>
      </c>
      <c r="AJ392" s="39" t="s">
        <v>30043</v>
      </c>
      <c r="AK392">
        <v>0</v>
      </c>
      <c r="AM392" s="39" t="s">
        <v>30044</v>
      </c>
      <c r="AN392">
        <v>1</v>
      </c>
      <c r="AP392" s="39" t="s">
        <v>30045</v>
      </c>
      <c r="AQ392">
        <v>1</v>
      </c>
      <c r="AS392" s="39" t="s">
        <v>30046</v>
      </c>
      <c r="AT392">
        <v>1</v>
      </c>
      <c r="AV392" s="39" t="s">
        <v>30041</v>
      </c>
      <c r="AW392">
        <v>1</v>
      </c>
      <c r="AY392" s="39" t="s">
        <v>30042</v>
      </c>
      <c r="AZ392">
        <v>1</v>
      </c>
      <c r="BB392" s="39" t="s">
        <v>30043</v>
      </c>
      <c r="BC392">
        <v>1</v>
      </c>
      <c r="BE392" s="39" t="s">
        <v>30045</v>
      </c>
      <c r="BF392">
        <v>1</v>
      </c>
      <c r="BH392" s="39" t="s">
        <v>30047</v>
      </c>
      <c r="BI392">
        <v>1</v>
      </c>
      <c r="BK392" s="39" t="s">
        <v>30046</v>
      </c>
      <c r="BL392">
        <v>1</v>
      </c>
      <c r="BN392" s="39" t="s">
        <v>46141</v>
      </c>
      <c r="BQ392" s="39" t="s">
        <v>46142</v>
      </c>
    </row>
    <row r="393" spans="1:69" x14ac:dyDescent="0.3">
      <c r="A393">
        <v>392</v>
      </c>
      <c r="B393" s="1">
        <v>45909.579675925925</v>
      </c>
      <c r="C393" s="1">
        <v>45909.583055555559</v>
      </c>
      <c r="D393" s="39" t="s">
        <v>33781</v>
      </c>
      <c r="E393" s="39" t="s">
        <v>36139</v>
      </c>
      <c r="F393">
        <v>6</v>
      </c>
      <c r="I393" s="39" t="s">
        <v>44833</v>
      </c>
      <c r="L393">
        <v>14</v>
      </c>
      <c r="O393">
        <v>5</v>
      </c>
      <c r="R393" s="39" t="s">
        <v>46143</v>
      </c>
      <c r="U393" s="39" t="s">
        <v>46144</v>
      </c>
      <c r="X393" s="39" t="s">
        <v>46145</v>
      </c>
      <c r="AA393" s="39" t="s">
        <v>46146</v>
      </c>
      <c r="AD393" s="39" t="s">
        <v>30041</v>
      </c>
      <c r="AE393">
        <v>1</v>
      </c>
      <c r="AG393" s="39" t="s">
        <v>30042</v>
      </c>
      <c r="AH393">
        <v>1</v>
      </c>
      <c r="AJ393" s="39" t="s">
        <v>30043</v>
      </c>
      <c r="AK393">
        <v>0</v>
      </c>
      <c r="AM393" s="39" t="s">
        <v>30044</v>
      </c>
      <c r="AN393">
        <v>1</v>
      </c>
      <c r="AP393" s="39" t="s">
        <v>30045</v>
      </c>
      <c r="AQ393">
        <v>1</v>
      </c>
      <c r="AS393" s="39" t="s">
        <v>30046</v>
      </c>
      <c r="AT393">
        <v>1</v>
      </c>
      <c r="AV393" s="39" t="s">
        <v>30041</v>
      </c>
      <c r="AW393">
        <v>1</v>
      </c>
      <c r="AY393" s="39" t="s">
        <v>30044</v>
      </c>
      <c r="AZ393">
        <v>0</v>
      </c>
      <c r="BB393" s="39" t="s">
        <v>30042</v>
      </c>
      <c r="BC393">
        <v>0</v>
      </c>
      <c r="BE393" s="39" t="s">
        <v>30047</v>
      </c>
      <c r="BF393">
        <v>0</v>
      </c>
      <c r="BH393" s="39" t="s">
        <v>30044</v>
      </c>
      <c r="BI393">
        <v>0</v>
      </c>
      <c r="BK393" s="39" t="s">
        <v>30042</v>
      </c>
      <c r="BL393">
        <v>0</v>
      </c>
      <c r="BN393" s="39" t="s">
        <v>46147</v>
      </c>
      <c r="BQ393" s="39" t="s">
        <v>46148</v>
      </c>
    </row>
    <row r="394" spans="1:69" x14ac:dyDescent="0.3">
      <c r="A394">
        <v>393</v>
      </c>
      <c r="B394" s="1">
        <v>45909.594687500001</v>
      </c>
      <c r="C394" s="1">
        <v>45909.600706018522</v>
      </c>
      <c r="D394" s="39" t="s">
        <v>3464</v>
      </c>
      <c r="E394" s="39" t="s">
        <v>3465</v>
      </c>
      <c r="F394">
        <v>7</v>
      </c>
      <c r="I394" s="39" t="s">
        <v>3465</v>
      </c>
      <c r="L394">
        <v>8</v>
      </c>
      <c r="O394">
        <v>32</v>
      </c>
      <c r="R394" s="39" t="s">
        <v>46149</v>
      </c>
      <c r="U394" s="39" t="s">
        <v>46150</v>
      </c>
      <c r="X394" s="39" t="s">
        <v>46151</v>
      </c>
      <c r="AA394" s="39" t="s">
        <v>46152</v>
      </c>
      <c r="AD394" s="39" t="s">
        <v>30041</v>
      </c>
      <c r="AE394">
        <v>1</v>
      </c>
      <c r="AG394" s="39" t="s">
        <v>30042</v>
      </c>
      <c r="AH394">
        <v>1</v>
      </c>
      <c r="AJ394" s="39" t="s">
        <v>30043</v>
      </c>
      <c r="AK394">
        <v>0</v>
      </c>
      <c r="AM394" s="39" t="s">
        <v>30044</v>
      </c>
      <c r="AN394">
        <v>1</v>
      </c>
      <c r="AP394" s="39" t="s">
        <v>30045</v>
      </c>
      <c r="AQ394">
        <v>1</v>
      </c>
      <c r="AS394" s="39" t="s">
        <v>30046</v>
      </c>
      <c r="AT394">
        <v>1</v>
      </c>
      <c r="AV394" s="39" t="s">
        <v>30041</v>
      </c>
      <c r="AW394">
        <v>1</v>
      </c>
      <c r="AY394" s="39" t="s">
        <v>30042</v>
      </c>
      <c r="AZ394">
        <v>1</v>
      </c>
      <c r="BB394" s="39" t="s">
        <v>30044</v>
      </c>
      <c r="BC394">
        <v>0</v>
      </c>
      <c r="BE394" s="39" t="s">
        <v>30043</v>
      </c>
      <c r="BF394">
        <v>0</v>
      </c>
      <c r="BH394" s="39" t="s">
        <v>30042</v>
      </c>
      <c r="BI394">
        <v>0</v>
      </c>
      <c r="BK394" s="39" t="s">
        <v>30045</v>
      </c>
      <c r="BL394">
        <v>0</v>
      </c>
      <c r="BN394" s="39" t="s">
        <v>46153</v>
      </c>
      <c r="BQ394" s="39" t="s">
        <v>46154</v>
      </c>
    </row>
    <row r="395" spans="1:69" x14ac:dyDescent="0.3">
      <c r="A395">
        <v>394</v>
      </c>
      <c r="B395" s="1">
        <v>45909.602905092594</v>
      </c>
      <c r="C395" s="1">
        <v>45909.610243055555</v>
      </c>
      <c r="D395" s="39" t="s">
        <v>33812</v>
      </c>
      <c r="E395" s="39" t="s">
        <v>34278</v>
      </c>
      <c r="F395">
        <v>10</v>
      </c>
      <c r="I395" s="39" t="s">
        <v>34279</v>
      </c>
      <c r="L395">
        <v>14</v>
      </c>
      <c r="O395">
        <v>14</v>
      </c>
      <c r="R395" s="39" t="s">
        <v>46155</v>
      </c>
      <c r="U395" s="39" t="s">
        <v>46156</v>
      </c>
      <c r="X395" s="39" t="s">
        <v>46157</v>
      </c>
      <c r="AA395" s="39" t="s">
        <v>46158</v>
      </c>
      <c r="AD395" s="39" t="s">
        <v>30041</v>
      </c>
      <c r="AE395">
        <v>1</v>
      </c>
      <c r="AG395" s="39" t="s">
        <v>30042</v>
      </c>
      <c r="AH395">
        <v>1</v>
      </c>
      <c r="AJ395" s="39" t="s">
        <v>30043</v>
      </c>
      <c r="AK395">
        <v>0</v>
      </c>
      <c r="AM395" s="39" t="s">
        <v>30044</v>
      </c>
      <c r="AN395">
        <v>1</v>
      </c>
      <c r="AP395" s="39" t="s">
        <v>30045</v>
      </c>
      <c r="AQ395">
        <v>1</v>
      </c>
      <c r="AS395" s="39" t="s">
        <v>30046</v>
      </c>
      <c r="AT395">
        <v>1</v>
      </c>
      <c r="AV395" s="39" t="s">
        <v>30041</v>
      </c>
      <c r="AW395">
        <v>1</v>
      </c>
      <c r="AY395" s="39" t="s">
        <v>30042</v>
      </c>
      <c r="AZ395">
        <v>1</v>
      </c>
      <c r="BB395" s="39" t="s">
        <v>30043</v>
      </c>
      <c r="BC395">
        <v>1</v>
      </c>
      <c r="BE395" s="39" t="s">
        <v>30044</v>
      </c>
      <c r="BF395">
        <v>0</v>
      </c>
      <c r="BH395" s="39" t="s">
        <v>30047</v>
      </c>
      <c r="BI395">
        <v>1</v>
      </c>
      <c r="BK395" s="39" t="s">
        <v>30046</v>
      </c>
      <c r="BL395">
        <v>1</v>
      </c>
      <c r="BN395" s="39" t="s">
        <v>46159</v>
      </c>
      <c r="BQ395" s="39" t="s">
        <v>46160</v>
      </c>
    </row>
    <row r="396" spans="1:69" x14ac:dyDescent="0.3">
      <c r="A396">
        <v>395</v>
      </c>
      <c r="B396" s="1">
        <v>45909.605509259258</v>
      </c>
      <c r="C396" s="1">
        <v>45909.612638888888</v>
      </c>
      <c r="D396" s="39" t="s">
        <v>33895</v>
      </c>
      <c r="E396" s="39" t="s">
        <v>36305</v>
      </c>
      <c r="F396">
        <v>5</v>
      </c>
      <c r="I396" s="39" t="s">
        <v>36305</v>
      </c>
      <c r="L396">
        <v>14</v>
      </c>
      <c r="O396">
        <v>38</v>
      </c>
      <c r="R396" s="39" t="s">
        <v>46161</v>
      </c>
      <c r="U396" s="39" t="s">
        <v>46162</v>
      </c>
      <c r="X396" s="39" t="s">
        <v>46163</v>
      </c>
      <c r="AA396" s="39" t="s">
        <v>46164</v>
      </c>
      <c r="AD396" s="39" t="s">
        <v>30041</v>
      </c>
      <c r="AE396">
        <v>1</v>
      </c>
      <c r="AG396" s="39" t="s">
        <v>30042</v>
      </c>
      <c r="AH396">
        <v>1</v>
      </c>
      <c r="AJ396" s="39" t="s">
        <v>30043</v>
      </c>
      <c r="AK396">
        <v>0</v>
      </c>
      <c r="AM396" s="39" t="s">
        <v>30044</v>
      </c>
      <c r="AN396">
        <v>1</v>
      </c>
      <c r="AP396" s="39" t="s">
        <v>30045</v>
      </c>
      <c r="AQ396">
        <v>1</v>
      </c>
      <c r="AS396" s="39" t="s">
        <v>30046</v>
      </c>
      <c r="AT396">
        <v>1</v>
      </c>
      <c r="AV396" s="39" t="s">
        <v>30043</v>
      </c>
      <c r="AW396">
        <v>0</v>
      </c>
      <c r="AY396" s="39" t="s">
        <v>30046</v>
      </c>
      <c r="AZ396">
        <v>0</v>
      </c>
      <c r="BB396" s="39" t="s">
        <v>30042</v>
      </c>
      <c r="BC396">
        <v>0</v>
      </c>
      <c r="BE396" s="39" t="s">
        <v>30046</v>
      </c>
      <c r="BF396">
        <v>0</v>
      </c>
      <c r="BH396" s="39" t="s">
        <v>30045</v>
      </c>
      <c r="BI396">
        <v>0</v>
      </c>
      <c r="BK396" s="39" t="s">
        <v>30043</v>
      </c>
      <c r="BL396">
        <v>0</v>
      </c>
      <c r="BN396" s="39" t="s">
        <v>46165</v>
      </c>
      <c r="BQ396" s="39" t="s">
        <v>46166</v>
      </c>
    </row>
    <row r="397" spans="1:69" x14ac:dyDescent="0.3">
      <c r="A397">
        <v>396</v>
      </c>
      <c r="B397" s="1">
        <v>45909.604421296295</v>
      </c>
      <c r="C397" s="1">
        <v>45909.613923611112</v>
      </c>
      <c r="D397" s="39" t="s">
        <v>33838</v>
      </c>
      <c r="E397" s="39" t="s">
        <v>33973</v>
      </c>
      <c r="F397">
        <v>9</v>
      </c>
      <c r="I397" s="39" t="s">
        <v>33973</v>
      </c>
      <c r="L397">
        <v>14</v>
      </c>
      <c r="O397">
        <v>21</v>
      </c>
      <c r="R397" s="39" t="s">
        <v>46167</v>
      </c>
      <c r="U397" s="39" t="s">
        <v>46168</v>
      </c>
      <c r="X397" s="39" t="s">
        <v>46169</v>
      </c>
      <c r="AA397" s="39" t="s">
        <v>46170</v>
      </c>
      <c r="AD397" s="39" t="s">
        <v>30041</v>
      </c>
      <c r="AE397">
        <v>1</v>
      </c>
      <c r="AG397" s="39" t="s">
        <v>30042</v>
      </c>
      <c r="AH397">
        <v>1</v>
      </c>
      <c r="AJ397" s="39" t="s">
        <v>30042</v>
      </c>
      <c r="AK397">
        <v>1</v>
      </c>
      <c r="AM397" s="39" t="s">
        <v>30044</v>
      </c>
      <c r="AN397">
        <v>1</v>
      </c>
      <c r="AP397" s="39" t="s">
        <v>30045</v>
      </c>
      <c r="AQ397">
        <v>1</v>
      </c>
      <c r="AS397" s="39" t="s">
        <v>30046</v>
      </c>
      <c r="AT397">
        <v>1</v>
      </c>
      <c r="AV397" s="39" t="s">
        <v>30041</v>
      </c>
      <c r="AW397">
        <v>1</v>
      </c>
      <c r="AY397" s="39" t="s">
        <v>30043</v>
      </c>
      <c r="AZ397">
        <v>0</v>
      </c>
      <c r="BB397" s="39" t="s">
        <v>30047</v>
      </c>
      <c r="BC397">
        <v>0</v>
      </c>
      <c r="BE397" s="39" t="s">
        <v>30043</v>
      </c>
      <c r="BF397">
        <v>0</v>
      </c>
      <c r="BH397" s="39" t="s">
        <v>30047</v>
      </c>
      <c r="BI397">
        <v>1</v>
      </c>
      <c r="BK397" s="39" t="s">
        <v>30046</v>
      </c>
      <c r="BL397">
        <v>1</v>
      </c>
      <c r="BN397" s="39" t="s">
        <v>46171</v>
      </c>
      <c r="BQ397" s="39" t="s">
        <v>46172</v>
      </c>
    </row>
    <row r="398" spans="1:69" x14ac:dyDescent="0.3">
      <c r="A398">
        <v>397</v>
      </c>
      <c r="B398" s="1">
        <v>45909.615208333336</v>
      </c>
      <c r="C398" s="1">
        <v>45909.621516203704</v>
      </c>
      <c r="D398" s="39" t="s">
        <v>33802</v>
      </c>
      <c r="E398" s="39" t="s">
        <v>33913</v>
      </c>
      <c r="F398">
        <v>10</v>
      </c>
      <c r="I398" s="39" t="s">
        <v>42516</v>
      </c>
      <c r="L398">
        <v>14</v>
      </c>
      <c r="O398">
        <v>11</v>
      </c>
      <c r="R398" s="39" t="s">
        <v>46173</v>
      </c>
      <c r="U398" s="39" t="s">
        <v>46174</v>
      </c>
      <c r="X398" s="39" t="s">
        <v>46175</v>
      </c>
      <c r="AA398" s="39" t="s">
        <v>46176</v>
      </c>
      <c r="AD398" s="39" t="s">
        <v>30041</v>
      </c>
      <c r="AE398">
        <v>1</v>
      </c>
      <c r="AG398" s="39" t="s">
        <v>30042</v>
      </c>
      <c r="AH398">
        <v>1</v>
      </c>
      <c r="AJ398" s="39" t="s">
        <v>30043</v>
      </c>
      <c r="AK398">
        <v>0</v>
      </c>
      <c r="AM398" s="39" t="s">
        <v>30044</v>
      </c>
      <c r="AN398">
        <v>1</v>
      </c>
      <c r="AP398" s="39" t="s">
        <v>30045</v>
      </c>
      <c r="AQ398">
        <v>1</v>
      </c>
      <c r="AS398" s="39" t="s">
        <v>30046</v>
      </c>
      <c r="AT398">
        <v>1</v>
      </c>
      <c r="AV398" s="39" t="s">
        <v>30041</v>
      </c>
      <c r="AW398">
        <v>1</v>
      </c>
      <c r="AY398" s="39" t="s">
        <v>30042</v>
      </c>
      <c r="AZ398">
        <v>1</v>
      </c>
      <c r="BB398" s="39" t="s">
        <v>30043</v>
      </c>
      <c r="BC398">
        <v>1</v>
      </c>
      <c r="BE398" s="39" t="s">
        <v>30044</v>
      </c>
      <c r="BF398">
        <v>0</v>
      </c>
      <c r="BH398" s="39" t="s">
        <v>30047</v>
      </c>
      <c r="BI398">
        <v>1</v>
      </c>
      <c r="BK398" s="39" t="s">
        <v>30046</v>
      </c>
      <c r="BL398">
        <v>1</v>
      </c>
      <c r="BN398" s="39" t="s">
        <v>46177</v>
      </c>
      <c r="BQ398" s="39" t="s">
        <v>46178</v>
      </c>
    </row>
    <row r="399" spans="1:69" x14ac:dyDescent="0.3">
      <c r="A399">
        <v>398</v>
      </c>
      <c r="B399" s="1">
        <v>45909.661215277774</v>
      </c>
      <c r="C399" s="1">
        <v>45909.664074074077</v>
      </c>
      <c r="D399" s="39" t="s">
        <v>33868</v>
      </c>
      <c r="E399" s="39" t="s">
        <v>36378</v>
      </c>
      <c r="F399">
        <v>1</v>
      </c>
      <c r="I399" s="39" t="s">
        <v>36378</v>
      </c>
      <c r="L399">
        <v>14</v>
      </c>
      <c r="O399">
        <v>30</v>
      </c>
      <c r="R399" s="39" t="s">
        <v>46179</v>
      </c>
      <c r="U399" s="39" t="s">
        <v>46180</v>
      </c>
      <c r="X399" s="39" t="s">
        <v>46181</v>
      </c>
      <c r="AA399" s="39" t="s">
        <v>46182</v>
      </c>
      <c r="AD399" s="39" t="s">
        <v>30046</v>
      </c>
      <c r="AE399">
        <v>0</v>
      </c>
      <c r="AG399" s="39" t="s">
        <v>30047</v>
      </c>
      <c r="AH399">
        <v>0</v>
      </c>
      <c r="AJ399" s="39" t="s">
        <v>30044</v>
      </c>
      <c r="AK399">
        <v>0</v>
      </c>
      <c r="AM399" s="39" t="s">
        <v>30042</v>
      </c>
      <c r="AN399">
        <v>0</v>
      </c>
      <c r="AP399" s="39" t="s">
        <v>30041</v>
      </c>
      <c r="AQ399">
        <v>0</v>
      </c>
      <c r="AS399" s="39" t="s">
        <v>30045</v>
      </c>
      <c r="AT399">
        <v>0</v>
      </c>
      <c r="AV399" s="39" t="s">
        <v>30043</v>
      </c>
      <c r="AW399">
        <v>0</v>
      </c>
      <c r="AY399" s="39" t="s">
        <v>30045</v>
      </c>
      <c r="AZ399">
        <v>0</v>
      </c>
      <c r="BB399" s="39" t="s">
        <v>30047</v>
      </c>
      <c r="BC399">
        <v>0</v>
      </c>
      <c r="BE399" s="39" t="s">
        <v>30045</v>
      </c>
      <c r="BF399">
        <v>1</v>
      </c>
      <c r="BH399" s="39" t="s">
        <v>30042</v>
      </c>
      <c r="BI399">
        <v>0</v>
      </c>
      <c r="BK399" s="39" t="s">
        <v>30041</v>
      </c>
      <c r="BL399">
        <v>0</v>
      </c>
      <c r="BN399" s="39" t="s">
        <v>46183</v>
      </c>
      <c r="BQ399" s="39" t="s">
        <v>46184</v>
      </c>
    </row>
    <row r="400" spans="1:69" x14ac:dyDescent="0.3">
      <c r="A400">
        <v>399</v>
      </c>
      <c r="B400" s="1">
        <v>45910.409270833334</v>
      </c>
      <c r="C400" s="1">
        <v>45910.418009259258</v>
      </c>
      <c r="D400" s="39" t="s">
        <v>2218</v>
      </c>
      <c r="E400" s="39" t="s">
        <v>2219</v>
      </c>
      <c r="F400">
        <v>7</v>
      </c>
      <c r="I400" s="39" t="s">
        <v>2219</v>
      </c>
      <c r="L400">
        <v>4</v>
      </c>
      <c r="O400">
        <v>22</v>
      </c>
      <c r="R400" s="39" t="s">
        <v>46871</v>
      </c>
      <c r="U400" s="39" t="s">
        <v>46872</v>
      </c>
      <c r="X400" s="39" t="s">
        <v>46873</v>
      </c>
      <c r="AA400" s="39" t="s">
        <v>46874</v>
      </c>
      <c r="AD400" s="39" t="s">
        <v>30041</v>
      </c>
      <c r="AE400">
        <v>1</v>
      </c>
      <c r="AG400" s="39" t="s">
        <v>30042</v>
      </c>
      <c r="AH400">
        <v>1</v>
      </c>
      <c r="AJ400" s="39" t="s">
        <v>30043</v>
      </c>
      <c r="AK400">
        <v>0</v>
      </c>
      <c r="AM400" s="39" t="s">
        <v>30044</v>
      </c>
      <c r="AN400">
        <v>1</v>
      </c>
      <c r="AP400" s="39" t="s">
        <v>30045</v>
      </c>
      <c r="AQ400">
        <v>1</v>
      </c>
      <c r="AS400" s="39" t="s">
        <v>30046</v>
      </c>
      <c r="AT400">
        <v>1</v>
      </c>
      <c r="AV400" s="39" t="s">
        <v>30041</v>
      </c>
      <c r="AW400">
        <v>1</v>
      </c>
      <c r="AY400" s="39" t="s">
        <v>30044</v>
      </c>
      <c r="AZ400">
        <v>0</v>
      </c>
      <c r="BB400" s="39" t="s">
        <v>30046</v>
      </c>
      <c r="BC400">
        <v>0</v>
      </c>
      <c r="BE400" s="39" t="s">
        <v>30045</v>
      </c>
      <c r="BF400">
        <v>1</v>
      </c>
      <c r="BH400" s="39" t="s">
        <v>30043</v>
      </c>
      <c r="BI400">
        <v>0</v>
      </c>
      <c r="BK400" s="39" t="s">
        <v>30042</v>
      </c>
      <c r="BL400">
        <v>0</v>
      </c>
      <c r="BN400" s="39" t="s">
        <v>46875</v>
      </c>
      <c r="BQ400" s="39" t="s">
        <v>46876</v>
      </c>
    </row>
    <row r="401" spans="1:69" x14ac:dyDescent="0.3">
      <c r="A401">
        <v>400</v>
      </c>
      <c r="B401" s="1">
        <v>45910.428900462961</v>
      </c>
      <c r="C401" s="1">
        <v>45910.439432870371</v>
      </c>
      <c r="D401" s="39" t="s">
        <v>3107</v>
      </c>
      <c r="E401" s="39" t="s">
        <v>3108</v>
      </c>
      <c r="F401">
        <v>8</v>
      </c>
      <c r="I401" s="39" t="s">
        <v>3108</v>
      </c>
      <c r="L401">
        <v>3</v>
      </c>
      <c r="O401">
        <v>2</v>
      </c>
      <c r="R401" s="39" t="s">
        <v>46877</v>
      </c>
      <c r="U401" s="39" t="s">
        <v>46878</v>
      </c>
      <c r="X401" s="39" t="s">
        <v>46879</v>
      </c>
      <c r="AA401" s="39" t="s">
        <v>46880</v>
      </c>
      <c r="AD401" s="39" t="s">
        <v>30041</v>
      </c>
      <c r="AE401">
        <v>1</v>
      </c>
      <c r="AG401" s="39" t="s">
        <v>30043</v>
      </c>
      <c r="AH401">
        <v>0</v>
      </c>
      <c r="AJ401" s="39" t="s">
        <v>30042</v>
      </c>
      <c r="AK401">
        <v>1</v>
      </c>
      <c r="AM401" s="39" t="s">
        <v>30044</v>
      </c>
      <c r="AN401">
        <v>1</v>
      </c>
      <c r="AP401" s="39" t="s">
        <v>30045</v>
      </c>
      <c r="AQ401">
        <v>1</v>
      </c>
      <c r="AS401" s="39" t="s">
        <v>30046</v>
      </c>
      <c r="AT401">
        <v>1</v>
      </c>
      <c r="AV401" s="39" t="s">
        <v>30041</v>
      </c>
      <c r="AW401">
        <v>1</v>
      </c>
      <c r="AY401" s="39" t="s">
        <v>30044</v>
      </c>
      <c r="AZ401">
        <v>0</v>
      </c>
      <c r="BB401" s="39" t="s">
        <v>30047</v>
      </c>
      <c r="BC401">
        <v>0</v>
      </c>
      <c r="BE401" s="39" t="s">
        <v>30045</v>
      </c>
      <c r="BF401">
        <v>1</v>
      </c>
      <c r="BH401" s="39" t="s">
        <v>30042</v>
      </c>
      <c r="BI401">
        <v>0</v>
      </c>
      <c r="BK401" s="39" t="s">
        <v>30046</v>
      </c>
      <c r="BL401">
        <v>1</v>
      </c>
      <c r="BN401" s="39" t="s">
        <v>46881</v>
      </c>
      <c r="BQ401" s="39" t="s">
        <v>46882</v>
      </c>
    </row>
    <row r="402" spans="1:69" x14ac:dyDescent="0.3">
      <c r="A402">
        <v>401</v>
      </c>
      <c r="B402" s="1">
        <v>45910.45349537037</v>
      </c>
      <c r="C402" s="1">
        <v>45910.462048611109</v>
      </c>
      <c r="D402" s="39" t="s">
        <v>3170</v>
      </c>
      <c r="E402" s="39" t="s">
        <v>3171</v>
      </c>
      <c r="F402">
        <v>9</v>
      </c>
      <c r="I402" s="39" t="s">
        <v>3171</v>
      </c>
      <c r="L402">
        <v>3</v>
      </c>
      <c r="O402">
        <v>6</v>
      </c>
      <c r="R402" s="39" t="s">
        <v>46883</v>
      </c>
      <c r="U402" s="39" t="s">
        <v>46884</v>
      </c>
      <c r="X402" s="39" t="s">
        <v>46885</v>
      </c>
      <c r="AA402" s="39" t="s">
        <v>46886</v>
      </c>
      <c r="AD402" s="39" t="s">
        <v>30043</v>
      </c>
      <c r="AE402">
        <v>0</v>
      </c>
      <c r="AG402" s="39" t="s">
        <v>30042</v>
      </c>
      <c r="AH402">
        <v>1</v>
      </c>
      <c r="AJ402" s="39" t="s">
        <v>30043</v>
      </c>
      <c r="AK402">
        <v>0</v>
      </c>
      <c r="AM402" s="39" t="s">
        <v>30044</v>
      </c>
      <c r="AN402">
        <v>1</v>
      </c>
      <c r="AP402" s="39" t="s">
        <v>30045</v>
      </c>
      <c r="AQ402">
        <v>1</v>
      </c>
      <c r="AS402" s="39" t="s">
        <v>30046</v>
      </c>
      <c r="AT402">
        <v>1</v>
      </c>
      <c r="AV402" s="39" t="s">
        <v>30041</v>
      </c>
      <c r="AW402">
        <v>1</v>
      </c>
      <c r="AY402" s="39" t="s">
        <v>30042</v>
      </c>
      <c r="AZ402">
        <v>1</v>
      </c>
      <c r="BB402" s="39" t="s">
        <v>30042</v>
      </c>
      <c r="BC402">
        <v>0</v>
      </c>
      <c r="BE402" s="39" t="s">
        <v>30045</v>
      </c>
      <c r="BF402">
        <v>1</v>
      </c>
      <c r="BH402" s="39" t="s">
        <v>30047</v>
      </c>
      <c r="BI402">
        <v>1</v>
      </c>
      <c r="BK402" s="39" t="s">
        <v>30046</v>
      </c>
      <c r="BL402">
        <v>1</v>
      </c>
      <c r="BN402" s="39" t="s">
        <v>46887</v>
      </c>
      <c r="BQ402" s="39" t="s">
        <v>46888</v>
      </c>
    </row>
    <row r="403" spans="1:69" x14ac:dyDescent="0.3">
      <c r="A403">
        <v>402</v>
      </c>
      <c r="B403" s="1">
        <v>45910.525682870371</v>
      </c>
      <c r="C403" s="1">
        <v>45910.53056712963</v>
      </c>
      <c r="D403" s="39" t="s">
        <v>33816</v>
      </c>
      <c r="E403" s="39" t="s">
        <v>36471</v>
      </c>
      <c r="F403">
        <v>10</v>
      </c>
      <c r="I403" s="39" t="s">
        <v>44832</v>
      </c>
      <c r="L403">
        <v>14</v>
      </c>
      <c r="O403">
        <v>15</v>
      </c>
      <c r="R403" s="39" t="s">
        <v>46889</v>
      </c>
      <c r="U403" s="39" t="s">
        <v>46878</v>
      </c>
      <c r="X403" s="39" t="s">
        <v>46890</v>
      </c>
      <c r="AA403" s="39" t="s">
        <v>46891</v>
      </c>
      <c r="AD403" s="39" t="s">
        <v>30041</v>
      </c>
      <c r="AE403">
        <v>1</v>
      </c>
      <c r="AG403" s="39" t="s">
        <v>30042</v>
      </c>
      <c r="AH403">
        <v>1</v>
      </c>
      <c r="AJ403" s="39" t="s">
        <v>30043</v>
      </c>
      <c r="AK403">
        <v>0</v>
      </c>
      <c r="AM403" s="39" t="s">
        <v>30044</v>
      </c>
      <c r="AN403">
        <v>1</v>
      </c>
      <c r="AP403" s="39" t="s">
        <v>30045</v>
      </c>
      <c r="AQ403">
        <v>1</v>
      </c>
      <c r="AS403" s="39" t="s">
        <v>30046</v>
      </c>
      <c r="AT403">
        <v>1</v>
      </c>
      <c r="AV403" s="39" t="s">
        <v>30041</v>
      </c>
      <c r="AW403">
        <v>1</v>
      </c>
      <c r="AY403" s="39" t="s">
        <v>30042</v>
      </c>
      <c r="AZ403">
        <v>1</v>
      </c>
      <c r="BB403" s="39" t="s">
        <v>30043</v>
      </c>
      <c r="BC403">
        <v>1</v>
      </c>
      <c r="BE403" s="39" t="s">
        <v>30044</v>
      </c>
      <c r="BF403">
        <v>0</v>
      </c>
      <c r="BH403" s="39" t="s">
        <v>30047</v>
      </c>
      <c r="BI403">
        <v>1</v>
      </c>
      <c r="BK403" s="39" t="s">
        <v>30046</v>
      </c>
      <c r="BL403">
        <v>1</v>
      </c>
      <c r="BN403" s="39" t="s">
        <v>46892</v>
      </c>
      <c r="BQ403" s="39" t="s">
        <v>46893</v>
      </c>
    </row>
    <row r="404" spans="1:69" x14ac:dyDescent="0.3">
      <c r="A404">
        <v>403</v>
      </c>
      <c r="B404" s="1">
        <v>45910.55259259259</v>
      </c>
      <c r="C404" s="1">
        <v>45910.562361111108</v>
      </c>
      <c r="D404" s="39" t="s">
        <v>4217</v>
      </c>
      <c r="E404" s="39" t="s">
        <v>4218</v>
      </c>
      <c r="F404">
        <v>10</v>
      </c>
      <c r="I404" s="39" t="s">
        <v>43970</v>
      </c>
      <c r="L404">
        <v>7</v>
      </c>
      <c r="O404">
        <v>37</v>
      </c>
      <c r="R404" s="39" t="s">
        <v>31217</v>
      </c>
      <c r="U404" s="39" t="s">
        <v>30095</v>
      </c>
      <c r="X404" s="39" t="s">
        <v>31218</v>
      </c>
      <c r="AA404" s="39" t="s">
        <v>46894</v>
      </c>
      <c r="AD404" s="39" t="s">
        <v>30041</v>
      </c>
      <c r="AE404">
        <v>1</v>
      </c>
      <c r="AG404" s="39" t="s">
        <v>30042</v>
      </c>
      <c r="AH404">
        <v>1</v>
      </c>
      <c r="AJ404" s="39" t="s">
        <v>30043</v>
      </c>
      <c r="AK404">
        <v>0</v>
      </c>
      <c r="AM404" s="39" t="s">
        <v>30044</v>
      </c>
      <c r="AN404">
        <v>1</v>
      </c>
      <c r="AP404" s="39" t="s">
        <v>30045</v>
      </c>
      <c r="AQ404">
        <v>1</v>
      </c>
      <c r="AS404" s="39" t="s">
        <v>30046</v>
      </c>
      <c r="AT404">
        <v>1</v>
      </c>
      <c r="AV404" s="39" t="s">
        <v>30041</v>
      </c>
      <c r="AW404">
        <v>1</v>
      </c>
      <c r="AY404" s="39" t="s">
        <v>30042</v>
      </c>
      <c r="AZ404">
        <v>1</v>
      </c>
      <c r="BB404" s="39" t="s">
        <v>30043</v>
      </c>
      <c r="BC404">
        <v>1</v>
      </c>
      <c r="BE404" s="39" t="s">
        <v>30045</v>
      </c>
      <c r="BF404">
        <v>1</v>
      </c>
      <c r="BH404" s="39" t="s">
        <v>30044</v>
      </c>
      <c r="BI404">
        <v>0</v>
      </c>
      <c r="BK404" s="39" t="s">
        <v>30046</v>
      </c>
      <c r="BL404">
        <v>1</v>
      </c>
      <c r="BN404" s="39" t="s">
        <v>31220</v>
      </c>
      <c r="BQ404" s="39" t="s">
        <v>46895</v>
      </c>
    </row>
    <row r="405" spans="1:69" x14ac:dyDescent="0.3">
      <c r="A405">
        <v>404</v>
      </c>
      <c r="B405" s="1">
        <v>45910.559224537035</v>
      </c>
      <c r="C405" s="1">
        <v>45910.56449074074</v>
      </c>
      <c r="D405" s="39" t="s">
        <v>3648</v>
      </c>
      <c r="E405" s="39" t="s">
        <v>3649</v>
      </c>
      <c r="F405">
        <v>10</v>
      </c>
      <c r="I405" s="39" t="s">
        <v>3649</v>
      </c>
      <c r="L405">
        <v>8</v>
      </c>
      <c r="O405">
        <v>11</v>
      </c>
      <c r="R405" s="39" t="s">
        <v>46896</v>
      </c>
      <c r="U405" s="39" t="s">
        <v>46897</v>
      </c>
      <c r="X405" s="39" t="s">
        <v>46898</v>
      </c>
      <c r="AA405" s="39" t="s">
        <v>46899</v>
      </c>
      <c r="AD405" s="39" t="s">
        <v>30041</v>
      </c>
      <c r="AE405">
        <v>1</v>
      </c>
      <c r="AG405" s="39" t="s">
        <v>30042</v>
      </c>
      <c r="AH405">
        <v>1</v>
      </c>
      <c r="AJ405" s="39" t="s">
        <v>30043</v>
      </c>
      <c r="AK405">
        <v>0</v>
      </c>
      <c r="AM405" s="39" t="s">
        <v>30044</v>
      </c>
      <c r="AN405">
        <v>1</v>
      </c>
      <c r="AP405" s="39" t="s">
        <v>30045</v>
      </c>
      <c r="AQ405">
        <v>1</v>
      </c>
      <c r="AS405" s="39" t="s">
        <v>30046</v>
      </c>
      <c r="AT405">
        <v>1</v>
      </c>
      <c r="AV405" s="39" t="s">
        <v>30041</v>
      </c>
      <c r="AW405">
        <v>1</v>
      </c>
      <c r="AY405" s="39" t="s">
        <v>30042</v>
      </c>
      <c r="AZ405">
        <v>1</v>
      </c>
      <c r="BB405" s="39" t="s">
        <v>30043</v>
      </c>
      <c r="BC405">
        <v>1</v>
      </c>
      <c r="BE405" s="39" t="s">
        <v>30045</v>
      </c>
      <c r="BF405">
        <v>1</v>
      </c>
      <c r="BH405" s="39" t="s">
        <v>30044</v>
      </c>
      <c r="BI405">
        <v>0</v>
      </c>
      <c r="BK405" s="39" t="s">
        <v>30046</v>
      </c>
      <c r="BL405">
        <v>1</v>
      </c>
      <c r="BN405" s="39" t="s">
        <v>46900</v>
      </c>
      <c r="BQ405" s="39" t="s">
        <v>46901</v>
      </c>
    </row>
    <row r="406" spans="1:69" x14ac:dyDescent="0.3">
      <c r="A406">
        <v>405</v>
      </c>
      <c r="B406" s="1">
        <v>45910.569861111115</v>
      </c>
      <c r="C406" s="1">
        <v>45910.578356481485</v>
      </c>
      <c r="D406" s="39" t="s">
        <v>2045</v>
      </c>
      <c r="E406" s="39" t="s">
        <v>2046</v>
      </c>
      <c r="F406">
        <v>10</v>
      </c>
      <c r="I406" s="39" t="s">
        <v>2046</v>
      </c>
      <c r="L406">
        <v>4</v>
      </c>
      <c r="O406">
        <v>27</v>
      </c>
      <c r="R406" s="39" t="s">
        <v>46902</v>
      </c>
      <c r="U406" s="39" t="s">
        <v>46903</v>
      </c>
      <c r="X406" s="39" t="s">
        <v>46904</v>
      </c>
      <c r="AA406" s="39" t="s">
        <v>46905</v>
      </c>
      <c r="AD406" s="39" t="s">
        <v>30041</v>
      </c>
      <c r="AE406">
        <v>1</v>
      </c>
      <c r="AG406" s="39" t="s">
        <v>30042</v>
      </c>
      <c r="AH406">
        <v>1</v>
      </c>
      <c r="AJ406" s="39" t="s">
        <v>30043</v>
      </c>
      <c r="AK406">
        <v>0</v>
      </c>
      <c r="AM406" s="39" t="s">
        <v>30044</v>
      </c>
      <c r="AN406">
        <v>1</v>
      </c>
      <c r="AP406" s="39" t="s">
        <v>30045</v>
      </c>
      <c r="AQ406">
        <v>1</v>
      </c>
      <c r="AS406" s="39" t="s">
        <v>30046</v>
      </c>
      <c r="AT406">
        <v>1</v>
      </c>
      <c r="AV406" s="39" t="s">
        <v>30041</v>
      </c>
      <c r="AW406">
        <v>1</v>
      </c>
      <c r="AY406" s="39" t="s">
        <v>30042</v>
      </c>
      <c r="AZ406">
        <v>1</v>
      </c>
      <c r="BB406" s="39" t="s">
        <v>30043</v>
      </c>
      <c r="BC406">
        <v>1</v>
      </c>
      <c r="BE406" s="39" t="s">
        <v>30045</v>
      </c>
      <c r="BF406">
        <v>1</v>
      </c>
      <c r="BH406" s="39" t="s">
        <v>30044</v>
      </c>
      <c r="BI406">
        <v>0</v>
      </c>
      <c r="BK406" s="39" t="s">
        <v>30046</v>
      </c>
      <c r="BL406">
        <v>1</v>
      </c>
      <c r="BN406" s="39" t="s">
        <v>30098</v>
      </c>
      <c r="BQ406" s="39" t="s">
        <v>46906</v>
      </c>
    </row>
    <row r="407" spans="1:69" x14ac:dyDescent="0.3">
      <c r="A407">
        <v>406</v>
      </c>
      <c r="B407" s="1">
        <v>45910.636932870373</v>
      </c>
      <c r="C407" s="1">
        <v>45910.640324074076</v>
      </c>
      <c r="D407" s="39" t="s">
        <v>2111</v>
      </c>
      <c r="E407" s="39" t="s">
        <v>2112</v>
      </c>
      <c r="F407">
        <v>10</v>
      </c>
      <c r="I407" s="39" t="s">
        <v>21472</v>
      </c>
      <c r="L407">
        <v>4</v>
      </c>
      <c r="O407">
        <v>11</v>
      </c>
      <c r="R407" s="39" t="s">
        <v>46907</v>
      </c>
      <c r="U407" s="39" t="s">
        <v>46908</v>
      </c>
      <c r="X407" s="39" t="s">
        <v>46909</v>
      </c>
      <c r="AA407" s="39" t="s">
        <v>46910</v>
      </c>
      <c r="AD407" s="39" t="s">
        <v>30041</v>
      </c>
      <c r="AE407">
        <v>1</v>
      </c>
      <c r="AG407" s="39" t="s">
        <v>30042</v>
      </c>
      <c r="AH407">
        <v>1</v>
      </c>
      <c r="AJ407" s="39" t="s">
        <v>30043</v>
      </c>
      <c r="AK407">
        <v>0</v>
      </c>
      <c r="AM407" s="39" t="s">
        <v>30044</v>
      </c>
      <c r="AN407">
        <v>1</v>
      </c>
      <c r="AP407" s="39" t="s">
        <v>30045</v>
      </c>
      <c r="AQ407">
        <v>1</v>
      </c>
      <c r="AS407" s="39" t="s">
        <v>30046</v>
      </c>
      <c r="AT407">
        <v>1</v>
      </c>
      <c r="AV407" s="39" t="s">
        <v>30041</v>
      </c>
      <c r="AW407">
        <v>1</v>
      </c>
      <c r="AY407" s="39" t="s">
        <v>30042</v>
      </c>
      <c r="AZ407">
        <v>1</v>
      </c>
      <c r="BB407" s="39" t="s">
        <v>30043</v>
      </c>
      <c r="BC407">
        <v>1</v>
      </c>
      <c r="BE407" s="39" t="s">
        <v>30045</v>
      </c>
      <c r="BF407">
        <v>1</v>
      </c>
      <c r="BH407" s="39" t="s">
        <v>30047</v>
      </c>
      <c r="BI407">
        <v>1</v>
      </c>
      <c r="BK407" s="39" t="s">
        <v>30043</v>
      </c>
      <c r="BL407">
        <v>0</v>
      </c>
      <c r="BN407" s="39" t="s">
        <v>46911</v>
      </c>
      <c r="BQ407" s="39" t="s">
        <v>46912</v>
      </c>
    </row>
    <row r="408" spans="1:69" x14ac:dyDescent="0.3">
      <c r="A408">
        <v>407</v>
      </c>
      <c r="B408" s="1">
        <v>45910.751562500001</v>
      </c>
      <c r="C408" s="1">
        <v>45910.755694444444</v>
      </c>
      <c r="D408" s="39" t="s">
        <v>2663</v>
      </c>
      <c r="E408" s="39" t="s">
        <v>2664</v>
      </c>
      <c r="F408">
        <v>2</v>
      </c>
      <c r="I408" s="39" t="s">
        <v>2664</v>
      </c>
      <c r="L408">
        <v>5</v>
      </c>
      <c r="O408">
        <v>31</v>
      </c>
      <c r="R408" s="39" t="s">
        <v>46913</v>
      </c>
      <c r="U408" s="39" t="s">
        <v>46914</v>
      </c>
      <c r="X408" s="39" t="s">
        <v>46915</v>
      </c>
      <c r="AA408" s="39" t="s">
        <v>46916</v>
      </c>
      <c r="AD408" s="39" t="s">
        <v>30047</v>
      </c>
      <c r="AE408">
        <v>0</v>
      </c>
      <c r="AG408" s="39" t="s">
        <v>30043</v>
      </c>
      <c r="AH408">
        <v>0</v>
      </c>
      <c r="AJ408" s="39" t="s">
        <v>30041</v>
      </c>
      <c r="AK408">
        <v>0</v>
      </c>
      <c r="AM408" s="39" t="s">
        <v>30044</v>
      </c>
      <c r="AN408">
        <v>1</v>
      </c>
      <c r="AP408" s="39" t="s">
        <v>30042</v>
      </c>
      <c r="AQ408">
        <v>0</v>
      </c>
      <c r="AS408" s="39" t="s">
        <v>30045</v>
      </c>
      <c r="AT408">
        <v>0</v>
      </c>
      <c r="AV408" s="39" t="s">
        <v>30043</v>
      </c>
      <c r="AW408">
        <v>0</v>
      </c>
      <c r="AY408" s="39" t="s">
        <v>30041</v>
      </c>
      <c r="AZ408">
        <v>0</v>
      </c>
      <c r="BB408" s="39" t="s">
        <v>30044</v>
      </c>
      <c r="BC408">
        <v>0</v>
      </c>
      <c r="BE408" s="39" t="s">
        <v>30045</v>
      </c>
      <c r="BF408">
        <v>1</v>
      </c>
      <c r="BH408" s="39" t="s">
        <v>30042</v>
      </c>
      <c r="BI408">
        <v>0</v>
      </c>
      <c r="BK408" s="39" t="s">
        <v>30047</v>
      </c>
      <c r="BL408">
        <v>0</v>
      </c>
      <c r="BN408" s="39" t="s">
        <v>46917</v>
      </c>
      <c r="BQ408" s="39" t="s">
        <v>46918</v>
      </c>
    </row>
    <row r="409" spans="1:69" x14ac:dyDescent="0.3">
      <c r="A409">
        <v>408</v>
      </c>
      <c r="B409" s="1">
        <v>45910.817743055559</v>
      </c>
      <c r="C409" s="1">
        <v>45910.823159722226</v>
      </c>
      <c r="D409" s="39" t="s">
        <v>33898</v>
      </c>
      <c r="E409" s="39" t="s">
        <v>36232</v>
      </c>
      <c r="F409">
        <v>10</v>
      </c>
      <c r="I409" s="39" t="s">
        <v>42512</v>
      </c>
      <c r="L409">
        <v>14</v>
      </c>
      <c r="O409">
        <v>39</v>
      </c>
      <c r="R409" s="39" t="s">
        <v>46919</v>
      </c>
      <c r="U409" s="39" t="s">
        <v>46920</v>
      </c>
      <c r="X409" s="39" t="s">
        <v>46921</v>
      </c>
      <c r="AA409" s="39" t="s">
        <v>46922</v>
      </c>
      <c r="AD409" s="39" t="s">
        <v>30041</v>
      </c>
      <c r="AE409">
        <v>1</v>
      </c>
      <c r="AG409" s="39" t="s">
        <v>30042</v>
      </c>
      <c r="AH409">
        <v>1</v>
      </c>
      <c r="AJ409" s="39" t="s">
        <v>30043</v>
      </c>
      <c r="AK409">
        <v>0</v>
      </c>
      <c r="AM409" s="39" t="s">
        <v>30044</v>
      </c>
      <c r="AN409">
        <v>1</v>
      </c>
      <c r="AP409" s="39" t="s">
        <v>30045</v>
      </c>
      <c r="AQ409">
        <v>1</v>
      </c>
      <c r="AS409" s="39" t="s">
        <v>30046</v>
      </c>
      <c r="AT409">
        <v>1</v>
      </c>
      <c r="AV409" s="39" t="s">
        <v>30041</v>
      </c>
      <c r="AW409">
        <v>1</v>
      </c>
      <c r="AY409" s="39" t="s">
        <v>30042</v>
      </c>
      <c r="AZ409">
        <v>1</v>
      </c>
      <c r="BB409" s="39" t="s">
        <v>30043</v>
      </c>
      <c r="BC409">
        <v>1</v>
      </c>
      <c r="BE409" s="39" t="s">
        <v>30044</v>
      </c>
      <c r="BF409">
        <v>0</v>
      </c>
      <c r="BH409" s="39" t="s">
        <v>30047</v>
      </c>
      <c r="BI409">
        <v>1</v>
      </c>
      <c r="BK409" s="39" t="s">
        <v>30046</v>
      </c>
      <c r="BL409">
        <v>1</v>
      </c>
      <c r="BN409" s="39" t="s">
        <v>46923</v>
      </c>
      <c r="BQ409" s="39" t="s">
        <v>35554</v>
      </c>
    </row>
    <row r="410" spans="1:69" x14ac:dyDescent="0.3">
      <c r="A410">
        <v>409</v>
      </c>
      <c r="B410" s="1">
        <v>45910.786192129628</v>
      </c>
      <c r="C410" s="1">
        <v>45910.837025462963</v>
      </c>
      <c r="D410" s="39" t="s">
        <v>1038</v>
      </c>
      <c r="E410" s="39" t="s">
        <v>1039</v>
      </c>
      <c r="F410">
        <v>10</v>
      </c>
      <c r="I410" s="39" t="s">
        <v>1039</v>
      </c>
      <c r="L410">
        <v>2</v>
      </c>
      <c r="O410">
        <v>22</v>
      </c>
      <c r="R410" s="39" t="s">
        <v>49154</v>
      </c>
      <c r="U410" s="39" t="s">
        <v>49155</v>
      </c>
      <c r="X410" s="39" t="s">
        <v>49156</v>
      </c>
      <c r="AA410" s="39" t="s">
        <v>49157</v>
      </c>
      <c r="AD410" s="39" t="s">
        <v>30041</v>
      </c>
      <c r="AE410">
        <v>1</v>
      </c>
      <c r="AG410" s="39" t="s">
        <v>30042</v>
      </c>
      <c r="AH410">
        <v>1</v>
      </c>
      <c r="AJ410" s="39" t="s">
        <v>30043</v>
      </c>
      <c r="AK410">
        <v>0</v>
      </c>
      <c r="AM410" s="39" t="s">
        <v>30044</v>
      </c>
      <c r="AN410">
        <v>1</v>
      </c>
      <c r="AP410" s="39" t="s">
        <v>30045</v>
      </c>
      <c r="AQ410">
        <v>1</v>
      </c>
      <c r="AS410" s="39" t="s">
        <v>30046</v>
      </c>
      <c r="AT410">
        <v>1</v>
      </c>
      <c r="AV410" s="39" t="s">
        <v>30041</v>
      </c>
      <c r="AW410">
        <v>1</v>
      </c>
      <c r="AY410" s="39" t="s">
        <v>30042</v>
      </c>
      <c r="AZ410">
        <v>1</v>
      </c>
      <c r="BB410" s="39" t="s">
        <v>30043</v>
      </c>
      <c r="BC410">
        <v>1</v>
      </c>
      <c r="BE410" s="39" t="s">
        <v>30045</v>
      </c>
      <c r="BF410">
        <v>1</v>
      </c>
      <c r="BH410" s="39" t="s">
        <v>30044</v>
      </c>
      <c r="BI410">
        <v>0</v>
      </c>
      <c r="BK410" s="39" t="s">
        <v>30046</v>
      </c>
      <c r="BL410">
        <v>1</v>
      </c>
      <c r="BN410" s="39" t="s">
        <v>49158</v>
      </c>
      <c r="BQ410" s="39" t="s">
        <v>49159</v>
      </c>
    </row>
    <row r="411" spans="1:69" x14ac:dyDescent="0.3">
      <c r="A411">
        <v>410</v>
      </c>
      <c r="B411" s="1">
        <v>45910.910185185188</v>
      </c>
      <c r="C411" s="1">
        <v>45910.915694444448</v>
      </c>
      <c r="D411" s="39" t="s">
        <v>33828</v>
      </c>
      <c r="E411" s="39" t="s">
        <v>36151</v>
      </c>
      <c r="F411">
        <v>5</v>
      </c>
      <c r="I411" s="39" t="s">
        <v>36151</v>
      </c>
      <c r="L411">
        <v>14</v>
      </c>
      <c r="O411">
        <v>18</v>
      </c>
      <c r="R411" s="39" t="s">
        <v>35549</v>
      </c>
      <c r="U411" s="39" t="s">
        <v>46878</v>
      </c>
      <c r="X411" s="39" t="s">
        <v>49160</v>
      </c>
      <c r="AA411" s="39" t="s">
        <v>49161</v>
      </c>
      <c r="AD411" s="39" t="s">
        <v>30044</v>
      </c>
      <c r="AE411">
        <v>0</v>
      </c>
      <c r="AG411" s="39" t="s">
        <v>30042</v>
      </c>
      <c r="AH411">
        <v>1</v>
      </c>
      <c r="AJ411" s="39" t="s">
        <v>30047</v>
      </c>
      <c r="AK411">
        <v>0</v>
      </c>
      <c r="AM411" s="39" t="s">
        <v>30044</v>
      </c>
      <c r="AN411">
        <v>1</v>
      </c>
      <c r="AP411" s="39" t="s">
        <v>30045</v>
      </c>
      <c r="AQ411">
        <v>1</v>
      </c>
      <c r="AS411" s="39" t="s">
        <v>30046</v>
      </c>
      <c r="AT411">
        <v>1</v>
      </c>
      <c r="AV411" s="39" t="s">
        <v>30043</v>
      </c>
      <c r="AW411">
        <v>0</v>
      </c>
      <c r="AY411" s="39" t="s">
        <v>30042</v>
      </c>
      <c r="AZ411">
        <v>1</v>
      </c>
      <c r="BB411" s="39" t="s">
        <v>30047</v>
      </c>
      <c r="BC411">
        <v>0</v>
      </c>
      <c r="BE411" s="39" t="s">
        <v>30044</v>
      </c>
      <c r="BF411">
        <v>0</v>
      </c>
      <c r="BH411" s="39" t="s">
        <v>30041</v>
      </c>
      <c r="BI411">
        <v>0</v>
      </c>
      <c r="BK411" s="39" t="s">
        <v>30043</v>
      </c>
      <c r="BL411">
        <v>0</v>
      </c>
      <c r="BN411" s="39" t="s">
        <v>49162</v>
      </c>
      <c r="BQ411" s="39" t="s">
        <v>49163</v>
      </c>
    </row>
    <row r="412" spans="1:69" x14ac:dyDescent="0.3">
      <c r="A412">
        <v>411</v>
      </c>
      <c r="B412" s="1">
        <v>45910.926134259258</v>
      </c>
      <c r="C412" s="1">
        <v>45910.932210648149</v>
      </c>
      <c r="D412" s="39" t="s">
        <v>33872</v>
      </c>
      <c r="E412" s="39" t="s">
        <v>36386</v>
      </c>
      <c r="F412">
        <v>9</v>
      </c>
      <c r="I412" s="39" t="s">
        <v>36386</v>
      </c>
      <c r="L412">
        <v>14</v>
      </c>
      <c r="O412">
        <v>31</v>
      </c>
      <c r="R412" s="39" t="s">
        <v>46889</v>
      </c>
      <c r="U412" s="39" t="s">
        <v>49164</v>
      </c>
      <c r="X412" s="39" t="s">
        <v>49165</v>
      </c>
      <c r="AA412" s="39" t="s">
        <v>49166</v>
      </c>
      <c r="AD412" s="39" t="s">
        <v>30041</v>
      </c>
      <c r="AE412">
        <v>1</v>
      </c>
      <c r="AG412" s="39" t="s">
        <v>30042</v>
      </c>
      <c r="AH412">
        <v>1</v>
      </c>
      <c r="AJ412" s="39" t="s">
        <v>30043</v>
      </c>
      <c r="AK412">
        <v>0</v>
      </c>
      <c r="AM412" s="39" t="s">
        <v>30044</v>
      </c>
      <c r="AN412">
        <v>1</v>
      </c>
      <c r="AP412" s="39" t="s">
        <v>30044</v>
      </c>
      <c r="AQ412">
        <v>0</v>
      </c>
      <c r="AS412" s="39" t="s">
        <v>30046</v>
      </c>
      <c r="AT412">
        <v>1</v>
      </c>
      <c r="AV412" s="39" t="s">
        <v>30041</v>
      </c>
      <c r="AW412">
        <v>1</v>
      </c>
      <c r="AY412" s="39" t="s">
        <v>30042</v>
      </c>
      <c r="AZ412">
        <v>1</v>
      </c>
      <c r="BB412" s="39" t="s">
        <v>30043</v>
      </c>
      <c r="BC412">
        <v>1</v>
      </c>
      <c r="BE412" s="39" t="s">
        <v>30044</v>
      </c>
      <c r="BF412">
        <v>0</v>
      </c>
      <c r="BH412" s="39" t="s">
        <v>30047</v>
      </c>
      <c r="BI412">
        <v>1</v>
      </c>
      <c r="BK412" s="39" t="s">
        <v>30046</v>
      </c>
      <c r="BL412">
        <v>1</v>
      </c>
      <c r="BN412" s="39" t="s">
        <v>49167</v>
      </c>
      <c r="BQ412" s="39" t="s">
        <v>35554</v>
      </c>
    </row>
    <row r="413" spans="1:69" x14ac:dyDescent="0.3">
      <c r="A413">
        <v>412</v>
      </c>
      <c r="B413" s="1">
        <v>45910.928252314814</v>
      </c>
      <c r="C413" s="1">
        <v>45910.934386574074</v>
      </c>
      <c r="D413" s="39" t="s">
        <v>1976</v>
      </c>
      <c r="E413" s="39" t="s">
        <v>1977</v>
      </c>
      <c r="F413">
        <v>10</v>
      </c>
      <c r="I413" s="39" t="s">
        <v>1977</v>
      </c>
      <c r="L413">
        <v>4</v>
      </c>
      <c r="O413">
        <v>33</v>
      </c>
      <c r="R413" s="39" t="s">
        <v>49168</v>
      </c>
      <c r="U413" s="39" t="s">
        <v>49169</v>
      </c>
      <c r="X413" s="39" t="s">
        <v>49170</v>
      </c>
      <c r="AA413" s="39" t="s">
        <v>49171</v>
      </c>
      <c r="AD413" s="39" t="s">
        <v>30041</v>
      </c>
      <c r="AE413">
        <v>1</v>
      </c>
      <c r="AG413" s="39" t="s">
        <v>30042</v>
      </c>
      <c r="AH413">
        <v>1</v>
      </c>
      <c r="AJ413" s="39" t="s">
        <v>30043</v>
      </c>
      <c r="AK413">
        <v>0</v>
      </c>
      <c r="AM413" s="39" t="s">
        <v>30044</v>
      </c>
      <c r="AN413">
        <v>1</v>
      </c>
      <c r="AP413" s="39" t="s">
        <v>30047</v>
      </c>
      <c r="AQ413">
        <v>0</v>
      </c>
      <c r="AS413" s="39" t="s">
        <v>30046</v>
      </c>
      <c r="AT413">
        <v>1</v>
      </c>
      <c r="AV413" s="39" t="s">
        <v>30041</v>
      </c>
      <c r="AW413">
        <v>1</v>
      </c>
      <c r="AY413" s="39" t="s">
        <v>30042</v>
      </c>
      <c r="AZ413">
        <v>1</v>
      </c>
      <c r="BB413" s="39" t="s">
        <v>30043</v>
      </c>
      <c r="BC413">
        <v>1</v>
      </c>
      <c r="BE413" s="39" t="s">
        <v>30045</v>
      </c>
      <c r="BF413">
        <v>1</v>
      </c>
      <c r="BH413" s="39" t="s">
        <v>30047</v>
      </c>
      <c r="BI413">
        <v>1</v>
      </c>
      <c r="BK413" s="39" t="s">
        <v>30046</v>
      </c>
      <c r="BL413">
        <v>1</v>
      </c>
      <c r="BN413" s="39" t="s">
        <v>49172</v>
      </c>
      <c r="BQ413" s="39" t="s">
        <v>49173</v>
      </c>
    </row>
    <row r="414" spans="1:69" x14ac:dyDescent="0.3">
      <c r="A414">
        <v>413</v>
      </c>
      <c r="B414" s="1">
        <v>45910.949930555558</v>
      </c>
      <c r="C414" s="1">
        <v>45910.955613425926</v>
      </c>
      <c r="D414" s="39" t="s">
        <v>895</v>
      </c>
      <c r="E414" s="39" t="s">
        <v>896</v>
      </c>
      <c r="F414">
        <v>11</v>
      </c>
      <c r="I414" s="39" t="s">
        <v>5275</v>
      </c>
      <c r="L414">
        <v>2</v>
      </c>
      <c r="O414">
        <v>23</v>
      </c>
      <c r="R414" s="39" t="s">
        <v>49174</v>
      </c>
      <c r="U414" s="39" t="s">
        <v>49175</v>
      </c>
      <c r="X414" s="39" t="s">
        <v>49176</v>
      </c>
      <c r="AA414" s="39" t="s">
        <v>49177</v>
      </c>
      <c r="AD414" s="39" t="s">
        <v>30041</v>
      </c>
      <c r="AE414">
        <v>1</v>
      </c>
      <c r="AG414" s="39" t="s">
        <v>30042</v>
      </c>
      <c r="AH414">
        <v>1</v>
      </c>
      <c r="AJ414" s="39" t="s">
        <v>30043</v>
      </c>
      <c r="AK414">
        <v>0</v>
      </c>
      <c r="AM414" s="39" t="s">
        <v>30044</v>
      </c>
      <c r="AN414">
        <v>1</v>
      </c>
      <c r="AP414" s="39" t="s">
        <v>30045</v>
      </c>
      <c r="AQ414">
        <v>1</v>
      </c>
      <c r="AS414" s="39" t="s">
        <v>30046</v>
      </c>
      <c r="AT414">
        <v>1</v>
      </c>
      <c r="AV414" s="39" t="s">
        <v>30041</v>
      </c>
      <c r="AW414">
        <v>1</v>
      </c>
      <c r="AY414" s="39" t="s">
        <v>30042</v>
      </c>
      <c r="AZ414">
        <v>1</v>
      </c>
      <c r="BB414" s="39" t="s">
        <v>30043</v>
      </c>
      <c r="BC414">
        <v>1</v>
      </c>
      <c r="BE414" s="39" t="s">
        <v>30045</v>
      </c>
      <c r="BF414">
        <v>1</v>
      </c>
      <c r="BH414" s="39" t="s">
        <v>30047</v>
      </c>
      <c r="BI414">
        <v>1</v>
      </c>
      <c r="BK414" s="39" t="s">
        <v>30046</v>
      </c>
      <c r="BL414">
        <v>1</v>
      </c>
      <c r="BN414" s="39" t="s">
        <v>49178</v>
      </c>
      <c r="BQ414" s="39" t="s">
        <v>46882</v>
      </c>
    </row>
    <row r="415" spans="1:69" x14ac:dyDescent="0.3">
      <c r="A415">
        <v>414</v>
      </c>
      <c r="B415" s="1">
        <v>45910.942847222221</v>
      </c>
      <c r="C415" s="1">
        <v>45910.966539351852</v>
      </c>
      <c r="D415" s="39" t="s">
        <v>4739</v>
      </c>
      <c r="E415" s="39" t="s">
        <v>4740</v>
      </c>
      <c r="F415">
        <v>10</v>
      </c>
      <c r="I415" s="39" t="s">
        <v>4740</v>
      </c>
      <c r="L415">
        <v>14</v>
      </c>
      <c r="O415">
        <v>24</v>
      </c>
      <c r="R415" s="39" t="s">
        <v>49179</v>
      </c>
      <c r="U415" s="39" t="s">
        <v>49180</v>
      </c>
      <c r="X415" s="39" t="s">
        <v>49181</v>
      </c>
      <c r="AA415" s="39" t="s">
        <v>49182</v>
      </c>
      <c r="AD415" s="39" t="s">
        <v>30041</v>
      </c>
      <c r="AE415">
        <v>1</v>
      </c>
      <c r="AG415" s="39" t="s">
        <v>30042</v>
      </c>
      <c r="AH415">
        <v>1</v>
      </c>
      <c r="AJ415" s="39" t="s">
        <v>30043</v>
      </c>
      <c r="AK415">
        <v>0</v>
      </c>
      <c r="AM415" s="39" t="s">
        <v>30044</v>
      </c>
      <c r="AN415">
        <v>1</v>
      </c>
      <c r="AP415" s="39" t="s">
        <v>30045</v>
      </c>
      <c r="AQ415">
        <v>1</v>
      </c>
      <c r="AS415" s="39" t="s">
        <v>30046</v>
      </c>
      <c r="AT415">
        <v>1</v>
      </c>
      <c r="AV415" s="39" t="s">
        <v>30041</v>
      </c>
      <c r="AW415">
        <v>1</v>
      </c>
      <c r="AY415" s="39" t="s">
        <v>30042</v>
      </c>
      <c r="AZ415">
        <v>1</v>
      </c>
      <c r="BB415" s="39" t="s">
        <v>30043</v>
      </c>
      <c r="BC415">
        <v>1</v>
      </c>
      <c r="BE415" s="39" t="s">
        <v>30045</v>
      </c>
      <c r="BF415">
        <v>1</v>
      </c>
      <c r="BH415" s="39" t="s">
        <v>30044</v>
      </c>
      <c r="BI415">
        <v>0</v>
      </c>
      <c r="BK415" s="39" t="s">
        <v>30046</v>
      </c>
      <c r="BL415">
        <v>1</v>
      </c>
      <c r="BN415" s="39" t="s">
        <v>49183</v>
      </c>
      <c r="BQ415" s="39" t="s">
        <v>49184</v>
      </c>
    </row>
    <row r="416" spans="1:69" x14ac:dyDescent="0.3">
      <c r="A416">
        <v>415</v>
      </c>
      <c r="B416" s="1">
        <v>45911.347256944442</v>
      </c>
      <c r="C416" s="1">
        <v>45911.354641203703</v>
      </c>
      <c r="D416" s="39" t="s">
        <v>869</v>
      </c>
      <c r="E416" s="39" t="s">
        <v>870</v>
      </c>
      <c r="F416">
        <v>10</v>
      </c>
      <c r="I416" s="39" t="s">
        <v>48986</v>
      </c>
      <c r="L416">
        <v>2</v>
      </c>
      <c r="O416">
        <v>13</v>
      </c>
      <c r="R416" s="39" t="s">
        <v>49185</v>
      </c>
      <c r="U416" s="39" t="s">
        <v>49186</v>
      </c>
      <c r="X416" s="39" t="s">
        <v>49187</v>
      </c>
      <c r="AA416" s="39" t="s">
        <v>49188</v>
      </c>
      <c r="AD416" s="39" t="s">
        <v>30041</v>
      </c>
      <c r="AE416">
        <v>1</v>
      </c>
      <c r="AG416" s="39" t="s">
        <v>30042</v>
      </c>
      <c r="AH416">
        <v>1</v>
      </c>
      <c r="AJ416" s="39" t="s">
        <v>30043</v>
      </c>
      <c r="AK416">
        <v>0</v>
      </c>
      <c r="AM416" s="39" t="s">
        <v>30044</v>
      </c>
      <c r="AN416">
        <v>1</v>
      </c>
      <c r="AP416" s="39" t="s">
        <v>30045</v>
      </c>
      <c r="AQ416">
        <v>1</v>
      </c>
      <c r="AS416" s="39" t="s">
        <v>30047</v>
      </c>
      <c r="AT416">
        <v>0</v>
      </c>
      <c r="AV416" s="39" t="s">
        <v>30041</v>
      </c>
      <c r="AW416">
        <v>1</v>
      </c>
      <c r="AY416" s="39" t="s">
        <v>30042</v>
      </c>
      <c r="AZ416">
        <v>1</v>
      </c>
      <c r="BB416" s="39" t="s">
        <v>30043</v>
      </c>
      <c r="BC416">
        <v>1</v>
      </c>
      <c r="BE416" s="39" t="s">
        <v>30045</v>
      </c>
      <c r="BF416">
        <v>1</v>
      </c>
      <c r="BH416" s="39" t="s">
        <v>30047</v>
      </c>
      <c r="BI416">
        <v>1</v>
      </c>
      <c r="BK416" s="39" t="s">
        <v>30046</v>
      </c>
      <c r="BL416">
        <v>1</v>
      </c>
      <c r="BN416" s="39" t="s">
        <v>49189</v>
      </c>
      <c r="BQ416" s="39" t="s">
        <v>49190</v>
      </c>
    </row>
    <row r="417" spans="1:69" x14ac:dyDescent="0.3">
      <c r="A417">
        <v>416</v>
      </c>
      <c r="B417" s="1">
        <v>45911.356759259259</v>
      </c>
      <c r="C417" s="1">
        <v>45911.363078703704</v>
      </c>
      <c r="D417" s="39" t="s">
        <v>937</v>
      </c>
      <c r="E417" s="39" t="s">
        <v>938</v>
      </c>
      <c r="F417">
        <v>11</v>
      </c>
      <c r="I417" s="39" t="s">
        <v>46931</v>
      </c>
      <c r="L417">
        <v>2</v>
      </c>
      <c r="O417">
        <v>27</v>
      </c>
      <c r="R417" s="39" t="s">
        <v>49191</v>
      </c>
      <c r="U417" s="39" t="s">
        <v>49192</v>
      </c>
      <c r="X417" s="39" t="s">
        <v>49193</v>
      </c>
      <c r="AA417" s="39" t="s">
        <v>49194</v>
      </c>
      <c r="AD417" s="39" t="s">
        <v>30041</v>
      </c>
      <c r="AE417">
        <v>1</v>
      </c>
      <c r="AG417" s="39" t="s">
        <v>30042</v>
      </c>
      <c r="AH417">
        <v>1</v>
      </c>
      <c r="AJ417" s="39" t="s">
        <v>30043</v>
      </c>
      <c r="AK417">
        <v>0</v>
      </c>
      <c r="AM417" s="39" t="s">
        <v>30044</v>
      </c>
      <c r="AN417">
        <v>1</v>
      </c>
      <c r="AP417" s="39" t="s">
        <v>30045</v>
      </c>
      <c r="AQ417">
        <v>1</v>
      </c>
      <c r="AS417" s="39" t="s">
        <v>30046</v>
      </c>
      <c r="AT417">
        <v>1</v>
      </c>
      <c r="AV417" s="39" t="s">
        <v>30041</v>
      </c>
      <c r="AW417">
        <v>1</v>
      </c>
      <c r="AY417" s="39" t="s">
        <v>30042</v>
      </c>
      <c r="AZ417">
        <v>1</v>
      </c>
      <c r="BB417" s="39" t="s">
        <v>30043</v>
      </c>
      <c r="BC417">
        <v>1</v>
      </c>
      <c r="BE417" s="39" t="s">
        <v>30045</v>
      </c>
      <c r="BF417">
        <v>1</v>
      </c>
      <c r="BH417" s="39" t="s">
        <v>30047</v>
      </c>
      <c r="BI417">
        <v>1</v>
      </c>
      <c r="BK417" s="39" t="s">
        <v>30046</v>
      </c>
      <c r="BL417">
        <v>1</v>
      </c>
      <c r="BN417" s="39" t="s">
        <v>49195</v>
      </c>
      <c r="BQ417" s="39" t="s">
        <v>46882</v>
      </c>
    </row>
    <row r="418" spans="1:69" x14ac:dyDescent="0.3">
      <c r="A418">
        <v>417</v>
      </c>
      <c r="B418" s="1">
        <v>45911.382118055553</v>
      </c>
      <c r="C418" s="1">
        <v>45911.396412037036</v>
      </c>
      <c r="D418" s="39" t="s">
        <v>2182</v>
      </c>
      <c r="E418" s="39" t="s">
        <v>2183</v>
      </c>
      <c r="F418">
        <v>7</v>
      </c>
      <c r="I418" s="39" t="s">
        <v>2183</v>
      </c>
      <c r="L418">
        <v>4</v>
      </c>
      <c r="O418">
        <v>16</v>
      </c>
      <c r="R418" s="39" t="s">
        <v>49196</v>
      </c>
      <c r="U418" s="39" t="s">
        <v>49197</v>
      </c>
      <c r="X418" s="39" t="s">
        <v>49198</v>
      </c>
      <c r="AA418" s="39" t="s">
        <v>49199</v>
      </c>
      <c r="AD418" s="39" t="s">
        <v>30041</v>
      </c>
      <c r="AE418">
        <v>1</v>
      </c>
      <c r="AG418" s="39" t="s">
        <v>30042</v>
      </c>
      <c r="AH418">
        <v>1</v>
      </c>
      <c r="AJ418" s="39" t="s">
        <v>30043</v>
      </c>
      <c r="AK418">
        <v>0</v>
      </c>
      <c r="AM418" s="39" t="s">
        <v>30047</v>
      </c>
      <c r="AN418">
        <v>0</v>
      </c>
      <c r="AP418" s="39" t="s">
        <v>30045</v>
      </c>
      <c r="AQ418">
        <v>1</v>
      </c>
      <c r="AS418" s="39" t="s">
        <v>30044</v>
      </c>
      <c r="AT418">
        <v>0</v>
      </c>
      <c r="AV418" s="39" t="s">
        <v>30041</v>
      </c>
      <c r="AW418">
        <v>1</v>
      </c>
      <c r="AY418" s="39" t="s">
        <v>30042</v>
      </c>
      <c r="AZ418">
        <v>1</v>
      </c>
      <c r="BB418" s="39" t="s">
        <v>30043</v>
      </c>
      <c r="BC418">
        <v>1</v>
      </c>
      <c r="BE418" s="39" t="s">
        <v>30045</v>
      </c>
      <c r="BF418">
        <v>1</v>
      </c>
      <c r="BH418" s="39" t="s">
        <v>30044</v>
      </c>
      <c r="BI418">
        <v>0</v>
      </c>
      <c r="BK418" s="39" t="s">
        <v>30047</v>
      </c>
      <c r="BL418">
        <v>0</v>
      </c>
      <c r="BN418" s="39" t="s">
        <v>49200</v>
      </c>
      <c r="BQ418" s="39" t="s">
        <v>49201</v>
      </c>
    </row>
    <row r="419" spans="1:69" x14ac:dyDescent="0.3">
      <c r="A419">
        <v>418</v>
      </c>
      <c r="B419" s="1">
        <v>45911.360567129632</v>
      </c>
      <c r="C419" s="1">
        <v>45911.401423611111</v>
      </c>
      <c r="D419" s="39" t="s">
        <v>885</v>
      </c>
      <c r="E419" s="39" t="s">
        <v>886</v>
      </c>
      <c r="F419">
        <v>10</v>
      </c>
      <c r="I419" s="39" t="s">
        <v>886</v>
      </c>
      <c r="L419">
        <v>2</v>
      </c>
      <c r="O419">
        <v>16</v>
      </c>
      <c r="R419" s="39" t="s">
        <v>49202</v>
      </c>
      <c r="U419" s="39" t="s">
        <v>49203</v>
      </c>
      <c r="X419" s="39" t="s">
        <v>49204</v>
      </c>
      <c r="AA419" s="39" t="s">
        <v>49205</v>
      </c>
      <c r="AD419" s="39" t="s">
        <v>30041</v>
      </c>
      <c r="AE419">
        <v>1</v>
      </c>
      <c r="AG419" s="39" t="s">
        <v>30042</v>
      </c>
      <c r="AH419">
        <v>1</v>
      </c>
      <c r="AJ419" s="39" t="s">
        <v>30043</v>
      </c>
      <c r="AK419">
        <v>0</v>
      </c>
      <c r="AM419" s="39" t="s">
        <v>30044</v>
      </c>
      <c r="AN419">
        <v>1</v>
      </c>
      <c r="AP419" s="39" t="s">
        <v>30045</v>
      </c>
      <c r="AQ419">
        <v>1</v>
      </c>
      <c r="AS419" s="39" t="s">
        <v>30046</v>
      </c>
      <c r="AT419">
        <v>1</v>
      </c>
      <c r="AV419" s="39" t="s">
        <v>30041</v>
      </c>
      <c r="AW419">
        <v>1</v>
      </c>
      <c r="AY419" s="39" t="s">
        <v>30042</v>
      </c>
      <c r="AZ419">
        <v>1</v>
      </c>
      <c r="BB419" s="39" t="s">
        <v>30043</v>
      </c>
      <c r="BC419">
        <v>1</v>
      </c>
      <c r="BE419" s="39" t="s">
        <v>30044</v>
      </c>
      <c r="BF419">
        <v>0</v>
      </c>
      <c r="BH419" s="39" t="s">
        <v>30047</v>
      </c>
      <c r="BI419">
        <v>1</v>
      </c>
      <c r="BK419" s="39" t="s">
        <v>30046</v>
      </c>
      <c r="BL419">
        <v>1</v>
      </c>
      <c r="BN419" s="39" t="s">
        <v>49206</v>
      </c>
      <c r="BQ419" s="39" t="s">
        <v>49207</v>
      </c>
    </row>
    <row r="420" spans="1:69" x14ac:dyDescent="0.3">
      <c r="A420">
        <v>419</v>
      </c>
      <c r="B420" s="1">
        <v>45911.474780092591</v>
      </c>
      <c r="C420" s="1">
        <v>45911.480925925927</v>
      </c>
      <c r="D420" s="39" t="s">
        <v>4188</v>
      </c>
      <c r="E420" s="39" t="s">
        <v>4189</v>
      </c>
      <c r="F420">
        <v>9</v>
      </c>
      <c r="I420" s="39" t="s">
        <v>4189</v>
      </c>
      <c r="L420">
        <v>7</v>
      </c>
      <c r="O420">
        <v>17</v>
      </c>
      <c r="R420" s="39" t="s">
        <v>49208</v>
      </c>
      <c r="U420" s="39" t="s">
        <v>49209</v>
      </c>
      <c r="X420" s="39" t="s">
        <v>49210</v>
      </c>
      <c r="AA420" s="39" t="s">
        <v>49211</v>
      </c>
      <c r="AD420" s="39" t="s">
        <v>30041</v>
      </c>
      <c r="AE420">
        <v>1</v>
      </c>
      <c r="AG420" s="39" t="s">
        <v>30042</v>
      </c>
      <c r="AH420">
        <v>1</v>
      </c>
      <c r="AJ420" s="39" t="s">
        <v>30043</v>
      </c>
      <c r="AK420">
        <v>0</v>
      </c>
      <c r="AM420" s="39" t="s">
        <v>30044</v>
      </c>
      <c r="AN420">
        <v>1</v>
      </c>
      <c r="AP420" s="39" t="s">
        <v>30045</v>
      </c>
      <c r="AQ420">
        <v>1</v>
      </c>
      <c r="AS420" s="39" t="s">
        <v>30046</v>
      </c>
      <c r="AT420">
        <v>1</v>
      </c>
      <c r="AV420" s="39" t="s">
        <v>30041</v>
      </c>
      <c r="AW420">
        <v>1</v>
      </c>
      <c r="AY420" s="39" t="s">
        <v>30042</v>
      </c>
      <c r="AZ420">
        <v>1</v>
      </c>
      <c r="BB420" s="39" t="s">
        <v>30043</v>
      </c>
      <c r="BC420">
        <v>1</v>
      </c>
      <c r="BE420" s="39" t="s">
        <v>30047</v>
      </c>
      <c r="BF420">
        <v>0</v>
      </c>
      <c r="BH420" s="39" t="s">
        <v>30045</v>
      </c>
      <c r="BI420">
        <v>0</v>
      </c>
      <c r="BK420" s="39" t="s">
        <v>30046</v>
      </c>
      <c r="BL420">
        <v>1</v>
      </c>
      <c r="BN420" s="39" t="s">
        <v>49212</v>
      </c>
      <c r="BQ420" s="39" t="s">
        <v>49213</v>
      </c>
    </row>
    <row r="421" spans="1:69" x14ac:dyDescent="0.3">
      <c r="A421">
        <v>420</v>
      </c>
      <c r="B421" s="1">
        <v>45911.517418981479</v>
      </c>
      <c r="C421" s="1">
        <v>45911.517453703702</v>
      </c>
      <c r="D421" s="39" t="s">
        <v>1992</v>
      </c>
      <c r="E421" s="39" t="s">
        <v>1993</v>
      </c>
      <c r="F421">
        <v>10</v>
      </c>
      <c r="I421" s="39" t="s">
        <v>46929</v>
      </c>
      <c r="L421">
        <v>4</v>
      </c>
      <c r="O421">
        <v>9</v>
      </c>
      <c r="R421" s="39" t="s">
        <v>49214</v>
      </c>
      <c r="U421" s="39" t="s">
        <v>49215</v>
      </c>
      <c r="X421" s="39" t="s">
        <v>49216</v>
      </c>
      <c r="AA421" s="39" t="s">
        <v>49217</v>
      </c>
      <c r="AD421" s="39" t="s">
        <v>30041</v>
      </c>
      <c r="AE421">
        <v>1</v>
      </c>
      <c r="AG421" s="39" t="s">
        <v>30042</v>
      </c>
      <c r="AH421">
        <v>1</v>
      </c>
      <c r="AJ421" s="39" t="s">
        <v>30043</v>
      </c>
      <c r="AK421">
        <v>0</v>
      </c>
      <c r="AM421" s="39" t="s">
        <v>30044</v>
      </c>
      <c r="AN421">
        <v>1</v>
      </c>
      <c r="AP421" s="39" t="s">
        <v>30045</v>
      </c>
      <c r="AQ421">
        <v>1</v>
      </c>
      <c r="AS421" s="39" t="s">
        <v>30046</v>
      </c>
      <c r="AT421">
        <v>1</v>
      </c>
      <c r="AV421" s="39" t="s">
        <v>30041</v>
      </c>
      <c r="AW421">
        <v>1</v>
      </c>
      <c r="AY421" s="39" t="s">
        <v>30042</v>
      </c>
      <c r="AZ421">
        <v>1</v>
      </c>
      <c r="BB421" s="39" t="s">
        <v>30043</v>
      </c>
      <c r="BC421">
        <v>1</v>
      </c>
      <c r="BE421" s="39" t="s">
        <v>30045</v>
      </c>
      <c r="BF421">
        <v>1</v>
      </c>
      <c r="BH421" s="39" t="s">
        <v>30044</v>
      </c>
      <c r="BI421">
        <v>0</v>
      </c>
      <c r="BK421" s="39" t="s">
        <v>30046</v>
      </c>
      <c r="BL421">
        <v>1</v>
      </c>
      <c r="BN421" s="39" t="s">
        <v>49218</v>
      </c>
      <c r="BQ421" s="39" t="s">
        <v>49219</v>
      </c>
    </row>
    <row r="422" spans="1:69" x14ac:dyDescent="0.3">
      <c r="A422">
        <v>421</v>
      </c>
      <c r="B422" s="1">
        <v>45911.55810185185</v>
      </c>
      <c r="C422" s="1">
        <v>45911.558136574073</v>
      </c>
      <c r="D422" s="39" t="s">
        <v>2065</v>
      </c>
      <c r="E422" s="39" t="s">
        <v>2066</v>
      </c>
      <c r="F422">
        <v>11</v>
      </c>
      <c r="I422" s="39" t="s">
        <v>6484</v>
      </c>
      <c r="L422">
        <v>4</v>
      </c>
      <c r="O422">
        <v>25</v>
      </c>
      <c r="R422" s="39" t="s">
        <v>49174</v>
      </c>
      <c r="U422" s="39" t="s">
        <v>49220</v>
      </c>
      <c r="X422" s="39" t="s">
        <v>49221</v>
      </c>
      <c r="AA422" s="39" t="s">
        <v>49222</v>
      </c>
      <c r="AD422" s="39" t="s">
        <v>30041</v>
      </c>
      <c r="AE422">
        <v>1</v>
      </c>
      <c r="AG422" s="39" t="s">
        <v>30042</v>
      </c>
      <c r="AH422">
        <v>1</v>
      </c>
      <c r="AJ422" s="39" t="s">
        <v>30043</v>
      </c>
      <c r="AK422">
        <v>0</v>
      </c>
      <c r="AM422" s="39" t="s">
        <v>30044</v>
      </c>
      <c r="AN422">
        <v>1</v>
      </c>
      <c r="AP422" s="39" t="s">
        <v>30045</v>
      </c>
      <c r="AQ422">
        <v>1</v>
      </c>
      <c r="AS422" s="39" t="s">
        <v>30046</v>
      </c>
      <c r="AT422">
        <v>1</v>
      </c>
      <c r="AV422" s="39" t="s">
        <v>30041</v>
      </c>
      <c r="AW422">
        <v>1</v>
      </c>
      <c r="AY422" s="39" t="s">
        <v>30042</v>
      </c>
      <c r="AZ422">
        <v>1</v>
      </c>
      <c r="BB422" s="39" t="s">
        <v>30043</v>
      </c>
      <c r="BC422">
        <v>1</v>
      </c>
      <c r="BE422" s="39" t="s">
        <v>30045</v>
      </c>
      <c r="BF422">
        <v>1</v>
      </c>
      <c r="BH422" s="39" t="s">
        <v>30047</v>
      </c>
      <c r="BI422">
        <v>1</v>
      </c>
      <c r="BK422" s="39" t="s">
        <v>30046</v>
      </c>
      <c r="BL422">
        <v>1</v>
      </c>
      <c r="BN422" s="39" t="s">
        <v>49223</v>
      </c>
      <c r="BQ422" s="39" t="s">
        <v>49224</v>
      </c>
    </row>
    <row r="423" spans="1:69" x14ac:dyDescent="0.3">
      <c r="A423">
        <v>422</v>
      </c>
      <c r="B423" s="1">
        <v>45911.547731481478</v>
      </c>
      <c r="C423" s="1">
        <v>45911.561574074076</v>
      </c>
      <c r="D423" s="39" t="s">
        <v>3057</v>
      </c>
      <c r="E423" s="39" t="s">
        <v>3058</v>
      </c>
      <c r="F423">
        <v>11</v>
      </c>
      <c r="I423" s="39" t="s">
        <v>14032</v>
      </c>
      <c r="L423">
        <v>9</v>
      </c>
      <c r="O423">
        <v>24</v>
      </c>
      <c r="R423" s="39" t="s">
        <v>49225</v>
      </c>
      <c r="U423" s="39" t="s">
        <v>49226</v>
      </c>
      <c r="X423" s="39" t="s">
        <v>49227</v>
      </c>
      <c r="AA423" s="39" t="s">
        <v>49228</v>
      </c>
      <c r="AD423" s="39" t="s">
        <v>30041</v>
      </c>
      <c r="AE423">
        <v>1</v>
      </c>
      <c r="AG423" s="39" t="s">
        <v>30042</v>
      </c>
      <c r="AH423">
        <v>1</v>
      </c>
      <c r="AJ423" s="39" t="s">
        <v>30043</v>
      </c>
      <c r="AK423">
        <v>0</v>
      </c>
      <c r="AM423" s="39" t="s">
        <v>30044</v>
      </c>
      <c r="AN423">
        <v>1</v>
      </c>
      <c r="AP423" s="39" t="s">
        <v>30045</v>
      </c>
      <c r="AQ423">
        <v>1</v>
      </c>
      <c r="AS423" s="39" t="s">
        <v>30046</v>
      </c>
      <c r="AT423">
        <v>1</v>
      </c>
      <c r="AV423" s="39" t="s">
        <v>30041</v>
      </c>
      <c r="AW423">
        <v>1</v>
      </c>
      <c r="AY423" s="39" t="s">
        <v>30042</v>
      </c>
      <c r="AZ423">
        <v>1</v>
      </c>
      <c r="BB423" s="39" t="s">
        <v>30043</v>
      </c>
      <c r="BC423">
        <v>1</v>
      </c>
      <c r="BE423" s="39" t="s">
        <v>30045</v>
      </c>
      <c r="BF423">
        <v>1</v>
      </c>
      <c r="BH423" s="39" t="s">
        <v>30047</v>
      </c>
      <c r="BI423">
        <v>1</v>
      </c>
      <c r="BK423" s="39" t="s">
        <v>30046</v>
      </c>
      <c r="BL423">
        <v>1</v>
      </c>
      <c r="BN423" s="39" t="s">
        <v>49229</v>
      </c>
      <c r="BQ423" s="39" t="s">
        <v>49230</v>
      </c>
    </row>
    <row r="424" spans="1:69" x14ac:dyDescent="0.3">
      <c r="A424">
        <v>423</v>
      </c>
      <c r="B424" s="1">
        <v>45911.631481481483</v>
      </c>
      <c r="C424" s="1">
        <v>45911.633969907409</v>
      </c>
      <c r="D424" s="39" t="s">
        <v>1848</v>
      </c>
      <c r="E424" s="39" t="s">
        <v>1849</v>
      </c>
      <c r="F424">
        <v>2</v>
      </c>
      <c r="I424" s="39" t="s">
        <v>1850</v>
      </c>
      <c r="L424">
        <v>13</v>
      </c>
      <c r="O424">
        <v>20</v>
      </c>
      <c r="R424" s="39" t="s">
        <v>49231</v>
      </c>
      <c r="U424" s="39" t="s">
        <v>49232</v>
      </c>
      <c r="X424" s="39" t="s">
        <v>49233</v>
      </c>
      <c r="AA424" s="39" t="s">
        <v>49234</v>
      </c>
      <c r="AD424" s="39" t="s">
        <v>30046</v>
      </c>
      <c r="AE424">
        <v>0</v>
      </c>
      <c r="AG424" s="39" t="s">
        <v>30044</v>
      </c>
      <c r="AH424">
        <v>0</v>
      </c>
      <c r="AJ424" s="39" t="s">
        <v>30042</v>
      </c>
      <c r="AK424">
        <v>1</v>
      </c>
      <c r="AM424" s="39" t="s">
        <v>30046</v>
      </c>
      <c r="AN424">
        <v>0</v>
      </c>
      <c r="AP424" s="39" t="s">
        <v>30041</v>
      </c>
      <c r="AQ424">
        <v>0</v>
      </c>
      <c r="AS424" s="39" t="s">
        <v>30043</v>
      </c>
      <c r="AT424">
        <v>0</v>
      </c>
      <c r="AV424" s="39" t="s">
        <v>30046</v>
      </c>
      <c r="AW424">
        <v>0</v>
      </c>
      <c r="AY424" s="39" t="s">
        <v>30043</v>
      </c>
      <c r="AZ424">
        <v>0</v>
      </c>
      <c r="BB424" s="39" t="s">
        <v>30044</v>
      </c>
      <c r="BC424">
        <v>0</v>
      </c>
      <c r="BE424" s="39" t="s">
        <v>30045</v>
      </c>
      <c r="BF424">
        <v>1</v>
      </c>
      <c r="BH424" s="39" t="s">
        <v>30042</v>
      </c>
      <c r="BI424">
        <v>0</v>
      </c>
      <c r="BK424" s="39" t="s">
        <v>30041</v>
      </c>
      <c r="BL424">
        <v>0</v>
      </c>
      <c r="BN424" s="39" t="s">
        <v>49235</v>
      </c>
      <c r="BQ424" s="39" t="s">
        <v>49236</v>
      </c>
    </row>
    <row r="425" spans="1:69" x14ac:dyDescent="0.3">
      <c r="A425">
        <v>424</v>
      </c>
      <c r="B425" s="1">
        <v>45911.633796296293</v>
      </c>
      <c r="C425" s="1">
        <v>45911.640902777777</v>
      </c>
      <c r="D425" s="39" t="s">
        <v>1735</v>
      </c>
      <c r="E425" s="39" t="s">
        <v>1736</v>
      </c>
      <c r="F425">
        <v>10</v>
      </c>
      <c r="I425" s="39" t="s">
        <v>1736</v>
      </c>
      <c r="L425">
        <v>13</v>
      </c>
      <c r="O425">
        <v>8</v>
      </c>
      <c r="R425" s="39" t="s">
        <v>49174</v>
      </c>
      <c r="U425" s="39" t="s">
        <v>49237</v>
      </c>
      <c r="X425" s="39" t="s">
        <v>49238</v>
      </c>
      <c r="AA425" s="39" t="s">
        <v>49239</v>
      </c>
      <c r="AD425" s="39" t="s">
        <v>30041</v>
      </c>
      <c r="AE425">
        <v>1</v>
      </c>
      <c r="AG425" s="39" t="s">
        <v>30042</v>
      </c>
      <c r="AH425">
        <v>1</v>
      </c>
      <c r="AJ425" s="39" t="s">
        <v>30043</v>
      </c>
      <c r="AK425">
        <v>0</v>
      </c>
      <c r="AM425" s="39" t="s">
        <v>30044</v>
      </c>
      <c r="AN425">
        <v>1</v>
      </c>
      <c r="AP425" s="39" t="s">
        <v>30045</v>
      </c>
      <c r="AQ425">
        <v>1</v>
      </c>
      <c r="AS425" s="39" t="s">
        <v>30046</v>
      </c>
      <c r="AT425">
        <v>1</v>
      </c>
      <c r="AV425" s="39" t="s">
        <v>30041</v>
      </c>
      <c r="AW425">
        <v>1</v>
      </c>
      <c r="AY425" s="39" t="s">
        <v>30042</v>
      </c>
      <c r="AZ425">
        <v>1</v>
      </c>
      <c r="BB425" s="39" t="s">
        <v>30043</v>
      </c>
      <c r="BC425">
        <v>1</v>
      </c>
      <c r="BE425" s="39" t="s">
        <v>30045</v>
      </c>
      <c r="BF425">
        <v>1</v>
      </c>
      <c r="BH425" s="39" t="s">
        <v>30044</v>
      </c>
      <c r="BI425">
        <v>0</v>
      </c>
      <c r="BK425" s="39" t="s">
        <v>30046</v>
      </c>
      <c r="BL425">
        <v>1</v>
      </c>
      <c r="BN425" s="39" t="s">
        <v>49240</v>
      </c>
      <c r="BQ425" s="39" t="s">
        <v>49241</v>
      </c>
    </row>
    <row r="426" spans="1:69" x14ac:dyDescent="0.3">
      <c r="A426">
        <v>425</v>
      </c>
      <c r="B426" s="1">
        <v>45911.637997685182</v>
      </c>
      <c r="C426" s="1">
        <v>45911.642569444448</v>
      </c>
      <c r="D426" s="39" t="s">
        <v>1683</v>
      </c>
      <c r="E426" s="39" t="s">
        <v>1684</v>
      </c>
      <c r="F426">
        <v>3</v>
      </c>
      <c r="I426" s="39" t="s">
        <v>1684</v>
      </c>
      <c r="L426">
        <v>13</v>
      </c>
      <c r="O426">
        <v>30</v>
      </c>
      <c r="R426" s="39" t="s">
        <v>49242</v>
      </c>
      <c r="U426" s="39" t="s">
        <v>30380</v>
      </c>
      <c r="X426" s="39" t="s">
        <v>49243</v>
      </c>
      <c r="AA426" s="39" t="s">
        <v>49244</v>
      </c>
      <c r="AD426" s="39" t="s">
        <v>30044</v>
      </c>
      <c r="AE426">
        <v>0</v>
      </c>
      <c r="AG426" s="39" t="s">
        <v>30043</v>
      </c>
      <c r="AH426">
        <v>0</v>
      </c>
      <c r="AJ426" s="39" t="s">
        <v>30045</v>
      </c>
      <c r="AK426">
        <v>0</v>
      </c>
      <c r="AM426" s="39" t="s">
        <v>30042</v>
      </c>
      <c r="AN426">
        <v>0</v>
      </c>
      <c r="AP426" s="39" t="s">
        <v>30042</v>
      </c>
      <c r="AQ426">
        <v>0</v>
      </c>
      <c r="AS426" s="39" t="s">
        <v>30046</v>
      </c>
      <c r="AT426">
        <v>1</v>
      </c>
      <c r="AV426" s="39" t="s">
        <v>30041</v>
      </c>
      <c r="AW426">
        <v>1</v>
      </c>
      <c r="AY426" s="39" t="s">
        <v>30046</v>
      </c>
      <c r="AZ426">
        <v>0</v>
      </c>
      <c r="BB426" s="39" t="s">
        <v>30047</v>
      </c>
      <c r="BC426">
        <v>0</v>
      </c>
      <c r="BE426" s="39" t="s">
        <v>30043</v>
      </c>
      <c r="BF426">
        <v>0</v>
      </c>
      <c r="BH426" s="39" t="s">
        <v>30047</v>
      </c>
      <c r="BI426">
        <v>1</v>
      </c>
      <c r="BK426" s="39" t="s">
        <v>30042</v>
      </c>
      <c r="BL426">
        <v>0</v>
      </c>
      <c r="BN426" s="39" t="s">
        <v>49245</v>
      </c>
      <c r="BQ426" s="39" t="s">
        <v>49246</v>
      </c>
    </row>
    <row r="427" spans="1:69" x14ac:dyDescent="0.3">
      <c r="A427">
        <v>426</v>
      </c>
      <c r="B427" s="1">
        <v>45911.631990740738</v>
      </c>
      <c r="C427" s="1">
        <v>45911.643310185187</v>
      </c>
      <c r="D427" s="39" t="s">
        <v>1538</v>
      </c>
      <c r="E427" s="39" t="s">
        <v>1539</v>
      </c>
      <c r="F427">
        <v>6</v>
      </c>
      <c r="I427" s="39" t="s">
        <v>1539</v>
      </c>
      <c r="L427">
        <v>13</v>
      </c>
      <c r="O427">
        <v>2</v>
      </c>
      <c r="R427" s="39" t="s">
        <v>46889</v>
      </c>
      <c r="U427" s="39" t="s">
        <v>49247</v>
      </c>
      <c r="X427" s="39" t="s">
        <v>49248</v>
      </c>
      <c r="AA427" s="39" t="s">
        <v>49249</v>
      </c>
      <c r="AD427" s="39" t="s">
        <v>30041</v>
      </c>
      <c r="AE427">
        <v>1</v>
      </c>
      <c r="AG427" s="39" t="s">
        <v>30042</v>
      </c>
      <c r="AH427">
        <v>1</v>
      </c>
      <c r="AJ427" s="39" t="s">
        <v>30043</v>
      </c>
      <c r="AK427">
        <v>0</v>
      </c>
      <c r="AM427" s="39" t="s">
        <v>30044</v>
      </c>
      <c r="AN427">
        <v>1</v>
      </c>
      <c r="AP427" s="39" t="s">
        <v>30045</v>
      </c>
      <c r="AQ427">
        <v>1</v>
      </c>
      <c r="AS427" s="39" t="s">
        <v>30047</v>
      </c>
      <c r="AT427">
        <v>0</v>
      </c>
      <c r="AV427" s="39" t="s">
        <v>30041</v>
      </c>
      <c r="AW427">
        <v>1</v>
      </c>
      <c r="AY427" s="39" t="s">
        <v>30046</v>
      </c>
      <c r="AZ427">
        <v>0</v>
      </c>
      <c r="BB427" s="39" t="s">
        <v>30047</v>
      </c>
      <c r="BC427">
        <v>0</v>
      </c>
      <c r="BE427" s="39" t="s">
        <v>30043</v>
      </c>
      <c r="BF427">
        <v>0</v>
      </c>
      <c r="BH427" s="39" t="s">
        <v>30047</v>
      </c>
      <c r="BI427">
        <v>1</v>
      </c>
      <c r="BK427" s="39" t="s">
        <v>30042</v>
      </c>
      <c r="BL427">
        <v>0</v>
      </c>
      <c r="BN427" s="39" t="s">
        <v>49250</v>
      </c>
      <c r="BQ427" s="39" t="s">
        <v>46142</v>
      </c>
    </row>
    <row r="428" spans="1:69" x14ac:dyDescent="0.3">
      <c r="A428">
        <v>427</v>
      </c>
      <c r="B428" s="1">
        <v>45911.641203703701</v>
      </c>
      <c r="C428" s="1">
        <v>45911.64466435185</v>
      </c>
      <c r="D428" s="39" t="s">
        <v>1606</v>
      </c>
      <c r="E428" s="39" t="s">
        <v>1607</v>
      </c>
      <c r="F428">
        <v>10</v>
      </c>
      <c r="I428" s="39" t="s">
        <v>40143</v>
      </c>
      <c r="L428">
        <v>13</v>
      </c>
      <c r="O428">
        <v>27</v>
      </c>
      <c r="R428" s="39" t="s">
        <v>49251</v>
      </c>
      <c r="U428" s="39" t="s">
        <v>49247</v>
      </c>
      <c r="X428" s="39" t="s">
        <v>49252</v>
      </c>
      <c r="AA428" s="39" t="s">
        <v>49253</v>
      </c>
      <c r="AD428" s="39" t="s">
        <v>30041</v>
      </c>
      <c r="AE428">
        <v>1</v>
      </c>
      <c r="AG428" s="39" t="s">
        <v>30042</v>
      </c>
      <c r="AH428">
        <v>1</v>
      </c>
      <c r="AJ428" s="39" t="s">
        <v>30043</v>
      </c>
      <c r="AK428">
        <v>0</v>
      </c>
      <c r="AM428" s="39" t="s">
        <v>30044</v>
      </c>
      <c r="AN428">
        <v>1</v>
      </c>
      <c r="AP428" s="39" t="s">
        <v>30045</v>
      </c>
      <c r="AQ428">
        <v>1</v>
      </c>
      <c r="AS428" s="39" t="s">
        <v>30046</v>
      </c>
      <c r="AT428">
        <v>1</v>
      </c>
      <c r="AV428" s="39" t="s">
        <v>30041</v>
      </c>
      <c r="AW428">
        <v>1</v>
      </c>
      <c r="AY428" s="39" t="s">
        <v>30042</v>
      </c>
      <c r="AZ428">
        <v>1</v>
      </c>
      <c r="BB428" s="39" t="s">
        <v>30043</v>
      </c>
      <c r="BC428">
        <v>1</v>
      </c>
      <c r="BE428" s="39" t="s">
        <v>30044</v>
      </c>
      <c r="BF428">
        <v>0</v>
      </c>
      <c r="BH428" s="39" t="s">
        <v>30047</v>
      </c>
      <c r="BI428">
        <v>1</v>
      </c>
      <c r="BK428" s="39" t="s">
        <v>30046</v>
      </c>
      <c r="BL428">
        <v>1</v>
      </c>
      <c r="BN428" s="39" t="s">
        <v>49254</v>
      </c>
      <c r="BQ428" s="39" t="s">
        <v>35554</v>
      </c>
    </row>
    <row r="429" spans="1:69" x14ac:dyDescent="0.3">
      <c r="A429">
        <v>428</v>
      </c>
      <c r="B429" s="1">
        <v>45911.64403935185</v>
      </c>
      <c r="C429" s="1">
        <v>45911.646331018521</v>
      </c>
      <c r="D429" s="39" t="s">
        <v>1883</v>
      </c>
      <c r="E429" s="39" t="s">
        <v>1884</v>
      </c>
      <c r="F429">
        <v>1</v>
      </c>
      <c r="I429" s="39" t="s">
        <v>1884</v>
      </c>
      <c r="L429">
        <v>13</v>
      </c>
      <c r="O429">
        <v>39</v>
      </c>
      <c r="R429" s="39" t="s">
        <v>49255</v>
      </c>
      <c r="U429" s="39" t="s">
        <v>49256</v>
      </c>
      <c r="X429" s="39" t="s">
        <v>49257</v>
      </c>
      <c r="AA429" s="39" t="s">
        <v>49258</v>
      </c>
      <c r="AD429" s="39" t="s">
        <v>30043</v>
      </c>
      <c r="AE429">
        <v>0</v>
      </c>
      <c r="AG429" s="39" t="s">
        <v>30045</v>
      </c>
      <c r="AH429">
        <v>0</v>
      </c>
      <c r="AJ429" s="39" t="s">
        <v>30046</v>
      </c>
      <c r="AK429">
        <v>0</v>
      </c>
      <c r="AM429" s="39" t="s">
        <v>30046</v>
      </c>
      <c r="AN429">
        <v>0</v>
      </c>
      <c r="AP429" s="39" t="s">
        <v>30047</v>
      </c>
      <c r="AQ429">
        <v>0</v>
      </c>
      <c r="AS429" s="39" t="s">
        <v>30045</v>
      </c>
      <c r="AT429">
        <v>0</v>
      </c>
      <c r="AV429" s="39" t="s">
        <v>30043</v>
      </c>
      <c r="AW429">
        <v>0</v>
      </c>
      <c r="AY429" s="39" t="s">
        <v>30042</v>
      </c>
      <c r="AZ429">
        <v>1</v>
      </c>
      <c r="BB429" s="39" t="s">
        <v>30047</v>
      </c>
      <c r="BC429">
        <v>0</v>
      </c>
      <c r="BE429" s="39" t="s">
        <v>30046</v>
      </c>
      <c r="BF429">
        <v>0</v>
      </c>
      <c r="BH429" s="39" t="s">
        <v>30042</v>
      </c>
      <c r="BI429">
        <v>0</v>
      </c>
      <c r="BK429" s="39" t="s">
        <v>30043</v>
      </c>
      <c r="BL429">
        <v>0</v>
      </c>
      <c r="BN429" s="39" t="s">
        <v>49259</v>
      </c>
      <c r="BQ429" s="39" t="s">
        <v>49260</v>
      </c>
    </row>
    <row r="430" spans="1:69" x14ac:dyDescent="0.3">
      <c r="A430">
        <v>429</v>
      </c>
      <c r="B430" s="1">
        <v>45911.644074074073</v>
      </c>
      <c r="C430" s="1">
        <v>45911.647152777776</v>
      </c>
      <c r="D430" s="39" t="s">
        <v>1594</v>
      </c>
      <c r="E430" s="39" t="s">
        <v>1595</v>
      </c>
      <c r="F430">
        <v>6</v>
      </c>
      <c r="I430" s="39" t="s">
        <v>1595</v>
      </c>
      <c r="L430">
        <v>13</v>
      </c>
      <c r="O430">
        <v>14</v>
      </c>
      <c r="R430" s="39" t="s">
        <v>49261</v>
      </c>
      <c r="U430" s="39" t="s">
        <v>49262</v>
      </c>
      <c r="X430" s="39" t="s">
        <v>49263</v>
      </c>
      <c r="AA430" s="39" t="s">
        <v>49264</v>
      </c>
      <c r="AD430" s="39" t="s">
        <v>30041</v>
      </c>
      <c r="AE430">
        <v>1</v>
      </c>
      <c r="AG430" s="39" t="s">
        <v>30042</v>
      </c>
      <c r="AH430">
        <v>1</v>
      </c>
      <c r="AJ430" s="39" t="s">
        <v>30043</v>
      </c>
      <c r="AK430">
        <v>0</v>
      </c>
      <c r="AM430" s="39" t="s">
        <v>30044</v>
      </c>
      <c r="AN430">
        <v>1</v>
      </c>
      <c r="AP430" s="39" t="s">
        <v>30045</v>
      </c>
      <c r="AQ430">
        <v>1</v>
      </c>
      <c r="AS430" s="39" t="s">
        <v>30046</v>
      </c>
      <c r="AT430">
        <v>1</v>
      </c>
      <c r="AV430" s="39" t="s">
        <v>30041</v>
      </c>
      <c r="AW430">
        <v>1</v>
      </c>
      <c r="AY430" s="39" t="s">
        <v>30046</v>
      </c>
      <c r="AZ430">
        <v>0</v>
      </c>
      <c r="BB430" s="39" t="s">
        <v>30046</v>
      </c>
      <c r="BC430">
        <v>0</v>
      </c>
      <c r="BE430" s="39" t="s">
        <v>30044</v>
      </c>
      <c r="BF430">
        <v>0</v>
      </c>
      <c r="BH430" s="39" t="s">
        <v>30045</v>
      </c>
      <c r="BI430">
        <v>0</v>
      </c>
      <c r="BK430" s="39" t="s">
        <v>30045</v>
      </c>
      <c r="BL430">
        <v>0</v>
      </c>
      <c r="BN430" s="39" t="s">
        <v>49265</v>
      </c>
      <c r="BQ430" s="39" t="s">
        <v>49266</v>
      </c>
    </row>
    <row r="431" spans="1:69" x14ac:dyDescent="0.3">
      <c r="A431">
        <v>430</v>
      </c>
      <c r="B431" s="1">
        <v>45911.63863425926</v>
      </c>
      <c r="C431" s="1">
        <v>45911.650277777779</v>
      </c>
      <c r="D431" s="39" t="s">
        <v>1780</v>
      </c>
      <c r="E431" s="39" t="s">
        <v>1781</v>
      </c>
      <c r="F431">
        <v>11</v>
      </c>
      <c r="I431" s="39" t="s">
        <v>1781</v>
      </c>
      <c r="L431">
        <v>13</v>
      </c>
      <c r="O431">
        <v>34</v>
      </c>
      <c r="R431" s="39" t="s">
        <v>49267</v>
      </c>
      <c r="U431" s="39" t="s">
        <v>49268</v>
      </c>
      <c r="X431" s="39" t="s">
        <v>49269</v>
      </c>
      <c r="AA431" s="39" t="s">
        <v>49270</v>
      </c>
      <c r="AD431" s="39" t="s">
        <v>30041</v>
      </c>
      <c r="AE431">
        <v>1</v>
      </c>
      <c r="AG431" s="39" t="s">
        <v>30042</v>
      </c>
      <c r="AH431">
        <v>1</v>
      </c>
      <c r="AJ431" s="39" t="s">
        <v>30043</v>
      </c>
      <c r="AK431">
        <v>0</v>
      </c>
      <c r="AM431" s="39" t="s">
        <v>30044</v>
      </c>
      <c r="AN431">
        <v>1</v>
      </c>
      <c r="AP431" s="39" t="s">
        <v>30045</v>
      </c>
      <c r="AQ431">
        <v>1</v>
      </c>
      <c r="AS431" s="39" t="s">
        <v>30046</v>
      </c>
      <c r="AT431">
        <v>1</v>
      </c>
      <c r="AV431" s="39" t="s">
        <v>30041</v>
      </c>
      <c r="AW431">
        <v>1</v>
      </c>
      <c r="AY431" s="39" t="s">
        <v>30042</v>
      </c>
      <c r="AZ431">
        <v>1</v>
      </c>
      <c r="BB431" s="39" t="s">
        <v>30043</v>
      </c>
      <c r="BC431">
        <v>1</v>
      </c>
      <c r="BE431" s="39" t="s">
        <v>30045</v>
      </c>
      <c r="BF431">
        <v>1</v>
      </c>
      <c r="BH431" s="39" t="s">
        <v>30047</v>
      </c>
      <c r="BI431">
        <v>1</v>
      </c>
      <c r="BK431" s="39" t="s">
        <v>30046</v>
      </c>
      <c r="BL431">
        <v>1</v>
      </c>
      <c r="BN431" s="39" t="s">
        <v>49271</v>
      </c>
      <c r="BQ431" s="39" t="s">
        <v>46142</v>
      </c>
    </row>
    <row r="432" spans="1:69" x14ac:dyDescent="0.3">
      <c r="A432">
        <v>431</v>
      </c>
      <c r="B432" s="1">
        <v>45911.650972222225</v>
      </c>
      <c r="C432" s="1">
        <v>45911.655092592591</v>
      </c>
      <c r="D432" s="39" t="s">
        <v>1617</v>
      </c>
      <c r="E432" s="39" t="s">
        <v>1618</v>
      </c>
      <c r="F432">
        <v>5</v>
      </c>
      <c r="I432" s="39" t="s">
        <v>1618</v>
      </c>
      <c r="L432">
        <v>13</v>
      </c>
      <c r="O432">
        <v>33</v>
      </c>
      <c r="R432" s="39" t="s">
        <v>46889</v>
      </c>
      <c r="U432" s="39" t="s">
        <v>49247</v>
      </c>
      <c r="X432" s="39" t="s">
        <v>49272</v>
      </c>
      <c r="AA432" s="39" t="s">
        <v>49273</v>
      </c>
      <c r="AD432" s="39" t="s">
        <v>30041</v>
      </c>
      <c r="AE432">
        <v>1</v>
      </c>
      <c r="AG432" s="39" t="s">
        <v>30042</v>
      </c>
      <c r="AH432">
        <v>1</v>
      </c>
      <c r="AJ432" s="39" t="s">
        <v>30043</v>
      </c>
      <c r="AK432">
        <v>0</v>
      </c>
      <c r="AM432" s="39" t="s">
        <v>30046</v>
      </c>
      <c r="AN432">
        <v>0</v>
      </c>
      <c r="AP432" s="39" t="s">
        <v>30045</v>
      </c>
      <c r="AQ432">
        <v>1</v>
      </c>
      <c r="AS432" s="39" t="s">
        <v>30046</v>
      </c>
      <c r="AT432">
        <v>1</v>
      </c>
      <c r="AV432" s="39" t="s">
        <v>30041</v>
      </c>
      <c r="AW432">
        <v>1</v>
      </c>
      <c r="AY432" s="39" t="s">
        <v>30047</v>
      </c>
      <c r="AZ432">
        <v>0</v>
      </c>
      <c r="BB432" s="39" t="s">
        <v>30044</v>
      </c>
      <c r="BC432">
        <v>0</v>
      </c>
      <c r="BE432" s="39" t="s">
        <v>30046</v>
      </c>
      <c r="BF432">
        <v>0</v>
      </c>
      <c r="BH432" s="39" t="s">
        <v>30043</v>
      </c>
      <c r="BI432">
        <v>0</v>
      </c>
      <c r="BK432" s="39" t="s">
        <v>30042</v>
      </c>
      <c r="BL432">
        <v>0</v>
      </c>
      <c r="BN432" s="39" t="s">
        <v>49274</v>
      </c>
      <c r="BQ432" s="39" t="s">
        <v>49275</v>
      </c>
    </row>
    <row r="433" spans="1:69" x14ac:dyDescent="0.3">
      <c r="A433">
        <v>432</v>
      </c>
      <c r="B433" s="1">
        <v>45911.655648148146</v>
      </c>
      <c r="C433" s="1">
        <v>45911.661458333336</v>
      </c>
      <c r="D433" s="39" t="s">
        <v>1803</v>
      </c>
      <c r="E433" s="39" t="s">
        <v>1804</v>
      </c>
      <c r="F433">
        <v>10</v>
      </c>
      <c r="I433" s="39" t="s">
        <v>1804</v>
      </c>
      <c r="L433">
        <v>13</v>
      </c>
      <c r="O433">
        <v>26</v>
      </c>
      <c r="R433" s="39" t="s">
        <v>49276</v>
      </c>
      <c r="U433" s="39" t="s">
        <v>49277</v>
      </c>
      <c r="X433" s="39" t="s">
        <v>49278</v>
      </c>
      <c r="AA433" s="39" t="s">
        <v>49279</v>
      </c>
      <c r="AD433" s="39" t="s">
        <v>30041</v>
      </c>
      <c r="AE433">
        <v>1</v>
      </c>
      <c r="AG433" s="39" t="s">
        <v>30042</v>
      </c>
      <c r="AH433">
        <v>1</v>
      </c>
      <c r="AJ433" s="39" t="s">
        <v>30043</v>
      </c>
      <c r="AK433">
        <v>0</v>
      </c>
      <c r="AM433" s="39" t="s">
        <v>30044</v>
      </c>
      <c r="AN433">
        <v>1</v>
      </c>
      <c r="AP433" s="39" t="s">
        <v>30045</v>
      </c>
      <c r="AQ433">
        <v>1</v>
      </c>
      <c r="AS433" s="39" t="s">
        <v>30046</v>
      </c>
      <c r="AT433">
        <v>1</v>
      </c>
      <c r="AV433" s="39" t="s">
        <v>30041</v>
      </c>
      <c r="AW433">
        <v>1</v>
      </c>
      <c r="AY433" s="39" t="s">
        <v>30042</v>
      </c>
      <c r="AZ433">
        <v>1</v>
      </c>
      <c r="BB433" s="39" t="s">
        <v>30043</v>
      </c>
      <c r="BC433">
        <v>1</v>
      </c>
      <c r="BE433" s="39" t="s">
        <v>30044</v>
      </c>
      <c r="BF433">
        <v>0</v>
      </c>
      <c r="BH433" s="39" t="s">
        <v>30047</v>
      </c>
      <c r="BI433">
        <v>1</v>
      </c>
      <c r="BK433" s="39" t="s">
        <v>30046</v>
      </c>
      <c r="BL433">
        <v>1</v>
      </c>
      <c r="BN433" s="39" t="s">
        <v>49280</v>
      </c>
      <c r="BQ433" s="39" t="s">
        <v>49281</v>
      </c>
    </row>
    <row r="434" spans="1:69" x14ac:dyDescent="0.3">
      <c r="A434">
        <v>433</v>
      </c>
      <c r="B434" s="1">
        <v>45911.655057870368</v>
      </c>
      <c r="C434" s="1">
        <v>45911.662118055552</v>
      </c>
      <c r="D434" s="39" t="s">
        <v>6957</v>
      </c>
      <c r="E434" s="39" t="s">
        <v>6958</v>
      </c>
      <c r="F434">
        <v>10</v>
      </c>
      <c r="I434" s="39" t="s">
        <v>6958</v>
      </c>
      <c r="L434">
        <v>13</v>
      </c>
      <c r="O434">
        <v>23</v>
      </c>
      <c r="R434" s="39" t="s">
        <v>49282</v>
      </c>
      <c r="U434" s="39" t="s">
        <v>49283</v>
      </c>
      <c r="X434" s="39" t="s">
        <v>49284</v>
      </c>
      <c r="AA434" s="39" t="s">
        <v>49285</v>
      </c>
      <c r="AD434" s="39" t="s">
        <v>30041</v>
      </c>
      <c r="AE434">
        <v>1</v>
      </c>
      <c r="AG434" s="39" t="s">
        <v>30042</v>
      </c>
      <c r="AH434">
        <v>1</v>
      </c>
      <c r="AJ434" s="39" t="s">
        <v>30043</v>
      </c>
      <c r="AK434">
        <v>0</v>
      </c>
      <c r="AM434" s="39" t="s">
        <v>30044</v>
      </c>
      <c r="AN434">
        <v>1</v>
      </c>
      <c r="AP434" s="39" t="s">
        <v>30045</v>
      </c>
      <c r="AQ434">
        <v>1</v>
      </c>
      <c r="AS434" s="39" t="s">
        <v>30046</v>
      </c>
      <c r="AT434">
        <v>1</v>
      </c>
      <c r="AV434" s="39" t="s">
        <v>30041</v>
      </c>
      <c r="AW434">
        <v>1</v>
      </c>
      <c r="AY434" s="39" t="s">
        <v>30042</v>
      </c>
      <c r="AZ434">
        <v>1</v>
      </c>
      <c r="BB434" s="39" t="s">
        <v>30043</v>
      </c>
      <c r="BC434">
        <v>1</v>
      </c>
      <c r="BE434" s="39" t="s">
        <v>30044</v>
      </c>
      <c r="BF434">
        <v>0</v>
      </c>
      <c r="BH434" s="39" t="s">
        <v>30047</v>
      </c>
      <c r="BI434">
        <v>1</v>
      </c>
      <c r="BK434" s="39" t="s">
        <v>30046</v>
      </c>
      <c r="BL434">
        <v>1</v>
      </c>
      <c r="BN434" s="39" t="s">
        <v>49286</v>
      </c>
      <c r="BQ434" s="39" t="s">
        <v>49287</v>
      </c>
    </row>
    <row r="435" spans="1:69" x14ac:dyDescent="0.3">
      <c r="A435">
        <v>434</v>
      </c>
      <c r="B435" s="1">
        <v>45911.684351851851</v>
      </c>
      <c r="C435" s="1">
        <v>45911.691701388889</v>
      </c>
      <c r="D435" s="39" t="s">
        <v>1162</v>
      </c>
      <c r="E435" s="39" t="s">
        <v>1163</v>
      </c>
      <c r="F435">
        <v>7</v>
      </c>
      <c r="I435" s="39" t="s">
        <v>1163</v>
      </c>
      <c r="L435">
        <v>2</v>
      </c>
      <c r="O435">
        <v>14</v>
      </c>
      <c r="R435" s="39" t="s">
        <v>49288</v>
      </c>
      <c r="U435" s="39" t="s">
        <v>49289</v>
      </c>
      <c r="X435" s="39" t="s">
        <v>49290</v>
      </c>
      <c r="AA435" s="39" t="s">
        <v>49291</v>
      </c>
      <c r="AD435" s="39" t="s">
        <v>30041</v>
      </c>
      <c r="AE435">
        <v>1</v>
      </c>
      <c r="AG435" s="39" t="s">
        <v>30042</v>
      </c>
      <c r="AH435">
        <v>1</v>
      </c>
      <c r="AJ435" s="39" t="s">
        <v>30043</v>
      </c>
      <c r="AK435">
        <v>0</v>
      </c>
      <c r="AM435" s="39" t="s">
        <v>30044</v>
      </c>
      <c r="AN435">
        <v>1</v>
      </c>
      <c r="AP435" s="39" t="s">
        <v>30045</v>
      </c>
      <c r="AQ435">
        <v>1</v>
      </c>
      <c r="AS435" s="39" t="s">
        <v>30046</v>
      </c>
      <c r="AT435">
        <v>1</v>
      </c>
      <c r="AV435" s="39" t="s">
        <v>30041</v>
      </c>
      <c r="AW435">
        <v>1</v>
      </c>
      <c r="AY435" s="39" t="s">
        <v>30043</v>
      </c>
      <c r="AZ435">
        <v>0</v>
      </c>
      <c r="BB435" s="39" t="s">
        <v>30044</v>
      </c>
      <c r="BC435">
        <v>0</v>
      </c>
      <c r="BE435" s="39" t="s">
        <v>30045</v>
      </c>
      <c r="BF435">
        <v>1</v>
      </c>
      <c r="BH435" s="39" t="s">
        <v>30046</v>
      </c>
      <c r="BI435">
        <v>0</v>
      </c>
      <c r="BK435" s="39" t="s">
        <v>30042</v>
      </c>
      <c r="BL435">
        <v>0</v>
      </c>
      <c r="BN435" s="39" t="s">
        <v>49292</v>
      </c>
      <c r="BQ435" s="39" t="s">
        <v>49293</v>
      </c>
    </row>
    <row r="436" spans="1:69" x14ac:dyDescent="0.3">
      <c r="A436">
        <v>435</v>
      </c>
      <c r="B436" s="1">
        <v>45911.690960648149</v>
      </c>
      <c r="C436" s="1">
        <v>45911.706435185188</v>
      </c>
      <c r="D436" s="39" t="s">
        <v>2144</v>
      </c>
      <c r="E436" s="39" t="s">
        <v>2145</v>
      </c>
      <c r="F436">
        <v>11</v>
      </c>
      <c r="I436" s="39" t="s">
        <v>2145</v>
      </c>
      <c r="L436">
        <v>4</v>
      </c>
      <c r="O436">
        <v>13</v>
      </c>
      <c r="R436" s="39" t="s">
        <v>49294</v>
      </c>
      <c r="U436" s="39" t="s">
        <v>49295</v>
      </c>
      <c r="X436" s="39" t="s">
        <v>49296</v>
      </c>
      <c r="AA436" s="39" t="s">
        <v>49297</v>
      </c>
      <c r="AD436" s="39" t="s">
        <v>30041</v>
      </c>
      <c r="AE436">
        <v>1</v>
      </c>
      <c r="AG436" s="39" t="s">
        <v>30042</v>
      </c>
      <c r="AH436">
        <v>1</v>
      </c>
      <c r="AJ436" s="39" t="s">
        <v>30043</v>
      </c>
      <c r="AK436">
        <v>0</v>
      </c>
      <c r="AM436" s="39" t="s">
        <v>30044</v>
      </c>
      <c r="AN436">
        <v>1</v>
      </c>
      <c r="AP436" s="39" t="s">
        <v>30045</v>
      </c>
      <c r="AQ436">
        <v>1</v>
      </c>
      <c r="AS436" s="39" t="s">
        <v>30046</v>
      </c>
      <c r="AT436">
        <v>1</v>
      </c>
      <c r="AV436" s="39" t="s">
        <v>30041</v>
      </c>
      <c r="AW436">
        <v>1</v>
      </c>
      <c r="AY436" s="39" t="s">
        <v>30042</v>
      </c>
      <c r="AZ436">
        <v>1</v>
      </c>
      <c r="BB436" s="39" t="s">
        <v>30043</v>
      </c>
      <c r="BC436">
        <v>1</v>
      </c>
      <c r="BE436" s="39" t="s">
        <v>30045</v>
      </c>
      <c r="BF436">
        <v>1</v>
      </c>
      <c r="BH436" s="39" t="s">
        <v>30047</v>
      </c>
      <c r="BI436">
        <v>1</v>
      </c>
      <c r="BK436" s="39" t="s">
        <v>30046</v>
      </c>
      <c r="BL436">
        <v>1</v>
      </c>
      <c r="BN436" s="39" t="s">
        <v>49298</v>
      </c>
      <c r="BQ436" s="39" t="s">
        <v>49299</v>
      </c>
    </row>
    <row r="437" spans="1:69" x14ac:dyDescent="0.3">
      <c r="A437">
        <v>436</v>
      </c>
      <c r="B437" s="1">
        <v>45911.7421412037</v>
      </c>
      <c r="C437" s="1">
        <v>45911.745810185188</v>
      </c>
      <c r="D437" s="39" t="s">
        <v>4124</v>
      </c>
      <c r="E437" s="39" t="s">
        <v>4125</v>
      </c>
      <c r="F437">
        <v>9</v>
      </c>
      <c r="I437" s="39" t="s">
        <v>4125</v>
      </c>
      <c r="L437">
        <v>6</v>
      </c>
      <c r="O437">
        <v>26</v>
      </c>
      <c r="R437" s="39" t="s">
        <v>49300</v>
      </c>
      <c r="U437" s="39" t="s">
        <v>49301</v>
      </c>
      <c r="X437" s="39" t="s">
        <v>49302</v>
      </c>
      <c r="AA437" s="39" t="s">
        <v>49303</v>
      </c>
      <c r="AD437" s="39" t="s">
        <v>30041</v>
      </c>
      <c r="AE437">
        <v>1</v>
      </c>
      <c r="AG437" s="39" t="s">
        <v>30044</v>
      </c>
      <c r="AH437">
        <v>0</v>
      </c>
      <c r="AJ437" s="39" t="s">
        <v>30043</v>
      </c>
      <c r="AK437">
        <v>0</v>
      </c>
      <c r="AM437" s="39" t="s">
        <v>30044</v>
      </c>
      <c r="AN437">
        <v>1</v>
      </c>
      <c r="AP437" s="39" t="s">
        <v>30045</v>
      </c>
      <c r="AQ437">
        <v>1</v>
      </c>
      <c r="AS437" s="39" t="s">
        <v>30046</v>
      </c>
      <c r="AT437">
        <v>1</v>
      </c>
      <c r="AV437" s="39" t="s">
        <v>30041</v>
      </c>
      <c r="AW437">
        <v>1</v>
      </c>
      <c r="AY437" s="39" t="s">
        <v>30042</v>
      </c>
      <c r="AZ437">
        <v>1</v>
      </c>
      <c r="BB437" s="39" t="s">
        <v>30043</v>
      </c>
      <c r="BC437">
        <v>1</v>
      </c>
      <c r="BE437" s="39" t="s">
        <v>30045</v>
      </c>
      <c r="BF437">
        <v>1</v>
      </c>
      <c r="BH437" s="39" t="s">
        <v>30044</v>
      </c>
      <c r="BI437">
        <v>0</v>
      </c>
      <c r="BK437" s="39" t="s">
        <v>30046</v>
      </c>
      <c r="BL437">
        <v>1</v>
      </c>
      <c r="BN437" s="39" t="s">
        <v>49304</v>
      </c>
      <c r="BQ437" s="39" t="s">
        <v>49305</v>
      </c>
    </row>
    <row r="438" spans="1:69" x14ac:dyDescent="0.3">
      <c r="A438">
        <v>437</v>
      </c>
      <c r="B438" s="1">
        <v>45911.774861111109</v>
      </c>
      <c r="C438" s="1">
        <v>45911.780659722222</v>
      </c>
      <c r="D438" s="39" t="s">
        <v>1705</v>
      </c>
      <c r="E438" s="39" t="s">
        <v>1706</v>
      </c>
      <c r="F438">
        <v>10</v>
      </c>
      <c r="I438" s="39" t="s">
        <v>1706</v>
      </c>
      <c r="L438">
        <v>13</v>
      </c>
      <c r="O438">
        <v>28</v>
      </c>
      <c r="R438" s="39" t="s">
        <v>35577</v>
      </c>
      <c r="U438" s="39" t="s">
        <v>49306</v>
      </c>
      <c r="X438" s="39" t="s">
        <v>49307</v>
      </c>
      <c r="AA438" s="39" t="s">
        <v>49308</v>
      </c>
      <c r="AD438" s="39" t="s">
        <v>30041</v>
      </c>
      <c r="AE438">
        <v>1</v>
      </c>
      <c r="AG438" s="39" t="s">
        <v>30042</v>
      </c>
      <c r="AH438">
        <v>1</v>
      </c>
      <c r="AJ438" s="39" t="s">
        <v>30043</v>
      </c>
      <c r="AK438">
        <v>0</v>
      </c>
      <c r="AM438" s="39" t="s">
        <v>30044</v>
      </c>
      <c r="AN438">
        <v>1</v>
      </c>
      <c r="AP438" s="39" t="s">
        <v>30045</v>
      </c>
      <c r="AQ438">
        <v>1</v>
      </c>
      <c r="AS438" s="39" t="s">
        <v>30046</v>
      </c>
      <c r="AT438">
        <v>1</v>
      </c>
      <c r="AV438" s="39" t="s">
        <v>30041</v>
      </c>
      <c r="AW438">
        <v>1</v>
      </c>
      <c r="AY438" s="39" t="s">
        <v>30042</v>
      </c>
      <c r="AZ438">
        <v>1</v>
      </c>
      <c r="BB438" s="39" t="s">
        <v>30043</v>
      </c>
      <c r="BC438">
        <v>1</v>
      </c>
      <c r="BE438" s="39" t="s">
        <v>30044</v>
      </c>
      <c r="BF438">
        <v>0</v>
      </c>
      <c r="BH438" s="39" t="s">
        <v>30047</v>
      </c>
      <c r="BI438">
        <v>1</v>
      </c>
      <c r="BK438" s="39" t="s">
        <v>30046</v>
      </c>
      <c r="BL438">
        <v>1</v>
      </c>
      <c r="BN438" s="39" t="s">
        <v>49309</v>
      </c>
      <c r="BQ438" s="39" t="s">
        <v>35554</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5FD56-9F9B-45F2-A0DC-BA3FE9E7D150}">
  <dimension ref="A1:AU489"/>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13.75" bestFit="1" customWidth="1"/>
    <col min="7" max="7" width="15.625" bestFit="1" customWidth="1"/>
    <col min="8" max="8" width="19.75" bestFit="1" customWidth="1"/>
    <col min="9" max="9" width="26" bestFit="1" customWidth="1"/>
    <col min="10" max="10" width="17" bestFit="1" customWidth="1"/>
    <col min="11" max="11" width="19.75"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18" width="45.25" bestFit="1" customWidth="1"/>
    <col min="19" max="19" width="52.75" bestFit="1" customWidth="1"/>
    <col min="20" max="20" width="55.375" bestFit="1" customWidth="1"/>
    <col min="21" max="21" width="49.25" bestFit="1" customWidth="1"/>
    <col min="22" max="22" width="56.75" bestFit="1" customWidth="1"/>
    <col min="23" max="23" width="59.375" bestFit="1" customWidth="1"/>
    <col min="24" max="24" width="32.875" bestFit="1" customWidth="1"/>
    <col min="25" max="25" width="40.375" bestFit="1" customWidth="1"/>
    <col min="26" max="26" width="43" bestFit="1" customWidth="1"/>
    <col min="27" max="27" width="81" bestFit="1" customWidth="1"/>
    <col min="28" max="28" width="78" bestFit="1" customWidth="1"/>
    <col min="29" max="29" width="80.625" bestFit="1" customWidth="1"/>
    <col min="30" max="30" width="74.375" bestFit="1" customWidth="1"/>
    <col min="31" max="31" width="74.125" bestFit="1" customWidth="1"/>
    <col min="32" max="32" width="76.75" bestFit="1" customWidth="1"/>
    <col min="33" max="33" width="36.125" bestFit="1" customWidth="1"/>
    <col min="34" max="34" width="43.5" bestFit="1" customWidth="1"/>
    <col min="35" max="35" width="46.25" bestFit="1" customWidth="1"/>
    <col min="36" max="41" width="81" bestFit="1" customWidth="1"/>
    <col min="42" max="42" width="38.75" bestFit="1" customWidth="1"/>
    <col min="43" max="43" width="46.25" bestFit="1" customWidth="1"/>
    <col min="44" max="44" width="49" bestFit="1" customWidth="1"/>
    <col min="45" max="45" width="25.25" bestFit="1" customWidth="1"/>
    <col min="46" max="46" width="32.75" bestFit="1" customWidth="1"/>
    <col min="47" max="47" width="35.375" bestFit="1" customWidth="1"/>
  </cols>
  <sheetData>
    <row r="1" spans="1:47" x14ac:dyDescent="0.3">
      <c r="A1" t="s">
        <v>0</v>
      </c>
      <c r="B1" t="s">
        <v>1</v>
      </c>
      <c r="C1" t="s">
        <v>2</v>
      </c>
      <c r="D1" t="s">
        <v>3</v>
      </c>
      <c r="E1" t="s">
        <v>4</v>
      </c>
      <c r="F1" t="s">
        <v>15094</v>
      </c>
      <c r="G1" t="s">
        <v>15095</v>
      </c>
      <c r="H1" t="s">
        <v>15096</v>
      </c>
      <c r="I1" t="s">
        <v>23134</v>
      </c>
      <c r="J1" t="s">
        <v>23135</v>
      </c>
      <c r="K1" t="s">
        <v>23136</v>
      </c>
      <c r="L1" t="s">
        <v>4790</v>
      </c>
      <c r="M1" t="s">
        <v>15100</v>
      </c>
      <c r="N1" t="s">
        <v>15101</v>
      </c>
      <c r="O1" t="s">
        <v>7</v>
      </c>
      <c r="P1" t="s">
        <v>15102</v>
      </c>
      <c r="Q1" t="s">
        <v>15103</v>
      </c>
      <c r="R1" t="s">
        <v>31895</v>
      </c>
      <c r="S1" t="s">
        <v>31896</v>
      </c>
      <c r="T1" t="s">
        <v>31897</v>
      </c>
      <c r="U1" t="s">
        <v>31898</v>
      </c>
      <c r="V1" t="s">
        <v>31899</v>
      </c>
      <c r="W1" t="s">
        <v>31900</v>
      </c>
      <c r="X1" t="s">
        <v>31901</v>
      </c>
      <c r="Y1" t="s">
        <v>31902</v>
      </c>
      <c r="Z1" t="s">
        <v>31903</v>
      </c>
      <c r="AA1" t="s">
        <v>31904</v>
      </c>
      <c r="AB1" t="s">
        <v>31905</v>
      </c>
      <c r="AC1" t="s">
        <v>31906</v>
      </c>
      <c r="AD1" t="s">
        <v>31907</v>
      </c>
      <c r="AE1" t="s">
        <v>31908</v>
      </c>
      <c r="AF1" t="s">
        <v>31909</v>
      </c>
      <c r="AG1" t="s">
        <v>31910</v>
      </c>
      <c r="AH1" t="s">
        <v>31911</v>
      </c>
      <c r="AI1" t="s">
        <v>31912</v>
      </c>
      <c r="AJ1" t="s">
        <v>31913</v>
      </c>
      <c r="AK1" t="s">
        <v>31914</v>
      </c>
      <c r="AL1" t="s">
        <v>31915</v>
      </c>
      <c r="AM1" t="s">
        <v>31916</v>
      </c>
      <c r="AN1" t="s">
        <v>31917</v>
      </c>
      <c r="AO1" t="s">
        <v>31918</v>
      </c>
      <c r="AP1" t="s">
        <v>31919</v>
      </c>
      <c r="AQ1" t="s">
        <v>31920</v>
      </c>
      <c r="AR1" t="s">
        <v>31921</v>
      </c>
      <c r="AS1" t="s">
        <v>31922</v>
      </c>
      <c r="AT1" t="s">
        <v>31923</v>
      </c>
      <c r="AU1" t="s">
        <v>31924</v>
      </c>
    </row>
    <row r="2" spans="1:47" x14ac:dyDescent="0.3">
      <c r="A2">
        <v>1</v>
      </c>
      <c r="B2" s="1">
        <v>45812.360891203702</v>
      </c>
      <c r="C2" s="1">
        <v>45812.365567129629</v>
      </c>
      <c r="D2" s="39" t="s">
        <v>489</v>
      </c>
      <c r="E2" s="39" t="s">
        <v>490</v>
      </c>
      <c r="F2">
        <v>8</v>
      </c>
      <c r="I2" s="39" t="s">
        <v>491</v>
      </c>
      <c r="J2">
        <v>0</v>
      </c>
      <c r="L2">
        <v>10</v>
      </c>
      <c r="M2">
        <v>0</v>
      </c>
      <c r="O2">
        <v>7</v>
      </c>
      <c r="P2">
        <v>0</v>
      </c>
      <c r="R2" s="39" t="s">
        <v>31925</v>
      </c>
      <c r="S2">
        <v>0</v>
      </c>
      <c r="U2" s="39" t="s">
        <v>31926</v>
      </c>
      <c r="V2">
        <v>1</v>
      </c>
      <c r="X2" s="39" t="s">
        <v>6882</v>
      </c>
      <c r="Y2">
        <v>1</v>
      </c>
      <c r="AA2" s="39" t="s">
        <v>31927</v>
      </c>
      <c r="AB2">
        <v>1</v>
      </c>
      <c r="AD2" s="39" t="s">
        <v>31928</v>
      </c>
      <c r="AE2">
        <v>1</v>
      </c>
      <c r="AG2" s="39" t="s">
        <v>31929</v>
      </c>
      <c r="AH2">
        <v>1</v>
      </c>
      <c r="AJ2" s="39" t="s">
        <v>31930</v>
      </c>
      <c r="AK2">
        <v>1</v>
      </c>
      <c r="AM2" s="39" t="s">
        <v>31931</v>
      </c>
      <c r="AN2">
        <v>0</v>
      </c>
      <c r="AP2" s="39" t="s">
        <v>31932</v>
      </c>
      <c r="AQ2">
        <v>1</v>
      </c>
      <c r="AS2" s="39" t="s">
        <v>31933</v>
      </c>
      <c r="AT2">
        <v>1</v>
      </c>
    </row>
    <row r="3" spans="1:47" x14ac:dyDescent="0.3">
      <c r="A3">
        <v>2</v>
      </c>
      <c r="B3" s="1">
        <v>45812.361620370371</v>
      </c>
      <c r="C3" s="1">
        <v>45812.365752314814</v>
      </c>
      <c r="D3" s="39" t="s">
        <v>750</v>
      </c>
      <c r="E3" s="39" t="s">
        <v>751</v>
      </c>
      <c r="F3">
        <v>5</v>
      </c>
      <c r="I3" s="39" t="s">
        <v>751</v>
      </c>
      <c r="J3">
        <v>0</v>
      </c>
      <c r="L3">
        <v>10</v>
      </c>
      <c r="M3">
        <v>0</v>
      </c>
      <c r="O3">
        <v>22</v>
      </c>
      <c r="P3">
        <v>0</v>
      </c>
      <c r="R3" s="39" t="s">
        <v>31934</v>
      </c>
      <c r="S3">
        <v>1</v>
      </c>
      <c r="U3" s="39" t="s">
        <v>31926</v>
      </c>
      <c r="V3">
        <v>1</v>
      </c>
      <c r="X3" s="39" t="s">
        <v>31935</v>
      </c>
      <c r="Y3">
        <v>0</v>
      </c>
      <c r="AA3" s="39" t="s">
        <v>31936</v>
      </c>
      <c r="AB3">
        <v>0</v>
      </c>
      <c r="AD3" s="39" t="s">
        <v>31937</v>
      </c>
      <c r="AE3">
        <v>0</v>
      </c>
      <c r="AG3" s="39" t="s">
        <v>31929</v>
      </c>
      <c r="AH3">
        <v>1</v>
      </c>
      <c r="AJ3" s="39" t="s">
        <v>31938</v>
      </c>
      <c r="AK3">
        <v>0</v>
      </c>
      <c r="AM3" s="39" t="s">
        <v>31939</v>
      </c>
      <c r="AN3">
        <v>0</v>
      </c>
      <c r="AP3" s="39" t="s">
        <v>31932</v>
      </c>
      <c r="AQ3">
        <v>1</v>
      </c>
      <c r="AS3" s="39" t="s">
        <v>31933</v>
      </c>
      <c r="AT3">
        <v>1</v>
      </c>
    </row>
    <row r="4" spans="1:47" x14ac:dyDescent="0.3">
      <c r="A4">
        <v>3</v>
      </c>
      <c r="B4" s="1">
        <v>45812.36142361111</v>
      </c>
      <c r="C4" s="1">
        <v>45812.365983796299</v>
      </c>
      <c r="D4" s="39" t="s">
        <v>538</v>
      </c>
      <c r="E4" s="39" t="s">
        <v>539</v>
      </c>
      <c r="F4">
        <v>9</v>
      </c>
      <c r="I4" s="39" t="s">
        <v>539</v>
      </c>
      <c r="J4">
        <v>0</v>
      </c>
      <c r="L4">
        <v>10</v>
      </c>
      <c r="M4">
        <v>0</v>
      </c>
      <c r="O4">
        <v>32</v>
      </c>
      <c r="P4">
        <v>0</v>
      </c>
      <c r="R4" s="39" t="s">
        <v>31934</v>
      </c>
      <c r="S4">
        <v>1</v>
      </c>
      <c r="U4" s="39" t="s">
        <v>31926</v>
      </c>
      <c r="V4">
        <v>1</v>
      </c>
      <c r="X4" s="39" t="s">
        <v>6882</v>
      </c>
      <c r="Y4">
        <v>1</v>
      </c>
      <c r="AA4" s="39" t="s">
        <v>31940</v>
      </c>
      <c r="AB4">
        <v>1</v>
      </c>
      <c r="AD4" s="39" t="s">
        <v>31928</v>
      </c>
      <c r="AE4">
        <v>1</v>
      </c>
      <c r="AG4" s="39" t="s">
        <v>31929</v>
      </c>
      <c r="AH4">
        <v>1</v>
      </c>
      <c r="AJ4" s="39" t="s">
        <v>31941</v>
      </c>
      <c r="AK4">
        <v>0</v>
      </c>
      <c r="AM4" s="39" t="s">
        <v>31942</v>
      </c>
      <c r="AN4">
        <v>1</v>
      </c>
      <c r="AP4" s="39" t="s">
        <v>31932</v>
      </c>
      <c r="AQ4">
        <v>1</v>
      </c>
      <c r="AS4" s="39" t="s">
        <v>31933</v>
      </c>
      <c r="AT4">
        <v>1</v>
      </c>
    </row>
    <row r="5" spans="1:47" x14ac:dyDescent="0.3">
      <c r="A5">
        <v>4</v>
      </c>
      <c r="B5" s="1">
        <v>45812.361030092594</v>
      </c>
      <c r="C5" s="1">
        <v>45812.366006944445</v>
      </c>
      <c r="D5" s="39" t="s">
        <v>567</v>
      </c>
      <c r="E5" s="39" t="s">
        <v>568</v>
      </c>
      <c r="F5">
        <v>10</v>
      </c>
      <c r="I5" s="39" t="s">
        <v>568</v>
      </c>
      <c r="J5">
        <v>0</v>
      </c>
      <c r="L5">
        <v>10</v>
      </c>
      <c r="M5">
        <v>0</v>
      </c>
      <c r="O5">
        <v>31</v>
      </c>
      <c r="P5">
        <v>0</v>
      </c>
      <c r="R5" s="39" t="s">
        <v>31934</v>
      </c>
      <c r="S5">
        <v>1</v>
      </c>
      <c r="U5" s="39" t="s">
        <v>31926</v>
      </c>
      <c r="V5">
        <v>1</v>
      </c>
      <c r="X5" s="39" t="s">
        <v>6882</v>
      </c>
      <c r="Y5">
        <v>1</v>
      </c>
      <c r="AA5" s="39" t="s">
        <v>31940</v>
      </c>
      <c r="AB5">
        <v>1</v>
      </c>
      <c r="AD5" s="39" t="s">
        <v>31928</v>
      </c>
      <c r="AE5">
        <v>1</v>
      </c>
      <c r="AG5" s="39" t="s">
        <v>31929</v>
      </c>
      <c r="AH5">
        <v>1</v>
      </c>
      <c r="AJ5" s="39" t="s">
        <v>31930</v>
      </c>
      <c r="AK5">
        <v>1</v>
      </c>
      <c r="AM5" s="39" t="s">
        <v>31942</v>
      </c>
      <c r="AN5">
        <v>1</v>
      </c>
      <c r="AP5" s="39" t="s">
        <v>31932</v>
      </c>
      <c r="AQ5">
        <v>1</v>
      </c>
      <c r="AS5" s="39" t="s">
        <v>31933</v>
      </c>
      <c r="AT5">
        <v>1</v>
      </c>
    </row>
    <row r="6" spans="1:47" x14ac:dyDescent="0.3">
      <c r="A6">
        <v>5</v>
      </c>
      <c r="B6" s="1">
        <v>45812.360821759263</v>
      </c>
      <c r="C6" s="1">
        <v>45812.366759259261</v>
      </c>
      <c r="D6" s="39" t="s">
        <v>583</v>
      </c>
      <c r="E6" s="39" t="s">
        <v>584</v>
      </c>
      <c r="F6">
        <v>10</v>
      </c>
      <c r="I6" s="39" t="s">
        <v>585</v>
      </c>
      <c r="J6">
        <v>0</v>
      </c>
      <c r="L6">
        <v>10</v>
      </c>
      <c r="M6">
        <v>0</v>
      </c>
      <c r="O6">
        <v>9</v>
      </c>
      <c r="P6">
        <v>0</v>
      </c>
      <c r="R6" s="39" t="s">
        <v>31934</v>
      </c>
      <c r="S6">
        <v>1</v>
      </c>
      <c r="U6" s="39" t="s">
        <v>31926</v>
      </c>
      <c r="V6">
        <v>1</v>
      </c>
      <c r="X6" s="39" t="s">
        <v>6882</v>
      </c>
      <c r="Y6">
        <v>1</v>
      </c>
      <c r="AA6" s="39" t="s">
        <v>31940</v>
      </c>
      <c r="AB6">
        <v>1</v>
      </c>
      <c r="AD6" s="39" t="s">
        <v>31928</v>
      </c>
      <c r="AE6">
        <v>1</v>
      </c>
      <c r="AG6" s="39" t="s">
        <v>31929</v>
      </c>
      <c r="AH6">
        <v>1</v>
      </c>
      <c r="AJ6" s="39" t="s">
        <v>31930</v>
      </c>
      <c r="AK6">
        <v>1</v>
      </c>
      <c r="AM6" s="39" t="s">
        <v>31942</v>
      </c>
      <c r="AN6">
        <v>1</v>
      </c>
      <c r="AP6" s="39" t="s">
        <v>31932</v>
      </c>
      <c r="AQ6">
        <v>1</v>
      </c>
      <c r="AS6" s="39" t="s">
        <v>31933</v>
      </c>
      <c r="AT6">
        <v>1</v>
      </c>
    </row>
    <row r="7" spans="1:47" x14ac:dyDescent="0.3">
      <c r="A7">
        <v>6</v>
      </c>
      <c r="B7" s="1">
        <v>45812.362766203703</v>
      </c>
      <c r="C7" s="1">
        <v>45812.366759259261</v>
      </c>
      <c r="D7" s="39" t="s">
        <v>531</v>
      </c>
      <c r="E7" s="39" t="s">
        <v>532</v>
      </c>
      <c r="F7">
        <v>9</v>
      </c>
      <c r="I7" s="39" t="s">
        <v>532</v>
      </c>
      <c r="J7">
        <v>0</v>
      </c>
      <c r="L7">
        <v>10</v>
      </c>
      <c r="M7">
        <v>0</v>
      </c>
      <c r="O7">
        <v>13</v>
      </c>
      <c r="P7">
        <v>0</v>
      </c>
      <c r="R7" s="39" t="s">
        <v>31934</v>
      </c>
      <c r="S7">
        <v>1</v>
      </c>
      <c r="U7" s="39" t="s">
        <v>31926</v>
      </c>
      <c r="V7">
        <v>1</v>
      </c>
      <c r="X7" s="39" t="s">
        <v>6882</v>
      </c>
      <c r="Y7">
        <v>1</v>
      </c>
      <c r="AA7" s="39" t="s">
        <v>31943</v>
      </c>
      <c r="AB7">
        <v>0</v>
      </c>
      <c r="AD7" s="39" t="s">
        <v>31928</v>
      </c>
      <c r="AE7">
        <v>1</v>
      </c>
      <c r="AG7" s="39" t="s">
        <v>31929</v>
      </c>
      <c r="AH7">
        <v>1</v>
      </c>
      <c r="AJ7" s="39" t="s">
        <v>31930</v>
      </c>
      <c r="AK7">
        <v>1</v>
      </c>
      <c r="AM7" s="39" t="s">
        <v>31942</v>
      </c>
      <c r="AN7">
        <v>1</v>
      </c>
      <c r="AP7" s="39" t="s">
        <v>31932</v>
      </c>
      <c r="AQ7">
        <v>1</v>
      </c>
      <c r="AS7" s="39" t="s">
        <v>31933</v>
      </c>
      <c r="AT7">
        <v>1</v>
      </c>
    </row>
    <row r="8" spans="1:47" x14ac:dyDescent="0.3">
      <c r="A8">
        <v>7</v>
      </c>
      <c r="B8" s="1">
        <v>45812.36105324074</v>
      </c>
      <c r="C8" s="1">
        <v>45812.367060185185</v>
      </c>
      <c r="D8" s="39" t="s">
        <v>558</v>
      </c>
      <c r="E8" s="39" t="s">
        <v>559</v>
      </c>
      <c r="F8">
        <v>8</v>
      </c>
      <c r="I8" s="39" t="s">
        <v>559</v>
      </c>
      <c r="J8">
        <v>0</v>
      </c>
      <c r="L8">
        <v>10</v>
      </c>
      <c r="M8">
        <v>0</v>
      </c>
      <c r="O8">
        <v>8</v>
      </c>
      <c r="P8">
        <v>0</v>
      </c>
      <c r="R8" s="39" t="s">
        <v>31934</v>
      </c>
      <c r="S8">
        <v>1</v>
      </c>
      <c r="U8" s="39" t="s">
        <v>31926</v>
      </c>
      <c r="V8">
        <v>1</v>
      </c>
      <c r="X8" s="39" t="s">
        <v>6882</v>
      </c>
      <c r="Y8">
        <v>1</v>
      </c>
      <c r="AA8" s="39" t="s">
        <v>31940</v>
      </c>
      <c r="AB8">
        <v>1</v>
      </c>
      <c r="AD8" s="39" t="s">
        <v>31928</v>
      </c>
      <c r="AE8">
        <v>1</v>
      </c>
      <c r="AG8" s="39" t="s">
        <v>31929</v>
      </c>
      <c r="AH8">
        <v>1</v>
      </c>
      <c r="AJ8" s="39" t="s">
        <v>31944</v>
      </c>
      <c r="AK8">
        <v>1</v>
      </c>
      <c r="AM8" s="39" t="s">
        <v>31931</v>
      </c>
      <c r="AN8">
        <v>0</v>
      </c>
      <c r="AP8" s="39" t="s">
        <v>31932</v>
      </c>
      <c r="AQ8">
        <v>1</v>
      </c>
      <c r="AS8" s="39" t="s">
        <v>31945</v>
      </c>
      <c r="AT8">
        <v>0</v>
      </c>
    </row>
    <row r="9" spans="1:47" x14ac:dyDescent="0.3">
      <c r="A9">
        <v>8</v>
      </c>
      <c r="B9" s="1">
        <v>45812.361805555556</v>
      </c>
      <c r="C9" s="1">
        <v>45812.367337962962</v>
      </c>
      <c r="D9" s="39" t="s">
        <v>690</v>
      </c>
      <c r="E9" s="39" t="s">
        <v>691</v>
      </c>
      <c r="F9">
        <v>9</v>
      </c>
      <c r="I9" s="39" t="s">
        <v>5119</v>
      </c>
      <c r="J9">
        <v>0</v>
      </c>
      <c r="L9">
        <v>10</v>
      </c>
      <c r="M9">
        <v>0</v>
      </c>
      <c r="O9">
        <v>37</v>
      </c>
      <c r="P9">
        <v>0</v>
      </c>
      <c r="R9" s="39" t="s">
        <v>31934</v>
      </c>
      <c r="S9">
        <v>1</v>
      </c>
      <c r="U9" s="39" t="s">
        <v>31926</v>
      </c>
      <c r="V9">
        <v>1</v>
      </c>
      <c r="X9" s="39" t="s">
        <v>6882</v>
      </c>
      <c r="Y9">
        <v>1</v>
      </c>
      <c r="AA9" s="39" t="s">
        <v>31927</v>
      </c>
      <c r="AB9">
        <v>1</v>
      </c>
      <c r="AD9" s="39" t="s">
        <v>31928</v>
      </c>
      <c r="AE9">
        <v>1</v>
      </c>
      <c r="AG9" s="39" t="s">
        <v>31929</v>
      </c>
      <c r="AH9">
        <v>1</v>
      </c>
      <c r="AJ9" s="39" t="s">
        <v>31944</v>
      </c>
      <c r="AK9">
        <v>1</v>
      </c>
      <c r="AM9" s="39" t="s">
        <v>31946</v>
      </c>
      <c r="AN9">
        <v>0</v>
      </c>
      <c r="AP9" s="39" t="s">
        <v>31932</v>
      </c>
      <c r="AQ9">
        <v>1</v>
      </c>
      <c r="AS9" s="39" t="s">
        <v>31933</v>
      </c>
      <c r="AT9">
        <v>1</v>
      </c>
    </row>
    <row r="10" spans="1:47" x14ac:dyDescent="0.3">
      <c r="A10">
        <v>9</v>
      </c>
      <c r="B10" s="1">
        <v>45812.361805555556</v>
      </c>
      <c r="C10" s="1">
        <v>45812.367534722223</v>
      </c>
      <c r="D10" s="39" t="s">
        <v>780</v>
      </c>
      <c r="E10" s="39" t="s">
        <v>781</v>
      </c>
      <c r="F10">
        <v>8</v>
      </c>
      <c r="I10" s="39" t="s">
        <v>781</v>
      </c>
      <c r="J10">
        <v>0</v>
      </c>
      <c r="L10">
        <v>10</v>
      </c>
      <c r="M10">
        <v>0</v>
      </c>
      <c r="O10">
        <v>29</v>
      </c>
      <c r="P10">
        <v>0</v>
      </c>
      <c r="R10" s="39" t="s">
        <v>31934</v>
      </c>
      <c r="S10">
        <v>1</v>
      </c>
      <c r="U10" s="39" t="s">
        <v>31926</v>
      </c>
      <c r="V10">
        <v>1</v>
      </c>
      <c r="X10" s="39" t="s">
        <v>6882</v>
      </c>
      <c r="Y10">
        <v>1</v>
      </c>
      <c r="AA10" s="39" t="s">
        <v>31927</v>
      </c>
      <c r="AB10">
        <v>1</v>
      </c>
      <c r="AD10" s="39" t="s">
        <v>31947</v>
      </c>
      <c r="AE10">
        <v>0</v>
      </c>
      <c r="AG10" s="39" t="s">
        <v>31929</v>
      </c>
      <c r="AH10">
        <v>1</v>
      </c>
      <c r="AJ10" s="39" t="s">
        <v>31930</v>
      </c>
      <c r="AK10">
        <v>1</v>
      </c>
      <c r="AM10" s="39" t="s">
        <v>31942</v>
      </c>
      <c r="AN10">
        <v>1</v>
      </c>
      <c r="AP10" s="39" t="s">
        <v>31932</v>
      </c>
      <c r="AQ10">
        <v>1</v>
      </c>
      <c r="AS10" s="39" t="s">
        <v>31948</v>
      </c>
      <c r="AT10">
        <v>0</v>
      </c>
    </row>
    <row r="11" spans="1:47" x14ac:dyDescent="0.3">
      <c r="A11">
        <v>10</v>
      </c>
      <c r="B11" s="1">
        <v>45812.361157407409</v>
      </c>
      <c r="C11" s="1">
        <v>45812.367696759262</v>
      </c>
      <c r="D11" s="39" t="s">
        <v>575</v>
      </c>
      <c r="E11" s="39" t="s">
        <v>576</v>
      </c>
      <c r="F11">
        <v>9</v>
      </c>
      <c r="I11" s="39" t="s">
        <v>576</v>
      </c>
      <c r="J11">
        <v>0</v>
      </c>
      <c r="L11">
        <v>10</v>
      </c>
      <c r="M11">
        <v>0</v>
      </c>
      <c r="O11">
        <v>3</v>
      </c>
      <c r="P11">
        <v>0</v>
      </c>
      <c r="R11" s="39" t="s">
        <v>31934</v>
      </c>
      <c r="S11">
        <v>1</v>
      </c>
      <c r="U11" s="39" t="s">
        <v>31926</v>
      </c>
      <c r="V11">
        <v>1</v>
      </c>
      <c r="X11" s="39" t="s">
        <v>6882</v>
      </c>
      <c r="Y11">
        <v>1</v>
      </c>
      <c r="AA11" s="39" t="s">
        <v>31940</v>
      </c>
      <c r="AB11">
        <v>1</v>
      </c>
      <c r="AD11" s="39" t="s">
        <v>31928</v>
      </c>
      <c r="AE11">
        <v>1</v>
      </c>
      <c r="AG11" s="39" t="s">
        <v>31929</v>
      </c>
      <c r="AH11">
        <v>1</v>
      </c>
      <c r="AJ11" s="39" t="s">
        <v>31930</v>
      </c>
      <c r="AK11">
        <v>1</v>
      </c>
      <c r="AM11" s="39" t="s">
        <v>31946</v>
      </c>
      <c r="AN11">
        <v>0</v>
      </c>
      <c r="AP11" s="39" t="s">
        <v>31932</v>
      </c>
      <c r="AQ11">
        <v>1</v>
      </c>
      <c r="AS11" s="39" t="s">
        <v>31933</v>
      </c>
      <c r="AT11">
        <v>1</v>
      </c>
    </row>
    <row r="12" spans="1:47" x14ac:dyDescent="0.3">
      <c r="A12">
        <v>11</v>
      </c>
      <c r="B12" s="1">
        <v>45812.360868055555</v>
      </c>
      <c r="C12" s="1">
        <v>45812.367858796293</v>
      </c>
      <c r="D12" s="39" t="s">
        <v>772</v>
      </c>
      <c r="E12" s="39" t="s">
        <v>773</v>
      </c>
      <c r="F12">
        <v>8</v>
      </c>
      <c r="I12" s="39" t="s">
        <v>773</v>
      </c>
      <c r="J12">
        <v>0</v>
      </c>
      <c r="L12">
        <v>10</v>
      </c>
      <c r="M12">
        <v>0</v>
      </c>
      <c r="O12">
        <v>5</v>
      </c>
      <c r="P12">
        <v>0</v>
      </c>
      <c r="R12" s="39" t="s">
        <v>31934</v>
      </c>
      <c r="S12">
        <v>1</v>
      </c>
      <c r="U12" s="39" t="s">
        <v>31949</v>
      </c>
      <c r="V12">
        <v>0</v>
      </c>
      <c r="X12" s="39" t="s">
        <v>31950</v>
      </c>
      <c r="Y12">
        <v>0</v>
      </c>
      <c r="AA12" s="39" t="s">
        <v>31940</v>
      </c>
      <c r="AB12">
        <v>1</v>
      </c>
      <c r="AD12" s="39" t="s">
        <v>31928</v>
      </c>
      <c r="AE12">
        <v>1</v>
      </c>
      <c r="AG12" s="39" t="s">
        <v>31929</v>
      </c>
      <c r="AH12">
        <v>1</v>
      </c>
      <c r="AJ12" s="39" t="s">
        <v>31944</v>
      </c>
      <c r="AK12">
        <v>1</v>
      </c>
      <c r="AM12" s="39" t="s">
        <v>31942</v>
      </c>
      <c r="AN12">
        <v>1</v>
      </c>
      <c r="AP12" s="39" t="s">
        <v>31932</v>
      </c>
      <c r="AQ12">
        <v>1</v>
      </c>
      <c r="AS12" s="39" t="s">
        <v>31933</v>
      </c>
      <c r="AT12">
        <v>1</v>
      </c>
    </row>
    <row r="13" spans="1:47" x14ac:dyDescent="0.3">
      <c r="A13">
        <v>12</v>
      </c>
      <c r="B13" s="1">
        <v>45812.360844907409</v>
      </c>
      <c r="C13" s="1">
        <v>45812.367881944447</v>
      </c>
      <c r="D13" s="39" t="s">
        <v>5149</v>
      </c>
      <c r="E13" s="39" t="s">
        <v>5150</v>
      </c>
      <c r="F13">
        <v>10</v>
      </c>
      <c r="I13" s="39" t="s">
        <v>5150</v>
      </c>
      <c r="J13">
        <v>0</v>
      </c>
      <c r="L13">
        <v>10</v>
      </c>
      <c r="M13">
        <v>0</v>
      </c>
      <c r="O13">
        <v>35</v>
      </c>
      <c r="P13">
        <v>0</v>
      </c>
      <c r="R13" s="39" t="s">
        <v>31934</v>
      </c>
      <c r="S13">
        <v>1</v>
      </c>
      <c r="U13" s="39" t="s">
        <v>31926</v>
      </c>
      <c r="V13">
        <v>1</v>
      </c>
      <c r="X13" s="39" t="s">
        <v>6882</v>
      </c>
      <c r="Y13">
        <v>1</v>
      </c>
      <c r="AA13" s="39" t="s">
        <v>31940</v>
      </c>
      <c r="AB13">
        <v>1</v>
      </c>
      <c r="AD13" s="39" t="s">
        <v>31928</v>
      </c>
      <c r="AE13">
        <v>1</v>
      </c>
      <c r="AG13" s="39" t="s">
        <v>31929</v>
      </c>
      <c r="AH13">
        <v>1</v>
      </c>
      <c r="AJ13" s="39" t="s">
        <v>31930</v>
      </c>
      <c r="AK13">
        <v>1</v>
      </c>
      <c r="AM13" s="39" t="s">
        <v>31942</v>
      </c>
      <c r="AN13">
        <v>1</v>
      </c>
      <c r="AP13" s="39" t="s">
        <v>31932</v>
      </c>
      <c r="AQ13">
        <v>1</v>
      </c>
      <c r="AS13" s="39" t="s">
        <v>31933</v>
      </c>
      <c r="AT13">
        <v>1</v>
      </c>
    </row>
    <row r="14" spans="1:47" x14ac:dyDescent="0.3">
      <c r="A14">
        <v>13</v>
      </c>
      <c r="B14" s="1">
        <v>45812.361493055556</v>
      </c>
      <c r="C14" s="1">
        <v>45812.367893518516</v>
      </c>
      <c r="D14" s="39" t="s">
        <v>468</v>
      </c>
      <c r="E14" s="39" t="s">
        <v>469</v>
      </c>
      <c r="F14">
        <v>10</v>
      </c>
      <c r="I14" s="39" t="s">
        <v>470</v>
      </c>
      <c r="J14">
        <v>0</v>
      </c>
      <c r="L14">
        <v>10</v>
      </c>
      <c r="M14">
        <v>0</v>
      </c>
      <c r="O14">
        <v>10</v>
      </c>
      <c r="P14">
        <v>0</v>
      </c>
      <c r="R14" s="39" t="s">
        <v>31934</v>
      </c>
      <c r="S14">
        <v>1</v>
      </c>
      <c r="U14" s="39" t="s">
        <v>31926</v>
      </c>
      <c r="V14">
        <v>1</v>
      </c>
      <c r="X14" s="39" t="s">
        <v>6882</v>
      </c>
      <c r="Y14">
        <v>1</v>
      </c>
      <c r="AA14" s="39" t="s">
        <v>31927</v>
      </c>
      <c r="AB14">
        <v>1</v>
      </c>
      <c r="AD14" s="39" t="s">
        <v>31928</v>
      </c>
      <c r="AE14">
        <v>1</v>
      </c>
      <c r="AG14" s="39" t="s">
        <v>31929</v>
      </c>
      <c r="AH14">
        <v>1</v>
      </c>
      <c r="AJ14" s="39" t="s">
        <v>31930</v>
      </c>
      <c r="AK14">
        <v>1</v>
      </c>
      <c r="AM14" s="39" t="s">
        <v>31942</v>
      </c>
      <c r="AN14">
        <v>1</v>
      </c>
      <c r="AP14" s="39" t="s">
        <v>31932</v>
      </c>
      <c r="AQ14">
        <v>1</v>
      </c>
      <c r="AS14" s="39" t="s">
        <v>31933</v>
      </c>
      <c r="AT14">
        <v>1</v>
      </c>
    </row>
    <row r="15" spans="1:47" x14ac:dyDescent="0.3">
      <c r="A15">
        <v>14</v>
      </c>
      <c r="B15" s="1">
        <v>45812.361145833333</v>
      </c>
      <c r="C15" s="1">
        <v>45812.367951388886</v>
      </c>
      <c r="D15" s="39" t="s">
        <v>592</v>
      </c>
      <c r="E15" s="39" t="s">
        <v>593</v>
      </c>
      <c r="F15">
        <v>9</v>
      </c>
      <c r="I15" s="39" t="s">
        <v>594</v>
      </c>
      <c r="J15">
        <v>0</v>
      </c>
      <c r="L15">
        <v>10</v>
      </c>
      <c r="M15">
        <v>0</v>
      </c>
      <c r="O15">
        <v>4</v>
      </c>
      <c r="P15">
        <v>0</v>
      </c>
      <c r="R15" s="39" t="s">
        <v>31934</v>
      </c>
      <c r="S15">
        <v>1</v>
      </c>
      <c r="U15" s="39" t="s">
        <v>31926</v>
      </c>
      <c r="V15">
        <v>1</v>
      </c>
      <c r="X15" s="39" t="s">
        <v>31951</v>
      </c>
      <c r="Y15">
        <v>0</v>
      </c>
      <c r="AA15" s="39" t="s">
        <v>31927</v>
      </c>
      <c r="AB15">
        <v>1</v>
      </c>
      <c r="AD15" s="39" t="s">
        <v>31928</v>
      </c>
      <c r="AE15">
        <v>1</v>
      </c>
      <c r="AG15" s="39" t="s">
        <v>31929</v>
      </c>
      <c r="AH15">
        <v>1</v>
      </c>
      <c r="AJ15" s="39" t="s">
        <v>31930</v>
      </c>
      <c r="AK15">
        <v>1</v>
      </c>
      <c r="AM15" s="39" t="s">
        <v>31942</v>
      </c>
      <c r="AN15">
        <v>1</v>
      </c>
      <c r="AP15" s="39" t="s">
        <v>31932</v>
      </c>
      <c r="AQ15">
        <v>1</v>
      </c>
      <c r="AS15" s="39" t="s">
        <v>31933</v>
      </c>
      <c r="AT15">
        <v>1</v>
      </c>
    </row>
    <row r="16" spans="1:47" x14ac:dyDescent="0.3">
      <c r="A16">
        <v>15</v>
      </c>
      <c r="B16" s="1">
        <v>45812.360868055555</v>
      </c>
      <c r="C16" s="1">
        <v>45812.368009259262</v>
      </c>
      <c r="D16" s="39" t="s">
        <v>629</v>
      </c>
      <c r="E16" s="39" t="s">
        <v>630</v>
      </c>
      <c r="F16">
        <v>9</v>
      </c>
      <c r="I16" s="39" t="s">
        <v>631</v>
      </c>
      <c r="J16">
        <v>0</v>
      </c>
      <c r="L16">
        <v>10</v>
      </c>
      <c r="M16">
        <v>0</v>
      </c>
      <c r="O16">
        <v>11</v>
      </c>
      <c r="P16">
        <v>0</v>
      </c>
      <c r="R16" s="39" t="s">
        <v>31934</v>
      </c>
      <c r="S16">
        <v>1</v>
      </c>
      <c r="U16" s="39" t="s">
        <v>31926</v>
      </c>
      <c r="V16">
        <v>1</v>
      </c>
      <c r="X16" s="39" t="s">
        <v>6882</v>
      </c>
      <c r="Y16">
        <v>1</v>
      </c>
      <c r="AA16" s="39" t="s">
        <v>31927</v>
      </c>
      <c r="AB16">
        <v>1</v>
      </c>
      <c r="AD16" s="39" t="s">
        <v>31928</v>
      </c>
      <c r="AE16">
        <v>1</v>
      </c>
      <c r="AG16" s="39" t="s">
        <v>31929</v>
      </c>
      <c r="AH16">
        <v>1</v>
      </c>
      <c r="AJ16" s="39" t="s">
        <v>31930</v>
      </c>
      <c r="AK16">
        <v>1</v>
      </c>
      <c r="AM16" s="39" t="s">
        <v>31939</v>
      </c>
      <c r="AN16">
        <v>0</v>
      </c>
      <c r="AP16" s="39" t="s">
        <v>31932</v>
      </c>
      <c r="AQ16">
        <v>1</v>
      </c>
      <c r="AS16" s="39" t="s">
        <v>31933</v>
      </c>
      <c r="AT16">
        <v>1</v>
      </c>
    </row>
    <row r="17" spans="1:46" x14ac:dyDescent="0.3">
      <c r="A17">
        <v>16</v>
      </c>
      <c r="B17" s="1">
        <v>45812.361435185187</v>
      </c>
      <c r="C17" s="1">
        <v>45812.368101851855</v>
      </c>
      <c r="D17" s="39" t="s">
        <v>602</v>
      </c>
      <c r="E17" s="39" t="s">
        <v>603</v>
      </c>
      <c r="F17">
        <v>6</v>
      </c>
      <c r="I17" s="39" t="s">
        <v>603</v>
      </c>
      <c r="J17">
        <v>0</v>
      </c>
      <c r="L17">
        <v>10</v>
      </c>
      <c r="M17">
        <v>0</v>
      </c>
      <c r="O17">
        <v>18</v>
      </c>
      <c r="P17">
        <v>0</v>
      </c>
      <c r="R17" s="39" t="s">
        <v>31934</v>
      </c>
      <c r="S17">
        <v>1</v>
      </c>
      <c r="U17" s="39" t="s">
        <v>31926</v>
      </c>
      <c r="V17">
        <v>1</v>
      </c>
      <c r="X17" s="39" t="s">
        <v>31951</v>
      </c>
      <c r="Y17">
        <v>0</v>
      </c>
      <c r="AA17" s="39" t="s">
        <v>31927</v>
      </c>
      <c r="AB17">
        <v>1</v>
      </c>
      <c r="AD17" s="39" t="s">
        <v>31947</v>
      </c>
      <c r="AE17">
        <v>0</v>
      </c>
      <c r="AG17" s="39" t="s">
        <v>31929</v>
      </c>
      <c r="AH17">
        <v>1</v>
      </c>
      <c r="AJ17" s="39" t="s">
        <v>31952</v>
      </c>
      <c r="AK17">
        <v>0</v>
      </c>
      <c r="AM17" s="39" t="s">
        <v>31931</v>
      </c>
      <c r="AN17">
        <v>0</v>
      </c>
      <c r="AP17" s="39" t="s">
        <v>31932</v>
      </c>
      <c r="AQ17">
        <v>1</v>
      </c>
      <c r="AS17" s="39" t="s">
        <v>31933</v>
      </c>
      <c r="AT17">
        <v>1</v>
      </c>
    </row>
    <row r="18" spans="1:46" x14ac:dyDescent="0.3">
      <c r="A18">
        <v>17</v>
      </c>
      <c r="B18" s="1">
        <v>45812.361261574071</v>
      </c>
      <c r="C18" s="1">
        <v>45812.368171296293</v>
      </c>
      <c r="D18" s="39" t="s">
        <v>648</v>
      </c>
      <c r="E18" s="39" t="s">
        <v>649</v>
      </c>
      <c r="F18">
        <v>10</v>
      </c>
      <c r="I18" s="39" t="s">
        <v>649</v>
      </c>
      <c r="J18">
        <v>0</v>
      </c>
      <c r="L18">
        <v>10</v>
      </c>
      <c r="M18">
        <v>0</v>
      </c>
      <c r="O18">
        <v>17</v>
      </c>
      <c r="P18">
        <v>0</v>
      </c>
      <c r="R18" s="39" t="s">
        <v>31934</v>
      </c>
      <c r="S18">
        <v>1</v>
      </c>
      <c r="U18" s="39" t="s">
        <v>31926</v>
      </c>
      <c r="V18">
        <v>1</v>
      </c>
      <c r="X18" s="39" t="s">
        <v>6882</v>
      </c>
      <c r="Y18">
        <v>1</v>
      </c>
      <c r="AA18" s="39" t="s">
        <v>31940</v>
      </c>
      <c r="AB18">
        <v>1</v>
      </c>
      <c r="AD18" s="39" t="s">
        <v>31928</v>
      </c>
      <c r="AE18">
        <v>1</v>
      </c>
      <c r="AG18" s="39" t="s">
        <v>31929</v>
      </c>
      <c r="AH18">
        <v>1</v>
      </c>
      <c r="AJ18" s="39" t="s">
        <v>31930</v>
      </c>
      <c r="AK18">
        <v>1</v>
      </c>
      <c r="AM18" s="39" t="s">
        <v>31942</v>
      </c>
      <c r="AN18">
        <v>1</v>
      </c>
      <c r="AP18" s="39" t="s">
        <v>31932</v>
      </c>
      <c r="AQ18">
        <v>1</v>
      </c>
      <c r="AS18" s="39" t="s">
        <v>31933</v>
      </c>
      <c r="AT18">
        <v>1</v>
      </c>
    </row>
    <row r="19" spans="1:46" x14ac:dyDescent="0.3">
      <c r="A19">
        <v>18</v>
      </c>
      <c r="B19" s="1">
        <v>45812.360856481479</v>
      </c>
      <c r="C19" s="1">
        <v>45812.36818287037</v>
      </c>
      <c r="D19" s="39" t="s">
        <v>792</v>
      </c>
      <c r="E19" s="39" t="s">
        <v>793</v>
      </c>
      <c r="F19">
        <v>9</v>
      </c>
      <c r="I19" s="39" t="s">
        <v>794</v>
      </c>
      <c r="J19">
        <v>0</v>
      </c>
      <c r="L19">
        <v>10</v>
      </c>
      <c r="M19">
        <v>0</v>
      </c>
      <c r="O19">
        <v>40</v>
      </c>
      <c r="P19">
        <v>0</v>
      </c>
      <c r="R19" s="39" t="s">
        <v>31934</v>
      </c>
      <c r="S19">
        <v>1</v>
      </c>
      <c r="U19" s="39" t="s">
        <v>31926</v>
      </c>
      <c r="V19">
        <v>1</v>
      </c>
      <c r="X19" s="39" t="s">
        <v>6882</v>
      </c>
      <c r="Y19">
        <v>1</v>
      </c>
      <c r="AA19" s="39" t="s">
        <v>31927</v>
      </c>
      <c r="AB19">
        <v>1</v>
      </c>
      <c r="AD19" s="39" t="s">
        <v>31928</v>
      </c>
      <c r="AE19">
        <v>1</v>
      </c>
      <c r="AG19" s="39" t="s">
        <v>31929</v>
      </c>
      <c r="AH19">
        <v>1</v>
      </c>
      <c r="AJ19" s="39" t="s">
        <v>31930</v>
      </c>
      <c r="AK19">
        <v>1</v>
      </c>
      <c r="AM19" s="39" t="s">
        <v>31942</v>
      </c>
      <c r="AN19">
        <v>1</v>
      </c>
      <c r="AP19" s="39" t="s">
        <v>31953</v>
      </c>
      <c r="AQ19">
        <v>0</v>
      </c>
      <c r="AS19" s="39" t="s">
        <v>31933</v>
      </c>
      <c r="AT19">
        <v>1</v>
      </c>
    </row>
    <row r="20" spans="1:46" x14ac:dyDescent="0.3">
      <c r="A20">
        <v>19</v>
      </c>
      <c r="B20" s="1">
        <v>45812.362025462964</v>
      </c>
      <c r="C20" s="1">
        <v>45812.36818287037</v>
      </c>
      <c r="D20" s="39" t="s">
        <v>799</v>
      </c>
      <c r="E20" s="39" t="s">
        <v>800</v>
      </c>
      <c r="F20">
        <v>9</v>
      </c>
      <c r="I20" s="39" t="s">
        <v>31954</v>
      </c>
      <c r="J20">
        <v>0</v>
      </c>
      <c r="L20">
        <v>10</v>
      </c>
      <c r="M20">
        <v>0</v>
      </c>
      <c r="O20">
        <v>38</v>
      </c>
      <c r="P20">
        <v>0</v>
      </c>
      <c r="R20" s="39" t="s">
        <v>31934</v>
      </c>
      <c r="S20">
        <v>1</v>
      </c>
      <c r="U20" s="39" t="s">
        <v>31926</v>
      </c>
      <c r="V20">
        <v>1</v>
      </c>
      <c r="X20" s="39" t="s">
        <v>6882</v>
      </c>
      <c r="Y20">
        <v>1</v>
      </c>
      <c r="AA20" s="39" t="s">
        <v>31927</v>
      </c>
      <c r="AB20">
        <v>1</v>
      </c>
      <c r="AD20" s="39" t="s">
        <v>31928</v>
      </c>
      <c r="AE20">
        <v>1</v>
      </c>
      <c r="AG20" s="39" t="s">
        <v>31929</v>
      </c>
      <c r="AH20">
        <v>1</v>
      </c>
      <c r="AJ20" s="39" t="s">
        <v>31930</v>
      </c>
      <c r="AK20">
        <v>1</v>
      </c>
      <c r="AM20" s="39" t="s">
        <v>31942</v>
      </c>
      <c r="AN20">
        <v>1</v>
      </c>
      <c r="AP20" s="39" t="s">
        <v>31953</v>
      </c>
      <c r="AQ20">
        <v>0</v>
      </c>
      <c r="AS20" s="39" t="s">
        <v>31933</v>
      </c>
      <c r="AT20">
        <v>1</v>
      </c>
    </row>
    <row r="21" spans="1:46" x14ac:dyDescent="0.3">
      <c r="A21">
        <v>20</v>
      </c>
      <c r="B21" s="1">
        <v>45812.361030092594</v>
      </c>
      <c r="C21" s="1">
        <v>45812.368217592593</v>
      </c>
      <c r="D21" s="39" t="s">
        <v>722</v>
      </c>
      <c r="E21" s="39" t="s">
        <v>723</v>
      </c>
      <c r="F21">
        <v>8</v>
      </c>
      <c r="I21" s="39" t="s">
        <v>723</v>
      </c>
      <c r="J21">
        <v>0</v>
      </c>
      <c r="L21">
        <v>10</v>
      </c>
      <c r="M21">
        <v>0</v>
      </c>
      <c r="O21">
        <v>12</v>
      </c>
      <c r="P21">
        <v>0</v>
      </c>
      <c r="R21" s="39" t="s">
        <v>31934</v>
      </c>
      <c r="S21">
        <v>1</v>
      </c>
      <c r="U21" s="39" t="s">
        <v>31949</v>
      </c>
      <c r="V21">
        <v>0</v>
      </c>
      <c r="X21" s="39" t="s">
        <v>6882</v>
      </c>
      <c r="Y21">
        <v>1</v>
      </c>
      <c r="AA21" s="39" t="s">
        <v>31940</v>
      </c>
      <c r="AB21">
        <v>1</v>
      </c>
      <c r="AD21" s="39" t="s">
        <v>31928</v>
      </c>
      <c r="AE21">
        <v>1</v>
      </c>
      <c r="AG21" s="39" t="s">
        <v>31929</v>
      </c>
      <c r="AH21">
        <v>1</v>
      </c>
      <c r="AJ21" s="39" t="s">
        <v>31930</v>
      </c>
      <c r="AK21">
        <v>1</v>
      </c>
      <c r="AM21" s="39" t="s">
        <v>31946</v>
      </c>
      <c r="AN21">
        <v>0</v>
      </c>
      <c r="AP21" s="39" t="s">
        <v>31932</v>
      </c>
      <c r="AQ21">
        <v>1</v>
      </c>
      <c r="AS21" s="39" t="s">
        <v>31933</v>
      </c>
      <c r="AT21">
        <v>1</v>
      </c>
    </row>
    <row r="22" spans="1:46" x14ac:dyDescent="0.3">
      <c r="A22">
        <v>21</v>
      </c>
      <c r="B22" s="1">
        <v>45812.361030092594</v>
      </c>
      <c r="C22" s="1">
        <v>45812.368217592593</v>
      </c>
      <c r="D22" s="39" t="s">
        <v>734</v>
      </c>
      <c r="E22" s="39" t="s">
        <v>735</v>
      </c>
      <c r="F22">
        <v>7</v>
      </c>
      <c r="I22" s="39" t="s">
        <v>735</v>
      </c>
      <c r="J22">
        <v>0</v>
      </c>
      <c r="L22">
        <v>10</v>
      </c>
      <c r="M22">
        <v>0</v>
      </c>
      <c r="O22">
        <v>39</v>
      </c>
      <c r="P22">
        <v>0</v>
      </c>
      <c r="R22" s="39" t="s">
        <v>31934</v>
      </c>
      <c r="S22">
        <v>1</v>
      </c>
      <c r="U22" s="39" t="s">
        <v>31926</v>
      </c>
      <c r="V22">
        <v>1</v>
      </c>
      <c r="X22" s="39" t="s">
        <v>31951</v>
      </c>
      <c r="Y22">
        <v>0</v>
      </c>
      <c r="AA22" s="39" t="s">
        <v>31927</v>
      </c>
      <c r="AB22">
        <v>1</v>
      </c>
      <c r="AD22" s="39" t="s">
        <v>31928</v>
      </c>
      <c r="AE22">
        <v>1</v>
      </c>
      <c r="AG22" s="39" t="s">
        <v>31929</v>
      </c>
      <c r="AH22">
        <v>1</v>
      </c>
      <c r="AJ22" s="39" t="s">
        <v>31938</v>
      </c>
      <c r="AK22">
        <v>0</v>
      </c>
      <c r="AM22" s="39" t="s">
        <v>31942</v>
      </c>
      <c r="AN22">
        <v>1</v>
      </c>
      <c r="AP22" s="39" t="s">
        <v>31953</v>
      </c>
      <c r="AQ22">
        <v>0</v>
      </c>
      <c r="AS22" s="39" t="s">
        <v>31933</v>
      </c>
      <c r="AT22">
        <v>1</v>
      </c>
    </row>
    <row r="23" spans="1:46" x14ac:dyDescent="0.3">
      <c r="A23">
        <v>22</v>
      </c>
      <c r="B23" s="1">
        <v>45812.36109953704</v>
      </c>
      <c r="C23" s="1">
        <v>45812.368287037039</v>
      </c>
      <c r="D23" s="39" t="s">
        <v>671</v>
      </c>
      <c r="E23" s="39" t="s">
        <v>672</v>
      </c>
      <c r="F23">
        <v>10</v>
      </c>
      <c r="I23" s="39" t="s">
        <v>673</v>
      </c>
      <c r="J23">
        <v>0</v>
      </c>
      <c r="L23">
        <v>10</v>
      </c>
      <c r="M23">
        <v>0</v>
      </c>
      <c r="O23">
        <v>6</v>
      </c>
      <c r="P23">
        <v>0</v>
      </c>
      <c r="R23" s="39" t="s">
        <v>31934</v>
      </c>
      <c r="S23">
        <v>1</v>
      </c>
      <c r="U23" s="39" t="s">
        <v>31926</v>
      </c>
      <c r="V23">
        <v>1</v>
      </c>
      <c r="X23" s="39" t="s">
        <v>6882</v>
      </c>
      <c r="Y23">
        <v>1</v>
      </c>
      <c r="AA23" s="39" t="s">
        <v>31940</v>
      </c>
      <c r="AB23">
        <v>1</v>
      </c>
      <c r="AD23" s="39" t="s">
        <v>31928</v>
      </c>
      <c r="AE23">
        <v>1</v>
      </c>
      <c r="AG23" s="39" t="s">
        <v>31929</v>
      </c>
      <c r="AH23">
        <v>1</v>
      </c>
      <c r="AJ23" s="39" t="s">
        <v>31930</v>
      </c>
      <c r="AK23">
        <v>1</v>
      </c>
      <c r="AM23" s="39" t="s">
        <v>31942</v>
      </c>
      <c r="AN23">
        <v>1</v>
      </c>
      <c r="AP23" s="39" t="s">
        <v>31932</v>
      </c>
      <c r="AQ23">
        <v>1</v>
      </c>
      <c r="AS23" s="39" t="s">
        <v>31933</v>
      </c>
      <c r="AT23">
        <v>1</v>
      </c>
    </row>
    <row r="24" spans="1:46" x14ac:dyDescent="0.3">
      <c r="A24">
        <v>23</v>
      </c>
      <c r="B24" s="1">
        <v>45812.361157407409</v>
      </c>
      <c r="C24" s="1">
        <v>45812.368287037039</v>
      </c>
      <c r="D24" s="39" t="s">
        <v>829</v>
      </c>
      <c r="E24" s="39" t="s">
        <v>830</v>
      </c>
      <c r="F24">
        <v>7</v>
      </c>
      <c r="I24" s="39" t="s">
        <v>830</v>
      </c>
      <c r="J24">
        <v>0</v>
      </c>
      <c r="L24">
        <v>10</v>
      </c>
      <c r="M24">
        <v>0</v>
      </c>
      <c r="O24">
        <v>34</v>
      </c>
      <c r="P24">
        <v>0</v>
      </c>
      <c r="R24" s="39" t="s">
        <v>31925</v>
      </c>
      <c r="S24">
        <v>0</v>
      </c>
      <c r="U24" s="39" t="s">
        <v>31949</v>
      </c>
      <c r="V24">
        <v>0</v>
      </c>
      <c r="X24" s="39" t="s">
        <v>6882</v>
      </c>
      <c r="Y24">
        <v>1</v>
      </c>
      <c r="AA24" s="39" t="s">
        <v>31940</v>
      </c>
      <c r="AB24">
        <v>1</v>
      </c>
      <c r="AD24" s="39" t="s">
        <v>31928</v>
      </c>
      <c r="AE24">
        <v>1</v>
      </c>
      <c r="AG24" s="39" t="s">
        <v>31929</v>
      </c>
      <c r="AH24">
        <v>1</v>
      </c>
      <c r="AJ24" s="39" t="s">
        <v>31930</v>
      </c>
      <c r="AK24">
        <v>1</v>
      </c>
      <c r="AM24" s="39" t="s">
        <v>31931</v>
      </c>
      <c r="AN24">
        <v>0</v>
      </c>
      <c r="AP24" s="39" t="s">
        <v>31932</v>
      </c>
      <c r="AQ24">
        <v>1</v>
      </c>
      <c r="AS24" s="39" t="s">
        <v>31933</v>
      </c>
      <c r="AT24">
        <v>1</v>
      </c>
    </row>
    <row r="25" spans="1:46" x14ac:dyDescent="0.3">
      <c r="A25">
        <v>24</v>
      </c>
      <c r="B25" s="1">
        <v>45812.361122685186</v>
      </c>
      <c r="C25" s="1">
        <v>45812.368298611109</v>
      </c>
      <c r="D25" s="39" t="s">
        <v>741</v>
      </c>
      <c r="E25" s="39" t="s">
        <v>742</v>
      </c>
      <c r="F25">
        <v>9</v>
      </c>
      <c r="I25" s="39" t="s">
        <v>742</v>
      </c>
      <c r="J25">
        <v>0</v>
      </c>
      <c r="L25">
        <v>10</v>
      </c>
      <c r="M25">
        <v>0</v>
      </c>
      <c r="O25">
        <v>36</v>
      </c>
      <c r="P25">
        <v>0</v>
      </c>
      <c r="R25" s="39" t="s">
        <v>31934</v>
      </c>
      <c r="S25">
        <v>1</v>
      </c>
      <c r="U25" s="39" t="s">
        <v>31926</v>
      </c>
      <c r="V25">
        <v>1</v>
      </c>
      <c r="X25" s="39" t="s">
        <v>31950</v>
      </c>
      <c r="Y25">
        <v>0</v>
      </c>
      <c r="AA25" s="39" t="s">
        <v>31927</v>
      </c>
      <c r="AB25">
        <v>1</v>
      </c>
      <c r="AD25" s="39" t="s">
        <v>31928</v>
      </c>
      <c r="AE25">
        <v>1</v>
      </c>
      <c r="AG25" s="39" t="s">
        <v>31929</v>
      </c>
      <c r="AH25">
        <v>1</v>
      </c>
      <c r="AJ25" s="39" t="s">
        <v>31930</v>
      </c>
      <c r="AK25">
        <v>1</v>
      </c>
      <c r="AM25" s="39" t="s">
        <v>31942</v>
      </c>
      <c r="AN25">
        <v>1</v>
      </c>
      <c r="AP25" s="39" t="s">
        <v>31932</v>
      </c>
      <c r="AQ25">
        <v>1</v>
      </c>
      <c r="AS25" s="39" t="s">
        <v>31933</v>
      </c>
      <c r="AT25">
        <v>1</v>
      </c>
    </row>
    <row r="26" spans="1:46" x14ac:dyDescent="0.3">
      <c r="A26">
        <v>25</v>
      </c>
      <c r="B26" s="1">
        <v>45812.361446759256</v>
      </c>
      <c r="C26" s="1">
        <v>45812.368344907409</v>
      </c>
      <c r="D26" s="39" t="s">
        <v>761</v>
      </c>
      <c r="E26" s="39" t="s">
        <v>762</v>
      </c>
      <c r="F26">
        <v>5</v>
      </c>
      <c r="I26" s="39" t="s">
        <v>762</v>
      </c>
      <c r="J26">
        <v>0</v>
      </c>
      <c r="L26">
        <v>10</v>
      </c>
      <c r="M26">
        <v>0</v>
      </c>
      <c r="O26">
        <v>21</v>
      </c>
      <c r="P26">
        <v>0</v>
      </c>
      <c r="R26" s="39" t="s">
        <v>31934</v>
      </c>
      <c r="S26">
        <v>1</v>
      </c>
      <c r="U26" s="39" t="s">
        <v>31926</v>
      </c>
      <c r="V26">
        <v>1</v>
      </c>
      <c r="X26" s="39" t="s">
        <v>31951</v>
      </c>
      <c r="Y26">
        <v>0</v>
      </c>
      <c r="AA26" s="39" t="s">
        <v>31940</v>
      </c>
      <c r="AB26">
        <v>1</v>
      </c>
      <c r="AD26" s="39" t="s">
        <v>31947</v>
      </c>
      <c r="AE26">
        <v>0</v>
      </c>
      <c r="AG26" s="39" t="s">
        <v>31955</v>
      </c>
      <c r="AH26">
        <v>0</v>
      </c>
      <c r="AJ26" s="39" t="s">
        <v>31941</v>
      </c>
      <c r="AK26">
        <v>0</v>
      </c>
      <c r="AM26" s="39" t="s">
        <v>31946</v>
      </c>
      <c r="AN26">
        <v>0</v>
      </c>
      <c r="AP26" s="39" t="s">
        <v>31932</v>
      </c>
      <c r="AQ26">
        <v>1</v>
      </c>
      <c r="AS26" s="39" t="s">
        <v>31933</v>
      </c>
      <c r="AT26">
        <v>1</v>
      </c>
    </row>
    <row r="27" spans="1:46" x14ac:dyDescent="0.3">
      <c r="A27">
        <v>26</v>
      </c>
      <c r="B27" s="1">
        <v>45812.361898148149</v>
      </c>
      <c r="C27" s="1">
        <v>45812.368344907409</v>
      </c>
      <c r="D27" s="39" t="s">
        <v>659</v>
      </c>
      <c r="E27" s="39" t="s">
        <v>660</v>
      </c>
      <c r="F27">
        <v>6</v>
      </c>
      <c r="I27" s="39" t="s">
        <v>661</v>
      </c>
      <c r="J27">
        <v>0</v>
      </c>
      <c r="L27">
        <v>10</v>
      </c>
      <c r="M27">
        <v>0</v>
      </c>
      <c r="O27">
        <v>19</v>
      </c>
      <c r="P27">
        <v>0</v>
      </c>
      <c r="R27" s="39" t="s">
        <v>31934</v>
      </c>
      <c r="S27">
        <v>1</v>
      </c>
      <c r="U27" s="39" t="s">
        <v>31949</v>
      </c>
      <c r="V27">
        <v>0</v>
      </c>
      <c r="X27" s="39" t="s">
        <v>6882</v>
      </c>
      <c r="Y27">
        <v>1</v>
      </c>
      <c r="AA27" s="39" t="s">
        <v>31940</v>
      </c>
      <c r="AB27">
        <v>1</v>
      </c>
      <c r="AD27" s="39" t="s">
        <v>31928</v>
      </c>
      <c r="AE27">
        <v>1</v>
      </c>
      <c r="AG27" s="39" t="s">
        <v>31956</v>
      </c>
      <c r="AH27">
        <v>0</v>
      </c>
      <c r="AJ27" s="39" t="s">
        <v>31957</v>
      </c>
      <c r="AK27">
        <v>0</v>
      </c>
      <c r="AM27" s="39" t="s">
        <v>31931</v>
      </c>
      <c r="AN27">
        <v>0</v>
      </c>
      <c r="AP27" s="39" t="s">
        <v>31932</v>
      </c>
      <c r="AQ27">
        <v>1</v>
      </c>
      <c r="AS27" s="39" t="s">
        <v>31933</v>
      </c>
      <c r="AT27">
        <v>1</v>
      </c>
    </row>
    <row r="28" spans="1:46" x14ac:dyDescent="0.3">
      <c r="A28">
        <v>27</v>
      </c>
      <c r="B28" s="1">
        <v>45812.360983796294</v>
      </c>
      <c r="C28" s="1">
        <v>45812.368379629632</v>
      </c>
      <c r="D28" s="39" t="s">
        <v>682</v>
      </c>
      <c r="E28" s="39" t="s">
        <v>683</v>
      </c>
      <c r="F28">
        <v>10</v>
      </c>
      <c r="I28" s="39" t="s">
        <v>683</v>
      </c>
      <c r="J28">
        <v>0</v>
      </c>
      <c r="L28">
        <v>10</v>
      </c>
      <c r="M28">
        <v>0</v>
      </c>
      <c r="O28">
        <v>25</v>
      </c>
      <c r="P28">
        <v>0</v>
      </c>
      <c r="R28" s="39" t="s">
        <v>31934</v>
      </c>
      <c r="S28">
        <v>1</v>
      </c>
      <c r="U28" s="39" t="s">
        <v>31926</v>
      </c>
      <c r="V28">
        <v>1</v>
      </c>
      <c r="X28" s="39" t="s">
        <v>6882</v>
      </c>
      <c r="Y28">
        <v>1</v>
      </c>
      <c r="AA28" s="39" t="s">
        <v>31940</v>
      </c>
      <c r="AB28">
        <v>1</v>
      </c>
      <c r="AD28" s="39" t="s">
        <v>31928</v>
      </c>
      <c r="AE28">
        <v>1</v>
      </c>
      <c r="AG28" s="39" t="s">
        <v>31929</v>
      </c>
      <c r="AH28">
        <v>1</v>
      </c>
      <c r="AJ28" s="39" t="s">
        <v>31944</v>
      </c>
      <c r="AK28">
        <v>1</v>
      </c>
      <c r="AM28" s="39" t="s">
        <v>31942</v>
      </c>
      <c r="AN28">
        <v>1</v>
      </c>
      <c r="AP28" s="39" t="s">
        <v>31932</v>
      </c>
      <c r="AQ28">
        <v>1</v>
      </c>
      <c r="AS28" s="39" t="s">
        <v>31933</v>
      </c>
      <c r="AT28">
        <v>1</v>
      </c>
    </row>
    <row r="29" spans="1:46" x14ac:dyDescent="0.3">
      <c r="A29">
        <v>28</v>
      </c>
      <c r="B29" s="1">
        <v>45812.362766203703</v>
      </c>
      <c r="C29" s="1">
        <v>45812.368402777778</v>
      </c>
      <c r="D29" s="39" t="s">
        <v>610</v>
      </c>
      <c r="E29" s="39" t="s">
        <v>611</v>
      </c>
      <c r="F29">
        <v>10</v>
      </c>
      <c r="I29" s="39" t="s">
        <v>31958</v>
      </c>
      <c r="J29">
        <v>0</v>
      </c>
      <c r="L29">
        <v>10</v>
      </c>
      <c r="M29">
        <v>0</v>
      </c>
      <c r="O29">
        <v>14</v>
      </c>
      <c r="P29">
        <v>0</v>
      </c>
      <c r="R29" s="39" t="s">
        <v>31934</v>
      </c>
      <c r="S29">
        <v>1</v>
      </c>
      <c r="U29" s="39" t="s">
        <v>31926</v>
      </c>
      <c r="V29">
        <v>1</v>
      </c>
      <c r="X29" s="39" t="s">
        <v>6882</v>
      </c>
      <c r="Y29">
        <v>1</v>
      </c>
      <c r="AA29" s="39" t="s">
        <v>31940</v>
      </c>
      <c r="AB29">
        <v>1</v>
      </c>
      <c r="AD29" s="39" t="s">
        <v>31928</v>
      </c>
      <c r="AE29">
        <v>1</v>
      </c>
      <c r="AG29" s="39" t="s">
        <v>31929</v>
      </c>
      <c r="AH29">
        <v>1</v>
      </c>
      <c r="AJ29" s="39" t="s">
        <v>31930</v>
      </c>
      <c r="AK29">
        <v>1</v>
      </c>
      <c r="AM29" s="39" t="s">
        <v>31942</v>
      </c>
      <c r="AN29">
        <v>1</v>
      </c>
      <c r="AP29" s="39" t="s">
        <v>31932</v>
      </c>
      <c r="AQ29">
        <v>1</v>
      </c>
      <c r="AS29" s="39" t="s">
        <v>31933</v>
      </c>
      <c r="AT29">
        <v>1</v>
      </c>
    </row>
    <row r="30" spans="1:46" x14ac:dyDescent="0.3">
      <c r="A30">
        <v>29</v>
      </c>
      <c r="B30" s="1">
        <v>45812.361446759256</v>
      </c>
      <c r="C30" s="1">
        <v>45812.368425925924</v>
      </c>
      <c r="D30" s="39" t="s">
        <v>818</v>
      </c>
      <c r="E30" s="39" t="s">
        <v>819</v>
      </c>
      <c r="F30">
        <v>6</v>
      </c>
      <c r="I30" s="39" t="s">
        <v>819</v>
      </c>
      <c r="J30">
        <v>0</v>
      </c>
      <c r="L30">
        <v>10</v>
      </c>
      <c r="M30">
        <v>0</v>
      </c>
      <c r="O30">
        <v>1</v>
      </c>
      <c r="P30">
        <v>0</v>
      </c>
      <c r="R30" s="39" t="s">
        <v>31934</v>
      </c>
      <c r="S30">
        <v>1</v>
      </c>
      <c r="U30" s="39" t="s">
        <v>31926</v>
      </c>
      <c r="V30">
        <v>1</v>
      </c>
      <c r="X30" s="39" t="s">
        <v>6882</v>
      </c>
      <c r="Y30">
        <v>1</v>
      </c>
      <c r="AA30" s="39" t="s">
        <v>31959</v>
      </c>
      <c r="AB30">
        <v>0</v>
      </c>
      <c r="AD30" s="39" t="s">
        <v>31947</v>
      </c>
      <c r="AE30">
        <v>0</v>
      </c>
      <c r="AG30" s="39" t="s">
        <v>31929</v>
      </c>
      <c r="AH30">
        <v>1</v>
      </c>
      <c r="AJ30" s="39" t="s">
        <v>31930</v>
      </c>
      <c r="AK30">
        <v>1</v>
      </c>
      <c r="AM30" s="39" t="s">
        <v>31931</v>
      </c>
      <c r="AN30">
        <v>0</v>
      </c>
      <c r="AP30" s="39" t="s">
        <v>31953</v>
      </c>
      <c r="AQ30">
        <v>0</v>
      </c>
      <c r="AS30" s="39" t="s">
        <v>31933</v>
      </c>
      <c r="AT30">
        <v>1</v>
      </c>
    </row>
    <row r="31" spans="1:46" x14ac:dyDescent="0.3">
      <c r="A31">
        <v>30</v>
      </c>
      <c r="B31" s="1">
        <v>45812.362569444442</v>
      </c>
      <c r="C31" s="1">
        <v>45812.368449074071</v>
      </c>
      <c r="D31" s="39" t="s">
        <v>520</v>
      </c>
      <c r="E31" s="39" t="s">
        <v>521</v>
      </c>
      <c r="F31">
        <v>8</v>
      </c>
      <c r="I31" s="39" t="s">
        <v>521</v>
      </c>
      <c r="J31">
        <v>0</v>
      </c>
      <c r="L31">
        <v>10</v>
      </c>
      <c r="M31">
        <v>0</v>
      </c>
      <c r="O31">
        <v>27</v>
      </c>
      <c r="P31">
        <v>0</v>
      </c>
      <c r="R31" s="39" t="s">
        <v>31934</v>
      </c>
      <c r="S31">
        <v>1</v>
      </c>
      <c r="U31" s="39" t="s">
        <v>31926</v>
      </c>
      <c r="V31">
        <v>1</v>
      </c>
      <c r="X31" s="39" t="s">
        <v>6882</v>
      </c>
      <c r="Y31">
        <v>1</v>
      </c>
      <c r="AA31" s="39" t="s">
        <v>31940</v>
      </c>
      <c r="AB31">
        <v>1</v>
      </c>
      <c r="AD31" s="39" t="s">
        <v>31928</v>
      </c>
      <c r="AE31">
        <v>1</v>
      </c>
      <c r="AG31" s="39" t="s">
        <v>31929</v>
      </c>
      <c r="AH31">
        <v>1</v>
      </c>
      <c r="AJ31" s="39" t="s">
        <v>31941</v>
      </c>
      <c r="AK31">
        <v>0</v>
      </c>
      <c r="AM31" s="39" t="s">
        <v>31939</v>
      </c>
      <c r="AN31">
        <v>0</v>
      </c>
      <c r="AP31" s="39" t="s">
        <v>31932</v>
      </c>
      <c r="AQ31">
        <v>1</v>
      </c>
      <c r="AS31" s="39" t="s">
        <v>31933</v>
      </c>
      <c r="AT31">
        <v>1</v>
      </c>
    </row>
    <row r="32" spans="1:46" x14ac:dyDescent="0.3">
      <c r="A32">
        <v>31</v>
      </c>
      <c r="B32" s="1">
        <v>45812.363194444442</v>
      </c>
      <c r="C32" s="1">
        <v>45812.368472222224</v>
      </c>
      <c r="D32" s="39" t="s">
        <v>549</v>
      </c>
      <c r="E32" s="39" t="s">
        <v>550</v>
      </c>
      <c r="F32">
        <v>9</v>
      </c>
      <c r="I32" s="39" t="s">
        <v>550</v>
      </c>
      <c r="J32">
        <v>0</v>
      </c>
      <c r="L32">
        <v>10</v>
      </c>
      <c r="M32">
        <v>0</v>
      </c>
      <c r="O32">
        <v>26</v>
      </c>
      <c r="P32">
        <v>0</v>
      </c>
      <c r="R32" s="39" t="s">
        <v>31934</v>
      </c>
      <c r="S32">
        <v>1</v>
      </c>
      <c r="U32" s="39" t="s">
        <v>31926</v>
      </c>
      <c r="V32">
        <v>1</v>
      </c>
      <c r="X32" s="39" t="s">
        <v>6882</v>
      </c>
      <c r="Y32">
        <v>1</v>
      </c>
      <c r="AA32" s="39" t="s">
        <v>31940</v>
      </c>
      <c r="AB32">
        <v>1</v>
      </c>
      <c r="AD32" s="39" t="s">
        <v>31928</v>
      </c>
      <c r="AE32">
        <v>1</v>
      </c>
      <c r="AG32" s="39" t="s">
        <v>31929</v>
      </c>
      <c r="AH32">
        <v>1</v>
      </c>
      <c r="AJ32" s="39" t="s">
        <v>31930</v>
      </c>
      <c r="AK32">
        <v>1</v>
      </c>
      <c r="AM32" s="39" t="s">
        <v>31931</v>
      </c>
      <c r="AN32">
        <v>0</v>
      </c>
      <c r="AP32" s="39" t="s">
        <v>31932</v>
      </c>
      <c r="AQ32">
        <v>1</v>
      </c>
      <c r="AS32" s="39" t="s">
        <v>31933</v>
      </c>
      <c r="AT32">
        <v>1</v>
      </c>
    </row>
    <row r="33" spans="1:46" x14ac:dyDescent="0.3">
      <c r="A33">
        <v>32</v>
      </c>
      <c r="B33" s="1">
        <v>45812.360960648148</v>
      </c>
      <c r="C33" s="1">
        <v>45812.368587962963</v>
      </c>
      <c r="D33" s="39" t="s">
        <v>713</v>
      </c>
      <c r="E33" s="39" t="s">
        <v>714</v>
      </c>
      <c r="F33">
        <v>9</v>
      </c>
      <c r="I33" s="39" t="s">
        <v>714</v>
      </c>
      <c r="J33">
        <v>0</v>
      </c>
      <c r="L33">
        <v>10</v>
      </c>
      <c r="M33">
        <v>0</v>
      </c>
      <c r="O33">
        <v>24</v>
      </c>
      <c r="P33">
        <v>0</v>
      </c>
      <c r="R33" s="39" t="s">
        <v>31934</v>
      </c>
      <c r="S33">
        <v>1</v>
      </c>
      <c r="U33" s="39" t="s">
        <v>31926</v>
      </c>
      <c r="V33">
        <v>1</v>
      </c>
      <c r="X33" s="39" t="s">
        <v>6882</v>
      </c>
      <c r="Y33">
        <v>1</v>
      </c>
      <c r="AA33" s="39" t="s">
        <v>31940</v>
      </c>
      <c r="AB33">
        <v>1</v>
      </c>
      <c r="AD33" s="39" t="s">
        <v>31928</v>
      </c>
      <c r="AE33">
        <v>1</v>
      </c>
      <c r="AG33" s="39" t="s">
        <v>31929</v>
      </c>
      <c r="AH33">
        <v>1</v>
      </c>
      <c r="AJ33" s="39" t="s">
        <v>31930</v>
      </c>
      <c r="AK33">
        <v>1</v>
      </c>
      <c r="AM33" s="39" t="s">
        <v>31931</v>
      </c>
      <c r="AN33">
        <v>0</v>
      </c>
      <c r="AP33" s="39" t="s">
        <v>31932</v>
      </c>
      <c r="AQ33">
        <v>1</v>
      </c>
      <c r="AS33" s="39" t="s">
        <v>31933</v>
      </c>
      <c r="AT33">
        <v>1</v>
      </c>
    </row>
    <row r="34" spans="1:46" x14ac:dyDescent="0.3">
      <c r="A34">
        <v>33</v>
      </c>
      <c r="B34" s="1">
        <v>45812.361076388886</v>
      </c>
      <c r="C34" s="1">
        <v>45812.368611111109</v>
      </c>
      <c r="D34" s="39" t="s">
        <v>500</v>
      </c>
      <c r="E34" s="39" t="s">
        <v>501</v>
      </c>
      <c r="F34">
        <v>8</v>
      </c>
      <c r="I34" s="39" t="s">
        <v>501</v>
      </c>
      <c r="J34">
        <v>0</v>
      </c>
      <c r="L34">
        <v>10</v>
      </c>
      <c r="M34">
        <v>0</v>
      </c>
      <c r="O34">
        <v>2</v>
      </c>
      <c r="P34">
        <v>0</v>
      </c>
      <c r="R34" s="39" t="s">
        <v>31934</v>
      </c>
      <c r="S34">
        <v>1</v>
      </c>
      <c r="U34" s="39" t="s">
        <v>31926</v>
      </c>
      <c r="V34">
        <v>1</v>
      </c>
      <c r="X34" s="39" t="s">
        <v>6882</v>
      </c>
      <c r="Y34">
        <v>1</v>
      </c>
      <c r="AA34" s="39" t="s">
        <v>31960</v>
      </c>
      <c r="AB34">
        <v>0</v>
      </c>
      <c r="AD34" s="39" t="s">
        <v>31928</v>
      </c>
      <c r="AE34">
        <v>1</v>
      </c>
      <c r="AG34" s="39" t="s">
        <v>31929</v>
      </c>
      <c r="AH34">
        <v>1</v>
      </c>
      <c r="AJ34" s="39" t="s">
        <v>31930</v>
      </c>
      <c r="AK34">
        <v>1</v>
      </c>
      <c r="AM34" s="39" t="s">
        <v>31931</v>
      </c>
      <c r="AN34">
        <v>0</v>
      </c>
      <c r="AP34" s="39" t="s">
        <v>31932</v>
      </c>
      <c r="AQ34">
        <v>1</v>
      </c>
      <c r="AS34" s="39" t="s">
        <v>31933</v>
      </c>
      <c r="AT34">
        <v>1</v>
      </c>
    </row>
    <row r="35" spans="1:46" x14ac:dyDescent="0.3">
      <c r="A35">
        <v>34</v>
      </c>
      <c r="B35" s="1">
        <v>45812.360983796294</v>
      </c>
      <c r="C35" s="1">
        <v>45812.368692129632</v>
      </c>
      <c r="D35" s="39" t="s">
        <v>479</v>
      </c>
      <c r="E35" s="39" t="s">
        <v>480</v>
      </c>
      <c r="F35">
        <v>9</v>
      </c>
      <c r="I35" s="39" t="s">
        <v>480</v>
      </c>
      <c r="J35">
        <v>0</v>
      </c>
      <c r="L35">
        <v>10</v>
      </c>
      <c r="M35">
        <v>0</v>
      </c>
      <c r="O35">
        <v>15</v>
      </c>
      <c r="P35">
        <v>0</v>
      </c>
      <c r="R35" s="39" t="s">
        <v>31934</v>
      </c>
      <c r="S35">
        <v>1</v>
      </c>
      <c r="U35" s="39" t="s">
        <v>31926</v>
      </c>
      <c r="V35">
        <v>1</v>
      </c>
      <c r="X35" s="39" t="s">
        <v>6882</v>
      </c>
      <c r="Y35">
        <v>1</v>
      </c>
      <c r="AA35" s="39" t="s">
        <v>31927</v>
      </c>
      <c r="AB35">
        <v>1</v>
      </c>
      <c r="AD35" s="39" t="s">
        <v>31928</v>
      </c>
      <c r="AE35">
        <v>1</v>
      </c>
      <c r="AG35" s="39" t="s">
        <v>31929</v>
      </c>
      <c r="AH35">
        <v>1</v>
      </c>
      <c r="AJ35" s="39" t="s">
        <v>31930</v>
      </c>
      <c r="AK35">
        <v>1</v>
      </c>
      <c r="AM35" s="39" t="s">
        <v>31931</v>
      </c>
      <c r="AN35">
        <v>0</v>
      </c>
      <c r="AP35" s="39" t="s">
        <v>31932</v>
      </c>
      <c r="AQ35">
        <v>1</v>
      </c>
      <c r="AS35" s="39" t="s">
        <v>31933</v>
      </c>
      <c r="AT35">
        <v>1</v>
      </c>
    </row>
    <row r="36" spans="1:46" x14ac:dyDescent="0.3">
      <c r="A36">
        <v>35</v>
      </c>
      <c r="B36" s="1">
        <v>45812.361226851855</v>
      </c>
      <c r="C36" s="1">
        <v>45812.368888888886</v>
      </c>
      <c r="D36" s="39" t="s">
        <v>638</v>
      </c>
      <c r="E36" s="39" t="s">
        <v>639</v>
      </c>
      <c r="F36">
        <v>10</v>
      </c>
      <c r="I36" s="39" t="s">
        <v>640</v>
      </c>
      <c r="J36">
        <v>0</v>
      </c>
      <c r="L36">
        <v>10</v>
      </c>
      <c r="M36">
        <v>0</v>
      </c>
      <c r="O36">
        <v>33</v>
      </c>
      <c r="P36">
        <v>0</v>
      </c>
      <c r="R36" s="39" t="s">
        <v>31934</v>
      </c>
      <c r="S36">
        <v>1</v>
      </c>
      <c r="U36" s="39" t="s">
        <v>31926</v>
      </c>
      <c r="V36">
        <v>1</v>
      </c>
      <c r="X36" s="39" t="s">
        <v>6882</v>
      </c>
      <c r="Y36">
        <v>1</v>
      </c>
      <c r="AA36" s="39" t="s">
        <v>31940</v>
      </c>
      <c r="AB36">
        <v>1</v>
      </c>
      <c r="AD36" s="39" t="s">
        <v>31928</v>
      </c>
      <c r="AE36">
        <v>1</v>
      </c>
      <c r="AG36" s="39" t="s">
        <v>31929</v>
      </c>
      <c r="AH36">
        <v>1</v>
      </c>
      <c r="AJ36" s="39" t="s">
        <v>31930</v>
      </c>
      <c r="AK36">
        <v>1</v>
      </c>
      <c r="AM36" s="39" t="s">
        <v>31942</v>
      </c>
      <c r="AN36">
        <v>1</v>
      </c>
      <c r="AP36" s="39" t="s">
        <v>31932</v>
      </c>
      <c r="AQ36">
        <v>1</v>
      </c>
      <c r="AS36" s="39" t="s">
        <v>31933</v>
      </c>
      <c r="AT36">
        <v>1</v>
      </c>
    </row>
    <row r="37" spans="1:46" x14ac:dyDescent="0.3">
      <c r="A37">
        <v>36</v>
      </c>
      <c r="B37" s="1">
        <v>45812.360833333332</v>
      </c>
      <c r="C37" s="1">
        <v>45812.369143518517</v>
      </c>
      <c r="D37" s="39" t="s">
        <v>621</v>
      </c>
      <c r="E37" s="39" t="s">
        <v>622</v>
      </c>
      <c r="F37">
        <v>7</v>
      </c>
      <c r="I37" s="39" t="s">
        <v>622</v>
      </c>
      <c r="J37">
        <v>0</v>
      </c>
      <c r="L37">
        <v>10</v>
      </c>
      <c r="M37">
        <v>0</v>
      </c>
      <c r="O37">
        <v>23</v>
      </c>
      <c r="P37">
        <v>0</v>
      </c>
      <c r="R37" s="39" t="s">
        <v>31934</v>
      </c>
      <c r="S37">
        <v>1</v>
      </c>
      <c r="U37" s="39" t="s">
        <v>31926</v>
      </c>
      <c r="V37">
        <v>1</v>
      </c>
      <c r="X37" s="39" t="s">
        <v>6882</v>
      </c>
      <c r="Y37">
        <v>1</v>
      </c>
      <c r="AA37" s="39" t="s">
        <v>31940</v>
      </c>
      <c r="AB37">
        <v>1</v>
      </c>
      <c r="AD37" s="39" t="s">
        <v>31937</v>
      </c>
      <c r="AE37">
        <v>0</v>
      </c>
      <c r="AG37" s="39" t="s">
        <v>31929</v>
      </c>
      <c r="AH37">
        <v>1</v>
      </c>
      <c r="AJ37" s="39" t="s">
        <v>31961</v>
      </c>
      <c r="AK37">
        <v>0</v>
      </c>
      <c r="AM37" s="39" t="s">
        <v>31942</v>
      </c>
      <c r="AN37">
        <v>1</v>
      </c>
      <c r="AP37" s="39" t="s">
        <v>31962</v>
      </c>
      <c r="AQ37">
        <v>0</v>
      </c>
      <c r="AS37" s="39" t="s">
        <v>31933</v>
      </c>
      <c r="AT37">
        <v>1</v>
      </c>
    </row>
    <row r="38" spans="1:46" x14ac:dyDescent="0.3">
      <c r="A38">
        <v>37</v>
      </c>
      <c r="B38" s="1">
        <v>45812.368831018517</v>
      </c>
      <c r="C38" s="1">
        <v>45812.369421296295</v>
      </c>
      <c r="D38" s="39" t="s">
        <v>702</v>
      </c>
      <c r="E38" s="39" t="s">
        <v>703</v>
      </c>
      <c r="F38">
        <v>5</v>
      </c>
      <c r="I38" s="39" t="s">
        <v>703</v>
      </c>
      <c r="J38">
        <v>0</v>
      </c>
      <c r="L38">
        <v>10</v>
      </c>
      <c r="M38">
        <v>0</v>
      </c>
      <c r="O38">
        <v>20</v>
      </c>
      <c r="P38">
        <v>0</v>
      </c>
      <c r="R38" s="39" t="s">
        <v>31934</v>
      </c>
      <c r="S38">
        <v>1</v>
      </c>
      <c r="U38" s="39" t="s">
        <v>31926</v>
      </c>
      <c r="V38">
        <v>1</v>
      </c>
      <c r="X38" s="39" t="s">
        <v>31951</v>
      </c>
      <c r="Y38">
        <v>0</v>
      </c>
      <c r="AA38" s="39" t="s">
        <v>31940</v>
      </c>
      <c r="AB38">
        <v>1</v>
      </c>
      <c r="AD38" s="39" t="s">
        <v>31937</v>
      </c>
      <c r="AE38">
        <v>0</v>
      </c>
      <c r="AG38" s="39" t="s">
        <v>31929</v>
      </c>
      <c r="AH38">
        <v>1</v>
      </c>
      <c r="AJ38" s="39" t="s">
        <v>31941</v>
      </c>
      <c r="AK38">
        <v>0</v>
      </c>
      <c r="AM38" s="39" t="s">
        <v>31931</v>
      </c>
      <c r="AN38">
        <v>0</v>
      </c>
      <c r="AP38" s="39" t="s">
        <v>31932</v>
      </c>
      <c r="AQ38">
        <v>1</v>
      </c>
      <c r="AS38" s="39"/>
      <c r="AT38">
        <v>0</v>
      </c>
    </row>
    <row r="39" spans="1:46" x14ac:dyDescent="0.3">
      <c r="A39">
        <v>38</v>
      </c>
      <c r="B39" s="1">
        <v>45812.361770833333</v>
      </c>
      <c r="C39" s="1">
        <v>45812.369537037041</v>
      </c>
      <c r="D39" s="39" t="s">
        <v>842</v>
      </c>
      <c r="E39" s="39" t="s">
        <v>843</v>
      </c>
      <c r="F39">
        <v>6</v>
      </c>
      <c r="I39" s="39" t="s">
        <v>843</v>
      </c>
      <c r="J39">
        <v>0</v>
      </c>
      <c r="L39">
        <v>10</v>
      </c>
      <c r="M39">
        <v>0</v>
      </c>
      <c r="O39">
        <v>28</v>
      </c>
      <c r="P39">
        <v>0</v>
      </c>
      <c r="R39" s="39" t="s">
        <v>31934</v>
      </c>
      <c r="S39">
        <v>1</v>
      </c>
      <c r="U39" s="39" t="s">
        <v>31926</v>
      </c>
      <c r="V39">
        <v>1</v>
      </c>
      <c r="X39" s="39" t="s">
        <v>6882</v>
      </c>
      <c r="Y39">
        <v>1</v>
      </c>
      <c r="AA39" s="39" t="s">
        <v>31959</v>
      </c>
      <c r="AB39">
        <v>0</v>
      </c>
      <c r="AD39" s="39" t="s">
        <v>31963</v>
      </c>
      <c r="AE39">
        <v>0</v>
      </c>
      <c r="AG39" s="39" t="s">
        <v>31929</v>
      </c>
      <c r="AH39">
        <v>1</v>
      </c>
      <c r="AJ39" s="39" t="s">
        <v>31930</v>
      </c>
      <c r="AK39">
        <v>1</v>
      </c>
      <c r="AM39" s="39" t="s">
        <v>31939</v>
      </c>
      <c r="AN39">
        <v>0</v>
      </c>
      <c r="AP39" s="39" t="s">
        <v>31962</v>
      </c>
      <c r="AQ39">
        <v>0</v>
      </c>
      <c r="AS39" s="39" t="s">
        <v>31933</v>
      </c>
      <c r="AT39">
        <v>1</v>
      </c>
    </row>
    <row r="40" spans="1:46" x14ac:dyDescent="0.3">
      <c r="A40">
        <v>39</v>
      </c>
      <c r="B40" s="1">
        <v>45813.431134259263</v>
      </c>
      <c r="C40" s="1">
        <v>45813.435810185183</v>
      </c>
      <c r="D40" s="39" t="s">
        <v>885</v>
      </c>
      <c r="E40" s="39" t="s">
        <v>886</v>
      </c>
      <c r="F40">
        <v>6</v>
      </c>
      <c r="I40" s="39" t="s">
        <v>886</v>
      </c>
      <c r="J40">
        <v>0</v>
      </c>
      <c r="L40">
        <v>2</v>
      </c>
      <c r="M40">
        <v>0</v>
      </c>
      <c r="O40">
        <v>16</v>
      </c>
      <c r="P40">
        <v>0</v>
      </c>
      <c r="R40" s="39" t="s">
        <v>31934</v>
      </c>
      <c r="S40">
        <v>1</v>
      </c>
      <c r="U40" s="39" t="s">
        <v>31926</v>
      </c>
      <c r="V40">
        <v>1</v>
      </c>
      <c r="X40" s="39" t="s">
        <v>31951</v>
      </c>
      <c r="Y40">
        <v>0</v>
      </c>
      <c r="AA40" s="39" t="s">
        <v>31964</v>
      </c>
      <c r="AB40">
        <v>0</v>
      </c>
      <c r="AD40" s="39" t="s">
        <v>31928</v>
      </c>
      <c r="AE40">
        <v>1</v>
      </c>
      <c r="AG40" s="39" t="s">
        <v>31929</v>
      </c>
      <c r="AH40">
        <v>1</v>
      </c>
      <c r="AJ40" s="39" t="s">
        <v>31957</v>
      </c>
      <c r="AK40">
        <v>0</v>
      </c>
      <c r="AM40" s="39" t="s">
        <v>31931</v>
      </c>
      <c r="AN40">
        <v>0</v>
      </c>
      <c r="AP40" s="39" t="s">
        <v>31932</v>
      </c>
      <c r="AQ40">
        <v>1</v>
      </c>
      <c r="AS40" s="39" t="s">
        <v>31933</v>
      </c>
      <c r="AT40">
        <v>1</v>
      </c>
    </row>
    <row r="41" spans="1:46" x14ac:dyDescent="0.3">
      <c r="A41">
        <v>40</v>
      </c>
      <c r="B41" s="1">
        <v>45813.430763888886</v>
      </c>
      <c r="C41" s="1">
        <v>45813.43645833333</v>
      </c>
      <c r="D41" s="39" t="s">
        <v>895</v>
      </c>
      <c r="E41" s="39" t="s">
        <v>896</v>
      </c>
      <c r="F41">
        <v>8</v>
      </c>
      <c r="I41" s="39" t="s">
        <v>5275</v>
      </c>
      <c r="J41">
        <v>0</v>
      </c>
      <c r="L41">
        <v>2</v>
      </c>
      <c r="M41">
        <v>0</v>
      </c>
      <c r="O41">
        <v>22</v>
      </c>
      <c r="P41">
        <v>0</v>
      </c>
      <c r="R41" s="39" t="s">
        <v>31934</v>
      </c>
      <c r="S41">
        <v>1</v>
      </c>
      <c r="U41" s="39" t="s">
        <v>31926</v>
      </c>
      <c r="V41">
        <v>1</v>
      </c>
      <c r="X41" s="39" t="s">
        <v>6882</v>
      </c>
      <c r="Y41">
        <v>1</v>
      </c>
      <c r="AA41" s="39" t="s">
        <v>31927</v>
      </c>
      <c r="AB41">
        <v>1</v>
      </c>
      <c r="AD41" s="39" t="s">
        <v>31937</v>
      </c>
      <c r="AE41">
        <v>0</v>
      </c>
      <c r="AG41" s="39" t="s">
        <v>31929</v>
      </c>
      <c r="AH41">
        <v>1</v>
      </c>
      <c r="AJ41" s="39" t="s">
        <v>31941</v>
      </c>
      <c r="AK41">
        <v>0</v>
      </c>
      <c r="AM41" s="39" t="s">
        <v>31942</v>
      </c>
      <c r="AN41">
        <v>1</v>
      </c>
      <c r="AP41" s="39" t="s">
        <v>31932</v>
      </c>
      <c r="AQ41">
        <v>1</v>
      </c>
      <c r="AS41" s="39" t="s">
        <v>31933</v>
      </c>
      <c r="AT41">
        <v>1</v>
      </c>
    </row>
    <row r="42" spans="1:46" x14ac:dyDescent="0.3">
      <c r="A42">
        <v>41</v>
      </c>
      <c r="B42" s="1">
        <v>45813.43072916667</v>
      </c>
      <c r="C42" s="1">
        <v>45813.436481481483</v>
      </c>
      <c r="D42" s="39" t="s">
        <v>914</v>
      </c>
      <c r="E42" s="39" t="s">
        <v>915</v>
      </c>
      <c r="F42">
        <v>8</v>
      </c>
      <c r="I42" s="39" t="s">
        <v>915</v>
      </c>
      <c r="J42">
        <v>0</v>
      </c>
      <c r="L42">
        <v>2</v>
      </c>
      <c r="M42">
        <v>0</v>
      </c>
      <c r="O42">
        <v>4</v>
      </c>
      <c r="P42">
        <v>0</v>
      </c>
      <c r="R42" s="39" t="s">
        <v>31934</v>
      </c>
      <c r="S42">
        <v>1</v>
      </c>
      <c r="U42" s="39" t="s">
        <v>31926</v>
      </c>
      <c r="V42">
        <v>1</v>
      </c>
      <c r="X42" s="39" t="s">
        <v>31951</v>
      </c>
      <c r="Y42">
        <v>0</v>
      </c>
      <c r="AA42" s="39" t="s">
        <v>31940</v>
      </c>
      <c r="AB42">
        <v>1</v>
      </c>
      <c r="AD42" s="39" t="s">
        <v>31928</v>
      </c>
      <c r="AE42">
        <v>1</v>
      </c>
      <c r="AG42" s="39" t="s">
        <v>31929</v>
      </c>
      <c r="AH42">
        <v>1</v>
      </c>
      <c r="AJ42" s="39" t="s">
        <v>31930</v>
      </c>
      <c r="AK42">
        <v>1</v>
      </c>
      <c r="AM42" s="39" t="s">
        <v>31931</v>
      </c>
      <c r="AN42">
        <v>0</v>
      </c>
      <c r="AP42" s="39" t="s">
        <v>31932</v>
      </c>
      <c r="AQ42">
        <v>1</v>
      </c>
      <c r="AS42" s="39" t="s">
        <v>31933</v>
      </c>
      <c r="AT42">
        <v>1</v>
      </c>
    </row>
    <row r="43" spans="1:46" x14ac:dyDescent="0.3">
      <c r="A43">
        <v>42</v>
      </c>
      <c r="B43" s="1">
        <v>45813.430590277778</v>
      </c>
      <c r="C43" s="1">
        <v>45813.436608796299</v>
      </c>
      <c r="D43" s="39" t="s">
        <v>970</v>
      </c>
      <c r="E43" s="39" t="s">
        <v>971</v>
      </c>
      <c r="F43">
        <v>9</v>
      </c>
      <c r="I43" s="39" t="s">
        <v>971</v>
      </c>
      <c r="J43">
        <v>0</v>
      </c>
      <c r="L43">
        <v>2</v>
      </c>
      <c r="M43">
        <v>0</v>
      </c>
      <c r="O43">
        <v>3</v>
      </c>
      <c r="P43">
        <v>0</v>
      </c>
      <c r="R43" s="39" t="s">
        <v>31934</v>
      </c>
      <c r="S43">
        <v>1</v>
      </c>
      <c r="U43" s="39" t="s">
        <v>31926</v>
      </c>
      <c r="V43">
        <v>1</v>
      </c>
      <c r="X43" s="39" t="s">
        <v>6882</v>
      </c>
      <c r="Y43">
        <v>1</v>
      </c>
      <c r="AA43" s="39" t="s">
        <v>31927</v>
      </c>
      <c r="AB43">
        <v>1</v>
      </c>
      <c r="AD43" s="39" t="s">
        <v>31937</v>
      </c>
      <c r="AE43">
        <v>0</v>
      </c>
      <c r="AG43" s="39" t="s">
        <v>31929</v>
      </c>
      <c r="AH43">
        <v>1</v>
      </c>
      <c r="AJ43" s="39" t="s">
        <v>31930</v>
      </c>
      <c r="AK43">
        <v>1</v>
      </c>
      <c r="AM43" s="39" t="s">
        <v>31942</v>
      </c>
      <c r="AN43">
        <v>1</v>
      </c>
      <c r="AP43" s="39" t="s">
        <v>31932</v>
      </c>
      <c r="AQ43">
        <v>1</v>
      </c>
      <c r="AS43" s="39" t="s">
        <v>31933</v>
      </c>
      <c r="AT43">
        <v>1</v>
      </c>
    </row>
    <row r="44" spans="1:46" x14ac:dyDescent="0.3">
      <c r="A44">
        <v>43</v>
      </c>
      <c r="B44" s="1">
        <v>45813.430405092593</v>
      </c>
      <c r="C44" s="1">
        <v>45813.436678240738</v>
      </c>
      <c r="D44" s="39" t="s">
        <v>1097</v>
      </c>
      <c r="E44" s="39" t="s">
        <v>1098</v>
      </c>
      <c r="F44">
        <v>7</v>
      </c>
      <c r="I44" s="39" t="s">
        <v>1098</v>
      </c>
      <c r="J44">
        <v>0</v>
      </c>
      <c r="L44">
        <v>2</v>
      </c>
      <c r="M44">
        <v>0</v>
      </c>
      <c r="O44">
        <v>12</v>
      </c>
      <c r="P44">
        <v>0</v>
      </c>
      <c r="R44" s="39" t="s">
        <v>31934</v>
      </c>
      <c r="S44">
        <v>1</v>
      </c>
      <c r="U44" s="39" t="s">
        <v>31926</v>
      </c>
      <c r="V44">
        <v>1</v>
      </c>
      <c r="X44" s="39" t="s">
        <v>6882</v>
      </c>
      <c r="Y44">
        <v>1</v>
      </c>
      <c r="AA44" s="39" t="s">
        <v>31940</v>
      </c>
      <c r="AB44">
        <v>1</v>
      </c>
      <c r="AD44" s="39" t="s">
        <v>31928</v>
      </c>
      <c r="AE44">
        <v>1</v>
      </c>
      <c r="AG44" s="39" t="s">
        <v>16105</v>
      </c>
      <c r="AH44">
        <v>0</v>
      </c>
      <c r="AJ44" s="39" t="s">
        <v>31957</v>
      </c>
      <c r="AK44">
        <v>0</v>
      </c>
      <c r="AM44" s="39" t="s">
        <v>31931</v>
      </c>
      <c r="AN44">
        <v>0</v>
      </c>
      <c r="AP44" s="39" t="s">
        <v>31932</v>
      </c>
      <c r="AQ44">
        <v>1</v>
      </c>
      <c r="AS44" s="39" t="s">
        <v>31933</v>
      </c>
      <c r="AT44">
        <v>1</v>
      </c>
    </row>
    <row r="45" spans="1:46" x14ac:dyDescent="0.3">
      <c r="A45">
        <v>44</v>
      </c>
      <c r="B45" s="1">
        <v>45813.430995370371</v>
      </c>
      <c r="C45" s="1">
        <v>45813.436689814815</v>
      </c>
      <c r="D45" s="39" t="s">
        <v>1148</v>
      </c>
      <c r="E45" s="39" t="s">
        <v>1149</v>
      </c>
      <c r="F45">
        <v>8</v>
      </c>
      <c r="I45" s="39" t="s">
        <v>1150</v>
      </c>
      <c r="J45">
        <v>0</v>
      </c>
      <c r="L45">
        <v>2</v>
      </c>
      <c r="M45">
        <v>0</v>
      </c>
      <c r="O45">
        <v>8</v>
      </c>
      <c r="P45">
        <v>0</v>
      </c>
      <c r="R45" s="39" t="s">
        <v>31934</v>
      </c>
      <c r="S45">
        <v>1</v>
      </c>
      <c r="U45" s="39" t="s">
        <v>31926</v>
      </c>
      <c r="V45">
        <v>1</v>
      </c>
      <c r="X45" s="39" t="s">
        <v>6882</v>
      </c>
      <c r="Y45">
        <v>1</v>
      </c>
      <c r="AA45" s="39" t="s">
        <v>31940</v>
      </c>
      <c r="AB45">
        <v>1</v>
      </c>
      <c r="AD45" s="39" t="s">
        <v>31928</v>
      </c>
      <c r="AE45">
        <v>1</v>
      </c>
      <c r="AG45" s="39" t="s">
        <v>31929</v>
      </c>
      <c r="AH45">
        <v>1</v>
      </c>
      <c r="AJ45" s="39" t="s">
        <v>31957</v>
      </c>
      <c r="AK45">
        <v>0</v>
      </c>
      <c r="AM45" s="39" t="s">
        <v>31931</v>
      </c>
      <c r="AN45">
        <v>0</v>
      </c>
      <c r="AP45" s="39" t="s">
        <v>31932</v>
      </c>
      <c r="AQ45">
        <v>1</v>
      </c>
      <c r="AS45" s="39" t="s">
        <v>31933</v>
      </c>
      <c r="AT45">
        <v>1</v>
      </c>
    </row>
    <row r="46" spans="1:46" x14ac:dyDescent="0.3">
      <c r="A46">
        <v>45</v>
      </c>
      <c r="B46" s="1">
        <v>45813.430590277778</v>
      </c>
      <c r="C46" s="1">
        <v>45813.436736111114</v>
      </c>
      <c r="D46" s="39" t="s">
        <v>1129</v>
      </c>
      <c r="E46" s="39" t="s">
        <v>1130</v>
      </c>
      <c r="F46">
        <v>8</v>
      </c>
      <c r="I46" s="39" t="s">
        <v>1130</v>
      </c>
      <c r="J46">
        <v>0</v>
      </c>
      <c r="L46">
        <v>2</v>
      </c>
      <c r="M46">
        <v>0</v>
      </c>
      <c r="O46">
        <v>19</v>
      </c>
      <c r="P46">
        <v>0</v>
      </c>
      <c r="R46" s="39" t="s">
        <v>31934</v>
      </c>
      <c r="S46">
        <v>1</v>
      </c>
      <c r="U46" s="39" t="s">
        <v>31926</v>
      </c>
      <c r="V46">
        <v>1</v>
      </c>
      <c r="X46" s="39" t="s">
        <v>6882</v>
      </c>
      <c r="Y46">
        <v>1</v>
      </c>
      <c r="AA46" s="39" t="s">
        <v>31940</v>
      </c>
      <c r="AB46">
        <v>1</v>
      </c>
      <c r="AD46" s="39" t="s">
        <v>31937</v>
      </c>
      <c r="AE46">
        <v>0</v>
      </c>
      <c r="AG46" s="39" t="s">
        <v>31929</v>
      </c>
      <c r="AH46">
        <v>1</v>
      </c>
      <c r="AJ46" s="39" t="s">
        <v>31965</v>
      </c>
      <c r="AK46">
        <v>0</v>
      </c>
      <c r="AM46" s="39" t="s">
        <v>31942</v>
      </c>
      <c r="AN46">
        <v>1</v>
      </c>
      <c r="AP46" s="39" t="s">
        <v>31932</v>
      </c>
      <c r="AQ46">
        <v>1</v>
      </c>
      <c r="AS46" s="39" t="s">
        <v>31933</v>
      </c>
      <c r="AT46">
        <v>1</v>
      </c>
    </row>
    <row r="47" spans="1:46" x14ac:dyDescent="0.3">
      <c r="A47">
        <v>46</v>
      </c>
      <c r="B47" s="1">
        <v>45813.431377314817</v>
      </c>
      <c r="C47" s="1">
        <v>45813.436782407407</v>
      </c>
      <c r="D47" s="39" t="s">
        <v>1172</v>
      </c>
      <c r="E47" s="39" t="s">
        <v>1173</v>
      </c>
      <c r="F47">
        <v>10</v>
      </c>
      <c r="I47" s="39" t="s">
        <v>1173</v>
      </c>
      <c r="J47">
        <v>0</v>
      </c>
      <c r="L47">
        <v>2</v>
      </c>
      <c r="M47">
        <v>0</v>
      </c>
      <c r="O47">
        <v>10</v>
      </c>
      <c r="P47">
        <v>0</v>
      </c>
      <c r="R47" s="39" t="s">
        <v>31934</v>
      </c>
      <c r="S47">
        <v>1</v>
      </c>
      <c r="U47" s="39" t="s">
        <v>31926</v>
      </c>
      <c r="V47">
        <v>1</v>
      </c>
      <c r="X47" s="39" t="s">
        <v>6882</v>
      </c>
      <c r="Y47">
        <v>1</v>
      </c>
      <c r="AA47" s="39" t="s">
        <v>31940</v>
      </c>
      <c r="AB47">
        <v>1</v>
      </c>
      <c r="AD47" s="39" t="s">
        <v>31928</v>
      </c>
      <c r="AE47">
        <v>1</v>
      </c>
      <c r="AG47" s="39" t="s">
        <v>31929</v>
      </c>
      <c r="AH47">
        <v>1</v>
      </c>
      <c r="AJ47" s="39" t="s">
        <v>31930</v>
      </c>
      <c r="AK47">
        <v>1</v>
      </c>
      <c r="AM47" s="39" t="s">
        <v>31942</v>
      </c>
      <c r="AN47">
        <v>1</v>
      </c>
      <c r="AP47" s="39" t="s">
        <v>31932</v>
      </c>
      <c r="AQ47">
        <v>1</v>
      </c>
      <c r="AS47" s="39" t="s">
        <v>31933</v>
      </c>
      <c r="AT47">
        <v>1</v>
      </c>
    </row>
    <row r="48" spans="1:46" x14ac:dyDescent="0.3">
      <c r="A48">
        <v>47</v>
      </c>
      <c r="B48" s="1">
        <v>45813.431770833333</v>
      </c>
      <c r="C48" s="1">
        <v>45813.436874999999</v>
      </c>
      <c r="D48" s="39" t="s">
        <v>1108</v>
      </c>
      <c r="E48" s="39" t="s">
        <v>1109</v>
      </c>
      <c r="F48">
        <v>8</v>
      </c>
      <c r="I48" s="39" t="s">
        <v>1109</v>
      </c>
      <c r="J48">
        <v>0</v>
      </c>
      <c r="L48">
        <v>2</v>
      </c>
      <c r="M48">
        <v>0</v>
      </c>
      <c r="O48">
        <v>7</v>
      </c>
      <c r="P48">
        <v>0</v>
      </c>
      <c r="R48" s="39" t="s">
        <v>31934</v>
      </c>
      <c r="S48">
        <v>1</v>
      </c>
      <c r="U48" s="39" t="s">
        <v>31926</v>
      </c>
      <c r="V48">
        <v>1</v>
      </c>
      <c r="X48" s="39" t="s">
        <v>6882</v>
      </c>
      <c r="Y48">
        <v>1</v>
      </c>
      <c r="AA48" s="39" t="s">
        <v>31940</v>
      </c>
      <c r="AB48">
        <v>1</v>
      </c>
      <c r="AD48" s="39" t="s">
        <v>31928</v>
      </c>
      <c r="AE48">
        <v>1</v>
      </c>
      <c r="AG48" s="39" t="s">
        <v>31929</v>
      </c>
      <c r="AH48">
        <v>1</v>
      </c>
      <c r="AJ48" s="39" t="s">
        <v>31957</v>
      </c>
      <c r="AK48">
        <v>0</v>
      </c>
      <c r="AM48" s="39" t="s">
        <v>31931</v>
      </c>
      <c r="AN48">
        <v>0</v>
      </c>
      <c r="AP48" s="39" t="s">
        <v>31932</v>
      </c>
      <c r="AQ48">
        <v>1</v>
      </c>
      <c r="AS48" s="39" t="s">
        <v>31933</v>
      </c>
      <c r="AT48">
        <v>1</v>
      </c>
    </row>
    <row r="49" spans="1:46" x14ac:dyDescent="0.3">
      <c r="A49">
        <v>48</v>
      </c>
      <c r="B49" s="1">
        <v>45813.432847222219</v>
      </c>
      <c r="C49" s="1">
        <v>45813.437037037038</v>
      </c>
      <c r="D49" s="39" t="s">
        <v>1038</v>
      </c>
      <c r="E49" s="39" t="s">
        <v>1039</v>
      </c>
      <c r="F49">
        <v>7</v>
      </c>
      <c r="I49" s="39" t="s">
        <v>1039</v>
      </c>
      <c r="J49">
        <v>0</v>
      </c>
      <c r="L49">
        <v>2</v>
      </c>
      <c r="M49">
        <v>0</v>
      </c>
      <c r="O49">
        <v>22</v>
      </c>
      <c r="P49">
        <v>0</v>
      </c>
      <c r="R49" s="39" t="s">
        <v>31934</v>
      </c>
      <c r="S49">
        <v>1</v>
      </c>
      <c r="U49" s="39" t="s">
        <v>31926</v>
      </c>
      <c r="V49">
        <v>1</v>
      </c>
      <c r="X49" s="39" t="s">
        <v>6882</v>
      </c>
      <c r="Y49">
        <v>1</v>
      </c>
      <c r="AA49" s="39" t="s">
        <v>31940</v>
      </c>
      <c r="AB49">
        <v>1</v>
      </c>
      <c r="AD49" s="39" t="s">
        <v>31937</v>
      </c>
      <c r="AE49">
        <v>0</v>
      </c>
      <c r="AG49" s="39" t="s">
        <v>31929</v>
      </c>
      <c r="AH49">
        <v>1</v>
      </c>
      <c r="AJ49" s="39" t="s">
        <v>31930</v>
      </c>
      <c r="AK49">
        <v>1</v>
      </c>
      <c r="AM49" s="39" t="s">
        <v>31931</v>
      </c>
      <c r="AN49">
        <v>0</v>
      </c>
      <c r="AP49" s="39" t="s">
        <v>31932</v>
      </c>
      <c r="AQ49">
        <v>1</v>
      </c>
      <c r="AS49" s="39" t="s">
        <v>31966</v>
      </c>
      <c r="AT49">
        <v>0</v>
      </c>
    </row>
    <row r="50" spans="1:46" x14ac:dyDescent="0.3">
      <c r="A50">
        <v>49</v>
      </c>
      <c r="B50" s="1">
        <v>45813.432847222219</v>
      </c>
      <c r="C50" s="1">
        <v>45813.437060185184</v>
      </c>
      <c r="D50" s="39" t="s">
        <v>1063</v>
      </c>
      <c r="E50" s="39" t="s">
        <v>1064</v>
      </c>
      <c r="F50">
        <v>7</v>
      </c>
      <c r="I50" s="39" t="s">
        <v>1064</v>
      </c>
      <c r="J50">
        <v>0</v>
      </c>
      <c r="L50">
        <v>2</v>
      </c>
      <c r="M50">
        <v>0</v>
      </c>
      <c r="O50">
        <v>21</v>
      </c>
      <c r="P50">
        <v>0</v>
      </c>
      <c r="R50" s="39" t="s">
        <v>31934</v>
      </c>
      <c r="S50">
        <v>1</v>
      </c>
      <c r="U50" s="39" t="s">
        <v>31926</v>
      </c>
      <c r="V50">
        <v>1</v>
      </c>
      <c r="X50" s="39" t="s">
        <v>6882</v>
      </c>
      <c r="Y50">
        <v>1</v>
      </c>
      <c r="AA50" s="39" t="s">
        <v>31940</v>
      </c>
      <c r="AB50">
        <v>1</v>
      </c>
      <c r="AD50" s="39" t="s">
        <v>31937</v>
      </c>
      <c r="AE50">
        <v>0</v>
      </c>
      <c r="AG50" s="39" t="s">
        <v>31929</v>
      </c>
      <c r="AH50">
        <v>1</v>
      </c>
      <c r="AJ50" s="39" t="s">
        <v>31930</v>
      </c>
      <c r="AK50">
        <v>1</v>
      </c>
      <c r="AM50" s="39" t="s">
        <v>31931</v>
      </c>
      <c r="AN50">
        <v>0</v>
      </c>
      <c r="AP50" s="39" t="s">
        <v>31932</v>
      </c>
      <c r="AQ50">
        <v>1</v>
      </c>
      <c r="AS50" s="39" t="s">
        <v>31966</v>
      </c>
      <c r="AT50">
        <v>0</v>
      </c>
    </row>
    <row r="51" spans="1:46" x14ac:dyDescent="0.3">
      <c r="A51">
        <v>50</v>
      </c>
      <c r="B51" s="1">
        <v>45813.431620370371</v>
      </c>
      <c r="C51" s="1">
        <v>45813.437106481484</v>
      </c>
      <c r="D51" s="39" t="s">
        <v>1162</v>
      </c>
      <c r="E51" s="39" t="s">
        <v>1163</v>
      </c>
      <c r="F51">
        <v>7</v>
      </c>
      <c r="I51" s="39" t="s">
        <v>5475</v>
      </c>
      <c r="J51">
        <v>0</v>
      </c>
      <c r="L51">
        <v>2</v>
      </c>
      <c r="M51">
        <v>0</v>
      </c>
      <c r="O51">
        <v>14</v>
      </c>
      <c r="P51">
        <v>0</v>
      </c>
      <c r="R51" s="39" t="s">
        <v>31934</v>
      </c>
      <c r="S51">
        <v>1</v>
      </c>
      <c r="U51" s="39" t="s">
        <v>31926</v>
      </c>
      <c r="V51">
        <v>1</v>
      </c>
      <c r="X51" s="39" t="s">
        <v>6882</v>
      </c>
      <c r="Y51">
        <v>1</v>
      </c>
      <c r="AA51" s="39" t="s">
        <v>31940</v>
      </c>
      <c r="AB51">
        <v>1</v>
      </c>
      <c r="AD51" s="39" t="s">
        <v>31937</v>
      </c>
      <c r="AE51">
        <v>0</v>
      </c>
      <c r="AG51" s="39" t="s">
        <v>31929</v>
      </c>
      <c r="AH51">
        <v>1</v>
      </c>
      <c r="AJ51" s="39" t="s">
        <v>31930</v>
      </c>
      <c r="AK51">
        <v>1</v>
      </c>
      <c r="AM51" s="39" t="s">
        <v>31931</v>
      </c>
      <c r="AN51">
        <v>0</v>
      </c>
      <c r="AP51" s="39" t="s">
        <v>31932</v>
      </c>
      <c r="AQ51">
        <v>1</v>
      </c>
      <c r="AS51" s="39" t="s">
        <v>31966</v>
      </c>
      <c r="AT51">
        <v>0</v>
      </c>
    </row>
    <row r="52" spans="1:46" x14ac:dyDescent="0.3">
      <c r="A52">
        <v>51</v>
      </c>
      <c r="B52" s="1">
        <v>45813.432858796295</v>
      </c>
      <c r="C52" s="1">
        <v>45813.437395833331</v>
      </c>
      <c r="D52" s="39" t="s">
        <v>1026</v>
      </c>
      <c r="E52" s="39" t="s">
        <v>1027</v>
      </c>
      <c r="F52">
        <v>7</v>
      </c>
      <c r="I52" s="39" t="s">
        <v>1027</v>
      </c>
      <c r="J52">
        <v>0</v>
      </c>
      <c r="L52">
        <v>2</v>
      </c>
      <c r="M52">
        <v>0</v>
      </c>
      <c r="O52">
        <v>24</v>
      </c>
      <c r="P52">
        <v>0</v>
      </c>
      <c r="R52" s="39" t="s">
        <v>31934</v>
      </c>
      <c r="S52">
        <v>1</v>
      </c>
      <c r="U52" s="39" t="s">
        <v>31926</v>
      </c>
      <c r="V52">
        <v>1</v>
      </c>
      <c r="X52" s="39" t="s">
        <v>6882</v>
      </c>
      <c r="Y52">
        <v>1</v>
      </c>
      <c r="AA52" s="39" t="s">
        <v>31940</v>
      </c>
      <c r="AB52">
        <v>1</v>
      </c>
      <c r="AD52" s="39" t="s">
        <v>31937</v>
      </c>
      <c r="AE52">
        <v>0</v>
      </c>
      <c r="AG52" s="39" t="s">
        <v>31929</v>
      </c>
      <c r="AH52">
        <v>1</v>
      </c>
      <c r="AJ52" s="39" t="s">
        <v>31930</v>
      </c>
      <c r="AK52">
        <v>1</v>
      </c>
      <c r="AM52" s="39" t="s">
        <v>31931</v>
      </c>
      <c r="AN52">
        <v>0</v>
      </c>
      <c r="AP52" s="39" t="s">
        <v>31932</v>
      </c>
      <c r="AQ52">
        <v>1</v>
      </c>
      <c r="AS52" s="39" t="s">
        <v>31966</v>
      </c>
      <c r="AT52">
        <v>0</v>
      </c>
    </row>
    <row r="53" spans="1:46" x14ac:dyDescent="0.3">
      <c r="A53">
        <v>52</v>
      </c>
      <c r="B53" s="1">
        <v>45813.431493055556</v>
      </c>
      <c r="C53" s="1">
        <v>45813.437777777777</v>
      </c>
      <c r="D53" s="39" t="s">
        <v>853</v>
      </c>
      <c r="E53" s="39" t="s">
        <v>854</v>
      </c>
      <c r="F53">
        <v>7</v>
      </c>
      <c r="I53" s="39" t="s">
        <v>855</v>
      </c>
      <c r="J53">
        <v>0</v>
      </c>
      <c r="L53">
        <v>2</v>
      </c>
      <c r="M53">
        <v>0</v>
      </c>
      <c r="O53">
        <v>36</v>
      </c>
      <c r="P53">
        <v>0</v>
      </c>
      <c r="R53" s="39" t="s">
        <v>31934</v>
      </c>
      <c r="S53">
        <v>1</v>
      </c>
      <c r="U53" s="39" t="s">
        <v>31926</v>
      </c>
      <c r="V53">
        <v>1</v>
      </c>
      <c r="X53" s="39" t="s">
        <v>6882</v>
      </c>
      <c r="Y53">
        <v>1</v>
      </c>
      <c r="AA53" s="39" t="s">
        <v>31940</v>
      </c>
      <c r="AB53">
        <v>1</v>
      </c>
      <c r="AD53" s="39" t="s">
        <v>31928</v>
      </c>
      <c r="AE53">
        <v>1</v>
      </c>
      <c r="AG53" s="39" t="s">
        <v>31929</v>
      </c>
      <c r="AH53">
        <v>1</v>
      </c>
      <c r="AJ53" s="39" t="s">
        <v>31941</v>
      </c>
      <c r="AK53">
        <v>0</v>
      </c>
      <c r="AM53" s="39" t="s">
        <v>31931</v>
      </c>
      <c r="AN53">
        <v>0</v>
      </c>
      <c r="AP53" s="39" t="s">
        <v>31932</v>
      </c>
      <c r="AQ53">
        <v>1</v>
      </c>
      <c r="AS53" s="39" t="s">
        <v>31948</v>
      </c>
      <c r="AT53">
        <v>0</v>
      </c>
    </row>
    <row r="54" spans="1:46" x14ac:dyDescent="0.3">
      <c r="A54">
        <v>53</v>
      </c>
      <c r="B54" s="1">
        <v>45813.430486111109</v>
      </c>
      <c r="C54" s="1">
        <v>45813.437824074077</v>
      </c>
      <c r="D54" s="39" t="s">
        <v>1006</v>
      </c>
      <c r="E54" s="39" t="s">
        <v>1007</v>
      </c>
      <c r="F54">
        <v>9</v>
      </c>
      <c r="I54" s="39" t="s">
        <v>1008</v>
      </c>
      <c r="J54">
        <v>0</v>
      </c>
      <c r="L54">
        <v>2</v>
      </c>
      <c r="M54">
        <v>0</v>
      </c>
      <c r="O54">
        <v>2</v>
      </c>
      <c r="P54">
        <v>0</v>
      </c>
      <c r="R54" s="39" t="s">
        <v>31934</v>
      </c>
      <c r="S54">
        <v>1</v>
      </c>
      <c r="U54" s="39" t="s">
        <v>31926</v>
      </c>
      <c r="V54">
        <v>1</v>
      </c>
      <c r="X54" s="39" t="s">
        <v>6882</v>
      </c>
      <c r="Y54">
        <v>1</v>
      </c>
      <c r="AA54" s="39" t="s">
        <v>31940</v>
      </c>
      <c r="AB54">
        <v>1</v>
      </c>
      <c r="AD54" s="39" t="s">
        <v>31937</v>
      </c>
      <c r="AE54">
        <v>0</v>
      </c>
      <c r="AG54" s="39" t="s">
        <v>31929</v>
      </c>
      <c r="AH54">
        <v>1</v>
      </c>
      <c r="AJ54" s="39" t="s">
        <v>31930</v>
      </c>
      <c r="AK54">
        <v>1</v>
      </c>
      <c r="AM54" s="39" t="s">
        <v>31942</v>
      </c>
      <c r="AN54">
        <v>1</v>
      </c>
      <c r="AP54" s="39" t="s">
        <v>31932</v>
      </c>
      <c r="AQ54">
        <v>1</v>
      </c>
      <c r="AS54" s="39" t="s">
        <v>31933</v>
      </c>
      <c r="AT54">
        <v>1</v>
      </c>
    </row>
    <row r="55" spans="1:46" x14ac:dyDescent="0.3">
      <c r="A55">
        <v>54</v>
      </c>
      <c r="B55" s="1">
        <v>45813.432847222219</v>
      </c>
      <c r="C55" s="1">
        <v>45813.437835648147</v>
      </c>
      <c r="D55" s="39" t="s">
        <v>1050</v>
      </c>
      <c r="E55" s="39" t="s">
        <v>1051</v>
      </c>
      <c r="F55">
        <v>7</v>
      </c>
      <c r="I55" s="39" t="s">
        <v>1052</v>
      </c>
      <c r="J55">
        <v>0</v>
      </c>
      <c r="L55">
        <v>2</v>
      </c>
      <c r="M55">
        <v>0</v>
      </c>
      <c r="O55">
        <v>28</v>
      </c>
      <c r="P55">
        <v>0</v>
      </c>
      <c r="R55" s="39" t="s">
        <v>31934</v>
      </c>
      <c r="S55">
        <v>1</v>
      </c>
      <c r="U55" s="39" t="s">
        <v>31926</v>
      </c>
      <c r="V55">
        <v>1</v>
      </c>
      <c r="X55" s="39" t="s">
        <v>6882</v>
      </c>
      <c r="Y55">
        <v>1</v>
      </c>
      <c r="AA55" s="39" t="s">
        <v>31927</v>
      </c>
      <c r="AB55">
        <v>1</v>
      </c>
      <c r="AD55" s="39" t="s">
        <v>31937</v>
      </c>
      <c r="AE55">
        <v>0</v>
      </c>
      <c r="AG55" s="39" t="s">
        <v>31929</v>
      </c>
      <c r="AH55">
        <v>1</v>
      </c>
      <c r="AJ55" s="39" t="s">
        <v>31930</v>
      </c>
      <c r="AK55">
        <v>1</v>
      </c>
      <c r="AM55" s="39" t="s">
        <v>31931</v>
      </c>
      <c r="AN55">
        <v>0</v>
      </c>
      <c r="AP55" s="39" t="s">
        <v>31932</v>
      </c>
      <c r="AQ55">
        <v>1</v>
      </c>
      <c r="AS55" s="39" t="s">
        <v>31966</v>
      </c>
      <c r="AT55">
        <v>0</v>
      </c>
    </row>
    <row r="56" spans="1:46" x14ac:dyDescent="0.3">
      <c r="A56">
        <v>55</v>
      </c>
      <c r="B56" s="1">
        <v>45813.430752314816</v>
      </c>
      <c r="C56" s="1">
        <v>45813.438101851854</v>
      </c>
      <c r="D56" s="39" t="s">
        <v>921</v>
      </c>
      <c r="E56" s="39" t="s">
        <v>922</v>
      </c>
      <c r="F56">
        <v>8</v>
      </c>
      <c r="I56" s="39" t="s">
        <v>922</v>
      </c>
      <c r="J56">
        <v>0</v>
      </c>
      <c r="L56">
        <v>2</v>
      </c>
      <c r="M56">
        <v>0</v>
      </c>
      <c r="O56">
        <v>5</v>
      </c>
      <c r="P56">
        <v>0</v>
      </c>
      <c r="R56" s="39" t="s">
        <v>31934</v>
      </c>
      <c r="S56">
        <v>1</v>
      </c>
      <c r="U56" s="39" t="s">
        <v>31949</v>
      </c>
      <c r="V56">
        <v>0</v>
      </c>
      <c r="X56" s="39" t="s">
        <v>6882</v>
      </c>
      <c r="Y56">
        <v>1</v>
      </c>
      <c r="AA56" s="39" t="s">
        <v>31940</v>
      </c>
      <c r="AB56">
        <v>1</v>
      </c>
      <c r="AD56" s="39" t="s">
        <v>31928</v>
      </c>
      <c r="AE56">
        <v>1</v>
      </c>
      <c r="AG56" s="39" t="s">
        <v>31929</v>
      </c>
      <c r="AH56">
        <v>1</v>
      </c>
      <c r="AJ56" s="39" t="s">
        <v>31930</v>
      </c>
      <c r="AK56">
        <v>1</v>
      </c>
      <c r="AM56" s="39" t="s">
        <v>31931</v>
      </c>
      <c r="AN56">
        <v>0</v>
      </c>
      <c r="AP56" s="39" t="s">
        <v>31932</v>
      </c>
      <c r="AQ56">
        <v>1</v>
      </c>
      <c r="AS56" s="39" t="s">
        <v>31933</v>
      </c>
      <c r="AT56">
        <v>1</v>
      </c>
    </row>
    <row r="57" spans="1:46" x14ac:dyDescent="0.3">
      <c r="A57">
        <v>56</v>
      </c>
      <c r="B57" s="1">
        <v>45813.430810185186</v>
      </c>
      <c r="C57" s="1">
        <v>45813.438206018516</v>
      </c>
      <c r="D57" s="39" t="s">
        <v>904</v>
      </c>
      <c r="E57" s="39" t="s">
        <v>905</v>
      </c>
      <c r="F57">
        <v>8</v>
      </c>
      <c r="I57" s="39" t="s">
        <v>906</v>
      </c>
      <c r="J57">
        <v>0</v>
      </c>
      <c r="L57">
        <v>2</v>
      </c>
      <c r="M57">
        <v>0</v>
      </c>
      <c r="O57">
        <v>17</v>
      </c>
      <c r="P57">
        <v>0</v>
      </c>
      <c r="R57" s="39" t="s">
        <v>31934</v>
      </c>
      <c r="S57">
        <v>1</v>
      </c>
      <c r="U57" s="39" t="s">
        <v>31949</v>
      </c>
      <c r="V57">
        <v>0</v>
      </c>
      <c r="X57" s="39" t="s">
        <v>6882</v>
      </c>
      <c r="Y57">
        <v>1</v>
      </c>
      <c r="AA57" s="39" t="s">
        <v>31927</v>
      </c>
      <c r="AB57">
        <v>1</v>
      </c>
      <c r="AD57" s="39" t="s">
        <v>31928</v>
      </c>
      <c r="AE57">
        <v>1</v>
      </c>
      <c r="AG57" s="39" t="s">
        <v>31929</v>
      </c>
      <c r="AH57">
        <v>1</v>
      </c>
      <c r="AJ57" s="39" t="s">
        <v>31930</v>
      </c>
      <c r="AK57">
        <v>1</v>
      </c>
      <c r="AM57" s="39" t="s">
        <v>31931</v>
      </c>
      <c r="AN57">
        <v>0</v>
      </c>
      <c r="AP57" s="39" t="s">
        <v>31932</v>
      </c>
      <c r="AQ57">
        <v>1</v>
      </c>
      <c r="AS57" s="39" t="s">
        <v>31933</v>
      </c>
      <c r="AT57">
        <v>1</v>
      </c>
    </row>
    <row r="58" spans="1:46" x14ac:dyDescent="0.3">
      <c r="A58">
        <v>57</v>
      </c>
      <c r="B58" s="1">
        <v>45813.430902777778</v>
      </c>
      <c r="C58" s="1">
        <v>45813.438287037039</v>
      </c>
      <c r="D58" s="39" t="s">
        <v>981</v>
      </c>
      <c r="E58" s="39" t="s">
        <v>982</v>
      </c>
      <c r="F58">
        <v>8</v>
      </c>
      <c r="I58" s="39" t="s">
        <v>983</v>
      </c>
      <c r="J58">
        <v>0</v>
      </c>
      <c r="L58">
        <v>2</v>
      </c>
      <c r="M58">
        <v>0</v>
      </c>
      <c r="O58">
        <v>6</v>
      </c>
      <c r="P58">
        <v>0</v>
      </c>
      <c r="R58" s="39" t="s">
        <v>31934</v>
      </c>
      <c r="S58">
        <v>1</v>
      </c>
      <c r="U58" s="39" t="s">
        <v>31926</v>
      </c>
      <c r="V58">
        <v>1</v>
      </c>
      <c r="X58" s="39" t="s">
        <v>31951</v>
      </c>
      <c r="Y58">
        <v>0</v>
      </c>
      <c r="AA58" s="39" t="s">
        <v>31940</v>
      </c>
      <c r="AB58">
        <v>1</v>
      </c>
      <c r="AD58" s="39" t="s">
        <v>31928</v>
      </c>
      <c r="AE58">
        <v>1</v>
      </c>
      <c r="AG58" s="39" t="s">
        <v>31929</v>
      </c>
      <c r="AH58">
        <v>1</v>
      </c>
      <c r="AJ58" s="39" t="s">
        <v>31930</v>
      </c>
      <c r="AK58">
        <v>1</v>
      </c>
      <c r="AM58" s="39" t="s">
        <v>31931</v>
      </c>
      <c r="AN58">
        <v>0</v>
      </c>
      <c r="AP58" s="39" t="s">
        <v>31932</v>
      </c>
      <c r="AQ58">
        <v>1</v>
      </c>
      <c r="AS58" s="39" t="s">
        <v>31933</v>
      </c>
      <c r="AT58">
        <v>1</v>
      </c>
    </row>
    <row r="59" spans="1:46" x14ac:dyDescent="0.3">
      <c r="A59">
        <v>58</v>
      </c>
      <c r="B59" s="1">
        <v>45813.430601851855</v>
      </c>
      <c r="C59" s="1">
        <v>45813.438344907408</v>
      </c>
      <c r="D59" s="39" t="s">
        <v>960</v>
      </c>
      <c r="E59" s="39" t="s">
        <v>961</v>
      </c>
      <c r="F59">
        <v>10</v>
      </c>
      <c r="I59" s="39" t="s">
        <v>961</v>
      </c>
      <c r="J59">
        <v>0</v>
      </c>
      <c r="L59">
        <v>2</v>
      </c>
      <c r="M59">
        <v>0</v>
      </c>
      <c r="O59">
        <v>1</v>
      </c>
      <c r="P59">
        <v>0</v>
      </c>
      <c r="R59" s="39" t="s">
        <v>31934</v>
      </c>
      <c r="S59">
        <v>1</v>
      </c>
      <c r="U59" s="39" t="s">
        <v>31926</v>
      </c>
      <c r="V59">
        <v>1</v>
      </c>
      <c r="X59" s="39" t="s">
        <v>6882</v>
      </c>
      <c r="Y59">
        <v>1</v>
      </c>
      <c r="AA59" s="39" t="s">
        <v>31940</v>
      </c>
      <c r="AB59">
        <v>1</v>
      </c>
      <c r="AD59" s="39" t="s">
        <v>31928</v>
      </c>
      <c r="AE59">
        <v>1</v>
      </c>
      <c r="AG59" s="39" t="s">
        <v>31929</v>
      </c>
      <c r="AH59">
        <v>1</v>
      </c>
      <c r="AJ59" s="39" t="s">
        <v>31930</v>
      </c>
      <c r="AK59">
        <v>1</v>
      </c>
      <c r="AM59" s="39" t="s">
        <v>31942</v>
      </c>
      <c r="AN59">
        <v>1</v>
      </c>
      <c r="AP59" s="39" t="s">
        <v>31932</v>
      </c>
      <c r="AQ59">
        <v>1</v>
      </c>
      <c r="AS59" s="39" t="s">
        <v>31933</v>
      </c>
      <c r="AT59">
        <v>1</v>
      </c>
    </row>
    <row r="60" spans="1:46" x14ac:dyDescent="0.3">
      <c r="A60">
        <v>59</v>
      </c>
      <c r="B60" s="1">
        <v>45813.430810185186</v>
      </c>
      <c r="C60" s="1">
        <v>45813.438530092593</v>
      </c>
      <c r="D60" s="39" t="s">
        <v>928</v>
      </c>
      <c r="E60" s="39" t="s">
        <v>929</v>
      </c>
      <c r="F60">
        <v>8</v>
      </c>
      <c r="I60" s="39" t="s">
        <v>929</v>
      </c>
      <c r="J60">
        <v>0</v>
      </c>
      <c r="L60">
        <v>2</v>
      </c>
      <c r="M60">
        <v>0</v>
      </c>
      <c r="O60">
        <v>31</v>
      </c>
      <c r="P60">
        <v>0</v>
      </c>
      <c r="R60" s="39" t="s">
        <v>31934</v>
      </c>
      <c r="S60">
        <v>1</v>
      </c>
      <c r="U60" s="39" t="s">
        <v>31926</v>
      </c>
      <c r="V60">
        <v>1</v>
      </c>
      <c r="X60" s="39" t="s">
        <v>6882</v>
      </c>
      <c r="Y60">
        <v>1</v>
      </c>
      <c r="AA60" s="39" t="s">
        <v>31940</v>
      </c>
      <c r="AB60">
        <v>1</v>
      </c>
      <c r="AD60" s="39" t="s">
        <v>31928</v>
      </c>
      <c r="AE60">
        <v>1</v>
      </c>
      <c r="AG60" s="39" t="s">
        <v>31929</v>
      </c>
      <c r="AH60">
        <v>1</v>
      </c>
      <c r="AJ60" s="39" t="s">
        <v>31930</v>
      </c>
      <c r="AK60">
        <v>1</v>
      </c>
      <c r="AM60" s="39" t="s">
        <v>31946</v>
      </c>
      <c r="AN60">
        <v>0</v>
      </c>
      <c r="AP60" s="39" t="s">
        <v>31962</v>
      </c>
      <c r="AQ60">
        <v>0</v>
      </c>
      <c r="AS60" s="39" t="s">
        <v>31933</v>
      </c>
      <c r="AT60">
        <v>1</v>
      </c>
    </row>
    <row r="61" spans="1:46" x14ac:dyDescent="0.3">
      <c r="A61">
        <v>60</v>
      </c>
      <c r="B61" s="1">
        <v>45813.430497685185</v>
      </c>
      <c r="C61" s="1">
        <v>45813.43855324074</v>
      </c>
      <c r="D61" s="39" t="s">
        <v>5514</v>
      </c>
      <c r="E61" s="39" t="s">
        <v>5515</v>
      </c>
      <c r="F61">
        <v>7</v>
      </c>
      <c r="I61" s="39" t="s">
        <v>5515</v>
      </c>
      <c r="J61">
        <v>0</v>
      </c>
      <c r="L61">
        <v>2</v>
      </c>
      <c r="M61">
        <v>0</v>
      </c>
      <c r="O61">
        <v>18</v>
      </c>
      <c r="P61">
        <v>0</v>
      </c>
      <c r="R61" s="39" t="s">
        <v>31934</v>
      </c>
      <c r="S61">
        <v>1</v>
      </c>
      <c r="U61" s="39" t="s">
        <v>31926</v>
      </c>
      <c r="V61">
        <v>1</v>
      </c>
      <c r="X61" s="39" t="s">
        <v>6882</v>
      </c>
      <c r="Y61">
        <v>1</v>
      </c>
      <c r="AA61" s="39" t="s">
        <v>31927</v>
      </c>
      <c r="AB61">
        <v>1</v>
      </c>
      <c r="AD61" s="39" t="s">
        <v>31928</v>
      </c>
      <c r="AE61">
        <v>1</v>
      </c>
      <c r="AG61" s="39" t="s">
        <v>31929</v>
      </c>
      <c r="AH61">
        <v>1</v>
      </c>
      <c r="AJ61" s="39" t="s">
        <v>31941</v>
      </c>
      <c r="AK61">
        <v>0</v>
      </c>
      <c r="AM61" s="39" t="s">
        <v>31946</v>
      </c>
      <c r="AN61">
        <v>0</v>
      </c>
      <c r="AP61" s="39" t="s">
        <v>31962</v>
      </c>
      <c r="AQ61">
        <v>0</v>
      </c>
      <c r="AS61" s="39" t="s">
        <v>31933</v>
      </c>
      <c r="AT61">
        <v>1</v>
      </c>
    </row>
    <row r="62" spans="1:46" x14ac:dyDescent="0.3">
      <c r="A62">
        <v>61</v>
      </c>
      <c r="B62" s="1">
        <v>45813.430879629632</v>
      </c>
      <c r="C62" s="1">
        <v>45813.438819444447</v>
      </c>
      <c r="D62" s="39" t="s">
        <v>878</v>
      </c>
      <c r="E62" s="39" t="s">
        <v>879</v>
      </c>
      <c r="F62">
        <v>10</v>
      </c>
      <c r="I62" s="39" t="s">
        <v>879</v>
      </c>
      <c r="J62">
        <v>0</v>
      </c>
      <c r="L62">
        <v>2</v>
      </c>
      <c r="M62">
        <v>0</v>
      </c>
      <c r="O62">
        <v>15</v>
      </c>
      <c r="P62">
        <v>0</v>
      </c>
      <c r="R62" s="39" t="s">
        <v>31934</v>
      </c>
      <c r="S62">
        <v>1</v>
      </c>
      <c r="U62" s="39" t="s">
        <v>31926</v>
      </c>
      <c r="V62">
        <v>1</v>
      </c>
      <c r="X62" s="39" t="s">
        <v>6882</v>
      </c>
      <c r="Y62">
        <v>1</v>
      </c>
      <c r="AA62" s="39" t="s">
        <v>31940</v>
      </c>
      <c r="AB62">
        <v>1</v>
      </c>
      <c r="AD62" s="39" t="s">
        <v>31928</v>
      </c>
      <c r="AE62">
        <v>1</v>
      </c>
      <c r="AG62" s="39" t="s">
        <v>31929</v>
      </c>
      <c r="AH62">
        <v>1</v>
      </c>
      <c r="AJ62" s="39" t="s">
        <v>31930</v>
      </c>
      <c r="AK62">
        <v>1</v>
      </c>
      <c r="AM62" s="39" t="s">
        <v>31942</v>
      </c>
      <c r="AN62">
        <v>1</v>
      </c>
      <c r="AP62" s="39" t="s">
        <v>31932</v>
      </c>
      <c r="AQ62">
        <v>1</v>
      </c>
      <c r="AS62" s="39" t="s">
        <v>31933</v>
      </c>
      <c r="AT62">
        <v>1</v>
      </c>
    </row>
    <row r="63" spans="1:46" x14ac:dyDescent="0.3">
      <c r="A63">
        <v>62</v>
      </c>
      <c r="B63" s="1">
        <v>45813.431666666664</v>
      </c>
      <c r="C63" s="1">
        <v>45813.43891203704</v>
      </c>
      <c r="D63" s="39" t="s">
        <v>998</v>
      </c>
      <c r="E63" s="39" t="s">
        <v>999</v>
      </c>
      <c r="F63">
        <v>8</v>
      </c>
      <c r="I63" s="39" t="s">
        <v>1000</v>
      </c>
      <c r="J63">
        <v>0</v>
      </c>
      <c r="L63">
        <v>2</v>
      </c>
      <c r="M63">
        <v>0</v>
      </c>
      <c r="O63">
        <v>11</v>
      </c>
      <c r="P63">
        <v>0</v>
      </c>
      <c r="R63" s="39" t="s">
        <v>31934</v>
      </c>
      <c r="S63">
        <v>1</v>
      </c>
      <c r="U63" s="39" t="s">
        <v>31926</v>
      </c>
      <c r="V63">
        <v>1</v>
      </c>
      <c r="X63" s="39" t="s">
        <v>6882</v>
      </c>
      <c r="Y63">
        <v>1</v>
      </c>
      <c r="AA63" s="39" t="s">
        <v>31927</v>
      </c>
      <c r="AB63">
        <v>1</v>
      </c>
      <c r="AD63" s="39" t="s">
        <v>31928</v>
      </c>
      <c r="AE63">
        <v>1</v>
      </c>
      <c r="AG63" s="39" t="s">
        <v>31929</v>
      </c>
      <c r="AH63">
        <v>1</v>
      </c>
      <c r="AJ63" s="39" t="s">
        <v>31930</v>
      </c>
      <c r="AK63">
        <v>1</v>
      </c>
      <c r="AM63" s="39" t="s">
        <v>31946</v>
      </c>
      <c r="AN63">
        <v>0</v>
      </c>
      <c r="AP63" s="39" t="s">
        <v>31962</v>
      </c>
      <c r="AQ63">
        <v>0</v>
      </c>
      <c r="AS63" s="39" t="s">
        <v>31933</v>
      </c>
      <c r="AT63">
        <v>1</v>
      </c>
    </row>
    <row r="64" spans="1:46" x14ac:dyDescent="0.3">
      <c r="A64">
        <v>63</v>
      </c>
      <c r="B64" s="1">
        <v>45813.430960648147</v>
      </c>
      <c r="C64" s="1">
        <v>45813.438923611109</v>
      </c>
      <c r="D64" s="39" t="s">
        <v>1015</v>
      </c>
      <c r="E64" s="39" t="s">
        <v>1016</v>
      </c>
      <c r="F64">
        <v>7</v>
      </c>
      <c r="I64" s="39" t="s">
        <v>1017</v>
      </c>
      <c r="J64">
        <v>0</v>
      </c>
      <c r="L64">
        <v>2</v>
      </c>
      <c r="M64">
        <v>0</v>
      </c>
      <c r="O64">
        <v>9</v>
      </c>
      <c r="P64">
        <v>0</v>
      </c>
      <c r="R64" s="39" t="s">
        <v>31934</v>
      </c>
      <c r="S64">
        <v>1</v>
      </c>
      <c r="U64" s="39" t="s">
        <v>31926</v>
      </c>
      <c r="V64">
        <v>1</v>
      </c>
      <c r="X64" s="39" t="s">
        <v>31935</v>
      </c>
      <c r="Y64">
        <v>0</v>
      </c>
      <c r="AA64" s="39" t="s">
        <v>31967</v>
      </c>
      <c r="AB64">
        <v>0</v>
      </c>
      <c r="AD64" s="39" t="s">
        <v>31928</v>
      </c>
      <c r="AE64">
        <v>1</v>
      </c>
      <c r="AG64" s="39" t="s">
        <v>31929</v>
      </c>
      <c r="AH64">
        <v>1</v>
      </c>
      <c r="AJ64" s="39" t="s">
        <v>31930</v>
      </c>
      <c r="AK64">
        <v>1</v>
      </c>
      <c r="AM64" s="39" t="s">
        <v>31931</v>
      </c>
      <c r="AN64">
        <v>0</v>
      </c>
      <c r="AP64" s="39" t="s">
        <v>31932</v>
      </c>
      <c r="AQ64">
        <v>1</v>
      </c>
      <c r="AS64" s="39" t="s">
        <v>31933</v>
      </c>
      <c r="AT64">
        <v>1</v>
      </c>
    </row>
    <row r="65" spans="1:46" x14ac:dyDescent="0.3">
      <c r="A65">
        <v>64</v>
      </c>
      <c r="B65" s="1">
        <v>45813.431585648148</v>
      </c>
      <c r="C65" s="1">
        <v>45813.438935185186</v>
      </c>
      <c r="D65" s="39" t="s">
        <v>862</v>
      </c>
      <c r="E65" s="39" t="s">
        <v>863</v>
      </c>
      <c r="F65">
        <v>10</v>
      </c>
      <c r="I65" s="39" t="s">
        <v>863</v>
      </c>
      <c r="J65">
        <v>0</v>
      </c>
      <c r="L65">
        <v>2</v>
      </c>
      <c r="M65">
        <v>0</v>
      </c>
      <c r="O65">
        <v>29</v>
      </c>
      <c r="P65">
        <v>0</v>
      </c>
      <c r="R65" s="39" t="s">
        <v>31934</v>
      </c>
      <c r="S65">
        <v>1</v>
      </c>
      <c r="U65" s="39" t="s">
        <v>31926</v>
      </c>
      <c r="V65">
        <v>1</v>
      </c>
      <c r="X65" s="39" t="s">
        <v>6882</v>
      </c>
      <c r="Y65">
        <v>1</v>
      </c>
      <c r="AA65" s="39" t="s">
        <v>31927</v>
      </c>
      <c r="AB65">
        <v>1</v>
      </c>
      <c r="AD65" s="39" t="s">
        <v>31928</v>
      </c>
      <c r="AE65">
        <v>1</v>
      </c>
      <c r="AG65" s="39" t="s">
        <v>31929</v>
      </c>
      <c r="AH65">
        <v>1</v>
      </c>
      <c r="AJ65" s="39" t="s">
        <v>31930</v>
      </c>
      <c r="AK65">
        <v>1</v>
      </c>
      <c r="AM65" s="39" t="s">
        <v>31942</v>
      </c>
      <c r="AN65">
        <v>1</v>
      </c>
      <c r="AP65" s="39" t="s">
        <v>31932</v>
      </c>
      <c r="AQ65">
        <v>1</v>
      </c>
      <c r="AS65" s="39" t="s">
        <v>31933</v>
      </c>
      <c r="AT65">
        <v>1</v>
      </c>
    </row>
    <row r="66" spans="1:46" x14ac:dyDescent="0.3">
      <c r="A66">
        <v>65</v>
      </c>
      <c r="B66" s="1">
        <v>45813.431018518517</v>
      </c>
      <c r="C66" s="1">
        <v>45813.438935185186</v>
      </c>
      <c r="D66" s="39" t="s">
        <v>1183</v>
      </c>
      <c r="E66" s="39" t="s">
        <v>1184</v>
      </c>
      <c r="F66">
        <v>10</v>
      </c>
      <c r="I66" s="39" t="s">
        <v>1184</v>
      </c>
      <c r="J66">
        <v>0</v>
      </c>
      <c r="L66">
        <v>2</v>
      </c>
      <c r="M66">
        <v>0</v>
      </c>
      <c r="O66">
        <v>30</v>
      </c>
      <c r="P66">
        <v>0</v>
      </c>
      <c r="R66" s="39" t="s">
        <v>31934</v>
      </c>
      <c r="S66">
        <v>1</v>
      </c>
      <c r="U66" s="39" t="s">
        <v>31926</v>
      </c>
      <c r="V66">
        <v>1</v>
      </c>
      <c r="X66" s="39" t="s">
        <v>6882</v>
      </c>
      <c r="Y66">
        <v>1</v>
      </c>
      <c r="AA66" s="39" t="s">
        <v>31940</v>
      </c>
      <c r="AB66">
        <v>1</v>
      </c>
      <c r="AD66" s="39" t="s">
        <v>31928</v>
      </c>
      <c r="AE66">
        <v>1</v>
      </c>
      <c r="AG66" s="39" t="s">
        <v>31929</v>
      </c>
      <c r="AH66">
        <v>1</v>
      </c>
      <c r="AJ66" s="39" t="s">
        <v>31930</v>
      </c>
      <c r="AK66">
        <v>1</v>
      </c>
      <c r="AM66" s="39" t="s">
        <v>31942</v>
      </c>
      <c r="AN66">
        <v>1</v>
      </c>
      <c r="AP66" s="39" t="s">
        <v>31932</v>
      </c>
      <c r="AQ66">
        <v>1</v>
      </c>
      <c r="AS66" s="39" t="s">
        <v>31933</v>
      </c>
      <c r="AT66">
        <v>1</v>
      </c>
    </row>
    <row r="67" spans="1:46" x14ac:dyDescent="0.3">
      <c r="A67">
        <v>66</v>
      </c>
      <c r="B67" s="1">
        <v>45813.431701388887</v>
      </c>
      <c r="C67" s="1">
        <v>45813.439120370371</v>
      </c>
      <c r="D67" s="39" t="s">
        <v>945</v>
      </c>
      <c r="E67" s="39" t="s">
        <v>946</v>
      </c>
      <c r="F67">
        <v>9</v>
      </c>
      <c r="I67" s="39" t="s">
        <v>946</v>
      </c>
      <c r="J67">
        <v>0</v>
      </c>
      <c r="L67">
        <v>2</v>
      </c>
      <c r="M67">
        <v>0</v>
      </c>
      <c r="O67">
        <v>25</v>
      </c>
      <c r="P67">
        <v>0</v>
      </c>
      <c r="R67" s="39" t="s">
        <v>31934</v>
      </c>
      <c r="S67">
        <v>1</v>
      </c>
      <c r="U67" s="39" t="s">
        <v>31926</v>
      </c>
      <c r="V67">
        <v>1</v>
      </c>
      <c r="X67" s="39" t="s">
        <v>6882</v>
      </c>
      <c r="Y67">
        <v>1</v>
      </c>
      <c r="AA67" s="39" t="s">
        <v>31927</v>
      </c>
      <c r="AB67">
        <v>1</v>
      </c>
      <c r="AD67" s="39" t="s">
        <v>31937</v>
      </c>
      <c r="AE67">
        <v>0</v>
      </c>
      <c r="AG67" s="39" t="s">
        <v>31929</v>
      </c>
      <c r="AH67">
        <v>1</v>
      </c>
      <c r="AJ67" s="39" t="s">
        <v>31930</v>
      </c>
      <c r="AK67">
        <v>1</v>
      </c>
      <c r="AM67" s="39" t="s">
        <v>31942</v>
      </c>
      <c r="AN67">
        <v>1</v>
      </c>
      <c r="AP67" s="39" t="s">
        <v>31932</v>
      </c>
      <c r="AQ67">
        <v>1</v>
      </c>
      <c r="AS67" s="39" t="s">
        <v>31933</v>
      </c>
      <c r="AT67">
        <v>1</v>
      </c>
    </row>
    <row r="68" spans="1:46" x14ac:dyDescent="0.3">
      <c r="A68">
        <v>67</v>
      </c>
      <c r="B68" s="1">
        <v>45813.431608796294</v>
      </c>
      <c r="C68" s="1">
        <v>45813.439120370371</v>
      </c>
      <c r="D68" s="39" t="s">
        <v>1137</v>
      </c>
      <c r="E68" s="39" t="s">
        <v>1138</v>
      </c>
      <c r="F68">
        <v>9</v>
      </c>
      <c r="I68" s="39" t="s">
        <v>1138</v>
      </c>
      <c r="J68">
        <v>0</v>
      </c>
      <c r="L68">
        <v>2</v>
      </c>
      <c r="M68">
        <v>0</v>
      </c>
      <c r="O68">
        <v>26</v>
      </c>
      <c r="P68">
        <v>0</v>
      </c>
      <c r="R68" s="39" t="s">
        <v>31934</v>
      </c>
      <c r="S68">
        <v>1</v>
      </c>
      <c r="U68" s="39" t="s">
        <v>31926</v>
      </c>
      <c r="V68">
        <v>1</v>
      </c>
      <c r="X68" s="39" t="s">
        <v>6882</v>
      </c>
      <c r="Y68">
        <v>1</v>
      </c>
      <c r="AA68" s="39" t="s">
        <v>31940</v>
      </c>
      <c r="AB68">
        <v>1</v>
      </c>
      <c r="AD68" s="39" t="s">
        <v>31963</v>
      </c>
      <c r="AE68">
        <v>0</v>
      </c>
      <c r="AG68" s="39" t="s">
        <v>31929</v>
      </c>
      <c r="AH68">
        <v>1</v>
      </c>
      <c r="AJ68" s="39" t="s">
        <v>31930</v>
      </c>
      <c r="AK68">
        <v>1</v>
      </c>
      <c r="AM68" s="39" t="s">
        <v>31942</v>
      </c>
      <c r="AN68">
        <v>1</v>
      </c>
      <c r="AP68" s="39" t="s">
        <v>31932</v>
      </c>
      <c r="AQ68">
        <v>1</v>
      </c>
      <c r="AS68" s="39" t="s">
        <v>31933</v>
      </c>
      <c r="AT68">
        <v>1</v>
      </c>
    </row>
    <row r="69" spans="1:46" x14ac:dyDescent="0.3">
      <c r="A69">
        <v>68</v>
      </c>
      <c r="B69" s="1">
        <v>45813.43241898148</v>
      </c>
      <c r="C69" s="1">
        <v>45813.439259259256</v>
      </c>
      <c r="D69" s="39" t="s">
        <v>1195</v>
      </c>
      <c r="E69" s="39" t="s">
        <v>1196</v>
      </c>
      <c r="F69">
        <v>8</v>
      </c>
      <c r="I69" s="39" t="s">
        <v>1196</v>
      </c>
      <c r="J69">
        <v>0</v>
      </c>
      <c r="L69">
        <v>2</v>
      </c>
      <c r="M69">
        <v>0</v>
      </c>
      <c r="O69">
        <v>34</v>
      </c>
      <c r="P69">
        <v>0</v>
      </c>
      <c r="R69" s="39" t="s">
        <v>31934</v>
      </c>
      <c r="S69">
        <v>1</v>
      </c>
      <c r="U69" s="39" t="s">
        <v>31926</v>
      </c>
      <c r="V69">
        <v>1</v>
      </c>
      <c r="X69" s="39" t="s">
        <v>6882</v>
      </c>
      <c r="Y69">
        <v>1</v>
      </c>
      <c r="AA69" s="39" t="s">
        <v>31927</v>
      </c>
      <c r="AB69">
        <v>1</v>
      </c>
      <c r="AD69" s="39" t="s">
        <v>31928</v>
      </c>
      <c r="AE69">
        <v>1</v>
      </c>
      <c r="AG69" s="39" t="s">
        <v>31929</v>
      </c>
      <c r="AH69">
        <v>1</v>
      </c>
      <c r="AJ69" s="39" t="s">
        <v>31930</v>
      </c>
      <c r="AK69">
        <v>1</v>
      </c>
      <c r="AM69" s="39" t="s">
        <v>31946</v>
      </c>
      <c r="AN69">
        <v>0</v>
      </c>
      <c r="AP69" s="39" t="s">
        <v>31962</v>
      </c>
      <c r="AQ69">
        <v>0</v>
      </c>
      <c r="AS69" s="39" t="s">
        <v>31933</v>
      </c>
      <c r="AT69">
        <v>1</v>
      </c>
    </row>
    <row r="70" spans="1:46" x14ac:dyDescent="0.3">
      <c r="A70">
        <v>69</v>
      </c>
      <c r="B70" s="1">
        <v>45813.431527777779</v>
      </c>
      <c r="C70" s="1">
        <v>45813.43954861111</v>
      </c>
      <c r="D70" s="39" t="s">
        <v>937</v>
      </c>
      <c r="E70" s="39" t="s">
        <v>938</v>
      </c>
      <c r="F70">
        <v>6</v>
      </c>
      <c r="I70" s="39" t="s">
        <v>938</v>
      </c>
      <c r="J70">
        <v>0</v>
      </c>
      <c r="L70">
        <v>2</v>
      </c>
      <c r="M70">
        <v>0</v>
      </c>
      <c r="O70">
        <v>27</v>
      </c>
      <c r="P70">
        <v>0</v>
      </c>
      <c r="R70" s="39" t="s">
        <v>31968</v>
      </c>
      <c r="S70">
        <v>0</v>
      </c>
      <c r="U70" s="39" t="s">
        <v>31926</v>
      </c>
      <c r="V70">
        <v>1</v>
      </c>
      <c r="X70" s="39" t="s">
        <v>6882</v>
      </c>
      <c r="Y70">
        <v>1</v>
      </c>
      <c r="AA70" s="39" t="s">
        <v>31927</v>
      </c>
      <c r="AB70">
        <v>1</v>
      </c>
      <c r="AD70" s="39" t="s">
        <v>31937</v>
      </c>
      <c r="AE70">
        <v>0</v>
      </c>
      <c r="AG70" s="39" t="s">
        <v>31929</v>
      </c>
      <c r="AH70">
        <v>1</v>
      </c>
      <c r="AJ70" s="39" t="s">
        <v>31941</v>
      </c>
      <c r="AK70">
        <v>0</v>
      </c>
      <c r="AM70" s="39" t="s">
        <v>31942</v>
      </c>
      <c r="AN70">
        <v>1</v>
      </c>
      <c r="AP70" s="39" t="s">
        <v>31932</v>
      </c>
      <c r="AQ70">
        <v>1</v>
      </c>
      <c r="AS70" s="39" t="s">
        <v>31966</v>
      </c>
      <c r="AT70">
        <v>0</v>
      </c>
    </row>
    <row r="71" spans="1:46" x14ac:dyDescent="0.3">
      <c r="A71">
        <v>70</v>
      </c>
      <c r="B71" s="1">
        <v>45813.432037037041</v>
      </c>
      <c r="C71" s="1">
        <v>45813.439606481479</v>
      </c>
      <c r="D71" s="39" t="s">
        <v>1085</v>
      </c>
      <c r="E71" s="39" t="s">
        <v>1086</v>
      </c>
      <c r="F71">
        <v>9</v>
      </c>
      <c r="I71" s="39" t="s">
        <v>1086</v>
      </c>
      <c r="J71">
        <v>0</v>
      </c>
      <c r="L71">
        <v>2</v>
      </c>
      <c r="M71">
        <v>0</v>
      </c>
      <c r="O71">
        <v>33</v>
      </c>
      <c r="P71">
        <v>0</v>
      </c>
      <c r="R71" s="39" t="s">
        <v>31934</v>
      </c>
      <c r="S71">
        <v>1</v>
      </c>
      <c r="U71" s="39" t="s">
        <v>31926</v>
      </c>
      <c r="V71">
        <v>1</v>
      </c>
      <c r="X71" s="39" t="s">
        <v>6882</v>
      </c>
      <c r="Y71">
        <v>1</v>
      </c>
      <c r="AA71" s="39" t="s">
        <v>31927</v>
      </c>
      <c r="AB71">
        <v>1</v>
      </c>
      <c r="AD71" s="39" t="s">
        <v>31928</v>
      </c>
      <c r="AE71">
        <v>1</v>
      </c>
      <c r="AG71" s="39" t="s">
        <v>31929</v>
      </c>
      <c r="AH71">
        <v>1</v>
      </c>
      <c r="AJ71" s="39" t="s">
        <v>31941</v>
      </c>
      <c r="AK71">
        <v>0</v>
      </c>
      <c r="AM71" s="39" t="s">
        <v>31942</v>
      </c>
      <c r="AN71">
        <v>1</v>
      </c>
      <c r="AP71" s="39" t="s">
        <v>31932</v>
      </c>
      <c r="AQ71">
        <v>1</v>
      </c>
      <c r="AS71" s="39" t="s">
        <v>31933</v>
      </c>
      <c r="AT71">
        <v>1</v>
      </c>
    </row>
    <row r="72" spans="1:46" x14ac:dyDescent="0.3">
      <c r="A72">
        <v>71</v>
      </c>
      <c r="B72" s="1">
        <v>45813.43204861111</v>
      </c>
      <c r="C72" s="1">
        <v>45813.439606481479</v>
      </c>
      <c r="D72" s="39" t="s">
        <v>952</v>
      </c>
      <c r="E72" s="39" t="s">
        <v>953</v>
      </c>
      <c r="F72">
        <v>9</v>
      </c>
      <c r="I72" s="39" t="s">
        <v>953</v>
      </c>
      <c r="J72">
        <v>0</v>
      </c>
      <c r="L72">
        <v>2</v>
      </c>
      <c r="M72">
        <v>0</v>
      </c>
      <c r="O72">
        <v>35</v>
      </c>
      <c r="P72">
        <v>0</v>
      </c>
      <c r="R72" s="39" t="s">
        <v>31934</v>
      </c>
      <c r="S72">
        <v>1</v>
      </c>
      <c r="U72" s="39" t="s">
        <v>31926</v>
      </c>
      <c r="V72">
        <v>1</v>
      </c>
      <c r="X72" s="39" t="s">
        <v>6882</v>
      </c>
      <c r="Y72">
        <v>1</v>
      </c>
      <c r="AA72" s="39" t="s">
        <v>31927</v>
      </c>
      <c r="AB72">
        <v>1</v>
      </c>
      <c r="AD72" s="39" t="s">
        <v>31928</v>
      </c>
      <c r="AE72">
        <v>1</v>
      </c>
      <c r="AG72" s="39" t="s">
        <v>31929</v>
      </c>
      <c r="AH72">
        <v>1</v>
      </c>
      <c r="AJ72" s="39" t="s">
        <v>31941</v>
      </c>
      <c r="AK72">
        <v>0</v>
      </c>
      <c r="AM72" s="39" t="s">
        <v>31942</v>
      </c>
      <c r="AN72">
        <v>1</v>
      </c>
      <c r="AP72" s="39" t="s">
        <v>31932</v>
      </c>
      <c r="AQ72">
        <v>1</v>
      </c>
      <c r="AS72" s="39" t="s">
        <v>31933</v>
      </c>
      <c r="AT72">
        <v>1</v>
      </c>
    </row>
    <row r="73" spans="1:46" x14ac:dyDescent="0.3">
      <c r="A73">
        <v>72</v>
      </c>
      <c r="B73" s="1">
        <v>45813.432037037041</v>
      </c>
      <c r="C73" s="1">
        <v>45813.439606481479</v>
      </c>
      <c r="D73" s="39" t="s">
        <v>1075</v>
      </c>
      <c r="E73" s="39" t="s">
        <v>1076</v>
      </c>
      <c r="F73">
        <v>9</v>
      </c>
      <c r="I73" s="39" t="s">
        <v>1076</v>
      </c>
      <c r="J73">
        <v>0</v>
      </c>
      <c r="L73">
        <v>2</v>
      </c>
      <c r="M73">
        <v>0</v>
      </c>
      <c r="O73">
        <v>32</v>
      </c>
      <c r="P73">
        <v>0</v>
      </c>
      <c r="R73" s="39" t="s">
        <v>31934</v>
      </c>
      <c r="S73">
        <v>1</v>
      </c>
      <c r="U73" s="39" t="s">
        <v>31926</v>
      </c>
      <c r="V73">
        <v>1</v>
      </c>
      <c r="X73" s="39" t="s">
        <v>6882</v>
      </c>
      <c r="Y73">
        <v>1</v>
      </c>
      <c r="AA73" s="39" t="s">
        <v>31940</v>
      </c>
      <c r="AB73">
        <v>1</v>
      </c>
      <c r="AD73" s="39" t="s">
        <v>31928</v>
      </c>
      <c r="AE73">
        <v>1</v>
      </c>
      <c r="AG73" s="39" t="s">
        <v>31929</v>
      </c>
      <c r="AH73">
        <v>1</v>
      </c>
      <c r="AJ73" s="39" t="s">
        <v>31941</v>
      </c>
      <c r="AK73">
        <v>0</v>
      </c>
      <c r="AM73" s="39" t="s">
        <v>31942</v>
      </c>
      <c r="AN73">
        <v>1</v>
      </c>
      <c r="AP73" s="39" t="s">
        <v>31932</v>
      </c>
      <c r="AQ73">
        <v>1</v>
      </c>
      <c r="AS73" s="39" t="s">
        <v>31933</v>
      </c>
      <c r="AT73">
        <v>1</v>
      </c>
    </row>
    <row r="74" spans="1:46" x14ac:dyDescent="0.3">
      <c r="A74">
        <v>73</v>
      </c>
      <c r="B74" s="1">
        <v>45813.432546296295</v>
      </c>
      <c r="C74" s="1">
        <v>45813.440509259257</v>
      </c>
      <c r="D74" s="39" t="s">
        <v>869</v>
      </c>
      <c r="E74" s="39" t="s">
        <v>870</v>
      </c>
      <c r="F74">
        <v>8</v>
      </c>
      <c r="I74" s="39" t="s">
        <v>5366</v>
      </c>
      <c r="J74">
        <v>0</v>
      </c>
      <c r="L74">
        <v>2</v>
      </c>
      <c r="M74">
        <v>0</v>
      </c>
      <c r="O74">
        <v>13</v>
      </c>
      <c r="P74">
        <v>0</v>
      </c>
      <c r="R74" s="39" t="s">
        <v>31925</v>
      </c>
      <c r="S74">
        <v>0</v>
      </c>
      <c r="U74" s="39" t="s">
        <v>31926</v>
      </c>
      <c r="V74">
        <v>1</v>
      </c>
      <c r="X74" s="39" t="s">
        <v>6882</v>
      </c>
      <c r="Y74">
        <v>1</v>
      </c>
      <c r="AA74" s="39" t="s">
        <v>31940</v>
      </c>
      <c r="AB74">
        <v>1</v>
      </c>
      <c r="AD74" s="39" t="s">
        <v>31937</v>
      </c>
      <c r="AE74">
        <v>0</v>
      </c>
      <c r="AG74" s="39" t="s">
        <v>31929</v>
      </c>
      <c r="AH74">
        <v>1</v>
      </c>
      <c r="AJ74" s="39" t="s">
        <v>31930</v>
      </c>
      <c r="AK74">
        <v>1</v>
      </c>
      <c r="AM74" s="39" t="s">
        <v>31942</v>
      </c>
      <c r="AN74">
        <v>1</v>
      </c>
      <c r="AP74" s="39" t="s">
        <v>31932</v>
      </c>
      <c r="AQ74">
        <v>1</v>
      </c>
      <c r="AS74" s="39" t="s">
        <v>31933</v>
      </c>
      <c r="AT74">
        <v>1</v>
      </c>
    </row>
    <row r="75" spans="1:46" x14ac:dyDescent="0.3">
      <c r="A75">
        <v>74</v>
      </c>
      <c r="B75" s="1">
        <v>45813.480416666665</v>
      </c>
      <c r="C75" s="1">
        <v>45813.480543981481</v>
      </c>
      <c r="D75" s="39" t="s">
        <v>5489</v>
      </c>
      <c r="E75" s="39" t="s">
        <v>5490</v>
      </c>
      <c r="F75">
        <v>6</v>
      </c>
      <c r="I75" s="39" t="s">
        <v>5490</v>
      </c>
      <c r="J75">
        <v>0</v>
      </c>
      <c r="L75">
        <v>2</v>
      </c>
      <c r="M75">
        <v>0</v>
      </c>
      <c r="O75">
        <v>20</v>
      </c>
      <c r="P75">
        <v>0</v>
      </c>
      <c r="R75" s="39" t="s">
        <v>31934</v>
      </c>
      <c r="S75">
        <v>1</v>
      </c>
      <c r="U75" s="39" t="s">
        <v>31926</v>
      </c>
      <c r="V75">
        <v>1</v>
      </c>
      <c r="X75" s="39" t="s">
        <v>6882</v>
      </c>
      <c r="Y75">
        <v>1</v>
      </c>
      <c r="AA75" s="39" t="s">
        <v>31969</v>
      </c>
      <c r="AB75">
        <v>0</v>
      </c>
      <c r="AD75" s="39" t="s">
        <v>31928</v>
      </c>
      <c r="AE75">
        <v>1</v>
      </c>
      <c r="AG75" s="39" t="s">
        <v>31929</v>
      </c>
      <c r="AH75">
        <v>1</v>
      </c>
      <c r="AJ75" s="39" t="s">
        <v>31941</v>
      </c>
      <c r="AK75">
        <v>0</v>
      </c>
      <c r="AM75" s="39" t="s">
        <v>31946</v>
      </c>
      <c r="AN75">
        <v>0</v>
      </c>
      <c r="AP75" s="39" t="s">
        <v>31962</v>
      </c>
      <c r="AQ75">
        <v>0</v>
      </c>
      <c r="AS75" s="39" t="s">
        <v>31933</v>
      </c>
      <c r="AT75">
        <v>1</v>
      </c>
    </row>
    <row r="76" spans="1:46" x14ac:dyDescent="0.3">
      <c r="A76">
        <v>75</v>
      </c>
      <c r="B76" s="1">
        <v>45813.549479166664</v>
      </c>
      <c r="C76" s="1">
        <v>45813.554224537038</v>
      </c>
      <c r="D76" s="39" t="s">
        <v>1201</v>
      </c>
      <c r="E76" s="39" t="s">
        <v>1202</v>
      </c>
      <c r="F76">
        <v>8</v>
      </c>
      <c r="I76" s="39" t="s">
        <v>1202</v>
      </c>
      <c r="J76">
        <v>0</v>
      </c>
      <c r="L76">
        <v>1</v>
      </c>
      <c r="M76">
        <v>0</v>
      </c>
      <c r="O76">
        <v>10</v>
      </c>
      <c r="P76">
        <v>0</v>
      </c>
      <c r="R76" s="39" t="s">
        <v>31934</v>
      </c>
      <c r="S76">
        <v>1</v>
      </c>
      <c r="U76" s="39" t="s">
        <v>31926</v>
      </c>
      <c r="V76">
        <v>1</v>
      </c>
      <c r="X76" s="39" t="s">
        <v>31951</v>
      </c>
      <c r="Y76">
        <v>0</v>
      </c>
      <c r="AA76" s="39" t="s">
        <v>31940</v>
      </c>
      <c r="AB76">
        <v>1</v>
      </c>
      <c r="AD76" s="39" t="s">
        <v>31928</v>
      </c>
      <c r="AE76">
        <v>1</v>
      </c>
      <c r="AG76" s="39" t="s">
        <v>31929</v>
      </c>
      <c r="AH76">
        <v>1</v>
      </c>
      <c r="AJ76" s="39" t="s">
        <v>31952</v>
      </c>
      <c r="AK76">
        <v>0</v>
      </c>
      <c r="AM76" s="39" t="s">
        <v>31942</v>
      </c>
      <c r="AN76">
        <v>1</v>
      </c>
      <c r="AP76" s="39" t="s">
        <v>31932</v>
      </c>
      <c r="AQ76">
        <v>1</v>
      </c>
      <c r="AS76" s="39" t="s">
        <v>31933</v>
      </c>
      <c r="AT76">
        <v>1</v>
      </c>
    </row>
    <row r="77" spans="1:46" x14ac:dyDescent="0.3">
      <c r="A77">
        <v>76</v>
      </c>
      <c r="B77" s="1">
        <v>45813.54965277778</v>
      </c>
      <c r="C77" s="1">
        <v>45813.554560185185</v>
      </c>
      <c r="D77" s="39" t="s">
        <v>1484</v>
      </c>
      <c r="E77" s="39" t="s">
        <v>1485</v>
      </c>
      <c r="F77">
        <v>9</v>
      </c>
      <c r="I77" s="39" t="s">
        <v>1486</v>
      </c>
      <c r="J77">
        <v>0</v>
      </c>
      <c r="L77">
        <v>1</v>
      </c>
      <c r="M77">
        <v>0</v>
      </c>
      <c r="O77">
        <v>9</v>
      </c>
      <c r="P77">
        <v>0</v>
      </c>
      <c r="R77" s="39" t="s">
        <v>31934</v>
      </c>
      <c r="S77">
        <v>1</v>
      </c>
      <c r="U77" s="39" t="s">
        <v>31926</v>
      </c>
      <c r="V77">
        <v>1</v>
      </c>
      <c r="X77" s="39" t="s">
        <v>31950</v>
      </c>
      <c r="Y77">
        <v>0</v>
      </c>
      <c r="AA77" s="39" t="s">
        <v>31940</v>
      </c>
      <c r="AB77">
        <v>1</v>
      </c>
      <c r="AD77" s="39" t="s">
        <v>31928</v>
      </c>
      <c r="AE77">
        <v>1</v>
      </c>
      <c r="AG77" s="39" t="s">
        <v>31929</v>
      </c>
      <c r="AH77">
        <v>1</v>
      </c>
      <c r="AJ77" s="39" t="s">
        <v>31930</v>
      </c>
      <c r="AK77">
        <v>1</v>
      </c>
      <c r="AM77" s="39" t="s">
        <v>31942</v>
      </c>
      <c r="AN77">
        <v>1</v>
      </c>
      <c r="AP77" s="39" t="s">
        <v>31932</v>
      </c>
      <c r="AQ77">
        <v>1</v>
      </c>
      <c r="AS77" s="39" t="s">
        <v>31933</v>
      </c>
      <c r="AT77">
        <v>1</v>
      </c>
    </row>
    <row r="78" spans="1:46" x14ac:dyDescent="0.3">
      <c r="A78">
        <v>77</v>
      </c>
      <c r="B78" s="1">
        <v>45813.549664351849</v>
      </c>
      <c r="C78" s="1">
        <v>45813.554583333331</v>
      </c>
      <c r="D78" s="39" t="s">
        <v>1230</v>
      </c>
      <c r="E78" s="39" t="s">
        <v>1231</v>
      </c>
      <c r="F78">
        <v>9</v>
      </c>
      <c r="I78" s="39" t="s">
        <v>14945</v>
      </c>
      <c r="J78">
        <v>0</v>
      </c>
      <c r="L78">
        <v>1</v>
      </c>
      <c r="M78">
        <v>0</v>
      </c>
      <c r="O78">
        <v>8</v>
      </c>
      <c r="P78">
        <v>0</v>
      </c>
      <c r="R78" s="39" t="s">
        <v>31934</v>
      </c>
      <c r="S78">
        <v>1</v>
      </c>
      <c r="U78" s="39" t="s">
        <v>31926</v>
      </c>
      <c r="V78">
        <v>1</v>
      </c>
      <c r="X78" s="39" t="s">
        <v>6882</v>
      </c>
      <c r="Y78">
        <v>1</v>
      </c>
      <c r="AA78" s="39" t="s">
        <v>31940</v>
      </c>
      <c r="AB78">
        <v>1</v>
      </c>
      <c r="AD78" s="39" t="s">
        <v>31928</v>
      </c>
      <c r="AE78">
        <v>1</v>
      </c>
      <c r="AG78" s="39" t="s">
        <v>31929</v>
      </c>
      <c r="AH78">
        <v>1</v>
      </c>
      <c r="AJ78" s="39" t="s">
        <v>31944</v>
      </c>
      <c r="AK78">
        <v>1</v>
      </c>
      <c r="AM78" s="39" t="s">
        <v>31931</v>
      </c>
      <c r="AN78">
        <v>0</v>
      </c>
      <c r="AP78" s="39" t="s">
        <v>31932</v>
      </c>
      <c r="AQ78">
        <v>1</v>
      </c>
      <c r="AS78" s="39" t="s">
        <v>31933</v>
      </c>
      <c r="AT78">
        <v>1</v>
      </c>
    </row>
    <row r="79" spans="1:46" x14ac:dyDescent="0.3">
      <c r="A79">
        <v>78</v>
      </c>
      <c r="B79" s="1">
        <v>45813.54954861111</v>
      </c>
      <c r="C79" s="1">
        <v>45813.55574074074</v>
      </c>
      <c r="D79" s="39" t="s">
        <v>1253</v>
      </c>
      <c r="E79" s="39" t="s">
        <v>1254</v>
      </c>
      <c r="F79">
        <v>10</v>
      </c>
      <c r="I79" s="39" t="s">
        <v>1254</v>
      </c>
      <c r="J79">
        <v>0</v>
      </c>
      <c r="L79">
        <v>1</v>
      </c>
      <c r="M79">
        <v>0</v>
      </c>
      <c r="O79">
        <v>7</v>
      </c>
      <c r="P79">
        <v>0</v>
      </c>
      <c r="R79" s="39" t="s">
        <v>31934</v>
      </c>
      <c r="S79">
        <v>1</v>
      </c>
      <c r="U79" s="39" t="s">
        <v>31926</v>
      </c>
      <c r="V79">
        <v>1</v>
      </c>
      <c r="X79" s="39" t="s">
        <v>6882</v>
      </c>
      <c r="Y79">
        <v>1</v>
      </c>
      <c r="AA79" s="39" t="s">
        <v>31940</v>
      </c>
      <c r="AB79">
        <v>1</v>
      </c>
      <c r="AD79" s="39" t="s">
        <v>31928</v>
      </c>
      <c r="AE79">
        <v>1</v>
      </c>
      <c r="AG79" s="39" t="s">
        <v>31929</v>
      </c>
      <c r="AH79">
        <v>1</v>
      </c>
      <c r="AJ79" s="39" t="s">
        <v>31930</v>
      </c>
      <c r="AK79">
        <v>1</v>
      </c>
      <c r="AM79" s="39" t="s">
        <v>31942</v>
      </c>
      <c r="AN79">
        <v>1</v>
      </c>
      <c r="AP79" s="39" t="s">
        <v>31932</v>
      </c>
      <c r="AQ79">
        <v>1</v>
      </c>
      <c r="AS79" s="39" t="s">
        <v>31933</v>
      </c>
      <c r="AT79">
        <v>1</v>
      </c>
    </row>
    <row r="80" spans="1:46" x14ac:dyDescent="0.3">
      <c r="A80">
        <v>79</v>
      </c>
      <c r="B80" s="1">
        <v>45813.549618055556</v>
      </c>
      <c r="C80" s="1">
        <v>45813.555844907409</v>
      </c>
      <c r="D80" s="39" t="s">
        <v>1282</v>
      </c>
      <c r="E80" s="39" t="s">
        <v>1283</v>
      </c>
      <c r="F80">
        <v>7</v>
      </c>
      <c r="I80" s="39" t="s">
        <v>1283</v>
      </c>
      <c r="J80">
        <v>0</v>
      </c>
      <c r="L80">
        <v>1</v>
      </c>
      <c r="M80">
        <v>0</v>
      </c>
      <c r="O80">
        <v>15</v>
      </c>
      <c r="P80">
        <v>0</v>
      </c>
      <c r="R80" s="39" t="s">
        <v>31934</v>
      </c>
      <c r="S80">
        <v>1</v>
      </c>
      <c r="U80" s="39" t="s">
        <v>31926</v>
      </c>
      <c r="V80">
        <v>1</v>
      </c>
      <c r="X80" s="39" t="s">
        <v>6882</v>
      </c>
      <c r="Y80">
        <v>1</v>
      </c>
      <c r="AA80" s="39" t="s">
        <v>31940</v>
      </c>
      <c r="AB80">
        <v>1</v>
      </c>
      <c r="AD80" s="39" t="s">
        <v>31937</v>
      </c>
      <c r="AE80">
        <v>0</v>
      </c>
      <c r="AG80" s="39" t="s">
        <v>31929</v>
      </c>
      <c r="AH80">
        <v>1</v>
      </c>
      <c r="AJ80" s="39" t="s">
        <v>31957</v>
      </c>
      <c r="AK80">
        <v>0</v>
      </c>
      <c r="AM80" s="39" t="s">
        <v>31939</v>
      </c>
      <c r="AN80">
        <v>0</v>
      </c>
      <c r="AP80" s="39" t="s">
        <v>31932</v>
      </c>
      <c r="AQ80">
        <v>1</v>
      </c>
      <c r="AS80" s="39" t="s">
        <v>31933</v>
      </c>
      <c r="AT80">
        <v>1</v>
      </c>
    </row>
    <row r="81" spans="1:46" x14ac:dyDescent="0.3">
      <c r="A81">
        <v>80</v>
      </c>
      <c r="B81" s="1">
        <v>45813.549687500003</v>
      </c>
      <c r="C81" s="1">
        <v>45813.555879629632</v>
      </c>
      <c r="D81" s="39" t="s">
        <v>1242</v>
      </c>
      <c r="E81" s="39" t="s">
        <v>1243</v>
      </c>
      <c r="F81">
        <v>10</v>
      </c>
      <c r="I81" s="39" t="s">
        <v>1244</v>
      </c>
      <c r="J81">
        <v>0</v>
      </c>
      <c r="L81">
        <v>1</v>
      </c>
      <c r="M81">
        <v>0</v>
      </c>
      <c r="O81">
        <v>11</v>
      </c>
      <c r="P81">
        <v>0</v>
      </c>
      <c r="R81" s="39" t="s">
        <v>31934</v>
      </c>
      <c r="S81">
        <v>1</v>
      </c>
      <c r="U81" s="39" t="s">
        <v>31926</v>
      </c>
      <c r="V81">
        <v>1</v>
      </c>
      <c r="X81" s="39" t="s">
        <v>6882</v>
      </c>
      <c r="Y81">
        <v>1</v>
      </c>
      <c r="AA81" s="39" t="s">
        <v>31940</v>
      </c>
      <c r="AB81">
        <v>1</v>
      </c>
      <c r="AD81" s="39" t="s">
        <v>31928</v>
      </c>
      <c r="AE81">
        <v>1</v>
      </c>
      <c r="AG81" s="39" t="s">
        <v>31929</v>
      </c>
      <c r="AH81">
        <v>1</v>
      </c>
      <c r="AJ81" s="39" t="s">
        <v>31930</v>
      </c>
      <c r="AK81">
        <v>1</v>
      </c>
      <c r="AM81" s="39" t="s">
        <v>31942</v>
      </c>
      <c r="AN81">
        <v>1</v>
      </c>
      <c r="AP81" s="39" t="s">
        <v>31932</v>
      </c>
      <c r="AQ81">
        <v>1</v>
      </c>
      <c r="AS81" s="39" t="s">
        <v>31933</v>
      </c>
      <c r="AT81">
        <v>1</v>
      </c>
    </row>
    <row r="82" spans="1:46" x14ac:dyDescent="0.3">
      <c r="A82">
        <v>81</v>
      </c>
      <c r="B82" s="1">
        <v>45813.550162037034</v>
      </c>
      <c r="C82" s="1">
        <v>45813.556863425925</v>
      </c>
      <c r="D82" s="39" t="s">
        <v>1440</v>
      </c>
      <c r="E82" s="39" t="s">
        <v>1441</v>
      </c>
      <c r="F82">
        <v>9</v>
      </c>
      <c r="I82" s="39" t="s">
        <v>1441</v>
      </c>
      <c r="J82">
        <v>0</v>
      </c>
      <c r="L82">
        <v>1</v>
      </c>
      <c r="M82">
        <v>0</v>
      </c>
      <c r="O82">
        <v>4</v>
      </c>
      <c r="P82">
        <v>0</v>
      </c>
      <c r="R82" s="39" t="s">
        <v>31934</v>
      </c>
      <c r="S82">
        <v>1</v>
      </c>
      <c r="U82" s="39" t="s">
        <v>31926</v>
      </c>
      <c r="V82">
        <v>1</v>
      </c>
      <c r="X82" s="39" t="s">
        <v>6882</v>
      </c>
      <c r="Y82">
        <v>1</v>
      </c>
      <c r="AA82" s="39" t="s">
        <v>31940</v>
      </c>
      <c r="AB82">
        <v>1</v>
      </c>
      <c r="AD82" s="39" t="s">
        <v>31928</v>
      </c>
      <c r="AE82">
        <v>1</v>
      </c>
      <c r="AG82" s="39" t="s">
        <v>31929</v>
      </c>
      <c r="AH82">
        <v>1</v>
      </c>
      <c r="AJ82" s="39" t="s">
        <v>31930</v>
      </c>
      <c r="AK82">
        <v>1</v>
      </c>
      <c r="AM82" s="39" t="s">
        <v>31942</v>
      </c>
      <c r="AN82">
        <v>1</v>
      </c>
      <c r="AP82" s="39" t="s">
        <v>31932</v>
      </c>
      <c r="AQ82">
        <v>1</v>
      </c>
      <c r="AS82" s="39" t="s">
        <v>31966</v>
      </c>
      <c r="AT82">
        <v>0</v>
      </c>
    </row>
    <row r="83" spans="1:46" x14ac:dyDescent="0.3">
      <c r="A83">
        <v>82</v>
      </c>
      <c r="B83" s="1">
        <v>45813.549513888887</v>
      </c>
      <c r="C83" s="1">
        <v>45813.556979166664</v>
      </c>
      <c r="D83" s="39" t="s">
        <v>1336</v>
      </c>
      <c r="E83" s="39" t="s">
        <v>1337</v>
      </c>
      <c r="F83">
        <v>9</v>
      </c>
      <c r="I83" s="39" t="s">
        <v>5566</v>
      </c>
      <c r="J83">
        <v>0</v>
      </c>
      <c r="L83">
        <v>1</v>
      </c>
      <c r="M83">
        <v>0</v>
      </c>
      <c r="O83">
        <v>12</v>
      </c>
      <c r="P83">
        <v>0</v>
      </c>
      <c r="R83" s="39" t="s">
        <v>31934</v>
      </c>
      <c r="S83">
        <v>1</v>
      </c>
      <c r="U83" s="39" t="s">
        <v>31970</v>
      </c>
      <c r="V83">
        <v>0</v>
      </c>
      <c r="X83" s="39" t="s">
        <v>6882</v>
      </c>
      <c r="Y83">
        <v>1</v>
      </c>
      <c r="AA83" s="39" t="s">
        <v>31940</v>
      </c>
      <c r="AB83">
        <v>1</v>
      </c>
      <c r="AD83" s="39" t="s">
        <v>31928</v>
      </c>
      <c r="AE83">
        <v>1</v>
      </c>
      <c r="AG83" s="39" t="s">
        <v>31929</v>
      </c>
      <c r="AH83">
        <v>1</v>
      </c>
      <c r="AJ83" s="39" t="s">
        <v>31930</v>
      </c>
      <c r="AK83">
        <v>1</v>
      </c>
      <c r="AM83" s="39" t="s">
        <v>31942</v>
      </c>
      <c r="AN83">
        <v>1</v>
      </c>
      <c r="AP83" s="39" t="s">
        <v>31932</v>
      </c>
      <c r="AQ83">
        <v>1</v>
      </c>
      <c r="AS83" s="39" t="s">
        <v>31933</v>
      </c>
      <c r="AT83">
        <v>1</v>
      </c>
    </row>
    <row r="84" spans="1:46" x14ac:dyDescent="0.3">
      <c r="A84">
        <v>83</v>
      </c>
      <c r="B84" s="1">
        <v>45813.549803240741</v>
      </c>
      <c r="C84" s="1">
        <v>45813.557002314818</v>
      </c>
      <c r="D84" s="39" t="s">
        <v>1462</v>
      </c>
      <c r="E84" s="39" t="s">
        <v>1463</v>
      </c>
      <c r="F84">
        <v>8</v>
      </c>
      <c r="I84" s="39" t="s">
        <v>1463</v>
      </c>
      <c r="J84">
        <v>0</v>
      </c>
      <c r="L84">
        <v>1</v>
      </c>
      <c r="M84">
        <v>0</v>
      </c>
      <c r="O84">
        <v>27</v>
      </c>
      <c r="P84">
        <v>0</v>
      </c>
      <c r="R84" s="39" t="s">
        <v>31925</v>
      </c>
      <c r="S84">
        <v>0</v>
      </c>
      <c r="U84" s="39" t="s">
        <v>31926</v>
      </c>
      <c r="V84">
        <v>1</v>
      </c>
      <c r="X84" s="39" t="s">
        <v>6882</v>
      </c>
      <c r="Y84">
        <v>1</v>
      </c>
      <c r="AA84" s="39" t="s">
        <v>31940</v>
      </c>
      <c r="AB84">
        <v>1</v>
      </c>
      <c r="AD84" s="39" t="s">
        <v>31928</v>
      </c>
      <c r="AE84">
        <v>1</v>
      </c>
      <c r="AG84" s="39" t="s">
        <v>31929</v>
      </c>
      <c r="AH84">
        <v>1</v>
      </c>
      <c r="AJ84" s="39" t="s">
        <v>31957</v>
      </c>
      <c r="AK84">
        <v>0</v>
      </c>
      <c r="AM84" s="39" t="s">
        <v>31942</v>
      </c>
      <c r="AN84">
        <v>1</v>
      </c>
      <c r="AP84" s="39" t="s">
        <v>31932</v>
      </c>
      <c r="AQ84">
        <v>1</v>
      </c>
      <c r="AS84" s="39" t="s">
        <v>31933</v>
      </c>
      <c r="AT84">
        <v>1</v>
      </c>
    </row>
    <row r="85" spans="1:46" x14ac:dyDescent="0.3">
      <c r="A85">
        <v>84</v>
      </c>
      <c r="B85" s="1">
        <v>45813.550358796296</v>
      </c>
      <c r="C85" s="1">
        <v>45813.557083333333</v>
      </c>
      <c r="D85" s="39" t="s">
        <v>1368</v>
      </c>
      <c r="E85" s="39" t="s">
        <v>1369</v>
      </c>
      <c r="F85">
        <v>8</v>
      </c>
      <c r="I85" s="39" t="s">
        <v>1369</v>
      </c>
      <c r="J85">
        <v>0</v>
      </c>
      <c r="L85">
        <v>1</v>
      </c>
      <c r="M85">
        <v>0</v>
      </c>
      <c r="O85">
        <v>5</v>
      </c>
      <c r="P85">
        <v>0</v>
      </c>
      <c r="R85" s="39" t="s">
        <v>31934</v>
      </c>
      <c r="S85">
        <v>1</v>
      </c>
      <c r="U85" s="39" t="s">
        <v>31926</v>
      </c>
      <c r="V85">
        <v>1</v>
      </c>
      <c r="X85" s="39" t="s">
        <v>6882</v>
      </c>
      <c r="Y85">
        <v>1</v>
      </c>
      <c r="AA85" s="39" t="s">
        <v>31940</v>
      </c>
      <c r="AB85">
        <v>1</v>
      </c>
      <c r="AD85" s="39" t="s">
        <v>31928</v>
      </c>
      <c r="AE85">
        <v>1</v>
      </c>
      <c r="AG85" s="39" t="s">
        <v>31929</v>
      </c>
      <c r="AH85">
        <v>1</v>
      </c>
      <c r="AJ85" s="39" t="s">
        <v>31944</v>
      </c>
      <c r="AK85">
        <v>1</v>
      </c>
      <c r="AM85" s="39" t="s">
        <v>31939</v>
      </c>
      <c r="AN85">
        <v>0</v>
      </c>
      <c r="AP85" s="39" t="s">
        <v>31932</v>
      </c>
      <c r="AQ85">
        <v>1</v>
      </c>
      <c r="AS85" s="39" t="s">
        <v>31966</v>
      </c>
      <c r="AT85">
        <v>0</v>
      </c>
    </row>
    <row r="86" spans="1:46" x14ac:dyDescent="0.3">
      <c r="A86">
        <v>85</v>
      </c>
      <c r="B86" s="1">
        <v>45813.55</v>
      </c>
      <c r="C86" s="1">
        <v>45813.557291666664</v>
      </c>
      <c r="D86" s="39" t="s">
        <v>1379</v>
      </c>
      <c r="E86" s="39" t="s">
        <v>1380</v>
      </c>
      <c r="F86">
        <v>8</v>
      </c>
      <c r="I86" s="39" t="s">
        <v>1381</v>
      </c>
      <c r="J86">
        <v>0</v>
      </c>
      <c r="L86">
        <v>1</v>
      </c>
      <c r="M86">
        <v>0</v>
      </c>
      <c r="O86">
        <v>6</v>
      </c>
      <c r="P86">
        <v>0</v>
      </c>
      <c r="R86" s="39" t="s">
        <v>31934</v>
      </c>
      <c r="S86">
        <v>1</v>
      </c>
      <c r="U86" s="39" t="s">
        <v>31926</v>
      </c>
      <c r="V86">
        <v>1</v>
      </c>
      <c r="X86" s="39" t="s">
        <v>6882</v>
      </c>
      <c r="Y86">
        <v>1</v>
      </c>
      <c r="AA86" s="39" t="s">
        <v>31971</v>
      </c>
      <c r="AB86">
        <v>0</v>
      </c>
      <c r="AD86" s="39" t="s">
        <v>31928</v>
      </c>
      <c r="AE86">
        <v>1</v>
      </c>
      <c r="AG86" s="39" t="s">
        <v>31929</v>
      </c>
      <c r="AH86">
        <v>1</v>
      </c>
      <c r="AJ86" s="39" t="s">
        <v>31930</v>
      </c>
      <c r="AK86">
        <v>1</v>
      </c>
      <c r="AM86" s="39" t="s">
        <v>31942</v>
      </c>
      <c r="AN86">
        <v>1</v>
      </c>
      <c r="AP86" s="39" t="s">
        <v>31932</v>
      </c>
      <c r="AQ86">
        <v>1</v>
      </c>
      <c r="AS86" s="39" t="s">
        <v>31948</v>
      </c>
      <c r="AT86">
        <v>0</v>
      </c>
    </row>
    <row r="87" spans="1:46" x14ac:dyDescent="0.3">
      <c r="A87">
        <v>86</v>
      </c>
      <c r="B87" s="1">
        <v>45813.55027777778</v>
      </c>
      <c r="C87" s="1">
        <v>45813.557430555556</v>
      </c>
      <c r="D87" s="39" t="s">
        <v>1270</v>
      </c>
      <c r="E87" s="39" t="s">
        <v>1271</v>
      </c>
      <c r="F87">
        <v>6</v>
      </c>
      <c r="I87" s="39" t="s">
        <v>1272</v>
      </c>
      <c r="J87">
        <v>0</v>
      </c>
      <c r="L87">
        <v>1</v>
      </c>
      <c r="M87">
        <v>0</v>
      </c>
      <c r="O87">
        <v>2</v>
      </c>
      <c r="P87">
        <v>0</v>
      </c>
      <c r="R87" s="39" t="s">
        <v>31934</v>
      </c>
      <c r="S87">
        <v>1</v>
      </c>
      <c r="U87" s="39" t="s">
        <v>31970</v>
      </c>
      <c r="V87">
        <v>0</v>
      </c>
      <c r="X87" s="39" t="s">
        <v>6882</v>
      </c>
      <c r="Y87">
        <v>1</v>
      </c>
      <c r="AA87" s="39" t="s">
        <v>31940</v>
      </c>
      <c r="AB87">
        <v>1</v>
      </c>
      <c r="AD87" s="39" t="s">
        <v>31937</v>
      </c>
      <c r="AE87">
        <v>0</v>
      </c>
      <c r="AG87" s="39" t="s">
        <v>31929</v>
      </c>
      <c r="AH87">
        <v>1</v>
      </c>
      <c r="AJ87" s="39" t="s">
        <v>31957</v>
      </c>
      <c r="AK87">
        <v>0</v>
      </c>
      <c r="AM87" s="39" t="s">
        <v>31931</v>
      </c>
      <c r="AN87">
        <v>0</v>
      </c>
      <c r="AP87" s="39" t="s">
        <v>31932</v>
      </c>
      <c r="AQ87">
        <v>1</v>
      </c>
      <c r="AS87" s="39" t="s">
        <v>31933</v>
      </c>
      <c r="AT87">
        <v>1</v>
      </c>
    </row>
    <row r="88" spans="1:46" x14ac:dyDescent="0.3">
      <c r="A88">
        <v>87</v>
      </c>
      <c r="B88" s="1">
        <v>45813.550127314818</v>
      </c>
      <c r="C88" s="1">
        <v>45813.557442129626</v>
      </c>
      <c r="D88" s="39" t="s">
        <v>1388</v>
      </c>
      <c r="E88" s="39" t="s">
        <v>1389</v>
      </c>
      <c r="F88">
        <v>8</v>
      </c>
      <c r="I88" s="39" t="s">
        <v>6547</v>
      </c>
      <c r="J88">
        <v>0</v>
      </c>
      <c r="L88">
        <v>1</v>
      </c>
      <c r="M88">
        <v>0</v>
      </c>
      <c r="O88">
        <v>29</v>
      </c>
      <c r="P88">
        <v>0</v>
      </c>
      <c r="R88" s="39" t="s">
        <v>31934</v>
      </c>
      <c r="S88">
        <v>1</v>
      </c>
      <c r="U88" s="39" t="s">
        <v>31926</v>
      </c>
      <c r="V88">
        <v>1</v>
      </c>
      <c r="X88" s="39" t="s">
        <v>6882</v>
      </c>
      <c r="Y88">
        <v>1</v>
      </c>
      <c r="AA88" s="39" t="s">
        <v>31959</v>
      </c>
      <c r="AB88">
        <v>0</v>
      </c>
      <c r="AD88" s="39" t="s">
        <v>31937</v>
      </c>
      <c r="AE88">
        <v>0</v>
      </c>
      <c r="AG88" s="39" t="s">
        <v>31929</v>
      </c>
      <c r="AH88">
        <v>1</v>
      </c>
      <c r="AJ88" s="39" t="s">
        <v>31930</v>
      </c>
      <c r="AK88">
        <v>1</v>
      </c>
      <c r="AM88" s="39" t="s">
        <v>31942</v>
      </c>
      <c r="AN88">
        <v>1</v>
      </c>
      <c r="AP88" s="39" t="s">
        <v>31932</v>
      </c>
      <c r="AQ88">
        <v>1</v>
      </c>
      <c r="AS88" s="39" t="s">
        <v>31933</v>
      </c>
      <c r="AT88">
        <v>1</v>
      </c>
    </row>
    <row r="89" spans="1:46" x14ac:dyDescent="0.3">
      <c r="A89">
        <v>88</v>
      </c>
      <c r="B89" s="1">
        <v>45813.550347222219</v>
      </c>
      <c r="C89" s="1">
        <v>45813.557476851849</v>
      </c>
      <c r="D89" s="39" t="s">
        <v>1452</v>
      </c>
      <c r="E89" s="39" t="s">
        <v>1453</v>
      </c>
      <c r="F89">
        <v>10</v>
      </c>
      <c r="I89" s="39" t="s">
        <v>1453</v>
      </c>
      <c r="J89">
        <v>0</v>
      </c>
      <c r="L89">
        <v>1</v>
      </c>
      <c r="M89">
        <v>0</v>
      </c>
      <c r="O89">
        <v>30</v>
      </c>
      <c r="P89">
        <v>0</v>
      </c>
      <c r="R89" s="39" t="s">
        <v>31934</v>
      </c>
      <c r="S89">
        <v>1</v>
      </c>
      <c r="U89" s="39" t="s">
        <v>31926</v>
      </c>
      <c r="V89">
        <v>1</v>
      </c>
      <c r="X89" s="39" t="s">
        <v>6882</v>
      </c>
      <c r="Y89">
        <v>1</v>
      </c>
      <c r="AA89" s="39" t="s">
        <v>31940</v>
      </c>
      <c r="AB89">
        <v>1</v>
      </c>
      <c r="AD89" s="39" t="s">
        <v>31928</v>
      </c>
      <c r="AE89">
        <v>1</v>
      </c>
      <c r="AG89" s="39" t="s">
        <v>31929</v>
      </c>
      <c r="AH89">
        <v>1</v>
      </c>
      <c r="AJ89" s="39" t="s">
        <v>31930</v>
      </c>
      <c r="AK89">
        <v>1</v>
      </c>
      <c r="AM89" s="39" t="s">
        <v>31942</v>
      </c>
      <c r="AN89">
        <v>1</v>
      </c>
      <c r="AP89" s="39" t="s">
        <v>31932</v>
      </c>
      <c r="AQ89">
        <v>1</v>
      </c>
      <c r="AS89" s="39" t="s">
        <v>31933</v>
      </c>
      <c r="AT89">
        <v>1</v>
      </c>
    </row>
    <row r="90" spans="1:46" x14ac:dyDescent="0.3">
      <c r="A90">
        <v>89</v>
      </c>
      <c r="B90" s="1">
        <v>45813.54954861111</v>
      </c>
      <c r="C90" s="1">
        <v>45813.557488425926</v>
      </c>
      <c r="D90" s="39" t="s">
        <v>1398</v>
      </c>
      <c r="E90" s="39" t="s">
        <v>1399</v>
      </c>
      <c r="F90">
        <v>7</v>
      </c>
      <c r="I90" s="39" t="s">
        <v>19609</v>
      </c>
      <c r="J90">
        <v>0</v>
      </c>
      <c r="L90">
        <v>1</v>
      </c>
      <c r="M90">
        <v>0</v>
      </c>
      <c r="O90">
        <v>1</v>
      </c>
      <c r="P90">
        <v>0</v>
      </c>
      <c r="R90" s="39" t="s">
        <v>31934</v>
      </c>
      <c r="S90">
        <v>1</v>
      </c>
      <c r="U90" s="39" t="s">
        <v>31926</v>
      </c>
      <c r="V90">
        <v>1</v>
      </c>
      <c r="X90" s="39" t="s">
        <v>6882</v>
      </c>
      <c r="Y90">
        <v>1</v>
      </c>
      <c r="AA90" s="39" t="s">
        <v>31972</v>
      </c>
      <c r="AB90">
        <v>0</v>
      </c>
      <c r="AD90" s="39" t="s">
        <v>31928</v>
      </c>
      <c r="AE90">
        <v>1</v>
      </c>
      <c r="AG90" s="39" t="s">
        <v>31929</v>
      </c>
      <c r="AH90">
        <v>1</v>
      </c>
      <c r="AJ90" s="39" t="s">
        <v>31930</v>
      </c>
      <c r="AK90">
        <v>1</v>
      </c>
      <c r="AM90" s="39" t="s">
        <v>31931</v>
      </c>
      <c r="AN90">
        <v>0</v>
      </c>
      <c r="AP90" s="39" t="s">
        <v>31932</v>
      </c>
      <c r="AQ90">
        <v>1</v>
      </c>
      <c r="AS90" s="39" t="s">
        <v>31966</v>
      </c>
      <c r="AT90">
        <v>0</v>
      </c>
    </row>
    <row r="91" spans="1:46" x14ac:dyDescent="0.3">
      <c r="A91">
        <v>90</v>
      </c>
      <c r="B91" s="1">
        <v>45813.550092592595</v>
      </c>
      <c r="C91" s="1">
        <v>45813.557488425926</v>
      </c>
      <c r="D91" s="39" t="s">
        <v>1326</v>
      </c>
      <c r="E91" s="39" t="s">
        <v>1327</v>
      </c>
      <c r="F91">
        <v>10</v>
      </c>
      <c r="I91" s="39" t="s">
        <v>31973</v>
      </c>
      <c r="J91">
        <v>0</v>
      </c>
      <c r="L91">
        <v>1</v>
      </c>
      <c r="M91">
        <v>0</v>
      </c>
      <c r="O91">
        <v>20</v>
      </c>
      <c r="P91">
        <v>0</v>
      </c>
      <c r="R91" s="39" t="s">
        <v>31934</v>
      </c>
      <c r="S91">
        <v>1</v>
      </c>
      <c r="U91" s="39" t="s">
        <v>31926</v>
      </c>
      <c r="V91">
        <v>1</v>
      </c>
      <c r="X91" s="39" t="s">
        <v>6882</v>
      </c>
      <c r="Y91">
        <v>1</v>
      </c>
      <c r="AA91" s="39" t="s">
        <v>31940</v>
      </c>
      <c r="AB91">
        <v>1</v>
      </c>
      <c r="AD91" s="39" t="s">
        <v>31928</v>
      </c>
      <c r="AE91">
        <v>1</v>
      </c>
      <c r="AG91" s="39" t="s">
        <v>31929</v>
      </c>
      <c r="AH91">
        <v>1</v>
      </c>
      <c r="AJ91" s="39" t="s">
        <v>31930</v>
      </c>
      <c r="AK91">
        <v>1</v>
      </c>
      <c r="AM91" s="39" t="s">
        <v>31942</v>
      </c>
      <c r="AN91">
        <v>1</v>
      </c>
      <c r="AP91" s="39" t="s">
        <v>31932</v>
      </c>
      <c r="AQ91">
        <v>1</v>
      </c>
      <c r="AS91" s="39" t="s">
        <v>31933</v>
      </c>
      <c r="AT91">
        <v>1</v>
      </c>
    </row>
    <row r="92" spans="1:46" x14ac:dyDescent="0.3">
      <c r="A92">
        <v>91</v>
      </c>
      <c r="B92" s="1">
        <v>45813.55195601852</v>
      </c>
      <c r="C92" s="1">
        <v>45813.557500000003</v>
      </c>
      <c r="D92" s="39" t="s">
        <v>1429</v>
      </c>
      <c r="E92" s="39" t="s">
        <v>1430</v>
      </c>
      <c r="F92">
        <v>8</v>
      </c>
      <c r="I92" s="39" t="s">
        <v>1430</v>
      </c>
      <c r="J92">
        <v>0</v>
      </c>
      <c r="L92">
        <v>1</v>
      </c>
      <c r="M92">
        <v>0</v>
      </c>
      <c r="O92">
        <v>17</v>
      </c>
      <c r="P92">
        <v>0</v>
      </c>
      <c r="R92" s="39" t="s">
        <v>31934</v>
      </c>
      <c r="S92">
        <v>1</v>
      </c>
      <c r="U92" s="39" t="s">
        <v>31926</v>
      </c>
      <c r="V92">
        <v>1</v>
      </c>
      <c r="X92" s="39" t="s">
        <v>243</v>
      </c>
      <c r="Y92">
        <v>0</v>
      </c>
      <c r="AA92" s="39" t="s">
        <v>31940</v>
      </c>
      <c r="AB92">
        <v>1</v>
      </c>
      <c r="AD92" s="39" t="s">
        <v>31928</v>
      </c>
      <c r="AE92">
        <v>1</v>
      </c>
      <c r="AG92" s="39" t="s">
        <v>31929</v>
      </c>
      <c r="AH92">
        <v>1</v>
      </c>
      <c r="AJ92" s="39" t="s">
        <v>31957</v>
      </c>
      <c r="AK92">
        <v>0</v>
      </c>
      <c r="AM92" s="39" t="s">
        <v>31942</v>
      </c>
      <c r="AN92">
        <v>1</v>
      </c>
      <c r="AP92" s="39" t="s">
        <v>31932</v>
      </c>
      <c r="AQ92">
        <v>1</v>
      </c>
      <c r="AS92" s="39" t="s">
        <v>31933</v>
      </c>
      <c r="AT92">
        <v>1</v>
      </c>
    </row>
    <row r="93" spans="1:46" x14ac:dyDescent="0.3">
      <c r="A93">
        <v>92</v>
      </c>
      <c r="B93" s="1">
        <v>45813.549444444441</v>
      </c>
      <c r="C93" s="1">
        <v>45813.557546296295</v>
      </c>
      <c r="D93" s="39" t="s">
        <v>1346</v>
      </c>
      <c r="E93" s="39" t="s">
        <v>1347</v>
      </c>
      <c r="F93">
        <v>8</v>
      </c>
      <c r="I93" s="39" t="s">
        <v>1347</v>
      </c>
      <c r="J93">
        <v>0</v>
      </c>
      <c r="L93">
        <v>1</v>
      </c>
      <c r="M93">
        <v>0</v>
      </c>
      <c r="O93">
        <v>24</v>
      </c>
      <c r="P93">
        <v>0</v>
      </c>
      <c r="R93" s="39" t="s">
        <v>31934</v>
      </c>
      <c r="S93">
        <v>1</v>
      </c>
      <c r="U93" s="39" t="s">
        <v>31926</v>
      </c>
      <c r="V93">
        <v>1</v>
      </c>
      <c r="X93" s="39" t="s">
        <v>6882</v>
      </c>
      <c r="Y93">
        <v>1</v>
      </c>
      <c r="AA93" s="39" t="s">
        <v>31940</v>
      </c>
      <c r="AB93">
        <v>1</v>
      </c>
      <c r="AD93" s="39" t="s">
        <v>31928</v>
      </c>
      <c r="AE93">
        <v>1</v>
      </c>
      <c r="AG93" s="39" t="s">
        <v>31929</v>
      </c>
      <c r="AH93">
        <v>1</v>
      </c>
      <c r="AJ93" s="39" t="s">
        <v>31957</v>
      </c>
      <c r="AK93">
        <v>0</v>
      </c>
      <c r="AM93" s="39" t="s">
        <v>31942</v>
      </c>
      <c r="AN93">
        <v>1</v>
      </c>
      <c r="AP93" s="39" t="s">
        <v>31932</v>
      </c>
      <c r="AQ93">
        <v>1</v>
      </c>
      <c r="AS93" s="39" t="s">
        <v>31966</v>
      </c>
      <c r="AT93">
        <v>0</v>
      </c>
    </row>
    <row r="94" spans="1:46" x14ac:dyDescent="0.3">
      <c r="A94">
        <v>93</v>
      </c>
      <c r="B94" s="1">
        <v>45813.549560185187</v>
      </c>
      <c r="C94" s="1">
        <v>45813.557766203703</v>
      </c>
      <c r="D94" s="39" t="s">
        <v>1119</v>
      </c>
      <c r="E94" s="39" t="s">
        <v>1120</v>
      </c>
      <c r="F94">
        <v>8</v>
      </c>
      <c r="I94" s="39" t="s">
        <v>1120</v>
      </c>
      <c r="J94">
        <v>0</v>
      </c>
      <c r="L94">
        <v>1</v>
      </c>
      <c r="M94">
        <v>0</v>
      </c>
      <c r="O94">
        <v>16</v>
      </c>
      <c r="P94">
        <v>0</v>
      </c>
      <c r="R94" s="39" t="s">
        <v>31974</v>
      </c>
      <c r="S94">
        <v>0</v>
      </c>
      <c r="U94" s="39" t="s">
        <v>31926</v>
      </c>
      <c r="V94">
        <v>1</v>
      </c>
      <c r="X94" s="39" t="s">
        <v>6882</v>
      </c>
      <c r="Y94">
        <v>1</v>
      </c>
      <c r="AA94" s="39" t="s">
        <v>31940</v>
      </c>
      <c r="AB94">
        <v>1</v>
      </c>
      <c r="AD94" s="39" t="s">
        <v>31928</v>
      </c>
      <c r="AE94">
        <v>1</v>
      </c>
      <c r="AG94" s="39" t="s">
        <v>31929</v>
      </c>
      <c r="AH94">
        <v>1</v>
      </c>
      <c r="AJ94" s="39" t="s">
        <v>31961</v>
      </c>
      <c r="AK94">
        <v>0</v>
      </c>
      <c r="AM94" s="39" t="s">
        <v>31942</v>
      </c>
      <c r="AN94">
        <v>1</v>
      </c>
      <c r="AP94" s="39" t="s">
        <v>31932</v>
      </c>
      <c r="AQ94">
        <v>1</v>
      </c>
      <c r="AS94" s="39" t="s">
        <v>31933</v>
      </c>
      <c r="AT94">
        <v>1</v>
      </c>
    </row>
    <row r="95" spans="1:46" x14ac:dyDescent="0.3">
      <c r="A95">
        <v>94</v>
      </c>
      <c r="B95" s="1">
        <v>45813.550173611111</v>
      </c>
      <c r="C95" s="1">
        <v>45813.557824074072</v>
      </c>
      <c r="D95" s="39" t="s">
        <v>1221</v>
      </c>
      <c r="E95" s="39" t="s">
        <v>1222</v>
      </c>
      <c r="F95">
        <v>8</v>
      </c>
      <c r="I95" s="39" t="s">
        <v>1223</v>
      </c>
      <c r="J95">
        <v>0</v>
      </c>
      <c r="L95">
        <v>1</v>
      </c>
      <c r="M95">
        <v>0</v>
      </c>
      <c r="O95">
        <v>19</v>
      </c>
      <c r="P95">
        <v>0</v>
      </c>
      <c r="R95" s="39" t="s">
        <v>31934</v>
      </c>
      <c r="S95">
        <v>1</v>
      </c>
      <c r="U95" s="39" t="s">
        <v>31926</v>
      </c>
      <c r="V95">
        <v>1</v>
      </c>
      <c r="X95" s="39" t="s">
        <v>6882</v>
      </c>
      <c r="Y95">
        <v>1</v>
      </c>
      <c r="AA95" s="39" t="s">
        <v>31927</v>
      </c>
      <c r="AB95">
        <v>1</v>
      </c>
      <c r="AD95" s="39" t="s">
        <v>31928</v>
      </c>
      <c r="AE95">
        <v>1</v>
      </c>
      <c r="AG95" s="39" t="s">
        <v>31929</v>
      </c>
      <c r="AH95">
        <v>1</v>
      </c>
      <c r="AJ95" s="39" t="s">
        <v>31957</v>
      </c>
      <c r="AK95">
        <v>0</v>
      </c>
      <c r="AM95" s="39" t="s">
        <v>31946</v>
      </c>
      <c r="AN95">
        <v>0</v>
      </c>
      <c r="AP95" s="39" t="s">
        <v>31932</v>
      </c>
      <c r="AQ95">
        <v>1</v>
      </c>
      <c r="AS95" s="39" t="s">
        <v>31933</v>
      </c>
      <c r="AT95">
        <v>1</v>
      </c>
    </row>
    <row r="96" spans="1:46" x14ac:dyDescent="0.3">
      <c r="A96">
        <v>95</v>
      </c>
      <c r="B96" s="1">
        <v>45813.549675925926</v>
      </c>
      <c r="C96" s="1">
        <v>45813.558009259257</v>
      </c>
      <c r="D96" s="39" t="s">
        <v>1259</v>
      </c>
      <c r="E96" s="39" t="s">
        <v>1260</v>
      </c>
      <c r="F96">
        <v>7</v>
      </c>
      <c r="I96" s="39" t="s">
        <v>1260</v>
      </c>
      <c r="J96">
        <v>0</v>
      </c>
      <c r="L96">
        <v>1</v>
      </c>
      <c r="M96">
        <v>0</v>
      </c>
      <c r="O96">
        <v>14</v>
      </c>
      <c r="P96">
        <v>0</v>
      </c>
      <c r="R96" s="39" t="s">
        <v>31934</v>
      </c>
      <c r="S96">
        <v>1</v>
      </c>
      <c r="U96" s="39" t="s">
        <v>31926</v>
      </c>
      <c r="V96">
        <v>1</v>
      </c>
      <c r="X96" s="39" t="s">
        <v>6882</v>
      </c>
      <c r="Y96">
        <v>1</v>
      </c>
      <c r="AA96" s="39" t="s">
        <v>31940</v>
      </c>
      <c r="AB96">
        <v>1</v>
      </c>
      <c r="AD96" s="39" t="s">
        <v>31928</v>
      </c>
      <c r="AE96">
        <v>1</v>
      </c>
      <c r="AG96" s="39" t="s">
        <v>31929</v>
      </c>
      <c r="AH96">
        <v>1</v>
      </c>
      <c r="AJ96" s="39" t="s">
        <v>31957</v>
      </c>
      <c r="AK96">
        <v>0</v>
      </c>
      <c r="AM96" s="39" t="s">
        <v>31931</v>
      </c>
      <c r="AN96">
        <v>0</v>
      </c>
      <c r="AP96" s="39" t="s">
        <v>31932</v>
      </c>
      <c r="AQ96">
        <v>1</v>
      </c>
      <c r="AS96" s="39" t="s">
        <v>31975</v>
      </c>
      <c r="AT96">
        <v>0</v>
      </c>
    </row>
    <row r="97" spans="1:46" x14ac:dyDescent="0.3">
      <c r="A97">
        <v>96</v>
      </c>
      <c r="B97" s="1">
        <v>45813.549803240741</v>
      </c>
      <c r="C97" s="1">
        <v>45813.558078703703</v>
      </c>
      <c r="D97" s="39" t="s">
        <v>1358</v>
      </c>
      <c r="E97" s="39" t="s">
        <v>1359</v>
      </c>
      <c r="F97">
        <v>9</v>
      </c>
      <c r="I97" s="39" t="s">
        <v>31976</v>
      </c>
      <c r="J97">
        <v>0</v>
      </c>
      <c r="L97">
        <v>1</v>
      </c>
      <c r="M97">
        <v>0</v>
      </c>
      <c r="O97">
        <v>13</v>
      </c>
      <c r="P97">
        <v>0</v>
      </c>
      <c r="R97" s="39" t="s">
        <v>31934</v>
      </c>
      <c r="S97">
        <v>1</v>
      </c>
      <c r="U97" s="39" t="s">
        <v>31970</v>
      </c>
      <c r="V97">
        <v>0</v>
      </c>
      <c r="X97" s="39" t="s">
        <v>6882</v>
      </c>
      <c r="Y97">
        <v>1</v>
      </c>
      <c r="AA97" s="39" t="s">
        <v>31940</v>
      </c>
      <c r="AB97">
        <v>1</v>
      </c>
      <c r="AD97" s="39" t="s">
        <v>31928</v>
      </c>
      <c r="AE97">
        <v>1</v>
      </c>
      <c r="AG97" s="39" t="s">
        <v>31929</v>
      </c>
      <c r="AH97">
        <v>1</v>
      </c>
      <c r="AJ97" s="39" t="s">
        <v>31930</v>
      </c>
      <c r="AK97">
        <v>1</v>
      </c>
      <c r="AM97" s="39" t="s">
        <v>31942</v>
      </c>
      <c r="AN97">
        <v>1</v>
      </c>
      <c r="AP97" s="39" t="s">
        <v>31932</v>
      </c>
      <c r="AQ97">
        <v>1</v>
      </c>
      <c r="AS97" s="39" t="s">
        <v>31933</v>
      </c>
      <c r="AT97">
        <v>1</v>
      </c>
    </row>
    <row r="98" spans="1:46" x14ac:dyDescent="0.3">
      <c r="A98">
        <v>97</v>
      </c>
      <c r="B98" s="1">
        <v>45813.550266203703</v>
      </c>
      <c r="C98" s="1">
        <v>45813.558240740742</v>
      </c>
      <c r="D98" s="39" t="s">
        <v>990</v>
      </c>
      <c r="E98" s="39" t="s">
        <v>991</v>
      </c>
      <c r="F98">
        <v>9</v>
      </c>
      <c r="I98" s="39" t="s">
        <v>991</v>
      </c>
      <c r="J98">
        <v>0</v>
      </c>
      <c r="L98">
        <v>1</v>
      </c>
      <c r="M98">
        <v>0</v>
      </c>
      <c r="O98">
        <v>28</v>
      </c>
      <c r="P98">
        <v>0</v>
      </c>
      <c r="R98" s="39" t="s">
        <v>31934</v>
      </c>
      <c r="S98">
        <v>1</v>
      </c>
      <c r="U98" s="39" t="s">
        <v>31926</v>
      </c>
      <c r="V98">
        <v>1</v>
      </c>
      <c r="X98" s="39" t="s">
        <v>6882</v>
      </c>
      <c r="Y98">
        <v>1</v>
      </c>
      <c r="AA98" s="39" t="s">
        <v>31927</v>
      </c>
      <c r="AB98">
        <v>1</v>
      </c>
      <c r="AD98" s="39" t="s">
        <v>31928</v>
      </c>
      <c r="AE98">
        <v>1</v>
      </c>
      <c r="AG98" s="39" t="s">
        <v>31929</v>
      </c>
      <c r="AH98">
        <v>1</v>
      </c>
      <c r="AJ98" s="39" t="s">
        <v>31941</v>
      </c>
      <c r="AK98">
        <v>0</v>
      </c>
      <c r="AM98" s="39" t="s">
        <v>31942</v>
      </c>
      <c r="AN98">
        <v>1</v>
      </c>
      <c r="AP98" s="39" t="s">
        <v>31932</v>
      </c>
      <c r="AQ98">
        <v>1</v>
      </c>
      <c r="AS98" s="39" t="s">
        <v>31933</v>
      </c>
      <c r="AT98">
        <v>1</v>
      </c>
    </row>
    <row r="99" spans="1:46" x14ac:dyDescent="0.3">
      <c r="A99">
        <v>98</v>
      </c>
      <c r="B99" s="1">
        <v>45813.550300925926</v>
      </c>
      <c r="C99" s="1">
        <v>45813.558310185188</v>
      </c>
      <c r="D99" s="39" t="s">
        <v>1316</v>
      </c>
      <c r="E99" s="39" t="s">
        <v>1317</v>
      </c>
      <c r="F99">
        <v>9</v>
      </c>
      <c r="I99" s="39" t="s">
        <v>28585</v>
      </c>
      <c r="J99">
        <v>0</v>
      </c>
      <c r="L99">
        <v>1</v>
      </c>
      <c r="M99">
        <v>0</v>
      </c>
      <c r="O99">
        <v>22</v>
      </c>
      <c r="P99">
        <v>0</v>
      </c>
      <c r="R99" s="39" t="s">
        <v>31934</v>
      </c>
      <c r="S99">
        <v>1</v>
      </c>
      <c r="U99" s="39" t="s">
        <v>31926</v>
      </c>
      <c r="V99">
        <v>1</v>
      </c>
      <c r="X99" s="39" t="s">
        <v>6882</v>
      </c>
      <c r="Y99">
        <v>1</v>
      </c>
      <c r="AA99" s="39" t="s">
        <v>31977</v>
      </c>
      <c r="AB99">
        <v>0</v>
      </c>
      <c r="AD99" s="39" t="s">
        <v>31928</v>
      </c>
      <c r="AE99">
        <v>1</v>
      </c>
      <c r="AG99" s="39" t="s">
        <v>31929</v>
      </c>
      <c r="AH99">
        <v>1</v>
      </c>
      <c r="AJ99" s="39" t="s">
        <v>31944</v>
      </c>
      <c r="AK99">
        <v>1</v>
      </c>
      <c r="AM99" s="39" t="s">
        <v>31942</v>
      </c>
      <c r="AN99">
        <v>1</v>
      </c>
      <c r="AP99" s="39" t="s">
        <v>31932</v>
      </c>
      <c r="AQ99">
        <v>1</v>
      </c>
      <c r="AS99" s="39" t="s">
        <v>31933</v>
      </c>
      <c r="AT99">
        <v>1</v>
      </c>
    </row>
    <row r="100" spans="1:46" x14ac:dyDescent="0.3">
      <c r="A100">
        <v>99</v>
      </c>
      <c r="B100" s="1">
        <v>45813.550497685188</v>
      </c>
      <c r="C100" s="1">
        <v>45813.558368055557</v>
      </c>
      <c r="D100" s="39" t="s">
        <v>1210</v>
      </c>
      <c r="E100" s="39" t="s">
        <v>1211</v>
      </c>
      <c r="F100">
        <v>8</v>
      </c>
      <c r="I100" s="39" t="s">
        <v>1212</v>
      </c>
      <c r="J100">
        <v>0</v>
      </c>
      <c r="L100">
        <v>1</v>
      </c>
      <c r="M100">
        <v>0</v>
      </c>
      <c r="O100">
        <v>23</v>
      </c>
      <c r="P100">
        <v>0</v>
      </c>
      <c r="R100" s="39" t="s">
        <v>31934</v>
      </c>
      <c r="S100">
        <v>1</v>
      </c>
      <c r="U100" s="39" t="s">
        <v>31926</v>
      </c>
      <c r="V100">
        <v>1</v>
      </c>
      <c r="X100" s="39" t="s">
        <v>6882</v>
      </c>
      <c r="Y100">
        <v>1</v>
      </c>
      <c r="AA100" s="39" t="s">
        <v>31940</v>
      </c>
      <c r="AB100">
        <v>1</v>
      </c>
      <c r="AD100" s="39" t="s">
        <v>31928</v>
      </c>
      <c r="AE100">
        <v>1</v>
      </c>
      <c r="AG100" s="39" t="s">
        <v>31929</v>
      </c>
      <c r="AH100">
        <v>1</v>
      </c>
      <c r="AJ100" s="39" t="s">
        <v>31957</v>
      </c>
      <c r="AK100">
        <v>0</v>
      </c>
      <c r="AM100" s="39" t="s">
        <v>31942</v>
      </c>
      <c r="AN100">
        <v>1</v>
      </c>
      <c r="AP100" s="39" t="s">
        <v>31932</v>
      </c>
      <c r="AQ100">
        <v>1</v>
      </c>
      <c r="AS100" s="39" t="s">
        <v>31966</v>
      </c>
      <c r="AT100">
        <v>0</v>
      </c>
    </row>
    <row r="101" spans="1:46" x14ac:dyDescent="0.3">
      <c r="A101">
        <v>100</v>
      </c>
      <c r="B101" s="1">
        <v>45813.550439814811</v>
      </c>
      <c r="C101" s="1">
        <v>45813.558530092596</v>
      </c>
      <c r="D101" s="39" t="s">
        <v>1304</v>
      </c>
      <c r="E101" s="39" t="s">
        <v>1305</v>
      </c>
      <c r="F101">
        <v>10</v>
      </c>
      <c r="I101" s="39" t="s">
        <v>6829</v>
      </c>
      <c r="J101">
        <v>0</v>
      </c>
      <c r="L101">
        <v>1</v>
      </c>
      <c r="M101">
        <v>0</v>
      </c>
      <c r="O101">
        <v>18</v>
      </c>
      <c r="P101">
        <v>0</v>
      </c>
      <c r="R101" s="39" t="s">
        <v>31934</v>
      </c>
      <c r="S101">
        <v>1</v>
      </c>
      <c r="U101" s="39" t="s">
        <v>31926</v>
      </c>
      <c r="V101">
        <v>1</v>
      </c>
      <c r="X101" s="39" t="s">
        <v>6882</v>
      </c>
      <c r="Y101">
        <v>1</v>
      </c>
      <c r="AA101" s="39" t="s">
        <v>31927</v>
      </c>
      <c r="AB101">
        <v>1</v>
      </c>
      <c r="AD101" s="39" t="s">
        <v>31928</v>
      </c>
      <c r="AE101">
        <v>1</v>
      </c>
      <c r="AG101" s="39" t="s">
        <v>31929</v>
      </c>
      <c r="AH101">
        <v>1</v>
      </c>
      <c r="AJ101" s="39" t="s">
        <v>31930</v>
      </c>
      <c r="AK101">
        <v>1</v>
      </c>
      <c r="AM101" s="39" t="s">
        <v>31942</v>
      </c>
      <c r="AN101">
        <v>1</v>
      </c>
      <c r="AP101" s="39" t="s">
        <v>31932</v>
      </c>
      <c r="AQ101">
        <v>1</v>
      </c>
      <c r="AS101" s="39" t="s">
        <v>31933</v>
      </c>
      <c r="AT101">
        <v>1</v>
      </c>
    </row>
    <row r="102" spans="1:46" x14ac:dyDescent="0.3">
      <c r="A102">
        <v>101</v>
      </c>
      <c r="B102" s="1">
        <v>45813.551840277774</v>
      </c>
      <c r="C102" s="1">
        <v>45813.558576388888</v>
      </c>
      <c r="D102" s="39" t="s">
        <v>1409</v>
      </c>
      <c r="E102" s="39" t="s">
        <v>1410</v>
      </c>
      <c r="F102">
        <v>8</v>
      </c>
      <c r="I102" s="39" t="s">
        <v>1410</v>
      </c>
      <c r="L102">
        <v>1</v>
      </c>
      <c r="O102">
        <v>26</v>
      </c>
      <c r="R102" s="39" t="s">
        <v>31934</v>
      </c>
      <c r="S102">
        <v>1</v>
      </c>
      <c r="U102" s="39" t="s">
        <v>31926</v>
      </c>
      <c r="V102">
        <v>1</v>
      </c>
      <c r="X102" s="39" t="s">
        <v>6882</v>
      </c>
      <c r="Y102">
        <v>1</v>
      </c>
      <c r="AA102" s="39" t="s">
        <v>31978</v>
      </c>
      <c r="AB102">
        <v>1</v>
      </c>
      <c r="AD102" s="39" t="s">
        <v>31928</v>
      </c>
      <c r="AE102">
        <v>1</v>
      </c>
      <c r="AG102" s="39" t="s">
        <v>31929</v>
      </c>
      <c r="AH102">
        <v>1</v>
      </c>
      <c r="AJ102" s="39" t="s">
        <v>877</v>
      </c>
      <c r="AK102">
        <v>0</v>
      </c>
      <c r="AM102" s="39" t="s">
        <v>31946</v>
      </c>
      <c r="AN102">
        <v>0</v>
      </c>
      <c r="AP102" s="39" t="s">
        <v>31932</v>
      </c>
      <c r="AQ102">
        <v>1</v>
      </c>
      <c r="AS102" s="39" t="s">
        <v>31933</v>
      </c>
      <c r="AT102">
        <v>1</v>
      </c>
    </row>
    <row r="103" spans="1:46" x14ac:dyDescent="0.3">
      <c r="A103">
        <v>102</v>
      </c>
      <c r="B103" s="1">
        <v>45813.550509259258</v>
      </c>
      <c r="C103" s="1">
        <v>45813.558842592596</v>
      </c>
      <c r="D103" s="39" t="s">
        <v>1473</v>
      </c>
      <c r="E103" s="39" t="s">
        <v>1474</v>
      </c>
      <c r="F103">
        <v>10</v>
      </c>
      <c r="I103" s="39" t="s">
        <v>1475</v>
      </c>
      <c r="L103">
        <v>1</v>
      </c>
      <c r="O103">
        <v>21</v>
      </c>
      <c r="R103" s="39" t="s">
        <v>31934</v>
      </c>
      <c r="S103">
        <v>1</v>
      </c>
      <c r="U103" s="39" t="s">
        <v>31926</v>
      </c>
      <c r="V103">
        <v>1</v>
      </c>
      <c r="X103" s="39" t="s">
        <v>6882</v>
      </c>
      <c r="Y103">
        <v>1</v>
      </c>
      <c r="AA103" s="39" t="s">
        <v>31978</v>
      </c>
      <c r="AB103">
        <v>1</v>
      </c>
      <c r="AD103" s="39" t="s">
        <v>31928</v>
      </c>
      <c r="AE103">
        <v>1</v>
      </c>
      <c r="AG103" s="39" t="s">
        <v>31929</v>
      </c>
      <c r="AH103">
        <v>1</v>
      </c>
      <c r="AJ103" s="39" t="s">
        <v>31979</v>
      </c>
      <c r="AK103">
        <v>1</v>
      </c>
      <c r="AM103" s="39" t="s">
        <v>31942</v>
      </c>
      <c r="AN103">
        <v>1</v>
      </c>
      <c r="AP103" s="39" t="s">
        <v>31932</v>
      </c>
      <c r="AQ103">
        <v>1</v>
      </c>
      <c r="AS103" s="39" t="s">
        <v>31933</v>
      </c>
      <c r="AT103">
        <v>1</v>
      </c>
    </row>
    <row r="104" spans="1:46" x14ac:dyDescent="0.3">
      <c r="A104">
        <v>103</v>
      </c>
      <c r="B104" s="1">
        <v>45813.623877314814</v>
      </c>
      <c r="C104" s="1">
        <v>45813.625509259262</v>
      </c>
      <c r="D104" s="39" t="s">
        <v>1803</v>
      </c>
      <c r="E104" s="39" t="s">
        <v>1804</v>
      </c>
      <c r="F104">
        <v>3</v>
      </c>
      <c r="I104" s="39" t="s">
        <v>1804</v>
      </c>
      <c r="L104">
        <v>13</v>
      </c>
      <c r="O104">
        <v>26</v>
      </c>
      <c r="R104" s="39" t="s">
        <v>31968</v>
      </c>
      <c r="S104">
        <v>0</v>
      </c>
      <c r="U104" s="39" t="s">
        <v>31949</v>
      </c>
      <c r="V104">
        <v>0</v>
      </c>
      <c r="X104" s="39" t="s">
        <v>243</v>
      </c>
      <c r="Y104">
        <v>0</v>
      </c>
      <c r="AA104" s="39" t="s">
        <v>31980</v>
      </c>
      <c r="AB104">
        <v>0</v>
      </c>
      <c r="AD104" s="39" t="s">
        <v>31963</v>
      </c>
      <c r="AE104">
        <v>0</v>
      </c>
      <c r="AG104" s="39" t="s">
        <v>31929</v>
      </c>
      <c r="AH104">
        <v>1</v>
      </c>
      <c r="AJ104" s="39" t="s">
        <v>31979</v>
      </c>
      <c r="AK104">
        <v>1</v>
      </c>
      <c r="AM104" s="39" t="s">
        <v>31946</v>
      </c>
      <c r="AN104">
        <v>0</v>
      </c>
      <c r="AP104" s="39" t="s">
        <v>31932</v>
      </c>
      <c r="AQ104">
        <v>1</v>
      </c>
      <c r="AS104" s="39" t="s">
        <v>31966</v>
      </c>
      <c r="AT104">
        <v>0</v>
      </c>
    </row>
    <row r="105" spans="1:46" x14ac:dyDescent="0.3">
      <c r="A105">
        <v>104</v>
      </c>
      <c r="B105" s="1">
        <v>45813.619849537034</v>
      </c>
      <c r="C105" s="1">
        <v>45813.625740740739</v>
      </c>
      <c r="D105" s="39" t="s">
        <v>1585</v>
      </c>
      <c r="E105" s="39" t="s">
        <v>1586</v>
      </c>
      <c r="F105">
        <v>7</v>
      </c>
      <c r="I105" s="39" t="s">
        <v>1586</v>
      </c>
      <c r="L105">
        <v>13</v>
      </c>
      <c r="O105">
        <v>22</v>
      </c>
      <c r="R105" s="39" t="s">
        <v>31934</v>
      </c>
      <c r="S105">
        <v>1</v>
      </c>
      <c r="U105" s="39" t="s">
        <v>31926</v>
      </c>
      <c r="V105">
        <v>1</v>
      </c>
      <c r="X105" s="39" t="s">
        <v>31951</v>
      </c>
      <c r="Y105">
        <v>0</v>
      </c>
      <c r="AA105" s="39" t="s">
        <v>31978</v>
      </c>
      <c r="AB105">
        <v>1</v>
      </c>
      <c r="AD105" s="39" t="s">
        <v>31963</v>
      </c>
      <c r="AE105">
        <v>0</v>
      </c>
      <c r="AG105" s="39" t="s">
        <v>31929</v>
      </c>
      <c r="AH105">
        <v>1</v>
      </c>
      <c r="AJ105" s="39" t="s">
        <v>31981</v>
      </c>
      <c r="AK105">
        <v>0</v>
      </c>
      <c r="AM105" s="39" t="s">
        <v>31942</v>
      </c>
      <c r="AN105">
        <v>1</v>
      </c>
      <c r="AP105" s="39" t="s">
        <v>31932</v>
      </c>
      <c r="AQ105">
        <v>1</v>
      </c>
      <c r="AS105" s="39" t="s">
        <v>31933</v>
      </c>
      <c r="AT105">
        <v>1</v>
      </c>
    </row>
    <row r="106" spans="1:46" x14ac:dyDescent="0.3">
      <c r="A106">
        <v>105</v>
      </c>
      <c r="B106" s="1">
        <v>45813.623599537037</v>
      </c>
      <c r="C106" s="1">
        <v>45813.626111111109</v>
      </c>
      <c r="D106" s="39" t="s">
        <v>1506</v>
      </c>
      <c r="E106" s="39" t="s">
        <v>1507</v>
      </c>
      <c r="F106">
        <v>8</v>
      </c>
      <c r="I106" s="39" t="s">
        <v>6862</v>
      </c>
      <c r="L106">
        <v>13</v>
      </c>
      <c r="O106">
        <v>29</v>
      </c>
      <c r="R106" s="39" t="s">
        <v>31934</v>
      </c>
      <c r="S106">
        <v>1</v>
      </c>
      <c r="U106" s="39" t="s">
        <v>31926</v>
      </c>
      <c r="V106">
        <v>1</v>
      </c>
      <c r="X106" s="39" t="s">
        <v>6882</v>
      </c>
      <c r="Y106">
        <v>1</v>
      </c>
      <c r="AA106" s="39" t="s">
        <v>31978</v>
      </c>
      <c r="AB106">
        <v>1</v>
      </c>
      <c r="AD106" s="39" t="s">
        <v>31928</v>
      </c>
      <c r="AE106">
        <v>1</v>
      </c>
      <c r="AG106" s="39" t="s">
        <v>31929</v>
      </c>
      <c r="AH106">
        <v>1</v>
      </c>
      <c r="AJ106" s="39" t="s">
        <v>31981</v>
      </c>
      <c r="AK106">
        <v>0</v>
      </c>
      <c r="AM106" s="39" t="s">
        <v>31942</v>
      </c>
      <c r="AN106">
        <v>1</v>
      </c>
      <c r="AP106" s="39" t="s">
        <v>31932</v>
      </c>
      <c r="AQ106">
        <v>1</v>
      </c>
      <c r="AS106" s="39" t="s">
        <v>31975</v>
      </c>
      <c r="AT106">
        <v>0</v>
      </c>
    </row>
    <row r="107" spans="1:46" x14ac:dyDescent="0.3">
      <c r="A107">
        <v>106</v>
      </c>
      <c r="B107" s="1">
        <v>45813.623599537037</v>
      </c>
      <c r="C107" s="1">
        <v>45813.626342592594</v>
      </c>
      <c r="D107" s="39" t="s">
        <v>6879</v>
      </c>
      <c r="E107" s="39" t="s">
        <v>6880</v>
      </c>
      <c r="F107">
        <v>8</v>
      </c>
      <c r="I107" s="39" t="s">
        <v>6880</v>
      </c>
      <c r="L107">
        <v>13</v>
      </c>
      <c r="O107">
        <v>15</v>
      </c>
      <c r="R107" s="39" t="s">
        <v>31934</v>
      </c>
      <c r="S107">
        <v>1</v>
      </c>
      <c r="U107" s="39" t="s">
        <v>31926</v>
      </c>
      <c r="V107">
        <v>1</v>
      </c>
      <c r="X107" s="39" t="s">
        <v>6882</v>
      </c>
      <c r="Y107">
        <v>1</v>
      </c>
      <c r="AA107" s="39" t="s">
        <v>31982</v>
      </c>
      <c r="AB107">
        <v>0</v>
      </c>
      <c r="AD107" s="39" t="s">
        <v>31928</v>
      </c>
      <c r="AE107">
        <v>1</v>
      </c>
      <c r="AG107" s="39" t="s">
        <v>31929</v>
      </c>
      <c r="AH107">
        <v>1</v>
      </c>
      <c r="AJ107" s="39" t="s">
        <v>31979</v>
      </c>
      <c r="AK107">
        <v>1</v>
      </c>
      <c r="AM107" s="39" t="s">
        <v>31942</v>
      </c>
      <c r="AN107">
        <v>1</v>
      </c>
      <c r="AP107" s="39" t="s">
        <v>31932</v>
      </c>
      <c r="AQ107">
        <v>1</v>
      </c>
      <c r="AS107" s="39" t="s">
        <v>31975</v>
      </c>
      <c r="AT107">
        <v>0</v>
      </c>
    </row>
    <row r="108" spans="1:46" x14ac:dyDescent="0.3">
      <c r="A108">
        <v>107</v>
      </c>
      <c r="B108" s="1">
        <v>45813.623599537037</v>
      </c>
      <c r="C108" s="1">
        <v>45813.626701388886</v>
      </c>
      <c r="D108" s="39" t="s">
        <v>1768</v>
      </c>
      <c r="E108" s="39" t="s">
        <v>1769</v>
      </c>
      <c r="F108">
        <v>4</v>
      </c>
      <c r="I108" s="39" t="s">
        <v>31983</v>
      </c>
      <c r="L108">
        <v>13</v>
      </c>
      <c r="O108">
        <v>16</v>
      </c>
      <c r="R108" s="39" t="s">
        <v>31934</v>
      </c>
      <c r="S108">
        <v>1</v>
      </c>
      <c r="U108" s="39" t="s">
        <v>31949</v>
      </c>
      <c r="V108">
        <v>0</v>
      </c>
      <c r="X108" s="39" t="s">
        <v>6882</v>
      </c>
      <c r="Y108">
        <v>1</v>
      </c>
      <c r="AA108" s="39" t="s">
        <v>31978</v>
      </c>
      <c r="AB108">
        <v>1</v>
      </c>
      <c r="AD108" s="39" t="s">
        <v>31963</v>
      </c>
      <c r="AE108">
        <v>0</v>
      </c>
      <c r="AG108" s="39" t="s">
        <v>16105</v>
      </c>
      <c r="AH108">
        <v>0</v>
      </c>
      <c r="AJ108" s="39" t="s">
        <v>31984</v>
      </c>
      <c r="AK108">
        <v>0</v>
      </c>
      <c r="AM108" s="39" t="s">
        <v>31942</v>
      </c>
      <c r="AN108">
        <v>1</v>
      </c>
      <c r="AP108" s="39" t="s">
        <v>31985</v>
      </c>
      <c r="AQ108">
        <v>0</v>
      </c>
      <c r="AS108" s="39" t="s">
        <v>31948</v>
      </c>
      <c r="AT108">
        <v>0</v>
      </c>
    </row>
    <row r="109" spans="1:46" x14ac:dyDescent="0.3">
      <c r="A109">
        <v>108</v>
      </c>
      <c r="B109" s="1">
        <v>45813.620069444441</v>
      </c>
      <c r="C109" s="1">
        <v>45813.626851851855</v>
      </c>
      <c r="D109" s="39" t="s">
        <v>1745</v>
      </c>
      <c r="E109" s="39" t="s">
        <v>1746</v>
      </c>
      <c r="F109">
        <v>4</v>
      </c>
      <c r="I109" s="39" t="s">
        <v>1746</v>
      </c>
      <c r="L109">
        <v>13</v>
      </c>
      <c r="O109">
        <v>36</v>
      </c>
      <c r="R109" s="39" t="s">
        <v>31968</v>
      </c>
      <c r="S109">
        <v>0</v>
      </c>
      <c r="U109" s="39" t="s">
        <v>31949</v>
      </c>
      <c r="V109">
        <v>0</v>
      </c>
      <c r="X109" s="39" t="s">
        <v>243</v>
      </c>
      <c r="Y109">
        <v>0</v>
      </c>
      <c r="AA109" s="39" t="s">
        <v>31986</v>
      </c>
      <c r="AB109">
        <v>0</v>
      </c>
      <c r="AD109" s="39" t="s">
        <v>31928</v>
      </c>
      <c r="AE109">
        <v>1</v>
      </c>
      <c r="AG109" s="39" t="s">
        <v>31929</v>
      </c>
      <c r="AH109">
        <v>1</v>
      </c>
      <c r="AJ109" s="39" t="s">
        <v>31987</v>
      </c>
      <c r="AK109">
        <v>0</v>
      </c>
      <c r="AM109" s="39" t="s">
        <v>31942</v>
      </c>
      <c r="AN109">
        <v>1</v>
      </c>
      <c r="AP109" s="39" t="s">
        <v>31953</v>
      </c>
      <c r="AQ109">
        <v>0</v>
      </c>
      <c r="AS109" s="39" t="s">
        <v>31933</v>
      </c>
      <c r="AT109">
        <v>1</v>
      </c>
    </row>
    <row r="110" spans="1:46" x14ac:dyDescent="0.3">
      <c r="A110">
        <v>109</v>
      </c>
      <c r="B110" s="1">
        <v>45813.619606481479</v>
      </c>
      <c r="C110" s="1">
        <v>45813.626979166664</v>
      </c>
      <c r="D110" s="39" t="s">
        <v>1791</v>
      </c>
      <c r="E110" s="39" t="s">
        <v>1792</v>
      </c>
      <c r="F110">
        <v>9</v>
      </c>
      <c r="I110" s="39" t="s">
        <v>1792</v>
      </c>
      <c r="L110">
        <v>13</v>
      </c>
      <c r="O110">
        <v>31</v>
      </c>
      <c r="R110" s="39" t="s">
        <v>31934</v>
      </c>
      <c r="S110">
        <v>1</v>
      </c>
      <c r="U110" s="39" t="s">
        <v>31926</v>
      </c>
      <c r="V110">
        <v>1</v>
      </c>
      <c r="X110" s="39" t="s">
        <v>6882</v>
      </c>
      <c r="Y110">
        <v>1</v>
      </c>
      <c r="AA110" s="39" t="s">
        <v>31978</v>
      </c>
      <c r="AB110">
        <v>1</v>
      </c>
      <c r="AD110" s="39" t="s">
        <v>31928</v>
      </c>
      <c r="AE110">
        <v>1</v>
      </c>
      <c r="AG110" s="39" t="s">
        <v>31929</v>
      </c>
      <c r="AH110">
        <v>1</v>
      </c>
      <c r="AJ110" s="39" t="s">
        <v>31979</v>
      </c>
      <c r="AK110">
        <v>1</v>
      </c>
      <c r="AM110" s="39" t="s">
        <v>31942</v>
      </c>
      <c r="AN110">
        <v>1</v>
      </c>
      <c r="AP110" s="39" t="s">
        <v>31932</v>
      </c>
      <c r="AQ110">
        <v>1</v>
      </c>
      <c r="AS110" s="39" t="s">
        <v>31975</v>
      </c>
      <c r="AT110">
        <v>0</v>
      </c>
    </row>
    <row r="111" spans="1:46" x14ac:dyDescent="0.3">
      <c r="A111">
        <v>110</v>
      </c>
      <c r="B111" s="1">
        <v>45813.61986111111</v>
      </c>
      <c r="C111" s="1">
        <v>45813.62699074074</v>
      </c>
      <c r="D111" s="39" t="s">
        <v>1883</v>
      </c>
      <c r="E111" s="39" t="s">
        <v>1884</v>
      </c>
      <c r="F111">
        <v>9</v>
      </c>
      <c r="I111" s="39" t="s">
        <v>1884</v>
      </c>
      <c r="L111">
        <v>13</v>
      </c>
      <c r="O111">
        <v>39</v>
      </c>
      <c r="R111" s="39" t="s">
        <v>31934</v>
      </c>
      <c r="S111">
        <v>1</v>
      </c>
      <c r="U111" s="39" t="s">
        <v>31926</v>
      </c>
      <c r="V111">
        <v>1</v>
      </c>
      <c r="X111" s="39" t="s">
        <v>6882</v>
      </c>
      <c r="Y111">
        <v>1</v>
      </c>
      <c r="AA111" s="39" t="s">
        <v>31978</v>
      </c>
      <c r="AB111">
        <v>1</v>
      </c>
      <c r="AD111" s="39" t="s">
        <v>31928</v>
      </c>
      <c r="AE111">
        <v>1</v>
      </c>
      <c r="AG111" s="39" t="s">
        <v>31929</v>
      </c>
      <c r="AH111">
        <v>1</v>
      </c>
      <c r="AJ111" s="39" t="s">
        <v>31988</v>
      </c>
      <c r="AK111">
        <v>1</v>
      </c>
      <c r="AM111" s="39" t="s">
        <v>31931</v>
      </c>
      <c r="AN111">
        <v>0</v>
      </c>
      <c r="AP111" s="39" t="s">
        <v>31932</v>
      </c>
      <c r="AQ111">
        <v>1</v>
      </c>
      <c r="AS111" s="39" t="s">
        <v>31933</v>
      </c>
      <c r="AT111">
        <v>1</v>
      </c>
    </row>
    <row r="112" spans="1:46" x14ac:dyDescent="0.3">
      <c r="A112">
        <v>111</v>
      </c>
      <c r="B112" s="1">
        <v>45813.621539351851</v>
      </c>
      <c r="C112" s="1">
        <v>45813.627268518518</v>
      </c>
      <c r="D112" s="39" t="s">
        <v>1780</v>
      </c>
      <c r="E112" s="39" t="s">
        <v>1781</v>
      </c>
      <c r="F112">
        <v>9</v>
      </c>
      <c r="I112" s="39" t="s">
        <v>1781</v>
      </c>
      <c r="L112">
        <v>13</v>
      </c>
      <c r="O112">
        <v>34</v>
      </c>
      <c r="R112" s="39" t="s">
        <v>31934</v>
      </c>
      <c r="S112">
        <v>1</v>
      </c>
      <c r="U112" s="39" t="s">
        <v>31926</v>
      </c>
      <c r="V112">
        <v>1</v>
      </c>
      <c r="X112" s="39" t="s">
        <v>6882</v>
      </c>
      <c r="Y112">
        <v>1</v>
      </c>
      <c r="AA112" s="39" t="s">
        <v>31978</v>
      </c>
      <c r="AB112">
        <v>1</v>
      </c>
      <c r="AD112" s="39" t="s">
        <v>31928</v>
      </c>
      <c r="AE112">
        <v>1</v>
      </c>
      <c r="AG112" s="39" t="s">
        <v>31929</v>
      </c>
      <c r="AH112">
        <v>1</v>
      </c>
      <c r="AJ112" s="39" t="s">
        <v>31989</v>
      </c>
      <c r="AK112">
        <v>0</v>
      </c>
      <c r="AM112" s="39" t="s">
        <v>31942</v>
      </c>
      <c r="AN112">
        <v>1</v>
      </c>
      <c r="AP112" s="39" t="s">
        <v>31932</v>
      </c>
      <c r="AQ112">
        <v>1</v>
      </c>
      <c r="AS112" s="39" t="s">
        <v>31933</v>
      </c>
      <c r="AT112">
        <v>1</v>
      </c>
    </row>
    <row r="113" spans="1:46" x14ac:dyDescent="0.3">
      <c r="A113">
        <v>112</v>
      </c>
      <c r="B113" s="1">
        <v>45813.619641203702</v>
      </c>
      <c r="C113" s="1">
        <v>45813.62736111111</v>
      </c>
      <c r="D113" s="39" t="s">
        <v>1696</v>
      </c>
      <c r="E113" s="39" t="s">
        <v>1697</v>
      </c>
      <c r="F113">
        <v>6</v>
      </c>
      <c r="I113" s="39" t="s">
        <v>1697</v>
      </c>
      <c r="L113">
        <v>13</v>
      </c>
      <c r="O113">
        <v>5</v>
      </c>
      <c r="R113" s="39" t="s">
        <v>31934</v>
      </c>
      <c r="S113">
        <v>1</v>
      </c>
      <c r="U113" s="39" t="s">
        <v>31949</v>
      </c>
      <c r="V113">
        <v>0</v>
      </c>
      <c r="X113" s="39" t="s">
        <v>6882</v>
      </c>
      <c r="Y113">
        <v>1</v>
      </c>
      <c r="AA113" s="39" t="s">
        <v>31990</v>
      </c>
      <c r="AB113">
        <v>0</v>
      </c>
      <c r="AD113" s="39" t="s">
        <v>31928</v>
      </c>
      <c r="AE113">
        <v>1</v>
      </c>
      <c r="AG113" s="39" t="s">
        <v>31955</v>
      </c>
      <c r="AH113">
        <v>0</v>
      </c>
      <c r="AJ113" s="39" t="s">
        <v>877</v>
      </c>
      <c r="AK113">
        <v>0</v>
      </c>
      <c r="AM113" s="39" t="s">
        <v>31942</v>
      </c>
      <c r="AN113">
        <v>1</v>
      </c>
      <c r="AP113" s="39" t="s">
        <v>31932</v>
      </c>
      <c r="AQ113">
        <v>1</v>
      </c>
      <c r="AS113" s="39" t="s">
        <v>31933</v>
      </c>
      <c r="AT113">
        <v>1</v>
      </c>
    </row>
    <row r="114" spans="1:46" x14ac:dyDescent="0.3">
      <c r="A114">
        <v>113</v>
      </c>
      <c r="B114" s="1">
        <v>45813.62358796296</v>
      </c>
      <c r="C114" s="1">
        <v>45813.627430555556</v>
      </c>
      <c r="D114" s="39" t="s">
        <v>4726</v>
      </c>
      <c r="E114" s="39" t="s">
        <v>4727</v>
      </c>
      <c r="F114">
        <v>3</v>
      </c>
      <c r="I114" s="39" t="s">
        <v>4727</v>
      </c>
      <c r="L114">
        <v>13</v>
      </c>
      <c r="O114">
        <v>25</v>
      </c>
      <c r="R114" s="39" t="s">
        <v>31968</v>
      </c>
      <c r="S114">
        <v>0</v>
      </c>
      <c r="U114" s="39" t="s">
        <v>31949</v>
      </c>
      <c r="V114">
        <v>0</v>
      </c>
      <c r="X114" s="39" t="s">
        <v>31935</v>
      </c>
      <c r="Y114">
        <v>0</v>
      </c>
      <c r="AA114" s="39" t="s">
        <v>31986</v>
      </c>
      <c r="AB114">
        <v>0</v>
      </c>
      <c r="AD114" s="39" t="s">
        <v>31928</v>
      </c>
      <c r="AE114">
        <v>1</v>
      </c>
      <c r="AG114" s="39" t="s">
        <v>31929</v>
      </c>
      <c r="AH114">
        <v>1</v>
      </c>
      <c r="AJ114" s="39" t="s">
        <v>31991</v>
      </c>
      <c r="AK114">
        <v>0</v>
      </c>
      <c r="AM114" s="39" t="s">
        <v>31939</v>
      </c>
      <c r="AN114">
        <v>0</v>
      </c>
      <c r="AP114" s="39" t="s">
        <v>31953</v>
      </c>
      <c r="AQ114">
        <v>0</v>
      </c>
      <c r="AS114" s="39" t="s">
        <v>31933</v>
      </c>
      <c r="AT114">
        <v>1</v>
      </c>
    </row>
    <row r="115" spans="1:46" x14ac:dyDescent="0.3">
      <c r="A115">
        <v>114</v>
      </c>
      <c r="B115" s="1">
        <v>45813.623553240737</v>
      </c>
      <c r="C115" s="1">
        <v>45813.627442129633</v>
      </c>
      <c r="D115" s="39" t="s">
        <v>1848</v>
      </c>
      <c r="E115" s="39" t="s">
        <v>1849</v>
      </c>
      <c r="F115">
        <v>2</v>
      </c>
      <c r="I115" s="39" t="s">
        <v>1850</v>
      </c>
      <c r="L115">
        <v>13</v>
      </c>
      <c r="O115">
        <v>20</v>
      </c>
      <c r="R115" s="39" t="s">
        <v>31974</v>
      </c>
      <c r="S115">
        <v>0</v>
      </c>
      <c r="U115" s="39" t="s">
        <v>31949</v>
      </c>
      <c r="V115">
        <v>0</v>
      </c>
      <c r="X115" s="39" t="s">
        <v>31951</v>
      </c>
      <c r="Y115">
        <v>0</v>
      </c>
      <c r="AA115" s="39" t="s">
        <v>31992</v>
      </c>
      <c r="AB115">
        <v>0</v>
      </c>
      <c r="AD115" s="39" t="s">
        <v>31937</v>
      </c>
      <c r="AE115">
        <v>0</v>
      </c>
      <c r="AG115" s="39" t="s">
        <v>31929</v>
      </c>
      <c r="AH115">
        <v>1</v>
      </c>
      <c r="AJ115" s="39" t="s">
        <v>31993</v>
      </c>
      <c r="AK115">
        <v>0</v>
      </c>
      <c r="AM115" s="39" t="s">
        <v>31931</v>
      </c>
      <c r="AN115">
        <v>0</v>
      </c>
      <c r="AP115" s="39" t="s">
        <v>31985</v>
      </c>
      <c r="AQ115">
        <v>0</v>
      </c>
      <c r="AS115" s="39" t="s">
        <v>31933</v>
      </c>
      <c r="AT115">
        <v>1</v>
      </c>
    </row>
    <row r="116" spans="1:46" x14ac:dyDescent="0.3">
      <c r="A116">
        <v>115</v>
      </c>
      <c r="B116" s="1">
        <v>45813.62358796296</v>
      </c>
      <c r="C116" s="1">
        <v>45813.627453703702</v>
      </c>
      <c r="D116" s="39" t="s">
        <v>1650</v>
      </c>
      <c r="E116" s="39" t="s">
        <v>1651</v>
      </c>
      <c r="F116">
        <v>8</v>
      </c>
      <c r="I116" s="39" t="s">
        <v>15884</v>
      </c>
      <c r="L116">
        <v>13</v>
      </c>
      <c r="O116">
        <v>4</v>
      </c>
      <c r="R116" s="39" t="s">
        <v>31968</v>
      </c>
      <c r="S116">
        <v>0</v>
      </c>
      <c r="U116" s="39" t="s">
        <v>31926</v>
      </c>
      <c r="V116">
        <v>1</v>
      </c>
      <c r="X116" s="39" t="s">
        <v>6882</v>
      </c>
      <c r="Y116">
        <v>1</v>
      </c>
      <c r="AA116" s="39" t="s">
        <v>31978</v>
      </c>
      <c r="AB116">
        <v>1</v>
      </c>
      <c r="AD116" s="39" t="s">
        <v>31928</v>
      </c>
      <c r="AE116">
        <v>1</v>
      </c>
      <c r="AG116" s="39" t="s">
        <v>31929</v>
      </c>
      <c r="AH116">
        <v>1</v>
      </c>
      <c r="AJ116" s="39" t="s">
        <v>31979</v>
      </c>
      <c r="AK116">
        <v>1</v>
      </c>
      <c r="AM116" s="39" t="s">
        <v>31942</v>
      </c>
      <c r="AN116">
        <v>1</v>
      </c>
      <c r="AP116" s="39" t="s">
        <v>31932</v>
      </c>
      <c r="AQ116">
        <v>1</v>
      </c>
      <c r="AS116" s="39" t="s">
        <v>31945</v>
      </c>
      <c r="AT116">
        <v>0</v>
      </c>
    </row>
    <row r="117" spans="1:46" x14ac:dyDescent="0.3">
      <c r="A117">
        <v>116</v>
      </c>
      <c r="B117" s="1">
        <v>45813.62358796296</v>
      </c>
      <c r="C117" s="1">
        <v>45813.627465277779</v>
      </c>
      <c r="D117" s="39" t="s">
        <v>1559</v>
      </c>
      <c r="E117" s="39" t="s">
        <v>1560</v>
      </c>
      <c r="F117">
        <v>6</v>
      </c>
      <c r="I117" s="39" t="s">
        <v>1560</v>
      </c>
      <c r="L117">
        <v>13</v>
      </c>
      <c r="O117">
        <v>3</v>
      </c>
      <c r="R117" s="39" t="s">
        <v>31934</v>
      </c>
      <c r="S117">
        <v>1</v>
      </c>
      <c r="U117" s="39" t="s">
        <v>31926</v>
      </c>
      <c r="V117">
        <v>1</v>
      </c>
      <c r="X117" s="39" t="s">
        <v>6882</v>
      </c>
      <c r="Y117">
        <v>1</v>
      </c>
      <c r="AA117" s="39" t="s">
        <v>7750</v>
      </c>
      <c r="AB117">
        <v>0</v>
      </c>
      <c r="AD117" s="39" t="s">
        <v>31928</v>
      </c>
      <c r="AE117">
        <v>1</v>
      </c>
      <c r="AG117" s="39" t="s">
        <v>31929</v>
      </c>
      <c r="AH117">
        <v>1</v>
      </c>
      <c r="AJ117" s="39" t="s">
        <v>877</v>
      </c>
      <c r="AK117">
        <v>0</v>
      </c>
      <c r="AM117" s="39" t="s">
        <v>31939</v>
      </c>
      <c r="AN117">
        <v>0</v>
      </c>
      <c r="AP117" s="39" t="s">
        <v>31932</v>
      </c>
      <c r="AQ117">
        <v>1</v>
      </c>
      <c r="AS117" s="39" t="s">
        <v>31945</v>
      </c>
      <c r="AT117">
        <v>0</v>
      </c>
    </row>
    <row r="118" spans="1:46" x14ac:dyDescent="0.3">
      <c r="A118">
        <v>117</v>
      </c>
      <c r="B118" s="1">
        <v>45813.62636574074</v>
      </c>
      <c r="C118" s="1">
        <v>45813.627500000002</v>
      </c>
      <c r="D118" s="39" t="s">
        <v>16212</v>
      </c>
      <c r="E118" s="39" t="s">
        <v>16213</v>
      </c>
      <c r="F118">
        <v>5</v>
      </c>
      <c r="I118" s="39" t="s">
        <v>17050</v>
      </c>
      <c r="L118">
        <v>13</v>
      </c>
      <c r="O118">
        <v>7</v>
      </c>
      <c r="R118" s="39" t="s">
        <v>31934</v>
      </c>
      <c r="S118">
        <v>1</v>
      </c>
      <c r="U118" s="39" t="s">
        <v>31926</v>
      </c>
      <c r="V118">
        <v>1</v>
      </c>
      <c r="X118" s="39" t="s">
        <v>6882</v>
      </c>
      <c r="Y118">
        <v>1</v>
      </c>
      <c r="AA118" s="39" t="s">
        <v>31994</v>
      </c>
      <c r="AB118">
        <v>0</v>
      </c>
      <c r="AD118" s="39" t="s">
        <v>31947</v>
      </c>
      <c r="AE118">
        <v>0</v>
      </c>
      <c r="AG118" s="39" t="s">
        <v>31929</v>
      </c>
      <c r="AH118">
        <v>1</v>
      </c>
      <c r="AJ118" s="39" t="s">
        <v>31979</v>
      </c>
      <c r="AK118">
        <v>1</v>
      </c>
      <c r="AM118" s="39" t="s">
        <v>31931</v>
      </c>
      <c r="AN118">
        <v>0</v>
      </c>
      <c r="AP118" s="39" t="s">
        <v>31985</v>
      </c>
      <c r="AQ118">
        <v>0</v>
      </c>
      <c r="AS118" s="39" t="s">
        <v>31948</v>
      </c>
      <c r="AT118">
        <v>0</v>
      </c>
    </row>
    <row r="119" spans="1:46" x14ac:dyDescent="0.3">
      <c r="A119">
        <v>118</v>
      </c>
      <c r="B119" s="1">
        <v>45813.623692129629</v>
      </c>
      <c r="C119" s="1">
        <v>45813.627581018518</v>
      </c>
      <c r="D119" s="39" t="s">
        <v>1594</v>
      </c>
      <c r="E119" s="39" t="s">
        <v>1595</v>
      </c>
      <c r="F119">
        <v>10</v>
      </c>
      <c r="I119" s="39" t="s">
        <v>31995</v>
      </c>
      <c r="L119">
        <v>13</v>
      </c>
      <c r="O119">
        <v>14</v>
      </c>
      <c r="R119" s="39" t="s">
        <v>31934</v>
      </c>
      <c r="S119">
        <v>1</v>
      </c>
      <c r="U119" s="39" t="s">
        <v>31926</v>
      </c>
      <c r="V119">
        <v>1</v>
      </c>
      <c r="X119" s="39" t="s">
        <v>6882</v>
      </c>
      <c r="Y119">
        <v>1</v>
      </c>
      <c r="AA119" s="39" t="s">
        <v>31978</v>
      </c>
      <c r="AB119">
        <v>1</v>
      </c>
      <c r="AD119" s="39" t="s">
        <v>31928</v>
      </c>
      <c r="AE119">
        <v>1</v>
      </c>
      <c r="AG119" s="39" t="s">
        <v>31929</v>
      </c>
      <c r="AH119">
        <v>1</v>
      </c>
      <c r="AJ119" s="39" t="s">
        <v>31979</v>
      </c>
      <c r="AK119">
        <v>1</v>
      </c>
      <c r="AM119" s="39" t="s">
        <v>31942</v>
      </c>
      <c r="AN119">
        <v>1</v>
      </c>
      <c r="AP119" s="39" t="s">
        <v>31932</v>
      </c>
      <c r="AQ119">
        <v>1</v>
      </c>
      <c r="AS119" s="39" t="s">
        <v>31933</v>
      </c>
      <c r="AT119">
        <v>1</v>
      </c>
    </row>
    <row r="120" spans="1:46" x14ac:dyDescent="0.3">
      <c r="A120">
        <v>119</v>
      </c>
      <c r="B120" s="1">
        <v>45813.621249999997</v>
      </c>
      <c r="C120" s="1">
        <v>45813.62771990741</v>
      </c>
      <c r="D120" s="39" t="s">
        <v>1861</v>
      </c>
      <c r="E120" s="39" t="s">
        <v>1862</v>
      </c>
      <c r="F120">
        <v>8</v>
      </c>
      <c r="I120" s="39" t="s">
        <v>1862</v>
      </c>
      <c r="L120">
        <v>13</v>
      </c>
      <c r="O120">
        <v>32</v>
      </c>
      <c r="R120" s="39" t="s">
        <v>31934</v>
      </c>
      <c r="S120">
        <v>1</v>
      </c>
      <c r="U120" s="39" t="s">
        <v>31926</v>
      </c>
      <c r="V120">
        <v>1</v>
      </c>
      <c r="X120" s="39" t="s">
        <v>6882</v>
      </c>
      <c r="Y120">
        <v>1</v>
      </c>
      <c r="AA120" s="39" t="s">
        <v>31996</v>
      </c>
      <c r="AB120">
        <v>1</v>
      </c>
      <c r="AD120" s="39" t="s">
        <v>31937</v>
      </c>
      <c r="AE120">
        <v>0</v>
      </c>
      <c r="AG120" s="39" t="s">
        <v>31929</v>
      </c>
      <c r="AH120">
        <v>1</v>
      </c>
      <c r="AJ120" s="39" t="s">
        <v>877</v>
      </c>
      <c r="AK120">
        <v>0</v>
      </c>
      <c r="AM120" s="39" t="s">
        <v>31942</v>
      </c>
      <c r="AN120">
        <v>1</v>
      </c>
      <c r="AP120" s="39" t="s">
        <v>31932</v>
      </c>
      <c r="AQ120">
        <v>1</v>
      </c>
      <c r="AS120" s="39" t="s">
        <v>31933</v>
      </c>
      <c r="AT120">
        <v>1</v>
      </c>
    </row>
    <row r="121" spans="1:46" x14ac:dyDescent="0.3">
      <c r="A121">
        <v>120</v>
      </c>
      <c r="B121" s="1">
        <v>45813.623854166668</v>
      </c>
      <c r="C121" s="1">
        <v>45813.627743055556</v>
      </c>
      <c r="D121" s="39" t="s">
        <v>1572</v>
      </c>
      <c r="E121" s="39" t="s">
        <v>1573</v>
      </c>
      <c r="F121">
        <v>6</v>
      </c>
      <c r="I121" s="39" t="s">
        <v>1574</v>
      </c>
      <c r="L121">
        <v>13</v>
      </c>
      <c r="O121">
        <v>9</v>
      </c>
      <c r="R121" s="39" t="s">
        <v>31934</v>
      </c>
      <c r="S121">
        <v>1</v>
      </c>
      <c r="U121" s="39" t="s">
        <v>31926</v>
      </c>
      <c r="V121">
        <v>1</v>
      </c>
      <c r="X121" s="39" t="s">
        <v>6882</v>
      </c>
      <c r="Y121">
        <v>1</v>
      </c>
      <c r="AA121" s="39" t="s">
        <v>31994</v>
      </c>
      <c r="AB121">
        <v>0</v>
      </c>
      <c r="AD121" s="39" t="s">
        <v>31947</v>
      </c>
      <c r="AE121">
        <v>0</v>
      </c>
      <c r="AG121" s="39" t="s">
        <v>31929</v>
      </c>
      <c r="AH121">
        <v>1</v>
      </c>
      <c r="AJ121" s="39" t="s">
        <v>31979</v>
      </c>
      <c r="AK121">
        <v>1</v>
      </c>
      <c r="AM121" s="39" t="s">
        <v>31939</v>
      </c>
      <c r="AN121">
        <v>0</v>
      </c>
      <c r="AP121" s="39" t="s">
        <v>31953</v>
      </c>
      <c r="AQ121">
        <v>0</v>
      </c>
      <c r="AS121" s="39" t="s">
        <v>31933</v>
      </c>
      <c r="AT121">
        <v>1</v>
      </c>
    </row>
    <row r="122" spans="1:46" x14ac:dyDescent="0.3">
      <c r="A122">
        <v>121</v>
      </c>
      <c r="B122" s="1">
        <v>45813.62363425926</v>
      </c>
      <c r="C122" s="1">
        <v>45813.627754629626</v>
      </c>
      <c r="D122" s="39" t="s">
        <v>1525</v>
      </c>
      <c r="E122" s="39" t="s">
        <v>1526</v>
      </c>
      <c r="F122">
        <v>6</v>
      </c>
      <c r="I122" s="39" t="s">
        <v>1526</v>
      </c>
      <c r="L122">
        <v>13</v>
      </c>
      <c r="O122">
        <v>11</v>
      </c>
      <c r="R122" s="39" t="s">
        <v>31934</v>
      </c>
      <c r="S122">
        <v>1</v>
      </c>
      <c r="U122" s="39" t="s">
        <v>31949</v>
      </c>
      <c r="V122">
        <v>0</v>
      </c>
      <c r="X122" s="39" t="s">
        <v>6882</v>
      </c>
      <c r="Y122">
        <v>1</v>
      </c>
      <c r="AA122" s="39" t="s">
        <v>31982</v>
      </c>
      <c r="AB122">
        <v>0</v>
      </c>
      <c r="AD122" s="39" t="s">
        <v>31928</v>
      </c>
      <c r="AE122">
        <v>1</v>
      </c>
      <c r="AG122" s="39" t="s">
        <v>31955</v>
      </c>
      <c r="AH122">
        <v>0</v>
      </c>
      <c r="AJ122" s="39" t="s">
        <v>31979</v>
      </c>
      <c r="AK122">
        <v>1</v>
      </c>
      <c r="AM122" s="39" t="s">
        <v>31931</v>
      </c>
      <c r="AN122">
        <v>0</v>
      </c>
      <c r="AP122" s="39" t="s">
        <v>31932</v>
      </c>
      <c r="AQ122">
        <v>1</v>
      </c>
      <c r="AS122" s="39" t="s">
        <v>31933</v>
      </c>
      <c r="AT122">
        <v>1</v>
      </c>
    </row>
    <row r="123" spans="1:46" x14ac:dyDescent="0.3">
      <c r="A123">
        <v>122</v>
      </c>
      <c r="B123" s="1">
        <v>45813.623564814814</v>
      </c>
      <c r="C123" s="1">
        <v>45813.627766203703</v>
      </c>
      <c r="D123" s="39" t="s">
        <v>1495</v>
      </c>
      <c r="E123" s="39" t="s">
        <v>1496</v>
      </c>
      <c r="F123">
        <v>6</v>
      </c>
      <c r="I123" s="39" t="s">
        <v>1496</v>
      </c>
      <c r="L123">
        <v>13</v>
      </c>
      <c r="O123">
        <v>18</v>
      </c>
      <c r="R123" s="39" t="s">
        <v>31934</v>
      </c>
      <c r="S123">
        <v>1</v>
      </c>
      <c r="U123" s="39" t="s">
        <v>31949</v>
      </c>
      <c r="V123">
        <v>0</v>
      </c>
      <c r="X123" s="39" t="s">
        <v>6882</v>
      </c>
      <c r="Y123">
        <v>1</v>
      </c>
      <c r="AA123" s="39" t="s">
        <v>31997</v>
      </c>
      <c r="AB123">
        <v>0</v>
      </c>
      <c r="AD123" s="39" t="s">
        <v>31928</v>
      </c>
      <c r="AE123">
        <v>1</v>
      </c>
      <c r="AG123" s="39" t="s">
        <v>31955</v>
      </c>
      <c r="AH123">
        <v>0</v>
      </c>
      <c r="AJ123" s="39" t="s">
        <v>31979</v>
      </c>
      <c r="AK123">
        <v>1</v>
      </c>
      <c r="AM123" s="39" t="s">
        <v>31931</v>
      </c>
      <c r="AN123">
        <v>0</v>
      </c>
      <c r="AP123" s="39" t="s">
        <v>31932</v>
      </c>
      <c r="AQ123">
        <v>1</v>
      </c>
      <c r="AS123" s="39" t="s">
        <v>31933</v>
      </c>
      <c r="AT123">
        <v>1</v>
      </c>
    </row>
    <row r="124" spans="1:46" x14ac:dyDescent="0.3">
      <c r="A124">
        <v>123</v>
      </c>
      <c r="B124" s="1">
        <v>45813.620428240742</v>
      </c>
      <c r="C124" s="1">
        <v>45813.627812500003</v>
      </c>
      <c r="D124" s="39" t="s">
        <v>1617</v>
      </c>
      <c r="E124" s="39" t="s">
        <v>1618</v>
      </c>
      <c r="F124">
        <v>8</v>
      </c>
      <c r="I124" s="39" t="s">
        <v>1618</v>
      </c>
      <c r="L124">
        <v>13</v>
      </c>
      <c r="O124">
        <v>33</v>
      </c>
      <c r="R124" s="39" t="s">
        <v>31934</v>
      </c>
      <c r="S124">
        <v>1</v>
      </c>
      <c r="U124" s="39" t="s">
        <v>31926</v>
      </c>
      <c r="V124">
        <v>1</v>
      </c>
      <c r="X124" s="39" t="s">
        <v>6882</v>
      </c>
      <c r="Y124">
        <v>1</v>
      </c>
      <c r="AA124" s="39" t="s">
        <v>31996</v>
      </c>
      <c r="AB124">
        <v>1</v>
      </c>
      <c r="AD124" s="39" t="s">
        <v>31937</v>
      </c>
      <c r="AE124">
        <v>0</v>
      </c>
      <c r="AG124" s="39" t="s">
        <v>31929</v>
      </c>
      <c r="AH124">
        <v>1</v>
      </c>
      <c r="AJ124" s="39" t="s">
        <v>31979</v>
      </c>
      <c r="AK124">
        <v>1</v>
      </c>
      <c r="AM124" s="39" t="s">
        <v>31931</v>
      </c>
      <c r="AN124">
        <v>0</v>
      </c>
      <c r="AP124" s="39" t="s">
        <v>31932</v>
      </c>
      <c r="AQ124">
        <v>1</v>
      </c>
      <c r="AS124" s="39" t="s">
        <v>31933</v>
      </c>
      <c r="AT124">
        <v>1</v>
      </c>
    </row>
    <row r="125" spans="1:46" x14ac:dyDescent="0.3">
      <c r="A125">
        <v>124</v>
      </c>
      <c r="B125" s="1">
        <v>45813.627187500002</v>
      </c>
      <c r="C125" s="1">
        <v>45813.627928240741</v>
      </c>
      <c r="D125" s="39" t="s">
        <v>1834</v>
      </c>
      <c r="E125" s="39" t="s">
        <v>1835</v>
      </c>
      <c r="F125">
        <v>2</v>
      </c>
      <c r="I125" s="39" t="s">
        <v>1836</v>
      </c>
      <c r="L125">
        <v>13</v>
      </c>
      <c r="O125">
        <v>10</v>
      </c>
      <c r="R125" s="39" t="s">
        <v>31998</v>
      </c>
      <c r="S125">
        <v>0</v>
      </c>
      <c r="U125" s="39" t="s">
        <v>31949</v>
      </c>
      <c r="V125">
        <v>0</v>
      </c>
      <c r="X125" s="39" t="s">
        <v>31951</v>
      </c>
      <c r="Y125">
        <v>0</v>
      </c>
      <c r="AA125" s="39" t="s">
        <v>7750</v>
      </c>
      <c r="AB125">
        <v>0</v>
      </c>
      <c r="AD125" s="39" t="s">
        <v>31963</v>
      </c>
      <c r="AE125">
        <v>0</v>
      </c>
      <c r="AG125" s="39" t="s">
        <v>31929</v>
      </c>
      <c r="AH125">
        <v>1</v>
      </c>
      <c r="AJ125" s="39" t="s">
        <v>31979</v>
      </c>
      <c r="AK125">
        <v>1</v>
      </c>
      <c r="AM125" s="39" t="s">
        <v>31931</v>
      </c>
      <c r="AN125">
        <v>0</v>
      </c>
      <c r="AP125" s="39" t="s">
        <v>31953</v>
      </c>
      <c r="AQ125">
        <v>0</v>
      </c>
      <c r="AS125" s="39" t="s">
        <v>31975</v>
      </c>
      <c r="AT125">
        <v>0</v>
      </c>
    </row>
    <row r="126" spans="1:46" x14ac:dyDescent="0.3">
      <c r="A126">
        <v>125</v>
      </c>
      <c r="B126" s="1">
        <v>45813.623611111114</v>
      </c>
      <c r="C126" s="1">
        <v>45813.628171296295</v>
      </c>
      <c r="D126" s="39" t="s">
        <v>1825</v>
      </c>
      <c r="E126" s="39" t="s">
        <v>1826</v>
      </c>
      <c r="F126">
        <v>4</v>
      </c>
      <c r="I126" s="39" t="s">
        <v>1826</v>
      </c>
      <c r="L126">
        <v>13</v>
      </c>
      <c r="O126">
        <v>17</v>
      </c>
      <c r="R126" s="39" t="s">
        <v>31934</v>
      </c>
      <c r="S126">
        <v>1</v>
      </c>
      <c r="U126" s="39" t="s">
        <v>31949</v>
      </c>
      <c r="V126">
        <v>0</v>
      </c>
      <c r="X126" s="39" t="s">
        <v>31950</v>
      </c>
      <c r="Y126">
        <v>0</v>
      </c>
      <c r="AA126" s="39" t="s">
        <v>31978</v>
      </c>
      <c r="AB126">
        <v>1</v>
      </c>
      <c r="AD126" s="39" t="s">
        <v>31937</v>
      </c>
      <c r="AE126">
        <v>0</v>
      </c>
      <c r="AG126" s="39" t="s">
        <v>31929</v>
      </c>
      <c r="AH126">
        <v>1</v>
      </c>
      <c r="AJ126" s="39" t="s">
        <v>31999</v>
      </c>
      <c r="AK126">
        <v>0</v>
      </c>
      <c r="AM126" s="39" t="s">
        <v>31939</v>
      </c>
      <c r="AN126">
        <v>0</v>
      </c>
      <c r="AP126" s="39" t="s">
        <v>31953</v>
      </c>
      <c r="AQ126">
        <v>0</v>
      </c>
      <c r="AS126" s="39" t="s">
        <v>31933</v>
      </c>
      <c r="AT126">
        <v>1</v>
      </c>
    </row>
    <row r="127" spans="1:46" x14ac:dyDescent="0.3">
      <c r="A127">
        <v>126</v>
      </c>
      <c r="B127" s="1">
        <v>45813.62358796296</v>
      </c>
      <c r="C127" s="1">
        <v>45813.628263888888</v>
      </c>
      <c r="D127" s="39" t="s">
        <v>1538</v>
      </c>
      <c r="E127" s="39" t="s">
        <v>1539</v>
      </c>
      <c r="F127">
        <v>8</v>
      </c>
      <c r="I127" s="39" t="s">
        <v>1539</v>
      </c>
      <c r="L127">
        <v>13</v>
      </c>
      <c r="O127">
        <v>2</v>
      </c>
      <c r="R127" s="39" t="s">
        <v>31934</v>
      </c>
      <c r="S127">
        <v>1</v>
      </c>
      <c r="U127" s="39" t="s">
        <v>31926</v>
      </c>
      <c r="V127">
        <v>1</v>
      </c>
      <c r="X127" s="39" t="s">
        <v>6882</v>
      </c>
      <c r="Y127">
        <v>1</v>
      </c>
      <c r="AA127" s="39" t="s">
        <v>31978</v>
      </c>
      <c r="AB127">
        <v>1</v>
      </c>
      <c r="AD127" s="39" t="s">
        <v>31928</v>
      </c>
      <c r="AE127">
        <v>1</v>
      </c>
      <c r="AG127" s="39" t="s">
        <v>31929</v>
      </c>
      <c r="AH127">
        <v>1</v>
      </c>
      <c r="AJ127" s="39" t="s">
        <v>31981</v>
      </c>
      <c r="AK127">
        <v>0</v>
      </c>
      <c r="AM127" s="39" t="s">
        <v>31942</v>
      </c>
      <c r="AN127">
        <v>1</v>
      </c>
      <c r="AP127" s="39" t="s">
        <v>31932</v>
      </c>
      <c r="AQ127">
        <v>1</v>
      </c>
      <c r="AS127" s="39" t="s">
        <v>31945</v>
      </c>
      <c r="AT127">
        <v>0</v>
      </c>
    </row>
    <row r="128" spans="1:46" x14ac:dyDescent="0.3">
      <c r="A128">
        <v>127</v>
      </c>
      <c r="B128" s="1">
        <v>45813.623553240737</v>
      </c>
      <c r="C128" s="1">
        <v>45813.628425925926</v>
      </c>
      <c r="D128" s="39" t="s">
        <v>1757</v>
      </c>
      <c r="E128" s="39" t="s">
        <v>1758</v>
      </c>
      <c r="F128">
        <v>8</v>
      </c>
      <c r="I128" s="39" t="s">
        <v>1758</v>
      </c>
      <c r="L128">
        <v>13</v>
      </c>
      <c r="O128">
        <v>35</v>
      </c>
      <c r="R128" s="39" t="s">
        <v>31934</v>
      </c>
      <c r="S128">
        <v>1</v>
      </c>
      <c r="U128" s="39" t="s">
        <v>31926</v>
      </c>
      <c r="V128">
        <v>1</v>
      </c>
      <c r="X128" s="39" t="s">
        <v>6882</v>
      </c>
      <c r="Y128">
        <v>1</v>
      </c>
      <c r="AA128" s="39" t="s">
        <v>31978</v>
      </c>
      <c r="AB128">
        <v>1</v>
      </c>
      <c r="AD128" s="39" t="s">
        <v>31928</v>
      </c>
      <c r="AE128">
        <v>1</v>
      </c>
      <c r="AG128" s="39" t="s">
        <v>31929</v>
      </c>
      <c r="AH128">
        <v>1</v>
      </c>
      <c r="AJ128" s="39" t="s">
        <v>31981</v>
      </c>
      <c r="AK128">
        <v>0</v>
      </c>
      <c r="AM128" s="39" t="s">
        <v>31942</v>
      </c>
      <c r="AN128">
        <v>1</v>
      </c>
      <c r="AP128" s="39" t="s">
        <v>31932</v>
      </c>
      <c r="AQ128">
        <v>1</v>
      </c>
      <c r="AS128" s="39" t="s">
        <v>31966</v>
      </c>
      <c r="AT128">
        <v>0</v>
      </c>
    </row>
    <row r="129" spans="1:46" x14ac:dyDescent="0.3">
      <c r="A129">
        <v>128</v>
      </c>
      <c r="B129" s="1">
        <v>45813.623611111114</v>
      </c>
      <c r="C129" s="1">
        <v>45813.628564814811</v>
      </c>
      <c r="D129" s="39" t="s">
        <v>1683</v>
      </c>
      <c r="E129" s="39" t="s">
        <v>1684</v>
      </c>
      <c r="F129">
        <v>8</v>
      </c>
      <c r="I129" s="39" t="s">
        <v>1684</v>
      </c>
      <c r="L129">
        <v>13</v>
      </c>
      <c r="O129">
        <v>30</v>
      </c>
      <c r="R129" s="39" t="s">
        <v>31934</v>
      </c>
      <c r="S129">
        <v>1</v>
      </c>
      <c r="U129" s="39" t="s">
        <v>32000</v>
      </c>
      <c r="V129">
        <v>0</v>
      </c>
      <c r="X129" s="39" t="s">
        <v>6882</v>
      </c>
      <c r="Y129">
        <v>1</v>
      </c>
      <c r="AA129" s="39" t="s">
        <v>31978</v>
      </c>
      <c r="AB129">
        <v>1</v>
      </c>
      <c r="AD129" s="39" t="s">
        <v>31928</v>
      </c>
      <c r="AE129">
        <v>1</v>
      </c>
      <c r="AG129" s="39" t="s">
        <v>31929</v>
      </c>
      <c r="AH129">
        <v>1</v>
      </c>
      <c r="AJ129" s="39" t="s">
        <v>31981</v>
      </c>
      <c r="AK129">
        <v>0</v>
      </c>
      <c r="AM129" s="39" t="s">
        <v>31942</v>
      </c>
      <c r="AN129">
        <v>1</v>
      </c>
      <c r="AP129" s="39" t="s">
        <v>31932</v>
      </c>
      <c r="AQ129">
        <v>1</v>
      </c>
      <c r="AS129" s="39" t="s">
        <v>31933</v>
      </c>
      <c r="AT129">
        <v>1</v>
      </c>
    </row>
    <row r="130" spans="1:46" x14ac:dyDescent="0.3">
      <c r="A130">
        <v>129</v>
      </c>
      <c r="B130" s="1">
        <v>45813.623622685183</v>
      </c>
      <c r="C130" s="1">
        <v>45813.628761574073</v>
      </c>
      <c r="D130" s="39" t="s">
        <v>1513</v>
      </c>
      <c r="E130" s="39" t="s">
        <v>1514</v>
      </c>
      <c r="F130">
        <v>6</v>
      </c>
      <c r="I130" s="39" t="s">
        <v>7373</v>
      </c>
      <c r="L130">
        <v>13</v>
      </c>
      <c r="O130">
        <v>12</v>
      </c>
      <c r="R130" s="39" t="s">
        <v>31968</v>
      </c>
      <c r="S130">
        <v>0</v>
      </c>
      <c r="U130" s="39" t="s">
        <v>31970</v>
      </c>
      <c r="V130">
        <v>0</v>
      </c>
      <c r="X130" s="39" t="s">
        <v>6882</v>
      </c>
      <c r="Y130">
        <v>1</v>
      </c>
      <c r="AA130" s="39" t="s">
        <v>7750</v>
      </c>
      <c r="AB130">
        <v>0</v>
      </c>
      <c r="AD130" s="39" t="s">
        <v>31928</v>
      </c>
      <c r="AE130">
        <v>1</v>
      </c>
      <c r="AG130" s="39" t="s">
        <v>31929</v>
      </c>
      <c r="AH130">
        <v>1</v>
      </c>
      <c r="AJ130" s="39" t="s">
        <v>31979</v>
      </c>
      <c r="AK130">
        <v>1</v>
      </c>
      <c r="AM130" s="39" t="s">
        <v>31942</v>
      </c>
      <c r="AN130">
        <v>1</v>
      </c>
      <c r="AP130" s="39" t="s">
        <v>31985</v>
      </c>
      <c r="AQ130">
        <v>0</v>
      </c>
      <c r="AS130" s="39" t="s">
        <v>31933</v>
      </c>
      <c r="AT130">
        <v>1</v>
      </c>
    </row>
    <row r="131" spans="1:46" x14ac:dyDescent="0.3">
      <c r="A131">
        <v>130</v>
      </c>
      <c r="B131" s="1">
        <v>45813.623576388891</v>
      </c>
      <c r="C131" s="1">
        <v>45813.629305555558</v>
      </c>
      <c r="D131" s="39" t="s">
        <v>1814</v>
      </c>
      <c r="E131" s="39" t="s">
        <v>1815</v>
      </c>
      <c r="F131">
        <v>10</v>
      </c>
      <c r="I131" s="39" t="s">
        <v>1815</v>
      </c>
      <c r="L131">
        <v>13</v>
      </c>
      <c r="O131">
        <v>21</v>
      </c>
      <c r="R131" s="39" t="s">
        <v>31934</v>
      </c>
      <c r="S131">
        <v>1</v>
      </c>
      <c r="U131" s="39" t="s">
        <v>31926</v>
      </c>
      <c r="V131">
        <v>1</v>
      </c>
      <c r="X131" s="39" t="s">
        <v>6882</v>
      </c>
      <c r="Y131">
        <v>1</v>
      </c>
      <c r="AA131" s="39" t="s">
        <v>31978</v>
      </c>
      <c r="AB131">
        <v>1</v>
      </c>
      <c r="AD131" s="39" t="s">
        <v>31928</v>
      </c>
      <c r="AE131">
        <v>1</v>
      </c>
      <c r="AG131" s="39" t="s">
        <v>31929</v>
      </c>
      <c r="AH131">
        <v>1</v>
      </c>
      <c r="AJ131" s="39" t="s">
        <v>31979</v>
      </c>
      <c r="AK131">
        <v>1</v>
      </c>
      <c r="AM131" s="39" t="s">
        <v>31942</v>
      </c>
      <c r="AN131">
        <v>1</v>
      </c>
      <c r="AP131" s="39" t="s">
        <v>31932</v>
      </c>
      <c r="AQ131">
        <v>1</v>
      </c>
      <c r="AS131" s="39" t="s">
        <v>31933</v>
      </c>
      <c r="AT131">
        <v>1</v>
      </c>
    </row>
    <row r="132" spans="1:46" x14ac:dyDescent="0.3">
      <c r="A132">
        <v>131</v>
      </c>
      <c r="B132" s="1">
        <v>45813.623715277776</v>
      </c>
      <c r="C132" s="1">
        <v>45813.629606481481</v>
      </c>
      <c r="D132" s="39" t="s">
        <v>1705</v>
      </c>
      <c r="E132" s="39" t="s">
        <v>1706</v>
      </c>
      <c r="F132">
        <v>7</v>
      </c>
      <c r="I132" s="39" t="s">
        <v>32001</v>
      </c>
      <c r="L132">
        <v>13</v>
      </c>
      <c r="O132">
        <v>28</v>
      </c>
      <c r="R132" s="39" t="s">
        <v>31934</v>
      </c>
      <c r="S132">
        <v>1</v>
      </c>
      <c r="U132" s="39" t="s">
        <v>31926</v>
      </c>
      <c r="V132">
        <v>1</v>
      </c>
      <c r="X132" s="39" t="s">
        <v>6882</v>
      </c>
      <c r="Y132">
        <v>1</v>
      </c>
      <c r="AA132" s="39" t="s">
        <v>31996</v>
      </c>
      <c r="AB132">
        <v>1</v>
      </c>
      <c r="AD132" s="39" t="s">
        <v>31963</v>
      </c>
      <c r="AE132">
        <v>0</v>
      </c>
      <c r="AG132" s="39" t="s">
        <v>31929</v>
      </c>
      <c r="AH132">
        <v>1</v>
      </c>
      <c r="AJ132" s="39" t="s">
        <v>32002</v>
      </c>
      <c r="AK132">
        <v>0</v>
      </c>
      <c r="AM132" s="39" t="s">
        <v>31942</v>
      </c>
      <c r="AN132">
        <v>1</v>
      </c>
      <c r="AP132" s="39" t="s">
        <v>31953</v>
      </c>
      <c r="AQ132">
        <v>0</v>
      </c>
      <c r="AS132" s="39" t="s">
        <v>31933</v>
      </c>
      <c r="AT132">
        <v>1</v>
      </c>
    </row>
    <row r="133" spans="1:46" x14ac:dyDescent="0.3">
      <c r="A133">
        <v>132</v>
      </c>
      <c r="B133" s="1">
        <v>45813.623645833337</v>
      </c>
      <c r="C133" s="1">
        <v>45813.629664351851</v>
      </c>
      <c r="D133" s="39" t="s">
        <v>1670</v>
      </c>
      <c r="E133" s="39" t="s">
        <v>1671</v>
      </c>
      <c r="F133">
        <v>8</v>
      </c>
      <c r="I133" s="39" t="s">
        <v>1671</v>
      </c>
      <c r="L133">
        <v>13</v>
      </c>
      <c r="O133">
        <v>40</v>
      </c>
      <c r="R133" s="39" t="s">
        <v>31934</v>
      </c>
      <c r="S133">
        <v>1</v>
      </c>
      <c r="U133" s="39" t="s">
        <v>31926</v>
      </c>
      <c r="V133">
        <v>1</v>
      </c>
      <c r="X133" s="39" t="s">
        <v>6882</v>
      </c>
      <c r="Y133">
        <v>1</v>
      </c>
      <c r="AA133" s="39" t="s">
        <v>31986</v>
      </c>
      <c r="AB133">
        <v>0</v>
      </c>
      <c r="AD133" s="39" t="s">
        <v>31937</v>
      </c>
      <c r="AE133">
        <v>0</v>
      </c>
      <c r="AG133" s="39" t="s">
        <v>31929</v>
      </c>
      <c r="AH133">
        <v>1</v>
      </c>
      <c r="AJ133" s="39" t="s">
        <v>31979</v>
      </c>
      <c r="AK133">
        <v>1</v>
      </c>
      <c r="AM133" s="39" t="s">
        <v>31942</v>
      </c>
      <c r="AN133">
        <v>1</v>
      </c>
      <c r="AP133" s="39" t="s">
        <v>31932</v>
      </c>
      <c r="AQ133">
        <v>1</v>
      </c>
      <c r="AS133" s="39" t="s">
        <v>31933</v>
      </c>
      <c r="AT133">
        <v>1</v>
      </c>
    </row>
    <row r="134" spans="1:46" x14ac:dyDescent="0.3">
      <c r="A134">
        <v>133</v>
      </c>
      <c r="B134" s="1">
        <v>45813.623645833337</v>
      </c>
      <c r="C134" s="1">
        <v>45813.629675925928</v>
      </c>
      <c r="D134" s="39" t="s">
        <v>1628</v>
      </c>
      <c r="E134" s="39" t="s">
        <v>1629</v>
      </c>
      <c r="F134">
        <v>8</v>
      </c>
      <c r="I134" s="39" t="s">
        <v>32003</v>
      </c>
      <c r="L134">
        <v>13</v>
      </c>
      <c r="O134">
        <v>38</v>
      </c>
      <c r="R134" s="39" t="s">
        <v>31934</v>
      </c>
      <c r="S134">
        <v>1</v>
      </c>
      <c r="U134" s="39" t="s">
        <v>31926</v>
      </c>
      <c r="V134">
        <v>1</v>
      </c>
      <c r="X134" s="39" t="s">
        <v>6882</v>
      </c>
      <c r="Y134">
        <v>1</v>
      </c>
      <c r="AA134" s="39" t="s">
        <v>31978</v>
      </c>
      <c r="AB134">
        <v>1</v>
      </c>
      <c r="AD134" s="39" t="s">
        <v>31937</v>
      </c>
      <c r="AE134">
        <v>0</v>
      </c>
      <c r="AG134" s="39" t="s">
        <v>31929</v>
      </c>
      <c r="AH134">
        <v>1</v>
      </c>
      <c r="AJ134" s="39" t="s">
        <v>32002</v>
      </c>
      <c r="AK134">
        <v>0</v>
      </c>
      <c r="AM134" s="39" t="s">
        <v>31942</v>
      </c>
      <c r="AN134">
        <v>1</v>
      </c>
      <c r="AP134" s="39" t="s">
        <v>31932</v>
      </c>
      <c r="AQ134">
        <v>1</v>
      </c>
      <c r="AS134" s="39" t="s">
        <v>31933</v>
      </c>
      <c r="AT134">
        <v>1</v>
      </c>
    </row>
    <row r="135" spans="1:46" x14ac:dyDescent="0.3">
      <c r="A135">
        <v>134</v>
      </c>
      <c r="B135" s="1">
        <v>45813.623437499999</v>
      </c>
      <c r="C135" s="1">
        <v>45813.630069444444</v>
      </c>
      <c r="D135" s="39" t="s">
        <v>1726</v>
      </c>
      <c r="E135" s="39" t="s">
        <v>1727</v>
      </c>
      <c r="F135">
        <v>8</v>
      </c>
      <c r="I135" s="39" t="s">
        <v>1728</v>
      </c>
      <c r="L135">
        <v>13</v>
      </c>
      <c r="O135">
        <v>6</v>
      </c>
      <c r="R135" s="39" t="s">
        <v>31934</v>
      </c>
      <c r="S135">
        <v>1</v>
      </c>
      <c r="U135" s="39" t="s">
        <v>31926</v>
      </c>
      <c r="V135">
        <v>1</v>
      </c>
      <c r="X135" s="39" t="s">
        <v>6882</v>
      </c>
      <c r="Y135">
        <v>1</v>
      </c>
      <c r="AA135" s="39" t="s">
        <v>31996</v>
      </c>
      <c r="AB135">
        <v>1</v>
      </c>
      <c r="AD135" s="39" t="s">
        <v>31928</v>
      </c>
      <c r="AE135">
        <v>1</v>
      </c>
      <c r="AG135" s="39" t="s">
        <v>31929</v>
      </c>
      <c r="AH135">
        <v>1</v>
      </c>
      <c r="AJ135" s="39" t="s">
        <v>31979</v>
      </c>
      <c r="AK135">
        <v>1</v>
      </c>
      <c r="AM135" s="39" t="s">
        <v>31931</v>
      </c>
      <c r="AN135">
        <v>0</v>
      </c>
      <c r="AP135" s="39" t="s">
        <v>31932</v>
      </c>
      <c r="AQ135">
        <v>1</v>
      </c>
      <c r="AS135" s="39" t="s">
        <v>31975</v>
      </c>
      <c r="AT135">
        <v>0</v>
      </c>
    </row>
    <row r="136" spans="1:46" x14ac:dyDescent="0.3">
      <c r="A136">
        <v>135</v>
      </c>
      <c r="B136" s="1">
        <v>45813.623599537037</v>
      </c>
      <c r="C136" s="1">
        <v>45813.630532407406</v>
      </c>
      <c r="D136" s="39" t="s">
        <v>1639</v>
      </c>
      <c r="E136" s="39" t="s">
        <v>1640</v>
      </c>
      <c r="F136">
        <v>6</v>
      </c>
      <c r="I136" s="39" t="s">
        <v>1641</v>
      </c>
      <c r="L136">
        <v>13</v>
      </c>
      <c r="O136">
        <v>13</v>
      </c>
      <c r="R136" s="39" t="s">
        <v>31934</v>
      </c>
      <c r="S136">
        <v>1</v>
      </c>
      <c r="U136" s="39" t="s">
        <v>31926</v>
      </c>
      <c r="V136">
        <v>1</v>
      </c>
      <c r="X136" s="39" t="s">
        <v>6882</v>
      </c>
      <c r="Y136">
        <v>1</v>
      </c>
      <c r="AA136" s="39" t="s">
        <v>31978</v>
      </c>
      <c r="AB136">
        <v>1</v>
      </c>
      <c r="AD136" s="39" t="s">
        <v>31937</v>
      </c>
      <c r="AE136">
        <v>0</v>
      </c>
      <c r="AG136" s="39" t="s">
        <v>31929</v>
      </c>
      <c r="AH136">
        <v>1</v>
      </c>
      <c r="AJ136" s="39" t="s">
        <v>877</v>
      </c>
      <c r="AK136">
        <v>0</v>
      </c>
      <c r="AM136" s="39" t="s">
        <v>31939</v>
      </c>
      <c r="AN136">
        <v>0</v>
      </c>
      <c r="AP136" s="39" t="s">
        <v>31932</v>
      </c>
      <c r="AQ136">
        <v>1</v>
      </c>
      <c r="AS136" s="39" t="s">
        <v>31948</v>
      </c>
      <c r="AT136">
        <v>0</v>
      </c>
    </row>
    <row r="137" spans="1:46" x14ac:dyDescent="0.3">
      <c r="A137">
        <v>136</v>
      </c>
      <c r="B137" s="1">
        <v>45813.623576388891</v>
      </c>
      <c r="C137" s="1">
        <v>45813.630787037036</v>
      </c>
      <c r="D137" s="39" t="s">
        <v>1548</v>
      </c>
      <c r="E137" s="39" t="s">
        <v>1549</v>
      </c>
      <c r="F137">
        <v>8</v>
      </c>
      <c r="I137" s="39" t="s">
        <v>1549</v>
      </c>
      <c r="L137">
        <v>13</v>
      </c>
      <c r="O137">
        <v>1</v>
      </c>
      <c r="R137" s="39" t="s">
        <v>31934</v>
      </c>
      <c r="S137">
        <v>1</v>
      </c>
      <c r="U137" s="39" t="s">
        <v>31926</v>
      </c>
      <c r="V137">
        <v>1</v>
      </c>
      <c r="X137" s="39" t="s">
        <v>6882</v>
      </c>
      <c r="Y137">
        <v>1</v>
      </c>
      <c r="AA137" s="39" t="s">
        <v>31996</v>
      </c>
      <c r="AB137">
        <v>1</v>
      </c>
      <c r="AD137" s="39" t="s">
        <v>31928</v>
      </c>
      <c r="AE137">
        <v>1</v>
      </c>
      <c r="AG137" s="39" t="s">
        <v>31929</v>
      </c>
      <c r="AH137">
        <v>1</v>
      </c>
      <c r="AJ137" s="39" t="s">
        <v>877</v>
      </c>
      <c r="AK137">
        <v>0</v>
      </c>
      <c r="AM137" s="39" t="s">
        <v>31942</v>
      </c>
      <c r="AN137">
        <v>1</v>
      </c>
      <c r="AP137" s="39" t="s">
        <v>31932</v>
      </c>
      <c r="AQ137">
        <v>1</v>
      </c>
      <c r="AS137" s="39" t="s">
        <v>31966</v>
      </c>
      <c r="AT137">
        <v>0</v>
      </c>
    </row>
    <row r="138" spans="1:46" x14ac:dyDescent="0.3">
      <c r="A138">
        <v>137</v>
      </c>
      <c r="B138" s="1">
        <v>45813.623611111114</v>
      </c>
      <c r="C138" s="1">
        <v>45813.630914351852</v>
      </c>
      <c r="D138" s="39" t="s">
        <v>1606</v>
      </c>
      <c r="E138" s="39" t="s">
        <v>1607</v>
      </c>
      <c r="F138">
        <v>10</v>
      </c>
      <c r="I138" s="39" t="s">
        <v>1608</v>
      </c>
      <c r="L138">
        <v>13</v>
      </c>
      <c r="O138">
        <v>27</v>
      </c>
      <c r="R138" s="39" t="s">
        <v>31934</v>
      </c>
      <c r="S138">
        <v>1</v>
      </c>
      <c r="U138" s="39" t="s">
        <v>31926</v>
      </c>
      <c r="V138">
        <v>1</v>
      </c>
      <c r="X138" s="39" t="s">
        <v>6882</v>
      </c>
      <c r="Y138">
        <v>1</v>
      </c>
      <c r="AA138" s="39" t="s">
        <v>31978</v>
      </c>
      <c r="AB138">
        <v>1</v>
      </c>
      <c r="AD138" s="39" t="s">
        <v>31928</v>
      </c>
      <c r="AE138">
        <v>1</v>
      </c>
      <c r="AG138" s="39" t="s">
        <v>31929</v>
      </c>
      <c r="AH138">
        <v>1</v>
      </c>
      <c r="AJ138" s="39" t="s">
        <v>31979</v>
      </c>
      <c r="AK138">
        <v>1</v>
      </c>
      <c r="AM138" s="39" t="s">
        <v>31942</v>
      </c>
      <c r="AN138">
        <v>1</v>
      </c>
      <c r="AP138" s="39" t="s">
        <v>31932</v>
      </c>
      <c r="AQ138">
        <v>1</v>
      </c>
      <c r="AS138" s="39" t="s">
        <v>31933</v>
      </c>
      <c r="AT138">
        <v>1</v>
      </c>
    </row>
    <row r="139" spans="1:46" x14ac:dyDescent="0.3">
      <c r="A139">
        <v>138</v>
      </c>
      <c r="B139" s="1">
        <v>45813.628032407411</v>
      </c>
      <c r="C139" s="1">
        <v>45813.630983796298</v>
      </c>
      <c r="D139" s="39" t="s">
        <v>6957</v>
      </c>
      <c r="E139" s="39" t="s">
        <v>6958</v>
      </c>
      <c r="F139">
        <v>7</v>
      </c>
      <c r="I139" s="39" t="s">
        <v>6958</v>
      </c>
      <c r="L139">
        <v>13</v>
      </c>
      <c r="O139">
        <v>23</v>
      </c>
      <c r="R139" s="39" t="s">
        <v>31934</v>
      </c>
      <c r="S139">
        <v>1</v>
      </c>
      <c r="U139" s="39" t="s">
        <v>32004</v>
      </c>
      <c r="V139">
        <v>0</v>
      </c>
      <c r="X139" s="39" t="s">
        <v>6882</v>
      </c>
      <c r="Y139">
        <v>1</v>
      </c>
      <c r="AA139" s="39" t="s">
        <v>31978</v>
      </c>
      <c r="AB139">
        <v>1</v>
      </c>
      <c r="AD139" s="39" t="s">
        <v>31963</v>
      </c>
      <c r="AE139">
        <v>0</v>
      </c>
      <c r="AG139" s="39" t="s">
        <v>31929</v>
      </c>
      <c r="AH139">
        <v>1</v>
      </c>
      <c r="AJ139" s="39" t="s">
        <v>31989</v>
      </c>
      <c r="AK139">
        <v>0</v>
      </c>
      <c r="AM139" s="39" t="s">
        <v>31942</v>
      </c>
      <c r="AN139">
        <v>1</v>
      </c>
      <c r="AP139" s="39" t="s">
        <v>31932</v>
      </c>
      <c r="AQ139">
        <v>1</v>
      </c>
      <c r="AS139" s="39" t="s">
        <v>31933</v>
      </c>
      <c r="AT139">
        <v>1</v>
      </c>
    </row>
    <row r="140" spans="1:46" x14ac:dyDescent="0.3">
      <c r="A140">
        <v>139</v>
      </c>
      <c r="B140" s="1">
        <v>45813.623564814814</v>
      </c>
      <c r="C140" s="1">
        <v>45813.631215277775</v>
      </c>
      <c r="D140" s="39" t="s">
        <v>1714</v>
      </c>
      <c r="E140" s="39" t="s">
        <v>1715</v>
      </c>
      <c r="F140">
        <v>8</v>
      </c>
      <c r="I140" s="39" t="s">
        <v>1716</v>
      </c>
      <c r="L140">
        <v>13</v>
      </c>
      <c r="O140">
        <v>24</v>
      </c>
      <c r="R140" s="39" t="s">
        <v>31934</v>
      </c>
      <c r="S140">
        <v>1</v>
      </c>
      <c r="U140" s="39" t="s">
        <v>31926</v>
      </c>
      <c r="V140">
        <v>1</v>
      </c>
      <c r="X140" s="39" t="s">
        <v>6882</v>
      </c>
      <c r="Y140">
        <v>1</v>
      </c>
      <c r="AA140" s="39" t="s">
        <v>32005</v>
      </c>
      <c r="AB140">
        <v>0</v>
      </c>
      <c r="AD140" s="39" t="s">
        <v>31928</v>
      </c>
      <c r="AE140">
        <v>1</v>
      </c>
      <c r="AG140" s="39" t="s">
        <v>31929</v>
      </c>
      <c r="AH140">
        <v>1</v>
      </c>
      <c r="AJ140" s="39" t="s">
        <v>31981</v>
      </c>
      <c r="AK140">
        <v>0</v>
      </c>
      <c r="AM140" s="39" t="s">
        <v>31942</v>
      </c>
      <c r="AN140">
        <v>1</v>
      </c>
      <c r="AP140" s="39" t="s">
        <v>31932</v>
      </c>
      <c r="AQ140">
        <v>1</v>
      </c>
      <c r="AS140" s="39" t="s">
        <v>31933</v>
      </c>
      <c r="AT140">
        <v>1</v>
      </c>
    </row>
    <row r="141" spans="1:46" x14ac:dyDescent="0.3">
      <c r="A141">
        <v>140</v>
      </c>
      <c r="B141" s="1">
        <v>45813.623622685183</v>
      </c>
      <c r="C141" s="1">
        <v>45813.631458333337</v>
      </c>
      <c r="D141" s="39" t="s">
        <v>1735</v>
      </c>
      <c r="E141" s="39" t="s">
        <v>1736</v>
      </c>
      <c r="F141">
        <v>9</v>
      </c>
      <c r="I141" s="39" t="s">
        <v>1736</v>
      </c>
      <c r="L141">
        <v>13</v>
      </c>
      <c r="O141">
        <v>8</v>
      </c>
      <c r="R141" s="39" t="s">
        <v>31934</v>
      </c>
      <c r="S141">
        <v>1</v>
      </c>
      <c r="U141" s="39" t="s">
        <v>31926</v>
      </c>
      <c r="V141">
        <v>1</v>
      </c>
      <c r="X141" s="39" t="s">
        <v>6882</v>
      </c>
      <c r="Y141">
        <v>1</v>
      </c>
      <c r="AA141" s="39" t="s">
        <v>31978</v>
      </c>
      <c r="AB141">
        <v>1</v>
      </c>
      <c r="AD141" s="39" t="s">
        <v>31928</v>
      </c>
      <c r="AE141">
        <v>1</v>
      </c>
      <c r="AG141" s="39" t="s">
        <v>31929</v>
      </c>
      <c r="AH141">
        <v>1</v>
      </c>
      <c r="AJ141" s="39" t="s">
        <v>31979</v>
      </c>
      <c r="AK141">
        <v>1</v>
      </c>
      <c r="AM141" s="39" t="s">
        <v>31939</v>
      </c>
      <c r="AN141">
        <v>0</v>
      </c>
      <c r="AP141" s="39" t="s">
        <v>31932</v>
      </c>
      <c r="AQ141">
        <v>1</v>
      </c>
      <c r="AS141" s="39" t="s">
        <v>31933</v>
      </c>
      <c r="AT141">
        <v>1</v>
      </c>
    </row>
    <row r="142" spans="1:46" x14ac:dyDescent="0.3">
      <c r="A142">
        <v>141</v>
      </c>
      <c r="B142" s="1">
        <v>45814.366157407407</v>
      </c>
      <c r="C142" s="1">
        <v>45814.369120370371</v>
      </c>
      <c r="D142" s="39" t="s">
        <v>5721</v>
      </c>
      <c r="E142" s="39" t="s">
        <v>5722</v>
      </c>
      <c r="F142">
        <v>4</v>
      </c>
      <c r="I142" s="39" t="s">
        <v>5722</v>
      </c>
      <c r="L142">
        <v>9</v>
      </c>
      <c r="O142">
        <v>10</v>
      </c>
      <c r="R142" s="39" t="s">
        <v>31934</v>
      </c>
      <c r="S142">
        <v>1</v>
      </c>
      <c r="U142" s="39" t="s">
        <v>31926</v>
      </c>
      <c r="V142">
        <v>1</v>
      </c>
      <c r="X142" s="39" t="s">
        <v>31951</v>
      </c>
      <c r="Y142">
        <v>0</v>
      </c>
      <c r="AA142" s="39" t="s">
        <v>32006</v>
      </c>
      <c r="AB142">
        <v>0</v>
      </c>
      <c r="AD142" s="39" t="s">
        <v>31963</v>
      </c>
      <c r="AE142">
        <v>0</v>
      </c>
      <c r="AG142" s="39" t="s">
        <v>31929</v>
      </c>
      <c r="AH142">
        <v>1</v>
      </c>
      <c r="AJ142" s="39" t="s">
        <v>32002</v>
      </c>
      <c r="AK142">
        <v>0</v>
      </c>
      <c r="AM142" s="39" t="s">
        <v>31939</v>
      </c>
      <c r="AN142">
        <v>0</v>
      </c>
      <c r="AP142" s="39" t="s">
        <v>31953</v>
      </c>
      <c r="AQ142">
        <v>0</v>
      </c>
      <c r="AS142" s="39" t="s">
        <v>31933</v>
      </c>
      <c r="AT142">
        <v>1</v>
      </c>
    </row>
    <row r="143" spans="1:46" x14ac:dyDescent="0.3">
      <c r="A143">
        <v>142</v>
      </c>
      <c r="B143" s="1">
        <v>45814.36515046296</v>
      </c>
      <c r="C143" s="1">
        <v>45814.369421296295</v>
      </c>
      <c r="D143" s="39" t="s">
        <v>3411</v>
      </c>
      <c r="E143" s="39" t="s">
        <v>3412</v>
      </c>
      <c r="F143">
        <v>6</v>
      </c>
      <c r="I143" s="39" t="s">
        <v>13711</v>
      </c>
      <c r="L143">
        <v>9</v>
      </c>
      <c r="O143">
        <v>38</v>
      </c>
      <c r="R143" s="39" t="s">
        <v>31934</v>
      </c>
      <c r="S143">
        <v>1</v>
      </c>
      <c r="U143" s="39" t="s">
        <v>31926</v>
      </c>
      <c r="V143">
        <v>1</v>
      </c>
      <c r="X143" s="39" t="s">
        <v>6882</v>
      </c>
      <c r="Y143">
        <v>1</v>
      </c>
      <c r="AA143" s="39" t="s">
        <v>31996</v>
      </c>
      <c r="AB143">
        <v>1</v>
      </c>
      <c r="AD143" s="39" t="s">
        <v>31928</v>
      </c>
      <c r="AE143">
        <v>1</v>
      </c>
      <c r="AG143" s="39" t="s">
        <v>31929</v>
      </c>
      <c r="AH143">
        <v>1</v>
      </c>
      <c r="AJ143" s="39" t="s">
        <v>877</v>
      </c>
      <c r="AK143">
        <v>0</v>
      </c>
      <c r="AM143" s="39" t="s">
        <v>31946</v>
      </c>
      <c r="AN143">
        <v>0</v>
      </c>
      <c r="AP143" s="39" t="s">
        <v>31962</v>
      </c>
      <c r="AQ143">
        <v>0</v>
      </c>
      <c r="AS143" s="39" t="s">
        <v>31975</v>
      </c>
      <c r="AT143">
        <v>0</v>
      </c>
    </row>
    <row r="144" spans="1:46" x14ac:dyDescent="0.3">
      <c r="A144">
        <v>143</v>
      </c>
      <c r="B144" s="1">
        <v>45814.365243055552</v>
      </c>
      <c r="C144" s="1">
        <v>45814.36954861111</v>
      </c>
      <c r="D144" s="39" t="s">
        <v>2523</v>
      </c>
      <c r="E144" s="39" t="s">
        <v>2524</v>
      </c>
      <c r="F144">
        <v>10</v>
      </c>
      <c r="I144" s="39" t="s">
        <v>2525</v>
      </c>
      <c r="L144">
        <v>9</v>
      </c>
      <c r="O144">
        <v>3</v>
      </c>
      <c r="R144" s="39" t="s">
        <v>31934</v>
      </c>
      <c r="S144">
        <v>1</v>
      </c>
      <c r="U144" s="39" t="s">
        <v>31926</v>
      </c>
      <c r="V144">
        <v>1</v>
      </c>
      <c r="X144" s="39" t="s">
        <v>6882</v>
      </c>
      <c r="Y144">
        <v>1</v>
      </c>
      <c r="AA144" s="39" t="s">
        <v>31978</v>
      </c>
      <c r="AB144">
        <v>1</v>
      </c>
      <c r="AD144" s="39" t="s">
        <v>31928</v>
      </c>
      <c r="AE144">
        <v>1</v>
      </c>
      <c r="AG144" s="39" t="s">
        <v>31929</v>
      </c>
      <c r="AH144">
        <v>1</v>
      </c>
      <c r="AJ144" s="39" t="s">
        <v>31979</v>
      </c>
      <c r="AK144">
        <v>1</v>
      </c>
      <c r="AM144" s="39" t="s">
        <v>31942</v>
      </c>
      <c r="AN144">
        <v>1</v>
      </c>
      <c r="AP144" s="39" t="s">
        <v>31932</v>
      </c>
      <c r="AQ144">
        <v>1</v>
      </c>
      <c r="AS144" s="39" t="s">
        <v>31933</v>
      </c>
      <c r="AT144">
        <v>1</v>
      </c>
    </row>
    <row r="145" spans="1:46" x14ac:dyDescent="0.3">
      <c r="A145">
        <v>144</v>
      </c>
      <c r="B145" s="1">
        <v>45814.365972222222</v>
      </c>
      <c r="C145" s="1">
        <v>45814.370011574072</v>
      </c>
      <c r="D145" s="39" t="s">
        <v>2583</v>
      </c>
      <c r="E145" s="39" t="s">
        <v>2584</v>
      </c>
      <c r="F145">
        <v>7</v>
      </c>
      <c r="I145" s="39" t="s">
        <v>5933</v>
      </c>
      <c r="L145">
        <v>9</v>
      </c>
      <c r="O145">
        <v>7</v>
      </c>
      <c r="R145" s="39" t="s">
        <v>31934</v>
      </c>
      <c r="S145">
        <v>1</v>
      </c>
      <c r="U145" s="39" t="s">
        <v>31926</v>
      </c>
      <c r="V145">
        <v>1</v>
      </c>
      <c r="X145" s="39" t="s">
        <v>6882</v>
      </c>
      <c r="Y145">
        <v>1</v>
      </c>
      <c r="AA145" s="39" t="s">
        <v>31978</v>
      </c>
      <c r="AB145">
        <v>1</v>
      </c>
      <c r="AD145" s="39" t="s">
        <v>31937</v>
      </c>
      <c r="AE145">
        <v>0</v>
      </c>
      <c r="AG145" s="39" t="s">
        <v>31929</v>
      </c>
      <c r="AH145">
        <v>1</v>
      </c>
      <c r="AJ145" s="39" t="s">
        <v>877</v>
      </c>
      <c r="AK145">
        <v>0</v>
      </c>
      <c r="AM145" s="39" t="s">
        <v>31942</v>
      </c>
      <c r="AN145">
        <v>1</v>
      </c>
      <c r="AP145" s="39" t="s">
        <v>31953</v>
      </c>
      <c r="AQ145">
        <v>0</v>
      </c>
      <c r="AS145" s="39" t="s">
        <v>31933</v>
      </c>
      <c r="AT145">
        <v>1</v>
      </c>
    </row>
    <row r="146" spans="1:46" x14ac:dyDescent="0.3">
      <c r="A146">
        <v>145</v>
      </c>
      <c r="B146" s="1">
        <v>45814.366226851853</v>
      </c>
      <c r="C146" s="1">
        <v>45814.37027777778</v>
      </c>
      <c r="D146" s="39" t="s">
        <v>3030</v>
      </c>
      <c r="E146" s="39" t="s">
        <v>3031</v>
      </c>
      <c r="F146">
        <v>10</v>
      </c>
      <c r="I146" s="39" t="s">
        <v>3031</v>
      </c>
      <c r="L146">
        <v>9</v>
      </c>
      <c r="O146">
        <v>12</v>
      </c>
      <c r="R146" s="39" t="s">
        <v>31934</v>
      </c>
      <c r="S146">
        <v>1</v>
      </c>
      <c r="U146" s="39" t="s">
        <v>31926</v>
      </c>
      <c r="V146">
        <v>1</v>
      </c>
      <c r="X146" s="39" t="s">
        <v>6882</v>
      </c>
      <c r="Y146">
        <v>1</v>
      </c>
      <c r="AA146" s="39" t="s">
        <v>31978</v>
      </c>
      <c r="AB146">
        <v>1</v>
      </c>
      <c r="AD146" s="39" t="s">
        <v>31928</v>
      </c>
      <c r="AE146">
        <v>1</v>
      </c>
      <c r="AG146" s="39" t="s">
        <v>31929</v>
      </c>
      <c r="AH146">
        <v>1</v>
      </c>
      <c r="AJ146" s="39" t="s">
        <v>31979</v>
      </c>
      <c r="AK146">
        <v>1</v>
      </c>
      <c r="AM146" s="39" t="s">
        <v>31942</v>
      </c>
      <c r="AN146">
        <v>1</v>
      </c>
      <c r="AP146" s="39" t="s">
        <v>31932</v>
      </c>
      <c r="AQ146">
        <v>1</v>
      </c>
      <c r="AS146" s="39" t="s">
        <v>31933</v>
      </c>
      <c r="AT146">
        <v>1</v>
      </c>
    </row>
    <row r="147" spans="1:46" x14ac:dyDescent="0.3">
      <c r="A147">
        <v>146</v>
      </c>
      <c r="B147" s="1">
        <v>45814.365393518521</v>
      </c>
      <c r="C147" s="1">
        <v>45814.370648148149</v>
      </c>
      <c r="D147" s="39" t="s">
        <v>2574</v>
      </c>
      <c r="E147" s="39" t="s">
        <v>2575</v>
      </c>
      <c r="F147">
        <v>9</v>
      </c>
      <c r="I147" s="39" t="s">
        <v>2575</v>
      </c>
      <c r="L147">
        <v>9</v>
      </c>
      <c r="O147">
        <v>18</v>
      </c>
      <c r="R147" s="39" t="s">
        <v>31968</v>
      </c>
      <c r="S147">
        <v>0</v>
      </c>
      <c r="U147" s="39" t="s">
        <v>31926</v>
      </c>
      <c r="V147">
        <v>1</v>
      </c>
      <c r="X147" s="39" t="s">
        <v>6882</v>
      </c>
      <c r="Y147">
        <v>1</v>
      </c>
      <c r="AA147" s="39" t="s">
        <v>31978</v>
      </c>
      <c r="AB147">
        <v>1</v>
      </c>
      <c r="AD147" s="39" t="s">
        <v>31928</v>
      </c>
      <c r="AE147">
        <v>1</v>
      </c>
      <c r="AG147" s="39" t="s">
        <v>31929</v>
      </c>
      <c r="AH147">
        <v>1</v>
      </c>
      <c r="AJ147" s="39" t="s">
        <v>31979</v>
      </c>
      <c r="AK147">
        <v>1</v>
      </c>
      <c r="AM147" s="39" t="s">
        <v>31942</v>
      </c>
      <c r="AN147">
        <v>1</v>
      </c>
      <c r="AP147" s="39" t="s">
        <v>31932</v>
      </c>
      <c r="AQ147">
        <v>1</v>
      </c>
      <c r="AS147" s="39" t="s">
        <v>31933</v>
      </c>
      <c r="AT147">
        <v>1</v>
      </c>
    </row>
    <row r="148" spans="1:46" x14ac:dyDescent="0.3">
      <c r="A148">
        <v>147</v>
      </c>
      <c r="B148" s="1">
        <v>45814.365567129629</v>
      </c>
      <c r="C148" s="1">
        <v>45814.370740740742</v>
      </c>
      <c r="D148" s="39" t="s">
        <v>3820</v>
      </c>
      <c r="E148" s="39" t="s">
        <v>3821</v>
      </c>
      <c r="F148">
        <v>10</v>
      </c>
      <c r="I148" s="39" t="s">
        <v>3822</v>
      </c>
      <c r="L148">
        <v>9</v>
      </c>
      <c r="O148">
        <v>4</v>
      </c>
      <c r="R148" s="39" t="s">
        <v>31934</v>
      </c>
      <c r="S148">
        <v>1</v>
      </c>
      <c r="U148" s="39" t="s">
        <v>31926</v>
      </c>
      <c r="V148">
        <v>1</v>
      </c>
      <c r="X148" s="39" t="s">
        <v>6882</v>
      </c>
      <c r="Y148">
        <v>1</v>
      </c>
      <c r="AA148" s="39" t="s">
        <v>31978</v>
      </c>
      <c r="AB148">
        <v>1</v>
      </c>
      <c r="AD148" s="39" t="s">
        <v>31928</v>
      </c>
      <c r="AE148">
        <v>1</v>
      </c>
      <c r="AG148" s="39" t="s">
        <v>31929</v>
      </c>
      <c r="AH148">
        <v>1</v>
      </c>
      <c r="AJ148" s="39" t="s">
        <v>31979</v>
      </c>
      <c r="AK148">
        <v>1</v>
      </c>
      <c r="AM148" s="39" t="s">
        <v>31942</v>
      </c>
      <c r="AN148">
        <v>1</v>
      </c>
      <c r="AP148" s="39" t="s">
        <v>31932</v>
      </c>
      <c r="AQ148">
        <v>1</v>
      </c>
      <c r="AS148" s="39" t="s">
        <v>31933</v>
      </c>
      <c r="AT148">
        <v>1</v>
      </c>
    </row>
    <row r="149" spans="1:46" x14ac:dyDescent="0.3">
      <c r="A149">
        <v>148</v>
      </c>
      <c r="B149" s="1">
        <v>45814.365381944444</v>
      </c>
      <c r="C149" s="1">
        <v>45814.370775462965</v>
      </c>
      <c r="D149" s="39" t="s">
        <v>3077</v>
      </c>
      <c r="E149" s="39" t="s">
        <v>3078</v>
      </c>
      <c r="F149">
        <v>9</v>
      </c>
      <c r="I149" s="39" t="s">
        <v>3079</v>
      </c>
      <c r="L149">
        <v>9</v>
      </c>
      <c r="O149">
        <v>36</v>
      </c>
      <c r="R149" s="39" t="s">
        <v>31934</v>
      </c>
      <c r="S149">
        <v>1</v>
      </c>
      <c r="U149" s="39" t="s">
        <v>31926</v>
      </c>
      <c r="V149">
        <v>1</v>
      </c>
      <c r="X149" s="39" t="s">
        <v>6882</v>
      </c>
      <c r="Y149">
        <v>1</v>
      </c>
      <c r="AA149" s="39" t="s">
        <v>31996</v>
      </c>
      <c r="AB149">
        <v>1</v>
      </c>
      <c r="AD149" s="39" t="s">
        <v>31928</v>
      </c>
      <c r="AE149">
        <v>1</v>
      </c>
      <c r="AG149" s="39" t="s">
        <v>31929</v>
      </c>
      <c r="AH149">
        <v>1</v>
      </c>
      <c r="AJ149" s="39" t="s">
        <v>31979</v>
      </c>
      <c r="AK149">
        <v>1</v>
      </c>
      <c r="AM149" s="39" t="s">
        <v>31942</v>
      </c>
      <c r="AN149">
        <v>1</v>
      </c>
      <c r="AP149" s="39" t="s">
        <v>31932</v>
      </c>
      <c r="AQ149">
        <v>1</v>
      </c>
      <c r="AS149" s="39" t="s">
        <v>31966</v>
      </c>
      <c r="AT149">
        <v>0</v>
      </c>
    </row>
    <row r="150" spans="1:46" x14ac:dyDescent="0.3">
      <c r="A150">
        <v>149</v>
      </c>
      <c r="B150" s="1">
        <v>45814.365555555552</v>
      </c>
      <c r="C150" s="1">
        <v>45814.370995370373</v>
      </c>
      <c r="D150" s="39" t="s">
        <v>3018</v>
      </c>
      <c r="E150" s="39" t="s">
        <v>3019</v>
      </c>
      <c r="F150">
        <v>9</v>
      </c>
      <c r="I150" s="39" t="s">
        <v>3019</v>
      </c>
      <c r="L150">
        <v>9</v>
      </c>
      <c r="O150">
        <v>6</v>
      </c>
      <c r="R150" s="39" t="s">
        <v>31934</v>
      </c>
      <c r="S150">
        <v>1</v>
      </c>
      <c r="U150" s="39" t="s">
        <v>31926</v>
      </c>
      <c r="V150">
        <v>1</v>
      </c>
      <c r="X150" s="39" t="s">
        <v>6882</v>
      </c>
      <c r="Y150">
        <v>1</v>
      </c>
      <c r="AA150" s="39" t="s">
        <v>31978</v>
      </c>
      <c r="AB150">
        <v>1</v>
      </c>
      <c r="AD150" s="39" t="s">
        <v>31928</v>
      </c>
      <c r="AE150">
        <v>1</v>
      </c>
      <c r="AG150" s="39" t="s">
        <v>31929</v>
      </c>
      <c r="AH150">
        <v>1</v>
      </c>
      <c r="AJ150" s="39" t="s">
        <v>31999</v>
      </c>
      <c r="AK150">
        <v>0</v>
      </c>
      <c r="AM150" s="39" t="s">
        <v>31942</v>
      </c>
      <c r="AN150">
        <v>1</v>
      </c>
      <c r="AP150" s="39" t="s">
        <v>31932</v>
      </c>
      <c r="AQ150">
        <v>1</v>
      </c>
      <c r="AS150" s="39" t="s">
        <v>31933</v>
      </c>
      <c r="AT150">
        <v>1</v>
      </c>
    </row>
    <row r="151" spans="1:46" x14ac:dyDescent="0.3">
      <c r="A151">
        <v>150</v>
      </c>
      <c r="B151" s="1">
        <v>45814.365428240744</v>
      </c>
      <c r="C151" s="1">
        <v>45814.371064814812</v>
      </c>
      <c r="D151" s="39" t="s">
        <v>1943</v>
      </c>
      <c r="E151" s="39" t="s">
        <v>1944</v>
      </c>
      <c r="F151">
        <v>8</v>
      </c>
      <c r="I151" s="39" t="s">
        <v>1945</v>
      </c>
      <c r="L151">
        <v>9</v>
      </c>
      <c r="O151">
        <v>34</v>
      </c>
      <c r="R151" s="39" t="s">
        <v>31934</v>
      </c>
      <c r="S151">
        <v>1</v>
      </c>
      <c r="U151" s="39" t="s">
        <v>31926</v>
      </c>
      <c r="V151">
        <v>1</v>
      </c>
      <c r="X151" s="39" t="s">
        <v>6882</v>
      </c>
      <c r="Y151">
        <v>1</v>
      </c>
      <c r="AA151" s="39" t="s">
        <v>31996</v>
      </c>
      <c r="AB151">
        <v>1</v>
      </c>
      <c r="AD151" s="39" t="s">
        <v>31928</v>
      </c>
      <c r="AE151">
        <v>1</v>
      </c>
      <c r="AG151" s="39" t="s">
        <v>31929</v>
      </c>
      <c r="AH151">
        <v>1</v>
      </c>
      <c r="AJ151" s="39" t="s">
        <v>877</v>
      </c>
      <c r="AK151">
        <v>0</v>
      </c>
      <c r="AM151" s="39" t="s">
        <v>31942</v>
      </c>
      <c r="AN151">
        <v>1</v>
      </c>
      <c r="AP151" s="39" t="s">
        <v>31932</v>
      </c>
      <c r="AQ151">
        <v>1</v>
      </c>
      <c r="AS151" s="39" t="s">
        <v>31948</v>
      </c>
      <c r="AT151">
        <v>0</v>
      </c>
    </row>
    <row r="152" spans="1:46" x14ac:dyDescent="0.3">
      <c r="A152">
        <v>151</v>
      </c>
      <c r="B152" s="1">
        <v>45814.365451388891</v>
      </c>
      <c r="C152" s="1">
        <v>45814.371076388888</v>
      </c>
      <c r="D152" s="39" t="s">
        <v>1930</v>
      </c>
      <c r="E152" s="39" t="s">
        <v>1931</v>
      </c>
      <c r="F152">
        <v>9</v>
      </c>
      <c r="I152" s="39" t="s">
        <v>1931</v>
      </c>
      <c r="L152">
        <v>9</v>
      </c>
      <c r="O152">
        <v>1</v>
      </c>
      <c r="R152" s="39" t="s">
        <v>31934</v>
      </c>
      <c r="S152">
        <v>1</v>
      </c>
      <c r="U152" s="39" t="s">
        <v>31926</v>
      </c>
      <c r="V152">
        <v>1</v>
      </c>
      <c r="X152" s="39" t="s">
        <v>6882</v>
      </c>
      <c r="Y152">
        <v>1</v>
      </c>
      <c r="AA152" s="39" t="s">
        <v>31996</v>
      </c>
      <c r="AB152">
        <v>1</v>
      </c>
      <c r="AD152" s="39" t="s">
        <v>31928</v>
      </c>
      <c r="AE152">
        <v>1</v>
      </c>
      <c r="AG152" s="39" t="s">
        <v>31929</v>
      </c>
      <c r="AH152">
        <v>1</v>
      </c>
      <c r="AJ152" s="39" t="s">
        <v>31979</v>
      </c>
      <c r="AK152">
        <v>1</v>
      </c>
      <c r="AM152" s="39" t="s">
        <v>31942</v>
      </c>
      <c r="AN152">
        <v>1</v>
      </c>
      <c r="AP152" s="39" t="s">
        <v>31932</v>
      </c>
      <c r="AQ152">
        <v>1</v>
      </c>
      <c r="AS152" s="39" t="s">
        <v>31948</v>
      </c>
      <c r="AT152">
        <v>0</v>
      </c>
    </row>
    <row r="153" spans="1:46" x14ac:dyDescent="0.3">
      <c r="A153">
        <v>152</v>
      </c>
      <c r="B153" s="1">
        <v>45814.36582175926</v>
      </c>
      <c r="C153" s="1">
        <v>45814.371076388888</v>
      </c>
      <c r="D153" s="39" t="s">
        <v>1954</v>
      </c>
      <c r="E153" s="39" t="s">
        <v>1955</v>
      </c>
      <c r="F153">
        <v>7</v>
      </c>
      <c r="I153" s="39" t="s">
        <v>1955</v>
      </c>
      <c r="L153">
        <v>9</v>
      </c>
      <c r="O153">
        <v>21</v>
      </c>
      <c r="R153" s="39" t="s">
        <v>31925</v>
      </c>
      <c r="S153">
        <v>0</v>
      </c>
      <c r="U153" s="39" t="s">
        <v>31926</v>
      </c>
      <c r="V153">
        <v>1</v>
      </c>
      <c r="X153" s="39" t="s">
        <v>6882</v>
      </c>
      <c r="Y153">
        <v>1</v>
      </c>
      <c r="AA153" s="39" t="s">
        <v>31978</v>
      </c>
      <c r="AB153">
        <v>1</v>
      </c>
      <c r="AD153" s="39" t="s">
        <v>31928</v>
      </c>
      <c r="AE153">
        <v>1</v>
      </c>
      <c r="AG153" s="39" t="s">
        <v>31929</v>
      </c>
      <c r="AH153">
        <v>1</v>
      </c>
      <c r="AJ153" s="39" t="s">
        <v>877</v>
      </c>
      <c r="AK153">
        <v>0</v>
      </c>
      <c r="AM153" s="39" t="s">
        <v>31942</v>
      </c>
      <c r="AN153">
        <v>1</v>
      </c>
      <c r="AP153" s="39" t="s">
        <v>31932</v>
      </c>
      <c r="AQ153">
        <v>1</v>
      </c>
      <c r="AS153" s="39" t="s">
        <v>31948</v>
      </c>
      <c r="AT153">
        <v>0</v>
      </c>
    </row>
    <row r="154" spans="1:46" x14ac:dyDescent="0.3">
      <c r="A154">
        <v>153</v>
      </c>
      <c r="B154" s="1">
        <v>45814.36519675926</v>
      </c>
      <c r="C154" s="1">
        <v>45814.371087962965</v>
      </c>
      <c r="D154" s="39" t="s">
        <v>1919</v>
      </c>
      <c r="E154" s="39" t="s">
        <v>1920</v>
      </c>
      <c r="F154">
        <v>8</v>
      </c>
      <c r="I154" s="39" t="s">
        <v>1920</v>
      </c>
      <c r="L154">
        <v>9</v>
      </c>
      <c r="O154">
        <v>20</v>
      </c>
      <c r="R154" s="39" t="s">
        <v>31934</v>
      </c>
      <c r="S154">
        <v>1</v>
      </c>
      <c r="U154" s="39" t="s">
        <v>31926</v>
      </c>
      <c r="V154">
        <v>1</v>
      </c>
      <c r="X154" s="39" t="s">
        <v>6882</v>
      </c>
      <c r="Y154">
        <v>1</v>
      </c>
      <c r="AA154" s="39" t="s">
        <v>32007</v>
      </c>
      <c r="AB154">
        <v>0</v>
      </c>
      <c r="AD154" s="39" t="s">
        <v>31928</v>
      </c>
      <c r="AE154">
        <v>1</v>
      </c>
      <c r="AG154" s="39" t="s">
        <v>31929</v>
      </c>
      <c r="AH154">
        <v>1</v>
      </c>
      <c r="AJ154" s="39" t="s">
        <v>31979</v>
      </c>
      <c r="AK154">
        <v>1</v>
      </c>
      <c r="AM154" s="39" t="s">
        <v>31942</v>
      </c>
      <c r="AN154">
        <v>1</v>
      </c>
      <c r="AP154" s="39" t="s">
        <v>31932</v>
      </c>
      <c r="AQ154">
        <v>1</v>
      </c>
      <c r="AS154" s="39" t="s">
        <v>31948</v>
      </c>
      <c r="AT154">
        <v>0</v>
      </c>
    </row>
    <row r="155" spans="1:46" x14ac:dyDescent="0.3">
      <c r="A155">
        <v>154</v>
      </c>
      <c r="B155" s="1">
        <v>45814.365439814814</v>
      </c>
      <c r="C155" s="1">
        <v>45814.371145833335</v>
      </c>
      <c r="D155" s="39" t="s">
        <v>2485</v>
      </c>
      <c r="E155" s="39" t="s">
        <v>2486</v>
      </c>
      <c r="F155">
        <v>8</v>
      </c>
      <c r="I155" s="39" t="s">
        <v>17593</v>
      </c>
      <c r="L155">
        <v>9</v>
      </c>
      <c r="O155">
        <v>28</v>
      </c>
      <c r="R155" s="39" t="s">
        <v>31934</v>
      </c>
      <c r="S155">
        <v>1</v>
      </c>
      <c r="U155" s="39" t="s">
        <v>31926</v>
      </c>
      <c r="V155">
        <v>1</v>
      </c>
      <c r="X155" s="39" t="s">
        <v>6882</v>
      </c>
      <c r="Y155">
        <v>1</v>
      </c>
      <c r="AA155" s="39" t="s">
        <v>31978</v>
      </c>
      <c r="AB155">
        <v>1</v>
      </c>
      <c r="AD155" s="39" t="s">
        <v>31937</v>
      </c>
      <c r="AE155">
        <v>0</v>
      </c>
      <c r="AG155" s="39" t="s">
        <v>31929</v>
      </c>
      <c r="AH155">
        <v>1</v>
      </c>
      <c r="AJ155" s="39" t="s">
        <v>31979</v>
      </c>
      <c r="AK155">
        <v>1</v>
      </c>
      <c r="AM155" s="39" t="s">
        <v>31946</v>
      </c>
      <c r="AN155">
        <v>0</v>
      </c>
      <c r="AP155" s="39" t="s">
        <v>31932</v>
      </c>
      <c r="AQ155">
        <v>1</v>
      </c>
      <c r="AS155" s="39" t="s">
        <v>31933</v>
      </c>
      <c r="AT155">
        <v>1</v>
      </c>
    </row>
    <row r="156" spans="1:46" x14ac:dyDescent="0.3">
      <c r="A156">
        <v>155</v>
      </c>
      <c r="B156" s="1">
        <v>45814.365520833337</v>
      </c>
      <c r="C156" s="1">
        <v>45814.371192129627</v>
      </c>
      <c r="D156" s="39" t="s">
        <v>4749</v>
      </c>
      <c r="E156" s="39" t="s">
        <v>4750</v>
      </c>
      <c r="F156">
        <v>9</v>
      </c>
      <c r="I156" s="39" t="s">
        <v>4751</v>
      </c>
      <c r="L156">
        <v>9</v>
      </c>
      <c r="O156">
        <v>11</v>
      </c>
      <c r="R156" s="39" t="s">
        <v>31934</v>
      </c>
      <c r="S156">
        <v>1</v>
      </c>
      <c r="U156" s="39" t="s">
        <v>31926</v>
      </c>
      <c r="V156">
        <v>1</v>
      </c>
      <c r="X156" s="39" t="s">
        <v>6882</v>
      </c>
      <c r="Y156">
        <v>1</v>
      </c>
      <c r="AA156" s="39" t="s">
        <v>31978</v>
      </c>
      <c r="AB156">
        <v>1</v>
      </c>
      <c r="AD156" s="39" t="s">
        <v>31928</v>
      </c>
      <c r="AE156">
        <v>1</v>
      </c>
      <c r="AG156" s="39" t="s">
        <v>31929</v>
      </c>
      <c r="AH156">
        <v>1</v>
      </c>
      <c r="AJ156" s="39" t="s">
        <v>31979</v>
      </c>
      <c r="AK156">
        <v>1</v>
      </c>
      <c r="AM156" s="39" t="s">
        <v>31939</v>
      </c>
      <c r="AN156">
        <v>0</v>
      </c>
      <c r="AP156" s="39" t="s">
        <v>31932</v>
      </c>
      <c r="AQ156">
        <v>1</v>
      </c>
      <c r="AS156" s="39" t="s">
        <v>31933</v>
      </c>
      <c r="AT156">
        <v>1</v>
      </c>
    </row>
    <row r="157" spans="1:46" x14ac:dyDescent="0.3">
      <c r="A157">
        <v>156</v>
      </c>
      <c r="B157" s="1">
        <v>45814.365868055553</v>
      </c>
      <c r="C157" s="1">
        <v>45814.371261574073</v>
      </c>
      <c r="D157" s="39" t="s">
        <v>3040</v>
      </c>
      <c r="E157" s="39" t="s">
        <v>3041</v>
      </c>
      <c r="F157">
        <v>5</v>
      </c>
      <c r="I157" s="39" t="s">
        <v>3041</v>
      </c>
      <c r="L157">
        <v>9</v>
      </c>
      <c r="O157">
        <v>14</v>
      </c>
      <c r="R157" s="39" t="s">
        <v>31925</v>
      </c>
      <c r="S157">
        <v>0</v>
      </c>
      <c r="U157" s="39" t="s">
        <v>31949</v>
      </c>
      <c r="V157">
        <v>0</v>
      </c>
      <c r="X157" s="39" t="s">
        <v>6882</v>
      </c>
      <c r="Y157">
        <v>1</v>
      </c>
      <c r="AA157" s="39" t="s">
        <v>31986</v>
      </c>
      <c r="AB157">
        <v>0</v>
      </c>
      <c r="AD157" s="39" t="s">
        <v>31963</v>
      </c>
      <c r="AE157">
        <v>0</v>
      </c>
      <c r="AG157" s="39" t="s">
        <v>31929</v>
      </c>
      <c r="AH157">
        <v>1</v>
      </c>
      <c r="AJ157" s="39" t="s">
        <v>877</v>
      </c>
      <c r="AK157">
        <v>0</v>
      </c>
      <c r="AM157" s="39" t="s">
        <v>31942</v>
      </c>
      <c r="AN157">
        <v>1</v>
      </c>
      <c r="AP157" s="39" t="s">
        <v>31932</v>
      </c>
      <c r="AQ157">
        <v>1</v>
      </c>
      <c r="AS157" s="39" t="s">
        <v>31933</v>
      </c>
      <c r="AT157">
        <v>1</v>
      </c>
    </row>
    <row r="158" spans="1:46" x14ac:dyDescent="0.3">
      <c r="A158">
        <v>157</v>
      </c>
      <c r="B158" s="1">
        <v>45814.365381944444</v>
      </c>
      <c r="C158" s="1">
        <v>45814.37127314815</v>
      </c>
      <c r="D158" s="39" t="s">
        <v>2562</v>
      </c>
      <c r="E158" s="39" t="s">
        <v>2563</v>
      </c>
      <c r="F158">
        <v>9</v>
      </c>
      <c r="I158" s="39" t="s">
        <v>2563</v>
      </c>
      <c r="L158">
        <v>9</v>
      </c>
      <c r="O158">
        <v>31</v>
      </c>
      <c r="R158" s="39" t="s">
        <v>31934</v>
      </c>
      <c r="S158">
        <v>1</v>
      </c>
      <c r="U158" s="39" t="s">
        <v>31926</v>
      </c>
      <c r="V158">
        <v>1</v>
      </c>
      <c r="X158" s="39" t="s">
        <v>6882</v>
      </c>
      <c r="Y158">
        <v>1</v>
      </c>
      <c r="AA158" s="39" t="s">
        <v>31996</v>
      </c>
      <c r="AB158">
        <v>1</v>
      </c>
      <c r="AD158" s="39" t="s">
        <v>31928</v>
      </c>
      <c r="AE158">
        <v>1</v>
      </c>
      <c r="AG158" s="39" t="s">
        <v>31929</v>
      </c>
      <c r="AH158">
        <v>1</v>
      </c>
      <c r="AJ158" s="39" t="s">
        <v>31979</v>
      </c>
      <c r="AK158">
        <v>1</v>
      </c>
      <c r="AM158" s="39" t="s">
        <v>31939</v>
      </c>
      <c r="AN158">
        <v>0</v>
      </c>
      <c r="AP158" s="39" t="s">
        <v>31932</v>
      </c>
      <c r="AQ158">
        <v>1</v>
      </c>
      <c r="AS158" s="39" t="s">
        <v>31933</v>
      </c>
      <c r="AT158">
        <v>1</v>
      </c>
    </row>
    <row r="159" spans="1:46" x14ac:dyDescent="0.3">
      <c r="A159">
        <v>158</v>
      </c>
      <c r="B159" s="1">
        <v>45814.366284722222</v>
      </c>
      <c r="C159" s="1">
        <v>45814.371319444443</v>
      </c>
      <c r="D159" s="39" t="s">
        <v>4554</v>
      </c>
      <c r="E159" s="39" t="s">
        <v>4555</v>
      </c>
      <c r="F159">
        <v>6</v>
      </c>
      <c r="I159" s="39" t="s">
        <v>5797</v>
      </c>
      <c r="L159">
        <v>9</v>
      </c>
      <c r="O159">
        <v>15</v>
      </c>
      <c r="R159" s="39" t="s">
        <v>31968</v>
      </c>
      <c r="S159">
        <v>0</v>
      </c>
      <c r="U159" s="39" t="s">
        <v>32000</v>
      </c>
      <c r="V159">
        <v>0</v>
      </c>
      <c r="X159" s="39" t="s">
        <v>6882</v>
      </c>
      <c r="Y159">
        <v>1</v>
      </c>
      <c r="AA159" s="39" t="s">
        <v>31978</v>
      </c>
      <c r="AB159">
        <v>1</v>
      </c>
      <c r="AD159" s="39" t="s">
        <v>31937</v>
      </c>
      <c r="AE159">
        <v>0</v>
      </c>
      <c r="AG159" s="39" t="s">
        <v>31929</v>
      </c>
      <c r="AH159">
        <v>1</v>
      </c>
      <c r="AJ159" s="39" t="s">
        <v>32008</v>
      </c>
      <c r="AK159">
        <v>0</v>
      </c>
      <c r="AM159" s="39" t="s">
        <v>31942</v>
      </c>
      <c r="AN159">
        <v>1</v>
      </c>
      <c r="AP159" s="39" t="s">
        <v>31932</v>
      </c>
      <c r="AQ159">
        <v>1</v>
      </c>
      <c r="AS159" s="39" t="s">
        <v>31933</v>
      </c>
      <c r="AT159">
        <v>1</v>
      </c>
    </row>
    <row r="160" spans="1:46" x14ac:dyDescent="0.3">
      <c r="A160">
        <v>159</v>
      </c>
      <c r="B160" s="1">
        <v>45814.365474537037</v>
      </c>
      <c r="C160" s="1">
        <v>45814.371423611112</v>
      </c>
      <c r="D160" s="39" t="s">
        <v>2496</v>
      </c>
      <c r="E160" s="39" t="s">
        <v>2497</v>
      </c>
      <c r="F160">
        <v>9</v>
      </c>
      <c r="I160" s="39" t="s">
        <v>5984</v>
      </c>
      <c r="L160">
        <v>9</v>
      </c>
      <c r="O160">
        <v>26</v>
      </c>
      <c r="R160" s="39" t="s">
        <v>31934</v>
      </c>
      <c r="S160">
        <v>1</v>
      </c>
      <c r="U160" s="39" t="s">
        <v>31926</v>
      </c>
      <c r="V160">
        <v>1</v>
      </c>
      <c r="X160" s="39" t="s">
        <v>6882</v>
      </c>
      <c r="Y160">
        <v>1</v>
      </c>
      <c r="AA160" s="39" t="s">
        <v>31978</v>
      </c>
      <c r="AB160">
        <v>1</v>
      </c>
      <c r="AD160" s="39" t="s">
        <v>31928</v>
      </c>
      <c r="AE160">
        <v>1</v>
      </c>
      <c r="AG160" s="39" t="s">
        <v>31929</v>
      </c>
      <c r="AH160">
        <v>1</v>
      </c>
      <c r="AJ160" s="39" t="s">
        <v>31979</v>
      </c>
      <c r="AK160">
        <v>1</v>
      </c>
      <c r="AM160" s="39" t="s">
        <v>31946</v>
      </c>
      <c r="AN160">
        <v>0</v>
      </c>
      <c r="AP160" s="39" t="s">
        <v>31932</v>
      </c>
      <c r="AQ160">
        <v>1</v>
      </c>
      <c r="AS160" s="39" t="s">
        <v>31933</v>
      </c>
      <c r="AT160">
        <v>1</v>
      </c>
    </row>
    <row r="161" spans="1:46" x14ac:dyDescent="0.3">
      <c r="A161">
        <v>160</v>
      </c>
      <c r="B161" s="1">
        <v>45814.365428240744</v>
      </c>
      <c r="C161" s="1">
        <v>45814.371481481481</v>
      </c>
      <c r="D161" s="39" t="s">
        <v>2552</v>
      </c>
      <c r="E161" s="39" t="s">
        <v>2553</v>
      </c>
      <c r="F161">
        <v>8</v>
      </c>
      <c r="I161" s="39" t="s">
        <v>2554</v>
      </c>
      <c r="L161">
        <v>9</v>
      </c>
      <c r="O161">
        <v>35</v>
      </c>
      <c r="R161" s="39" t="s">
        <v>31934</v>
      </c>
      <c r="S161">
        <v>1</v>
      </c>
      <c r="U161" s="39" t="s">
        <v>31926</v>
      </c>
      <c r="V161">
        <v>1</v>
      </c>
      <c r="X161" s="39" t="s">
        <v>6882</v>
      </c>
      <c r="Y161">
        <v>1</v>
      </c>
      <c r="AA161" s="39" t="s">
        <v>31996</v>
      </c>
      <c r="AB161">
        <v>1</v>
      </c>
      <c r="AD161" s="39" t="s">
        <v>31928</v>
      </c>
      <c r="AE161">
        <v>1</v>
      </c>
      <c r="AG161" s="39" t="s">
        <v>31929</v>
      </c>
      <c r="AH161">
        <v>1</v>
      </c>
      <c r="AJ161" s="39" t="s">
        <v>31979</v>
      </c>
      <c r="AK161">
        <v>1</v>
      </c>
      <c r="AM161" s="39" t="s">
        <v>31946</v>
      </c>
      <c r="AN161">
        <v>0</v>
      </c>
      <c r="AP161" s="39" t="s">
        <v>31953</v>
      </c>
      <c r="AQ161">
        <v>0</v>
      </c>
      <c r="AS161" s="39" t="s">
        <v>31933</v>
      </c>
      <c r="AT161">
        <v>1</v>
      </c>
    </row>
    <row r="162" spans="1:46" x14ac:dyDescent="0.3">
      <c r="A162">
        <v>161</v>
      </c>
      <c r="B162" s="1">
        <v>45814.365624999999</v>
      </c>
      <c r="C162" s="1">
        <v>45814.371574074074</v>
      </c>
      <c r="D162" s="39" t="s">
        <v>3838</v>
      </c>
      <c r="E162" s="39" t="s">
        <v>3839</v>
      </c>
      <c r="F162">
        <v>8</v>
      </c>
      <c r="I162" s="39" t="s">
        <v>3839</v>
      </c>
      <c r="L162">
        <v>9</v>
      </c>
      <c r="O162">
        <v>25</v>
      </c>
      <c r="R162" s="39" t="s">
        <v>31934</v>
      </c>
      <c r="S162">
        <v>1</v>
      </c>
      <c r="U162" s="39" t="s">
        <v>31970</v>
      </c>
      <c r="V162">
        <v>0</v>
      </c>
      <c r="X162" s="39" t="s">
        <v>6882</v>
      </c>
      <c r="Y162">
        <v>1</v>
      </c>
      <c r="AA162" s="39" t="s">
        <v>31996</v>
      </c>
      <c r="AB162">
        <v>1</v>
      </c>
      <c r="AD162" s="39" t="s">
        <v>31928</v>
      </c>
      <c r="AE162">
        <v>1</v>
      </c>
      <c r="AG162" s="39" t="s">
        <v>31929</v>
      </c>
      <c r="AH162">
        <v>1</v>
      </c>
      <c r="AJ162" s="39" t="s">
        <v>31979</v>
      </c>
      <c r="AK162">
        <v>1</v>
      </c>
      <c r="AM162" s="39" t="s">
        <v>31942</v>
      </c>
      <c r="AN162">
        <v>1</v>
      </c>
      <c r="AP162" s="39" t="s">
        <v>31932</v>
      </c>
      <c r="AQ162">
        <v>1</v>
      </c>
      <c r="AS162" s="39" t="s">
        <v>31966</v>
      </c>
      <c r="AT162">
        <v>0</v>
      </c>
    </row>
    <row r="163" spans="1:46" x14ac:dyDescent="0.3">
      <c r="A163">
        <v>162</v>
      </c>
      <c r="B163" s="1">
        <v>45814.365740740737</v>
      </c>
      <c r="C163" s="1">
        <v>45814.371608796297</v>
      </c>
      <c r="D163" s="39" t="s">
        <v>3049</v>
      </c>
      <c r="E163" s="39" t="s">
        <v>3050</v>
      </c>
      <c r="F163">
        <v>8</v>
      </c>
      <c r="I163" s="39" t="s">
        <v>32009</v>
      </c>
      <c r="L163">
        <v>9</v>
      </c>
      <c r="O163">
        <v>9</v>
      </c>
      <c r="R163" s="39" t="s">
        <v>31934</v>
      </c>
      <c r="S163">
        <v>1</v>
      </c>
      <c r="U163" s="39" t="s">
        <v>31926</v>
      </c>
      <c r="V163">
        <v>1</v>
      </c>
      <c r="X163" s="39" t="s">
        <v>6882</v>
      </c>
      <c r="Y163">
        <v>1</v>
      </c>
      <c r="AA163" s="39" t="s">
        <v>31980</v>
      </c>
      <c r="AB163">
        <v>0</v>
      </c>
      <c r="AD163" s="39" t="s">
        <v>31928</v>
      </c>
      <c r="AE163">
        <v>1</v>
      </c>
      <c r="AG163" s="39" t="s">
        <v>31929</v>
      </c>
      <c r="AH163">
        <v>1</v>
      </c>
      <c r="AJ163" s="39" t="s">
        <v>31979</v>
      </c>
      <c r="AK163">
        <v>1</v>
      </c>
      <c r="AM163" s="39" t="s">
        <v>31939</v>
      </c>
      <c r="AN163">
        <v>0</v>
      </c>
      <c r="AP163" s="39" t="s">
        <v>31932</v>
      </c>
      <c r="AQ163">
        <v>1</v>
      </c>
      <c r="AS163" s="39" t="s">
        <v>31933</v>
      </c>
      <c r="AT163">
        <v>1</v>
      </c>
    </row>
    <row r="164" spans="1:46" x14ac:dyDescent="0.3">
      <c r="A164">
        <v>163</v>
      </c>
      <c r="B164" s="1">
        <v>45814.365231481483</v>
      </c>
      <c r="C164" s="1">
        <v>45814.371863425928</v>
      </c>
      <c r="D164" s="39" t="s">
        <v>3850</v>
      </c>
      <c r="E164" s="39" t="s">
        <v>3851</v>
      </c>
      <c r="F164">
        <v>8</v>
      </c>
      <c r="I164" s="39" t="s">
        <v>5710</v>
      </c>
      <c r="L164">
        <v>9</v>
      </c>
      <c r="O164">
        <v>8</v>
      </c>
      <c r="R164" s="39" t="s">
        <v>31934</v>
      </c>
      <c r="S164">
        <v>1</v>
      </c>
      <c r="U164" s="39" t="s">
        <v>31949</v>
      </c>
      <c r="V164">
        <v>0</v>
      </c>
      <c r="X164" s="39" t="s">
        <v>6882</v>
      </c>
      <c r="Y164">
        <v>1</v>
      </c>
      <c r="AA164" s="39" t="s">
        <v>31996</v>
      </c>
      <c r="AB164">
        <v>1</v>
      </c>
      <c r="AD164" s="39" t="s">
        <v>31928</v>
      </c>
      <c r="AE164">
        <v>1</v>
      </c>
      <c r="AG164" s="39" t="s">
        <v>31929</v>
      </c>
      <c r="AH164">
        <v>1</v>
      </c>
      <c r="AJ164" s="39" t="s">
        <v>31979</v>
      </c>
      <c r="AK164">
        <v>1</v>
      </c>
      <c r="AM164" s="39" t="s">
        <v>31939</v>
      </c>
      <c r="AN164">
        <v>0</v>
      </c>
      <c r="AP164" s="39" t="s">
        <v>31932</v>
      </c>
      <c r="AQ164">
        <v>1</v>
      </c>
      <c r="AS164" s="39" t="s">
        <v>31933</v>
      </c>
      <c r="AT164">
        <v>1</v>
      </c>
    </row>
    <row r="165" spans="1:46" x14ac:dyDescent="0.3">
      <c r="A165">
        <v>164</v>
      </c>
      <c r="B165" s="1">
        <v>45814.365439814814</v>
      </c>
      <c r="C165" s="1">
        <v>45814.372002314813</v>
      </c>
      <c r="D165" s="39" t="s">
        <v>3846</v>
      </c>
      <c r="E165" s="39" t="s">
        <v>3847</v>
      </c>
      <c r="F165">
        <v>6</v>
      </c>
      <c r="I165" s="39" t="s">
        <v>3847</v>
      </c>
      <c r="L165">
        <v>9</v>
      </c>
      <c r="O165">
        <v>27</v>
      </c>
      <c r="R165" s="39" t="s">
        <v>31934</v>
      </c>
      <c r="S165">
        <v>1</v>
      </c>
      <c r="U165" s="39" t="s">
        <v>31926</v>
      </c>
      <c r="V165">
        <v>1</v>
      </c>
      <c r="X165" s="39" t="s">
        <v>6882</v>
      </c>
      <c r="Y165">
        <v>1</v>
      </c>
      <c r="AA165" s="39" t="s">
        <v>7750</v>
      </c>
      <c r="AB165">
        <v>0</v>
      </c>
      <c r="AD165" s="39" t="s">
        <v>31928</v>
      </c>
      <c r="AE165">
        <v>1</v>
      </c>
      <c r="AG165" s="39" t="s">
        <v>32010</v>
      </c>
      <c r="AH165">
        <v>0</v>
      </c>
      <c r="AJ165" s="39" t="s">
        <v>31979</v>
      </c>
      <c r="AK165">
        <v>1</v>
      </c>
      <c r="AM165" s="39" t="s">
        <v>31939</v>
      </c>
      <c r="AN165">
        <v>0</v>
      </c>
      <c r="AP165" s="39" t="s">
        <v>31932</v>
      </c>
      <c r="AQ165">
        <v>1</v>
      </c>
      <c r="AS165" s="39" t="s">
        <v>31966</v>
      </c>
      <c r="AT165">
        <v>0</v>
      </c>
    </row>
    <row r="166" spans="1:46" x14ac:dyDescent="0.3">
      <c r="A166">
        <v>165</v>
      </c>
      <c r="B166" s="1">
        <v>45814.365601851852</v>
      </c>
      <c r="C166" s="1">
        <v>45814.372083333335</v>
      </c>
      <c r="D166" s="39" t="s">
        <v>1912</v>
      </c>
      <c r="E166" s="39" t="s">
        <v>1913</v>
      </c>
      <c r="F166">
        <v>8</v>
      </c>
      <c r="I166" s="39" t="s">
        <v>1913</v>
      </c>
      <c r="L166">
        <v>9</v>
      </c>
      <c r="O166">
        <v>39</v>
      </c>
      <c r="R166" s="39" t="s">
        <v>31934</v>
      </c>
      <c r="S166">
        <v>1</v>
      </c>
      <c r="U166" s="39" t="s">
        <v>31926</v>
      </c>
      <c r="V166">
        <v>1</v>
      </c>
      <c r="X166" s="39" t="s">
        <v>6882</v>
      </c>
      <c r="Y166">
        <v>1</v>
      </c>
      <c r="AA166" s="39" t="s">
        <v>32011</v>
      </c>
      <c r="AB166">
        <v>0</v>
      </c>
      <c r="AD166" s="39" t="s">
        <v>31928</v>
      </c>
      <c r="AE166">
        <v>1</v>
      </c>
      <c r="AG166" s="39" t="s">
        <v>31929</v>
      </c>
      <c r="AH166">
        <v>1</v>
      </c>
      <c r="AJ166" s="39" t="s">
        <v>31999</v>
      </c>
      <c r="AK166">
        <v>0</v>
      </c>
      <c r="AM166" s="39" t="s">
        <v>31942</v>
      </c>
      <c r="AN166">
        <v>1</v>
      </c>
      <c r="AP166" s="39" t="s">
        <v>31932</v>
      </c>
      <c r="AQ166">
        <v>1</v>
      </c>
      <c r="AS166" s="39" t="s">
        <v>31933</v>
      </c>
      <c r="AT166">
        <v>1</v>
      </c>
    </row>
    <row r="167" spans="1:46" x14ac:dyDescent="0.3">
      <c r="A167">
        <v>166</v>
      </c>
      <c r="B167" s="1">
        <v>45814.366006944445</v>
      </c>
      <c r="C167" s="1">
        <v>45814.372106481482</v>
      </c>
      <c r="D167" s="39" t="s">
        <v>2478</v>
      </c>
      <c r="E167" s="39" t="s">
        <v>2479</v>
      </c>
      <c r="F167">
        <v>7</v>
      </c>
      <c r="I167" s="39" t="s">
        <v>2479</v>
      </c>
      <c r="L167">
        <v>9</v>
      </c>
      <c r="O167">
        <v>5</v>
      </c>
      <c r="R167" s="39" t="s">
        <v>31934</v>
      </c>
      <c r="S167">
        <v>1</v>
      </c>
      <c r="U167" s="39" t="s">
        <v>31949</v>
      </c>
      <c r="V167">
        <v>0</v>
      </c>
      <c r="X167" s="39" t="s">
        <v>31950</v>
      </c>
      <c r="Y167">
        <v>0</v>
      </c>
      <c r="AA167" s="39" t="s">
        <v>31978</v>
      </c>
      <c r="AB167">
        <v>1</v>
      </c>
      <c r="AD167" s="39" t="s">
        <v>31928</v>
      </c>
      <c r="AE167">
        <v>1</v>
      </c>
      <c r="AG167" s="39" t="s">
        <v>31929</v>
      </c>
      <c r="AH167">
        <v>1</v>
      </c>
      <c r="AJ167" s="39" t="s">
        <v>31979</v>
      </c>
      <c r="AK167">
        <v>1</v>
      </c>
      <c r="AM167" s="39" t="s">
        <v>31939</v>
      </c>
      <c r="AN167">
        <v>0</v>
      </c>
      <c r="AP167" s="39" t="s">
        <v>31932</v>
      </c>
      <c r="AQ167">
        <v>1</v>
      </c>
      <c r="AS167" s="39" t="s">
        <v>31933</v>
      </c>
      <c r="AT167">
        <v>1</v>
      </c>
    </row>
    <row r="168" spans="1:46" x14ac:dyDescent="0.3">
      <c r="A168">
        <v>167</v>
      </c>
      <c r="B168" s="1">
        <v>45814.365891203706</v>
      </c>
      <c r="C168" s="1">
        <v>45814.372314814813</v>
      </c>
      <c r="D168" s="39" t="s">
        <v>3067</v>
      </c>
      <c r="E168" s="39" t="s">
        <v>3068</v>
      </c>
      <c r="F168">
        <v>7</v>
      </c>
      <c r="I168" s="39" t="s">
        <v>3068</v>
      </c>
      <c r="L168">
        <v>9</v>
      </c>
      <c r="O168">
        <v>37</v>
      </c>
      <c r="R168" s="39" t="s">
        <v>31934</v>
      </c>
      <c r="S168">
        <v>1</v>
      </c>
      <c r="U168" s="39" t="s">
        <v>31926</v>
      </c>
      <c r="V168">
        <v>1</v>
      </c>
      <c r="X168" s="39" t="s">
        <v>6882</v>
      </c>
      <c r="Y168">
        <v>1</v>
      </c>
      <c r="AA168" s="39" t="s">
        <v>32012</v>
      </c>
      <c r="AB168">
        <v>0</v>
      </c>
      <c r="AD168" s="39" t="s">
        <v>31928</v>
      </c>
      <c r="AE168">
        <v>1</v>
      </c>
      <c r="AG168" s="39" t="s">
        <v>31929</v>
      </c>
      <c r="AH168">
        <v>1</v>
      </c>
      <c r="AJ168" s="39" t="s">
        <v>31999</v>
      </c>
      <c r="AK168">
        <v>0</v>
      </c>
      <c r="AM168" s="39" t="s">
        <v>31946</v>
      </c>
      <c r="AN168">
        <v>0</v>
      </c>
      <c r="AP168" s="39" t="s">
        <v>31932</v>
      </c>
      <c r="AQ168">
        <v>1</v>
      </c>
      <c r="AS168" s="39" t="s">
        <v>31933</v>
      </c>
      <c r="AT168">
        <v>1</v>
      </c>
    </row>
    <row r="169" spans="1:46" x14ac:dyDescent="0.3">
      <c r="A169">
        <v>168</v>
      </c>
      <c r="B169" s="1">
        <v>45814.368703703702</v>
      </c>
      <c r="C169" s="1">
        <v>45814.372384259259</v>
      </c>
      <c r="D169" s="39" t="s">
        <v>3057</v>
      </c>
      <c r="E169" s="39" t="s">
        <v>3058</v>
      </c>
      <c r="F169">
        <v>6</v>
      </c>
      <c r="I169" s="39" t="s">
        <v>15983</v>
      </c>
      <c r="L169">
        <v>9</v>
      </c>
      <c r="O169">
        <v>24</v>
      </c>
      <c r="R169" s="39" t="s">
        <v>31968</v>
      </c>
      <c r="S169">
        <v>0</v>
      </c>
      <c r="U169" s="39" t="s">
        <v>32000</v>
      </c>
      <c r="V169">
        <v>0</v>
      </c>
      <c r="X169" s="39" t="s">
        <v>6882</v>
      </c>
      <c r="Y169">
        <v>1</v>
      </c>
      <c r="AA169" s="39" t="s">
        <v>31986</v>
      </c>
      <c r="AB169">
        <v>0</v>
      </c>
      <c r="AD169" s="39" t="s">
        <v>31928</v>
      </c>
      <c r="AE169">
        <v>1</v>
      </c>
      <c r="AG169" s="39" t="s">
        <v>31929</v>
      </c>
      <c r="AH169">
        <v>1</v>
      </c>
      <c r="AJ169" s="39" t="s">
        <v>877</v>
      </c>
      <c r="AK169">
        <v>0</v>
      </c>
      <c r="AM169" s="39" t="s">
        <v>31942</v>
      </c>
      <c r="AN169">
        <v>1</v>
      </c>
      <c r="AP169" s="39" t="s">
        <v>31932</v>
      </c>
      <c r="AQ169">
        <v>1</v>
      </c>
      <c r="AS169" s="39" t="s">
        <v>31933</v>
      </c>
      <c r="AT169">
        <v>1</v>
      </c>
    </row>
    <row r="170" spans="1:46" x14ac:dyDescent="0.3">
      <c r="A170">
        <v>169</v>
      </c>
      <c r="B170" s="1">
        <v>45814.365405092591</v>
      </c>
      <c r="C170" s="1">
        <v>45814.372476851851</v>
      </c>
      <c r="D170" s="39" t="s">
        <v>3831</v>
      </c>
      <c r="E170" s="39" t="s">
        <v>3832</v>
      </c>
      <c r="F170">
        <v>9</v>
      </c>
      <c r="I170" s="39" t="s">
        <v>3832</v>
      </c>
      <c r="L170">
        <v>9</v>
      </c>
      <c r="O170">
        <v>23</v>
      </c>
      <c r="R170" s="39" t="s">
        <v>31934</v>
      </c>
      <c r="S170">
        <v>1</v>
      </c>
      <c r="U170" s="39" t="s">
        <v>31926</v>
      </c>
      <c r="V170">
        <v>1</v>
      </c>
      <c r="X170" s="39" t="s">
        <v>6882</v>
      </c>
      <c r="Y170">
        <v>1</v>
      </c>
      <c r="AA170" s="39" t="s">
        <v>31978</v>
      </c>
      <c r="AB170">
        <v>1</v>
      </c>
      <c r="AD170" s="39" t="s">
        <v>31928</v>
      </c>
      <c r="AE170">
        <v>1</v>
      </c>
      <c r="AG170" s="39" t="s">
        <v>31929</v>
      </c>
      <c r="AH170">
        <v>1</v>
      </c>
      <c r="AJ170" s="39" t="s">
        <v>31979</v>
      </c>
      <c r="AK170">
        <v>1</v>
      </c>
      <c r="AM170" s="39" t="s">
        <v>31942</v>
      </c>
      <c r="AN170">
        <v>1</v>
      </c>
      <c r="AP170" s="39" t="s">
        <v>31932</v>
      </c>
      <c r="AQ170">
        <v>1</v>
      </c>
      <c r="AS170" s="39" t="s">
        <v>31966</v>
      </c>
      <c r="AT170">
        <v>0</v>
      </c>
    </row>
    <row r="171" spans="1:46" x14ac:dyDescent="0.3">
      <c r="A171">
        <v>170</v>
      </c>
      <c r="B171" s="1">
        <v>45814.365127314813</v>
      </c>
      <c r="C171" s="1">
        <v>45814.372627314813</v>
      </c>
      <c r="D171" s="39" t="s">
        <v>3855</v>
      </c>
      <c r="E171" s="39" t="s">
        <v>3856</v>
      </c>
      <c r="F171">
        <v>8</v>
      </c>
      <c r="I171" s="39" t="s">
        <v>3856</v>
      </c>
      <c r="L171">
        <v>9</v>
      </c>
      <c r="O171">
        <v>2</v>
      </c>
      <c r="R171" s="39" t="s">
        <v>31934</v>
      </c>
      <c r="S171">
        <v>1</v>
      </c>
      <c r="U171" s="39" t="s">
        <v>31926</v>
      </c>
      <c r="V171">
        <v>1</v>
      </c>
      <c r="X171" s="39" t="s">
        <v>6882</v>
      </c>
      <c r="Y171">
        <v>1</v>
      </c>
      <c r="AA171" s="39" t="s">
        <v>31996</v>
      </c>
      <c r="AB171">
        <v>1</v>
      </c>
      <c r="AD171" s="39" t="s">
        <v>31963</v>
      </c>
      <c r="AE171">
        <v>0</v>
      </c>
      <c r="AG171" s="39" t="s">
        <v>31929</v>
      </c>
      <c r="AH171">
        <v>1</v>
      </c>
      <c r="AJ171" s="39" t="s">
        <v>31979</v>
      </c>
      <c r="AK171">
        <v>1</v>
      </c>
      <c r="AM171" s="39" t="s">
        <v>31939</v>
      </c>
      <c r="AN171">
        <v>0</v>
      </c>
      <c r="AP171" s="39" t="s">
        <v>31932</v>
      </c>
      <c r="AQ171">
        <v>1</v>
      </c>
      <c r="AS171" s="39" t="s">
        <v>31933</v>
      </c>
      <c r="AT171">
        <v>1</v>
      </c>
    </row>
    <row r="172" spans="1:46" x14ac:dyDescent="0.3">
      <c r="A172">
        <v>171</v>
      </c>
      <c r="B172" s="1">
        <v>45814.365520833337</v>
      </c>
      <c r="C172" s="1">
        <v>45814.372708333336</v>
      </c>
      <c r="D172" s="39" t="s">
        <v>3404</v>
      </c>
      <c r="E172" s="39" t="s">
        <v>3405</v>
      </c>
      <c r="F172">
        <v>8</v>
      </c>
      <c r="I172" s="39" t="s">
        <v>3405</v>
      </c>
      <c r="L172">
        <v>9</v>
      </c>
      <c r="O172">
        <v>22</v>
      </c>
      <c r="R172" s="39" t="s">
        <v>31934</v>
      </c>
      <c r="S172">
        <v>1</v>
      </c>
      <c r="U172" s="39" t="s">
        <v>31926</v>
      </c>
      <c r="V172">
        <v>1</v>
      </c>
      <c r="X172" s="39" t="s">
        <v>6882</v>
      </c>
      <c r="Y172">
        <v>1</v>
      </c>
      <c r="AA172" s="39" t="s">
        <v>31978</v>
      </c>
      <c r="AB172">
        <v>1</v>
      </c>
      <c r="AD172" s="39" t="s">
        <v>31928</v>
      </c>
      <c r="AE172">
        <v>1</v>
      </c>
      <c r="AG172" s="39" t="s">
        <v>31929</v>
      </c>
      <c r="AH172">
        <v>1</v>
      </c>
      <c r="AJ172" s="39" t="s">
        <v>877</v>
      </c>
      <c r="AK172">
        <v>0</v>
      </c>
      <c r="AM172" s="39" t="s">
        <v>31942</v>
      </c>
      <c r="AN172">
        <v>1</v>
      </c>
      <c r="AP172" s="39" t="s">
        <v>31932</v>
      </c>
      <c r="AQ172">
        <v>1</v>
      </c>
      <c r="AS172" s="39" t="s">
        <v>31966</v>
      </c>
      <c r="AT172">
        <v>0</v>
      </c>
    </row>
    <row r="173" spans="1:46" x14ac:dyDescent="0.3">
      <c r="A173">
        <v>172</v>
      </c>
      <c r="B173" s="1">
        <v>45814.365567129629</v>
      </c>
      <c r="C173" s="1">
        <v>45814.372743055559</v>
      </c>
      <c r="D173" s="39" t="s">
        <v>2532</v>
      </c>
      <c r="E173" s="39" t="s">
        <v>2533</v>
      </c>
      <c r="F173">
        <v>6</v>
      </c>
      <c r="I173" s="39" t="s">
        <v>2534</v>
      </c>
      <c r="L173">
        <v>9</v>
      </c>
      <c r="O173">
        <v>40</v>
      </c>
      <c r="R173" s="39" t="s">
        <v>31934</v>
      </c>
      <c r="S173">
        <v>1</v>
      </c>
      <c r="U173" s="39" t="s">
        <v>31926</v>
      </c>
      <c r="V173">
        <v>1</v>
      </c>
      <c r="X173" s="39" t="s">
        <v>243</v>
      </c>
      <c r="Y173">
        <v>0</v>
      </c>
      <c r="AA173" s="39" t="s">
        <v>31986</v>
      </c>
      <c r="AB173">
        <v>0</v>
      </c>
      <c r="AD173" s="39" t="s">
        <v>31928</v>
      </c>
      <c r="AE173">
        <v>1</v>
      </c>
      <c r="AG173" s="39" t="s">
        <v>31929</v>
      </c>
      <c r="AH173">
        <v>1</v>
      </c>
      <c r="AJ173" s="39" t="s">
        <v>31979</v>
      </c>
      <c r="AK173">
        <v>1</v>
      </c>
      <c r="AM173" s="39" t="s">
        <v>31939</v>
      </c>
      <c r="AN173">
        <v>0</v>
      </c>
      <c r="AP173" s="39" t="s">
        <v>31953</v>
      </c>
      <c r="AQ173">
        <v>0</v>
      </c>
      <c r="AS173" s="39" t="s">
        <v>31933</v>
      </c>
      <c r="AT173">
        <v>1</v>
      </c>
    </row>
    <row r="174" spans="1:46" x14ac:dyDescent="0.3">
      <c r="A174">
        <v>173</v>
      </c>
      <c r="B174" s="1">
        <v>45814.365787037037</v>
      </c>
      <c r="C174" s="1">
        <v>45814.372870370367</v>
      </c>
      <c r="D174" s="39" t="s">
        <v>4777</v>
      </c>
      <c r="E174" s="39" t="s">
        <v>4778</v>
      </c>
      <c r="F174">
        <v>9</v>
      </c>
      <c r="I174" s="39" t="s">
        <v>4779</v>
      </c>
      <c r="L174">
        <v>9</v>
      </c>
      <c r="O174">
        <v>17</v>
      </c>
      <c r="R174" s="39" t="s">
        <v>31934</v>
      </c>
      <c r="S174">
        <v>1</v>
      </c>
      <c r="U174" s="39" t="s">
        <v>31926</v>
      </c>
      <c r="V174">
        <v>1</v>
      </c>
      <c r="X174" s="39" t="s">
        <v>6882</v>
      </c>
      <c r="Y174">
        <v>1</v>
      </c>
      <c r="AA174" s="39" t="s">
        <v>32011</v>
      </c>
      <c r="AB174">
        <v>0</v>
      </c>
      <c r="AD174" s="39" t="s">
        <v>31928</v>
      </c>
      <c r="AE174">
        <v>1</v>
      </c>
      <c r="AG174" s="39" t="s">
        <v>31929</v>
      </c>
      <c r="AH174">
        <v>1</v>
      </c>
      <c r="AJ174" s="39" t="s">
        <v>31979</v>
      </c>
      <c r="AK174">
        <v>1</v>
      </c>
      <c r="AM174" s="39" t="s">
        <v>31942</v>
      </c>
      <c r="AN174">
        <v>1</v>
      </c>
      <c r="AP174" s="39" t="s">
        <v>31932</v>
      </c>
      <c r="AQ174">
        <v>1</v>
      </c>
      <c r="AS174" s="39" t="s">
        <v>31933</v>
      </c>
      <c r="AT174">
        <v>1</v>
      </c>
    </row>
    <row r="175" spans="1:46" x14ac:dyDescent="0.3">
      <c r="A175">
        <v>174</v>
      </c>
      <c r="B175" s="1">
        <v>45814.365335648145</v>
      </c>
      <c r="C175" s="1">
        <v>45814.373032407406</v>
      </c>
      <c r="D175" s="39" t="s">
        <v>2506</v>
      </c>
      <c r="E175" s="39" t="s">
        <v>2507</v>
      </c>
      <c r="F175">
        <v>8</v>
      </c>
      <c r="I175" s="39" t="s">
        <v>2507</v>
      </c>
      <c r="L175">
        <v>9</v>
      </c>
      <c r="O175">
        <v>32</v>
      </c>
      <c r="R175" s="39" t="s">
        <v>31934</v>
      </c>
      <c r="S175">
        <v>1</v>
      </c>
      <c r="U175" s="39" t="s">
        <v>31949</v>
      </c>
      <c r="V175">
        <v>0</v>
      </c>
      <c r="X175" s="39" t="s">
        <v>6882</v>
      </c>
      <c r="Y175">
        <v>1</v>
      </c>
      <c r="AA175" s="39" t="s">
        <v>31996</v>
      </c>
      <c r="AB175">
        <v>1</v>
      </c>
      <c r="AD175" s="39" t="s">
        <v>31928</v>
      </c>
      <c r="AE175">
        <v>1</v>
      </c>
      <c r="AG175" s="39" t="s">
        <v>31929</v>
      </c>
      <c r="AH175">
        <v>1</v>
      </c>
      <c r="AJ175" s="39" t="s">
        <v>31979</v>
      </c>
      <c r="AK175">
        <v>1</v>
      </c>
      <c r="AM175" s="39" t="s">
        <v>31939</v>
      </c>
      <c r="AN175">
        <v>0</v>
      </c>
      <c r="AP175" s="39" t="s">
        <v>31932</v>
      </c>
      <c r="AQ175">
        <v>1</v>
      </c>
      <c r="AS175" s="39" t="s">
        <v>31933</v>
      </c>
      <c r="AT175">
        <v>1</v>
      </c>
    </row>
    <row r="176" spans="1:46" x14ac:dyDescent="0.3">
      <c r="A176">
        <v>175</v>
      </c>
      <c r="B176" s="1">
        <v>45814.368171296293</v>
      </c>
      <c r="C176" s="1">
        <v>45814.373032407406</v>
      </c>
      <c r="D176" s="39" t="s">
        <v>1890</v>
      </c>
      <c r="E176" s="39" t="s">
        <v>1891</v>
      </c>
      <c r="F176">
        <v>10</v>
      </c>
      <c r="I176" s="39" t="s">
        <v>1892</v>
      </c>
      <c r="L176">
        <v>9</v>
      </c>
      <c r="O176">
        <v>16</v>
      </c>
      <c r="R176" s="39" t="s">
        <v>31934</v>
      </c>
      <c r="S176">
        <v>1</v>
      </c>
      <c r="U176" s="39" t="s">
        <v>31926</v>
      </c>
      <c r="V176">
        <v>1</v>
      </c>
      <c r="X176" s="39" t="s">
        <v>6882</v>
      </c>
      <c r="Y176">
        <v>1</v>
      </c>
      <c r="AA176" s="39" t="s">
        <v>31978</v>
      </c>
      <c r="AB176">
        <v>1</v>
      </c>
      <c r="AD176" s="39" t="s">
        <v>31928</v>
      </c>
      <c r="AE176">
        <v>1</v>
      </c>
      <c r="AG176" s="39" t="s">
        <v>31929</v>
      </c>
      <c r="AH176">
        <v>1</v>
      </c>
      <c r="AJ176" s="39" t="s">
        <v>31979</v>
      </c>
      <c r="AK176">
        <v>1</v>
      </c>
      <c r="AM176" s="39" t="s">
        <v>31942</v>
      </c>
      <c r="AN176">
        <v>1</v>
      </c>
      <c r="AP176" s="39" t="s">
        <v>31932</v>
      </c>
      <c r="AQ176">
        <v>1</v>
      </c>
      <c r="AS176" s="39" t="s">
        <v>31933</v>
      </c>
      <c r="AT176">
        <v>1</v>
      </c>
    </row>
    <row r="177" spans="1:46" x14ac:dyDescent="0.3">
      <c r="A177">
        <v>176</v>
      </c>
      <c r="B177" s="1">
        <v>45814.366249999999</v>
      </c>
      <c r="C177" s="1">
        <v>45814.373032407406</v>
      </c>
      <c r="D177" s="39" t="s">
        <v>3085</v>
      </c>
      <c r="E177" s="39" t="s">
        <v>3086</v>
      </c>
      <c r="F177">
        <v>10</v>
      </c>
      <c r="I177" s="39" t="s">
        <v>3087</v>
      </c>
      <c r="L177">
        <v>9</v>
      </c>
      <c r="O177">
        <v>13</v>
      </c>
      <c r="R177" s="39" t="s">
        <v>31934</v>
      </c>
      <c r="S177">
        <v>1</v>
      </c>
      <c r="U177" s="39" t="s">
        <v>31926</v>
      </c>
      <c r="V177">
        <v>1</v>
      </c>
      <c r="X177" s="39" t="s">
        <v>6882</v>
      </c>
      <c r="Y177">
        <v>1</v>
      </c>
      <c r="AA177" s="39" t="s">
        <v>31996</v>
      </c>
      <c r="AB177">
        <v>1</v>
      </c>
      <c r="AD177" s="39" t="s">
        <v>31928</v>
      </c>
      <c r="AE177">
        <v>1</v>
      </c>
      <c r="AG177" s="39" t="s">
        <v>31929</v>
      </c>
      <c r="AH177">
        <v>1</v>
      </c>
      <c r="AJ177" s="39" t="s">
        <v>31979</v>
      </c>
      <c r="AK177">
        <v>1</v>
      </c>
      <c r="AM177" s="39" t="s">
        <v>31942</v>
      </c>
      <c r="AN177">
        <v>1</v>
      </c>
      <c r="AP177" s="39" t="s">
        <v>31932</v>
      </c>
      <c r="AQ177">
        <v>1</v>
      </c>
      <c r="AS177" s="39" t="s">
        <v>31933</v>
      </c>
      <c r="AT177">
        <v>1</v>
      </c>
    </row>
    <row r="178" spans="1:46" x14ac:dyDescent="0.3">
      <c r="A178">
        <v>177</v>
      </c>
      <c r="B178" s="1">
        <v>45814.365833333337</v>
      </c>
      <c r="C178" s="1">
        <v>45814.373252314814</v>
      </c>
      <c r="D178" s="39" t="s">
        <v>1903</v>
      </c>
      <c r="E178" s="39" t="s">
        <v>1904</v>
      </c>
      <c r="F178">
        <v>6</v>
      </c>
      <c r="I178" s="39" t="s">
        <v>1904</v>
      </c>
      <c r="L178">
        <v>9</v>
      </c>
      <c r="O178">
        <v>19</v>
      </c>
      <c r="R178" s="39" t="s">
        <v>31934</v>
      </c>
      <c r="S178">
        <v>1</v>
      </c>
      <c r="U178" s="39" t="s">
        <v>31970</v>
      </c>
      <c r="V178">
        <v>0</v>
      </c>
      <c r="X178" s="39" t="s">
        <v>6882</v>
      </c>
      <c r="Y178">
        <v>1</v>
      </c>
      <c r="AA178" s="39" t="s">
        <v>32013</v>
      </c>
      <c r="AB178">
        <v>0</v>
      </c>
      <c r="AD178" s="39" t="s">
        <v>31928</v>
      </c>
      <c r="AE178">
        <v>1</v>
      </c>
      <c r="AG178" s="39" t="s">
        <v>31929</v>
      </c>
      <c r="AH178">
        <v>1</v>
      </c>
      <c r="AJ178" s="39" t="s">
        <v>31981</v>
      </c>
      <c r="AK178">
        <v>0</v>
      </c>
      <c r="AM178" s="39" t="s">
        <v>31946</v>
      </c>
      <c r="AN178">
        <v>0</v>
      </c>
      <c r="AP178" s="39" t="s">
        <v>31932</v>
      </c>
      <c r="AQ178">
        <v>1</v>
      </c>
      <c r="AS178" s="39" t="s">
        <v>31933</v>
      </c>
      <c r="AT178">
        <v>1</v>
      </c>
    </row>
    <row r="179" spans="1:46" x14ac:dyDescent="0.3">
      <c r="A179">
        <v>178</v>
      </c>
      <c r="B179" s="1">
        <v>45814.365300925929</v>
      </c>
      <c r="C179" s="1">
        <v>45814.373576388891</v>
      </c>
      <c r="D179" s="39" t="s">
        <v>2544</v>
      </c>
      <c r="E179" s="39" t="s">
        <v>2545</v>
      </c>
      <c r="F179">
        <v>8</v>
      </c>
      <c r="I179" s="39" t="s">
        <v>2545</v>
      </c>
      <c r="L179">
        <v>9</v>
      </c>
      <c r="O179">
        <v>29</v>
      </c>
      <c r="R179" s="39" t="s">
        <v>31934</v>
      </c>
      <c r="S179">
        <v>1</v>
      </c>
      <c r="U179" s="39" t="s">
        <v>31926</v>
      </c>
      <c r="V179">
        <v>1</v>
      </c>
      <c r="X179" s="39" t="s">
        <v>6882</v>
      </c>
      <c r="Y179">
        <v>1</v>
      </c>
      <c r="AA179" s="39" t="s">
        <v>31996</v>
      </c>
      <c r="AB179">
        <v>1</v>
      </c>
      <c r="AD179" s="39" t="s">
        <v>31928</v>
      </c>
      <c r="AE179">
        <v>1</v>
      </c>
      <c r="AG179" s="39" t="s">
        <v>31929</v>
      </c>
      <c r="AH179">
        <v>1</v>
      </c>
      <c r="AJ179" s="39" t="s">
        <v>31981</v>
      </c>
      <c r="AK179">
        <v>0</v>
      </c>
      <c r="AM179" s="39" t="s">
        <v>31946</v>
      </c>
      <c r="AN179">
        <v>0</v>
      </c>
      <c r="AP179" s="39" t="s">
        <v>31932</v>
      </c>
      <c r="AQ179">
        <v>1</v>
      </c>
      <c r="AS179" s="39" t="s">
        <v>31933</v>
      </c>
      <c r="AT179">
        <v>1</v>
      </c>
    </row>
    <row r="180" spans="1:46" x14ac:dyDescent="0.3">
      <c r="A180">
        <v>179</v>
      </c>
      <c r="B180" s="1">
        <v>45814.368171296293</v>
      </c>
      <c r="C180" s="1">
        <v>45814.374074074076</v>
      </c>
      <c r="D180" s="39" t="s">
        <v>4533</v>
      </c>
      <c r="E180" s="39" t="s">
        <v>4534</v>
      </c>
      <c r="F180">
        <v>8</v>
      </c>
      <c r="I180" s="39" t="s">
        <v>4534</v>
      </c>
      <c r="L180">
        <v>9</v>
      </c>
      <c r="O180">
        <v>30</v>
      </c>
      <c r="R180" s="39" t="s">
        <v>31934</v>
      </c>
      <c r="S180">
        <v>1</v>
      </c>
      <c r="U180" s="39" t="s">
        <v>31926</v>
      </c>
      <c r="V180">
        <v>1</v>
      </c>
      <c r="X180" s="39" t="s">
        <v>6882</v>
      </c>
      <c r="Y180">
        <v>1</v>
      </c>
      <c r="AA180" s="39" t="s">
        <v>31978</v>
      </c>
      <c r="AB180">
        <v>1</v>
      </c>
      <c r="AD180" s="39" t="s">
        <v>31928</v>
      </c>
      <c r="AE180">
        <v>1</v>
      </c>
      <c r="AG180" s="39" t="s">
        <v>31929</v>
      </c>
      <c r="AH180">
        <v>1</v>
      </c>
      <c r="AJ180" s="39" t="s">
        <v>31999</v>
      </c>
      <c r="AK180">
        <v>0</v>
      </c>
      <c r="AM180" s="39" t="s">
        <v>31931</v>
      </c>
      <c r="AN180">
        <v>0</v>
      </c>
      <c r="AP180" s="39" t="s">
        <v>31932</v>
      </c>
      <c r="AQ180">
        <v>1</v>
      </c>
      <c r="AS180" s="39" t="s">
        <v>31933</v>
      </c>
      <c r="AT180">
        <v>1</v>
      </c>
    </row>
    <row r="181" spans="1:46" x14ac:dyDescent="0.3">
      <c r="A181">
        <v>180</v>
      </c>
      <c r="B181" s="1">
        <v>45814.36954861111</v>
      </c>
      <c r="C181" s="1">
        <v>45814.375625000001</v>
      </c>
      <c r="D181" s="39" t="s">
        <v>2469</v>
      </c>
      <c r="E181" s="39" t="s">
        <v>2470</v>
      </c>
      <c r="F181">
        <v>8</v>
      </c>
      <c r="I181" s="39" t="s">
        <v>5836</v>
      </c>
      <c r="L181">
        <v>9</v>
      </c>
      <c r="O181">
        <v>33</v>
      </c>
      <c r="R181" s="39" t="s">
        <v>31934</v>
      </c>
      <c r="S181">
        <v>1</v>
      </c>
      <c r="U181" s="39" t="s">
        <v>31926</v>
      </c>
      <c r="V181">
        <v>1</v>
      </c>
      <c r="X181" s="39" t="s">
        <v>6882</v>
      </c>
      <c r="Y181">
        <v>1</v>
      </c>
      <c r="AA181" s="39" t="s">
        <v>31996</v>
      </c>
      <c r="AB181">
        <v>1</v>
      </c>
      <c r="AD181" s="39" t="s">
        <v>31928</v>
      </c>
      <c r="AE181">
        <v>1</v>
      </c>
      <c r="AG181" s="39" t="s">
        <v>31929</v>
      </c>
      <c r="AH181">
        <v>1</v>
      </c>
      <c r="AJ181" s="39" t="s">
        <v>877</v>
      </c>
      <c r="AK181">
        <v>0</v>
      </c>
      <c r="AM181" s="39" t="s">
        <v>31931</v>
      </c>
      <c r="AN181">
        <v>0</v>
      </c>
      <c r="AP181" s="39" t="s">
        <v>31932</v>
      </c>
      <c r="AQ181">
        <v>1</v>
      </c>
      <c r="AS181" s="39" t="s">
        <v>31933</v>
      </c>
      <c r="AT181">
        <v>1</v>
      </c>
    </row>
    <row r="182" spans="1:46" x14ac:dyDescent="0.3">
      <c r="A182">
        <v>181</v>
      </c>
      <c r="B182" s="1">
        <v>45814.544050925928</v>
      </c>
      <c r="C182" s="1">
        <v>45814.549189814818</v>
      </c>
      <c r="D182" s="39" t="s">
        <v>4267</v>
      </c>
      <c r="E182" s="39" t="s">
        <v>4268</v>
      </c>
      <c r="F182">
        <v>8</v>
      </c>
      <c r="I182" s="39" t="s">
        <v>4268</v>
      </c>
      <c r="L182">
        <v>4</v>
      </c>
      <c r="O182">
        <v>36</v>
      </c>
      <c r="R182" s="39" t="s">
        <v>31934</v>
      </c>
      <c r="S182">
        <v>1</v>
      </c>
      <c r="U182" s="39" t="s">
        <v>31926</v>
      </c>
      <c r="V182">
        <v>1</v>
      </c>
      <c r="X182" s="39" t="s">
        <v>6882</v>
      </c>
      <c r="Y182">
        <v>1</v>
      </c>
      <c r="AA182" s="39" t="s">
        <v>31996</v>
      </c>
      <c r="AB182">
        <v>1</v>
      </c>
      <c r="AD182" s="39" t="s">
        <v>31937</v>
      </c>
      <c r="AE182">
        <v>0</v>
      </c>
      <c r="AG182" s="39" t="s">
        <v>31929</v>
      </c>
      <c r="AH182">
        <v>1</v>
      </c>
      <c r="AJ182" s="39" t="s">
        <v>31979</v>
      </c>
      <c r="AK182">
        <v>1</v>
      </c>
      <c r="AM182" s="39" t="s">
        <v>31946</v>
      </c>
      <c r="AN182">
        <v>0</v>
      </c>
      <c r="AP182" s="39" t="s">
        <v>31932</v>
      </c>
      <c r="AQ182">
        <v>1</v>
      </c>
      <c r="AS182" s="39" t="s">
        <v>31933</v>
      </c>
      <c r="AT182">
        <v>1</v>
      </c>
    </row>
    <row r="183" spans="1:46" x14ac:dyDescent="0.3">
      <c r="A183">
        <v>182</v>
      </c>
      <c r="B183" s="1">
        <v>45814.544641203705</v>
      </c>
      <c r="C183" s="1">
        <v>45814.549259259256</v>
      </c>
      <c r="D183" s="39" t="s">
        <v>7200</v>
      </c>
      <c r="E183" s="39" t="s">
        <v>7201</v>
      </c>
      <c r="F183">
        <v>9</v>
      </c>
      <c r="I183" s="39" t="s">
        <v>7201</v>
      </c>
      <c r="L183">
        <v>4</v>
      </c>
      <c r="O183">
        <v>4</v>
      </c>
      <c r="R183" s="39" t="s">
        <v>31934</v>
      </c>
      <c r="S183">
        <v>1</v>
      </c>
      <c r="U183" s="39" t="s">
        <v>31926</v>
      </c>
      <c r="V183">
        <v>1</v>
      </c>
      <c r="X183" s="39" t="s">
        <v>6882</v>
      </c>
      <c r="Y183">
        <v>1</v>
      </c>
      <c r="AA183" s="39" t="s">
        <v>31978</v>
      </c>
      <c r="AB183">
        <v>1</v>
      </c>
      <c r="AD183" s="39" t="s">
        <v>31928</v>
      </c>
      <c r="AE183">
        <v>1</v>
      </c>
      <c r="AG183" s="39" t="s">
        <v>31956</v>
      </c>
      <c r="AH183">
        <v>0</v>
      </c>
      <c r="AJ183" s="39" t="s">
        <v>31979</v>
      </c>
      <c r="AK183">
        <v>1</v>
      </c>
      <c r="AM183" s="39" t="s">
        <v>31942</v>
      </c>
      <c r="AN183">
        <v>1</v>
      </c>
      <c r="AP183" s="39" t="s">
        <v>31932</v>
      </c>
      <c r="AQ183">
        <v>1</v>
      </c>
      <c r="AS183" s="39" t="s">
        <v>31933</v>
      </c>
      <c r="AT183">
        <v>1</v>
      </c>
    </row>
    <row r="184" spans="1:46" x14ac:dyDescent="0.3">
      <c r="A184">
        <v>183</v>
      </c>
      <c r="B184" s="1">
        <v>45814.544594907406</v>
      </c>
      <c r="C184" s="1">
        <v>45814.550821759258</v>
      </c>
      <c r="D184" s="39" t="s">
        <v>2132</v>
      </c>
      <c r="E184" s="39" t="s">
        <v>2133</v>
      </c>
      <c r="F184">
        <v>10</v>
      </c>
      <c r="I184" s="39" t="s">
        <v>2133</v>
      </c>
      <c r="L184">
        <v>4</v>
      </c>
      <c r="O184">
        <v>1</v>
      </c>
      <c r="R184" s="39" t="s">
        <v>31934</v>
      </c>
      <c r="S184">
        <v>1</v>
      </c>
      <c r="U184" s="39" t="s">
        <v>31926</v>
      </c>
      <c r="V184">
        <v>1</v>
      </c>
      <c r="X184" s="39" t="s">
        <v>6882</v>
      </c>
      <c r="Y184">
        <v>1</v>
      </c>
      <c r="AA184" s="39" t="s">
        <v>31978</v>
      </c>
      <c r="AB184">
        <v>1</v>
      </c>
      <c r="AD184" s="39" t="s">
        <v>31928</v>
      </c>
      <c r="AE184">
        <v>1</v>
      </c>
      <c r="AG184" s="39" t="s">
        <v>31929</v>
      </c>
      <c r="AH184">
        <v>1</v>
      </c>
      <c r="AJ184" s="39" t="s">
        <v>31979</v>
      </c>
      <c r="AK184">
        <v>1</v>
      </c>
      <c r="AM184" s="39" t="s">
        <v>31942</v>
      </c>
      <c r="AN184">
        <v>1</v>
      </c>
      <c r="AP184" s="39" t="s">
        <v>31932</v>
      </c>
      <c r="AQ184">
        <v>1</v>
      </c>
      <c r="AS184" s="39" t="s">
        <v>31933</v>
      </c>
      <c r="AT184">
        <v>1</v>
      </c>
    </row>
    <row r="185" spans="1:46" x14ac:dyDescent="0.3">
      <c r="A185">
        <v>184</v>
      </c>
      <c r="B185" s="1">
        <v>45814.544571759259</v>
      </c>
      <c r="C185" s="1">
        <v>45814.550833333335</v>
      </c>
      <c r="D185" s="39" t="s">
        <v>2000</v>
      </c>
      <c r="E185" s="39" t="s">
        <v>2001</v>
      </c>
      <c r="F185">
        <v>10</v>
      </c>
      <c r="I185" s="39" t="s">
        <v>32014</v>
      </c>
      <c r="L185">
        <v>4</v>
      </c>
      <c r="O185">
        <v>17</v>
      </c>
      <c r="R185" s="39" t="s">
        <v>31934</v>
      </c>
      <c r="S185">
        <v>1</v>
      </c>
      <c r="U185" s="39" t="s">
        <v>31926</v>
      </c>
      <c r="V185">
        <v>1</v>
      </c>
      <c r="X185" s="39" t="s">
        <v>6882</v>
      </c>
      <c r="Y185">
        <v>1</v>
      </c>
      <c r="AA185" s="39" t="s">
        <v>31996</v>
      </c>
      <c r="AB185">
        <v>1</v>
      </c>
      <c r="AD185" s="39" t="s">
        <v>31928</v>
      </c>
      <c r="AE185">
        <v>1</v>
      </c>
      <c r="AG185" s="39" t="s">
        <v>31929</v>
      </c>
      <c r="AH185">
        <v>1</v>
      </c>
      <c r="AJ185" s="39" t="s">
        <v>31979</v>
      </c>
      <c r="AK185">
        <v>1</v>
      </c>
      <c r="AM185" s="39" t="s">
        <v>31942</v>
      </c>
      <c r="AN185">
        <v>1</v>
      </c>
      <c r="AP185" s="39" t="s">
        <v>31932</v>
      </c>
      <c r="AQ185">
        <v>1</v>
      </c>
      <c r="AS185" s="39" t="s">
        <v>31933</v>
      </c>
      <c r="AT185">
        <v>1</v>
      </c>
    </row>
    <row r="186" spans="1:46" x14ac:dyDescent="0.3">
      <c r="A186">
        <v>185</v>
      </c>
      <c r="B186" s="1">
        <v>45814.544571759259</v>
      </c>
      <c r="C186" s="1">
        <v>45814.550833333335</v>
      </c>
      <c r="D186" s="39" t="s">
        <v>2175</v>
      </c>
      <c r="E186" s="39" t="s">
        <v>2176</v>
      </c>
      <c r="F186">
        <v>10</v>
      </c>
      <c r="I186" s="39" t="s">
        <v>2177</v>
      </c>
      <c r="L186">
        <v>4</v>
      </c>
      <c r="O186">
        <v>18</v>
      </c>
      <c r="R186" s="39" t="s">
        <v>31934</v>
      </c>
      <c r="S186">
        <v>1</v>
      </c>
      <c r="U186" s="39" t="s">
        <v>31926</v>
      </c>
      <c r="V186">
        <v>1</v>
      </c>
      <c r="X186" s="39" t="s">
        <v>6882</v>
      </c>
      <c r="Y186">
        <v>1</v>
      </c>
      <c r="AA186" s="39" t="s">
        <v>31996</v>
      </c>
      <c r="AB186">
        <v>1</v>
      </c>
      <c r="AD186" s="39" t="s">
        <v>31928</v>
      </c>
      <c r="AE186">
        <v>1</v>
      </c>
      <c r="AG186" s="39" t="s">
        <v>31929</v>
      </c>
      <c r="AH186">
        <v>1</v>
      </c>
      <c r="AJ186" s="39" t="s">
        <v>31979</v>
      </c>
      <c r="AK186">
        <v>1</v>
      </c>
      <c r="AM186" s="39" t="s">
        <v>31942</v>
      </c>
      <c r="AN186">
        <v>1</v>
      </c>
      <c r="AP186" s="39" t="s">
        <v>31932</v>
      </c>
      <c r="AQ186">
        <v>1</v>
      </c>
      <c r="AS186" s="39" t="s">
        <v>31933</v>
      </c>
      <c r="AT186">
        <v>1</v>
      </c>
    </row>
    <row r="187" spans="1:46" x14ac:dyDescent="0.3">
      <c r="A187">
        <v>186</v>
      </c>
      <c r="B187" s="1">
        <v>45814.545370370368</v>
      </c>
      <c r="C187" s="1">
        <v>45814.550844907404</v>
      </c>
      <c r="D187" s="39" t="s">
        <v>2189</v>
      </c>
      <c r="E187" s="39" t="s">
        <v>2190</v>
      </c>
      <c r="F187">
        <v>10</v>
      </c>
      <c r="I187" s="39" t="s">
        <v>22522</v>
      </c>
      <c r="L187">
        <v>4</v>
      </c>
      <c r="O187">
        <v>15</v>
      </c>
      <c r="R187" s="39" t="s">
        <v>31934</v>
      </c>
      <c r="S187">
        <v>1</v>
      </c>
      <c r="U187" s="39" t="s">
        <v>31926</v>
      </c>
      <c r="V187">
        <v>1</v>
      </c>
      <c r="X187" s="39" t="s">
        <v>6882</v>
      </c>
      <c r="Y187">
        <v>1</v>
      </c>
      <c r="AA187" s="39" t="s">
        <v>31978</v>
      </c>
      <c r="AB187">
        <v>1</v>
      </c>
      <c r="AD187" s="39" t="s">
        <v>31928</v>
      </c>
      <c r="AE187">
        <v>1</v>
      </c>
      <c r="AG187" s="39" t="s">
        <v>31929</v>
      </c>
      <c r="AH187">
        <v>1</v>
      </c>
      <c r="AJ187" s="39" t="s">
        <v>31979</v>
      </c>
      <c r="AK187">
        <v>1</v>
      </c>
      <c r="AM187" s="39" t="s">
        <v>31942</v>
      </c>
      <c r="AN187">
        <v>1</v>
      </c>
      <c r="AP187" s="39" t="s">
        <v>31932</v>
      </c>
      <c r="AQ187">
        <v>1</v>
      </c>
      <c r="AS187" s="39" t="s">
        <v>31933</v>
      </c>
      <c r="AT187">
        <v>1</v>
      </c>
    </row>
    <row r="188" spans="1:46" x14ac:dyDescent="0.3">
      <c r="A188">
        <v>187</v>
      </c>
      <c r="B188" s="1">
        <v>45814.544525462959</v>
      </c>
      <c r="C188" s="1">
        <v>45814.550891203704</v>
      </c>
      <c r="D188" s="39" t="s">
        <v>2258</v>
      </c>
      <c r="E188" s="39" t="s">
        <v>2259</v>
      </c>
      <c r="F188">
        <v>8</v>
      </c>
      <c r="I188" s="39" t="s">
        <v>2259</v>
      </c>
      <c r="L188">
        <v>4</v>
      </c>
      <c r="O188">
        <v>24</v>
      </c>
      <c r="R188" s="39" t="s">
        <v>31968</v>
      </c>
      <c r="S188">
        <v>0</v>
      </c>
      <c r="U188" s="39" t="s">
        <v>31926</v>
      </c>
      <c r="V188">
        <v>1</v>
      </c>
      <c r="X188" s="39" t="s">
        <v>6882</v>
      </c>
      <c r="Y188">
        <v>1</v>
      </c>
      <c r="AA188" s="39" t="s">
        <v>31978</v>
      </c>
      <c r="AB188">
        <v>1</v>
      </c>
      <c r="AD188" s="39" t="s">
        <v>31928</v>
      </c>
      <c r="AE188">
        <v>1</v>
      </c>
      <c r="AG188" s="39" t="s">
        <v>31956</v>
      </c>
      <c r="AH188">
        <v>0</v>
      </c>
      <c r="AJ188" s="39" t="s">
        <v>31979</v>
      </c>
      <c r="AK188">
        <v>1</v>
      </c>
      <c r="AM188" s="39" t="s">
        <v>31942</v>
      </c>
      <c r="AN188">
        <v>1</v>
      </c>
      <c r="AP188" s="39" t="s">
        <v>31932</v>
      </c>
      <c r="AQ188">
        <v>1</v>
      </c>
      <c r="AS188" s="39" t="s">
        <v>31933</v>
      </c>
      <c r="AT188">
        <v>1</v>
      </c>
    </row>
    <row r="189" spans="1:46" x14ac:dyDescent="0.3">
      <c r="A189">
        <v>188</v>
      </c>
      <c r="B189" s="1">
        <v>45814.54451388889</v>
      </c>
      <c r="C189" s="1">
        <v>45814.550949074073</v>
      </c>
      <c r="D189" s="39" t="s">
        <v>2198</v>
      </c>
      <c r="E189" s="39" t="s">
        <v>2199</v>
      </c>
      <c r="F189">
        <v>9</v>
      </c>
      <c r="I189" s="39" t="s">
        <v>2199</v>
      </c>
      <c r="L189">
        <v>4</v>
      </c>
      <c r="O189">
        <v>8</v>
      </c>
      <c r="R189" s="39" t="s">
        <v>31934</v>
      </c>
      <c r="S189">
        <v>1</v>
      </c>
      <c r="U189" s="39" t="s">
        <v>31926</v>
      </c>
      <c r="V189">
        <v>1</v>
      </c>
      <c r="X189" s="39" t="s">
        <v>6882</v>
      </c>
      <c r="Y189">
        <v>1</v>
      </c>
      <c r="AA189" s="39" t="s">
        <v>31996</v>
      </c>
      <c r="AB189">
        <v>1</v>
      </c>
      <c r="AD189" s="39" t="s">
        <v>31928</v>
      </c>
      <c r="AE189">
        <v>1</v>
      </c>
      <c r="AG189" s="39" t="s">
        <v>31929</v>
      </c>
      <c r="AH189">
        <v>1</v>
      </c>
      <c r="AJ189" s="39" t="s">
        <v>31981</v>
      </c>
      <c r="AK189">
        <v>0</v>
      </c>
      <c r="AM189" s="39" t="s">
        <v>31942</v>
      </c>
      <c r="AN189">
        <v>1</v>
      </c>
      <c r="AP189" s="39" t="s">
        <v>31932</v>
      </c>
      <c r="AQ189">
        <v>1</v>
      </c>
      <c r="AS189" s="39" t="s">
        <v>31933</v>
      </c>
      <c r="AT189">
        <v>1</v>
      </c>
    </row>
    <row r="190" spans="1:46" x14ac:dyDescent="0.3">
      <c r="A190">
        <v>189</v>
      </c>
      <c r="B190" s="1">
        <v>45814.548888888887</v>
      </c>
      <c r="C190" s="1">
        <v>45814.55096064815</v>
      </c>
      <c r="D190" s="39" t="s">
        <v>2237</v>
      </c>
      <c r="E190" s="39" t="s">
        <v>2238</v>
      </c>
      <c r="F190">
        <v>7</v>
      </c>
      <c r="I190" s="39" t="s">
        <v>2239</v>
      </c>
      <c r="L190">
        <v>4</v>
      </c>
      <c r="O190">
        <v>6</v>
      </c>
      <c r="R190" s="39" t="s">
        <v>31968</v>
      </c>
      <c r="S190">
        <v>0</v>
      </c>
      <c r="U190" s="39" t="s">
        <v>31926</v>
      </c>
      <c r="V190">
        <v>1</v>
      </c>
      <c r="X190" s="39" t="s">
        <v>6882</v>
      </c>
      <c r="Y190">
        <v>1</v>
      </c>
      <c r="AA190" s="39" t="s">
        <v>31996</v>
      </c>
      <c r="AB190">
        <v>1</v>
      </c>
      <c r="AD190" s="39" t="s">
        <v>31937</v>
      </c>
      <c r="AE190">
        <v>0</v>
      </c>
      <c r="AG190" s="39" t="s">
        <v>31929</v>
      </c>
      <c r="AH190">
        <v>1</v>
      </c>
      <c r="AJ190" s="39" t="s">
        <v>31981</v>
      </c>
      <c r="AK190">
        <v>0</v>
      </c>
      <c r="AM190" s="39" t="s">
        <v>31942</v>
      </c>
      <c r="AN190">
        <v>1</v>
      </c>
      <c r="AP190" s="39" t="s">
        <v>31932</v>
      </c>
      <c r="AQ190">
        <v>1</v>
      </c>
      <c r="AS190" s="39" t="s">
        <v>31933</v>
      </c>
      <c r="AT190">
        <v>1</v>
      </c>
    </row>
    <row r="191" spans="1:46" x14ac:dyDescent="0.3">
      <c r="A191">
        <v>190</v>
      </c>
      <c r="B191" s="1">
        <v>45814.544560185182</v>
      </c>
      <c r="C191" s="1">
        <v>45814.55097222222</v>
      </c>
      <c r="D191" s="39" t="s">
        <v>2122</v>
      </c>
      <c r="E191" s="39" t="s">
        <v>2123</v>
      </c>
      <c r="F191">
        <v>10</v>
      </c>
      <c r="I191" s="39" t="s">
        <v>2123</v>
      </c>
      <c r="L191">
        <v>4</v>
      </c>
      <c r="O191">
        <v>2</v>
      </c>
      <c r="R191" s="39" t="s">
        <v>31934</v>
      </c>
      <c r="S191">
        <v>1</v>
      </c>
      <c r="U191" s="39" t="s">
        <v>31926</v>
      </c>
      <c r="V191">
        <v>1</v>
      </c>
      <c r="X191" s="39" t="s">
        <v>6882</v>
      </c>
      <c r="Y191">
        <v>1</v>
      </c>
      <c r="AA191" s="39" t="s">
        <v>31996</v>
      </c>
      <c r="AB191">
        <v>1</v>
      </c>
      <c r="AD191" s="39" t="s">
        <v>31928</v>
      </c>
      <c r="AE191">
        <v>1</v>
      </c>
      <c r="AG191" s="39" t="s">
        <v>31929</v>
      </c>
      <c r="AH191">
        <v>1</v>
      </c>
      <c r="AJ191" s="39" t="s">
        <v>31979</v>
      </c>
      <c r="AK191">
        <v>1</v>
      </c>
      <c r="AM191" s="39" t="s">
        <v>31942</v>
      </c>
      <c r="AN191">
        <v>1</v>
      </c>
      <c r="AP191" s="39" t="s">
        <v>31932</v>
      </c>
      <c r="AQ191">
        <v>1</v>
      </c>
      <c r="AS191" s="39" t="s">
        <v>31933</v>
      </c>
      <c r="AT191">
        <v>1</v>
      </c>
    </row>
    <row r="192" spans="1:46" x14ac:dyDescent="0.3">
      <c r="A192">
        <v>191</v>
      </c>
      <c r="B192" s="1">
        <v>45814.544502314813</v>
      </c>
      <c r="C192" s="1">
        <v>45814.55097222222</v>
      </c>
      <c r="D192" s="39" t="s">
        <v>2228</v>
      </c>
      <c r="E192" s="39" t="s">
        <v>2229</v>
      </c>
      <c r="F192">
        <v>7</v>
      </c>
      <c r="I192" s="39" t="s">
        <v>2229</v>
      </c>
      <c r="L192">
        <v>4</v>
      </c>
      <c r="O192">
        <v>5</v>
      </c>
      <c r="R192" s="39" t="s">
        <v>31968</v>
      </c>
      <c r="S192">
        <v>0</v>
      </c>
      <c r="U192" s="39" t="s">
        <v>31926</v>
      </c>
      <c r="V192">
        <v>1</v>
      </c>
      <c r="X192" s="39" t="s">
        <v>6882</v>
      </c>
      <c r="Y192">
        <v>1</v>
      </c>
      <c r="AA192" s="39" t="s">
        <v>31996</v>
      </c>
      <c r="AB192">
        <v>1</v>
      </c>
      <c r="AD192" s="39" t="s">
        <v>31937</v>
      </c>
      <c r="AE192">
        <v>0</v>
      </c>
      <c r="AG192" s="39" t="s">
        <v>31929</v>
      </c>
      <c r="AH192">
        <v>1</v>
      </c>
      <c r="AJ192" s="39" t="s">
        <v>31981</v>
      </c>
      <c r="AK192">
        <v>0</v>
      </c>
      <c r="AM192" s="39" t="s">
        <v>31942</v>
      </c>
      <c r="AN192">
        <v>1</v>
      </c>
      <c r="AP192" s="39" t="s">
        <v>31932</v>
      </c>
      <c r="AQ192">
        <v>1</v>
      </c>
      <c r="AS192" s="39" t="s">
        <v>31933</v>
      </c>
      <c r="AT192">
        <v>1</v>
      </c>
    </row>
    <row r="193" spans="1:46" x14ac:dyDescent="0.3">
      <c r="A193">
        <v>192</v>
      </c>
      <c r="B193" s="1">
        <v>45814.54451388889</v>
      </c>
      <c r="C193" s="1">
        <v>45814.55097222222</v>
      </c>
      <c r="D193" s="39" t="s">
        <v>2164</v>
      </c>
      <c r="E193" s="39" t="s">
        <v>2165</v>
      </c>
      <c r="F193">
        <v>10</v>
      </c>
      <c r="I193" s="39" t="s">
        <v>6015</v>
      </c>
      <c r="L193">
        <v>4</v>
      </c>
      <c r="O193">
        <v>7</v>
      </c>
      <c r="R193" s="39" t="s">
        <v>31934</v>
      </c>
      <c r="S193">
        <v>1</v>
      </c>
      <c r="U193" s="39" t="s">
        <v>31926</v>
      </c>
      <c r="V193">
        <v>1</v>
      </c>
      <c r="X193" s="39" t="s">
        <v>6882</v>
      </c>
      <c r="Y193">
        <v>1</v>
      </c>
      <c r="AA193" s="39" t="s">
        <v>31978</v>
      </c>
      <c r="AB193">
        <v>1</v>
      </c>
      <c r="AD193" s="39" t="s">
        <v>31928</v>
      </c>
      <c r="AE193">
        <v>1</v>
      </c>
      <c r="AG193" s="39" t="s">
        <v>31929</v>
      </c>
      <c r="AH193">
        <v>1</v>
      </c>
      <c r="AJ193" s="39" t="s">
        <v>31979</v>
      </c>
      <c r="AK193">
        <v>1</v>
      </c>
      <c r="AM193" s="39" t="s">
        <v>31942</v>
      </c>
      <c r="AN193">
        <v>1</v>
      </c>
      <c r="AP193" s="39" t="s">
        <v>31932</v>
      </c>
      <c r="AQ193">
        <v>1</v>
      </c>
      <c r="AS193" s="39" t="s">
        <v>31933</v>
      </c>
      <c r="AT193">
        <v>1</v>
      </c>
    </row>
    <row r="194" spans="1:46" x14ac:dyDescent="0.3">
      <c r="A194">
        <v>193</v>
      </c>
      <c r="B194" s="1">
        <v>45814.544664351852</v>
      </c>
      <c r="C194" s="1">
        <v>45814.550995370373</v>
      </c>
      <c r="D194" s="39" t="s">
        <v>2265</v>
      </c>
      <c r="E194" s="39" t="s">
        <v>2266</v>
      </c>
      <c r="F194">
        <v>9</v>
      </c>
      <c r="I194" s="39" t="s">
        <v>2267</v>
      </c>
      <c r="L194">
        <v>4</v>
      </c>
      <c r="O194">
        <v>31</v>
      </c>
      <c r="R194" s="39" t="s">
        <v>31934</v>
      </c>
      <c r="S194">
        <v>1</v>
      </c>
      <c r="U194" s="39" t="s">
        <v>31926</v>
      </c>
      <c r="V194">
        <v>1</v>
      </c>
      <c r="X194" s="39" t="s">
        <v>6882</v>
      </c>
      <c r="Y194">
        <v>1</v>
      </c>
      <c r="AA194" s="39" t="s">
        <v>31978</v>
      </c>
      <c r="AB194">
        <v>1</v>
      </c>
      <c r="AD194" s="39" t="s">
        <v>31928</v>
      </c>
      <c r="AE194">
        <v>1</v>
      </c>
      <c r="AG194" s="39" t="s">
        <v>31956</v>
      </c>
      <c r="AH194">
        <v>0</v>
      </c>
      <c r="AJ194" s="39" t="s">
        <v>31979</v>
      </c>
      <c r="AK194">
        <v>1</v>
      </c>
      <c r="AM194" s="39" t="s">
        <v>31942</v>
      </c>
      <c r="AN194">
        <v>1</v>
      </c>
      <c r="AP194" s="39" t="s">
        <v>31932</v>
      </c>
      <c r="AQ194">
        <v>1</v>
      </c>
      <c r="AS194" s="39" t="s">
        <v>31933</v>
      </c>
      <c r="AT194">
        <v>1</v>
      </c>
    </row>
    <row r="195" spans="1:46" x14ac:dyDescent="0.3">
      <c r="A195">
        <v>194</v>
      </c>
      <c r="B195" s="1">
        <v>45814.544722222221</v>
      </c>
      <c r="C195" s="1">
        <v>45814.551006944443</v>
      </c>
      <c r="D195" s="39" t="s">
        <v>2218</v>
      </c>
      <c r="E195" s="39" t="s">
        <v>2219</v>
      </c>
      <c r="F195">
        <v>9</v>
      </c>
      <c r="I195" s="39" t="s">
        <v>2219</v>
      </c>
      <c r="L195">
        <v>4</v>
      </c>
      <c r="O195">
        <v>22</v>
      </c>
      <c r="R195" s="39" t="s">
        <v>31934</v>
      </c>
      <c r="S195">
        <v>1</v>
      </c>
      <c r="U195" s="39" t="s">
        <v>31926</v>
      </c>
      <c r="V195">
        <v>1</v>
      </c>
      <c r="X195" s="39" t="s">
        <v>6882</v>
      </c>
      <c r="Y195">
        <v>1</v>
      </c>
      <c r="AA195" s="39" t="s">
        <v>31978</v>
      </c>
      <c r="AB195">
        <v>1</v>
      </c>
      <c r="AD195" s="39" t="s">
        <v>31928</v>
      </c>
      <c r="AE195">
        <v>1</v>
      </c>
      <c r="AG195" s="39" t="s">
        <v>31956</v>
      </c>
      <c r="AH195">
        <v>0</v>
      </c>
      <c r="AJ195" s="39" t="s">
        <v>31979</v>
      </c>
      <c r="AK195">
        <v>1</v>
      </c>
      <c r="AM195" s="39" t="s">
        <v>31942</v>
      </c>
      <c r="AN195">
        <v>1</v>
      </c>
      <c r="AP195" s="39" t="s">
        <v>31932</v>
      </c>
      <c r="AQ195">
        <v>1</v>
      </c>
      <c r="AS195" s="39" t="s">
        <v>31933</v>
      </c>
      <c r="AT195">
        <v>1</v>
      </c>
    </row>
    <row r="196" spans="1:46" x14ac:dyDescent="0.3">
      <c r="A196">
        <v>195</v>
      </c>
      <c r="B196" s="1">
        <v>45814.544606481482</v>
      </c>
      <c r="C196" s="1">
        <v>45814.551030092596</v>
      </c>
      <c r="D196" s="39" t="s">
        <v>4606</v>
      </c>
      <c r="E196" s="39" t="s">
        <v>4607</v>
      </c>
      <c r="F196">
        <v>9</v>
      </c>
      <c r="I196" s="39" t="s">
        <v>4607</v>
      </c>
      <c r="L196">
        <v>4</v>
      </c>
      <c r="O196">
        <v>14</v>
      </c>
      <c r="R196" s="39" t="s">
        <v>31934</v>
      </c>
      <c r="S196">
        <v>1</v>
      </c>
      <c r="U196" s="39" t="s">
        <v>31926</v>
      </c>
      <c r="V196">
        <v>1</v>
      </c>
      <c r="X196" s="39" t="s">
        <v>6882</v>
      </c>
      <c r="Y196">
        <v>1</v>
      </c>
      <c r="AA196" s="39" t="s">
        <v>31978</v>
      </c>
      <c r="AB196">
        <v>1</v>
      </c>
      <c r="AD196" s="39" t="s">
        <v>31928</v>
      </c>
      <c r="AE196">
        <v>1</v>
      </c>
      <c r="AG196" s="39" t="s">
        <v>31956</v>
      </c>
      <c r="AH196">
        <v>0</v>
      </c>
      <c r="AJ196" s="39" t="s">
        <v>31979</v>
      </c>
      <c r="AK196">
        <v>1</v>
      </c>
      <c r="AM196" s="39" t="s">
        <v>31942</v>
      </c>
      <c r="AN196">
        <v>1</v>
      </c>
      <c r="AP196" s="39" t="s">
        <v>31932</v>
      </c>
      <c r="AQ196">
        <v>1</v>
      </c>
      <c r="AS196" s="39" t="s">
        <v>31933</v>
      </c>
      <c r="AT196">
        <v>1</v>
      </c>
    </row>
    <row r="197" spans="1:46" x14ac:dyDescent="0.3">
      <c r="A197">
        <v>196</v>
      </c>
      <c r="B197" s="1">
        <v>45814.547685185185</v>
      </c>
      <c r="C197" s="1">
        <v>45814.551064814812</v>
      </c>
      <c r="D197" s="39" t="s">
        <v>1992</v>
      </c>
      <c r="E197" s="39" t="s">
        <v>1993</v>
      </c>
      <c r="F197">
        <v>9</v>
      </c>
      <c r="I197" s="39" t="s">
        <v>1993</v>
      </c>
      <c r="L197">
        <v>4</v>
      </c>
      <c r="O197">
        <v>9</v>
      </c>
      <c r="R197" s="39" t="s">
        <v>31934</v>
      </c>
      <c r="S197">
        <v>1</v>
      </c>
      <c r="U197" s="39" t="s">
        <v>31926</v>
      </c>
      <c r="V197">
        <v>1</v>
      </c>
      <c r="X197" s="39" t="s">
        <v>6882</v>
      </c>
      <c r="Y197">
        <v>1</v>
      </c>
      <c r="AA197" s="39" t="s">
        <v>31978</v>
      </c>
      <c r="AB197">
        <v>1</v>
      </c>
      <c r="AD197" s="39" t="s">
        <v>31928</v>
      </c>
      <c r="AE197">
        <v>1</v>
      </c>
      <c r="AG197" s="39" t="s">
        <v>31929</v>
      </c>
      <c r="AH197">
        <v>1</v>
      </c>
      <c r="AJ197" s="39" t="s">
        <v>31979</v>
      </c>
      <c r="AK197">
        <v>1</v>
      </c>
      <c r="AM197" s="39" t="s">
        <v>31939</v>
      </c>
      <c r="AN197">
        <v>0</v>
      </c>
      <c r="AP197" s="39" t="s">
        <v>31932</v>
      </c>
      <c r="AQ197">
        <v>1</v>
      </c>
      <c r="AS197" s="39" t="s">
        <v>31933</v>
      </c>
      <c r="AT197">
        <v>1</v>
      </c>
    </row>
    <row r="198" spans="1:46" x14ac:dyDescent="0.3">
      <c r="A198">
        <v>197</v>
      </c>
      <c r="B198" s="1">
        <v>45814.544583333336</v>
      </c>
      <c r="C198" s="1">
        <v>45814.551064814812</v>
      </c>
      <c r="D198" s="39" t="s">
        <v>2098</v>
      </c>
      <c r="E198" s="39" t="s">
        <v>2099</v>
      </c>
      <c r="F198">
        <v>8</v>
      </c>
      <c r="I198" s="39" t="s">
        <v>2099</v>
      </c>
      <c r="L198">
        <v>4</v>
      </c>
      <c r="O198">
        <v>30</v>
      </c>
      <c r="R198" s="39" t="s">
        <v>31934</v>
      </c>
      <c r="S198">
        <v>1</v>
      </c>
      <c r="U198" s="39" t="s">
        <v>31926</v>
      </c>
      <c r="V198">
        <v>1</v>
      </c>
      <c r="X198" s="39" t="s">
        <v>6882</v>
      </c>
      <c r="Y198">
        <v>1</v>
      </c>
      <c r="AA198" s="39" t="s">
        <v>31996</v>
      </c>
      <c r="AB198">
        <v>1</v>
      </c>
      <c r="AD198" s="39" t="s">
        <v>31928</v>
      </c>
      <c r="AE198">
        <v>1</v>
      </c>
      <c r="AG198" s="39" t="s">
        <v>31929</v>
      </c>
      <c r="AH198">
        <v>1</v>
      </c>
      <c r="AJ198" s="39" t="s">
        <v>31981</v>
      </c>
      <c r="AK198">
        <v>0</v>
      </c>
      <c r="AM198" s="39" t="s">
        <v>31931</v>
      </c>
      <c r="AN198">
        <v>0</v>
      </c>
      <c r="AP198" s="39" t="s">
        <v>31932</v>
      </c>
      <c r="AQ198">
        <v>1</v>
      </c>
      <c r="AS198" s="39" t="s">
        <v>31933</v>
      </c>
      <c r="AT198">
        <v>1</v>
      </c>
    </row>
    <row r="199" spans="1:46" x14ac:dyDescent="0.3">
      <c r="A199">
        <v>198</v>
      </c>
      <c r="B199" s="1">
        <v>45814.544548611113</v>
      </c>
      <c r="C199" s="1">
        <v>45814.551064814812</v>
      </c>
      <c r="D199" s="39" t="s">
        <v>2154</v>
      </c>
      <c r="E199" s="39" t="s">
        <v>2155</v>
      </c>
      <c r="F199">
        <v>7</v>
      </c>
      <c r="I199" s="39" t="s">
        <v>2155</v>
      </c>
      <c r="L199">
        <v>4</v>
      </c>
      <c r="O199">
        <v>29</v>
      </c>
      <c r="R199" s="39" t="s">
        <v>31934</v>
      </c>
      <c r="S199">
        <v>1</v>
      </c>
      <c r="U199" s="39" t="s">
        <v>31926</v>
      </c>
      <c r="V199">
        <v>1</v>
      </c>
      <c r="X199" s="39" t="s">
        <v>6882</v>
      </c>
      <c r="Y199">
        <v>1</v>
      </c>
      <c r="AA199" s="39" t="s">
        <v>31978</v>
      </c>
      <c r="AB199">
        <v>1</v>
      </c>
      <c r="AD199" s="39" t="s">
        <v>31928</v>
      </c>
      <c r="AE199">
        <v>1</v>
      </c>
      <c r="AG199" s="39" t="s">
        <v>31956</v>
      </c>
      <c r="AH199">
        <v>0</v>
      </c>
      <c r="AJ199" s="39" t="s">
        <v>31991</v>
      </c>
      <c r="AK199">
        <v>0</v>
      </c>
      <c r="AM199" s="39" t="s">
        <v>31931</v>
      </c>
      <c r="AN199">
        <v>0</v>
      </c>
      <c r="AP199" s="39" t="s">
        <v>31932</v>
      </c>
      <c r="AQ199">
        <v>1</v>
      </c>
      <c r="AS199" s="39" t="s">
        <v>31933</v>
      </c>
      <c r="AT199">
        <v>1</v>
      </c>
    </row>
    <row r="200" spans="1:46" x14ac:dyDescent="0.3">
      <c r="A200">
        <v>199</v>
      </c>
      <c r="B200" s="1">
        <v>45814.546435185184</v>
      </c>
      <c r="C200" s="1">
        <v>45814.551087962966</v>
      </c>
      <c r="D200" s="39" t="s">
        <v>2079</v>
      </c>
      <c r="E200" s="39" t="s">
        <v>2080</v>
      </c>
      <c r="F200">
        <v>7</v>
      </c>
      <c r="I200" s="39" t="s">
        <v>2080</v>
      </c>
      <c r="L200">
        <v>4</v>
      </c>
      <c r="O200">
        <v>19</v>
      </c>
      <c r="R200" s="39" t="s">
        <v>31934</v>
      </c>
      <c r="S200">
        <v>1</v>
      </c>
      <c r="U200" s="39" t="s">
        <v>31949</v>
      </c>
      <c r="V200">
        <v>0</v>
      </c>
      <c r="X200" s="39" t="s">
        <v>6882</v>
      </c>
      <c r="Y200">
        <v>1</v>
      </c>
      <c r="AA200" s="39" t="s">
        <v>31978</v>
      </c>
      <c r="AB200">
        <v>1</v>
      </c>
      <c r="AD200" s="39" t="s">
        <v>31928</v>
      </c>
      <c r="AE200">
        <v>1</v>
      </c>
      <c r="AG200" s="39" t="s">
        <v>31929</v>
      </c>
      <c r="AH200">
        <v>1</v>
      </c>
      <c r="AJ200" s="39" t="s">
        <v>877</v>
      </c>
      <c r="AK200">
        <v>0</v>
      </c>
      <c r="AM200" s="39" t="s">
        <v>31939</v>
      </c>
      <c r="AN200">
        <v>0</v>
      </c>
      <c r="AP200" s="39" t="s">
        <v>31932</v>
      </c>
      <c r="AQ200">
        <v>1</v>
      </c>
      <c r="AS200" s="39" t="s">
        <v>31933</v>
      </c>
      <c r="AT200">
        <v>1</v>
      </c>
    </row>
    <row r="201" spans="1:46" x14ac:dyDescent="0.3">
      <c r="A201">
        <v>200</v>
      </c>
      <c r="B201" s="1">
        <v>45814.54451388889</v>
      </c>
      <c r="C201" s="1">
        <v>45814.551134259258</v>
      </c>
      <c r="D201" s="39" t="s">
        <v>2013</v>
      </c>
      <c r="E201" s="39" t="s">
        <v>2014</v>
      </c>
      <c r="F201">
        <v>9</v>
      </c>
      <c r="I201" s="39" t="s">
        <v>14086</v>
      </c>
      <c r="L201">
        <v>4</v>
      </c>
      <c r="O201">
        <v>20</v>
      </c>
      <c r="R201" s="39" t="s">
        <v>31934</v>
      </c>
      <c r="S201">
        <v>1</v>
      </c>
      <c r="U201" s="39" t="s">
        <v>31926</v>
      </c>
      <c r="V201">
        <v>1</v>
      </c>
      <c r="X201" s="39" t="s">
        <v>6882</v>
      </c>
      <c r="Y201">
        <v>1</v>
      </c>
      <c r="AA201" s="39" t="s">
        <v>31978</v>
      </c>
      <c r="AB201">
        <v>1</v>
      </c>
      <c r="AD201" s="39" t="s">
        <v>31928</v>
      </c>
      <c r="AE201">
        <v>1</v>
      </c>
      <c r="AG201" s="39" t="s">
        <v>31929</v>
      </c>
      <c r="AH201">
        <v>1</v>
      </c>
      <c r="AJ201" s="39" t="s">
        <v>31979</v>
      </c>
      <c r="AK201">
        <v>1</v>
      </c>
      <c r="AM201" s="39" t="s">
        <v>31931</v>
      </c>
      <c r="AN201">
        <v>0</v>
      </c>
      <c r="AP201" s="39" t="s">
        <v>31932</v>
      </c>
      <c r="AQ201">
        <v>1</v>
      </c>
      <c r="AS201" s="39" t="s">
        <v>31933</v>
      </c>
      <c r="AT201">
        <v>1</v>
      </c>
    </row>
    <row r="202" spans="1:46" x14ac:dyDescent="0.3">
      <c r="A202">
        <v>201</v>
      </c>
      <c r="B202" s="1">
        <v>45814.54451388889</v>
      </c>
      <c r="C202" s="1">
        <v>45814.551145833335</v>
      </c>
      <c r="D202" s="39" t="s">
        <v>2045</v>
      </c>
      <c r="E202" s="39" t="s">
        <v>2046</v>
      </c>
      <c r="F202">
        <v>7</v>
      </c>
      <c r="I202" s="39" t="s">
        <v>2046</v>
      </c>
      <c r="L202">
        <v>4</v>
      </c>
      <c r="O202">
        <v>27</v>
      </c>
      <c r="R202" s="39" t="s">
        <v>31934</v>
      </c>
      <c r="S202">
        <v>1</v>
      </c>
      <c r="U202" s="39" t="s">
        <v>31926</v>
      </c>
      <c r="V202">
        <v>1</v>
      </c>
      <c r="X202" s="39" t="s">
        <v>6882</v>
      </c>
      <c r="Y202">
        <v>1</v>
      </c>
      <c r="AA202" s="39" t="s">
        <v>31986</v>
      </c>
      <c r="AB202">
        <v>0</v>
      </c>
      <c r="AD202" s="39" t="s">
        <v>31928</v>
      </c>
      <c r="AE202">
        <v>1</v>
      </c>
      <c r="AG202" s="39" t="s">
        <v>31929</v>
      </c>
      <c r="AH202">
        <v>1</v>
      </c>
      <c r="AJ202" s="39" t="s">
        <v>31979</v>
      </c>
      <c r="AK202">
        <v>1</v>
      </c>
      <c r="AM202" s="39" t="s">
        <v>31931</v>
      </c>
      <c r="AN202">
        <v>0</v>
      </c>
      <c r="AP202" s="39" t="s">
        <v>31932</v>
      </c>
      <c r="AQ202">
        <v>1</v>
      </c>
      <c r="AS202" s="39" t="s">
        <v>31966</v>
      </c>
      <c r="AT202">
        <v>0</v>
      </c>
    </row>
    <row r="203" spans="1:46" x14ac:dyDescent="0.3">
      <c r="A203">
        <v>202</v>
      </c>
      <c r="B203" s="1">
        <v>45814.544571759259</v>
      </c>
      <c r="C203" s="1">
        <v>45814.551157407404</v>
      </c>
      <c r="D203" s="39" t="s">
        <v>2024</v>
      </c>
      <c r="E203" s="39" t="s">
        <v>2025</v>
      </c>
      <c r="F203">
        <v>8</v>
      </c>
      <c r="I203" s="39" t="s">
        <v>2025</v>
      </c>
      <c r="L203">
        <v>4</v>
      </c>
      <c r="O203">
        <v>28</v>
      </c>
      <c r="R203" s="39" t="s">
        <v>31934</v>
      </c>
      <c r="S203">
        <v>1</v>
      </c>
      <c r="U203" s="39" t="s">
        <v>31926</v>
      </c>
      <c r="V203">
        <v>1</v>
      </c>
      <c r="X203" s="39" t="s">
        <v>6882</v>
      </c>
      <c r="Y203">
        <v>1</v>
      </c>
      <c r="AA203" s="39" t="s">
        <v>31978</v>
      </c>
      <c r="AB203">
        <v>1</v>
      </c>
      <c r="AD203" s="39" t="s">
        <v>31928</v>
      </c>
      <c r="AE203">
        <v>1</v>
      </c>
      <c r="AG203" s="39" t="s">
        <v>31929</v>
      </c>
      <c r="AH203">
        <v>1</v>
      </c>
      <c r="AJ203" s="39" t="s">
        <v>31979</v>
      </c>
      <c r="AK203">
        <v>1</v>
      </c>
      <c r="AM203" s="39" t="s">
        <v>31931</v>
      </c>
      <c r="AN203">
        <v>0</v>
      </c>
      <c r="AP203" s="39" t="s">
        <v>31932</v>
      </c>
      <c r="AQ203">
        <v>1</v>
      </c>
      <c r="AS203" s="39" t="s">
        <v>31966</v>
      </c>
      <c r="AT203">
        <v>0</v>
      </c>
    </row>
    <row r="204" spans="1:46" x14ac:dyDescent="0.3">
      <c r="A204">
        <v>203</v>
      </c>
      <c r="B204" s="1">
        <v>45814.544537037036</v>
      </c>
      <c r="C204" s="1">
        <v>45814.551261574074</v>
      </c>
      <c r="D204" s="39" t="s">
        <v>2288</v>
      </c>
      <c r="E204" s="39" t="s">
        <v>2289</v>
      </c>
      <c r="F204">
        <v>9</v>
      </c>
      <c r="I204" s="39" t="s">
        <v>2289</v>
      </c>
      <c r="L204">
        <v>4</v>
      </c>
      <c r="O204">
        <v>10</v>
      </c>
      <c r="R204" s="39" t="s">
        <v>31934</v>
      </c>
      <c r="S204">
        <v>1</v>
      </c>
      <c r="U204" s="39" t="s">
        <v>31926</v>
      </c>
      <c r="V204">
        <v>1</v>
      </c>
      <c r="X204" s="39" t="s">
        <v>6882</v>
      </c>
      <c r="Y204">
        <v>1</v>
      </c>
      <c r="AA204" s="39" t="s">
        <v>31978</v>
      </c>
      <c r="AB204">
        <v>1</v>
      </c>
      <c r="AD204" s="39" t="s">
        <v>31928</v>
      </c>
      <c r="AE204">
        <v>1</v>
      </c>
      <c r="AG204" s="39" t="s">
        <v>31929</v>
      </c>
      <c r="AH204">
        <v>1</v>
      </c>
      <c r="AJ204" s="39" t="s">
        <v>31979</v>
      </c>
      <c r="AK204">
        <v>1</v>
      </c>
      <c r="AM204" s="39" t="s">
        <v>31946</v>
      </c>
      <c r="AN204">
        <v>0</v>
      </c>
      <c r="AP204" s="39" t="s">
        <v>31932</v>
      </c>
      <c r="AQ204">
        <v>1</v>
      </c>
      <c r="AS204" s="39" t="s">
        <v>31933</v>
      </c>
      <c r="AT204">
        <v>1</v>
      </c>
    </row>
    <row r="205" spans="1:46" x14ac:dyDescent="0.3">
      <c r="A205">
        <v>204</v>
      </c>
      <c r="B205" s="1">
        <v>45814.544606481482</v>
      </c>
      <c r="C205" s="1">
        <v>45814.55127314815</v>
      </c>
      <c r="D205" s="39" t="s">
        <v>2277</v>
      </c>
      <c r="E205" s="39" t="s">
        <v>2278</v>
      </c>
      <c r="F205">
        <v>9</v>
      </c>
      <c r="I205" s="39" t="s">
        <v>2278</v>
      </c>
      <c r="L205">
        <v>4</v>
      </c>
      <c r="O205">
        <v>32</v>
      </c>
      <c r="R205" s="39" t="s">
        <v>31934</v>
      </c>
      <c r="S205">
        <v>1</v>
      </c>
      <c r="U205" s="39" t="s">
        <v>31926</v>
      </c>
      <c r="V205">
        <v>1</v>
      </c>
      <c r="X205" s="39" t="s">
        <v>6882</v>
      </c>
      <c r="Y205">
        <v>1</v>
      </c>
      <c r="AA205" s="39" t="s">
        <v>31996</v>
      </c>
      <c r="AB205">
        <v>1</v>
      </c>
      <c r="AD205" s="39" t="s">
        <v>31928</v>
      </c>
      <c r="AE205">
        <v>1</v>
      </c>
      <c r="AG205" s="39" t="s">
        <v>31929</v>
      </c>
      <c r="AH205">
        <v>1</v>
      </c>
      <c r="AJ205" s="39" t="s">
        <v>31979</v>
      </c>
      <c r="AK205">
        <v>1</v>
      </c>
      <c r="AM205" s="39" t="s">
        <v>31946</v>
      </c>
      <c r="AN205">
        <v>0</v>
      </c>
      <c r="AP205" s="39" t="s">
        <v>31932</v>
      </c>
      <c r="AQ205">
        <v>1</v>
      </c>
      <c r="AS205" s="39" t="s">
        <v>31933</v>
      </c>
      <c r="AT205">
        <v>1</v>
      </c>
    </row>
    <row r="206" spans="1:46" x14ac:dyDescent="0.3">
      <c r="A206">
        <v>205</v>
      </c>
      <c r="B206" s="1">
        <v>45814.544548611113</v>
      </c>
      <c r="C206" s="1">
        <v>45814.551296296297</v>
      </c>
      <c r="D206" s="39" t="s">
        <v>2247</v>
      </c>
      <c r="E206" s="39" t="s">
        <v>2248</v>
      </c>
      <c r="F206">
        <v>9</v>
      </c>
      <c r="I206" s="39" t="s">
        <v>14914</v>
      </c>
      <c r="L206">
        <v>4</v>
      </c>
      <c r="O206">
        <v>35</v>
      </c>
      <c r="R206" s="39" t="s">
        <v>31934</v>
      </c>
      <c r="S206">
        <v>1</v>
      </c>
      <c r="U206" s="39" t="s">
        <v>31926</v>
      </c>
      <c r="V206">
        <v>1</v>
      </c>
      <c r="X206" s="39" t="s">
        <v>6882</v>
      </c>
      <c r="Y206">
        <v>1</v>
      </c>
      <c r="AA206" s="39" t="s">
        <v>31978</v>
      </c>
      <c r="AB206">
        <v>1</v>
      </c>
      <c r="AD206" s="39" t="s">
        <v>31928</v>
      </c>
      <c r="AE206">
        <v>1</v>
      </c>
      <c r="AG206" s="39" t="s">
        <v>31929</v>
      </c>
      <c r="AH206">
        <v>1</v>
      </c>
      <c r="AJ206" s="39" t="s">
        <v>31979</v>
      </c>
      <c r="AK206">
        <v>1</v>
      </c>
      <c r="AM206" s="39" t="s">
        <v>31946</v>
      </c>
      <c r="AN206">
        <v>0</v>
      </c>
      <c r="AP206" s="39" t="s">
        <v>31932</v>
      </c>
      <c r="AQ206">
        <v>1</v>
      </c>
      <c r="AS206" s="39" t="s">
        <v>31933</v>
      </c>
      <c r="AT206">
        <v>1</v>
      </c>
    </row>
    <row r="207" spans="1:46" x14ac:dyDescent="0.3">
      <c r="A207">
        <v>206</v>
      </c>
      <c r="B207" s="1">
        <v>45814.544525462959</v>
      </c>
      <c r="C207" s="1">
        <v>45814.551307870373</v>
      </c>
      <c r="D207" s="39" t="s">
        <v>2073</v>
      </c>
      <c r="E207" s="39" t="s">
        <v>2074</v>
      </c>
      <c r="F207">
        <v>8</v>
      </c>
      <c r="I207" s="39" t="s">
        <v>2074</v>
      </c>
      <c r="L207">
        <v>4</v>
      </c>
      <c r="O207">
        <v>3</v>
      </c>
      <c r="R207" s="39" t="s">
        <v>31934</v>
      </c>
      <c r="S207">
        <v>1</v>
      </c>
      <c r="U207" s="39" t="s">
        <v>31926</v>
      </c>
      <c r="V207">
        <v>1</v>
      </c>
      <c r="X207" s="39" t="s">
        <v>6882</v>
      </c>
      <c r="Y207">
        <v>1</v>
      </c>
      <c r="AA207" s="39" t="s">
        <v>31978</v>
      </c>
      <c r="AB207">
        <v>1</v>
      </c>
      <c r="AD207" s="39" t="s">
        <v>31947</v>
      </c>
      <c r="AE207">
        <v>0</v>
      </c>
      <c r="AG207" s="39" t="s">
        <v>31929</v>
      </c>
      <c r="AH207">
        <v>1</v>
      </c>
      <c r="AJ207" s="39" t="s">
        <v>31979</v>
      </c>
      <c r="AK207">
        <v>1</v>
      </c>
      <c r="AM207" s="39" t="s">
        <v>31931</v>
      </c>
      <c r="AN207">
        <v>0</v>
      </c>
      <c r="AP207" s="39" t="s">
        <v>31932</v>
      </c>
      <c r="AQ207">
        <v>1</v>
      </c>
      <c r="AS207" s="39" t="s">
        <v>31933</v>
      </c>
      <c r="AT207">
        <v>1</v>
      </c>
    </row>
    <row r="208" spans="1:46" x14ac:dyDescent="0.3">
      <c r="A208">
        <v>207</v>
      </c>
      <c r="B208" s="1">
        <v>45814.544629629629</v>
      </c>
      <c r="C208" s="1">
        <v>45814.551319444443</v>
      </c>
      <c r="D208" s="39" t="s">
        <v>2271</v>
      </c>
      <c r="E208" s="39" t="s">
        <v>2272</v>
      </c>
      <c r="F208">
        <v>8</v>
      </c>
      <c r="I208" s="39" t="s">
        <v>32015</v>
      </c>
      <c r="L208">
        <v>4</v>
      </c>
      <c r="O208">
        <v>12</v>
      </c>
      <c r="R208" s="39" t="s">
        <v>31934</v>
      </c>
      <c r="S208">
        <v>1</v>
      </c>
      <c r="U208" s="39" t="s">
        <v>31926</v>
      </c>
      <c r="V208">
        <v>1</v>
      </c>
      <c r="X208" s="39" t="s">
        <v>6882</v>
      </c>
      <c r="Y208">
        <v>1</v>
      </c>
      <c r="AA208" s="39" t="s">
        <v>31978</v>
      </c>
      <c r="AB208">
        <v>1</v>
      </c>
      <c r="AD208" s="39" t="s">
        <v>31963</v>
      </c>
      <c r="AE208">
        <v>0</v>
      </c>
      <c r="AG208" s="39" t="s">
        <v>31929</v>
      </c>
      <c r="AH208">
        <v>1</v>
      </c>
      <c r="AJ208" s="39" t="s">
        <v>31979</v>
      </c>
      <c r="AK208">
        <v>1</v>
      </c>
      <c r="AM208" s="39" t="s">
        <v>31946</v>
      </c>
      <c r="AN208">
        <v>0</v>
      </c>
      <c r="AP208" s="39" t="s">
        <v>31932</v>
      </c>
      <c r="AQ208">
        <v>1</v>
      </c>
      <c r="AS208" s="39" t="s">
        <v>31933</v>
      </c>
      <c r="AT208">
        <v>1</v>
      </c>
    </row>
    <row r="209" spans="1:46" x14ac:dyDescent="0.3">
      <c r="A209">
        <v>208</v>
      </c>
      <c r="B209" s="1">
        <v>45814.544525462959</v>
      </c>
      <c r="C209" s="1">
        <v>45814.551805555559</v>
      </c>
      <c r="D209" s="39" t="s">
        <v>2105</v>
      </c>
      <c r="E209" s="39" t="s">
        <v>2106</v>
      </c>
      <c r="F209">
        <v>10</v>
      </c>
      <c r="I209" s="39" t="s">
        <v>2106</v>
      </c>
      <c r="L209">
        <v>4</v>
      </c>
      <c r="O209">
        <v>21</v>
      </c>
      <c r="R209" s="39" t="s">
        <v>31934</v>
      </c>
      <c r="S209">
        <v>1</v>
      </c>
      <c r="U209" s="39" t="s">
        <v>31926</v>
      </c>
      <c r="V209">
        <v>1</v>
      </c>
      <c r="X209" s="39" t="s">
        <v>6882</v>
      </c>
      <c r="Y209">
        <v>1</v>
      </c>
      <c r="AA209" s="39" t="s">
        <v>31996</v>
      </c>
      <c r="AB209">
        <v>1</v>
      </c>
      <c r="AD209" s="39" t="s">
        <v>31928</v>
      </c>
      <c r="AE209">
        <v>1</v>
      </c>
      <c r="AG209" s="39" t="s">
        <v>31929</v>
      </c>
      <c r="AH209">
        <v>1</v>
      </c>
      <c r="AJ209" s="39" t="s">
        <v>31979</v>
      </c>
      <c r="AK209">
        <v>1</v>
      </c>
      <c r="AM209" s="39" t="s">
        <v>31942</v>
      </c>
      <c r="AN209">
        <v>1</v>
      </c>
      <c r="AP209" s="39" t="s">
        <v>31932</v>
      </c>
      <c r="AQ209">
        <v>1</v>
      </c>
      <c r="AS209" s="39" t="s">
        <v>31933</v>
      </c>
      <c r="AT209">
        <v>1</v>
      </c>
    </row>
    <row r="210" spans="1:46" x14ac:dyDescent="0.3">
      <c r="A210">
        <v>209</v>
      </c>
      <c r="B210" s="1">
        <v>45814.544548611113</v>
      </c>
      <c r="C210" s="1">
        <v>45814.551817129628</v>
      </c>
      <c r="D210" s="39" t="s">
        <v>2144</v>
      </c>
      <c r="E210" s="39" t="s">
        <v>2145</v>
      </c>
      <c r="F210">
        <v>9</v>
      </c>
      <c r="I210" s="39" t="s">
        <v>2145</v>
      </c>
      <c r="L210">
        <v>4</v>
      </c>
      <c r="O210">
        <v>13</v>
      </c>
      <c r="R210" s="39" t="s">
        <v>31934</v>
      </c>
      <c r="S210">
        <v>1</v>
      </c>
      <c r="U210" s="39" t="s">
        <v>31926</v>
      </c>
      <c r="V210">
        <v>1</v>
      </c>
      <c r="X210" s="39" t="s">
        <v>6882</v>
      </c>
      <c r="Y210">
        <v>1</v>
      </c>
      <c r="AA210" s="39" t="s">
        <v>31996</v>
      </c>
      <c r="AB210">
        <v>1</v>
      </c>
      <c r="AD210" s="39" t="s">
        <v>31963</v>
      </c>
      <c r="AE210">
        <v>0</v>
      </c>
      <c r="AG210" s="39" t="s">
        <v>31929</v>
      </c>
      <c r="AH210">
        <v>1</v>
      </c>
      <c r="AJ210" s="39" t="s">
        <v>31988</v>
      </c>
      <c r="AK210">
        <v>1</v>
      </c>
      <c r="AM210" s="39" t="s">
        <v>31942</v>
      </c>
      <c r="AN210">
        <v>1</v>
      </c>
      <c r="AP210" s="39" t="s">
        <v>31932</v>
      </c>
      <c r="AQ210">
        <v>1</v>
      </c>
      <c r="AS210" s="39" t="s">
        <v>31933</v>
      </c>
      <c r="AT210">
        <v>1</v>
      </c>
    </row>
    <row r="211" spans="1:46" x14ac:dyDescent="0.3">
      <c r="A211">
        <v>210</v>
      </c>
      <c r="B211" s="1">
        <v>45814.54451388889</v>
      </c>
      <c r="C211" s="1">
        <v>45814.551863425928</v>
      </c>
      <c r="D211" s="39" t="s">
        <v>2065</v>
      </c>
      <c r="E211" s="39" t="s">
        <v>2066</v>
      </c>
      <c r="F211">
        <v>10</v>
      </c>
      <c r="I211" s="39" t="s">
        <v>6484</v>
      </c>
      <c r="L211">
        <v>4</v>
      </c>
      <c r="O211">
        <v>25</v>
      </c>
      <c r="R211" s="39" t="s">
        <v>31934</v>
      </c>
      <c r="S211">
        <v>1</v>
      </c>
      <c r="U211" s="39" t="s">
        <v>31926</v>
      </c>
      <c r="V211">
        <v>1</v>
      </c>
      <c r="X211" s="39" t="s">
        <v>6882</v>
      </c>
      <c r="Y211">
        <v>1</v>
      </c>
      <c r="AA211" s="39" t="s">
        <v>31996</v>
      </c>
      <c r="AB211">
        <v>1</v>
      </c>
      <c r="AD211" s="39" t="s">
        <v>31928</v>
      </c>
      <c r="AE211">
        <v>1</v>
      </c>
      <c r="AG211" s="39" t="s">
        <v>31929</v>
      </c>
      <c r="AH211">
        <v>1</v>
      </c>
      <c r="AJ211" s="39" t="s">
        <v>31979</v>
      </c>
      <c r="AK211">
        <v>1</v>
      </c>
      <c r="AM211" s="39" t="s">
        <v>31942</v>
      </c>
      <c r="AN211">
        <v>1</v>
      </c>
      <c r="AP211" s="39" t="s">
        <v>31932</v>
      </c>
      <c r="AQ211">
        <v>1</v>
      </c>
      <c r="AS211" s="39" t="s">
        <v>31933</v>
      </c>
      <c r="AT211">
        <v>1</v>
      </c>
    </row>
    <row r="212" spans="1:46" x14ac:dyDescent="0.3">
      <c r="A212">
        <v>211</v>
      </c>
      <c r="B212" s="1">
        <v>45814.544548611113</v>
      </c>
      <c r="C212" s="1">
        <v>45814.551898148151</v>
      </c>
      <c r="D212" s="39" t="s">
        <v>1976</v>
      </c>
      <c r="E212" s="39" t="s">
        <v>1977</v>
      </c>
      <c r="F212">
        <v>10</v>
      </c>
      <c r="I212" s="39" t="s">
        <v>1977</v>
      </c>
      <c r="L212">
        <v>4</v>
      </c>
      <c r="O212">
        <v>33</v>
      </c>
      <c r="R212" s="39" t="s">
        <v>31934</v>
      </c>
      <c r="S212">
        <v>1</v>
      </c>
      <c r="U212" s="39" t="s">
        <v>31926</v>
      </c>
      <c r="V212">
        <v>1</v>
      </c>
      <c r="X212" s="39" t="s">
        <v>6882</v>
      </c>
      <c r="Y212">
        <v>1</v>
      </c>
      <c r="AA212" s="39" t="s">
        <v>31978</v>
      </c>
      <c r="AB212">
        <v>1</v>
      </c>
      <c r="AD212" s="39" t="s">
        <v>31928</v>
      </c>
      <c r="AE212">
        <v>1</v>
      </c>
      <c r="AG212" s="39" t="s">
        <v>31929</v>
      </c>
      <c r="AH212">
        <v>1</v>
      </c>
      <c r="AJ212" s="39" t="s">
        <v>31979</v>
      </c>
      <c r="AK212">
        <v>1</v>
      </c>
      <c r="AM212" s="39" t="s">
        <v>31942</v>
      </c>
      <c r="AN212">
        <v>1</v>
      </c>
      <c r="AP212" s="39" t="s">
        <v>31932</v>
      </c>
      <c r="AQ212">
        <v>1</v>
      </c>
      <c r="AS212" s="39" t="s">
        <v>31933</v>
      </c>
      <c r="AT212">
        <v>1</v>
      </c>
    </row>
    <row r="213" spans="1:46" x14ac:dyDescent="0.3">
      <c r="A213">
        <v>212</v>
      </c>
      <c r="B213" s="1">
        <v>45814.54451388889</v>
      </c>
      <c r="C213" s="1">
        <v>45814.551898148151</v>
      </c>
      <c r="D213" s="39" t="s">
        <v>1987</v>
      </c>
      <c r="E213" s="39" t="s">
        <v>1988</v>
      </c>
      <c r="F213">
        <v>10</v>
      </c>
      <c r="I213" s="39" t="s">
        <v>1988</v>
      </c>
      <c r="L213">
        <v>4</v>
      </c>
      <c r="O213">
        <v>34</v>
      </c>
      <c r="R213" s="39" t="s">
        <v>31934</v>
      </c>
      <c r="S213">
        <v>1</v>
      </c>
      <c r="U213" s="39" t="s">
        <v>31926</v>
      </c>
      <c r="V213">
        <v>1</v>
      </c>
      <c r="X213" s="39" t="s">
        <v>6882</v>
      </c>
      <c r="Y213">
        <v>1</v>
      </c>
      <c r="AA213" s="39" t="s">
        <v>31978</v>
      </c>
      <c r="AB213">
        <v>1</v>
      </c>
      <c r="AD213" s="39" t="s">
        <v>31928</v>
      </c>
      <c r="AE213">
        <v>1</v>
      </c>
      <c r="AG213" s="39" t="s">
        <v>31929</v>
      </c>
      <c r="AH213">
        <v>1</v>
      </c>
      <c r="AJ213" s="39" t="s">
        <v>31979</v>
      </c>
      <c r="AK213">
        <v>1</v>
      </c>
      <c r="AM213" s="39" t="s">
        <v>31942</v>
      </c>
      <c r="AN213">
        <v>1</v>
      </c>
      <c r="AP213" s="39" t="s">
        <v>31932</v>
      </c>
      <c r="AQ213">
        <v>1</v>
      </c>
      <c r="AS213" s="39" t="s">
        <v>31933</v>
      </c>
      <c r="AT213">
        <v>1</v>
      </c>
    </row>
    <row r="214" spans="1:46" x14ac:dyDescent="0.3">
      <c r="A214">
        <v>213</v>
      </c>
      <c r="B214" s="1">
        <v>45814.544560185182</v>
      </c>
      <c r="C214" s="1">
        <v>45814.55190972222</v>
      </c>
      <c r="D214" s="39" t="s">
        <v>2111</v>
      </c>
      <c r="E214" s="39" t="s">
        <v>2112</v>
      </c>
      <c r="F214">
        <v>10</v>
      </c>
      <c r="I214" s="39" t="s">
        <v>2113</v>
      </c>
      <c r="L214">
        <v>4</v>
      </c>
      <c r="O214">
        <v>11</v>
      </c>
      <c r="R214" s="39" t="s">
        <v>31934</v>
      </c>
      <c r="S214">
        <v>1</v>
      </c>
      <c r="U214" s="39" t="s">
        <v>31926</v>
      </c>
      <c r="V214">
        <v>1</v>
      </c>
      <c r="X214" s="39" t="s">
        <v>6882</v>
      </c>
      <c r="Y214">
        <v>1</v>
      </c>
      <c r="AA214" s="39" t="s">
        <v>31978</v>
      </c>
      <c r="AB214">
        <v>1</v>
      </c>
      <c r="AD214" s="39" t="s">
        <v>31928</v>
      </c>
      <c r="AE214">
        <v>1</v>
      </c>
      <c r="AG214" s="39" t="s">
        <v>31929</v>
      </c>
      <c r="AH214">
        <v>1</v>
      </c>
      <c r="AJ214" s="39" t="s">
        <v>31979</v>
      </c>
      <c r="AK214">
        <v>1</v>
      </c>
      <c r="AM214" s="39" t="s">
        <v>31942</v>
      </c>
      <c r="AN214">
        <v>1</v>
      </c>
      <c r="AP214" s="39" t="s">
        <v>31932</v>
      </c>
      <c r="AQ214">
        <v>1</v>
      </c>
      <c r="AS214" s="39" t="s">
        <v>31933</v>
      </c>
      <c r="AT214">
        <v>1</v>
      </c>
    </row>
    <row r="215" spans="1:46" x14ac:dyDescent="0.3">
      <c r="A215">
        <v>214</v>
      </c>
      <c r="B215" s="1">
        <v>45814.548773148148</v>
      </c>
      <c r="C215" s="1">
        <v>45814.551932870374</v>
      </c>
      <c r="D215" s="39" t="s">
        <v>6264</v>
      </c>
      <c r="E215" s="39" t="s">
        <v>6265</v>
      </c>
      <c r="F215">
        <v>3</v>
      </c>
      <c r="I215" s="39" t="s">
        <v>6265</v>
      </c>
      <c r="L215">
        <v>12</v>
      </c>
      <c r="O215">
        <v>33</v>
      </c>
      <c r="R215" s="39" t="s">
        <v>31934</v>
      </c>
      <c r="S215">
        <v>1</v>
      </c>
      <c r="U215" s="39" t="s">
        <v>31949</v>
      </c>
      <c r="V215">
        <v>0</v>
      </c>
      <c r="X215" s="39" t="s">
        <v>6882</v>
      </c>
      <c r="Y215">
        <v>1</v>
      </c>
      <c r="AA215" s="39" t="s">
        <v>7750</v>
      </c>
      <c r="AB215">
        <v>0</v>
      </c>
      <c r="AD215" s="39" t="s">
        <v>31963</v>
      </c>
      <c r="AE215">
        <v>0</v>
      </c>
      <c r="AG215" s="39" t="s">
        <v>32010</v>
      </c>
      <c r="AH215">
        <v>0</v>
      </c>
      <c r="AJ215" s="39" t="s">
        <v>877</v>
      </c>
      <c r="AK215">
        <v>0</v>
      </c>
      <c r="AM215" s="39" t="s">
        <v>31939</v>
      </c>
      <c r="AN215">
        <v>0</v>
      </c>
      <c r="AP215" s="39" t="s">
        <v>31985</v>
      </c>
      <c r="AQ215">
        <v>0</v>
      </c>
      <c r="AS215" s="39" t="s">
        <v>31933</v>
      </c>
      <c r="AT215">
        <v>1</v>
      </c>
    </row>
    <row r="216" spans="1:46" x14ac:dyDescent="0.3">
      <c r="A216">
        <v>215</v>
      </c>
      <c r="B216" s="1">
        <v>45814.544548611113</v>
      </c>
      <c r="C216" s="1">
        <v>45814.552002314813</v>
      </c>
      <c r="D216" s="39" t="s">
        <v>2054</v>
      </c>
      <c r="E216" s="39" t="s">
        <v>2055</v>
      </c>
      <c r="F216">
        <v>10</v>
      </c>
      <c r="I216" s="39" t="s">
        <v>2055</v>
      </c>
      <c r="L216">
        <v>4</v>
      </c>
      <c r="O216">
        <v>26</v>
      </c>
      <c r="R216" s="39" t="s">
        <v>31934</v>
      </c>
      <c r="S216">
        <v>1</v>
      </c>
      <c r="U216" s="39" t="s">
        <v>31926</v>
      </c>
      <c r="V216">
        <v>1</v>
      </c>
      <c r="X216" s="39" t="s">
        <v>6882</v>
      </c>
      <c r="Y216">
        <v>1</v>
      </c>
      <c r="AA216" s="39" t="s">
        <v>31978</v>
      </c>
      <c r="AB216">
        <v>1</v>
      </c>
      <c r="AD216" s="39" t="s">
        <v>31928</v>
      </c>
      <c r="AE216">
        <v>1</v>
      </c>
      <c r="AG216" s="39" t="s">
        <v>31929</v>
      </c>
      <c r="AH216">
        <v>1</v>
      </c>
      <c r="AJ216" s="39" t="s">
        <v>31979</v>
      </c>
      <c r="AK216">
        <v>1</v>
      </c>
      <c r="AM216" s="39" t="s">
        <v>31942</v>
      </c>
      <c r="AN216">
        <v>1</v>
      </c>
      <c r="AP216" s="39" t="s">
        <v>31932</v>
      </c>
      <c r="AQ216">
        <v>1</v>
      </c>
      <c r="AS216" s="39" t="s">
        <v>31933</v>
      </c>
      <c r="AT216">
        <v>1</v>
      </c>
    </row>
    <row r="217" spans="1:46" x14ac:dyDescent="0.3">
      <c r="A217">
        <v>216</v>
      </c>
      <c r="B217" s="1">
        <v>45814.544548611113</v>
      </c>
      <c r="C217" s="1">
        <v>45814.552037037036</v>
      </c>
      <c r="D217" s="39" t="s">
        <v>2033</v>
      </c>
      <c r="E217" s="39" t="s">
        <v>2034</v>
      </c>
      <c r="F217">
        <v>10</v>
      </c>
      <c r="I217" s="39" t="s">
        <v>2035</v>
      </c>
      <c r="L217">
        <v>4</v>
      </c>
      <c r="O217">
        <v>23</v>
      </c>
      <c r="R217" s="39" t="s">
        <v>31934</v>
      </c>
      <c r="S217">
        <v>1</v>
      </c>
      <c r="U217" s="39" t="s">
        <v>31926</v>
      </c>
      <c r="V217">
        <v>1</v>
      </c>
      <c r="X217" s="39" t="s">
        <v>6882</v>
      </c>
      <c r="Y217">
        <v>1</v>
      </c>
      <c r="AA217" s="39" t="s">
        <v>31996</v>
      </c>
      <c r="AB217">
        <v>1</v>
      </c>
      <c r="AD217" s="39" t="s">
        <v>31928</v>
      </c>
      <c r="AE217">
        <v>1</v>
      </c>
      <c r="AG217" s="39" t="s">
        <v>31929</v>
      </c>
      <c r="AH217">
        <v>1</v>
      </c>
      <c r="AJ217" s="39" t="s">
        <v>31979</v>
      </c>
      <c r="AK217">
        <v>1</v>
      </c>
      <c r="AM217" s="39" t="s">
        <v>31942</v>
      </c>
      <c r="AN217">
        <v>1</v>
      </c>
      <c r="AP217" s="39" t="s">
        <v>31932</v>
      </c>
      <c r="AQ217">
        <v>1</v>
      </c>
      <c r="AS217" s="39" t="s">
        <v>31933</v>
      </c>
      <c r="AT217">
        <v>1</v>
      </c>
    </row>
    <row r="218" spans="1:46" x14ac:dyDescent="0.3">
      <c r="A218">
        <v>217</v>
      </c>
      <c r="B218" s="1">
        <v>45814.544074074074</v>
      </c>
      <c r="C218" s="1">
        <v>45814.552407407406</v>
      </c>
      <c r="D218" s="39" t="s">
        <v>2182</v>
      </c>
      <c r="E218" s="39" t="s">
        <v>2183</v>
      </c>
      <c r="F218">
        <v>8</v>
      </c>
      <c r="I218" s="39" t="s">
        <v>2183</v>
      </c>
      <c r="L218">
        <v>4</v>
      </c>
      <c r="O218">
        <v>16</v>
      </c>
      <c r="R218" s="39" t="s">
        <v>31934</v>
      </c>
      <c r="S218">
        <v>1</v>
      </c>
      <c r="U218" s="39" t="s">
        <v>31926</v>
      </c>
      <c r="V218">
        <v>1</v>
      </c>
      <c r="X218" s="39" t="s">
        <v>6882</v>
      </c>
      <c r="Y218">
        <v>1</v>
      </c>
      <c r="AA218" s="39" t="s">
        <v>31996</v>
      </c>
      <c r="AB218">
        <v>1</v>
      </c>
      <c r="AD218" s="39" t="s">
        <v>31928</v>
      </c>
      <c r="AE218">
        <v>1</v>
      </c>
      <c r="AG218" s="39" t="s">
        <v>31929</v>
      </c>
      <c r="AH218">
        <v>1</v>
      </c>
      <c r="AJ218" s="39" t="s">
        <v>31981</v>
      </c>
      <c r="AK218">
        <v>0</v>
      </c>
      <c r="AM218" s="39" t="s">
        <v>31942</v>
      </c>
      <c r="AN218">
        <v>1</v>
      </c>
      <c r="AP218" s="39"/>
      <c r="AQ218">
        <v>0</v>
      </c>
      <c r="AS218" s="39" t="s">
        <v>31933</v>
      </c>
      <c r="AT218">
        <v>1</v>
      </c>
    </row>
    <row r="219" spans="1:46" x14ac:dyDescent="0.3">
      <c r="A219">
        <v>218</v>
      </c>
      <c r="B219" s="1">
        <v>45814.551469907405</v>
      </c>
      <c r="C219" s="1">
        <v>45814.555231481485</v>
      </c>
      <c r="D219" s="39" t="s">
        <v>32016</v>
      </c>
      <c r="E219" s="39" t="s">
        <v>32017</v>
      </c>
      <c r="F219">
        <v>5</v>
      </c>
      <c r="I219" s="39" t="s">
        <v>32017</v>
      </c>
      <c r="L219">
        <v>12</v>
      </c>
      <c r="O219">
        <v>35</v>
      </c>
      <c r="R219" s="39" t="s">
        <v>31925</v>
      </c>
      <c r="S219">
        <v>0</v>
      </c>
      <c r="U219" s="39" t="s">
        <v>31970</v>
      </c>
      <c r="V219">
        <v>0</v>
      </c>
      <c r="X219" s="39" t="s">
        <v>6882</v>
      </c>
      <c r="Y219">
        <v>1</v>
      </c>
      <c r="AA219" s="39" t="s">
        <v>32018</v>
      </c>
      <c r="AB219">
        <v>0</v>
      </c>
      <c r="AD219" s="39" t="s">
        <v>31928</v>
      </c>
      <c r="AE219">
        <v>1</v>
      </c>
      <c r="AG219" s="39" t="s">
        <v>16105</v>
      </c>
      <c r="AH219">
        <v>0</v>
      </c>
      <c r="AJ219" s="39" t="s">
        <v>31979</v>
      </c>
      <c r="AK219">
        <v>1</v>
      </c>
      <c r="AM219" s="39" t="s">
        <v>31939</v>
      </c>
      <c r="AN219">
        <v>0</v>
      </c>
      <c r="AP219" s="39" t="s">
        <v>31932</v>
      </c>
      <c r="AQ219">
        <v>1</v>
      </c>
      <c r="AS219" s="39" t="s">
        <v>31933</v>
      </c>
      <c r="AT219">
        <v>1</v>
      </c>
    </row>
    <row r="220" spans="1:46" x14ac:dyDescent="0.3">
      <c r="A220">
        <v>219</v>
      </c>
      <c r="B220" s="1">
        <v>45814.550821759258</v>
      </c>
      <c r="C220" s="1">
        <v>45814.555254629631</v>
      </c>
      <c r="D220" s="39" t="s">
        <v>6050</v>
      </c>
      <c r="E220" s="39" t="s">
        <v>6051</v>
      </c>
      <c r="F220">
        <v>4</v>
      </c>
      <c r="I220" s="39" t="s">
        <v>32019</v>
      </c>
      <c r="L220">
        <v>12</v>
      </c>
      <c r="O220">
        <v>31</v>
      </c>
      <c r="R220" s="39" t="s">
        <v>31925</v>
      </c>
      <c r="S220">
        <v>0</v>
      </c>
      <c r="U220" s="39" t="s">
        <v>31970</v>
      </c>
      <c r="V220">
        <v>0</v>
      </c>
      <c r="X220" s="39" t="s">
        <v>6882</v>
      </c>
      <c r="Y220">
        <v>1</v>
      </c>
      <c r="AA220" s="39" t="s">
        <v>32018</v>
      </c>
      <c r="AB220">
        <v>0</v>
      </c>
      <c r="AD220" s="39" t="s">
        <v>32020</v>
      </c>
      <c r="AE220">
        <v>0</v>
      </c>
      <c r="AG220" s="39" t="s">
        <v>16105</v>
      </c>
      <c r="AH220">
        <v>0</v>
      </c>
      <c r="AJ220" s="39" t="s">
        <v>31979</v>
      </c>
      <c r="AK220">
        <v>1</v>
      </c>
      <c r="AM220" s="39" t="s">
        <v>31939</v>
      </c>
      <c r="AN220">
        <v>0</v>
      </c>
      <c r="AP220" s="39" t="s">
        <v>31932</v>
      </c>
      <c r="AQ220">
        <v>1</v>
      </c>
      <c r="AS220" s="39" t="s">
        <v>31933</v>
      </c>
      <c r="AT220">
        <v>1</v>
      </c>
    </row>
    <row r="221" spans="1:46" x14ac:dyDescent="0.3">
      <c r="A221">
        <v>220</v>
      </c>
      <c r="B221" s="1">
        <v>45814.551608796297</v>
      </c>
      <c r="C221" s="1">
        <v>45814.555266203701</v>
      </c>
      <c r="D221" s="39" t="s">
        <v>6115</v>
      </c>
      <c r="E221" s="39" t="s">
        <v>6116</v>
      </c>
      <c r="F221">
        <v>5</v>
      </c>
      <c r="I221" s="39" t="s">
        <v>32021</v>
      </c>
      <c r="L221">
        <v>12</v>
      </c>
      <c r="O221">
        <v>33</v>
      </c>
      <c r="R221" s="39" t="s">
        <v>31925</v>
      </c>
      <c r="S221">
        <v>0</v>
      </c>
      <c r="U221" s="39" t="s">
        <v>31970</v>
      </c>
      <c r="V221">
        <v>0</v>
      </c>
      <c r="X221" s="39" t="s">
        <v>6882</v>
      </c>
      <c r="Y221">
        <v>1</v>
      </c>
      <c r="AA221" s="39" t="s">
        <v>32022</v>
      </c>
      <c r="AB221">
        <v>0</v>
      </c>
      <c r="AD221" s="39" t="s">
        <v>31928</v>
      </c>
      <c r="AE221">
        <v>1</v>
      </c>
      <c r="AG221" s="39" t="s">
        <v>16105</v>
      </c>
      <c r="AH221">
        <v>0</v>
      </c>
      <c r="AJ221" s="39" t="s">
        <v>31979</v>
      </c>
      <c r="AK221">
        <v>1</v>
      </c>
      <c r="AM221" s="39" t="s">
        <v>31939</v>
      </c>
      <c r="AN221">
        <v>0</v>
      </c>
      <c r="AP221" s="39" t="s">
        <v>31932</v>
      </c>
      <c r="AQ221">
        <v>1</v>
      </c>
      <c r="AS221" s="39" t="s">
        <v>31933</v>
      </c>
      <c r="AT221">
        <v>1</v>
      </c>
    </row>
    <row r="222" spans="1:46" x14ac:dyDescent="0.3">
      <c r="A222">
        <v>221</v>
      </c>
      <c r="B222" s="1">
        <v>45814.551412037035</v>
      </c>
      <c r="C222" s="1">
        <v>45814.555405092593</v>
      </c>
      <c r="D222" s="39" t="s">
        <v>32023</v>
      </c>
      <c r="E222" s="39" t="s">
        <v>32024</v>
      </c>
      <c r="F222">
        <v>5</v>
      </c>
      <c r="I222" s="39" t="s">
        <v>32024</v>
      </c>
      <c r="L222">
        <v>12</v>
      </c>
      <c r="O222">
        <v>32</v>
      </c>
      <c r="R222" s="39" t="s">
        <v>31925</v>
      </c>
      <c r="S222">
        <v>0</v>
      </c>
      <c r="U222" s="39" t="s">
        <v>31970</v>
      </c>
      <c r="V222">
        <v>0</v>
      </c>
      <c r="X222" s="39" t="s">
        <v>6882</v>
      </c>
      <c r="Y222">
        <v>1</v>
      </c>
      <c r="AA222" s="39" t="s">
        <v>32022</v>
      </c>
      <c r="AB222">
        <v>0</v>
      </c>
      <c r="AD222" s="39" t="s">
        <v>31928</v>
      </c>
      <c r="AE222">
        <v>1</v>
      </c>
      <c r="AG222" s="39" t="s">
        <v>16105</v>
      </c>
      <c r="AH222">
        <v>0</v>
      </c>
      <c r="AJ222" s="39" t="s">
        <v>31979</v>
      </c>
      <c r="AK222">
        <v>1</v>
      </c>
      <c r="AM222" s="39" t="s">
        <v>31939</v>
      </c>
      <c r="AN222">
        <v>0</v>
      </c>
      <c r="AP222" s="39" t="s">
        <v>31932</v>
      </c>
      <c r="AQ222">
        <v>1</v>
      </c>
      <c r="AS222" s="39" t="s">
        <v>31933</v>
      </c>
      <c r="AT222">
        <v>1</v>
      </c>
    </row>
    <row r="223" spans="1:46" x14ac:dyDescent="0.3">
      <c r="A223">
        <v>222</v>
      </c>
      <c r="B223" s="1">
        <v>45814.551805555559</v>
      </c>
      <c r="C223" s="1">
        <v>45814.555451388886</v>
      </c>
      <c r="D223" s="39" t="s">
        <v>6332</v>
      </c>
      <c r="E223" s="39" t="s">
        <v>6333</v>
      </c>
      <c r="F223">
        <v>4</v>
      </c>
      <c r="I223" s="39" t="s">
        <v>32025</v>
      </c>
      <c r="L223">
        <v>12</v>
      </c>
      <c r="O223">
        <v>7</v>
      </c>
      <c r="R223" s="39" t="s">
        <v>31925</v>
      </c>
      <c r="S223">
        <v>0</v>
      </c>
      <c r="U223" s="39" t="s">
        <v>32000</v>
      </c>
      <c r="V223">
        <v>0</v>
      </c>
      <c r="X223" s="39" t="s">
        <v>6882</v>
      </c>
      <c r="Y223">
        <v>1</v>
      </c>
      <c r="AA223" s="39" t="s">
        <v>32026</v>
      </c>
      <c r="AB223">
        <v>0</v>
      </c>
      <c r="AD223" s="39" t="s">
        <v>31947</v>
      </c>
      <c r="AE223">
        <v>0</v>
      </c>
      <c r="AG223" s="39" t="s">
        <v>16105</v>
      </c>
      <c r="AH223">
        <v>0</v>
      </c>
      <c r="AJ223" s="39" t="s">
        <v>31979</v>
      </c>
      <c r="AK223">
        <v>1</v>
      </c>
      <c r="AM223" s="39" t="s">
        <v>31939</v>
      </c>
      <c r="AN223">
        <v>0</v>
      </c>
      <c r="AP223" s="39" t="s">
        <v>31932</v>
      </c>
      <c r="AQ223">
        <v>1</v>
      </c>
      <c r="AS223" s="39" t="s">
        <v>31933</v>
      </c>
      <c r="AT223">
        <v>1</v>
      </c>
    </row>
    <row r="224" spans="1:46" x14ac:dyDescent="0.3">
      <c r="A224">
        <v>223</v>
      </c>
      <c r="B224" s="1">
        <v>45814.552430555559</v>
      </c>
      <c r="C224" s="1">
        <v>45814.555613425924</v>
      </c>
      <c r="D224" s="39" t="s">
        <v>6222</v>
      </c>
      <c r="E224" s="39" t="s">
        <v>6223</v>
      </c>
      <c r="F224">
        <v>5</v>
      </c>
      <c r="I224" s="39" t="s">
        <v>6223</v>
      </c>
      <c r="L224">
        <v>12</v>
      </c>
      <c r="O224">
        <v>25</v>
      </c>
      <c r="R224" s="39" t="s">
        <v>31934</v>
      </c>
      <c r="S224">
        <v>1</v>
      </c>
      <c r="U224" s="39" t="s">
        <v>31949</v>
      </c>
      <c r="V224">
        <v>0</v>
      </c>
      <c r="X224" s="39" t="s">
        <v>6882</v>
      </c>
      <c r="Y224">
        <v>1</v>
      </c>
      <c r="AA224" s="39" t="s">
        <v>32027</v>
      </c>
      <c r="AB224">
        <v>0</v>
      </c>
      <c r="AD224" s="39" t="s">
        <v>31928</v>
      </c>
      <c r="AE224">
        <v>1</v>
      </c>
      <c r="AG224" s="39" t="s">
        <v>31929</v>
      </c>
      <c r="AH224">
        <v>1</v>
      </c>
      <c r="AJ224" s="39" t="s">
        <v>31981</v>
      </c>
      <c r="AK224">
        <v>0</v>
      </c>
      <c r="AM224" s="39" t="s">
        <v>31931</v>
      </c>
      <c r="AN224">
        <v>0</v>
      </c>
      <c r="AP224" s="39" t="s">
        <v>31953</v>
      </c>
      <c r="AQ224">
        <v>0</v>
      </c>
      <c r="AS224" s="39" t="s">
        <v>31933</v>
      </c>
      <c r="AT224">
        <v>1</v>
      </c>
    </row>
    <row r="225" spans="1:46" x14ac:dyDescent="0.3">
      <c r="A225">
        <v>224</v>
      </c>
      <c r="B225" s="1">
        <v>45814.552453703705</v>
      </c>
      <c r="C225" s="1">
        <v>45814.555833333332</v>
      </c>
      <c r="D225" s="39" t="s">
        <v>6181</v>
      </c>
      <c r="E225" s="39" t="s">
        <v>6182</v>
      </c>
      <c r="F225">
        <v>4</v>
      </c>
      <c r="I225" s="39" t="s">
        <v>13936</v>
      </c>
      <c r="L225">
        <v>12</v>
      </c>
      <c r="O225">
        <v>10</v>
      </c>
      <c r="R225" s="39" t="s">
        <v>31934</v>
      </c>
      <c r="S225">
        <v>1</v>
      </c>
      <c r="U225" s="39" t="s">
        <v>31926</v>
      </c>
      <c r="V225">
        <v>1</v>
      </c>
      <c r="X225" s="39" t="s">
        <v>31951</v>
      </c>
      <c r="Y225">
        <v>0</v>
      </c>
      <c r="AA225" s="39" t="s">
        <v>32028</v>
      </c>
      <c r="AB225">
        <v>0</v>
      </c>
      <c r="AD225" s="39" t="s">
        <v>31928</v>
      </c>
      <c r="AE225">
        <v>1</v>
      </c>
      <c r="AG225" s="39" t="s">
        <v>31956</v>
      </c>
      <c r="AH225">
        <v>0</v>
      </c>
      <c r="AJ225" s="39" t="s">
        <v>31999</v>
      </c>
      <c r="AK225">
        <v>0</v>
      </c>
      <c r="AM225" s="39" t="s">
        <v>31946</v>
      </c>
      <c r="AN225">
        <v>0</v>
      </c>
      <c r="AP225" s="39" t="s">
        <v>31932</v>
      </c>
      <c r="AQ225">
        <v>1</v>
      </c>
      <c r="AS225" s="39" t="s">
        <v>31948</v>
      </c>
      <c r="AT225">
        <v>0</v>
      </c>
    </row>
    <row r="226" spans="1:46" x14ac:dyDescent="0.3">
      <c r="A226">
        <v>225</v>
      </c>
      <c r="B226" s="1">
        <v>45814.552453703705</v>
      </c>
      <c r="C226" s="1">
        <v>45814.556261574071</v>
      </c>
      <c r="D226" s="39" t="s">
        <v>2433</v>
      </c>
      <c r="E226" s="39" t="s">
        <v>2434</v>
      </c>
      <c r="F226">
        <v>9</v>
      </c>
      <c r="I226" s="39" t="s">
        <v>2434</v>
      </c>
      <c r="L226">
        <v>12</v>
      </c>
      <c r="O226">
        <v>17</v>
      </c>
      <c r="R226" s="39" t="s">
        <v>31934</v>
      </c>
      <c r="S226">
        <v>1</v>
      </c>
      <c r="U226" s="39" t="s">
        <v>31926</v>
      </c>
      <c r="V226">
        <v>1</v>
      </c>
      <c r="X226" s="39" t="s">
        <v>6882</v>
      </c>
      <c r="Y226">
        <v>1</v>
      </c>
      <c r="AA226" s="39" t="s">
        <v>31978</v>
      </c>
      <c r="AB226">
        <v>1</v>
      </c>
      <c r="AD226" s="39" t="s">
        <v>31928</v>
      </c>
      <c r="AE226">
        <v>1</v>
      </c>
      <c r="AG226" s="39" t="s">
        <v>31929</v>
      </c>
      <c r="AH226">
        <v>1</v>
      </c>
      <c r="AJ226" s="39" t="s">
        <v>31979</v>
      </c>
      <c r="AK226">
        <v>1</v>
      </c>
      <c r="AM226" s="39" t="s">
        <v>31942</v>
      </c>
      <c r="AN226">
        <v>1</v>
      </c>
      <c r="AP226" s="39" t="s">
        <v>31932</v>
      </c>
      <c r="AQ226">
        <v>1</v>
      </c>
      <c r="AS226" s="39" t="s">
        <v>31945</v>
      </c>
      <c r="AT226">
        <v>0</v>
      </c>
    </row>
    <row r="227" spans="1:46" x14ac:dyDescent="0.3">
      <c r="A227">
        <v>226</v>
      </c>
      <c r="B227" s="1">
        <v>45814.552476851852</v>
      </c>
      <c r="C227" s="1">
        <v>45814.556643518517</v>
      </c>
      <c r="D227" s="39" t="s">
        <v>2359</v>
      </c>
      <c r="E227" s="39" t="s">
        <v>2360</v>
      </c>
      <c r="F227">
        <v>9</v>
      </c>
      <c r="I227" s="39" t="s">
        <v>2360</v>
      </c>
      <c r="L227">
        <v>12</v>
      </c>
      <c r="O227">
        <v>39</v>
      </c>
      <c r="R227" s="39" t="s">
        <v>31934</v>
      </c>
      <c r="S227">
        <v>1</v>
      </c>
      <c r="U227" s="39" t="s">
        <v>31926</v>
      </c>
      <c r="V227">
        <v>1</v>
      </c>
      <c r="X227" s="39" t="s">
        <v>6882</v>
      </c>
      <c r="Y227">
        <v>1</v>
      </c>
      <c r="AA227" s="39" t="s">
        <v>31978</v>
      </c>
      <c r="AB227">
        <v>1</v>
      </c>
      <c r="AD227" s="39" t="s">
        <v>31928</v>
      </c>
      <c r="AE227">
        <v>1</v>
      </c>
      <c r="AG227" s="39" t="s">
        <v>31929</v>
      </c>
      <c r="AH227">
        <v>1</v>
      </c>
      <c r="AJ227" s="39" t="s">
        <v>31979</v>
      </c>
      <c r="AK227">
        <v>1</v>
      </c>
      <c r="AM227" s="39" t="s">
        <v>31942</v>
      </c>
      <c r="AN227">
        <v>1</v>
      </c>
      <c r="AP227" s="39" t="s">
        <v>31932</v>
      </c>
      <c r="AQ227">
        <v>1</v>
      </c>
      <c r="AS227" s="39" t="s">
        <v>31945</v>
      </c>
      <c r="AT227">
        <v>0</v>
      </c>
    </row>
    <row r="228" spans="1:46" x14ac:dyDescent="0.3">
      <c r="A228">
        <v>227</v>
      </c>
      <c r="B228" s="1">
        <v>45814.552442129629</v>
      </c>
      <c r="C228" s="1">
        <v>45814.556655092594</v>
      </c>
      <c r="D228" s="39" t="s">
        <v>6105</v>
      </c>
      <c r="E228" s="39" t="s">
        <v>6106</v>
      </c>
      <c r="F228">
        <v>9</v>
      </c>
      <c r="I228" s="39" t="s">
        <v>6107</v>
      </c>
      <c r="L228">
        <v>12</v>
      </c>
      <c r="O228">
        <v>9</v>
      </c>
      <c r="R228" s="39" t="s">
        <v>31934</v>
      </c>
      <c r="S228">
        <v>1</v>
      </c>
      <c r="U228" s="39" t="s">
        <v>31926</v>
      </c>
      <c r="V228">
        <v>1</v>
      </c>
      <c r="X228" s="39" t="s">
        <v>6882</v>
      </c>
      <c r="Y228">
        <v>1</v>
      </c>
      <c r="AA228" s="39" t="s">
        <v>31978</v>
      </c>
      <c r="AB228">
        <v>1</v>
      </c>
      <c r="AD228" s="39" t="s">
        <v>31963</v>
      </c>
      <c r="AE228">
        <v>0</v>
      </c>
      <c r="AG228" s="39" t="s">
        <v>31929</v>
      </c>
      <c r="AH228">
        <v>1</v>
      </c>
      <c r="AJ228" s="39" t="s">
        <v>31979</v>
      </c>
      <c r="AK228">
        <v>1</v>
      </c>
      <c r="AM228" s="39" t="s">
        <v>31942</v>
      </c>
      <c r="AN228">
        <v>1</v>
      </c>
      <c r="AP228" s="39" t="s">
        <v>31932</v>
      </c>
      <c r="AQ228">
        <v>1</v>
      </c>
      <c r="AS228" s="39" t="s">
        <v>31933</v>
      </c>
      <c r="AT228">
        <v>1</v>
      </c>
    </row>
    <row r="229" spans="1:46" x14ac:dyDescent="0.3">
      <c r="A229">
        <v>228</v>
      </c>
      <c r="B229" s="1">
        <v>45814.552499999998</v>
      </c>
      <c r="C229" s="1">
        <v>45814.556666666664</v>
      </c>
      <c r="D229" s="39" t="s">
        <v>6033</v>
      </c>
      <c r="E229" s="39" t="s">
        <v>6034</v>
      </c>
      <c r="F229">
        <v>10</v>
      </c>
      <c r="I229" s="39" t="s">
        <v>6034</v>
      </c>
      <c r="L229">
        <v>12</v>
      </c>
      <c r="O229">
        <v>13</v>
      </c>
      <c r="R229" s="39" t="s">
        <v>31934</v>
      </c>
      <c r="S229">
        <v>1</v>
      </c>
      <c r="U229" s="39" t="s">
        <v>31926</v>
      </c>
      <c r="V229">
        <v>1</v>
      </c>
      <c r="X229" s="39" t="s">
        <v>6882</v>
      </c>
      <c r="Y229">
        <v>1</v>
      </c>
      <c r="AA229" s="39" t="s">
        <v>31978</v>
      </c>
      <c r="AB229">
        <v>1</v>
      </c>
      <c r="AD229" s="39" t="s">
        <v>31928</v>
      </c>
      <c r="AE229">
        <v>1</v>
      </c>
      <c r="AG229" s="39" t="s">
        <v>31929</v>
      </c>
      <c r="AH229">
        <v>1</v>
      </c>
      <c r="AJ229" s="39" t="s">
        <v>31979</v>
      </c>
      <c r="AK229">
        <v>1</v>
      </c>
      <c r="AM229" s="39" t="s">
        <v>31942</v>
      </c>
      <c r="AN229">
        <v>1</v>
      </c>
      <c r="AP229" s="39" t="s">
        <v>31932</v>
      </c>
      <c r="AQ229">
        <v>1</v>
      </c>
      <c r="AS229" s="39" t="s">
        <v>31933</v>
      </c>
      <c r="AT229">
        <v>1</v>
      </c>
    </row>
    <row r="230" spans="1:46" x14ac:dyDescent="0.3">
      <c r="A230">
        <v>229</v>
      </c>
      <c r="B230" s="1">
        <v>45814.556620370371</v>
      </c>
      <c r="C230" s="1">
        <v>45814.556666666664</v>
      </c>
      <c r="D230" s="39" t="s">
        <v>2330</v>
      </c>
      <c r="E230" s="39" t="s">
        <v>2331</v>
      </c>
      <c r="F230">
        <v>10</v>
      </c>
      <c r="I230" s="39" t="s">
        <v>2331</v>
      </c>
      <c r="L230">
        <v>12</v>
      </c>
      <c r="O230">
        <v>36</v>
      </c>
      <c r="R230" s="39" t="s">
        <v>31934</v>
      </c>
      <c r="S230">
        <v>1</v>
      </c>
      <c r="U230" s="39" t="s">
        <v>31926</v>
      </c>
      <c r="V230">
        <v>1</v>
      </c>
      <c r="X230" s="39" t="s">
        <v>6882</v>
      </c>
      <c r="Y230">
        <v>1</v>
      </c>
      <c r="AA230" s="39" t="s">
        <v>31978</v>
      </c>
      <c r="AB230">
        <v>1</v>
      </c>
      <c r="AD230" s="39" t="s">
        <v>31928</v>
      </c>
      <c r="AE230">
        <v>1</v>
      </c>
      <c r="AG230" s="39" t="s">
        <v>31929</v>
      </c>
      <c r="AH230">
        <v>1</v>
      </c>
      <c r="AJ230" s="39" t="s">
        <v>31979</v>
      </c>
      <c r="AK230">
        <v>1</v>
      </c>
      <c r="AM230" s="39" t="s">
        <v>31942</v>
      </c>
      <c r="AN230">
        <v>1</v>
      </c>
      <c r="AP230" s="39" t="s">
        <v>31932</v>
      </c>
      <c r="AQ230">
        <v>1</v>
      </c>
      <c r="AS230" s="39" t="s">
        <v>31933</v>
      </c>
      <c r="AT230">
        <v>1</v>
      </c>
    </row>
    <row r="231" spans="1:46" x14ac:dyDescent="0.3">
      <c r="A231">
        <v>230</v>
      </c>
      <c r="B231" s="1">
        <v>45814.552418981482</v>
      </c>
      <c r="C231" s="1">
        <v>45814.556666666664</v>
      </c>
      <c r="D231" s="39" t="s">
        <v>2441</v>
      </c>
      <c r="E231" s="39" t="s">
        <v>2442</v>
      </c>
      <c r="F231">
        <v>8</v>
      </c>
      <c r="I231" s="39" t="s">
        <v>2442</v>
      </c>
      <c r="L231">
        <v>12</v>
      </c>
      <c r="O231">
        <v>16</v>
      </c>
      <c r="R231" s="39" t="s">
        <v>31934</v>
      </c>
      <c r="S231">
        <v>1</v>
      </c>
      <c r="U231" s="39" t="s">
        <v>31926</v>
      </c>
      <c r="V231">
        <v>1</v>
      </c>
      <c r="X231" s="39" t="s">
        <v>6882</v>
      </c>
      <c r="Y231">
        <v>1</v>
      </c>
      <c r="AA231" s="39" t="s">
        <v>31980</v>
      </c>
      <c r="AB231">
        <v>0</v>
      </c>
      <c r="AD231" s="39" t="s">
        <v>31928</v>
      </c>
      <c r="AE231">
        <v>1</v>
      </c>
      <c r="AG231" s="39" t="s">
        <v>31929</v>
      </c>
      <c r="AH231">
        <v>1</v>
      </c>
      <c r="AJ231" s="39" t="s">
        <v>31988</v>
      </c>
      <c r="AK231">
        <v>1</v>
      </c>
      <c r="AM231" s="39" t="s">
        <v>31942</v>
      </c>
      <c r="AN231">
        <v>1</v>
      </c>
      <c r="AP231" s="39" t="s">
        <v>31932</v>
      </c>
      <c r="AQ231">
        <v>1</v>
      </c>
      <c r="AS231" s="39" t="s">
        <v>31945</v>
      </c>
      <c r="AT231">
        <v>0</v>
      </c>
    </row>
    <row r="232" spans="1:46" x14ac:dyDescent="0.3">
      <c r="A232">
        <v>231</v>
      </c>
      <c r="B232" s="1">
        <v>45814.552442129629</v>
      </c>
      <c r="C232" s="1">
        <v>45814.556712962964</v>
      </c>
      <c r="D232" s="39" t="s">
        <v>2426</v>
      </c>
      <c r="E232" s="39" t="s">
        <v>2427</v>
      </c>
      <c r="F232">
        <v>6</v>
      </c>
      <c r="I232" s="39" t="s">
        <v>2427</v>
      </c>
      <c r="L232">
        <v>12</v>
      </c>
      <c r="O232">
        <v>27</v>
      </c>
      <c r="R232" s="39" t="s">
        <v>31968</v>
      </c>
      <c r="S232">
        <v>0</v>
      </c>
      <c r="U232" s="39" t="s">
        <v>31926</v>
      </c>
      <c r="V232">
        <v>1</v>
      </c>
      <c r="X232" s="39" t="s">
        <v>6882</v>
      </c>
      <c r="Y232">
        <v>1</v>
      </c>
      <c r="AA232" s="39" t="s">
        <v>7750</v>
      </c>
      <c r="AB232">
        <v>0</v>
      </c>
      <c r="AD232" s="39" t="s">
        <v>31947</v>
      </c>
      <c r="AE232">
        <v>0</v>
      </c>
      <c r="AG232" s="39" t="s">
        <v>31929</v>
      </c>
      <c r="AH232">
        <v>1</v>
      </c>
      <c r="AJ232" s="39" t="s">
        <v>877</v>
      </c>
      <c r="AK232">
        <v>0</v>
      </c>
      <c r="AM232" s="39" t="s">
        <v>31942</v>
      </c>
      <c r="AN232">
        <v>1</v>
      </c>
      <c r="AP232" s="39" t="s">
        <v>31932</v>
      </c>
      <c r="AQ232">
        <v>1</v>
      </c>
      <c r="AS232" s="39" t="s">
        <v>31933</v>
      </c>
      <c r="AT232">
        <v>1</v>
      </c>
    </row>
    <row r="233" spans="1:46" x14ac:dyDescent="0.3">
      <c r="A233">
        <v>232</v>
      </c>
      <c r="B233" s="1">
        <v>45814.552442129629</v>
      </c>
      <c r="C233" s="1">
        <v>45814.55673611111</v>
      </c>
      <c r="D233" s="39" t="s">
        <v>2342</v>
      </c>
      <c r="E233" s="39" t="s">
        <v>2343</v>
      </c>
      <c r="F233">
        <v>8</v>
      </c>
      <c r="I233" s="39" t="s">
        <v>2343</v>
      </c>
      <c r="L233">
        <v>12</v>
      </c>
      <c r="O233">
        <v>25</v>
      </c>
      <c r="R233" s="39" t="s">
        <v>31968</v>
      </c>
      <c r="S233">
        <v>0</v>
      </c>
      <c r="U233" s="39" t="s">
        <v>31926</v>
      </c>
      <c r="V233">
        <v>1</v>
      </c>
      <c r="X233" s="39" t="s">
        <v>6882</v>
      </c>
      <c r="Y233">
        <v>1</v>
      </c>
      <c r="AA233" s="39" t="s">
        <v>31978</v>
      </c>
      <c r="AB233">
        <v>1</v>
      </c>
      <c r="AD233" s="39" t="s">
        <v>31947</v>
      </c>
      <c r="AE233">
        <v>0</v>
      </c>
      <c r="AG233" s="39" t="s">
        <v>31929</v>
      </c>
      <c r="AH233">
        <v>1</v>
      </c>
      <c r="AJ233" s="39" t="s">
        <v>31979</v>
      </c>
      <c r="AK233">
        <v>1</v>
      </c>
      <c r="AM233" s="39" t="s">
        <v>31942</v>
      </c>
      <c r="AN233">
        <v>1</v>
      </c>
      <c r="AP233" s="39" t="s">
        <v>31932</v>
      </c>
      <c r="AQ233">
        <v>1</v>
      </c>
      <c r="AS233" s="39" t="s">
        <v>31933</v>
      </c>
      <c r="AT233">
        <v>1</v>
      </c>
    </row>
    <row r="234" spans="1:46" x14ac:dyDescent="0.3">
      <c r="A234">
        <v>233</v>
      </c>
      <c r="B234" s="1">
        <v>45814.549618055556</v>
      </c>
      <c r="C234" s="1">
        <v>45814.55673611111</v>
      </c>
      <c r="D234" s="39" t="s">
        <v>2393</v>
      </c>
      <c r="E234" s="39" t="s">
        <v>2394</v>
      </c>
      <c r="F234">
        <v>6</v>
      </c>
      <c r="I234" s="39" t="s">
        <v>6342</v>
      </c>
      <c r="L234">
        <v>12</v>
      </c>
      <c r="O234">
        <v>30</v>
      </c>
      <c r="R234" s="39" t="s">
        <v>31974</v>
      </c>
      <c r="S234">
        <v>0</v>
      </c>
      <c r="U234" s="39" t="s">
        <v>31926</v>
      </c>
      <c r="V234">
        <v>1</v>
      </c>
      <c r="X234" s="39" t="s">
        <v>6882</v>
      </c>
      <c r="Y234">
        <v>1</v>
      </c>
      <c r="AA234" s="39" t="s">
        <v>31994</v>
      </c>
      <c r="AB234">
        <v>0</v>
      </c>
      <c r="AD234" s="39" t="s">
        <v>31947</v>
      </c>
      <c r="AE234">
        <v>0</v>
      </c>
      <c r="AG234" s="39" t="s">
        <v>31929</v>
      </c>
      <c r="AH234">
        <v>1</v>
      </c>
      <c r="AJ234" s="39" t="s">
        <v>877</v>
      </c>
      <c r="AK234">
        <v>0</v>
      </c>
      <c r="AM234" s="39" t="s">
        <v>31942</v>
      </c>
      <c r="AN234">
        <v>1</v>
      </c>
      <c r="AP234" s="39" t="s">
        <v>31932</v>
      </c>
      <c r="AQ234">
        <v>1</v>
      </c>
      <c r="AS234" s="39" t="s">
        <v>31933</v>
      </c>
      <c r="AT234">
        <v>1</v>
      </c>
    </row>
    <row r="235" spans="1:46" x14ac:dyDescent="0.3">
      <c r="A235">
        <v>234</v>
      </c>
      <c r="B235" s="1">
        <v>45814.552812499998</v>
      </c>
      <c r="C235" s="1">
        <v>45814.556747685187</v>
      </c>
      <c r="D235" s="39" t="s">
        <v>2402</v>
      </c>
      <c r="E235" s="39" t="s">
        <v>2403</v>
      </c>
      <c r="F235">
        <v>8</v>
      </c>
      <c r="I235" s="39" t="s">
        <v>2404</v>
      </c>
      <c r="L235">
        <v>12</v>
      </c>
      <c r="O235">
        <v>24</v>
      </c>
      <c r="R235" s="39" t="s">
        <v>31968</v>
      </c>
      <c r="S235">
        <v>0</v>
      </c>
      <c r="U235" s="39" t="s">
        <v>31926</v>
      </c>
      <c r="V235">
        <v>1</v>
      </c>
      <c r="X235" s="39" t="s">
        <v>6882</v>
      </c>
      <c r="Y235">
        <v>1</v>
      </c>
      <c r="AA235" s="39" t="s">
        <v>31978</v>
      </c>
      <c r="AB235">
        <v>1</v>
      </c>
      <c r="AD235" s="39" t="s">
        <v>31947</v>
      </c>
      <c r="AE235">
        <v>0</v>
      </c>
      <c r="AG235" s="39" t="s">
        <v>31929</v>
      </c>
      <c r="AH235">
        <v>1</v>
      </c>
      <c r="AJ235" s="39" t="s">
        <v>31979</v>
      </c>
      <c r="AK235">
        <v>1</v>
      </c>
      <c r="AM235" s="39" t="s">
        <v>31942</v>
      </c>
      <c r="AN235">
        <v>1</v>
      </c>
      <c r="AP235" s="39" t="s">
        <v>31932</v>
      </c>
      <c r="AQ235">
        <v>1</v>
      </c>
      <c r="AS235" s="39" t="s">
        <v>31933</v>
      </c>
      <c r="AT235">
        <v>1</v>
      </c>
    </row>
    <row r="236" spans="1:46" x14ac:dyDescent="0.3">
      <c r="A236">
        <v>235</v>
      </c>
      <c r="B236" s="1">
        <v>45814.552442129629</v>
      </c>
      <c r="C236" s="1">
        <v>45814.556759259256</v>
      </c>
      <c r="D236" s="39" t="s">
        <v>2411</v>
      </c>
      <c r="E236" s="39" t="s">
        <v>2412</v>
      </c>
      <c r="F236">
        <v>9</v>
      </c>
      <c r="I236" s="39" t="s">
        <v>32029</v>
      </c>
      <c r="L236">
        <v>12</v>
      </c>
      <c r="O236">
        <v>18</v>
      </c>
      <c r="R236" s="39" t="s">
        <v>31998</v>
      </c>
      <c r="S236">
        <v>0</v>
      </c>
      <c r="U236" s="39" t="s">
        <v>31926</v>
      </c>
      <c r="V236">
        <v>1</v>
      </c>
      <c r="X236" s="39" t="s">
        <v>6882</v>
      </c>
      <c r="Y236">
        <v>1</v>
      </c>
      <c r="AA236" s="39" t="s">
        <v>31978</v>
      </c>
      <c r="AB236">
        <v>1</v>
      </c>
      <c r="AD236" s="39" t="s">
        <v>31928</v>
      </c>
      <c r="AE236">
        <v>1</v>
      </c>
      <c r="AG236" s="39" t="s">
        <v>31929</v>
      </c>
      <c r="AH236">
        <v>1</v>
      </c>
      <c r="AJ236" s="39" t="s">
        <v>31979</v>
      </c>
      <c r="AK236">
        <v>1</v>
      </c>
      <c r="AM236" s="39" t="s">
        <v>31942</v>
      </c>
      <c r="AN236">
        <v>1</v>
      </c>
      <c r="AP236" s="39" t="s">
        <v>31932</v>
      </c>
      <c r="AQ236">
        <v>1</v>
      </c>
      <c r="AS236" s="39" t="s">
        <v>31933</v>
      </c>
      <c r="AT236">
        <v>1</v>
      </c>
    </row>
    <row r="237" spans="1:46" x14ac:dyDescent="0.3">
      <c r="A237">
        <v>236</v>
      </c>
      <c r="B237" s="1">
        <v>45814.552835648145</v>
      </c>
      <c r="C237" s="1">
        <v>45814.55678240741</v>
      </c>
      <c r="D237" s="39" t="s">
        <v>6455</v>
      </c>
      <c r="E237" s="39" t="s">
        <v>6456</v>
      </c>
      <c r="F237">
        <v>8</v>
      </c>
      <c r="I237" s="39" t="s">
        <v>6457</v>
      </c>
      <c r="L237">
        <v>12</v>
      </c>
      <c r="O237">
        <v>2</v>
      </c>
      <c r="R237" s="39" t="s">
        <v>31934</v>
      </c>
      <c r="S237">
        <v>1</v>
      </c>
      <c r="U237" s="39" t="s">
        <v>31926</v>
      </c>
      <c r="V237">
        <v>1</v>
      </c>
      <c r="X237" s="39" t="s">
        <v>6882</v>
      </c>
      <c r="Y237">
        <v>1</v>
      </c>
      <c r="AA237" s="39" t="s">
        <v>31978</v>
      </c>
      <c r="AB237">
        <v>1</v>
      </c>
      <c r="AD237" s="39" t="s">
        <v>31928</v>
      </c>
      <c r="AE237">
        <v>1</v>
      </c>
      <c r="AG237" s="39" t="s">
        <v>32010</v>
      </c>
      <c r="AH237">
        <v>0</v>
      </c>
      <c r="AJ237" s="39" t="s">
        <v>31979</v>
      </c>
      <c r="AK237">
        <v>1</v>
      </c>
      <c r="AM237" s="39" t="s">
        <v>31931</v>
      </c>
      <c r="AN237">
        <v>0</v>
      </c>
      <c r="AP237" s="39" t="s">
        <v>31932</v>
      </c>
      <c r="AQ237">
        <v>1</v>
      </c>
      <c r="AS237" s="39" t="s">
        <v>31933</v>
      </c>
      <c r="AT237">
        <v>1</v>
      </c>
    </row>
    <row r="238" spans="1:46" x14ac:dyDescent="0.3">
      <c r="A238">
        <v>237</v>
      </c>
      <c r="B238" s="1">
        <v>45814.552488425928</v>
      </c>
      <c r="C238" s="1">
        <v>45814.55704861111</v>
      </c>
      <c r="D238" s="39" t="s">
        <v>2307</v>
      </c>
      <c r="E238" s="39" t="s">
        <v>2308</v>
      </c>
      <c r="F238">
        <v>6</v>
      </c>
      <c r="I238" s="39" t="s">
        <v>2309</v>
      </c>
      <c r="L238">
        <v>12</v>
      </c>
      <c r="O238">
        <v>37</v>
      </c>
      <c r="R238" s="39" t="s">
        <v>31968</v>
      </c>
      <c r="S238">
        <v>0</v>
      </c>
      <c r="U238" s="39" t="s">
        <v>32004</v>
      </c>
      <c r="V238">
        <v>0</v>
      </c>
      <c r="X238" s="39" t="s">
        <v>6882</v>
      </c>
      <c r="Y238">
        <v>1</v>
      </c>
      <c r="AA238" s="39" t="s">
        <v>7750</v>
      </c>
      <c r="AB238">
        <v>0</v>
      </c>
      <c r="AD238" s="39" t="s">
        <v>31947</v>
      </c>
      <c r="AE238">
        <v>0</v>
      </c>
      <c r="AG238" s="39" t="s">
        <v>31929</v>
      </c>
      <c r="AH238">
        <v>1</v>
      </c>
      <c r="AJ238" s="39" t="s">
        <v>31988</v>
      </c>
      <c r="AK238">
        <v>1</v>
      </c>
      <c r="AM238" s="39" t="s">
        <v>31942</v>
      </c>
      <c r="AN238">
        <v>1</v>
      </c>
      <c r="AP238" s="39" t="s">
        <v>31932</v>
      </c>
      <c r="AQ238">
        <v>1</v>
      </c>
      <c r="AS238" s="39" t="s">
        <v>31933</v>
      </c>
      <c r="AT238">
        <v>1</v>
      </c>
    </row>
    <row r="239" spans="1:46" x14ac:dyDescent="0.3">
      <c r="A239">
        <v>238</v>
      </c>
      <c r="B239" s="1">
        <v>45814.552488425928</v>
      </c>
      <c r="C239" s="1">
        <v>45814.557083333333</v>
      </c>
      <c r="D239" s="39" t="s">
        <v>2517</v>
      </c>
      <c r="E239" s="39" t="s">
        <v>2518</v>
      </c>
      <c r="F239">
        <v>7</v>
      </c>
      <c r="I239" s="39" t="s">
        <v>2518</v>
      </c>
      <c r="L239">
        <v>12</v>
      </c>
      <c r="O239">
        <v>8</v>
      </c>
      <c r="R239" s="39" t="s">
        <v>31934</v>
      </c>
      <c r="S239">
        <v>1</v>
      </c>
      <c r="U239" s="39" t="s">
        <v>31926</v>
      </c>
      <c r="V239">
        <v>1</v>
      </c>
      <c r="X239" s="39" t="s">
        <v>6882</v>
      </c>
      <c r="Y239">
        <v>1</v>
      </c>
      <c r="AA239" s="39" t="s">
        <v>31986</v>
      </c>
      <c r="AB239">
        <v>0</v>
      </c>
      <c r="AD239" s="39" t="s">
        <v>31963</v>
      </c>
      <c r="AE239">
        <v>0</v>
      </c>
      <c r="AG239" s="39" t="s">
        <v>31929</v>
      </c>
      <c r="AH239">
        <v>1</v>
      </c>
      <c r="AJ239" s="39" t="s">
        <v>31979</v>
      </c>
      <c r="AK239">
        <v>1</v>
      </c>
      <c r="AM239" s="39" t="s">
        <v>31931</v>
      </c>
      <c r="AN239">
        <v>0</v>
      </c>
      <c r="AP239" s="39" t="s">
        <v>31932</v>
      </c>
      <c r="AQ239">
        <v>1</v>
      </c>
      <c r="AS239" s="39" t="s">
        <v>31933</v>
      </c>
      <c r="AT239">
        <v>1</v>
      </c>
    </row>
    <row r="240" spans="1:46" x14ac:dyDescent="0.3">
      <c r="A240">
        <v>239</v>
      </c>
      <c r="B240" s="1">
        <v>45814.552442129629</v>
      </c>
      <c r="C240" s="1">
        <v>45814.557152777779</v>
      </c>
      <c r="D240" s="39" t="s">
        <v>2417</v>
      </c>
      <c r="E240" s="39" t="s">
        <v>2418</v>
      </c>
      <c r="F240">
        <v>5</v>
      </c>
      <c r="I240" s="39" t="s">
        <v>2419</v>
      </c>
      <c r="L240">
        <v>12</v>
      </c>
      <c r="O240">
        <v>22</v>
      </c>
      <c r="R240" s="39" t="s">
        <v>31934</v>
      </c>
      <c r="S240">
        <v>1</v>
      </c>
      <c r="U240" s="39" t="s">
        <v>31970</v>
      </c>
      <c r="V240">
        <v>0</v>
      </c>
      <c r="X240" s="39" t="s">
        <v>31951</v>
      </c>
      <c r="Y240">
        <v>0</v>
      </c>
      <c r="AA240" s="39" t="s">
        <v>7750</v>
      </c>
      <c r="AB240">
        <v>0</v>
      </c>
      <c r="AD240" s="39" t="s">
        <v>31928</v>
      </c>
      <c r="AE240">
        <v>1</v>
      </c>
      <c r="AG240" s="39" t="s">
        <v>31929</v>
      </c>
      <c r="AH240">
        <v>1</v>
      </c>
      <c r="AJ240" s="39" t="s">
        <v>31979</v>
      </c>
      <c r="AK240">
        <v>1</v>
      </c>
      <c r="AM240" s="39" t="s">
        <v>31942</v>
      </c>
      <c r="AN240">
        <v>1</v>
      </c>
      <c r="AP240" s="39" t="s">
        <v>31953</v>
      </c>
      <c r="AQ240">
        <v>0</v>
      </c>
      <c r="AS240" s="39" t="s">
        <v>31948</v>
      </c>
      <c r="AT240">
        <v>0</v>
      </c>
    </row>
    <row r="241" spans="1:46" x14ac:dyDescent="0.3">
      <c r="A241">
        <v>240</v>
      </c>
      <c r="B241" s="1">
        <v>45814.552407407406</v>
      </c>
      <c r="C241" s="1">
        <v>45814.557152777779</v>
      </c>
      <c r="D241" s="39" t="s">
        <v>2616</v>
      </c>
      <c r="E241" s="39" t="s">
        <v>2617</v>
      </c>
      <c r="F241">
        <v>9</v>
      </c>
      <c r="I241" s="39" t="s">
        <v>6422</v>
      </c>
      <c r="L241">
        <v>12</v>
      </c>
      <c r="O241">
        <v>38</v>
      </c>
      <c r="R241" s="39" t="s">
        <v>31934</v>
      </c>
      <c r="S241">
        <v>1</v>
      </c>
      <c r="U241" s="39" t="s">
        <v>31926</v>
      </c>
      <c r="V241">
        <v>1</v>
      </c>
      <c r="X241" s="39" t="s">
        <v>6882</v>
      </c>
      <c r="Y241">
        <v>1</v>
      </c>
      <c r="AA241" s="39" t="s">
        <v>31978</v>
      </c>
      <c r="AB241">
        <v>1</v>
      </c>
      <c r="AD241" s="39" t="s">
        <v>31928</v>
      </c>
      <c r="AE241">
        <v>1</v>
      </c>
      <c r="AG241" s="39" t="s">
        <v>31929</v>
      </c>
      <c r="AH241">
        <v>1</v>
      </c>
      <c r="AJ241" s="39" t="s">
        <v>31979</v>
      </c>
      <c r="AK241">
        <v>1</v>
      </c>
      <c r="AM241" s="39" t="s">
        <v>31942</v>
      </c>
      <c r="AN241">
        <v>1</v>
      </c>
      <c r="AP241" s="39" t="s">
        <v>31932</v>
      </c>
      <c r="AQ241">
        <v>1</v>
      </c>
      <c r="AS241" s="39" t="s">
        <v>31945</v>
      </c>
      <c r="AT241">
        <v>0</v>
      </c>
    </row>
    <row r="242" spans="1:46" x14ac:dyDescent="0.3">
      <c r="A242">
        <v>241</v>
      </c>
      <c r="B242" s="1">
        <v>45814.552395833336</v>
      </c>
      <c r="C242" s="1">
        <v>45814.557152777779</v>
      </c>
      <c r="D242" s="39" t="s">
        <v>2348</v>
      </c>
      <c r="E242" s="39" t="s">
        <v>2349</v>
      </c>
      <c r="F242">
        <v>7</v>
      </c>
      <c r="I242" s="39" t="s">
        <v>2349</v>
      </c>
      <c r="L242">
        <v>12</v>
      </c>
      <c r="O242">
        <v>34</v>
      </c>
      <c r="R242" s="39" t="s">
        <v>31934</v>
      </c>
      <c r="S242">
        <v>1</v>
      </c>
      <c r="U242" s="39" t="s">
        <v>31926</v>
      </c>
      <c r="V242">
        <v>1</v>
      </c>
      <c r="X242" s="39" t="s">
        <v>6882</v>
      </c>
      <c r="Y242">
        <v>1</v>
      </c>
      <c r="AA242" s="39" t="s">
        <v>7750</v>
      </c>
      <c r="AB242">
        <v>0</v>
      </c>
      <c r="AD242" s="39" t="s">
        <v>31928</v>
      </c>
      <c r="AE242">
        <v>1</v>
      </c>
      <c r="AG242" s="39" t="s">
        <v>31929</v>
      </c>
      <c r="AH242">
        <v>1</v>
      </c>
      <c r="AJ242" s="39" t="s">
        <v>31979</v>
      </c>
      <c r="AK242">
        <v>1</v>
      </c>
      <c r="AM242" s="39" t="s">
        <v>31942</v>
      </c>
      <c r="AN242">
        <v>1</v>
      </c>
      <c r="AP242" s="39" t="s">
        <v>31953</v>
      </c>
      <c r="AQ242">
        <v>0</v>
      </c>
      <c r="AS242" s="39" t="s">
        <v>31945</v>
      </c>
      <c r="AT242">
        <v>0</v>
      </c>
    </row>
    <row r="243" spans="1:46" x14ac:dyDescent="0.3">
      <c r="A243">
        <v>242</v>
      </c>
      <c r="B243" s="1">
        <v>45814.552442129629</v>
      </c>
      <c r="C243" s="1">
        <v>45814.557442129626</v>
      </c>
      <c r="D243" s="39" t="s">
        <v>4680</v>
      </c>
      <c r="E243" s="39" t="s">
        <v>4681</v>
      </c>
      <c r="F243">
        <v>10</v>
      </c>
      <c r="I243" s="39" t="s">
        <v>4681</v>
      </c>
      <c r="L243">
        <v>12</v>
      </c>
      <c r="O243">
        <v>12</v>
      </c>
      <c r="R243" s="39" t="s">
        <v>31934</v>
      </c>
      <c r="S243">
        <v>1</v>
      </c>
      <c r="U243" s="39" t="s">
        <v>31926</v>
      </c>
      <c r="V243">
        <v>1</v>
      </c>
      <c r="X243" s="39" t="s">
        <v>6882</v>
      </c>
      <c r="Y243">
        <v>1</v>
      </c>
      <c r="AA243" s="39" t="s">
        <v>31978</v>
      </c>
      <c r="AB243">
        <v>1</v>
      </c>
      <c r="AD243" s="39" t="s">
        <v>31928</v>
      </c>
      <c r="AE243">
        <v>1</v>
      </c>
      <c r="AG243" s="39" t="s">
        <v>31929</v>
      </c>
      <c r="AH243">
        <v>1</v>
      </c>
      <c r="AJ243" s="39" t="s">
        <v>31979</v>
      </c>
      <c r="AK243">
        <v>1</v>
      </c>
      <c r="AM243" s="39" t="s">
        <v>31942</v>
      </c>
      <c r="AN243">
        <v>1</v>
      </c>
      <c r="AP243" s="39" t="s">
        <v>31932</v>
      </c>
      <c r="AQ243">
        <v>1</v>
      </c>
      <c r="AS243" s="39" t="s">
        <v>31933</v>
      </c>
      <c r="AT243">
        <v>1</v>
      </c>
    </row>
    <row r="244" spans="1:46" x14ac:dyDescent="0.3">
      <c r="A244">
        <v>243</v>
      </c>
      <c r="B244" s="1">
        <v>45814.552430555559</v>
      </c>
      <c r="C244" s="1">
        <v>45814.557974537034</v>
      </c>
      <c r="D244" s="39" t="s">
        <v>6248</v>
      </c>
      <c r="E244" s="39" t="s">
        <v>6249</v>
      </c>
      <c r="F244">
        <v>8</v>
      </c>
      <c r="I244" s="39" t="s">
        <v>6249</v>
      </c>
      <c r="L244">
        <v>12</v>
      </c>
      <c r="O244">
        <v>26</v>
      </c>
      <c r="R244" s="39" t="s">
        <v>31934</v>
      </c>
      <c r="S244">
        <v>1</v>
      </c>
      <c r="U244" s="39" t="s">
        <v>31926</v>
      </c>
      <c r="V244">
        <v>1</v>
      </c>
      <c r="X244" s="39" t="s">
        <v>6882</v>
      </c>
      <c r="Y244">
        <v>1</v>
      </c>
      <c r="AA244" s="39" t="s">
        <v>31986</v>
      </c>
      <c r="AB244">
        <v>0</v>
      </c>
      <c r="AD244" s="39" t="s">
        <v>31928</v>
      </c>
      <c r="AE244">
        <v>1</v>
      </c>
      <c r="AG244" s="39" t="s">
        <v>31929</v>
      </c>
      <c r="AH244">
        <v>1</v>
      </c>
      <c r="AJ244" s="39" t="s">
        <v>877</v>
      </c>
      <c r="AK244">
        <v>0</v>
      </c>
      <c r="AM244" s="39" t="s">
        <v>31942</v>
      </c>
      <c r="AN244">
        <v>1</v>
      </c>
      <c r="AP244" s="39" t="s">
        <v>31932</v>
      </c>
      <c r="AQ244">
        <v>1</v>
      </c>
      <c r="AS244" s="39" t="s">
        <v>31933</v>
      </c>
      <c r="AT244">
        <v>1</v>
      </c>
    </row>
    <row r="245" spans="1:46" x14ac:dyDescent="0.3">
      <c r="A245">
        <v>244</v>
      </c>
      <c r="B245" s="1">
        <v>45814.552418981482</v>
      </c>
      <c r="C245" s="1">
        <v>45814.558321759258</v>
      </c>
      <c r="D245" s="39" t="s">
        <v>2607</v>
      </c>
      <c r="E245" s="39" t="s">
        <v>2608</v>
      </c>
      <c r="F245">
        <v>9</v>
      </c>
      <c r="I245" s="39" t="s">
        <v>2608</v>
      </c>
      <c r="L245">
        <v>12</v>
      </c>
      <c r="O245">
        <v>28</v>
      </c>
      <c r="R245" s="39" t="s">
        <v>31934</v>
      </c>
      <c r="S245">
        <v>1</v>
      </c>
      <c r="U245" s="39" t="s">
        <v>31926</v>
      </c>
      <c r="V245">
        <v>1</v>
      </c>
      <c r="X245" s="39" t="s">
        <v>6882</v>
      </c>
      <c r="Y245">
        <v>1</v>
      </c>
      <c r="AA245" s="39" t="s">
        <v>31996</v>
      </c>
      <c r="AB245">
        <v>1</v>
      </c>
      <c r="AD245" s="39" t="s">
        <v>31928</v>
      </c>
      <c r="AE245">
        <v>1</v>
      </c>
      <c r="AG245" s="39" t="s">
        <v>31929</v>
      </c>
      <c r="AH245">
        <v>1</v>
      </c>
      <c r="AJ245" s="39" t="s">
        <v>31979</v>
      </c>
      <c r="AK245">
        <v>1</v>
      </c>
      <c r="AM245" s="39" t="s">
        <v>31942</v>
      </c>
      <c r="AN245">
        <v>1</v>
      </c>
      <c r="AP245" s="39" t="s">
        <v>31932</v>
      </c>
      <c r="AQ245">
        <v>1</v>
      </c>
      <c r="AS245" s="39" t="s">
        <v>31945</v>
      </c>
      <c r="AT245">
        <v>0</v>
      </c>
    </row>
    <row r="246" spans="1:46" x14ac:dyDescent="0.3">
      <c r="A246">
        <v>245</v>
      </c>
      <c r="B246" s="1">
        <v>45814.552465277775</v>
      </c>
      <c r="C246" s="1">
        <v>45814.558333333334</v>
      </c>
      <c r="D246" s="39" t="s">
        <v>2448</v>
      </c>
      <c r="E246" s="39" t="s">
        <v>2449</v>
      </c>
      <c r="F246">
        <v>8</v>
      </c>
      <c r="I246" s="39" t="s">
        <v>32030</v>
      </c>
      <c r="L246">
        <v>12</v>
      </c>
      <c r="O246">
        <v>15</v>
      </c>
      <c r="R246" s="39" t="s">
        <v>31934</v>
      </c>
      <c r="S246">
        <v>1</v>
      </c>
      <c r="U246" s="39" t="s">
        <v>31926</v>
      </c>
      <c r="V246">
        <v>1</v>
      </c>
      <c r="X246" s="39" t="s">
        <v>6882</v>
      </c>
      <c r="Y246">
        <v>1</v>
      </c>
      <c r="AA246" s="39" t="s">
        <v>31996</v>
      </c>
      <c r="AB246">
        <v>1</v>
      </c>
      <c r="AD246" s="39" t="s">
        <v>31947</v>
      </c>
      <c r="AE246">
        <v>0</v>
      </c>
      <c r="AG246" s="39" t="s">
        <v>31929</v>
      </c>
      <c r="AH246">
        <v>1</v>
      </c>
      <c r="AJ246" s="39" t="s">
        <v>31979</v>
      </c>
      <c r="AK246">
        <v>1</v>
      </c>
      <c r="AM246" s="39" t="s">
        <v>31942</v>
      </c>
      <c r="AN246">
        <v>1</v>
      </c>
      <c r="AP246" s="39" t="s">
        <v>31932</v>
      </c>
      <c r="AQ246">
        <v>1</v>
      </c>
      <c r="AS246" s="39" t="s">
        <v>31945</v>
      </c>
      <c r="AT246">
        <v>0</v>
      </c>
    </row>
    <row r="247" spans="1:46" x14ac:dyDescent="0.3">
      <c r="A247">
        <v>246</v>
      </c>
      <c r="B247" s="1">
        <v>45814.552465277775</v>
      </c>
      <c r="C247" s="1">
        <v>45814.558946759258</v>
      </c>
      <c r="D247" s="39" t="s">
        <v>2596</v>
      </c>
      <c r="E247" s="39" t="s">
        <v>2597</v>
      </c>
      <c r="F247">
        <v>7</v>
      </c>
      <c r="I247" s="39" t="s">
        <v>22494</v>
      </c>
      <c r="L247">
        <v>12</v>
      </c>
      <c r="O247">
        <v>1</v>
      </c>
      <c r="R247" s="39" t="s">
        <v>31934</v>
      </c>
      <c r="S247">
        <v>1</v>
      </c>
      <c r="U247" s="39" t="s">
        <v>31926</v>
      </c>
      <c r="V247">
        <v>1</v>
      </c>
      <c r="X247" s="39" t="s">
        <v>6882</v>
      </c>
      <c r="Y247">
        <v>1</v>
      </c>
      <c r="AA247" s="39" t="s">
        <v>31978</v>
      </c>
      <c r="AB247">
        <v>1</v>
      </c>
      <c r="AD247" s="39" t="s">
        <v>31937</v>
      </c>
      <c r="AE247">
        <v>0</v>
      </c>
      <c r="AG247" s="39" t="s">
        <v>31929</v>
      </c>
      <c r="AH247">
        <v>1</v>
      </c>
      <c r="AJ247" s="39" t="s">
        <v>31991</v>
      </c>
      <c r="AK247">
        <v>0</v>
      </c>
      <c r="AM247" s="39" t="s">
        <v>31939</v>
      </c>
      <c r="AN247">
        <v>0</v>
      </c>
      <c r="AP247" s="39" t="s">
        <v>31932</v>
      </c>
      <c r="AQ247">
        <v>1</v>
      </c>
      <c r="AS247" s="39" t="s">
        <v>31933</v>
      </c>
      <c r="AT247">
        <v>1</v>
      </c>
    </row>
    <row r="248" spans="1:46" x14ac:dyDescent="0.3">
      <c r="A248">
        <v>247</v>
      </c>
      <c r="B248" s="1">
        <v>45814.552534722221</v>
      </c>
      <c r="C248" s="1">
        <v>45814.55940972222</v>
      </c>
      <c r="D248" s="39" t="s">
        <v>4691</v>
      </c>
      <c r="E248" s="39" t="s">
        <v>4692</v>
      </c>
      <c r="F248">
        <v>7</v>
      </c>
      <c r="I248" s="39" t="s">
        <v>32031</v>
      </c>
      <c r="L248">
        <v>12</v>
      </c>
      <c r="O248">
        <v>4</v>
      </c>
      <c r="R248" s="39" t="s">
        <v>31934</v>
      </c>
      <c r="S248">
        <v>1</v>
      </c>
      <c r="U248" s="39" t="s">
        <v>31926</v>
      </c>
      <c r="V248">
        <v>1</v>
      </c>
      <c r="X248" s="39" t="s">
        <v>6882</v>
      </c>
      <c r="Y248">
        <v>1</v>
      </c>
      <c r="AA248" s="39" t="s">
        <v>31986</v>
      </c>
      <c r="AB248">
        <v>0</v>
      </c>
      <c r="AD248" s="39" t="s">
        <v>31928</v>
      </c>
      <c r="AE248">
        <v>1</v>
      </c>
      <c r="AG248" s="39" t="s">
        <v>31929</v>
      </c>
      <c r="AH248">
        <v>1</v>
      </c>
      <c r="AJ248" s="39" t="s">
        <v>877</v>
      </c>
      <c r="AK248">
        <v>0</v>
      </c>
      <c r="AM248" s="39" t="s">
        <v>31939</v>
      </c>
      <c r="AN248">
        <v>0</v>
      </c>
      <c r="AP248" s="39" t="s">
        <v>31932</v>
      </c>
      <c r="AQ248">
        <v>1</v>
      </c>
      <c r="AS248" s="39" t="s">
        <v>31933</v>
      </c>
      <c r="AT248">
        <v>1</v>
      </c>
    </row>
    <row r="249" spans="1:46" x14ac:dyDescent="0.3">
      <c r="A249">
        <v>248</v>
      </c>
      <c r="B249" s="1">
        <v>45814.557314814818</v>
      </c>
      <c r="C249" s="1">
        <v>45814.559583333335</v>
      </c>
      <c r="D249" s="39" t="s">
        <v>2371</v>
      </c>
      <c r="E249" s="39" t="s">
        <v>2372</v>
      </c>
      <c r="F249">
        <v>8</v>
      </c>
      <c r="I249" s="39" t="s">
        <v>2372</v>
      </c>
      <c r="L249">
        <v>12</v>
      </c>
      <c r="O249">
        <v>11</v>
      </c>
      <c r="R249" s="39" t="s">
        <v>31934</v>
      </c>
      <c r="S249">
        <v>1</v>
      </c>
      <c r="U249" s="39" t="s">
        <v>32000</v>
      </c>
      <c r="V249">
        <v>0</v>
      </c>
      <c r="X249" s="39" t="s">
        <v>6882</v>
      </c>
      <c r="Y249">
        <v>1</v>
      </c>
      <c r="AA249" s="39" t="s">
        <v>31986</v>
      </c>
      <c r="AB249">
        <v>0</v>
      </c>
      <c r="AD249" s="39" t="s">
        <v>31928</v>
      </c>
      <c r="AE249">
        <v>1</v>
      </c>
      <c r="AG249" s="39" t="s">
        <v>31929</v>
      </c>
      <c r="AH249">
        <v>1</v>
      </c>
      <c r="AJ249" s="39" t="s">
        <v>31979</v>
      </c>
      <c r="AK249">
        <v>1</v>
      </c>
      <c r="AM249" s="39" t="s">
        <v>31942</v>
      </c>
      <c r="AN249">
        <v>1</v>
      </c>
      <c r="AP249" s="39" t="s">
        <v>31932</v>
      </c>
      <c r="AQ249">
        <v>1</v>
      </c>
      <c r="AS249" s="39" t="s">
        <v>31933</v>
      </c>
      <c r="AT249">
        <v>1</v>
      </c>
    </row>
    <row r="250" spans="1:46" x14ac:dyDescent="0.3">
      <c r="A250">
        <v>249</v>
      </c>
      <c r="B250" s="1">
        <v>45814.552534722221</v>
      </c>
      <c r="C250" s="1">
        <v>45814.559583333335</v>
      </c>
      <c r="D250" s="39" t="s">
        <v>6287</v>
      </c>
      <c r="E250" s="39" t="s">
        <v>6288</v>
      </c>
      <c r="F250">
        <v>8</v>
      </c>
      <c r="I250" s="39" t="s">
        <v>6288</v>
      </c>
      <c r="L250">
        <v>12</v>
      </c>
      <c r="O250">
        <v>6</v>
      </c>
      <c r="R250" s="39" t="s">
        <v>31934</v>
      </c>
      <c r="S250">
        <v>1</v>
      </c>
      <c r="U250" s="39" t="s">
        <v>31926</v>
      </c>
      <c r="V250">
        <v>1</v>
      </c>
      <c r="X250" s="39" t="s">
        <v>6882</v>
      </c>
      <c r="Y250">
        <v>1</v>
      </c>
      <c r="AA250" s="39" t="s">
        <v>31978</v>
      </c>
      <c r="AB250">
        <v>1</v>
      </c>
      <c r="AD250" s="39" t="s">
        <v>31928</v>
      </c>
      <c r="AE250">
        <v>1</v>
      </c>
      <c r="AG250" s="39" t="s">
        <v>31929</v>
      </c>
      <c r="AH250">
        <v>1</v>
      </c>
      <c r="AJ250" s="39" t="s">
        <v>31988</v>
      </c>
      <c r="AK250">
        <v>1</v>
      </c>
      <c r="AM250" s="39" t="s">
        <v>31931</v>
      </c>
      <c r="AN250">
        <v>0</v>
      </c>
      <c r="AP250" s="39" t="s">
        <v>31932</v>
      </c>
      <c r="AQ250">
        <v>1</v>
      </c>
      <c r="AS250" s="39" t="s">
        <v>31945</v>
      </c>
      <c r="AT250">
        <v>0</v>
      </c>
    </row>
    <row r="251" spans="1:46" x14ac:dyDescent="0.3">
      <c r="A251">
        <v>250</v>
      </c>
      <c r="B251" s="1">
        <v>45814.552511574075</v>
      </c>
      <c r="C251" s="1">
        <v>45814.559583333335</v>
      </c>
      <c r="D251" s="39" t="s">
        <v>14000</v>
      </c>
      <c r="E251" s="39" t="s">
        <v>14001</v>
      </c>
      <c r="F251">
        <v>9</v>
      </c>
      <c r="I251" s="39" t="s">
        <v>14001</v>
      </c>
      <c r="L251">
        <v>12</v>
      </c>
      <c r="O251">
        <v>21</v>
      </c>
      <c r="R251" s="39" t="s">
        <v>31934</v>
      </c>
      <c r="S251">
        <v>1</v>
      </c>
      <c r="U251" s="39" t="s">
        <v>31926</v>
      </c>
      <c r="V251">
        <v>1</v>
      </c>
      <c r="X251" s="39" t="s">
        <v>6882</v>
      </c>
      <c r="Y251">
        <v>1</v>
      </c>
      <c r="AA251" s="39" t="s">
        <v>31986</v>
      </c>
      <c r="AB251">
        <v>0</v>
      </c>
      <c r="AD251" s="39" t="s">
        <v>31928</v>
      </c>
      <c r="AE251">
        <v>1</v>
      </c>
      <c r="AG251" s="39" t="s">
        <v>31929</v>
      </c>
      <c r="AH251">
        <v>1</v>
      </c>
      <c r="AJ251" s="39" t="s">
        <v>31988</v>
      </c>
      <c r="AK251">
        <v>1</v>
      </c>
      <c r="AM251" s="39" t="s">
        <v>31942</v>
      </c>
      <c r="AN251">
        <v>1</v>
      </c>
      <c r="AP251" s="39" t="s">
        <v>31932</v>
      </c>
      <c r="AQ251">
        <v>1</v>
      </c>
      <c r="AS251" s="39" t="s">
        <v>31933</v>
      </c>
      <c r="AT251">
        <v>1</v>
      </c>
    </row>
    <row r="252" spans="1:46" x14ac:dyDescent="0.3">
      <c r="A252">
        <v>251</v>
      </c>
      <c r="B252" s="1">
        <v>45814.552442129629</v>
      </c>
      <c r="C252" s="1">
        <v>45814.559606481482</v>
      </c>
      <c r="D252" s="39" t="s">
        <v>6239</v>
      </c>
      <c r="E252" s="39" t="s">
        <v>6240</v>
      </c>
      <c r="F252">
        <v>6</v>
      </c>
      <c r="I252" s="39" t="s">
        <v>32032</v>
      </c>
      <c r="L252">
        <v>12</v>
      </c>
      <c r="O252">
        <v>5</v>
      </c>
      <c r="R252" s="39" t="s">
        <v>31934</v>
      </c>
      <c r="S252">
        <v>1</v>
      </c>
      <c r="U252" s="39" t="s">
        <v>31926</v>
      </c>
      <c r="V252">
        <v>1</v>
      </c>
      <c r="X252" s="39" t="s">
        <v>6882</v>
      </c>
      <c r="Y252">
        <v>1</v>
      </c>
      <c r="AA252" s="39" t="s">
        <v>31986</v>
      </c>
      <c r="AB252">
        <v>0</v>
      </c>
      <c r="AD252" s="39" t="s">
        <v>31937</v>
      </c>
      <c r="AE252">
        <v>0</v>
      </c>
      <c r="AG252" s="39" t="s">
        <v>31929</v>
      </c>
      <c r="AH252">
        <v>1</v>
      </c>
      <c r="AJ252" s="39" t="s">
        <v>877</v>
      </c>
      <c r="AK252">
        <v>0</v>
      </c>
      <c r="AM252" s="39" t="s">
        <v>31939</v>
      </c>
      <c r="AN252">
        <v>0</v>
      </c>
      <c r="AP252" s="39" t="s">
        <v>31932</v>
      </c>
      <c r="AQ252">
        <v>1</v>
      </c>
      <c r="AS252" s="39" t="s">
        <v>31933</v>
      </c>
      <c r="AT252">
        <v>1</v>
      </c>
    </row>
    <row r="253" spans="1:46" x14ac:dyDescent="0.3">
      <c r="A253">
        <v>252</v>
      </c>
      <c r="B253" s="1">
        <v>45814.552418981482</v>
      </c>
      <c r="C253" s="1">
        <v>45814.560254629629</v>
      </c>
      <c r="D253" s="39" t="s">
        <v>2458</v>
      </c>
      <c r="E253" s="39" t="s">
        <v>2459</v>
      </c>
      <c r="F253">
        <v>7</v>
      </c>
      <c r="I253" s="39" t="s">
        <v>2460</v>
      </c>
      <c r="L253">
        <v>12</v>
      </c>
      <c r="O253">
        <v>20</v>
      </c>
      <c r="R253" s="39" t="s">
        <v>31934</v>
      </c>
      <c r="S253">
        <v>1</v>
      </c>
      <c r="U253" s="39" t="s">
        <v>31926</v>
      </c>
      <c r="V253">
        <v>1</v>
      </c>
      <c r="X253" s="39" t="s">
        <v>6882</v>
      </c>
      <c r="Y253">
        <v>1</v>
      </c>
      <c r="AA253" s="39" t="s">
        <v>31986</v>
      </c>
      <c r="AB253">
        <v>0</v>
      </c>
      <c r="AD253" s="39" t="s">
        <v>31928</v>
      </c>
      <c r="AE253">
        <v>1</v>
      </c>
      <c r="AG253" s="39" t="s">
        <v>31929</v>
      </c>
      <c r="AH253">
        <v>1</v>
      </c>
      <c r="AJ253" s="39" t="s">
        <v>877</v>
      </c>
      <c r="AK253">
        <v>0</v>
      </c>
      <c r="AM253" s="39" t="s">
        <v>31939</v>
      </c>
      <c r="AN253">
        <v>0</v>
      </c>
      <c r="AP253" s="39" t="s">
        <v>31932</v>
      </c>
      <c r="AQ253">
        <v>1</v>
      </c>
      <c r="AS253" s="39" t="s">
        <v>31933</v>
      </c>
      <c r="AT253">
        <v>1</v>
      </c>
    </row>
    <row r="254" spans="1:46" x14ac:dyDescent="0.3">
      <c r="A254">
        <v>253</v>
      </c>
      <c r="B254" s="1">
        <v>45814.552465277775</v>
      </c>
      <c r="C254" s="1">
        <v>45814.560254629629</v>
      </c>
      <c r="D254" s="39" t="s">
        <v>2295</v>
      </c>
      <c r="E254" s="39" t="s">
        <v>2296</v>
      </c>
      <c r="F254">
        <v>7</v>
      </c>
      <c r="I254" s="39" t="s">
        <v>2297</v>
      </c>
      <c r="L254">
        <v>12</v>
      </c>
      <c r="O254">
        <v>14</v>
      </c>
      <c r="R254" s="39" t="s">
        <v>31934</v>
      </c>
      <c r="S254">
        <v>1</v>
      </c>
      <c r="U254" s="39" t="s">
        <v>31926</v>
      </c>
      <c r="V254">
        <v>1</v>
      </c>
      <c r="X254" s="39" t="s">
        <v>6882</v>
      </c>
      <c r="Y254">
        <v>1</v>
      </c>
      <c r="AA254" s="39" t="s">
        <v>31986</v>
      </c>
      <c r="AB254">
        <v>0</v>
      </c>
      <c r="AD254" s="39" t="s">
        <v>31928</v>
      </c>
      <c r="AE254">
        <v>1</v>
      </c>
      <c r="AG254" s="39" t="s">
        <v>31929</v>
      </c>
      <c r="AH254">
        <v>1</v>
      </c>
      <c r="AJ254" s="39" t="s">
        <v>877</v>
      </c>
      <c r="AK254">
        <v>0</v>
      </c>
      <c r="AM254" s="39" t="s">
        <v>31939</v>
      </c>
      <c r="AN254">
        <v>0</v>
      </c>
      <c r="AP254" s="39" t="s">
        <v>31932</v>
      </c>
      <c r="AQ254">
        <v>1</v>
      </c>
      <c r="AS254" s="39" t="s">
        <v>31933</v>
      </c>
      <c r="AT254">
        <v>1</v>
      </c>
    </row>
    <row r="255" spans="1:46" x14ac:dyDescent="0.3">
      <c r="A255">
        <v>254</v>
      </c>
      <c r="B255" s="1">
        <v>45818.516585648147</v>
      </c>
      <c r="C255" s="1">
        <v>45818.519606481481</v>
      </c>
      <c r="D255" s="39" t="s">
        <v>206</v>
      </c>
      <c r="E255" s="39" t="s">
        <v>207</v>
      </c>
      <c r="F255">
        <v>9</v>
      </c>
      <c r="I255" s="39" t="s">
        <v>207</v>
      </c>
      <c r="L255">
        <v>11</v>
      </c>
      <c r="O255">
        <v>40</v>
      </c>
      <c r="R255" s="39" t="s">
        <v>31934</v>
      </c>
      <c r="S255">
        <v>1</v>
      </c>
      <c r="U255" s="39" t="s">
        <v>31926</v>
      </c>
      <c r="V255">
        <v>1</v>
      </c>
      <c r="X255" s="39" t="s">
        <v>6882</v>
      </c>
      <c r="Y255">
        <v>1</v>
      </c>
      <c r="AA255" s="39" t="s">
        <v>31978</v>
      </c>
      <c r="AB255">
        <v>1</v>
      </c>
      <c r="AD255" s="39" t="s">
        <v>31928</v>
      </c>
      <c r="AE255">
        <v>1</v>
      </c>
      <c r="AG255" s="39" t="s">
        <v>31929</v>
      </c>
      <c r="AH255">
        <v>1</v>
      </c>
      <c r="AJ255" s="39" t="s">
        <v>31988</v>
      </c>
      <c r="AK255">
        <v>1</v>
      </c>
      <c r="AM255" s="39" t="s">
        <v>31946</v>
      </c>
      <c r="AN255">
        <v>0</v>
      </c>
      <c r="AP255" s="39" t="s">
        <v>31932</v>
      </c>
      <c r="AQ255">
        <v>1</v>
      </c>
      <c r="AS255" s="39" t="s">
        <v>31933</v>
      </c>
      <c r="AT255">
        <v>1</v>
      </c>
    </row>
    <row r="256" spans="1:46" x14ac:dyDescent="0.3">
      <c r="A256">
        <v>255</v>
      </c>
      <c r="B256" s="1">
        <v>45818.516504629632</v>
      </c>
      <c r="C256" s="1">
        <v>45818.519733796296</v>
      </c>
      <c r="D256" s="39" t="s">
        <v>220</v>
      </c>
      <c r="E256" s="39" t="s">
        <v>221</v>
      </c>
      <c r="F256">
        <v>8</v>
      </c>
      <c r="I256" s="39" t="s">
        <v>221</v>
      </c>
      <c r="L256">
        <v>11</v>
      </c>
      <c r="O256">
        <v>13</v>
      </c>
      <c r="R256" s="39" t="s">
        <v>31934</v>
      </c>
      <c r="S256">
        <v>1</v>
      </c>
      <c r="U256" s="39" t="s">
        <v>31926</v>
      </c>
      <c r="V256">
        <v>1</v>
      </c>
      <c r="X256" s="39" t="s">
        <v>6882</v>
      </c>
      <c r="Y256">
        <v>1</v>
      </c>
      <c r="AA256" s="39" t="s">
        <v>31978</v>
      </c>
      <c r="AB256">
        <v>1</v>
      </c>
      <c r="AD256" s="39" t="s">
        <v>31928</v>
      </c>
      <c r="AE256">
        <v>1</v>
      </c>
      <c r="AG256" s="39" t="s">
        <v>31929</v>
      </c>
      <c r="AH256">
        <v>1</v>
      </c>
      <c r="AJ256" s="39" t="s">
        <v>31981</v>
      </c>
      <c r="AK256">
        <v>0</v>
      </c>
      <c r="AM256" s="39" t="s">
        <v>31942</v>
      </c>
      <c r="AN256">
        <v>1</v>
      </c>
      <c r="AP256" s="39" t="s">
        <v>31953</v>
      </c>
      <c r="AQ256">
        <v>0</v>
      </c>
      <c r="AS256" s="39" t="s">
        <v>31933</v>
      </c>
      <c r="AT256">
        <v>1</v>
      </c>
    </row>
    <row r="257" spans="1:46" x14ac:dyDescent="0.3">
      <c r="A257">
        <v>256</v>
      </c>
      <c r="B257" s="1">
        <v>45818.516504629632</v>
      </c>
      <c r="C257" s="1">
        <v>45818.519780092596</v>
      </c>
      <c r="D257" s="39" t="s">
        <v>244</v>
      </c>
      <c r="E257" s="39" t="s">
        <v>245</v>
      </c>
      <c r="F257">
        <v>8</v>
      </c>
      <c r="I257" s="39" t="s">
        <v>6619</v>
      </c>
      <c r="L257">
        <v>11</v>
      </c>
      <c r="O257">
        <v>14</v>
      </c>
      <c r="R257" s="39" t="s">
        <v>31934</v>
      </c>
      <c r="S257">
        <v>1</v>
      </c>
      <c r="U257" s="39" t="s">
        <v>31926</v>
      </c>
      <c r="V257">
        <v>1</v>
      </c>
      <c r="X257" s="39" t="s">
        <v>6882</v>
      </c>
      <c r="Y257">
        <v>1</v>
      </c>
      <c r="AA257" s="39" t="s">
        <v>31978</v>
      </c>
      <c r="AB257">
        <v>1</v>
      </c>
      <c r="AD257" s="39" t="s">
        <v>31928</v>
      </c>
      <c r="AE257">
        <v>1</v>
      </c>
      <c r="AG257" s="39" t="s">
        <v>31929</v>
      </c>
      <c r="AH257">
        <v>1</v>
      </c>
      <c r="AJ257" s="39" t="s">
        <v>31981</v>
      </c>
      <c r="AK257">
        <v>0</v>
      </c>
      <c r="AM257" s="39" t="s">
        <v>31942</v>
      </c>
      <c r="AN257">
        <v>1</v>
      </c>
      <c r="AP257" s="39" t="s">
        <v>31953</v>
      </c>
      <c r="AQ257">
        <v>0</v>
      </c>
      <c r="AS257" s="39" t="s">
        <v>31933</v>
      </c>
      <c r="AT257">
        <v>1</v>
      </c>
    </row>
    <row r="258" spans="1:46" x14ac:dyDescent="0.3">
      <c r="A258">
        <v>257</v>
      </c>
      <c r="B258" s="1">
        <v>45818.516527777778</v>
      </c>
      <c r="C258" s="1">
        <v>45818.519884259258</v>
      </c>
      <c r="D258" s="39" t="s">
        <v>194</v>
      </c>
      <c r="E258" s="39" t="s">
        <v>195</v>
      </c>
      <c r="F258">
        <v>9</v>
      </c>
      <c r="I258" s="39" t="s">
        <v>195</v>
      </c>
      <c r="L258">
        <v>11</v>
      </c>
      <c r="O258">
        <v>28</v>
      </c>
      <c r="R258" s="39" t="s">
        <v>31934</v>
      </c>
      <c r="S258">
        <v>1</v>
      </c>
      <c r="U258" s="39" t="s">
        <v>31926</v>
      </c>
      <c r="V258">
        <v>1</v>
      </c>
      <c r="X258" s="39" t="s">
        <v>6882</v>
      </c>
      <c r="Y258">
        <v>1</v>
      </c>
      <c r="AA258" s="39" t="s">
        <v>31978</v>
      </c>
      <c r="AB258">
        <v>1</v>
      </c>
      <c r="AD258" s="39" t="s">
        <v>31928</v>
      </c>
      <c r="AE258">
        <v>1</v>
      </c>
      <c r="AG258" s="39" t="s">
        <v>31929</v>
      </c>
      <c r="AH258">
        <v>1</v>
      </c>
      <c r="AJ258" s="39" t="s">
        <v>31981</v>
      </c>
      <c r="AK258">
        <v>0</v>
      </c>
      <c r="AM258" s="39" t="s">
        <v>31942</v>
      </c>
      <c r="AN258">
        <v>1</v>
      </c>
      <c r="AP258" s="39" t="s">
        <v>31932</v>
      </c>
      <c r="AQ258">
        <v>1</v>
      </c>
      <c r="AS258" s="39" t="s">
        <v>31933</v>
      </c>
      <c r="AT258">
        <v>1</v>
      </c>
    </row>
    <row r="259" spans="1:46" x14ac:dyDescent="0.3">
      <c r="A259">
        <v>258</v>
      </c>
      <c r="B259" s="1">
        <v>45818.516585648147</v>
      </c>
      <c r="C259" s="1">
        <v>45818.519884259258</v>
      </c>
      <c r="D259" s="39" t="s">
        <v>435</v>
      </c>
      <c r="E259" s="39" t="s">
        <v>436</v>
      </c>
      <c r="F259">
        <v>10</v>
      </c>
      <c r="I259" s="39" t="s">
        <v>436</v>
      </c>
      <c r="L259">
        <v>11</v>
      </c>
      <c r="O259">
        <v>8</v>
      </c>
      <c r="R259" s="39" t="s">
        <v>31934</v>
      </c>
      <c r="S259">
        <v>1</v>
      </c>
      <c r="U259" s="39" t="s">
        <v>31926</v>
      </c>
      <c r="V259">
        <v>1</v>
      </c>
      <c r="X259" s="39" t="s">
        <v>6882</v>
      </c>
      <c r="Y259">
        <v>1</v>
      </c>
      <c r="AA259" s="39" t="s">
        <v>31978</v>
      </c>
      <c r="AB259">
        <v>1</v>
      </c>
      <c r="AD259" s="39" t="s">
        <v>31928</v>
      </c>
      <c r="AE259">
        <v>1</v>
      </c>
      <c r="AG259" s="39" t="s">
        <v>31929</v>
      </c>
      <c r="AH259">
        <v>1</v>
      </c>
      <c r="AJ259" s="39" t="s">
        <v>31979</v>
      </c>
      <c r="AK259">
        <v>1</v>
      </c>
      <c r="AM259" s="39" t="s">
        <v>31942</v>
      </c>
      <c r="AN259">
        <v>1</v>
      </c>
      <c r="AP259" s="39" t="s">
        <v>31932</v>
      </c>
      <c r="AQ259">
        <v>1</v>
      </c>
      <c r="AS259" s="39" t="s">
        <v>31933</v>
      </c>
      <c r="AT259">
        <v>1</v>
      </c>
    </row>
    <row r="260" spans="1:46" x14ac:dyDescent="0.3">
      <c r="A260">
        <v>259</v>
      </c>
      <c r="B260" s="1">
        <v>45818.516550925924</v>
      </c>
      <c r="C260" s="1">
        <v>45818.519907407404</v>
      </c>
      <c r="D260" s="39" t="s">
        <v>450</v>
      </c>
      <c r="E260" s="39" t="s">
        <v>451</v>
      </c>
      <c r="F260">
        <v>9</v>
      </c>
      <c r="I260" s="39" t="s">
        <v>451</v>
      </c>
      <c r="L260">
        <v>11</v>
      </c>
      <c r="O260">
        <v>24</v>
      </c>
      <c r="R260" s="39" t="s">
        <v>31934</v>
      </c>
      <c r="S260">
        <v>1</v>
      </c>
      <c r="U260" s="39" t="s">
        <v>31926</v>
      </c>
      <c r="V260">
        <v>1</v>
      </c>
      <c r="X260" s="39" t="s">
        <v>6882</v>
      </c>
      <c r="Y260">
        <v>1</v>
      </c>
      <c r="AA260" s="39" t="s">
        <v>31978</v>
      </c>
      <c r="AB260">
        <v>1</v>
      </c>
      <c r="AD260" s="39" t="s">
        <v>31928</v>
      </c>
      <c r="AE260">
        <v>1</v>
      </c>
      <c r="AG260" s="39" t="s">
        <v>31929</v>
      </c>
      <c r="AH260">
        <v>1</v>
      </c>
      <c r="AJ260" s="39" t="s">
        <v>31981</v>
      </c>
      <c r="AK260">
        <v>0</v>
      </c>
      <c r="AM260" s="39" t="s">
        <v>31942</v>
      </c>
      <c r="AN260">
        <v>1</v>
      </c>
      <c r="AP260" s="39" t="s">
        <v>31932</v>
      </c>
      <c r="AQ260">
        <v>1</v>
      </c>
      <c r="AS260" s="39" t="s">
        <v>31933</v>
      </c>
      <c r="AT260">
        <v>1</v>
      </c>
    </row>
    <row r="261" spans="1:46" x14ac:dyDescent="0.3">
      <c r="A261">
        <v>260</v>
      </c>
      <c r="B261" s="1">
        <v>45818.516504629632</v>
      </c>
      <c r="C261" s="1">
        <v>45818.519930555558</v>
      </c>
      <c r="D261" s="39" t="s">
        <v>330</v>
      </c>
      <c r="E261" s="39" t="s">
        <v>331</v>
      </c>
      <c r="F261">
        <v>5</v>
      </c>
      <c r="I261" s="39" t="s">
        <v>6611</v>
      </c>
      <c r="L261">
        <v>4</v>
      </c>
      <c r="O261">
        <v>7</v>
      </c>
      <c r="R261" s="39" t="s">
        <v>31934</v>
      </c>
      <c r="S261">
        <v>1</v>
      </c>
      <c r="U261" s="39" t="s">
        <v>31926</v>
      </c>
      <c r="V261">
        <v>1</v>
      </c>
      <c r="X261" s="39" t="s">
        <v>6882</v>
      </c>
      <c r="Y261">
        <v>1</v>
      </c>
      <c r="AA261" s="39" t="s">
        <v>32005</v>
      </c>
      <c r="AB261">
        <v>0</v>
      </c>
      <c r="AD261" s="39" t="s">
        <v>31963</v>
      </c>
      <c r="AE261">
        <v>0</v>
      </c>
      <c r="AG261" s="39" t="s">
        <v>31929</v>
      </c>
      <c r="AH261">
        <v>1</v>
      </c>
      <c r="AJ261" s="39" t="s">
        <v>877</v>
      </c>
      <c r="AK261">
        <v>0</v>
      </c>
      <c r="AM261" s="39" t="s">
        <v>31931</v>
      </c>
      <c r="AN261">
        <v>0</v>
      </c>
      <c r="AP261" s="39" t="s">
        <v>31932</v>
      </c>
      <c r="AQ261">
        <v>1</v>
      </c>
      <c r="AS261" s="39" t="s">
        <v>31948</v>
      </c>
      <c r="AT261">
        <v>0</v>
      </c>
    </row>
    <row r="262" spans="1:46" x14ac:dyDescent="0.3">
      <c r="A262">
        <v>261</v>
      </c>
      <c r="B262" s="1">
        <v>45818.516875000001</v>
      </c>
      <c r="C262" s="1">
        <v>45818.520011574074</v>
      </c>
      <c r="D262" s="39" t="s">
        <v>20</v>
      </c>
      <c r="E262" s="39" t="s">
        <v>21</v>
      </c>
      <c r="F262">
        <v>3</v>
      </c>
      <c r="I262" s="39" t="s">
        <v>21</v>
      </c>
      <c r="L262">
        <v>11</v>
      </c>
      <c r="O262">
        <v>18</v>
      </c>
      <c r="R262" s="39" t="s">
        <v>31968</v>
      </c>
      <c r="S262">
        <v>0</v>
      </c>
      <c r="U262" s="39" t="s">
        <v>31949</v>
      </c>
      <c r="V262">
        <v>0</v>
      </c>
      <c r="X262" s="39" t="s">
        <v>243</v>
      </c>
      <c r="Y262">
        <v>0</v>
      </c>
      <c r="AA262" s="39" t="s">
        <v>31986</v>
      </c>
      <c r="AB262">
        <v>0</v>
      </c>
      <c r="AD262" s="39" t="s">
        <v>32020</v>
      </c>
      <c r="AE262">
        <v>0</v>
      </c>
      <c r="AG262" s="39" t="s">
        <v>31929</v>
      </c>
      <c r="AH262">
        <v>1</v>
      </c>
      <c r="AJ262" s="39" t="s">
        <v>32033</v>
      </c>
      <c r="AK262">
        <v>0</v>
      </c>
      <c r="AM262" s="39" t="s">
        <v>31931</v>
      </c>
      <c r="AN262">
        <v>0</v>
      </c>
      <c r="AP262" s="39" t="s">
        <v>31932</v>
      </c>
      <c r="AQ262">
        <v>1</v>
      </c>
      <c r="AS262" s="39" t="s">
        <v>31933</v>
      </c>
      <c r="AT262">
        <v>1</v>
      </c>
    </row>
    <row r="263" spans="1:46" x14ac:dyDescent="0.3">
      <c r="A263">
        <v>262</v>
      </c>
      <c r="B263" s="1">
        <v>45818.517280092594</v>
      </c>
      <c r="C263" s="1">
        <v>45818.520266203705</v>
      </c>
      <c r="D263" s="39" t="s">
        <v>149</v>
      </c>
      <c r="E263" s="39" t="s">
        <v>150</v>
      </c>
      <c r="F263">
        <v>10</v>
      </c>
      <c r="I263" s="39" t="s">
        <v>150</v>
      </c>
      <c r="L263">
        <v>11</v>
      </c>
      <c r="O263">
        <v>22</v>
      </c>
      <c r="R263" s="39" t="s">
        <v>31934</v>
      </c>
      <c r="S263">
        <v>1</v>
      </c>
      <c r="U263" s="39" t="s">
        <v>31926</v>
      </c>
      <c r="V263">
        <v>1</v>
      </c>
      <c r="X263" s="39" t="s">
        <v>6882</v>
      </c>
      <c r="Y263">
        <v>1</v>
      </c>
      <c r="AA263" s="39" t="s">
        <v>31978</v>
      </c>
      <c r="AB263">
        <v>1</v>
      </c>
      <c r="AD263" s="39" t="s">
        <v>31928</v>
      </c>
      <c r="AE263">
        <v>1</v>
      </c>
      <c r="AG263" s="39" t="s">
        <v>31929</v>
      </c>
      <c r="AH263">
        <v>1</v>
      </c>
      <c r="AJ263" s="39" t="s">
        <v>31988</v>
      </c>
      <c r="AK263">
        <v>1</v>
      </c>
      <c r="AM263" s="39" t="s">
        <v>31942</v>
      </c>
      <c r="AN263">
        <v>1</v>
      </c>
      <c r="AP263" s="39" t="s">
        <v>31932</v>
      </c>
      <c r="AQ263">
        <v>1</v>
      </c>
      <c r="AS263" s="39" t="s">
        <v>31933</v>
      </c>
      <c r="AT263">
        <v>1</v>
      </c>
    </row>
    <row r="264" spans="1:46" x14ac:dyDescent="0.3">
      <c r="A264">
        <v>263</v>
      </c>
      <c r="B264" s="1">
        <v>45818.516516203701</v>
      </c>
      <c r="C264" s="1">
        <v>45818.520289351851</v>
      </c>
      <c r="D264" s="39" t="s">
        <v>67</v>
      </c>
      <c r="E264" s="39" t="s">
        <v>68</v>
      </c>
      <c r="F264">
        <v>10</v>
      </c>
      <c r="I264" s="39" t="s">
        <v>68</v>
      </c>
      <c r="L264">
        <v>11</v>
      </c>
      <c r="O264">
        <v>25</v>
      </c>
      <c r="R264" s="39" t="s">
        <v>31934</v>
      </c>
      <c r="S264">
        <v>1</v>
      </c>
      <c r="U264" s="39" t="s">
        <v>31926</v>
      </c>
      <c r="V264">
        <v>1</v>
      </c>
      <c r="X264" s="39" t="s">
        <v>6882</v>
      </c>
      <c r="Y264">
        <v>1</v>
      </c>
      <c r="AA264" s="39" t="s">
        <v>31978</v>
      </c>
      <c r="AB264">
        <v>1</v>
      </c>
      <c r="AD264" s="39" t="s">
        <v>31928</v>
      </c>
      <c r="AE264">
        <v>1</v>
      </c>
      <c r="AG264" s="39" t="s">
        <v>31929</v>
      </c>
      <c r="AH264">
        <v>1</v>
      </c>
      <c r="AJ264" s="39" t="s">
        <v>31979</v>
      </c>
      <c r="AK264">
        <v>1</v>
      </c>
      <c r="AM264" s="39" t="s">
        <v>31942</v>
      </c>
      <c r="AN264">
        <v>1</v>
      </c>
      <c r="AP264" s="39" t="s">
        <v>31932</v>
      </c>
      <c r="AQ264">
        <v>1</v>
      </c>
      <c r="AS264" s="39" t="s">
        <v>31933</v>
      </c>
      <c r="AT264">
        <v>1</v>
      </c>
    </row>
    <row r="265" spans="1:46" x14ac:dyDescent="0.3">
      <c r="A265">
        <v>264</v>
      </c>
      <c r="B265" s="1">
        <v>45818.516585648147</v>
      </c>
      <c r="C265" s="1">
        <v>45818.520405092589</v>
      </c>
      <c r="D265" s="39" t="s">
        <v>109</v>
      </c>
      <c r="E265" s="39" t="s">
        <v>110</v>
      </c>
      <c r="F265">
        <v>7</v>
      </c>
      <c r="I265" s="39" t="s">
        <v>110</v>
      </c>
      <c r="L265">
        <v>11</v>
      </c>
      <c r="O265">
        <v>38</v>
      </c>
      <c r="R265" s="39" t="s">
        <v>31934</v>
      </c>
      <c r="S265">
        <v>1</v>
      </c>
      <c r="U265" s="39" t="s">
        <v>31926</v>
      </c>
      <c r="V265">
        <v>1</v>
      </c>
      <c r="X265" s="39" t="s">
        <v>6882</v>
      </c>
      <c r="Y265">
        <v>1</v>
      </c>
      <c r="AA265" s="39" t="s">
        <v>31994</v>
      </c>
      <c r="AB265">
        <v>0</v>
      </c>
      <c r="AD265" s="39" t="s">
        <v>31928</v>
      </c>
      <c r="AE265">
        <v>1</v>
      </c>
      <c r="AG265" s="39" t="s">
        <v>31929</v>
      </c>
      <c r="AH265">
        <v>1</v>
      </c>
      <c r="AJ265" s="39" t="s">
        <v>31979</v>
      </c>
      <c r="AK265">
        <v>1</v>
      </c>
      <c r="AM265" s="39" t="s">
        <v>31939</v>
      </c>
      <c r="AN265">
        <v>0</v>
      </c>
      <c r="AP265" s="39" t="s">
        <v>31932</v>
      </c>
      <c r="AQ265">
        <v>1</v>
      </c>
      <c r="AS265" s="39" t="s">
        <v>31948</v>
      </c>
      <c r="AT265">
        <v>0</v>
      </c>
    </row>
    <row r="266" spans="1:46" x14ac:dyDescent="0.3">
      <c r="A266">
        <v>265</v>
      </c>
      <c r="B266" s="1">
        <v>45818.516527777778</v>
      </c>
      <c r="C266" s="1">
        <v>45818.52076388889</v>
      </c>
      <c r="D266" s="39" t="s">
        <v>122</v>
      </c>
      <c r="E266" s="39" t="s">
        <v>123</v>
      </c>
      <c r="F266">
        <v>8</v>
      </c>
      <c r="I266" s="39" t="s">
        <v>123</v>
      </c>
      <c r="L266">
        <v>11</v>
      </c>
      <c r="O266">
        <v>21</v>
      </c>
      <c r="R266" s="39" t="s">
        <v>31934</v>
      </c>
      <c r="S266">
        <v>1</v>
      </c>
      <c r="U266" s="39" t="s">
        <v>31926</v>
      </c>
      <c r="V266">
        <v>1</v>
      </c>
      <c r="X266" s="39" t="s">
        <v>6882</v>
      </c>
      <c r="Y266">
        <v>1</v>
      </c>
      <c r="AA266" s="39" t="s">
        <v>31994</v>
      </c>
      <c r="AB266">
        <v>0</v>
      </c>
      <c r="AD266" s="39" t="s">
        <v>31928</v>
      </c>
      <c r="AE266">
        <v>1</v>
      </c>
      <c r="AG266" s="39" t="s">
        <v>31929</v>
      </c>
      <c r="AH266">
        <v>1</v>
      </c>
      <c r="AJ266" s="39" t="s">
        <v>31979</v>
      </c>
      <c r="AK266">
        <v>1</v>
      </c>
      <c r="AM266" s="39" t="s">
        <v>31939</v>
      </c>
      <c r="AN266">
        <v>0</v>
      </c>
      <c r="AP266" s="39" t="s">
        <v>31932</v>
      </c>
      <c r="AQ266">
        <v>1</v>
      </c>
      <c r="AS266" s="39" t="s">
        <v>31933</v>
      </c>
      <c r="AT266">
        <v>1</v>
      </c>
    </row>
    <row r="267" spans="1:46" x14ac:dyDescent="0.3">
      <c r="A267">
        <v>266</v>
      </c>
      <c r="B267" s="1">
        <v>45818.516504629632</v>
      </c>
      <c r="C267" s="1">
        <v>45818.520798611113</v>
      </c>
      <c r="D267" s="39" t="s">
        <v>458</v>
      </c>
      <c r="E267" s="39" t="s">
        <v>459</v>
      </c>
      <c r="F267">
        <v>6</v>
      </c>
      <c r="I267" s="39" t="s">
        <v>459</v>
      </c>
      <c r="L267">
        <v>11</v>
      </c>
      <c r="O267">
        <v>4</v>
      </c>
      <c r="R267" s="39" t="s">
        <v>31934</v>
      </c>
      <c r="S267">
        <v>1</v>
      </c>
      <c r="U267" s="39" t="s">
        <v>31926</v>
      </c>
      <c r="V267">
        <v>1</v>
      </c>
      <c r="X267" s="39" t="s">
        <v>243</v>
      </c>
      <c r="Y267">
        <v>0</v>
      </c>
      <c r="AA267" s="39" t="s">
        <v>32027</v>
      </c>
      <c r="AB267">
        <v>0</v>
      </c>
      <c r="AD267" s="39" t="s">
        <v>31928</v>
      </c>
      <c r="AE267">
        <v>1</v>
      </c>
      <c r="AG267" s="39" t="s">
        <v>31929</v>
      </c>
      <c r="AH267">
        <v>1</v>
      </c>
      <c r="AJ267" s="39" t="s">
        <v>32002</v>
      </c>
      <c r="AK267">
        <v>0</v>
      </c>
      <c r="AM267" s="39" t="s">
        <v>31946</v>
      </c>
      <c r="AN267">
        <v>0</v>
      </c>
      <c r="AP267" s="39" t="s">
        <v>31932</v>
      </c>
      <c r="AQ267">
        <v>1</v>
      </c>
      <c r="AS267" s="39" t="s">
        <v>31933</v>
      </c>
      <c r="AT267">
        <v>1</v>
      </c>
    </row>
    <row r="268" spans="1:46" x14ac:dyDescent="0.3">
      <c r="A268">
        <v>267</v>
      </c>
      <c r="B268" s="1">
        <v>45818.516539351855</v>
      </c>
      <c r="C268" s="1">
        <v>45818.520810185182</v>
      </c>
      <c r="D268" s="39" t="s">
        <v>446</v>
      </c>
      <c r="E268" s="39" t="s">
        <v>447</v>
      </c>
      <c r="F268">
        <v>9</v>
      </c>
      <c r="I268" s="39" t="s">
        <v>447</v>
      </c>
      <c r="L268">
        <v>11</v>
      </c>
      <c r="O268">
        <v>2</v>
      </c>
      <c r="R268" s="39" t="s">
        <v>31934</v>
      </c>
      <c r="S268">
        <v>1</v>
      </c>
      <c r="U268" s="39" t="s">
        <v>31926</v>
      </c>
      <c r="V268">
        <v>1</v>
      </c>
      <c r="X268" s="39" t="s">
        <v>6882</v>
      </c>
      <c r="Y268">
        <v>1</v>
      </c>
      <c r="AA268" s="39" t="s">
        <v>31996</v>
      </c>
      <c r="AB268">
        <v>1</v>
      </c>
      <c r="AD268" s="39" t="s">
        <v>31928</v>
      </c>
      <c r="AE268">
        <v>1</v>
      </c>
      <c r="AG268" s="39" t="s">
        <v>31929</v>
      </c>
      <c r="AH268">
        <v>1</v>
      </c>
      <c r="AJ268" s="39" t="s">
        <v>31988</v>
      </c>
      <c r="AK268">
        <v>1</v>
      </c>
      <c r="AM268" s="39" t="s">
        <v>31939</v>
      </c>
      <c r="AN268">
        <v>0</v>
      </c>
      <c r="AP268" s="39" t="s">
        <v>31932</v>
      </c>
      <c r="AQ268">
        <v>1</v>
      </c>
      <c r="AS268" s="39" t="s">
        <v>31933</v>
      </c>
      <c r="AT268">
        <v>1</v>
      </c>
    </row>
    <row r="269" spans="1:46" x14ac:dyDescent="0.3">
      <c r="A269">
        <v>268</v>
      </c>
      <c r="B269" s="1">
        <v>45818.516527777778</v>
      </c>
      <c r="C269" s="1">
        <v>45818.520821759259</v>
      </c>
      <c r="D269" s="39" t="s">
        <v>163</v>
      </c>
      <c r="E269" s="39" t="s">
        <v>164</v>
      </c>
      <c r="F269">
        <v>10</v>
      </c>
      <c r="I269" s="39" t="s">
        <v>32034</v>
      </c>
      <c r="L269">
        <v>11</v>
      </c>
      <c r="O269">
        <v>39</v>
      </c>
      <c r="R269" s="39" t="s">
        <v>31934</v>
      </c>
      <c r="S269">
        <v>1</v>
      </c>
      <c r="U269" s="39" t="s">
        <v>31926</v>
      </c>
      <c r="V269">
        <v>1</v>
      </c>
      <c r="X269" s="39" t="s">
        <v>6882</v>
      </c>
      <c r="Y269">
        <v>1</v>
      </c>
      <c r="AA269" s="39" t="s">
        <v>31978</v>
      </c>
      <c r="AB269">
        <v>1</v>
      </c>
      <c r="AD269" s="39" t="s">
        <v>31928</v>
      </c>
      <c r="AE269">
        <v>1</v>
      </c>
      <c r="AG269" s="39" t="s">
        <v>31929</v>
      </c>
      <c r="AH269">
        <v>1</v>
      </c>
      <c r="AJ269" s="39" t="s">
        <v>31979</v>
      </c>
      <c r="AK269">
        <v>1</v>
      </c>
      <c r="AM269" s="39" t="s">
        <v>31942</v>
      </c>
      <c r="AN269">
        <v>1</v>
      </c>
      <c r="AP269" s="39" t="s">
        <v>31932</v>
      </c>
      <c r="AQ269">
        <v>1</v>
      </c>
      <c r="AS269" s="39" t="s">
        <v>31933</v>
      </c>
      <c r="AT269">
        <v>1</v>
      </c>
    </row>
    <row r="270" spans="1:46" x14ac:dyDescent="0.3">
      <c r="A270">
        <v>269</v>
      </c>
      <c r="B270" s="1">
        <v>45818.516782407409</v>
      </c>
      <c r="C270" s="1">
        <v>45818.520856481482</v>
      </c>
      <c r="D270" s="39" t="s">
        <v>233</v>
      </c>
      <c r="E270" s="39" t="s">
        <v>234</v>
      </c>
      <c r="F270">
        <v>5</v>
      </c>
      <c r="I270" s="39" t="s">
        <v>234</v>
      </c>
      <c r="L270">
        <v>11</v>
      </c>
      <c r="O270">
        <v>6</v>
      </c>
      <c r="R270" s="39" t="s">
        <v>31934</v>
      </c>
      <c r="S270">
        <v>1</v>
      </c>
      <c r="U270" s="39" t="s">
        <v>31926</v>
      </c>
      <c r="V270">
        <v>1</v>
      </c>
      <c r="X270" s="39" t="s">
        <v>6882</v>
      </c>
      <c r="Y270">
        <v>1</v>
      </c>
      <c r="AA270" s="39" t="s">
        <v>31996</v>
      </c>
      <c r="AB270">
        <v>1</v>
      </c>
      <c r="AD270" s="39" t="s">
        <v>32020</v>
      </c>
      <c r="AE270">
        <v>0</v>
      </c>
      <c r="AG270" s="39" t="s">
        <v>31929</v>
      </c>
      <c r="AH270">
        <v>1</v>
      </c>
      <c r="AJ270" s="39" t="s">
        <v>32035</v>
      </c>
      <c r="AK270">
        <v>0</v>
      </c>
      <c r="AM270" s="39" t="s">
        <v>31946</v>
      </c>
      <c r="AN270">
        <v>0</v>
      </c>
      <c r="AP270" s="39" t="s">
        <v>31953</v>
      </c>
      <c r="AQ270">
        <v>0</v>
      </c>
      <c r="AS270" s="39" t="s">
        <v>31966</v>
      </c>
      <c r="AT270">
        <v>0</v>
      </c>
    </row>
    <row r="271" spans="1:46" x14ac:dyDescent="0.3">
      <c r="A271">
        <v>270</v>
      </c>
      <c r="B271" s="1">
        <v>45818.516562500001</v>
      </c>
      <c r="C271" s="1">
        <v>45818.520856481482</v>
      </c>
      <c r="D271" s="39" t="s">
        <v>291</v>
      </c>
      <c r="E271" s="39" t="s">
        <v>292</v>
      </c>
      <c r="F271">
        <v>8</v>
      </c>
      <c r="I271" s="39" t="s">
        <v>292</v>
      </c>
      <c r="L271">
        <v>11</v>
      </c>
      <c r="O271">
        <v>26</v>
      </c>
      <c r="R271" s="39" t="s">
        <v>31934</v>
      </c>
      <c r="S271">
        <v>1</v>
      </c>
      <c r="U271" s="39" t="s">
        <v>31926</v>
      </c>
      <c r="V271">
        <v>1</v>
      </c>
      <c r="X271" s="39" t="s">
        <v>6882</v>
      </c>
      <c r="Y271">
        <v>1</v>
      </c>
      <c r="AA271" s="39" t="s">
        <v>31978</v>
      </c>
      <c r="AB271">
        <v>1</v>
      </c>
      <c r="AD271" s="39" t="s">
        <v>31928</v>
      </c>
      <c r="AE271">
        <v>1</v>
      </c>
      <c r="AG271" s="39" t="s">
        <v>31929</v>
      </c>
      <c r="AH271">
        <v>1</v>
      </c>
      <c r="AJ271" s="39" t="s">
        <v>31979</v>
      </c>
      <c r="AK271">
        <v>1</v>
      </c>
      <c r="AM271" s="39" t="s">
        <v>31939</v>
      </c>
      <c r="AN271">
        <v>0</v>
      </c>
      <c r="AP271" s="39" t="s">
        <v>31953</v>
      </c>
      <c r="AQ271">
        <v>0</v>
      </c>
      <c r="AS271" s="39" t="s">
        <v>31933</v>
      </c>
      <c r="AT271">
        <v>1</v>
      </c>
    </row>
    <row r="272" spans="1:46" x14ac:dyDescent="0.3">
      <c r="A272">
        <v>271</v>
      </c>
      <c r="B272" s="1">
        <v>45818.516585648147</v>
      </c>
      <c r="C272" s="1">
        <v>45818.520902777775</v>
      </c>
      <c r="D272" s="39" t="s">
        <v>410</v>
      </c>
      <c r="E272" s="39" t="s">
        <v>411</v>
      </c>
      <c r="F272">
        <v>9</v>
      </c>
      <c r="I272" s="39" t="s">
        <v>412</v>
      </c>
      <c r="L272">
        <v>11</v>
      </c>
      <c r="O272">
        <v>27</v>
      </c>
      <c r="R272" s="39" t="s">
        <v>31934</v>
      </c>
      <c r="S272">
        <v>1</v>
      </c>
      <c r="U272" s="39" t="s">
        <v>31926</v>
      </c>
      <c r="V272">
        <v>1</v>
      </c>
      <c r="X272" s="39" t="s">
        <v>6882</v>
      </c>
      <c r="Y272">
        <v>1</v>
      </c>
      <c r="AA272" s="39" t="s">
        <v>31978</v>
      </c>
      <c r="AB272">
        <v>1</v>
      </c>
      <c r="AD272" s="39" t="s">
        <v>31928</v>
      </c>
      <c r="AE272">
        <v>1</v>
      </c>
      <c r="AG272" s="39" t="s">
        <v>31929</v>
      </c>
      <c r="AH272">
        <v>1</v>
      </c>
      <c r="AJ272" s="39" t="s">
        <v>877</v>
      </c>
      <c r="AK272">
        <v>0</v>
      </c>
      <c r="AM272" s="39" t="s">
        <v>31942</v>
      </c>
      <c r="AN272">
        <v>1</v>
      </c>
      <c r="AP272" s="39" t="s">
        <v>31932</v>
      </c>
      <c r="AQ272">
        <v>1</v>
      </c>
      <c r="AS272" s="39" t="s">
        <v>31933</v>
      </c>
      <c r="AT272">
        <v>1</v>
      </c>
    </row>
    <row r="273" spans="1:46" x14ac:dyDescent="0.3">
      <c r="A273">
        <v>272</v>
      </c>
      <c r="B273" s="1">
        <v>45818.517141203702</v>
      </c>
      <c r="C273" s="1">
        <v>45818.520937499998</v>
      </c>
      <c r="D273" s="39" t="s">
        <v>56</v>
      </c>
      <c r="E273" s="39" t="s">
        <v>57</v>
      </c>
      <c r="F273">
        <v>9</v>
      </c>
      <c r="I273" s="39" t="s">
        <v>57</v>
      </c>
      <c r="L273">
        <v>11</v>
      </c>
      <c r="O273">
        <v>1</v>
      </c>
      <c r="R273" s="39" t="s">
        <v>31934</v>
      </c>
      <c r="S273">
        <v>1</v>
      </c>
      <c r="U273" s="39" t="s">
        <v>31926</v>
      </c>
      <c r="V273">
        <v>1</v>
      </c>
      <c r="X273" s="39" t="s">
        <v>6882</v>
      </c>
      <c r="Y273">
        <v>1</v>
      </c>
      <c r="AA273" s="39" t="s">
        <v>31978</v>
      </c>
      <c r="AB273">
        <v>1</v>
      </c>
      <c r="AD273" s="39" t="s">
        <v>31928</v>
      </c>
      <c r="AE273">
        <v>1</v>
      </c>
      <c r="AG273" s="39" t="s">
        <v>31929</v>
      </c>
      <c r="AH273">
        <v>1</v>
      </c>
      <c r="AJ273" s="39" t="s">
        <v>31979</v>
      </c>
      <c r="AK273">
        <v>1</v>
      </c>
      <c r="AM273" s="39" t="s">
        <v>31931</v>
      </c>
      <c r="AN273">
        <v>0</v>
      </c>
      <c r="AP273" s="39" t="s">
        <v>31932</v>
      </c>
      <c r="AQ273">
        <v>1</v>
      </c>
      <c r="AS273" s="39" t="s">
        <v>31933</v>
      </c>
      <c r="AT273">
        <v>1</v>
      </c>
    </row>
    <row r="274" spans="1:46" x14ac:dyDescent="0.3">
      <c r="A274">
        <v>273</v>
      </c>
      <c r="B274" s="1">
        <v>45818.516712962963</v>
      </c>
      <c r="C274" s="1">
        <v>45818.521238425928</v>
      </c>
      <c r="D274" s="39" t="s">
        <v>181</v>
      </c>
      <c r="E274" s="39" t="s">
        <v>182</v>
      </c>
      <c r="F274">
        <v>9</v>
      </c>
      <c r="I274" s="39" t="s">
        <v>182</v>
      </c>
      <c r="L274">
        <v>11</v>
      </c>
      <c r="O274">
        <v>30</v>
      </c>
      <c r="R274" s="39" t="s">
        <v>31934</v>
      </c>
      <c r="S274">
        <v>1</v>
      </c>
      <c r="U274" s="39" t="s">
        <v>31926</v>
      </c>
      <c r="V274">
        <v>1</v>
      </c>
      <c r="X274" s="39" t="s">
        <v>6882</v>
      </c>
      <c r="Y274">
        <v>1</v>
      </c>
      <c r="AA274" s="39" t="s">
        <v>31978</v>
      </c>
      <c r="AB274">
        <v>1</v>
      </c>
      <c r="AD274" s="39" t="s">
        <v>31928</v>
      </c>
      <c r="AE274">
        <v>1</v>
      </c>
      <c r="AG274" s="39" t="s">
        <v>31929</v>
      </c>
      <c r="AH274">
        <v>1</v>
      </c>
      <c r="AJ274" s="39" t="s">
        <v>31979</v>
      </c>
      <c r="AK274">
        <v>1</v>
      </c>
      <c r="AM274" s="39" t="s">
        <v>31931</v>
      </c>
      <c r="AN274">
        <v>0</v>
      </c>
      <c r="AP274" s="39" t="s">
        <v>31932</v>
      </c>
      <c r="AQ274">
        <v>1</v>
      </c>
      <c r="AS274" s="39" t="s">
        <v>31933</v>
      </c>
      <c r="AT274">
        <v>1</v>
      </c>
    </row>
    <row r="275" spans="1:46" x14ac:dyDescent="0.3">
      <c r="A275">
        <v>274</v>
      </c>
      <c r="B275" s="1">
        <v>45818.516516203701</v>
      </c>
      <c r="C275" s="1">
        <v>45818.521527777775</v>
      </c>
      <c r="D275" s="39" t="s">
        <v>263</v>
      </c>
      <c r="E275" s="39" t="s">
        <v>264</v>
      </c>
      <c r="F275">
        <v>10</v>
      </c>
      <c r="I275" s="39" t="s">
        <v>265</v>
      </c>
      <c r="L275">
        <v>11</v>
      </c>
      <c r="O275">
        <v>23</v>
      </c>
      <c r="R275" s="39" t="s">
        <v>31934</v>
      </c>
      <c r="S275">
        <v>1</v>
      </c>
      <c r="U275" s="39" t="s">
        <v>31926</v>
      </c>
      <c r="V275">
        <v>1</v>
      </c>
      <c r="X275" s="39" t="s">
        <v>6882</v>
      </c>
      <c r="Y275">
        <v>1</v>
      </c>
      <c r="AA275" s="39" t="s">
        <v>31978</v>
      </c>
      <c r="AB275">
        <v>1</v>
      </c>
      <c r="AD275" s="39" t="s">
        <v>31928</v>
      </c>
      <c r="AE275">
        <v>1</v>
      </c>
      <c r="AG275" s="39" t="s">
        <v>31929</v>
      </c>
      <c r="AH275">
        <v>1</v>
      </c>
      <c r="AJ275" s="39" t="s">
        <v>31979</v>
      </c>
      <c r="AK275">
        <v>1</v>
      </c>
      <c r="AM275" s="39" t="s">
        <v>31942</v>
      </c>
      <c r="AN275">
        <v>1</v>
      </c>
      <c r="AP275" s="39" t="s">
        <v>31932</v>
      </c>
      <c r="AQ275">
        <v>1</v>
      </c>
      <c r="AS275" s="39" t="s">
        <v>31933</v>
      </c>
      <c r="AT275">
        <v>1</v>
      </c>
    </row>
    <row r="276" spans="1:46" x14ac:dyDescent="0.3">
      <c r="A276">
        <v>275</v>
      </c>
      <c r="B276" s="1">
        <v>45818.516527777778</v>
      </c>
      <c r="C276" s="1">
        <v>45818.521655092591</v>
      </c>
      <c r="D276" s="39" t="s">
        <v>35</v>
      </c>
      <c r="E276" s="39" t="s">
        <v>36</v>
      </c>
      <c r="F276">
        <v>9</v>
      </c>
      <c r="I276" s="39" t="s">
        <v>17731</v>
      </c>
      <c r="L276">
        <v>11</v>
      </c>
      <c r="O276">
        <v>5</v>
      </c>
      <c r="R276" s="39" t="s">
        <v>31934</v>
      </c>
      <c r="S276">
        <v>1</v>
      </c>
      <c r="U276" s="39" t="s">
        <v>31926</v>
      </c>
      <c r="V276">
        <v>1</v>
      </c>
      <c r="X276" s="39" t="s">
        <v>31951</v>
      </c>
      <c r="Y276">
        <v>0</v>
      </c>
      <c r="AA276" s="39" t="s">
        <v>31978</v>
      </c>
      <c r="AB276">
        <v>1</v>
      </c>
      <c r="AD276" s="39" t="s">
        <v>31928</v>
      </c>
      <c r="AE276">
        <v>1</v>
      </c>
      <c r="AG276" s="39" t="s">
        <v>31929</v>
      </c>
      <c r="AH276">
        <v>1</v>
      </c>
      <c r="AJ276" s="39" t="s">
        <v>31979</v>
      </c>
      <c r="AK276">
        <v>1</v>
      </c>
      <c r="AM276" s="39" t="s">
        <v>31942</v>
      </c>
      <c r="AN276">
        <v>1</v>
      </c>
      <c r="AP276" s="39" t="s">
        <v>31932</v>
      </c>
      <c r="AQ276">
        <v>1</v>
      </c>
      <c r="AS276" s="39" t="s">
        <v>31933</v>
      </c>
      <c r="AT276">
        <v>1</v>
      </c>
    </row>
    <row r="277" spans="1:46" x14ac:dyDescent="0.3">
      <c r="A277">
        <v>276</v>
      </c>
      <c r="B277" s="1">
        <v>45818.516574074078</v>
      </c>
      <c r="C277" s="1">
        <v>45818.521666666667</v>
      </c>
      <c r="D277" s="39" t="s">
        <v>365</v>
      </c>
      <c r="E277" s="39" t="s">
        <v>366</v>
      </c>
      <c r="F277">
        <v>7</v>
      </c>
      <c r="I277" s="39" t="s">
        <v>366</v>
      </c>
      <c r="L277">
        <v>11</v>
      </c>
      <c r="O277">
        <v>9</v>
      </c>
      <c r="R277" s="39" t="s">
        <v>31934</v>
      </c>
      <c r="S277">
        <v>1</v>
      </c>
      <c r="U277" s="39" t="s">
        <v>31926</v>
      </c>
      <c r="V277">
        <v>1</v>
      </c>
      <c r="X277" s="39" t="s">
        <v>6882</v>
      </c>
      <c r="Y277">
        <v>1</v>
      </c>
      <c r="AA277" s="39" t="s">
        <v>31986</v>
      </c>
      <c r="AB277">
        <v>0</v>
      </c>
      <c r="AD277" s="39" t="s">
        <v>31928</v>
      </c>
      <c r="AE277">
        <v>1</v>
      </c>
      <c r="AG277" s="39" t="s">
        <v>31929</v>
      </c>
      <c r="AH277">
        <v>1</v>
      </c>
      <c r="AJ277" s="39" t="s">
        <v>31984</v>
      </c>
      <c r="AK277">
        <v>0</v>
      </c>
      <c r="AM277" s="39" t="s">
        <v>31939</v>
      </c>
      <c r="AN277">
        <v>0</v>
      </c>
      <c r="AP277" s="39" t="s">
        <v>31932</v>
      </c>
      <c r="AQ277">
        <v>1</v>
      </c>
      <c r="AS277" s="39" t="s">
        <v>31933</v>
      </c>
      <c r="AT277">
        <v>1</v>
      </c>
    </row>
    <row r="278" spans="1:46" x14ac:dyDescent="0.3">
      <c r="A278">
        <v>277</v>
      </c>
      <c r="B278" s="1">
        <v>45818.516562500001</v>
      </c>
      <c r="C278" s="1">
        <v>45818.521747685183</v>
      </c>
      <c r="D278" s="39" t="s">
        <v>254</v>
      </c>
      <c r="E278" s="39" t="s">
        <v>255</v>
      </c>
      <c r="F278">
        <v>6</v>
      </c>
      <c r="I278" s="39" t="s">
        <v>255</v>
      </c>
      <c r="L278">
        <v>11</v>
      </c>
      <c r="O278">
        <v>11</v>
      </c>
      <c r="R278" s="39" t="s">
        <v>31934</v>
      </c>
      <c r="S278">
        <v>1</v>
      </c>
      <c r="U278" s="39" t="s">
        <v>31926</v>
      </c>
      <c r="V278">
        <v>1</v>
      </c>
      <c r="X278" s="39" t="s">
        <v>6882</v>
      </c>
      <c r="Y278">
        <v>1</v>
      </c>
      <c r="AA278" s="39" t="s">
        <v>31990</v>
      </c>
      <c r="AB278">
        <v>0</v>
      </c>
      <c r="AD278" s="39" t="s">
        <v>31937</v>
      </c>
      <c r="AE278">
        <v>0</v>
      </c>
      <c r="AG278" s="39" t="s">
        <v>31955</v>
      </c>
      <c r="AH278">
        <v>0</v>
      </c>
      <c r="AJ278" s="39" t="s">
        <v>31979</v>
      </c>
      <c r="AK278">
        <v>1</v>
      </c>
      <c r="AM278" s="39" t="s">
        <v>31946</v>
      </c>
      <c r="AN278">
        <v>0</v>
      </c>
      <c r="AP278" s="39" t="s">
        <v>31932</v>
      </c>
      <c r="AQ278">
        <v>1</v>
      </c>
      <c r="AS278" s="39" t="s">
        <v>31933</v>
      </c>
      <c r="AT278">
        <v>1</v>
      </c>
    </row>
    <row r="279" spans="1:46" x14ac:dyDescent="0.3">
      <c r="A279">
        <v>278</v>
      </c>
      <c r="B279" s="1">
        <v>45818.516550925924</v>
      </c>
      <c r="C279" s="1">
        <v>45818.521747685183</v>
      </c>
      <c r="D279" s="39" t="s">
        <v>77</v>
      </c>
      <c r="E279" s="39" t="s">
        <v>78</v>
      </c>
      <c r="F279">
        <v>5</v>
      </c>
      <c r="I279" s="39" t="s">
        <v>78</v>
      </c>
      <c r="L279">
        <v>11</v>
      </c>
      <c r="O279">
        <v>16</v>
      </c>
      <c r="R279" s="39" t="s">
        <v>31934</v>
      </c>
      <c r="S279">
        <v>1</v>
      </c>
      <c r="U279" s="39" t="s">
        <v>31949</v>
      </c>
      <c r="V279">
        <v>0</v>
      </c>
      <c r="X279" s="39" t="s">
        <v>6882</v>
      </c>
      <c r="Y279">
        <v>1</v>
      </c>
      <c r="AA279" s="39" t="s">
        <v>31990</v>
      </c>
      <c r="AB279">
        <v>0</v>
      </c>
      <c r="AD279" s="39" t="s">
        <v>31937</v>
      </c>
      <c r="AE279">
        <v>0</v>
      </c>
      <c r="AG279" s="39" t="s">
        <v>31955</v>
      </c>
      <c r="AH279">
        <v>0</v>
      </c>
      <c r="AJ279" s="39" t="s">
        <v>31979</v>
      </c>
      <c r="AK279">
        <v>1</v>
      </c>
      <c r="AM279" s="39" t="s">
        <v>31946</v>
      </c>
      <c r="AN279">
        <v>0</v>
      </c>
      <c r="AP279" s="39" t="s">
        <v>31932</v>
      </c>
      <c r="AQ279">
        <v>1</v>
      </c>
      <c r="AS279" s="39" t="s">
        <v>31933</v>
      </c>
      <c r="AT279">
        <v>1</v>
      </c>
    </row>
    <row r="280" spans="1:46" x14ac:dyDescent="0.3">
      <c r="A280">
        <v>279</v>
      </c>
      <c r="B280" s="1">
        <v>45818.516770833332</v>
      </c>
      <c r="C280" s="1">
        <v>45818.521886574075</v>
      </c>
      <c r="D280" s="39" t="s">
        <v>91</v>
      </c>
      <c r="E280" s="39" t="s">
        <v>92</v>
      </c>
      <c r="F280">
        <v>5</v>
      </c>
      <c r="I280" s="39" t="s">
        <v>92</v>
      </c>
      <c r="L280">
        <v>11</v>
      </c>
      <c r="O280">
        <v>10</v>
      </c>
      <c r="R280" s="39" t="s">
        <v>31934</v>
      </c>
      <c r="S280">
        <v>1</v>
      </c>
      <c r="U280" s="39" t="s">
        <v>31926</v>
      </c>
      <c r="V280">
        <v>1</v>
      </c>
      <c r="X280" s="39" t="s">
        <v>31951</v>
      </c>
      <c r="Y280">
        <v>0</v>
      </c>
      <c r="AA280" s="39" t="s">
        <v>31978</v>
      </c>
      <c r="AB280">
        <v>1</v>
      </c>
      <c r="AD280" s="39" t="s">
        <v>31937</v>
      </c>
      <c r="AE280">
        <v>0</v>
      </c>
      <c r="AG280" s="39" t="s">
        <v>31955</v>
      </c>
      <c r="AH280">
        <v>0</v>
      </c>
      <c r="AJ280" s="39" t="s">
        <v>31989</v>
      </c>
      <c r="AK280">
        <v>0</v>
      </c>
      <c r="AM280" s="39" t="s">
        <v>31942</v>
      </c>
      <c r="AN280">
        <v>1</v>
      </c>
      <c r="AP280" s="39" t="s">
        <v>31953</v>
      </c>
      <c r="AQ280">
        <v>0</v>
      </c>
      <c r="AS280" s="39" t="s">
        <v>31933</v>
      </c>
      <c r="AT280">
        <v>1</v>
      </c>
    </row>
    <row r="281" spans="1:46" x14ac:dyDescent="0.3">
      <c r="A281">
        <v>280</v>
      </c>
      <c r="B281" s="1">
        <v>45818.52138888889</v>
      </c>
      <c r="C281" s="1">
        <v>45818.521990740737</v>
      </c>
      <c r="D281" s="39" t="s">
        <v>343</v>
      </c>
      <c r="E281" s="39" t="s">
        <v>344</v>
      </c>
      <c r="F281">
        <v>6</v>
      </c>
      <c r="I281" s="39" t="s">
        <v>344</v>
      </c>
      <c r="L281">
        <v>11</v>
      </c>
      <c r="O281">
        <v>35</v>
      </c>
      <c r="R281" s="39" t="s">
        <v>31934</v>
      </c>
      <c r="S281">
        <v>1</v>
      </c>
      <c r="U281" s="39" t="s">
        <v>31926</v>
      </c>
      <c r="V281">
        <v>1</v>
      </c>
      <c r="X281" s="39" t="s">
        <v>6882</v>
      </c>
      <c r="Y281">
        <v>1</v>
      </c>
      <c r="AA281" s="39" t="s">
        <v>31996</v>
      </c>
      <c r="AB281">
        <v>1</v>
      </c>
      <c r="AD281" s="39" t="s">
        <v>31928</v>
      </c>
      <c r="AE281">
        <v>1</v>
      </c>
      <c r="AG281" s="39" t="s">
        <v>16105</v>
      </c>
      <c r="AH281">
        <v>0</v>
      </c>
      <c r="AJ281" s="39" t="s">
        <v>32035</v>
      </c>
      <c r="AK281">
        <v>0</v>
      </c>
      <c r="AM281" s="39" t="s">
        <v>31946</v>
      </c>
      <c r="AN281">
        <v>0</v>
      </c>
      <c r="AP281" s="39" t="s">
        <v>31932</v>
      </c>
      <c r="AQ281">
        <v>1</v>
      </c>
      <c r="AS281" s="39" t="s">
        <v>31966</v>
      </c>
      <c r="AT281">
        <v>0</v>
      </c>
    </row>
    <row r="282" spans="1:46" x14ac:dyDescent="0.3">
      <c r="A282">
        <v>281</v>
      </c>
      <c r="B282" s="1">
        <v>45818.516527777778</v>
      </c>
      <c r="C282" s="1">
        <v>45818.521990740737</v>
      </c>
      <c r="D282" s="39" t="s">
        <v>398</v>
      </c>
      <c r="E282" s="39" t="s">
        <v>399</v>
      </c>
      <c r="F282">
        <v>7</v>
      </c>
      <c r="I282" s="39" t="s">
        <v>400</v>
      </c>
      <c r="L282">
        <v>11</v>
      </c>
      <c r="O282">
        <v>36</v>
      </c>
      <c r="R282" s="39" t="s">
        <v>31934</v>
      </c>
      <c r="S282">
        <v>1</v>
      </c>
      <c r="U282" s="39" t="s">
        <v>31926</v>
      </c>
      <c r="V282">
        <v>1</v>
      </c>
      <c r="X282" s="39" t="s">
        <v>6882</v>
      </c>
      <c r="Y282">
        <v>1</v>
      </c>
      <c r="AA282" s="39" t="s">
        <v>31996</v>
      </c>
      <c r="AB282">
        <v>1</v>
      </c>
      <c r="AD282" s="39" t="s">
        <v>31928</v>
      </c>
      <c r="AE282">
        <v>1</v>
      </c>
      <c r="AG282" s="39" t="s">
        <v>31929</v>
      </c>
      <c r="AH282">
        <v>1</v>
      </c>
      <c r="AJ282" s="39" t="s">
        <v>31984</v>
      </c>
      <c r="AK282">
        <v>0</v>
      </c>
      <c r="AM282" s="39" t="s">
        <v>31939</v>
      </c>
      <c r="AN282">
        <v>0</v>
      </c>
      <c r="AP282" s="39" t="s">
        <v>31932</v>
      </c>
      <c r="AQ282">
        <v>1</v>
      </c>
      <c r="AS282" s="39" t="s">
        <v>31966</v>
      </c>
      <c r="AT282">
        <v>0</v>
      </c>
    </row>
    <row r="283" spans="1:46" x14ac:dyDescent="0.3">
      <c r="A283">
        <v>282</v>
      </c>
      <c r="B283" s="1">
        <v>45818.516817129632</v>
      </c>
      <c r="C283" s="1">
        <v>45818.521990740737</v>
      </c>
      <c r="D283" s="39" t="s">
        <v>177</v>
      </c>
      <c r="E283" s="39" t="s">
        <v>178</v>
      </c>
      <c r="F283">
        <v>7</v>
      </c>
      <c r="I283" s="39" t="s">
        <v>178</v>
      </c>
      <c r="L283">
        <v>11</v>
      </c>
      <c r="O283">
        <v>33</v>
      </c>
      <c r="R283" s="39" t="s">
        <v>31934</v>
      </c>
      <c r="S283">
        <v>1</v>
      </c>
      <c r="U283" s="39" t="s">
        <v>31926</v>
      </c>
      <c r="V283">
        <v>1</v>
      </c>
      <c r="X283" s="39" t="s">
        <v>6882</v>
      </c>
      <c r="Y283">
        <v>1</v>
      </c>
      <c r="AA283" s="39" t="s">
        <v>31978</v>
      </c>
      <c r="AB283">
        <v>1</v>
      </c>
      <c r="AD283" s="39" t="s">
        <v>31928</v>
      </c>
      <c r="AE283">
        <v>1</v>
      </c>
      <c r="AG283" s="39" t="s">
        <v>31929</v>
      </c>
      <c r="AH283">
        <v>1</v>
      </c>
      <c r="AJ283" s="39" t="s">
        <v>31988</v>
      </c>
      <c r="AK283">
        <v>1</v>
      </c>
      <c r="AM283" s="39" t="s">
        <v>31931</v>
      </c>
      <c r="AN283">
        <v>0</v>
      </c>
      <c r="AP283" s="39" t="s">
        <v>31953</v>
      </c>
      <c r="AQ283">
        <v>0</v>
      </c>
      <c r="AS283" s="39" t="s">
        <v>31966</v>
      </c>
      <c r="AT283">
        <v>0</v>
      </c>
    </row>
    <row r="284" spans="1:46" x14ac:dyDescent="0.3">
      <c r="A284">
        <v>283</v>
      </c>
      <c r="B284" s="1">
        <v>45818.516504629632</v>
      </c>
      <c r="C284" s="1">
        <v>45818.522013888891</v>
      </c>
      <c r="D284" s="39" t="s">
        <v>316</v>
      </c>
      <c r="E284" s="39" t="s">
        <v>317</v>
      </c>
      <c r="F284">
        <v>7</v>
      </c>
      <c r="I284" s="39" t="s">
        <v>317</v>
      </c>
      <c r="L284">
        <v>11</v>
      </c>
      <c r="O284">
        <v>29</v>
      </c>
      <c r="R284" s="39" t="s">
        <v>31934</v>
      </c>
      <c r="S284">
        <v>1</v>
      </c>
      <c r="U284" s="39" t="s">
        <v>31926</v>
      </c>
      <c r="V284">
        <v>1</v>
      </c>
      <c r="X284" s="39" t="s">
        <v>6882</v>
      </c>
      <c r="Y284">
        <v>1</v>
      </c>
      <c r="AA284" s="39" t="s">
        <v>31996</v>
      </c>
      <c r="AB284">
        <v>1</v>
      </c>
      <c r="AD284" s="39" t="s">
        <v>31928</v>
      </c>
      <c r="AE284">
        <v>1</v>
      </c>
      <c r="AG284" s="39" t="s">
        <v>31929</v>
      </c>
      <c r="AH284">
        <v>1</v>
      </c>
      <c r="AJ284" s="39" t="s">
        <v>31987</v>
      </c>
      <c r="AK284">
        <v>0</v>
      </c>
      <c r="AM284" s="39" t="s">
        <v>31946</v>
      </c>
      <c r="AN284">
        <v>0</v>
      </c>
      <c r="AP284" s="39" t="s">
        <v>31932</v>
      </c>
      <c r="AQ284">
        <v>1</v>
      </c>
      <c r="AS284" s="39" t="s">
        <v>31966</v>
      </c>
      <c r="AT284">
        <v>0</v>
      </c>
    </row>
    <row r="285" spans="1:46" x14ac:dyDescent="0.3">
      <c r="A285">
        <v>284</v>
      </c>
      <c r="B285" s="1">
        <v>45818.518310185187</v>
      </c>
      <c r="C285" s="1">
        <v>45818.52202546296</v>
      </c>
      <c r="D285" s="39" t="s">
        <v>95</v>
      </c>
      <c r="E285" s="39" t="s">
        <v>96</v>
      </c>
      <c r="F285">
        <v>7</v>
      </c>
      <c r="I285" s="39" t="s">
        <v>97</v>
      </c>
      <c r="L285">
        <v>11</v>
      </c>
      <c r="O285">
        <v>32</v>
      </c>
      <c r="R285" s="39" t="s">
        <v>31934</v>
      </c>
      <c r="S285">
        <v>1</v>
      </c>
      <c r="U285" s="39" t="s">
        <v>31926</v>
      </c>
      <c r="V285">
        <v>1</v>
      </c>
      <c r="X285" s="39" t="s">
        <v>6882</v>
      </c>
      <c r="Y285">
        <v>1</v>
      </c>
      <c r="AA285" s="39" t="s">
        <v>31978</v>
      </c>
      <c r="AB285">
        <v>1</v>
      </c>
      <c r="AD285" s="39" t="s">
        <v>31928</v>
      </c>
      <c r="AE285">
        <v>1</v>
      </c>
      <c r="AG285" s="39" t="s">
        <v>31929</v>
      </c>
      <c r="AH285">
        <v>1</v>
      </c>
      <c r="AJ285" s="39" t="s">
        <v>31979</v>
      </c>
      <c r="AK285">
        <v>1</v>
      </c>
      <c r="AM285" s="39" t="s">
        <v>31931</v>
      </c>
      <c r="AN285">
        <v>0</v>
      </c>
      <c r="AP285" s="39" t="s">
        <v>31953</v>
      </c>
      <c r="AQ285">
        <v>0</v>
      </c>
      <c r="AS285" s="39" t="s">
        <v>31966</v>
      </c>
      <c r="AT285">
        <v>0</v>
      </c>
    </row>
    <row r="286" spans="1:46" x14ac:dyDescent="0.3">
      <c r="A286">
        <v>285</v>
      </c>
      <c r="B286" s="1">
        <v>45818.516886574071</v>
      </c>
      <c r="C286" s="1">
        <v>45818.522083333337</v>
      </c>
      <c r="D286" s="39" t="s">
        <v>375</v>
      </c>
      <c r="E286" s="39" t="s">
        <v>376</v>
      </c>
      <c r="F286">
        <v>7</v>
      </c>
      <c r="I286" s="39" t="s">
        <v>17671</v>
      </c>
      <c r="L286">
        <v>11</v>
      </c>
      <c r="O286">
        <v>3</v>
      </c>
      <c r="R286" s="39" t="s">
        <v>31934</v>
      </c>
      <c r="S286">
        <v>1</v>
      </c>
      <c r="U286" s="39" t="s">
        <v>31926</v>
      </c>
      <c r="V286">
        <v>1</v>
      </c>
      <c r="X286" s="39" t="s">
        <v>6882</v>
      </c>
      <c r="Y286">
        <v>1</v>
      </c>
      <c r="AA286" s="39" t="s">
        <v>31978</v>
      </c>
      <c r="AB286">
        <v>1</v>
      </c>
      <c r="AD286" s="39" t="s">
        <v>31928</v>
      </c>
      <c r="AE286">
        <v>1</v>
      </c>
      <c r="AG286" s="39" t="s">
        <v>31955</v>
      </c>
      <c r="AH286">
        <v>0</v>
      </c>
      <c r="AJ286" s="39" t="s">
        <v>32033</v>
      </c>
      <c r="AK286">
        <v>0</v>
      </c>
      <c r="AM286" s="39" t="s">
        <v>31942</v>
      </c>
      <c r="AN286">
        <v>1</v>
      </c>
      <c r="AP286" s="39" t="s">
        <v>31953</v>
      </c>
      <c r="AQ286">
        <v>0</v>
      </c>
      <c r="AS286" s="39" t="s">
        <v>31933</v>
      </c>
      <c r="AT286">
        <v>1</v>
      </c>
    </row>
    <row r="287" spans="1:46" x14ac:dyDescent="0.3">
      <c r="A287">
        <v>286</v>
      </c>
      <c r="B287" s="1">
        <v>45818.516782407409</v>
      </c>
      <c r="C287" s="1">
        <v>45818.522245370368</v>
      </c>
      <c r="D287" s="39" t="s">
        <v>304</v>
      </c>
      <c r="E287" s="39" t="s">
        <v>305</v>
      </c>
      <c r="F287">
        <v>7</v>
      </c>
      <c r="I287" s="39" t="s">
        <v>306</v>
      </c>
      <c r="L287">
        <v>11</v>
      </c>
      <c r="O287">
        <v>17</v>
      </c>
      <c r="R287" s="39" t="s">
        <v>31934</v>
      </c>
      <c r="S287">
        <v>1</v>
      </c>
      <c r="U287" s="39" t="s">
        <v>31926</v>
      </c>
      <c r="V287">
        <v>1</v>
      </c>
      <c r="X287" s="39" t="s">
        <v>6882</v>
      </c>
      <c r="Y287">
        <v>1</v>
      </c>
      <c r="AA287" s="39" t="s">
        <v>31986</v>
      </c>
      <c r="AB287">
        <v>0</v>
      </c>
      <c r="AD287" s="39" t="s">
        <v>31928</v>
      </c>
      <c r="AE287">
        <v>1</v>
      </c>
      <c r="AG287" s="39" t="s">
        <v>31929</v>
      </c>
      <c r="AH287">
        <v>1</v>
      </c>
      <c r="AJ287" s="39" t="s">
        <v>31999</v>
      </c>
      <c r="AK287">
        <v>0</v>
      </c>
      <c r="AM287" s="39" t="s">
        <v>31942</v>
      </c>
      <c r="AN287">
        <v>1</v>
      </c>
      <c r="AP287" s="39" t="s">
        <v>31953</v>
      </c>
      <c r="AQ287">
        <v>0</v>
      </c>
      <c r="AS287" s="39" t="s">
        <v>31933</v>
      </c>
      <c r="AT287">
        <v>1</v>
      </c>
    </row>
    <row r="288" spans="1:46" x14ac:dyDescent="0.3">
      <c r="A288">
        <v>287</v>
      </c>
      <c r="B288" s="1">
        <v>45818.516562500001</v>
      </c>
      <c r="C288" s="1">
        <v>45818.522268518522</v>
      </c>
      <c r="D288" s="39" t="s">
        <v>384</v>
      </c>
      <c r="E288" s="39" t="s">
        <v>385</v>
      </c>
      <c r="F288">
        <v>3</v>
      </c>
      <c r="I288" s="39" t="s">
        <v>386</v>
      </c>
      <c r="L288">
        <v>11</v>
      </c>
      <c r="O288">
        <v>34</v>
      </c>
      <c r="R288" s="39" t="s">
        <v>31934</v>
      </c>
      <c r="S288">
        <v>1</v>
      </c>
      <c r="U288" s="39" t="s">
        <v>31949</v>
      </c>
      <c r="V288">
        <v>0</v>
      </c>
      <c r="X288" s="39" t="s">
        <v>6882</v>
      </c>
      <c r="Y288">
        <v>1</v>
      </c>
      <c r="AA288" s="39" t="s">
        <v>31986</v>
      </c>
      <c r="AB288">
        <v>0</v>
      </c>
      <c r="AD288" s="39" t="s">
        <v>31937</v>
      </c>
      <c r="AE288">
        <v>0</v>
      </c>
      <c r="AG288" s="39" t="s">
        <v>31955</v>
      </c>
      <c r="AH288">
        <v>0</v>
      </c>
      <c r="AJ288" s="39" t="s">
        <v>31984</v>
      </c>
      <c r="AK288">
        <v>0</v>
      </c>
      <c r="AM288" s="39" t="s">
        <v>31946</v>
      </c>
      <c r="AN288">
        <v>0</v>
      </c>
      <c r="AP288" s="39" t="s">
        <v>31932</v>
      </c>
      <c r="AQ288">
        <v>1</v>
      </c>
      <c r="AS288" s="39" t="s">
        <v>31966</v>
      </c>
      <c r="AT288">
        <v>0</v>
      </c>
    </row>
    <row r="289" spans="1:46" x14ac:dyDescent="0.3">
      <c r="A289">
        <v>288</v>
      </c>
      <c r="B289" s="1">
        <v>45818.516550925924</v>
      </c>
      <c r="C289" s="1">
        <v>45818.522280092591</v>
      </c>
      <c r="D289" s="39" t="s">
        <v>422</v>
      </c>
      <c r="E289" s="39" t="s">
        <v>423</v>
      </c>
      <c r="F289">
        <v>6</v>
      </c>
      <c r="I289" s="39" t="s">
        <v>424</v>
      </c>
      <c r="L289">
        <v>11</v>
      </c>
      <c r="O289">
        <v>37</v>
      </c>
      <c r="R289" s="39" t="s">
        <v>31934</v>
      </c>
      <c r="S289">
        <v>1</v>
      </c>
      <c r="U289" s="39" t="s">
        <v>31926</v>
      </c>
      <c r="V289">
        <v>1</v>
      </c>
      <c r="X289" s="39" t="s">
        <v>31950</v>
      </c>
      <c r="Y289">
        <v>0</v>
      </c>
      <c r="AA289" s="39" t="s">
        <v>31996</v>
      </c>
      <c r="AB289">
        <v>1</v>
      </c>
      <c r="AD289" s="39" t="s">
        <v>31937</v>
      </c>
      <c r="AE289">
        <v>0</v>
      </c>
      <c r="AG289" s="39" t="s">
        <v>31929</v>
      </c>
      <c r="AH289">
        <v>1</v>
      </c>
      <c r="AJ289" s="39" t="s">
        <v>31979</v>
      </c>
      <c r="AK289">
        <v>1</v>
      </c>
      <c r="AM289" s="39" t="s">
        <v>31946</v>
      </c>
      <c r="AN289">
        <v>0</v>
      </c>
      <c r="AP289" s="39" t="s">
        <v>31932</v>
      </c>
      <c r="AQ289">
        <v>1</v>
      </c>
      <c r="AS289" s="39" t="s">
        <v>31966</v>
      </c>
      <c r="AT289">
        <v>0</v>
      </c>
    </row>
    <row r="290" spans="1:46" x14ac:dyDescent="0.3">
      <c r="A290">
        <v>289</v>
      </c>
      <c r="B290" s="1">
        <v>45818.516840277778</v>
      </c>
      <c r="C290" s="1">
        <v>45818.522349537037</v>
      </c>
      <c r="D290" s="39" t="s">
        <v>47</v>
      </c>
      <c r="E290" s="39" t="s">
        <v>48</v>
      </c>
      <c r="F290">
        <v>7</v>
      </c>
      <c r="I290" s="39" t="s">
        <v>48</v>
      </c>
      <c r="L290">
        <v>11</v>
      </c>
      <c r="O290">
        <v>15</v>
      </c>
      <c r="R290" s="39" t="s">
        <v>31934</v>
      </c>
      <c r="S290">
        <v>1</v>
      </c>
      <c r="U290" s="39" t="s">
        <v>31926</v>
      </c>
      <c r="V290">
        <v>1</v>
      </c>
      <c r="X290" s="39" t="s">
        <v>6882</v>
      </c>
      <c r="Y290">
        <v>1</v>
      </c>
      <c r="AA290" s="39" t="s">
        <v>31996</v>
      </c>
      <c r="AB290">
        <v>1</v>
      </c>
      <c r="AD290" s="39" t="s">
        <v>31928</v>
      </c>
      <c r="AE290">
        <v>1</v>
      </c>
      <c r="AG290" s="39" t="s">
        <v>31955</v>
      </c>
      <c r="AH290">
        <v>0</v>
      </c>
      <c r="AJ290" s="39" t="s">
        <v>32033</v>
      </c>
      <c r="AK290">
        <v>0</v>
      </c>
      <c r="AM290" s="39" t="s">
        <v>31942</v>
      </c>
      <c r="AN290">
        <v>1</v>
      </c>
      <c r="AP290" s="39" t="s">
        <v>31953</v>
      </c>
      <c r="AQ290">
        <v>0</v>
      </c>
      <c r="AS290" s="39" t="s">
        <v>31933</v>
      </c>
      <c r="AT290">
        <v>1</v>
      </c>
    </row>
    <row r="291" spans="1:46" x14ac:dyDescent="0.3">
      <c r="A291">
        <v>290</v>
      </c>
      <c r="B291" s="1">
        <v>45818.516516203701</v>
      </c>
      <c r="C291" s="1">
        <v>45818.52238425926</v>
      </c>
      <c r="D291" s="39" t="s">
        <v>135</v>
      </c>
      <c r="E291" s="39" t="s">
        <v>136</v>
      </c>
      <c r="F291">
        <v>10</v>
      </c>
      <c r="I291" s="39" t="s">
        <v>136</v>
      </c>
      <c r="L291">
        <v>11</v>
      </c>
      <c r="O291">
        <v>20</v>
      </c>
      <c r="R291" s="39" t="s">
        <v>31934</v>
      </c>
      <c r="S291">
        <v>1</v>
      </c>
      <c r="U291" s="39" t="s">
        <v>31926</v>
      </c>
      <c r="V291">
        <v>1</v>
      </c>
      <c r="X291" s="39" t="s">
        <v>6882</v>
      </c>
      <c r="Y291">
        <v>1</v>
      </c>
      <c r="AA291" s="39" t="s">
        <v>31978</v>
      </c>
      <c r="AB291">
        <v>1</v>
      </c>
      <c r="AD291" s="39" t="s">
        <v>31928</v>
      </c>
      <c r="AE291">
        <v>1</v>
      </c>
      <c r="AG291" s="39" t="s">
        <v>31929</v>
      </c>
      <c r="AH291">
        <v>1</v>
      </c>
      <c r="AJ291" s="39" t="s">
        <v>31979</v>
      </c>
      <c r="AK291">
        <v>1</v>
      </c>
      <c r="AM291" s="39" t="s">
        <v>31942</v>
      </c>
      <c r="AN291">
        <v>1</v>
      </c>
      <c r="AP291" s="39" t="s">
        <v>31932</v>
      </c>
      <c r="AQ291">
        <v>1</v>
      </c>
      <c r="AS291" s="39" t="s">
        <v>31933</v>
      </c>
      <c r="AT291">
        <v>1</v>
      </c>
    </row>
    <row r="292" spans="1:46" x14ac:dyDescent="0.3">
      <c r="A292">
        <v>291</v>
      </c>
      <c r="B292" s="1">
        <v>45818.516597222224</v>
      </c>
      <c r="C292" s="1">
        <v>45818.522418981483</v>
      </c>
      <c r="D292" s="39" t="s">
        <v>6809</v>
      </c>
      <c r="E292" s="39" t="s">
        <v>6810</v>
      </c>
      <c r="F292">
        <v>8</v>
      </c>
      <c r="I292" s="39" t="s">
        <v>6810</v>
      </c>
      <c r="L292">
        <v>11</v>
      </c>
      <c r="O292">
        <v>19</v>
      </c>
      <c r="R292" s="39" t="s">
        <v>31934</v>
      </c>
      <c r="S292">
        <v>1</v>
      </c>
      <c r="U292" s="39" t="s">
        <v>31926</v>
      </c>
      <c r="V292">
        <v>1</v>
      </c>
      <c r="X292" s="39" t="s">
        <v>6882</v>
      </c>
      <c r="Y292">
        <v>1</v>
      </c>
      <c r="AA292" s="39" t="s">
        <v>7750</v>
      </c>
      <c r="AB292">
        <v>0</v>
      </c>
      <c r="AD292" s="39" t="s">
        <v>31928</v>
      </c>
      <c r="AE292">
        <v>1</v>
      </c>
      <c r="AG292" s="39" t="s">
        <v>31929</v>
      </c>
      <c r="AH292">
        <v>1</v>
      </c>
      <c r="AJ292" s="39" t="s">
        <v>31984</v>
      </c>
      <c r="AK292">
        <v>0</v>
      </c>
      <c r="AM292" s="39" t="s">
        <v>31942</v>
      </c>
      <c r="AN292">
        <v>1</v>
      </c>
      <c r="AP292" s="39" t="s">
        <v>31932</v>
      </c>
      <c r="AQ292">
        <v>1</v>
      </c>
      <c r="AS292" s="39" t="s">
        <v>31933</v>
      </c>
      <c r="AT292">
        <v>1</v>
      </c>
    </row>
    <row r="293" spans="1:46" x14ac:dyDescent="0.3">
      <c r="A293">
        <v>292</v>
      </c>
      <c r="B293" s="1">
        <v>45819.905752314815</v>
      </c>
      <c r="C293" s="1">
        <v>45819.913530092592</v>
      </c>
      <c r="D293" s="39" t="s">
        <v>1294</v>
      </c>
      <c r="E293" s="39" t="s">
        <v>1295</v>
      </c>
      <c r="F293">
        <v>7</v>
      </c>
      <c r="I293" s="39" t="s">
        <v>1295</v>
      </c>
      <c r="L293">
        <v>1</v>
      </c>
      <c r="O293">
        <v>3</v>
      </c>
      <c r="R293" s="39" t="s">
        <v>31934</v>
      </c>
      <c r="S293">
        <v>1</v>
      </c>
      <c r="U293" s="39" t="s">
        <v>31926</v>
      </c>
      <c r="V293">
        <v>1</v>
      </c>
      <c r="X293" s="39" t="s">
        <v>6882</v>
      </c>
      <c r="Y293">
        <v>1</v>
      </c>
      <c r="AA293" s="39" t="s">
        <v>31978</v>
      </c>
      <c r="AB293">
        <v>1</v>
      </c>
      <c r="AD293" s="39" t="s">
        <v>31937</v>
      </c>
      <c r="AE293">
        <v>0</v>
      </c>
      <c r="AG293" s="39" t="s">
        <v>31929</v>
      </c>
      <c r="AH293">
        <v>1</v>
      </c>
      <c r="AJ293" s="39" t="s">
        <v>31979</v>
      </c>
      <c r="AK293">
        <v>1</v>
      </c>
      <c r="AM293" s="39" t="s">
        <v>31931</v>
      </c>
      <c r="AN293">
        <v>0</v>
      </c>
      <c r="AP293" s="39" t="s">
        <v>31953</v>
      </c>
      <c r="AQ293">
        <v>0</v>
      </c>
      <c r="AS293" s="39" t="s">
        <v>31933</v>
      </c>
      <c r="AT293">
        <v>1</v>
      </c>
    </row>
    <row r="294" spans="1:46" x14ac:dyDescent="0.3">
      <c r="A294">
        <v>293</v>
      </c>
      <c r="B294" s="1">
        <v>45821.538472222222</v>
      </c>
      <c r="C294" s="1">
        <v>45821.542453703703</v>
      </c>
      <c r="D294" s="39" t="s">
        <v>4201</v>
      </c>
      <c r="E294" s="39" t="s">
        <v>4202</v>
      </c>
      <c r="F294">
        <v>3</v>
      </c>
      <c r="I294" s="39" t="s">
        <v>4202</v>
      </c>
      <c r="L294">
        <v>7</v>
      </c>
      <c r="O294">
        <v>1</v>
      </c>
      <c r="R294" s="39" t="s">
        <v>31934</v>
      </c>
      <c r="S294">
        <v>1</v>
      </c>
      <c r="U294" s="39" t="s">
        <v>32000</v>
      </c>
      <c r="V294">
        <v>0</v>
      </c>
      <c r="X294" s="39" t="s">
        <v>31951</v>
      </c>
      <c r="Y294">
        <v>0</v>
      </c>
      <c r="AA294" s="39" t="s">
        <v>31997</v>
      </c>
      <c r="AB294">
        <v>0</v>
      </c>
      <c r="AD294" s="39" t="s">
        <v>31928</v>
      </c>
      <c r="AE294">
        <v>1</v>
      </c>
      <c r="AG294" s="39" t="s">
        <v>31955</v>
      </c>
      <c r="AH294">
        <v>0</v>
      </c>
      <c r="AJ294" s="39" t="s">
        <v>877</v>
      </c>
      <c r="AK294">
        <v>0</v>
      </c>
      <c r="AM294" s="39" t="s">
        <v>31939</v>
      </c>
      <c r="AN294">
        <v>0</v>
      </c>
      <c r="AP294" s="39" t="s">
        <v>31932</v>
      </c>
      <c r="AQ294">
        <v>1</v>
      </c>
      <c r="AS294" s="39" t="s">
        <v>31966</v>
      </c>
      <c r="AT294">
        <v>0</v>
      </c>
    </row>
    <row r="295" spans="1:46" x14ac:dyDescent="0.3">
      <c r="A295">
        <v>294</v>
      </c>
      <c r="B295" s="1">
        <v>45821.543356481481</v>
      </c>
      <c r="C295" s="1">
        <v>45821.545231481483</v>
      </c>
      <c r="D295" s="39" t="s">
        <v>14403</v>
      </c>
      <c r="E295" s="39" t="s">
        <v>14404</v>
      </c>
      <c r="F295">
        <v>7</v>
      </c>
      <c r="I295" s="39" t="s">
        <v>14404</v>
      </c>
      <c r="L295">
        <v>7</v>
      </c>
      <c r="O295">
        <v>20</v>
      </c>
      <c r="R295" s="39" t="s">
        <v>31968</v>
      </c>
      <c r="S295">
        <v>0</v>
      </c>
      <c r="U295" s="39" t="s">
        <v>31926</v>
      </c>
      <c r="V295">
        <v>1</v>
      </c>
      <c r="X295" s="39" t="s">
        <v>6882</v>
      </c>
      <c r="Y295">
        <v>1</v>
      </c>
      <c r="AA295" s="39" t="s">
        <v>31978</v>
      </c>
      <c r="AB295">
        <v>1</v>
      </c>
      <c r="AD295" s="39" t="s">
        <v>31928</v>
      </c>
      <c r="AE295">
        <v>1</v>
      </c>
      <c r="AG295" s="39" t="s">
        <v>31929</v>
      </c>
      <c r="AH295">
        <v>1</v>
      </c>
      <c r="AJ295" s="39" t="s">
        <v>877</v>
      </c>
      <c r="AK295">
        <v>0</v>
      </c>
      <c r="AM295" s="39" t="s">
        <v>31939</v>
      </c>
      <c r="AN295">
        <v>0</v>
      </c>
      <c r="AP295" s="39" t="s">
        <v>31932</v>
      </c>
      <c r="AQ295">
        <v>1</v>
      </c>
      <c r="AS295" s="39" t="s">
        <v>31933</v>
      </c>
      <c r="AT295">
        <v>1</v>
      </c>
    </row>
    <row r="296" spans="1:46" x14ac:dyDescent="0.3">
      <c r="A296">
        <v>295</v>
      </c>
      <c r="B296" s="1">
        <v>45821.542187500003</v>
      </c>
      <c r="C296" s="1">
        <v>45821.548680555556</v>
      </c>
      <c r="D296" s="39" t="s">
        <v>4477</v>
      </c>
      <c r="E296" s="39" t="s">
        <v>4478</v>
      </c>
      <c r="F296">
        <v>9</v>
      </c>
      <c r="I296" s="39" t="s">
        <v>4478</v>
      </c>
      <c r="L296">
        <v>7</v>
      </c>
      <c r="O296">
        <v>38</v>
      </c>
      <c r="R296" s="39" t="s">
        <v>31934</v>
      </c>
      <c r="S296">
        <v>1</v>
      </c>
      <c r="U296" s="39" t="s">
        <v>31926</v>
      </c>
      <c r="V296">
        <v>1</v>
      </c>
      <c r="X296" s="39" t="s">
        <v>6882</v>
      </c>
      <c r="Y296">
        <v>1</v>
      </c>
      <c r="AA296" s="39" t="s">
        <v>31978</v>
      </c>
      <c r="AB296">
        <v>1</v>
      </c>
      <c r="AD296" s="39" t="s">
        <v>31928</v>
      </c>
      <c r="AE296">
        <v>1</v>
      </c>
      <c r="AG296" s="39" t="s">
        <v>31929</v>
      </c>
      <c r="AH296">
        <v>1</v>
      </c>
      <c r="AJ296" s="39" t="s">
        <v>31981</v>
      </c>
      <c r="AK296">
        <v>0</v>
      </c>
      <c r="AM296" s="39" t="s">
        <v>31942</v>
      </c>
      <c r="AN296">
        <v>1</v>
      </c>
      <c r="AP296" s="39" t="s">
        <v>31932</v>
      </c>
      <c r="AQ296">
        <v>1</v>
      </c>
      <c r="AS296" s="39" t="s">
        <v>31933</v>
      </c>
      <c r="AT296">
        <v>1</v>
      </c>
    </row>
    <row r="297" spans="1:46" x14ac:dyDescent="0.3">
      <c r="A297">
        <v>296</v>
      </c>
      <c r="B297" s="1">
        <v>45821.547777777778</v>
      </c>
      <c r="C297" s="1">
        <v>45821.550011574072</v>
      </c>
      <c r="D297" s="39" t="s">
        <v>4188</v>
      </c>
      <c r="E297" s="39" t="s">
        <v>4189</v>
      </c>
      <c r="F297">
        <v>1</v>
      </c>
      <c r="I297" s="39" t="s">
        <v>4189</v>
      </c>
      <c r="L297">
        <v>7</v>
      </c>
      <c r="O297">
        <v>17</v>
      </c>
      <c r="R297" s="39" t="s">
        <v>31925</v>
      </c>
      <c r="S297">
        <v>0</v>
      </c>
      <c r="U297" s="39" t="s">
        <v>31949</v>
      </c>
      <c r="V297">
        <v>0</v>
      </c>
      <c r="X297" s="39" t="s">
        <v>243</v>
      </c>
      <c r="Y297">
        <v>0</v>
      </c>
      <c r="AA297" s="39" t="s">
        <v>7750</v>
      </c>
      <c r="AB297">
        <v>0</v>
      </c>
      <c r="AD297" s="39" t="s">
        <v>31937</v>
      </c>
      <c r="AE297">
        <v>0</v>
      </c>
      <c r="AG297" s="39" t="s">
        <v>31956</v>
      </c>
      <c r="AH297">
        <v>0</v>
      </c>
      <c r="AJ297" s="39" t="s">
        <v>31987</v>
      </c>
      <c r="AK297">
        <v>0</v>
      </c>
      <c r="AM297" s="39" t="s">
        <v>31946</v>
      </c>
      <c r="AN297">
        <v>0</v>
      </c>
      <c r="AP297" s="39" t="s">
        <v>31932</v>
      </c>
      <c r="AQ297">
        <v>1</v>
      </c>
      <c r="AS297" s="39" t="s">
        <v>31966</v>
      </c>
      <c r="AT297">
        <v>0</v>
      </c>
    </row>
    <row r="298" spans="1:46" x14ac:dyDescent="0.3">
      <c r="A298">
        <v>297</v>
      </c>
      <c r="B298" s="1">
        <v>45821.547118055554</v>
      </c>
      <c r="C298" s="1">
        <v>45821.550937499997</v>
      </c>
      <c r="D298" s="39" t="s">
        <v>4259</v>
      </c>
      <c r="E298" s="39" t="s">
        <v>4260</v>
      </c>
      <c r="F298">
        <v>7</v>
      </c>
      <c r="I298" s="39" t="s">
        <v>14351</v>
      </c>
      <c r="L298">
        <v>7</v>
      </c>
      <c r="O298">
        <v>9</v>
      </c>
      <c r="R298" s="39" t="s">
        <v>31998</v>
      </c>
      <c r="S298">
        <v>0</v>
      </c>
      <c r="U298" s="39" t="s">
        <v>31926</v>
      </c>
      <c r="V298">
        <v>1</v>
      </c>
      <c r="X298" s="39" t="s">
        <v>31950</v>
      </c>
      <c r="Y298">
        <v>0</v>
      </c>
      <c r="AA298" s="39" t="s">
        <v>31978</v>
      </c>
      <c r="AB298">
        <v>1</v>
      </c>
      <c r="AD298" s="39" t="s">
        <v>31928</v>
      </c>
      <c r="AE298">
        <v>1</v>
      </c>
      <c r="AG298" s="39" t="s">
        <v>31929</v>
      </c>
      <c r="AH298">
        <v>1</v>
      </c>
      <c r="AJ298" s="39" t="s">
        <v>877</v>
      </c>
      <c r="AK298">
        <v>0</v>
      </c>
      <c r="AM298" s="39" t="s">
        <v>31942</v>
      </c>
      <c r="AN298">
        <v>1</v>
      </c>
      <c r="AP298" s="39" t="s">
        <v>31932</v>
      </c>
      <c r="AQ298">
        <v>1</v>
      </c>
      <c r="AS298" s="39" t="s">
        <v>31933</v>
      </c>
      <c r="AT298">
        <v>1</v>
      </c>
    </row>
    <row r="299" spans="1:46" x14ac:dyDescent="0.3">
      <c r="A299">
        <v>298</v>
      </c>
      <c r="B299" s="1">
        <v>45821.54787037037</v>
      </c>
      <c r="C299" s="1">
        <v>45821.55097222222</v>
      </c>
      <c r="D299" s="39" t="s">
        <v>4217</v>
      </c>
      <c r="E299" s="39" t="s">
        <v>4218</v>
      </c>
      <c r="F299">
        <v>5</v>
      </c>
      <c r="I299" s="39" t="s">
        <v>4218</v>
      </c>
      <c r="L299">
        <v>7</v>
      </c>
      <c r="O299">
        <v>37</v>
      </c>
      <c r="R299" s="39" t="s">
        <v>31934</v>
      </c>
      <c r="S299">
        <v>1</v>
      </c>
      <c r="U299" s="39" t="s">
        <v>31926</v>
      </c>
      <c r="V299">
        <v>1</v>
      </c>
      <c r="X299" s="39" t="s">
        <v>6882</v>
      </c>
      <c r="Y299">
        <v>1</v>
      </c>
      <c r="AA299" s="39" t="s">
        <v>7750</v>
      </c>
      <c r="AB299">
        <v>0</v>
      </c>
      <c r="AD299" s="39" t="s">
        <v>31937</v>
      </c>
      <c r="AE299">
        <v>0</v>
      </c>
      <c r="AG299" s="39" t="s">
        <v>31929</v>
      </c>
      <c r="AH299">
        <v>1</v>
      </c>
      <c r="AJ299" s="39" t="s">
        <v>877</v>
      </c>
      <c r="AK299">
        <v>0</v>
      </c>
      <c r="AM299" s="39" t="s">
        <v>31946</v>
      </c>
      <c r="AN299">
        <v>0</v>
      </c>
      <c r="AP299" s="39" t="s">
        <v>31932</v>
      </c>
      <c r="AQ299">
        <v>1</v>
      </c>
      <c r="AS299" s="39" t="s">
        <v>31966</v>
      </c>
      <c r="AT299">
        <v>0</v>
      </c>
    </row>
    <row r="300" spans="1:46" x14ac:dyDescent="0.3">
      <c r="A300">
        <v>299</v>
      </c>
      <c r="B300" s="1">
        <v>45821.548067129632</v>
      </c>
      <c r="C300" s="1">
        <v>45821.551712962966</v>
      </c>
      <c r="D300" s="39" t="s">
        <v>4251</v>
      </c>
      <c r="E300" s="39" t="s">
        <v>4252</v>
      </c>
      <c r="F300">
        <v>8</v>
      </c>
      <c r="I300" s="39" t="s">
        <v>32036</v>
      </c>
      <c r="L300">
        <v>7</v>
      </c>
      <c r="O300">
        <v>21</v>
      </c>
      <c r="R300" s="39" t="s">
        <v>31934</v>
      </c>
      <c r="S300">
        <v>1</v>
      </c>
      <c r="U300" s="39" t="s">
        <v>31926</v>
      </c>
      <c r="V300">
        <v>1</v>
      </c>
      <c r="X300" s="39" t="s">
        <v>6882</v>
      </c>
      <c r="Y300">
        <v>1</v>
      </c>
      <c r="AA300" s="39" t="s">
        <v>31978</v>
      </c>
      <c r="AB300">
        <v>1</v>
      </c>
      <c r="AD300" s="39" t="s">
        <v>31937</v>
      </c>
      <c r="AE300">
        <v>0</v>
      </c>
      <c r="AG300" s="39" t="s">
        <v>31929</v>
      </c>
      <c r="AH300">
        <v>1</v>
      </c>
      <c r="AJ300" s="39" t="s">
        <v>31984</v>
      </c>
      <c r="AK300">
        <v>0</v>
      </c>
      <c r="AM300" s="39" t="s">
        <v>31942</v>
      </c>
      <c r="AN300">
        <v>1</v>
      </c>
      <c r="AP300" s="39" t="s">
        <v>31932</v>
      </c>
      <c r="AQ300">
        <v>1</v>
      </c>
      <c r="AS300" s="39" t="s">
        <v>31933</v>
      </c>
      <c r="AT300">
        <v>1</v>
      </c>
    </row>
    <row r="301" spans="1:46" x14ac:dyDescent="0.3">
      <c r="A301">
        <v>300</v>
      </c>
      <c r="B301" s="1">
        <v>45821.549479166664</v>
      </c>
      <c r="C301" s="1">
        <v>45821.552604166667</v>
      </c>
      <c r="D301" s="39" t="s">
        <v>4238</v>
      </c>
      <c r="E301" s="39" t="s">
        <v>4239</v>
      </c>
      <c r="F301">
        <v>5</v>
      </c>
      <c r="I301" s="39" t="s">
        <v>4239</v>
      </c>
      <c r="L301">
        <v>7</v>
      </c>
      <c r="O301">
        <v>19</v>
      </c>
      <c r="R301" s="39" t="s">
        <v>31934</v>
      </c>
      <c r="S301">
        <v>1</v>
      </c>
      <c r="U301" s="39" t="s">
        <v>31926</v>
      </c>
      <c r="V301">
        <v>1</v>
      </c>
      <c r="X301" s="39" t="s">
        <v>6882</v>
      </c>
      <c r="Y301">
        <v>1</v>
      </c>
      <c r="AA301" s="39" t="s">
        <v>7750</v>
      </c>
      <c r="AB301">
        <v>0</v>
      </c>
      <c r="AD301" s="39" t="s">
        <v>31963</v>
      </c>
      <c r="AE301">
        <v>0</v>
      </c>
      <c r="AG301" s="39" t="s">
        <v>31956</v>
      </c>
      <c r="AH301">
        <v>0</v>
      </c>
      <c r="AJ301" s="39" t="s">
        <v>877</v>
      </c>
      <c r="AK301">
        <v>0</v>
      </c>
      <c r="AM301" s="39" t="s">
        <v>31942</v>
      </c>
      <c r="AN301">
        <v>1</v>
      </c>
      <c r="AP301" s="39" t="s">
        <v>31932</v>
      </c>
      <c r="AQ301">
        <v>1</v>
      </c>
      <c r="AS301" s="39" t="s">
        <v>31966</v>
      </c>
      <c r="AT301">
        <v>0</v>
      </c>
    </row>
    <row r="302" spans="1:46" x14ac:dyDescent="0.3">
      <c r="A302">
        <v>301</v>
      </c>
      <c r="B302" s="1">
        <v>45821.549143518518</v>
      </c>
      <c r="C302" s="1">
        <v>45821.552951388891</v>
      </c>
      <c r="D302" s="39" t="s">
        <v>4209</v>
      </c>
      <c r="E302" s="39" t="s">
        <v>4210</v>
      </c>
      <c r="F302">
        <v>4</v>
      </c>
      <c r="I302" s="39" t="s">
        <v>4210</v>
      </c>
      <c r="L302">
        <v>7</v>
      </c>
      <c r="O302">
        <v>40</v>
      </c>
      <c r="R302" s="39" t="s">
        <v>31934</v>
      </c>
      <c r="S302">
        <v>1</v>
      </c>
      <c r="U302" s="39" t="s">
        <v>31970</v>
      </c>
      <c r="V302">
        <v>0</v>
      </c>
      <c r="X302" s="39" t="s">
        <v>6882</v>
      </c>
      <c r="Y302">
        <v>1</v>
      </c>
      <c r="AA302" s="39" t="s">
        <v>7750</v>
      </c>
      <c r="AB302">
        <v>0</v>
      </c>
      <c r="AD302" s="39" t="s">
        <v>31937</v>
      </c>
      <c r="AE302">
        <v>0</v>
      </c>
      <c r="AG302" s="39" t="s">
        <v>31929</v>
      </c>
      <c r="AH302">
        <v>1</v>
      </c>
      <c r="AJ302" s="39" t="s">
        <v>877</v>
      </c>
      <c r="AK302">
        <v>0</v>
      </c>
      <c r="AM302" s="39" t="s">
        <v>31939</v>
      </c>
      <c r="AN302">
        <v>0</v>
      </c>
      <c r="AP302" s="39" t="s">
        <v>31932</v>
      </c>
      <c r="AQ302">
        <v>1</v>
      </c>
      <c r="AS302" s="39" t="s">
        <v>31966</v>
      </c>
      <c r="AT302">
        <v>0</v>
      </c>
    </row>
    <row r="303" spans="1:46" x14ac:dyDescent="0.3">
      <c r="A303">
        <v>302</v>
      </c>
      <c r="B303" s="1">
        <v>45821.551793981482</v>
      </c>
      <c r="C303" s="1">
        <v>45821.553090277775</v>
      </c>
      <c r="D303" s="39" t="s">
        <v>4441</v>
      </c>
      <c r="E303" s="39" t="s">
        <v>4442</v>
      </c>
      <c r="F303">
        <v>4</v>
      </c>
      <c r="I303" s="39" t="s">
        <v>4442</v>
      </c>
      <c r="L303">
        <v>7</v>
      </c>
      <c r="O303">
        <v>3</v>
      </c>
      <c r="R303" s="39" t="s">
        <v>31934</v>
      </c>
      <c r="S303">
        <v>1</v>
      </c>
      <c r="U303" s="39" t="s">
        <v>31949</v>
      </c>
      <c r="V303">
        <v>0</v>
      </c>
      <c r="X303" s="39" t="s">
        <v>6882</v>
      </c>
      <c r="Y303">
        <v>1</v>
      </c>
      <c r="AA303" s="39" t="s">
        <v>31994</v>
      </c>
      <c r="AB303">
        <v>0</v>
      </c>
      <c r="AD303" s="39" t="s">
        <v>31963</v>
      </c>
      <c r="AE303">
        <v>0</v>
      </c>
      <c r="AG303" s="39" t="s">
        <v>31929</v>
      </c>
      <c r="AH303">
        <v>1</v>
      </c>
      <c r="AJ303" s="39" t="s">
        <v>877</v>
      </c>
      <c r="AK303">
        <v>0</v>
      </c>
      <c r="AM303" s="39" t="s">
        <v>31939</v>
      </c>
      <c r="AN303">
        <v>0</v>
      </c>
      <c r="AP303" s="39" t="s">
        <v>31932</v>
      </c>
      <c r="AQ303">
        <v>1</v>
      </c>
      <c r="AS303" s="39" t="s">
        <v>31948</v>
      </c>
      <c r="AT303">
        <v>0</v>
      </c>
    </row>
    <row r="304" spans="1:46" x14ac:dyDescent="0.3">
      <c r="A304">
        <v>303</v>
      </c>
      <c r="B304" s="1">
        <v>45821.54928240741</v>
      </c>
      <c r="C304" s="1">
        <v>45821.553287037037</v>
      </c>
      <c r="D304" s="39" t="s">
        <v>4246</v>
      </c>
      <c r="E304" s="39" t="s">
        <v>4247</v>
      </c>
      <c r="F304">
        <v>3</v>
      </c>
      <c r="I304" s="39" t="s">
        <v>4247</v>
      </c>
      <c r="L304">
        <v>7</v>
      </c>
      <c r="O304">
        <v>24</v>
      </c>
      <c r="R304" s="39" t="s">
        <v>31925</v>
      </c>
      <c r="S304">
        <v>0</v>
      </c>
      <c r="U304" s="39" t="s">
        <v>31949</v>
      </c>
      <c r="V304">
        <v>0</v>
      </c>
      <c r="X304" s="39" t="s">
        <v>31951</v>
      </c>
      <c r="Y304">
        <v>0</v>
      </c>
      <c r="AA304" s="39" t="s">
        <v>31997</v>
      </c>
      <c r="AB304">
        <v>0</v>
      </c>
      <c r="AD304" s="39" t="s">
        <v>31937</v>
      </c>
      <c r="AE304">
        <v>0</v>
      </c>
      <c r="AG304" s="39" t="s">
        <v>31929</v>
      </c>
      <c r="AH304">
        <v>1</v>
      </c>
      <c r="AJ304" s="39" t="s">
        <v>877</v>
      </c>
      <c r="AK304">
        <v>0</v>
      </c>
      <c r="AM304" s="39" t="s">
        <v>31946</v>
      </c>
      <c r="AN304">
        <v>0</v>
      </c>
      <c r="AP304" s="39" t="s">
        <v>31932</v>
      </c>
      <c r="AQ304">
        <v>1</v>
      </c>
      <c r="AS304" s="39" t="s">
        <v>31933</v>
      </c>
      <c r="AT304">
        <v>1</v>
      </c>
    </row>
    <row r="305" spans="1:46" x14ac:dyDescent="0.3">
      <c r="A305">
        <v>304</v>
      </c>
      <c r="B305" s="1">
        <v>45821.550266203703</v>
      </c>
      <c r="C305" s="1">
        <v>45821.553460648145</v>
      </c>
      <c r="D305" s="39" t="s">
        <v>4227</v>
      </c>
      <c r="E305" s="39" t="s">
        <v>4228</v>
      </c>
      <c r="F305">
        <v>5</v>
      </c>
      <c r="I305" s="39" t="s">
        <v>12592</v>
      </c>
      <c r="L305">
        <v>7</v>
      </c>
      <c r="O305">
        <v>2</v>
      </c>
      <c r="R305" s="39" t="s">
        <v>31934</v>
      </c>
      <c r="S305">
        <v>1</v>
      </c>
      <c r="U305" s="39" t="s">
        <v>31949</v>
      </c>
      <c r="V305">
        <v>0</v>
      </c>
      <c r="X305" s="39" t="s">
        <v>31950</v>
      </c>
      <c r="Y305">
        <v>0</v>
      </c>
      <c r="AA305" s="39" t="s">
        <v>31980</v>
      </c>
      <c r="AB305">
        <v>0</v>
      </c>
      <c r="AD305" s="39" t="s">
        <v>31928</v>
      </c>
      <c r="AE305">
        <v>1</v>
      </c>
      <c r="AG305" s="39" t="s">
        <v>31929</v>
      </c>
      <c r="AH305">
        <v>1</v>
      </c>
      <c r="AJ305" s="39" t="s">
        <v>31979</v>
      </c>
      <c r="AK305">
        <v>1</v>
      </c>
      <c r="AM305" s="39" t="s">
        <v>31939</v>
      </c>
      <c r="AN305">
        <v>0</v>
      </c>
      <c r="AP305" s="39" t="s">
        <v>31932</v>
      </c>
      <c r="AQ305">
        <v>1</v>
      </c>
      <c r="AS305" s="39" t="s">
        <v>31966</v>
      </c>
      <c r="AT305">
        <v>0</v>
      </c>
    </row>
    <row r="306" spans="1:46" x14ac:dyDescent="0.3">
      <c r="A306">
        <v>305</v>
      </c>
      <c r="B306" s="1">
        <v>45821.550706018519</v>
      </c>
      <c r="C306" s="1">
        <v>45821.553541666668</v>
      </c>
      <c r="D306" s="39" t="s">
        <v>14435</v>
      </c>
      <c r="E306" s="39" t="s">
        <v>14436</v>
      </c>
      <c r="F306">
        <v>6</v>
      </c>
      <c r="I306" s="39" t="s">
        <v>14436</v>
      </c>
      <c r="L306">
        <v>7</v>
      </c>
      <c r="O306">
        <v>16</v>
      </c>
      <c r="R306" s="39" t="s">
        <v>31925</v>
      </c>
      <c r="S306">
        <v>0</v>
      </c>
      <c r="U306" s="39" t="s">
        <v>31949</v>
      </c>
      <c r="V306">
        <v>0</v>
      </c>
      <c r="X306" s="39" t="s">
        <v>6882</v>
      </c>
      <c r="Y306">
        <v>1</v>
      </c>
      <c r="AA306" s="39" t="s">
        <v>31982</v>
      </c>
      <c r="AB306">
        <v>0</v>
      </c>
      <c r="AD306" s="39" t="s">
        <v>31928</v>
      </c>
      <c r="AE306">
        <v>1</v>
      </c>
      <c r="AG306" s="39" t="s">
        <v>31929</v>
      </c>
      <c r="AH306">
        <v>1</v>
      </c>
      <c r="AJ306" s="39" t="s">
        <v>32035</v>
      </c>
      <c r="AK306">
        <v>0</v>
      </c>
      <c r="AM306" s="39" t="s">
        <v>31942</v>
      </c>
      <c r="AN306">
        <v>1</v>
      </c>
      <c r="AP306" s="39" t="s">
        <v>31932</v>
      </c>
      <c r="AQ306">
        <v>1</v>
      </c>
      <c r="AS306" s="39" t="s">
        <v>31933</v>
      </c>
      <c r="AT306">
        <v>1</v>
      </c>
    </row>
    <row r="307" spans="1:46" x14ac:dyDescent="0.3">
      <c r="A307">
        <v>306</v>
      </c>
      <c r="B307" s="1">
        <v>45821.550787037035</v>
      </c>
      <c r="C307" s="1">
        <v>45821.553553240738</v>
      </c>
      <c r="D307" s="39" t="s">
        <v>4345</v>
      </c>
      <c r="E307" s="39" t="s">
        <v>4346</v>
      </c>
      <c r="F307">
        <v>10</v>
      </c>
      <c r="I307" s="39" t="s">
        <v>4346</v>
      </c>
      <c r="L307">
        <v>7</v>
      </c>
      <c r="O307">
        <v>10</v>
      </c>
      <c r="R307" s="39" t="s">
        <v>31934</v>
      </c>
      <c r="S307">
        <v>1</v>
      </c>
      <c r="U307" s="39" t="s">
        <v>31926</v>
      </c>
      <c r="V307">
        <v>1</v>
      </c>
      <c r="X307" s="39" t="s">
        <v>6882</v>
      </c>
      <c r="Y307">
        <v>1</v>
      </c>
      <c r="AA307" s="39" t="s">
        <v>31978</v>
      </c>
      <c r="AB307">
        <v>1</v>
      </c>
      <c r="AD307" s="39" t="s">
        <v>31928</v>
      </c>
      <c r="AE307">
        <v>1</v>
      </c>
      <c r="AG307" s="39" t="s">
        <v>31929</v>
      </c>
      <c r="AH307">
        <v>1</v>
      </c>
      <c r="AJ307" s="39" t="s">
        <v>31979</v>
      </c>
      <c r="AK307">
        <v>1</v>
      </c>
      <c r="AM307" s="39" t="s">
        <v>31942</v>
      </c>
      <c r="AN307">
        <v>1</v>
      </c>
      <c r="AP307" s="39" t="s">
        <v>31932</v>
      </c>
      <c r="AQ307">
        <v>1</v>
      </c>
      <c r="AS307" s="39" t="s">
        <v>31933</v>
      </c>
      <c r="AT307">
        <v>1</v>
      </c>
    </row>
    <row r="308" spans="1:46" x14ac:dyDescent="0.3">
      <c r="A308">
        <v>307</v>
      </c>
      <c r="B308" s="1">
        <v>45821.549155092594</v>
      </c>
      <c r="C308" s="1">
        <v>45821.554201388892</v>
      </c>
      <c r="D308" s="39" t="s">
        <v>4334</v>
      </c>
      <c r="E308" s="39" t="s">
        <v>4335</v>
      </c>
      <c r="F308">
        <v>5</v>
      </c>
      <c r="I308" s="39" t="s">
        <v>16076</v>
      </c>
      <c r="L308">
        <v>7</v>
      </c>
      <c r="O308">
        <v>23</v>
      </c>
      <c r="R308" s="39" t="s">
        <v>31925</v>
      </c>
      <c r="S308">
        <v>0</v>
      </c>
      <c r="U308" s="39" t="s">
        <v>31926</v>
      </c>
      <c r="V308">
        <v>1</v>
      </c>
      <c r="X308" s="39" t="s">
        <v>243</v>
      </c>
      <c r="Y308">
        <v>0</v>
      </c>
      <c r="AA308" s="39" t="s">
        <v>31978</v>
      </c>
      <c r="AB308">
        <v>1</v>
      </c>
      <c r="AD308" s="39" t="s">
        <v>31963</v>
      </c>
      <c r="AE308">
        <v>0</v>
      </c>
      <c r="AG308" s="39" t="s">
        <v>31929</v>
      </c>
      <c r="AH308">
        <v>1</v>
      </c>
      <c r="AJ308" s="39" t="s">
        <v>31999</v>
      </c>
      <c r="AK308">
        <v>0</v>
      </c>
      <c r="AM308" s="39" t="s">
        <v>31939</v>
      </c>
      <c r="AN308">
        <v>0</v>
      </c>
      <c r="AP308" s="39" t="s">
        <v>31932</v>
      </c>
      <c r="AQ308">
        <v>1</v>
      </c>
      <c r="AS308" s="39" t="s">
        <v>31933</v>
      </c>
      <c r="AT308">
        <v>1</v>
      </c>
    </row>
    <row r="309" spans="1:46" x14ac:dyDescent="0.3">
      <c r="A309">
        <v>308</v>
      </c>
      <c r="B309" s="1">
        <v>45821.551828703705</v>
      </c>
      <c r="C309" s="1">
        <v>45821.554398148146</v>
      </c>
      <c r="D309" s="39" t="s">
        <v>4371</v>
      </c>
      <c r="E309" s="39" t="s">
        <v>4372</v>
      </c>
      <c r="F309">
        <v>10</v>
      </c>
      <c r="I309" s="39" t="s">
        <v>4372</v>
      </c>
      <c r="L309">
        <v>7</v>
      </c>
      <c r="O309">
        <v>5</v>
      </c>
      <c r="R309" s="39" t="s">
        <v>31934</v>
      </c>
      <c r="S309">
        <v>1</v>
      </c>
      <c r="U309" s="39" t="s">
        <v>31926</v>
      </c>
      <c r="V309">
        <v>1</v>
      </c>
      <c r="X309" s="39" t="s">
        <v>6882</v>
      </c>
      <c r="Y309">
        <v>1</v>
      </c>
      <c r="AA309" s="39" t="s">
        <v>31978</v>
      </c>
      <c r="AB309">
        <v>1</v>
      </c>
      <c r="AD309" s="39" t="s">
        <v>31928</v>
      </c>
      <c r="AE309">
        <v>1</v>
      </c>
      <c r="AG309" s="39" t="s">
        <v>31929</v>
      </c>
      <c r="AH309">
        <v>1</v>
      </c>
      <c r="AJ309" s="39" t="s">
        <v>31979</v>
      </c>
      <c r="AK309">
        <v>1</v>
      </c>
      <c r="AM309" s="39" t="s">
        <v>31942</v>
      </c>
      <c r="AN309">
        <v>1</v>
      </c>
      <c r="AP309" s="39" t="s">
        <v>31932</v>
      </c>
      <c r="AQ309">
        <v>1</v>
      </c>
      <c r="AS309" s="39" t="s">
        <v>31933</v>
      </c>
      <c r="AT309">
        <v>1</v>
      </c>
    </row>
    <row r="310" spans="1:46" x14ac:dyDescent="0.3">
      <c r="A310">
        <v>309</v>
      </c>
      <c r="B310" s="1">
        <v>45821.551585648151</v>
      </c>
      <c r="C310" s="1">
        <v>45821.554467592592</v>
      </c>
      <c r="D310" s="39" t="s">
        <v>4406</v>
      </c>
      <c r="E310" s="39" t="s">
        <v>4407</v>
      </c>
      <c r="F310">
        <v>8</v>
      </c>
      <c r="I310" s="39" t="s">
        <v>4408</v>
      </c>
      <c r="L310">
        <v>7</v>
      </c>
      <c r="O310">
        <v>8</v>
      </c>
      <c r="R310" s="39" t="s">
        <v>31934</v>
      </c>
      <c r="S310">
        <v>1</v>
      </c>
      <c r="U310" s="39" t="s">
        <v>31926</v>
      </c>
      <c r="V310">
        <v>1</v>
      </c>
      <c r="X310" s="39" t="s">
        <v>6882</v>
      </c>
      <c r="Y310">
        <v>1</v>
      </c>
      <c r="AA310" s="39" t="s">
        <v>31996</v>
      </c>
      <c r="AB310">
        <v>1</v>
      </c>
      <c r="AD310" s="39" t="s">
        <v>31928</v>
      </c>
      <c r="AE310">
        <v>1</v>
      </c>
      <c r="AG310" s="39" t="s">
        <v>31929</v>
      </c>
      <c r="AH310">
        <v>1</v>
      </c>
      <c r="AJ310" s="39" t="s">
        <v>31979</v>
      </c>
      <c r="AK310">
        <v>1</v>
      </c>
      <c r="AM310" s="39" t="s">
        <v>31939</v>
      </c>
      <c r="AN310">
        <v>0</v>
      </c>
      <c r="AP310" s="39" t="s">
        <v>31932</v>
      </c>
      <c r="AQ310">
        <v>1</v>
      </c>
      <c r="AS310" s="39" t="s">
        <v>31966</v>
      </c>
      <c r="AT310">
        <v>0</v>
      </c>
    </row>
    <row r="311" spans="1:46" x14ac:dyDescent="0.3">
      <c r="A311">
        <v>310</v>
      </c>
      <c r="B311" s="1">
        <v>45821.550358796296</v>
      </c>
      <c r="C311" s="1">
        <v>45821.5547337963</v>
      </c>
      <c r="D311" s="39" t="s">
        <v>4315</v>
      </c>
      <c r="E311" s="39" t="s">
        <v>4316</v>
      </c>
      <c r="F311">
        <v>10</v>
      </c>
      <c r="I311" s="39" t="s">
        <v>4316</v>
      </c>
      <c r="L311">
        <v>7</v>
      </c>
      <c r="O311">
        <v>32</v>
      </c>
      <c r="R311" s="39" t="s">
        <v>31934</v>
      </c>
      <c r="S311">
        <v>1</v>
      </c>
      <c r="U311" s="39" t="s">
        <v>31926</v>
      </c>
      <c r="V311">
        <v>1</v>
      </c>
      <c r="X311" s="39" t="s">
        <v>6882</v>
      </c>
      <c r="Y311">
        <v>1</v>
      </c>
      <c r="AA311" s="39" t="s">
        <v>31996</v>
      </c>
      <c r="AB311">
        <v>1</v>
      </c>
      <c r="AD311" s="39" t="s">
        <v>31928</v>
      </c>
      <c r="AE311">
        <v>1</v>
      </c>
      <c r="AG311" s="39" t="s">
        <v>31929</v>
      </c>
      <c r="AH311">
        <v>1</v>
      </c>
      <c r="AJ311" s="39" t="s">
        <v>31979</v>
      </c>
      <c r="AK311">
        <v>1</v>
      </c>
      <c r="AM311" s="39" t="s">
        <v>31942</v>
      </c>
      <c r="AN311">
        <v>1</v>
      </c>
      <c r="AP311" s="39" t="s">
        <v>31932</v>
      </c>
      <c r="AQ311">
        <v>1</v>
      </c>
      <c r="AS311" s="39" t="s">
        <v>31933</v>
      </c>
      <c r="AT311">
        <v>1</v>
      </c>
    </row>
    <row r="312" spans="1:46" x14ac:dyDescent="0.3">
      <c r="A312">
        <v>311</v>
      </c>
      <c r="B312" s="1">
        <v>45821.552349537036</v>
      </c>
      <c r="C312" s="1">
        <v>45821.5549537037</v>
      </c>
      <c r="D312" s="39" t="s">
        <v>4276</v>
      </c>
      <c r="E312" s="39" t="s">
        <v>4277</v>
      </c>
      <c r="F312">
        <v>3</v>
      </c>
      <c r="I312" s="39" t="s">
        <v>4277</v>
      </c>
      <c r="L312">
        <v>7</v>
      </c>
      <c r="O312">
        <v>4</v>
      </c>
      <c r="R312" s="39" t="s">
        <v>31934</v>
      </c>
      <c r="S312">
        <v>1</v>
      </c>
      <c r="U312" s="39" t="s">
        <v>31949</v>
      </c>
      <c r="V312">
        <v>0</v>
      </c>
      <c r="X312" s="39" t="s">
        <v>6882</v>
      </c>
      <c r="Y312">
        <v>1</v>
      </c>
      <c r="AA312" s="39" t="s">
        <v>32012</v>
      </c>
      <c r="AB312">
        <v>0</v>
      </c>
      <c r="AD312" s="39" t="s">
        <v>31963</v>
      </c>
      <c r="AE312">
        <v>0</v>
      </c>
      <c r="AG312" s="39" t="s">
        <v>31956</v>
      </c>
      <c r="AH312">
        <v>0</v>
      </c>
      <c r="AJ312" s="39" t="s">
        <v>31999</v>
      </c>
      <c r="AK312">
        <v>0</v>
      </c>
      <c r="AM312" s="39" t="s">
        <v>31942</v>
      </c>
      <c r="AN312">
        <v>1</v>
      </c>
      <c r="AP312" s="39" t="s">
        <v>31985</v>
      </c>
      <c r="AQ312">
        <v>0</v>
      </c>
      <c r="AS312" s="39" t="s">
        <v>31945</v>
      </c>
      <c r="AT312">
        <v>0</v>
      </c>
    </row>
    <row r="313" spans="1:46" x14ac:dyDescent="0.3">
      <c r="A313">
        <v>312</v>
      </c>
      <c r="B313" s="1">
        <v>45821.551574074074</v>
      </c>
      <c r="C313" s="1">
        <v>45821.555115740739</v>
      </c>
      <c r="D313" s="39" t="s">
        <v>4423</v>
      </c>
      <c r="E313" s="39" t="s">
        <v>4424</v>
      </c>
      <c r="F313">
        <v>5</v>
      </c>
      <c r="I313" s="39" t="s">
        <v>4424</v>
      </c>
      <c r="L313">
        <v>7</v>
      </c>
      <c r="O313">
        <v>34</v>
      </c>
      <c r="R313" s="39" t="s">
        <v>31934</v>
      </c>
      <c r="S313">
        <v>1</v>
      </c>
      <c r="U313" s="39" t="s">
        <v>31949</v>
      </c>
      <c r="V313">
        <v>0</v>
      </c>
      <c r="X313" s="39" t="s">
        <v>31950</v>
      </c>
      <c r="Y313">
        <v>0</v>
      </c>
      <c r="AA313" s="39" t="s">
        <v>31978</v>
      </c>
      <c r="AB313">
        <v>1</v>
      </c>
      <c r="AD313" s="39" t="s">
        <v>31928</v>
      </c>
      <c r="AE313">
        <v>1</v>
      </c>
      <c r="AG313" s="39" t="s">
        <v>31929</v>
      </c>
      <c r="AH313">
        <v>1</v>
      </c>
      <c r="AJ313" s="39" t="s">
        <v>877</v>
      </c>
      <c r="AK313">
        <v>0</v>
      </c>
      <c r="AM313" s="39" t="s">
        <v>31946</v>
      </c>
      <c r="AN313">
        <v>0</v>
      </c>
      <c r="AP313" s="39" t="s">
        <v>31932</v>
      </c>
      <c r="AQ313">
        <v>1</v>
      </c>
      <c r="AS313" s="39" t="s">
        <v>31966</v>
      </c>
      <c r="AT313">
        <v>0</v>
      </c>
    </row>
    <row r="314" spans="1:46" x14ac:dyDescent="0.3">
      <c r="A314">
        <v>313</v>
      </c>
      <c r="B314" s="1">
        <v>45821.55269675926</v>
      </c>
      <c r="C314" s="1">
        <v>45821.555277777778</v>
      </c>
      <c r="D314" s="39" t="s">
        <v>4447</v>
      </c>
      <c r="E314" s="39" t="s">
        <v>4448</v>
      </c>
      <c r="F314">
        <v>5</v>
      </c>
      <c r="I314" s="39" t="s">
        <v>12538</v>
      </c>
      <c r="L314">
        <v>7</v>
      </c>
      <c r="O314">
        <v>29</v>
      </c>
      <c r="R314" s="39" t="s">
        <v>31925</v>
      </c>
      <c r="S314">
        <v>0</v>
      </c>
      <c r="U314" s="39" t="s">
        <v>31926</v>
      </c>
      <c r="V314">
        <v>1</v>
      </c>
      <c r="X314" s="39" t="s">
        <v>31950</v>
      </c>
      <c r="Y314">
        <v>0</v>
      </c>
      <c r="AA314" s="39" t="s">
        <v>31982</v>
      </c>
      <c r="AB314">
        <v>0</v>
      </c>
      <c r="AD314" s="39" t="s">
        <v>31937</v>
      </c>
      <c r="AE314">
        <v>0</v>
      </c>
      <c r="AG314" s="39" t="s">
        <v>31929</v>
      </c>
      <c r="AH314">
        <v>1</v>
      </c>
      <c r="AJ314" s="39" t="s">
        <v>31999</v>
      </c>
      <c r="AK314">
        <v>0</v>
      </c>
      <c r="AM314" s="39" t="s">
        <v>31942</v>
      </c>
      <c r="AN314">
        <v>1</v>
      </c>
      <c r="AP314" s="39" t="s">
        <v>31932</v>
      </c>
      <c r="AQ314">
        <v>1</v>
      </c>
      <c r="AS314" s="39" t="s">
        <v>31933</v>
      </c>
      <c r="AT314">
        <v>1</v>
      </c>
    </row>
    <row r="315" spans="1:46" x14ac:dyDescent="0.3">
      <c r="A315">
        <v>314</v>
      </c>
      <c r="B315" s="1">
        <v>45821.550520833334</v>
      </c>
      <c r="C315" s="1">
        <v>45821.556203703702</v>
      </c>
      <c r="D315" s="39" t="s">
        <v>4519</v>
      </c>
      <c r="E315" s="39" t="s">
        <v>4520</v>
      </c>
      <c r="F315">
        <v>5</v>
      </c>
      <c r="I315" s="39" t="s">
        <v>4520</v>
      </c>
      <c r="L315">
        <v>7</v>
      </c>
      <c r="O315">
        <v>33</v>
      </c>
      <c r="R315" s="39" t="s">
        <v>31934</v>
      </c>
      <c r="S315">
        <v>1</v>
      </c>
      <c r="U315" s="39" t="s">
        <v>31926</v>
      </c>
      <c r="V315">
        <v>1</v>
      </c>
      <c r="X315" s="39" t="s">
        <v>6882</v>
      </c>
      <c r="Y315">
        <v>1</v>
      </c>
      <c r="AA315" s="39" t="s">
        <v>31978</v>
      </c>
      <c r="AB315">
        <v>1</v>
      </c>
      <c r="AD315" s="39" t="s">
        <v>31937</v>
      </c>
      <c r="AE315">
        <v>0</v>
      </c>
      <c r="AG315" s="39" t="s">
        <v>16105</v>
      </c>
      <c r="AH315">
        <v>0</v>
      </c>
      <c r="AJ315" s="39" t="s">
        <v>877</v>
      </c>
      <c r="AK315">
        <v>0</v>
      </c>
      <c r="AM315" s="39" t="s">
        <v>31931</v>
      </c>
      <c r="AN315">
        <v>0</v>
      </c>
      <c r="AP315" s="39" t="s">
        <v>31932</v>
      </c>
      <c r="AQ315">
        <v>1</v>
      </c>
      <c r="AS315" s="39" t="s">
        <v>31966</v>
      </c>
      <c r="AT315">
        <v>0</v>
      </c>
    </row>
    <row r="316" spans="1:46" x14ac:dyDescent="0.3">
      <c r="A316">
        <v>315</v>
      </c>
      <c r="B316" s="1">
        <v>45821.620648148149</v>
      </c>
      <c r="C316" s="1">
        <v>45821.621620370373</v>
      </c>
      <c r="D316" s="39" t="s">
        <v>4429</v>
      </c>
      <c r="E316" s="39" t="s">
        <v>4430</v>
      </c>
      <c r="F316">
        <v>9</v>
      </c>
      <c r="I316" s="39" t="s">
        <v>4430</v>
      </c>
      <c r="L316">
        <v>7</v>
      </c>
      <c r="O316">
        <v>28</v>
      </c>
      <c r="R316" s="39" t="s">
        <v>31934</v>
      </c>
      <c r="S316">
        <v>1</v>
      </c>
      <c r="U316" s="39" t="s">
        <v>31926</v>
      </c>
      <c r="V316">
        <v>1</v>
      </c>
      <c r="X316" s="39" t="s">
        <v>6882</v>
      </c>
      <c r="Y316">
        <v>1</v>
      </c>
      <c r="AA316" s="39" t="s">
        <v>31978</v>
      </c>
      <c r="AB316">
        <v>1</v>
      </c>
      <c r="AD316" s="39" t="s">
        <v>31928</v>
      </c>
      <c r="AE316">
        <v>1</v>
      </c>
      <c r="AG316" s="39" t="s">
        <v>31929</v>
      </c>
      <c r="AH316">
        <v>1</v>
      </c>
      <c r="AJ316" s="39" t="s">
        <v>31979</v>
      </c>
      <c r="AK316">
        <v>1</v>
      </c>
      <c r="AM316" s="39" t="s">
        <v>31942</v>
      </c>
      <c r="AN316">
        <v>1</v>
      </c>
      <c r="AP316" s="39" t="s">
        <v>31932</v>
      </c>
      <c r="AQ316">
        <v>1</v>
      </c>
      <c r="AS316" s="39" t="s">
        <v>31966</v>
      </c>
      <c r="AT316">
        <v>0</v>
      </c>
    </row>
    <row r="317" spans="1:46" x14ac:dyDescent="0.3">
      <c r="A317">
        <v>316</v>
      </c>
      <c r="B317" s="1">
        <v>45825.792013888888</v>
      </c>
      <c r="C317" s="1">
        <v>45825.795185185183</v>
      </c>
      <c r="D317" s="39" t="s">
        <v>4395</v>
      </c>
      <c r="E317" s="39" t="s">
        <v>4396</v>
      </c>
      <c r="F317">
        <v>6</v>
      </c>
      <c r="I317" s="39" t="s">
        <v>4396</v>
      </c>
      <c r="L317">
        <v>7</v>
      </c>
      <c r="O317">
        <v>18</v>
      </c>
      <c r="R317" s="39" t="s">
        <v>31968</v>
      </c>
      <c r="S317">
        <v>0</v>
      </c>
      <c r="U317" s="39" t="s">
        <v>31926</v>
      </c>
      <c r="V317">
        <v>1</v>
      </c>
      <c r="X317" s="39" t="s">
        <v>6882</v>
      </c>
      <c r="Y317">
        <v>1</v>
      </c>
      <c r="AA317" s="39" t="s">
        <v>31986</v>
      </c>
      <c r="AB317">
        <v>0</v>
      </c>
      <c r="AD317" s="39" t="s">
        <v>31928</v>
      </c>
      <c r="AE317">
        <v>1</v>
      </c>
      <c r="AG317" s="39" t="s">
        <v>31955</v>
      </c>
      <c r="AH317">
        <v>0</v>
      </c>
      <c r="AJ317" s="39" t="s">
        <v>32035</v>
      </c>
      <c r="AK317">
        <v>0</v>
      </c>
      <c r="AM317" s="39" t="s">
        <v>31942</v>
      </c>
      <c r="AN317">
        <v>1</v>
      </c>
      <c r="AP317" s="39" t="s">
        <v>31932</v>
      </c>
      <c r="AQ317">
        <v>1</v>
      </c>
      <c r="AS317" s="39" t="s">
        <v>31933</v>
      </c>
      <c r="AT317">
        <v>1</v>
      </c>
    </row>
    <row r="318" spans="1:46" x14ac:dyDescent="0.3">
      <c r="A318">
        <v>317</v>
      </c>
      <c r="B318" s="1">
        <v>45826.37332175926</v>
      </c>
      <c r="C318" s="1">
        <v>45826.377592592595</v>
      </c>
      <c r="D318" s="39" t="s">
        <v>511</v>
      </c>
      <c r="E318" s="39" t="s">
        <v>512</v>
      </c>
      <c r="F318">
        <v>10</v>
      </c>
      <c r="I318" s="39" t="s">
        <v>512</v>
      </c>
      <c r="L318">
        <v>10</v>
      </c>
      <c r="O318">
        <v>16</v>
      </c>
      <c r="R318" s="39" t="s">
        <v>31934</v>
      </c>
      <c r="S318">
        <v>1</v>
      </c>
      <c r="U318" s="39" t="s">
        <v>31926</v>
      </c>
      <c r="V318">
        <v>1</v>
      </c>
      <c r="X318" s="39" t="s">
        <v>6882</v>
      </c>
      <c r="Y318">
        <v>1</v>
      </c>
      <c r="AA318" s="39" t="s">
        <v>31978</v>
      </c>
      <c r="AB318">
        <v>1</v>
      </c>
      <c r="AD318" s="39" t="s">
        <v>31928</v>
      </c>
      <c r="AE318">
        <v>1</v>
      </c>
      <c r="AG318" s="39" t="s">
        <v>31929</v>
      </c>
      <c r="AH318">
        <v>1</v>
      </c>
      <c r="AJ318" s="39" t="s">
        <v>31988</v>
      </c>
      <c r="AK318">
        <v>1</v>
      </c>
      <c r="AM318" s="39" t="s">
        <v>31942</v>
      </c>
      <c r="AN318">
        <v>1</v>
      </c>
      <c r="AP318" s="39" t="s">
        <v>31932</v>
      </c>
      <c r="AQ318">
        <v>1</v>
      </c>
      <c r="AS318" s="39" t="s">
        <v>31933</v>
      </c>
      <c r="AT318">
        <v>1</v>
      </c>
    </row>
    <row r="319" spans="1:46" x14ac:dyDescent="0.3">
      <c r="A319">
        <v>318</v>
      </c>
      <c r="B319" s="1">
        <v>45827.634988425925</v>
      </c>
      <c r="C319" s="1">
        <v>45827.637685185182</v>
      </c>
      <c r="D319" s="39" t="s">
        <v>2837</v>
      </c>
      <c r="E319" s="39" t="s">
        <v>2838</v>
      </c>
      <c r="F319">
        <v>9</v>
      </c>
      <c r="I319" s="39" t="s">
        <v>2838</v>
      </c>
      <c r="L319">
        <v>5</v>
      </c>
      <c r="O319">
        <v>2</v>
      </c>
      <c r="R319" s="39" t="s">
        <v>31934</v>
      </c>
      <c r="S319">
        <v>1</v>
      </c>
      <c r="U319" s="39" t="s">
        <v>31926</v>
      </c>
      <c r="V319">
        <v>1</v>
      </c>
      <c r="X319" s="39" t="s">
        <v>6882</v>
      </c>
      <c r="Y319">
        <v>1</v>
      </c>
      <c r="AA319" s="39" t="s">
        <v>31978</v>
      </c>
      <c r="AB319">
        <v>1</v>
      </c>
      <c r="AD319" s="39" t="s">
        <v>31928</v>
      </c>
      <c r="AE319">
        <v>1</v>
      </c>
      <c r="AG319" s="39" t="s">
        <v>31929</v>
      </c>
      <c r="AH319">
        <v>1</v>
      </c>
      <c r="AJ319" s="39" t="s">
        <v>31981</v>
      </c>
      <c r="AK319">
        <v>0</v>
      </c>
      <c r="AM319" s="39" t="s">
        <v>31942</v>
      </c>
      <c r="AN319">
        <v>1</v>
      </c>
      <c r="AP319" s="39" t="s">
        <v>31932</v>
      </c>
      <c r="AQ319">
        <v>1</v>
      </c>
      <c r="AS319" s="39" t="s">
        <v>31933</v>
      </c>
      <c r="AT319">
        <v>1</v>
      </c>
    </row>
    <row r="320" spans="1:46" x14ac:dyDescent="0.3">
      <c r="A320">
        <v>319</v>
      </c>
      <c r="B320" s="1">
        <v>45827.635243055556</v>
      </c>
      <c r="C320" s="1">
        <v>45827.637685185182</v>
      </c>
      <c r="D320" s="39" t="s">
        <v>2991</v>
      </c>
      <c r="E320" s="39" t="s">
        <v>2992</v>
      </c>
      <c r="F320">
        <v>8</v>
      </c>
      <c r="I320" s="39" t="s">
        <v>2993</v>
      </c>
      <c r="L320">
        <v>5</v>
      </c>
      <c r="O320">
        <v>17</v>
      </c>
      <c r="R320" s="39" t="s">
        <v>31934</v>
      </c>
      <c r="S320">
        <v>1</v>
      </c>
      <c r="U320" s="39" t="s">
        <v>31926</v>
      </c>
      <c r="V320">
        <v>1</v>
      </c>
      <c r="X320" s="39" t="s">
        <v>6882</v>
      </c>
      <c r="Y320">
        <v>1</v>
      </c>
      <c r="AA320" s="39" t="s">
        <v>31986</v>
      </c>
      <c r="AB320">
        <v>0</v>
      </c>
      <c r="AD320" s="39" t="s">
        <v>31928</v>
      </c>
      <c r="AE320">
        <v>1</v>
      </c>
      <c r="AG320" s="39" t="s">
        <v>31929</v>
      </c>
      <c r="AH320">
        <v>1</v>
      </c>
      <c r="AJ320" s="39" t="s">
        <v>31981</v>
      </c>
      <c r="AK320">
        <v>0</v>
      </c>
      <c r="AM320" s="39" t="s">
        <v>31942</v>
      </c>
      <c r="AN320">
        <v>1</v>
      </c>
      <c r="AP320" s="39" t="s">
        <v>31932</v>
      </c>
      <c r="AQ320">
        <v>1</v>
      </c>
      <c r="AS320" s="39" t="s">
        <v>31933</v>
      </c>
      <c r="AT320">
        <v>1</v>
      </c>
    </row>
    <row r="321" spans="1:46" x14ac:dyDescent="0.3">
      <c r="A321">
        <v>320</v>
      </c>
      <c r="B321" s="1">
        <v>45827.86928240741</v>
      </c>
      <c r="C321" s="1">
        <v>45827.876701388886</v>
      </c>
      <c r="D321" s="39" t="s">
        <v>4283</v>
      </c>
      <c r="E321" s="39" t="s">
        <v>4284</v>
      </c>
      <c r="F321">
        <v>6</v>
      </c>
      <c r="I321" s="39" t="s">
        <v>4285</v>
      </c>
      <c r="L321">
        <v>7</v>
      </c>
      <c r="O321">
        <v>22</v>
      </c>
      <c r="R321" s="39" t="s">
        <v>31925</v>
      </c>
      <c r="S321">
        <v>0</v>
      </c>
      <c r="U321" s="39" t="s">
        <v>31970</v>
      </c>
      <c r="V321">
        <v>0</v>
      </c>
      <c r="X321" s="39" t="s">
        <v>6882</v>
      </c>
      <c r="Y321">
        <v>1</v>
      </c>
      <c r="AA321" s="39" t="s">
        <v>32012</v>
      </c>
      <c r="AB321">
        <v>0</v>
      </c>
      <c r="AD321" s="39" t="s">
        <v>31928</v>
      </c>
      <c r="AE321">
        <v>1</v>
      </c>
      <c r="AG321" s="39" t="s">
        <v>31929</v>
      </c>
      <c r="AH321">
        <v>1</v>
      </c>
      <c r="AJ321" s="39" t="s">
        <v>31987</v>
      </c>
      <c r="AK321">
        <v>0</v>
      </c>
      <c r="AM321" s="39" t="s">
        <v>31942</v>
      </c>
      <c r="AN321">
        <v>1</v>
      </c>
      <c r="AP321" s="39" t="s">
        <v>31932</v>
      </c>
      <c r="AQ321">
        <v>1</v>
      </c>
      <c r="AS321" s="39" t="s">
        <v>31933</v>
      </c>
      <c r="AT321">
        <v>1</v>
      </c>
    </row>
    <row r="322" spans="1:46" x14ac:dyDescent="0.3">
      <c r="A322">
        <v>321</v>
      </c>
      <c r="B322" s="1">
        <v>45827.91715277778</v>
      </c>
      <c r="C322" s="1">
        <v>45827.923541666663</v>
      </c>
      <c r="D322" s="39" t="s">
        <v>4386</v>
      </c>
      <c r="E322" s="39" t="s">
        <v>4387</v>
      </c>
      <c r="F322">
        <v>8</v>
      </c>
      <c r="I322" s="39" t="s">
        <v>12705</v>
      </c>
      <c r="L322">
        <v>7</v>
      </c>
      <c r="O322">
        <v>25</v>
      </c>
      <c r="R322" s="39" t="s">
        <v>31968</v>
      </c>
      <c r="S322">
        <v>0</v>
      </c>
      <c r="U322" s="39" t="s">
        <v>31926</v>
      </c>
      <c r="V322">
        <v>1</v>
      </c>
      <c r="X322" s="39" t="s">
        <v>6882</v>
      </c>
      <c r="Y322">
        <v>1</v>
      </c>
      <c r="AA322" s="39" t="s">
        <v>31996</v>
      </c>
      <c r="AB322">
        <v>1</v>
      </c>
      <c r="AD322" s="39" t="s">
        <v>31928</v>
      </c>
      <c r="AE322">
        <v>1</v>
      </c>
      <c r="AG322" s="39" t="s">
        <v>31929</v>
      </c>
      <c r="AH322">
        <v>1</v>
      </c>
      <c r="AJ322" s="39" t="s">
        <v>31979</v>
      </c>
      <c r="AK322">
        <v>1</v>
      </c>
      <c r="AM322" s="39" t="s">
        <v>31942</v>
      </c>
      <c r="AN322">
        <v>1</v>
      </c>
      <c r="AP322" s="39" t="s">
        <v>31932</v>
      </c>
      <c r="AQ322">
        <v>1</v>
      </c>
      <c r="AS322" s="39" t="s">
        <v>31975</v>
      </c>
      <c r="AT322">
        <v>0</v>
      </c>
    </row>
    <row r="323" spans="1:46" x14ac:dyDescent="0.3">
      <c r="A323">
        <v>322</v>
      </c>
      <c r="B323" s="1">
        <v>45827.928136574075</v>
      </c>
      <c r="C323" s="1">
        <v>45827.932060185187</v>
      </c>
      <c r="D323" s="39" t="s">
        <v>3648</v>
      </c>
      <c r="E323" s="39" t="s">
        <v>3649</v>
      </c>
      <c r="F323">
        <v>8</v>
      </c>
      <c r="I323" s="39" t="s">
        <v>3649</v>
      </c>
      <c r="L323">
        <v>8</v>
      </c>
      <c r="O323">
        <v>11</v>
      </c>
      <c r="R323" s="39" t="s">
        <v>31934</v>
      </c>
      <c r="S323">
        <v>1</v>
      </c>
      <c r="U323" s="39" t="s">
        <v>31949</v>
      </c>
      <c r="V323">
        <v>0</v>
      </c>
      <c r="X323" s="39" t="s">
        <v>6882</v>
      </c>
      <c r="Y323">
        <v>1</v>
      </c>
      <c r="AA323" s="39" t="s">
        <v>31982</v>
      </c>
      <c r="AB323">
        <v>0</v>
      </c>
      <c r="AD323" s="39" t="s">
        <v>31928</v>
      </c>
      <c r="AE323">
        <v>1</v>
      </c>
      <c r="AG323" s="39" t="s">
        <v>31929</v>
      </c>
      <c r="AH323">
        <v>1</v>
      </c>
      <c r="AJ323" s="39" t="s">
        <v>31979</v>
      </c>
      <c r="AK323">
        <v>1</v>
      </c>
      <c r="AM323" s="39" t="s">
        <v>31942</v>
      </c>
      <c r="AN323">
        <v>1</v>
      </c>
      <c r="AP323" s="39" t="s">
        <v>31932</v>
      </c>
      <c r="AQ323">
        <v>1</v>
      </c>
      <c r="AS323" s="39" t="s">
        <v>31933</v>
      </c>
      <c r="AT323">
        <v>1</v>
      </c>
    </row>
    <row r="324" spans="1:46" x14ac:dyDescent="0.3">
      <c r="A324">
        <v>323</v>
      </c>
      <c r="B324" s="1">
        <v>45828.32613425926</v>
      </c>
      <c r="C324" s="1">
        <v>45828.332106481481</v>
      </c>
      <c r="D324" s="39" t="s">
        <v>3453</v>
      </c>
      <c r="E324" s="39" t="s">
        <v>3454</v>
      </c>
      <c r="F324">
        <v>4</v>
      </c>
      <c r="I324" s="39" t="s">
        <v>3455</v>
      </c>
      <c r="L324">
        <v>8</v>
      </c>
      <c r="O324">
        <v>25</v>
      </c>
      <c r="R324" s="39" t="s">
        <v>31934</v>
      </c>
      <c r="S324">
        <v>1</v>
      </c>
      <c r="U324" s="39" t="s">
        <v>31926</v>
      </c>
      <c r="V324">
        <v>1</v>
      </c>
      <c r="X324" s="39" t="s">
        <v>31951</v>
      </c>
      <c r="Y324">
        <v>0</v>
      </c>
      <c r="AA324" s="39" t="s">
        <v>32037</v>
      </c>
      <c r="AB324">
        <v>0</v>
      </c>
      <c r="AD324" s="39" t="s">
        <v>31928</v>
      </c>
      <c r="AE324">
        <v>1</v>
      </c>
      <c r="AG324" s="39" t="s">
        <v>16105</v>
      </c>
      <c r="AH324">
        <v>0</v>
      </c>
      <c r="AJ324" s="39" t="s">
        <v>31981</v>
      </c>
      <c r="AK324">
        <v>0</v>
      </c>
      <c r="AM324" s="39" t="s">
        <v>31931</v>
      </c>
      <c r="AN324">
        <v>0</v>
      </c>
      <c r="AP324" s="39" t="s">
        <v>31962</v>
      </c>
      <c r="AQ324">
        <v>0</v>
      </c>
      <c r="AS324" s="39" t="s">
        <v>31933</v>
      </c>
      <c r="AT324">
        <v>1</v>
      </c>
    </row>
    <row r="325" spans="1:46" x14ac:dyDescent="0.3">
      <c r="A325">
        <v>324</v>
      </c>
      <c r="B325" s="1">
        <v>45828.368634259263</v>
      </c>
      <c r="C325" s="1">
        <v>45828.370428240742</v>
      </c>
      <c r="D325" s="39" t="s">
        <v>4072</v>
      </c>
      <c r="E325" s="39" t="s">
        <v>4073</v>
      </c>
      <c r="F325">
        <v>1</v>
      </c>
      <c r="I325" s="39" t="s">
        <v>4074</v>
      </c>
      <c r="L325">
        <v>6</v>
      </c>
      <c r="O325">
        <v>10</v>
      </c>
      <c r="R325" s="39" t="s">
        <v>31968</v>
      </c>
      <c r="S325">
        <v>0</v>
      </c>
      <c r="U325" s="39" t="s">
        <v>31949</v>
      </c>
      <c r="V325">
        <v>0</v>
      </c>
      <c r="X325" s="39" t="s">
        <v>243</v>
      </c>
      <c r="Y325">
        <v>0</v>
      </c>
      <c r="AA325" s="39" t="s">
        <v>31978</v>
      </c>
      <c r="AB325">
        <v>1</v>
      </c>
      <c r="AD325" s="39" t="s">
        <v>31937</v>
      </c>
      <c r="AE325">
        <v>0</v>
      </c>
      <c r="AG325" s="39" t="s">
        <v>16105</v>
      </c>
      <c r="AH325">
        <v>0</v>
      </c>
      <c r="AJ325" s="39" t="s">
        <v>877</v>
      </c>
      <c r="AK325">
        <v>0</v>
      </c>
      <c r="AM325" s="39" t="s">
        <v>31931</v>
      </c>
      <c r="AN325">
        <v>0</v>
      </c>
      <c r="AP325" s="39" t="s">
        <v>31953</v>
      </c>
      <c r="AQ325">
        <v>0</v>
      </c>
      <c r="AS325" s="39" t="s">
        <v>31966</v>
      </c>
      <c r="AT325">
        <v>0</v>
      </c>
    </row>
    <row r="326" spans="1:46" x14ac:dyDescent="0.3">
      <c r="A326">
        <v>325</v>
      </c>
      <c r="B326" s="1">
        <v>45828.367905092593</v>
      </c>
      <c r="C326" s="1">
        <v>45828.37158564815</v>
      </c>
      <c r="D326" s="39" t="s">
        <v>3999</v>
      </c>
      <c r="E326" s="39" t="s">
        <v>4000</v>
      </c>
      <c r="F326">
        <v>6</v>
      </c>
      <c r="I326" s="39" t="s">
        <v>4000</v>
      </c>
      <c r="L326">
        <v>6</v>
      </c>
      <c r="O326">
        <v>17</v>
      </c>
      <c r="R326" s="39" t="s">
        <v>31925</v>
      </c>
      <c r="S326">
        <v>0</v>
      </c>
      <c r="U326" s="39" t="s">
        <v>32004</v>
      </c>
      <c r="V326">
        <v>0</v>
      </c>
      <c r="X326" s="39" t="s">
        <v>31950</v>
      </c>
      <c r="Y326">
        <v>0</v>
      </c>
      <c r="AA326" s="39" t="s">
        <v>31996</v>
      </c>
      <c r="AB326">
        <v>1</v>
      </c>
      <c r="AD326" s="39" t="s">
        <v>31928</v>
      </c>
      <c r="AE326">
        <v>1</v>
      </c>
      <c r="AG326" s="39" t="s">
        <v>31929</v>
      </c>
      <c r="AH326">
        <v>1</v>
      </c>
      <c r="AJ326" s="39" t="s">
        <v>31981</v>
      </c>
      <c r="AK326">
        <v>0</v>
      </c>
      <c r="AM326" s="39" t="s">
        <v>31942</v>
      </c>
      <c r="AN326">
        <v>1</v>
      </c>
      <c r="AP326" s="39" t="s">
        <v>31932</v>
      </c>
      <c r="AQ326">
        <v>1</v>
      </c>
      <c r="AS326" s="39" t="s">
        <v>31933</v>
      </c>
      <c r="AT326">
        <v>1</v>
      </c>
    </row>
    <row r="327" spans="1:46" x14ac:dyDescent="0.3">
      <c r="A327">
        <v>326</v>
      </c>
      <c r="B327" s="1">
        <v>45828.367569444446</v>
      </c>
      <c r="C327" s="1">
        <v>45828.37190972222</v>
      </c>
      <c r="D327" s="39" t="s">
        <v>4083</v>
      </c>
      <c r="E327" s="39" t="s">
        <v>4084</v>
      </c>
      <c r="F327">
        <v>10</v>
      </c>
      <c r="I327" s="39" t="s">
        <v>4085</v>
      </c>
      <c r="L327">
        <v>6</v>
      </c>
      <c r="O327">
        <v>38</v>
      </c>
      <c r="R327" s="39" t="s">
        <v>31934</v>
      </c>
      <c r="S327">
        <v>1</v>
      </c>
      <c r="U327" s="39" t="s">
        <v>31926</v>
      </c>
      <c r="V327">
        <v>1</v>
      </c>
      <c r="X327" s="39" t="s">
        <v>6882</v>
      </c>
      <c r="Y327">
        <v>1</v>
      </c>
      <c r="AA327" s="39" t="s">
        <v>31978</v>
      </c>
      <c r="AB327">
        <v>1</v>
      </c>
      <c r="AD327" s="39" t="s">
        <v>31928</v>
      </c>
      <c r="AE327">
        <v>1</v>
      </c>
      <c r="AG327" s="39" t="s">
        <v>31929</v>
      </c>
      <c r="AH327">
        <v>1</v>
      </c>
      <c r="AJ327" s="39" t="s">
        <v>31979</v>
      </c>
      <c r="AK327">
        <v>1</v>
      </c>
      <c r="AM327" s="39" t="s">
        <v>31942</v>
      </c>
      <c r="AN327">
        <v>1</v>
      </c>
      <c r="AP327" s="39" t="s">
        <v>31932</v>
      </c>
      <c r="AQ327">
        <v>1</v>
      </c>
      <c r="AS327" s="39" t="s">
        <v>31933</v>
      </c>
      <c r="AT327">
        <v>1</v>
      </c>
    </row>
    <row r="328" spans="1:46" x14ac:dyDescent="0.3">
      <c r="A328">
        <v>327</v>
      </c>
      <c r="B328" s="1">
        <v>45828.367708333331</v>
      </c>
      <c r="C328" s="1">
        <v>45828.372060185182</v>
      </c>
      <c r="D328" s="39" t="s">
        <v>4544</v>
      </c>
      <c r="E328" s="39" t="s">
        <v>4545</v>
      </c>
      <c r="F328">
        <v>10</v>
      </c>
      <c r="I328" s="39" t="s">
        <v>12245</v>
      </c>
      <c r="L328">
        <v>6</v>
      </c>
      <c r="O328">
        <v>18</v>
      </c>
      <c r="R328" s="39" t="s">
        <v>31934</v>
      </c>
      <c r="S328">
        <v>1</v>
      </c>
      <c r="U328" s="39" t="s">
        <v>31926</v>
      </c>
      <c r="V328">
        <v>1</v>
      </c>
      <c r="X328" s="39" t="s">
        <v>6882</v>
      </c>
      <c r="Y328">
        <v>1</v>
      </c>
      <c r="AA328" s="39" t="s">
        <v>31978</v>
      </c>
      <c r="AB328">
        <v>1</v>
      </c>
      <c r="AD328" s="39" t="s">
        <v>31928</v>
      </c>
      <c r="AE328">
        <v>1</v>
      </c>
      <c r="AG328" s="39" t="s">
        <v>31929</v>
      </c>
      <c r="AH328">
        <v>1</v>
      </c>
      <c r="AJ328" s="39" t="s">
        <v>31979</v>
      </c>
      <c r="AK328">
        <v>1</v>
      </c>
      <c r="AM328" s="39" t="s">
        <v>31942</v>
      </c>
      <c r="AN328">
        <v>1</v>
      </c>
      <c r="AP328" s="39" t="s">
        <v>31932</v>
      </c>
      <c r="AQ328">
        <v>1</v>
      </c>
      <c r="AS328" s="39" t="s">
        <v>31933</v>
      </c>
      <c r="AT328">
        <v>1</v>
      </c>
    </row>
    <row r="329" spans="1:46" x14ac:dyDescent="0.3">
      <c r="A329">
        <v>328</v>
      </c>
      <c r="B329" s="1">
        <v>45828.368310185186</v>
      </c>
      <c r="C329" s="1">
        <v>45828.372083333335</v>
      </c>
      <c r="D329" s="39" t="s">
        <v>4029</v>
      </c>
      <c r="E329" s="39" t="s">
        <v>4030</v>
      </c>
      <c r="F329">
        <v>5</v>
      </c>
      <c r="I329" s="39" t="s">
        <v>4030</v>
      </c>
      <c r="L329">
        <v>6</v>
      </c>
      <c r="O329">
        <v>20</v>
      </c>
      <c r="R329" s="39" t="s">
        <v>31934</v>
      </c>
      <c r="S329">
        <v>1</v>
      </c>
      <c r="U329" s="39" t="s">
        <v>31970</v>
      </c>
      <c r="V329">
        <v>0</v>
      </c>
      <c r="X329" s="39" t="s">
        <v>31935</v>
      </c>
      <c r="Y329">
        <v>0</v>
      </c>
      <c r="AA329" s="39" t="s">
        <v>31978</v>
      </c>
      <c r="AB329">
        <v>1</v>
      </c>
      <c r="AD329" s="39" t="s">
        <v>31963</v>
      </c>
      <c r="AE329">
        <v>0</v>
      </c>
      <c r="AG329" s="39" t="s">
        <v>31929</v>
      </c>
      <c r="AH329">
        <v>1</v>
      </c>
      <c r="AJ329" s="39" t="s">
        <v>31979</v>
      </c>
      <c r="AK329">
        <v>1</v>
      </c>
      <c r="AM329" s="39" t="s">
        <v>31942</v>
      </c>
      <c r="AN329">
        <v>1</v>
      </c>
      <c r="AP329" s="39" t="s">
        <v>31953</v>
      </c>
      <c r="AQ329">
        <v>0</v>
      </c>
      <c r="AS329" s="39" t="s">
        <v>31966</v>
      </c>
      <c r="AT329">
        <v>0</v>
      </c>
    </row>
    <row r="330" spans="1:46" x14ac:dyDescent="0.3">
      <c r="A330">
        <v>329</v>
      </c>
      <c r="B330" s="1">
        <v>45828.367708333331</v>
      </c>
      <c r="C330" s="1">
        <v>45828.372141203705</v>
      </c>
      <c r="D330" s="39" t="s">
        <v>3880</v>
      </c>
      <c r="E330" s="39" t="s">
        <v>3881</v>
      </c>
      <c r="F330">
        <v>7</v>
      </c>
      <c r="I330" s="39" t="s">
        <v>3881</v>
      </c>
      <c r="L330">
        <v>6</v>
      </c>
      <c r="O330">
        <v>39</v>
      </c>
      <c r="R330" s="39" t="s">
        <v>31934</v>
      </c>
      <c r="S330">
        <v>1</v>
      </c>
      <c r="U330" s="39" t="s">
        <v>31926</v>
      </c>
      <c r="V330">
        <v>1</v>
      </c>
      <c r="X330" s="39" t="s">
        <v>31950</v>
      </c>
      <c r="Y330">
        <v>0</v>
      </c>
      <c r="AA330" s="39" t="s">
        <v>31978</v>
      </c>
      <c r="AB330">
        <v>1</v>
      </c>
      <c r="AD330" s="39" t="s">
        <v>31928</v>
      </c>
      <c r="AE330">
        <v>1</v>
      </c>
      <c r="AG330" s="39" t="s">
        <v>31929</v>
      </c>
      <c r="AH330">
        <v>1</v>
      </c>
      <c r="AJ330" s="39" t="s">
        <v>877</v>
      </c>
      <c r="AK330">
        <v>0</v>
      </c>
      <c r="AM330" s="39" t="s">
        <v>31939</v>
      </c>
      <c r="AN330">
        <v>0</v>
      </c>
      <c r="AP330" s="39" t="s">
        <v>31932</v>
      </c>
      <c r="AQ330">
        <v>1</v>
      </c>
      <c r="AS330" s="39" t="s">
        <v>31933</v>
      </c>
      <c r="AT330">
        <v>1</v>
      </c>
    </row>
    <row r="331" spans="1:46" x14ac:dyDescent="0.3">
      <c r="A331">
        <v>330</v>
      </c>
      <c r="B331" s="1">
        <v>45828.368587962963</v>
      </c>
      <c r="C331" s="1">
        <v>45828.372349537036</v>
      </c>
      <c r="D331" s="39" t="s">
        <v>4124</v>
      </c>
      <c r="E331" s="39" t="s">
        <v>4125</v>
      </c>
      <c r="F331">
        <v>9</v>
      </c>
      <c r="I331" s="39" t="s">
        <v>4125</v>
      </c>
      <c r="L331">
        <v>6</v>
      </c>
      <c r="O331">
        <v>26</v>
      </c>
      <c r="R331" s="39" t="s">
        <v>31934</v>
      </c>
      <c r="S331">
        <v>1</v>
      </c>
      <c r="U331" s="39" t="s">
        <v>31926</v>
      </c>
      <c r="V331">
        <v>1</v>
      </c>
      <c r="X331" s="39" t="s">
        <v>6882</v>
      </c>
      <c r="Y331">
        <v>1</v>
      </c>
      <c r="AA331" s="39" t="s">
        <v>31978</v>
      </c>
      <c r="AB331">
        <v>1</v>
      </c>
      <c r="AD331" s="39" t="s">
        <v>31928</v>
      </c>
      <c r="AE331">
        <v>1</v>
      </c>
      <c r="AG331" s="39" t="s">
        <v>31929</v>
      </c>
      <c r="AH331">
        <v>1</v>
      </c>
      <c r="AJ331" s="39" t="s">
        <v>31988</v>
      </c>
      <c r="AK331">
        <v>1</v>
      </c>
      <c r="AM331" s="39" t="s">
        <v>31939</v>
      </c>
      <c r="AN331">
        <v>0</v>
      </c>
      <c r="AP331" s="39" t="s">
        <v>31932</v>
      </c>
      <c r="AQ331">
        <v>1</v>
      </c>
      <c r="AS331" s="39" t="s">
        <v>31933</v>
      </c>
      <c r="AT331">
        <v>1</v>
      </c>
    </row>
    <row r="332" spans="1:46" x14ac:dyDescent="0.3">
      <c r="A332">
        <v>331</v>
      </c>
      <c r="B332" s="1">
        <v>45828.368171296293</v>
      </c>
      <c r="C332" s="1">
        <v>45828.372395833336</v>
      </c>
      <c r="D332" s="39" t="s">
        <v>3909</v>
      </c>
      <c r="E332" s="39" t="s">
        <v>3910</v>
      </c>
      <c r="F332">
        <v>8</v>
      </c>
      <c r="I332" s="39" t="s">
        <v>3910</v>
      </c>
      <c r="L332">
        <v>6</v>
      </c>
      <c r="O332">
        <v>7</v>
      </c>
      <c r="R332" s="39" t="s">
        <v>31968</v>
      </c>
      <c r="S332">
        <v>0</v>
      </c>
      <c r="U332" s="39" t="s">
        <v>31970</v>
      </c>
      <c r="V332">
        <v>0</v>
      </c>
      <c r="X332" s="39" t="s">
        <v>6882</v>
      </c>
      <c r="Y332">
        <v>1</v>
      </c>
      <c r="AA332" s="39" t="s">
        <v>31978</v>
      </c>
      <c r="AB332">
        <v>1</v>
      </c>
      <c r="AD332" s="39" t="s">
        <v>31928</v>
      </c>
      <c r="AE332">
        <v>1</v>
      </c>
      <c r="AG332" s="39" t="s">
        <v>31929</v>
      </c>
      <c r="AH332">
        <v>1</v>
      </c>
      <c r="AJ332" s="39" t="s">
        <v>31979</v>
      </c>
      <c r="AK332">
        <v>1</v>
      </c>
      <c r="AM332" s="39" t="s">
        <v>31942</v>
      </c>
      <c r="AN332">
        <v>1</v>
      </c>
      <c r="AP332" s="39" t="s">
        <v>31932</v>
      </c>
      <c r="AQ332">
        <v>1</v>
      </c>
      <c r="AS332" s="39" t="s">
        <v>31933</v>
      </c>
      <c r="AT332">
        <v>1</v>
      </c>
    </row>
    <row r="333" spans="1:46" x14ac:dyDescent="0.3">
      <c r="A333">
        <v>332</v>
      </c>
      <c r="B333" s="1">
        <v>45828.369363425925</v>
      </c>
      <c r="C333" s="1">
        <v>45828.372453703705</v>
      </c>
      <c r="D333" s="39" t="s">
        <v>3951</v>
      </c>
      <c r="E333" s="39" t="s">
        <v>3952</v>
      </c>
      <c r="F333">
        <v>5</v>
      </c>
      <c r="I333" s="39" t="s">
        <v>3953</v>
      </c>
      <c r="L333">
        <v>6</v>
      </c>
      <c r="O333">
        <v>29</v>
      </c>
      <c r="R333" s="39" t="s">
        <v>31934</v>
      </c>
      <c r="S333">
        <v>1</v>
      </c>
      <c r="U333" s="39" t="s">
        <v>31926</v>
      </c>
      <c r="V333">
        <v>1</v>
      </c>
      <c r="X333" s="39" t="s">
        <v>31951</v>
      </c>
      <c r="Y333">
        <v>0</v>
      </c>
      <c r="AA333" s="39" t="s">
        <v>31978</v>
      </c>
      <c r="AB333">
        <v>1</v>
      </c>
      <c r="AD333" s="39" t="s">
        <v>31937</v>
      </c>
      <c r="AE333">
        <v>0</v>
      </c>
      <c r="AG333" s="39" t="s">
        <v>31929</v>
      </c>
      <c r="AH333">
        <v>1</v>
      </c>
      <c r="AJ333" s="39" t="s">
        <v>31987</v>
      </c>
      <c r="AK333">
        <v>0</v>
      </c>
      <c r="AM333" s="39" t="s">
        <v>31946</v>
      </c>
      <c r="AN333">
        <v>0</v>
      </c>
      <c r="AP333" s="39" t="s">
        <v>31932</v>
      </c>
      <c r="AQ333">
        <v>1</v>
      </c>
      <c r="AS333" s="39" t="s">
        <v>31966</v>
      </c>
      <c r="AT333">
        <v>0</v>
      </c>
    </row>
    <row r="334" spans="1:46" x14ac:dyDescent="0.3">
      <c r="A334">
        <v>333</v>
      </c>
      <c r="B334" s="1">
        <v>45828.367650462962</v>
      </c>
      <c r="C334" s="1">
        <v>45828.373240740744</v>
      </c>
      <c r="D334" s="39" t="s">
        <v>4161</v>
      </c>
      <c r="E334" s="39" t="s">
        <v>4162</v>
      </c>
      <c r="F334">
        <v>6</v>
      </c>
      <c r="I334" s="39" t="s">
        <v>14279</v>
      </c>
      <c r="L334">
        <v>6</v>
      </c>
      <c r="O334">
        <v>15</v>
      </c>
      <c r="R334" s="39" t="s">
        <v>31974</v>
      </c>
      <c r="S334">
        <v>0</v>
      </c>
      <c r="U334" s="39" t="s">
        <v>31926</v>
      </c>
      <c r="V334">
        <v>1</v>
      </c>
      <c r="X334" s="39" t="s">
        <v>6882</v>
      </c>
      <c r="Y334">
        <v>1</v>
      </c>
      <c r="AA334" s="39" t="s">
        <v>7750</v>
      </c>
      <c r="AB334">
        <v>0</v>
      </c>
      <c r="AD334" s="39" t="s">
        <v>31928</v>
      </c>
      <c r="AE334">
        <v>1</v>
      </c>
      <c r="AG334" s="39" t="s">
        <v>31929</v>
      </c>
      <c r="AH334">
        <v>1</v>
      </c>
      <c r="AJ334" s="39" t="s">
        <v>877</v>
      </c>
      <c r="AK334">
        <v>0</v>
      </c>
      <c r="AM334" s="39" t="s">
        <v>31946</v>
      </c>
      <c r="AN334">
        <v>0</v>
      </c>
      <c r="AP334" s="39" t="s">
        <v>31932</v>
      </c>
      <c r="AQ334">
        <v>1</v>
      </c>
      <c r="AS334" s="39" t="s">
        <v>31933</v>
      </c>
      <c r="AT334">
        <v>1</v>
      </c>
    </row>
    <row r="335" spans="1:46" x14ac:dyDescent="0.3">
      <c r="A335">
        <v>334</v>
      </c>
      <c r="B335" s="1">
        <v>45828.367997685185</v>
      </c>
      <c r="C335" s="1">
        <v>45828.373518518521</v>
      </c>
      <c r="D335" s="39" t="s">
        <v>3927</v>
      </c>
      <c r="E335" s="39" t="s">
        <v>3928</v>
      </c>
      <c r="F335">
        <v>8</v>
      </c>
      <c r="I335" s="39" t="s">
        <v>14234</v>
      </c>
      <c r="L335">
        <v>6</v>
      </c>
      <c r="O335">
        <v>35</v>
      </c>
      <c r="R335" s="39" t="s">
        <v>31934</v>
      </c>
      <c r="S335">
        <v>1</v>
      </c>
      <c r="U335" s="39" t="s">
        <v>31926</v>
      </c>
      <c r="V335">
        <v>1</v>
      </c>
      <c r="X335" s="39" t="s">
        <v>6882</v>
      </c>
      <c r="Y335">
        <v>1</v>
      </c>
      <c r="AA335" s="39" t="s">
        <v>31978</v>
      </c>
      <c r="AB335">
        <v>1</v>
      </c>
      <c r="AD335" s="39" t="s">
        <v>31963</v>
      </c>
      <c r="AE335">
        <v>0</v>
      </c>
      <c r="AG335" s="39" t="s">
        <v>31929</v>
      </c>
      <c r="AH335">
        <v>1</v>
      </c>
      <c r="AJ335" s="39" t="s">
        <v>877</v>
      </c>
      <c r="AK335">
        <v>0</v>
      </c>
      <c r="AM335" s="39" t="s">
        <v>31942</v>
      </c>
      <c r="AN335">
        <v>1</v>
      </c>
      <c r="AP335" s="39" t="s">
        <v>31932</v>
      </c>
      <c r="AQ335">
        <v>1</v>
      </c>
      <c r="AS335" s="39" t="s">
        <v>31933</v>
      </c>
      <c r="AT335">
        <v>1</v>
      </c>
    </row>
    <row r="336" spans="1:46" x14ac:dyDescent="0.3">
      <c r="A336">
        <v>335</v>
      </c>
      <c r="B336" s="1">
        <v>45828.368958333333</v>
      </c>
      <c r="C336" s="1">
        <v>45828.373553240737</v>
      </c>
      <c r="D336" s="39" t="s">
        <v>4037</v>
      </c>
      <c r="E336" s="39" t="s">
        <v>4038</v>
      </c>
      <c r="F336">
        <v>8</v>
      </c>
      <c r="I336" s="39" t="s">
        <v>4038</v>
      </c>
      <c r="L336">
        <v>6</v>
      </c>
      <c r="O336">
        <v>3</v>
      </c>
      <c r="R336" s="39" t="s">
        <v>31934</v>
      </c>
      <c r="S336">
        <v>1</v>
      </c>
      <c r="U336" s="39" t="s">
        <v>31926</v>
      </c>
      <c r="V336">
        <v>1</v>
      </c>
      <c r="X336" s="39" t="s">
        <v>6882</v>
      </c>
      <c r="Y336">
        <v>1</v>
      </c>
      <c r="AA336" s="39" t="s">
        <v>31978</v>
      </c>
      <c r="AB336">
        <v>1</v>
      </c>
      <c r="AD336" s="39" t="s">
        <v>31928</v>
      </c>
      <c r="AE336">
        <v>1</v>
      </c>
      <c r="AG336" s="39" t="s">
        <v>31929</v>
      </c>
      <c r="AH336">
        <v>1</v>
      </c>
      <c r="AJ336" s="39" t="s">
        <v>32035</v>
      </c>
      <c r="AK336">
        <v>0</v>
      </c>
      <c r="AM336" s="39" t="s">
        <v>31942</v>
      </c>
      <c r="AN336">
        <v>1</v>
      </c>
      <c r="AP336" s="39" t="s">
        <v>31932</v>
      </c>
      <c r="AQ336">
        <v>1</v>
      </c>
      <c r="AS336" s="39" t="s">
        <v>31966</v>
      </c>
      <c r="AT336">
        <v>0</v>
      </c>
    </row>
    <row r="337" spans="1:46" x14ac:dyDescent="0.3">
      <c r="A337">
        <v>336</v>
      </c>
      <c r="B337" s="1">
        <v>45828.369699074072</v>
      </c>
      <c r="C337" s="1">
        <v>45828.373645833337</v>
      </c>
      <c r="D337" s="39" t="s">
        <v>12370</v>
      </c>
      <c r="E337" s="39" t="s">
        <v>12371</v>
      </c>
      <c r="F337">
        <v>3</v>
      </c>
      <c r="I337" s="39" t="s">
        <v>12371</v>
      </c>
      <c r="L337">
        <v>6</v>
      </c>
      <c r="O337">
        <v>8</v>
      </c>
      <c r="R337" s="39" t="s">
        <v>31968</v>
      </c>
      <c r="S337">
        <v>0</v>
      </c>
      <c r="U337" s="39" t="s">
        <v>31926</v>
      </c>
      <c r="V337">
        <v>1</v>
      </c>
      <c r="X337" s="39" t="s">
        <v>31951</v>
      </c>
      <c r="Y337">
        <v>0</v>
      </c>
      <c r="AA337" s="39" t="s">
        <v>7750</v>
      </c>
      <c r="AB337">
        <v>0</v>
      </c>
      <c r="AD337" s="39" t="s">
        <v>31963</v>
      </c>
      <c r="AE337">
        <v>0</v>
      </c>
      <c r="AG337" s="39" t="s">
        <v>31955</v>
      </c>
      <c r="AH337">
        <v>0</v>
      </c>
      <c r="AJ337" s="39" t="s">
        <v>32002</v>
      </c>
      <c r="AK337">
        <v>0</v>
      </c>
      <c r="AM337" s="39" t="s">
        <v>31931</v>
      </c>
      <c r="AN337">
        <v>0</v>
      </c>
      <c r="AP337" s="39" t="s">
        <v>31932</v>
      </c>
      <c r="AQ337">
        <v>1</v>
      </c>
      <c r="AS337" s="39" t="s">
        <v>31933</v>
      </c>
      <c r="AT337">
        <v>1</v>
      </c>
    </row>
    <row r="338" spans="1:46" x14ac:dyDescent="0.3">
      <c r="A338">
        <v>337</v>
      </c>
      <c r="B338" s="1">
        <v>45828.370625000003</v>
      </c>
      <c r="C338" s="1">
        <v>45828.373715277776</v>
      </c>
      <c r="D338" s="39" t="s">
        <v>4131</v>
      </c>
      <c r="E338" s="39" t="s">
        <v>4132</v>
      </c>
      <c r="F338">
        <v>9</v>
      </c>
      <c r="I338" s="39" t="s">
        <v>4132</v>
      </c>
      <c r="L338">
        <v>6</v>
      </c>
      <c r="O338">
        <v>27</v>
      </c>
      <c r="R338" s="39" t="s">
        <v>31934</v>
      </c>
      <c r="S338">
        <v>1</v>
      </c>
      <c r="U338" s="39" t="s">
        <v>31926</v>
      </c>
      <c r="V338">
        <v>1</v>
      </c>
      <c r="X338" s="39" t="s">
        <v>6882</v>
      </c>
      <c r="Y338">
        <v>1</v>
      </c>
      <c r="AA338" s="39" t="s">
        <v>31978</v>
      </c>
      <c r="AB338">
        <v>1</v>
      </c>
      <c r="AD338" s="39" t="s">
        <v>31928</v>
      </c>
      <c r="AE338">
        <v>1</v>
      </c>
      <c r="AG338" s="39" t="s">
        <v>31929</v>
      </c>
      <c r="AH338">
        <v>1</v>
      </c>
      <c r="AJ338" s="39" t="s">
        <v>31979</v>
      </c>
      <c r="AK338">
        <v>1</v>
      </c>
      <c r="AM338" s="39" t="s">
        <v>31939</v>
      </c>
      <c r="AN338">
        <v>0</v>
      </c>
      <c r="AP338" s="39" t="s">
        <v>31932</v>
      </c>
      <c r="AQ338">
        <v>1</v>
      </c>
      <c r="AS338" s="39" t="s">
        <v>31933</v>
      </c>
      <c r="AT338">
        <v>1</v>
      </c>
    </row>
    <row r="339" spans="1:46" x14ac:dyDescent="0.3">
      <c r="A339">
        <v>338</v>
      </c>
      <c r="B339" s="1">
        <v>45828.368043981478</v>
      </c>
      <c r="C339" s="1">
        <v>45828.373877314814</v>
      </c>
      <c r="D339" s="39" t="s">
        <v>3935</v>
      </c>
      <c r="E339" s="39" t="s">
        <v>3936</v>
      </c>
      <c r="F339">
        <v>8</v>
      </c>
      <c r="I339" s="39" t="s">
        <v>3936</v>
      </c>
      <c r="L339">
        <v>6</v>
      </c>
      <c r="O339">
        <v>14</v>
      </c>
      <c r="R339" s="39" t="s">
        <v>31925</v>
      </c>
      <c r="S339">
        <v>0</v>
      </c>
      <c r="U339" s="39" t="s">
        <v>31949</v>
      </c>
      <c r="V339">
        <v>0</v>
      </c>
      <c r="X339" s="39" t="s">
        <v>6882</v>
      </c>
      <c r="Y339">
        <v>1</v>
      </c>
      <c r="AA339" s="39" t="s">
        <v>31978</v>
      </c>
      <c r="AB339">
        <v>1</v>
      </c>
      <c r="AD339" s="39" t="s">
        <v>31928</v>
      </c>
      <c r="AE339">
        <v>1</v>
      </c>
      <c r="AG339" s="39" t="s">
        <v>31929</v>
      </c>
      <c r="AH339">
        <v>1</v>
      </c>
      <c r="AJ339" s="39" t="s">
        <v>31979</v>
      </c>
      <c r="AK339">
        <v>1</v>
      </c>
      <c r="AM339" s="39" t="s">
        <v>31942</v>
      </c>
      <c r="AN339">
        <v>1</v>
      </c>
      <c r="AP339" s="39" t="s">
        <v>31932</v>
      </c>
      <c r="AQ339">
        <v>1</v>
      </c>
      <c r="AS339" s="39" t="s">
        <v>31933</v>
      </c>
      <c r="AT339">
        <v>1</v>
      </c>
    </row>
    <row r="340" spans="1:46" x14ac:dyDescent="0.3">
      <c r="A340">
        <v>339</v>
      </c>
      <c r="B340" s="1">
        <v>45828.367962962962</v>
      </c>
      <c r="C340" s="1">
        <v>45828.374039351853</v>
      </c>
      <c r="D340" s="39" t="s">
        <v>4524</v>
      </c>
      <c r="E340" s="39" t="s">
        <v>4525</v>
      </c>
      <c r="F340">
        <v>4</v>
      </c>
      <c r="I340" s="39" t="s">
        <v>4526</v>
      </c>
      <c r="L340">
        <v>6</v>
      </c>
      <c r="O340">
        <v>30</v>
      </c>
      <c r="R340" s="39" t="s">
        <v>31934</v>
      </c>
      <c r="S340">
        <v>1</v>
      </c>
      <c r="U340" s="39" t="s">
        <v>31926</v>
      </c>
      <c r="V340">
        <v>1</v>
      </c>
      <c r="X340" s="39" t="s">
        <v>31950</v>
      </c>
      <c r="Y340">
        <v>0</v>
      </c>
      <c r="AA340" s="39" t="s">
        <v>7750</v>
      </c>
      <c r="AB340">
        <v>0</v>
      </c>
      <c r="AD340" s="39" t="s">
        <v>31928</v>
      </c>
      <c r="AE340">
        <v>1</v>
      </c>
      <c r="AG340" s="39" t="s">
        <v>31956</v>
      </c>
      <c r="AH340">
        <v>0</v>
      </c>
      <c r="AJ340" s="39" t="s">
        <v>877</v>
      </c>
      <c r="AK340">
        <v>0</v>
      </c>
      <c r="AM340" s="39" t="s">
        <v>31946</v>
      </c>
      <c r="AN340">
        <v>0</v>
      </c>
      <c r="AP340" s="39" t="s">
        <v>31932</v>
      </c>
      <c r="AQ340">
        <v>1</v>
      </c>
      <c r="AS340" s="39" t="s">
        <v>31966</v>
      </c>
      <c r="AT340">
        <v>0</v>
      </c>
    </row>
    <row r="341" spans="1:46" x14ac:dyDescent="0.3">
      <c r="A341">
        <v>340</v>
      </c>
      <c r="B341" s="1">
        <v>45828.368194444447</v>
      </c>
      <c r="C341" s="1">
        <v>45828.374467592592</v>
      </c>
      <c r="D341" s="39" t="s">
        <v>3970</v>
      </c>
      <c r="E341" s="39" t="s">
        <v>3971</v>
      </c>
      <c r="F341">
        <v>9</v>
      </c>
      <c r="I341" s="39" t="s">
        <v>3971</v>
      </c>
      <c r="L341">
        <v>6</v>
      </c>
      <c r="O341">
        <v>5</v>
      </c>
      <c r="R341" s="39" t="s">
        <v>31934</v>
      </c>
      <c r="S341">
        <v>1</v>
      </c>
      <c r="U341" s="39" t="s">
        <v>31926</v>
      </c>
      <c r="V341">
        <v>1</v>
      </c>
      <c r="X341" s="39" t="s">
        <v>6882</v>
      </c>
      <c r="Y341">
        <v>1</v>
      </c>
      <c r="AA341" s="39" t="s">
        <v>31978</v>
      </c>
      <c r="AB341">
        <v>1</v>
      </c>
      <c r="AD341" s="39" t="s">
        <v>31928</v>
      </c>
      <c r="AE341">
        <v>1</v>
      </c>
      <c r="AG341" s="39" t="s">
        <v>31955</v>
      </c>
      <c r="AH341">
        <v>0</v>
      </c>
      <c r="AJ341" s="39" t="s">
        <v>31979</v>
      </c>
      <c r="AK341">
        <v>1</v>
      </c>
      <c r="AM341" s="39" t="s">
        <v>31942</v>
      </c>
      <c r="AN341">
        <v>1</v>
      </c>
      <c r="AP341" s="39" t="s">
        <v>31932</v>
      </c>
      <c r="AQ341">
        <v>1</v>
      </c>
      <c r="AS341" s="39" t="s">
        <v>31933</v>
      </c>
      <c r="AT341">
        <v>1</v>
      </c>
    </row>
    <row r="342" spans="1:46" x14ac:dyDescent="0.3">
      <c r="A342">
        <v>341</v>
      </c>
      <c r="B342" s="1">
        <v>45828.368449074071</v>
      </c>
      <c r="C342" s="1">
        <v>45828.374490740738</v>
      </c>
      <c r="D342" s="39" t="s">
        <v>3980</v>
      </c>
      <c r="E342" s="39" t="s">
        <v>3981</v>
      </c>
      <c r="F342">
        <v>10</v>
      </c>
      <c r="I342" s="39" t="s">
        <v>3981</v>
      </c>
      <c r="L342">
        <v>6</v>
      </c>
      <c r="O342">
        <v>6</v>
      </c>
      <c r="R342" s="39" t="s">
        <v>31934</v>
      </c>
      <c r="S342">
        <v>1</v>
      </c>
      <c r="U342" s="39" t="s">
        <v>31926</v>
      </c>
      <c r="V342">
        <v>1</v>
      </c>
      <c r="X342" s="39" t="s">
        <v>6882</v>
      </c>
      <c r="Y342">
        <v>1</v>
      </c>
      <c r="AA342" s="39" t="s">
        <v>31978</v>
      </c>
      <c r="AB342">
        <v>1</v>
      </c>
      <c r="AD342" s="39" t="s">
        <v>31928</v>
      </c>
      <c r="AE342">
        <v>1</v>
      </c>
      <c r="AG342" s="39" t="s">
        <v>31929</v>
      </c>
      <c r="AH342">
        <v>1</v>
      </c>
      <c r="AJ342" s="39" t="s">
        <v>31979</v>
      </c>
      <c r="AK342">
        <v>1</v>
      </c>
      <c r="AM342" s="39" t="s">
        <v>31942</v>
      </c>
      <c r="AN342">
        <v>1</v>
      </c>
      <c r="AP342" s="39" t="s">
        <v>31932</v>
      </c>
      <c r="AQ342">
        <v>1</v>
      </c>
      <c r="AS342" s="39" t="s">
        <v>31933</v>
      </c>
      <c r="AT342">
        <v>1</v>
      </c>
    </row>
    <row r="343" spans="1:46" x14ac:dyDescent="0.3">
      <c r="A343">
        <v>342</v>
      </c>
      <c r="B343" s="1">
        <v>45828.369756944441</v>
      </c>
      <c r="C343" s="1">
        <v>45828.374502314815</v>
      </c>
      <c r="D343" s="39" t="s">
        <v>4065</v>
      </c>
      <c r="E343" s="39" t="s">
        <v>4066</v>
      </c>
      <c r="F343">
        <v>9</v>
      </c>
      <c r="I343" s="39" t="s">
        <v>4066</v>
      </c>
      <c r="L343">
        <v>6</v>
      </c>
      <c r="O343">
        <v>22</v>
      </c>
      <c r="R343" s="39" t="s">
        <v>31934</v>
      </c>
      <c r="S343">
        <v>1</v>
      </c>
      <c r="U343" s="39" t="s">
        <v>31926</v>
      </c>
      <c r="V343">
        <v>1</v>
      </c>
      <c r="X343" s="39" t="s">
        <v>6882</v>
      </c>
      <c r="Y343">
        <v>1</v>
      </c>
      <c r="AA343" s="39" t="s">
        <v>31978</v>
      </c>
      <c r="AB343">
        <v>1</v>
      </c>
      <c r="AD343" s="39" t="s">
        <v>31947</v>
      </c>
      <c r="AE343">
        <v>0</v>
      </c>
      <c r="AG343" s="39" t="s">
        <v>31929</v>
      </c>
      <c r="AH343">
        <v>1</v>
      </c>
      <c r="AJ343" s="39" t="s">
        <v>31979</v>
      </c>
      <c r="AK343">
        <v>1</v>
      </c>
      <c r="AM343" s="39" t="s">
        <v>31942</v>
      </c>
      <c r="AN343">
        <v>1</v>
      </c>
      <c r="AP343" s="39" t="s">
        <v>31932</v>
      </c>
      <c r="AQ343">
        <v>1</v>
      </c>
      <c r="AS343" s="39" t="s">
        <v>31933</v>
      </c>
      <c r="AT343">
        <v>1</v>
      </c>
    </row>
    <row r="344" spans="1:46" x14ac:dyDescent="0.3">
      <c r="A344">
        <v>343</v>
      </c>
      <c r="B344" s="1">
        <v>45828.369050925925</v>
      </c>
      <c r="C344" s="1">
        <v>45828.374571759261</v>
      </c>
      <c r="D344" s="39" t="s">
        <v>4178</v>
      </c>
      <c r="E344" s="39" t="s">
        <v>4179</v>
      </c>
      <c r="F344">
        <v>8</v>
      </c>
      <c r="I344" s="39" t="s">
        <v>4180</v>
      </c>
      <c r="L344">
        <v>6</v>
      </c>
      <c r="O344">
        <v>2</v>
      </c>
      <c r="R344" s="39" t="s">
        <v>31934</v>
      </c>
      <c r="S344">
        <v>1</v>
      </c>
      <c r="U344" s="39" t="s">
        <v>31926</v>
      </c>
      <c r="V344">
        <v>1</v>
      </c>
      <c r="X344" s="39" t="s">
        <v>6882</v>
      </c>
      <c r="Y344">
        <v>1</v>
      </c>
      <c r="AA344" s="39" t="s">
        <v>31978</v>
      </c>
      <c r="AB344">
        <v>1</v>
      </c>
      <c r="AD344" s="39" t="s">
        <v>31928</v>
      </c>
      <c r="AE344">
        <v>1</v>
      </c>
      <c r="AG344" s="39" t="s">
        <v>31929</v>
      </c>
      <c r="AH344">
        <v>1</v>
      </c>
      <c r="AJ344" s="39" t="s">
        <v>31979</v>
      </c>
      <c r="AK344">
        <v>1</v>
      </c>
      <c r="AM344" s="39" t="s">
        <v>31931</v>
      </c>
      <c r="AN344">
        <v>0</v>
      </c>
      <c r="AP344" s="39" t="s">
        <v>31932</v>
      </c>
      <c r="AQ344">
        <v>1</v>
      </c>
      <c r="AS344" s="39" t="s">
        <v>31948</v>
      </c>
      <c r="AT344">
        <v>0</v>
      </c>
    </row>
    <row r="345" spans="1:46" x14ac:dyDescent="0.3">
      <c r="A345">
        <v>344</v>
      </c>
      <c r="B345" s="1">
        <v>45828.36954861111</v>
      </c>
      <c r="C345" s="1">
        <v>45828.374606481484</v>
      </c>
      <c r="D345" s="39" t="s">
        <v>3917</v>
      </c>
      <c r="E345" s="39" t="s">
        <v>3918</v>
      </c>
      <c r="F345">
        <v>6</v>
      </c>
      <c r="I345" s="39" t="s">
        <v>3919</v>
      </c>
      <c r="L345">
        <v>6</v>
      </c>
      <c r="O345">
        <v>11</v>
      </c>
      <c r="R345" s="39" t="s">
        <v>31934</v>
      </c>
      <c r="S345">
        <v>1</v>
      </c>
      <c r="U345" s="39" t="s">
        <v>31926</v>
      </c>
      <c r="V345">
        <v>1</v>
      </c>
      <c r="X345" s="39" t="s">
        <v>6882</v>
      </c>
      <c r="Y345">
        <v>1</v>
      </c>
      <c r="AA345" s="39" t="s">
        <v>7750</v>
      </c>
      <c r="AB345">
        <v>0</v>
      </c>
      <c r="AD345" s="39" t="s">
        <v>31937</v>
      </c>
      <c r="AE345">
        <v>0</v>
      </c>
      <c r="AG345" s="39" t="s">
        <v>31955</v>
      </c>
      <c r="AH345">
        <v>0</v>
      </c>
      <c r="AJ345" s="39" t="s">
        <v>877</v>
      </c>
      <c r="AK345">
        <v>0</v>
      </c>
      <c r="AM345" s="39" t="s">
        <v>31942</v>
      </c>
      <c r="AN345">
        <v>1</v>
      </c>
      <c r="AP345" s="39" t="s">
        <v>31932</v>
      </c>
      <c r="AQ345">
        <v>1</v>
      </c>
      <c r="AS345" s="39" t="s">
        <v>31933</v>
      </c>
      <c r="AT345">
        <v>1</v>
      </c>
    </row>
    <row r="346" spans="1:46" x14ac:dyDescent="0.3">
      <c r="A346">
        <v>345</v>
      </c>
      <c r="B346" s="1">
        <v>45828.368900462963</v>
      </c>
      <c r="C346" s="1">
        <v>45828.374664351853</v>
      </c>
      <c r="D346" s="39" t="s">
        <v>3898</v>
      </c>
      <c r="E346" s="39" t="s">
        <v>3899</v>
      </c>
      <c r="F346">
        <v>10</v>
      </c>
      <c r="I346" s="39" t="s">
        <v>3900</v>
      </c>
      <c r="L346">
        <v>6</v>
      </c>
      <c r="O346">
        <v>28</v>
      </c>
      <c r="R346" s="39" t="s">
        <v>31934</v>
      </c>
      <c r="S346">
        <v>1</v>
      </c>
      <c r="U346" s="39" t="s">
        <v>31926</v>
      </c>
      <c r="V346">
        <v>1</v>
      </c>
      <c r="X346" s="39" t="s">
        <v>6882</v>
      </c>
      <c r="Y346">
        <v>1</v>
      </c>
      <c r="AA346" s="39" t="s">
        <v>31996</v>
      </c>
      <c r="AB346">
        <v>1</v>
      </c>
      <c r="AD346" s="39" t="s">
        <v>31928</v>
      </c>
      <c r="AE346">
        <v>1</v>
      </c>
      <c r="AG346" s="39" t="s">
        <v>31929</v>
      </c>
      <c r="AH346">
        <v>1</v>
      </c>
      <c r="AJ346" s="39" t="s">
        <v>31988</v>
      </c>
      <c r="AK346">
        <v>1</v>
      </c>
      <c r="AM346" s="39" t="s">
        <v>31942</v>
      </c>
      <c r="AN346">
        <v>1</v>
      </c>
      <c r="AP346" s="39" t="s">
        <v>31932</v>
      </c>
      <c r="AQ346">
        <v>1</v>
      </c>
      <c r="AS346" s="39" t="s">
        <v>31933</v>
      </c>
      <c r="AT346">
        <v>1</v>
      </c>
    </row>
    <row r="347" spans="1:46" x14ac:dyDescent="0.3">
      <c r="A347">
        <v>346</v>
      </c>
      <c r="B347" s="1">
        <v>45828.36923611111</v>
      </c>
      <c r="C347" s="1">
        <v>45828.374884259261</v>
      </c>
      <c r="D347" s="39" t="s">
        <v>3860</v>
      </c>
      <c r="E347" s="39" t="s">
        <v>3861</v>
      </c>
      <c r="F347">
        <v>8</v>
      </c>
      <c r="I347" s="39" t="s">
        <v>3861</v>
      </c>
      <c r="L347">
        <v>6</v>
      </c>
      <c r="O347">
        <v>12</v>
      </c>
      <c r="R347" s="39" t="s">
        <v>31925</v>
      </c>
      <c r="S347">
        <v>0</v>
      </c>
      <c r="U347" s="39" t="s">
        <v>31926</v>
      </c>
      <c r="V347">
        <v>1</v>
      </c>
      <c r="X347" s="39" t="s">
        <v>6882</v>
      </c>
      <c r="Y347">
        <v>1</v>
      </c>
      <c r="AA347" s="39" t="s">
        <v>32038</v>
      </c>
      <c r="AB347">
        <v>0</v>
      </c>
      <c r="AD347" s="39" t="s">
        <v>31928</v>
      </c>
      <c r="AE347">
        <v>1</v>
      </c>
      <c r="AG347" s="39" t="s">
        <v>31929</v>
      </c>
      <c r="AH347">
        <v>1</v>
      </c>
      <c r="AJ347" s="39" t="s">
        <v>31979</v>
      </c>
      <c r="AK347">
        <v>1</v>
      </c>
      <c r="AM347" s="39" t="s">
        <v>31942</v>
      </c>
      <c r="AN347">
        <v>1</v>
      </c>
      <c r="AP347" s="39" t="s">
        <v>31932</v>
      </c>
      <c r="AQ347">
        <v>1</v>
      </c>
      <c r="AS347" s="39" t="s">
        <v>31933</v>
      </c>
      <c r="AT347">
        <v>1</v>
      </c>
    </row>
    <row r="348" spans="1:46" x14ac:dyDescent="0.3">
      <c r="A348">
        <v>347</v>
      </c>
      <c r="B348" s="1">
        <v>45828.369895833333</v>
      </c>
      <c r="C348" s="1">
        <v>45828.374907407408</v>
      </c>
      <c r="D348" s="39" t="s">
        <v>3870</v>
      </c>
      <c r="E348" s="39" t="s">
        <v>3871</v>
      </c>
      <c r="F348">
        <v>9</v>
      </c>
      <c r="I348" s="39" t="s">
        <v>3871</v>
      </c>
      <c r="L348">
        <v>6</v>
      </c>
      <c r="O348">
        <v>4</v>
      </c>
      <c r="R348" s="39" t="s">
        <v>31934</v>
      </c>
      <c r="S348">
        <v>1</v>
      </c>
      <c r="U348" s="39" t="s">
        <v>31949</v>
      </c>
      <c r="V348">
        <v>0</v>
      </c>
      <c r="X348" s="39" t="s">
        <v>6882</v>
      </c>
      <c r="Y348">
        <v>1</v>
      </c>
      <c r="AA348" s="39" t="s">
        <v>31978</v>
      </c>
      <c r="AB348">
        <v>1</v>
      </c>
      <c r="AD348" s="39" t="s">
        <v>31928</v>
      </c>
      <c r="AE348">
        <v>1</v>
      </c>
      <c r="AG348" s="39" t="s">
        <v>31929</v>
      </c>
      <c r="AH348">
        <v>1</v>
      </c>
      <c r="AJ348" s="39" t="s">
        <v>31979</v>
      </c>
      <c r="AK348">
        <v>1</v>
      </c>
      <c r="AM348" s="39" t="s">
        <v>31942</v>
      </c>
      <c r="AN348">
        <v>1</v>
      </c>
      <c r="AP348" s="39" t="s">
        <v>31932</v>
      </c>
      <c r="AQ348">
        <v>1</v>
      </c>
      <c r="AS348" s="39" t="s">
        <v>31933</v>
      </c>
      <c r="AT348">
        <v>1</v>
      </c>
    </row>
    <row r="349" spans="1:46" x14ac:dyDescent="0.3">
      <c r="A349">
        <v>348</v>
      </c>
      <c r="B349" s="1">
        <v>45828.369351851848</v>
      </c>
      <c r="C349" s="1">
        <v>45828.375671296293</v>
      </c>
      <c r="D349" s="39" t="s">
        <v>3891</v>
      </c>
      <c r="E349" s="39" t="s">
        <v>3892</v>
      </c>
      <c r="F349">
        <v>8</v>
      </c>
      <c r="I349" s="39" t="s">
        <v>3892</v>
      </c>
      <c r="L349">
        <v>6</v>
      </c>
      <c r="O349">
        <v>37</v>
      </c>
      <c r="R349" s="39" t="s">
        <v>31934</v>
      </c>
      <c r="S349">
        <v>1</v>
      </c>
      <c r="U349" s="39" t="s">
        <v>31926</v>
      </c>
      <c r="V349">
        <v>1</v>
      </c>
      <c r="X349" s="39" t="s">
        <v>6882</v>
      </c>
      <c r="Y349">
        <v>1</v>
      </c>
      <c r="AA349" s="39" t="s">
        <v>31996</v>
      </c>
      <c r="AB349">
        <v>1</v>
      </c>
      <c r="AD349" s="39" t="s">
        <v>31928</v>
      </c>
      <c r="AE349">
        <v>1</v>
      </c>
      <c r="AG349" s="39" t="s">
        <v>31929</v>
      </c>
      <c r="AH349">
        <v>1</v>
      </c>
      <c r="AJ349" s="39" t="s">
        <v>31999</v>
      </c>
      <c r="AK349">
        <v>0</v>
      </c>
      <c r="AM349" s="39" t="s">
        <v>31939</v>
      </c>
      <c r="AN349">
        <v>0</v>
      </c>
      <c r="AP349" s="39" t="s">
        <v>31932</v>
      </c>
      <c r="AQ349">
        <v>1</v>
      </c>
      <c r="AS349" s="39" t="s">
        <v>31933</v>
      </c>
      <c r="AT349">
        <v>1</v>
      </c>
    </row>
    <row r="350" spans="1:46" x14ac:dyDescent="0.3">
      <c r="A350">
        <v>349</v>
      </c>
      <c r="B350" s="1">
        <v>45828.370752314811</v>
      </c>
      <c r="C350" s="1">
        <v>45828.375706018516</v>
      </c>
      <c r="D350" s="39" t="s">
        <v>4100</v>
      </c>
      <c r="E350" s="39" t="s">
        <v>4101</v>
      </c>
      <c r="F350">
        <v>6</v>
      </c>
      <c r="I350" s="39" t="s">
        <v>4101</v>
      </c>
      <c r="L350">
        <v>6</v>
      </c>
      <c r="O350">
        <v>25</v>
      </c>
      <c r="R350" s="39" t="s">
        <v>31934</v>
      </c>
      <c r="S350">
        <v>1</v>
      </c>
      <c r="U350" s="39" t="s">
        <v>31949</v>
      </c>
      <c r="V350">
        <v>0</v>
      </c>
      <c r="X350" s="39" t="s">
        <v>6882</v>
      </c>
      <c r="Y350">
        <v>1</v>
      </c>
      <c r="AA350" s="39" t="s">
        <v>31978</v>
      </c>
      <c r="AB350">
        <v>1</v>
      </c>
      <c r="AD350" s="39" t="s">
        <v>31937</v>
      </c>
      <c r="AE350">
        <v>0</v>
      </c>
      <c r="AG350" s="39" t="s">
        <v>31956</v>
      </c>
      <c r="AH350">
        <v>0</v>
      </c>
      <c r="AJ350" s="39" t="s">
        <v>31987</v>
      </c>
      <c r="AK350">
        <v>0</v>
      </c>
      <c r="AM350" s="39" t="s">
        <v>31942</v>
      </c>
      <c r="AN350">
        <v>1</v>
      </c>
      <c r="AP350" s="39" t="s">
        <v>31932</v>
      </c>
      <c r="AQ350">
        <v>1</v>
      </c>
      <c r="AS350" s="39" t="s">
        <v>31933</v>
      </c>
      <c r="AT350">
        <v>1</v>
      </c>
    </row>
    <row r="351" spans="1:46" x14ac:dyDescent="0.3">
      <c r="A351">
        <v>350</v>
      </c>
      <c r="B351" s="1">
        <v>45828.370370370372</v>
      </c>
      <c r="C351" s="1">
        <v>45828.375740740739</v>
      </c>
      <c r="D351" s="39" t="s">
        <v>4105</v>
      </c>
      <c r="E351" s="39" t="s">
        <v>4106</v>
      </c>
      <c r="F351">
        <v>7</v>
      </c>
      <c r="I351" s="39" t="s">
        <v>4106</v>
      </c>
      <c r="L351">
        <v>6</v>
      </c>
      <c r="O351">
        <v>24</v>
      </c>
      <c r="R351" s="39" t="s">
        <v>31934</v>
      </c>
      <c r="S351">
        <v>1</v>
      </c>
      <c r="U351" s="39" t="s">
        <v>32004</v>
      </c>
      <c r="V351">
        <v>0</v>
      </c>
      <c r="X351" s="39" t="s">
        <v>6882</v>
      </c>
      <c r="Y351">
        <v>1</v>
      </c>
      <c r="AA351" s="39" t="s">
        <v>31992</v>
      </c>
      <c r="AB351">
        <v>0</v>
      </c>
      <c r="AD351" s="39" t="s">
        <v>31928</v>
      </c>
      <c r="AE351">
        <v>1</v>
      </c>
      <c r="AG351" s="39" t="s">
        <v>31929</v>
      </c>
      <c r="AH351">
        <v>1</v>
      </c>
      <c r="AJ351" s="39" t="s">
        <v>31987</v>
      </c>
      <c r="AK351">
        <v>0</v>
      </c>
      <c r="AM351" s="39" t="s">
        <v>31942</v>
      </c>
      <c r="AN351">
        <v>1</v>
      </c>
      <c r="AP351" s="39" t="s">
        <v>31932</v>
      </c>
      <c r="AQ351">
        <v>1</v>
      </c>
      <c r="AS351" s="39" t="s">
        <v>31933</v>
      </c>
      <c r="AT351">
        <v>1</v>
      </c>
    </row>
    <row r="352" spans="1:46" x14ac:dyDescent="0.3">
      <c r="A352">
        <v>351</v>
      </c>
      <c r="B352" s="1">
        <v>45828.368761574071</v>
      </c>
      <c r="C352" s="1">
        <v>45828.375752314816</v>
      </c>
      <c r="D352" s="39" t="s">
        <v>3961</v>
      </c>
      <c r="E352" s="39" t="s">
        <v>3962</v>
      </c>
      <c r="F352">
        <v>6</v>
      </c>
      <c r="I352" s="39" t="s">
        <v>3963</v>
      </c>
      <c r="L352">
        <v>6</v>
      </c>
      <c r="O352">
        <v>1</v>
      </c>
      <c r="R352" s="39" t="s">
        <v>31934</v>
      </c>
      <c r="S352">
        <v>1</v>
      </c>
      <c r="U352" s="39" t="s">
        <v>31926</v>
      </c>
      <c r="V352">
        <v>1</v>
      </c>
      <c r="X352" s="39" t="s">
        <v>6882</v>
      </c>
      <c r="Y352">
        <v>1</v>
      </c>
      <c r="AA352" s="39" t="s">
        <v>31978</v>
      </c>
      <c r="AB352">
        <v>1</v>
      </c>
      <c r="AD352" s="39" t="s">
        <v>31937</v>
      </c>
      <c r="AE352">
        <v>0</v>
      </c>
      <c r="AG352" s="39" t="s">
        <v>31929</v>
      </c>
      <c r="AH352">
        <v>1</v>
      </c>
      <c r="AJ352" s="39" t="s">
        <v>31979</v>
      </c>
      <c r="AK352">
        <v>1</v>
      </c>
      <c r="AM352" s="39" t="s">
        <v>31946</v>
      </c>
      <c r="AN352">
        <v>0</v>
      </c>
      <c r="AP352" s="39" t="s">
        <v>31953</v>
      </c>
      <c r="AQ352">
        <v>0</v>
      </c>
      <c r="AS352" s="39" t="s">
        <v>31966</v>
      </c>
      <c r="AT352">
        <v>0</v>
      </c>
    </row>
    <row r="353" spans="1:46" x14ac:dyDescent="0.3">
      <c r="A353">
        <v>352</v>
      </c>
      <c r="B353" s="1">
        <v>45828.370740740742</v>
      </c>
      <c r="C353" s="1">
        <v>45828.375798611109</v>
      </c>
      <c r="D353" s="39" t="s">
        <v>4141</v>
      </c>
      <c r="E353" s="39" t="s">
        <v>4142</v>
      </c>
      <c r="F353">
        <v>7</v>
      </c>
      <c r="I353" s="39" t="s">
        <v>4142</v>
      </c>
      <c r="L353">
        <v>6</v>
      </c>
      <c r="O353">
        <v>36</v>
      </c>
      <c r="R353" s="39" t="s">
        <v>31925</v>
      </c>
      <c r="S353">
        <v>0</v>
      </c>
      <c r="U353" s="39" t="s">
        <v>31926</v>
      </c>
      <c r="V353">
        <v>1</v>
      </c>
      <c r="X353" s="39" t="s">
        <v>6882</v>
      </c>
      <c r="Y353">
        <v>1</v>
      </c>
      <c r="AA353" s="39" t="s">
        <v>31978</v>
      </c>
      <c r="AB353">
        <v>1</v>
      </c>
      <c r="AD353" s="39" t="s">
        <v>31928</v>
      </c>
      <c r="AE353">
        <v>1</v>
      </c>
      <c r="AG353" s="39" t="s">
        <v>31929</v>
      </c>
      <c r="AH353">
        <v>1</v>
      </c>
      <c r="AJ353" s="39" t="s">
        <v>31987</v>
      </c>
      <c r="AK353">
        <v>0</v>
      </c>
      <c r="AM353" s="39" t="s">
        <v>31942</v>
      </c>
      <c r="AN353">
        <v>1</v>
      </c>
      <c r="AP353" s="39" t="s">
        <v>31953</v>
      </c>
      <c r="AQ353">
        <v>0</v>
      </c>
      <c r="AS353" s="39" t="s">
        <v>31933</v>
      </c>
      <c r="AT353">
        <v>1</v>
      </c>
    </row>
    <row r="354" spans="1:46" x14ac:dyDescent="0.3">
      <c r="A354">
        <v>353</v>
      </c>
      <c r="B354" s="1">
        <v>45828.368518518517</v>
      </c>
      <c r="C354" s="1">
        <v>45828.375856481478</v>
      </c>
      <c r="D354" s="39" t="s">
        <v>12254</v>
      </c>
      <c r="E354" s="39" t="s">
        <v>12255</v>
      </c>
      <c r="F354">
        <v>8</v>
      </c>
      <c r="I354" s="39" t="s">
        <v>14555</v>
      </c>
      <c r="L354">
        <v>6</v>
      </c>
      <c r="O354">
        <v>19</v>
      </c>
      <c r="R354" s="39" t="s">
        <v>31934</v>
      </c>
      <c r="S354">
        <v>1</v>
      </c>
      <c r="U354" s="39" t="s">
        <v>31949</v>
      </c>
      <c r="V354">
        <v>0</v>
      </c>
      <c r="X354" s="39" t="s">
        <v>6882</v>
      </c>
      <c r="Y354">
        <v>1</v>
      </c>
      <c r="AA354" s="39" t="s">
        <v>31978</v>
      </c>
      <c r="AB354">
        <v>1</v>
      </c>
      <c r="AD354" s="39" t="s">
        <v>31928</v>
      </c>
      <c r="AE354">
        <v>1</v>
      </c>
      <c r="AG354" s="39" t="s">
        <v>31929</v>
      </c>
      <c r="AH354">
        <v>1</v>
      </c>
      <c r="AJ354" s="39" t="s">
        <v>31979</v>
      </c>
      <c r="AK354">
        <v>1</v>
      </c>
      <c r="AM354" s="39" t="s">
        <v>31939</v>
      </c>
      <c r="AN354">
        <v>0</v>
      </c>
      <c r="AP354" s="39" t="s">
        <v>31932</v>
      </c>
      <c r="AQ354">
        <v>1</v>
      </c>
      <c r="AS354" s="39" t="s">
        <v>31933</v>
      </c>
      <c r="AT354">
        <v>1</v>
      </c>
    </row>
    <row r="355" spans="1:46" x14ac:dyDescent="0.3">
      <c r="A355">
        <v>354</v>
      </c>
      <c r="B355" s="1">
        <v>45828.375416666669</v>
      </c>
      <c r="C355" s="1">
        <v>45828.375879629632</v>
      </c>
      <c r="D355" s="39" t="s">
        <v>4114</v>
      </c>
      <c r="E355" s="39" t="s">
        <v>4115</v>
      </c>
      <c r="F355">
        <v>9</v>
      </c>
      <c r="I355" s="39" t="s">
        <v>4115</v>
      </c>
      <c r="L355">
        <v>6</v>
      </c>
      <c r="O355">
        <v>32</v>
      </c>
      <c r="R355" s="39" t="s">
        <v>31934</v>
      </c>
      <c r="S355">
        <v>1</v>
      </c>
      <c r="U355" s="39" t="s">
        <v>31926</v>
      </c>
      <c r="V355">
        <v>1</v>
      </c>
      <c r="X355" s="39" t="s">
        <v>6882</v>
      </c>
      <c r="Y355">
        <v>1</v>
      </c>
      <c r="AA355" s="39" t="s">
        <v>31996</v>
      </c>
      <c r="AB355">
        <v>1</v>
      </c>
      <c r="AD355" s="39" t="s">
        <v>31928</v>
      </c>
      <c r="AE355">
        <v>1</v>
      </c>
      <c r="AG355" s="39" t="s">
        <v>31929</v>
      </c>
      <c r="AH355">
        <v>1</v>
      </c>
      <c r="AJ355" s="39" t="s">
        <v>31979</v>
      </c>
      <c r="AK355">
        <v>1</v>
      </c>
      <c r="AM355" s="39" t="s">
        <v>31942</v>
      </c>
      <c r="AN355">
        <v>1</v>
      </c>
      <c r="AP355" s="39" t="s">
        <v>31962</v>
      </c>
      <c r="AQ355">
        <v>0</v>
      </c>
      <c r="AS355" s="39" t="s">
        <v>31933</v>
      </c>
      <c r="AT355">
        <v>1</v>
      </c>
    </row>
    <row r="356" spans="1:46" x14ac:dyDescent="0.3">
      <c r="A356">
        <v>355</v>
      </c>
      <c r="B356" s="1">
        <v>45828.368958333333</v>
      </c>
      <c r="C356" s="1">
        <v>45828.376250000001</v>
      </c>
      <c r="D356" s="39" t="s">
        <v>4059</v>
      </c>
      <c r="E356" s="39" t="s">
        <v>4060</v>
      </c>
      <c r="F356">
        <v>7</v>
      </c>
      <c r="I356" s="39" t="s">
        <v>14201</v>
      </c>
      <c r="L356">
        <v>6</v>
      </c>
      <c r="O356">
        <v>34</v>
      </c>
      <c r="R356" s="39" t="s">
        <v>31925</v>
      </c>
      <c r="S356">
        <v>0</v>
      </c>
      <c r="U356" s="39" t="s">
        <v>31926</v>
      </c>
      <c r="V356">
        <v>1</v>
      </c>
      <c r="X356" s="39" t="s">
        <v>6882</v>
      </c>
      <c r="Y356">
        <v>1</v>
      </c>
      <c r="AA356" s="39" t="s">
        <v>31978</v>
      </c>
      <c r="AB356">
        <v>1</v>
      </c>
      <c r="AD356" s="39" t="s">
        <v>31928</v>
      </c>
      <c r="AE356">
        <v>1</v>
      </c>
      <c r="AG356" s="39" t="s">
        <v>31929</v>
      </c>
      <c r="AH356">
        <v>1</v>
      </c>
      <c r="AJ356" s="39" t="s">
        <v>31987</v>
      </c>
      <c r="AK356">
        <v>0</v>
      </c>
      <c r="AM356" s="39" t="s">
        <v>31942</v>
      </c>
      <c r="AN356">
        <v>1</v>
      </c>
      <c r="AP356" s="39" t="s">
        <v>31953</v>
      </c>
      <c r="AQ356">
        <v>0</v>
      </c>
      <c r="AS356" s="39" t="s">
        <v>31933</v>
      </c>
      <c r="AT356">
        <v>1</v>
      </c>
    </row>
    <row r="357" spans="1:46" x14ac:dyDescent="0.3">
      <c r="A357">
        <v>356</v>
      </c>
      <c r="B357" s="1">
        <v>45828.368981481479</v>
      </c>
      <c r="C357" s="1">
        <v>45828.376273148147</v>
      </c>
      <c r="D357" s="39" t="s">
        <v>4048</v>
      </c>
      <c r="E357" s="39" t="s">
        <v>4049</v>
      </c>
      <c r="F357">
        <v>9</v>
      </c>
      <c r="I357" s="39" t="s">
        <v>12396</v>
      </c>
      <c r="L357">
        <v>6</v>
      </c>
      <c r="O357">
        <v>21</v>
      </c>
      <c r="R357" s="39" t="s">
        <v>31934</v>
      </c>
      <c r="S357">
        <v>1</v>
      </c>
      <c r="U357" s="39" t="s">
        <v>31926</v>
      </c>
      <c r="V357">
        <v>1</v>
      </c>
      <c r="X357" s="39" t="s">
        <v>6882</v>
      </c>
      <c r="Y357">
        <v>1</v>
      </c>
      <c r="AA357" s="39" t="s">
        <v>31978</v>
      </c>
      <c r="AB357">
        <v>1</v>
      </c>
      <c r="AD357" s="39" t="s">
        <v>31928</v>
      </c>
      <c r="AE357">
        <v>1</v>
      </c>
      <c r="AG357" s="39" t="s">
        <v>31929</v>
      </c>
      <c r="AH357">
        <v>1</v>
      </c>
      <c r="AJ357" s="39" t="s">
        <v>31979</v>
      </c>
      <c r="AK357">
        <v>1</v>
      </c>
      <c r="AM357" s="39" t="s">
        <v>31931</v>
      </c>
      <c r="AN357">
        <v>0</v>
      </c>
      <c r="AP357" s="39" t="s">
        <v>31932</v>
      </c>
      <c r="AQ357">
        <v>1</v>
      </c>
      <c r="AS357" s="39" t="s">
        <v>31933</v>
      </c>
      <c r="AT357">
        <v>1</v>
      </c>
    </row>
    <row r="358" spans="1:46" x14ac:dyDescent="0.3">
      <c r="A358">
        <v>357</v>
      </c>
      <c r="B358" s="1">
        <v>45828.369409722225</v>
      </c>
      <c r="C358" s="1">
        <v>45828.377488425926</v>
      </c>
      <c r="D358" s="39" t="s">
        <v>4009</v>
      </c>
      <c r="E358" s="39" t="s">
        <v>4010</v>
      </c>
      <c r="F358">
        <v>6</v>
      </c>
      <c r="I358" s="39" t="s">
        <v>32039</v>
      </c>
      <c r="L358">
        <v>6</v>
      </c>
      <c r="O358">
        <v>31</v>
      </c>
      <c r="R358" s="39" t="s">
        <v>31968</v>
      </c>
      <c r="S358">
        <v>0</v>
      </c>
      <c r="U358" s="39" t="s">
        <v>32004</v>
      </c>
      <c r="V358">
        <v>0</v>
      </c>
      <c r="X358" s="39" t="s">
        <v>6882</v>
      </c>
      <c r="Y358">
        <v>1</v>
      </c>
      <c r="AA358" s="39" t="s">
        <v>31978</v>
      </c>
      <c r="AB358">
        <v>1</v>
      </c>
      <c r="AD358" s="39" t="s">
        <v>31937</v>
      </c>
      <c r="AE358">
        <v>0</v>
      </c>
      <c r="AG358" s="39" t="s">
        <v>31929</v>
      </c>
      <c r="AH358">
        <v>1</v>
      </c>
      <c r="AJ358" s="39" t="s">
        <v>31979</v>
      </c>
      <c r="AK358">
        <v>1</v>
      </c>
      <c r="AM358" s="39" t="s">
        <v>31942</v>
      </c>
      <c r="AN358">
        <v>1</v>
      </c>
      <c r="AP358" s="39" t="s">
        <v>31932</v>
      </c>
      <c r="AQ358">
        <v>1</v>
      </c>
      <c r="AS358" s="39" t="s">
        <v>31966</v>
      </c>
      <c r="AT358">
        <v>0</v>
      </c>
    </row>
    <row r="359" spans="1:46" x14ac:dyDescent="0.3">
      <c r="A359">
        <v>358</v>
      </c>
      <c r="B359" s="1">
        <v>45828.369259259256</v>
      </c>
      <c r="C359" s="1">
        <v>45828.377569444441</v>
      </c>
      <c r="D359" s="39" t="s">
        <v>4151</v>
      </c>
      <c r="E359" s="39" t="s">
        <v>4152</v>
      </c>
      <c r="F359">
        <v>4</v>
      </c>
      <c r="I359" s="39" t="s">
        <v>4153</v>
      </c>
      <c r="L359">
        <v>6</v>
      </c>
      <c r="O359">
        <v>40</v>
      </c>
      <c r="R359" s="39" t="s">
        <v>31934</v>
      </c>
      <c r="S359">
        <v>1</v>
      </c>
      <c r="U359" s="39" t="s">
        <v>32004</v>
      </c>
      <c r="V359">
        <v>0</v>
      </c>
      <c r="X359" s="39" t="s">
        <v>6882</v>
      </c>
      <c r="Y359">
        <v>1</v>
      </c>
      <c r="AA359" s="39" t="s">
        <v>31978</v>
      </c>
      <c r="AB359">
        <v>1</v>
      </c>
      <c r="AD359" s="39" t="s">
        <v>31963</v>
      </c>
      <c r="AE359">
        <v>0</v>
      </c>
      <c r="AG359" s="39" t="s">
        <v>31929</v>
      </c>
      <c r="AH359">
        <v>1</v>
      </c>
      <c r="AJ359" s="39" t="s">
        <v>32040</v>
      </c>
      <c r="AK359">
        <v>0</v>
      </c>
      <c r="AM359" s="39" t="s">
        <v>31946</v>
      </c>
      <c r="AN359">
        <v>0</v>
      </c>
      <c r="AP359" s="39" t="s">
        <v>31953</v>
      </c>
      <c r="AQ359">
        <v>0</v>
      </c>
      <c r="AS359" s="39" t="s">
        <v>31966</v>
      </c>
      <c r="AT359">
        <v>0</v>
      </c>
    </row>
    <row r="360" spans="1:46" x14ac:dyDescent="0.3">
      <c r="A360">
        <v>359</v>
      </c>
      <c r="B360" s="1">
        <v>45828.37023148148</v>
      </c>
      <c r="C360" s="1">
        <v>45828.377581018518</v>
      </c>
      <c r="D360" s="39" t="s">
        <v>4022</v>
      </c>
      <c r="E360" s="39" t="s">
        <v>4023</v>
      </c>
      <c r="F360">
        <v>6</v>
      </c>
      <c r="I360" s="39" t="s">
        <v>4023</v>
      </c>
      <c r="L360">
        <v>6</v>
      </c>
      <c r="O360">
        <v>9</v>
      </c>
      <c r="R360" s="39" t="s">
        <v>31934</v>
      </c>
      <c r="S360">
        <v>1</v>
      </c>
      <c r="U360" s="39" t="s">
        <v>31926</v>
      </c>
      <c r="V360">
        <v>1</v>
      </c>
      <c r="X360" s="39" t="s">
        <v>6882</v>
      </c>
      <c r="Y360">
        <v>1</v>
      </c>
      <c r="AA360" s="39" t="s">
        <v>31978</v>
      </c>
      <c r="AB360">
        <v>1</v>
      </c>
      <c r="AD360" s="39" t="s">
        <v>31928</v>
      </c>
      <c r="AE360">
        <v>1</v>
      </c>
      <c r="AG360" s="39" t="s">
        <v>31955</v>
      </c>
      <c r="AH360">
        <v>0</v>
      </c>
      <c r="AJ360" s="39" t="s">
        <v>877</v>
      </c>
      <c r="AK360">
        <v>0</v>
      </c>
      <c r="AM360" s="39" t="s">
        <v>31942</v>
      </c>
      <c r="AN360">
        <v>1</v>
      </c>
      <c r="AP360" s="39" t="s">
        <v>31962</v>
      </c>
      <c r="AQ360">
        <v>0</v>
      </c>
      <c r="AS360" s="39" t="s">
        <v>31966</v>
      </c>
      <c r="AT360">
        <v>0</v>
      </c>
    </row>
    <row r="361" spans="1:46" x14ac:dyDescent="0.3">
      <c r="A361">
        <v>360</v>
      </c>
      <c r="B361" s="1">
        <v>45828.370775462965</v>
      </c>
      <c r="C361" s="1">
        <v>45828.37771990741</v>
      </c>
      <c r="D361" s="39" t="s">
        <v>3987</v>
      </c>
      <c r="E361" s="39" t="s">
        <v>3988</v>
      </c>
      <c r="F361">
        <v>5</v>
      </c>
      <c r="I361" s="39" t="s">
        <v>3988</v>
      </c>
      <c r="L361">
        <v>6</v>
      </c>
      <c r="O361">
        <v>13</v>
      </c>
      <c r="R361" s="39" t="s">
        <v>31934</v>
      </c>
      <c r="S361">
        <v>1</v>
      </c>
      <c r="U361" s="39" t="s">
        <v>31970</v>
      </c>
      <c r="V361">
        <v>0</v>
      </c>
      <c r="X361" s="39" t="s">
        <v>6882</v>
      </c>
      <c r="Y361">
        <v>1</v>
      </c>
      <c r="AA361" s="39" t="s">
        <v>31978</v>
      </c>
      <c r="AB361">
        <v>1</v>
      </c>
      <c r="AD361" s="39" t="s">
        <v>31928</v>
      </c>
      <c r="AE361">
        <v>1</v>
      </c>
      <c r="AG361" s="39" t="s">
        <v>31955</v>
      </c>
      <c r="AH361">
        <v>0</v>
      </c>
      <c r="AJ361" s="39" t="s">
        <v>877</v>
      </c>
      <c r="AK361">
        <v>0</v>
      </c>
      <c r="AM361" s="39" t="s">
        <v>31942</v>
      </c>
      <c r="AN361">
        <v>1</v>
      </c>
      <c r="AP361" s="39" t="s">
        <v>31962</v>
      </c>
      <c r="AQ361">
        <v>0</v>
      </c>
      <c r="AS361" s="39" t="s">
        <v>31966</v>
      </c>
      <c r="AT361">
        <v>0</v>
      </c>
    </row>
    <row r="362" spans="1:46" x14ac:dyDescent="0.3">
      <c r="A362">
        <v>361</v>
      </c>
      <c r="B362" s="1">
        <v>45828.369976851849</v>
      </c>
      <c r="C362" s="1">
        <v>45828.377916666665</v>
      </c>
      <c r="D362" s="39" t="s">
        <v>4091</v>
      </c>
      <c r="E362" s="39" t="s">
        <v>4092</v>
      </c>
      <c r="F362">
        <v>3</v>
      </c>
      <c r="I362" s="39" t="s">
        <v>4092</v>
      </c>
      <c r="L362">
        <v>6</v>
      </c>
      <c r="O362">
        <v>23</v>
      </c>
      <c r="R362" s="39" t="s">
        <v>31968</v>
      </c>
      <c r="S362">
        <v>0</v>
      </c>
      <c r="U362" s="39" t="s">
        <v>32004</v>
      </c>
      <c r="V362">
        <v>0</v>
      </c>
      <c r="X362" s="39" t="s">
        <v>31950</v>
      </c>
      <c r="Y362">
        <v>0</v>
      </c>
      <c r="AA362" s="39" t="s">
        <v>31996</v>
      </c>
      <c r="AB362">
        <v>1</v>
      </c>
      <c r="AD362" s="39" t="s">
        <v>31937</v>
      </c>
      <c r="AE362">
        <v>0</v>
      </c>
      <c r="AG362" s="39" t="s">
        <v>31929</v>
      </c>
      <c r="AH362">
        <v>1</v>
      </c>
      <c r="AJ362" s="39" t="s">
        <v>877</v>
      </c>
      <c r="AK362">
        <v>0</v>
      </c>
      <c r="AM362" s="39" t="s">
        <v>31931</v>
      </c>
      <c r="AN362">
        <v>0</v>
      </c>
      <c r="AP362" s="39" t="s">
        <v>31932</v>
      </c>
      <c r="AQ362">
        <v>1</v>
      </c>
      <c r="AS362" s="39" t="s">
        <v>31945</v>
      </c>
      <c r="AT362">
        <v>0</v>
      </c>
    </row>
    <row r="363" spans="1:46" x14ac:dyDescent="0.3">
      <c r="A363">
        <v>362</v>
      </c>
      <c r="B363" s="1">
        <v>45828.371261574073</v>
      </c>
      <c r="C363" s="1">
        <v>45828.379594907405</v>
      </c>
      <c r="D363" s="39" t="s">
        <v>4170</v>
      </c>
      <c r="E363" s="39" t="s">
        <v>4171</v>
      </c>
      <c r="F363">
        <v>8</v>
      </c>
      <c r="I363" s="39" t="s">
        <v>4171</v>
      </c>
      <c r="L363">
        <v>6</v>
      </c>
      <c r="O363">
        <v>33</v>
      </c>
      <c r="R363" s="39" t="s">
        <v>31934</v>
      </c>
      <c r="S363">
        <v>1</v>
      </c>
      <c r="U363" s="39" t="s">
        <v>31926</v>
      </c>
      <c r="V363">
        <v>1</v>
      </c>
      <c r="X363" s="39" t="s">
        <v>6882</v>
      </c>
      <c r="Y363">
        <v>1</v>
      </c>
      <c r="AA363" s="39" t="s">
        <v>31978</v>
      </c>
      <c r="AB363">
        <v>1</v>
      </c>
      <c r="AD363" s="39" t="s">
        <v>31928</v>
      </c>
      <c r="AE363">
        <v>1</v>
      </c>
      <c r="AG363" s="39" t="s">
        <v>31929</v>
      </c>
      <c r="AH363">
        <v>1</v>
      </c>
      <c r="AJ363" s="39" t="s">
        <v>32041</v>
      </c>
      <c r="AK363">
        <v>0</v>
      </c>
      <c r="AM363" s="39" t="s">
        <v>31942</v>
      </c>
      <c r="AN363">
        <v>1</v>
      </c>
      <c r="AP363" s="39" t="s">
        <v>31932</v>
      </c>
      <c r="AQ363">
        <v>1</v>
      </c>
      <c r="AS363" s="39" t="s">
        <v>31966</v>
      </c>
      <c r="AT363">
        <v>0</v>
      </c>
    </row>
    <row r="364" spans="1:46" x14ac:dyDescent="0.3">
      <c r="A364">
        <v>363</v>
      </c>
      <c r="B364" s="1">
        <v>45828.505532407406</v>
      </c>
      <c r="C364" s="1">
        <v>45828.506828703707</v>
      </c>
      <c r="D364" s="39" t="s">
        <v>4323</v>
      </c>
      <c r="E364" s="39" t="s">
        <v>4324</v>
      </c>
      <c r="F364">
        <v>3</v>
      </c>
      <c r="I364" s="39" t="s">
        <v>4324</v>
      </c>
      <c r="L364">
        <v>7</v>
      </c>
      <c r="O364">
        <v>11</v>
      </c>
      <c r="R364" s="39" t="s">
        <v>31925</v>
      </c>
      <c r="S364">
        <v>0</v>
      </c>
      <c r="U364" s="39" t="s">
        <v>32004</v>
      </c>
      <c r="V364">
        <v>0</v>
      </c>
      <c r="X364" s="39" t="s">
        <v>31951</v>
      </c>
      <c r="Y364">
        <v>0</v>
      </c>
      <c r="AA364" s="39" t="s">
        <v>31978</v>
      </c>
      <c r="AB364">
        <v>1</v>
      </c>
      <c r="AD364" s="39" t="s">
        <v>31947</v>
      </c>
      <c r="AE364">
        <v>0</v>
      </c>
      <c r="AG364" s="39" t="s">
        <v>31929</v>
      </c>
      <c r="AH364">
        <v>1</v>
      </c>
      <c r="AJ364" s="39" t="s">
        <v>877</v>
      </c>
      <c r="AK364">
        <v>0</v>
      </c>
      <c r="AM364" s="39" t="s">
        <v>31939</v>
      </c>
      <c r="AN364">
        <v>0</v>
      </c>
      <c r="AP364" s="39" t="s">
        <v>31985</v>
      </c>
      <c r="AQ364">
        <v>0</v>
      </c>
      <c r="AS364" s="39" t="s">
        <v>31933</v>
      </c>
      <c r="AT364">
        <v>1</v>
      </c>
    </row>
    <row r="365" spans="1:46" x14ac:dyDescent="0.3">
      <c r="A365">
        <v>364</v>
      </c>
      <c r="B365" s="1">
        <v>45828.507743055554</v>
      </c>
      <c r="C365" s="1">
        <v>45828.508738425924</v>
      </c>
      <c r="D365" s="39" t="s">
        <v>4434</v>
      </c>
      <c r="E365" s="39" t="s">
        <v>4435</v>
      </c>
      <c r="F365">
        <v>9</v>
      </c>
      <c r="I365" s="39" t="s">
        <v>4435</v>
      </c>
      <c r="L365">
        <v>7</v>
      </c>
      <c r="O365">
        <v>27</v>
      </c>
      <c r="R365" s="39" t="s">
        <v>31934</v>
      </c>
      <c r="S365">
        <v>1</v>
      </c>
      <c r="U365" s="39" t="s">
        <v>31926</v>
      </c>
      <c r="V365">
        <v>1</v>
      </c>
      <c r="X365" s="39" t="s">
        <v>6882</v>
      </c>
      <c r="Y365">
        <v>1</v>
      </c>
      <c r="AA365" s="39" t="s">
        <v>31978</v>
      </c>
      <c r="AB365">
        <v>1</v>
      </c>
      <c r="AD365" s="39" t="s">
        <v>31928</v>
      </c>
      <c r="AE365">
        <v>1</v>
      </c>
      <c r="AG365" s="39" t="s">
        <v>31929</v>
      </c>
      <c r="AH365">
        <v>1</v>
      </c>
      <c r="AJ365" s="39" t="s">
        <v>31979</v>
      </c>
      <c r="AK365">
        <v>1</v>
      </c>
      <c r="AM365" s="39" t="s">
        <v>31942</v>
      </c>
      <c r="AN365">
        <v>1</v>
      </c>
      <c r="AP365" s="39" t="s">
        <v>31932</v>
      </c>
      <c r="AQ365">
        <v>1</v>
      </c>
      <c r="AS365" s="39" t="s">
        <v>31966</v>
      </c>
      <c r="AT365">
        <v>0</v>
      </c>
    </row>
    <row r="366" spans="1:46" x14ac:dyDescent="0.3">
      <c r="A366">
        <v>365</v>
      </c>
      <c r="B366" s="1">
        <v>45828.507337962961</v>
      </c>
      <c r="C366" s="1">
        <v>45828.51221064815</v>
      </c>
      <c r="D366" s="39" t="s">
        <v>4509</v>
      </c>
      <c r="E366" s="39" t="s">
        <v>4510</v>
      </c>
      <c r="F366">
        <v>10</v>
      </c>
      <c r="I366" s="39" t="s">
        <v>4510</v>
      </c>
      <c r="L366">
        <v>7</v>
      </c>
      <c r="O366">
        <v>13</v>
      </c>
      <c r="R366" s="39" t="s">
        <v>31934</v>
      </c>
      <c r="S366">
        <v>1</v>
      </c>
      <c r="U366" s="39" t="s">
        <v>31926</v>
      </c>
      <c r="V366">
        <v>1</v>
      </c>
      <c r="X366" s="39" t="s">
        <v>6882</v>
      </c>
      <c r="Y366">
        <v>1</v>
      </c>
      <c r="AA366" s="39" t="s">
        <v>31978</v>
      </c>
      <c r="AB366">
        <v>1</v>
      </c>
      <c r="AD366" s="39" t="s">
        <v>31928</v>
      </c>
      <c r="AE366">
        <v>1</v>
      </c>
      <c r="AG366" s="39" t="s">
        <v>31929</v>
      </c>
      <c r="AH366">
        <v>1</v>
      </c>
      <c r="AJ366" s="39" t="s">
        <v>31979</v>
      </c>
      <c r="AK366">
        <v>1</v>
      </c>
      <c r="AM366" s="39" t="s">
        <v>31942</v>
      </c>
      <c r="AN366">
        <v>1</v>
      </c>
      <c r="AP366" s="39" t="s">
        <v>31932</v>
      </c>
      <c r="AQ366">
        <v>1</v>
      </c>
      <c r="AS366" s="39" t="s">
        <v>31933</v>
      </c>
      <c r="AT366">
        <v>1</v>
      </c>
    </row>
    <row r="367" spans="1:46" x14ac:dyDescent="0.3">
      <c r="A367">
        <v>366</v>
      </c>
      <c r="B367" s="1">
        <v>45828.51017361111</v>
      </c>
      <c r="C367" s="1">
        <v>45828.513506944444</v>
      </c>
      <c r="D367" s="39" t="s">
        <v>3678</v>
      </c>
      <c r="E367" s="39" t="s">
        <v>3679</v>
      </c>
      <c r="F367">
        <v>9</v>
      </c>
      <c r="I367" s="39" t="s">
        <v>32042</v>
      </c>
      <c r="L367">
        <v>8</v>
      </c>
      <c r="O367">
        <v>19</v>
      </c>
      <c r="R367" s="39" t="s">
        <v>31934</v>
      </c>
      <c r="S367">
        <v>1</v>
      </c>
      <c r="U367" s="39" t="s">
        <v>31926</v>
      </c>
      <c r="V367">
        <v>1</v>
      </c>
      <c r="X367" s="39" t="s">
        <v>6882</v>
      </c>
      <c r="Y367">
        <v>1</v>
      </c>
      <c r="AA367" s="39" t="s">
        <v>31978</v>
      </c>
      <c r="AB367">
        <v>1</v>
      </c>
      <c r="AD367" s="39" t="s">
        <v>31928</v>
      </c>
      <c r="AE367">
        <v>1</v>
      </c>
      <c r="AG367" s="39" t="s">
        <v>31929</v>
      </c>
      <c r="AH367">
        <v>1</v>
      </c>
      <c r="AJ367" s="39" t="s">
        <v>877</v>
      </c>
      <c r="AK367">
        <v>0</v>
      </c>
      <c r="AM367" s="39" t="s">
        <v>31942</v>
      </c>
      <c r="AN367">
        <v>1</v>
      </c>
      <c r="AP367" s="39" t="s">
        <v>31932</v>
      </c>
      <c r="AQ367">
        <v>1</v>
      </c>
      <c r="AS367" s="39" t="s">
        <v>31933</v>
      </c>
      <c r="AT367">
        <v>1</v>
      </c>
    </row>
    <row r="368" spans="1:46" x14ac:dyDescent="0.3">
      <c r="A368">
        <v>367</v>
      </c>
      <c r="B368" s="1">
        <v>45828.510601851849</v>
      </c>
      <c r="C368" s="1">
        <v>45828.513506944444</v>
      </c>
      <c r="D368" s="39" t="s">
        <v>3732</v>
      </c>
      <c r="E368" s="39" t="s">
        <v>3733</v>
      </c>
      <c r="F368">
        <v>10</v>
      </c>
      <c r="I368" s="39" t="s">
        <v>11912</v>
      </c>
      <c r="L368">
        <v>8</v>
      </c>
      <c r="O368">
        <v>37</v>
      </c>
      <c r="R368" s="39" t="s">
        <v>31934</v>
      </c>
      <c r="S368">
        <v>1</v>
      </c>
      <c r="U368" s="39" t="s">
        <v>31926</v>
      </c>
      <c r="V368">
        <v>1</v>
      </c>
      <c r="X368" s="39" t="s">
        <v>6882</v>
      </c>
      <c r="Y368">
        <v>1</v>
      </c>
      <c r="AA368" s="39" t="s">
        <v>31978</v>
      </c>
      <c r="AB368">
        <v>1</v>
      </c>
      <c r="AD368" s="39" t="s">
        <v>31928</v>
      </c>
      <c r="AE368">
        <v>1</v>
      </c>
      <c r="AG368" s="39" t="s">
        <v>31929</v>
      </c>
      <c r="AH368">
        <v>1</v>
      </c>
      <c r="AJ368" s="39" t="s">
        <v>31979</v>
      </c>
      <c r="AK368">
        <v>1</v>
      </c>
      <c r="AM368" s="39" t="s">
        <v>31942</v>
      </c>
      <c r="AN368">
        <v>1</v>
      </c>
      <c r="AP368" s="39" t="s">
        <v>31932</v>
      </c>
      <c r="AQ368">
        <v>1</v>
      </c>
      <c r="AS368" s="39" t="s">
        <v>31933</v>
      </c>
      <c r="AT368">
        <v>1</v>
      </c>
    </row>
    <row r="369" spans="1:46" x14ac:dyDescent="0.3">
      <c r="A369">
        <v>368</v>
      </c>
      <c r="B369" s="1">
        <v>45828.511087962965</v>
      </c>
      <c r="C369" s="1">
        <v>45828.517291666663</v>
      </c>
      <c r="D369" s="39" t="s">
        <v>3688</v>
      </c>
      <c r="E369" s="39" t="s">
        <v>3689</v>
      </c>
      <c r="F369">
        <v>5</v>
      </c>
      <c r="I369" s="39" t="s">
        <v>3689</v>
      </c>
      <c r="L369">
        <v>8</v>
      </c>
      <c r="O369">
        <v>20</v>
      </c>
      <c r="R369" s="39" t="s">
        <v>31934</v>
      </c>
      <c r="S369">
        <v>1</v>
      </c>
      <c r="U369" s="39" t="s">
        <v>32000</v>
      </c>
      <c r="V369">
        <v>0</v>
      </c>
      <c r="X369" s="39" t="s">
        <v>6882</v>
      </c>
      <c r="Y369">
        <v>1</v>
      </c>
      <c r="AA369" s="39" t="s">
        <v>31986</v>
      </c>
      <c r="AB369">
        <v>0</v>
      </c>
      <c r="AD369" s="39" t="s">
        <v>31937</v>
      </c>
      <c r="AE369">
        <v>0</v>
      </c>
      <c r="AG369" s="39" t="s">
        <v>31929</v>
      </c>
      <c r="AH369">
        <v>1</v>
      </c>
      <c r="AJ369" s="39" t="s">
        <v>31984</v>
      </c>
      <c r="AK369">
        <v>0</v>
      </c>
      <c r="AM369" s="39" t="s">
        <v>31939</v>
      </c>
      <c r="AN369">
        <v>0</v>
      </c>
      <c r="AP369" s="39" t="s">
        <v>31932</v>
      </c>
      <c r="AQ369">
        <v>1</v>
      </c>
      <c r="AS369" s="39" t="s">
        <v>31933</v>
      </c>
      <c r="AT369">
        <v>1</v>
      </c>
    </row>
    <row r="370" spans="1:46" x14ac:dyDescent="0.3">
      <c r="A370">
        <v>369</v>
      </c>
      <c r="B370" s="1">
        <v>45828.853101851855</v>
      </c>
      <c r="C370" s="1">
        <v>45828.855925925927</v>
      </c>
      <c r="D370" s="39" t="s">
        <v>3612</v>
      </c>
      <c r="E370" s="39" t="s">
        <v>3613</v>
      </c>
      <c r="F370">
        <v>9</v>
      </c>
      <c r="I370" s="39" t="s">
        <v>11981</v>
      </c>
      <c r="L370">
        <v>8</v>
      </c>
      <c r="O370">
        <v>40</v>
      </c>
      <c r="R370" s="39" t="s">
        <v>31934</v>
      </c>
      <c r="S370">
        <v>1</v>
      </c>
      <c r="U370" s="39" t="s">
        <v>31926</v>
      </c>
      <c r="V370">
        <v>1</v>
      </c>
      <c r="X370" s="39" t="s">
        <v>6882</v>
      </c>
      <c r="Y370">
        <v>1</v>
      </c>
      <c r="AA370" s="39" t="s">
        <v>31978</v>
      </c>
      <c r="AB370">
        <v>1</v>
      </c>
      <c r="AD370" s="39" t="s">
        <v>31928</v>
      </c>
      <c r="AE370">
        <v>1</v>
      </c>
      <c r="AG370" s="39" t="s">
        <v>31929</v>
      </c>
      <c r="AH370">
        <v>1</v>
      </c>
      <c r="AJ370" s="39" t="s">
        <v>31979</v>
      </c>
      <c r="AK370">
        <v>1</v>
      </c>
      <c r="AM370" s="39" t="s">
        <v>31939</v>
      </c>
      <c r="AN370">
        <v>0</v>
      </c>
      <c r="AP370" s="39" t="s">
        <v>31932</v>
      </c>
      <c r="AQ370">
        <v>1</v>
      </c>
      <c r="AS370" s="39" t="s">
        <v>31933</v>
      </c>
      <c r="AT370">
        <v>1</v>
      </c>
    </row>
    <row r="371" spans="1:46" x14ac:dyDescent="0.3">
      <c r="A371">
        <v>370</v>
      </c>
      <c r="B371" s="1">
        <v>45829.918055555558</v>
      </c>
      <c r="C371" s="1">
        <v>45829.918715277781</v>
      </c>
      <c r="D371" s="39" t="s">
        <v>3585</v>
      </c>
      <c r="E371" s="39" t="s">
        <v>3586</v>
      </c>
      <c r="F371">
        <v>10</v>
      </c>
      <c r="I371" s="39" t="s">
        <v>3587</v>
      </c>
      <c r="L371">
        <v>8</v>
      </c>
      <c r="O371">
        <v>31</v>
      </c>
      <c r="R371" s="39" t="s">
        <v>31934</v>
      </c>
      <c r="S371">
        <v>1</v>
      </c>
      <c r="U371" s="39" t="s">
        <v>31926</v>
      </c>
      <c r="V371">
        <v>1</v>
      </c>
      <c r="X371" s="39" t="s">
        <v>6882</v>
      </c>
      <c r="Y371">
        <v>1</v>
      </c>
      <c r="AA371" s="39" t="s">
        <v>31978</v>
      </c>
      <c r="AB371">
        <v>1</v>
      </c>
      <c r="AD371" s="39" t="s">
        <v>31928</v>
      </c>
      <c r="AE371">
        <v>1</v>
      </c>
      <c r="AG371" s="39" t="s">
        <v>31929</v>
      </c>
      <c r="AH371">
        <v>1</v>
      </c>
      <c r="AJ371" s="39" t="s">
        <v>31979</v>
      </c>
      <c r="AK371">
        <v>1</v>
      </c>
      <c r="AM371" s="39" t="s">
        <v>31942</v>
      </c>
      <c r="AN371">
        <v>1</v>
      </c>
      <c r="AP371" s="39" t="s">
        <v>31932</v>
      </c>
      <c r="AQ371">
        <v>1</v>
      </c>
      <c r="AS371" s="39" t="s">
        <v>31933</v>
      </c>
      <c r="AT371">
        <v>1</v>
      </c>
    </row>
    <row r="372" spans="1:46" x14ac:dyDescent="0.3">
      <c r="A372">
        <v>371</v>
      </c>
      <c r="B372" s="1">
        <v>45830.382303240738</v>
      </c>
      <c r="C372" s="1">
        <v>45830.384375000001</v>
      </c>
      <c r="D372" s="39" t="s">
        <v>2781</v>
      </c>
      <c r="E372" s="39" t="s">
        <v>2782</v>
      </c>
      <c r="F372">
        <v>7</v>
      </c>
      <c r="I372" s="39" t="s">
        <v>2782</v>
      </c>
      <c r="L372">
        <v>5</v>
      </c>
      <c r="O372">
        <v>10</v>
      </c>
      <c r="R372" s="39" t="s">
        <v>31934</v>
      </c>
      <c r="S372">
        <v>1</v>
      </c>
      <c r="U372" s="39" t="s">
        <v>31926</v>
      </c>
      <c r="V372">
        <v>1</v>
      </c>
      <c r="X372" s="39" t="s">
        <v>6882</v>
      </c>
      <c r="Y372">
        <v>1</v>
      </c>
      <c r="AA372" s="39" t="s">
        <v>31996</v>
      </c>
      <c r="AB372">
        <v>1</v>
      </c>
      <c r="AD372" s="39" t="s">
        <v>31937</v>
      </c>
      <c r="AE372">
        <v>0</v>
      </c>
      <c r="AG372" s="39" t="s">
        <v>31929</v>
      </c>
      <c r="AH372">
        <v>1</v>
      </c>
      <c r="AJ372" s="39" t="s">
        <v>877</v>
      </c>
      <c r="AK372">
        <v>0</v>
      </c>
      <c r="AM372" s="39" t="s">
        <v>31942</v>
      </c>
      <c r="AN372">
        <v>1</v>
      </c>
      <c r="AP372" s="39" t="s">
        <v>31953</v>
      </c>
      <c r="AQ372">
        <v>0</v>
      </c>
      <c r="AS372" s="39" t="s">
        <v>31933</v>
      </c>
      <c r="AT372">
        <v>1</v>
      </c>
    </row>
    <row r="373" spans="1:46" x14ac:dyDescent="0.3">
      <c r="A373">
        <v>372</v>
      </c>
      <c r="B373" s="1">
        <v>45830.551388888889</v>
      </c>
      <c r="C373" s="1">
        <v>45830.555648148147</v>
      </c>
      <c r="D373" s="39" t="s">
        <v>4492</v>
      </c>
      <c r="E373" s="39" t="s">
        <v>4493</v>
      </c>
      <c r="F373">
        <v>10</v>
      </c>
      <c r="I373" s="39" t="s">
        <v>14445</v>
      </c>
      <c r="L373">
        <v>7</v>
      </c>
      <c r="O373">
        <v>12</v>
      </c>
      <c r="R373" s="39" t="s">
        <v>31934</v>
      </c>
      <c r="S373">
        <v>1</v>
      </c>
      <c r="U373" s="39" t="s">
        <v>31926</v>
      </c>
      <c r="V373">
        <v>1</v>
      </c>
      <c r="X373" s="39" t="s">
        <v>6882</v>
      </c>
      <c r="Y373">
        <v>1</v>
      </c>
      <c r="AA373" s="39" t="s">
        <v>31978</v>
      </c>
      <c r="AB373">
        <v>1</v>
      </c>
      <c r="AD373" s="39" t="s">
        <v>31928</v>
      </c>
      <c r="AE373">
        <v>1</v>
      </c>
      <c r="AG373" s="39" t="s">
        <v>31929</v>
      </c>
      <c r="AH373">
        <v>1</v>
      </c>
      <c r="AJ373" s="39" t="s">
        <v>31979</v>
      </c>
      <c r="AK373">
        <v>1</v>
      </c>
      <c r="AM373" s="39" t="s">
        <v>31942</v>
      </c>
      <c r="AN373">
        <v>1</v>
      </c>
      <c r="AP373" s="39" t="s">
        <v>31932</v>
      </c>
      <c r="AQ373">
        <v>1</v>
      </c>
      <c r="AS373" s="39" t="s">
        <v>31933</v>
      </c>
      <c r="AT373">
        <v>1</v>
      </c>
    </row>
    <row r="374" spans="1:46" x14ac:dyDescent="0.3">
      <c r="A374">
        <v>373</v>
      </c>
      <c r="B374" s="1">
        <v>45830.608067129629</v>
      </c>
      <c r="C374" s="1">
        <v>45830.615243055552</v>
      </c>
      <c r="D374" s="39" t="s">
        <v>2975</v>
      </c>
      <c r="E374" s="39" t="s">
        <v>2976</v>
      </c>
      <c r="F374">
        <v>7</v>
      </c>
      <c r="I374" s="39" t="s">
        <v>2976</v>
      </c>
      <c r="L374">
        <v>5</v>
      </c>
      <c r="O374">
        <v>18</v>
      </c>
      <c r="R374" s="39" t="s">
        <v>31934</v>
      </c>
      <c r="S374">
        <v>1</v>
      </c>
      <c r="U374" s="39" t="s">
        <v>31949</v>
      </c>
      <c r="V374">
        <v>0</v>
      </c>
      <c r="X374" s="39" t="s">
        <v>6882</v>
      </c>
      <c r="Y374">
        <v>1</v>
      </c>
      <c r="AA374" s="39" t="s">
        <v>31978</v>
      </c>
      <c r="AB374">
        <v>1</v>
      </c>
      <c r="AD374" s="39" t="s">
        <v>31937</v>
      </c>
      <c r="AE374">
        <v>0</v>
      </c>
      <c r="AG374" s="39" t="s">
        <v>31929</v>
      </c>
      <c r="AH374">
        <v>1</v>
      </c>
      <c r="AJ374" s="39" t="s">
        <v>31979</v>
      </c>
      <c r="AK374">
        <v>1</v>
      </c>
      <c r="AM374" s="39" t="s">
        <v>31939</v>
      </c>
      <c r="AN374">
        <v>0</v>
      </c>
      <c r="AP374" s="39" t="s">
        <v>31932</v>
      </c>
      <c r="AQ374">
        <v>1</v>
      </c>
      <c r="AS374" s="39" t="s">
        <v>31933</v>
      </c>
      <c r="AT374">
        <v>1</v>
      </c>
    </row>
    <row r="375" spans="1:46" x14ac:dyDescent="0.3">
      <c r="A375">
        <v>374</v>
      </c>
      <c r="B375" s="1">
        <v>45830.773148148146</v>
      </c>
      <c r="C375" s="1">
        <v>45830.774965277778</v>
      </c>
      <c r="D375" s="39" t="s">
        <v>2954</v>
      </c>
      <c r="E375" s="39" t="s">
        <v>2955</v>
      </c>
      <c r="F375">
        <v>2</v>
      </c>
      <c r="I375" s="39" t="s">
        <v>2955</v>
      </c>
      <c r="L375">
        <v>5</v>
      </c>
      <c r="O375">
        <v>38</v>
      </c>
      <c r="R375" s="39" t="s">
        <v>31968</v>
      </c>
      <c r="S375">
        <v>0</v>
      </c>
      <c r="U375" s="39" t="s">
        <v>31926</v>
      </c>
      <c r="V375">
        <v>1</v>
      </c>
      <c r="X375" s="39" t="s">
        <v>31951</v>
      </c>
      <c r="Y375">
        <v>0</v>
      </c>
      <c r="AA375" s="39" t="s">
        <v>31978</v>
      </c>
      <c r="AB375">
        <v>1</v>
      </c>
      <c r="AD375" s="39" t="s">
        <v>31937</v>
      </c>
      <c r="AE375">
        <v>0</v>
      </c>
      <c r="AG375" s="39" t="s">
        <v>31955</v>
      </c>
      <c r="AH375">
        <v>0</v>
      </c>
      <c r="AJ375" s="39" t="s">
        <v>32033</v>
      </c>
      <c r="AK375">
        <v>0</v>
      </c>
      <c r="AM375" s="39" t="s">
        <v>31939</v>
      </c>
      <c r="AN375">
        <v>0</v>
      </c>
      <c r="AP375" s="39" t="s">
        <v>31962</v>
      </c>
      <c r="AQ375">
        <v>0</v>
      </c>
      <c r="AS375" s="39" t="s">
        <v>31966</v>
      </c>
      <c r="AT375">
        <v>0</v>
      </c>
    </row>
    <row r="376" spans="1:46" x14ac:dyDescent="0.3">
      <c r="A376">
        <v>375</v>
      </c>
      <c r="B376" s="1">
        <v>45830.800104166665</v>
      </c>
      <c r="C376" s="1">
        <v>45830.805300925924</v>
      </c>
      <c r="D376" s="39" t="s">
        <v>2965</v>
      </c>
      <c r="E376" s="39" t="s">
        <v>2966</v>
      </c>
      <c r="F376">
        <v>10</v>
      </c>
      <c r="I376" s="39" t="s">
        <v>2967</v>
      </c>
      <c r="L376">
        <v>5</v>
      </c>
      <c r="O376">
        <v>39</v>
      </c>
      <c r="R376" s="39" t="s">
        <v>31934</v>
      </c>
      <c r="S376">
        <v>1</v>
      </c>
      <c r="U376" s="39" t="s">
        <v>31926</v>
      </c>
      <c r="V376">
        <v>1</v>
      </c>
      <c r="X376" s="39" t="s">
        <v>6882</v>
      </c>
      <c r="Y376">
        <v>1</v>
      </c>
      <c r="AA376" s="39" t="s">
        <v>31996</v>
      </c>
      <c r="AB376">
        <v>1</v>
      </c>
      <c r="AD376" s="39" t="s">
        <v>31928</v>
      </c>
      <c r="AE376">
        <v>1</v>
      </c>
      <c r="AG376" s="39" t="s">
        <v>31929</v>
      </c>
      <c r="AH376">
        <v>1</v>
      </c>
      <c r="AJ376" s="39" t="s">
        <v>31979</v>
      </c>
      <c r="AK376">
        <v>1</v>
      </c>
      <c r="AM376" s="39" t="s">
        <v>31942</v>
      </c>
      <c r="AN376">
        <v>1</v>
      </c>
      <c r="AP376" s="39" t="s">
        <v>31932</v>
      </c>
      <c r="AQ376">
        <v>1</v>
      </c>
      <c r="AS376" s="39" t="s">
        <v>31933</v>
      </c>
      <c r="AT376">
        <v>1</v>
      </c>
    </row>
    <row r="377" spans="1:46" x14ac:dyDescent="0.3">
      <c r="A377">
        <v>376</v>
      </c>
      <c r="B377" s="1">
        <v>45831.356770833336</v>
      </c>
      <c r="C377" s="1">
        <v>45831.359270833331</v>
      </c>
      <c r="D377" s="39" t="s">
        <v>2843</v>
      </c>
      <c r="E377" s="39" t="s">
        <v>2844</v>
      </c>
      <c r="F377">
        <v>7</v>
      </c>
      <c r="I377" s="39" t="s">
        <v>2844</v>
      </c>
      <c r="L377">
        <v>5</v>
      </c>
      <c r="O377">
        <v>34</v>
      </c>
      <c r="R377" s="39" t="s">
        <v>31934</v>
      </c>
      <c r="S377">
        <v>1</v>
      </c>
      <c r="U377" s="39" t="s">
        <v>31926</v>
      </c>
      <c r="V377">
        <v>1</v>
      </c>
      <c r="X377" s="39" t="s">
        <v>6882</v>
      </c>
      <c r="Y377">
        <v>1</v>
      </c>
      <c r="AA377" s="39" t="s">
        <v>31978</v>
      </c>
      <c r="AB377">
        <v>1</v>
      </c>
      <c r="AD377" s="39" t="s">
        <v>31928</v>
      </c>
      <c r="AE377">
        <v>1</v>
      </c>
      <c r="AG377" s="39" t="s">
        <v>31929</v>
      </c>
      <c r="AH377">
        <v>1</v>
      </c>
      <c r="AJ377" s="39" t="s">
        <v>31984</v>
      </c>
      <c r="AK377">
        <v>0</v>
      </c>
      <c r="AM377" s="39" t="s">
        <v>31939</v>
      </c>
      <c r="AN377">
        <v>0</v>
      </c>
      <c r="AP377" s="39" t="s">
        <v>31953</v>
      </c>
      <c r="AQ377">
        <v>0</v>
      </c>
      <c r="AS377" s="39" t="s">
        <v>31933</v>
      </c>
      <c r="AT377">
        <v>1</v>
      </c>
    </row>
    <row r="378" spans="1:46" x14ac:dyDescent="0.3">
      <c r="A378">
        <v>377</v>
      </c>
      <c r="B378" s="1">
        <v>45831.356840277775</v>
      </c>
      <c r="C378" s="1">
        <v>45831.359710648147</v>
      </c>
      <c r="D378" s="39" t="s">
        <v>2852</v>
      </c>
      <c r="E378" s="39" t="s">
        <v>2853</v>
      </c>
      <c r="F378">
        <v>8</v>
      </c>
      <c r="I378" s="39" t="s">
        <v>2854</v>
      </c>
      <c r="L378">
        <v>5</v>
      </c>
      <c r="O378">
        <v>30</v>
      </c>
      <c r="R378" s="39" t="s">
        <v>31934</v>
      </c>
      <c r="S378">
        <v>1</v>
      </c>
      <c r="U378" s="39" t="s">
        <v>31926</v>
      </c>
      <c r="V378">
        <v>1</v>
      </c>
      <c r="X378" s="39" t="s">
        <v>6882</v>
      </c>
      <c r="Y378">
        <v>1</v>
      </c>
      <c r="AA378" s="39" t="s">
        <v>31978</v>
      </c>
      <c r="AB378">
        <v>1</v>
      </c>
      <c r="AD378" s="39" t="s">
        <v>31947</v>
      </c>
      <c r="AE378">
        <v>0</v>
      </c>
      <c r="AG378" s="39" t="s">
        <v>31956</v>
      </c>
      <c r="AH378">
        <v>0</v>
      </c>
      <c r="AJ378" s="39" t="s">
        <v>31979</v>
      </c>
      <c r="AK378">
        <v>1</v>
      </c>
      <c r="AM378" s="39" t="s">
        <v>31942</v>
      </c>
      <c r="AN378">
        <v>1</v>
      </c>
      <c r="AP378" s="39" t="s">
        <v>31932</v>
      </c>
      <c r="AQ378">
        <v>1</v>
      </c>
      <c r="AS378" s="39" t="s">
        <v>31933</v>
      </c>
      <c r="AT378">
        <v>1</v>
      </c>
    </row>
    <row r="379" spans="1:46" x14ac:dyDescent="0.3">
      <c r="A379">
        <v>378</v>
      </c>
      <c r="B379" s="1">
        <v>45831.429074074076</v>
      </c>
      <c r="C379" s="1">
        <v>45831.430266203701</v>
      </c>
      <c r="D379" s="39" t="s">
        <v>2917</v>
      </c>
      <c r="E379" s="39" t="s">
        <v>2918</v>
      </c>
      <c r="F379">
        <v>7</v>
      </c>
      <c r="I379" s="39" t="s">
        <v>14689</v>
      </c>
      <c r="L379">
        <v>5</v>
      </c>
      <c r="O379">
        <v>12</v>
      </c>
      <c r="R379" s="39" t="s">
        <v>31925</v>
      </c>
      <c r="S379">
        <v>0</v>
      </c>
      <c r="U379" s="39" t="s">
        <v>31926</v>
      </c>
      <c r="V379">
        <v>1</v>
      </c>
      <c r="X379" s="39" t="s">
        <v>6882</v>
      </c>
      <c r="Y379">
        <v>1</v>
      </c>
      <c r="AA379" s="39" t="s">
        <v>31978</v>
      </c>
      <c r="AB379">
        <v>1</v>
      </c>
      <c r="AD379" s="39" t="s">
        <v>31937</v>
      </c>
      <c r="AE379">
        <v>0</v>
      </c>
      <c r="AG379" s="39" t="s">
        <v>31929</v>
      </c>
      <c r="AH379">
        <v>1</v>
      </c>
      <c r="AJ379" s="39" t="s">
        <v>31989</v>
      </c>
      <c r="AK379">
        <v>0</v>
      </c>
      <c r="AM379" s="39" t="s">
        <v>31942</v>
      </c>
      <c r="AN379">
        <v>1</v>
      </c>
      <c r="AP379" s="39" t="s">
        <v>31932</v>
      </c>
      <c r="AQ379">
        <v>1</v>
      </c>
      <c r="AS379" s="39" t="s">
        <v>31933</v>
      </c>
      <c r="AT379">
        <v>1</v>
      </c>
    </row>
    <row r="380" spans="1:46" x14ac:dyDescent="0.3">
      <c r="A380">
        <v>379</v>
      </c>
      <c r="B380" s="1">
        <v>45831.437060185184</v>
      </c>
      <c r="C380" s="1">
        <v>45831.440694444442</v>
      </c>
      <c r="D380" s="39" t="s">
        <v>2869</v>
      </c>
      <c r="E380" s="39" t="s">
        <v>2870</v>
      </c>
      <c r="F380">
        <v>10</v>
      </c>
      <c r="I380" s="39" t="s">
        <v>2870</v>
      </c>
      <c r="L380">
        <v>5</v>
      </c>
      <c r="O380">
        <v>36</v>
      </c>
      <c r="R380" s="39" t="s">
        <v>31934</v>
      </c>
      <c r="S380">
        <v>1</v>
      </c>
      <c r="U380" s="39" t="s">
        <v>31926</v>
      </c>
      <c r="V380">
        <v>1</v>
      </c>
      <c r="X380" s="39" t="s">
        <v>6882</v>
      </c>
      <c r="Y380">
        <v>1</v>
      </c>
      <c r="AA380" s="39" t="s">
        <v>31978</v>
      </c>
      <c r="AB380">
        <v>1</v>
      </c>
      <c r="AD380" s="39" t="s">
        <v>31928</v>
      </c>
      <c r="AE380">
        <v>1</v>
      </c>
      <c r="AG380" s="39" t="s">
        <v>31929</v>
      </c>
      <c r="AH380">
        <v>1</v>
      </c>
      <c r="AJ380" s="39" t="s">
        <v>31979</v>
      </c>
      <c r="AK380">
        <v>1</v>
      </c>
      <c r="AM380" s="39" t="s">
        <v>31942</v>
      </c>
      <c r="AN380">
        <v>1</v>
      </c>
      <c r="AP380" s="39" t="s">
        <v>31932</v>
      </c>
      <c r="AQ380">
        <v>1</v>
      </c>
      <c r="AS380" s="39" t="s">
        <v>31933</v>
      </c>
      <c r="AT380">
        <v>1</v>
      </c>
    </row>
    <row r="381" spans="1:46" x14ac:dyDescent="0.3">
      <c r="A381">
        <v>380</v>
      </c>
      <c r="B381" s="1">
        <v>45831.443298611113</v>
      </c>
      <c r="C381" s="1">
        <v>45831.444328703707</v>
      </c>
      <c r="D381" s="39" t="s">
        <v>2719</v>
      </c>
      <c r="E381" s="39" t="s">
        <v>2720</v>
      </c>
      <c r="F381">
        <v>8</v>
      </c>
      <c r="I381" s="39" t="s">
        <v>2721</v>
      </c>
      <c r="L381">
        <v>5</v>
      </c>
      <c r="O381">
        <v>9</v>
      </c>
      <c r="R381" s="39" t="s">
        <v>31934</v>
      </c>
      <c r="S381">
        <v>1</v>
      </c>
      <c r="U381" s="39" t="s">
        <v>31949</v>
      </c>
      <c r="V381">
        <v>0</v>
      </c>
      <c r="X381" s="39" t="s">
        <v>6882</v>
      </c>
      <c r="Y381">
        <v>1</v>
      </c>
      <c r="AA381" s="39" t="s">
        <v>31978</v>
      </c>
      <c r="AB381">
        <v>1</v>
      </c>
      <c r="AD381" s="39" t="s">
        <v>31928</v>
      </c>
      <c r="AE381">
        <v>1</v>
      </c>
      <c r="AG381" s="39" t="s">
        <v>31929</v>
      </c>
      <c r="AH381">
        <v>1</v>
      </c>
      <c r="AJ381" s="39" t="s">
        <v>31979</v>
      </c>
      <c r="AK381">
        <v>1</v>
      </c>
      <c r="AM381" s="39" t="s">
        <v>31939</v>
      </c>
      <c r="AN381">
        <v>0</v>
      </c>
      <c r="AP381" s="39" t="s">
        <v>31932</v>
      </c>
      <c r="AQ381">
        <v>1</v>
      </c>
      <c r="AS381" s="39" t="s">
        <v>31933</v>
      </c>
      <c r="AT381">
        <v>1</v>
      </c>
    </row>
    <row r="382" spans="1:46" x14ac:dyDescent="0.3">
      <c r="A382">
        <v>381</v>
      </c>
      <c r="B382" s="1">
        <v>45831.637858796297</v>
      </c>
      <c r="C382" s="1">
        <v>45831.643958333334</v>
      </c>
      <c r="D382" s="39" t="s">
        <v>3715</v>
      </c>
      <c r="E382" s="39" t="s">
        <v>3716</v>
      </c>
      <c r="F382">
        <v>8</v>
      </c>
      <c r="I382" s="39" t="s">
        <v>14719</v>
      </c>
      <c r="L382">
        <v>8</v>
      </c>
      <c r="O382">
        <v>14</v>
      </c>
      <c r="R382" s="39" t="s">
        <v>31934</v>
      </c>
      <c r="S382">
        <v>1</v>
      </c>
      <c r="U382" s="39" t="s">
        <v>31926</v>
      </c>
      <c r="V382">
        <v>1</v>
      </c>
      <c r="X382" s="39" t="s">
        <v>31950</v>
      </c>
      <c r="Y382">
        <v>0</v>
      </c>
      <c r="AA382" s="39" t="s">
        <v>31978</v>
      </c>
      <c r="AB382">
        <v>1</v>
      </c>
      <c r="AD382" s="39" t="s">
        <v>31928</v>
      </c>
      <c r="AE382">
        <v>1</v>
      </c>
      <c r="AG382" s="39" t="s">
        <v>31929</v>
      </c>
      <c r="AH382">
        <v>1</v>
      </c>
      <c r="AJ382" s="39" t="s">
        <v>877</v>
      </c>
      <c r="AK382">
        <v>0</v>
      </c>
      <c r="AM382" s="39" t="s">
        <v>31942</v>
      </c>
      <c r="AN382">
        <v>1</v>
      </c>
      <c r="AP382" s="39" t="s">
        <v>31932</v>
      </c>
      <c r="AQ382">
        <v>1</v>
      </c>
      <c r="AS382" s="39" t="s">
        <v>31933</v>
      </c>
      <c r="AT382">
        <v>1</v>
      </c>
    </row>
    <row r="383" spans="1:46" x14ac:dyDescent="0.3">
      <c r="A383">
        <v>382</v>
      </c>
      <c r="B383" s="1">
        <v>45831.640196759261</v>
      </c>
      <c r="C383" s="1">
        <v>45831.644930555558</v>
      </c>
      <c r="D383" s="39" t="s">
        <v>3792</v>
      </c>
      <c r="E383" s="39" t="s">
        <v>3793</v>
      </c>
      <c r="F383">
        <v>9</v>
      </c>
      <c r="I383" s="39" t="s">
        <v>3793</v>
      </c>
      <c r="L383">
        <v>8</v>
      </c>
      <c r="O383">
        <v>17</v>
      </c>
      <c r="R383" s="39" t="s">
        <v>31934</v>
      </c>
      <c r="S383">
        <v>1</v>
      </c>
      <c r="U383" s="39" t="s">
        <v>31926</v>
      </c>
      <c r="V383">
        <v>1</v>
      </c>
      <c r="X383" s="39" t="s">
        <v>31950</v>
      </c>
      <c r="Y383">
        <v>0</v>
      </c>
      <c r="AA383" s="39" t="s">
        <v>31978</v>
      </c>
      <c r="AB383">
        <v>1</v>
      </c>
      <c r="AD383" s="39" t="s">
        <v>31928</v>
      </c>
      <c r="AE383">
        <v>1</v>
      </c>
      <c r="AG383" s="39" t="s">
        <v>31929</v>
      </c>
      <c r="AH383">
        <v>1</v>
      </c>
      <c r="AJ383" s="39" t="s">
        <v>31979</v>
      </c>
      <c r="AK383">
        <v>1</v>
      </c>
      <c r="AM383" s="39" t="s">
        <v>31942</v>
      </c>
      <c r="AN383">
        <v>1</v>
      </c>
      <c r="AP383" s="39" t="s">
        <v>31932</v>
      </c>
      <c r="AQ383">
        <v>1</v>
      </c>
      <c r="AS383" s="39" t="s">
        <v>31933</v>
      </c>
      <c r="AT383">
        <v>1</v>
      </c>
    </row>
    <row r="384" spans="1:46" x14ac:dyDescent="0.3">
      <c r="A384">
        <v>383</v>
      </c>
      <c r="B384" s="1">
        <v>45831.727858796294</v>
      </c>
      <c r="C384" s="1">
        <v>45831.736087962963</v>
      </c>
      <c r="D384" s="39" t="s">
        <v>3575</v>
      </c>
      <c r="E384" s="39" t="s">
        <v>3576</v>
      </c>
      <c r="F384">
        <v>10</v>
      </c>
      <c r="I384" s="39" t="s">
        <v>3577</v>
      </c>
      <c r="L384">
        <v>8</v>
      </c>
      <c r="O384">
        <v>33</v>
      </c>
      <c r="R384" s="39" t="s">
        <v>31934</v>
      </c>
      <c r="S384">
        <v>1</v>
      </c>
      <c r="U384" s="39" t="s">
        <v>31926</v>
      </c>
      <c r="V384">
        <v>1</v>
      </c>
      <c r="X384" s="39" t="s">
        <v>6882</v>
      </c>
      <c r="Y384">
        <v>1</v>
      </c>
      <c r="AA384" s="39" t="s">
        <v>31978</v>
      </c>
      <c r="AB384">
        <v>1</v>
      </c>
      <c r="AD384" s="39" t="s">
        <v>31928</v>
      </c>
      <c r="AE384">
        <v>1</v>
      </c>
      <c r="AG384" s="39" t="s">
        <v>31929</v>
      </c>
      <c r="AH384">
        <v>1</v>
      </c>
      <c r="AJ384" s="39" t="s">
        <v>31979</v>
      </c>
      <c r="AK384">
        <v>1</v>
      </c>
      <c r="AM384" s="39" t="s">
        <v>31942</v>
      </c>
      <c r="AN384">
        <v>1</v>
      </c>
      <c r="AP384" s="39" t="s">
        <v>31932</v>
      </c>
      <c r="AQ384">
        <v>1</v>
      </c>
      <c r="AS384" s="39" t="s">
        <v>31933</v>
      </c>
      <c r="AT384">
        <v>1</v>
      </c>
    </row>
    <row r="385" spans="1:46" x14ac:dyDescent="0.3">
      <c r="A385">
        <v>384</v>
      </c>
      <c r="B385" s="1">
        <v>45831.784016203703</v>
      </c>
      <c r="C385" s="1">
        <v>45831.787905092591</v>
      </c>
      <c r="D385" s="39" t="s">
        <v>3773</v>
      </c>
      <c r="E385" s="39" t="s">
        <v>3774</v>
      </c>
      <c r="F385">
        <v>10</v>
      </c>
      <c r="I385" s="39" t="s">
        <v>16234</v>
      </c>
      <c r="L385">
        <v>8</v>
      </c>
      <c r="O385">
        <v>27</v>
      </c>
      <c r="R385" s="39" t="s">
        <v>31934</v>
      </c>
      <c r="S385">
        <v>1</v>
      </c>
      <c r="U385" s="39" t="s">
        <v>31926</v>
      </c>
      <c r="V385">
        <v>1</v>
      </c>
      <c r="X385" s="39" t="s">
        <v>6882</v>
      </c>
      <c r="Y385">
        <v>1</v>
      </c>
      <c r="AA385" s="39" t="s">
        <v>31978</v>
      </c>
      <c r="AB385">
        <v>1</v>
      </c>
      <c r="AD385" s="39" t="s">
        <v>31928</v>
      </c>
      <c r="AE385">
        <v>1</v>
      </c>
      <c r="AG385" s="39" t="s">
        <v>31929</v>
      </c>
      <c r="AH385">
        <v>1</v>
      </c>
      <c r="AJ385" s="39" t="s">
        <v>31988</v>
      </c>
      <c r="AK385">
        <v>1</v>
      </c>
      <c r="AM385" s="39" t="s">
        <v>31942</v>
      </c>
      <c r="AN385">
        <v>1</v>
      </c>
      <c r="AP385" s="39" t="s">
        <v>31932</v>
      </c>
      <c r="AQ385">
        <v>1</v>
      </c>
      <c r="AS385" s="39" t="s">
        <v>31933</v>
      </c>
      <c r="AT385">
        <v>1</v>
      </c>
    </row>
    <row r="386" spans="1:46" x14ac:dyDescent="0.3">
      <c r="A386">
        <v>385</v>
      </c>
      <c r="B386" s="1">
        <v>45831.801666666666</v>
      </c>
      <c r="C386" s="1">
        <v>45831.804548611108</v>
      </c>
      <c r="D386" s="39" t="s">
        <v>3592</v>
      </c>
      <c r="E386" s="39" t="s">
        <v>3593</v>
      </c>
      <c r="F386">
        <v>8</v>
      </c>
      <c r="I386" s="39" t="s">
        <v>3593</v>
      </c>
      <c r="L386">
        <v>8</v>
      </c>
      <c r="O386">
        <v>21</v>
      </c>
      <c r="R386" s="39" t="s">
        <v>31934</v>
      </c>
      <c r="S386">
        <v>1</v>
      </c>
      <c r="U386" s="39" t="s">
        <v>31926</v>
      </c>
      <c r="V386">
        <v>1</v>
      </c>
      <c r="X386" s="39" t="s">
        <v>6882</v>
      </c>
      <c r="Y386">
        <v>1</v>
      </c>
      <c r="AA386" s="39" t="s">
        <v>31978</v>
      </c>
      <c r="AB386">
        <v>1</v>
      </c>
      <c r="AD386" s="39" t="s">
        <v>31928</v>
      </c>
      <c r="AE386">
        <v>1</v>
      </c>
      <c r="AG386" s="39" t="s">
        <v>31929</v>
      </c>
      <c r="AH386">
        <v>1</v>
      </c>
      <c r="AJ386" s="39" t="s">
        <v>31999</v>
      </c>
      <c r="AK386">
        <v>0</v>
      </c>
      <c r="AM386" s="39" t="s">
        <v>31939</v>
      </c>
      <c r="AN386">
        <v>0</v>
      </c>
      <c r="AP386" s="39" t="s">
        <v>31932</v>
      </c>
      <c r="AQ386">
        <v>1</v>
      </c>
      <c r="AS386" s="39" t="s">
        <v>31933</v>
      </c>
      <c r="AT386">
        <v>1</v>
      </c>
    </row>
    <row r="387" spans="1:46" x14ac:dyDescent="0.3">
      <c r="A387">
        <v>386</v>
      </c>
      <c r="B387" s="1">
        <v>45831.86613425926</v>
      </c>
      <c r="C387" s="1">
        <v>45831.874490740738</v>
      </c>
      <c r="D387" s="39" t="s">
        <v>3659</v>
      </c>
      <c r="E387" s="39" t="s">
        <v>3660</v>
      </c>
      <c r="F387">
        <v>5</v>
      </c>
      <c r="I387" s="39" t="s">
        <v>3660</v>
      </c>
      <c r="L387">
        <v>8</v>
      </c>
      <c r="O387">
        <v>36</v>
      </c>
      <c r="R387" s="39" t="s">
        <v>31934</v>
      </c>
      <c r="S387">
        <v>1</v>
      </c>
      <c r="U387" s="39" t="s">
        <v>31926</v>
      </c>
      <c r="V387">
        <v>1</v>
      </c>
      <c r="X387" s="39" t="s">
        <v>243</v>
      </c>
      <c r="Y387">
        <v>0</v>
      </c>
      <c r="AA387" s="39" t="s">
        <v>7750</v>
      </c>
      <c r="AB387">
        <v>0</v>
      </c>
      <c r="AD387" s="39" t="s">
        <v>31928</v>
      </c>
      <c r="AE387">
        <v>1</v>
      </c>
      <c r="AG387" s="39" t="s">
        <v>31929</v>
      </c>
      <c r="AH387">
        <v>1</v>
      </c>
      <c r="AJ387" s="39" t="s">
        <v>31979</v>
      </c>
      <c r="AK387">
        <v>1</v>
      </c>
      <c r="AM387" s="39" t="s">
        <v>31939</v>
      </c>
      <c r="AN387">
        <v>0</v>
      </c>
      <c r="AP387" s="39" t="s">
        <v>31953</v>
      </c>
      <c r="AQ387">
        <v>0</v>
      </c>
      <c r="AS387" s="39"/>
      <c r="AT387">
        <v>0</v>
      </c>
    </row>
    <row r="388" spans="1:46" x14ac:dyDescent="0.3">
      <c r="A388">
        <v>387</v>
      </c>
      <c r="B388" s="1">
        <v>45831.888483796298</v>
      </c>
      <c r="C388" s="1">
        <v>45831.891979166663</v>
      </c>
      <c r="D388" s="39" t="s">
        <v>4381</v>
      </c>
      <c r="E388" s="39" t="s">
        <v>4382</v>
      </c>
      <c r="F388">
        <v>8</v>
      </c>
      <c r="I388" s="39" t="s">
        <v>4382</v>
      </c>
      <c r="L388">
        <v>7</v>
      </c>
      <c r="O388">
        <v>6</v>
      </c>
      <c r="R388" s="39" t="s">
        <v>31998</v>
      </c>
      <c r="S388">
        <v>0</v>
      </c>
      <c r="U388" s="39" t="s">
        <v>31926</v>
      </c>
      <c r="V388">
        <v>1</v>
      </c>
      <c r="X388" s="39" t="s">
        <v>6882</v>
      </c>
      <c r="Y388">
        <v>1</v>
      </c>
      <c r="AA388" s="39" t="s">
        <v>31978</v>
      </c>
      <c r="AB388">
        <v>1</v>
      </c>
      <c r="AD388" s="39" t="s">
        <v>31928</v>
      </c>
      <c r="AE388">
        <v>1</v>
      </c>
      <c r="AG388" s="39" t="s">
        <v>31929</v>
      </c>
      <c r="AH388">
        <v>1</v>
      </c>
      <c r="AJ388" s="39" t="s">
        <v>32002</v>
      </c>
      <c r="AK388">
        <v>0</v>
      </c>
      <c r="AM388" s="39" t="s">
        <v>31942</v>
      </c>
      <c r="AN388">
        <v>1</v>
      </c>
      <c r="AP388" s="39" t="s">
        <v>31932</v>
      </c>
      <c r="AQ388">
        <v>1</v>
      </c>
      <c r="AS388" s="39" t="s">
        <v>31933</v>
      </c>
      <c r="AT388">
        <v>1</v>
      </c>
    </row>
    <row r="389" spans="1:46" x14ac:dyDescent="0.3">
      <c r="A389">
        <v>388</v>
      </c>
      <c r="B389" s="1">
        <v>45831.899918981479</v>
      </c>
      <c r="C389" s="1">
        <v>45831.902106481481</v>
      </c>
      <c r="D389" s="39" t="s">
        <v>3433</v>
      </c>
      <c r="E389" s="39" t="s">
        <v>3434</v>
      </c>
      <c r="F389">
        <v>7</v>
      </c>
      <c r="I389" s="39" t="s">
        <v>3434</v>
      </c>
      <c r="L389">
        <v>8</v>
      </c>
      <c r="O389">
        <v>7</v>
      </c>
      <c r="R389" s="39" t="s">
        <v>31934</v>
      </c>
      <c r="S389">
        <v>1</v>
      </c>
      <c r="U389" s="39" t="s">
        <v>31926</v>
      </c>
      <c r="V389">
        <v>1</v>
      </c>
      <c r="X389" s="39" t="s">
        <v>31951</v>
      </c>
      <c r="Y389">
        <v>0</v>
      </c>
      <c r="AA389" s="39" t="s">
        <v>31978</v>
      </c>
      <c r="AB389">
        <v>1</v>
      </c>
      <c r="AD389" s="39" t="s">
        <v>31937</v>
      </c>
      <c r="AE389">
        <v>0</v>
      </c>
      <c r="AG389" s="39" t="s">
        <v>31929</v>
      </c>
      <c r="AH389">
        <v>1</v>
      </c>
      <c r="AJ389" s="39" t="s">
        <v>31984</v>
      </c>
      <c r="AK389">
        <v>0</v>
      </c>
      <c r="AM389" s="39" t="s">
        <v>31942</v>
      </c>
      <c r="AN389">
        <v>1</v>
      </c>
      <c r="AP389" s="39" t="s">
        <v>31932</v>
      </c>
      <c r="AQ389">
        <v>1</v>
      </c>
      <c r="AS389" s="39" t="s">
        <v>31933</v>
      </c>
      <c r="AT389">
        <v>1</v>
      </c>
    </row>
    <row r="390" spans="1:46" x14ac:dyDescent="0.3">
      <c r="A390">
        <v>389</v>
      </c>
      <c r="B390" s="1">
        <v>45832.36078703704</v>
      </c>
      <c r="C390" s="1">
        <v>45832.36136574074</v>
      </c>
      <c r="D390" s="39" t="s">
        <v>3599</v>
      </c>
      <c r="E390" s="39" t="s">
        <v>3600</v>
      </c>
      <c r="F390">
        <v>6</v>
      </c>
      <c r="I390" s="39" t="s">
        <v>3600</v>
      </c>
      <c r="L390">
        <v>8</v>
      </c>
      <c r="O390">
        <v>22</v>
      </c>
      <c r="R390" s="39" t="s">
        <v>31934</v>
      </c>
      <c r="S390">
        <v>1</v>
      </c>
      <c r="U390" s="39" t="s">
        <v>31926</v>
      </c>
      <c r="V390">
        <v>1</v>
      </c>
      <c r="X390" s="39" t="s">
        <v>31950</v>
      </c>
      <c r="Y390">
        <v>0</v>
      </c>
      <c r="AA390" s="39" t="s">
        <v>31978</v>
      </c>
      <c r="AB390">
        <v>1</v>
      </c>
      <c r="AD390" s="39" t="s">
        <v>31928</v>
      </c>
      <c r="AE390">
        <v>1</v>
      </c>
      <c r="AG390" s="39" t="s">
        <v>31929</v>
      </c>
      <c r="AH390">
        <v>1</v>
      </c>
      <c r="AJ390" s="39" t="s">
        <v>31999</v>
      </c>
      <c r="AK390">
        <v>0</v>
      </c>
      <c r="AM390" s="39" t="s">
        <v>31939</v>
      </c>
      <c r="AN390">
        <v>0</v>
      </c>
      <c r="AP390" s="39" t="s">
        <v>31953</v>
      </c>
      <c r="AQ390">
        <v>0</v>
      </c>
      <c r="AS390" s="39" t="s">
        <v>31933</v>
      </c>
      <c r="AT390">
        <v>1</v>
      </c>
    </row>
    <row r="391" spans="1:46" x14ac:dyDescent="0.3">
      <c r="A391">
        <v>390</v>
      </c>
      <c r="B391" s="1">
        <v>45832.359849537039</v>
      </c>
      <c r="C391" s="1">
        <v>45832.362129629626</v>
      </c>
      <c r="D391" s="39" t="s">
        <v>3624</v>
      </c>
      <c r="E391" s="39" t="s">
        <v>3625</v>
      </c>
      <c r="F391">
        <v>6</v>
      </c>
      <c r="I391" s="39" t="s">
        <v>3625</v>
      </c>
      <c r="L391">
        <v>8</v>
      </c>
      <c r="O391">
        <v>24</v>
      </c>
      <c r="R391" s="39" t="s">
        <v>31934</v>
      </c>
      <c r="S391">
        <v>1</v>
      </c>
      <c r="U391" s="39" t="s">
        <v>31926</v>
      </c>
      <c r="V391">
        <v>1</v>
      </c>
      <c r="X391" s="39" t="s">
        <v>31950</v>
      </c>
      <c r="Y391">
        <v>0</v>
      </c>
      <c r="AA391" s="39" t="s">
        <v>31978</v>
      </c>
      <c r="AB391">
        <v>1</v>
      </c>
      <c r="AD391" s="39" t="s">
        <v>31928</v>
      </c>
      <c r="AE391">
        <v>1</v>
      </c>
      <c r="AG391" s="39" t="s">
        <v>31929</v>
      </c>
      <c r="AH391">
        <v>1</v>
      </c>
      <c r="AJ391" s="39" t="s">
        <v>31999</v>
      </c>
      <c r="AK391">
        <v>0</v>
      </c>
      <c r="AM391" s="39" t="s">
        <v>31939</v>
      </c>
      <c r="AN391">
        <v>0</v>
      </c>
      <c r="AP391" s="39" t="s">
        <v>31953</v>
      </c>
      <c r="AQ391">
        <v>0</v>
      </c>
      <c r="AS391" s="39" t="s">
        <v>31933</v>
      </c>
      <c r="AT391">
        <v>1</v>
      </c>
    </row>
    <row r="392" spans="1:46" x14ac:dyDescent="0.3">
      <c r="A392">
        <v>391</v>
      </c>
      <c r="B392" s="1">
        <v>45832.36042824074</v>
      </c>
      <c r="C392" s="1">
        <v>45832.363078703704</v>
      </c>
      <c r="D392" s="39" t="s">
        <v>3441</v>
      </c>
      <c r="E392" s="39" t="s">
        <v>3442</v>
      </c>
      <c r="F392">
        <v>4</v>
      </c>
      <c r="I392" s="39" t="s">
        <v>12063</v>
      </c>
      <c r="L392">
        <v>8</v>
      </c>
      <c r="O392">
        <v>4</v>
      </c>
      <c r="R392" s="39" t="s">
        <v>31925</v>
      </c>
      <c r="S392">
        <v>0</v>
      </c>
      <c r="U392" s="39" t="s">
        <v>31949</v>
      </c>
      <c r="V392">
        <v>0</v>
      </c>
      <c r="X392" s="39" t="s">
        <v>31951</v>
      </c>
      <c r="Y392">
        <v>0</v>
      </c>
      <c r="AA392" s="39" t="s">
        <v>31996</v>
      </c>
      <c r="AB392">
        <v>1</v>
      </c>
      <c r="AD392" s="39" t="s">
        <v>31937</v>
      </c>
      <c r="AE392">
        <v>0</v>
      </c>
      <c r="AG392" s="39" t="s">
        <v>31929</v>
      </c>
      <c r="AH392">
        <v>1</v>
      </c>
      <c r="AJ392" s="39" t="s">
        <v>31979</v>
      </c>
      <c r="AK392">
        <v>1</v>
      </c>
      <c r="AM392" s="39" t="s">
        <v>31939</v>
      </c>
      <c r="AN392">
        <v>0</v>
      </c>
      <c r="AP392" s="39" t="s">
        <v>31962</v>
      </c>
      <c r="AQ392">
        <v>0</v>
      </c>
      <c r="AS392" s="39" t="s">
        <v>31933</v>
      </c>
      <c r="AT392">
        <v>1</v>
      </c>
    </row>
    <row r="393" spans="1:46" x14ac:dyDescent="0.3">
      <c r="A393">
        <v>392</v>
      </c>
      <c r="B393" s="1">
        <v>45832.362037037034</v>
      </c>
      <c r="C393" s="1">
        <v>45832.363912037035</v>
      </c>
      <c r="D393" s="39" t="s">
        <v>3706</v>
      </c>
      <c r="E393" s="39" t="s">
        <v>3707</v>
      </c>
      <c r="F393">
        <v>6</v>
      </c>
      <c r="I393" s="39" t="s">
        <v>3707</v>
      </c>
      <c r="L393">
        <v>8</v>
      </c>
      <c r="O393">
        <v>3</v>
      </c>
      <c r="R393" s="39" t="s">
        <v>31934</v>
      </c>
      <c r="S393">
        <v>1</v>
      </c>
      <c r="U393" s="39" t="s">
        <v>31926</v>
      </c>
      <c r="V393">
        <v>1</v>
      </c>
      <c r="X393" s="39" t="s">
        <v>31950</v>
      </c>
      <c r="Y393">
        <v>0</v>
      </c>
      <c r="AA393" s="39" t="s">
        <v>31978</v>
      </c>
      <c r="AB393">
        <v>1</v>
      </c>
      <c r="AD393" s="39" t="s">
        <v>31928</v>
      </c>
      <c r="AE393">
        <v>1</v>
      </c>
      <c r="AG393" s="39" t="s">
        <v>31929</v>
      </c>
      <c r="AH393">
        <v>1</v>
      </c>
      <c r="AJ393" s="39" t="s">
        <v>31999</v>
      </c>
      <c r="AK393">
        <v>0</v>
      </c>
      <c r="AM393" s="39" t="s">
        <v>31939</v>
      </c>
      <c r="AN393">
        <v>0</v>
      </c>
      <c r="AP393" s="39" t="s">
        <v>31953</v>
      </c>
      <c r="AQ393">
        <v>0</v>
      </c>
      <c r="AS393" s="39" t="s">
        <v>31933</v>
      </c>
      <c r="AT393">
        <v>1</v>
      </c>
    </row>
    <row r="394" spans="1:46" x14ac:dyDescent="0.3">
      <c r="A394">
        <v>393</v>
      </c>
      <c r="B394" s="1">
        <v>45832.395613425928</v>
      </c>
      <c r="C394" s="1">
        <v>45832.396770833337</v>
      </c>
      <c r="D394" s="39" t="s">
        <v>3630</v>
      </c>
      <c r="E394" s="39" t="s">
        <v>3631</v>
      </c>
      <c r="F394">
        <v>4</v>
      </c>
      <c r="I394" s="39" t="s">
        <v>3631</v>
      </c>
      <c r="L394">
        <v>8</v>
      </c>
      <c r="O394">
        <v>23</v>
      </c>
      <c r="R394" s="39" t="s">
        <v>31934</v>
      </c>
      <c r="S394">
        <v>1</v>
      </c>
      <c r="U394" s="39" t="s">
        <v>32000</v>
      </c>
      <c r="V394">
        <v>0</v>
      </c>
      <c r="X394" s="39" t="s">
        <v>31950</v>
      </c>
      <c r="Y394">
        <v>0</v>
      </c>
      <c r="AA394" s="39" t="s">
        <v>7750</v>
      </c>
      <c r="AB394">
        <v>0</v>
      </c>
      <c r="AD394" s="39" t="s">
        <v>31928</v>
      </c>
      <c r="AE394">
        <v>1</v>
      </c>
      <c r="AG394" s="39" t="s">
        <v>31929</v>
      </c>
      <c r="AH394">
        <v>1</v>
      </c>
      <c r="AJ394" s="39" t="s">
        <v>31999</v>
      </c>
      <c r="AK394">
        <v>0</v>
      </c>
      <c r="AM394" s="39" t="s">
        <v>31939</v>
      </c>
      <c r="AN394">
        <v>0</v>
      </c>
      <c r="AP394" s="39" t="s">
        <v>31953</v>
      </c>
      <c r="AQ394">
        <v>0</v>
      </c>
      <c r="AS394" s="39" t="s">
        <v>31933</v>
      </c>
      <c r="AT394">
        <v>1</v>
      </c>
    </row>
    <row r="395" spans="1:46" x14ac:dyDescent="0.3">
      <c r="A395">
        <v>394</v>
      </c>
      <c r="B395" s="1">
        <v>45832.502708333333</v>
      </c>
      <c r="C395" s="1">
        <v>45832.506979166668</v>
      </c>
      <c r="D395" s="39" t="s">
        <v>3747</v>
      </c>
      <c r="E395" s="39" t="s">
        <v>3748</v>
      </c>
      <c r="F395">
        <v>8</v>
      </c>
      <c r="I395" s="39" t="s">
        <v>3748</v>
      </c>
      <c r="L395">
        <v>8</v>
      </c>
      <c r="O395">
        <v>28</v>
      </c>
      <c r="R395" s="39" t="s">
        <v>31934</v>
      </c>
      <c r="S395">
        <v>1</v>
      </c>
      <c r="U395" s="39" t="s">
        <v>31926</v>
      </c>
      <c r="V395">
        <v>1</v>
      </c>
      <c r="X395" s="39" t="s">
        <v>243</v>
      </c>
      <c r="Y395">
        <v>0</v>
      </c>
      <c r="AA395" s="39" t="s">
        <v>31978</v>
      </c>
      <c r="AB395">
        <v>1</v>
      </c>
      <c r="AD395" s="39" t="s">
        <v>31928</v>
      </c>
      <c r="AE395">
        <v>1</v>
      </c>
      <c r="AG395" s="39" t="s">
        <v>31929</v>
      </c>
      <c r="AH395">
        <v>1</v>
      </c>
      <c r="AJ395" s="39" t="s">
        <v>31979</v>
      </c>
      <c r="AK395">
        <v>1</v>
      </c>
      <c r="AM395" s="39" t="s">
        <v>31939</v>
      </c>
      <c r="AN395">
        <v>0</v>
      </c>
      <c r="AP395" s="39" t="s">
        <v>31932</v>
      </c>
      <c r="AQ395">
        <v>1</v>
      </c>
      <c r="AS395" s="39" t="s">
        <v>31933</v>
      </c>
      <c r="AT395">
        <v>1</v>
      </c>
    </row>
    <row r="396" spans="1:46" x14ac:dyDescent="0.3">
      <c r="A396">
        <v>395</v>
      </c>
      <c r="B396" s="1">
        <v>45832.50440972222</v>
      </c>
      <c r="C396" s="1">
        <v>45832.5080787037</v>
      </c>
      <c r="D396" s="39" t="s">
        <v>3782</v>
      </c>
      <c r="E396" s="39" t="s">
        <v>3783</v>
      </c>
      <c r="F396">
        <v>9</v>
      </c>
      <c r="I396" s="39" t="s">
        <v>3784</v>
      </c>
      <c r="L396">
        <v>8</v>
      </c>
      <c r="O396">
        <v>38</v>
      </c>
      <c r="R396" s="39" t="s">
        <v>31934</v>
      </c>
      <c r="S396">
        <v>1</v>
      </c>
      <c r="U396" s="39" t="s">
        <v>31926</v>
      </c>
      <c r="V396">
        <v>1</v>
      </c>
      <c r="X396" s="39" t="s">
        <v>6882</v>
      </c>
      <c r="Y396">
        <v>1</v>
      </c>
      <c r="AA396" s="39" t="s">
        <v>31978</v>
      </c>
      <c r="AB396">
        <v>1</v>
      </c>
      <c r="AD396" s="39" t="s">
        <v>31928</v>
      </c>
      <c r="AE396">
        <v>1</v>
      </c>
      <c r="AG396" s="39" t="s">
        <v>31929</v>
      </c>
      <c r="AH396">
        <v>1</v>
      </c>
      <c r="AJ396" s="39" t="s">
        <v>31979</v>
      </c>
      <c r="AK396">
        <v>1</v>
      </c>
      <c r="AM396" s="39" t="s">
        <v>31939</v>
      </c>
      <c r="AN396">
        <v>0</v>
      </c>
      <c r="AP396" s="39" t="s">
        <v>31932</v>
      </c>
      <c r="AQ396">
        <v>1</v>
      </c>
      <c r="AS396" s="39" t="s">
        <v>31933</v>
      </c>
      <c r="AT396">
        <v>1</v>
      </c>
    </row>
    <row r="397" spans="1:46" x14ac:dyDescent="0.3">
      <c r="A397">
        <v>396</v>
      </c>
      <c r="B397" s="1">
        <v>45832.531018518515</v>
      </c>
      <c r="C397" s="1">
        <v>45832.532268518517</v>
      </c>
      <c r="D397" s="39" t="s">
        <v>3501</v>
      </c>
      <c r="E397" s="39" t="s">
        <v>3502</v>
      </c>
      <c r="F397">
        <v>5</v>
      </c>
      <c r="I397" s="39" t="s">
        <v>3502</v>
      </c>
      <c r="L397">
        <v>8</v>
      </c>
      <c r="O397">
        <v>8</v>
      </c>
      <c r="R397" s="39" t="s">
        <v>31934</v>
      </c>
      <c r="S397">
        <v>1</v>
      </c>
      <c r="U397" s="39" t="s">
        <v>31926</v>
      </c>
      <c r="V397">
        <v>1</v>
      </c>
      <c r="X397" s="39" t="s">
        <v>31950</v>
      </c>
      <c r="Y397">
        <v>0</v>
      </c>
      <c r="AA397" s="39" t="s">
        <v>7750</v>
      </c>
      <c r="AB397">
        <v>0</v>
      </c>
      <c r="AD397" s="39" t="s">
        <v>31928</v>
      </c>
      <c r="AE397">
        <v>1</v>
      </c>
      <c r="AG397" s="39" t="s">
        <v>31929</v>
      </c>
      <c r="AH397">
        <v>1</v>
      </c>
      <c r="AJ397" s="39" t="s">
        <v>31984</v>
      </c>
      <c r="AK397">
        <v>0</v>
      </c>
      <c r="AM397" s="39" t="s">
        <v>31939</v>
      </c>
      <c r="AN397">
        <v>0</v>
      </c>
      <c r="AP397" s="39" t="s">
        <v>31953</v>
      </c>
      <c r="AQ397">
        <v>0</v>
      </c>
      <c r="AS397" s="39" t="s">
        <v>31933</v>
      </c>
      <c r="AT397">
        <v>1</v>
      </c>
    </row>
    <row r="398" spans="1:46" x14ac:dyDescent="0.3">
      <c r="A398">
        <v>397</v>
      </c>
      <c r="B398" s="1">
        <v>45835.840162037035</v>
      </c>
      <c r="C398" s="1">
        <v>45835.84270833333</v>
      </c>
      <c r="D398" s="39" t="s">
        <v>3551</v>
      </c>
      <c r="E398" s="39" t="s">
        <v>3552</v>
      </c>
      <c r="F398">
        <v>5</v>
      </c>
      <c r="I398" s="39" t="s">
        <v>3552</v>
      </c>
      <c r="L398">
        <v>8</v>
      </c>
      <c r="O398">
        <v>39</v>
      </c>
      <c r="R398" s="39" t="s">
        <v>31925</v>
      </c>
      <c r="S398">
        <v>0</v>
      </c>
      <c r="U398" s="39" t="s">
        <v>31926</v>
      </c>
      <c r="V398">
        <v>1</v>
      </c>
      <c r="X398" s="39" t="s">
        <v>6882</v>
      </c>
      <c r="Y398">
        <v>1</v>
      </c>
      <c r="AA398" s="39" t="s">
        <v>31982</v>
      </c>
      <c r="AB398">
        <v>0</v>
      </c>
      <c r="AD398" s="39" t="s">
        <v>31937</v>
      </c>
      <c r="AE398">
        <v>0</v>
      </c>
      <c r="AG398" s="39" t="s">
        <v>31929</v>
      </c>
      <c r="AH398">
        <v>1</v>
      </c>
      <c r="AJ398" s="39" t="s">
        <v>31979</v>
      </c>
      <c r="AK398">
        <v>1</v>
      </c>
      <c r="AM398" s="39" t="s">
        <v>31939</v>
      </c>
      <c r="AN398">
        <v>0</v>
      </c>
      <c r="AP398" s="39" t="s">
        <v>31962</v>
      </c>
      <c r="AQ398">
        <v>0</v>
      </c>
      <c r="AS398" s="39" t="s">
        <v>31933</v>
      </c>
      <c r="AT398">
        <v>1</v>
      </c>
    </row>
    <row r="399" spans="1:46" x14ac:dyDescent="0.3">
      <c r="A399">
        <v>398</v>
      </c>
      <c r="B399" s="1">
        <v>45836.566608796296</v>
      </c>
      <c r="C399" s="1">
        <v>45836.567256944443</v>
      </c>
      <c r="D399" s="39" t="s">
        <v>2623</v>
      </c>
      <c r="E399" s="39" t="s">
        <v>2624</v>
      </c>
      <c r="F399">
        <v>7</v>
      </c>
      <c r="I399" s="39" t="s">
        <v>2624</v>
      </c>
      <c r="L399">
        <v>5</v>
      </c>
      <c r="O399">
        <v>27</v>
      </c>
      <c r="R399" s="39" t="s">
        <v>31934</v>
      </c>
      <c r="S399">
        <v>1</v>
      </c>
      <c r="U399" s="39" t="s">
        <v>31949</v>
      </c>
      <c r="V399">
        <v>0</v>
      </c>
      <c r="X399" s="39" t="s">
        <v>6882</v>
      </c>
      <c r="Y399">
        <v>1</v>
      </c>
      <c r="AA399" s="39" t="s">
        <v>31978</v>
      </c>
      <c r="AB399">
        <v>1</v>
      </c>
      <c r="AD399" s="39" t="s">
        <v>31928</v>
      </c>
      <c r="AE399">
        <v>1</v>
      </c>
      <c r="AG399" s="39" t="s">
        <v>31955</v>
      </c>
      <c r="AH399">
        <v>0</v>
      </c>
      <c r="AJ399" s="39" t="s">
        <v>31979</v>
      </c>
      <c r="AK399">
        <v>1</v>
      </c>
      <c r="AM399" s="39" t="s">
        <v>31942</v>
      </c>
      <c r="AN399">
        <v>1</v>
      </c>
      <c r="AP399" s="39" t="s">
        <v>31932</v>
      </c>
      <c r="AQ399">
        <v>1</v>
      </c>
      <c r="AS399" s="39" t="s">
        <v>31966</v>
      </c>
      <c r="AT399">
        <v>0</v>
      </c>
    </row>
    <row r="400" spans="1:46" x14ac:dyDescent="0.3">
      <c r="A400">
        <v>399</v>
      </c>
      <c r="B400" s="1">
        <v>45836.688993055555</v>
      </c>
      <c r="C400" s="1">
        <v>45836.694826388892</v>
      </c>
      <c r="D400" s="39" t="s">
        <v>4362</v>
      </c>
      <c r="E400" s="39" t="s">
        <v>4363</v>
      </c>
      <c r="F400">
        <v>9</v>
      </c>
      <c r="I400" s="39" t="s">
        <v>4363</v>
      </c>
      <c r="L400">
        <v>7</v>
      </c>
      <c r="O400">
        <v>26</v>
      </c>
      <c r="R400" s="39" t="s">
        <v>31934</v>
      </c>
      <c r="S400">
        <v>1</v>
      </c>
      <c r="U400" s="39" t="s">
        <v>31926</v>
      </c>
      <c r="V400">
        <v>1</v>
      </c>
      <c r="X400" s="39" t="s">
        <v>6882</v>
      </c>
      <c r="Y400">
        <v>1</v>
      </c>
      <c r="AA400" s="39" t="s">
        <v>32043</v>
      </c>
      <c r="AB400">
        <v>0</v>
      </c>
      <c r="AD400" s="39" t="s">
        <v>31928</v>
      </c>
      <c r="AE400">
        <v>1</v>
      </c>
      <c r="AG400" s="39" t="s">
        <v>31929</v>
      </c>
      <c r="AH400">
        <v>1</v>
      </c>
      <c r="AJ400" s="39" t="s">
        <v>31979</v>
      </c>
      <c r="AK400">
        <v>1</v>
      </c>
      <c r="AM400" s="39" t="s">
        <v>31942</v>
      </c>
      <c r="AN400">
        <v>1</v>
      </c>
      <c r="AP400" s="39" t="s">
        <v>31932</v>
      </c>
      <c r="AQ400">
        <v>1</v>
      </c>
      <c r="AS400" s="39" t="s">
        <v>31933</v>
      </c>
      <c r="AT400">
        <v>1</v>
      </c>
    </row>
    <row r="401" spans="1:46" x14ac:dyDescent="0.3">
      <c r="A401">
        <v>400</v>
      </c>
      <c r="B401" s="1">
        <v>45836.939641203702</v>
      </c>
      <c r="C401" s="1">
        <v>45836.946412037039</v>
      </c>
      <c r="D401" s="39" t="s">
        <v>2927</v>
      </c>
      <c r="E401" s="39" t="s">
        <v>2928</v>
      </c>
      <c r="F401">
        <v>7</v>
      </c>
      <c r="I401" s="39" t="s">
        <v>2928</v>
      </c>
      <c r="L401">
        <v>5</v>
      </c>
      <c r="O401">
        <v>29</v>
      </c>
      <c r="R401" s="39" t="s">
        <v>31934</v>
      </c>
      <c r="S401">
        <v>1</v>
      </c>
      <c r="U401" s="39" t="s">
        <v>31926</v>
      </c>
      <c r="V401">
        <v>1</v>
      </c>
      <c r="X401" s="39" t="s">
        <v>31950</v>
      </c>
      <c r="Y401">
        <v>0</v>
      </c>
      <c r="AA401" s="39" t="s">
        <v>31996</v>
      </c>
      <c r="AB401">
        <v>1</v>
      </c>
      <c r="AD401" s="39" t="s">
        <v>31928</v>
      </c>
      <c r="AE401">
        <v>1</v>
      </c>
      <c r="AG401" s="39" t="s">
        <v>31929</v>
      </c>
      <c r="AH401">
        <v>1</v>
      </c>
      <c r="AJ401" s="39" t="s">
        <v>31984</v>
      </c>
      <c r="AK401">
        <v>0</v>
      </c>
      <c r="AM401" s="39" t="s">
        <v>31942</v>
      </c>
      <c r="AN401">
        <v>1</v>
      </c>
      <c r="AP401" s="39" t="s">
        <v>31953</v>
      </c>
      <c r="AQ401">
        <v>0</v>
      </c>
      <c r="AS401" s="39" t="s">
        <v>31933</v>
      </c>
      <c r="AT401">
        <v>1</v>
      </c>
    </row>
    <row r="402" spans="1:46" x14ac:dyDescent="0.3">
      <c r="A402">
        <v>401</v>
      </c>
      <c r="B402" s="1">
        <v>45837.454907407409</v>
      </c>
      <c r="C402" s="1">
        <v>45837.455925925926</v>
      </c>
      <c r="D402" s="39" t="s">
        <v>2759</v>
      </c>
      <c r="E402" s="39" t="s">
        <v>2760</v>
      </c>
      <c r="F402">
        <v>7</v>
      </c>
      <c r="I402" s="39" t="s">
        <v>2760</v>
      </c>
      <c r="L402">
        <v>5</v>
      </c>
      <c r="O402">
        <v>28</v>
      </c>
      <c r="R402" s="39" t="s">
        <v>31934</v>
      </c>
      <c r="S402">
        <v>1</v>
      </c>
      <c r="U402" s="39" t="s">
        <v>31949</v>
      </c>
      <c r="V402">
        <v>0</v>
      </c>
      <c r="X402" s="39" t="s">
        <v>6882</v>
      </c>
      <c r="Y402">
        <v>1</v>
      </c>
      <c r="AA402" s="39" t="s">
        <v>31978</v>
      </c>
      <c r="AB402">
        <v>1</v>
      </c>
      <c r="AD402" s="39" t="s">
        <v>31928</v>
      </c>
      <c r="AE402">
        <v>1</v>
      </c>
      <c r="AG402" s="39" t="s">
        <v>31955</v>
      </c>
      <c r="AH402">
        <v>0</v>
      </c>
      <c r="AJ402" s="39" t="s">
        <v>31979</v>
      </c>
      <c r="AK402">
        <v>1</v>
      </c>
      <c r="AM402" s="39" t="s">
        <v>31942</v>
      </c>
      <c r="AN402">
        <v>1</v>
      </c>
      <c r="AP402" s="39" t="s">
        <v>31932</v>
      </c>
      <c r="AQ402">
        <v>1</v>
      </c>
      <c r="AS402" s="39" t="s">
        <v>31966</v>
      </c>
      <c r="AT402">
        <v>0</v>
      </c>
    </row>
    <row r="403" spans="1:46" x14ac:dyDescent="0.3">
      <c r="A403">
        <v>402</v>
      </c>
      <c r="B403" s="1">
        <v>45838.965543981481</v>
      </c>
      <c r="C403" s="1">
        <v>45838.970578703702</v>
      </c>
      <c r="D403" s="39" t="s">
        <v>3473</v>
      </c>
      <c r="E403" s="39" t="s">
        <v>3474</v>
      </c>
      <c r="F403">
        <v>9</v>
      </c>
      <c r="I403" s="39" t="s">
        <v>3474</v>
      </c>
      <c r="L403">
        <v>8</v>
      </c>
      <c r="O403">
        <v>9</v>
      </c>
      <c r="R403" s="39" t="s">
        <v>31934</v>
      </c>
      <c r="S403">
        <v>1</v>
      </c>
      <c r="U403" s="39" t="s">
        <v>31926</v>
      </c>
      <c r="V403">
        <v>1</v>
      </c>
      <c r="X403" s="39" t="s">
        <v>6882</v>
      </c>
      <c r="Y403">
        <v>1</v>
      </c>
      <c r="AA403" s="39" t="s">
        <v>31978</v>
      </c>
      <c r="AB403">
        <v>1</v>
      </c>
      <c r="AD403" s="39" t="s">
        <v>31937</v>
      </c>
      <c r="AE403">
        <v>0</v>
      </c>
      <c r="AG403" s="39" t="s">
        <v>31929</v>
      </c>
      <c r="AH403">
        <v>1</v>
      </c>
      <c r="AJ403" s="39" t="s">
        <v>31979</v>
      </c>
      <c r="AK403">
        <v>1</v>
      </c>
      <c r="AM403" s="39" t="s">
        <v>31942</v>
      </c>
      <c r="AN403">
        <v>1</v>
      </c>
      <c r="AP403" s="39" t="s">
        <v>31932</v>
      </c>
      <c r="AQ403">
        <v>1</v>
      </c>
      <c r="AS403" s="39" t="s">
        <v>31933</v>
      </c>
      <c r="AT403">
        <v>1</v>
      </c>
    </row>
    <row r="404" spans="1:46" x14ac:dyDescent="0.3">
      <c r="A404">
        <v>403</v>
      </c>
      <c r="B404" s="1">
        <v>45839.601689814815</v>
      </c>
      <c r="C404" s="1">
        <v>45839.604699074072</v>
      </c>
      <c r="D404" s="39" t="s">
        <v>3540</v>
      </c>
      <c r="E404" s="39" t="s">
        <v>3541</v>
      </c>
      <c r="F404">
        <v>6</v>
      </c>
      <c r="I404" s="39" t="s">
        <v>3541</v>
      </c>
      <c r="L404">
        <v>8</v>
      </c>
      <c r="O404">
        <v>30</v>
      </c>
      <c r="R404" s="39" t="s">
        <v>31934</v>
      </c>
      <c r="S404">
        <v>1</v>
      </c>
      <c r="U404" s="39" t="s">
        <v>31949</v>
      </c>
      <c r="V404">
        <v>0</v>
      </c>
      <c r="X404" s="39" t="s">
        <v>6882</v>
      </c>
      <c r="Y404">
        <v>1</v>
      </c>
      <c r="AA404" s="39" t="s">
        <v>31978</v>
      </c>
      <c r="AB404">
        <v>1</v>
      </c>
      <c r="AD404" s="39" t="s">
        <v>31928</v>
      </c>
      <c r="AE404">
        <v>1</v>
      </c>
      <c r="AG404" s="39" t="s">
        <v>31929</v>
      </c>
      <c r="AH404">
        <v>1</v>
      </c>
      <c r="AJ404" s="39" t="s">
        <v>31981</v>
      </c>
      <c r="AK404">
        <v>0</v>
      </c>
      <c r="AM404" s="39" t="s">
        <v>31931</v>
      </c>
      <c r="AN404">
        <v>0</v>
      </c>
      <c r="AP404" s="39" t="s">
        <v>31953</v>
      </c>
      <c r="AQ404">
        <v>0</v>
      </c>
      <c r="AS404" s="39" t="s">
        <v>31933</v>
      </c>
      <c r="AT404">
        <v>1</v>
      </c>
    </row>
    <row r="405" spans="1:46" x14ac:dyDescent="0.3">
      <c r="A405">
        <v>404</v>
      </c>
      <c r="B405" s="1">
        <v>45839.601793981485</v>
      </c>
      <c r="C405" s="1">
        <v>45839.605011574073</v>
      </c>
      <c r="D405" s="39" t="s">
        <v>3490</v>
      </c>
      <c r="E405" s="39" t="s">
        <v>3491</v>
      </c>
      <c r="F405">
        <v>6</v>
      </c>
      <c r="I405" s="39" t="s">
        <v>3491</v>
      </c>
      <c r="L405">
        <v>8</v>
      </c>
      <c r="O405">
        <v>29</v>
      </c>
      <c r="R405" s="39" t="s">
        <v>31934</v>
      </c>
      <c r="S405">
        <v>1</v>
      </c>
      <c r="U405" s="39" t="s">
        <v>31949</v>
      </c>
      <c r="V405">
        <v>0</v>
      </c>
      <c r="X405" s="39" t="s">
        <v>6882</v>
      </c>
      <c r="Y405">
        <v>1</v>
      </c>
      <c r="AA405" s="39" t="s">
        <v>31978</v>
      </c>
      <c r="AB405">
        <v>1</v>
      </c>
      <c r="AD405" s="39" t="s">
        <v>31928</v>
      </c>
      <c r="AE405">
        <v>1</v>
      </c>
      <c r="AG405" s="39" t="s">
        <v>31929</v>
      </c>
      <c r="AH405">
        <v>1</v>
      </c>
      <c r="AJ405" s="39" t="s">
        <v>31984</v>
      </c>
      <c r="AK405">
        <v>0</v>
      </c>
      <c r="AM405" s="39" t="s">
        <v>31946</v>
      </c>
      <c r="AN405">
        <v>0</v>
      </c>
      <c r="AP405" s="39" t="s">
        <v>31953</v>
      </c>
      <c r="AQ405">
        <v>0</v>
      </c>
      <c r="AS405" s="39" t="s">
        <v>31933</v>
      </c>
      <c r="AT405">
        <v>1</v>
      </c>
    </row>
    <row r="406" spans="1:46" x14ac:dyDescent="0.3">
      <c r="A406">
        <v>405</v>
      </c>
      <c r="B406" s="1">
        <v>45840.839375000003</v>
      </c>
      <c r="C406" s="1">
        <v>45840.844641203701</v>
      </c>
      <c r="D406" s="39" t="s">
        <v>2749</v>
      </c>
      <c r="E406" s="39" t="s">
        <v>2750</v>
      </c>
      <c r="F406">
        <v>7</v>
      </c>
      <c r="I406" s="39" t="s">
        <v>2750</v>
      </c>
      <c r="L406">
        <v>5</v>
      </c>
      <c r="O406">
        <v>35</v>
      </c>
      <c r="R406" s="39" t="s">
        <v>31934</v>
      </c>
      <c r="S406">
        <v>1</v>
      </c>
      <c r="U406" s="39" t="s">
        <v>31926</v>
      </c>
      <c r="V406">
        <v>1</v>
      </c>
      <c r="X406" s="39" t="s">
        <v>6882</v>
      </c>
      <c r="Y406">
        <v>1</v>
      </c>
      <c r="AA406" s="39" t="s">
        <v>31978</v>
      </c>
      <c r="AB406">
        <v>1</v>
      </c>
      <c r="AD406" s="39" t="s">
        <v>31928</v>
      </c>
      <c r="AE406">
        <v>1</v>
      </c>
      <c r="AG406" s="39" t="s">
        <v>31955</v>
      </c>
      <c r="AH406">
        <v>0</v>
      </c>
      <c r="AJ406" s="39" t="s">
        <v>31988</v>
      </c>
      <c r="AK406">
        <v>1</v>
      </c>
      <c r="AM406" s="39" t="s">
        <v>31939</v>
      </c>
      <c r="AN406">
        <v>0</v>
      </c>
      <c r="AP406" s="39" t="s">
        <v>31932</v>
      </c>
      <c r="AQ406">
        <v>1</v>
      </c>
      <c r="AS406" s="39" t="s">
        <v>31966</v>
      </c>
      <c r="AT406">
        <v>0</v>
      </c>
    </row>
    <row r="407" spans="1:46" x14ac:dyDescent="0.3">
      <c r="A407">
        <v>406</v>
      </c>
      <c r="B407" s="1">
        <v>45841.939201388886</v>
      </c>
      <c r="C407" s="1">
        <v>45841.944502314815</v>
      </c>
      <c r="D407" s="39" t="s">
        <v>3946</v>
      </c>
      <c r="E407" s="39" t="s">
        <v>3947</v>
      </c>
      <c r="F407">
        <v>7</v>
      </c>
      <c r="I407" s="39" t="s">
        <v>3947</v>
      </c>
      <c r="L407">
        <v>6</v>
      </c>
      <c r="O407">
        <v>16</v>
      </c>
      <c r="R407" s="39" t="s">
        <v>31934</v>
      </c>
      <c r="S407">
        <v>1</v>
      </c>
      <c r="U407" s="39" t="s">
        <v>31949</v>
      </c>
      <c r="V407">
        <v>0</v>
      </c>
      <c r="X407" s="39" t="s">
        <v>6882</v>
      </c>
      <c r="Y407">
        <v>1</v>
      </c>
      <c r="AA407" s="39" t="s">
        <v>31996</v>
      </c>
      <c r="AB407">
        <v>1</v>
      </c>
      <c r="AD407" s="39" t="s">
        <v>31928</v>
      </c>
      <c r="AE407">
        <v>1</v>
      </c>
      <c r="AG407" s="39" t="s">
        <v>31929</v>
      </c>
      <c r="AH407">
        <v>1</v>
      </c>
      <c r="AJ407" s="39" t="s">
        <v>31979</v>
      </c>
      <c r="AK407">
        <v>1</v>
      </c>
      <c r="AM407" s="39" t="s">
        <v>31931</v>
      </c>
      <c r="AN407">
        <v>0</v>
      </c>
      <c r="AP407" s="39" t="s">
        <v>31932</v>
      </c>
      <c r="AQ407">
        <v>1</v>
      </c>
      <c r="AS407" s="39" t="s">
        <v>31966</v>
      </c>
      <c r="AT407">
        <v>0</v>
      </c>
    </row>
    <row r="408" spans="1:46" x14ac:dyDescent="0.3">
      <c r="A408">
        <v>407</v>
      </c>
      <c r="B408" s="1">
        <v>45843.536064814813</v>
      </c>
      <c r="C408" s="1">
        <v>45843.536851851852</v>
      </c>
      <c r="D408" s="39" t="s">
        <v>2810</v>
      </c>
      <c r="E408" s="39" t="s">
        <v>2811</v>
      </c>
      <c r="F408">
        <v>7</v>
      </c>
      <c r="I408" s="39" t="s">
        <v>16417</v>
      </c>
      <c r="L408">
        <v>5</v>
      </c>
      <c r="O408">
        <v>22</v>
      </c>
      <c r="R408" s="39" t="s">
        <v>31934</v>
      </c>
      <c r="S408">
        <v>1</v>
      </c>
      <c r="U408" s="39" t="s">
        <v>31949</v>
      </c>
      <c r="V408">
        <v>0</v>
      </c>
      <c r="X408" s="39" t="s">
        <v>6882</v>
      </c>
      <c r="Y408">
        <v>1</v>
      </c>
      <c r="AA408" s="39" t="s">
        <v>31978</v>
      </c>
      <c r="AB408">
        <v>1</v>
      </c>
      <c r="AD408" s="39" t="s">
        <v>31928</v>
      </c>
      <c r="AE408">
        <v>1</v>
      </c>
      <c r="AG408" s="39" t="s">
        <v>31955</v>
      </c>
      <c r="AH408">
        <v>0</v>
      </c>
      <c r="AJ408" s="39" t="s">
        <v>31979</v>
      </c>
      <c r="AK408">
        <v>1</v>
      </c>
      <c r="AM408" s="39" t="s">
        <v>31942</v>
      </c>
      <c r="AN408">
        <v>1</v>
      </c>
      <c r="AP408" s="39" t="s">
        <v>31932</v>
      </c>
      <c r="AQ408">
        <v>1</v>
      </c>
      <c r="AS408" s="39" t="s">
        <v>31966</v>
      </c>
      <c r="AT408">
        <v>0</v>
      </c>
    </row>
    <row r="409" spans="1:46" x14ac:dyDescent="0.3">
      <c r="A409">
        <v>408</v>
      </c>
      <c r="B409" s="1">
        <v>45843.993055555555</v>
      </c>
      <c r="C409" s="1">
        <v>45843.993715277778</v>
      </c>
      <c r="D409" s="39" t="s">
        <v>2829</v>
      </c>
      <c r="E409" s="39" t="s">
        <v>2830</v>
      </c>
      <c r="F409">
        <v>7</v>
      </c>
      <c r="I409" s="39" t="s">
        <v>2830</v>
      </c>
      <c r="L409">
        <v>5</v>
      </c>
      <c r="O409">
        <v>23</v>
      </c>
      <c r="R409" s="39" t="s">
        <v>31934</v>
      </c>
      <c r="S409">
        <v>1</v>
      </c>
      <c r="U409" s="39" t="s">
        <v>31949</v>
      </c>
      <c r="V409">
        <v>0</v>
      </c>
      <c r="X409" s="39" t="s">
        <v>6882</v>
      </c>
      <c r="Y409">
        <v>1</v>
      </c>
      <c r="AA409" s="39" t="s">
        <v>31978</v>
      </c>
      <c r="AB409">
        <v>1</v>
      </c>
      <c r="AD409" s="39" t="s">
        <v>31928</v>
      </c>
      <c r="AE409">
        <v>1</v>
      </c>
      <c r="AG409" s="39" t="s">
        <v>31955</v>
      </c>
      <c r="AH409">
        <v>0</v>
      </c>
      <c r="AJ409" s="39" t="s">
        <v>31979</v>
      </c>
      <c r="AK409">
        <v>1</v>
      </c>
      <c r="AM409" s="39" t="s">
        <v>31942</v>
      </c>
      <c r="AN409">
        <v>1</v>
      </c>
      <c r="AP409" s="39" t="s">
        <v>31932</v>
      </c>
      <c r="AQ409">
        <v>1</v>
      </c>
      <c r="AS409" s="39" t="s">
        <v>31966</v>
      </c>
      <c r="AT409">
        <v>0</v>
      </c>
    </row>
    <row r="410" spans="1:46" x14ac:dyDescent="0.3">
      <c r="A410">
        <v>409</v>
      </c>
      <c r="B410" s="1">
        <v>45845.627256944441</v>
      </c>
      <c r="C410" s="1">
        <v>45845.631886574076</v>
      </c>
      <c r="D410" s="39" t="s">
        <v>4354</v>
      </c>
      <c r="E410" s="39" t="s">
        <v>4355</v>
      </c>
      <c r="F410">
        <v>5</v>
      </c>
      <c r="I410" s="39" t="s">
        <v>16151</v>
      </c>
      <c r="L410">
        <v>7</v>
      </c>
      <c r="O410">
        <v>39</v>
      </c>
      <c r="R410" s="39" t="s">
        <v>31934</v>
      </c>
      <c r="S410">
        <v>1</v>
      </c>
      <c r="U410" s="39" t="s">
        <v>32000</v>
      </c>
      <c r="V410">
        <v>0</v>
      </c>
      <c r="X410" s="39" t="s">
        <v>6882</v>
      </c>
      <c r="Y410">
        <v>1</v>
      </c>
      <c r="AA410" s="39" t="s">
        <v>31978</v>
      </c>
      <c r="AB410">
        <v>1</v>
      </c>
      <c r="AD410" s="39" t="s">
        <v>31937</v>
      </c>
      <c r="AE410">
        <v>0</v>
      </c>
      <c r="AG410" s="39" t="s">
        <v>31929</v>
      </c>
      <c r="AH410">
        <v>1</v>
      </c>
      <c r="AJ410" s="39" t="s">
        <v>31991</v>
      </c>
      <c r="AK410">
        <v>0</v>
      </c>
      <c r="AM410" s="39" t="s">
        <v>31939</v>
      </c>
      <c r="AN410">
        <v>0</v>
      </c>
      <c r="AP410" s="39" t="s">
        <v>31932</v>
      </c>
      <c r="AQ410">
        <v>1</v>
      </c>
      <c r="AS410" s="39" t="s">
        <v>31966</v>
      </c>
      <c r="AT410">
        <v>0</v>
      </c>
    </row>
    <row r="411" spans="1:46" x14ac:dyDescent="0.3">
      <c r="A411">
        <v>410</v>
      </c>
      <c r="B411" s="1">
        <v>45846.51934027778</v>
      </c>
      <c r="C411" s="1">
        <v>45846.524050925924</v>
      </c>
      <c r="D411" s="39" t="s">
        <v>3639</v>
      </c>
      <c r="E411" s="39" t="s">
        <v>3640</v>
      </c>
      <c r="F411">
        <v>10</v>
      </c>
      <c r="I411" s="39" t="s">
        <v>3640</v>
      </c>
      <c r="L411">
        <v>8</v>
      </c>
      <c r="O411">
        <v>34</v>
      </c>
      <c r="R411" s="39" t="s">
        <v>31934</v>
      </c>
      <c r="S411">
        <v>1</v>
      </c>
      <c r="U411" s="39" t="s">
        <v>31926</v>
      </c>
      <c r="V411">
        <v>1</v>
      </c>
      <c r="X411" s="39" t="s">
        <v>6882</v>
      </c>
      <c r="Y411">
        <v>1</v>
      </c>
      <c r="AA411" s="39" t="s">
        <v>31978</v>
      </c>
      <c r="AB411">
        <v>1</v>
      </c>
      <c r="AD411" s="39" t="s">
        <v>31928</v>
      </c>
      <c r="AE411">
        <v>1</v>
      </c>
      <c r="AG411" s="39" t="s">
        <v>31929</v>
      </c>
      <c r="AH411">
        <v>1</v>
      </c>
      <c r="AJ411" s="39" t="s">
        <v>31979</v>
      </c>
      <c r="AK411">
        <v>1</v>
      </c>
      <c r="AM411" s="39" t="s">
        <v>31942</v>
      </c>
      <c r="AN411">
        <v>1</v>
      </c>
      <c r="AP411" s="39" t="s">
        <v>31932</v>
      </c>
      <c r="AQ411">
        <v>1</v>
      </c>
      <c r="AS411" s="39" t="s">
        <v>31933</v>
      </c>
      <c r="AT411">
        <v>1</v>
      </c>
    </row>
    <row r="412" spans="1:46" x14ac:dyDescent="0.3">
      <c r="A412">
        <v>411</v>
      </c>
      <c r="B412" s="1">
        <v>45849.436099537037</v>
      </c>
      <c r="C412" s="1">
        <v>45849.441192129627</v>
      </c>
      <c r="D412" s="39" t="s">
        <v>4482</v>
      </c>
      <c r="E412" s="39" t="s">
        <v>4483</v>
      </c>
      <c r="F412">
        <v>8</v>
      </c>
      <c r="I412" s="39" t="s">
        <v>4483</v>
      </c>
      <c r="L412">
        <v>7</v>
      </c>
      <c r="O412">
        <v>36</v>
      </c>
      <c r="R412" s="39" t="s">
        <v>31934</v>
      </c>
      <c r="S412">
        <v>1</v>
      </c>
      <c r="U412" s="39" t="s">
        <v>31926</v>
      </c>
      <c r="V412">
        <v>1</v>
      </c>
      <c r="X412" s="39" t="s">
        <v>6882</v>
      </c>
      <c r="Y412">
        <v>1</v>
      </c>
      <c r="AA412" s="39" t="s">
        <v>31978</v>
      </c>
      <c r="AB412">
        <v>1</v>
      </c>
      <c r="AD412" s="39" t="s">
        <v>31928</v>
      </c>
      <c r="AE412">
        <v>1</v>
      </c>
      <c r="AG412" s="39" t="s">
        <v>31929</v>
      </c>
      <c r="AH412">
        <v>1</v>
      </c>
      <c r="AJ412" s="39" t="s">
        <v>31988</v>
      </c>
      <c r="AK412">
        <v>1</v>
      </c>
      <c r="AM412" s="39" t="s">
        <v>31931</v>
      </c>
      <c r="AN412">
        <v>0</v>
      </c>
      <c r="AP412" s="39" t="s">
        <v>31932</v>
      </c>
      <c r="AQ412">
        <v>1</v>
      </c>
      <c r="AS412" s="39" t="s">
        <v>31966</v>
      </c>
      <c r="AT412">
        <v>0</v>
      </c>
    </row>
    <row r="413" spans="1:46" x14ac:dyDescent="0.3">
      <c r="A413">
        <v>412</v>
      </c>
      <c r="B413" s="1">
        <v>45849.607835648145</v>
      </c>
      <c r="C413" s="1">
        <v>45849.615578703706</v>
      </c>
      <c r="D413" s="39" t="s">
        <v>2900</v>
      </c>
      <c r="E413" s="39" t="s">
        <v>2901</v>
      </c>
      <c r="F413">
        <v>10</v>
      </c>
      <c r="I413" s="39" t="s">
        <v>2901</v>
      </c>
      <c r="L413">
        <v>5</v>
      </c>
      <c r="O413">
        <v>24</v>
      </c>
      <c r="R413" s="39" t="s">
        <v>31934</v>
      </c>
      <c r="S413">
        <v>1</v>
      </c>
      <c r="U413" s="39" t="s">
        <v>31926</v>
      </c>
      <c r="V413">
        <v>1</v>
      </c>
      <c r="X413" s="39" t="s">
        <v>6882</v>
      </c>
      <c r="Y413">
        <v>1</v>
      </c>
      <c r="AA413" s="39" t="s">
        <v>31978</v>
      </c>
      <c r="AB413">
        <v>1</v>
      </c>
      <c r="AD413" s="39" t="s">
        <v>31928</v>
      </c>
      <c r="AE413">
        <v>1</v>
      </c>
      <c r="AG413" s="39" t="s">
        <v>31929</v>
      </c>
      <c r="AH413">
        <v>1</v>
      </c>
      <c r="AJ413" s="39" t="s">
        <v>31979</v>
      </c>
      <c r="AK413">
        <v>1</v>
      </c>
      <c r="AM413" s="39" t="s">
        <v>31942</v>
      </c>
      <c r="AN413">
        <v>1</v>
      </c>
      <c r="AP413" s="39" t="s">
        <v>31932</v>
      </c>
      <c r="AQ413">
        <v>1</v>
      </c>
      <c r="AS413" s="39" t="s">
        <v>31933</v>
      </c>
      <c r="AT413">
        <v>1</v>
      </c>
    </row>
    <row r="414" spans="1:46" x14ac:dyDescent="0.3">
      <c r="A414">
        <v>413</v>
      </c>
      <c r="B414" s="1">
        <v>45849.677303240744</v>
      </c>
      <c r="C414" s="1">
        <v>45849.681493055556</v>
      </c>
      <c r="D414" s="39" t="s">
        <v>3481</v>
      </c>
      <c r="E414" s="39" t="s">
        <v>3482</v>
      </c>
      <c r="F414">
        <v>8</v>
      </c>
      <c r="I414" s="39" t="s">
        <v>3482</v>
      </c>
      <c r="L414">
        <v>8</v>
      </c>
      <c r="O414">
        <v>5</v>
      </c>
      <c r="R414" s="39" t="s">
        <v>31934</v>
      </c>
      <c r="S414">
        <v>1</v>
      </c>
      <c r="U414" s="39" t="s">
        <v>31926</v>
      </c>
      <c r="V414">
        <v>1</v>
      </c>
      <c r="X414" s="39" t="s">
        <v>6882</v>
      </c>
      <c r="Y414">
        <v>1</v>
      </c>
      <c r="AA414" s="39" t="s">
        <v>31978</v>
      </c>
      <c r="AB414">
        <v>1</v>
      </c>
      <c r="AD414" s="39" t="s">
        <v>31928</v>
      </c>
      <c r="AE414">
        <v>1</v>
      </c>
      <c r="AG414" s="39" t="s">
        <v>31955</v>
      </c>
      <c r="AH414">
        <v>0</v>
      </c>
      <c r="AJ414" s="39" t="s">
        <v>31979</v>
      </c>
      <c r="AK414">
        <v>1</v>
      </c>
      <c r="AM414" s="39" t="s">
        <v>31931</v>
      </c>
      <c r="AN414">
        <v>0</v>
      </c>
      <c r="AP414" s="39" t="s">
        <v>31932</v>
      </c>
      <c r="AQ414">
        <v>1</v>
      </c>
      <c r="AS414" s="39" t="s">
        <v>31933</v>
      </c>
      <c r="AT414">
        <v>1</v>
      </c>
    </row>
    <row r="415" spans="1:46" x14ac:dyDescent="0.3">
      <c r="A415">
        <v>414</v>
      </c>
      <c r="B415" s="1">
        <v>45849.975532407407</v>
      </c>
      <c r="C415" s="1">
        <v>45849.975717592592</v>
      </c>
      <c r="D415" s="39" t="s">
        <v>2909</v>
      </c>
      <c r="E415" s="39" t="s">
        <v>2910</v>
      </c>
      <c r="F415">
        <v>7</v>
      </c>
      <c r="I415" s="39" t="s">
        <v>2910</v>
      </c>
      <c r="L415">
        <v>5</v>
      </c>
      <c r="O415">
        <v>37</v>
      </c>
      <c r="R415" s="39" t="s">
        <v>31934</v>
      </c>
      <c r="S415">
        <v>1</v>
      </c>
      <c r="U415" s="39" t="s">
        <v>31949</v>
      </c>
      <c r="V415">
        <v>0</v>
      </c>
      <c r="X415" s="39" t="s">
        <v>6882</v>
      </c>
      <c r="Y415">
        <v>1</v>
      </c>
      <c r="AA415" s="39" t="s">
        <v>31978</v>
      </c>
      <c r="AB415">
        <v>1</v>
      </c>
      <c r="AD415" s="39" t="s">
        <v>31928</v>
      </c>
      <c r="AE415">
        <v>1</v>
      </c>
      <c r="AG415" s="39" t="s">
        <v>31929</v>
      </c>
      <c r="AH415">
        <v>1</v>
      </c>
      <c r="AJ415" s="39" t="s">
        <v>31984</v>
      </c>
      <c r="AK415">
        <v>0</v>
      </c>
      <c r="AM415" s="39" t="s">
        <v>31946</v>
      </c>
      <c r="AN415">
        <v>0</v>
      </c>
      <c r="AP415" s="39" t="s">
        <v>31932</v>
      </c>
      <c r="AQ415">
        <v>1</v>
      </c>
      <c r="AS415" s="39" t="s">
        <v>31933</v>
      </c>
      <c r="AT415">
        <v>1</v>
      </c>
    </row>
    <row r="416" spans="1:46" x14ac:dyDescent="0.3">
      <c r="A416">
        <v>415</v>
      </c>
      <c r="B416" s="1">
        <v>45850.709421296298</v>
      </c>
      <c r="C416" s="1">
        <v>45850.714236111111</v>
      </c>
      <c r="D416" s="39" t="s">
        <v>2804</v>
      </c>
      <c r="E416" s="39" t="s">
        <v>2805</v>
      </c>
      <c r="F416">
        <v>8</v>
      </c>
      <c r="I416" s="39" t="s">
        <v>11726</v>
      </c>
      <c r="L416">
        <v>5</v>
      </c>
      <c r="O416">
        <v>21</v>
      </c>
      <c r="R416" s="39" t="s">
        <v>31934</v>
      </c>
      <c r="S416">
        <v>1</v>
      </c>
      <c r="U416" s="39" t="s">
        <v>31926</v>
      </c>
      <c r="V416">
        <v>1</v>
      </c>
      <c r="X416" s="39" t="s">
        <v>6882</v>
      </c>
      <c r="Y416">
        <v>1</v>
      </c>
      <c r="AA416" s="39" t="s">
        <v>31978</v>
      </c>
      <c r="AB416">
        <v>1</v>
      </c>
      <c r="AD416" s="39" t="s">
        <v>31928</v>
      </c>
      <c r="AE416">
        <v>1</v>
      </c>
      <c r="AG416" s="39" t="s">
        <v>31955</v>
      </c>
      <c r="AH416">
        <v>0</v>
      </c>
      <c r="AJ416" s="39" t="s">
        <v>31979</v>
      </c>
      <c r="AK416">
        <v>1</v>
      </c>
      <c r="AM416" s="39" t="s">
        <v>31939</v>
      </c>
      <c r="AN416">
        <v>0</v>
      </c>
      <c r="AP416" s="39" t="s">
        <v>31932</v>
      </c>
      <c r="AQ416">
        <v>1</v>
      </c>
      <c r="AS416" s="39" t="s">
        <v>31933</v>
      </c>
      <c r="AT416">
        <v>1</v>
      </c>
    </row>
    <row r="417" spans="1:46" x14ac:dyDescent="0.3">
      <c r="A417">
        <v>416</v>
      </c>
      <c r="B417" s="1">
        <v>45851.80265046296</v>
      </c>
      <c r="C417" s="1">
        <v>45851.808495370373</v>
      </c>
      <c r="D417" s="39" t="s">
        <v>7180</v>
      </c>
      <c r="E417" s="39" t="s">
        <v>7181</v>
      </c>
      <c r="F417">
        <v>8</v>
      </c>
      <c r="I417" s="39" t="s">
        <v>7182</v>
      </c>
      <c r="L417">
        <v>14</v>
      </c>
      <c r="O417">
        <v>37</v>
      </c>
      <c r="R417" s="39" t="s">
        <v>31934</v>
      </c>
      <c r="S417">
        <v>1</v>
      </c>
      <c r="U417" s="39" t="s">
        <v>31926</v>
      </c>
      <c r="V417">
        <v>1</v>
      </c>
      <c r="X417" s="39" t="s">
        <v>6882</v>
      </c>
      <c r="Y417">
        <v>1</v>
      </c>
      <c r="AA417" s="39" t="s">
        <v>31996</v>
      </c>
      <c r="AB417">
        <v>1</v>
      </c>
      <c r="AD417" s="39" t="s">
        <v>31928</v>
      </c>
      <c r="AE417">
        <v>1</v>
      </c>
      <c r="AG417" s="39" t="s">
        <v>31929</v>
      </c>
      <c r="AH417">
        <v>1</v>
      </c>
      <c r="AJ417" s="39" t="s">
        <v>31979</v>
      </c>
      <c r="AK417">
        <v>1</v>
      </c>
      <c r="AM417" s="39" t="s">
        <v>31931</v>
      </c>
      <c r="AN417">
        <v>0</v>
      </c>
      <c r="AP417" s="39" t="s">
        <v>31932</v>
      </c>
      <c r="AQ417">
        <v>1</v>
      </c>
      <c r="AS417" s="39" t="s">
        <v>31966</v>
      </c>
      <c r="AT417">
        <v>0</v>
      </c>
    </row>
    <row r="418" spans="1:46" x14ac:dyDescent="0.3">
      <c r="A418">
        <v>417</v>
      </c>
      <c r="B418" s="1">
        <v>45851.85359953704</v>
      </c>
      <c r="C418" s="1">
        <v>45851.853900462964</v>
      </c>
      <c r="D418" s="39" t="s">
        <v>2982</v>
      </c>
      <c r="E418" s="39" t="s">
        <v>2983</v>
      </c>
      <c r="F418">
        <v>2</v>
      </c>
      <c r="I418" s="39" t="s">
        <v>2983</v>
      </c>
      <c r="L418">
        <v>5</v>
      </c>
      <c r="O418">
        <v>7</v>
      </c>
      <c r="R418" s="39" t="s">
        <v>31925</v>
      </c>
      <c r="S418">
        <v>0</v>
      </c>
      <c r="U418" s="39" t="s">
        <v>31926</v>
      </c>
      <c r="V418">
        <v>1</v>
      </c>
      <c r="X418" s="39" t="s">
        <v>31951</v>
      </c>
      <c r="Y418">
        <v>0</v>
      </c>
      <c r="AA418" s="39" t="s">
        <v>32044</v>
      </c>
      <c r="AB418">
        <v>0</v>
      </c>
      <c r="AD418" s="39" t="s">
        <v>31947</v>
      </c>
      <c r="AE418">
        <v>0</v>
      </c>
      <c r="AG418" s="39" t="s">
        <v>31929</v>
      </c>
      <c r="AH418">
        <v>1</v>
      </c>
      <c r="AJ418" s="39" t="s">
        <v>31984</v>
      </c>
      <c r="AK418">
        <v>0</v>
      </c>
      <c r="AM418" s="39" t="s">
        <v>31939</v>
      </c>
      <c r="AN418">
        <v>0</v>
      </c>
      <c r="AP418" s="39" t="s">
        <v>31985</v>
      </c>
      <c r="AQ418">
        <v>0</v>
      </c>
      <c r="AS418" s="39" t="s">
        <v>31948</v>
      </c>
      <c r="AT418">
        <v>0</v>
      </c>
    </row>
    <row r="419" spans="1:46" x14ac:dyDescent="0.3">
      <c r="A419">
        <v>418</v>
      </c>
      <c r="B419" s="1">
        <v>45851.955416666664</v>
      </c>
      <c r="C419" s="1">
        <v>45851.958819444444</v>
      </c>
      <c r="D419" s="39" t="s">
        <v>3528</v>
      </c>
      <c r="E419" s="39" t="s">
        <v>3529</v>
      </c>
      <c r="F419">
        <v>7</v>
      </c>
      <c r="I419" s="39" t="s">
        <v>3530</v>
      </c>
      <c r="L419">
        <v>8</v>
      </c>
      <c r="O419">
        <v>13</v>
      </c>
      <c r="R419" s="39" t="s">
        <v>31934</v>
      </c>
      <c r="S419">
        <v>1</v>
      </c>
      <c r="U419" s="39" t="s">
        <v>31926</v>
      </c>
      <c r="V419">
        <v>1</v>
      </c>
      <c r="X419" s="39" t="s">
        <v>6882</v>
      </c>
      <c r="Y419">
        <v>1</v>
      </c>
      <c r="AA419" s="39" t="s">
        <v>31978</v>
      </c>
      <c r="AB419">
        <v>1</v>
      </c>
      <c r="AD419" s="39" t="s">
        <v>31928</v>
      </c>
      <c r="AE419">
        <v>1</v>
      </c>
      <c r="AG419" s="39" t="s">
        <v>31956</v>
      </c>
      <c r="AH419">
        <v>0</v>
      </c>
      <c r="AJ419" s="39" t="s">
        <v>31988</v>
      </c>
      <c r="AK419">
        <v>1</v>
      </c>
      <c r="AM419" s="39" t="s">
        <v>31939</v>
      </c>
      <c r="AN419">
        <v>0</v>
      </c>
      <c r="AP419" s="39" t="s">
        <v>31932</v>
      </c>
      <c r="AQ419">
        <v>1</v>
      </c>
      <c r="AS419" s="39" t="s">
        <v>31966</v>
      </c>
      <c r="AT419">
        <v>0</v>
      </c>
    </row>
    <row r="420" spans="1:46" x14ac:dyDescent="0.3">
      <c r="A420">
        <v>419</v>
      </c>
      <c r="B420" s="1">
        <v>45854.49114583333</v>
      </c>
      <c r="C420" s="1">
        <v>45854.495740740742</v>
      </c>
      <c r="D420" s="39" t="s">
        <v>3107</v>
      </c>
      <c r="E420" s="39" t="s">
        <v>3108</v>
      </c>
      <c r="F420">
        <v>5</v>
      </c>
      <c r="I420" s="39" t="s">
        <v>3108</v>
      </c>
      <c r="L420">
        <v>3</v>
      </c>
      <c r="O420">
        <v>2</v>
      </c>
      <c r="R420" s="39" t="s">
        <v>31934</v>
      </c>
      <c r="S420">
        <v>1</v>
      </c>
      <c r="U420" s="39" t="s">
        <v>31970</v>
      </c>
      <c r="V420">
        <v>0</v>
      </c>
      <c r="X420" s="39" t="s">
        <v>6882</v>
      </c>
      <c r="Y420">
        <v>1</v>
      </c>
      <c r="AA420" s="39" t="s">
        <v>32045</v>
      </c>
      <c r="AB420">
        <v>0</v>
      </c>
      <c r="AD420" s="39" t="s">
        <v>31928</v>
      </c>
      <c r="AE420">
        <v>1</v>
      </c>
      <c r="AG420" s="39" t="s">
        <v>31955</v>
      </c>
      <c r="AH420">
        <v>0</v>
      </c>
      <c r="AJ420" s="39" t="s">
        <v>31999</v>
      </c>
      <c r="AK420">
        <v>0</v>
      </c>
      <c r="AM420" s="39" t="s">
        <v>31939</v>
      </c>
      <c r="AN420">
        <v>0</v>
      </c>
      <c r="AP420" s="39" t="s">
        <v>31932</v>
      </c>
      <c r="AQ420">
        <v>1</v>
      </c>
      <c r="AS420" s="39" t="s">
        <v>31933</v>
      </c>
      <c r="AT420">
        <v>1</v>
      </c>
    </row>
    <row r="421" spans="1:46" x14ac:dyDescent="0.3">
      <c r="A421">
        <v>420</v>
      </c>
      <c r="B421" s="1">
        <v>45854.49832175926</v>
      </c>
      <c r="C421" s="1">
        <v>45854.499085648145</v>
      </c>
      <c r="D421" s="39" t="s">
        <v>3330</v>
      </c>
      <c r="E421" s="39" t="s">
        <v>3331</v>
      </c>
      <c r="F421">
        <v>5</v>
      </c>
      <c r="I421" s="39" t="s">
        <v>3331</v>
      </c>
      <c r="L421">
        <v>3</v>
      </c>
      <c r="O421">
        <v>13</v>
      </c>
      <c r="R421" s="39" t="s">
        <v>31934</v>
      </c>
      <c r="S421">
        <v>1</v>
      </c>
      <c r="U421" s="39" t="s">
        <v>31949</v>
      </c>
      <c r="V421">
        <v>0</v>
      </c>
      <c r="X421" s="39" t="s">
        <v>31950</v>
      </c>
      <c r="Y421">
        <v>0</v>
      </c>
      <c r="AA421" s="39" t="s">
        <v>32006</v>
      </c>
      <c r="AB421">
        <v>0</v>
      </c>
      <c r="AD421" s="39" t="s">
        <v>31937</v>
      </c>
      <c r="AE421">
        <v>0</v>
      </c>
      <c r="AG421" s="39" t="s">
        <v>31929</v>
      </c>
      <c r="AH421">
        <v>1</v>
      </c>
      <c r="AJ421" s="39" t="s">
        <v>877</v>
      </c>
      <c r="AK421">
        <v>0</v>
      </c>
      <c r="AM421" s="39" t="s">
        <v>31942</v>
      </c>
      <c r="AN421">
        <v>1</v>
      </c>
      <c r="AP421" s="39" t="s">
        <v>31932</v>
      </c>
      <c r="AQ421">
        <v>1</v>
      </c>
      <c r="AS421" s="39" t="s">
        <v>31933</v>
      </c>
      <c r="AT421">
        <v>1</v>
      </c>
    </row>
    <row r="422" spans="1:46" x14ac:dyDescent="0.3">
      <c r="A422">
        <v>421</v>
      </c>
      <c r="B422" s="1">
        <v>45854.500879629632</v>
      </c>
      <c r="C422" s="1">
        <v>45854.504421296297</v>
      </c>
      <c r="D422" s="39" t="s">
        <v>2087</v>
      </c>
      <c r="E422" s="39" t="s">
        <v>2088</v>
      </c>
      <c r="F422">
        <v>9</v>
      </c>
      <c r="I422" s="39" t="s">
        <v>2088</v>
      </c>
      <c r="L422">
        <v>3</v>
      </c>
      <c r="O422">
        <v>15</v>
      </c>
      <c r="R422" s="39" t="s">
        <v>31934</v>
      </c>
      <c r="S422">
        <v>1</v>
      </c>
      <c r="U422" s="39" t="s">
        <v>31926</v>
      </c>
      <c r="V422">
        <v>1</v>
      </c>
      <c r="X422" s="39" t="s">
        <v>6882</v>
      </c>
      <c r="Y422">
        <v>1</v>
      </c>
      <c r="AA422" s="39" t="s">
        <v>31978</v>
      </c>
      <c r="AB422">
        <v>1</v>
      </c>
      <c r="AD422" s="39" t="s">
        <v>31928</v>
      </c>
      <c r="AE422">
        <v>1</v>
      </c>
      <c r="AG422" s="39" t="s">
        <v>31929</v>
      </c>
      <c r="AH422">
        <v>1</v>
      </c>
      <c r="AJ422" s="39" t="s">
        <v>31979</v>
      </c>
      <c r="AK422">
        <v>1</v>
      </c>
      <c r="AM422" s="39" t="s">
        <v>31946</v>
      </c>
      <c r="AN422">
        <v>0</v>
      </c>
      <c r="AP422" s="39" t="s">
        <v>31932</v>
      </c>
      <c r="AQ422">
        <v>1</v>
      </c>
      <c r="AS422" s="39" t="s">
        <v>31933</v>
      </c>
      <c r="AT422">
        <v>1</v>
      </c>
    </row>
    <row r="423" spans="1:46" x14ac:dyDescent="0.3">
      <c r="A423">
        <v>422</v>
      </c>
      <c r="B423" s="1">
        <v>45854.749861111108</v>
      </c>
      <c r="C423" s="1">
        <v>45854.753229166665</v>
      </c>
      <c r="D423" s="39" t="s">
        <v>3520</v>
      </c>
      <c r="E423" s="39" t="s">
        <v>3521</v>
      </c>
      <c r="F423">
        <v>8</v>
      </c>
      <c r="I423" s="39" t="s">
        <v>3521</v>
      </c>
      <c r="L423">
        <v>8</v>
      </c>
      <c r="O423">
        <v>6</v>
      </c>
      <c r="R423" s="39" t="s">
        <v>31968</v>
      </c>
      <c r="S423">
        <v>0</v>
      </c>
      <c r="U423" s="39" t="s">
        <v>31926</v>
      </c>
      <c r="V423">
        <v>1</v>
      </c>
      <c r="X423" s="39" t="s">
        <v>6882</v>
      </c>
      <c r="Y423">
        <v>1</v>
      </c>
      <c r="AA423" s="39" t="s">
        <v>31978</v>
      </c>
      <c r="AB423">
        <v>1</v>
      </c>
      <c r="AD423" s="39" t="s">
        <v>31928</v>
      </c>
      <c r="AE423">
        <v>1</v>
      </c>
      <c r="AG423" s="39" t="s">
        <v>31929</v>
      </c>
      <c r="AH423">
        <v>1</v>
      </c>
      <c r="AJ423" s="39" t="s">
        <v>31988</v>
      </c>
      <c r="AK423">
        <v>1</v>
      </c>
      <c r="AM423" s="39" t="s">
        <v>31939</v>
      </c>
      <c r="AN423">
        <v>0</v>
      </c>
      <c r="AP423" s="39" t="s">
        <v>31932</v>
      </c>
      <c r="AQ423">
        <v>1</v>
      </c>
      <c r="AS423" s="39" t="s">
        <v>31933</v>
      </c>
      <c r="AT423">
        <v>1</v>
      </c>
    </row>
    <row r="424" spans="1:46" x14ac:dyDescent="0.3">
      <c r="A424">
        <v>423</v>
      </c>
      <c r="B424" s="1">
        <v>45854.751597222225</v>
      </c>
      <c r="C424" s="1">
        <v>45854.754618055558</v>
      </c>
      <c r="D424" s="39" t="s">
        <v>4614</v>
      </c>
      <c r="E424" s="39" t="s">
        <v>4615</v>
      </c>
      <c r="F424">
        <v>9</v>
      </c>
      <c r="I424" s="39" t="s">
        <v>4616</v>
      </c>
      <c r="L424">
        <v>14</v>
      </c>
      <c r="O424">
        <v>12</v>
      </c>
      <c r="R424" s="39" t="s">
        <v>31934</v>
      </c>
      <c r="S424">
        <v>1</v>
      </c>
      <c r="U424" s="39" t="s">
        <v>31926</v>
      </c>
      <c r="V424">
        <v>1</v>
      </c>
      <c r="X424" s="39" t="s">
        <v>6882</v>
      </c>
      <c r="Y424">
        <v>1</v>
      </c>
      <c r="AA424" s="39" t="s">
        <v>31996</v>
      </c>
      <c r="AB424">
        <v>1</v>
      </c>
      <c r="AD424" s="39" t="s">
        <v>31928</v>
      </c>
      <c r="AE424">
        <v>1</v>
      </c>
      <c r="AG424" s="39" t="s">
        <v>31929</v>
      </c>
      <c r="AH424">
        <v>1</v>
      </c>
      <c r="AJ424" s="39" t="s">
        <v>31979</v>
      </c>
      <c r="AK424">
        <v>1</v>
      </c>
      <c r="AM424" s="39" t="s">
        <v>31946</v>
      </c>
      <c r="AN424">
        <v>0</v>
      </c>
      <c r="AP424" s="39" t="s">
        <v>31932</v>
      </c>
      <c r="AQ424">
        <v>1</v>
      </c>
      <c r="AS424" s="39" t="s">
        <v>31933</v>
      </c>
      <c r="AT424">
        <v>1</v>
      </c>
    </row>
    <row r="425" spans="1:46" x14ac:dyDescent="0.3">
      <c r="A425">
        <v>424</v>
      </c>
      <c r="B425" s="1">
        <v>45854.821203703701</v>
      </c>
      <c r="C425" s="1">
        <v>45854.826840277776</v>
      </c>
      <c r="D425" s="39" t="s">
        <v>3367</v>
      </c>
      <c r="E425" s="39" t="s">
        <v>3368</v>
      </c>
      <c r="F425">
        <v>8</v>
      </c>
      <c r="I425" s="39" t="s">
        <v>3369</v>
      </c>
      <c r="L425">
        <v>3</v>
      </c>
      <c r="O425">
        <v>34</v>
      </c>
      <c r="R425" s="39" t="s">
        <v>31934</v>
      </c>
      <c r="S425">
        <v>1</v>
      </c>
      <c r="U425" s="39" t="s">
        <v>31949</v>
      </c>
      <c r="V425">
        <v>0</v>
      </c>
      <c r="X425" s="39" t="s">
        <v>6882</v>
      </c>
      <c r="Y425">
        <v>1</v>
      </c>
      <c r="AA425" s="39" t="s">
        <v>31996</v>
      </c>
      <c r="AB425">
        <v>1</v>
      </c>
      <c r="AD425" s="39" t="s">
        <v>31937</v>
      </c>
      <c r="AE425">
        <v>0</v>
      </c>
      <c r="AG425" s="39" t="s">
        <v>31929</v>
      </c>
      <c r="AH425">
        <v>1</v>
      </c>
      <c r="AJ425" s="39" t="s">
        <v>31979</v>
      </c>
      <c r="AK425">
        <v>1</v>
      </c>
      <c r="AM425" s="39" t="s">
        <v>31942</v>
      </c>
      <c r="AN425">
        <v>1</v>
      </c>
      <c r="AP425" s="39" t="s">
        <v>31932</v>
      </c>
      <c r="AQ425">
        <v>1</v>
      </c>
      <c r="AS425" s="39" t="s">
        <v>31933</v>
      </c>
      <c r="AT425">
        <v>1</v>
      </c>
    </row>
    <row r="426" spans="1:46" x14ac:dyDescent="0.3">
      <c r="A426">
        <v>425</v>
      </c>
      <c r="B426" s="1">
        <v>45854.865543981483</v>
      </c>
      <c r="C426" s="1">
        <v>45854.873865740738</v>
      </c>
      <c r="D426" s="39" t="s">
        <v>3244</v>
      </c>
      <c r="E426" s="39" t="s">
        <v>3245</v>
      </c>
      <c r="F426">
        <v>7</v>
      </c>
      <c r="I426" s="39" t="s">
        <v>3246</v>
      </c>
      <c r="L426">
        <v>3</v>
      </c>
      <c r="O426">
        <v>3</v>
      </c>
      <c r="R426" s="39" t="s">
        <v>31934</v>
      </c>
      <c r="S426">
        <v>1</v>
      </c>
      <c r="U426" s="39" t="s">
        <v>31949</v>
      </c>
      <c r="V426">
        <v>0</v>
      </c>
      <c r="X426" s="39" t="s">
        <v>6882</v>
      </c>
      <c r="Y426">
        <v>1</v>
      </c>
      <c r="AA426" s="39" t="s">
        <v>31978</v>
      </c>
      <c r="AB426">
        <v>1</v>
      </c>
      <c r="AD426" s="39" t="s">
        <v>31928</v>
      </c>
      <c r="AE426">
        <v>1</v>
      </c>
      <c r="AG426" s="39" t="s">
        <v>31929</v>
      </c>
      <c r="AH426">
        <v>1</v>
      </c>
      <c r="AJ426" s="39" t="s">
        <v>32046</v>
      </c>
      <c r="AK426">
        <v>0</v>
      </c>
      <c r="AM426" s="39" t="s">
        <v>31942</v>
      </c>
      <c r="AN426">
        <v>1</v>
      </c>
      <c r="AP426" s="39" t="s">
        <v>31932</v>
      </c>
      <c r="AQ426">
        <v>1</v>
      </c>
      <c r="AS426" s="39" t="s">
        <v>31966</v>
      </c>
      <c r="AT426">
        <v>0</v>
      </c>
    </row>
    <row r="427" spans="1:46" x14ac:dyDescent="0.3">
      <c r="A427">
        <v>426</v>
      </c>
      <c r="B427" s="1">
        <v>45855.869930555556</v>
      </c>
      <c r="C427" s="1">
        <v>45855.874039351853</v>
      </c>
      <c r="D427" s="39" t="s">
        <v>3227</v>
      </c>
      <c r="E427" s="39" t="s">
        <v>3228</v>
      </c>
      <c r="F427">
        <v>9</v>
      </c>
      <c r="I427" s="39" t="s">
        <v>14890</v>
      </c>
      <c r="L427">
        <v>3</v>
      </c>
      <c r="O427">
        <v>32</v>
      </c>
      <c r="R427" s="39" t="s">
        <v>31934</v>
      </c>
      <c r="S427">
        <v>1</v>
      </c>
      <c r="U427" s="39" t="s">
        <v>31926</v>
      </c>
      <c r="V427">
        <v>1</v>
      </c>
      <c r="X427" s="39" t="s">
        <v>6882</v>
      </c>
      <c r="Y427">
        <v>1</v>
      </c>
      <c r="AA427" s="39" t="s">
        <v>31986</v>
      </c>
      <c r="AB427">
        <v>0</v>
      </c>
      <c r="AD427" s="39" t="s">
        <v>31928</v>
      </c>
      <c r="AE427">
        <v>1</v>
      </c>
      <c r="AG427" s="39" t="s">
        <v>31929</v>
      </c>
      <c r="AH427">
        <v>1</v>
      </c>
      <c r="AJ427" s="39" t="s">
        <v>31979</v>
      </c>
      <c r="AK427">
        <v>1</v>
      </c>
      <c r="AM427" s="39" t="s">
        <v>31942</v>
      </c>
      <c r="AN427">
        <v>1</v>
      </c>
      <c r="AP427" s="39" t="s">
        <v>31932</v>
      </c>
      <c r="AQ427">
        <v>1</v>
      </c>
      <c r="AS427" s="39" t="s">
        <v>31933</v>
      </c>
      <c r="AT427">
        <v>1</v>
      </c>
    </row>
    <row r="428" spans="1:46" x14ac:dyDescent="0.3">
      <c r="A428">
        <v>427</v>
      </c>
      <c r="B428" s="1">
        <v>45855.924016203702</v>
      </c>
      <c r="C428" s="1">
        <v>45855.931747685187</v>
      </c>
      <c r="D428" s="39" t="s">
        <v>3725</v>
      </c>
      <c r="E428" s="39" t="s">
        <v>3726</v>
      </c>
      <c r="F428">
        <v>10</v>
      </c>
      <c r="I428" s="39" t="s">
        <v>3726</v>
      </c>
      <c r="L428">
        <v>8</v>
      </c>
      <c r="O428">
        <v>2</v>
      </c>
      <c r="R428" s="39" t="s">
        <v>31934</v>
      </c>
      <c r="S428">
        <v>1</v>
      </c>
      <c r="U428" s="39" t="s">
        <v>31926</v>
      </c>
      <c r="V428">
        <v>1</v>
      </c>
      <c r="X428" s="39" t="s">
        <v>6882</v>
      </c>
      <c r="Y428">
        <v>1</v>
      </c>
      <c r="AA428" s="39" t="s">
        <v>31978</v>
      </c>
      <c r="AB428">
        <v>1</v>
      </c>
      <c r="AD428" s="39" t="s">
        <v>31928</v>
      </c>
      <c r="AE428">
        <v>1</v>
      </c>
      <c r="AG428" s="39" t="s">
        <v>31929</v>
      </c>
      <c r="AH428">
        <v>1</v>
      </c>
      <c r="AJ428" s="39" t="s">
        <v>31979</v>
      </c>
      <c r="AK428">
        <v>1</v>
      </c>
      <c r="AM428" s="39" t="s">
        <v>31942</v>
      </c>
      <c r="AN428">
        <v>1</v>
      </c>
      <c r="AP428" s="39" t="s">
        <v>31932</v>
      </c>
      <c r="AQ428">
        <v>1</v>
      </c>
      <c r="AS428" s="39" t="s">
        <v>31933</v>
      </c>
      <c r="AT428">
        <v>1</v>
      </c>
    </row>
    <row r="429" spans="1:46" x14ac:dyDescent="0.3">
      <c r="A429">
        <v>428</v>
      </c>
      <c r="B429" s="1">
        <v>45858.344560185185</v>
      </c>
      <c r="C429" s="1">
        <v>45858.346875000003</v>
      </c>
      <c r="D429" s="39" t="s">
        <v>3163</v>
      </c>
      <c r="E429" s="39" t="s">
        <v>3164</v>
      </c>
      <c r="F429">
        <v>9</v>
      </c>
      <c r="I429" s="39" t="s">
        <v>3164</v>
      </c>
      <c r="L429">
        <v>3</v>
      </c>
      <c r="O429">
        <v>20</v>
      </c>
      <c r="R429" s="39" t="s">
        <v>31934</v>
      </c>
      <c r="S429">
        <v>1</v>
      </c>
      <c r="U429" s="39" t="s">
        <v>31926</v>
      </c>
      <c r="V429">
        <v>1</v>
      </c>
      <c r="X429" s="39" t="s">
        <v>6882</v>
      </c>
      <c r="Y429">
        <v>1</v>
      </c>
      <c r="AA429" s="39" t="s">
        <v>31978</v>
      </c>
      <c r="AB429">
        <v>1</v>
      </c>
      <c r="AD429" s="39" t="s">
        <v>31928</v>
      </c>
      <c r="AE429">
        <v>1</v>
      </c>
      <c r="AG429" s="39" t="s">
        <v>31929</v>
      </c>
      <c r="AH429">
        <v>1</v>
      </c>
      <c r="AJ429" s="39" t="s">
        <v>31979</v>
      </c>
      <c r="AK429">
        <v>1</v>
      </c>
      <c r="AM429" s="39" t="s">
        <v>31942</v>
      </c>
      <c r="AN429">
        <v>1</v>
      </c>
      <c r="AP429" s="39" t="s">
        <v>31932</v>
      </c>
      <c r="AQ429">
        <v>1</v>
      </c>
      <c r="AS429" s="39" t="s">
        <v>31948</v>
      </c>
      <c r="AT429">
        <v>0</v>
      </c>
    </row>
    <row r="430" spans="1:46" x14ac:dyDescent="0.3">
      <c r="A430">
        <v>429</v>
      </c>
      <c r="B430" s="1">
        <v>45860.860312500001</v>
      </c>
      <c r="C430" s="1">
        <v>45860.863576388889</v>
      </c>
      <c r="D430" s="39" t="s">
        <v>4625</v>
      </c>
      <c r="E430" s="39" t="s">
        <v>4626</v>
      </c>
      <c r="F430">
        <v>7</v>
      </c>
      <c r="I430" s="39" t="s">
        <v>32047</v>
      </c>
      <c r="L430">
        <v>14</v>
      </c>
      <c r="O430">
        <v>20</v>
      </c>
      <c r="R430" s="39" t="s">
        <v>31934</v>
      </c>
      <c r="S430">
        <v>1</v>
      </c>
      <c r="U430" s="39" t="s">
        <v>31926</v>
      </c>
      <c r="V430">
        <v>1</v>
      </c>
      <c r="X430" s="39" t="s">
        <v>6882</v>
      </c>
      <c r="Y430">
        <v>1</v>
      </c>
      <c r="AA430" s="39" t="s">
        <v>31978</v>
      </c>
      <c r="AB430">
        <v>1</v>
      </c>
      <c r="AD430" s="39" t="s">
        <v>31937</v>
      </c>
      <c r="AE430">
        <v>0</v>
      </c>
      <c r="AG430" s="39" t="s">
        <v>31929</v>
      </c>
      <c r="AH430">
        <v>1</v>
      </c>
      <c r="AJ430" s="39" t="s">
        <v>877</v>
      </c>
      <c r="AK430">
        <v>0</v>
      </c>
      <c r="AM430" s="39" t="s">
        <v>31942</v>
      </c>
      <c r="AN430">
        <v>1</v>
      </c>
      <c r="AP430" s="39" t="s">
        <v>31932</v>
      </c>
      <c r="AQ430">
        <v>1</v>
      </c>
      <c r="AS430" s="39" t="s">
        <v>31966</v>
      </c>
      <c r="AT430">
        <v>0</v>
      </c>
    </row>
    <row r="431" spans="1:46" x14ac:dyDescent="0.3">
      <c r="A431">
        <v>430</v>
      </c>
      <c r="B431" s="1">
        <v>45861.834097222221</v>
      </c>
      <c r="C431" s="1">
        <v>45861.841828703706</v>
      </c>
      <c r="D431" s="39" t="s">
        <v>3151</v>
      </c>
      <c r="E431" s="39" t="s">
        <v>3152</v>
      </c>
      <c r="F431">
        <v>6</v>
      </c>
      <c r="I431" s="39" t="s">
        <v>3152</v>
      </c>
      <c r="L431">
        <v>3</v>
      </c>
      <c r="O431">
        <v>7</v>
      </c>
      <c r="R431" s="39" t="s">
        <v>31934</v>
      </c>
      <c r="S431">
        <v>1</v>
      </c>
      <c r="U431" s="39" t="s">
        <v>31926</v>
      </c>
      <c r="V431">
        <v>1</v>
      </c>
      <c r="X431" s="39" t="s">
        <v>6882</v>
      </c>
      <c r="Y431">
        <v>1</v>
      </c>
      <c r="AA431" s="39" t="s">
        <v>31978</v>
      </c>
      <c r="AB431">
        <v>1</v>
      </c>
      <c r="AD431" s="39" t="s">
        <v>31928</v>
      </c>
      <c r="AE431">
        <v>1</v>
      </c>
      <c r="AG431" s="39" t="s">
        <v>31956</v>
      </c>
      <c r="AH431">
        <v>0</v>
      </c>
      <c r="AJ431" s="39" t="s">
        <v>31981</v>
      </c>
      <c r="AK431">
        <v>0</v>
      </c>
      <c r="AM431" s="39" t="s">
        <v>31931</v>
      </c>
      <c r="AN431">
        <v>0</v>
      </c>
      <c r="AP431" s="39" t="s">
        <v>31932</v>
      </c>
      <c r="AQ431">
        <v>1</v>
      </c>
      <c r="AS431" s="39" t="s">
        <v>31975</v>
      </c>
      <c r="AT431">
        <v>0</v>
      </c>
    </row>
    <row r="432" spans="1:46" x14ac:dyDescent="0.3">
      <c r="A432">
        <v>431</v>
      </c>
      <c r="B432" s="1">
        <v>45864.869641203702</v>
      </c>
      <c r="C432" s="1">
        <v>45864.876597222225</v>
      </c>
      <c r="D432" s="39" t="s">
        <v>4635</v>
      </c>
      <c r="E432" s="39" t="s">
        <v>4636</v>
      </c>
      <c r="F432">
        <v>6</v>
      </c>
      <c r="I432" s="39" t="s">
        <v>4636</v>
      </c>
      <c r="L432">
        <v>14</v>
      </c>
      <c r="O432">
        <v>35</v>
      </c>
      <c r="R432" s="39" t="s">
        <v>31934</v>
      </c>
      <c r="S432">
        <v>1</v>
      </c>
      <c r="U432" s="39" t="s">
        <v>31926</v>
      </c>
      <c r="V432">
        <v>1</v>
      </c>
      <c r="X432" s="39" t="s">
        <v>31951</v>
      </c>
      <c r="Y432">
        <v>0</v>
      </c>
      <c r="AA432" s="39" t="s">
        <v>31986</v>
      </c>
      <c r="AB432">
        <v>0</v>
      </c>
      <c r="AD432" s="39" t="s">
        <v>31928</v>
      </c>
      <c r="AE432">
        <v>1</v>
      </c>
      <c r="AG432" s="39" t="s">
        <v>31929</v>
      </c>
      <c r="AH432">
        <v>1</v>
      </c>
      <c r="AJ432" s="39" t="s">
        <v>31979</v>
      </c>
      <c r="AK432">
        <v>1</v>
      </c>
      <c r="AM432" s="39" t="s">
        <v>31931</v>
      </c>
      <c r="AN432">
        <v>0</v>
      </c>
      <c r="AP432" s="39" t="s">
        <v>31985</v>
      </c>
      <c r="AQ432">
        <v>0</v>
      </c>
      <c r="AS432" s="39" t="s">
        <v>31933</v>
      </c>
      <c r="AT432">
        <v>1</v>
      </c>
    </row>
    <row r="433" spans="1:46" x14ac:dyDescent="0.3">
      <c r="A433">
        <v>432</v>
      </c>
      <c r="B433" s="1">
        <v>45867.996770833335</v>
      </c>
      <c r="C433" s="1">
        <v>45868.004351851851</v>
      </c>
      <c r="D433" s="39" t="s">
        <v>4659</v>
      </c>
      <c r="E433" s="39" t="s">
        <v>4660</v>
      </c>
      <c r="F433">
        <v>10</v>
      </c>
      <c r="I433" s="39" t="s">
        <v>4661</v>
      </c>
      <c r="L433">
        <v>14</v>
      </c>
      <c r="O433">
        <v>22</v>
      </c>
      <c r="R433" s="39" t="s">
        <v>31934</v>
      </c>
      <c r="S433">
        <v>1</v>
      </c>
      <c r="U433" s="39" t="s">
        <v>31926</v>
      </c>
      <c r="V433">
        <v>1</v>
      </c>
      <c r="X433" s="39" t="s">
        <v>6882</v>
      </c>
      <c r="Y433">
        <v>1</v>
      </c>
      <c r="AA433" s="39" t="s">
        <v>31978</v>
      </c>
      <c r="AB433">
        <v>1</v>
      </c>
      <c r="AD433" s="39" t="s">
        <v>31928</v>
      </c>
      <c r="AE433">
        <v>1</v>
      </c>
      <c r="AG433" s="39" t="s">
        <v>31929</v>
      </c>
      <c r="AH433">
        <v>1</v>
      </c>
      <c r="AJ433" s="39" t="s">
        <v>31979</v>
      </c>
      <c r="AK433">
        <v>1</v>
      </c>
      <c r="AM433" s="39" t="s">
        <v>31942</v>
      </c>
      <c r="AN433">
        <v>1</v>
      </c>
      <c r="AP433" s="39" t="s">
        <v>31932</v>
      </c>
      <c r="AQ433">
        <v>1</v>
      </c>
      <c r="AS433" s="39" t="s">
        <v>31933</v>
      </c>
      <c r="AT433">
        <v>1</v>
      </c>
    </row>
    <row r="434" spans="1:46" x14ac:dyDescent="0.3">
      <c r="A434">
        <v>433</v>
      </c>
      <c r="B434" s="1">
        <v>45868.302233796298</v>
      </c>
      <c r="C434" s="1">
        <v>45868.308703703704</v>
      </c>
      <c r="D434" s="39" t="s">
        <v>1872</v>
      </c>
      <c r="E434" s="39" t="s">
        <v>1873</v>
      </c>
      <c r="F434">
        <v>6</v>
      </c>
      <c r="I434" s="39" t="s">
        <v>1874</v>
      </c>
      <c r="L434">
        <v>13</v>
      </c>
      <c r="O434">
        <v>37</v>
      </c>
      <c r="R434" s="39" t="s">
        <v>31934</v>
      </c>
      <c r="S434">
        <v>1</v>
      </c>
      <c r="U434" s="39" t="s">
        <v>31949</v>
      </c>
      <c r="V434">
        <v>0</v>
      </c>
      <c r="X434" s="39" t="s">
        <v>31951</v>
      </c>
      <c r="Y434">
        <v>0</v>
      </c>
      <c r="AA434" s="39" t="s">
        <v>31978</v>
      </c>
      <c r="AB434">
        <v>1</v>
      </c>
      <c r="AD434" s="39" t="s">
        <v>31937</v>
      </c>
      <c r="AE434">
        <v>0</v>
      </c>
      <c r="AG434" s="39" t="s">
        <v>31929</v>
      </c>
      <c r="AH434">
        <v>1</v>
      </c>
      <c r="AJ434" s="39" t="s">
        <v>31979</v>
      </c>
      <c r="AK434">
        <v>1</v>
      </c>
      <c r="AM434" s="39" t="s">
        <v>31939</v>
      </c>
      <c r="AN434">
        <v>0</v>
      </c>
      <c r="AP434" s="39" t="s">
        <v>31932</v>
      </c>
      <c r="AQ434">
        <v>1</v>
      </c>
      <c r="AS434" s="39" t="s">
        <v>31933</v>
      </c>
      <c r="AT434">
        <v>1</v>
      </c>
    </row>
    <row r="435" spans="1:46" x14ac:dyDescent="0.3">
      <c r="A435">
        <v>434</v>
      </c>
      <c r="B435" s="1">
        <v>45869.572511574072</v>
      </c>
      <c r="C435" s="1">
        <v>45869.575995370367</v>
      </c>
      <c r="D435" s="39" t="s">
        <v>1419</v>
      </c>
      <c r="E435" s="39" t="s">
        <v>1420</v>
      </c>
      <c r="F435">
        <v>8</v>
      </c>
      <c r="I435" s="39" t="s">
        <v>5610</v>
      </c>
      <c r="L435">
        <v>1</v>
      </c>
      <c r="O435">
        <v>25</v>
      </c>
      <c r="R435" s="39" t="s">
        <v>31934</v>
      </c>
      <c r="S435">
        <v>1</v>
      </c>
      <c r="U435" s="39" t="s">
        <v>31949</v>
      </c>
      <c r="V435">
        <v>0</v>
      </c>
      <c r="X435" s="39" t="s">
        <v>6882</v>
      </c>
      <c r="Y435">
        <v>1</v>
      </c>
      <c r="AA435" s="39" t="s">
        <v>32045</v>
      </c>
      <c r="AB435">
        <v>0</v>
      </c>
      <c r="AD435" s="39" t="s">
        <v>31928</v>
      </c>
      <c r="AE435">
        <v>1</v>
      </c>
      <c r="AG435" s="39" t="s">
        <v>31929</v>
      </c>
      <c r="AH435">
        <v>1</v>
      </c>
      <c r="AJ435" s="39" t="s">
        <v>31979</v>
      </c>
      <c r="AK435">
        <v>1</v>
      </c>
      <c r="AM435" s="39" t="s">
        <v>31942</v>
      </c>
      <c r="AN435">
        <v>1</v>
      </c>
      <c r="AP435" s="39" t="s">
        <v>31932</v>
      </c>
      <c r="AQ435">
        <v>1</v>
      </c>
      <c r="AS435" s="39" t="s">
        <v>31933</v>
      </c>
      <c r="AT435">
        <v>1</v>
      </c>
    </row>
    <row r="436" spans="1:46" x14ac:dyDescent="0.3">
      <c r="A436">
        <v>435</v>
      </c>
      <c r="B436" s="1">
        <v>45870.379814814813</v>
      </c>
      <c r="C436" s="1">
        <v>45870.387442129628</v>
      </c>
      <c r="D436" s="39" t="s">
        <v>3096</v>
      </c>
      <c r="E436" s="39" t="s">
        <v>3097</v>
      </c>
      <c r="F436">
        <v>9</v>
      </c>
      <c r="I436" s="39" t="s">
        <v>3098</v>
      </c>
      <c r="L436">
        <v>3</v>
      </c>
      <c r="O436">
        <v>31</v>
      </c>
      <c r="R436" s="39" t="s">
        <v>31934</v>
      </c>
      <c r="S436">
        <v>1</v>
      </c>
      <c r="U436" s="39" t="s">
        <v>31926</v>
      </c>
      <c r="V436">
        <v>1</v>
      </c>
      <c r="X436" s="39" t="s">
        <v>6882</v>
      </c>
      <c r="Y436">
        <v>1</v>
      </c>
      <c r="AA436" s="39" t="s">
        <v>31982</v>
      </c>
      <c r="AB436">
        <v>0</v>
      </c>
      <c r="AD436" s="39" t="s">
        <v>31928</v>
      </c>
      <c r="AE436">
        <v>1</v>
      </c>
      <c r="AG436" s="39" t="s">
        <v>31929</v>
      </c>
      <c r="AH436">
        <v>1</v>
      </c>
      <c r="AJ436" s="39" t="s">
        <v>31979</v>
      </c>
      <c r="AK436">
        <v>1</v>
      </c>
      <c r="AM436" s="39" t="s">
        <v>31942</v>
      </c>
      <c r="AN436">
        <v>1</v>
      </c>
      <c r="AP436" s="39" t="s">
        <v>31932</v>
      </c>
      <c r="AQ436">
        <v>1</v>
      </c>
      <c r="AS436" s="39" t="s">
        <v>31933</v>
      </c>
      <c r="AT436">
        <v>1</v>
      </c>
    </row>
    <row r="437" spans="1:46" x14ac:dyDescent="0.3">
      <c r="A437">
        <v>436</v>
      </c>
      <c r="B437" s="1">
        <v>45873.873055555552</v>
      </c>
      <c r="C437" s="1">
        <v>45873.881342592591</v>
      </c>
      <c r="D437" s="39" t="s">
        <v>3356</v>
      </c>
      <c r="E437" s="39" t="s">
        <v>3357</v>
      </c>
      <c r="F437">
        <v>9</v>
      </c>
      <c r="I437" s="39" t="s">
        <v>3358</v>
      </c>
      <c r="L437">
        <v>3</v>
      </c>
      <c r="O437">
        <v>29</v>
      </c>
      <c r="R437" s="39" t="s">
        <v>31934</v>
      </c>
      <c r="S437">
        <v>1</v>
      </c>
      <c r="U437" s="39" t="s">
        <v>31926</v>
      </c>
      <c r="V437">
        <v>1</v>
      </c>
      <c r="X437" s="39" t="s">
        <v>6882</v>
      </c>
      <c r="Y437">
        <v>1</v>
      </c>
      <c r="AA437" s="39" t="s">
        <v>31978</v>
      </c>
      <c r="AB437">
        <v>1</v>
      </c>
      <c r="AD437" s="39" t="s">
        <v>31937</v>
      </c>
      <c r="AE437">
        <v>0</v>
      </c>
      <c r="AG437" s="39" t="s">
        <v>31929</v>
      </c>
      <c r="AH437">
        <v>1</v>
      </c>
      <c r="AJ437" s="39" t="s">
        <v>31979</v>
      </c>
      <c r="AK437">
        <v>1</v>
      </c>
      <c r="AM437" s="39" t="s">
        <v>31942</v>
      </c>
      <c r="AN437">
        <v>1</v>
      </c>
      <c r="AP437" s="39" t="s">
        <v>31932</v>
      </c>
      <c r="AQ437">
        <v>1</v>
      </c>
      <c r="AS437" s="39" t="s">
        <v>31933</v>
      </c>
      <c r="AT437">
        <v>1</v>
      </c>
    </row>
    <row r="438" spans="1:46" x14ac:dyDescent="0.3">
      <c r="A438">
        <v>437</v>
      </c>
      <c r="B438" s="1">
        <v>45874.582696759258</v>
      </c>
      <c r="C438" s="1">
        <v>45874.586886574078</v>
      </c>
      <c r="D438" s="39" t="s">
        <v>32048</v>
      </c>
      <c r="E438" s="39" t="s">
        <v>32049</v>
      </c>
      <c r="F438">
        <v>3</v>
      </c>
      <c r="I438" s="39" t="s">
        <v>32049</v>
      </c>
      <c r="L438">
        <v>14</v>
      </c>
      <c r="O438">
        <v>3</v>
      </c>
      <c r="R438" s="39" t="s">
        <v>31934</v>
      </c>
      <c r="S438">
        <v>1</v>
      </c>
      <c r="U438" s="39" t="s">
        <v>31949</v>
      </c>
      <c r="V438">
        <v>0</v>
      </c>
      <c r="X438" s="39" t="s">
        <v>6882</v>
      </c>
      <c r="Y438">
        <v>1</v>
      </c>
      <c r="AA438" s="39" t="s">
        <v>31982</v>
      </c>
      <c r="AB438">
        <v>0</v>
      </c>
      <c r="AD438" s="39" t="s">
        <v>31937</v>
      </c>
      <c r="AE438">
        <v>0</v>
      </c>
      <c r="AG438" s="39" t="s">
        <v>31929</v>
      </c>
      <c r="AH438">
        <v>1</v>
      </c>
      <c r="AJ438" s="39" t="s">
        <v>32002</v>
      </c>
      <c r="AK438">
        <v>0</v>
      </c>
      <c r="AM438" s="39" t="s">
        <v>31946</v>
      </c>
      <c r="AN438">
        <v>0</v>
      </c>
      <c r="AP438" s="39" t="s">
        <v>31962</v>
      </c>
      <c r="AQ438">
        <v>0</v>
      </c>
      <c r="AS438" s="39" t="s">
        <v>31975</v>
      </c>
      <c r="AT438">
        <v>0</v>
      </c>
    </row>
    <row r="439" spans="1:46" x14ac:dyDescent="0.3">
      <c r="A439">
        <v>438</v>
      </c>
      <c r="B439" s="1">
        <v>45875.726388888892</v>
      </c>
      <c r="C439" s="1">
        <v>45875.726793981485</v>
      </c>
      <c r="D439" s="39" t="s">
        <v>3300</v>
      </c>
      <c r="E439" s="39" t="s">
        <v>3301</v>
      </c>
      <c r="F439">
        <v>0</v>
      </c>
      <c r="I439" s="39" t="s">
        <v>3301</v>
      </c>
      <c r="L439">
        <v>3</v>
      </c>
      <c r="O439">
        <v>11</v>
      </c>
      <c r="R439" s="39" t="s">
        <v>31998</v>
      </c>
      <c r="S439">
        <v>0</v>
      </c>
      <c r="U439" s="39" t="s">
        <v>31949</v>
      </c>
      <c r="V439">
        <v>0</v>
      </c>
      <c r="X439" s="39" t="s">
        <v>243</v>
      </c>
      <c r="Y439">
        <v>0</v>
      </c>
      <c r="AA439" s="39" t="s">
        <v>32050</v>
      </c>
      <c r="AB439">
        <v>0</v>
      </c>
      <c r="AD439" s="39" t="s">
        <v>31937</v>
      </c>
      <c r="AE439">
        <v>0</v>
      </c>
      <c r="AG439" s="39" t="s">
        <v>32010</v>
      </c>
      <c r="AH439">
        <v>0</v>
      </c>
      <c r="AJ439" s="39" t="s">
        <v>877</v>
      </c>
      <c r="AK439">
        <v>0</v>
      </c>
      <c r="AM439" s="39" t="s">
        <v>31931</v>
      </c>
      <c r="AN439">
        <v>0</v>
      </c>
      <c r="AP439" s="39" t="s">
        <v>31962</v>
      </c>
      <c r="AQ439">
        <v>0</v>
      </c>
      <c r="AS439" s="39" t="s">
        <v>31966</v>
      </c>
      <c r="AT439">
        <v>0</v>
      </c>
    </row>
    <row r="440" spans="1:46" x14ac:dyDescent="0.3">
      <c r="A440">
        <v>439</v>
      </c>
      <c r="B440" s="1">
        <v>45885.84851851852</v>
      </c>
      <c r="C440" s="1">
        <v>45885.853842592594</v>
      </c>
      <c r="D440" s="39" t="s">
        <v>33831</v>
      </c>
      <c r="E440" s="39" t="s">
        <v>33903</v>
      </c>
      <c r="F440">
        <v>8</v>
      </c>
      <c r="I440" s="39" t="s">
        <v>33903</v>
      </c>
      <c r="L440">
        <v>14</v>
      </c>
      <c r="O440">
        <v>19</v>
      </c>
      <c r="R440" s="39" t="s">
        <v>31934</v>
      </c>
      <c r="S440">
        <v>1</v>
      </c>
      <c r="U440" s="39" t="s">
        <v>31949</v>
      </c>
      <c r="V440">
        <v>0</v>
      </c>
      <c r="X440" s="39" t="s">
        <v>6882</v>
      </c>
      <c r="Y440">
        <v>1</v>
      </c>
      <c r="AA440" s="39" t="s">
        <v>31978</v>
      </c>
      <c r="AB440">
        <v>1</v>
      </c>
      <c r="AD440" s="39" t="s">
        <v>31928</v>
      </c>
      <c r="AE440">
        <v>1</v>
      </c>
      <c r="AG440" s="39" t="s">
        <v>31929</v>
      </c>
      <c r="AH440">
        <v>1</v>
      </c>
      <c r="AJ440" s="39" t="s">
        <v>31979</v>
      </c>
      <c r="AK440">
        <v>1</v>
      </c>
      <c r="AM440" s="39" t="s">
        <v>31942</v>
      </c>
      <c r="AN440">
        <v>1</v>
      </c>
      <c r="AP440" s="39" t="s">
        <v>31953</v>
      </c>
      <c r="AQ440">
        <v>0</v>
      </c>
      <c r="AS440" s="39" t="s">
        <v>31933</v>
      </c>
      <c r="AT440">
        <v>1</v>
      </c>
    </row>
    <row r="441" spans="1:46" x14ac:dyDescent="0.3">
      <c r="A441">
        <v>440</v>
      </c>
      <c r="B441" s="1">
        <v>45887.885925925926</v>
      </c>
      <c r="C441" s="1">
        <v>45887.889027777775</v>
      </c>
      <c r="D441" s="39" t="s">
        <v>4715</v>
      </c>
      <c r="E441" s="39" t="s">
        <v>4716</v>
      </c>
      <c r="F441">
        <v>9</v>
      </c>
      <c r="I441" s="39" t="s">
        <v>4717</v>
      </c>
      <c r="L441">
        <v>14</v>
      </c>
      <c r="O441">
        <v>7</v>
      </c>
      <c r="R441" s="39" t="s">
        <v>31934</v>
      </c>
      <c r="S441">
        <v>1</v>
      </c>
      <c r="U441" s="39" t="s">
        <v>31926</v>
      </c>
      <c r="V441">
        <v>1</v>
      </c>
      <c r="X441" s="39" t="s">
        <v>6882</v>
      </c>
      <c r="Y441">
        <v>1</v>
      </c>
      <c r="AA441" s="39" t="s">
        <v>31978</v>
      </c>
      <c r="AB441">
        <v>1</v>
      </c>
      <c r="AD441" s="39" t="s">
        <v>31928</v>
      </c>
      <c r="AE441">
        <v>1</v>
      </c>
      <c r="AG441" s="39" t="s">
        <v>31929</v>
      </c>
      <c r="AH441">
        <v>1</v>
      </c>
      <c r="AJ441" s="39" t="s">
        <v>31979</v>
      </c>
      <c r="AK441">
        <v>1</v>
      </c>
      <c r="AM441" s="39" t="s">
        <v>31939</v>
      </c>
      <c r="AN441">
        <v>0</v>
      </c>
      <c r="AP441" s="39" t="s">
        <v>31932</v>
      </c>
      <c r="AQ441">
        <v>1</v>
      </c>
      <c r="AS441" s="39" t="s">
        <v>31933</v>
      </c>
      <c r="AT441">
        <v>1</v>
      </c>
    </row>
    <row r="442" spans="1:46" x14ac:dyDescent="0.3">
      <c r="A442">
        <v>441</v>
      </c>
      <c r="B442" s="1">
        <v>45887.947129629632</v>
      </c>
      <c r="C442" s="1">
        <v>45887.948784722219</v>
      </c>
      <c r="D442" s="39" t="s">
        <v>33802</v>
      </c>
      <c r="E442" s="39" t="s">
        <v>33913</v>
      </c>
      <c r="F442">
        <v>10</v>
      </c>
      <c r="I442" s="39" t="s">
        <v>33914</v>
      </c>
      <c r="L442">
        <v>14</v>
      </c>
      <c r="O442">
        <v>11</v>
      </c>
      <c r="R442" s="39" t="s">
        <v>31934</v>
      </c>
      <c r="S442">
        <v>1</v>
      </c>
      <c r="U442" s="39" t="s">
        <v>31926</v>
      </c>
      <c r="V442">
        <v>1</v>
      </c>
      <c r="X442" s="39" t="s">
        <v>6882</v>
      </c>
      <c r="Y442">
        <v>1</v>
      </c>
      <c r="AA442" s="39" t="s">
        <v>31978</v>
      </c>
      <c r="AB442">
        <v>1</v>
      </c>
      <c r="AD442" s="39" t="s">
        <v>31928</v>
      </c>
      <c r="AE442">
        <v>1</v>
      </c>
      <c r="AG442" s="39" t="s">
        <v>31929</v>
      </c>
      <c r="AH442">
        <v>1</v>
      </c>
      <c r="AJ442" s="39" t="s">
        <v>31979</v>
      </c>
      <c r="AK442">
        <v>1</v>
      </c>
      <c r="AM442" s="39" t="s">
        <v>31942</v>
      </c>
      <c r="AN442">
        <v>1</v>
      </c>
      <c r="AP442" s="39" t="s">
        <v>31932</v>
      </c>
      <c r="AQ442">
        <v>1</v>
      </c>
      <c r="AS442" s="39" t="s">
        <v>31933</v>
      </c>
      <c r="AT442">
        <v>1</v>
      </c>
    </row>
    <row r="443" spans="1:46" x14ac:dyDescent="0.3">
      <c r="A443">
        <v>442</v>
      </c>
      <c r="B443" s="1">
        <v>45893.795185185183</v>
      </c>
      <c r="C443" s="1">
        <v>45893.803518518522</v>
      </c>
      <c r="D443" s="39" t="s">
        <v>3812</v>
      </c>
      <c r="E443" s="39" t="s">
        <v>3813</v>
      </c>
      <c r="F443">
        <v>7</v>
      </c>
      <c r="I443" s="39" t="s">
        <v>3813</v>
      </c>
      <c r="L443">
        <v>3</v>
      </c>
      <c r="O443">
        <v>17</v>
      </c>
      <c r="R443" s="39" t="s">
        <v>31934</v>
      </c>
      <c r="S443">
        <v>1</v>
      </c>
      <c r="U443" s="39" t="s">
        <v>31970</v>
      </c>
      <c r="V443">
        <v>0</v>
      </c>
      <c r="X443" s="39" t="s">
        <v>6882</v>
      </c>
      <c r="Y443">
        <v>1</v>
      </c>
      <c r="AA443" s="39" t="s">
        <v>31978</v>
      </c>
      <c r="AB443">
        <v>1</v>
      </c>
      <c r="AD443" s="39" t="s">
        <v>31928</v>
      </c>
      <c r="AE443">
        <v>1</v>
      </c>
      <c r="AG443" s="39" t="s">
        <v>31929</v>
      </c>
      <c r="AH443">
        <v>1</v>
      </c>
      <c r="AJ443" s="39" t="s">
        <v>31979</v>
      </c>
      <c r="AK443">
        <v>1</v>
      </c>
      <c r="AM443" s="39" t="s">
        <v>31931</v>
      </c>
      <c r="AN443">
        <v>0</v>
      </c>
      <c r="AP443" s="39" t="s">
        <v>31932</v>
      </c>
      <c r="AQ443">
        <v>1</v>
      </c>
      <c r="AS443" s="39"/>
      <c r="AT443">
        <v>0</v>
      </c>
    </row>
    <row r="444" spans="1:46" x14ac:dyDescent="0.3">
      <c r="A444">
        <v>443</v>
      </c>
      <c r="B444" s="1">
        <v>45895.306944444441</v>
      </c>
      <c r="C444" s="1">
        <v>45895.310925925929</v>
      </c>
      <c r="D444" s="39" t="s">
        <v>4765</v>
      </c>
      <c r="E444" s="39" t="s">
        <v>4766</v>
      </c>
      <c r="F444">
        <v>9</v>
      </c>
      <c r="I444" s="39" t="s">
        <v>4767</v>
      </c>
      <c r="L444">
        <v>14</v>
      </c>
      <c r="O444">
        <v>9</v>
      </c>
      <c r="R444" s="39" t="s">
        <v>31934</v>
      </c>
      <c r="S444">
        <v>1</v>
      </c>
      <c r="U444" s="39" t="s">
        <v>31926</v>
      </c>
      <c r="V444">
        <v>1</v>
      </c>
      <c r="X444" s="39" t="s">
        <v>6882</v>
      </c>
      <c r="Y444">
        <v>1</v>
      </c>
      <c r="AA444" s="39" t="s">
        <v>31978</v>
      </c>
      <c r="AB444">
        <v>1</v>
      </c>
      <c r="AD444" s="39" t="s">
        <v>31928</v>
      </c>
      <c r="AE444">
        <v>1</v>
      </c>
      <c r="AG444" s="39" t="s">
        <v>31929</v>
      </c>
      <c r="AH444">
        <v>1</v>
      </c>
      <c r="AJ444" s="39" t="s">
        <v>31979</v>
      </c>
      <c r="AK444">
        <v>1</v>
      </c>
      <c r="AM444" s="39" t="s">
        <v>31939</v>
      </c>
      <c r="AN444">
        <v>0</v>
      </c>
      <c r="AP444" s="39" t="s">
        <v>31932</v>
      </c>
      <c r="AQ444">
        <v>1</v>
      </c>
      <c r="AS444" s="39" t="s">
        <v>31933</v>
      </c>
      <c r="AT444">
        <v>1</v>
      </c>
    </row>
    <row r="445" spans="1:46" x14ac:dyDescent="0.3">
      <c r="A445">
        <v>444</v>
      </c>
      <c r="B445" s="1">
        <v>45895.469108796293</v>
      </c>
      <c r="C445" s="1">
        <v>45895.475462962961</v>
      </c>
      <c r="D445" s="39" t="s">
        <v>3376</v>
      </c>
      <c r="E445" s="39" t="s">
        <v>3377</v>
      </c>
      <c r="F445">
        <v>5</v>
      </c>
      <c r="I445" s="39" t="s">
        <v>3377</v>
      </c>
      <c r="L445">
        <v>3</v>
      </c>
      <c r="O445">
        <v>28</v>
      </c>
      <c r="R445" s="39" t="s">
        <v>31934</v>
      </c>
      <c r="S445">
        <v>1</v>
      </c>
      <c r="U445" s="39" t="s">
        <v>31949</v>
      </c>
      <c r="V445">
        <v>0</v>
      </c>
      <c r="X445" s="39" t="s">
        <v>31950</v>
      </c>
      <c r="Y445">
        <v>0</v>
      </c>
      <c r="AA445" s="39" t="s">
        <v>31978</v>
      </c>
      <c r="AB445">
        <v>1</v>
      </c>
      <c r="AD445" s="39" t="s">
        <v>31928</v>
      </c>
      <c r="AE445">
        <v>1</v>
      </c>
      <c r="AG445" s="39" t="s">
        <v>31929</v>
      </c>
      <c r="AH445">
        <v>1</v>
      </c>
      <c r="AJ445" s="39" t="s">
        <v>32008</v>
      </c>
      <c r="AK445">
        <v>0</v>
      </c>
      <c r="AM445" s="39" t="s">
        <v>31942</v>
      </c>
      <c r="AN445">
        <v>1</v>
      </c>
      <c r="AP445" s="39" t="s">
        <v>31953</v>
      </c>
      <c r="AQ445">
        <v>0</v>
      </c>
      <c r="AS445" s="39" t="s">
        <v>31948</v>
      </c>
      <c r="AT445">
        <v>0</v>
      </c>
    </row>
    <row r="446" spans="1:46" x14ac:dyDescent="0.3">
      <c r="A446">
        <v>445</v>
      </c>
      <c r="B446" s="1">
        <v>45895.487199074072</v>
      </c>
      <c r="C446" s="1">
        <v>45895.492048611108</v>
      </c>
      <c r="D446" s="39" t="s">
        <v>3237</v>
      </c>
      <c r="E446" s="39" t="s">
        <v>3238</v>
      </c>
      <c r="F446">
        <v>10</v>
      </c>
      <c r="I446" s="39" t="s">
        <v>3239</v>
      </c>
      <c r="L446">
        <v>3</v>
      </c>
      <c r="O446">
        <v>22</v>
      </c>
      <c r="R446" s="39" t="s">
        <v>31934</v>
      </c>
      <c r="S446">
        <v>1</v>
      </c>
      <c r="U446" s="39" t="s">
        <v>31926</v>
      </c>
      <c r="V446">
        <v>1</v>
      </c>
      <c r="X446" s="39" t="s">
        <v>6882</v>
      </c>
      <c r="Y446">
        <v>1</v>
      </c>
      <c r="AA446" s="39" t="s">
        <v>31978</v>
      </c>
      <c r="AB446">
        <v>1</v>
      </c>
      <c r="AD446" s="39" t="s">
        <v>31928</v>
      </c>
      <c r="AE446">
        <v>1</v>
      </c>
      <c r="AG446" s="39" t="s">
        <v>31929</v>
      </c>
      <c r="AH446">
        <v>1</v>
      </c>
      <c r="AJ446" s="39" t="s">
        <v>31988</v>
      </c>
      <c r="AK446">
        <v>1</v>
      </c>
      <c r="AM446" s="39" t="s">
        <v>31942</v>
      </c>
      <c r="AN446">
        <v>1</v>
      </c>
      <c r="AP446" s="39" t="s">
        <v>31932</v>
      </c>
      <c r="AQ446">
        <v>1</v>
      </c>
      <c r="AS446" s="39" t="s">
        <v>31933</v>
      </c>
      <c r="AT446">
        <v>1</v>
      </c>
    </row>
    <row r="447" spans="1:46" x14ac:dyDescent="0.3">
      <c r="A447">
        <v>446</v>
      </c>
      <c r="B447" s="1">
        <v>45895.517696759256</v>
      </c>
      <c r="C447" s="1">
        <v>45895.521886574075</v>
      </c>
      <c r="D447" s="39" t="s">
        <v>3395</v>
      </c>
      <c r="E447" s="39" t="s">
        <v>3396</v>
      </c>
      <c r="F447">
        <v>9</v>
      </c>
      <c r="I447" s="39" t="s">
        <v>3396</v>
      </c>
      <c r="L447">
        <v>3</v>
      </c>
      <c r="O447">
        <v>30</v>
      </c>
      <c r="R447" s="39" t="s">
        <v>31934</v>
      </c>
      <c r="S447">
        <v>1</v>
      </c>
      <c r="U447" s="39" t="s">
        <v>31926</v>
      </c>
      <c r="V447">
        <v>1</v>
      </c>
      <c r="X447" s="39" t="s">
        <v>6882</v>
      </c>
      <c r="Y447">
        <v>1</v>
      </c>
      <c r="AA447" s="39" t="s">
        <v>31978</v>
      </c>
      <c r="AB447">
        <v>1</v>
      </c>
      <c r="AD447" s="39" t="s">
        <v>31928</v>
      </c>
      <c r="AE447">
        <v>1</v>
      </c>
      <c r="AG447" s="39" t="s">
        <v>31929</v>
      </c>
      <c r="AH447">
        <v>1</v>
      </c>
      <c r="AJ447" s="39" t="s">
        <v>31979</v>
      </c>
      <c r="AK447">
        <v>1</v>
      </c>
      <c r="AM447" s="39" t="s">
        <v>31931</v>
      </c>
      <c r="AN447">
        <v>0</v>
      </c>
      <c r="AP447" s="39" t="s">
        <v>31932</v>
      </c>
      <c r="AQ447">
        <v>1</v>
      </c>
      <c r="AS447" s="39" t="s">
        <v>31933</v>
      </c>
      <c r="AT447">
        <v>1</v>
      </c>
    </row>
    <row r="448" spans="1:46" x14ac:dyDescent="0.3">
      <c r="A448">
        <v>447</v>
      </c>
      <c r="B448" s="1">
        <v>45895.575891203705</v>
      </c>
      <c r="C448" s="1">
        <v>45895.582071759258</v>
      </c>
      <c r="D448" s="39" t="s">
        <v>4647</v>
      </c>
      <c r="E448" s="39" t="s">
        <v>4648</v>
      </c>
      <c r="F448">
        <v>5</v>
      </c>
      <c r="I448" s="39" t="s">
        <v>4648</v>
      </c>
      <c r="L448">
        <v>14</v>
      </c>
      <c r="O448">
        <v>40</v>
      </c>
      <c r="R448" s="39" t="s">
        <v>31934</v>
      </c>
      <c r="S448">
        <v>1</v>
      </c>
      <c r="U448" s="39" t="s">
        <v>31970</v>
      </c>
      <c r="V448">
        <v>0</v>
      </c>
      <c r="X448" s="39" t="s">
        <v>6882</v>
      </c>
      <c r="Y448">
        <v>1</v>
      </c>
      <c r="AA448" s="39" t="s">
        <v>32045</v>
      </c>
      <c r="AB448">
        <v>0</v>
      </c>
      <c r="AD448" s="39" t="s">
        <v>31937</v>
      </c>
      <c r="AE448">
        <v>0</v>
      </c>
      <c r="AG448" s="39" t="s">
        <v>31929</v>
      </c>
      <c r="AH448">
        <v>1</v>
      </c>
      <c r="AJ448" s="39" t="s">
        <v>31987</v>
      </c>
      <c r="AK448">
        <v>0</v>
      </c>
      <c r="AM448" s="39" t="s">
        <v>31946</v>
      </c>
      <c r="AN448">
        <v>0</v>
      </c>
      <c r="AP448" s="39" t="s">
        <v>31932</v>
      </c>
      <c r="AQ448">
        <v>1</v>
      </c>
      <c r="AS448" s="39" t="s">
        <v>31933</v>
      </c>
      <c r="AT448">
        <v>1</v>
      </c>
    </row>
    <row r="449" spans="1:46" x14ac:dyDescent="0.3">
      <c r="A449">
        <v>448</v>
      </c>
      <c r="B449" s="1">
        <v>45897.618842592594</v>
      </c>
      <c r="C449" s="1">
        <v>45897.620104166665</v>
      </c>
      <c r="D449" s="39" t="s">
        <v>4757</v>
      </c>
      <c r="E449" s="39" t="s">
        <v>4758</v>
      </c>
      <c r="F449">
        <v>10</v>
      </c>
      <c r="I449" s="39" t="s">
        <v>35582</v>
      </c>
      <c r="L449">
        <v>14</v>
      </c>
      <c r="O449">
        <v>28</v>
      </c>
      <c r="R449" s="39" t="s">
        <v>31934</v>
      </c>
      <c r="S449">
        <v>1</v>
      </c>
      <c r="U449" s="39" t="s">
        <v>31926</v>
      </c>
      <c r="V449">
        <v>1</v>
      </c>
      <c r="X449" s="39" t="s">
        <v>6882</v>
      </c>
      <c r="Y449">
        <v>1</v>
      </c>
      <c r="AA449" s="39" t="s">
        <v>31978</v>
      </c>
      <c r="AB449">
        <v>1</v>
      </c>
      <c r="AD449" s="39" t="s">
        <v>31928</v>
      </c>
      <c r="AE449">
        <v>1</v>
      </c>
      <c r="AG449" s="39" t="s">
        <v>31929</v>
      </c>
      <c r="AH449">
        <v>1</v>
      </c>
      <c r="AJ449" s="39" t="s">
        <v>31979</v>
      </c>
      <c r="AK449">
        <v>1</v>
      </c>
      <c r="AM449" s="39" t="s">
        <v>31942</v>
      </c>
      <c r="AN449">
        <v>1</v>
      </c>
      <c r="AP449" s="39" t="s">
        <v>31932</v>
      </c>
      <c r="AQ449">
        <v>1</v>
      </c>
      <c r="AS449" s="39" t="s">
        <v>31933</v>
      </c>
      <c r="AT449">
        <v>1</v>
      </c>
    </row>
    <row r="450" spans="1:46" x14ac:dyDescent="0.3">
      <c r="A450">
        <v>449</v>
      </c>
      <c r="B450" s="1">
        <v>45897.962789351855</v>
      </c>
      <c r="C450" s="1">
        <v>45897.968055555553</v>
      </c>
      <c r="D450" s="39" t="s">
        <v>3799</v>
      </c>
      <c r="E450" s="39" t="s">
        <v>3800</v>
      </c>
      <c r="F450">
        <v>9</v>
      </c>
      <c r="I450" s="39" t="s">
        <v>3801</v>
      </c>
      <c r="L450">
        <v>3</v>
      </c>
      <c r="O450">
        <v>23</v>
      </c>
      <c r="R450" s="39" t="s">
        <v>31934</v>
      </c>
      <c r="S450">
        <v>1</v>
      </c>
      <c r="U450" s="39" t="s">
        <v>31926</v>
      </c>
      <c r="V450">
        <v>1</v>
      </c>
      <c r="X450" s="39" t="s">
        <v>6882</v>
      </c>
      <c r="Y450">
        <v>1</v>
      </c>
      <c r="AA450" s="39" t="s">
        <v>31978</v>
      </c>
      <c r="AB450">
        <v>1</v>
      </c>
      <c r="AD450" s="39" t="s">
        <v>31928</v>
      </c>
      <c r="AE450">
        <v>1</v>
      </c>
      <c r="AG450" s="39" t="s">
        <v>31929</v>
      </c>
      <c r="AH450">
        <v>1</v>
      </c>
      <c r="AJ450" s="39" t="s">
        <v>31979</v>
      </c>
      <c r="AK450">
        <v>1</v>
      </c>
      <c r="AM450" s="39" t="s">
        <v>31942</v>
      </c>
      <c r="AN450">
        <v>1</v>
      </c>
      <c r="AP450" s="39" t="s">
        <v>31953</v>
      </c>
      <c r="AQ450">
        <v>0</v>
      </c>
      <c r="AS450" s="39" t="s">
        <v>31933</v>
      </c>
      <c r="AT450">
        <v>1</v>
      </c>
    </row>
    <row r="451" spans="1:46" x14ac:dyDescent="0.3">
      <c r="A451">
        <v>450</v>
      </c>
      <c r="B451" s="1">
        <v>45902.229583333334</v>
      </c>
      <c r="C451" s="1">
        <v>45902.234456018516</v>
      </c>
      <c r="D451" s="39" t="s">
        <v>33883</v>
      </c>
      <c r="E451" s="39" t="s">
        <v>33934</v>
      </c>
      <c r="F451">
        <v>4</v>
      </c>
      <c r="I451" s="39" t="s">
        <v>33935</v>
      </c>
      <c r="L451">
        <v>14</v>
      </c>
      <c r="O451">
        <v>34</v>
      </c>
      <c r="R451" s="39" t="s">
        <v>31934</v>
      </c>
      <c r="S451">
        <v>1</v>
      </c>
      <c r="U451" s="39" t="s">
        <v>31949</v>
      </c>
      <c r="V451">
        <v>0</v>
      </c>
      <c r="X451" s="39" t="s">
        <v>6882</v>
      </c>
      <c r="Y451">
        <v>1</v>
      </c>
      <c r="AA451" s="39" t="s">
        <v>31986</v>
      </c>
      <c r="AB451">
        <v>0</v>
      </c>
      <c r="AD451" s="39" t="s">
        <v>32020</v>
      </c>
      <c r="AE451">
        <v>0</v>
      </c>
      <c r="AG451" s="39" t="s">
        <v>31929</v>
      </c>
      <c r="AH451">
        <v>1</v>
      </c>
      <c r="AJ451" s="39" t="s">
        <v>35583</v>
      </c>
      <c r="AK451">
        <v>0</v>
      </c>
      <c r="AM451" s="39" t="s">
        <v>31942</v>
      </c>
      <c r="AN451">
        <v>1</v>
      </c>
      <c r="AP451" s="39" t="s">
        <v>31953</v>
      </c>
      <c r="AQ451">
        <v>0</v>
      </c>
      <c r="AS451" s="39" t="s">
        <v>31966</v>
      </c>
      <c r="AT451">
        <v>0</v>
      </c>
    </row>
    <row r="452" spans="1:46" x14ac:dyDescent="0.3">
      <c r="A452">
        <v>451</v>
      </c>
      <c r="B452" s="1">
        <v>45903.654351851852</v>
      </c>
      <c r="C452" s="1">
        <v>45903.657939814817</v>
      </c>
      <c r="D452" s="39" t="s">
        <v>32138</v>
      </c>
      <c r="E452" s="39" t="s">
        <v>32139</v>
      </c>
      <c r="F452">
        <v>9</v>
      </c>
      <c r="I452" s="39" t="s">
        <v>32140</v>
      </c>
      <c r="L452">
        <v>14</v>
      </c>
      <c r="O452">
        <v>26</v>
      </c>
      <c r="R452" s="39" t="s">
        <v>31934</v>
      </c>
      <c r="S452">
        <v>1</v>
      </c>
      <c r="U452" s="39" t="s">
        <v>31926</v>
      </c>
      <c r="V452">
        <v>1</v>
      </c>
      <c r="X452" s="39" t="s">
        <v>6882</v>
      </c>
      <c r="Y452">
        <v>1</v>
      </c>
      <c r="AA452" s="39" t="s">
        <v>31978</v>
      </c>
      <c r="AB452">
        <v>1</v>
      </c>
      <c r="AD452" s="39" t="s">
        <v>31928</v>
      </c>
      <c r="AE452">
        <v>1</v>
      </c>
      <c r="AG452" s="39" t="s">
        <v>31929</v>
      </c>
      <c r="AH452">
        <v>1</v>
      </c>
      <c r="AJ452" s="39" t="s">
        <v>31979</v>
      </c>
      <c r="AK452">
        <v>1</v>
      </c>
      <c r="AM452" s="39" t="s">
        <v>31939</v>
      </c>
      <c r="AN452">
        <v>0</v>
      </c>
      <c r="AP452" s="39" t="s">
        <v>31932</v>
      </c>
      <c r="AQ452">
        <v>1</v>
      </c>
      <c r="AS452" s="39" t="s">
        <v>31933</v>
      </c>
      <c r="AT452">
        <v>1</v>
      </c>
    </row>
    <row r="453" spans="1:46" x14ac:dyDescent="0.3">
      <c r="A453">
        <v>452</v>
      </c>
      <c r="B453" s="1">
        <v>45904.748518518521</v>
      </c>
      <c r="C453" s="1">
        <v>45904.751168981478</v>
      </c>
      <c r="D453" s="39" t="s">
        <v>33857</v>
      </c>
      <c r="E453" s="39" t="s">
        <v>33946</v>
      </c>
      <c r="F453">
        <v>9</v>
      </c>
      <c r="I453" s="39" t="s">
        <v>33946</v>
      </c>
      <c r="L453">
        <v>14</v>
      </c>
      <c r="O453">
        <v>27</v>
      </c>
      <c r="R453" s="39" t="s">
        <v>31934</v>
      </c>
      <c r="S453">
        <v>1</v>
      </c>
      <c r="U453" s="39" t="s">
        <v>31926</v>
      </c>
      <c r="V453">
        <v>1</v>
      </c>
      <c r="X453" s="39" t="s">
        <v>6882</v>
      </c>
      <c r="Y453">
        <v>1</v>
      </c>
      <c r="AA453" s="39" t="s">
        <v>31978</v>
      </c>
      <c r="AB453">
        <v>1</v>
      </c>
      <c r="AD453" s="39" t="s">
        <v>31928</v>
      </c>
      <c r="AE453">
        <v>1</v>
      </c>
      <c r="AG453" s="39" t="s">
        <v>31929</v>
      </c>
      <c r="AH453">
        <v>1</v>
      </c>
      <c r="AJ453" s="39" t="s">
        <v>31979</v>
      </c>
      <c r="AK453">
        <v>1</v>
      </c>
      <c r="AM453" s="39" t="s">
        <v>31939</v>
      </c>
      <c r="AN453">
        <v>0</v>
      </c>
      <c r="AP453" s="39" t="s">
        <v>31932</v>
      </c>
      <c r="AQ453">
        <v>1</v>
      </c>
      <c r="AS453" s="39" t="s">
        <v>31933</v>
      </c>
      <c r="AT453">
        <v>1</v>
      </c>
    </row>
    <row r="454" spans="1:46" x14ac:dyDescent="0.3">
      <c r="A454">
        <v>453</v>
      </c>
      <c r="B454" s="1">
        <v>45908.465555555558</v>
      </c>
      <c r="C454" s="1">
        <v>45908.465925925928</v>
      </c>
      <c r="D454" s="39" t="s">
        <v>2944</v>
      </c>
      <c r="E454" s="39" t="s">
        <v>2945</v>
      </c>
      <c r="F454">
        <v>1</v>
      </c>
      <c r="I454" s="39" t="s">
        <v>35584</v>
      </c>
      <c r="L454">
        <v>5</v>
      </c>
      <c r="O454">
        <v>6</v>
      </c>
      <c r="R454" s="39" t="s">
        <v>31974</v>
      </c>
      <c r="S454">
        <v>0</v>
      </c>
      <c r="U454" s="39" t="s">
        <v>31970</v>
      </c>
      <c r="V454">
        <v>0</v>
      </c>
      <c r="X454" s="39" t="s">
        <v>31950</v>
      </c>
      <c r="Y454">
        <v>0</v>
      </c>
      <c r="AA454" s="39" t="s">
        <v>35585</v>
      </c>
      <c r="AB454">
        <v>0</v>
      </c>
      <c r="AD454" s="39" t="s">
        <v>31947</v>
      </c>
      <c r="AE454">
        <v>0</v>
      </c>
      <c r="AG454" s="39" t="s">
        <v>31955</v>
      </c>
      <c r="AH454">
        <v>0</v>
      </c>
      <c r="AJ454" s="39" t="s">
        <v>32002</v>
      </c>
      <c r="AK454">
        <v>0</v>
      </c>
      <c r="AM454" s="39" t="s">
        <v>31946</v>
      </c>
      <c r="AN454">
        <v>0</v>
      </c>
      <c r="AP454" s="39" t="s">
        <v>31985</v>
      </c>
      <c r="AQ454">
        <v>0</v>
      </c>
      <c r="AS454" s="39" t="s">
        <v>31933</v>
      </c>
      <c r="AT454">
        <v>1</v>
      </c>
    </row>
    <row r="455" spans="1:46" x14ac:dyDescent="0.3">
      <c r="A455">
        <v>454</v>
      </c>
      <c r="B455" s="1">
        <v>45908.465787037036</v>
      </c>
      <c r="C455" s="1">
        <v>45908.46634259259</v>
      </c>
      <c r="D455" s="39" t="s">
        <v>2708</v>
      </c>
      <c r="E455" s="39" t="s">
        <v>2709</v>
      </c>
      <c r="F455">
        <v>1</v>
      </c>
      <c r="I455" s="39" t="s">
        <v>2709</v>
      </c>
      <c r="L455">
        <v>5</v>
      </c>
      <c r="O455">
        <v>25</v>
      </c>
      <c r="R455" s="39" t="s">
        <v>31934</v>
      </c>
      <c r="S455">
        <v>1</v>
      </c>
      <c r="U455" s="39" t="s">
        <v>31949</v>
      </c>
      <c r="V455">
        <v>0</v>
      </c>
      <c r="X455" s="39" t="s">
        <v>31951</v>
      </c>
      <c r="Y455">
        <v>0</v>
      </c>
      <c r="AA455" s="39" t="s">
        <v>35586</v>
      </c>
      <c r="AB455">
        <v>0</v>
      </c>
      <c r="AD455" s="39" t="s">
        <v>32020</v>
      </c>
      <c r="AE455">
        <v>0</v>
      </c>
      <c r="AG455" s="39" t="s">
        <v>16105</v>
      </c>
      <c r="AH455">
        <v>0</v>
      </c>
      <c r="AJ455" s="39" t="s">
        <v>32035</v>
      </c>
      <c r="AK455">
        <v>0</v>
      </c>
      <c r="AM455" s="39" t="s">
        <v>31946</v>
      </c>
      <c r="AN455">
        <v>0</v>
      </c>
      <c r="AP455" s="39" t="s">
        <v>31953</v>
      </c>
      <c r="AQ455">
        <v>0</v>
      </c>
      <c r="AS455" s="39" t="s">
        <v>31948</v>
      </c>
      <c r="AT455">
        <v>0</v>
      </c>
    </row>
    <row r="456" spans="1:46" x14ac:dyDescent="0.3">
      <c r="A456">
        <v>455</v>
      </c>
      <c r="B456" s="1">
        <v>45908.484340277777</v>
      </c>
      <c r="C456" s="1">
        <v>45908.484988425924</v>
      </c>
      <c r="D456" s="39" t="s">
        <v>2674</v>
      </c>
      <c r="E456" s="39" t="s">
        <v>2675</v>
      </c>
      <c r="F456">
        <v>6</v>
      </c>
      <c r="I456" s="39" t="s">
        <v>32767</v>
      </c>
      <c r="L456">
        <v>5</v>
      </c>
      <c r="O456">
        <v>4</v>
      </c>
      <c r="R456" s="39" t="s">
        <v>31925</v>
      </c>
      <c r="S456">
        <v>0</v>
      </c>
      <c r="U456" s="39" t="s">
        <v>31926</v>
      </c>
      <c r="V456">
        <v>1</v>
      </c>
      <c r="X456" s="39" t="s">
        <v>6882</v>
      </c>
      <c r="Y456">
        <v>1</v>
      </c>
      <c r="AA456" s="39" t="s">
        <v>32043</v>
      </c>
      <c r="AB456">
        <v>0</v>
      </c>
      <c r="AD456" s="39" t="s">
        <v>32020</v>
      </c>
      <c r="AE456">
        <v>0</v>
      </c>
      <c r="AG456" s="39" t="s">
        <v>31929</v>
      </c>
      <c r="AH456">
        <v>1</v>
      </c>
      <c r="AJ456" s="39" t="s">
        <v>31987</v>
      </c>
      <c r="AK456">
        <v>0</v>
      </c>
      <c r="AM456" s="39" t="s">
        <v>31942</v>
      </c>
      <c r="AN456">
        <v>1</v>
      </c>
      <c r="AP456" s="39" t="s">
        <v>31932</v>
      </c>
      <c r="AQ456">
        <v>1</v>
      </c>
      <c r="AS456" s="39" t="s">
        <v>31933</v>
      </c>
      <c r="AT456">
        <v>1</v>
      </c>
    </row>
    <row r="457" spans="1:46" x14ac:dyDescent="0.3">
      <c r="A457">
        <v>456</v>
      </c>
      <c r="B457" s="1">
        <v>45908.90483796296</v>
      </c>
      <c r="C457" s="1">
        <v>45908.907453703701</v>
      </c>
      <c r="D457" s="39" t="s">
        <v>33838</v>
      </c>
      <c r="E457" s="39" t="s">
        <v>33973</v>
      </c>
      <c r="F457">
        <v>7</v>
      </c>
      <c r="I457" s="39" t="s">
        <v>33973</v>
      </c>
      <c r="L457">
        <v>14</v>
      </c>
      <c r="O457">
        <v>21</v>
      </c>
      <c r="R457" s="39" t="s">
        <v>31934</v>
      </c>
      <c r="S457">
        <v>1</v>
      </c>
      <c r="U457" s="39" t="s">
        <v>31926</v>
      </c>
      <c r="V457">
        <v>1</v>
      </c>
      <c r="X457" s="39" t="s">
        <v>31950</v>
      </c>
      <c r="Y457">
        <v>0</v>
      </c>
      <c r="AA457" s="39" t="s">
        <v>31978</v>
      </c>
      <c r="AB457">
        <v>1</v>
      </c>
      <c r="AD457" s="39" t="s">
        <v>31928</v>
      </c>
      <c r="AE457">
        <v>1</v>
      </c>
      <c r="AG457" s="39" t="s">
        <v>31929</v>
      </c>
      <c r="AH457">
        <v>1</v>
      </c>
      <c r="AJ457" s="39" t="s">
        <v>32008</v>
      </c>
      <c r="AK457">
        <v>0</v>
      </c>
      <c r="AM457" s="39" t="s">
        <v>31939</v>
      </c>
      <c r="AN457">
        <v>0</v>
      </c>
      <c r="AP457" s="39" t="s">
        <v>31932</v>
      </c>
      <c r="AQ457">
        <v>1</v>
      </c>
      <c r="AS457" s="39" t="s">
        <v>31933</v>
      </c>
      <c r="AT457">
        <v>1</v>
      </c>
    </row>
    <row r="458" spans="1:46" x14ac:dyDescent="0.3">
      <c r="A458">
        <v>457</v>
      </c>
      <c r="B458" s="1">
        <v>45908.90425925926</v>
      </c>
      <c r="C458" s="1">
        <v>45908.908935185187</v>
      </c>
      <c r="D458" s="39" t="s">
        <v>33812</v>
      </c>
      <c r="E458" s="39" t="s">
        <v>34278</v>
      </c>
      <c r="F458">
        <v>10</v>
      </c>
      <c r="I458" s="39" t="s">
        <v>34279</v>
      </c>
      <c r="L458">
        <v>14</v>
      </c>
      <c r="O458">
        <v>14</v>
      </c>
      <c r="R458" s="39" t="s">
        <v>31934</v>
      </c>
      <c r="S458">
        <v>1</v>
      </c>
      <c r="U458" s="39" t="s">
        <v>31926</v>
      </c>
      <c r="V458">
        <v>1</v>
      </c>
      <c r="X458" s="39" t="s">
        <v>6882</v>
      </c>
      <c r="Y458">
        <v>1</v>
      </c>
      <c r="AA458" s="39" t="s">
        <v>31978</v>
      </c>
      <c r="AB458">
        <v>1</v>
      </c>
      <c r="AD458" s="39" t="s">
        <v>31928</v>
      </c>
      <c r="AE458">
        <v>1</v>
      </c>
      <c r="AG458" s="39" t="s">
        <v>31929</v>
      </c>
      <c r="AH458">
        <v>1</v>
      </c>
      <c r="AJ458" s="39" t="s">
        <v>31988</v>
      </c>
      <c r="AK458">
        <v>1</v>
      </c>
      <c r="AM458" s="39" t="s">
        <v>31942</v>
      </c>
      <c r="AN458">
        <v>1</v>
      </c>
      <c r="AP458" s="39" t="s">
        <v>31932</v>
      </c>
      <c r="AQ458">
        <v>1</v>
      </c>
      <c r="AS458" s="39" t="s">
        <v>31933</v>
      </c>
      <c r="AT458">
        <v>1</v>
      </c>
    </row>
    <row r="459" spans="1:46" x14ac:dyDescent="0.3">
      <c r="A459">
        <v>458</v>
      </c>
      <c r="B459" s="1">
        <v>45909.551076388889</v>
      </c>
      <c r="C459" s="1">
        <v>45909.553865740738</v>
      </c>
      <c r="D459" s="39" t="s">
        <v>3464</v>
      </c>
      <c r="E459" s="39" t="s">
        <v>3465</v>
      </c>
      <c r="F459">
        <v>9</v>
      </c>
      <c r="I459" s="39" t="s">
        <v>3465</v>
      </c>
      <c r="L459">
        <v>8</v>
      </c>
      <c r="O459">
        <v>32</v>
      </c>
      <c r="R459" s="39" t="s">
        <v>31934</v>
      </c>
      <c r="S459">
        <v>1</v>
      </c>
      <c r="U459" s="39" t="s">
        <v>31926</v>
      </c>
      <c r="V459">
        <v>1</v>
      </c>
      <c r="X459" s="39" t="s">
        <v>6882</v>
      </c>
      <c r="Y459">
        <v>1</v>
      </c>
      <c r="AA459" s="39" t="s">
        <v>31996</v>
      </c>
      <c r="AB459">
        <v>1</v>
      </c>
      <c r="AD459" s="39" t="s">
        <v>31928</v>
      </c>
      <c r="AE459">
        <v>1</v>
      </c>
      <c r="AG459" s="39" t="s">
        <v>31929</v>
      </c>
      <c r="AH459">
        <v>1</v>
      </c>
      <c r="AJ459" s="39" t="s">
        <v>31979</v>
      </c>
      <c r="AK459">
        <v>1</v>
      </c>
      <c r="AM459" s="39" t="s">
        <v>31942</v>
      </c>
      <c r="AN459">
        <v>1</v>
      </c>
      <c r="AP459" s="39" t="s">
        <v>31932</v>
      </c>
      <c r="AQ459">
        <v>1</v>
      </c>
      <c r="AS459" s="39" t="s">
        <v>31945</v>
      </c>
      <c r="AT459">
        <v>0</v>
      </c>
    </row>
    <row r="460" spans="1:46" x14ac:dyDescent="0.3">
      <c r="A460">
        <v>459</v>
      </c>
      <c r="B460" s="1">
        <v>45909.619340277779</v>
      </c>
      <c r="C460" s="1">
        <v>45909.621805555558</v>
      </c>
      <c r="D460" s="39" t="s">
        <v>33891</v>
      </c>
      <c r="E460" s="39" t="s">
        <v>33955</v>
      </c>
      <c r="F460">
        <v>6</v>
      </c>
      <c r="I460" s="39" t="s">
        <v>33956</v>
      </c>
      <c r="L460">
        <v>14</v>
      </c>
      <c r="O460">
        <v>37</v>
      </c>
      <c r="R460" s="39" t="s">
        <v>31934</v>
      </c>
      <c r="S460">
        <v>1</v>
      </c>
      <c r="U460" s="39" t="s">
        <v>31926</v>
      </c>
      <c r="V460">
        <v>1</v>
      </c>
      <c r="X460" s="39" t="s">
        <v>6882</v>
      </c>
      <c r="Y460">
        <v>1</v>
      </c>
      <c r="AA460" s="39" t="s">
        <v>31986</v>
      </c>
      <c r="AB460">
        <v>0</v>
      </c>
      <c r="AD460" s="39" t="s">
        <v>31928</v>
      </c>
      <c r="AE460">
        <v>1</v>
      </c>
      <c r="AG460" s="39" t="s">
        <v>31929</v>
      </c>
      <c r="AH460">
        <v>1</v>
      </c>
      <c r="AJ460" s="39" t="s">
        <v>877</v>
      </c>
      <c r="AK460">
        <v>0</v>
      </c>
      <c r="AM460" s="39" t="s">
        <v>31939</v>
      </c>
      <c r="AN460">
        <v>0</v>
      </c>
      <c r="AP460" s="39" t="s">
        <v>31932</v>
      </c>
      <c r="AQ460">
        <v>1</v>
      </c>
      <c r="AS460" s="39" t="s">
        <v>31948</v>
      </c>
      <c r="AT460">
        <v>0</v>
      </c>
    </row>
    <row r="461" spans="1:46" x14ac:dyDescent="0.3">
      <c r="A461">
        <v>460</v>
      </c>
      <c r="B461" s="1">
        <v>45909.628668981481</v>
      </c>
      <c r="C461" s="1">
        <v>45909.636956018519</v>
      </c>
      <c r="D461" s="39" t="s">
        <v>4706</v>
      </c>
      <c r="E461" s="39" t="s">
        <v>4707</v>
      </c>
      <c r="F461">
        <v>7</v>
      </c>
      <c r="I461" s="39" t="s">
        <v>4708</v>
      </c>
      <c r="L461">
        <v>14</v>
      </c>
      <c r="O461">
        <v>36</v>
      </c>
      <c r="R461" s="39" t="s">
        <v>31934</v>
      </c>
      <c r="S461">
        <v>1</v>
      </c>
      <c r="U461" s="39" t="s">
        <v>31926</v>
      </c>
      <c r="V461">
        <v>1</v>
      </c>
      <c r="X461" s="39" t="s">
        <v>6882</v>
      </c>
      <c r="Y461">
        <v>1</v>
      </c>
      <c r="AA461" s="39" t="s">
        <v>31978</v>
      </c>
      <c r="AB461">
        <v>1</v>
      </c>
      <c r="AD461" s="39" t="s">
        <v>31928</v>
      </c>
      <c r="AE461">
        <v>1</v>
      </c>
      <c r="AG461" s="39" t="s">
        <v>31929</v>
      </c>
      <c r="AH461">
        <v>1</v>
      </c>
      <c r="AJ461" s="39" t="s">
        <v>31999</v>
      </c>
      <c r="AK461">
        <v>0</v>
      </c>
      <c r="AM461" s="39" t="s">
        <v>31946</v>
      </c>
      <c r="AN461">
        <v>0</v>
      </c>
      <c r="AP461" s="39" t="s">
        <v>31953</v>
      </c>
      <c r="AQ461">
        <v>0</v>
      </c>
      <c r="AS461" s="39" t="s">
        <v>31933</v>
      </c>
      <c r="AT461">
        <v>1</v>
      </c>
    </row>
    <row r="462" spans="1:46" x14ac:dyDescent="0.3">
      <c r="A462">
        <v>461</v>
      </c>
      <c r="B462" s="1">
        <v>45909.831284722219</v>
      </c>
      <c r="C462" s="1">
        <v>45909.83730324074</v>
      </c>
      <c r="D462" s="39" t="s">
        <v>33808</v>
      </c>
      <c r="E462" s="39" t="s">
        <v>35495</v>
      </c>
      <c r="F462">
        <v>10</v>
      </c>
      <c r="I462" s="39" t="s">
        <v>35496</v>
      </c>
      <c r="L462">
        <v>14</v>
      </c>
      <c r="O462">
        <v>13</v>
      </c>
      <c r="R462" s="39" t="s">
        <v>31934</v>
      </c>
      <c r="S462">
        <v>1</v>
      </c>
      <c r="U462" s="39" t="s">
        <v>31926</v>
      </c>
      <c r="V462">
        <v>1</v>
      </c>
      <c r="X462" s="39" t="s">
        <v>6882</v>
      </c>
      <c r="Y462">
        <v>1</v>
      </c>
      <c r="AA462" s="39" t="s">
        <v>31978</v>
      </c>
      <c r="AB462">
        <v>1</v>
      </c>
      <c r="AD462" s="39" t="s">
        <v>31928</v>
      </c>
      <c r="AE462">
        <v>1</v>
      </c>
      <c r="AG462" s="39" t="s">
        <v>31929</v>
      </c>
      <c r="AH462">
        <v>1</v>
      </c>
      <c r="AJ462" s="39" t="s">
        <v>31988</v>
      </c>
      <c r="AK462">
        <v>1</v>
      </c>
      <c r="AM462" s="39" t="s">
        <v>31942</v>
      </c>
      <c r="AN462">
        <v>1</v>
      </c>
      <c r="AP462" s="39" t="s">
        <v>31932</v>
      </c>
      <c r="AQ462">
        <v>1</v>
      </c>
      <c r="AS462" s="39" t="s">
        <v>31933</v>
      </c>
      <c r="AT462">
        <v>1</v>
      </c>
    </row>
    <row r="463" spans="1:46" x14ac:dyDescent="0.3">
      <c r="A463">
        <v>462</v>
      </c>
      <c r="B463" s="1">
        <v>45909.965497685182</v>
      </c>
      <c r="C463" s="1">
        <v>45909.968831018516</v>
      </c>
      <c r="D463" s="39" t="s">
        <v>4739</v>
      </c>
      <c r="E463" s="39" t="s">
        <v>4740</v>
      </c>
      <c r="F463">
        <v>8</v>
      </c>
      <c r="I463" s="39" t="s">
        <v>4740</v>
      </c>
      <c r="L463">
        <v>14</v>
      </c>
      <c r="O463">
        <v>24</v>
      </c>
      <c r="R463" s="39" t="s">
        <v>31934</v>
      </c>
      <c r="S463">
        <v>1</v>
      </c>
      <c r="U463" s="39" t="s">
        <v>31926</v>
      </c>
      <c r="V463">
        <v>1</v>
      </c>
      <c r="X463" s="39" t="s">
        <v>6882</v>
      </c>
      <c r="Y463">
        <v>1</v>
      </c>
      <c r="AA463" s="39" t="s">
        <v>31978</v>
      </c>
      <c r="AB463">
        <v>1</v>
      </c>
      <c r="AD463" s="39" t="s">
        <v>31928</v>
      </c>
      <c r="AE463">
        <v>1</v>
      </c>
      <c r="AG463" s="39" t="s">
        <v>31929</v>
      </c>
      <c r="AH463">
        <v>1</v>
      </c>
      <c r="AJ463" s="39" t="s">
        <v>31999</v>
      </c>
      <c r="AK463">
        <v>0</v>
      </c>
      <c r="AM463" s="39" t="s">
        <v>31939</v>
      </c>
      <c r="AN463">
        <v>0</v>
      </c>
      <c r="AP463" s="39" t="s">
        <v>31932</v>
      </c>
      <c r="AQ463">
        <v>1</v>
      </c>
      <c r="AS463" s="39" t="s">
        <v>31933</v>
      </c>
      <c r="AT463">
        <v>1</v>
      </c>
    </row>
    <row r="464" spans="1:46" x14ac:dyDescent="0.3">
      <c r="A464">
        <v>463</v>
      </c>
      <c r="B464" s="1">
        <v>45910.41814814815</v>
      </c>
      <c r="C464" s="1">
        <v>45910.420254629629</v>
      </c>
      <c r="D464" s="39" t="s">
        <v>2887</v>
      </c>
      <c r="E464" s="39" t="s">
        <v>2888</v>
      </c>
      <c r="F464">
        <v>8</v>
      </c>
      <c r="I464" s="39" t="s">
        <v>2888</v>
      </c>
      <c r="L464">
        <v>6</v>
      </c>
      <c r="O464">
        <v>33</v>
      </c>
      <c r="R464" s="39" t="s">
        <v>31934</v>
      </c>
      <c r="S464">
        <v>1</v>
      </c>
      <c r="U464" s="39" t="s">
        <v>31926</v>
      </c>
      <c r="V464">
        <v>1</v>
      </c>
      <c r="X464" s="39" t="s">
        <v>6882</v>
      </c>
      <c r="Y464">
        <v>1</v>
      </c>
      <c r="AA464" s="39" t="s">
        <v>7750</v>
      </c>
      <c r="AB464">
        <v>0</v>
      </c>
      <c r="AD464" s="39" t="s">
        <v>31928</v>
      </c>
      <c r="AE464">
        <v>1</v>
      </c>
      <c r="AG464" s="39" t="s">
        <v>31929</v>
      </c>
      <c r="AH464">
        <v>1</v>
      </c>
      <c r="AJ464" s="39" t="s">
        <v>31988</v>
      </c>
      <c r="AK464">
        <v>1</v>
      </c>
      <c r="AM464" s="39" t="s">
        <v>31946</v>
      </c>
      <c r="AN464">
        <v>0</v>
      </c>
      <c r="AP464" s="39" t="s">
        <v>31932</v>
      </c>
      <c r="AQ464">
        <v>1</v>
      </c>
      <c r="AS464" s="39" t="s">
        <v>31933</v>
      </c>
      <c r="AT464">
        <v>1</v>
      </c>
    </row>
    <row r="465" spans="1:46" x14ac:dyDescent="0.3">
      <c r="A465">
        <v>464</v>
      </c>
      <c r="B465" s="1">
        <v>45910.431180555555</v>
      </c>
      <c r="C465" s="1">
        <v>45910.436793981484</v>
      </c>
      <c r="D465" s="39" t="s">
        <v>3170</v>
      </c>
      <c r="E465" s="39" t="s">
        <v>3171</v>
      </c>
      <c r="F465">
        <v>8</v>
      </c>
      <c r="I465" s="39" t="s">
        <v>3171</v>
      </c>
      <c r="L465">
        <v>3</v>
      </c>
      <c r="O465">
        <v>6</v>
      </c>
      <c r="R465" s="39" t="s">
        <v>31934</v>
      </c>
      <c r="S465">
        <v>1</v>
      </c>
      <c r="U465" s="39" t="s">
        <v>31926</v>
      </c>
      <c r="V465">
        <v>1</v>
      </c>
      <c r="X465" s="39" t="s">
        <v>6882</v>
      </c>
      <c r="Y465">
        <v>1</v>
      </c>
      <c r="AA465" s="39" t="s">
        <v>31978</v>
      </c>
      <c r="AB465">
        <v>1</v>
      </c>
      <c r="AD465" s="39" t="s">
        <v>31937</v>
      </c>
      <c r="AE465">
        <v>0</v>
      </c>
      <c r="AG465" s="39" t="s">
        <v>31929</v>
      </c>
      <c r="AH465">
        <v>1</v>
      </c>
      <c r="AJ465" s="39" t="s">
        <v>31979</v>
      </c>
      <c r="AK465">
        <v>1</v>
      </c>
      <c r="AM465" s="39" t="s">
        <v>31939</v>
      </c>
      <c r="AN465">
        <v>0</v>
      </c>
      <c r="AP465" s="39" t="s">
        <v>31932</v>
      </c>
      <c r="AQ465">
        <v>1</v>
      </c>
      <c r="AS465" s="39" t="s">
        <v>31933</v>
      </c>
      <c r="AT465">
        <v>1</v>
      </c>
    </row>
    <row r="466" spans="1:46" x14ac:dyDescent="0.3">
      <c r="A466">
        <v>465</v>
      </c>
      <c r="B466" s="1">
        <v>45910.456412037034</v>
      </c>
      <c r="C466" s="1">
        <v>45910.459143518521</v>
      </c>
      <c r="D466" s="39" t="s">
        <v>3130</v>
      </c>
      <c r="E466" s="39" t="s">
        <v>3131</v>
      </c>
      <c r="F466">
        <v>10</v>
      </c>
      <c r="I466" s="39" t="s">
        <v>3132</v>
      </c>
      <c r="L466">
        <v>3</v>
      </c>
      <c r="O466">
        <v>12</v>
      </c>
      <c r="R466" s="39" t="s">
        <v>31934</v>
      </c>
      <c r="S466">
        <v>1</v>
      </c>
      <c r="U466" s="39" t="s">
        <v>31926</v>
      </c>
      <c r="V466">
        <v>1</v>
      </c>
      <c r="X466" s="39" t="s">
        <v>6882</v>
      </c>
      <c r="Y466">
        <v>1</v>
      </c>
      <c r="AA466" s="39" t="s">
        <v>31978</v>
      </c>
      <c r="AB466">
        <v>1</v>
      </c>
      <c r="AD466" s="39" t="s">
        <v>31928</v>
      </c>
      <c r="AE466">
        <v>1</v>
      </c>
      <c r="AG466" s="39" t="s">
        <v>31929</v>
      </c>
      <c r="AH466">
        <v>1</v>
      </c>
      <c r="AJ466" s="39" t="s">
        <v>31979</v>
      </c>
      <c r="AK466">
        <v>1</v>
      </c>
      <c r="AM466" s="39" t="s">
        <v>31942</v>
      </c>
      <c r="AN466">
        <v>1</v>
      </c>
      <c r="AP466" s="39" t="s">
        <v>31932</v>
      </c>
      <c r="AQ466">
        <v>1</v>
      </c>
      <c r="AS466" s="39" t="s">
        <v>31933</v>
      </c>
      <c r="AT466">
        <v>1</v>
      </c>
    </row>
    <row r="467" spans="1:46" x14ac:dyDescent="0.3">
      <c r="A467">
        <v>466</v>
      </c>
      <c r="B467" s="1">
        <v>45910.48609953704</v>
      </c>
      <c r="C467" s="1">
        <v>45910.489432870374</v>
      </c>
      <c r="D467" s="39" t="s">
        <v>33816</v>
      </c>
      <c r="E467" s="39" t="s">
        <v>36471</v>
      </c>
      <c r="F467">
        <v>8</v>
      </c>
      <c r="I467" s="39" t="s">
        <v>44832</v>
      </c>
      <c r="L467">
        <v>14</v>
      </c>
      <c r="O467">
        <v>15</v>
      </c>
      <c r="R467" s="39" t="s">
        <v>31934</v>
      </c>
      <c r="S467">
        <v>1</v>
      </c>
      <c r="U467" s="39" t="s">
        <v>31926</v>
      </c>
      <c r="V467">
        <v>1</v>
      </c>
      <c r="X467" s="39" t="s">
        <v>6882</v>
      </c>
      <c r="Y467">
        <v>1</v>
      </c>
      <c r="AA467" s="39" t="s">
        <v>31978</v>
      </c>
      <c r="AB467">
        <v>1</v>
      </c>
      <c r="AD467" s="39" t="s">
        <v>31928</v>
      </c>
      <c r="AE467">
        <v>1</v>
      </c>
      <c r="AG467" s="39" t="s">
        <v>31929</v>
      </c>
      <c r="AH467">
        <v>1</v>
      </c>
      <c r="AJ467" s="39" t="s">
        <v>31979</v>
      </c>
      <c r="AK467">
        <v>1</v>
      </c>
      <c r="AM467" s="39" t="s">
        <v>31939</v>
      </c>
      <c r="AN467">
        <v>0</v>
      </c>
      <c r="AP467" s="39" t="s">
        <v>31932</v>
      </c>
      <c r="AQ467">
        <v>1</v>
      </c>
      <c r="AS467" s="39" t="s">
        <v>31966</v>
      </c>
      <c r="AT467">
        <v>0</v>
      </c>
    </row>
    <row r="468" spans="1:46" x14ac:dyDescent="0.3">
      <c r="A468">
        <v>467</v>
      </c>
      <c r="B468" s="1">
        <v>45910.604618055557</v>
      </c>
      <c r="C468" s="1">
        <v>45910.610335648147</v>
      </c>
      <c r="D468" s="39" t="s">
        <v>3311</v>
      </c>
      <c r="E468" s="39" t="s">
        <v>3312</v>
      </c>
      <c r="F468">
        <v>9</v>
      </c>
      <c r="I468" s="39" t="s">
        <v>3312</v>
      </c>
      <c r="L468">
        <v>3</v>
      </c>
      <c r="O468">
        <v>21</v>
      </c>
      <c r="R468" s="39" t="s">
        <v>31934</v>
      </c>
      <c r="S468">
        <v>1</v>
      </c>
      <c r="U468" s="39" t="s">
        <v>31926</v>
      </c>
      <c r="V468">
        <v>1</v>
      </c>
      <c r="X468" s="39" t="s">
        <v>6882</v>
      </c>
      <c r="Y468">
        <v>1</v>
      </c>
      <c r="AA468" s="39" t="s">
        <v>31996</v>
      </c>
      <c r="AB468">
        <v>1</v>
      </c>
      <c r="AD468" s="39" t="s">
        <v>31928</v>
      </c>
      <c r="AE468">
        <v>1</v>
      </c>
      <c r="AG468" s="39" t="s">
        <v>31929</v>
      </c>
      <c r="AH468">
        <v>1</v>
      </c>
      <c r="AJ468" s="39" t="s">
        <v>31979</v>
      </c>
      <c r="AK468">
        <v>1</v>
      </c>
      <c r="AM468" s="39" t="s">
        <v>31939</v>
      </c>
      <c r="AN468">
        <v>0</v>
      </c>
      <c r="AP468" s="39" t="s">
        <v>31932</v>
      </c>
      <c r="AQ468">
        <v>1</v>
      </c>
      <c r="AS468" s="39" t="s">
        <v>31933</v>
      </c>
      <c r="AT468">
        <v>1</v>
      </c>
    </row>
    <row r="469" spans="1:46" x14ac:dyDescent="0.3">
      <c r="A469">
        <v>468</v>
      </c>
      <c r="B469" s="1">
        <v>45910.748182870368</v>
      </c>
      <c r="C469" s="1">
        <v>45910.750960648147</v>
      </c>
      <c r="D469" s="39" t="s">
        <v>2663</v>
      </c>
      <c r="E469" s="39" t="s">
        <v>2664</v>
      </c>
      <c r="F469">
        <v>6</v>
      </c>
      <c r="I469" s="39" t="s">
        <v>2664</v>
      </c>
      <c r="L469">
        <v>5</v>
      </c>
      <c r="O469">
        <v>31</v>
      </c>
      <c r="R469" s="39" t="s">
        <v>31925</v>
      </c>
      <c r="S469">
        <v>0</v>
      </c>
      <c r="U469" s="39" t="s">
        <v>31926</v>
      </c>
      <c r="V469">
        <v>1</v>
      </c>
      <c r="X469" s="39" t="s">
        <v>31951</v>
      </c>
      <c r="Y469">
        <v>0</v>
      </c>
      <c r="AA469" s="39" t="s">
        <v>31978</v>
      </c>
      <c r="AB469">
        <v>1</v>
      </c>
      <c r="AD469" s="39" t="s">
        <v>31937</v>
      </c>
      <c r="AE469">
        <v>0</v>
      </c>
      <c r="AG469" s="39" t="s">
        <v>31929</v>
      </c>
      <c r="AH469">
        <v>1</v>
      </c>
      <c r="AJ469" s="39" t="s">
        <v>31989</v>
      </c>
      <c r="AK469">
        <v>0</v>
      </c>
      <c r="AM469" s="39" t="s">
        <v>31942</v>
      </c>
      <c r="AN469">
        <v>1</v>
      </c>
      <c r="AP469" s="39" t="s">
        <v>31932</v>
      </c>
      <c r="AQ469">
        <v>1</v>
      </c>
      <c r="AS469" s="39" t="s">
        <v>31933</v>
      </c>
      <c r="AT469">
        <v>1</v>
      </c>
    </row>
    <row r="470" spans="1:46" x14ac:dyDescent="0.3">
      <c r="A470">
        <v>469</v>
      </c>
      <c r="B470" s="1">
        <v>45910.774641203701</v>
      </c>
      <c r="C470" s="1">
        <v>45910.778136574074</v>
      </c>
      <c r="D470" s="39" t="s">
        <v>3341</v>
      </c>
      <c r="E470" s="39" t="s">
        <v>3342</v>
      </c>
      <c r="F470">
        <v>9</v>
      </c>
      <c r="I470" s="39" t="s">
        <v>3342</v>
      </c>
      <c r="L470">
        <v>3</v>
      </c>
      <c r="O470">
        <v>36</v>
      </c>
      <c r="R470" s="39" t="s">
        <v>31934</v>
      </c>
      <c r="S470">
        <v>1</v>
      </c>
      <c r="U470" s="39" t="s">
        <v>31926</v>
      </c>
      <c r="V470">
        <v>1</v>
      </c>
      <c r="X470" s="39" t="s">
        <v>6882</v>
      </c>
      <c r="Y470">
        <v>1</v>
      </c>
      <c r="AA470" s="39" t="s">
        <v>31978</v>
      </c>
      <c r="AB470">
        <v>1</v>
      </c>
      <c r="AD470" s="39" t="s">
        <v>31928</v>
      </c>
      <c r="AE470">
        <v>1</v>
      </c>
      <c r="AG470" s="39" t="s">
        <v>31929</v>
      </c>
      <c r="AH470">
        <v>1</v>
      </c>
      <c r="AJ470" s="39" t="s">
        <v>31979</v>
      </c>
      <c r="AK470">
        <v>1</v>
      </c>
      <c r="AM470" s="39" t="s">
        <v>31939</v>
      </c>
      <c r="AN470">
        <v>0</v>
      </c>
      <c r="AP470" s="39" t="s">
        <v>31932</v>
      </c>
      <c r="AQ470">
        <v>1</v>
      </c>
      <c r="AS470" s="39" t="s">
        <v>31933</v>
      </c>
      <c r="AT470">
        <v>1</v>
      </c>
    </row>
    <row r="471" spans="1:46" x14ac:dyDescent="0.3">
      <c r="A471">
        <v>470</v>
      </c>
      <c r="B471" s="1">
        <v>45910.780648148146</v>
      </c>
      <c r="C471" s="1">
        <v>45910.782569444447</v>
      </c>
      <c r="D471" s="39" t="s">
        <v>33898</v>
      </c>
      <c r="E471" s="39" t="s">
        <v>36232</v>
      </c>
      <c r="F471">
        <v>8</v>
      </c>
      <c r="I471" s="39" t="s">
        <v>42512</v>
      </c>
      <c r="L471">
        <v>14</v>
      </c>
      <c r="O471">
        <v>39</v>
      </c>
      <c r="R471" s="39" t="s">
        <v>31934</v>
      </c>
      <c r="S471">
        <v>1</v>
      </c>
      <c r="U471" s="39" t="s">
        <v>31926</v>
      </c>
      <c r="V471">
        <v>1</v>
      </c>
      <c r="X471" s="39" t="s">
        <v>6882</v>
      </c>
      <c r="Y471">
        <v>1</v>
      </c>
      <c r="AA471" s="39" t="s">
        <v>31978</v>
      </c>
      <c r="AB471">
        <v>1</v>
      </c>
      <c r="AD471" s="39" t="s">
        <v>31928</v>
      </c>
      <c r="AE471">
        <v>1</v>
      </c>
      <c r="AG471" s="39" t="s">
        <v>31929</v>
      </c>
      <c r="AH471">
        <v>1</v>
      </c>
      <c r="AJ471" s="39" t="s">
        <v>31979</v>
      </c>
      <c r="AK471">
        <v>1</v>
      </c>
      <c r="AM471" s="39" t="s">
        <v>31946</v>
      </c>
      <c r="AN471">
        <v>0</v>
      </c>
      <c r="AP471" s="39" t="s">
        <v>31932</v>
      </c>
      <c r="AQ471">
        <v>1</v>
      </c>
      <c r="AS471" s="39" t="s">
        <v>31948</v>
      </c>
      <c r="AT471">
        <v>0</v>
      </c>
    </row>
    <row r="472" spans="1:46" x14ac:dyDescent="0.3">
      <c r="A472">
        <v>471</v>
      </c>
      <c r="B472" s="1">
        <v>45910.858449074076</v>
      </c>
      <c r="C472" s="1">
        <v>45910.864895833336</v>
      </c>
      <c r="D472" s="39" t="s">
        <v>33872</v>
      </c>
      <c r="E472" s="39" t="s">
        <v>36386</v>
      </c>
      <c r="F472">
        <v>10</v>
      </c>
      <c r="I472" s="39" t="s">
        <v>36386</v>
      </c>
      <c r="L472">
        <v>14</v>
      </c>
      <c r="O472">
        <v>31</v>
      </c>
      <c r="R472" s="39" t="s">
        <v>31934</v>
      </c>
      <c r="S472">
        <v>1</v>
      </c>
      <c r="U472" s="39" t="s">
        <v>31926</v>
      </c>
      <c r="V472">
        <v>1</v>
      </c>
      <c r="X472" s="39" t="s">
        <v>6882</v>
      </c>
      <c r="Y472">
        <v>1</v>
      </c>
      <c r="AA472" s="39" t="s">
        <v>31996</v>
      </c>
      <c r="AB472">
        <v>1</v>
      </c>
      <c r="AD472" s="39" t="s">
        <v>31928</v>
      </c>
      <c r="AE472">
        <v>1</v>
      </c>
      <c r="AG472" s="39" t="s">
        <v>31929</v>
      </c>
      <c r="AH472">
        <v>1</v>
      </c>
      <c r="AJ472" s="39" t="s">
        <v>31979</v>
      </c>
      <c r="AK472">
        <v>1</v>
      </c>
      <c r="AM472" s="39" t="s">
        <v>31942</v>
      </c>
      <c r="AN472">
        <v>1</v>
      </c>
      <c r="AP472" s="39" t="s">
        <v>31932</v>
      </c>
      <c r="AQ472">
        <v>1</v>
      </c>
      <c r="AS472" s="39" t="s">
        <v>31933</v>
      </c>
      <c r="AT472">
        <v>1</v>
      </c>
    </row>
    <row r="473" spans="1:46" x14ac:dyDescent="0.3">
      <c r="A473">
        <v>472</v>
      </c>
      <c r="B473" s="1">
        <v>45910.871921296297</v>
      </c>
      <c r="C473" s="1">
        <v>45910.873402777775</v>
      </c>
      <c r="D473" s="39" t="s">
        <v>33828</v>
      </c>
      <c r="E473" s="39" t="s">
        <v>36151</v>
      </c>
      <c r="F473">
        <v>3</v>
      </c>
      <c r="I473" s="39" t="s">
        <v>36151</v>
      </c>
      <c r="L473">
        <v>14</v>
      </c>
      <c r="O473">
        <v>18</v>
      </c>
      <c r="R473" s="39" t="s">
        <v>31934</v>
      </c>
      <c r="S473">
        <v>1</v>
      </c>
      <c r="U473" s="39" t="s">
        <v>31970</v>
      </c>
      <c r="V473">
        <v>0</v>
      </c>
      <c r="X473" s="39" t="s">
        <v>31950</v>
      </c>
      <c r="Y473">
        <v>0</v>
      </c>
      <c r="AA473" s="39" t="s">
        <v>31986</v>
      </c>
      <c r="AB473">
        <v>0</v>
      </c>
      <c r="AD473" s="39" t="s">
        <v>31963</v>
      </c>
      <c r="AE473">
        <v>0</v>
      </c>
      <c r="AG473" s="39" t="s">
        <v>31929</v>
      </c>
      <c r="AH473">
        <v>1</v>
      </c>
      <c r="AJ473" s="39" t="s">
        <v>31984</v>
      </c>
      <c r="AK473">
        <v>0</v>
      </c>
      <c r="AM473" s="39" t="s">
        <v>31931</v>
      </c>
      <c r="AN473">
        <v>0</v>
      </c>
      <c r="AP473" s="39" t="s">
        <v>31932</v>
      </c>
      <c r="AQ473">
        <v>1</v>
      </c>
      <c r="AS473" s="39" t="s">
        <v>31948</v>
      </c>
      <c r="AT473">
        <v>0</v>
      </c>
    </row>
    <row r="474" spans="1:46" x14ac:dyDescent="0.3">
      <c r="A474">
        <v>473</v>
      </c>
      <c r="B474" s="1">
        <v>45911.337719907409</v>
      </c>
      <c r="C474" s="1">
        <v>45911.339733796296</v>
      </c>
      <c r="D474" s="39" t="s">
        <v>3143</v>
      </c>
      <c r="E474" s="39" t="s">
        <v>3144</v>
      </c>
      <c r="F474">
        <v>6</v>
      </c>
      <c r="I474" s="39" t="s">
        <v>3144</v>
      </c>
      <c r="L474">
        <v>3</v>
      </c>
      <c r="O474">
        <v>8</v>
      </c>
      <c r="R474" s="39" t="s">
        <v>31934</v>
      </c>
      <c r="S474">
        <v>1</v>
      </c>
      <c r="U474" s="39" t="s">
        <v>31949</v>
      </c>
      <c r="V474">
        <v>0</v>
      </c>
      <c r="X474" s="39" t="s">
        <v>6882</v>
      </c>
      <c r="Y474">
        <v>1</v>
      </c>
      <c r="AA474" s="39" t="s">
        <v>31980</v>
      </c>
      <c r="AB474">
        <v>0</v>
      </c>
      <c r="AD474" s="39" t="s">
        <v>31928</v>
      </c>
      <c r="AE474">
        <v>1</v>
      </c>
      <c r="AG474" s="39" t="s">
        <v>31929</v>
      </c>
      <c r="AH474">
        <v>1</v>
      </c>
      <c r="AJ474" s="39" t="s">
        <v>31979</v>
      </c>
      <c r="AK474">
        <v>1</v>
      </c>
      <c r="AM474" s="39" t="s">
        <v>31942</v>
      </c>
      <c r="AN474">
        <v>1</v>
      </c>
      <c r="AP474" s="39" t="s">
        <v>31962</v>
      </c>
      <c r="AQ474">
        <v>0</v>
      </c>
      <c r="AS474" s="39" t="s">
        <v>31966</v>
      </c>
      <c r="AT474">
        <v>0</v>
      </c>
    </row>
    <row r="475" spans="1:46" x14ac:dyDescent="0.3">
      <c r="A475">
        <v>474</v>
      </c>
      <c r="B475" s="1">
        <v>45911.350231481483</v>
      </c>
      <c r="C475" s="1">
        <v>45911.352175925924</v>
      </c>
      <c r="D475" s="39" t="s">
        <v>33781</v>
      </c>
      <c r="E475" s="39" t="s">
        <v>36139</v>
      </c>
      <c r="F475">
        <v>6</v>
      </c>
      <c r="I475" s="39" t="s">
        <v>36139</v>
      </c>
      <c r="L475">
        <v>14</v>
      </c>
      <c r="O475">
        <v>5</v>
      </c>
      <c r="R475" s="39" t="s">
        <v>31934</v>
      </c>
      <c r="S475">
        <v>1</v>
      </c>
      <c r="U475" s="39" t="s">
        <v>32000</v>
      </c>
      <c r="V475">
        <v>0</v>
      </c>
      <c r="X475" s="39" t="s">
        <v>6882</v>
      </c>
      <c r="Y475">
        <v>1</v>
      </c>
      <c r="AA475" s="39" t="s">
        <v>31978</v>
      </c>
      <c r="AB475">
        <v>1</v>
      </c>
      <c r="AD475" s="39" t="s">
        <v>31928</v>
      </c>
      <c r="AE475">
        <v>1</v>
      </c>
      <c r="AG475" s="39" t="s">
        <v>31929</v>
      </c>
      <c r="AH475">
        <v>1</v>
      </c>
      <c r="AJ475" s="39" t="s">
        <v>31984</v>
      </c>
      <c r="AK475">
        <v>0</v>
      </c>
      <c r="AM475" s="39" t="s">
        <v>31931</v>
      </c>
      <c r="AN475">
        <v>0</v>
      </c>
      <c r="AP475" s="39" t="s">
        <v>31932</v>
      </c>
      <c r="AQ475">
        <v>1</v>
      </c>
      <c r="AS475" s="39" t="s">
        <v>31975</v>
      </c>
      <c r="AT475">
        <v>0</v>
      </c>
    </row>
    <row r="476" spans="1:46" x14ac:dyDescent="0.3">
      <c r="A476">
        <v>475</v>
      </c>
      <c r="B476" s="1">
        <v>45911.345081018517</v>
      </c>
      <c r="C476" s="1">
        <v>45911.352199074077</v>
      </c>
      <c r="D476" s="39" t="s">
        <v>33785</v>
      </c>
      <c r="E476" s="39" t="s">
        <v>36160</v>
      </c>
      <c r="F476">
        <v>6</v>
      </c>
      <c r="I476" s="39" t="s">
        <v>42678</v>
      </c>
      <c r="L476">
        <v>14</v>
      </c>
      <c r="O476">
        <v>6</v>
      </c>
      <c r="R476" s="39" t="s">
        <v>31934</v>
      </c>
      <c r="S476">
        <v>1</v>
      </c>
      <c r="U476" s="39" t="s">
        <v>31926</v>
      </c>
      <c r="V476">
        <v>1</v>
      </c>
      <c r="X476" s="39" t="s">
        <v>6882</v>
      </c>
      <c r="Y476">
        <v>1</v>
      </c>
      <c r="AA476" s="39" t="s">
        <v>31978</v>
      </c>
      <c r="AB476">
        <v>1</v>
      </c>
      <c r="AD476" s="39" t="s">
        <v>31937</v>
      </c>
      <c r="AE476">
        <v>0</v>
      </c>
      <c r="AG476" s="39" t="s">
        <v>31929</v>
      </c>
      <c r="AH476">
        <v>1</v>
      </c>
      <c r="AJ476" s="39" t="s">
        <v>32040</v>
      </c>
      <c r="AK476">
        <v>0</v>
      </c>
      <c r="AM476" s="39" t="s">
        <v>31931</v>
      </c>
      <c r="AN476">
        <v>0</v>
      </c>
      <c r="AP476" s="39" t="s">
        <v>31962</v>
      </c>
      <c r="AQ476">
        <v>0</v>
      </c>
      <c r="AS476" s="39" t="s">
        <v>31933</v>
      </c>
      <c r="AT476">
        <v>1</v>
      </c>
    </row>
    <row r="477" spans="1:46" x14ac:dyDescent="0.3">
      <c r="A477">
        <v>476</v>
      </c>
      <c r="B477" s="1">
        <v>45911.350092592591</v>
      </c>
      <c r="C477" s="1">
        <v>45911.355555555558</v>
      </c>
      <c r="D477" s="39" t="s">
        <v>3120</v>
      </c>
      <c r="E477" s="39" t="s">
        <v>3121</v>
      </c>
      <c r="F477">
        <v>9</v>
      </c>
      <c r="I477" s="39" t="s">
        <v>3121</v>
      </c>
      <c r="L477">
        <v>3</v>
      </c>
      <c r="O477">
        <v>10</v>
      </c>
      <c r="R477" s="39" t="s">
        <v>31968</v>
      </c>
      <c r="S477">
        <v>0</v>
      </c>
      <c r="U477" s="39" t="s">
        <v>31926</v>
      </c>
      <c r="V477">
        <v>1</v>
      </c>
      <c r="X477" s="39" t="s">
        <v>6882</v>
      </c>
      <c r="Y477">
        <v>1</v>
      </c>
      <c r="AA477" s="39" t="s">
        <v>31978</v>
      </c>
      <c r="AB477">
        <v>1</v>
      </c>
      <c r="AD477" s="39" t="s">
        <v>31928</v>
      </c>
      <c r="AE477">
        <v>1</v>
      </c>
      <c r="AG477" s="39" t="s">
        <v>31929</v>
      </c>
      <c r="AH477">
        <v>1</v>
      </c>
      <c r="AJ477" s="39" t="s">
        <v>31979</v>
      </c>
      <c r="AK477">
        <v>1</v>
      </c>
      <c r="AM477" s="39" t="s">
        <v>31942</v>
      </c>
      <c r="AN477">
        <v>1</v>
      </c>
      <c r="AP477" s="39" t="s">
        <v>31932</v>
      </c>
      <c r="AQ477">
        <v>1</v>
      </c>
      <c r="AS477" s="39" t="s">
        <v>31933</v>
      </c>
      <c r="AT477">
        <v>1</v>
      </c>
    </row>
    <row r="478" spans="1:46" x14ac:dyDescent="0.3">
      <c r="A478">
        <v>477</v>
      </c>
      <c r="B478" s="1">
        <v>45911.373333333337</v>
      </c>
      <c r="C478" s="1">
        <v>45911.374282407407</v>
      </c>
      <c r="D478" s="39" t="s">
        <v>3387</v>
      </c>
      <c r="E478" s="39" t="s">
        <v>3388</v>
      </c>
      <c r="F478">
        <v>8</v>
      </c>
      <c r="I478" s="39" t="s">
        <v>3388</v>
      </c>
      <c r="L478">
        <v>3</v>
      </c>
      <c r="O478">
        <v>33</v>
      </c>
      <c r="R478" s="39" t="s">
        <v>31934</v>
      </c>
      <c r="S478">
        <v>1</v>
      </c>
      <c r="U478" s="39" t="s">
        <v>32000</v>
      </c>
      <c r="V478">
        <v>0</v>
      </c>
      <c r="X478" s="39" t="s">
        <v>6882</v>
      </c>
      <c r="Y478">
        <v>1</v>
      </c>
      <c r="AA478" s="39" t="s">
        <v>31978</v>
      </c>
      <c r="AB478">
        <v>1</v>
      </c>
      <c r="AD478" s="39" t="s">
        <v>31928</v>
      </c>
      <c r="AE478">
        <v>1</v>
      </c>
      <c r="AG478" s="39" t="s">
        <v>31929</v>
      </c>
      <c r="AH478">
        <v>1</v>
      </c>
      <c r="AJ478" s="39" t="s">
        <v>31979</v>
      </c>
      <c r="AK478">
        <v>1</v>
      </c>
      <c r="AM478" s="39" t="s">
        <v>31939</v>
      </c>
      <c r="AN478">
        <v>0</v>
      </c>
      <c r="AP478" s="39" t="s">
        <v>31932</v>
      </c>
      <c r="AQ478">
        <v>1</v>
      </c>
      <c r="AS478" s="39" t="s">
        <v>31933</v>
      </c>
      <c r="AT478">
        <v>1</v>
      </c>
    </row>
    <row r="479" spans="1:46" x14ac:dyDescent="0.3">
      <c r="A479">
        <v>478</v>
      </c>
      <c r="B479" s="1">
        <v>45911.376956018517</v>
      </c>
      <c r="C479" s="1">
        <v>45911.378935185188</v>
      </c>
      <c r="D479" s="39" t="s">
        <v>3273</v>
      </c>
      <c r="E479" s="39" t="s">
        <v>3274</v>
      </c>
      <c r="F479">
        <v>9</v>
      </c>
      <c r="I479" s="39" t="s">
        <v>3274</v>
      </c>
      <c r="L479">
        <v>3</v>
      </c>
      <c r="O479">
        <v>25</v>
      </c>
      <c r="R479" s="39" t="s">
        <v>31934</v>
      </c>
      <c r="S479">
        <v>1</v>
      </c>
      <c r="U479" s="39" t="s">
        <v>31926</v>
      </c>
      <c r="V479">
        <v>1</v>
      </c>
      <c r="X479" s="39" t="s">
        <v>6882</v>
      </c>
      <c r="Y479">
        <v>1</v>
      </c>
      <c r="AA479" s="39" t="s">
        <v>31978</v>
      </c>
      <c r="AB479">
        <v>1</v>
      </c>
      <c r="AD479" s="39" t="s">
        <v>31928</v>
      </c>
      <c r="AE479">
        <v>1</v>
      </c>
      <c r="AG479" s="39" t="s">
        <v>31929</v>
      </c>
      <c r="AH479">
        <v>1</v>
      </c>
      <c r="AJ479" s="39" t="s">
        <v>31979</v>
      </c>
      <c r="AK479">
        <v>1</v>
      </c>
      <c r="AM479" s="39" t="s">
        <v>31939</v>
      </c>
      <c r="AN479">
        <v>0</v>
      </c>
      <c r="AP479" s="39" t="s">
        <v>31932</v>
      </c>
      <c r="AQ479">
        <v>1</v>
      </c>
      <c r="AS479" s="39" t="s">
        <v>31933</v>
      </c>
      <c r="AT479">
        <v>1</v>
      </c>
    </row>
    <row r="480" spans="1:46" x14ac:dyDescent="0.3">
      <c r="A480">
        <v>479</v>
      </c>
      <c r="B480" s="1">
        <v>45911.386412037034</v>
      </c>
      <c r="C480" s="1">
        <v>45911.388680555552</v>
      </c>
      <c r="D480" s="39" t="s">
        <v>33820</v>
      </c>
      <c r="E480" s="39" t="s">
        <v>36128</v>
      </c>
      <c r="F480">
        <v>7</v>
      </c>
      <c r="I480" s="39" t="s">
        <v>42514</v>
      </c>
      <c r="L480">
        <v>14</v>
      </c>
      <c r="O480">
        <v>16</v>
      </c>
      <c r="R480" s="39" t="s">
        <v>31968</v>
      </c>
      <c r="S480">
        <v>0</v>
      </c>
      <c r="U480" s="39" t="s">
        <v>31926</v>
      </c>
      <c r="V480">
        <v>1</v>
      </c>
      <c r="X480" s="39" t="s">
        <v>6882</v>
      </c>
      <c r="Y480">
        <v>1</v>
      </c>
      <c r="AA480" s="39" t="s">
        <v>31978</v>
      </c>
      <c r="AB480">
        <v>1</v>
      </c>
      <c r="AD480" s="39" t="s">
        <v>31928</v>
      </c>
      <c r="AE480">
        <v>1</v>
      </c>
      <c r="AG480" s="39" t="s">
        <v>31929</v>
      </c>
      <c r="AH480">
        <v>1</v>
      </c>
      <c r="AJ480" s="39" t="s">
        <v>31979</v>
      </c>
      <c r="AK480">
        <v>1</v>
      </c>
      <c r="AM480" s="39" t="s">
        <v>31946</v>
      </c>
      <c r="AN480">
        <v>0</v>
      </c>
      <c r="AP480" s="39" t="s">
        <v>31932</v>
      </c>
      <c r="AQ480">
        <v>1</v>
      </c>
      <c r="AS480" s="39" t="s">
        <v>31948</v>
      </c>
      <c r="AT480">
        <v>0</v>
      </c>
    </row>
    <row r="481" spans="1:46" x14ac:dyDescent="0.3">
      <c r="A481">
        <v>480</v>
      </c>
      <c r="B481" s="1">
        <v>45911.386423611111</v>
      </c>
      <c r="C481" s="1">
        <v>45911.388784722221</v>
      </c>
      <c r="D481" s="39" t="s">
        <v>809</v>
      </c>
      <c r="E481" s="39" t="s">
        <v>810</v>
      </c>
      <c r="F481">
        <v>6</v>
      </c>
      <c r="I481" s="39" t="s">
        <v>811</v>
      </c>
      <c r="L481">
        <v>10</v>
      </c>
      <c r="O481">
        <v>30</v>
      </c>
      <c r="R481" s="39" t="s">
        <v>31934</v>
      </c>
      <c r="S481">
        <v>1</v>
      </c>
      <c r="U481" s="39" t="s">
        <v>31926</v>
      </c>
      <c r="V481">
        <v>1</v>
      </c>
      <c r="X481" s="39" t="s">
        <v>243</v>
      </c>
      <c r="Y481">
        <v>0</v>
      </c>
      <c r="AA481" s="39" t="s">
        <v>31978</v>
      </c>
      <c r="AB481">
        <v>1</v>
      </c>
      <c r="AD481" s="39" t="s">
        <v>31928</v>
      </c>
      <c r="AE481">
        <v>1</v>
      </c>
      <c r="AG481" s="39" t="s">
        <v>31955</v>
      </c>
      <c r="AH481">
        <v>0</v>
      </c>
      <c r="AJ481" s="39" t="s">
        <v>31979</v>
      </c>
      <c r="AK481">
        <v>1</v>
      </c>
      <c r="AM481" s="39" t="s">
        <v>31939</v>
      </c>
      <c r="AN481">
        <v>0</v>
      </c>
      <c r="AP481" s="39" t="s">
        <v>31932</v>
      </c>
      <c r="AQ481">
        <v>1</v>
      </c>
      <c r="AS481" s="39" t="s">
        <v>31966</v>
      </c>
      <c r="AT481">
        <v>0</v>
      </c>
    </row>
    <row r="482" spans="1:46" x14ac:dyDescent="0.3">
      <c r="A482">
        <v>481</v>
      </c>
      <c r="B482" s="1">
        <v>45911.448692129627</v>
      </c>
      <c r="C482" s="1">
        <v>45911.450590277775</v>
      </c>
      <c r="D482" s="39" t="s">
        <v>4501</v>
      </c>
      <c r="E482" s="39" t="s">
        <v>4502</v>
      </c>
      <c r="F482">
        <v>4</v>
      </c>
      <c r="I482" s="39" t="s">
        <v>42730</v>
      </c>
      <c r="L482">
        <v>7</v>
      </c>
      <c r="O482">
        <v>35</v>
      </c>
      <c r="R482" s="39" t="s">
        <v>31934</v>
      </c>
      <c r="S482">
        <v>1</v>
      </c>
      <c r="U482" s="39" t="s">
        <v>32000</v>
      </c>
      <c r="V482">
        <v>0</v>
      </c>
      <c r="X482" s="39" t="s">
        <v>243</v>
      </c>
      <c r="Y482">
        <v>0</v>
      </c>
      <c r="AA482" s="39" t="s">
        <v>31978</v>
      </c>
      <c r="AB482">
        <v>1</v>
      </c>
      <c r="AD482" s="39" t="s">
        <v>32020</v>
      </c>
      <c r="AE482">
        <v>0</v>
      </c>
      <c r="AG482" s="39" t="s">
        <v>31929</v>
      </c>
      <c r="AH482">
        <v>1</v>
      </c>
      <c r="AJ482" s="39" t="s">
        <v>31987</v>
      </c>
      <c r="AK482">
        <v>0</v>
      </c>
      <c r="AM482" s="39" t="s">
        <v>31942</v>
      </c>
      <c r="AN482">
        <v>1</v>
      </c>
      <c r="AP482" s="39" t="s">
        <v>31962</v>
      </c>
      <c r="AQ482">
        <v>0</v>
      </c>
      <c r="AS482" s="39" t="s">
        <v>31966</v>
      </c>
      <c r="AT482">
        <v>0</v>
      </c>
    </row>
    <row r="483" spans="1:46" x14ac:dyDescent="0.3">
      <c r="A483">
        <v>482</v>
      </c>
      <c r="B483" s="1">
        <v>45911.451099537036</v>
      </c>
      <c r="C483" s="1">
        <v>45911.455787037034</v>
      </c>
      <c r="D483" s="39" t="s">
        <v>4303</v>
      </c>
      <c r="E483" s="39" t="s">
        <v>4304</v>
      </c>
      <c r="F483">
        <v>4</v>
      </c>
      <c r="I483" s="39" t="s">
        <v>4304</v>
      </c>
      <c r="L483">
        <v>7</v>
      </c>
      <c r="O483">
        <v>30</v>
      </c>
      <c r="R483" s="39" t="s">
        <v>31934</v>
      </c>
      <c r="S483">
        <v>1</v>
      </c>
      <c r="U483" s="39" t="s">
        <v>31926</v>
      </c>
      <c r="V483">
        <v>1</v>
      </c>
      <c r="X483" s="39" t="s">
        <v>6882</v>
      </c>
      <c r="Y483">
        <v>1</v>
      </c>
      <c r="AA483" s="39" t="s">
        <v>31978</v>
      </c>
      <c r="AB483">
        <v>1</v>
      </c>
      <c r="AD483" s="39" t="s">
        <v>31937</v>
      </c>
      <c r="AE483">
        <v>0</v>
      </c>
      <c r="AG483" s="39" t="s">
        <v>31955</v>
      </c>
      <c r="AH483">
        <v>0</v>
      </c>
      <c r="AJ483" s="39" t="s">
        <v>877</v>
      </c>
      <c r="AK483">
        <v>0</v>
      </c>
      <c r="AM483" s="39" t="s">
        <v>31931</v>
      </c>
      <c r="AN483">
        <v>0</v>
      </c>
      <c r="AP483" s="39" t="s">
        <v>31953</v>
      </c>
      <c r="AQ483">
        <v>0</v>
      </c>
      <c r="AS483" s="39" t="s">
        <v>31966</v>
      </c>
      <c r="AT483">
        <v>0</v>
      </c>
    </row>
    <row r="484" spans="1:46" x14ac:dyDescent="0.3">
      <c r="A484">
        <v>483</v>
      </c>
      <c r="B484" s="1">
        <v>45911.522511574076</v>
      </c>
      <c r="C484" s="1">
        <v>45911.525185185186</v>
      </c>
      <c r="D484" s="39" t="s">
        <v>3266</v>
      </c>
      <c r="E484" s="39" t="s">
        <v>3267</v>
      </c>
      <c r="F484">
        <v>6</v>
      </c>
      <c r="I484" s="39" t="s">
        <v>3267</v>
      </c>
      <c r="L484">
        <v>3</v>
      </c>
      <c r="O484">
        <v>4</v>
      </c>
      <c r="R484" s="39" t="s">
        <v>31934</v>
      </c>
      <c r="S484">
        <v>1</v>
      </c>
      <c r="U484" s="39" t="s">
        <v>31949</v>
      </c>
      <c r="V484">
        <v>0</v>
      </c>
      <c r="X484" s="39" t="s">
        <v>6882</v>
      </c>
      <c r="Y484">
        <v>1</v>
      </c>
      <c r="AA484" s="39" t="s">
        <v>31996</v>
      </c>
      <c r="AB484">
        <v>1</v>
      </c>
      <c r="AD484" s="39" t="s">
        <v>31928</v>
      </c>
      <c r="AE484">
        <v>1</v>
      </c>
      <c r="AG484" s="39" t="s">
        <v>31929</v>
      </c>
      <c r="AH484">
        <v>1</v>
      </c>
      <c r="AJ484" s="39" t="s">
        <v>877</v>
      </c>
      <c r="AK484">
        <v>0</v>
      </c>
      <c r="AM484" s="39" t="s">
        <v>31939</v>
      </c>
      <c r="AN484">
        <v>0</v>
      </c>
      <c r="AP484" s="39" t="s">
        <v>31962</v>
      </c>
      <c r="AQ484">
        <v>0</v>
      </c>
      <c r="AS484" s="39" t="s">
        <v>31933</v>
      </c>
      <c r="AT484">
        <v>1</v>
      </c>
    </row>
    <row r="485" spans="1:46" x14ac:dyDescent="0.3">
      <c r="A485">
        <v>484</v>
      </c>
      <c r="B485" s="1">
        <v>45911.532592592594</v>
      </c>
      <c r="C485" s="1">
        <v>45911.537557870368</v>
      </c>
      <c r="D485" s="39" t="s">
        <v>4415</v>
      </c>
      <c r="E485" s="39" t="s">
        <v>4416</v>
      </c>
      <c r="F485">
        <v>7</v>
      </c>
      <c r="I485" s="39" t="s">
        <v>4416</v>
      </c>
      <c r="L485">
        <v>7</v>
      </c>
      <c r="O485">
        <v>7</v>
      </c>
      <c r="R485" s="39" t="s">
        <v>31934</v>
      </c>
      <c r="S485">
        <v>1</v>
      </c>
      <c r="U485" s="39" t="s">
        <v>31926</v>
      </c>
      <c r="V485">
        <v>1</v>
      </c>
      <c r="X485" s="39" t="s">
        <v>6882</v>
      </c>
      <c r="Y485">
        <v>1</v>
      </c>
      <c r="AA485" s="39" t="s">
        <v>7750</v>
      </c>
      <c r="AB485">
        <v>0</v>
      </c>
      <c r="AD485" s="39" t="s">
        <v>31928</v>
      </c>
      <c r="AE485">
        <v>1</v>
      </c>
      <c r="AG485" s="39" t="s">
        <v>31929</v>
      </c>
      <c r="AH485">
        <v>1</v>
      </c>
      <c r="AJ485" s="39" t="s">
        <v>31979</v>
      </c>
      <c r="AK485">
        <v>1</v>
      </c>
      <c r="AM485" s="39" t="s">
        <v>31939</v>
      </c>
      <c r="AN485">
        <v>0</v>
      </c>
      <c r="AP485" s="39" t="s">
        <v>31932</v>
      </c>
      <c r="AQ485">
        <v>1</v>
      </c>
      <c r="AS485" s="39" t="s">
        <v>31966</v>
      </c>
      <c r="AT485">
        <v>0</v>
      </c>
    </row>
    <row r="486" spans="1:46" x14ac:dyDescent="0.3">
      <c r="A486">
        <v>485</v>
      </c>
      <c r="B486" s="1">
        <v>45911.61241898148</v>
      </c>
      <c r="C486" s="1">
        <v>45911.614259259259</v>
      </c>
      <c r="D486" s="39" t="s">
        <v>1661</v>
      </c>
      <c r="E486" s="39" t="s">
        <v>1662</v>
      </c>
      <c r="F486">
        <v>6</v>
      </c>
      <c r="I486" s="39" t="s">
        <v>42533</v>
      </c>
      <c r="L486">
        <v>13</v>
      </c>
      <c r="O486">
        <v>19</v>
      </c>
      <c r="R486" s="39" t="s">
        <v>31934</v>
      </c>
      <c r="S486">
        <v>1</v>
      </c>
      <c r="U486" s="39" t="s">
        <v>31926</v>
      </c>
      <c r="V486">
        <v>1</v>
      </c>
      <c r="X486" s="39" t="s">
        <v>6882</v>
      </c>
      <c r="Y486">
        <v>1</v>
      </c>
      <c r="AA486" s="39" t="s">
        <v>31986</v>
      </c>
      <c r="AB486">
        <v>0</v>
      </c>
      <c r="AD486" s="39" t="s">
        <v>31928</v>
      </c>
      <c r="AE486">
        <v>1</v>
      </c>
      <c r="AG486" s="39" t="s">
        <v>31929</v>
      </c>
      <c r="AH486">
        <v>1</v>
      </c>
      <c r="AJ486" s="39" t="s">
        <v>877</v>
      </c>
      <c r="AK486">
        <v>0</v>
      </c>
      <c r="AM486" s="39" t="s">
        <v>31946</v>
      </c>
      <c r="AN486">
        <v>0</v>
      </c>
      <c r="AP486" s="39" t="s">
        <v>31932</v>
      </c>
      <c r="AQ486">
        <v>1</v>
      </c>
      <c r="AS486" s="39" t="s">
        <v>31948</v>
      </c>
      <c r="AT486">
        <v>0</v>
      </c>
    </row>
    <row r="487" spans="1:46" x14ac:dyDescent="0.3">
      <c r="A487">
        <v>486</v>
      </c>
      <c r="B487" s="1">
        <v>45911.651956018519</v>
      </c>
      <c r="C487" s="1">
        <v>45911.660046296296</v>
      </c>
      <c r="D487" s="39" t="s">
        <v>2208</v>
      </c>
      <c r="E487" s="39" t="s">
        <v>2209</v>
      </c>
      <c r="F487">
        <v>3</v>
      </c>
      <c r="I487" s="39" t="s">
        <v>2209</v>
      </c>
      <c r="L487">
        <v>3</v>
      </c>
      <c r="O487">
        <v>18</v>
      </c>
      <c r="R487" s="39" t="s">
        <v>31925</v>
      </c>
      <c r="S487">
        <v>0</v>
      </c>
      <c r="U487" s="39" t="s">
        <v>31949</v>
      </c>
      <c r="V487">
        <v>0</v>
      </c>
      <c r="X487" s="39" t="s">
        <v>243</v>
      </c>
      <c r="Y487">
        <v>0</v>
      </c>
      <c r="AA487" s="39" t="s">
        <v>31996</v>
      </c>
      <c r="AB487">
        <v>1</v>
      </c>
      <c r="AD487" s="39" t="s">
        <v>31963</v>
      </c>
      <c r="AE487">
        <v>0</v>
      </c>
      <c r="AG487" s="39" t="s">
        <v>31929</v>
      </c>
      <c r="AH487">
        <v>1</v>
      </c>
      <c r="AJ487" s="39" t="s">
        <v>31981</v>
      </c>
      <c r="AK487">
        <v>0</v>
      </c>
      <c r="AM487" s="39" t="s">
        <v>31931</v>
      </c>
      <c r="AN487">
        <v>0</v>
      </c>
      <c r="AP487" s="39" t="s">
        <v>31932</v>
      </c>
      <c r="AQ487">
        <v>1</v>
      </c>
      <c r="AS487" s="39" t="s">
        <v>31948</v>
      </c>
      <c r="AT487">
        <v>0</v>
      </c>
    </row>
    <row r="488" spans="1:46" x14ac:dyDescent="0.3">
      <c r="A488">
        <v>487</v>
      </c>
      <c r="B488" s="1">
        <v>45911.703449074077</v>
      </c>
      <c r="C488" s="1">
        <v>45911.70815972222</v>
      </c>
      <c r="D488" s="39" t="s">
        <v>3188</v>
      </c>
      <c r="E488" s="39" t="s">
        <v>3189</v>
      </c>
      <c r="F488">
        <v>10</v>
      </c>
      <c r="I488" s="39" t="s">
        <v>3189</v>
      </c>
      <c r="L488">
        <v>3</v>
      </c>
      <c r="O488">
        <v>19</v>
      </c>
      <c r="R488" s="39" t="s">
        <v>31934</v>
      </c>
      <c r="S488">
        <v>1</v>
      </c>
      <c r="U488" s="39" t="s">
        <v>31926</v>
      </c>
      <c r="V488">
        <v>1</v>
      </c>
      <c r="X488" s="39" t="s">
        <v>6882</v>
      </c>
      <c r="Y488">
        <v>1</v>
      </c>
      <c r="AA488" s="39" t="s">
        <v>31996</v>
      </c>
      <c r="AB488">
        <v>1</v>
      </c>
      <c r="AD488" s="39" t="s">
        <v>31928</v>
      </c>
      <c r="AE488">
        <v>1</v>
      </c>
      <c r="AG488" s="39" t="s">
        <v>31929</v>
      </c>
      <c r="AH488">
        <v>1</v>
      </c>
      <c r="AJ488" s="39" t="s">
        <v>31979</v>
      </c>
      <c r="AK488">
        <v>1</v>
      </c>
      <c r="AM488" s="39" t="s">
        <v>31942</v>
      </c>
      <c r="AN488">
        <v>1</v>
      </c>
      <c r="AP488" s="39" t="s">
        <v>31932</v>
      </c>
      <c r="AQ488">
        <v>1</v>
      </c>
      <c r="AS488" s="39" t="s">
        <v>31933</v>
      </c>
      <c r="AT488">
        <v>1</v>
      </c>
    </row>
    <row r="489" spans="1:46" x14ac:dyDescent="0.3">
      <c r="A489">
        <v>488</v>
      </c>
      <c r="B489" s="1">
        <v>45911.796585648146</v>
      </c>
      <c r="C489" s="1">
        <v>45911.800196759257</v>
      </c>
      <c r="D489" s="39" t="s">
        <v>2685</v>
      </c>
      <c r="E489" s="39" t="s">
        <v>2686</v>
      </c>
      <c r="F489">
        <v>9</v>
      </c>
      <c r="I489" s="39" t="s">
        <v>2686</v>
      </c>
      <c r="L489">
        <v>5</v>
      </c>
      <c r="O489">
        <v>13</v>
      </c>
      <c r="R489" s="39" t="s">
        <v>31934</v>
      </c>
      <c r="S489">
        <v>1</v>
      </c>
      <c r="U489" s="39" t="s">
        <v>31926</v>
      </c>
      <c r="V489">
        <v>1</v>
      </c>
      <c r="X489" s="39" t="s">
        <v>6882</v>
      </c>
      <c r="Y489">
        <v>1</v>
      </c>
      <c r="AA489" s="39" t="s">
        <v>31978</v>
      </c>
      <c r="AB489">
        <v>1</v>
      </c>
      <c r="AD489" s="39" t="s">
        <v>31928</v>
      </c>
      <c r="AE489">
        <v>1</v>
      </c>
      <c r="AG489" s="39" t="s">
        <v>31929</v>
      </c>
      <c r="AH489">
        <v>1</v>
      </c>
      <c r="AJ489" s="39" t="s">
        <v>31988</v>
      </c>
      <c r="AK489">
        <v>1</v>
      </c>
      <c r="AM489" s="39" t="s">
        <v>31942</v>
      </c>
      <c r="AN489">
        <v>1</v>
      </c>
      <c r="AP489" s="39" t="s">
        <v>31953</v>
      </c>
      <c r="AQ489">
        <v>0</v>
      </c>
      <c r="AS489" s="39" t="s">
        <v>31933</v>
      </c>
      <c r="AT489">
        <v>1</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2F79E-71CB-49A8-BD7F-3F0067DB6E4D}">
  <dimension ref="A1:AU440"/>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13.75" bestFit="1" customWidth="1"/>
    <col min="7" max="7" width="15.625" bestFit="1" customWidth="1"/>
    <col min="8" max="8" width="19.75" bestFit="1" customWidth="1"/>
    <col min="9" max="9" width="23.375" bestFit="1" customWidth="1"/>
    <col min="10" max="10" width="17" bestFit="1" customWidth="1"/>
    <col min="11" max="11" width="19.75" bestFit="1" customWidth="1"/>
    <col min="12" max="12" width="6.5" bestFit="1" customWidth="1"/>
    <col min="13" max="13" width="13.75" bestFit="1" customWidth="1"/>
    <col min="14" max="14" width="16.5" bestFit="1" customWidth="1"/>
    <col min="15" max="15" width="7.625" bestFit="1" customWidth="1"/>
    <col min="16" max="16" width="14.875" bestFit="1" customWidth="1"/>
    <col min="17" max="17" width="17.625" bestFit="1" customWidth="1"/>
    <col min="18" max="18" width="33.125" bestFit="1" customWidth="1"/>
    <col min="19" max="19" width="40.625" bestFit="1" customWidth="1"/>
    <col min="20" max="20" width="43.25" bestFit="1" customWidth="1"/>
    <col min="21" max="21" width="25" bestFit="1" customWidth="1"/>
    <col min="22" max="22" width="32.5" bestFit="1" customWidth="1"/>
    <col min="23" max="23" width="35.125" bestFit="1" customWidth="1"/>
    <col min="24" max="24" width="46.25" bestFit="1" customWidth="1"/>
    <col min="25" max="25" width="53.75" bestFit="1" customWidth="1"/>
    <col min="26" max="26" width="56.375" bestFit="1" customWidth="1"/>
    <col min="27" max="27" width="61.625" bestFit="1" customWidth="1"/>
    <col min="28" max="28" width="69.125" bestFit="1" customWidth="1"/>
    <col min="29" max="29" width="71.75" bestFit="1" customWidth="1"/>
    <col min="30" max="30" width="70.375" bestFit="1" customWidth="1"/>
    <col min="31" max="31" width="77.875" bestFit="1" customWidth="1"/>
    <col min="32" max="32" width="80.5" bestFit="1" customWidth="1"/>
    <col min="33" max="33" width="78.375" bestFit="1" customWidth="1"/>
    <col min="34" max="35" width="81" bestFit="1" customWidth="1"/>
    <col min="36" max="36" width="58.125" bestFit="1" customWidth="1"/>
    <col min="37" max="37" width="65.625" bestFit="1" customWidth="1"/>
    <col min="38" max="38" width="68.25" bestFit="1" customWidth="1"/>
    <col min="39" max="39" width="32" bestFit="1" customWidth="1"/>
    <col min="40" max="40" width="39.375" bestFit="1" customWidth="1"/>
    <col min="41" max="41" width="42.125" bestFit="1" customWidth="1"/>
    <col min="42" max="42" width="49" bestFit="1" customWidth="1"/>
    <col min="43" max="43" width="56.375" bestFit="1" customWidth="1"/>
    <col min="44" max="44" width="59.125" bestFit="1" customWidth="1"/>
    <col min="45" max="45" width="51.625" bestFit="1" customWidth="1"/>
    <col min="46" max="46" width="59.125" bestFit="1" customWidth="1"/>
    <col min="47" max="47" width="61.875" bestFit="1" customWidth="1"/>
  </cols>
  <sheetData>
    <row r="1" spans="1:47" x14ac:dyDescent="0.3">
      <c r="A1" t="s">
        <v>0</v>
      </c>
      <c r="B1" t="s">
        <v>1</v>
      </c>
      <c r="C1" t="s">
        <v>2</v>
      </c>
      <c r="D1" t="s">
        <v>3</v>
      </c>
      <c r="E1" t="s">
        <v>4</v>
      </c>
      <c r="F1" t="s">
        <v>15094</v>
      </c>
      <c r="G1" t="s">
        <v>15095</v>
      </c>
      <c r="H1" t="s">
        <v>15096</v>
      </c>
      <c r="I1" t="s">
        <v>23134</v>
      </c>
      <c r="J1" t="s">
        <v>23135</v>
      </c>
      <c r="K1" t="s">
        <v>23136</v>
      </c>
      <c r="L1" t="s">
        <v>4790</v>
      </c>
      <c r="M1" t="s">
        <v>15100</v>
      </c>
      <c r="N1" t="s">
        <v>15101</v>
      </c>
      <c r="O1" t="s">
        <v>7</v>
      </c>
      <c r="P1" t="s">
        <v>15102</v>
      </c>
      <c r="Q1" t="s">
        <v>15103</v>
      </c>
      <c r="R1" t="s">
        <v>32051</v>
      </c>
      <c r="S1" t="s">
        <v>32052</v>
      </c>
      <c r="T1" t="s">
        <v>32053</v>
      </c>
      <c r="U1" t="s">
        <v>32054</v>
      </c>
      <c r="V1" t="s">
        <v>32055</v>
      </c>
      <c r="W1" t="s">
        <v>32056</v>
      </c>
      <c r="X1" t="s">
        <v>32057</v>
      </c>
      <c r="Y1" t="s">
        <v>32058</v>
      </c>
      <c r="Z1" t="s">
        <v>32059</v>
      </c>
      <c r="AA1" t="s">
        <v>32060</v>
      </c>
      <c r="AB1" t="s">
        <v>32061</v>
      </c>
      <c r="AC1" t="s">
        <v>32062</v>
      </c>
      <c r="AD1" t="s">
        <v>32063</v>
      </c>
      <c r="AE1" t="s">
        <v>32064</v>
      </c>
      <c r="AF1" t="s">
        <v>32065</v>
      </c>
      <c r="AG1" t="s">
        <v>32066</v>
      </c>
      <c r="AH1" t="s">
        <v>32067</v>
      </c>
      <c r="AI1" t="s">
        <v>32068</v>
      </c>
      <c r="AJ1" t="s">
        <v>32069</v>
      </c>
      <c r="AK1" t="s">
        <v>32070</v>
      </c>
      <c r="AL1" t="s">
        <v>32071</v>
      </c>
      <c r="AM1" t="s">
        <v>32072</v>
      </c>
      <c r="AN1" t="s">
        <v>32073</v>
      </c>
      <c r="AO1" t="s">
        <v>32074</v>
      </c>
      <c r="AP1" t="s">
        <v>32075</v>
      </c>
      <c r="AQ1" t="s">
        <v>32076</v>
      </c>
      <c r="AR1" t="s">
        <v>32077</v>
      </c>
      <c r="AS1" t="s">
        <v>32078</v>
      </c>
      <c r="AT1" t="s">
        <v>32079</v>
      </c>
      <c r="AU1" t="s">
        <v>32080</v>
      </c>
    </row>
    <row r="2" spans="1:47" x14ac:dyDescent="0.3">
      <c r="A2">
        <v>1</v>
      </c>
      <c r="B2" s="1">
        <v>45826.370138888888</v>
      </c>
      <c r="C2" s="1">
        <v>45826.372499999998</v>
      </c>
      <c r="D2" s="39" t="s">
        <v>511</v>
      </c>
      <c r="E2" s="39" t="s">
        <v>512</v>
      </c>
      <c r="F2">
        <v>9</v>
      </c>
      <c r="I2" s="39" t="s">
        <v>512</v>
      </c>
      <c r="J2">
        <v>0</v>
      </c>
      <c r="L2">
        <v>10</v>
      </c>
      <c r="M2">
        <v>0</v>
      </c>
      <c r="O2">
        <v>16</v>
      </c>
      <c r="P2">
        <v>0</v>
      </c>
      <c r="R2" s="39" t="s">
        <v>32081</v>
      </c>
      <c r="S2">
        <v>1</v>
      </c>
      <c r="U2" s="39" t="s">
        <v>341</v>
      </c>
      <c r="V2">
        <v>1</v>
      </c>
      <c r="X2" s="39" t="s">
        <v>32082</v>
      </c>
      <c r="Y2">
        <v>1</v>
      </c>
      <c r="AA2" s="39" t="s">
        <v>32083</v>
      </c>
      <c r="AB2">
        <v>1</v>
      </c>
      <c r="AD2" s="39" t="s">
        <v>32084</v>
      </c>
      <c r="AE2">
        <v>1</v>
      </c>
      <c r="AG2" s="39" t="s">
        <v>32085</v>
      </c>
      <c r="AH2">
        <v>1</v>
      </c>
      <c r="AJ2" s="39" t="s">
        <v>32086</v>
      </c>
      <c r="AK2">
        <v>1</v>
      </c>
      <c r="AM2" s="39" t="s">
        <v>32087</v>
      </c>
      <c r="AN2">
        <v>1</v>
      </c>
      <c r="AP2" s="39" t="s">
        <v>32088</v>
      </c>
      <c r="AQ2">
        <v>0</v>
      </c>
      <c r="AS2" s="39" t="s">
        <v>20727</v>
      </c>
      <c r="AT2">
        <v>1</v>
      </c>
    </row>
    <row r="3" spans="1:47" x14ac:dyDescent="0.3">
      <c r="A3">
        <v>2</v>
      </c>
      <c r="B3" s="1">
        <v>45826.370127314818</v>
      </c>
      <c r="C3" s="1">
        <v>45826.372511574074</v>
      </c>
      <c r="D3" s="39" t="s">
        <v>583</v>
      </c>
      <c r="E3" s="39" t="s">
        <v>584</v>
      </c>
      <c r="F3">
        <v>9</v>
      </c>
      <c r="I3" s="39" t="s">
        <v>585</v>
      </c>
      <c r="J3">
        <v>0</v>
      </c>
      <c r="L3">
        <v>10</v>
      </c>
      <c r="M3">
        <v>0</v>
      </c>
      <c r="O3">
        <v>9</v>
      </c>
      <c r="P3">
        <v>0</v>
      </c>
      <c r="R3" s="39" t="s">
        <v>32081</v>
      </c>
      <c r="S3">
        <v>1</v>
      </c>
      <c r="U3" s="39" t="s">
        <v>341</v>
      </c>
      <c r="V3">
        <v>1</v>
      </c>
      <c r="X3" s="39" t="s">
        <v>32082</v>
      </c>
      <c r="Y3">
        <v>1</v>
      </c>
      <c r="AA3" s="39" t="s">
        <v>32083</v>
      </c>
      <c r="AB3">
        <v>1</v>
      </c>
      <c r="AD3" s="39" t="s">
        <v>32084</v>
      </c>
      <c r="AE3">
        <v>1</v>
      </c>
      <c r="AG3" s="39" t="s">
        <v>32085</v>
      </c>
      <c r="AH3">
        <v>1</v>
      </c>
      <c r="AJ3" s="39" t="s">
        <v>32086</v>
      </c>
      <c r="AK3">
        <v>1</v>
      </c>
      <c r="AM3" s="39" t="s">
        <v>32087</v>
      </c>
      <c r="AN3">
        <v>1</v>
      </c>
      <c r="AP3" s="39" t="s">
        <v>32088</v>
      </c>
      <c r="AQ3">
        <v>0</v>
      </c>
      <c r="AS3" s="39" t="s">
        <v>20727</v>
      </c>
      <c r="AT3">
        <v>1</v>
      </c>
    </row>
    <row r="4" spans="1:47" x14ac:dyDescent="0.3">
      <c r="A4">
        <v>3</v>
      </c>
      <c r="B4" s="1">
        <v>45826.370138888888</v>
      </c>
      <c r="C4" s="1">
        <v>45826.372523148151</v>
      </c>
      <c r="D4" s="39" t="s">
        <v>531</v>
      </c>
      <c r="E4" s="39" t="s">
        <v>532</v>
      </c>
      <c r="F4">
        <v>9</v>
      </c>
      <c r="I4" s="39" t="s">
        <v>532</v>
      </c>
      <c r="J4">
        <v>0</v>
      </c>
      <c r="L4">
        <v>10</v>
      </c>
      <c r="M4">
        <v>0</v>
      </c>
      <c r="O4">
        <v>13</v>
      </c>
      <c r="P4">
        <v>0</v>
      </c>
      <c r="R4" s="39" t="s">
        <v>32081</v>
      </c>
      <c r="S4">
        <v>1</v>
      </c>
      <c r="U4" s="39" t="s">
        <v>341</v>
      </c>
      <c r="V4">
        <v>1</v>
      </c>
      <c r="X4" s="39" t="s">
        <v>32082</v>
      </c>
      <c r="Y4">
        <v>1</v>
      </c>
      <c r="AA4" s="39" t="s">
        <v>32083</v>
      </c>
      <c r="AB4">
        <v>1</v>
      </c>
      <c r="AD4" s="39" t="s">
        <v>32084</v>
      </c>
      <c r="AE4">
        <v>1</v>
      </c>
      <c r="AG4" s="39" t="s">
        <v>32085</v>
      </c>
      <c r="AH4">
        <v>1</v>
      </c>
      <c r="AJ4" s="39" t="s">
        <v>32086</v>
      </c>
      <c r="AK4">
        <v>1</v>
      </c>
      <c r="AM4" s="39" t="s">
        <v>32087</v>
      </c>
      <c r="AN4">
        <v>1</v>
      </c>
      <c r="AP4" s="39" t="s">
        <v>32088</v>
      </c>
      <c r="AQ4">
        <v>0</v>
      </c>
      <c r="AS4" s="39" t="s">
        <v>20727</v>
      </c>
      <c r="AT4">
        <v>1</v>
      </c>
    </row>
    <row r="5" spans="1:47" x14ac:dyDescent="0.3">
      <c r="A5">
        <v>4</v>
      </c>
      <c r="B5" s="1">
        <v>45826.370162037034</v>
      </c>
      <c r="C5" s="1">
        <v>45826.372986111113</v>
      </c>
      <c r="D5" s="39" t="s">
        <v>799</v>
      </c>
      <c r="E5" s="39" t="s">
        <v>800</v>
      </c>
      <c r="F5">
        <v>8</v>
      </c>
      <c r="I5" s="39" t="s">
        <v>25904</v>
      </c>
      <c r="J5">
        <v>0</v>
      </c>
      <c r="L5">
        <v>10</v>
      </c>
      <c r="M5">
        <v>0</v>
      </c>
      <c r="O5">
        <v>38</v>
      </c>
      <c r="P5">
        <v>0</v>
      </c>
      <c r="R5" s="39" t="s">
        <v>32081</v>
      </c>
      <c r="S5">
        <v>1</v>
      </c>
      <c r="U5" s="39" t="s">
        <v>341</v>
      </c>
      <c r="V5">
        <v>1</v>
      </c>
      <c r="X5" s="39" t="s">
        <v>32082</v>
      </c>
      <c r="Y5">
        <v>1</v>
      </c>
      <c r="AA5" s="39" t="s">
        <v>32083</v>
      </c>
      <c r="AB5">
        <v>1</v>
      </c>
      <c r="AD5" s="39" t="s">
        <v>32089</v>
      </c>
      <c r="AE5">
        <v>0</v>
      </c>
      <c r="AG5" s="39" t="s">
        <v>32085</v>
      </c>
      <c r="AH5">
        <v>1</v>
      </c>
      <c r="AJ5" s="39" t="s">
        <v>32086</v>
      </c>
      <c r="AK5">
        <v>1</v>
      </c>
      <c r="AM5" s="39" t="s">
        <v>32087</v>
      </c>
      <c r="AN5">
        <v>1</v>
      </c>
      <c r="AP5" s="39" t="s">
        <v>32088</v>
      </c>
      <c r="AQ5">
        <v>0</v>
      </c>
      <c r="AS5" s="39" t="s">
        <v>20727</v>
      </c>
      <c r="AT5">
        <v>1</v>
      </c>
    </row>
    <row r="6" spans="1:47" x14ac:dyDescent="0.3">
      <c r="A6">
        <v>5</v>
      </c>
      <c r="B6" s="1">
        <v>45826.370497685188</v>
      </c>
      <c r="C6" s="1">
        <v>45826.37300925926</v>
      </c>
      <c r="D6" s="39" t="s">
        <v>713</v>
      </c>
      <c r="E6" s="39" t="s">
        <v>714</v>
      </c>
      <c r="F6">
        <v>9</v>
      </c>
      <c r="I6" s="39" t="s">
        <v>714</v>
      </c>
      <c r="J6">
        <v>0</v>
      </c>
      <c r="L6">
        <v>10</v>
      </c>
      <c r="M6">
        <v>0</v>
      </c>
      <c r="O6">
        <v>24</v>
      </c>
      <c r="P6">
        <v>0</v>
      </c>
      <c r="R6" s="39" t="s">
        <v>32081</v>
      </c>
      <c r="S6">
        <v>1</v>
      </c>
      <c r="U6" s="39" t="s">
        <v>341</v>
      </c>
      <c r="V6">
        <v>1</v>
      </c>
      <c r="X6" s="39" t="s">
        <v>32082</v>
      </c>
      <c r="Y6">
        <v>1</v>
      </c>
      <c r="AA6" s="39" t="s">
        <v>32083</v>
      </c>
      <c r="AB6">
        <v>1</v>
      </c>
      <c r="AD6" s="39" t="s">
        <v>32084</v>
      </c>
      <c r="AE6">
        <v>1</v>
      </c>
      <c r="AG6" s="39" t="s">
        <v>32085</v>
      </c>
      <c r="AH6">
        <v>1</v>
      </c>
      <c r="AJ6" s="39" t="s">
        <v>32086</v>
      </c>
      <c r="AK6">
        <v>1</v>
      </c>
      <c r="AM6" s="39" t="s">
        <v>32087</v>
      </c>
      <c r="AN6">
        <v>1</v>
      </c>
      <c r="AP6" s="39" t="s">
        <v>32088</v>
      </c>
      <c r="AQ6">
        <v>0</v>
      </c>
      <c r="AS6" s="39" t="s">
        <v>20727</v>
      </c>
      <c r="AT6">
        <v>1</v>
      </c>
    </row>
    <row r="7" spans="1:47" x14ac:dyDescent="0.3">
      <c r="A7">
        <v>6</v>
      </c>
      <c r="B7" s="1">
        <v>45826.370138888888</v>
      </c>
      <c r="C7" s="1">
        <v>45826.373090277775</v>
      </c>
      <c r="D7" s="39" t="s">
        <v>648</v>
      </c>
      <c r="E7" s="39" t="s">
        <v>649</v>
      </c>
      <c r="F7">
        <v>9</v>
      </c>
      <c r="I7" s="39" t="s">
        <v>32090</v>
      </c>
      <c r="J7">
        <v>0</v>
      </c>
      <c r="L7">
        <v>10</v>
      </c>
      <c r="M7">
        <v>0</v>
      </c>
      <c r="O7">
        <v>17</v>
      </c>
      <c r="P7">
        <v>0</v>
      </c>
      <c r="R7" s="39" t="s">
        <v>32081</v>
      </c>
      <c r="S7">
        <v>1</v>
      </c>
      <c r="U7" s="39" t="s">
        <v>341</v>
      </c>
      <c r="V7">
        <v>1</v>
      </c>
      <c r="X7" s="39" t="s">
        <v>32082</v>
      </c>
      <c r="Y7">
        <v>1</v>
      </c>
      <c r="AA7" s="39" t="s">
        <v>32083</v>
      </c>
      <c r="AB7">
        <v>1</v>
      </c>
      <c r="AD7" s="39" t="s">
        <v>32084</v>
      </c>
      <c r="AE7">
        <v>1</v>
      </c>
      <c r="AG7" s="39" t="s">
        <v>32085</v>
      </c>
      <c r="AH7">
        <v>1</v>
      </c>
      <c r="AJ7" s="39" t="s">
        <v>32086</v>
      </c>
      <c r="AK7">
        <v>1</v>
      </c>
      <c r="AM7" s="39" t="s">
        <v>32087</v>
      </c>
      <c r="AN7">
        <v>1</v>
      </c>
      <c r="AP7" s="39" t="s">
        <v>32088</v>
      </c>
      <c r="AQ7">
        <v>0</v>
      </c>
      <c r="AS7" s="39" t="s">
        <v>20727</v>
      </c>
      <c r="AT7">
        <v>1</v>
      </c>
    </row>
    <row r="8" spans="1:47" x14ac:dyDescent="0.3">
      <c r="A8">
        <v>7</v>
      </c>
      <c r="B8" s="1">
        <v>45826.370208333334</v>
      </c>
      <c r="C8" s="1">
        <v>45826.373124999998</v>
      </c>
      <c r="D8" s="39" t="s">
        <v>575</v>
      </c>
      <c r="E8" s="39" t="s">
        <v>576</v>
      </c>
      <c r="F8">
        <v>9</v>
      </c>
      <c r="I8" s="39" t="s">
        <v>576</v>
      </c>
      <c r="J8">
        <v>0</v>
      </c>
      <c r="L8">
        <v>10</v>
      </c>
      <c r="M8">
        <v>0</v>
      </c>
      <c r="O8">
        <v>3</v>
      </c>
      <c r="P8">
        <v>0</v>
      </c>
      <c r="R8" s="39" t="s">
        <v>32081</v>
      </c>
      <c r="S8">
        <v>1</v>
      </c>
      <c r="U8" s="39" t="s">
        <v>341</v>
      </c>
      <c r="V8">
        <v>1</v>
      </c>
      <c r="X8" s="39" t="s">
        <v>32082</v>
      </c>
      <c r="Y8">
        <v>1</v>
      </c>
      <c r="AA8" s="39" t="s">
        <v>32083</v>
      </c>
      <c r="AB8">
        <v>1</v>
      </c>
      <c r="AD8" s="39" t="s">
        <v>32084</v>
      </c>
      <c r="AE8">
        <v>1</v>
      </c>
      <c r="AG8" s="39" t="s">
        <v>32085</v>
      </c>
      <c r="AH8">
        <v>1</v>
      </c>
      <c r="AJ8" s="39" t="s">
        <v>32086</v>
      </c>
      <c r="AK8">
        <v>1</v>
      </c>
      <c r="AM8" s="39" t="s">
        <v>32087</v>
      </c>
      <c r="AN8">
        <v>1</v>
      </c>
      <c r="AP8" s="39" t="s">
        <v>32088</v>
      </c>
      <c r="AQ8">
        <v>0</v>
      </c>
      <c r="AS8" s="39" t="s">
        <v>20727</v>
      </c>
      <c r="AT8">
        <v>1</v>
      </c>
    </row>
    <row r="9" spans="1:47" x14ac:dyDescent="0.3">
      <c r="A9">
        <v>8</v>
      </c>
      <c r="B9" s="1">
        <v>45826.370798611111</v>
      </c>
      <c r="C9" s="1">
        <v>45826.373194444444</v>
      </c>
      <c r="D9" s="39" t="s">
        <v>602</v>
      </c>
      <c r="E9" s="39" t="s">
        <v>603</v>
      </c>
      <c r="F9">
        <v>9</v>
      </c>
      <c r="I9" s="39" t="s">
        <v>603</v>
      </c>
      <c r="J9">
        <v>0</v>
      </c>
      <c r="L9">
        <v>10</v>
      </c>
      <c r="M9">
        <v>0</v>
      </c>
      <c r="O9">
        <v>18</v>
      </c>
      <c r="P9">
        <v>0</v>
      </c>
      <c r="R9" s="39" t="s">
        <v>32081</v>
      </c>
      <c r="S9">
        <v>1</v>
      </c>
      <c r="U9" s="39" t="s">
        <v>341</v>
      </c>
      <c r="V9">
        <v>1</v>
      </c>
      <c r="X9" s="39" t="s">
        <v>32082</v>
      </c>
      <c r="Y9">
        <v>1</v>
      </c>
      <c r="AA9" s="39" t="s">
        <v>32083</v>
      </c>
      <c r="AB9">
        <v>1</v>
      </c>
      <c r="AD9" s="39" t="s">
        <v>32084</v>
      </c>
      <c r="AE9">
        <v>1</v>
      </c>
      <c r="AG9" s="39" t="s">
        <v>32085</v>
      </c>
      <c r="AH9">
        <v>1</v>
      </c>
      <c r="AJ9" s="39" t="s">
        <v>32086</v>
      </c>
      <c r="AK9">
        <v>1</v>
      </c>
      <c r="AM9" s="39" t="s">
        <v>32087</v>
      </c>
      <c r="AN9">
        <v>1</v>
      </c>
      <c r="AP9" s="39" t="s">
        <v>32088</v>
      </c>
      <c r="AQ9">
        <v>0</v>
      </c>
      <c r="AS9" s="39" t="s">
        <v>20727</v>
      </c>
      <c r="AT9">
        <v>1</v>
      </c>
    </row>
    <row r="10" spans="1:47" x14ac:dyDescent="0.3">
      <c r="A10">
        <v>9</v>
      </c>
      <c r="B10" s="1">
        <v>45826.370115740741</v>
      </c>
      <c r="C10" s="1">
        <v>45826.373240740744</v>
      </c>
      <c r="D10" s="39" t="s">
        <v>610</v>
      </c>
      <c r="E10" s="39" t="s">
        <v>611</v>
      </c>
      <c r="F10">
        <v>9</v>
      </c>
      <c r="I10" s="39" t="s">
        <v>611</v>
      </c>
      <c r="J10">
        <v>0</v>
      </c>
      <c r="L10">
        <v>10</v>
      </c>
      <c r="M10">
        <v>0</v>
      </c>
      <c r="O10">
        <v>14</v>
      </c>
      <c r="P10">
        <v>0</v>
      </c>
      <c r="R10" s="39" t="s">
        <v>32081</v>
      </c>
      <c r="S10">
        <v>1</v>
      </c>
      <c r="U10" s="39" t="s">
        <v>341</v>
      </c>
      <c r="V10">
        <v>1</v>
      </c>
      <c r="X10" s="39" t="s">
        <v>32082</v>
      </c>
      <c r="Y10">
        <v>1</v>
      </c>
      <c r="AA10" s="39" t="s">
        <v>32083</v>
      </c>
      <c r="AB10">
        <v>1</v>
      </c>
      <c r="AD10" s="39" t="s">
        <v>32084</v>
      </c>
      <c r="AE10">
        <v>1</v>
      </c>
      <c r="AG10" s="39" t="s">
        <v>32085</v>
      </c>
      <c r="AH10">
        <v>1</v>
      </c>
      <c r="AJ10" s="39" t="s">
        <v>32086</v>
      </c>
      <c r="AK10">
        <v>1</v>
      </c>
      <c r="AM10" s="39" t="s">
        <v>32087</v>
      </c>
      <c r="AN10">
        <v>1</v>
      </c>
      <c r="AP10" s="39" t="s">
        <v>32088</v>
      </c>
      <c r="AQ10">
        <v>0</v>
      </c>
      <c r="AS10" s="39" t="s">
        <v>20727</v>
      </c>
      <c r="AT10">
        <v>1</v>
      </c>
    </row>
    <row r="11" spans="1:47" x14ac:dyDescent="0.3">
      <c r="A11">
        <v>10</v>
      </c>
      <c r="B11" s="1">
        <v>45826.37027777778</v>
      </c>
      <c r="C11" s="1">
        <v>45826.373263888891</v>
      </c>
      <c r="D11" s="39" t="s">
        <v>734</v>
      </c>
      <c r="E11" s="39" t="s">
        <v>735</v>
      </c>
      <c r="F11">
        <v>8</v>
      </c>
      <c r="I11" s="39" t="s">
        <v>735</v>
      </c>
      <c r="J11">
        <v>0</v>
      </c>
      <c r="L11">
        <v>10</v>
      </c>
      <c r="M11">
        <v>0</v>
      </c>
      <c r="O11">
        <v>39</v>
      </c>
      <c r="P11">
        <v>0</v>
      </c>
      <c r="R11" s="39" t="s">
        <v>32081</v>
      </c>
      <c r="S11">
        <v>1</v>
      </c>
      <c r="U11" s="39" t="s">
        <v>341</v>
      </c>
      <c r="V11">
        <v>1</v>
      </c>
      <c r="X11" s="39" t="s">
        <v>32091</v>
      </c>
      <c r="Y11">
        <v>0</v>
      </c>
      <c r="AA11" s="39" t="s">
        <v>32083</v>
      </c>
      <c r="AB11">
        <v>1</v>
      </c>
      <c r="AD11" s="39" t="s">
        <v>32084</v>
      </c>
      <c r="AE11">
        <v>1</v>
      </c>
      <c r="AG11" s="39" t="s">
        <v>32085</v>
      </c>
      <c r="AH11">
        <v>1</v>
      </c>
      <c r="AJ11" s="39" t="s">
        <v>32086</v>
      </c>
      <c r="AK11">
        <v>1</v>
      </c>
      <c r="AM11" s="39" t="s">
        <v>32087</v>
      </c>
      <c r="AN11">
        <v>1</v>
      </c>
      <c r="AP11" s="39" t="s">
        <v>32088</v>
      </c>
      <c r="AQ11">
        <v>0</v>
      </c>
      <c r="AS11" s="39" t="s">
        <v>20727</v>
      </c>
      <c r="AT11">
        <v>1</v>
      </c>
    </row>
    <row r="12" spans="1:47" x14ac:dyDescent="0.3">
      <c r="A12">
        <v>11</v>
      </c>
      <c r="B12" s="1">
        <v>45826.370173611111</v>
      </c>
      <c r="C12" s="1">
        <v>45826.373356481483</v>
      </c>
      <c r="D12" s="39" t="s">
        <v>809</v>
      </c>
      <c r="E12" s="39" t="s">
        <v>810</v>
      </c>
      <c r="F12">
        <v>8</v>
      </c>
      <c r="I12" s="39" t="s">
        <v>18128</v>
      </c>
      <c r="J12">
        <v>0</v>
      </c>
      <c r="L12">
        <v>10</v>
      </c>
      <c r="M12">
        <v>0</v>
      </c>
      <c r="O12">
        <v>30</v>
      </c>
      <c r="P12">
        <v>0</v>
      </c>
      <c r="R12" s="39" t="s">
        <v>32081</v>
      </c>
      <c r="S12">
        <v>1</v>
      </c>
      <c r="U12" s="39" t="s">
        <v>341</v>
      </c>
      <c r="V12">
        <v>1</v>
      </c>
      <c r="X12" s="39" t="s">
        <v>32082</v>
      </c>
      <c r="Y12">
        <v>1</v>
      </c>
      <c r="AA12" s="39" t="s">
        <v>32083</v>
      </c>
      <c r="AB12">
        <v>1</v>
      </c>
      <c r="AD12" s="39" t="s">
        <v>32089</v>
      </c>
      <c r="AE12">
        <v>0</v>
      </c>
      <c r="AG12" s="39" t="s">
        <v>32085</v>
      </c>
      <c r="AH12">
        <v>1</v>
      </c>
      <c r="AJ12" s="39" t="s">
        <v>32086</v>
      </c>
      <c r="AK12">
        <v>1</v>
      </c>
      <c r="AM12" s="39" t="s">
        <v>32087</v>
      </c>
      <c r="AN12">
        <v>1</v>
      </c>
      <c r="AP12" s="39" t="s">
        <v>32088</v>
      </c>
      <c r="AQ12">
        <v>0</v>
      </c>
      <c r="AS12" s="39" t="s">
        <v>20727</v>
      </c>
      <c r="AT12">
        <v>1</v>
      </c>
    </row>
    <row r="13" spans="1:47" x14ac:dyDescent="0.3">
      <c r="A13">
        <v>12</v>
      </c>
      <c r="B13" s="1">
        <v>45826.370289351849</v>
      </c>
      <c r="C13" s="1">
        <v>45826.373553240737</v>
      </c>
      <c r="D13" s="39" t="s">
        <v>682</v>
      </c>
      <c r="E13" s="39" t="s">
        <v>683</v>
      </c>
      <c r="F13">
        <v>9</v>
      </c>
      <c r="I13" s="39" t="s">
        <v>683</v>
      </c>
      <c r="J13">
        <v>0</v>
      </c>
      <c r="L13">
        <v>10</v>
      </c>
      <c r="M13">
        <v>0</v>
      </c>
      <c r="O13">
        <v>25</v>
      </c>
      <c r="P13">
        <v>0</v>
      </c>
      <c r="R13" s="39" t="s">
        <v>32081</v>
      </c>
      <c r="S13">
        <v>1</v>
      </c>
      <c r="U13" s="39" t="s">
        <v>341</v>
      </c>
      <c r="V13">
        <v>1</v>
      </c>
      <c r="X13" s="39" t="s">
        <v>32082</v>
      </c>
      <c r="Y13">
        <v>1</v>
      </c>
      <c r="AA13" s="39" t="s">
        <v>32083</v>
      </c>
      <c r="AB13">
        <v>1</v>
      </c>
      <c r="AD13" s="39" t="s">
        <v>32084</v>
      </c>
      <c r="AE13">
        <v>1</v>
      </c>
      <c r="AG13" s="39" t="s">
        <v>32085</v>
      </c>
      <c r="AH13">
        <v>1</v>
      </c>
      <c r="AJ13" s="39" t="s">
        <v>32086</v>
      </c>
      <c r="AK13">
        <v>1</v>
      </c>
      <c r="AM13" s="39" t="s">
        <v>32087</v>
      </c>
      <c r="AN13">
        <v>1</v>
      </c>
      <c r="AP13" s="39" t="s">
        <v>32088</v>
      </c>
      <c r="AQ13">
        <v>0</v>
      </c>
      <c r="AS13" s="39" t="s">
        <v>20727</v>
      </c>
      <c r="AT13">
        <v>1</v>
      </c>
    </row>
    <row r="14" spans="1:47" x14ac:dyDescent="0.3">
      <c r="A14">
        <v>13</v>
      </c>
      <c r="B14" s="1">
        <v>45826.370185185187</v>
      </c>
      <c r="C14" s="1">
        <v>45826.373576388891</v>
      </c>
      <c r="D14" s="39" t="s">
        <v>489</v>
      </c>
      <c r="E14" s="39" t="s">
        <v>490</v>
      </c>
      <c r="F14">
        <v>9</v>
      </c>
      <c r="I14" s="39" t="s">
        <v>491</v>
      </c>
      <c r="J14">
        <v>0</v>
      </c>
      <c r="L14">
        <v>10</v>
      </c>
      <c r="M14">
        <v>0</v>
      </c>
      <c r="O14">
        <v>7</v>
      </c>
      <c r="P14">
        <v>0</v>
      </c>
      <c r="R14" s="39" t="s">
        <v>32081</v>
      </c>
      <c r="S14">
        <v>1</v>
      </c>
      <c r="U14" s="39" t="s">
        <v>341</v>
      </c>
      <c r="V14">
        <v>1</v>
      </c>
      <c r="X14" s="39" t="s">
        <v>32082</v>
      </c>
      <c r="Y14">
        <v>1</v>
      </c>
      <c r="AA14" s="39" t="s">
        <v>32083</v>
      </c>
      <c r="AB14">
        <v>1</v>
      </c>
      <c r="AD14" s="39" t="s">
        <v>32084</v>
      </c>
      <c r="AE14">
        <v>1</v>
      </c>
      <c r="AG14" s="39" t="s">
        <v>32085</v>
      </c>
      <c r="AH14">
        <v>1</v>
      </c>
      <c r="AJ14" s="39" t="s">
        <v>32086</v>
      </c>
      <c r="AK14">
        <v>1</v>
      </c>
      <c r="AM14" s="39" t="s">
        <v>32087</v>
      </c>
      <c r="AN14">
        <v>1</v>
      </c>
      <c r="AP14" s="39" t="s">
        <v>32088</v>
      </c>
      <c r="AQ14">
        <v>0</v>
      </c>
      <c r="AS14" s="39" t="s">
        <v>20727</v>
      </c>
      <c r="AT14">
        <v>1</v>
      </c>
    </row>
    <row r="15" spans="1:47" x14ac:dyDescent="0.3">
      <c r="A15">
        <v>14</v>
      </c>
      <c r="B15" s="1">
        <v>45826.37027777778</v>
      </c>
      <c r="C15" s="1">
        <v>45826.373611111114</v>
      </c>
      <c r="D15" s="39" t="s">
        <v>690</v>
      </c>
      <c r="E15" s="39" t="s">
        <v>691</v>
      </c>
      <c r="F15">
        <v>9</v>
      </c>
      <c r="I15" s="39" t="s">
        <v>5119</v>
      </c>
      <c r="J15">
        <v>0</v>
      </c>
      <c r="L15">
        <v>10</v>
      </c>
      <c r="M15">
        <v>0</v>
      </c>
      <c r="O15">
        <v>37</v>
      </c>
      <c r="P15">
        <v>0</v>
      </c>
      <c r="R15" s="39" t="s">
        <v>32081</v>
      </c>
      <c r="S15">
        <v>1</v>
      </c>
      <c r="U15" s="39" t="s">
        <v>341</v>
      </c>
      <c r="V15">
        <v>1</v>
      </c>
      <c r="X15" s="39" t="s">
        <v>32082</v>
      </c>
      <c r="Y15">
        <v>1</v>
      </c>
      <c r="AA15" s="39" t="s">
        <v>32083</v>
      </c>
      <c r="AB15">
        <v>1</v>
      </c>
      <c r="AD15" s="39" t="s">
        <v>32084</v>
      </c>
      <c r="AE15">
        <v>1</v>
      </c>
      <c r="AG15" s="39" t="s">
        <v>32085</v>
      </c>
      <c r="AH15">
        <v>1</v>
      </c>
      <c r="AJ15" s="39" t="s">
        <v>32086</v>
      </c>
      <c r="AK15">
        <v>1</v>
      </c>
      <c r="AM15" s="39" t="s">
        <v>32087</v>
      </c>
      <c r="AN15">
        <v>1</v>
      </c>
      <c r="AP15" s="39" t="s">
        <v>32088</v>
      </c>
      <c r="AQ15">
        <v>0</v>
      </c>
      <c r="AS15" s="39" t="s">
        <v>20727</v>
      </c>
      <c r="AT15">
        <v>1</v>
      </c>
    </row>
    <row r="16" spans="1:47" x14ac:dyDescent="0.3">
      <c r="A16">
        <v>15</v>
      </c>
      <c r="B16" s="1">
        <v>45826.370266203703</v>
      </c>
      <c r="C16" s="1">
        <v>45826.373761574076</v>
      </c>
      <c r="D16" s="39" t="s">
        <v>558</v>
      </c>
      <c r="E16" s="39" t="s">
        <v>559</v>
      </c>
      <c r="F16">
        <v>9</v>
      </c>
      <c r="I16" s="39" t="s">
        <v>559</v>
      </c>
      <c r="J16">
        <v>0</v>
      </c>
      <c r="L16">
        <v>10</v>
      </c>
      <c r="M16">
        <v>0</v>
      </c>
      <c r="O16">
        <v>8</v>
      </c>
      <c r="P16">
        <v>0</v>
      </c>
      <c r="R16" s="39" t="s">
        <v>32081</v>
      </c>
      <c r="S16">
        <v>1</v>
      </c>
      <c r="U16" s="39" t="s">
        <v>341</v>
      </c>
      <c r="V16">
        <v>1</v>
      </c>
      <c r="X16" s="39" t="s">
        <v>32082</v>
      </c>
      <c r="Y16">
        <v>1</v>
      </c>
      <c r="AA16" s="39" t="s">
        <v>32083</v>
      </c>
      <c r="AB16">
        <v>1</v>
      </c>
      <c r="AD16" s="39" t="s">
        <v>32084</v>
      </c>
      <c r="AE16">
        <v>1</v>
      </c>
      <c r="AG16" s="39" t="s">
        <v>32085</v>
      </c>
      <c r="AH16">
        <v>1</v>
      </c>
      <c r="AJ16" s="39" t="s">
        <v>32086</v>
      </c>
      <c r="AK16">
        <v>1</v>
      </c>
      <c r="AM16" s="39" t="s">
        <v>32087</v>
      </c>
      <c r="AN16">
        <v>1</v>
      </c>
      <c r="AP16" s="39" t="s">
        <v>32088</v>
      </c>
      <c r="AQ16">
        <v>0</v>
      </c>
      <c r="AS16" s="39" t="s">
        <v>20727</v>
      </c>
      <c r="AT16">
        <v>1</v>
      </c>
    </row>
    <row r="17" spans="1:46" x14ac:dyDescent="0.3">
      <c r="A17">
        <v>16</v>
      </c>
      <c r="B17" s="1">
        <v>45826.370173611111</v>
      </c>
      <c r="C17" s="1">
        <v>45826.373865740738</v>
      </c>
      <c r="D17" s="39" t="s">
        <v>592</v>
      </c>
      <c r="E17" s="39" t="s">
        <v>593</v>
      </c>
      <c r="F17">
        <v>9</v>
      </c>
      <c r="I17" s="39" t="s">
        <v>594</v>
      </c>
      <c r="J17">
        <v>0</v>
      </c>
      <c r="L17">
        <v>10</v>
      </c>
      <c r="M17">
        <v>0</v>
      </c>
      <c r="O17">
        <v>4</v>
      </c>
      <c r="P17">
        <v>0</v>
      </c>
      <c r="R17" s="39" t="s">
        <v>32081</v>
      </c>
      <c r="S17">
        <v>1</v>
      </c>
      <c r="U17" s="39" t="s">
        <v>341</v>
      </c>
      <c r="V17">
        <v>1</v>
      </c>
      <c r="X17" s="39" t="s">
        <v>32082</v>
      </c>
      <c r="Y17">
        <v>1</v>
      </c>
      <c r="AA17" s="39" t="s">
        <v>32083</v>
      </c>
      <c r="AB17">
        <v>1</v>
      </c>
      <c r="AD17" s="39" t="s">
        <v>32084</v>
      </c>
      <c r="AE17">
        <v>1</v>
      </c>
      <c r="AG17" s="39" t="s">
        <v>32085</v>
      </c>
      <c r="AH17">
        <v>1</v>
      </c>
      <c r="AJ17" s="39" t="s">
        <v>32086</v>
      </c>
      <c r="AK17">
        <v>1</v>
      </c>
      <c r="AM17" s="39" t="s">
        <v>32087</v>
      </c>
      <c r="AN17">
        <v>1</v>
      </c>
      <c r="AP17" s="39" t="s">
        <v>32088</v>
      </c>
      <c r="AQ17">
        <v>0</v>
      </c>
      <c r="AS17" s="39" t="s">
        <v>20727</v>
      </c>
      <c r="AT17">
        <v>1</v>
      </c>
    </row>
    <row r="18" spans="1:46" x14ac:dyDescent="0.3">
      <c r="A18">
        <v>17</v>
      </c>
      <c r="B18" s="1">
        <v>45826.370324074072</v>
      </c>
      <c r="C18" s="1">
        <v>45826.374224537038</v>
      </c>
      <c r="D18" s="39" t="s">
        <v>671</v>
      </c>
      <c r="E18" s="39" t="s">
        <v>672</v>
      </c>
      <c r="F18">
        <v>9</v>
      </c>
      <c r="I18" s="39" t="s">
        <v>672</v>
      </c>
      <c r="J18">
        <v>0</v>
      </c>
      <c r="L18">
        <v>10</v>
      </c>
      <c r="M18">
        <v>0</v>
      </c>
      <c r="O18">
        <v>6</v>
      </c>
      <c r="P18">
        <v>0</v>
      </c>
      <c r="R18" s="39" t="s">
        <v>32081</v>
      </c>
      <c r="S18">
        <v>1</v>
      </c>
      <c r="U18" s="39" t="s">
        <v>341</v>
      </c>
      <c r="V18">
        <v>1</v>
      </c>
      <c r="X18" s="39" t="s">
        <v>32082</v>
      </c>
      <c r="Y18">
        <v>1</v>
      </c>
      <c r="AA18" s="39" t="s">
        <v>32083</v>
      </c>
      <c r="AB18">
        <v>1</v>
      </c>
      <c r="AD18" s="39" t="s">
        <v>32084</v>
      </c>
      <c r="AE18">
        <v>1</v>
      </c>
      <c r="AG18" s="39" t="s">
        <v>32085</v>
      </c>
      <c r="AH18">
        <v>1</v>
      </c>
      <c r="AJ18" s="39" t="s">
        <v>32086</v>
      </c>
      <c r="AK18">
        <v>1</v>
      </c>
      <c r="AM18" s="39" t="s">
        <v>32087</v>
      </c>
      <c r="AN18">
        <v>1</v>
      </c>
      <c r="AP18" s="39" t="s">
        <v>32088</v>
      </c>
      <c r="AQ18">
        <v>0</v>
      </c>
      <c r="AS18" s="39" t="s">
        <v>20727</v>
      </c>
      <c r="AT18">
        <v>1</v>
      </c>
    </row>
    <row r="19" spans="1:46" x14ac:dyDescent="0.3">
      <c r="A19">
        <v>18</v>
      </c>
      <c r="B19" s="1">
        <v>45826.370104166665</v>
      </c>
      <c r="C19" s="1">
        <v>45826.374247685184</v>
      </c>
      <c r="D19" s="39" t="s">
        <v>750</v>
      </c>
      <c r="E19" s="39" t="s">
        <v>751</v>
      </c>
      <c r="F19">
        <v>6</v>
      </c>
      <c r="I19" s="39" t="s">
        <v>751</v>
      </c>
      <c r="J19">
        <v>0</v>
      </c>
      <c r="L19">
        <v>10</v>
      </c>
      <c r="M19">
        <v>0</v>
      </c>
      <c r="O19">
        <v>22</v>
      </c>
      <c r="P19">
        <v>0</v>
      </c>
      <c r="R19" s="39" t="s">
        <v>32092</v>
      </c>
      <c r="S19">
        <v>0</v>
      </c>
      <c r="U19" s="39" t="s">
        <v>341</v>
      </c>
      <c r="V19">
        <v>1</v>
      </c>
      <c r="X19" s="39" t="s">
        <v>21157</v>
      </c>
      <c r="Y19">
        <v>0</v>
      </c>
      <c r="AA19" s="39" t="s">
        <v>32083</v>
      </c>
      <c r="AB19">
        <v>1</v>
      </c>
      <c r="AD19" s="39" t="s">
        <v>32084</v>
      </c>
      <c r="AE19">
        <v>1</v>
      </c>
      <c r="AG19" s="39" t="s">
        <v>32085</v>
      </c>
      <c r="AH19">
        <v>1</v>
      </c>
      <c r="AJ19" s="39" t="s">
        <v>32086</v>
      </c>
      <c r="AK19">
        <v>1</v>
      </c>
      <c r="AM19" s="39" t="s">
        <v>32087</v>
      </c>
      <c r="AN19">
        <v>1</v>
      </c>
      <c r="AP19" s="39" t="s">
        <v>32093</v>
      </c>
      <c r="AQ19">
        <v>0</v>
      </c>
      <c r="AS19" s="39" t="s">
        <v>32094</v>
      </c>
      <c r="AT19">
        <v>0</v>
      </c>
    </row>
    <row r="20" spans="1:46" x14ac:dyDescent="0.3">
      <c r="A20">
        <v>19</v>
      </c>
      <c r="B20" s="1">
        <v>45826.370185185187</v>
      </c>
      <c r="C20" s="1">
        <v>45826.374305555553</v>
      </c>
      <c r="D20" s="39" t="s">
        <v>818</v>
      </c>
      <c r="E20" s="39" t="s">
        <v>819</v>
      </c>
      <c r="F20">
        <v>9</v>
      </c>
      <c r="I20" s="39" t="s">
        <v>819</v>
      </c>
      <c r="J20">
        <v>0</v>
      </c>
      <c r="L20">
        <v>10</v>
      </c>
      <c r="M20">
        <v>0</v>
      </c>
      <c r="O20">
        <v>1</v>
      </c>
      <c r="P20">
        <v>0</v>
      </c>
      <c r="R20" s="39" t="s">
        <v>32081</v>
      </c>
      <c r="S20">
        <v>1</v>
      </c>
      <c r="U20" s="39" t="s">
        <v>341</v>
      </c>
      <c r="V20">
        <v>1</v>
      </c>
      <c r="X20" s="39" t="s">
        <v>32082</v>
      </c>
      <c r="Y20">
        <v>1</v>
      </c>
      <c r="AA20" s="39" t="s">
        <v>32083</v>
      </c>
      <c r="AB20">
        <v>1</v>
      </c>
      <c r="AD20" s="39" t="s">
        <v>32084</v>
      </c>
      <c r="AE20">
        <v>1</v>
      </c>
      <c r="AG20" s="39" t="s">
        <v>32085</v>
      </c>
      <c r="AH20">
        <v>1</v>
      </c>
      <c r="AJ20" s="39" t="s">
        <v>32086</v>
      </c>
      <c r="AK20">
        <v>1</v>
      </c>
      <c r="AM20" s="39" t="s">
        <v>32087</v>
      </c>
      <c r="AN20">
        <v>1</v>
      </c>
      <c r="AP20" s="39" t="s">
        <v>32088</v>
      </c>
      <c r="AQ20">
        <v>0</v>
      </c>
      <c r="AS20" s="39" t="s">
        <v>20727</v>
      </c>
      <c r="AT20">
        <v>1</v>
      </c>
    </row>
    <row r="21" spans="1:46" x14ac:dyDescent="0.3">
      <c r="A21">
        <v>20</v>
      </c>
      <c r="B21" s="1">
        <v>45826.370162037034</v>
      </c>
      <c r="C21" s="1">
        <v>45826.37431712963</v>
      </c>
      <c r="D21" s="39" t="s">
        <v>638</v>
      </c>
      <c r="E21" s="39" t="s">
        <v>639</v>
      </c>
      <c r="F21">
        <v>8</v>
      </c>
      <c r="I21" s="39" t="s">
        <v>640</v>
      </c>
      <c r="J21">
        <v>0</v>
      </c>
      <c r="L21">
        <v>10</v>
      </c>
      <c r="M21">
        <v>0</v>
      </c>
      <c r="O21">
        <v>33</v>
      </c>
      <c r="P21">
        <v>0</v>
      </c>
      <c r="R21" s="39" t="s">
        <v>32081</v>
      </c>
      <c r="S21">
        <v>1</v>
      </c>
      <c r="U21" s="39" t="s">
        <v>341</v>
      </c>
      <c r="V21">
        <v>1</v>
      </c>
      <c r="X21" s="39" t="s">
        <v>32082</v>
      </c>
      <c r="Y21">
        <v>1</v>
      </c>
      <c r="AA21" s="39" t="s">
        <v>32083</v>
      </c>
      <c r="AB21">
        <v>1</v>
      </c>
      <c r="AD21" s="39" t="s">
        <v>32084</v>
      </c>
      <c r="AE21">
        <v>1</v>
      </c>
      <c r="AG21" s="39" t="s">
        <v>32085</v>
      </c>
      <c r="AH21">
        <v>1</v>
      </c>
      <c r="AJ21" s="39" t="s">
        <v>32095</v>
      </c>
      <c r="AK21">
        <v>0</v>
      </c>
      <c r="AM21" s="39" t="s">
        <v>32087</v>
      </c>
      <c r="AN21">
        <v>1</v>
      </c>
      <c r="AP21" s="39" t="s">
        <v>32088</v>
      </c>
      <c r="AQ21">
        <v>0</v>
      </c>
      <c r="AS21" s="39" t="s">
        <v>20727</v>
      </c>
      <c r="AT21">
        <v>1</v>
      </c>
    </row>
    <row r="22" spans="1:46" x14ac:dyDescent="0.3">
      <c r="A22">
        <v>21</v>
      </c>
      <c r="B22" s="1">
        <v>45826.370219907411</v>
      </c>
      <c r="C22" s="1">
        <v>45826.37431712963</v>
      </c>
      <c r="D22" s="39" t="s">
        <v>741</v>
      </c>
      <c r="E22" s="39" t="s">
        <v>742</v>
      </c>
      <c r="F22">
        <v>9</v>
      </c>
      <c r="I22" s="39" t="s">
        <v>742</v>
      </c>
      <c r="J22">
        <v>0</v>
      </c>
      <c r="L22">
        <v>10</v>
      </c>
      <c r="M22">
        <v>0</v>
      </c>
      <c r="O22">
        <v>36</v>
      </c>
      <c r="P22">
        <v>0</v>
      </c>
      <c r="R22" s="39" t="s">
        <v>32081</v>
      </c>
      <c r="S22">
        <v>1</v>
      </c>
      <c r="U22" s="39" t="s">
        <v>341</v>
      </c>
      <c r="V22">
        <v>1</v>
      </c>
      <c r="X22" s="39" t="s">
        <v>32082</v>
      </c>
      <c r="Y22">
        <v>1</v>
      </c>
      <c r="AA22" s="39" t="s">
        <v>32083</v>
      </c>
      <c r="AB22">
        <v>1</v>
      </c>
      <c r="AD22" s="39" t="s">
        <v>32084</v>
      </c>
      <c r="AE22">
        <v>1</v>
      </c>
      <c r="AG22" s="39" t="s">
        <v>32085</v>
      </c>
      <c r="AH22">
        <v>1</v>
      </c>
      <c r="AJ22" s="39" t="s">
        <v>32086</v>
      </c>
      <c r="AK22">
        <v>1</v>
      </c>
      <c r="AM22" s="39" t="s">
        <v>32087</v>
      </c>
      <c r="AN22">
        <v>1</v>
      </c>
      <c r="AP22" s="39" t="s">
        <v>32088</v>
      </c>
      <c r="AQ22">
        <v>0</v>
      </c>
      <c r="AS22" s="39" t="s">
        <v>20727</v>
      </c>
      <c r="AT22">
        <v>1</v>
      </c>
    </row>
    <row r="23" spans="1:46" x14ac:dyDescent="0.3">
      <c r="A23">
        <v>22</v>
      </c>
      <c r="B23" s="1">
        <v>45826.370243055557</v>
      </c>
      <c r="C23" s="1">
        <v>45826.374710648146</v>
      </c>
      <c r="D23" s="39" t="s">
        <v>659</v>
      </c>
      <c r="E23" s="39" t="s">
        <v>660</v>
      </c>
      <c r="F23">
        <v>9</v>
      </c>
      <c r="I23" s="39" t="s">
        <v>661</v>
      </c>
      <c r="J23">
        <v>0</v>
      </c>
      <c r="L23">
        <v>10</v>
      </c>
      <c r="M23">
        <v>0</v>
      </c>
      <c r="O23">
        <v>19</v>
      </c>
      <c r="P23">
        <v>0</v>
      </c>
      <c r="R23" s="39" t="s">
        <v>32081</v>
      </c>
      <c r="S23">
        <v>1</v>
      </c>
      <c r="U23" s="39" t="s">
        <v>341</v>
      </c>
      <c r="V23">
        <v>1</v>
      </c>
      <c r="X23" s="39" t="s">
        <v>32082</v>
      </c>
      <c r="Y23">
        <v>1</v>
      </c>
      <c r="AA23" s="39" t="s">
        <v>32083</v>
      </c>
      <c r="AB23">
        <v>1</v>
      </c>
      <c r="AD23" s="39" t="s">
        <v>32084</v>
      </c>
      <c r="AE23">
        <v>1</v>
      </c>
      <c r="AG23" s="39" t="s">
        <v>32085</v>
      </c>
      <c r="AH23">
        <v>1</v>
      </c>
      <c r="AJ23" s="39" t="s">
        <v>32086</v>
      </c>
      <c r="AK23">
        <v>1</v>
      </c>
      <c r="AM23" s="39" t="s">
        <v>32087</v>
      </c>
      <c r="AN23">
        <v>1</v>
      </c>
      <c r="AP23" s="39" t="s">
        <v>32088</v>
      </c>
      <c r="AQ23">
        <v>0</v>
      </c>
      <c r="AS23" s="39" t="s">
        <v>20727</v>
      </c>
      <c r="AT23">
        <v>1</v>
      </c>
    </row>
    <row r="24" spans="1:46" x14ac:dyDescent="0.3">
      <c r="A24">
        <v>23</v>
      </c>
      <c r="B24" s="1">
        <v>45826.370138888888</v>
      </c>
      <c r="C24" s="1">
        <v>45826.3747337963</v>
      </c>
      <c r="D24" s="39" t="s">
        <v>761</v>
      </c>
      <c r="E24" s="39" t="s">
        <v>762</v>
      </c>
      <c r="F24">
        <v>7</v>
      </c>
      <c r="I24" s="39" t="s">
        <v>762</v>
      </c>
      <c r="J24">
        <v>0</v>
      </c>
      <c r="L24">
        <v>10</v>
      </c>
      <c r="M24">
        <v>0</v>
      </c>
      <c r="O24">
        <v>21</v>
      </c>
      <c r="P24">
        <v>0</v>
      </c>
      <c r="R24" s="39" t="s">
        <v>32081</v>
      </c>
      <c r="S24">
        <v>1</v>
      </c>
      <c r="U24" s="39" t="s">
        <v>31949</v>
      </c>
      <c r="V24">
        <v>0</v>
      </c>
      <c r="X24" s="39" t="s">
        <v>32091</v>
      </c>
      <c r="Y24">
        <v>0</v>
      </c>
      <c r="AA24" s="39" t="s">
        <v>32083</v>
      </c>
      <c r="AB24">
        <v>1</v>
      </c>
      <c r="AD24" s="39" t="s">
        <v>32084</v>
      </c>
      <c r="AE24">
        <v>1</v>
      </c>
      <c r="AG24" s="39" t="s">
        <v>32085</v>
      </c>
      <c r="AH24">
        <v>1</v>
      </c>
      <c r="AJ24" s="39" t="s">
        <v>32086</v>
      </c>
      <c r="AK24">
        <v>1</v>
      </c>
      <c r="AM24" s="39" t="s">
        <v>32087</v>
      </c>
      <c r="AN24">
        <v>1</v>
      </c>
      <c r="AP24" s="39" t="s">
        <v>32088</v>
      </c>
      <c r="AQ24">
        <v>0</v>
      </c>
      <c r="AS24" s="39" t="s">
        <v>20727</v>
      </c>
      <c r="AT24">
        <v>1</v>
      </c>
    </row>
    <row r="25" spans="1:46" x14ac:dyDescent="0.3">
      <c r="A25">
        <v>24</v>
      </c>
      <c r="B25" s="1">
        <v>45826.369675925926</v>
      </c>
      <c r="C25" s="1">
        <v>45826.374768518515</v>
      </c>
      <c r="D25" s="39" t="s">
        <v>702</v>
      </c>
      <c r="E25" s="39" t="s">
        <v>703</v>
      </c>
      <c r="F25">
        <v>7</v>
      </c>
      <c r="I25" s="39" t="s">
        <v>703</v>
      </c>
      <c r="J25">
        <v>0</v>
      </c>
      <c r="L25">
        <v>10</v>
      </c>
      <c r="M25">
        <v>0</v>
      </c>
      <c r="O25">
        <v>20</v>
      </c>
      <c r="P25">
        <v>0</v>
      </c>
      <c r="R25" s="39" t="s">
        <v>32096</v>
      </c>
      <c r="S25">
        <v>0</v>
      </c>
      <c r="U25" s="39" t="s">
        <v>341</v>
      </c>
      <c r="V25">
        <v>1</v>
      </c>
      <c r="X25" s="39" t="s">
        <v>21157</v>
      </c>
      <c r="Y25">
        <v>0</v>
      </c>
      <c r="AA25" s="39" t="s">
        <v>32083</v>
      </c>
      <c r="AB25">
        <v>1</v>
      </c>
      <c r="AD25" s="39" t="s">
        <v>32084</v>
      </c>
      <c r="AE25">
        <v>1</v>
      </c>
      <c r="AG25" s="39" t="s">
        <v>32085</v>
      </c>
      <c r="AH25">
        <v>1</v>
      </c>
      <c r="AJ25" s="39" t="s">
        <v>32086</v>
      </c>
      <c r="AK25">
        <v>1</v>
      </c>
      <c r="AM25" s="39" t="s">
        <v>32087</v>
      </c>
      <c r="AN25">
        <v>1</v>
      </c>
      <c r="AP25" s="39" t="s">
        <v>32088</v>
      </c>
      <c r="AQ25">
        <v>0</v>
      </c>
      <c r="AS25" s="39" t="s">
        <v>20727</v>
      </c>
      <c r="AT25">
        <v>1</v>
      </c>
    </row>
    <row r="26" spans="1:46" x14ac:dyDescent="0.3">
      <c r="A26">
        <v>25</v>
      </c>
      <c r="B26" s="1">
        <v>45826.370474537034</v>
      </c>
      <c r="C26" s="1">
        <v>45826.374930555554</v>
      </c>
      <c r="D26" s="39" t="s">
        <v>829</v>
      </c>
      <c r="E26" s="39" t="s">
        <v>830</v>
      </c>
      <c r="F26">
        <v>9</v>
      </c>
      <c r="I26" s="39" t="s">
        <v>830</v>
      </c>
      <c r="J26">
        <v>0</v>
      </c>
      <c r="L26">
        <v>10</v>
      </c>
      <c r="M26">
        <v>0</v>
      </c>
      <c r="O26">
        <v>34</v>
      </c>
      <c r="P26">
        <v>0</v>
      </c>
      <c r="R26" s="39" t="s">
        <v>32081</v>
      </c>
      <c r="S26">
        <v>1</v>
      </c>
      <c r="U26" s="39" t="s">
        <v>341</v>
      </c>
      <c r="V26">
        <v>1</v>
      </c>
      <c r="X26" s="39" t="s">
        <v>32082</v>
      </c>
      <c r="Y26">
        <v>1</v>
      </c>
      <c r="AA26" s="39" t="s">
        <v>32083</v>
      </c>
      <c r="AB26">
        <v>1</v>
      </c>
      <c r="AD26" s="39" t="s">
        <v>32084</v>
      </c>
      <c r="AE26">
        <v>1</v>
      </c>
      <c r="AG26" s="39" t="s">
        <v>32085</v>
      </c>
      <c r="AH26">
        <v>1</v>
      </c>
      <c r="AJ26" s="39" t="s">
        <v>32086</v>
      </c>
      <c r="AK26">
        <v>1</v>
      </c>
      <c r="AM26" s="39" t="s">
        <v>32087</v>
      </c>
      <c r="AN26">
        <v>1</v>
      </c>
      <c r="AP26" s="39" t="s">
        <v>32088</v>
      </c>
      <c r="AQ26">
        <v>0</v>
      </c>
      <c r="AS26" s="39" t="s">
        <v>20727</v>
      </c>
      <c r="AT26">
        <v>1</v>
      </c>
    </row>
    <row r="27" spans="1:46" x14ac:dyDescent="0.3">
      <c r="A27">
        <v>26</v>
      </c>
      <c r="B27" s="1">
        <v>45826.370162037034</v>
      </c>
      <c r="C27" s="1">
        <v>45826.374976851854</v>
      </c>
      <c r="D27" s="39" t="s">
        <v>842</v>
      </c>
      <c r="E27" s="39" t="s">
        <v>843</v>
      </c>
      <c r="F27">
        <v>6</v>
      </c>
      <c r="I27" s="39" t="s">
        <v>843</v>
      </c>
      <c r="J27">
        <v>0</v>
      </c>
      <c r="L27">
        <v>10</v>
      </c>
      <c r="M27">
        <v>0</v>
      </c>
      <c r="O27">
        <v>28</v>
      </c>
      <c r="P27">
        <v>0</v>
      </c>
      <c r="R27" s="39" t="s">
        <v>32081</v>
      </c>
      <c r="S27">
        <v>1</v>
      </c>
      <c r="U27" s="39" t="s">
        <v>341</v>
      </c>
      <c r="V27">
        <v>1</v>
      </c>
      <c r="X27" s="39" t="s">
        <v>32082</v>
      </c>
      <c r="Y27">
        <v>1</v>
      </c>
      <c r="AA27" s="39" t="s">
        <v>32083</v>
      </c>
      <c r="AB27">
        <v>1</v>
      </c>
      <c r="AD27" s="39" t="s">
        <v>32097</v>
      </c>
      <c r="AE27">
        <v>0</v>
      </c>
      <c r="AG27" s="39" t="s">
        <v>32085</v>
      </c>
      <c r="AH27">
        <v>1</v>
      </c>
      <c r="AJ27" s="39" t="s">
        <v>32086</v>
      </c>
      <c r="AK27">
        <v>1</v>
      </c>
      <c r="AM27" s="39" t="s">
        <v>32098</v>
      </c>
      <c r="AN27">
        <v>0</v>
      </c>
      <c r="AP27" s="39" t="s">
        <v>32099</v>
      </c>
      <c r="AQ27">
        <v>0</v>
      </c>
      <c r="AS27" s="39" t="s">
        <v>32094</v>
      </c>
      <c r="AT27">
        <v>0</v>
      </c>
    </row>
    <row r="28" spans="1:46" x14ac:dyDescent="0.3">
      <c r="A28">
        <v>27</v>
      </c>
      <c r="B28" s="1">
        <v>45826.374479166669</v>
      </c>
      <c r="C28" s="1">
        <v>45826.375011574077</v>
      </c>
      <c r="D28" s="39" t="s">
        <v>772</v>
      </c>
      <c r="E28" s="39" t="s">
        <v>773</v>
      </c>
      <c r="F28">
        <v>9</v>
      </c>
      <c r="I28" s="39" t="s">
        <v>773</v>
      </c>
      <c r="J28">
        <v>0</v>
      </c>
      <c r="L28">
        <v>10</v>
      </c>
      <c r="M28">
        <v>0</v>
      </c>
      <c r="O28">
        <v>5</v>
      </c>
      <c r="P28">
        <v>0</v>
      </c>
      <c r="R28" s="39" t="s">
        <v>32081</v>
      </c>
      <c r="S28">
        <v>1</v>
      </c>
      <c r="U28" s="39" t="s">
        <v>341</v>
      </c>
      <c r="V28">
        <v>1</v>
      </c>
      <c r="X28" s="39" t="s">
        <v>32082</v>
      </c>
      <c r="Y28">
        <v>1</v>
      </c>
      <c r="AA28" s="39" t="s">
        <v>32083</v>
      </c>
      <c r="AB28">
        <v>1</v>
      </c>
      <c r="AD28" s="39" t="s">
        <v>32084</v>
      </c>
      <c r="AE28">
        <v>1</v>
      </c>
      <c r="AG28" s="39" t="s">
        <v>32085</v>
      </c>
      <c r="AH28">
        <v>1</v>
      </c>
      <c r="AJ28" s="39" t="s">
        <v>32086</v>
      </c>
      <c r="AK28">
        <v>1</v>
      </c>
      <c r="AM28" s="39" t="s">
        <v>32087</v>
      </c>
      <c r="AN28">
        <v>1</v>
      </c>
      <c r="AP28" s="39" t="s">
        <v>32099</v>
      </c>
      <c r="AQ28">
        <v>0</v>
      </c>
      <c r="AS28" s="39" t="s">
        <v>20727</v>
      </c>
      <c r="AT28">
        <v>1</v>
      </c>
    </row>
    <row r="29" spans="1:46" x14ac:dyDescent="0.3">
      <c r="A29">
        <v>28</v>
      </c>
      <c r="B29" s="1">
        <v>45826.370127314818</v>
      </c>
      <c r="C29" s="1">
        <v>45826.3750462963</v>
      </c>
      <c r="D29" s="39" t="s">
        <v>629</v>
      </c>
      <c r="E29" s="39" t="s">
        <v>630</v>
      </c>
      <c r="F29">
        <v>8</v>
      </c>
      <c r="I29" s="39" t="s">
        <v>631</v>
      </c>
      <c r="J29">
        <v>0</v>
      </c>
      <c r="L29">
        <v>10</v>
      </c>
      <c r="M29">
        <v>0</v>
      </c>
      <c r="O29">
        <v>11</v>
      </c>
      <c r="P29">
        <v>0</v>
      </c>
      <c r="R29" s="39" t="s">
        <v>32081</v>
      </c>
      <c r="S29">
        <v>1</v>
      </c>
      <c r="U29" s="39" t="s">
        <v>341</v>
      </c>
      <c r="V29">
        <v>1</v>
      </c>
      <c r="X29" s="39" t="s">
        <v>32082</v>
      </c>
      <c r="Y29">
        <v>1</v>
      </c>
      <c r="AA29" s="39" t="s">
        <v>32083</v>
      </c>
      <c r="AB29">
        <v>1</v>
      </c>
      <c r="AD29" s="39" t="s">
        <v>32084</v>
      </c>
      <c r="AE29">
        <v>1</v>
      </c>
      <c r="AG29" s="39" t="s">
        <v>32085</v>
      </c>
      <c r="AH29">
        <v>1</v>
      </c>
      <c r="AJ29" s="39" t="s">
        <v>32086</v>
      </c>
      <c r="AK29">
        <v>1</v>
      </c>
      <c r="AM29" s="39" t="s">
        <v>32087</v>
      </c>
      <c r="AN29">
        <v>1</v>
      </c>
      <c r="AP29" s="39" t="s">
        <v>32099</v>
      </c>
      <c r="AQ29">
        <v>0</v>
      </c>
      <c r="AS29" s="39" t="s">
        <v>32094</v>
      </c>
      <c r="AT29">
        <v>0</v>
      </c>
    </row>
    <row r="30" spans="1:46" x14ac:dyDescent="0.3">
      <c r="A30">
        <v>29</v>
      </c>
      <c r="B30" s="1">
        <v>45826.370150462964</v>
      </c>
      <c r="C30" s="1">
        <v>45826.375231481485</v>
      </c>
      <c r="D30" s="39" t="s">
        <v>549</v>
      </c>
      <c r="E30" s="39" t="s">
        <v>550</v>
      </c>
      <c r="F30">
        <v>9</v>
      </c>
      <c r="I30" s="39" t="s">
        <v>550</v>
      </c>
      <c r="J30">
        <v>0</v>
      </c>
      <c r="L30">
        <v>10</v>
      </c>
      <c r="M30">
        <v>0</v>
      </c>
      <c r="O30">
        <v>26</v>
      </c>
      <c r="P30">
        <v>0</v>
      </c>
      <c r="R30" s="39" t="s">
        <v>32081</v>
      </c>
      <c r="S30">
        <v>1</v>
      </c>
      <c r="U30" s="39" t="s">
        <v>341</v>
      </c>
      <c r="V30">
        <v>1</v>
      </c>
      <c r="X30" s="39" t="s">
        <v>32082</v>
      </c>
      <c r="Y30">
        <v>1</v>
      </c>
      <c r="AA30" s="39" t="s">
        <v>32083</v>
      </c>
      <c r="AB30">
        <v>1</v>
      </c>
      <c r="AD30" s="39" t="s">
        <v>32084</v>
      </c>
      <c r="AE30">
        <v>1</v>
      </c>
      <c r="AG30" s="39" t="s">
        <v>32085</v>
      </c>
      <c r="AH30">
        <v>1</v>
      </c>
      <c r="AJ30" s="39" t="s">
        <v>32086</v>
      </c>
      <c r="AK30">
        <v>1</v>
      </c>
      <c r="AM30" s="39" t="s">
        <v>32087</v>
      </c>
      <c r="AN30">
        <v>1</v>
      </c>
      <c r="AP30" s="39" t="s">
        <v>32088</v>
      </c>
      <c r="AQ30">
        <v>0</v>
      </c>
      <c r="AS30" s="39" t="s">
        <v>20727</v>
      </c>
      <c r="AT30">
        <v>1</v>
      </c>
    </row>
    <row r="31" spans="1:46" x14ac:dyDescent="0.3">
      <c r="A31">
        <v>30</v>
      </c>
      <c r="B31" s="1">
        <v>45826.370104166665</v>
      </c>
      <c r="C31" s="1">
        <v>45826.375231481485</v>
      </c>
      <c r="D31" s="39" t="s">
        <v>520</v>
      </c>
      <c r="E31" s="39" t="s">
        <v>521</v>
      </c>
      <c r="F31">
        <v>9</v>
      </c>
      <c r="I31" s="39" t="s">
        <v>32100</v>
      </c>
      <c r="J31">
        <v>0</v>
      </c>
      <c r="L31">
        <v>10</v>
      </c>
      <c r="M31">
        <v>0</v>
      </c>
      <c r="O31">
        <v>27</v>
      </c>
      <c r="P31">
        <v>0</v>
      </c>
      <c r="R31" s="39" t="s">
        <v>32081</v>
      </c>
      <c r="S31">
        <v>1</v>
      </c>
      <c r="U31" s="39" t="s">
        <v>341</v>
      </c>
      <c r="V31">
        <v>1</v>
      </c>
      <c r="X31" s="39" t="s">
        <v>32082</v>
      </c>
      <c r="Y31">
        <v>1</v>
      </c>
      <c r="AA31" s="39" t="s">
        <v>32083</v>
      </c>
      <c r="AB31">
        <v>1</v>
      </c>
      <c r="AD31" s="39" t="s">
        <v>32084</v>
      </c>
      <c r="AE31">
        <v>1</v>
      </c>
      <c r="AG31" s="39" t="s">
        <v>32085</v>
      </c>
      <c r="AH31">
        <v>1</v>
      </c>
      <c r="AJ31" s="39" t="s">
        <v>32086</v>
      </c>
      <c r="AK31">
        <v>1</v>
      </c>
      <c r="AM31" s="39" t="s">
        <v>32087</v>
      </c>
      <c r="AN31">
        <v>1</v>
      </c>
      <c r="AP31" s="39" t="s">
        <v>32088</v>
      </c>
      <c r="AQ31">
        <v>0</v>
      </c>
      <c r="AS31" s="39" t="s">
        <v>20727</v>
      </c>
      <c r="AT31">
        <v>1</v>
      </c>
    </row>
    <row r="32" spans="1:46" x14ac:dyDescent="0.3">
      <c r="A32">
        <v>31</v>
      </c>
      <c r="B32" s="1">
        <v>45826.370115740741</v>
      </c>
      <c r="C32" s="1">
        <v>45826.375254629631</v>
      </c>
      <c r="D32" s="39" t="s">
        <v>567</v>
      </c>
      <c r="E32" s="39" t="s">
        <v>568</v>
      </c>
      <c r="F32">
        <v>9</v>
      </c>
      <c r="I32" s="39" t="s">
        <v>568</v>
      </c>
      <c r="J32">
        <v>0</v>
      </c>
      <c r="L32">
        <v>10</v>
      </c>
      <c r="M32">
        <v>0</v>
      </c>
      <c r="O32">
        <v>31</v>
      </c>
      <c r="P32">
        <v>0</v>
      </c>
      <c r="R32" s="39" t="s">
        <v>32081</v>
      </c>
      <c r="S32">
        <v>1</v>
      </c>
      <c r="U32" s="39" t="s">
        <v>341</v>
      </c>
      <c r="V32">
        <v>1</v>
      </c>
      <c r="X32" s="39" t="s">
        <v>32082</v>
      </c>
      <c r="Y32">
        <v>1</v>
      </c>
      <c r="AA32" s="39" t="s">
        <v>32083</v>
      </c>
      <c r="AB32">
        <v>1</v>
      </c>
      <c r="AD32" s="39" t="s">
        <v>32084</v>
      </c>
      <c r="AE32">
        <v>1</v>
      </c>
      <c r="AG32" s="39" t="s">
        <v>32085</v>
      </c>
      <c r="AH32">
        <v>1</v>
      </c>
      <c r="AJ32" s="39" t="s">
        <v>32086</v>
      </c>
      <c r="AK32">
        <v>1</v>
      </c>
      <c r="AM32" s="39" t="s">
        <v>32087</v>
      </c>
      <c r="AN32">
        <v>1</v>
      </c>
      <c r="AP32" s="39" t="s">
        <v>32088</v>
      </c>
      <c r="AQ32">
        <v>0</v>
      </c>
      <c r="AS32" s="39" t="s">
        <v>20727</v>
      </c>
      <c r="AT32">
        <v>1</v>
      </c>
    </row>
    <row r="33" spans="1:46" x14ac:dyDescent="0.3">
      <c r="A33">
        <v>32</v>
      </c>
      <c r="B33" s="1">
        <v>45826.370127314818</v>
      </c>
      <c r="C33" s="1">
        <v>45826.375277777777</v>
      </c>
      <c r="D33" s="39" t="s">
        <v>538</v>
      </c>
      <c r="E33" s="39" t="s">
        <v>539</v>
      </c>
      <c r="F33">
        <v>8</v>
      </c>
      <c r="I33" s="39" t="s">
        <v>539</v>
      </c>
      <c r="J33">
        <v>0</v>
      </c>
      <c r="L33">
        <v>10</v>
      </c>
      <c r="M33">
        <v>0</v>
      </c>
      <c r="O33">
        <v>32</v>
      </c>
      <c r="P33">
        <v>0</v>
      </c>
      <c r="R33" s="39" t="s">
        <v>32081</v>
      </c>
      <c r="S33">
        <v>1</v>
      </c>
      <c r="U33" s="39" t="s">
        <v>341</v>
      </c>
      <c r="V33">
        <v>1</v>
      </c>
      <c r="X33" s="39" t="s">
        <v>32082</v>
      </c>
      <c r="Y33">
        <v>1</v>
      </c>
      <c r="AA33" s="39" t="s">
        <v>32083</v>
      </c>
      <c r="AB33">
        <v>1</v>
      </c>
      <c r="AD33" s="39" t="s">
        <v>32089</v>
      </c>
      <c r="AE33">
        <v>0</v>
      </c>
      <c r="AG33" s="39" t="s">
        <v>32085</v>
      </c>
      <c r="AH33">
        <v>1</v>
      </c>
      <c r="AJ33" s="39" t="s">
        <v>32086</v>
      </c>
      <c r="AK33">
        <v>1</v>
      </c>
      <c r="AM33" s="39" t="s">
        <v>32087</v>
      </c>
      <c r="AN33">
        <v>1</v>
      </c>
      <c r="AP33" s="39" t="s">
        <v>32088</v>
      </c>
      <c r="AQ33">
        <v>0</v>
      </c>
      <c r="AS33" s="39" t="s">
        <v>20727</v>
      </c>
      <c r="AT33">
        <v>1</v>
      </c>
    </row>
    <row r="34" spans="1:46" x14ac:dyDescent="0.3">
      <c r="A34">
        <v>33</v>
      </c>
      <c r="B34" s="1">
        <v>45826.370138888888</v>
      </c>
      <c r="C34" s="1">
        <v>45826.375474537039</v>
      </c>
      <c r="D34" s="39" t="s">
        <v>479</v>
      </c>
      <c r="E34" s="39" t="s">
        <v>480</v>
      </c>
      <c r="F34">
        <v>9</v>
      </c>
      <c r="I34" s="39" t="s">
        <v>480</v>
      </c>
      <c r="J34">
        <v>0</v>
      </c>
      <c r="L34">
        <v>10</v>
      </c>
      <c r="M34">
        <v>0</v>
      </c>
      <c r="O34">
        <v>15</v>
      </c>
      <c r="P34">
        <v>0</v>
      </c>
      <c r="R34" s="39" t="s">
        <v>32081</v>
      </c>
      <c r="S34">
        <v>1</v>
      </c>
      <c r="U34" s="39" t="s">
        <v>341</v>
      </c>
      <c r="V34">
        <v>1</v>
      </c>
      <c r="X34" s="39" t="s">
        <v>32082</v>
      </c>
      <c r="Y34">
        <v>1</v>
      </c>
      <c r="AA34" s="39" t="s">
        <v>32083</v>
      </c>
      <c r="AB34">
        <v>1</v>
      </c>
      <c r="AD34" s="39" t="s">
        <v>32084</v>
      </c>
      <c r="AE34">
        <v>1</v>
      </c>
      <c r="AG34" s="39" t="s">
        <v>32085</v>
      </c>
      <c r="AH34">
        <v>1</v>
      </c>
      <c r="AJ34" s="39" t="s">
        <v>32086</v>
      </c>
      <c r="AK34">
        <v>1</v>
      </c>
      <c r="AM34" s="39" t="s">
        <v>32087</v>
      </c>
      <c r="AN34">
        <v>1</v>
      </c>
      <c r="AP34" s="39" t="s">
        <v>32099</v>
      </c>
      <c r="AQ34">
        <v>0</v>
      </c>
      <c r="AS34" s="39" t="s">
        <v>20727</v>
      </c>
      <c r="AT34">
        <v>1</v>
      </c>
    </row>
    <row r="35" spans="1:46" x14ac:dyDescent="0.3">
      <c r="A35">
        <v>34</v>
      </c>
      <c r="B35" s="1">
        <v>45826.371516203704</v>
      </c>
      <c r="C35" s="1">
        <v>45826.375520833331</v>
      </c>
      <c r="D35" s="39" t="s">
        <v>500</v>
      </c>
      <c r="E35" s="39" t="s">
        <v>501</v>
      </c>
      <c r="F35">
        <v>7</v>
      </c>
      <c r="I35" s="39" t="s">
        <v>501</v>
      </c>
      <c r="J35">
        <v>0</v>
      </c>
      <c r="L35">
        <v>10</v>
      </c>
      <c r="M35">
        <v>0</v>
      </c>
      <c r="O35">
        <v>2</v>
      </c>
      <c r="P35">
        <v>0</v>
      </c>
      <c r="R35" s="39" t="s">
        <v>32081</v>
      </c>
      <c r="S35">
        <v>1</v>
      </c>
      <c r="U35" s="39" t="s">
        <v>341</v>
      </c>
      <c r="V35">
        <v>1</v>
      </c>
      <c r="X35" s="39" t="s">
        <v>32082</v>
      </c>
      <c r="Y35">
        <v>1</v>
      </c>
      <c r="AA35" s="39" t="s">
        <v>32083</v>
      </c>
      <c r="AB35">
        <v>1</v>
      </c>
      <c r="AD35" s="39" t="s">
        <v>32084</v>
      </c>
      <c r="AE35">
        <v>1</v>
      </c>
      <c r="AG35" s="39" t="s">
        <v>32101</v>
      </c>
      <c r="AH35">
        <v>0</v>
      </c>
      <c r="AJ35" s="39" t="s">
        <v>32086</v>
      </c>
      <c r="AK35">
        <v>1</v>
      </c>
      <c r="AM35" s="39" t="s">
        <v>32087</v>
      </c>
      <c r="AN35">
        <v>1</v>
      </c>
      <c r="AP35" s="39" t="s">
        <v>32099</v>
      </c>
      <c r="AQ35">
        <v>0</v>
      </c>
      <c r="AS35" s="39" t="s">
        <v>32094</v>
      </c>
      <c r="AT35">
        <v>0</v>
      </c>
    </row>
    <row r="36" spans="1:46" x14ac:dyDescent="0.3">
      <c r="A36">
        <v>35</v>
      </c>
      <c r="B36" s="1">
        <v>45826.37060185185</v>
      </c>
      <c r="C36" s="1">
        <v>45826.375671296293</v>
      </c>
      <c r="D36" s="39" t="s">
        <v>722</v>
      </c>
      <c r="E36" s="39" t="s">
        <v>723</v>
      </c>
      <c r="F36">
        <v>9</v>
      </c>
      <c r="I36" s="39" t="s">
        <v>723</v>
      </c>
      <c r="J36">
        <v>0</v>
      </c>
      <c r="L36">
        <v>10</v>
      </c>
      <c r="M36">
        <v>0</v>
      </c>
      <c r="O36">
        <v>12</v>
      </c>
      <c r="P36">
        <v>0</v>
      </c>
      <c r="R36" s="39" t="s">
        <v>32081</v>
      </c>
      <c r="S36">
        <v>1</v>
      </c>
      <c r="U36" s="39" t="s">
        <v>341</v>
      </c>
      <c r="V36">
        <v>1</v>
      </c>
      <c r="X36" s="39" t="s">
        <v>32082</v>
      </c>
      <c r="Y36">
        <v>1</v>
      </c>
      <c r="AA36" s="39" t="s">
        <v>32083</v>
      </c>
      <c r="AB36">
        <v>1</v>
      </c>
      <c r="AD36" s="39" t="s">
        <v>32084</v>
      </c>
      <c r="AE36">
        <v>1</v>
      </c>
      <c r="AG36" s="39" t="s">
        <v>32085</v>
      </c>
      <c r="AH36">
        <v>1</v>
      </c>
      <c r="AJ36" s="39" t="s">
        <v>32086</v>
      </c>
      <c r="AK36">
        <v>1</v>
      </c>
      <c r="AM36" s="39" t="s">
        <v>32087</v>
      </c>
      <c r="AN36">
        <v>1</v>
      </c>
      <c r="AP36" s="39" t="s">
        <v>32099</v>
      </c>
      <c r="AQ36">
        <v>0</v>
      </c>
      <c r="AS36" s="39" t="s">
        <v>20727</v>
      </c>
      <c r="AT36">
        <v>1</v>
      </c>
    </row>
    <row r="37" spans="1:46" x14ac:dyDescent="0.3">
      <c r="A37">
        <v>36</v>
      </c>
      <c r="B37" s="1">
        <v>45826.369467592594</v>
      </c>
      <c r="C37" s="1">
        <v>45826.376030092593</v>
      </c>
      <c r="D37" s="39" t="s">
        <v>780</v>
      </c>
      <c r="E37" s="39" t="s">
        <v>781</v>
      </c>
      <c r="F37">
        <v>8</v>
      </c>
      <c r="I37" s="39" t="s">
        <v>781</v>
      </c>
      <c r="J37">
        <v>0</v>
      </c>
      <c r="L37">
        <v>10</v>
      </c>
      <c r="M37">
        <v>0</v>
      </c>
      <c r="O37">
        <v>29</v>
      </c>
      <c r="P37">
        <v>0</v>
      </c>
      <c r="R37" s="39" t="s">
        <v>32092</v>
      </c>
      <c r="S37">
        <v>0</v>
      </c>
      <c r="U37" s="39" t="s">
        <v>341</v>
      </c>
      <c r="V37">
        <v>1</v>
      </c>
      <c r="X37" s="39" t="s">
        <v>21157</v>
      </c>
      <c r="Y37">
        <v>0</v>
      </c>
      <c r="AA37" s="39" t="s">
        <v>32083</v>
      </c>
      <c r="AB37">
        <v>1</v>
      </c>
      <c r="AD37" s="39" t="s">
        <v>32084</v>
      </c>
      <c r="AE37">
        <v>1</v>
      </c>
      <c r="AG37" s="39" t="s">
        <v>32085</v>
      </c>
      <c r="AH37">
        <v>1</v>
      </c>
      <c r="AJ37" s="39" t="s">
        <v>32086</v>
      </c>
      <c r="AK37">
        <v>1</v>
      </c>
      <c r="AM37" s="39" t="s">
        <v>32087</v>
      </c>
      <c r="AN37">
        <v>1</v>
      </c>
      <c r="AP37" s="39" t="s">
        <v>32102</v>
      </c>
      <c r="AQ37">
        <v>1</v>
      </c>
      <c r="AS37" s="39" t="s">
        <v>20727</v>
      </c>
      <c r="AT37">
        <v>1</v>
      </c>
    </row>
    <row r="38" spans="1:46" x14ac:dyDescent="0.3">
      <c r="A38">
        <v>37</v>
      </c>
      <c r="B38" s="1">
        <v>45826.370127314818</v>
      </c>
      <c r="C38" s="1">
        <v>45826.376087962963</v>
      </c>
      <c r="D38" s="39" t="s">
        <v>5149</v>
      </c>
      <c r="E38" s="39" t="s">
        <v>5150</v>
      </c>
      <c r="F38">
        <v>9</v>
      </c>
      <c r="I38" s="39" t="s">
        <v>5150</v>
      </c>
      <c r="J38">
        <v>0</v>
      </c>
      <c r="L38">
        <v>10</v>
      </c>
      <c r="M38">
        <v>0</v>
      </c>
      <c r="O38">
        <v>35</v>
      </c>
      <c r="P38">
        <v>0</v>
      </c>
      <c r="R38" s="39" t="s">
        <v>32081</v>
      </c>
      <c r="S38">
        <v>1</v>
      </c>
      <c r="U38" s="39" t="s">
        <v>341</v>
      </c>
      <c r="V38">
        <v>1</v>
      </c>
      <c r="X38" s="39" t="s">
        <v>32082</v>
      </c>
      <c r="Y38">
        <v>1</v>
      </c>
      <c r="AA38" s="39" t="s">
        <v>32083</v>
      </c>
      <c r="AB38">
        <v>1</v>
      </c>
      <c r="AD38" s="39" t="s">
        <v>32084</v>
      </c>
      <c r="AE38">
        <v>1</v>
      </c>
      <c r="AG38" s="39" t="s">
        <v>32085</v>
      </c>
      <c r="AH38">
        <v>1</v>
      </c>
      <c r="AJ38" s="39" t="s">
        <v>32086</v>
      </c>
      <c r="AK38">
        <v>1</v>
      </c>
      <c r="AM38" s="39" t="s">
        <v>32087</v>
      </c>
      <c r="AN38">
        <v>1</v>
      </c>
      <c r="AP38" s="39" t="s">
        <v>32088</v>
      </c>
      <c r="AQ38">
        <v>0</v>
      </c>
      <c r="AS38" s="39" t="s">
        <v>20727</v>
      </c>
      <c r="AT38">
        <v>1</v>
      </c>
    </row>
    <row r="39" spans="1:46" x14ac:dyDescent="0.3">
      <c r="A39">
        <v>38</v>
      </c>
      <c r="B39" s="1">
        <v>45826.370138888888</v>
      </c>
      <c r="C39" s="1">
        <v>45826.376354166663</v>
      </c>
      <c r="D39" s="39" t="s">
        <v>468</v>
      </c>
      <c r="E39" s="39" t="s">
        <v>469</v>
      </c>
      <c r="F39">
        <v>8</v>
      </c>
      <c r="I39" s="39" t="s">
        <v>469</v>
      </c>
      <c r="J39">
        <v>0</v>
      </c>
      <c r="L39">
        <v>10</v>
      </c>
      <c r="M39">
        <v>0</v>
      </c>
      <c r="O39">
        <v>10</v>
      </c>
      <c r="P39">
        <v>0</v>
      </c>
      <c r="R39" s="39" t="s">
        <v>32081</v>
      </c>
      <c r="S39">
        <v>1</v>
      </c>
      <c r="U39" s="39" t="s">
        <v>341</v>
      </c>
      <c r="V39">
        <v>1</v>
      </c>
      <c r="X39" s="39" t="s">
        <v>32082</v>
      </c>
      <c r="Y39">
        <v>1</v>
      </c>
      <c r="AA39" s="39" t="s">
        <v>32083</v>
      </c>
      <c r="AB39">
        <v>1</v>
      </c>
      <c r="AD39" s="39" t="s">
        <v>32084</v>
      </c>
      <c r="AE39">
        <v>1</v>
      </c>
      <c r="AG39" s="39" t="s">
        <v>32085</v>
      </c>
      <c r="AH39">
        <v>1</v>
      </c>
      <c r="AJ39" s="39" t="s">
        <v>32086</v>
      </c>
      <c r="AK39">
        <v>1</v>
      </c>
      <c r="AM39" s="39" t="s">
        <v>32087</v>
      </c>
      <c r="AN39">
        <v>1</v>
      </c>
      <c r="AP39" s="39" t="s">
        <v>32088</v>
      </c>
      <c r="AQ39">
        <v>0</v>
      </c>
      <c r="AS39" s="39" t="s">
        <v>32094</v>
      </c>
      <c r="AT39">
        <v>0</v>
      </c>
    </row>
    <row r="40" spans="1:46" x14ac:dyDescent="0.3">
      <c r="A40">
        <v>39</v>
      </c>
      <c r="B40" s="1">
        <v>45826.37228009259</v>
      </c>
      <c r="C40" s="1">
        <v>45826.377210648148</v>
      </c>
      <c r="D40" s="39" t="s">
        <v>792</v>
      </c>
      <c r="E40" s="39" t="s">
        <v>793</v>
      </c>
      <c r="F40">
        <v>8</v>
      </c>
      <c r="I40" s="39" t="s">
        <v>794</v>
      </c>
      <c r="J40">
        <v>0</v>
      </c>
      <c r="L40">
        <v>10</v>
      </c>
      <c r="M40">
        <v>0</v>
      </c>
      <c r="O40">
        <v>40</v>
      </c>
      <c r="P40">
        <v>0</v>
      </c>
      <c r="R40" s="39" t="s">
        <v>32081</v>
      </c>
      <c r="S40">
        <v>1</v>
      </c>
      <c r="U40" s="39" t="s">
        <v>341</v>
      </c>
      <c r="V40">
        <v>1</v>
      </c>
      <c r="X40" s="39" t="s">
        <v>32082</v>
      </c>
      <c r="Y40">
        <v>1</v>
      </c>
      <c r="AA40" s="39" t="s">
        <v>32083</v>
      </c>
      <c r="AB40">
        <v>1</v>
      </c>
      <c r="AD40" s="39" t="s">
        <v>32084</v>
      </c>
      <c r="AE40">
        <v>1</v>
      </c>
      <c r="AG40" s="39" t="s">
        <v>32085</v>
      </c>
      <c r="AH40">
        <v>1</v>
      </c>
      <c r="AJ40" s="39" t="s">
        <v>32086</v>
      </c>
      <c r="AK40">
        <v>1</v>
      </c>
      <c r="AM40" s="39" t="s">
        <v>32087</v>
      </c>
      <c r="AN40">
        <v>1</v>
      </c>
      <c r="AP40" s="39" t="s">
        <v>32099</v>
      </c>
      <c r="AQ40">
        <v>0</v>
      </c>
      <c r="AS40" s="39" t="s">
        <v>32094</v>
      </c>
      <c r="AT40">
        <v>0</v>
      </c>
    </row>
    <row r="41" spans="1:46" x14ac:dyDescent="0.3">
      <c r="A41">
        <v>40</v>
      </c>
      <c r="B41" s="1">
        <v>45826.370104166665</v>
      </c>
      <c r="C41" s="1">
        <v>45826.378171296295</v>
      </c>
      <c r="D41" s="39" t="s">
        <v>621</v>
      </c>
      <c r="E41" s="39" t="s">
        <v>622</v>
      </c>
      <c r="F41">
        <v>8</v>
      </c>
      <c r="I41" s="39" t="s">
        <v>622</v>
      </c>
      <c r="J41">
        <v>0</v>
      </c>
      <c r="L41">
        <v>10</v>
      </c>
      <c r="M41">
        <v>0</v>
      </c>
      <c r="O41">
        <v>23</v>
      </c>
      <c r="P41">
        <v>0</v>
      </c>
      <c r="R41" s="39" t="s">
        <v>32081</v>
      </c>
      <c r="S41">
        <v>1</v>
      </c>
      <c r="U41" s="39" t="s">
        <v>341</v>
      </c>
      <c r="V41">
        <v>1</v>
      </c>
      <c r="X41" s="39" t="s">
        <v>32082</v>
      </c>
      <c r="Y41">
        <v>1</v>
      </c>
      <c r="AA41" s="39" t="s">
        <v>32083</v>
      </c>
      <c r="AB41">
        <v>1</v>
      </c>
      <c r="AD41" s="39" t="s">
        <v>32084</v>
      </c>
      <c r="AE41">
        <v>1</v>
      </c>
      <c r="AG41" s="39" t="s">
        <v>32103</v>
      </c>
      <c r="AH41">
        <v>0</v>
      </c>
      <c r="AJ41" s="39" t="s">
        <v>32086</v>
      </c>
      <c r="AK41">
        <v>1</v>
      </c>
      <c r="AM41" s="39" t="s">
        <v>32087</v>
      </c>
      <c r="AN41">
        <v>1</v>
      </c>
      <c r="AP41" s="39" t="s">
        <v>32099</v>
      </c>
      <c r="AQ41">
        <v>0</v>
      </c>
      <c r="AS41" s="39" t="s">
        <v>20727</v>
      </c>
      <c r="AT41">
        <v>1</v>
      </c>
    </row>
    <row r="42" spans="1:46" x14ac:dyDescent="0.3">
      <c r="A42">
        <v>41</v>
      </c>
      <c r="B42" s="1">
        <v>45827.504560185182</v>
      </c>
      <c r="C42" s="1">
        <v>45827.506296296298</v>
      </c>
      <c r="D42" s="39" t="s">
        <v>1201</v>
      </c>
      <c r="E42" s="39" t="s">
        <v>1202</v>
      </c>
      <c r="F42">
        <v>9</v>
      </c>
      <c r="I42" s="39" t="s">
        <v>1202</v>
      </c>
      <c r="J42">
        <v>0</v>
      </c>
      <c r="L42">
        <v>1</v>
      </c>
      <c r="M42">
        <v>0</v>
      </c>
      <c r="O42">
        <v>10</v>
      </c>
      <c r="P42">
        <v>0</v>
      </c>
      <c r="R42" s="39" t="s">
        <v>32081</v>
      </c>
      <c r="S42">
        <v>1</v>
      </c>
      <c r="U42" s="39" t="s">
        <v>341</v>
      </c>
      <c r="V42">
        <v>1</v>
      </c>
      <c r="X42" s="39" t="s">
        <v>32082</v>
      </c>
      <c r="Y42">
        <v>1</v>
      </c>
      <c r="AA42" s="39" t="s">
        <v>32083</v>
      </c>
      <c r="AB42">
        <v>1</v>
      </c>
      <c r="AD42" s="39" t="s">
        <v>32084</v>
      </c>
      <c r="AE42">
        <v>1</v>
      </c>
      <c r="AG42" s="39" t="s">
        <v>32085</v>
      </c>
      <c r="AH42">
        <v>1</v>
      </c>
      <c r="AJ42" s="39" t="s">
        <v>32086</v>
      </c>
      <c r="AK42">
        <v>1</v>
      </c>
      <c r="AM42" s="39" t="s">
        <v>32087</v>
      </c>
      <c r="AN42">
        <v>1</v>
      </c>
      <c r="AP42" s="39" t="s">
        <v>32088</v>
      </c>
      <c r="AQ42">
        <v>0</v>
      </c>
      <c r="AS42" s="39" t="s">
        <v>20727</v>
      </c>
      <c r="AT42">
        <v>1</v>
      </c>
    </row>
    <row r="43" spans="1:46" x14ac:dyDescent="0.3">
      <c r="A43">
        <v>42</v>
      </c>
      <c r="B43" s="1">
        <v>45827.503078703703</v>
      </c>
      <c r="C43" s="1">
        <v>45827.506377314814</v>
      </c>
      <c r="D43" s="39" t="s">
        <v>1230</v>
      </c>
      <c r="E43" s="39" t="s">
        <v>1231</v>
      </c>
      <c r="F43">
        <v>9</v>
      </c>
      <c r="I43" s="39" t="s">
        <v>14945</v>
      </c>
      <c r="J43">
        <v>0</v>
      </c>
      <c r="L43">
        <v>1</v>
      </c>
      <c r="M43">
        <v>0</v>
      </c>
      <c r="O43">
        <v>8</v>
      </c>
      <c r="P43">
        <v>0</v>
      </c>
      <c r="R43" s="39" t="s">
        <v>32081</v>
      </c>
      <c r="S43">
        <v>1</v>
      </c>
      <c r="U43" s="39" t="s">
        <v>341</v>
      </c>
      <c r="V43">
        <v>1</v>
      </c>
      <c r="X43" s="39" t="s">
        <v>32082</v>
      </c>
      <c r="Y43">
        <v>1</v>
      </c>
      <c r="AA43" s="39" t="s">
        <v>32083</v>
      </c>
      <c r="AB43">
        <v>1</v>
      </c>
      <c r="AD43" s="39" t="s">
        <v>32084</v>
      </c>
      <c r="AE43">
        <v>1</v>
      </c>
      <c r="AG43" s="39" t="s">
        <v>32085</v>
      </c>
      <c r="AH43">
        <v>1</v>
      </c>
      <c r="AJ43" s="39" t="s">
        <v>32086</v>
      </c>
      <c r="AK43">
        <v>1</v>
      </c>
      <c r="AM43" s="39" t="s">
        <v>32087</v>
      </c>
      <c r="AN43">
        <v>1</v>
      </c>
      <c r="AP43" s="39" t="s">
        <v>32088</v>
      </c>
      <c r="AQ43">
        <v>0</v>
      </c>
      <c r="AS43" s="39" t="s">
        <v>20727</v>
      </c>
      <c r="AT43">
        <v>1</v>
      </c>
    </row>
    <row r="44" spans="1:46" x14ac:dyDescent="0.3">
      <c r="A44">
        <v>43</v>
      </c>
      <c r="B44" s="1">
        <v>45827.502291666664</v>
      </c>
      <c r="C44" s="1">
        <v>45827.506689814814</v>
      </c>
      <c r="D44" s="39" t="s">
        <v>1242</v>
      </c>
      <c r="E44" s="39" t="s">
        <v>1243</v>
      </c>
      <c r="F44">
        <v>9</v>
      </c>
      <c r="I44" s="39" t="s">
        <v>1244</v>
      </c>
      <c r="J44">
        <v>0</v>
      </c>
      <c r="L44">
        <v>1</v>
      </c>
      <c r="M44">
        <v>0</v>
      </c>
      <c r="O44">
        <v>11</v>
      </c>
      <c r="P44">
        <v>0</v>
      </c>
      <c r="R44" s="39" t="s">
        <v>32081</v>
      </c>
      <c r="S44">
        <v>1</v>
      </c>
      <c r="U44" s="39" t="s">
        <v>341</v>
      </c>
      <c r="V44">
        <v>1</v>
      </c>
      <c r="X44" s="39" t="s">
        <v>32082</v>
      </c>
      <c r="Y44">
        <v>1</v>
      </c>
      <c r="AA44" s="39" t="s">
        <v>32083</v>
      </c>
      <c r="AB44">
        <v>1</v>
      </c>
      <c r="AD44" s="39" t="s">
        <v>32084</v>
      </c>
      <c r="AE44">
        <v>1</v>
      </c>
      <c r="AG44" s="39" t="s">
        <v>32085</v>
      </c>
      <c r="AH44">
        <v>1</v>
      </c>
      <c r="AJ44" s="39" t="s">
        <v>32086</v>
      </c>
      <c r="AK44">
        <v>1</v>
      </c>
      <c r="AM44" s="39" t="s">
        <v>32087</v>
      </c>
      <c r="AN44">
        <v>1</v>
      </c>
      <c r="AP44" s="39" t="s">
        <v>32088</v>
      </c>
      <c r="AQ44">
        <v>0</v>
      </c>
      <c r="AS44" s="39" t="s">
        <v>20727</v>
      </c>
      <c r="AT44">
        <v>1</v>
      </c>
    </row>
    <row r="45" spans="1:46" x14ac:dyDescent="0.3">
      <c r="A45">
        <v>44</v>
      </c>
      <c r="B45" s="1">
        <v>45827.503067129626</v>
      </c>
      <c r="C45" s="1">
        <v>45827.507094907407</v>
      </c>
      <c r="D45" s="39" t="s">
        <v>1440</v>
      </c>
      <c r="E45" s="39" t="s">
        <v>1441</v>
      </c>
      <c r="F45">
        <v>8</v>
      </c>
      <c r="I45" s="39" t="s">
        <v>1441</v>
      </c>
      <c r="J45">
        <v>0</v>
      </c>
      <c r="L45">
        <v>1</v>
      </c>
      <c r="M45">
        <v>0</v>
      </c>
      <c r="O45">
        <v>4</v>
      </c>
      <c r="P45">
        <v>0</v>
      </c>
      <c r="R45" s="39" t="s">
        <v>32081</v>
      </c>
      <c r="S45">
        <v>1</v>
      </c>
      <c r="U45" s="39" t="s">
        <v>341</v>
      </c>
      <c r="V45">
        <v>1</v>
      </c>
      <c r="X45" s="39" t="s">
        <v>32082</v>
      </c>
      <c r="Y45">
        <v>1</v>
      </c>
      <c r="AA45" s="39" t="s">
        <v>32083</v>
      </c>
      <c r="AB45">
        <v>1</v>
      </c>
      <c r="AD45" s="39" t="s">
        <v>32084</v>
      </c>
      <c r="AE45">
        <v>1</v>
      </c>
      <c r="AG45" s="39" t="s">
        <v>32085</v>
      </c>
      <c r="AH45">
        <v>1</v>
      </c>
      <c r="AJ45" s="39" t="s">
        <v>32086</v>
      </c>
      <c r="AK45">
        <v>1</v>
      </c>
      <c r="AM45" s="39" t="s">
        <v>32087</v>
      </c>
      <c r="AN45">
        <v>1</v>
      </c>
      <c r="AP45" s="39" t="s">
        <v>32088</v>
      </c>
      <c r="AQ45">
        <v>0</v>
      </c>
      <c r="AS45" s="39" t="s">
        <v>32104</v>
      </c>
      <c r="AT45">
        <v>0</v>
      </c>
    </row>
    <row r="46" spans="1:46" x14ac:dyDescent="0.3">
      <c r="A46">
        <v>45</v>
      </c>
      <c r="B46" s="1">
        <v>45827.502002314817</v>
      </c>
      <c r="C46" s="1">
        <v>45827.507141203707</v>
      </c>
      <c r="D46" s="39" t="s">
        <v>1484</v>
      </c>
      <c r="E46" s="39" t="s">
        <v>1485</v>
      </c>
      <c r="F46">
        <v>9</v>
      </c>
      <c r="I46" s="39" t="s">
        <v>1486</v>
      </c>
      <c r="J46">
        <v>0</v>
      </c>
      <c r="L46">
        <v>1</v>
      </c>
      <c r="M46">
        <v>0</v>
      </c>
      <c r="O46">
        <v>9</v>
      </c>
      <c r="P46">
        <v>0</v>
      </c>
      <c r="R46" s="39" t="s">
        <v>32081</v>
      </c>
      <c r="S46">
        <v>1</v>
      </c>
      <c r="U46" s="39" t="s">
        <v>341</v>
      </c>
      <c r="V46">
        <v>1</v>
      </c>
      <c r="X46" s="39" t="s">
        <v>32082</v>
      </c>
      <c r="Y46">
        <v>1</v>
      </c>
      <c r="AA46" s="39" t="s">
        <v>32083</v>
      </c>
      <c r="AB46">
        <v>1</v>
      </c>
      <c r="AD46" s="39" t="s">
        <v>32084</v>
      </c>
      <c r="AE46">
        <v>1</v>
      </c>
      <c r="AG46" s="39" t="s">
        <v>32085</v>
      </c>
      <c r="AH46">
        <v>1</v>
      </c>
      <c r="AJ46" s="39" t="s">
        <v>32086</v>
      </c>
      <c r="AK46">
        <v>1</v>
      </c>
      <c r="AM46" s="39" t="s">
        <v>32087</v>
      </c>
      <c r="AN46">
        <v>1</v>
      </c>
      <c r="AP46" s="39" t="s">
        <v>32088</v>
      </c>
      <c r="AQ46">
        <v>0</v>
      </c>
      <c r="AS46" s="39" t="s">
        <v>20727</v>
      </c>
      <c r="AT46">
        <v>1</v>
      </c>
    </row>
    <row r="47" spans="1:46" x14ac:dyDescent="0.3">
      <c r="A47">
        <v>46</v>
      </c>
      <c r="B47" s="1">
        <v>45827.505532407406</v>
      </c>
      <c r="C47" s="1">
        <v>45827.507210648146</v>
      </c>
      <c r="D47" s="39" t="s">
        <v>1462</v>
      </c>
      <c r="E47" s="39" t="s">
        <v>1463</v>
      </c>
      <c r="F47">
        <v>8</v>
      </c>
      <c r="I47" s="39" t="s">
        <v>1463</v>
      </c>
      <c r="J47">
        <v>0</v>
      </c>
      <c r="L47">
        <v>1</v>
      </c>
      <c r="M47">
        <v>0</v>
      </c>
      <c r="O47">
        <v>27</v>
      </c>
      <c r="P47">
        <v>0</v>
      </c>
      <c r="R47" s="39" t="s">
        <v>32081</v>
      </c>
      <c r="S47">
        <v>1</v>
      </c>
      <c r="U47" s="39" t="s">
        <v>341</v>
      </c>
      <c r="V47">
        <v>1</v>
      </c>
      <c r="X47" s="39" t="s">
        <v>32082</v>
      </c>
      <c r="Y47">
        <v>1</v>
      </c>
      <c r="AA47" s="39" t="s">
        <v>32083</v>
      </c>
      <c r="AB47">
        <v>1</v>
      </c>
      <c r="AD47" s="39" t="s">
        <v>32089</v>
      </c>
      <c r="AE47">
        <v>0</v>
      </c>
      <c r="AG47" s="39" t="s">
        <v>32085</v>
      </c>
      <c r="AH47">
        <v>1</v>
      </c>
      <c r="AJ47" s="39" t="s">
        <v>32086</v>
      </c>
      <c r="AK47">
        <v>1</v>
      </c>
      <c r="AM47" s="39" t="s">
        <v>32087</v>
      </c>
      <c r="AN47">
        <v>1</v>
      </c>
      <c r="AP47" s="39" t="s">
        <v>32088</v>
      </c>
      <c r="AQ47">
        <v>0</v>
      </c>
      <c r="AS47" s="39" t="s">
        <v>20727</v>
      </c>
      <c r="AT47">
        <v>1</v>
      </c>
    </row>
    <row r="48" spans="1:46" x14ac:dyDescent="0.3">
      <c r="A48">
        <v>47</v>
      </c>
      <c r="B48" s="1">
        <v>45827.50372685185</v>
      </c>
      <c r="C48" s="1">
        <v>45827.507245370369</v>
      </c>
      <c r="D48" s="39" t="s">
        <v>1282</v>
      </c>
      <c r="E48" s="39" t="s">
        <v>1283</v>
      </c>
      <c r="F48">
        <v>8</v>
      </c>
      <c r="I48" s="39" t="s">
        <v>1283</v>
      </c>
      <c r="J48">
        <v>0</v>
      </c>
      <c r="L48">
        <v>1</v>
      </c>
      <c r="M48">
        <v>0</v>
      </c>
      <c r="O48">
        <v>15</v>
      </c>
      <c r="P48">
        <v>0</v>
      </c>
      <c r="R48" s="39" t="s">
        <v>32081</v>
      </c>
      <c r="S48">
        <v>1</v>
      </c>
      <c r="U48" s="39" t="s">
        <v>341</v>
      </c>
      <c r="V48">
        <v>1</v>
      </c>
      <c r="X48" s="39" t="s">
        <v>32082</v>
      </c>
      <c r="Y48">
        <v>1</v>
      </c>
      <c r="AA48" s="39" t="s">
        <v>32105</v>
      </c>
      <c r="AB48">
        <v>0</v>
      </c>
      <c r="AD48" s="39" t="s">
        <v>32084</v>
      </c>
      <c r="AE48">
        <v>1</v>
      </c>
      <c r="AG48" s="39" t="s">
        <v>32085</v>
      </c>
      <c r="AH48">
        <v>1</v>
      </c>
      <c r="AJ48" s="39" t="s">
        <v>32086</v>
      </c>
      <c r="AK48">
        <v>1</v>
      </c>
      <c r="AM48" s="39" t="s">
        <v>32087</v>
      </c>
      <c r="AN48">
        <v>1</v>
      </c>
      <c r="AP48" s="39" t="s">
        <v>32088</v>
      </c>
      <c r="AQ48">
        <v>0</v>
      </c>
      <c r="AS48" s="39" t="s">
        <v>20727</v>
      </c>
      <c r="AT48">
        <v>1</v>
      </c>
    </row>
    <row r="49" spans="1:46" x14ac:dyDescent="0.3">
      <c r="A49">
        <v>48</v>
      </c>
      <c r="B49" s="1">
        <v>45827.501805555556</v>
      </c>
      <c r="C49" s="1">
        <v>45827.507557870369</v>
      </c>
      <c r="D49" s="39" t="s">
        <v>1346</v>
      </c>
      <c r="E49" s="39" t="s">
        <v>1347</v>
      </c>
      <c r="F49">
        <v>8</v>
      </c>
      <c r="I49" s="39" t="s">
        <v>13515</v>
      </c>
      <c r="J49">
        <v>0</v>
      </c>
      <c r="L49">
        <v>1</v>
      </c>
      <c r="M49">
        <v>0</v>
      </c>
      <c r="O49">
        <v>24</v>
      </c>
      <c r="P49">
        <v>0</v>
      </c>
      <c r="R49" s="39" t="s">
        <v>32081</v>
      </c>
      <c r="S49">
        <v>1</v>
      </c>
      <c r="U49" s="39" t="s">
        <v>341</v>
      </c>
      <c r="V49">
        <v>1</v>
      </c>
      <c r="X49" s="39" t="s">
        <v>32082</v>
      </c>
      <c r="Y49">
        <v>1</v>
      </c>
      <c r="AA49" s="39" t="s">
        <v>32083</v>
      </c>
      <c r="AB49">
        <v>1</v>
      </c>
      <c r="AD49" s="39" t="s">
        <v>32084</v>
      </c>
      <c r="AE49">
        <v>1</v>
      </c>
      <c r="AG49" s="39" t="s">
        <v>32085</v>
      </c>
      <c r="AH49">
        <v>1</v>
      </c>
      <c r="AJ49" s="39" t="s">
        <v>32086</v>
      </c>
      <c r="AK49">
        <v>1</v>
      </c>
      <c r="AM49" s="39" t="s">
        <v>32087</v>
      </c>
      <c r="AN49">
        <v>1</v>
      </c>
      <c r="AP49" s="39" t="s">
        <v>32088</v>
      </c>
      <c r="AQ49">
        <v>0</v>
      </c>
      <c r="AS49" s="39" t="s">
        <v>32094</v>
      </c>
      <c r="AT49">
        <v>0</v>
      </c>
    </row>
    <row r="50" spans="1:46" x14ac:dyDescent="0.3">
      <c r="A50">
        <v>49</v>
      </c>
      <c r="B50" s="1">
        <v>45827.503287037034</v>
      </c>
      <c r="C50" s="1">
        <v>45827.507685185185</v>
      </c>
      <c r="D50" s="39" t="s">
        <v>1429</v>
      </c>
      <c r="E50" s="39" t="s">
        <v>1430</v>
      </c>
      <c r="F50">
        <v>9</v>
      </c>
      <c r="I50" s="39" t="s">
        <v>1430</v>
      </c>
      <c r="J50">
        <v>0</v>
      </c>
      <c r="L50">
        <v>1</v>
      </c>
      <c r="M50">
        <v>0</v>
      </c>
      <c r="O50">
        <v>17</v>
      </c>
      <c r="P50">
        <v>0</v>
      </c>
      <c r="R50" s="39" t="s">
        <v>32081</v>
      </c>
      <c r="S50">
        <v>1</v>
      </c>
      <c r="U50" s="39" t="s">
        <v>341</v>
      </c>
      <c r="V50">
        <v>1</v>
      </c>
      <c r="X50" s="39" t="s">
        <v>32082</v>
      </c>
      <c r="Y50">
        <v>1</v>
      </c>
      <c r="AA50" s="39" t="s">
        <v>32083</v>
      </c>
      <c r="AB50">
        <v>1</v>
      </c>
      <c r="AD50" s="39" t="s">
        <v>32084</v>
      </c>
      <c r="AE50">
        <v>1</v>
      </c>
      <c r="AG50" s="39" t="s">
        <v>32085</v>
      </c>
      <c r="AH50">
        <v>1</v>
      </c>
      <c r="AJ50" s="39" t="s">
        <v>32086</v>
      </c>
      <c r="AK50">
        <v>1</v>
      </c>
      <c r="AM50" s="39" t="s">
        <v>32087</v>
      </c>
      <c r="AN50">
        <v>1</v>
      </c>
      <c r="AP50" s="39" t="s">
        <v>32088</v>
      </c>
      <c r="AQ50">
        <v>0</v>
      </c>
      <c r="AS50" s="39" t="s">
        <v>20727</v>
      </c>
      <c r="AT50">
        <v>1</v>
      </c>
    </row>
    <row r="51" spans="1:46" x14ac:dyDescent="0.3">
      <c r="A51">
        <v>50</v>
      </c>
      <c r="B51" s="1">
        <v>45827.50199074074</v>
      </c>
      <c r="C51" s="1">
        <v>45827.507986111108</v>
      </c>
      <c r="D51" s="39" t="s">
        <v>1221</v>
      </c>
      <c r="E51" s="39" t="s">
        <v>1222</v>
      </c>
      <c r="F51">
        <v>8</v>
      </c>
      <c r="I51" s="39" t="s">
        <v>1223</v>
      </c>
      <c r="J51">
        <v>0</v>
      </c>
      <c r="L51">
        <v>1</v>
      </c>
      <c r="M51">
        <v>0</v>
      </c>
      <c r="O51">
        <v>19</v>
      </c>
      <c r="P51">
        <v>0</v>
      </c>
      <c r="R51" s="39" t="s">
        <v>32081</v>
      </c>
      <c r="S51">
        <v>1</v>
      </c>
      <c r="U51" s="39" t="s">
        <v>341</v>
      </c>
      <c r="V51">
        <v>1</v>
      </c>
      <c r="X51" s="39" t="s">
        <v>32082</v>
      </c>
      <c r="Y51">
        <v>1</v>
      </c>
      <c r="AA51" s="39" t="s">
        <v>32083</v>
      </c>
      <c r="AB51">
        <v>1</v>
      </c>
      <c r="AD51" s="39" t="s">
        <v>32084</v>
      </c>
      <c r="AE51">
        <v>1</v>
      </c>
      <c r="AG51" s="39" t="s">
        <v>32085</v>
      </c>
      <c r="AH51">
        <v>1</v>
      </c>
      <c r="AJ51" s="39" t="s">
        <v>32086</v>
      </c>
      <c r="AK51">
        <v>1</v>
      </c>
      <c r="AM51" s="39" t="s">
        <v>32087</v>
      </c>
      <c r="AN51">
        <v>1</v>
      </c>
      <c r="AP51" s="39" t="s">
        <v>32099</v>
      </c>
      <c r="AQ51">
        <v>0</v>
      </c>
      <c r="AS51" s="39" t="s">
        <v>32094</v>
      </c>
      <c r="AT51">
        <v>0</v>
      </c>
    </row>
    <row r="52" spans="1:46" x14ac:dyDescent="0.3">
      <c r="A52">
        <v>51</v>
      </c>
      <c r="B52" s="1">
        <v>45827.502708333333</v>
      </c>
      <c r="C52" s="1">
        <v>45827.508032407408</v>
      </c>
      <c r="D52" s="39" t="s">
        <v>1379</v>
      </c>
      <c r="E52" s="39" t="s">
        <v>1380</v>
      </c>
      <c r="F52">
        <v>8</v>
      </c>
      <c r="I52" s="39" t="s">
        <v>6836</v>
      </c>
      <c r="J52">
        <v>0</v>
      </c>
      <c r="L52">
        <v>1</v>
      </c>
      <c r="M52">
        <v>0</v>
      </c>
      <c r="O52">
        <v>6</v>
      </c>
      <c r="P52">
        <v>0</v>
      </c>
      <c r="R52" s="39" t="s">
        <v>32081</v>
      </c>
      <c r="S52">
        <v>1</v>
      </c>
      <c r="U52" s="39" t="s">
        <v>341</v>
      </c>
      <c r="V52">
        <v>1</v>
      </c>
      <c r="X52" s="39" t="s">
        <v>32082</v>
      </c>
      <c r="Y52">
        <v>1</v>
      </c>
      <c r="AA52" s="39" t="s">
        <v>32083</v>
      </c>
      <c r="AB52">
        <v>1</v>
      </c>
      <c r="AD52" s="39" t="s">
        <v>32084</v>
      </c>
      <c r="AE52">
        <v>1</v>
      </c>
      <c r="AG52" s="39" t="s">
        <v>32085</v>
      </c>
      <c r="AH52">
        <v>1</v>
      </c>
      <c r="AJ52" s="39" t="s">
        <v>32086</v>
      </c>
      <c r="AK52">
        <v>1</v>
      </c>
      <c r="AM52" s="39" t="s">
        <v>32087</v>
      </c>
      <c r="AN52">
        <v>1</v>
      </c>
      <c r="AP52" s="39" t="s">
        <v>32088</v>
      </c>
      <c r="AQ52">
        <v>0</v>
      </c>
      <c r="AS52" s="39" t="s">
        <v>22825</v>
      </c>
      <c r="AT52">
        <v>0</v>
      </c>
    </row>
    <row r="53" spans="1:46" x14ac:dyDescent="0.3">
      <c r="A53">
        <v>52</v>
      </c>
      <c r="B53" s="1">
        <v>45827.504178240742</v>
      </c>
      <c r="C53" s="1">
        <v>45827.508032407408</v>
      </c>
      <c r="D53" s="39" t="s">
        <v>1316</v>
      </c>
      <c r="E53" s="39" t="s">
        <v>1317</v>
      </c>
      <c r="F53">
        <v>9</v>
      </c>
      <c r="I53" s="39" t="s">
        <v>1317</v>
      </c>
      <c r="J53">
        <v>0</v>
      </c>
      <c r="L53">
        <v>1</v>
      </c>
      <c r="M53">
        <v>0</v>
      </c>
      <c r="O53">
        <v>22</v>
      </c>
      <c r="P53">
        <v>0</v>
      </c>
      <c r="R53" s="39" t="s">
        <v>32081</v>
      </c>
      <c r="S53">
        <v>1</v>
      </c>
      <c r="U53" s="39" t="s">
        <v>341</v>
      </c>
      <c r="V53">
        <v>1</v>
      </c>
      <c r="X53" s="39" t="s">
        <v>32082</v>
      </c>
      <c r="Y53">
        <v>1</v>
      </c>
      <c r="AA53" s="39" t="s">
        <v>32083</v>
      </c>
      <c r="AB53">
        <v>1</v>
      </c>
      <c r="AD53" s="39" t="s">
        <v>32084</v>
      </c>
      <c r="AE53">
        <v>1</v>
      </c>
      <c r="AG53" s="39" t="s">
        <v>32085</v>
      </c>
      <c r="AH53">
        <v>1</v>
      </c>
      <c r="AJ53" s="39" t="s">
        <v>32086</v>
      </c>
      <c r="AK53">
        <v>1</v>
      </c>
      <c r="AM53" s="39" t="s">
        <v>32087</v>
      </c>
      <c r="AN53">
        <v>1</v>
      </c>
      <c r="AP53" s="39" t="s">
        <v>32088</v>
      </c>
      <c r="AQ53">
        <v>0</v>
      </c>
      <c r="AS53" s="39" t="s">
        <v>20727</v>
      </c>
      <c r="AT53">
        <v>1</v>
      </c>
    </row>
    <row r="54" spans="1:46" x14ac:dyDescent="0.3">
      <c r="A54">
        <v>53</v>
      </c>
      <c r="B54" s="1">
        <v>45827.503032407411</v>
      </c>
      <c r="C54" s="1">
        <v>45827.508101851854</v>
      </c>
      <c r="D54" s="39" t="s">
        <v>1253</v>
      </c>
      <c r="E54" s="39" t="s">
        <v>1254</v>
      </c>
      <c r="F54">
        <v>9</v>
      </c>
      <c r="I54" s="39" t="s">
        <v>1254</v>
      </c>
      <c r="J54">
        <v>0</v>
      </c>
      <c r="L54">
        <v>1</v>
      </c>
      <c r="M54">
        <v>0</v>
      </c>
      <c r="O54">
        <v>7</v>
      </c>
      <c r="P54">
        <v>0</v>
      </c>
      <c r="R54" s="39" t="s">
        <v>32081</v>
      </c>
      <c r="S54">
        <v>1</v>
      </c>
      <c r="U54" s="39" t="s">
        <v>341</v>
      </c>
      <c r="V54">
        <v>1</v>
      </c>
      <c r="X54" s="39" t="s">
        <v>32082</v>
      </c>
      <c r="Y54">
        <v>1</v>
      </c>
      <c r="AA54" s="39" t="s">
        <v>32083</v>
      </c>
      <c r="AB54">
        <v>1</v>
      </c>
      <c r="AD54" s="39" t="s">
        <v>32084</v>
      </c>
      <c r="AE54">
        <v>1</v>
      </c>
      <c r="AG54" s="39" t="s">
        <v>32085</v>
      </c>
      <c r="AH54">
        <v>1</v>
      </c>
      <c r="AJ54" s="39" t="s">
        <v>32086</v>
      </c>
      <c r="AK54">
        <v>1</v>
      </c>
      <c r="AM54" s="39" t="s">
        <v>32087</v>
      </c>
      <c r="AN54">
        <v>1</v>
      </c>
      <c r="AP54" s="39" t="s">
        <v>32088</v>
      </c>
      <c r="AQ54">
        <v>0</v>
      </c>
      <c r="AS54" s="39" t="s">
        <v>20727</v>
      </c>
      <c r="AT54">
        <v>1</v>
      </c>
    </row>
    <row r="55" spans="1:46" x14ac:dyDescent="0.3">
      <c r="A55">
        <v>54</v>
      </c>
      <c r="B55" s="1">
        <v>45827.502569444441</v>
      </c>
      <c r="C55" s="1">
        <v>45827.508125</v>
      </c>
      <c r="D55" s="39" t="s">
        <v>1210</v>
      </c>
      <c r="E55" s="39" t="s">
        <v>1211</v>
      </c>
      <c r="F55">
        <v>8</v>
      </c>
      <c r="I55" s="39" t="s">
        <v>1212</v>
      </c>
      <c r="J55">
        <v>0</v>
      </c>
      <c r="L55">
        <v>1</v>
      </c>
      <c r="M55">
        <v>0</v>
      </c>
      <c r="O55">
        <v>23</v>
      </c>
      <c r="P55">
        <v>0</v>
      </c>
      <c r="R55" s="39" t="s">
        <v>32081</v>
      </c>
      <c r="S55">
        <v>1</v>
      </c>
      <c r="U55" s="39" t="s">
        <v>341</v>
      </c>
      <c r="V55">
        <v>1</v>
      </c>
      <c r="X55" s="39" t="s">
        <v>32082</v>
      </c>
      <c r="Y55">
        <v>1</v>
      </c>
      <c r="AA55" s="39" t="s">
        <v>32083</v>
      </c>
      <c r="AB55">
        <v>1</v>
      </c>
      <c r="AD55" s="39" t="s">
        <v>32084</v>
      </c>
      <c r="AE55">
        <v>1</v>
      </c>
      <c r="AG55" s="39" t="s">
        <v>32085</v>
      </c>
      <c r="AH55">
        <v>1</v>
      </c>
      <c r="AJ55" s="39" t="s">
        <v>32086</v>
      </c>
      <c r="AK55">
        <v>1</v>
      </c>
      <c r="AM55" s="39" t="s">
        <v>32087</v>
      </c>
      <c r="AN55">
        <v>1</v>
      </c>
      <c r="AP55" s="39" t="s">
        <v>32099</v>
      </c>
      <c r="AQ55">
        <v>0</v>
      </c>
      <c r="AS55" s="39" t="s">
        <v>32104</v>
      </c>
      <c r="AT55">
        <v>0</v>
      </c>
    </row>
    <row r="56" spans="1:46" x14ac:dyDescent="0.3">
      <c r="A56">
        <v>55</v>
      </c>
      <c r="B56" s="1">
        <v>45827.503738425927</v>
      </c>
      <c r="C56" s="1">
        <v>45827.508171296293</v>
      </c>
      <c r="D56" s="39" t="s">
        <v>1473</v>
      </c>
      <c r="E56" s="39" t="s">
        <v>1474</v>
      </c>
      <c r="F56">
        <v>9</v>
      </c>
      <c r="I56" s="39" t="s">
        <v>1474</v>
      </c>
      <c r="J56">
        <v>0</v>
      </c>
      <c r="L56">
        <v>1</v>
      </c>
      <c r="M56">
        <v>0</v>
      </c>
      <c r="O56">
        <v>21</v>
      </c>
      <c r="P56">
        <v>0</v>
      </c>
      <c r="R56" s="39" t="s">
        <v>32081</v>
      </c>
      <c r="S56">
        <v>1</v>
      </c>
      <c r="U56" s="39" t="s">
        <v>341</v>
      </c>
      <c r="V56">
        <v>1</v>
      </c>
      <c r="X56" s="39" t="s">
        <v>32082</v>
      </c>
      <c r="Y56">
        <v>1</v>
      </c>
      <c r="AA56" s="39" t="s">
        <v>32083</v>
      </c>
      <c r="AB56">
        <v>1</v>
      </c>
      <c r="AD56" s="39" t="s">
        <v>32084</v>
      </c>
      <c r="AE56">
        <v>1</v>
      </c>
      <c r="AG56" s="39" t="s">
        <v>32085</v>
      </c>
      <c r="AH56">
        <v>1</v>
      </c>
      <c r="AJ56" s="39" t="s">
        <v>32086</v>
      </c>
      <c r="AK56">
        <v>1</v>
      </c>
      <c r="AM56" s="39" t="s">
        <v>32087</v>
      </c>
      <c r="AN56">
        <v>1</v>
      </c>
      <c r="AP56" s="39" t="s">
        <v>32088</v>
      </c>
      <c r="AQ56">
        <v>0</v>
      </c>
      <c r="AS56" s="39" t="s">
        <v>20727</v>
      </c>
      <c r="AT56">
        <v>1</v>
      </c>
    </row>
    <row r="57" spans="1:46" x14ac:dyDescent="0.3">
      <c r="A57">
        <v>56</v>
      </c>
      <c r="B57" s="1">
        <v>45827.502106481479</v>
      </c>
      <c r="C57" s="1">
        <v>45827.508634259262</v>
      </c>
      <c r="D57" s="39" t="s">
        <v>1388</v>
      </c>
      <c r="E57" s="39" t="s">
        <v>1389</v>
      </c>
      <c r="F57">
        <v>9</v>
      </c>
      <c r="I57" s="39" t="s">
        <v>1389</v>
      </c>
      <c r="J57">
        <v>0</v>
      </c>
      <c r="L57">
        <v>1</v>
      </c>
      <c r="M57">
        <v>0</v>
      </c>
      <c r="O57">
        <v>29</v>
      </c>
      <c r="P57">
        <v>0</v>
      </c>
      <c r="R57" s="39" t="s">
        <v>32081</v>
      </c>
      <c r="S57">
        <v>1</v>
      </c>
      <c r="U57" s="39" t="s">
        <v>341</v>
      </c>
      <c r="V57">
        <v>1</v>
      </c>
      <c r="X57" s="39" t="s">
        <v>32082</v>
      </c>
      <c r="Y57">
        <v>1</v>
      </c>
      <c r="AA57" s="39" t="s">
        <v>32083</v>
      </c>
      <c r="AB57">
        <v>1</v>
      </c>
      <c r="AD57" s="39" t="s">
        <v>32084</v>
      </c>
      <c r="AE57">
        <v>1</v>
      </c>
      <c r="AG57" s="39" t="s">
        <v>32085</v>
      </c>
      <c r="AH57">
        <v>1</v>
      </c>
      <c r="AJ57" s="39" t="s">
        <v>32086</v>
      </c>
      <c r="AK57">
        <v>1</v>
      </c>
      <c r="AM57" s="39" t="s">
        <v>32087</v>
      </c>
      <c r="AN57">
        <v>1</v>
      </c>
      <c r="AP57" s="39" t="s">
        <v>32099</v>
      </c>
      <c r="AQ57">
        <v>0</v>
      </c>
      <c r="AS57" s="39" t="s">
        <v>20727</v>
      </c>
      <c r="AT57">
        <v>1</v>
      </c>
    </row>
    <row r="58" spans="1:46" x14ac:dyDescent="0.3">
      <c r="A58">
        <v>57</v>
      </c>
      <c r="B58" s="1">
        <v>45827.502708333333</v>
      </c>
      <c r="C58" s="1">
        <v>45827.508645833332</v>
      </c>
      <c r="D58" s="39" t="s">
        <v>1452</v>
      </c>
      <c r="E58" s="39" t="s">
        <v>1453</v>
      </c>
      <c r="F58">
        <v>9</v>
      </c>
      <c r="I58" s="39" t="s">
        <v>1453</v>
      </c>
      <c r="J58">
        <v>0</v>
      </c>
      <c r="L58">
        <v>1</v>
      </c>
      <c r="M58">
        <v>0</v>
      </c>
      <c r="O58">
        <v>30</v>
      </c>
      <c r="P58">
        <v>0</v>
      </c>
      <c r="R58" s="39" t="s">
        <v>32081</v>
      </c>
      <c r="S58">
        <v>1</v>
      </c>
      <c r="U58" s="39" t="s">
        <v>341</v>
      </c>
      <c r="V58">
        <v>1</v>
      </c>
      <c r="X58" s="39" t="s">
        <v>32082</v>
      </c>
      <c r="Y58">
        <v>1</v>
      </c>
      <c r="AA58" s="39" t="s">
        <v>32083</v>
      </c>
      <c r="AB58">
        <v>1</v>
      </c>
      <c r="AD58" s="39" t="s">
        <v>32084</v>
      </c>
      <c r="AE58">
        <v>1</v>
      </c>
      <c r="AG58" s="39" t="s">
        <v>32085</v>
      </c>
      <c r="AH58">
        <v>1</v>
      </c>
      <c r="AJ58" s="39" t="s">
        <v>32086</v>
      </c>
      <c r="AK58">
        <v>1</v>
      </c>
      <c r="AM58" s="39" t="s">
        <v>32087</v>
      </c>
      <c r="AN58">
        <v>1</v>
      </c>
      <c r="AP58" s="39" t="s">
        <v>32099</v>
      </c>
      <c r="AQ58">
        <v>0</v>
      </c>
      <c r="AS58" s="39" t="s">
        <v>20727</v>
      </c>
      <c r="AT58">
        <v>1</v>
      </c>
    </row>
    <row r="59" spans="1:46" x14ac:dyDescent="0.3">
      <c r="A59">
        <v>58</v>
      </c>
      <c r="B59" s="1">
        <v>45827.502256944441</v>
      </c>
      <c r="C59" s="1">
        <v>45827.509062500001</v>
      </c>
      <c r="D59" s="39" t="s">
        <v>1326</v>
      </c>
      <c r="E59" s="39" t="s">
        <v>1327</v>
      </c>
      <c r="F59">
        <v>9</v>
      </c>
      <c r="I59" s="39" t="s">
        <v>32106</v>
      </c>
      <c r="J59">
        <v>0</v>
      </c>
      <c r="L59">
        <v>1</v>
      </c>
      <c r="M59">
        <v>0</v>
      </c>
      <c r="O59">
        <v>20</v>
      </c>
      <c r="P59">
        <v>0</v>
      </c>
      <c r="R59" s="39" t="s">
        <v>32081</v>
      </c>
      <c r="S59">
        <v>1</v>
      </c>
      <c r="U59" s="39" t="s">
        <v>341</v>
      </c>
      <c r="V59">
        <v>1</v>
      </c>
      <c r="X59" s="39" t="s">
        <v>32082</v>
      </c>
      <c r="Y59">
        <v>1</v>
      </c>
      <c r="AA59" s="39" t="s">
        <v>32083</v>
      </c>
      <c r="AB59">
        <v>1</v>
      </c>
      <c r="AD59" s="39" t="s">
        <v>32084</v>
      </c>
      <c r="AE59">
        <v>1</v>
      </c>
      <c r="AG59" s="39" t="s">
        <v>32085</v>
      </c>
      <c r="AH59">
        <v>1</v>
      </c>
      <c r="AJ59" s="39" t="s">
        <v>32086</v>
      </c>
      <c r="AK59">
        <v>1</v>
      </c>
      <c r="AM59" s="39" t="s">
        <v>32087</v>
      </c>
      <c r="AN59">
        <v>1</v>
      </c>
      <c r="AP59" s="39" t="s">
        <v>32099</v>
      </c>
      <c r="AQ59">
        <v>0</v>
      </c>
      <c r="AS59" s="39" t="s">
        <v>20727</v>
      </c>
      <c r="AT59">
        <v>1</v>
      </c>
    </row>
    <row r="60" spans="1:46" x14ac:dyDescent="0.3">
      <c r="A60">
        <v>59</v>
      </c>
      <c r="B60" s="1">
        <v>45827.502743055556</v>
      </c>
      <c r="C60" s="1">
        <v>45827.509097222224</v>
      </c>
      <c r="D60" s="39" t="s">
        <v>1368</v>
      </c>
      <c r="E60" s="39" t="s">
        <v>1369</v>
      </c>
      <c r="F60">
        <v>8</v>
      </c>
      <c r="I60" s="39" t="s">
        <v>1369</v>
      </c>
      <c r="J60">
        <v>0</v>
      </c>
      <c r="L60">
        <v>1</v>
      </c>
      <c r="M60">
        <v>0</v>
      </c>
      <c r="O60">
        <v>5</v>
      </c>
      <c r="P60">
        <v>0</v>
      </c>
      <c r="R60" s="39" t="s">
        <v>32081</v>
      </c>
      <c r="S60">
        <v>1</v>
      </c>
      <c r="U60" s="39" t="s">
        <v>341</v>
      </c>
      <c r="V60">
        <v>1</v>
      </c>
      <c r="X60" s="39" t="s">
        <v>32082</v>
      </c>
      <c r="Y60">
        <v>1</v>
      </c>
      <c r="AA60" s="39" t="s">
        <v>32083</v>
      </c>
      <c r="AB60">
        <v>1</v>
      </c>
      <c r="AD60" s="39" t="s">
        <v>32107</v>
      </c>
      <c r="AE60">
        <v>0</v>
      </c>
      <c r="AG60" s="39" t="s">
        <v>32085</v>
      </c>
      <c r="AH60">
        <v>1</v>
      </c>
      <c r="AJ60" s="39" t="s">
        <v>32086</v>
      </c>
      <c r="AK60">
        <v>1</v>
      </c>
      <c r="AM60" s="39" t="s">
        <v>32087</v>
      </c>
      <c r="AN60">
        <v>1</v>
      </c>
      <c r="AP60" s="39" t="s">
        <v>32088</v>
      </c>
      <c r="AQ60">
        <v>0</v>
      </c>
      <c r="AS60" s="39" t="s">
        <v>20727</v>
      </c>
      <c r="AT60">
        <v>1</v>
      </c>
    </row>
    <row r="61" spans="1:46" x14ac:dyDescent="0.3">
      <c r="A61">
        <v>60</v>
      </c>
      <c r="B61" s="1">
        <v>45827.502789351849</v>
      </c>
      <c r="C61" s="1">
        <v>45827.509560185186</v>
      </c>
      <c r="D61" s="39" t="s">
        <v>1259</v>
      </c>
      <c r="E61" s="39" t="s">
        <v>1260</v>
      </c>
      <c r="F61">
        <v>10</v>
      </c>
      <c r="I61" s="39" t="s">
        <v>1260</v>
      </c>
      <c r="J61">
        <v>0</v>
      </c>
      <c r="L61">
        <v>1</v>
      </c>
      <c r="M61">
        <v>0</v>
      </c>
      <c r="O61">
        <v>14</v>
      </c>
      <c r="P61">
        <v>0</v>
      </c>
      <c r="R61" s="39" t="s">
        <v>32081</v>
      </c>
      <c r="S61">
        <v>1</v>
      </c>
      <c r="U61" s="39" t="s">
        <v>341</v>
      </c>
      <c r="V61">
        <v>1</v>
      </c>
      <c r="X61" s="39" t="s">
        <v>32082</v>
      </c>
      <c r="Y61">
        <v>1</v>
      </c>
      <c r="AA61" s="39" t="s">
        <v>32083</v>
      </c>
      <c r="AB61">
        <v>1</v>
      </c>
      <c r="AD61" s="39" t="s">
        <v>32084</v>
      </c>
      <c r="AE61">
        <v>1</v>
      </c>
      <c r="AG61" s="39" t="s">
        <v>32085</v>
      </c>
      <c r="AH61">
        <v>1</v>
      </c>
      <c r="AJ61" s="39" t="s">
        <v>32086</v>
      </c>
      <c r="AK61">
        <v>1</v>
      </c>
      <c r="AM61" s="39" t="s">
        <v>32087</v>
      </c>
      <c r="AN61">
        <v>1</v>
      </c>
      <c r="AP61" s="39" t="s">
        <v>32102</v>
      </c>
      <c r="AQ61">
        <v>1</v>
      </c>
      <c r="AS61" s="39" t="s">
        <v>20727</v>
      </c>
      <c r="AT61">
        <v>1</v>
      </c>
    </row>
    <row r="62" spans="1:46" x14ac:dyDescent="0.3">
      <c r="A62">
        <v>61</v>
      </c>
      <c r="B62" s="1">
        <v>45827.50277777778</v>
      </c>
      <c r="C62" s="1">
        <v>45827.509594907409</v>
      </c>
      <c r="D62" s="39" t="s">
        <v>1294</v>
      </c>
      <c r="E62" s="39" t="s">
        <v>1295</v>
      </c>
      <c r="F62">
        <v>10</v>
      </c>
      <c r="I62" s="39" t="s">
        <v>1295</v>
      </c>
      <c r="J62">
        <v>0</v>
      </c>
      <c r="L62">
        <v>1</v>
      </c>
      <c r="M62">
        <v>0</v>
      </c>
      <c r="O62">
        <v>3</v>
      </c>
      <c r="P62">
        <v>0</v>
      </c>
      <c r="R62" s="39" t="s">
        <v>32081</v>
      </c>
      <c r="S62">
        <v>1</v>
      </c>
      <c r="U62" s="39" t="s">
        <v>341</v>
      </c>
      <c r="V62">
        <v>1</v>
      </c>
      <c r="X62" s="39" t="s">
        <v>32082</v>
      </c>
      <c r="Y62">
        <v>1</v>
      </c>
      <c r="AA62" s="39" t="s">
        <v>32083</v>
      </c>
      <c r="AB62">
        <v>1</v>
      </c>
      <c r="AD62" s="39" t="s">
        <v>32084</v>
      </c>
      <c r="AE62">
        <v>1</v>
      </c>
      <c r="AG62" s="39" t="s">
        <v>32085</v>
      </c>
      <c r="AH62">
        <v>1</v>
      </c>
      <c r="AJ62" s="39" t="s">
        <v>32086</v>
      </c>
      <c r="AK62">
        <v>1</v>
      </c>
      <c r="AM62" s="39" t="s">
        <v>32087</v>
      </c>
      <c r="AN62">
        <v>1</v>
      </c>
      <c r="AP62" s="39" t="s">
        <v>32102</v>
      </c>
      <c r="AQ62">
        <v>1</v>
      </c>
      <c r="AS62" s="39" t="s">
        <v>20727</v>
      </c>
      <c r="AT62">
        <v>1</v>
      </c>
    </row>
    <row r="63" spans="1:46" x14ac:dyDescent="0.3">
      <c r="A63">
        <v>62</v>
      </c>
      <c r="B63" s="1">
        <v>45827.502453703702</v>
      </c>
      <c r="C63" s="1">
        <v>45827.509652777779</v>
      </c>
      <c r="D63" s="39" t="s">
        <v>1304</v>
      </c>
      <c r="E63" s="39" t="s">
        <v>1305</v>
      </c>
      <c r="F63">
        <v>9</v>
      </c>
      <c r="I63" s="39" t="s">
        <v>6829</v>
      </c>
      <c r="J63">
        <v>0</v>
      </c>
      <c r="L63">
        <v>1</v>
      </c>
      <c r="M63">
        <v>0</v>
      </c>
      <c r="O63">
        <v>18</v>
      </c>
      <c r="P63">
        <v>0</v>
      </c>
      <c r="R63" s="39" t="s">
        <v>32081</v>
      </c>
      <c r="S63">
        <v>1</v>
      </c>
      <c r="U63" s="39" t="s">
        <v>341</v>
      </c>
      <c r="V63">
        <v>1</v>
      </c>
      <c r="X63" s="39" t="s">
        <v>32082</v>
      </c>
      <c r="Y63">
        <v>1</v>
      </c>
      <c r="AA63" s="39" t="s">
        <v>32083</v>
      </c>
      <c r="AB63">
        <v>1</v>
      </c>
      <c r="AD63" s="39" t="s">
        <v>32084</v>
      </c>
      <c r="AE63">
        <v>1</v>
      </c>
      <c r="AG63" s="39" t="s">
        <v>32085</v>
      </c>
      <c r="AH63">
        <v>1</v>
      </c>
      <c r="AJ63" s="39" t="s">
        <v>32086</v>
      </c>
      <c r="AK63">
        <v>1</v>
      </c>
      <c r="AM63" s="39" t="s">
        <v>32087</v>
      </c>
      <c r="AN63">
        <v>1</v>
      </c>
      <c r="AP63" s="39" t="s">
        <v>32099</v>
      </c>
      <c r="AQ63">
        <v>0</v>
      </c>
      <c r="AS63" s="39" t="s">
        <v>20727</v>
      </c>
      <c r="AT63">
        <v>1</v>
      </c>
    </row>
    <row r="64" spans="1:46" x14ac:dyDescent="0.3">
      <c r="A64">
        <v>63</v>
      </c>
      <c r="B64" s="1">
        <v>45827.502523148149</v>
      </c>
      <c r="C64" s="1">
        <v>45827.509826388887</v>
      </c>
      <c r="D64" s="39" t="s">
        <v>1336</v>
      </c>
      <c r="E64" s="39" t="s">
        <v>1337</v>
      </c>
      <c r="F64">
        <v>9</v>
      </c>
      <c r="I64" s="39" t="s">
        <v>5566</v>
      </c>
      <c r="J64">
        <v>0</v>
      </c>
      <c r="L64">
        <v>1</v>
      </c>
      <c r="M64">
        <v>0</v>
      </c>
      <c r="O64">
        <v>12</v>
      </c>
      <c r="P64">
        <v>0</v>
      </c>
      <c r="R64" s="39" t="s">
        <v>32081</v>
      </c>
      <c r="S64">
        <v>1</v>
      </c>
      <c r="U64" s="39" t="s">
        <v>341</v>
      </c>
      <c r="V64">
        <v>1</v>
      </c>
      <c r="X64" s="39" t="s">
        <v>32082</v>
      </c>
      <c r="Y64">
        <v>1</v>
      </c>
      <c r="AA64" s="39" t="s">
        <v>32083</v>
      </c>
      <c r="AB64">
        <v>1</v>
      </c>
      <c r="AD64" s="39" t="s">
        <v>32084</v>
      </c>
      <c r="AE64">
        <v>1</v>
      </c>
      <c r="AG64" s="39" t="s">
        <v>32085</v>
      </c>
      <c r="AH64">
        <v>1</v>
      </c>
      <c r="AJ64" s="39" t="s">
        <v>32086</v>
      </c>
      <c r="AK64">
        <v>1</v>
      </c>
      <c r="AM64" s="39" t="s">
        <v>32087</v>
      </c>
      <c r="AN64">
        <v>1</v>
      </c>
      <c r="AP64" s="39" t="s">
        <v>32088</v>
      </c>
      <c r="AQ64">
        <v>0</v>
      </c>
      <c r="AS64" s="39" t="s">
        <v>20727</v>
      </c>
      <c r="AT64">
        <v>1</v>
      </c>
    </row>
    <row r="65" spans="1:46" x14ac:dyDescent="0.3">
      <c r="A65">
        <v>64</v>
      </c>
      <c r="B65" s="1">
        <v>45827.502199074072</v>
      </c>
      <c r="C65" s="1">
        <v>45827.510509259257</v>
      </c>
      <c r="D65" s="39" t="s">
        <v>1119</v>
      </c>
      <c r="E65" s="39" t="s">
        <v>1120</v>
      </c>
      <c r="F65">
        <v>7</v>
      </c>
      <c r="I65" s="39" t="s">
        <v>1120</v>
      </c>
      <c r="J65">
        <v>0</v>
      </c>
      <c r="L65">
        <v>1</v>
      </c>
      <c r="M65">
        <v>0</v>
      </c>
      <c r="O65">
        <v>16</v>
      </c>
      <c r="P65">
        <v>0</v>
      </c>
      <c r="R65" s="39" t="s">
        <v>32081</v>
      </c>
      <c r="S65">
        <v>1</v>
      </c>
      <c r="U65" s="39" t="s">
        <v>341</v>
      </c>
      <c r="V65">
        <v>1</v>
      </c>
      <c r="X65" s="39" t="s">
        <v>32082</v>
      </c>
      <c r="Y65">
        <v>1</v>
      </c>
      <c r="AA65" s="39" t="s">
        <v>32108</v>
      </c>
      <c r="AB65">
        <v>0</v>
      </c>
      <c r="AD65" s="39" t="s">
        <v>32084</v>
      </c>
      <c r="AE65">
        <v>1</v>
      </c>
      <c r="AG65" s="39" t="s">
        <v>32085</v>
      </c>
      <c r="AH65">
        <v>1</v>
      </c>
      <c r="AJ65" s="39" t="s">
        <v>32109</v>
      </c>
      <c r="AK65">
        <v>0</v>
      </c>
      <c r="AM65" s="39" t="s">
        <v>32087</v>
      </c>
      <c r="AN65">
        <v>1</v>
      </c>
      <c r="AP65" s="39" t="s">
        <v>32102</v>
      </c>
      <c r="AQ65">
        <v>1</v>
      </c>
      <c r="AS65" s="39" t="s">
        <v>32094</v>
      </c>
      <c r="AT65">
        <v>0</v>
      </c>
    </row>
    <row r="66" spans="1:46" x14ac:dyDescent="0.3">
      <c r="A66">
        <v>65</v>
      </c>
      <c r="B66" s="1">
        <v>45827.503321759257</v>
      </c>
      <c r="C66" s="1">
        <v>45827.510567129626</v>
      </c>
      <c r="D66" s="39" t="s">
        <v>1270</v>
      </c>
      <c r="E66" s="39" t="s">
        <v>1271</v>
      </c>
      <c r="F66">
        <v>8</v>
      </c>
      <c r="I66" s="39" t="s">
        <v>1272</v>
      </c>
      <c r="J66">
        <v>0</v>
      </c>
      <c r="L66">
        <v>1</v>
      </c>
      <c r="M66">
        <v>0</v>
      </c>
      <c r="O66">
        <v>2</v>
      </c>
      <c r="P66">
        <v>0</v>
      </c>
      <c r="R66" s="39" t="s">
        <v>32081</v>
      </c>
      <c r="S66">
        <v>1</v>
      </c>
      <c r="U66" s="39" t="s">
        <v>341</v>
      </c>
      <c r="V66">
        <v>1</v>
      </c>
      <c r="X66" s="39" t="s">
        <v>32082</v>
      </c>
      <c r="Y66">
        <v>1</v>
      </c>
      <c r="AA66" s="39" t="s">
        <v>32083</v>
      </c>
      <c r="AB66">
        <v>1</v>
      </c>
      <c r="AD66" s="39" t="s">
        <v>32084</v>
      </c>
      <c r="AE66">
        <v>1</v>
      </c>
      <c r="AG66" s="39" t="s">
        <v>32085</v>
      </c>
      <c r="AH66">
        <v>1</v>
      </c>
      <c r="AJ66" s="39" t="s">
        <v>32086</v>
      </c>
      <c r="AK66">
        <v>1</v>
      </c>
      <c r="AM66" s="39" t="s">
        <v>32110</v>
      </c>
      <c r="AN66">
        <v>0</v>
      </c>
      <c r="AP66" s="39" t="s">
        <v>32088</v>
      </c>
      <c r="AQ66">
        <v>0</v>
      </c>
      <c r="AS66" s="39" t="s">
        <v>20727</v>
      </c>
      <c r="AT66">
        <v>1</v>
      </c>
    </row>
    <row r="67" spans="1:46" x14ac:dyDescent="0.3">
      <c r="A67">
        <v>66</v>
      </c>
      <c r="B67" s="1">
        <v>45827.502523148149</v>
      </c>
      <c r="C67" s="1">
        <v>45827.510729166665</v>
      </c>
      <c r="D67" s="39" t="s">
        <v>1358</v>
      </c>
      <c r="E67" s="39" t="s">
        <v>1359</v>
      </c>
      <c r="F67">
        <v>9</v>
      </c>
      <c r="I67" s="39" t="s">
        <v>1359</v>
      </c>
      <c r="J67">
        <v>0</v>
      </c>
      <c r="L67">
        <v>1</v>
      </c>
      <c r="M67">
        <v>0</v>
      </c>
      <c r="O67">
        <v>13</v>
      </c>
      <c r="P67">
        <v>0</v>
      </c>
      <c r="R67" s="39" t="s">
        <v>32081</v>
      </c>
      <c r="S67">
        <v>1</v>
      </c>
      <c r="U67" s="39" t="s">
        <v>341</v>
      </c>
      <c r="V67">
        <v>1</v>
      </c>
      <c r="X67" s="39" t="s">
        <v>32082</v>
      </c>
      <c r="Y67">
        <v>1</v>
      </c>
      <c r="AA67" s="39" t="s">
        <v>32083</v>
      </c>
      <c r="AB67">
        <v>1</v>
      </c>
      <c r="AD67" s="39" t="s">
        <v>32084</v>
      </c>
      <c r="AE67">
        <v>1</v>
      </c>
      <c r="AG67" s="39" t="s">
        <v>32085</v>
      </c>
      <c r="AH67">
        <v>1</v>
      </c>
      <c r="AJ67" s="39" t="s">
        <v>32111</v>
      </c>
      <c r="AK67">
        <v>0</v>
      </c>
      <c r="AM67" s="39" t="s">
        <v>32087</v>
      </c>
      <c r="AN67">
        <v>1</v>
      </c>
      <c r="AP67" s="39" t="s">
        <v>32102</v>
      </c>
      <c r="AQ67">
        <v>1</v>
      </c>
      <c r="AS67" s="39" t="s">
        <v>20727</v>
      </c>
      <c r="AT67">
        <v>1</v>
      </c>
    </row>
    <row r="68" spans="1:46" x14ac:dyDescent="0.3">
      <c r="A68">
        <v>67</v>
      </c>
      <c r="B68" s="1">
        <v>45827.502789351849</v>
      </c>
      <c r="C68" s="1">
        <v>45827.510833333334</v>
      </c>
      <c r="D68" s="39" t="s">
        <v>990</v>
      </c>
      <c r="E68" s="39" t="s">
        <v>991</v>
      </c>
      <c r="F68">
        <v>10</v>
      </c>
      <c r="I68" s="39" t="s">
        <v>991</v>
      </c>
      <c r="J68">
        <v>0</v>
      </c>
      <c r="L68">
        <v>1</v>
      </c>
      <c r="M68">
        <v>0</v>
      </c>
      <c r="O68">
        <v>28</v>
      </c>
      <c r="P68">
        <v>0</v>
      </c>
      <c r="R68" s="39" t="s">
        <v>32081</v>
      </c>
      <c r="S68">
        <v>1</v>
      </c>
      <c r="U68" s="39" t="s">
        <v>341</v>
      </c>
      <c r="V68">
        <v>1</v>
      </c>
      <c r="X68" s="39" t="s">
        <v>32082</v>
      </c>
      <c r="Y68">
        <v>1</v>
      </c>
      <c r="AA68" s="39" t="s">
        <v>32083</v>
      </c>
      <c r="AB68">
        <v>1</v>
      </c>
      <c r="AD68" s="39" t="s">
        <v>32084</v>
      </c>
      <c r="AE68">
        <v>1</v>
      </c>
      <c r="AG68" s="39" t="s">
        <v>32085</v>
      </c>
      <c r="AH68">
        <v>1</v>
      </c>
      <c r="AJ68" s="39" t="s">
        <v>32086</v>
      </c>
      <c r="AK68">
        <v>1</v>
      </c>
      <c r="AM68" s="39" t="s">
        <v>32087</v>
      </c>
      <c r="AN68">
        <v>1</v>
      </c>
      <c r="AP68" s="39" t="s">
        <v>32102</v>
      </c>
      <c r="AQ68">
        <v>1</v>
      </c>
      <c r="AS68" s="39" t="s">
        <v>20727</v>
      </c>
      <c r="AT68">
        <v>1</v>
      </c>
    </row>
    <row r="69" spans="1:46" x14ac:dyDescent="0.3">
      <c r="A69">
        <v>68</v>
      </c>
      <c r="B69" s="1">
        <v>45827.50309027778</v>
      </c>
      <c r="C69" s="1">
        <v>45827.510891203703</v>
      </c>
      <c r="D69" s="39" t="s">
        <v>1409</v>
      </c>
      <c r="E69" s="39" t="s">
        <v>1410</v>
      </c>
      <c r="F69">
        <v>10</v>
      </c>
      <c r="I69" s="39" t="s">
        <v>1410</v>
      </c>
      <c r="J69">
        <v>0</v>
      </c>
      <c r="L69">
        <v>1</v>
      </c>
      <c r="M69">
        <v>0</v>
      </c>
      <c r="O69">
        <v>26</v>
      </c>
      <c r="P69">
        <v>0</v>
      </c>
      <c r="R69" s="39" t="s">
        <v>32081</v>
      </c>
      <c r="S69">
        <v>1</v>
      </c>
      <c r="U69" s="39" t="s">
        <v>341</v>
      </c>
      <c r="V69">
        <v>1</v>
      </c>
      <c r="X69" s="39" t="s">
        <v>32082</v>
      </c>
      <c r="Y69">
        <v>1</v>
      </c>
      <c r="AA69" s="39" t="s">
        <v>32083</v>
      </c>
      <c r="AB69">
        <v>1</v>
      </c>
      <c r="AD69" s="39" t="s">
        <v>32084</v>
      </c>
      <c r="AE69">
        <v>1</v>
      </c>
      <c r="AG69" s="39" t="s">
        <v>32085</v>
      </c>
      <c r="AH69">
        <v>1</v>
      </c>
      <c r="AJ69" s="39" t="s">
        <v>32086</v>
      </c>
      <c r="AK69">
        <v>1</v>
      </c>
      <c r="AM69" s="39" t="s">
        <v>32087</v>
      </c>
      <c r="AN69">
        <v>1</v>
      </c>
      <c r="AP69" s="39" t="s">
        <v>32102</v>
      </c>
      <c r="AQ69">
        <v>1</v>
      </c>
      <c r="AS69" s="39" t="s">
        <v>20727</v>
      </c>
      <c r="AT69">
        <v>1</v>
      </c>
    </row>
    <row r="70" spans="1:46" x14ac:dyDescent="0.3">
      <c r="A70">
        <v>69</v>
      </c>
      <c r="B70" s="1">
        <v>45827.503078703703</v>
      </c>
      <c r="C70" s="1">
        <v>45827.511018518519</v>
      </c>
      <c r="D70" s="39" t="s">
        <v>1419</v>
      </c>
      <c r="E70" s="39" t="s">
        <v>1420</v>
      </c>
      <c r="F70">
        <v>10</v>
      </c>
      <c r="I70" s="39" t="s">
        <v>5610</v>
      </c>
      <c r="J70">
        <v>0</v>
      </c>
      <c r="L70">
        <v>1</v>
      </c>
      <c r="M70">
        <v>0</v>
      </c>
      <c r="O70">
        <v>25</v>
      </c>
      <c r="P70">
        <v>0</v>
      </c>
      <c r="R70" s="39" t="s">
        <v>32081</v>
      </c>
      <c r="S70">
        <v>1</v>
      </c>
      <c r="U70" s="39" t="s">
        <v>341</v>
      </c>
      <c r="V70">
        <v>1</v>
      </c>
      <c r="X70" s="39" t="s">
        <v>32082</v>
      </c>
      <c r="Y70">
        <v>1</v>
      </c>
      <c r="AA70" s="39" t="s">
        <v>32083</v>
      </c>
      <c r="AB70">
        <v>1</v>
      </c>
      <c r="AD70" s="39" t="s">
        <v>32084</v>
      </c>
      <c r="AE70">
        <v>1</v>
      </c>
      <c r="AG70" s="39" t="s">
        <v>32085</v>
      </c>
      <c r="AH70">
        <v>1</v>
      </c>
      <c r="AJ70" s="39" t="s">
        <v>32086</v>
      </c>
      <c r="AK70">
        <v>1</v>
      </c>
      <c r="AM70" s="39" t="s">
        <v>32087</v>
      </c>
      <c r="AN70">
        <v>1</v>
      </c>
      <c r="AP70" s="39" t="s">
        <v>32102</v>
      </c>
      <c r="AQ70">
        <v>1</v>
      </c>
      <c r="AS70" s="39" t="s">
        <v>20727</v>
      </c>
      <c r="AT70">
        <v>1</v>
      </c>
    </row>
    <row r="71" spans="1:46" x14ac:dyDescent="0.3">
      <c r="A71">
        <v>70</v>
      </c>
      <c r="B71" s="1">
        <v>45827.503680555557</v>
      </c>
      <c r="C71" s="1">
        <v>45827.511099537034</v>
      </c>
      <c r="D71" s="39" t="s">
        <v>1398</v>
      </c>
      <c r="E71" s="39" t="s">
        <v>1399</v>
      </c>
      <c r="F71">
        <v>9</v>
      </c>
      <c r="I71" s="39" t="s">
        <v>15590</v>
      </c>
      <c r="J71">
        <v>0</v>
      </c>
      <c r="L71">
        <v>1</v>
      </c>
      <c r="M71">
        <v>0</v>
      </c>
      <c r="O71">
        <v>1</v>
      </c>
      <c r="P71">
        <v>0</v>
      </c>
      <c r="R71" s="39" t="s">
        <v>32081</v>
      </c>
      <c r="S71">
        <v>1</v>
      </c>
      <c r="U71" s="39" t="s">
        <v>341</v>
      </c>
      <c r="V71">
        <v>1</v>
      </c>
      <c r="X71" s="39" t="s">
        <v>32082</v>
      </c>
      <c r="Y71">
        <v>1</v>
      </c>
      <c r="AA71" s="39" t="s">
        <v>32083</v>
      </c>
      <c r="AB71">
        <v>1</v>
      </c>
      <c r="AD71" s="39" t="s">
        <v>32084</v>
      </c>
      <c r="AE71">
        <v>1</v>
      </c>
      <c r="AG71" s="39" t="s">
        <v>32085</v>
      </c>
      <c r="AH71">
        <v>1</v>
      </c>
      <c r="AJ71" s="39" t="s">
        <v>32086</v>
      </c>
      <c r="AK71">
        <v>1</v>
      </c>
      <c r="AM71" s="39" t="s">
        <v>32087</v>
      </c>
      <c r="AN71">
        <v>1</v>
      </c>
      <c r="AP71" s="39" t="s">
        <v>32088</v>
      </c>
      <c r="AQ71">
        <v>0</v>
      </c>
      <c r="AS71" s="39" t="s">
        <v>20727</v>
      </c>
      <c r="AT71">
        <v>1</v>
      </c>
    </row>
    <row r="72" spans="1:46" x14ac:dyDescent="0.3">
      <c r="A72">
        <v>71</v>
      </c>
      <c r="B72" s="1">
        <v>45828.362592592595</v>
      </c>
      <c r="C72" s="1">
        <v>45828.365254629629</v>
      </c>
      <c r="D72" s="39" t="s">
        <v>3846</v>
      </c>
      <c r="E72" s="39" t="s">
        <v>3847</v>
      </c>
      <c r="F72">
        <v>9</v>
      </c>
      <c r="I72" s="39" t="s">
        <v>3847</v>
      </c>
      <c r="J72">
        <v>0</v>
      </c>
      <c r="L72">
        <v>9</v>
      </c>
      <c r="M72">
        <v>0</v>
      </c>
      <c r="O72">
        <v>27</v>
      </c>
      <c r="P72">
        <v>0</v>
      </c>
      <c r="R72" s="39" t="s">
        <v>32081</v>
      </c>
      <c r="S72">
        <v>1</v>
      </c>
      <c r="U72" s="39" t="s">
        <v>341</v>
      </c>
      <c r="V72">
        <v>1</v>
      </c>
      <c r="X72" s="39" t="s">
        <v>32082</v>
      </c>
      <c r="Y72">
        <v>1</v>
      </c>
      <c r="AA72" s="39" t="s">
        <v>32083</v>
      </c>
      <c r="AB72">
        <v>1</v>
      </c>
      <c r="AD72" s="39" t="s">
        <v>32084</v>
      </c>
      <c r="AE72">
        <v>1</v>
      </c>
      <c r="AG72" s="39" t="s">
        <v>32085</v>
      </c>
      <c r="AH72">
        <v>1</v>
      </c>
      <c r="AJ72" s="39" t="s">
        <v>32086</v>
      </c>
      <c r="AK72">
        <v>1</v>
      </c>
      <c r="AM72" s="39" t="s">
        <v>32087</v>
      </c>
      <c r="AN72">
        <v>1</v>
      </c>
      <c r="AP72" s="39" t="s">
        <v>32088</v>
      </c>
      <c r="AQ72">
        <v>0</v>
      </c>
      <c r="AS72" s="39" t="s">
        <v>20727</v>
      </c>
      <c r="AT72">
        <v>1</v>
      </c>
    </row>
    <row r="73" spans="1:46" x14ac:dyDescent="0.3">
      <c r="A73">
        <v>72</v>
      </c>
      <c r="B73" s="1">
        <v>45828.362314814818</v>
      </c>
      <c r="C73" s="1">
        <v>45828.365393518521</v>
      </c>
      <c r="D73" s="39" t="s">
        <v>3411</v>
      </c>
      <c r="E73" s="39" t="s">
        <v>3412</v>
      </c>
      <c r="F73">
        <v>5</v>
      </c>
      <c r="I73" s="39" t="s">
        <v>13711</v>
      </c>
      <c r="J73">
        <v>0</v>
      </c>
      <c r="L73">
        <v>9</v>
      </c>
      <c r="M73">
        <v>0</v>
      </c>
      <c r="O73">
        <v>38</v>
      </c>
      <c r="P73">
        <v>0</v>
      </c>
      <c r="R73" s="39" t="s">
        <v>32096</v>
      </c>
      <c r="S73">
        <v>0</v>
      </c>
      <c r="U73" s="39" t="s">
        <v>32112</v>
      </c>
      <c r="V73">
        <v>0</v>
      </c>
      <c r="X73" s="39" t="s">
        <v>32082</v>
      </c>
      <c r="Y73">
        <v>1</v>
      </c>
      <c r="AA73" s="39" t="s">
        <v>32083</v>
      </c>
      <c r="AB73">
        <v>1</v>
      </c>
      <c r="AD73" s="39" t="s">
        <v>32084</v>
      </c>
      <c r="AE73">
        <v>1</v>
      </c>
      <c r="AG73" s="39" t="s">
        <v>32085</v>
      </c>
      <c r="AH73">
        <v>1</v>
      </c>
      <c r="AJ73" s="39" t="s">
        <v>32095</v>
      </c>
      <c r="AK73">
        <v>0</v>
      </c>
      <c r="AM73" s="39" t="s">
        <v>32087</v>
      </c>
      <c r="AN73">
        <v>1</v>
      </c>
      <c r="AP73" s="39" t="s">
        <v>32088</v>
      </c>
      <c r="AQ73">
        <v>0</v>
      </c>
      <c r="AS73" s="39" t="s">
        <v>32104</v>
      </c>
      <c r="AT73">
        <v>0</v>
      </c>
    </row>
    <row r="74" spans="1:46" x14ac:dyDescent="0.3">
      <c r="A74">
        <v>73</v>
      </c>
      <c r="B74" s="1">
        <v>45828.363553240742</v>
      </c>
      <c r="C74" s="1">
        <v>45828.365648148145</v>
      </c>
      <c r="D74" s="39" t="s">
        <v>3850</v>
      </c>
      <c r="E74" s="39" t="s">
        <v>3851</v>
      </c>
      <c r="F74">
        <v>8</v>
      </c>
      <c r="I74" s="39" t="s">
        <v>3851</v>
      </c>
      <c r="J74">
        <v>0</v>
      </c>
      <c r="L74">
        <v>9</v>
      </c>
      <c r="M74">
        <v>0</v>
      </c>
      <c r="O74">
        <v>8</v>
      </c>
      <c r="P74">
        <v>0</v>
      </c>
      <c r="R74" s="39" t="s">
        <v>32081</v>
      </c>
      <c r="S74">
        <v>1</v>
      </c>
      <c r="U74" s="39" t="s">
        <v>32112</v>
      </c>
      <c r="V74">
        <v>0</v>
      </c>
      <c r="X74" s="39" t="s">
        <v>32082</v>
      </c>
      <c r="Y74">
        <v>1</v>
      </c>
      <c r="AA74" s="39" t="s">
        <v>32083</v>
      </c>
      <c r="AB74">
        <v>1</v>
      </c>
      <c r="AD74" s="39" t="s">
        <v>32084</v>
      </c>
      <c r="AE74">
        <v>1</v>
      </c>
      <c r="AG74" s="39" t="s">
        <v>32085</v>
      </c>
      <c r="AH74">
        <v>1</v>
      </c>
      <c r="AJ74" s="39" t="s">
        <v>32086</v>
      </c>
      <c r="AK74">
        <v>1</v>
      </c>
      <c r="AM74" s="39" t="s">
        <v>32087</v>
      </c>
      <c r="AN74">
        <v>1</v>
      </c>
      <c r="AP74" s="39" t="s">
        <v>32088</v>
      </c>
      <c r="AQ74">
        <v>0</v>
      </c>
      <c r="AS74" s="39" t="s">
        <v>20727</v>
      </c>
      <c r="AT74">
        <v>1</v>
      </c>
    </row>
    <row r="75" spans="1:46" x14ac:dyDescent="0.3">
      <c r="A75">
        <v>74</v>
      </c>
      <c r="B75" s="1">
        <v>45828.363634259258</v>
      </c>
      <c r="C75" s="1">
        <v>45828.365671296298</v>
      </c>
      <c r="D75" s="39" t="s">
        <v>3838</v>
      </c>
      <c r="E75" s="39" t="s">
        <v>3839</v>
      </c>
      <c r="F75">
        <v>9</v>
      </c>
      <c r="I75" s="39" t="s">
        <v>3839</v>
      </c>
      <c r="J75">
        <v>0</v>
      </c>
      <c r="L75">
        <v>9</v>
      </c>
      <c r="M75">
        <v>0</v>
      </c>
      <c r="O75">
        <v>25</v>
      </c>
      <c r="P75">
        <v>0</v>
      </c>
      <c r="R75" s="39" t="s">
        <v>32081</v>
      </c>
      <c r="S75">
        <v>1</v>
      </c>
      <c r="U75" s="39" t="s">
        <v>341</v>
      </c>
      <c r="V75">
        <v>1</v>
      </c>
      <c r="X75" s="39" t="s">
        <v>32082</v>
      </c>
      <c r="Y75">
        <v>1</v>
      </c>
      <c r="AA75" s="39" t="s">
        <v>32083</v>
      </c>
      <c r="AB75">
        <v>1</v>
      </c>
      <c r="AD75" s="39" t="s">
        <v>32084</v>
      </c>
      <c r="AE75">
        <v>1</v>
      </c>
      <c r="AG75" s="39" t="s">
        <v>32085</v>
      </c>
      <c r="AH75">
        <v>1</v>
      </c>
      <c r="AJ75" s="39" t="s">
        <v>32086</v>
      </c>
      <c r="AK75">
        <v>1</v>
      </c>
      <c r="AM75" s="39" t="s">
        <v>32087</v>
      </c>
      <c r="AN75">
        <v>1</v>
      </c>
      <c r="AP75" s="39" t="s">
        <v>32088</v>
      </c>
      <c r="AQ75">
        <v>0</v>
      </c>
      <c r="AS75" s="39" t="s">
        <v>20727</v>
      </c>
      <c r="AT75">
        <v>1</v>
      </c>
    </row>
    <row r="76" spans="1:46" x14ac:dyDescent="0.3">
      <c r="A76">
        <v>75</v>
      </c>
      <c r="B76" s="1">
        <v>45828.363113425927</v>
      </c>
      <c r="C76" s="1">
        <v>45828.365891203706</v>
      </c>
      <c r="D76" s="39" t="s">
        <v>2562</v>
      </c>
      <c r="E76" s="39" t="s">
        <v>2563</v>
      </c>
      <c r="F76">
        <v>9</v>
      </c>
      <c r="I76" s="39" t="s">
        <v>2563</v>
      </c>
      <c r="J76">
        <v>0</v>
      </c>
      <c r="L76">
        <v>9</v>
      </c>
      <c r="M76">
        <v>0</v>
      </c>
      <c r="O76">
        <v>31</v>
      </c>
      <c r="P76">
        <v>0</v>
      </c>
      <c r="R76" s="39" t="s">
        <v>32081</v>
      </c>
      <c r="S76">
        <v>1</v>
      </c>
      <c r="U76" s="39" t="s">
        <v>341</v>
      </c>
      <c r="V76">
        <v>1</v>
      </c>
      <c r="X76" s="39" t="s">
        <v>32082</v>
      </c>
      <c r="Y76">
        <v>1</v>
      </c>
      <c r="AA76" s="39" t="s">
        <v>32083</v>
      </c>
      <c r="AB76">
        <v>1</v>
      </c>
      <c r="AD76" s="39" t="s">
        <v>32084</v>
      </c>
      <c r="AE76">
        <v>1</v>
      </c>
      <c r="AG76" s="39" t="s">
        <v>32085</v>
      </c>
      <c r="AH76">
        <v>1</v>
      </c>
      <c r="AJ76" s="39" t="s">
        <v>32086</v>
      </c>
      <c r="AK76">
        <v>1</v>
      </c>
      <c r="AM76" s="39" t="s">
        <v>32087</v>
      </c>
      <c r="AN76">
        <v>1</v>
      </c>
      <c r="AP76" s="39" t="s">
        <v>32088</v>
      </c>
      <c r="AQ76">
        <v>0</v>
      </c>
      <c r="AS76" s="39" t="s">
        <v>20727</v>
      </c>
      <c r="AT76">
        <v>1</v>
      </c>
    </row>
    <row r="77" spans="1:46" x14ac:dyDescent="0.3">
      <c r="A77">
        <v>76</v>
      </c>
      <c r="B77" s="1">
        <v>45828.362905092596</v>
      </c>
      <c r="C77" s="1">
        <v>45828.365937499999</v>
      </c>
      <c r="D77" s="39" t="s">
        <v>2506</v>
      </c>
      <c r="E77" s="39" t="s">
        <v>2507</v>
      </c>
      <c r="F77">
        <v>9</v>
      </c>
      <c r="I77" s="39" t="s">
        <v>2507</v>
      </c>
      <c r="J77">
        <v>0</v>
      </c>
      <c r="L77">
        <v>9</v>
      </c>
      <c r="M77">
        <v>0</v>
      </c>
      <c r="O77">
        <v>32</v>
      </c>
      <c r="P77">
        <v>0</v>
      </c>
      <c r="R77" s="39" t="s">
        <v>32081</v>
      </c>
      <c r="S77">
        <v>1</v>
      </c>
      <c r="U77" s="39" t="s">
        <v>341</v>
      </c>
      <c r="V77">
        <v>1</v>
      </c>
      <c r="X77" s="39" t="s">
        <v>32082</v>
      </c>
      <c r="Y77">
        <v>1</v>
      </c>
      <c r="AA77" s="39" t="s">
        <v>32083</v>
      </c>
      <c r="AB77">
        <v>1</v>
      </c>
      <c r="AD77" s="39" t="s">
        <v>32084</v>
      </c>
      <c r="AE77">
        <v>1</v>
      </c>
      <c r="AG77" s="39" t="s">
        <v>32085</v>
      </c>
      <c r="AH77">
        <v>1</v>
      </c>
      <c r="AJ77" s="39" t="s">
        <v>32086</v>
      </c>
      <c r="AK77">
        <v>1</v>
      </c>
      <c r="AM77" s="39" t="s">
        <v>32087</v>
      </c>
      <c r="AN77">
        <v>1</v>
      </c>
      <c r="AP77" s="39" t="s">
        <v>32088</v>
      </c>
      <c r="AQ77">
        <v>0</v>
      </c>
      <c r="AS77" s="39" t="s">
        <v>20727</v>
      </c>
      <c r="AT77">
        <v>1</v>
      </c>
    </row>
    <row r="78" spans="1:46" x14ac:dyDescent="0.3">
      <c r="A78">
        <v>77</v>
      </c>
      <c r="B78" s="1">
        <v>45828.363194444442</v>
      </c>
      <c r="C78" s="1">
        <v>45828.366585648146</v>
      </c>
      <c r="D78" s="39" t="s">
        <v>2574</v>
      </c>
      <c r="E78" s="39" t="s">
        <v>2575</v>
      </c>
      <c r="F78">
        <v>9</v>
      </c>
      <c r="I78" s="39" t="s">
        <v>2575</v>
      </c>
      <c r="J78">
        <v>0</v>
      </c>
      <c r="L78">
        <v>9</v>
      </c>
      <c r="M78">
        <v>0</v>
      </c>
      <c r="O78">
        <v>18</v>
      </c>
      <c r="P78">
        <v>0</v>
      </c>
      <c r="R78" s="39" t="s">
        <v>32081</v>
      </c>
      <c r="S78">
        <v>1</v>
      </c>
      <c r="U78" s="39" t="s">
        <v>341</v>
      </c>
      <c r="V78">
        <v>1</v>
      </c>
      <c r="X78" s="39" t="s">
        <v>32082</v>
      </c>
      <c r="Y78">
        <v>1</v>
      </c>
      <c r="AA78" s="39" t="s">
        <v>32083</v>
      </c>
      <c r="AB78">
        <v>1</v>
      </c>
      <c r="AD78" s="39" t="s">
        <v>32084</v>
      </c>
      <c r="AE78">
        <v>1</v>
      </c>
      <c r="AG78" s="39" t="s">
        <v>32085</v>
      </c>
      <c r="AH78">
        <v>1</v>
      </c>
      <c r="AJ78" s="39" t="s">
        <v>32086</v>
      </c>
      <c r="AK78">
        <v>1</v>
      </c>
      <c r="AM78" s="39" t="s">
        <v>32087</v>
      </c>
      <c r="AN78">
        <v>1</v>
      </c>
      <c r="AP78" s="39" t="s">
        <v>32099</v>
      </c>
      <c r="AQ78">
        <v>0</v>
      </c>
      <c r="AS78" s="39" t="s">
        <v>20727</v>
      </c>
      <c r="AT78">
        <v>1</v>
      </c>
    </row>
    <row r="79" spans="1:46" x14ac:dyDescent="0.3">
      <c r="A79">
        <v>78</v>
      </c>
      <c r="B79" s="1">
        <v>45828.363263888888</v>
      </c>
      <c r="C79" s="1">
        <v>45828.366689814815</v>
      </c>
      <c r="D79" s="39" t="s">
        <v>1890</v>
      </c>
      <c r="E79" s="39" t="s">
        <v>1891</v>
      </c>
      <c r="F79">
        <v>9</v>
      </c>
      <c r="I79" s="39" t="s">
        <v>1892</v>
      </c>
      <c r="J79">
        <v>0</v>
      </c>
      <c r="L79">
        <v>9</v>
      </c>
      <c r="M79">
        <v>0</v>
      </c>
      <c r="O79">
        <v>16</v>
      </c>
      <c r="P79">
        <v>0</v>
      </c>
      <c r="R79" s="39" t="s">
        <v>32081</v>
      </c>
      <c r="S79">
        <v>1</v>
      </c>
      <c r="U79" s="39" t="s">
        <v>341</v>
      </c>
      <c r="V79">
        <v>1</v>
      </c>
      <c r="X79" s="39" t="s">
        <v>32082</v>
      </c>
      <c r="Y79">
        <v>1</v>
      </c>
      <c r="AA79" s="39" t="s">
        <v>32083</v>
      </c>
      <c r="AB79">
        <v>1</v>
      </c>
      <c r="AD79" s="39" t="s">
        <v>32084</v>
      </c>
      <c r="AE79">
        <v>1</v>
      </c>
      <c r="AG79" s="39" t="s">
        <v>32085</v>
      </c>
      <c r="AH79">
        <v>1</v>
      </c>
      <c r="AJ79" s="39" t="s">
        <v>32086</v>
      </c>
      <c r="AK79">
        <v>1</v>
      </c>
      <c r="AM79" s="39" t="s">
        <v>32087</v>
      </c>
      <c r="AN79">
        <v>1</v>
      </c>
      <c r="AP79" s="39" t="s">
        <v>32099</v>
      </c>
      <c r="AQ79">
        <v>0</v>
      </c>
      <c r="AS79" s="39" t="s">
        <v>20727</v>
      </c>
      <c r="AT79">
        <v>1</v>
      </c>
    </row>
    <row r="80" spans="1:46" x14ac:dyDescent="0.3">
      <c r="A80">
        <v>79</v>
      </c>
      <c r="B80" s="1">
        <v>45828.363032407404</v>
      </c>
      <c r="C80" s="1">
        <v>45828.366793981484</v>
      </c>
      <c r="D80" s="39" t="s">
        <v>1943</v>
      </c>
      <c r="E80" s="39" t="s">
        <v>1944</v>
      </c>
      <c r="F80">
        <v>9</v>
      </c>
      <c r="I80" s="39" t="s">
        <v>1944</v>
      </c>
      <c r="J80">
        <v>0</v>
      </c>
      <c r="L80">
        <v>9</v>
      </c>
      <c r="M80">
        <v>0</v>
      </c>
      <c r="O80">
        <v>34</v>
      </c>
      <c r="P80">
        <v>0</v>
      </c>
      <c r="R80" s="39" t="s">
        <v>32081</v>
      </c>
      <c r="S80">
        <v>1</v>
      </c>
      <c r="U80" s="39" t="s">
        <v>341</v>
      </c>
      <c r="V80">
        <v>1</v>
      </c>
      <c r="X80" s="39" t="s">
        <v>32082</v>
      </c>
      <c r="Y80">
        <v>1</v>
      </c>
      <c r="AA80" s="39" t="s">
        <v>32083</v>
      </c>
      <c r="AB80">
        <v>1</v>
      </c>
      <c r="AD80" s="39" t="s">
        <v>32084</v>
      </c>
      <c r="AE80">
        <v>1</v>
      </c>
      <c r="AG80" s="39" t="s">
        <v>32085</v>
      </c>
      <c r="AH80">
        <v>1</v>
      </c>
      <c r="AJ80" s="39" t="s">
        <v>32086</v>
      </c>
      <c r="AK80">
        <v>1</v>
      </c>
      <c r="AM80" s="39" t="s">
        <v>32087</v>
      </c>
      <c r="AN80">
        <v>1</v>
      </c>
      <c r="AP80" s="39" t="s">
        <v>32099</v>
      </c>
      <c r="AQ80">
        <v>0</v>
      </c>
      <c r="AS80" s="39" t="s">
        <v>20727</v>
      </c>
      <c r="AT80">
        <v>1</v>
      </c>
    </row>
    <row r="81" spans="1:46" x14ac:dyDescent="0.3">
      <c r="A81">
        <v>80</v>
      </c>
      <c r="B81" s="1">
        <v>45828.363055555557</v>
      </c>
      <c r="C81" s="1">
        <v>45828.366828703707</v>
      </c>
      <c r="D81" s="39" t="s">
        <v>1919</v>
      </c>
      <c r="E81" s="39" t="s">
        <v>1920</v>
      </c>
      <c r="F81">
        <v>9</v>
      </c>
      <c r="I81" s="39" t="s">
        <v>1920</v>
      </c>
      <c r="J81">
        <v>0</v>
      </c>
      <c r="L81">
        <v>9</v>
      </c>
      <c r="M81">
        <v>0</v>
      </c>
      <c r="O81">
        <v>20</v>
      </c>
      <c r="P81">
        <v>0</v>
      </c>
      <c r="R81" s="39" t="s">
        <v>32081</v>
      </c>
      <c r="S81">
        <v>1</v>
      </c>
      <c r="U81" s="39" t="s">
        <v>341</v>
      </c>
      <c r="V81">
        <v>1</v>
      </c>
      <c r="X81" s="39" t="s">
        <v>32082</v>
      </c>
      <c r="Y81">
        <v>1</v>
      </c>
      <c r="AA81" s="39" t="s">
        <v>32083</v>
      </c>
      <c r="AB81">
        <v>1</v>
      </c>
      <c r="AD81" s="39" t="s">
        <v>32084</v>
      </c>
      <c r="AE81">
        <v>1</v>
      </c>
      <c r="AG81" s="39" t="s">
        <v>32085</v>
      </c>
      <c r="AH81">
        <v>1</v>
      </c>
      <c r="AJ81" s="39" t="s">
        <v>32086</v>
      </c>
      <c r="AK81">
        <v>1</v>
      </c>
      <c r="AM81" s="39" t="s">
        <v>32087</v>
      </c>
      <c r="AN81">
        <v>1</v>
      </c>
      <c r="AP81" s="39" t="s">
        <v>32099</v>
      </c>
      <c r="AQ81">
        <v>0</v>
      </c>
      <c r="AS81" s="39" t="s">
        <v>20727</v>
      </c>
      <c r="AT81">
        <v>1</v>
      </c>
    </row>
    <row r="82" spans="1:46" x14ac:dyDescent="0.3">
      <c r="A82">
        <v>81</v>
      </c>
      <c r="B82" s="1">
        <v>45828.363043981481</v>
      </c>
      <c r="C82" s="1">
        <v>45828.366828703707</v>
      </c>
      <c r="D82" s="39" t="s">
        <v>1930</v>
      </c>
      <c r="E82" s="39" t="s">
        <v>1931</v>
      </c>
      <c r="F82">
        <v>9</v>
      </c>
      <c r="I82" s="39" t="s">
        <v>1931</v>
      </c>
      <c r="J82">
        <v>0</v>
      </c>
      <c r="L82">
        <v>9</v>
      </c>
      <c r="M82">
        <v>0</v>
      </c>
      <c r="O82">
        <v>1</v>
      </c>
      <c r="P82">
        <v>0</v>
      </c>
      <c r="R82" s="39" t="s">
        <v>32081</v>
      </c>
      <c r="S82">
        <v>1</v>
      </c>
      <c r="U82" s="39" t="s">
        <v>341</v>
      </c>
      <c r="V82">
        <v>1</v>
      </c>
      <c r="X82" s="39" t="s">
        <v>32082</v>
      </c>
      <c r="Y82">
        <v>1</v>
      </c>
      <c r="AA82" s="39" t="s">
        <v>32083</v>
      </c>
      <c r="AB82">
        <v>1</v>
      </c>
      <c r="AD82" s="39" t="s">
        <v>32084</v>
      </c>
      <c r="AE82">
        <v>1</v>
      </c>
      <c r="AG82" s="39" t="s">
        <v>32085</v>
      </c>
      <c r="AH82">
        <v>1</v>
      </c>
      <c r="AJ82" s="39" t="s">
        <v>32086</v>
      </c>
      <c r="AK82">
        <v>1</v>
      </c>
      <c r="AM82" s="39" t="s">
        <v>32087</v>
      </c>
      <c r="AN82">
        <v>1</v>
      </c>
      <c r="AP82" s="39" t="s">
        <v>32099</v>
      </c>
      <c r="AQ82">
        <v>0</v>
      </c>
      <c r="AS82" s="39" t="s">
        <v>20727</v>
      </c>
      <c r="AT82">
        <v>1</v>
      </c>
    </row>
    <row r="83" spans="1:46" x14ac:dyDescent="0.3">
      <c r="A83">
        <v>82</v>
      </c>
      <c r="B83" s="1">
        <v>45828.364212962966</v>
      </c>
      <c r="C83" s="1">
        <v>45828.366932870369</v>
      </c>
      <c r="D83" s="39" t="s">
        <v>5721</v>
      </c>
      <c r="E83" s="39" t="s">
        <v>5722</v>
      </c>
      <c r="F83">
        <v>9</v>
      </c>
      <c r="I83" s="39" t="s">
        <v>5722</v>
      </c>
      <c r="J83">
        <v>0</v>
      </c>
      <c r="L83">
        <v>9</v>
      </c>
      <c r="M83">
        <v>0</v>
      </c>
      <c r="O83">
        <v>10</v>
      </c>
      <c r="P83">
        <v>0</v>
      </c>
      <c r="R83" s="39" t="s">
        <v>32081</v>
      </c>
      <c r="S83">
        <v>1</v>
      </c>
      <c r="U83" s="39" t="s">
        <v>341</v>
      </c>
      <c r="V83">
        <v>1</v>
      </c>
      <c r="X83" s="39" t="s">
        <v>32082</v>
      </c>
      <c r="Y83">
        <v>1</v>
      </c>
      <c r="AA83" s="39" t="s">
        <v>32083</v>
      </c>
      <c r="AB83">
        <v>1</v>
      </c>
      <c r="AD83" s="39" t="s">
        <v>32084</v>
      </c>
      <c r="AE83">
        <v>1</v>
      </c>
      <c r="AG83" s="39" t="s">
        <v>32085</v>
      </c>
      <c r="AH83">
        <v>1</v>
      </c>
      <c r="AJ83" s="39" t="s">
        <v>32086</v>
      </c>
      <c r="AK83">
        <v>1</v>
      </c>
      <c r="AM83" s="39" t="s">
        <v>32087</v>
      </c>
      <c r="AN83">
        <v>1</v>
      </c>
      <c r="AP83" s="39" t="s">
        <v>32088</v>
      </c>
      <c r="AQ83">
        <v>0</v>
      </c>
      <c r="AS83" s="39" t="s">
        <v>20727</v>
      </c>
      <c r="AT83">
        <v>1</v>
      </c>
    </row>
    <row r="84" spans="1:46" x14ac:dyDescent="0.3">
      <c r="A84">
        <v>83</v>
      </c>
      <c r="B84" s="1">
        <v>45828.366574074076</v>
      </c>
      <c r="C84" s="1">
        <v>45828.366967592592</v>
      </c>
      <c r="D84" s="39" t="s">
        <v>3030</v>
      </c>
      <c r="E84" s="39" t="s">
        <v>3031</v>
      </c>
      <c r="F84">
        <v>9</v>
      </c>
      <c r="I84" s="39" t="s">
        <v>3031</v>
      </c>
      <c r="J84">
        <v>0</v>
      </c>
      <c r="L84">
        <v>9</v>
      </c>
      <c r="M84">
        <v>0</v>
      </c>
      <c r="O84">
        <v>12</v>
      </c>
      <c r="P84">
        <v>0</v>
      </c>
      <c r="R84" s="39" t="s">
        <v>32081</v>
      </c>
      <c r="S84">
        <v>1</v>
      </c>
      <c r="U84" s="39" t="s">
        <v>341</v>
      </c>
      <c r="V84">
        <v>1</v>
      </c>
      <c r="X84" s="39" t="s">
        <v>32082</v>
      </c>
      <c r="Y84">
        <v>1</v>
      </c>
      <c r="AA84" s="39" t="s">
        <v>32083</v>
      </c>
      <c r="AB84">
        <v>1</v>
      </c>
      <c r="AD84" s="39" t="s">
        <v>32084</v>
      </c>
      <c r="AE84">
        <v>1</v>
      </c>
      <c r="AG84" s="39" t="s">
        <v>32085</v>
      </c>
      <c r="AH84">
        <v>1</v>
      </c>
      <c r="AJ84" s="39" t="s">
        <v>32086</v>
      </c>
      <c r="AK84">
        <v>1</v>
      </c>
      <c r="AM84" s="39" t="s">
        <v>32087</v>
      </c>
      <c r="AN84">
        <v>1</v>
      </c>
      <c r="AP84" s="39" t="s">
        <v>32099</v>
      </c>
      <c r="AQ84">
        <v>0</v>
      </c>
      <c r="AS84" s="39" t="s">
        <v>20727</v>
      </c>
      <c r="AT84">
        <v>1</v>
      </c>
    </row>
    <row r="85" spans="1:46" x14ac:dyDescent="0.3">
      <c r="A85">
        <v>84</v>
      </c>
      <c r="B85" s="1">
        <v>45828.363206018519</v>
      </c>
      <c r="C85" s="1">
        <v>45828.366967592592</v>
      </c>
      <c r="D85" s="39" t="s">
        <v>4554</v>
      </c>
      <c r="E85" s="39" t="s">
        <v>4555</v>
      </c>
      <c r="F85">
        <v>9</v>
      </c>
      <c r="I85" s="39" t="s">
        <v>4555</v>
      </c>
      <c r="J85">
        <v>0</v>
      </c>
      <c r="L85">
        <v>9</v>
      </c>
      <c r="M85">
        <v>0</v>
      </c>
      <c r="O85">
        <v>15</v>
      </c>
      <c r="P85">
        <v>0</v>
      </c>
      <c r="R85" s="39" t="s">
        <v>32081</v>
      </c>
      <c r="S85">
        <v>1</v>
      </c>
      <c r="U85" s="39" t="s">
        <v>341</v>
      </c>
      <c r="V85">
        <v>1</v>
      </c>
      <c r="X85" s="39" t="s">
        <v>32082</v>
      </c>
      <c r="Y85">
        <v>1</v>
      </c>
      <c r="AA85" s="39" t="s">
        <v>32083</v>
      </c>
      <c r="AB85">
        <v>1</v>
      </c>
      <c r="AD85" s="39" t="s">
        <v>32084</v>
      </c>
      <c r="AE85">
        <v>1</v>
      </c>
      <c r="AG85" s="39" t="s">
        <v>32085</v>
      </c>
      <c r="AH85">
        <v>1</v>
      </c>
      <c r="AJ85" s="39" t="s">
        <v>32086</v>
      </c>
      <c r="AK85">
        <v>1</v>
      </c>
      <c r="AM85" s="39" t="s">
        <v>32087</v>
      </c>
      <c r="AN85">
        <v>1</v>
      </c>
      <c r="AP85" s="39" t="s">
        <v>32099</v>
      </c>
      <c r="AQ85">
        <v>0</v>
      </c>
      <c r="AS85" s="39" t="s">
        <v>20727</v>
      </c>
      <c r="AT85">
        <v>1</v>
      </c>
    </row>
    <row r="86" spans="1:46" x14ac:dyDescent="0.3">
      <c r="A86">
        <v>85</v>
      </c>
      <c r="B86" s="1">
        <v>45828.363229166665</v>
      </c>
      <c r="C86" s="1">
        <v>45828.367025462961</v>
      </c>
      <c r="D86" s="39" t="s">
        <v>3820</v>
      </c>
      <c r="E86" s="39" t="s">
        <v>3821</v>
      </c>
      <c r="F86">
        <v>9</v>
      </c>
      <c r="I86" s="39" t="s">
        <v>3822</v>
      </c>
      <c r="J86">
        <v>0</v>
      </c>
      <c r="L86">
        <v>9</v>
      </c>
      <c r="M86">
        <v>0</v>
      </c>
      <c r="O86">
        <v>4</v>
      </c>
      <c r="P86">
        <v>0</v>
      </c>
      <c r="R86" s="39" t="s">
        <v>32081</v>
      </c>
      <c r="S86">
        <v>1</v>
      </c>
      <c r="U86" s="39" t="s">
        <v>341</v>
      </c>
      <c r="V86">
        <v>1</v>
      </c>
      <c r="X86" s="39" t="s">
        <v>32082</v>
      </c>
      <c r="Y86">
        <v>1</v>
      </c>
      <c r="AA86" s="39" t="s">
        <v>32083</v>
      </c>
      <c r="AB86">
        <v>1</v>
      </c>
      <c r="AD86" s="39" t="s">
        <v>32084</v>
      </c>
      <c r="AE86">
        <v>1</v>
      </c>
      <c r="AG86" s="39" t="s">
        <v>32085</v>
      </c>
      <c r="AH86">
        <v>1</v>
      </c>
      <c r="AJ86" s="39" t="s">
        <v>32086</v>
      </c>
      <c r="AK86">
        <v>1</v>
      </c>
      <c r="AM86" s="39" t="s">
        <v>32087</v>
      </c>
      <c r="AN86">
        <v>1</v>
      </c>
      <c r="AP86" s="39" t="s">
        <v>32113</v>
      </c>
      <c r="AQ86">
        <v>0</v>
      </c>
      <c r="AS86" s="39" t="s">
        <v>20727</v>
      </c>
      <c r="AT86">
        <v>1</v>
      </c>
    </row>
    <row r="87" spans="1:46" x14ac:dyDescent="0.3">
      <c r="A87">
        <v>86</v>
      </c>
      <c r="B87" s="1">
        <v>45828.362939814811</v>
      </c>
      <c r="C87" s="1">
        <v>45828.367222222223</v>
      </c>
      <c r="D87" s="39" t="s">
        <v>2485</v>
      </c>
      <c r="E87" s="39" t="s">
        <v>2486</v>
      </c>
      <c r="F87">
        <v>9</v>
      </c>
      <c r="I87" s="39" t="s">
        <v>17593</v>
      </c>
      <c r="J87">
        <v>0</v>
      </c>
      <c r="L87">
        <v>9</v>
      </c>
      <c r="M87">
        <v>0</v>
      </c>
      <c r="O87">
        <v>28</v>
      </c>
      <c r="P87">
        <v>0</v>
      </c>
      <c r="R87" s="39" t="s">
        <v>32081</v>
      </c>
      <c r="S87">
        <v>1</v>
      </c>
      <c r="U87" s="39" t="s">
        <v>341</v>
      </c>
      <c r="V87">
        <v>1</v>
      </c>
      <c r="X87" s="39" t="s">
        <v>32082</v>
      </c>
      <c r="Y87">
        <v>1</v>
      </c>
      <c r="AA87" s="39" t="s">
        <v>32083</v>
      </c>
      <c r="AB87">
        <v>1</v>
      </c>
      <c r="AD87" s="39" t="s">
        <v>32084</v>
      </c>
      <c r="AE87">
        <v>1</v>
      </c>
      <c r="AG87" s="39" t="s">
        <v>32085</v>
      </c>
      <c r="AH87">
        <v>1</v>
      </c>
      <c r="AJ87" s="39" t="s">
        <v>32086</v>
      </c>
      <c r="AK87">
        <v>1</v>
      </c>
      <c r="AM87" s="39" t="s">
        <v>32087</v>
      </c>
      <c r="AN87">
        <v>1</v>
      </c>
      <c r="AP87" s="39" t="s">
        <v>32088</v>
      </c>
      <c r="AQ87">
        <v>0</v>
      </c>
      <c r="AS87" s="39" t="s">
        <v>20727</v>
      </c>
      <c r="AT87">
        <v>1</v>
      </c>
    </row>
    <row r="88" spans="1:46" x14ac:dyDescent="0.3">
      <c r="A88">
        <v>87</v>
      </c>
      <c r="B88" s="1">
        <v>45828.363229166665</v>
      </c>
      <c r="C88" s="1">
        <v>45828.367268518516</v>
      </c>
      <c r="D88" s="39" t="s">
        <v>2523</v>
      </c>
      <c r="E88" s="39" t="s">
        <v>2524</v>
      </c>
      <c r="F88">
        <v>9</v>
      </c>
      <c r="I88" s="39" t="s">
        <v>2524</v>
      </c>
      <c r="J88">
        <v>0</v>
      </c>
      <c r="L88">
        <v>9</v>
      </c>
      <c r="M88">
        <v>0</v>
      </c>
      <c r="O88">
        <v>3</v>
      </c>
      <c r="P88">
        <v>0</v>
      </c>
      <c r="R88" s="39" t="s">
        <v>32081</v>
      </c>
      <c r="S88">
        <v>1</v>
      </c>
      <c r="U88" s="39" t="s">
        <v>341</v>
      </c>
      <c r="V88">
        <v>1</v>
      </c>
      <c r="X88" s="39" t="s">
        <v>32082</v>
      </c>
      <c r="Y88">
        <v>1</v>
      </c>
      <c r="AA88" s="39" t="s">
        <v>32083</v>
      </c>
      <c r="AB88">
        <v>1</v>
      </c>
      <c r="AD88" s="39" t="s">
        <v>32084</v>
      </c>
      <c r="AE88">
        <v>1</v>
      </c>
      <c r="AG88" s="39" t="s">
        <v>32085</v>
      </c>
      <c r="AH88">
        <v>1</v>
      </c>
      <c r="AJ88" s="39" t="s">
        <v>32086</v>
      </c>
      <c r="AK88">
        <v>1</v>
      </c>
      <c r="AM88" s="39" t="s">
        <v>32087</v>
      </c>
      <c r="AN88">
        <v>1</v>
      </c>
      <c r="AP88" s="39" t="s">
        <v>32088</v>
      </c>
      <c r="AQ88">
        <v>0</v>
      </c>
      <c r="AS88" s="39" t="s">
        <v>20727</v>
      </c>
      <c r="AT88">
        <v>1</v>
      </c>
    </row>
    <row r="89" spans="1:46" x14ac:dyDescent="0.3">
      <c r="A89">
        <v>88</v>
      </c>
      <c r="B89" s="1">
        <v>45828.364479166667</v>
      </c>
      <c r="C89" s="1">
        <v>45828.367280092592</v>
      </c>
      <c r="D89" s="39" t="s">
        <v>4749</v>
      </c>
      <c r="E89" s="39" t="s">
        <v>4750</v>
      </c>
      <c r="F89">
        <v>9</v>
      </c>
      <c r="I89" s="39" t="s">
        <v>4750</v>
      </c>
      <c r="J89">
        <v>0</v>
      </c>
      <c r="L89">
        <v>9</v>
      </c>
      <c r="M89">
        <v>0</v>
      </c>
      <c r="O89">
        <v>11</v>
      </c>
      <c r="P89">
        <v>0</v>
      </c>
      <c r="R89" s="39" t="s">
        <v>32081</v>
      </c>
      <c r="S89">
        <v>1</v>
      </c>
      <c r="U89" s="39" t="s">
        <v>341</v>
      </c>
      <c r="V89">
        <v>1</v>
      </c>
      <c r="X89" s="39" t="s">
        <v>32082</v>
      </c>
      <c r="Y89">
        <v>1</v>
      </c>
      <c r="AA89" s="39" t="s">
        <v>32083</v>
      </c>
      <c r="AB89">
        <v>1</v>
      </c>
      <c r="AD89" s="39" t="s">
        <v>32084</v>
      </c>
      <c r="AE89">
        <v>1</v>
      </c>
      <c r="AG89" s="39" t="s">
        <v>32085</v>
      </c>
      <c r="AH89">
        <v>1</v>
      </c>
      <c r="AJ89" s="39" t="s">
        <v>32086</v>
      </c>
      <c r="AK89">
        <v>1</v>
      </c>
      <c r="AM89" s="39" t="s">
        <v>32087</v>
      </c>
      <c r="AN89">
        <v>1</v>
      </c>
      <c r="AP89" s="39" t="s">
        <v>32088</v>
      </c>
      <c r="AQ89">
        <v>0</v>
      </c>
      <c r="AS89" s="39" t="s">
        <v>20727</v>
      </c>
      <c r="AT89">
        <v>1</v>
      </c>
    </row>
    <row r="90" spans="1:46" x14ac:dyDescent="0.3">
      <c r="A90">
        <v>89</v>
      </c>
      <c r="B90" s="1">
        <v>45828.363935185182</v>
      </c>
      <c r="C90" s="1">
        <v>45828.367280092592</v>
      </c>
      <c r="D90" s="39" t="s">
        <v>2583</v>
      </c>
      <c r="E90" s="39" t="s">
        <v>2584</v>
      </c>
      <c r="F90">
        <v>9</v>
      </c>
      <c r="I90" s="39" t="s">
        <v>5933</v>
      </c>
      <c r="J90">
        <v>0</v>
      </c>
      <c r="L90">
        <v>9</v>
      </c>
      <c r="M90">
        <v>0</v>
      </c>
      <c r="O90">
        <v>7</v>
      </c>
      <c r="P90">
        <v>0</v>
      </c>
      <c r="R90" s="39" t="s">
        <v>32081</v>
      </c>
      <c r="S90">
        <v>1</v>
      </c>
      <c r="U90" s="39" t="s">
        <v>341</v>
      </c>
      <c r="V90">
        <v>1</v>
      </c>
      <c r="X90" s="39" t="s">
        <v>32082</v>
      </c>
      <c r="Y90">
        <v>1</v>
      </c>
      <c r="AA90" s="39" t="s">
        <v>32083</v>
      </c>
      <c r="AB90">
        <v>1</v>
      </c>
      <c r="AD90" s="39" t="s">
        <v>32084</v>
      </c>
      <c r="AE90">
        <v>1</v>
      </c>
      <c r="AG90" s="39" t="s">
        <v>32085</v>
      </c>
      <c r="AH90">
        <v>1</v>
      </c>
      <c r="AJ90" s="39" t="s">
        <v>32086</v>
      </c>
      <c r="AK90">
        <v>1</v>
      </c>
      <c r="AM90" s="39" t="s">
        <v>32087</v>
      </c>
      <c r="AN90">
        <v>1</v>
      </c>
      <c r="AP90" s="39" t="s">
        <v>32088</v>
      </c>
      <c r="AQ90">
        <v>0</v>
      </c>
      <c r="AS90" s="39" t="s">
        <v>20727</v>
      </c>
      <c r="AT90">
        <v>1</v>
      </c>
    </row>
    <row r="91" spans="1:46" x14ac:dyDescent="0.3">
      <c r="A91">
        <v>90</v>
      </c>
      <c r="B91" s="1">
        <v>45828.362951388888</v>
      </c>
      <c r="C91" s="1">
        <v>45828.367418981485</v>
      </c>
      <c r="D91" s="39" t="s">
        <v>2496</v>
      </c>
      <c r="E91" s="39" t="s">
        <v>2497</v>
      </c>
      <c r="F91">
        <v>9</v>
      </c>
      <c r="I91" s="39" t="s">
        <v>5984</v>
      </c>
      <c r="J91">
        <v>0</v>
      </c>
      <c r="L91">
        <v>9</v>
      </c>
      <c r="M91">
        <v>0</v>
      </c>
      <c r="O91">
        <v>26</v>
      </c>
      <c r="P91">
        <v>0</v>
      </c>
      <c r="R91" s="39" t="s">
        <v>32081</v>
      </c>
      <c r="S91">
        <v>1</v>
      </c>
      <c r="U91" s="39" t="s">
        <v>341</v>
      </c>
      <c r="V91">
        <v>1</v>
      </c>
      <c r="X91" s="39" t="s">
        <v>32082</v>
      </c>
      <c r="Y91">
        <v>1</v>
      </c>
      <c r="AA91" s="39" t="s">
        <v>32083</v>
      </c>
      <c r="AB91">
        <v>1</v>
      </c>
      <c r="AD91" s="39" t="s">
        <v>32084</v>
      </c>
      <c r="AE91">
        <v>1</v>
      </c>
      <c r="AG91" s="39" t="s">
        <v>32085</v>
      </c>
      <c r="AH91">
        <v>1</v>
      </c>
      <c r="AJ91" s="39" t="s">
        <v>32086</v>
      </c>
      <c r="AK91">
        <v>1</v>
      </c>
      <c r="AM91" s="39" t="s">
        <v>32087</v>
      </c>
      <c r="AN91">
        <v>1</v>
      </c>
      <c r="AP91" s="39" t="s">
        <v>32088</v>
      </c>
      <c r="AQ91">
        <v>0</v>
      </c>
      <c r="AS91" s="39" t="s">
        <v>20727</v>
      </c>
      <c r="AT91">
        <v>1</v>
      </c>
    </row>
    <row r="92" spans="1:46" x14ac:dyDescent="0.3">
      <c r="A92">
        <v>91</v>
      </c>
      <c r="B92" s="1">
        <v>45828.363668981481</v>
      </c>
      <c r="C92" s="1">
        <v>45828.367476851854</v>
      </c>
      <c r="D92" s="39" t="s">
        <v>4777</v>
      </c>
      <c r="E92" s="39" t="s">
        <v>4778</v>
      </c>
      <c r="F92">
        <v>6</v>
      </c>
      <c r="I92" s="39" t="s">
        <v>4779</v>
      </c>
      <c r="J92">
        <v>0</v>
      </c>
      <c r="L92">
        <v>9</v>
      </c>
      <c r="M92">
        <v>0</v>
      </c>
      <c r="O92">
        <v>17</v>
      </c>
      <c r="P92">
        <v>0</v>
      </c>
      <c r="R92" s="39" t="s">
        <v>32092</v>
      </c>
      <c r="S92">
        <v>0</v>
      </c>
      <c r="U92" s="39" t="s">
        <v>341</v>
      </c>
      <c r="V92">
        <v>1</v>
      </c>
      <c r="X92" s="39" t="s">
        <v>32082</v>
      </c>
      <c r="Y92">
        <v>1</v>
      </c>
      <c r="AA92" s="39" t="s">
        <v>32083</v>
      </c>
      <c r="AB92">
        <v>1</v>
      </c>
      <c r="AD92" s="39" t="s">
        <v>32084</v>
      </c>
      <c r="AE92">
        <v>1</v>
      </c>
      <c r="AG92" s="39" t="s">
        <v>32085</v>
      </c>
      <c r="AH92">
        <v>1</v>
      </c>
      <c r="AJ92" s="39" t="s">
        <v>32086</v>
      </c>
      <c r="AK92">
        <v>1</v>
      </c>
      <c r="AM92" s="39" t="s">
        <v>32110</v>
      </c>
      <c r="AN92">
        <v>0</v>
      </c>
      <c r="AP92" s="39" t="s">
        <v>32088</v>
      </c>
      <c r="AQ92">
        <v>0</v>
      </c>
      <c r="AS92" s="39" t="s">
        <v>32094</v>
      </c>
      <c r="AT92">
        <v>0</v>
      </c>
    </row>
    <row r="93" spans="1:46" x14ac:dyDescent="0.3">
      <c r="A93">
        <v>92</v>
      </c>
      <c r="B93" s="1">
        <v>45828.366631944446</v>
      </c>
      <c r="C93" s="1">
        <v>45828.3675</v>
      </c>
      <c r="D93" s="39" t="s">
        <v>3049</v>
      </c>
      <c r="E93" s="39" t="s">
        <v>3050</v>
      </c>
      <c r="F93">
        <v>7</v>
      </c>
      <c r="I93" s="39" t="s">
        <v>3050</v>
      </c>
      <c r="J93">
        <v>0</v>
      </c>
      <c r="L93">
        <v>9</v>
      </c>
      <c r="M93">
        <v>0</v>
      </c>
      <c r="O93">
        <v>9</v>
      </c>
      <c r="P93">
        <v>0</v>
      </c>
      <c r="R93" s="39" t="s">
        <v>32114</v>
      </c>
      <c r="S93">
        <v>0</v>
      </c>
      <c r="U93" s="39" t="s">
        <v>341</v>
      </c>
      <c r="V93">
        <v>1</v>
      </c>
      <c r="X93" s="39" t="s">
        <v>32082</v>
      </c>
      <c r="Y93">
        <v>1</v>
      </c>
      <c r="AA93" s="39" t="s">
        <v>32083</v>
      </c>
      <c r="AB93">
        <v>1</v>
      </c>
      <c r="AD93" s="39" t="s">
        <v>32084</v>
      </c>
      <c r="AE93">
        <v>1</v>
      </c>
      <c r="AG93" s="39" t="s">
        <v>32085</v>
      </c>
      <c r="AH93">
        <v>1</v>
      </c>
      <c r="AJ93" s="39" t="s">
        <v>32086</v>
      </c>
      <c r="AK93">
        <v>1</v>
      </c>
      <c r="AM93" s="39" t="s">
        <v>32087</v>
      </c>
      <c r="AN93">
        <v>1</v>
      </c>
      <c r="AP93" s="39" t="s">
        <v>32099</v>
      </c>
      <c r="AQ93">
        <v>0</v>
      </c>
      <c r="AS93" s="39" t="s">
        <v>32094</v>
      </c>
      <c r="AT93">
        <v>0</v>
      </c>
    </row>
    <row r="94" spans="1:46" x14ac:dyDescent="0.3">
      <c r="A94">
        <v>93</v>
      </c>
      <c r="B94" s="1">
        <v>45828.362754629627</v>
      </c>
      <c r="C94" s="1">
        <v>45828.367627314816</v>
      </c>
      <c r="D94" s="39" t="s">
        <v>2532</v>
      </c>
      <c r="E94" s="39" t="s">
        <v>2533</v>
      </c>
      <c r="F94">
        <v>7</v>
      </c>
      <c r="I94" s="39" t="s">
        <v>2534</v>
      </c>
      <c r="J94">
        <v>0</v>
      </c>
      <c r="L94">
        <v>9</v>
      </c>
      <c r="M94">
        <v>0</v>
      </c>
      <c r="O94">
        <v>40</v>
      </c>
      <c r="P94">
        <v>0</v>
      </c>
      <c r="R94" s="39" t="s">
        <v>32081</v>
      </c>
      <c r="S94">
        <v>1</v>
      </c>
      <c r="U94" s="39" t="s">
        <v>341</v>
      </c>
      <c r="V94">
        <v>1</v>
      </c>
      <c r="X94" s="39" t="s">
        <v>32082</v>
      </c>
      <c r="Y94">
        <v>1</v>
      </c>
      <c r="AA94" s="39" t="s">
        <v>32083</v>
      </c>
      <c r="AB94">
        <v>1</v>
      </c>
      <c r="AD94" s="39" t="s">
        <v>32084</v>
      </c>
      <c r="AE94">
        <v>1</v>
      </c>
      <c r="AG94" s="39" t="s">
        <v>32115</v>
      </c>
      <c r="AH94">
        <v>0</v>
      </c>
      <c r="AJ94" s="39" t="s">
        <v>32086</v>
      </c>
      <c r="AK94">
        <v>1</v>
      </c>
      <c r="AM94" s="39" t="s">
        <v>32087</v>
      </c>
      <c r="AN94">
        <v>1</v>
      </c>
      <c r="AP94" s="39" t="s">
        <v>32099</v>
      </c>
      <c r="AQ94">
        <v>0</v>
      </c>
      <c r="AS94" s="39" t="s">
        <v>32094</v>
      </c>
      <c r="AT94">
        <v>0</v>
      </c>
    </row>
    <row r="95" spans="1:46" x14ac:dyDescent="0.3">
      <c r="A95">
        <v>94</v>
      </c>
      <c r="B95" s="1">
        <v>45828.363402777781</v>
      </c>
      <c r="C95" s="1">
        <v>45828.367800925924</v>
      </c>
      <c r="D95" s="39" t="s">
        <v>1912</v>
      </c>
      <c r="E95" s="39" t="s">
        <v>1913</v>
      </c>
      <c r="F95">
        <v>9</v>
      </c>
      <c r="I95" s="39" t="s">
        <v>32116</v>
      </c>
      <c r="J95">
        <v>0</v>
      </c>
      <c r="L95">
        <v>9</v>
      </c>
      <c r="M95">
        <v>0</v>
      </c>
      <c r="O95">
        <v>39</v>
      </c>
      <c r="P95">
        <v>0</v>
      </c>
      <c r="R95" s="39" t="s">
        <v>32081</v>
      </c>
      <c r="S95">
        <v>1</v>
      </c>
      <c r="U95" s="39" t="s">
        <v>341</v>
      </c>
      <c r="V95">
        <v>1</v>
      </c>
      <c r="X95" s="39" t="s">
        <v>32082</v>
      </c>
      <c r="Y95">
        <v>1</v>
      </c>
      <c r="AA95" s="39" t="s">
        <v>32083</v>
      </c>
      <c r="AB95">
        <v>1</v>
      </c>
      <c r="AD95" s="39" t="s">
        <v>32084</v>
      </c>
      <c r="AE95">
        <v>1</v>
      </c>
      <c r="AG95" s="39" t="s">
        <v>32085</v>
      </c>
      <c r="AH95">
        <v>1</v>
      </c>
      <c r="AJ95" s="39" t="s">
        <v>32086</v>
      </c>
      <c r="AK95">
        <v>1</v>
      </c>
      <c r="AM95" s="39" t="s">
        <v>32087</v>
      </c>
      <c r="AN95">
        <v>1</v>
      </c>
      <c r="AP95" s="39" t="s">
        <v>32099</v>
      </c>
      <c r="AQ95">
        <v>0</v>
      </c>
      <c r="AS95" s="39" t="s">
        <v>20727</v>
      </c>
      <c r="AT95">
        <v>1</v>
      </c>
    </row>
    <row r="96" spans="1:46" x14ac:dyDescent="0.3">
      <c r="A96">
        <v>95</v>
      </c>
      <c r="B96" s="1">
        <v>45828.363912037035</v>
      </c>
      <c r="C96" s="1">
        <v>45828.367812500001</v>
      </c>
      <c r="D96" s="39" t="s">
        <v>3404</v>
      </c>
      <c r="E96" s="39" t="s">
        <v>3405</v>
      </c>
      <c r="F96">
        <v>9</v>
      </c>
      <c r="I96" s="39" t="s">
        <v>3405</v>
      </c>
      <c r="J96">
        <v>0</v>
      </c>
      <c r="L96">
        <v>9</v>
      </c>
      <c r="M96">
        <v>0</v>
      </c>
      <c r="O96">
        <v>22</v>
      </c>
      <c r="P96">
        <v>0</v>
      </c>
      <c r="R96" s="39" t="s">
        <v>32081</v>
      </c>
      <c r="S96">
        <v>1</v>
      </c>
      <c r="U96" s="39" t="s">
        <v>341</v>
      </c>
      <c r="V96">
        <v>1</v>
      </c>
      <c r="X96" s="39" t="s">
        <v>32082</v>
      </c>
      <c r="Y96">
        <v>1</v>
      </c>
      <c r="AA96" s="39" t="s">
        <v>32083</v>
      </c>
      <c r="AB96">
        <v>1</v>
      </c>
      <c r="AD96" s="39" t="s">
        <v>32084</v>
      </c>
      <c r="AE96">
        <v>1</v>
      </c>
      <c r="AG96" s="39" t="s">
        <v>32085</v>
      </c>
      <c r="AH96">
        <v>1</v>
      </c>
      <c r="AJ96" s="39" t="s">
        <v>32086</v>
      </c>
      <c r="AK96">
        <v>1</v>
      </c>
      <c r="AM96" s="39" t="s">
        <v>32087</v>
      </c>
      <c r="AN96">
        <v>1</v>
      </c>
      <c r="AP96" s="39" t="s">
        <v>32099</v>
      </c>
      <c r="AQ96">
        <v>0</v>
      </c>
      <c r="AS96" s="39" t="s">
        <v>20727</v>
      </c>
      <c r="AT96">
        <v>1</v>
      </c>
    </row>
    <row r="97" spans="1:46" x14ac:dyDescent="0.3">
      <c r="A97">
        <v>96</v>
      </c>
      <c r="B97" s="1">
        <v>45828.36383101852</v>
      </c>
      <c r="C97" s="1">
        <v>45828.367847222224</v>
      </c>
      <c r="D97" s="39" t="s">
        <v>3077</v>
      </c>
      <c r="E97" s="39" t="s">
        <v>3078</v>
      </c>
      <c r="F97">
        <v>9</v>
      </c>
      <c r="I97" s="39" t="s">
        <v>3079</v>
      </c>
      <c r="J97">
        <v>0</v>
      </c>
      <c r="L97">
        <v>9</v>
      </c>
      <c r="M97">
        <v>0</v>
      </c>
      <c r="O97">
        <v>36</v>
      </c>
      <c r="P97">
        <v>0</v>
      </c>
      <c r="R97" s="39" t="s">
        <v>32081</v>
      </c>
      <c r="S97">
        <v>1</v>
      </c>
      <c r="U97" s="39" t="s">
        <v>341</v>
      </c>
      <c r="V97">
        <v>1</v>
      </c>
      <c r="X97" s="39" t="s">
        <v>32082</v>
      </c>
      <c r="Y97">
        <v>1</v>
      </c>
      <c r="AA97" s="39" t="s">
        <v>32083</v>
      </c>
      <c r="AB97">
        <v>1</v>
      </c>
      <c r="AD97" s="39" t="s">
        <v>32084</v>
      </c>
      <c r="AE97">
        <v>1</v>
      </c>
      <c r="AG97" s="39" t="s">
        <v>32085</v>
      </c>
      <c r="AH97">
        <v>1</v>
      </c>
      <c r="AJ97" s="39" t="s">
        <v>32086</v>
      </c>
      <c r="AK97">
        <v>1</v>
      </c>
      <c r="AM97" s="39" t="s">
        <v>32087</v>
      </c>
      <c r="AN97">
        <v>1</v>
      </c>
      <c r="AP97" s="39" t="s">
        <v>32099</v>
      </c>
      <c r="AQ97">
        <v>0</v>
      </c>
      <c r="AS97" s="39" t="s">
        <v>20727</v>
      </c>
      <c r="AT97">
        <v>1</v>
      </c>
    </row>
    <row r="98" spans="1:46" x14ac:dyDescent="0.3">
      <c r="A98">
        <v>97</v>
      </c>
      <c r="B98" s="1">
        <v>45828.363310185188</v>
      </c>
      <c r="C98" s="1">
        <v>45828.367881944447</v>
      </c>
      <c r="D98" s="39" t="s">
        <v>3085</v>
      </c>
      <c r="E98" s="39" t="s">
        <v>3086</v>
      </c>
      <c r="F98">
        <v>9</v>
      </c>
      <c r="I98" s="39" t="s">
        <v>3086</v>
      </c>
      <c r="J98">
        <v>0</v>
      </c>
      <c r="L98">
        <v>9</v>
      </c>
      <c r="M98">
        <v>0</v>
      </c>
      <c r="O98">
        <v>13</v>
      </c>
      <c r="P98">
        <v>0</v>
      </c>
      <c r="R98" s="39" t="s">
        <v>32081</v>
      </c>
      <c r="S98">
        <v>1</v>
      </c>
      <c r="U98" s="39" t="s">
        <v>341</v>
      </c>
      <c r="V98">
        <v>1</v>
      </c>
      <c r="X98" s="39" t="s">
        <v>32082</v>
      </c>
      <c r="Y98">
        <v>1</v>
      </c>
      <c r="AA98" s="39" t="s">
        <v>32083</v>
      </c>
      <c r="AB98">
        <v>1</v>
      </c>
      <c r="AD98" s="39" t="s">
        <v>32084</v>
      </c>
      <c r="AE98">
        <v>1</v>
      </c>
      <c r="AG98" s="39" t="s">
        <v>32085</v>
      </c>
      <c r="AH98">
        <v>1</v>
      </c>
      <c r="AJ98" s="39" t="s">
        <v>32086</v>
      </c>
      <c r="AK98">
        <v>1</v>
      </c>
      <c r="AM98" s="39" t="s">
        <v>32087</v>
      </c>
      <c r="AN98">
        <v>1</v>
      </c>
      <c r="AP98" s="39" t="s">
        <v>32099</v>
      </c>
      <c r="AQ98">
        <v>0</v>
      </c>
      <c r="AS98" s="39" t="s">
        <v>20727</v>
      </c>
      <c r="AT98">
        <v>1</v>
      </c>
    </row>
    <row r="99" spans="1:46" x14ac:dyDescent="0.3">
      <c r="A99">
        <v>98</v>
      </c>
      <c r="B99" s="1">
        <v>45828.364363425928</v>
      </c>
      <c r="C99" s="1">
        <v>45828.367951388886</v>
      </c>
      <c r="D99" s="39" t="s">
        <v>3067</v>
      </c>
      <c r="E99" s="39" t="s">
        <v>3068</v>
      </c>
      <c r="F99">
        <v>9</v>
      </c>
      <c r="I99" s="39" t="s">
        <v>32117</v>
      </c>
      <c r="J99">
        <v>0</v>
      </c>
      <c r="L99">
        <v>9</v>
      </c>
      <c r="M99">
        <v>0</v>
      </c>
      <c r="O99">
        <v>37</v>
      </c>
      <c r="P99">
        <v>0</v>
      </c>
      <c r="R99" s="39" t="s">
        <v>32081</v>
      </c>
      <c r="S99">
        <v>1</v>
      </c>
      <c r="U99" s="39" t="s">
        <v>341</v>
      </c>
      <c r="V99">
        <v>1</v>
      </c>
      <c r="X99" s="39" t="s">
        <v>32082</v>
      </c>
      <c r="Y99">
        <v>1</v>
      </c>
      <c r="AA99" s="39" t="s">
        <v>32083</v>
      </c>
      <c r="AB99">
        <v>1</v>
      </c>
      <c r="AD99" s="39" t="s">
        <v>32084</v>
      </c>
      <c r="AE99">
        <v>1</v>
      </c>
      <c r="AG99" s="39" t="s">
        <v>32085</v>
      </c>
      <c r="AH99">
        <v>1</v>
      </c>
      <c r="AJ99" s="39" t="s">
        <v>32086</v>
      </c>
      <c r="AK99">
        <v>1</v>
      </c>
      <c r="AM99" s="39" t="s">
        <v>32087</v>
      </c>
      <c r="AN99">
        <v>1</v>
      </c>
      <c r="AP99" s="39" t="s">
        <v>32099</v>
      </c>
      <c r="AQ99">
        <v>0</v>
      </c>
      <c r="AS99" s="39" t="s">
        <v>20727</v>
      </c>
      <c r="AT99">
        <v>1</v>
      </c>
    </row>
    <row r="100" spans="1:46" x14ac:dyDescent="0.3">
      <c r="A100">
        <v>99</v>
      </c>
      <c r="B100" s="1">
        <v>45828.364363425928</v>
      </c>
      <c r="C100" s="1">
        <v>45828.367962962962</v>
      </c>
      <c r="D100" s="39" t="s">
        <v>1903</v>
      </c>
      <c r="E100" s="39" t="s">
        <v>1904</v>
      </c>
      <c r="F100">
        <v>9</v>
      </c>
      <c r="I100" s="39" t="s">
        <v>1904</v>
      </c>
      <c r="J100">
        <v>0</v>
      </c>
      <c r="L100">
        <v>9</v>
      </c>
      <c r="M100">
        <v>0</v>
      </c>
      <c r="O100">
        <v>19</v>
      </c>
      <c r="P100">
        <v>0</v>
      </c>
      <c r="R100" s="39" t="s">
        <v>32081</v>
      </c>
      <c r="S100">
        <v>1</v>
      </c>
      <c r="U100" s="39" t="s">
        <v>341</v>
      </c>
      <c r="V100">
        <v>1</v>
      </c>
      <c r="X100" s="39" t="s">
        <v>32082</v>
      </c>
      <c r="Y100">
        <v>1</v>
      </c>
      <c r="AA100" s="39" t="s">
        <v>32083</v>
      </c>
      <c r="AB100">
        <v>1</v>
      </c>
      <c r="AD100" s="39" t="s">
        <v>32084</v>
      </c>
      <c r="AE100">
        <v>1</v>
      </c>
      <c r="AG100" s="39" t="s">
        <v>32085</v>
      </c>
      <c r="AH100">
        <v>1</v>
      </c>
      <c r="AJ100" s="39" t="s">
        <v>32086</v>
      </c>
      <c r="AK100">
        <v>1</v>
      </c>
      <c r="AM100" s="39" t="s">
        <v>32087</v>
      </c>
      <c r="AN100">
        <v>1</v>
      </c>
      <c r="AP100" s="39" t="s">
        <v>32099</v>
      </c>
      <c r="AQ100">
        <v>0</v>
      </c>
      <c r="AS100" s="39" t="s">
        <v>20727</v>
      </c>
      <c r="AT100">
        <v>1</v>
      </c>
    </row>
    <row r="101" spans="1:46" x14ac:dyDescent="0.3">
      <c r="A101">
        <v>100</v>
      </c>
      <c r="B101" s="1">
        <v>45828.363217592596</v>
      </c>
      <c r="C101" s="1">
        <v>45828.367997685185</v>
      </c>
      <c r="D101" s="39" t="s">
        <v>2552</v>
      </c>
      <c r="E101" s="39" t="s">
        <v>2553</v>
      </c>
      <c r="F101">
        <v>9</v>
      </c>
      <c r="I101" s="39" t="s">
        <v>2554</v>
      </c>
      <c r="J101">
        <v>0</v>
      </c>
      <c r="L101">
        <v>9</v>
      </c>
      <c r="M101">
        <v>0</v>
      </c>
      <c r="O101">
        <v>35</v>
      </c>
      <c r="P101">
        <v>0</v>
      </c>
      <c r="R101" s="39" t="s">
        <v>32081</v>
      </c>
      <c r="S101">
        <v>1</v>
      </c>
      <c r="U101" s="39" t="s">
        <v>341</v>
      </c>
      <c r="V101">
        <v>1</v>
      </c>
      <c r="X101" s="39" t="s">
        <v>32082</v>
      </c>
      <c r="Y101">
        <v>1</v>
      </c>
      <c r="AA101" s="39" t="s">
        <v>32083</v>
      </c>
      <c r="AB101">
        <v>1</v>
      </c>
      <c r="AD101" s="39" t="s">
        <v>32084</v>
      </c>
      <c r="AE101">
        <v>1</v>
      </c>
      <c r="AG101" s="39" t="s">
        <v>32085</v>
      </c>
      <c r="AH101">
        <v>1</v>
      </c>
      <c r="AJ101" s="39" t="s">
        <v>32086</v>
      </c>
      <c r="AK101">
        <v>1</v>
      </c>
      <c r="AM101" s="39" t="s">
        <v>32087</v>
      </c>
      <c r="AN101">
        <v>1</v>
      </c>
      <c r="AP101" s="39" t="s">
        <v>32088</v>
      </c>
      <c r="AQ101">
        <v>0</v>
      </c>
      <c r="AS101" s="39" t="s">
        <v>20727</v>
      </c>
      <c r="AT101">
        <v>1</v>
      </c>
    </row>
    <row r="102" spans="1:46" x14ac:dyDescent="0.3">
      <c r="A102">
        <v>101</v>
      </c>
      <c r="B102" s="1">
        <v>45828.364537037036</v>
      </c>
      <c r="C102" s="1">
        <v>45828.368113425924</v>
      </c>
      <c r="D102" s="39" t="s">
        <v>3040</v>
      </c>
      <c r="E102" s="39" t="s">
        <v>3041</v>
      </c>
      <c r="F102">
        <v>10</v>
      </c>
      <c r="I102" s="39" t="s">
        <v>3041</v>
      </c>
      <c r="L102">
        <v>9</v>
      </c>
      <c r="O102">
        <v>14</v>
      </c>
      <c r="R102" s="39" t="s">
        <v>32081</v>
      </c>
      <c r="S102">
        <v>1</v>
      </c>
      <c r="U102" s="39" t="s">
        <v>341</v>
      </c>
      <c r="V102">
        <v>1</v>
      </c>
      <c r="X102" s="39" t="s">
        <v>32082</v>
      </c>
      <c r="Y102">
        <v>1</v>
      </c>
      <c r="AA102" s="39" t="s">
        <v>32083</v>
      </c>
      <c r="AB102">
        <v>1</v>
      </c>
      <c r="AD102" s="39" t="s">
        <v>32084</v>
      </c>
      <c r="AE102">
        <v>1</v>
      </c>
      <c r="AG102" s="39" t="s">
        <v>32085</v>
      </c>
      <c r="AH102">
        <v>1</v>
      </c>
      <c r="AJ102" s="39" t="s">
        <v>32086</v>
      </c>
      <c r="AK102">
        <v>1</v>
      </c>
      <c r="AM102" s="39" t="s">
        <v>32087</v>
      </c>
      <c r="AN102">
        <v>1</v>
      </c>
      <c r="AP102" s="39" t="s">
        <v>32102</v>
      </c>
      <c r="AQ102">
        <v>1</v>
      </c>
      <c r="AS102" s="39" t="s">
        <v>20727</v>
      </c>
      <c r="AT102">
        <v>1</v>
      </c>
    </row>
    <row r="103" spans="1:46" x14ac:dyDescent="0.3">
      <c r="A103">
        <v>102</v>
      </c>
      <c r="B103" s="1">
        <v>45828.363310185188</v>
      </c>
      <c r="C103" s="1">
        <v>45828.36822916667</v>
      </c>
      <c r="D103" s="39" t="s">
        <v>1954</v>
      </c>
      <c r="E103" s="39" t="s">
        <v>1955</v>
      </c>
      <c r="F103">
        <v>9</v>
      </c>
      <c r="I103" s="39" t="s">
        <v>1955</v>
      </c>
      <c r="L103">
        <v>9</v>
      </c>
      <c r="O103">
        <v>21</v>
      </c>
      <c r="R103" s="39" t="s">
        <v>32081</v>
      </c>
      <c r="S103">
        <v>1</v>
      </c>
      <c r="U103" s="39" t="s">
        <v>341</v>
      </c>
      <c r="V103">
        <v>1</v>
      </c>
      <c r="X103" s="39" t="s">
        <v>32082</v>
      </c>
      <c r="Y103">
        <v>1</v>
      </c>
      <c r="AA103" s="39" t="s">
        <v>32083</v>
      </c>
      <c r="AB103">
        <v>1</v>
      </c>
      <c r="AD103" s="39" t="s">
        <v>32084</v>
      </c>
      <c r="AE103">
        <v>1</v>
      </c>
      <c r="AG103" s="39" t="s">
        <v>32085</v>
      </c>
      <c r="AH103">
        <v>1</v>
      </c>
      <c r="AJ103" s="39" t="s">
        <v>32086</v>
      </c>
      <c r="AK103">
        <v>1</v>
      </c>
      <c r="AM103" s="39" t="s">
        <v>32087</v>
      </c>
      <c r="AN103">
        <v>1</v>
      </c>
      <c r="AP103" s="39" t="s">
        <v>32099</v>
      </c>
      <c r="AQ103">
        <v>0</v>
      </c>
      <c r="AS103" s="39" t="s">
        <v>20727</v>
      </c>
      <c r="AT103">
        <v>1</v>
      </c>
    </row>
    <row r="104" spans="1:46" x14ac:dyDescent="0.3">
      <c r="A104">
        <v>103</v>
      </c>
      <c r="B104" s="1">
        <v>45828.364247685182</v>
      </c>
      <c r="C104" s="1">
        <v>45828.370439814818</v>
      </c>
      <c r="D104" s="39" t="s">
        <v>2544</v>
      </c>
      <c r="E104" s="39" t="s">
        <v>2545</v>
      </c>
      <c r="F104">
        <v>9</v>
      </c>
      <c r="I104" s="39" t="s">
        <v>2545</v>
      </c>
      <c r="L104">
        <v>9</v>
      </c>
      <c r="O104">
        <v>29</v>
      </c>
      <c r="R104" s="39" t="s">
        <v>32081</v>
      </c>
      <c r="S104">
        <v>1</v>
      </c>
      <c r="U104" s="39" t="s">
        <v>341</v>
      </c>
      <c r="V104">
        <v>1</v>
      </c>
      <c r="X104" s="39" t="s">
        <v>32082</v>
      </c>
      <c r="Y104">
        <v>1</v>
      </c>
      <c r="AA104" s="39" t="s">
        <v>32083</v>
      </c>
      <c r="AB104">
        <v>1</v>
      </c>
      <c r="AD104" s="39" t="s">
        <v>32084</v>
      </c>
      <c r="AE104">
        <v>1</v>
      </c>
      <c r="AG104" s="39" t="s">
        <v>32085</v>
      </c>
      <c r="AH104">
        <v>1</v>
      </c>
      <c r="AJ104" s="39" t="s">
        <v>32086</v>
      </c>
      <c r="AK104">
        <v>1</v>
      </c>
      <c r="AM104" s="39" t="s">
        <v>32087</v>
      </c>
      <c r="AN104">
        <v>1</v>
      </c>
      <c r="AP104" s="39" t="s">
        <v>32099</v>
      </c>
      <c r="AQ104">
        <v>0</v>
      </c>
      <c r="AS104" s="39" t="s">
        <v>20727</v>
      </c>
      <c r="AT104">
        <v>1</v>
      </c>
    </row>
    <row r="105" spans="1:46" x14ac:dyDescent="0.3">
      <c r="A105">
        <v>104</v>
      </c>
      <c r="B105" s="1">
        <v>45828.363796296297</v>
      </c>
      <c r="C105" s="1">
        <v>45828.370509259257</v>
      </c>
      <c r="D105" s="39" t="s">
        <v>4533</v>
      </c>
      <c r="E105" s="39" t="s">
        <v>4534</v>
      </c>
      <c r="F105">
        <v>9</v>
      </c>
      <c r="I105" s="39" t="s">
        <v>4534</v>
      </c>
      <c r="L105">
        <v>9</v>
      </c>
      <c r="O105">
        <v>30</v>
      </c>
      <c r="R105" s="39" t="s">
        <v>32081</v>
      </c>
      <c r="S105">
        <v>1</v>
      </c>
      <c r="U105" s="39" t="s">
        <v>341</v>
      </c>
      <c r="V105">
        <v>1</v>
      </c>
      <c r="X105" s="39" t="s">
        <v>32082</v>
      </c>
      <c r="Y105">
        <v>1</v>
      </c>
      <c r="AA105" s="39" t="s">
        <v>32083</v>
      </c>
      <c r="AB105">
        <v>1</v>
      </c>
      <c r="AD105" s="39" t="s">
        <v>32084</v>
      </c>
      <c r="AE105">
        <v>1</v>
      </c>
      <c r="AG105" s="39" t="s">
        <v>32085</v>
      </c>
      <c r="AH105">
        <v>1</v>
      </c>
      <c r="AJ105" s="39" t="s">
        <v>32086</v>
      </c>
      <c r="AK105">
        <v>1</v>
      </c>
      <c r="AM105" s="39" t="s">
        <v>32087</v>
      </c>
      <c r="AN105">
        <v>1</v>
      </c>
      <c r="AP105" s="39" t="s">
        <v>32099</v>
      </c>
      <c r="AQ105">
        <v>0</v>
      </c>
      <c r="AS105" s="39" t="s">
        <v>20727</v>
      </c>
      <c r="AT105">
        <v>1</v>
      </c>
    </row>
    <row r="106" spans="1:46" x14ac:dyDescent="0.3">
      <c r="A106">
        <v>105</v>
      </c>
      <c r="B106" s="1">
        <v>45828.363807870373</v>
      </c>
      <c r="C106" s="1">
        <v>45828.370532407411</v>
      </c>
      <c r="D106" s="39" t="s">
        <v>2469</v>
      </c>
      <c r="E106" s="39" t="s">
        <v>2470</v>
      </c>
      <c r="F106">
        <v>10</v>
      </c>
      <c r="I106" s="39" t="s">
        <v>5836</v>
      </c>
      <c r="L106">
        <v>9</v>
      </c>
      <c r="O106">
        <v>33</v>
      </c>
      <c r="R106" s="39" t="s">
        <v>32081</v>
      </c>
      <c r="S106">
        <v>1</v>
      </c>
      <c r="U106" s="39" t="s">
        <v>341</v>
      </c>
      <c r="V106">
        <v>1</v>
      </c>
      <c r="X106" s="39" t="s">
        <v>32082</v>
      </c>
      <c r="Y106">
        <v>1</v>
      </c>
      <c r="AA106" s="39" t="s">
        <v>32083</v>
      </c>
      <c r="AB106">
        <v>1</v>
      </c>
      <c r="AD106" s="39" t="s">
        <v>32084</v>
      </c>
      <c r="AE106">
        <v>1</v>
      </c>
      <c r="AG106" s="39" t="s">
        <v>32085</v>
      </c>
      <c r="AH106">
        <v>1</v>
      </c>
      <c r="AJ106" s="39" t="s">
        <v>32086</v>
      </c>
      <c r="AK106">
        <v>1</v>
      </c>
      <c r="AM106" s="39" t="s">
        <v>32087</v>
      </c>
      <c r="AN106">
        <v>1</v>
      </c>
      <c r="AP106" s="39" t="s">
        <v>32102</v>
      </c>
      <c r="AQ106">
        <v>1</v>
      </c>
      <c r="AS106" s="39" t="s">
        <v>20727</v>
      </c>
      <c r="AT106">
        <v>1</v>
      </c>
    </row>
    <row r="107" spans="1:46" x14ac:dyDescent="0.3">
      <c r="A107">
        <v>106</v>
      </c>
      <c r="B107" s="1">
        <v>45828.369004629632</v>
      </c>
      <c r="C107" s="1">
        <v>45828.370671296296</v>
      </c>
      <c r="D107" s="39" t="s">
        <v>2478</v>
      </c>
      <c r="E107" s="39" t="s">
        <v>2479</v>
      </c>
      <c r="F107">
        <v>6</v>
      </c>
      <c r="I107" s="39" t="s">
        <v>32118</v>
      </c>
      <c r="L107">
        <v>9</v>
      </c>
      <c r="O107">
        <v>5</v>
      </c>
      <c r="R107" s="39" t="s">
        <v>32096</v>
      </c>
      <c r="S107">
        <v>0</v>
      </c>
      <c r="U107" s="39" t="s">
        <v>341</v>
      </c>
      <c r="V107">
        <v>1</v>
      </c>
      <c r="X107" s="39" t="s">
        <v>32082</v>
      </c>
      <c r="Y107">
        <v>1</v>
      </c>
      <c r="AA107" s="39" t="s">
        <v>32083</v>
      </c>
      <c r="AB107">
        <v>1</v>
      </c>
      <c r="AD107" s="39" t="s">
        <v>32084</v>
      </c>
      <c r="AE107">
        <v>1</v>
      </c>
      <c r="AG107" s="39" t="s">
        <v>32085</v>
      </c>
      <c r="AH107">
        <v>1</v>
      </c>
      <c r="AJ107" s="39" t="s">
        <v>32095</v>
      </c>
      <c r="AK107">
        <v>0</v>
      </c>
      <c r="AM107" s="39" t="s">
        <v>32087</v>
      </c>
      <c r="AN107">
        <v>1</v>
      </c>
      <c r="AP107" s="39" t="s">
        <v>32113</v>
      </c>
      <c r="AQ107">
        <v>0</v>
      </c>
      <c r="AS107" s="39" t="s">
        <v>32094</v>
      </c>
      <c r="AT107">
        <v>0</v>
      </c>
    </row>
    <row r="108" spans="1:46" x14ac:dyDescent="0.3">
      <c r="A108">
        <v>107</v>
      </c>
      <c r="B108" s="1">
        <v>45828.373148148145</v>
      </c>
      <c r="C108" s="1">
        <v>45828.37394675926</v>
      </c>
      <c r="D108" s="39" t="s">
        <v>3831</v>
      </c>
      <c r="E108" s="39" t="s">
        <v>3832</v>
      </c>
      <c r="F108">
        <v>8</v>
      </c>
      <c r="I108" s="39" t="s">
        <v>3832</v>
      </c>
      <c r="L108">
        <v>9</v>
      </c>
      <c r="O108">
        <v>23</v>
      </c>
      <c r="R108" s="39" t="s">
        <v>32081</v>
      </c>
      <c r="S108">
        <v>1</v>
      </c>
      <c r="U108" s="39" t="s">
        <v>341</v>
      </c>
      <c r="V108">
        <v>1</v>
      </c>
      <c r="X108" s="39" t="s">
        <v>32082</v>
      </c>
      <c r="Y108">
        <v>1</v>
      </c>
      <c r="AA108" s="39" t="s">
        <v>32083</v>
      </c>
      <c r="AB108">
        <v>1</v>
      </c>
      <c r="AD108" s="39" t="s">
        <v>32084</v>
      </c>
      <c r="AE108">
        <v>1</v>
      </c>
      <c r="AG108" s="39" t="s">
        <v>32085</v>
      </c>
      <c r="AH108">
        <v>1</v>
      </c>
      <c r="AJ108" s="39" t="s">
        <v>32095</v>
      </c>
      <c r="AK108">
        <v>0</v>
      </c>
      <c r="AM108" s="39" t="s">
        <v>32087</v>
      </c>
      <c r="AN108">
        <v>1</v>
      </c>
      <c r="AP108" s="39" t="s">
        <v>32088</v>
      </c>
      <c r="AQ108">
        <v>0</v>
      </c>
      <c r="AS108" s="39" t="s">
        <v>20727</v>
      </c>
      <c r="AT108">
        <v>1</v>
      </c>
    </row>
    <row r="109" spans="1:46" x14ac:dyDescent="0.3">
      <c r="A109">
        <v>108</v>
      </c>
      <c r="B109" s="1">
        <v>45828.372615740744</v>
      </c>
      <c r="C109" s="1">
        <v>45828.375555555554</v>
      </c>
      <c r="D109" s="39" t="s">
        <v>3057</v>
      </c>
      <c r="E109" s="39" t="s">
        <v>3058</v>
      </c>
      <c r="F109">
        <v>6</v>
      </c>
      <c r="I109" s="39" t="s">
        <v>27475</v>
      </c>
      <c r="L109">
        <v>9</v>
      </c>
      <c r="O109">
        <v>24</v>
      </c>
      <c r="R109" s="39" t="s">
        <v>32092</v>
      </c>
      <c r="S109">
        <v>0</v>
      </c>
      <c r="U109" s="39" t="s">
        <v>341</v>
      </c>
      <c r="V109">
        <v>1</v>
      </c>
      <c r="X109" s="39" t="s">
        <v>32082</v>
      </c>
      <c r="Y109">
        <v>1</v>
      </c>
      <c r="AA109" s="39" t="s">
        <v>32083</v>
      </c>
      <c r="AB109">
        <v>1</v>
      </c>
      <c r="AD109" s="39" t="s">
        <v>32089</v>
      </c>
      <c r="AE109">
        <v>0</v>
      </c>
      <c r="AG109" s="39" t="s">
        <v>32085</v>
      </c>
      <c r="AH109">
        <v>1</v>
      </c>
      <c r="AJ109" s="39" t="s">
        <v>32086</v>
      </c>
      <c r="AK109">
        <v>1</v>
      </c>
      <c r="AM109" s="39" t="s">
        <v>32119</v>
      </c>
      <c r="AN109">
        <v>0</v>
      </c>
      <c r="AP109" s="39" t="s">
        <v>32102</v>
      </c>
      <c r="AQ109">
        <v>1</v>
      </c>
      <c r="AS109" s="39" t="s">
        <v>32094</v>
      </c>
      <c r="AT109">
        <v>0</v>
      </c>
    </row>
    <row r="110" spans="1:46" x14ac:dyDescent="0.3">
      <c r="A110">
        <v>109</v>
      </c>
      <c r="B110" s="1">
        <v>45828.372199074074</v>
      </c>
      <c r="C110" s="1">
        <v>45828.376585648148</v>
      </c>
      <c r="D110" s="39" t="s">
        <v>3018</v>
      </c>
      <c r="E110" s="39" t="s">
        <v>3019</v>
      </c>
      <c r="F110">
        <v>6</v>
      </c>
      <c r="I110" s="39" t="s">
        <v>3019</v>
      </c>
      <c r="L110">
        <v>9</v>
      </c>
      <c r="O110">
        <v>6</v>
      </c>
      <c r="R110" s="39" t="s">
        <v>32120</v>
      </c>
      <c r="S110">
        <v>0</v>
      </c>
      <c r="U110" s="39" t="s">
        <v>341</v>
      </c>
      <c r="V110">
        <v>1</v>
      </c>
      <c r="X110" s="39" t="s">
        <v>23216</v>
      </c>
      <c r="Y110">
        <v>0</v>
      </c>
      <c r="AA110" s="39" t="s">
        <v>32083</v>
      </c>
      <c r="AB110">
        <v>1</v>
      </c>
      <c r="AD110" s="39" t="s">
        <v>32084</v>
      </c>
      <c r="AE110">
        <v>1</v>
      </c>
      <c r="AG110" s="39" t="s">
        <v>32085</v>
      </c>
      <c r="AH110">
        <v>1</v>
      </c>
      <c r="AJ110" s="39" t="s">
        <v>32086</v>
      </c>
      <c r="AK110">
        <v>1</v>
      </c>
      <c r="AM110" s="39" t="s">
        <v>32087</v>
      </c>
      <c r="AN110">
        <v>1</v>
      </c>
      <c r="AP110" s="39" t="s">
        <v>32088</v>
      </c>
      <c r="AQ110">
        <v>0</v>
      </c>
      <c r="AS110" s="39" t="s">
        <v>32121</v>
      </c>
      <c r="AT110">
        <v>0</v>
      </c>
    </row>
    <row r="111" spans="1:46" x14ac:dyDescent="0.3">
      <c r="A111">
        <v>110</v>
      </c>
      <c r="B111" s="1">
        <v>45828.380520833336</v>
      </c>
      <c r="C111" s="1">
        <v>45828.381203703706</v>
      </c>
      <c r="D111" s="39" t="s">
        <v>3855</v>
      </c>
      <c r="E111" s="39" t="s">
        <v>3856</v>
      </c>
      <c r="F111">
        <v>9</v>
      </c>
      <c r="I111" s="39" t="s">
        <v>3856</v>
      </c>
      <c r="L111">
        <v>9</v>
      </c>
      <c r="O111">
        <v>2</v>
      </c>
      <c r="R111" s="39" t="s">
        <v>32081</v>
      </c>
      <c r="S111">
        <v>1</v>
      </c>
      <c r="U111" s="39" t="s">
        <v>341</v>
      </c>
      <c r="V111">
        <v>1</v>
      </c>
      <c r="X111" s="39" t="s">
        <v>32082</v>
      </c>
      <c r="Y111">
        <v>1</v>
      </c>
      <c r="AA111" s="39" t="s">
        <v>32083</v>
      </c>
      <c r="AB111">
        <v>1</v>
      </c>
      <c r="AD111" s="39" t="s">
        <v>32084</v>
      </c>
      <c r="AE111">
        <v>1</v>
      </c>
      <c r="AG111" s="39" t="s">
        <v>32085</v>
      </c>
      <c r="AH111">
        <v>1</v>
      </c>
      <c r="AJ111" s="39" t="s">
        <v>32086</v>
      </c>
      <c r="AK111">
        <v>1</v>
      </c>
      <c r="AM111" s="39" t="s">
        <v>32087</v>
      </c>
      <c r="AN111">
        <v>1</v>
      </c>
      <c r="AP111" s="39" t="s">
        <v>32088</v>
      </c>
      <c r="AQ111">
        <v>0</v>
      </c>
      <c r="AS111" s="39" t="s">
        <v>20727</v>
      </c>
      <c r="AT111">
        <v>1</v>
      </c>
    </row>
    <row r="112" spans="1:46" x14ac:dyDescent="0.3">
      <c r="A112">
        <v>111</v>
      </c>
      <c r="B112" s="1">
        <v>45837.483414351853</v>
      </c>
      <c r="C112" s="1">
        <v>45837.486493055556</v>
      </c>
      <c r="D112" s="39" t="s">
        <v>2759</v>
      </c>
      <c r="E112" s="39" t="s">
        <v>2760</v>
      </c>
      <c r="F112">
        <v>9</v>
      </c>
      <c r="I112" s="39" t="s">
        <v>2760</v>
      </c>
      <c r="L112">
        <v>5</v>
      </c>
      <c r="O112">
        <v>28</v>
      </c>
      <c r="R112" s="39" t="s">
        <v>32081</v>
      </c>
      <c r="S112">
        <v>1</v>
      </c>
      <c r="U112" s="39" t="s">
        <v>341</v>
      </c>
      <c r="V112">
        <v>1</v>
      </c>
      <c r="X112" s="39" t="s">
        <v>32082</v>
      </c>
      <c r="Y112">
        <v>1</v>
      </c>
      <c r="AA112" s="39" t="s">
        <v>32083</v>
      </c>
      <c r="AB112">
        <v>1</v>
      </c>
      <c r="AD112" s="39" t="s">
        <v>32084</v>
      </c>
      <c r="AE112">
        <v>1</v>
      </c>
      <c r="AG112" s="39" t="s">
        <v>32085</v>
      </c>
      <c r="AH112">
        <v>1</v>
      </c>
      <c r="AJ112" s="39" t="s">
        <v>32086</v>
      </c>
      <c r="AK112">
        <v>1</v>
      </c>
      <c r="AM112" s="39" t="s">
        <v>32087</v>
      </c>
      <c r="AN112">
        <v>1</v>
      </c>
      <c r="AP112" s="39" t="s">
        <v>32088</v>
      </c>
      <c r="AQ112">
        <v>0</v>
      </c>
      <c r="AS112" s="39" t="s">
        <v>20727</v>
      </c>
      <c r="AT112">
        <v>1</v>
      </c>
    </row>
    <row r="113" spans="1:46" x14ac:dyDescent="0.3">
      <c r="A113">
        <v>112</v>
      </c>
      <c r="B113" s="1">
        <v>45837.793043981481</v>
      </c>
      <c r="C113" s="1">
        <v>45837.795266203706</v>
      </c>
      <c r="D113" s="39" t="s">
        <v>2781</v>
      </c>
      <c r="E113" s="39" t="s">
        <v>2782</v>
      </c>
      <c r="F113">
        <v>7</v>
      </c>
      <c r="I113" s="39" t="s">
        <v>2782</v>
      </c>
      <c r="L113">
        <v>5</v>
      </c>
      <c r="O113">
        <v>10</v>
      </c>
      <c r="R113" s="39" t="s">
        <v>32081</v>
      </c>
      <c r="S113">
        <v>1</v>
      </c>
      <c r="U113" s="39" t="s">
        <v>341</v>
      </c>
      <c r="V113">
        <v>1</v>
      </c>
      <c r="X113" s="39" t="s">
        <v>32082</v>
      </c>
      <c r="Y113">
        <v>1</v>
      </c>
      <c r="AA113" s="39" t="s">
        <v>32105</v>
      </c>
      <c r="AB113">
        <v>0</v>
      </c>
      <c r="AD113" s="39" t="s">
        <v>32084</v>
      </c>
      <c r="AE113">
        <v>1</v>
      </c>
      <c r="AG113" s="39" t="s">
        <v>32085</v>
      </c>
      <c r="AH113">
        <v>1</v>
      </c>
      <c r="AJ113" s="39" t="s">
        <v>32086</v>
      </c>
      <c r="AK113">
        <v>1</v>
      </c>
      <c r="AM113" s="39" t="s">
        <v>32087</v>
      </c>
      <c r="AN113">
        <v>1</v>
      </c>
      <c r="AP113" s="39" t="s">
        <v>32093</v>
      </c>
      <c r="AQ113">
        <v>0</v>
      </c>
      <c r="AS113" s="39" t="s">
        <v>32094</v>
      </c>
      <c r="AT113">
        <v>0</v>
      </c>
    </row>
    <row r="114" spans="1:46" x14ac:dyDescent="0.3">
      <c r="A114">
        <v>113</v>
      </c>
      <c r="B114" s="1">
        <v>45837.826527777775</v>
      </c>
      <c r="C114" s="1">
        <v>45837.829976851855</v>
      </c>
      <c r="D114" s="39" t="s">
        <v>2937</v>
      </c>
      <c r="E114" s="39" t="s">
        <v>2938</v>
      </c>
      <c r="F114">
        <v>6</v>
      </c>
      <c r="I114" s="39" t="s">
        <v>2939</v>
      </c>
      <c r="L114">
        <v>5</v>
      </c>
      <c r="O114">
        <v>16</v>
      </c>
      <c r="R114" s="39" t="s">
        <v>32081</v>
      </c>
      <c r="S114">
        <v>1</v>
      </c>
      <c r="U114" s="39" t="s">
        <v>341</v>
      </c>
      <c r="V114">
        <v>1</v>
      </c>
      <c r="X114" s="39" t="s">
        <v>32082</v>
      </c>
      <c r="Y114">
        <v>1</v>
      </c>
      <c r="AA114" s="39" t="s">
        <v>32083</v>
      </c>
      <c r="AB114">
        <v>1</v>
      </c>
      <c r="AD114" s="39" t="s">
        <v>32089</v>
      </c>
      <c r="AE114">
        <v>0</v>
      </c>
      <c r="AG114" s="39" t="s">
        <v>32101</v>
      </c>
      <c r="AH114">
        <v>0</v>
      </c>
      <c r="AJ114" s="39" t="s">
        <v>32086</v>
      </c>
      <c r="AK114">
        <v>1</v>
      </c>
      <c r="AM114" s="39" t="s">
        <v>32087</v>
      </c>
      <c r="AN114">
        <v>1</v>
      </c>
      <c r="AP114" s="39" t="s">
        <v>32088</v>
      </c>
      <c r="AQ114">
        <v>0</v>
      </c>
      <c r="AS114" s="39" t="s">
        <v>22825</v>
      </c>
      <c r="AT114">
        <v>0</v>
      </c>
    </row>
    <row r="115" spans="1:46" x14ac:dyDescent="0.3">
      <c r="A115">
        <v>114</v>
      </c>
      <c r="B115" s="1">
        <v>45837.859768518516</v>
      </c>
      <c r="C115" s="1">
        <v>45837.862118055556</v>
      </c>
      <c r="D115" s="39" t="s">
        <v>2685</v>
      </c>
      <c r="E115" s="39" t="s">
        <v>2686</v>
      </c>
      <c r="F115">
        <v>9</v>
      </c>
      <c r="I115" s="39" t="s">
        <v>2686</v>
      </c>
      <c r="L115">
        <v>5</v>
      </c>
      <c r="O115">
        <v>13</v>
      </c>
      <c r="R115" s="39" t="s">
        <v>32081</v>
      </c>
      <c r="S115">
        <v>1</v>
      </c>
      <c r="U115" s="39" t="s">
        <v>341</v>
      </c>
      <c r="V115">
        <v>1</v>
      </c>
      <c r="X115" s="39" t="s">
        <v>32082</v>
      </c>
      <c r="Y115">
        <v>1</v>
      </c>
      <c r="AA115" s="39" t="s">
        <v>32083</v>
      </c>
      <c r="AB115">
        <v>1</v>
      </c>
      <c r="AD115" s="39" t="s">
        <v>32084</v>
      </c>
      <c r="AE115">
        <v>1</v>
      </c>
      <c r="AG115" s="39" t="s">
        <v>32085</v>
      </c>
      <c r="AH115">
        <v>1</v>
      </c>
      <c r="AJ115" s="39" t="s">
        <v>32086</v>
      </c>
      <c r="AK115">
        <v>1</v>
      </c>
      <c r="AM115" s="39" t="s">
        <v>32087</v>
      </c>
      <c r="AN115">
        <v>1</v>
      </c>
      <c r="AP115" s="39" t="s">
        <v>32099</v>
      </c>
      <c r="AQ115">
        <v>0</v>
      </c>
      <c r="AS115" s="39" t="s">
        <v>20727</v>
      </c>
      <c r="AT115">
        <v>1</v>
      </c>
    </row>
    <row r="116" spans="1:46" x14ac:dyDescent="0.3">
      <c r="A116">
        <v>115</v>
      </c>
      <c r="B116" s="1">
        <v>45838.255312499998</v>
      </c>
      <c r="C116" s="1">
        <v>45838.258136574077</v>
      </c>
      <c r="D116" s="39" t="s">
        <v>2869</v>
      </c>
      <c r="E116" s="39" t="s">
        <v>2870</v>
      </c>
      <c r="F116">
        <v>6</v>
      </c>
      <c r="I116" s="39" t="s">
        <v>2870</v>
      </c>
      <c r="L116">
        <v>5</v>
      </c>
      <c r="O116">
        <v>36</v>
      </c>
      <c r="R116" s="39" t="s">
        <v>32081</v>
      </c>
      <c r="S116">
        <v>1</v>
      </c>
      <c r="U116" s="39" t="s">
        <v>341</v>
      </c>
      <c r="V116">
        <v>1</v>
      </c>
      <c r="X116" s="39" t="s">
        <v>32082</v>
      </c>
      <c r="Y116">
        <v>1</v>
      </c>
      <c r="AA116" s="39" t="s">
        <v>32105</v>
      </c>
      <c r="AB116">
        <v>0</v>
      </c>
      <c r="AD116" s="39" t="s">
        <v>32097</v>
      </c>
      <c r="AE116">
        <v>0</v>
      </c>
      <c r="AG116" s="39" t="s">
        <v>32101</v>
      </c>
      <c r="AH116">
        <v>0</v>
      </c>
      <c r="AJ116" s="39" t="s">
        <v>32086</v>
      </c>
      <c r="AK116">
        <v>1</v>
      </c>
      <c r="AM116" s="39" t="s">
        <v>32087</v>
      </c>
      <c r="AN116">
        <v>1</v>
      </c>
      <c r="AP116" s="39" t="s">
        <v>32113</v>
      </c>
      <c r="AQ116">
        <v>0</v>
      </c>
      <c r="AS116" s="39" t="s">
        <v>20727</v>
      </c>
      <c r="AT116">
        <v>1</v>
      </c>
    </row>
    <row r="117" spans="1:46" x14ac:dyDescent="0.3">
      <c r="A117">
        <v>116</v>
      </c>
      <c r="B117" s="1">
        <v>45838.452430555553</v>
      </c>
      <c r="C117" s="1">
        <v>45838.452939814815</v>
      </c>
      <c r="D117" s="39" t="s">
        <v>2623</v>
      </c>
      <c r="E117" s="39" t="s">
        <v>2624</v>
      </c>
      <c r="F117">
        <v>8</v>
      </c>
      <c r="I117" s="39" t="s">
        <v>2624</v>
      </c>
      <c r="L117">
        <v>5</v>
      </c>
      <c r="O117">
        <v>27</v>
      </c>
      <c r="R117" s="39" t="s">
        <v>32120</v>
      </c>
      <c r="S117">
        <v>0</v>
      </c>
      <c r="U117" s="39" t="s">
        <v>341</v>
      </c>
      <c r="V117">
        <v>1</v>
      </c>
      <c r="X117" s="39" t="s">
        <v>32082</v>
      </c>
      <c r="Y117">
        <v>1</v>
      </c>
      <c r="AA117" s="39" t="s">
        <v>32083</v>
      </c>
      <c r="AB117">
        <v>1</v>
      </c>
      <c r="AD117" s="39" t="s">
        <v>32084</v>
      </c>
      <c r="AE117">
        <v>1</v>
      </c>
      <c r="AG117" s="39" t="s">
        <v>32085</v>
      </c>
      <c r="AH117">
        <v>1</v>
      </c>
      <c r="AJ117" s="39" t="s">
        <v>32086</v>
      </c>
      <c r="AK117">
        <v>1</v>
      </c>
      <c r="AM117" s="39" t="s">
        <v>32087</v>
      </c>
      <c r="AN117">
        <v>1</v>
      </c>
      <c r="AP117" s="39" t="s">
        <v>32088</v>
      </c>
      <c r="AQ117">
        <v>0</v>
      </c>
      <c r="AS117" s="39" t="s">
        <v>20727</v>
      </c>
      <c r="AT117">
        <v>1</v>
      </c>
    </row>
    <row r="118" spans="1:46" x14ac:dyDescent="0.3">
      <c r="A118">
        <v>117</v>
      </c>
      <c r="B118" s="1">
        <v>45838.481157407405</v>
      </c>
      <c r="C118" s="1">
        <v>45838.485277777778</v>
      </c>
      <c r="D118" s="39" t="s">
        <v>2975</v>
      </c>
      <c r="E118" s="39" t="s">
        <v>2976</v>
      </c>
      <c r="F118">
        <v>9</v>
      </c>
      <c r="I118" s="39" t="s">
        <v>2976</v>
      </c>
      <c r="L118">
        <v>5</v>
      </c>
      <c r="O118">
        <v>18</v>
      </c>
      <c r="R118" s="39" t="s">
        <v>32081</v>
      </c>
      <c r="S118">
        <v>1</v>
      </c>
      <c r="U118" s="39" t="s">
        <v>341</v>
      </c>
      <c r="V118">
        <v>1</v>
      </c>
      <c r="X118" s="39" t="s">
        <v>32082</v>
      </c>
      <c r="Y118">
        <v>1</v>
      </c>
      <c r="AA118" s="39" t="s">
        <v>32083</v>
      </c>
      <c r="AB118">
        <v>1</v>
      </c>
      <c r="AD118" s="39" t="s">
        <v>32084</v>
      </c>
      <c r="AE118">
        <v>1</v>
      </c>
      <c r="AG118" s="39" t="s">
        <v>32085</v>
      </c>
      <c r="AH118">
        <v>1</v>
      </c>
      <c r="AJ118" s="39" t="s">
        <v>32086</v>
      </c>
      <c r="AK118">
        <v>1</v>
      </c>
      <c r="AM118" s="39" t="s">
        <v>32087</v>
      </c>
      <c r="AN118">
        <v>1</v>
      </c>
      <c r="AP118" s="39" t="s">
        <v>32088</v>
      </c>
      <c r="AQ118">
        <v>0</v>
      </c>
      <c r="AS118" s="39" t="s">
        <v>20727</v>
      </c>
      <c r="AT118">
        <v>1</v>
      </c>
    </row>
    <row r="119" spans="1:46" x14ac:dyDescent="0.3">
      <c r="A119">
        <v>118</v>
      </c>
      <c r="B119" s="1">
        <v>45839.428807870368</v>
      </c>
      <c r="C119" s="1">
        <v>45839.43209490741</v>
      </c>
      <c r="D119" s="39" t="s">
        <v>3311</v>
      </c>
      <c r="E119" s="39" t="s">
        <v>3312</v>
      </c>
      <c r="F119">
        <v>9</v>
      </c>
      <c r="I119" s="39" t="s">
        <v>3312</v>
      </c>
      <c r="L119">
        <v>3</v>
      </c>
      <c r="O119">
        <v>21</v>
      </c>
      <c r="R119" s="39" t="s">
        <v>32081</v>
      </c>
      <c r="S119">
        <v>1</v>
      </c>
      <c r="U119" s="39" t="s">
        <v>341</v>
      </c>
      <c r="V119">
        <v>1</v>
      </c>
      <c r="X119" s="39" t="s">
        <v>32082</v>
      </c>
      <c r="Y119">
        <v>1</v>
      </c>
      <c r="AA119" s="39" t="s">
        <v>32083</v>
      </c>
      <c r="AB119">
        <v>1</v>
      </c>
      <c r="AD119" s="39" t="s">
        <v>32084</v>
      </c>
      <c r="AE119">
        <v>1</v>
      </c>
      <c r="AG119" s="39" t="s">
        <v>32085</v>
      </c>
      <c r="AH119">
        <v>1</v>
      </c>
      <c r="AJ119" s="39" t="s">
        <v>32086</v>
      </c>
      <c r="AK119">
        <v>1</v>
      </c>
      <c r="AM119" s="39" t="s">
        <v>32087</v>
      </c>
      <c r="AN119">
        <v>1</v>
      </c>
      <c r="AP119" s="39" t="s">
        <v>32099</v>
      </c>
      <c r="AQ119">
        <v>0</v>
      </c>
      <c r="AS119" s="39" t="s">
        <v>20727</v>
      </c>
      <c r="AT119">
        <v>1</v>
      </c>
    </row>
    <row r="120" spans="1:46" x14ac:dyDescent="0.3">
      <c r="A120">
        <v>119</v>
      </c>
      <c r="B120" s="1">
        <v>45839.428865740738</v>
      </c>
      <c r="C120" s="1">
        <v>45839.432141203702</v>
      </c>
      <c r="D120" s="39" t="s">
        <v>3330</v>
      </c>
      <c r="E120" s="39" t="s">
        <v>3331</v>
      </c>
      <c r="F120">
        <v>5</v>
      </c>
      <c r="I120" s="39" t="s">
        <v>3331</v>
      </c>
      <c r="L120">
        <v>3</v>
      </c>
      <c r="O120">
        <v>13</v>
      </c>
      <c r="R120" s="39" t="s">
        <v>32081</v>
      </c>
      <c r="S120">
        <v>1</v>
      </c>
      <c r="U120" s="39" t="s">
        <v>341</v>
      </c>
      <c r="V120">
        <v>1</v>
      </c>
      <c r="X120" s="39" t="s">
        <v>32082</v>
      </c>
      <c r="Y120">
        <v>1</v>
      </c>
      <c r="AA120" s="39" t="s">
        <v>32083</v>
      </c>
      <c r="AB120">
        <v>1</v>
      </c>
      <c r="AD120" s="39" t="s">
        <v>32089</v>
      </c>
      <c r="AE120">
        <v>0</v>
      </c>
      <c r="AG120" s="39" t="s">
        <v>32101</v>
      </c>
      <c r="AH120">
        <v>0</v>
      </c>
      <c r="AJ120" s="39" t="s">
        <v>32086</v>
      </c>
      <c r="AK120">
        <v>1</v>
      </c>
      <c r="AM120" s="39" t="s">
        <v>32110</v>
      </c>
      <c r="AN120">
        <v>0</v>
      </c>
      <c r="AP120" s="39" t="s">
        <v>32099</v>
      </c>
      <c r="AQ120">
        <v>0</v>
      </c>
      <c r="AS120" s="39" t="s">
        <v>32094</v>
      </c>
      <c r="AT120">
        <v>0</v>
      </c>
    </row>
    <row r="121" spans="1:46" x14ac:dyDescent="0.3">
      <c r="A121">
        <v>120</v>
      </c>
      <c r="B121" s="1">
        <v>45839.429259259261</v>
      </c>
      <c r="C121" s="1">
        <v>45839.432511574072</v>
      </c>
      <c r="D121" s="39" t="s">
        <v>3237</v>
      </c>
      <c r="E121" s="39" t="s">
        <v>3238</v>
      </c>
      <c r="F121">
        <v>9</v>
      </c>
      <c r="I121" s="39" t="s">
        <v>3239</v>
      </c>
      <c r="L121">
        <v>3</v>
      </c>
      <c r="O121">
        <v>22</v>
      </c>
      <c r="R121" s="39" t="s">
        <v>32081</v>
      </c>
      <c r="S121">
        <v>1</v>
      </c>
      <c r="U121" s="39" t="s">
        <v>341</v>
      </c>
      <c r="V121">
        <v>1</v>
      </c>
      <c r="X121" s="39" t="s">
        <v>32082</v>
      </c>
      <c r="Y121">
        <v>1</v>
      </c>
      <c r="AA121" s="39" t="s">
        <v>32083</v>
      </c>
      <c r="AB121">
        <v>1</v>
      </c>
      <c r="AD121" s="39" t="s">
        <v>32084</v>
      </c>
      <c r="AE121">
        <v>1</v>
      </c>
      <c r="AG121" s="39" t="s">
        <v>32085</v>
      </c>
      <c r="AH121">
        <v>1</v>
      </c>
      <c r="AJ121" s="39" t="s">
        <v>32086</v>
      </c>
      <c r="AK121">
        <v>1</v>
      </c>
      <c r="AM121" s="39" t="s">
        <v>32087</v>
      </c>
      <c r="AN121">
        <v>1</v>
      </c>
      <c r="AP121" s="39" t="s">
        <v>32088</v>
      </c>
      <c r="AQ121">
        <v>0</v>
      </c>
      <c r="AS121" s="39" t="s">
        <v>20727</v>
      </c>
      <c r="AT121">
        <v>1</v>
      </c>
    </row>
    <row r="122" spans="1:46" x14ac:dyDescent="0.3">
      <c r="A122">
        <v>121</v>
      </c>
      <c r="B122" s="1">
        <v>45839.429085648146</v>
      </c>
      <c r="C122" s="1">
        <v>45839.432523148149</v>
      </c>
      <c r="D122" s="39" t="s">
        <v>3163</v>
      </c>
      <c r="E122" s="39" t="s">
        <v>3164</v>
      </c>
      <c r="F122">
        <v>9</v>
      </c>
      <c r="I122" s="39" t="s">
        <v>3164</v>
      </c>
      <c r="L122">
        <v>3</v>
      </c>
      <c r="O122">
        <v>20</v>
      </c>
      <c r="R122" s="39" t="s">
        <v>32081</v>
      </c>
      <c r="S122">
        <v>1</v>
      </c>
      <c r="U122" s="39" t="s">
        <v>341</v>
      </c>
      <c r="V122">
        <v>1</v>
      </c>
      <c r="X122" s="39" t="s">
        <v>32082</v>
      </c>
      <c r="Y122">
        <v>1</v>
      </c>
      <c r="AA122" s="39" t="s">
        <v>32083</v>
      </c>
      <c r="AB122">
        <v>1</v>
      </c>
      <c r="AD122" s="39" t="s">
        <v>32084</v>
      </c>
      <c r="AE122">
        <v>1</v>
      </c>
      <c r="AG122" s="39" t="s">
        <v>32085</v>
      </c>
      <c r="AH122">
        <v>1</v>
      </c>
      <c r="AJ122" s="39" t="s">
        <v>32086</v>
      </c>
      <c r="AK122">
        <v>1</v>
      </c>
      <c r="AM122" s="39" t="s">
        <v>32087</v>
      </c>
      <c r="AN122">
        <v>1</v>
      </c>
      <c r="AP122" s="39" t="s">
        <v>32088</v>
      </c>
      <c r="AQ122">
        <v>0</v>
      </c>
      <c r="AS122" s="39" t="s">
        <v>20727</v>
      </c>
      <c r="AT122">
        <v>1</v>
      </c>
    </row>
    <row r="123" spans="1:46" x14ac:dyDescent="0.3">
      <c r="A123">
        <v>122</v>
      </c>
      <c r="B123" s="1">
        <v>45839.429479166669</v>
      </c>
      <c r="C123" s="1">
        <v>45839.43277777778</v>
      </c>
      <c r="D123" s="39" t="s">
        <v>3170</v>
      </c>
      <c r="E123" s="39" t="s">
        <v>3171</v>
      </c>
      <c r="F123">
        <v>9</v>
      </c>
      <c r="I123" s="39" t="s">
        <v>3171</v>
      </c>
      <c r="L123">
        <v>3</v>
      </c>
      <c r="O123">
        <v>6</v>
      </c>
      <c r="R123" s="39" t="s">
        <v>32081</v>
      </c>
      <c r="S123">
        <v>1</v>
      </c>
      <c r="U123" s="39" t="s">
        <v>341</v>
      </c>
      <c r="V123">
        <v>1</v>
      </c>
      <c r="X123" s="39" t="s">
        <v>32082</v>
      </c>
      <c r="Y123">
        <v>1</v>
      </c>
      <c r="AA123" s="39" t="s">
        <v>32083</v>
      </c>
      <c r="AB123">
        <v>1</v>
      </c>
      <c r="AD123" s="39" t="s">
        <v>32084</v>
      </c>
      <c r="AE123">
        <v>1</v>
      </c>
      <c r="AG123" s="39" t="s">
        <v>32085</v>
      </c>
      <c r="AH123">
        <v>1</v>
      </c>
      <c r="AJ123" s="39" t="s">
        <v>32086</v>
      </c>
      <c r="AK123">
        <v>1</v>
      </c>
      <c r="AM123" s="39" t="s">
        <v>32087</v>
      </c>
      <c r="AN123">
        <v>1</v>
      </c>
      <c r="AP123" s="39" t="s">
        <v>32099</v>
      </c>
      <c r="AQ123">
        <v>0</v>
      </c>
      <c r="AS123" s="39" t="s">
        <v>20727</v>
      </c>
      <c r="AT123">
        <v>1</v>
      </c>
    </row>
    <row r="124" spans="1:46" x14ac:dyDescent="0.3">
      <c r="A124">
        <v>123</v>
      </c>
      <c r="B124" s="1">
        <v>45839.429583333331</v>
      </c>
      <c r="C124" s="1">
        <v>45839.432847222219</v>
      </c>
      <c r="D124" s="39" t="s">
        <v>3227</v>
      </c>
      <c r="E124" s="39" t="s">
        <v>3228</v>
      </c>
      <c r="F124">
        <v>8</v>
      </c>
      <c r="I124" s="39" t="s">
        <v>3229</v>
      </c>
      <c r="L124">
        <v>3</v>
      </c>
      <c r="O124">
        <v>32</v>
      </c>
      <c r="R124" s="39" t="s">
        <v>32081</v>
      </c>
      <c r="S124">
        <v>1</v>
      </c>
      <c r="U124" s="39" t="s">
        <v>341</v>
      </c>
      <c r="V124">
        <v>1</v>
      </c>
      <c r="X124" s="39" t="s">
        <v>32082</v>
      </c>
      <c r="Y124">
        <v>1</v>
      </c>
      <c r="AA124" s="39" t="s">
        <v>32083</v>
      </c>
      <c r="AB124">
        <v>1</v>
      </c>
      <c r="AD124" s="39" t="s">
        <v>32084</v>
      </c>
      <c r="AE124">
        <v>1</v>
      </c>
      <c r="AG124" s="39" t="s">
        <v>32085</v>
      </c>
      <c r="AH124">
        <v>1</v>
      </c>
      <c r="AJ124" s="39" t="s">
        <v>32086</v>
      </c>
      <c r="AK124">
        <v>1</v>
      </c>
      <c r="AM124" s="39" t="s">
        <v>32087</v>
      </c>
      <c r="AN124">
        <v>1</v>
      </c>
      <c r="AP124" s="39" t="s">
        <v>32099</v>
      </c>
      <c r="AQ124">
        <v>0</v>
      </c>
      <c r="AS124" s="39" t="s">
        <v>32094</v>
      </c>
      <c r="AT124">
        <v>0</v>
      </c>
    </row>
    <row r="125" spans="1:46" x14ac:dyDescent="0.3">
      <c r="A125">
        <v>124</v>
      </c>
      <c r="B125" s="1">
        <v>45839.431493055556</v>
      </c>
      <c r="C125" s="1">
        <v>45839.432847222219</v>
      </c>
      <c r="D125" s="39" t="s">
        <v>3289</v>
      </c>
      <c r="E125" s="39" t="s">
        <v>3290</v>
      </c>
      <c r="F125">
        <v>9</v>
      </c>
      <c r="I125" s="39" t="s">
        <v>3290</v>
      </c>
      <c r="L125">
        <v>3</v>
      </c>
      <c r="O125">
        <v>27</v>
      </c>
      <c r="R125" s="39" t="s">
        <v>32081</v>
      </c>
      <c r="S125">
        <v>1</v>
      </c>
      <c r="U125" s="39" t="s">
        <v>341</v>
      </c>
      <c r="V125">
        <v>1</v>
      </c>
      <c r="X125" s="39" t="s">
        <v>32082</v>
      </c>
      <c r="Y125">
        <v>1</v>
      </c>
      <c r="AA125" s="39" t="s">
        <v>32083</v>
      </c>
      <c r="AB125">
        <v>1</v>
      </c>
      <c r="AD125" s="39" t="s">
        <v>32084</v>
      </c>
      <c r="AE125">
        <v>1</v>
      </c>
      <c r="AG125" s="39" t="s">
        <v>32085</v>
      </c>
      <c r="AH125">
        <v>1</v>
      </c>
      <c r="AJ125" s="39" t="s">
        <v>32086</v>
      </c>
      <c r="AK125">
        <v>1</v>
      </c>
      <c r="AM125" s="39" t="s">
        <v>32087</v>
      </c>
      <c r="AN125">
        <v>1</v>
      </c>
      <c r="AP125" s="39" t="s">
        <v>32088</v>
      </c>
      <c r="AQ125">
        <v>0</v>
      </c>
      <c r="AS125" s="39" t="s">
        <v>20727</v>
      </c>
      <c r="AT125">
        <v>1</v>
      </c>
    </row>
    <row r="126" spans="1:46" x14ac:dyDescent="0.3">
      <c r="A126">
        <v>125</v>
      </c>
      <c r="B126" s="1">
        <v>45839.429027777776</v>
      </c>
      <c r="C126" s="1">
        <v>45839.432858796295</v>
      </c>
      <c r="D126" s="39" t="s">
        <v>3096</v>
      </c>
      <c r="E126" s="39" t="s">
        <v>3097</v>
      </c>
      <c r="F126">
        <v>9</v>
      </c>
      <c r="I126" s="39" t="s">
        <v>3098</v>
      </c>
      <c r="L126">
        <v>3</v>
      </c>
      <c r="O126">
        <v>31</v>
      </c>
      <c r="R126" s="39" t="s">
        <v>32081</v>
      </c>
      <c r="S126">
        <v>1</v>
      </c>
      <c r="U126" s="39" t="s">
        <v>341</v>
      </c>
      <c r="V126">
        <v>1</v>
      </c>
      <c r="X126" s="39" t="s">
        <v>32082</v>
      </c>
      <c r="Y126">
        <v>1</v>
      </c>
      <c r="AA126" s="39" t="s">
        <v>32083</v>
      </c>
      <c r="AB126">
        <v>1</v>
      </c>
      <c r="AD126" s="39" t="s">
        <v>32084</v>
      </c>
      <c r="AE126">
        <v>1</v>
      </c>
      <c r="AG126" s="39" t="s">
        <v>32085</v>
      </c>
      <c r="AH126">
        <v>1</v>
      </c>
      <c r="AJ126" s="39" t="s">
        <v>32086</v>
      </c>
      <c r="AK126">
        <v>1</v>
      </c>
      <c r="AM126" s="39" t="s">
        <v>32087</v>
      </c>
      <c r="AN126">
        <v>1</v>
      </c>
      <c r="AP126" s="39" t="s">
        <v>32088</v>
      </c>
      <c r="AQ126">
        <v>0</v>
      </c>
      <c r="AS126" s="39" t="s">
        <v>20727</v>
      </c>
      <c r="AT126">
        <v>1</v>
      </c>
    </row>
    <row r="127" spans="1:46" x14ac:dyDescent="0.3">
      <c r="A127">
        <v>126</v>
      </c>
      <c r="B127" s="1">
        <v>45839.429270833331</v>
      </c>
      <c r="C127" s="1">
        <v>45839.432928240742</v>
      </c>
      <c r="D127" s="39" t="s">
        <v>3280</v>
      </c>
      <c r="E127" s="39" t="s">
        <v>3281</v>
      </c>
      <c r="F127">
        <v>8</v>
      </c>
      <c r="I127" s="39" t="s">
        <v>3282</v>
      </c>
      <c r="L127">
        <v>3</v>
      </c>
      <c r="O127">
        <v>26</v>
      </c>
      <c r="R127" s="39" t="s">
        <v>32081</v>
      </c>
      <c r="S127">
        <v>1</v>
      </c>
      <c r="U127" s="39" t="s">
        <v>341</v>
      </c>
      <c r="V127">
        <v>1</v>
      </c>
      <c r="X127" s="39" t="s">
        <v>32082</v>
      </c>
      <c r="Y127">
        <v>1</v>
      </c>
      <c r="AA127" s="39" t="s">
        <v>32083</v>
      </c>
      <c r="AB127">
        <v>1</v>
      </c>
      <c r="AD127" s="39" t="s">
        <v>32084</v>
      </c>
      <c r="AE127">
        <v>1</v>
      </c>
      <c r="AG127" s="39" t="s">
        <v>32085</v>
      </c>
      <c r="AH127">
        <v>1</v>
      </c>
      <c r="AJ127" s="39" t="s">
        <v>32086</v>
      </c>
      <c r="AK127">
        <v>1</v>
      </c>
      <c r="AM127" s="39" t="s">
        <v>32087</v>
      </c>
      <c r="AN127">
        <v>1</v>
      </c>
      <c r="AP127" s="39" t="s">
        <v>32113</v>
      </c>
      <c r="AQ127">
        <v>0</v>
      </c>
      <c r="AS127" s="39" t="s">
        <v>32094</v>
      </c>
      <c r="AT127">
        <v>0</v>
      </c>
    </row>
    <row r="128" spans="1:46" x14ac:dyDescent="0.3">
      <c r="A128">
        <v>127</v>
      </c>
      <c r="B128" s="1">
        <v>45839.429618055554</v>
      </c>
      <c r="C128" s="1">
        <v>45839.433009259257</v>
      </c>
      <c r="D128" s="39" t="s">
        <v>3178</v>
      </c>
      <c r="E128" s="39" t="s">
        <v>3179</v>
      </c>
      <c r="F128">
        <v>8</v>
      </c>
      <c r="I128" s="39" t="s">
        <v>3179</v>
      </c>
      <c r="L128">
        <v>3</v>
      </c>
      <c r="O128">
        <v>5</v>
      </c>
      <c r="R128" s="39" t="s">
        <v>32081</v>
      </c>
      <c r="S128">
        <v>1</v>
      </c>
      <c r="U128" s="39" t="s">
        <v>2802</v>
      </c>
      <c r="V128">
        <v>0</v>
      </c>
      <c r="X128" s="39" t="s">
        <v>32082</v>
      </c>
      <c r="Y128">
        <v>1</v>
      </c>
      <c r="AA128" s="39" t="s">
        <v>32083</v>
      </c>
      <c r="AB128">
        <v>1</v>
      </c>
      <c r="AD128" s="39" t="s">
        <v>32084</v>
      </c>
      <c r="AE128">
        <v>1</v>
      </c>
      <c r="AG128" s="39" t="s">
        <v>32085</v>
      </c>
      <c r="AH128">
        <v>1</v>
      </c>
      <c r="AJ128" s="39" t="s">
        <v>32086</v>
      </c>
      <c r="AK128">
        <v>1</v>
      </c>
      <c r="AM128" s="39" t="s">
        <v>32087</v>
      </c>
      <c r="AN128">
        <v>1</v>
      </c>
      <c r="AP128" s="39" t="s">
        <v>32088</v>
      </c>
      <c r="AQ128">
        <v>0</v>
      </c>
      <c r="AS128" s="39" t="s">
        <v>20727</v>
      </c>
      <c r="AT128">
        <v>1</v>
      </c>
    </row>
    <row r="129" spans="1:46" x14ac:dyDescent="0.3">
      <c r="A129">
        <v>128</v>
      </c>
      <c r="B129" s="1">
        <v>45839.430590277778</v>
      </c>
      <c r="C129" s="1">
        <v>45839.433009259257</v>
      </c>
      <c r="D129" s="39" t="s">
        <v>3130</v>
      </c>
      <c r="E129" s="39" t="s">
        <v>3131</v>
      </c>
      <c r="F129">
        <v>9</v>
      </c>
      <c r="I129" s="39" t="s">
        <v>3131</v>
      </c>
      <c r="L129">
        <v>3</v>
      </c>
      <c r="O129">
        <v>12</v>
      </c>
      <c r="R129" s="39" t="s">
        <v>32081</v>
      </c>
      <c r="S129">
        <v>1</v>
      </c>
      <c r="U129" s="39" t="s">
        <v>341</v>
      </c>
      <c r="V129">
        <v>1</v>
      </c>
      <c r="X129" s="39" t="s">
        <v>32082</v>
      </c>
      <c r="Y129">
        <v>1</v>
      </c>
      <c r="AA129" s="39" t="s">
        <v>32083</v>
      </c>
      <c r="AB129">
        <v>1</v>
      </c>
      <c r="AD129" s="39" t="s">
        <v>32084</v>
      </c>
      <c r="AE129">
        <v>1</v>
      </c>
      <c r="AG129" s="39" t="s">
        <v>32085</v>
      </c>
      <c r="AH129">
        <v>1</v>
      </c>
      <c r="AJ129" s="39" t="s">
        <v>32086</v>
      </c>
      <c r="AK129">
        <v>1</v>
      </c>
      <c r="AM129" s="39" t="s">
        <v>32087</v>
      </c>
      <c r="AN129">
        <v>1</v>
      </c>
      <c r="AP129" s="39" t="s">
        <v>32088</v>
      </c>
      <c r="AQ129">
        <v>0</v>
      </c>
      <c r="AS129" s="39" t="s">
        <v>20727</v>
      </c>
      <c r="AT129">
        <v>1</v>
      </c>
    </row>
    <row r="130" spans="1:46" x14ac:dyDescent="0.3">
      <c r="A130">
        <v>129</v>
      </c>
      <c r="B130" s="1">
        <v>45839.429143518515</v>
      </c>
      <c r="C130" s="1">
        <v>45839.433125000003</v>
      </c>
      <c r="D130" s="39" t="s">
        <v>3143</v>
      </c>
      <c r="E130" s="39" t="s">
        <v>3144</v>
      </c>
      <c r="F130">
        <v>8</v>
      </c>
      <c r="I130" s="39" t="s">
        <v>3144</v>
      </c>
      <c r="L130">
        <v>3</v>
      </c>
      <c r="O130">
        <v>8</v>
      </c>
      <c r="R130" s="39" t="s">
        <v>32081</v>
      </c>
      <c r="S130">
        <v>1</v>
      </c>
      <c r="U130" s="39" t="s">
        <v>341</v>
      </c>
      <c r="V130">
        <v>1</v>
      </c>
      <c r="X130" s="39" t="s">
        <v>32082</v>
      </c>
      <c r="Y130">
        <v>1</v>
      </c>
      <c r="AA130" s="39" t="s">
        <v>32083</v>
      </c>
      <c r="AB130">
        <v>1</v>
      </c>
      <c r="AD130" s="39" t="s">
        <v>32084</v>
      </c>
      <c r="AE130">
        <v>1</v>
      </c>
      <c r="AG130" s="39" t="s">
        <v>32085</v>
      </c>
      <c r="AH130">
        <v>1</v>
      </c>
      <c r="AJ130" s="39" t="s">
        <v>32086</v>
      </c>
      <c r="AK130">
        <v>1</v>
      </c>
      <c r="AM130" s="39" t="s">
        <v>32087</v>
      </c>
      <c r="AN130">
        <v>1</v>
      </c>
      <c r="AP130" s="39" t="s">
        <v>32099</v>
      </c>
      <c r="AQ130">
        <v>0</v>
      </c>
      <c r="AS130" s="39" t="s">
        <v>32094</v>
      </c>
      <c r="AT130">
        <v>0</v>
      </c>
    </row>
    <row r="131" spans="1:46" x14ac:dyDescent="0.3">
      <c r="A131">
        <v>130</v>
      </c>
      <c r="B131" s="1">
        <v>45839.429050925923</v>
      </c>
      <c r="C131" s="1">
        <v>45839.433229166665</v>
      </c>
      <c r="D131" s="39" t="s">
        <v>3244</v>
      </c>
      <c r="E131" s="39" t="s">
        <v>3245</v>
      </c>
      <c r="F131">
        <v>8</v>
      </c>
      <c r="I131" s="39" t="s">
        <v>3246</v>
      </c>
      <c r="L131">
        <v>3</v>
      </c>
      <c r="O131">
        <v>3</v>
      </c>
      <c r="R131" s="39" t="s">
        <v>32081</v>
      </c>
      <c r="S131">
        <v>1</v>
      </c>
      <c r="U131" s="39" t="s">
        <v>341</v>
      </c>
      <c r="V131">
        <v>1</v>
      </c>
      <c r="X131" s="39" t="s">
        <v>32082</v>
      </c>
      <c r="Y131">
        <v>1</v>
      </c>
      <c r="AA131" s="39" t="s">
        <v>32083</v>
      </c>
      <c r="AB131">
        <v>1</v>
      </c>
      <c r="AD131" s="39" t="s">
        <v>32084</v>
      </c>
      <c r="AE131">
        <v>1</v>
      </c>
      <c r="AG131" s="39" t="s">
        <v>32085</v>
      </c>
      <c r="AH131">
        <v>1</v>
      </c>
      <c r="AJ131" s="39" t="s">
        <v>32086</v>
      </c>
      <c r="AK131">
        <v>1</v>
      </c>
      <c r="AM131" s="39" t="s">
        <v>32087</v>
      </c>
      <c r="AN131">
        <v>1</v>
      </c>
      <c r="AP131" s="39" t="s">
        <v>32099</v>
      </c>
      <c r="AQ131">
        <v>0</v>
      </c>
      <c r="AS131" s="39" t="s">
        <v>32094</v>
      </c>
      <c r="AT131">
        <v>0</v>
      </c>
    </row>
    <row r="132" spans="1:46" x14ac:dyDescent="0.3">
      <c r="A132">
        <v>131</v>
      </c>
      <c r="B132" s="1">
        <v>45839.429247685184</v>
      </c>
      <c r="C132" s="1">
        <v>45839.433379629627</v>
      </c>
      <c r="D132" s="39" t="s">
        <v>2208</v>
      </c>
      <c r="E132" s="39" t="s">
        <v>2209</v>
      </c>
      <c r="F132">
        <v>9</v>
      </c>
      <c r="I132" s="39" t="s">
        <v>2209</v>
      </c>
      <c r="L132">
        <v>3</v>
      </c>
      <c r="O132">
        <v>18</v>
      </c>
      <c r="R132" s="39" t="s">
        <v>32081</v>
      </c>
      <c r="S132">
        <v>1</v>
      </c>
      <c r="U132" s="39" t="s">
        <v>341</v>
      </c>
      <c r="V132">
        <v>1</v>
      </c>
      <c r="X132" s="39" t="s">
        <v>32082</v>
      </c>
      <c r="Y132">
        <v>1</v>
      </c>
      <c r="AA132" s="39" t="s">
        <v>32083</v>
      </c>
      <c r="AB132">
        <v>1</v>
      </c>
      <c r="AD132" s="39" t="s">
        <v>32084</v>
      </c>
      <c r="AE132">
        <v>1</v>
      </c>
      <c r="AG132" s="39" t="s">
        <v>32085</v>
      </c>
      <c r="AH132">
        <v>1</v>
      </c>
      <c r="AJ132" s="39" t="s">
        <v>32086</v>
      </c>
      <c r="AK132">
        <v>1</v>
      </c>
      <c r="AM132" s="39" t="s">
        <v>32087</v>
      </c>
      <c r="AN132">
        <v>1</v>
      </c>
      <c r="AP132" s="39" t="s">
        <v>32088</v>
      </c>
      <c r="AQ132">
        <v>0</v>
      </c>
      <c r="AS132" s="39" t="s">
        <v>20727</v>
      </c>
      <c r="AT132">
        <v>1</v>
      </c>
    </row>
    <row r="133" spans="1:46" x14ac:dyDescent="0.3">
      <c r="A133">
        <v>132</v>
      </c>
      <c r="B133" s="1">
        <v>45839.4294212963</v>
      </c>
      <c r="C133" s="1">
        <v>45839.433391203704</v>
      </c>
      <c r="D133" s="39" t="s">
        <v>3812</v>
      </c>
      <c r="E133" s="39" t="s">
        <v>3813</v>
      </c>
      <c r="F133">
        <v>9</v>
      </c>
      <c r="I133" s="39" t="s">
        <v>3814</v>
      </c>
      <c r="L133">
        <v>3</v>
      </c>
      <c r="O133">
        <v>17</v>
      </c>
      <c r="R133" s="39" t="s">
        <v>32081</v>
      </c>
      <c r="S133">
        <v>1</v>
      </c>
      <c r="U133" s="39" t="s">
        <v>341</v>
      </c>
      <c r="V133">
        <v>1</v>
      </c>
      <c r="X133" s="39" t="s">
        <v>32082</v>
      </c>
      <c r="Y133">
        <v>1</v>
      </c>
      <c r="AA133" s="39" t="s">
        <v>32083</v>
      </c>
      <c r="AB133">
        <v>1</v>
      </c>
      <c r="AD133" s="39" t="s">
        <v>32084</v>
      </c>
      <c r="AE133">
        <v>1</v>
      </c>
      <c r="AG133" s="39" t="s">
        <v>32085</v>
      </c>
      <c r="AH133">
        <v>1</v>
      </c>
      <c r="AJ133" s="39" t="s">
        <v>32086</v>
      </c>
      <c r="AK133">
        <v>1</v>
      </c>
      <c r="AM133" s="39" t="s">
        <v>32087</v>
      </c>
      <c r="AN133">
        <v>1</v>
      </c>
      <c r="AP133" s="39" t="s">
        <v>32088</v>
      </c>
      <c r="AQ133">
        <v>0</v>
      </c>
      <c r="AS133" s="39" t="s">
        <v>20727</v>
      </c>
      <c r="AT133">
        <v>1</v>
      </c>
    </row>
    <row r="134" spans="1:46" x14ac:dyDescent="0.3">
      <c r="A134">
        <v>133</v>
      </c>
      <c r="B134" s="1">
        <v>45839.428993055553</v>
      </c>
      <c r="C134" s="1">
        <v>45839.433506944442</v>
      </c>
      <c r="D134" s="39" t="s">
        <v>3319</v>
      </c>
      <c r="E134" s="39" t="s">
        <v>3320</v>
      </c>
      <c r="F134">
        <v>9</v>
      </c>
      <c r="I134" s="39" t="s">
        <v>3320</v>
      </c>
      <c r="L134">
        <v>3</v>
      </c>
      <c r="O134">
        <v>14</v>
      </c>
      <c r="R134" s="39" t="s">
        <v>32081</v>
      </c>
      <c r="S134">
        <v>1</v>
      </c>
      <c r="U134" s="39" t="s">
        <v>341</v>
      </c>
      <c r="V134">
        <v>1</v>
      </c>
      <c r="X134" s="39" t="s">
        <v>32082</v>
      </c>
      <c r="Y134">
        <v>1</v>
      </c>
      <c r="AA134" s="39" t="s">
        <v>32083</v>
      </c>
      <c r="AB134">
        <v>1</v>
      </c>
      <c r="AD134" s="39" t="s">
        <v>32089</v>
      </c>
      <c r="AE134">
        <v>0</v>
      </c>
      <c r="AG134" s="39" t="s">
        <v>32085</v>
      </c>
      <c r="AH134">
        <v>1</v>
      </c>
      <c r="AJ134" s="39" t="s">
        <v>32086</v>
      </c>
      <c r="AK134">
        <v>1</v>
      </c>
      <c r="AM134" s="39" t="s">
        <v>32087</v>
      </c>
      <c r="AN134">
        <v>1</v>
      </c>
      <c r="AP134" s="39" t="s">
        <v>32102</v>
      </c>
      <c r="AQ134">
        <v>1</v>
      </c>
      <c r="AS134" s="39" t="s">
        <v>20727</v>
      </c>
      <c r="AT134">
        <v>1</v>
      </c>
    </row>
    <row r="135" spans="1:46" x14ac:dyDescent="0.3">
      <c r="A135">
        <v>134</v>
      </c>
      <c r="B135" s="1">
        <v>45839.429050925923</v>
      </c>
      <c r="C135" s="1">
        <v>45839.433576388888</v>
      </c>
      <c r="D135" s="39" t="s">
        <v>3120</v>
      </c>
      <c r="E135" s="39" t="s">
        <v>3121</v>
      </c>
      <c r="F135">
        <v>9</v>
      </c>
      <c r="I135" s="39" t="s">
        <v>3121</v>
      </c>
      <c r="L135">
        <v>3</v>
      </c>
      <c r="O135">
        <v>10</v>
      </c>
      <c r="R135" s="39" t="s">
        <v>32081</v>
      </c>
      <c r="S135">
        <v>1</v>
      </c>
      <c r="U135" s="39" t="s">
        <v>341</v>
      </c>
      <c r="V135">
        <v>1</v>
      </c>
      <c r="X135" s="39" t="s">
        <v>32082</v>
      </c>
      <c r="Y135">
        <v>1</v>
      </c>
      <c r="AA135" s="39" t="s">
        <v>32083</v>
      </c>
      <c r="AB135">
        <v>1</v>
      </c>
      <c r="AD135" s="39" t="s">
        <v>32084</v>
      </c>
      <c r="AE135">
        <v>1</v>
      </c>
      <c r="AG135" s="39" t="s">
        <v>32085</v>
      </c>
      <c r="AH135">
        <v>1</v>
      </c>
      <c r="AJ135" s="39" t="s">
        <v>32086</v>
      </c>
      <c r="AK135">
        <v>1</v>
      </c>
      <c r="AM135" s="39" t="s">
        <v>32087</v>
      </c>
      <c r="AN135">
        <v>1</v>
      </c>
      <c r="AP135" s="39" t="s">
        <v>32099</v>
      </c>
      <c r="AQ135">
        <v>0</v>
      </c>
      <c r="AS135" s="39" t="s">
        <v>20727</v>
      </c>
      <c r="AT135">
        <v>1</v>
      </c>
    </row>
    <row r="136" spans="1:46" x14ac:dyDescent="0.3">
      <c r="A136">
        <v>135</v>
      </c>
      <c r="B136" s="1">
        <v>45839.430277777778</v>
      </c>
      <c r="C136" s="1">
        <v>45839.43372685185</v>
      </c>
      <c r="D136" s="39" t="s">
        <v>3273</v>
      </c>
      <c r="E136" s="39" t="s">
        <v>3274</v>
      </c>
      <c r="F136">
        <v>8</v>
      </c>
      <c r="I136" s="39" t="s">
        <v>3274</v>
      </c>
      <c r="L136">
        <v>3</v>
      </c>
      <c r="O136">
        <v>25</v>
      </c>
      <c r="R136" s="39" t="s">
        <v>32114</v>
      </c>
      <c r="S136">
        <v>0</v>
      </c>
      <c r="U136" s="39" t="s">
        <v>341</v>
      </c>
      <c r="V136">
        <v>1</v>
      </c>
      <c r="X136" s="39" t="s">
        <v>32082</v>
      </c>
      <c r="Y136">
        <v>1</v>
      </c>
      <c r="AA136" s="39" t="s">
        <v>32083</v>
      </c>
      <c r="AB136">
        <v>1</v>
      </c>
      <c r="AD136" s="39" t="s">
        <v>32084</v>
      </c>
      <c r="AE136">
        <v>1</v>
      </c>
      <c r="AG136" s="39" t="s">
        <v>32085</v>
      </c>
      <c r="AH136">
        <v>1</v>
      </c>
      <c r="AJ136" s="39" t="s">
        <v>32086</v>
      </c>
      <c r="AK136">
        <v>1</v>
      </c>
      <c r="AM136" s="39" t="s">
        <v>32087</v>
      </c>
      <c r="AN136">
        <v>1</v>
      </c>
      <c r="AP136" s="39" t="s">
        <v>32099</v>
      </c>
      <c r="AQ136">
        <v>0</v>
      </c>
      <c r="AS136" s="39" t="s">
        <v>20727</v>
      </c>
      <c r="AT136">
        <v>1</v>
      </c>
    </row>
    <row r="137" spans="1:46" x14ac:dyDescent="0.3">
      <c r="A137">
        <v>136</v>
      </c>
      <c r="B137" s="1">
        <v>45839.428877314815</v>
      </c>
      <c r="C137" s="1">
        <v>45839.433738425927</v>
      </c>
      <c r="D137" s="39" t="s">
        <v>2087</v>
      </c>
      <c r="E137" s="39" t="s">
        <v>2088</v>
      </c>
      <c r="F137">
        <v>6</v>
      </c>
      <c r="I137" s="39" t="s">
        <v>2088</v>
      </c>
      <c r="L137">
        <v>3</v>
      </c>
      <c r="O137">
        <v>15</v>
      </c>
      <c r="R137" s="39" t="s">
        <v>32096</v>
      </c>
      <c r="S137">
        <v>0</v>
      </c>
      <c r="U137" s="39" t="s">
        <v>341</v>
      </c>
      <c r="V137">
        <v>1</v>
      </c>
      <c r="X137" s="39" t="s">
        <v>32082</v>
      </c>
      <c r="Y137">
        <v>1</v>
      </c>
      <c r="AA137" s="39" t="s">
        <v>32083</v>
      </c>
      <c r="AB137">
        <v>1</v>
      </c>
      <c r="AD137" s="39" t="s">
        <v>32089</v>
      </c>
      <c r="AE137">
        <v>0</v>
      </c>
      <c r="AG137" s="39" t="s">
        <v>32085</v>
      </c>
      <c r="AH137">
        <v>1</v>
      </c>
      <c r="AJ137" s="39" t="s">
        <v>32086</v>
      </c>
      <c r="AK137">
        <v>1</v>
      </c>
      <c r="AM137" s="39" t="s">
        <v>32087</v>
      </c>
      <c r="AN137">
        <v>1</v>
      </c>
      <c r="AP137" s="39" t="s">
        <v>32088</v>
      </c>
      <c r="AQ137">
        <v>0</v>
      </c>
      <c r="AS137" s="39" t="s">
        <v>32094</v>
      </c>
      <c r="AT137">
        <v>0</v>
      </c>
    </row>
    <row r="138" spans="1:46" x14ac:dyDescent="0.3">
      <c r="A138">
        <v>137</v>
      </c>
      <c r="B138" s="1">
        <v>45839.429895833331</v>
      </c>
      <c r="C138" s="1">
        <v>45839.43378472222</v>
      </c>
      <c r="D138" s="39" t="s">
        <v>3266</v>
      </c>
      <c r="E138" s="39" t="s">
        <v>3267</v>
      </c>
      <c r="F138">
        <v>9</v>
      </c>
      <c r="I138" s="39" t="s">
        <v>3267</v>
      </c>
      <c r="L138">
        <v>3</v>
      </c>
      <c r="O138">
        <v>4</v>
      </c>
      <c r="R138" s="39" t="s">
        <v>32081</v>
      </c>
      <c r="S138">
        <v>1</v>
      </c>
      <c r="U138" s="39" t="s">
        <v>341</v>
      </c>
      <c r="V138">
        <v>1</v>
      </c>
      <c r="X138" s="39" t="s">
        <v>32082</v>
      </c>
      <c r="Y138">
        <v>1</v>
      </c>
      <c r="AA138" s="39" t="s">
        <v>32083</v>
      </c>
      <c r="AB138">
        <v>1</v>
      </c>
      <c r="AD138" s="39" t="s">
        <v>32084</v>
      </c>
      <c r="AE138">
        <v>1</v>
      </c>
      <c r="AG138" s="39" t="s">
        <v>32085</v>
      </c>
      <c r="AH138">
        <v>1</v>
      </c>
      <c r="AJ138" s="39" t="s">
        <v>32086</v>
      </c>
      <c r="AK138">
        <v>1</v>
      </c>
      <c r="AM138" s="39" t="s">
        <v>32087</v>
      </c>
      <c r="AN138">
        <v>1</v>
      </c>
      <c r="AP138" s="39" t="s">
        <v>32088</v>
      </c>
      <c r="AQ138">
        <v>0</v>
      </c>
      <c r="AS138" s="39" t="s">
        <v>20727</v>
      </c>
      <c r="AT138">
        <v>1</v>
      </c>
    </row>
    <row r="139" spans="1:46" x14ac:dyDescent="0.3">
      <c r="A139">
        <v>138</v>
      </c>
      <c r="B139" s="1">
        <v>45839.429062499999</v>
      </c>
      <c r="C139" s="1">
        <v>45839.43445601852</v>
      </c>
      <c r="D139" s="39" t="s">
        <v>3799</v>
      </c>
      <c r="E139" s="39" t="s">
        <v>3800</v>
      </c>
      <c r="F139">
        <v>9</v>
      </c>
      <c r="I139" s="39" t="s">
        <v>3801</v>
      </c>
      <c r="L139">
        <v>3</v>
      </c>
      <c r="O139">
        <v>23</v>
      </c>
      <c r="R139" s="39" t="s">
        <v>32081</v>
      </c>
      <c r="S139">
        <v>1</v>
      </c>
      <c r="U139" s="39" t="s">
        <v>341</v>
      </c>
      <c r="V139">
        <v>1</v>
      </c>
      <c r="X139" s="39" t="s">
        <v>32082</v>
      </c>
      <c r="Y139">
        <v>1</v>
      </c>
      <c r="AA139" s="39" t="s">
        <v>32083</v>
      </c>
      <c r="AB139">
        <v>1</v>
      </c>
      <c r="AD139" s="39" t="s">
        <v>32084</v>
      </c>
      <c r="AE139">
        <v>1</v>
      </c>
      <c r="AG139" s="39" t="s">
        <v>32085</v>
      </c>
      <c r="AH139">
        <v>1</v>
      </c>
      <c r="AJ139" s="39" t="s">
        <v>32086</v>
      </c>
      <c r="AK139">
        <v>1</v>
      </c>
      <c r="AM139" s="39" t="s">
        <v>32087</v>
      </c>
      <c r="AN139">
        <v>1</v>
      </c>
      <c r="AP139" s="39" t="s">
        <v>32088</v>
      </c>
      <c r="AQ139">
        <v>0</v>
      </c>
      <c r="AS139" s="39" t="s">
        <v>20727</v>
      </c>
      <c r="AT139">
        <v>1</v>
      </c>
    </row>
    <row r="140" spans="1:46" x14ac:dyDescent="0.3">
      <c r="A140">
        <v>139</v>
      </c>
      <c r="B140" s="1">
        <v>45839.429212962961</v>
      </c>
      <c r="C140" s="1">
        <v>45839.434525462966</v>
      </c>
      <c r="D140" s="39" t="s">
        <v>3218</v>
      </c>
      <c r="E140" s="39" t="s">
        <v>3219</v>
      </c>
      <c r="F140">
        <v>8</v>
      </c>
      <c r="I140" s="39" t="s">
        <v>3219</v>
      </c>
      <c r="L140">
        <v>3</v>
      </c>
      <c r="O140">
        <v>16</v>
      </c>
      <c r="R140" s="39" t="s">
        <v>32081</v>
      </c>
      <c r="S140">
        <v>1</v>
      </c>
      <c r="U140" s="39" t="s">
        <v>341</v>
      </c>
      <c r="V140">
        <v>1</v>
      </c>
      <c r="X140" s="39" t="s">
        <v>32082</v>
      </c>
      <c r="Y140">
        <v>1</v>
      </c>
      <c r="AA140" s="39" t="s">
        <v>32083</v>
      </c>
      <c r="AB140">
        <v>1</v>
      </c>
      <c r="AD140" s="39" t="s">
        <v>32084</v>
      </c>
      <c r="AE140">
        <v>1</v>
      </c>
      <c r="AG140" s="39" t="s">
        <v>32085</v>
      </c>
      <c r="AH140">
        <v>1</v>
      </c>
      <c r="AJ140" s="39" t="s">
        <v>32086</v>
      </c>
      <c r="AK140">
        <v>1</v>
      </c>
      <c r="AM140" s="39" t="s">
        <v>32087</v>
      </c>
      <c r="AN140">
        <v>1</v>
      </c>
      <c r="AP140" s="39" t="s">
        <v>32088</v>
      </c>
      <c r="AQ140">
        <v>0</v>
      </c>
      <c r="AS140" s="39" t="s">
        <v>32104</v>
      </c>
      <c r="AT140">
        <v>0</v>
      </c>
    </row>
    <row r="141" spans="1:46" x14ac:dyDescent="0.3">
      <c r="A141">
        <v>140</v>
      </c>
      <c r="B141" s="1">
        <v>45839.429525462961</v>
      </c>
      <c r="C141" s="1">
        <v>45839.434606481482</v>
      </c>
      <c r="D141" s="39" t="s">
        <v>3151</v>
      </c>
      <c r="E141" s="39" t="s">
        <v>3152</v>
      </c>
      <c r="F141">
        <v>7</v>
      </c>
      <c r="I141" s="39" t="s">
        <v>3152</v>
      </c>
      <c r="L141">
        <v>3</v>
      </c>
      <c r="O141">
        <v>7</v>
      </c>
      <c r="R141" s="39" t="s">
        <v>32081</v>
      </c>
      <c r="S141">
        <v>1</v>
      </c>
      <c r="U141" s="39" t="s">
        <v>341</v>
      </c>
      <c r="V141">
        <v>1</v>
      </c>
      <c r="X141" s="39" t="s">
        <v>32082</v>
      </c>
      <c r="Y141">
        <v>1</v>
      </c>
      <c r="AA141" s="39" t="s">
        <v>32083</v>
      </c>
      <c r="AB141">
        <v>1</v>
      </c>
      <c r="AD141" s="39" t="s">
        <v>32089</v>
      </c>
      <c r="AE141">
        <v>0</v>
      </c>
      <c r="AG141" s="39" t="s">
        <v>32085</v>
      </c>
      <c r="AH141">
        <v>1</v>
      </c>
      <c r="AJ141" s="39" t="s">
        <v>32086</v>
      </c>
      <c r="AK141">
        <v>1</v>
      </c>
      <c r="AM141" s="39" t="s">
        <v>32087</v>
      </c>
      <c r="AN141">
        <v>1</v>
      </c>
      <c r="AP141" s="39" t="s">
        <v>32093</v>
      </c>
      <c r="AQ141">
        <v>0</v>
      </c>
      <c r="AS141" s="39" t="s">
        <v>32094</v>
      </c>
      <c r="AT141">
        <v>0</v>
      </c>
    </row>
    <row r="142" spans="1:46" x14ac:dyDescent="0.3">
      <c r="A142">
        <v>141</v>
      </c>
      <c r="B142" s="1">
        <v>45839.429375</v>
      </c>
      <c r="C142" s="1">
        <v>45839.434641203705</v>
      </c>
      <c r="D142" s="39" t="s">
        <v>3376</v>
      </c>
      <c r="E142" s="39" t="s">
        <v>3377</v>
      </c>
      <c r="F142">
        <v>10</v>
      </c>
      <c r="I142" s="39" t="s">
        <v>3377</v>
      </c>
      <c r="L142">
        <v>3</v>
      </c>
      <c r="O142">
        <v>28</v>
      </c>
      <c r="R142" s="39" t="s">
        <v>32081</v>
      </c>
      <c r="S142">
        <v>1</v>
      </c>
      <c r="U142" s="39" t="s">
        <v>341</v>
      </c>
      <c r="V142">
        <v>1</v>
      </c>
      <c r="X142" s="39" t="s">
        <v>32082</v>
      </c>
      <c r="Y142">
        <v>1</v>
      </c>
      <c r="AA142" s="39" t="s">
        <v>32083</v>
      </c>
      <c r="AB142">
        <v>1</v>
      </c>
      <c r="AD142" s="39" t="s">
        <v>32084</v>
      </c>
      <c r="AE142">
        <v>1</v>
      </c>
      <c r="AG142" s="39" t="s">
        <v>32085</v>
      </c>
      <c r="AH142">
        <v>1</v>
      </c>
      <c r="AJ142" s="39" t="s">
        <v>32086</v>
      </c>
      <c r="AK142">
        <v>1</v>
      </c>
      <c r="AM142" s="39" t="s">
        <v>32087</v>
      </c>
      <c r="AN142">
        <v>1</v>
      </c>
      <c r="AP142" s="39" t="s">
        <v>32102</v>
      </c>
      <c r="AQ142">
        <v>1</v>
      </c>
      <c r="AS142" s="39" t="s">
        <v>20727</v>
      </c>
      <c r="AT142">
        <v>1</v>
      </c>
    </row>
    <row r="143" spans="1:46" x14ac:dyDescent="0.3">
      <c r="A143">
        <v>142</v>
      </c>
      <c r="B143" s="1">
        <v>45839.429050925923</v>
      </c>
      <c r="C143" s="1">
        <v>45839.434699074074</v>
      </c>
      <c r="D143" s="39" t="s">
        <v>3395</v>
      </c>
      <c r="E143" s="39" t="s">
        <v>3396</v>
      </c>
      <c r="F143">
        <v>9</v>
      </c>
      <c r="I143" s="39" t="s">
        <v>3396</v>
      </c>
      <c r="L143">
        <v>3</v>
      </c>
      <c r="O143">
        <v>30</v>
      </c>
      <c r="R143" s="39" t="s">
        <v>32081</v>
      </c>
      <c r="S143">
        <v>1</v>
      </c>
      <c r="U143" s="39" t="s">
        <v>341</v>
      </c>
      <c r="V143">
        <v>1</v>
      </c>
      <c r="X143" s="39" t="s">
        <v>32082</v>
      </c>
      <c r="Y143">
        <v>1</v>
      </c>
      <c r="AA143" s="39" t="s">
        <v>32083</v>
      </c>
      <c r="AB143">
        <v>1</v>
      </c>
      <c r="AD143" s="39" t="s">
        <v>32084</v>
      </c>
      <c r="AE143">
        <v>1</v>
      </c>
      <c r="AG143" s="39" t="s">
        <v>32085</v>
      </c>
      <c r="AH143">
        <v>1</v>
      </c>
      <c r="AJ143" s="39" t="s">
        <v>32086</v>
      </c>
      <c r="AK143">
        <v>1</v>
      </c>
      <c r="AM143" s="39" t="s">
        <v>32087</v>
      </c>
      <c r="AN143">
        <v>1</v>
      </c>
      <c r="AP143" s="39" t="s">
        <v>32102</v>
      </c>
      <c r="AQ143">
        <v>1</v>
      </c>
      <c r="AS143" s="39" t="s">
        <v>32094</v>
      </c>
      <c r="AT143">
        <v>0</v>
      </c>
    </row>
    <row r="144" spans="1:46" x14ac:dyDescent="0.3">
      <c r="A144">
        <v>143</v>
      </c>
      <c r="B144" s="1">
        <v>45839.428553240738</v>
      </c>
      <c r="C144" s="1">
        <v>45839.434895833336</v>
      </c>
      <c r="D144" s="39" t="s">
        <v>3257</v>
      </c>
      <c r="E144" s="39" t="s">
        <v>3258</v>
      </c>
      <c r="F144">
        <v>7</v>
      </c>
      <c r="I144" s="39" t="s">
        <v>3258</v>
      </c>
      <c r="L144">
        <v>3</v>
      </c>
      <c r="O144">
        <v>9</v>
      </c>
      <c r="R144" s="39" t="s">
        <v>32114</v>
      </c>
      <c r="S144">
        <v>0</v>
      </c>
      <c r="U144" s="39" t="s">
        <v>341</v>
      </c>
      <c r="V144">
        <v>1</v>
      </c>
      <c r="X144" s="39" t="s">
        <v>32082</v>
      </c>
      <c r="Y144">
        <v>1</v>
      </c>
      <c r="AA144" s="39" t="s">
        <v>32083</v>
      </c>
      <c r="AB144">
        <v>1</v>
      </c>
      <c r="AD144" s="39" t="s">
        <v>32084</v>
      </c>
      <c r="AE144">
        <v>1</v>
      </c>
      <c r="AG144" s="39" t="s">
        <v>32085</v>
      </c>
      <c r="AH144">
        <v>1</v>
      </c>
      <c r="AJ144" s="39" t="s">
        <v>32122</v>
      </c>
      <c r="AK144">
        <v>0</v>
      </c>
      <c r="AM144" s="39" t="s">
        <v>32087</v>
      </c>
      <c r="AN144">
        <v>1</v>
      </c>
      <c r="AP144" s="39" t="s">
        <v>32099</v>
      </c>
      <c r="AQ144">
        <v>0</v>
      </c>
      <c r="AS144" s="39" t="s">
        <v>20727</v>
      </c>
      <c r="AT144">
        <v>1</v>
      </c>
    </row>
    <row r="145" spans="1:46" x14ac:dyDescent="0.3">
      <c r="A145">
        <v>144</v>
      </c>
      <c r="B145" s="1">
        <v>45839.428900462961</v>
      </c>
      <c r="C145" s="1">
        <v>45839.435289351852</v>
      </c>
      <c r="D145" s="39" t="s">
        <v>3300</v>
      </c>
      <c r="E145" s="39" t="s">
        <v>3301</v>
      </c>
      <c r="F145">
        <v>9</v>
      </c>
      <c r="I145" s="39" t="s">
        <v>3301</v>
      </c>
      <c r="L145">
        <v>3</v>
      </c>
      <c r="O145">
        <v>11</v>
      </c>
      <c r="R145" s="39" t="s">
        <v>32081</v>
      </c>
      <c r="S145">
        <v>1</v>
      </c>
      <c r="U145" s="39" t="s">
        <v>341</v>
      </c>
      <c r="V145">
        <v>1</v>
      </c>
      <c r="X145" s="39" t="s">
        <v>32082</v>
      </c>
      <c r="Y145">
        <v>1</v>
      </c>
      <c r="AA145" s="39" t="s">
        <v>32083</v>
      </c>
      <c r="AB145">
        <v>1</v>
      </c>
      <c r="AD145" s="39" t="s">
        <v>32084</v>
      </c>
      <c r="AE145">
        <v>1</v>
      </c>
      <c r="AG145" s="39" t="s">
        <v>32085</v>
      </c>
      <c r="AH145">
        <v>1</v>
      </c>
      <c r="AJ145" s="39" t="s">
        <v>32086</v>
      </c>
      <c r="AK145">
        <v>1</v>
      </c>
      <c r="AM145" s="39" t="s">
        <v>32087</v>
      </c>
      <c r="AN145">
        <v>1</v>
      </c>
      <c r="AP145" s="39" t="s">
        <v>32088</v>
      </c>
      <c r="AQ145">
        <v>0</v>
      </c>
      <c r="AS145" s="39" t="s">
        <v>20727</v>
      </c>
      <c r="AT145">
        <v>1</v>
      </c>
    </row>
    <row r="146" spans="1:46" x14ac:dyDescent="0.3">
      <c r="A146">
        <v>145</v>
      </c>
      <c r="B146" s="1">
        <v>45839.429016203707</v>
      </c>
      <c r="C146" s="1">
        <v>45839.435439814813</v>
      </c>
      <c r="D146" s="39" t="s">
        <v>3356</v>
      </c>
      <c r="E146" s="39" t="s">
        <v>3357</v>
      </c>
      <c r="F146">
        <v>9</v>
      </c>
      <c r="I146" s="39" t="s">
        <v>3358</v>
      </c>
      <c r="L146">
        <v>3</v>
      </c>
      <c r="O146">
        <v>29</v>
      </c>
      <c r="R146" s="39" t="s">
        <v>32081</v>
      </c>
      <c r="S146">
        <v>1</v>
      </c>
      <c r="U146" s="39" t="s">
        <v>341</v>
      </c>
      <c r="V146">
        <v>1</v>
      </c>
      <c r="X146" s="39" t="s">
        <v>32082</v>
      </c>
      <c r="Y146">
        <v>1</v>
      </c>
      <c r="AA146" s="39" t="s">
        <v>32083</v>
      </c>
      <c r="AB146">
        <v>1</v>
      </c>
      <c r="AD146" s="39" t="s">
        <v>32084</v>
      </c>
      <c r="AE146">
        <v>1</v>
      </c>
      <c r="AG146" s="39" t="s">
        <v>32085</v>
      </c>
      <c r="AH146">
        <v>1</v>
      </c>
      <c r="AJ146" s="39" t="s">
        <v>32086</v>
      </c>
      <c r="AK146">
        <v>1</v>
      </c>
      <c r="AM146" s="39" t="s">
        <v>32087</v>
      </c>
      <c r="AN146">
        <v>1</v>
      </c>
      <c r="AP146" s="39" t="s">
        <v>32088</v>
      </c>
      <c r="AQ146">
        <v>0</v>
      </c>
      <c r="AS146" s="39" t="s">
        <v>20727</v>
      </c>
      <c r="AT146">
        <v>1</v>
      </c>
    </row>
    <row r="147" spans="1:46" x14ac:dyDescent="0.3">
      <c r="A147">
        <v>146</v>
      </c>
      <c r="B147" s="1">
        <v>45839.429293981484</v>
      </c>
      <c r="C147" s="1">
        <v>45839.435636574075</v>
      </c>
      <c r="D147" s="39" t="s">
        <v>3107</v>
      </c>
      <c r="E147" s="39" t="s">
        <v>3108</v>
      </c>
      <c r="F147">
        <v>8</v>
      </c>
      <c r="I147" s="39" t="s">
        <v>3108</v>
      </c>
      <c r="L147">
        <v>3</v>
      </c>
      <c r="O147">
        <v>2</v>
      </c>
      <c r="R147" s="39" t="s">
        <v>32081</v>
      </c>
      <c r="S147">
        <v>1</v>
      </c>
      <c r="U147" s="39" t="s">
        <v>341</v>
      </c>
      <c r="V147">
        <v>1</v>
      </c>
      <c r="X147" s="39" t="s">
        <v>32082</v>
      </c>
      <c r="Y147">
        <v>1</v>
      </c>
      <c r="AA147" s="39" t="s">
        <v>32083</v>
      </c>
      <c r="AB147">
        <v>1</v>
      </c>
      <c r="AD147" s="39" t="s">
        <v>32084</v>
      </c>
      <c r="AE147">
        <v>1</v>
      </c>
      <c r="AG147" s="39" t="s">
        <v>32085</v>
      </c>
      <c r="AH147">
        <v>1</v>
      </c>
      <c r="AJ147" s="39" t="s">
        <v>32086</v>
      </c>
      <c r="AK147">
        <v>1</v>
      </c>
      <c r="AM147" s="39" t="s">
        <v>32087</v>
      </c>
      <c r="AN147">
        <v>1</v>
      </c>
      <c r="AP147" s="39" t="s">
        <v>32093</v>
      </c>
      <c r="AQ147">
        <v>0</v>
      </c>
      <c r="AS147" s="39" t="s">
        <v>32094</v>
      </c>
      <c r="AT147">
        <v>0</v>
      </c>
    </row>
    <row r="148" spans="1:46" x14ac:dyDescent="0.3">
      <c r="A148">
        <v>147</v>
      </c>
      <c r="B148" s="1">
        <v>45839.430196759262</v>
      </c>
      <c r="C148" s="1">
        <v>45839.436238425929</v>
      </c>
      <c r="D148" s="39" t="s">
        <v>1964</v>
      </c>
      <c r="E148" s="39" t="s">
        <v>1965</v>
      </c>
      <c r="F148">
        <v>8</v>
      </c>
      <c r="I148" s="39" t="s">
        <v>1966</v>
      </c>
      <c r="L148">
        <v>3</v>
      </c>
      <c r="O148">
        <v>24</v>
      </c>
      <c r="R148" s="39" t="s">
        <v>32081</v>
      </c>
      <c r="S148">
        <v>1</v>
      </c>
      <c r="U148" s="39" t="s">
        <v>341</v>
      </c>
      <c r="V148">
        <v>1</v>
      </c>
      <c r="X148" s="39" t="s">
        <v>32082</v>
      </c>
      <c r="Y148">
        <v>1</v>
      </c>
      <c r="AA148" s="39" t="s">
        <v>32083</v>
      </c>
      <c r="AB148">
        <v>1</v>
      </c>
      <c r="AD148" s="39" t="s">
        <v>32097</v>
      </c>
      <c r="AE148">
        <v>0</v>
      </c>
      <c r="AG148" s="39" t="s">
        <v>32085</v>
      </c>
      <c r="AH148">
        <v>1</v>
      </c>
      <c r="AJ148" s="39" t="s">
        <v>32086</v>
      </c>
      <c r="AK148">
        <v>1</v>
      </c>
      <c r="AM148" s="39" t="s">
        <v>32087</v>
      </c>
      <c r="AN148">
        <v>1</v>
      </c>
      <c r="AP148" s="39" t="s">
        <v>32093</v>
      </c>
      <c r="AQ148">
        <v>0</v>
      </c>
      <c r="AS148" s="39" t="s">
        <v>20727</v>
      </c>
      <c r="AT148">
        <v>1</v>
      </c>
    </row>
    <row r="149" spans="1:46" x14ac:dyDescent="0.3">
      <c r="A149">
        <v>148</v>
      </c>
      <c r="B149" s="1">
        <v>45839.429560185185</v>
      </c>
      <c r="C149" s="1">
        <v>45839.436400462961</v>
      </c>
      <c r="D149" s="39" t="s">
        <v>3367</v>
      </c>
      <c r="E149" s="39" t="s">
        <v>3368</v>
      </c>
      <c r="F149">
        <v>9</v>
      </c>
      <c r="I149" s="39" t="s">
        <v>3369</v>
      </c>
      <c r="L149">
        <v>3</v>
      </c>
      <c r="O149">
        <v>34</v>
      </c>
      <c r="R149" s="39" t="s">
        <v>32081</v>
      </c>
      <c r="S149">
        <v>1</v>
      </c>
      <c r="U149" s="39" t="s">
        <v>341</v>
      </c>
      <c r="V149">
        <v>1</v>
      </c>
      <c r="X149" s="39" t="s">
        <v>32082</v>
      </c>
      <c r="Y149">
        <v>1</v>
      </c>
      <c r="AA149" s="39" t="s">
        <v>32083</v>
      </c>
      <c r="AB149">
        <v>1</v>
      </c>
      <c r="AD149" s="39" t="s">
        <v>32084</v>
      </c>
      <c r="AE149">
        <v>1</v>
      </c>
      <c r="AG149" s="39" t="s">
        <v>32085</v>
      </c>
      <c r="AH149">
        <v>1</v>
      </c>
      <c r="AJ149" s="39" t="s">
        <v>32086</v>
      </c>
      <c r="AK149">
        <v>1</v>
      </c>
      <c r="AM149" s="39" t="s">
        <v>32087</v>
      </c>
      <c r="AN149">
        <v>1</v>
      </c>
      <c r="AP149" s="39" t="s">
        <v>32088</v>
      </c>
      <c r="AQ149">
        <v>0</v>
      </c>
      <c r="AS149" s="39" t="s">
        <v>20727</v>
      </c>
      <c r="AT149">
        <v>1</v>
      </c>
    </row>
    <row r="150" spans="1:46" x14ac:dyDescent="0.3">
      <c r="A150">
        <v>149</v>
      </c>
      <c r="B150" s="1">
        <v>45839.429664351854</v>
      </c>
      <c r="C150" s="1">
        <v>45839.436678240738</v>
      </c>
      <c r="D150" s="39" t="s">
        <v>3188</v>
      </c>
      <c r="E150" s="39" t="s">
        <v>3189</v>
      </c>
      <c r="F150">
        <v>8</v>
      </c>
      <c r="I150" s="39" t="s">
        <v>3189</v>
      </c>
      <c r="L150">
        <v>3</v>
      </c>
      <c r="O150">
        <v>19</v>
      </c>
      <c r="R150" s="39" t="s">
        <v>32081</v>
      </c>
      <c r="S150">
        <v>1</v>
      </c>
      <c r="U150" s="39" t="s">
        <v>341</v>
      </c>
      <c r="V150">
        <v>1</v>
      </c>
      <c r="X150" s="39" t="s">
        <v>32082</v>
      </c>
      <c r="Y150">
        <v>1</v>
      </c>
      <c r="AA150" s="39" t="s">
        <v>32083</v>
      </c>
      <c r="AB150">
        <v>1</v>
      </c>
      <c r="AD150" s="39" t="s">
        <v>32084</v>
      </c>
      <c r="AE150">
        <v>1</v>
      </c>
      <c r="AG150" s="39" t="s">
        <v>32085</v>
      </c>
      <c r="AH150">
        <v>1</v>
      </c>
      <c r="AJ150" s="39" t="s">
        <v>32086</v>
      </c>
      <c r="AK150">
        <v>1</v>
      </c>
      <c r="AM150" s="39" t="s">
        <v>32087</v>
      </c>
      <c r="AN150">
        <v>1</v>
      </c>
      <c r="AP150" s="39" t="s">
        <v>32088</v>
      </c>
      <c r="AQ150">
        <v>0</v>
      </c>
      <c r="AS150" s="39" t="s">
        <v>32104</v>
      </c>
      <c r="AT150">
        <v>0</v>
      </c>
    </row>
    <row r="151" spans="1:46" x14ac:dyDescent="0.3">
      <c r="A151">
        <v>150</v>
      </c>
      <c r="B151" s="1">
        <v>45839.428900462961</v>
      </c>
      <c r="C151" s="1">
        <v>45839.437083333331</v>
      </c>
      <c r="D151" s="39" t="s">
        <v>3210</v>
      </c>
      <c r="E151" s="39" t="s">
        <v>3211</v>
      </c>
      <c r="F151">
        <v>6</v>
      </c>
      <c r="I151" s="39" t="s">
        <v>3211</v>
      </c>
      <c r="L151">
        <v>3</v>
      </c>
      <c r="O151">
        <v>35</v>
      </c>
      <c r="R151" s="39" t="s">
        <v>32081</v>
      </c>
      <c r="S151">
        <v>1</v>
      </c>
      <c r="U151" s="39" t="s">
        <v>341</v>
      </c>
      <c r="V151">
        <v>1</v>
      </c>
      <c r="X151" s="39" t="s">
        <v>32091</v>
      </c>
      <c r="Y151">
        <v>0</v>
      </c>
      <c r="AA151" s="39" t="s">
        <v>32083</v>
      </c>
      <c r="AB151">
        <v>1</v>
      </c>
      <c r="AD151" s="39" t="s">
        <v>32084</v>
      </c>
      <c r="AE151">
        <v>1</v>
      </c>
      <c r="AG151" s="39" t="s">
        <v>32101</v>
      </c>
      <c r="AH151">
        <v>0</v>
      </c>
      <c r="AJ151" s="39" t="s">
        <v>32086</v>
      </c>
      <c r="AK151">
        <v>1</v>
      </c>
      <c r="AM151" s="39" t="s">
        <v>32087</v>
      </c>
      <c r="AN151">
        <v>1</v>
      </c>
      <c r="AP151" s="39" t="s">
        <v>32113</v>
      </c>
      <c r="AQ151">
        <v>0</v>
      </c>
      <c r="AS151" s="39" t="s">
        <v>22825</v>
      </c>
      <c r="AT151">
        <v>0</v>
      </c>
    </row>
    <row r="152" spans="1:46" x14ac:dyDescent="0.3">
      <c r="A152">
        <v>151</v>
      </c>
      <c r="B152" s="1">
        <v>45839.430347222224</v>
      </c>
      <c r="C152" s="1">
        <v>45839.437106481484</v>
      </c>
      <c r="D152" s="39" t="s">
        <v>3387</v>
      </c>
      <c r="E152" s="39" t="s">
        <v>3388</v>
      </c>
      <c r="F152">
        <v>8</v>
      </c>
      <c r="I152" s="39" t="s">
        <v>3388</v>
      </c>
      <c r="L152">
        <v>3</v>
      </c>
      <c r="O152">
        <v>33</v>
      </c>
      <c r="R152" s="39" t="s">
        <v>32081</v>
      </c>
      <c r="S152">
        <v>1</v>
      </c>
      <c r="U152" s="39" t="s">
        <v>341</v>
      </c>
      <c r="V152">
        <v>1</v>
      </c>
      <c r="X152" s="39" t="s">
        <v>32082</v>
      </c>
      <c r="Y152">
        <v>1</v>
      </c>
      <c r="AA152" s="39" t="s">
        <v>32083</v>
      </c>
      <c r="AB152">
        <v>1</v>
      </c>
      <c r="AD152" s="39" t="s">
        <v>32084</v>
      </c>
      <c r="AE152">
        <v>1</v>
      </c>
      <c r="AG152" s="39" t="s">
        <v>32085</v>
      </c>
      <c r="AH152">
        <v>1</v>
      </c>
      <c r="AJ152" s="39" t="s">
        <v>32086</v>
      </c>
      <c r="AK152">
        <v>1</v>
      </c>
      <c r="AM152" s="39" t="s">
        <v>32087</v>
      </c>
      <c r="AN152">
        <v>1</v>
      </c>
      <c r="AP152" s="39" t="s">
        <v>32088</v>
      </c>
      <c r="AQ152">
        <v>0</v>
      </c>
      <c r="AS152" s="39" t="s">
        <v>32094</v>
      </c>
      <c r="AT152">
        <v>0</v>
      </c>
    </row>
    <row r="153" spans="1:46" x14ac:dyDescent="0.3">
      <c r="A153">
        <v>152</v>
      </c>
      <c r="B153" s="1">
        <v>45839.42931712963</v>
      </c>
      <c r="C153" s="1">
        <v>45839.437245370369</v>
      </c>
      <c r="D153" s="39" t="s">
        <v>3197</v>
      </c>
      <c r="E153" s="39" t="s">
        <v>3198</v>
      </c>
      <c r="F153">
        <v>9</v>
      </c>
      <c r="I153" s="39" t="s">
        <v>3198</v>
      </c>
      <c r="L153">
        <v>3</v>
      </c>
      <c r="O153">
        <v>1</v>
      </c>
      <c r="R153" s="39" t="s">
        <v>32081</v>
      </c>
      <c r="S153">
        <v>1</v>
      </c>
      <c r="U153" s="39" t="s">
        <v>341</v>
      </c>
      <c r="V153">
        <v>1</v>
      </c>
      <c r="X153" s="39" t="s">
        <v>32082</v>
      </c>
      <c r="Y153">
        <v>1</v>
      </c>
      <c r="AA153" s="39" t="s">
        <v>32083</v>
      </c>
      <c r="AB153">
        <v>1</v>
      </c>
      <c r="AD153" s="39" t="s">
        <v>32084</v>
      </c>
      <c r="AE153">
        <v>1</v>
      </c>
      <c r="AG153" s="39" t="s">
        <v>32085</v>
      </c>
      <c r="AH153">
        <v>1</v>
      </c>
      <c r="AJ153" s="39" t="s">
        <v>32086</v>
      </c>
      <c r="AK153">
        <v>1</v>
      </c>
      <c r="AM153" s="39" t="s">
        <v>32087</v>
      </c>
      <c r="AN153">
        <v>1</v>
      </c>
      <c r="AP153" s="39" t="s">
        <v>32093</v>
      </c>
      <c r="AQ153">
        <v>0</v>
      </c>
      <c r="AS153" s="39" t="s">
        <v>20727</v>
      </c>
      <c r="AT153">
        <v>1</v>
      </c>
    </row>
    <row r="154" spans="1:46" x14ac:dyDescent="0.3">
      <c r="A154">
        <v>153</v>
      </c>
      <c r="B154" s="1">
        <v>45839.430115740739</v>
      </c>
      <c r="C154" s="1">
        <v>45839.437743055554</v>
      </c>
      <c r="D154" s="39" t="s">
        <v>3341</v>
      </c>
      <c r="E154" s="39" t="s">
        <v>3342</v>
      </c>
      <c r="F154">
        <v>8</v>
      </c>
      <c r="I154" s="39" t="s">
        <v>3342</v>
      </c>
      <c r="L154">
        <v>3</v>
      </c>
      <c r="O154">
        <v>36</v>
      </c>
      <c r="R154" s="39" t="s">
        <v>32081</v>
      </c>
      <c r="S154">
        <v>1</v>
      </c>
      <c r="U154" s="39" t="s">
        <v>341</v>
      </c>
      <c r="V154">
        <v>1</v>
      </c>
      <c r="X154" s="39" t="s">
        <v>32082</v>
      </c>
      <c r="Y154">
        <v>1</v>
      </c>
      <c r="AA154" s="39" t="s">
        <v>32083</v>
      </c>
      <c r="AB154">
        <v>1</v>
      </c>
      <c r="AD154" s="39" t="s">
        <v>32084</v>
      </c>
      <c r="AE154">
        <v>1</v>
      </c>
      <c r="AG154" s="39" t="s">
        <v>32085</v>
      </c>
      <c r="AH154">
        <v>1</v>
      </c>
      <c r="AJ154" s="39" t="s">
        <v>32086</v>
      </c>
      <c r="AK154">
        <v>1</v>
      </c>
      <c r="AM154" s="39" t="s">
        <v>32087</v>
      </c>
      <c r="AN154">
        <v>1</v>
      </c>
      <c r="AP154" s="39" t="s">
        <v>32088</v>
      </c>
      <c r="AQ154">
        <v>0</v>
      </c>
      <c r="AS154" s="39" t="s">
        <v>32094</v>
      </c>
      <c r="AT154">
        <v>0</v>
      </c>
    </row>
    <row r="155" spans="1:46" x14ac:dyDescent="0.3">
      <c r="A155">
        <v>154</v>
      </c>
      <c r="B155" s="1">
        <v>45839.587893518517</v>
      </c>
      <c r="C155" s="1">
        <v>45839.589861111112</v>
      </c>
      <c r="D155" s="39" t="s">
        <v>3698</v>
      </c>
      <c r="E155" s="39" t="s">
        <v>3699</v>
      </c>
      <c r="F155">
        <v>8</v>
      </c>
      <c r="I155" s="39" t="s">
        <v>3699</v>
      </c>
      <c r="L155">
        <v>8</v>
      </c>
      <c r="O155">
        <v>1</v>
      </c>
      <c r="R155" s="39" t="s">
        <v>32096</v>
      </c>
      <c r="S155">
        <v>0</v>
      </c>
      <c r="U155" s="39" t="s">
        <v>341</v>
      </c>
      <c r="V155">
        <v>1</v>
      </c>
      <c r="X155" s="39" t="s">
        <v>32082</v>
      </c>
      <c r="Y155">
        <v>1</v>
      </c>
      <c r="AA155" s="39" t="s">
        <v>32083</v>
      </c>
      <c r="AB155">
        <v>1</v>
      </c>
      <c r="AD155" s="39" t="s">
        <v>32084</v>
      </c>
      <c r="AE155">
        <v>1</v>
      </c>
      <c r="AG155" s="39" t="s">
        <v>32085</v>
      </c>
      <c r="AH155">
        <v>1</v>
      </c>
      <c r="AJ155" s="39" t="s">
        <v>32086</v>
      </c>
      <c r="AK155">
        <v>1</v>
      </c>
      <c r="AM155" s="39" t="s">
        <v>32087</v>
      </c>
      <c r="AN155">
        <v>1</v>
      </c>
      <c r="AP155" s="39" t="s">
        <v>32099</v>
      </c>
      <c r="AQ155">
        <v>0</v>
      </c>
      <c r="AS155" s="39" t="s">
        <v>20727</v>
      </c>
      <c r="AT155">
        <v>1</v>
      </c>
    </row>
    <row r="156" spans="1:46" x14ac:dyDescent="0.3">
      <c r="A156">
        <v>155</v>
      </c>
      <c r="B156" s="1">
        <v>45839.58865740741</v>
      </c>
      <c r="C156" s="1">
        <v>45839.591782407406</v>
      </c>
      <c r="D156" s="39" t="s">
        <v>3511</v>
      </c>
      <c r="E156" s="39" t="s">
        <v>3512</v>
      </c>
      <c r="F156">
        <v>9</v>
      </c>
      <c r="I156" s="39" t="s">
        <v>12121</v>
      </c>
      <c r="L156">
        <v>8</v>
      </c>
      <c r="O156">
        <v>16</v>
      </c>
      <c r="R156" s="39" t="s">
        <v>32081</v>
      </c>
      <c r="S156">
        <v>1</v>
      </c>
      <c r="U156" s="39" t="s">
        <v>341</v>
      </c>
      <c r="V156">
        <v>1</v>
      </c>
      <c r="X156" s="39" t="s">
        <v>32082</v>
      </c>
      <c r="Y156">
        <v>1</v>
      </c>
      <c r="AA156" s="39" t="s">
        <v>32083</v>
      </c>
      <c r="AB156">
        <v>1</v>
      </c>
      <c r="AD156" s="39" t="s">
        <v>32084</v>
      </c>
      <c r="AE156">
        <v>1</v>
      </c>
      <c r="AG156" s="39" t="s">
        <v>32085</v>
      </c>
      <c r="AH156">
        <v>1</v>
      </c>
      <c r="AJ156" s="39" t="s">
        <v>32086</v>
      </c>
      <c r="AK156">
        <v>1</v>
      </c>
      <c r="AM156" s="39" t="s">
        <v>32087</v>
      </c>
      <c r="AN156">
        <v>1</v>
      </c>
      <c r="AP156" s="39" t="s">
        <v>32113</v>
      </c>
      <c r="AQ156">
        <v>0</v>
      </c>
      <c r="AS156" s="39" t="s">
        <v>20727</v>
      </c>
      <c r="AT156">
        <v>1</v>
      </c>
    </row>
    <row r="157" spans="1:46" x14ac:dyDescent="0.3">
      <c r="A157">
        <v>156</v>
      </c>
      <c r="B157" s="1">
        <v>45839.587812500002</v>
      </c>
      <c r="C157" s="1">
        <v>45839.591840277775</v>
      </c>
      <c r="D157" s="39" t="s">
        <v>3501</v>
      </c>
      <c r="E157" s="39" t="s">
        <v>3502</v>
      </c>
      <c r="F157">
        <v>7</v>
      </c>
      <c r="I157" s="39" t="s">
        <v>3502</v>
      </c>
      <c r="L157">
        <v>8</v>
      </c>
      <c r="O157">
        <v>8</v>
      </c>
      <c r="R157" s="39" t="s">
        <v>32081</v>
      </c>
      <c r="S157">
        <v>1</v>
      </c>
      <c r="U157" s="39" t="s">
        <v>341</v>
      </c>
      <c r="V157">
        <v>1</v>
      </c>
      <c r="X157" s="39" t="s">
        <v>32082</v>
      </c>
      <c r="Y157">
        <v>1</v>
      </c>
      <c r="AA157" s="39" t="s">
        <v>32083</v>
      </c>
      <c r="AB157">
        <v>1</v>
      </c>
      <c r="AD157" s="39" t="s">
        <v>32084</v>
      </c>
      <c r="AE157">
        <v>1</v>
      </c>
      <c r="AG157" s="39" t="s">
        <v>32085</v>
      </c>
      <c r="AH157">
        <v>1</v>
      </c>
      <c r="AJ157" s="39" t="s">
        <v>32086</v>
      </c>
      <c r="AK157">
        <v>1</v>
      </c>
      <c r="AM157" s="39" t="s">
        <v>32119</v>
      </c>
      <c r="AN157">
        <v>0</v>
      </c>
      <c r="AP157" s="39" t="s">
        <v>32113</v>
      </c>
      <c r="AQ157">
        <v>0</v>
      </c>
      <c r="AS157" s="39" t="s">
        <v>22825</v>
      </c>
      <c r="AT157">
        <v>0</v>
      </c>
    </row>
    <row r="158" spans="1:46" x14ac:dyDescent="0.3">
      <c r="A158">
        <v>157</v>
      </c>
      <c r="B158" s="1">
        <v>45839.591446759259</v>
      </c>
      <c r="C158" s="1">
        <v>45839.595219907409</v>
      </c>
      <c r="D158" s="39" t="s">
        <v>3453</v>
      </c>
      <c r="E158" s="39" t="s">
        <v>3454</v>
      </c>
      <c r="F158">
        <v>8</v>
      </c>
      <c r="I158" s="39" t="s">
        <v>3454</v>
      </c>
      <c r="L158">
        <v>8</v>
      </c>
      <c r="O158">
        <v>25</v>
      </c>
      <c r="R158" s="39" t="s">
        <v>32081</v>
      </c>
      <c r="S158">
        <v>1</v>
      </c>
      <c r="U158" s="39" t="s">
        <v>341</v>
      </c>
      <c r="V158">
        <v>1</v>
      </c>
      <c r="X158" s="39" t="s">
        <v>32082</v>
      </c>
      <c r="Y158">
        <v>1</v>
      </c>
      <c r="AA158" s="39" t="s">
        <v>32083</v>
      </c>
      <c r="AB158">
        <v>1</v>
      </c>
      <c r="AD158" s="39" t="s">
        <v>32084</v>
      </c>
      <c r="AE158">
        <v>1</v>
      </c>
      <c r="AG158" s="39" t="s">
        <v>32085</v>
      </c>
      <c r="AH158">
        <v>1</v>
      </c>
      <c r="AJ158" s="39" t="s">
        <v>32086</v>
      </c>
      <c r="AK158">
        <v>1</v>
      </c>
      <c r="AM158" s="39" t="s">
        <v>32087</v>
      </c>
      <c r="AN158">
        <v>1</v>
      </c>
      <c r="AP158" s="39" t="s">
        <v>32088</v>
      </c>
      <c r="AQ158">
        <v>0</v>
      </c>
      <c r="AS158" s="39" t="s">
        <v>22825</v>
      </c>
      <c r="AT158">
        <v>0</v>
      </c>
    </row>
    <row r="159" spans="1:46" x14ac:dyDescent="0.3">
      <c r="A159">
        <v>158</v>
      </c>
      <c r="B159" s="1">
        <v>45839.595231481479</v>
      </c>
      <c r="C159" s="1">
        <v>45839.597326388888</v>
      </c>
      <c r="D159" s="39" t="s">
        <v>3669</v>
      </c>
      <c r="E159" s="39" t="s">
        <v>3670</v>
      </c>
      <c r="F159">
        <v>6</v>
      </c>
      <c r="I159" s="39" t="s">
        <v>3670</v>
      </c>
      <c r="L159">
        <v>8</v>
      </c>
      <c r="O159">
        <v>35</v>
      </c>
      <c r="R159" s="39" t="s">
        <v>32081</v>
      </c>
      <c r="S159">
        <v>1</v>
      </c>
      <c r="U159" s="39" t="s">
        <v>31949</v>
      </c>
      <c r="V159">
        <v>0</v>
      </c>
      <c r="X159" s="39" t="s">
        <v>32082</v>
      </c>
      <c r="Y159">
        <v>1</v>
      </c>
      <c r="AA159" s="39" t="s">
        <v>32083</v>
      </c>
      <c r="AB159">
        <v>1</v>
      </c>
      <c r="AD159" s="39" t="s">
        <v>32089</v>
      </c>
      <c r="AE159">
        <v>0</v>
      </c>
      <c r="AG159" s="39" t="s">
        <v>32085</v>
      </c>
      <c r="AH159">
        <v>1</v>
      </c>
      <c r="AJ159" s="39" t="s">
        <v>32086</v>
      </c>
      <c r="AK159">
        <v>1</v>
      </c>
      <c r="AM159" s="39" t="s">
        <v>32119</v>
      </c>
      <c r="AN159">
        <v>0</v>
      </c>
      <c r="AP159" s="39" t="s">
        <v>32088</v>
      </c>
      <c r="AQ159">
        <v>0</v>
      </c>
      <c r="AS159" s="39" t="s">
        <v>20727</v>
      </c>
      <c r="AT159">
        <v>1</v>
      </c>
    </row>
    <row r="160" spans="1:46" x14ac:dyDescent="0.3">
      <c r="A160">
        <v>159</v>
      </c>
      <c r="B160" s="1">
        <v>45839.597881944443</v>
      </c>
      <c r="C160" s="1">
        <v>45839.599328703705</v>
      </c>
      <c r="D160" s="39" t="s">
        <v>3520</v>
      </c>
      <c r="E160" s="39" t="s">
        <v>3521</v>
      </c>
      <c r="F160">
        <v>8</v>
      </c>
      <c r="I160" s="39" t="s">
        <v>32123</v>
      </c>
      <c r="L160">
        <v>8</v>
      </c>
      <c r="O160">
        <v>6</v>
      </c>
      <c r="R160" s="39" t="s">
        <v>32081</v>
      </c>
      <c r="S160">
        <v>1</v>
      </c>
      <c r="U160" s="39" t="s">
        <v>341</v>
      </c>
      <c r="V160">
        <v>1</v>
      </c>
      <c r="X160" s="39" t="s">
        <v>32082</v>
      </c>
      <c r="Y160">
        <v>1</v>
      </c>
      <c r="AA160" s="39" t="s">
        <v>32083</v>
      </c>
      <c r="AB160">
        <v>1</v>
      </c>
      <c r="AD160" s="39" t="s">
        <v>32084</v>
      </c>
      <c r="AE160">
        <v>1</v>
      </c>
      <c r="AG160" s="39" t="s">
        <v>32085</v>
      </c>
      <c r="AH160">
        <v>1</v>
      </c>
      <c r="AJ160" s="39" t="s">
        <v>32086</v>
      </c>
      <c r="AK160">
        <v>1</v>
      </c>
      <c r="AM160" s="39" t="s">
        <v>32087</v>
      </c>
      <c r="AN160">
        <v>1</v>
      </c>
      <c r="AP160" s="39" t="s">
        <v>32113</v>
      </c>
      <c r="AQ160">
        <v>0</v>
      </c>
      <c r="AS160" s="39" t="s">
        <v>22825</v>
      </c>
      <c r="AT160">
        <v>0</v>
      </c>
    </row>
    <row r="161" spans="1:46" x14ac:dyDescent="0.3">
      <c r="A161">
        <v>160</v>
      </c>
      <c r="B161" s="1">
        <v>45839.598194444443</v>
      </c>
      <c r="C161" s="1">
        <v>45839.601388888892</v>
      </c>
      <c r="D161" s="39" t="s">
        <v>3490</v>
      </c>
      <c r="E161" s="39" t="s">
        <v>3491</v>
      </c>
      <c r="F161">
        <v>7</v>
      </c>
      <c r="I161" s="39" t="s">
        <v>3491</v>
      </c>
      <c r="L161">
        <v>8</v>
      </c>
      <c r="O161">
        <v>29</v>
      </c>
      <c r="R161" s="39" t="s">
        <v>32081</v>
      </c>
      <c r="S161">
        <v>1</v>
      </c>
      <c r="U161" s="39" t="s">
        <v>341</v>
      </c>
      <c r="V161">
        <v>1</v>
      </c>
      <c r="X161" s="39" t="s">
        <v>32091</v>
      </c>
      <c r="Y161">
        <v>0</v>
      </c>
      <c r="AA161" s="39" t="s">
        <v>32083</v>
      </c>
      <c r="AB161">
        <v>1</v>
      </c>
      <c r="AD161" s="39" t="s">
        <v>32084</v>
      </c>
      <c r="AE161">
        <v>1</v>
      </c>
      <c r="AG161" s="39" t="s">
        <v>32085</v>
      </c>
      <c r="AH161">
        <v>1</v>
      </c>
      <c r="AJ161" s="39" t="s">
        <v>32111</v>
      </c>
      <c r="AK161">
        <v>0</v>
      </c>
      <c r="AM161" s="39" t="s">
        <v>32087</v>
      </c>
      <c r="AN161">
        <v>1</v>
      </c>
      <c r="AP161" s="39" t="s">
        <v>32099</v>
      </c>
      <c r="AQ161">
        <v>0</v>
      </c>
      <c r="AS161" s="39" t="s">
        <v>20727</v>
      </c>
      <c r="AT161">
        <v>1</v>
      </c>
    </row>
    <row r="162" spans="1:46" x14ac:dyDescent="0.3">
      <c r="A162">
        <v>161</v>
      </c>
      <c r="B162" s="1">
        <v>45839.598252314812</v>
      </c>
      <c r="C162" s="1">
        <v>45839.601412037038</v>
      </c>
      <c r="D162" s="39" t="s">
        <v>3540</v>
      </c>
      <c r="E162" s="39" t="s">
        <v>3541</v>
      </c>
      <c r="F162">
        <v>7</v>
      </c>
      <c r="I162" s="39" t="s">
        <v>3541</v>
      </c>
      <c r="L162">
        <v>8</v>
      </c>
      <c r="O162">
        <v>30</v>
      </c>
      <c r="R162" s="39" t="s">
        <v>32081</v>
      </c>
      <c r="S162">
        <v>1</v>
      </c>
      <c r="U162" s="39" t="s">
        <v>341</v>
      </c>
      <c r="V162">
        <v>1</v>
      </c>
      <c r="X162" s="39" t="s">
        <v>32091</v>
      </c>
      <c r="Y162">
        <v>0</v>
      </c>
      <c r="AA162" s="39" t="s">
        <v>32083</v>
      </c>
      <c r="AB162">
        <v>1</v>
      </c>
      <c r="AD162" s="39" t="s">
        <v>32084</v>
      </c>
      <c r="AE162">
        <v>1</v>
      </c>
      <c r="AG162" s="39" t="s">
        <v>32085</v>
      </c>
      <c r="AH162">
        <v>1</v>
      </c>
      <c r="AJ162" s="39" t="s">
        <v>32111</v>
      </c>
      <c r="AK162">
        <v>0</v>
      </c>
      <c r="AM162" s="39" t="s">
        <v>32087</v>
      </c>
      <c r="AN162">
        <v>1</v>
      </c>
      <c r="AP162" s="39" t="s">
        <v>32099</v>
      </c>
      <c r="AQ162">
        <v>0</v>
      </c>
      <c r="AS162" s="39" t="s">
        <v>20727</v>
      </c>
      <c r="AT162">
        <v>1</v>
      </c>
    </row>
    <row r="163" spans="1:46" x14ac:dyDescent="0.3">
      <c r="A163">
        <v>162</v>
      </c>
      <c r="B163" s="1">
        <v>45839.599629629629</v>
      </c>
      <c r="C163" s="1">
        <v>45839.602037037039</v>
      </c>
      <c r="D163" s="39" t="s">
        <v>3473</v>
      </c>
      <c r="E163" s="39" t="s">
        <v>3474</v>
      </c>
      <c r="F163">
        <v>10</v>
      </c>
      <c r="I163" s="39" t="s">
        <v>3474</v>
      </c>
      <c r="L163">
        <v>8</v>
      </c>
      <c r="O163">
        <v>9</v>
      </c>
      <c r="R163" s="39" t="s">
        <v>32081</v>
      </c>
      <c r="S163">
        <v>1</v>
      </c>
      <c r="U163" s="39" t="s">
        <v>341</v>
      </c>
      <c r="V163">
        <v>1</v>
      </c>
      <c r="X163" s="39" t="s">
        <v>32082</v>
      </c>
      <c r="Y163">
        <v>1</v>
      </c>
      <c r="AA163" s="39" t="s">
        <v>32083</v>
      </c>
      <c r="AB163">
        <v>1</v>
      </c>
      <c r="AD163" s="39" t="s">
        <v>32084</v>
      </c>
      <c r="AE163">
        <v>1</v>
      </c>
      <c r="AG163" s="39" t="s">
        <v>32085</v>
      </c>
      <c r="AH163">
        <v>1</v>
      </c>
      <c r="AJ163" s="39" t="s">
        <v>32086</v>
      </c>
      <c r="AK163">
        <v>1</v>
      </c>
      <c r="AM163" s="39" t="s">
        <v>32087</v>
      </c>
      <c r="AN163">
        <v>1</v>
      </c>
      <c r="AP163" s="39" t="s">
        <v>32102</v>
      </c>
      <c r="AQ163">
        <v>1</v>
      </c>
      <c r="AS163" s="39" t="s">
        <v>20727</v>
      </c>
      <c r="AT163">
        <v>1</v>
      </c>
    </row>
    <row r="164" spans="1:46" x14ac:dyDescent="0.3">
      <c r="A164">
        <v>163</v>
      </c>
      <c r="B164" s="1">
        <v>45839.59983796296</v>
      </c>
      <c r="C164" s="1">
        <v>45839.602962962963</v>
      </c>
      <c r="D164" s="39" t="s">
        <v>3612</v>
      </c>
      <c r="E164" s="39" t="s">
        <v>3613</v>
      </c>
      <c r="F164">
        <v>8</v>
      </c>
      <c r="I164" s="39" t="s">
        <v>11981</v>
      </c>
      <c r="L164">
        <v>8</v>
      </c>
      <c r="O164">
        <v>40</v>
      </c>
      <c r="R164" s="39" t="s">
        <v>32081</v>
      </c>
      <c r="S164">
        <v>1</v>
      </c>
      <c r="U164" s="39" t="s">
        <v>341</v>
      </c>
      <c r="V164">
        <v>1</v>
      </c>
      <c r="X164" s="39" t="s">
        <v>32082</v>
      </c>
      <c r="Y164">
        <v>1</v>
      </c>
      <c r="AA164" s="39" t="s">
        <v>32083</v>
      </c>
      <c r="AB164">
        <v>1</v>
      </c>
      <c r="AD164" s="39" t="s">
        <v>32084</v>
      </c>
      <c r="AE164">
        <v>1</v>
      </c>
      <c r="AG164" s="39" t="s">
        <v>32085</v>
      </c>
      <c r="AH164">
        <v>1</v>
      </c>
      <c r="AJ164" s="39" t="s">
        <v>32095</v>
      </c>
      <c r="AK164">
        <v>0</v>
      </c>
      <c r="AM164" s="39" t="s">
        <v>32087</v>
      </c>
      <c r="AN164">
        <v>1</v>
      </c>
      <c r="AP164" s="39" t="s">
        <v>32088</v>
      </c>
      <c r="AQ164">
        <v>0</v>
      </c>
      <c r="AS164" s="39" t="s">
        <v>20727</v>
      </c>
      <c r="AT164">
        <v>1</v>
      </c>
    </row>
    <row r="165" spans="1:46" x14ac:dyDescent="0.3">
      <c r="A165">
        <v>164</v>
      </c>
      <c r="B165" s="1">
        <v>45839.599733796298</v>
      </c>
      <c r="C165" s="1">
        <v>45839.604629629626</v>
      </c>
      <c r="D165" s="39" t="s">
        <v>3423</v>
      </c>
      <c r="E165" s="39" t="s">
        <v>3424</v>
      </c>
      <c r="F165">
        <v>8</v>
      </c>
      <c r="I165" s="39" t="s">
        <v>11921</v>
      </c>
      <c r="L165">
        <v>8</v>
      </c>
      <c r="O165">
        <v>12</v>
      </c>
      <c r="R165" s="39" t="s">
        <v>32081</v>
      </c>
      <c r="S165">
        <v>1</v>
      </c>
      <c r="U165" s="39" t="s">
        <v>341</v>
      </c>
      <c r="V165">
        <v>1</v>
      </c>
      <c r="X165" s="39" t="s">
        <v>32082</v>
      </c>
      <c r="Y165">
        <v>1</v>
      </c>
      <c r="AA165" s="39" t="s">
        <v>32083</v>
      </c>
      <c r="AB165">
        <v>1</v>
      </c>
      <c r="AD165" s="39" t="s">
        <v>32084</v>
      </c>
      <c r="AE165">
        <v>1</v>
      </c>
      <c r="AG165" s="39" t="s">
        <v>32085</v>
      </c>
      <c r="AH165">
        <v>1</v>
      </c>
      <c r="AJ165" s="39" t="s">
        <v>32086</v>
      </c>
      <c r="AK165">
        <v>1</v>
      </c>
      <c r="AM165" s="39" t="s">
        <v>32087</v>
      </c>
      <c r="AN165">
        <v>1</v>
      </c>
      <c r="AP165" s="39" t="s">
        <v>32088</v>
      </c>
      <c r="AQ165">
        <v>0</v>
      </c>
      <c r="AS165" s="39" t="s">
        <v>32121</v>
      </c>
      <c r="AT165">
        <v>0</v>
      </c>
    </row>
    <row r="166" spans="1:46" x14ac:dyDescent="0.3">
      <c r="A166">
        <v>165</v>
      </c>
      <c r="B166" s="1">
        <v>45839.600763888891</v>
      </c>
      <c r="C166" s="1">
        <v>45839.604733796295</v>
      </c>
      <c r="D166" s="39" t="s">
        <v>3528</v>
      </c>
      <c r="E166" s="39" t="s">
        <v>3529</v>
      </c>
      <c r="F166">
        <v>9</v>
      </c>
      <c r="I166" s="39" t="s">
        <v>3530</v>
      </c>
      <c r="L166">
        <v>8</v>
      </c>
      <c r="O166">
        <v>13</v>
      </c>
      <c r="R166" s="39" t="s">
        <v>32081</v>
      </c>
      <c r="S166">
        <v>1</v>
      </c>
      <c r="U166" s="39" t="s">
        <v>341</v>
      </c>
      <c r="V166">
        <v>1</v>
      </c>
      <c r="X166" s="39" t="s">
        <v>32082</v>
      </c>
      <c r="Y166">
        <v>1</v>
      </c>
      <c r="AA166" s="39" t="s">
        <v>32083</v>
      </c>
      <c r="AB166">
        <v>1</v>
      </c>
      <c r="AD166" s="39" t="s">
        <v>32084</v>
      </c>
      <c r="AE166">
        <v>1</v>
      </c>
      <c r="AG166" s="39" t="s">
        <v>32085</v>
      </c>
      <c r="AH166">
        <v>1</v>
      </c>
      <c r="AJ166" s="39" t="s">
        <v>32086</v>
      </c>
      <c r="AK166">
        <v>1</v>
      </c>
      <c r="AM166" s="39" t="s">
        <v>32087</v>
      </c>
      <c r="AN166">
        <v>1</v>
      </c>
      <c r="AP166" s="39" t="s">
        <v>32102</v>
      </c>
      <c r="AQ166">
        <v>1</v>
      </c>
      <c r="AS166" s="39" t="s">
        <v>32121</v>
      </c>
      <c r="AT166">
        <v>0</v>
      </c>
    </row>
    <row r="167" spans="1:46" x14ac:dyDescent="0.3">
      <c r="A167">
        <v>166</v>
      </c>
      <c r="B167" s="1">
        <v>45839.677164351851</v>
      </c>
      <c r="C167" s="1">
        <v>45839.684027777781</v>
      </c>
      <c r="D167" s="39" t="s">
        <v>3715</v>
      </c>
      <c r="E167" s="39" t="s">
        <v>3716</v>
      </c>
      <c r="F167">
        <v>9</v>
      </c>
      <c r="I167" s="39" t="s">
        <v>14719</v>
      </c>
      <c r="L167">
        <v>8</v>
      </c>
      <c r="O167">
        <v>14</v>
      </c>
      <c r="R167" s="39" t="s">
        <v>32081</v>
      </c>
      <c r="S167">
        <v>1</v>
      </c>
      <c r="U167" s="39" t="s">
        <v>341</v>
      </c>
      <c r="V167">
        <v>1</v>
      </c>
      <c r="X167" s="39" t="s">
        <v>32082</v>
      </c>
      <c r="Y167">
        <v>1</v>
      </c>
      <c r="AA167" s="39" t="s">
        <v>32083</v>
      </c>
      <c r="AB167">
        <v>1</v>
      </c>
      <c r="AD167" s="39" t="s">
        <v>32084</v>
      </c>
      <c r="AE167">
        <v>1</v>
      </c>
      <c r="AG167" s="39" t="s">
        <v>32085</v>
      </c>
      <c r="AH167">
        <v>1</v>
      </c>
      <c r="AJ167" s="39" t="s">
        <v>32086</v>
      </c>
      <c r="AK167">
        <v>1</v>
      </c>
      <c r="AM167" s="39" t="s">
        <v>32087</v>
      </c>
      <c r="AN167">
        <v>1</v>
      </c>
      <c r="AP167" s="39" t="s">
        <v>32088</v>
      </c>
      <c r="AQ167">
        <v>0</v>
      </c>
      <c r="AS167" s="39" t="s">
        <v>20727</v>
      </c>
      <c r="AT167">
        <v>1</v>
      </c>
    </row>
    <row r="168" spans="1:46" x14ac:dyDescent="0.3">
      <c r="A168">
        <v>167</v>
      </c>
      <c r="B168" s="1">
        <v>45840.539155092592</v>
      </c>
      <c r="C168" s="1">
        <v>45840.543043981481</v>
      </c>
      <c r="D168" s="39" t="s">
        <v>3732</v>
      </c>
      <c r="E168" s="39" t="s">
        <v>3733</v>
      </c>
      <c r="F168">
        <v>9</v>
      </c>
      <c r="I168" s="39" t="s">
        <v>11912</v>
      </c>
      <c r="L168">
        <v>8</v>
      </c>
      <c r="O168">
        <v>37</v>
      </c>
      <c r="R168" s="39" t="s">
        <v>32081</v>
      </c>
      <c r="S168">
        <v>1</v>
      </c>
      <c r="U168" s="39" t="s">
        <v>341</v>
      </c>
      <c r="V168">
        <v>1</v>
      </c>
      <c r="X168" s="39" t="s">
        <v>32082</v>
      </c>
      <c r="Y168">
        <v>1</v>
      </c>
      <c r="AA168" s="39" t="s">
        <v>32083</v>
      </c>
      <c r="AB168">
        <v>1</v>
      </c>
      <c r="AD168" s="39" t="s">
        <v>32084</v>
      </c>
      <c r="AE168">
        <v>1</v>
      </c>
      <c r="AG168" s="39" t="s">
        <v>32085</v>
      </c>
      <c r="AH168">
        <v>1</v>
      </c>
      <c r="AJ168" s="39" t="s">
        <v>32086</v>
      </c>
      <c r="AK168">
        <v>1</v>
      </c>
      <c r="AM168" s="39" t="s">
        <v>32087</v>
      </c>
      <c r="AN168">
        <v>1</v>
      </c>
      <c r="AP168" s="39" t="s">
        <v>32088</v>
      </c>
      <c r="AQ168">
        <v>0</v>
      </c>
      <c r="AS168" s="39" t="s">
        <v>20727</v>
      </c>
      <c r="AT168">
        <v>1</v>
      </c>
    </row>
    <row r="169" spans="1:46" x14ac:dyDescent="0.3">
      <c r="A169">
        <v>168</v>
      </c>
      <c r="B169" s="1">
        <v>45840.539479166669</v>
      </c>
      <c r="C169" s="1">
        <v>45840.543078703704</v>
      </c>
      <c r="D169" s="39" t="s">
        <v>3678</v>
      </c>
      <c r="E169" s="39" t="s">
        <v>3679</v>
      </c>
      <c r="F169">
        <v>9</v>
      </c>
      <c r="I169" s="39" t="s">
        <v>3680</v>
      </c>
      <c r="L169">
        <v>8</v>
      </c>
      <c r="O169">
        <v>19</v>
      </c>
      <c r="R169" s="39" t="s">
        <v>32081</v>
      </c>
      <c r="S169">
        <v>1</v>
      </c>
      <c r="U169" s="39" t="s">
        <v>341</v>
      </c>
      <c r="V169">
        <v>1</v>
      </c>
      <c r="X169" s="39" t="s">
        <v>32082</v>
      </c>
      <c r="Y169">
        <v>1</v>
      </c>
      <c r="AA169" s="39" t="s">
        <v>32083</v>
      </c>
      <c r="AB169">
        <v>1</v>
      </c>
      <c r="AD169" s="39" t="s">
        <v>32084</v>
      </c>
      <c r="AE169">
        <v>1</v>
      </c>
      <c r="AG169" s="39" t="s">
        <v>32085</v>
      </c>
      <c r="AH169">
        <v>1</v>
      </c>
      <c r="AJ169" s="39" t="s">
        <v>32086</v>
      </c>
      <c r="AK169">
        <v>1</v>
      </c>
      <c r="AM169" s="39" t="s">
        <v>32087</v>
      </c>
      <c r="AN169">
        <v>1</v>
      </c>
      <c r="AP169" s="39" t="s">
        <v>32088</v>
      </c>
      <c r="AQ169">
        <v>0</v>
      </c>
      <c r="AS169" s="39" t="s">
        <v>20727</v>
      </c>
      <c r="AT169">
        <v>1</v>
      </c>
    </row>
    <row r="170" spans="1:46" x14ac:dyDescent="0.3">
      <c r="A170">
        <v>169</v>
      </c>
      <c r="B170" s="1">
        <v>45840.619108796294</v>
      </c>
      <c r="C170" s="1">
        <v>45840.621874999997</v>
      </c>
      <c r="D170" s="39" t="s">
        <v>3782</v>
      </c>
      <c r="E170" s="39" t="s">
        <v>3783</v>
      </c>
      <c r="F170">
        <v>9</v>
      </c>
      <c r="I170" s="39" t="s">
        <v>3784</v>
      </c>
      <c r="L170">
        <v>8</v>
      </c>
      <c r="O170">
        <v>38</v>
      </c>
      <c r="R170" s="39" t="s">
        <v>32081</v>
      </c>
      <c r="S170">
        <v>1</v>
      </c>
      <c r="U170" s="39" t="s">
        <v>341</v>
      </c>
      <c r="V170">
        <v>1</v>
      </c>
      <c r="X170" s="39" t="s">
        <v>32082</v>
      </c>
      <c r="Y170">
        <v>1</v>
      </c>
      <c r="AA170" s="39" t="s">
        <v>32083</v>
      </c>
      <c r="AB170">
        <v>1</v>
      </c>
      <c r="AD170" s="39" t="s">
        <v>32084</v>
      </c>
      <c r="AE170">
        <v>1</v>
      </c>
      <c r="AG170" s="39" t="s">
        <v>32085</v>
      </c>
      <c r="AH170">
        <v>1</v>
      </c>
      <c r="AJ170" s="39" t="s">
        <v>32086</v>
      </c>
      <c r="AK170">
        <v>1</v>
      </c>
      <c r="AM170" s="39" t="s">
        <v>32087</v>
      </c>
      <c r="AN170">
        <v>1</v>
      </c>
      <c r="AP170" s="39" t="s">
        <v>32088</v>
      </c>
      <c r="AQ170">
        <v>0</v>
      </c>
      <c r="AS170" s="39" t="s">
        <v>20727</v>
      </c>
      <c r="AT170">
        <v>1</v>
      </c>
    </row>
    <row r="171" spans="1:46" x14ac:dyDescent="0.3">
      <c r="A171">
        <v>170</v>
      </c>
      <c r="B171" s="1">
        <v>45841.773321759261</v>
      </c>
      <c r="C171" s="1">
        <v>45841.775104166663</v>
      </c>
      <c r="D171" s="39" t="s">
        <v>2837</v>
      </c>
      <c r="E171" s="39" t="s">
        <v>2838</v>
      </c>
      <c r="F171">
        <v>8</v>
      </c>
      <c r="I171" s="39" t="s">
        <v>14573</v>
      </c>
      <c r="L171">
        <v>5</v>
      </c>
      <c r="O171">
        <v>2</v>
      </c>
      <c r="R171" s="39" t="s">
        <v>32081</v>
      </c>
      <c r="S171">
        <v>1</v>
      </c>
      <c r="U171" s="39" t="s">
        <v>341</v>
      </c>
      <c r="V171">
        <v>1</v>
      </c>
      <c r="X171" s="39" t="s">
        <v>32082</v>
      </c>
      <c r="Y171">
        <v>1</v>
      </c>
      <c r="AA171" s="39" t="s">
        <v>32083</v>
      </c>
      <c r="AB171">
        <v>1</v>
      </c>
      <c r="AD171" s="39" t="s">
        <v>32089</v>
      </c>
      <c r="AE171">
        <v>0</v>
      </c>
      <c r="AG171" s="39" t="s">
        <v>32085</v>
      </c>
      <c r="AH171">
        <v>1</v>
      </c>
      <c r="AJ171" s="39" t="s">
        <v>32086</v>
      </c>
      <c r="AK171">
        <v>1</v>
      </c>
      <c r="AM171" s="39" t="s">
        <v>32087</v>
      </c>
      <c r="AN171">
        <v>1</v>
      </c>
      <c r="AP171" s="39" t="s">
        <v>32099</v>
      </c>
      <c r="AQ171">
        <v>0</v>
      </c>
      <c r="AS171" s="39" t="s">
        <v>20727</v>
      </c>
      <c r="AT171">
        <v>1</v>
      </c>
    </row>
    <row r="172" spans="1:46" x14ac:dyDescent="0.3">
      <c r="A172">
        <v>171</v>
      </c>
      <c r="B172" s="1">
        <v>45842.552094907405</v>
      </c>
      <c r="C172" s="1">
        <v>45842.55363425926</v>
      </c>
      <c r="D172" s="39" t="s">
        <v>6105</v>
      </c>
      <c r="E172" s="39" t="s">
        <v>6106</v>
      </c>
      <c r="F172">
        <v>1</v>
      </c>
      <c r="I172" s="39" t="s">
        <v>32124</v>
      </c>
      <c r="L172">
        <v>12</v>
      </c>
      <c r="O172">
        <v>9</v>
      </c>
      <c r="R172" s="39" t="s">
        <v>32096</v>
      </c>
      <c r="S172">
        <v>0</v>
      </c>
      <c r="U172" s="39" t="s">
        <v>2802</v>
      </c>
      <c r="V172">
        <v>0</v>
      </c>
      <c r="X172" s="39" t="s">
        <v>22200</v>
      </c>
      <c r="Y172">
        <v>0</v>
      </c>
      <c r="AA172" s="39" t="s">
        <v>6290</v>
      </c>
      <c r="AB172">
        <v>0</v>
      </c>
      <c r="AD172" s="39" t="s">
        <v>32089</v>
      </c>
      <c r="AE172">
        <v>0</v>
      </c>
      <c r="AG172" s="39" t="s">
        <v>32115</v>
      </c>
      <c r="AH172">
        <v>0</v>
      </c>
      <c r="AJ172" s="39" t="s">
        <v>32111</v>
      </c>
      <c r="AK172">
        <v>0</v>
      </c>
      <c r="AM172" s="39" t="s">
        <v>32087</v>
      </c>
      <c r="AN172">
        <v>1</v>
      </c>
      <c r="AP172" s="39" t="s">
        <v>32088</v>
      </c>
      <c r="AQ172">
        <v>0</v>
      </c>
      <c r="AS172" s="39" t="s">
        <v>22825</v>
      </c>
      <c r="AT172">
        <v>0</v>
      </c>
    </row>
    <row r="173" spans="1:46" x14ac:dyDescent="0.3">
      <c r="A173">
        <v>172</v>
      </c>
      <c r="B173" s="1">
        <v>45842.552106481482</v>
      </c>
      <c r="C173" s="1">
        <v>45842.55369212963</v>
      </c>
      <c r="D173" s="39" t="s">
        <v>2383</v>
      </c>
      <c r="E173" s="39" t="s">
        <v>2384</v>
      </c>
      <c r="F173">
        <v>5</v>
      </c>
      <c r="I173" s="39" t="s">
        <v>2384</v>
      </c>
      <c r="L173">
        <v>12</v>
      </c>
      <c r="O173">
        <v>3</v>
      </c>
      <c r="R173" s="39" t="s">
        <v>32081</v>
      </c>
      <c r="S173">
        <v>1</v>
      </c>
      <c r="U173" s="39" t="s">
        <v>341</v>
      </c>
      <c r="V173">
        <v>1</v>
      </c>
      <c r="X173" s="39" t="s">
        <v>22200</v>
      </c>
      <c r="Y173">
        <v>0</v>
      </c>
      <c r="AA173" s="39" t="s">
        <v>32105</v>
      </c>
      <c r="AB173">
        <v>0</v>
      </c>
      <c r="AD173" s="39" t="s">
        <v>32089</v>
      </c>
      <c r="AE173">
        <v>0</v>
      </c>
      <c r="AG173" s="39" t="s">
        <v>32085</v>
      </c>
      <c r="AH173">
        <v>1</v>
      </c>
      <c r="AJ173" s="39" t="s">
        <v>32086</v>
      </c>
      <c r="AK173">
        <v>1</v>
      </c>
      <c r="AM173" s="39" t="s">
        <v>32087</v>
      </c>
      <c r="AN173">
        <v>1</v>
      </c>
      <c r="AP173" s="39" t="s">
        <v>32093</v>
      </c>
      <c r="AQ173">
        <v>0</v>
      </c>
      <c r="AS173" s="39" t="s">
        <v>22825</v>
      </c>
      <c r="AT173">
        <v>0</v>
      </c>
    </row>
    <row r="174" spans="1:46" x14ac:dyDescent="0.3">
      <c r="A174">
        <v>173</v>
      </c>
      <c r="B174" s="1">
        <v>45842.552094907405</v>
      </c>
      <c r="C174" s="1">
        <v>45842.553703703707</v>
      </c>
      <c r="D174" s="39" t="s">
        <v>2295</v>
      </c>
      <c r="E174" s="39" t="s">
        <v>2296</v>
      </c>
      <c r="F174">
        <v>5</v>
      </c>
      <c r="I174" s="39" t="s">
        <v>2297</v>
      </c>
      <c r="L174">
        <v>12</v>
      </c>
      <c r="O174">
        <v>14</v>
      </c>
      <c r="R174" s="39" t="s">
        <v>32081</v>
      </c>
      <c r="S174">
        <v>1</v>
      </c>
      <c r="U174" s="39" t="s">
        <v>341</v>
      </c>
      <c r="V174">
        <v>1</v>
      </c>
      <c r="X174" s="39" t="s">
        <v>22200</v>
      </c>
      <c r="Y174">
        <v>0</v>
      </c>
      <c r="AA174" s="39" t="s">
        <v>32105</v>
      </c>
      <c r="AB174">
        <v>0</v>
      </c>
      <c r="AD174" s="39" t="s">
        <v>32089</v>
      </c>
      <c r="AE174">
        <v>0</v>
      </c>
      <c r="AG174" s="39" t="s">
        <v>32085</v>
      </c>
      <c r="AH174">
        <v>1</v>
      </c>
      <c r="AJ174" s="39" t="s">
        <v>32086</v>
      </c>
      <c r="AK174">
        <v>1</v>
      </c>
      <c r="AM174" s="39" t="s">
        <v>32087</v>
      </c>
      <c r="AN174">
        <v>1</v>
      </c>
      <c r="AP174" s="39" t="s">
        <v>32093</v>
      </c>
      <c r="AQ174">
        <v>0</v>
      </c>
      <c r="AS174" s="39" t="s">
        <v>22825</v>
      </c>
      <c r="AT174">
        <v>0</v>
      </c>
    </row>
    <row r="175" spans="1:46" x14ac:dyDescent="0.3">
      <c r="A175">
        <v>174</v>
      </c>
      <c r="B175" s="1">
        <v>45842.552199074074</v>
      </c>
      <c r="C175" s="1">
        <v>45842.553715277776</v>
      </c>
      <c r="D175" s="39" t="s">
        <v>32016</v>
      </c>
      <c r="E175" s="39" t="s">
        <v>32017</v>
      </c>
      <c r="F175">
        <v>5</v>
      </c>
      <c r="I175" s="39" t="s">
        <v>32017</v>
      </c>
      <c r="L175">
        <v>12</v>
      </c>
      <c r="O175">
        <v>35</v>
      </c>
      <c r="R175" s="39" t="s">
        <v>32081</v>
      </c>
      <c r="S175">
        <v>1</v>
      </c>
      <c r="U175" s="39" t="s">
        <v>341</v>
      </c>
      <c r="V175">
        <v>1</v>
      </c>
      <c r="X175" s="39" t="s">
        <v>22200</v>
      </c>
      <c r="Y175">
        <v>0</v>
      </c>
      <c r="AA175" s="39" t="s">
        <v>32105</v>
      </c>
      <c r="AB175">
        <v>0</v>
      </c>
      <c r="AD175" s="39" t="s">
        <v>32089</v>
      </c>
      <c r="AE175">
        <v>0</v>
      </c>
      <c r="AG175" s="39" t="s">
        <v>32085</v>
      </c>
      <c r="AH175">
        <v>1</v>
      </c>
      <c r="AJ175" s="39" t="s">
        <v>32086</v>
      </c>
      <c r="AK175">
        <v>1</v>
      </c>
      <c r="AM175" s="39" t="s">
        <v>32087</v>
      </c>
      <c r="AN175">
        <v>1</v>
      </c>
      <c r="AP175" s="39" t="s">
        <v>32093</v>
      </c>
      <c r="AQ175">
        <v>0</v>
      </c>
      <c r="AS175" s="39" t="s">
        <v>22825</v>
      </c>
      <c r="AT175">
        <v>0</v>
      </c>
    </row>
    <row r="176" spans="1:46" x14ac:dyDescent="0.3">
      <c r="A176">
        <v>175</v>
      </c>
      <c r="B176" s="1">
        <v>45842.553333333337</v>
      </c>
      <c r="C176" s="1">
        <v>45842.553912037038</v>
      </c>
      <c r="D176" s="39" t="s">
        <v>6050</v>
      </c>
      <c r="E176" s="39" t="s">
        <v>6051</v>
      </c>
      <c r="F176">
        <v>7</v>
      </c>
      <c r="I176" s="39" t="s">
        <v>6051</v>
      </c>
      <c r="L176">
        <v>12</v>
      </c>
      <c r="O176">
        <v>30</v>
      </c>
      <c r="R176" s="39" t="s">
        <v>32081</v>
      </c>
      <c r="S176">
        <v>1</v>
      </c>
      <c r="U176" s="39" t="s">
        <v>341</v>
      </c>
      <c r="V176">
        <v>1</v>
      </c>
      <c r="X176" s="39" t="s">
        <v>32082</v>
      </c>
      <c r="Y176">
        <v>1</v>
      </c>
      <c r="AA176" s="39" t="s">
        <v>32083</v>
      </c>
      <c r="AB176">
        <v>1</v>
      </c>
      <c r="AD176" s="39" t="s">
        <v>32089</v>
      </c>
      <c r="AE176">
        <v>0</v>
      </c>
      <c r="AG176" s="39" t="s">
        <v>32085</v>
      </c>
      <c r="AH176">
        <v>1</v>
      </c>
      <c r="AJ176" s="39" t="s">
        <v>32086</v>
      </c>
      <c r="AK176">
        <v>1</v>
      </c>
      <c r="AM176" s="39" t="s">
        <v>32087</v>
      </c>
      <c r="AN176">
        <v>1</v>
      </c>
      <c r="AP176" s="39" t="s">
        <v>32093</v>
      </c>
      <c r="AQ176">
        <v>0</v>
      </c>
      <c r="AS176" s="39" t="s">
        <v>22825</v>
      </c>
      <c r="AT176">
        <v>0</v>
      </c>
    </row>
    <row r="177" spans="1:46" x14ac:dyDescent="0.3">
      <c r="A177">
        <v>176</v>
      </c>
      <c r="B177" s="1">
        <v>45842.552129629628</v>
      </c>
      <c r="C177" s="1">
        <v>45842.553969907407</v>
      </c>
      <c r="D177" s="39" t="s">
        <v>2402</v>
      </c>
      <c r="E177" s="39" t="s">
        <v>2403</v>
      </c>
      <c r="F177">
        <v>4</v>
      </c>
      <c r="I177" s="39" t="s">
        <v>2404</v>
      </c>
      <c r="L177">
        <v>12</v>
      </c>
      <c r="O177">
        <v>23</v>
      </c>
      <c r="R177" s="39" t="s">
        <v>32081</v>
      </c>
      <c r="S177">
        <v>1</v>
      </c>
      <c r="U177" s="39" t="s">
        <v>341</v>
      </c>
      <c r="V177">
        <v>1</v>
      </c>
      <c r="X177" s="39" t="s">
        <v>22200</v>
      </c>
      <c r="Y177">
        <v>0</v>
      </c>
      <c r="AA177" s="39" t="s">
        <v>32105</v>
      </c>
      <c r="AB177">
        <v>0</v>
      </c>
      <c r="AD177" s="39" t="s">
        <v>32089</v>
      </c>
      <c r="AE177">
        <v>0</v>
      </c>
      <c r="AG177" s="39" t="s">
        <v>32085</v>
      </c>
      <c r="AH177">
        <v>1</v>
      </c>
      <c r="AJ177" s="39" t="s">
        <v>32109</v>
      </c>
      <c r="AK177">
        <v>0</v>
      </c>
      <c r="AM177" s="39" t="s">
        <v>32087</v>
      </c>
      <c r="AN177">
        <v>1</v>
      </c>
      <c r="AP177" s="39" t="s">
        <v>32093</v>
      </c>
      <c r="AQ177">
        <v>0</v>
      </c>
      <c r="AS177" s="39" t="s">
        <v>22825</v>
      </c>
      <c r="AT177">
        <v>0</v>
      </c>
    </row>
    <row r="178" spans="1:46" x14ac:dyDescent="0.3">
      <c r="A178">
        <v>177</v>
      </c>
      <c r="B178" s="1">
        <v>45842.552118055559</v>
      </c>
      <c r="C178" s="1">
        <v>45842.553993055553</v>
      </c>
      <c r="D178" s="39" t="s">
        <v>2441</v>
      </c>
      <c r="E178" s="39" t="s">
        <v>2442</v>
      </c>
      <c r="F178">
        <v>5</v>
      </c>
      <c r="I178" s="39" t="s">
        <v>2442</v>
      </c>
      <c r="L178">
        <v>12</v>
      </c>
      <c r="O178">
        <v>16</v>
      </c>
      <c r="R178" s="39" t="s">
        <v>32081</v>
      </c>
      <c r="S178">
        <v>1</v>
      </c>
      <c r="U178" s="39" t="s">
        <v>341</v>
      </c>
      <c r="V178">
        <v>1</v>
      </c>
      <c r="X178" s="39" t="s">
        <v>22200</v>
      </c>
      <c r="Y178">
        <v>0</v>
      </c>
      <c r="AA178" s="39" t="s">
        <v>32105</v>
      </c>
      <c r="AB178">
        <v>0</v>
      </c>
      <c r="AD178" s="39" t="s">
        <v>32089</v>
      </c>
      <c r="AE178">
        <v>0</v>
      </c>
      <c r="AG178" s="39" t="s">
        <v>32085</v>
      </c>
      <c r="AH178">
        <v>1</v>
      </c>
      <c r="AJ178" s="39" t="s">
        <v>32086</v>
      </c>
      <c r="AK178">
        <v>1</v>
      </c>
      <c r="AM178" s="39" t="s">
        <v>32087</v>
      </c>
      <c r="AN178">
        <v>1</v>
      </c>
      <c r="AP178" s="39" t="s">
        <v>32093</v>
      </c>
      <c r="AQ178">
        <v>0</v>
      </c>
      <c r="AS178" s="39" t="s">
        <v>22825</v>
      </c>
      <c r="AT178">
        <v>0</v>
      </c>
    </row>
    <row r="179" spans="1:46" x14ac:dyDescent="0.3">
      <c r="A179">
        <v>178</v>
      </c>
      <c r="B179" s="1">
        <v>45842.552118055559</v>
      </c>
      <c r="C179" s="1">
        <v>45842.55400462963</v>
      </c>
      <c r="D179" s="39" t="s">
        <v>2319</v>
      </c>
      <c r="E179" s="39" t="s">
        <v>2320</v>
      </c>
      <c r="F179">
        <v>5</v>
      </c>
      <c r="I179" s="39" t="s">
        <v>2320</v>
      </c>
      <c r="L179">
        <v>12</v>
      </c>
      <c r="O179">
        <v>19</v>
      </c>
      <c r="R179" s="39" t="s">
        <v>32081</v>
      </c>
      <c r="S179">
        <v>1</v>
      </c>
      <c r="U179" s="39" t="s">
        <v>341</v>
      </c>
      <c r="V179">
        <v>1</v>
      </c>
      <c r="X179" s="39" t="s">
        <v>22200</v>
      </c>
      <c r="Y179">
        <v>0</v>
      </c>
      <c r="AA179" s="39" t="s">
        <v>32105</v>
      </c>
      <c r="AB179">
        <v>0</v>
      </c>
      <c r="AD179" s="39" t="s">
        <v>32089</v>
      </c>
      <c r="AE179">
        <v>0</v>
      </c>
      <c r="AG179" s="39" t="s">
        <v>32085</v>
      </c>
      <c r="AH179">
        <v>1</v>
      </c>
      <c r="AJ179" s="39" t="s">
        <v>32086</v>
      </c>
      <c r="AK179">
        <v>1</v>
      </c>
      <c r="AM179" s="39" t="s">
        <v>32087</v>
      </c>
      <c r="AN179">
        <v>1</v>
      </c>
      <c r="AP179" s="39" t="s">
        <v>32093</v>
      </c>
      <c r="AQ179">
        <v>0</v>
      </c>
      <c r="AS179" s="39" t="s">
        <v>22825</v>
      </c>
      <c r="AT179">
        <v>0</v>
      </c>
    </row>
    <row r="180" spans="1:46" x14ac:dyDescent="0.3">
      <c r="A180">
        <v>179</v>
      </c>
      <c r="B180" s="1">
        <v>45842.552141203705</v>
      </c>
      <c r="C180" s="1">
        <v>45842.554016203707</v>
      </c>
      <c r="D180" s="39" t="s">
        <v>2330</v>
      </c>
      <c r="E180" s="39" t="s">
        <v>2331</v>
      </c>
      <c r="F180">
        <v>4</v>
      </c>
      <c r="I180" s="39" t="s">
        <v>2332</v>
      </c>
      <c r="L180">
        <v>12</v>
      </c>
      <c r="O180">
        <v>36</v>
      </c>
      <c r="R180" s="39" t="s">
        <v>32081</v>
      </c>
      <c r="S180">
        <v>1</v>
      </c>
      <c r="U180" s="39" t="s">
        <v>341</v>
      </c>
      <c r="V180">
        <v>1</v>
      </c>
      <c r="X180" s="39" t="s">
        <v>22200</v>
      </c>
      <c r="Y180">
        <v>0</v>
      </c>
      <c r="AA180" s="39" t="s">
        <v>32105</v>
      </c>
      <c r="AB180">
        <v>0</v>
      </c>
      <c r="AD180" s="39" t="s">
        <v>32089</v>
      </c>
      <c r="AE180">
        <v>0</v>
      </c>
      <c r="AG180" s="39" t="s">
        <v>32085</v>
      </c>
      <c r="AH180">
        <v>1</v>
      </c>
      <c r="AJ180" s="39" t="s">
        <v>32122</v>
      </c>
      <c r="AK180">
        <v>0</v>
      </c>
      <c r="AM180" s="39" t="s">
        <v>32087</v>
      </c>
      <c r="AN180">
        <v>1</v>
      </c>
      <c r="AP180" s="39" t="s">
        <v>32093</v>
      </c>
      <c r="AQ180">
        <v>0</v>
      </c>
      <c r="AS180" s="39" t="s">
        <v>22825</v>
      </c>
      <c r="AT180">
        <v>0</v>
      </c>
    </row>
    <row r="181" spans="1:46" x14ac:dyDescent="0.3">
      <c r="A181">
        <v>180</v>
      </c>
      <c r="B181" s="1">
        <v>45842.552152777775</v>
      </c>
      <c r="C181" s="1">
        <v>45842.554050925923</v>
      </c>
      <c r="D181" s="39" t="s">
        <v>2411</v>
      </c>
      <c r="E181" s="39" t="s">
        <v>2412</v>
      </c>
      <c r="F181">
        <v>7</v>
      </c>
      <c r="I181" s="39" t="s">
        <v>2413</v>
      </c>
      <c r="L181">
        <v>12</v>
      </c>
      <c r="O181">
        <v>18</v>
      </c>
      <c r="R181" s="39" t="s">
        <v>32081</v>
      </c>
      <c r="S181">
        <v>1</v>
      </c>
      <c r="U181" s="39" t="s">
        <v>341</v>
      </c>
      <c r="V181">
        <v>1</v>
      </c>
      <c r="X181" s="39" t="s">
        <v>32082</v>
      </c>
      <c r="Y181">
        <v>1</v>
      </c>
      <c r="AA181" s="39" t="s">
        <v>32083</v>
      </c>
      <c r="AB181">
        <v>1</v>
      </c>
      <c r="AD181" s="39" t="s">
        <v>32089</v>
      </c>
      <c r="AE181">
        <v>0</v>
      </c>
      <c r="AG181" s="39" t="s">
        <v>32085</v>
      </c>
      <c r="AH181">
        <v>1</v>
      </c>
      <c r="AJ181" s="39" t="s">
        <v>32086</v>
      </c>
      <c r="AK181">
        <v>1</v>
      </c>
      <c r="AM181" s="39" t="s">
        <v>32087</v>
      </c>
      <c r="AN181">
        <v>1</v>
      </c>
      <c r="AP181" s="39" t="s">
        <v>32093</v>
      </c>
      <c r="AQ181">
        <v>0</v>
      </c>
      <c r="AS181" s="39" t="s">
        <v>22825</v>
      </c>
      <c r="AT181">
        <v>0</v>
      </c>
    </row>
    <row r="182" spans="1:46" x14ac:dyDescent="0.3">
      <c r="A182">
        <v>181</v>
      </c>
      <c r="B182" s="1">
        <v>45842.552106481482</v>
      </c>
      <c r="C182" s="1">
        <v>45842.554722222223</v>
      </c>
      <c r="D182" s="39" t="s">
        <v>32023</v>
      </c>
      <c r="E182" s="39" t="s">
        <v>32024</v>
      </c>
      <c r="F182">
        <v>4</v>
      </c>
      <c r="I182" s="39" t="s">
        <v>32024</v>
      </c>
      <c r="L182">
        <v>12</v>
      </c>
      <c r="O182">
        <v>31</v>
      </c>
      <c r="R182" s="39" t="s">
        <v>21156</v>
      </c>
      <c r="S182">
        <v>0</v>
      </c>
      <c r="U182" s="39" t="s">
        <v>32112</v>
      </c>
      <c r="V182">
        <v>0</v>
      </c>
      <c r="X182" s="39" t="s">
        <v>32091</v>
      </c>
      <c r="Y182">
        <v>0</v>
      </c>
      <c r="AA182" s="39" t="s">
        <v>32083</v>
      </c>
      <c r="AB182">
        <v>1</v>
      </c>
      <c r="AD182" s="39" t="s">
        <v>32089</v>
      </c>
      <c r="AE182">
        <v>0</v>
      </c>
      <c r="AG182" s="39" t="s">
        <v>32085</v>
      </c>
      <c r="AH182">
        <v>1</v>
      </c>
      <c r="AJ182" s="39" t="s">
        <v>32086</v>
      </c>
      <c r="AK182">
        <v>1</v>
      </c>
      <c r="AM182" s="39" t="s">
        <v>32087</v>
      </c>
      <c r="AN182">
        <v>1</v>
      </c>
      <c r="AP182" s="39" t="s">
        <v>32093</v>
      </c>
      <c r="AQ182">
        <v>0</v>
      </c>
      <c r="AS182" s="39" t="s">
        <v>22825</v>
      </c>
      <c r="AT182">
        <v>0</v>
      </c>
    </row>
    <row r="183" spans="1:46" x14ac:dyDescent="0.3">
      <c r="A183">
        <v>182</v>
      </c>
      <c r="B183" s="1">
        <v>45842.552106481482</v>
      </c>
      <c r="C183" s="1">
        <v>45842.554780092592</v>
      </c>
      <c r="D183" s="39" t="s">
        <v>6332</v>
      </c>
      <c r="E183" s="39" t="s">
        <v>6333</v>
      </c>
      <c r="F183">
        <v>5</v>
      </c>
      <c r="I183" s="39" t="s">
        <v>6333</v>
      </c>
      <c r="L183">
        <v>12</v>
      </c>
      <c r="O183">
        <v>7</v>
      </c>
      <c r="R183" s="39" t="s">
        <v>32096</v>
      </c>
      <c r="S183">
        <v>0</v>
      </c>
      <c r="U183" s="39" t="s">
        <v>2802</v>
      </c>
      <c r="V183">
        <v>0</v>
      </c>
      <c r="X183" s="39" t="s">
        <v>32082</v>
      </c>
      <c r="Y183">
        <v>1</v>
      </c>
      <c r="AA183" s="39" t="s">
        <v>32083</v>
      </c>
      <c r="AB183">
        <v>1</v>
      </c>
      <c r="AD183" s="39" t="s">
        <v>32089</v>
      </c>
      <c r="AE183">
        <v>0</v>
      </c>
      <c r="AG183" s="39" t="s">
        <v>32085</v>
      </c>
      <c r="AH183">
        <v>1</v>
      </c>
      <c r="AJ183" s="39" t="s">
        <v>32086</v>
      </c>
      <c r="AK183">
        <v>1</v>
      </c>
      <c r="AM183" s="39" t="s">
        <v>32087</v>
      </c>
      <c r="AN183">
        <v>1</v>
      </c>
      <c r="AP183" s="39" t="s">
        <v>32093</v>
      </c>
      <c r="AQ183">
        <v>0</v>
      </c>
      <c r="AS183" s="39" t="s">
        <v>22825</v>
      </c>
      <c r="AT183">
        <v>0</v>
      </c>
    </row>
    <row r="184" spans="1:46" x14ac:dyDescent="0.3">
      <c r="A184">
        <v>183</v>
      </c>
      <c r="B184" s="1">
        <v>45842.552094907405</v>
      </c>
      <c r="C184" s="1">
        <v>45842.554780092592</v>
      </c>
      <c r="D184" s="39" t="s">
        <v>2517</v>
      </c>
      <c r="E184" s="39" t="s">
        <v>2518</v>
      </c>
      <c r="F184">
        <v>9</v>
      </c>
      <c r="I184" s="39" t="s">
        <v>30512</v>
      </c>
      <c r="L184">
        <v>12</v>
      </c>
      <c r="O184">
        <v>8</v>
      </c>
      <c r="R184" s="39" t="s">
        <v>32081</v>
      </c>
      <c r="S184">
        <v>1</v>
      </c>
      <c r="U184" s="39" t="s">
        <v>341</v>
      </c>
      <c r="V184">
        <v>1</v>
      </c>
      <c r="X184" s="39" t="s">
        <v>32082</v>
      </c>
      <c r="Y184">
        <v>1</v>
      </c>
      <c r="AA184" s="39" t="s">
        <v>32083</v>
      </c>
      <c r="AB184">
        <v>1</v>
      </c>
      <c r="AD184" s="39" t="s">
        <v>32084</v>
      </c>
      <c r="AE184">
        <v>1</v>
      </c>
      <c r="AG184" s="39" t="s">
        <v>32085</v>
      </c>
      <c r="AH184">
        <v>1</v>
      </c>
      <c r="AJ184" s="39" t="s">
        <v>32086</v>
      </c>
      <c r="AK184">
        <v>1</v>
      </c>
      <c r="AM184" s="39" t="s">
        <v>32087</v>
      </c>
      <c r="AN184">
        <v>1</v>
      </c>
      <c r="AP184" s="39" t="s">
        <v>32088</v>
      </c>
      <c r="AQ184">
        <v>0</v>
      </c>
      <c r="AS184" s="39" t="s">
        <v>20727</v>
      </c>
      <c r="AT184">
        <v>1</v>
      </c>
    </row>
    <row r="185" spans="1:46" x14ac:dyDescent="0.3">
      <c r="A185">
        <v>184</v>
      </c>
      <c r="B185" s="1">
        <v>45842.552465277775</v>
      </c>
      <c r="C185" s="1">
        <v>45842.554872685185</v>
      </c>
      <c r="D185" s="39" t="s">
        <v>2417</v>
      </c>
      <c r="E185" s="39" t="s">
        <v>2418</v>
      </c>
      <c r="F185">
        <v>9</v>
      </c>
      <c r="I185" s="39" t="s">
        <v>2418</v>
      </c>
      <c r="L185">
        <v>12</v>
      </c>
      <c r="O185">
        <v>22</v>
      </c>
      <c r="R185" s="39" t="s">
        <v>32081</v>
      </c>
      <c r="S185">
        <v>1</v>
      </c>
      <c r="U185" s="39" t="s">
        <v>341</v>
      </c>
      <c r="V185">
        <v>1</v>
      </c>
      <c r="X185" s="39" t="s">
        <v>32082</v>
      </c>
      <c r="Y185">
        <v>1</v>
      </c>
      <c r="AA185" s="39" t="s">
        <v>32083</v>
      </c>
      <c r="AB185">
        <v>1</v>
      </c>
      <c r="AD185" s="39" t="s">
        <v>32084</v>
      </c>
      <c r="AE185">
        <v>1</v>
      </c>
      <c r="AG185" s="39" t="s">
        <v>32085</v>
      </c>
      <c r="AH185">
        <v>1</v>
      </c>
      <c r="AJ185" s="39" t="s">
        <v>32086</v>
      </c>
      <c r="AK185">
        <v>1</v>
      </c>
      <c r="AM185" s="39" t="s">
        <v>32087</v>
      </c>
      <c r="AN185">
        <v>1</v>
      </c>
      <c r="AP185" s="39" t="s">
        <v>32088</v>
      </c>
      <c r="AQ185">
        <v>0</v>
      </c>
      <c r="AS185" s="39" t="s">
        <v>20727</v>
      </c>
      <c r="AT185">
        <v>1</v>
      </c>
    </row>
    <row r="186" spans="1:46" x14ac:dyDescent="0.3">
      <c r="A186">
        <v>185</v>
      </c>
      <c r="B186" s="1">
        <v>45842.552152777775</v>
      </c>
      <c r="C186" s="1">
        <v>45842.554907407408</v>
      </c>
      <c r="D186" s="39" t="s">
        <v>4680</v>
      </c>
      <c r="E186" s="39" t="s">
        <v>4681</v>
      </c>
      <c r="F186">
        <v>9</v>
      </c>
      <c r="I186" s="39" t="s">
        <v>4681</v>
      </c>
      <c r="L186">
        <v>12</v>
      </c>
      <c r="O186">
        <v>12</v>
      </c>
      <c r="R186" s="39" t="s">
        <v>32081</v>
      </c>
      <c r="S186">
        <v>1</v>
      </c>
      <c r="U186" s="39" t="s">
        <v>341</v>
      </c>
      <c r="V186">
        <v>1</v>
      </c>
      <c r="X186" s="39" t="s">
        <v>32082</v>
      </c>
      <c r="Y186">
        <v>1</v>
      </c>
      <c r="AA186" s="39" t="s">
        <v>32083</v>
      </c>
      <c r="AB186">
        <v>1</v>
      </c>
      <c r="AD186" s="39" t="s">
        <v>32084</v>
      </c>
      <c r="AE186">
        <v>1</v>
      </c>
      <c r="AG186" s="39" t="s">
        <v>32085</v>
      </c>
      <c r="AH186">
        <v>1</v>
      </c>
      <c r="AJ186" s="39" t="s">
        <v>32086</v>
      </c>
      <c r="AK186">
        <v>1</v>
      </c>
      <c r="AM186" s="39" t="s">
        <v>32087</v>
      </c>
      <c r="AN186">
        <v>1</v>
      </c>
      <c r="AP186" s="39" t="s">
        <v>32099</v>
      </c>
      <c r="AQ186">
        <v>0</v>
      </c>
      <c r="AS186" s="39" t="s">
        <v>20727</v>
      </c>
      <c r="AT186">
        <v>1</v>
      </c>
    </row>
    <row r="187" spans="1:46" x14ac:dyDescent="0.3">
      <c r="A187">
        <v>186</v>
      </c>
      <c r="B187" s="1">
        <v>45842.552106481482</v>
      </c>
      <c r="C187" s="1">
        <v>45842.555</v>
      </c>
      <c r="D187" s="39" t="s">
        <v>2348</v>
      </c>
      <c r="E187" s="39" t="s">
        <v>2349</v>
      </c>
      <c r="F187">
        <v>9</v>
      </c>
      <c r="I187" s="39" t="s">
        <v>2349</v>
      </c>
      <c r="L187">
        <v>12</v>
      </c>
      <c r="O187">
        <v>34</v>
      </c>
      <c r="R187" s="39" t="s">
        <v>32081</v>
      </c>
      <c r="S187">
        <v>1</v>
      </c>
      <c r="U187" s="39" t="s">
        <v>341</v>
      </c>
      <c r="V187">
        <v>1</v>
      </c>
      <c r="X187" s="39" t="s">
        <v>32082</v>
      </c>
      <c r="Y187">
        <v>1</v>
      </c>
      <c r="AA187" s="39" t="s">
        <v>32083</v>
      </c>
      <c r="AB187">
        <v>1</v>
      </c>
      <c r="AD187" s="39" t="s">
        <v>32084</v>
      </c>
      <c r="AE187">
        <v>1</v>
      </c>
      <c r="AG187" s="39" t="s">
        <v>32085</v>
      </c>
      <c r="AH187">
        <v>1</v>
      </c>
      <c r="AJ187" s="39" t="s">
        <v>32086</v>
      </c>
      <c r="AK187">
        <v>1</v>
      </c>
      <c r="AM187" s="39" t="s">
        <v>32087</v>
      </c>
      <c r="AN187">
        <v>1</v>
      </c>
      <c r="AP187" s="39" t="s">
        <v>32088</v>
      </c>
      <c r="AQ187">
        <v>0</v>
      </c>
      <c r="AS187" s="39" t="s">
        <v>20727</v>
      </c>
      <c r="AT187">
        <v>1</v>
      </c>
    </row>
    <row r="188" spans="1:46" x14ac:dyDescent="0.3">
      <c r="A188">
        <v>187</v>
      </c>
      <c r="B188" s="1">
        <v>45842.552094907405</v>
      </c>
      <c r="C188" s="1">
        <v>45842.555150462962</v>
      </c>
      <c r="D188" s="39" t="s">
        <v>2426</v>
      </c>
      <c r="E188" s="39" t="s">
        <v>2427</v>
      </c>
      <c r="F188">
        <v>9</v>
      </c>
      <c r="I188" s="39" t="s">
        <v>32125</v>
      </c>
      <c r="L188">
        <v>12</v>
      </c>
      <c r="O188">
        <v>27</v>
      </c>
      <c r="R188" s="39" t="s">
        <v>32081</v>
      </c>
      <c r="S188">
        <v>1</v>
      </c>
      <c r="U188" s="39" t="s">
        <v>341</v>
      </c>
      <c r="V188">
        <v>1</v>
      </c>
      <c r="X188" s="39" t="s">
        <v>32082</v>
      </c>
      <c r="Y188">
        <v>1</v>
      </c>
      <c r="AA188" s="39" t="s">
        <v>32083</v>
      </c>
      <c r="AB188">
        <v>1</v>
      </c>
      <c r="AD188" s="39" t="s">
        <v>32084</v>
      </c>
      <c r="AE188">
        <v>1</v>
      </c>
      <c r="AG188" s="39" t="s">
        <v>32085</v>
      </c>
      <c r="AH188">
        <v>1</v>
      </c>
      <c r="AJ188" s="39" t="s">
        <v>32086</v>
      </c>
      <c r="AK188">
        <v>1</v>
      </c>
      <c r="AM188" s="39" t="s">
        <v>32087</v>
      </c>
      <c r="AN188">
        <v>1</v>
      </c>
      <c r="AP188" s="39" t="s">
        <v>32093</v>
      </c>
      <c r="AQ188">
        <v>0</v>
      </c>
      <c r="AS188" s="39" t="s">
        <v>20727</v>
      </c>
      <c r="AT188">
        <v>1</v>
      </c>
    </row>
    <row r="189" spans="1:46" x14ac:dyDescent="0.3">
      <c r="A189">
        <v>188</v>
      </c>
      <c r="B189" s="1">
        <v>45842.552141203705</v>
      </c>
      <c r="C189" s="1">
        <v>45842.555150462962</v>
      </c>
      <c r="D189" s="39" t="s">
        <v>6222</v>
      </c>
      <c r="E189" s="39" t="s">
        <v>6223</v>
      </c>
      <c r="F189">
        <v>7</v>
      </c>
      <c r="I189" s="39" t="s">
        <v>6223</v>
      </c>
      <c r="L189">
        <v>12</v>
      </c>
      <c r="O189">
        <v>25</v>
      </c>
      <c r="R189" s="39" t="s">
        <v>32092</v>
      </c>
      <c r="S189">
        <v>0</v>
      </c>
      <c r="U189" s="39" t="s">
        <v>341</v>
      </c>
      <c r="V189">
        <v>1</v>
      </c>
      <c r="X189" s="39" t="s">
        <v>22200</v>
      </c>
      <c r="Y189">
        <v>0</v>
      </c>
      <c r="AA189" s="39" t="s">
        <v>32083</v>
      </c>
      <c r="AB189">
        <v>1</v>
      </c>
      <c r="AD189" s="39" t="s">
        <v>32084</v>
      </c>
      <c r="AE189">
        <v>1</v>
      </c>
      <c r="AG189" s="39" t="s">
        <v>32085</v>
      </c>
      <c r="AH189">
        <v>1</v>
      </c>
      <c r="AJ189" s="39" t="s">
        <v>32086</v>
      </c>
      <c r="AK189">
        <v>1</v>
      </c>
      <c r="AM189" s="39" t="s">
        <v>32087</v>
      </c>
      <c r="AN189">
        <v>1</v>
      </c>
      <c r="AP189" s="39" t="s">
        <v>32113</v>
      </c>
      <c r="AQ189">
        <v>0</v>
      </c>
      <c r="AS189" s="39" t="s">
        <v>20727</v>
      </c>
      <c r="AT189">
        <v>1</v>
      </c>
    </row>
    <row r="190" spans="1:46" x14ac:dyDescent="0.3">
      <c r="A190">
        <v>189</v>
      </c>
      <c r="B190" s="1">
        <v>45842.552210648151</v>
      </c>
      <c r="C190" s="1">
        <v>45842.555173611108</v>
      </c>
      <c r="D190" s="39" t="s">
        <v>6033</v>
      </c>
      <c r="E190" s="39" t="s">
        <v>6034</v>
      </c>
      <c r="F190">
        <v>8</v>
      </c>
      <c r="I190" s="39" t="s">
        <v>30493</v>
      </c>
      <c r="L190">
        <v>12</v>
      </c>
      <c r="O190">
        <v>13</v>
      </c>
      <c r="R190" s="39" t="s">
        <v>32081</v>
      </c>
      <c r="S190">
        <v>1</v>
      </c>
      <c r="U190" s="39" t="s">
        <v>341</v>
      </c>
      <c r="V190">
        <v>1</v>
      </c>
      <c r="X190" s="39" t="s">
        <v>32082</v>
      </c>
      <c r="Y190">
        <v>1</v>
      </c>
      <c r="AA190" s="39" t="s">
        <v>32083</v>
      </c>
      <c r="AB190">
        <v>1</v>
      </c>
      <c r="AD190" s="39" t="s">
        <v>32084</v>
      </c>
      <c r="AE190">
        <v>1</v>
      </c>
      <c r="AG190" s="39" t="s">
        <v>32101</v>
      </c>
      <c r="AH190">
        <v>0</v>
      </c>
      <c r="AJ190" s="39" t="s">
        <v>32086</v>
      </c>
      <c r="AK190">
        <v>1</v>
      </c>
      <c r="AM190" s="39" t="s">
        <v>32087</v>
      </c>
      <c r="AN190">
        <v>1</v>
      </c>
      <c r="AP190" s="39" t="s">
        <v>32088</v>
      </c>
      <c r="AQ190">
        <v>0</v>
      </c>
      <c r="AS190" s="39" t="s">
        <v>20727</v>
      </c>
      <c r="AT190">
        <v>1</v>
      </c>
    </row>
    <row r="191" spans="1:46" x14ac:dyDescent="0.3">
      <c r="A191">
        <v>190</v>
      </c>
      <c r="B191" s="1">
        <v>45842.552118055559</v>
      </c>
      <c r="C191" s="1">
        <v>45842.555219907408</v>
      </c>
      <c r="D191" s="39" t="s">
        <v>2307</v>
      </c>
      <c r="E191" s="39" t="s">
        <v>2308</v>
      </c>
      <c r="F191">
        <v>9</v>
      </c>
      <c r="I191" s="39" t="s">
        <v>32126</v>
      </c>
      <c r="L191">
        <v>12</v>
      </c>
      <c r="O191">
        <v>37</v>
      </c>
      <c r="R191" s="39" t="s">
        <v>32081</v>
      </c>
      <c r="S191">
        <v>1</v>
      </c>
      <c r="U191" s="39" t="s">
        <v>341</v>
      </c>
      <c r="V191">
        <v>1</v>
      </c>
      <c r="X191" s="39" t="s">
        <v>32082</v>
      </c>
      <c r="Y191">
        <v>1</v>
      </c>
      <c r="AA191" s="39" t="s">
        <v>32083</v>
      </c>
      <c r="AB191">
        <v>1</v>
      </c>
      <c r="AD191" s="39" t="s">
        <v>32084</v>
      </c>
      <c r="AE191">
        <v>1</v>
      </c>
      <c r="AG191" s="39" t="s">
        <v>32085</v>
      </c>
      <c r="AH191">
        <v>1</v>
      </c>
      <c r="AJ191" s="39" t="s">
        <v>32086</v>
      </c>
      <c r="AK191">
        <v>1</v>
      </c>
      <c r="AM191" s="39" t="s">
        <v>32087</v>
      </c>
      <c r="AN191">
        <v>1</v>
      </c>
      <c r="AP191" s="39" t="s">
        <v>32093</v>
      </c>
      <c r="AQ191">
        <v>0</v>
      </c>
      <c r="AS191" s="39" t="s">
        <v>20727</v>
      </c>
      <c r="AT191">
        <v>1</v>
      </c>
    </row>
    <row r="192" spans="1:46" x14ac:dyDescent="0.3">
      <c r="A192">
        <v>191</v>
      </c>
      <c r="B192" s="1">
        <v>45842.552083333336</v>
      </c>
      <c r="C192" s="1">
        <v>45842.555231481485</v>
      </c>
      <c r="D192" s="39" t="s">
        <v>6248</v>
      </c>
      <c r="E192" s="39" t="s">
        <v>6249</v>
      </c>
      <c r="F192">
        <v>3</v>
      </c>
      <c r="I192" s="39" t="s">
        <v>6249</v>
      </c>
      <c r="L192">
        <v>12</v>
      </c>
      <c r="O192">
        <v>26</v>
      </c>
      <c r="R192" s="39" t="s">
        <v>32096</v>
      </c>
      <c r="S192">
        <v>0</v>
      </c>
      <c r="U192" s="39" t="s">
        <v>341</v>
      </c>
      <c r="V192">
        <v>1</v>
      </c>
      <c r="X192" s="39" t="s">
        <v>32082</v>
      </c>
      <c r="Y192">
        <v>1</v>
      </c>
      <c r="AA192" s="39" t="s">
        <v>32105</v>
      </c>
      <c r="AB192">
        <v>0</v>
      </c>
      <c r="AD192" s="39" t="s">
        <v>32089</v>
      </c>
      <c r="AE192">
        <v>0</v>
      </c>
      <c r="AG192" s="39" t="s">
        <v>32115</v>
      </c>
      <c r="AH192">
        <v>0</v>
      </c>
      <c r="AJ192" s="39" t="s">
        <v>32122</v>
      </c>
      <c r="AK192">
        <v>0</v>
      </c>
      <c r="AM192" s="39" t="s">
        <v>32110</v>
      </c>
      <c r="AN192">
        <v>0</v>
      </c>
      <c r="AP192" s="39" t="s">
        <v>32099</v>
      </c>
      <c r="AQ192">
        <v>0</v>
      </c>
      <c r="AS192" s="39" t="s">
        <v>20727</v>
      </c>
      <c r="AT192">
        <v>1</v>
      </c>
    </row>
    <row r="193" spans="1:46" x14ac:dyDescent="0.3">
      <c r="A193">
        <v>192</v>
      </c>
      <c r="B193" s="1">
        <v>45842.552106481482</v>
      </c>
      <c r="C193" s="1">
        <v>45842.555243055554</v>
      </c>
      <c r="D193" s="39" t="s">
        <v>2342</v>
      </c>
      <c r="E193" s="39" t="s">
        <v>2343</v>
      </c>
      <c r="F193">
        <v>9</v>
      </c>
      <c r="I193" s="39" t="s">
        <v>2343</v>
      </c>
      <c r="L193">
        <v>12</v>
      </c>
      <c r="O193">
        <v>25</v>
      </c>
      <c r="R193" s="39" t="s">
        <v>32081</v>
      </c>
      <c r="S193">
        <v>1</v>
      </c>
      <c r="U193" s="39" t="s">
        <v>341</v>
      </c>
      <c r="V193">
        <v>1</v>
      </c>
      <c r="X193" s="39" t="s">
        <v>32082</v>
      </c>
      <c r="Y193">
        <v>1</v>
      </c>
      <c r="AA193" s="39" t="s">
        <v>32083</v>
      </c>
      <c r="AB193">
        <v>1</v>
      </c>
      <c r="AD193" s="39" t="s">
        <v>32084</v>
      </c>
      <c r="AE193">
        <v>1</v>
      </c>
      <c r="AG193" s="39" t="s">
        <v>32085</v>
      </c>
      <c r="AH193">
        <v>1</v>
      </c>
      <c r="AJ193" s="39" t="s">
        <v>32086</v>
      </c>
      <c r="AK193">
        <v>1</v>
      </c>
      <c r="AM193" s="39" t="s">
        <v>32087</v>
      </c>
      <c r="AN193">
        <v>1</v>
      </c>
      <c r="AP193" s="39" t="s">
        <v>32093</v>
      </c>
      <c r="AQ193">
        <v>0</v>
      </c>
      <c r="AS193" s="39" t="s">
        <v>20727</v>
      </c>
      <c r="AT193">
        <v>1</v>
      </c>
    </row>
    <row r="194" spans="1:46" x14ac:dyDescent="0.3">
      <c r="A194">
        <v>193</v>
      </c>
      <c r="B194" s="1">
        <v>45842.552083333336</v>
      </c>
      <c r="C194" s="1">
        <v>45842.555266203701</v>
      </c>
      <c r="D194" s="39" t="s">
        <v>2616</v>
      </c>
      <c r="E194" s="39" t="s">
        <v>2617</v>
      </c>
      <c r="F194">
        <v>9</v>
      </c>
      <c r="I194" s="39" t="s">
        <v>6422</v>
      </c>
      <c r="L194">
        <v>12</v>
      </c>
      <c r="O194">
        <v>38</v>
      </c>
      <c r="R194" s="39" t="s">
        <v>32081</v>
      </c>
      <c r="S194">
        <v>1</v>
      </c>
      <c r="U194" s="39" t="s">
        <v>341</v>
      </c>
      <c r="V194">
        <v>1</v>
      </c>
      <c r="X194" s="39" t="s">
        <v>32082</v>
      </c>
      <c r="Y194">
        <v>1</v>
      </c>
      <c r="AA194" s="39" t="s">
        <v>32083</v>
      </c>
      <c r="AB194">
        <v>1</v>
      </c>
      <c r="AD194" s="39" t="s">
        <v>32084</v>
      </c>
      <c r="AE194">
        <v>1</v>
      </c>
      <c r="AG194" s="39" t="s">
        <v>32085</v>
      </c>
      <c r="AH194">
        <v>1</v>
      </c>
      <c r="AJ194" s="39" t="s">
        <v>32086</v>
      </c>
      <c r="AK194">
        <v>1</v>
      </c>
      <c r="AM194" s="39" t="s">
        <v>32087</v>
      </c>
      <c r="AN194">
        <v>1</v>
      </c>
      <c r="AP194" s="39" t="s">
        <v>32088</v>
      </c>
      <c r="AQ194">
        <v>0</v>
      </c>
      <c r="AS194" s="39" t="s">
        <v>20727</v>
      </c>
      <c r="AT194">
        <v>1</v>
      </c>
    </row>
    <row r="195" spans="1:46" x14ac:dyDescent="0.3">
      <c r="A195">
        <v>194</v>
      </c>
      <c r="B195" s="1">
        <v>45842.552106481482</v>
      </c>
      <c r="C195" s="1">
        <v>45842.555277777778</v>
      </c>
      <c r="D195" s="39" t="s">
        <v>14000</v>
      </c>
      <c r="E195" s="39" t="s">
        <v>14001</v>
      </c>
      <c r="F195">
        <v>9</v>
      </c>
      <c r="I195" s="39" t="s">
        <v>14001</v>
      </c>
      <c r="L195">
        <v>12</v>
      </c>
      <c r="O195">
        <v>21</v>
      </c>
      <c r="R195" s="39" t="s">
        <v>32081</v>
      </c>
      <c r="S195">
        <v>1</v>
      </c>
      <c r="U195" s="39" t="s">
        <v>341</v>
      </c>
      <c r="V195">
        <v>1</v>
      </c>
      <c r="X195" s="39" t="s">
        <v>32082</v>
      </c>
      <c r="Y195">
        <v>1</v>
      </c>
      <c r="AA195" s="39" t="s">
        <v>32083</v>
      </c>
      <c r="AB195">
        <v>1</v>
      </c>
      <c r="AD195" s="39" t="s">
        <v>32084</v>
      </c>
      <c r="AE195">
        <v>1</v>
      </c>
      <c r="AG195" s="39" t="s">
        <v>32085</v>
      </c>
      <c r="AH195">
        <v>1</v>
      </c>
      <c r="AJ195" s="39" t="s">
        <v>32086</v>
      </c>
      <c r="AK195">
        <v>1</v>
      </c>
      <c r="AM195" s="39" t="s">
        <v>32087</v>
      </c>
      <c r="AN195">
        <v>1</v>
      </c>
      <c r="AP195" s="39" t="s">
        <v>32093</v>
      </c>
      <c r="AQ195">
        <v>0</v>
      </c>
      <c r="AS195" s="39" t="s">
        <v>20727</v>
      </c>
      <c r="AT195">
        <v>1</v>
      </c>
    </row>
    <row r="196" spans="1:46" x14ac:dyDescent="0.3">
      <c r="A196">
        <v>195</v>
      </c>
      <c r="B196" s="1">
        <v>45842.553252314814</v>
      </c>
      <c r="C196" s="1">
        <v>45842.555324074077</v>
      </c>
      <c r="D196" s="39" t="s">
        <v>2393</v>
      </c>
      <c r="E196" s="39" t="s">
        <v>2394</v>
      </c>
      <c r="F196">
        <v>7</v>
      </c>
      <c r="I196" s="39" t="s">
        <v>6342</v>
      </c>
      <c r="L196">
        <v>12</v>
      </c>
      <c r="O196">
        <v>29</v>
      </c>
      <c r="R196" s="39" t="s">
        <v>32081</v>
      </c>
      <c r="S196">
        <v>1</v>
      </c>
      <c r="U196" s="39" t="s">
        <v>341</v>
      </c>
      <c r="V196">
        <v>1</v>
      </c>
      <c r="X196" s="39" t="s">
        <v>32082</v>
      </c>
      <c r="Y196">
        <v>1</v>
      </c>
      <c r="AA196" s="39" t="s">
        <v>32083</v>
      </c>
      <c r="AB196">
        <v>1</v>
      </c>
      <c r="AD196" s="39" t="s">
        <v>32097</v>
      </c>
      <c r="AE196">
        <v>0</v>
      </c>
      <c r="AG196" s="39" t="s">
        <v>32103</v>
      </c>
      <c r="AH196">
        <v>0</v>
      </c>
      <c r="AJ196" s="39" t="s">
        <v>32095</v>
      </c>
      <c r="AK196">
        <v>0</v>
      </c>
      <c r="AM196" s="39" t="s">
        <v>32087</v>
      </c>
      <c r="AN196">
        <v>1</v>
      </c>
      <c r="AP196" s="39" t="s">
        <v>32102</v>
      </c>
      <c r="AQ196">
        <v>1</v>
      </c>
      <c r="AS196" s="39" t="s">
        <v>20727</v>
      </c>
      <c r="AT196">
        <v>1</v>
      </c>
    </row>
    <row r="197" spans="1:46" x14ac:dyDescent="0.3">
      <c r="A197">
        <v>196</v>
      </c>
      <c r="B197" s="1">
        <v>45842.552106481482</v>
      </c>
      <c r="C197" s="1">
        <v>45842.555324074077</v>
      </c>
      <c r="D197" s="39" t="s">
        <v>2596</v>
      </c>
      <c r="E197" s="39" t="s">
        <v>2597</v>
      </c>
      <c r="F197">
        <v>9</v>
      </c>
      <c r="I197" s="39" t="s">
        <v>2597</v>
      </c>
      <c r="L197">
        <v>12</v>
      </c>
      <c r="O197">
        <v>1</v>
      </c>
      <c r="R197" s="39" t="s">
        <v>32081</v>
      </c>
      <c r="S197">
        <v>1</v>
      </c>
      <c r="U197" s="39" t="s">
        <v>341</v>
      </c>
      <c r="V197">
        <v>1</v>
      </c>
      <c r="X197" s="39" t="s">
        <v>32082</v>
      </c>
      <c r="Y197">
        <v>1</v>
      </c>
      <c r="AA197" s="39" t="s">
        <v>32083</v>
      </c>
      <c r="AB197">
        <v>1</v>
      </c>
      <c r="AD197" s="39" t="s">
        <v>32084</v>
      </c>
      <c r="AE197">
        <v>1</v>
      </c>
      <c r="AG197" s="39" t="s">
        <v>32085</v>
      </c>
      <c r="AH197">
        <v>1</v>
      </c>
      <c r="AJ197" s="39" t="s">
        <v>32086</v>
      </c>
      <c r="AK197">
        <v>1</v>
      </c>
      <c r="AM197" s="39" t="s">
        <v>32087</v>
      </c>
      <c r="AN197">
        <v>1</v>
      </c>
      <c r="AP197" s="39" t="s">
        <v>32088</v>
      </c>
      <c r="AQ197">
        <v>0</v>
      </c>
      <c r="AS197" s="39" t="s">
        <v>20727</v>
      </c>
      <c r="AT197">
        <v>1</v>
      </c>
    </row>
    <row r="198" spans="1:46" x14ac:dyDescent="0.3">
      <c r="A198">
        <v>197</v>
      </c>
      <c r="B198" s="1">
        <v>45842.552106481482</v>
      </c>
      <c r="C198" s="1">
        <v>45842.55537037037</v>
      </c>
      <c r="D198" s="39" t="s">
        <v>2433</v>
      </c>
      <c r="E198" s="39" t="s">
        <v>2434</v>
      </c>
      <c r="F198">
        <v>8</v>
      </c>
      <c r="I198" s="39" t="s">
        <v>2434</v>
      </c>
      <c r="L198">
        <v>12</v>
      </c>
      <c r="O198">
        <v>17</v>
      </c>
      <c r="R198" s="39" t="s">
        <v>32081</v>
      </c>
      <c r="S198">
        <v>1</v>
      </c>
      <c r="U198" s="39" t="s">
        <v>341</v>
      </c>
      <c r="V198">
        <v>1</v>
      </c>
      <c r="X198" s="39" t="s">
        <v>32082</v>
      </c>
      <c r="Y198">
        <v>1</v>
      </c>
      <c r="AA198" s="39" t="s">
        <v>32083</v>
      </c>
      <c r="AB198">
        <v>1</v>
      </c>
      <c r="AD198" s="39" t="s">
        <v>32084</v>
      </c>
      <c r="AE198">
        <v>1</v>
      </c>
      <c r="AG198" s="39" t="s">
        <v>32101</v>
      </c>
      <c r="AH198">
        <v>0</v>
      </c>
      <c r="AJ198" s="39" t="s">
        <v>32095</v>
      </c>
      <c r="AK198">
        <v>0</v>
      </c>
      <c r="AM198" s="39" t="s">
        <v>32087</v>
      </c>
      <c r="AN198">
        <v>1</v>
      </c>
      <c r="AP198" s="39" t="s">
        <v>32102</v>
      </c>
      <c r="AQ198">
        <v>1</v>
      </c>
      <c r="AS198" s="39" t="s">
        <v>20727</v>
      </c>
      <c r="AT198">
        <v>1</v>
      </c>
    </row>
    <row r="199" spans="1:46" x14ac:dyDescent="0.3">
      <c r="A199">
        <v>198</v>
      </c>
      <c r="B199" s="1">
        <v>45842.552118055559</v>
      </c>
      <c r="C199" s="1">
        <v>45842.555381944447</v>
      </c>
      <c r="D199" s="39" t="s">
        <v>6181</v>
      </c>
      <c r="E199" s="39" t="s">
        <v>6182</v>
      </c>
      <c r="F199">
        <v>8</v>
      </c>
      <c r="I199" s="39" t="s">
        <v>13936</v>
      </c>
      <c r="L199">
        <v>12</v>
      </c>
      <c r="O199">
        <v>10</v>
      </c>
      <c r="R199" s="39" t="s">
        <v>32081</v>
      </c>
      <c r="S199">
        <v>1</v>
      </c>
      <c r="U199" s="39" t="s">
        <v>341</v>
      </c>
      <c r="V199">
        <v>1</v>
      </c>
      <c r="X199" s="39" t="s">
        <v>32082</v>
      </c>
      <c r="Y199">
        <v>1</v>
      </c>
      <c r="AA199" s="39" t="s">
        <v>32083</v>
      </c>
      <c r="AB199">
        <v>1</v>
      </c>
      <c r="AD199" s="39" t="s">
        <v>32084</v>
      </c>
      <c r="AE199">
        <v>1</v>
      </c>
      <c r="AG199" s="39" t="s">
        <v>32127</v>
      </c>
      <c r="AH199">
        <v>0</v>
      </c>
      <c r="AJ199" s="39" t="s">
        <v>32086</v>
      </c>
      <c r="AK199">
        <v>1</v>
      </c>
      <c r="AM199" s="39" t="s">
        <v>32087</v>
      </c>
      <c r="AN199">
        <v>1</v>
      </c>
      <c r="AP199" s="39" t="s">
        <v>32099</v>
      </c>
      <c r="AQ199">
        <v>0</v>
      </c>
      <c r="AS199" s="39" t="s">
        <v>20727</v>
      </c>
      <c r="AT199">
        <v>1</v>
      </c>
    </row>
    <row r="200" spans="1:46" x14ac:dyDescent="0.3">
      <c r="A200">
        <v>199</v>
      </c>
      <c r="B200" s="1">
        <v>45842.552118055559</v>
      </c>
      <c r="C200" s="1">
        <v>45842.555381944447</v>
      </c>
      <c r="D200" s="39" t="s">
        <v>2359</v>
      </c>
      <c r="E200" s="39" t="s">
        <v>2360</v>
      </c>
      <c r="F200">
        <v>8</v>
      </c>
      <c r="I200" s="39" t="s">
        <v>30474</v>
      </c>
      <c r="L200">
        <v>12</v>
      </c>
      <c r="O200">
        <v>39</v>
      </c>
      <c r="R200" s="39" t="s">
        <v>32081</v>
      </c>
      <c r="S200">
        <v>1</v>
      </c>
      <c r="U200" s="39" t="s">
        <v>341</v>
      </c>
      <c r="V200">
        <v>1</v>
      </c>
      <c r="X200" s="39" t="s">
        <v>32082</v>
      </c>
      <c r="Y200">
        <v>1</v>
      </c>
      <c r="AA200" s="39" t="s">
        <v>32083</v>
      </c>
      <c r="AB200">
        <v>1</v>
      </c>
      <c r="AD200" s="39" t="s">
        <v>32084</v>
      </c>
      <c r="AE200">
        <v>1</v>
      </c>
      <c r="AG200" s="39" t="s">
        <v>32101</v>
      </c>
      <c r="AH200">
        <v>0</v>
      </c>
      <c r="AJ200" s="39" t="s">
        <v>32095</v>
      </c>
      <c r="AK200">
        <v>0</v>
      </c>
      <c r="AM200" s="39" t="s">
        <v>32087</v>
      </c>
      <c r="AN200">
        <v>1</v>
      </c>
      <c r="AP200" s="39" t="s">
        <v>32102</v>
      </c>
      <c r="AQ200">
        <v>1</v>
      </c>
      <c r="AS200" s="39" t="s">
        <v>20727</v>
      </c>
      <c r="AT200">
        <v>1</v>
      </c>
    </row>
    <row r="201" spans="1:46" x14ac:dyDescent="0.3">
      <c r="A201">
        <v>200</v>
      </c>
      <c r="B201" s="1">
        <v>45842.552094907405</v>
      </c>
      <c r="C201" s="1">
        <v>45842.55568287037</v>
      </c>
      <c r="D201" s="39" t="s">
        <v>2607</v>
      </c>
      <c r="E201" s="39" t="s">
        <v>2608</v>
      </c>
      <c r="F201">
        <v>7</v>
      </c>
      <c r="I201" s="39" t="s">
        <v>2608</v>
      </c>
      <c r="L201">
        <v>12</v>
      </c>
      <c r="O201">
        <v>28</v>
      </c>
      <c r="R201" s="39" t="s">
        <v>32081</v>
      </c>
      <c r="S201">
        <v>1</v>
      </c>
      <c r="U201" s="39" t="s">
        <v>341</v>
      </c>
      <c r="V201">
        <v>1</v>
      </c>
      <c r="X201" s="39" t="s">
        <v>32082</v>
      </c>
      <c r="Y201">
        <v>1</v>
      </c>
      <c r="AA201" s="39" t="s">
        <v>32083</v>
      </c>
      <c r="AB201">
        <v>1</v>
      </c>
      <c r="AD201" s="39" t="s">
        <v>32089</v>
      </c>
      <c r="AE201">
        <v>0</v>
      </c>
      <c r="AG201" s="39" t="s">
        <v>32085</v>
      </c>
      <c r="AH201">
        <v>1</v>
      </c>
      <c r="AJ201" s="39" t="s">
        <v>32086</v>
      </c>
      <c r="AK201">
        <v>1</v>
      </c>
      <c r="AM201" s="39" t="s">
        <v>32087</v>
      </c>
      <c r="AN201">
        <v>1</v>
      </c>
      <c r="AP201" s="39" t="s">
        <v>32093</v>
      </c>
      <c r="AQ201">
        <v>0</v>
      </c>
      <c r="AS201" s="39" t="s">
        <v>22825</v>
      </c>
      <c r="AT201">
        <v>0</v>
      </c>
    </row>
    <row r="202" spans="1:46" x14ac:dyDescent="0.3">
      <c r="A202">
        <v>201</v>
      </c>
      <c r="B202" s="1">
        <v>45842.552233796298</v>
      </c>
      <c r="C202" s="1">
        <v>45842.555925925924</v>
      </c>
      <c r="D202" s="39" t="s">
        <v>6287</v>
      </c>
      <c r="E202" s="39" t="s">
        <v>6288</v>
      </c>
      <c r="F202">
        <v>7</v>
      </c>
      <c r="I202" s="39" t="s">
        <v>6288</v>
      </c>
      <c r="L202">
        <v>12</v>
      </c>
      <c r="O202">
        <v>6</v>
      </c>
      <c r="R202" s="39" t="s">
        <v>32081</v>
      </c>
      <c r="S202">
        <v>1</v>
      </c>
      <c r="U202" s="39" t="s">
        <v>341</v>
      </c>
      <c r="V202">
        <v>1</v>
      </c>
      <c r="X202" s="39" t="s">
        <v>32082</v>
      </c>
      <c r="Y202">
        <v>1</v>
      </c>
      <c r="AA202" s="39" t="s">
        <v>32083</v>
      </c>
      <c r="AB202">
        <v>1</v>
      </c>
      <c r="AD202" s="39" t="s">
        <v>32089</v>
      </c>
      <c r="AE202">
        <v>0</v>
      </c>
      <c r="AG202" s="39" t="s">
        <v>32085</v>
      </c>
      <c r="AH202">
        <v>1</v>
      </c>
      <c r="AJ202" s="39" t="s">
        <v>32086</v>
      </c>
      <c r="AK202">
        <v>1</v>
      </c>
      <c r="AM202" s="39" t="s">
        <v>32087</v>
      </c>
      <c r="AN202">
        <v>1</v>
      </c>
      <c r="AP202" s="39" t="s">
        <v>32093</v>
      </c>
      <c r="AQ202">
        <v>0</v>
      </c>
      <c r="AS202" s="39" t="s">
        <v>22825</v>
      </c>
      <c r="AT202">
        <v>0</v>
      </c>
    </row>
    <row r="203" spans="1:46" x14ac:dyDescent="0.3">
      <c r="A203">
        <v>202</v>
      </c>
      <c r="B203" s="1">
        <v>45842.552129629628</v>
      </c>
      <c r="C203" s="1">
        <v>45842.556087962963</v>
      </c>
      <c r="D203" s="39" t="s">
        <v>2448</v>
      </c>
      <c r="E203" s="39" t="s">
        <v>2449</v>
      </c>
      <c r="F203">
        <v>7</v>
      </c>
      <c r="I203" s="39" t="s">
        <v>32128</v>
      </c>
      <c r="L203">
        <v>12</v>
      </c>
      <c r="O203">
        <v>15</v>
      </c>
      <c r="R203" s="39" t="s">
        <v>32081</v>
      </c>
      <c r="S203">
        <v>1</v>
      </c>
      <c r="U203" s="39" t="s">
        <v>341</v>
      </c>
      <c r="V203">
        <v>1</v>
      </c>
      <c r="X203" s="39" t="s">
        <v>32082</v>
      </c>
      <c r="Y203">
        <v>1</v>
      </c>
      <c r="AA203" s="39" t="s">
        <v>32083</v>
      </c>
      <c r="AB203">
        <v>1</v>
      </c>
      <c r="AD203" s="39" t="s">
        <v>32084</v>
      </c>
      <c r="AE203">
        <v>1</v>
      </c>
      <c r="AG203" s="39" t="s">
        <v>32085</v>
      </c>
      <c r="AH203">
        <v>1</v>
      </c>
      <c r="AJ203" s="39" t="s">
        <v>32086</v>
      </c>
      <c r="AK203">
        <v>1</v>
      </c>
      <c r="AM203" s="39" t="s">
        <v>32098</v>
      </c>
      <c r="AN203">
        <v>0</v>
      </c>
      <c r="AP203" s="39" t="s">
        <v>32093</v>
      </c>
      <c r="AQ203">
        <v>0</v>
      </c>
      <c r="AS203" s="39" t="s">
        <v>22825</v>
      </c>
      <c r="AT203">
        <v>0</v>
      </c>
    </row>
    <row r="204" spans="1:46" x14ac:dyDescent="0.3">
      <c r="A204">
        <v>203</v>
      </c>
      <c r="B204" s="1">
        <v>45842.552094907405</v>
      </c>
      <c r="C204" s="1">
        <v>45842.556203703702</v>
      </c>
      <c r="D204" s="39" t="s">
        <v>2458</v>
      </c>
      <c r="E204" s="39" t="s">
        <v>2459</v>
      </c>
      <c r="F204">
        <v>8</v>
      </c>
      <c r="I204" s="39" t="s">
        <v>2460</v>
      </c>
      <c r="L204">
        <v>12</v>
      </c>
      <c r="O204">
        <v>20</v>
      </c>
      <c r="R204" s="39" t="s">
        <v>32081</v>
      </c>
      <c r="S204">
        <v>1</v>
      </c>
      <c r="U204" s="39" t="s">
        <v>341</v>
      </c>
      <c r="V204">
        <v>1</v>
      </c>
      <c r="X204" s="39" t="s">
        <v>22200</v>
      </c>
      <c r="Y204">
        <v>0</v>
      </c>
      <c r="AA204" s="39" t="s">
        <v>32083</v>
      </c>
      <c r="AB204">
        <v>1</v>
      </c>
      <c r="AD204" s="39" t="s">
        <v>32084</v>
      </c>
      <c r="AE204">
        <v>1</v>
      </c>
      <c r="AG204" s="39" t="s">
        <v>32085</v>
      </c>
      <c r="AH204">
        <v>1</v>
      </c>
      <c r="AJ204" s="39" t="s">
        <v>32086</v>
      </c>
      <c r="AK204">
        <v>1</v>
      </c>
      <c r="AM204" s="39" t="s">
        <v>32087</v>
      </c>
      <c r="AN204">
        <v>1</v>
      </c>
      <c r="AP204" s="39" t="s">
        <v>32088</v>
      </c>
      <c r="AQ204">
        <v>0</v>
      </c>
      <c r="AS204" s="39" t="s">
        <v>20727</v>
      </c>
      <c r="AT204">
        <v>1</v>
      </c>
    </row>
    <row r="205" spans="1:46" x14ac:dyDescent="0.3">
      <c r="A205">
        <v>204</v>
      </c>
      <c r="B205" s="1">
        <v>45842.552129629628</v>
      </c>
      <c r="C205" s="1">
        <v>45842.556469907409</v>
      </c>
      <c r="D205" s="39" t="s">
        <v>6239</v>
      </c>
      <c r="E205" s="39" t="s">
        <v>6240</v>
      </c>
      <c r="F205">
        <v>7</v>
      </c>
      <c r="I205" s="39" t="s">
        <v>6240</v>
      </c>
      <c r="L205">
        <v>12</v>
      </c>
      <c r="O205">
        <v>5</v>
      </c>
      <c r="R205" s="39" t="s">
        <v>32096</v>
      </c>
      <c r="S205">
        <v>0</v>
      </c>
      <c r="U205" s="39" t="s">
        <v>341</v>
      </c>
      <c r="V205">
        <v>1</v>
      </c>
      <c r="X205" s="39" t="s">
        <v>32082</v>
      </c>
      <c r="Y205">
        <v>1</v>
      </c>
      <c r="AA205" s="39" t="s">
        <v>32083</v>
      </c>
      <c r="AB205">
        <v>1</v>
      </c>
      <c r="AD205" s="39" t="s">
        <v>32084</v>
      </c>
      <c r="AE205">
        <v>1</v>
      </c>
      <c r="AG205" s="39" t="s">
        <v>32115</v>
      </c>
      <c r="AH205">
        <v>0</v>
      </c>
      <c r="AJ205" s="39" t="s">
        <v>32086</v>
      </c>
      <c r="AK205">
        <v>1</v>
      </c>
      <c r="AM205" s="39" t="s">
        <v>32087</v>
      </c>
      <c r="AN205">
        <v>1</v>
      </c>
      <c r="AP205" s="39" t="s">
        <v>32099</v>
      </c>
      <c r="AQ205">
        <v>0</v>
      </c>
      <c r="AS205" s="39" t="s">
        <v>20727</v>
      </c>
      <c r="AT205">
        <v>1</v>
      </c>
    </row>
    <row r="206" spans="1:46" x14ac:dyDescent="0.3">
      <c r="A206">
        <v>205</v>
      </c>
      <c r="B206" s="1">
        <v>45842.552141203705</v>
      </c>
      <c r="C206" s="1">
        <v>45842.556550925925</v>
      </c>
      <c r="D206" s="39" t="s">
        <v>2371</v>
      </c>
      <c r="E206" s="39" t="s">
        <v>2372</v>
      </c>
      <c r="F206">
        <v>8</v>
      </c>
      <c r="I206" s="39" t="s">
        <v>2372</v>
      </c>
      <c r="L206">
        <v>12</v>
      </c>
      <c r="O206">
        <v>11</v>
      </c>
      <c r="R206" s="39" t="s">
        <v>32081</v>
      </c>
      <c r="S206">
        <v>1</v>
      </c>
      <c r="U206" s="39" t="s">
        <v>341</v>
      </c>
      <c r="V206">
        <v>1</v>
      </c>
      <c r="X206" s="39" t="s">
        <v>32082</v>
      </c>
      <c r="Y206">
        <v>1</v>
      </c>
      <c r="AA206" s="39" t="s">
        <v>32083</v>
      </c>
      <c r="AB206">
        <v>1</v>
      </c>
      <c r="AD206" s="39" t="s">
        <v>32084</v>
      </c>
      <c r="AE206">
        <v>1</v>
      </c>
      <c r="AG206" s="39" t="s">
        <v>32127</v>
      </c>
      <c r="AH206">
        <v>0</v>
      </c>
      <c r="AJ206" s="39" t="s">
        <v>32086</v>
      </c>
      <c r="AK206">
        <v>1</v>
      </c>
      <c r="AM206" s="39" t="s">
        <v>32087</v>
      </c>
      <c r="AN206">
        <v>1</v>
      </c>
      <c r="AP206" s="39" t="s">
        <v>32099</v>
      </c>
      <c r="AQ206">
        <v>0</v>
      </c>
      <c r="AS206" s="39" t="s">
        <v>20727</v>
      </c>
      <c r="AT206">
        <v>1</v>
      </c>
    </row>
    <row r="207" spans="1:46" x14ac:dyDescent="0.3">
      <c r="A207">
        <v>206</v>
      </c>
      <c r="B207" s="1">
        <v>45842.55232638889</v>
      </c>
      <c r="C207" s="1">
        <v>45842.55704861111</v>
      </c>
      <c r="D207" s="39" t="s">
        <v>4691</v>
      </c>
      <c r="E207" s="39" t="s">
        <v>4692</v>
      </c>
      <c r="F207">
        <v>5</v>
      </c>
      <c r="I207" s="39" t="s">
        <v>4692</v>
      </c>
      <c r="L207">
        <v>12</v>
      </c>
      <c r="O207">
        <v>4</v>
      </c>
      <c r="R207" s="39" t="s">
        <v>32081</v>
      </c>
      <c r="S207">
        <v>1</v>
      </c>
      <c r="U207" s="39" t="s">
        <v>341</v>
      </c>
      <c r="V207">
        <v>1</v>
      </c>
      <c r="X207" s="39" t="s">
        <v>32082</v>
      </c>
      <c r="Y207">
        <v>1</v>
      </c>
      <c r="AA207" s="39" t="s">
        <v>32083</v>
      </c>
      <c r="AB207">
        <v>1</v>
      </c>
      <c r="AD207" s="39" t="s">
        <v>32089</v>
      </c>
      <c r="AE207">
        <v>0</v>
      </c>
      <c r="AG207" s="39" t="s">
        <v>32085</v>
      </c>
      <c r="AH207">
        <v>1</v>
      </c>
      <c r="AJ207" s="39" t="s">
        <v>32111</v>
      </c>
      <c r="AK207">
        <v>0</v>
      </c>
      <c r="AM207" s="39" t="s">
        <v>32098</v>
      </c>
      <c r="AN207">
        <v>0</v>
      </c>
      <c r="AP207" s="39" t="s">
        <v>32099</v>
      </c>
      <c r="AQ207">
        <v>0</v>
      </c>
      <c r="AS207" s="39" t="s">
        <v>32094</v>
      </c>
      <c r="AT207">
        <v>0</v>
      </c>
    </row>
    <row r="208" spans="1:46" x14ac:dyDescent="0.3">
      <c r="A208">
        <v>207</v>
      </c>
      <c r="B208" s="1">
        <v>45842.584583333337</v>
      </c>
      <c r="C208" s="1">
        <v>45842.590439814812</v>
      </c>
      <c r="D208" s="39" t="s">
        <v>6455</v>
      </c>
      <c r="E208" s="39" t="s">
        <v>6456</v>
      </c>
      <c r="F208">
        <v>8</v>
      </c>
      <c r="I208" s="39" t="s">
        <v>6457</v>
      </c>
      <c r="L208">
        <v>12</v>
      </c>
      <c r="O208">
        <v>2</v>
      </c>
      <c r="R208" s="39" t="s">
        <v>32081</v>
      </c>
      <c r="S208">
        <v>1</v>
      </c>
      <c r="U208" s="39" t="s">
        <v>341</v>
      </c>
      <c r="V208">
        <v>1</v>
      </c>
      <c r="X208" s="39" t="s">
        <v>32082</v>
      </c>
      <c r="Y208">
        <v>1</v>
      </c>
      <c r="AA208" s="39" t="s">
        <v>32083</v>
      </c>
      <c r="AB208">
        <v>1</v>
      </c>
      <c r="AD208" s="39" t="s">
        <v>32084</v>
      </c>
      <c r="AE208">
        <v>1</v>
      </c>
      <c r="AG208" s="39" t="s">
        <v>32085</v>
      </c>
      <c r="AH208">
        <v>1</v>
      </c>
      <c r="AJ208" s="39" t="s">
        <v>32086</v>
      </c>
      <c r="AK208">
        <v>1</v>
      </c>
      <c r="AM208" s="39" t="s">
        <v>32087</v>
      </c>
      <c r="AN208">
        <v>1</v>
      </c>
      <c r="AP208" s="39" t="s">
        <v>32093</v>
      </c>
      <c r="AQ208">
        <v>0</v>
      </c>
      <c r="AS208" s="39" t="s">
        <v>22825</v>
      </c>
      <c r="AT208">
        <v>0</v>
      </c>
    </row>
    <row r="209" spans="1:46" x14ac:dyDescent="0.3">
      <c r="A209">
        <v>208</v>
      </c>
      <c r="B209" s="1">
        <v>45842.750879629632</v>
      </c>
      <c r="C209" s="1">
        <v>45842.752893518518</v>
      </c>
      <c r="D209" s="39" t="s">
        <v>4501</v>
      </c>
      <c r="E209" s="39" t="s">
        <v>4502</v>
      </c>
      <c r="F209">
        <v>6</v>
      </c>
      <c r="I209" s="39" t="s">
        <v>21571</v>
      </c>
      <c r="L209">
        <v>7</v>
      </c>
      <c r="O209">
        <v>35</v>
      </c>
      <c r="R209" s="39" t="s">
        <v>32081</v>
      </c>
      <c r="S209">
        <v>1</v>
      </c>
      <c r="U209" s="39" t="s">
        <v>341</v>
      </c>
      <c r="V209">
        <v>1</v>
      </c>
      <c r="X209" s="39" t="s">
        <v>32082</v>
      </c>
      <c r="Y209">
        <v>1</v>
      </c>
      <c r="AA209" s="39" t="s">
        <v>6290</v>
      </c>
      <c r="AB209">
        <v>0</v>
      </c>
      <c r="AD209" s="39" t="s">
        <v>32129</v>
      </c>
      <c r="AE209">
        <v>0</v>
      </c>
      <c r="AG209" s="39" t="s">
        <v>32085</v>
      </c>
      <c r="AH209">
        <v>1</v>
      </c>
      <c r="AJ209" s="39" t="s">
        <v>32086</v>
      </c>
      <c r="AK209">
        <v>1</v>
      </c>
      <c r="AM209" s="39" t="s">
        <v>32087</v>
      </c>
      <c r="AN209">
        <v>1</v>
      </c>
      <c r="AP209" s="39" t="s">
        <v>32088</v>
      </c>
      <c r="AQ209">
        <v>0</v>
      </c>
      <c r="AS209" s="39" t="s">
        <v>32094</v>
      </c>
      <c r="AT209">
        <v>0</v>
      </c>
    </row>
    <row r="210" spans="1:46" x14ac:dyDescent="0.3">
      <c r="A210">
        <v>209</v>
      </c>
      <c r="B210" s="1">
        <v>45843.361527777779</v>
      </c>
      <c r="C210" s="1">
        <v>45843.366261574076</v>
      </c>
      <c r="D210" s="39" t="s">
        <v>2852</v>
      </c>
      <c r="E210" s="39" t="s">
        <v>2853</v>
      </c>
      <c r="F210">
        <v>9</v>
      </c>
      <c r="I210" s="39" t="s">
        <v>2854</v>
      </c>
      <c r="L210">
        <v>5</v>
      </c>
      <c r="O210">
        <v>30</v>
      </c>
      <c r="R210" s="39" t="s">
        <v>32081</v>
      </c>
      <c r="S210">
        <v>1</v>
      </c>
      <c r="U210" s="39" t="s">
        <v>341</v>
      </c>
      <c r="V210">
        <v>1</v>
      </c>
      <c r="X210" s="39" t="s">
        <v>32082</v>
      </c>
      <c r="Y210">
        <v>1</v>
      </c>
      <c r="AA210" s="39" t="s">
        <v>32083</v>
      </c>
      <c r="AB210">
        <v>1</v>
      </c>
      <c r="AD210" s="39" t="s">
        <v>32084</v>
      </c>
      <c r="AE210">
        <v>1</v>
      </c>
      <c r="AG210" s="39" t="s">
        <v>32085</v>
      </c>
      <c r="AH210">
        <v>1</v>
      </c>
      <c r="AJ210" s="39" t="s">
        <v>32086</v>
      </c>
      <c r="AK210">
        <v>1</v>
      </c>
      <c r="AM210" s="39" t="s">
        <v>32087</v>
      </c>
      <c r="AN210">
        <v>1</v>
      </c>
      <c r="AP210" s="39" t="s">
        <v>32088</v>
      </c>
      <c r="AQ210">
        <v>0</v>
      </c>
      <c r="AS210" s="39" t="s">
        <v>20727</v>
      </c>
      <c r="AT210">
        <v>1</v>
      </c>
    </row>
    <row r="211" spans="1:46" x14ac:dyDescent="0.3">
      <c r="A211">
        <v>210</v>
      </c>
      <c r="B211" s="1">
        <v>45843.569710648146</v>
      </c>
      <c r="C211" s="1">
        <v>45843.571122685185</v>
      </c>
      <c r="D211" s="39" t="s">
        <v>2810</v>
      </c>
      <c r="E211" s="39" t="s">
        <v>2811</v>
      </c>
      <c r="F211">
        <v>8</v>
      </c>
      <c r="I211" s="39" t="s">
        <v>16417</v>
      </c>
      <c r="L211">
        <v>5</v>
      </c>
      <c r="O211">
        <v>22</v>
      </c>
      <c r="R211" s="39" t="s">
        <v>21156</v>
      </c>
      <c r="S211">
        <v>0</v>
      </c>
      <c r="U211" s="39" t="s">
        <v>341</v>
      </c>
      <c r="V211">
        <v>1</v>
      </c>
      <c r="X211" s="39" t="s">
        <v>32082</v>
      </c>
      <c r="Y211">
        <v>1</v>
      </c>
      <c r="AA211" s="39" t="s">
        <v>32083</v>
      </c>
      <c r="AB211">
        <v>1</v>
      </c>
      <c r="AD211" s="39" t="s">
        <v>32084</v>
      </c>
      <c r="AE211">
        <v>1</v>
      </c>
      <c r="AG211" s="39" t="s">
        <v>32085</v>
      </c>
      <c r="AH211">
        <v>1</v>
      </c>
      <c r="AJ211" s="39" t="s">
        <v>32086</v>
      </c>
      <c r="AK211">
        <v>1</v>
      </c>
      <c r="AM211" s="39" t="s">
        <v>32087</v>
      </c>
      <c r="AN211">
        <v>1</v>
      </c>
      <c r="AP211" s="39" t="s">
        <v>32088</v>
      </c>
      <c r="AQ211">
        <v>0</v>
      </c>
      <c r="AS211" s="39" t="s">
        <v>20727</v>
      </c>
      <c r="AT211">
        <v>1</v>
      </c>
    </row>
    <row r="212" spans="1:46" x14ac:dyDescent="0.3">
      <c r="A212">
        <v>211</v>
      </c>
      <c r="B212" s="1">
        <v>45843.896724537037</v>
      </c>
      <c r="C212" s="1">
        <v>45843.899212962962</v>
      </c>
      <c r="D212" s="39" t="s">
        <v>4544</v>
      </c>
      <c r="E212" s="39" t="s">
        <v>4545</v>
      </c>
      <c r="F212">
        <v>9</v>
      </c>
      <c r="I212" s="39" t="s">
        <v>4545</v>
      </c>
      <c r="L212">
        <v>6</v>
      </c>
      <c r="O212">
        <v>18</v>
      </c>
      <c r="R212" s="39" t="s">
        <v>32081</v>
      </c>
      <c r="S212">
        <v>1</v>
      </c>
      <c r="U212" s="39" t="s">
        <v>341</v>
      </c>
      <c r="V212">
        <v>1</v>
      </c>
      <c r="X212" s="39" t="s">
        <v>32082</v>
      </c>
      <c r="Y212">
        <v>1</v>
      </c>
      <c r="AA212" s="39" t="s">
        <v>32083</v>
      </c>
      <c r="AB212">
        <v>1</v>
      </c>
      <c r="AD212" s="39" t="s">
        <v>32084</v>
      </c>
      <c r="AE212">
        <v>1</v>
      </c>
      <c r="AG212" s="39" t="s">
        <v>32085</v>
      </c>
      <c r="AH212">
        <v>1</v>
      </c>
      <c r="AJ212" s="39" t="s">
        <v>32086</v>
      </c>
      <c r="AK212">
        <v>1</v>
      </c>
      <c r="AM212" s="39" t="s">
        <v>32087</v>
      </c>
      <c r="AN212">
        <v>1</v>
      </c>
      <c r="AP212" s="39" t="s">
        <v>32088</v>
      </c>
      <c r="AQ212">
        <v>0</v>
      </c>
      <c r="AS212" s="39" t="s">
        <v>20727</v>
      </c>
      <c r="AT212">
        <v>1</v>
      </c>
    </row>
    <row r="213" spans="1:46" x14ac:dyDescent="0.3">
      <c r="A213">
        <v>212</v>
      </c>
      <c r="B213" s="1">
        <v>45843.917650462965</v>
      </c>
      <c r="C213" s="1">
        <v>45843.923738425925</v>
      </c>
      <c r="D213" s="39" t="s">
        <v>4083</v>
      </c>
      <c r="E213" s="39" t="s">
        <v>4084</v>
      </c>
      <c r="F213">
        <v>9</v>
      </c>
      <c r="I213" s="39" t="s">
        <v>4085</v>
      </c>
      <c r="L213">
        <v>6</v>
      </c>
      <c r="O213">
        <v>38</v>
      </c>
      <c r="R213" s="39" t="s">
        <v>32081</v>
      </c>
      <c r="S213">
        <v>1</v>
      </c>
      <c r="U213" s="39" t="s">
        <v>341</v>
      </c>
      <c r="V213">
        <v>1</v>
      </c>
      <c r="X213" s="39" t="s">
        <v>32082</v>
      </c>
      <c r="Y213">
        <v>1</v>
      </c>
      <c r="AA213" s="39" t="s">
        <v>32083</v>
      </c>
      <c r="AB213">
        <v>1</v>
      </c>
      <c r="AD213" s="39" t="s">
        <v>32084</v>
      </c>
      <c r="AE213">
        <v>1</v>
      </c>
      <c r="AG213" s="39" t="s">
        <v>32085</v>
      </c>
      <c r="AH213">
        <v>1</v>
      </c>
      <c r="AJ213" s="39" t="s">
        <v>32086</v>
      </c>
      <c r="AK213">
        <v>1</v>
      </c>
      <c r="AM213" s="39" t="s">
        <v>32087</v>
      </c>
      <c r="AN213">
        <v>1</v>
      </c>
      <c r="AP213" s="39" t="s">
        <v>32088</v>
      </c>
      <c r="AQ213">
        <v>0</v>
      </c>
      <c r="AS213" s="39" t="s">
        <v>20727</v>
      </c>
      <c r="AT213">
        <v>1</v>
      </c>
    </row>
    <row r="214" spans="1:46" x14ac:dyDescent="0.3">
      <c r="A214">
        <v>213</v>
      </c>
      <c r="B214" s="1">
        <v>45843.942696759259</v>
      </c>
      <c r="C214" s="1">
        <v>45843.946238425924</v>
      </c>
      <c r="D214" s="39" t="s">
        <v>3927</v>
      </c>
      <c r="E214" s="39" t="s">
        <v>3928</v>
      </c>
      <c r="F214">
        <v>9</v>
      </c>
      <c r="I214" s="39" t="s">
        <v>3928</v>
      </c>
      <c r="L214">
        <v>6</v>
      </c>
      <c r="O214">
        <v>35</v>
      </c>
      <c r="R214" s="39" t="s">
        <v>32081</v>
      </c>
      <c r="S214">
        <v>1</v>
      </c>
      <c r="U214" s="39" t="s">
        <v>341</v>
      </c>
      <c r="V214">
        <v>1</v>
      </c>
      <c r="X214" s="39" t="s">
        <v>32082</v>
      </c>
      <c r="Y214">
        <v>1</v>
      </c>
      <c r="AA214" s="39" t="s">
        <v>32083</v>
      </c>
      <c r="AB214">
        <v>1</v>
      </c>
      <c r="AD214" s="39" t="s">
        <v>32084</v>
      </c>
      <c r="AE214">
        <v>1</v>
      </c>
      <c r="AG214" s="39" t="s">
        <v>32103</v>
      </c>
      <c r="AH214">
        <v>0</v>
      </c>
      <c r="AJ214" s="39" t="s">
        <v>32086</v>
      </c>
      <c r="AK214">
        <v>1</v>
      </c>
      <c r="AM214" s="39" t="s">
        <v>32087</v>
      </c>
      <c r="AN214">
        <v>1</v>
      </c>
      <c r="AP214" s="39" t="s">
        <v>32102</v>
      </c>
      <c r="AQ214">
        <v>1</v>
      </c>
      <c r="AS214" s="39" t="s">
        <v>20727</v>
      </c>
      <c r="AT214">
        <v>1</v>
      </c>
    </row>
    <row r="215" spans="1:46" x14ac:dyDescent="0.3">
      <c r="A215">
        <v>214</v>
      </c>
      <c r="B215" s="1">
        <v>45843.990601851852</v>
      </c>
      <c r="C215" s="1">
        <v>45843.991631944446</v>
      </c>
      <c r="D215" s="39" t="s">
        <v>2829</v>
      </c>
      <c r="E215" s="39" t="s">
        <v>2830</v>
      </c>
      <c r="F215">
        <v>8</v>
      </c>
      <c r="I215" s="39" t="s">
        <v>2830</v>
      </c>
      <c r="L215">
        <v>5</v>
      </c>
      <c r="O215">
        <v>23</v>
      </c>
      <c r="R215" s="39" t="s">
        <v>21156</v>
      </c>
      <c r="S215">
        <v>0</v>
      </c>
      <c r="U215" s="39" t="s">
        <v>341</v>
      </c>
      <c r="V215">
        <v>1</v>
      </c>
      <c r="X215" s="39" t="s">
        <v>32082</v>
      </c>
      <c r="Y215">
        <v>1</v>
      </c>
      <c r="AA215" s="39" t="s">
        <v>32083</v>
      </c>
      <c r="AB215">
        <v>1</v>
      </c>
      <c r="AD215" s="39" t="s">
        <v>32084</v>
      </c>
      <c r="AE215">
        <v>1</v>
      </c>
      <c r="AG215" s="39" t="s">
        <v>32085</v>
      </c>
      <c r="AH215">
        <v>1</v>
      </c>
      <c r="AJ215" s="39" t="s">
        <v>32086</v>
      </c>
      <c r="AK215">
        <v>1</v>
      </c>
      <c r="AM215" s="39" t="s">
        <v>32087</v>
      </c>
      <c r="AN215">
        <v>1</v>
      </c>
      <c r="AP215" s="39" t="s">
        <v>32088</v>
      </c>
      <c r="AQ215">
        <v>0</v>
      </c>
      <c r="AS215" s="39" t="s">
        <v>20727</v>
      </c>
      <c r="AT215">
        <v>1</v>
      </c>
    </row>
    <row r="216" spans="1:46" x14ac:dyDescent="0.3">
      <c r="A216">
        <v>215</v>
      </c>
      <c r="B216" s="1">
        <v>45844.553541666668</v>
      </c>
      <c r="C216" s="1">
        <v>45844.557106481479</v>
      </c>
      <c r="D216" s="39" t="s">
        <v>3935</v>
      </c>
      <c r="E216" s="39" t="s">
        <v>3936</v>
      </c>
      <c r="F216">
        <v>8</v>
      </c>
      <c r="I216" s="39" t="s">
        <v>3936</v>
      </c>
      <c r="L216">
        <v>6</v>
      </c>
      <c r="O216">
        <v>14</v>
      </c>
      <c r="R216" s="39" t="s">
        <v>32081</v>
      </c>
      <c r="S216">
        <v>1</v>
      </c>
      <c r="U216" s="39" t="s">
        <v>31949</v>
      </c>
      <c r="V216">
        <v>0</v>
      </c>
      <c r="X216" s="39" t="s">
        <v>32082</v>
      </c>
      <c r="Y216">
        <v>1</v>
      </c>
      <c r="AA216" s="39" t="s">
        <v>32083</v>
      </c>
      <c r="AB216">
        <v>1</v>
      </c>
      <c r="AD216" s="39" t="s">
        <v>32084</v>
      </c>
      <c r="AE216">
        <v>1</v>
      </c>
      <c r="AG216" s="39" t="s">
        <v>32085</v>
      </c>
      <c r="AH216">
        <v>1</v>
      </c>
      <c r="AJ216" s="39" t="s">
        <v>32086</v>
      </c>
      <c r="AK216">
        <v>1</v>
      </c>
      <c r="AM216" s="39" t="s">
        <v>32087</v>
      </c>
      <c r="AN216">
        <v>1</v>
      </c>
      <c r="AP216" s="39" t="s">
        <v>32088</v>
      </c>
      <c r="AQ216">
        <v>0</v>
      </c>
      <c r="AS216" s="39" t="s">
        <v>20727</v>
      </c>
      <c r="AT216">
        <v>1</v>
      </c>
    </row>
    <row r="217" spans="1:46" x14ac:dyDescent="0.3">
      <c r="A217">
        <v>216</v>
      </c>
      <c r="B217" s="1">
        <v>45844.573182870372</v>
      </c>
      <c r="C217" s="1">
        <v>45844.577152777776</v>
      </c>
      <c r="D217" s="39" t="s">
        <v>4492</v>
      </c>
      <c r="E217" s="39" t="s">
        <v>4493</v>
      </c>
      <c r="F217">
        <v>9</v>
      </c>
      <c r="I217" s="39" t="s">
        <v>14445</v>
      </c>
      <c r="L217">
        <v>7</v>
      </c>
      <c r="O217">
        <v>12</v>
      </c>
      <c r="R217" s="39" t="s">
        <v>32081</v>
      </c>
      <c r="S217">
        <v>1</v>
      </c>
      <c r="U217" s="39" t="s">
        <v>341</v>
      </c>
      <c r="V217">
        <v>1</v>
      </c>
      <c r="X217" s="39" t="s">
        <v>32082</v>
      </c>
      <c r="Y217">
        <v>1</v>
      </c>
      <c r="AA217" s="39" t="s">
        <v>32083</v>
      </c>
      <c r="AB217">
        <v>1</v>
      </c>
      <c r="AD217" s="39" t="s">
        <v>32084</v>
      </c>
      <c r="AE217">
        <v>1</v>
      </c>
      <c r="AG217" s="39" t="s">
        <v>32085</v>
      </c>
      <c r="AH217">
        <v>1</v>
      </c>
      <c r="AJ217" s="39" t="s">
        <v>32086</v>
      </c>
      <c r="AK217">
        <v>1</v>
      </c>
      <c r="AM217" s="39" t="s">
        <v>32087</v>
      </c>
      <c r="AN217">
        <v>1</v>
      </c>
      <c r="AP217" s="39" t="s">
        <v>32099</v>
      </c>
      <c r="AQ217">
        <v>0</v>
      </c>
      <c r="AS217" s="39" t="s">
        <v>20727</v>
      </c>
      <c r="AT217">
        <v>1</v>
      </c>
    </row>
    <row r="218" spans="1:46" x14ac:dyDescent="0.3">
      <c r="A218">
        <v>217</v>
      </c>
      <c r="B218" s="1">
        <v>45844.590127314812</v>
      </c>
      <c r="C218" s="1">
        <v>45844.59207175926</v>
      </c>
      <c r="D218" s="39" t="s">
        <v>3747</v>
      </c>
      <c r="E218" s="39" t="s">
        <v>3748</v>
      </c>
      <c r="F218">
        <v>9</v>
      </c>
      <c r="I218" s="39" t="s">
        <v>3748</v>
      </c>
      <c r="L218">
        <v>8</v>
      </c>
      <c r="O218">
        <v>28</v>
      </c>
      <c r="R218" s="39" t="s">
        <v>32081</v>
      </c>
      <c r="S218">
        <v>1</v>
      </c>
      <c r="U218" s="39" t="s">
        <v>341</v>
      </c>
      <c r="V218">
        <v>1</v>
      </c>
      <c r="X218" s="39" t="s">
        <v>32082</v>
      </c>
      <c r="Y218">
        <v>1</v>
      </c>
      <c r="AA218" s="39" t="s">
        <v>32083</v>
      </c>
      <c r="AB218">
        <v>1</v>
      </c>
      <c r="AD218" s="39" t="s">
        <v>32084</v>
      </c>
      <c r="AE218">
        <v>1</v>
      </c>
      <c r="AG218" s="39" t="s">
        <v>32085</v>
      </c>
      <c r="AH218">
        <v>1</v>
      </c>
      <c r="AJ218" s="39" t="s">
        <v>32086</v>
      </c>
      <c r="AK218">
        <v>1</v>
      </c>
      <c r="AM218" s="39" t="s">
        <v>32087</v>
      </c>
      <c r="AN218">
        <v>1</v>
      </c>
      <c r="AP218" s="39" t="s">
        <v>32088</v>
      </c>
      <c r="AQ218">
        <v>0</v>
      </c>
      <c r="AS218" s="39" t="s">
        <v>20727</v>
      </c>
      <c r="AT218">
        <v>1</v>
      </c>
    </row>
    <row r="219" spans="1:46" x14ac:dyDescent="0.3">
      <c r="A219">
        <v>218</v>
      </c>
      <c r="B219" s="1">
        <v>45844.664513888885</v>
      </c>
      <c r="C219" s="1">
        <v>45844.668946759259</v>
      </c>
      <c r="D219" s="39" t="s">
        <v>3592</v>
      </c>
      <c r="E219" s="39" t="s">
        <v>3593</v>
      </c>
      <c r="F219">
        <v>8</v>
      </c>
      <c r="I219" s="39" t="s">
        <v>3593</v>
      </c>
      <c r="L219">
        <v>8</v>
      </c>
      <c r="O219">
        <v>21</v>
      </c>
      <c r="R219" s="39" t="s">
        <v>32081</v>
      </c>
      <c r="S219">
        <v>1</v>
      </c>
      <c r="U219" s="39" t="s">
        <v>341</v>
      </c>
      <c r="V219">
        <v>1</v>
      </c>
      <c r="X219" s="39" t="s">
        <v>32091</v>
      </c>
      <c r="Y219">
        <v>0</v>
      </c>
      <c r="AA219" s="39" t="s">
        <v>32083</v>
      </c>
      <c r="AB219">
        <v>1</v>
      </c>
      <c r="AD219" s="39" t="s">
        <v>32084</v>
      </c>
      <c r="AE219">
        <v>1</v>
      </c>
      <c r="AG219" s="39" t="s">
        <v>32085</v>
      </c>
      <c r="AH219">
        <v>1</v>
      </c>
      <c r="AJ219" s="39" t="s">
        <v>32086</v>
      </c>
      <c r="AK219">
        <v>1</v>
      </c>
      <c r="AM219" s="39" t="s">
        <v>32087</v>
      </c>
      <c r="AN219">
        <v>1</v>
      </c>
      <c r="AP219" s="39" t="s">
        <v>32099</v>
      </c>
      <c r="AQ219">
        <v>0</v>
      </c>
      <c r="AS219" s="39" t="s">
        <v>20727</v>
      </c>
      <c r="AT219">
        <v>1</v>
      </c>
    </row>
    <row r="220" spans="1:46" x14ac:dyDescent="0.3">
      <c r="A220">
        <v>219</v>
      </c>
      <c r="B220" s="1">
        <v>45844.86445601852</v>
      </c>
      <c r="C220" s="1">
        <v>45844.867615740739</v>
      </c>
      <c r="D220" s="39" t="s">
        <v>2749</v>
      </c>
      <c r="E220" s="39" t="s">
        <v>2750</v>
      </c>
      <c r="F220">
        <v>9</v>
      </c>
      <c r="I220" s="39" t="s">
        <v>2750</v>
      </c>
      <c r="L220">
        <v>5</v>
      </c>
      <c r="O220">
        <v>35</v>
      </c>
      <c r="R220" s="39" t="s">
        <v>32081</v>
      </c>
      <c r="S220">
        <v>1</v>
      </c>
      <c r="U220" s="39" t="s">
        <v>341</v>
      </c>
      <c r="V220">
        <v>1</v>
      </c>
      <c r="X220" s="39" t="s">
        <v>32082</v>
      </c>
      <c r="Y220">
        <v>1</v>
      </c>
      <c r="AA220" s="39" t="s">
        <v>32083</v>
      </c>
      <c r="AB220">
        <v>1</v>
      </c>
      <c r="AD220" s="39" t="s">
        <v>32084</v>
      </c>
      <c r="AE220">
        <v>1</v>
      </c>
      <c r="AG220" s="39" t="s">
        <v>32085</v>
      </c>
      <c r="AH220">
        <v>1</v>
      </c>
      <c r="AJ220" s="39" t="s">
        <v>32086</v>
      </c>
      <c r="AK220">
        <v>1</v>
      </c>
      <c r="AM220" s="39" t="s">
        <v>32087</v>
      </c>
      <c r="AN220">
        <v>1</v>
      </c>
      <c r="AP220" s="39" t="s">
        <v>32088</v>
      </c>
      <c r="AQ220">
        <v>0</v>
      </c>
      <c r="AS220" s="39" t="s">
        <v>20727</v>
      </c>
      <c r="AT220">
        <v>1</v>
      </c>
    </row>
    <row r="221" spans="1:46" x14ac:dyDescent="0.3">
      <c r="A221">
        <v>220</v>
      </c>
      <c r="B221" s="1">
        <v>45844.885648148149</v>
      </c>
      <c r="C221" s="1">
        <v>45844.887476851851</v>
      </c>
      <c r="D221" s="39" t="s">
        <v>3773</v>
      </c>
      <c r="E221" s="39" t="s">
        <v>3774</v>
      </c>
      <c r="F221">
        <v>9</v>
      </c>
      <c r="I221" s="39" t="s">
        <v>16234</v>
      </c>
      <c r="L221">
        <v>8</v>
      </c>
      <c r="O221">
        <v>27</v>
      </c>
      <c r="R221" s="39" t="s">
        <v>32081</v>
      </c>
      <c r="S221">
        <v>1</v>
      </c>
      <c r="U221" s="39" t="s">
        <v>341</v>
      </c>
      <c r="V221">
        <v>1</v>
      </c>
      <c r="X221" s="39" t="s">
        <v>32082</v>
      </c>
      <c r="Y221">
        <v>1</v>
      </c>
      <c r="AA221" s="39" t="s">
        <v>32083</v>
      </c>
      <c r="AB221">
        <v>1</v>
      </c>
      <c r="AD221" s="39" t="s">
        <v>32084</v>
      </c>
      <c r="AE221">
        <v>1</v>
      </c>
      <c r="AG221" s="39" t="s">
        <v>32085</v>
      </c>
      <c r="AH221">
        <v>1</v>
      </c>
      <c r="AJ221" s="39" t="s">
        <v>32086</v>
      </c>
      <c r="AK221">
        <v>1</v>
      </c>
      <c r="AM221" s="39" t="s">
        <v>32087</v>
      </c>
      <c r="AN221">
        <v>1</v>
      </c>
      <c r="AP221" s="39" t="s">
        <v>32088</v>
      </c>
      <c r="AQ221">
        <v>0</v>
      </c>
      <c r="AS221" s="39" t="s">
        <v>20727</v>
      </c>
      <c r="AT221">
        <v>1</v>
      </c>
    </row>
    <row r="222" spans="1:46" x14ac:dyDescent="0.3">
      <c r="A222">
        <v>221</v>
      </c>
      <c r="B222" s="1">
        <v>45845.046620370369</v>
      </c>
      <c r="C222" s="1">
        <v>45845.053217592591</v>
      </c>
      <c r="D222" s="39" t="s">
        <v>3792</v>
      </c>
      <c r="E222" s="39" t="s">
        <v>3793</v>
      </c>
      <c r="F222">
        <v>9</v>
      </c>
      <c r="I222" s="39" t="s">
        <v>3793</v>
      </c>
      <c r="L222">
        <v>8</v>
      </c>
      <c r="O222">
        <v>17</v>
      </c>
      <c r="R222" s="39" t="s">
        <v>32081</v>
      </c>
      <c r="S222">
        <v>1</v>
      </c>
      <c r="U222" s="39" t="s">
        <v>341</v>
      </c>
      <c r="V222">
        <v>1</v>
      </c>
      <c r="X222" s="39" t="s">
        <v>32082</v>
      </c>
      <c r="Y222">
        <v>1</v>
      </c>
      <c r="AA222" s="39" t="s">
        <v>32105</v>
      </c>
      <c r="AB222">
        <v>0</v>
      </c>
      <c r="AD222" s="39" t="s">
        <v>32084</v>
      </c>
      <c r="AE222">
        <v>1</v>
      </c>
      <c r="AG222" s="39" t="s">
        <v>32085</v>
      </c>
      <c r="AH222">
        <v>1</v>
      </c>
      <c r="AJ222" s="39" t="s">
        <v>32086</v>
      </c>
      <c r="AK222">
        <v>1</v>
      </c>
      <c r="AM222" s="39" t="s">
        <v>32087</v>
      </c>
      <c r="AN222">
        <v>1</v>
      </c>
      <c r="AP222" s="39" t="s">
        <v>32102</v>
      </c>
      <c r="AQ222">
        <v>1</v>
      </c>
      <c r="AS222" s="39" t="s">
        <v>20727</v>
      </c>
      <c r="AT222">
        <v>1</v>
      </c>
    </row>
    <row r="223" spans="1:46" x14ac:dyDescent="0.3">
      <c r="A223">
        <v>222</v>
      </c>
      <c r="B223" s="1">
        <v>45845.213159722225</v>
      </c>
      <c r="C223" s="1">
        <v>45845.216134259259</v>
      </c>
      <c r="D223" s="39" t="s">
        <v>2927</v>
      </c>
      <c r="E223" s="39" t="s">
        <v>2928</v>
      </c>
      <c r="F223">
        <v>7</v>
      </c>
      <c r="I223" s="39" t="s">
        <v>2928</v>
      </c>
      <c r="L223">
        <v>5</v>
      </c>
      <c r="O223">
        <v>29</v>
      </c>
      <c r="R223" s="39" t="s">
        <v>32092</v>
      </c>
      <c r="S223">
        <v>0</v>
      </c>
      <c r="U223" s="39" t="s">
        <v>341</v>
      </c>
      <c r="V223">
        <v>1</v>
      </c>
      <c r="X223" s="39" t="s">
        <v>32082</v>
      </c>
      <c r="Y223">
        <v>1</v>
      </c>
      <c r="AA223" s="39" t="s">
        <v>32083</v>
      </c>
      <c r="AB223">
        <v>1</v>
      </c>
      <c r="AD223" s="39" t="s">
        <v>32089</v>
      </c>
      <c r="AE223">
        <v>0</v>
      </c>
      <c r="AG223" s="39" t="s">
        <v>32085</v>
      </c>
      <c r="AH223">
        <v>1</v>
      </c>
      <c r="AJ223" s="39" t="s">
        <v>32086</v>
      </c>
      <c r="AK223">
        <v>1</v>
      </c>
      <c r="AM223" s="39" t="s">
        <v>32087</v>
      </c>
      <c r="AN223">
        <v>1</v>
      </c>
      <c r="AP223" s="39" t="s">
        <v>32088</v>
      </c>
      <c r="AQ223">
        <v>0</v>
      </c>
      <c r="AS223" s="39" t="s">
        <v>20727</v>
      </c>
      <c r="AT223">
        <v>1</v>
      </c>
    </row>
    <row r="224" spans="1:46" x14ac:dyDescent="0.3">
      <c r="A224">
        <v>223</v>
      </c>
      <c r="B224" s="1">
        <v>45845.421805555554</v>
      </c>
      <c r="C224" s="1">
        <v>45845.422662037039</v>
      </c>
      <c r="D224" s="39" t="s">
        <v>2909</v>
      </c>
      <c r="E224" s="39" t="s">
        <v>2910</v>
      </c>
      <c r="F224">
        <v>9</v>
      </c>
      <c r="I224" s="39" t="s">
        <v>2910</v>
      </c>
      <c r="L224">
        <v>5</v>
      </c>
      <c r="O224">
        <v>37</v>
      </c>
      <c r="R224" s="39" t="s">
        <v>32081</v>
      </c>
      <c r="S224">
        <v>1</v>
      </c>
      <c r="U224" s="39" t="s">
        <v>341</v>
      </c>
      <c r="V224">
        <v>1</v>
      </c>
      <c r="X224" s="39" t="s">
        <v>32082</v>
      </c>
      <c r="Y224">
        <v>1</v>
      </c>
      <c r="AA224" s="39" t="s">
        <v>32083</v>
      </c>
      <c r="AB224">
        <v>1</v>
      </c>
      <c r="AD224" s="39" t="s">
        <v>32084</v>
      </c>
      <c r="AE224">
        <v>1</v>
      </c>
      <c r="AG224" s="39" t="s">
        <v>32085</v>
      </c>
      <c r="AH224">
        <v>1</v>
      </c>
      <c r="AJ224" s="39" t="s">
        <v>32086</v>
      </c>
      <c r="AK224">
        <v>1</v>
      </c>
      <c r="AM224" s="39" t="s">
        <v>32087</v>
      </c>
      <c r="AN224">
        <v>1</v>
      </c>
      <c r="AP224" s="39" t="s">
        <v>32088</v>
      </c>
      <c r="AQ224">
        <v>0</v>
      </c>
      <c r="AS224" s="39" t="s">
        <v>20727</v>
      </c>
      <c r="AT224">
        <v>1</v>
      </c>
    </row>
    <row r="225" spans="1:46" x14ac:dyDescent="0.3">
      <c r="A225">
        <v>224</v>
      </c>
      <c r="B225" s="1">
        <v>45845.637569444443</v>
      </c>
      <c r="C225" s="1">
        <v>45845.638078703705</v>
      </c>
      <c r="D225" s="39" t="s">
        <v>3755</v>
      </c>
      <c r="E225" s="39" t="s">
        <v>3756</v>
      </c>
      <c r="F225">
        <v>9</v>
      </c>
      <c r="I225" s="39" t="s">
        <v>3756</v>
      </c>
      <c r="L225">
        <v>8</v>
      </c>
      <c r="O225">
        <v>18</v>
      </c>
      <c r="R225" s="39" t="s">
        <v>32081</v>
      </c>
      <c r="S225">
        <v>1</v>
      </c>
      <c r="U225" s="39" t="s">
        <v>341</v>
      </c>
      <c r="V225">
        <v>1</v>
      </c>
      <c r="X225" s="39" t="s">
        <v>32082</v>
      </c>
      <c r="Y225">
        <v>1</v>
      </c>
      <c r="AA225" s="39" t="s">
        <v>32105</v>
      </c>
      <c r="AB225">
        <v>0</v>
      </c>
      <c r="AD225" s="39" t="s">
        <v>32084</v>
      </c>
      <c r="AE225">
        <v>1</v>
      </c>
      <c r="AG225" s="39" t="s">
        <v>32085</v>
      </c>
      <c r="AH225">
        <v>1</v>
      </c>
      <c r="AJ225" s="39" t="s">
        <v>32086</v>
      </c>
      <c r="AK225">
        <v>1</v>
      </c>
      <c r="AM225" s="39" t="s">
        <v>32087</v>
      </c>
      <c r="AN225">
        <v>1</v>
      </c>
      <c r="AP225" s="39" t="s">
        <v>32102</v>
      </c>
      <c r="AQ225">
        <v>1</v>
      </c>
      <c r="AS225" s="39" t="s">
        <v>20727</v>
      </c>
      <c r="AT225">
        <v>1</v>
      </c>
    </row>
    <row r="226" spans="1:46" x14ac:dyDescent="0.3">
      <c r="A226">
        <v>225</v>
      </c>
      <c r="B226" s="1">
        <v>45845.650057870371</v>
      </c>
      <c r="C226" s="1">
        <v>45845.65457175926</v>
      </c>
      <c r="D226" s="39" t="s">
        <v>4303</v>
      </c>
      <c r="E226" s="39" t="s">
        <v>4304</v>
      </c>
      <c r="F226">
        <v>8</v>
      </c>
      <c r="I226" s="39" t="s">
        <v>4304</v>
      </c>
      <c r="L226">
        <v>7</v>
      </c>
      <c r="O226">
        <v>30</v>
      </c>
      <c r="R226" s="39" t="s">
        <v>32081</v>
      </c>
      <c r="S226">
        <v>1</v>
      </c>
      <c r="U226" s="39" t="s">
        <v>341</v>
      </c>
      <c r="V226">
        <v>1</v>
      </c>
      <c r="X226" s="39" t="s">
        <v>32082</v>
      </c>
      <c r="Y226">
        <v>1</v>
      </c>
      <c r="AA226" s="39" t="s">
        <v>32083</v>
      </c>
      <c r="AB226">
        <v>1</v>
      </c>
      <c r="AD226" s="39" t="s">
        <v>32084</v>
      </c>
      <c r="AE226">
        <v>1</v>
      </c>
      <c r="AG226" s="39" t="s">
        <v>32085</v>
      </c>
      <c r="AH226">
        <v>1</v>
      </c>
      <c r="AJ226" s="39" t="s">
        <v>32086</v>
      </c>
      <c r="AK226">
        <v>1</v>
      </c>
      <c r="AM226" s="39" t="s">
        <v>32087</v>
      </c>
      <c r="AN226">
        <v>1</v>
      </c>
      <c r="AP226" s="39" t="s">
        <v>32099</v>
      </c>
      <c r="AQ226">
        <v>0</v>
      </c>
      <c r="AS226" s="39" t="s">
        <v>32094</v>
      </c>
      <c r="AT226">
        <v>0</v>
      </c>
    </row>
    <row r="227" spans="1:46" x14ac:dyDescent="0.3">
      <c r="A227">
        <v>226</v>
      </c>
      <c r="B227" s="1">
        <v>45845.728946759256</v>
      </c>
      <c r="C227" s="1">
        <v>45845.731585648151</v>
      </c>
      <c r="D227" s="39" t="s">
        <v>4227</v>
      </c>
      <c r="E227" s="39" t="s">
        <v>4228</v>
      </c>
      <c r="F227">
        <v>9</v>
      </c>
      <c r="I227" s="39" t="s">
        <v>12592</v>
      </c>
      <c r="L227">
        <v>7</v>
      </c>
      <c r="O227">
        <v>2</v>
      </c>
      <c r="R227" s="39" t="s">
        <v>32081</v>
      </c>
      <c r="S227">
        <v>1</v>
      </c>
      <c r="U227" s="39" t="s">
        <v>341</v>
      </c>
      <c r="V227">
        <v>1</v>
      </c>
      <c r="X227" s="39" t="s">
        <v>32082</v>
      </c>
      <c r="Y227">
        <v>1</v>
      </c>
      <c r="AA227" s="39" t="s">
        <v>32083</v>
      </c>
      <c r="AB227">
        <v>1</v>
      </c>
      <c r="AD227" s="39" t="s">
        <v>32084</v>
      </c>
      <c r="AE227">
        <v>1</v>
      </c>
      <c r="AG227" s="39" t="s">
        <v>32085</v>
      </c>
      <c r="AH227">
        <v>1</v>
      </c>
      <c r="AJ227" s="39" t="s">
        <v>32086</v>
      </c>
      <c r="AK227">
        <v>1</v>
      </c>
      <c r="AM227" s="39" t="s">
        <v>32087</v>
      </c>
      <c r="AN227">
        <v>1</v>
      </c>
      <c r="AP227" s="39" t="s">
        <v>32099</v>
      </c>
      <c r="AQ227">
        <v>0</v>
      </c>
      <c r="AS227" s="39" t="s">
        <v>20727</v>
      </c>
      <c r="AT227">
        <v>1</v>
      </c>
    </row>
    <row r="228" spans="1:46" x14ac:dyDescent="0.3">
      <c r="A228">
        <v>227</v>
      </c>
      <c r="B228" s="1">
        <v>45845.738229166665</v>
      </c>
      <c r="C228" s="1">
        <v>45845.740428240744</v>
      </c>
      <c r="D228" s="39" t="s">
        <v>3909</v>
      </c>
      <c r="E228" s="39" t="s">
        <v>3910</v>
      </c>
      <c r="F228">
        <v>9</v>
      </c>
      <c r="I228" s="39" t="s">
        <v>3910</v>
      </c>
      <c r="L228">
        <v>6</v>
      </c>
      <c r="O228">
        <v>7</v>
      </c>
      <c r="R228" s="39" t="s">
        <v>32081</v>
      </c>
      <c r="S228">
        <v>1</v>
      </c>
      <c r="U228" s="39" t="s">
        <v>341</v>
      </c>
      <c r="V228">
        <v>1</v>
      </c>
      <c r="X228" s="39" t="s">
        <v>32082</v>
      </c>
      <c r="Y228">
        <v>1</v>
      </c>
      <c r="AA228" s="39" t="s">
        <v>32083</v>
      </c>
      <c r="AB228">
        <v>1</v>
      </c>
      <c r="AD228" s="39" t="s">
        <v>32084</v>
      </c>
      <c r="AE228">
        <v>1</v>
      </c>
      <c r="AG228" s="39" t="s">
        <v>32085</v>
      </c>
      <c r="AH228">
        <v>1</v>
      </c>
      <c r="AJ228" s="39" t="s">
        <v>32086</v>
      </c>
      <c r="AK228">
        <v>1</v>
      </c>
      <c r="AM228" s="39" t="s">
        <v>32087</v>
      </c>
      <c r="AN228">
        <v>1</v>
      </c>
      <c r="AP228" s="39" t="s">
        <v>32088</v>
      </c>
      <c r="AQ228">
        <v>0</v>
      </c>
      <c r="AS228" s="39" t="s">
        <v>20727</v>
      </c>
      <c r="AT228">
        <v>1</v>
      </c>
    </row>
    <row r="229" spans="1:46" x14ac:dyDescent="0.3">
      <c r="A229">
        <v>228</v>
      </c>
      <c r="B229" s="1">
        <v>45846.543854166666</v>
      </c>
      <c r="C229" s="1">
        <v>45846.547442129631</v>
      </c>
      <c r="D229" s="39" t="s">
        <v>3764</v>
      </c>
      <c r="E229" s="39" t="s">
        <v>3765</v>
      </c>
      <c r="F229">
        <v>8</v>
      </c>
      <c r="I229" s="39" t="s">
        <v>3765</v>
      </c>
      <c r="L229">
        <v>8</v>
      </c>
      <c r="O229">
        <v>26</v>
      </c>
      <c r="R229" s="39" t="s">
        <v>32081</v>
      </c>
      <c r="S229">
        <v>1</v>
      </c>
      <c r="U229" s="39" t="s">
        <v>341</v>
      </c>
      <c r="V229">
        <v>1</v>
      </c>
      <c r="X229" s="39" t="s">
        <v>32082</v>
      </c>
      <c r="Y229">
        <v>1</v>
      </c>
      <c r="AA229" s="39" t="s">
        <v>32083</v>
      </c>
      <c r="AB229">
        <v>1</v>
      </c>
      <c r="AD229" s="39" t="s">
        <v>32084</v>
      </c>
      <c r="AE229">
        <v>1</v>
      </c>
      <c r="AG229" s="39" t="s">
        <v>32085</v>
      </c>
      <c r="AH229">
        <v>1</v>
      </c>
      <c r="AJ229" s="39" t="s">
        <v>32086</v>
      </c>
      <c r="AK229">
        <v>1</v>
      </c>
      <c r="AM229" s="39" t="s">
        <v>32087</v>
      </c>
      <c r="AN229">
        <v>1</v>
      </c>
      <c r="AP229" s="39" t="s">
        <v>32088</v>
      </c>
      <c r="AQ229">
        <v>0</v>
      </c>
      <c r="AS229" s="39" t="s">
        <v>32094</v>
      </c>
      <c r="AT229">
        <v>0</v>
      </c>
    </row>
    <row r="230" spans="1:46" x14ac:dyDescent="0.3">
      <c r="A230">
        <v>229</v>
      </c>
      <c r="B230" s="1">
        <v>45846.549293981479</v>
      </c>
      <c r="C230" s="1">
        <v>45846.550092592595</v>
      </c>
      <c r="D230" s="39" t="s">
        <v>233</v>
      </c>
      <c r="E230" s="39" t="s">
        <v>234</v>
      </c>
      <c r="F230">
        <v>1</v>
      </c>
      <c r="I230" s="39" t="s">
        <v>32130</v>
      </c>
      <c r="L230">
        <v>11</v>
      </c>
      <c r="O230">
        <v>6</v>
      </c>
      <c r="R230" s="39" t="s">
        <v>32081</v>
      </c>
      <c r="S230">
        <v>1</v>
      </c>
      <c r="U230" s="39" t="s">
        <v>31949</v>
      </c>
      <c r="V230">
        <v>0</v>
      </c>
      <c r="X230" s="39" t="s">
        <v>21157</v>
      </c>
      <c r="Y230">
        <v>0</v>
      </c>
      <c r="AA230" s="39" t="s">
        <v>32105</v>
      </c>
      <c r="AB230">
        <v>0</v>
      </c>
      <c r="AD230" s="39" t="s">
        <v>32129</v>
      </c>
      <c r="AE230">
        <v>0</v>
      </c>
      <c r="AG230" s="39" t="s">
        <v>32101</v>
      </c>
      <c r="AH230">
        <v>0</v>
      </c>
      <c r="AJ230" s="39" t="s">
        <v>32109</v>
      </c>
      <c r="AK230">
        <v>0</v>
      </c>
      <c r="AM230" s="39" t="s">
        <v>32110</v>
      </c>
      <c r="AN230">
        <v>0</v>
      </c>
      <c r="AP230" s="39" t="s">
        <v>32088</v>
      </c>
      <c r="AQ230">
        <v>0</v>
      </c>
      <c r="AS230" s="39" t="s">
        <v>32104</v>
      </c>
      <c r="AT230">
        <v>0</v>
      </c>
    </row>
    <row r="231" spans="1:46" x14ac:dyDescent="0.3">
      <c r="A231">
        <v>230</v>
      </c>
      <c r="B231" s="1">
        <v>45846.550081018519</v>
      </c>
      <c r="C231" s="1">
        <v>45846.551365740743</v>
      </c>
      <c r="D231" s="39" t="s">
        <v>446</v>
      </c>
      <c r="E231" s="39" t="s">
        <v>447</v>
      </c>
      <c r="F231">
        <v>9</v>
      </c>
      <c r="I231" s="39" t="s">
        <v>447</v>
      </c>
      <c r="L231">
        <v>11</v>
      </c>
      <c r="O231">
        <v>2</v>
      </c>
      <c r="R231" s="39" t="s">
        <v>32081</v>
      </c>
      <c r="S231">
        <v>1</v>
      </c>
      <c r="U231" s="39" t="s">
        <v>341</v>
      </c>
      <c r="V231">
        <v>1</v>
      </c>
      <c r="X231" s="39" t="s">
        <v>32082</v>
      </c>
      <c r="Y231">
        <v>1</v>
      </c>
      <c r="AA231" s="39" t="s">
        <v>32083</v>
      </c>
      <c r="AB231">
        <v>1</v>
      </c>
      <c r="AD231" s="39" t="s">
        <v>32084</v>
      </c>
      <c r="AE231">
        <v>1</v>
      </c>
      <c r="AG231" s="39" t="s">
        <v>32085</v>
      </c>
      <c r="AH231">
        <v>1</v>
      </c>
      <c r="AJ231" s="39" t="s">
        <v>32086</v>
      </c>
      <c r="AK231">
        <v>1</v>
      </c>
      <c r="AM231" s="39" t="s">
        <v>32087</v>
      </c>
      <c r="AN231">
        <v>1</v>
      </c>
      <c r="AP231" s="39" t="s">
        <v>32088</v>
      </c>
      <c r="AQ231">
        <v>0</v>
      </c>
      <c r="AS231" s="39" t="s">
        <v>20727</v>
      </c>
      <c r="AT231">
        <v>1</v>
      </c>
    </row>
    <row r="232" spans="1:46" x14ac:dyDescent="0.3">
      <c r="A232">
        <v>231</v>
      </c>
      <c r="B232" s="1">
        <v>45846.54954861111</v>
      </c>
      <c r="C232" s="1">
        <v>45846.551574074074</v>
      </c>
      <c r="D232" s="39" t="s">
        <v>458</v>
      </c>
      <c r="E232" s="39" t="s">
        <v>459</v>
      </c>
      <c r="F232">
        <v>9</v>
      </c>
      <c r="I232" s="39" t="s">
        <v>459</v>
      </c>
      <c r="L232">
        <v>11</v>
      </c>
      <c r="O232">
        <v>4</v>
      </c>
      <c r="R232" s="39" t="s">
        <v>32081</v>
      </c>
      <c r="S232">
        <v>1</v>
      </c>
      <c r="U232" s="39" t="s">
        <v>341</v>
      </c>
      <c r="V232">
        <v>1</v>
      </c>
      <c r="X232" s="39" t="s">
        <v>32082</v>
      </c>
      <c r="Y232">
        <v>1</v>
      </c>
      <c r="AA232" s="39" t="s">
        <v>32083</v>
      </c>
      <c r="AB232">
        <v>1</v>
      </c>
      <c r="AD232" s="39" t="s">
        <v>32084</v>
      </c>
      <c r="AE232">
        <v>1</v>
      </c>
      <c r="AG232" s="39" t="s">
        <v>32085</v>
      </c>
      <c r="AH232">
        <v>1</v>
      </c>
      <c r="AJ232" s="39" t="s">
        <v>32086</v>
      </c>
      <c r="AK232">
        <v>1</v>
      </c>
      <c r="AM232" s="39" t="s">
        <v>32087</v>
      </c>
      <c r="AN232">
        <v>1</v>
      </c>
      <c r="AP232" s="39" t="s">
        <v>32088</v>
      </c>
      <c r="AQ232">
        <v>0</v>
      </c>
      <c r="AS232" s="39" t="s">
        <v>20727</v>
      </c>
      <c r="AT232">
        <v>1</v>
      </c>
    </row>
    <row r="233" spans="1:46" x14ac:dyDescent="0.3">
      <c r="A233">
        <v>232</v>
      </c>
      <c r="B233" s="1">
        <v>45846.549618055556</v>
      </c>
      <c r="C233" s="1">
        <v>45846.552766203706</v>
      </c>
      <c r="D233" s="39" t="s">
        <v>330</v>
      </c>
      <c r="E233" s="39" t="s">
        <v>331</v>
      </c>
      <c r="F233">
        <v>8</v>
      </c>
      <c r="I233" s="39" t="s">
        <v>6611</v>
      </c>
      <c r="L233">
        <v>11</v>
      </c>
      <c r="O233">
        <v>7</v>
      </c>
      <c r="R233" s="39" t="s">
        <v>32081</v>
      </c>
      <c r="S233">
        <v>1</v>
      </c>
      <c r="U233" s="39" t="s">
        <v>341</v>
      </c>
      <c r="V233">
        <v>1</v>
      </c>
      <c r="X233" s="39" t="s">
        <v>32082</v>
      </c>
      <c r="Y233">
        <v>1</v>
      </c>
      <c r="AA233" s="39" t="s">
        <v>32083</v>
      </c>
      <c r="AB233">
        <v>1</v>
      </c>
      <c r="AD233" s="39" t="s">
        <v>32084</v>
      </c>
      <c r="AE233">
        <v>1</v>
      </c>
      <c r="AG233" s="39" t="s">
        <v>32085</v>
      </c>
      <c r="AH233">
        <v>1</v>
      </c>
      <c r="AJ233" s="39" t="s">
        <v>32086</v>
      </c>
      <c r="AK233">
        <v>1</v>
      </c>
      <c r="AM233" s="39" t="s">
        <v>32087</v>
      </c>
      <c r="AN233">
        <v>1</v>
      </c>
      <c r="AP233" s="39" t="s">
        <v>32093</v>
      </c>
      <c r="AQ233">
        <v>0</v>
      </c>
      <c r="AS233" s="39" t="s">
        <v>22825</v>
      </c>
      <c r="AT233">
        <v>0</v>
      </c>
    </row>
    <row r="234" spans="1:46" x14ac:dyDescent="0.3">
      <c r="A234">
        <v>233</v>
      </c>
      <c r="B234" s="1">
        <v>45846.551238425927</v>
      </c>
      <c r="C234" s="1">
        <v>45846.552847222221</v>
      </c>
      <c r="D234" s="39" t="s">
        <v>304</v>
      </c>
      <c r="E234" s="39" t="s">
        <v>305</v>
      </c>
      <c r="F234">
        <v>9</v>
      </c>
      <c r="I234" s="39" t="s">
        <v>306</v>
      </c>
      <c r="L234">
        <v>11</v>
      </c>
      <c r="O234">
        <v>17</v>
      </c>
      <c r="R234" s="39" t="s">
        <v>32081</v>
      </c>
      <c r="S234">
        <v>1</v>
      </c>
      <c r="U234" s="39" t="s">
        <v>341</v>
      </c>
      <c r="V234">
        <v>1</v>
      </c>
      <c r="X234" s="39" t="s">
        <v>32082</v>
      </c>
      <c r="Y234">
        <v>1</v>
      </c>
      <c r="AA234" s="39" t="s">
        <v>32083</v>
      </c>
      <c r="AB234">
        <v>1</v>
      </c>
      <c r="AD234" s="39" t="s">
        <v>32084</v>
      </c>
      <c r="AE234">
        <v>1</v>
      </c>
      <c r="AG234" s="39" t="s">
        <v>32085</v>
      </c>
      <c r="AH234">
        <v>1</v>
      </c>
      <c r="AJ234" s="39" t="s">
        <v>32086</v>
      </c>
      <c r="AK234">
        <v>1</v>
      </c>
      <c r="AM234" s="39" t="s">
        <v>32087</v>
      </c>
      <c r="AN234">
        <v>1</v>
      </c>
      <c r="AP234" s="39" t="s">
        <v>32088</v>
      </c>
      <c r="AQ234">
        <v>0</v>
      </c>
      <c r="AS234" s="39" t="s">
        <v>20727</v>
      </c>
      <c r="AT234">
        <v>1</v>
      </c>
    </row>
    <row r="235" spans="1:46" x14ac:dyDescent="0.3">
      <c r="A235">
        <v>234</v>
      </c>
      <c r="B235" s="1">
        <v>45846.550659722219</v>
      </c>
      <c r="C235" s="1">
        <v>45846.552928240744</v>
      </c>
      <c r="D235" s="39" t="s">
        <v>398</v>
      </c>
      <c r="E235" s="39" t="s">
        <v>399</v>
      </c>
      <c r="F235">
        <v>10</v>
      </c>
      <c r="I235" s="39" t="s">
        <v>399</v>
      </c>
      <c r="L235">
        <v>11</v>
      </c>
      <c r="O235">
        <v>36</v>
      </c>
      <c r="R235" s="39" t="s">
        <v>32081</v>
      </c>
      <c r="S235">
        <v>1</v>
      </c>
      <c r="U235" s="39" t="s">
        <v>341</v>
      </c>
      <c r="V235">
        <v>1</v>
      </c>
      <c r="X235" s="39" t="s">
        <v>32082</v>
      </c>
      <c r="Y235">
        <v>1</v>
      </c>
      <c r="AA235" s="39" t="s">
        <v>32083</v>
      </c>
      <c r="AB235">
        <v>1</v>
      </c>
      <c r="AD235" s="39" t="s">
        <v>32084</v>
      </c>
      <c r="AE235">
        <v>1</v>
      </c>
      <c r="AG235" s="39" t="s">
        <v>32085</v>
      </c>
      <c r="AH235">
        <v>1</v>
      </c>
      <c r="AJ235" s="39" t="s">
        <v>32086</v>
      </c>
      <c r="AK235">
        <v>1</v>
      </c>
      <c r="AM235" s="39" t="s">
        <v>32087</v>
      </c>
      <c r="AN235">
        <v>1</v>
      </c>
      <c r="AP235" s="39" t="s">
        <v>32102</v>
      </c>
      <c r="AQ235">
        <v>1</v>
      </c>
      <c r="AS235" s="39" t="s">
        <v>20727</v>
      </c>
      <c r="AT235">
        <v>1</v>
      </c>
    </row>
    <row r="236" spans="1:46" x14ac:dyDescent="0.3">
      <c r="A236">
        <v>235</v>
      </c>
      <c r="B236" s="1">
        <v>45846.550196759257</v>
      </c>
      <c r="C236" s="1">
        <v>45846.553032407406</v>
      </c>
      <c r="D236" s="39" t="s">
        <v>316</v>
      </c>
      <c r="E236" s="39" t="s">
        <v>317</v>
      </c>
      <c r="F236">
        <v>10</v>
      </c>
      <c r="I236" s="39" t="s">
        <v>317</v>
      </c>
      <c r="L236">
        <v>11</v>
      </c>
      <c r="O236">
        <v>29</v>
      </c>
      <c r="R236" s="39" t="s">
        <v>32081</v>
      </c>
      <c r="S236">
        <v>1</v>
      </c>
      <c r="U236" s="39" t="s">
        <v>341</v>
      </c>
      <c r="V236">
        <v>1</v>
      </c>
      <c r="X236" s="39" t="s">
        <v>32082</v>
      </c>
      <c r="Y236">
        <v>1</v>
      </c>
      <c r="AA236" s="39" t="s">
        <v>32083</v>
      </c>
      <c r="AB236">
        <v>1</v>
      </c>
      <c r="AD236" s="39" t="s">
        <v>32084</v>
      </c>
      <c r="AE236">
        <v>1</v>
      </c>
      <c r="AG236" s="39" t="s">
        <v>32085</v>
      </c>
      <c r="AH236">
        <v>1</v>
      </c>
      <c r="AJ236" s="39" t="s">
        <v>32086</v>
      </c>
      <c r="AK236">
        <v>1</v>
      </c>
      <c r="AM236" s="39" t="s">
        <v>32087</v>
      </c>
      <c r="AN236">
        <v>1</v>
      </c>
      <c r="AP236" s="39" t="s">
        <v>32102</v>
      </c>
      <c r="AQ236">
        <v>1</v>
      </c>
      <c r="AS236" s="39" t="s">
        <v>20727</v>
      </c>
      <c r="AT236">
        <v>1</v>
      </c>
    </row>
    <row r="237" spans="1:46" x14ac:dyDescent="0.3">
      <c r="A237">
        <v>236</v>
      </c>
      <c r="B237" s="1">
        <v>45846.550625000003</v>
      </c>
      <c r="C237" s="1">
        <v>45846.553206018521</v>
      </c>
      <c r="D237" s="39" t="s">
        <v>343</v>
      </c>
      <c r="E237" s="39" t="s">
        <v>344</v>
      </c>
      <c r="F237">
        <v>10</v>
      </c>
      <c r="I237" s="39" t="s">
        <v>344</v>
      </c>
      <c r="L237">
        <v>11</v>
      </c>
      <c r="O237">
        <v>35</v>
      </c>
      <c r="R237" s="39" t="s">
        <v>32081</v>
      </c>
      <c r="S237">
        <v>1</v>
      </c>
      <c r="U237" s="39" t="s">
        <v>341</v>
      </c>
      <c r="V237">
        <v>1</v>
      </c>
      <c r="X237" s="39" t="s">
        <v>32082</v>
      </c>
      <c r="Y237">
        <v>1</v>
      </c>
      <c r="AA237" s="39" t="s">
        <v>32083</v>
      </c>
      <c r="AB237">
        <v>1</v>
      </c>
      <c r="AD237" s="39" t="s">
        <v>32084</v>
      </c>
      <c r="AE237">
        <v>1</v>
      </c>
      <c r="AG237" s="39" t="s">
        <v>32085</v>
      </c>
      <c r="AH237">
        <v>1</v>
      </c>
      <c r="AJ237" s="39" t="s">
        <v>32086</v>
      </c>
      <c r="AK237">
        <v>1</v>
      </c>
      <c r="AM237" s="39" t="s">
        <v>32087</v>
      </c>
      <c r="AN237">
        <v>1</v>
      </c>
      <c r="AP237" s="39" t="s">
        <v>32102</v>
      </c>
      <c r="AQ237">
        <v>1</v>
      </c>
      <c r="AS237" s="39" t="s">
        <v>20727</v>
      </c>
      <c r="AT237">
        <v>1</v>
      </c>
    </row>
    <row r="238" spans="1:46" x14ac:dyDescent="0.3">
      <c r="A238">
        <v>237</v>
      </c>
      <c r="B238" s="1">
        <v>45846.550150462965</v>
      </c>
      <c r="C238" s="1">
        <v>45846.553229166668</v>
      </c>
      <c r="D238" s="39" t="s">
        <v>220</v>
      </c>
      <c r="E238" s="39" t="s">
        <v>221</v>
      </c>
      <c r="F238">
        <v>9</v>
      </c>
      <c r="I238" s="39" t="s">
        <v>221</v>
      </c>
      <c r="L238">
        <v>11</v>
      </c>
      <c r="O238">
        <v>13</v>
      </c>
      <c r="R238" s="39" t="s">
        <v>32081</v>
      </c>
      <c r="S238">
        <v>1</v>
      </c>
      <c r="U238" s="39" t="s">
        <v>341</v>
      </c>
      <c r="V238">
        <v>1</v>
      </c>
      <c r="X238" s="39" t="s">
        <v>32082</v>
      </c>
      <c r="Y238">
        <v>1</v>
      </c>
      <c r="AA238" s="39" t="s">
        <v>32083</v>
      </c>
      <c r="AB238">
        <v>1</v>
      </c>
      <c r="AD238" s="39" t="s">
        <v>32084</v>
      </c>
      <c r="AE238">
        <v>1</v>
      </c>
      <c r="AG238" s="39" t="s">
        <v>32085</v>
      </c>
      <c r="AH238">
        <v>1</v>
      </c>
      <c r="AJ238" s="39" t="s">
        <v>32086</v>
      </c>
      <c r="AK238">
        <v>1</v>
      </c>
      <c r="AM238" s="39" t="s">
        <v>32087</v>
      </c>
      <c r="AN238">
        <v>1</v>
      </c>
      <c r="AP238" s="39" t="s">
        <v>32088</v>
      </c>
      <c r="AQ238">
        <v>0</v>
      </c>
      <c r="AS238" s="39" t="s">
        <v>20727</v>
      </c>
      <c r="AT238">
        <v>1</v>
      </c>
    </row>
    <row r="239" spans="1:46" x14ac:dyDescent="0.3">
      <c r="A239">
        <v>238</v>
      </c>
      <c r="B239" s="1">
        <v>45846.553368055553</v>
      </c>
      <c r="C239" s="1">
        <v>45846.553402777776</v>
      </c>
      <c r="D239" s="39" t="s">
        <v>450</v>
      </c>
      <c r="E239" s="39" t="s">
        <v>451</v>
      </c>
      <c r="F239">
        <v>8</v>
      </c>
      <c r="I239" s="39" t="s">
        <v>451</v>
      </c>
      <c r="L239">
        <v>11</v>
      </c>
      <c r="O239">
        <v>24</v>
      </c>
      <c r="R239" s="39" t="s">
        <v>32081</v>
      </c>
      <c r="S239">
        <v>1</v>
      </c>
      <c r="U239" s="39" t="s">
        <v>2802</v>
      </c>
      <c r="V239">
        <v>0</v>
      </c>
      <c r="X239" s="39" t="s">
        <v>32082</v>
      </c>
      <c r="Y239">
        <v>1</v>
      </c>
      <c r="AA239" s="39" t="s">
        <v>32083</v>
      </c>
      <c r="AB239">
        <v>1</v>
      </c>
      <c r="AD239" s="39" t="s">
        <v>32084</v>
      </c>
      <c r="AE239">
        <v>1</v>
      </c>
      <c r="AG239" s="39" t="s">
        <v>32085</v>
      </c>
      <c r="AH239">
        <v>1</v>
      </c>
      <c r="AJ239" s="39" t="s">
        <v>32086</v>
      </c>
      <c r="AK239">
        <v>1</v>
      </c>
      <c r="AM239" s="39" t="s">
        <v>32087</v>
      </c>
      <c r="AN239">
        <v>1</v>
      </c>
      <c r="AP239" s="39" t="s">
        <v>32088</v>
      </c>
      <c r="AQ239">
        <v>0</v>
      </c>
      <c r="AS239" s="39" t="s">
        <v>20727</v>
      </c>
      <c r="AT239">
        <v>1</v>
      </c>
    </row>
    <row r="240" spans="1:46" x14ac:dyDescent="0.3">
      <c r="A240">
        <v>239</v>
      </c>
      <c r="B240" s="1">
        <v>45846.552094907405</v>
      </c>
      <c r="C240" s="1">
        <v>45846.553483796299</v>
      </c>
      <c r="D240" s="39" t="s">
        <v>47</v>
      </c>
      <c r="E240" s="39" t="s">
        <v>48</v>
      </c>
      <c r="F240">
        <v>9</v>
      </c>
      <c r="I240" s="39" t="s">
        <v>49</v>
      </c>
      <c r="L240">
        <v>11</v>
      </c>
      <c r="O240">
        <v>15</v>
      </c>
      <c r="R240" s="39" t="s">
        <v>32081</v>
      </c>
      <c r="S240">
        <v>1</v>
      </c>
      <c r="U240" s="39" t="s">
        <v>341</v>
      </c>
      <c r="V240">
        <v>1</v>
      </c>
      <c r="X240" s="39" t="s">
        <v>32082</v>
      </c>
      <c r="Y240">
        <v>1</v>
      </c>
      <c r="AA240" s="39" t="s">
        <v>32083</v>
      </c>
      <c r="AB240">
        <v>1</v>
      </c>
      <c r="AD240" s="39" t="s">
        <v>32084</v>
      </c>
      <c r="AE240">
        <v>1</v>
      </c>
      <c r="AG240" s="39" t="s">
        <v>32085</v>
      </c>
      <c r="AH240">
        <v>1</v>
      </c>
      <c r="AJ240" s="39" t="s">
        <v>32086</v>
      </c>
      <c r="AK240">
        <v>1</v>
      </c>
      <c r="AM240" s="39" t="s">
        <v>32087</v>
      </c>
      <c r="AN240">
        <v>1</v>
      </c>
      <c r="AP240" s="39" t="s">
        <v>32088</v>
      </c>
      <c r="AQ240">
        <v>0</v>
      </c>
      <c r="AS240" s="39" t="s">
        <v>20727</v>
      </c>
      <c r="AT240">
        <v>1</v>
      </c>
    </row>
    <row r="241" spans="1:46" x14ac:dyDescent="0.3">
      <c r="A241">
        <v>240</v>
      </c>
      <c r="B241" s="1">
        <v>45846.549490740741</v>
      </c>
      <c r="C241" s="1">
        <v>45846.553495370368</v>
      </c>
      <c r="D241" s="39" t="s">
        <v>194</v>
      </c>
      <c r="E241" s="39" t="s">
        <v>195</v>
      </c>
      <c r="F241">
        <v>9</v>
      </c>
      <c r="I241" s="39" t="s">
        <v>195</v>
      </c>
      <c r="L241">
        <v>11</v>
      </c>
      <c r="O241">
        <v>28</v>
      </c>
      <c r="R241" s="39" t="s">
        <v>32081</v>
      </c>
      <c r="S241">
        <v>1</v>
      </c>
      <c r="U241" s="39" t="s">
        <v>341</v>
      </c>
      <c r="V241">
        <v>1</v>
      </c>
      <c r="X241" s="39" t="s">
        <v>32082</v>
      </c>
      <c r="Y241">
        <v>1</v>
      </c>
      <c r="AA241" s="39" t="s">
        <v>32083</v>
      </c>
      <c r="AB241">
        <v>1</v>
      </c>
      <c r="AD241" s="39" t="s">
        <v>32084</v>
      </c>
      <c r="AE241">
        <v>1</v>
      </c>
      <c r="AG241" s="39" t="s">
        <v>32085</v>
      </c>
      <c r="AH241">
        <v>1</v>
      </c>
      <c r="AJ241" s="39" t="s">
        <v>32086</v>
      </c>
      <c r="AK241">
        <v>1</v>
      </c>
      <c r="AM241" s="39" t="s">
        <v>32087</v>
      </c>
      <c r="AN241">
        <v>1</v>
      </c>
      <c r="AP241" s="39" t="s">
        <v>32088</v>
      </c>
      <c r="AQ241">
        <v>0</v>
      </c>
      <c r="AS241" s="39" t="s">
        <v>20727</v>
      </c>
      <c r="AT241">
        <v>1</v>
      </c>
    </row>
    <row r="242" spans="1:46" x14ac:dyDescent="0.3">
      <c r="A242">
        <v>241</v>
      </c>
      <c r="B242" s="1">
        <v>45846.550196759257</v>
      </c>
      <c r="C242" s="1">
        <v>45846.553553240738</v>
      </c>
      <c r="D242" s="39" t="s">
        <v>244</v>
      </c>
      <c r="E242" s="39" t="s">
        <v>245</v>
      </c>
      <c r="F242">
        <v>8</v>
      </c>
      <c r="I242" s="39" t="s">
        <v>245</v>
      </c>
      <c r="L242">
        <v>11</v>
      </c>
      <c r="O242">
        <v>14</v>
      </c>
      <c r="R242" s="39" t="s">
        <v>32081</v>
      </c>
      <c r="S242">
        <v>1</v>
      </c>
      <c r="U242" s="39" t="s">
        <v>341</v>
      </c>
      <c r="V242">
        <v>1</v>
      </c>
      <c r="X242" s="39" t="s">
        <v>32082</v>
      </c>
      <c r="Y242">
        <v>1</v>
      </c>
      <c r="AA242" s="39" t="s">
        <v>32083</v>
      </c>
      <c r="AB242">
        <v>1</v>
      </c>
      <c r="AD242" s="39" t="s">
        <v>32089</v>
      </c>
      <c r="AE242">
        <v>0</v>
      </c>
      <c r="AG242" s="39" t="s">
        <v>32085</v>
      </c>
      <c r="AH242">
        <v>1</v>
      </c>
      <c r="AJ242" s="39" t="s">
        <v>32086</v>
      </c>
      <c r="AK242">
        <v>1</v>
      </c>
      <c r="AM242" s="39" t="s">
        <v>32087</v>
      </c>
      <c r="AN242">
        <v>1</v>
      </c>
      <c r="AP242" s="39" t="s">
        <v>32088</v>
      </c>
      <c r="AQ242">
        <v>0</v>
      </c>
      <c r="AS242" s="39" t="s">
        <v>20727</v>
      </c>
      <c r="AT242">
        <v>1</v>
      </c>
    </row>
    <row r="243" spans="1:46" x14ac:dyDescent="0.3">
      <c r="A243">
        <v>242</v>
      </c>
      <c r="B243" s="1">
        <v>45846.550833333335</v>
      </c>
      <c r="C243" s="1">
        <v>45846.553576388891</v>
      </c>
      <c r="D243" s="39" t="s">
        <v>56</v>
      </c>
      <c r="E243" s="39" t="s">
        <v>57</v>
      </c>
      <c r="F243">
        <v>8</v>
      </c>
      <c r="I243" s="39" t="s">
        <v>57</v>
      </c>
      <c r="L243">
        <v>11</v>
      </c>
      <c r="O243">
        <v>1</v>
      </c>
      <c r="R243" s="39" t="s">
        <v>32114</v>
      </c>
      <c r="S243">
        <v>0</v>
      </c>
      <c r="U243" s="39" t="s">
        <v>341</v>
      </c>
      <c r="V243">
        <v>1</v>
      </c>
      <c r="X243" s="39" t="s">
        <v>32082</v>
      </c>
      <c r="Y243">
        <v>1</v>
      </c>
      <c r="AA243" s="39" t="s">
        <v>32083</v>
      </c>
      <c r="AB243">
        <v>1</v>
      </c>
      <c r="AD243" s="39" t="s">
        <v>32084</v>
      </c>
      <c r="AE243">
        <v>1</v>
      </c>
      <c r="AG243" s="39" t="s">
        <v>32085</v>
      </c>
      <c r="AH243">
        <v>1</v>
      </c>
      <c r="AJ243" s="39" t="s">
        <v>32086</v>
      </c>
      <c r="AK243">
        <v>1</v>
      </c>
      <c r="AM243" s="39" t="s">
        <v>32087</v>
      </c>
      <c r="AN243">
        <v>1</v>
      </c>
      <c r="AP243" s="39" t="s">
        <v>32093</v>
      </c>
      <c r="AQ243">
        <v>0</v>
      </c>
      <c r="AS243" s="39" t="s">
        <v>20727</v>
      </c>
      <c r="AT243">
        <v>1</v>
      </c>
    </row>
    <row r="244" spans="1:46" x14ac:dyDescent="0.3">
      <c r="A244">
        <v>243</v>
      </c>
      <c r="B244" s="1">
        <v>45846.550787037035</v>
      </c>
      <c r="C244" s="1">
        <v>45846.553923611114</v>
      </c>
      <c r="D244" s="39" t="s">
        <v>109</v>
      </c>
      <c r="E244" s="39" t="s">
        <v>110</v>
      </c>
      <c r="F244">
        <v>9</v>
      </c>
      <c r="I244" s="39" t="s">
        <v>110</v>
      </c>
      <c r="L244">
        <v>11</v>
      </c>
      <c r="O244">
        <v>38</v>
      </c>
      <c r="R244" s="39" t="s">
        <v>32081</v>
      </c>
      <c r="S244">
        <v>1</v>
      </c>
      <c r="U244" s="39" t="s">
        <v>341</v>
      </c>
      <c r="V244">
        <v>1</v>
      </c>
      <c r="X244" s="39" t="s">
        <v>32082</v>
      </c>
      <c r="Y244">
        <v>1</v>
      </c>
      <c r="AA244" s="39" t="s">
        <v>32083</v>
      </c>
      <c r="AB244">
        <v>1</v>
      </c>
      <c r="AD244" s="39" t="s">
        <v>32084</v>
      </c>
      <c r="AE244">
        <v>1</v>
      </c>
      <c r="AG244" s="39" t="s">
        <v>32085</v>
      </c>
      <c r="AH244">
        <v>1</v>
      </c>
      <c r="AJ244" s="39" t="s">
        <v>32086</v>
      </c>
      <c r="AK244">
        <v>1</v>
      </c>
      <c r="AM244" s="39" t="s">
        <v>32087</v>
      </c>
      <c r="AN244">
        <v>1</v>
      </c>
      <c r="AP244" s="39" t="s">
        <v>32099</v>
      </c>
      <c r="AQ244">
        <v>0</v>
      </c>
      <c r="AS244" s="39" t="s">
        <v>20727</v>
      </c>
      <c r="AT244">
        <v>1</v>
      </c>
    </row>
    <row r="245" spans="1:46" x14ac:dyDescent="0.3">
      <c r="A245">
        <v>244</v>
      </c>
      <c r="B245" s="1">
        <v>45846.550787037035</v>
      </c>
      <c r="C245" s="1">
        <v>45846.553993055553</v>
      </c>
      <c r="D245" s="39" t="s">
        <v>122</v>
      </c>
      <c r="E245" s="39" t="s">
        <v>123</v>
      </c>
      <c r="F245">
        <v>9</v>
      </c>
      <c r="I245" s="39" t="s">
        <v>123</v>
      </c>
      <c r="L245">
        <v>11</v>
      </c>
      <c r="O245">
        <v>21</v>
      </c>
      <c r="R245" s="39" t="s">
        <v>32081</v>
      </c>
      <c r="S245">
        <v>1</v>
      </c>
      <c r="U245" s="39" t="s">
        <v>341</v>
      </c>
      <c r="V245">
        <v>1</v>
      </c>
      <c r="X245" s="39" t="s">
        <v>32082</v>
      </c>
      <c r="Y245">
        <v>1</v>
      </c>
      <c r="AA245" s="39" t="s">
        <v>32083</v>
      </c>
      <c r="AB245">
        <v>1</v>
      </c>
      <c r="AD245" s="39" t="s">
        <v>32084</v>
      </c>
      <c r="AE245">
        <v>1</v>
      </c>
      <c r="AG245" s="39" t="s">
        <v>32085</v>
      </c>
      <c r="AH245">
        <v>1</v>
      </c>
      <c r="AJ245" s="39" t="s">
        <v>32086</v>
      </c>
      <c r="AK245">
        <v>1</v>
      </c>
      <c r="AM245" s="39" t="s">
        <v>32087</v>
      </c>
      <c r="AN245">
        <v>1</v>
      </c>
      <c r="AP245" s="39" t="s">
        <v>32099</v>
      </c>
      <c r="AQ245">
        <v>0</v>
      </c>
      <c r="AS245" s="39" t="s">
        <v>20727</v>
      </c>
      <c r="AT245">
        <v>1</v>
      </c>
    </row>
    <row r="246" spans="1:46" x14ac:dyDescent="0.3">
      <c r="A246">
        <v>245</v>
      </c>
      <c r="B246" s="1">
        <v>45846.550983796296</v>
      </c>
      <c r="C246" s="1">
        <v>45846.55400462963</v>
      </c>
      <c r="D246" s="39" t="s">
        <v>177</v>
      </c>
      <c r="E246" s="39" t="s">
        <v>178</v>
      </c>
      <c r="F246">
        <v>9</v>
      </c>
      <c r="I246" s="39" t="s">
        <v>6730</v>
      </c>
      <c r="L246">
        <v>11</v>
      </c>
      <c r="O246">
        <v>33</v>
      </c>
      <c r="R246" s="39" t="s">
        <v>32081</v>
      </c>
      <c r="S246">
        <v>1</v>
      </c>
      <c r="U246" s="39" t="s">
        <v>341</v>
      </c>
      <c r="V246">
        <v>1</v>
      </c>
      <c r="X246" s="39" t="s">
        <v>32082</v>
      </c>
      <c r="Y246">
        <v>1</v>
      </c>
      <c r="AA246" s="39" t="s">
        <v>32083</v>
      </c>
      <c r="AB246">
        <v>1</v>
      </c>
      <c r="AD246" s="39" t="s">
        <v>32084</v>
      </c>
      <c r="AE246">
        <v>1</v>
      </c>
      <c r="AG246" s="39" t="s">
        <v>32085</v>
      </c>
      <c r="AH246">
        <v>1</v>
      </c>
      <c r="AJ246" s="39" t="s">
        <v>32086</v>
      </c>
      <c r="AK246">
        <v>1</v>
      </c>
      <c r="AM246" s="39" t="s">
        <v>32087</v>
      </c>
      <c r="AN246">
        <v>1</v>
      </c>
      <c r="AP246" s="39" t="s">
        <v>32099</v>
      </c>
      <c r="AQ246">
        <v>0</v>
      </c>
      <c r="AS246" s="39" t="s">
        <v>20727</v>
      </c>
      <c r="AT246">
        <v>1</v>
      </c>
    </row>
    <row r="247" spans="1:46" x14ac:dyDescent="0.3">
      <c r="A247">
        <v>246</v>
      </c>
      <c r="B247" s="1">
        <v>45846.550439814811</v>
      </c>
      <c r="C247" s="1">
        <v>45846.554085648146</v>
      </c>
      <c r="D247" s="39" t="s">
        <v>277</v>
      </c>
      <c r="E247" s="39" t="s">
        <v>278</v>
      </c>
      <c r="F247">
        <v>9</v>
      </c>
      <c r="I247" s="39" t="s">
        <v>279</v>
      </c>
      <c r="L247">
        <v>11</v>
      </c>
      <c r="O247">
        <v>12</v>
      </c>
      <c r="R247" s="39" t="s">
        <v>32081</v>
      </c>
      <c r="S247">
        <v>1</v>
      </c>
      <c r="U247" s="39" t="s">
        <v>341</v>
      </c>
      <c r="V247">
        <v>1</v>
      </c>
      <c r="X247" s="39" t="s">
        <v>32082</v>
      </c>
      <c r="Y247">
        <v>1</v>
      </c>
      <c r="AA247" s="39" t="s">
        <v>32083</v>
      </c>
      <c r="AB247">
        <v>1</v>
      </c>
      <c r="AD247" s="39" t="s">
        <v>32084</v>
      </c>
      <c r="AE247">
        <v>1</v>
      </c>
      <c r="AG247" s="39" t="s">
        <v>32085</v>
      </c>
      <c r="AH247">
        <v>1</v>
      </c>
      <c r="AJ247" s="39" t="s">
        <v>32086</v>
      </c>
      <c r="AK247">
        <v>1</v>
      </c>
      <c r="AM247" s="39" t="s">
        <v>32087</v>
      </c>
      <c r="AN247">
        <v>1</v>
      </c>
      <c r="AP247" s="39" t="s">
        <v>32088</v>
      </c>
      <c r="AQ247">
        <v>0</v>
      </c>
      <c r="AS247" s="39" t="s">
        <v>20727</v>
      </c>
      <c r="AT247">
        <v>1</v>
      </c>
    </row>
    <row r="248" spans="1:46" x14ac:dyDescent="0.3">
      <c r="A248">
        <v>247</v>
      </c>
      <c r="B248" s="1">
        <v>45846.55096064815</v>
      </c>
      <c r="C248" s="1">
        <v>45846.554328703707</v>
      </c>
      <c r="D248" s="39" t="s">
        <v>206</v>
      </c>
      <c r="E248" s="39" t="s">
        <v>207</v>
      </c>
      <c r="F248">
        <v>8</v>
      </c>
      <c r="I248" s="39" t="s">
        <v>207</v>
      </c>
      <c r="L248">
        <v>11</v>
      </c>
      <c r="O248">
        <v>40</v>
      </c>
      <c r="R248" s="39" t="s">
        <v>32081</v>
      </c>
      <c r="S248">
        <v>1</v>
      </c>
      <c r="U248" s="39" t="s">
        <v>341</v>
      </c>
      <c r="V248">
        <v>1</v>
      </c>
      <c r="X248" s="39" t="s">
        <v>32082</v>
      </c>
      <c r="Y248">
        <v>1</v>
      </c>
      <c r="AA248" s="39" t="s">
        <v>32083</v>
      </c>
      <c r="AB248">
        <v>1</v>
      </c>
      <c r="AD248" s="39" t="s">
        <v>32084</v>
      </c>
      <c r="AE248">
        <v>1</v>
      </c>
      <c r="AG248" s="39" t="s">
        <v>32085</v>
      </c>
      <c r="AH248">
        <v>1</v>
      </c>
      <c r="AJ248" s="39" t="s">
        <v>32086</v>
      </c>
      <c r="AK248">
        <v>1</v>
      </c>
      <c r="AM248" s="39" t="s">
        <v>32087</v>
      </c>
      <c r="AN248">
        <v>1</v>
      </c>
      <c r="AP248" s="39" t="s">
        <v>32088</v>
      </c>
      <c r="AQ248">
        <v>0</v>
      </c>
      <c r="AS248" s="39" t="s">
        <v>32094</v>
      </c>
      <c r="AT248">
        <v>0</v>
      </c>
    </row>
    <row r="249" spans="1:46" x14ac:dyDescent="0.3">
      <c r="A249">
        <v>248</v>
      </c>
      <c r="B249" s="1">
        <v>45846.551354166666</v>
      </c>
      <c r="C249" s="1">
        <v>45846.554467592592</v>
      </c>
      <c r="D249" s="39" t="s">
        <v>77</v>
      </c>
      <c r="E249" s="39" t="s">
        <v>78</v>
      </c>
      <c r="F249">
        <v>5</v>
      </c>
      <c r="I249" s="39" t="s">
        <v>32131</v>
      </c>
      <c r="L249">
        <v>11</v>
      </c>
      <c r="O249">
        <v>16</v>
      </c>
      <c r="R249" s="39" t="s">
        <v>32081</v>
      </c>
      <c r="S249">
        <v>1</v>
      </c>
      <c r="U249" s="39" t="s">
        <v>341</v>
      </c>
      <c r="V249">
        <v>1</v>
      </c>
      <c r="X249" s="39" t="s">
        <v>32082</v>
      </c>
      <c r="Y249">
        <v>1</v>
      </c>
      <c r="AA249" s="39" t="s">
        <v>4830</v>
      </c>
      <c r="AB249">
        <v>0</v>
      </c>
      <c r="AD249" s="39" t="s">
        <v>32084</v>
      </c>
      <c r="AE249">
        <v>1</v>
      </c>
      <c r="AG249" s="39" t="s">
        <v>32101</v>
      </c>
      <c r="AH249">
        <v>0</v>
      </c>
      <c r="AJ249" s="39" t="s">
        <v>32095</v>
      </c>
      <c r="AK249">
        <v>0</v>
      </c>
      <c r="AM249" s="39" t="s">
        <v>32119</v>
      </c>
      <c r="AN249">
        <v>0</v>
      </c>
      <c r="AP249" s="39" t="s">
        <v>32102</v>
      </c>
      <c r="AQ249">
        <v>1</v>
      </c>
      <c r="AS249" s="39" t="s">
        <v>32121</v>
      </c>
      <c r="AT249">
        <v>0</v>
      </c>
    </row>
    <row r="250" spans="1:46" x14ac:dyDescent="0.3">
      <c r="A250">
        <v>249</v>
      </c>
      <c r="B250" s="1">
        <v>45846.551192129627</v>
      </c>
      <c r="C250" s="1">
        <v>45846.5546875</v>
      </c>
      <c r="D250" s="39" t="s">
        <v>35</v>
      </c>
      <c r="E250" s="39" t="s">
        <v>36</v>
      </c>
      <c r="F250">
        <v>7</v>
      </c>
      <c r="I250" s="39" t="s">
        <v>36</v>
      </c>
      <c r="L250">
        <v>11</v>
      </c>
      <c r="O250">
        <v>5</v>
      </c>
      <c r="R250" s="39" t="s">
        <v>32096</v>
      </c>
      <c r="S250">
        <v>0</v>
      </c>
      <c r="U250" s="39" t="s">
        <v>32112</v>
      </c>
      <c r="V250">
        <v>0</v>
      </c>
      <c r="X250" s="39" t="s">
        <v>32082</v>
      </c>
      <c r="Y250">
        <v>1</v>
      </c>
      <c r="AA250" s="39" t="s">
        <v>32083</v>
      </c>
      <c r="AB250">
        <v>1</v>
      </c>
      <c r="AD250" s="39" t="s">
        <v>32084</v>
      </c>
      <c r="AE250">
        <v>1</v>
      </c>
      <c r="AG250" s="39" t="s">
        <v>32085</v>
      </c>
      <c r="AH250">
        <v>1</v>
      </c>
      <c r="AJ250" s="39" t="s">
        <v>32086</v>
      </c>
      <c r="AK250">
        <v>1</v>
      </c>
      <c r="AM250" s="39" t="s">
        <v>32087</v>
      </c>
      <c r="AN250">
        <v>1</v>
      </c>
      <c r="AP250" s="39" t="s">
        <v>32093</v>
      </c>
      <c r="AQ250">
        <v>0</v>
      </c>
      <c r="AS250" s="39" t="s">
        <v>20727</v>
      </c>
      <c r="AT250">
        <v>1</v>
      </c>
    </row>
    <row r="251" spans="1:46" x14ac:dyDescent="0.3">
      <c r="A251">
        <v>250</v>
      </c>
      <c r="B251" s="1">
        <v>45846.551550925928</v>
      </c>
      <c r="C251" s="1">
        <v>45846.554780092592</v>
      </c>
      <c r="D251" s="39" t="s">
        <v>91</v>
      </c>
      <c r="E251" s="39" t="s">
        <v>92</v>
      </c>
      <c r="F251">
        <v>9</v>
      </c>
      <c r="I251" s="39" t="s">
        <v>92</v>
      </c>
      <c r="L251">
        <v>11</v>
      </c>
      <c r="O251">
        <v>10</v>
      </c>
      <c r="R251" s="39" t="s">
        <v>32081</v>
      </c>
      <c r="S251">
        <v>1</v>
      </c>
      <c r="U251" s="39" t="s">
        <v>341</v>
      </c>
      <c r="V251">
        <v>1</v>
      </c>
      <c r="X251" s="39" t="s">
        <v>32082</v>
      </c>
      <c r="Y251">
        <v>1</v>
      </c>
      <c r="AA251" s="39" t="s">
        <v>32083</v>
      </c>
      <c r="AB251">
        <v>1</v>
      </c>
      <c r="AD251" s="39" t="s">
        <v>32084</v>
      </c>
      <c r="AE251">
        <v>1</v>
      </c>
      <c r="AG251" s="39" t="s">
        <v>32085</v>
      </c>
      <c r="AH251">
        <v>1</v>
      </c>
      <c r="AJ251" s="39" t="s">
        <v>32086</v>
      </c>
      <c r="AK251">
        <v>1</v>
      </c>
      <c r="AM251" s="39" t="s">
        <v>32087</v>
      </c>
      <c r="AN251">
        <v>1</v>
      </c>
      <c r="AP251" s="39" t="s">
        <v>32088</v>
      </c>
      <c r="AQ251">
        <v>0</v>
      </c>
      <c r="AS251" s="39" t="s">
        <v>20727</v>
      </c>
      <c r="AT251">
        <v>1</v>
      </c>
    </row>
    <row r="252" spans="1:46" x14ac:dyDescent="0.3">
      <c r="A252">
        <v>251</v>
      </c>
      <c r="B252" s="1">
        <v>45846.55091435185</v>
      </c>
      <c r="C252" s="1">
        <v>45846.554918981485</v>
      </c>
      <c r="D252" s="39" t="s">
        <v>435</v>
      </c>
      <c r="E252" s="39" t="s">
        <v>436</v>
      </c>
      <c r="F252">
        <v>9</v>
      </c>
      <c r="I252" s="39" t="s">
        <v>436</v>
      </c>
      <c r="L252">
        <v>11</v>
      </c>
      <c r="O252">
        <v>8</v>
      </c>
      <c r="R252" s="39" t="s">
        <v>32081</v>
      </c>
      <c r="S252">
        <v>1</v>
      </c>
      <c r="U252" s="39" t="s">
        <v>341</v>
      </c>
      <c r="V252">
        <v>1</v>
      </c>
      <c r="X252" s="39" t="s">
        <v>32082</v>
      </c>
      <c r="Y252">
        <v>1</v>
      </c>
      <c r="AA252" s="39" t="s">
        <v>32083</v>
      </c>
      <c r="AB252">
        <v>1</v>
      </c>
      <c r="AD252" s="39" t="s">
        <v>32084</v>
      </c>
      <c r="AE252">
        <v>1</v>
      </c>
      <c r="AG252" s="39" t="s">
        <v>32085</v>
      </c>
      <c r="AH252">
        <v>1</v>
      </c>
      <c r="AJ252" s="39" t="s">
        <v>32086</v>
      </c>
      <c r="AK252">
        <v>1</v>
      </c>
      <c r="AM252" s="39" t="s">
        <v>32087</v>
      </c>
      <c r="AN252">
        <v>1</v>
      </c>
      <c r="AP252" s="39" t="s">
        <v>32088</v>
      </c>
      <c r="AQ252">
        <v>0</v>
      </c>
      <c r="AS252" s="39" t="s">
        <v>20727</v>
      </c>
      <c r="AT252">
        <v>1</v>
      </c>
    </row>
    <row r="253" spans="1:46" x14ac:dyDescent="0.3">
      <c r="A253">
        <v>252</v>
      </c>
      <c r="B253" s="1">
        <v>45846.550370370373</v>
      </c>
      <c r="C253" s="1">
        <v>45846.554976851854</v>
      </c>
      <c r="D253" s="39" t="s">
        <v>384</v>
      </c>
      <c r="E253" s="39" t="s">
        <v>385</v>
      </c>
      <c r="F253">
        <v>9</v>
      </c>
      <c r="I253" s="39" t="s">
        <v>386</v>
      </c>
      <c r="L253">
        <v>11</v>
      </c>
      <c r="O253">
        <v>34</v>
      </c>
      <c r="R253" s="39" t="s">
        <v>32081</v>
      </c>
      <c r="S253">
        <v>1</v>
      </c>
      <c r="U253" s="39" t="s">
        <v>341</v>
      </c>
      <c r="V253">
        <v>1</v>
      </c>
      <c r="X253" s="39" t="s">
        <v>32082</v>
      </c>
      <c r="Y253">
        <v>1</v>
      </c>
      <c r="AA253" s="39" t="s">
        <v>32083</v>
      </c>
      <c r="AB253">
        <v>1</v>
      </c>
      <c r="AD253" s="39" t="s">
        <v>32084</v>
      </c>
      <c r="AE253">
        <v>1</v>
      </c>
      <c r="AG253" s="39" t="s">
        <v>32085</v>
      </c>
      <c r="AH253">
        <v>1</v>
      </c>
      <c r="AJ253" s="39" t="s">
        <v>32086</v>
      </c>
      <c r="AK253">
        <v>1</v>
      </c>
      <c r="AM253" s="39" t="s">
        <v>32087</v>
      </c>
      <c r="AN253">
        <v>1</v>
      </c>
      <c r="AP253" s="39" t="s">
        <v>32088</v>
      </c>
      <c r="AQ253">
        <v>0</v>
      </c>
      <c r="AS253" s="39" t="s">
        <v>20727</v>
      </c>
      <c r="AT253">
        <v>1</v>
      </c>
    </row>
    <row r="254" spans="1:46" x14ac:dyDescent="0.3">
      <c r="A254">
        <v>253</v>
      </c>
      <c r="B254" s="1">
        <v>45846.550787037035</v>
      </c>
      <c r="C254" s="1">
        <v>45846.555011574077</v>
      </c>
      <c r="D254" s="39" t="s">
        <v>422</v>
      </c>
      <c r="E254" s="39" t="s">
        <v>423</v>
      </c>
      <c r="F254">
        <v>8</v>
      </c>
      <c r="I254" s="39" t="s">
        <v>424</v>
      </c>
      <c r="L254">
        <v>11</v>
      </c>
      <c r="O254">
        <v>37</v>
      </c>
      <c r="R254" s="39" t="s">
        <v>32081</v>
      </c>
      <c r="S254">
        <v>1</v>
      </c>
      <c r="U254" s="39" t="s">
        <v>31949</v>
      </c>
      <c r="V254">
        <v>0</v>
      </c>
      <c r="X254" s="39" t="s">
        <v>32082</v>
      </c>
      <c r="Y254">
        <v>1</v>
      </c>
      <c r="AA254" s="39" t="s">
        <v>32083</v>
      </c>
      <c r="AB254">
        <v>1</v>
      </c>
      <c r="AD254" s="39" t="s">
        <v>32084</v>
      </c>
      <c r="AE254">
        <v>1</v>
      </c>
      <c r="AG254" s="39" t="s">
        <v>32085</v>
      </c>
      <c r="AH254">
        <v>1</v>
      </c>
      <c r="AJ254" s="39" t="s">
        <v>32086</v>
      </c>
      <c r="AK254">
        <v>1</v>
      </c>
      <c r="AM254" s="39" t="s">
        <v>32087</v>
      </c>
      <c r="AN254">
        <v>1</v>
      </c>
      <c r="AP254" s="39" t="s">
        <v>32088</v>
      </c>
      <c r="AQ254">
        <v>0</v>
      </c>
      <c r="AS254" s="39" t="s">
        <v>20727</v>
      </c>
      <c r="AT254">
        <v>1</v>
      </c>
    </row>
    <row r="255" spans="1:46" x14ac:dyDescent="0.3">
      <c r="A255">
        <v>254</v>
      </c>
      <c r="B255" s="1">
        <v>45846.550787037035</v>
      </c>
      <c r="C255" s="1">
        <v>45846.555185185185</v>
      </c>
      <c r="D255" s="39" t="s">
        <v>67</v>
      </c>
      <c r="E255" s="39" t="s">
        <v>68</v>
      </c>
      <c r="F255">
        <v>9</v>
      </c>
      <c r="I255" s="39" t="s">
        <v>68</v>
      </c>
      <c r="L255">
        <v>11</v>
      </c>
      <c r="O255">
        <v>25</v>
      </c>
      <c r="R255" s="39" t="s">
        <v>32081</v>
      </c>
      <c r="S255">
        <v>1</v>
      </c>
      <c r="U255" s="39" t="s">
        <v>341</v>
      </c>
      <c r="V255">
        <v>1</v>
      </c>
      <c r="X255" s="39" t="s">
        <v>32082</v>
      </c>
      <c r="Y255">
        <v>1</v>
      </c>
      <c r="AA255" s="39" t="s">
        <v>32083</v>
      </c>
      <c r="AB255">
        <v>1</v>
      </c>
      <c r="AD255" s="39" t="s">
        <v>32084</v>
      </c>
      <c r="AE255">
        <v>1</v>
      </c>
      <c r="AG255" s="39" t="s">
        <v>32085</v>
      </c>
      <c r="AH255">
        <v>1</v>
      </c>
      <c r="AJ255" s="39" t="s">
        <v>32086</v>
      </c>
      <c r="AK255">
        <v>1</v>
      </c>
      <c r="AM255" s="39" t="s">
        <v>32087</v>
      </c>
      <c r="AN255">
        <v>1</v>
      </c>
      <c r="AP255" s="39" t="s">
        <v>32088</v>
      </c>
      <c r="AQ255">
        <v>0</v>
      </c>
      <c r="AS255" s="39" t="s">
        <v>20727</v>
      </c>
      <c r="AT255">
        <v>1</v>
      </c>
    </row>
    <row r="256" spans="1:46" x14ac:dyDescent="0.3">
      <c r="A256">
        <v>255</v>
      </c>
      <c r="B256" s="1">
        <v>45846.550821759258</v>
      </c>
      <c r="C256" s="1">
        <v>45846.555520833332</v>
      </c>
      <c r="D256" s="39" t="s">
        <v>6809</v>
      </c>
      <c r="E256" s="39" t="s">
        <v>6810</v>
      </c>
      <c r="F256">
        <v>8</v>
      </c>
      <c r="I256" s="39" t="s">
        <v>6810</v>
      </c>
      <c r="L256">
        <v>11</v>
      </c>
      <c r="O256">
        <v>19</v>
      </c>
      <c r="R256" s="39" t="s">
        <v>32081</v>
      </c>
      <c r="S256">
        <v>1</v>
      </c>
      <c r="U256" s="39" t="s">
        <v>341</v>
      </c>
      <c r="V256">
        <v>1</v>
      </c>
      <c r="X256" s="39" t="s">
        <v>32082</v>
      </c>
      <c r="Y256">
        <v>1</v>
      </c>
      <c r="AA256" s="39" t="s">
        <v>32105</v>
      </c>
      <c r="AB256">
        <v>0</v>
      </c>
      <c r="AD256" s="39" t="s">
        <v>32084</v>
      </c>
      <c r="AE256">
        <v>1</v>
      </c>
      <c r="AG256" s="39" t="s">
        <v>32085</v>
      </c>
      <c r="AH256">
        <v>1</v>
      </c>
      <c r="AJ256" s="39" t="s">
        <v>32086</v>
      </c>
      <c r="AK256">
        <v>1</v>
      </c>
      <c r="AM256" s="39" t="s">
        <v>32087</v>
      </c>
      <c r="AN256">
        <v>1</v>
      </c>
      <c r="AP256" s="39" t="s">
        <v>32088</v>
      </c>
      <c r="AQ256">
        <v>0</v>
      </c>
      <c r="AS256" s="39" t="s">
        <v>20727</v>
      </c>
      <c r="AT256">
        <v>1</v>
      </c>
    </row>
    <row r="257" spans="1:46" x14ac:dyDescent="0.3">
      <c r="A257">
        <v>256</v>
      </c>
      <c r="B257" s="1">
        <v>45846.549687500003</v>
      </c>
      <c r="C257" s="1">
        <v>45846.555567129632</v>
      </c>
      <c r="D257" s="39" t="s">
        <v>20</v>
      </c>
      <c r="E257" s="39" t="s">
        <v>21</v>
      </c>
      <c r="F257">
        <v>5</v>
      </c>
      <c r="I257" s="39" t="s">
        <v>21</v>
      </c>
      <c r="L257">
        <v>11</v>
      </c>
      <c r="O257">
        <v>4</v>
      </c>
      <c r="R257" s="39" t="s">
        <v>32081</v>
      </c>
      <c r="S257">
        <v>1</v>
      </c>
      <c r="U257" s="39" t="s">
        <v>341</v>
      </c>
      <c r="V257">
        <v>1</v>
      </c>
      <c r="X257" s="39" t="s">
        <v>21157</v>
      </c>
      <c r="Y257">
        <v>0</v>
      </c>
      <c r="AA257" s="39" t="s">
        <v>32083</v>
      </c>
      <c r="AB257">
        <v>1</v>
      </c>
      <c r="AD257" s="39" t="s">
        <v>32089</v>
      </c>
      <c r="AE257">
        <v>0</v>
      </c>
      <c r="AG257" s="39" t="s">
        <v>32127</v>
      </c>
      <c r="AH257">
        <v>0</v>
      </c>
      <c r="AJ257" s="39" t="s">
        <v>32122</v>
      </c>
      <c r="AK257">
        <v>0</v>
      </c>
      <c r="AM257" s="39" t="s">
        <v>32087</v>
      </c>
      <c r="AN257">
        <v>1</v>
      </c>
      <c r="AP257" s="39" t="s">
        <v>32099</v>
      </c>
      <c r="AQ257">
        <v>0</v>
      </c>
      <c r="AS257" s="39" t="s">
        <v>20727</v>
      </c>
      <c r="AT257">
        <v>1</v>
      </c>
    </row>
    <row r="258" spans="1:46" x14ac:dyDescent="0.3">
      <c r="A258">
        <v>257</v>
      </c>
      <c r="B258" s="1">
        <v>45846.551087962966</v>
      </c>
      <c r="C258" s="1">
        <v>45846.555636574078</v>
      </c>
      <c r="D258" s="39" t="s">
        <v>365</v>
      </c>
      <c r="E258" s="39" t="s">
        <v>366</v>
      </c>
      <c r="F258">
        <v>7</v>
      </c>
      <c r="I258" s="39" t="s">
        <v>366</v>
      </c>
      <c r="L258">
        <v>4</v>
      </c>
      <c r="O258">
        <v>9</v>
      </c>
      <c r="R258" s="39" t="s">
        <v>32081</v>
      </c>
      <c r="S258">
        <v>1</v>
      </c>
      <c r="U258" s="39" t="s">
        <v>341</v>
      </c>
      <c r="V258">
        <v>1</v>
      </c>
      <c r="X258" s="39" t="s">
        <v>32082</v>
      </c>
      <c r="Y258">
        <v>1</v>
      </c>
      <c r="AA258" s="39" t="s">
        <v>4830</v>
      </c>
      <c r="AB258">
        <v>0</v>
      </c>
      <c r="AD258" s="39" t="s">
        <v>32084</v>
      </c>
      <c r="AE258">
        <v>1</v>
      </c>
      <c r="AG258" s="39" t="s">
        <v>32103</v>
      </c>
      <c r="AH258">
        <v>0</v>
      </c>
      <c r="AJ258" s="39" t="s">
        <v>32122</v>
      </c>
      <c r="AK258">
        <v>0</v>
      </c>
      <c r="AM258" s="39" t="s">
        <v>32087</v>
      </c>
      <c r="AN258">
        <v>1</v>
      </c>
      <c r="AP258" s="39" t="s">
        <v>32102</v>
      </c>
      <c r="AQ258">
        <v>1</v>
      </c>
      <c r="AS258" s="39" t="s">
        <v>20727</v>
      </c>
      <c r="AT258">
        <v>1</v>
      </c>
    </row>
    <row r="259" spans="1:46" x14ac:dyDescent="0.3">
      <c r="A259">
        <v>258</v>
      </c>
      <c r="B259" s="1">
        <v>45846.550810185188</v>
      </c>
      <c r="C259" s="1">
        <v>45846.555995370371</v>
      </c>
      <c r="D259" s="39" t="s">
        <v>410</v>
      </c>
      <c r="E259" s="39" t="s">
        <v>411</v>
      </c>
      <c r="F259">
        <v>8</v>
      </c>
      <c r="I259" s="39" t="s">
        <v>412</v>
      </c>
      <c r="L259">
        <v>11</v>
      </c>
      <c r="O259">
        <v>27</v>
      </c>
      <c r="R259" s="39" t="s">
        <v>32081</v>
      </c>
      <c r="S259">
        <v>1</v>
      </c>
      <c r="U259" s="39" t="s">
        <v>341</v>
      </c>
      <c r="V259">
        <v>1</v>
      </c>
      <c r="X259" s="39" t="s">
        <v>32082</v>
      </c>
      <c r="Y259">
        <v>1</v>
      </c>
      <c r="AA259" s="39" t="s">
        <v>32083</v>
      </c>
      <c r="AB259">
        <v>1</v>
      </c>
      <c r="AD259" s="39" t="s">
        <v>32089</v>
      </c>
      <c r="AE259">
        <v>0</v>
      </c>
      <c r="AG259" s="39" t="s">
        <v>32085</v>
      </c>
      <c r="AH259">
        <v>1</v>
      </c>
      <c r="AJ259" s="39" t="s">
        <v>32086</v>
      </c>
      <c r="AK259">
        <v>1</v>
      </c>
      <c r="AM259" s="39" t="s">
        <v>32087</v>
      </c>
      <c r="AN259">
        <v>1</v>
      </c>
      <c r="AP259" s="39" t="s">
        <v>32088</v>
      </c>
      <c r="AQ259">
        <v>0</v>
      </c>
      <c r="AS259" s="39" t="s">
        <v>20727</v>
      </c>
      <c r="AT259">
        <v>1</v>
      </c>
    </row>
    <row r="260" spans="1:46" x14ac:dyDescent="0.3">
      <c r="A260">
        <v>259</v>
      </c>
      <c r="B260" s="1">
        <v>45846.550856481481</v>
      </c>
      <c r="C260" s="1">
        <v>45846.555995370371</v>
      </c>
      <c r="D260" s="39" t="s">
        <v>135</v>
      </c>
      <c r="E260" s="39" t="s">
        <v>136</v>
      </c>
      <c r="F260">
        <v>7</v>
      </c>
      <c r="I260" s="39" t="s">
        <v>30863</v>
      </c>
      <c r="L260">
        <v>11</v>
      </c>
      <c r="O260">
        <v>20</v>
      </c>
      <c r="R260" s="39" t="s">
        <v>32081</v>
      </c>
      <c r="S260">
        <v>1</v>
      </c>
      <c r="U260" s="39" t="s">
        <v>341</v>
      </c>
      <c r="V260">
        <v>1</v>
      </c>
      <c r="X260" s="39" t="s">
        <v>32082</v>
      </c>
      <c r="Y260">
        <v>1</v>
      </c>
      <c r="AA260" s="39" t="s">
        <v>4830</v>
      </c>
      <c r="AB260">
        <v>0</v>
      </c>
      <c r="AD260" s="39" t="s">
        <v>32129</v>
      </c>
      <c r="AE260">
        <v>0</v>
      </c>
      <c r="AG260" s="39" t="s">
        <v>32085</v>
      </c>
      <c r="AH260">
        <v>1</v>
      </c>
      <c r="AJ260" s="39" t="s">
        <v>32086</v>
      </c>
      <c r="AK260">
        <v>1</v>
      </c>
      <c r="AM260" s="39" t="s">
        <v>32087</v>
      </c>
      <c r="AN260">
        <v>1</v>
      </c>
      <c r="AP260" s="39" t="s">
        <v>32088</v>
      </c>
      <c r="AQ260">
        <v>0</v>
      </c>
      <c r="AS260" s="39" t="s">
        <v>20727</v>
      </c>
      <c r="AT260">
        <v>1</v>
      </c>
    </row>
    <row r="261" spans="1:46" x14ac:dyDescent="0.3">
      <c r="A261">
        <v>260</v>
      </c>
      <c r="B261" s="1">
        <v>45846.550810185188</v>
      </c>
      <c r="C261" s="1">
        <v>45846.556041666663</v>
      </c>
      <c r="D261" s="39" t="s">
        <v>263</v>
      </c>
      <c r="E261" s="39" t="s">
        <v>264</v>
      </c>
      <c r="F261">
        <v>7</v>
      </c>
      <c r="I261" s="39" t="s">
        <v>265</v>
      </c>
      <c r="L261">
        <v>11</v>
      </c>
      <c r="O261">
        <v>23</v>
      </c>
      <c r="R261" s="39" t="s">
        <v>32081</v>
      </c>
      <c r="S261">
        <v>1</v>
      </c>
      <c r="U261" s="39" t="s">
        <v>341</v>
      </c>
      <c r="V261">
        <v>1</v>
      </c>
      <c r="X261" s="39" t="s">
        <v>32082</v>
      </c>
      <c r="Y261">
        <v>1</v>
      </c>
      <c r="AA261" s="39" t="s">
        <v>4830</v>
      </c>
      <c r="AB261">
        <v>0</v>
      </c>
      <c r="AD261" s="39" t="s">
        <v>32129</v>
      </c>
      <c r="AE261">
        <v>0</v>
      </c>
      <c r="AG261" s="39" t="s">
        <v>32085</v>
      </c>
      <c r="AH261">
        <v>1</v>
      </c>
      <c r="AJ261" s="39" t="s">
        <v>32086</v>
      </c>
      <c r="AK261">
        <v>1</v>
      </c>
      <c r="AM261" s="39" t="s">
        <v>32087</v>
      </c>
      <c r="AN261">
        <v>1</v>
      </c>
      <c r="AP261" s="39" t="s">
        <v>32088</v>
      </c>
      <c r="AQ261">
        <v>0</v>
      </c>
      <c r="AS261" s="39" t="s">
        <v>20727</v>
      </c>
      <c r="AT261">
        <v>1</v>
      </c>
    </row>
    <row r="262" spans="1:46" x14ac:dyDescent="0.3">
      <c r="A262">
        <v>261</v>
      </c>
      <c r="B262" s="1">
        <v>45846.551944444444</v>
      </c>
      <c r="C262" s="1">
        <v>45846.556481481479</v>
      </c>
      <c r="D262" s="39" t="s">
        <v>291</v>
      </c>
      <c r="E262" s="39" t="s">
        <v>292</v>
      </c>
      <c r="F262">
        <v>4</v>
      </c>
      <c r="I262" s="39" t="s">
        <v>292</v>
      </c>
      <c r="L262">
        <v>11</v>
      </c>
      <c r="O262">
        <v>26</v>
      </c>
      <c r="R262" s="39" t="s">
        <v>32081</v>
      </c>
      <c r="S262">
        <v>1</v>
      </c>
      <c r="U262" s="39" t="s">
        <v>341</v>
      </c>
      <c r="V262">
        <v>1</v>
      </c>
      <c r="X262" s="39" t="s">
        <v>21157</v>
      </c>
      <c r="Y262">
        <v>0</v>
      </c>
      <c r="AA262" s="39" t="s">
        <v>32083</v>
      </c>
      <c r="AB262">
        <v>1</v>
      </c>
      <c r="AD262" s="39" t="s">
        <v>32084</v>
      </c>
      <c r="AE262">
        <v>1</v>
      </c>
      <c r="AG262" s="39" t="s">
        <v>32101</v>
      </c>
      <c r="AH262">
        <v>0</v>
      </c>
      <c r="AJ262" s="39" t="s">
        <v>32095</v>
      </c>
      <c r="AK262">
        <v>0</v>
      </c>
      <c r="AM262" s="39" t="s">
        <v>32132</v>
      </c>
      <c r="AN262">
        <v>0</v>
      </c>
      <c r="AP262" s="39" t="s">
        <v>32088</v>
      </c>
      <c r="AQ262">
        <v>0</v>
      </c>
      <c r="AS262" s="39" t="s">
        <v>32104</v>
      </c>
      <c r="AT262">
        <v>0</v>
      </c>
    </row>
    <row r="263" spans="1:46" x14ac:dyDescent="0.3">
      <c r="A263">
        <v>262</v>
      </c>
      <c r="B263" s="1">
        <v>45846.558379629627</v>
      </c>
      <c r="C263" s="1">
        <v>45846.55982638889</v>
      </c>
      <c r="D263" s="39" t="s">
        <v>149</v>
      </c>
      <c r="E263" s="39" t="s">
        <v>150</v>
      </c>
      <c r="F263">
        <v>7</v>
      </c>
      <c r="I263" s="39" t="s">
        <v>150</v>
      </c>
      <c r="L263">
        <v>11</v>
      </c>
      <c r="O263">
        <v>22</v>
      </c>
      <c r="R263" s="39" t="s">
        <v>32081</v>
      </c>
      <c r="S263">
        <v>1</v>
      </c>
      <c r="U263" s="39" t="s">
        <v>341</v>
      </c>
      <c r="V263">
        <v>1</v>
      </c>
      <c r="X263" s="39" t="s">
        <v>32082</v>
      </c>
      <c r="Y263">
        <v>1</v>
      </c>
      <c r="AA263" s="39" t="s">
        <v>4830</v>
      </c>
      <c r="AB263">
        <v>0</v>
      </c>
      <c r="AD263" s="39" t="s">
        <v>32129</v>
      </c>
      <c r="AE263">
        <v>0</v>
      </c>
      <c r="AG263" s="39" t="s">
        <v>32085</v>
      </c>
      <c r="AH263">
        <v>1</v>
      </c>
      <c r="AJ263" s="39" t="s">
        <v>32086</v>
      </c>
      <c r="AK263">
        <v>1</v>
      </c>
      <c r="AM263" s="39" t="s">
        <v>32087</v>
      </c>
      <c r="AN263">
        <v>1</v>
      </c>
      <c r="AP263" s="39" t="s">
        <v>32088</v>
      </c>
      <c r="AQ263">
        <v>0</v>
      </c>
      <c r="AS263" s="39" t="s">
        <v>20727</v>
      </c>
      <c r="AT263">
        <v>1</v>
      </c>
    </row>
    <row r="264" spans="1:46" x14ac:dyDescent="0.3">
      <c r="A264">
        <v>263</v>
      </c>
      <c r="B264" s="1">
        <v>45846.56658564815</v>
      </c>
      <c r="C264" s="1">
        <v>45846.571689814817</v>
      </c>
      <c r="D264" s="39" t="s">
        <v>3630</v>
      </c>
      <c r="E264" s="39" t="s">
        <v>3631</v>
      </c>
      <c r="F264">
        <v>6</v>
      </c>
      <c r="I264" s="39" t="s">
        <v>3631</v>
      </c>
      <c r="L264">
        <v>4</v>
      </c>
      <c r="O264">
        <v>23</v>
      </c>
      <c r="R264" s="39" t="s">
        <v>32081</v>
      </c>
      <c r="S264">
        <v>1</v>
      </c>
      <c r="U264" s="39" t="s">
        <v>341</v>
      </c>
      <c r="V264">
        <v>1</v>
      </c>
      <c r="X264" s="39" t="s">
        <v>22200</v>
      </c>
      <c r="Y264">
        <v>0</v>
      </c>
      <c r="AA264" s="39" t="s">
        <v>32083</v>
      </c>
      <c r="AB264">
        <v>1</v>
      </c>
      <c r="AD264" s="39" t="s">
        <v>32097</v>
      </c>
      <c r="AE264">
        <v>0</v>
      </c>
      <c r="AG264" s="39" t="s">
        <v>32085</v>
      </c>
      <c r="AH264">
        <v>1</v>
      </c>
      <c r="AJ264" s="39" t="s">
        <v>32086</v>
      </c>
      <c r="AK264">
        <v>1</v>
      </c>
      <c r="AM264" s="39" t="s">
        <v>32087</v>
      </c>
      <c r="AN264">
        <v>1</v>
      </c>
      <c r="AP264" s="39" t="s">
        <v>32093</v>
      </c>
      <c r="AQ264">
        <v>0</v>
      </c>
      <c r="AS264" s="39" t="s">
        <v>22825</v>
      </c>
      <c r="AT264">
        <v>0</v>
      </c>
    </row>
    <row r="265" spans="1:46" x14ac:dyDescent="0.3">
      <c r="A265">
        <v>264</v>
      </c>
      <c r="B265" s="1">
        <v>45846.568692129629</v>
      </c>
      <c r="C265" s="1">
        <v>45846.571689814817</v>
      </c>
      <c r="D265" s="39" t="s">
        <v>3599</v>
      </c>
      <c r="E265" s="39" t="s">
        <v>3600</v>
      </c>
      <c r="F265">
        <v>7</v>
      </c>
      <c r="I265" s="39" t="s">
        <v>3600</v>
      </c>
      <c r="L265">
        <v>8</v>
      </c>
      <c r="O265">
        <v>22</v>
      </c>
      <c r="R265" s="39" t="s">
        <v>32081</v>
      </c>
      <c r="S265">
        <v>1</v>
      </c>
      <c r="U265" s="39" t="s">
        <v>341</v>
      </c>
      <c r="V265">
        <v>1</v>
      </c>
      <c r="X265" s="39" t="s">
        <v>22200</v>
      </c>
      <c r="Y265">
        <v>0</v>
      </c>
      <c r="AA265" s="39" t="s">
        <v>32083</v>
      </c>
      <c r="AB265">
        <v>1</v>
      </c>
      <c r="AD265" s="39" t="s">
        <v>32084</v>
      </c>
      <c r="AE265">
        <v>1</v>
      </c>
      <c r="AG265" s="39" t="s">
        <v>32085</v>
      </c>
      <c r="AH265">
        <v>1</v>
      </c>
      <c r="AJ265" s="39" t="s">
        <v>32086</v>
      </c>
      <c r="AK265">
        <v>1</v>
      </c>
      <c r="AM265" s="39" t="s">
        <v>32087</v>
      </c>
      <c r="AN265">
        <v>1</v>
      </c>
      <c r="AP265" s="39" t="s">
        <v>32093</v>
      </c>
      <c r="AQ265">
        <v>0</v>
      </c>
      <c r="AS265" s="39" t="s">
        <v>22825</v>
      </c>
      <c r="AT265">
        <v>0</v>
      </c>
    </row>
    <row r="266" spans="1:46" x14ac:dyDescent="0.3">
      <c r="A266">
        <v>265</v>
      </c>
      <c r="B266" s="1">
        <v>45847.424837962964</v>
      </c>
      <c r="C266" s="1">
        <v>45847.427222222221</v>
      </c>
      <c r="D266" s="39" t="s">
        <v>4315</v>
      </c>
      <c r="E266" s="39" t="s">
        <v>4316</v>
      </c>
      <c r="F266">
        <v>8</v>
      </c>
      <c r="I266" s="39" t="s">
        <v>4316</v>
      </c>
      <c r="L266">
        <v>7</v>
      </c>
      <c r="O266">
        <v>32</v>
      </c>
      <c r="R266" s="39" t="s">
        <v>32096</v>
      </c>
      <c r="S266">
        <v>0</v>
      </c>
      <c r="U266" s="39" t="s">
        <v>341</v>
      </c>
      <c r="V266">
        <v>1</v>
      </c>
      <c r="X266" s="39" t="s">
        <v>32082</v>
      </c>
      <c r="Y266">
        <v>1</v>
      </c>
      <c r="AA266" s="39" t="s">
        <v>32083</v>
      </c>
      <c r="AB266">
        <v>1</v>
      </c>
      <c r="AD266" s="39" t="s">
        <v>32084</v>
      </c>
      <c r="AE266">
        <v>1</v>
      </c>
      <c r="AG266" s="39" t="s">
        <v>32085</v>
      </c>
      <c r="AH266">
        <v>1</v>
      </c>
      <c r="AJ266" s="39" t="s">
        <v>32086</v>
      </c>
      <c r="AK266">
        <v>1</v>
      </c>
      <c r="AM266" s="39" t="s">
        <v>32087</v>
      </c>
      <c r="AN266">
        <v>1</v>
      </c>
      <c r="AP266" s="39" t="s">
        <v>32088</v>
      </c>
      <c r="AQ266">
        <v>0</v>
      </c>
      <c r="AS266" s="39" t="s">
        <v>20727</v>
      </c>
      <c r="AT266">
        <v>1</v>
      </c>
    </row>
    <row r="267" spans="1:46" x14ac:dyDescent="0.3">
      <c r="A267">
        <v>266</v>
      </c>
      <c r="B267" s="1">
        <v>45847.866284722222</v>
      </c>
      <c r="C267" s="1">
        <v>45847.868148148147</v>
      </c>
      <c r="D267" s="39" t="s">
        <v>3999</v>
      </c>
      <c r="E267" s="39" t="s">
        <v>4000</v>
      </c>
      <c r="F267">
        <v>7</v>
      </c>
      <c r="I267" s="39" t="s">
        <v>4000</v>
      </c>
      <c r="L267">
        <v>6</v>
      </c>
      <c r="O267">
        <v>17</v>
      </c>
      <c r="R267" s="39" t="s">
        <v>32081</v>
      </c>
      <c r="S267">
        <v>1</v>
      </c>
      <c r="U267" s="39" t="s">
        <v>341</v>
      </c>
      <c r="V267">
        <v>1</v>
      </c>
      <c r="X267" s="39" t="s">
        <v>21157</v>
      </c>
      <c r="Y267">
        <v>0</v>
      </c>
      <c r="AA267" s="39" t="s">
        <v>32105</v>
      </c>
      <c r="AB267">
        <v>0</v>
      </c>
      <c r="AD267" s="39" t="s">
        <v>32084</v>
      </c>
      <c r="AE267">
        <v>1</v>
      </c>
      <c r="AG267" s="39" t="s">
        <v>32085</v>
      </c>
      <c r="AH267">
        <v>1</v>
      </c>
      <c r="AJ267" s="39" t="s">
        <v>32086</v>
      </c>
      <c r="AK267">
        <v>1</v>
      </c>
      <c r="AM267" s="39" t="s">
        <v>32087</v>
      </c>
      <c r="AN267">
        <v>1</v>
      </c>
      <c r="AP267" s="39" t="s">
        <v>32102</v>
      </c>
      <c r="AQ267">
        <v>1</v>
      </c>
      <c r="AS267" s="39" t="s">
        <v>32121</v>
      </c>
      <c r="AT267">
        <v>0</v>
      </c>
    </row>
    <row r="268" spans="1:46" x14ac:dyDescent="0.3">
      <c r="A268">
        <v>267</v>
      </c>
      <c r="B268" s="1">
        <v>45847.86855324074</v>
      </c>
      <c r="C268" s="1">
        <v>45847.87090277778</v>
      </c>
      <c r="D268" s="39" t="s">
        <v>3433</v>
      </c>
      <c r="E268" s="39" t="s">
        <v>3434</v>
      </c>
      <c r="F268">
        <v>7</v>
      </c>
      <c r="I268" s="39" t="s">
        <v>3434</v>
      </c>
      <c r="L268">
        <v>8</v>
      </c>
      <c r="O268">
        <v>7</v>
      </c>
      <c r="R268" s="39" t="s">
        <v>32081</v>
      </c>
      <c r="S268">
        <v>1</v>
      </c>
      <c r="U268" s="39" t="s">
        <v>341</v>
      </c>
      <c r="V268">
        <v>1</v>
      </c>
      <c r="X268" s="39" t="s">
        <v>21157</v>
      </c>
      <c r="Y268">
        <v>0</v>
      </c>
      <c r="AA268" s="39" t="s">
        <v>32083</v>
      </c>
      <c r="AB268">
        <v>1</v>
      </c>
      <c r="AD268" s="39" t="s">
        <v>32084</v>
      </c>
      <c r="AE268">
        <v>1</v>
      </c>
      <c r="AG268" s="39" t="s">
        <v>32085</v>
      </c>
      <c r="AH268">
        <v>1</v>
      </c>
      <c r="AJ268" s="39" t="s">
        <v>32111</v>
      </c>
      <c r="AK268">
        <v>0</v>
      </c>
      <c r="AM268" s="39" t="s">
        <v>32087</v>
      </c>
      <c r="AN268">
        <v>1</v>
      </c>
      <c r="AP268" s="39" t="s">
        <v>32088</v>
      </c>
      <c r="AQ268">
        <v>0</v>
      </c>
      <c r="AS268" s="39" t="s">
        <v>20727</v>
      </c>
      <c r="AT268">
        <v>1</v>
      </c>
    </row>
    <row r="269" spans="1:46" x14ac:dyDescent="0.3">
      <c r="A269">
        <v>268</v>
      </c>
      <c r="B269" s="1">
        <v>45847.871018518519</v>
      </c>
      <c r="C269" s="1">
        <v>45847.879328703704</v>
      </c>
      <c r="D269" s="39" t="s">
        <v>4519</v>
      </c>
      <c r="E269" s="39" t="s">
        <v>4520</v>
      </c>
      <c r="F269">
        <v>8</v>
      </c>
      <c r="I269" s="39" t="s">
        <v>4520</v>
      </c>
      <c r="L269">
        <v>7</v>
      </c>
      <c r="O269">
        <v>33</v>
      </c>
      <c r="R269" s="39" t="s">
        <v>32081</v>
      </c>
      <c r="S269">
        <v>1</v>
      </c>
      <c r="U269" s="39" t="s">
        <v>341</v>
      </c>
      <c r="V269">
        <v>1</v>
      </c>
      <c r="X269" s="39" t="s">
        <v>32082</v>
      </c>
      <c r="Y269">
        <v>1</v>
      </c>
      <c r="AA269" s="39" t="s">
        <v>32083</v>
      </c>
      <c r="AB269">
        <v>1</v>
      </c>
      <c r="AD269" s="39" t="s">
        <v>32084</v>
      </c>
      <c r="AE269">
        <v>1</v>
      </c>
      <c r="AG269" s="39" t="s">
        <v>32085</v>
      </c>
      <c r="AH269">
        <v>1</v>
      </c>
      <c r="AJ269" s="39" t="s">
        <v>32086</v>
      </c>
      <c r="AK269">
        <v>1</v>
      </c>
      <c r="AM269" s="39" t="s">
        <v>32087</v>
      </c>
      <c r="AN269">
        <v>1</v>
      </c>
      <c r="AP269" s="39" t="s">
        <v>32088</v>
      </c>
      <c r="AQ269">
        <v>0</v>
      </c>
      <c r="AS269" s="39" t="s">
        <v>32121</v>
      </c>
      <c r="AT269">
        <v>0</v>
      </c>
    </row>
    <row r="270" spans="1:46" x14ac:dyDescent="0.3">
      <c r="A270">
        <v>269</v>
      </c>
      <c r="B270" s="1">
        <v>45848.497847222221</v>
      </c>
      <c r="C270" s="1">
        <v>45848.499641203707</v>
      </c>
      <c r="D270" s="39" t="s">
        <v>3870</v>
      </c>
      <c r="E270" s="39" t="s">
        <v>3871</v>
      </c>
      <c r="F270">
        <v>6</v>
      </c>
      <c r="I270" s="39" t="s">
        <v>32133</v>
      </c>
      <c r="L270">
        <v>6</v>
      </c>
      <c r="O270">
        <v>4</v>
      </c>
      <c r="R270" s="39" t="s">
        <v>32092</v>
      </c>
      <c r="S270">
        <v>0</v>
      </c>
      <c r="U270" s="39" t="s">
        <v>341</v>
      </c>
      <c r="V270">
        <v>1</v>
      </c>
      <c r="X270" s="39" t="s">
        <v>22200</v>
      </c>
      <c r="Y270">
        <v>0</v>
      </c>
      <c r="AA270" s="39" t="s">
        <v>32083</v>
      </c>
      <c r="AB270">
        <v>1</v>
      </c>
      <c r="AD270" s="39" t="s">
        <v>32089</v>
      </c>
      <c r="AE270">
        <v>0</v>
      </c>
      <c r="AG270" s="39" t="s">
        <v>32085</v>
      </c>
      <c r="AH270">
        <v>1</v>
      </c>
      <c r="AJ270" s="39" t="s">
        <v>32086</v>
      </c>
      <c r="AK270">
        <v>1</v>
      </c>
      <c r="AM270" s="39" t="s">
        <v>32119</v>
      </c>
      <c r="AN270">
        <v>0</v>
      </c>
      <c r="AP270" s="39" t="s">
        <v>32102</v>
      </c>
      <c r="AQ270">
        <v>1</v>
      </c>
      <c r="AS270" s="39" t="s">
        <v>20727</v>
      </c>
      <c r="AT270">
        <v>1</v>
      </c>
    </row>
    <row r="271" spans="1:46" x14ac:dyDescent="0.3">
      <c r="A271">
        <v>270</v>
      </c>
      <c r="B271" s="1">
        <v>45848.494641203702</v>
      </c>
      <c r="C271" s="1">
        <v>45848.500300925924</v>
      </c>
      <c r="D271" s="39" t="s">
        <v>4251</v>
      </c>
      <c r="E271" s="39" t="s">
        <v>4252</v>
      </c>
      <c r="F271">
        <v>6</v>
      </c>
      <c r="I271" s="39" t="s">
        <v>4252</v>
      </c>
      <c r="L271">
        <v>7</v>
      </c>
      <c r="O271">
        <v>21</v>
      </c>
      <c r="R271" s="39" t="s">
        <v>32081</v>
      </c>
      <c r="S271">
        <v>1</v>
      </c>
      <c r="U271" s="39" t="s">
        <v>341</v>
      </c>
      <c r="V271">
        <v>1</v>
      </c>
      <c r="X271" s="39" t="s">
        <v>32082</v>
      </c>
      <c r="Y271">
        <v>1</v>
      </c>
      <c r="AA271" s="39" t="s">
        <v>32083</v>
      </c>
      <c r="AB271">
        <v>1</v>
      </c>
      <c r="AD271" s="39" t="s">
        <v>32089</v>
      </c>
      <c r="AE271">
        <v>0</v>
      </c>
      <c r="AG271" s="39" t="s">
        <v>32115</v>
      </c>
      <c r="AH271">
        <v>0</v>
      </c>
      <c r="AJ271" s="39" t="s">
        <v>32086</v>
      </c>
      <c r="AK271">
        <v>1</v>
      </c>
      <c r="AM271" s="39" t="s">
        <v>32087</v>
      </c>
      <c r="AN271">
        <v>1</v>
      </c>
      <c r="AP271" s="39" t="s">
        <v>32093</v>
      </c>
      <c r="AQ271">
        <v>0</v>
      </c>
      <c r="AS271" s="39" t="s">
        <v>32094</v>
      </c>
      <c r="AT271">
        <v>0</v>
      </c>
    </row>
    <row r="272" spans="1:46" x14ac:dyDescent="0.3">
      <c r="A272">
        <v>271</v>
      </c>
      <c r="B272" s="1">
        <v>45848.514976851853</v>
      </c>
      <c r="C272" s="1">
        <v>45848.519826388889</v>
      </c>
      <c r="D272" s="39" t="s">
        <v>3575</v>
      </c>
      <c r="E272" s="39" t="s">
        <v>3576</v>
      </c>
      <c r="F272">
        <v>9</v>
      </c>
      <c r="I272" s="39" t="s">
        <v>3577</v>
      </c>
      <c r="L272">
        <v>8</v>
      </c>
      <c r="O272">
        <v>33</v>
      </c>
      <c r="R272" s="39" t="s">
        <v>32081</v>
      </c>
      <c r="S272">
        <v>1</v>
      </c>
      <c r="U272" s="39" t="s">
        <v>341</v>
      </c>
      <c r="V272">
        <v>1</v>
      </c>
      <c r="X272" s="39" t="s">
        <v>32082</v>
      </c>
      <c r="Y272">
        <v>1</v>
      </c>
      <c r="AA272" s="39" t="s">
        <v>32083</v>
      </c>
      <c r="AB272">
        <v>1</v>
      </c>
      <c r="AD272" s="39" t="s">
        <v>32084</v>
      </c>
      <c r="AE272">
        <v>1</v>
      </c>
      <c r="AG272" s="39" t="s">
        <v>32085</v>
      </c>
      <c r="AH272">
        <v>1</v>
      </c>
      <c r="AJ272" s="39" t="s">
        <v>32086</v>
      </c>
      <c r="AK272">
        <v>1</v>
      </c>
      <c r="AM272" s="39" t="s">
        <v>32087</v>
      </c>
      <c r="AN272">
        <v>1</v>
      </c>
      <c r="AP272" s="39" t="s">
        <v>32099</v>
      </c>
      <c r="AQ272">
        <v>0</v>
      </c>
      <c r="AS272" s="39" t="s">
        <v>20727</v>
      </c>
      <c r="AT272">
        <v>1</v>
      </c>
    </row>
    <row r="273" spans="1:46" x14ac:dyDescent="0.3">
      <c r="A273">
        <v>272</v>
      </c>
      <c r="B273" s="1">
        <v>45848.524942129632</v>
      </c>
      <c r="C273" s="1">
        <v>45848.529351851852</v>
      </c>
      <c r="D273" s="39" t="s">
        <v>4059</v>
      </c>
      <c r="E273" s="39" t="s">
        <v>4060</v>
      </c>
      <c r="F273">
        <v>9</v>
      </c>
      <c r="I273" s="39" t="s">
        <v>4060</v>
      </c>
      <c r="L273">
        <v>6</v>
      </c>
      <c r="O273">
        <v>34</v>
      </c>
      <c r="R273" s="39" t="s">
        <v>32081</v>
      </c>
      <c r="S273">
        <v>1</v>
      </c>
      <c r="U273" s="39" t="s">
        <v>341</v>
      </c>
      <c r="V273">
        <v>1</v>
      </c>
      <c r="X273" s="39" t="s">
        <v>32082</v>
      </c>
      <c r="Y273">
        <v>1</v>
      </c>
      <c r="AA273" s="39" t="s">
        <v>32083</v>
      </c>
      <c r="AB273">
        <v>1</v>
      </c>
      <c r="AD273" s="39" t="s">
        <v>32084</v>
      </c>
      <c r="AE273">
        <v>1</v>
      </c>
      <c r="AG273" s="39" t="s">
        <v>32085</v>
      </c>
      <c r="AH273">
        <v>1</v>
      </c>
      <c r="AJ273" s="39" t="s">
        <v>32086</v>
      </c>
      <c r="AK273">
        <v>1</v>
      </c>
      <c r="AM273" s="39" t="s">
        <v>32087</v>
      </c>
      <c r="AN273">
        <v>1</v>
      </c>
      <c r="AP273" s="39" t="s">
        <v>32099</v>
      </c>
      <c r="AQ273">
        <v>0</v>
      </c>
      <c r="AS273" s="39" t="s">
        <v>20727</v>
      </c>
      <c r="AT273">
        <v>1</v>
      </c>
    </row>
    <row r="274" spans="1:46" x14ac:dyDescent="0.3">
      <c r="A274">
        <v>273</v>
      </c>
      <c r="B274" s="1">
        <v>45848.564363425925</v>
      </c>
      <c r="C274" s="1">
        <v>45848.56658564815</v>
      </c>
      <c r="D274" s="39" t="s">
        <v>4283</v>
      </c>
      <c r="E274" s="39" t="s">
        <v>4284</v>
      </c>
      <c r="F274">
        <v>7</v>
      </c>
      <c r="I274" s="39" t="s">
        <v>4285</v>
      </c>
      <c r="L274">
        <v>7</v>
      </c>
      <c r="O274">
        <v>22</v>
      </c>
      <c r="R274" s="39" t="s">
        <v>32081</v>
      </c>
      <c r="S274">
        <v>1</v>
      </c>
      <c r="U274" s="39" t="s">
        <v>341</v>
      </c>
      <c r="V274">
        <v>1</v>
      </c>
      <c r="X274" s="39" t="s">
        <v>32082</v>
      </c>
      <c r="Y274">
        <v>1</v>
      </c>
      <c r="AA274" s="39" t="s">
        <v>32083</v>
      </c>
      <c r="AB274">
        <v>1</v>
      </c>
      <c r="AD274" s="39" t="s">
        <v>32084</v>
      </c>
      <c r="AE274">
        <v>1</v>
      </c>
      <c r="AG274" s="39" t="s">
        <v>32127</v>
      </c>
      <c r="AH274">
        <v>0</v>
      </c>
      <c r="AJ274" s="39" t="s">
        <v>32095</v>
      </c>
      <c r="AK274">
        <v>0</v>
      </c>
      <c r="AM274" s="39" t="s">
        <v>32087</v>
      </c>
      <c r="AN274">
        <v>1</v>
      </c>
      <c r="AP274" s="39" t="s">
        <v>32088</v>
      </c>
      <c r="AQ274">
        <v>0</v>
      </c>
      <c r="AS274" s="39" t="s">
        <v>20727</v>
      </c>
      <c r="AT274">
        <v>1</v>
      </c>
    </row>
    <row r="275" spans="1:46" x14ac:dyDescent="0.3">
      <c r="A275">
        <v>274</v>
      </c>
      <c r="B275" s="1">
        <v>45848.57135416667</v>
      </c>
      <c r="C275" s="1">
        <v>45848.575810185182</v>
      </c>
      <c r="D275" s="39" t="s">
        <v>4091</v>
      </c>
      <c r="E275" s="39" t="s">
        <v>4092</v>
      </c>
      <c r="F275">
        <v>9</v>
      </c>
      <c r="I275" s="39" t="s">
        <v>4092</v>
      </c>
      <c r="L275">
        <v>6</v>
      </c>
      <c r="O275">
        <v>23</v>
      </c>
      <c r="R275" s="39" t="s">
        <v>32081</v>
      </c>
      <c r="S275">
        <v>1</v>
      </c>
      <c r="U275" s="39" t="s">
        <v>341</v>
      </c>
      <c r="V275">
        <v>1</v>
      </c>
      <c r="X275" s="39" t="s">
        <v>32082</v>
      </c>
      <c r="Y275">
        <v>1</v>
      </c>
      <c r="AA275" s="39" t="s">
        <v>32083</v>
      </c>
      <c r="AB275">
        <v>1</v>
      </c>
      <c r="AD275" s="39" t="s">
        <v>32084</v>
      </c>
      <c r="AE275">
        <v>1</v>
      </c>
      <c r="AG275" s="39" t="s">
        <v>32085</v>
      </c>
      <c r="AH275">
        <v>1</v>
      </c>
      <c r="AJ275" s="39" t="s">
        <v>32086</v>
      </c>
      <c r="AK275">
        <v>1</v>
      </c>
      <c r="AM275" s="39" t="s">
        <v>32087</v>
      </c>
      <c r="AN275">
        <v>1</v>
      </c>
      <c r="AP275" s="39" t="s">
        <v>32099</v>
      </c>
      <c r="AQ275">
        <v>0</v>
      </c>
      <c r="AS275" s="39" t="s">
        <v>20727</v>
      </c>
      <c r="AT275">
        <v>1</v>
      </c>
    </row>
    <row r="276" spans="1:46" x14ac:dyDescent="0.3">
      <c r="A276">
        <v>275</v>
      </c>
      <c r="B276" s="1">
        <v>45848.587546296294</v>
      </c>
      <c r="C276" s="1">
        <v>45848.588726851849</v>
      </c>
      <c r="D276" s="39" t="s">
        <v>4469</v>
      </c>
      <c r="E276" s="39" t="s">
        <v>4470</v>
      </c>
      <c r="F276">
        <v>9</v>
      </c>
      <c r="I276" s="39" t="s">
        <v>4470</v>
      </c>
      <c r="L276">
        <v>7</v>
      </c>
      <c r="O276">
        <v>31</v>
      </c>
      <c r="R276" s="39" t="s">
        <v>32081</v>
      </c>
      <c r="S276">
        <v>1</v>
      </c>
      <c r="U276" s="39" t="s">
        <v>341</v>
      </c>
      <c r="V276">
        <v>1</v>
      </c>
      <c r="X276" s="39" t="s">
        <v>32082</v>
      </c>
      <c r="Y276">
        <v>1</v>
      </c>
      <c r="AA276" s="39" t="s">
        <v>32083</v>
      </c>
      <c r="AB276">
        <v>1</v>
      </c>
      <c r="AD276" s="39" t="s">
        <v>32084</v>
      </c>
      <c r="AE276">
        <v>1</v>
      </c>
      <c r="AG276" s="39" t="s">
        <v>32085</v>
      </c>
      <c r="AH276">
        <v>1</v>
      </c>
      <c r="AJ276" s="39" t="s">
        <v>32086</v>
      </c>
      <c r="AK276">
        <v>1</v>
      </c>
      <c r="AM276" s="39" t="s">
        <v>32087</v>
      </c>
      <c r="AN276">
        <v>1</v>
      </c>
      <c r="AP276" s="39" t="s">
        <v>32088</v>
      </c>
      <c r="AQ276">
        <v>0</v>
      </c>
      <c r="AS276" s="39" t="s">
        <v>20727</v>
      </c>
      <c r="AT276">
        <v>1</v>
      </c>
    </row>
    <row r="277" spans="1:46" x14ac:dyDescent="0.3">
      <c r="A277">
        <v>276</v>
      </c>
      <c r="B277" s="1">
        <v>45848.592534722222</v>
      </c>
      <c r="C277" s="1">
        <v>45848.595648148148</v>
      </c>
      <c r="D277" s="39" t="s">
        <v>4259</v>
      </c>
      <c r="E277" s="39" t="s">
        <v>4260</v>
      </c>
      <c r="F277">
        <v>8</v>
      </c>
      <c r="I277" s="39" t="s">
        <v>12471</v>
      </c>
      <c r="L277">
        <v>7</v>
      </c>
      <c r="O277">
        <v>9</v>
      </c>
      <c r="R277" s="39" t="s">
        <v>32081</v>
      </c>
      <c r="S277">
        <v>1</v>
      </c>
      <c r="U277" s="39" t="s">
        <v>341</v>
      </c>
      <c r="V277">
        <v>1</v>
      </c>
      <c r="X277" s="39" t="s">
        <v>32082</v>
      </c>
      <c r="Y277">
        <v>1</v>
      </c>
      <c r="AA277" s="39" t="s">
        <v>32083</v>
      </c>
      <c r="AB277">
        <v>1</v>
      </c>
      <c r="AD277" s="39" t="s">
        <v>32084</v>
      </c>
      <c r="AE277">
        <v>1</v>
      </c>
      <c r="AG277" s="39" t="s">
        <v>32085</v>
      </c>
      <c r="AH277">
        <v>1</v>
      </c>
      <c r="AJ277" s="39" t="s">
        <v>32086</v>
      </c>
      <c r="AK277">
        <v>1</v>
      </c>
      <c r="AM277" s="39" t="s">
        <v>32087</v>
      </c>
      <c r="AN277">
        <v>1</v>
      </c>
      <c r="AP277" s="39" t="s">
        <v>32088</v>
      </c>
      <c r="AQ277">
        <v>0</v>
      </c>
      <c r="AS277" s="39" t="s">
        <v>32104</v>
      </c>
      <c r="AT277">
        <v>0</v>
      </c>
    </row>
    <row r="278" spans="1:46" x14ac:dyDescent="0.3">
      <c r="A278">
        <v>277</v>
      </c>
      <c r="B278" s="1">
        <v>45848.671203703707</v>
      </c>
      <c r="C278" s="1">
        <v>45848.678368055553</v>
      </c>
      <c r="D278" s="39" t="s">
        <v>2900</v>
      </c>
      <c r="E278" s="39" t="s">
        <v>2901</v>
      </c>
      <c r="F278">
        <v>7</v>
      </c>
      <c r="I278" s="39" t="s">
        <v>2901</v>
      </c>
      <c r="L278">
        <v>5</v>
      </c>
      <c r="O278">
        <v>24</v>
      </c>
      <c r="R278" s="39" t="s">
        <v>32096</v>
      </c>
      <c r="S278">
        <v>0</v>
      </c>
      <c r="U278" s="39" t="s">
        <v>341</v>
      </c>
      <c r="V278">
        <v>1</v>
      </c>
      <c r="X278" s="39" t="s">
        <v>32082</v>
      </c>
      <c r="Y278">
        <v>1</v>
      </c>
      <c r="AA278" s="39" t="s">
        <v>32083</v>
      </c>
      <c r="AB278">
        <v>1</v>
      </c>
      <c r="AD278" s="39" t="s">
        <v>32089</v>
      </c>
      <c r="AE278">
        <v>0</v>
      </c>
      <c r="AG278" s="39" t="s">
        <v>32085</v>
      </c>
      <c r="AH278">
        <v>1</v>
      </c>
      <c r="AJ278" s="39" t="s">
        <v>32086</v>
      </c>
      <c r="AK278">
        <v>1</v>
      </c>
      <c r="AM278" s="39" t="s">
        <v>32087</v>
      </c>
      <c r="AN278">
        <v>1</v>
      </c>
      <c r="AP278" s="39" t="s">
        <v>32088</v>
      </c>
      <c r="AQ278">
        <v>0</v>
      </c>
      <c r="AS278" s="39" t="s">
        <v>20727</v>
      </c>
      <c r="AT278">
        <v>1</v>
      </c>
    </row>
    <row r="279" spans="1:46" x14ac:dyDescent="0.3">
      <c r="A279">
        <v>278</v>
      </c>
      <c r="B279" s="1">
        <v>45848.883055555554</v>
      </c>
      <c r="C279" s="1">
        <v>45848.888599537036</v>
      </c>
      <c r="D279" s="39" t="s">
        <v>2991</v>
      </c>
      <c r="E279" s="39" t="s">
        <v>2992</v>
      </c>
      <c r="F279">
        <v>7</v>
      </c>
      <c r="I279" s="39" t="s">
        <v>2993</v>
      </c>
      <c r="L279">
        <v>5</v>
      </c>
      <c r="O279">
        <v>17</v>
      </c>
      <c r="R279" s="39" t="s">
        <v>32081</v>
      </c>
      <c r="S279">
        <v>1</v>
      </c>
      <c r="U279" s="39" t="s">
        <v>341</v>
      </c>
      <c r="V279">
        <v>1</v>
      </c>
      <c r="X279" s="39" t="s">
        <v>32082</v>
      </c>
      <c r="Y279">
        <v>1</v>
      </c>
      <c r="AA279" s="39" t="s">
        <v>32083</v>
      </c>
      <c r="AB279">
        <v>1</v>
      </c>
      <c r="AD279" s="39" t="s">
        <v>32084</v>
      </c>
      <c r="AE279">
        <v>1</v>
      </c>
      <c r="AG279" s="39" t="s">
        <v>32115</v>
      </c>
      <c r="AH279">
        <v>0</v>
      </c>
      <c r="AJ279" s="39" t="s">
        <v>32095</v>
      </c>
      <c r="AK279">
        <v>0</v>
      </c>
      <c r="AM279" s="39" t="s">
        <v>32087</v>
      </c>
      <c r="AN279">
        <v>1</v>
      </c>
      <c r="AP279" s="39" t="s">
        <v>32088</v>
      </c>
      <c r="AQ279">
        <v>0</v>
      </c>
      <c r="AS279" s="39" t="s">
        <v>20727</v>
      </c>
      <c r="AT279">
        <v>1</v>
      </c>
    </row>
    <row r="280" spans="1:46" x14ac:dyDescent="0.3">
      <c r="A280">
        <v>279</v>
      </c>
      <c r="B280" s="1">
        <v>45849.369942129626</v>
      </c>
      <c r="C280" s="1">
        <v>45849.373912037037</v>
      </c>
      <c r="D280" s="39" t="s">
        <v>2954</v>
      </c>
      <c r="E280" s="39" t="s">
        <v>2955</v>
      </c>
      <c r="F280">
        <v>6</v>
      </c>
      <c r="I280" s="39" t="s">
        <v>32134</v>
      </c>
      <c r="L280">
        <v>5</v>
      </c>
      <c r="O280">
        <v>38</v>
      </c>
      <c r="R280" s="39" t="s">
        <v>32081</v>
      </c>
      <c r="S280">
        <v>1</v>
      </c>
      <c r="U280" s="39" t="s">
        <v>341</v>
      </c>
      <c r="V280">
        <v>1</v>
      </c>
      <c r="X280" s="39" t="s">
        <v>32082</v>
      </c>
      <c r="Y280">
        <v>1</v>
      </c>
      <c r="AA280" s="39" t="s">
        <v>32083</v>
      </c>
      <c r="AB280">
        <v>1</v>
      </c>
      <c r="AD280" s="39" t="s">
        <v>32089</v>
      </c>
      <c r="AE280">
        <v>0</v>
      </c>
      <c r="AG280" s="39" t="s">
        <v>32101</v>
      </c>
      <c r="AH280">
        <v>0</v>
      </c>
      <c r="AJ280" s="39" t="s">
        <v>32095</v>
      </c>
      <c r="AK280">
        <v>0</v>
      </c>
      <c r="AM280" s="39" t="s">
        <v>32087</v>
      </c>
      <c r="AN280">
        <v>1</v>
      </c>
      <c r="AP280" s="39" t="s">
        <v>32102</v>
      </c>
      <c r="AQ280">
        <v>1</v>
      </c>
      <c r="AS280" s="39" t="s">
        <v>32094</v>
      </c>
      <c r="AT280">
        <v>0</v>
      </c>
    </row>
    <row r="281" spans="1:46" x14ac:dyDescent="0.3">
      <c r="A281">
        <v>280</v>
      </c>
      <c r="B281" s="1">
        <v>45849.370312500003</v>
      </c>
      <c r="C281" s="1">
        <v>45849.376157407409</v>
      </c>
      <c r="D281" s="39" t="s">
        <v>4482</v>
      </c>
      <c r="E281" s="39" t="s">
        <v>4483</v>
      </c>
      <c r="F281">
        <v>9</v>
      </c>
      <c r="I281" s="39" t="s">
        <v>4483</v>
      </c>
      <c r="L281">
        <v>7</v>
      </c>
      <c r="O281">
        <v>36</v>
      </c>
      <c r="R281" s="39" t="s">
        <v>32096</v>
      </c>
      <c r="S281">
        <v>0</v>
      </c>
      <c r="U281" s="39" t="s">
        <v>341</v>
      </c>
      <c r="V281">
        <v>1</v>
      </c>
      <c r="X281" s="39" t="s">
        <v>32082</v>
      </c>
      <c r="Y281">
        <v>1</v>
      </c>
      <c r="AA281" s="39" t="s">
        <v>32083</v>
      </c>
      <c r="AB281">
        <v>1</v>
      </c>
      <c r="AD281" s="39" t="s">
        <v>32084</v>
      </c>
      <c r="AE281">
        <v>1</v>
      </c>
      <c r="AG281" s="39" t="s">
        <v>32085</v>
      </c>
      <c r="AH281">
        <v>1</v>
      </c>
      <c r="AJ281" s="39" t="s">
        <v>32086</v>
      </c>
      <c r="AK281">
        <v>1</v>
      </c>
      <c r="AM281" s="39" t="s">
        <v>32087</v>
      </c>
      <c r="AN281">
        <v>1</v>
      </c>
      <c r="AP281" s="39" t="s">
        <v>32102</v>
      </c>
      <c r="AQ281">
        <v>1</v>
      </c>
      <c r="AS281" s="39" t="s">
        <v>20727</v>
      </c>
      <c r="AT281">
        <v>1</v>
      </c>
    </row>
    <row r="282" spans="1:46" x14ac:dyDescent="0.3">
      <c r="A282">
        <v>281</v>
      </c>
      <c r="B282" s="1">
        <v>45849.459166666667</v>
      </c>
      <c r="C282" s="1">
        <v>45849.46738425926</v>
      </c>
      <c r="D282" s="39" t="s">
        <v>4429</v>
      </c>
      <c r="E282" s="39" t="s">
        <v>4430</v>
      </c>
      <c r="F282">
        <v>8</v>
      </c>
      <c r="I282" s="39" t="s">
        <v>4430</v>
      </c>
      <c r="L282">
        <v>7</v>
      </c>
      <c r="O282">
        <v>28</v>
      </c>
      <c r="R282" s="39" t="s">
        <v>32081</v>
      </c>
      <c r="S282">
        <v>1</v>
      </c>
      <c r="U282" s="39" t="s">
        <v>341</v>
      </c>
      <c r="V282">
        <v>1</v>
      </c>
      <c r="X282" s="39" t="s">
        <v>32082</v>
      </c>
      <c r="Y282">
        <v>1</v>
      </c>
      <c r="AA282" s="39" t="s">
        <v>32083</v>
      </c>
      <c r="AB282">
        <v>1</v>
      </c>
      <c r="AD282" s="39" t="s">
        <v>32084</v>
      </c>
      <c r="AE282">
        <v>1</v>
      </c>
      <c r="AG282" s="39" t="s">
        <v>32085</v>
      </c>
      <c r="AH282">
        <v>1</v>
      </c>
      <c r="AJ282" s="39" t="s">
        <v>32086</v>
      </c>
      <c r="AK282">
        <v>1</v>
      </c>
      <c r="AM282" s="39" t="s">
        <v>32087</v>
      </c>
      <c r="AN282">
        <v>1</v>
      </c>
      <c r="AP282" s="39" t="s">
        <v>32088</v>
      </c>
      <c r="AQ282">
        <v>0</v>
      </c>
      <c r="AS282" s="39" t="s">
        <v>32094</v>
      </c>
      <c r="AT282">
        <v>0</v>
      </c>
    </row>
    <row r="283" spans="1:46" x14ac:dyDescent="0.3">
      <c r="A283">
        <v>282</v>
      </c>
      <c r="B283" s="1">
        <v>45849.474374999998</v>
      </c>
      <c r="C283" s="1">
        <v>45849.477337962962</v>
      </c>
      <c r="D283" s="39" t="s">
        <v>4524</v>
      </c>
      <c r="E283" s="39" t="s">
        <v>4525</v>
      </c>
      <c r="F283">
        <v>5</v>
      </c>
      <c r="I283" s="39" t="s">
        <v>4526</v>
      </c>
      <c r="L283">
        <v>6</v>
      </c>
      <c r="O283">
        <v>30</v>
      </c>
      <c r="R283" s="39" t="s">
        <v>32096</v>
      </c>
      <c r="S283">
        <v>0</v>
      </c>
      <c r="U283" s="39" t="s">
        <v>341</v>
      </c>
      <c r="V283">
        <v>1</v>
      </c>
      <c r="X283" s="39" t="s">
        <v>32082</v>
      </c>
      <c r="Y283">
        <v>1</v>
      </c>
      <c r="AA283" s="39" t="s">
        <v>32083</v>
      </c>
      <c r="AB283">
        <v>1</v>
      </c>
      <c r="AD283" s="39" t="s">
        <v>32129</v>
      </c>
      <c r="AE283">
        <v>0</v>
      </c>
      <c r="AG283" s="39" t="s">
        <v>32101</v>
      </c>
      <c r="AH283">
        <v>0</v>
      </c>
      <c r="AJ283" s="39" t="s">
        <v>32086</v>
      </c>
      <c r="AK283">
        <v>1</v>
      </c>
      <c r="AM283" s="39" t="s">
        <v>32098</v>
      </c>
      <c r="AN283">
        <v>0</v>
      </c>
      <c r="AP283" s="39" t="s">
        <v>32099</v>
      </c>
      <c r="AQ283">
        <v>0</v>
      </c>
      <c r="AS283" s="39" t="s">
        <v>20727</v>
      </c>
      <c r="AT283">
        <v>1</v>
      </c>
    </row>
    <row r="284" spans="1:46" x14ac:dyDescent="0.3">
      <c r="A284">
        <v>283</v>
      </c>
      <c r="B284" s="1">
        <v>45849.539027777777</v>
      </c>
      <c r="C284" s="1">
        <v>45849.543078703704</v>
      </c>
      <c r="D284" s="39" t="s">
        <v>3706</v>
      </c>
      <c r="E284" s="39" t="s">
        <v>3707</v>
      </c>
      <c r="F284">
        <v>8</v>
      </c>
      <c r="I284" s="39" t="s">
        <v>3707</v>
      </c>
      <c r="L284">
        <v>8</v>
      </c>
      <c r="O284">
        <v>3</v>
      </c>
      <c r="R284" s="39" t="s">
        <v>32092</v>
      </c>
      <c r="S284">
        <v>0</v>
      </c>
      <c r="U284" s="39" t="s">
        <v>341</v>
      </c>
      <c r="V284">
        <v>1</v>
      </c>
      <c r="X284" s="39" t="s">
        <v>32082</v>
      </c>
      <c r="Y284">
        <v>1</v>
      </c>
      <c r="AA284" s="39" t="s">
        <v>32083</v>
      </c>
      <c r="AB284">
        <v>1</v>
      </c>
      <c r="AD284" s="39" t="s">
        <v>32084</v>
      </c>
      <c r="AE284">
        <v>1</v>
      </c>
      <c r="AG284" s="39" t="s">
        <v>32085</v>
      </c>
      <c r="AH284">
        <v>1</v>
      </c>
      <c r="AJ284" s="39" t="s">
        <v>32086</v>
      </c>
      <c r="AK284">
        <v>1</v>
      </c>
      <c r="AM284" s="39" t="s">
        <v>32087</v>
      </c>
      <c r="AN284">
        <v>1</v>
      </c>
      <c r="AP284" s="39" t="s">
        <v>32093</v>
      </c>
      <c r="AQ284">
        <v>0</v>
      </c>
      <c r="AS284" s="39" t="s">
        <v>20727</v>
      </c>
      <c r="AT284">
        <v>1</v>
      </c>
    </row>
    <row r="285" spans="1:46" x14ac:dyDescent="0.3">
      <c r="A285">
        <v>284</v>
      </c>
      <c r="B285" s="1">
        <v>45849.579513888886</v>
      </c>
      <c r="C285" s="1">
        <v>45849.584965277776</v>
      </c>
      <c r="D285" s="39" t="s">
        <v>3898</v>
      </c>
      <c r="E285" s="39" t="s">
        <v>3899</v>
      </c>
      <c r="F285">
        <v>9</v>
      </c>
      <c r="I285" s="39" t="s">
        <v>3899</v>
      </c>
      <c r="L285">
        <v>6</v>
      </c>
      <c r="O285">
        <v>28</v>
      </c>
      <c r="R285" s="39" t="s">
        <v>32081</v>
      </c>
      <c r="S285">
        <v>1</v>
      </c>
      <c r="U285" s="39" t="s">
        <v>341</v>
      </c>
      <c r="V285">
        <v>1</v>
      </c>
      <c r="X285" s="39" t="s">
        <v>32082</v>
      </c>
      <c r="Y285">
        <v>1</v>
      </c>
      <c r="AA285" s="39" t="s">
        <v>32083</v>
      </c>
      <c r="AB285">
        <v>1</v>
      </c>
      <c r="AD285" s="39" t="s">
        <v>32084</v>
      </c>
      <c r="AE285">
        <v>1</v>
      </c>
      <c r="AG285" s="39" t="s">
        <v>32085</v>
      </c>
      <c r="AH285">
        <v>1</v>
      </c>
      <c r="AJ285" s="39" t="s">
        <v>32086</v>
      </c>
      <c r="AK285">
        <v>1</v>
      </c>
      <c r="AM285" s="39" t="s">
        <v>32087</v>
      </c>
      <c r="AN285">
        <v>1</v>
      </c>
      <c r="AP285" s="39" t="s">
        <v>32088</v>
      </c>
      <c r="AQ285">
        <v>0</v>
      </c>
      <c r="AS285" s="39" t="s">
        <v>20727</v>
      </c>
      <c r="AT285">
        <v>1</v>
      </c>
    </row>
    <row r="286" spans="1:46" x14ac:dyDescent="0.3">
      <c r="A286">
        <v>285</v>
      </c>
      <c r="B286" s="1">
        <v>45849.593414351853</v>
      </c>
      <c r="C286" s="1">
        <v>45849.596898148149</v>
      </c>
      <c r="D286" s="39" t="s">
        <v>4037</v>
      </c>
      <c r="E286" s="39" t="s">
        <v>4038</v>
      </c>
      <c r="F286">
        <v>9</v>
      </c>
      <c r="I286" s="39" t="s">
        <v>4038</v>
      </c>
      <c r="L286">
        <v>6</v>
      </c>
      <c r="O286">
        <v>3</v>
      </c>
      <c r="R286" s="39" t="s">
        <v>32081</v>
      </c>
      <c r="S286">
        <v>1</v>
      </c>
      <c r="U286" s="39" t="s">
        <v>341</v>
      </c>
      <c r="V286">
        <v>1</v>
      </c>
      <c r="X286" s="39" t="s">
        <v>32082</v>
      </c>
      <c r="Y286">
        <v>1</v>
      </c>
      <c r="AA286" s="39" t="s">
        <v>32083</v>
      </c>
      <c r="AB286">
        <v>1</v>
      </c>
      <c r="AD286" s="39" t="s">
        <v>32084</v>
      </c>
      <c r="AE286">
        <v>1</v>
      </c>
      <c r="AG286" s="39" t="s">
        <v>32085</v>
      </c>
      <c r="AH286">
        <v>1</v>
      </c>
      <c r="AJ286" s="39" t="s">
        <v>32086</v>
      </c>
      <c r="AK286">
        <v>1</v>
      </c>
      <c r="AM286" s="39" t="s">
        <v>32087</v>
      </c>
      <c r="AN286">
        <v>1</v>
      </c>
      <c r="AP286" s="39" t="s">
        <v>32099</v>
      </c>
      <c r="AQ286">
        <v>0</v>
      </c>
      <c r="AS286" s="39" t="s">
        <v>20727</v>
      </c>
      <c r="AT286">
        <v>1</v>
      </c>
    </row>
    <row r="287" spans="1:46" x14ac:dyDescent="0.3">
      <c r="A287">
        <v>286</v>
      </c>
      <c r="B287" s="1">
        <v>45849.660081018519</v>
      </c>
      <c r="C287" s="1">
        <v>45849.662870370368</v>
      </c>
      <c r="D287" s="39" t="s">
        <v>4029</v>
      </c>
      <c r="E287" s="39" t="s">
        <v>4030</v>
      </c>
      <c r="F287">
        <v>10</v>
      </c>
      <c r="I287" s="39" t="s">
        <v>4030</v>
      </c>
      <c r="L287">
        <v>6</v>
      </c>
      <c r="O287">
        <v>20</v>
      </c>
      <c r="R287" s="39" t="s">
        <v>32081</v>
      </c>
      <c r="S287">
        <v>1</v>
      </c>
      <c r="U287" s="39" t="s">
        <v>341</v>
      </c>
      <c r="V287">
        <v>1</v>
      </c>
      <c r="X287" s="39" t="s">
        <v>32082</v>
      </c>
      <c r="Y287">
        <v>1</v>
      </c>
      <c r="AA287" s="39" t="s">
        <v>32083</v>
      </c>
      <c r="AB287">
        <v>1</v>
      </c>
      <c r="AD287" s="39" t="s">
        <v>32084</v>
      </c>
      <c r="AE287">
        <v>1</v>
      </c>
      <c r="AG287" s="39" t="s">
        <v>32085</v>
      </c>
      <c r="AH287">
        <v>1</v>
      </c>
      <c r="AJ287" s="39" t="s">
        <v>32086</v>
      </c>
      <c r="AK287">
        <v>1</v>
      </c>
      <c r="AM287" s="39" t="s">
        <v>32087</v>
      </c>
      <c r="AN287">
        <v>1</v>
      </c>
      <c r="AP287" s="39" t="s">
        <v>32102</v>
      </c>
      <c r="AQ287">
        <v>1</v>
      </c>
      <c r="AS287" s="39" t="s">
        <v>20727</v>
      </c>
      <c r="AT287">
        <v>1</v>
      </c>
    </row>
    <row r="288" spans="1:46" x14ac:dyDescent="0.3">
      <c r="A288">
        <v>287</v>
      </c>
      <c r="B288" s="1">
        <v>45849.665497685186</v>
      </c>
      <c r="C288" s="1">
        <v>45849.66846064815</v>
      </c>
      <c r="D288" s="39" t="s">
        <v>4406</v>
      </c>
      <c r="E288" s="39" t="s">
        <v>4407</v>
      </c>
      <c r="F288">
        <v>9</v>
      </c>
      <c r="I288" s="39" t="s">
        <v>24994</v>
      </c>
      <c r="L288">
        <v>7</v>
      </c>
      <c r="O288">
        <v>8</v>
      </c>
      <c r="R288" s="39" t="s">
        <v>32081</v>
      </c>
      <c r="S288">
        <v>1</v>
      </c>
      <c r="U288" s="39" t="s">
        <v>341</v>
      </c>
      <c r="V288">
        <v>1</v>
      </c>
      <c r="X288" s="39" t="s">
        <v>32082</v>
      </c>
      <c r="Y288">
        <v>1</v>
      </c>
      <c r="AA288" s="39" t="s">
        <v>32083</v>
      </c>
      <c r="AB288">
        <v>1</v>
      </c>
      <c r="AD288" s="39" t="s">
        <v>32084</v>
      </c>
      <c r="AE288">
        <v>1</v>
      </c>
      <c r="AG288" s="39" t="s">
        <v>32085</v>
      </c>
      <c r="AH288">
        <v>1</v>
      </c>
      <c r="AJ288" s="39" t="s">
        <v>32086</v>
      </c>
      <c r="AK288">
        <v>1</v>
      </c>
      <c r="AM288" s="39" t="s">
        <v>32087</v>
      </c>
      <c r="AN288">
        <v>1</v>
      </c>
      <c r="AP288" s="39" t="s">
        <v>32088</v>
      </c>
      <c r="AQ288">
        <v>0</v>
      </c>
      <c r="AS288" s="39" t="s">
        <v>20727</v>
      </c>
      <c r="AT288">
        <v>1</v>
      </c>
    </row>
    <row r="289" spans="1:46" x14ac:dyDescent="0.3">
      <c r="A289">
        <v>288</v>
      </c>
      <c r="B289" s="1">
        <v>45849.672152777777</v>
      </c>
      <c r="C289" s="1">
        <v>45849.676539351851</v>
      </c>
      <c r="D289" s="39" t="s">
        <v>3880</v>
      </c>
      <c r="E289" s="39" t="s">
        <v>3881</v>
      </c>
      <c r="F289">
        <v>9</v>
      </c>
      <c r="I289" s="39" t="s">
        <v>32135</v>
      </c>
      <c r="L289">
        <v>6</v>
      </c>
      <c r="O289">
        <v>39</v>
      </c>
      <c r="R289" s="39" t="s">
        <v>32081</v>
      </c>
      <c r="S289">
        <v>1</v>
      </c>
      <c r="U289" s="39" t="s">
        <v>341</v>
      </c>
      <c r="V289">
        <v>1</v>
      </c>
      <c r="X289" s="39" t="s">
        <v>32082</v>
      </c>
      <c r="Y289">
        <v>1</v>
      </c>
      <c r="AA289" s="39" t="s">
        <v>32083</v>
      </c>
      <c r="AB289">
        <v>1</v>
      </c>
      <c r="AD289" s="39" t="s">
        <v>32084</v>
      </c>
      <c r="AE289">
        <v>1</v>
      </c>
      <c r="AG289" s="39" t="s">
        <v>32085</v>
      </c>
      <c r="AH289">
        <v>1</v>
      </c>
      <c r="AJ289" s="39" t="s">
        <v>32086</v>
      </c>
      <c r="AK289">
        <v>1</v>
      </c>
      <c r="AM289" s="39" t="s">
        <v>32087</v>
      </c>
      <c r="AN289">
        <v>1</v>
      </c>
      <c r="AP289" s="39" t="s">
        <v>32099</v>
      </c>
      <c r="AQ289">
        <v>0</v>
      </c>
      <c r="AS289" s="39" t="s">
        <v>20727</v>
      </c>
      <c r="AT289">
        <v>1</v>
      </c>
    </row>
    <row r="290" spans="1:46" x14ac:dyDescent="0.3">
      <c r="A290">
        <v>289</v>
      </c>
      <c r="B290" s="1">
        <v>45849.690833333334</v>
      </c>
      <c r="C290" s="1">
        <v>45849.694618055553</v>
      </c>
      <c r="D290" s="39" t="s">
        <v>3481</v>
      </c>
      <c r="E290" s="39" t="s">
        <v>3482</v>
      </c>
      <c r="F290">
        <v>9</v>
      </c>
      <c r="I290" s="39" t="s">
        <v>3482</v>
      </c>
      <c r="L290">
        <v>8</v>
      </c>
      <c r="O290">
        <v>5</v>
      </c>
      <c r="R290" s="39" t="s">
        <v>32081</v>
      </c>
      <c r="S290">
        <v>1</v>
      </c>
      <c r="U290" s="39" t="s">
        <v>341</v>
      </c>
      <c r="V290">
        <v>1</v>
      </c>
      <c r="X290" s="39" t="s">
        <v>32082</v>
      </c>
      <c r="Y290">
        <v>1</v>
      </c>
      <c r="AA290" s="39" t="s">
        <v>32083</v>
      </c>
      <c r="AB290">
        <v>1</v>
      </c>
      <c r="AD290" s="39" t="s">
        <v>32084</v>
      </c>
      <c r="AE290">
        <v>1</v>
      </c>
      <c r="AG290" s="39" t="s">
        <v>32085</v>
      </c>
      <c r="AH290">
        <v>1</v>
      </c>
      <c r="AJ290" s="39" t="s">
        <v>32086</v>
      </c>
      <c r="AK290">
        <v>1</v>
      </c>
      <c r="AM290" s="39" t="s">
        <v>32087</v>
      </c>
      <c r="AN290">
        <v>1</v>
      </c>
      <c r="AP290" s="39" t="s">
        <v>32088</v>
      </c>
      <c r="AQ290">
        <v>0</v>
      </c>
      <c r="AS290" s="39" t="s">
        <v>20727</v>
      </c>
      <c r="AT290">
        <v>1</v>
      </c>
    </row>
    <row r="291" spans="1:46" x14ac:dyDescent="0.3">
      <c r="A291">
        <v>290</v>
      </c>
      <c r="B291" s="1">
        <v>45849.716585648152</v>
      </c>
      <c r="C291" s="1">
        <v>45849.720092592594</v>
      </c>
      <c r="D291" s="39" t="s">
        <v>4114</v>
      </c>
      <c r="E291" s="39" t="s">
        <v>4115</v>
      </c>
      <c r="F291">
        <v>9</v>
      </c>
      <c r="I291" s="39" t="s">
        <v>4115</v>
      </c>
      <c r="L291">
        <v>6</v>
      </c>
      <c r="O291">
        <v>32</v>
      </c>
      <c r="R291" s="39" t="s">
        <v>32081</v>
      </c>
      <c r="S291">
        <v>1</v>
      </c>
      <c r="U291" s="39" t="s">
        <v>341</v>
      </c>
      <c r="V291">
        <v>1</v>
      </c>
      <c r="X291" s="39" t="s">
        <v>32082</v>
      </c>
      <c r="Y291">
        <v>1</v>
      </c>
      <c r="AA291" s="39" t="s">
        <v>32083</v>
      </c>
      <c r="AB291">
        <v>1</v>
      </c>
      <c r="AD291" s="39" t="s">
        <v>32084</v>
      </c>
      <c r="AE291">
        <v>1</v>
      </c>
      <c r="AG291" s="39" t="s">
        <v>32085</v>
      </c>
      <c r="AH291">
        <v>1</v>
      </c>
      <c r="AJ291" s="39" t="s">
        <v>32086</v>
      </c>
      <c r="AK291">
        <v>1</v>
      </c>
      <c r="AM291" s="39" t="s">
        <v>32087</v>
      </c>
      <c r="AN291">
        <v>1</v>
      </c>
      <c r="AP291" s="39" t="s">
        <v>32099</v>
      </c>
      <c r="AQ291">
        <v>0</v>
      </c>
      <c r="AS291" s="39" t="s">
        <v>20727</v>
      </c>
      <c r="AT291">
        <v>1</v>
      </c>
    </row>
    <row r="292" spans="1:46" x14ac:dyDescent="0.3">
      <c r="A292">
        <v>291</v>
      </c>
      <c r="B292" s="1">
        <v>45849.718009259261</v>
      </c>
      <c r="C292" s="1">
        <v>45849.72619212963</v>
      </c>
      <c r="D292" s="39" t="s">
        <v>4386</v>
      </c>
      <c r="E292" s="39" t="s">
        <v>4387</v>
      </c>
      <c r="F292">
        <v>7</v>
      </c>
      <c r="I292" s="39" t="s">
        <v>12705</v>
      </c>
      <c r="L292">
        <v>7</v>
      </c>
      <c r="O292">
        <v>25</v>
      </c>
      <c r="R292" s="39" t="s">
        <v>32092</v>
      </c>
      <c r="S292">
        <v>0</v>
      </c>
      <c r="U292" s="39" t="s">
        <v>341</v>
      </c>
      <c r="V292">
        <v>1</v>
      </c>
      <c r="X292" s="39" t="s">
        <v>32082</v>
      </c>
      <c r="Y292">
        <v>1</v>
      </c>
      <c r="AA292" s="39" t="s">
        <v>32083</v>
      </c>
      <c r="AB292">
        <v>1</v>
      </c>
      <c r="AD292" s="39" t="s">
        <v>32084</v>
      </c>
      <c r="AE292">
        <v>1</v>
      </c>
      <c r="AG292" s="39" t="s">
        <v>32085</v>
      </c>
      <c r="AH292">
        <v>1</v>
      </c>
      <c r="AJ292" s="39" t="s">
        <v>32086</v>
      </c>
      <c r="AK292">
        <v>1</v>
      </c>
      <c r="AM292" s="39" t="s">
        <v>32087</v>
      </c>
      <c r="AN292">
        <v>1</v>
      </c>
      <c r="AP292" s="39" t="s">
        <v>32088</v>
      </c>
      <c r="AQ292">
        <v>0</v>
      </c>
      <c r="AS292" s="39" t="s">
        <v>32094</v>
      </c>
      <c r="AT292">
        <v>0</v>
      </c>
    </row>
    <row r="293" spans="1:46" x14ac:dyDescent="0.3">
      <c r="A293">
        <v>292</v>
      </c>
      <c r="B293" s="1">
        <v>45849.778067129628</v>
      </c>
      <c r="C293" s="1">
        <v>45849.782094907408</v>
      </c>
      <c r="D293" s="39" t="s">
        <v>4161</v>
      </c>
      <c r="E293" s="39" t="s">
        <v>4162</v>
      </c>
      <c r="F293">
        <v>8</v>
      </c>
      <c r="I293" s="39" t="s">
        <v>4163</v>
      </c>
      <c r="L293">
        <v>6</v>
      </c>
      <c r="O293">
        <v>15</v>
      </c>
      <c r="R293" s="39" t="s">
        <v>32081</v>
      </c>
      <c r="S293">
        <v>1</v>
      </c>
      <c r="U293" s="39" t="s">
        <v>341</v>
      </c>
      <c r="V293">
        <v>1</v>
      </c>
      <c r="X293" s="39" t="s">
        <v>32082</v>
      </c>
      <c r="Y293">
        <v>1</v>
      </c>
      <c r="AA293" s="39" t="s">
        <v>32083</v>
      </c>
      <c r="AB293">
        <v>1</v>
      </c>
      <c r="AD293" s="39" t="s">
        <v>32084</v>
      </c>
      <c r="AE293">
        <v>1</v>
      </c>
      <c r="AG293" s="39" t="s">
        <v>32085</v>
      </c>
      <c r="AH293">
        <v>1</v>
      </c>
      <c r="AJ293" s="39" t="s">
        <v>32086</v>
      </c>
      <c r="AK293">
        <v>1</v>
      </c>
      <c r="AM293" s="39" t="s">
        <v>32087</v>
      </c>
      <c r="AN293">
        <v>1</v>
      </c>
      <c r="AP293" s="39" t="s">
        <v>32088</v>
      </c>
      <c r="AQ293">
        <v>0</v>
      </c>
      <c r="AS293" s="39" t="s">
        <v>32094</v>
      </c>
      <c r="AT293">
        <v>0</v>
      </c>
    </row>
    <row r="294" spans="1:46" x14ac:dyDescent="0.3">
      <c r="A294">
        <v>293</v>
      </c>
      <c r="B294" s="1">
        <v>45849.867928240739</v>
      </c>
      <c r="C294" s="1">
        <v>45849.871354166666</v>
      </c>
      <c r="D294" s="39" t="s">
        <v>12370</v>
      </c>
      <c r="E294" s="39" t="s">
        <v>12371</v>
      </c>
      <c r="F294">
        <v>8</v>
      </c>
      <c r="I294" s="39" t="s">
        <v>12371</v>
      </c>
      <c r="L294">
        <v>6</v>
      </c>
      <c r="O294">
        <v>8</v>
      </c>
      <c r="R294" s="39" t="s">
        <v>32081</v>
      </c>
      <c r="S294">
        <v>1</v>
      </c>
      <c r="U294" s="39" t="s">
        <v>341</v>
      </c>
      <c r="V294">
        <v>1</v>
      </c>
      <c r="X294" s="39" t="s">
        <v>32082</v>
      </c>
      <c r="Y294">
        <v>1</v>
      </c>
      <c r="AA294" s="39" t="s">
        <v>32083</v>
      </c>
      <c r="AB294">
        <v>1</v>
      </c>
      <c r="AD294" s="39" t="s">
        <v>32084</v>
      </c>
      <c r="AE294">
        <v>1</v>
      </c>
      <c r="AG294" s="39" t="s">
        <v>32085</v>
      </c>
      <c r="AH294">
        <v>1</v>
      </c>
      <c r="AJ294" s="39" t="s">
        <v>32086</v>
      </c>
      <c r="AK294">
        <v>1</v>
      </c>
      <c r="AM294" s="39" t="s">
        <v>32087</v>
      </c>
      <c r="AN294">
        <v>1</v>
      </c>
      <c r="AP294" s="39" t="s">
        <v>32099</v>
      </c>
      <c r="AQ294">
        <v>0</v>
      </c>
      <c r="AS294" s="39" t="s">
        <v>22825</v>
      </c>
      <c r="AT294">
        <v>0</v>
      </c>
    </row>
    <row r="295" spans="1:46" x14ac:dyDescent="0.3">
      <c r="A295">
        <v>294</v>
      </c>
      <c r="B295" s="1">
        <v>45849.944756944446</v>
      </c>
      <c r="C295" s="1">
        <v>45849.94734953704</v>
      </c>
      <c r="D295" s="39" t="s">
        <v>4447</v>
      </c>
      <c r="E295" s="39" t="s">
        <v>4448</v>
      </c>
      <c r="F295">
        <v>9</v>
      </c>
      <c r="I295" s="39" t="s">
        <v>12538</v>
      </c>
      <c r="L295">
        <v>7</v>
      </c>
      <c r="O295">
        <v>29</v>
      </c>
      <c r="R295" s="39" t="s">
        <v>32081</v>
      </c>
      <c r="S295">
        <v>1</v>
      </c>
      <c r="U295" s="39" t="s">
        <v>341</v>
      </c>
      <c r="V295">
        <v>1</v>
      </c>
      <c r="X295" s="39" t="s">
        <v>32082</v>
      </c>
      <c r="Y295">
        <v>1</v>
      </c>
      <c r="AA295" s="39" t="s">
        <v>32083</v>
      </c>
      <c r="AB295">
        <v>1</v>
      </c>
      <c r="AD295" s="39" t="s">
        <v>32089</v>
      </c>
      <c r="AE295">
        <v>0</v>
      </c>
      <c r="AG295" s="39" t="s">
        <v>32085</v>
      </c>
      <c r="AH295">
        <v>1</v>
      </c>
      <c r="AJ295" s="39" t="s">
        <v>32086</v>
      </c>
      <c r="AK295">
        <v>1</v>
      </c>
      <c r="AM295" s="39" t="s">
        <v>32087</v>
      </c>
      <c r="AN295">
        <v>1</v>
      </c>
      <c r="AP295" s="39" t="s">
        <v>32102</v>
      </c>
      <c r="AQ295">
        <v>1</v>
      </c>
      <c r="AS295" s="39" t="s">
        <v>20727</v>
      </c>
      <c r="AT295">
        <v>1</v>
      </c>
    </row>
    <row r="296" spans="1:46" x14ac:dyDescent="0.3">
      <c r="A296">
        <v>295</v>
      </c>
      <c r="B296" s="1">
        <v>45849.973032407404</v>
      </c>
      <c r="C296" s="1">
        <v>45849.978101851855</v>
      </c>
      <c r="D296" s="39" t="s">
        <v>3585</v>
      </c>
      <c r="E296" s="39" t="s">
        <v>3586</v>
      </c>
      <c r="F296">
        <v>9</v>
      </c>
      <c r="I296" s="39" t="s">
        <v>3587</v>
      </c>
      <c r="L296">
        <v>8</v>
      </c>
      <c r="O296">
        <v>31</v>
      </c>
      <c r="R296" s="39" t="s">
        <v>32081</v>
      </c>
      <c r="S296">
        <v>1</v>
      </c>
      <c r="U296" s="39" t="s">
        <v>341</v>
      </c>
      <c r="V296">
        <v>1</v>
      </c>
      <c r="X296" s="39" t="s">
        <v>32082</v>
      </c>
      <c r="Y296">
        <v>1</v>
      </c>
      <c r="AA296" s="39" t="s">
        <v>32083</v>
      </c>
      <c r="AB296">
        <v>1</v>
      </c>
      <c r="AD296" s="39" t="s">
        <v>32084</v>
      </c>
      <c r="AE296">
        <v>1</v>
      </c>
      <c r="AG296" s="39" t="s">
        <v>32085</v>
      </c>
      <c r="AH296">
        <v>1</v>
      </c>
      <c r="AJ296" s="39" t="s">
        <v>32086</v>
      </c>
      <c r="AK296">
        <v>1</v>
      </c>
      <c r="AM296" s="39" t="s">
        <v>32087</v>
      </c>
      <c r="AN296">
        <v>1</v>
      </c>
      <c r="AP296" s="39" t="s">
        <v>32088</v>
      </c>
      <c r="AQ296">
        <v>0</v>
      </c>
      <c r="AS296" s="39" t="s">
        <v>20727</v>
      </c>
      <c r="AT296">
        <v>1</v>
      </c>
    </row>
    <row r="297" spans="1:46" x14ac:dyDescent="0.3">
      <c r="A297">
        <v>296</v>
      </c>
      <c r="B297" s="1">
        <v>45850.013495370367</v>
      </c>
      <c r="C297" s="1">
        <v>45850.017187500001</v>
      </c>
      <c r="D297" s="39" t="s">
        <v>4009</v>
      </c>
      <c r="E297" s="39" t="s">
        <v>4010</v>
      </c>
      <c r="F297">
        <v>9</v>
      </c>
      <c r="I297" s="39" t="s">
        <v>4010</v>
      </c>
      <c r="L297">
        <v>6</v>
      </c>
      <c r="O297">
        <v>31</v>
      </c>
      <c r="R297" s="39" t="s">
        <v>32081</v>
      </c>
      <c r="S297">
        <v>1</v>
      </c>
      <c r="U297" s="39" t="s">
        <v>341</v>
      </c>
      <c r="V297">
        <v>1</v>
      </c>
      <c r="X297" s="39" t="s">
        <v>32082</v>
      </c>
      <c r="Y297">
        <v>1</v>
      </c>
      <c r="AA297" s="39" t="s">
        <v>32083</v>
      </c>
      <c r="AB297">
        <v>1</v>
      </c>
      <c r="AD297" s="39" t="s">
        <v>32084</v>
      </c>
      <c r="AE297">
        <v>1</v>
      </c>
      <c r="AG297" s="39" t="s">
        <v>32085</v>
      </c>
      <c r="AH297">
        <v>1</v>
      </c>
      <c r="AJ297" s="39" t="s">
        <v>32086</v>
      </c>
      <c r="AK297">
        <v>1</v>
      </c>
      <c r="AM297" s="39" t="s">
        <v>32087</v>
      </c>
      <c r="AN297">
        <v>1</v>
      </c>
      <c r="AP297" s="39" t="s">
        <v>32099</v>
      </c>
      <c r="AQ297">
        <v>0</v>
      </c>
      <c r="AS297" s="39" t="s">
        <v>20727</v>
      </c>
      <c r="AT297">
        <v>1</v>
      </c>
    </row>
    <row r="298" spans="1:46" x14ac:dyDescent="0.3">
      <c r="A298">
        <v>297</v>
      </c>
      <c r="B298" s="1">
        <v>45850.027708333335</v>
      </c>
      <c r="C298" s="1">
        <v>45850.030613425923</v>
      </c>
      <c r="D298" s="39" t="s">
        <v>4209</v>
      </c>
      <c r="E298" s="39" t="s">
        <v>4210</v>
      </c>
      <c r="F298">
        <v>9</v>
      </c>
      <c r="I298" s="39" t="s">
        <v>4210</v>
      </c>
      <c r="L298">
        <v>7</v>
      </c>
      <c r="O298">
        <v>40</v>
      </c>
      <c r="R298" s="39" t="s">
        <v>32081</v>
      </c>
      <c r="S298">
        <v>1</v>
      </c>
      <c r="U298" s="39" t="s">
        <v>341</v>
      </c>
      <c r="V298">
        <v>1</v>
      </c>
      <c r="X298" s="39" t="s">
        <v>32082</v>
      </c>
      <c r="Y298">
        <v>1</v>
      </c>
      <c r="AA298" s="39" t="s">
        <v>32083</v>
      </c>
      <c r="AB298">
        <v>1</v>
      </c>
      <c r="AD298" s="39" t="s">
        <v>32084</v>
      </c>
      <c r="AE298">
        <v>1</v>
      </c>
      <c r="AG298" s="39" t="s">
        <v>32085</v>
      </c>
      <c r="AH298">
        <v>1</v>
      </c>
      <c r="AJ298" s="39" t="s">
        <v>32086</v>
      </c>
      <c r="AK298">
        <v>1</v>
      </c>
      <c r="AM298" s="39" t="s">
        <v>32087</v>
      </c>
      <c r="AN298">
        <v>1</v>
      </c>
      <c r="AP298" s="39" t="s">
        <v>32088</v>
      </c>
      <c r="AQ298">
        <v>0</v>
      </c>
      <c r="AS298" s="39" t="s">
        <v>20727</v>
      </c>
      <c r="AT298">
        <v>1</v>
      </c>
    </row>
    <row r="299" spans="1:46" x14ac:dyDescent="0.3">
      <c r="A299">
        <v>298</v>
      </c>
      <c r="B299" s="1">
        <v>45850.252384259256</v>
      </c>
      <c r="C299" s="1">
        <v>45850.25476851852</v>
      </c>
      <c r="D299" s="39" t="s">
        <v>3441</v>
      </c>
      <c r="E299" s="39" t="s">
        <v>3442</v>
      </c>
      <c r="F299">
        <v>7</v>
      </c>
      <c r="I299" s="39" t="s">
        <v>12063</v>
      </c>
      <c r="L299">
        <v>8</v>
      </c>
      <c r="O299">
        <v>4</v>
      </c>
      <c r="R299" s="39" t="s">
        <v>32081</v>
      </c>
      <c r="S299">
        <v>1</v>
      </c>
      <c r="U299" s="39" t="s">
        <v>341</v>
      </c>
      <c r="V299">
        <v>1</v>
      </c>
      <c r="X299" s="39" t="s">
        <v>32082</v>
      </c>
      <c r="Y299">
        <v>1</v>
      </c>
      <c r="AA299" s="39" t="s">
        <v>32083</v>
      </c>
      <c r="AB299">
        <v>1</v>
      </c>
      <c r="AD299" s="39" t="s">
        <v>32084</v>
      </c>
      <c r="AE299">
        <v>1</v>
      </c>
      <c r="AG299" s="39" t="s">
        <v>32085</v>
      </c>
      <c r="AH299">
        <v>1</v>
      </c>
      <c r="AJ299" s="39" t="s">
        <v>32086</v>
      </c>
      <c r="AK299">
        <v>1</v>
      </c>
      <c r="AM299" s="39" t="s">
        <v>32119</v>
      </c>
      <c r="AN299">
        <v>0</v>
      </c>
      <c r="AP299" s="39" t="s">
        <v>32099</v>
      </c>
      <c r="AQ299">
        <v>0</v>
      </c>
      <c r="AS299" s="39" t="s">
        <v>32121</v>
      </c>
      <c r="AT299">
        <v>0</v>
      </c>
    </row>
    <row r="300" spans="1:46" x14ac:dyDescent="0.3">
      <c r="A300">
        <v>299</v>
      </c>
      <c r="B300" s="1">
        <v>45850.496087962965</v>
      </c>
      <c r="C300" s="1">
        <v>45850.500219907408</v>
      </c>
      <c r="D300" s="39" t="s">
        <v>4141</v>
      </c>
      <c r="E300" s="39" t="s">
        <v>4142</v>
      </c>
      <c r="F300">
        <v>8</v>
      </c>
      <c r="I300" s="39" t="s">
        <v>4142</v>
      </c>
      <c r="L300">
        <v>6</v>
      </c>
      <c r="O300">
        <v>36</v>
      </c>
      <c r="R300" s="39" t="s">
        <v>32081</v>
      </c>
      <c r="S300">
        <v>1</v>
      </c>
      <c r="U300" s="39" t="s">
        <v>341</v>
      </c>
      <c r="V300">
        <v>1</v>
      </c>
      <c r="X300" s="39" t="s">
        <v>32082</v>
      </c>
      <c r="Y300">
        <v>1</v>
      </c>
      <c r="AA300" s="39" t="s">
        <v>32083</v>
      </c>
      <c r="AB300">
        <v>1</v>
      </c>
      <c r="AD300" s="39" t="s">
        <v>32084</v>
      </c>
      <c r="AE300">
        <v>1</v>
      </c>
      <c r="AG300" s="39" t="s">
        <v>32127</v>
      </c>
      <c r="AH300">
        <v>0</v>
      </c>
      <c r="AJ300" s="39" t="s">
        <v>32086</v>
      </c>
      <c r="AK300">
        <v>1</v>
      </c>
      <c r="AM300" s="39" t="s">
        <v>32087</v>
      </c>
      <c r="AN300">
        <v>1</v>
      </c>
      <c r="AP300" s="39" t="s">
        <v>32093</v>
      </c>
      <c r="AQ300">
        <v>0</v>
      </c>
      <c r="AS300" s="39" t="s">
        <v>20727</v>
      </c>
      <c r="AT300">
        <v>1</v>
      </c>
    </row>
    <row r="301" spans="1:46" x14ac:dyDescent="0.3">
      <c r="A301">
        <v>300</v>
      </c>
      <c r="B301" s="1">
        <v>45850.583680555559</v>
      </c>
      <c r="C301" s="1">
        <v>45850.587268518517</v>
      </c>
      <c r="D301" s="39" t="s">
        <v>4178</v>
      </c>
      <c r="E301" s="39" t="s">
        <v>4179</v>
      </c>
      <c r="F301">
        <v>9</v>
      </c>
      <c r="I301" s="39" t="s">
        <v>4180</v>
      </c>
      <c r="L301">
        <v>6</v>
      </c>
      <c r="O301">
        <v>2</v>
      </c>
      <c r="R301" s="39" t="s">
        <v>32081</v>
      </c>
      <c r="S301">
        <v>1</v>
      </c>
      <c r="U301" s="39" t="s">
        <v>341</v>
      </c>
      <c r="V301">
        <v>1</v>
      </c>
      <c r="X301" s="39" t="s">
        <v>32082</v>
      </c>
      <c r="Y301">
        <v>1</v>
      </c>
      <c r="AA301" s="39" t="s">
        <v>32083</v>
      </c>
      <c r="AB301">
        <v>1</v>
      </c>
      <c r="AD301" s="39" t="s">
        <v>32084</v>
      </c>
      <c r="AE301">
        <v>1</v>
      </c>
      <c r="AG301" s="39" t="s">
        <v>32085</v>
      </c>
      <c r="AH301">
        <v>1</v>
      </c>
      <c r="AJ301" s="39" t="s">
        <v>32086</v>
      </c>
      <c r="AK301">
        <v>1</v>
      </c>
      <c r="AM301" s="39" t="s">
        <v>32087</v>
      </c>
      <c r="AN301">
        <v>1</v>
      </c>
      <c r="AP301" s="39" t="s">
        <v>32088</v>
      </c>
      <c r="AQ301">
        <v>0</v>
      </c>
      <c r="AS301" s="39" t="s">
        <v>20727</v>
      </c>
      <c r="AT301">
        <v>1</v>
      </c>
    </row>
    <row r="302" spans="1:46" x14ac:dyDescent="0.3">
      <c r="A302">
        <v>301</v>
      </c>
      <c r="B302" s="1">
        <v>45850.657997685186</v>
      </c>
      <c r="C302" s="1">
        <v>45850.660185185188</v>
      </c>
      <c r="D302" s="39" t="s">
        <v>4441</v>
      </c>
      <c r="E302" s="39" t="s">
        <v>4442</v>
      </c>
      <c r="F302">
        <v>7</v>
      </c>
      <c r="I302" s="39" t="s">
        <v>32136</v>
      </c>
      <c r="L302">
        <v>7</v>
      </c>
      <c r="O302">
        <v>3</v>
      </c>
      <c r="R302" s="39" t="s">
        <v>32092</v>
      </c>
      <c r="S302">
        <v>0</v>
      </c>
      <c r="U302" s="39" t="s">
        <v>341</v>
      </c>
      <c r="V302">
        <v>1</v>
      </c>
      <c r="X302" s="39" t="s">
        <v>32082</v>
      </c>
      <c r="Y302">
        <v>1</v>
      </c>
      <c r="AA302" s="39" t="s">
        <v>32083</v>
      </c>
      <c r="AB302">
        <v>1</v>
      </c>
      <c r="AD302" s="39" t="s">
        <v>32097</v>
      </c>
      <c r="AE302">
        <v>0</v>
      </c>
      <c r="AG302" s="39" t="s">
        <v>32085</v>
      </c>
      <c r="AH302">
        <v>1</v>
      </c>
      <c r="AJ302" s="39" t="s">
        <v>32086</v>
      </c>
      <c r="AK302">
        <v>1</v>
      </c>
      <c r="AM302" s="39" t="s">
        <v>32087</v>
      </c>
      <c r="AN302">
        <v>1</v>
      </c>
      <c r="AP302" s="39" t="s">
        <v>32088</v>
      </c>
      <c r="AQ302">
        <v>0</v>
      </c>
      <c r="AS302" s="39" t="s">
        <v>20727</v>
      </c>
      <c r="AT302">
        <v>1</v>
      </c>
    </row>
    <row r="303" spans="1:46" x14ac:dyDescent="0.3">
      <c r="A303">
        <v>302</v>
      </c>
      <c r="B303" s="1">
        <v>45850.664259259262</v>
      </c>
      <c r="C303" s="1">
        <v>45850.667395833334</v>
      </c>
      <c r="D303" s="39" t="s">
        <v>4323</v>
      </c>
      <c r="E303" s="39" t="s">
        <v>4324</v>
      </c>
      <c r="F303">
        <v>6</v>
      </c>
      <c r="I303" s="39" t="s">
        <v>4324</v>
      </c>
      <c r="L303">
        <v>7</v>
      </c>
      <c r="O303">
        <v>11</v>
      </c>
      <c r="R303" s="39" t="s">
        <v>32081</v>
      </c>
      <c r="S303">
        <v>1</v>
      </c>
      <c r="U303" s="39" t="s">
        <v>341</v>
      </c>
      <c r="V303">
        <v>1</v>
      </c>
      <c r="X303" s="39" t="s">
        <v>32082</v>
      </c>
      <c r="Y303">
        <v>1</v>
      </c>
      <c r="AA303" s="39" t="s">
        <v>32083</v>
      </c>
      <c r="AB303">
        <v>1</v>
      </c>
      <c r="AD303" s="39" t="s">
        <v>32089</v>
      </c>
      <c r="AE303">
        <v>0</v>
      </c>
      <c r="AG303" s="39" t="s">
        <v>32127</v>
      </c>
      <c r="AH303">
        <v>0</v>
      </c>
      <c r="AJ303" s="39" t="s">
        <v>32086</v>
      </c>
      <c r="AK303">
        <v>1</v>
      </c>
      <c r="AM303" s="39" t="s">
        <v>32098</v>
      </c>
      <c r="AN303">
        <v>0</v>
      </c>
      <c r="AP303" s="39" t="s">
        <v>32093</v>
      </c>
      <c r="AQ303">
        <v>0</v>
      </c>
      <c r="AS303" s="39" t="s">
        <v>20727</v>
      </c>
      <c r="AT303">
        <v>1</v>
      </c>
    </row>
    <row r="304" spans="1:46" x14ac:dyDescent="0.3">
      <c r="A304">
        <v>303</v>
      </c>
      <c r="B304" s="1">
        <v>45850.699525462966</v>
      </c>
      <c r="C304" s="1">
        <v>45850.703113425923</v>
      </c>
      <c r="D304" s="39" t="s">
        <v>2804</v>
      </c>
      <c r="E304" s="39" t="s">
        <v>2805</v>
      </c>
      <c r="F304">
        <v>8</v>
      </c>
      <c r="I304" s="39" t="s">
        <v>11726</v>
      </c>
      <c r="L304">
        <v>5</v>
      </c>
      <c r="O304">
        <v>21</v>
      </c>
      <c r="R304" s="39" t="s">
        <v>32092</v>
      </c>
      <c r="S304">
        <v>0</v>
      </c>
      <c r="U304" s="39" t="s">
        <v>341</v>
      </c>
      <c r="V304">
        <v>1</v>
      </c>
      <c r="X304" s="39" t="s">
        <v>32082</v>
      </c>
      <c r="Y304">
        <v>1</v>
      </c>
      <c r="AA304" s="39" t="s">
        <v>32083</v>
      </c>
      <c r="AB304">
        <v>1</v>
      </c>
      <c r="AD304" s="39" t="s">
        <v>32084</v>
      </c>
      <c r="AE304">
        <v>1</v>
      </c>
      <c r="AG304" s="39" t="s">
        <v>32085</v>
      </c>
      <c r="AH304">
        <v>1</v>
      </c>
      <c r="AJ304" s="39" t="s">
        <v>32086</v>
      </c>
      <c r="AK304">
        <v>1</v>
      </c>
      <c r="AM304" s="39" t="s">
        <v>32087</v>
      </c>
      <c r="AN304">
        <v>1</v>
      </c>
      <c r="AP304" s="39" t="s">
        <v>32088</v>
      </c>
      <c r="AQ304">
        <v>0</v>
      </c>
      <c r="AS304" s="39" t="s">
        <v>20727</v>
      </c>
      <c r="AT304">
        <v>1</v>
      </c>
    </row>
    <row r="305" spans="1:46" x14ac:dyDescent="0.3">
      <c r="A305">
        <v>304</v>
      </c>
      <c r="B305" s="1">
        <v>45850.810277777775</v>
      </c>
      <c r="C305" s="1">
        <v>45850.813645833332</v>
      </c>
      <c r="D305" s="39" t="s">
        <v>4151</v>
      </c>
      <c r="E305" s="39" t="s">
        <v>4152</v>
      </c>
      <c r="F305">
        <v>7</v>
      </c>
      <c r="I305" s="39" t="s">
        <v>4153</v>
      </c>
      <c r="L305">
        <v>6</v>
      </c>
      <c r="O305">
        <v>40</v>
      </c>
      <c r="R305" s="39" t="s">
        <v>32096</v>
      </c>
      <c r="S305">
        <v>0</v>
      </c>
      <c r="U305" s="39" t="s">
        <v>341</v>
      </c>
      <c r="V305">
        <v>1</v>
      </c>
      <c r="X305" s="39" t="s">
        <v>32082</v>
      </c>
      <c r="Y305">
        <v>1</v>
      </c>
      <c r="AA305" s="39" t="s">
        <v>32083</v>
      </c>
      <c r="AB305">
        <v>1</v>
      </c>
      <c r="AD305" s="39" t="s">
        <v>32084</v>
      </c>
      <c r="AE305">
        <v>1</v>
      </c>
      <c r="AG305" s="39" t="s">
        <v>32115</v>
      </c>
      <c r="AH305">
        <v>0</v>
      </c>
      <c r="AJ305" s="39" t="s">
        <v>32086</v>
      </c>
      <c r="AK305">
        <v>1</v>
      </c>
      <c r="AM305" s="39" t="s">
        <v>32087</v>
      </c>
      <c r="AN305">
        <v>1</v>
      </c>
      <c r="AP305" s="39" t="s">
        <v>32102</v>
      </c>
      <c r="AQ305">
        <v>1</v>
      </c>
      <c r="AS305" s="39" t="s">
        <v>32121</v>
      </c>
      <c r="AT305">
        <v>0</v>
      </c>
    </row>
    <row r="306" spans="1:46" x14ac:dyDescent="0.3">
      <c r="A306">
        <v>305</v>
      </c>
      <c r="B306" s="1">
        <v>45850.972175925926</v>
      </c>
      <c r="C306" s="1">
        <v>45850.976527777777</v>
      </c>
      <c r="D306" s="39" t="s">
        <v>4048</v>
      </c>
      <c r="E306" s="39" t="s">
        <v>4049</v>
      </c>
      <c r="F306">
        <v>8</v>
      </c>
      <c r="I306" s="39" t="s">
        <v>4049</v>
      </c>
      <c r="L306">
        <v>6</v>
      </c>
      <c r="O306">
        <v>21</v>
      </c>
      <c r="R306" s="39" t="s">
        <v>32081</v>
      </c>
      <c r="S306">
        <v>1</v>
      </c>
      <c r="U306" s="39" t="s">
        <v>341</v>
      </c>
      <c r="V306">
        <v>1</v>
      </c>
      <c r="X306" s="39" t="s">
        <v>32082</v>
      </c>
      <c r="Y306">
        <v>1</v>
      </c>
      <c r="AA306" s="39" t="s">
        <v>32083</v>
      </c>
      <c r="AB306">
        <v>1</v>
      </c>
      <c r="AD306" s="39" t="s">
        <v>32089</v>
      </c>
      <c r="AE306">
        <v>0</v>
      </c>
      <c r="AG306" s="39" t="s">
        <v>32085</v>
      </c>
      <c r="AH306">
        <v>1</v>
      </c>
      <c r="AJ306" s="39" t="s">
        <v>32086</v>
      </c>
      <c r="AK306">
        <v>1</v>
      </c>
      <c r="AM306" s="39" t="s">
        <v>32087</v>
      </c>
      <c r="AN306">
        <v>1</v>
      </c>
      <c r="AP306" s="39" t="s">
        <v>32088</v>
      </c>
      <c r="AQ306">
        <v>0</v>
      </c>
      <c r="AS306" s="39" t="s">
        <v>20727</v>
      </c>
      <c r="AT306">
        <v>1</v>
      </c>
    </row>
    <row r="307" spans="1:46" x14ac:dyDescent="0.3">
      <c r="A307">
        <v>306</v>
      </c>
      <c r="B307" s="1">
        <v>45851.486886574072</v>
      </c>
      <c r="C307" s="1">
        <v>45851.487638888888</v>
      </c>
      <c r="D307" s="39" t="s">
        <v>3725</v>
      </c>
      <c r="E307" s="39" t="s">
        <v>3726</v>
      </c>
      <c r="F307">
        <v>9</v>
      </c>
      <c r="I307" s="39" t="s">
        <v>3726</v>
      </c>
      <c r="L307">
        <v>8</v>
      </c>
      <c r="O307">
        <v>2</v>
      </c>
      <c r="R307" s="39" t="s">
        <v>32081</v>
      </c>
      <c r="S307">
        <v>1</v>
      </c>
      <c r="U307" s="39" t="s">
        <v>341</v>
      </c>
      <c r="V307">
        <v>1</v>
      </c>
      <c r="X307" s="39" t="s">
        <v>32082</v>
      </c>
      <c r="Y307">
        <v>1</v>
      </c>
      <c r="AA307" s="39" t="s">
        <v>32105</v>
      </c>
      <c r="AB307">
        <v>0</v>
      </c>
      <c r="AD307" s="39" t="s">
        <v>32084</v>
      </c>
      <c r="AE307">
        <v>1</v>
      </c>
      <c r="AG307" s="39" t="s">
        <v>32085</v>
      </c>
      <c r="AH307">
        <v>1</v>
      </c>
      <c r="AJ307" s="39" t="s">
        <v>32086</v>
      </c>
      <c r="AK307">
        <v>1</v>
      </c>
      <c r="AM307" s="39" t="s">
        <v>32087</v>
      </c>
      <c r="AN307">
        <v>1</v>
      </c>
      <c r="AP307" s="39" t="s">
        <v>32102</v>
      </c>
      <c r="AQ307">
        <v>1</v>
      </c>
      <c r="AS307" s="39" t="s">
        <v>20727</v>
      </c>
      <c r="AT307">
        <v>1</v>
      </c>
    </row>
    <row r="308" spans="1:46" x14ac:dyDescent="0.3">
      <c r="A308">
        <v>307</v>
      </c>
      <c r="B308" s="1">
        <v>45851.575509259259</v>
      </c>
      <c r="C308" s="1">
        <v>45851.5780787037</v>
      </c>
      <c r="D308" s="39" t="s">
        <v>3688</v>
      </c>
      <c r="E308" s="39" t="s">
        <v>3689</v>
      </c>
      <c r="F308">
        <v>7</v>
      </c>
      <c r="I308" s="39" t="s">
        <v>3689</v>
      </c>
      <c r="L308">
        <v>8</v>
      </c>
      <c r="O308">
        <v>20</v>
      </c>
      <c r="R308" s="39" t="s">
        <v>32081</v>
      </c>
      <c r="S308">
        <v>1</v>
      </c>
      <c r="U308" s="39" t="s">
        <v>341</v>
      </c>
      <c r="V308">
        <v>1</v>
      </c>
      <c r="X308" s="39" t="s">
        <v>32082</v>
      </c>
      <c r="Y308">
        <v>1</v>
      </c>
      <c r="AA308" s="39" t="s">
        <v>32083</v>
      </c>
      <c r="AB308">
        <v>1</v>
      </c>
      <c r="AD308" s="39" t="s">
        <v>32084</v>
      </c>
      <c r="AE308">
        <v>1</v>
      </c>
      <c r="AG308" s="39" t="s">
        <v>32085</v>
      </c>
      <c r="AH308">
        <v>1</v>
      </c>
      <c r="AJ308" s="39" t="s">
        <v>32086</v>
      </c>
      <c r="AK308">
        <v>1</v>
      </c>
      <c r="AM308" s="39" t="s">
        <v>32119</v>
      </c>
      <c r="AN308">
        <v>0</v>
      </c>
      <c r="AP308" s="39" t="s">
        <v>32088</v>
      </c>
      <c r="AQ308">
        <v>0</v>
      </c>
      <c r="AS308" s="39" t="s">
        <v>22825</v>
      </c>
      <c r="AT308">
        <v>0</v>
      </c>
    </row>
    <row r="309" spans="1:46" x14ac:dyDescent="0.3">
      <c r="A309">
        <v>308</v>
      </c>
      <c r="B309" s="1">
        <v>45851.597002314818</v>
      </c>
      <c r="C309" s="1">
        <v>45851.600300925929</v>
      </c>
      <c r="D309" s="39" t="s">
        <v>2769</v>
      </c>
      <c r="E309" s="39" t="s">
        <v>2770</v>
      </c>
      <c r="F309">
        <v>9</v>
      </c>
      <c r="I309" s="39" t="s">
        <v>2771</v>
      </c>
      <c r="L309">
        <v>5</v>
      </c>
      <c r="O309">
        <v>8</v>
      </c>
      <c r="R309" s="39" t="s">
        <v>32081</v>
      </c>
      <c r="S309">
        <v>1</v>
      </c>
      <c r="U309" s="39" t="s">
        <v>341</v>
      </c>
      <c r="V309">
        <v>1</v>
      </c>
      <c r="X309" s="39" t="s">
        <v>32082</v>
      </c>
      <c r="Y309">
        <v>1</v>
      </c>
      <c r="AA309" s="39" t="s">
        <v>32083</v>
      </c>
      <c r="AB309">
        <v>1</v>
      </c>
      <c r="AD309" s="39" t="s">
        <v>32084</v>
      </c>
      <c r="AE309">
        <v>1</v>
      </c>
      <c r="AG309" s="39" t="s">
        <v>32085</v>
      </c>
      <c r="AH309">
        <v>1</v>
      </c>
      <c r="AJ309" s="39" t="s">
        <v>32086</v>
      </c>
      <c r="AK309">
        <v>1</v>
      </c>
      <c r="AM309" s="39" t="s">
        <v>32087</v>
      </c>
      <c r="AN309">
        <v>1</v>
      </c>
      <c r="AP309" s="39" t="s">
        <v>32088</v>
      </c>
      <c r="AQ309">
        <v>0</v>
      </c>
      <c r="AS309" s="39" t="s">
        <v>20727</v>
      </c>
      <c r="AT309">
        <v>1</v>
      </c>
    </row>
    <row r="310" spans="1:46" x14ac:dyDescent="0.3">
      <c r="A310">
        <v>309</v>
      </c>
      <c r="B310" s="1">
        <v>45851.721851851849</v>
      </c>
      <c r="C310" s="1">
        <v>45851.726365740738</v>
      </c>
      <c r="D310" s="39" t="s">
        <v>14435</v>
      </c>
      <c r="E310" s="39" t="s">
        <v>14436</v>
      </c>
      <c r="F310">
        <v>9</v>
      </c>
      <c r="I310" s="39" t="s">
        <v>14436</v>
      </c>
      <c r="L310">
        <v>7</v>
      </c>
      <c r="O310">
        <v>16</v>
      </c>
      <c r="R310" s="39" t="s">
        <v>32081</v>
      </c>
      <c r="S310">
        <v>1</v>
      </c>
      <c r="U310" s="39" t="s">
        <v>341</v>
      </c>
      <c r="V310">
        <v>1</v>
      </c>
      <c r="X310" s="39" t="s">
        <v>32082</v>
      </c>
      <c r="Y310">
        <v>1</v>
      </c>
      <c r="AA310" s="39" t="s">
        <v>32083</v>
      </c>
      <c r="AB310">
        <v>1</v>
      </c>
      <c r="AD310" s="39" t="s">
        <v>32084</v>
      </c>
      <c r="AE310">
        <v>1</v>
      </c>
      <c r="AG310" s="39" t="s">
        <v>32085</v>
      </c>
      <c r="AH310">
        <v>1</v>
      </c>
      <c r="AJ310" s="39" t="s">
        <v>32086</v>
      </c>
      <c r="AK310">
        <v>1</v>
      </c>
      <c r="AM310" s="39" t="s">
        <v>32087</v>
      </c>
      <c r="AN310">
        <v>1</v>
      </c>
      <c r="AP310" s="39" t="s">
        <v>32088</v>
      </c>
      <c r="AQ310">
        <v>0</v>
      </c>
      <c r="AS310" s="39" t="s">
        <v>20727</v>
      </c>
      <c r="AT310">
        <v>1</v>
      </c>
    </row>
    <row r="311" spans="1:46" x14ac:dyDescent="0.3">
      <c r="A311">
        <v>310</v>
      </c>
      <c r="B311" s="1">
        <v>45851.733900462961</v>
      </c>
      <c r="C311" s="1">
        <v>45851.737534722219</v>
      </c>
      <c r="D311" s="39" t="s">
        <v>4131</v>
      </c>
      <c r="E311" s="39" t="s">
        <v>4132</v>
      </c>
      <c r="F311">
        <v>8</v>
      </c>
      <c r="I311" s="39" t="s">
        <v>4132</v>
      </c>
      <c r="L311">
        <v>6</v>
      </c>
      <c r="O311">
        <v>27</v>
      </c>
      <c r="R311" s="39" t="s">
        <v>21156</v>
      </c>
      <c r="S311">
        <v>0</v>
      </c>
      <c r="U311" s="39" t="s">
        <v>341</v>
      </c>
      <c r="V311">
        <v>1</v>
      </c>
      <c r="X311" s="39" t="s">
        <v>32082</v>
      </c>
      <c r="Y311">
        <v>1</v>
      </c>
      <c r="AA311" s="39" t="s">
        <v>32083</v>
      </c>
      <c r="AB311">
        <v>1</v>
      </c>
      <c r="AD311" s="39" t="s">
        <v>32084</v>
      </c>
      <c r="AE311">
        <v>1</v>
      </c>
      <c r="AG311" s="39" t="s">
        <v>32085</v>
      </c>
      <c r="AH311">
        <v>1</v>
      </c>
      <c r="AJ311" s="39" t="s">
        <v>32086</v>
      </c>
      <c r="AK311">
        <v>1</v>
      </c>
      <c r="AM311" s="39" t="s">
        <v>32087</v>
      </c>
      <c r="AN311">
        <v>1</v>
      </c>
      <c r="AP311" s="39" t="s">
        <v>32088</v>
      </c>
      <c r="AQ311">
        <v>0</v>
      </c>
      <c r="AS311" s="39" t="s">
        <v>20727</v>
      </c>
      <c r="AT311">
        <v>1</v>
      </c>
    </row>
    <row r="312" spans="1:46" x14ac:dyDescent="0.3">
      <c r="A312">
        <v>311</v>
      </c>
      <c r="B312" s="1">
        <v>45851.780543981484</v>
      </c>
      <c r="C312" s="1">
        <v>45851.783541666664</v>
      </c>
      <c r="D312" s="39" t="s">
        <v>4354</v>
      </c>
      <c r="E312" s="39" t="s">
        <v>4355</v>
      </c>
      <c r="F312">
        <v>8</v>
      </c>
      <c r="I312" s="39" t="s">
        <v>14491</v>
      </c>
      <c r="L312">
        <v>7</v>
      </c>
      <c r="O312">
        <v>39</v>
      </c>
      <c r="R312" s="39" t="s">
        <v>32081</v>
      </c>
      <c r="S312">
        <v>1</v>
      </c>
      <c r="U312" s="39" t="s">
        <v>341</v>
      </c>
      <c r="V312">
        <v>1</v>
      </c>
      <c r="X312" s="39" t="s">
        <v>32082</v>
      </c>
      <c r="Y312">
        <v>1</v>
      </c>
      <c r="AA312" s="39" t="s">
        <v>32083</v>
      </c>
      <c r="AB312">
        <v>1</v>
      </c>
      <c r="AD312" s="39" t="s">
        <v>32089</v>
      </c>
      <c r="AE312">
        <v>0</v>
      </c>
      <c r="AG312" s="39" t="s">
        <v>32085</v>
      </c>
      <c r="AH312">
        <v>1</v>
      </c>
      <c r="AJ312" s="39" t="s">
        <v>32086</v>
      </c>
      <c r="AK312">
        <v>1</v>
      </c>
      <c r="AM312" s="39" t="s">
        <v>32087</v>
      </c>
      <c r="AN312">
        <v>1</v>
      </c>
      <c r="AP312" s="39" t="s">
        <v>32088</v>
      </c>
      <c r="AQ312">
        <v>0</v>
      </c>
      <c r="AS312" s="39" t="s">
        <v>20727</v>
      </c>
      <c r="AT312">
        <v>1</v>
      </c>
    </row>
    <row r="313" spans="1:46" x14ac:dyDescent="0.3">
      <c r="A313">
        <v>312</v>
      </c>
      <c r="B313" s="1">
        <v>45851.790150462963</v>
      </c>
      <c r="C313" s="1">
        <v>45851.791307870371</v>
      </c>
      <c r="D313" s="39" t="s">
        <v>2887</v>
      </c>
      <c r="E313" s="39" t="s">
        <v>2888</v>
      </c>
      <c r="F313">
        <v>9</v>
      </c>
      <c r="I313" s="39" t="s">
        <v>2888</v>
      </c>
      <c r="L313">
        <v>5</v>
      </c>
      <c r="O313">
        <v>33</v>
      </c>
      <c r="R313" s="39" t="s">
        <v>32081</v>
      </c>
      <c r="S313">
        <v>1</v>
      </c>
      <c r="U313" s="39" t="s">
        <v>341</v>
      </c>
      <c r="V313">
        <v>1</v>
      </c>
      <c r="X313" s="39" t="s">
        <v>32082</v>
      </c>
      <c r="Y313">
        <v>1</v>
      </c>
      <c r="AA313" s="39" t="s">
        <v>32083</v>
      </c>
      <c r="AB313">
        <v>1</v>
      </c>
      <c r="AD313" s="39" t="s">
        <v>32084</v>
      </c>
      <c r="AE313">
        <v>1</v>
      </c>
      <c r="AG313" s="39" t="s">
        <v>32085</v>
      </c>
      <c r="AH313">
        <v>1</v>
      </c>
      <c r="AJ313" s="39" t="s">
        <v>32086</v>
      </c>
      <c r="AK313">
        <v>1</v>
      </c>
      <c r="AM313" s="39" t="s">
        <v>32087</v>
      </c>
      <c r="AN313">
        <v>1</v>
      </c>
      <c r="AP313" s="39" t="s">
        <v>32088</v>
      </c>
      <c r="AQ313">
        <v>0</v>
      </c>
      <c r="AS313" s="39" t="s">
        <v>20727</v>
      </c>
      <c r="AT313">
        <v>1</v>
      </c>
    </row>
    <row r="314" spans="1:46" x14ac:dyDescent="0.3">
      <c r="A314">
        <v>313</v>
      </c>
      <c r="B314" s="1">
        <v>45851.829363425924</v>
      </c>
      <c r="C314" s="1">
        <v>45851.829907407409</v>
      </c>
      <c r="D314" s="39" t="s">
        <v>2982</v>
      </c>
      <c r="E314" s="39" t="s">
        <v>2983</v>
      </c>
      <c r="F314">
        <v>4</v>
      </c>
      <c r="I314" s="39" t="s">
        <v>2983</v>
      </c>
      <c r="L314">
        <v>5</v>
      </c>
      <c r="O314">
        <v>7</v>
      </c>
      <c r="R314" s="39" t="s">
        <v>32096</v>
      </c>
      <c r="S314">
        <v>0</v>
      </c>
      <c r="U314" s="39" t="s">
        <v>341</v>
      </c>
      <c r="V314">
        <v>1</v>
      </c>
      <c r="X314" s="39" t="s">
        <v>32082</v>
      </c>
      <c r="Y314">
        <v>1</v>
      </c>
      <c r="AA314" s="39" t="s">
        <v>4830</v>
      </c>
      <c r="AB314">
        <v>0</v>
      </c>
      <c r="AD314" s="39" t="s">
        <v>32129</v>
      </c>
      <c r="AE314">
        <v>0</v>
      </c>
      <c r="AG314" s="39" t="s">
        <v>32103</v>
      </c>
      <c r="AH314">
        <v>0</v>
      </c>
      <c r="AJ314" s="39" t="s">
        <v>32086</v>
      </c>
      <c r="AK314">
        <v>1</v>
      </c>
      <c r="AM314" s="39" t="s">
        <v>32087</v>
      </c>
      <c r="AN314">
        <v>1</v>
      </c>
      <c r="AP314" s="39" t="s">
        <v>32093</v>
      </c>
      <c r="AQ314">
        <v>0</v>
      </c>
      <c r="AS314" s="39" t="s">
        <v>22825</v>
      </c>
      <c r="AT314">
        <v>0</v>
      </c>
    </row>
    <row r="315" spans="1:46" x14ac:dyDescent="0.3">
      <c r="A315">
        <v>314</v>
      </c>
      <c r="B315" s="1">
        <v>45851.849594907406</v>
      </c>
      <c r="C315" s="1">
        <v>45851.852037037039</v>
      </c>
      <c r="D315" s="39" t="s">
        <v>3000</v>
      </c>
      <c r="E315" s="39" t="s">
        <v>3001</v>
      </c>
      <c r="F315">
        <v>8</v>
      </c>
      <c r="I315" s="39" t="s">
        <v>3002</v>
      </c>
      <c r="L315">
        <v>5</v>
      </c>
      <c r="O315">
        <v>1</v>
      </c>
      <c r="R315" s="39" t="s">
        <v>32081</v>
      </c>
      <c r="S315">
        <v>1</v>
      </c>
      <c r="U315" s="39" t="s">
        <v>341</v>
      </c>
      <c r="V315">
        <v>1</v>
      </c>
      <c r="X315" s="39" t="s">
        <v>32082</v>
      </c>
      <c r="Y315">
        <v>1</v>
      </c>
      <c r="AA315" s="39" t="s">
        <v>32083</v>
      </c>
      <c r="AB315">
        <v>1</v>
      </c>
      <c r="AD315" s="39" t="s">
        <v>32084</v>
      </c>
      <c r="AE315">
        <v>1</v>
      </c>
      <c r="AG315" s="39" t="s">
        <v>32085</v>
      </c>
      <c r="AH315">
        <v>1</v>
      </c>
      <c r="AJ315" s="39" t="s">
        <v>32086</v>
      </c>
      <c r="AK315">
        <v>1</v>
      </c>
      <c r="AM315" s="39" t="s">
        <v>32087</v>
      </c>
      <c r="AN315">
        <v>1</v>
      </c>
      <c r="AP315" s="39" t="s">
        <v>32099</v>
      </c>
      <c r="AQ315">
        <v>0</v>
      </c>
      <c r="AS315" s="39" t="s">
        <v>32094</v>
      </c>
      <c r="AT315">
        <v>0</v>
      </c>
    </row>
    <row r="316" spans="1:46" x14ac:dyDescent="0.3">
      <c r="A316">
        <v>315</v>
      </c>
      <c r="B316" s="1">
        <v>45851.916388888887</v>
      </c>
      <c r="C316" s="1">
        <v>45851.924178240741</v>
      </c>
      <c r="D316" s="39" t="s">
        <v>4381</v>
      </c>
      <c r="E316" s="39" t="s">
        <v>4382</v>
      </c>
      <c r="F316">
        <v>4</v>
      </c>
      <c r="I316" s="39" t="s">
        <v>4382</v>
      </c>
      <c r="L316">
        <v>7</v>
      </c>
      <c r="O316">
        <v>6</v>
      </c>
      <c r="R316" s="39" t="s">
        <v>32096</v>
      </c>
      <c r="S316">
        <v>0</v>
      </c>
      <c r="U316" s="39" t="s">
        <v>32112</v>
      </c>
      <c r="V316">
        <v>0</v>
      </c>
      <c r="X316" s="39" t="s">
        <v>32082</v>
      </c>
      <c r="Y316">
        <v>1</v>
      </c>
      <c r="AA316" s="39" t="s">
        <v>32083</v>
      </c>
      <c r="AB316">
        <v>1</v>
      </c>
      <c r="AD316" s="39" t="s">
        <v>32084</v>
      </c>
      <c r="AE316">
        <v>1</v>
      </c>
      <c r="AG316" s="39" t="s">
        <v>32115</v>
      </c>
      <c r="AH316">
        <v>0</v>
      </c>
      <c r="AJ316" s="39" t="s">
        <v>32095</v>
      </c>
      <c r="AK316">
        <v>0</v>
      </c>
      <c r="AM316" s="39" t="s">
        <v>32087</v>
      </c>
      <c r="AN316">
        <v>1</v>
      </c>
      <c r="AP316" s="39" t="s">
        <v>32099</v>
      </c>
      <c r="AQ316">
        <v>0</v>
      </c>
      <c r="AS316" s="39" t="s">
        <v>32094</v>
      </c>
      <c r="AT316">
        <v>0</v>
      </c>
    </row>
    <row r="317" spans="1:46" x14ac:dyDescent="0.3">
      <c r="A317">
        <v>316</v>
      </c>
      <c r="B317" s="1">
        <v>45851.923831018517</v>
      </c>
      <c r="C317" s="1">
        <v>45851.927743055552</v>
      </c>
      <c r="D317" s="39" t="s">
        <v>4477</v>
      </c>
      <c r="E317" s="39" t="s">
        <v>4478</v>
      </c>
      <c r="F317">
        <v>9</v>
      </c>
      <c r="I317" s="39" t="s">
        <v>12651</v>
      </c>
      <c r="L317">
        <v>7</v>
      </c>
      <c r="O317">
        <v>38</v>
      </c>
      <c r="R317" s="39" t="s">
        <v>32081</v>
      </c>
      <c r="S317">
        <v>1</v>
      </c>
      <c r="U317" s="39" t="s">
        <v>341</v>
      </c>
      <c r="V317">
        <v>1</v>
      </c>
      <c r="X317" s="39" t="s">
        <v>32082</v>
      </c>
      <c r="Y317">
        <v>1</v>
      </c>
      <c r="AA317" s="39" t="s">
        <v>32083</v>
      </c>
      <c r="AB317">
        <v>1</v>
      </c>
      <c r="AD317" s="39" t="s">
        <v>32084</v>
      </c>
      <c r="AE317">
        <v>1</v>
      </c>
      <c r="AG317" s="39" t="s">
        <v>32085</v>
      </c>
      <c r="AH317">
        <v>1</v>
      </c>
      <c r="AJ317" s="39" t="s">
        <v>32086</v>
      </c>
      <c r="AK317">
        <v>1</v>
      </c>
      <c r="AM317" s="39" t="s">
        <v>32087</v>
      </c>
      <c r="AN317">
        <v>1</v>
      </c>
      <c r="AP317" s="39" t="s">
        <v>32102</v>
      </c>
      <c r="AQ317">
        <v>1</v>
      </c>
      <c r="AS317" s="39" t="s">
        <v>32094</v>
      </c>
      <c r="AT317">
        <v>0</v>
      </c>
    </row>
    <row r="318" spans="1:46" x14ac:dyDescent="0.3">
      <c r="A318">
        <v>317</v>
      </c>
      <c r="B318" s="1">
        <v>45852.312789351854</v>
      </c>
      <c r="C318" s="1">
        <v>45852.316678240742</v>
      </c>
      <c r="D318" s="39" t="s">
        <v>3739</v>
      </c>
      <c r="E318" s="39" t="s">
        <v>3740</v>
      </c>
      <c r="F318">
        <v>9</v>
      </c>
      <c r="I318" s="39" t="s">
        <v>3740</v>
      </c>
      <c r="L318">
        <v>8</v>
      </c>
      <c r="O318">
        <v>15</v>
      </c>
      <c r="R318" s="39" t="s">
        <v>32081</v>
      </c>
      <c r="S318">
        <v>1</v>
      </c>
      <c r="U318" s="39" t="s">
        <v>341</v>
      </c>
      <c r="V318">
        <v>1</v>
      </c>
      <c r="X318" s="39" t="s">
        <v>32082</v>
      </c>
      <c r="Y318">
        <v>1</v>
      </c>
      <c r="AA318" s="39" t="s">
        <v>32083</v>
      </c>
      <c r="AB318">
        <v>1</v>
      </c>
      <c r="AD318" s="39" t="s">
        <v>32084</v>
      </c>
      <c r="AE318">
        <v>1</v>
      </c>
      <c r="AG318" s="39" t="s">
        <v>32085</v>
      </c>
      <c r="AH318">
        <v>1</v>
      </c>
      <c r="AJ318" s="39" t="s">
        <v>32086</v>
      </c>
      <c r="AK318">
        <v>1</v>
      </c>
      <c r="AM318" s="39" t="s">
        <v>32087</v>
      </c>
      <c r="AN318">
        <v>1</v>
      </c>
      <c r="AP318" s="39" t="s">
        <v>32102</v>
      </c>
      <c r="AQ318">
        <v>1</v>
      </c>
      <c r="AS318" s="39" t="s">
        <v>22825</v>
      </c>
      <c r="AT318">
        <v>0</v>
      </c>
    </row>
    <row r="319" spans="1:46" x14ac:dyDescent="0.3">
      <c r="A319">
        <v>318</v>
      </c>
      <c r="B319" s="1">
        <v>45854.495092592595</v>
      </c>
      <c r="C319" s="1">
        <v>45854.500104166669</v>
      </c>
      <c r="D319" s="39" t="s">
        <v>960</v>
      </c>
      <c r="E319" s="39" t="s">
        <v>961</v>
      </c>
      <c r="F319">
        <v>8</v>
      </c>
      <c r="I319" s="39" t="s">
        <v>961</v>
      </c>
      <c r="L319">
        <v>2</v>
      </c>
      <c r="O319">
        <v>1</v>
      </c>
      <c r="R319" s="39" t="s">
        <v>32081</v>
      </c>
      <c r="S319">
        <v>1</v>
      </c>
      <c r="U319" s="39" t="s">
        <v>341</v>
      </c>
      <c r="V319">
        <v>1</v>
      </c>
      <c r="X319" s="39" t="s">
        <v>32082</v>
      </c>
      <c r="Y319">
        <v>1</v>
      </c>
      <c r="AA319" s="39" t="s">
        <v>32083</v>
      </c>
      <c r="AB319">
        <v>1</v>
      </c>
      <c r="AD319" s="39" t="s">
        <v>32084</v>
      </c>
      <c r="AE319">
        <v>1</v>
      </c>
      <c r="AG319" s="39" t="s">
        <v>32115</v>
      </c>
      <c r="AH319">
        <v>0</v>
      </c>
      <c r="AJ319" s="39" t="s">
        <v>32086</v>
      </c>
      <c r="AK319">
        <v>1</v>
      </c>
      <c r="AM319" s="39" t="s">
        <v>32087</v>
      </c>
      <c r="AN319">
        <v>1</v>
      </c>
      <c r="AP319" s="39" t="s">
        <v>32099</v>
      </c>
      <c r="AQ319">
        <v>0</v>
      </c>
      <c r="AS319" s="39" t="s">
        <v>20727</v>
      </c>
      <c r="AT319">
        <v>1</v>
      </c>
    </row>
    <row r="320" spans="1:46" x14ac:dyDescent="0.3">
      <c r="A320">
        <v>319</v>
      </c>
      <c r="B320" s="1">
        <v>45854.505856481483</v>
      </c>
      <c r="C320" s="1">
        <v>45854.508032407408</v>
      </c>
      <c r="D320" s="39" t="s">
        <v>1097</v>
      </c>
      <c r="E320" s="39" t="s">
        <v>1098</v>
      </c>
      <c r="F320">
        <v>9</v>
      </c>
      <c r="I320" s="39" t="s">
        <v>1098</v>
      </c>
      <c r="L320">
        <v>2</v>
      </c>
      <c r="O320">
        <v>12</v>
      </c>
      <c r="R320" s="39" t="s">
        <v>32081</v>
      </c>
      <c r="S320">
        <v>1</v>
      </c>
      <c r="U320" s="39" t="s">
        <v>341</v>
      </c>
      <c r="V320">
        <v>1</v>
      </c>
      <c r="X320" s="39" t="s">
        <v>32082</v>
      </c>
      <c r="Y320">
        <v>1</v>
      </c>
      <c r="AA320" s="39" t="s">
        <v>32083</v>
      </c>
      <c r="AB320">
        <v>1</v>
      </c>
      <c r="AD320" s="39" t="s">
        <v>32084</v>
      </c>
      <c r="AE320">
        <v>1</v>
      </c>
      <c r="AG320" s="39" t="s">
        <v>32085</v>
      </c>
      <c r="AH320">
        <v>1</v>
      </c>
      <c r="AJ320" s="39" t="s">
        <v>32086</v>
      </c>
      <c r="AK320">
        <v>1</v>
      </c>
      <c r="AM320" s="39" t="s">
        <v>32087</v>
      </c>
      <c r="AN320">
        <v>1</v>
      </c>
      <c r="AP320" s="39" t="s">
        <v>32088</v>
      </c>
      <c r="AQ320">
        <v>0</v>
      </c>
      <c r="AS320" s="39" t="s">
        <v>20727</v>
      </c>
      <c r="AT320">
        <v>1</v>
      </c>
    </row>
    <row r="321" spans="1:46" x14ac:dyDescent="0.3">
      <c r="A321">
        <v>320</v>
      </c>
      <c r="B321" s="1">
        <v>45854.505648148152</v>
      </c>
      <c r="C321" s="1">
        <v>45854.508414351854</v>
      </c>
      <c r="D321" s="39" t="s">
        <v>1148</v>
      </c>
      <c r="E321" s="39" t="s">
        <v>1149</v>
      </c>
      <c r="F321">
        <v>9</v>
      </c>
      <c r="I321" s="39" t="s">
        <v>1150</v>
      </c>
      <c r="L321">
        <v>2</v>
      </c>
      <c r="O321">
        <v>8</v>
      </c>
      <c r="R321" s="39" t="s">
        <v>32081</v>
      </c>
      <c r="S321">
        <v>1</v>
      </c>
      <c r="U321" s="39" t="s">
        <v>341</v>
      </c>
      <c r="V321">
        <v>1</v>
      </c>
      <c r="X321" s="39" t="s">
        <v>32082</v>
      </c>
      <c r="Y321">
        <v>1</v>
      </c>
      <c r="AA321" s="39" t="s">
        <v>32083</v>
      </c>
      <c r="AB321">
        <v>1</v>
      </c>
      <c r="AD321" s="39" t="s">
        <v>32084</v>
      </c>
      <c r="AE321">
        <v>1</v>
      </c>
      <c r="AG321" s="39" t="s">
        <v>32085</v>
      </c>
      <c r="AH321">
        <v>1</v>
      </c>
      <c r="AJ321" s="39" t="s">
        <v>32086</v>
      </c>
      <c r="AK321">
        <v>1</v>
      </c>
      <c r="AM321" s="39" t="s">
        <v>32087</v>
      </c>
      <c r="AN321">
        <v>1</v>
      </c>
      <c r="AP321" s="39" t="s">
        <v>32088</v>
      </c>
      <c r="AQ321">
        <v>0</v>
      </c>
      <c r="AS321" s="39" t="s">
        <v>20727</v>
      </c>
      <c r="AT321">
        <v>1</v>
      </c>
    </row>
    <row r="322" spans="1:46" x14ac:dyDescent="0.3">
      <c r="A322">
        <v>321</v>
      </c>
      <c r="B322" s="1">
        <v>45854.507488425923</v>
      </c>
      <c r="C322" s="1">
        <v>45854.509548611109</v>
      </c>
      <c r="D322" s="39" t="s">
        <v>1172</v>
      </c>
      <c r="E322" s="39" t="s">
        <v>1173</v>
      </c>
      <c r="F322">
        <v>8</v>
      </c>
      <c r="I322" s="39" t="s">
        <v>1173</v>
      </c>
      <c r="L322">
        <v>2</v>
      </c>
      <c r="O322">
        <v>10</v>
      </c>
      <c r="R322" s="39" t="s">
        <v>32081</v>
      </c>
      <c r="S322">
        <v>1</v>
      </c>
      <c r="U322" s="39" t="s">
        <v>341</v>
      </c>
      <c r="V322">
        <v>1</v>
      </c>
      <c r="X322" s="39" t="s">
        <v>32082</v>
      </c>
      <c r="Y322">
        <v>1</v>
      </c>
      <c r="AA322" s="39" t="s">
        <v>32083</v>
      </c>
      <c r="AB322">
        <v>1</v>
      </c>
      <c r="AD322" s="39" t="s">
        <v>32089</v>
      </c>
      <c r="AE322">
        <v>0</v>
      </c>
      <c r="AG322" s="39" t="s">
        <v>32085</v>
      </c>
      <c r="AH322">
        <v>1</v>
      </c>
      <c r="AJ322" s="39" t="s">
        <v>32086</v>
      </c>
      <c r="AK322">
        <v>1</v>
      </c>
      <c r="AM322" s="39" t="s">
        <v>32087</v>
      </c>
      <c r="AN322">
        <v>1</v>
      </c>
      <c r="AP322" s="39" t="s">
        <v>32099</v>
      </c>
      <c r="AQ322">
        <v>0</v>
      </c>
      <c r="AS322" s="39" t="s">
        <v>20727</v>
      </c>
      <c r="AT322">
        <v>1</v>
      </c>
    </row>
    <row r="323" spans="1:46" x14ac:dyDescent="0.3">
      <c r="A323">
        <v>322</v>
      </c>
      <c r="B323" s="1">
        <v>45854.510729166665</v>
      </c>
      <c r="C323" s="1">
        <v>45854.51152777778</v>
      </c>
      <c r="D323" s="39" t="s">
        <v>2164</v>
      </c>
      <c r="E323" s="39" t="s">
        <v>2165</v>
      </c>
      <c r="F323">
        <v>8</v>
      </c>
      <c r="I323" s="39" t="s">
        <v>6015</v>
      </c>
      <c r="L323">
        <v>4</v>
      </c>
      <c r="O323">
        <v>7</v>
      </c>
      <c r="R323" s="39" t="s">
        <v>32081</v>
      </c>
      <c r="S323">
        <v>1</v>
      </c>
      <c r="U323" s="39" t="s">
        <v>341</v>
      </c>
      <c r="V323">
        <v>1</v>
      </c>
      <c r="X323" s="39" t="s">
        <v>32082</v>
      </c>
      <c r="Y323">
        <v>1</v>
      </c>
      <c r="AA323" s="39" t="s">
        <v>32083</v>
      </c>
      <c r="AB323">
        <v>1</v>
      </c>
      <c r="AD323" s="39" t="s">
        <v>32089</v>
      </c>
      <c r="AE323">
        <v>0</v>
      </c>
      <c r="AG323" s="39" t="s">
        <v>32085</v>
      </c>
      <c r="AH323">
        <v>1</v>
      </c>
      <c r="AJ323" s="39" t="s">
        <v>32086</v>
      </c>
      <c r="AK323">
        <v>1</v>
      </c>
      <c r="AM323" s="39" t="s">
        <v>32087</v>
      </c>
      <c r="AN323">
        <v>1</v>
      </c>
      <c r="AP323" s="39" t="s">
        <v>32099</v>
      </c>
      <c r="AQ323">
        <v>0</v>
      </c>
      <c r="AS323" s="39" t="s">
        <v>20727</v>
      </c>
      <c r="AT323">
        <v>1</v>
      </c>
    </row>
    <row r="324" spans="1:46" x14ac:dyDescent="0.3">
      <c r="A324">
        <v>323</v>
      </c>
      <c r="B324" s="1">
        <v>45854.515381944446</v>
      </c>
      <c r="C324" s="1">
        <v>45854.519409722219</v>
      </c>
      <c r="D324" s="39" t="s">
        <v>3961</v>
      </c>
      <c r="E324" s="39" t="s">
        <v>3962</v>
      </c>
      <c r="F324">
        <v>9</v>
      </c>
      <c r="I324" s="39" t="s">
        <v>3962</v>
      </c>
      <c r="L324">
        <v>6</v>
      </c>
      <c r="O324">
        <v>1</v>
      </c>
      <c r="R324" s="39" t="s">
        <v>32081</v>
      </c>
      <c r="S324">
        <v>1</v>
      </c>
      <c r="U324" s="39" t="s">
        <v>341</v>
      </c>
      <c r="V324">
        <v>1</v>
      </c>
      <c r="X324" s="39" t="s">
        <v>32082</v>
      </c>
      <c r="Y324">
        <v>1</v>
      </c>
      <c r="AA324" s="39" t="s">
        <v>32083</v>
      </c>
      <c r="AB324">
        <v>1</v>
      </c>
      <c r="AD324" s="39" t="s">
        <v>32084</v>
      </c>
      <c r="AE324">
        <v>1</v>
      </c>
      <c r="AG324" s="39" t="s">
        <v>32085</v>
      </c>
      <c r="AH324">
        <v>1</v>
      </c>
      <c r="AJ324" s="39" t="s">
        <v>32086</v>
      </c>
      <c r="AK324">
        <v>1</v>
      </c>
      <c r="AM324" s="39" t="s">
        <v>32087</v>
      </c>
      <c r="AN324">
        <v>1</v>
      </c>
      <c r="AP324" s="39" t="s">
        <v>32088</v>
      </c>
      <c r="AQ324">
        <v>0</v>
      </c>
      <c r="AS324" s="39" t="s">
        <v>20727</v>
      </c>
      <c r="AT324">
        <v>1</v>
      </c>
    </row>
    <row r="325" spans="1:46" x14ac:dyDescent="0.3">
      <c r="A325">
        <v>324</v>
      </c>
      <c r="B325" s="1">
        <v>45854.52144675926</v>
      </c>
      <c r="C325" s="1">
        <v>45854.525335648148</v>
      </c>
      <c r="D325" s="39" t="s">
        <v>1696</v>
      </c>
      <c r="E325" s="39" t="s">
        <v>1697</v>
      </c>
      <c r="F325">
        <v>8</v>
      </c>
      <c r="I325" s="39" t="s">
        <v>1697</v>
      </c>
      <c r="L325">
        <v>13</v>
      </c>
      <c r="O325">
        <v>5</v>
      </c>
      <c r="R325" s="39" t="s">
        <v>32081</v>
      </c>
      <c r="S325">
        <v>1</v>
      </c>
      <c r="U325" s="39" t="s">
        <v>31949</v>
      </c>
      <c r="V325">
        <v>0</v>
      </c>
      <c r="X325" s="39" t="s">
        <v>32082</v>
      </c>
      <c r="Y325">
        <v>1</v>
      </c>
      <c r="AA325" s="39" t="s">
        <v>32083</v>
      </c>
      <c r="AB325">
        <v>1</v>
      </c>
      <c r="AD325" s="39" t="s">
        <v>32084</v>
      </c>
      <c r="AE325">
        <v>1</v>
      </c>
      <c r="AG325" s="39" t="s">
        <v>32085</v>
      </c>
      <c r="AH325">
        <v>1</v>
      </c>
      <c r="AJ325" s="39" t="s">
        <v>32086</v>
      </c>
      <c r="AK325">
        <v>1</v>
      </c>
      <c r="AM325" s="39" t="s">
        <v>32087</v>
      </c>
      <c r="AN325">
        <v>1</v>
      </c>
      <c r="AP325" s="39" t="s">
        <v>32088</v>
      </c>
      <c r="AQ325">
        <v>0</v>
      </c>
      <c r="AS325" s="39" t="s">
        <v>20727</v>
      </c>
      <c r="AT325">
        <v>1</v>
      </c>
    </row>
    <row r="326" spans="1:46" x14ac:dyDescent="0.3">
      <c r="A326">
        <v>325</v>
      </c>
      <c r="B326" s="1">
        <v>45854.758113425924</v>
      </c>
      <c r="C326" s="1">
        <v>45854.759328703702</v>
      </c>
      <c r="D326" s="39" t="s">
        <v>3987</v>
      </c>
      <c r="E326" s="39" t="s">
        <v>3988</v>
      </c>
      <c r="F326">
        <v>9</v>
      </c>
      <c r="I326" s="39" t="s">
        <v>3988</v>
      </c>
      <c r="L326">
        <v>6</v>
      </c>
      <c r="O326">
        <v>13</v>
      </c>
      <c r="R326" s="39" t="s">
        <v>32081</v>
      </c>
      <c r="S326">
        <v>1</v>
      </c>
      <c r="U326" s="39" t="s">
        <v>341</v>
      </c>
      <c r="V326">
        <v>1</v>
      </c>
      <c r="X326" s="39" t="s">
        <v>32082</v>
      </c>
      <c r="Y326">
        <v>1</v>
      </c>
      <c r="AA326" s="39" t="s">
        <v>32083</v>
      </c>
      <c r="AB326">
        <v>1</v>
      </c>
      <c r="AD326" s="39" t="s">
        <v>32084</v>
      </c>
      <c r="AE326">
        <v>1</v>
      </c>
      <c r="AG326" s="39" t="s">
        <v>32085</v>
      </c>
      <c r="AH326">
        <v>1</v>
      </c>
      <c r="AJ326" s="39" t="s">
        <v>32086</v>
      </c>
      <c r="AK326">
        <v>1</v>
      </c>
      <c r="AM326" s="39" t="s">
        <v>32087</v>
      </c>
      <c r="AN326">
        <v>1</v>
      </c>
      <c r="AP326" s="39" t="s">
        <v>32099</v>
      </c>
      <c r="AQ326">
        <v>0</v>
      </c>
      <c r="AS326" s="39" t="s">
        <v>20727</v>
      </c>
      <c r="AT326">
        <v>1</v>
      </c>
    </row>
    <row r="327" spans="1:46" x14ac:dyDescent="0.3">
      <c r="A327">
        <v>326</v>
      </c>
      <c r="B327" s="1">
        <v>45854.77616898148</v>
      </c>
      <c r="C327" s="1">
        <v>45854.777604166666</v>
      </c>
      <c r="D327" s="39" t="s">
        <v>4614</v>
      </c>
      <c r="E327" s="39" t="s">
        <v>4615</v>
      </c>
      <c r="F327">
        <v>9</v>
      </c>
      <c r="I327" s="39" t="s">
        <v>4616</v>
      </c>
      <c r="L327">
        <v>14</v>
      </c>
      <c r="O327">
        <v>12</v>
      </c>
      <c r="R327" s="39" t="s">
        <v>32081</v>
      </c>
      <c r="S327">
        <v>1</v>
      </c>
      <c r="U327" s="39" t="s">
        <v>341</v>
      </c>
      <c r="V327">
        <v>1</v>
      </c>
      <c r="X327" s="39" t="s">
        <v>32082</v>
      </c>
      <c r="Y327">
        <v>1</v>
      </c>
      <c r="AA327" s="39" t="s">
        <v>32083</v>
      </c>
      <c r="AB327">
        <v>1</v>
      </c>
      <c r="AD327" s="39" t="s">
        <v>32084</v>
      </c>
      <c r="AE327">
        <v>1</v>
      </c>
      <c r="AG327" s="39" t="s">
        <v>32085</v>
      </c>
      <c r="AH327">
        <v>1</v>
      </c>
      <c r="AJ327" s="39" t="s">
        <v>32086</v>
      </c>
      <c r="AK327">
        <v>1</v>
      </c>
      <c r="AM327" s="39" t="s">
        <v>32087</v>
      </c>
      <c r="AN327">
        <v>1</v>
      </c>
      <c r="AP327" s="39" t="s">
        <v>32088</v>
      </c>
      <c r="AQ327">
        <v>0</v>
      </c>
      <c r="AS327" s="39" t="s">
        <v>20727</v>
      </c>
      <c r="AT327">
        <v>1</v>
      </c>
    </row>
    <row r="328" spans="1:46" x14ac:dyDescent="0.3">
      <c r="A328">
        <v>327</v>
      </c>
      <c r="B328" s="1">
        <v>45854.863622685189</v>
      </c>
      <c r="C328" s="1">
        <v>45854.865324074075</v>
      </c>
      <c r="D328" s="39" t="s">
        <v>981</v>
      </c>
      <c r="E328" s="39" t="s">
        <v>982</v>
      </c>
      <c r="F328">
        <v>10</v>
      </c>
      <c r="I328" s="39" t="s">
        <v>982</v>
      </c>
      <c r="L328">
        <v>2</v>
      </c>
      <c r="O328">
        <v>6</v>
      </c>
      <c r="R328" s="39" t="s">
        <v>32081</v>
      </c>
      <c r="S328">
        <v>1</v>
      </c>
      <c r="U328" s="39" t="s">
        <v>341</v>
      </c>
      <c r="V328">
        <v>1</v>
      </c>
      <c r="X328" s="39" t="s">
        <v>32082</v>
      </c>
      <c r="Y328">
        <v>1</v>
      </c>
      <c r="AA328" s="39" t="s">
        <v>32083</v>
      </c>
      <c r="AB328">
        <v>1</v>
      </c>
      <c r="AD328" s="39" t="s">
        <v>32084</v>
      </c>
      <c r="AE328">
        <v>1</v>
      </c>
      <c r="AG328" s="39" t="s">
        <v>32085</v>
      </c>
      <c r="AH328">
        <v>1</v>
      </c>
      <c r="AJ328" s="39" t="s">
        <v>32086</v>
      </c>
      <c r="AK328">
        <v>1</v>
      </c>
      <c r="AM328" s="39" t="s">
        <v>32087</v>
      </c>
      <c r="AN328">
        <v>1</v>
      </c>
      <c r="AP328" s="39" t="s">
        <v>32102</v>
      </c>
      <c r="AQ328">
        <v>1</v>
      </c>
      <c r="AS328" s="39" t="s">
        <v>20727</v>
      </c>
      <c r="AT328">
        <v>1</v>
      </c>
    </row>
    <row r="329" spans="1:46" x14ac:dyDescent="0.3">
      <c r="A329">
        <v>328</v>
      </c>
      <c r="B329" s="1">
        <v>45854.963009259256</v>
      </c>
      <c r="C329" s="1">
        <v>45854.96702546296</v>
      </c>
      <c r="D329" s="39" t="s">
        <v>4065</v>
      </c>
      <c r="E329" s="39" t="s">
        <v>4066</v>
      </c>
      <c r="F329">
        <v>9</v>
      </c>
      <c r="I329" s="39" t="s">
        <v>4066</v>
      </c>
      <c r="L329">
        <v>6</v>
      </c>
      <c r="O329">
        <v>22</v>
      </c>
      <c r="R329" s="39" t="s">
        <v>32081</v>
      </c>
      <c r="S329">
        <v>1</v>
      </c>
      <c r="U329" s="39" t="s">
        <v>341</v>
      </c>
      <c r="V329">
        <v>1</v>
      </c>
      <c r="X329" s="39" t="s">
        <v>32082</v>
      </c>
      <c r="Y329">
        <v>1</v>
      </c>
      <c r="AA329" s="39" t="s">
        <v>32083</v>
      </c>
      <c r="AB329">
        <v>1</v>
      </c>
      <c r="AD329" s="39" t="s">
        <v>32084</v>
      </c>
      <c r="AE329">
        <v>1</v>
      </c>
      <c r="AG329" s="39" t="s">
        <v>32085</v>
      </c>
      <c r="AH329">
        <v>1</v>
      </c>
      <c r="AJ329" s="39" t="s">
        <v>32086</v>
      </c>
      <c r="AK329">
        <v>1</v>
      </c>
      <c r="AM329" s="39" t="s">
        <v>32087</v>
      </c>
      <c r="AN329">
        <v>1</v>
      </c>
      <c r="AP329" s="39" t="s">
        <v>32088</v>
      </c>
      <c r="AQ329">
        <v>0</v>
      </c>
      <c r="AS329" s="39" t="s">
        <v>20727</v>
      </c>
      <c r="AT329">
        <v>1</v>
      </c>
    </row>
    <row r="330" spans="1:46" x14ac:dyDescent="0.3">
      <c r="A330">
        <v>329</v>
      </c>
      <c r="B330" s="1">
        <v>45856.208703703705</v>
      </c>
      <c r="C330" s="1">
        <v>45856.211712962962</v>
      </c>
      <c r="D330" s="39" t="s">
        <v>3551</v>
      </c>
      <c r="E330" s="39" t="s">
        <v>3552</v>
      </c>
      <c r="F330">
        <v>5</v>
      </c>
      <c r="I330" s="39" t="s">
        <v>3552</v>
      </c>
      <c r="L330">
        <v>8</v>
      </c>
      <c r="O330">
        <v>39</v>
      </c>
      <c r="R330" s="39" t="s">
        <v>21156</v>
      </c>
      <c r="S330">
        <v>0</v>
      </c>
      <c r="U330" s="39" t="s">
        <v>341</v>
      </c>
      <c r="V330">
        <v>1</v>
      </c>
      <c r="X330" s="39" t="s">
        <v>32082</v>
      </c>
      <c r="Y330">
        <v>1</v>
      </c>
      <c r="AA330" s="39" t="s">
        <v>32105</v>
      </c>
      <c r="AB330">
        <v>0</v>
      </c>
      <c r="AD330" s="39" t="s">
        <v>32089</v>
      </c>
      <c r="AE330">
        <v>0</v>
      </c>
      <c r="AG330" s="39" t="s">
        <v>32085</v>
      </c>
      <c r="AH330">
        <v>1</v>
      </c>
      <c r="AJ330" s="39" t="s">
        <v>32086</v>
      </c>
      <c r="AK330">
        <v>1</v>
      </c>
      <c r="AM330" s="39" t="s">
        <v>32087</v>
      </c>
      <c r="AN330">
        <v>1</v>
      </c>
      <c r="AP330" s="39" t="s">
        <v>32088</v>
      </c>
      <c r="AQ330">
        <v>0</v>
      </c>
      <c r="AS330" s="39" t="s">
        <v>32094</v>
      </c>
      <c r="AT330">
        <v>0</v>
      </c>
    </row>
    <row r="331" spans="1:46" x14ac:dyDescent="0.3">
      <c r="A331">
        <v>330</v>
      </c>
      <c r="B331" s="1">
        <v>45856.312534722223</v>
      </c>
      <c r="C331" s="1">
        <v>45856.313854166663</v>
      </c>
      <c r="D331" s="39" t="s">
        <v>1791</v>
      </c>
      <c r="E331" s="39" t="s">
        <v>1792</v>
      </c>
      <c r="F331">
        <v>7</v>
      </c>
      <c r="I331" s="39" t="s">
        <v>1792</v>
      </c>
      <c r="L331">
        <v>13</v>
      </c>
      <c r="O331">
        <v>31</v>
      </c>
      <c r="R331" s="39" t="s">
        <v>32081</v>
      </c>
      <c r="S331">
        <v>1</v>
      </c>
      <c r="U331" s="39" t="s">
        <v>31949</v>
      </c>
      <c r="V331">
        <v>0</v>
      </c>
      <c r="X331" s="39" t="s">
        <v>32082</v>
      </c>
      <c r="Y331">
        <v>1</v>
      </c>
      <c r="AA331" s="39" t="s">
        <v>4830</v>
      </c>
      <c r="AB331">
        <v>0</v>
      </c>
      <c r="AD331" s="39" t="s">
        <v>32129</v>
      </c>
      <c r="AE331">
        <v>0</v>
      </c>
      <c r="AG331" s="39" t="s">
        <v>32085</v>
      </c>
      <c r="AH331">
        <v>1</v>
      </c>
      <c r="AJ331" s="39" t="s">
        <v>32086</v>
      </c>
      <c r="AK331">
        <v>1</v>
      </c>
      <c r="AM331" s="39" t="s">
        <v>32087</v>
      </c>
      <c r="AN331">
        <v>1</v>
      </c>
      <c r="AP331" s="39" t="s">
        <v>32102</v>
      </c>
      <c r="AQ331">
        <v>1</v>
      </c>
      <c r="AS331" s="39" t="s">
        <v>20727</v>
      </c>
      <c r="AT331">
        <v>1</v>
      </c>
    </row>
    <row r="332" spans="1:46" x14ac:dyDescent="0.3">
      <c r="A332">
        <v>331</v>
      </c>
      <c r="B332" s="1">
        <v>45856.719166666669</v>
      </c>
      <c r="C332" s="1">
        <v>45856.720613425925</v>
      </c>
      <c r="D332" s="39" t="s">
        <v>970</v>
      </c>
      <c r="E332" s="39" t="s">
        <v>971</v>
      </c>
      <c r="F332">
        <v>9</v>
      </c>
      <c r="I332" s="39" t="s">
        <v>972</v>
      </c>
      <c r="L332">
        <v>2</v>
      </c>
      <c r="O332">
        <v>3</v>
      </c>
      <c r="R332" s="39" t="s">
        <v>32081</v>
      </c>
      <c r="S332">
        <v>1</v>
      </c>
      <c r="U332" s="39" t="s">
        <v>341</v>
      </c>
      <c r="V332">
        <v>1</v>
      </c>
      <c r="X332" s="39" t="s">
        <v>32082</v>
      </c>
      <c r="Y332">
        <v>1</v>
      </c>
      <c r="AA332" s="39" t="s">
        <v>32083</v>
      </c>
      <c r="AB332">
        <v>1</v>
      </c>
      <c r="AD332" s="39" t="s">
        <v>32084</v>
      </c>
      <c r="AE332">
        <v>1</v>
      </c>
      <c r="AG332" s="39" t="s">
        <v>32085</v>
      </c>
      <c r="AH332">
        <v>1</v>
      </c>
      <c r="AJ332" s="39" t="s">
        <v>32086</v>
      </c>
      <c r="AK332">
        <v>1</v>
      </c>
      <c r="AM332" s="39" t="s">
        <v>32087</v>
      </c>
      <c r="AN332">
        <v>1</v>
      </c>
      <c r="AP332" s="39" t="s">
        <v>32088</v>
      </c>
      <c r="AQ332">
        <v>0</v>
      </c>
      <c r="AS332" s="39" t="s">
        <v>20727</v>
      </c>
      <c r="AT332">
        <v>1</v>
      </c>
    </row>
    <row r="333" spans="1:46" x14ac:dyDescent="0.3">
      <c r="A333">
        <v>332</v>
      </c>
      <c r="B333" s="1">
        <v>45856.791273148148</v>
      </c>
      <c r="C333" s="1">
        <v>45856.793622685182</v>
      </c>
      <c r="D333" s="39" t="s">
        <v>4423</v>
      </c>
      <c r="E333" s="39" t="s">
        <v>4424</v>
      </c>
      <c r="F333">
        <v>9</v>
      </c>
      <c r="I333" s="39" t="s">
        <v>4424</v>
      </c>
      <c r="L333">
        <v>7</v>
      </c>
      <c r="O333">
        <v>34</v>
      </c>
      <c r="R333" s="39" t="s">
        <v>32081</v>
      </c>
      <c r="S333">
        <v>1</v>
      </c>
      <c r="U333" s="39" t="s">
        <v>341</v>
      </c>
      <c r="V333">
        <v>1</v>
      </c>
      <c r="X333" s="39" t="s">
        <v>32082</v>
      </c>
      <c r="Y333">
        <v>1</v>
      </c>
      <c r="AA333" s="39" t="s">
        <v>32083</v>
      </c>
      <c r="AB333">
        <v>1</v>
      </c>
      <c r="AD333" s="39" t="s">
        <v>32084</v>
      </c>
      <c r="AE333">
        <v>1</v>
      </c>
      <c r="AG333" s="39" t="s">
        <v>32085</v>
      </c>
      <c r="AH333">
        <v>1</v>
      </c>
      <c r="AJ333" s="39" t="s">
        <v>32086</v>
      </c>
      <c r="AK333">
        <v>1</v>
      </c>
      <c r="AM333" s="39" t="s">
        <v>32087</v>
      </c>
      <c r="AN333">
        <v>1</v>
      </c>
      <c r="AP333" s="39" t="s">
        <v>32099</v>
      </c>
      <c r="AQ333">
        <v>0</v>
      </c>
      <c r="AS333" s="39" t="s">
        <v>20727</v>
      </c>
      <c r="AT333">
        <v>1</v>
      </c>
    </row>
    <row r="334" spans="1:46" x14ac:dyDescent="0.3">
      <c r="A334">
        <v>333</v>
      </c>
      <c r="B334" s="1">
        <v>45856.962858796294</v>
      </c>
      <c r="C334" s="1">
        <v>45856.967638888891</v>
      </c>
      <c r="D334" s="39" t="s">
        <v>2054</v>
      </c>
      <c r="E334" s="39" t="s">
        <v>2055</v>
      </c>
      <c r="F334">
        <v>7</v>
      </c>
      <c r="I334" s="39" t="s">
        <v>2055</v>
      </c>
      <c r="L334">
        <v>4</v>
      </c>
      <c r="O334">
        <v>26</v>
      </c>
      <c r="R334" s="39" t="s">
        <v>32081</v>
      </c>
      <c r="S334">
        <v>1</v>
      </c>
      <c r="U334" s="39" t="s">
        <v>341</v>
      </c>
      <c r="V334">
        <v>1</v>
      </c>
      <c r="X334" s="39" t="s">
        <v>32082</v>
      </c>
      <c r="Y334">
        <v>1</v>
      </c>
      <c r="AA334" s="39" t="s">
        <v>32083</v>
      </c>
      <c r="AB334">
        <v>1</v>
      </c>
      <c r="AD334" s="39" t="s">
        <v>32084</v>
      </c>
      <c r="AE334">
        <v>1</v>
      </c>
      <c r="AG334" s="39" t="s">
        <v>32115</v>
      </c>
      <c r="AH334">
        <v>0</v>
      </c>
      <c r="AJ334" s="39" t="s">
        <v>32086</v>
      </c>
      <c r="AK334">
        <v>1</v>
      </c>
      <c r="AM334" s="39" t="s">
        <v>32119</v>
      </c>
      <c r="AN334">
        <v>0</v>
      </c>
      <c r="AP334" s="39" t="s">
        <v>32088</v>
      </c>
      <c r="AQ334">
        <v>0</v>
      </c>
      <c r="AS334" s="39" t="s">
        <v>20727</v>
      </c>
      <c r="AT334">
        <v>1</v>
      </c>
    </row>
    <row r="335" spans="1:46" x14ac:dyDescent="0.3">
      <c r="A335">
        <v>334</v>
      </c>
      <c r="B335" s="1">
        <v>45857.410081018519</v>
      </c>
      <c r="C335" s="1">
        <v>45857.411863425928</v>
      </c>
      <c r="D335" s="39" t="s">
        <v>2098</v>
      </c>
      <c r="E335" s="39" t="s">
        <v>2099</v>
      </c>
      <c r="F335">
        <v>9</v>
      </c>
      <c r="I335" s="39" t="s">
        <v>2099</v>
      </c>
      <c r="L335">
        <v>4</v>
      </c>
      <c r="O335">
        <v>30</v>
      </c>
      <c r="R335" s="39" t="s">
        <v>32081</v>
      </c>
      <c r="S335">
        <v>1</v>
      </c>
      <c r="U335" s="39" t="s">
        <v>341</v>
      </c>
      <c r="V335">
        <v>1</v>
      </c>
      <c r="X335" s="39" t="s">
        <v>32082</v>
      </c>
      <c r="Y335">
        <v>1</v>
      </c>
      <c r="AA335" s="39" t="s">
        <v>32083</v>
      </c>
      <c r="AB335">
        <v>1</v>
      </c>
      <c r="AD335" s="39" t="s">
        <v>32084</v>
      </c>
      <c r="AE335">
        <v>1</v>
      </c>
      <c r="AG335" s="39" t="s">
        <v>32085</v>
      </c>
      <c r="AH335">
        <v>1</v>
      </c>
      <c r="AJ335" s="39" t="s">
        <v>32086</v>
      </c>
      <c r="AK335">
        <v>1</v>
      </c>
      <c r="AM335" s="39" t="s">
        <v>32087</v>
      </c>
      <c r="AN335">
        <v>1</v>
      </c>
      <c r="AP335" s="39" t="s">
        <v>32088</v>
      </c>
      <c r="AQ335">
        <v>0</v>
      </c>
      <c r="AS335" s="39" t="s">
        <v>20727</v>
      </c>
      <c r="AT335">
        <v>1</v>
      </c>
    </row>
    <row r="336" spans="1:46" x14ac:dyDescent="0.3">
      <c r="A336">
        <v>335</v>
      </c>
      <c r="B336" s="1">
        <v>45857.751192129632</v>
      </c>
      <c r="C336" s="1">
        <v>45857.754976851851</v>
      </c>
      <c r="D336" s="39" t="s">
        <v>2917</v>
      </c>
      <c r="E336" s="39" t="s">
        <v>2918</v>
      </c>
      <c r="F336">
        <v>9</v>
      </c>
      <c r="I336" s="39" t="s">
        <v>2918</v>
      </c>
      <c r="L336">
        <v>5</v>
      </c>
      <c r="O336">
        <v>12</v>
      </c>
      <c r="R336" s="39" t="s">
        <v>32081</v>
      </c>
      <c r="S336">
        <v>1</v>
      </c>
      <c r="U336" s="39" t="s">
        <v>341</v>
      </c>
      <c r="V336">
        <v>1</v>
      </c>
      <c r="X336" s="39" t="s">
        <v>32082</v>
      </c>
      <c r="Y336">
        <v>1</v>
      </c>
      <c r="AA336" s="39" t="s">
        <v>32083</v>
      </c>
      <c r="AB336">
        <v>1</v>
      </c>
      <c r="AD336" s="39" t="s">
        <v>32084</v>
      </c>
      <c r="AE336">
        <v>1</v>
      </c>
      <c r="AG336" s="39" t="s">
        <v>32085</v>
      </c>
      <c r="AH336">
        <v>1</v>
      </c>
      <c r="AJ336" s="39" t="s">
        <v>32086</v>
      </c>
      <c r="AK336">
        <v>1</v>
      </c>
      <c r="AM336" s="39" t="s">
        <v>32087</v>
      </c>
      <c r="AN336">
        <v>1</v>
      </c>
      <c r="AP336" s="39" t="s">
        <v>32088</v>
      </c>
      <c r="AQ336">
        <v>0</v>
      </c>
      <c r="AS336" s="39" t="s">
        <v>20727</v>
      </c>
      <c r="AT336">
        <v>1</v>
      </c>
    </row>
    <row r="337" spans="1:46" x14ac:dyDescent="0.3">
      <c r="A337">
        <v>336</v>
      </c>
      <c r="B337" s="1">
        <v>45858.781851851854</v>
      </c>
      <c r="C337" s="1">
        <v>45858.785358796296</v>
      </c>
      <c r="D337" s="39" t="s">
        <v>4105</v>
      </c>
      <c r="E337" s="39" t="s">
        <v>4106</v>
      </c>
      <c r="F337">
        <v>7</v>
      </c>
      <c r="I337" s="39" t="s">
        <v>4106</v>
      </c>
      <c r="L337">
        <v>6</v>
      </c>
      <c r="O337">
        <v>24</v>
      </c>
      <c r="R337" s="39" t="s">
        <v>32081</v>
      </c>
      <c r="S337">
        <v>1</v>
      </c>
      <c r="U337" s="39" t="s">
        <v>341</v>
      </c>
      <c r="V337">
        <v>1</v>
      </c>
      <c r="X337" s="39" t="s">
        <v>32082</v>
      </c>
      <c r="Y337">
        <v>1</v>
      </c>
      <c r="AA337" s="39" t="s">
        <v>32083</v>
      </c>
      <c r="AB337">
        <v>1</v>
      </c>
      <c r="AD337" s="39" t="s">
        <v>32084</v>
      </c>
      <c r="AE337">
        <v>1</v>
      </c>
      <c r="AG337" s="39" t="s">
        <v>32115</v>
      </c>
      <c r="AH337">
        <v>0</v>
      </c>
      <c r="AJ337" s="39" t="s">
        <v>32086</v>
      </c>
      <c r="AK337">
        <v>1</v>
      </c>
      <c r="AM337" s="39" t="s">
        <v>32087</v>
      </c>
      <c r="AN337">
        <v>1</v>
      </c>
      <c r="AP337" s="39" t="s">
        <v>32099</v>
      </c>
      <c r="AQ337">
        <v>0</v>
      </c>
      <c r="AS337" s="39" t="s">
        <v>32121</v>
      </c>
      <c r="AT337">
        <v>0</v>
      </c>
    </row>
    <row r="338" spans="1:46" x14ac:dyDescent="0.3">
      <c r="A338">
        <v>337</v>
      </c>
      <c r="B338" s="1">
        <v>45859.360185185185</v>
      </c>
      <c r="C338" s="1">
        <v>45859.360706018517</v>
      </c>
      <c r="D338" s="39" t="s">
        <v>1108</v>
      </c>
      <c r="E338" s="39" t="s">
        <v>1109</v>
      </c>
      <c r="F338">
        <v>9</v>
      </c>
      <c r="I338" s="39" t="s">
        <v>1109</v>
      </c>
      <c r="L338">
        <v>2</v>
      </c>
      <c r="O338">
        <v>7</v>
      </c>
      <c r="R338" s="39" t="s">
        <v>32081</v>
      </c>
      <c r="S338">
        <v>1</v>
      </c>
      <c r="U338" s="39" t="s">
        <v>341</v>
      </c>
      <c r="V338">
        <v>1</v>
      </c>
      <c r="X338" s="39" t="s">
        <v>32082</v>
      </c>
      <c r="Y338">
        <v>1</v>
      </c>
      <c r="AA338" s="39" t="s">
        <v>32083</v>
      </c>
      <c r="AB338">
        <v>1</v>
      </c>
      <c r="AD338" s="39" t="s">
        <v>32084</v>
      </c>
      <c r="AE338">
        <v>1</v>
      </c>
      <c r="AG338" s="39" t="s">
        <v>32085</v>
      </c>
      <c r="AH338">
        <v>1</v>
      </c>
      <c r="AJ338" s="39" t="s">
        <v>32086</v>
      </c>
      <c r="AK338">
        <v>1</v>
      </c>
      <c r="AM338" s="39" t="s">
        <v>32087</v>
      </c>
      <c r="AN338">
        <v>1</v>
      </c>
      <c r="AP338" s="39" t="s">
        <v>32088</v>
      </c>
      <c r="AQ338">
        <v>0</v>
      </c>
      <c r="AS338" s="39" t="s">
        <v>20727</v>
      </c>
      <c r="AT338">
        <v>1</v>
      </c>
    </row>
    <row r="339" spans="1:46" x14ac:dyDescent="0.3">
      <c r="A339">
        <v>338</v>
      </c>
      <c r="B339" s="1">
        <v>45860.834803240738</v>
      </c>
      <c r="C339" s="1">
        <v>45860.837581018517</v>
      </c>
      <c r="D339" s="39" t="s">
        <v>1559</v>
      </c>
      <c r="E339" s="39" t="s">
        <v>1560</v>
      </c>
      <c r="F339">
        <v>8</v>
      </c>
      <c r="I339" s="39" t="s">
        <v>1560</v>
      </c>
      <c r="L339">
        <v>13</v>
      </c>
      <c r="O339">
        <v>3</v>
      </c>
      <c r="R339" s="39" t="s">
        <v>32081</v>
      </c>
      <c r="S339">
        <v>1</v>
      </c>
      <c r="U339" s="39" t="s">
        <v>341</v>
      </c>
      <c r="V339">
        <v>1</v>
      </c>
      <c r="X339" s="39" t="s">
        <v>32082</v>
      </c>
      <c r="Y339">
        <v>1</v>
      </c>
      <c r="AA339" s="39" t="s">
        <v>32083</v>
      </c>
      <c r="AB339">
        <v>1</v>
      </c>
      <c r="AD339" s="39" t="s">
        <v>32084</v>
      </c>
      <c r="AE339">
        <v>1</v>
      </c>
      <c r="AG339" s="39" t="s">
        <v>32085</v>
      </c>
      <c r="AH339">
        <v>1</v>
      </c>
      <c r="AJ339" s="39" t="s">
        <v>32122</v>
      </c>
      <c r="AK339">
        <v>0</v>
      </c>
      <c r="AM339" s="39" t="s">
        <v>32087</v>
      </c>
      <c r="AN339">
        <v>1</v>
      </c>
      <c r="AP339" s="39" t="s">
        <v>32088</v>
      </c>
      <c r="AQ339">
        <v>0</v>
      </c>
      <c r="AS339" s="39" t="s">
        <v>20727</v>
      </c>
      <c r="AT339">
        <v>1</v>
      </c>
    </row>
    <row r="340" spans="1:46" x14ac:dyDescent="0.3">
      <c r="A340">
        <v>339</v>
      </c>
      <c r="B340" s="1">
        <v>45862.811435185184</v>
      </c>
      <c r="C340" s="1">
        <v>45862.816122685188</v>
      </c>
      <c r="D340" s="39" t="s">
        <v>1628</v>
      </c>
      <c r="E340" s="39" t="s">
        <v>1629</v>
      </c>
      <c r="F340">
        <v>9</v>
      </c>
      <c r="I340" s="39" t="s">
        <v>17037</v>
      </c>
      <c r="L340">
        <v>13</v>
      </c>
      <c r="O340">
        <v>38</v>
      </c>
      <c r="R340" s="39" t="s">
        <v>32081</v>
      </c>
      <c r="S340">
        <v>1</v>
      </c>
      <c r="U340" s="39" t="s">
        <v>341</v>
      </c>
      <c r="V340">
        <v>1</v>
      </c>
      <c r="X340" s="39" t="s">
        <v>32082</v>
      </c>
      <c r="Y340">
        <v>1</v>
      </c>
      <c r="AA340" s="39" t="s">
        <v>32083</v>
      </c>
      <c r="AB340">
        <v>1</v>
      </c>
      <c r="AD340" s="39" t="s">
        <v>32084</v>
      </c>
      <c r="AE340">
        <v>1</v>
      </c>
      <c r="AG340" s="39" t="s">
        <v>32085</v>
      </c>
      <c r="AH340">
        <v>1</v>
      </c>
      <c r="AJ340" s="39" t="s">
        <v>32095</v>
      </c>
      <c r="AK340">
        <v>0</v>
      </c>
      <c r="AM340" s="39" t="s">
        <v>32087</v>
      </c>
      <c r="AN340">
        <v>1</v>
      </c>
      <c r="AP340" s="39" t="s">
        <v>32102</v>
      </c>
      <c r="AQ340">
        <v>1</v>
      </c>
      <c r="AS340" s="39" t="s">
        <v>20727</v>
      </c>
      <c r="AT340">
        <v>1</v>
      </c>
    </row>
    <row r="341" spans="1:46" x14ac:dyDescent="0.3">
      <c r="A341">
        <v>340</v>
      </c>
      <c r="B341" s="1">
        <v>45862.905636574076</v>
      </c>
      <c r="C341" s="1">
        <v>45862.907754629632</v>
      </c>
      <c r="D341" s="39" t="s">
        <v>1585</v>
      </c>
      <c r="E341" s="39" t="s">
        <v>1586</v>
      </c>
      <c r="F341">
        <v>9</v>
      </c>
      <c r="I341" s="39" t="s">
        <v>1586</v>
      </c>
      <c r="L341">
        <v>13</v>
      </c>
      <c r="O341">
        <v>22</v>
      </c>
      <c r="R341" s="39" t="s">
        <v>32081</v>
      </c>
      <c r="S341">
        <v>1</v>
      </c>
      <c r="U341" s="39" t="s">
        <v>341</v>
      </c>
      <c r="V341">
        <v>1</v>
      </c>
      <c r="X341" s="39" t="s">
        <v>32082</v>
      </c>
      <c r="Y341">
        <v>1</v>
      </c>
      <c r="AA341" s="39" t="s">
        <v>32083</v>
      </c>
      <c r="AB341">
        <v>1</v>
      </c>
      <c r="AD341" s="39" t="s">
        <v>32084</v>
      </c>
      <c r="AE341">
        <v>1</v>
      </c>
      <c r="AG341" s="39" t="s">
        <v>32085</v>
      </c>
      <c r="AH341">
        <v>1</v>
      </c>
      <c r="AJ341" s="39" t="s">
        <v>32086</v>
      </c>
      <c r="AK341">
        <v>1</v>
      </c>
      <c r="AM341" s="39" t="s">
        <v>32087</v>
      </c>
      <c r="AN341">
        <v>1</v>
      </c>
      <c r="AP341" s="39" t="s">
        <v>32088</v>
      </c>
      <c r="AQ341">
        <v>0</v>
      </c>
      <c r="AS341" s="39" t="s">
        <v>20727</v>
      </c>
      <c r="AT341">
        <v>1</v>
      </c>
    </row>
    <row r="342" spans="1:46" x14ac:dyDescent="0.3">
      <c r="A342">
        <v>341</v>
      </c>
      <c r="B342" s="1">
        <v>45865.535763888889</v>
      </c>
      <c r="C342" s="1">
        <v>45865.53943287037</v>
      </c>
      <c r="D342" s="39" t="s">
        <v>1768</v>
      </c>
      <c r="E342" s="39" t="s">
        <v>1769</v>
      </c>
      <c r="F342">
        <v>7</v>
      </c>
      <c r="I342" s="39" t="s">
        <v>1769</v>
      </c>
      <c r="L342">
        <v>13</v>
      </c>
      <c r="O342">
        <v>16</v>
      </c>
      <c r="R342" s="39" t="s">
        <v>32081</v>
      </c>
      <c r="S342">
        <v>1</v>
      </c>
      <c r="U342" s="39" t="s">
        <v>341</v>
      </c>
      <c r="V342">
        <v>1</v>
      </c>
      <c r="X342" s="39" t="s">
        <v>32082</v>
      </c>
      <c r="Y342">
        <v>1</v>
      </c>
      <c r="AA342" s="39" t="s">
        <v>32083</v>
      </c>
      <c r="AB342">
        <v>1</v>
      </c>
      <c r="AD342" s="39" t="s">
        <v>32084</v>
      </c>
      <c r="AE342">
        <v>1</v>
      </c>
      <c r="AG342" s="39" t="s">
        <v>32115</v>
      </c>
      <c r="AH342">
        <v>0</v>
      </c>
      <c r="AJ342" s="39" t="s">
        <v>32086</v>
      </c>
      <c r="AK342">
        <v>1</v>
      </c>
      <c r="AM342" s="39" t="s">
        <v>32087</v>
      </c>
      <c r="AN342">
        <v>1</v>
      </c>
      <c r="AP342" s="39" t="s">
        <v>32088</v>
      </c>
      <c r="AQ342">
        <v>0</v>
      </c>
      <c r="AS342" s="39" t="s">
        <v>32094</v>
      </c>
      <c r="AT342">
        <v>0</v>
      </c>
    </row>
    <row r="343" spans="1:46" x14ac:dyDescent="0.3">
      <c r="A343">
        <v>342</v>
      </c>
      <c r="B343" s="1">
        <v>45865.873067129629</v>
      </c>
      <c r="C343" s="1">
        <v>45865.876875000002</v>
      </c>
      <c r="D343" s="39" t="s">
        <v>4635</v>
      </c>
      <c r="E343" s="39" t="s">
        <v>4636</v>
      </c>
      <c r="F343">
        <v>8</v>
      </c>
      <c r="I343" s="39" t="s">
        <v>4636</v>
      </c>
      <c r="L343">
        <v>14</v>
      </c>
      <c r="O343">
        <v>35</v>
      </c>
      <c r="R343" s="39" t="s">
        <v>32081</v>
      </c>
      <c r="S343">
        <v>1</v>
      </c>
      <c r="U343" s="39" t="s">
        <v>341</v>
      </c>
      <c r="V343">
        <v>1</v>
      </c>
      <c r="X343" s="39" t="s">
        <v>32091</v>
      </c>
      <c r="Y343">
        <v>0</v>
      </c>
      <c r="AA343" s="39" t="s">
        <v>32083</v>
      </c>
      <c r="AB343">
        <v>1</v>
      </c>
      <c r="AD343" s="39" t="s">
        <v>32084</v>
      </c>
      <c r="AE343">
        <v>1</v>
      </c>
      <c r="AG343" s="39" t="s">
        <v>32085</v>
      </c>
      <c r="AH343">
        <v>1</v>
      </c>
      <c r="AJ343" s="39" t="s">
        <v>32086</v>
      </c>
      <c r="AK343">
        <v>1</v>
      </c>
      <c r="AM343" s="39" t="s">
        <v>32087</v>
      </c>
      <c r="AN343">
        <v>1</v>
      </c>
      <c r="AP343" s="39" t="s">
        <v>32088</v>
      </c>
      <c r="AQ343">
        <v>0</v>
      </c>
      <c r="AS343" s="39" t="s">
        <v>20727</v>
      </c>
      <c r="AT343">
        <v>1</v>
      </c>
    </row>
    <row r="344" spans="1:46" x14ac:dyDescent="0.3">
      <c r="A344">
        <v>343</v>
      </c>
      <c r="B344" s="1">
        <v>45868.863518518519</v>
      </c>
      <c r="C344" s="1">
        <v>45868.866331018522</v>
      </c>
      <c r="D344" s="39" t="s">
        <v>1825</v>
      </c>
      <c r="E344" s="39" t="s">
        <v>1826</v>
      </c>
      <c r="F344">
        <v>8</v>
      </c>
      <c r="I344" s="39" t="s">
        <v>1826</v>
      </c>
      <c r="L344">
        <v>13</v>
      </c>
      <c r="O344">
        <v>17</v>
      </c>
      <c r="R344" s="39" t="s">
        <v>32081</v>
      </c>
      <c r="S344">
        <v>1</v>
      </c>
      <c r="U344" s="39" t="s">
        <v>341</v>
      </c>
      <c r="V344">
        <v>1</v>
      </c>
      <c r="X344" s="39" t="s">
        <v>22200</v>
      </c>
      <c r="Y344">
        <v>0</v>
      </c>
      <c r="AA344" s="39" t="s">
        <v>32083</v>
      </c>
      <c r="AB344">
        <v>1</v>
      </c>
      <c r="AD344" s="39" t="s">
        <v>32084</v>
      </c>
      <c r="AE344">
        <v>1</v>
      </c>
      <c r="AG344" s="39" t="s">
        <v>32085</v>
      </c>
      <c r="AH344">
        <v>1</v>
      </c>
      <c r="AJ344" s="39" t="s">
        <v>32086</v>
      </c>
      <c r="AK344">
        <v>1</v>
      </c>
      <c r="AM344" s="39" t="s">
        <v>32087</v>
      </c>
      <c r="AN344">
        <v>1</v>
      </c>
      <c r="AP344" s="39" t="s">
        <v>32113</v>
      </c>
      <c r="AQ344">
        <v>0</v>
      </c>
      <c r="AS344" s="39" t="s">
        <v>20727</v>
      </c>
      <c r="AT344">
        <v>1</v>
      </c>
    </row>
    <row r="345" spans="1:46" x14ac:dyDescent="0.3">
      <c r="A345">
        <v>344</v>
      </c>
      <c r="B345" s="1">
        <v>45868.872766203705</v>
      </c>
      <c r="C345" s="1">
        <v>45868.879317129627</v>
      </c>
      <c r="D345" s="39" t="s">
        <v>1872</v>
      </c>
      <c r="E345" s="39" t="s">
        <v>1873</v>
      </c>
      <c r="F345">
        <v>9</v>
      </c>
      <c r="I345" s="39" t="s">
        <v>1874</v>
      </c>
      <c r="L345">
        <v>13</v>
      </c>
      <c r="O345">
        <v>37</v>
      </c>
      <c r="R345" s="39" t="s">
        <v>32081</v>
      </c>
      <c r="S345">
        <v>1</v>
      </c>
      <c r="U345" s="39" t="s">
        <v>341</v>
      </c>
      <c r="V345">
        <v>1</v>
      </c>
      <c r="X345" s="39" t="s">
        <v>32082</v>
      </c>
      <c r="Y345">
        <v>1</v>
      </c>
      <c r="AA345" s="39" t="s">
        <v>32083</v>
      </c>
      <c r="AB345">
        <v>1</v>
      </c>
      <c r="AD345" s="39" t="s">
        <v>32084</v>
      </c>
      <c r="AE345">
        <v>1</v>
      </c>
      <c r="AG345" s="39" t="s">
        <v>32085</v>
      </c>
      <c r="AH345">
        <v>1</v>
      </c>
      <c r="AJ345" s="39" t="s">
        <v>32086</v>
      </c>
      <c r="AK345">
        <v>1</v>
      </c>
      <c r="AM345" s="39" t="s">
        <v>32087</v>
      </c>
      <c r="AN345">
        <v>1</v>
      </c>
      <c r="AP345" s="39" t="s">
        <v>32113</v>
      </c>
      <c r="AQ345">
        <v>0</v>
      </c>
      <c r="AS345" s="39" t="s">
        <v>20727</v>
      </c>
      <c r="AT345">
        <v>1</v>
      </c>
    </row>
    <row r="346" spans="1:46" x14ac:dyDescent="0.3">
      <c r="A346">
        <v>345</v>
      </c>
      <c r="B346" s="1">
        <v>45868.89261574074</v>
      </c>
      <c r="C346" s="1">
        <v>45868.895949074074</v>
      </c>
      <c r="D346" s="39" t="s">
        <v>4726</v>
      </c>
      <c r="E346" s="39" t="s">
        <v>4727</v>
      </c>
      <c r="F346">
        <v>6</v>
      </c>
      <c r="I346" s="39" t="s">
        <v>4728</v>
      </c>
      <c r="L346">
        <v>13</v>
      </c>
      <c r="O346">
        <v>25</v>
      </c>
      <c r="R346" s="39" t="s">
        <v>32092</v>
      </c>
      <c r="S346">
        <v>0</v>
      </c>
      <c r="U346" s="39" t="s">
        <v>341</v>
      </c>
      <c r="V346">
        <v>1</v>
      </c>
      <c r="X346" s="39" t="s">
        <v>32082</v>
      </c>
      <c r="Y346">
        <v>1</v>
      </c>
      <c r="AA346" s="39" t="s">
        <v>32083</v>
      </c>
      <c r="AB346">
        <v>1</v>
      </c>
      <c r="AD346" s="39" t="s">
        <v>32089</v>
      </c>
      <c r="AE346">
        <v>0</v>
      </c>
      <c r="AG346" s="39" t="s">
        <v>32085</v>
      </c>
      <c r="AH346">
        <v>1</v>
      </c>
      <c r="AJ346" s="39" t="s">
        <v>32086</v>
      </c>
      <c r="AK346">
        <v>1</v>
      </c>
      <c r="AM346" s="39" t="s">
        <v>32087</v>
      </c>
      <c r="AN346">
        <v>1</v>
      </c>
      <c r="AP346" s="39" t="s">
        <v>32099</v>
      </c>
      <c r="AQ346">
        <v>0</v>
      </c>
      <c r="AS346" s="39" t="s">
        <v>32094</v>
      </c>
      <c r="AT346">
        <v>0</v>
      </c>
    </row>
    <row r="347" spans="1:46" x14ac:dyDescent="0.3">
      <c r="A347">
        <v>346</v>
      </c>
      <c r="B347" s="1">
        <v>45868.903981481482</v>
      </c>
      <c r="C347" s="1">
        <v>45868.908090277779</v>
      </c>
      <c r="D347" s="39" t="s">
        <v>1814</v>
      </c>
      <c r="E347" s="39" t="s">
        <v>1815</v>
      </c>
      <c r="F347">
        <v>9</v>
      </c>
      <c r="I347" s="39" t="s">
        <v>1815</v>
      </c>
      <c r="L347">
        <v>13</v>
      </c>
      <c r="O347">
        <v>21</v>
      </c>
      <c r="R347" s="39" t="s">
        <v>32081</v>
      </c>
      <c r="S347">
        <v>1</v>
      </c>
      <c r="U347" s="39" t="s">
        <v>341</v>
      </c>
      <c r="V347">
        <v>1</v>
      </c>
      <c r="X347" s="39" t="s">
        <v>32082</v>
      </c>
      <c r="Y347">
        <v>1</v>
      </c>
      <c r="AA347" s="39" t="s">
        <v>32083</v>
      </c>
      <c r="AB347">
        <v>1</v>
      </c>
      <c r="AD347" s="39" t="s">
        <v>32084</v>
      </c>
      <c r="AE347">
        <v>1</v>
      </c>
      <c r="AG347" s="39" t="s">
        <v>32085</v>
      </c>
      <c r="AH347">
        <v>1</v>
      </c>
      <c r="AJ347" s="39" t="s">
        <v>32086</v>
      </c>
      <c r="AK347">
        <v>1</v>
      </c>
      <c r="AM347" s="39" t="s">
        <v>32087</v>
      </c>
      <c r="AN347">
        <v>1</v>
      </c>
      <c r="AP347" s="39" t="s">
        <v>32088</v>
      </c>
      <c r="AQ347">
        <v>0</v>
      </c>
      <c r="AS347" s="39" t="s">
        <v>20727</v>
      </c>
      <c r="AT347">
        <v>1</v>
      </c>
    </row>
    <row r="348" spans="1:46" x14ac:dyDescent="0.3">
      <c r="A348">
        <v>347</v>
      </c>
      <c r="B348" s="1">
        <v>45869.386921296296</v>
      </c>
      <c r="C348" s="1">
        <v>45869.391458333332</v>
      </c>
      <c r="D348" s="39" t="s">
        <v>1861</v>
      </c>
      <c r="E348" s="39" t="s">
        <v>1862</v>
      </c>
      <c r="F348">
        <v>9</v>
      </c>
      <c r="I348" s="39" t="s">
        <v>7011</v>
      </c>
      <c r="L348">
        <v>13</v>
      </c>
      <c r="O348">
        <v>32</v>
      </c>
      <c r="R348" s="39" t="s">
        <v>32081</v>
      </c>
      <c r="S348">
        <v>1</v>
      </c>
      <c r="U348" s="39" t="s">
        <v>341</v>
      </c>
      <c r="V348">
        <v>1</v>
      </c>
      <c r="X348" s="39" t="s">
        <v>32082</v>
      </c>
      <c r="Y348">
        <v>1</v>
      </c>
      <c r="AA348" s="39" t="s">
        <v>32083</v>
      </c>
      <c r="AB348">
        <v>1</v>
      </c>
      <c r="AD348" s="39" t="s">
        <v>32084</v>
      </c>
      <c r="AE348">
        <v>1</v>
      </c>
      <c r="AG348" s="39" t="s">
        <v>32085</v>
      </c>
      <c r="AH348">
        <v>1</v>
      </c>
      <c r="AJ348" s="39" t="s">
        <v>32086</v>
      </c>
      <c r="AK348">
        <v>1</v>
      </c>
      <c r="AM348" s="39" t="s">
        <v>32087</v>
      </c>
      <c r="AN348">
        <v>1</v>
      </c>
      <c r="AP348" s="39" t="s">
        <v>32113</v>
      </c>
      <c r="AQ348">
        <v>0</v>
      </c>
      <c r="AS348" s="39" t="s">
        <v>20727</v>
      </c>
      <c r="AT348">
        <v>1</v>
      </c>
    </row>
    <row r="349" spans="1:46" x14ac:dyDescent="0.3">
      <c r="A349">
        <v>348</v>
      </c>
      <c r="B349" s="1">
        <v>45869.396087962959</v>
      </c>
      <c r="C349" s="1">
        <v>45869.400300925925</v>
      </c>
      <c r="D349" s="39" t="s">
        <v>1650</v>
      </c>
      <c r="E349" s="39" t="s">
        <v>1651</v>
      </c>
      <c r="F349">
        <v>9</v>
      </c>
      <c r="I349" s="39" t="s">
        <v>17237</v>
      </c>
      <c r="L349">
        <v>13</v>
      </c>
      <c r="O349">
        <v>4</v>
      </c>
      <c r="R349" s="39" t="s">
        <v>32081</v>
      </c>
      <c r="S349">
        <v>1</v>
      </c>
      <c r="U349" s="39" t="s">
        <v>341</v>
      </c>
      <c r="V349">
        <v>1</v>
      </c>
      <c r="X349" s="39" t="s">
        <v>32082</v>
      </c>
      <c r="Y349">
        <v>1</v>
      </c>
      <c r="AA349" s="39" t="s">
        <v>32083</v>
      </c>
      <c r="AB349">
        <v>1</v>
      </c>
      <c r="AD349" s="39" t="s">
        <v>32084</v>
      </c>
      <c r="AE349">
        <v>1</v>
      </c>
      <c r="AG349" s="39" t="s">
        <v>32085</v>
      </c>
      <c r="AH349">
        <v>1</v>
      </c>
      <c r="AJ349" s="39" t="s">
        <v>32086</v>
      </c>
      <c r="AK349">
        <v>1</v>
      </c>
      <c r="AM349" s="39" t="s">
        <v>32087</v>
      </c>
      <c r="AN349">
        <v>1</v>
      </c>
      <c r="AP349" s="39" t="s">
        <v>32088</v>
      </c>
      <c r="AQ349">
        <v>0</v>
      </c>
      <c r="AS349" s="39" t="s">
        <v>20727</v>
      </c>
      <c r="AT349">
        <v>1</v>
      </c>
    </row>
    <row r="350" spans="1:46" x14ac:dyDescent="0.3">
      <c r="A350">
        <v>349</v>
      </c>
      <c r="B350" s="1">
        <v>45869.396145833336</v>
      </c>
      <c r="C350" s="1">
        <v>45869.400833333333</v>
      </c>
      <c r="D350" s="39" t="s">
        <v>1780</v>
      </c>
      <c r="E350" s="39" t="s">
        <v>1781</v>
      </c>
      <c r="F350">
        <v>9</v>
      </c>
      <c r="I350" s="39" t="s">
        <v>1781</v>
      </c>
      <c r="L350">
        <v>13</v>
      </c>
      <c r="O350">
        <v>34</v>
      </c>
      <c r="R350" s="39" t="s">
        <v>32081</v>
      </c>
      <c r="S350">
        <v>1</v>
      </c>
      <c r="U350" s="39" t="s">
        <v>341</v>
      </c>
      <c r="V350">
        <v>1</v>
      </c>
      <c r="X350" s="39" t="s">
        <v>32082</v>
      </c>
      <c r="Y350">
        <v>1</v>
      </c>
      <c r="AA350" s="39" t="s">
        <v>32083</v>
      </c>
      <c r="AB350">
        <v>1</v>
      </c>
      <c r="AD350" s="39" t="s">
        <v>32084</v>
      </c>
      <c r="AE350">
        <v>1</v>
      </c>
      <c r="AG350" s="39" t="s">
        <v>32085</v>
      </c>
      <c r="AH350">
        <v>1</v>
      </c>
      <c r="AJ350" s="39" t="s">
        <v>32086</v>
      </c>
      <c r="AK350">
        <v>1</v>
      </c>
      <c r="AM350" s="39" t="s">
        <v>32087</v>
      </c>
      <c r="AN350">
        <v>1</v>
      </c>
      <c r="AP350" s="39" t="s">
        <v>32088</v>
      </c>
      <c r="AQ350">
        <v>0</v>
      </c>
      <c r="AS350" s="39" t="s">
        <v>20727</v>
      </c>
      <c r="AT350">
        <v>1</v>
      </c>
    </row>
    <row r="351" spans="1:46" x14ac:dyDescent="0.3">
      <c r="A351">
        <v>350</v>
      </c>
      <c r="B351" s="1">
        <v>45869.483587962961</v>
      </c>
      <c r="C351" s="1">
        <v>45869.485150462962</v>
      </c>
      <c r="D351" s="39" t="s">
        <v>1714</v>
      </c>
      <c r="E351" s="39" t="s">
        <v>1715</v>
      </c>
      <c r="F351">
        <v>9</v>
      </c>
      <c r="I351" s="39" t="s">
        <v>1716</v>
      </c>
      <c r="L351">
        <v>13</v>
      </c>
      <c r="O351">
        <v>24</v>
      </c>
      <c r="R351" s="39" t="s">
        <v>32081</v>
      </c>
      <c r="S351">
        <v>1</v>
      </c>
      <c r="U351" s="39" t="s">
        <v>341</v>
      </c>
      <c r="V351">
        <v>1</v>
      </c>
      <c r="X351" s="39" t="s">
        <v>32082</v>
      </c>
      <c r="Y351">
        <v>1</v>
      </c>
      <c r="AA351" s="39" t="s">
        <v>32083</v>
      </c>
      <c r="AB351">
        <v>1</v>
      </c>
      <c r="AD351" s="39" t="s">
        <v>32084</v>
      </c>
      <c r="AE351">
        <v>1</v>
      </c>
      <c r="AG351" s="39" t="s">
        <v>32085</v>
      </c>
      <c r="AH351">
        <v>1</v>
      </c>
      <c r="AJ351" s="39" t="s">
        <v>32086</v>
      </c>
      <c r="AK351">
        <v>1</v>
      </c>
      <c r="AM351" s="39" t="s">
        <v>32087</v>
      </c>
      <c r="AN351">
        <v>1</v>
      </c>
      <c r="AP351" s="39" t="s">
        <v>32113</v>
      </c>
      <c r="AQ351">
        <v>0</v>
      </c>
      <c r="AS351" s="39" t="s">
        <v>20727</v>
      </c>
      <c r="AT351">
        <v>1</v>
      </c>
    </row>
    <row r="352" spans="1:46" x14ac:dyDescent="0.3">
      <c r="A352">
        <v>351</v>
      </c>
      <c r="B352" s="1">
        <v>45869.512442129628</v>
      </c>
      <c r="C352" s="1">
        <v>45869.515543981484</v>
      </c>
      <c r="D352" s="39" t="s">
        <v>1617</v>
      </c>
      <c r="E352" s="39" t="s">
        <v>1618</v>
      </c>
      <c r="F352">
        <v>9</v>
      </c>
      <c r="I352" s="39" t="s">
        <v>1618</v>
      </c>
      <c r="L352">
        <v>13</v>
      </c>
      <c r="O352">
        <v>33</v>
      </c>
      <c r="R352" s="39" t="s">
        <v>32081</v>
      </c>
      <c r="S352">
        <v>1</v>
      </c>
      <c r="U352" s="39" t="s">
        <v>341</v>
      </c>
      <c r="V352">
        <v>1</v>
      </c>
      <c r="X352" s="39" t="s">
        <v>32082</v>
      </c>
      <c r="Y352">
        <v>1</v>
      </c>
      <c r="AA352" s="39" t="s">
        <v>32083</v>
      </c>
      <c r="AB352">
        <v>1</v>
      </c>
      <c r="AD352" s="39" t="s">
        <v>32084</v>
      </c>
      <c r="AE352">
        <v>1</v>
      </c>
      <c r="AG352" s="39" t="s">
        <v>32085</v>
      </c>
      <c r="AH352">
        <v>1</v>
      </c>
      <c r="AJ352" s="39" t="s">
        <v>32086</v>
      </c>
      <c r="AK352">
        <v>1</v>
      </c>
      <c r="AM352" s="39" t="s">
        <v>32087</v>
      </c>
      <c r="AN352">
        <v>1</v>
      </c>
      <c r="AP352" s="39" t="s">
        <v>32099</v>
      </c>
      <c r="AQ352">
        <v>0</v>
      </c>
      <c r="AS352" s="39" t="s">
        <v>20727</v>
      </c>
      <c r="AT352">
        <v>1</v>
      </c>
    </row>
    <row r="353" spans="1:46" x14ac:dyDescent="0.3">
      <c r="A353">
        <v>352</v>
      </c>
      <c r="B353" s="1">
        <v>45869.996180555558</v>
      </c>
      <c r="C353" s="1">
        <v>45869.997708333336</v>
      </c>
      <c r="D353" s="39" t="s">
        <v>1506</v>
      </c>
      <c r="E353" s="39" t="s">
        <v>1507</v>
      </c>
      <c r="F353">
        <v>9</v>
      </c>
      <c r="I353" s="39" t="s">
        <v>6862</v>
      </c>
      <c r="L353">
        <v>13</v>
      </c>
      <c r="O353">
        <v>29</v>
      </c>
      <c r="R353" s="39" t="s">
        <v>32081</v>
      </c>
      <c r="S353">
        <v>1</v>
      </c>
      <c r="U353" s="39" t="s">
        <v>341</v>
      </c>
      <c r="V353">
        <v>1</v>
      </c>
      <c r="X353" s="39" t="s">
        <v>32082</v>
      </c>
      <c r="Y353">
        <v>1</v>
      </c>
      <c r="AA353" s="39" t="s">
        <v>32083</v>
      </c>
      <c r="AB353">
        <v>1</v>
      </c>
      <c r="AD353" s="39" t="s">
        <v>32084</v>
      </c>
      <c r="AE353">
        <v>1</v>
      </c>
      <c r="AG353" s="39" t="s">
        <v>32085</v>
      </c>
      <c r="AH353">
        <v>1</v>
      </c>
      <c r="AJ353" s="39" t="s">
        <v>32086</v>
      </c>
      <c r="AK353">
        <v>1</v>
      </c>
      <c r="AM353" s="39" t="s">
        <v>32087</v>
      </c>
      <c r="AN353">
        <v>1</v>
      </c>
      <c r="AP353" s="39" t="s">
        <v>32088</v>
      </c>
      <c r="AQ353">
        <v>0</v>
      </c>
      <c r="AS353" s="39" t="s">
        <v>20727</v>
      </c>
      <c r="AT353">
        <v>1</v>
      </c>
    </row>
    <row r="354" spans="1:46" x14ac:dyDescent="0.3">
      <c r="A354">
        <v>353</v>
      </c>
      <c r="B354" s="1">
        <v>45871.863564814812</v>
      </c>
      <c r="C354" s="1">
        <v>45871.869675925926</v>
      </c>
      <c r="D354" s="39" t="s">
        <v>1670</v>
      </c>
      <c r="E354" s="39" t="s">
        <v>1671</v>
      </c>
      <c r="F354">
        <v>7</v>
      </c>
      <c r="I354" s="39" t="s">
        <v>1671</v>
      </c>
      <c r="L354">
        <v>13</v>
      </c>
      <c r="O354">
        <v>40</v>
      </c>
      <c r="R354" s="39" t="s">
        <v>32092</v>
      </c>
      <c r="S354">
        <v>0</v>
      </c>
      <c r="U354" s="39" t="s">
        <v>341</v>
      </c>
      <c r="V354">
        <v>1</v>
      </c>
      <c r="X354" s="39" t="s">
        <v>21157</v>
      </c>
      <c r="Y354">
        <v>0</v>
      </c>
      <c r="AA354" s="39" t="s">
        <v>32083</v>
      </c>
      <c r="AB354">
        <v>1</v>
      </c>
      <c r="AD354" s="39" t="s">
        <v>32084</v>
      </c>
      <c r="AE354">
        <v>1</v>
      </c>
      <c r="AG354" s="39" t="s">
        <v>32085</v>
      </c>
      <c r="AH354">
        <v>1</v>
      </c>
      <c r="AJ354" s="39" t="s">
        <v>32086</v>
      </c>
      <c r="AK354">
        <v>1</v>
      </c>
      <c r="AM354" s="39" t="s">
        <v>32087</v>
      </c>
      <c r="AN354">
        <v>1</v>
      </c>
      <c r="AP354" s="39" t="s">
        <v>32102</v>
      </c>
      <c r="AQ354">
        <v>1</v>
      </c>
      <c r="AS354" s="39" t="s">
        <v>22825</v>
      </c>
      <c r="AT354">
        <v>0</v>
      </c>
    </row>
    <row r="355" spans="1:46" x14ac:dyDescent="0.3">
      <c r="A355">
        <v>354</v>
      </c>
      <c r="B355" s="1">
        <v>45873.555173611108</v>
      </c>
      <c r="C355" s="1">
        <v>45873.561921296299</v>
      </c>
      <c r="D355" s="39" t="s">
        <v>4706</v>
      </c>
      <c r="E355" s="39" t="s">
        <v>4707</v>
      </c>
      <c r="F355">
        <v>10</v>
      </c>
      <c r="I355" s="39" t="s">
        <v>4707</v>
      </c>
      <c r="L355">
        <v>14</v>
      </c>
      <c r="O355">
        <v>36</v>
      </c>
      <c r="R355" s="39" t="s">
        <v>32081</v>
      </c>
      <c r="S355">
        <v>1</v>
      </c>
      <c r="U355" s="39" t="s">
        <v>341</v>
      </c>
      <c r="V355">
        <v>1</v>
      </c>
      <c r="X355" s="39" t="s">
        <v>32082</v>
      </c>
      <c r="Y355">
        <v>1</v>
      </c>
      <c r="AA355" s="39" t="s">
        <v>32083</v>
      </c>
      <c r="AB355">
        <v>1</v>
      </c>
      <c r="AD355" s="39" t="s">
        <v>32084</v>
      </c>
      <c r="AE355">
        <v>1</v>
      </c>
      <c r="AG355" s="39" t="s">
        <v>32085</v>
      </c>
      <c r="AH355">
        <v>1</v>
      </c>
      <c r="AJ355" s="39" t="s">
        <v>32086</v>
      </c>
      <c r="AK355">
        <v>1</v>
      </c>
      <c r="AM355" s="39" t="s">
        <v>32087</v>
      </c>
      <c r="AN355">
        <v>1</v>
      </c>
      <c r="AP355" s="39" t="s">
        <v>32102</v>
      </c>
      <c r="AQ355">
        <v>1</v>
      </c>
      <c r="AS355" s="39" t="s">
        <v>20727</v>
      </c>
      <c r="AT355">
        <v>1</v>
      </c>
    </row>
    <row r="356" spans="1:46" x14ac:dyDescent="0.3">
      <c r="A356">
        <v>355</v>
      </c>
      <c r="B356" s="1">
        <v>45873.959456018521</v>
      </c>
      <c r="C356" s="1">
        <v>45873.963726851849</v>
      </c>
      <c r="D356" s="39" t="s">
        <v>4659</v>
      </c>
      <c r="E356" s="39" t="s">
        <v>4660</v>
      </c>
      <c r="F356">
        <v>9</v>
      </c>
      <c r="I356" s="39" t="s">
        <v>32137</v>
      </c>
      <c r="L356">
        <v>14</v>
      </c>
      <c r="O356">
        <v>22</v>
      </c>
      <c r="R356" s="39" t="s">
        <v>32081</v>
      </c>
      <c r="S356">
        <v>1</v>
      </c>
      <c r="U356" s="39" t="s">
        <v>341</v>
      </c>
      <c r="V356">
        <v>1</v>
      </c>
      <c r="X356" s="39" t="s">
        <v>32082</v>
      </c>
      <c r="Y356">
        <v>1</v>
      </c>
      <c r="AA356" s="39" t="s">
        <v>32083</v>
      </c>
      <c r="AB356">
        <v>1</v>
      </c>
      <c r="AD356" s="39" t="s">
        <v>32084</v>
      </c>
      <c r="AE356">
        <v>1</v>
      </c>
      <c r="AG356" s="39" t="s">
        <v>32085</v>
      </c>
      <c r="AH356">
        <v>1</v>
      </c>
      <c r="AJ356" s="39" t="s">
        <v>32086</v>
      </c>
      <c r="AK356">
        <v>1</v>
      </c>
      <c r="AM356" s="39" t="s">
        <v>32087</v>
      </c>
      <c r="AN356">
        <v>1</v>
      </c>
      <c r="AP356" s="39" t="s">
        <v>32088</v>
      </c>
      <c r="AQ356">
        <v>0</v>
      </c>
      <c r="AS356" s="39" t="s">
        <v>20727</v>
      </c>
      <c r="AT356">
        <v>1</v>
      </c>
    </row>
    <row r="357" spans="1:46" x14ac:dyDescent="0.3">
      <c r="A357">
        <v>356</v>
      </c>
      <c r="B357" s="1">
        <v>45874.381736111114</v>
      </c>
      <c r="C357" s="1">
        <v>45874.384421296294</v>
      </c>
      <c r="D357" s="39" t="s">
        <v>32138</v>
      </c>
      <c r="E357" s="39" t="s">
        <v>32139</v>
      </c>
      <c r="F357">
        <v>8</v>
      </c>
      <c r="I357" s="39" t="s">
        <v>32140</v>
      </c>
      <c r="L357">
        <v>14</v>
      </c>
      <c r="O357">
        <v>26</v>
      </c>
      <c r="R357" s="39" t="s">
        <v>32081</v>
      </c>
      <c r="S357">
        <v>1</v>
      </c>
      <c r="U357" s="39" t="s">
        <v>341</v>
      </c>
      <c r="V357">
        <v>1</v>
      </c>
      <c r="X357" s="39" t="s">
        <v>32082</v>
      </c>
      <c r="Y357">
        <v>1</v>
      </c>
      <c r="AA357" s="39" t="s">
        <v>32083</v>
      </c>
      <c r="AB357">
        <v>1</v>
      </c>
      <c r="AD357" s="39" t="s">
        <v>32089</v>
      </c>
      <c r="AE357">
        <v>0</v>
      </c>
      <c r="AG357" s="39" t="s">
        <v>32085</v>
      </c>
      <c r="AH357">
        <v>1</v>
      </c>
      <c r="AJ357" s="39" t="s">
        <v>32086</v>
      </c>
      <c r="AK357">
        <v>1</v>
      </c>
      <c r="AM357" s="39" t="s">
        <v>32087</v>
      </c>
      <c r="AN357">
        <v>1</v>
      </c>
      <c r="AP357" s="39" t="s">
        <v>32088</v>
      </c>
      <c r="AQ357">
        <v>0</v>
      </c>
      <c r="AS357" s="39" t="s">
        <v>20727</v>
      </c>
      <c r="AT357">
        <v>1</v>
      </c>
    </row>
    <row r="358" spans="1:46" x14ac:dyDescent="0.3">
      <c r="A358">
        <v>357</v>
      </c>
      <c r="B358" s="1">
        <v>45874.550694444442</v>
      </c>
      <c r="C358" s="1">
        <v>45874.552881944444</v>
      </c>
      <c r="D358" s="39" t="s">
        <v>1162</v>
      </c>
      <c r="E358" s="39" t="s">
        <v>1163</v>
      </c>
      <c r="F358">
        <v>9</v>
      </c>
      <c r="I358" s="39" t="s">
        <v>1163</v>
      </c>
      <c r="L358">
        <v>2</v>
      </c>
      <c r="O358">
        <v>14</v>
      </c>
      <c r="R358" s="39" t="s">
        <v>32081</v>
      </c>
      <c r="S358">
        <v>1</v>
      </c>
      <c r="U358" s="39" t="s">
        <v>341</v>
      </c>
      <c r="V358">
        <v>1</v>
      </c>
      <c r="X358" s="39" t="s">
        <v>32082</v>
      </c>
      <c r="Y358">
        <v>1</v>
      </c>
      <c r="AA358" s="39" t="s">
        <v>32083</v>
      </c>
      <c r="AB358">
        <v>1</v>
      </c>
      <c r="AD358" s="39" t="s">
        <v>32084</v>
      </c>
      <c r="AE358">
        <v>1</v>
      </c>
      <c r="AG358" s="39" t="s">
        <v>32085</v>
      </c>
      <c r="AH358">
        <v>1</v>
      </c>
      <c r="AJ358" s="39" t="s">
        <v>32086</v>
      </c>
      <c r="AK358">
        <v>1</v>
      </c>
      <c r="AM358" s="39" t="s">
        <v>32087</v>
      </c>
      <c r="AN358">
        <v>1</v>
      </c>
      <c r="AP358" s="39" t="s">
        <v>32088</v>
      </c>
      <c r="AQ358">
        <v>0</v>
      </c>
      <c r="AS358" s="39" t="s">
        <v>20727</v>
      </c>
      <c r="AT358">
        <v>1</v>
      </c>
    </row>
    <row r="359" spans="1:46" x14ac:dyDescent="0.3">
      <c r="A359">
        <v>358</v>
      </c>
      <c r="B359" s="1">
        <v>45874.587881944448</v>
      </c>
      <c r="C359" s="1">
        <v>45874.590694444443</v>
      </c>
      <c r="D359" s="39" t="s">
        <v>32048</v>
      </c>
      <c r="E359" s="39" t="s">
        <v>32049</v>
      </c>
      <c r="F359">
        <v>8</v>
      </c>
      <c r="I359" s="39" t="s">
        <v>32049</v>
      </c>
      <c r="L359">
        <v>14</v>
      </c>
      <c r="O359">
        <v>3</v>
      </c>
      <c r="R359" s="39" t="s">
        <v>32081</v>
      </c>
      <c r="S359">
        <v>1</v>
      </c>
      <c r="U359" s="39" t="s">
        <v>341</v>
      </c>
      <c r="V359">
        <v>1</v>
      </c>
      <c r="X359" s="39" t="s">
        <v>32082</v>
      </c>
      <c r="Y359">
        <v>1</v>
      </c>
      <c r="AA359" s="39" t="s">
        <v>32083</v>
      </c>
      <c r="AB359">
        <v>1</v>
      </c>
      <c r="AD359" s="39" t="s">
        <v>32089</v>
      </c>
      <c r="AE359">
        <v>0</v>
      </c>
      <c r="AG359" s="39" t="s">
        <v>32085</v>
      </c>
      <c r="AH359">
        <v>1</v>
      </c>
      <c r="AJ359" s="39" t="s">
        <v>32086</v>
      </c>
      <c r="AK359">
        <v>1</v>
      </c>
      <c r="AM359" s="39" t="s">
        <v>32087</v>
      </c>
      <c r="AN359">
        <v>1</v>
      </c>
      <c r="AP359" s="39" t="s">
        <v>32099</v>
      </c>
      <c r="AQ359">
        <v>0</v>
      </c>
      <c r="AS359" s="39" t="s">
        <v>20727</v>
      </c>
      <c r="AT359">
        <v>1</v>
      </c>
    </row>
    <row r="360" spans="1:46" x14ac:dyDescent="0.3">
      <c r="A360">
        <v>359</v>
      </c>
      <c r="B360" s="1">
        <v>45875.861458333333</v>
      </c>
      <c r="C360" s="1">
        <v>45875.865983796299</v>
      </c>
      <c r="D360" s="39" t="s">
        <v>4647</v>
      </c>
      <c r="E360" s="39" t="s">
        <v>4648</v>
      </c>
      <c r="F360">
        <v>7</v>
      </c>
      <c r="I360" s="39" t="s">
        <v>4648</v>
      </c>
      <c r="L360">
        <v>14</v>
      </c>
      <c r="O360">
        <v>40</v>
      </c>
      <c r="R360" s="39" t="s">
        <v>32081</v>
      </c>
      <c r="S360">
        <v>1</v>
      </c>
      <c r="U360" s="39" t="s">
        <v>341</v>
      </c>
      <c r="V360">
        <v>1</v>
      </c>
      <c r="X360" s="39" t="s">
        <v>32082</v>
      </c>
      <c r="Y360">
        <v>1</v>
      </c>
      <c r="AA360" s="39" t="s">
        <v>32083</v>
      </c>
      <c r="AB360">
        <v>1</v>
      </c>
      <c r="AD360" s="39" t="s">
        <v>32089</v>
      </c>
      <c r="AE360">
        <v>0</v>
      </c>
      <c r="AG360" s="39" t="s">
        <v>32115</v>
      </c>
      <c r="AH360">
        <v>0</v>
      </c>
      <c r="AJ360" s="39" t="s">
        <v>32086</v>
      </c>
      <c r="AK360">
        <v>1</v>
      </c>
      <c r="AM360" s="39" t="s">
        <v>32087</v>
      </c>
      <c r="AN360">
        <v>1</v>
      </c>
      <c r="AP360" s="39" t="s">
        <v>32088</v>
      </c>
      <c r="AQ360">
        <v>0</v>
      </c>
      <c r="AS360" s="39" t="s">
        <v>20727</v>
      </c>
      <c r="AT360">
        <v>1</v>
      </c>
    </row>
    <row r="361" spans="1:46" x14ac:dyDescent="0.3">
      <c r="A361">
        <v>360</v>
      </c>
      <c r="B361" s="1">
        <v>45876.632407407407</v>
      </c>
      <c r="C361" s="1">
        <v>45876.634976851848</v>
      </c>
      <c r="D361" s="39" t="s">
        <v>1834</v>
      </c>
      <c r="E361" s="39" t="s">
        <v>1835</v>
      </c>
      <c r="F361">
        <v>9</v>
      </c>
      <c r="I361" s="39" t="s">
        <v>1835</v>
      </c>
      <c r="L361">
        <v>13</v>
      </c>
      <c r="O361">
        <v>10</v>
      </c>
      <c r="R361" s="39" t="s">
        <v>32081</v>
      </c>
      <c r="S361">
        <v>1</v>
      </c>
      <c r="U361" s="39" t="s">
        <v>341</v>
      </c>
      <c r="V361">
        <v>1</v>
      </c>
      <c r="X361" s="39" t="s">
        <v>32082</v>
      </c>
      <c r="Y361">
        <v>1</v>
      </c>
      <c r="AA361" s="39" t="s">
        <v>32083</v>
      </c>
      <c r="AB361">
        <v>1</v>
      </c>
      <c r="AD361" s="39" t="s">
        <v>32084</v>
      </c>
      <c r="AE361">
        <v>1</v>
      </c>
      <c r="AG361" s="39" t="s">
        <v>32085</v>
      </c>
      <c r="AH361">
        <v>1</v>
      </c>
      <c r="AJ361" s="39" t="s">
        <v>32086</v>
      </c>
      <c r="AK361">
        <v>1</v>
      </c>
      <c r="AM361" s="39" t="s">
        <v>32087</v>
      </c>
      <c r="AN361">
        <v>1</v>
      </c>
      <c r="AP361" s="39" t="s">
        <v>32088</v>
      </c>
      <c r="AQ361">
        <v>0</v>
      </c>
      <c r="AS361" s="39" t="s">
        <v>20727</v>
      </c>
      <c r="AT361">
        <v>1</v>
      </c>
    </row>
    <row r="362" spans="1:46" x14ac:dyDescent="0.3">
      <c r="A362">
        <v>361</v>
      </c>
      <c r="B362" s="1">
        <v>45876.958680555559</v>
      </c>
      <c r="C362" s="1">
        <v>45876.963865740741</v>
      </c>
      <c r="D362" s="39" t="s">
        <v>1726</v>
      </c>
      <c r="E362" s="39" t="s">
        <v>1727</v>
      </c>
      <c r="F362">
        <v>8</v>
      </c>
      <c r="I362" s="39" t="s">
        <v>32141</v>
      </c>
      <c r="L362">
        <v>13</v>
      </c>
      <c r="O362">
        <v>6</v>
      </c>
      <c r="R362" s="39" t="s">
        <v>32081</v>
      </c>
      <c r="S362">
        <v>1</v>
      </c>
      <c r="U362" s="39" t="s">
        <v>341</v>
      </c>
      <c r="V362">
        <v>1</v>
      </c>
      <c r="X362" s="39" t="s">
        <v>32082</v>
      </c>
      <c r="Y362">
        <v>1</v>
      </c>
      <c r="AA362" s="39" t="s">
        <v>32083</v>
      </c>
      <c r="AB362">
        <v>1</v>
      </c>
      <c r="AD362" s="39" t="s">
        <v>32089</v>
      </c>
      <c r="AE362">
        <v>0</v>
      </c>
      <c r="AG362" s="39" t="s">
        <v>32085</v>
      </c>
      <c r="AH362">
        <v>1</v>
      </c>
      <c r="AJ362" s="39" t="s">
        <v>32086</v>
      </c>
      <c r="AK362">
        <v>1</v>
      </c>
      <c r="AM362" s="39" t="s">
        <v>32087</v>
      </c>
      <c r="AN362">
        <v>1</v>
      </c>
      <c r="AP362" s="39" t="s">
        <v>32088</v>
      </c>
      <c r="AQ362">
        <v>0</v>
      </c>
      <c r="AS362" s="39" t="s">
        <v>20727</v>
      </c>
      <c r="AT362">
        <v>1</v>
      </c>
    </row>
    <row r="363" spans="1:46" x14ac:dyDescent="0.3">
      <c r="A363">
        <v>362</v>
      </c>
      <c r="B363" s="1">
        <v>45878.606041666666</v>
      </c>
      <c r="C363" s="1">
        <v>45878.606261574074</v>
      </c>
      <c r="D363" s="39" t="s">
        <v>1050</v>
      </c>
      <c r="E363" s="39" t="s">
        <v>1051</v>
      </c>
      <c r="F363">
        <v>9</v>
      </c>
      <c r="I363" s="39" t="s">
        <v>1052</v>
      </c>
      <c r="L363">
        <v>2</v>
      </c>
      <c r="O363">
        <v>28</v>
      </c>
      <c r="R363" s="39" t="s">
        <v>32081</v>
      </c>
      <c r="S363">
        <v>1</v>
      </c>
      <c r="U363" s="39" t="s">
        <v>341</v>
      </c>
      <c r="V363">
        <v>1</v>
      </c>
      <c r="X363" s="39" t="s">
        <v>32082</v>
      </c>
      <c r="Y363">
        <v>1</v>
      </c>
      <c r="AA363" s="39" t="s">
        <v>32083</v>
      </c>
      <c r="AB363">
        <v>1</v>
      </c>
      <c r="AD363" s="39" t="s">
        <v>32084</v>
      </c>
      <c r="AE363">
        <v>1</v>
      </c>
      <c r="AG363" s="39" t="s">
        <v>32085</v>
      </c>
      <c r="AH363">
        <v>1</v>
      </c>
      <c r="AJ363" s="39" t="s">
        <v>32086</v>
      </c>
      <c r="AK363">
        <v>1</v>
      </c>
      <c r="AM363" s="39" t="s">
        <v>32087</v>
      </c>
      <c r="AN363">
        <v>1</v>
      </c>
      <c r="AP363" s="39" t="s">
        <v>32088</v>
      </c>
      <c r="AQ363">
        <v>0</v>
      </c>
      <c r="AS363" s="39" t="s">
        <v>20727</v>
      </c>
      <c r="AT363">
        <v>1</v>
      </c>
    </row>
    <row r="364" spans="1:46" x14ac:dyDescent="0.3">
      <c r="A364">
        <v>363</v>
      </c>
      <c r="B364" s="1">
        <v>45886.580046296294</v>
      </c>
      <c r="C364" s="1">
        <v>45886.581875000003</v>
      </c>
      <c r="D364" s="39" t="s">
        <v>4267</v>
      </c>
      <c r="E364" s="39" t="s">
        <v>4268</v>
      </c>
      <c r="F364">
        <v>9</v>
      </c>
      <c r="I364" s="39" t="s">
        <v>4268</v>
      </c>
      <c r="L364">
        <v>4</v>
      </c>
      <c r="O364">
        <v>36</v>
      </c>
      <c r="R364" s="39" t="s">
        <v>32081</v>
      </c>
      <c r="S364">
        <v>1</v>
      </c>
      <c r="U364" s="39" t="s">
        <v>341</v>
      </c>
      <c r="V364">
        <v>1</v>
      </c>
      <c r="X364" s="39" t="s">
        <v>32082</v>
      </c>
      <c r="Y364">
        <v>1</v>
      </c>
      <c r="AA364" s="39" t="s">
        <v>32083</v>
      </c>
      <c r="AB364">
        <v>1</v>
      </c>
      <c r="AD364" s="39" t="s">
        <v>32084</v>
      </c>
      <c r="AE364">
        <v>1</v>
      </c>
      <c r="AG364" s="39" t="s">
        <v>32085</v>
      </c>
      <c r="AH364">
        <v>1</v>
      </c>
      <c r="AJ364" s="39" t="s">
        <v>32086</v>
      </c>
      <c r="AK364">
        <v>1</v>
      </c>
      <c r="AM364" s="39" t="s">
        <v>32087</v>
      </c>
      <c r="AN364">
        <v>1</v>
      </c>
      <c r="AP364" s="39" t="s">
        <v>32099</v>
      </c>
      <c r="AQ364">
        <v>0</v>
      </c>
      <c r="AS364" s="39" t="s">
        <v>20727</v>
      </c>
      <c r="AT364">
        <v>1</v>
      </c>
    </row>
    <row r="365" spans="1:46" x14ac:dyDescent="0.3">
      <c r="A365">
        <v>364</v>
      </c>
      <c r="B365" s="1">
        <v>45887.65960648148</v>
      </c>
      <c r="C365" s="1">
        <v>45887.662048611113</v>
      </c>
      <c r="D365" s="39" t="s">
        <v>4765</v>
      </c>
      <c r="E365" s="39" t="s">
        <v>4766</v>
      </c>
      <c r="F365">
        <v>9</v>
      </c>
      <c r="I365" s="39" t="s">
        <v>4767</v>
      </c>
      <c r="L365">
        <v>14</v>
      </c>
      <c r="O365">
        <v>9</v>
      </c>
      <c r="R365" s="39" t="s">
        <v>32081</v>
      </c>
      <c r="S365">
        <v>1</v>
      </c>
      <c r="U365" s="39" t="s">
        <v>341</v>
      </c>
      <c r="V365">
        <v>1</v>
      </c>
      <c r="X365" s="39" t="s">
        <v>32082</v>
      </c>
      <c r="Y365">
        <v>1</v>
      </c>
      <c r="AA365" s="39" t="s">
        <v>32083</v>
      </c>
      <c r="AB365">
        <v>1</v>
      </c>
      <c r="AD365" s="39" t="s">
        <v>32084</v>
      </c>
      <c r="AE365">
        <v>1</v>
      </c>
      <c r="AG365" s="39" t="s">
        <v>32085</v>
      </c>
      <c r="AH365">
        <v>1</v>
      </c>
      <c r="AJ365" s="39" t="s">
        <v>32086</v>
      </c>
      <c r="AK365">
        <v>1</v>
      </c>
      <c r="AM365" s="39" t="s">
        <v>32087</v>
      </c>
      <c r="AN365">
        <v>1</v>
      </c>
      <c r="AP365" s="39" t="s">
        <v>32088</v>
      </c>
      <c r="AQ365">
        <v>0</v>
      </c>
      <c r="AS365" s="39" t="s">
        <v>20727</v>
      </c>
      <c r="AT365">
        <v>1</v>
      </c>
    </row>
    <row r="366" spans="1:46" x14ac:dyDescent="0.3">
      <c r="A366">
        <v>365</v>
      </c>
      <c r="B366" s="1">
        <v>45888.558622685188</v>
      </c>
      <c r="C366" s="1">
        <v>45888.560856481483</v>
      </c>
      <c r="D366" s="39" t="s">
        <v>4715</v>
      </c>
      <c r="E366" s="39" t="s">
        <v>4716</v>
      </c>
      <c r="F366">
        <v>9</v>
      </c>
      <c r="I366" s="39" t="s">
        <v>4717</v>
      </c>
      <c r="L366">
        <v>14</v>
      </c>
      <c r="O366">
        <v>7</v>
      </c>
      <c r="R366" s="39" t="s">
        <v>32081</v>
      </c>
      <c r="S366">
        <v>1</v>
      </c>
      <c r="U366" s="39" t="s">
        <v>341</v>
      </c>
      <c r="V366">
        <v>1</v>
      </c>
      <c r="X366" s="39" t="s">
        <v>32082</v>
      </c>
      <c r="Y366">
        <v>1</v>
      </c>
      <c r="AA366" s="39" t="s">
        <v>32083</v>
      </c>
      <c r="AB366">
        <v>1</v>
      </c>
      <c r="AD366" s="39" t="s">
        <v>32084</v>
      </c>
      <c r="AE366">
        <v>1</v>
      </c>
      <c r="AG366" s="39" t="s">
        <v>32085</v>
      </c>
      <c r="AH366">
        <v>1</v>
      </c>
      <c r="AJ366" s="39" t="s">
        <v>32086</v>
      </c>
      <c r="AK366">
        <v>1</v>
      </c>
      <c r="AM366" s="39" t="s">
        <v>32087</v>
      </c>
      <c r="AN366">
        <v>1</v>
      </c>
      <c r="AP366" s="39" t="s">
        <v>32088</v>
      </c>
      <c r="AQ366">
        <v>0</v>
      </c>
      <c r="AS366" s="39" t="s">
        <v>20727</v>
      </c>
      <c r="AT366">
        <v>1</v>
      </c>
    </row>
    <row r="367" spans="1:46" x14ac:dyDescent="0.3">
      <c r="A367">
        <v>366</v>
      </c>
      <c r="B367" s="1">
        <v>45890.500231481485</v>
      </c>
      <c r="C367" s="1">
        <v>45890.505659722221</v>
      </c>
      <c r="D367" s="39" t="s">
        <v>2073</v>
      </c>
      <c r="E367" s="39" t="s">
        <v>2074</v>
      </c>
      <c r="F367">
        <v>8</v>
      </c>
      <c r="I367" s="39" t="s">
        <v>2074</v>
      </c>
      <c r="L367">
        <v>4</v>
      </c>
      <c r="O367">
        <v>3</v>
      </c>
      <c r="R367" s="39" t="s">
        <v>32096</v>
      </c>
      <c r="S367">
        <v>0</v>
      </c>
      <c r="U367" s="39" t="s">
        <v>341</v>
      </c>
      <c r="V367">
        <v>1</v>
      </c>
      <c r="X367" s="39" t="s">
        <v>32082</v>
      </c>
      <c r="Y367">
        <v>1</v>
      </c>
      <c r="AA367" s="39" t="s">
        <v>32083</v>
      </c>
      <c r="AB367">
        <v>1</v>
      </c>
      <c r="AD367" s="39" t="s">
        <v>32084</v>
      </c>
      <c r="AE367">
        <v>1</v>
      </c>
      <c r="AG367" s="39" t="s">
        <v>32085</v>
      </c>
      <c r="AH367">
        <v>1</v>
      </c>
      <c r="AJ367" s="39" t="s">
        <v>32086</v>
      </c>
      <c r="AK367">
        <v>1</v>
      </c>
      <c r="AM367" s="39" t="s">
        <v>32087</v>
      </c>
      <c r="AN367">
        <v>1</v>
      </c>
      <c r="AP367" s="39" t="s">
        <v>32099</v>
      </c>
      <c r="AQ367">
        <v>0</v>
      </c>
      <c r="AS367" s="39" t="s">
        <v>20727</v>
      </c>
      <c r="AT367">
        <v>1</v>
      </c>
    </row>
    <row r="368" spans="1:46" x14ac:dyDescent="0.3">
      <c r="A368">
        <v>367</v>
      </c>
      <c r="B368" s="1">
        <v>45892.536469907405</v>
      </c>
      <c r="C368" s="1">
        <v>45892.538124999999</v>
      </c>
      <c r="D368" s="39" t="s">
        <v>4022</v>
      </c>
      <c r="E368" s="39" t="s">
        <v>4023</v>
      </c>
      <c r="F368">
        <v>9</v>
      </c>
      <c r="I368" s="39" t="s">
        <v>4023</v>
      </c>
      <c r="L368">
        <v>6</v>
      </c>
      <c r="O368">
        <v>9</v>
      </c>
      <c r="R368" s="39" t="s">
        <v>32081</v>
      </c>
      <c r="S368">
        <v>1</v>
      </c>
      <c r="U368" s="39" t="s">
        <v>341</v>
      </c>
      <c r="V368">
        <v>1</v>
      </c>
      <c r="X368" s="39" t="s">
        <v>32082</v>
      </c>
      <c r="Y368">
        <v>1</v>
      </c>
      <c r="AA368" s="39" t="s">
        <v>32083</v>
      </c>
      <c r="AB368">
        <v>1</v>
      </c>
      <c r="AD368" s="39" t="s">
        <v>32084</v>
      </c>
      <c r="AE368">
        <v>1</v>
      </c>
      <c r="AG368" s="39" t="s">
        <v>32085</v>
      </c>
      <c r="AH368">
        <v>1</v>
      </c>
      <c r="AJ368" s="39" t="s">
        <v>32086</v>
      </c>
      <c r="AK368">
        <v>1</v>
      </c>
      <c r="AM368" s="39" t="s">
        <v>32087</v>
      </c>
      <c r="AN368">
        <v>1</v>
      </c>
      <c r="AP368" s="39" t="s">
        <v>32088</v>
      </c>
      <c r="AQ368">
        <v>0</v>
      </c>
      <c r="AS368" s="39" t="s">
        <v>20727</v>
      </c>
      <c r="AT368">
        <v>1</v>
      </c>
    </row>
    <row r="369" spans="1:46" x14ac:dyDescent="0.3">
      <c r="A369">
        <v>368</v>
      </c>
      <c r="B369" s="1">
        <v>45892.586643518516</v>
      </c>
      <c r="C369" s="1">
        <v>45892.591770833336</v>
      </c>
      <c r="D369" s="39" t="s">
        <v>2033</v>
      </c>
      <c r="E369" s="39" t="s">
        <v>2034</v>
      </c>
      <c r="F369">
        <v>8</v>
      </c>
      <c r="I369" s="39" t="s">
        <v>2034</v>
      </c>
      <c r="L369">
        <v>4</v>
      </c>
      <c r="O369">
        <v>23</v>
      </c>
      <c r="R369" s="39" t="s">
        <v>32081</v>
      </c>
      <c r="S369">
        <v>1</v>
      </c>
      <c r="U369" s="39" t="s">
        <v>341</v>
      </c>
      <c r="V369">
        <v>1</v>
      </c>
      <c r="X369" s="39" t="s">
        <v>32082</v>
      </c>
      <c r="Y369">
        <v>1</v>
      </c>
      <c r="AA369" s="39" t="s">
        <v>32083</v>
      </c>
      <c r="AB369">
        <v>1</v>
      </c>
      <c r="AD369" s="39" t="s">
        <v>32089</v>
      </c>
      <c r="AE369">
        <v>0</v>
      </c>
      <c r="AG369" s="39" t="s">
        <v>32085</v>
      </c>
      <c r="AH369">
        <v>1</v>
      </c>
      <c r="AJ369" s="39" t="s">
        <v>32086</v>
      </c>
      <c r="AK369">
        <v>1</v>
      </c>
      <c r="AM369" s="39" t="s">
        <v>32087</v>
      </c>
      <c r="AN369">
        <v>1</v>
      </c>
      <c r="AP369" s="39" t="s">
        <v>32088</v>
      </c>
      <c r="AQ369">
        <v>0</v>
      </c>
      <c r="AS369" s="39" t="s">
        <v>20727</v>
      </c>
      <c r="AT369">
        <v>1</v>
      </c>
    </row>
    <row r="370" spans="1:46" x14ac:dyDescent="0.3">
      <c r="A370">
        <v>369</v>
      </c>
      <c r="B370" s="1">
        <v>45892.608842592592</v>
      </c>
      <c r="C370" s="1">
        <v>45892.612361111111</v>
      </c>
      <c r="D370" s="39" t="s">
        <v>2271</v>
      </c>
      <c r="E370" s="39" t="s">
        <v>2272</v>
      </c>
      <c r="F370">
        <v>9</v>
      </c>
      <c r="I370" s="39" t="s">
        <v>2272</v>
      </c>
      <c r="L370">
        <v>4</v>
      </c>
      <c r="O370">
        <v>12</v>
      </c>
      <c r="R370" s="39" t="s">
        <v>32081</v>
      </c>
      <c r="S370">
        <v>1</v>
      </c>
      <c r="U370" s="39" t="s">
        <v>341</v>
      </c>
      <c r="V370">
        <v>1</v>
      </c>
      <c r="X370" s="39" t="s">
        <v>32082</v>
      </c>
      <c r="Y370">
        <v>1</v>
      </c>
      <c r="AA370" s="39" t="s">
        <v>32083</v>
      </c>
      <c r="AB370">
        <v>1</v>
      </c>
      <c r="AD370" s="39" t="s">
        <v>32084</v>
      </c>
      <c r="AE370">
        <v>1</v>
      </c>
      <c r="AG370" s="39" t="s">
        <v>32085</v>
      </c>
      <c r="AH370">
        <v>1</v>
      </c>
      <c r="AJ370" s="39" t="s">
        <v>32086</v>
      </c>
      <c r="AK370">
        <v>1</v>
      </c>
      <c r="AM370" s="39" t="s">
        <v>32087</v>
      </c>
      <c r="AN370">
        <v>1</v>
      </c>
      <c r="AP370" s="39" t="s">
        <v>32088</v>
      </c>
      <c r="AQ370">
        <v>0</v>
      </c>
      <c r="AS370" s="39" t="s">
        <v>20727</v>
      </c>
      <c r="AT370">
        <v>1</v>
      </c>
    </row>
    <row r="371" spans="1:46" x14ac:dyDescent="0.3">
      <c r="A371">
        <v>370</v>
      </c>
      <c r="B371" s="1">
        <v>45894.634317129632</v>
      </c>
      <c r="C371" s="1">
        <v>45894.637326388889</v>
      </c>
      <c r="D371" s="39" t="s">
        <v>33808</v>
      </c>
      <c r="E371" s="39" t="s">
        <v>35495</v>
      </c>
      <c r="F371">
        <v>8</v>
      </c>
      <c r="I371" s="39" t="s">
        <v>35496</v>
      </c>
      <c r="L371">
        <v>14</v>
      </c>
      <c r="O371">
        <v>13</v>
      </c>
      <c r="R371" s="39" t="s">
        <v>32081</v>
      </c>
      <c r="S371">
        <v>1</v>
      </c>
      <c r="U371" s="39" t="s">
        <v>341</v>
      </c>
      <c r="V371">
        <v>1</v>
      </c>
      <c r="X371" s="39" t="s">
        <v>32082</v>
      </c>
      <c r="Y371">
        <v>1</v>
      </c>
      <c r="AA371" s="39" t="s">
        <v>32083</v>
      </c>
      <c r="AB371">
        <v>1</v>
      </c>
      <c r="AD371" s="39" t="s">
        <v>32089</v>
      </c>
      <c r="AE371">
        <v>0</v>
      </c>
      <c r="AG371" s="39" t="s">
        <v>32085</v>
      </c>
      <c r="AH371">
        <v>1</v>
      </c>
      <c r="AJ371" s="39" t="s">
        <v>32086</v>
      </c>
      <c r="AK371">
        <v>1</v>
      </c>
      <c r="AM371" s="39" t="s">
        <v>32087</v>
      </c>
      <c r="AN371">
        <v>1</v>
      </c>
      <c r="AP371" s="39" t="s">
        <v>32088</v>
      </c>
      <c r="AQ371">
        <v>0</v>
      </c>
      <c r="AS371" s="39" t="s">
        <v>20727</v>
      </c>
      <c r="AT371">
        <v>1</v>
      </c>
    </row>
    <row r="372" spans="1:46" x14ac:dyDescent="0.3">
      <c r="A372">
        <v>371</v>
      </c>
      <c r="B372" s="1">
        <v>45897.74423611111</v>
      </c>
      <c r="C372" s="1">
        <v>45897.745787037034</v>
      </c>
      <c r="D372" s="39" t="s">
        <v>4757</v>
      </c>
      <c r="E372" s="39" t="s">
        <v>4758</v>
      </c>
      <c r="F372">
        <v>9</v>
      </c>
      <c r="I372" s="39" t="s">
        <v>34325</v>
      </c>
      <c r="L372">
        <v>14</v>
      </c>
      <c r="O372">
        <v>28</v>
      </c>
      <c r="R372" s="39" t="s">
        <v>32081</v>
      </c>
      <c r="S372">
        <v>1</v>
      </c>
      <c r="U372" s="39" t="s">
        <v>341</v>
      </c>
      <c r="V372">
        <v>1</v>
      </c>
      <c r="X372" s="39" t="s">
        <v>32082</v>
      </c>
      <c r="Y372">
        <v>1</v>
      </c>
      <c r="AA372" s="39" t="s">
        <v>32083</v>
      </c>
      <c r="AB372">
        <v>1</v>
      </c>
      <c r="AD372" s="39" t="s">
        <v>32084</v>
      </c>
      <c r="AE372">
        <v>1</v>
      </c>
      <c r="AG372" s="39" t="s">
        <v>32085</v>
      </c>
      <c r="AH372">
        <v>1</v>
      </c>
      <c r="AJ372" s="39" t="s">
        <v>32086</v>
      </c>
      <c r="AK372">
        <v>1</v>
      </c>
      <c r="AM372" s="39" t="s">
        <v>32087</v>
      </c>
      <c r="AN372">
        <v>1</v>
      </c>
      <c r="AP372" s="39" t="s">
        <v>32088</v>
      </c>
      <c r="AQ372">
        <v>0</v>
      </c>
      <c r="AS372" s="39" t="s">
        <v>20727</v>
      </c>
      <c r="AT372">
        <v>1</v>
      </c>
    </row>
    <row r="373" spans="1:46" x14ac:dyDescent="0.3">
      <c r="A373">
        <v>372</v>
      </c>
      <c r="B373" s="1">
        <v>45898.360717592594</v>
      </c>
      <c r="C373" s="1">
        <v>45898.367685185185</v>
      </c>
      <c r="D373" s="39" t="s">
        <v>2154</v>
      </c>
      <c r="E373" s="39" t="s">
        <v>2155</v>
      </c>
      <c r="F373">
        <v>9</v>
      </c>
      <c r="I373" s="39" t="s">
        <v>2155</v>
      </c>
      <c r="L373">
        <v>4</v>
      </c>
      <c r="O373">
        <v>29</v>
      </c>
      <c r="R373" s="39" t="s">
        <v>32081</v>
      </c>
      <c r="S373">
        <v>1</v>
      </c>
      <c r="U373" s="39" t="s">
        <v>341</v>
      </c>
      <c r="V373">
        <v>1</v>
      </c>
      <c r="X373" s="39" t="s">
        <v>32082</v>
      </c>
      <c r="Y373">
        <v>1</v>
      </c>
      <c r="AA373" s="39" t="s">
        <v>32083</v>
      </c>
      <c r="AB373">
        <v>1</v>
      </c>
      <c r="AD373" s="39" t="s">
        <v>32084</v>
      </c>
      <c r="AE373">
        <v>1</v>
      </c>
      <c r="AG373" s="39" t="s">
        <v>32085</v>
      </c>
      <c r="AH373">
        <v>1</v>
      </c>
      <c r="AJ373" s="39" t="s">
        <v>32086</v>
      </c>
      <c r="AK373">
        <v>1</v>
      </c>
      <c r="AM373" s="39" t="s">
        <v>32087</v>
      </c>
      <c r="AN373">
        <v>1</v>
      </c>
      <c r="AP373" s="39" t="s">
        <v>32088</v>
      </c>
      <c r="AQ373">
        <v>0</v>
      </c>
      <c r="AS373" s="39" t="s">
        <v>20727</v>
      </c>
      <c r="AT373">
        <v>1</v>
      </c>
    </row>
    <row r="374" spans="1:46" x14ac:dyDescent="0.3">
      <c r="A374">
        <v>373</v>
      </c>
      <c r="B374" s="1">
        <v>45898.360717592594</v>
      </c>
      <c r="C374" s="1">
        <v>45898.368159722224</v>
      </c>
      <c r="D374" s="39" t="s">
        <v>2288</v>
      </c>
      <c r="E374" s="39" t="s">
        <v>2289</v>
      </c>
      <c r="F374">
        <v>9</v>
      </c>
      <c r="I374" s="39" t="s">
        <v>2289</v>
      </c>
      <c r="L374">
        <v>4</v>
      </c>
      <c r="O374">
        <v>10</v>
      </c>
      <c r="R374" s="39" t="s">
        <v>32081</v>
      </c>
      <c r="S374">
        <v>1</v>
      </c>
      <c r="U374" s="39" t="s">
        <v>341</v>
      </c>
      <c r="V374">
        <v>1</v>
      </c>
      <c r="X374" s="39" t="s">
        <v>32082</v>
      </c>
      <c r="Y374">
        <v>1</v>
      </c>
      <c r="AA374" s="39" t="s">
        <v>32083</v>
      </c>
      <c r="AB374">
        <v>1</v>
      </c>
      <c r="AD374" s="39" t="s">
        <v>32084</v>
      </c>
      <c r="AE374">
        <v>1</v>
      </c>
      <c r="AG374" s="39" t="s">
        <v>32085</v>
      </c>
      <c r="AH374">
        <v>1</v>
      </c>
      <c r="AJ374" s="39" t="s">
        <v>32086</v>
      </c>
      <c r="AK374">
        <v>1</v>
      </c>
      <c r="AM374" s="39" t="s">
        <v>32087</v>
      </c>
      <c r="AN374">
        <v>1</v>
      </c>
      <c r="AP374" s="39" t="s">
        <v>32088</v>
      </c>
      <c r="AQ374">
        <v>0</v>
      </c>
      <c r="AS374" s="39" t="s">
        <v>20727</v>
      </c>
      <c r="AT374">
        <v>1</v>
      </c>
    </row>
    <row r="375" spans="1:46" x14ac:dyDescent="0.3">
      <c r="A375">
        <v>374</v>
      </c>
      <c r="B375" s="1">
        <v>45899.579201388886</v>
      </c>
      <c r="C375" s="1">
        <v>45899.581030092595</v>
      </c>
      <c r="D375" s="39" t="s">
        <v>33831</v>
      </c>
      <c r="E375" s="39" t="s">
        <v>33903</v>
      </c>
      <c r="F375">
        <v>8</v>
      </c>
      <c r="I375" s="39" t="s">
        <v>33903</v>
      </c>
      <c r="L375">
        <v>14</v>
      </c>
      <c r="O375">
        <v>19</v>
      </c>
      <c r="R375" s="39" t="s">
        <v>32081</v>
      </c>
      <c r="S375">
        <v>1</v>
      </c>
      <c r="U375" s="39" t="s">
        <v>341</v>
      </c>
      <c r="V375">
        <v>1</v>
      </c>
      <c r="X375" s="39" t="s">
        <v>32082</v>
      </c>
      <c r="Y375">
        <v>1</v>
      </c>
      <c r="AA375" s="39" t="s">
        <v>32083</v>
      </c>
      <c r="AB375">
        <v>1</v>
      </c>
      <c r="AD375" s="39" t="s">
        <v>32084</v>
      </c>
      <c r="AE375">
        <v>1</v>
      </c>
      <c r="AG375" s="39" t="s">
        <v>32085</v>
      </c>
      <c r="AH375">
        <v>1</v>
      </c>
      <c r="AJ375" s="39" t="s">
        <v>32086</v>
      </c>
      <c r="AK375">
        <v>1</v>
      </c>
      <c r="AM375" s="39" t="s">
        <v>32087</v>
      </c>
      <c r="AN375">
        <v>1</v>
      </c>
      <c r="AP375" s="39" t="s">
        <v>32088</v>
      </c>
      <c r="AQ375">
        <v>0</v>
      </c>
      <c r="AS375" s="39" t="s">
        <v>32094</v>
      </c>
      <c r="AT375">
        <v>0</v>
      </c>
    </row>
    <row r="376" spans="1:46" x14ac:dyDescent="0.3">
      <c r="A376">
        <v>375</v>
      </c>
      <c r="B376" s="1">
        <v>45900.463923611111</v>
      </c>
      <c r="C376" s="1">
        <v>45900.469629629632</v>
      </c>
      <c r="D376" s="39" t="s">
        <v>33891</v>
      </c>
      <c r="E376" s="39" t="s">
        <v>33955</v>
      </c>
      <c r="F376">
        <v>8</v>
      </c>
      <c r="I376" s="39" t="s">
        <v>33956</v>
      </c>
      <c r="L376">
        <v>14</v>
      </c>
      <c r="O376">
        <v>37</v>
      </c>
      <c r="R376" s="39" t="s">
        <v>32081</v>
      </c>
      <c r="S376">
        <v>1</v>
      </c>
      <c r="U376" s="39" t="s">
        <v>341</v>
      </c>
      <c r="V376">
        <v>1</v>
      </c>
      <c r="X376" s="39" t="s">
        <v>32082</v>
      </c>
      <c r="Y376">
        <v>1</v>
      </c>
      <c r="AA376" s="39" t="s">
        <v>32083</v>
      </c>
      <c r="AB376">
        <v>1</v>
      </c>
      <c r="AD376" s="39" t="s">
        <v>32084</v>
      </c>
      <c r="AE376">
        <v>1</v>
      </c>
      <c r="AG376" s="39" t="s">
        <v>32085</v>
      </c>
      <c r="AH376">
        <v>1</v>
      </c>
      <c r="AJ376" s="39" t="s">
        <v>32095</v>
      </c>
      <c r="AK376">
        <v>0</v>
      </c>
      <c r="AM376" s="39" t="s">
        <v>32087</v>
      </c>
      <c r="AN376">
        <v>1</v>
      </c>
      <c r="AP376" s="39" t="s">
        <v>32088</v>
      </c>
      <c r="AQ376">
        <v>0</v>
      </c>
      <c r="AS376" s="39" t="s">
        <v>20727</v>
      </c>
      <c r="AT376">
        <v>1</v>
      </c>
    </row>
    <row r="377" spans="1:46" x14ac:dyDescent="0.3">
      <c r="A377">
        <v>376</v>
      </c>
      <c r="B377" s="1">
        <v>45900.749074074076</v>
      </c>
      <c r="C377" s="1">
        <v>45900.750590277778</v>
      </c>
      <c r="D377" s="39" t="s">
        <v>2265</v>
      </c>
      <c r="E377" s="39" t="s">
        <v>2266</v>
      </c>
      <c r="F377">
        <v>9</v>
      </c>
      <c r="I377" s="39" t="s">
        <v>2266</v>
      </c>
      <c r="L377">
        <v>4</v>
      </c>
      <c r="O377">
        <v>31</v>
      </c>
      <c r="R377" s="39" t="s">
        <v>32081</v>
      </c>
      <c r="S377">
        <v>1</v>
      </c>
      <c r="U377" s="39" t="s">
        <v>341</v>
      </c>
      <c r="V377">
        <v>1</v>
      </c>
      <c r="X377" s="39" t="s">
        <v>32082</v>
      </c>
      <c r="Y377">
        <v>1</v>
      </c>
      <c r="AA377" s="39" t="s">
        <v>32083</v>
      </c>
      <c r="AB377">
        <v>1</v>
      </c>
      <c r="AD377" s="39" t="s">
        <v>32084</v>
      </c>
      <c r="AE377">
        <v>1</v>
      </c>
      <c r="AG377" s="39" t="s">
        <v>32085</v>
      </c>
      <c r="AH377">
        <v>1</v>
      </c>
      <c r="AJ377" s="39" t="s">
        <v>32086</v>
      </c>
      <c r="AK377">
        <v>1</v>
      </c>
      <c r="AM377" s="39" t="s">
        <v>32087</v>
      </c>
      <c r="AN377">
        <v>1</v>
      </c>
      <c r="AP377" s="39" t="s">
        <v>32088</v>
      </c>
      <c r="AQ377">
        <v>0</v>
      </c>
      <c r="AS377" s="39" t="s">
        <v>20727</v>
      </c>
      <c r="AT377">
        <v>1</v>
      </c>
    </row>
    <row r="378" spans="1:46" x14ac:dyDescent="0.3">
      <c r="A378">
        <v>377</v>
      </c>
      <c r="B378" s="1">
        <v>45902.613159722219</v>
      </c>
      <c r="C378" s="1">
        <v>45902.615381944444</v>
      </c>
      <c r="D378" s="39" t="s">
        <v>33883</v>
      </c>
      <c r="E378" s="39" t="s">
        <v>33934</v>
      </c>
      <c r="F378">
        <v>9</v>
      </c>
      <c r="I378" s="39" t="s">
        <v>33935</v>
      </c>
      <c r="L378">
        <v>14</v>
      </c>
      <c r="O378">
        <v>34</v>
      </c>
      <c r="R378" s="39" t="s">
        <v>32081</v>
      </c>
      <c r="S378">
        <v>1</v>
      </c>
      <c r="U378" s="39" t="s">
        <v>341</v>
      </c>
      <c r="V378">
        <v>1</v>
      </c>
      <c r="X378" s="39" t="s">
        <v>32082</v>
      </c>
      <c r="Y378">
        <v>1</v>
      </c>
      <c r="AA378" s="39" t="s">
        <v>32083</v>
      </c>
      <c r="AB378">
        <v>1</v>
      </c>
      <c r="AD378" s="39" t="s">
        <v>32084</v>
      </c>
      <c r="AE378">
        <v>1</v>
      </c>
      <c r="AG378" s="39" t="s">
        <v>32085</v>
      </c>
      <c r="AH378">
        <v>1</v>
      </c>
      <c r="AJ378" s="39" t="s">
        <v>32086</v>
      </c>
      <c r="AK378">
        <v>1</v>
      </c>
      <c r="AM378" s="39" t="s">
        <v>32087</v>
      </c>
      <c r="AN378">
        <v>1</v>
      </c>
      <c r="AP378" s="39" t="s">
        <v>32088</v>
      </c>
      <c r="AQ378">
        <v>0</v>
      </c>
      <c r="AS378" s="39" t="s">
        <v>20727</v>
      </c>
      <c r="AT378">
        <v>1</v>
      </c>
    </row>
    <row r="379" spans="1:46" x14ac:dyDescent="0.3">
      <c r="A379">
        <v>378</v>
      </c>
      <c r="B379" s="1">
        <v>45905.548587962963</v>
      </c>
      <c r="C379" s="1">
        <v>45905.549143518518</v>
      </c>
      <c r="D379" s="39" t="s">
        <v>2258</v>
      </c>
      <c r="E379" s="39" t="s">
        <v>2259</v>
      </c>
      <c r="F379">
        <v>9</v>
      </c>
      <c r="I379" s="39" t="s">
        <v>2259</v>
      </c>
      <c r="L379">
        <v>4</v>
      </c>
      <c r="O379">
        <v>24</v>
      </c>
      <c r="R379" s="39" t="s">
        <v>32081</v>
      </c>
      <c r="S379">
        <v>1</v>
      </c>
      <c r="U379" s="39" t="s">
        <v>341</v>
      </c>
      <c r="V379">
        <v>1</v>
      </c>
      <c r="X379" s="39" t="s">
        <v>32082</v>
      </c>
      <c r="Y379">
        <v>1</v>
      </c>
      <c r="AA379" s="39" t="s">
        <v>32083</v>
      </c>
      <c r="AB379">
        <v>1</v>
      </c>
      <c r="AD379" s="39" t="s">
        <v>32084</v>
      </c>
      <c r="AE379">
        <v>1</v>
      </c>
      <c r="AG379" s="39" t="s">
        <v>32085</v>
      </c>
      <c r="AH379">
        <v>1</v>
      </c>
      <c r="AJ379" s="39" t="s">
        <v>32086</v>
      </c>
      <c r="AK379">
        <v>1</v>
      </c>
      <c r="AM379" s="39" t="s">
        <v>32087</v>
      </c>
      <c r="AN379">
        <v>1</v>
      </c>
      <c r="AP379" s="39" t="s">
        <v>32088</v>
      </c>
      <c r="AQ379">
        <v>0</v>
      </c>
      <c r="AS379" s="39" t="s">
        <v>20727</v>
      </c>
      <c r="AT379">
        <v>1</v>
      </c>
    </row>
    <row r="380" spans="1:46" x14ac:dyDescent="0.3">
      <c r="A380">
        <v>379</v>
      </c>
      <c r="B380" s="1">
        <v>45908.470925925925</v>
      </c>
      <c r="C380" s="1">
        <v>45908.472071759257</v>
      </c>
      <c r="D380" s="39" t="s">
        <v>2965</v>
      </c>
      <c r="E380" s="39" t="s">
        <v>2966</v>
      </c>
      <c r="F380">
        <v>9</v>
      </c>
      <c r="I380" s="39" t="s">
        <v>2967</v>
      </c>
      <c r="L380">
        <v>5</v>
      </c>
      <c r="O380">
        <v>39</v>
      </c>
      <c r="R380" s="39" t="s">
        <v>32081</v>
      </c>
      <c r="S380">
        <v>1</v>
      </c>
      <c r="U380" s="39" t="s">
        <v>341</v>
      </c>
      <c r="V380">
        <v>1</v>
      </c>
      <c r="X380" s="39" t="s">
        <v>32082</v>
      </c>
      <c r="Y380">
        <v>1</v>
      </c>
      <c r="AA380" s="39" t="s">
        <v>32083</v>
      </c>
      <c r="AB380">
        <v>1</v>
      </c>
      <c r="AD380" s="39" t="s">
        <v>32084</v>
      </c>
      <c r="AE380">
        <v>1</v>
      </c>
      <c r="AG380" s="39" t="s">
        <v>32085</v>
      </c>
      <c r="AH380">
        <v>1</v>
      </c>
      <c r="AJ380" s="39" t="s">
        <v>32086</v>
      </c>
      <c r="AK380">
        <v>1</v>
      </c>
      <c r="AM380" s="39" t="s">
        <v>32087</v>
      </c>
      <c r="AN380">
        <v>1</v>
      </c>
      <c r="AP380" s="39" t="s">
        <v>32088</v>
      </c>
      <c r="AQ380">
        <v>0</v>
      </c>
      <c r="AS380" s="39" t="s">
        <v>20727</v>
      </c>
      <c r="AT380">
        <v>1</v>
      </c>
    </row>
    <row r="381" spans="1:46" x14ac:dyDescent="0.3">
      <c r="A381">
        <v>380</v>
      </c>
      <c r="B381" s="1">
        <v>45908.473414351851</v>
      </c>
      <c r="C381" s="1">
        <v>45908.475011574075</v>
      </c>
      <c r="D381" s="39" t="s">
        <v>2708</v>
      </c>
      <c r="E381" s="39" t="s">
        <v>2709</v>
      </c>
      <c r="F381">
        <v>8</v>
      </c>
      <c r="I381" s="39" t="s">
        <v>2709</v>
      </c>
      <c r="L381">
        <v>5</v>
      </c>
      <c r="O381">
        <v>25</v>
      </c>
      <c r="R381" s="39" t="s">
        <v>32081</v>
      </c>
      <c r="S381">
        <v>1</v>
      </c>
      <c r="U381" s="39" t="s">
        <v>341</v>
      </c>
      <c r="V381">
        <v>1</v>
      </c>
      <c r="X381" s="39" t="s">
        <v>32082</v>
      </c>
      <c r="Y381">
        <v>1</v>
      </c>
      <c r="AA381" s="39" t="s">
        <v>32083</v>
      </c>
      <c r="AB381">
        <v>1</v>
      </c>
      <c r="AD381" s="39" t="s">
        <v>32089</v>
      </c>
      <c r="AE381">
        <v>0</v>
      </c>
      <c r="AG381" s="39" t="s">
        <v>32085</v>
      </c>
      <c r="AH381">
        <v>1</v>
      </c>
      <c r="AJ381" s="39" t="s">
        <v>32086</v>
      </c>
      <c r="AK381">
        <v>1</v>
      </c>
      <c r="AM381" s="39" t="s">
        <v>32087</v>
      </c>
      <c r="AN381">
        <v>1</v>
      </c>
      <c r="AP381" s="39" t="s">
        <v>32088</v>
      </c>
      <c r="AQ381">
        <v>0</v>
      </c>
      <c r="AS381" s="39" t="s">
        <v>20727</v>
      </c>
      <c r="AT381">
        <v>1</v>
      </c>
    </row>
    <row r="382" spans="1:46" x14ac:dyDescent="0.3">
      <c r="A382">
        <v>381</v>
      </c>
      <c r="B382" s="1">
        <v>45908.477534722224</v>
      </c>
      <c r="C382" s="1">
        <v>45908.483310185184</v>
      </c>
      <c r="D382" s="39" t="s">
        <v>2843</v>
      </c>
      <c r="E382" s="39" t="s">
        <v>2844</v>
      </c>
      <c r="F382">
        <v>5</v>
      </c>
      <c r="I382" s="39" t="s">
        <v>2844</v>
      </c>
      <c r="L382">
        <v>5</v>
      </c>
      <c r="O382">
        <v>34</v>
      </c>
      <c r="R382" s="39" t="s">
        <v>32081</v>
      </c>
      <c r="S382">
        <v>1</v>
      </c>
      <c r="U382" s="39" t="s">
        <v>32112</v>
      </c>
      <c r="V382">
        <v>0</v>
      </c>
      <c r="X382" s="39" t="s">
        <v>32082</v>
      </c>
      <c r="Y382">
        <v>1</v>
      </c>
      <c r="AA382" s="39" t="s">
        <v>32083</v>
      </c>
      <c r="AB382">
        <v>1</v>
      </c>
      <c r="AD382" s="39" t="s">
        <v>32084</v>
      </c>
      <c r="AE382">
        <v>1</v>
      </c>
      <c r="AG382" s="39" t="s">
        <v>32127</v>
      </c>
      <c r="AH382">
        <v>0</v>
      </c>
      <c r="AJ382" s="39" t="s">
        <v>32095</v>
      </c>
      <c r="AK382">
        <v>0</v>
      </c>
      <c r="AM382" s="39" t="s">
        <v>32087</v>
      </c>
      <c r="AN382">
        <v>1</v>
      </c>
      <c r="AP382" s="39" t="s">
        <v>32093</v>
      </c>
      <c r="AQ382">
        <v>0</v>
      </c>
      <c r="AS382" s="39" t="s">
        <v>32094</v>
      </c>
      <c r="AT382">
        <v>0</v>
      </c>
    </row>
    <row r="383" spans="1:46" x14ac:dyDescent="0.3">
      <c r="A383">
        <v>382</v>
      </c>
      <c r="B383" s="1">
        <v>45908.734398148146</v>
      </c>
      <c r="C383" s="1">
        <v>45908.73814814815</v>
      </c>
      <c r="D383" s="39" t="s">
        <v>33857</v>
      </c>
      <c r="E383" s="39" t="s">
        <v>33946</v>
      </c>
      <c r="F383">
        <v>9</v>
      </c>
      <c r="I383" s="39" t="s">
        <v>33946</v>
      </c>
      <c r="L383">
        <v>14</v>
      </c>
      <c r="O383">
        <v>27</v>
      </c>
      <c r="R383" s="39" t="s">
        <v>32081</v>
      </c>
      <c r="S383">
        <v>1</v>
      </c>
      <c r="U383" s="39" t="s">
        <v>341</v>
      </c>
      <c r="V383">
        <v>1</v>
      </c>
      <c r="X383" s="39" t="s">
        <v>32082</v>
      </c>
      <c r="Y383">
        <v>1</v>
      </c>
      <c r="AA383" s="39" t="s">
        <v>32083</v>
      </c>
      <c r="AB383">
        <v>1</v>
      </c>
      <c r="AD383" s="39" t="s">
        <v>32084</v>
      </c>
      <c r="AE383">
        <v>1</v>
      </c>
      <c r="AG383" s="39" t="s">
        <v>32085</v>
      </c>
      <c r="AH383">
        <v>1</v>
      </c>
      <c r="AJ383" s="39" t="s">
        <v>32086</v>
      </c>
      <c r="AK383">
        <v>1</v>
      </c>
      <c r="AM383" s="39" t="s">
        <v>32087</v>
      </c>
      <c r="AN383">
        <v>1</v>
      </c>
      <c r="AP383" s="39" t="s">
        <v>32099</v>
      </c>
      <c r="AQ383">
        <v>0</v>
      </c>
      <c r="AS383" s="39" t="s">
        <v>20727</v>
      </c>
      <c r="AT383">
        <v>1</v>
      </c>
    </row>
    <row r="384" spans="1:46" x14ac:dyDescent="0.3">
      <c r="A384">
        <v>383</v>
      </c>
      <c r="B384" s="1">
        <v>45909.592534722222</v>
      </c>
      <c r="C384" s="1">
        <v>45909.595254629632</v>
      </c>
      <c r="D384" s="39" t="s">
        <v>33812</v>
      </c>
      <c r="E384" s="39" t="s">
        <v>34278</v>
      </c>
      <c r="F384">
        <v>9</v>
      </c>
      <c r="I384" s="39" t="s">
        <v>34279</v>
      </c>
      <c r="L384">
        <v>14</v>
      </c>
      <c r="O384">
        <v>14</v>
      </c>
      <c r="R384" s="39" t="s">
        <v>32081</v>
      </c>
      <c r="S384">
        <v>1</v>
      </c>
      <c r="U384" s="39" t="s">
        <v>341</v>
      </c>
      <c r="V384">
        <v>1</v>
      </c>
      <c r="X384" s="39" t="s">
        <v>32082</v>
      </c>
      <c r="Y384">
        <v>1</v>
      </c>
      <c r="AA384" s="39" t="s">
        <v>32083</v>
      </c>
      <c r="AB384">
        <v>1</v>
      </c>
      <c r="AD384" s="39" t="s">
        <v>32084</v>
      </c>
      <c r="AE384">
        <v>1</v>
      </c>
      <c r="AG384" s="39" t="s">
        <v>32085</v>
      </c>
      <c r="AH384">
        <v>1</v>
      </c>
      <c r="AJ384" s="39" t="s">
        <v>32086</v>
      </c>
      <c r="AK384">
        <v>1</v>
      </c>
      <c r="AM384" s="39" t="s">
        <v>32087</v>
      </c>
      <c r="AN384">
        <v>1</v>
      </c>
      <c r="AP384" s="39" t="s">
        <v>32088</v>
      </c>
      <c r="AQ384">
        <v>0</v>
      </c>
      <c r="AS384" s="39" t="s">
        <v>20727</v>
      </c>
      <c r="AT384">
        <v>1</v>
      </c>
    </row>
    <row r="385" spans="1:46" x14ac:dyDescent="0.3">
      <c r="A385">
        <v>384</v>
      </c>
      <c r="B385" s="1">
        <v>45909.595000000001</v>
      </c>
      <c r="C385" s="1">
        <v>45909.596458333333</v>
      </c>
      <c r="D385" s="39" t="s">
        <v>33838</v>
      </c>
      <c r="E385" s="39" t="s">
        <v>33973</v>
      </c>
      <c r="F385">
        <v>8</v>
      </c>
      <c r="I385" s="39" t="s">
        <v>33973</v>
      </c>
      <c r="L385">
        <v>14</v>
      </c>
      <c r="O385">
        <v>21</v>
      </c>
      <c r="R385" s="39" t="s">
        <v>32081</v>
      </c>
      <c r="S385">
        <v>1</v>
      </c>
      <c r="U385" s="39" t="s">
        <v>341</v>
      </c>
      <c r="V385">
        <v>1</v>
      </c>
      <c r="X385" s="39" t="s">
        <v>32082</v>
      </c>
      <c r="Y385">
        <v>1</v>
      </c>
      <c r="AA385" s="39" t="s">
        <v>32083</v>
      </c>
      <c r="AB385">
        <v>1</v>
      </c>
      <c r="AD385" s="39" t="s">
        <v>32089</v>
      </c>
      <c r="AE385">
        <v>0</v>
      </c>
      <c r="AG385" s="39" t="s">
        <v>32085</v>
      </c>
      <c r="AH385">
        <v>1</v>
      </c>
      <c r="AJ385" s="39" t="s">
        <v>32086</v>
      </c>
      <c r="AK385">
        <v>1</v>
      </c>
      <c r="AM385" s="39" t="s">
        <v>32087</v>
      </c>
      <c r="AN385">
        <v>1</v>
      </c>
      <c r="AP385" s="39" t="s">
        <v>32088</v>
      </c>
      <c r="AQ385">
        <v>0</v>
      </c>
      <c r="AS385" s="39" t="s">
        <v>20727</v>
      </c>
      <c r="AT385">
        <v>1</v>
      </c>
    </row>
    <row r="386" spans="1:46" x14ac:dyDescent="0.3">
      <c r="A386">
        <v>385</v>
      </c>
      <c r="B386" s="1">
        <v>45909.600046296298</v>
      </c>
      <c r="C386" s="1">
        <v>45909.602569444447</v>
      </c>
      <c r="D386" s="39" t="s">
        <v>3639</v>
      </c>
      <c r="E386" s="39" t="s">
        <v>3640</v>
      </c>
      <c r="F386">
        <v>8</v>
      </c>
      <c r="I386" s="39" t="s">
        <v>3640</v>
      </c>
      <c r="L386">
        <v>8</v>
      </c>
      <c r="O386">
        <v>34</v>
      </c>
      <c r="R386" s="39" t="s">
        <v>32081</v>
      </c>
      <c r="S386">
        <v>1</v>
      </c>
      <c r="U386" s="39" t="s">
        <v>341</v>
      </c>
      <c r="V386">
        <v>1</v>
      </c>
      <c r="X386" s="39" t="s">
        <v>32082</v>
      </c>
      <c r="Y386">
        <v>1</v>
      </c>
      <c r="AA386" s="39" t="s">
        <v>32083</v>
      </c>
      <c r="AB386">
        <v>1</v>
      </c>
      <c r="AD386" s="39" t="s">
        <v>32084</v>
      </c>
      <c r="AE386">
        <v>1</v>
      </c>
      <c r="AG386" s="39" t="s">
        <v>32085</v>
      </c>
      <c r="AH386">
        <v>1</v>
      </c>
      <c r="AJ386" s="39" t="s">
        <v>32086</v>
      </c>
      <c r="AK386">
        <v>1</v>
      </c>
      <c r="AM386" s="39" t="s">
        <v>32132</v>
      </c>
      <c r="AN386">
        <v>0</v>
      </c>
      <c r="AP386" s="39" t="s">
        <v>32088</v>
      </c>
      <c r="AQ386">
        <v>0</v>
      </c>
      <c r="AS386" s="39" t="s">
        <v>20727</v>
      </c>
      <c r="AT386">
        <v>1</v>
      </c>
    </row>
    <row r="387" spans="1:46" x14ac:dyDescent="0.3">
      <c r="A387">
        <v>386</v>
      </c>
      <c r="B387" s="1">
        <v>45909.613402777781</v>
      </c>
      <c r="C387" s="1">
        <v>45909.614305555559</v>
      </c>
      <c r="D387" s="39" t="s">
        <v>33802</v>
      </c>
      <c r="E387" s="39" t="s">
        <v>33913</v>
      </c>
      <c r="F387">
        <v>9</v>
      </c>
      <c r="I387" s="39" t="s">
        <v>42516</v>
      </c>
      <c r="L387">
        <v>14</v>
      </c>
      <c r="O387">
        <v>11</v>
      </c>
      <c r="R387" s="39" t="s">
        <v>32081</v>
      </c>
      <c r="S387">
        <v>1</v>
      </c>
      <c r="U387" s="39" t="s">
        <v>341</v>
      </c>
      <c r="V387">
        <v>1</v>
      </c>
      <c r="X387" s="39" t="s">
        <v>32082</v>
      </c>
      <c r="Y387">
        <v>1</v>
      </c>
      <c r="AA387" s="39" t="s">
        <v>32083</v>
      </c>
      <c r="AB387">
        <v>1</v>
      </c>
      <c r="AD387" s="39" t="s">
        <v>32084</v>
      </c>
      <c r="AE387">
        <v>1</v>
      </c>
      <c r="AG387" s="39" t="s">
        <v>32085</v>
      </c>
      <c r="AH387">
        <v>1</v>
      </c>
      <c r="AJ387" s="39" t="s">
        <v>32086</v>
      </c>
      <c r="AK387">
        <v>1</v>
      </c>
      <c r="AM387" s="39" t="s">
        <v>32087</v>
      </c>
      <c r="AN387">
        <v>1</v>
      </c>
      <c r="AP387" s="39" t="s">
        <v>32088</v>
      </c>
      <c r="AQ387">
        <v>0</v>
      </c>
      <c r="AS387" s="39" t="s">
        <v>20727</v>
      </c>
      <c r="AT387">
        <v>1</v>
      </c>
    </row>
    <row r="388" spans="1:46" x14ac:dyDescent="0.3">
      <c r="A388">
        <v>387</v>
      </c>
      <c r="B388" s="1">
        <v>45909.614201388889</v>
      </c>
      <c r="C388" s="1">
        <v>45909.616354166668</v>
      </c>
      <c r="D388" s="39" t="s">
        <v>3624</v>
      </c>
      <c r="E388" s="39" t="s">
        <v>3625</v>
      </c>
      <c r="F388">
        <v>8</v>
      </c>
      <c r="I388" s="39" t="s">
        <v>3625</v>
      </c>
      <c r="L388">
        <v>8</v>
      </c>
      <c r="O388">
        <v>24</v>
      </c>
      <c r="R388" s="39" t="s">
        <v>32081</v>
      </c>
      <c r="S388">
        <v>1</v>
      </c>
      <c r="U388" s="39" t="s">
        <v>341</v>
      </c>
      <c r="V388">
        <v>1</v>
      </c>
      <c r="X388" s="39" t="s">
        <v>32082</v>
      </c>
      <c r="Y388">
        <v>1</v>
      </c>
      <c r="AA388" s="39" t="s">
        <v>32083</v>
      </c>
      <c r="AB388">
        <v>1</v>
      </c>
      <c r="AD388" s="39" t="s">
        <v>32089</v>
      </c>
      <c r="AE388">
        <v>0</v>
      </c>
      <c r="AG388" s="39" t="s">
        <v>32085</v>
      </c>
      <c r="AH388">
        <v>1</v>
      </c>
      <c r="AJ388" s="39" t="s">
        <v>32086</v>
      </c>
      <c r="AK388">
        <v>1</v>
      </c>
      <c r="AM388" s="39" t="s">
        <v>32087</v>
      </c>
      <c r="AN388">
        <v>1</v>
      </c>
      <c r="AP388" s="39" t="s">
        <v>32088</v>
      </c>
      <c r="AQ388">
        <v>0</v>
      </c>
      <c r="AS388" s="39" t="s">
        <v>20727</v>
      </c>
      <c r="AT388">
        <v>1</v>
      </c>
    </row>
    <row r="389" spans="1:46" x14ac:dyDescent="0.3">
      <c r="A389">
        <v>388</v>
      </c>
      <c r="B389" s="1">
        <v>45909.650219907409</v>
      </c>
      <c r="C389" s="1">
        <v>45909.651250000003</v>
      </c>
      <c r="D389" s="39" t="s">
        <v>33868</v>
      </c>
      <c r="E389" s="39" t="s">
        <v>36378</v>
      </c>
      <c r="F389">
        <v>4</v>
      </c>
      <c r="I389" s="39" t="s">
        <v>36378</v>
      </c>
      <c r="L389">
        <v>14</v>
      </c>
      <c r="O389">
        <v>30</v>
      </c>
      <c r="R389" s="39" t="s">
        <v>32081</v>
      </c>
      <c r="S389">
        <v>1</v>
      </c>
      <c r="U389" s="39" t="s">
        <v>31949</v>
      </c>
      <c r="V389">
        <v>0</v>
      </c>
      <c r="X389" s="39" t="s">
        <v>32091</v>
      </c>
      <c r="Y389">
        <v>0</v>
      </c>
      <c r="AA389" s="39" t="s">
        <v>6290</v>
      </c>
      <c r="AB389">
        <v>0</v>
      </c>
      <c r="AD389" s="39" t="s">
        <v>32084</v>
      </c>
      <c r="AE389">
        <v>1</v>
      </c>
      <c r="AG389" s="39" t="s">
        <v>32115</v>
      </c>
      <c r="AH389">
        <v>0</v>
      </c>
      <c r="AJ389" s="39" t="s">
        <v>32086</v>
      </c>
      <c r="AK389">
        <v>1</v>
      </c>
      <c r="AM389" s="39" t="s">
        <v>32119</v>
      </c>
      <c r="AN389">
        <v>0</v>
      </c>
      <c r="AP389" s="39" t="s">
        <v>32102</v>
      </c>
      <c r="AQ389">
        <v>1</v>
      </c>
      <c r="AS389" s="39" t="s">
        <v>32121</v>
      </c>
      <c r="AT389">
        <v>0</v>
      </c>
    </row>
    <row r="390" spans="1:46" x14ac:dyDescent="0.3">
      <c r="A390">
        <v>389</v>
      </c>
      <c r="B390" s="1">
        <v>45910.276284722226</v>
      </c>
      <c r="C390" s="1">
        <v>45910.278414351851</v>
      </c>
      <c r="D390" s="39" t="s">
        <v>33781</v>
      </c>
      <c r="E390" s="39" t="s">
        <v>36139</v>
      </c>
      <c r="F390">
        <v>7</v>
      </c>
      <c r="I390" s="39" t="s">
        <v>36139</v>
      </c>
      <c r="L390">
        <v>14</v>
      </c>
      <c r="O390">
        <v>5</v>
      </c>
      <c r="R390" s="39" t="s">
        <v>32081</v>
      </c>
      <c r="S390">
        <v>1</v>
      </c>
      <c r="U390" s="39" t="s">
        <v>32112</v>
      </c>
      <c r="V390">
        <v>0</v>
      </c>
      <c r="X390" s="39" t="s">
        <v>32082</v>
      </c>
      <c r="Y390">
        <v>1</v>
      </c>
      <c r="AA390" s="39" t="s">
        <v>32083</v>
      </c>
      <c r="AB390">
        <v>1</v>
      </c>
      <c r="AD390" s="39" t="s">
        <v>32084</v>
      </c>
      <c r="AE390">
        <v>1</v>
      </c>
      <c r="AG390" s="39" t="s">
        <v>32085</v>
      </c>
      <c r="AH390">
        <v>1</v>
      </c>
      <c r="AJ390" s="39" t="s">
        <v>32095</v>
      </c>
      <c r="AK390">
        <v>0</v>
      </c>
      <c r="AM390" s="39" t="s">
        <v>32087</v>
      </c>
      <c r="AN390">
        <v>1</v>
      </c>
      <c r="AP390" s="39" t="s">
        <v>32088</v>
      </c>
      <c r="AQ390">
        <v>0</v>
      </c>
      <c r="AS390" s="39" t="s">
        <v>20727</v>
      </c>
      <c r="AT390">
        <v>1</v>
      </c>
    </row>
    <row r="391" spans="1:46" x14ac:dyDescent="0.3">
      <c r="A391">
        <v>390</v>
      </c>
      <c r="B391" s="1">
        <v>45910.391342592593</v>
      </c>
      <c r="C391" s="1">
        <v>45910.394062500003</v>
      </c>
      <c r="D391" s="39" t="s">
        <v>2218</v>
      </c>
      <c r="E391" s="39" t="s">
        <v>2219</v>
      </c>
      <c r="F391">
        <v>9</v>
      </c>
      <c r="I391" s="39" t="s">
        <v>46924</v>
      </c>
      <c r="L391">
        <v>4</v>
      </c>
      <c r="O391">
        <v>22</v>
      </c>
      <c r="R391" s="39" t="s">
        <v>32081</v>
      </c>
      <c r="S391">
        <v>1</v>
      </c>
      <c r="U391" s="39" t="s">
        <v>341</v>
      </c>
      <c r="V391">
        <v>1</v>
      </c>
      <c r="X391" s="39" t="s">
        <v>32082</v>
      </c>
      <c r="Y391">
        <v>1</v>
      </c>
      <c r="AA391" s="39" t="s">
        <v>32083</v>
      </c>
      <c r="AB391">
        <v>1</v>
      </c>
      <c r="AD391" s="39" t="s">
        <v>32084</v>
      </c>
      <c r="AE391">
        <v>1</v>
      </c>
      <c r="AG391" s="39" t="s">
        <v>32085</v>
      </c>
      <c r="AH391">
        <v>1</v>
      </c>
      <c r="AJ391" s="39" t="s">
        <v>32086</v>
      </c>
      <c r="AK391">
        <v>1</v>
      </c>
      <c r="AM391" s="39" t="s">
        <v>32087</v>
      </c>
      <c r="AN391">
        <v>1</v>
      </c>
      <c r="AP391" s="39" t="s">
        <v>32088</v>
      </c>
      <c r="AQ391">
        <v>0</v>
      </c>
      <c r="AS391" s="39" t="s">
        <v>20727</v>
      </c>
      <c r="AT391">
        <v>1</v>
      </c>
    </row>
    <row r="392" spans="1:46" x14ac:dyDescent="0.3">
      <c r="A392">
        <v>391</v>
      </c>
      <c r="B392" s="1">
        <v>45910.504999999997</v>
      </c>
      <c r="C392" s="1">
        <v>45910.507523148146</v>
      </c>
      <c r="D392" s="39" t="s">
        <v>3659</v>
      </c>
      <c r="E392" s="39" t="s">
        <v>3660</v>
      </c>
      <c r="F392">
        <v>8</v>
      </c>
      <c r="I392" s="39" t="s">
        <v>3660</v>
      </c>
      <c r="L392">
        <v>8</v>
      </c>
      <c r="O392">
        <v>36</v>
      </c>
      <c r="R392" s="39" t="s">
        <v>32081</v>
      </c>
      <c r="S392">
        <v>1</v>
      </c>
      <c r="U392" s="39" t="s">
        <v>341</v>
      </c>
      <c r="V392">
        <v>1</v>
      </c>
      <c r="X392" s="39" t="s">
        <v>32082</v>
      </c>
      <c r="Y392">
        <v>1</v>
      </c>
      <c r="AA392" s="39" t="s">
        <v>32083</v>
      </c>
      <c r="AB392">
        <v>1</v>
      </c>
      <c r="AD392" s="39" t="s">
        <v>32089</v>
      </c>
      <c r="AE392">
        <v>0</v>
      </c>
      <c r="AG392" s="39" t="s">
        <v>32085</v>
      </c>
      <c r="AH392">
        <v>1</v>
      </c>
      <c r="AJ392" s="39" t="s">
        <v>32086</v>
      </c>
      <c r="AK392">
        <v>1</v>
      </c>
      <c r="AM392" s="39" t="s">
        <v>32087</v>
      </c>
      <c r="AN392">
        <v>1</v>
      </c>
      <c r="AP392" s="39" t="s">
        <v>32088</v>
      </c>
      <c r="AQ392">
        <v>0</v>
      </c>
      <c r="AS392" s="39" t="s">
        <v>20727</v>
      </c>
      <c r="AT392">
        <v>1</v>
      </c>
    </row>
    <row r="393" spans="1:46" x14ac:dyDescent="0.3">
      <c r="A393">
        <v>392</v>
      </c>
      <c r="B393" s="1">
        <v>45910.514039351852</v>
      </c>
      <c r="C393" s="1">
        <v>45910.516550925924</v>
      </c>
      <c r="D393" s="39" t="s">
        <v>33816</v>
      </c>
      <c r="E393" s="39" t="s">
        <v>36471</v>
      </c>
      <c r="F393">
        <v>8</v>
      </c>
      <c r="I393" s="39" t="s">
        <v>44832</v>
      </c>
      <c r="L393">
        <v>14</v>
      </c>
      <c r="O393">
        <v>15</v>
      </c>
      <c r="R393" s="39" t="s">
        <v>32081</v>
      </c>
      <c r="S393">
        <v>1</v>
      </c>
      <c r="U393" s="39" t="s">
        <v>341</v>
      </c>
      <c r="V393">
        <v>1</v>
      </c>
      <c r="X393" s="39" t="s">
        <v>32082</v>
      </c>
      <c r="Y393">
        <v>1</v>
      </c>
      <c r="AA393" s="39" t="s">
        <v>32083</v>
      </c>
      <c r="AB393">
        <v>1</v>
      </c>
      <c r="AD393" s="39" t="s">
        <v>32089</v>
      </c>
      <c r="AE393">
        <v>0</v>
      </c>
      <c r="AG393" s="39" t="s">
        <v>32085</v>
      </c>
      <c r="AH393">
        <v>1</v>
      </c>
      <c r="AJ393" s="39" t="s">
        <v>32086</v>
      </c>
      <c r="AK393">
        <v>1</v>
      </c>
      <c r="AM393" s="39" t="s">
        <v>32087</v>
      </c>
      <c r="AN393">
        <v>1</v>
      </c>
      <c r="AP393" s="39" t="s">
        <v>32088</v>
      </c>
      <c r="AQ393">
        <v>0</v>
      </c>
      <c r="AS393" s="39" t="s">
        <v>20727</v>
      </c>
      <c r="AT393">
        <v>1</v>
      </c>
    </row>
    <row r="394" spans="1:46" x14ac:dyDescent="0.3">
      <c r="A394">
        <v>393</v>
      </c>
      <c r="B394" s="1">
        <v>45910.564872685187</v>
      </c>
      <c r="C394" s="1">
        <v>45910.568622685183</v>
      </c>
      <c r="D394" s="39" t="s">
        <v>2045</v>
      </c>
      <c r="E394" s="39" t="s">
        <v>2046</v>
      </c>
      <c r="F394">
        <v>9</v>
      </c>
      <c r="I394" s="39" t="s">
        <v>2046</v>
      </c>
      <c r="L394">
        <v>4</v>
      </c>
      <c r="O394">
        <v>27</v>
      </c>
      <c r="R394" s="39" t="s">
        <v>32081</v>
      </c>
      <c r="S394">
        <v>1</v>
      </c>
      <c r="U394" s="39" t="s">
        <v>341</v>
      </c>
      <c r="V394">
        <v>1</v>
      </c>
      <c r="X394" s="39" t="s">
        <v>32082</v>
      </c>
      <c r="Y394">
        <v>1</v>
      </c>
      <c r="AA394" s="39" t="s">
        <v>32083</v>
      </c>
      <c r="AB394">
        <v>1</v>
      </c>
      <c r="AD394" s="39" t="s">
        <v>32084</v>
      </c>
      <c r="AE394">
        <v>1</v>
      </c>
      <c r="AG394" s="39" t="s">
        <v>32085</v>
      </c>
      <c r="AH394">
        <v>1</v>
      </c>
      <c r="AJ394" s="39" t="s">
        <v>32086</v>
      </c>
      <c r="AK394">
        <v>1</v>
      </c>
      <c r="AM394" s="39" t="s">
        <v>32087</v>
      </c>
      <c r="AN394">
        <v>1</v>
      </c>
      <c r="AP394" s="39" t="s">
        <v>32099</v>
      </c>
      <c r="AQ394">
        <v>0</v>
      </c>
      <c r="AS394" s="39" t="s">
        <v>20727</v>
      </c>
      <c r="AT394">
        <v>1</v>
      </c>
    </row>
    <row r="395" spans="1:46" x14ac:dyDescent="0.3">
      <c r="A395">
        <v>394</v>
      </c>
      <c r="B395" s="1">
        <v>45910.57230324074</v>
      </c>
      <c r="C395" s="1">
        <v>45910.575509259259</v>
      </c>
      <c r="D395" s="39" t="s">
        <v>3648</v>
      </c>
      <c r="E395" s="39" t="s">
        <v>3649</v>
      </c>
      <c r="F395">
        <v>9</v>
      </c>
      <c r="I395" s="39" t="s">
        <v>3649</v>
      </c>
      <c r="L395">
        <v>8</v>
      </c>
      <c r="O395">
        <v>11</v>
      </c>
      <c r="R395" s="39" t="s">
        <v>32081</v>
      </c>
      <c r="S395">
        <v>1</v>
      </c>
      <c r="U395" s="39" t="s">
        <v>341</v>
      </c>
      <c r="V395">
        <v>1</v>
      </c>
      <c r="X395" s="39" t="s">
        <v>32082</v>
      </c>
      <c r="Y395">
        <v>1</v>
      </c>
      <c r="AA395" s="39" t="s">
        <v>32083</v>
      </c>
      <c r="AB395">
        <v>1</v>
      </c>
      <c r="AD395" s="39" t="s">
        <v>32084</v>
      </c>
      <c r="AE395">
        <v>1</v>
      </c>
      <c r="AG395" s="39" t="s">
        <v>32085</v>
      </c>
      <c r="AH395">
        <v>1</v>
      </c>
      <c r="AJ395" s="39" t="s">
        <v>32086</v>
      </c>
      <c r="AK395">
        <v>1</v>
      </c>
      <c r="AM395" s="39" t="s">
        <v>32087</v>
      </c>
      <c r="AN395">
        <v>1</v>
      </c>
      <c r="AP395" s="39" t="s">
        <v>32088</v>
      </c>
      <c r="AQ395">
        <v>0</v>
      </c>
      <c r="AS395" s="39" t="s">
        <v>20727</v>
      </c>
      <c r="AT395">
        <v>1</v>
      </c>
    </row>
    <row r="396" spans="1:46" x14ac:dyDescent="0.3">
      <c r="A396">
        <v>395</v>
      </c>
      <c r="B396" s="1">
        <v>45910.57885416667</v>
      </c>
      <c r="C396" s="1">
        <v>45910.579444444447</v>
      </c>
      <c r="D396" s="39" t="s">
        <v>2024</v>
      </c>
      <c r="E396" s="39" t="s">
        <v>2025</v>
      </c>
      <c r="F396">
        <v>9</v>
      </c>
      <c r="I396" s="39" t="s">
        <v>2025</v>
      </c>
      <c r="L396">
        <v>4</v>
      </c>
      <c r="O396">
        <v>28</v>
      </c>
      <c r="R396" s="39" t="s">
        <v>32081</v>
      </c>
      <c r="S396">
        <v>1</v>
      </c>
      <c r="U396" s="39" t="s">
        <v>341</v>
      </c>
      <c r="V396">
        <v>1</v>
      </c>
      <c r="X396" s="39" t="s">
        <v>32082</v>
      </c>
      <c r="Y396">
        <v>1</v>
      </c>
      <c r="AA396" s="39" t="s">
        <v>32083</v>
      </c>
      <c r="AB396">
        <v>1</v>
      </c>
      <c r="AD396" s="39" t="s">
        <v>32084</v>
      </c>
      <c r="AE396">
        <v>1</v>
      </c>
      <c r="AG396" s="39" t="s">
        <v>32085</v>
      </c>
      <c r="AH396">
        <v>1</v>
      </c>
      <c r="AJ396" s="39" t="s">
        <v>32086</v>
      </c>
      <c r="AK396">
        <v>1</v>
      </c>
      <c r="AM396" s="39" t="s">
        <v>32087</v>
      </c>
      <c r="AN396">
        <v>1</v>
      </c>
      <c r="AP396" s="39" t="s">
        <v>32099</v>
      </c>
      <c r="AQ396">
        <v>0</v>
      </c>
      <c r="AS396" s="39" t="s">
        <v>20727</v>
      </c>
      <c r="AT396">
        <v>1</v>
      </c>
    </row>
    <row r="397" spans="1:46" x14ac:dyDescent="0.3">
      <c r="A397">
        <v>396</v>
      </c>
      <c r="B397" s="1">
        <v>45910.610590277778</v>
      </c>
      <c r="C397" s="1">
        <v>45910.613043981481</v>
      </c>
      <c r="D397" s="39" t="s">
        <v>895</v>
      </c>
      <c r="E397" s="39" t="s">
        <v>896</v>
      </c>
      <c r="F397">
        <v>8</v>
      </c>
      <c r="I397" s="39" t="s">
        <v>5275</v>
      </c>
      <c r="L397">
        <v>2</v>
      </c>
      <c r="O397">
        <v>23</v>
      </c>
      <c r="R397" s="39" t="s">
        <v>32092</v>
      </c>
      <c r="S397">
        <v>0</v>
      </c>
      <c r="U397" s="39" t="s">
        <v>341</v>
      </c>
      <c r="V397">
        <v>1</v>
      </c>
      <c r="X397" s="39" t="s">
        <v>32082</v>
      </c>
      <c r="Y397">
        <v>1</v>
      </c>
      <c r="AA397" s="39" t="s">
        <v>32083</v>
      </c>
      <c r="AB397">
        <v>1</v>
      </c>
      <c r="AD397" s="39" t="s">
        <v>32084</v>
      </c>
      <c r="AE397">
        <v>1</v>
      </c>
      <c r="AG397" s="39" t="s">
        <v>32085</v>
      </c>
      <c r="AH397">
        <v>1</v>
      </c>
      <c r="AJ397" s="39" t="s">
        <v>32086</v>
      </c>
      <c r="AK397">
        <v>1</v>
      </c>
      <c r="AM397" s="39" t="s">
        <v>32087</v>
      </c>
      <c r="AN397">
        <v>1</v>
      </c>
      <c r="AP397" s="39" t="s">
        <v>32088</v>
      </c>
      <c r="AQ397">
        <v>0</v>
      </c>
      <c r="AS397" s="39" t="s">
        <v>20727</v>
      </c>
      <c r="AT397">
        <v>1</v>
      </c>
    </row>
    <row r="398" spans="1:46" x14ac:dyDescent="0.3">
      <c r="A398">
        <v>397</v>
      </c>
      <c r="B398" s="1">
        <v>45910.62903935185</v>
      </c>
      <c r="C398" s="1">
        <v>45910.630983796298</v>
      </c>
      <c r="D398" s="39" t="s">
        <v>2111</v>
      </c>
      <c r="E398" s="39" t="s">
        <v>2112</v>
      </c>
      <c r="F398">
        <v>5</v>
      </c>
      <c r="I398" s="39" t="s">
        <v>21472</v>
      </c>
      <c r="L398">
        <v>4</v>
      </c>
      <c r="O398">
        <v>11</v>
      </c>
      <c r="R398" s="39" t="s">
        <v>32092</v>
      </c>
      <c r="S398">
        <v>0</v>
      </c>
      <c r="U398" s="39" t="s">
        <v>341</v>
      </c>
      <c r="V398">
        <v>1</v>
      </c>
      <c r="X398" s="39" t="s">
        <v>32082</v>
      </c>
      <c r="Y398">
        <v>1</v>
      </c>
      <c r="AA398" s="39" t="s">
        <v>32083</v>
      </c>
      <c r="AB398">
        <v>1</v>
      </c>
      <c r="AD398" s="39" t="s">
        <v>32089</v>
      </c>
      <c r="AE398">
        <v>0</v>
      </c>
      <c r="AG398" s="39" t="s">
        <v>32085</v>
      </c>
      <c r="AH398">
        <v>1</v>
      </c>
      <c r="AJ398" s="39" t="s">
        <v>32111</v>
      </c>
      <c r="AK398">
        <v>0</v>
      </c>
      <c r="AM398" s="39" t="s">
        <v>32087</v>
      </c>
      <c r="AN398">
        <v>1</v>
      </c>
      <c r="AP398" s="39" t="s">
        <v>32099</v>
      </c>
      <c r="AQ398">
        <v>0</v>
      </c>
      <c r="AS398" s="39" t="s">
        <v>22825</v>
      </c>
      <c r="AT398">
        <v>0</v>
      </c>
    </row>
    <row r="399" spans="1:46" x14ac:dyDescent="0.3">
      <c r="A399">
        <v>398</v>
      </c>
      <c r="B399" s="1">
        <v>45910.870393518519</v>
      </c>
      <c r="C399" s="1">
        <v>45910.870891203704</v>
      </c>
      <c r="D399" s="39" t="s">
        <v>1038</v>
      </c>
      <c r="E399" s="39" t="s">
        <v>1039</v>
      </c>
      <c r="F399">
        <v>9</v>
      </c>
      <c r="I399" s="39" t="s">
        <v>1039</v>
      </c>
      <c r="L399">
        <v>2</v>
      </c>
      <c r="O399">
        <v>22</v>
      </c>
      <c r="R399" s="39" t="s">
        <v>32081</v>
      </c>
      <c r="S399">
        <v>1</v>
      </c>
      <c r="U399" s="39" t="s">
        <v>341</v>
      </c>
      <c r="V399">
        <v>1</v>
      </c>
      <c r="X399" s="39" t="s">
        <v>32082</v>
      </c>
      <c r="Y399">
        <v>1</v>
      </c>
      <c r="AA399" s="39" t="s">
        <v>32083</v>
      </c>
      <c r="AB399">
        <v>1</v>
      </c>
      <c r="AD399" s="39" t="s">
        <v>32084</v>
      </c>
      <c r="AE399">
        <v>1</v>
      </c>
      <c r="AG399" s="39" t="s">
        <v>32085</v>
      </c>
      <c r="AH399">
        <v>1</v>
      </c>
      <c r="AJ399" s="39" t="s">
        <v>32086</v>
      </c>
      <c r="AK399">
        <v>1</v>
      </c>
      <c r="AM399" s="39" t="s">
        <v>32087</v>
      </c>
      <c r="AN399">
        <v>1</v>
      </c>
      <c r="AP399" s="39" t="s">
        <v>32088</v>
      </c>
      <c r="AQ399">
        <v>0</v>
      </c>
      <c r="AS399" s="39" t="s">
        <v>20727</v>
      </c>
      <c r="AT399">
        <v>1</v>
      </c>
    </row>
    <row r="400" spans="1:46" x14ac:dyDescent="0.3">
      <c r="A400">
        <v>399</v>
      </c>
      <c r="B400" s="1">
        <v>45910.870011574072</v>
      </c>
      <c r="C400" s="1">
        <v>45910.87164351852</v>
      </c>
      <c r="D400" s="39" t="s">
        <v>1026</v>
      </c>
      <c r="E400" s="39" t="s">
        <v>1027</v>
      </c>
      <c r="F400">
        <v>9</v>
      </c>
      <c r="I400" s="39" t="s">
        <v>46925</v>
      </c>
      <c r="L400">
        <v>2</v>
      </c>
      <c r="O400">
        <v>24</v>
      </c>
      <c r="R400" s="39" t="s">
        <v>32081</v>
      </c>
      <c r="S400">
        <v>1</v>
      </c>
      <c r="U400" s="39" t="s">
        <v>341</v>
      </c>
      <c r="V400">
        <v>1</v>
      </c>
      <c r="X400" s="39" t="s">
        <v>32082</v>
      </c>
      <c r="Y400">
        <v>1</v>
      </c>
      <c r="AA400" s="39" t="s">
        <v>32083</v>
      </c>
      <c r="AB400">
        <v>1</v>
      </c>
      <c r="AD400" s="39" t="s">
        <v>32084</v>
      </c>
      <c r="AE400">
        <v>1</v>
      </c>
      <c r="AG400" s="39" t="s">
        <v>32085</v>
      </c>
      <c r="AH400">
        <v>1</v>
      </c>
      <c r="AJ400" s="39" t="s">
        <v>32086</v>
      </c>
      <c r="AK400">
        <v>1</v>
      </c>
      <c r="AM400" s="39" t="s">
        <v>32087</v>
      </c>
      <c r="AN400">
        <v>1</v>
      </c>
      <c r="AP400" s="39" t="s">
        <v>32088</v>
      </c>
      <c r="AQ400">
        <v>0</v>
      </c>
      <c r="AS400" s="39" t="s">
        <v>20727</v>
      </c>
      <c r="AT400">
        <v>1</v>
      </c>
    </row>
    <row r="401" spans="1:46" x14ac:dyDescent="0.3">
      <c r="A401">
        <v>400</v>
      </c>
      <c r="B401" s="1">
        <v>45910.869212962964</v>
      </c>
      <c r="C401" s="1">
        <v>45910.873171296298</v>
      </c>
      <c r="D401" s="39" t="s">
        <v>998</v>
      </c>
      <c r="E401" s="39" t="s">
        <v>999</v>
      </c>
      <c r="F401">
        <v>9</v>
      </c>
      <c r="I401" s="39" t="s">
        <v>49310</v>
      </c>
      <c r="L401">
        <v>2</v>
      </c>
      <c r="O401">
        <v>11</v>
      </c>
      <c r="R401" s="39" t="s">
        <v>32081</v>
      </c>
      <c r="S401">
        <v>1</v>
      </c>
      <c r="U401" s="39" t="s">
        <v>341</v>
      </c>
      <c r="V401">
        <v>1</v>
      </c>
      <c r="X401" s="39" t="s">
        <v>32082</v>
      </c>
      <c r="Y401">
        <v>1</v>
      </c>
      <c r="AA401" s="39" t="s">
        <v>32083</v>
      </c>
      <c r="AB401">
        <v>1</v>
      </c>
      <c r="AD401" s="39" t="s">
        <v>32084</v>
      </c>
      <c r="AE401">
        <v>1</v>
      </c>
      <c r="AG401" s="39" t="s">
        <v>32085</v>
      </c>
      <c r="AH401">
        <v>1</v>
      </c>
      <c r="AJ401" s="39" t="s">
        <v>32086</v>
      </c>
      <c r="AK401">
        <v>1</v>
      </c>
      <c r="AM401" s="39" t="s">
        <v>32087</v>
      </c>
      <c r="AN401">
        <v>1</v>
      </c>
      <c r="AP401" s="39" t="s">
        <v>32099</v>
      </c>
      <c r="AQ401">
        <v>0</v>
      </c>
      <c r="AS401" s="39" t="s">
        <v>20727</v>
      </c>
      <c r="AT401">
        <v>1</v>
      </c>
    </row>
    <row r="402" spans="1:46" x14ac:dyDescent="0.3">
      <c r="A402">
        <v>401</v>
      </c>
      <c r="B402" s="1">
        <v>45910.897951388892</v>
      </c>
      <c r="C402" s="1">
        <v>45910.899131944447</v>
      </c>
      <c r="D402" s="39" t="s">
        <v>33828</v>
      </c>
      <c r="E402" s="39" t="s">
        <v>36151</v>
      </c>
      <c r="F402">
        <v>7</v>
      </c>
      <c r="I402" s="39" t="s">
        <v>36151</v>
      </c>
      <c r="L402">
        <v>14</v>
      </c>
      <c r="O402">
        <v>18</v>
      </c>
      <c r="R402" s="39" t="s">
        <v>32081</v>
      </c>
      <c r="S402">
        <v>1</v>
      </c>
      <c r="U402" s="39" t="s">
        <v>31949</v>
      </c>
      <c r="V402">
        <v>0</v>
      </c>
      <c r="X402" s="39" t="s">
        <v>32082</v>
      </c>
      <c r="Y402">
        <v>1</v>
      </c>
      <c r="AA402" s="39" t="s">
        <v>32083</v>
      </c>
      <c r="AB402">
        <v>1</v>
      </c>
      <c r="AD402" s="39" t="s">
        <v>32089</v>
      </c>
      <c r="AE402">
        <v>0</v>
      </c>
      <c r="AG402" s="39" t="s">
        <v>32085</v>
      </c>
      <c r="AH402">
        <v>1</v>
      </c>
      <c r="AJ402" s="39" t="s">
        <v>32086</v>
      </c>
      <c r="AK402">
        <v>1</v>
      </c>
      <c r="AM402" s="39" t="s">
        <v>32087</v>
      </c>
      <c r="AN402">
        <v>1</v>
      </c>
      <c r="AP402" s="39" t="s">
        <v>32113</v>
      </c>
      <c r="AQ402">
        <v>0</v>
      </c>
      <c r="AS402" s="39" t="s">
        <v>20727</v>
      </c>
      <c r="AT402">
        <v>1</v>
      </c>
    </row>
    <row r="403" spans="1:46" x14ac:dyDescent="0.3">
      <c r="A403">
        <v>402</v>
      </c>
      <c r="B403" s="1">
        <v>45910.897152777776</v>
      </c>
      <c r="C403" s="1">
        <v>45910.900150462963</v>
      </c>
      <c r="D403" s="39" t="s">
        <v>1976</v>
      </c>
      <c r="E403" s="39" t="s">
        <v>1977</v>
      </c>
      <c r="F403">
        <v>8</v>
      </c>
      <c r="I403" s="39" t="s">
        <v>1977</v>
      </c>
      <c r="L403">
        <v>4</v>
      </c>
      <c r="O403">
        <v>33</v>
      </c>
      <c r="R403" s="39" t="s">
        <v>32081</v>
      </c>
      <c r="S403">
        <v>1</v>
      </c>
      <c r="U403" s="39" t="s">
        <v>341</v>
      </c>
      <c r="V403">
        <v>1</v>
      </c>
      <c r="X403" s="39" t="s">
        <v>32082</v>
      </c>
      <c r="Y403">
        <v>1</v>
      </c>
      <c r="AA403" s="39" t="s">
        <v>32083</v>
      </c>
      <c r="AB403">
        <v>1</v>
      </c>
      <c r="AD403" s="39" t="s">
        <v>32084</v>
      </c>
      <c r="AE403">
        <v>1</v>
      </c>
      <c r="AG403" s="39" t="s">
        <v>32085</v>
      </c>
      <c r="AH403">
        <v>1</v>
      </c>
      <c r="AJ403" s="39" t="s">
        <v>32086</v>
      </c>
      <c r="AK403">
        <v>1</v>
      </c>
      <c r="AM403" s="39" t="s">
        <v>32119</v>
      </c>
      <c r="AN403">
        <v>0</v>
      </c>
      <c r="AP403" s="39" t="s">
        <v>32099</v>
      </c>
      <c r="AQ403">
        <v>0</v>
      </c>
      <c r="AS403" s="39" t="s">
        <v>20727</v>
      </c>
      <c r="AT403">
        <v>1</v>
      </c>
    </row>
    <row r="404" spans="1:46" x14ac:dyDescent="0.3">
      <c r="A404">
        <v>403</v>
      </c>
      <c r="B404" s="1">
        <v>45910.905081018522</v>
      </c>
      <c r="C404" s="1">
        <v>45910.906770833331</v>
      </c>
      <c r="D404" s="39" t="s">
        <v>33872</v>
      </c>
      <c r="E404" s="39" t="s">
        <v>36386</v>
      </c>
      <c r="F404">
        <v>9</v>
      </c>
      <c r="I404" s="39" t="s">
        <v>36386</v>
      </c>
      <c r="L404">
        <v>14</v>
      </c>
      <c r="O404">
        <v>31</v>
      </c>
      <c r="R404" s="39" t="s">
        <v>32081</v>
      </c>
      <c r="S404">
        <v>1</v>
      </c>
      <c r="U404" s="39" t="s">
        <v>341</v>
      </c>
      <c r="V404">
        <v>1</v>
      </c>
      <c r="X404" s="39" t="s">
        <v>32082</v>
      </c>
      <c r="Y404">
        <v>1</v>
      </c>
      <c r="AA404" s="39" t="s">
        <v>32083</v>
      </c>
      <c r="AB404">
        <v>1</v>
      </c>
      <c r="AD404" s="39" t="s">
        <v>32084</v>
      </c>
      <c r="AE404">
        <v>1</v>
      </c>
      <c r="AG404" s="39" t="s">
        <v>32085</v>
      </c>
      <c r="AH404">
        <v>1</v>
      </c>
      <c r="AJ404" s="39" t="s">
        <v>32086</v>
      </c>
      <c r="AK404">
        <v>1</v>
      </c>
      <c r="AM404" s="39" t="s">
        <v>32087</v>
      </c>
      <c r="AN404">
        <v>1</v>
      </c>
      <c r="AP404" s="39" t="s">
        <v>32088</v>
      </c>
      <c r="AQ404">
        <v>0</v>
      </c>
      <c r="AS404" s="39" t="s">
        <v>20727</v>
      </c>
      <c r="AT404">
        <v>1</v>
      </c>
    </row>
    <row r="405" spans="1:46" x14ac:dyDescent="0.3">
      <c r="A405">
        <v>404</v>
      </c>
      <c r="B405" s="1">
        <v>45910.935069444444</v>
      </c>
      <c r="C405" s="1">
        <v>45910.936874999999</v>
      </c>
      <c r="D405" s="39" t="s">
        <v>4739</v>
      </c>
      <c r="E405" s="39" t="s">
        <v>4740</v>
      </c>
      <c r="F405">
        <v>9</v>
      </c>
      <c r="I405" s="39" t="s">
        <v>4740</v>
      </c>
      <c r="L405">
        <v>14</v>
      </c>
      <c r="O405">
        <v>24</v>
      </c>
      <c r="R405" s="39" t="s">
        <v>32081</v>
      </c>
      <c r="S405">
        <v>1</v>
      </c>
      <c r="U405" s="39" t="s">
        <v>341</v>
      </c>
      <c r="V405">
        <v>1</v>
      </c>
      <c r="X405" s="39" t="s">
        <v>32082</v>
      </c>
      <c r="Y405">
        <v>1</v>
      </c>
      <c r="AA405" s="39" t="s">
        <v>32083</v>
      </c>
      <c r="AB405">
        <v>1</v>
      </c>
      <c r="AD405" s="39" t="s">
        <v>32084</v>
      </c>
      <c r="AE405">
        <v>1</v>
      </c>
      <c r="AG405" s="39" t="s">
        <v>32085</v>
      </c>
      <c r="AH405">
        <v>1</v>
      </c>
      <c r="AJ405" s="39" t="s">
        <v>32086</v>
      </c>
      <c r="AK405">
        <v>1</v>
      </c>
      <c r="AM405" s="39" t="s">
        <v>32087</v>
      </c>
      <c r="AN405">
        <v>1</v>
      </c>
      <c r="AP405" s="39" t="s">
        <v>32088</v>
      </c>
      <c r="AQ405">
        <v>0</v>
      </c>
      <c r="AS405" s="39" t="s">
        <v>20727</v>
      </c>
      <c r="AT405">
        <v>1</v>
      </c>
    </row>
    <row r="406" spans="1:46" x14ac:dyDescent="0.3">
      <c r="A406">
        <v>405</v>
      </c>
      <c r="B406" s="1">
        <v>45911.34648148148</v>
      </c>
      <c r="C406" s="1">
        <v>45911.349247685182</v>
      </c>
      <c r="D406" s="39" t="s">
        <v>878</v>
      </c>
      <c r="E406" s="39" t="s">
        <v>879</v>
      </c>
      <c r="F406">
        <v>7</v>
      </c>
      <c r="I406" s="39" t="s">
        <v>879</v>
      </c>
      <c r="L406">
        <v>2</v>
      </c>
      <c r="O406">
        <v>15</v>
      </c>
      <c r="R406" s="39" t="s">
        <v>32096</v>
      </c>
      <c r="S406">
        <v>0</v>
      </c>
      <c r="U406" s="39" t="s">
        <v>341</v>
      </c>
      <c r="V406">
        <v>1</v>
      </c>
      <c r="X406" s="39" t="s">
        <v>32082</v>
      </c>
      <c r="Y406">
        <v>1</v>
      </c>
      <c r="AA406" s="39" t="s">
        <v>32083</v>
      </c>
      <c r="AB406">
        <v>1</v>
      </c>
      <c r="AD406" s="39" t="s">
        <v>32084</v>
      </c>
      <c r="AE406">
        <v>1</v>
      </c>
      <c r="AG406" s="39" t="s">
        <v>32085</v>
      </c>
      <c r="AH406">
        <v>1</v>
      </c>
      <c r="AJ406" s="39" t="s">
        <v>32086</v>
      </c>
      <c r="AK406">
        <v>1</v>
      </c>
      <c r="AM406" s="39" t="s">
        <v>32087</v>
      </c>
      <c r="AN406">
        <v>1</v>
      </c>
      <c r="AP406" s="39" t="s">
        <v>32099</v>
      </c>
      <c r="AQ406">
        <v>0</v>
      </c>
      <c r="AS406" s="39" t="s">
        <v>32094</v>
      </c>
      <c r="AT406">
        <v>0</v>
      </c>
    </row>
    <row r="407" spans="1:46" x14ac:dyDescent="0.3">
      <c r="A407">
        <v>406</v>
      </c>
      <c r="B407" s="1">
        <v>45911.35015046296</v>
      </c>
      <c r="C407" s="1">
        <v>45911.357951388891</v>
      </c>
      <c r="D407" s="39" t="s">
        <v>1075</v>
      </c>
      <c r="E407" s="39" t="s">
        <v>1076</v>
      </c>
      <c r="F407">
        <v>8</v>
      </c>
      <c r="I407" s="39" t="s">
        <v>1076</v>
      </c>
      <c r="L407">
        <v>2</v>
      </c>
      <c r="O407">
        <v>32</v>
      </c>
      <c r="R407" s="39" t="s">
        <v>32081</v>
      </c>
      <c r="S407">
        <v>1</v>
      </c>
      <c r="U407" s="39" t="s">
        <v>341</v>
      </c>
      <c r="V407">
        <v>1</v>
      </c>
      <c r="X407" s="39" t="s">
        <v>32082</v>
      </c>
      <c r="Y407">
        <v>1</v>
      </c>
      <c r="AA407" s="39" t="s">
        <v>32083</v>
      </c>
      <c r="AB407">
        <v>1</v>
      </c>
      <c r="AD407" s="39" t="s">
        <v>32084</v>
      </c>
      <c r="AE407">
        <v>1</v>
      </c>
      <c r="AG407" s="39" t="s">
        <v>32085</v>
      </c>
      <c r="AH407">
        <v>1</v>
      </c>
      <c r="AJ407" s="39" t="s">
        <v>32086</v>
      </c>
      <c r="AK407">
        <v>1</v>
      </c>
      <c r="AM407" s="39" t="s">
        <v>32087</v>
      </c>
      <c r="AN407">
        <v>1</v>
      </c>
      <c r="AP407" s="39" t="s">
        <v>32088</v>
      </c>
      <c r="AQ407">
        <v>0</v>
      </c>
      <c r="AS407" s="39" t="s">
        <v>32094</v>
      </c>
      <c r="AT407">
        <v>0</v>
      </c>
    </row>
    <row r="408" spans="1:46" x14ac:dyDescent="0.3">
      <c r="A408">
        <v>407</v>
      </c>
      <c r="B408" s="1">
        <v>45911.357557870368</v>
      </c>
      <c r="C408" s="1">
        <v>45911.361145833333</v>
      </c>
      <c r="D408" s="39" t="s">
        <v>1085</v>
      </c>
      <c r="E408" s="39" t="s">
        <v>1086</v>
      </c>
      <c r="F408">
        <v>8</v>
      </c>
      <c r="I408" s="39" t="s">
        <v>1086</v>
      </c>
      <c r="L408">
        <v>2</v>
      </c>
      <c r="O408">
        <v>33</v>
      </c>
      <c r="R408" s="39" t="s">
        <v>32081</v>
      </c>
      <c r="S408">
        <v>1</v>
      </c>
      <c r="U408" s="39" t="s">
        <v>341</v>
      </c>
      <c r="V408">
        <v>1</v>
      </c>
      <c r="X408" s="39" t="s">
        <v>32082</v>
      </c>
      <c r="Y408">
        <v>1</v>
      </c>
      <c r="AA408" s="39" t="s">
        <v>32083</v>
      </c>
      <c r="AB408">
        <v>1</v>
      </c>
      <c r="AD408" s="39" t="s">
        <v>32084</v>
      </c>
      <c r="AE408">
        <v>1</v>
      </c>
      <c r="AG408" s="39" t="s">
        <v>32085</v>
      </c>
      <c r="AH408">
        <v>1</v>
      </c>
      <c r="AJ408" s="39" t="s">
        <v>32086</v>
      </c>
      <c r="AK408">
        <v>1</v>
      </c>
      <c r="AM408" s="39" t="s">
        <v>32087</v>
      </c>
      <c r="AN408">
        <v>1</v>
      </c>
      <c r="AP408" s="39" t="s">
        <v>32088</v>
      </c>
      <c r="AQ408">
        <v>0</v>
      </c>
      <c r="AS408" s="39" t="s">
        <v>32094</v>
      </c>
      <c r="AT408">
        <v>0</v>
      </c>
    </row>
    <row r="409" spans="1:46" x14ac:dyDescent="0.3">
      <c r="A409">
        <v>408</v>
      </c>
      <c r="B409" s="1">
        <v>45911.365300925929</v>
      </c>
      <c r="C409" s="1">
        <v>45911.371261574073</v>
      </c>
      <c r="D409" s="39" t="s">
        <v>2182</v>
      </c>
      <c r="E409" s="39" t="s">
        <v>2183</v>
      </c>
      <c r="F409">
        <v>7</v>
      </c>
      <c r="I409" s="39" t="s">
        <v>2183</v>
      </c>
      <c r="L409">
        <v>4</v>
      </c>
      <c r="O409">
        <v>16</v>
      </c>
      <c r="R409" s="39" t="s">
        <v>32081</v>
      </c>
      <c r="S409">
        <v>1</v>
      </c>
      <c r="U409" s="39" t="s">
        <v>341</v>
      </c>
      <c r="V409">
        <v>1</v>
      </c>
      <c r="X409" s="39" t="s">
        <v>32082</v>
      </c>
      <c r="Y409">
        <v>1</v>
      </c>
      <c r="AA409" s="39" t="s">
        <v>32083</v>
      </c>
      <c r="AB409">
        <v>1</v>
      </c>
      <c r="AD409" s="39" t="s">
        <v>32084</v>
      </c>
      <c r="AE409">
        <v>1</v>
      </c>
      <c r="AG409" s="39" t="s">
        <v>32101</v>
      </c>
      <c r="AH409">
        <v>0</v>
      </c>
      <c r="AJ409" s="39" t="s">
        <v>32095</v>
      </c>
      <c r="AK409">
        <v>0</v>
      </c>
      <c r="AM409" s="39" t="s">
        <v>32087</v>
      </c>
      <c r="AN409">
        <v>1</v>
      </c>
      <c r="AP409" s="39" t="s">
        <v>32088</v>
      </c>
      <c r="AQ409">
        <v>0</v>
      </c>
      <c r="AS409" s="39" t="s">
        <v>20727</v>
      </c>
      <c r="AT409">
        <v>1</v>
      </c>
    </row>
    <row r="410" spans="1:46" x14ac:dyDescent="0.3">
      <c r="A410">
        <v>409</v>
      </c>
      <c r="B410" s="1">
        <v>45911.407719907409</v>
      </c>
      <c r="C410" s="1">
        <v>45911.408483796295</v>
      </c>
      <c r="D410" s="39" t="s">
        <v>928</v>
      </c>
      <c r="E410" s="39" t="s">
        <v>929</v>
      </c>
      <c r="F410">
        <v>9</v>
      </c>
      <c r="I410" s="39" t="s">
        <v>929</v>
      </c>
      <c r="L410">
        <v>2</v>
      </c>
      <c r="O410">
        <v>31</v>
      </c>
      <c r="R410" s="39" t="s">
        <v>32081</v>
      </c>
      <c r="S410">
        <v>1</v>
      </c>
      <c r="U410" s="39" t="s">
        <v>341</v>
      </c>
      <c r="V410">
        <v>1</v>
      </c>
      <c r="X410" s="39" t="s">
        <v>32082</v>
      </c>
      <c r="Y410">
        <v>1</v>
      </c>
      <c r="AA410" s="39" t="s">
        <v>32083</v>
      </c>
      <c r="AB410">
        <v>1</v>
      </c>
      <c r="AD410" s="39" t="s">
        <v>32084</v>
      </c>
      <c r="AE410">
        <v>1</v>
      </c>
      <c r="AG410" s="39" t="s">
        <v>32085</v>
      </c>
      <c r="AH410">
        <v>1</v>
      </c>
      <c r="AJ410" s="39" t="s">
        <v>32086</v>
      </c>
      <c r="AK410">
        <v>1</v>
      </c>
      <c r="AM410" s="39" t="s">
        <v>32087</v>
      </c>
      <c r="AN410">
        <v>1</v>
      </c>
      <c r="AP410" s="39" t="s">
        <v>32088</v>
      </c>
      <c r="AQ410">
        <v>0</v>
      </c>
      <c r="AS410" s="39" t="s">
        <v>20727</v>
      </c>
      <c r="AT410">
        <v>1</v>
      </c>
    </row>
    <row r="411" spans="1:46" x14ac:dyDescent="0.3">
      <c r="A411">
        <v>410</v>
      </c>
      <c r="B411" s="1">
        <v>45911.40766203704</v>
      </c>
      <c r="C411" s="1">
        <v>45911.410011574073</v>
      </c>
      <c r="D411" s="39" t="s">
        <v>921</v>
      </c>
      <c r="E411" s="39" t="s">
        <v>922</v>
      </c>
      <c r="F411">
        <v>6</v>
      </c>
      <c r="I411" s="39" t="s">
        <v>922</v>
      </c>
      <c r="L411">
        <v>2</v>
      </c>
      <c r="O411">
        <v>5</v>
      </c>
      <c r="R411" s="39" t="s">
        <v>32081</v>
      </c>
      <c r="S411">
        <v>1</v>
      </c>
      <c r="U411" s="39" t="s">
        <v>341</v>
      </c>
      <c r="V411">
        <v>1</v>
      </c>
      <c r="X411" s="39" t="s">
        <v>22200</v>
      </c>
      <c r="Y411">
        <v>0</v>
      </c>
      <c r="AA411" s="39" t="s">
        <v>32083</v>
      </c>
      <c r="AB411">
        <v>1</v>
      </c>
      <c r="AD411" s="39" t="s">
        <v>32089</v>
      </c>
      <c r="AE411">
        <v>0</v>
      </c>
      <c r="AG411" s="39" t="s">
        <v>32085</v>
      </c>
      <c r="AH411">
        <v>1</v>
      </c>
      <c r="AJ411" s="39" t="s">
        <v>32086</v>
      </c>
      <c r="AK411">
        <v>1</v>
      </c>
      <c r="AM411" s="39" t="s">
        <v>32098</v>
      </c>
      <c r="AN411">
        <v>0</v>
      </c>
      <c r="AP411" s="39" t="s">
        <v>32088</v>
      </c>
      <c r="AQ411">
        <v>0</v>
      </c>
      <c r="AS411" s="39" t="s">
        <v>20727</v>
      </c>
      <c r="AT411">
        <v>1</v>
      </c>
    </row>
    <row r="412" spans="1:46" x14ac:dyDescent="0.3">
      <c r="A412">
        <v>411</v>
      </c>
      <c r="B412" s="1">
        <v>45911.445798611108</v>
      </c>
      <c r="C412" s="1">
        <v>45911.45039351852</v>
      </c>
      <c r="D412" s="39" t="s">
        <v>4217</v>
      </c>
      <c r="E412" s="39" t="s">
        <v>4218</v>
      </c>
      <c r="F412">
        <v>8</v>
      </c>
      <c r="I412" s="39" t="s">
        <v>43970</v>
      </c>
      <c r="L412">
        <v>7</v>
      </c>
      <c r="O412">
        <v>37</v>
      </c>
      <c r="R412" s="39" t="s">
        <v>32081</v>
      </c>
      <c r="S412">
        <v>1</v>
      </c>
      <c r="U412" s="39" t="s">
        <v>341</v>
      </c>
      <c r="V412">
        <v>1</v>
      </c>
      <c r="X412" s="39" t="s">
        <v>32082</v>
      </c>
      <c r="Y412">
        <v>1</v>
      </c>
      <c r="AA412" s="39" t="s">
        <v>32083</v>
      </c>
      <c r="AB412">
        <v>1</v>
      </c>
      <c r="AD412" s="39" t="s">
        <v>32084</v>
      </c>
      <c r="AE412">
        <v>1</v>
      </c>
      <c r="AG412" s="39" t="s">
        <v>32115</v>
      </c>
      <c r="AH412">
        <v>0</v>
      </c>
      <c r="AJ412" s="39" t="s">
        <v>32086</v>
      </c>
      <c r="AK412">
        <v>1</v>
      </c>
      <c r="AM412" s="39" t="s">
        <v>32087</v>
      </c>
      <c r="AN412">
        <v>1</v>
      </c>
      <c r="AP412" s="39" t="s">
        <v>32088</v>
      </c>
      <c r="AQ412">
        <v>0</v>
      </c>
      <c r="AS412" s="39" t="s">
        <v>20727</v>
      </c>
      <c r="AT412">
        <v>1</v>
      </c>
    </row>
    <row r="413" spans="1:46" x14ac:dyDescent="0.3">
      <c r="A413">
        <v>412</v>
      </c>
      <c r="B413" s="1">
        <v>45911.461192129631</v>
      </c>
      <c r="C413" s="1">
        <v>45911.462650462963</v>
      </c>
      <c r="D413" s="39" t="s">
        <v>4238</v>
      </c>
      <c r="E413" s="39" t="s">
        <v>4239</v>
      </c>
      <c r="F413">
        <v>6</v>
      </c>
      <c r="I413" s="39" t="s">
        <v>4240</v>
      </c>
      <c r="L413">
        <v>7</v>
      </c>
      <c r="O413">
        <v>19</v>
      </c>
      <c r="R413" s="39" t="s">
        <v>32081</v>
      </c>
      <c r="S413">
        <v>1</v>
      </c>
      <c r="U413" s="39" t="s">
        <v>31949</v>
      </c>
      <c r="V413">
        <v>0</v>
      </c>
      <c r="X413" s="39" t="s">
        <v>32082</v>
      </c>
      <c r="Y413">
        <v>1</v>
      </c>
      <c r="AA413" s="39" t="s">
        <v>32083</v>
      </c>
      <c r="AB413">
        <v>1</v>
      </c>
      <c r="AD413" s="39" t="s">
        <v>32084</v>
      </c>
      <c r="AE413">
        <v>1</v>
      </c>
      <c r="AG413" s="39" t="s">
        <v>32103</v>
      </c>
      <c r="AH413">
        <v>0</v>
      </c>
      <c r="AJ413" s="39" t="s">
        <v>32086</v>
      </c>
      <c r="AK413">
        <v>1</v>
      </c>
      <c r="AM413" s="39" t="s">
        <v>32087</v>
      </c>
      <c r="AN413">
        <v>1</v>
      </c>
      <c r="AP413" s="39" t="s">
        <v>32093</v>
      </c>
      <c r="AQ413">
        <v>0</v>
      </c>
      <c r="AS413" s="39" t="s">
        <v>22825</v>
      </c>
      <c r="AT413">
        <v>0</v>
      </c>
    </row>
    <row r="414" spans="1:46" x14ac:dyDescent="0.3">
      <c r="A414">
        <v>413</v>
      </c>
      <c r="B414" s="1">
        <v>45911.463055555556</v>
      </c>
      <c r="C414" s="1">
        <v>45911.465648148151</v>
      </c>
      <c r="D414" s="39" t="s">
        <v>914</v>
      </c>
      <c r="E414" s="39" t="s">
        <v>915</v>
      </c>
      <c r="F414">
        <v>10</v>
      </c>
      <c r="I414" s="39" t="s">
        <v>915</v>
      </c>
      <c r="L414">
        <v>2</v>
      </c>
      <c r="O414">
        <v>4</v>
      </c>
      <c r="R414" s="39" t="s">
        <v>32081</v>
      </c>
      <c r="S414">
        <v>1</v>
      </c>
      <c r="U414" s="39" t="s">
        <v>341</v>
      </c>
      <c r="V414">
        <v>1</v>
      </c>
      <c r="X414" s="39" t="s">
        <v>32082</v>
      </c>
      <c r="Y414">
        <v>1</v>
      </c>
      <c r="AA414" s="39" t="s">
        <v>32083</v>
      </c>
      <c r="AB414">
        <v>1</v>
      </c>
      <c r="AD414" s="39" t="s">
        <v>32084</v>
      </c>
      <c r="AE414">
        <v>1</v>
      </c>
      <c r="AG414" s="39" t="s">
        <v>32085</v>
      </c>
      <c r="AH414">
        <v>1</v>
      </c>
      <c r="AJ414" s="39" t="s">
        <v>32086</v>
      </c>
      <c r="AK414">
        <v>1</v>
      </c>
      <c r="AM414" s="39" t="s">
        <v>32087</v>
      </c>
      <c r="AN414">
        <v>1</v>
      </c>
      <c r="AP414" s="39" t="s">
        <v>32102</v>
      </c>
      <c r="AQ414">
        <v>1</v>
      </c>
      <c r="AS414" s="39" t="s">
        <v>20727</v>
      </c>
      <c r="AT414">
        <v>1</v>
      </c>
    </row>
    <row r="415" spans="1:46" x14ac:dyDescent="0.3">
      <c r="A415">
        <v>414</v>
      </c>
      <c r="B415" s="1">
        <v>45911.463194444441</v>
      </c>
      <c r="C415" s="1">
        <v>45911.465729166666</v>
      </c>
      <c r="D415" s="39" t="s">
        <v>4371</v>
      </c>
      <c r="E415" s="39" t="s">
        <v>4372</v>
      </c>
      <c r="F415">
        <v>9</v>
      </c>
      <c r="I415" s="39" t="s">
        <v>4373</v>
      </c>
      <c r="L415">
        <v>7</v>
      </c>
      <c r="O415">
        <v>5</v>
      </c>
      <c r="R415" s="39" t="s">
        <v>32081</v>
      </c>
      <c r="S415">
        <v>1</v>
      </c>
      <c r="U415" s="39" t="s">
        <v>341</v>
      </c>
      <c r="V415">
        <v>1</v>
      </c>
      <c r="X415" s="39" t="s">
        <v>32082</v>
      </c>
      <c r="Y415">
        <v>1</v>
      </c>
      <c r="AA415" s="39" t="s">
        <v>32083</v>
      </c>
      <c r="AB415">
        <v>1</v>
      </c>
      <c r="AD415" s="39" t="s">
        <v>32084</v>
      </c>
      <c r="AE415">
        <v>1</v>
      </c>
      <c r="AG415" s="39" t="s">
        <v>32085</v>
      </c>
      <c r="AH415">
        <v>1</v>
      </c>
      <c r="AJ415" s="39" t="s">
        <v>32086</v>
      </c>
      <c r="AK415">
        <v>1</v>
      </c>
      <c r="AM415" s="39" t="s">
        <v>32087</v>
      </c>
      <c r="AN415">
        <v>1</v>
      </c>
      <c r="AP415" s="39" t="s">
        <v>32088</v>
      </c>
      <c r="AQ415">
        <v>0</v>
      </c>
      <c r="AS415" s="39" t="s">
        <v>20727</v>
      </c>
      <c r="AT415">
        <v>1</v>
      </c>
    </row>
    <row r="416" spans="1:46" x14ac:dyDescent="0.3">
      <c r="A416">
        <v>415</v>
      </c>
      <c r="B416" s="1">
        <v>45911.467662037037</v>
      </c>
      <c r="C416" s="1">
        <v>45911.469259259262</v>
      </c>
      <c r="D416" s="39" t="s">
        <v>4188</v>
      </c>
      <c r="E416" s="39" t="s">
        <v>4189</v>
      </c>
      <c r="F416">
        <v>8</v>
      </c>
      <c r="I416" s="39" t="s">
        <v>4189</v>
      </c>
      <c r="L416">
        <v>7</v>
      </c>
      <c r="O416">
        <v>17</v>
      </c>
      <c r="R416" s="39" t="s">
        <v>32081</v>
      </c>
      <c r="S416">
        <v>1</v>
      </c>
      <c r="U416" s="39" t="s">
        <v>341</v>
      </c>
      <c r="V416">
        <v>1</v>
      </c>
      <c r="X416" s="39" t="s">
        <v>32082</v>
      </c>
      <c r="Y416">
        <v>1</v>
      </c>
      <c r="AA416" s="39" t="s">
        <v>32083</v>
      </c>
      <c r="AB416">
        <v>1</v>
      </c>
      <c r="AD416" s="39" t="s">
        <v>32084</v>
      </c>
      <c r="AE416">
        <v>1</v>
      </c>
      <c r="AG416" s="39" t="s">
        <v>32085</v>
      </c>
      <c r="AH416">
        <v>1</v>
      </c>
      <c r="AJ416" s="39" t="s">
        <v>32095</v>
      </c>
      <c r="AK416">
        <v>0</v>
      </c>
      <c r="AM416" s="39" t="s">
        <v>32087</v>
      </c>
      <c r="AN416">
        <v>1</v>
      </c>
      <c r="AP416" s="39" t="s">
        <v>32088</v>
      </c>
      <c r="AQ416">
        <v>0</v>
      </c>
      <c r="AS416" s="39" t="s">
        <v>20727</v>
      </c>
      <c r="AT416">
        <v>1</v>
      </c>
    </row>
    <row r="417" spans="1:46" x14ac:dyDescent="0.3">
      <c r="A417">
        <v>416</v>
      </c>
      <c r="B417" s="1">
        <v>45911.469629629632</v>
      </c>
      <c r="C417" s="1">
        <v>45911.472418981481</v>
      </c>
      <c r="D417" s="39" t="s">
        <v>1992</v>
      </c>
      <c r="E417" s="39" t="s">
        <v>1993</v>
      </c>
      <c r="F417">
        <v>9</v>
      </c>
      <c r="I417" s="39" t="s">
        <v>46929</v>
      </c>
      <c r="L417">
        <v>4</v>
      </c>
      <c r="O417">
        <v>9</v>
      </c>
      <c r="R417" s="39" t="s">
        <v>32081</v>
      </c>
      <c r="S417">
        <v>1</v>
      </c>
      <c r="U417" s="39" t="s">
        <v>341</v>
      </c>
      <c r="V417">
        <v>1</v>
      </c>
      <c r="X417" s="39" t="s">
        <v>32082</v>
      </c>
      <c r="Y417">
        <v>1</v>
      </c>
      <c r="AA417" s="39" t="s">
        <v>32083</v>
      </c>
      <c r="AB417">
        <v>1</v>
      </c>
      <c r="AD417" s="39" t="s">
        <v>32084</v>
      </c>
      <c r="AE417">
        <v>1</v>
      </c>
      <c r="AG417" s="39" t="s">
        <v>32085</v>
      </c>
      <c r="AH417">
        <v>1</v>
      </c>
      <c r="AJ417" s="39" t="s">
        <v>32086</v>
      </c>
      <c r="AK417">
        <v>1</v>
      </c>
      <c r="AM417" s="39" t="s">
        <v>32087</v>
      </c>
      <c r="AN417">
        <v>1</v>
      </c>
      <c r="AP417" s="39" t="s">
        <v>32088</v>
      </c>
      <c r="AQ417">
        <v>0</v>
      </c>
      <c r="AS417" s="39" t="s">
        <v>20727</v>
      </c>
      <c r="AT417">
        <v>1</v>
      </c>
    </row>
    <row r="418" spans="1:46" x14ac:dyDescent="0.3">
      <c r="A418">
        <v>417</v>
      </c>
      <c r="B418" s="1">
        <v>45911.470937500002</v>
      </c>
      <c r="C418" s="1">
        <v>45911.472638888888</v>
      </c>
      <c r="D418" s="39" t="s">
        <v>4345</v>
      </c>
      <c r="E418" s="39" t="s">
        <v>4346</v>
      </c>
      <c r="F418">
        <v>9</v>
      </c>
      <c r="I418" s="39" t="s">
        <v>4346</v>
      </c>
      <c r="L418">
        <v>7</v>
      </c>
      <c r="O418">
        <v>10</v>
      </c>
      <c r="R418" s="39" t="s">
        <v>32081</v>
      </c>
      <c r="S418">
        <v>1</v>
      </c>
      <c r="U418" s="39" t="s">
        <v>341</v>
      </c>
      <c r="V418">
        <v>1</v>
      </c>
      <c r="X418" s="39" t="s">
        <v>32082</v>
      </c>
      <c r="Y418">
        <v>1</v>
      </c>
      <c r="AA418" s="39" t="s">
        <v>32083</v>
      </c>
      <c r="AB418">
        <v>1</v>
      </c>
      <c r="AD418" s="39" t="s">
        <v>32084</v>
      </c>
      <c r="AE418">
        <v>1</v>
      </c>
      <c r="AG418" s="39" t="s">
        <v>32085</v>
      </c>
      <c r="AH418">
        <v>1</v>
      </c>
      <c r="AJ418" s="39" t="s">
        <v>32086</v>
      </c>
      <c r="AK418">
        <v>1</v>
      </c>
      <c r="AM418" s="39" t="s">
        <v>32087</v>
      </c>
      <c r="AN418">
        <v>1</v>
      </c>
      <c r="AP418" s="39" t="s">
        <v>32088</v>
      </c>
      <c r="AQ418">
        <v>0</v>
      </c>
      <c r="AS418" s="39" t="s">
        <v>20727</v>
      </c>
      <c r="AT418">
        <v>1</v>
      </c>
    </row>
    <row r="419" spans="1:46" x14ac:dyDescent="0.3">
      <c r="A419">
        <v>418</v>
      </c>
      <c r="B419" s="1">
        <v>45911.486562500002</v>
      </c>
      <c r="C419" s="1">
        <v>45911.489444444444</v>
      </c>
      <c r="D419" s="39" t="s">
        <v>2013</v>
      </c>
      <c r="E419" s="39" t="s">
        <v>2014</v>
      </c>
      <c r="F419">
        <v>9</v>
      </c>
      <c r="I419" s="39" t="s">
        <v>2014</v>
      </c>
      <c r="L419">
        <v>4</v>
      </c>
      <c r="O419">
        <v>20</v>
      </c>
      <c r="R419" s="39" t="s">
        <v>32081</v>
      </c>
      <c r="S419">
        <v>1</v>
      </c>
      <c r="U419" s="39" t="s">
        <v>341</v>
      </c>
      <c r="V419">
        <v>1</v>
      </c>
      <c r="X419" s="39" t="s">
        <v>32082</v>
      </c>
      <c r="Y419">
        <v>1</v>
      </c>
      <c r="AA419" s="39" t="s">
        <v>32083</v>
      </c>
      <c r="AB419">
        <v>1</v>
      </c>
      <c r="AD419" s="39" t="s">
        <v>32084</v>
      </c>
      <c r="AE419">
        <v>1</v>
      </c>
      <c r="AG419" s="39" t="s">
        <v>32085</v>
      </c>
      <c r="AH419">
        <v>1</v>
      </c>
      <c r="AJ419" s="39" t="s">
        <v>32086</v>
      </c>
      <c r="AK419">
        <v>1</v>
      </c>
      <c r="AM419" s="39" t="s">
        <v>32087</v>
      </c>
      <c r="AN419">
        <v>1</v>
      </c>
      <c r="AP419" s="39" t="s">
        <v>32099</v>
      </c>
      <c r="AQ419">
        <v>0</v>
      </c>
      <c r="AS419" s="39" t="s">
        <v>20727</v>
      </c>
      <c r="AT419">
        <v>1</v>
      </c>
    </row>
    <row r="420" spans="1:46" x14ac:dyDescent="0.3">
      <c r="A420">
        <v>419</v>
      </c>
      <c r="B420" s="1">
        <v>45911.490266203706</v>
      </c>
      <c r="C420" s="1">
        <v>45911.493043981478</v>
      </c>
      <c r="D420" s="39" t="s">
        <v>904</v>
      </c>
      <c r="E420" s="39" t="s">
        <v>905</v>
      </c>
      <c r="F420">
        <v>8</v>
      </c>
      <c r="I420" s="39" t="s">
        <v>905</v>
      </c>
      <c r="L420">
        <v>2</v>
      </c>
      <c r="O420">
        <v>17</v>
      </c>
      <c r="R420" s="39" t="s">
        <v>32081</v>
      </c>
      <c r="S420">
        <v>1</v>
      </c>
      <c r="U420" s="39" t="s">
        <v>341</v>
      </c>
      <c r="V420">
        <v>1</v>
      </c>
      <c r="X420" s="39" t="s">
        <v>32082</v>
      </c>
      <c r="Y420">
        <v>1</v>
      </c>
      <c r="AA420" s="39" t="s">
        <v>32083</v>
      </c>
      <c r="AB420">
        <v>1</v>
      </c>
      <c r="AD420" s="39" t="s">
        <v>32089</v>
      </c>
      <c r="AE420">
        <v>0</v>
      </c>
      <c r="AG420" s="39" t="s">
        <v>32085</v>
      </c>
      <c r="AH420">
        <v>1</v>
      </c>
      <c r="AJ420" s="39" t="s">
        <v>32086</v>
      </c>
      <c r="AK420">
        <v>1</v>
      </c>
      <c r="AM420" s="39" t="s">
        <v>32087</v>
      </c>
      <c r="AN420">
        <v>1</v>
      </c>
      <c r="AP420" s="39" t="s">
        <v>32088</v>
      </c>
      <c r="AQ420">
        <v>0</v>
      </c>
      <c r="AS420" s="39" t="s">
        <v>20727</v>
      </c>
      <c r="AT420">
        <v>1</v>
      </c>
    </row>
    <row r="421" spans="1:46" x14ac:dyDescent="0.3">
      <c r="A421">
        <v>420</v>
      </c>
      <c r="B421" s="1">
        <v>45911.514490740738</v>
      </c>
      <c r="C421" s="1">
        <v>45911.515104166669</v>
      </c>
      <c r="D421" s="39" t="s">
        <v>33895</v>
      </c>
      <c r="E421" s="39" t="s">
        <v>36305</v>
      </c>
      <c r="F421">
        <v>9</v>
      </c>
      <c r="I421" s="39" t="s">
        <v>36305</v>
      </c>
      <c r="L421">
        <v>14</v>
      </c>
      <c r="O421">
        <v>38</v>
      </c>
      <c r="R421" s="39" t="s">
        <v>32081</v>
      </c>
      <c r="S421">
        <v>1</v>
      </c>
      <c r="U421" s="39" t="s">
        <v>341</v>
      </c>
      <c r="V421">
        <v>1</v>
      </c>
      <c r="X421" s="39" t="s">
        <v>32082</v>
      </c>
      <c r="Y421">
        <v>1</v>
      </c>
      <c r="AA421" s="39" t="s">
        <v>32083</v>
      </c>
      <c r="AB421">
        <v>1</v>
      </c>
      <c r="AD421" s="39" t="s">
        <v>32084</v>
      </c>
      <c r="AE421">
        <v>1</v>
      </c>
      <c r="AG421" s="39" t="s">
        <v>32085</v>
      </c>
      <c r="AH421">
        <v>1</v>
      </c>
      <c r="AJ421" s="39" t="s">
        <v>32086</v>
      </c>
      <c r="AK421">
        <v>1</v>
      </c>
      <c r="AM421" s="39" t="s">
        <v>32087</v>
      </c>
      <c r="AN421">
        <v>1</v>
      </c>
      <c r="AP421" s="39" t="s">
        <v>32088</v>
      </c>
      <c r="AQ421">
        <v>0</v>
      </c>
      <c r="AS421" s="39" t="s">
        <v>20727</v>
      </c>
      <c r="AT421">
        <v>1</v>
      </c>
    </row>
    <row r="422" spans="1:46" x14ac:dyDescent="0.3">
      <c r="A422">
        <v>421</v>
      </c>
      <c r="B422" s="1">
        <v>45911.561979166669</v>
      </c>
      <c r="C422" s="1">
        <v>45911.566608796296</v>
      </c>
      <c r="D422" s="39" t="s">
        <v>4100</v>
      </c>
      <c r="E422" s="39" t="s">
        <v>4101</v>
      </c>
      <c r="F422">
        <v>9</v>
      </c>
      <c r="I422" s="39" t="s">
        <v>4101</v>
      </c>
      <c r="L422">
        <v>6</v>
      </c>
      <c r="O422">
        <v>25</v>
      </c>
      <c r="R422" s="39" t="s">
        <v>32081</v>
      </c>
      <c r="S422">
        <v>1</v>
      </c>
      <c r="U422" s="39" t="s">
        <v>341</v>
      </c>
      <c r="V422">
        <v>1</v>
      </c>
      <c r="X422" s="39" t="s">
        <v>32082</v>
      </c>
      <c r="Y422">
        <v>1</v>
      </c>
      <c r="AA422" s="39" t="s">
        <v>32083</v>
      </c>
      <c r="AB422">
        <v>1</v>
      </c>
      <c r="AD422" s="39" t="s">
        <v>32084</v>
      </c>
      <c r="AE422">
        <v>1</v>
      </c>
      <c r="AG422" s="39" t="s">
        <v>32085</v>
      </c>
      <c r="AH422">
        <v>1</v>
      </c>
      <c r="AJ422" s="39" t="s">
        <v>32086</v>
      </c>
      <c r="AK422">
        <v>1</v>
      </c>
      <c r="AM422" s="39" t="s">
        <v>32087</v>
      </c>
      <c r="AN422">
        <v>1</v>
      </c>
      <c r="AP422" s="39" t="s">
        <v>32099</v>
      </c>
      <c r="AQ422">
        <v>0</v>
      </c>
      <c r="AS422" s="39" t="s">
        <v>20727</v>
      </c>
      <c r="AT422">
        <v>1</v>
      </c>
    </row>
    <row r="423" spans="1:46" x14ac:dyDescent="0.3">
      <c r="A423">
        <v>422</v>
      </c>
      <c r="B423" s="1">
        <v>45911.611956018518</v>
      </c>
      <c r="C423" s="1">
        <v>45911.614259259259</v>
      </c>
      <c r="D423" s="39" t="s">
        <v>1572</v>
      </c>
      <c r="E423" s="39" t="s">
        <v>1573</v>
      </c>
      <c r="F423">
        <v>4</v>
      </c>
      <c r="I423" s="39" t="s">
        <v>1574</v>
      </c>
      <c r="L423">
        <v>13</v>
      </c>
      <c r="O423">
        <v>9</v>
      </c>
      <c r="R423" s="39" t="s">
        <v>21156</v>
      </c>
      <c r="S423">
        <v>0</v>
      </c>
      <c r="U423" s="39" t="s">
        <v>341</v>
      </c>
      <c r="V423">
        <v>1</v>
      </c>
      <c r="X423" s="39" t="s">
        <v>32091</v>
      </c>
      <c r="Y423">
        <v>0</v>
      </c>
      <c r="AA423" s="39" t="s">
        <v>32083</v>
      </c>
      <c r="AB423">
        <v>1</v>
      </c>
      <c r="AD423" s="39" t="s">
        <v>32129</v>
      </c>
      <c r="AE423">
        <v>0</v>
      </c>
      <c r="AG423" s="39" t="s">
        <v>32115</v>
      </c>
      <c r="AH423">
        <v>0</v>
      </c>
      <c r="AJ423" s="39" t="s">
        <v>32086</v>
      </c>
      <c r="AK423">
        <v>1</v>
      </c>
      <c r="AM423" s="39" t="s">
        <v>32087</v>
      </c>
      <c r="AN423">
        <v>1</v>
      </c>
      <c r="AP423" s="39" t="s">
        <v>32113</v>
      </c>
      <c r="AQ423">
        <v>0</v>
      </c>
      <c r="AS423" s="39" t="s">
        <v>32094</v>
      </c>
      <c r="AT423">
        <v>0</v>
      </c>
    </row>
    <row r="424" spans="1:46" x14ac:dyDescent="0.3">
      <c r="A424">
        <v>423</v>
      </c>
      <c r="B424" s="1">
        <v>45911.627152777779</v>
      </c>
      <c r="C424" s="1">
        <v>45911.629282407404</v>
      </c>
      <c r="D424" s="39" t="s">
        <v>1735</v>
      </c>
      <c r="E424" s="39" t="s">
        <v>1736</v>
      </c>
      <c r="F424">
        <v>9</v>
      </c>
      <c r="I424" s="39" t="s">
        <v>1736</v>
      </c>
      <c r="L424">
        <v>13</v>
      </c>
      <c r="O424">
        <v>8</v>
      </c>
      <c r="R424" s="39" t="s">
        <v>32081</v>
      </c>
      <c r="S424">
        <v>1</v>
      </c>
      <c r="U424" s="39" t="s">
        <v>341</v>
      </c>
      <c r="V424">
        <v>1</v>
      </c>
      <c r="X424" s="39" t="s">
        <v>32082</v>
      </c>
      <c r="Y424">
        <v>1</v>
      </c>
      <c r="AA424" s="39" t="s">
        <v>32083</v>
      </c>
      <c r="AB424">
        <v>1</v>
      </c>
      <c r="AD424" s="39" t="s">
        <v>32084</v>
      </c>
      <c r="AE424">
        <v>1</v>
      </c>
      <c r="AG424" s="39" t="s">
        <v>32085</v>
      </c>
      <c r="AH424">
        <v>1</v>
      </c>
      <c r="AJ424" s="39" t="s">
        <v>32086</v>
      </c>
      <c r="AK424">
        <v>1</v>
      </c>
      <c r="AM424" s="39" t="s">
        <v>32087</v>
      </c>
      <c r="AN424">
        <v>1</v>
      </c>
      <c r="AP424" s="39" t="s">
        <v>32099</v>
      </c>
      <c r="AQ424">
        <v>0</v>
      </c>
      <c r="AS424" s="39" t="s">
        <v>20727</v>
      </c>
      <c r="AT424">
        <v>1</v>
      </c>
    </row>
    <row r="425" spans="1:46" x14ac:dyDescent="0.3">
      <c r="A425">
        <v>424</v>
      </c>
      <c r="B425" s="1">
        <v>45911.631898148145</v>
      </c>
      <c r="C425" s="1">
        <v>45911.634594907409</v>
      </c>
      <c r="D425" s="39" t="s">
        <v>1548</v>
      </c>
      <c r="E425" s="39" t="s">
        <v>1549</v>
      </c>
      <c r="F425">
        <v>9</v>
      </c>
      <c r="I425" s="39" t="s">
        <v>1549</v>
      </c>
      <c r="L425">
        <v>13</v>
      </c>
      <c r="O425">
        <v>1</v>
      </c>
      <c r="R425" s="39" t="s">
        <v>32081</v>
      </c>
      <c r="S425">
        <v>1</v>
      </c>
      <c r="U425" s="39" t="s">
        <v>341</v>
      </c>
      <c r="V425">
        <v>1</v>
      </c>
      <c r="X425" s="39" t="s">
        <v>32082</v>
      </c>
      <c r="Y425">
        <v>1</v>
      </c>
      <c r="AA425" s="39" t="s">
        <v>32083</v>
      </c>
      <c r="AB425">
        <v>1</v>
      </c>
      <c r="AD425" s="39" t="s">
        <v>32084</v>
      </c>
      <c r="AE425">
        <v>1</v>
      </c>
      <c r="AG425" s="39" t="s">
        <v>32085</v>
      </c>
      <c r="AH425">
        <v>1</v>
      </c>
      <c r="AJ425" s="39" t="s">
        <v>32086</v>
      </c>
      <c r="AK425">
        <v>1</v>
      </c>
      <c r="AM425" s="39" t="s">
        <v>32087</v>
      </c>
      <c r="AN425">
        <v>1</v>
      </c>
      <c r="AP425" s="39" t="s">
        <v>32088</v>
      </c>
      <c r="AQ425">
        <v>0</v>
      </c>
      <c r="AS425" s="39" t="s">
        <v>20727</v>
      </c>
      <c r="AT425">
        <v>1</v>
      </c>
    </row>
    <row r="426" spans="1:46" x14ac:dyDescent="0.3">
      <c r="A426">
        <v>425</v>
      </c>
      <c r="B426" s="1">
        <v>45911.634918981479</v>
      </c>
      <c r="C426" s="1">
        <v>45911.63721064815</v>
      </c>
      <c r="D426" s="39" t="s">
        <v>1683</v>
      </c>
      <c r="E426" s="39" t="s">
        <v>1684</v>
      </c>
      <c r="F426">
        <v>9</v>
      </c>
      <c r="I426" s="39" t="s">
        <v>1684</v>
      </c>
      <c r="L426">
        <v>13</v>
      </c>
      <c r="O426">
        <v>30</v>
      </c>
      <c r="R426" s="39" t="s">
        <v>32081</v>
      </c>
      <c r="S426">
        <v>1</v>
      </c>
      <c r="U426" s="39" t="s">
        <v>341</v>
      </c>
      <c r="V426">
        <v>1</v>
      </c>
      <c r="X426" s="39" t="s">
        <v>32082</v>
      </c>
      <c r="Y426">
        <v>1</v>
      </c>
      <c r="AA426" s="39" t="s">
        <v>32083</v>
      </c>
      <c r="AB426">
        <v>1</v>
      </c>
      <c r="AD426" s="39" t="s">
        <v>32084</v>
      </c>
      <c r="AE426">
        <v>1</v>
      </c>
      <c r="AG426" s="39" t="s">
        <v>32085</v>
      </c>
      <c r="AH426">
        <v>1</v>
      </c>
      <c r="AJ426" s="39" t="s">
        <v>32086</v>
      </c>
      <c r="AK426">
        <v>1</v>
      </c>
      <c r="AM426" s="39" t="s">
        <v>32087</v>
      </c>
      <c r="AN426">
        <v>1</v>
      </c>
      <c r="AP426" s="39" t="s">
        <v>32088</v>
      </c>
      <c r="AQ426">
        <v>0</v>
      </c>
      <c r="AS426" s="39" t="s">
        <v>20727</v>
      </c>
      <c r="AT426">
        <v>1</v>
      </c>
    </row>
    <row r="427" spans="1:46" x14ac:dyDescent="0.3">
      <c r="A427">
        <v>426</v>
      </c>
      <c r="B427" s="1">
        <v>45911.638182870367</v>
      </c>
      <c r="C427" s="1">
        <v>45911.638518518521</v>
      </c>
      <c r="D427" s="39" t="s">
        <v>1848</v>
      </c>
      <c r="E427" s="39" t="s">
        <v>1849</v>
      </c>
      <c r="F427">
        <v>2</v>
      </c>
      <c r="I427" s="39" t="s">
        <v>49311</v>
      </c>
      <c r="L427">
        <v>13</v>
      </c>
      <c r="O427">
        <v>20</v>
      </c>
      <c r="R427" s="39" t="s">
        <v>32096</v>
      </c>
      <c r="S427">
        <v>0</v>
      </c>
      <c r="U427" s="39" t="s">
        <v>31949</v>
      </c>
      <c r="V427">
        <v>0</v>
      </c>
      <c r="X427" s="39" t="s">
        <v>21157</v>
      </c>
      <c r="Y427">
        <v>0</v>
      </c>
      <c r="AA427" s="39" t="s">
        <v>6290</v>
      </c>
      <c r="AB427">
        <v>0</v>
      </c>
      <c r="AD427" s="39" t="s">
        <v>32129</v>
      </c>
      <c r="AE427">
        <v>0</v>
      </c>
      <c r="AG427" s="39" t="s">
        <v>32127</v>
      </c>
      <c r="AH427">
        <v>0</v>
      </c>
      <c r="AJ427" s="39" t="s">
        <v>32122</v>
      </c>
      <c r="AK427">
        <v>0</v>
      </c>
      <c r="AM427" s="39" t="s">
        <v>32087</v>
      </c>
      <c r="AN427">
        <v>1</v>
      </c>
      <c r="AP427" s="39" t="s">
        <v>32102</v>
      </c>
      <c r="AQ427">
        <v>1</v>
      </c>
      <c r="AS427" s="39" t="s">
        <v>32094</v>
      </c>
      <c r="AT427">
        <v>0</v>
      </c>
    </row>
    <row r="428" spans="1:46" x14ac:dyDescent="0.3">
      <c r="A428">
        <v>427</v>
      </c>
      <c r="B428" s="1">
        <v>45911.63857638889</v>
      </c>
      <c r="C428" s="1">
        <v>45911.63890046296</v>
      </c>
      <c r="D428" s="39" t="s">
        <v>1883</v>
      </c>
      <c r="E428" s="39" t="s">
        <v>1884</v>
      </c>
      <c r="F428">
        <v>1</v>
      </c>
      <c r="I428" s="39" t="s">
        <v>1884</v>
      </c>
      <c r="L428">
        <v>13</v>
      </c>
      <c r="O428">
        <v>39</v>
      </c>
      <c r="R428" s="39" t="s">
        <v>32096</v>
      </c>
      <c r="S428">
        <v>0</v>
      </c>
      <c r="U428" s="39" t="s">
        <v>49312</v>
      </c>
      <c r="V428">
        <v>0</v>
      </c>
      <c r="X428" s="39" t="s">
        <v>23216</v>
      </c>
      <c r="Y428">
        <v>0</v>
      </c>
      <c r="AA428" s="39" t="s">
        <v>6290</v>
      </c>
      <c r="AB428">
        <v>0</v>
      </c>
      <c r="AD428" s="39" t="s">
        <v>32084</v>
      </c>
      <c r="AE428">
        <v>1</v>
      </c>
      <c r="AG428" s="39" t="s">
        <v>32127</v>
      </c>
      <c r="AH428">
        <v>0</v>
      </c>
      <c r="AJ428" s="39" t="s">
        <v>32111</v>
      </c>
      <c r="AK428">
        <v>0</v>
      </c>
      <c r="AM428" s="39" t="s">
        <v>32132</v>
      </c>
      <c r="AN428">
        <v>0</v>
      </c>
      <c r="AP428" s="39" t="s">
        <v>32113</v>
      </c>
      <c r="AQ428">
        <v>0</v>
      </c>
      <c r="AS428" s="39" t="s">
        <v>32094</v>
      </c>
      <c r="AT428">
        <v>0</v>
      </c>
    </row>
    <row r="429" spans="1:46" x14ac:dyDescent="0.3">
      <c r="A429">
        <v>428</v>
      </c>
      <c r="B429" s="1">
        <v>45911.639328703706</v>
      </c>
      <c r="C429" s="1">
        <v>45911.640659722223</v>
      </c>
      <c r="D429" s="39" t="s">
        <v>1606</v>
      </c>
      <c r="E429" s="39" t="s">
        <v>1607</v>
      </c>
      <c r="F429">
        <v>9</v>
      </c>
      <c r="I429" s="39" t="s">
        <v>40143</v>
      </c>
      <c r="L429">
        <v>13</v>
      </c>
      <c r="O429">
        <v>27</v>
      </c>
      <c r="R429" s="39" t="s">
        <v>32081</v>
      </c>
      <c r="S429">
        <v>1</v>
      </c>
      <c r="U429" s="39" t="s">
        <v>341</v>
      </c>
      <c r="V429">
        <v>1</v>
      </c>
      <c r="X429" s="39" t="s">
        <v>32082</v>
      </c>
      <c r="Y429">
        <v>1</v>
      </c>
      <c r="AA429" s="39" t="s">
        <v>32083</v>
      </c>
      <c r="AB429">
        <v>1</v>
      </c>
      <c r="AD429" s="39" t="s">
        <v>32084</v>
      </c>
      <c r="AE429">
        <v>1</v>
      </c>
      <c r="AG429" s="39" t="s">
        <v>32085</v>
      </c>
      <c r="AH429">
        <v>1</v>
      </c>
      <c r="AJ429" s="39" t="s">
        <v>32086</v>
      </c>
      <c r="AK429">
        <v>1</v>
      </c>
      <c r="AM429" s="39" t="s">
        <v>32087</v>
      </c>
      <c r="AN429">
        <v>1</v>
      </c>
      <c r="AP429" s="39" t="s">
        <v>32088</v>
      </c>
      <c r="AQ429">
        <v>0</v>
      </c>
      <c r="AS429" s="39" t="s">
        <v>20727</v>
      </c>
      <c r="AT429">
        <v>1</v>
      </c>
    </row>
    <row r="430" spans="1:46" x14ac:dyDescent="0.3">
      <c r="A430">
        <v>429</v>
      </c>
      <c r="B430" s="1">
        <v>45911.642465277779</v>
      </c>
      <c r="C430" s="1">
        <v>45911.643692129626</v>
      </c>
      <c r="D430" s="39" t="s">
        <v>1594</v>
      </c>
      <c r="E430" s="39" t="s">
        <v>1595</v>
      </c>
      <c r="F430">
        <v>9</v>
      </c>
      <c r="I430" s="39" t="s">
        <v>1595</v>
      </c>
      <c r="L430">
        <v>13</v>
      </c>
      <c r="O430">
        <v>14</v>
      </c>
      <c r="R430" s="39" t="s">
        <v>32081</v>
      </c>
      <c r="S430">
        <v>1</v>
      </c>
      <c r="U430" s="39" t="s">
        <v>341</v>
      </c>
      <c r="V430">
        <v>1</v>
      </c>
      <c r="X430" s="39" t="s">
        <v>32082</v>
      </c>
      <c r="Y430">
        <v>1</v>
      </c>
      <c r="AA430" s="39" t="s">
        <v>32083</v>
      </c>
      <c r="AB430">
        <v>1</v>
      </c>
      <c r="AD430" s="39" t="s">
        <v>32084</v>
      </c>
      <c r="AE430">
        <v>1</v>
      </c>
      <c r="AG430" s="39" t="s">
        <v>32085</v>
      </c>
      <c r="AH430">
        <v>1</v>
      </c>
      <c r="AJ430" s="39" t="s">
        <v>32086</v>
      </c>
      <c r="AK430">
        <v>1</v>
      </c>
      <c r="AM430" s="39" t="s">
        <v>32087</v>
      </c>
      <c r="AN430">
        <v>1</v>
      </c>
      <c r="AP430" s="39" t="s">
        <v>32088</v>
      </c>
      <c r="AQ430">
        <v>0</v>
      </c>
      <c r="AS430" s="39" t="s">
        <v>20727</v>
      </c>
      <c r="AT430">
        <v>1</v>
      </c>
    </row>
    <row r="431" spans="1:46" x14ac:dyDescent="0.3">
      <c r="A431">
        <v>430</v>
      </c>
      <c r="B431" s="1">
        <v>45911.643622685187</v>
      </c>
      <c r="C431" s="1">
        <v>45911.645844907405</v>
      </c>
      <c r="D431" s="39" t="s">
        <v>1538</v>
      </c>
      <c r="E431" s="39" t="s">
        <v>1539</v>
      </c>
      <c r="F431">
        <v>7</v>
      </c>
      <c r="I431" s="39" t="s">
        <v>1539</v>
      </c>
      <c r="L431">
        <v>13</v>
      </c>
      <c r="O431">
        <v>2</v>
      </c>
      <c r="R431" s="39" t="s">
        <v>32114</v>
      </c>
      <c r="S431">
        <v>0</v>
      </c>
      <c r="U431" s="39" t="s">
        <v>341</v>
      </c>
      <c r="V431">
        <v>1</v>
      </c>
      <c r="X431" s="39" t="s">
        <v>32082</v>
      </c>
      <c r="Y431">
        <v>1</v>
      </c>
      <c r="AA431" s="39" t="s">
        <v>32083</v>
      </c>
      <c r="AB431">
        <v>1</v>
      </c>
      <c r="AD431" s="39" t="s">
        <v>32084</v>
      </c>
      <c r="AE431">
        <v>1</v>
      </c>
      <c r="AG431" s="39" t="s">
        <v>32085</v>
      </c>
      <c r="AH431">
        <v>1</v>
      </c>
      <c r="AJ431" s="39" t="s">
        <v>32086</v>
      </c>
      <c r="AK431">
        <v>1</v>
      </c>
      <c r="AM431" s="39" t="s">
        <v>32087</v>
      </c>
      <c r="AN431">
        <v>1</v>
      </c>
      <c r="AP431" s="39" t="s">
        <v>32088</v>
      </c>
      <c r="AQ431">
        <v>0</v>
      </c>
      <c r="AS431" s="39" t="s">
        <v>32094</v>
      </c>
      <c r="AT431">
        <v>0</v>
      </c>
    </row>
    <row r="432" spans="1:46" x14ac:dyDescent="0.3">
      <c r="A432">
        <v>431</v>
      </c>
      <c r="B432" s="1">
        <v>45911.643009259256</v>
      </c>
      <c r="C432" s="1">
        <v>45911.646504629629</v>
      </c>
      <c r="D432" s="39" t="s">
        <v>1513</v>
      </c>
      <c r="E432" s="39" t="s">
        <v>1514</v>
      </c>
      <c r="F432">
        <v>7</v>
      </c>
      <c r="I432" s="39" t="s">
        <v>7373</v>
      </c>
      <c r="L432">
        <v>13</v>
      </c>
      <c r="O432">
        <v>12</v>
      </c>
      <c r="R432" s="39" t="s">
        <v>32081</v>
      </c>
      <c r="S432">
        <v>1</v>
      </c>
      <c r="U432" s="39" t="s">
        <v>341</v>
      </c>
      <c r="V432">
        <v>1</v>
      </c>
      <c r="X432" s="39" t="s">
        <v>32082</v>
      </c>
      <c r="Y432">
        <v>1</v>
      </c>
      <c r="AA432" s="39" t="s">
        <v>32083</v>
      </c>
      <c r="AB432">
        <v>1</v>
      </c>
      <c r="AD432" s="39" t="s">
        <v>32089</v>
      </c>
      <c r="AE432">
        <v>0</v>
      </c>
      <c r="AG432" s="39" t="s">
        <v>32101</v>
      </c>
      <c r="AH432">
        <v>0</v>
      </c>
      <c r="AJ432" s="39" t="s">
        <v>32086</v>
      </c>
      <c r="AK432">
        <v>1</v>
      </c>
      <c r="AM432" s="39" t="s">
        <v>32087</v>
      </c>
      <c r="AN432">
        <v>1</v>
      </c>
      <c r="AP432" s="39" t="s">
        <v>32102</v>
      </c>
      <c r="AQ432">
        <v>1</v>
      </c>
      <c r="AS432" s="39" t="s">
        <v>22825</v>
      </c>
      <c r="AT432">
        <v>0</v>
      </c>
    </row>
    <row r="433" spans="1:46" x14ac:dyDescent="0.3">
      <c r="A433">
        <v>432</v>
      </c>
      <c r="B433" s="1">
        <v>45911.645231481481</v>
      </c>
      <c r="C433" s="1">
        <v>45911.648935185185</v>
      </c>
      <c r="D433" s="39" t="s">
        <v>1757</v>
      </c>
      <c r="E433" s="39" t="s">
        <v>1758</v>
      </c>
      <c r="F433">
        <v>7</v>
      </c>
      <c r="I433" s="39" t="s">
        <v>1758</v>
      </c>
      <c r="L433">
        <v>13</v>
      </c>
      <c r="O433">
        <v>35</v>
      </c>
      <c r="R433" s="39" t="s">
        <v>32081</v>
      </c>
      <c r="S433">
        <v>1</v>
      </c>
      <c r="U433" s="39" t="s">
        <v>341</v>
      </c>
      <c r="V433">
        <v>1</v>
      </c>
      <c r="X433" s="39" t="s">
        <v>21157</v>
      </c>
      <c r="Y433">
        <v>0</v>
      </c>
      <c r="AA433" s="39" t="s">
        <v>32083</v>
      </c>
      <c r="AB433">
        <v>1</v>
      </c>
      <c r="AD433" s="39" t="s">
        <v>32084</v>
      </c>
      <c r="AE433">
        <v>1</v>
      </c>
      <c r="AG433" s="39" t="s">
        <v>32085</v>
      </c>
      <c r="AH433">
        <v>1</v>
      </c>
      <c r="AJ433" s="39" t="s">
        <v>32111</v>
      </c>
      <c r="AK433">
        <v>0</v>
      </c>
      <c r="AM433" s="39" t="s">
        <v>32087</v>
      </c>
      <c r="AN433">
        <v>1</v>
      </c>
      <c r="AP433" s="39" t="s">
        <v>32102</v>
      </c>
      <c r="AQ433">
        <v>1</v>
      </c>
      <c r="AS433" s="39" t="s">
        <v>32104</v>
      </c>
      <c r="AT433">
        <v>0</v>
      </c>
    </row>
    <row r="434" spans="1:46" x14ac:dyDescent="0.3">
      <c r="A434">
        <v>433</v>
      </c>
      <c r="B434" s="1">
        <v>45911.648877314816</v>
      </c>
      <c r="C434" s="1">
        <v>45911.65016203704</v>
      </c>
      <c r="D434" s="39" t="s">
        <v>1803</v>
      </c>
      <c r="E434" s="39" t="s">
        <v>1804</v>
      </c>
      <c r="F434">
        <v>9</v>
      </c>
      <c r="I434" s="39" t="s">
        <v>1804</v>
      </c>
      <c r="L434">
        <v>13</v>
      </c>
      <c r="O434">
        <v>26</v>
      </c>
      <c r="R434" s="39" t="s">
        <v>32081</v>
      </c>
      <c r="S434">
        <v>1</v>
      </c>
      <c r="U434" s="39" t="s">
        <v>341</v>
      </c>
      <c r="V434">
        <v>1</v>
      </c>
      <c r="X434" s="39" t="s">
        <v>32082</v>
      </c>
      <c r="Y434">
        <v>1</v>
      </c>
      <c r="AA434" s="39" t="s">
        <v>32083</v>
      </c>
      <c r="AB434">
        <v>1</v>
      </c>
      <c r="AD434" s="39" t="s">
        <v>32084</v>
      </c>
      <c r="AE434">
        <v>1</v>
      </c>
      <c r="AG434" s="39" t="s">
        <v>32085</v>
      </c>
      <c r="AH434">
        <v>1</v>
      </c>
      <c r="AJ434" s="39" t="s">
        <v>32086</v>
      </c>
      <c r="AK434">
        <v>1</v>
      </c>
      <c r="AM434" s="39" t="s">
        <v>32087</v>
      </c>
      <c r="AN434">
        <v>1</v>
      </c>
      <c r="AP434" s="39" t="s">
        <v>32088</v>
      </c>
      <c r="AQ434">
        <v>0</v>
      </c>
      <c r="AS434" s="39" t="s">
        <v>20727</v>
      </c>
      <c r="AT434">
        <v>1</v>
      </c>
    </row>
    <row r="435" spans="1:46" x14ac:dyDescent="0.3">
      <c r="A435">
        <v>434</v>
      </c>
      <c r="B435" s="1">
        <v>45911.652141203704</v>
      </c>
      <c r="C435" s="1">
        <v>45911.65421296296</v>
      </c>
      <c r="D435" s="39" t="s">
        <v>6957</v>
      </c>
      <c r="E435" s="39" t="s">
        <v>6958</v>
      </c>
      <c r="F435">
        <v>9</v>
      </c>
      <c r="I435" s="39" t="s">
        <v>6958</v>
      </c>
      <c r="L435">
        <v>13</v>
      </c>
      <c r="O435">
        <v>23</v>
      </c>
      <c r="R435" s="39" t="s">
        <v>32081</v>
      </c>
      <c r="S435">
        <v>1</v>
      </c>
      <c r="U435" s="39" t="s">
        <v>341</v>
      </c>
      <c r="V435">
        <v>1</v>
      </c>
      <c r="X435" s="39" t="s">
        <v>32082</v>
      </c>
      <c r="Y435">
        <v>1</v>
      </c>
      <c r="AA435" s="39" t="s">
        <v>32083</v>
      </c>
      <c r="AB435">
        <v>1</v>
      </c>
      <c r="AD435" s="39" t="s">
        <v>32084</v>
      </c>
      <c r="AE435">
        <v>1</v>
      </c>
      <c r="AG435" s="39" t="s">
        <v>32085</v>
      </c>
      <c r="AH435">
        <v>1</v>
      </c>
      <c r="AJ435" s="39" t="s">
        <v>32086</v>
      </c>
      <c r="AK435">
        <v>1</v>
      </c>
      <c r="AM435" s="39" t="s">
        <v>32087</v>
      </c>
      <c r="AN435">
        <v>1</v>
      </c>
      <c r="AP435" s="39" t="s">
        <v>32088</v>
      </c>
      <c r="AQ435">
        <v>0</v>
      </c>
      <c r="AS435" s="39" t="s">
        <v>20727</v>
      </c>
      <c r="AT435">
        <v>1</v>
      </c>
    </row>
    <row r="436" spans="1:46" x14ac:dyDescent="0.3">
      <c r="A436">
        <v>435</v>
      </c>
      <c r="B436" s="1">
        <v>45911.731631944444</v>
      </c>
      <c r="C436" s="1">
        <v>45911.733275462961</v>
      </c>
      <c r="D436" s="39" t="s">
        <v>4124</v>
      </c>
      <c r="E436" s="39" t="s">
        <v>4125</v>
      </c>
      <c r="F436">
        <v>9</v>
      </c>
      <c r="I436" s="39" t="s">
        <v>4125</v>
      </c>
      <c r="L436">
        <v>6</v>
      </c>
      <c r="O436">
        <v>26</v>
      </c>
      <c r="R436" s="39" t="s">
        <v>32081</v>
      </c>
      <c r="S436">
        <v>1</v>
      </c>
      <c r="U436" s="39" t="s">
        <v>341</v>
      </c>
      <c r="V436">
        <v>1</v>
      </c>
      <c r="X436" s="39" t="s">
        <v>32082</v>
      </c>
      <c r="Y436">
        <v>1</v>
      </c>
      <c r="AA436" s="39" t="s">
        <v>32083</v>
      </c>
      <c r="AB436">
        <v>1</v>
      </c>
      <c r="AD436" s="39" t="s">
        <v>32084</v>
      </c>
      <c r="AE436">
        <v>1</v>
      </c>
      <c r="AG436" s="39" t="s">
        <v>32085</v>
      </c>
      <c r="AH436">
        <v>1</v>
      </c>
      <c r="AJ436" s="39" t="s">
        <v>32086</v>
      </c>
      <c r="AK436">
        <v>1</v>
      </c>
      <c r="AM436" s="39" t="s">
        <v>32087</v>
      </c>
      <c r="AN436">
        <v>1</v>
      </c>
      <c r="AP436" s="39" t="s">
        <v>32088</v>
      </c>
      <c r="AQ436">
        <v>0</v>
      </c>
      <c r="AS436" s="39" t="s">
        <v>20727</v>
      </c>
      <c r="AT436">
        <v>1</v>
      </c>
    </row>
    <row r="437" spans="1:46" x14ac:dyDescent="0.3">
      <c r="A437">
        <v>436</v>
      </c>
      <c r="B437" s="1">
        <v>45911.768449074072</v>
      </c>
      <c r="C437" s="1">
        <v>45911.772291666668</v>
      </c>
      <c r="D437" s="39" t="s">
        <v>1495</v>
      </c>
      <c r="E437" s="39" t="s">
        <v>1496</v>
      </c>
      <c r="F437">
        <v>2</v>
      </c>
      <c r="I437" s="39" t="s">
        <v>1496</v>
      </c>
      <c r="L437">
        <v>13</v>
      </c>
      <c r="O437">
        <v>18</v>
      </c>
      <c r="R437" s="39" t="s">
        <v>32092</v>
      </c>
      <c r="S437">
        <v>0</v>
      </c>
      <c r="U437" s="39" t="s">
        <v>341</v>
      </c>
      <c r="V437">
        <v>1</v>
      </c>
      <c r="X437" s="39" t="s">
        <v>21157</v>
      </c>
      <c r="Y437">
        <v>0</v>
      </c>
      <c r="AA437" s="39" t="s">
        <v>4830</v>
      </c>
      <c r="AB437">
        <v>0</v>
      </c>
      <c r="AD437" s="39" t="s">
        <v>32089</v>
      </c>
      <c r="AE437">
        <v>0</v>
      </c>
      <c r="AG437" s="39" t="s">
        <v>32101</v>
      </c>
      <c r="AH437">
        <v>0</v>
      </c>
      <c r="AJ437" s="39" t="s">
        <v>32086</v>
      </c>
      <c r="AK437">
        <v>1</v>
      </c>
      <c r="AM437" s="39" t="s">
        <v>32119</v>
      </c>
      <c r="AN437">
        <v>0</v>
      </c>
      <c r="AP437" s="39" t="s">
        <v>32113</v>
      </c>
      <c r="AQ437">
        <v>0</v>
      </c>
      <c r="AS437" s="39" t="s">
        <v>32104</v>
      </c>
      <c r="AT437">
        <v>0</v>
      </c>
    </row>
    <row r="438" spans="1:46" x14ac:dyDescent="0.3">
      <c r="A438">
        <v>437</v>
      </c>
      <c r="B438" s="1">
        <v>45911.771828703706</v>
      </c>
      <c r="C438" s="1">
        <v>45911.774178240739</v>
      </c>
      <c r="D438" s="39" t="s">
        <v>1705</v>
      </c>
      <c r="E438" s="39" t="s">
        <v>1706</v>
      </c>
      <c r="F438">
        <v>8</v>
      </c>
      <c r="I438" s="39" t="s">
        <v>1706</v>
      </c>
      <c r="L438">
        <v>13</v>
      </c>
      <c r="O438">
        <v>28</v>
      </c>
      <c r="R438" s="39" t="s">
        <v>32081</v>
      </c>
      <c r="S438">
        <v>1</v>
      </c>
      <c r="U438" s="39" t="s">
        <v>341</v>
      </c>
      <c r="V438">
        <v>1</v>
      </c>
      <c r="X438" s="39" t="s">
        <v>32082</v>
      </c>
      <c r="Y438">
        <v>1</v>
      </c>
      <c r="AA438" s="39" t="s">
        <v>32083</v>
      </c>
      <c r="AB438">
        <v>1</v>
      </c>
      <c r="AD438" s="39" t="s">
        <v>32089</v>
      </c>
      <c r="AE438">
        <v>0</v>
      </c>
      <c r="AG438" s="39" t="s">
        <v>32085</v>
      </c>
      <c r="AH438">
        <v>1</v>
      </c>
      <c r="AJ438" s="39" t="s">
        <v>32086</v>
      </c>
      <c r="AK438">
        <v>1</v>
      </c>
      <c r="AM438" s="39" t="s">
        <v>32087</v>
      </c>
      <c r="AN438">
        <v>1</v>
      </c>
      <c r="AP438" s="39" t="s">
        <v>32088</v>
      </c>
      <c r="AQ438">
        <v>0</v>
      </c>
      <c r="AS438" s="39" t="s">
        <v>20727</v>
      </c>
      <c r="AT438">
        <v>1</v>
      </c>
    </row>
    <row r="439" spans="1:46" x14ac:dyDescent="0.3">
      <c r="A439">
        <v>438</v>
      </c>
      <c r="B439" s="1">
        <v>45911.783148148148</v>
      </c>
      <c r="C439" s="1">
        <v>45911.785277777781</v>
      </c>
      <c r="D439" s="39" t="s">
        <v>33820</v>
      </c>
      <c r="E439" s="39" t="s">
        <v>36128</v>
      </c>
      <c r="F439">
        <v>8</v>
      </c>
      <c r="I439" s="39" t="s">
        <v>42514</v>
      </c>
      <c r="L439">
        <v>14</v>
      </c>
      <c r="O439">
        <v>16</v>
      </c>
      <c r="R439" s="39" t="s">
        <v>32081</v>
      </c>
      <c r="S439">
        <v>1</v>
      </c>
      <c r="U439" s="39" t="s">
        <v>341</v>
      </c>
      <c r="V439">
        <v>1</v>
      </c>
      <c r="X439" s="39" t="s">
        <v>32082</v>
      </c>
      <c r="Y439">
        <v>1</v>
      </c>
      <c r="AA439" s="39" t="s">
        <v>32083</v>
      </c>
      <c r="AB439">
        <v>1</v>
      </c>
      <c r="AD439" s="39" t="s">
        <v>32089</v>
      </c>
      <c r="AE439">
        <v>0</v>
      </c>
      <c r="AG439" s="39" t="s">
        <v>32085</v>
      </c>
      <c r="AH439">
        <v>1</v>
      </c>
      <c r="AJ439" s="39" t="s">
        <v>32086</v>
      </c>
      <c r="AK439">
        <v>1</v>
      </c>
      <c r="AM439" s="39" t="s">
        <v>32087</v>
      </c>
      <c r="AN439">
        <v>1</v>
      </c>
      <c r="AP439" s="39" t="s">
        <v>32088</v>
      </c>
      <c r="AQ439">
        <v>0</v>
      </c>
      <c r="AS439" s="39" t="s">
        <v>20727</v>
      </c>
      <c r="AT439">
        <v>1</v>
      </c>
    </row>
    <row r="440" spans="1:46" x14ac:dyDescent="0.3">
      <c r="A440">
        <v>439</v>
      </c>
      <c r="B440" s="1">
        <v>45911.800162037034</v>
      </c>
      <c r="C440" s="1">
        <v>45911.802870370368</v>
      </c>
      <c r="D440" s="39" t="s">
        <v>2277</v>
      </c>
      <c r="E440" s="39" t="s">
        <v>2278</v>
      </c>
      <c r="F440">
        <v>8</v>
      </c>
      <c r="I440" s="39" t="s">
        <v>2278</v>
      </c>
      <c r="L440">
        <v>4</v>
      </c>
      <c r="O440">
        <v>32</v>
      </c>
      <c r="R440" s="39" t="s">
        <v>32081</v>
      </c>
      <c r="S440">
        <v>1</v>
      </c>
      <c r="U440" s="39" t="s">
        <v>341</v>
      </c>
      <c r="V440">
        <v>1</v>
      </c>
      <c r="X440" s="39" t="s">
        <v>32082</v>
      </c>
      <c r="Y440">
        <v>1</v>
      </c>
      <c r="AA440" s="39" t="s">
        <v>32083</v>
      </c>
      <c r="AB440">
        <v>1</v>
      </c>
      <c r="AD440" s="39" t="s">
        <v>32084</v>
      </c>
      <c r="AE440">
        <v>1</v>
      </c>
      <c r="AG440" s="39" t="s">
        <v>32085</v>
      </c>
      <c r="AH440">
        <v>1</v>
      </c>
      <c r="AJ440" s="39" t="s">
        <v>32086</v>
      </c>
      <c r="AK440">
        <v>1</v>
      </c>
      <c r="AM440" s="39" t="s">
        <v>32087</v>
      </c>
      <c r="AN440">
        <v>1</v>
      </c>
      <c r="AP440" s="39" t="s">
        <v>32093</v>
      </c>
      <c r="AQ440">
        <v>0</v>
      </c>
      <c r="AS440" s="39" t="s">
        <v>32121</v>
      </c>
      <c r="AT440">
        <v>0</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53F6D-752F-41C8-B510-23A59668D207}">
  <dimension ref="A1:AL392"/>
  <sheetViews>
    <sheetView workbookViewId="0"/>
  </sheetViews>
  <sheetFormatPr defaultRowHeight="16.5" x14ac:dyDescent="0.3"/>
  <cols>
    <col min="1" max="1" width="5" bestFit="1" customWidth="1"/>
    <col min="2" max="2" width="14.5" bestFit="1" customWidth="1"/>
    <col min="3" max="3" width="18" bestFit="1" customWidth="1"/>
    <col min="4" max="4" width="19.375" bestFit="1" customWidth="1"/>
    <col min="5" max="5" width="20.25" bestFit="1" customWidth="1"/>
    <col min="6" max="6" width="13.75" bestFit="1" customWidth="1"/>
    <col min="7" max="7" width="15.625" bestFit="1" customWidth="1"/>
    <col min="8" max="8" width="19.75" bestFit="1" customWidth="1"/>
    <col min="9" max="9" width="43.125" bestFit="1" customWidth="1"/>
    <col min="10" max="10" width="50.625" bestFit="1" customWidth="1"/>
    <col min="11" max="11" width="53.375" bestFit="1" customWidth="1"/>
    <col min="12" max="12" width="72.125" bestFit="1" customWidth="1"/>
    <col min="13" max="13" width="79.625" bestFit="1" customWidth="1"/>
    <col min="14" max="17" width="81" bestFit="1" customWidth="1"/>
    <col min="18" max="18" width="63.5" bestFit="1" customWidth="1"/>
    <col min="19" max="19" width="71" bestFit="1" customWidth="1"/>
    <col min="20" max="20" width="73.75" bestFit="1" customWidth="1"/>
    <col min="21" max="21" width="81" bestFit="1" customWidth="1"/>
    <col min="22" max="22" width="76.375" bestFit="1" customWidth="1"/>
    <col min="23" max="23" width="79.125" bestFit="1" customWidth="1"/>
    <col min="24" max="24" width="67.125" bestFit="1" customWidth="1"/>
    <col min="25" max="25" width="74.625" bestFit="1" customWidth="1"/>
    <col min="26" max="26" width="77.375" bestFit="1" customWidth="1"/>
    <col min="27" max="29" width="81" bestFit="1" customWidth="1"/>
    <col min="30" max="30" width="77.625" bestFit="1" customWidth="1"/>
    <col min="31" max="32" width="81" bestFit="1" customWidth="1"/>
    <col min="33" max="33" width="45" bestFit="1" customWidth="1"/>
    <col min="34" max="34" width="52.5" bestFit="1" customWidth="1"/>
    <col min="35" max="35" width="55.125" bestFit="1" customWidth="1"/>
    <col min="36" max="36" width="41.625" bestFit="1" customWidth="1"/>
    <col min="37" max="37" width="49.125" bestFit="1" customWidth="1"/>
    <col min="38" max="38" width="51.75" bestFit="1" customWidth="1"/>
  </cols>
  <sheetData>
    <row r="1" spans="1:38" x14ac:dyDescent="0.3">
      <c r="A1" t="s">
        <v>0</v>
      </c>
      <c r="B1" t="s">
        <v>1</v>
      </c>
      <c r="C1" t="s">
        <v>2</v>
      </c>
      <c r="D1" t="s">
        <v>3</v>
      </c>
      <c r="E1" t="s">
        <v>4</v>
      </c>
      <c r="F1" t="s">
        <v>15094</v>
      </c>
      <c r="G1" t="s">
        <v>15095</v>
      </c>
      <c r="H1" t="s">
        <v>15096</v>
      </c>
      <c r="I1" t="s">
        <v>32142</v>
      </c>
      <c r="J1" t="s">
        <v>32143</v>
      </c>
      <c r="K1" t="s">
        <v>32144</v>
      </c>
      <c r="L1" t="s">
        <v>32145</v>
      </c>
      <c r="M1" t="s">
        <v>32146</v>
      </c>
      <c r="N1" t="s">
        <v>32147</v>
      </c>
      <c r="O1" t="s">
        <v>32148</v>
      </c>
      <c r="P1" t="s">
        <v>32149</v>
      </c>
      <c r="Q1" t="s">
        <v>32150</v>
      </c>
      <c r="R1" t="s">
        <v>32151</v>
      </c>
      <c r="S1" t="s">
        <v>32152</v>
      </c>
      <c r="T1" t="s">
        <v>32153</v>
      </c>
      <c r="U1" t="s">
        <v>32154</v>
      </c>
      <c r="V1" t="s">
        <v>32155</v>
      </c>
      <c r="W1" t="s">
        <v>32156</v>
      </c>
      <c r="X1" t="s">
        <v>32157</v>
      </c>
      <c r="Y1" t="s">
        <v>32158</v>
      </c>
      <c r="Z1" t="s">
        <v>32159</v>
      </c>
      <c r="AA1" t="s">
        <v>32160</v>
      </c>
      <c r="AB1" t="s">
        <v>32161</v>
      </c>
      <c r="AC1" t="s">
        <v>32162</v>
      </c>
      <c r="AD1" t="s">
        <v>32163</v>
      </c>
      <c r="AE1" t="s">
        <v>32164</v>
      </c>
      <c r="AF1" t="s">
        <v>32165</v>
      </c>
      <c r="AG1" t="s">
        <v>32166</v>
      </c>
      <c r="AH1" t="s">
        <v>32167</v>
      </c>
      <c r="AI1" t="s">
        <v>32168</v>
      </c>
      <c r="AJ1" t="s">
        <v>32169</v>
      </c>
      <c r="AK1" t="s">
        <v>32170</v>
      </c>
      <c r="AL1" t="s">
        <v>32171</v>
      </c>
    </row>
    <row r="2" spans="1:38" x14ac:dyDescent="0.3">
      <c r="A2">
        <v>1</v>
      </c>
      <c r="B2" s="1">
        <v>45840.364907407406</v>
      </c>
      <c r="C2" s="1">
        <v>45840.367384259262</v>
      </c>
      <c r="D2" s="39" t="s">
        <v>531</v>
      </c>
      <c r="E2" s="39" t="s">
        <v>532</v>
      </c>
      <c r="F2">
        <v>8</v>
      </c>
      <c r="I2" s="39" t="s">
        <v>16918</v>
      </c>
      <c r="J2">
        <v>1</v>
      </c>
      <c r="L2" s="39" t="s">
        <v>32172</v>
      </c>
      <c r="M2">
        <v>1</v>
      </c>
      <c r="O2" s="39" t="s">
        <v>32173</v>
      </c>
      <c r="P2">
        <v>1</v>
      </c>
      <c r="R2" s="39" t="s">
        <v>32174</v>
      </c>
      <c r="S2">
        <v>1</v>
      </c>
      <c r="U2" s="39" t="s">
        <v>32175</v>
      </c>
      <c r="V2">
        <v>0</v>
      </c>
      <c r="X2" s="39" t="s">
        <v>32176</v>
      </c>
      <c r="Y2">
        <v>1</v>
      </c>
      <c r="AA2" s="39" t="s">
        <v>32177</v>
      </c>
      <c r="AB2">
        <v>0</v>
      </c>
      <c r="AD2" s="39" t="s">
        <v>32178</v>
      </c>
      <c r="AE2">
        <v>1</v>
      </c>
      <c r="AG2" s="39" t="s">
        <v>32179</v>
      </c>
      <c r="AH2">
        <v>1</v>
      </c>
      <c r="AJ2" s="39" t="s">
        <v>32180</v>
      </c>
      <c r="AK2">
        <v>1</v>
      </c>
    </row>
    <row r="3" spans="1:38" x14ac:dyDescent="0.3">
      <c r="A3">
        <v>2</v>
      </c>
      <c r="B3" s="1">
        <v>45840.365081018521</v>
      </c>
      <c r="C3" s="1">
        <v>45840.367465277777</v>
      </c>
      <c r="D3" s="39" t="s">
        <v>713</v>
      </c>
      <c r="E3" s="39" t="s">
        <v>714</v>
      </c>
      <c r="F3">
        <v>7</v>
      </c>
      <c r="I3" s="39" t="s">
        <v>16918</v>
      </c>
      <c r="J3">
        <v>1</v>
      </c>
      <c r="L3" s="39" t="s">
        <v>32172</v>
      </c>
      <c r="M3">
        <v>1</v>
      </c>
      <c r="O3" s="39" t="s">
        <v>32173</v>
      </c>
      <c r="P3">
        <v>1</v>
      </c>
      <c r="R3" s="39" t="s">
        <v>16837</v>
      </c>
      <c r="S3">
        <v>0</v>
      </c>
      <c r="U3" s="39" t="s">
        <v>32181</v>
      </c>
      <c r="V3">
        <v>0</v>
      </c>
      <c r="X3" s="39" t="s">
        <v>32176</v>
      </c>
      <c r="Y3">
        <v>1</v>
      </c>
      <c r="AA3" s="39" t="s">
        <v>32182</v>
      </c>
      <c r="AB3">
        <v>1</v>
      </c>
      <c r="AD3" s="39" t="s">
        <v>32178</v>
      </c>
      <c r="AE3">
        <v>1</v>
      </c>
      <c r="AG3" s="39" t="s">
        <v>32179</v>
      </c>
      <c r="AH3">
        <v>1</v>
      </c>
      <c r="AJ3" s="39" t="s">
        <v>32183</v>
      </c>
      <c r="AK3">
        <v>0</v>
      </c>
    </row>
    <row r="4" spans="1:38" x14ac:dyDescent="0.3">
      <c r="A4">
        <v>3</v>
      </c>
      <c r="B4" s="1">
        <v>45840.364733796298</v>
      </c>
      <c r="C4" s="1">
        <v>45840.367673611108</v>
      </c>
      <c r="D4" s="39" t="s">
        <v>489</v>
      </c>
      <c r="E4" s="39" t="s">
        <v>490</v>
      </c>
      <c r="F4">
        <v>6</v>
      </c>
      <c r="I4" s="39" t="s">
        <v>16918</v>
      </c>
      <c r="J4">
        <v>1</v>
      </c>
      <c r="L4" s="39" t="s">
        <v>32172</v>
      </c>
      <c r="M4">
        <v>1</v>
      </c>
      <c r="O4" s="39" t="s">
        <v>32184</v>
      </c>
      <c r="P4">
        <v>0</v>
      </c>
      <c r="R4" s="39" t="s">
        <v>16837</v>
      </c>
      <c r="S4">
        <v>0</v>
      </c>
      <c r="U4" s="39" t="s">
        <v>32185</v>
      </c>
      <c r="V4">
        <v>0</v>
      </c>
      <c r="X4" s="39" t="s">
        <v>32176</v>
      </c>
      <c r="Y4">
        <v>1</v>
      </c>
      <c r="AA4" s="39" t="s">
        <v>32182</v>
      </c>
      <c r="AB4">
        <v>1</v>
      </c>
      <c r="AD4" s="39" t="s">
        <v>32178</v>
      </c>
      <c r="AE4">
        <v>1</v>
      </c>
      <c r="AG4" s="39" t="s">
        <v>32179</v>
      </c>
      <c r="AH4">
        <v>1</v>
      </c>
      <c r="AJ4" s="39" t="s">
        <v>32183</v>
      </c>
      <c r="AK4">
        <v>0</v>
      </c>
    </row>
    <row r="5" spans="1:38" x14ac:dyDescent="0.3">
      <c r="A5">
        <v>4</v>
      </c>
      <c r="B5" s="1">
        <v>45840.364942129629</v>
      </c>
      <c r="C5" s="1">
        <v>45840.367986111109</v>
      </c>
      <c r="D5" s="39" t="s">
        <v>511</v>
      </c>
      <c r="E5" s="39" t="s">
        <v>512</v>
      </c>
      <c r="F5">
        <v>8</v>
      </c>
      <c r="I5" s="39" t="s">
        <v>16918</v>
      </c>
      <c r="J5">
        <v>1</v>
      </c>
      <c r="L5" s="39" t="s">
        <v>32172</v>
      </c>
      <c r="M5">
        <v>1</v>
      </c>
      <c r="O5" s="39" t="s">
        <v>32173</v>
      </c>
      <c r="P5">
        <v>1</v>
      </c>
      <c r="R5" s="39" t="s">
        <v>32174</v>
      </c>
      <c r="S5">
        <v>1</v>
      </c>
      <c r="U5" s="39" t="s">
        <v>32181</v>
      </c>
      <c r="V5">
        <v>0</v>
      </c>
      <c r="X5" s="39" t="s">
        <v>32176</v>
      </c>
      <c r="Y5">
        <v>1</v>
      </c>
      <c r="AA5" s="39" t="s">
        <v>32182</v>
      </c>
      <c r="AB5">
        <v>1</v>
      </c>
      <c r="AD5" s="39" t="s">
        <v>32178</v>
      </c>
      <c r="AE5">
        <v>1</v>
      </c>
      <c r="AG5" s="39" t="s">
        <v>32179</v>
      </c>
      <c r="AH5">
        <v>1</v>
      </c>
      <c r="AJ5" s="39" t="s">
        <v>32186</v>
      </c>
      <c r="AK5">
        <v>0</v>
      </c>
    </row>
    <row r="6" spans="1:38" x14ac:dyDescent="0.3">
      <c r="A6">
        <v>5</v>
      </c>
      <c r="B6" s="1">
        <v>45840.364849537036</v>
      </c>
      <c r="C6" s="1">
        <v>45840.368402777778</v>
      </c>
      <c r="D6" s="39" t="s">
        <v>659</v>
      </c>
      <c r="E6" s="39" t="s">
        <v>660</v>
      </c>
      <c r="F6">
        <v>6</v>
      </c>
      <c r="I6" s="39" t="s">
        <v>16918</v>
      </c>
      <c r="J6">
        <v>1</v>
      </c>
      <c r="L6" s="39" t="s">
        <v>32187</v>
      </c>
      <c r="M6">
        <v>0</v>
      </c>
      <c r="O6" s="39" t="s">
        <v>32173</v>
      </c>
      <c r="P6">
        <v>1</v>
      </c>
      <c r="R6" s="39" t="s">
        <v>16837</v>
      </c>
      <c r="S6">
        <v>0</v>
      </c>
      <c r="U6" s="39" t="s">
        <v>32181</v>
      </c>
      <c r="V6">
        <v>0</v>
      </c>
      <c r="X6" s="39" t="s">
        <v>32176</v>
      </c>
      <c r="Y6">
        <v>1</v>
      </c>
      <c r="AA6" s="39" t="s">
        <v>32182</v>
      </c>
      <c r="AB6">
        <v>1</v>
      </c>
      <c r="AD6" s="39" t="s">
        <v>32178</v>
      </c>
      <c r="AE6">
        <v>1</v>
      </c>
      <c r="AG6" s="39" t="s">
        <v>32179</v>
      </c>
      <c r="AH6">
        <v>1</v>
      </c>
      <c r="AJ6" s="39" t="s">
        <v>32183</v>
      </c>
      <c r="AK6">
        <v>0</v>
      </c>
    </row>
    <row r="7" spans="1:38" x14ac:dyDescent="0.3">
      <c r="A7">
        <v>6</v>
      </c>
      <c r="B7" s="1">
        <v>45840.365335648145</v>
      </c>
      <c r="C7" s="1">
        <v>45840.368437500001</v>
      </c>
      <c r="D7" s="39" t="s">
        <v>602</v>
      </c>
      <c r="E7" s="39" t="s">
        <v>603</v>
      </c>
      <c r="F7">
        <v>6</v>
      </c>
      <c r="I7" s="39" t="s">
        <v>16918</v>
      </c>
      <c r="J7">
        <v>1</v>
      </c>
      <c r="L7" s="39" t="s">
        <v>32188</v>
      </c>
      <c r="M7">
        <v>0</v>
      </c>
      <c r="O7" s="39" t="s">
        <v>32173</v>
      </c>
      <c r="P7">
        <v>1</v>
      </c>
      <c r="R7" s="39" t="s">
        <v>32189</v>
      </c>
      <c r="S7">
        <v>0</v>
      </c>
      <c r="U7" s="39" t="s">
        <v>32190</v>
      </c>
      <c r="V7">
        <v>0</v>
      </c>
      <c r="X7" s="39" t="s">
        <v>32191</v>
      </c>
      <c r="Y7">
        <v>0</v>
      </c>
      <c r="AA7" s="39" t="s">
        <v>32182</v>
      </c>
      <c r="AB7">
        <v>1</v>
      </c>
      <c r="AD7" s="39" t="s">
        <v>32178</v>
      </c>
      <c r="AE7">
        <v>1</v>
      </c>
      <c r="AG7" s="39" t="s">
        <v>32179</v>
      </c>
      <c r="AH7">
        <v>1</v>
      </c>
      <c r="AJ7" s="39" t="s">
        <v>32180</v>
      </c>
      <c r="AK7">
        <v>1</v>
      </c>
    </row>
    <row r="8" spans="1:38" x14ac:dyDescent="0.3">
      <c r="A8">
        <v>7</v>
      </c>
      <c r="B8" s="1">
        <v>45840.365115740744</v>
      </c>
      <c r="C8" s="1">
        <v>45840.368518518517</v>
      </c>
      <c r="D8" s="39" t="s">
        <v>829</v>
      </c>
      <c r="E8" s="39" t="s">
        <v>830</v>
      </c>
      <c r="F8">
        <v>7</v>
      </c>
      <c r="I8" s="39" t="s">
        <v>16918</v>
      </c>
      <c r="J8">
        <v>1</v>
      </c>
      <c r="L8" s="39" t="s">
        <v>32172</v>
      </c>
      <c r="M8">
        <v>1</v>
      </c>
      <c r="O8" s="39" t="s">
        <v>32173</v>
      </c>
      <c r="P8">
        <v>1</v>
      </c>
      <c r="R8" s="39" t="s">
        <v>16837</v>
      </c>
      <c r="S8">
        <v>0</v>
      </c>
      <c r="U8" s="39" t="s">
        <v>32192</v>
      </c>
      <c r="V8">
        <v>0</v>
      </c>
      <c r="X8" s="39" t="s">
        <v>32176</v>
      </c>
      <c r="Y8">
        <v>1</v>
      </c>
      <c r="AA8" s="39" t="s">
        <v>32182</v>
      </c>
      <c r="AB8">
        <v>1</v>
      </c>
      <c r="AD8" s="39" t="s">
        <v>32178</v>
      </c>
      <c r="AE8">
        <v>1</v>
      </c>
      <c r="AG8" s="39" t="s">
        <v>32179</v>
      </c>
      <c r="AH8">
        <v>1</v>
      </c>
      <c r="AJ8" s="39" t="s">
        <v>32193</v>
      </c>
      <c r="AK8">
        <v>0</v>
      </c>
    </row>
    <row r="9" spans="1:38" x14ac:dyDescent="0.3">
      <c r="A9">
        <v>8</v>
      </c>
      <c r="B9" s="1">
        <v>45840.365335648145</v>
      </c>
      <c r="C9" s="1">
        <v>45840.368634259263</v>
      </c>
      <c r="D9" s="39" t="s">
        <v>629</v>
      </c>
      <c r="E9" s="39" t="s">
        <v>630</v>
      </c>
      <c r="F9">
        <v>4</v>
      </c>
      <c r="I9" s="39" t="s">
        <v>32194</v>
      </c>
      <c r="J9">
        <v>0</v>
      </c>
      <c r="L9" s="39" t="s">
        <v>32195</v>
      </c>
      <c r="M9">
        <v>0</v>
      </c>
      <c r="O9" s="39" t="s">
        <v>32196</v>
      </c>
      <c r="P9">
        <v>0</v>
      </c>
      <c r="R9" s="39" t="s">
        <v>32197</v>
      </c>
      <c r="S9">
        <v>0</v>
      </c>
      <c r="U9" s="39" t="s">
        <v>32198</v>
      </c>
      <c r="V9">
        <v>0</v>
      </c>
      <c r="X9" s="39" t="s">
        <v>32176</v>
      </c>
      <c r="Y9">
        <v>1</v>
      </c>
      <c r="AA9" s="39" t="s">
        <v>32182</v>
      </c>
      <c r="AB9">
        <v>1</v>
      </c>
      <c r="AD9" s="39" t="s">
        <v>32178</v>
      </c>
      <c r="AE9">
        <v>1</v>
      </c>
      <c r="AG9" s="39" t="s">
        <v>32179</v>
      </c>
      <c r="AH9">
        <v>1</v>
      </c>
      <c r="AJ9" s="39" t="s">
        <v>32183</v>
      </c>
      <c r="AK9">
        <v>0</v>
      </c>
    </row>
    <row r="10" spans="1:38" x14ac:dyDescent="0.3">
      <c r="A10">
        <v>9</v>
      </c>
      <c r="B10" s="1">
        <v>45840.364988425928</v>
      </c>
      <c r="C10" s="1">
        <v>45840.368692129632</v>
      </c>
      <c r="D10" s="39" t="s">
        <v>592</v>
      </c>
      <c r="E10" s="39" t="s">
        <v>593</v>
      </c>
      <c r="F10">
        <v>8</v>
      </c>
      <c r="I10" s="39" t="s">
        <v>16918</v>
      </c>
      <c r="J10">
        <v>1</v>
      </c>
      <c r="L10" s="39" t="s">
        <v>32172</v>
      </c>
      <c r="M10">
        <v>1</v>
      </c>
      <c r="O10" s="39" t="s">
        <v>32173</v>
      </c>
      <c r="P10">
        <v>1</v>
      </c>
      <c r="R10" s="39" t="s">
        <v>32174</v>
      </c>
      <c r="S10">
        <v>1</v>
      </c>
      <c r="U10" s="39" t="s">
        <v>32181</v>
      </c>
      <c r="V10">
        <v>0</v>
      </c>
      <c r="X10" s="39" t="s">
        <v>32176</v>
      </c>
      <c r="Y10">
        <v>1</v>
      </c>
      <c r="AA10" s="39" t="s">
        <v>32177</v>
      </c>
      <c r="AB10">
        <v>0</v>
      </c>
      <c r="AD10" s="39" t="s">
        <v>32178</v>
      </c>
      <c r="AE10">
        <v>1</v>
      </c>
      <c r="AG10" s="39" t="s">
        <v>32179</v>
      </c>
      <c r="AH10">
        <v>1</v>
      </c>
      <c r="AJ10" s="39" t="s">
        <v>32180</v>
      </c>
      <c r="AK10">
        <v>1</v>
      </c>
    </row>
    <row r="11" spans="1:38" x14ac:dyDescent="0.3">
      <c r="A11">
        <v>10</v>
      </c>
      <c r="B11" s="1">
        <v>45840.365011574075</v>
      </c>
      <c r="C11" s="1">
        <v>45840.369074074071</v>
      </c>
      <c r="D11" s="39" t="s">
        <v>671</v>
      </c>
      <c r="E11" s="39" t="s">
        <v>672</v>
      </c>
      <c r="F11">
        <v>8</v>
      </c>
      <c r="I11" s="39" t="s">
        <v>16918</v>
      </c>
      <c r="J11">
        <v>1</v>
      </c>
      <c r="L11" s="39" t="s">
        <v>32172</v>
      </c>
      <c r="M11">
        <v>1</v>
      </c>
      <c r="O11" s="39" t="s">
        <v>32173</v>
      </c>
      <c r="P11">
        <v>1</v>
      </c>
      <c r="R11" s="39" t="s">
        <v>32174</v>
      </c>
      <c r="S11">
        <v>1</v>
      </c>
      <c r="U11" s="39" t="s">
        <v>32181</v>
      </c>
      <c r="V11">
        <v>0</v>
      </c>
      <c r="X11" s="39" t="s">
        <v>32176</v>
      </c>
      <c r="Y11">
        <v>1</v>
      </c>
      <c r="AA11" s="39" t="s">
        <v>32177</v>
      </c>
      <c r="AB11">
        <v>0</v>
      </c>
      <c r="AD11" s="39" t="s">
        <v>32178</v>
      </c>
      <c r="AE11">
        <v>1</v>
      </c>
      <c r="AG11" s="39" t="s">
        <v>32179</v>
      </c>
      <c r="AH11">
        <v>1</v>
      </c>
      <c r="AJ11" s="39" t="s">
        <v>32180</v>
      </c>
      <c r="AK11">
        <v>1</v>
      </c>
    </row>
    <row r="12" spans="1:38" x14ac:dyDescent="0.3">
      <c r="A12">
        <v>11</v>
      </c>
      <c r="B12" s="1">
        <v>45840.365428240744</v>
      </c>
      <c r="C12" s="1">
        <v>45840.369814814818</v>
      </c>
      <c r="D12" s="39" t="s">
        <v>809</v>
      </c>
      <c r="E12" s="39" t="s">
        <v>810</v>
      </c>
      <c r="F12">
        <v>7</v>
      </c>
      <c r="I12" s="39" t="s">
        <v>16918</v>
      </c>
      <c r="J12">
        <v>1</v>
      </c>
      <c r="L12" s="39" t="s">
        <v>32172</v>
      </c>
      <c r="M12">
        <v>1</v>
      </c>
      <c r="O12" s="39" t="s">
        <v>32173</v>
      </c>
      <c r="P12">
        <v>1</v>
      </c>
      <c r="R12" s="39" t="s">
        <v>16837</v>
      </c>
      <c r="S12">
        <v>0</v>
      </c>
      <c r="U12" s="39" t="s">
        <v>32199</v>
      </c>
      <c r="V12">
        <v>0</v>
      </c>
      <c r="X12" s="39" t="s">
        <v>32176</v>
      </c>
      <c r="Y12">
        <v>1</v>
      </c>
      <c r="AA12" s="39" t="s">
        <v>32182</v>
      </c>
      <c r="AB12">
        <v>1</v>
      </c>
      <c r="AD12" s="39" t="s">
        <v>32178</v>
      </c>
      <c r="AE12">
        <v>1</v>
      </c>
      <c r="AG12" s="39" t="s">
        <v>32179</v>
      </c>
      <c r="AH12">
        <v>1</v>
      </c>
      <c r="AJ12" s="39" t="s">
        <v>32193</v>
      </c>
      <c r="AK12">
        <v>0</v>
      </c>
    </row>
    <row r="13" spans="1:38" x14ac:dyDescent="0.3">
      <c r="A13">
        <v>12</v>
      </c>
      <c r="B13" s="1">
        <v>45840.36515046296</v>
      </c>
      <c r="C13" s="1">
        <v>45840.369895833333</v>
      </c>
      <c r="D13" s="39" t="s">
        <v>575</v>
      </c>
      <c r="E13" s="39" t="s">
        <v>576</v>
      </c>
      <c r="F13">
        <v>6</v>
      </c>
      <c r="I13" s="39" t="s">
        <v>16918</v>
      </c>
      <c r="J13">
        <v>1</v>
      </c>
      <c r="L13" s="39" t="s">
        <v>32187</v>
      </c>
      <c r="M13">
        <v>0</v>
      </c>
      <c r="O13" s="39" t="s">
        <v>32184</v>
      </c>
      <c r="P13">
        <v>0</v>
      </c>
      <c r="R13" s="39" t="s">
        <v>16837</v>
      </c>
      <c r="S13">
        <v>0</v>
      </c>
      <c r="U13" s="39" t="s">
        <v>32181</v>
      </c>
      <c r="V13">
        <v>0</v>
      </c>
      <c r="X13" s="39" t="s">
        <v>32176</v>
      </c>
      <c r="Y13">
        <v>1</v>
      </c>
      <c r="AA13" s="39" t="s">
        <v>32182</v>
      </c>
      <c r="AB13">
        <v>1</v>
      </c>
      <c r="AD13" s="39" t="s">
        <v>32178</v>
      </c>
      <c r="AE13">
        <v>1</v>
      </c>
      <c r="AG13" s="39" t="s">
        <v>32179</v>
      </c>
      <c r="AH13">
        <v>1</v>
      </c>
      <c r="AJ13" s="39" t="s">
        <v>32180</v>
      </c>
      <c r="AK13">
        <v>1</v>
      </c>
    </row>
    <row r="14" spans="1:38" x14ac:dyDescent="0.3">
      <c r="A14">
        <v>13</v>
      </c>
      <c r="B14" s="1">
        <v>45840.36478009259</v>
      </c>
      <c r="C14" s="1">
        <v>45840.36991898148</v>
      </c>
      <c r="D14" s="39" t="s">
        <v>682</v>
      </c>
      <c r="E14" s="39" t="s">
        <v>683</v>
      </c>
      <c r="F14">
        <v>9</v>
      </c>
      <c r="I14" s="39" t="s">
        <v>16918</v>
      </c>
      <c r="J14">
        <v>1</v>
      </c>
      <c r="L14" s="39" t="s">
        <v>32172</v>
      </c>
      <c r="M14">
        <v>1</v>
      </c>
      <c r="O14" s="39" t="s">
        <v>32173</v>
      </c>
      <c r="P14">
        <v>1</v>
      </c>
      <c r="R14" s="39" t="s">
        <v>16837</v>
      </c>
      <c r="S14">
        <v>0</v>
      </c>
      <c r="U14" s="39" t="s">
        <v>32200</v>
      </c>
      <c r="V14">
        <v>1</v>
      </c>
      <c r="X14" s="39" t="s">
        <v>32176</v>
      </c>
      <c r="Y14">
        <v>1</v>
      </c>
      <c r="AA14" s="39" t="s">
        <v>32182</v>
      </c>
      <c r="AB14">
        <v>1</v>
      </c>
      <c r="AD14" s="39" t="s">
        <v>32178</v>
      </c>
      <c r="AE14">
        <v>1</v>
      </c>
      <c r="AG14" s="39" t="s">
        <v>32179</v>
      </c>
      <c r="AH14">
        <v>1</v>
      </c>
      <c r="AJ14" s="39" t="s">
        <v>32180</v>
      </c>
      <c r="AK14">
        <v>1</v>
      </c>
    </row>
    <row r="15" spans="1:38" x14ac:dyDescent="0.3">
      <c r="A15">
        <v>14</v>
      </c>
      <c r="B15" s="1">
        <v>45840.364849537036</v>
      </c>
      <c r="C15" s="1">
        <v>45840.370138888888</v>
      </c>
      <c r="D15" s="39" t="s">
        <v>558</v>
      </c>
      <c r="E15" s="39" t="s">
        <v>559</v>
      </c>
      <c r="F15">
        <v>5</v>
      </c>
      <c r="I15" s="39" t="s">
        <v>16918</v>
      </c>
      <c r="J15">
        <v>1</v>
      </c>
      <c r="L15" s="39" t="s">
        <v>32201</v>
      </c>
      <c r="M15">
        <v>0</v>
      </c>
      <c r="O15" s="39" t="s">
        <v>32184</v>
      </c>
      <c r="P15">
        <v>0</v>
      </c>
      <c r="R15" s="39" t="s">
        <v>32174</v>
      </c>
      <c r="S15">
        <v>1</v>
      </c>
      <c r="U15" s="39" t="s">
        <v>32202</v>
      </c>
      <c r="V15">
        <v>0</v>
      </c>
      <c r="X15" s="39" t="s">
        <v>32176</v>
      </c>
      <c r="Y15">
        <v>1</v>
      </c>
      <c r="AA15" s="39" t="s">
        <v>32177</v>
      </c>
      <c r="AB15">
        <v>0</v>
      </c>
      <c r="AD15" s="39" t="s">
        <v>32178</v>
      </c>
      <c r="AE15">
        <v>1</v>
      </c>
      <c r="AG15" s="39" t="s">
        <v>32179</v>
      </c>
      <c r="AH15">
        <v>1</v>
      </c>
      <c r="AJ15" s="39" t="s">
        <v>32193</v>
      </c>
      <c r="AK15">
        <v>0</v>
      </c>
    </row>
    <row r="16" spans="1:38" x14ac:dyDescent="0.3">
      <c r="A16">
        <v>15</v>
      </c>
      <c r="B16" s="1">
        <v>45840.365381944444</v>
      </c>
      <c r="C16" s="1">
        <v>45840.370196759257</v>
      </c>
      <c r="D16" s="39" t="s">
        <v>799</v>
      </c>
      <c r="E16" s="39" t="s">
        <v>800</v>
      </c>
      <c r="F16">
        <v>7</v>
      </c>
      <c r="I16" s="39" t="s">
        <v>16918</v>
      </c>
      <c r="J16">
        <v>1</v>
      </c>
      <c r="L16" s="39" t="s">
        <v>32172</v>
      </c>
      <c r="M16">
        <v>1</v>
      </c>
      <c r="O16" s="39" t="s">
        <v>32173</v>
      </c>
      <c r="P16">
        <v>1</v>
      </c>
      <c r="R16" s="39" t="s">
        <v>16837</v>
      </c>
      <c r="S16">
        <v>0</v>
      </c>
      <c r="U16" s="39" t="s">
        <v>32199</v>
      </c>
      <c r="V16">
        <v>0</v>
      </c>
      <c r="X16" s="39" t="s">
        <v>32176</v>
      </c>
      <c r="Y16">
        <v>1</v>
      </c>
      <c r="AA16" s="39" t="s">
        <v>32182</v>
      </c>
      <c r="AB16">
        <v>1</v>
      </c>
      <c r="AD16" s="39" t="s">
        <v>32178</v>
      </c>
      <c r="AE16">
        <v>1</v>
      </c>
      <c r="AG16" s="39" t="s">
        <v>32179</v>
      </c>
      <c r="AH16">
        <v>1</v>
      </c>
      <c r="AJ16" s="39" t="s">
        <v>32193</v>
      </c>
      <c r="AK16">
        <v>0</v>
      </c>
    </row>
    <row r="17" spans="1:37" x14ac:dyDescent="0.3">
      <c r="A17">
        <v>16</v>
      </c>
      <c r="B17" s="1">
        <v>45840.365289351852</v>
      </c>
      <c r="C17" s="1">
        <v>45840.370289351849</v>
      </c>
      <c r="D17" s="39" t="s">
        <v>741</v>
      </c>
      <c r="E17" s="39" t="s">
        <v>742</v>
      </c>
      <c r="F17">
        <v>6</v>
      </c>
      <c r="I17" s="39" t="s">
        <v>16918</v>
      </c>
      <c r="J17">
        <v>1</v>
      </c>
      <c r="L17" s="39" t="s">
        <v>32172</v>
      </c>
      <c r="M17">
        <v>1</v>
      </c>
      <c r="O17" s="39" t="s">
        <v>32184</v>
      </c>
      <c r="P17">
        <v>0</v>
      </c>
      <c r="R17" s="39" t="s">
        <v>16837</v>
      </c>
      <c r="S17">
        <v>0</v>
      </c>
      <c r="U17" s="39" t="s">
        <v>32203</v>
      </c>
      <c r="V17">
        <v>0</v>
      </c>
      <c r="X17" s="39" t="s">
        <v>32176</v>
      </c>
      <c r="Y17">
        <v>1</v>
      </c>
      <c r="AA17" s="39" t="s">
        <v>32177</v>
      </c>
      <c r="AB17">
        <v>0</v>
      </c>
      <c r="AD17" s="39" t="s">
        <v>32178</v>
      </c>
      <c r="AE17">
        <v>1</v>
      </c>
      <c r="AG17" s="39" t="s">
        <v>32179</v>
      </c>
      <c r="AH17">
        <v>1</v>
      </c>
      <c r="AJ17" s="39" t="s">
        <v>32180</v>
      </c>
      <c r="AK17">
        <v>1</v>
      </c>
    </row>
    <row r="18" spans="1:37" x14ac:dyDescent="0.3">
      <c r="A18">
        <v>17</v>
      </c>
      <c r="B18" s="1">
        <v>45840.364837962959</v>
      </c>
      <c r="C18" s="1">
        <v>45840.370381944442</v>
      </c>
      <c r="D18" s="39" t="s">
        <v>610</v>
      </c>
      <c r="E18" s="39" t="s">
        <v>611</v>
      </c>
      <c r="F18">
        <v>8</v>
      </c>
      <c r="I18" s="39" t="s">
        <v>16918</v>
      </c>
      <c r="J18">
        <v>1</v>
      </c>
      <c r="L18" s="39" t="s">
        <v>32172</v>
      </c>
      <c r="M18">
        <v>1</v>
      </c>
      <c r="O18" s="39" t="s">
        <v>32173</v>
      </c>
      <c r="P18">
        <v>1</v>
      </c>
      <c r="R18" s="39" t="s">
        <v>16837</v>
      </c>
      <c r="S18">
        <v>0</v>
      </c>
      <c r="U18" s="39" t="s">
        <v>32181</v>
      </c>
      <c r="V18">
        <v>0</v>
      </c>
      <c r="X18" s="39" t="s">
        <v>32176</v>
      </c>
      <c r="Y18">
        <v>1</v>
      </c>
      <c r="AA18" s="39" t="s">
        <v>32182</v>
      </c>
      <c r="AB18">
        <v>1</v>
      </c>
      <c r="AD18" s="39" t="s">
        <v>32178</v>
      </c>
      <c r="AE18">
        <v>1</v>
      </c>
      <c r="AG18" s="39" t="s">
        <v>32179</v>
      </c>
      <c r="AH18">
        <v>1</v>
      </c>
      <c r="AJ18" s="39" t="s">
        <v>32180</v>
      </c>
      <c r="AK18">
        <v>1</v>
      </c>
    </row>
    <row r="19" spans="1:37" x14ac:dyDescent="0.3">
      <c r="A19">
        <v>18</v>
      </c>
      <c r="B19" s="1">
        <v>45840.36515046296</v>
      </c>
      <c r="C19" s="1">
        <v>45840.370578703703</v>
      </c>
      <c r="D19" s="39" t="s">
        <v>734</v>
      </c>
      <c r="E19" s="39" t="s">
        <v>735</v>
      </c>
      <c r="F19">
        <v>8</v>
      </c>
      <c r="I19" s="39" t="s">
        <v>16918</v>
      </c>
      <c r="J19">
        <v>1</v>
      </c>
      <c r="L19" s="39" t="s">
        <v>32172</v>
      </c>
      <c r="M19">
        <v>1</v>
      </c>
      <c r="O19" s="39" t="s">
        <v>32204</v>
      </c>
      <c r="P19">
        <v>0</v>
      </c>
      <c r="R19" s="39" t="s">
        <v>32174</v>
      </c>
      <c r="S19">
        <v>1</v>
      </c>
      <c r="U19" s="39" t="s">
        <v>32181</v>
      </c>
      <c r="V19">
        <v>0</v>
      </c>
      <c r="X19" s="39" t="s">
        <v>32176</v>
      </c>
      <c r="Y19">
        <v>1</v>
      </c>
      <c r="AA19" s="39" t="s">
        <v>32182</v>
      </c>
      <c r="AB19">
        <v>1</v>
      </c>
      <c r="AD19" s="39" t="s">
        <v>32178</v>
      </c>
      <c r="AE19">
        <v>1</v>
      </c>
      <c r="AG19" s="39" t="s">
        <v>32179</v>
      </c>
      <c r="AH19">
        <v>1</v>
      </c>
      <c r="AJ19" s="39" t="s">
        <v>32180</v>
      </c>
      <c r="AK19">
        <v>1</v>
      </c>
    </row>
    <row r="20" spans="1:37" x14ac:dyDescent="0.3">
      <c r="A20">
        <v>19</v>
      </c>
      <c r="B20" s="1">
        <v>45840.364814814813</v>
      </c>
      <c r="C20" s="1">
        <v>45840.370856481481</v>
      </c>
      <c r="D20" s="39" t="s">
        <v>538</v>
      </c>
      <c r="E20" s="39" t="s">
        <v>539</v>
      </c>
      <c r="F20">
        <v>7</v>
      </c>
      <c r="I20" s="39" t="s">
        <v>16918</v>
      </c>
      <c r="J20">
        <v>1</v>
      </c>
      <c r="L20" s="39" t="s">
        <v>32172</v>
      </c>
      <c r="M20">
        <v>1</v>
      </c>
      <c r="O20" s="39" t="s">
        <v>32173</v>
      </c>
      <c r="P20">
        <v>1</v>
      </c>
      <c r="R20" s="39" t="s">
        <v>16837</v>
      </c>
      <c r="S20">
        <v>0</v>
      </c>
      <c r="U20" s="39" t="s">
        <v>32181</v>
      </c>
      <c r="V20">
        <v>0</v>
      </c>
      <c r="X20" s="39" t="s">
        <v>32176</v>
      </c>
      <c r="Y20">
        <v>1</v>
      </c>
      <c r="AA20" s="39" t="s">
        <v>32182</v>
      </c>
      <c r="AB20">
        <v>1</v>
      </c>
      <c r="AD20" s="39" t="s">
        <v>32178</v>
      </c>
      <c r="AE20">
        <v>1</v>
      </c>
      <c r="AG20" s="39" t="s">
        <v>32179</v>
      </c>
      <c r="AH20">
        <v>1</v>
      </c>
      <c r="AJ20" s="39" t="s">
        <v>32183</v>
      </c>
      <c r="AK20">
        <v>0</v>
      </c>
    </row>
    <row r="21" spans="1:37" x14ac:dyDescent="0.3">
      <c r="A21">
        <v>20</v>
      </c>
      <c r="B21" s="1">
        <v>45840.365439814814</v>
      </c>
      <c r="C21" s="1">
        <v>45840.370868055557</v>
      </c>
      <c r="D21" s="39" t="s">
        <v>5149</v>
      </c>
      <c r="E21" s="39" t="s">
        <v>5150</v>
      </c>
      <c r="F21">
        <v>7</v>
      </c>
      <c r="I21" s="39" t="s">
        <v>16918</v>
      </c>
      <c r="J21">
        <v>1</v>
      </c>
      <c r="L21" s="39" t="s">
        <v>32195</v>
      </c>
      <c r="M21">
        <v>0</v>
      </c>
      <c r="O21" s="39" t="s">
        <v>32173</v>
      </c>
      <c r="P21">
        <v>1</v>
      </c>
      <c r="R21" s="39" t="s">
        <v>16837</v>
      </c>
      <c r="S21">
        <v>0</v>
      </c>
      <c r="U21" s="39" t="s">
        <v>32205</v>
      </c>
      <c r="V21">
        <v>0</v>
      </c>
      <c r="X21" s="39" t="s">
        <v>32176</v>
      </c>
      <c r="Y21">
        <v>1</v>
      </c>
      <c r="AA21" s="39" t="s">
        <v>32182</v>
      </c>
      <c r="AB21">
        <v>1</v>
      </c>
      <c r="AD21" s="39" t="s">
        <v>32178</v>
      </c>
      <c r="AE21">
        <v>1</v>
      </c>
      <c r="AG21" s="39" t="s">
        <v>32179</v>
      </c>
      <c r="AH21">
        <v>1</v>
      </c>
      <c r="AJ21" s="39" t="s">
        <v>32180</v>
      </c>
      <c r="AK21">
        <v>1</v>
      </c>
    </row>
    <row r="22" spans="1:37" x14ac:dyDescent="0.3">
      <c r="A22">
        <v>21</v>
      </c>
      <c r="B22" s="1">
        <v>45840.364895833336</v>
      </c>
      <c r="C22" s="1">
        <v>45840.37091435185</v>
      </c>
      <c r="D22" s="39" t="s">
        <v>638</v>
      </c>
      <c r="E22" s="39" t="s">
        <v>639</v>
      </c>
      <c r="F22">
        <v>7</v>
      </c>
      <c r="I22" s="39" t="s">
        <v>16918</v>
      </c>
      <c r="J22">
        <v>1</v>
      </c>
      <c r="L22" s="39" t="s">
        <v>32172</v>
      </c>
      <c r="M22">
        <v>1</v>
      </c>
      <c r="O22" s="39" t="s">
        <v>32173</v>
      </c>
      <c r="P22">
        <v>1</v>
      </c>
      <c r="R22" s="39" t="s">
        <v>16837</v>
      </c>
      <c r="S22">
        <v>0</v>
      </c>
      <c r="U22" s="39" t="s">
        <v>32206</v>
      </c>
      <c r="V22">
        <v>0</v>
      </c>
      <c r="X22" s="39" t="s">
        <v>32176</v>
      </c>
      <c r="Y22">
        <v>1</v>
      </c>
      <c r="AA22" s="39" t="s">
        <v>32182</v>
      </c>
      <c r="AB22">
        <v>1</v>
      </c>
      <c r="AD22" s="39" t="s">
        <v>32178</v>
      </c>
      <c r="AE22">
        <v>1</v>
      </c>
      <c r="AG22" s="39" t="s">
        <v>32179</v>
      </c>
      <c r="AH22">
        <v>1</v>
      </c>
      <c r="AJ22" s="39" t="s">
        <v>32183</v>
      </c>
      <c r="AK22">
        <v>0</v>
      </c>
    </row>
    <row r="23" spans="1:37" x14ac:dyDescent="0.3">
      <c r="A23">
        <v>22</v>
      </c>
      <c r="B23" s="1">
        <v>45840.365937499999</v>
      </c>
      <c r="C23" s="1">
        <v>45840.371122685188</v>
      </c>
      <c r="D23" s="39" t="s">
        <v>690</v>
      </c>
      <c r="E23" s="39" t="s">
        <v>691</v>
      </c>
      <c r="F23">
        <v>8</v>
      </c>
      <c r="I23" s="39" t="s">
        <v>16918</v>
      </c>
      <c r="J23">
        <v>1</v>
      </c>
      <c r="L23" s="39" t="s">
        <v>32172</v>
      </c>
      <c r="M23">
        <v>1</v>
      </c>
      <c r="O23" s="39" t="s">
        <v>32173</v>
      </c>
      <c r="P23">
        <v>1</v>
      </c>
      <c r="R23" s="39" t="s">
        <v>16837</v>
      </c>
      <c r="S23">
        <v>0</v>
      </c>
      <c r="U23" s="39" t="s">
        <v>32175</v>
      </c>
      <c r="V23">
        <v>0</v>
      </c>
      <c r="X23" s="39" t="s">
        <v>32176</v>
      </c>
      <c r="Y23">
        <v>1</v>
      </c>
      <c r="AA23" s="39" t="s">
        <v>32182</v>
      </c>
      <c r="AB23">
        <v>1</v>
      </c>
      <c r="AD23" s="39" t="s">
        <v>32178</v>
      </c>
      <c r="AE23">
        <v>1</v>
      </c>
      <c r="AG23" s="39" t="s">
        <v>32179</v>
      </c>
      <c r="AH23">
        <v>1</v>
      </c>
      <c r="AJ23" s="39" t="s">
        <v>32180</v>
      </c>
      <c r="AK23">
        <v>1</v>
      </c>
    </row>
    <row r="24" spans="1:37" x14ac:dyDescent="0.3">
      <c r="A24">
        <v>23</v>
      </c>
      <c r="B24" s="1">
        <v>45840.365254629629</v>
      </c>
      <c r="C24" s="1">
        <v>45840.371354166666</v>
      </c>
      <c r="D24" s="39" t="s">
        <v>818</v>
      </c>
      <c r="E24" s="39" t="s">
        <v>819</v>
      </c>
      <c r="F24">
        <v>6</v>
      </c>
      <c r="I24" s="39" t="s">
        <v>16918</v>
      </c>
      <c r="J24">
        <v>1</v>
      </c>
      <c r="L24" s="39" t="s">
        <v>32172</v>
      </c>
      <c r="M24">
        <v>1</v>
      </c>
      <c r="O24" s="39" t="s">
        <v>32184</v>
      </c>
      <c r="P24">
        <v>0</v>
      </c>
      <c r="R24" s="39" t="s">
        <v>32189</v>
      </c>
      <c r="S24">
        <v>0</v>
      </c>
      <c r="U24" s="39" t="s">
        <v>32203</v>
      </c>
      <c r="V24">
        <v>0</v>
      </c>
      <c r="X24" s="39" t="s">
        <v>32176</v>
      </c>
      <c r="Y24">
        <v>1</v>
      </c>
      <c r="AA24" s="39" t="s">
        <v>32177</v>
      </c>
      <c r="AB24">
        <v>0</v>
      </c>
      <c r="AD24" s="39" t="s">
        <v>32178</v>
      </c>
      <c r="AE24">
        <v>1</v>
      </c>
      <c r="AG24" s="39" t="s">
        <v>32179</v>
      </c>
      <c r="AH24">
        <v>1</v>
      </c>
      <c r="AJ24" s="39" t="s">
        <v>32180</v>
      </c>
      <c r="AK24">
        <v>1</v>
      </c>
    </row>
    <row r="25" spans="1:37" x14ac:dyDescent="0.3">
      <c r="A25">
        <v>24</v>
      </c>
      <c r="B25" s="1">
        <v>45840.367673611108</v>
      </c>
      <c r="C25" s="1">
        <v>45840.371631944443</v>
      </c>
      <c r="D25" s="39" t="s">
        <v>567</v>
      </c>
      <c r="E25" s="39" t="s">
        <v>568</v>
      </c>
      <c r="F25">
        <v>7</v>
      </c>
      <c r="I25" s="39" t="s">
        <v>16918</v>
      </c>
      <c r="J25">
        <v>1</v>
      </c>
      <c r="L25" s="39" t="s">
        <v>32172</v>
      </c>
      <c r="M25">
        <v>1</v>
      </c>
      <c r="O25" s="39" t="s">
        <v>32184</v>
      </c>
      <c r="P25">
        <v>0</v>
      </c>
      <c r="R25" s="39" t="s">
        <v>32174</v>
      </c>
      <c r="S25">
        <v>1</v>
      </c>
      <c r="U25" s="39" t="s">
        <v>32181</v>
      </c>
      <c r="V25">
        <v>0</v>
      </c>
      <c r="X25" s="39" t="s">
        <v>32176</v>
      </c>
      <c r="Y25">
        <v>1</v>
      </c>
      <c r="AA25" s="39" t="s">
        <v>32182</v>
      </c>
      <c r="AB25">
        <v>1</v>
      </c>
      <c r="AD25" s="39" t="s">
        <v>32178</v>
      </c>
      <c r="AE25">
        <v>1</v>
      </c>
      <c r="AG25" s="39" t="s">
        <v>32179</v>
      </c>
      <c r="AH25">
        <v>1</v>
      </c>
      <c r="AJ25" s="39" t="s">
        <v>32193</v>
      </c>
      <c r="AK25">
        <v>0</v>
      </c>
    </row>
    <row r="26" spans="1:37" x14ac:dyDescent="0.3">
      <c r="A26">
        <v>25</v>
      </c>
      <c r="B26" s="1">
        <v>45840.364849537036</v>
      </c>
      <c r="C26" s="1">
        <v>45840.372025462966</v>
      </c>
      <c r="D26" s="39" t="s">
        <v>772</v>
      </c>
      <c r="E26" s="39" t="s">
        <v>773</v>
      </c>
      <c r="F26">
        <v>5</v>
      </c>
      <c r="I26" s="39" t="s">
        <v>16918</v>
      </c>
      <c r="J26">
        <v>1</v>
      </c>
      <c r="L26" s="39" t="s">
        <v>32172</v>
      </c>
      <c r="M26">
        <v>1</v>
      </c>
      <c r="O26" s="39" t="s">
        <v>32207</v>
      </c>
      <c r="P26">
        <v>0</v>
      </c>
      <c r="R26" s="39" t="s">
        <v>16837</v>
      </c>
      <c r="S26">
        <v>0</v>
      </c>
      <c r="U26" s="39" t="s">
        <v>32175</v>
      </c>
      <c r="V26">
        <v>0</v>
      </c>
      <c r="X26" s="39" t="s">
        <v>32176</v>
      </c>
      <c r="Y26">
        <v>1</v>
      </c>
      <c r="AA26" s="39" t="s">
        <v>32177</v>
      </c>
      <c r="AB26">
        <v>0</v>
      </c>
      <c r="AD26" s="39" t="s">
        <v>32178</v>
      </c>
      <c r="AE26">
        <v>1</v>
      </c>
      <c r="AG26" s="39" t="s">
        <v>32179</v>
      </c>
      <c r="AH26">
        <v>1</v>
      </c>
      <c r="AJ26" s="39" t="s">
        <v>32193</v>
      </c>
      <c r="AK26">
        <v>0</v>
      </c>
    </row>
    <row r="27" spans="1:37" x14ac:dyDescent="0.3">
      <c r="A27">
        <v>26</v>
      </c>
      <c r="B27" s="1">
        <v>45840.367418981485</v>
      </c>
      <c r="C27" s="1">
        <v>45840.372106481482</v>
      </c>
      <c r="D27" s="39" t="s">
        <v>842</v>
      </c>
      <c r="E27" s="39" t="s">
        <v>843</v>
      </c>
      <c r="F27">
        <v>3</v>
      </c>
      <c r="I27" s="39" t="s">
        <v>16918</v>
      </c>
      <c r="J27">
        <v>1</v>
      </c>
      <c r="L27" s="39" t="s">
        <v>32187</v>
      </c>
      <c r="M27">
        <v>0</v>
      </c>
      <c r="O27" s="39" t="s">
        <v>32184</v>
      </c>
      <c r="P27">
        <v>0</v>
      </c>
      <c r="R27" s="39" t="s">
        <v>32197</v>
      </c>
      <c r="S27">
        <v>0</v>
      </c>
      <c r="U27" s="39" t="s">
        <v>32208</v>
      </c>
      <c r="V27">
        <v>0</v>
      </c>
      <c r="X27" s="39" t="s">
        <v>32176</v>
      </c>
      <c r="Y27">
        <v>1</v>
      </c>
      <c r="AA27" s="39" t="s">
        <v>32209</v>
      </c>
      <c r="AB27">
        <v>0</v>
      </c>
      <c r="AD27" s="39" t="s">
        <v>32210</v>
      </c>
      <c r="AE27">
        <v>0</v>
      </c>
      <c r="AG27" s="39" t="s">
        <v>32179</v>
      </c>
      <c r="AH27">
        <v>1</v>
      </c>
      <c r="AJ27" s="39" t="s">
        <v>32193</v>
      </c>
      <c r="AK27">
        <v>0</v>
      </c>
    </row>
    <row r="28" spans="1:37" x14ac:dyDescent="0.3">
      <c r="A28">
        <v>27</v>
      </c>
      <c r="B28" s="1">
        <v>45840.365393518521</v>
      </c>
      <c r="C28" s="1">
        <v>45840.372615740744</v>
      </c>
      <c r="D28" s="39" t="s">
        <v>702</v>
      </c>
      <c r="E28" s="39" t="s">
        <v>703</v>
      </c>
      <c r="F28">
        <v>5</v>
      </c>
      <c r="I28" s="39" t="s">
        <v>16918</v>
      </c>
      <c r="J28">
        <v>1</v>
      </c>
      <c r="L28" s="39" t="s">
        <v>32172</v>
      </c>
      <c r="M28">
        <v>1</v>
      </c>
      <c r="O28" s="39" t="s">
        <v>32184</v>
      </c>
      <c r="P28">
        <v>0</v>
      </c>
      <c r="R28" s="39" t="s">
        <v>32197</v>
      </c>
      <c r="S28">
        <v>0</v>
      </c>
      <c r="U28" s="39" t="s">
        <v>32211</v>
      </c>
      <c r="V28">
        <v>0</v>
      </c>
      <c r="X28" s="39" t="s">
        <v>32212</v>
      </c>
      <c r="Y28">
        <v>0</v>
      </c>
      <c r="AA28" s="39" t="s">
        <v>32182</v>
      </c>
      <c r="AB28">
        <v>1</v>
      </c>
      <c r="AD28" s="39" t="s">
        <v>32178</v>
      </c>
      <c r="AE28">
        <v>1</v>
      </c>
      <c r="AG28" s="39" t="s">
        <v>32179</v>
      </c>
      <c r="AH28">
        <v>1</v>
      </c>
      <c r="AJ28" s="39" t="s">
        <v>32193</v>
      </c>
      <c r="AK28">
        <v>0</v>
      </c>
    </row>
    <row r="29" spans="1:37" x14ac:dyDescent="0.3">
      <c r="A29">
        <v>28</v>
      </c>
      <c r="B29" s="1">
        <v>45840.365370370368</v>
      </c>
      <c r="C29" s="1">
        <v>45840.373263888891</v>
      </c>
      <c r="D29" s="39" t="s">
        <v>500</v>
      </c>
      <c r="E29" s="39" t="s">
        <v>501</v>
      </c>
      <c r="F29">
        <v>6</v>
      </c>
      <c r="I29" s="39" t="s">
        <v>16918</v>
      </c>
      <c r="J29">
        <v>1</v>
      </c>
      <c r="L29" s="39" t="s">
        <v>32172</v>
      </c>
      <c r="M29">
        <v>1</v>
      </c>
      <c r="O29" s="39" t="s">
        <v>32173</v>
      </c>
      <c r="P29">
        <v>1</v>
      </c>
      <c r="R29" s="39" t="s">
        <v>32174</v>
      </c>
      <c r="S29">
        <v>1</v>
      </c>
      <c r="U29" s="39" t="s">
        <v>32181</v>
      </c>
      <c r="V29">
        <v>0</v>
      </c>
      <c r="X29" s="39" t="s">
        <v>32176</v>
      </c>
      <c r="Y29">
        <v>1</v>
      </c>
      <c r="AA29" s="39" t="s">
        <v>32209</v>
      </c>
      <c r="AB29">
        <v>0</v>
      </c>
      <c r="AD29" s="39" t="s">
        <v>32213</v>
      </c>
      <c r="AE29">
        <v>0</v>
      </c>
      <c r="AG29" s="39" t="s">
        <v>32179</v>
      </c>
      <c r="AH29">
        <v>1</v>
      </c>
      <c r="AJ29" s="39" t="s">
        <v>32183</v>
      </c>
      <c r="AK29">
        <v>0</v>
      </c>
    </row>
    <row r="30" spans="1:37" x14ac:dyDescent="0.3">
      <c r="A30">
        <v>29</v>
      </c>
      <c r="B30" s="1">
        <v>45840.364930555559</v>
      </c>
      <c r="C30" s="1">
        <v>45840.373310185183</v>
      </c>
      <c r="D30" s="39" t="s">
        <v>792</v>
      </c>
      <c r="E30" s="39" t="s">
        <v>793</v>
      </c>
      <c r="F30">
        <v>6</v>
      </c>
      <c r="I30" s="39" t="s">
        <v>16918</v>
      </c>
      <c r="J30">
        <v>1</v>
      </c>
      <c r="L30" s="39" t="s">
        <v>32172</v>
      </c>
      <c r="M30">
        <v>1</v>
      </c>
      <c r="O30" s="39" t="s">
        <v>32173</v>
      </c>
      <c r="P30">
        <v>1</v>
      </c>
      <c r="R30" s="39" t="s">
        <v>32174</v>
      </c>
      <c r="S30">
        <v>1</v>
      </c>
      <c r="U30" s="39" t="s">
        <v>32214</v>
      </c>
      <c r="V30">
        <v>0</v>
      </c>
      <c r="X30" s="39" t="s">
        <v>32215</v>
      </c>
      <c r="Y30">
        <v>0</v>
      </c>
      <c r="AA30" s="39" t="s">
        <v>32177</v>
      </c>
      <c r="AB30">
        <v>0</v>
      </c>
      <c r="AD30" s="39" t="s">
        <v>32213</v>
      </c>
      <c r="AE30">
        <v>0</v>
      </c>
      <c r="AG30" s="39" t="s">
        <v>32179</v>
      </c>
      <c r="AH30">
        <v>1</v>
      </c>
      <c r="AJ30" s="39" t="s">
        <v>32180</v>
      </c>
      <c r="AK30">
        <v>1</v>
      </c>
    </row>
    <row r="31" spans="1:37" x14ac:dyDescent="0.3">
      <c r="A31">
        <v>30</v>
      </c>
      <c r="B31" s="1">
        <v>45840.366064814814</v>
      </c>
      <c r="C31" s="1">
        <v>45840.373402777775</v>
      </c>
      <c r="D31" s="39" t="s">
        <v>468</v>
      </c>
      <c r="E31" s="39" t="s">
        <v>469</v>
      </c>
      <c r="F31">
        <v>7</v>
      </c>
      <c r="I31" s="39" t="s">
        <v>16918</v>
      </c>
      <c r="J31">
        <v>1</v>
      </c>
      <c r="L31" s="39" t="s">
        <v>32172</v>
      </c>
      <c r="M31">
        <v>1</v>
      </c>
      <c r="O31" s="39" t="s">
        <v>32173</v>
      </c>
      <c r="P31">
        <v>1</v>
      </c>
      <c r="R31" s="39" t="s">
        <v>32174</v>
      </c>
      <c r="S31">
        <v>1</v>
      </c>
      <c r="U31" s="39" t="s">
        <v>32181</v>
      </c>
      <c r="V31">
        <v>0</v>
      </c>
      <c r="X31" s="39" t="s">
        <v>32176</v>
      </c>
      <c r="Y31">
        <v>1</v>
      </c>
      <c r="AA31" s="39" t="s">
        <v>32177</v>
      </c>
      <c r="AB31">
        <v>0</v>
      </c>
      <c r="AD31" s="39" t="s">
        <v>32178</v>
      </c>
      <c r="AE31">
        <v>1</v>
      </c>
      <c r="AG31" s="39" t="s">
        <v>32179</v>
      </c>
      <c r="AH31">
        <v>1</v>
      </c>
      <c r="AJ31" s="39" t="s">
        <v>32183</v>
      </c>
      <c r="AK31">
        <v>0</v>
      </c>
    </row>
    <row r="32" spans="1:37" x14ac:dyDescent="0.3">
      <c r="A32">
        <v>31</v>
      </c>
      <c r="B32" s="1">
        <v>45840.370208333334</v>
      </c>
      <c r="C32" s="1">
        <v>45840.373414351852</v>
      </c>
      <c r="D32" s="39" t="s">
        <v>520</v>
      </c>
      <c r="E32" s="39" t="s">
        <v>521</v>
      </c>
      <c r="F32">
        <v>9</v>
      </c>
      <c r="I32" s="39" t="s">
        <v>16918</v>
      </c>
      <c r="J32">
        <v>1</v>
      </c>
      <c r="L32" s="39" t="s">
        <v>32172</v>
      </c>
      <c r="M32">
        <v>1</v>
      </c>
      <c r="O32" s="39" t="s">
        <v>32173</v>
      </c>
      <c r="P32">
        <v>1</v>
      </c>
      <c r="R32" s="39" t="s">
        <v>32174</v>
      </c>
      <c r="S32">
        <v>1</v>
      </c>
      <c r="U32" s="39" t="s">
        <v>32216</v>
      </c>
      <c r="V32">
        <v>0</v>
      </c>
      <c r="X32" s="39" t="s">
        <v>32176</v>
      </c>
      <c r="Y32">
        <v>1</v>
      </c>
      <c r="AA32" s="39" t="s">
        <v>32182</v>
      </c>
      <c r="AB32">
        <v>1</v>
      </c>
      <c r="AD32" s="39" t="s">
        <v>32178</v>
      </c>
      <c r="AE32">
        <v>1</v>
      </c>
      <c r="AG32" s="39" t="s">
        <v>32179</v>
      </c>
      <c r="AH32">
        <v>1</v>
      </c>
      <c r="AJ32" s="39" t="s">
        <v>32180</v>
      </c>
      <c r="AK32">
        <v>1</v>
      </c>
    </row>
    <row r="33" spans="1:37" x14ac:dyDescent="0.3">
      <c r="A33">
        <v>32</v>
      </c>
      <c r="B33" s="1">
        <v>45840.36619212963</v>
      </c>
      <c r="C33" s="1">
        <v>45840.373437499999</v>
      </c>
      <c r="D33" s="39" t="s">
        <v>549</v>
      </c>
      <c r="E33" s="39" t="s">
        <v>550</v>
      </c>
      <c r="F33">
        <v>9</v>
      </c>
      <c r="I33" s="39" t="s">
        <v>16918</v>
      </c>
      <c r="J33">
        <v>1</v>
      </c>
      <c r="L33" s="39" t="s">
        <v>32172</v>
      </c>
      <c r="M33">
        <v>1</v>
      </c>
      <c r="O33" s="39" t="s">
        <v>32173</v>
      </c>
      <c r="P33">
        <v>1</v>
      </c>
      <c r="R33" s="39" t="s">
        <v>32174</v>
      </c>
      <c r="S33">
        <v>1</v>
      </c>
      <c r="U33" s="39" t="s">
        <v>32217</v>
      </c>
      <c r="V33">
        <v>0</v>
      </c>
      <c r="X33" s="39" t="s">
        <v>32176</v>
      </c>
      <c r="Y33">
        <v>1</v>
      </c>
      <c r="AA33" s="39" t="s">
        <v>32182</v>
      </c>
      <c r="AB33">
        <v>1</v>
      </c>
      <c r="AD33" s="39" t="s">
        <v>32178</v>
      </c>
      <c r="AE33">
        <v>1</v>
      </c>
      <c r="AG33" s="39" t="s">
        <v>32179</v>
      </c>
      <c r="AH33">
        <v>1</v>
      </c>
      <c r="AJ33" s="39" t="s">
        <v>32180</v>
      </c>
      <c r="AK33">
        <v>1</v>
      </c>
    </row>
    <row r="34" spans="1:37" x14ac:dyDescent="0.3">
      <c r="A34">
        <v>33</v>
      </c>
      <c r="B34" s="1">
        <v>45840.366527777776</v>
      </c>
      <c r="C34" s="1">
        <v>45840.373680555553</v>
      </c>
      <c r="D34" s="39" t="s">
        <v>722</v>
      </c>
      <c r="E34" s="39" t="s">
        <v>723</v>
      </c>
      <c r="F34">
        <v>6</v>
      </c>
      <c r="I34" s="39" t="s">
        <v>16918</v>
      </c>
      <c r="J34">
        <v>1</v>
      </c>
      <c r="L34" s="39" t="s">
        <v>32172</v>
      </c>
      <c r="M34">
        <v>1</v>
      </c>
      <c r="O34" s="39" t="s">
        <v>32184</v>
      </c>
      <c r="P34">
        <v>0</v>
      </c>
      <c r="R34" s="39" t="s">
        <v>32174</v>
      </c>
      <c r="S34">
        <v>1</v>
      </c>
      <c r="U34" s="39" t="s">
        <v>32218</v>
      </c>
      <c r="V34">
        <v>0</v>
      </c>
      <c r="X34" s="39" t="s">
        <v>32212</v>
      </c>
      <c r="Y34">
        <v>0</v>
      </c>
      <c r="AA34" s="39" t="s">
        <v>32182</v>
      </c>
      <c r="AB34">
        <v>1</v>
      </c>
      <c r="AD34" s="39" t="s">
        <v>32178</v>
      </c>
      <c r="AE34">
        <v>1</v>
      </c>
      <c r="AG34" s="39" t="s">
        <v>32179</v>
      </c>
      <c r="AH34">
        <v>1</v>
      </c>
      <c r="AJ34" s="39" t="s">
        <v>32186</v>
      </c>
      <c r="AK34">
        <v>0</v>
      </c>
    </row>
    <row r="35" spans="1:37" x14ac:dyDescent="0.3">
      <c r="A35">
        <v>34</v>
      </c>
      <c r="B35" s="1">
        <v>45840.365347222221</v>
      </c>
      <c r="C35" s="1">
        <v>45840.373715277776</v>
      </c>
      <c r="D35" s="39" t="s">
        <v>761</v>
      </c>
      <c r="E35" s="39" t="s">
        <v>762</v>
      </c>
      <c r="F35">
        <v>6</v>
      </c>
      <c r="I35" s="39" t="s">
        <v>16918</v>
      </c>
      <c r="J35">
        <v>1</v>
      </c>
      <c r="L35" s="39" t="s">
        <v>32172</v>
      </c>
      <c r="M35">
        <v>1</v>
      </c>
      <c r="O35" s="39" t="s">
        <v>32184</v>
      </c>
      <c r="P35">
        <v>0</v>
      </c>
      <c r="R35" s="39" t="s">
        <v>32174</v>
      </c>
      <c r="S35">
        <v>1</v>
      </c>
      <c r="U35" s="39" t="s">
        <v>32219</v>
      </c>
      <c r="V35">
        <v>0</v>
      </c>
      <c r="X35" s="39" t="s">
        <v>32212</v>
      </c>
      <c r="Y35">
        <v>0</v>
      </c>
      <c r="AA35" s="39" t="s">
        <v>32182</v>
      </c>
      <c r="AB35">
        <v>1</v>
      </c>
      <c r="AD35" s="39" t="s">
        <v>32178</v>
      </c>
      <c r="AE35">
        <v>1</v>
      </c>
      <c r="AG35" s="39" t="s">
        <v>32179</v>
      </c>
      <c r="AH35">
        <v>1</v>
      </c>
      <c r="AJ35" s="39" t="s">
        <v>32193</v>
      </c>
      <c r="AK35">
        <v>0</v>
      </c>
    </row>
    <row r="36" spans="1:37" x14ac:dyDescent="0.3">
      <c r="A36">
        <v>35</v>
      </c>
      <c r="B36" s="1">
        <v>45840.36513888889</v>
      </c>
      <c r="C36" s="1">
        <v>45840.373854166668</v>
      </c>
      <c r="D36" s="39" t="s">
        <v>780</v>
      </c>
      <c r="E36" s="39" t="s">
        <v>781</v>
      </c>
      <c r="F36">
        <v>5</v>
      </c>
      <c r="I36" s="39" t="s">
        <v>16918</v>
      </c>
      <c r="J36">
        <v>1</v>
      </c>
      <c r="L36" s="39" t="s">
        <v>32172</v>
      </c>
      <c r="M36">
        <v>1</v>
      </c>
      <c r="O36" s="39" t="s">
        <v>32173</v>
      </c>
      <c r="P36">
        <v>1</v>
      </c>
      <c r="R36" s="39" t="s">
        <v>16837</v>
      </c>
      <c r="S36">
        <v>0</v>
      </c>
      <c r="U36" s="39" t="s">
        <v>32175</v>
      </c>
      <c r="V36">
        <v>0</v>
      </c>
      <c r="X36" s="39" t="s">
        <v>32176</v>
      </c>
      <c r="Y36">
        <v>1</v>
      </c>
      <c r="AA36" s="39" t="s">
        <v>32177</v>
      </c>
      <c r="AB36">
        <v>0</v>
      </c>
      <c r="AD36" s="39" t="s">
        <v>32213</v>
      </c>
      <c r="AE36">
        <v>0</v>
      </c>
      <c r="AG36" s="39" t="s">
        <v>32179</v>
      </c>
      <c r="AH36">
        <v>1</v>
      </c>
      <c r="AJ36" s="39" t="s">
        <v>32193</v>
      </c>
      <c r="AK36">
        <v>0</v>
      </c>
    </row>
    <row r="37" spans="1:37" x14ac:dyDescent="0.3">
      <c r="A37">
        <v>36</v>
      </c>
      <c r="B37" s="1">
        <v>45840.366909722223</v>
      </c>
      <c r="C37" s="1">
        <v>45840.375162037039</v>
      </c>
      <c r="D37" s="39" t="s">
        <v>621</v>
      </c>
      <c r="E37" s="39" t="s">
        <v>622</v>
      </c>
      <c r="F37">
        <v>7</v>
      </c>
      <c r="I37" s="39" t="s">
        <v>16918</v>
      </c>
      <c r="J37">
        <v>1</v>
      </c>
      <c r="L37" s="39" t="s">
        <v>32172</v>
      </c>
      <c r="M37">
        <v>1</v>
      </c>
      <c r="O37" s="39" t="s">
        <v>32173</v>
      </c>
      <c r="P37">
        <v>1</v>
      </c>
      <c r="R37" s="39" t="s">
        <v>32174</v>
      </c>
      <c r="S37">
        <v>1</v>
      </c>
      <c r="U37" s="39" t="s">
        <v>32208</v>
      </c>
      <c r="V37">
        <v>0</v>
      </c>
      <c r="X37" s="39" t="s">
        <v>32176</v>
      </c>
      <c r="Y37">
        <v>1</v>
      </c>
      <c r="AA37" s="39" t="s">
        <v>32177</v>
      </c>
      <c r="AB37">
        <v>0</v>
      </c>
      <c r="AD37" s="39" t="s">
        <v>32178</v>
      </c>
      <c r="AE37">
        <v>1</v>
      </c>
      <c r="AG37" s="39" t="s">
        <v>32179</v>
      </c>
      <c r="AH37">
        <v>1</v>
      </c>
      <c r="AJ37" s="39" t="s">
        <v>32183</v>
      </c>
      <c r="AK37">
        <v>0</v>
      </c>
    </row>
    <row r="38" spans="1:37" x14ac:dyDescent="0.3">
      <c r="A38">
        <v>37</v>
      </c>
      <c r="B38" s="1">
        <v>45840.364999999998</v>
      </c>
      <c r="C38" s="1">
        <v>45840.375787037039</v>
      </c>
      <c r="D38" s="39" t="s">
        <v>648</v>
      </c>
      <c r="E38" s="39" t="s">
        <v>649</v>
      </c>
      <c r="F38">
        <v>4</v>
      </c>
      <c r="I38" s="39" t="s">
        <v>16918</v>
      </c>
      <c r="J38">
        <v>1</v>
      </c>
      <c r="L38" s="39" t="s">
        <v>32172</v>
      </c>
      <c r="M38">
        <v>1</v>
      </c>
      <c r="O38" s="39" t="s">
        <v>32173</v>
      </c>
      <c r="P38">
        <v>1</v>
      </c>
      <c r="R38" s="39" t="s">
        <v>16837</v>
      </c>
      <c r="S38">
        <v>0</v>
      </c>
      <c r="U38" s="39" t="s">
        <v>32220</v>
      </c>
      <c r="V38">
        <v>0</v>
      </c>
      <c r="X38" s="39" t="s">
        <v>32191</v>
      </c>
      <c r="Y38">
        <v>0</v>
      </c>
      <c r="AA38" s="39" t="s">
        <v>32209</v>
      </c>
      <c r="AB38">
        <v>0</v>
      </c>
      <c r="AD38" s="39" t="s">
        <v>32178</v>
      </c>
      <c r="AE38">
        <v>1</v>
      </c>
      <c r="AG38" s="39" t="s">
        <v>32221</v>
      </c>
      <c r="AH38">
        <v>0</v>
      </c>
      <c r="AJ38" s="39" t="s">
        <v>32183</v>
      </c>
      <c r="AK38">
        <v>0</v>
      </c>
    </row>
    <row r="39" spans="1:37" x14ac:dyDescent="0.3">
      <c r="A39">
        <v>38</v>
      </c>
      <c r="B39" s="1">
        <v>45840.379652777781</v>
      </c>
      <c r="C39" s="1">
        <v>45840.382326388892</v>
      </c>
      <c r="D39" s="39" t="s">
        <v>750</v>
      </c>
      <c r="E39" s="39" t="s">
        <v>751</v>
      </c>
      <c r="F39">
        <v>5</v>
      </c>
      <c r="I39" s="39" t="s">
        <v>16918</v>
      </c>
      <c r="J39">
        <v>1</v>
      </c>
      <c r="L39" s="39" t="s">
        <v>32172</v>
      </c>
      <c r="M39">
        <v>1</v>
      </c>
      <c r="O39" s="39" t="s">
        <v>32184</v>
      </c>
      <c r="P39">
        <v>0</v>
      </c>
      <c r="R39" s="39" t="s">
        <v>32197</v>
      </c>
      <c r="S39">
        <v>0</v>
      </c>
      <c r="U39" s="39" t="s">
        <v>32222</v>
      </c>
      <c r="V39">
        <v>0</v>
      </c>
      <c r="X39" s="39" t="s">
        <v>32212</v>
      </c>
      <c r="Y39">
        <v>0</v>
      </c>
      <c r="AA39" s="39" t="s">
        <v>32182</v>
      </c>
      <c r="AB39">
        <v>1</v>
      </c>
      <c r="AD39" s="39" t="s">
        <v>32178</v>
      </c>
      <c r="AE39">
        <v>1</v>
      </c>
      <c r="AG39" s="39" t="s">
        <v>32179</v>
      </c>
      <c r="AH39">
        <v>1</v>
      </c>
      <c r="AJ39" s="39" t="s">
        <v>32193</v>
      </c>
      <c r="AK39">
        <v>0</v>
      </c>
    </row>
    <row r="40" spans="1:37" x14ac:dyDescent="0.3">
      <c r="A40">
        <v>39</v>
      </c>
      <c r="B40" s="1">
        <v>45840.8200462963</v>
      </c>
      <c r="C40" s="1">
        <v>45840.828229166669</v>
      </c>
      <c r="D40" s="39" t="s">
        <v>479</v>
      </c>
      <c r="E40" s="39" t="s">
        <v>480</v>
      </c>
      <c r="F40">
        <v>8</v>
      </c>
      <c r="I40" s="39" t="s">
        <v>16918</v>
      </c>
      <c r="J40">
        <v>1</v>
      </c>
      <c r="L40" s="39" t="s">
        <v>32172</v>
      </c>
      <c r="M40">
        <v>1</v>
      </c>
      <c r="O40" s="39" t="s">
        <v>32173</v>
      </c>
      <c r="P40">
        <v>1</v>
      </c>
      <c r="R40" s="39" t="s">
        <v>32174</v>
      </c>
      <c r="S40">
        <v>1</v>
      </c>
      <c r="U40" s="39" t="s">
        <v>32223</v>
      </c>
      <c r="V40">
        <v>0</v>
      </c>
      <c r="X40" s="39" t="s">
        <v>32176</v>
      </c>
      <c r="Y40">
        <v>1</v>
      </c>
      <c r="AA40" s="39" t="s">
        <v>32182</v>
      </c>
      <c r="AB40">
        <v>1</v>
      </c>
      <c r="AD40" s="39" t="s">
        <v>32178</v>
      </c>
      <c r="AE40">
        <v>1</v>
      </c>
      <c r="AG40" s="39" t="s">
        <v>32179</v>
      </c>
      <c r="AH40">
        <v>1</v>
      </c>
      <c r="AJ40" s="39" t="s">
        <v>32183</v>
      </c>
      <c r="AK40">
        <v>0</v>
      </c>
    </row>
    <row r="41" spans="1:37" x14ac:dyDescent="0.3">
      <c r="A41">
        <v>40</v>
      </c>
      <c r="B41" s="1">
        <v>45842.411307870374</v>
      </c>
      <c r="C41" s="1">
        <v>45842.411527777775</v>
      </c>
      <c r="D41" s="39" t="s">
        <v>3411</v>
      </c>
      <c r="E41" s="39" t="s">
        <v>3412</v>
      </c>
      <c r="F41">
        <v>5</v>
      </c>
      <c r="I41" s="39" t="s">
        <v>16918</v>
      </c>
      <c r="J41">
        <v>1</v>
      </c>
      <c r="L41" s="39" t="s">
        <v>32187</v>
      </c>
      <c r="M41">
        <v>0</v>
      </c>
      <c r="O41" s="39" t="s">
        <v>32184</v>
      </c>
      <c r="P41">
        <v>0</v>
      </c>
      <c r="R41" s="39" t="s">
        <v>32174</v>
      </c>
      <c r="S41">
        <v>1</v>
      </c>
      <c r="U41" s="39" t="s">
        <v>32222</v>
      </c>
      <c r="V41">
        <v>0</v>
      </c>
      <c r="X41" s="39" t="s">
        <v>32176</v>
      </c>
      <c r="Y41">
        <v>1</v>
      </c>
      <c r="AA41" s="39" t="s">
        <v>32209</v>
      </c>
      <c r="AB41">
        <v>0</v>
      </c>
      <c r="AD41" s="39" t="s">
        <v>32178</v>
      </c>
      <c r="AE41">
        <v>1</v>
      </c>
      <c r="AG41" s="39" t="s">
        <v>32179</v>
      </c>
      <c r="AH41">
        <v>1</v>
      </c>
      <c r="AJ41" s="39" t="s">
        <v>32183</v>
      </c>
      <c r="AK41">
        <v>0</v>
      </c>
    </row>
    <row r="42" spans="1:37" x14ac:dyDescent="0.3">
      <c r="A42">
        <v>41</v>
      </c>
      <c r="B42" s="1">
        <v>45842.411886574075</v>
      </c>
      <c r="C42" s="1">
        <v>45842.412233796298</v>
      </c>
      <c r="D42" s="39" t="s">
        <v>3049</v>
      </c>
      <c r="E42" s="39" t="s">
        <v>3050</v>
      </c>
      <c r="F42">
        <v>5</v>
      </c>
      <c r="I42" s="39" t="s">
        <v>16918</v>
      </c>
      <c r="J42">
        <v>1</v>
      </c>
      <c r="L42" s="39" t="s">
        <v>32172</v>
      </c>
      <c r="M42">
        <v>1</v>
      </c>
      <c r="O42" s="39" t="s">
        <v>32184</v>
      </c>
      <c r="P42">
        <v>0</v>
      </c>
      <c r="R42" s="39" t="s">
        <v>16837</v>
      </c>
      <c r="S42">
        <v>0</v>
      </c>
      <c r="U42" s="39" t="s">
        <v>32181</v>
      </c>
      <c r="V42">
        <v>0</v>
      </c>
      <c r="X42" s="39" t="s">
        <v>32176</v>
      </c>
      <c r="Y42">
        <v>1</v>
      </c>
      <c r="AA42" s="39" t="s">
        <v>32177</v>
      </c>
      <c r="AB42">
        <v>0</v>
      </c>
      <c r="AD42" s="39" t="s">
        <v>32178</v>
      </c>
      <c r="AE42">
        <v>1</v>
      </c>
      <c r="AG42" s="39" t="s">
        <v>32179</v>
      </c>
      <c r="AH42">
        <v>1</v>
      </c>
      <c r="AJ42" s="39" t="s">
        <v>32183</v>
      </c>
      <c r="AK42">
        <v>0</v>
      </c>
    </row>
    <row r="43" spans="1:37" x14ac:dyDescent="0.3">
      <c r="A43">
        <v>42</v>
      </c>
      <c r="B43" s="1">
        <v>45842.408576388887</v>
      </c>
      <c r="C43" s="1">
        <v>45842.412766203706</v>
      </c>
      <c r="D43" s="39" t="s">
        <v>2496</v>
      </c>
      <c r="E43" s="39" t="s">
        <v>2497</v>
      </c>
      <c r="F43">
        <v>8</v>
      </c>
      <c r="I43" s="39" t="s">
        <v>16918</v>
      </c>
      <c r="J43">
        <v>1</v>
      </c>
      <c r="L43" s="39" t="s">
        <v>32172</v>
      </c>
      <c r="M43">
        <v>1</v>
      </c>
      <c r="O43" s="39" t="s">
        <v>32173</v>
      </c>
      <c r="P43">
        <v>1</v>
      </c>
      <c r="R43" s="39" t="s">
        <v>16837</v>
      </c>
      <c r="S43">
        <v>0</v>
      </c>
      <c r="U43" s="39" t="s">
        <v>32181</v>
      </c>
      <c r="V43">
        <v>0</v>
      </c>
      <c r="X43" s="39" t="s">
        <v>32176</v>
      </c>
      <c r="Y43">
        <v>1</v>
      </c>
      <c r="AA43" s="39" t="s">
        <v>32182</v>
      </c>
      <c r="AB43">
        <v>1</v>
      </c>
      <c r="AD43" s="39" t="s">
        <v>32178</v>
      </c>
      <c r="AE43">
        <v>1</v>
      </c>
      <c r="AG43" s="39" t="s">
        <v>32179</v>
      </c>
      <c r="AH43">
        <v>1</v>
      </c>
      <c r="AJ43" s="39" t="s">
        <v>32180</v>
      </c>
      <c r="AK43">
        <v>1</v>
      </c>
    </row>
    <row r="44" spans="1:37" x14ac:dyDescent="0.3">
      <c r="A44">
        <v>43</v>
      </c>
      <c r="B44" s="1">
        <v>45842.412754629629</v>
      </c>
      <c r="C44" s="1">
        <v>45842.412789351853</v>
      </c>
      <c r="D44" s="39" t="s">
        <v>2485</v>
      </c>
      <c r="E44" s="39" t="s">
        <v>2486</v>
      </c>
      <c r="F44">
        <v>8</v>
      </c>
      <c r="I44" s="39" t="s">
        <v>16918</v>
      </c>
      <c r="J44">
        <v>1</v>
      </c>
      <c r="L44" s="39" t="s">
        <v>32172</v>
      </c>
      <c r="M44">
        <v>1</v>
      </c>
      <c r="O44" s="39" t="s">
        <v>32173</v>
      </c>
      <c r="P44">
        <v>1</v>
      </c>
      <c r="R44" s="39" t="s">
        <v>16837</v>
      </c>
      <c r="S44">
        <v>0</v>
      </c>
      <c r="U44" s="39" t="s">
        <v>32181</v>
      </c>
      <c r="V44">
        <v>0</v>
      </c>
      <c r="X44" s="39" t="s">
        <v>32176</v>
      </c>
      <c r="Y44">
        <v>1</v>
      </c>
      <c r="AA44" s="39" t="s">
        <v>32182</v>
      </c>
      <c r="AB44">
        <v>1</v>
      </c>
      <c r="AD44" s="39" t="s">
        <v>32178</v>
      </c>
      <c r="AE44">
        <v>1</v>
      </c>
      <c r="AG44" s="39" t="s">
        <v>32179</v>
      </c>
      <c r="AH44">
        <v>1</v>
      </c>
      <c r="AJ44" s="39" t="s">
        <v>32180</v>
      </c>
      <c r="AK44">
        <v>1</v>
      </c>
    </row>
    <row r="45" spans="1:37" x14ac:dyDescent="0.3">
      <c r="A45">
        <v>44</v>
      </c>
      <c r="B45" s="1">
        <v>45842.409016203703</v>
      </c>
      <c r="C45" s="1">
        <v>45842.413206018522</v>
      </c>
      <c r="D45" s="39" t="s">
        <v>2552</v>
      </c>
      <c r="E45" s="39" t="s">
        <v>2553</v>
      </c>
      <c r="F45">
        <v>7</v>
      </c>
      <c r="I45" s="39" t="s">
        <v>16918</v>
      </c>
      <c r="J45">
        <v>1</v>
      </c>
      <c r="L45" s="39" t="s">
        <v>32172</v>
      </c>
      <c r="M45">
        <v>1</v>
      </c>
      <c r="O45" s="39" t="s">
        <v>32173</v>
      </c>
      <c r="P45">
        <v>1</v>
      </c>
      <c r="R45" s="39" t="s">
        <v>16837</v>
      </c>
      <c r="S45">
        <v>0</v>
      </c>
      <c r="U45" s="39" t="s">
        <v>32181</v>
      </c>
      <c r="V45">
        <v>0</v>
      </c>
      <c r="X45" s="39" t="s">
        <v>32212</v>
      </c>
      <c r="Y45">
        <v>0</v>
      </c>
      <c r="AA45" s="39" t="s">
        <v>32182</v>
      </c>
      <c r="AB45">
        <v>1</v>
      </c>
      <c r="AD45" s="39" t="s">
        <v>32178</v>
      </c>
      <c r="AE45">
        <v>1</v>
      </c>
      <c r="AG45" s="39" t="s">
        <v>32179</v>
      </c>
      <c r="AH45">
        <v>1</v>
      </c>
      <c r="AJ45" s="39" t="s">
        <v>32180</v>
      </c>
      <c r="AK45">
        <v>1</v>
      </c>
    </row>
    <row r="46" spans="1:37" x14ac:dyDescent="0.3">
      <c r="A46">
        <v>45</v>
      </c>
      <c r="B46" s="1">
        <v>45842.413275462961</v>
      </c>
      <c r="C46" s="1">
        <v>45842.413391203707</v>
      </c>
      <c r="D46" s="39" t="s">
        <v>2506</v>
      </c>
      <c r="E46" s="39" t="s">
        <v>2507</v>
      </c>
      <c r="F46">
        <v>7</v>
      </c>
      <c r="I46" s="39" t="s">
        <v>16918</v>
      </c>
      <c r="J46">
        <v>1</v>
      </c>
      <c r="L46" s="39" t="s">
        <v>32172</v>
      </c>
      <c r="M46">
        <v>1</v>
      </c>
      <c r="O46" s="39" t="s">
        <v>32173</v>
      </c>
      <c r="P46">
        <v>1</v>
      </c>
      <c r="R46" s="39" t="s">
        <v>16837</v>
      </c>
      <c r="S46">
        <v>0</v>
      </c>
      <c r="U46" s="39" t="s">
        <v>32223</v>
      </c>
      <c r="V46">
        <v>0</v>
      </c>
      <c r="X46" s="39" t="s">
        <v>32176</v>
      </c>
      <c r="Y46">
        <v>1</v>
      </c>
      <c r="AA46" s="39" t="s">
        <v>32182</v>
      </c>
      <c r="AB46">
        <v>1</v>
      </c>
      <c r="AD46" s="39" t="s">
        <v>32178</v>
      </c>
      <c r="AE46">
        <v>1</v>
      </c>
      <c r="AG46" s="39" t="s">
        <v>32179</v>
      </c>
      <c r="AH46">
        <v>1</v>
      </c>
      <c r="AJ46" s="39" t="s">
        <v>32193</v>
      </c>
      <c r="AK46">
        <v>0</v>
      </c>
    </row>
    <row r="47" spans="1:37" x14ac:dyDescent="0.3">
      <c r="A47">
        <v>46</v>
      </c>
      <c r="B47" s="1">
        <v>45842.413321759261</v>
      </c>
      <c r="C47" s="1">
        <v>45842.413460648146</v>
      </c>
      <c r="D47" s="39" t="s">
        <v>2562</v>
      </c>
      <c r="E47" s="39" t="s">
        <v>2563</v>
      </c>
      <c r="F47">
        <v>8</v>
      </c>
      <c r="I47" s="39" t="s">
        <v>16918</v>
      </c>
      <c r="J47">
        <v>1</v>
      </c>
      <c r="L47" s="39" t="s">
        <v>32172</v>
      </c>
      <c r="M47">
        <v>1</v>
      </c>
      <c r="O47" s="39" t="s">
        <v>32173</v>
      </c>
      <c r="P47">
        <v>1</v>
      </c>
      <c r="R47" s="39" t="s">
        <v>16837</v>
      </c>
      <c r="S47">
        <v>0</v>
      </c>
      <c r="U47" s="39" t="s">
        <v>32181</v>
      </c>
      <c r="V47">
        <v>0</v>
      </c>
      <c r="X47" s="39" t="s">
        <v>32176</v>
      </c>
      <c r="Y47">
        <v>1</v>
      </c>
      <c r="AA47" s="39" t="s">
        <v>32182</v>
      </c>
      <c r="AB47">
        <v>1</v>
      </c>
      <c r="AD47" s="39" t="s">
        <v>32178</v>
      </c>
      <c r="AE47">
        <v>1</v>
      </c>
      <c r="AG47" s="39" t="s">
        <v>32179</v>
      </c>
      <c r="AH47">
        <v>1</v>
      </c>
      <c r="AJ47" s="39" t="s">
        <v>32180</v>
      </c>
      <c r="AK47">
        <v>1</v>
      </c>
    </row>
    <row r="48" spans="1:37" x14ac:dyDescent="0.3">
      <c r="A48">
        <v>47</v>
      </c>
      <c r="B48" s="1">
        <v>45842.413287037038</v>
      </c>
      <c r="C48" s="1">
        <v>45842.413472222222</v>
      </c>
      <c r="D48" s="39" t="s">
        <v>3850</v>
      </c>
      <c r="E48" s="39" t="s">
        <v>3851</v>
      </c>
      <c r="F48">
        <v>8</v>
      </c>
      <c r="I48" s="39" t="s">
        <v>16918</v>
      </c>
      <c r="J48">
        <v>1</v>
      </c>
      <c r="L48" s="39" t="s">
        <v>32172</v>
      </c>
      <c r="M48">
        <v>1</v>
      </c>
      <c r="O48" s="39" t="s">
        <v>32173</v>
      </c>
      <c r="P48">
        <v>1</v>
      </c>
      <c r="R48" s="39" t="s">
        <v>16837</v>
      </c>
      <c r="S48">
        <v>0</v>
      </c>
      <c r="U48" s="39" t="s">
        <v>32181</v>
      </c>
      <c r="V48">
        <v>0</v>
      </c>
      <c r="X48" s="39" t="s">
        <v>32176</v>
      </c>
      <c r="Y48">
        <v>1</v>
      </c>
      <c r="AA48" s="39" t="s">
        <v>32182</v>
      </c>
      <c r="AB48">
        <v>1</v>
      </c>
      <c r="AD48" s="39" t="s">
        <v>32178</v>
      </c>
      <c r="AE48">
        <v>1</v>
      </c>
      <c r="AG48" s="39" t="s">
        <v>32179</v>
      </c>
      <c r="AH48">
        <v>1</v>
      </c>
      <c r="AJ48" s="39" t="s">
        <v>32180</v>
      </c>
      <c r="AK48">
        <v>1</v>
      </c>
    </row>
    <row r="49" spans="1:37" x14ac:dyDescent="0.3">
      <c r="A49">
        <v>48</v>
      </c>
      <c r="B49" s="1">
        <v>45842.413634259261</v>
      </c>
      <c r="C49" s="1">
        <v>45842.413819444446</v>
      </c>
      <c r="D49" s="39" t="s">
        <v>3820</v>
      </c>
      <c r="E49" s="39" t="s">
        <v>3821</v>
      </c>
      <c r="F49">
        <v>8</v>
      </c>
      <c r="I49" s="39" t="s">
        <v>16918</v>
      </c>
      <c r="J49">
        <v>1</v>
      </c>
      <c r="L49" s="39" t="s">
        <v>32172</v>
      </c>
      <c r="M49">
        <v>1</v>
      </c>
      <c r="O49" s="39" t="s">
        <v>32173</v>
      </c>
      <c r="P49">
        <v>1</v>
      </c>
      <c r="R49" s="39" t="s">
        <v>16837</v>
      </c>
      <c r="S49">
        <v>0</v>
      </c>
      <c r="U49" s="39" t="s">
        <v>32181</v>
      </c>
      <c r="V49">
        <v>0</v>
      </c>
      <c r="X49" s="39" t="s">
        <v>32176</v>
      </c>
      <c r="Y49">
        <v>1</v>
      </c>
      <c r="AA49" s="39" t="s">
        <v>32182</v>
      </c>
      <c r="AB49">
        <v>1</v>
      </c>
      <c r="AD49" s="39" t="s">
        <v>32178</v>
      </c>
      <c r="AE49">
        <v>1</v>
      </c>
      <c r="AG49" s="39" t="s">
        <v>32179</v>
      </c>
      <c r="AH49">
        <v>1</v>
      </c>
      <c r="AJ49" s="39" t="s">
        <v>32180</v>
      </c>
      <c r="AK49">
        <v>1</v>
      </c>
    </row>
    <row r="50" spans="1:37" x14ac:dyDescent="0.3">
      <c r="A50">
        <v>49</v>
      </c>
      <c r="B50" s="1">
        <v>45842.414097222223</v>
      </c>
      <c r="C50" s="1">
        <v>45842.414155092592</v>
      </c>
      <c r="D50" s="39" t="s">
        <v>1890</v>
      </c>
      <c r="E50" s="39" t="s">
        <v>1891</v>
      </c>
      <c r="F50">
        <v>7</v>
      </c>
      <c r="I50" s="39" t="s">
        <v>16918</v>
      </c>
      <c r="J50">
        <v>1</v>
      </c>
      <c r="L50" s="39" t="s">
        <v>32172</v>
      </c>
      <c r="M50">
        <v>1</v>
      </c>
      <c r="O50" s="39" t="s">
        <v>32184</v>
      </c>
      <c r="P50">
        <v>0</v>
      </c>
      <c r="R50" s="39" t="s">
        <v>16837</v>
      </c>
      <c r="S50">
        <v>0</v>
      </c>
      <c r="U50" s="39" t="s">
        <v>32200</v>
      </c>
      <c r="V50">
        <v>1</v>
      </c>
      <c r="X50" s="39" t="s">
        <v>32176</v>
      </c>
      <c r="Y50">
        <v>1</v>
      </c>
      <c r="AA50" s="39" t="s">
        <v>32177</v>
      </c>
      <c r="AB50">
        <v>0</v>
      </c>
      <c r="AD50" s="39" t="s">
        <v>32178</v>
      </c>
      <c r="AE50">
        <v>1</v>
      </c>
      <c r="AG50" s="39" t="s">
        <v>32179</v>
      </c>
      <c r="AH50">
        <v>1</v>
      </c>
      <c r="AJ50" s="39" t="s">
        <v>32180</v>
      </c>
      <c r="AK50">
        <v>1</v>
      </c>
    </row>
    <row r="51" spans="1:37" x14ac:dyDescent="0.3">
      <c r="A51">
        <v>50</v>
      </c>
      <c r="B51" s="1">
        <v>45842.408877314818</v>
      </c>
      <c r="C51" s="1">
        <v>45842.414259259262</v>
      </c>
      <c r="D51" s="39" t="s">
        <v>5721</v>
      </c>
      <c r="E51" s="39" t="s">
        <v>5722</v>
      </c>
      <c r="F51">
        <v>5</v>
      </c>
      <c r="I51" s="39" t="s">
        <v>16918</v>
      </c>
      <c r="J51">
        <v>1</v>
      </c>
      <c r="L51" s="39" t="s">
        <v>32195</v>
      </c>
      <c r="M51">
        <v>0</v>
      </c>
      <c r="O51" s="39" t="s">
        <v>32173</v>
      </c>
      <c r="P51">
        <v>1</v>
      </c>
      <c r="R51" s="39" t="s">
        <v>16837</v>
      </c>
      <c r="S51">
        <v>0</v>
      </c>
      <c r="U51" s="39" t="s">
        <v>32208</v>
      </c>
      <c r="V51">
        <v>0</v>
      </c>
      <c r="X51" s="39" t="s">
        <v>32176</v>
      </c>
      <c r="Y51">
        <v>1</v>
      </c>
      <c r="AA51" s="39" t="s">
        <v>32224</v>
      </c>
      <c r="AB51">
        <v>0</v>
      </c>
      <c r="AD51" s="39" t="s">
        <v>32178</v>
      </c>
      <c r="AE51">
        <v>1</v>
      </c>
      <c r="AG51" s="39" t="s">
        <v>32179</v>
      </c>
      <c r="AH51">
        <v>1</v>
      </c>
      <c r="AJ51" s="39" t="s">
        <v>32183</v>
      </c>
      <c r="AK51">
        <v>0</v>
      </c>
    </row>
    <row r="52" spans="1:37" x14ac:dyDescent="0.3">
      <c r="A52">
        <v>51</v>
      </c>
      <c r="B52" s="1">
        <v>45842.414085648146</v>
      </c>
      <c r="C52" s="1">
        <v>45842.414270833331</v>
      </c>
      <c r="D52" s="39" t="s">
        <v>2532</v>
      </c>
      <c r="E52" s="39" t="s">
        <v>2533</v>
      </c>
      <c r="F52">
        <v>4</v>
      </c>
      <c r="I52" s="39" t="s">
        <v>16918</v>
      </c>
      <c r="J52">
        <v>1</v>
      </c>
      <c r="L52" s="39" t="s">
        <v>32172</v>
      </c>
      <c r="M52">
        <v>1</v>
      </c>
      <c r="O52" s="39" t="s">
        <v>32204</v>
      </c>
      <c r="P52">
        <v>0</v>
      </c>
      <c r="R52" s="39" t="s">
        <v>16837</v>
      </c>
      <c r="S52">
        <v>0</v>
      </c>
      <c r="U52" s="39" t="s">
        <v>32192</v>
      </c>
      <c r="V52">
        <v>0</v>
      </c>
      <c r="X52" s="39" t="s">
        <v>32176</v>
      </c>
      <c r="Y52">
        <v>1</v>
      </c>
      <c r="AA52" s="39" t="s">
        <v>32177</v>
      </c>
      <c r="AB52">
        <v>0</v>
      </c>
      <c r="AD52" s="39" t="s">
        <v>32225</v>
      </c>
      <c r="AE52">
        <v>0</v>
      </c>
      <c r="AG52" s="39" t="s">
        <v>32179</v>
      </c>
      <c r="AH52">
        <v>1</v>
      </c>
      <c r="AJ52" s="39" t="s">
        <v>32226</v>
      </c>
      <c r="AK52">
        <v>0</v>
      </c>
    </row>
    <row r="53" spans="1:37" x14ac:dyDescent="0.3">
      <c r="A53">
        <v>52</v>
      </c>
      <c r="B53" s="1">
        <v>45842.414282407408</v>
      </c>
      <c r="C53" s="1">
        <v>45842.414513888885</v>
      </c>
      <c r="D53" s="39" t="s">
        <v>1943</v>
      </c>
      <c r="E53" s="39" t="s">
        <v>1944</v>
      </c>
      <c r="F53">
        <v>6</v>
      </c>
      <c r="I53" s="39" t="s">
        <v>16918</v>
      </c>
      <c r="J53">
        <v>1</v>
      </c>
      <c r="L53" s="39" t="s">
        <v>32172</v>
      </c>
      <c r="M53">
        <v>1</v>
      </c>
      <c r="O53" s="39" t="s">
        <v>32184</v>
      </c>
      <c r="P53">
        <v>0</v>
      </c>
      <c r="R53" s="39" t="s">
        <v>32174</v>
      </c>
      <c r="S53">
        <v>1</v>
      </c>
      <c r="U53" s="39" t="s">
        <v>32192</v>
      </c>
      <c r="V53">
        <v>0</v>
      </c>
      <c r="X53" s="39" t="s">
        <v>32176</v>
      </c>
      <c r="Y53">
        <v>1</v>
      </c>
      <c r="AA53" s="39" t="s">
        <v>32209</v>
      </c>
      <c r="AB53">
        <v>0</v>
      </c>
      <c r="AD53" s="39" t="s">
        <v>32178</v>
      </c>
      <c r="AE53">
        <v>1</v>
      </c>
      <c r="AG53" s="39" t="s">
        <v>32179</v>
      </c>
      <c r="AH53">
        <v>1</v>
      </c>
      <c r="AJ53" s="39" t="s">
        <v>32183</v>
      </c>
      <c r="AK53">
        <v>0</v>
      </c>
    </row>
    <row r="54" spans="1:37" x14ac:dyDescent="0.3">
      <c r="A54">
        <v>53</v>
      </c>
      <c r="B54" s="1">
        <v>45842.414953703701</v>
      </c>
      <c r="C54" s="1">
        <v>45842.415000000001</v>
      </c>
      <c r="D54" s="39" t="s">
        <v>3030</v>
      </c>
      <c r="E54" s="39" t="s">
        <v>3031</v>
      </c>
      <c r="F54">
        <v>5</v>
      </c>
      <c r="I54" s="39" t="s">
        <v>16918</v>
      </c>
      <c r="J54">
        <v>1</v>
      </c>
      <c r="L54" s="39" t="s">
        <v>32172</v>
      </c>
      <c r="M54">
        <v>1</v>
      </c>
      <c r="O54" s="39" t="s">
        <v>32196</v>
      </c>
      <c r="P54">
        <v>0</v>
      </c>
      <c r="R54" s="39" t="s">
        <v>16837</v>
      </c>
      <c r="S54">
        <v>0</v>
      </c>
      <c r="U54" s="39" t="s">
        <v>32208</v>
      </c>
      <c r="V54">
        <v>0</v>
      </c>
      <c r="X54" s="39" t="s">
        <v>32176</v>
      </c>
      <c r="Y54">
        <v>1</v>
      </c>
      <c r="AA54" s="39" t="s">
        <v>32177</v>
      </c>
      <c r="AB54">
        <v>0</v>
      </c>
      <c r="AD54" s="39" t="s">
        <v>32178</v>
      </c>
      <c r="AE54">
        <v>1</v>
      </c>
      <c r="AG54" s="39" t="s">
        <v>32179</v>
      </c>
      <c r="AH54">
        <v>1</v>
      </c>
      <c r="AJ54" s="39" t="s">
        <v>32183</v>
      </c>
      <c r="AK54">
        <v>0</v>
      </c>
    </row>
    <row r="55" spans="1:37" x14ac:dyDescent="0.3">
      <c r="A55">
        <v>54</v>
      </c>
      <c r="B55" s="1">
        <v>45842.408796296295</v>
      </c>
      <c r="C55" s="1">
        <v>45842.415000000001</v>
      </c>
      <c r="D55" s="39" t="s">
        <v>3831</v>
      </c>
      <c r="E55" s="39" t="s">
        <v>3832</v>
      </c>
      <c r="F55">
        <v>7</v>
      </c>
      <c r="I55" s="39" t="s">
        <v>16918</v>
      </c>
      <c r="J55">
        <v>1</v>
      </c>
      <c r="L55" s="39" t="s">
        <v>32172</v>
      </c>
      <c r="M55">
        <v>1</v>
      </c>
      <c r="O55" s="39" t="s">
        <v>32207</v>
      </c>
      <c r="P55">
        <v>0</v>
      </c>
      <c r="R55" s="39" t="s">
        <v>32174</v>
      </c>
      <c r="S55">
        <v>1</v>
      </c>
      <c r="U55" s="39" t="s">
        <v>32181</v>
      </c>
      <c r="V55">
        <v>0</v>
      </c>
      <c r="X55" s="39" t="s">
        <v>32176</v>
      </c>
      <c r="Y55">
        <v>1</v>
      </c>
      <c r="AA55" s="39" t="s">
        <v>32177</v>
      </c>
      <c r="AB55">
        <v>0</v>
      </c>
      <c r="AD55" s="39" t="s">
        <v>32178</v>
      </c>
      <c r="AE55">
        <v>1</v>
      </c>
      <c r="AG55" s="39" t="s">
        <v>32179</v>
      </c>
      <c r="AH55">
        <v>1</v>
      </c>
      <c r="AJ55" s="39" t="s">
        <v>32180</v>
      </c>
      <c r="AK55">
        <v>1</v>
      </c>
    </row>
    <row r="56" spans="1:37" x14ac:dyDescent="0.3">
      <c r="A56">
        <v>55</v>
      </c>
      <c r="B56" s="1">
        <v>45842.414965277778</v>
      </c>
      <c r="C56" s="1">
        <v>45842.415011574078</v>
      </c>
      <c r="D56" s="39" t="s">
        <v>2583</v>
      </c>
      <c r="E56" s="39" t="s">
        <v>2584</v>
      </c>
      <c r="F56">
        <v>6</v>
      </c>
      <c r="I56" s="39" t="s">
        <v>16918</v>
      </c>
      <c r="J56">
        <v>1</v>
      </c>
      <c r="L56" s="39" t="s">
        <v>32172</v>
      </c>
      <c r="M56">
        <v>1</v>
      </c>
      <c r="O56" s="39" t="s">
        <v>32184</v>
      </c>
      <c r="P56">
        <v>0</v>
      </c>
      <c r="R56" s="39" t="s">
        <v>32197</v>
      </c>
      <c r="S56">
        <v>0</v>
      </c>
      <c r="U56" s="39" t="s">
        <v>32227</v>
      </c>
      <c r="V56">
        <v>1</v>
      </c>
      <c r="X56" s="39" t="s">
        <v>32176</v>
      </c>
      <c r="Y56">
        <v>1</v>
      </c>
      <c r="AA56" s="39" t="s">
        <v>32177</v>
      </c>
      <c r="AB56">
        <v>0</v>
      </c>
      <c r="AD56" s="39" t="s">
        <v>32178</v>
      </c>
      <c r="AE56">
        <v>1</v>
      </c>
      <c r="AG56" s="39" t="s">
        <v>32179</v>
      </c>
      <c r="AH56">
        <v>1</v>
      </c>
      <c r="AJ56" s="39" t="s">
        <v>32183</v>
      </c>
      <c r="AK56">
        <v>0</v>
      </c>
    </row>
    <row r="57" spans="1:37" x14ac:dyDescent="0.3">
      <c r="A57">
        <v>56</v>
      </c>
      <c r="B57" s="1">
        <v>45842.410752314812</v>
      </c>
      <c r="C57" s="1">
        <v>45842.415243055555</v>
      </c>
      <c r="D57" s="39" t="s">
        <v>3846</v>
      </c>
      <c r="E57" s="39" t="s">
        <v>3847</v>
      </c>
      <c r="F57">
        <v>6</v>
      </c>
      <c r="I57" s="39" t="s">
        <v>16918</v>
      </c>
      <c r="J57">
        <v>1</v>
      </c>
      <c r="L57" s="39" t="s">
        <v>32172</v>
      </c>
      <c r="M57">
        <v>1</v>
      </c>
      <c r="O57" s="39" t="s">
        <v>32207</v>
      </c>
      <c r="P57">
        <v>0</v>
      </c>
      <c r="R57" s="39" t="s">
        <v>32174</v>
      </c>
      <c r="S57">
        <v>1</v>
      </c>
      <c r="U57" s="39" t="s">
        <v>32181</v>
      </c>
      <c r="V57">
        <v>0</v>
      </c>
      <c r="X57" s="39" t="s">
        <v>32176</v>
      </c>
      <c r="Y57">
        <v>1</v>
      </c>
      <c r="AA57" s="39" t="s">
        <v>32177</v>
      </c>
      <c r="AB57">
        <v>0</v>
      </c>
      <c r="AD57" s="39" t="s">
        <v>32178</v>
      </c>
      <c r="AE57">
        <v>1</v>
      </c>
      <c r="AG57" s="39" t="s">
        <v>32179</v>
      </c>
      <c r="AH57">
        <v>1</v>
      </c>
      <c r="AJ57" s="39" t="s">
        <v>32193</v>
      </c>
      <c r="AK57">
        <v>0</v>
      </c>
    </row>
    <row r="58" spans="1:37" x14ac:dyDescent="0.3">
      <c r="A58">
        <v>57</v>
      </c>
      <c r="B58" s="1">
        <v>45842.409317129626</v>
      </c>
      <c r="C58" s="1">
        <v>45842.415312500001</v>
      </c>
      <c r="D58" s="39" t="s">
        <v>3838</v>
      </c>
      <c r="E58" s="39" t="s">
        <v>3839</v>
      </c>
      <c r="F58">
        <v>5</v>
      </c>
      <c r="I58" s="39" t="s">
        <v>16918</v>
      </c>
      <c r="J58">
        <v>1</v>
      </c>
      <c r="L58" s="39" t="s">
        <v>32172</v>
      </c>
      <c r="M58">
        <v>1</v>
      </c>
      <c r="O58" s="39" t="s">
        <v>32207</v>
      </c>
      <c r="P58">
        <v>0</v>
      </c>
      <c r="R58" s="39" t="s">
        <v>16837</v>
      </c>
      <c r="S58">
        <v>0</v>
      </c>
      <c r="U58" s="39" t="s">
        <v>32181</v>
      </c>
      <c r="V58">
        <v>0</v>
      </c>
      <c r="X58" s="39" t="s">
        <v>32176</v>
      </c>
      <c r="Y58">
        <v>1</v>
      </c>
      <c r="AA58" s="39" t="s">
        <v>32177</v>
      </c>
      <c r="AB58">
        <v>0</v>
      </c>
      <c r="AD58" s="39" t="s">
        <v>32178</v>
      </c>
      <c r="AE58">
        <v>1</v>
      </c>
      <c r="AG58" s="39" t="s">
        <v>32179</v>
      </c>
      <c r="AH58">
        <v>1</v>
      </c>
      <c r="AJ58" s="39" t="s">
        <v>32193</v>
      </c>
      <c r="AK58">
        <v>0</v>
      </c>
    </row>
    <row r="59" spans="1:37" x14ac:dyDescent="0.3">
      <c r="A59">
        <v>58</v>
      </c>
      <c r="B59" s="1">
        <v>45842.415266203701</v>
      </c>
      <c r="C59" s="1">
        <v>45842.415324074071</v>
      </c>
      <c r="D59" s="39" t="s">
        <v>2469</v>
      </c>
      <c r="E59" s="39" t="s">
        <v>2470</v>
      </c>
      <c r="F59">
        <v>6</v>
      </c>
      <c r="I59" s="39" t="s">
        <v>16918</v>
      </c>
      <c r="J59">
        <v>1</v>
      </c>
      <c r="L59" s="39" t="s">
        <v>32172</v>
      </c>
      <c r="M59">
        <v>1</v>
      </c>
      <c r="O59" s="39" t="s">
        <v>32207</v>
      </c>
      <c r="P59">
        <v>0</v>
      </c>
      <c r="R59" s="39" t="s">
        <v>32174</v>
      </c>
      <c r="S59">
        <v>1</v>
      </c>
      <c r="U59" s="39" t="s">
        <v>32208</v>
      </c>
      <c r="V59">
        <v>0</v>
      </c>
      <c r="X59" s="39" t="s">
        <v>32215</v>
      </c>
      <c r="Y59">
        <v>0</v>
      </c>
      <c r="AA59" s="39" t="s">
        <v>32177</v>
      </c>
      <c r="AB59">
        <v>0</v>
      </c>
      <c r="AD59" s="39" t="s">
        <v>32178</v>
      </c>
      <c r="AE59">
        <v>1</v>
      </c>
      <c r="AG59" s="39" t="s">
        <v>32179</v>
      </c>
      <c r="AH59">
        <v>1</v>
      </c>
      <c r="AJ59" s="39" t="s">
        <v>32180</v>
      </c>
      <c r="AK59">
        <v>1</v>
      </c>
    </row>
    <row r="60" spans="1:37" x14ac:dyDescent="0.3">
      <c r="A60">
        <v>59</v>
      </c>
      <c r="B60" s="1">
        <v>45842.410370370373</v>
      </c>
      <c r="C60" s="1">
        <v>45842.415416666663</v>
      </c>
      <c r="D60" s="39" t="s">
        <v>4749</v>
      </c>
      <c r="E60" s="39" t="s">
        <v>4750</v>
      </c>
      <c r="F60">
        <v>5</v>
      </c>
      <c r="I60" s="39" t="s">
        <v>16918</v>
      </c>
      <c r="J60">
        <v>1</v>
      </c>
      <c r="L60" s="39" t="s">
        <v>32195</v>
      </c>
      <c r="M60">
        <v>0</v>
      </c>
      <c r="O60" s="39" t="s">
        <v>32207</v>
      </c>
      <c r="P60">
        <v>0</v>
      </c>
      <c r="R60" s="39" t="s">
        <v>32174</v>
      </c>
      <c r="S60">
        <v>1</v>
      </c>
      <c r="U60" s="39" t="s">
        <v>32208</v>
      </c>
      <c r="V60">
        <v>0</v>
      </c>
      <c r="X60" s="39" t="s">
        <v>32176</v>
      </c>
      <c r="Y60">
        <v>1</v>
      </c>
      <c r="AA60" s="39" t="s">
        <v>32182</v>
      </c>
      <c r="AB60">
        <v>1</v>
      </c>
      <c r="AD60" s="39" t="s">
        <v>32210</v>
      </c>
      <c r="AE60">
        <v>0</v>
      </c>
      <c r="AG60" s="39" t="s">
        <v>32179</v>
      </c>
      <c r="AH60">
        <v>1</v>
      </c>
      <c r="AJ60" s="39" t="s">
        <v>32183</v>
      </c>
      <c r="AK60">
        <v>0</v>
      </c>
    </row>
    <row r="61" spans="1:37" x14ac:dyDescent="0.3">
      <c r="A61">
        <v>60</v>
      </c>
      <c r="B61" s="1">
        <v>45842.415312500001</v>
      </c>
      <c r="C61" s="1">
        <v>45842.415636574071</v>
      </c>
      <c r="D61" s="39" t="s">
        <v>1903</v>
      </c>
      <c r="E61" s="39" t="s">
        <v>1904</v>
      </c>
      <c r="F61">
        <v>6</v>
      </c>
      <c r="I61" s="39" t="s">
        <v>16918</v>
      </c>
      <c r="J61">
        <v>1</v>
      </c>
      <c r="L61" s="39" t="s">
        <v>32172</v>
      </c>
      <c r="M61">
        <v>1</v>
      </c>
      <c r="O61" s="39" t="s">
        <v>32184</v>
      </c>
      <c r="P61">
        <v>0</v>
      </c>
      <c r="R61" s="39" t="s">
        <v>16837</v>
      </c>
      <c r="S61">
        <v>0</v>
      </c>
      <c r="U61" s="39" t="s">
        <v>32214</v>
      </c>
      <c r="V61">
        <v>0</v>
      </c>
      <c r="X61" s="39" t="s">
        <v>32176</v>
      </c>
      <c r="Y61">
        <v>1</v>
      </c>
      <c r="AA61" s="39" t="s">
        <v>32177</v>
      </c>
      <c r="AB61">
        <v>0</v>
      </c>
      <c r="AD61" s="39" t="s">
        <v>32178</v>
      </c>
      <c r="AE61">
        <v>1</v>
      </c>
      <c r="AG61" s="39" t="s">
        <v>32179</v>
      </c>
      <c r="AH61">
        <v>1</v>
      </c>
      <c r="AJ61" s="39" t="s">
        <v>32180</v>
      </c>
      <c r="AK61">
        <v>1</v>
      </c>
    </row>
    <row r="62" spans="1:37" x14ac:dyDescent="0.3">
      <c r="A62">
        <v>61</v>
      </c>
      <c r="B62" s="1">
        <v>45842.415706018517</v>
      </c>
      <c r="C62" s="1">
        <v>45842.415775462963</v>
      </c>
      <c r="D62" s="39" t="s">
        <v>3404</v>
      </c>
      <c r="E62" s="39" t="s">
        <v>3405</v>
      </c>
      <c r="F62">
        <v>5</v>
      </c>
      <c r="I62" s="39" t="s">
        <v>16918</v>
      </c>
      <c r="J62">
        <v>1</v>
      </c>
      <c r="L62" s="39" t="s">
        <v>32172</v>
      </c>
      <c r="M62">
        <v>1</v>
      </c>
      <c r="O62" s="39" t="s">
        <v>32184</v>
      </c>
      <c r="P62">
        <v>0</v>
      </c>
      <c r="R62" s="39" t="s">
        <v>16837</v>
      </c>
      <c r="S62">
        <v>0</v>
      </c>
      <c r="U62" s="39" t="s">
        <v>32175</v>
      </c>
      <c r="V62">
        <v>0</v>
      </c>
      <c r="X62" s="39" t="s">
        <v>32176</v>
      </c>
      <c r="Y62">
        <v>1</v>
      </c>
      <c r="AA62" s="39" t="s">
        <v>32177</v>
      </c>
      <c r="AB62">
        <v>0</v>
      </c>
      <c r="AD62" s="39" t="s">
        <v>32178</v>
      </c>
      <c r="AE62">
        <v>1</v>
      </c>
      <c r="AG62" s="39" t="s">
        <v>32179</v>
      </c>
      <c r="AH62">
        <v>1</v>
      </c>
      <c r="AJ62" s="39" t="s">
        <v>32183</v>
      </c>
      <c r="AK62">
        <v>0</v>
      </c>
    </row>
    <row r="63" spans="1:37" x14ac:dyDescent="0.3">
      <c r="A63">
        <v>62</v>
      </c>
      <c r="B63" s="1">
        <v>45842.415937500002</v>
      </c>
      <c r="C63" s="1">
        <v>45842.415983796294</v>
      </c>
      <c r="D63" s="39" t="s">
        <v>4533</v>
      </c>
      <c r="E63" s="39" t="s">
        <v>4534</v>
      </c>
      <c r="F63">
        <v>7</v>
      </c>
      <c r="I63" s="39" t="s">
        <v>16918</v>
      </c>
      <c r="J63">
        <v>1</v>
      </c>
      <c r="L63" s="39" t="s">
        <v>32172</v>
      </c>
      <c r="M63">
        <v>1</v>
      </c>
      <c r="O63" s="39" t="s">
        <v>32207</v>
      </c>
      <c r="P63">
        <v>0</v>
      </c>
      <c r="R63" s="39" t="s">
        <v>32174</v>
      </c>
      <c r="S63">
        <v>1</v>
      </c>
      <c r="U63" s="39" t="s">
        <v>32228</v>
      </c>
      <c r="V63">
        <v>0</v>
      </c>
      <c r="X63" s="39" t="s">
        <v>32176</v>
      </c>
      <c r="Y63">
        <v>1</v>
      </c>
      <c r="AA63" s="39" t="s">
        <v>32177</v>
      </c>
      <c r="AB63">
        <v>0</v>
      </c>
      <c r="AD63" s="39" t="s">
        <v>32178</v>
      </c>
      <c r="AE63">
        <v>1</v>
      </c>
      <c r="AG63" s="39" t="s">
        <v>32179</v>
      </c>
      <c r="AH63">
        <v>1</v>
      </c>
      <c r="AJ63" s="39" t="s">
        <v>32180</v>
      </c>
      <c r="AK63">
        <v>1</v>
      </c>
    </row>
    <row r="64" spans="1:37" x14ac:dyDescent="0.3">
      <c r="A64">
        <v>63</v>
      </c>
      <c r="B64" s="1">
        <v>45842.415682870371</v>
      </c>
      <c r="C64" s="1">
        <v>45842.416018518517</v>
      </c>
      <c r="D64" s="39" t="s">
        <v>4554</v>
      </c>
      <c r="E64" s="39" t="s">
        <v>4555</v>
      </c>
      <c r="F64">
        <v>9</v>
      </c>
      <c r="I64" s="39" t="s">
        <v>16918</v>
      </c>
      <c r="J64">
        <v>1</v>
      </c>
      <c r="L64" s="39" t="s">
        <v>32172</v>
      </c>
      <c r="M64">
        <v>1</v>
      </c>
      <c r="O64" s="39" t="s">
        <v>32173</v>
      </c>
      <c r="P64">
        <v>1</v>
      </c>
      <c r="R64" s="39" t="s">
        <v>32174</v>
      </c>
      <c r="S64">
        <v>1</v>
      </c>
      <c r="U64" s="39" t="s">
        <v>32227</v>
      </c>
      <c r="V64">
        <v>1</v>
      </c>
      <c r="X64" s="39" t="s">
        <v>32176</v>
      </c>
      <c r="Y64">
        <v>1</v>
      </c>
      <c r="AA64" s="39" t="s">
        <v>32177</v>
      </c>
      <c r="AB64">
        <v>0</v>
      </c>
      <c r="AD64" s="39" t="s">
        <v>32178</v>
      </c>
      <c r="AE64">
        <v>1</v>
      </c>
      <c r="AG64" s="39" t="s">
        <v>32179</v>
      </c>
      <c r="AH64">
        <v>1</v>
      </c>
      <c r="AJ64" s="39" t="s">
        <v>32180</v>
      </c>
      <c r="AK64">
        <v>1</v>
      </c>
    </row>
    <row r="65" spans="1:37" x14ac:dyDescent="0.3">
      <c r="A65">
        <v>64</v>
      </c>
      <c r="B65" s="1">
        <v>45842.416018518517</v>
      </c>
      <c r="C65" s="1">
        <v>45842.41605324074</v>
      </c>
      <c r="D65" s="39" t="s">
        <v>3077</v>
      </c>
      <c r="E65" s="39" t="s">
        <v>3078</v>
      </c>
      <c r="F65">
        <v>5</v>
      </c>
      <c r="I65" s="39" t="s">
        <v>16918</v>
      </c>
      <c r="J65">
        <v>1</v>
      </c>
      <c r="L65" s="39" t="s">
        <v>32172</v>
      </c>
      <c r="M65">
        <v>1</v>
      </c>
      <c r="O65" s="39" t="s">
        <v>32184</v>
      </c>
      <c r="P65">
        <v>0</v>
      </c>
      <c r="R65" s="39" t="s">
        <v>16837</v>
      </c>
      <c r="S65">
        <v>0</v>
      </c>
      <c r="U65" s="39" t="s">
        <v>32175</v>
      </c>
      <c r="V65">
        <v>0</v>
      </c>
      <c r="X65" s="39" t="s">
        <v>32176</v>
      </c>
      <c r="Y65">
        <v>1</v>
      </c>
      <c r="AA65" s="39" t="s">
        <v>32177</v>
      </c>
      <c r="AB65">
        <v>0</v>
      </c>
      <c r="AD65" s="39" t="s">
        <v>32178</v>
      </c>
      <c r="AE65">
        <v>1</v>
      </c>
      <c r="AG65" s="39" t="s">
        <v>32179</v>
      </c>
      <c r="AH65">
        <v>1</v>
      </c>
      <c r="AJ65" s="39" t="s">
        <v>32183</v>
      </c>
      <c r="AK65">
        <v>0</v>
      </c>
    </row>
    <row r="66" spans="1:37" x14ac:dyDescent="0.3">
      <c r="A66">
        <v>65</v>
      </c>
      <c r="B66" s="1">
        <v>45842.415983796294</v>
      </c>
      <c r="C66" s="1">
        <v>45842.41605324074</v>
      </c>
      <c r="D66" s="39" t="s">
        <v>3067</v>
      </c>
      <c r="E66" s="39" t="s">
        <v>3068</v>
      </c>
      <c r="F66">
        <v>6</v>
      </c>
      <c r="I66" s="39" t="s">
        <v>16918</v>
      </c>
      <c r="J66">
        <v>1</v>
      </c>
      <c r="L66" s="39" t="s">
        <v>32172</v>
      </c>
      <c r="M66">
        <v>1</v>
      </c>
      <c r="O66" s="39" t="s">
        <v>32196</v>
      </c>
      <c r="P66">
        <v>0</v>
      </c>
      <c r="R66" s="39" t="s">
        <v>32189</v>
      </c>
      <c r="S66">
        <v>0</v>
      </c>
      <c r="U66" s="39" t="s">
        <v>32214</v>
      </c>
      <c r="V66">
        <v>0</v>
      </c>
      <c r="X66" s="39" t="s">
        <v>32176</v>
      </c>
      <c r="Y66">
        <v>1</v>
      </c>
      <c r="AA66" s="39" t="s">
        <v>32182</v>
      </c>
      <c r="AB66">
        <v>1</v>
      </c>
      <c r="AD66" s="39" t="s">
        <v>32225</v>
      </c>
      <c r="AE66">
        <v>0</v>
      </c>
      <c r="AG66" s="39" t="s">
        <v>32179</v>
      </c>
      <c r="AH66">
        <v>1</v>
      </c>
      <c r="AJ66" s="39" t="s">
        <v>32180</v>
      </c>
      <c r="AK66">
        <v>1</v>
      </c>
    </row>
    <row r="67" spans="1:37" x14ac:dyDescent="0.3">
      <c r="A67">
        <v>66</v>
      </c>
      <c r="B67" s="1">
        <v>45842.415983796294</v>
      </c>
      <c r="C67" s="1">
        <v>45842.41605324074</v>
      </c>
      <c r="D67" s="39" t="s">
        <v>1954</v>
      </c>
      <c r="E67" s="39" t="s">
        <v>1955</v>
      </c>
      <c r="F67">
        <v>6</v>
      </c>
      <c r="I67" s="39" t="s">
        <v>16918</v>
      </c>
      <c r="J67">
        <v>1</v>
      </c>
      <c r="L67" s="39" t="s">
        <v>32172</v>
      </c>
      <c r="M67">
        <v>1</v>
      </c>
      <c r="O67" s="39" t="s">
        <v>32184</v>
      </c>
      <c r="P67">
        <v>0</v>
      </c>
      <c r="R67" s="39" t="s">
        <v>32174</v>
      </c>
      <c r="S67">
        <v>1</v>
      </c>
      <c r="U67" s="39" t="s">
        <v>32214</v>
      </c>
      <c r="V67">
        <v>0</v>
      </c>
      <c r="X67" s="39" t="s">
        <v>32176</v>
      </c>
      <c r="Y67">
        <v>1</v>
      </c>
      <c r="AA67" s="39" t="s">
        <v>32209</v>
      </c>
      <c r="AB67">
        <v>0</v>
      </c>
      <c r="AD67" s="39" t="s">
        <v>32178</v>
      </c>
      <c r="AE67">
        <v>1</v>
      </c>
      <c r="AG67" s="39" t="s">
        <v>32179</v>
      </c>
      <c r="AH67">
        <v>1</v>
      </c>
      <c r="AJ67" s="39" t="s">
        <v>32183</v>
      </c>
      <c r="AK67">
        <v>0</v>
      </c>
    </row>
    <row r="68" spans="1:37" x14ac:dyDescent="0.3">
      <c r="A68">
        <v>67</v>
      </c>
      <c r="B68" s="1">
        <v>45842.409236111111</v>
      </c>
      <c r="C68" s="1">
        <v>45842.41611111111</v>
      </c>
      <c r="D68" s="39" t="s">
        <v>2523</v>
      </c>
      <c r="E68" s="39" t="s">
        <v>2524</v>
      </c>
      <c r="F68">
        <v>7</v>
      </c>
      <c r="I68" s="39" t="s">
        <v>16918</v>
      </c>
      <c r="J68">
        <v>1</v>
      </c>
      <c r="L68" s="39" t="s">
        <v>32172</v>
      </c>
      <c r="M68">
        <v>1</v>
      </c>
      <c r="O68" s="39" t="s">
        <v>32173</v>
      </c>
      <c r="P68">
        <v>1</v>
      </c>
      <c r="R68" s="39" t="s">
        <v>16837</v>
      </c>
      <c r="S68">
        <v>0</v>
      </c>
      <c r="U68" s="39" t="s">
        <v>32227</v>
      </c>
      <c r="V68">
        <v>1</v>
      </c>
      <c r="X68" s="39" t="s">
        <v>32176</v>
      </c>
      <c r="Y68">
        <v>1</v>
      </c>
      <c r="AA68" s="39" t="s">
        <v>32177</v>
      </c>
      <c r="AB68">
        <v>0</v>
      </c>
      <c r="AD68" s="39" t="s">
        <v>32178</v>
      </c>
      <c r="AE68">
        <v>1</v>
      </c>
      <c r="AG68" s="39" t="s">
        <v>32179</v>
      </c>
      <c r="AH68">
        <v>1</v>
      </c>
      <c r="AJ68" s="39" t="s">
        <v>32183</v>
      </c>
      <c r="AK68">
        <v>0</v>
      </c>
    </row>
    <row r="69" spans="1:37" x14ac:dyDescent="0.3">
      <c r="A69">
        <v>68</v>
      </c>
      <c r="B69" s="1">
        <v>45842.416041666664</v>
      </c>
      <c r="C69" s="1">
        <v>45842.41611111111</v>
      </c>
      <c r="D69" s="39" t="s">
        <v>1912</v>
      </c>
      <c r="E69" s="39" t="s">
        <v>1913</v>
      </c>
      <c r="F69">
        <v>5</v>
      </c>
      <c r="I69" s="39" t="s">
        <v>16918</v>
      </c>
      <c r="J69">
        <v>1</v>
      </c>
      <c r="L69" s="39" t="s">
        <v>32172</v>
      </c>
      <c r="M69">
        <v>1</v>
      </c>
      <c r="O69" s="39" t="s">
        <v>32207</v>
      </c>
      <c r="P69">
        <v>0</v>
      </c>
      <c r="R69" s="39" t="s">
        <v>32189</v>
      </c>
      <c r="S69">
        <v>0</v>
      </c>
      <c r="U69" s="39" t="s">
        <v>32214</v>
      </c>
      <c r="V69">
        <v>0</v>
      </c>
      <c r="X69" s="39" t="s">
        <v>32176</v>
      </c>
      <c r="Y69">
        <v>1</v>
      </c>
      <c r="AA69" s="39" t="s">
        <v>32182</v>
      </c>
      <c r="AB69">
        <v>1</v>
      </c>
      <c r="AD69" s="39" t="s">
        <v>32225</v>
      </c>
      <c r="AE69">
        <v>0</v>
      </c>
      <c r="AG69" s="39" t="s">
        <v>32179</v>
      </c>
      <c r="AH69">
        <v>1</v>
      </c>
      <c r="AJ69" s="39" t="s">
        <v>32183</v>
      </c>
      <c r="AK69">
        <v>0</v>
      </c>
    </row>
    <row r="70" spans="1:37" x14ac:dyDescent="0.3">
      <c r="A70">
        <v>69</v>
      </c>
      <c r="B70" s="1">
        <v>45842.409421296295</v>
      </c>
      <c r="C70" s="1">
        <v>45842.416446759256</v>
      </c>
      <c r="D70" s="39" t="s">
        <v>4777</v>
      </c>
      <c r="E70" s="39" t="s">
        <v>4778</v>
      </c>
      <c r="F70">
        <v>5</v>
      </c>
      <c r="I70" s="39" t="s">
        <v>16918</v>
      </c>
      <c r="J70">
        <v>1</v>
      </c>
      <c r="L70" s="39" t="s">
        <v>32172</v>
      </c>
      <c r="M70">
        <v>1</v>
      </c>
      <c r="O70" s="39" t="s">
        <v>32207</v>
      </c>
      <c r="P70">
        <v>0</v>
      </c>
      <c r="R70" s="39" t="s">
        <v>32174</v>
      </c>
      <c r="S70">
        <v>1</v>
      </c>
      <c r="U70" s="39" t="s">
        <v>32229</v>
      </c>
      <c r="V70">
        <v>0</v>
      </c>
      <c r="X70" s="39" t="s">
        <v>32215</v>
      </c>
      <c r="Y70">
        <v>0</v>
      </c>
      <c r="AA70" s="39" t="s">
        <v>32182</v>
      </c>
      <c r="AB70">
        <v>1</v>
      </c>
      <c r="AD70" s="39" t="s">
        <v>32178</v>
      </c>
      <c r="AE70">
        <v>1</v>
      </c>
      <c r="AG70" s="39" t="s">
        <v>32230</v>
      </c>
      <c r="AH70">
        <v>0</v>
      </c>
      <c r="AJ70" s="39" t="s">
        <v>32193</v>
      </c>
      <c r="AK70">
        <v>0</v>
      </c>
    </row>
    <row r="71" spans="1:37" x14ac:dyDescent="0.3">
      <c r="A71">
        <v>70</v>
      </c>
      <c r="B71" s="1">
        <v>45842.416435185187</v>
      </c>
      <c r="C71" s="1">
        <v>45842.416585648149</v>
      </c>
      <c r="D71" s="39" t="s">
        <v>3855</v>
      </c>
      <c r="E71" s="39" t="s">
        <v>3856</v>
      </c>
      <c r="F71">
        <v>5</v>
      </c>
      <c r="I71" s="39" t="s">
        <v>16918</v>
      </c>
      <c r="J71">
        <v>1</v>
      </c>
      <c r="L71" s="39" t="s">
        <v>32231</v>
      </c>
      <c r="M71">
        <v>0</v>
      </c>
      <c r="O71" s="39" t="s">
        <v>32184</v>
      </c>
      <c r="P71">
        <v>0</v>
      </c>
      <c r="R71" s="39" t="s">
        <v>32174</v>
      </c>
      <c r="S71">
        <v>1</v>
      </c>
      <c r="U71" s="39" t="s">
        <v>32222</v>
      </c>
      <c r="V71">
        <v>0</v>
      </c>
      <c r="X71" s="39" t="s">
        <v>32176</v>
      </c>
      <c r="Y71">
        <v>1</v>
      </c>
      <c r="AA71" s="39" t="s">
        <v>32209</v>
      </c>
      <c r="AB71">
        <v>0</v>
      </c>
      <c r="AD71" s="39" t="s">
        <v>32178</v>
      </c>
      <c r="AE71">
        <v>1</v>
      </c>
      <c r="AG71" s="39" t="s">
        <v>32179</v>
      </c>
      <c r="AH71">
        <v>1</v>
      </c>
      <c r="AJ71" s="39" t="s">
        <v>32183</v>
      </c>
      <c r="AK71">
        <v>0</v>
      </c>
    </row>
    <row r="72" spans="1:37" x14ac:dyDescent="0.3">
      <c r="A72">
        <v>71</v>
      </c>
      <c r="B72" s="1">
        <v>45842.416712962964</v>
      </c>
      <c r="C72" s="1">
        <v>45842.416805555556</v>
      </c>
      <c r="D72" s="39" t="s">
        <v>1930</v>
      </c>
      <c r="E72" s="39" t="s">
        <v>1931</v>
      </c>
      <c r="F72">
        <v>5</v>
      </c>
      <c r="I72" s="39" t="s">
        <v>16918</v>
      </c>
      <c r="J72">
        <v>1</v>
      </c>
      <c r="L72" s="39" t="s">
        <v>32172</v>
      </c>
      <c r="M72">
        <v>1</v>
      </c>
      <c r="O72" s="39" t="s">
        <v>32184</v>
      </c>
      <c r="P72">
        <v>0</v>
      </c>
      <c r="R72" s="39" t="s">
        <v>32197</v>
      </c>
      <c r="S72">
        <v>0</v>
      </c>
      <c r="U72" s="39" t="s">
        <v>32208</v>
      </c>
      <c r="V72">
        <v>0</v>
      </c>
      <c r="X72" s="39" t="s">
        <v>32176</v>
      </c>
      <c r="Y72">
        <v>1</v>
      </c>
      <c r="AA72" s="39" t="s">
        <v>32209</v>
      </c>
      <c r="AB72">
        <v>0</v>
      </c>
      <c r="AD72" s="39" t="s">
        <v>32178</v>
      </c>
      <c r="AE72">
        <v>1</v>
      </c>
      <c r="AG72" s="39" t="s">
        <v>32179</v>
      </c>
      <c r="AH72">
        <v>1</v>
      </c>
      <c r="AJ72" s="39" t="s">
        <v>32183</v>
      </c>
      <c r="AK72">
        <v>0</v>
      </c>
    </row>
    <row r="73" spans="1:37" x14ac:dyDescent="0.3">
      <c r="A73">
        <v>72</v>
      </c>
      <c r="B73" s="1">
        <v>45842.410370370373</v>
      </c>
      <c r="C73" s="1">
        <v>45842.416875000003</v>
      </c>
      <c r="D73" s="39" t="s">
        <v>3085</v>
      </c>
      <c r="E73" s="39" t="s">
        <v>3086</v>
      </c>
      <c r="F73">
        <v>7</v>
      </c>
      <c r="I73" s="39" t="s">
        <v>16918</v>
      </c>
      <c r="J73">
        <v>1</v>
      </c>
      <c r="L73" s="39" t="s">
        <v>32172</v>
      </c>
      <c r="M73">
        <v>1</v>
      </c>
      <c r="O73" s="39" t="s">
        <v>32173</v>
      </c>
      <c r="P73">
        <v>1</v>
      </c>
      <c r="R73" s="39" t="s">
        <v>16837</v>
      </c>
      <c r="S73">
        <v>0</v>
      </c>
      <c r="U73" s="39" t="s">
        <v>32203</v>
      </c>
      <c r="V73">
        <v>0</v>
      </c>
      <c r="X73" s="39" t="s">
        <v>32176</v>
      </c>
      <c r="Y73">
        <v>1</v>
      </c>
      <c r="AA73" s="39" t="s">
        <v>32177</v>
      </c>
      <c r="AB73">
        <v>0</v>
      </c>
      <c r="AD73" s="39" t="s">
        <v>32178</v>
      </c>
      <c r="AE73">
        <v>1</v>
      </c>
      <c r="AG73" s="39" t="s">
        <v>32179</v>
      </c>
      <c r="AH73">
        <v>1</v>
      </c>
      <c r="AJ73" s="39" t="s">
        <v>32180</v>
      </c>
      <c r="AK73">
        <v>1</v>
      </c>
    </row>
    <row r="74" spans="1:37" x14ac:dyDescent="0.3">
      <c r="A74">
        <v>73</v>
      </c>
      <c r="B74" s="1">
        <v>45842.415185185186</v>
      </c>
      <c r="C74" s="1">
        <v>45842.416990740741</v>
      </c>
      <c r="D74" s="39" t="s">
        <v>2478</v>
      </c>
      <c r="E74" s="39" t="s">
        <v>2479</v>
      </c>
      <c r="F74">
        <v>5</v>
      </c>
      <c r="I74" s="39" t="s">
        <v>16918</v>
      </c>
      <c r="J74">
        <v>1</v>
      </c>
      <c r="L74" s="39" t="s">
        <v>32172</v>
      </c>
      <c r="M74">
        <v>1</v>
      </c>
      <c r="O74" s="39" t="s">
        <v>32184</v>
      </c>
      <c r="P74">
        <v>0</v>
      </c>
      <c r="R74" s="39" t="s">
        <v>32197</v>
      </c>
      <c r="S74">
        <v>0</v>
      </c>
      <c r="U74" s="39" t="s">
        <v>32222</v>
      </c>
      <c r="V74">
        <v>0</v>
      </c>
      <c r="X74" s="39" t="s">
        <v>32176</v>
      </c>
      <c r="Y74">
        <v>1</v>
      </c>
      <c r="AA74" s="39" t="s">
        <v>32177</v>
      </c>
      <c r="AB74">
        <v>0</v>
      </c>
      <c r="AD74" s="39" t="s">
        <v>32178</v>
      </c>
      <c r="AE74">
        <v>1</v>
      </c>
      <c r="AG74" s="39" t="s">
        <v>32179</v>
      </c>
      <c r="AH74">
        <v>1</v>
      </c>
      <c r="AJ74" s="39" t="s">
        <v>32183</v>
      </c>
      <c r="AK74">
        <v>0</v>
      </c>
    </row>
    <row r="75" spans="1:37" x14ac:dyDescent="0.3">
      <c r="A75">
        <v>74</v>
      </c>
      <c r="B75" s="1">
        <v>45842.416956018518</v>
      </c>
      <c r="C75" s="1">
        <v>45842.417002314818</v>
      </c>
      <c r="D75" s="39" t="s">
        <v>1919</v>
      </c>
      <c r="E75" s="39" t="s">
        <v>1920</v>
      </c>
      <c r="F75">
        <v>6</v>
      </c>
      <c r="I75" s="39" t="s">
        <v>16918</v>
      </c>
      <c r="J75">
        <v>1</v>
      </c>
      <c r="L75" s="39" t="s">
        <v>32172</v>
      </c>
      <c r="M75">
        <v>1</v>
      </c>
      <c r="O75" s="39" t="s">
        <v>32184</v>
      </c>
      <c r="P75">
        <v>0</v>
      </c>
      <c r="R75" s="39" t="s">
        <v>32174</v>
      </c>
      <c r="S75">
        <v>1</v>
      </c>
      <c r="U75" s="39" t="s">
        <v>32219</v>
      </c>
      <c r="V75">
        <v>0</v>
      </c>
      <c r="X75" s="39" t="s">
        <v>32176</v>
      </c>
      <c r="Y75">
        <v>1</v>
      </c>
      <c r="AA75" s="39" t="s">
        <v>32177</v>
      </c>
      <c r="AB75">
        <v>0</v>
      </c>
      <c r="AD75" s="39" t="s">
        <v>32178</v>
      </c>
      <c r="AE75">
        <v>1</v>
      </c>
      <c r="AG75" s="39" t="s">
        <v>32179</v>
      </c>
      <c r="AH75">
        <v>1</v>
      </c>
      <c r="AJ75" s="39" t="s">
        <v>32186</v>
      </c>
      <c r="AK75">
        <v>0</v>
      </c>
    </row>
    <row r="76" spans="1:37" x14ac:dyDescent="0.3">
      <c r="A76">
        <v>75</v>
      </c>
      <c r="B76" s="1">
        <v>45842.417129629626</v>
      </c>
      <c r="C76" s="1">
        <v>45842.417222222219</v>
      </c>
      <c r="D76" s="39" t="s">
        <v>2544</v>
      </c>
      <c r="E76" s="39" t="s">
        <v>2545</v>
      </c>
      <c r="F76">
        <v>5</v>
      </c>
      <c r="I76" s="39" t="s">
        <v>16918</v>
      </c>
      <c r="J76">
        <v>1</v>
      </c>
      <c r="L76" s="39" t="s">
        <v>32172</v>
      </c>
      <c r="M76">
        <v>1</v>
      </c>
      <c r="O76" s="39" t="s">
        <v>32207</v>
      </c>
      <c r="P76">
        <v>0</v>
      </c>
      <c r="R76" s="39" t="s">
        <v>32174</v>
      </c>
      <c r="S76">
        <v>1</v>
      </c>
      <c r="U76" s="39" t="s">
        <v>32220</v>
      </c>
      <c r="V76">
        <v>0</v>
      </c>
      <c r="X76" s="39" t="s">
        <v>32191</v>
      </c>
      <c r="Y76">
        <v>0</v>
      </c>
      <c r="AA76" s="39" t="s">
        <v>32177</v>
      </c>
      <c r="AB76">
        <v>0</v>
      </c>
      <c r="AD76" s="39" t="s">
        <v>32178</v>
      </c>
      <c r="AE76">
        <v>1</v>
      </c>
      <c r="AG76" s="39" t="s">
        <v>32179</v>
      </c>
      <c r="AH76">
        <v>1</v>
      </c>
      <c r="AJ76" s="39" t="s">
        <v>32183</v>
      </c>
      <c r="AK76">
        <v>0</v>
      </c>
    </row>
    <row r="77" spans="1:37" x14ac:dyDescent="0.3">
      <c r="A77">
        <v>76</v>
      </c>
      <c r="B77" s="1">
        <v>45842.417546296296</v>
      </c>
      <c r="C77" s="1">
        <v>45842.417696759258</v>
      </c>
      <c r="D77" s="39" t="s">
        <v>3040</v>
      </c>
      <c r="E77" s="39" t="s">
        <v>3041</v>
      </c>
      <c r="F77">
        <v>8</v>
      </c>
      <c r="I77" s="39" t="s">
        <v>16918</v>
      </c>
      <c r="J77">
        <v>1</v>
      </c>
      <c r="L77" s="39" t="s">
        <v>32172</v>
      </c>
      <c r="M77">
        <v>1</v>
      </c>
      <c r="O77" s="39" t="s">
        <v>32207</v>
      </c>
      <c r="P77">
        <v>0</v>
      </c>
      <c r="R77" s="39" t="s">
        <v>32174</v>
      </c>
      <c r="S77">
        <v>1</v>
      </c>
      <c r="U77" s="39" t="s">
        <v>32227</v>
      </c>
      <c r="V77">
        <v>1</v>
      </c>
      <c r="X77" s="39" t="s">
        <v>32176</v>
      </c>
      <c r="Y77">
        <v>1</v>
      </c>
      <c r="AA77" s="39" t="s">
        <v>32177</v>
      </c>
      <c r="AB77">
        <v>0</v>
      </c>
      <c r="AD77" s="39" t="s">
        <v>32178</v>
      </c>
      <c r="AE77">
        <v>1</v>
      </c>
      <c r="AG77" s="39" t="s">
        <v>32179</v>
      </c>
      <c r="AH77">
        <v>1</v>
      </c>
      <c r="AJ77" s="39" t="s">
        <v>32180</v>
      </c>
      <c r="AK77">
        <v>1</v>
      </c>
    </row>
    <row r="78" spans="1:37" x14ac:dyDescent="0.3">
      <c r="A78">
        <v>77</v>
      </c>
      <c r="B78" s="1">
        <v>45842.548263888886</v>
      </c>
      <c r="C78" s="1">
        <v>45842.550266203703</v>
      </c>
      <c r="D78" s="39" t="s">
        <v>4267</v>
      </c>
      <c r="E78" s="39" t="s">
        <v>4268</v>
      </c>
      <c r="F78">
        <v>3</v>
      </c>
      <c r="I78" s="39" t="s">
        <v>16918</v>
      </c>
      <c r="J78">
        <v>1</v>
      </c>
      <c r="L78" s="39" t="s">
        <v>32187</v>
      </c>
      <c r="M78">
        <v>0</v>
      </c>
      <c r="O78" s="39" t="s">
        <v>32184</v>
      </c>
      <c r="P78">
        <v>0</v>
      </c>
      <c r="R78" s="39" t="s">
        <v>32174</v>
      </c>
      <c r="S78">
        <v>1</v>
      </c>
      <c r="U78" s="39" t="s">
        <v>32203</v>
      </c>
      <c r="V78">
        <v>0</v>
      </c>
      <c r="X78" s="39" t="s">
        <v>32212</v>
      </c>
      <c r="Y78">
        <v>0</v>
      </c>
      <c r="AA78" s="39" t="s">
        <v>32177</v>
      </c>
      <c r="AB78">
        <v>0</v>
      </c>
      <c r="AD78" s="39" t="s">
        <v>32178</v>
      </c>
      <c r="AE78">
        <v>1</v>
      </c>
      <c r="AG78" s="39" t="s">
        <v>32230</v>
      </c>
      <c r="AH78">
        <v>0</v>
      </c>
      <c r="AJ78" s="39" t="s">
        <v>32183</v>
      </c>
      <c r="AK78">
        <v>0</v>
      </c>
    </row>
    <row r="79" spans="1:37" x14ac:dyDescent="0.3">
      <c r="A79">
        <v>78</v>
      </c>
      <c r="B79" s="1">
        <v>45842.549074074072</v>
      </c>
      <c r="C79" s="1">
        <v>45842.551979166667</v>
      </c>
      <c r="D79" s="39" t="s">
        <v>2237</v>
      </c>
      <c r="E79" s="39" t="s">
        <v>2238</v>
      </c>
      <c r="F79">
        <v>7</v>
      </c>
      <c r="I79" s="39" t="s">
        <v>16918</v>
      </c>
      <c r="J79">
        <v>1</v>
      </c>
      <c r="L79" s="39" t="s">
        <v>32172</v>
      </c>
      <c r="M79">
        <v>1</v>
      </c>
      <c r="O79" s="39" t="s">
        <v>32184</v>
      </c>
      <c r="P79">
        <v>0</v>
      </c>
      <c r="R79" s="39" t="s">
        <v>16837</v>
      </c>
      <c r="S79">
        <v>0</v>
      </c>
      <c r="U79" s="39" t="s">
        <v>32200</v>
      </c>
      <c r="V79">
        <v>1</v>
      </c>
      <c r="X79" s="39" t="s">
        <v>32176</v>
      </c>
      <c r="Y79">
        <v>1</v>
      </c>
      <c r="AA79" s="39" t="s">
        <v>32182</v>
      </c>
      <c r="AB79">
        <v>1</v>
      </c>
      <c r="AD79" s="39" t="s">
        <v>32178</v>
      </c>
      <c r="AE79">
        <v>1</v>
      </c>
      <c r="AG79" s="39" t="s">
        <v>32179</v>
      </c>
      <c r="AH79">
        <v>1</v>
      </c>
      <c r="AJ79" s="39" t="s">
        <v>32193</v>
      </c>
      <c r="AK79">
        <v>0</v>
      </c>
    </row>
    <row r="80" spans="1:37" x14ac:dyDescent="0.3">
      <c r="A80">
        <v>79</v>
      </c>
      <c r="B80" s="1">
        <v>45842.549259259256</v>
      </c>
      <c r="C80" s="1">
        <v>45842.552581018521</v>
      </c>
      <c r="D80" s="39" t="s">
        <v>2228</v>
      </c>
      <c r="E80" s="39" t="s">
        <v>2229</v>
      </c>
      <c r="F80">
        <v>7</v>
      </c>
      <c r="I80" s="39" t="s">
        <v>16918</v>
      </c>
      <c r="J80">
        <v>1</v>
      </c>
      <c r="L80" s="39" t="s">
        <v>32172</v>
      </c>
      <c r="M80">
        <v>1</v>
      </c>
      <c r="O80" s="39" t="s">
        <v>32184</v>
      </c>
      <c r="P80">
        <v>0</v>
      </c>
      <c r="R80" s="39" t="s">
        <v>16837</v>
      </c>
      <c r="S80">
        <v>0</v>
      </c>
      <c r="U80" s="39" t="s">
        <v>32200</v>
      </c>
      <c r="V80">
        <v>1</v>
      </c>
      <c r="X80" s="39" t="s">
        <v>32176</v>
      </c>
      <c r="Y80">
        <v>1</v>
      </c>
      <c r="AA80" s="39" t="s">
        <v>32182</v>
      </c>
      <c r="AB80">
        <v>1</v>
      </c>
      <c r="AD80" s="39" t="s">
        <v>32178</v>
      </c>
      <c r="AE80">
        <v>1</v>
      </c>
      <c r="AG80" s="39" t="s">
        <v>32179</v>
      </c>
      <c r="AH80">
        <v>1</v>
      </c>
      <c r="AJ80" s="39" t="s">
        <v>32193</v>
      </c>
      <c r="AK80">
        <v>0</v>
      </c>
    </row>
    <row r="81" spans="1:37" x14ac:dyDescent="0.3">
      <c r="A81">
        <v>80</v>
      </c>
      <c r="B81" s="1">
        <v>45842.548958333333</v>
      </c>
      <c r="C81" s="1">
        <v>45842.553819444445</v>
      </c>
      <c r="D81" s="39" t="s">
        <v>2164</v>
      </c>
      <c r="E81" s="39" t="s">
        <v>2165</v>
      </c>
      <c r="F81">
        <v>7</v>
      </c>
      <c r="I81" s="39" t="s">
        <v>16918</v>
      </c>
      <c r="J81">
        <v>1</v>
      </c>
      <c r="L81" s="39" t="s">
        <v>32172</v>
      </c>
      <c r="M81">
        <v>1</v>
      </c>
      <c r="O81" s="39" t="s">
        <v>32173</v>
      </c>
      <c r="P81">
        <v>1</v>
      </c>
      <c r="R81" s="39" t="s">
        <v>16837</v>
      </c>
      <c r="S81">
        <v>0</v>
      </c>
      <c r="U81" s="39" t="s">
        <v>32232</v>
      </c>
      <c r="V81">
        <v>0</v>
      </c>
      <c r="X81" s="39" t="s">
        <v>32176</v>
      </c>
      <c r="Y81">
        <v>1</v>
      </c>
      <c r="AA81" s="39" t="s">
        <v>32182</v>
      </c>
      <c r="AB81">
        <v>1</v>
      </c>
      <c r="AD81" s="39" t="s">
        <v>32178</v>
      </c>
      <c r="AE81">
        <v>1</v>
      </c>
      <c r="AG81" s="39" t="s">
        <v>32179</v>
      </c>
      <c r="AH81">
        <v>1</v>
      </c>
      <c r="AJ81" s="39" t="s">
        <v>32193</v>
      </c>
      <c r="AK81">
        <v>0</v>
      </c>
    </row>
    <row r="82" spans="1:37" x14ac:dyDescent="0.3">
      <c r="A82">
        <v>81</v>
      </c>
      <c r="B82" s="1">
        <v>45842.548275462963</v>
      </c>
      <c r="C82" s="1">
        <v>45842.554398148146</v>
      </c>
      <c r="D82" s="39" t="s">
        <v>2277</v>
      </c>
      <c r="E82" s="39" t="s">
        <v>2278</v>
      </c>
      <c r="F82">
        <v>7</v>
      </c>
      <c r="I82" s="39" t="s">
        <v>16918</v>
      </c>
      <c r="J82">
        <v>1</v>
      </c>
      <c r="L82" s="39" t="s">
        <v>32172</v>
      </c>
      <c r="M82">
        <v>1</v>
      </c>
      <c r="O82" s="39" t="s">
        <v>32204</v>
      </c>
      <c r="P82">
        <v>0</v>
      </c>
      <c r="R82" s="39" t="s">
        <v>32174</v>
      </c>
      <c r="S82">
        <v>1</v>
      </c>
      <c r="U82" s="39" t="s">
        <v>32220</v>
      </c>
      <c r="V82">
        <v>0</v>
      </c>
      <c r="X82" s="39" t="s">
        <v>32176</v>
      </c>
      <c r="Y82">
        <v>1</v>
      </c>
      <c r="AA82" s="39" t="s">
        <v>32182</v>
      </c>
      <c r="AB82">
        <v>1</v>
      </c>
      <c r="AD82" s="39" t="s">
        <v>32178</v>
      </c>
      <c r="AE82">
        <v>1</v>
      </c>
      <c r="AG82" s="39" t="s">
        <v>32179</v>
      </c>
      <c r="AH82">
        <v>1</v>
      </c>
      <c r="AJ82" s="39" t="s">
        <v>32183</v>
      </c>
      <c r="AK82">
        <v>0</v>
      </c>
    </row>
    <row r="83" spans="1:37" x14ac:dyDescent="0.3">
      <c r="A83">
        <v>82</v>
      </c>
      <c r="B83" s="1">
        <v>45842.548402777778</v>
      </c>
      <c r="C83" s="1">
        <v>45842.554548611108</v>
      </c>
      <c r="D83" s="39" t="s">
        <v>2288</v>
      </c>
      <c r="E83" s="39" t="s">
        <v>2289</v>
      </c>
      <c r="F83">
        <v>7</v>
      </c>
      <c r="I83" s="39" t="s">
        <v>16918</v>
      </c>
      <c r="J83">
        <v>1</v>
      </c>
      <c r="L83" s="39" t="s">
        <v>32172</v>
      </c>
      <c r="M83">
        <v>1</v>
      </c>
      <c r="O83" s="39" t="s">
        <v>32204</v>
      </c>
      <c r="P83">
        <v>0</v>
      </c>
      <c r="R83" s="39" t="s">
        <v>32174</v>
      </c>
      <c r="S83">
        <v>1</v>
      </c>
      <c r="U83" s="39" t="s">
        <v>32233</v>
      </c>
      <c r="V83">
        <v>0</v>
      </c>
      <c r="X83" s="39" t="s">
        <v>32176</v>
      </c>
      <c r="Y83">
        <v>1</v>
      </c>
      <c r="AA83" s="39" t="s">
        <v>32182</v>
      </c>
      <c r="AB83">
        <v>1</v>
      </c>
      <c r="AD83" s="39" t="s">
        <v>32178</v>
      </c>
      <c r="AE83">
        <v>1</v>
      </c>
      <c r="AG83" s="39" t="s">
        <v>32179</v>
      </c>
      <c r="AH83">
        <v>1</v>
      </c>
      <c r="AJ83" s="39" t="s">
        <v>32183</v>
      </c>
      <c r="AK83">
        <v>0</v>
      </c>
    </row>
    <row r="84" spans="1:37" x14ac:dyDescent="0.3">
      <c r="A84">
        <v>83</v>
      </c>
      <c r="B84" s="1">
        <v>45842.548379629632</v>
      </c>
      <c r="C84" s="1">
        <v>45842.554618055554</v>
      </c>
      <c r="D84" s="39" t="s">
        <v>2079</v>
      </c>
      <c r="E84" s="39" t="s">
        <v>2080</v>
      </c>
      <c r="F84">
        <v>5</v>
      </c>
      <c r="I84" s="39" t="s">
        <v>16918</v>
      </c>
      <c r="J84">
        <v>1</v>
      </c>
      <c r="L84" s="39" t="s">
        <v>32172</v>
      </c>
      <c r="M84">
        <v>1</v>
      </c>
      <c r="O84" s="39" t="s">
        <v>32173</v>
      </c>
      <c r="P84">
        <v>1</v>
      </c>
      <c r="R84" s="39" t="s">
        <v>16837</v>
      </c>
      <c r="S84">
        <v>0</v>
      </c>
      <c r="U84" s="39" t="s">
        <v>32181</v>
      </c>
      <c r="V84">
        <v>0</v>
      </c>
      <c r="X84" s="39" t="s">
        <v>32176</v>
      </c>
      <c r="Y84">
        <v>1</v>
      </c>
      <c r="AA84" s="39" t="s">
        <v>32177</v>
      </c>
      <c r="AB84">
        <v>0</v>
      </c>
      <c r="AD84" s="39" t="s">
        <v>32178</v>
      </c>
      <c r="AE84">
        <v>1</v>
      </c>
      <c r="AG84" s="39" t="s">
        <v>32230</v>
      </c>
      <c r="AH84">
        <v>0</v>
      </c>
      <c r="AJ84" s="39" t="s">
        <v>32193</v>
      </c>
      <c r="AK84">
        <v>0</v>
      </c>
    </row>
    <row r="85" spans="1:37" x14ac:dyDescent="0.3">
      <c r="A85">
        <v>84</v>
      </c>
      <c r="B85" s="1">
        <v>45842.548229166663</v>
      </c>
      <c r="C85" s="1">
        <v>45842.5549537037</v>
      </c>
      <c r="D85" s="39" t="s">
        <v>2271</v>
      </c>
      <c r="E85" s="39" t="s">
        <v>2272</v>
      </c>
      <c r="F85">
        <v>7</v>
      </c>
      <c r="I85" s="39" t="s">
        <v>16918</v>
      </c>
      <c r="J85">
        <v>1</v>
      </c>
      <c r="L85" s="39" t="s">
        <v>32172</v>
      </c>
      <c r="M85">
        <v>1</v>
      </c>
      <c r="O85" s="39" t="s">
        <v>32204</v>
      </c>
      <c r="P85">
        <v>0</v>
      </c>
      <c r="R85" s="39" t="s">
        <v>16837</v>
      </c>
      <c r="S85">
        <v>0</v>
      </c>
      <c r="U85" s="39" t="s">
        <v>32185</v>
      </c>
      <c r="V85">
        <v>0</v>
      </c>
      <c r="X85" s="39" t="s">
        <v>32176</v>
      </c>
      <c r="Y85">
        <v>1</v>
      </c>
      <c r="AA85" s="39" t="s">
        <v>32182</v>
      </c>
      <c r="AB85">
        <v>1</v>
      </c>
      <c r="AD85" s="39" t="s">
        <v>32178</v>
      </c>
      <c r="AE85">
        <v>1</v>
      </c>
      <c r="AG85" s="39" t="s">
        <v>32179</v>
      </c>
      <c r="AH85">
        <v>1</v>
      </c>
      <c r="AJ85" s="39" t="s">
        <v>32180</v>
      </c>
      <c r="AK85">
        <v>1</v>
      </c>
    </row>
    <row r="86" spans="1:37" x14ac:dyDescent="0.3">
      <c r="A86">
        <v>85</v>
      </c>
      <c r="B86" s="1">
        <v>45842.548310185186</v>
      </c>
      <c r="C86" s="1">
        <v>45842.555127314816</v>
      </c>
      <c r="D86" s="39" t="s">
        <v>2198</v>
      </c>
      <c r="E86" s="39" t="s">
        <v>2199</v>
      </c>
      <c r="F86">
        <v>7</v>
      </c>
      <c r="I86" s="39" t="s">
        <v>16918</v>
      </c>
      <c r="J86">
        <v>1</v>
      </c>
      <c r="L86" s="39" t="s">
        <v>32172</v>
      </c>
      <c r="M86">
        <v>1</v>
      </c>
      <c r="O86" s="39" t="s">
        <v>32204</v>
      </c>
      <c r="P86">
        <v>0</v>
      </c>
      <c r="R86" s="39" t="s">
        <v>32174</v>
      </c>
      <c r="S86">
        <v>1</v>
      </c>
      <c r="U86" s="39" t="s">
        <v>32206</v>
      </c>
      <c r="V86">
        <v>0</v>
      </c>
      <c r="X86" s="39" t="s">
        <v>32176</v>
      </c>
      <c r="Y86">
        <v>1</v>
      </c>
      <c r="AA86" s="39" t="s">
        <v>32182</v>
      </c>
      <c r="AB86">
        <v>1</v>
      </c>
      <c r="AD86" s="39" t="s">
        <v>32178</v>
      </c>
      <c r="AE86">
        <v>1</v>
      </c>
      <c r="AG86" s="39" t="s">
        <v>32179</v>
      </c>
      <c r="AH86">
        <v>1</v>
      </c>
      <c r="AJ86" s="39" t="s">
        <v>32226</v>
      </c>
      <c r="AK86">
        <v>0</v>
      </c>
    </row>
    <row r="87" spans="1:37" x14ac:dyDescent="0.3">
      <c r="A87">
        <v>86</v>
      </c>
      <c r="B87" s="1">
        <v>45842.550173611111</v>
      </c>
      <c r="C87" s="1">
        <v>45842.555856481478</v>
      </c>
      <c r="D87" s="39" t="s">
        <v>2073</v>
      </c>
      <c r="E87" s="39" t="s">
        <v>2074</v>
      </c>
      <c r="F87">
        <v>6</v>
      </c>
      <c r="I87" s="39" t="s">
        <v>16918</v>
      </c>
      <c r="J87">
        <v>1</v>
      </c>
      <c r="L87" s="39" t="s">
        <v>32172</v>
      </c>
      <c r="M87">
        <v>1</v>
      </c>
      <c r="O87" s="39" t="s">
        <v>32184</v>
      </c>
      <c r="P87">
        <v>0</v>
      </c>
      <c r="R87" s="39" t="s">
        <v>32174</v>
      </c>
      <c r="S87">
        <v>1</v>
      </c>
      <c r="U87" s="39" t="s">
        <v>32220</v>
      </c>
      <c r="V87">
        <v>0</v>
      </c>
      <c r="X87" s="39" t="s">
        <v>32176</v>
      </c>
      <c r="Y87">
        <v>1</v>
      </c>
      <c r="AA87" s="39" t="s">
        <v>32209</v>
      </c>
      <c r="AB87">
        <v>0</v>
      </c>
      <c r="AD87" s="39" t="s">
        <v>32234</v>
      </c>
      <c r="AE87">
        <v>0</v>
      </c>
      <c r="AG87" s="39" t="s">
        <v>32179</v>
      </c>
      <c r="AH87">
        <v>1</v>
      </c>
      <c r="AJ87" s="39" t="s">
        <v>32180</v>
      </c>
      <c r="AK87">
        <v>1</v>
      </c>
    </row>
    <row r="88" spans="1:37" x14ac:dyDescent="0.3">
      <c r="A88">
        <v>87</v>
      </c>
      <c r="B88" s="1">
        <v>45842.549097222225</v>
      </c>
      <c r="C88" s="1">
        <v>45842.555960648147</v>
      </c>
      <c r="D88" s="39" t="s">
        <v>2098</v>
      </c>
      <c r="E88" s="39" t="s">
        <v>2099</v>
      </c>
      <c r="F88">
        <v>7</v>
      </c>
      <c r="I88" s="39" t="s">
        <v>16918</v>
      </c>
      <c r="J88">
        <v>1</v>
      </c>
      <c r="L88" s="39" t="s">
        <v>32172</v>
      </c>
      <c r="M88">
        <v>1</v>
      </c>
      <c r="O88" s="39" t="s">
        <v>32207</v>
      </c>
      <c r="P88">
        <v>0</v>
      </c>
      <c r="R88" s="39" t="s">
        <v>32174</v>
      </c>
      <c r="S88">
        <v>1</v>
      </c>
      <c r="U88" s="39" t="s">
        <v>32192</v>
      </c>
      <c r="V88">
        <v>0</v>
      </c>
      <c r="X88" s="39" t="s">
        <v>32176</v>
      </c>
      <c r="Y88">
        <v>1</v>
      </c>
      <c r="AA88" s="39" t="s">
        <v>32209</v>
      </c>
      <c r="AB88">
        <v>0</v>
      </c>
      <c r="AD88" s="39" t="s">
        <v>32178</v>
      </c>
      <c r="AE88">
        <v>1</v>
      </c>
      <c r="AG88" s="39" t="s">
        <v>32179</v>
      </c>
      <c r="AH88">
        <v>1</v>
      </c>
      <c r="AJ88" s="39" t="s">
        <v>32180</v>
      </c>
      <c r="AK88">
        <v>1</v>
      </c>
    </row>
    <row r="89" spans="1:37" x14ac:dyDescent="0.3">
      <c r="A89">
        <v>88</v>
      </c>
      <c r="B89" s="1">
        <v>45842.54859953704</v>
      </c>
      <c r="C89" s="1">
        <v>45842.556203703702</v>
      </c>
      <c r="D89" s="39" t="s">
        <v>2013</v>
      </c>
      <c r="E89" s="39" t="s">
        <v>2014</v>
      </c>
      <c r="F89">
        <v>7</v>
      </c>
      <c r="I89" s="39" t="s">
        <v>16918</v>
      </c>
      <c r="J89">
        <v>1</v>
      </c>
      <c r="L89" s="39" t="s">
        <v>32172</v>
      </c>
      <c r="M89">
        <v>1</v>
      </c>
      <c r="O89" s="39" t="s">
        <v>32184</v>
      </c>
      <c r="P89">
        <v>0</v>
      </c>
      <c r="R89" s="39" t="s">
        <v>32174</v>
      </c>
      <c r="S89">
        <v>1</v>
      </c>
      <c r="U89" s="39" t="s">
        <v>32235</v>
      </c>
      <c r="V89">
        <v>0</v>
      </c>
      <c r="X89" s="39" t="s">
        <v>32176</v>
      </c>
      <c r="Y89">
        <v>1</v>
      </c>
      <c r="AA89" s="39" t="s">
        <v>32177</v>
      </c>
      <c r="AB89">
        <v>0</v>
      </c>
      <c r="AD89" s="39" t="s">
        <v>32178</v>
      </c>
      <c r="AE89">
        <v>1</v>
      </c>
      <c r="AG89" s="39" t="s">
        <v>32179</v>
      </c>
      <c r="AH89">
        <v>1</v>
      </c>
      <c r="AJ89" s="39" t="s">
        <v>32180</v>
      </c>
      <c r="AK89">
        <v>1</v>
      </c>
    </row>
    <row r="90" spans="1:37" x14ac:dyDescent="0.3">
      <c r="A90">
        <v>89</v>
      </c>
      <c r="B90" s="1">
        <v>45842.556134259263</v>
      </c>
      <c r="C90" s="1">
        <v>45842.556238425925</v>
      </c>
      <c r="D90" s="39" t="s">
        <v>1992</v>
      </c>
      <c r="E90" s="39" t="s">
        <v>1993</v>
      </c>
      <c r="F90">
        <v>8</v>
      </c>
      <c r="I90" s="39" t="s">
        <v>16918</v>
      </c>
      <c r="J90">
        <v>1</v>
      </c>
      <c r="L90" s="39" t="s">
        <v>32172</v>
      </c>
      <c r="M90">
        <v>1</v>
      </c>
      <c r="O90" s="39" t="s">
        <v>32173</v>
      </c>
      <c r="P90">
        <v>1</v>
      </c>
      <c r="R90" s="39" t="s">
        <v>32174</v>
      </c>
      <c r="S90">
        <v>1</v>
      </c>
      <c r="U90" s="39" t="s">
        <v>32236</v>
      </c>
      <c r="V90">
        <v>0</v>
      </c>
      <c r="X90" s="39" t="s">
        <v>32176</v>
      </c>
      <c r="Y90">
        <v>1</v>
      </c>
      <c r="AA90" s="39" t="s">
        <v>32177</v>
      </c>
      <c r="AB90">
        <v>0</v>
      </c>
      <c r="AD90" s="39" t="s">
        <v>32178</v>
      </c>
      <c r="AE90">
        <v>1</v>
      </c>
      <c r="AG90" s="39" t="s">
        <v>32179</v>
      </c>
      <c r="AH90">
        <v>1</v>
      </c>
      <c r="AJ90" s="39" t="s">
        <v>32180</v>
      </c>
      <c r="AK90">
        <v>1</v>
      </c>
    </row>
    <row r="91" spans="1:37" x14ac:dyDescent="0.3">
      <c r="A91">
        <v>90</v>
      </c>
      <c r="B91" s="1">
        <v>45842.548576388886</v>
      </c>
      <c r="C91" s="1">
        <v>45842.556238425925</v>
      </c>
      <c r="D91" s="39" t="s">
        <v>2033</v>
      </c>
      <c r="E91" s="39" t="s">
        <v>2034</v>
      </c>
      <c r="F91">
        <v>7</v>
      </c>
      <c r="I91" s="39" t="s">
        <v>16918</v>
      </c>
      <c r="J91">
        <v>1</v>
      </c>
      <c r="L91" s="39" t="s">
        <v>32187</v>
      </c>
      <c r="M91">
        <v>0</v>
      </c>
      <c r="O91" s="39" t="s">
        <v>32173</v>
      </c>
      <c r="P91">
        <v>1</v>
      </c>
      <c r="R91" s="39" t="s">
        <v>32174</v>
      </c>
      <c r="S91">
        <v>1</v>
      </c>
      <c r="U91" s="39" t="s">
        <v>32208</v>
      </c>
      <c r="V91">
        <v>0</v>
      </c>
      <c r="X91" s="39" t="s">
        <v>32176</v>
      </c>
      <c r="Y91">
        <v>1</v>
      </c>
      <c r="AA91" s="39" t="s">
        <v>32177</v>
      </c>
      <c r="AB91">
        <v>0</v>
      </c>
      <c r="AD91" s="39" t="s">
        <v>32178</v>
      </c>
      <c r="AE91">
        <v>1</v>
      </c>
      <c r="AG91" s="39" t="s">
        <v>32179</v>
      </c>
      <c r="AH91">
        <v>1</v>
      </c>
      <c r="AJ91" s="39" t="s">
        <v>32180</v>
      </c>
      <c r="AK91">
        <v>1</v>
      </c>
    </row>
    <row r="92" spans="1:37" x14ac:dyDescent="0.3">
      <c r="A92">
        <v>91</v>
      </c>
      <c r="B92" s="1">
        <v>45842.549085648148</v>
      </c>
      <c r="C92" s="1">
        <v>45842.556608796294</v>
      </c>
      <c r="D92" s="39" t="s">
        <v>2054</v>
      </c>
      <c r="E92" s="39" t="s">
        <v>2055</v>
      </c>
      <c r="F92">
        <v>7</v>
      </c>
      <c r="I92" s="39" t="s">
        <v>16918</v>
      </c>
      <c r="J92">
        <v>1</v>
      </c>
      <c r="L92" s="39" t="s">
        <v>32187</v>
      </c>
      <c r="M92">
        <v>0</v>
      </c>
      <c r="O92" s="39" t="s">
        <v>32173</v>
      </c>
      <c r="P92">
        <v>1</v>
      </c>
      <c r="R92" s="39" t="s">
        <v>32174</v>
      </c>
      <c r="S92">
        <v>1</v>
      </c>
      <c r="U92" s="39" t="s">
        <v>32220</v>
      </c>
      <c r="V92">
        <v>0</v>
      </c>
      <c r="X92" s="39" t="s">
        <v>32176</v>
      </c>
      <c r="Y92">
        <v>1</v>
      </c>
      <c r="AA92" s="39" t="s">
        <v>32177</v>
      </c>
      <c r="AB92">
        <v>0</v>
      </c>
      <c r="AD92" s="39" t="s">
        <v>32178</v>
      </c>
      <c r="AE92">
        <v>1</v>
      </c>
      <c r="AG92" s="39" t="s">
        <v>32179</v>
      </c>
      <c r="AH92">
        <v>1</v>
      </c>
      <c r="AJ92" s="39" t="s">
        <v>32180</v>
      </c>
      <c r="AK92">
        <v>1</v>
      </c>
    </row>
    <row r="93" spans="1:37" x14ac:dyDescent="0.3">
      <c r="A93">
        <v>92</v>
      </c>
      <c r="B93" s="1">
        <v>45842.556805555556</v>
      </c>
      <c r="C93" s="1">
        <v>45842.556898148148</v>
      </c>
      <c r="D93" s="39" t="s">
        <v>1976</v>
      </c>
      <c r="E93" s="39" t="s">
        <v>1977</v>
      </c>
      <c r="F93">
        <v>5</v>
      </c>
      <c r="I93" s="39" t="s">
        <v>16918</v>
      </c>
      <c r="J93">
        <v>1</v>
      </c>
      <c r="L93" s="39" t="s">
        <v>32195</v>
      </c>
      <c r="M93">
        <v>0</v>
      </c>
      <c r="O93" s="39" t="s">
        <v>32207</v>
      </c>
      <c r="P93">
        <v>0</v>
      </c>
      <c r="R93" s="39" t="s">
        <v>32237</v>
      </c>
      <c r="S93">
        <v>0</v>
      </c>
      <c r="U93" s="39" t="s">
        <v>32238</v>
      </c>
      <c r="V93">
        <v>0</v>
      </c>
      <c r="X93" s="39" t="s">
        <v>32176</v>
      </c>
      <c r="Y93">
        <v>1</v>
      </c>
      <c r="AA93" s="39" t="s">
        <v>32177</v>
      </c>
      <c r="AB93">
        <v>0</v>
      </c>
      <c r="AD93" s="39" t="s">
        <v>32178</v>
      </c>
      <c r="AE93">
        <v>1</v>
      </c>
      <c r="AG93" s="39" t="s">
        <v>32179</v>
      </c>
      <c r="AH93">
        <v>1</v>
      </c>
      <c r="AJ93" s="39" t="s">
        <v>32180</v>
      </c>
      <c r="AK93">
        <v>1</v>
      </c>
    </row>
    <row r="94" spans="1:37" x14ac:dyDescent="0.3">
      <c r="A94">
        <v>93</v>
      </c>
      <c r="B94" s="1">
        <v>45842.556817129633</v>
      </c>
      <c r="C94" s="1">
        <v>45842.556967592594</v>
      </c>
      <c r="D94" s="39" t="s">
        <v>2247</v>
      </c>
      <c r="E94" s="39" t="s">
        <v>2248</v>
      </c>
      <c r="F94">
        <v>5</v>
      </c>
      <c r="I94" s="39" t="s">
        <v>16918</v>
      </c>
      <c r="J94">
        <v>1</v>
      </c>
      <c r="L94" s="39" t="s">
        <v>32195</v>
      </c>
      <c r="M94">
        <v>0</v>
      </c>
      <c r="O94" s="39" t="s">
        <v>32207</v>
      </c>
      <c r="P94">
        <v>0</v>
      </c>
      <c r="R94" s="39" t="s">
        <v>32237</v>
      </c>
      <c r="S94">
        <v>0</v>
      </c>
      <c r="U94" s="39" t="s">
        <v>32190</v>
      </c>
      <c r="V94">
        <v>0</v>
      </c>
      <c r="X94" s="39" t="s">
        <v>32176</v>
      </c>
      <c r="Y94">
        <v>1</v>
      </c>
      <c r="AA94" s="39" t="s">
        <v>32177</v>
      </c>
      <c r="AB94">
        <v>0</v>
      </c>
      <c r="AD94" s="39" t="s">
        <v>32178</v>
      </c>
      <c r="AE94">
        <v>1</v>
      </c>
      <c r="AG94" s="39" t="s">
        <v>32179</v>
      </c>
      <c r="AH94">
        <v>1</v>
      </c>
      <c r="AJ94" s="39" t="s">
        <v>32180</v>
      </c>
      <c r="AK94">
        <v>1</v>
      </c>
    </row>
    <row r="95" spans="1:37" x14ac:dyDescent="0.3">
      <c r="A95">
        <v>94</v>
      </c>
      <c r="B95" s="1">
        <v>45842.548472222225</v>
      </c>
      <c r="C95" s="1">
        <v>45842.557546296295</v>
      </c>
      <c r="D95" s="39" t="s">
        <v>2105</v>
      </c>
      <c r="E95" s="39" t="s">
        <v>2106</v>
      </c>
      <c r="F95">
        <v>7</v>
      </c>
      <c r="I95" s="39" t="s">
        <v>16918</v>
      </c>
      <c r="J95">
        <v>1</v>
      </c>
      <c r="L95" s="39" t="s">
        <v>32187</v>
      </c>
      <c r="M95">
        <v>0</v>
      </c>
      <c r="O95" s="39" t="s">
        <v>32207</v>
      </c>
      <c r="P95">
        <v>0</v>
      </c>
      <c r="R95" s="39" t="s">
        <v>32174</v>
      </c>
      <c r="S95">
        <v>1</v>
      </c>
      <c r="U95" s="39" t="s">
        <v>32192</v>
      </c>
      <c r="V95">
        <v>0</v>
      </c>
      <c r="X95" s="39" t="s">
        <v>32176</v>
      </c>
      <c r="Y95">
        <v>1</v>
      </c>
      <c r="AA95" s="39" t="s">
        <v>32182</v>
      </c>
      <c r="AB95">
        <v>1</v>
      </c>
      <c r="AD95" s="39" t="s">
        <v>32178</v>
      </c>
      <c r="AE95">
        <v>1</v>
      </c>
      <c r="AG95" s="39" t="s">
        <v>32179</v>
      </c>
      <c r="AH95">
        <v>1</v>
      </c>
      <c r="AJ95" s="39" t="s">
        <v>32180</v>
      </c>
      <c r="AK95">
        <v>1</v>
      </c>
    </row>
    <row r="96" spans="1:37" x14ac:dyDescent="0.3">
      <c r="A96">
        <v>95</v>
      </c>
      <c r="B96" s="1">
        <v>45842.557592592595</v>
      </c>
      <c r="C96" s="1">
        <v>45842.558009259257</v>
      </c>
      <c r="D96" s="39" t="s">
        <v>2065</v>
      </c>
      <c r="E96" s="39" t="s">
        <v>2066</v>
      </c>
      <c r="F96">
        <v>7</v>
      </c>
      <c r="I96" s="39" t="s">
        <v>16918</v>
      </c>
      <c r="J96">
        <v>1</v>
      </c>
      <c r="L96" s="39" t="s">
        <v>32187</v>
      </c>
      <c r="M96">
        <v>0</v>
      </c>
      <c r="O96" s="39" t="s">
        <v>32207</v>
      </c>
      <c r="P96">
        <v>0</v>
      </c>
      <c r="R96" s="39" t="s">
        <v>32174</v>
      </c>
      <c r="S96">
        <v>1</v>
      </c>
      <c r="U96" s="39" t="s">
        <v>32220</v>
      </c>
      <c r="V96">
        <v>0</v>
      </c>
      <c r="X96" s="39" t="s">
        <v>32176</v>
      </c>
      <c r="Y96">
        <v>1</v>
      </c>
      <c r="AA96" s="39" t="s">
        <v>32182</v>
      </c>
      <c r="AB96">
        <v>1</v>
      </c>
      <c r="AD96" s="39" t="s">
        <v>32178</v>
      </c>
      <c r="AE96">
        <v>1</v>
      </c>
      <c r="AG96" s="39" t="s">
        <v>32179</v>
      </c>
      <c r="AH96">
        <v>1</v>
      </c>
      <c r="AJ96" s="39" t="s">
        <v>32180</v>
      </c>
      <c r="AK96">
        <v>1</v>
      </c>
    </row>
    <row r="97" spans="1:37" x14ac:dyDescent="0.3">
      <c r="A97">
        <v>96</v>
      </c>
      <c r="B97" s="1">
        <v>45842.548750000002</v>
      </c>
      <c r="C97" s="1">
        <v>45842.558055555557</v>
      </c>
      <c r="D97" s="39" t="s">
        <v>2154</v>
      </c>
      <c r="E97" s="39" t="s">
        <v>2155</v>
      </c>
      <c r="F97">
        <v>9</v>
      </c>
      <c r="I97" s="39" t="s">
        <v>16918</v>
      </c>
      <c r="J97">
        <v>1</v>
      </c>
      <c r="L97" s="39" t="s">
        <v>32172</v>
      </c>
      <c r="M97">
        <v>1</v>
      </c>
      <c r="O97" s="39" t="s">
        <v>32173</v>
      </c>
      <c r="P97">
        <v>1</v>
      </c>
      <c r="R97" s="39" t="s">
        <v>32174</v>
      </c>
      <c r="S97">
        <v>1</v>
      </c>
      <c r="U97" s="39" t="s">
        <v>32220</v>
      </c>
      <c r="V97">
        <v>0</v>
      </c>
      <c r="X97" s="39" t="s">
        <v>32176</v>
      </c>
      <c r="Y97">
        <v>1</v>
      </c>
      <c r="AA97" s="39" t="s">
        <v>32182</v>
      </c>
      <c r="AB97">
        <v>1</v>
      </c>
      <c r="AD97" s="39" t="s">
        <v>32178</v>
      </c>
      <c r="AE97">
        <v>1</v>
      </c>
      <c r="AG97" s="39" t="s">
        <v>32179</v>
      </c>
      <c r="AH97">
        <v>1</v>
      </c>
      <c r="AJ97" s="39" t="s">
        <v>32180</v>
      </c>
      <c r="AK97">
        <v>1</v>
      </c>
    </row>
    <row r="98" spans="1:37" x14ac:dyDescent="0.3">
      <c r="A98">
        <v>97</v>
      </c>
      <c r="B98" s="1">
        <v>45842.548321759263</v>
      </c>
      <c r="C98" s="1">
        <v>45842.558136574073</v>
      </c>
      <c r="D98" s="39" t="s">
        <v>2045</v>
      </c>
      <c r="E98" s="39" t="s">
        <v>2046</v>
      </c>
      <c r="F98">
        <v>6</v>
      </c>
      <c r="I98" s="39" t="s">
        <v>16918</v>
      </c>
      <c r="J98">
        <v>1</v>
      </c>
      <c r="L98" s="39" t="s">
        <v>32172</v>
      </c>
      <c r="M98">
        <v>1</v>
      </c>
      <c r="O98" s="39" t="s">
        <v>32207</v>
      </c>
      <c r="P98">
        <v>0</v>
      </c>
      <c r="R98" s="39" t="s">
        <v>32174</v>
      </c>
      <c r="S98">
        <v>1</v>
      </c>
      <c r="U98" s="39" t="s">
        <v>32223</v>
      </c>
      <c r="V98">
        <v>0</v>
      </c>
      <c r="X98" s="39" t="s">
        <v>32176</v>
      </c>
      <c r="Y98">
        <v>1</v>
      </c>
      <c r="AA98" s="39" t="s">
        <v>32177</v>
      </c>
      <c r="AB98">
        <v>0</v>
      </c>
      <c r="AD98" s="39" t="s">
        <v>32178</v>
      </c>
      <c r="AE98">
        <v>1</v>
      </c>
      <c r="AG98" s="39" t="s">
        <v>32179</v>
      </c>
      <c r="AH98">
        <v>1</v>
      </c>
      <c r="AJ98" s="39" t="s">
        <v>32183</v>
      </c>
      <c r="AK98">
        <v>0</v>
      </c>
    </row>
    <row r="99" spans="1:37" x14ac:dyDescent="0.3">
      <c r="A99">
        <v>98</v>
      </c>
      <c r="B99" s="1">
        <v>45842.548784722225</v>
      </c>
      <c r="C99" s="1">
        <v>45842.558148148149</v>
      </c>
      <c r="D99" s="39" t="s">
        <v>2024</v>
      </c>
      <c r="E99" s="39" t="s">
        <v>2025</v>
      </c>
      <c r="F99">
        <v>6</v>
      </c>
      <c r="I99" s="39" t="s">
        <v>16918</v>
      </c>
      <c r="J99">
        <v>1</v>
      </c>
      <c r="L99" s="39" t="s">
        <v>32172</v>
      </c>
      <c r="M99">
        <v>1</v>
      </c>
      <c r="O99" s="39" t="s">
        <v>32207</v>
      </c>
      <c r="P99">
        <v>0</v>
      </c>
      <c r="R99" s="39" t="s">
        <v>32174</v>
      </c>
      <c r="S99">
        <v>1</v>
      </c>
      <c r="U99" s="39" t="s">
        <v>32220</v>
      </c>
      <c r="V99">
        <v>0</v>
      </c>
      <c r="X99" s="39" t="s">
        <v>32176</v>
      </c>
      <c r="Y99">
        <v>1</v>
      </c>
      <c r="AA99" s="39" t="s">
        <v>32177</v>
      </c>
      <c r="AB99">
        <v>0</v>
      </c>
      <c r="AD99" s="39" t="s">
        <v>32178</v>
      </c>
      <c r="AE99">
        <v>1</v>
      </c>
      <c r="AG99" s="39" t="s">
        <v>32179</v>
      </c>
      <c r="AH99">
        <v>1</v>
      </c>
      <c r="AJ99" s="39" t="s">
        <v>32183</v>
      </c>
      <c r="AK99">
        <v>0</v>
      </c>
    </row>
    <row r="100" spans="1:37" x14ac:dyDescent="0.3">
      <c r="A100">
        <v>99</v>
      </c>
      <c r="B100" s="1">
        <v>45842.55028935185</v>
      </c>
      <c r="C100" s="1">
        <v>45842.55877314815</v>
      </c>
      <c r="D100" s="39" t="s">
        <v>7200</v>
      </c>
      <c r="E100" s="39" t="s">
        <v>7201</v>
      </c>
      <c r="F100">
        <v>7</v>
      </c>
      <c r="I100" s="39" t="s">
        <v>16918</v>
      </c>
      <c r="J100">
        <v>1</v>
      </c>
      <c r="L100" s="39" t="s">
        <v>32172</v>
      </c>
      <c r="M100">
        <v>1</v>
      </c>
      <c r="O100" s="39" t="s">
        <v>32184</v>
      </c>
      <c r="P100">
        <v>0</v>
      </c>
      <c r="R100" s="39" t="s">
        <v>32174</v>
      </c>
      <c r="S100">
        <v>1</v>
      </c>
      <c r="U100" s="39" t="s">
        <v>32181</v>
      </c>
      <c r="V100">
        <v>0</v>
      </c>
      <c r="X100" s="39" t="s">
        <v>32176</v>
      </c>
      <c r="Y100">
        <v>1</v>
      </c>
      <c r="AA100" s="39" t="s">
        <v>32177</v>
      </c>
      <c r="AB100">
        <v>0</v>
      </c>
      <c r="AD100" s="39" t="s">
        <v>32178</v>
      </c>
      <c r="AE100">
        <v>1</v>
      </c>
      <c r="AG100" s="39" t="s">
        <v>32179</v>
      </c>
      <c r="AH100">
        <v>1</v>
      </c>
      <c r="AJ100" s="39" t="s">
        <v>32180</v>
      </c>
      <c r="AK100">
        <v>1</v>
      </c>
    </row>
    <row r="101" spans="1:37" x14ac:dyDescent="0.3">
      <c r="A101">
        <v>100</v>
      </c>
      <c r="B101" s="1">
        <v>45842.549502314818</v>
      </c>
      <c r="C101" s="1">
        <v>45842.559351851851</v>
      </c>
      <c r="D101" s="39" t="s">
        <v>2182</v>
      </c>
      <c r="E101" s="39" t="s">
        <v>2183</v>
      </c>
      <c r="F101">
        <v>9</v>
      </c>
      <c r="I101" s="39" t="s">
        <v>16918</v>
      </c>
      <c r="J101">
        <v>1</v>
      </c>
      <c r="L101" s="39" t="s">
        <v>32172</v>
      </c>
      <c r="M101">
        <v>1</v>
      </c>
      <c r="O101" s="39" t="s">
        <v>32173</v>
      </c>
      <c r="P101">
        <v>1</v>
      </c>
      <c r="R101" s="39" t="s">
        <v>32174</v>
      </c>
      <c r="S101">
        <v>1</v>
      </c>
      <c r="U101" s="39" t="s">
        <v>32200</v>
      </c>
      <c r="V101">
        <v>1</v>
      </c>
      <c r="X101" s="39" t="s">
        <v>32176</v>
      </c>
      <c r="Y101">
        <v>1</v>
      </c>
      <c r="AA101" s="39" t="s">
        <v>32177</v>
      </c>
      <c r="AB101">
        <v>0</v>
      </c>
      <c r="AD101" s="39" t="s">
        <v>32178</v>
      </c>
      <c r="AE101">
        <v>1</v>
      </c>
      <c r="AG101" s="39" t="s">
        <v>32179</v>
      </c>
      <c r="AH101">
        <v>1</v>
      </c>
      <c r="AJ101" s="39" t="s">
        <v>32180</v>
      </c>
      <c r="AK101">
        <v>1</v>
      </c>
    </row>
    <row r="102" spans="1:37" x14ac:dyDescent="0.3">
      <c r="A102">
        <v>101</v>
      </c>
      <c r="B102" s="1">
        <v>45842.548333333332</v>
      </c>
      <c r="C102" s="1">
        <v>45842.559363425928</v>
      </c>
      <c r="D102" s="39" t="s">
        <v>2189</v>
      </c>
      <c r="E102" s="39" t="s">
        <v>2190</v>
      </c>
      <c r="F102">
        <v>8</v>
      </c>
      <c r="I102" s="39" t="s">
        <v>16918</v>
      </c>
      <c r="J102">
        <v>1</v>
      </c>
      <c r="L102" s="39" t="s">
        <v>32239</v>
      </c>
      <c r="M102">
        <v>1</v>
      </c>
      <c r="O102" s="39" t="s">
        <v>32173</v>
      </c>
      <c r="P102">
        <v>1</v>
      </c>
      <c r="R102" s="39" t="s">
        <v>32174</v>
      </c>
      <c r="S102">
        <v>1</v>
      </c>
      <c r="U102" s="39" t="s">
        <v>32240</v>
      </c>
      <c r="V102">
        <v>1</v>
      </c>
      <c r="X102" s="39" t="s">
        <v>32176</v>
      </c>
      <c r="Y102">
        <v>1</v>
      </c>
      <c r="AA102" s="39" t="s">
        <v>32177</v>
      </c>
      <c r="AB102">
        <v>0</v>
      </c>
      <c r="AD102" s="39" t="s">
        <v>32178</v>
      </c>
      <c r="AE102">
        <v>1</v>
      </c>
      <c r="AG102" s="39" t="s">
        <v>32179</v>
      </c>
      <c r="AH102">
        <v>1</v>
      </c>
      <c r="AJ102" s="39" t="s">
        <v>32183</v>
      </c>
      <c r="AK102">
        <v>0</v>
      </c>
    </row>
    <row r="103" spans="1:37" x14ac:dyDescent="0.3">
      <c r="A103">
        <v>102</v>
      </c>
      <c r="B103" s="1">
        <v>45842.549212962964</v>
      </c>
      <c r="C103" s="1">
        <v>45842.559398148151</v>
      </c>
      <c r="D103" s="39" t="s">
        <v>2000</v>
      </c>
      <c r="E103" s="39" t="s">
        <v>2001</v>
      </c>
      <c r="F103">
        <v>9</v>
      </c>
      <c r="I103" s="39" t="s">
        <v>16918</v>
      </c>
      <c r="J103">
        <v>1</v>
      </c>
      <c r="L103" s="39" t="s">
        <v>32239</v>
      </c>
      <c r="M103">
        <v>1</v>
      </c>
      <c r="O103" s="39" t="s">
        <v>32173</v>
      </c>
      <c r="P103">
        <v>1</v>
      </c>
      <c r="R103" s="39" t="s">
        <v>32174</v>
      </c>
      <c r="S103">
        <v>1</v>
      </c>
      <c r="U103" s="39" t="s">
        <v>32241</v>
      </c>
      <c r="V103">
        <v>1</v>
      </c>
      <c r="X103" s="39" t="s">
        <v>32176</v>
      </c>
      <c r="Y103">
        <v>1</v>
      </c>
      <c r="AA103" s="39" t="s">
        <v>32182</v>
      </c>
      <c r="AB103">
        <v>1</v>
      </c>
      <c r="AD103" s="39" t="s">
        <v>32178</v>
      </c>
      <c r="AE103">
        <v>1</v>
      </c>
      <c r="AG103" s="39" t="s">
        <v>32179</v>
      </c>
      <c r="AH103">
        <v>1</v>
      </c>
      <c r="AJ103" s="39" t="s">
        <v>32183</v>
      </c>
      <c r="AK103">
        <v>0</v>
      </c>
    </row>
    <row r="104" spans="1:37" x14ac:dyDescent="0.3">
      <c r="A104">
        <v>103</v>
      </c>
      <c r="B104" s="1">
        <v>45842.548564814817</v>
      </c>
      <c r="C104" s="1">
        <v>45842.559444444443</v>
      </c>
      <c r="D104" s="39" t="s">
        <v>2175</v>
      </c>
      <c r="E104" s="39" t="s">
        <v>2176</v>
      </c>
      <c r="F104">
        <v>9</v>
      </c>
      <c r="I104" s="39" t="s">
        <v>16918</v>
      </c>
      <c r="J104">
        <v>1</v>
      </c>
      <c r="L104" s="39" t="s">
        <v>32239</v>
      </c>
      <c r="M104">
        <v>1</v>
      </c>
      <c r="O104" s="39" t="s">
        <v>32173</v>
      </c>
      <c r="P104">
        <v>1</v>
      </c>
      <c r="R104" s="39" t="s">
        <v>32174</v>
      </c>
      <c r="S104">
        <v>1</v>
      </c>
      <c r="U104" s="39" t="s">
        <v>32241</v>
      </c>
      <c r="V104">
        <v>1</v>
      </c>
      <c r="X104" s="39" t="s">
        <v>32176</v>
      </c>
      <c r="Y104">
        <v>1</v>
      </c>
      <c r="AA104" s="39" t="s">
        <v>32177</v>
      </c>
      <c r="AB104">
        <v>0</v>
      </c>
      <c r="AD104" s="39" t="s">
        <v>32178</v>
      </c>
      <c r="AE104">
        <v>1</v>
      </c>
      <c r="AG104" s="39" t="s">
        <v>32179</v>
      </c>
      <c r="AH104">
        <v>1</v>
      </c>
      <c r="AJ104" s="39" t="s">
        <v>32180</v>
      </c>
      <c r="AK104">
        <v>1</v>
      </c>
    </row>
    <row r="105" spans="1:37" x14ac:dyDescent="0.3">
      <c r="A105">
        <v>104</v>
      </c>
      <c r="B105" s="1">
        <v>45842.550266203703</v>
      </c>
      <c r="C105" s="1">
        <v>45842.559872685182</v>
      </c>
      <c r="D105" s="39" t="s">
        <v>4606</v>
      </c>
      <c r="E105" s="39" t="s">
        <v>4607</v>
      </c>
      <c r="F105">
        <v>8</v>
      </c>
      <c r="I105" s="39" t="s">
        <v>16918</v>
      </c>
      <c r="J105">
        <v>1</v>
      </c>
      <c r="L105" s="39" t="s">
        <v>32239</v>
      </c>
      <c r="M105">
        <v>1</v>
      </c>
      <c r="O105" s="39" t="s">
        <v>32173</v>
      </c>
      <c r="P105">
        <v>1</v>
      </c>
      <c r="R105" s="39" t="s">
        <v>16837</v>
      </c>
      <c r="S105">
        <v>0</v>
      </c>
      <c r="U105" s="39" t="s">
        <v>32242</v>
      </c>
      <c r="V105">
        <v>0</v>
      </c>
      <c r="X105" s="39" t="s">
        <v>32176</v>
      </c>
      <c r="Y105">
        <v>1</v>
      </c>
      <c r="AA105" s="39" t="s">
        <v>32182</v>
      </c>
      <c r="AB105">
        <v>1</v>
      </c>
      <c r="AD105" s="39" t="s">
        <v>32178</v>
      </c>
      <c r="AE105">
        <v>1</v>
      </c>
      <c r="AG105" s="39" t="s">
        <v>32179</v>
      </c>
      <c r="AH105">
        <v>1</v>
      </c>
      <c r="AJ105" s="39" t="s">
        <v>32180</v>
      </c>
      <c r="AK105">
        <v>1</v>
      </c>
    </row>
    <row r="106" spans="1:37" x14ac:dyDescent="0.3">
      <c r="A106">
        <v>105</v>
      </c>
      <c r="B106" s="1">
        <v>45842.548807870371</v>
      </c>
      <c r="C106" s="1">
        <v>45842.560057870367</v>
      </c>
      <c r="D106" s="39" t="s">
        <v>2132</v>
      </c>
      <c r="E106" s="39" t="s">
        <v>2133</v>
      </c>
      <c r="F106">
        <v>9</v>
      </c>
      <c r="I106" s="39" t="s">
        <v>16918</v>
      </c>
      <c r="J106">
        <v>1</v>
      </c>
      <c r="L106" s="39" t="s">
        <v>32239</v>
      </c>
      <c r="M106">
        <v>1</v>
      </c>
      <c r="O106" s="39" t="s">
        <v>32173</v>
      </c>
      <c r="P106">
        <v>1</v>
      </c>
      <c r="R106" s="39" t="s">
        <v>32174</v>
      </c>
      <c r="S106">
        <v>1</v>
      </c>
      <c r="U106" s="39" t="s">
        <v>32241</v>
      </c>
      <c r="V106">
        <v>1</v>
      </c>
      <c r="X106" s="39" t="s">
        <v>32176</v>
      </c>
      <c r="Y106">
        <v>1</v>
      </c>
      <c r="AA106" s="39" t="s">
        <v>32177</v>
      </c>
      <c r="AB106">
        <v>0</v>
      </c>
      <c r="AD106" s="39" t="s">
        <v>32178</v>
      </c>
      <c r="AE106">
        <v>1</v>
      </c>
      <c r="AG106" s="39" t="s">
        <v>32179</v>
      </c>
      <c r="AH106">
        <v>1</v>
      </c>
      <c r="AJ106" s="39" t="s">
        <v>32180</v>
      </c>
      <c r="AK106">
        <v>1</v>
      </c>
    </row>
    <row r="107" spans="1:37" x14ac:dyDescent="0.3">
      <c r="A107">
        <v>106</v>
      </c>
      <c r="B107" s="1">
        <v>45842.548645833333</v>
      </c>
      <c r="C107" s="1">
        <v>45842.56045138889</v>
      </c>
      <c r="D107" s="39" t="s">
        <v>2122</v>
      </c>
      <c r="E107" s="39" t="s">
        <v>2123</v>
      </c>
      <c r="F107">
        <v>9</v>
      </c>
      <c r="I107" s="39" t="s">
        <v>16918</v>
      </c>
      <c r="J107">
        <v>1</v>
      </c>
      <c r="L107" s="39" t="s">
        <v>32239</v>
      </c>
      <c r="M107">
        <v>1</v>
      </c>
      <c r="O107" s="39" t="s">
        <v>32173</v>
      </c>
      <c r="P107">
        <v>1</v>
      </c>
      <c r="R107" s="39" t="s">
        <v>32174</v>
      </c>
      <c r="S107">
        <v>1</v>
      </c>
      <c r="U107" s="39" t="s">
        <v>32241</v>
      </c>
      <c r="V107">
        <v>1</v>
      </c>
      <c r="X107" s="39" t="s">
        <v>32176</v>
      </c>
      <c r="Y107">
        <v>1</v>
      </c>
      <c r="AA107" s="39" t="s">
        <v>32177</v>
      </c>
      <c r="AB107">
        <v>0</v>
      </c>
      <c r="AD107" s="39" t="s">
        <v>32178</v>
      </c>
      <c r="AE107">
        <v>1</v>
      </c>
      <c r="AG107" s="39" t="s">
        <v>32179</v>
      </c>
      <c r="AH107">
        <v>1</v>
      </c>
      <c r="AJ107" s="39" t="s">
        <v>32180</v>
      </c>
      <c r="AK107">
        <v>1</v>
      </c>
    </row>
    <row r="108" spans="1:37" x14ac:dyDescent="0.3">
      <c r="A108">
        <v>107</v>
      </c>
      <c r="B108" s="1">
        <v>45842.549768518518</v>
      </c>
      <c r="C108" s="1">
        <v>45842.560486111113</v>
      </c>
      <c r="D108" s="39" t="s">
        <v>2111</v>
      </c>
      <c r="E108" s="39" t="s">
        <v>2112</v>
      </c>
      <c r="F108">
        <v>5</v>
      </c>
      <c r="I108" s="39" t="s">
        <v>16918</v>
      </c>
      <c r="J108">
        <v>1</v>
      </c>
      <c r="L108" s="39" t="s">
        <v>32239</v>
      </c>
      <c r="M108">
        <v>1</v>
      </c>
      <c r="O108" s="39" t="s">
        <v>32207</v>
      </c>
      <c r="P108">
        <v>0</v>
      </c>
      <c r="R108" s="39" t="s">
        <v>32197</v>
      </c>
      <c r="S108">
        <v>0</v>
      </c>
      <c r="U108" s="39" t="s">
        <v>32243</v>
      </c>
      <c r="V108">
        <v>0</v>
      </c>
      <c r="X108" s="39" t="s">
        <v>32176</v>
      </c>
      <c r="Y108">
        <v>1</v>
      </c>
      <c r="AA108" s="39" t="s">
        <v>32209</v>
      </c>
      <c r="AB108">
        <v>0</v>
      </c>
      <c r="AD108" s="39" t="s">
        <v>32178</v>
      </c>
      <c r="AE108">
        <v>1</v>
      </c>
      <c r="AG108" s="39" t="s">
        <v>32179</v>
      </c>
      <c r="AH108">
        <v>1</v>
      </c>
      <c r="AJ108" s="39" t="s">
        <v>32186</v>
      </c>
      <c r="AK108">
        <v>0</v>
      </c>
    </row>
    <row r="109" spans="1:37" x14ac:dyDescent="0.3">
      <c r="A109">
        <v>108</v>
      </c>
      <c r="B109" s="1">
        <v>45842.552395833336</v>
      </c>
      <c r="C109" s="1">
        <v>45842.561273148145</v>
      </c>
      <c r="D109" s="39" t="s">
        <v>2144</v>
      </c>
      <c r="E109" s="39" t="s">
        <v>2145</v>
      </c>
      <c r="F109">
        <v>7</v>
      </c>
      <c r="I109" s="39" t="s">
        <v>16918</v>
      </c>
      <c r="J109">
        <v>1</v>
      </c>
      <c r="L109" s="39" t="s">
        <v>32239</v>
      </c>
      <c r="M109">
        <v>1</v>
      </c>
      <c r="O109" s="39" t="s">
        <v>32173</v>
      </c>
      <c r="P109">
        <v>1</v>
      </c>
      <c r="R109" s="39" t="s">
        <v>32197</v>
      </c>
      <c r="S109">
        <v>0</v>
      </c>
      <c r="U109" s="39" t="s">
        <v>32244</v>
      </c>
      <c r="V109">
        <v>0</v>
      </c>
      <c r="X109" s="39" t="s">
        <v>32176</v>
      </c>
      <c r="Y109">
        <v>1</v>
      </c>
      <c r="AA109" s="39" t="s">
        <v>32209</v>
      </c>
      <c r="AB109">
        <v>0</v>
      </c>
      <c r="AD109" s="39" t="s">
        <v>32178</v>
      </c>
      <c r="AE109">
        <v>1</v>
      </c>
      <c r="AG109" s="39" t="s">
        <v>32179</v>
      </c>
      <c r="AH109">
        <v>1</v>
      </c>
      <c r="AJ109" s="39" t="s">
        <v>32180</v>
      </c>
      <c r="AK109">
        <v>1</v>
      </c>
    </row>
    <row r="110" spans="1:37" x14ac:dyDescent="0.3">
      <c r="A110">
        <v>109</v>
      </c>
      <c r="B110" s="1">
        <v>45842.559201388889</v>
      </c>
      <c r="C110" s="1">
        <v>45842.561967592592</v>
      </c>
      <c r="D110" s="39" t="s">
        <v>1987</v>
      </c>
      <c r="E110" s="39" t="s">
        <v>1988</v>
      </c>
      <c r="F110">
        <v>7</v>
      </c>
      <c r="I110" s="39" t="s">
        <v>16918</v>
      </c>
      <c r="J110">
        <v>1</v>
      </c>
      <c r="L110" s="39" t="s">
        <v>32239</v>
      </c>
      <c r="M110">
        <v>1</v>
      </c>
      <c r="O110" s="39" t="s">
        <v>32207</v>
      </c>
      <c r="P110">
        <v>0</v>
      </c>
      <c r="R110" s="39" t="s">
        <v>32197</v>
      </c>
      <c r="S110">
        <v>0</v>
      </c>
      <c r="U110" s="39" t="s">
        <v>32241</v>
      </c>
      <c r="V110">
        <v>1</v>
      </c>
      <c r="X110" s="39" t="s">
        <v>32176</v>
      </c>
      <c r="Y110">
        <v>1</v>
      </c>
      <c r="AA110" s="39" t="s">
        <v>32177</v>
      </c>
      <c r="AB110">
        <v>0</v>
      </c>
      <c r="AD110" s="39" t="s">
        <v>32178</v>
      </c>
      <c r="AE110">
        <v>1</v>
      </c>
      <c r="AG110" s="39" t="s">
        <v>32179</v>
      </c>
      <c r="AH110">
        <v>1</v>
      </c>
      <c r="AJ110" s="39" t="s">
        <v>32180</v>
      </c>
      <c r="AK110">
        <v>1</v>
      </c>
    </row>
    <row r="111" spans="1:37" x14ac:dyDescent="0.3">
      <c r="A111">
        <v>110</v>
      </c>
      <c r="B111" s="1">
        <v>45842.548888888887</v>
      </c>
      <c r="C111" s="1">
        <v>45842.562407407408</v>
      </c>
      <c r="D111" s="39" t="s">
        <v>2218</v>
      </c>
      <c r="E111" s="39" t="s">
        <v>2219</v>
      </c>
      <c r="F111">
        <v>9</v>
      </c>
      <c r="I111" s="39" t="s">
        <v>16918</v>
      </c>
      <c r="J111">
        <v>1</v>
      </c>
      <c r="L111" s="39" t="s">
        <v>32239</v>
      </c>
      <c r="M111">
        <v>1</v>
      </c>
      <c r="O111" s="39" t="s">
        <v>32173</v>
      </c>
      <c r="P111">
        <v>1</v>
      </c>
      <c r="R111" s="39" t="s">
        <v>32174</v>
      </c>
      <c r="S111">
        <v>1</v>
      </c>
      <c r="U111" s="39" t="s">
        <v>32245</v>
      </c>
      <c r="V111">
        <v>0</v>
      </c>
      <c r="X111" s="39" t="s">
        <v>32176</v>
      </c>
      <c r="Y111">
        <v>1</v>
      </c>
      <c r="AA111" s="39" t="s">
        <v>32182</v>
      </c>
      <c r="AB111">
        <v>1</v>
      </c>
      <c r="AD111" s="39" t="s">
        <v>32178</v>
      </c>
      <c r="AE111">
        <v>1</v>
      </c>
      <c r="AG111" s="39" t="s">
        <v>32179</v>
      </c>
      <c r="AH111">
        <v>1</v>
      </c>
      <c r="AJ111" s="39" t="s">
        <v>32180</v>
      </c>
      <c r="AK111">
        <v>1</v>
      </c>
    </row>
    <row r="112" spans="1:37" x14ac:dyDescent="0.3">
      <c r="A112">
        <v>111</v>
      </c>
      <c r="B112" s="1">
        <v>45842.550266203703</v>
      </c>
      <c r="C112" s="1">
        <v>45842.56391203704</v>
      </c>
      <c r="D112" s="39" t="s">
        <v>2265</v>
      </c>
      <c r="E112" s="39" t="s">
        <v>2266</v>
      </c>
      <c r="F112">
        <v>9</v>
      </c>
      <c r="I112" s="39" t="s">
        <v>16918</v>
      </c>
      <c r="J112">
        <v>1</v>
      </c>
      <c r="L112" s="39" t="s">
        <v>32239</v>
      </c>
      <c r="M112">
        <v>1</v>
      </c>
      <c r="O112" s="39" t="s">
        <v>32173</v>
      </c>
      <c r="P112">
        <v>1</v>
      </c>
      <c r="R112" s="39" t="s">
        <v>32174</v>
      </c>
      <c r="S112">
        <v>1</v>
      </c>
      <c r="U112" s="39" t="s">
        <v>32246</v>
      </c>
      <c r="V112">
        <v>0</v>
      </c>
      <c r="X112" s="39" t="s">
        <v>32176</v>
      </c>
      <c r="Y112">
        <v>1</v>
      </c>
      <c r="AA112" s="39" t="s">
        <v>32182</v>
      </c>
      <c r="AB112">
        <v>1</v>
      </c>
      <c r="AD112" s="39" t="s">
        <v>32178</v>
      </c>
      <c r="AE112">
        <v>1</v>
      </c>
      <c r="AG112" s="39" t="s">
        <v>32179</v>
      </c>
      <c r="AH112">
        <v>1</v>
      </c>
      <c r="AJ112" s="39" t="s">
        <v>32180</v>
      </c>
      <c r="AK112">
        <v>1</v>
      </c>
    </row>
    <row r="113" spans="1:37" x14ac:dyDescent="0.3">
      <c r="A113">
        <v>112</v>
      </c>
      <c r="B113" s="1">
        <v>45842.548437500001</v>
      </c>
      <c r="C113" s="1">
        <v>45842.564155092594</v>
      </c>
      <c r="D113" s="39" t="s">
        <v>2258</v>
      </c>
      <c r="E113" s="39" t="s">
        <v>2259</v>
      </c>
      <c r="F113">
        <v>8</v>
      </c>
      <c r="I113" s="39" t="s">
        <v>16918</v>
      </c>
      <c r="J113">
        <v>1</v>
      </c>
      <c r="L113" s="39" t="s">
        <v>32239</v>
      </c>
      <c r="M113">
        <v>1</v>
      </c>
      <c r="O113" s="39" t="s">
        <v>32173</v>
      </c>
      <c r="P113">
        <v>1</v>
      </c>
      <c r="R113" s="39" t="s">
        <v>16837</v>
      </c>
      <c r="S113">
        <v>0</v>
      </c>
      <c r="U113" s="39" t="s">
        <v>32245</v>
      </c>
      <c r="V113">
        <v>0</v>
      </c>
      <c r="X113" s="39" t="s">
        <v>32176</v>
      </c>
      <c r="Y113">
        <v>1</v>
      </c>
      <c r="AA113" s="39" t="s">
        <v>32182</v>
      </c>
      <c r="AB113">
        <v>1</v>
      </c>
      <c r="AD113" s="39" t="s">
        <v>32178</v>
      </c>
      <c r="AE113">
        <v>1</v>
      </c>
      <c r="AG113" s="39" t="s">
        <v>32179</v>
      </c>
      <c r="AH113">
        <v>1</v>
      </c>
      <c r="AJ113" s="39" t="s">
        <v>32180</v>
      </c>
      <c r="AK113">
        <v>1</v>
      </c>
    </row>
    <row r="114" spans="1:37" x14ac:dyDescent="0.3">
      <c r="A114">
        <v>113</v>
      </c>
      <c r="B114" s="1">
        <v>45845.452569444446</v>
      </c>
      <c r="C114" s="1">
        <v>45845.455243055556</v>
      </c>
      <c r="D114" s="39" t="s">
        <v>2869</v>
      </c>
      <c r="E114" s="39" t="s">
        <v>2870</v>
      </c>
      <c r="F114">
        <v>9</v>
      </c>
      <c r="I114" s="39" t="s">
        <v>16918</v>
      </c>
      <c r="J114">
        <v>1</v>
      </c>
      <c r="L114" s="39" t="s">
        <v>32239</v>
      </c>
      <c r="M114">
        <v>1</v>
      </c>
      <c r="O114" s="39" t="s">
        <v>32173</v>
      </c>
      <c r="P114">
        <v>1</v>
      </c>
      <c r="R114" s="39" t="s">
        <v>32174</v>
      </c>
      <c r="S114">
        <v>1</v>
      </c>
      <c r="U114" s="39" t="s">
        <v>32245</v>
      </c>
      <c r="V114">
        <v>0</v>
      </c>
      <c r="X114" s="39" t="s">
        <v>32176</v>
      </c>
      <c r="Y114">
        <v>1</v>
      </c>
      <c r="AA114" s="39" t="s">
        <v>32182</v>
      </c>
      <c r="AB114">
        <v>1</v>
      </c>
      <c r="AD114" s="39" t="s">
        <v>32178</v>
      </c>
      <c r="AE114">
        <v>1</v>
      </c>
      <c r="AG114" s="39" t="s">
        <v>32179</v>
      </c>
      <c r="AH114">
        <v>1</v>
      </c>
      <c r="AJ114" s="39" t="s">
        <v>32180</v>
      </c>
      <c r="AK114">
        <v>1</v>
      </c>
    </row>
    <row r="115" spans="1:37" x14ac:dyDescent="0.3">
      <c r="A115">
        <v>114</v>
      </c>
      <c r="B115" s="1">
        <v>45845.45517361111</v>
      </c>
      <c r="C115" s="1">
        <v>45845.457187499997</v>
      </c>
      <c r="D115" s="39" t="s">
        <v>2781</v>
      </c>
      <c r="E115" s="39" t="s">
        <v>2782</v>
      </c>
      <c r="F115">
        <v>5</v>
      </c>
      <c r="I115" s="39" t="s">
        <v>16918</v>
      </c>
      <c r="J115">
        <v>1</v>
      </c>
      <c r="L115" s="39" t="s">
        <v>32239</v>
      </c>
      <c r="M115">
        <v>1</v>
      </c>
      <c r="O115" s="39" t="s">
        <v>32184</v>
      </c>
      <c r="P115">
        <v>0</v>
      </c>
      <c r="R115" s="39" t="s">
        <v>16837</v>
      </c>
      <c r="S115">
        <v>0</v>
      </c>
      <c r="U115" s="39" t="s">
        <v>32247</v>
      </c>
      <c r="V115">
        <v>0</v>
      </c>
      <c r="X115" s="39" t="s">
        <v>32191</v>
      </c>
      <c r="Y115">
        <v>0</v>
      </c>
      <c r="AA115" s="39" t="s">
        <v>32177</v>
      </c>
      <c r="AB115">
        <v>0</v>
      </c>
      <c r="AD115" s="39" t="s">
        <v>32178</v>
      </c>
      <c r="AE115">
        <v>1</v>
      </c>
      <c r="AG115" s="39" t="s">
        <v>32179</v>
      </c>
      <c r="AH115">
        <v>1</v>
      </c>
      <c r="AJ115" s="39" t="s">
        <v>32180</v>
      </c>
      <c r="AK115">
        <v>1</v>
      </c>
    </row>
    <row r="116" spans="1:37" x14ac:dyDescent="0.3">
      <c r="A116">
        <v>115</v>
      </c>
      <c r="B116" s="1">
        <v>45845.455138888887</v>
      </c>
      <c r="C116" s="1">
        <v>45845.457615740743</v>
      </c>
      <c r="D116" s="39" t="s">
        <v>2937</v>
      </c>
      <c r="E116" s="39" t="s">
        <v>2938</v>
      </c>
      <c r="F116">
        <v>5</v>
      </c>
      <c r="I116" s="39" t="s">
        <v>16918</v>
      </c>
      <c r="J116">
        <v>1</v>
      </c>
      <c r="L116" s="39" t="s">
        <v>32239</v>
      </c>
      <c r="M116">
        <v>1</v>
      </c>
      <c r="O116" s="39" t="s">
        <v>32196</v>
      </c>
      <c r="P116">
        <v>0</v>
      </c>
      <c r="R116" s="39" t="s">
        <v>16837</v>
      </c>
      <c r="S116">
        <v>0</v>
      </c>
      <c r="U116" s="39" t="s">
        <v>32248</v>
      </c>
      <c r="V116">
        <v>0</v>
      </c>
      <c r="X116" s="39" t="s">
        <v>32176</v>
      </c>
      <c r="Y116">
        <v>1</v>
      </c>
      <c r="AA116" s="39" t="s">
        <v>32177</v>
      </c>
      <c r="AB116">
        <v>0</v>
      </c>
      <c r="AD116" s="39" t="s">
        <v>32178</v>
      </c>
      <c r="AE116">
        <v>1</v>
      </c>
      <c r="AG116" s="39" t="s">
        <v>32249</v>
      </c>
      <c r="AH116">
        <v>0</v>
      </c>
      <c r="AJ116" s="39" t="s">
        <v>32180</v>
      </c>
      <c r="AK116">
        <v>1</v>
      </c>
    </row>
    <row r="117" spans="1:37" x14ac:dyDescent="0.3">
      <c r="A117">
        <v>116</v>
      </c>
      <c r="B117" s="1">
        <v>45845.458391203705</v>
      </c>
      <c r="C117" s="1">
        <v>45845.459849537037</v>
      </c>
      <c r="D117" s="39" t="s">
        <v>2759</v>
      </c>
      <c r="E117" s="39" t="s">
        <v>2760</v>
      </c>
      <c r="F117">
        <v>5</v>
      </c>
      <c r="I117" s="39" t="s">
        <v>16918</v>
      </c>
      <c r="J117">
        <v>1</v>
      </c>
      <c r="L117" s="39" t="s">
        <v>32239</v>
      </c>
      <c r="M117">
        <v>1</v>
      </c>
      <c r="O117" s="39" t="s">
        <v>32184</v>
      </c>
      <c r="P117">
        <v>0</v>
      </c>
      <c r="R117" s="39" t="s">
        <v>32197</v>
      </c>
      <c r="S117">
        <v>0</v>
      </c>
      <c r="U117" s="39" t="s">
        <v>32250</v>
      </c>
      <c r="V117">
        <v>0</v>
      </c>
      <c r="X117" s="39" t="s">
        <v>32176</v>
      </c>
      <c r="Y117">
        <v>1</v>
      </c>
      <c r="AA117" s="39" t="s">
        <v>32177</v>
      </c>
      <c r="AB117">
        <v>0</v>
      </c>
      <c r="AD117" s="39" t="s">
        <v>32213</v>
      </c>
      <c r="AE117">
        <v>0</v>
      </c>
      <c r="AG117" s="39" t="s">
        <v>32179</v>
      </c>
      <c r="AH117">
        <v>1</v>
      </c>
      <c r="AJ117" s="39" t="s">
        <v>32180</v>
      </c>
      <c r="AK117">
        <v>1</v>
      </c>
    </row>
    <row r="118" spans="1:37" x14ac:dyDescent="0.3">
      <c r="A118">
        <v>117</v>
      </c>
      <c r="B118" s="1">
        <v>45845.457766203705</v>
      </c>
      <c r="C118" s="1">
        <v>45845.459849537037</v>
      </c>
      <c r="D118" s="39" t="s">
        <v>2623</v>
      </c>
      <c r="E118" s="39" t="s">
        <v>2624</v>
      </c>
      <c r="F118">
        <v>5</v>
      </c>
      <c r="I118" s="39" t="s">
        <v>16918</v>
      </c>
      <c r="J118">
        <v>1</v>
      </c>
      <c r="L118" s="39" t="s">
        <v>32239</v>
      </c>
      <c r="M118">
        <v>1</v>
      </c>
      <c r="O118" s="39" t="s">
        <v>32184</v>
      </c>
      <c r="P118">
        <v>0</v>
      </c>
      <c r="R118" s="39" t="s">
        <v>32197</v>
      </c>
      <c r="S118">
        <v>0</v>
      </c>
      <c r="U118" s="39" t="s">
        <v>32251</v>
      </c>
      <c r="V118">
        <v>0</v>
      </c>
      <c r="X118" s="39" t="s">
        <v>32176</v>
      </c>
      <c r="Y118">
        <v>1</v>
      </c>
      <c r="AA118" s="39" t="s">
        <v>32177</v>
      </c>
      <c r="AB118">
        <v>0</v>
      </c>
      <c r="AD118" s="39" t="s">
        <v>32213</v>
      </c>
      <c r="AE118">
        <v>0</v>
      </c>
      <c r="AG118" s="39" t="s">
        <v>32179</v>
      </c>
      <c r="AH118">
        <v>1</v>
      </c>
      <c r="AJ118" s="39" t="s">
        <v>32180</v>
      </c>
      <c r="AK118">
        <v>1</v>
      </c>
    </row>
    <row r="119" spans="1:37" x14ac:dyDescent="0.3">
      <c r="A119">
        <v>118</v>
      </c>
      <c r="B119" s="1">
        <v>45845.463622685187</v>
      </c>
      <c r="C119" s="1">
        <v>45845.464849537035</v>
      </c>
      <c r="D119" s="39" t="s">
        <v>2991</v>
      </c>
      <c r="E119" s="39" t="s">
        <v>2992</v>
      </c>
      <c r="F119">
        <v>3</v>
      </c>
      <c r="I119" s="39" t="s">
        <v>16918</v>
      </c>
      <c r="J119">
        <v>1</v>
      </c>
      <c r="L119" s="39" t="s">
        <v>32239</v>
      </c>
      <c r="M119">
        <v>1</v>
      </c>
      <c r="O119" s="39" t="s">
        <v>32204</v>
      </c>
      <c r="P119">
        <v>0</v>
      </c>
      <c r="R119" s="39" t="s">
        <v>16837</v>
      </c>
      <c r="S119">
        <v>0</v>
      </c>
      <c r="U119" s="39" t="s">
        <v>32252</v>
      </c>
      <c r="V119">
        <v>0</v>
      </c>
      <c r="X119" s="39" t="s">
        <v>32191</v>
      </c>
      <c r="Y119">
        <v>0</v>
      </c>
      <c r="AA119" s="39" t="s">
        <v>32177</v>
      </c>
      <c r="AB119">
        <v>0</v>
      </c>
      <c r="AD119" s="39" t="s">
        <v>32178</v>
      </c>
      <c r="AE119">
        <v>1</v>
      </c>
      <c r="AG119" s="39" t="s">
        <v>32249</v>
      </c>
      <c r="AH119">
        <v>0</v>
      </c>
      <c r="AJ119" s="39" t="s">
        <v>32193</v>
      </c>
      <c r="AK119">
        <v>0</v>
      </c>
    </row>
    <row r="120" spans="1:37" x14ac:dyDescent="0.3">
      <c r="A120">
        <v>119</v>
      </c>
      <c r="B120" s="1">
        <v>45845.742592592593</v>
      </c>
      <c r="C120" s="1">
        <v>45845.745937500003</v>
      </c>
      <c r="D120" s="39" t="s">
        <v>4227</v>
      </c>
      <c r="E120" s="39" t="s">
        <v>4228</v>
      </c>
      <c r="F120">
        <v>5</v>
      </c>
      <c r="I120" s="39" t="s">
        <v>16918</v>
      </c>
      <c r="J120">
        <v>1</v>
      </c>
      <c r="L120" s="39" t="s">
        <v>32253</v>
      </c>
      <c r="M120">
        <v>0</v>
      </c>
      <c r="O120" s="39" t="s">
        <v>32173</v>
      </c>
      <c r="P120">
        <v>1</v>
      </c>
      <c r="R120" s="39" t="s">
        <v>32174</v>
      </c>
      <c r="S120">
        <v>1</v>
      </c>
      <c r="U120" s="39" t="s">
        <v>32254</v>
      </c>
      <c r="V120">
        <v>0</v>
      </c>
      <c r="X120" s="39" t="s">
        <v>32212</v>
      </c>
      <c r="Y120">
        <v>0</v>
      </c>
      <c r="AA120" s="39" t="s">
        <v>32224</v>
      </c>
      <c r="AB120">
        <v>0</v>
      </c>
      <c r="AD120" s="39" t="s">
        <v>32178</v>
      </c>
      <c r="AE120">
        <v>1</v>
      </c>
      <c r="AG120" s="39" t="s">
        <v>32179</v>
      </c>
      <c r="AH120">
        <v>1</v>
      </c>
      <c r="AJ120" s="39" t="s">
        <v>32183</v>
      </c>
      <c r="AK120">
        <v>0</v>
      </c>
    </row>
    <row r="121" spans="1:37" x14ac:dyDescent="0.3">
      <c r="A121">
        <v>120</v>
      </c>
      <c r="B121" s="1">
        <v>45845.770810185182</v>
      </c>
      <c r="C121" s="1">
        <v>45845.774814814817</v>
      </c>
      <c r="D121" s="39" t="s">
        <v>3909</v>
      </c>
      <c r="E121" s="39" t="s">
        <v>3910</v>
      </c>
      <c r="F121">
        <v>6</v>
      </c>
      <c r="I121" s="39" t="s">
        <v>16918</v>
      </c>
      <c r="J121">
        <v>1</v>
      </c>
      <c r="L121" s="39" t="s">
        <v>32255</v>
      </c>
      <c r="M121">
        <v>0</v>
      </c>
      <c r="O121" s="39" t="s">
        <v>32184</v>
      </c>
      <c r="P121">
        <v>0</v>
      </c>
      <c r="R121" s="39" t="s">
        <v>32174</v>
      </c>
      <c r="S121">
        <v>1</v>
      </c>
      <c r="U121" s="39" t="s">
        <v>32256</v>
      </c>
      <c r="V121">
        <v>0</v>
      </c>
      <c r="X121" s="39" t="s">
        <v>32176</v>
      </c>
      <c r="Y121">
        <v>1</v>
      </c>
      <c r="AA121" s="39" t="s">
        <v>32182</v>
      </c>
      <c r="AB121">
        <v>1</v>
      </c>
      <c r="AD121" s="39" t="s">
        <v>32178</v>
      </c>
      <c r="AE121">
        <v>1</v>
      </c>
      <c r="AG121" s="39" t="s">
        <v>32249</v>
      </c>
      <c r="AH121">
        <v>0</v>
      </c>
      <c r="AJ121" s="39" t="s">
        <v>32180</v>
      </c>
      <c r="AK121">
        <v>1</v>
      </c>
    </row>
    <row r="122" spans="1:37" x14ac:dyDescent="0.3">
      <c r="A122">
        <v>121</v>
      </c>
      <c r="B122" s="1">
        <v>45845.784143518518</v>
      </c>
      <c r="C122" s="1">
        <v>45845.79241898148</v>
      </c>
      <c r="D122" s="39" t="s">
        <v>3880</v>
      </c>
      <c r="E122" s="39" t="s">
        <v>3881</v>
      </c>
      <c r="F122">
        <v>5</v>
      </c>
      <c r="I122" s="39" t="s">
        <v>16918</v>
      </c>
      <c r="J122">
        <v>1</v>
      </c>
      <c r="L122" s="39" t="s">
        <v>32239</v>
      </c>
      <c r="M122">
        <v>1</v>
      </c>
      <c r="O122" s="39" t="s">
        <v>32207</v>
      </c>
      <c r="P122">
        <v>0</v>
      </c>
      <c r="R122" s="39" t="s">
        <v>16837</v>
      </c>
      <c r="S122">
        <v>0</v>
      </c>
      <c r="U122" s="39" t="s">
        <v>32257</v>
      </c>
      <c r="V122">
        <v>0</v>
      </c>
      <c r="X122" s="39" t="s">
        <v>32176</v>
      </c>
      <c r="Y122">
        <v>1</v>
      </c>
      <c r="AA122" s="39" t="s">
        <v>32177</v>
      </c>
      <c r="AB122">
        <v>0</v>
      </c>
      <c r="AD122" s="39" t="s">
        <v>32178</v>
      </c>
      <c r="AE122">
        <v>1</v>
      </c>
      <c r="AG122" s="39" t="s">
        <v>32179</v>
      </c>
      <c r="AH122">
        <v>1</v>
      </c>
      <c r="AJ122" s="39" t="s">
        <v>32183</v>
      </c>
      <c r="AK122">
        <v>0</v>
      </c>
    </row>
    <row r="123" spans="1:37" x14ac:dyDescent="0.3">
      <c r="A123">
        <v>122</v>
      </c>
      <c r="B123" s="1">
        <v>45845.798668981479</v>
      </c>
      <c r="C123" s="1">
        <v>45845.80091435185</v>
      </c>
      <c r="D123" s="39" t="s">
        <v>3782</v>
      </c>
      <c r="E123" s="39" t="s">
        <v>3783</v>
      </c>
      <c r="F123">
        <v>7</v>
      </c>
      <c r="I123" s="39" t="s">
        <v>16918</v>
      </c>
      <c r="J123">
        <v>1</v>
      </c>
      <c r="L123" s="39" t="s">
        <v>32239</v>
      </c>
      <c r="M123">
        <v>1</v>
      </c>
      <c r="O123" s="39" t="s">
        <v>32184</v>
      </c>
      <c r="P123">
        <v>0</v>
      </c>
      <c r="R123" s="39" t="s">
        <v>32174</v>
      </c>
      <c r="S123">
        <v>1</v>
      </c>
      <c r="U123" s="39" t="s">
        <v>32252</v>
      </c>
      <c r="V123">
        <v>0</v>
      </c>
      <c r="X123" s="39" t="s">
        <v>32176</v>
      </c>
      <c r="Y123">
        <v>1</v>
      </c>
      <c r="AA123" s="39" t="s">
        <v>32177</v>
      </c>
      <c r="AB123">
        <v>0</v>
      </c>
      <c r="AD123" s="39" t="s">
        <v>32178</v>
      </c>
      <c r="AE123">
        <v>1</v>
      </c>
      <c r="AG123" s="39" t="s">
        <v>32179</v>
      </c>
      <c r="AH123">
        <v>1</v>
      </c>
      <c r="AJ123" s="39" t="s">
        <v>32180</v>
      </c>
      <c r="AK123">
        <v>1</v>
      </c>
    </row>
    <row r="124" spans="1:37" x14ac:dyDescent="0.3">
      <c r="A124">
        <v>123</v>
      </c>
      <c r="B124" s="1">
        <v>45845.842303240737</v>
      </c>
      <c r="C124" s="1">
        <v>45845.846446759257</v>
      </c>
      <c r="D124" s="39" t="s">
        <v>4492</v>
      </c>
      <c r="E124" s="39" t="s">
        <v>4493</v>
      </c>
      <c r="F124">
        <v>8</v>
      </c>
      <c r="I124" s="39" t="s">
        <v>16918</v>
      </c>
      <c r="J124">
        <v>1</v>
      </c>
      <c r="L124" s="39" t="s">
        <v>32239</v>
      </c>
      <c r="M124">
        <v>1</v>
      </c>
      <c r="O124" s="39" t="s">
        <v>32173</v>
      </c>
      <c r="P124">
        <v>1</v>
      </c>
      <c r="R124" s="39" t="s">
        <v>32174</v>
      </c>
      <c r="S124">
        <v>1</v>
      </c>
      <c r="U124" s="39" t="s">
        <v>32258</v>
      </c>
      <c r="V124">
        <v>0</v>
      </c>
      <c r="X124" s="39" t="s">
        <v>32176</v>
      </c>
      <c r="Y124">
        <v>1</v>
      </c>
      <c r="AA124" s="39" t="s">
        <v>32182</v>
      </c>
      <c r="AB124">
        <v>1</v>
      </c>
      <c r="AD124" s="39" t="s">
        <v>32178</v>
      </c>
      <c r="AE124">
        <v>1</v>
      </c>
      <c r="AG124" s="39" t="s">
        <v>32179</v>
      </c>
      <c r="AH124">
        <v>1</v>
      </c>
      <c r="AJ124" s="39" t="s">
        <v>32183</v>
      </c>
      <c r="AK124">
        <v>0</v>
      </c>
    </row>
    <row r="125" spans="1:37" x14ac:dyDescent="0.3">
      <c r="A125">
        <v>124</v>
      </c>
      <c r="B125" s="1">
        <v>45845.884942129633</v>
      </c>
      <c r="C125" s="1">
        <v>45845.89099537037</v>
      </c>
      <c r="D125" s="39" t="s">
        <v>3678</v>
      </c>
      <c r="E125" s="39" t="s">
        <v>3679</v>
      </c>
      <c r="F125">
        <v>6</v>
      </c>
      <c r="I125" s="39" t="s">
        <v>16918</v>
      </c>
      <c r="J125">
        <v>1</v>
      </c>
      <c r="L125" s="39" t="s">
        <v>32239</v>
      </c>
      <c r="M125">
        <v>1</v>
      </c>
      <c r="O125" s="39" t="s">
        <v>32204</v>
      </c>
      <c r="P125">
        <v>0</v>
      </c>
      <c r="R125" s="39" t="s">
        <v>16837</v>
      </c>
      <c r="S125">
        <v>0</v>
      </c>
      <c r="U125" s="39" t="s">
        <v>32259</v>
      </c>
      <c r="V125">
        <v>0</v>
      </c>
      <c r="X125" s="39" t="s">
        <v>32176</v>
      </c>
      <c r="Y125">
        <v>1</v>
      </c>
      <c r="AA125" s="39" t="s">
        <v>32182</v>
      </c>
      <c r="AB125">
        <v>1</v>
      </c>
      <c r="AD125" s="39" t="s">
        <v>32178</v>
      </c>
      <c r="AE125">
        <v>1</v>
      </c>
      <c r="AG125" s="39" t="s">
        <v>32179</v>
      </c>
      <c r="AH125">
        <v>1</v>
      </c>
      <c r="AJ125" s="39" t="s">
        <v>32183</v>
      </c>
      <c r="AK125">
        <v>0</v>
      </c>
    </row>
    <row r="126" spans="1:37" x14ac:dyDescent="0.3">
      <c r="A126">
        <v>125</v>
      </c>
      <c r="B126" s="1">
        <v>45846.426666666666</v>
      </c>
      <c r="C126" s="1">
        <v>45846.428564814814</v>
      </c>
      <c r="D126" s="39" t="s">
        <v>3266</v>
      </c>
      <c r="E126" s="39" t="s">
        <v>3267</v>
      </c>
      <c r="F126">
        <v>6</v>
      </c>
      <c r="I126" s="39" t="s">
        <v>16918</v>
      </c>
      <c r="J126">
        <v>1</v>
      </c>
      <c r="L126" s="39" t="s">
        <v>32239</v>
      </c>
      <c r="M126">
        <v>1</v>
      </c>
      <c r="O126" s="39" t="s">
        <v>32173</v>
      </c>
      <c r="P126">
        <v>1</v>
      </c>
      <c r="R126" s="39" t="s">
        <v>16837</v>
      </c>
      <c r="S126">
        <v>0</v>
      </c>
      <c r="U126" s="39" t="s">
        <v>32260</v>
      </c>
      <c r="V126">
        <v>0</v>
      </c>
      <c r="X126" s="39" t="s">
        <v>32176</v>
      </c>
      <c r="Y126">
        <v>1</v>
      </c>
      <c r="AA126" s="39" t="s">
        <v>32177</v>
      </c>
      <c r="AB126">
        <v>0</v>
      </c>
      <c r="AD126" s="39" t="s">
        <v>32178</v>
      </c>
      <c r="AE126">
        <v>1</v>
      </c>
      <c r="AG126" s="39" t="s">
        <v>32179</v>
      </c>
      <c r="AH126">
        <v>1</v>
      </c>
      <c r="AJ126" s="39" t="s">
        <v>32183</v>
      </c>
      <c r="AK126">
        <v>0</v>
      </c>
    </row>
    <row r="127" spans="1:37" x14ac:dyDescent="0.3">
      <c r="A127">
        <v>126</v>
      </c>
      <c r="B127" s="1">
        <v>45846.42627314815</v>
      </c>
      <c r="C127" s="1">
        <v>45846.429247685184</v>
      </c>
      <c r="D127" s="39" t="s">
        <v>3107</v>
      </c>
      <c r="E127" s="39" t="s">
        <v>3108</v>
      </c>
      <c r="F127">
        <v>5</v>
      </c>
      <c r="I127" s="39" t="s">
        <v>16918</v>
      </c>
      <c r="J127">
        <v>1</v>
      </c>
      <c r="L127" s="39" t="s">
        <v>32261</v>
      </c>
      <c r="M127">
        <v>0</v>
      </c>
      <c r="O127" s="39" t="s">
        <v>32184</v>
      </c>
      <c r="P127">
        <v>0</v>
      </c>
      <c r="R127" s="39" t="s">
        <v>16837</v>
      </c>
      <c r="S127">
        <v>0</v>
      </c>
      <c r="U127" s="39" t="s">
        <v>32262</v>
      </c>
      <c r="V127">
        <v>0</v>
      </c>
      <c r="X127" s="39" t="s">
        <v>32176</v>
      </c>
      <c r="Y127">
        <v>1</v>
      </c>
      <c r="AA127" s="39" t="s">
        <v>32209</v>
      </c>
      <c r="AB127">
        <v>0</v>
      </c>
      <c r="AD127" s="39" t="s">
        <v>32178</v>
      </c>
      <c r="AE127">
        <v>1</v>
      </c>
      <c r="AG127" s="39" t="s">
        <v>32179</v>
      </c>
      <c r="AH127">
        <v>1</v>
      </c>
      <c r="AJ127" s="39" t="s">
        <v>32180</v>
      </c>
      <c r="AK127">
        <v>1</v>
      </c>
    </row>
    <row r="128" spans="1:37" x14ac:dyDescent="0.3">
      <c r="A128">
        <v>127</v>
      </c>
      <c r="B128" s="1">
        <v>45846.426018518519</v>
      </c>
      <c r="C128" s="1">
        <v>45846.429594907408</v>
      </c>
      <c r="D128" s="39" t="s">
        <v>3330</v>
      </c>
      <c r="E128" s="39" t="s">
        <v>3331</v>
      </c>
      <c r="F128">
        <v>6</v>
      </c>
      <c r="I128" s="39" t="s">
        <v>16918</v>
      </c>
      <c r="J128">
        <v>1</v>
      </c>
      <c r="L128" s="39" t="s">
        <v>32239</v>
      </c>
      <c r="M128">
        <v>1</v>
      </c>
      <c r="O128" s="39" t="s">
        <v>32184</v>
      </c>
      <c r="P128">
        <v>0</v>
      </c>
      <c r="R128" s="39" t="s">
        <v>16837</v>
      </c>
      <c r="S128">
        <v>0</v>
      </c>
      <c r="U128" s="39" t="s">
        <v>32252</v>
      </c>
      <c r="V128">
        <v>0</v>
      </c>
      <c r="X128" s="39" t="s">
        <v>32215</v>
      </c>
      <c r="Y128">
        <v>0</v>
      </c>
      <c r="AA128" s="39" t="s">
        <v>32182</v>
      </c>
      <c r="AB128">
        <v>1</v>
      </c>
      <c r="AD128" s="39" t="s">
        <v>32178</v>
      </c>
      <c r="AE128">
        <v>1</v>
      </c>
      <c r="AG128" s="39" t="s">
        <v>32179</v>
      </c>
      <c r="AH128">
        <v>1</v>
      </c>
      <c r="AJ128" s="39" t="s">
        <v>32180</v>
      </c>
      <c r="AK128">
        <v>1</v>
      </c>
    </row>
    <row r="129" spans="1:37" x14ac:dyDescent="0.3">
      <c r="A129">
        <v>128</v>
      </c>
      <c r="B129" s="1">
        <v>45846.426782407405</v>
      </c>
      <c r="C129" s="1">
        <v>45846.43037037037</v>
      </c>
      <c r="D129" s="39" t="s">
        <v>3130</v>
      </c>
      <c r="E129" s="39" t="s">
        <v>3131</v>
      </c>
      <c r="F129">
        <v>8</v>
      </c>
      <c r="I129" s="39" t="s">
        <v>16918</v>
      </c>
      <c r="J129">
        <v>1</v>
      </c>
      <c r="L129" s="39" t="s">
        <v>32239</v>
      </c>
      <c r="M129">
        <v>1</v>
      </c>
      <c r="O129" s="39" t="s">
        <v>32173</v>
      </c>
      <c r="P129">
        <v>1</v>
      </c>
      <c r="R129" s="39" t="s">
        <v>32174</v>
      </c>
      <c r="S129">
        <v>1</v>
      </c>
      <c r="U129" s="39" t="s">
        <v>32245</v>
      </c>
      <c r="V129">
        <v>0</v>
      </c>
      <c r="X129" s="39" t="s">
        <v>32176</v>
      </c>
      <c r="Y129">
        <v>1</v>
      </c>
      <c r="AA129" s="39" t="s">
        <v>32177</v>
      </c>
      <c r="AB129">
        <v>0</v>
      </c>
      <c r="AD129" s="39" t="s">
        <v>32178</v>
      </c>
      <c r="AE129">
        <v>1</v>
      </c>
      <c r="AG129" s="39" t="s">
        <v>32179</v>
      </c>
      <c r="AH129">
        <v>1</v>
      </c>
      <c r="AJ129" s="39" t="s">
        <v>32180</v>
      </c>
      <c r="AK129">
        <v>1</v>
      </c>
    </row>
    <row r="130" spans="1:37" x14ac:dyDescent="0.3">
      <c r="A130">
        <v>129</v>
      </c>
      <c r="B130" s="1">
        <v>45846.426030092596</v>
      </c>
      <c r="C130" s="1">
        <v>45846.430509259262</v>
      </c>
      <c r="D130" s="39" t="s">
        <v>3273</v>
      </c>
      <c r="E130" s="39" t="s">
        <v>3274</v>
      </c>
      <c r="F130">
        <v>7</v>
      </c>
      <c r="I130" s="39" t="s">
        <v>16918</v>
      </c>
      <c r="J130">
        <v>1</v>
      </c>
      <c r="L130" s="39" t="s">
        <v>32239</v>
      </c>
      <c r="M130">
        <v>1</v>
      </c>
      <c r="O130" s="39" t="s">
        <v>32184</v>
      </c>
      <c r="P130">
        <v>0</v>
      </c>
      <c r="R130" s="39" t="s">
        <v>16837</v>
      </c>
      <c r="S130">
        <v>0</v>
      </c>
      <c r="U130" s="39" t="s">
        <v>32258</v>
      </c>
      <c r="V130">
        <v>0</v>
      </c>
      <c r="X130" s="39" t="s">
        <v>32176</v>
      </c>
      <c r="Y130">
        <v>1</v>
      </c>
      <c r="AA130" s="39" t="s">
        <v>32182</v>
      </c>
      <c r="AB130">
        <v>1</v>
      </c>
      <c r="AD130" s="39" t="s">
        <v>32178</v>
      </c>
      <c r="AE130">
        <v>1</v>
      </c>
      <c r="AG130" s="39" t="s">
        <v>32179</v>
      </c>
      <c r="AH130">
        <v>1</v>
      </c>
      <c r="AJ130" s="39" t="s">
        <v>32180</v>
      </c>
      <c r="AK130">
        <v>1</v>
      </c>
    </row>
    <row r="131" spans="1:37" x14ac:dyDescent="0.3">
      <c r="A131">
        <v>130</v>
      </c>
      <c r="B131" s="1">
        <v>45846.426701388889</v>
      </c>
      <c r="C131" s="1">
        <v>45846.430671296293</v>
      </c>
      <c r="D131" s="39" t="s">
        <v>3163</v>
      </c>
      <c r="E131" s="39" t="s">
        <v>3164</v>
      </c>
      <c r="F131">
        <v>7</v>
      </c>
      <c r="I131" s="39" t="s">
        <v>16918</v>
      </c>
      <c r="J131">
        <v>1</v>
      </c>
      <c r="L131" s="39" t="s">
        <v>32239</v>
      </c>
      <c r="M131">
        <v>1</v>
      </c>
      <c r="O131" s="39" t="s">
        <v>32173</v>
      </c>
      <c r="P131">
        <v>1</v>
      </c>
      <c r="R131" s="39" t="s">
        <v>16837</v>
      </c>
      <c r="S131">
        <v>0</v>
      </c>
      <c r="U131" s="39" t="s">
        <v>32252</v>
      </c>
      <c r="V131">
        <v>0</v>
      </c>
      <c r="X131" s="39" t="s">
        <v>32176</v>
      </c>
      <c r="Y131">
        <v>1</v>
      </c>
      <c r="AA131" s="39" t="s">
        <v>32182</v>
      </c>
      <c r="AB131">
        <v>1</v>
      </c>
      <c r="AD131" s="39" t="s">
        <v>32178</v>
      </c>
      <c r="AE131">
        <v>1</v>
      </c>
      <c r="AG131" s="39" t="s">
        <v>32179</v>
      </c>
      <c r="AH131">
        <v>1</v>
      </c>
      <c r="AJ131" s="39" t="s">
        <v>32183</v>
      </c>
      <c r="AK131">
        <v>0</v>
      </c>
    </row>
    <row r="132" spans="1:37" x14ac:dyDescent="0.3">
      <c r="A132">
        <v>131</v>
      </c>
      <c r="B132" s="1">
        <v>45846.426412037035</v>
      </c>
      <c r="C132" s="1">
        <v>45846.430787037039</v>
      </c>
      <c r="D132" s="39" t="s">
        <v>3143</v>
      </c>
      <c r="E132" s="39" t="s">
        <v>3144</v>
      </c>
      <c r="F132">
        <v>5</v>
      </c>
      <c r="I132" s="39" t="s">
        <v>16918</v>
      </c>
      <c r="J132">
        <v>1</v>
      </c>
      <c r="L132" s="39" t="s">
        <v>32239</v>
      </c>
      <c r="M132">
        <v>1</v>
      </c>
      <c r="O132" s="39" t="s">
        <v>32173</v>
      </c>
      <c r="P132">
        <v>1</v>
      </c>
      <c r="R132" s="39" t="s">
        <v>32197</v>
      </c>
      <c r="S132">
        <v>0</v>
      </c>
      <c r="U132" s="39" t="s">
        <v>32263</v>
      </c>
      <c r="V132">
        <v>0</v>
      </c>
      <c r="X132" s="39" t="s">
        <v>32191</v>
      </c>
      <c r="Y132">
        <v>0</v>
      </c>
      <c r="AA132" s="39" t="s">
        <v>32177</v>
      </c>
      <c r="AB132">
        <v>0</v>
      </c>
      <c r="AD132" s="39" t="s">
        <v>32178</v>
      </c>
      <c r="AE132">
        <v>1</v>
      </c>
      <c r="AG132" s="39" t="s">
        <v>32179</v>
      </c>
      <c r="AH132">
        <v>1</v>
      </c>
      <c r="AJ132" s="39" t="s">
        <v>32183</v>
      </c>
      <c r="AK132">
        <v>0</v>
      </c>
    </row>
    <row r="133" spans="1:37" x14ac:dyDescent="0.3">
      <c r="A133">
        <v>132</v>
      </c>
      <c r="B133" s="1">
        <v>45846.426203703704</v>
      </c>
      <c r="C133" s="1">
        <v>45846.430960648147</v>
      </c>
      <c r="D133" s="39" t="s">
        <v>3218</v>
      </c>
      <c r="E133" s="39" t="s">
        <v>3219</v>
      </c>
      <c r="F133">
        <v>7</v>
      </c>
      <c r="I133" s="39" t="s">
        <v>16918</v>
      </c>
      <c r="J133">
        <v>1</v>
      </c>
      <c r="L133" s="39" t="s">
        <v>32239</v>
      </c>
      <c r="M133">
        <v>1</v>
      </c>
      <c r="O133" s="39" t="s">
        <v>32173</v>
      </c>
      <c r="P133">
        <v>1</v>
      </c>
      <c r="R133" s="39" t="s">
        <v>16837</v>
      </c>
      <c r="S133">
        <v>0</v>
      </c>
      <c r="U133" s="39" t="s">
        <v>32264</v>
      </c>
      <c r="V133">
        <v>0</v>
      </c>
      <c r="X133" s="39" t="s">
        <v>32176</v>
      </c>
      <c r="Y133">
        <v>1</v>
      </c>
      <c r="AA133" s="39" t="s">
        <v>32177</v>
      </c>
      <c r="AB133">
        <v>0</v>
      </c>
      <c r="AD133" s="39" t="s">
        <v>32178</v>
      </c>
      <c r="AE133">
        <v>1</v>
      </c>
      <c r="AG133" s="39" t="s">
        <v>32179</v>
      </c>
      <c r="AH133">
        <v>1</v>
      </c>
      <c r="AJ133" s="39" t="s">
        <v>32180</v>
      </c>
      <c r="AK133">
        <v>1</v>
      </c>
    </row>
    <row r="134" spans="1:37" x14ac:dyDescent="0.3">
      <c r="A134">
        <v>133</v>
      </c>
      <c r="B134" s="1">
        <v>45846.427060185182</v>
      </c>
      <c r="C134" s="1">
        <v>45846.431041666663</v>
      </c>
      <c r="D134" s="39" t="s">
        <v>3280</v>
      </c>
      <c r="E134" s="39" t="s">
        <v>3281</v>
      </c>
      <c r="F134">
        <v>7</v>
      </c>
      <c r="I134" s="39" t="s">
        <v>16918</v>
      </c>
      <c r="J134">
        <v>1</v>
      </c>
      <c r="L134" s="39" t="s">
        <v>32239</v>
      </c>
      <c r="M134">
        <v>1</v>
      </c>
      <c r="O134" s="39" t="s">
        <v>32173</v>
      </c>
      <c r="P134">
        <v>1</v>
      </c>
      <c r="R134" s="39" t="s">
        <v>32174</v>
      </c>
      <c r="S134">
        <v>1</v>
      </c>
      <c r="U134" s="39" t="s">
        <v>32260</v>
      </c>
      <c r="V134">
        <v>0</v>
      </c>
      <c r="X134" s="39" t="s">
        <v>32176</v>
      </c>
      <c r="Y134">
        <v>1</v>
      </c>
      <c r="AA134" s="39" t="s">
        <v>32177</v>
      </c>
      <c r="AB134">
        <v>0</v>
      </c>
      <c r="AD134" s="39" t="s">
        <v>32178</v>
      </c>
      <c r="AE134">
        <v>1</v>
      </c>
      <c r="AG134" s="39" t="s">
        <v>32179</v>
      </c>
      <c r="AH134">
        <v>1</v>
      </c>
      <c r="AJ134" s="39" t="s">
        <v>32183</v>
      </c>
      <c r="AK134">
        <v>0</v>
      </c>
    </row>
    <row r="135" spans="1:37" x14ac:dyDescent="0.3">
      <c r="A135">
        <v>134</v>
      </c>
      <c r="B135" s="1">
        <v>45846.426550925928</v>
      </c>
      <c r="C135" s="1">
        <v>45846.431597222225</v>
      </c>
      <c r="D135" s="39" t="s">
        <v>3188</v>
      </c>
      <c r="E135" s="39" t="s">
        <v>3189</v>
      </c>
      <c r="F135">
        <v>8</v>
      </c>
      <c r="I135" s="39" t="s">
        <v>16918</v>
      </c>
      <c r="J135">
        <v>1</v>
      </c>
      <c r="L135" s="39" t="s">
        <v>32239</v>
      </c>
      <c r="M135">
        <v>1</v>
      </c>
      <c r="O135" s="39" t="s">
        <v>32173</v>
      </c>
      <c r="P135">
        <v>1</v>
      </c>
      <c r="R135" s="39" t="s">
        <v>16837</v>
      </c>
      <c r="S135">
        <v>0</v>
      </c>
      <c r="U135" s="39" t="s">
        <v>32252</v>
      </c>
      <c r="V135">
        <v>0</v>
      </c>
      <c r="X135" s="39" t="s">
        <v>32176</v>
      </c>
      <c r="Y135">
        <v>1</v>
      </c>
      <c r="AA135" s="39" t="s">
        <v>32182</v>
      </c>
      <c r="AB135">
        <v>1</v>
      </c>
      <c r="AD135" s="39" t="s">
        <v>32178</v>
      </c>
      <c r="AE135">
        <v>1</v>
      </c>
      <c r="AG135" s="39" t="s">
        <v>32179</v>
      </c>
      <c r="AH135">
        <v>1</v>
      </c>
      <c r="AJ135" s="39" t="s">
        <v>32180</v>
      </c>
      <c r="AK135">
        <v>1</v>
      </c>
    </row>
    <row r="136" spans="1:37" x14ac:dyDescent="0.3">
      <c r="A136">
        <v>135</v>
      </c>
      <c r="B136" s="1">
        <v>45846.426030092596</v>
      </c>
      <c r="C136" s="1">
        <v>45846.431770833333</v>
      </c>
      <c r="D136" s="39" t="s">
        <v>3311</v>
      </c>
      <c r="E136" s="39" t="s">
        <v>3312</v>
      </c>
      <c r="F136">
        <v>9</v>
      </c>
      <c r="I136" s="39" t="s">
        <v>16918</v>
      </c>
      <c r="J136">
        <v>1</v>
      </c>
      <c r="L136" s="39" t="s">
        <v>32239</v>
      </c>
      <c r="M136">
        <v>1</v>
      </c>
      <c r="O136" s="39" t="s">
        <v>32173</v>
      </c>
      <c r="P136">
        <v>1</v>
      </c>
      <c r="R136" s="39" t="s">
        <v>32174</v>
      </c>
      <c r="S136">
        <v>1</v>
      </c>
      <c r="U136" s="39" t="s">
        <v>32260</v>
      </c>
      <c r="V136">
        <v>0</v>
      </c>
      <c r="X136" s="39" t="s">
        <v>32176</v>
      </c>
      <c r="Y136">
        <v>1</v>
      </c>
      <c r="AA136" s="39" t="s">
        <v>32182</v>
      </c>
      <c r="AB136">
        <v>1</v>
      </c>
      <c r="AD136" s="39" t="s">
        <v>32178</v>
      </c>
      <c r="AE136">
        <v>1</v>
      </c>
      <c r="AG136" s="39" t="s">
        <v>32179</v>
      </c>
      <c r="AH136">
        <v>1</v>
      </c>
      <c r="AJ136" s="39" t="s">
        <v>32180</v>
      </c>
      <c r="AK136">
        <v>1</v>
      </c>
    </row>
    <row r="137" spans="1:37" x14ac:dyDescent="0.3">
      <c r="A137">
        <v>136</v>
      </c>
      <c r="B137" s="1">
        <v>45846.426712962966</v>
      </c>
      <c r="C137" s="1">
        <v>45846.431840277779</v>
      </c>
      <c r="D137" s="39" t="s">
        <v>3257</v>
      </c>
      <c r="E137" s="39" t="s">
        <v>3258</v>
      </c>
      <c r="F137">
        <v>6</v>
      </c>
      <c r="I137" s="39" t="s">
        <v>16918</v>
      </c>
      <c r="J137">
        <v>1</v>
      </c>
      <c r="L137" s="39" t="s">
        <v>32239</v>
      </c>
      <c r="M137">
        <v>1</v>
      </c>
      <c r="O137" s="39" t="s">
        <v>32207</v>
      </c>
      <c r="P137">
        <v>0</v>
      </c>
      <c r="R137" s="39" t="s">
        <v>32174</v>
      </c>
      <c r="S137">
        <v>1</v>
      </c>
      <c r="U137" s="39" t="s">
        <v>32265</v>
      </c>
      <c r="V137">
        <v>0</v>
      </c>
      <c r="X137" s="39" t="s">
        <v>32176</v>
      </c>
      <c r="Y137">
        <v>1</v>
      </c>
      <c r="AA137" s="39" t="s">
        <v>32209</v>
      </c>
      <c r="AB137">
        <v>0</v>
      </c>
      <c r="AD137" s="39" t="s">
        <v>32213</v>
      </c>
      <c r="AE137">
        <v>0</v>
      </c>
      <c r="AG137" s="39" t="s">
        <v>32179</v>
      </c>
      <c r="AH137">
        <v>1</v>
      </c>
      <c r="AJ137" s="39" t="s">
        <v>32180</v>
      </c>
      <c r="AK137">
        <v>1</v>
      </c>
    </row>
    <row r="138" spans="1:37" x14ac:dyDescent="0.3">
      <c r="A138">
        <v>137</v>
      </c>
      <c r="B138" s="1">
        <v>45846.427685185183</v>
      </c>
      <c r="C138" s="1">
        <v>45846.431863425925</v>
      </c>
      <c r="D138" s="39" t="s">
        <v>3300</v>
      </c>
      <c r="E138" s="39" t="s">
        <v>3301</v>
      </c>
      <c r="F138">
        <v>6</v>
      </c>
      <c r="I138" s="39" t="s">
        <v>16918</v>
      </c>
      <c r="J138">
        <v>1</v>
      </c>
      <c r="L138" s="39" t="s">
        <v>32239</v>
      </c>
      <c r="M138">
        <v>1</v>
      </c>
      <c r="O138" s="39" t="s">
        <v>32173</v>
      </c>
      <c r="P138">
        <v>1</v>
      </c>
      <c r="R138" s="39" t="s">
        <v>32197</v>
      </c>
      <c r="S138">
        <v>0</v>
      </c>
      <c r="U138" s="39" t="s">
        <v>32252</v>
      </c>
      <c r="V138">
        <v>0</v>
      </c>
      <c r="X138" s="39" t="s">
        <v>32176</v>
      </c>
      <c r="Y138">
        <v>1</v>
      </c>
      <c r="AA138" s="39" t="s">
        <v>32177</v>
      </c>
      <c r="AB138">
        <v>0</v>
      </c>
      <c r="AD138" s="39" t="s">
        <v>32178</v>
      </c>
      <c r="AE138">
        <v>1</v>
      </c>
      <c r="AG138" s="39" t="s">
        <v>32179</v>
      </c>
      <c r="AH138">
        <v>1</v>
      </c>
      <c r="AJ138" s="39" t="s">
        <v>32226</v>
      </c>
      <c r="AK138">
        <v>0</v>
      </c>
    </row>
    <row r="139" spans="1:37" x14ac:dyDescent="0.3">
      <c r="A139">
        <v>138</v>
      </c>
      <c r="B139" s="1">
        <v>45846.428159722222</v>
      </c>
      <c r="C139" s="1">
        <v>45846.431956018518</v>
      </c>
      <c r="D139" s="39" t="s">
        <v>3178</v>
      </c>
      <c r="E139" s="39" t="s">
        <v>3179</v>
      </c>
      <c r="F139">
        <v>7</v>
      </c>
      <c r="I139" s="39" t="s">
        <v>16918</v>
      </c>
      <c r="J139">
        <v>1</v>
      </c>
      <c r="L139" s="39" t="s">
        <v>32239</v>
      </c>
      <c r="M139">
        <v>1</v>
      </c>
      <c r="O139" s="39" t="s">
        <v>32173</v>
      </c>
      <c r="P139">
        <v>1</v>
      </c>
      <c r="R139" s="39" t="s">
        <v>16837</v>
      </c>
      <c r="S139">
        <v>0</v>
      </c>
      <c r="U139" s="39" t="s">
        <v>32252</v>
      </c>
      <c r="V139">
        <v>0</v>
      </c>
      <c r="X139" s="39" t="s">
        <v>32176</v>
      </c>
      <c r="Y139">
        <v>1</v>
      </c>
      <c r="AA139" s="39" t="s">
        <v>32182</v>
      </c>
      <c r="AB139">
        <v>1</v>
      </c>
      <c r="AD139" s="39" t="s">
        <v>32178</v>
      </c>
      <c r="AE139">
        <v>1</v>
      </c>
      <c r="AG139" s="39" t="s">
        <v>32179</v>
      </c>
      <c r="AH139">
        <v>1</v>
      </c>
      <c r="AJ139" s="39" t="s">
        <v>32183</v>
      </c>
      <c r="AK139">
        <v>0</v>
      </c>
    </row>
    <row r="140" spans="1:37" x14ac:dyDescent="0.3">
      <c r="A140">
        <v>139</v>
      </c>
      <c r="B140" s="1">
        <v>45846.426111111112</v>
      </c>
      <c r="C140" s="1">
        <v>45846.432129629633</v>
      </c>
      <c r="D140" s="39" t="s">
        <v>2087</v>
      </c>
      <c r="E140" s="39" t="s">
        <v>2088</v>
      </c>
      <c r="F140">
        <v>8</v>
      </c>
      <c r="I140" s="39" t="s">
        <v>16918</v>
      </c>
      <c r="J140">
        <v>1</v>
      </c>
      <c r="L140" s="39" t="s">
        <v>32239</v>
      </c>
      <c r="M140">
        <v>1</v>
      </c>
      <c r="O140" s="39" t="s">
        <v>32173</v>
      </c>
      <c r="P140">
        <v>1</v>
      </c>
      <c r="R140" s="39" t="s">
        <v>16837</v>
      </c>
      <c r="S140">
        <v>0</v>
      </c>
      <c r="U140" s="39" t="s">
        <v>32250</v>
      </c>
      <c r="V140">
        <v>0</v>
      </c>
      <c r="X140" s="39" t="s">
        <v>32176</v>
      </c>
      <c r="Y140">
        <v>1</v>
      </c>
      <c r="AA140" s="39" t="s">
        <v>32182</v>
      </c>
      <c r="AB140">
        <v>1</v>
      </c>
      <c r="AD140" s="39" t="s">
        <v>32178</v>
      </c>
      <c r="AE140">
        <v>1</v>
      </c>
      <c r="AG140" s="39" t="s">
        <v>32179</v>
      </c>
      <c r="AH140">
        <v>1</v>
      </c>
      <c r="AJ140" s="39" t="s">
        <v>32180</v>
      </c>
      <c r="AK140">
        <v>1</v>
      </c>
    </row>
    <row r="141" spans="1:37" x14ac:dyDescent="0.3">
      <c r="A141">
        <v>140</v>
      </c>
      <c r="B141" s="1">
        <v>45846.426319444443</v>
      </c>
      <c r="C141" s="1">
        <v>45846.432604166665</v>
      </c>
      <c r="D141" s="39" t="s">
        <v>3237</v>
      </c>
      <c r="E141" s="39" t="s">
        <v>3238</v>
      </c>
      <c r="F141">
        <v>9</v>
      </c>
      <c r="I141" s="39" t="s">
        <v>16918</v>
      </c>
      <c r="J141">
        <v>1</v>
      </c>
      <c r="L141" s="39" t="s">
        <v>32239</v>
      </c>
      <c r="M141">
        <v>1</v>
      </c>
      <c r="O141" s="39" t="s">
        <v>32173</v>
      </c>
      <c r="P141">
        <v>1</v>
      </c>
      <c r="R141" s="39" t="s">
        <v>32174</v>
      </c>
      <c r="S141">
        <v>1</v>
      </c>
      <c r="U141" s="39" t="s">
        <v>32258</v>
      </c>
      <c r="V141">
        <v>0</v>
      </c>
      <c r="X141" s="39" t="s">
        <v>32176</v>
      </c>
      <c r="Y141">
        <v>1</v>
      </c>
      <c r="AA141" s="39" t="s">
        <v>32182</v>
      </c>
      <c r="AB141">
        <v>1</v>
      </c>
      <c r="AD141" s="39" t="s">
        <v>32178</v>
      </c>
      <c r="AE141">
        <v>1</v>
      </c>
      <c r="AG141" s="39" t="s">
        <v>32179</v>
      </c>
      <c r="AH141">
        <v>1</v>
      </c>
      <c r="AJ141" s="39" t="s">
        <v>32180</v>
      </c>
      <c r="AK141">
        <v>1</v>
      </c>
    </row>
    <row r="142" spans="1:37" x14ac:dyDescent="0.3">
      <c r="A142">
        <v>141</v>
      </c>
      <c r="B142" s="1">
        <v>45846.426481481481</v>
      </c>
      <c r="C142" s="1">
        <v>45846.432847222219</v>
      </c>
      <c r="D142" s="39" t="s">
        <v>3120</v>
      </c>
      <c r="E142" s="39" t="s">
        <v>3121</v>
      </c>
      <c r="F142">
        <v>6</v>
      </c>
      <c r="I142" s="39" t="s">
        <v>16918</v>
      </c>
      <c r="J142">
        <v>1</v>
      </c>
      <c r="L142" s="39" t="s">
        <v>32239</v>
      </c>
      <c r="M142">
        <v>1</v>
      </c>
      <c r="O142" s="39" t="s">
        <v>32204</v>
      </c>
      <c r="P142">
        <v>0</v>
      </c>
      <c r="R142" s="39" t="s">
        <v>32197</v>
      </c>
      <c r="S142">
        <v>0</v>
      </c>
      <c r="U142" s="39" t="s">
        <v>32252</v>
      </c>
      <c r="V142">
        <v>0</v>
      </c>
      <c r="X142" s="39" t="s">
        <v>32176</v>
      </c>
      <c r="Y142">
        <v>1</v>
      </c>
      <c r="AA142" s="39" t="s">
        <v>32224</v>
      </c>
      <c r="AB142">
        <v>0</v>
      </c>
      <c r="AD142" s="39" t="s">
        <v>32178</v>
      </c>
      <c r="AE142">
        <v>1</v>
      </c>
      <c r="AG142" s="39" t="s">
        <v>32179</v>
      </c>
      <c r="AH142">
        <v>1</v>
      </c>
      <c r="AJ142" s="39" t="s">
        <v>32180</v>
      </c>
      <c r="AK142">
        <v>1</v>
      </c>
    </row>
    <row r="143" spans="1:37" x14ac:dyDescent="0.3">
      <c r="A143">
        <v>142</v>
      </c>
      <c r="B143" s="1">
        <v>45846.426134259258</v>
      </c>
      <c r="C143" s="1">
        <v>45846.432893518519</v>
      </c>
      <c r="D143" s="39" t="s">
        <v>3227</v>
      </c>
      <c r="E143" s="39" t="s">
        <v>3228</v>
      </c>
      <c r="F143">
        <v>6</v>
      </c>
      <c r="I143" s="39" t="s">
        <v>16918</v>
      </c>
      <c r="J143">
        <v>1</v>
      </c>
      <c r="L143" s="39" t="s">
        <v>32239</v>
      </c>
      <c r="M143">
        <v>1</v>
      </c>
      <c r="O143" s="39" t="s">
        <v>32204</v>
      </c>
      <c r="P143">
        <v>0</v>
      </c>
      <c r="R143" s="39" t="s">
        <v>32174</v>
      </c>
      <c r="S143">
        <v>1</v>
      </c>
      <c r="U143" s="39" t="s">
        <v>32247</v>
      </c>
      <c r="V143">
        <v>0</v>
      </c>
      <c r="X143" s="39" t="s">
        <v>32176</v>
      </c>
      <c r="Y143">
        <v>1</v>
      </c>
      <c r="AA143" s="39" t="s">
        <v>32177</v>
      </c>
      <c r="AB143">
        <v>0</v>
      </c>
      <c r="AD143" s="39" t="s">
        <v>32210</v>
      </c>
      <c r="AE143">
        <v>0</v>
      </c>
      <c r="AG143" s="39" t="s">
        <v>32179</v>
      </c>
      <c r="AH143">
        <v>1</v>
      </c>
      <c r="AJ143" s="39" t="s">
        <v>32180</v>
      </c>
      <c r="AK143">
        <v>1</v>
      </c>
    </row>
    <row r="144" spans="1:37" x14ac:dyDescent="0.3">
      <c r="A144">
        <v>143</v>
      </c>
      <c r="B144" s="1">
        <v>45846.426076388889</v>
      </c>
      <c r="C144" s="1">
        <v>45846.433298611111</v>
      </c>
      <c r="D144" s="39" t="s">
        <v>3244</v>
      </c>
      <c r="E144" s="39" t="s">
        <v>3245</v>
      </c>
      <c r="F144">
        <v>8</v>
      </c>
      <c r="I144" s="39" t="s">
        <v>16918</v>
      </c>
      <c r="J144">
        <v>1</v>
      </c>
      <c r="L144" s="39" t="s">
        <v>32239</v>
      </c>
      <c r="M144">
        <v>1</v>
      </c>
      <c r="O144" s="39" t="s">
        <v>32173</v>
      </c>
      <c r="P144">
        <v>1</v>
      </c>
      <c r="R144" s="39" t="s">
        <v>32174</v>
      </c>
      <c r="S144">
        <v>1</v>
      </c>
      <c r="U144" s="39" t="s">
        <v>32266</v>
      </c>
      <c r="V144">
        <v>0</v>
      </c>
      <c r="X144" s="39" t="s">
        <v>32191</v>
      </c>
      <c r="Y144">
        <v>0</v>
      </c>
      <c r="AA144" s="39" t="s">
        <v>32182</v>
      </c>
      <c r="AB144">
        <v>1</v>
      </c>
      <c r="AD144" s="39" t="s">
        <v>32178</v>
      </c>
      <c r="AE144">
        <v>1</v>
      </c>
      <c r="AG144" s="39" t="s">
        <v>32179</v>
      </c>
      <c r="AH144">
        <v>1</v>
      </c>
      <c r="AJ144" s="39" t="s">
        <v>32180</v>
      </c>
      <c r="AK144">
        <v>1</v>
      </c>
    </row>
    <row r="145" spans="1:37" x14ac:dyDescent="0.3">
      <c r="A145">
        <v>144</v>
      </c>
      <c r="B145" s="1">
        <v>45846.427511574075</v>
      </c>
      <c r="C145" s="1">
        <v>45846.433553240742</v>
      </c>
      <c r="D145" s="39" t="s">
        <v>3197</v>
      </c>
      <c r="E145" s="39" t="s">
        <v>3198</v>
      </c>
      <c r="F145">
        <v>5</v>
      </c>
      <c r="I145" s="39" t="s">
        <v>32194</v>
      </c>
      <c r="J145">
        <v>0</v>
      </c>
      <c r="L145" s="39" t="s">
        <v>32239</v>
      </c>
      <c r="M145">
        <v>1</v>
      </c>
      <c r="O145" s="39" t="s">
        <v>32184</v>
      </c>
      <c r="P145">
        <v>0</v>
      </c>
      <c r="R145" s="39" t="s">
        <v>32174</v>
      </c>
      <c r="S145">
        <v>1</v>
      </c>
      <c r="U145" s="39" t="s">
        <v>32267</v>
      </c>
      <c r="V145">
        <v>0</v>
      </c>
      <c r="X145" s="39" t="s">
        <v>32215</v>
      </c>
      <c r="Y145">
        <v>0</v>
      </c>
      <c r="AA145" s="39" t="s">
        <v>32177</v>
      </c>
      <c r="AB145">
        <v>0</v>
      </c>
      <c r="AD145" s="39" t="s">
        <v>32178</v>
      </c>
      <c r="AE145">
        <v>1</v>
      </c>
      <c r="AG145" s="39" t="s">
        <v>32179</v>
      </c>
      <c r="AH145">
        <v>1</v>
      </c>
      <c r="AJ145" s="39" t="s">
        <v>32180</v>
      </c>
      <c r="AK145">
        <v>1</v>
      </c>
    </row>
    <row r="146" spans="1:37" x14ac:dyDescent="0.3">
      <c r="A146">
        <v>145</v>
      </c>
      <c r="B146" s="1">
        <v>45846.426458333335</v>
      </c>
      <c r="C146" s="1">
        <v>45846.434155092589</v>
      </c>
      <c r="D146" s="39" t="s">
        <v>3799</v>
      </c>
      <c r="E146" s="39" t="s">
        <v>3800</v>
      </c>
      <c r="F146">
        <v>7</v>
      </c>
      <c r="I146" s="39" t="s">
        <v>16918</v>
      </c>
      <c r="J146">
        <v>1</v>
      </c>
      <c r="L146" s="39" t="s">
        <v>32239</v>
      </c>
      <c r="M146">
        <v>1</v>
      </c>
      <c r="O146" s="39" t="s">
        <v>32173</v>
      </c>
      <c r="P146">
        <v>1</v>
      </c>
      <c r="R146" s="39" t="s">
        <v>32174</v>
      </c>
      <c r="S146">
        <v>1</v>
      </c>
      <c r="U146" s="39" t="s">
        <v>32260</v>
      </c>
      <c r="V146">
        <v>0</v>
      </c>
      <c r="X146" s="39" t="s">
        <v>32176</v>
      </c>
      <c r="Y146">
        <v>1</v>
      </c>
      <c r="AA146" s="39" t="s">
        <v>32177</v>
      </c>
      <c r="AB146">
        <v>0</v>
      </c>
      <c r="AD146" s="39" t="s">
        <v>32178</v>
      </c>
      <c r="AE146">
        <v>1</v>
      </c>
      <c r="AG146" s="39" t="s">
        <v>32179</v>
      </c>
      <c r="AH146">
        <v>1</v>
      </c>
      <c r="AJ146" s="39" t="s">
        <v>32193</v>
      </c>
      <c r="AK146">
        <v>0</v>
      </c>
    </row>
    <row r="147" spans="1:37" x14ac:dyDescent="0.3">
      <c r="A147">
        <v>146</v>
      </c>
      <c r="B147" s="1">
        <v>45846.427187499998</v>
      </c>
      <c r="C147" s="1">
        <v>45846.434317129628</v>
      </c>
      <c r="D147" s="39" t="s">
        <v>3210</v>
      </c>
      <c r="E147" s="39" t="s">
        <v>3211</v>
      </c>
      <c r="F147">
        <v>8</v>
      </c>
      <c r="I147" s="39" t="s">
        <v>16918</v>
      </c>
      <c r="J147">
        <v>1</v>
      </c>
      <c r="L147" s="39" t="s">
        <v>32239</v>
      </c>
      <c r="M147">
        <v>1</v>
      </c>
      <c r="O147" s="39" t="s">
        <v>32184</v>
      </c>
      <c r="P147">
        <v>0</v>
      </c>
      <c r="R147" s="39" t="s">
        <v>32174</v>
      </c>
      <c r="S147">
        <v>1</v>
      </c>
      <c r="U147" s="39" t="s">
        <v>32252</v>
      </c>
      <c r="V147">
        <v>0</v>
      </c>
      <c r="X147" s="39" t="s">
        <v>32176</v>
      </c>
      <c r="Y147">
        <v>1</v>
      </c>
      <c r="AA147" s="39" t="s">
        <v>32182</v>
      </c>
      <c r="AB147">
        <v>1</v>
      </c>
      <c r="AD147" s="39" t="s">
        <v>32178</v>
      </c>
      <c r="AE147">
        <v>1</v>
      </c>
      <c r="AG147" s="39" t="s">
        <v>32179</v>
      </c>
      <c r="AH147">
        <v>1</v>
      </c>
      <c r="AJ147" s="39" t="s">
        <v>32180</v>
      </c>
      <c r="AK147">
        <v>1</v>
      </c>
    </row>
    <row r="148" spans="1:37" x14ac:dyDescent="0.3">
      <c r="A148">
        <v>147</v>
      </c>
      <c r="B148" s="1">
        <v>45846.426527777781</v>
      </c>
      <c r="C148" s="1">
        <v>45846.434363425928</v>
      </c>
      <c r="D148" s="39" t="s">
        <v>3356</v>
      </c>
      <c r="E148" s="39" t="s">
        <v>3357</v>
      </c>
      <c r="F148">
        <v>9</v>
      </c>
      <c r="I148" s="39" t="s">
        <v>16918</v>
      </c>
      <c r="J148">
        <v>1</v>
      </c>
      <c r="L148" s="39" t="s">
        <v>32239</v>
      </c>
      <c r="M148">
        <v>1</v>
      </c>
      <c r="O148" s="39" t="s">
        <v>32173</v>
      </c>
      <c r="P148">
        <v>1</v>
      </c>
      <c r="R148" s="39" t="s">
        <v>32174</v>
      </c>
      <c r="S148">
        <v>1</v>
      </c>
      <c r="U148" s="39" t="s">
        <v>32241</v>
      </c>
      <c r="V148">
        <v>1</v>
      </c>
      <c r="X148" s="39" t="s">
        <v>32215</v>
      </c>
      <c r="Y148">
        <v>0</v>
      </c>
      <c r="AA148" s="39" t="s">
        <v>32182</v>
      </c>
      <c r="AB148">
        <v>1</v>
      </c>
      <c r="AD148" s="39" t="s">
        <v>32178</v>
      </c>
      <c r="AE148">
        <v>1</v>
      </c>
      <c r="AG148" s="39" t="s">
        <v>32179</v>
      </c>
      <c r="AH148">
        <v>1</v>
      </c>
      <c r="AJ148" s="39" t="s">
        <v>32180</v>
      </c>
      <c r="AK148">
        <v>1</v>
      </c>
    </row>
    <row r="149" spans="1:37" x14ac:dyDescent="0.3">
      <c r="A149">
        <v>148</v>
      </c>
      <c r="B149" s="1">
        <v>45846.426261574074</v>
      </c>
      <c r="C149" s="1">
        <v>45846.434502314813</v>
      </c>
      <c r="D149" s="39" t="s">
        <v>3376</v>
      </c>
      <c r="E149" s="39" t="s">
        <v>3377</v>
      </c>
      <c r="F149">
        <v>7</v>
      </c>
      <c r="I149" s="39" t="s">
        <v>16918</v>
      </c>
      <c r="J149">
        <v>1</v>
      </c>
      <c r="L149" s="39" t="s">
        <v>32239</v>
      </c>
      <c r="M149">
        <v>1</v>
      </c>
      <c r="O149" s="39" t="s">
        <v>32173</v>
      </c>
      <c r="P149">
        <v>1</v>
      </c>
      <c r="R149" s="39" t="s">
        <v>16837</v>
      </c>
      <c r="S149">
        <v>0</v>
      </c>
      <c r="U149" s="39" t="s">
        <v>32258</v>
      </c>
      <c r="V149">
        <v>0</v>
      </c>
      <c r="X149" s="39" t="s">
        <v>32176</v>
      </c>
      <c r="Y149">
        <v>1</v>
      </c>
      <c r="AA149" s="39" t="s">
        <v>32177</v>
      </c>
      <c r="AB149">
        <v>0</v>
      </c>
      <c r="AD149" s="39" t="s">
        <v>32178</v>
      </c>
      <c r="AE149">
        <v>1</v>
      </c>
      <c r="AG149" s="39" t="s">
        <v>32179</v>
      </c>
      <c r="AH149">
        <v>1</v>
      </c>
      <c r="AJ149" s="39" t="s">
        <v>32180</v>
      </c>
      <c r="AK149">
        <v>1</v>
      </c>
    </row>
    <row r="150" spans="1:37" x14ac:dyDescent="0.3">
      <c r="A150">
        <v>149</v>
      </c>
      <c r="B150" s="1">
        <v>45846.426678240743</v>
      </c>
      <c r="C150" s="1">
        <v>45846.434548611112</v>
      </c>
      <c r="D150" s="39" t="s">
        <v>1964</v>
      </c>
      <c r="E150" s="39" t="s">
        <v>1965</v>
      </c>
      <c r="F150">
        <v>8</v>
      </c>
      <c r="I150" s="39" t="s">
        <v>16918</v>
      </c>
      <c r="J150">
        <v>1</v>
      </c>
      <c r="L150" s="39" t="s">
        <v>32239</v>
      </c>
      <c r="M150">
        <v>1</v>
      </c>
      <c r="O150" s="39" t="s">
        <v>32173</v>
      </c>
      <c r="P150">
        <v>1</v>
      </c>
      <c r="R150" s="39" t="s">
        <v>32174</v>
      </c>
      <c r="S150">
        <v>1</v>
      </c>
      <c r="U150" s="39" t="s">
        <v>32256</v>
      </c>
      <c r="V150">
        <v>0</v>
      </c>
      <c r="X150" s="39" t="s">
        <v>32176</v>
      </c>
      <c r="Y150">
        <v>1</v>
      </c>
      <c r="AA150" s="39" t="s">
        <v>32177</v>
      </c>
      <c r="AB150">
        <v>0</v>
      </c>
      <c r="AD150" s="39" t="s">
        <v>32178</v>
      </c>
      <c r="AE150">
        <v>1</v>
      </c>
      <c r="AG150" s="39" t="s">
        <v>32179</v>
      </c>
      <c r="AH150">
        <v>1</v>
      </c>
      <c r="AJ150" s="39" t="s">
        <v>32180</v>
      </c>
      <c r="AK150">
        <v>1</v>
      </c>
    </row>
    <row r="151" spans="1:37" x14ac:dyDescent="0.3">
      <c r="A151">
        <v>150</v>
      </c>
      <c r="B151" s="1">
        <v>45846.432476851849</v>
      </c>
      <c r="C151" s="1">
        <v>45846.434571759259</v>
      </c>
      <c r="D151" s="39" t="s">
        <v>3395</v>
      </c>
      <c r="E151" s="39" t="s">
        <v>3396</v>
      </c>
      <c r="F151">
        <v>9</v>
      </c>
      <c r="I151" s="39" t="s">
        <v>16918</v>
      </c>
      <c r="J151">
        <v>1</v>
      </c>
      <c r="L151" s="39" t="s">
        <v>32239</v>
      </c>
      <c r="M151">
        <v>1</v>
      </c>
      <c r="O151" s="39" t="s">
        <v>32173</v>
      </c>
      <c r="P151">
        <v>1</v>
      </c>
      <c r="R151" s="39" t="s">
        <v>32174</v>
      </c>
      <c r="S151">
        <v>1</v>
      </c>
      <c r="U151" s="39" t="s">
        <v>32247</v>
      </c>
      <c r="V151">
        <v>0</v>
      </c>
      <c r="X151" s="39" t="s">
        <v>32176</v>
      </c>
      <c r="Y151">
        <v>1</v>
      </c>
      <c r="AA151" s="39" t="s">
        <v>32182</v>
      </c>
      <c r="AB151">
        <v>1</v>
      </c>
      <c r="AD151" s="39" t="s">
        <v>32178</v>
      </c>
      <c r="AE151">
        <v>1</v>
      </c>
      <c r="AG151" s="39" t="s">
        <v>32179</v>
      </c>
      <c r="AH151">
        <v>1</v>
      </c>
      <c r="AJ151" s="39" t="s">
        <v>32180</v>
      </c>
      <c r="AK151">
        <v>1</v>
      </c>
    </row>
    <row r="152" spans="1:37" x14ac:dyDescent="0.3">
      <c r="A152">
        <v>151</v>
      </c>
      <c r="B152" s="1">
        <v>45846.428067129629</v>
      </c>
      <c r="C152" s="1">
        <v>45846.434583333335</v>
      </c>
      <c r="D152" s="39" t="s">
        <v>3151</v>
      </c>
      <c r="E152" s="39" t="s">
        <v>3152</v>
      </c>
      <c r="F152">
        <v>5</v>
      </c>
      <c r="I152" s="39" t="s">
        <v>16918</v>
      </c>
      <c r="J152">
        <v>1</v>
      </c>
      <c r="L152" s="39" t="s">
        <v>32239</v>
      </c>
      <c r="M152">
        <v>1</v>
      </c>
      <c r="O152" s="39" t="s">
        <v>32184</v>
      </c>
      <c r="P152">
        <v>0</v>
      </c>
      <c r="R152" s="39" t="s">
        <v>16837</v>
      </c>
      <c r="S152">
        <v>0</v>
      </c>
      <c r="U152" s="39" t="s">
        <v>32268</v>
      </c>
      <c r="V152">
        <v>0</v>
      </c>
      <c r="X152" s="39" t="s">
        <v>32176</v>
      </c>
      <c r="Y152">
        <v>1</v>
      </c>
      <c r="AA152" s="39" t="s">
        <v>32177</v>
      </c>
      <c r="AB152">
        <v>0</v>
      </c>
      <c r="AD152" s="39" t="s">
        <v>32178</v>
      </c>
      <c r="AE152">
        <v>1</v>
      </c>
      <c r="AG152" s="39" t="s">
        <v>32179</v>
      </c>
      <c r="AH152">
        <v>1</v>
      </c>
      <c r="AJ152" s="39" t="s">
        <v>32193</v>
      </c>
      <c r="AK152">
        <v>0</v>
      </c>
    </row>
    <row r="153" spans="1:37" x14ac:dyDescent="0.3">
      <c r="A153">
        <v>152</v>
      </c>
      <c r="B153" s="1">
        <v>45846.431712962964</v>
      </c>
      <c r="C153" s="1">
        <v>45846.434699074074</v>
      </c>
      <c r="D153" s="39" t="s">
        <v>3170</v>
      </c>
      <c r="E153" s="39" t="s">
        <v>3171</v>
      </c>
      <c r="F153">
        <v>7</v>
      </c>
      <c r="I153" s="39" t="s">
        <v>16918</v>
      </c>
      <c r="J153">
        <v>1</v>
      </c>
      <c r="L153" s="39" t="s">
        <v>32239</v>
      </c>
      <c r="M153">
        <v>1</v>
      </c>
      <c r="O153" s="39" t="s">
        <v>32173</v>
      </c>
      <c r="P153">
        <v>1</v>
      </c>
      <c r="R153" s="39" t="s">
        <v>16837</v>
      </c>
      <c r="S153">
        <v>0</v>
      </c>
      <c r="U153" s="39" t="s">
        <v>32259</v>
      </c>
      <c r="V153">
        <v>0</v>
      </c>
      <c r="X153" s="39" t="s">
        <v>32176</v>
      </c>
      <c r="Y153">
        <v>1</v>
      </c>
      <c r="AA153" s="39" t="s">
        <v>32182</v>
      </c>
      <c r="AB153">
        <v>1</v>
      </c>
      <c r="AD153" s="39" t="s">
        <v>32178</v>
      </c>
      <c r="AE153">
        <v>1</v>
      </c>
      <c r="AG153" s="39" t="s">
        <v>32179</v>
      </c>
      <c r="AH153">
        <v>1</v>
      </c>
      <c r="AJ153" s="39" t="s">
        <v>32183</v>
      </c>
      <c r="AK153">
        <v>0</v>
      </c>
    </row>
    <row r="154" spans="1:37" x14ac:dyDescent="0.3">
      <c r="A154">
        <v>153</v>
      </c>
      <c r="B154" s="1">
        <v>45846.42659722222</v>
      </c>
      <c r="C154" s="1">
        <v>45846.434733796297</v>
      </c>
      <c r="D154" s="39" t="s">
        <v>3096</v>
      </c>
      <c r="E154" s="39" t="s">
        <v>3097</v>
      </c>
      <c r="F154">
        <v>9</v>
      </c>
      <c r="I154" s="39" t="s">
        <v>16918</v>
      </c>
      <c r="J154">
        <v>1</v>
      </c>
      <c r="L154" s="39" t="s">
        <v>32239</v>
      </c>
      <c r="M154">
        <v>1</v>
      </c>
      <c r="O154" s="39" t="s">
        <v>32173</v>
      </c>
      <c r="P154">
        <v>1</v>
      </c>
      <c r="R154" s="39" t="s">
        <v>32174</v>
      </c>
      <c r="S154">
        <v>1</v>
      </c>
      <c r="U154" s="39" t="s">
        <v>32268</v>
      </c>
      <c r="V154">
        <v>0</v>
      </c>
      <c r="X154" s="39" t="s">
        <v>32176</v>
      </c>
      <c r="Y154">
        <v>1</v>
      </c>
      <c r="AA154" s="39" t="s">
        <v>32182</v>
      </c>
      <c r="AB154">
        <v>1</v>
      </c>
      <c r="AD154" s="39" t="s">
        <v>32178</v>
      </c>
      <c r="AE154">
        <v>1</v>
      </c>
      <c r="AG154" s="39" t="s">
        <v>32179</v>
      </c>
      <c r="AH154">
        <v>1</v>
      </c>
      <c r="AJ154" s="39" t="s">
        <v>32180</v>
      </c>
      <c r="AK154">
        <v>1</v>
      </c>
    </row>
    <row r="155" spans="1:37" x14ac:dyDescent="0.3">
      <c r="A155">
        <v>154</v>
      </c>
      <c r="B155" s="1">
        <v>45846.42696759259</v>
      </c>
      <c r="C155" s="1">
        <v>45846.434791666667</v>
      </c>
      <c r="D155" s="39" t="s">
        <v>3387</v>
      </c>
      <c r="E155" s="39" t="s">
        <v>3388</v>
      </c>
      <c r="F155">
        <v>4</v>
      </c>
      <c r="I155" s="39" t="s">
        <v>16918</v>
      </c>
      <c r="J155">
        <v>1</v>
      </c>
      <c r="L155" s="39" t="s">
        <v>32239</v>
      </c>
      <c r="M155">
        <v>1</v>
      </c>
      <c r="O155" s="39" t="s">
        <v>32184</v>
      </c>
      <c r="P155">
        <v>0</v>
      </c>
      <c r="R155" s="39" t="s">
        <v>16837</v>
      </c>
      <c r="S155">
        <v>0</v>
      </c>
      <c r="U155" s="39" t="s">
        <v>32256</v>
      </c>
      <c r="V155">
        <v>0</v>
      </c>
      <c r="X155" s="39" t="s">
        <v>32191</v>
      </c>
      <c r="Y155">
        <v>0</v>
      </c>
      <c r="AA155" s="39" t="s">
        <v>32177</v>
      </c>
      <c r="AB155">
        <v>0</v>
      </c>
      <c r="AD155" s="39" t="s">
        <v>32178</v>
      </c>
      <c r="AE155">
        <v>1</v>
      </c>
      <c r="AG155" s="39" t="s">
        <v>32179</v>
      </c>
      <c r="AH155">
        <v>1</v>
      </c>
      <c r="AJ155" s="39" t="s">
        <v>32183</v>
      </c>
      <c r="AK155">
        <v>0</v>
      </c>
    </row>
    <row r="156" spans="1:37" x14ac:dyDescent="0.3">
      <c r="A156">
        <v>155</v>
      </c>
      <c r="B156" s="1">
        <v>45846.42832175926</v>
      </c>
      <c r="C156" s="1">
        <v>45846.434918981482</v>
      </c>
      <c r="D156" s="39" t="s">
        <v>3289</v>
      </c>
      <c r="E156" s="39" t="s">
        <v>3290</v>
      </c>
      <c r="F156">
        <v>8</v>
      </c>
      <c r="I156" s="39" t="s">
        <v>16918</v>
      </c>
      <c r="J156">
        <v>1</v>
      </c>
      <c r="L156" s="39" t="s">
        <v>32239</v>
      </c>
      <c r="M156">
        <v>1</v>
      </c>
      <c r="O156" s="39" t="s">
        <v>32173</v>
      </c>
      <c r="P156">
        <v>1</v>
      </c>
      <c r="R156" s="39" t="s">
        <v>32174</v>
      </c>
      <c r="S156">
        <v>1</v>
      </c>
      <c r="U156" s="39" t="s">
        <v>32263</v>
      </c>
      <c r="V156">
        <v>0</v>
      </c>
      <c r="X156" s="39" t="s">
        <v>32176</v>
      </c>
      <c r="Y156">
        <v>1</v>
      </c>
      <c r="AA156" s="39" t="s">
        <v>32182</v>
      </c>
      <c r="AB156">
        <v>1</v>
      </c>
      <c r="AD156" s="39" t="s">
        <v>32178</v>
      </c>
      <c r="AE156">
        <v>1</v>
      </c>
      <c r="AG156" s="39" t="s">
        <v>32179</v>
      </c>
      <c r="AH156">
        <v>1</v>
      </c>
      <c r="AJ156" s="39" t="s">
        <v>32183</v>
      </c>
      <c r="AK156">
        <v>0</v>
      </c>
    </row>
    <row r="157" spans="1:37" x14ac:dyDescent="0.3">
      <c r="A157">
        <v>156</v>
      </c>
      <c r="B157" s="1">
        <v>45846.426678240743</v>
      </c>
      <c r="C157" s="1">
        <v>45846.435162037036</v>
      </c>
      <c r="D157" s="39" t="s">
        <v>3341</v>
      </c>
      <c r="E157" s="39" t="s">
        <v>3342</v>
      </c>
      <c r="F157">
        <v>5</v>
      </c>
      <c r="I157" s="39" t="s">
        <v>16918</v>
      </c>
      <c r="J157">
        <v>1</v>
      </c>
      <c r="L157" s="39" t="s">
        <v>32239</v>
      </c>
      <c r="M157">
        <v>1</v>
      </c>
      <c r="O157" s="39" t="s">
        <v>32184</v>
      </c>
      <c r="P157">
        <v>0</v>
      </c>
      <c r="R157" s="39" t="s">
        <v>32197</v>
      </c>
      <c r="S157">
        <v>0</v>
      </c>
      <c r="U157" s="39" t="s">
        <v>32259</v>
      </c>
      <c r="V157">
        <v>0</v>
      </c>
      <c r="X157" s="39" t="s">
        <v>32176</v>
      </c>
      <c r="Y157">
        <v>1</v>
      </c>
      <c r="AA157" s="39" t="s">
        <v>32177</v>
      </c>
      <c r="AB157">
        <v>0</v>
      </c>
      <c r="AD157" s="39" t="s">
        <v>32178</v>
      </c>
      <c r="AE157">
        <v>1</v>
      </c>
      <c r="AG157" s="39" t="s">
        <v>32179</v>
      </c>
      <c r="AH157">
        <v>1</v>
      </c>
      <c r="AJ157" s="39" t="s">
        <v>32186</v>
      </c>
      <c r="AK157">
        <v>0</v>
      </c>
    </row>
    <row r="158" spans="1:37" x14ac:dyDescent="0.3">
      <c r="A158">
        <v>157</v>
      </c>
      <c r="B158" s="1">
        <v>45846.426469907405</v>
      </c>
      <c r="C158" s="1">
        <v>45846.437199074076</v>
      </c>
      <c r="D158" s="39" t="s">
        <v>2208</v>
      </c>
      <c r="E158" s="39" t="s">
        <v>2209</v>
      </c>
      <c r="F158">
        <v>3</v>
      </c>
      <c r="I158" s="39" t="s">
        <v>16918</v>
      </c>
      <c r="J158">
        <v>1</v>
      </c>
      <c r="L158" s="39" t="s">
        <v>32269</v>
      </c>
      <c r="M158">
        <v>0</v>
      </c>
      <c r="O158" s="39" t="s">
        <v>32184</v>
      </c>
      <c r="P158">
        <v>0</v>
      </c>
      <c r="R158" s="39" t="s">
        <v>32174</v>
      </c>
      <c r="S158">
        <v>1</v>
      </c>
      <c r="U158" s="39" t="s">
        <v>32270</v>
      </c>
      <c r="V158">
        <v>0</v>
      </c>
      <c r="X158" s="39" t="s">
        <v>32215</v>
      </c>
      <c r="Y158">
        <v>0</v>
      </c>
      <c r="AA158" s="39" t="s">
        <v>32209</v>
      </c>
      <c r="AB158">
        <v>0</v>
      </c>
      <c r="AD158" s="39" t="s">
        <v>32178</v>
      </c>
      <c r="AE158">
        <v>1</v>
      </c>
      <c r="AG158" s="39" t="s">
        <v>30043</v>
      </c>
      <c r="AH158">
        <v>0</v>
      </c>
      <c r="AJ158" s="39" t="s">
        <v>32183</v>
      </c>
      <c r="AK158">
        <v>0</v>
      </c>
    </row>
    <row r="159" spans="1:37" x14ac:dyDescent="0.3">
      <c r="A159">
        <v>158</v>
      </c>
      <c r="B159" s="1">
        <v>45846.427974537037</v>
      </c>
      <c r="C159" s="1">
        <v>45846.439733796295</v>
      </c>
      <c r="D159" s="39" t="s">
        <v>3367</v>
      </c>
      <c r="E159" s="39" t="s">
        <v>3368</v>
      </c>
      <c r="F159">
        <v>8</v>
      </c>
      <c r="I159" s="39" t="s">
        <v>16918</v>
      </c>
      <c r="J159">
        <v>1</v>
      </c>
      <c r="L159" s="39" t="s">
        <v>32239</v>
      </c>
      <c r="M159">
        <v>1</v>
      </c>
      <c r="O159" s="39" t="s">
        <v>32173</v>
      </c>
      <c r="P159">
        <v>1</v>
      </c>
      <c r="R159" s="39" t="s">
        <v>32174</v>
      </c>
      <c r="S159">
        <v>1</v>
      </c>
      <c r="U159" s="39" t="s">
        <v>32271</v>
      </c>
      <c r="V159">
        <v>0</v>
      </c>
      <c r="X159" s="39" t="s">
        <v>32176</v>
      </c>
      <c r="Y159">
        <v>1</v>
      </c>
      <c r="AA159" s="39" t="s">
        <v>32182</v>
      </c>
      <c r="AB159">
        <v>1</v>
      </c>
      <c r="AD159" s="39" t="s">
        <v>32178</v>
      </c>
      <c r="AE159">
        <v>1</v>
      </c>
      <c r="AG159" s="39" t="s">
        <v>32179</v>
      </c>
      <c r="AH159">
        <v>1</v>
      </c>
      <c r="AJ159" s="39" t="s">
        <v>32183</v>
      </c>
      <c r="AK159">
        <v>0</v>
      </c>
    </row>
    <row r="160" spans="1:37" x14ac:dyDescent="0.3">
      <c r="A160">
        <v>159</v>
      </c>
      <c r="B160" s="1">
        <v>45846.426817129628</v>
      </c>
      <c r="C160" s="1">
        <v>45846.443749999999</v>
      </c>
      <c r="D160" s="39" t="s">
        <v>3812</v>
      </c>
      <c r="E160" s="39" t="s">
        <v>3813</v>
      </c>
      <c r="F160">
        <v>6</v>
      </c>
      <c r="I160" s="39" t="s">
        <v>16918</v>
      </c>
      <c r="J160">
        <v>1</v>
      </c>
      <c r="L160" s="39" t="s">
        <v>32253</v>
      </c>
      <c r="M160">
        <v>0</v>
      </c>
      <c r="O160" s="39" t="s">
        <v>32173</v>
      </c>
      <c r="P160">
        <v>1</v>
      </c>
      <c r="R160" s="39" t="s">
        <v>32174</v>
      </c>
      <c r="S160">
        <v>1</v>
      </c>
      <c r="U160" s="39" t="s">
        <v>32243</v>
      </c>
      <c r="V160">
        <v>0</v>
      </c>
      <c r="X160" s="39" t="s">
        <v>32176</v>
      </c>
      <c r="Y160">
        <v>1</v>
      </c>
      <c r="AA160" s="39" t="s">
        <v>32177</v>
      </c>
      <c r="AB160">
        <v>0</v>
      </c>
      <c r="AD160" s="39" t="s">
        <v>32178</v>
      </c>
      <c r="AE160">
        <v>1</v>
      </c>
      <c r="AG160" s="39" t="s">
        <v>32179</v>
      </c>
      <c r="AH160">
        <v>1</v>
      </c>
      <c r="AJ160" s="39" t="s">
        <v>32183</v>
      </c>
      <c r="AK160">
        <v>0</v>
      </c>
    </row>
    <row r="161" spans="1:37" x14ac:dyDescent="0.3">
      <c r="A161">
        <v>160</v>
      </c>
      <c r="B161" s="1">
        <v>45846.530671296299</v>
      </c>
      <c r="C161" s="1">
        <v>45846.533692129633</v>
      </c>
      <c r="D161" s="39" t="s">
        <v>3688</v>
      </c>
      <c r="E161" s="39" t="s">
        <v>3689</v>
      </c>
      <c r="F161">
        <v>7</v>
      </c>
      <c r="I161" s="39" t="s">
        <v>16918</v>
      </c>
      <c r="J161">
        <v>1</v>
      </c>
      <c r="L161" s="39" t="s">
        <v>32253</v>
      </c>
      <c r="M161">
        <v>0</v>
      </c>
      <c r="O161" s="39" t="s">
        <v>32173</v>
      </c>
      <c r="P161">
        <v>1</v>
      </c>
      <c r="R161" s="39" t="s">
        <v>16837</v>
      </c>
      <c r="S161">
        <v>0</v>
      </c>
      <c r="U161" s="39" t="s">
        <v>32241</v>
      </c>
      <c r="V161">
        <v>1</v>
      </c>
      <c r="X161" s="39" t="s">
        <v>32176</v>
      </c>
      <c r="Y161">
        <v>1</v>
      </c>
      <c r="AA161" s="39" t="s">
        <v>32182</v>
      </c>
      <c r="AB161">
        <v>1</v>
      </c>
      <c r="AD161" s="39" t="s">
        <v>32178</v>
      </c>
      <c r="AE161">
        <v>1</v>
      </c>
      <c r="AG161" s="39" t="s">
        <v>32179</v>
      </c>
      <c r="AH161">
        <v>1</v>
      </c>
      <c r="AJ161" s="39" t="s">
        <v>32183</v>
      </c>
      <c r="AK161">
        <v>0</v>
      </c>
    </row>
    <row r="162" spans="1:37" x14ac:dyDescent="0.3">
      <c r="A162">
        <v>161</v>
      </c>
      <c r="B162" s="1">
        <v>45846.548009259262</v>
      </c>
      <c r="C162" s="1">
        <v>45846.553182870368</v>
      </c>
      <c r="D162" s="39" t="s">
        <v>3715</v>
      </c>
      <c r="E162" s="39" t="s">
        <v>3716</v>
      </c>
      <c r="F162">
        <v>7</v>
      </c>
      <c r="I162" s="39" t="s">
        <v>16918</v>
      </c>
      <c r="J162">
        <v>1</v>
      </c>
      <c r="L162" s="39" t="s">
        <v>32239</v>
      </c>
      <c r="M162">
        <v>1</v>
      </c>
      <c r="O162" s="39" t="s">
        <v>32184</v>
      </c>
      <c r="P162">
        <v>0</v>
      </c>
      <c r="R162" s="39" t="s">
        <v>16837</v>
      </c>
      <c r="S162">
        <v>0</v>
      </c>
      <c r="U162" s="39" t="s">
        <v>32252</v>
      </c>
      <c r="V162">
        <v>0</v>
      </c>
      <c r="X162" s="39" t="s">
        <v>32176</v>
      </c>
      <c r="Y162">
        <v>1</v>
      </c>
      <c r="AA162" s="39" t="s">
        <v>32182</v>
      </c>
      <c r="AB162">
        <v>1</v>
      </c>
      <c r="AD162" s="39" t="s">
        <v>32178</v>
      </c>
      <c r="AE162">
        <v>1</v>
      </c>
      <c r="AG162" s="39" t="s">
        <v>32179</v>
      </c>
      <c r="AH162">
        <v>1</v>
      </c>
      <c r="AJ162" s="39" t="s">
        <v>32180</v>
      </c>
      <c r="AK162">
        <v>1</v>
      </c>
    </row>
    <row r="163" spans="1:37" x14ac:dyDescent="0.3">
      <c r="A163">
        <v>162</v>
      </c>
      <c r="B163" s="1">
        <v>45846.561990740738</v>
      </c>
      <c r="C163" s="1">
        <v>45846.564155092594</v>
      </c>
      <c r="D163" s="39" t="s">
        <v>3773</v>
      </c>
      <c r="E163" s="39" t="s">
        <v>3774</v>
      </c>
      <c r="F163">
        <v>6</v>
      </c>
      <c r="I163" s="39" t="s">
        <v>16918</v>
      </c>
      <c r="J163">
        <v>1</v>
      </c>
      <c r="L163" s="39" t="s">
        <v>32239</v>
      </c>
      <c r="M163">
        <v>1</v>
      </c>
      <c r="O163" s="39" t="s">
        <v>32173</v>
      </c>
      <c r="P163">
        <v>1</v>
      </c>
      <c r="R163" s="39" t="s">
        <v>16837</v>
      </c>
      <c r="S163">
        <v>0</v>
      </c>
      <c r="U163" s="39" t="s">
        <v>32252</v>
      </c>
      <c r="V163">
        <v>0</v>
      </c>
      <c r="X163" s="39" t="s">
        <v>32176</v>
      </c>
      <c r="Y163">
        <v>1</v>
      </c>
      <c r="AA163" s="39" t="s">
        <v>32177</v>
      </c>
      <c r="AB163">
        <v>0</v>
      </c>
      <c r="AD163" s="39" t="s">
        <v>32178</v>
      </c>
      <c r="AE163">
        <v>1</v>
      </c>
      <c r="AG163" s="39" t="s">
        <v>32179</v>
      </c>
      <c r="AH163">
        <v>1</v>
      </c>
      <c r="AJ163" s="39" t="s">
        <v>32183</v>
      </c>
      <c r="AK163">
        <v>0</v>
      </c>
    </row>
    <row r="164" spans="1:37" x14ac:dyDescent="0.3">
      <c r="A164">
        <v>163</v>
      </c>
      <c r="B164" s="1">
        <v>45846.560219907406</v>
      </c>
      <c r="C164" s="1">
        <v>45846.564502314817</v>
      </c>
      <c r="D164" s="39" t="s">
        <v>3747</v>
      </c>
      <c r="E164" s="39" t="s">
        <v>3748</v>
      </c>
      <c r="F164">
        <v>6</v>
      </c>
      <c r="I164" s="39" t="s">
        <v>16918</v>
      </c>
      <c r="J164">
        <v>1</v>
      </c>
      <c r="L164" s="39" t="s">
        <v>32272</v>
      </c>
      <c r="M164">
        <v>0</v>
      </c>
      <c r="O164" s="39" t="s">
        <v>32173</v>
      </c>
      <c r="P164">
        <v>1</v>
      </c>
      <c r="R164" s="39" t="s">
        <v>16837</v>
      </c>
      <c r="S164">
        <v>0</v>
      </c>
      <c r="U164" s="39" t="s">
        <v>32252</v>
      </c>
      <c r="V164">
        <v>0</v>
      </c>
      <c r="X164" s="39" t="s">
        <v>32176</v>
      </c>
      <c r="Y164">
        <v>1</v>
      </c>
      <c r="AA164" s="39" t="s">
        <v>32182</v>
      </c>
      <c r="AB164">
        <v>1</v>
      </c>
      <c r="AD164" s="39" t="s">
        <v>32178</v>
      </c>
      <c r="AE164">
        <v>1</v>
      </c>
      <c r="AG164" s="39" t="s">
        <v>32179</v>
      </c>
      <c r="AH164">
        <v>1</v>
      </c>
      <c r="AJ164" s="39" t="s">
        <v>32193</v>
      </c>
      <c r="AK164">
        <v>0</v>
      </c>
    </row>
    <row r="165" spans="1:37" x14ac:dyDescent="0.3">
      <c r="A165">
        <v>164</v>
      </c>
      <c r="B165" s="1">
        <v>45846.573993055557</v>
      </c>
      <c r="C165" s="1">
        <v>45846.580300925925</v>
      </c>
      <c r="D165" s="39" t="s">
        <v>3764</v>
      </c>
      <c r="E165" s="39" t="s">
        <v>3765</v>
      </c>
      <c r="F165">
        <v>6</v>
      </c>
      <c r="I165" s="39" t="s">
        <v>16918</v>
      </c>
      <c r="J165">
        <v>1</v>
      </c>
      <c r="L165" s="39" t="s">
        <v>32239</v>
      </c>
      <c r="M165">
        <v>1</v>
      </c>
      <c r="O165" s="39" t="s">
        <v>32196</v>
      </c>
      <c r="P165">
        <v>0</v>
      </c>
      <c r="R165" s="39" t="s">
        <v>16837</v>
      </c>
      <c r="S165">
        <v>0</v>
      </c>
      <c r="U165" s="39" t="s">
        <v>32240</v>
      </c>
      <c r="V165">
        <v>1</v>
      </c>
      <c r="X165" s="39" t="s">
        <v>32176</v>
      </c>
      <c r="Y165">
        <v>1</v>
      </c>
      <c r="AA165" s="39" t="s">
        <v>32182</v>
      </c>
      <c r="AB165">
        <v>1</v>
      </c>
      <c r="AD165" s="39" t="s">
        <v>32225</v>
      </c>
      <c r="AE165">
        <v>0</v>
      </c>
      <c r="AG165" s="39" t="s">
        <v>32230</v>
      </c>
      <c r="AH165">
        <v>0</v>
      </c>
      <c r="AJ165" s="39" t="s">
        <v>32180</v>
      </c>
      <c r="AK165">
        <v>1</v>
      </c>
    </row>
    <row r="166" spans="1:37" x14ac:dyDescent="0.3">
      <c r="A166">
        <v>165</v>
      </c>
      <c r="B166" s="1">
        <v>45846.597187500003</v>
      </c>
      <c r="C166" s="1">
        <v>45846.600439814814</v>
      </c>
      <c r="D166" s="39" t="s">
        <v>3624</v>
      </c>
      <c r="E166" s="39" t="s">
        <v>3625</v>
      </c>
      <c r="F166">
        <v>7</v>
      </c>
      <c r="I166" s="39" t="s">
        <v>16918</v>
      </c>
      <c r="J166">
        <v>1</v>
      </c>
      <c r="L166" s="39" t="s">
        <v>32239</v>
      </c>
      <c r="M166">
        <v>1</v>
      </c>
      <c r="O166" s="39" t="s">
        <v>32173</v>
      </c>
      <c r="P166">
        <v>1</v>
      </c>
      <c r="R166" s="39" t="s">
        <v>16837</v>
      </c>
      <c r="S166">
        <v>0</v>
      </c>
      <c r="U166" s="39" t="s">
        <v>32263</v>
      </c>
      <c r="V166">
        <v>0</v>
      </c>
      <c r="X166" s="39" t="s">
        <v>32176</v>
      </c>
      <c r="Y166">
        <v>1</v>
      </c>
      <c r="AA166" s="39" t="s">
        <v>32182</v>
      </c>
      <c r="AB166">
        <v>1</v>
      </c>
      <c r="AD166" s="39" t="s">
        <v>32178</v>
      </c>
      <c r="AE166">
        <v>1</v>
      </c>
      <c r="AG166" s="39" t="s">
        <v>32179</v>
      </c>
      <c r="AH166">
        <v>1</v>
      </c>
      <c r="AJ166" s="39" t="s">
        <v>32226</v>
      </c>
      <c r="AK166">
        <v>0</v>
      </c>
    </row>
    <row r="167" spans="1:37" x14ac:dyDescent="0.3">
      <c r="A167">
        <v>166</v>
      </c>
      <c r="B167" s="1">
        <v>45846.600069444445</v>
      </c>
      <c r="C167" s="1">
        <v>45846.602233796293</v>
      </c>
      <c r="D167" s="39" t="s">
        <v>3599</v>
      </c>
      <c r="E167" s="39" t="s">
        <v>3600</v>
      </c>
      <c r="F167">
        <v>7</v>
      </c>
      <c r="I167" s="39" t="s">
        <v>16918</v>
      </c>
      <c r="J167">
        <v>1</v>
      </c>
      <c r="L167" s="39" t="s">
        <v>32239</v>
      </c>
      <c r="M167">
        <v>1</v>
      </c>
      <c r="O167" s="39" t="s">
        <v>32173</v>
      </c>
      <c r="P167">
        <v>1</v>
      </c>
      <c r="R167" s="39" t="s">
        <v>16837</v>
      </c>
      <c r="S167">
        <v>0</v>
      </c>
      <c r="U167" s="39" t="s">
        <v>32258</v>
      </c>
      <c r="V167">
        <v>0</v>
      </c>
      <c r="X167" s="39" t="s">
        <v>32176</v>
      </c>
      <c r="Y167">
        <v>1</v>
      </c>
      <c r="AA167" s="39" t="s">
        <v>32182</v>
      </c>
      <c r="AB167">
        <v>1</v>
      </c>
      <c r="AD167" s="39" t="s">
        <v>32178</v>
      </c>
      <c r="AE167">
        <v>1</v>
      </c>
      <c r="AG167" s="39" t="s">
        <v>32179</v>
      </c>
      <c r="AH167">
        <v>1</v>
      </c>
      <c r="AJ167" s="39" t="s">
        <v>32226</v>
      </c>
      <c r="AK167">
        <v>0</v>
      </c>
    </row>
    <row r="168" spans="1:37" x14ac:dyDescent="0.3">
      <c r="A168">
        <v>167</v>
      </c>
      <c r="B168" s="1">
        <v>45846.598657407405</v>
      </c>
      <c r="C168" s="1">
        <v>45846.60328703704</v>
      </c>
      <c r="D168" s="39" t="s">
        <v>3423</v>
      </c>
      <c r="E168" s="39" t="s">
        <v>3424</v>
      </c>
      <c r="F168">
        <v>7</v>
      </c>
      <c r="I168" s="39" t="s">
        <v>16918</v>
      </c>
      <c r="J168">
        <v>1</v>
      </c>
      <c r="L168" s="39" t="s">
        <v>32239</v>
      </c>
      <c r="M168">
        <v>1</v>
      </c>
      <c r="O168" s="39" t="s">
        <v>32173</v>
      </c>
      <c r="P168">
        <v>1</v>
      </c>
      <c r="R168" s="39" t="s">
        <v>16837</v>
      </c>
      <c r="S168">
        <v>0</v>
      </c>
      <c r="U168" s="39" t="s">
        <v>32273</v>
      </c>
      <c r="V168">
        <v>0</v>
      </c>
      <c r="X168" s="39" t="s">
        <v>32176</v>
      </c>
      <c r="Y168">
        <v>1</v>
      </c>
      <c r="AA168" s="39" t="s">
        <v>32182</v>
      </c>
      <c r="AB168">
        <v>1</v>
      </c>
      <c r="AD168" s="39" t="s">
        <v>32178</v>
      </c>
      <c r="AE168">
        <v>1</v>
      </c>
      <c r="AG168" s="39" t="s">
        <v>32179</v>
      </c>
      <c r="AH168">
        <v>1</v>
      </c>
      <c r="AJ168" s="39" t="s">
        <v>32226</v>
      </c>
      <c r="AK168">
        <v>0</v>
      </c>
    </row>
    <row r="169" spans="1:37" x14ac:dyDescent="0.3">
      <c r="A169">
        <v>168</v>
      </c>
      <c r="B169" s="1">
        <v>45846.598877314813</v>
      </c>
      <c r="C169" s="1">
        <v>45846.603761574072</v>
      </c>
      <c r="D169" s="39" t="s">
        <v>3630</v>
      </c>
      <c r="E169" s="39" t="s">
        <v>3631</v>
      </c>
      <c r="F169">
        <v>6</v>
      </c>
      <c r="I169" s="39" t="s">
        <v>16918</v>
      </c>
      <c r="J169">
        <v>1</v>
      </c>
      <c r="L169" s="39" t="s">
        <v>32274</v>
      </c>
      <c r="M169">
        <v>0</v>
      </c>
      <c r="O169" s="39" t="s">
        <v>32173</v>
      </c>
      <c r="P169">
        <v>1</v>
      </c>
      <c r="R169" s="39" t="s">
        <v>16837</v>
      </c>
      <c r="S169">
        <v>0</v>
      </c>
      <c r="U169" s="39" t="s">
        <v>32258</v>
      </c>
      <c r="V169">
        <v>0</v>
      </c>
      <c r="X169" s="39" t="s">
        <v>32176</v>
      </c>
      <c r="Y169">
        <v>1</v>
      </c>
      <c r="AA169" s="39" t="s">
        <v>32182</v>
      </c>
      <c r="AB169">
        <v>1</v>
      </c>
      <c r="AD169" s="39" t="s">
        <v>32178</v>
      </c>
      <c r="AE169">
        <v>1</v>
      </c>
      <c r="AG169" s="39" t="s">
        <v>32179</v>
      </c>
      <c r="AH169">
        <v>1</v>
      </c>
      <c r="AJ169" s="39" t="s">
        <v>32226</v>
      </c>
      <c r="AK169">
        <v>0</v>
      </c>
    </row>
    <row r="170" spans="1:37" x14ac:dyDescent="0.3">
      <c r="A170">
        <v>169</v>
      </c>
      <c r="B170" s="1">
        <v>45846.599108796298</v>
      </c>
      <c r="C170" s="1">
        <v>45846.603773148148</v>
      </c>
      <c r="D170" s="39" t="s">
        <v>3528</v>
      </c>
      <c r="E170" s="39" t="s">
        <v>3529</v>
      </c>
      <c r="F170">
        <v>7</v>
      </c>
      <c r="I170" s="39" t="s">
        <v>16918</v>
      </c>
      <c r="J170">
        <v>1</v>
      </c>
      <c r="L170" s="39" t="s">
        <v>32269</v>
      </c>
      <c r="M170">
        <v>0</v>
      </c>
      <c r="O170" s="39" t="s">
        <v>32173</v>
      </c>
      <c r="P170">
        <v>1</v>
      </c>
      <c r="R170" s="39" t="s">
        <v>32174</v>
      </c>
      <c r="S170">
        <v>1</v>
      </c>
      <c r="U170" s="39" t="s">
        <v>32256</v>
      </c>
      <c r="V170">
        <v>0</v>
      </c>
      <c r="X170" s="39" t="s">
        <v>32176</v>
      </c>
      <c r="Y170">
        <v>1</v>
      </c>
      <c r="AA170" s="39" t="s">
        <v>32182</v>
      </c>
      <c r="AB170">
        <v>1</v>
      </c>
      <c r="AD170" s="39" t="s">
        <v>32178</v>
      </c>
      <c r="AE170">
        <v>1</v>
      </c>
      <c r="AG170" s="39" t="s">
        <v>32179</v>
      </c>
      <c r="AH170">
        <v>1</v>
      </c>
      <c r="AJ170" s="39" t="s">
        <v>32183</v>
      </c>
      <c r="AK170">
        <v>0</v>
      </c>
    </row>
    <row r="171" spans="1:37" x14ac:dyDescent="0.3">
      <c r="A171">
        <v>170</v>
      </c>
      <c r="B171" s="1">
        <v>45846.610069444447</v>
      </c>
      <c r="C171" s="1">
        <v>45846.617997685185</v>
      </c>
      <c r="D171" s="39" t="s">
        <v>3592</v>
      </c>
      <c r="E171" s="39" t="s">
        <v>3593</v>
      </c>
      <c r="F171">
        <v>7</v>
      </c>
      <c r="I171" s="39" t="s">
        <v>16918</v>
      </c>
      <c r="J171">
        <v>1</v>
      </c>
      <c r="L171" s="39" t="s">
        <v>32239</v>
      </c>
      <c r="M171">
        <v>1</v>
      </c>
      <c r="O171" s="39" t="s">
        <v>32173</v>
      </c>
      <c r="P171">
        <v>1</v>
      </c>
      <c r="R171" s="39" t="s">
        <v>16837</v>
      </c>
      <c r="S171">
        <v>0</v>
      </c>
      <c r="U171" s="39" t="s">
        <v>32275</v>
      </c>
      <c r="V171">
        <v>0</v>
      </c>
      <c r="X171" s="39" t="s">
        <v>32176</v>
      </c>
      <c r="Y171">
        <v>1</v>
      </c>
      <c r="AA171" s="39" t="s">
        <v>32182</v>
      </c>
      <c r="AB171">
        <v>1</v>
      </c>
      <c r="AD171" s="39" t="s">
        <v>32178</v>
      </c>
      <c r="AE171">
        <v>1</v>
      </c>
      <c r="AG171" s="39" t="s">
        <v>32179</v>
      </c>
      <c r="AH171">
        <v>1</v>
      </c>
      <c r="AJ171" s="39" t="s">
        <v>32226</v>
      </c>
      <c r="AK171">
        <v>0</v>
      </c>
    </row>
    <row r="172" spans="1:37" x14ac:dyDescent="0.3">
      <c r="A172">
        <v>171</v>
      </c>
      <c r="B172" s="1">
        <v>45846.727430555555</v>
      </c>
      <c r="C172" s="1">
        <v>45846.72996527778</v>
      </c>
      <c r="D172" s="39" t="s">
        <v>2837</v>
      </c>
      <c r="E172" s="39" t="s">
        <v>2838</v>
      </c>
      <c r="F172">
        <v>6</v>
      </c>
      <c r="I172" s="39" t="s">
        <v>16918</v>
      </c>
      <c r="J172">
        <v>1</v>
      </c>
      <c r="L172" s="39" t="s">
        <v>32276</v>
      </c>
      <c r="M172">
        <v>0</v>
      </c>
      <c r="O172" s="39" t="s">
        <v>32173</v>
      </c>
      <c r="P172">
        <v>1</v>
      </c>
      <c r="R172" s="39" t="s">
        <v>16837</v>
      </c>
      <c r="S172">
        <v>0</v>
      </c>
      <c r="U172" s="39" t="s">
        <v>32268</v>
      </c>
      <c r="V172">
        <v>0</v>
      </c>
      <c r="X172" s="39" t="s">
        <v>32176</v>
      </c>
      <c r="Y172">
        <v>1</v>
      </c>
      <c r="AA172" s="39" t="s">
        <v>32182</v>
      </c>
      <c r="AB172">
        <v>1</v>
      </c>
      <c r="AD172" s="39" t="s">
        <v>32178</v>
      </c>
      <c r="AE172">
        <v>1</v>
      </c>
      <c r="AG172" s="39" t="s">
        <v>32179</v>
      </c>
      <c r="AH172">
        <v>1</v>
      </c>
      <c r="AJ172" s="39" t="s">
        <v>32183</v>
      </c>
      <c r="AK172">
        <v>0</v>
      </c>
    </row>
    <row r="173" spans="1:37" x14ac:dyDescent="0.3">
      <c r="A173">
        <v>172</v>
      </c>
      <c r="B173" s="1">
        <v>45846.787974537037</v>
      </c>
      <c r="C173" s="1">
        <v>45846.796979166669</v>
      </c>
      <c r="D173" s="39" t="s">
        <v>3732</v>
      </c>
      <c r="E173" s="39" t="s">
        <v>3733</v>
      </c>
      <c r="F173">
        <v>6</v>
      </c>
      <c r="I173" s="39" t="s">
        <v>16918</v>
      </c>
      <c r="J173">
        <v>1</v>
      </c>
      <c r="L173" s="39" t="s">
        <v>32239</v>
      </c>
      <c r="M173">
        <v>1</v>
      </c>
      <c r="O173" s="39" t="s">
        <v>32173</v>
      </c>
      <c r="P173">
        <v>1</v>
      </c>
      <c r="R173" s="39" t="s">
        <v>32174</v>
      </c>
      <c r="S173">
        <v>1</v>
      </c>
      <c r="U173" s="39" t="s">
        <v>32263</v>
      </c>
      <c r="V173">
        <v>0</v>
      </c>
      <c r="X173" s="39" t="s">
        <v>32215</v>
      </c>
      <c r="Y173">
        <v>0</v>
      </c>
      <c r="AA173" s="39" t="s">
        <v>32177</v>
      </c>
      <c r="AB173">
        <v>0</v>
      </c>
      <c r="AD173" s="39" t="s">
        <v>32178</v>
      </c>
      <c r="AE173">
        <v>1</v>
      </c>
      <c r="AG173" s="39" t="s">
        <v>32179</v>
      </c>
      <c r="AH173">
        <v>1</v>
      </c>
      <c r="AJ173" s="39" t="s">
        <v>32183</v>
      </c>
      <c r="AK173">
        <v>0</v>
      </c>
    </row>
    <row r="174" spans="1:37" x14ac:dyDescent="0.3">
      <c r="A174">
        <v>173</v>
      </c>
      <c r="B174" s="1">
        <v>45846.900625000002</v>
      </c>
      <c r="C174" s="1">
        <v>45846.90425925926</v>
      </c>
      <c r="D174" s="39" t="s">
        <v>2749</v>
      </c>
      <c r="E174" s="39" t="s">
        <v>2750</v>
      </c>
      <c r="F174">
        <v>7</v>
      </c>
      <c r="I174" s="39" t="s">
        <v>16918</v>
      </c>
      <c r="J174">
        <v>1</v>
      </c>
      <c r="L174" s="39" t="s">
        <v>32239</v>
      </c>
      <c r="M174">
        <v>1</v>
      </c>
      <c r="O174" s="39" t="s">
        <v>32184</v>
      </c>
      <c r="P174">
        <v>0</v>
      </c>
      <c r="R174" s="39" t="s">
        <v>32174</v>
      </c>
      <c r="S174">
        <v>1</v>
      </c>
      <c r="U174" s="39" t="s">
        <v>32263</v>
      </c>
      <c r="V174">
        <v>0</v>
      </c>
      <c r="X174" s="39" t="s">
        <v>32176</v>
      </c>
      <c r="Y174">
        <v>1</v>
      </c>
      <c r="AA174" s="39" t="s">
        <v>32182</v>
      </c>
      <c r="AB174">
        <v>1</v>
      </c>
      <c r="AD174" s="39" t="s">
        <v>32178</v>
      </c>
      <c r="AE174">
        <v>1</v>
      </c>
      <c r="AG174" s="39" t="s">
        <v>32179</v>
      </c>
      <c r="AH174">
        <v>1</v>
      </c>
      <c r="AJ174" s="39" t="s">
        <v>32183</v>
      </c>
      <c r="AK174">
        <v>0</v>
      </c>
    </row>
    <row r="175" spans="1:37" x14ac:dyDescent="0.3">
      <c r="A175">
        <v>174</v>
      </c>
      <c r="B175" s="1">
        <v>45847.475706018522</v>
      </c>
      <c r="C175" s="1">
        <v>45847.479270833333</v>
      </c>
      <c r="D175" s="39" t="s">
        <v>4315</v>
      </c>
      <c r="E175" s="39" t="s">
        <v>4316</v>
      </c>
      <c r="F175">
        <v>7</v>
      </c>
      <c r="I175" s="39" t="s">
        <v>16918</v>
      </c>
      <c r="J175">
        <v>1</v>
      </c>
      <c r="L175" s="39" t="s">
        <v>32239</v>
      </c>
      <c r="M175">
        <v>1</v>
      </c>
      <c r="O175" s="39" t="s">
        <v>32173</v>
      </c>
      <c r="P175">
        <v>1</v>
      </c>
      <c r="R175" s="39" t="s">
        <v>32174</v>
      </c>
      <c r="S175">
        <v>1</v>
      </c>
      <c r="U175" s="39" t="s">
        <v>32258</v>
      </c>
      <c r="V175">
        <v>0</v>
      </c>
      <c r="X175" s="39" t="s">
        <v>32176</v>
      </c>
      <c r="Y175">
        <v>1</v>
      </c>
      <c r="AA175" s="39" t="s">
        <v>32209</v>
      </c>
      <c r="AB175">
        <v>0</v>
      </c>
      <c r="AD175" s="39" t="s">
        <v>32178</v>
      </c>
      <c r="AE175">
        <v>1</v>
      </c>
      <c r="AG175" s="39" t="s">
        <v>32179</v>
      </c>
      <c r="AH175">
        <v>1</v>
      </c>
      <c r="AJ175" s="39" t="s">
        <v>32183</v>
      </c>
      <c r="AK175">
        <v>0</v>
      </c>
    </row>
    <row r="176" spans="1:37" x14ac:dyDescent="0.3">
      <c r="A176">
        <v>175</v>
      </c>
      <c r="B176" s="1">
        <v>45847.58971064815</v>
      </c>
      <c r="C176" s="1">
        <v>45847.590173611112</v>
      </c>
      <c r="D176" s="39" t="s">
        <v>4423</v>
      </c>
      <c r="E176" s="39" t="s">
        <v>4424</v>
      </c>
      <c r="F176">
        <v>6</v>
      </c>
      <c r="I176" s="39" t="s">
        <v>16918</v>
      </c>
      <c r="J176">
        <v>1</v>
      </c>
      <c r="L176" s="39" t="s">
        <v>32253</v>
      </c>
      <c r="M176">
        <v>0</v>
      </c>
      <c r="O176" s="39" t="s">
        <v>32173</v>
      </c>
      <c r="P176">
        <v>1</v>
      </c>
      <c r="R176" s="39" t="s">
        <v>16837</v>
      </c>
      <c r="S176">
        <v>0</v>
      </c>
      <c r="U176" s="39" t="s">
        <v>32258</v>
      </c>
      <c r="V176">
        <v>0</v>
      </c>
      <c r="X176" s="39" t="s">
        <v>32176</v>
      </c>
      <c r="Y176">
        <v>1</v>
      </c>
      <c r="AA176" s="39" t="s">
        <v>32182</v>
      </c>
      <c r="AB176">
        <v>1</v>
      </c>
      <c r="AD176" s="39" t="s">
        <v>32178</v>
      </c>
      <c r="AE176">
        <v>1</v>
      </c>
      <c r="AG176" s="39" t="s">
        <v>32179</v>
      </c>
      <c r="AH176">
        <v>1</v>
      </c>
      <c r="AJ176" s="39" t="s">
        <v>32183</v>
      </c>
      <c r="AK176">
        <v>0</v>
      </c>
    </row>
    <row r="177" spans="1:37" x14ac:dyDescent="0.3">
      <c r="A177">
        <v>176</v>
      </c>
      <c r="B177" s="1">
        <v>45847.746111111112</v>
      </c>
      <c r="C177" s="1">
        <v>45847.748692129629</v>
      </c>
      <c r="D177" s="39" t="s">
        <v>4501</v>
      </c>
      <c r="E177" s="39" t="s">
        <v>4502</v>
      </c>
      <c r="F177">
        <v>5</v>
      </c>
      <c r="I177" s="39" t="s">
        <v>16918</v>
      </c>
      <c r="J177">
        <v>1</v>
      </c>
      <c r="L177" s="39" t="s">
        <v>32239</v>
      </c>
      <c r="M177">
        <v>1</v>
      </c>
      <c r="O177" s="39" t="s">
        <v>32184</v>
      </c>
      <c r="P177">
        <v>0</v>
      </c>
      <c r="R177" s="39" t="s">
        <v>32174</v>
      </c>
      <c r="S177">
        <v>1</v>
      </c>
      <c r="U177" s="39" t="s">
        <v>32252</v>
      </c>
      <c r="V177">
        <v>0</v>
      </c>
      <c r="X177" s="39" t="s">
        <v>32176</v>
      </c>
      <c r="Y177">
        <v>1</v>
      </c>
      <c r="AA177" s="39" t="s">
        <v>32209</v>
      </c>
      <c r="AB177">
        <v>0</v>
      </c>
      <c r="AD177" s="39" t="s">
        <v>32178</v>
      </c>
      <c r="AE177">
        <v>1</v>
      </c>
      <c r="AG177" s="39" t="s">
        <v>32221</v>
      </c>
      <c r="AH177">
        <v>0</v>
      </c>
      <c r="AJ177" s="39" t="s">
        <v>32183</v>
      </c>
      <c r="AK177">
        <v>0</v>
      </c>
    </row>
    <row r="178" spans="1:37" x14ac:dyDescent="0.3">
      <c r="A178">
        <v>177</v>
      </c>
      <c r="B178" s="1">
        <v>45847.880925925929</v>
      </c>
      <c r="C178" s="1">
        <v>45847.883171296293</v>
      </c>
      <c r="D178" s="39" t="s">
        <v>3999</v>
      </c>
      <c r="E178" s="39" t="s">
        <v>4000</v>
      </c>
      <c r="F178">
        <v>6</v>
      </c>
      <c r="I178" s="39" t="s">
        <v>16918</v>
      </c>
      <c r="J178">
        <v>1</v>
      </c>
      <c r="L178" s="39" t="s">
        <v>32239</v>
      </c>
      <c r="M178">
        <v>1</v>
      </c>
      <c r="O178" s="39" t="s">
        <v>32196</v>
      </c>
      <c r="P178">
        <v>0</v>
      </c>
      <c r="R178" s="39" t="s">
        <v>16837</v>
      </c>
      <c r="S178">
        <v>0</v>
      </c>
      <c r="U178" s="39" t="s">
        <v>32240</v>
      </c>
      <c r="V178">
        <v>1</v>
      </c>
      <c r="X178" s="39" t="s">
        <v>32176</v>
      </c>
      <c r="Y178">
        <v>1</v>
      </c>
      <c r="AA178" s="39" t="s">
        <v>32177</v>
      </c>
      <c r="AB178">
        <v>0</v>
      </c>
      <c r="AD178" s="39" t="s">
        <v>32178</v>
      </c>
      <c r="AE178">
        <v>1</v>
      </c>
      <c r="AG178" s="39" t="s">
        <v>32179</v>
      </c>
      <c r="AH178">
        <v>1</v>
      </c>
      <c r="AJ178" s="39" t="s">
        <v>32183</v>
      </c>
      <c r="AK178">
        <v>0</v>
      </c>
    </row>
    <row r="179" spans="1:37" x14ac:dyDescent="0.3">
      <c r="A179">
        <v>178</v>
      </c>
      <c r="B179" s="1">
        <v>45848.404606481483</v>
      </c>
      <c r="C179" s="1">
        <v>45848.405231481483</v>
      </c>
      <c r="D179" s="39" t="s">
        <v>2900</v>
      </c>
      <c r="E179" s="39" t="s">
        <v>2901</v>
      </c>
      <c r="F179">
        <v>5</v>
      </c>
      <c r="I179" s="39" t="s">
        <v>16918</v>
      </c>
      <c r="J179">
        <v>1</v>
      </c>
      <c r="L179" s="39" t="s">
        <v>32239</v>
      </c>
      <c r="M179">
        <v>1</v>
      </c>
      <c r="O179" s="39" t="s">
        <v>32184</v>
      </c>
      <c r="P179">
        <v>0</v>
      </c>
      <c r="R179" s="39" t="s">
        <v>16837</v>
      </c>
      <c r="S179">
        <v>0</v>
      </c>
      <c r="U179" s="39" t="s">
        <v>32252</v>
      </c>
      <c r="V179">
        <v>0</v>
      </c>
      <c r="X179" s="39" t="s">
        <v>32176</v>
      </c>
      <c r="Y179">
        <v>1</v>
      </c>
      <c r="AA179" s="39" t="s">
        <v>32224</v>
      </c>
      <c r="AB179">
        <v>0</v>
      </c>
      <c r="AD179" s="39" t="s">
        <v>32234</v>
      </c>
      <c r="AE179">
        <v>0</v>
      </c>
      <c r="AG179" s="39" t="s">
        <v>32179</v>
      </c>
      <c r="AH179">
        <v>1</v>
      </c>
      <c r="AJ179" s="39" t="s">
        <v>32180</v>
      </c>
      <c r="AK179">
        <v>1</v>
      </c>
    </row>
    <row r="180" spans="1:37" x14ac:dyDescent="0.3">
      <c r="A180">
        <v>179</v>
      </c>
      <c r="B180" s="1">
        <v>45848.424224537041</v>
      </c>
      <c r="C180" s="1">
        <v>45848.434224537035</v>
      </c>
      <c r="D180" s="39" t="s">
        <v>4354</v>
      </c>
      <c r="E180" s="39" t="s">
        <v>4355</v>
      </c>
      <c r="F180">
        <v>5</v>
      </c>
      <c r="I180" s="39" t="s">
        <v>16918</v>
      </c>
      <c r="J180">
        <v>1</v>
      </c>
      <c r="L180" s="39" t="s">
        <v>32239</v>
      </c>
      <c r="M180">
        <v>1</v>
      </c>
      <c r="O180" s="39" t="s">
        <v>32184</v>
      </c>
      <c r="P180">
        <v>0</v>
      </c>
      <c r="R180" s="39" t="s">
        <v>32174</v>
      </c>
      <c r="S180">
        <v>1</v>
      </c>
      <c r="U180" s="39" t="s">
        <v>32258</v>
      </c>
      <c r="V180">
        <v>0</v>
      </c>
      <c r="X180" s="39" t="s">
        <v>32212</v>
      </c>
      <c r="Y180">
        <v>0</v>
      </c>
      <c r="AA180" s="39" t="s">
        <v>32177</v>
      </c>
      <c r="AB180">
        <v>0</v>
      </c>
      <c r="AD180" s="39" t="s">
        <v>32178</v>
      </c>
      <c r="AE180">
        <v>1</v>
      </c>
      <c r="AG180" s="39" t="s">
        <v>32179</v>
      </c>
      <c r="AH180">
        <v>1</v>
      </c>
      <c r="AJ180" s="39" t="s">
        <v>32183</v>
      </c>
      <c r="AK180">
        <v>0</v>
      </c>
    </row>
    <row r="181" spans="1:37" x14ac:dyDescent="0.3">
      <c r="A181">
        <v>180</v>
      </c>
      <c r="B181" s="1">
        <v>45848.483854166669</v>
      </c>
      <c r="C181" s="1">
        <v>45848.486446759256</v>
      </c>
      <c r="D181" s="39" t="s">
        <v>3870</v>
      </c>
      <c r="E181" s="39" t="s">
        <v>3871</v>
      </c>
      <c r="F181">
        <v>3</v>
      </c>
      <c r="I181" s="39" t="s">
        <v>16918</v>
      </c>
      <c r="J181">
        <v>1</v>
      </c>
      <c r="L181" s="39" t="s">
        <v>32253</v>
      </c>
      <c r="M181">
        <v>0</v>
      </c>
      <c r="O181" s="39" t="s">
        <v>32196</v>
      </c>
      <c r="P181">
        <v>0</v>
      </c>
      <c r="R181" s="39" t="s">
        <v>16837</v>
      </c>
      <c r="S181">
        <v>0</v>
      </c>
      <c r="U181" s="39" t="s">
        <v>32250</v>
      </c>
      <c r="V181">
        <v>0</v>
      </c>
      <c r="X181" s="39" t="s">
        <v>32191</v>
      </c>
      <c r="Y181">
        <v>0</v>
      </c>
      <c r="AA181" s="39" t="s">
        <v>32177</v>
      </c>
      <c r="AB181">
        <v>0</v>
      </c>
      <c r="AD181" s="39" t="s">
        <v>32178</v>
      </c>
      <c r="AE181">
        <v>1</v>
      </c>
      <c r="AG181" s="39" t="s">
        <v>32179</v>
      </c>
      <c r="AH181">
        <v>1</v>
      </c>
      <c r="AJ181" s="39" t="s">
        <v>32186</v>
      </c>
      <c r="AK181">
        <v>0</v>
      </c>
    </row>
    <row r="182" spans="1:37" x14ac:dyDescent="0.3">
      <c r="A182">
        <v>181</v>
      </c>
      <c r="B182" s="1">
        <v>45848.520243055558</v>
      </c>
      <c r="C182" s="1">
        <v>45848.527071759258</v>
      </c>
      <c r="D182" s="39" t="s">
        <v>3575</v>
      </c>
      <c r="E182" s="39" t="s">
        <v>3576</v>
      </c>
      <c r="F182">
        <v>7</v>
      </c>
      <c r="I182" s="39" t="s">
        <v>26031</v>
      </c>
      <c r="J182">
        <v>0</v>
      </c>
      <c r="L182" s="39" t="s">
        <v>32239</v>
      </c>
      <c r="M182">
        <v>1</v>
      </c>
      <c r="O182" s="39" t="s">
        <v>32173</v>
      </c>
      <c r="P182">
        <v>1</v>
      </c>
      <c r="R182" s="39" t="s">
        <v>32174</v>
      </c>
      <c r="S182">
        <v>1</v>
      </c>
      <c r="U182" s="39" t="s">
        <v>32241</v>
      </c>
      <c r="V182">
        <v>1</v>
      </c>
      <c r="X182" s="39" t="s">
        <v>32176</v>
      </c>
      <c r="Y182">
        <v>1</v>
      </c>
      <c r="AA182" s="39" t="s">
        <v>32177</v>
      </c>
      <c r="AB182">
        <v>0</v>
      </c>
      <c r="AD182" s="39" t="s">
        <v>32178</v>
      </c>
      <c r="AE182">
        <v>1</v>
      </c>
      <c r="AG182" s="39" t="s">
        <v>32179</v>
      </c>
      <c r="AH182">
        <v>1</v>
      </c>
      <c r="AJ182" s="39" t="s">
        <v>32183</v>
      </c>
      <c r="AK182">
        <v>0</v>
      </c>
    </row>
    <row r="183" spans="1:37" x14ac:dyDescent="0.3">
      <c r="A183">
        <v>182</v>
      </c>
      <c r="B183" s="1">
        <v>45848.57403935185</v>
      </c>
      <c r="C183" s="1">
        <v>45848.576111111113</v>
      </c>
      <c r="D183" s="39" t="s">
        <v>4083</v>
      </c>
      <c r="E183" s="39" t="s">
        <v>4084</v>
      </c>
      <c r="F183">
        <v>7</v>
      </c>
      <c r="I183" s="39" t="s">
        <v>16918</v>
      </c>
      <c r="J183">
        <v>1</v>
      </c>
      <c r="L183" s="39" t="s">
        <v>32239</v>
      </c>
      <c r="M183">
        <v>1</v>
      </c>
      <c r="O183" s="39" t="s">
        <v>32173</v>
      </c>
      <c r="P183">
        <v>1</v>
      </c>
      <c r="R183" s="39" t="s">
        <v>16837</v>
      </c>
      <c r="S183">
        <v>0</v>
      </c>
      <c r="U183" s="39" t="s">
        <v>32259</v>
      </c>
      <c r="V183">
        <v>0</v>
      </c>
      <c r="X183" s="39" t="s">
        <v>32176</v>
      </c>
      <c r="Y183">
        <v>1</v>
      </c>
      <c r="AA183" s="39" t="s">
        <v>32177</v>
      </c>
      <c r="AB183">
        <v>0</v>
      </c>
      <c r="AD183" s="39" t="s">
        <v>32178</v>
      </c>
      <c r="AE183">
        <v>1</v>
      </c>
      <c r="AG183" s="39" t="s">
        <v>32179</v>
      </c>
      <c r="AH183">
        <v>1</v>
      </c>
      <c r="AJ183" s="39" t="s">
        <v>32180</v>
      </c>
      <c r="AK183">
        <v>1</v>
      </c>
    </row>
    <row r="184" spans="1:37" x14ac:dyDescent="0.3">
      <c r="A184">
        <v>183</v>
      </c>
      <c r="B184" s="1">
        <v>45848.596724537034</v>
      </c>
      <c r="C184" s="1">
        <v>45848.602789351855</v>
      </c>
      <c r="D184" s="39" t="s">
        <v>4283</v>
      </c>
      <c r="E184" s="39" t="s">
        <v>4284</v>
      </c>
      <c r="F184">
        <v>6</v>
      </c>
      <c r="I184" s="39" t="s">
        <v>16918</v>
      </c>
      <c r="J184">
        <v>1</v>
      </c>
      <c r="L184" s="39" t="s">
        <v>32239</v>
      </c>
      <c r="M184">
        <v>1</v>
      </c>
      <c r="O184" s="39" t="s">
        <v>32184</v>
      </c>
      <c r="P184">
        <v>0</v>
      </c>
      <c r="R184" s="39" t="s">
        <v>32174</v>
      </c>
      <c r="S184">
        <v>1</v>
      </c>
      <c r="U184" s="39" t="s">
        <v>32245</v>
      </c>
      <c r="V184">
        <v>0</v>
      </c>
      <c r="X184" s="39" t="s">
        <v>32176</v>
      </c>
      <c r="Y184">
        <v>1</v>
      </c>
      <c r="AA184" s="39" t="s">
        <v>32177</v>
      </c>
      <c r="AB184">
        <v>0</v>
      </c>
      <c r="AD184" s="39" t="s">
        <v>32178</v>
      </c>
      <c r="AE184">
        <v>1</v>
      </c>
      <c r="AG184" s="39" t="s">
        <v>32179</v>
      </c>
      <c r="AH184">
        <v>1</v>
      </c>
      <c r="AJ184" s="39" t="s">
        <v>32183</v>
      </c>
      <c r="AK184">
        <v>0</v>
      </c>
    </row>
    <row r="185" spans="1:37" x14ac:dyDescent="0.3">
      <c r="A185">
        <v>184</v>
      </c>
      <c r="B185" s="1">
        <v>45848.617581018516</v>
      </c>
      <c r="C185" s="1">
        <v>45848.630185185182</v>
      </c>
      <c r="D185" s="39" t="s">
        <v>4091</v>
      </c>
      <c r="E185" s="39" t="s">
        <v>4092</v>
      </c>
      <c r="F185">
        <v>7</v>
      </c>
      <c r="I185" s="39" t="s">
        <v>16918</v>
      </c>
      <c r="J185">
        <v>1</v>
      </c>
      <c r="L185" s="39" t="s">
        <v>32239</v>
      </c>
      <c r="M185">
        <v>1</v>
      </c>
      <c r="O185" s="39" t="s">
        <v>32173</v>
      </c>
      <c r="P185">
        <v>1</v>
      </c>
      <c r="R185" s="39" t="s">
        <v>16837</v>
      </c>
      <c r="S185">
        <v>0</v>
      </c>
      <c r="U185" s="39" t="s">
        <v>32252</v>
      </c>
      <c r="V185">
        <v>0</v>
      </c>
      <c r="X185" s="39" t="s">
        <v>32176</v>
      </c>
      <c r="Y185">
        <v>1</v>
      </c>
      <c r="AA185" s="39" t="s">
        <v>32182</v>
      </c>
      <c r="AB185">
        <v>1</v>
      </c>
      <c r="AD185" s="39" t="s">
        <v>32178</v>
      </c>
      <c r="AE185">
        <v>1</v>
      </c>
      <c r="AG185" s="39" t="s">
        <v>32179</v>
      </c>
      <c r="AH185">
        <v>1</v>
      </c>
      <c r="AJ185" s="39" t="s">
        <v>32183</v>
      </c>
      <c r="AK185">
        <v>0</v>
      </c>
    </row>
    <row r="186" spans="1:37" x14ac:dyDescent="0.3">
      <c r="A186">
        <v>185</v>
      </c>
      <c r="B186" s="1">
        <v>45848.643969907411</v>
      </c>
      <c r="C186" s="1">
        <v>45848.64770833333</v>
      </c>
      <c r="D186" s="39" t="s">
        <v>4251</v>
      </c>
      <c r="E186" s="39" t="s">
        <v>4252</v>
      </c>
      <c r="F186">
        <v>6</v>
      </c>
      <c r="I186" s="39" t="s">
        <v>16918</v>
      </c>
      <c r="J186">
        <v>1</v>
      </c>
      <c r="L186" s="39" t="s">
        <v>32239</v>
      </c>
      <c r="M186">
        <v>1</v>
      </c>
      <c r="O186" s="39" t="s">
        <v>32207</v>
      </c>
      <c r="P186">
        <v>0</v>
      </c>
      <c r="R186" s="39" t="s">
        <v>32174</v>
      </c>
      <c r="S186">
        <v>1</v>
      </c>
      <c r="U186" s="39" t="s">
        <v>32258</v>
      </c>
      <c r="V186">
        <v>0</v>
      </c>
      <c r="X186" s="39" t="s">
        <v>32176</v>
      </c>
      <c r="Y186">
        <v>1</v>
      </c>
      <c r="AA186" s="39" t="s">
        <v>32209</v>
      </c>
      <c r="AB186">
        <v>0</v>
      </c>
      <c r="AD186" s="39" t="s">
        <v>32178</v>
      </c>
      <c r="AE186">
        <v>1</v>
      </c>
      <c r="AG186" s="39" t="s">
        <v>32179</v>
      </c>
      <c r="AH186">
        <v>1</v>
      </c>
      <c r="AJ186" s="39" t="s">
        <v>32183</v>
      </c>
      <c r="AK186">
        <v>0</v>
      </c>
    </row>
    <row r="187" spans="1:37" x14ac:dyDescent="0.3">
      <c r="A187">
        <v>186</v>
      </c>
      <c r="B187" s="1">
        <v>45848.699652777781</v>
      </c>
      <c r="C187" s="1">
        <v>45848.700057870374</v>
      </c>
      <c r="D187" s="39" t="s">
        <v>14403</v>
      </c>
      <c r="E187" s="39" t="s">
        <v>14404</v>
      </c>
      <c r="F187">
        <v>2</v>
      </c>
      <c r="I187" s="39" t="s">
        <v>16918</v>
      </c>
      <c r="J187">
        <v>1</v>
      </c>
      <c r="L187" s="39" t="s">
        <v>32277</v>
      </c>
      <c r="M187">
        <v>0</v>
      </c>
      <c r="O187" s="39" t="s">
        <v>32207</v>
      </c>
      <c r="P187">
        <v>0</v>
      </c>
      <c r="R187" s="39" t="s">
        <v>32189</v>
      </c>
      <c r="S187">
        <v>0</v>
      </c>
      <c r="U187" s="39" t="s">
        <v>32264</v>
      </c>
      <c r="V187">
        <v>0</v>
      </c>
      <c r="X187" s="39" t="s">
        <v>32191</v>
      </c>
      <c r="Y187">
        <v>0</v>
      </c>
      <c r="AA187" s="39" t="s">
        <v>32224</v>
      </c>
      <c r="AB187">
        <v>0</v>
      </c>
      <c r="AD187" s="39" t="s">
        <v>32213</v>
      </c>
      <c r="AE187">
        <v>0</v>
      </c>
      <c r="AG187" s="39" t="s">
        <v>32179</v>
      </c>
      <c r="AH187">
        <v>1</v>
      </c>
      <c r="AJ187" s="39" t="s">
        <v>32193</v>
      </c>
      <c r="AK187">
        <v>0</v>
      </c>
    </row>
    <row r="188" spans="1:37" x14ac:dyDescent="0.3">
      <c r="A188">
        <v>187</v>
      </c>
      <c r="B188" s="1">
        <v>45848.724305555559</v>
      </c>
      <c r="C188" s="1">
        <v>45848.724456018521</v>
      </c>
      <c r="D188" s="39" t="s">
        <v>4259</v>
      </c>
      <c r="E188" s="39" t="s">
        <v>4260</v>
      </c>
      <c r="F188">
        <v>6</v>
      </c>
      <c r="I188" s="39" t="s">
        <v>16918</v>
      </c>
      <c r="J188">
        <v>1</v>
      </c>
      <c r="L188" s="39" t="s">
        <v>32239</v>
      </c>
      <c r="M188">
        <v>1</v>
      </c>
      <c r="O188" s="39" t="s">
        <v>32184</v>
      </c>
      <c r="P188">
        <v>0</v>
      </c>
      <c r="R188" s="39" t="s">
        <v>32174</v>
      </c>
      <c r="S188">
        <v>1</v>
      </c>
      <c r="U188" s="39" t="s">
        <v>32275</v>
      </c>
      <c r="V188">
        <v>0</v>
      </c>
      <c r="X188" s="39" t="s">
        <v>32176</v>
      </c>
      <c r="Y188">
        <v>1</v>
      </c>
      <c r="AA188" s="39" t="s">
        <v>32177</v>
      </c>
      <c r="AB188">
        <v>0</v>
      </c>
      <c r="AD188" s="39" t="s">
        <v>32178</v>
      </c>
      <c r="AE188">
        <v>1</v>
      </c>
      <c r="AG188" s="39" t="s">
        <v>32179</v>
      </c>
      <c r="AH188">
        <v>1</v>
      </c>
      <c r="AJ188" s="39" t="s">
        <v>32183</v>
      </c>
      <c r="AK188">
        <v>0</v>
      </c>
    </row>
    <row r="189" spans="1:37" x14ac:dyDescent="0.3">
      <c r="A189">
        <v>188</v>
      </c>
      <c r="B189" s="1">
        <v>45848.747337962966</v>
      </c>
      <c r="C189" s="1">
        <v>45848.758067129631</v>
      </c>
      <c r="D189" s="39" t="s">
        <v>4469</v>
      </c>
      <c r="E189" s="39" t="s">
        <v>4470</v>
      </c>
      <c r="F189">
        <v>5</v>
      </c>
      <c r="I189" s="39" t="s">
        <v>16918</v>
      </c>
      <c r="J189">
        <v>1</v>
      </c>
      <c r="L189" s="39" t="s">
        <v>32239</v>
      </c>
      <c r="M189">
        <v>1</v>
      </c>
      <c r="O189" s="39" t="s">
        <v>32184</v>
      </c>
      <c r="P189">
        <v>0</v>
      </c>
      <c r="R189" s="39" t="s">
        <v>32174</v>
      </c>
      <c r="S189">
        <v>1</v>
      </c>
      <c r="U189" s="39" t="s">
        <v>32252</v>
      </c>
      <c r="V189">
        <v>0</v>
      </c>
      <c r="X189" s="39" t="s">
        <v>32176</v>
      </c>
      <c r="Y189">
        <v>1</v>
      </c>
      <c r="AA189" s="39" t="s">
        <v>32177</v>
      </c>
      <c r="AB189">
        <v>0</v>
      </c>
      <c r="AD189" s="39" t="s">
        <v>32210</v>
      </c>
      <c r="AE189">
        <v>0</v>
      </c>
      <c r="AG189" s="39" t="s">
        <v>32179</v>
      </c>
      <c r="AH189">
        <v>1</v>
      </c>
      <c r="AJ189" s="39" t="s">
        <v>32193</v>
      </c>
      <c r="AK189">
        <v>0</v>
      </c>
    </row>
    <row r="190" spans="1:37" x14ac:dyDescent="0.3">
      <c r="A190">
        <v>189</v>
      </c>
      <c r="B190" s="1">
        <v>45848.996620370373</v>
      </c>
      <c r="C190" s="1">
        <v>45849.009895833333</v>
      </c>
      <c r="D190" s="39" t="s">
        <v>4519</v>
      </c>
      <c r="E190" s="39" t="s">
        <v>4520</v>
      </c>
      <c r="F190">
        <v>6</v>
      </c>
      <c r="I190" s="39" t="s">
        <v>16918</v>
      </c>
      <c r="J190">
        <v>1</v>
      </c>
      <c r="L190" s="39" t="s">
        <v>32239</v>
      </c>
      <c r="M190">
        <v>1</v>
      </c>
      <c r="O190" s="39" t="s">
        <v>32207</v>
      </c>
      <c r="P190">
        <v>0</v>
      </c>
      <c r="R190" s="39" t="s">
        <v>32174</v>
      </c>
      <c r="S190">
        <v>1</v>
      </c>
      <c r="U190" s="39" t="s">
        <v>32259</v>
      </c>
      <c r="V190">
        <v>0</v>
      </c>
      <c r="X190" s="39" t="s">
        <v>32191</v>
      </c>
      <c r="Y190">
        <v>0</v>
      </c>
      <c r="AA190" s="39" t="s">
        <v>32177</v>
      </c>
      <c r="AB190">
        <v>0</v>
      </c>
      <c r="AD190" s="39" t="s">
        <v>32178</v>
      </c>
      <c r="AE190">
        <v>1</v>
      </c>
      <c r="AG190" s="39" t="s">
        <v>32179</v>
      </c>
      <c r="AH190">
        <v>1</v>
      </c>
      <c r="AJ190" s="39" t="s">
        <v>32180</v>
      </c>
      <c r="AK190">
        <v>1</v>
      </c>
    </row>
    <row r="191" spans="1:37" x14ac:dyDescent="0.3">
      <c r="A191">
        <v>190</v>
      </c>
      <c r="B191" s="1">
        <v>45849.376076388886</v>
      </c>
      <c r="C191" s="1">
        <v>45849.378657407404</v>
      </c>
      <c r="D191" s="39" t="s">
        <v>2954</v>
      </c>
      <c r="E191" s="39" t="s">
        <v>2955</v>
      </c>
      <c r="F191">
        <v>3</v>
      </c>
      <c r="I191" s="39" t="s">
        <v>16918</v>
      </c>
      <c r="J191">
        <v>1</v>
      </c>
      <c r="L191" s="39" t="s">
        <v>32274</v>
      </c>
      <c r="M191">
        <v>0</v>
      </c>
      <c r="O191" s="39" t="s">
        <v>32173</v>
      </c>
      <c r="P191">
        <v>1</v>
      </c>
      <c r="R191" s="39" t="s">
        <v>32197</v>
      </c>
      <c r="S191">
        <v>0</v>
      </c>
      <c r="U191" s="39" t="s">
        <v>32278</v>
      </c>
      <c r="V191">
        <v>0</v>
      </c>
      <c r="X191" s="39" t="s">
        <v>32176</v>
      </c>
      <c r="Y191">
        <v>1</v>
      </c>
      <c r="AA191" s="39" t="s">
        <v>32224</v>
      </c>
      <c r="AB191">
        <v>0</v>
      </c>
      <c r="AD191" s="39" t="s">
        <v>32210</v>
      </c>
      <c r="AE191">
        <v>0</v>
      </c>
      <c r="AG191" s="39" t="s">
        <v>30043</v>
      </c>
      <c r="AH191">
        <v>0</v>
      </c>
      <c r="AJ191" s="39" t="s">
        <v>32183</v>
      </c>
      <c r="AK191">
        <v>0</v>
      </c>
    </row>
    <row r="192" spans="1:37" x14ac:dyDescent="0.3">
      <c r="A192">
        <v>191</v>
      </c>
      <c r="B192" s="1">
        <v>45849.390127314815</v>
      </c>
      <c r="C192" s="1">
        <v>45849.393831018519</v>
      </c>
      <c r="D192" s="39" t="s">
        <v>4238</v>
      </c>
      <c r="E192" s="39" t="s">
        <v>4239</v>
      </c>
      <c r="F192">
        <v>5</v>
      </c>
      <c r="I192" s="39" t="s">
        <v>16918</v>
      </c>
      <c r="J192">
        <v>1</v>
      </c>
      <c r="L192" s="39" t="s">
        <v>32253</v>
      </c>
      <c r="M192">
        <v>0</v>
      </c>
      <c r="O192" s="39" t="s">
        <v>32196</v>
      </c>
      <c r="P192">
        <v>0</v>
      </c>
      <c r="R192" s="39" t="s">
        <v>16837</v>
      </c>
      <c r="S192">
        <v>0</v>
      </c>
      <c r="U192" s="39" t="s">
        <v>32278</v>
      </c>
      <c r="V192">
        <v>0</v>
      </c>
      <c r="X192" s="39" t="s">
        <v>32176</v>
      </c>
      <c r="Y192">
        <v>1</v>
      </c>
      <c r="AA192" s="39" t="s">
        <v>32177</v>
      </c>
      <c r="AB192">
        <v>0</v>
      </c>
      <c r="AD192" s="39" t="s">
        <v>32178</v>
      </c>
      <c r="AE192">
        <v>1</v>
      </c>
      <c r="AG192" s="39" t="s">
        <v>32179</v>
      </c>
      <c r="AH192">
        <v>1</v>
      </c>
      <c r="AJ192" s="39" t="s">
        <v>32180</v>
      </c>
      <c r="AK192">
        <v>1</v>
      </c>
    </row>
    <row r="193" spans="1:37" x14ac:dyDescent="0.3">
      <c r="A193">
        <v>192</v>
      </c>
      <c r="B193" s="1">
        <v>45849.496157407404</v>
      </c>
      <c r="C193" s="1">
        <v>45849.496307870373</v>
      </c>
      <c r="D193" s="39" t="s">
        <v>4482</v>
      </c>
      <c r="E193" s="39" t="s">
        <v>4483</v>
      </c>
      <c r="F193">
        <v>6</v>
      </c>
      <c r="I193" s="39" t="s">
        <v>16918</v>
      </c>
      <c r="J193">
        <v>1</v>
      </c>
      <c r="L193" s="39" t="s">
        <v>32253</v>
      </c>
      <c r="M193">
        <v>0</v>
      </c>
      <c r="O193" s="39" t="s">
        <v>32173</v>
      </c>
      <c r="P193">
        <v>1</v>
      </c>
      <c r="R193" s="39" t="s">
        <v>16837</v>
      </c>
      <c r="S193">
        <v>0</v>
      </c>
      <c r="U193" s="39" t="s">
        <v>32252</v>
      </c>
      <c r="V193">
        <v>0</v>
      </c>
      <c r="X193" s="39" t="s">
        <v>32176</v>
      </c>
      <c r="Y193">
        <v>1</v>
      </c>
      <c r="AA193" s="39" t="s">
        <v>32182</v>
      </c>
      <c r="AB193">
        <v>1</v>
      </c>
      <c r="AD193" s="39" t="s">
        <v>32178</v>
      </c>
      <c r="AE193">
        <v>1</v>
      </c>
      <c r="AG193" s="39" t="s">
        <v>32179</v>
      </c>
      <c r="AH193">
        <v>1</v>
      </c>
      <c r="AJ193" s="39" t="s">
        <v>32186</v>
      </c>
      <c r="AK193">
        <v>0</v>
      </c>
    </row>
    <row r="194" spans="1:37" x14ac:dyDescent="0.3">
      <c r="A194">
        <v>193</v>
      </c>
      <c r="B194" s="1">
        <v>45849.515138888892</v>
      </c>
      <c r="C194" s="1">
        <v>45849.524224537039</v>
      </c>
      <c r="D194" s="39" t="s">
        <v>4429</v>
      </c>
      <c r="E194" s="39" t="s">
        <v>4430</v>
      </c>
      <c r="F194">
        <v>6</v>
      </c>
      <c r="I194" s="39" t="s">
        <v>16918</v>
      </c>
      <c r="J194">
        <v>1</v>
      </c>
      <c r="L194" s="39" t="s">
        <v>32239</v>
      </c>
      <c r="M194">
        <v>1</v>
      </c>
      <c r="O194" s="39" t="s">
        <v>32184</v>
      </c>
      <c r="P194">
        <v>0</v>
      </c>
      <c r="R194" s="39" t="s">
        <v>32174</v>
      </c>
      <c r="S194">
        <v>1</v>
      </c>
      <c r="U194" s="39" t="s">
        <v>32279</v>
      </c>
      <c r="V194">
        <v>0</v>
      </c>
      <c r="X194" s="39" t="s">
        <v>32176</v>
      </c>
      <c r="Y194">
        <v>1</v>
      </c>
      <c r="AA194" s="39" t="s">
        <v>32177</v>
      </c>
      <c r="AB194">
        <v>0</v>
      </c>
      <c r="AD194" s="39" t="s">
        <v>32178</v>
      </c>
      <c r="AE194">
        <v>1</v>
      </c>
      <c r="AG194" s="39" t="s">
        <v>32179</v>
      </c>
      <c r="AH194">
        <v>1</v>
      </c>
      <c r="AJ194" s="39" t="s">
        <v>32193</v>
      </c>
      <c r="AK194">
        <v>0</v>
      </c>
    </row>
    <row r="195" spans="1:37" x14ac:dyDescent="0.3">
      <c r="A195">
        <v>194</v>
      </c>
      <c r="B195" s="1">
        <v>45849.534849537034</v>
      </c>
      <c r="C195" s="1">
        <v>45849.538599537038</v>
      </c>
      <c r="D195" s="39" t="s">
        <v>3706</v>
      </c>
      <c r="E195" s="39" t="s">
        <v>3707</v>
      </c>
      <c r="F195">
        <v>6</v>
      </c>
      <c r="I195" s="39" t="s">
        <v>16918</v>
      </c>
      <c r="J195">
        <v>1</v>
      </c>
      <c r="L195" s="39" t="s">
        <v>32239</v>
      </c>
      <c r="M195">
        <v>1</v>
      </c>
      <c r="O195" s="39" t="s">
        <v>32184</v>
      </c>
      <c r="P195">
        <v>0</v>
      </c>
      <c r="R195" s="39" t="s">
        <v>32174</v>
      </c>
      <c r="S195">
        <v>1</v>
      </c>
      <c r="U195" s="39" t="s">
        <v>32280</v>
      </c>
      <c r="V195">
        <v>0</v>
      </c>
      <c r="X195" s="39" t="s">
        <v>32215</v>
      </c>
      <c r="Y195">
        <v>0</v>
      </c>
      <c r="AA195" s="39" t="s">
        <v>32177</v>
      </c>
      <c r="AB195">
        <v>0</v>
      </c>
      <c r="AD195" s="39" t="s">
        <v>32178</v>
      </c>
      <c r="AE195">
        <v>1</v>
      </c>
      <c r="AG195" s="39" t="s">
        <v>32179</v>
      </c>
      <c r="AH195">
        <v>1</v>
      </c>
      <c r="AJ195" s="39" t="s">
        <v>32180</v>
      </c>
      <c r="AK195">
        <v>1</v>
      </c>
    </row>
    <row r="196" spans="1:37" x14ac:dyDescent="0.3">
      <c r="A196">
        <v>195</v>
      </c>
      <c r="B196" s="1">
        <v>45849.54310185185</v>
      </c>
      <c r="C196" s="1">
        <v>45849.546041666668</v>
      </c>
      <c r="D196" s="39" t="s">
        <v>3000</v>
      </c>
      <c r="E196" s="39" t="s">
        <v>3001</v>
      </c>
      <c r="F196">
        <v>7</v>
      </c>
      <c r="I196" s="39" t="s">
        <v>16918</v>
      </c>
      <c r="J196">
        <v>1</v>
      </c>
      <c r="L196" s="39" t="s">
        <v>32239</v>
      </c>
      <c r="M196">
        <v>1</v>
      </c>
      <c r="O196" s="39" t="s">
        <v>32184</v>
      </c>
      <c r="P196">
        <v>0</v>
      </c>
      <c r="R196" s="39" t="s">
        <v>32174</v>
      </c>
      <c r="S196">
        <v>1</v>
      </c>
      <c r="U196" s="39" t="s">
        <v>32280</v>
      </c>
      <c r="V196">
        <v>0</v>
      </c>
      <c r="X196" s="39" t="s">
        <v>32176</v>
      </c>
      <c r="Y196">
        <v>1</v>
      </c>
      <c r="AA196" s="39" t="s">
        <v>32177</v>
      </c>
      <c r="AB196">
        <v>0</v>
      </c>
      <c r="AD196" s="39" t="s">
        <v>32178</v>
      </c>
      <c r="AE196">
        <v>1</v>
      </c>
      <c r="AG196" s="39" t="s">
        <v>32179</v>
      </c>
      <c r="AH196">
        <v>1</v>
      </c>
      <c r="AJ196" s="39" t="s">
        <v>32180</v>
      </c>
      <c r="AK196">
        <v>1</v>
      </c>
    </row>
    <row r="197" spans="1:37" x14ac:dyDescent="0.3">
      <c r="A197">
        <v>196</v>
      </c>
      <c r="B197" s="1">
        <v>45849.56144675926</v>
      </c>
      <c r="C197" s="1">
        <v>45849.564560185187</v>
      </c>
      <c r="D197" s="39" t="s">
        <v>3898</v>
      </c>
      <c r="E197" s="39" t="s">
        <v>3899</v>
      </c>
      <c r="F197">
        <v>8</v>
      </c>
      <c r="I197" s="39" t="s">
        <v>16918</v>
      </c>
      <c r="J197">
        <v>1</v>
      </c>
      <c r="L197" s="39" t="s">
        <v>32239</v>
      </c>
      <c r="M197">
        <v>1</v>
      </c>
      <c r="O197" s="39" t="s">
        <v>32173</v>
      </c>
      <c r="P197">
        <v>1</v>
      </c>
      <c r="R197" s="39" t="s">
        <v>32174</v>
      </c>
      <c r="S197">
        <v>1</v>
      </c>
      <c r="U197" s="39" t="s">
        <v>32259</v>
      </c>
      <c r="V197">
        <v>0</v>
      </c>
      <c r="X197" s="39" t="s">
        <v>32176</v>
      </c>
      <c r="Y197">
        <v>1</v>
      </c>
      <c r="AA197" s="39" t="s">
        <v>32177</v>
      </c>
      <c r="AB197">
        <v>0</v>
      </c>
      <c r="AD197" s="39" t="s">
        <v>32178</v>
      </c>
      <c r="AE197">
        <v>1</v>
      </c>
      <c r="AG197" s="39" t="s">
        <v>32179</v>
      </c>
      <c r="AH197">
        <v>1</v>
      </c>
      <c r="AJ197" s="39" t="s">
        <v>32180</v>
      </c>
      <c r="AK197">
        <v>1</v>
      </c>
    </row>
    <row r="198" spans="1:37" x14ac:dyDescent="0.3">
      <c r="A198">
        <v>197</v>
      </c>
      <c r="B198" s="1">
        <v>45849.577696759261</v>
      </c>
      <c r="C198" s="1">
        <v>45849.582152777781</v>
      </c>
      <c r="D198" s="39" t="s">
        <v>3433</v>
      </c>
      <c r="E198" s="39" t="s">
        <v>3434</v>
      </c>
      <c r="F198">
        <v>6</v>
      </c>
      <c r="I198" s="39" t="s">
        <v>16918</v>
      </c>
      <c r="J198">
        <v>1</v>
      </c>
      <c r="L198" s="39" t="s">
        <v>32239</v>
      </c>
      <c r="M198">
        <v>1</v>
      </c>
      <c r="O198" s="39" t="s">
        <v>32184</v>
      </c>
      <c r="P198">
        <v>0</v>
      </c>
      <c r="R198" s="39" t="s">
        <v>32174</v>
      </c>
      <c r="S198">
        <v>1</v>
      </c>
      <c r="U198" s="39" t="s">
        <v>32247</v>
      </c>
      <c r="V198">
        <v>0</v>
      </c>
      <c r="X198" s="39" t="s">
        <v>32176</v>
      </c>
      <c r="Y198">
        <v>1</v>
      </c>
      <c r="AA198" s="39" t="s">
        <v>32177</v>
      </c>
      <c r="AB198">
        <v>0</v>
      </c>
      <c r="AD198" s="39" t="s">
        <v>32178</v>
      </c>
      <c r="AE198">
        <v>1</v>
      </c>
      <c r="AG198" s="39" t="s">
        <v>32221</v>
      </c>
      <c r="AH198">
        <v>0</v>
      </c>
      <c r="AJ198" s="39" t="s">
        <v>32180</v>
      </c>
      <c r="AK198">
        <v>1</v>
      </c>
    </row>
    <row r="199" spans="1:37" x14ac:dyDescent="0.3">
      <c r="A199">
        <v>198</v>
      </c>
      <c r="B199" s="1">
        <v>45849.685590277775</v>
      </c>
      <c r="C199" s="1">
        <v>45849.692604166667</v>
      </c>
      <c r="D199" s="39" t="s">
        <v>4323</v>
      </c>
      <c r="E199" s="39" t="s">
        <v>4324</v>
      </c>
      <c r="F199">
        <v>2</v>
      </c>
      <c r="I199" s="39" t="s">
        <v>26031</v>
      </c>
      <c r="J199">
        <v>0</v>
      </c>
      <c r="L199" s="39" t="s">
        <v>32239</v>
      </c>
      <c r="M199">
        <v>1</v>
      </c>
      <c r="O199" s="39" t="s">
        <v>32204</v>
      </c>
      <c r="P199">
        <v>0</v>
      </c>
      <c r="R199" s="39" t="s">
        <v>16837</v>
      </c>
      <c r="S199">
        <v>0</v>
      </c>
      <c r="U199" s="39" t="s">
        <v>32281</v>
      </c>
      <c r="V199">
        <v>0</v>
      </c>
      <c r="X199" s="39" t="s">
        <v>32176</v>
      </c>
      <c r="Y199">
        <v>1</v>
      </c>
      <c r="AA199" s="39" t="s">
        <v>32209</v>
      </c>
      <c r="AB199">
        <v>0</v>
      </c>
      <c r="AD199" s="39" t="s">
        <v>32210</v>
      </c>
      <c r="AE199">
        <v>0</v>
      </c>
      <c r="AG199" s="39" t="s">
        <v>32221</v>
      </c>
      <c r="AH199">
        <v>0</v>
      </c>
      <c r="AJ199" s="39" t="s">
        <v>32193</v>
      </c>
      <c r="AK199">
        <v>0</v>
      </c>
    </row>
    <row r="200" spans="1:37" x14ac:dyDescent="0.3">
      <c r="A200">
        <v>199</v>
      </c>
      <c r="B200" s="1">
        <v>45849.762152777781</v>
      </c>
      <c r="C200" s="1">
        <v>45849.772743055553</v>
      </c>
      <c r="D200" s="39" t="s">
        <v>4114</v>
      </c>
      <c r="E200" s="39" t="s">
        <v>4115</v>
      </c>
      <c r="F200">
        <v>7</v>
      </c>
      <c r="I200" s="39" t="s">
        <v>16918</v>
      </c>
      <c r="J200">
        <v>1</v>
      </c>
      <c r="L200" s="39" t="s">
        <v>32239</v>
      </c>
      <c r="M200">
        <v>1</v>
      </c>
      <c r="O200" s="39" t="s">
        <v>32173</v>
      </c>
      <c r="P200">
        <v>1</v>
      </c>
      <c r="R200" s="39" t="s">
        <v>32174</v>
      </c>
      <c r="S200">
        <v>1</v>
      </c>
      <c r="U200" s="39" t="s">
        <v>32246</v>
      </c>
      <c r="V200">
        <v>0</v>
      </c>
      <c r="X200" s="39" t="s">
        <v>32176</v>
      </c>
      <c r="Y200">
        <v>1</v>
      </c>
      <c r="AA200" s="39" t="s">
        <v>32177</v>
      </c>
      <c r="AB200">
        <v>0</v>
      </c>
      <c r="AD200" s="39" t="s">
        <v>32178</v>
      </c>
      <c r="AE200">
        <v>1</v>
      </c>
      <c r="AG200" s="39" t="s">
        <v>32179</v>
      </c>
      <c r="AH200">
        <v>1</v>
      </c>
      <c r="AJ200" s="39" t="s">
        <v>32183</v>
      </c>
      <c r="AK200">
        <v>0</v>
      </c>
    </row>
    <row r="201" spans="1:37" x14ac:dyDescent="0.3">
      <c r="A201">
        <v>200</v>
      </c>
      <c r="B201" s="1">
        <v>45849.765509259261</v>
      </c>
      <c r="C201" s="1">
        <v>45849.773819444446</v>
      </c>
      <c r="D201" s="39" t="s">
        <v>4386</v>
      </c>
      <c r="E201" s="39" t="s">
        <v>4387</v>
      </c>
      <c r="F201">
        <v>6</v>
      </c>
      <c r="I201" s="39" t="s">
        <v>16918</v>
      </c>
      <c r="J201">
        <v>1</v>
      </c>
      <c r="L201" s="39" t="s">
        <v>32239</v>
      </c>
      <c r="M201">
        <v>1</v>
      </c>
      <c r="O201" s="39" t="s">
        <v>32173</v>
      </c>
      <c r="P201">
        <v>1</v>
      </c>
      <c r="R201" s="39" t="s">
        <v>16837</v>
      </c>
      <c r="S201">
        <v>0</v>
      </c>
      <c r="U201" s="39" t="s">
        <v>32265</v>
      </c>
      <c r="V201">
        <v>0</v>
      </c>
      <c r="X201" s="39" t="s">
        <v>32176</v>
      </c>
      <c r="Y201">
        <v>1</v>
      </c>
      <c r="AA201" s="39" t="s">
        <v>32182</v>
      </c>
      <c r="AB201">
        <v>1</v>
      </c>
      <c r="AD201" s="39" t="s">
        <v>32225</v>
      </c>
      <c r="AE201">
        <v>0</v>
      </c>
      <c r="AG201" s="39" t="s">
        <v>32179</v>
      </c>
      <c r="AH201">
        <v>1</v>
      </c>
      <c r="AJ201" s="39" t="s">
        <v>32186</v>
      </c>
      <c r="AK201">
        <v>0</v>
      </c>
    </row>
    <row r="202" spans="1:37" x14ac:dyDescent="0.3">
      <c r="A202">
        <v>201</v>
      </c>
      <c r="B202" s="1">
        <v>45849.851145833331</v>
      </c>
      <c r="C202" s="1">
        <v>45849.851215277777</v>
      </c>
      <c r="D202" s="39" t="s">
        <v>12370</v>
      </c>
      <c r="E202" s="39" t="s">
        <v>12371</v>
      </c>
      <c r="F202">
        <v>4</v>
      </c>
      <c r="I202" s="39" t="s">
        <v>16918</v>
      </c>
      <c r="J202">
        <v>1</v>
      </c>
      <c r="L202" s="39" t="s">
        <v>32239</v>
      </c>
      <c r="M202">
        <v>1</v>
      </c>
      <c r="O202" s="39" t="s">
        <v>32196</v>
      </c>
      <c r="P202">
        <v>0</v>
      </c>
      <c r="R202" s="39" t="s">
        <v>16837</v>
      </c>
      <c r="S202">
        <v>0</v>
      </c>
      <c r="U202" s="39" t="s">
        <v>32252</v>
      </c>
      <c r="V202">
        <v>0</v>
      </c>
      <c r="X202" s="39" t="s">
        <v>32176</v>
      </c>
      <c r="Y202">
        <v>1</v>
      </c>
      <c r="AA202" s="39" t="s">
        <v>32177</v>
      </c>
      <c r="AB202">
        <v>0</v>
      </c>
      <c r="AD202" s="39" t="s">
        <v>32213</v>
      </c>
      <c r="AE202">
        <v>0</v>
      </c>
      <c r="AG202" s="39" t="s">
        <v>32179</v>
      </c>
      <c r="AH202">
        <v>1</v>
      </c>
      <c r="AJ202" s="39" t="s">
        <v>32193</v>
      </c>
      <c r="AK202">
        <v>0</v>
      </c>
    </row>
    <row r="203" spans="1:37" x14ac:dyDescent="0.3">
      <c r="A203">
        <v>202</v>
      </c>
      <c r="B203" s="1">
        <v>45849.850902777776</v>
      </c>
      <c r="C203" s="1">
        <v>45849.856481481482</v>
      </c>
      <c r="D203" s="39" t="s">
        <v>12254</v>
      </c>
      <c r="E203" s="39" t="s">
        <v>12255</v>
      </c>
      <c r="F203">
        <v>9</v>
      </c>
      <c r="I203" s="39" t="s">
        <v>16918</v>
      </c>
      <c r="J203">
        <v>1</v>
      </c>
      <c r="L203" s="39" t="s">
        <v>32239</v>
      </c>
      <c r="M203">
        <v>1</v>
      </c>
      <c r="O203" s="39" t="s">
        <v>32173</v>
      </c>
      <c r="P203">
        <v>1</v>
      </c>
      <c r="R203" s="39" t="s">
        <v>32174</v>
      </c>
      <c r="S203">
        <v>1</v>
      </c>
      <c r="U203" s="39" t="s">
        <v>32252</v>
      </c>
      <c r="V203">
        <v>0</v>
      </c>
      <c r="X203" s="39" t="s">
        <v>32176</v>
      </c>
      <c r="Y203">
        <v>1</v>
      </c>
      <c r="AA203" s="39" t="s">
        <v>32182</v>
      </c>
      <c r="AB203">
        <v>1</v>
      </c>
      <c r="AD203" s="39" t="s">
        <v>32178</v>
      </c>
      <c r="AE203">
        <v>1</v>
      </c>
      <c r="AG203" s="39" t="s">
        <v>32179</v>
      </c>
      <c r="AH203">
        <v>1</v>
      </c>
      <c r="AJ203" s="39" t="s">
        <v>32180</v>
      </c>
      <c r="AK203">
        <v>1</v>
      </c>
    </row>
    <row r="204" spans="1:37" x14ac:dyDescent="0.3">
      <c r="A204">
        <v>203</v>
      </c>
      <c r="B204" s="1">
        <v>45849.86650462963</v>
      </c>
      <c r="C204" s="1">
        <v>45849.871157407404</v>
      </c>
      <c r="D204" s="39" t="s">
        <v>4334</v>
      </c>
      <c r="E204" s="39" t="s">
        <v>4335</v>
      </c>
      <c r="F204">
        <v>6</v>
      </c>
      <c r="I204" s="39" t="s">
        <v>16918</v>
      </c>
      <c r="J204">
        <v>1</v>
      </c>
      <c r="L204" s="39" t="s">
        <v>32253</v>
      </c>
      <c r="M204">
        <v>0</v>
      </c>
      <c r="O204" s="39" t="s">
        <v>32173</v>
      </c>
      <c r="P204">
        <v>1</v>
      </c>
      <c r="R204" s="39" t="s">
        <v>32174</v>
      </c>
      <c r="S204">
        <v>1</v>
      </c>
      <c r="U204" s="39" t="s">
        <v>32252</v>
      </c>
      <c r="V204">
        <v>0</v>
      </c>
      <c r="X204" s="39" t="s">
        <v>32176</v>
      </c>
      <c r="Y204">
        <v>1</v>
      </c>
      <c r="AA204" s="39" t="s">
        <v>32177</v>
      </c>
      <c r="AB204">
        <v>0</v>
      </c>
      <c r="AD204" s="39" t="s">
        <v>32178</v>
      </c>
      <c r="AE204">
        <v>1</v>
      </c>
      <c r="AG204" s="39" t="s">
        <v>32179</v>
      </c>
      <c r="AH204">
        <v>1</v>
      </c>
      <c r="AJ204" s="39" t="s">
        <v>32183</v>
      </c>
      <c r="AK204">
        <v>0</v>
      </c>
    </row>
    <row r="205" spans="1:37" x14ac:dyDescent="0.3">
      <c r="A205">
        <v>204</v>
      </c>
      <c r="B205" s="1">
        <v>45849.873032407406</v>
      </c>
      <c r="C205" s="1">
        <v>45849.877129629633</v>
      </c>
      <c r="D205" s="39" t="s">
        <v>4303</v>
      </c>
      <c r="E205" s="39" t="s">
        <v>4304</v>
      </c>
      <c r="F205">
        <v>6</v>
      </c>
      <c r="I205" s="39" t="s">
        <v>16918</v>
      </c>
      <c r="J205">
        <v>1</v>
      </c>
      <c r="L205" s="39" t="s">
        <v>32253</v>
      </c>
      <c r="M205">
        <v>0</v>
      </c>
      <c r="O205" s="39" t="s">
        <v>32173</v>
      </c>
      <c r="P205">
        <v>1</v>
      </c>
      <c r="R205" s="39" t="s">
        <v>16837</v>
      </c>
      <c r="S205">
        <v>0</v>
      </c>
      <c r="U205" s="39" t="s">
        <v>32259</v>
      </c>
      <c r="V205">
        <v>0</v>
      </c>
      <c r="X205" s="39" t="s">
        <v>32176</v>
      </c>
      <c r="Y205">
        <v>1</v>
      </c>
      <c r="AA205" s="39" t="s">
        <v>32177</v>
      </c>
      <c r="AB205">
        <v>0</v>
      </c>
      <c r="AD205" s="39" t="s">
        <v>32178</v>
      </c>
      <c r="AE205">
        <v>1</v>
      </c>
      <c r="AG205" s="39" t="s">
        <v>32179</v>
      </c>
      <c r="AH205">
        <v>1</v>
      </c>
      <c r="AJ205" s="39" t="s">
        <v>32180</v>
      </c>
      <c r="AK205">
        <v>1</v>
      </c>
    </row>
    <row r="206" spans="1:37" x14ac:dyDescent="0.3">
      <c r="A206">
        <v>205</v>
      </c>
      <c r="B206" s="1">
        <v>45849.873449074075</v>
      </c>
      <c r="C206" s="1">
        <v>45849.881215277775</v>
      </c>
      <c r="D206" s="39" t="s">
        <v>3453</v>
      </c>
      <c r="E206" s="39" t="s">
        <v>3454</v>
      </c>
      <c r="F206">
        <v>8</v>
      </c>
      <c r="I206" s="39" t="s">
        <v>16918</v>
      </c>
      <c r="J206">
        <v>1</v>
      </c>
      <c r="L206" s="39" t="s">
        <v>32239</v>
      </c>
      <c r="M206">
        <v>1</v>
      </c>
      <c r="O206" s="39" t="s">
        <v>32173</v>
      </c>
      <c r="P206">
        <v>1</v>
      </c>
      <c r="R206" s="39" t="s">
        <v>32174</v>
      </c>
      <c r="S206">
        <v>1</v>
      </c>
      <c r="U206" s="39" t="s">
        <v>32259</v>
      </c>
      <c r="V206">
        <v>0</v>
      </c>
      <c r="X206" s="39" t="s">
        <v>32176</v>
      </c>
      <c r="Y206">
        <v>1</v>
      </c>
      <c r="AA206" s="39" t="s">
        <v>32177</v>
      </c>
      <c r="AB206">
        <v>0</v>
      </c>
      <c r="AD206" s="39" t="s">
        <v>32178</v>
      </c>
      <c r="AE206">
        <v>1</v>
      </c>
      <c r="AG206" s="39" t="s">
        <v>32179</v>
      </c>
      <c r="AH206">
        <v>1</v>
      </c>
      <c r="AJ206" s="39" t="s">
        <v>32180</v>
      </c>
      <c r="AK206">
        <v>1</v>
      </c>
    </row>
    <row r="207" spans="1:37" x14ac:dyDescent="0.3">
      <c r="A207">
        <v>206</v>
      </c>
      <c r="B207" s="1">
        <v>45849.87699074074</v>
      </c>
      <c r="C207" s="1">
        <v>45849.88144675926</v>
      </c>
      <c r="D207" s="39" t="s">
        <v>3659</v>
      </c>
      <c r="E207" s="39" t="s">
        <v>3660</v>
      </c>
      <c r="F207">
        <v>6</v>
      </c>
      <c r="I207" s="39" t="s">
        <v>16918</v>
      </c>
      <c r="J207">
        <v>1</v>
      </c>
      <c r="L207" s="39" t="s">
        <v>32239</v>
      </c>
      <c r="M207">
        <v>1</v>
      </c>
      <c r="O207" s="39" t="s">
        <v>32196</v>
      </c>
      <c r="P207">
        <v>0</v>
      </c>
      <c r="R207" s="39" t="s">
        <v>32174</v>
      </c>
      <c r="S207">
        <v>1</v>
      </c>
      <c r="U207" s="39" t="s">
        <v>32282</v>
      </c>
      <c r="V207">
        <v>0</v>
      </c>
      <c r="X207" s="39" t="s">
        <v>32176</v>
      </c>
      <c r="Y207">
        <v>1</v>
      </c>
      <c r="AA207" s="39" t="s">
        <v>32177</v>
      </c>
      <c r="AB207">
        <v>0</v>
      </c>
      <c r="AD207" s="39" t="s">
        <v>32178</v>
      </c>
      <c r="AE207">
        <v>1</v>
      </c>
      <c r="AG207" s="39" t="s">
        <v>32179</v>
      </c>
      <c r="AH207">
        <v>1</v>
      </c>
      <c r="AJ207" s="39" t="s">
        <v>32193</v>
      </c>
      <c r="AK207">
        <v>0</v>
      </c>
    </row>
    <row r="208" spans="1:37" x14ac:dyDescent="0.3">
      <c r="A208">
        <v>207</v>
      </c>
      <c r="B208" s="1">
        <v>45849.892870370371</v>
      </c>
      <c r="C208" s="1">
        <v>45849.895636574074</v>
      </c>
      <c r="D208" s="39" t="s">
        <v>3927</v>
      </c>
      <c r="E208" s="39" t="s">
        <v>3928</v>
      </c>
      <c r="F208">
        <v>7</v>
      </c>
      <c r="I208" s="39" t="s">
        <v>16918</v>
      </c>
      <c r="J208">
        <v>1</v>
      </c>
      <c r="L208" s="39" t="s">
        <v>32239</v>
      </c>
      <c r="M208">
        <v>1</v>
      </c>
      <c r="O208" s="39" t="s">
        <v>32173</v>
      </c>
      <c r="P208">
        <v>1</v>
      </c>
      <c r="R208" s="39" t="s">
        <v>16837</v>
      </c>
      <c r="S208">
        <v>0</v>
      </c>
      <c r="U208" s="39" t="s">
        <v>32252</v>
      </c>
      <c r="V208">
        <v>0</v>
      </c>
      <c r="X208" s="39" t="s">
        <v>32176</v>
      </c>
      <c r="Y208">
        <v>1</v>
      </c>
      <c r="AA208" s="39" t="s">
        <v>32177</v>
      </c>
      <c r="AB208">
        <v>0</v>
      </c>
      <c r="AD208" s="39" t="s">
        <v>32178</v>
      </c>
      <c r="AE208">
        <v>1</v>
      </c>
      <c r="AG208" s="39" t="s">
        <v>32179</v>
      </c>
      <c r="AH208">
        <v>1</v>
      </c>
      <c r="AJ208" s="39" t="s">
        <v>32180</v>
      </c>
      <c r="AK208">
        <v>1</v>
      </c>
    </row>
    <row r="209" spans="1:37" x14ac:dyDescent="0.3">
      <c r="A209">
        <v>208</v>
      </c>
      <c r="B209" s="1">
        <v>45849.927141203705</v>
      </c>
      <c r="C209" s="1">
        <v>45849.929722222223</v>
      </c>
      <c r="D209" s="39" t="s">
        <v>2843</v>
      </c>
      <c r="E209" s="39" t="s">
        <v>2844</v>
      </c>
      <c r="F209">
        <v>6</v>
      </c>
      <c r="I209" s="39" t="s">
        <v>16918</v>
      </c>
      <c r="J209">
        <v>1</v>
      </c>
      <c r="L209" s="39" t="s">
        <v>32253</v>
      </c>
      <c r="M209">
        <v>0</v>
      </c>
      <c r="O209" s="39" t="s">
        <v>32173</v>
      </c>
      <c r="P209">
        <v>1</v>
      </c>
      <c r="R209" s="39" t="s">
        <v>16837</v>
      </c>
      <c r="S209">
        <v>0</v>
      </c>
      <c r="U209" s="39" t="s">
        <v>32280</v>
      </c>
      <c r="V209">
        <v>0</v>
      </c>
      <c r="X209" s="39" t="s">
        <v>32176</v>
      </c>
      <c r="Y209">
        <v>1</v>
      </c>
      <c r="AA209" s="39" t="s">
        <v>32182</v>
      </c>
      <c r="AB209">
        <v>1</v>
      </c>
      <c r="AD209" s="39" t="s">
        <v>32178</v>
      </c>
      <c r="AE209">
        <v>1</v>
      </c>
      <c r="AG209" s="39" t="s">
        <v>32179</v>
      </c>
      <c r="AH209">
        <v>1</v>
      </c>
      <c r="AJ209" s="39" t="s">
        <v>32183</v>
      </c>
      <c r="AK209">
        <v>0</v>
      </c>
    </row>
    <row r="210" spans="1:37" x14ac:dyDescent="0.3">
      <c r="A210">
        <v>209</v>
      </c>
      <c r="B210" s="1">
        <v>45849.934155092589</v>
      </c>
      <c r="C210" s="1">
        <v>45849.937581018516</v>
      </c>
      <c r="D210" s="39" t="s">
        <v>3951</v>
      </c>
      <c r="E210" s="39" t="s">
        <v>3952</v>
      </c>
      <c r="F210">
        <v>5</v>
      </c>
      <c r="I210" s="39" t="s">
        <v>16918</v>
      </c>
      <c r="J210">
        <v>1</v>
      </c>
      <c r="L210" s="39" t="s">
        <v>32276</v>
      </c>
      <c r="M210">
        <v>0</v>
      </c>
      <c r="O210" s="39" t="s">
        <v>32173</v>
      </c>
      <c r="P210">
        <v>1</v>
      </c>
      <c r="R210" s="39" t="s">
        <v>32197</v>
      </c>
      <c r="S210">
        <v>0</v>
      </c>
      <c r="U210" s="39" t="s">
        <v>32283</v>
      </c>
      <c r="V210">
        <v>0</v>
      </c>
      <c r="X210" s="39" t="s">
        <v>32176</v>
      </c>
      <c r="Y210">
        <v>1</v>
      </c>
      <c r="AA210" s="39" t="s">
        <v>32209</v>
      </c>
      <c r="AB210">
        <v>0</v>
      </c>
      <c r="AD210" s="39" t="s">
        <v>32178</v>
      </c>
      <c r="AE210">
        <v>1</v>
      </c>
      <c r="AG210" s="39" t="s">
        <v>32179</v>
      </c>
      <c r="AH210">
        <v>1</v>
      </c>
      <c r="AJ210" s="39" t="s">
        <v>32226</v>
      </c>
      <c r="AK210">
        <v>0</v>
      </c>
    </row>
    <row r="211" spans="1:37" x14ac:dyDescent="0.3">
      <c r="A211">
        <v>210</v>
      </c>
      <c r="B211" s="1">
        <v>45849.963391203702</v>
      </c>
      <c r="C211" s="1">
        <v>45849.967546296299</v>
      </c>
      <c r="D211" s="39" t="s">
        <v>4447</v>
      </c>
      <c r="E211" s="39" t="s">
        <v>4448</v>
      </c>
      <c r="F211">
        <v>2</v>
      </c>
      <c r="I211" s="39" t="s">
        <v>16918</v>
      </c>
      <c r="J211">
        <v>1</v>
      </c>
      <c r="L211" s="39" t="s">
        <v>32284</v>
      </c>
      <c r="M211">
        <v>0</v>
      </c>
      <c r="O211" s="39" t="s">
        <v>32184</v>
      </c>
      <c r="P211">
        <v>0</v>
      </c>
      <c r="R211" s="39" t="s">
        <v>16837</v>
      </c>
      <c r="S211">
        <v>0</v>
      </c>
      <c r="U211" s="39" t="s">
        <v>32259</v>
      </c>
      <c r="V211">
        <v>0</v>
      </c>
      <c r="X211" s="39" t="s">
        <v>32215</v>
      </c>
      <c r="Y211">
        <v>0</v>
      </c>
      <c r="AA211" s="39" t="s">
        <v>32177</v>
      </c>
      <c r="AB211">
        <v>0</v>
      </c>
      <c r="AD211" s="39" t="s">
        <v>32178</v>
      </c>
      <c r="AE211">
        <v>1</v>
      </c>
      <c r="AG211" s="39" t="s">
        <v>32230</v>
      </c>
      <c r="AH211">
        <v>0</v>
      </c>
      <c r="AJ211" s="39" t="s">
        <v>32183</v>
      </c>
      <c r="AK211">
        <v>0</v>
      </c>
    </row>
    <row r="212" spans="1:37" x14ac:dyDescent="0.3">
      <c r="A212">
        <v>211</v>
      </c>
      <c r="B212" s="1">
        <v>45849.962129629632</v>
      </c>
      <c r="C212" s="1">
        <v>45849.968275462961</v>
      </c>
      <c r="D212" s="39" t="s">
        <v>2909</v>
      </c>
      <c r="E212" s="39" t="s">
        <v>2910</v>
      </c>
      <c r="F212">
        <v>8</v>
      </c>
      <c r="I212" s="39" t="s">
        <v>16918</v>
      </c>
      <c r="J212">
        <v>1</v>
      </c>
      <c r="L212" s="39" t="s">
        <v>32239</v>
      </c>
      <c r="M212">
        <v>1</v>
      </c>
      <c r="O212" s="39" t="s">
        <v>32184</v>
      </c>
      <c r="P212">
        <v>0</v>
      </c>
      <c r="R212" s="39" t="s">
        <v>32174</v>
      </c>
      <c r="S212">
        <v>1</v>
      </c>
      <c r="U212" s="39" t="s">
        <v>32241</v>
      </c>
      <c r="V212">
        <v>1</v>
      </c>
      <c r="X212" s="39" t="s">
        <v>32176</v>
      </c>
      <c r="Y212">
        <v>1</v>
      </c>
      <c r="AA212" s="39" t="s">
        <v>32209</v>
      </c>
      <c r="AB212">
        <v>0</v>
      </c>
      <c r="AD212" s="39" t="s">
        <v>32178</v>
      </c>
      <c r="AE212">
        <v>1</v>
      </c>
      <c r="AG212" s="39" t="s">
        <v>32179</v>
      </c>
      <c r="AH212">
        <v>1</v>
      </c>
      <c r="AJ212" s="39" t="s">
        <v>32180</v>
      </c>
      <c r="AK212">
        <v>1</v>
      </c>
    </row>
    <row r="213" spans="1:37" x14ac:dyDescent="0.3">
      <c r="A213">
        <v>212</v>
      </c>
      <c r="B213" s="1">
        <v>45849.967349537037</v>
      </c>
      <c r="C213" s="1">
        <v>45849.971574074072</v>
      </c>
      <c r="D213" s="39" t="s">
        <v>4029</v>
      </c>
      <c r="E213" s="39" t="s">
        <v>4030</v>
      </c>
      <c r="F213">
        <v>6</v>
      </c>
      <c r="I213" s="39" t="s">
        <v>16918</v>
      </c>
      <c r="J213">
        <v>1</v>
      </c>
      <c r="L213" s="39" t="s">
        <v>32239</v>
      </c>
      <c r="M213">
        <v>1</v>
      </c>
      <c r="O213" s="39" t="s">
        <v>32184</v>
      </c>
      <c r="P213">
        <v>0</v>
      </c>
      <c r="R213" s="39" t="s">
        <v>16837</v>
      </c>
      <c r="S213">
        <v>0</v>
      </c>
      <c r="U213" s="39" t="s">
        <v>32264</v>
      </c>
      <c r="V213">
        <v>0</v>
      </c>
      <c r="X213" s="39" t="s">
        <v>32176</v>
      </c>
      <c r="Y213">
        <v>1</v>
      </c>
      <c r="AA213" s="39" t="s">
        <v>32177</v>
      </c>
      <c r="AB213">
        <v>0</v>
      </c>
      <c r="AD213" s="39" t="s">
        <v>32178</v>
      </c>
      <c r="AE213">
        <v>1</v>
      </c>
      <c r="AG213" s="39" t="s">
        <v>32179</v>
      </c>
      <c r="AH213">
        <v>1</v>
      </c>
      <c r="AJ213" s="39" t="s">
        <v>32180</v>
      </c>
      <c r="AK213">
        <v>1</v>
      </c>
    </row>
    <row r="214" spans="1:37" x14ac:dyDescent="0.3">
      <c r="A214">
        <v>213</v>
      </c>
      <c r="B214" s="1">
        <v>45849.995127314818</v>
      </c>
      <c r="C214" s="1">
        <v>45849.998506944445</v>
      </c>
      <c r="D214" s="39" t="s">
        <v>3585</v>
      </c>
      <c r="E214" s="39" t="s">
        <v>3586</v>
      </c>
      <c r="F214">
        <v>9</v>
      </c>
      <c r="I214" s="39" t="s">
        <v>16918</v>
      </c>
      <c r="J214">
        <v>1</v>
      </c>
      <c r="L214" s="39" t="s">
        <v>32239</v>
      </c>
      <c r="M214">
        <v>1</v>
      </c>
      <c r="O214" s="39" t="s">
        <v>32173</v>
      </c>
      <c r="P214">
        <v>1</v>
      </c>
      <c r="R214" s="39" t="s">
        <v>16837</v>
      </c>
      <c r="S214">
        <v>0</v>
      </c>
      <c r="U214" s="39" t="s">
        <v>32241</v>
      </c>
      <c r="V214">
        <v>1</v>
      </c>
      <c r="X214" s="39" t="s">
        <v>32176</v>
      </c>
      <c r="Y214">
        <v>1</v>
      </c>
      <c r="AA214" s="39" t="s">
        <v>32182</v>
      </c>
      <c r="AB214">
        <v>1</v>
      </c>
      <c r="AD214" s="39" t="s">
        <v>32178</v>
      </c>
      <c r="AE214">
        <v>1</v>
      </c>
      <c r="AG214" s="39" t="s">
        <v>32179</v>
      </c>
      <c r="AH214">
        <v>1</v>
      </c>
      <c r="AJ214" s="39" t="s">
        <v>32180</v>
      </c>
      <c r="AK214">
        <v>1</v>
      </c>
    </row>
    <row r="215" spans="1:37" x14ac:dyDescent="0.3">
      <c r="A215">
        <v>214</v>
      </c>
      <c r="B215" s="1">
        <v>45850.006238425929</v>
      </c>
      <c r="C215" s="1">
        <v>45850.013194444444</v>
      </c>
      <c r="D215" s="39" t="s">
        <v>4009</v>
      </c>
      <c r="E215" s="39" t="s">
        <v>4010</v>
      </c>
      <c r="F215">
        <v>6</v>
      </c>
      <c r="I215" s="39" t="s">
        <v>16918</v>
      </c>
      <c r="J215">
        <v>1</v>
      </c>
      <c r="L215" s="39" t="s">
        <v>32239</v>
      </c>
      <c r="M215">
        <v>1</v>
      </c>
      <c r="O215" s="39" t="s">
        <v>32204</v>
      </c>
      <c r="P215">
        <v>0</v>
      </c>
      <c r="R215" s="39" t="s">
        <v>32174</v>
      </c>
      <c r="S215">
        <v>1</v>
      </c>
      <c r="U215" s="39" t="s">
        <v>32265</v>
      </c>
      <c r="V215">
        <v>0</v>
      </c>
      <c r="X215" s="39" t="s">
        <v>32176</v>
      </c>
      <c r="Y215">
        <v>1</v>
      </c>
      <c r="AA215" s="39" t="s">
        <v>32177</v>
      </c>
      <c r="AB215">
        <v>0</v>
      </c>
      <c r="AD215" s="39" t="s">
        <v>32178</v>
      </c>
      <c r="AE215">
        <v>1</v>
      </c>
      <c r="AG215" s="39" t="s">
        <v>32179</v>
      </c>
      <c r="AH215">
        <v>1</v>
      </c>
      <c r="AJ215" s="39" t="s">
        <v>32186</v>
      </c>
      <c r="AK215">
        <v>0</v>
      </c>
    </row>
    <row r="216" spans="1:37" x14ac:dyDescent="0.3">
      <c r="A216">
        <v>215</v>
      </c>
      <c r="B216" s="1">
        <v>45850.270879629628</v>
      </c>
      <c r="C216" s="1">
        <v>45850.273553240739</v>
      </c>
      <c r="D216" s="39" t="s">
        <v>3441</v>
      </c>
      <c r="E216" s="39" t="s">
        <v>3442</v>
      </c>
      <c r="F216">
        <v>5</v>
      </c>
      <c r="I216" s="39" t="s">
        <v>16918</v>
      </c>
      <c r="J216">
        <v>1</v>
      </c>
      <c r="L216" s="39" t="s">
        <v>32239</v>
      </c>
      <c r="M216">
        <v>1</v>
      </c>
      <c r="O216" s="39" t="s">
        <v>32184</v>
      </c>
      <c r="P216">
        <v>0</v>
      </c>
      <c r="R216" s="39" t="s">
        <v>32197</v>
      </c>
      <c r="S216">
        <v>0</v>
      </c>
      <c r="U216" s="39" t="s">
        <v>32247</v>
      </c>
      <c r="V216">
        <v>0</v>
      </c>
      <c r="X216" s="39" t="s">
        <v>32215</v>
      </c>
      <c r="Y216">
        <v>0</v>
      </c>
      <c r="AA216" s="39" t="s">
        <v>32177</v>
      </c>
      <c r="AB216">
        <v>0</v>
      </c>
      <c r="AD216" s="39" t="s">
        <v>32178</v>
      </c>
      <c r="AE216">
        <v>1</v>
      </c>
      <c r="AG216" s="39" t="s">
        <v>32179</v>
      </c>
      <c r="AH216">
        <v>1</v>
      </c>
      <c r="AJ216" s="39" t="s">
        <v>32180</v>
      </c>
      <c r="AK216">
        <v>1</v>
      </c>
    </row>
    <row r="217" spans="1:37" x14ac:dyDescent="0.3">
      <c r="A217">
        <v>216</v>
      </c>
      <c r="B217" s="1">
        <v>45850.535208333335</v>
      </c>
      <c r="C217" s="1">
        <v>45850.548622685186</v>
      </c>
      <c r="D217" s="39" t="s">
        <v>4141</v>
      </c>
      <c r="E217" s="39" t="s">
        <v>4142</v>
      </c>
      <c r="F217">
        <v>7</v>
      </c>
      <c r="I217" s="39" t="s">
        <v>16918</v>
      </c>
      <c r="J217">
        <v>1</v>
      </c>
      <c r="L217" s="39" t="s">
        <v>32239</v>
      </c>
      <c r="M217">
        <v>1</v>
      </c>
      <c r="O217" s="39" t="s">
        <v>32173</v>
      </c>
      <c r="P217">
        <v>1</v>
      </c>
      <c r="R217" s="39" t="s">
        <v>32174</v>
      </c>
      <c r="S217">
        <v>1</v>
      </c>
      <c r="U217" s="39" t="s">
        <v>32252</v>
      </c>
      <c r="V217">
        <v>0</v>
      </c>
      <c r="X217" s="39" t="s">
        <v>32176</v>
      </c>
      <c r="Y217">
        <v>1</v>
      </c>
      <c r="AA217" s="39" t="s">
        <v>32177</v>
      </c>
      <c r="AB217">
        <v>0</v>
      </c>
      <c r="AD217" s="39" t="s">
        <v>32178</v>
      </c>
      <c r="AE217">
        <v>1</v>
      </c>
      <c r="AG217" s="39" t="s">
        <v>32179</v>
      </c>
      <c r="AH217">
        <v>1</v>
      </c>
      <c r="AJ217" s="39" t="s">
        <v>32193</v>
      </c>
      <c r="AK217">
        <v>0</v>
      </c>
    </row>
    <row r="218" spans="1:37" x14ac:dyDescent="0.3">
      <c r="A218">
        <v>217</v>
      </c>
      <c r="B218" s="1">
        <v>45850.573738425926</v>
      </c>
      <c r="C218" s="1">
        <v>45850.577199074076</v>
      </c>
      <c r="D218" s="39" t="s">
        <v>4458</v>
      </c>
      <c r="E218" s="39" t="s">
        <v>4459</v>
      </c>
      <c r="F218">
        <v>4</v>
      </c>
      <c r="I218" s="39" t="s">
        <v>16918</v>
      </c>
      <c r="J218">
        <v>1</v>
      </c>
      <c r="L218" s="39" t="s">
        <v>32253</v>
      </c>
      <c r="M218">
        <v>0</v>
      </c>
      <c r="O218" s="39" t="s">
        <v>32207</v>
      </c>
      <c r="P218">
        <v>0</v>
      </c>
      <c r="R218" s="39" t="s">
        <v>32197</v>
      </c>
      <c r="S218">
        <v>0</v>
      </c>
      <c r="U218" s="39" t="s">
        <v>32268</v>
      </c>
      <c r="V218">
        <v>0</v>
      </c>
      <c r="X218" s="39" t="s">
        <v>32176</v>
      </c>
      <c r="Y218">
        <v>1</v>
      </c>
      <c r="AA218" s="39" t="s">
        <v>32177</v>
      </c>
      <c r="AB218">
        <v>0</v>
      </c>
      <c r="AD218" s="39" t="s">
        <v>32178</v>
      </c>
      <c r="AE218">
        <v>1</v>
      </c>
      <c r="AG218" s="39" t="s">
        <v>32179</v>
      </c>
      <c r="AH218">
        <v>1</v>
      </c>
      <c r="AJ218" s="39" t="s">
        <v>32183</v>
      </c>
      <c r="AK218">
        <v>0</v>
      </c>
    </row>
    <row r="219" spans="1:37" x14ac:dyDescent="0.3">
      <c r="A219">
        <v>218</v>
      </c>
      <c r="B219" s="1">
        <v>45850.608576388891</v>
      </c>
      <c r="C219" s="1">
        <v>45850.612534722219</v>
      </c>
      <c r="D219" s="39" t="s">
        <v>4178</v>
      </c>
      <c r="E219" s="39" t="s">
        <v>4179</v>
      </c>
      <c r="F219">
        <v>3</v>
      </c>
      <c r="I219" s="39" t="s">
        <v>16918</v>
      </c>
      <c r="J219">
        <v>1</v>
      </c>
      <c r="L219" s="39" t="s">
        <v>32239</v>
      </c>
      <c r="M219">
        <v>1</v>
      </c>
      <c r="O219" s="39" t="s">
        <v>32196</v>
      </c>
      <c r="P219">
        <v>0</v>
      </c>
      <c r="R219" s="39" t="s">
        <v>16837</v>
      </c>
      <c r="S219">
        <v>0</v>
      </c>
      <c r="U219" s="39" t="s">
        <v>32258</v>
      </c>
      <c r="V219">
        <v>0</v>
      </c>
      <c r="X219" s="39" t="s">
        <v>32176</v>
      </c>
      <c r="Y219">
        <v>1</v>
      </c>
      <c r="AA219" s="39" t="s">
        <v>32209</v>
      </c>
      <c r="AB219">
        <v>0</v>
      </c>
      <c r="AD219" s="39" t="s">
        <v>32210</v>
      </c>
      <c r="AE219">
        <v>0</v>
      </c>
      <c r="AG219" s="39" t="s">
        <v>32221</v>
      </c>
      <c r="AH219">
        <v>0</v>
      </c>
      <c r="AJ219" s="39" t="s">
        <v>32183</v>
      </c>
      <c r="AK219">
        <v>0</v>
      </c>
    </row>
    <row r="220" spans="1:37" x14ac:dyDescent="0.3">
      <c r="A220">
        <v>219</v>
      </c>
      <c r="B220" s="1">
        <v>45850.685023148151</v>
      </c>
      <c r="C220" s="1">
        <v>45850.689826388887</v>
      </c>
      <c r="D220" s="39" t="s">
        <v>4441</v>
      </c>
      <c r="E220" s="39" t="s">
        <v>4442</v>
      </c>
      <c r="F220">
        <v>4</v>
      </c>
      <c r="I220" s="39" t="s">
        <v>16918</v>
      </c>
      <c r="J220">
        <v>1</v>
      </c>
      <c r="L220" s="39" t="s">
        <v>32274</v>
      </c>
      <c r="M220">
        <v>0</v>
      </c>
      <c r="O220" s="39" t="s">
        <v>32204</v>
      </c>
      <c r="P220">
        <v>0</v>
      </c>
      <c r="R220" s="39" t="s">
        <v>32197</v>
      </c>
      <c r="S220">
        <v>0</v>
      </c>
      <c r="U220" s="39" t="s">
        <v>32252</v>
      </c>
      <c r="V220">
        <v>0</v>
      </c>
      <c r="X220" s="39" t="s">
        <v>32176</v>
      </c>
      <c r="Y220">
        <v>1</v>
      </c>
      <c r="AA220" s="39" t="s">
        <v>32182</v>
      </c>
      <c r="AB220">
        <v>1</v>
      </c>
      <c r="AD220" s="39" t="s">
        <v>32178</v>
      </c>
      <c r="AE220">
        <v>1</v>
      </c>
      <c r="AG220" s="39" t="s">
        <v>32221</v>
      </c>
      <c r="AH220">
        <v>0</v>
      </c>
      <c r="AJ220" s="39" t="s">
        <v>32183</v>
      </c>
      <c r="AK220">
        <v>0</v>
      </c>
    </row>
    <row r="221" spans="1:37" x14ac:dyDescent="0.3">
      <c r="A221">
        <v>220</v>
      </c>
      <c r="B221" s="1">
        <v>45850.773252314815</v>
      </c>
      <c r="C221" s="1">
        <v>45850.776064814818</v>
      </c>
      <c r="D221" s="39" t="s">
        <v>2852</v>
      </c>
      <c r="E221" s="39" t="s">
        <v>2853</v>
      </c>
      <c r="F221">
        <v>7</v>
      </c>
      <c r="I221" s="39" t="s">
        <v>16918</v>
      </c>
      <c r="J221">
        <v>1</v>
      </c>
      <c r="L221" s="39" t="s">
        <v>32253</v>
      </c>
      <c r="M221">
        <v>0</v>
      </c>
      <c r="O221" s="39" t="s">
        <v>32173</v>
      </c>
      <c r="P221">
        <v>1</v>
      </c>
      <c r="R221" s="39" t="s">
        <v>32174</v>
      </c>
      <c r="S221">
        <v>1</v>
      </c>
      <c r="U221" s="39" t="s">
        <v>32252</v>
      </c>
      <c r="V221">
        <v>0</v>
      </c>
      <c r="X221" s="39" t="s">
        <v>32176</v>
      </c>
      <c r="Y221">
        <v>1</v>
      </c>
      <c r="AA221" s="39" t="s">
        <v>32182</v>
      </c>
      <c r="AB221">
        <v>1</v>
      </c>
      <c r="AD221" s="39" t="s">
        <v>32178</v>
      </c>
      <c r="AE221">
        <v>1</v>
      </c>
      <c r="AG221" s="39" t="s">
        <v>32179</v>
      </c>
      <c r="AH221">
        <v>1</v>
      </c>
      <c r="AJ221" s="39" t="s">
        <v>32193</v>
      </c>
      <c r="AK221">
        <v>0</v>
      </c>
    </row>
    <row r="222" spans="1:37" x14ac:dyDescent="0.3">
      <c r="A222">
        <v>221</v>
      </c>
      <c r="B222" s="1">
        <v>45850.78398148148</v>
      </c>
      <c r="C222" s="1">
        <v>45850.786516203705</v>
      </c>
      <c r="D222" s="39" t="s">
        <v>2804</v>
      </c>
      <c r="E222" s="39" t="s">
        <v>2805</v>
      </c>
      <c r="F222">
        <v>7</v>
      </c>
      <c r="I222" s="39" t="s">
        <v>16918</v>
      </c>
      <c r="J222">
        <v>1</v>
      </c>
      <c r="L222" s="39" t="s">
        <v>32239</v>
      </c>
      <c r="M222">
        <v>1</v>
      </c>
      <c r="O222" s="39" t="s">
        <v>32173</v>
      </c>
      <c r="P222">
        <v>1</v>
      </c>
      <c r="R222" s="39" t="s">
        <v>16837</v>
      </c>
      <c r="S222">
        <v>0</v>
      </c>
      <c r="U222" s="39" t="s">
        <v>32247</v>
      </c>
      <c r="V222">
        <v>0</v>
      </c>
      <c r="X222" s="39" t="s">
        <v>32176</v>
      </c>
      <c r="Y222">
        <v>1</v>
      </c>
      <c r="AA222" s="39" t="s">
        <v>32182</v>
      </c>
      <c r="AB222">
        <v>1</v>
      </c>
      <c r="AD222" s="39" t="s">
        <v>32178</v>
      </c>
      <c r="AE222">
        <v>1</v>
      </c>
      <c r="AG222" s="39" t="s">
        <v>32179</v>
      </c>
      <c r="AH222">
        <v>1</v>
      </c>
      <c r="AJ222" s="39" t="s">
        <v>32193</v>
      </c>
      <c r="AK222">
        <v>0</v>
      </c>
    </row>
    <row r="223" spans="1:37" x14ac:dyDescent="0.3">
      <c r="A223">
        <v>222</v>
      </c>
      <c r="B223" s="1">
        <v>45851.509594907409</v>
      </c>
      <c r="C223" s="1">
        <v>45851.512511574074</v>
      </c>
      <c r="D223" s="39" t="s">
        <v>2810</v>
      </c>
      <c r="E223" s="39" t="s">
        <v>2811</v>
      </c>
      <c r="F223">
        <v>5</v>
      </c>
      <c r="I223" s="39" t="s">
        <v>16918</v>
      </c>
      <c r="J223">
        <v>1</v>
      </c>
      <c r="L223" s="39" t="s">
        <v>32239</v>
      </c>
      <c r="M223">
        <v>1</v>
      </c>
      <c r="O223" s="39" t="s">
        <v>32184</v>
      </c>
      <c r="P223">
        <v>0</v>
      </c>
      <c r="R223" s="39" t="s">
        <v>32197</v>
      </c>
      <c r="S223">
        <v>0</v>
      </c>
      <c r="U223" s="39" t="s">
        <v>32285</v>
      </c>
      <c r="V223">
        <v>0</v>
      </c>
      <c r="X223" s="39" t="s">
        <v>32176</v>
      </c>
      <c r="Y223">
        <v>1</v>
      </c>
      <c r="AA223" s="39" t="s">
        <v>32177</v>
      </c>
      <c r="AB223">
        <v>0</v>
      </c>
      <c r="AD223" s="39" t="s">
        <v>32213</v>
      </c>
      <c r="AE223">
        <v>0</v>
      </c>
      <c r="AG223" s="39" t="s">
        <v>32179</v>
      </c>
      <c r="AH223">
        <v>1</v>
      </c>
      <c r="AJ223" s="39" t="s">
        <v>32180</v>
      </c>
      <c r="AK223">
        <v>1</v>
      </c>
    </row>
    <row r="224" spans="1:37" x14ac:dyDescent="0.3">
      <c r="A224">
        <v>223</v>
      </c>
      <c r="B224" s="1">
        <v>45851.532337962963</v>
      </c>
      <c r="C224" s="1">
        <v>45851.534826388888</v>
      </c>
      <c r="D224" s="39" t="s">
        <v>4209</v>
      </c>
      <c r="E224" s="39" t="s">
        <v>4210</v>
      </c>
      <c r="F224">
        <v>6</v>
      </c>
      <c r="I224" s="39" t="s">
        <v>16918</v>
      </c>
      <c r="J224">
        <v>1</v>
      </c>
      <c r="L224" s="39" t="s">
        <v>32253</v>
      </c>
      <c r="M224">
        <v>0</v>
      </c>
      <c r="O224" s="39" t="s">
        <v>32173</v>
      </c>
      <c r="P224">
        <v>1</v>
      </c>
      <c r="R224" s="39" t="s">
        <v>16837</v>
      </c>
      <c r="S224">
        <v>0</v>
      </c>
      <c r="U224" s="39" t="s">
        <v>32258</v>
      </c>
      <c r="V224">
        <v>0</v>
      </c>
      <c r="X224" s="39" t="s">
        <v>32176</v>
      </c>
      <c r="Y224">
        <v>1</v>
      </c>
      <c r="AA224" s="39" t="s">
        <v>32177</v>
      </c>
      <c r="AB224">
        <v>0</v>
      </c>
      <c r="AD224" s="39" t="s">
        <v>32178</v>
      </c>
      <c r="AE224">
        <v>1</v>
      </c>
      <c r="AG224" s="39" t="s">
        <v>32179</v>
      </c>
      <c r="AH224">
        <v>1</v>
      </c>
      <c r="AJ224" s="39" t="s">
        <v>32180</v>
      </c>
      <c r="AK224">
        <v>1</v>
      </c>
    </row>
    <row r="225" spans="1:37" x14ac:dyDescent="0.3">
      <c r="A225">
        <v>224</v>
      </c>
      <c r="B225" s="1">
        <v>45851.545208333337</v>
      </c>
      <c r="C225" s="1">
        <v>45851.552789351852</v>
      </c>
      <c r="D225" s="39" t="s">
        <v>4048</v>
      </c>
      <c r="E225" s="39" t="s">
        <v>4049</v>
      </c>
      <c r="F225">
        <v>6</v>
      </c>
      <c r="I225" s="39" t="s">
        <v>16918</v>
      </c>
      <c r="J225">
        <v>1</v>
      </c>
      <c r="L225" s="39" t="s">
        <v>32239</v>
      </c>
      <c r="M225">
        <v>1</v>
      </c>
      <c r="O225" s="39" t="s">
        <v>32196</v>
      </c>
      <c r="P225">
        <v>0</v>
      </c>
      <c r="R225" s="39" t="s">
        <v>32174</v>
      </c>
      <c r="S225">
        <v>1</v>
      </c>
      <c r="U225" s="39" t="s">
        <v>32275</v>
      </c>
      <c r="V225">
        <v>0</v>
      </c>
      <c r="X225" s="39" t="s">
        <v>32176</v>
      </c>
      <c r="Y225">
        <v>1</v>
      </c>
      <c r="AA225" s="39" t="s">
        <v>32209</v>
      </c>
      <c r="AB225">
        <v>0</v>
      </c>
      <c r="AD225" s="39" t="s">
        <v>32178</v>
      </c>
      <c r="AE225">
        <v>1</v>
      </c>
      <c r="AG225" s="39" t="s">
        <v>32179</v>
      </c>
      <c r="AH225">
        <v>1</v>
      </c>
      <c r="AJ225" s="39" t="s">
        <v>32183</v>
      </c>
      <c r="AK225">
        <v>0</v>
      </c>
    </row>
    <row r="226" spans="1:37" x14ac:dyDescent="0.3">
      <c r="A226">
        <v>225</v>
      </c>
      <c r="B226" s="1">
        <v>45851.584548611114</v>
      </c>
      <c r="C226" s="1">
        <v>45851.588078703702</v>
      </c>
      <c r="D226" s="39" t="s">
        <v>3725</v>
      </c>
      <c r="E226" s="39" t="s">
        <v>3726</v>
      </c>
      <c r="F226">
        <v>9</v>
      </c>
      <c r="I226" s="39" t="s">
        <v>16918</v>
      </c>
      <c r="J226">
        <v>1</v>
      </c>
      <c r="L226" s="39" t="s">
        <v>32239</v>
      </c>
      <c r="M226">
        <v>1</v>
      </c>
      <c r="O226" s="39" t="s">
        <v>32207</v>
      </c>
      <c r="P226">
        <v>0</v>
      </c>
      <c r="R226" s="39" t="s">
        <v>32174</v>
      </c>
      <c r="S226">
        <v>1</v>
      </c>
      <c r="U226" s="39" t="s">
        <v>32241</v>
      </c>
      <c r="V226">
        <v>1</v>
      </c>
      <c r="X226" s="39" t="s">
        <v>32176</v>
      </c>
      <c r="Y226">
        <v>1</v>
      </c>
      <c r="AA226" s="39" t="s">
        <v>32182</v>
      </c>
      <c r="AB226">
        <v>1</v>
      </c>
      <c r="AD226" s="39" t="s">
        <v>32178</v>
      </c>
      <c r="AE226">
        <v>1</v>
      </c>
      <c r="AG226" s="39" t="s">
        <v>32179</v>
      </c>
      <c r="AH226">
        <v>1</v>
      </c>
      <c r="AJ226" s="39" t="s">
        <v>32180</v>
      </c>
      <c r="AK226">
        <v>1</v>
      </c>
    </row>
    <row r="227" spans="1:37" x14ac:dyDescent="0.3">
      <c r="A227">
        <v>226</v>
      </c>
      <c r="B227" s="1">
        <v>45851.588217592594</v>
      </c>
      <c r="C227" s="1">
        <v>45851.588287037041</v>
      </c>
      <c r="D227" s="39" t="s">
        <v>960</v>
      </c>
      <c r="E227" s="39" t="s">
        <v>961</v>
      </c>
      <c r="F227">
        <v>8</v>
      </c>
      <c r="I227" s="39" t="s">
        <v>16918</v>
      </c>
      <c r="J227">
        <v>1</v>
      </c>
      <c r="L227" s="39" t="s">
        <v>32239</v>
      </c>
      <c r="M227">
        <v>1</v>
      </c>
      <c r="O227" s="39" t="s">
        <v>32207</v>
      </c>
      <c r="P227">
        <v>0</v>
      </c>
      <c r="R227" s="39" t="s">
        <v>32174</v>
      </c>
      <c r="S227">
        <v>1</v>
      </c>
      <c r="U227" s="39" t="s">
        <v>32240</v>
      </c>
      <c r="V227">
        <v>1</v>
      </c>
      <c r="X227" s="39" t="s">
        <v>32176</v>
      </c>
      <c r="Y227">
        <v>1</v>
      </c>
      <c r="AA227" s="39" t="s">
        <v>32182</v>
      </c>
      <c r="AB227">
        <v>1</v>
      </c>
      <c r="AD227" s="39" t="s">
        <v>32178</v>
      </c>
      <c r="AE227">
        <v>1</v>
      </c>
      <c r="AG227" s="39" t="s">
        <v>32179</v>
      </c>
      <c r="AH227">
        <v>1</v>
      </c>
      <c r="AJ227" s="39" t="s">
        <v>32183</v>
      </c>
      <c r="AK227">
        <v>0</v>
      </c>
    </row>
    <row r="228" spans="1:37" x14ac:dyDescent="0.3">
      <c r="A228">
        <v>227</v>
      </c>
      <c r="B228" s="1">
        <v>45851.579560185186</v>
      </c>
      <c r="C228" s="1">
        <v>45851.59474537037</v>
      </c>
      <c r="D228" s="39" t="s">
        <v>3792</v>
      </c>
      <c r="E228" s="39" t="s">
        <v>3793</v>
      </c>
      <c r="F228">
        <v>6</v>
      </c>
      <c r="I228" s="39" t="s">
        <v>16918</v>
      </c>
      <c r="J228">
        <v>1</v>
      </c>
      <c r="L228" s="39" t="s">
        <v>32253</v>
      </c>
      <c r="M228">
        <v>0</v>
      </c>
      <c r="O228" s="39" t="s">
        <v>32173</v>
      </c>
      <c r="P228">
        <v>1</v>
      </c>
      <c r="R228" s="39" t="s">
        <v>32174</v>
      </c>
      <c r="S228">
        <v>1</v>
      </c>
      <c r="U228" s="39" t="s">
        <v>32268</v>
      </c>
      <c r="V228">
        <v>0</v>
      </c>
      <c r="X228" s="39" t="s">
        <v>32176</v>
      </c>
      <c r="Y228">
        <v>1</v>
      </c>
      <c r="AA228" s="39" t="s">
        <v>32177</v>
      </c>
      <c r="AB228">
        <v>0</v>
      </c>
      <c r="AD228" s="39" t="s">
        <v>32178</v>
      </c>
      <c r="AE228">
        <v>1</v>
      </c>
      <c r="AG228" s="39" t="s">
        <v>32179</v>
      </c>
      <c r="AH228">
        <v>1</v>
      </c>
      <c r="AJ228" s="39" t="s">
        <v>32186</v>
      </c>
      <c r="AK228">
        <v>0</v>
      </c>
    </row>
    <row r="229" spans="1:37" x14ac:dyDescent="0.3">
      <c r="A229">
        <v>228</v>
      </c>
      <c r="B229" s="1">
        <v>45851.595995370371</v>
      </c>
      <c r="C229" s="1">
        <v>45851.603425925925</v>
      </c>
      <c r="D229" s="39" t="s">
        <v>4059</v>
      </c>
      <c r="E229" s="39" t="s">
        <v>4060</v>
      </c>
      <c r="F229">
        <v>8</v>
      </c>
      <c r="I229" s="39" t="s">
        <v>16918</v>
      </c>
      <c r="J229">
        <v>1</v>
      </c>
      <c r="L229" s="39" t="s">
        <v>32239</v>
      </c>
      <c r="M229">
        <v>1</v>
      </c>
      <c r="O229" s="39" t="s">
        <v>32173</v>
      </c>
      <c r="P229">
        <v>1</v>
      </c>
      <c r="R229" s="39" t="s">
        <v>32174</v>
      </c>
      <c r="S229">
        <v>1</v>
      </c>
      <c r="U229" s="39" t="s">
        <v>32240</v>
      </c>
      <c r="V229">
        <v>1</v>
      </c>
      <c r="X229" s="39" t="s">
        <v>32176</v>
      </c>
      <c r="Y229">
        <v>1</v>
      </c>
      <c r="AA229" s="39" t="s">
        <v>32177</v>
      </c>
      <c r="AB229">
        <v>0</v>
      </c>
      <c r="AD229" s="39" t="s">
        <v>32178</v>
      </c>
      <c r="AE229">
        <v>1</v>
      </c>
      <c r="AG229" s="39" t="s">
        <v>32179</v>
      </c>
      <c r="AH229">
        <v>1</v>
      </c>
      <c r="AJ229" s="39" t="s">
        <v>32193</v>
      </c>
      <c r="AK229">
        <v>0</v>
      </c>
    </row>
    <row r="230" spans="1:37" x14ac:dyDescent="0.3">
      <c r="A230">
        <v>229</v>
      </c>
      <c r="B230" s="1">
        <v>45851.610833333332</v>
      </c>
      <c r="C230" s="1">
        <v>45851.613553240742</v>
      </c>
      <c r="D230" s="39" t="s">
        <v>2769</v>
      </c>
      <c r="E230" s="39" t="s">
        <v>2770</v>
      </c>
      <c r="F230">
        <v>8</v>
      </c>
      <c r="I230" s="39" t="s">
        <v>16918</v>
      </c>
      <c r="J230">
        <v>1</v>
      </c>
      <c r="L230" s="39" t="s">
        <v>32239</v>
      </c>
      <c r="M230">
        <v>1</v>
      </c>
      <c r="O230" s="39" t="s">
        <v>32173</v>
      </c>
      <c r="P230">
        <v>1</v>
      </c>
      <c r="R230" s="39" t="s">
        <v>32174</v>
      </c>
      <c r="S230">
        <v>1</v>
      </c>
      <c r="U230" s="39" t="s">
        <v>32258</v>
      </c>
      <c r="V230">
        <v>0</v>
      </c>
      <c r="X230" s="39" t="s">
        <v>32176</v>
      </c>
      <c r="Y230">
        <v>1</v>
      </c>
      <c r="AA230" s="39" t="s">
        <v>32177</v>
      </c>
      <c r="AB230">
        <v>0</v>
      </c>
      <c r="AD230" s="39" t="s">
        <v>32178</v>
      </c>
      <c r="AE230">
        <v>1</v>
      </c>
      <c r="AG230" s="39" t="s">
        <v>32179</v>
      </c>
      <c r="AH230">
        <v>1</v>
      </c>
      <c r="AJ230" s="39" t="s">
        <v>32180</v>
      </c>
      <c r="AK230">
        <v>1</v>
      </c>
    </row>
    <row r="231" spans="1:37" x14ac:dyDescent="0.3">
      <c r="A231">
        <v>230</v>
      </c>
      <c r="B231" s="1">
        <v>45851.640520833331</v>
      </c>
      <c r="C231" s="1">
        <v>45851.64366898148</v>
      </c>
      <c r="D231" s="39" t="s">
        <v>2719</v>
      </c>
      <c r="E231" s="39" t="s">
        <v>2720</v>
      </c>
      <c r="F231">
        <v>8</v>
      </c>
      <c r="I231" s="39" t="s">
        <v>16918</v>
      </c>
      <c r="J231">
        <v>1</v>
      </c>
      <c r="L231" s="39" t="s">
        <v>32239</v>
      </c>
      <c r="M231">
        <v>1</v>
      </c>
      <c r="O231" s="39" t="s">
        <v>32173</v>
      </c>
      <c r="P231">
        <v>1</v>
      </c>
      <c r="R231" s="39" t="s">
        <v>32174</v>
      </c>
      <c r="S231">
        <v>1</v>
      </c>
      <c r="U231" s="39" t="s">
        <v>32252</v>
      </c>
      <c r="V231">
        <v>0</v>
      </c>
      <c r="X231" s="39" t="s">
        <v>32176</v>
      </c>
      <c r="Y231">
        <v>1</v>
      </c>
      <c r="AA231" s="39" t="s">
        <v>32177</v>
      </c>
      <c r="AB231">
        <v>0</v>
      </c>
      <c r="AD231" s="39" t="s">
        <v>32178</v>
      </c>
      <c r="AE231">
        <v>1</v>
      </c>
      <c r="AG231" s="39" t="s">
        <v>32179</v>
      </c>
      <c r="AH231">
        <v>1</v>
      </c>
      <c r="AJ231" s="39" t="s">
        <v>32180</v>
      </c>
      <c r="AK231">
        <v>1</v>
      </c>
    </row>
    <row r="232" spans="1:37" x14ac:dyDescent="0.3">
      <c r="A232">
        <v>231</v>
      </c>
      <c r="B232" s="1">
        <v>45851.668252314812</v>
      </c>
      <c r="C232" s="1">
        <v>45851.668287037035</v>
      </c>
      <c r="D232" s="39" t="s">
        <v>4161</v>
      </c>
      <c r="E232" s="39" t="s">
        <v>4162</v>
      </c>
      <c r="F232">
        <v>6</v>
      </c>
      <c r="I232" s="39" t="s">
        <v>16918</v>
      </c>
      <c r="J232">
        <v>1</v>
      </c>
      <c r="L232" s="39" t="s">
        <v>32239</v>
      </c>
      <c r="M232">
        <v>1</v>
      </c>
      <c r="O232" s="39" t="s">
        <v>32184</v>
      </c>
      <c r="P232">
        <v>0</v>
      </c>
      <c r="R232" s="39" t="s">
        <v>32174</v>
      </c>
      <c r="S232">
        <v>1</v>
      </c>
      <c r="U232" s="39" t="s">
        <v>32268</v>
      </c>
      <c r="V232">
        <v>0</v>
      </c>
      <c r="X232" s="39" t="s">
        <v>32176</v>
      </c>
      <c r="Y232">
        <v>1</v>
      </c>
      <c r="AA232" s="39" t="s">
        <v>32177</v>
      </c>
      <c r="AB232">
        <v>0</v>
      </c>
      <c r="AD232" s="39" t="s">
        <v>32178</v>
      </c>
      <c r="AE232">
        <v>1</v>
      </c>
      <c r="AG232" s="39" t="s">
        <v>32179</v>
      </c>
      <c r="AH232">
        <v>1</v>
      </c>
      <c r="AJ232" s="39" t="s">
        <v>32183</v>
      </c>
      <c r="AK232">
        <v>0</v>
      </c>
    </row>
    <row r="233" spans="1:37" x14ac:dyDescent="0.3">
      <c r="A233">
        <v>232</v>
      </c>
      <c r="B233" s="1">
        <v>45851.758009259262</v>
      </c>
      <c r="C233" s="1">
        <v>45851.760011574072</v>
      </c>
      <c r="D233" s="39" t="s">
        <v>4131</v>
      </c>
      <c r="E233" s="39" t="s">
        <v>4132</v>
      </c>
      <c r="F233">
        <v>5</v>
      </c>
      <c r="I233" s="39" t="s">
        <v>16918</v>
      </c>
      <c r="J233">
        <v>1</v>
      </c>
      <c r="L233" s="39" t="s">
        <v>32239</v>
      </c>
      <c r="M233">
        <v>1</v>
      </c>
      <c r="O233" s="39" t="s">
        <v>32184</v>
      </c>
      <c r="P233">
        <v>0</v>
      </c>
      <c r="R233" s="39" t="s">
        <v>32197</v>
      </c>
      <c r="S233">
        <v>0</v>
      </c>
      <c r="U233" s="39" t="s">
        <v>32246</v>
      </c>
      <c r="V233">
        <v>0</v>
      </c>
      <c r="X233" s="39" t="s">
        <v>32176</v>
      </c>
      <c r="Y233">
        <v>1</v>
      </c>
      <c r="AA233" s="39" t="s">
        <v>32177</v>
      </c>
      <c r="AB233">
        <v>0</v>
      </c>
      <c r="AD233" s="39" t="s">
        <v>32213</v>
      </c>
      <c r="AE233">
        <v>0</v>
      </c>
      <c r="AG233" s="39" t="s">
        <v>32179</v>
      </c>
      <c r="AH233">
        <v>1</v>
      </c>
      <c r="AJ233" s="39" t="s">
        <v>32180</v>
      </c>
      <c r="AK233">
        <v>1</v>
      </c>
    </row>
    <row r="234" spans="1:37" x14ac:dyDescent="0.3">
      <c r="A234">
        <v>233</v>
      </c>
      <c r="B234" s="1">
        <v>45851.785000000003</v>
      </c>
      <c r="C234" s="1">
        <v>45851.786863425928</v>
      </c>
      <c r="D234" s="39" t="s">
        <v>2887</v>
      </c>
      <c r="E234" s="39" t="s">
        <v>2888</v>
      </c>
      <c r="F234">
        <v>8</v>
      </c>
      <c r="I234" s="39" t="s">
        <v>16918</v>
      </c>
      <c r="J234">
        <v>1</v>
      </c>
      <c r="L234" s="39" t="s">
        <v>32239</v>
      </c>
      <c r="M234">
        <v>1</v>
      </c>
      <c r="O234" s="39" t="s">
        <v>32173</v>
      </c>
      <c r="P234">
        <v>1</v>
      </c>
      <c r="R234" s="39" t="s">
        <v>32174</v>
      </c>
      <c r="S234">
        <v>1</v>
      </c>
      <c r="U234" s="39" t="s">
        <v>32252</v>
      </c>
      <c r="V234">
        <v>0</v>
      </c>
      <c r="X234" s="39" t="s">
        <v>32176</v>
      </c>
      <c r="Y234">
        <v>1</v>
      </c>
      <c r="AA234" s="39" t="s">
        <v>32182</v>
      </c>
      <c r="AB234">
        <v>1</v>
      </c>
      <c r="AD234" s="39" t="s">
        <v>32178</v>
      </c>
      <c r="AE234">
        <v>1</v>
      </c>
      <c r="AG234" s="39" t="s">
        <v>32179</v>
      </c>
      <c r="AH234">
        <v>1</v>
      </c>
      <c r="AJ234" s="39" t="s">
        <v>32183</v>
      </c>
      <c r="AK234">
        <v>0</v>
      </c>
    </row>
    <row r="235" spans="1:37" x14ac:dyDescent="0.3">
      <c r="A235">
        <v>234</v>
      </c>
      <c r="B235" s="1">
        <v>45851.827534722222</v>
      </c>
      <c r="C235" s="1">
        <v>45851.827581018515</v>
      </c>
      <c r="D235" s="39" t="s">
        <v>3473</v>
      </c>
      <c r="E235" s="39" t="s">
        <v>3474</v>
      </c>
      <c r="F235">
        <v>9</v>
      </c>
      <c r="I235" s="39" t="s">
        <v>16918</v>
      </c>
      <c r="J235">
        <v>1</v>
      </c>
      <c r="L235" s="39" t="s">
        <v>32239</v>
      </c>
      <c r="M235">
        <v>1</v>
      </c>
      <c r="O235" s="39" t="s">
        <v>32173</v>
      </c>
      <c r="P235">
        <v>1</v>
      </c>
      <c r="R235" s="39" t="s">
        <v>32174</v>
      </c>
      <c r="S235">
        <v>1</v>
      </c>
      <c r="U235" s="39" t="s">
        <v>32260</v>
      </c>
      <c r="V235">
        <v>0</v>
      </c>
      <c r="X235" s="39" t="s">
        <v>32176</v>
      </c>
      <c r="Y235">
        <v>1</v>
      </c>
      <c r="AA235" s="39" t="s">
        <v>32182</v>
      </c>
      <c r="AB235">
        <v>1</v>
      </c>
      <c r="AD235" s="39" t="s">
        <v>32178</v>
      </c>
      <c r="AE235">
        <v>1</v>
      </c>
      <c r="AG235" s="39" t="s">
        <v>32179</v>
      </c>
      <c r="AH235">
        <v>1</v>
      </c>
      <c r="AJ235" s="39" t="s">
        <v>32180</v>
      </c>
      <c r="AK235">
        <v>1</v>
      </c>
    </row>
    <row r="236" spans="1:37" x14ac:dyDescent="0.3">
      <c r="A236">
        <v>235</v>
      </c>
      <c r="B236" s="1">
        <v>45851.828553240739</v>
      </c>
      <c r="C236" s="1">
        <v>45851.828981481478</v>
      </c>
      <c r="D236" s="39" t="s">
        <v>2982</v>
      </c>
      <c r="E236" s="39" t="s">
        <v>2983</v>
      </c>
      <c r="F236">
        <v>1</v>
      </c>
      <c r="I236" s="39" t="s">
        <v>32194</v>
      </c>
      <c r="J236">
        <v>0</v>
      </c>
      <c r="L236" s="39" t="s">
        <v>32286</v>
      </c>
      <c r="M236">
        <v>0</v>
      </c>
      <c r="O236" s="39" t="s">
        <v>32184</v>
      </c>
      <c r="P236">
        <v>0</v>
      </c>
      <c r="R236" s="39" t="s">
        <v>16837</v>
      </c>
      <c r="S236">
        <v>0</v>
      </c>
      <c r="U236" s="39" t="s">
        <v>32259</v>
      </c>
      <c r="V236">
        <v>0</v>
      </c>
      <c r="X236" s="39" t="s">
        <v>32191</v>
      </c>
      <c r="Y236">
        <v>0</v>
      </c>
      <c r="AA236" s="39" t="s">
        <v>32182</v>
      </c>
      <c r="AB236">
        <v>1</v>
      </c>
      <c r="AD236" s="39" t="s">
        <v>32225</v>
      </c>
      <c r="AE236">
        <v>0</v>
      </c>
      <c r="AG236" s="39" t="s">
        <v>30043</v>
      </c>
      <c r="AH236">
        <v>0</v>
      </c>
      <c r="AJ236" s="39" t="s">
        <v>32186</v>
      </c>
      <c r="AK236">
        <v>0</v>
      </c>
    </row>
    <row r="237" spans="1:37" x14ac:dyDescent="0.3">
      <c r="A237">
        <v>236</v>
      </c>
      <c r="B237" s="1">
        <v>45851.825289351851</v>
      </c>
      <c r="C237" s="1">
        <v>45851.839618055557</v>
      </c>
      <c r="D237" s="39" t="s">
        <v>14435</v>
      </c>
      <c r="E237" s="39" t="s">
        <v>14436</v>
      </c>
      <c r="F237">
        <v>5</v>
      </c>
      <c r="I237" s="39" t="s">
        <v>16918</v>
      </c>
      <c r="J237">
        <v>1</v>
      </c>
      <c r="L237" s="39" t="s">
        <v>32239</v>
      </c>
      <c r="M237">
        <v>1</v>
      </c>
      <c r="O237" s="39" t="s">
        <v>32207</v>
      </c>
      <c r="P237">
        <v>0</v>
      </c>
      <c r="R237" s="39" t="s">
        <v>16837</v>
      </c>
      <c r="S237">
        <v>0</v>
      </c>
      <c r="U237" s="39" t="s">
        <v>32247</v>
      </c>
      <c r="V237">
        <v>0</v>
      </c>
      <c r="X237" s="39" t="s">
        <v>32176</v>
      </c>
      <c r="Y237">
        <v>1</v>
      </c>
      <c r="AA237" s="39" t="s">
        <v>32177</v>
      </c>
      <c r="AB237">
        <v>0</v>
      </c>
      <c r="AD237" s="39" t="s">
        <v>32178</v>
      </c>
      <c r="AE237">
        <v>1</v>
      </c>
      <c r="AG237" s="39" t="s">
        <v>32179</v>
      </c>
      <c r="AH237">
        <v>1</v>
      </c>
      <c r="AJ237" s="39" t="s">
        <v>32183</v>
      </c>
      <c r="AK237">
        <v>0</v>
      </c>
    </row>
    <row r="238" spans="1:37" x14ac:dyDescent="0.3">
      <c r="A238">
        <v>237</v>
      </c>
      <c r="B238" s="1">
        <v>45851.847222222219</v>
      </c>
      <c r="C238" s="1">
        <v>45851.848541666666</v>
      </c>
      <c r="D238" s="39" t="s">
        <v>3511</v>
      </c>
      <c r="E238" s="39" t="s">
        <v>3512</v>
      </c>
      <c r="F238">
        <v>8</v>
      </c>
      <c r="I238" s="39" t="s">
        <v>16918</v>
      </c>
      <c r="J238">
        <v>1</v>
      </c>
      <c r="L238" s="39" t="s">
        <v>32239</v>
      </c>
      <c r="M238">
        <v>1</v>
      </c>
      <c r="O238" s="39" t="s">
        <v>32173</v>
      </c>
      <c r="P238">
        <v>1</v>
      </c>
      <c r="R238" s="39" t="s">
        <v>16837</v>
      </c>
      <c r="S238">
        <v>0</v>
      </c>
      <c r="U238" s="39" t="s">
        <v>32259</v>
      </c>
      <c r="V238">
        <v>0</v>
      </c>
      <c r="X238" s="39" t="s">
        <v>32176</v>
      </c>
      <c r="Y238">
        <v>1</v>
      </c>
      <c r="AA238" s="39" t="s">
        <v>32182</v>
      </c>
      <c r="AB238">
        <v>1</v>
      </c>
      <c r="AD238" s="39" t="s">
        <v>32178</v>
      </c>
      <c r="AE238">
        <v>1</v>
      </c>
      <c r="AG238" s="39" t="s">
        <v>32179</v>
      </c>
      <c r="AH238">
        <v>1</v>
      </c>
      <c r="AJ238" s="39" t="s">
        <v>32180</v>
      </c>
      <c r="AK238">
        <v>1</v>
      </c>
    </row>
    <row r="239" spans="1:37" x14ac:dyDescent="0.3">
      <c r="A239">
        <v>238</v>
      </c>
      <c r="B239" s="1">
        <v>45851.865937499999</v>
      </c>
      <c r="C239" s="1">
        <v>45851.870833333334</v>
      </c>
      <c r="D239" s="39" t="s">
        <v>2975</v>
      </c>
      <c r="E239" s="39" t="s">
        <v>2976</v>
      </c>
      <c r="F239">
        <v>6</v>
      </c>
      <c r="I239" s="39" t="s">
        <v>16918</v>
      </c>
      <c r="J239">
        <v>1</v>
      </c>
      <c r="L239" s="39" t="s">
        <v>32239</v>
      </c>
      <c r="M239">
        <v>1</v>
      </c>
      <c r="O239" s="39" t="s">
        <v>32184</v>
      </c>
      <c r="P239">
        <v>0</v>
      </c>
      <c r="R239" s="39" t="s">
        <v>32174</v>
      </c>
      <c r="S239">
        <v>1</v>
      </c>
      <c r="U239" s="39" t="s">
        <v>32258</v>
      </c>
      <c r="V239">
        <v>0</v>
      </c>
      <c r="X239" s="39" t="s">
        <v>32176</v>
      </c>
      <c r="Y239">
        <v>1</v>
      </c>
      <c r="AA239" s="39" t="s">
        <v>32177</v>
      </c>
      <c r="AB239">
        <v>0</v>
      </c>
      <c r="AD239" s="39" t="s">
        <v>32178</v>
      </c>
      <c r="AE239">
        <v>1</v>
      </c>
      <c r="AG239" s="39" t="s">
        <v>32179</v>
      </c>
      <c r="AH239">
        <v>1</v>
      </c>
      <c r="AJ239" s="39" t="s">
        <v>32193</v>
      </c>
      <c r="AK239">
        <v>0</v>
      </c>
    </row>
    <row r="240" spans="1:37" x14ac:dyDescent="0.3">
      <c r="A240">
        <v>239</v>
      </c>
      <c r="B240" s="1">
        <v>45851.879849537036</v>
      </c>
      <c r="C240" s="1">
        <v>45851.886053240742</v>
      </c>
      <c r="D240" s="39" t="s">
        <v>3481</v>
      </c>
      <c r="E240" s="39" t="s">
        <v>3482</v>
      </c>
      <c r="F240">
        <v>9</v>
      </c>
      <c r="I240" s="39" t="s">
        <v>16918</v>
      </c>
      <c r="J240">
        <v>1</v>
      </c>
      <c r="L240" s="39" t="s">
        <v>32239</v>
      </c>
      <c r="M240">
        <v>1</v>
      </c>
      <c r="O240" s="39" t="s">
        <v>32173</v>
      </c>
      <c r="P240">
        <v>1</v>
      </c>
      <c r="R240" s="39" t="s">
        <v>32174</v>
      </c>
      <c r="S240">
        <v>1</v>
      </c>
      <c r="U240" s="39" t="s">
        <v>32262</v>
      </c>
      <c r="V240">
        <v>0</v>
      </c>
      <c r="X240" s="39" t="s">
        <v>32176</v>
      </c>
      <c r="Y240">
        <v>1</v>
      </c>
      <c r="AA240" s="39" t="s">
        <v>32182</v>
      </c>
      <c r="AB240">
        <v>1</v>
      </c>
      <c r="AD240" s="39" t="s">
        <v>32178</v>
      </c>
      <c r="AE240">
        <v>1</v>
      </c>
      <c r="AG240" s="39" t="s">
        <v>32179</v>
      </c>
      <c r="AH240">
        <v>1</v>
      </c>
      <c r="AJ240" s="39" t="s">
        <v>32180</v>
      </c>
      <c r="AK240">
        <v>1</v>
      </c>
    </row>
    <row r="241" spans="1:37" x14ac:dyDescent="0.3">
      <c r="A241">
        <v>240</v>
      </c>
      <c r="B241" s="1">
        <v>45851.883356481485</v>
      </c>
      <c r="C241" s="1">
        <v>45851.894212962965</v>
      </c>
      <c r="D241" s="39" t="s">
        <v>3891</v>
      </c>
      <c r="E241" s="39" t="s">
        <v>3892</v>
      </c>
      <c r="F241">
        <v>4</v>
      </c>
      <c r="I241" s="39" t="s">
        <v>16918</v>
      </c>
      <c r="J241">
        <v>1</v>
      </c>
      <c r="L241" s="39" t="s">
        <v>32239</v>
      </c>
      <c r="M241">
        <v>1</v>
      </c>
      <c r="O241" s="39" t="s">
        <v>32184</v>
      </c>
      <c r="P241">
        <v>0</v>
      </c>
      <c r="R241" s="39" t="s">
        <v>32197</v>
      </c>
      <c r="S241">
        <v>0</v>
      </c>
      <c r="U241" s="39" t="s">
        <v>32256</v>
      </c>
      <c r="V241">
        <v>0</v>
      </c>
      <c r="X241" s="39" t="s">
        <v>32176</v>
      </c>
      <c r="Y241">
        <v>1</v>
      </c>
      <c r="AA241" s="39" t="s">
        <v>32209</v>
      </c>
      <c r="AB241">
        <v>0</v>
      </c>
      <c r="AD241" s="39" t="s">
        <v>32210</v>
      </c>
      <c r="AE241">
        <v>0</v>
      </c>
      <c r="AG241" s="39" t="s">
        <v>32179</v>
      </c>
      <c r="AH241">
        <v>1</v>
      </c>
      <c r="AJ241" s="39" t="s">
        <v>32193</v>
      </c>
      <c r="AK241">
        <v>0</v>
      </c>
    </row>
    <row r="242" spans="1:37" x14ac:dyDescent="0.3">
      <c r="A242">
        <v>241</v>
      </c>
      <c r="B242" s="1">
        <v>45851.967812499999</v>
      </c>
      <c r="C242" s="1">
        <v>45851.983611111114</v>
      </c>
      <c r="D242" s="39" t="s">
        <v>4276</v>
      </c>
      <c r="E242" s="39" t="s">
        <v>4277</v>
      </c>
      <c r="F242">
        <v>5</v>
      </c>
      <c r="I242" s="39" t="s">
        <v>32194</v>
      </c>
      <c r="J242">
        <v>0</v>
      </c>
      <c r="L242" s="39" t="s">
        <v>32239</v>
      </c>
      <c r="M242">
        <v>1</v>
      </c>
      <c r="O242" s="39" t="s">
        <v>32207</v>
      </c>
      <c r="P242">
        <v>0</v>
      </c>
      <c r="R242" s="39" t="s">
        <v>32197</v>
      </c>
      <c r="S242">
        <v>0</v>
      </c>
      <c r="U242" s="39" t="s">
        <v>32287</v>
      </c>
      <c r="V242">
        <v>0</v>
      </c>
      <c r="X242" s="39" t="s">
        <v>32176</v>
      </c>
      <c r="Y242">
        <v>1</v>
      </c>
      <c r="AA242" s="39" t="s">
        <v>32177</v>
      </c>
      <c r="AB242">
        <v>0</v>
      </c>
      <c r="AD242" s="39" t="s">
        <v>32178</v>
      </c>
      <c r="AE242">
        <v>1</v>
      </c>
      <c r="AG242" s="39" t="s">
        <v>32179</v>
      </c>
      <c r="AH242">
        <v>1</v>
      </c>
      <c r="AJ242" s="39" t="s">
        <v>32180</v>
      </c>
      <c r="AK242">
        <v>1</v>
      </c>
    </row>
    <row r="243" spans="1:37" x14ac:dyDescent="0.3">
      <c r="A243">
        <v>242</v>
      </c>
      <c r="B243" s="1">
        <v>45851.991342592592</v>
      </c>
      <c r="C243" s="1">
        <v>45851.994143518517</v>
      </c>
      <c r="D243" s="39" t="s">
        <v>4544</v>
      </c>
      <c r="E243" s="39" t="s">
        <v>4545</v>
      </c>
      <c r="F243">
        <v>7</v>
      </c>
      <c r="I243" s="39" t="s">
        <v>16918</v>
      </c>
      <c r="J243">
        <v>1</v>
      </c>
      <c r="L243" s="39" t="s">
        <v>32239</v>
      </c>
      <c r="M243">
        <v>1</v>
      </c>
      <c r="O243" s="39" t="s">
        <v>32173</v>
      </c>
      <c r="P243">
        <v>1</v>
      </c>
      <c r="R243" s="39" t="s">
        <v>16837</v>
      </c>
      <c r="S243">
        <v>0</v>
      </c>
      <c r="U243" s="39" t="s">
        <v>32252</v>
      </c>
      <c r="V243">
        <v>0</v>
      </c>
      <c r="X243" s="39" t="s">
        <v>32176</v>
      </c>
      <c r="Y243">
        <v>1</v>
      </c>
      <c r="AA243" s="39" t="s">
        <v>32177</v>
      </c>
      <c r="AB243">
        <v>0</v>
      </c>
      <c r="AD243" s="39" t="s">
        <v>32178</v>
      </c>
      <c r="AE243">
        <v>1</v>
      </c>
      <c r="AG243" s="39" t="s">
        <v>32179</v>
      </c>
      <c r="AH243">
        <v>1</v>
      </c>
      <c r="AJ243" s="39" t="s">
        <v>32180</v>
      </c>
      <c r="AK243">
        <v>1</v>
      </c>
    </row>
    <row r="244" spans="1:37" x14ac:dyDescent="0.3">
      <c r="A244">
        <v>243</v>
      </c>
      <c r="B244" s="1">
        <v>45851.999027777776</v>
      </c>
      <c r="C244" s="1">
        <v>45852.00644675926</v>
      </c>
      <c r="D244" s="39" t="s">
        <v>2927</v>
      </c>
      <c r="E244" s="39" t="s">
        <v>2928</v>
      </c>
      <c r="F244">
        <v>5</v>
      </c>
      <c r="I244" s="39" t="s">
        <v>16918</v>
      </c>
      <c r="J244">
        <v>1</v>
      </c>
      <c r="L244" s="39" t="s">
        <v>32253</v>
      </c>
      <c r="M244">
        <v>0</v>
      </c>
      <c r="O244" s="39" t="s">
        <v>32207</v>
      </c>
      <c r="P244">
        <v>0</v>
      </c>
      <c r="R244" s="39" t="s">
        <v>32174</v>
      </c>
      <c r="S244">
        <v>1</v>
      </c>
      <c r="U244" s="39" t="s">
        <v>32288</v>
      </c>
      <c r="V244">
        <v>0</v>
      </c>
      <c r="X244" s="39" t="s">
        <v>32176</v>
      </c>
      <c r="Y244">
        <v>1</v>
      </c>
      <c r="AA244" s="39" t="s">
        <v>32177</v>
      </c>
      <c r="AB244">
        <v>0</v>
      </c>
      <c r="AD244" s="39" t="s">
        <v>32178</v>
      </c>
      <c r="AE244">
        <v>1</v>
      </c>
      <c r="AG244" s="39" t="s">
        <v>32179</v>
      </c>
      <c r="AH244">
        <v>1</v>
      </c>
      <c r="AJ244" s="39" t="s">
        <v>32183</v>
      </c>
      <c r="AK244">
        <v>0</v>
      </c>
    </row>
    <row r="245" spans="1:37" x14ac:dyDescent="0.3">
      <c r="A245">
        <v>244</v>
      </c>
      <c r="B245" s="1">
        <v>45852.768009259256</v>
      </c>
      <c r="C245" s="1">
        <v>45852.768599537034</v>
      </c>
      <c r="D245" s="39" t="s">
        <v>4201</v>
      </c>
      <c r="E245" s="39" t="s">
        <v>4202</v>
      </c>
      <c r="F245">
        <v>2</v>
      </c>
      <c r="I245" s="39" t="s">
        <v>32194</v>
      </c>
      <c r="J245">
        <v>0</v>
      </c>
      <c r="L245" s="39" t="s">
        <v>32274</v>
      </c>
      <c r="M245">
        <v>0</v>
      </c>
      <c r="O245" s="39" t="s">
        <v>32173</v>
      </c>
      <c r="P245">
        <v>1</v>
      </c>
      <c r="R245" s="39" t="s">
        <v>16837</v>
      </c>
      <c r="S245">
        <v>0</v>
      </c>
      <c r="U245" s="39" t="s">
        <v>32287</v>
      </c>
      <c r="V245">
        <v>0</v>
      </c>
      <c r="X245" s="39" t="s">
        <v>32212</v>
      </c>
      <c r="Y245">
        <v>0</v>
      </c>
      <c r="AA245" s="39" t="s">
        <v>32182</v>
      </c>
      <c r="AB245">
        <v>1</v>
      </c>
      <c r="AD245" s="39" t="s">
        <v>32210</v>
      </c>
      <c r="AE245">
        <v>0</v>
      </c>
      <c r="AG245" s="39" t="s">
        <v>32221</v>
      </c>
      <c r="AH245">
        <v>0</v>
      </c>
      <c r="AJ245" s="39" t="s">
        <v>32226</v>
      </c>
      <c r="AK245">
        <v>0</v>
      </c>
    </row>
    <row r="246" spans="1:37" x14ac:dyDescent="0.3">
      <c r="A246">
        <v>245</v>
      </c>
      <c r="B246" s="1">
        <v>45852.825231481482</v>
      </c>
      <c r="C246" s="1">
        <v>45852.831458333334</v>
      </c>
      <c r="D246" s="39" t="s">
        <v>3739</v>
      </c>
      <c r="E246" s="39" t="s">
        <v>3740</v>
      </c>
      <c r="F246">
        <v>6</v>
      </c>
      <c r="I246" s="39" t="s">
        <v>16918</v>
      </c>
      <c r="J246">
        <v>1</v>
      </c>
      <c r="L246" s="39" t="s">
        <v>32289</v>
      </c>
      <c r="M246">
        <v>0</v>
      </c>
      <c r="O246" s="39" t="s">
        <v>32184</v>
      </c>
      <c r="P246">
        <v>0</v>
      </c>
      <c r="R246" s="39" t="s">
        <v>32174</v>
      </c>
      <c r="S246">
        <v>1</v>
      </c>
      <c r="U246" s="39" t="s">
        <v>32241</v>
      </c>
      <c r="V246">
        <v>1</v>
      </c>
      <c r="X246" s="39" t="s">
        <v>32176</v>
      </c>
      <c r="Y246">
        <v>1</v>
      </c>
      <c r="AA246" s="39" t="s">
        <v>32177</v>
      </c>
      <c r="AB246">
        <v>0</v>
      </c>
      <c r="AD246" s="39" t="s">
        <v>32178</v>
      </c>
      <c r="AE246">
        <v>1</v>
      </c>
      <c r="AG246" s="39" t="s">
        <v>32179</v>
      </c>
      <c r="AH246">
        <v>1</v>
      </c>
      <c r="AJ246" s="39" t="s">
        <v>32186</v>
      </c>
      <c r="AK246">
        <v>0</v>
      </c>
    </row>
    <row r="247" spans="1:37" x14ac:dyDescent="0.3">
      <c r="A247">
        <v>246</v>
      </c>
      <c r="B247" s="1">
        <v>45853.750173611108</v>
      </c>
      <c r="C247" s="1">
        <v>45853.754710648151</v>
      </c>
      <c r="D247" s="39" t="s">
        <v>4477</v>
      </c>
      <c r="E247" s="39" t="s">
        <v>4478</v>
      </c>
      <c r="F247">
        <v>8</v>
      </c>
      <c r="I247" s="39" t="s">
        <v>16918</v>
      </c>
      <c r="J247">
        <v>1</v>
      </c>
      <c r="L247" s="39" t="s">
        <v>32239</v>
      </c>
      <c r="M247">
        <v>1</v>
      </c>
      <c r="O247" s="39" t="s">
        <v>32173</v>
      </c>
      <c r="P247">
        <v>1</v>
      </c>
      <c r="R247" s="39" t="s">
        <v>32174</v>
      </c>
      <c r="S247">
        <v>1</v>
      </c>
      <c r="U247" s="39" t="s">
        <v>32252</v>
      </c>
      <c r="V247">
        <v>0</v>
      </c>
      <c r="X247" s="39" t="s">
        <v>32176</v>
      </c>
      <c r="Y247">
        <v>1</v>
      </c>
      <c r="AA247" s="39" t="s">
        <v>32182</v>
      </c>
      <c r="AB247">
        <v>1</v>
      </c>
      <c r="AD247" s="39" t="s">
        <v>32178</v>
      </c>
      <c r="AE247">
        <v>1</v>
      </c>
      <c r="AG247" s="39" t="s">
        <v>32230</v>
      </c>
      <c r="AH247">
        <v>0</v>
      </c>
      <c r="AJ247" s="39" t="s">
        <v>32180</v>
      </c>
      <c r="AK247">
        <v>1</v>
      </c>
    </row>
    <row r="248" spans="1:37" x14ac:dyDescent="0.3">
      <c r="A248">
        <v>247</v>
      </c>
      <c r="B248" s="1">
        <v>45853.914872685185</v>
      </c>
      <c r="C248" s="1">
        <v>45853.917048611111</v>
      </c>
      <c r="D248" s="39" t="s">
        <v>4345</v>
      </c>
      <c r="E248" s="39" t="s">
        <v>4346</v>
      </c>
      <c r="F248">
        <v>7</v>
      </c>
      <c r="I248" s="39" t="s">
        <v>16918</v>
      </c>
      <c r="J248">
        <v>1</v>
      </c>
      <c r="L248" s="39" t="s">
        <v>32239</v>
      </c>
      <c r="M248">
        <v>1</v>
      </c>
      <c r="O248" s="39" t="s">
        <v>32173</v>
      </c>
      <c r="P248">
        <v>1</v>
      </c>
      <c r="R248" s="39" t="s">
        <v>16837</v>
      </c>
      <c r="S248">
        <v>0</v>
      </c>
      <c r="U248" s="39" t="s">
        <v>32252</v>
      </c>
      <c r="V248">
        <v>0</v>
      </c>
      <c r="X248" s="39" t="s">
        <v>32176</v>
      </c>
      <c r="Y248">
        <v>1</v>
      </c>
      <c r="AA248" s="39" t="s">
        <v>32177</v>
      </c>
      <c r="AB248">
        <v>0</v>
      </c>
      <c r="AD248" s="39" t="s">
        <v>32178</v>
      </c>
      <c r="AE248">
        <v>1</v>
      </c>
      <c r="AG248" s="39" t="s">
        <v>32179</v>
      </c>
      <c r="AH248">
        <v>1</v>
      </c>
      <c r="AJ248" s="39" t="s">
        <v>32180</v>
      </c>
      <c r="AK248">
        <v>1</v>
      </c>
    </row>
    <row r="249" spans="1:37" x14ac:dyDescent="0.3">
      <c r="A249">
        <v>248</v>
      </c>
      <c r="B249" s="1">
        <v>45854.490266203706</v>
      </c>
      <c r="C249" s="1">
        <v>45854.495740740742</v>
      </c>
      <c r="D249" s="39" t="s">
        <v>1473</v>
      </c>
      <c r="E249" s="39" t="s">
        <v>1474</v>
      </c>
      <c r="F249">
        <v>7</v>
      </c>
      <c r="I249" s="39" t="s">
        <v>16918</v>
      </c>
      <c r="J249">
        <v>1</v>
      </c>
      <c r="L249" s="39" t="s">
        <v>32239</v>
      </c>
      <c r="M249">
        <v>1</v>
      </c>
      <c r="O249" s="39" t="s">
        <v>32173</v>
      </c>
      <c r="P249">
        <v>1</v>
      </c>
      <c r="R249" s="39" t="s">
        <v>16837</v>
      </c>
      <c r="S249">
        <v>0</v>
      </c>
      <c r="U249" s="39" t="s">
        <v>32259</v>
      </c>
      <c r="V249">
        <v>0</v>
      </c>
      <c r="X249" s="39" t="s">
        <v>32176</v>
      </c>
      <c r="Y249">
        <v>1</v>
      </c>
      <c r="AA249" s="39" t="s">
        <v>32177</v>
      </c>
      <c r="AB249">
        <v>0</v>
      </c>
      <c r="AD249" s="39" t="s">
        <v>32178</v>
      </c>
      <c r="AE249">
        <v>1</v>
      </c>
      <c r="AG249" s="39" t="s">
        <v>32179</v>
      </c>
      <c r="AH249">
        <v>1</v>
      </c>
      <c r="AJ249" s="39" t="s">
        <v>32180</v>
      </c>
      <c r="AK249">
        <v>1</v>
      </c>
    </row>
    <row r="250" spans="1:37" x14ac:dyDescent="0.3">
      <c r="A250">
        <v>249</v>
      </c>
      <c r="B250" s="1">
        <v>45854.495949074073</v>
      </c>
      <c r="C250" s="1">
        <v>45854.496377314812</v>
      </c>
      <c r="D250" s="39" t="s">
        <v>3612</v>
      </c>
      <c r="E250" s="39" t="s">
        <v>3613</v>
      </c>
      <c r="F250">
        <v>4</v>
      </c>
      <c r="I250" s="39" t="s">
        <v>16918</v>
      </c>
      <c r="J250">
        <v>1</v>
      </c>
      <c r="L250" s="39" t="s">
        <v>32276</v>
      </c>
      <c r="M250">
        <v>0</v>
      </c>
      <c r="O250" s="39" t="s">
        <v>32196</v>
      </c>
      <c r="P250">
        <v>0</v>
      </c>
      <c r="R250" s="39" t="s">
        <v>16837</v>
      </c>
      <c r="S250">
        <v>0</v>
      </c>
      <c r="U250" s="39" t="s">
        <v>32259</v>
      </c>
      <c r="V250">
        <v>0</v>
      </c>
      <c r="X250" s="39" t="s">
        <v>32176</v>
      </c>
      <c r="Y250">
        <v>1</v>
      </c>
      <c r="AA250" s="39" t="s">
        <v>32182</v>
      </c>
      <c r="AB250">
        <v>1</v>
      </c>
      <c r="AD250" s="39" t="s">
        <v>32213</v>
      </c>
      <c r="AE250">
        <v>0</v>
      </c>
      <c r="AG250" s="39" t="s">
        <v>32230</v>
      </c>
      <c r="AH250">
        <v>0</v>
      </c>
      <c r="AJ250" s="39" t="s">
        <v>32180</v>
      </c>
      <c r="AK250">
        <v>1</v>
      </c>
    </row>
    <row r="251" spans="1:37" x14ac:dyDescent="0.3">
      <c r="A251">
        <v>250</v>
      </c>
      <c r="B251" s="1">
        <v>45854.49423611111</v>
      </c>
      <c r="C251" s="1">
        <v>45854.501909722225</v>
      </c>
      <c r="D251" s="39" t="s">
        <v>1148</v>
      </c>
      <c r="E251" s="39" t="s">
        <v>1149</v>
      </c>
      <c r="F251">
        <v>9</v>
      </c>
      <c r="I251" s="39" t="s">
        <v>16918</v>
      </c>
      <c r="J251">
        <v>1</v>
      </c>
      <c r="L251" s="39" t="s">
        <v>32239</v>
      </c>
      <c r="M251">
        <v>1</v>
      </c>
      <c r="O251" s="39" t="s">
        <v>32173</v>
      </c>
      <c r="P251">
        <v>1</v>
      </c>
      <c r="R251" s="39" t="s">
        <v>32174</v>
      </c>
      <c r="S251">
        <v>1</v>
      </c>
      <c r="U251" s="39" t="s">
        <v>32252</v>
      </c>
      <c r="V251">
        <v>0</v>
      </c>
      <c r="X251" s="39" t="s">
        <v>32176</v>
      </c>
      <c r="Y251">
        <v>1</v>
      </c>
      <c r="AA251" s="39" t="s">
        <v>32182</v>
      </c>
      <c r="AB251">
        <v>1</v>
      </c>
      <c r="AD251" s="39" t="s">
        <v>32178</v>
      </c>
      <c r="AE251">
        <v>1</v>
      </c>
      <c r="AG251" s="39" t="s">
        <v>32179</v>
      </c>
      <c r="AH251">
        <v>1</v>
      </c>
      <c r="AJ251" s="39" t="s">
        <v>32180</v>
      </c>
      <c r="AK251">
        <v>1</v>
      </c>
    </row>
    <row r="252" spans="1:37" x14ac:dyDescent="0.3">
      <c r="A252">
        <v>251</v>
      </c>
      <c r="B252" s="1">
        <v>45854.508483796293</v>
      </c>
      <c r="C252" s="1">
        <v>45854.510196759256</v>
      </c>
      <c r="D252" s="39" t="s">
        <v>1097</v>
      </c>
      <c r="E252" s="39" t="s">
        <v>1098</v>
      </c>
      <c r="F252">
        <v>8</v>
      </c>
      <c r="I252" s="39" t="s">
        <v>16918</v>
      </c>
      <c r="J252">
        <v>1</v>
      </c>
      <c r="L252" s="39" t="s">
        <v>32239</v>
      </c>
      <c r="M252">
        <v>1</v>
      </c>
      <c r="O252" s="39" t="s">
        <v>32173</v>
      </c>
      <c r="P252">
        <v>1</v>
      </c>
      <c r="R252" s="39" t="s">
        <v>32174</v>
      </c>
      <c r="S252">
        <v>1</v>
      </c>
      <c r="U252" s="39" t="s">
        <v>32252</v>
      </c>
      <c r="V252">
        <v>0</v>
      </c>
      <c r="X252" s="39" t="s">
        <v>32176</v>
      </c>
      <c r="Y252">
        <v>1</v>
      </c>
      <c r="AA252" s="39" t="s">
        <v>32177</v>
      </c>
      <c r="AB252">
        <v>0</v>
      </c>
      <c r="AD252" s="39" t="s">
        <v>32178</v>
      </c>
      <c r="AE252">
        <v>1</v>
      </c>
      <c r="AG252" s="39" t="s">
        <v>32179</v>
      </c>
      <c r="AH252">
        <v>1</v>
      </c>
      <c r="AJ252" s="39" t="s">
        <v>32180</v>
      </c>
      <c r="AK252">
        <v>1</v>
      </c>
    </row>
    <row r="253" spans="1:37" x14ac:dyDescent="0.3">
      <c r="A253">
        <v>252</v>
      </c>
      <c r="B253" s="1">
        <v>45854.507604166669</v>
      </c>
      <c r="C253" s="1">
        <v>45854.510509259257</v>
      </c>
      <c r="D253" s="39" t="s">
        <v>1162</v>
      </c>
      <c r="E253" s="39" t="s">
        <v>1163</v>
      </c>
      <c r="F253">
        <v>9</v>
      </c>
      <c r="I253" s="39" t="s">
        <v>16918</v>
      </c>
      <c r="J253">
        <v>1</v>
      </c>
      <c r="L253" s="39" t="s">
        <v>32239</v>
      </c>
      <c r="M253">
        <v>1</v>
      </c>
      <c r="O253" s="39" t="s">
        <v>32173</v>
      </c>
      <c r="P253">
        <v>1</v>
      </c>
      <c r="R253" s="39" t="s">
        <v>32174</v>
      </c>
      <c r="S253">
        <v>1</v>
      </c>
      <c r="U253" s="39" t="s">
        <v>32252</v>
      </c>
      <c r="V253">
        <v>0</v>
      </c>
      <c r="X253" s="39" t="s">
        <v>32176</v>
      </c>
      <c r="Y253">
        <v>1</v>
      </c>
      <c r="AA253" s="39" t="s">
        <v>32182</v>
      </c>
      <c r="AB253">
        <v>1</v>
      </c>
      <c r="AD253" s="39" t="s">
        <v>32178</v>
      </c>
      <c r="AE253">
        <v>1</v>
      </c>
      <c r="AG253" s="39" t="s">
        <v>32179</v>
      </c>
      <c r="AH253">
        <v>1</v>
      </c>
      <c r="AJ253" s="39" t="s">
        <v>32180</v>
      </c>
      <c r="AK253">
        <v>1</v>
      </c>
    </row>
    <row r="254" spans="1:37" x14ac:dyDescent="0.3">
      <c r="A254">
        <v>253</v>
      </c>
      <c r="B254" s="1">
        <v>45854.509502314817</v>
      </c>
      <c r="C254" s="1">
        <v>45854.512337962966</v>
      </c>
      <c r="D254" s="39" t="s">
        <v>1119</v>
      </c>
      <c r="E254" s="39" t="s">
        <v>1120</v>
      </c>
      <c r="F254">
        <v>8</v>
      </c>
      <c r="I254" s="39" t="s">
        <v>16918</v>
      </c>
      <c r="J254">
        <v>1</v>
      </c>
      <c r="L254" s="39" t="s">
        <v>32239</v>
      </c>
      <c r="M254">
        <v>1</v>
      </c>
      <c r="O254" s="39" t="s">
        <v>32173</v>
      </c>
      <c r="P254">
        <v>1</v>
      </c>
      <c r="R254" s="39" t="s">
        <v>32197</v>
      </c>
      <c r="S254">
        <v>0</v>
      </c>
      <c r="U254" s="39" t="s">
        <v>32241</v>
      </c>
      <c r="V254">
        <v>1</v>
      </c>
      <c r="X254" s="39" t="s">
        <v>32176</v>
      </c>
      <c r="Y254">
        <v>1</v>
      </c>
      <c r="AA254" s="39" t="s">
        <v>32182</v>
      </c>
      <c r="AB254">
        <v>1</v>
      </c>
      <c r="AD254" s="39" t="s">
        <v>32178</v>
      </c>
      <c r="AE254">
        <v>1</v>
      </c>
      <c r="AG254" s="39" t="s">
        <v>32179</v>
      </c>
      <c r="AH254">
        <v>1</v>
      </c>
      <c r="AJ254" s="39" t="s">
        <v>32183</v>
      </c>
      <c r="AK254">
        <v>0</v>
      </c>
    </row>
    <row r="255" spans="1:37" x14ac:dyDescent="0.3">
      <c r="A255">
        <v>254</v>
      </c>
      <c r="B255" s="1">
        <v>45854.65388888889</v>
      </c>
      <c r="C255" s="1">
        <v>45854.660937499997</v>
      </c>
      <c r="D255" s="39" t="s">
        <v>1294</v>
      </c>
      <c r="E255" s="39" t="s">
        <v>1295</v>
      </c>
      <c r="F255">
        <v>6</v>
      </c>
      <c r="I255" s="39" t="s">
        <v>16918</v>
      </c>
      <c r="J255">
        <v>1</v>
      </c>
      <c r="L255" s="39" t="s">
        <v>32239</v>
      </c>
      <c r="M255">
        <v>1</v>
      </c>
      <c r="O255" s="39" t="s">
        <v>32184</v>
      </c>
      <c r="P255">
        <v>0</v>
      </c>
      <c r="R255" s="39" t="s">
        <v>32197</v>
      </c>
      <c r="S255">
        <v>0</v>
      </c>
      <c r="U255" s="39" t="s">
        <v>32260</v>
      </c>
      <c r="V255">
        <v>0</v>
      </c>
      <c r="X255" s="39" t="s">
        <v>32176</v>
      </c>
      <c r="Y255">
        <v>1</v>
      </c>
      <c r="AA255" s="39" t="s">
        <v>32177</v>
      </c>
      <c r="AB255">
        <v>0</v>
      </c>
      <c r="AD255" s="39" t="s">
        <v>32178</v>
      </c>
      <c r="AE255">
        <v>1</v>
      </c>
      <c r="AG255" s="39" t="s">
        <v>32179</v>
      </c>
      <c r="AH255">
        <v>1</v>
      </c>
      <c r="AJ255" s="39" t="s">
        <v>32180</v>
      </c>
      <c r="AK255">
        <v>1</v>
      </c>
    </row>
    <row r="256" spans="1:37" x14ac:dyDescent="0.3">
      <c r="A256">
        <v>255</v>
      </c>
      <c r="B256" s="1">
        <v>45854.732129629629</v>
      </c>
      <c r="C256" s="1">
        <v>45854.732164351852</v>
      </c>
      <c r="D256" s="39" t="s">
        <v>2574</v>
      </c>
      <c r="E256" s="39" t="s">
        <v>2575</v>
      </c>
      <c r="F256">
        <v>9</v>
      </c>
      <c r="I256" s="39" t="s">
        <v>16918</v>
      </c>
      <c r="J256">
        <v>1</v>
      </c>
      <c r="L256" s="39" t="s">
        <v>32239</v>
      </c>
      <c r="M256">
        <v>1</v>
      </c>
      <c r="O256" s="39" t="s">
        <v>32173</v>
      </c>
      <c r="P256">
        <v>1</v>
      </c>
      <c r="R256" s="39" t="s">
        <v>32174</v>
      </c>
      <c r="S256">
        <v>1</v>
      </c>
      <c r="U256" s="39" t="s">
        <v>32240</v>
      </c>
      <c r="V256">
        <v>1</v>
      </c>
      <c r="X256" s="39" t="s">
        <v>32176</v>
      </c>
      <c r="Y256">
        <v>1</v>
      </c>
      <c r="AA256" s="39" t="s">
        <v>32177</v>
      </c>
      <c r="AB256">
        <v>0</v>
      </c>
      <c r="AD256" s="39" t="s">
        <v>32178</v>
      </c>
      <c r="AE256">
        <v>1</v>
      </c>
      <c r="AG256" s="39" t="s">
        <v>32179</v>
      </c>
      <c r="AH256">
        <v>1</v>
      </c>
      <c r="AJ256" s="39" t="s">
        <v>32180</v>
      </c>
      <c r="AK256">
        <v>1</v>
      </c>
    </row>
    <row r="257" spans="1:37" x14ac:dyDescent="0.3">
      <c r="A257">
        <v>256</v>
      </c>
      <c r="B257" s="1">
        <v>45854.780509259261</v>
      </c>
      <c r="C257" s="1">
        <v>45854.781736111108</v>
      </c>
      <c r="D257" s="39" t="s">
        <v>3987</v>
      </c>
      <c r="E257" s="39" t="s">
        <v>3988</v>
      </c>
      <c r="F257">
        <v>3</v>
      </c>
      <c r="I257" s="39" t="s">
        <v>16918</v>
      </c>
      <c r="J257">
        <v>1</v>
      </c>
      <c r="L257" s="39" t="s">
        <v>32239</v>
      </c>
      <c r="M257">
        <v>1</v>
      </c>
      <c r="O257" s="39" t="s">
        <v>32196</v>
      </c>
      <c r="P257">
        <v>0</v>
      </c>
      <c r="R257" s="39" t="s">
        <v>16837</v>
      </c>
      <c r="S257">
        <v>0</v>
      </c>
      <c r="U257" s="39" t="s">
        <v>32263</v>
      </c>
      <c r="V257">
        <v>0</v>
      </c>
      <c r="X257" s="39" t="s">
        <v>32215</v>
      </c>
      <c r="Y257">
        <v>0</v>
      </c>
      <c r="AA257" s="39" t="s">
        <v>32177</v>
      </c>
      <c r="AB257">
        <v>0</v>
      </c>
      <c r="AD257" s="39" t="s">
        <v>32178</v>
      </c>
      <c r="AE257">
        <v>1</v>
      </c>
      <c r="AG257" s="39" t="s">
        <v>32230</v>
      </c>
      <c r="AH257">
        <v>0</v>
      </c>
      <c r="AJ257" s="39" t="s">
        <v>32183</v>
      </c>
      <c r="AK257">
        <v>0</v>
      </c>
    </row>
    <row r="258" spans="1:37" x14ac:dyDescent="0.3">
      <c r="A258">
        <v>257</v>
      </c>
      <c r="B258" s="1">
        <v>45854.790578703702</v>
      </c>
      <c r="C258" s="1">
        <v>45854.793182870373</v>
      </c>
      <c r="D258" s="39" t="s">
        <v>3520</v>
      </c>
      <c r="E258" s="39" t="s">
        <v>3521</v>
      </c>
      <c r="F258">
        <v>7</v>
      </c>
      <c r="I258" s="39" t="s">
        <v>16918</v>
      </c>
      <c r="J258">
        <v>1</v>
      </c>
      <c r="L258" s="39" t="s">
        <v>32239</v>
      </c>
      <c r="M258">
        <v>1</v>
      </c>
      <c r="O258" s="39" t="s">
        <v>32173</v>
      </c>
      <c r="P258">
        <v>1</v>
      </c>
      <c r="R258" s="39" t="s">
        <v>16837</v>
      </c>
      <c r="S258">
        <v>0</v>
      </c>
      <c r="U258" s="39" t="s">
        <v>32252</v>
      </c>
      <c r="V258">
        <v>0</v>
      </c>
      <c r="X258" s="39" t="s">
        <v>32176</v>
      </c>
      <c r="Y258">
        <v>1</v>
      </c>
      <c r="AA258" s="39" t="s">
        <v>32182</v>
      </c>
      <c r="AB258">
        <v>1</v>
      </c>
      <c r="AD258" s="39" t="s">
        <v>32178</v>
      </c>
      <c r="AE258">
        <v>1</v>
      </c>
      <c r="AG258" s="39" t="s">
        <v>32179</v>
      </c>
      <c r="AH258">
        <v>1</v>
      </c>
      <c r="AJ258" s="39" t="s">
        <v>32193</v>
      </c>
      <c r="AK258">
        <v>0</v>
      </c>
    </row>
    <row r="259" spans="1:37" x14ac:dyDescent="0.3">
      <c r="A259">
        <v>258</v>
      </c>
      <c r="B259" s="1">
        <v>45854.805138888885</v>
      </c>
      <c r="C259" s="1">
        <v>45854.807581018518</v>
      </c>
      <c r="D259" s="39" t="s">
        <v>4614</v>
      </c>
      <c r="E259" s="39" t="s">
        <v>4615</v>
      </c>
      <c r="F259">
        <v>9</v>
      </c>
      <c r="I259" s="39" t="s">
        <v>16918</v>
      </c>
      <c r="J259">
        <v>1</v>
      </c>
      <c r="L259" s="39" t="s">
        <v>32239</v>
      </c>
      <c r="M259">
        <v>1</v>
      </c>
      <c r="O259" s="39" t="s">
        <v>32173</v>
      </c>
      <c r="P259">
        <v>1</v>
      </c>
      <c r="R259" s="39" t="s">
        <v>32174</v>
      </c>
      <c r="S259">
        <v>1</v>
      </c>
      <c r="U259" s="39" t="s">
        <v>32241</v>
      </c>
      <c r="V259">
        <v>1</v>
      </c>
      <c r="X259" s="39" t="s">
        <v>32176</v>
      </c>
      <c r="Y259">
        <v>1</v>
      </c>
      <c r="AA259" s="39" t="s">
        <v>32182</v>
      </c>
      <c r="AB259">
        <v>1</v>
      </c>
      <c r="AD259" s="39" t="s">
        <v>32178</v>
      </c>
      <c r="AE259">
        <v>1</v>
      </c>
      <c r="AG259" s="39" t="s">
        <v>32179</v>
      </c>
      <c r="AH259">
        <v>1</v>
      </c>
      <c r="AJ259" s="39" t="s">
        <v>32193</v>
      </c>
      <c r="AK259">
        <v>0</v>
      </c>
    </row>
    <row r="260" spans="1:37" x14ac:dyDescent="0.3">
      <c r="A260">
        <v>259</v>
      </c>
      <c r="B260" s="1">
        <v>45854.870347222219</v>
      </c>
      <c r="C260" s="1">
        <v>45854.870416666665</v>
      </c>
      <c r="D260" s="39" t="s">
        <v>981</v>
      </c>
      <c r="E260" s="39" t="s">
        <v>982</v>
      </c>
      <c r="F260">
        <v>8</v>
      </c>
      <c r="I260" s="39" t="s">
        <v>16918</v>
      </c>
      <c r="J260">
        <v>1</v>
      </c>
      <c r="L260" s="39" t="s">
        <v>32239</v>
      </c>
      <c r="M260">
        <v>1</v>
      </c>
      <c r="O260" s="39" t="s">
        <v>32173</v>
      </c>
      <c r="P260">
        <v>1</v>
      </c>
      <c r="R260" s="39" t="s">
        <v>32174</v>
      </c>
      <c r="S260">
        <v>1</v>
      </c>
      <c r="U260" s="39" t="s">
        <v>32280</v>
      </c>
      <c r="V260">
        <v>0</v>
      </c>
      <c r="X260" s="39" t="s">
        <v>32176</v>
      </c>
      <c r="Y260">
        <v>1</v>
      </c>
      <c r="AA260" s="39" t="s">
        <v>32182</v>
      </c>
      <c r="AB260">
        <v>1</v>
      </c>
      <c r="AD260" s="39" t="s">
        <v>32178</v>
      </c>
      <c r="AE260">
        <v>1</v>
      </c>
      <c r="AG260" s="39" t="s">
        <v>32179</v>
      </c>
      <c r="AH260">
        <v>1</v>
      </c>
      <c r="AJ260" s="39" t="s">
        <v>32183</v>
      </c>
      <c r="AK260">
        <v>0</v>
      </c>
    </row>
    <row r="261" spans="1:37" x14ac:dyDescent="0.3">
      <c r="A261">
        <v>260</v>
      </c>
      <c r="B261" s="1">
        <v>45854.9921875</v>
      </c>
      <c r="C261" s="1">
        <v>45854.996458333335</v>
      </c>
      <c r="D261" s="39" t="s">
        <v>4065</v>
      </c>
      <c r="E261" s="39" t="s">
        <v>4066</v>
      </c>
      <c r="F261">
        <v>5</v>
      </c>
      <c r="I261" s="39" t="s">
        <v>16918</v>
      </c>
      <c r="J261">
        <v>1</v>
      </c>
      <c r="L261" s="39" t="s">
        <v>32290</v>
      </c>
      <c r="M261">
        <v>0</v>
      </c>
      <c r="O261" s="39" t="s">
        <v>32184</v>
      </c>
      <c r="P261">
        <v>0</v>
      </c>
      <c r="R261" s="39" t="s">
        <v>32197</v>
      </c>
      <c r="S261">
        <v>0</v>
      </c>
      <c r="U261" s="39" t="s">
        <v>32280</v>
      </c>
      <c r="V261">
        <v>0</v>
      </c>
      <c r="X261" s="39" t="s">
        <v>32176</v>
      </c>
      <c r="Y261">
        <v>1</v>
      </c>
      <c r="AA261" s="39" t="s">
        <v>32177</v>
      </c>
      <c r="AB261">
        <v>0</v>
      </c>
      <c r="AD261" s="39" t="s">
        <v>32178</v>
      </c>
      <c r="AE261">
        <v>1</v>
      </c>
      <c r="AG261" s="39" t="s">
        <v>32179</v>
      </c>
      <c r="AH261">
        <v>1</v>
      </c>
      <c r="AJ261" s="39" t="s">
        <v>32180</v>
      </c>
      <c r="AK261">
        <v>1</v>
      </c>
    </row>
    <row r="262" spans="1:37" x14ac:dyDescent="0.3">
      <c r="A262">
        <v>261</v>
      </c>
      <c r="B262" s="1">
        <v>45855.067129629628</v>
      </c>
      <c r="C262" s="1">
        <v>45855.068599537037</v>
      </c>
      <c r="D262" s="39" t="s">
        <v>4406</v>
      </c>
      <c r="E262" s="39" t="s">
        <v>4407</v>
      </c>
      <c r="F262">
        <v>9</v>
      </c>
      <c r="I262" s="39" t="s">
        <v>16918</v>
      </c>
      <c r="J262">
        <v>1</v>
      </c>
      <c r="L262" s="39" t="s">
        <v>32239</v>
      </c>
      <c r="M262">
        <v>1</v>
      </c>
      <c r="O262" s="39" t="s">
        <v>32173</v>
      </c>
      <c r="P262">
        <v>1</v>
      </c>
      <c r="R262" s="39" t="s">
        <v>32174</v>
      </c>
      <c r="S262">
        <v>1</v>
      </c>
      <c r="U262" s="39" t="s">
        <v>32252</v>
      </c>
      <c r="V262">
        <v>0</v>
      </c>
      <c r="X262" s="39" t="s">
        <v>32176</v>
      </c>
      <c r="Y262">
        <v>1</v>
      </c>
      <c r="AA262" s="39" t="s">
        <v>32182</v>
      </c>
      <c r="AB262">
        <v>1</v>
      </c>
      <c r="AD262" s="39" t="s">
        <v>32178</v>
      </c>
      <c r="AE262">
        <v>1</v>
      </c>
      <c r="AG262" s="39" t="s">
        <v>32179</v>
      </c>
      <c r="AH262">
        <v>1</v>
      </c>
      <c r="AJ262" s="39" t="s">
        <v>32180</v>
      </c>
      <c r="AK262">
        <v>1</v>
      </c>
    </row>
    <row r="263" spans="1:37" x14ac:dyDescent="0.3">
      <c r="A263">
        <v>262</v>
      </c>
      <c r="B263" s="1">
        <v>45855.54478009259</v>
      </c>
      <c r="C263" s="1">
        <v>45855.547777777778</v>
      </c>
      <c r="D263" s="39" t="s">
        <v>1172</v>
      </c>
      <c r="E263" s="39" t="s">
        <v>1173</v>
      </c>
      <c r="F263">
        <v>8</v>
      </c>
      <c r="I263" s="39" t="s">
        <v>16918</v>
      </c>
      <c r="J263">
        <v>1</v>
      </c>
      <c r="L263" s="39" t="s">
        <v>32239</v>
      </c>
      <c r="M263">
        <v>1</v>
      </c>
      <c r="O263" s="39" t="s">
        <v>32173</v>
      </c>
      <c r="P263">
        <v>1</v>
      </c>
      <c r="R263" s="39" t="s">
        <v>32174</v>
      </c>
      <c r="S263">
        <v>1</v>
      </c>
      <c r="U263" s="39" t="s">
        <v>32260</v>
      </c>
      <c r="V263">
        <v>0</v>
      </c>
      <c r="X263" s="39" t="s">
        <v>32176</v>
      </c>
      <c r="Y263">
        <v>1</v>
      </c>
      <c r="AA263" s="39" t="s">
        <v>32182</v>
      </c>
      <c r="AB263">
        <v>1</v>
      </c>
      <c r="AD263" s="39" t="s">
        <v>32178</v>
      </c>
      <c r="AE263">
        <v>1</v>
      </c>
      <c r="AG263" s="39" t="s">
        <v>32179</v>
      </c>
      <c r="AH263">
        <v>1</v>
      </c>
      <c r="AJ263" s="39" t="s">
        <v>32183</v>
      </c>
      <c r="AK263">
        <v>0</v>
      </c>
    </row>
    <row r="264" spans="1:37" x14ac:dyDescent="0.3">
      <c r="A264">
        <v>263</v>
      </c>
      <c r="B264" s="1">
        <v>45855.642245370371</v>
      </c>
      <c r="C264" s="1">
        <v>45855.647858796299</v>
      </c>
      <c r="D264" s="39" t="s">
        <v>1270</v>
      </c>
      <c r="E264" s="39" t="s">
        <v>1271</v>
      </c>
      <c r="F264">
        <v>6</v>
      </c>
      <c r="I264" s="39" t="s">
        <v>16918</v>
      </c>
      <c r="J264">
        <v>1</v>
      </c>
      <c r="L264" s="39" t="s">
        <v>32239</v>
      </c>
      <c r="M264">
        <v>1</v>
      </c>
      <c r="O264" s="39" t="s">
        <v>32173</v>
      </c>
      <c r="P264">
        <v>1</v>
      </c>
      <c r="R264" s="39" t="s">
        <v>16837</v>
      </c>
      <c r="S264">
        <v>0</v>
      </c>
      <c r="U264" s="39" t="s">
        <v>32254</v>
      </c>
      <c r="V264">
        <v>0</v>
      </c>
      <c r="X264" s="39" t="s">
        <v>32176</v>
      </c>
      <c r="Y264">
        <v>1</v>
      </c>
      <c r="AA264" s="39" t="s">
        <v>32177</v>
      </c>
      <c r="AB264">
        <v>0</v>
      </c>
      <c r="AD264" s="39" t="s">
        <v>32178</v>
      </c>
      <c r="AE264">
        <v>1</v>
      </c>
      <c r="AG264" s="39" t="s">
        <v>32179</v>
      </c>
      <c r="AH264">
        <v>1</v>
      </c>
      <c r="AJ264" s="39" t="s">
        <v>32193</v>
      </c>
      <c r="AK264">
        <v>0</v>
      </c>
    </row>
    <row r="265" spans="1:37" x14ac:dyDescent="0.3">
      <c r="A265">
        <v>264</v>
      </c>
      <c r="B265" s="1">
        <v>45855.866967592592</v>
      </c>
      <c r="C265" s="1">
        <v>45855.870266203703</v>
      </c>
      <c r="D265" s="39" t="s">
        <v>316</v>
      </c>
      <c r="E265" s="39" t="s">
        <v>317</v>
      </c>
      <c r="F265">
        <v>7</v>
      </c>
      <c r="I265" s="39" t="s">
        <v>16918</v>
      </c>
      <c r="J265">
        <v>1</v>
      </c>
      <c r="L265" s="39" t="s">
        <v>32239</v>
      </c>
      <c r="M265">
        <v>1</v>
      </c>
      <c r="O265" s="39" t="s">
        <v>32173</v>
      </c>
      <c r="P265">
        <v>1</v>
      </c>
      <c r="R265" s="39" t="s">
        <v>16837</v>
      </c>
      <c r="S265">
        <v>0</v>
      </c>
      <c r="U265" s="39" t="s">
        <v>32259</v>
      </c>
      <c r="V265">
        <v>0</v>
      </c>
      <c r="X265" s="39" t="s">
        <v>32215</v>
      </c>
      <c r="Y265">
        <v>0</v>
      </c>
      <c r="AA265" s="39" t="s">
        <v>32182</v>
      </c>
      <c r="AB265">
        <v>1</v>
      </c>
      <c r="AD265" s="39" t="s">
        <v>32178</v>
      </c>
      <c r="AE265">
        <v>1</v>
      </c>
      <c r="AG265" s="39" t="s">
        <v>32179</v>
      </c>
      <c r="AH265">
        <v>1</v>
      </c>
      <c r="AJ265" s="39" t="s">
        <v>32180</v>
      </c>
      <c r="AK265">
        <v>1</v>
      </c>
    </row>
    <row r="266" spans="1:37" x14ac:dyDescent="0.3">
      <c r="A266">
        <v>265</v>
      </c>
      <c r="B266" s="1">
        <v>45855.901030092595</v>
      </c>
      <c r="C266" s="1">
        <v>45855.906747685185</v>
      </c>
      <c r="D266" s="39" t="s">
        <v>1452</v>
      </c>
      <c r="E266" s="39" t="s">
        <v>1453</v>
      </c>
      <c r="F266">
        <v>8</v>
      </c>
      <c r="I266" s="39" t="s">
        <v>16918</v>
      </c>
      <c r="J266">
        <v>1</v>
      </c>
      <c r="L266" s="39" t="s">
        <v>32239</v>
      </c>
      <c r="M266">
        <v>1</v>
      </c>
      <c r="O266" s="39" t="s">
        <v>32173</v>
      </c>
      <c r="P266">
        <v>1</v>
      </c>
      <c r="R266" s="39" t="s">
        <v>32174</v>
      </c>
      <c r="S266">
        <v>1</v>
      </c>
      <c r="U266" s="39" t="s">
        <v>32280</v>
      </c>
      <c r="V266">
        <v>0</v>
      </c>
      <c r="X266" s="39" t="s">
        <v>32176</v>
      </c>
      <c r="Y266">
        <v>1</v>
      </c>
      <c r="AA266" s="39" t="s">
        <v>32177</v>
      </c>
      <c r="AB266">
        <v>0</v>
      </c>
      <c r="AD266" s="39" t="s">
        <v>32178</v>
      </c>
      <c r="AE266">
        <v>1</v>
      </c>
      <c r="AG266" s="39" t="s">
        <v>32179</v>
      </c>
      <c r="AH266">
        <v>1</v>
      </c>
      <c r="AJ266" s="39" t="s">
        <v>32180</v>
      </c>
      <c r="AK266">
        <v>1</v>
      </c>
    </row>
    <row r="267" spans="1:37" x14ac:dyDescent="0.3">
      <c r="A267">
        <v>266</v>
      </c>
      <c r="B267" s="1">
        <v>45856.235555555555</v>
      </c>
      <c r="C267" s="1">
        <v>45856.239895833336</v>
      </c>
      <c r="D267" s="39" t="s">
        <v>3551</v>
      </c>
      <c r="E267" s="39" t="s">
        <v>3552</v>
      </c>
      <c r="F267">
        <v>4</v>
      </c>
      <c r="I267" s="39" t="s">
        <v>16918</v>
      </c>
      <c r="J267">
        <v>1</v>
      </c>
      <c r="L267" s="39" t="s">
        <v>32239</v>
      </c>
      <c r="M267">
        <v>1</v>
      </c>
      <c r="O267" s="39" t="s">
        <v>32204</v>
      </c>
      <c r="P267">
        <v>0</v>
      </c>
      <c r="R267" s="39" t="s">
        <v>16837</v>
      </c>
      <c r="S267">
        <v>0</v>
      </c>
      <c r="U267" s="39" t="s">
        <v>32259</v>
      </c>
      <c r="V267">
        <v>0</v>
      </c>
      <c r="X267" s="39" t="s">
        <v>32176</v>
      </c>
      <c r="Y267">
        <v>1</v>
      </c>
      <c r="AA267" s="39" t="s">
        <v>32177</v>
      </c>
      <c r="AB267">
        <v>0</v>
      </c>
      <c r="AD267" s="39" t="s">
        <v>32178</v>
      </c>
      <c r="AE267">
        <v>1</v>
      </c>
      <c r="AG267" s="39" t="s">
        <v>32230</v>
      </c>
      <c r="AH267">
        <v>0</v>
      </c>
      <c r="AJ267" s="39" t="s">
        <v>32226</v>
      </c>
      <c r="AK267">
        <v>0</v>
      </c>
    </row>
    <row r="268" spans="1:37" x14ac:dyDescent="0.3">
      <c r="A268">
        <v>267</v>
      </c>
      <c r="B268" s="1">
        <v>45856.323541666665</v>
      </c>
      <c r="C268" s="1">
        <v>45856.325937499998</v>
      </c>
      <c r="D268" s="39" t="s">
        <v>1791</v>
      </c>
      <c r="E268" s="39" t="s">
        <v>1792</v>
      </c>
      <c r="F268">
        <v>5</v>
      </c>
      <c r="I268" s="39" t="s">
        <v>16918</v>
      </c>
      <c r="J268">
        <v>1</v>
      </c>
      <c r="L268" s="39" t="s">
        <v>32272</v>
      </c>
      <c r="M268">
        <v>0</v>
      </c>
      <c r="O268" s="39" t="s">
        <v>32173</v>
      </c>
      <c r="P268">
        <v>1</v>
      </c>
      <c r="R268" s="39" t="s">
        <v>32174</v>
      </c>
      <c r="S268">
        <v>1</v>
      </c>
      <c r="U268" s="39" t="s">
        <v>32252</v>
      </c>
      <c r="V268">
        <v>0</v>
      </c>
      <c r="X268" s="39" t="s">
        <v>32176</v>
      </c>
      <c r="Y268">
        <v>1</v>
      </c>
      <c r="AA268" s="39" t="s">
        <v>32177</v>
      </c>
      <c r="AB268">
        <v>0</v>
      </c>
      <c r="AD268" s="39" t="s">
        <v>32210</v>
      </c>
      <c r="AE268">
        <v>0</v>
      </c>
      <c r="AG268" s="39" t="s">
        <v>32179</v>
      </c>
      <c r="AH268">
        <v>1</v>
      </c>
      <c r="AJ268" s="39" t="s">
        <v>32226</v>
      </c>
      <c r="AK268">
        <v>0</v>
      </c>
    </row>
    <row r="269" spans="1:37" x14ac:dyDescent="0.3">
      <c r="A269">
        <v>268</v>
      </c>
      <c r="B269" s="1">
        <v>45856.721608796295</v>
      </c>
      <c r="C269" s="1">
        <v>45856.725451388891</v>
      </c>
      <c r="D269" s="39" t="s">
        <v>970</v>
      </c>
      <c r="E269" s="39" t="s">
        <v>971</v>
      </c>
      <c r="F269">
        <v>5</v>
      </c>
      <c r="I269" s="39" t="s">
        <v>16918</v>
      </c>
      <c r="J269">
        <v>1</v>
      </c>
      <c r="L269" s="39" t="s">
        <v>32239</v>
      </c>
      <c r="M269">
        <v>1</v>
      </c>
      <c r="O269" s="39" t="s">
        <v>32184</v>
      </c>
      <c r="P269">
        <v>0</v>
      </c>
      <c r="R269" s="39" t="s">
        <v>32174</v>
      </c>
      <c r="S269">
        <v>1</v>
      </c>
      <c r="U269" s="39" t="s">
        <v>32252</v>
      </c>
      <c r="V269">
        <v>0</v>
      </c>
      <c r="X269" s="39" t="s">
        <v>32191</v>
      </c>
      <c r="Y269">
        <v>0</v>
      </c>
      <c r="AA269" s="39" t="s">
        <v>32177</v>
      </c>
      <c r="AB269">
        <v>0</v>
      </c>
      <c r="AD269" s="39" t="s">
        <v>32178</v>
      </c>
      <c r="AE269">
        <v>1</v>
      </c>
      <c r="AG269" s="39" t="s">
        <v>32179</v>
      </c>
      <c r="AH269">
        <v>1</v>
      </c>
      <c r="AJ269" s="39" t="s">
        <v>32183</v>
      </c>
      <c r="AK269">
        <v>0</v>
      </c>
    </row>
    <row r="270" spans="1:37" x14ac:dyDescent="0.3">
      <c r="A270">
        <v>269</v>
      </c>
      <c r="B270" s="1">
        <v>45856.764247685183</v>
      </c>
      <c r="C270" s="1">
        <v>45856.789131944446</v>
      </c>
      <c r="D270" s="39" t="s">
        <v>343</v>
      </c>
      <c r="E270" s="39" t="s">
        <v>344</v>
      </c>
      <c r="F270">
        <v>6</v>
      </c>
      <c r="I270" s="39" t="s">
        <v>16918</v>
      </c>
      <c r="J270">
        <v>1</v>
      </c>
      <c r="L270" s="39" t="s">
        <v>32239</v>
      </c>
      <c r="M270">
        <v>1</v>
      </c>
      <c r="O270" s="39" t="s">
        <v>32196</v>
      </c>
      <c r="P270">
        <v>0</v>
      </c>
      <c r="R270" s="39" t="s">
        <v>32174</v>
      </c>
      <c r="S270">
        <v>1</v>
      </c>
      <c r="U270" s="39" t="s">
        <v>32268</v>
      </c>
      <c r="V270">
        <v>0</v>
      </c>
      <c r="X270" s="39" t="s">
        <v>32176</v>
      </c>
      <c r="Y270">
        <v>1</v>
      </c>
      <c r="AA270" s="39" t="s">
        <v>32177</v>
      </c>
      <c r="AB270">
        <v>0</v>
      </c>
      <c r="AD270" s="39" t="s">
        <v>32178</v>
      </c>
      <c r="AE270">
        <v>1</v>
      </c>
      <c r="AG270" s="39" t="s">
        <v>32179</v>
      </c>
      <c r="AH270">
        <v>1</v>
      </c>
      <c r="AJ270" s="39" t="s">
        <v>32183</v>
      </c>
      <c r="AK270">
        <v>0</v>
      </c>
    </row>
    <row r="271" spans="1:37" x14ac:dyDescent="0.3">
      <c r="A271">
        <v>270</v>
      </c>
      <c r="B271" s="1">
        <v>45856.876527777778</v>
      </c>
      <c r="C271" s="1">
        <v>45856.88318287037</v>
      </c>
      <c r="D271" s="39" t="s">
        <v>1326</v>
      </c>
      <c r="E271" s="39" t="s">
        <v>1327</v>
      </c>
      <c r="F271">
        <v>7</v>
      </c>
      <c r="I271" s="39" t="s">
        <v>16918</v>
      </c>
      <c r="J271">
        <v>1</v>
      </c>
      <c r="L271" s="39" t="s">
        <v>32239</v>
      </c>
      <c r="M271">
        <v>1</v>
      </c>
      <c r="O271" s="39" t="s">
        <v>32196</v>
      </c>
      <c r="P271">
        <v>0</v>
      </c>
      <c r="R271" s="39" t="s">
        <v>16837</v>
      </c>
      <c r="S271">
        <v>0</v>
      </c>
      <c r="U271" s="39" t="s">
        <v>32241</v>
      </c>
      <c r="V271">
        <v>1</v>
      </c>
      <c r="X271" s="39" t="s">
        <v>32176</v>
      </c>
      <c r="Y271">
        <v>1</v>
      </c>
      <c r="AA271" s="39" t="s">
        <v>32182</v>
      </c>
      <c r="AB271">
        <v>1</v>
      </c>
      <c r="AD271" s="39" t="s">
        <v>32178</v>
      </c>
      <c r="AE271">
        <v>1</v>
      </c>
      <c r="AG271" s="39" t="s">
        <v>32179</v>
      </c>
      <c r="AH271">
        <v>1</v>
      </c>
      <c r="AJ271" s="39" t="s">
        <v>32183</v>
      </c>
      <c r="AK271">
        <v>0</v>
      </c>
    </row>
    <row r="272" spans="1:37" x14ac:dyDescent="0.3">
      <c r="A272">
        <v>271</v>
      </c>
      <c r="B272" s="1">
        <v>45857.758483796293</v>
      </c>
      <c r="C272" s="1">
        <v>45857.76321759259</v>
      </c>
      <c r="D272" s="39" t="s">
        <v>2829</v>
      </c>
      <c r="E272" s="39" t="s">
        <v>2830</v>
      </c>
      <c r="F272">
        <v>5</v>
      </c>
      <c r="I272" s="39" t="s">
        <v>16918</v>
      </c>
      <c r="J272">
        <v>1</v>
      </c>
      <c r="L272" s="39" t="s">
        <v>32239</v>
      </c>
      <c r="M272">
        <v>1</v>
      </c>
      <c r="O272" s="39" t="s">
        <v>32196</v>
      </c>
      <c r="P272">
        <v>0</v>
      </c>
      <c r="R272" s="39" t="s">
        <v>16837</v>
      </c>
      <c r="S272">
        <v>0</v>
      </c>
      <c r="U272" s="39" t="s">
        <v>32259</v>
      </c>
      <c r="V272">
        <v>0</v>
      </c>
      <c r="X272" s="39" t="s">
        <v>32176</v>
      </c>
      <c r="Y272">
        <v>1</v>
      </c>
      <c r="AA272" s="39" t="s">
        <v>32177</v>
      </c>
      <c r="AB272">
        <v>0</v>
      </c>
      <c r="AD272" s="39" t="s">
        <v>32178</v>
      </c>
      <c r="AE272">
        <v>1</v>
      </c>
      <c r="AG272" s="39" t="s">
        <v>32179</v>
      </c>
      <c r="AH272">
        <v>1</v>
      </c>
      <c r="AJ272" s="39" t="s">
        <v>32193</v>
      </c>
      <c r="AK272">
        <v>0</v>
      </c>
    </row>
    <row r="273" spans="1:37" x14ac:dyDescent="0.3">
      <c r="A273">
        <v>272</v>
      </c>
      <c r="B273" s="1">
        <v>45857.763668981483</v>
      </c>
      <c r="C273" s="1">
        <v>45857.766053240739</v>
      </c>
      <c r="D273" s="39" t="s">
        <v>2917</v>
      </c>
      <c r="E273" s="39" t="s">
        <v>2918</v>
      </c>
      <c r="F273">
        <v>7</v>
      </c>
      <c r="I273" s="39" t="s">
        <v>16918</v>
      </c>
      <c r="J273">
        <v>1</v>
      </c>
      <c r="L273" s="39" t="s">
        <v>32239</v>
      </c>
      <c r="M273">
        <v>1</v>
      </c>
      <c r="O273" s="39" t="s">
        <v>32173</v>
      </c>
      <c r="P273">
        <v>1</v>
      </c>
      <c r="R273" s="39" t="s">
        <v>16837</v>
      </c>
      <c r="S273">
        <v>0</v>
      </c>
      <c r="U273" s="39" t="s">
        <v>32291</v>
      </c>
      <c r="V273">
        <v>0</v>
      </c>
      <c r="X273" s="39" t="s">
        <v>32176</v>
      </c>
      <c r="Y273">
        <v>1</v>
      </c>
      <c r="AA273" s="39" t="s">
        <v>32177</v>
      </c>
      <c r="AB273">
        <v>0</v>
      </c>
      <c r="AD273" s="39" t="s">
        <v>32178</v>
      </c>
      <c r="AE273">
        <v>1</v>
      </c>
      <c r="AG273" s="39" t="s">
        <v>32179</v>
      </c>
      <c r="AH273">
        <v>1</v>
      </c>
      <c r="AJ273" s="39" t="s">
        <v>32180</v>
      </c>
      <c r="AK273">
        <v>1</v>
      </c>
    </row>
    <row r="274" spans="1:37" x14ac:dyDescent="0.3">
      <c r="A274">
        <v>273</v>
      </c>
      <c r="B274" s="1">
        <v>45858.785601851851</v>
      </c>
      <c r="C274" s="1">
        <v>45858.788981481484</v>
      </c>
      <c r="D274" s="39" t="s">
        <v>4105</v>
      </c>
      <c r="E274" s="39" t="s">
        <v>4106</v>
      </c>
      <c r="F274">
        <v>9</v>
      </c>
      <c r="I274" s="39" t="s">
        <v>16918</v>
      </c>
      <c r="J274">
        <v>1</v>
      </c>
      <c r="L274" s="39" t="s">
        <v>32239</v>
      </c>
      <c r="M274">
        <v>1</v>
      </c>
      <c r="O274" s="39" t="s">
        <v>32173</v>
      </c>
      <c r="P274">
        <v>1</v>
      </c>
      <c r="R274" s="39" t="s">
        <v>32174</v>
      </c>
      <c r="S274">
        <v>1</v>
      </c>
      <c r="U274" s="39" t="s">
        <v>32260</v>
      </c>
      <c r="V274">
        <v>0</v>
      </c>
      <c r="X274" s="39" t="s">
        <v>32176</v>
      </c>
      <c r="Y274">
        <v>1</v>
      </c>
      <c r="AA274" s="39" t="s">
        <v>32182</v>
      </c>
      <c r="AB274">
        <v>1</v>
      </c>
      <c r="AD274" s="39" t="s">
        <v>32178</v>
      </c>
      <c r="AE274">
        <v>1</v>
      </c>
      <c r="AG274" s="39" t="s">
        <v>32179</v>
      </c>
      <c r="AH274">
        <v>1</v>
      </c>
      <c r="AJ274" s="39" t="s">
        <v>32180</v>
      </c>
      <c r="AK274">
        <v>1</v>
      </c>
    </row>
    <row r="275" spans="1:37" x14ac:dyDescent="0.3">
      <c r="A275">
        <v>274</v>
      </c>
      <c r="B275" s="1">
        <v>45858.833055555559</v>
      </c>
      <c r="C275" s="1">
        <v>45858.836736111109</v>
      </c>
      <c r="D275" s="39" t="s">
        <v>1304</v>
      </c>
      <c r="E275" s="39" t="s">
        <v>1305</v>
      </c>
      <c r="F275">
        <v>6</v>
      </c>
      <c r="I275" s="39" t="s">
        <v>16918</v>
      </c>
      <c r="J275">
        <v>1</v>
      </c>
      <c r="L275" s="39" t="s">
        <v>32239</v>
      </c>
      <c r="M275">
        <v>1</v>
      </c>
      <c r="O275" s="39" t="s">
        <v>32184</v>
      </c>
      <c r="P275">
        <v>0</v>
      </c>
      <c r="R275" s="39" t="s">
        <v>16837</v>
      </c>
      <c r="S275">
        <v>0</v>
      </c>
      <c r="U275" s="39" t="s">
        <v>32267</v>
      </c>
      <c r="V275">
        <v>0</v>
      </c>
      <c r="X275" s="39" t="s">
        <v>32176</v>
      </c>
      <c r="Y275">
        <v>1</v>
      </c>
      <c r="AA275" s="39" t="s">
        <v>32182</v>
      </c>
      <c r="AB275">
        <v>1</v>
      </c>
      <c r="AD275" s="39" t="s">
        <v>32178</v>
      </c>
      <c r="AE275">
        <v>1</v>
      </c>
      <c r="AG275" s="39" t="s">
        <v>32179</v>
      </c>
      <c r="AH275">
        <v>1</v>
      </c>
      <c r="AJ275" s="39" t="s">
        <v>32193</v>
      </c>
      <c r="AK275">
        <v>0</v>
      </c>
    </row>
    <row r="276" spans="1:37" x14ac:dyDescent="0.3">
      <c r="A276">
        <v>275</v>
      </c>
      <c r="B276" s="1">
        <v>45858.892997685187</v>
      </c>
      <c r="C276" s="1">
        <v>45858.899143518516</v>
      </c>
      <c r="D276" s="39" t="s">
        <v>1388</v>
      </c>
      <c r="E276" s="39" t="s">
        <v>1389</v>
      </c>
      <c r="F276">
        <v>7</v>
      </c>
      <c r="I276" s="39" t="s">
        <v>16918</v>
      </c>
      <c r="J276">
        <v>1</v>
      </c>
      <c r="L276" s="39" t="s">
        <v>32239</v>
      </c>
      <c r="M276">
        <v>1</v>
      </c>
      <c r="O276" s="39" t="s">
        <v>32173</v>
      </c>
      <c r="P276">
        <v>1</v>
      </c>
      <c r="R276" s="39" t="s">
        <v>32237</v>
      </c>
      <c r="S276">
        <v>0</v>
      </c>
      <c r="U276" s="39" t="s">
        <v>32260</v>
      </c>
      <c r="V276">
        <v>0</v>
      </c>
      <c r="X276" s="39" t="s">
        <v>32176</v>
      </c>
      <c r="Y276">
        <v>1</v>
      </c>
      <c r="AA276" s="39" t="s">
        <v>32182</v>
      </c>
      <c r="AB276">
        <v>1</v>
      </c>
      <c r="AD276" s="39" t="s">
        <v>32178</v>
      </c>
      <c r="AE276">
        <v>1</v>
      </c>
      <c r="AG276" s="39" t="s">
        <v>32179</v>
      </c>
      <c r="AH276">
        <v>1</v>
      </c>
      <c r="AJ276" s="39" t="s">
        <v>32183</v>
      </c>
      <c r="AK276">
        <v>0</v>
      </c>
    </row>
    <row r="277" spans="1:37" x14ac:dyDescent="0.3">
      <c r="A277">
        <v>276</v>
      </c>
      <c r="B277" s="1">
        <v>45859.36005787037</v>
      </c>
      <c r="C277" s="1">
        <v>45859.36210648148</v>
      </c>
      <c r="D277" s="39" t="s">
        <v>1108</v>
      </c>
      <c r="E277" s="39" t="s">
        <v>1109</v>
      </c>
      <c r="F277">
        <v>8</v>
      </c>
      <c r="I277" s="39" t="s">
        <v>16918</v>
      </c>
      <c r="J277">
        <v>1</v>
      </c>
      <c r="L277" s="39" t="s">
        <v>32239</v>
      </c>
      <c r="M277">
        <v>1</v>
      </c>
      <c r="O277" s="39" t="s">
        <v>32173</v>
      </c>
      <c r="P277">
        <v>1</v>
      </c>
      <c r="R277" s="39" t="s">
        <v>32174</v>
      </c>
      <c r="S277">
        <v>1</v>
      </c>
      <c r="U277" s="39" t="s">
        <v>32252</v>
      </c>
      <c r="V277">
        <v>0</v>
      </c>
      <c r="X277" s="39" t="s">
        <v>32176</v>
      </c>
      <c r="Y277">
        <v>1</v>
      </c>
      <c r="AA277" s="39" t="s">
        <v>32182</v>
      </c>
      <c r="AB277">
        <v>1</v>
      </c>
      <c r="AD277" s="39" t="s">
        <v>32178</v>
      </c>
      <c r="AE277">
        <v>1</v>
      </c>
      <c r="AG277" s="39" t="s">
        <v>32179</v>
      </c>
      <c r="AH277">
        <v>1</v>
      </c>
      <c r="AJ277" s="39" t="s">
        <v>32226</v>
      </c>
      <c r="AK277">
        <v>0</v>
      </c>
    </row>
    <row r="278" spans="1:37" x14ac:dyDescent="0.3">
      <c r="A278">
        <v>277</v>
      </c>
      <c r="B278" s="1">
        <v>45860.572581018518</v>
      </c>
      <c r="C278" s="1">
        <v>45860.576585648145</v>
      </c>
      <c r="D278" s="39" t="s">
        <v>384</v>
      </c>
      <c r="E278" s="39" t="s">
        <v>385</v>
      </c>
      <c r="F278">
        <v>6</v>
      </c>
      <c r="I278" s="39" t="s">
        <v>16918</v>
      </c>
      <c r="J278">
        <v>1</v>
      </c>
      <c r="L278" s="39" t="s">
        <v>32284</v>
      </c>
      <c r="M278">
        <v>0</v>
      </c>
      <c r="O278" s="39" t="s">
        <v>32173</v>
      </c>
      <c r="P278">
        <v>1</v>
      </c>
      <c r="R278" s="39" t="s">
        <v>16837</v>
      </c>
      <c r="S278">
        <v>0</v>
      </c>
      <c r="U278" s="39" t="s">
        <v>32259</v>
      </c>
      <c r="V278">
        <v>0</v>
      </c>
      <c r="X278" s="39" t="s">
        <v>32176</v>
      </c>
      <c r="Y278">
        <v>1</v>
      </c>
      <c r="AA278" s="39" t="s">
        <v>32177</v>
      </c>
      <c r="AB278">
        <v>0</v>
      </c>
      <c r="AD278" s="39" t="s">
        <v>32178</v>
      </c>
      <c r="AE278">
        <v>1</v>
      </c>
      <c r="AG278" s="39" t="s">
        <v>32179</v>
      </c>
      <c r="AH278">
        <v>1</v>
      </c>
      <c r="AJ278" s="39" t="s">
        <v>32180</v>
      </c>
      <c r="AK278">
        <v>1</v>
      </c>
    </row>
    <row r="279" spans="1:37" x14ac:dyDescent="0.3">
      <c r="A279">
        <v>278</v>
      </c>
      <c r="B279" s="1">
        <v>45860.573009259257</v>
      </c>
      <c r="C279" s="1">
        <v>45860.576597222222</v>
      </c>
      <c r="D279" s="39" t="s">
        <v>422</v>
      </c>
      <c r="E279" s="39" t="s">
        <v>423</v>
      </c>
      <c r="F279">
        <v>7</v>
      </c>
      <c r="I279" s="39" t="s">
        <v>16918</v>
      </c>
      <c r="J279">
        <v>1</v>
      </c>
      <c r="L279" s="39" t="s">
        <v>32284</v>
      </c>
      <c r="M279">
        <v>0</v>
      </c>
      <c r="O279" s="39" t="s">
        <v>32173</v>
      </c>
      <c r="P279">
        <v>1</v>
      </c>
      <c r="R279" s="39" t="s">
        <v>32174</v>
      </c>
      <c r="S279">
        <v>1</v>
      </c>
      <c r="U279" s="39" t="s">
        <v>32259</v>
      </c>
      <c r="V279">
        <v>0</v>
      </c>
      <c r="X279" s="39" t="s">
        <v>32176</v>
      </c>
      <c r="Y279">
        <v>1</v>
      </c>
      <c r="AA279" s="39" t="s">
        <v>32177</v>
      </c>
      <c r="AB279">
        <v>0</v>
      </c>
      <c r="AD279" s="39" t="s">
        <v>32178</v>
      </c>
      <c r="AE279">
        <v>1</v>
      </c>
      <c r="AG279" s="39" t="s">
        <v>32179</v>
      </c>
      <c r="AH279">
        <v>1</v>
      </c>
      <c r="AJ279" s="39" t="s">
        <v>32180</v>
      </c>
      <c r="AK279">
        <v>1</v>
      </c>
    </row>
    <row r="280" spans="1:37" x14ac:dyDescent="0.3">
      <c r="A280">
        <v>279</v>
      </c>
      <c r="B280" s="1">
        <v>45860.578645833331</v>
      </c>
      <c r="C280" s="1">
        <v>45860.581064814818</v>
      </c>
      <c r="D280" s="39" t="s">
        <v>450</v>
      </c>
      <c r="E280" s="39" t="s">
        <v>451</v>
      </c>
      <c r="F280">
        <v>3</v>
      </c>
      <c r="I280" s="39" t="s">
        <v>16918</v>
      </c>
      <c r="J280">
        <v>1</v>
      </c>
      <c r="L280" s="39" t="s">
        <v>32274</v>
      </c>
      <c r="M280">
        <v>0</v>
      </c>
      <c r="O280" s="39" t="s">
        <v>32204</v>
      </c>
      <c r="P280">
        <v>0</v>
      </c>
      <c r="R280" s="39" t="s">
        <v>32189</v>
      </c>
      <c r="S280">
        <v>0</v>
      </c>
      <c r="U280" s="39" t="s">
        <v>32259</v>
      </c>
      <c r="V280">
        <v>0</v>
      </c>
      <c r="X280" s="39" t="s">
        <v>32176</v>
      </c>
      <c r="Y280">
        <v>1</v>
      </c>
      <c r="AA280" s="39" t="s">
        <v>32177</v>
      </c>
      <c r="AB280">
        <v>0</v>
      </c>
      <c r="AD280" s="39" t="s">
        <v>32178</v>
      </c>
      <c r="AE280">
        <v>1</v>
      </c>
      <c r="AG280" s="39" t="s">
        <v>32230</v>
      </c>
      <c r="AH280">
        <v>0</v>
      </c>
      <c r="AJ280" s="39" t="s">
        <v>32183</v>
      </c>
      <c r="AK280">
        <v>0</v>
      </c>
    </row>
    <row r="281" spans="1:37" x14ac:dyDescent="0.3">
      <c r="A281">
        <v>280</v>
      </c>
      <c r="B281" s="1">
        <v>45860.672106481485</v>
      </c>
      <c r="C281" s="1">
        <v>45860.677511574075</v>
      </c>
      <c r="D281" s="39" t="s">
        <v>7180</v>
      </c>
      <c r="E281" s="39" t="s">
        <v>7181</v>
      </c>
      <c r="F281">
        <v>4</v>
      </c>
      <c r="I281" s="39" t="s">
        <v>16918</v>
      </c>
      <c r="J281">
        <v>1</v>
      </c>
      <c r="L281" s="39" t="s">
        <v>32239</v>
      </c>
      <c r="M281">
        <v>1</v>
      </c>
      <c r="O281" s="39" t="s">
        <v>32184</v>
      </c>
      <c r="P281">
        <v>0</v>
      </c>
      <c r="R281" s="39" t="s">
        <v>32174</v>
      </c>
      <c r="S281">
        <v>1</v>
      </c>
      <c r="U281" s="39" t="s">
        <v>32259</v>
      </c>
      <c r="V281">
        <v>0</v>
      </c>
      <c r="X281" s="39" t="s">
        <v>32215</v>
      </c>
      <c r="Y281">
        <v>0</v>
      </c>
      <c r="AA281" s="39" t="s">
        <v>32177</v>
      </c>
      <c r="AB281">
        <v>0</v>
      </c>
      <c r="AD281" s="39" t="s">
        <v>32178</v>
      </c>
      <c r="AE281">
        <v>1</v>
      </c>
      <c r="AG281" s="39" t="s">
        <v>30043</v>
      </c>
      <c r="AH281">
        <v>0</v>
      </c>
      <c r="AJ281" s="39" t="s">
        <v>32226</v>
      </c>
      <c r="AK281">
        <v>0</v>
      </c>
    </row>
    <row r="282" spans="1:37" x14ac:dyDescent="0.3">
      <c r="A282">
        <v>281</v>
      </c>
      <c r="B282" s="1">
        <v>45860.843495370369</v>
      </c>
      <c r="C282" s="1">
        <v>45860.845821759256</v>
      </c>
      <c r="D282" s="39" t="s">
        <v>1559</v>
      </c>
      <c r="E282" s="39" t="s">
        <v>1560</v>
      </c>
      <c r="F282">
        <v>5</v>
      </c>
      <c r="I282" s="39" t="s">
        <v>16918</v>
      </c>
      <c r="J282">
        <v>1</v>
      </c>
      <c r="L282" s="39" t="s">
        <v>32253</v>
      </c>
      <c r="M282">
        <v>0</v>
      </c>
      <c r="O282" s="39" t="s">
        <v>32207</v>
      </c>
      <c r="P282">
        <v>0</v>
      </c>
      <c r="R282" s="39" t="s">
        <v>32197</v>
      </c>
      <c r="S282">
        <v>0</v>
      </c>
      <c r="U282" s="39" t="s">
        <v>32268</v>
      </c>
      <c r="V282">
        <v>0</v>
      </c>
      <c r="X282" s="39" t="s">
        <v>32176</v>
      </c>
      <c r="Y282">
        <v>1</v>
      </c>
      <c r="AA282" s="39" t="s">
        <v>32182</v>
      </c>
      <c r="AB282">
        <v>1</v>
      </c>
      <c r="AD282" s="39" t="s">
        <v>32178</v>
      </c>
      <c r="AE282">
        <v>1</v>
      </c>
      <c r="AG282" s="39" t="s">
        <v>32179</v>
      </c>
      <c r="AH282">
        <v>1</v>
      </c>
      <c r="AJ282" s="39" t="s">
        <v>32193</v>
      </c>
      <c r="AK282">
        <v>0</v>
      </c>
    </row>
    <row r="283" spans="1:37" x14ac:dyDescent="0.3">
      <c r="A283">
        <v>282</v>
      </c>
      <c r="B283" s="1">
        <v>45860.84269675926</v>
      </c>
      <c r="C283" s="1">
        <v>45860.858495370368</v>
      </c>
      <c r="D283" s="39" t="s">
        <v>4635</v>
      </c>
      <c r="E283" s="39" t="s">
        <v>4636</v>
      </c>
      <c r="F283">
        <v>5</v>
      </c>
      <c r="I283" s="39" t="s">
        <v>16918</v>
      </c>
      <c r="J283">
        <v>1</v>
      </c>
      <c r="L283" s="39" t="s">
        <v>32239</v>
      </c>
      <c r="M283">
        <v>1</v>
      </c>
      <c r="O283" s="39" t="s">
        <v>32184</v>
      </c>
      <c r="P283">
        <v>0</v>
      </c>
      <c r="R283" s="39" t="s">
        <v>16837</v>
      </c>
      <c r="S283">
        <v>0</v>
      </c>
      <c r="U283" s="39" t="s">
        <v>32252</v>
      </c>
      <c r="V283">
        <v>0</v>
      </c>
      <c r="X283" s="39" t="s">
        <v>32176</v>
      </c>
      <c r="Y283">
        <v>1</v>
      </c>
      <c r="AA283" s="39" t="s">
        <v>32177</v>
      </c>
      <c r="AB283">
        <v>0</v>
      </c>
      <c r="AD283" s="39" t="s">
        <v>32178</v>
      </c>
      <c r="AE283">
        <v>1</v>
      </c>
      <c r="AG283" s="39" t="s">
        <v>32179</v>
      </c>
      <c r="AH283">
        <v>1</v>
      </c>
      <c r="AJ283" s="39" t="s">
        <v>32183</v>
      </c>
      <c r="AK283">
        <v>0</v>
      </c>
    </row>
    <row r="284" spans="1:37" x14ac:dyDescent="0.3">
      <c r="A284">
        <v>283</v>
      </c>
      <c r="B284" s="1">
        <v>45861.061180555553</v>
      </c>
      <c r="C284" s="1">
        <v>45861.062673611108</v>
      </c>
      <c r="D284" s="39" t="s">
        <v>3669</v>
      </c>
      <c r="E284" s="39" t="s">
        <v>3670</v>
      </c>
      <c r="F284">
        <v>3</v>
      </c>
      <c r="I284" s="39" t="s">
        <v>16918</v>
      </c>
      <c r="J284">
        <v>1</v>
      </c>
      <c r="L284" s="39" t="s">
        <v>32253</v>
      </c>
      <c r="M284">
        <v>0</v>
      </c>
      <c r="O284" s="39" t="s">
        <v>32207</v>
      </c>
      <c r="P284">
        <v>0</v>
      </c>
      <c r="R284" s="39" t="s">
        <v>16837</v>
      </c>
      <c r="S284">
        <v>0</v>
      </c>
      <c r="U284" s="39" t="s">
        <v>32259</v>
      </c>
      <c r="V284">
        <v>0</v>
      </c>
      <c r="X284" s="39" t="s">
        <v>32176</v>
      </c>
      <c r="Y284">
        <v>1</v>
      </c>
      <c r="AA284" s="39" t="s">
        <v>32224</v>
      </c>
      <c r="AB284">
        <v>0</v>
      </c>
      <c r="AD284" s="39" t="s">
        <v>32213</v>
      </c>
      <c r="AE284">
        <v>0</v>
      </c>
      <c r="AG284" s="39" t="s">
        <v>32179</v>
      </c>
      <c r="AH284">
        <v>1</v>
      </c>
      <c r="AJ284" s="39" t="s">
        <v>32183</v>
      </c>
      <c r="AK284">
        <v>0</v>
      </c>
    </row>
    <row r="285" spans="1:37" x14ac:dyDescent="0.3">
      <c r="A285">
        <v>284</v>
      </c>
      <c r="B285" s="1">
        <v>45862.939293981479</v>
      </c>
      <c r="C285" s="1">
        <v>45862.941932870373</v>
      </c>
      <c r="D285" s="39" t="s">
        <v>1585</v>
      </c>
      <c r="E285" s="39" t="s">
        <v>1586</v>
      </c>
      <c r="F285">
        <v>5</v>
      </c>
      <c r="I285" s="39" t="s">
        <v>16918</v>
      </c>
      <c r="J285">
        <v>1</v>
      </c>
      <c r="L285" s="39" t="s">
        <v>32253</v>
      </c>
      <c r="M285">
        <v>0</v>
      </c>
      <c r="O285" s="39" t="s">
        <v>32173</v>
      </c>
      <c r="P285">
        <v>1</v>
      </c>
      <c r="R285" s="39" t="s">
        <v>16837</v>
      </c>
      <c r="S285">
        <v>0</v>
      </c>
      <c r="U285" s="39" t="s">
        <v>32252</v>
      </c>
      <c r="V285">
        <v>0</v>
      </c>
      <c r="X285" s="39" t="s">
        <v>32191</v>
      </c>
      <c r="Y285">
        <v>0</v>
      </c>
      <c r="AA285" s="39" t="s">
        <v>32177</v>
      </c>
      <c r="AB285">
        <v>0</v>
      </c>
      <c r="AD285" s="39" t="s">
        <v>32178</v>
      </c>
      <c r="AE285">
        <v>1</v>
      </c>
      <c r="AG285" s="39" t="s">
        <v>32179</v>
      </c>
      <c r="AH285">
        <v>1</v>
      </c>
      <c r="AJ285" s="39" t="s">
        <v>32180</v>
      </c>
      <c r="AK285">
        <v>1</v>
      </c>
    </row>
    <row r="286" spans="1:37" x14ac:dyDescent="0.3">
      <c r="A286">
        <v>285</v>
      </c>
      <c r="B286" s="1">
        <v>45865.401041666664</v>
      </c>
      <c r="C286" s="1">
        <v>45865.405011574076</v>
      </c>
      <c r="D286" s="39" t="s">
        <v>1696</v>
      </c>
      <c r="E286" s="39" t="s">
        <v>1697</v>
      </c>
      <c r="F286">
        <v>6</v>
      </c>
      <c r="I286" s="39" t="s">
        <v>16918</v>
      </c>
      <c r="J286">
        <v>1</v>
      </c>
      <c r="L286" s="39" t="s">
        <v>32239</v>
      </c>
      <c r="M286">
        <v>1</v>
      </c>
      <c r="O286" s="39" t="s">
        <v>32184</v>
      </c>
      <c r="P286">
        <v>0</v>
      </c>
      <c r="R286" s="39" t="s">
        <v>32174</v>
      </c>
      <c r="S286">
        <v>1</v>
      </c>
      <c r="U286" s="39" t="s">
        <v>32264</v>
      </c>
      <c r="V286">
        <v>0</v>
      </c>
      <c r="X286" s="39" t="s">
        <v>32176</v>
      </c>
      <c r="Y286">
        <v>1</v>
      </c>
      <c r="AA286" s="39" t="s">
        <v>32177</v>
      </c>
      <c r="AB286">
        <v>0</v>
      </c>
      <c r="AD286" s="39" t="s">
        <v>32178</v>
      </c>
      <c r="AE286">
        <v>1</v>
      </c>
      <c r="AG286" s="39" t="s">
        <v>32179</v>
      </c>
      <c r="AH286">
        <v>1</v>
      </c>
      <c r="AJ286" s="39" t="s">
        <v>32193</v>
      </c>
      <c r="AK286">
        <v>0</v>
      </c>
    </row>
    <row r="287" spans="1:37" x14ac:dyDescent="0.3">
      <c r="A287">
        <v>286</v>
      </c>
      <c r="B287" s="1">
        <v>45865.399502314816</v>
      </c>
      <c r="C287" s="1">
        <v>45865.412314814814</v>
      </c>
      <c r="D287" s="39" t="s">
        <v>1398</v>
      </c>
      <c r="E287" s="39" t="s">
        <v>1399</v>
      </c>
      <c r="F287">
        <v>7</v>
      </c>
      <c r="I287" s="39" t="s">
        <v>16918</v>
      </c>
      <c r="J287">
        <v>1</v>
      </c>
      <c r="L287" s="39" t="s">
        <v>32239</v>
      </c>
      <c r="M287">
        <v>1</v>
      </c>
      <c r="O287" s="39" t="s">
        <v>32173</v>
      </c>
      <c r="P287">
        <v>1</v>
      </c>
      <c r="R287" s="39" t="s">
        <v>16837</v>
      </c>
      <c r="S287">
        <v>0</v>
      </c>
      <c r="U287" s="39" t="s">
        <v>32250</v>
      </c>
      <c r="V287">
        <v>0</v>
      </c>
      <c r="X287" s="39" t="s">
        <v>32176</v>
      </c>
      <c r="Y287">
        <v>1</v>
      </c>
      <c r="AA287" s="39" t="s">
        <v>32209</v>
      </c>
      <c r="AB287">
        <v>0</v>
      </c>
      <c r="AD287" s="39" t="s">
        <v>32178</v>
      </c>
      <c r="AE287">
        <v>1</v>
      </c>
      <c r="AG287" s="39" t="s">
        <v>32179</v>
      </c>
      <c r="AH287">
        <v>1</v>
      </c>
      <c r="AJ287" s="39" t="s">
        <v>32180</v>
      </c>
      <c r="AK287">
        <v>1</v>
      </c>
    </row>
    <row r="288" spans="1:37" x14ac:dyDescent="0.3">
      <c r="A288">
        <v>287</v>
      </c>
      <c r="B288" s="1">
        <v>45865.552199074074</v>
      </c>
      <c r="C288" s="1">
        <v>45865.554594907408</v>
      </c>
      <c r="D288" s="39" t="s">
        <v>1768</v>
      </c>
      <c r="E288" s="39" t="s">
        <v>1769</v>
      </c>
      <c r="F288">
        <v>6</v>
      </c>
      <c r="I288" s="39" t="s">
        <v>16918</v>
      </c>
      <c r="J288">
        <v>1</v>
      </c>
      <c r="L288" s="39" t="s">
        <v>32239</v>
      </c>
      <c r="M288">
        <v>1</v>
      </c>
      <c r="O288" s="39" t="s">
        <v>32173</v>
      </c>
      <c r="P288">
        <v>1</v>
      </c>
      <c r="R288" s="39" t="s">
        <v>16837</v>
      </c>
      <c r="S288">
        <v>0</v>
      </c>
      <c r="U288" s="39" t="s">
        <v>32264</v>
      </c>
      <c r="V288">
        <v>0</v>
      </c>
      <c r="X288" s="39" t="s">
        <v>32176</v>
      </c>
      <c r="Y288">
        <v>1</v>
      </c>
      <c r="AA288" s="39" t="s">
        <v>32177</v>
      </c>
      <c r="AB288">
        <v>0</v>
      </c>
      <c r="AD288" s="39" t="s">
        <v>32178</v>
      </c>
      <c r="AE288">
        <v>1</v>
      </c>
      <c r="AG288" s="39" t="s">
        <v>32179</v>
      </c>
      <c r="AH288">
        <v>1</v>
      </c>
      <c r="AJ288" s="39" t="s">
        <v>32183</v>
      </c>
      <c r="AK288">
        <v>0</v>
      </c>
    </row>
    <row r="289" spans="1:37" x14ac:dyDescent="0.3">
      <c r="A289">
        <v>288</v>
      </c>
      <c r="B289" s="1">
        <v>45865.791458333333</v>
      </c>
      <c r="C289" s="1">
        <v>45865.795798611114</v>
      </c>
      <c r="D289" s="39" t="s">
        <v>4647</v>
      </c>
      <c r="E289" s="39" t="s">
        <v>4648</v>
      </c>
      <c r="F289">
        <v>5</v>
      </c>
      <c r="I289" s="39" t="s">
        <v>16918</v>
      </c>
      <c r="J289">
        <v>1</v>
      </c>
      <c r="L289" s="39" t="s">
        <v>32239</v>
      </c>
      <c r="M289">
        <v>1</v>
      </c>
      <c r="O289" s="39" t="s">
        <v>32196</v>
      </c>
      <c r="P289">
        <v>0</v>
      </c>
      <c r="R289" s="39" t="s">
        <v>16837</v>
      </c>
      <c r="S289">
        <v>0</v>
      </c>
      <c r="U289" s="39" t="s">
        <v>32264</v>
      </c>
      <c r="V289">
        <v>0</v>
      </c>
      <c r="X289" s="39" t="s">
        <v>32176</v>
      </c>
      <c r="Y289">
        <v>1</v>
      </c>
      <c r="AA289" s="39" t="s">
        <v>32177</v>
      </c>
      <c r="AB289">
        <v>0</v>
      </c>
      <c r="AD289" s="39" t="s">
        <v>32178</v>
      </c>
      <c r="AE289">
        <v>1</v>
      </c>
      <c r="AG289" s="39" t="s">
        <v>32179</v>
      </c>
      <c r="AH289">
        <v>1</v>
      </c>
      <c r="AJ289" s="39" t="s">
        <v>32183</v>
      </c>
      <c r="AK289">
        <v>0</v>
      </c>
    </row>
    <row r="290" spans="1:37" x14ac:dyDescent="0.3">
      <c r="A290">
        <v>289</v>
      </c>
      <c r="B290" s="1">
        <v>45865.994039351855</v>
      </c>
      <c r="C290" s="1">
        <v>45865.997152777774</v>
      </c>
      <c r="D290" s="39" t="s">
        <v>1440</v>
      </c>
      <c r="E290" s="39" t="s">
        <v>1441</v>
      </c>
      <c r="F290">
        <v>6</v>
      </c>
      <c r="I290" s="39" t="s">
        <v>16918</v>
      </c>
      <c r="J290">
        <v>1</v>
      </c>
      <c r="L290" s="39" t="s">
        <v>32239</v>
      </c>
      <c r="M290">
        <v>1</v>
      </c>
      <c r="O290" s="39" t="s">
        <v>32184</v>
      </c>
      <c r="P290">
        <v>0</v>
      </c>
      <c r="R290" s="39" t="s">
        <v>32174</v>
      </c>
      <c r="S290">
        <v>1</v>
      </c>
      <c r="U290" s="39" t="s">
        <v>32266</v>
      </c>
      <c r="V290">
        <v>0</v>
      </c>
      <c r="X290" s="39" t="s">
        <v>32176</v>
      </c>
      <c r="Y290">
        <v>1</v>
      </c>
      <c r="AA290" s="39" t="s">
        <v>32177</v>
      </c>
      <c r="AB290">
        <v>0</v>
      </c>
      <c r="AD290" s="39" t="s">
        <v>32178</v>
      </c>
      <c r="AE290">
        <v>1</v>
      </c>
      <c r="AG290" s="39" t="s">
        <v>32179</v>
      </c>
      <c r="AH290">
        <v>1</v>
      </c>
      <c r="AJ290" s="39" t="s">
        <v>32193</v>
      </c>
      <c r="AK290">
        <v>0</v>
      </c>
    </row>
    <row r="291" spans="1:37" x14ac:dyDescent="0.3">
      <c r="A291">
        <v>290</v>
      </c>
      <c r="B291" s="1">
        <v>45866.819479166668</v>
      </c>
      <c r="C291" s="1">
        <v>45866.832604166666</v>
      </c>
      <c r="D291" s="39" t="s">
        <v>4706</v>
      </c>
      <c r="E291" s="39" t="s">
        <v>4707</v>
      </c>
      <c r="F291">
        <v>6</v>
      </c>
      <c r="I291" s="39" t="s">
        <v>16918</v>
      </c>
      <c r="J291">
        <v>1</v>
      </c>
      <c r="L291" s="39" t="s">
        <v>32239</v>
      </c>
      <c r="M291">
        <v>1</v>
      </c>
      <c r="O291" s="39" t="s">
        <v>32184</v>
      </c>
      <c r="P291">
        <v>0</v>
      </c>
      <c r="R291" s="39" t="s">
        <v>16837</v>
      </c>
      <c r="S291">
        <v>0</v>
      </c>
      <c r="U291" s="39" t="s">
        <v>32241</v>
      </c>
      <c r="V291">
        <v>1</v>
      </c>
      <c r="X291" s="39" t="s">
        <v>32212</v>
      </c>
      <c r="Y291">
        <v>0</v>
      </c>
      <c r="AA291" s="39" t="s">
        <v>32177</v>
      </c>
      <c r="AB291">
        <v>0</v>
      </c>
      <c r="AD291" s="39" t="s">
        <v>32178</v>
      </c>
      <c r="AE291">
        <v>1</v>
      </c>
      <c r="AG291" s="39" t="s">
        <v>32179</v>
      </c>
      <c r="AH291">
        <v>1</v>
      </c>
      <c r="AJ291" s="39" t="s">
        <v>32180</v>
      </c>
      <c r="AK291">
        <v>1</v>
      </c>
    </row>
    <row r="292" spans="1:37" x14ac:dyDescent="0.3">
      <c r="A292">
        <v>291</v>
      </c>
      <c r="B292" s="1">
        <v>45867.967812499999</v>
      </c>
      <c r="C292" s="1">
        <v>45867.970706018517</v>
      </c>
      <c r="D292" s="39" t="s">
        <v>4509</v>
      </c>
      <c r="E292" s="39" t="s">
        <v>4510</v>
      </c>
      <c r="F292">
        <v>7</v>
      </c>
      <c r="I292" s="39" t="s">
        <v>16918</v>
      </c>
      <c r="J292">
        <v>1</v>
      </c>
      <c r="L292" s="39" t="s">
        <v>32239</v>
      </c>
      <c r="M292">
        <v>1</v>
      </c>
      <c r="O292" s="39" t="s">
        <v>32173</v>
      </c>
      <c r="P292">
        <v>1</v>
      </c>
      <c r="R292" s="39" t="s">
        <v>16837</v>
      </c>
      <c r="S292">
        <v>0</v>
      </c>
      <c r="U292" s="39" t="s">
        <v>32252</v>
      </c>
      <c r="V292">
        <v>0</v>
      </c>
      <c r="X292" s="39" t="s">
        <v>32176</v>
      </c>
      <c r="Y292">
        <v>1</v>
      </c>
      <c r="AA292" s="39" t="s">
        <v>32177</v>
      </c>
      <c r="AB292">
        <v>0</v>
      </c>
      <c r="AD292" s="39" t="s">
        <v>32178</v>
      </c>
      <c r="AE292">
        <v>1</v>
      </c>
      <c r="AG292" s="39" t="s">
        <v>32179</v>
      </c>
      <c r="AH292">
        <v>1</v>
      </c>
      <c r="AJ292" s="39" t="s">
        <v>32180</v>
      </c>
      <c r="AK292">
        <v>1</v>
      </c>
    </row>
    <row r="293" spans="1:37" x14ac:dyDescent="0.3">
      <c r="A293">
        <v>292</v>
      </c>
      <c r="B293" s="1">
        <v>45868.319513888891</v>
      </c>
      <c r="C293" s="1">
        <v>45868.328194444446</v>
      </c>
      <c r="D293" s="39" t="s">
        <v>1872</v>
      </c>
      <c r="E293" s="39" t="s">
        <v>1873</v>
      </c>
      <c r="F293">
        <v>7</v>
      </c>
      <c r="I293" s="39" t="s">
        <v>16918</v>
      </c>
      <c r="J293">
        <v>1</v>
      </c>
      <c r="L293" s="39" t="s">
        <v>32239</v>
      </c>
      <c r="M293">
        <v>1</v>
      </c>
      <c r="O293" s="39" t="s">
        <v>32173</v>
      </c>
      <c r="P293">
        <v>1</v>
      </c>
      <c r="R293" s="39" t="s">
        <v>32174</v>
      </c>
      <c r="S293">
        <v>1</v>
      </c>
      <c r="U293" s="39" t="s">
        <v>32242</v>
      </c>
      <c r="V293">
        <v>0</v>
      </c>
      <c r="X293" s="39" t="s">
        <v>32215</v>
      </c>
      <c r="Y293">
        <v>0</v>
      </c>
      <c r="AA293" s="39" t="s">
        <v>32177</v>
      </c>
      <c r="AB293">
        <v>0</v>
      </c>
      <c r="AD293" s="39" t="s">
        <v>32178</v>
      </c>
      <c r="AE293">
        <v>1</v>
      </c>
      <c r="AG293" s="39" t="s">
        <v>32179</v>
      </c>
      <c r="AH293">
        <v>1</v>
      </c>
      <c r="AJ293" s="39" t="s">
        <v>32180</v>
      </c>
      <c r="AK293">
        <v>1</v>
      </c>
    </row>
    <row r="294" spans="1:37" x14ac:dyDescent="0.3">
      <c r="A294">
        <v>293</v>
      </c>
      <c r="B294" s="1">
        <v>45868.826736111114</v>
      </c>
      <c r="C294" s="1">
        <v>45868.830231481479</v>
      </c>
      <c r="D294" s="39" t="s">
        <v>1628</v>
      </c>
      <c r="E294" s="39" t="s">
        <v>1629</v>
      </c>
      <c r="F294">
        <v>8</v>
      </c>
      <c r="I294" s="39" t="s">
        <v>16918</v>
      </c>
      <c r="J294">
        <v>1</v>
      </c>
      <c r="L294" s="39" t="s">
        <v>32239</v>
      </c>
      <c r="M294">
        <v>1</v>
      </c>
      <c r="O294" s="39" t="s">
        <v>32173</v>
      </c>
      <c r="P294">
        <v>1</v>
      </c>
      <c r="R294" s="39" t="s">
        <v>16837</v>
      </c>
      <c r="S294">
        <v>0</v>
      </c>
      <c r="U294" s="39" t="s">
        <v>32259</v>
      </c>
      <c r="V294">
        <v>0</v>
      </c>
      <c r="X294" s="39" t="s">
        <v>32176</v>
      </c>
      <c r="Y294">
        <v>1</v>
      </c>
      <c r="AA294" s="39" t="s">
        <v>32182</v>
      </c>
      <c r="AB294">
        <v>1</v>
      </c>
      <c r="AD294" s="39" t="s">
        <v>32178</v>
      </c>
      <c r="AE294">
        <v>1</v>
      </c>
      <c r="AG294" s="39" t="s">
        <v>32179</v>
      </c>
      <c r="AH294">
        <v>1</v>
      </c>
      <c r="AJ294" s="39" t="s">
        <v>32180</v>
      </c>
      <c r="AK294">
        <v>1</v>
      </c>
    </row>
    <row r="295" spans="1:37" x14ac:dyDescent="0.3">
      <c r="A295">
        <v>294</v>
      </c>
      <c r="B295" s="1">
        <v>45868.874942129631</v>
      </c>
      <c r="C295" s="1">
        <v>45868.878784722219</v>
      </c>
      <c r="D295" s="39" t="s">
        <v>1825</v>
      </c>
      <c r="E295" s="39" t="s">
        <v>1826</v>
      </c>
      <c r="F295">
        <v>7</v>
      </c>
      <c r="I295" s="39" t="s">
        <v>16918</v>
      </c>
      <c r="J295">
        <v>1</v>
      </c>
      <c r="L295" s="39" t="s">
        <v>32239</v>
      </c>
      <c r="M295">
        <v>1</v>
      </c>
      <c r="O295" s="39" t="s">
        <v>32184</v>
      </c>
      <c r="P295">
        <v>0</v>
      </c>
      <c r="R295" s="39" t="s">
        <v>32174</v>
      </c>
      <c r="S295">
        <v>1</v>
      </c>
      <c r="U295" s="39" t="s">
        <v>32241</v>
      </c>
      <c r="V295">
        <v>1</v>
      </c>
      <c r="X295" s="39" t="s">
        <v>32176</v>
      </c>
      <c r="Y295">
        <v>1</v>
      </c>
      <c r="AA295" s="39" t="s">
        <v>32177</v>
      </c>
      <c r="AB295">
        <v>0</v>
      </c>
      <c r="AD295" s="39" t="s">
        <v>32178</v>
      </c>
      <c r="AE295">
        <v>1</v>
      </c>
      <c r="AG295" s="39" t="s">
        <v>32179</v>
      </c>
      <c r="AH295">
        <v>1</v>
      </c>
      <c r="AJ295" s="39" t="s">
        <v>32226</v>
      </c>
      <c r="AK295">
        <v>0</v>
      </c>
    </row>
    <row r="296" spans="1:37" x14ac:dyDescent="0.3">
      <c r="A296">
        <v>295</v>
      </c>
      <c r="B296" s="1">
        <v>45868.901608796295</v>
      </c>
      <c r="C296" s="1">
        <v>45868.905370370368</v>
      </c>
      <c r="D296" s="39" t="s">
        <v>4726</v>
      </c>
      <c r="E296" s="39" t="s">
        <v>4727</v>
      </c>
      <c r="F296">
        <v>4</v>
      </c>
      <c r="I296" s="39" t="s">
        <v>16918</v>
      </c>
      <c r="J296">
        <v>1</v>
      </c>
      <c r="L296" s="39" t="s">
        <v>32239</v>
      </c>
      <c r="M296">
        <v>1</v>
      </c>
      <c r="O296" s="39" t="s">
        <v>32184</v>
      </c>
      <c r="P296">
        <v>0</v>
      </c>
      <c r="R296" s="39" t="s">
        <v>32189</v>
      </c>
      <c r="S296">
        <v>0</v>
      </c>
      <c r="U296" s="39" t="s">
        <v>32259</v>
      </c>
      <c r="V296">
        <v>0</v>
      </c>
      <c r="X296" s="39" t="s">
        <v>32215</v>
      </c>
      <c r="Y296">
        <v>0</v>
      </c>
      <c r="AA296" s="39" t="s">
        <v>32209</v>
      </c>
      <c r="AB296">
        <v>0</v>
      </c>
      <c r="AD296" s="39" t="s">
        <v>32178</v>
      </c>
      <c r="AE296">
        <v>1</v>
      </c>
      <c r="AG296" s="39" t="s">
        <v>32179</v>
      </c>
      <c r="AH296">
        <v>1</v>
      </c>
      <c r="AJ296" s="39" t="s">
        <v>32183</v>
      </c>
      <c r="AK296">
        <v>0</v>
      </c>
    </row>
    <row r="297" spans="1:37" x14ac:dyDescent="0.3">
      <c r="A297">
        <v>296</v>
      </c>
      <c r="B297" s="1">
        <v>45868.926898148151</v>
      </c>
      <c r="C297" s="1">
        <v>45868.935486111113</v>
      </c>
      <c r="D297" s="39" t="s">
        <v>1814</v>
      </c>
      <c r="E297" s="39" t="s">
        <v>1815</v>
      </c>
      <c r="F297">
        <v>7</v>
      </c>
      <c r="I297" s="39" t="s">
        <v>16918</v>
      </c>
      <c r="J297">
        <v>1</v>
      </c>
      <c r="L297" s="39" t="s">
        <v>32239</v>
      </c>
      <c r="M297">
        <v>1</v>
      </c>
      <c r="O297" s="39" t="s">
        <v>32173</v>
      </c>
      <c r="P297">
        <v>1</v>
      </c>
      <c r="R297" s="39" t="s">
        <v>32174</v>
      </c>
      <c r="S297">
        <v>1</v>
      </c>
      <c r="U297" s="39" t="s">
        <v>32260</v>
      </c>
      <c r="V297">
        <v>0</v>
      </c>
      <c r="X297" s="39" t="s">
        <v>32191</v>
      </c>
      <c r="Y297">
        <v>0</v>
      </c>
      <c r="AA297" s="39" t="s">
        <v>32182</v>
      </c>
      <c r="AB297">
        <v>1</v>
      </c>
      <c r="AD297" s="39" t="s">
        <v>32178</v>
      </c>
      <c r="AE297">
        <v>1</v>
      </c>
      <c r="AG297" s="39" t="s">
        <v>32179</v>
      </c>
      <c r="AH297">
        <v>1</v>
      </c>
      <c r="AJ297" s="39" t="s">
        <v>32186</v>
      </c>
      <c r="AK297">
        <v>0</v>
      </c>
    </row>
    <row r="298" spans="1:37" x14ac:dyDescent="0.3">
      <c r="A298">
        <v>297</v>
      </c>
      <c r="B298" s="1">
        <v>45869.477881944447</v>
      </c>
      <c r="C298" s="1">
        <v>45869.483229166668</v>
      </c>
      <c r="D298" s="39" t="s">
        <v>1714</v>
      </c>
      <c r="E298" s="39" t="s">
        <v>1715</v>
      </c>
      <c r="F298">
        <v>6</v>
      </c>
      <c r="I298" s="39" t="s">
        <v>16918</v>
      </c>
      <c r="J298">
        <v>1</v>
      </c>
      <c r="L298" s="39" t="s">
        <v>32239</v>
      </c>
      <c r="M298">
        <v>1</v>
      </c>
      <c r="O298" s="39" t="s">
        <v>32184</v>
      </c>
      <c r="P298">
        <v>0</v>
      </c>
      <c r="R298" s="39" t="s">
        <v>32174</v>
      </c>
      <c r="S298">
        <v>1</v>
      </c>
      <c r="U298" s="39" t="s">
        <v>32280</v>
      </c>
      <c r="V298">
        <v>0</v>
      </c>
      <c r="X298" s="39" t="s">
        <v>32176</v>
      </c>
      <c r="Y298">
        <v>1</v>
      </c>
      <c r="AA298" s="39" t="s">
        <v>32209</v>
      </c>
      <c r="AB298">
        <v>0</v>
      </c>
      <c r="AD298" s="39" t="s">
        <v>32178</v>
      </c>
      <c r="AE298">
        <v>1</v>
      </c>
      <c r="AG298" s="39" t="s">
        <v>32179</v>
      </c>
      <c r="AH298">
        <v>1</v>
      </c>
      <c r="AJ298" s="39" t="s">
        <v>32183</v>
      </c>
      <c r="AK298">
        <v>0</v>
      </c>
    </row>
    <row r="299" spans="1:37" x14ac:dyDescent="0.3">
      <c r="A299">
        <v>298</v>
      </c>
      <c r="B299" s="1">
        <v>45869.495879629627</v>
      </c>
      <c r="C299" s="1">
        <v>45869.497789351852</v>
      </c>
      <c r="D299" s="39" t="s">
        <v>1861</v>
      </c>
      <c r="E299" s="39" t="s">
        <v>1862</v>
      </c>
      <c r="F299">
        <v>4</v>
      </c>
      <c r="I299" s="39" t="s">
        <v>26031</v>
      </c>
      <c r="J299">
        <v>0</v>
      </c>
      <c r="L299" s="39" t="s">
        <v>32239</v>
      </c>
      <c r="M299">
        <v>1</v>
      </c>
      <c r="O299" s="39" t="s">
        <v>32184</v>
      </c>
      <c r="P299">
        <v>0</v>
      </c>
      <c r="R299" s="39" t="s">
        <v>32174</v>
      </c>
      <c r="S299">
        <v>1</v>
      </c>
      <c r="U299" s="39" t="s">
        <v>32260</v>
      </c>
      <c r="V299">
        <v>0</v>
      </c>
      <c r="X299" s="39" t="s">
        <v>32215</v>
      </c>
      <c r="Y299">
        <v>0</v>
      </c>
      <c r="AA299" s="39" t="s">
        <v>32209</v>
      </c>
      <c r="AB299">
        <v>0</v>
      </c>
      <c r="AD299" s="39" t="s">
        <v>32178</v>
      </c>
      <c r="AE299">
        <v>1</v>
      </c>
      <c r="AG299" s="39" t="s">
        <v>32179</v>
      </c>
      <c r="AH299">
        <v>1</v>
      </c>
      <c r="AJ299" s="39" t="s">
        <v>32193</v>
      </c>
      <c r="AK299">
        <v>0</v>
      </c>
    </row>
    <row r="300" spans="1:37" x14ac:dyDescent="0.3">
      <c r="A300">
        <v>299</v>
      </c>
      <c r="B300" s="1">
        <v>45869.494050925925</v>
      </c>
      <c r="C300" s="1">
        <v>45869.498136574075</v>
      </c>
      <c r="D300" s="39" t="s">
        <v>1513</v>
      </c>
      <c r="E300" s="39" t="s">
        <v>1514</v>
      </c>
      <c r="F300">
        <v>4</v>
      </c>
      <c r="I300" s="39" t="s">
        <v>16918</v>
      </c>
      <c r="J300">
        <v>1</v>
      </c>
      <c r="L300" s="39" t="s">
        <v>32239</v>
      </c>
      <c r="M300">
        <v>1</v>
      </c>
      <c r="O300" s="39" t="s">
        <v>32184</v>
      </c>
      <c r="P300">
        <v>0</v>
      </c>
      <c r="R300" s="39" t="s">
        <v>16837</v>
      </c>
      <c r="S300">
        <v>0</v>
      </c>
      <c r="U300" s="39" t="s">
        <v>32252</v>
      </c>
      <c r="V300">
        <v>0</v>
      </c>
      <c r="X300" s="39" t="s">
        <v>32215</v>
      </c>
      <c r="Y300">
        <v>0</v>
      </c>
      <c r="AA300" s="39" t="s">
        <v>32209</v>
      </c>
      <c r="AB300">
        <v>0</v>
      </c>
      <c r="AD300" s="39" t="s">
        <v>32178</v>
      </c>
      <c r="AE300">
        <v>1</v>
      </c>
      <c r="AG300" s="39" t="s">
        <v>32179</v>
      </c>
      <c r="AH300">
        <v>1</v>
      </c>
      <c r="AJ300" s="39" t="s">
        <v>32193</v>
      </c>
      <c r="AK300">
        <v>0</v>
      </c>
    </row>
    <row r="301" spans="1:37" x14ac:dyDescent="0.3">
      <c r="A301">
        <v>300</v>
      </c>
      <c r="B301" s="1">
        <v>45869.564375000002</v>
      </c>
      <c r="C301" s="1">
        <v>45869.572187500002</v>
      </c>
      <c r="D301" s="39" t="s">
        <v>1419</v>
      </c>
      <c r="E301" s="39" t="s">
        <v>1420</v>
      </c>
      <c r="F301">
        <v>6</v>
      </c>
      <c r="I301" s="39" t="s">
        <v>16918</v>
      </c>
      <c r="J301">
        <v>1</v>
      </c>
      <c r="L301" s="39" t="s">
        <v>32239</v>
      </c>
      <c r="M301">
        <v>1</v>
      </c>
      <c r="O301" s="39" t="s">
        <v>32207</v>
      </c>
      <c r="P301">
        <v>0</v>
      </c>
      <c r="R301" s="39" t="s">
        <v>32174</v>
      </c>
      <c r="S301">
        <v>1</v>
      </c>
      <c r="U301" s="39" t="s">
        <v>32292</v>
      </c>
      <c r="V301">
        <v>0</v>
      </c>
      <c r="X301" s="39" t="s">
        <v>32176</v>
      </c>
      <c r="Y301">
        <v>1</v>
      </c>
      <c r="AA301" s="39" t="s">
        <v>32177</v>
      </c>
      <c r="AB301">
        <v>0</v>
      </c>
      <c r="AD301" s="39" t="s">
        <v>32178</v>
      </c>
      <c r="AE301">
        <v>1</v>
      </c>
      <c r="AG301" s="39" t="s">
        <v>32179</v>
      </c>
      <c r="AH301">
        <v>1</v>
      </c>
      <c r="AJ301" s="39" t="s">
        <v>32193</v>
      </c>
      <c r="AK301">
        <v>0</v>
      </c>
    </row>
    <row r="302" spans="1:37" x14ac:dyDescent="0.3">
      <c r="A302">
        <v>301</v>
      </c>
      <c r="B302" s="1">
        <v>45869.563576388886</v>
      </c>
      <c r="C302" s="1">
        <v>45869.572581018518</v>
      </c>
      <c r="D302" s="39" t="s">
        <v>1409</v>
      </c>
      <c r="E302" s="39" t="s">
        <v>1410</v>
      </c>
      <c r="F302">
        <v>5</v>
      </c>
      <c r="I302" s="39" t="s">
        <v>16918</v>
      </c>
      <c r="J302">
        <v>1</v>
      </c>
      <c r="L302" s="39" t="s">
        <v>32239</v>
      </c>
      <c r="M302">
        <v>1</v>
      </c>
      <c r="O302" s="39" t="s">
        <v>32207</v>
      </c>
      <c r="P302">
        <v>0</v>
      </c>
      <c r="R302" s="39" t="s">
        <v>32174</v>
      </c>
      <c r="S302">
        <v>1</v>
      </c>
      <c r="U302" s="39" t="s">
        <v>32254</v>
      </c>
      <c r="V302">
        <v>0</v>
      </c>
      <c r="X302" s="39" t="s">
        <v>32176</v>
      </c>
      <c r="Y302">
        <v>1</v>
      </c>
      <c r="AA302" s="39" t="s">
        <v>32177</v>
      </c>
      <c r="AB302">
        <v>0</v>
      </c>
      <c r="AD302" s="39" t="s">
        <v>32213</v>
      </c>
      <c r="AE302">
        <v>0</v>
      </c>
      <c r="AG302" s="39" t="s">
        <v>32179</v>
      </c>
      <c r="AH302">
        <v>1</v>
      </c>
      <c r="AJ302" s="39" t="s">
        <v>32193</v>
      </c>
      <c r="AK302">
        <v>0</v>
      </c>
    </row>
    <row r="303" spans="1:37" x14ac:dyDescent="0.3">
      <c r="A303">
        <v>302</v>
      </c>
      <c r="B303" s="1">
        <v>45869.566134259258</v>
      </c>
      <c r="C303" s="1">
        <v>45869.572615740741</v>
      </c>
      <c r="D303" s="39" t="s">
        <v>990</v>
      </c>
      <c r="E303" s="39" t="s">
        <v>991</v>
      </c>
      <c r="F303">
        <v>6</v>
      </c>
      <c r="I303" s="39" t="s">
        <v>16918</v>
      </c>
      <c r="J303">
        <v>1</v>
      </c>
      <c r="L303" s="39" t="s">
        <v>32239</v>
      </c>
      <c r="M303">
        <v>1</v>
      </c>
      <c r="O303" s="39" t="s">
        <v>32173</v>
      </c>
      <c r="P303">
        <v>1</v>
      </c>
      <c r="R303" s="39" t="s">
        <v>32174</v>
      </c>
      <c r="S303">
        <v>1</v>
      </c>
      <c r="U303" s="39" t="s">
        <v>32292</v>
      </c>
      <c r="V303">
        <v>0</v>
      </c>
      <c r="X303" s="39" t="s">
        <v>32176</v>
      </c>
      <c r="Y303">
        <v>1</v>
      </c>
      <c r="AA303" s="39" t="s">
        <v>32177</v>
      </c>
      <c r="AB303">
        <v>0</v>
      </c>
      <c r="AD303" s="39" t="s">
        <v>32213</v>
      </c>
      <c r="AE303">
        <v>0</v>
      </c>
      <c r="AG303" s="39" t="s">
        <v>32179</v>
      </c>
      <c r="AH303">
        <v>1</v>
      </c>
      <c r="AJ303" s="39" t="s">
        <v>32193</v>
      </c>
      <c r="AK303">
        <v>0</v>
      </c>
    </row>
    <row r="304" spans="1:37" x14ac:dyDescent="0.3">
      <c r="A304">
        <v>303</v>
      </c>
      <c r="B304" s="1">
        <v>45869.573958333334</v>
      </c>
      <c r="C304" s="1">
        <v>45869.575324074074</v>
      </c>
      <c r="D304" s="39" t="s">
        <v>1259</v>
      </c>
      <c r="E304" s="39" t="s">
        <v>1260</v>
      </c>
      <c r="F304">
        <v>5</v>
      </c>
      <c r="I304" s="39" t="s">
        <v>16918</v>
      </c>
      <c r="J304">
        <v>1</v>
      </c>
      <c r="L304" s="39" t="s">
        <v>32239</v>
      </c>
      <c r="M304">
        <v>1</v>
      </c>
      <c r="O304" s="39" t="s">
        <v>32207</v>
      </c>
      <c r="P304">
        <v>0</v>
      </c>
      <c r="R304" s="39" t="s">
        <v>32174</v>
      </c>
      <c r="S304">
        <v>1</v>
      </c>
      <c r="U304" s="39" t="s">
        <v>32293</v>
      </c>
      <c r="V304">
        <v>0</v>
      </c>
      <c r="X304" s="39" t="s">
        <v>32176</v>
      </c>
      <c r="Y304">
        <v>1</v>
      </c>
      <c r="AA304" s="39" t="s">
        <v>32177</v>
      </c>
      <c r="AB304">
        <v>0</v>
      </c>
      <c r="AD304" s="39" t="s">
        <v>32213</v>
      </c>
      <c r="AE304">
        <v>0</v>
      </c>
      <c r="AG304" s="39" t="s">
        <v>32179</v>
      </c>
      <c r="AH304">
        <v>1</v>
      </c>
      <c r="AJ304" s="39" t="s">
        <v>32193</v>
      </c>
      <c r="AK304">
        <v>0</v>
      </c>
    </row>
    <row r="305" spans="1:37" x14ac:dyDescent="0.3">
      <c r="A305">
        <v>304</v>
      </c>
      <c r="B305" s="1">
        <v>45871.52815972222</v>
      </c>
      <c r="C305" s="1">
        <v>45871.532835648148</v>
      </c>
      <c r="D305" s="39" t="s">
        <v>1650</v>
      </c>
      <c r="E305" s="39" t="s">
        <v>1651</v>
      </c>
      <c r="F305">
        <v>8</v>
      </c>
      <c r="I305" s="39" t="s">
        <v>16918</v>
      </c>
      <c r="J305">
        <v>1</v>
      </c>
      <c r="L305" s="39" t="s">
        <v>32239</v>
      </c>
      <c r="M305">
        <v>1</v>
      </c>
      <c r="O305" s="39" t="s">
        <v>32207</v>
      </c>
      <c r="P305">
        <v>0</v>
      </c>
      <c r="R305" s="39" t="s">
        <v>32174</v>
      </c>
      <c r="S305">
        <v>1</v>
      </c>
      <c r="U305" s="39" t="s">
        <v>32273</v>
      </c>
      <c r="V305">
        <v>0</v>
      </c>
      <c r="X305" s="39" t="s">
        <v>32176</v>
      </c>
      <c r="Y305">
        <v>1</v>
      </c>
      <c r="AA305" s="39" t="s">
        <v>32182</v>
      </c>
      <c r="AB305">
        <v>1</v>
      </c>
      <c r="AD305" s="39" t="s">
        <v>32178</v>
      </c>
      <c r="AE305">
        <v>1</v>
      </c>
      <c r="AG305" s="39" t="s">
        <v>32179</v>
      </c>
      <c r="AH305">
        <v>1</v>
      </c>
      <c r="AJ305" s="39" t="s">
        <v>32180</v>
      </c>
      <c r="AK305">
        <v>1</v>
      </c>
    </row>
    <row r="306" spans="1:37" x14ac:dyDescent="0.3">
      <c r="A306">
        <v>305</v>
      </c>
      <c r="B306" s="1">
        <v>45871.940196759257</v>
      </c>
      <c r="C306" s="1">
        <v>45871.943020833336</v>
      </c>
      <c r="D306" s="39" t="s">
        <v>1670</v>
      </c>
      <c r="E306" s="39" t="s">
        <v>1671</v>
      </c>
      <c r="F306">
        <v>6</v>
      </c>
      <c r="I306" s="39" t="s">
        <v>16918</v>
      </c>
      <c r="J306">
        <v>1</v>
      </c>
      <c r="L306" s="39" t="s">
        <v>32239</v>
      </c>
      <c r="M306">
        <v>1</v>
      </c>
      <c r="O306" s="39" t="s">
        <v>32196</v>
      </c>
      <c r="P306">
        <v>0</v>
      </c>
      <c r="R306" s="39" t="s">
        <v>32174</v>
      </c>
      <c r="S306">
        <v>1</v>
      </c>
      <c r="U306" s="39" t="s">
        <v>32280</v>
      </c>
      <c r="V306">
        <v>0</v>
      </c>
      <c r="X306" s="39" t="s">
        <v>32215</v>
      </c>
      <c r="Y306">
        <v>0</v>
      </c>
      <c r="AA306" s="39" t="s">
        <v>32177</v>
      </c>
      <c r="AB306">
        <v>0</v>
      </c>
      <c r="AD306" s="39" t="s">
        <v>32178</v>
      </c>
      <c r="AE306">
        <v>1</v>
      </c>
      <c r="AG306" s="39" t="s">
        <v>32179</v>
      </c>
      <c r="AH306">
        <v>1</v>
      </c>
      <c r="AJ306" s="39" t="s">
        <v>32180</v>
      </c>
      <c r="AK306">
        <v>1</v>
      </c>
    </row>
    <row r="307" spans="1:37" x14ac:dyDescent="0.3">
      <c r="A307">
        <v>306</v>
      </c>
      <c r="B307" s="1">
        <v>45874.345231481479</v>
      </c>
      <c r="C307" s="1">
        <v>45874.354745370372</v>
      </c>
      <c r="D307" s="39" t="s">
        <v>32138</v>
      </c>
      <c r="E307" s="39" t="s">
        <v>32139</v>
      </c>
      <c r="F307">
        <v>7</v>
      </c>
      <c r="I307" s="39" t="s">
        <v>16918</v>
      </c>
      <c r="J307">
        <v>1</v>
      </c>
      <c r="L307" s="39" t="s">
        <v>32239</v>
      </c>
      <c r="M307">
        <v>1</v>
      </c>
      <c r="O307" s="39" t="s">
        <v>32207</v>
      </c>
      <c r="P307">
        <v>0</v>
      </c>
      <c r="R307" s="39" t="s">
        <v>32174</v>
      </c>
      <c r="S307">
        <v>1</v>
      </c>
      <c r="U307" s="39" t="s">
        <v>32258</v>
      </c>
      <c r="V307">
        <v>0</v>
      </c>
      <c r="X307" s="39" t="s">
        <v>32176</v>
      </c>
      <c r="Y307">
        <v>1</v>
      </c>
      <c r="AA307" s="39" t="s">
        <v>32177</v>
      </c>
      <c r="AB307">
        <v>0</v>
      </c>
      <c r="AD307" s="39" t="s">
        <v>32178</v>
      </c>
      <c r="AE307">
        <v>1</v>
      </c>
      <c r="AG307" s="39" t="s">
        <v>32179</v>
      </c>
      <c r="AH307">
        <v>1</v>
      </c>
      <c r="AJ307" s="39" t="s">
        <v>32180</v>
      </c>
      <c r="AK307">
        <v>1</v>
      </c>
    </row>
    <row r="308" spans="1:37" x14ac:dyDescent="0.3">
      <c r="A308">
        <v>307</v>
      </c>
      <c r="B308" s="1">
        <v>45876.636099537034</v>
      </c>
      <c r="C308" s="1">
        <v>45876.638622685183</v>
      </c>
      <c r="D308" s="39" t="s">
        <v>1834</v>
      </c>
      <c r="E308" s="39" t="s">
        <v>1835</v>
      </c>
      <c r="F308">
        <v>8</v>
      </c>
      <c r="I308" s="39" t="s">
        <v>16918</v>
      </c>
      <c r="J308">
        <v>1</v>
      </c>
      <c r="L308" s="39" t="s">
        <v>32253</v>
      </c>
      <c r="M308">
        <v>0</v>
      </c>
      <c r="O308" s="39" t="s">
        <v>32173</v>
      </c>
      <c r="P308">
        <v>1</v>
      </c>
      <c r="R308" s="39" t="s">
        <v>32174</v>
      </c>
      <c r="S308">
        <v>1</v>
      </c>
      <c r="U308" s="39" t="s">
        <v>32252</v>
      </c>
      <c r="V308">
        <v>0</v>
      </c>
      <c r="X308" s="39" t="s">
        <v>32176</v>
      </c>
      <c r="Y308">
        <v>1</v>
      </c>
      <c r="AA308" s="39" t="s">
        <v>32182</v>
      </c>
      <c r="AB308">
        <v>1</v>
      </c>
      <c r="AD308" s="39" t="s">
        <v>32178</v>
      </c>
      <c r="AE308">
        <v>1</v>
      </c>
      <c r="AG308" s="39" t="s">
        <v>32179</v>
      </c>
      <c r="AH308">
        <v>1</v>
      </c>
      <c r="AJ308" s="39" t="s">
        <v>32180</v>
      </c>
      <c r="AK308">
        <v>1</v>
      </c>
    </row>
    <row r="309" spans="1:37" x14ac:dyDescent="0.3">
      <c r="A309">
        <v>308</v>
      </c>
      <c r="B309" s="1">
        <v>45878.606956018521</v>
      </c>
      <c r="C309" s="1">
        <v>45878.61041666667</v>
      </c>
      <c r="D309" s="39" t="s">
        <v>1050</v>
      </c>
      <c r="E309" s="39" t="s">
        <v>1051</v>
      </c>
      <c r="F309">
        <v>7</v>
      </c>
      <c r="I309" s="39" t="s">
        <v>16918</v>
      </c>
      <c r="J309">
        <v>1</v>
      </c>
      <c r="L309" s="39" t="s">
        <v>32239</v>
      </c>
      <c r="M309">
        <v>1</v>
      </c>
      <c r="O309" s="39" t="s">
        <v>32173</v>
      </c>
      <c r="P309">
        <v>1</v>
      </c>
      <c r="R309" s="39" t="s">
        <v>16837</v>
      </c>
      <c r="S309">
        <v>0</v>
      </c>
      <c r="U309" s="39" t="s">
        <v>32258</v>
      </c>
      <c r="V309">
        <v>0</v>
      </c>
      <c r="X309" s="39" t="s">
        <v>32176</v>
      </c>
      <c r="Y309">
        <v>1</v>
      </c>
      <c r="AA309" s="39" t="s">
        <v>32177</v>
      </c>
      <c r="AB309">
        <v>0</v>
      </c>
      <c r="AD309" s="39" t="s">
        <v>32178</v>
      </c>
      <c r="AE309">
        <v>1</v>
      </c>
      <c r="AG309" s="39" t="s">
        <v>32179</v>
      </c>
      <c r="AH309">
        <v>1</v>
      </c>
      <c r="AJ309" s="39" t="s">
        <v>32180</v>
      </c>
      <c r="AK309">
        <v>1</v>
      </c>
    </row>
    <row r="310" spans="1:37" x14ac:dyDescent="0.3">
      <c r="A310">
        <v>309</v>
      </c>
      <c r="B310" s="1">
        <v>45880.029583333337</v>
      </c>
      <c r="C310" s="1">
        <v>45880.034490740742</v>
      </c>
      <c r="D310" s="39" t="s">
        <v>1726</v>
      </c>
      <c r="E310" s="39" t="s">
        <v>1727</v>
      </c>
      <c r="F310">
        <v>6</v>
      </c>
      <c r="I310" s="39" t="s">
        <v>16918</v>
      </c>
      <c r="J310">
        <v>1</v>
      </c>
      <c r="L310" s="39" t="s">
        <v>32239</v>
      </c>
      <c r="M310">
        <v>1</v>
      </c>
      <c r="O310" s="39" t="s">
        <v>32184</v>
      </c>
      <c r="P310">
        <v>0</v>
      </c>
      <c r="R310" s="39" t="s">
        <v>32174</v>
      </c>
      <c r="S310">
        <v>1</v>
      </c>
      <c r="U310" s="39" t="s">
        <v>32244</v>
      </c>
      <c r="V310">
        <v>0</v>
      </c>
      <c r="X310" s="39" t="s">
        <v>32176</v>
      </c>
      <c r="Y310">
        <v>1</v>
      </c>
      <c r="AA310" s="39" t="s">
        <v>32177</v>
      </c>
      <c r="AB310">
        <v>0</v>
      </c>
      <c r="AD310" s="39" t="s">
        <v>32178</v>
      </c>
      <c r="AE310">
        <v>1</v>
      </c>
      <c r="AG310" s="39" t="s">
        <v>32179</v>
      </c>
      <c r="AH310">
        <v>1</v>
      </c>
      <c r="AJ310" s="39" t="s">
        <v>32183</v>
      </c>
      <c r="AK310">
        <v>0</v>
      </c>
    </row>
    <row r="311" spans="1:37" x14ac:dyDescent="0.3">
      <c r="A311">
        <v>310</v>
      </c>
      <c r="B311" s="1">
        <v>45884.544895833336</v>
      </c>
      <c r="C311" s="1">
        <v>45884.561562499999</v>
      </c>
      <c r="D311" s="39" t="s">
        <v>4381</v>
      </c>
      <c r="E311" s="39" t="s">
        <v>4382</v>
      </c>
      <c r="F311">
        <v>8</v>
      </c>
      <c r="I311" s="39" t="s">
        <v>16918</v>
      </c>
      <c r="J311">
        <v>1</v>
      </c>
      <c r="L311" s="39" t="s">
        <v>32239</v>
      </c>
      <c r="M311">
        <v>1</v>
      </c>
      <c r="O311" s="39" t="s">
        <v>32184</v>
      </c>
      <c r="P311">
        <v>0</v>
      </c>
      <c r="R311" s="39" t="s">
        <v>32174</v>
      </c>
      <c r="S311">
        <v>1</v>
      </c>
      <c r="U311" s="39" t="s">
        <v>32241</v>
      </c>
      <c r="V311">
        <v>1</v>
      </c>
      <c r="X311" s="39" t="s">
        <v>32212</v>
      </c>
      <c r="Y311">
        <v>0</v>
      </c>
      <c r="AA311" s="39" t="s">
        <v>32182</v>
      </c>
      <c r="AB311">
        <v>1</v>
      </c>
      <c r="AD311" s="39" t="s">
        <v>32178</v>
      </c>
      <c r="AE311">
        <v>1</v>
      </c>
      <c r="AG311" s="39" t="s">
        <v>32179</v>
      </c>
      <c r="AH311">
        <v>1</v>
      </c>
      <c r="AJ311" s="39" t="s">
        <v>32180</v>
      </c>
      <c r="AK311">
        <v>1</v>
      </c>
    </row>
    <row r="312" spans="1:37" x14ac:dyDescent="0.3">
      <c r="A312">
        <v>311</v>
      </c>
      <c r="B312" s="1">
        <v>45887.439733796295</v>
      </c>
      <c r="C312" s="1">
        <v>45887.441006944442</v>
      </c>
      <c r="D312" s="39" t="s">
        <v>4765</v>
      </c>
      <c r="E312" s="39" t="s">
        <v>4766</v>
      </c>
      <c r="F312">
        <v>9</v>
      </c>
      <c r="I312" s="39" t="s">
        <v>16918</v>
      </c>
      <c r="J312">
        <v>1</v>
      </c>
      <c r="L312" s="39" t="s">
        <v>32239</v>
      </c>
      <c r="M312">
        <v>1</v>
      </c>
      <c r="O312" s="39" t="s">
        <v>32173</v>
      </c>
      <c r="P312">
        <v>1</v>
      </c>
      <c r="R312" s="39" t="s">
        <v>32174</v>
      </c>
      <c r="S312">
        <v>1</v>
      </c>
      <c r="U312" s="39" t="s">
        <v>32252</v>
      </c>
      <c r="V312">
        <v>0</v>
      </c>
      <c r="X312" s="39" t="s">
        <v>32176</v>
      </c>
      <c r="Y312">
        <v>1</v>
      </c>
      <c r="AA312" s="39" t="s">
        <v>32182</v>
      </c>
      <c r="AB312">
        <v>1</v>
      </c>
      <c r="AD312" s="39" t="s">
        <v>32178</v>
      </c>
      <c r="AE312">
        <v>1</v>
      </c>
      <c r="AG312" s="39" t="s">
        <v>32179</v>
      </c>
      <c r="AH312">
        <v>1</v>
      </c>
      <c r="AJ312" s="39" t="s">
        <v>32180</v>
      </c>
      <c r="AK312">
        <v>1</v>
      </c>
    </row>
    <row r="313" spans="1:37" x14ac:dyDescent="0.3">
      <c r="A313">
        <v>312</v>
      </c>
      <c r="B313" s="1">
        <v>45887.43953703704</v>
      </c>
      <c r="C313" s="1">
        <v>45887.442997685182</v>
      </c>
      <c r="D313" s="39" t="s">
        <v>33808</v>
      </c>
      <c r="E313" s="39" t="s">
        <v>35495</v>
      </c>
      <c r="F313">
        <v>7</v>
      </c>
      <c r="I313" s="39" t="s">
        <v>26031</v>
      </c>
      <c r="J313">
        <v>0</v>
      </c>
      <c r="L313" s="39" t="s">
        <v>32239</v>
      </c>
      <c r="M313">
        <v>1</v>
      </c>
      <c r="O313" s="39" t="s">
        <v>32184</v>
      </c>
      <c r="P313">
        <v>0</v>
      </c>
      <c r="R313" s="39" t="s">
        <v>32174</v>
      </c>
      <c r="S313">
        <v>1</v>
      </c>
      <c r="U313" s="39" t="s">
        <v>32252</v>
      </c>
      <c r="V313">
        <v>0</v>
      </c>
      <c r="X313" s="39" t="s">
        <v>32176</v>
      </c>
      <c r="Y313">
        <v>1</v>
      </c>
      <c r="AA313" s="39" t="s">
        <v>32182</v>
      </c>
      <c r="AB313">
        <v>1</v>
      </c>
      <c r="AD313" s="39" t="s">
        <v>32178</v>
      </c>
      <c r="AE313">
        <v>1</v>
      </c>
      <c r="AG313" s="39" t="s">
        <v>32179</v>
      </c>
      <c r="AH313">
        <v>1</v>
      </c>
      <c r="AJ313" s="39" t="s">
        <v>32180</v>
      </c>
      <c r="AK313">
        <v>1</v>
      </c>
    </row>
    <row r="314" spans="1:37" x14ac:dyDescent="0.3">
      <c r="A314">
        <v>313</v>
      </c>
      <c r="B314" s="1">
        <v>45887.935983796298</v>
      </c>
      <c r="C314" s="1">
        <v>45887.937418981484</v>
      </c>
      <c r="D314" s="39" t="s">
        <v>33802</v>
      </c>
      <c r="E314" s="39" t="s">
        <v>33913</v>
      </c>
      <c r="F314">
        <v>7</v>
      </c>
      <c r="I314" s="39" t="s">
        <v>16918</v>
      </c>
      <c r="J314">
        <v>1</v>
      </c>
      <c r="L314" s="39" t="s">
        <v>32239</v>
      </c>
      <c r="M314">
        <v>1</v>
      </c>
      <c r="O314" s="39" t="s">
        <v>32173</v>
      </c>
      <c r="P314">
        <v>1</v>
      </c>
      <c r="R314" s="39" t="s">
        <v>16837</v>
      </c>
      <c r="S314">
        <v>0</v>
      </c>
      <c r="U314" s="39" t="s">
        <v>32259</v>
      </c>
      <c r="V314">
        <v>0</v>
      </c>
      <c r="X314" s="39" t="s">
        <v>32176</v>
      </c>
      <c r="Y314">
        <v>1</v>
      </c>
      <c r="AA314" s="39" t="s">
        <v>32177</v>
      </c>
      <c r="AB314">
        <v>0</v>
      </c>
      <c r="AD314" s="39" t="s">
        <v>32178</v>
      </c>
      <c r="AE314">
        <v>1</v>
      </c>
      <c r="AG314" s="39" t="s">
        <v>32179</v>
      </c>
      <c r="AH314">
        <v>1</v>
      </c>
      <c r="AJ314" s="39" t="s">
        <v>32180</v>
      </c>
      <c r="AK314">
        <v>1</v>
      </c>
    </row>
    <row r="315" spans="1:37" x14ac:dyDescent="0.3">
      <c r="A315">
        <v>314</v>
      </c>
      <c r="B315" s="1">
        <v>45891.408437500002</v>
      </c>
      <c r="C315" s="1">
        <v>45891.40960648148</v>
      </c>
      <c r="D315" s="39" t="s">
        <v>4037</v>
      </c>
      <c r="E315" s="39" t="s">
        <v>4038</v>
      </c>
      <c r="F315">
        <v>2</v>
      </c>
      <c r="I315" s="39" t="s">
        <v>16918</v>
      </c>
      <c r="J315">
        <v>1</v>
      </c>
      <c r="L315" s="39" t="s">
        <v>32239</v>
      </c>
      <c r="M315">
        <v>1</v>
      </c>
      <c r="O315" s="39" t="s">
        <v>32204</v>
      </c>
      <c r="P315">
        <v>0</v>
      </c>
      <c r="R315" s="39" t="s">
        <v>32237</v>
      </c>
      <c r="S315">
        <v>0</v>
      </c>
      <c r="U315" s="39" t="s">
        <v>32252</v>
      </c>
      <c r="V315">
        <v>0</v>
      </c>
      <c r="X315" s="39" t="s">
        <v>32215</v>
      </c>
      <c r="Y315">
        <v>0</v>
      </c>
      <c r="AA315" s="39" t="s">
        <v>32209</v>
      </c>
      <c r="AB315">
        <v>0</v>
      </c>
      <c r="AD315" s="39" t="s">
        <v>32210</v>
      </c>
      <c r="AE315">
        <v>0</v>
      </c>
      <c r="AG315" s="39" t="s">
        <v>30043</v>
      </c>
      <c r="AH315">
        <v>0</v>
      </c>
      <c r="AJ315" s="39" t="s">
        <v>32226</v>
      </c>
      <c r="AK315">
        <v>0</v>
      </c>
    </row>
    <row r="316" spans="1:37" x14ac:dyDescent="0.3">
      <c r="A316">
        <v>315</v>
      </c>
      <c r="B316" s="1">
        <v>45892.545243055552</v>
      </c>
      <c r="C316" s="1">
        <v>45892.547129629631</v>
      </c>
      <c r="D316" s="39" t="s">
        <v>4022</v>
      </c>
      <c r="E316" s="39" t="s">
        <v>4023</v>
      </c>
      <c r="F316">
        <v>7</v>
      </c>
      <c r="I316" s="39" t="s">
        <v>16918</v>
      </c>
      <c r="J316">
        <v>1</v>
      </c>
      <c r="L316" s="39" t="s">
        <v>32239</v>
      </c>
      <c r="M316">
        <v>1</v>
      </c>
      <c r="O316" s="39" t="s">
        <v>32184</v>
      </c>
      <c r="P316">
        <v>0</v>
      </c>
      <c r="R316" s="39" t="s">
        <v>16837</v>
      </c>
      <c r="S316">
        <v>0</v>
      </c>
      <c r="U316" s="39" t="s">
        <v>32263</v>
      </c>
      <c r="V316">
        <v>0</v>
      </c>
      <c r="X316" s="39" t="s">
        <v>32176</v>
      </c>
      <c r="Y316">
        <v>1</v>
      </c>
      <c r="AA316" s="39" t="s">
        <v>32182</v>
      </c>
      <c r="AB316">
        <v>1</v>
      </c>
      <c r="AD316" s="39" t="s">
        <v>32178</v>
      </c>
      <c r="AE316">
        <v>1</v>
      </c>
      <c r="AG316" s="39" t="s">
        <v>32179</v>
      </c>
      <c r="AH316">
        <v>1</v>
      </c>
      <c r="AJ316" s="39" t="s">
        <v>32180</v>
      </c>
      <c r="AK316">
        <v>1</v>
      </c>
    </row>
    <row r="317" spans="1:37" x14ac:dyDescent="0.3">
      <c r="A317">
        <v>316</v>
      </c>
      <c r="B317" s="1">
        <v>45895.894999999997</v>
      </c>
      <c r="C317" s="1">
        <v>45895.897314814814</v>
      </c>
      <c r="D317" s="39" t="s">
        <v>3540</v>
      </c>
      <c r="E317" s="39" t="s">
        <v>3541</v>
      </c>
      <c r="F317">
        <v>7</v>
      </c>
      <c r="I317" s="39" t="s">
        <v>16918</v>
      </c>
      <c r="J317">
        <v>1</v>
      </c>
      <c r="L317" s="39" t="s">
        <v>32239</v>
      </c>
      <c r="M317">
        <v>1</v>
      </c>
      <c r="O317" s="39" t="s">
        <v>32207</v>
      </c>
      <c r="P317">
        <v>0</v>
      </c>
      <c r="R317" s="39" t="s">
        <v>32174</v>
      </c>
      <c r="S317">
        <v>1</v>
      </c>
      <c r="U317" s="39" t="s">
        <v>32282</v>
      </c>
      <c r="V317">
        <v>0</v>
      </c>
      <c r="X317" s="39" t="s">
        <v>32176</v>
      </c>
      <c r="Y317">
        <v>1</v>
      </c>
      <c r="AA317" s="39" t="s">
        <v>32182</v>
      </c>
      <c r="AB317">
        <v>1</v>
      </c>
      <c r="AD317" s="39" t="s">
        <v>32178</v>
      </c>
      <c r="AE317">
        <v>1</v>
      </c>
      <c r="AG317" s="39" t="s">
        <v>32179</v>
      </c>
      <c r="AH317">
        <v>1</v>
      </c>
      <c r="AJ317" s="39" t="s">
        <v>32183</v>
      </c>
      <c r="AK317">
        <v>0</v>
      </c>
    </row>
    <row r="318" spans="1:37" x14ac:dyDescent="0.3">
      <c r="A318">
        <v>317</v>
      </c>
      <c r="B318" s="1">
        <v>45897.579571759263</v>
      </c>
      <c r="C318" s="1">
        <v>45897.581250000003</v>
      </c>
      <c r="D318" s="39" t="s">
        <v>1242</v>
      </c>
      <c r="E318" s="39" t="s">
        <v>1243</v>
      </c>
      <c r="F318">
        <v>7</v>
      </c>
      <c r="I318" s="39" t="s">
        <v>16918</v>
      </c>
      <c r="J318">
        <v>1</v>
      </c>
      <c r="L318" s="39" t="s">
        <v>32239</v>
      </c>
      <c r="M318">
        <v>1</v>
      </c>
      <c r="O318" s="39" t="s">
        <v>32184</v>
      </c>
      <c r="P318">
        <v>0</v>
      </c>
      <c r="R318" s="39" t="s">
        <v>16837</v>
      </c>
      <c r="S318">
        <v>0</v>
      </c>
      <c r="U318" s="39" t="s">
        <v>32240</v>
      </c>
      <c r="V318">
        <v>1</v>
      </c>
      <c r="X318" s="39" t="s">
        <v>32176</v>
      </c>
      <c r="Y318">
        <v>1</v>
      </c>
      <c r="AA318" s="39" t="s">
        <v>32182</v>
      </c>
      <c r="AB318">
        <v>1</v>
      </c>
      <c r="AD318" s="39" t="s">
        <v>32178</v>
      </c>
      <c r="AE318">
        <v>1</v>
      </c>
      <c r="AG318" s="39" t="s">
        <v>32179</v>
      </c>
      <c r="AH318">
        <v>1</v>
      </c>
      <c r="AJ318" s="39" t="s">
        <v>32183</v>
      </c>
      <c r="AK318">
        <v>0</v>
      </c>
    </row>
    <row r="319" spans="1:37" x14ac:dyDescent="0.3">
      <c r="A319">
        <v>318</v>
      </c>
      <c r="B319" s="1">
        <v>45897.579409722224</v>
      </c>
      <c r="C319" s="1">
        <v>45897.583113425928</v>
      </c>
      <c r="D319" s="39" t="s">
        <v>1230</v>
      </c>
      <c r="E319" s="39" t="s">
        <v>1231</v>
      </c>
      <c r="F319">
        <v>7</v>
      </c>
      <c r="I319" s="39" t="s">
        <v>16918</v>
      </c>
      <c r="J319">
        <v>1</v>
      </c>
      <c r="L319" s="39" t="s">
        <v>32239</v>
      </c>
      <c r="M319">
        <v>1</v>
      </c>
      <c r="O319" s="39" t="s">
        <v>32184</v>
      </c>
      <c r="P319">
        <v>0</v>
      </c>
      <c r="R319" s="39" t="s">
        <v>16837</v>
      </c>
      <c r="S319">
        <v>0</v>
      </c>
      <c r="U319" s="39" t="s">
        <v>32252</v>
      </c>
      <c r="V319">
        <v>0</v>
      </c>
      <c r="X319" s="39" t="s">
        <v>32176</v>
      </c>
      <c r="Y319">
        <v>1</v>
      </c>
      <c r="AA319" s="39" t="s">
        <v>32182</v>
      </c>
      <c r="AB319">
        <v>1</v>
      </c>
      <c r="AD319" s="39" t="s">
        <v>32178</v>
      </c>
      <c r="AE319">
        <v>1</v>
      </c>
      <c r="AG319" s="39" t="s">
        <v>32179</v>
      </c>
      <c r="AH319">
        <v>1</v>
      </c>
      <c r="AJ319" s="39" t="s">
        <v>32180</v>
      </c>
      <c r="AK319">
        <v>1</v>
      </c>
    </row>
    <row r="320" spans="1:37" x14ac:dyDescent="0.3">
      <c r="A320">
        <v>319</v>
      </c>
      <c r="B320" s="1">
        <v>45897.73841435185</v>
      </c>
      <c r="C320" s="1">
        <v>45897.741932870369</v>
      </c>
      <c r="D320" s="39" t="s">
        <v>4757</v>
      </c>
      <c r="E320" s="39" t="s">
        <v>4758</v>
      </c>
      <c r="F320">
        <v>7</v>
      </c>
      <c r="I320" s="39" t="s">
        <v>16918</v>
      </c>
      <c r="J320">
        <v>1</v>
      </c>
      <c r="L320" s="39" t="s">
        <v>32239</v>
      </c>
      <c r="M320">
        <v>1</v>
      </c>
      <c r="O320" s="39" t="s">
        <v>32173</v>
      </c>
      <c r="P320">
        <v>1</v>
      </c>
      <c r="R320" s="39" t="s">
        <v>32174</v>
      </c>
      <c r="S320">
        <v>1</v>
      </c>
      <c r="U320" s="39" t="s">
        <v>32251</v>
      </c>
      <c r="V320">
        <v>0</v>
      </c>
      <c r="X320" s="39" t="s">
        <v>32215</v>
      </c>
      <c r="Y320">
        <v>0</v>
      </c>
      <c r="AA320" s="39" t="s">
        <v>32177</v>
      </c>
      <c r="AB320">
        <v>0</v>
      </c>
      <c r="AD320" s="39" t="s">
        <v>32178</v>
      </c>
      <c r="AE320">
        <v>1</v>
      </c>
      <c r="AG320" s="39" t="s">
        <v>32179</v>
      </c>
      <c r="AH320">
        <v>1</v>
      </c>
      <c r="AJ320" s="39" t="s">
        <v>32180</v>
      </c>
      <c r="AK320">
        <v>1</v>
      </c>
    </row>
    <row r="321" spans="1:37" x14ac:dyDescent="0.3">
      <c r="A321">
        <v>320</v>
      </c>
      <c r="B321" s="1">
        <v>45899.618576388886</v>
      </c>
      <c r="C321" s="1">
        <v>45899.621412037035</v>
      </c>
      <c r="D321" s="39" t="s">
        <v>33831</v>
      </c>
      <c r="E321" s="39" t="s">
        <v>33903</v>
      </c>
      <c r="F321">
        <v>9</v>
      </c>
      <c r="I321" s="39" t="s">
        <v>16918</v>
      </c>
      <c r="J321">
        <v>1</v>
      </c>
      <c r="L321" s="39" t="s">
        <v>32239</v>
      </c>
      <c r="M321">
        <v>1</v>
      </c>
      <c r="O321" s="39" t="s">
        <v>32173</v>
      </c>
      <c r="P321">
        <v>1</v>
      </c>
      <c r="R321" s="39" t="s">
        <v>32174</v>
      </c>
      <c r="S321">
        <v>1</v>
      </c>
      <c r="U321" s="39" t="s">
        <v>32258</v>
      </c>
      <c r="V321">
        <v>0</v>
      </c>
      <c r="X321" s="39" t="s">
        <v>32176</v>
      </c>
      <c r="Y321">
        <v>1</v>
      </c>
      <c r="AA321" s="39" t="s">
        <v>32182</v>
      </c>
      <c r="AB321">
        <v>1</v>
      </c>
      <c r="AD321" s="39" t="s">
        <v>32178</v>
      </c>
      <c r="AE321">
        <v>1</v>
      </c>
      <c r="AG321" s="39" t="s">
        <v>32179</v>
      </c>
      <c r="AH321">
        <v>1</v>
      </c>
      <c r="AJ321" s="39" t="s">
        <v>32180</v>
      </c>
      <c r="AK321">
        <v>1</v>
      </c>
    </row>
    <row r="322" spans="1:37" x14ac:dyDescent="0.3">
      <c r="A322">
        <v>321</v>
      </c>
      <c r="B322" s="1">
        <v>45901.863136574073</v>
      </c>
      <c r="C322" s="1">
        <v>45901.865393518521</v>
      </c>
      <c r="D322" s="39" t="s">
        <v>4715</v>
      </c>
      <c r="E322" s="39" t="s">
        <v>4716</v>
      </c>
      <c r="F322">
        <v>7</v>
      </c>
      <c r="I322" s="39" t="s">
        <v>16918</v>
      </c>
      <c r="J322">
        <v>1</v>
      </c>
      <c r="L322" s="39" t="s">
        <v>32239</v>
      </c>
      <c r="M322">
        <v>1</v>
      </c>
      <c r="O322" s="39" t="s">
        <v>32184</v>
      </c>
      <c r="P322">
        <v>0</v>
      </c>
      <c r="R322" s="39" t="s">
        <v>16837</v>
      </c>
      <c r="S322">
        <v>0</v>
      </c>
      <c r="U322" s="39" t="s">
        <v>32263</v>
      </c>
      <c r="V322">
        <v>0</v>
      </c>
      <c r="X322" s="39" t="s">
        <v>32176</v>
      </c>
      <c r="Y322">
        <v>1</v>
      </c>
      <c r="AA322" s="39" t="s">
        <v>32182</v>
      </c>
      <c r="AB322">
        <v>1</v>
      </c>
      <c r="AD322" s="39" t="s">
        <v>32178</v>
      </c>
      <c r="AE322">
        <v>1</v>
      </c>
      <c r="AG322" s="39" t="s">
        <v>32179</v>
      </c>
      <c r="AH322">
        <v>1</v>
      </c>
      <c r="AJ322" s="39" t="s">
        <v>32180</v>
      </c>
      <c r="AK322">
        <v>1</v>
      </c>
    </row>
    <row r="323" spans="1:37" x14ac:dyDescent="0.3">
      <c r="A323">
        <v>322</v>
      </c>
      <c r="B323" s="1">
        <v>45902.022407407407</v>
      </c>
      <c r="C323" s="1">
        <v>45902.036319444444</v>
      </c>
      <c r="D323" s="39" t="s">
        <v>4659</v>
      </c>
      <c r="E323" s="39" t="s">
        <v>4660</v>
      </c>
      <c r="F323">
        <v>9</v>
      </c>
      <c r="I323" s="39" t="s">
        <v>16918</v>
      </c>
      <c r="J323">
        <v>1</v>
      </c>
      <c r="L323" s="39" t="s">
        <v>32239</v>
      </c>
      <c r="M323">
        <v>1</v>
      </c>
      <c r="O323" s="39" t="s">
        <v>32173</v>
      </c>
      <c r="P323">
        <v>1</v>
      </c>
      <c r="R323" s="39" t="s">
        <v>32174</v>
      </c>
      <c r="S323">
        <v>1</v>
      </c>
      <c r="U323" s="39" t="s">
        <v>32260</v>
      </c>
      <c r="V323">
        <v>0</v>
      </c>
      <c r="X323" s="39" t="s">
        <v>32176</v>
      </c>
      <c r="Y323">
        <v>1</v>
      </c>
      <c r="AA323" s="39" t="s">
        <v>32182</v>
      </c>
      <c r="AB323">
        <v>1</v>
      </c>
      <c r="AD323" s="39" t="s">
        <v>32178</v>
      </c>
      <c r="AE323">
        <v>1</v>
      </c>
      <c r="AG323" s="39" t="s">
        <v>32179</v>
      </c>
      <c r="AH323">
        <v>1</v>
      </c>
      <c r="AJ323" s="39" t="s">
        <v>32180</v>
      </c>
      <c r="AK323">
        <v>1</v>
      </c>
    </row>
    <row r="324" spans="1:37" x14ac:dyDescent="0.3">
      <c r="A324">
        <v>323</v>
      </c>
      <c r="B324" s="1">
        <v>45902.553414351853</v>
      </c>
      <c r="C324" s="1">
        <v>45902.556203703702</v>
      </c>
      <c r="D324" s="39" t="s">
        <v>263</v>
      </c>
      <c r="E324" s="39" t="s">
        <v>264</v>
      </c>
      <c r="F324">
        <v>5</v>
      </c>
      <c r="I324" s="39" t="s">
        <v>16918</v>
      </c>
      <c r="J324">
        <v>1</v>
      </c>
      <c r="L324" s="39" t="s">
        <v>32289</v>
      </c>
      <c r="M324">
        <v>0</v>
      </c>
      <c r="O324" s="39" t="s">
        <v>32184</v>
      </c>
      <c r="P324">
        <v>0</v>
      </c>
      <c r="R324" s="39" t="s">
        <v>32174</v>
      </c>
      <c r="S324">
        <v>1</v>
      </c>
      <c r="U324" s="39" t="s">
        <v>32250</v>
      </c>
      <c r="V324">
        <v>0</v>
      </c>
      <c r="X324" s="39" t="s">
        <v>32176</v>
      </c>
      <c r="Y324">
        <v>1</v>
      </c>
      <c r="AA324" s="39" t="s">
        <v>32177</v>
      </c>
      <c r="AB324">
        <v>0</v>
      </c>
      <c r="AD324" s="39" t="s">
        <v>32178</v>
      </c>
      <c r="AE324">
        <v>1</v>
      </c>
      <c r="AG324" s="39" t="s">
        <v>32179</v>
      </c>
      <c r="AH324">
        <v>1</v>
      </c>
      <c r="AJ324" s="39" t="s">
        <v>32183</v>
      </c>
      <c r="AK324">
        <v>0</v>
      </c>
    </row>
    <row r="325" spans="1:37" x14ac:dyDescent="0.3">
      <c r="A325">
        <v>324</v>
      </c>
      <c r="B325" s="1">
        <v>45902.610648148147</v>
      </c>
      <c r="C325" s="1">
        <v>45902.615648148145</v>
      </c>
      <c r="D325" s="39" t="s">
        <v>410</v>
      </c>
      <c r="E325" s="39" t="s">
        <v>411</v>
      </c>
      <c r="F325">
        <v>5</v>
      </c>
      <c r="I325" s="39" t="s">
        <v>16918</v>
      </c>
      <c r="J325">
        <v>1</v>
      </c>
      <c r="L325" s="39" t="s">
        <v>32284</v>
      </c>
      <c r="M325">
        <v>0</v>
      </c>
      <c r="O325" s="39" t="s">
        <v>32173</v>
      </c>
      <c r="P325">
        <v>1</v>
      </c>
      <c r="R325" s="39" t="s">
        <v>32174</v>
      </c>
      <c r="S325">
        <v>1</v>
      </c>
      <c r="U325" s="39" t="s">
        <v>35587</v>
      </c>
      <c r="V325">
        <v>0</v>
      </c>
      <c r="X325" s="39" t="s">
        <v>32212</v>
      </c>
      <c r="Y325">
        <v>0</v>
      </c>
      <c r="AA325" s="39" t="s">
        <v>32177</v>
      </c>
      <c r="AB325">
        <v>0</v>
      </c>
      <c r="AD325" s="39" t="s">
        <v>32178</v>
      </c>
      <c r="AE325">
        <v>1</v>
      </c>
      <c r="AG325" s="39" t="s">
        <v>32179</v>
      </c>
      <c r="AH325">
        <v>1</v>
      </c>
      <c r="AJ325" s="39" t="s">
        <v>32183</v>
      </c>
      <c r="AK325">
        <v>0</v>
      </c>
    </row>
    <row r="326" spans="1:37" x14ac:dyDescent="0.3">
      <c r="A326">
        <v>325</v>
      </c>
      <c r="B326" s="1">
        <v>45903.459803240738</v>
      </c>
      <c r="C326" s="1">
        <v>45903.468738425923</v>
      </c>
      <c r="D326" s="39" t="s">
        <v>4625</v>
      </c>
      <c r="E326" s="39" t="s">
        <v>4626</v>
      </c>
      <c r="F326">
        <v>5</v>
      </c>
      <c r="I326" s="39" t="s">
        <v>16918</v>
      </c>
      <c r="J326">
        <v>1</v>
      </c>
      <c r="L326" s="39" t="s">
        <v>32239</v>
      </c>
      <c r="M326">
        <v>1</v>
      </c>
      <c r="O326" s="39" t="s">
        <v>32184</v>
      </c>
      <c r="P326">
        <v>0</v>
      </c>
      <c r="R326" s="39" t="s">
        <v>16837</v>
      </c>
      <c r="S326">
        <v>0</v>
      </c>
      <c r="U326" s="39" t="s">
        <v>32241</v>
      </c>
      <c r="V326">
        <v>1</v>
      </c>
      <c r="X326" s="39" t="s">
        <v>32191</v>
      </c>
      <c r="Y326">
        <v>0</v>
      </c>
      <c r="AA326" s="39" t="s">
        <v>32177</v>
      </c>
      <c r="AB326">
        <v>0</v>
      </c>
      <c r="AD326" s="39" t="s">
        <v>32178</v>
      </c>
      <c r="AE326">
        <v>1</v>
      </c>
      <c r="AG326" s="39" t="s">
        <v>32179</v>
      </c>
      <c r="AH326">
        <v>1</v>
      </c>
      <c r="AJ326" s="39" t="s">
        <v>32183</v>
      </c>
      <c r="AK326">
        <v>0</v>
      </c>
    </row>
    <row r="327" spans="1:37" x14ac:dyDescent="0.3">
      <c r="A327">
        <v>326</v>
      </c>
      <c r="B327" s="1">
        <v>45905.415520833332</v>
      </c>
      <c r="C327" s="1">
        <v>45905.415590277778</v>
      </c>
      <c r="D327" s="39" t="s">
        <v>3970</v>
      </c>
      <c r="E327" s="39" t="s">
        <v>3971</v>
      </c>
      <c r="F327">
        <v>1</v>
      </c>
      <c r="I327" s="39" t="s">
        <v>35588</v>
      </c>
      <c r="J327">
        <v>0</v>
      </c>
      <c r="L327" s="39" t="s">
        <v>35589</v>
      </c>
      <c r="M327">
        <v>0</v>
      </c>
      <c r="O327" s="39" t="s">
        <v>32196</v>
      </c>
      <c r="P327">
        <v>0</v>
      </c>
      <c r="R327" s="39" t="s">
        <v>16837</v>
      </c>
      <c r="S327">
        <v>0</v>
      </c>
      <c r="U327" s="39" t="s">
        <v>32264</v>
      </c>
      <c r="V327">
        <v>0</v>
      </c>
      <c r="X327" s="39" t="s">
        <v>32215</v>
      </c>
      <c r="Y327">
        <v>0</v>
      </c>
      <c r="AA327" s="39" t="s">
        <v>32182</v>
      </c>
      <c r="AB327">
        <v>1</v>
      </c>
      <c r="AD327" s="39" t="s">
        <v>32210</v>
      </c>
      <c r="AE327">
        <v>0</v>
      </c>
      <c r="AG327" s="39" t="s">
        <v>32221</v>
      </c>
      <c r="AH327">
        <v>0</v>
      </c>
      <c r="AJ327" s="39" t="s">
        <v>32193</v>
      </c>
      <c r="AK327">
        <v>0</v>
      </c>
    </row>
    <row r="328" spans="1:37" x14ac:dyDescent="0.3">
      <c r="A328">
        <v>327</v>
      </c>
      <c r="B328" s="1">
        <v>45908.468043981484</v>
      </c>
      <c r="C328" s="1">
        <v>45908.469814814816</v>
      </c>
      <c r="D328" s="39" t="s">
        <v>2965</v>
      </c>
      <c r="E328" s="39" t="s">
        <v>2966</v>
      </c>
      <c r="F328">
        <v>9</v>
      </c>
      <c r="I328" s="39" t="s">
        <v>16918</v>
      </c>
      <c r="J328">
        <v>1</v>
      </c>
      <c r="L328" s="39" t="s">
        <v>32239</v>
      </c>
      <c r="M328">
        <v>1</v>
      </c>
      <c r="O328" s="39" t="s">
        <v>32173</v>
      </c>
      <c r="P328">
        <v>1</v>
      </c>
      <c r="R328" s="39" t="s">
        <v>16837</v>
      </c>
      <c r="S328">
        <v>0</v>
      </c>
      <c r="U328" s="39" t="s">
        <v>32240</v>
      </c>
      <c r="V328">
        <v>1</v>
      </c>
      <c r="X328" s="39" t="s">
        <v>32176</v>
      </c>
      <c r="Y328">
        <v>1</v>
      </c>
      <c r="AA328" s="39" t="s">
        <v>32182</v>
      </c>
      <c r="AB328">
        <v>1</v>
      </c>
      <c r="AD328" s="39" t="s">
        <v>32178</v>
      </c>
      <c r="AE328">
        <v>1</v>
      </c>
      <c r="AG328" s="39" t="s">
        <v>32179</v>
      </c>
      <c r="AH328">
        <v>1</v>
      </c>
      <c r="AJ328" s="39" t="s">
        <v>32180</v>
      </c>
      <c r="AK328">
        <v>1</v>
      </c>
    </row>
    <row r="329" spans="1:37" x14ac:dyDescent="0.3">
      <c r="A329">
        <v>328</v>
      </c>
      <c r="B329" s="1">
        <v>45908.473368055558</v>
      </c>
      <c r="C329" s="1">
        <v>45908.476875</v>
      </c>
      <c r="D329" s="39" t="s">
        <v>2696</v>
      </c>
      <c r="E329" s="39" t="s">
        <v>2697</v>
      </c>
      <c r="F329">
        <v>7</v>
      </c>
      <c r="I329" s="39" t="s">
        <v>16918</v>
      </c>
      <c r="J329">
        <v>1</v>
      </c>
      <c r="L329" s="39" t="s">
        <v>32239</v>
      </c>
      <c r="M329">
        <v>1</v>
      </c>
      <c r="O329" s="39" t="s">
        <v>32184</v>
      </c>
      <c r="P329">
        <v>0</v>
      </c>
      <c r="R329" s="39" t="s">
        <v>32174</v>
      </c>
      <c r="S329">
        <v>1</v>
      </c>
      <c r="U329" s="39" t="s">
        <v>32252</v>
      </c>
      <c r="V329">
        <v>0</v>
      </c>
      <c r="X329" s="39" t="s">
        <v>32176</v>
      </c>
      <c r="Y329">
        <v>1</v>
      </c>
      <c r="AA329" s="39" t="s">
        <v>32177</v>
      </c>
      <c r="AB329">
        <v>0</v>
      </c>
      <c r="AD329" s="39" t="s">
        <v>32178</v>
      </c>
      <c r="AE329">
        <v>1</v>
      </c>
      <c r="AG329" s="39" t="s">
        <v>32179</v>
      </c>
      <c r="AH329">
        <v>1</v>
      </c>
      <c r="AJ329" s="39" t="s">
        <v>32180</v>
      </c>
      <c r="AK329">
        <v>1</v>
      </c>
    </row>
    <row r="330" spans="1:37" x14ac:dyDescent="0.3">
      <c r="A330">
        <v>329</v>
      </c>
      <c r="B330" s="1">
        <v>45908.475451388891</v>
      </c>
      <c r="C330" s="1">
        <v>45908.478333333333</v>
      </c>
      <c r="D330" s="39" t="s">
        <v>2708</v>
      </c>
      <c r="E330" s="39" t="s">
        <v>2709</v>
      </c>
      <c r="F330">
        <v>9</v>
      </c>
      <c r="I330" s="39" t="s">
        <v>16918</v>
      </c>
      <c r="J330">
        <v>1</v>
      </c>
      <c r="L330" s="39" t="s">
        <v>32239</v>
      </c>
      <c r="M330">
        <v>1</v>
      </c>
      <c r="O330" s="39" t="s">
        <v>32173</v>
      </c>
      <c r="P330">
        <v>1</v>
      </c>
      <c r="R330" s="39" t="s">
        <v>16837</v>
      </c>
      <c r="S330">
        <v>0</v>
      </c>
      <c r="U330" s="39" t="s">
        <v>32240</v>
      </c>
      <c r="V330">
        <v>1</v>
      </c>
      <c r="X330" s="39" t="s">
        <v>32176</v>
      </c>
      <c r="Y330">
        <v>1</v>
      </c>
      <c r="AA330" s="39" t="s">
        <v>32182</v>
      </c>
      <c r="AB330">
        <v>1</v>
      </c>
      <c r="AD330" s="39" t="s">
        <v>32178</v>
      </c>
      <c r="AE330">
        <v>1</v>
      </c>
      <c r="AG330" s="39" t="s">
        <v>32179</v>
      </c>
      <c r="AH330">
        <v>1</v>
      </c>
      <c r="AJ330" s="39" t="s">
        <v>32180</v>
      </c>
      <c r="AK330">
        <v>1</v>
      </c>
    </row>
    <row r="331" spans="1:37" x14ac:dyDescent="0.3">
      <c r="A331">
        <v>330</v>
      </c>
      <c r="B331" s="1">
        <v>45908.475243055553</v>
      </c>
      <c r="C331" s="1">
        <v>45908.479131944441</v>
      </c>
      <c r="D331" s="39" t="s">
        <v>2674</v>
      </c>
      <c r="E331" s="39" t="s">
        <v>2675</v>
      </c>
      <c r="F331">
        <v>6</v>
      </c>
      <c r="I331" s="39" t="s">
        <v>16918</v>
      </c>
      <c r="J331">
        <v>1</v>
      </c>
      <c r="L331" s="39" t="s">
        <v>32239</v>
      </c>
      <c r="M331">
        <v>1</v>
      </c>
      <c r="O331" s="39" t="s">
        <v>32184</v>
      </c>
      <c r="P331">
        <v>0</v>
      </c>
      <c r="R331" s="39" t="s">
        <v>32174</v>
      </c>
      <c r="S331">
        <v>1</v>
      </c>
      <c r="U331" s="39" t="s">
        <v>32288</v>
      </c>
      <c r="V331">
        <v>0</v>
      </c>
      <c r="X331" s="39" t="s">
        <v>32176</v>
      </c>
      <c r="Y331">
        <v>1</v>
      </c>
      <c r="AA331" s="39" t="s">
        <v>32177</v>
      </c>
      <c r="AB331">
        <v>0</v>
      </c>
      <c r="AD331" s="39" t="s">
        <v>32178</v>
      </c>
      <c r="AE331">
        <v>1</v>
      </c>
      <c r="AG331" s="39" t="s">
        <v>32179</v>
      </c>
      <c r="AH331">
        <v>1</v>
      </c>
      <c r="AJ331" s="39" t="s">
        <v>32226</v>
      </c>
      <c r="AK331">
        <v>0</v>
      </c>
    </row>
    <row r="332" spans="1:37" x14ac:dyDescent="0.3">
      <c r="A332">
        <v>331</v>
      </c>
      <c r="B332" s="1">
        <v>45908.756666666668</v>
      </c>
      <c r="C332" s="1">
        <v>45908.760960648149</v>
      </c>
      <c r="D332" s="39" t="s">
        <v>33857</v>
      </c>
      <c r="E332" s="39" t="s">
        <v>33946</v>
      </c>
      <c r="F332">
        <v>6</v>
      </c>
      <c r="I332" s="39" t="s">
        <v>16918</v>
      </c>
      <c r="J332">
        <v>1</v>
      </c>
      <c r="L332" s="39" t="s">
        <v>32289</v>
      </c>
      <c r="M332">
        <v>0</v>
      </c>
      <c r="O332" s="39" t="s">
        <v>32184</v>
      </c>
      <c r="P332">
        <v>0</v>
      </c>
      <c r="R332" s="39" t="s">
        <v>32189</v>
      </c>
      <c r="S332">
        <v>0</v>
      </c>
      <c r="U332" s="39" t="s">
        <v>32268</v>
      </c>
      <c r="V332">
        <v>0</v>
      </c>
      <c r="X332" s="39" t="s">
        <v>32176</v>
      </c>
      <c r="Y332">
        <v>1</v>
      </c>
      <c r="AA332" s="39" t="s">
        <v>32182</v>
      </c>
      <c r="AB332">
        <v>1</v>
      </c>
      <c r="AD332" s="39" t="s">
        <v>32178</v>
      </c>
      <c r="AE332">
        <v>1</v>
      </c>
      <c r="AG332" s="39" t="s">
        <v>32179</v>
      </c>
      <c r="AH332">
        <v>1</v>
      </c>
      <c r="AJ332" s="39" t="s">
        <v>32180</v>
      </c>
      <c r="AK332">
        <v>1</v>
      </c>
    </row>
    <row r="333" spans="1:37" x14ac:dyDescent="0.3">
      <c r="A333">
        <v>332</v>
      </c>
      <c r="B333" s="1">
        <v>45908.981527777774</v>
      </c>
      <c r="C333" s="1">
        <v>45908.98542824074</v>
      </c>
      <c r="D333" s="39" t="s">
        <v>3490</v>
      </c>
      <c r="E333" s="39" t="s">
        <v>3491</v>
      </c>
      <c r="F333">
        <v>5</v>
      </c>
      <c r="I333" s="39" t="s">
        <v>16918</v>
      </c>
      <c r="J333">
        <v>1</v>
      </c>
      <c r="L333" s="39" t="s">
        <v>32289</v>
      </c>
      <c r="M333">
        <v>0</v>
      </c>
      <c r="O333" s="39" t="s">
        <v>32204</v>
      </c>
      <c r="P333">
        <v>0</v>
      </c>
      <c r="R333" s="39" t="s">
        <v>32174</v>
      </c>
      <c r="S333">
        <v>1</v>
      </c>
      <c r="U333" s="39" t="s">
        <v>32265</v>
      </c>
      <c r="V333">
        <v>0</v>
      </c>
      <c r="X333" s="39" t="s">
        <v>32176</v>
      </c>
      <c r="Y333">
        <v>1</v>
      </c>
      <c r="AA333" s="39" t="s">
        <v>32224</v>
      </c>
      <c r="AB333">
        <v>0</v>
      </c>
      <c r="AD333" s="39" t="s">
        <v>32178</v>
      </c>
      <c r="AE333">
        <v>1</v>
      </c>
      <c r="AG333" s="39" t="s">
        <v>32179</v>
      </c>
      <c r="AH333">
        <v>1</v>
      </c>
      <c r="AJ333" s="39" t="s">
        <v>32226</v>
      </c>
      <c r="AK333">
        <v>0</v>
      </c>
    </row>
    <row r="334" spans="1:37" x14ac:dyDescent="0.3">
      <c r="A334">
        <v>333</v>
      </c>
      <c r="B334" s="1">
        <v>45909.567407407405</v>
      </c>
      <c r="C334" s="1">
        <v>45909.569745370369</v>
      </c>
      <c r="D334" s="39" t="s">
        <v>91</v>
      </c>
      <c r="E334" s="39" t="s">
        <v>92</v>
      </c>
      <c r="F334">
        <v>7</v>
      </c>
      <c r="I334" s="39" t="s">
        <v>16918</v>
      </c>
      <c r="J334">
        <v>1</v>
      </c>
      <c r="L334" s="39" t="s">
        <v>32239</v>
      </c>
      <c r="M334">
        <v>1</v>
      </c>
      <c r="O334" s="39" t="s">
        <v>32173</v>
      </c>
      <c r="P334">
        <v>1</v>
      </c>
      <c r="R334" s="39" t="s">
        <v>32174</v>
      </c>
      <c r="S334">
        <v>1</v>
      </c>
      <c r="U334" s="39" t="s">
        <v>32259</v>
      </c>
      <c r="V334">
        <v>0</v>
      </c>
      <c r="X334" s="39" t="s">
        <v>32176</v>
      </c>
      <c r="Y334">
        <v>1</v>
      </c>
      <c r="AA334" s="39" t="s">
        <v>32177</v>
      </c>
      <c r="AB334">
        <v>0</v>
      </c>
      <c r="AD334" s="39" t="s">
        <v>32178</v>
      </c>
      <c r="AE334">
        <v>1</v>
      </c>
      <c r="AG334" s="39" t="s">
        <v>32179</v>
      </c>
      <c r="AH334">
        <v>1</v>
      </c>
      <c r="AJ334" s="39" t="s">
        <v>32183</v>
      </c>
      <c r="AK334">
        <v>0</v>
      </c>
    </row>
    <row r="335" spans="1:37" x14ac:dyDescent="0.3">
      <c r="A335">
        <v>334</v>
      </c>
      <c r="B335" s="1">
        <v>45909.577986111108</v>
      </c>
      <c r="C335" s="1">
        <v>45909.580393518518</v>
      </c>
      <c r="D335" s="39" t="s">
        <v>220</v>
      </c>
      <c r="E335" s="39" t="s">
        <v>221</v>
      </c>
      <c r="F335">
        <v>5</v>
      </c>
      <c r="I335" s="39" t="s">
        <v>16918</v>
      </c>
      <c r="J335">
        <v>1</v>
      </c>
      <c r="L335" s="39" t="s">
        <v>32289</v>
      </c>
      <c r="M335">
        <v>0</v>
      </c>
      <c r="O335" s="39" t="s">
        <v>32184</v>
      </c>
      <c r="P335">
        <v>0</v>
      </c>
      <c r="R335" s="39" t="s">
        <v>32174</v>
      </c>
      <c r="S335">
        <v>1</v>
      </c>
      <c r="U335" s="39" t="s">
        <v>32264</v>
      </c>
      <c r="V335">
        <v>0</v>
      </c>
      <c r="X335" s="39" t="s">
        <v>32176</v>
      </c>
      <c r="Y335">
        <v>1</v>
      </c>
      <c r="AA335" s="39" t="s">
        <v>32177</v>
      </c>
      <c r="AB335">
        <v>0</v>
      </c>
      <c r="AD335" s="39" t="s">
        <v>32178</v>
      </c>
      <c r="AE335">
        <v>1</v>
      </c>
      <c r="AG335" s="39" t="s">
        <v>32179</v>
      </c>
      <c r="AH335">
        <v>1</v>
      </c>
      <c r="AJ335" s="39" t="s">
        <v>32183</v>
      </c>
      <c r="AK335">
        <v>0</v>
      </c>
    </row>
    <row r="336" spans="1:37" x14ac:dyDescent="0.3">
      <c r="A336">
        <v>335</v>
      </c>
      <c r="B336" s="1">
        <v>45909.579629629632</v>
      </c>
      <c r="C336" s="1">
        <v>45909.581562500003</v>
      </c>
      <c r="D336" s="39" t="s">
        <v>3501</v>
      </c>
      <c r="E336" s="39" t="s">
        <v>3502</v>
      </c>
      <c r="F336">
        <v>6</v>
      </c>
      <c r="I336" s="39" t="s">
        <v>16918</v>
      </c>
      <c r="J336">
        <v>1</v>
      </c>
      <c r="L336" s="39" t="s">
        <v>46185</v>
      </c>
      <c r="M336">
        <v>0</v>
      </c>
      <c r="O336" s="39" t="s">
        <v>32173</v>
      </c>
      <c r="P336">
        <v>1</v>
      </c>
      <c r="R336" s="39" t="s">
        <v>16837</v>
      </c>
      <c r="S336">
        <v>0</v>
      </c>
      <c r="U336" s="39" t="s">
        <v>32252</v>
      </c>
      <c r="V336">
        <v>0</v>
      </c>
      <c r="X336" s="39" t="s">
        <v>32176</v>
      </c>
      <c r="Y336">
        <v>1</v>
      </c>
      <c r="AA336" s="39" t="s">
        <v>32209</v>
      </c>
      <c r="AB336">
        <v>0</v>
      </c>
      <c r="AD336" s="39" t="s">
        <v>32178</v>
      </c>
      <c r="AE336">
        <v>1</v>
      </c>
      <c r="AG336" s="39" t="s">
        <v>32179</v>
      </c>
      <c r="AH336">
        <v>1</v>
      </c>
      <c r="AJ336" s="39" t="s">
        <v>32180</v>
      </c>
      <c r="AK336">
        <v>1</v>
      </c>
    </row>
    <row r="337" spans="1:37" x14ac:dyDescent="0.3">
      <c r="A337">
        <v>336</v>
      </c>
      <c r="B337" s="1">
        <v>45909.59878472222</v>
      </c>
      <c r="C337" s="1">
        <v>45909.600937499999</v>
      </c>
      <c r="D337" s="39" t="s">
        <v>244</v>
      </c>
      <c r="E337" s="39" t="s">
        <v>245</v>
      </c>
      <c r="F337">
        <v>5</v>
      </c>
      <c r="I337" s="39" t="s">
        <v>16918</v>
      </c>
      <c r="J337">
        <v>1</v>
      </c>
      <c r="L337" s="39" t="s">
        <v>32239</v>
      </c>
      <c r="M337">
        <v>1</v>
      </c>
      <c r="O337" s="39" t="s">
        <v>32184</v>
      </c>
      <c r="P337">
        <v>0</v>
      </c>
      <c r="R337" s="39" t="s">
        <v>16837</v>
      </c>
      <c r="S337">
        <v>0</v>
      </c>
      <c r="U337" s="39" t="s">
        <v>32259</v>
      </c>
      <c r="V337">
        <v>0</v>
      </c>
      <c r="X337" s="39" t="s">
        <v>32176</v>
      </c>
      <c r="Y337">
        <v>1</v>
      </c>
      <c r="AA337" s="39" t="s">
        <v>32177</v>
      </c>
      <c r="AB337">
        <v>0</v>
      </c>
      <c r="AD337" s="39" t="s">
        <v>32178</v>
      </c>
      <c r="AE337">
        <v>1</v>
      </c>
      <c r="AG337" s="39" t="s">
        <v>32179</v>
      </c>
      <c r="AH337">
        <v>1</v>
      </c>
      <c r="AJ337" s="39" t="s">
        <v>32183</v>
      </c>
      <c r="AK337">
        <v>0</v>
      </c>
    </row>
    <row r="338" spans="1:37" x14ac:dyDescent="0.3">
      <c r="A338">
        <v>337</v>
      </c>
      <c r="B338" s="1">
        <v>45909.600810185184</v>
      </c>
      <c r="C338" s="1">
        <v>45909.602476851855</v>
      </c>
      <c r="D338" s="39" t="s">
        <v>3464</v>
      </c>
      <c r="E338" s="39" t="s">
        <v>3465</v>
      </c>
      <c r="F338">
        <v>7</v>
      </c>
      <c r="I338" s="39" t="s">
        <v>16918</v>
      </c>
      <c r="J338">
        <v>1</v>
      </c>
      <c r="L338" s="39" t="s">
        <v>46186</v>
      </c>
      <c r="M338">
        <v>0</v>
      </c>
      <c r="O338" s="39" t="s">
        <v>32173</v>
      </c>
      <c r="P338">
        <v>1</v>
      </c>
      <c r="R338" s="39" t="s">
        <v>32174</v>
      </c>
      <c r="S338">
        <v>1</v>
      </c>
      <c r="U338" s="39" t="s">
        <v>32252</v>
      </c>
      <c r="V338">
        <v>0</v>
      </c>
      <c r="X338" s="39" t="s">
        <v>32176</v>
      </c>
      <c r="Y338">
        <v>1</v>
      </c>
      <c r="AA338" s="39" t="s">
        <v>32177</v>
      </c>
      <c r="AB338">
        <v>0</v>
      </c>
      <c r="AD338" s="39" t="s">
        <v>32178</v>
      </c>
      <c r="AE338">
        <v>1</v>
      </c>
      <c r="AG338" s="39" t="s">
        <v>32179</v>
      </c>
      <c r="AH338">
        <v>1</v>
      </c>
      <c r="AJ338" s="39" t="s">
        <v>32180</v>
      </c>
      <c r="AK338">
        <v>1</v>
      </c>
    </row>
    <row r="339" spans="1:37" x14ac:dyDescent="0.3">
      <c r="A339">
        <v>338</v>
      </c>
      <c r="B339" s="1">
        <v>45909.600983796299</v>
      </c>
      <c r="C339" s="1">
        <v>45909.602569444447</v>
      </c>
      <c r="D339" s="39" t="s">
        <v>330</v>
      </c>
      <c r="E339" s="39" t="s">
        <v>331</v>
      </c>
      <c r="F339">
        <v>4</v>
      </c>
      <c r="I339" s="39" t="s">
        <v>16918</v>
      </c>
      <c r="J339">
        <v>1</v>
      </c>
      <c r="L339" s="39" t="s">
        <v>32239</v>
      </c>
      <c r="M339">
        <v>1</v>
      </c>
      <c r="O339" s="39" t="s">
        <v>32204</v>
      </c>
      <c r="P339">
        <v>0</v>
      </c>
      <c r="R339" s="39" t="s">
        <v>16837</v>
      </c>
      <c r="S339">
        <v>0</v>
      </c>
      <c r="U339" s="39" t="s">
        <v>32268</v>
      </c>
      <c r="V339">
        <v>0</v>
      </c>
      <c r="X339" s="39" t="s">
        <v>32212</v>
      </c>
      <c r="Y339">
        <v>0</v>
      </c>
      <c r="AA339" s="39" t="s">
        <v>32177</v>
      </c>
      <c r="AB339">
        <v>0</v>
      </c>
      <c r="AD339" s="39" t="s">
        <v>32178</v>
      </c>
      <c r="AE339">
        <v>1</v>
      </c>
      <c r="AG339" s="39" t="s">
        <v>30043</v>
      </c>
      <c r="AH339">
        <v>0</v>
      </c>
      <c r="AJ339" s="39" t="s">
        <v>32180</v>
      </c>
      <c r="AK339">
        <v>1</v>
      </c>
    </row>
    <row r="340" spans="1:37" x14ac:dyDescent="0.3">
      <c r="A340">
        <v>339</v>
      </c>
      <c r="B340" s="1">
        <v>45909.605671296296</v>
      </c>
      <c r="C340" s="1">
        <v>45909.6094212963</v>
      </c>
      <c r="D340" s="39" t="s">
        <v>33844</v>
      </c>
      <c r="E340" s="39" t="s">
        <v>36344</v>
      </c>
      <c r="F340">
        <v>7</v>
      </c>
      <c r="I340" s="39" t="s">
        <v>16918</v>
      </c>
      <c r="J340">
        <v>1</v>
      </c>
      <c r="L340" s="39" t="s">
        <v>32239</v>
      </c>
      <c r="M340">
        <v>1</v>
      </c>
      <c r="O340" s="39" t="s">
        <v>32173</v>
      </c>
      <c r="P340">
        <v>1</v>
      </c>
      <c r="R340" s="39" t="s">
        <v>16837</v>
      </c>
      <c r="S340">
        <v>0</v>
      </c>
      <c r="U340" s="39" t="s">
        <v>32241</v>
      </c>
      <c r="V340">
        <v>1</v>
      </c>
      <c r="X340" s="39" t="s">
        <v>32176</v>
      </c>
      <c r="Y340">
        <v>1</v>
      </c>
      <c r="AA340" s="39" t="s">
        <v>32177</v>
      </c>
      <c r="AB340">
        <v>0</v>
      </c>
      <c r="AD340" s="39" t="s">
        <v>32178</v>
      </c>
      <c r="AE340">
        <v>1</v>
      </c>
      <c r="AG340" s="39" t="s">
        <v>32179</v>
      </c>
      <c r="AH340">
        <v>1</v>
      </c>
      <c r="AJ340" s="39" t="s">
        <v>32183</v>
      </c>
      <c r="AK340">
        <v>0</v>
      </c>
    </row>
    <row r="341" spans="1:37" x14ac:dyDescent="0.3">
      <c r="A341">
        <v>340</v>
      </c>
      <c r="B341" s="1">
        <v>45909.610648148147</v>
      </c>
      <c r="C341" s="1">
        <v>45909.613321759258</v>
      </c>
      <c r="D341" s="39" t="s">
        <v>33812</v>
      </c>
      <c r="E341" s="39" t="s">
        <v>34278</v>
      </c>
      <c r="F341">
        <v>6</v>
      </c>
      <c r="I341" s="39" t="s">
        <v>16918</v>
      </c>
      <c r="J341">
        <v>1</v>
      </c>
      <c r="L341" s="39" t="s">
        <v>32253</v>
      </c>
      <c r="M341">
        <v>0</v>
      </c>
      <c r="O341" s="39" t="s">
        <v>32184</v>
      </c>
      <c r="P341">
        <v>0</v>
      </c>
      <c r="R341" s="39" t="s">
        <v>16837</v>
      </c>
      <c r="S341">
        <v>0</v>
      </c>
      <c r="U341" s="39" t="s">
        <v>32259</v>
      </c>
      <c r="V341">
        <v>0</v>
      </c>
      <c r="X341" s="39" t="s">
        <v>32176</v>
      </c>
      <c r="Y341">
        <v>1</v>
      </c>
      <c r="AA341" s="39" t="s">
        <v>32182</v>
      </c>
      <c r="AB341">
        <v>1</v>
      </c>
      <c r="AD341" s="39" t="s">
        <v>32178</v>
      </c>
      <c r="AE341">
        <v>1</v>
      </c>
      <c r="AG341" s="39" t="s">
        <v>32179</v>
      </c>
      <c r="AH341">
        <v>1</v>
      </c>
      <c r="AJ341" s="39" t="s">
        <v>32180</v>
      </c>
      <c r="AK341">
        <v>1</v>
      </c>
    </row>
    <row r="342" spans="1:37" x14ac:dyDescent="0.3">
      <c r="A342">
        <v>341</v>
      </c>
      <c r="B342" s="1">
        <v>45909.612893518519</v>
      </c>
      <c r="C342" s="1">
        <v>45909.614560185182</v>
      </c>
      <c r="D342" s="39" t="s">
        <v>33895</v>
      </c>
      <c r="E342" s="39" t="s">
        <v>36305</v>
      </c>
      <c r="F342">
        <v>6</v>
      </c>
      <c r="I342" s="39" t="s">
        <v>16918</v>
      </c>
      <c r="J342">
        <v>1</v>
      </c>
      <c r="L342" s="39" t="s">
        <v>46187</v>
      </c>
      <c r="M342">
        <v>0</v>
      </c>
      <c r="O342" s="39" t="s">
        <v>32184</v>
      </c>
      <c r="P342">
        <v>0</v>
      </c>
      <c r="R342" s="39" t="s">
        <v>32174</v>
      </c>
      <c r="S342">
        <v>1</v>
      </c>
      <c r="U342" s="39" t="s">
        <v>32279</v>
      </c>
      <c r="V342">
        <v>0</v>
      </c>
      <c r="X342" s="39" t="s">
        <v>32176</v>
      </c>
      <c r="Y342">
        <v>1</v>
      </c>
      <c r="AA342" s="39" t="s">
        <v>32182</v>
      </c>
      <c r="AB342">
        <v>1</v>
      </c>
      <c r="AD342" s="39" t="s">
        <v>32178</v>
      </c>
      <c r="AE342">
        <v>1</v>
      </c>
      <c r="AG342" s="39" t="s">
        <v>32179</v>
      </c>
      <c r="AH342">
        <v>1</v>
      </c>
      <c r="AJ342" s="39" t="s">
        <v>32193</v>
      </c>
      <c r="AK342">
        <v>0</v>
      </c>
    </row>
    <row r="343" spans="1:37" x14ac:dyDescent="0.3">
      <c r="A343">
        <v>342</v>
      </c>
      <c r="B343" s="1">
        <v>45909.614432870374</v>
      </c>
      <c r="C343" s="1">
        <v>45909.617847222224</v>
      </c>
      <c r="D343" s="39" t="s">
        <v>33838</v>
      </c>
      <c r="E343" s="39" t="s">
        <v>33973</v>
      </c>
      <c r="F343">
        <v>7</v>
      </c>
      <c r="I343" s="39" t="s">
        <v>16918</v>
      </c>
      <c r="J343">
        <v>1</v>
      </c>
      <c r="L343" s="39" t="s">
        <v>32239</v>
      </c>
      <c r="M343">
        <v>1</v>
      </c>
      <c r="O343" s="39" t="s">
        <v>32184</v>
      </c>
      <c r="P343">
        <v>0</v>
      </c>
      <c r="R343" s="39" t="s">
        <v>16837</v>
      </c>
      <c r="S343">
        <v>0</v>
      </c>
      <c r="U343" s="39" t="s">
        <v>32252</v>
      </c>
      <c r="V343">
        <v>0</v>
      </c>
      <c r="X343" s="39" t="s">
        <v>32176</v>
      </c>
      <c r="Y343">
        <v>1</v>
      </c>
      <c r="AA343" s="39" t="s">
        <v>32182</v>
      </c>
      <c r="AB343">
        <v>1</v>
      </c>
      <c r="AD343" s="39" t="s">
        <v>32178</v>
      </c>
      <c r="AE343">
        <v>1</v>
      </c>
      <c r="AG343" s="39" t="s">
        <v>32179</v>
      </c>
      <c r="AH343">
        <v>1</v>
      </c>
      <c r="AJ343" s="39" t="s">
        <v>32180</v>
      </c>
      <c r="AK343">
        <v>1</v>
      </c>
    </row>
    <row r="344" spans="1:37" x14ac:dyDescent="0.3">
      <c r="A344">
        <v>343</v>
      </c>
      <c r="B344" s="1">
        <v>45909.655844907407</v>
      </c>
      <c r="C344" s="1">
        <v>45909.656145833331</v>
      </c>
      <c r="D344" s="39" t="s">
        <v>33868</v>
      </c>
      <c r="E344" s="39" t="s">
        <v>36378</v>
      </c>
      <c r="F344">
        <v>5</v>
      </c>
      <c r="I344" s="39" t="s">
        <v>16918</v>
      </c>
      <c r="J344">
        <v>1</v>
      </c>
      <c r="L344" s="39" t="s">
        <v>46185</v>
      </c>
      <c r="M344">
        <v>0</v>
      </c>
      <c r="O344" s="39" t="s">
        <v>32173</v>
      </c>
      <c r="P344">
        <v>1</v>
      </c>
      <c r="R344" s="39" t="s">
        <v>32237</v>
      </c>
      <c r="S344">
        <v>0</v>
      </c>
      <c r="U344" s="39" t="s">
        <v>32241</v>
      </c>
      <c r="V344">
        <v>1</v>
      </c>
      <c r="X344" s="39" t="s">
        <v>32176</v>
      </c>
      <c r="Y344">
        <v>1</v>
      </c>
      <c r="AA344" s="39" t="s">
        <v>32177</v>
      </c>
      <c r="AB344">
        <v>0</v>
      </c>
      <c r="AD344" s="39" t="s">
        <v>32234</v>
      </c>
      <c r="AE344">
        <v>0</v>
      </c>
      <c r="AG344" s="39" t="s">
        <v>32221</v>
      </c>
      <c r="AH344">
        <v>0</v>
      </c>
      <c r="AJ344" s="39" t="s">
        <v>32180</v>
      </c>
      <c r="AK344">
        <v>1</v>
      </c>
    </row>
    <row r="345" spans="1:37" x14ac:dyDescent="0.3">
      <c r="A345">
        <v>344</v>
      </c>
      <c r="B345" s="1">
        <v>45910.410416666666</v>
      </c>
      <c r="C345" s="1">
        <v>45910.412708333337</v>
      </c>
      <c r="D345" s="39" t="s">
        <v>1253</v>
      </c>
      <c r="E345" s="39" t="s">
        <v>1254</v>
      </c>
      <c r="F345">
        <v>7</v>
      </c>
      <c r="I345" s="39" t="s">
        <v>16918</v>
      </c>
      <c r="J345">
        <v>1</v>
      </c>
      <c r="L345" s="39" t="s">
        <v>32239</v>
      </c>
      <c r="M345">
        <v>1</v>
      </c>
      <c r="O345" s="39" t="s">
        <v>32184</v>
      </c>
      <c r="P345">
        <v>0</v>
      </c>
      <c r="R345" s="39" t="s">
        <v>16837</v>
      </c>
      <c r="S345">
        <v>0</v>
      </c>
      <c r="U345" s="39" t="s">
        <v>32252</v>
      </c>
      <c r="V345">
        <v>0</v>
      </c>
      <c r="X345" s="39" t="s">
        <v>32176</v>
      </c>
      <c r="Y345">
        <v>1</v>
      </c>
      <c r="AA345" s="39" t="s">
        <v>32182</v>
      </c>
      <c r="AB345">
        <v>1</v>
      </c>
      <c r="AD345" s="39" t="s">
        <v>32178</v>
      </c>
      <c r="AE345">
        <v>1</v>
      </c>
      <c r="AG345" s="39" t="s">
        <v>32179</v>
      </c>
      <c r="AH345">
        <v>1</v>
      </c>
      <c r="AJ345" s="39" t="s">
        <v>32180</v>
      </c>
      <c r="AK345">
        <v>1</v>
      </c>
    </row>
    <row r="346" spans="1:37" x14ac:dyDescent="0.3">
      <c r="A346">
        <v>345</v>
      </c>
      <c r="B346" s="1">
        <v>45910.440115740741</v>
      </c>
      <c r="C346" s="1">
        <v>45910.445254629631</v>
      </c>
      <c r="D346" s="39" t="s">
        <v>1462</v>
      </c>
      <c r="E346" s="39" t="s">
        <v>1463</v>
      </c>
      <c r="F346">
        <v>7</v>
      </c>
      <c r="I346" s="39" t="s">
        <v>16918</v>
      </c>
      <c r="J346">
        <v>1</v>
      </c>
      <c r="L346" s="39" t="s">
        <v>32239</v>
      </c>
      <c r="M346">
        <v>1</v>
      </c>
      <c r="O346" s="39" t="s">
        <v>32207</v>
      </c>
      <c r="P346">
        <v>0</v>
      </c>
      <c r="R346" s="39" t="s">
        <v>32174</v>
      </c>
      <c r="S346">
        <v>1</v>
      </c>
      <c r="U346" s="39" t="s">
        <v>32260</v>
      </c>
      <c r="V346">
        <v>0</v>
      </c>
      <c r="X346" s="39" t="s">
        <v>32176</v>
      </c>
      <c r="Y346">
        <v>1</v>
      </c>
      <c r="AA346" s="39" t="s">
        <v>32182</v>
      </c>
      <c r="AB346">
        <v>1</v>
      </c>
      <c r="AD346" s="39" t="s">
        <v>32178</v>
      </c>
      <c r="AE346">
        <v>1</v>
      </c>
      <c r="AG346" s="39" t="s">
        <v>32179</v>
      </c>
      <c r="AH346">
        <v>1</v>
      </c>
      <c r="AJ346" s="39" t="s">
        <v>32183</v>
      </c>
      <c r="AK346">
        <v>0</v>
      </c>
    </row>
    <row r="347" spans="1:37" x14ac:dyDescent="0.3">
      <c r="A347">
        <v>346</v>
      </c>
      <c r="B347" s="1">
        <v>45910.531886574077</v>
      </c>
      <c r="C347" s="1">
        <v>45910.535624999997</v>
      </c>
      <c r="D347" s="39" t="s">
        <v>33816</v>
      </c>
      <c r="E347" s="39" t="s">
        <v>36471</v>
      </c>
      <c r="F347">
        <v>5</v>
      </c>
      <c r="I347" s="39" t="s">
        <v>16918</v>
      </c>
      <c r="J347">
        <v>1</v>
      </c>
      <c r="L347" s="39" t="s">
        <v>32289</v>
      </c>
      <c r="M347">
        <v>0</v>
      </c>
      <c r="O347" s="39" t="s">
        <v>32184</v>
      </c>
      <c r="P347">
        <v>0</v>
      </c>
      <c r="R347" s="39" t="s">
        <v>16837</v>
      </c>
      <c r="S347">
        <v>0</v>
      </c>
      <c r="U347" s="39" t="s">
        <v>32252</v>
      </c>
      <c r="V347">
        <v>0</v>
      </c>
      <c r="X347" s="39" t="s">
        <v>32176</v>
      </c>
      <c r="Y347">
        <v>1</v>
      </c>
      <c r="AA347" s="39" t="s">
        <v>32182</v>
      </c>
      <c r="AB347">
        <v>1</v>
      </c>
      <c r="AD347" s="39" t="s">
        <v>32178</v>
      </c>
      <c r="AE347">
        <v>1</v>
      </c>
      <c r="AG347" s="39" t="s">
        <v>32179</v>
      </c>
      <c r="AH347">
        <v>1</v>
      </c>
      <c r="AJ347" s="39" t="s">
        <v>32183</v>
      </c>
      <c r="AK347">
        <v>0</v>
      </c>
    </row>
    <row r="348" spans="1:37" x14ac:dyDescent="0.3">
      <c r="A348">
        <v>347</v>
      </c>
      <c r="B348" s="1">
        <v>45910.552685185183</v>
      </c>
      <c r="C348" s="1">
        <v>45910.55841435185</v>
      </c>
      <c r="D348" s="39" t="s">
        <v>4217</v>
      </c>
      <c r="E348" s="39" t="s">
        <v>4218</v>
      </c>
      <c r="F348">
        <v>6</v>
      </c>
      <c r="I348" s="39" t="s">
        <v>16918</v>
      </c>
      <c r="J348">
        <v>1</v>
      </c>
      <c r="L348" s="39" t="s">
        <v>32239</v>
      </c>
      <c r="M348">
        <v>1</v>
      </c>
      <c r="O348" s="39" t="s">
        <v>32173</v>
      </c>
      <c r="P348">
        <v>1</v>
      </c>
      <c r="R348" s="39" t="s">
        <v>32174</v>
      </c>
      <c r="S348">
        <v>1</v>
      </c>
      <c r="U348" s="39" t="s">
        <v>32266</v>
      </c>
      <c r="V348">
        <v>0</v>
      </c>
      <c r="X348" s="39" t="s">
        <v>32215</v>
      </c>
      <c r="Y348">
        <v>0</v>
      </c>
      <c r="AA348" s="39" t="s">
        <v>32177</v>
      </c>
      <c r="AB348">
        <v>0</v>
      </c>
      <c r="AD348" s="39" t="s">
        <v>32178</v>
      </c>
      <c r="AE348">
        <v>1</v>
      </c>
      <c r="AG348" s="39" t="s">
        <v>32179</v>
      </c>
      <c r="AH348">
        <v>1</v>
      </c>
      <c r="AJ348" s="39" t="s">
        <v>32183</v>
      </c>
      <c r="AK348">
        <v>0</v>
      </c>
    </row>
    <row r="349" spans="1:37" x14ac:dyDescent="0.3">
      <c r="A349">
        <v>348</v>
      </c>
      <c r="B349" s="1">
        <v>45910.555266203701</v>
      </c>
      <c r="C349" s="1">
        <v>45910.561284722222</v>
      </c>
      <c r="D349" s="39" t="s">
        <v>1379</v>
      </c>
      <c r="E349" s="39" t="s">
        <v>1380</v>
      </c>
      <c r="F349">
        <v>6</v>
      </c>
      <c r="I349" s="39" t="s">
        <v>16918</v>
      </c>
      <c r="J349">
        <v>1</v>
      </c>
      <c r="L349" s="39" t="s">
        <v>32239</v>
      </c>
      <c r="M349">
        <v>1</v>
      </c>
      <c r="O349" s="39" t="s">
        <v>32184</v>
      </c>
      <c r="P349">
        <v>0</v>
      </c>
      <c r="R349" s="39" t="s">
        <v>16837</v>
      </c>
      <c r="S349">
        <v>0</v>
      </c>
      <c r="U349" s="39" t="s">
        <v>32252</v>
      </c>
      <c r="V349">
        <v>0</v>
      </c>
      <c r="X349" s="39" t="s">
        <v>32176</v>
      </c>
      <c r="Y349">
        <v>1</v>
      </c>
      <c r="AA349" s="39" t="s">
        <v>32182</v>
      </c>
      <c r="AB349">
        <v>1</v>
      </c>
      <c r="AD349" s="39" t="s">
        <v>32213</v>
      </c>
      <c r="AE349">
        <v>0</v>
      </c>
      <c r="AG349" s="39" t="s">
        <v>32179</v>
      </c>
      <c r="AH349">
        <v>1</v>
      </c>
      <c r="AJ349" s="39" t="s">
        <v>32180</v>
      </c>
      <c r="AK349">
        <v>1</v>
      </c>
    </row>
    <row r="350" spans="1:37" x14ac:dyDescent="0.3">
      <c r="A350">
        <v>349</v>
      </c>
      <c r="B350" s="1">
        <v>45910.575937499998</v>
      </c>
      <c r="C350" s="1">
        <v>45910.578680555554</v>
      </c>
      <c r="D350" s="39" t="s">
        <v>3648</v>
      </c>
      <c r="E350" s="39" t="s">
        <v>3649</v>
      </c>
      <c r="F350">
        <v>7</v>
      </c>
      <c r="I350" s="39" t="s">
        <v>16918</v>
      </c>
      <c r="J350">
        <v>1</v>
      </c>
      <c r="L350" s="39" t="s">
        <v>32239</v>
      </c>
      <c r="M350">
        <v>1</v>
      </c>
      <c r="O350" s="39" t="s">
        <v>32173</v>
      </c>
      <c r="P350">
        <v>1</v>
      </c>
      <c r="R350" s="39" t="s">
        <v>16837</v>
      </c>
      <c r="S350">
        <v>0</v>
      </c>
      <c r="U350" s="39" t="s">
        <v>32260</v>
      </c>
      <c r="V350">
        <v>0</v>
      </c>
      <c r="X350" s="39" t="s">
        <v>32176</v>
      </c>
      <c r="Y350">
        <v>1</v>
      </c>
      <c r="AA350" s="39" t="s">
        <v>32177</v>
      </c>
      <c r="AB350">
        <v>0</v>
      </c>
      <c r="AD350" s="39" t="s">
        <v>32178</v>
      </c>
      <c r="AE350">
        <v>1</v>
      </c>
      <c r="AG350" s="39" t="s">
        <v>32179</v>
      </c>
      <c r="AH350">
        <v>1</v>
      </c>
      <c r="AJ350" s="39" t="s">
        <v>32180</v>
      </c>
      <c r="AK350">
        <v>1</v>
      </c>
    </row>
    <row r="351" spans="1:37" x14ac:dyDescent="0.3">
      <c r="A351">
        <v>350</v>
      </c>
      <c r="B351" s="1">
        <v>45910.591666666667</v>
      </c>
      <c r="C351" s="1">
        <v>45910.594664351855</v>
      </c>
      <c r="D351" s="39" t="s">
        <v>1210</v>
      </c>
      <c r="E351" s="39" t="s">
        <v>1211</v>
      </c>
      <c r="F351">
        <v>9</v>
      </c>
      <c r="I351" s="39" t="s">
        <v>16918</v>
      </c>
      <c r="J351">
        <v>1</v>
      </c>
      <c r="L351" s="39" t="s">
        <v>32239</v>
      </c>
      <c r="M351">
        <v>1</v>
      </c>
      <c r="O351" s="39" t="s">
        <v>32173</v>
      </c>
      <c r="P351">
        <v>1</v>
      </c>
      <c r="R351" s="39" t="s">
        <v>32174</v>
      </c>
      <c r="S351">
        <v>1</v>
      </c>
      <c r="U351" s="39" t="s">
        <v>32240</v>
      </c>
      <c r="V351">
        <v>1</v>
      </c>
      <c r="X351" s="39" t="s">
        <v>32215</v>
      </c>
      <c r="Y351">
        <v>0</v>
      </c>
      <c r="AA351" s="39" t="s">
        <v>32182</v>
      </c>
      <c r="AB351">
        <v>1</v>
      </c>
      <c r="AD351" s="39" t="s">
        <v>32178</v>
      </c>
      <c r="AE351">
        <v>1</v>
      </c>
      <c r="AG351" s="39" t="s">
        <v>32179</v>
      </c>
      <c r="AH351">
        <v>1</v>
      </c>
      <c r="AJ351" s="39" t="s">
        <v>32180</v>
      </c>
      <c r="AK351">
        <v>1</v>
      </c>
    </row>
    <row r="352" spans="1:37" x14ac:dyDescent="0.3">
      <c r="A352">
        <v>351</v>
      </c>
      <c r="B352" s="1">
        <v>45910.597013888888</v>
      </c>
      <c r="C352" s="1">
        <v>45910.600682870368</v>
      </c>
      <c r="D352" s="39" t="s">
        <v>1221</v>
      </c>
      <c r="E352" s="39" t="s">
        <v>1222</v>
      </c>
      <c r="F352">
        <v>7</v>
      </c>
      <c r="I352" s="39" t="s">
        <v>16918</v>
      </c>
      <c r="J352">
        <v>1</v>
      </c>
      <c r="L352" s="39" t="s">
        <v>32239</v>
      </c>
      <c r="M352">
        <v>1</v>
      </c>
      <c r="O352" s="39" t="s">
        <v>32184</v>
      </c>
      <c r="P352">
        <v>0</v>
      </c>
      <c r="R352" s="39" t="s">
        <v>16837</v>
      </c>
      <c r="S352">
        <v>0</v>
      </c>
      <c r="U352" s="39" t="s">
        <v>32244</v>
      </c>
      <c r="V352">
        <v>0</v>
      </c>
      <c r="X352" s="39" t="s">
        <v>32176</v>
      </c>
      <c r="Y352">
        <v>1</v>
      </c>
      <c r="AA352" s="39" t="s">
        <v>32182</v>
      </c>
      <c r="AB352">
        <v>1</v>
      </c>
      <c r="AD352" s="39" t="s">
        <v>32178</v>
      </c>
      <c r="AE352">
        <v>1</v>
      </c>
      <c r="AG352" s="39" t="s">
        <v>32179</v>
      </c>
      <c r="AH352">
        <v>1</v>
      </c>
      <c r="AJ352" s="39" t="s">
        <v>32180</v>
      </c>
      <c r="AK352">
        <v>1</v>
      </c>
    </row>
    <row r="353" spans="1:37" x14ac:dyDescent="0.3">
      <c r="A353">
        <v>352</v>
      </c>
      <c r="B353" s="1">
        <v>45910.823506944442</v>
      </c>
      <c r="C353" s="1">
        <v>45910.826666666668</v>
      </c>
      <c r="D353" s="39" t="s">
        <v>33898</v>
      </c>
      <c r="E353" s="39" t="s">
        <v>36232</v>
      </c>
      <c r="F353">
        <v>6</v>
      </c>
      <c r="I353" s="39" t="s">
        <v>16918</v>
      </c>
      <c r="J353">
        <v>1</v>
      </c>
      <c r="L353" s="39" t="s">
        <v>32239</v>
      </c>
      <c r="M353">
        <v>1</v>
      </c>
      <c r="O353" s="39" t="s">
        <v>32184</v>
      </c>
      <c r="P353">
        <v>0</v>
      </c>
      <c r="R353" s="39" t="s">
        <v>32174</v>
      </c>
      <c r="S353">
        <v>1</v>
      </c>
      <c r="U353" s="39" t="s">
        <v>32252</v>
      </c>
      <c r="V353">
        <v>0</v>
      </c>
      <c r="X353" s="39" t="s">
        <v>32176</v>
      </c>
      <c r="Y353">
        <v>1</v>
      </c>
      <c r="AA353" s="39" t="s">
        <v>32177</v>
      </c>
      <c r="AB353">
        <v>0</v>
      </c>
      <c r="AD353" s="39" t="s">
        <v>32178</v>
      </c>
      <c r="AE353">
        <v>1</v>
      </c>
      <c r="AG353" s="39" t="s">
        <v>32179</v>
      </c>
      <c r="AH353">
        <v>1</v>
      </c>
      <c r="AJ353" s="39" t="s">
        <v>32193</v>
      </c>
      <c r="AK353">
        <v>0</v>
      </c>
    </row>
    <row r="354" spans="1:37" x14ac:dyDescent="0.3">
      <c r="A354">
        <v>353</v>
      </c>
      <c r="B354" s="1">
        <v>45910.827256944445</v>
      </c>
      <c r="C354" s="1">
        <v>45910.829444444447</v>
      </c>
      <c r="D354" s="39" t="s">
        <v>33872</v>
      </c>
      <c r="E354" s="39" t="s">
        <v>36386</v>
      </c>
      <c r="F354">
        <v>6</v>
      </c>
      <c r="I354" s="39" t="s">
        <v>16918</v>
      </c>
      <c r="J354">
        <v>1</v>
      </c>
      <c r="L354" s="39" t="s">
        <v>32239</v>
      </c>
      <c r="M354">
        <v>1</v>
      </c>
      <c r="O354" s="39" t="s">
        <v>32184</v>
      </c>
      <c r="P354">
        <v>0</v>
      </c>
      <c r="R354" s="39" t="s">
        <v>32174</v>
      </c>
      <c r="S354">
        <v>1</v>
      </c>
      <c r="U354" s="39" t="s">
        <v>32252</v>
      </c>
      <c r="V354">
        <v>0</v>
      </c>
      <c r="X354" s="39" t="s">
        <v>32176</v>
      </c>
      <c r="Y354">
        <v>1</v>
      </c>
      <c r="AA354" s="39" t="s">
        <v>32177</v>
      </c>
      <c r="AB354">
        <v>0</v>
      </c>
      <c r="AD354" s="39" t="s">
        <v>32178</v>
      </c>
      <c r="AE354">
        <v>1</v>
      </c>
      <c r="AG354" s="39" t="s">
        <v>32179</v>
      </c>
      <c r="AH354">
        <v>1</v>
      </c>
      <c r="AJ354" s="39" t="s">
        <v>32193</v>
      </c>
      <c r="AK354">
        <v>0</v>
      </c>
    </row>
    <row r="355" spans="1:37" x14ac:dyDescent="0.3">
      <c r="A355">
        <v>354</v>
      </c>
      <c r="B355" s="1">
        <v>45910.834085648145</v>
      </c>
      <c r="C355" s="1">
        <v>45910.842569444445</v>
      </c>
      <c r="D355" s="39" t="s">
        <v>1484</v>
      </c>
      <c r="E355" s="39" t="s">
        <v>1485</v>
      </c>
      <c r="F355">
        <v>6</v>
      </c>
      <c r="I355" s="39" t="s">
        <v>16918</v>
      </c>
      <c r="J355">
        <v>1</v>
      </c>
      <c r="L355" s="39" t="s">
        <v>32239</v>
      </c>
      <c r="M355">
        <v>1</v>
      </c>
      <c r="O355" s="39" t="s">
        <v>32173</v>
      </c>
      <c r="P355">
        <v>1</v>
      </c>
      <c r="R355" s="39" t="s">
        <v>16837</v>
      </c>
      <c r="S355">
        <v>0</v>
      </c>
      <c r="U355" s="39" t="s">
        <v>32260</v>
      </c>
      <c r="V355">
        <v>0</v>
      </c>
      <c r="X355" s="39" t="s">
        <v>32176</v>
      </c>
      <c r="Y355">
        <v>1</v>
      </c>
      <c r="AA355" s="39" t="s">
        <v>32177</v>
      </c>
      <c r="AB355">
        <v>0</v>
      </c>
      <c r="AD355" s="39" t="s">
        <v>32178</v>
      </c>
      <c r="AE355">
        <v>1</v>
      </c>
      <c r="AG355" s="39" t="s">
        <v>32179</v>
      </c>
      <c r="AH355">
        <v>1</v>
      </c>
      <c r="AJ355" s="39" t="s">
        <v>32193</v>
      </c>
      <c r="AK355">
        <v>0</v>
      </c>
    </row>
    <row r="356" spans="1:37" x14ac:dyDescent="0.3">
      <c r="A356">
        <v>355</v>
      </c>
      <c r="B356" s="1">
        <v>45910.837488425925</v>
      </c>
      <c r="C356" s="1">
        <v>45910.845185185186</v>
      </c>
      <c r="D356" s="39" t="s">
        <v>2433</v>
      </c>
      <c r="E356" s="39" t="s">
        <v>2434</v>
      </c>
      <c r="F356">
        <v>6</v>
      </c>
      <c r="I356" s="39" t="s">
        <v>16918</v>
      </c>
      <c r="J356">
        <v>1</v>
      </c>
      <c r="L356" s="39" t="s">
        <v>32289</v>
      </c>
      <c r="M356">
        <v>0</v>
      </c>
      <c r="O356" s="39" t="s">
        <v>32196</v>
      </c>
      <c r="P356">
        <v>0</v>
      </c>
      <c r="R356" s="39" t="s">
        <v>32174</v>
      </c>
      <c r="S356">
        <v>1</v>
      </c>
      <c r="U356" s="39" t="s">
        <v>32241</v>
      </c>
      <c r="V356">
        <v>1</v>
      </c>
      <c r="X356" s="39" t="s">
        <v>32176</v>
      </c>
      <c r="Y356">
        <v>1</v>
      </c>
      <c r="AA356" s="39" t="s">
        <v>32177</v>
      </c>
      <c r="AB356">
        <v>0</v>
      </c>
      <c r="AD356" s="39" t="s">
        <v>32178</v>
      </c>
      <c r="AE356">
        <v>1</v>
      </c>
      <c r="AG356" s="39" t="s">
        <v>32179</v>
      </c>
      <c r="AH356">
        <v>1</v>
      </c>
      <c r="AJ356" s="39" t="s">
        <v>32183</v>
      </c>
      <c r="AK356">
        <v>0</v>
      </c>
    </row>
    <row r="357" spans="1:37" x14ac:dyDescent="0.3">
      <c r="A357">
        <v>356</v>
      </c>
      <c r="B357" s="1">
        <v>45910.819895833331</v>
      </c>
      <c r="C357" s="1">
        <v>45910.846331018518</v>
      </c>
      <c r="D357" s="39" t="s">
        <v>1038</v>
      </c>
      <c r="E357" s="39" t="s">
        <v>1039</v>
      </c>
      <c r="F357">
        <v>5</v>
      </c>
      <c r="I357" s="39" t="s">
        <v>16918</v>
      </c>
      <c r="J357">
        <v>1</v>
      </c>
      <c r="L357" s="39" t="s">
        <v>32239</v>
      </c>
      <c r="M357">
        <v>1</v>
      </c>
      <c r="O357" s="39" t="s">
        <v>32204</v>
      </c>
      <c r="P357">
        <v>0</v>
      </c>
      <c r="R357" s="39" t="s">
        <v>32197</v>
      </c>
      <c r="S357">
        <v>0</v>
      </c>
      <c r="U357" s="39" t="s">
        <v>32256</v>
      </c>
      <c r="V357">
        <v>0</v>
      </c>
      <c r="X357" s="39" t="s">
        <v>32176</v>
      </c>
      <c r="Y357">
        <v>1</v>
      </c>
      <c r="AA357" s="39" t="s">
        <v>32177</v>
      </c>
      <c r="AB357">
        <v>0</v>
      </c>
      <c r="AD357" s="39" t="s">
        <v>32178</v>
      </c>
      <c r="AE357">
        <v>1</v>
      </c>
      <c r="AG357" s="39" t="s">
        <v>32179</v>
      </c>
      <c r="AH357">
        <v>1</v>
      </c>
      <c r="AJ357" s="39" t="s">
        <v>32193</v>
      </c>
      <c r="AK357">
        <v>0</v>
      </c>
    </row>
    <row r="358" spans="1:37" x14ac:dyDescent="0.3">
      <c r="A358">
        <v>357</v>
      </c>
      <c r="B358" s="1">
        <v>45910.859988425924</v>
      </c>
      <c r="C358" s="1">
        <v>45910.866446759261</v>
      </c>
      <c r="D358" s="39" t="s">
        <v>1026</v>
      </c>
      <c r="E358" s="39" t="s">
        <v>1027</v>
      </c>
      <c r="F358">
        <v>9</v>
      </c>
      <c r="I358" s="39" t="s">
        <v>16918</v>
      </c>
      <c r="J358">
        <v>1</v>
      </c>
      <c r="L358" s="39" t="s">
        <v>32239</v>
      </c>
      <c r="M358">
        <v>1</v>
      </c>
      <c r="O358" s="39" t="s">
        <v>32173</v>
      </c>
      <c r="P358">
        <v>1</v>
      </c>
      <c r="R358" s="39" t="s">
        <v>32174</v>
      </c>
      <c r="S358">
        <v>1</v>
      </c>
      <c r="U358" s="39" t="s">
        <v>32260</v>
      </c>
      <c r="V358">
        <v>0</v>
      </c>
      <c r="X358" s="39" t="s">
        <v>32176</v>
      </c>
      <c r="Y358">
        <v>1</v>
      </c>
      <c r="AA358" s="39" t="s">
        <v>32182</v>
      </c>
      <c r="AB358">
        <v>1</v>
      </c>
      <c r="AD358" s="39" t="s">
        <v>32178</v>
      </c>
      <c r="AE358">
        <v>1</v>
      </c>
      <c r="AG358" s="39" t="s">
        <v>32179</v>
      </c>
      <c r="AH358">
        <v>1</v>
      </c>
      <c r="AJ358" s="39" t="s">
        <v>32180</v>
      </c>
      <c r="AK358">
        <v>1</v>
      </c>
    </row>
    <row r="359" spans="1:37" x14ac:dyDescent="0.3">
      <c r="A359">
        <v>358</v>
      </c>
      <c r="B359" s="1">
        <v>45910.873668981483</v>
      </c>
      <c r="C359" s="1">
        <v>45910.878599537034</v>
      </c>
      <c r="D359" s="39" t="s">
        <v>998</v>
      </c>
      <c r="E359" s="39" t="s">
        <v>999</v>
      </c>
      <c r="F359">
        <v>5</v>
      </c>
      <c r="I359" s="39" t="s">
        <v>16918</v>
      </c>
      <c r="J359">
        <v>1</v>
      </c>
      <c r="L359" s="39" t="s">
        <v>32239</v>
      </c>
      <c r="M359">
        <v>1</v>
      </c>
      <c r="O359" s="39" t="s">
        <v>32184</v>
      </c>
      <c r="P359">
        <v>0</v>
      </c>
      <c r="R359" s="39" t="s">
        <v>16837</v>
      </c>
      <c r="S359">
        <v>0</v>
      </c>
      <c r="U359" s="39" t="s">
        <v>32260</v>
      </c>
      <c r="V359">
        <v>0</v>
      </c>
      <c r="X359" s="39" t="s">
        <v>32176</v>
      </c>
      <c r="Y359">
        <v>1</v>
      </c>
      <c r="AA359" s="39" t="s">
        <v>32177</v>
      </c>
      <c r="AB359">
        <v>0</v>
      </c>
      <c r="AD359" s="39" t="s">
        <v>32178</v>
      </c>
      <c r="AE359">
        <v>1</v>
      </c>
      <c r="AG359" s="39" t="s">
        <v>32179</v>
      </c>
      <c r="AH359">
        <v>1</v>
      </c>
      <c r="AJ359" s="39" t="s">
        <v>32226</v>
      </c>
      <c r="AK359">
        <v>0</v>
      </c>
    </row>
    <row r="360" spans="1:37" x14ac:dyDescent="0.3">
      <c r="A360">
        <v>359</v>
      </c>
      <c r="B360" s="1">
        <v>45910.916250000002</v>
      </c>
      <c r="C360" s="1">
        <v>45910.917013888888</v>
      </c>
      <c r="D360" s="39" t="s">
        <v>33828</v>
      </c>
      <c r="E360" s="39" t="s">
        <v>36151</v>
      </c>
      <c r="F360">
        <v>5</v>
      </c>
      <c r="I360" s="39" t="s">
        <v>16918</v>
      </c>
      <c r="J360">
        <v>1</v>
      </c>
      <c r="L360" s="39" t="s">
        <v>32239</v>
      </c>
      <c r="M360">
        <v>1</v>
      </c>
      <c r="O360" s="39" t="s">
        <v>32204</v>
      </c>
      <c r="P360">
        <v>0</v>
      </c>
      <c r="R360" s="39" t="s">
        <v>32189</v>
      </c>
      <c r="S360">
        <v>0</v>
      </c>
      <c r="U360" s="39" t="s">
        <v>32264</v>
      </c>
      <c r="V360">
        <v>0</v>
      </c>
      <c r="X360" s="39" t="s">
        <v>32176</v>
      </c>
      <c r="Y360">
        <v>1</v>
      </c>
      <c r="AA360" s="39" t="s">
        <v>32182</v>
      </c>
      <c r="AB360">
        <v>1</v>
      </c>
      <c r="AD360" s="39" t="s">
        <v>32210</v>
      </c>
      <c r="AE360">
        <v>0</v>
      </c>
      <c r="AG360" s="39" t="s">
        <v>32179</v>
      </c>
      <c r="AH360">
        <v>1</v>
      </c>
      <c r="AJ360" s="39" t="s">
        <v>32193</v>
      </c>
      <c r="AK360">
        <v>0</v>
      </c>
    </row>
    <row r="361" spans="1:37" x14ac:dyDescent="0.3">
      <c r="A361">
        <v>360</v>
      </c>
      <c r="B361" s="1">
        <v>45910.955717592595</v>
      </c>
      <c r="C361" s="1">
        <v>45910.958993055552</v>
      </c>
      <c r="D361" s="39" t="s">
        <v>895</v>
      </c>
      <c r="E361" s="39" t="s">
        <v>896</v>
      </c>
      <c r="F361">
        <v>6</v>
      </c>
      <c r="I361" s="39" t="s">
        <v>16918</v>
      </c>
      <c r="J361">
        <v>1</v>
      </c>
      <c r="L361" s="39" t="s">
        <v>32239</v>
      </c>
      <c r="M361">
        <v>1</v>
      </c>
      <c r="O361" s="39" t="s">
        <v>32184</v>
      </c>
      <c r="P361">
        <v>0</v>
      </c>
      <c r="R361" s="39" t="s">
        <v>32174</v>
      </c>
      <c r="S361">
        <v>1</v>
      </c>
      <c r="U361" s="39" t="s">
        <v>32258</v>
      </c>
      <c r="V361">
        <v>0</v>
      </c>
      <c r="X361" s="39" t="s">
        <v>32176</v>
      </c>
      <c r="Y361">
        <v>1</v>
      </c>
      <c r="AA361" s="39" t="s">
        <v>32209</v>
      </c>
      <c r="AB361">
        <v>0</v>
      </c>
      <c r="AD361" s="39" t="s">
        <v>32178</v>
      </c>
      <c r="AE361">
        <v>1</v>
      </c>
      <c r="AG361" s="39" t="s">
        <v>32179</v>
      </c>
      <c r="AH361">
        <v>1</v>
      </c>
      <c r="AJ361" s="39" t="s">
        <v>32183</v>
      </c>
      <c r="AK361">
        <v>0</v>
      </c>
    </row>
    <row r="362" spans="1:37" x14ac:dyDescent="0.3">
      <c r="A362">
        <v>361</v>
      </c>
      <c r="B362" s="1">
        <v>45910.966724537036</v>
      </c>
      <c r="C362" s="1">
        <v>45910.968356481484</v>
      </c>
      <c r="D362" s="39" t="s">
        <v>4739</v>
      </c>
      <c r="E362" s="39" t="s">
        <v>4740</v>
      </c>
      <c r="F362">
        <v>6</v>
      </c>
      <c r="I362" s="39" t="s">
        <v>16918</v>
      </c>
      <c r="J362">
        <v>1</v>
      </c>
      <c r="L362" s="39" t="s">
        <v>32290</v>
      </c>
      <c r="M362">
        <v>0</v>
      </c>
      <c r="O362" s="39" t="s">
        <v>32173</v>
      </c>
      <c r="P362">
        <v>1</v>
      </c>
      <c r="R362" s="39" t="s">
        <v>16837</v>
      </c>
      <c r="S362">
        <v>0</v>
      </c>
      <c r="U362" s="39" t="s">
        <v>32252</v>
      </c>
      <c r="V362">
        <v>0</v>
      </c>
      <c r="X362" s="39" t="s">
        <v>32176</v>
      </c>
      <c r="Y362">
        <v>1</v>
      </c>
      <c r="AA362" s="39" t="s">
        <v>32177</v>
      </c>
      <c r="AB362">
        <v>0</v>
      </c>
      <c r="AD362" s="39" t="s">
        <v>32178</v>
      </c>
      <c r="AE362">
        <v>1</v>
      </c>
      <c r="AG362" s="39" t="s">
        <v>32179</v>
      </c>
      <c r="AH362">
        <v>1</v>
      </c>
      <c r="AJ362" s="39" t="s">
        <v>32180</v>
      </c>
      <c r="AK362">
        <v>1</v>
      </c>
    </row>
    <row r="363" spans="1:37" x14ac:dyDescent="0.3">
      <c r="A363">
        <v>362</v>
      </c>
      <c r="B363" s="1">
        <v>45910.995532407411</v>
      </c>
      <c r="C363" s="1">
        <v>45910.997569444444</v>
      </c>
      <c r="D363" s="39" t="s">
        <v>398</v>
      </c>
      <c r="E363" s="39" t="s">
        <v>399</v>
      </c>
      <c r="F363">
        <v>6</v>
      </c>
      <c r="I363" s="39" t="s">
        <v>16918</v>
      </c>
      <c r="J363">
        <v>1</v>
      </c>
      <c r="L363" s="39" t="s">
        <v>32239</v>
      </c>
      <c r="M363">
        <v>1</v>
      </c>
      <c r="O363" s="39" t="s">
        <v>32184</v>
      </c>
      <c r="P363">
        <v>0</v>
      </c>
      <c r="R363" s="39" t="s">
        <v>16837</v>
      </c>
      <c r="S363">
        <v>0</v>
      </c>
      <c r="U363" s="39" t="s">
        <v>32259</v>
      </c>
      <c r="V363">
        <v>0</v>
      </c>
      <c r="X363" s="39" t="s">
        <v>32176</v>
      </c>
      <c r="Y363">
        <v>1</v>
      </c>
      <c r="AA363" s="39" t="s">
        <v>32182</v>
      </c>
      <c r="AB363">
        <v>1</v>
      </c>
      <c r="AD363" s="39" t="s">
        <v>32178</v>
      </c>
      <c r="AE363">
        <v>1</v>
      </c>
      <c r="AG363" s="39" t="s">
        <v>32179</v>
      </c>
      <c r="AH363">
        <v>1</v>
      </c>
      <c r="AJ363" s="39" t="s">
        <v>32193</v>
      </c>
      <c r="AK363">
        <v>0</v>
      </c>
    </row>
    <row r="364" spans="1:37" x14ac:dyDescent="0.3">
      <c r="A364">
        <v>363</v>
      </c>
      <c r="B364" s="1">
        <v>45911.323460648149</v>
      </c>
      <c r="C364" s="1">
        <v>45911.325891203705</v>
      </c>
      <c r="D364" s="39" t="s">
        <v>67</v>
      </c>
      <c r="E364" s="39" t="s">
        <v>68</v>
      </c>
      <c r="F364">
        <v>6</v>
      </c>
      <c r="I364" s="39" t="s">
        <v>16918</v>
      </c>
      <c r="J364">
        <v>1</v>
      </c>
      <c r="L364" s="39" t="s">
        <v>32239</v>
      </c>
      <c r="M364">
        <v>1</v>
      </c>
      <c r="O364" s="39" t="s">
        <v>32184</v>
      </c>
      <c r="P364">
        <v>0</v>
      </c>
      <c r="R364" s="39" t="s">
        <v>16837</v>
      </c>
      <c r="S364">
        <v>0</v>
      </c>
      <c r="U364" s="39" t="s">
        <v>32252</v>
      </c>
      <c r="V364">
        <v>0</v>
      </c>
      <c r="X364" s="39" t="s">
        <v>32176</v>
      </c>
      <c r="Y364">
        <v>1</v>
      </c>
      <c r="AA364" s="39" t="s">
        <v>32182</v>
      </c>
      <c r="AB364">
        <v>1</v>
      </c>
      <c r="AD364" s="39" t="s">
        <v>32178</v>
      </c>
      <c r="AE364">
        <v>1</v>
      </c>
      <c r="AG364" s="39" t="s">
        <v>32179</v>
      </c>
      <c r="AH364">
        <v>1</v>
      </c>
      <c r="AJ364" s="39" t="s">
        <v>32193</v>
      </c>
      <c r="AK364">
        <v>0</v>
      </c>
    </row>
    <row r="365" spans="1:37" x14ac:dyDescent="0.3">
      <c r="A365">
        <v>364</v>
      </c>
      <c r="B365" s="1">
        <v>45911.387430555558</v>
      </c>
      <c r="C365" s="1">
        <v>45911.39135416667</v>
      </c>
      <c r="D365" s="39" t="s">
        <v>33891</v>
      </c>
      <c r="E365" s="39" t="s">
        <v>33955</v>
      </c>
      <c r="F365">
        <v>6</v>
      </c>
      <c r="I365" s="39" t="s">
        <v>16918</v>
      </c>
      <c r="J365">
        <v>1</v>
      </c>
      <c r="L365" s="39" t="s">
        <v>32277</v>
      </c>
      <c r="M365">
        <v>0</v>
      </c>
      <c r="O365" s="39" t="s">
        <v>32184</v>
      </c>
      <c r="P365">
        <v>0</v>
      </c>
      <c r="R365" s="39" t="s">
        <v>32174</v>
      </c>
      <c r="S365">
        <v>1</v>
      </c>
      <c r="U365" s="39" t="s">
        <v>32259</v>
      </c>
      <c r="V365">
        <v>0</v>
      </c>
      <c r="X365" s="39" t="s">
        <v>32176</v>
      </c>
      <c r="Y365">
        <v>1</v>
      </c>
      <c r="AA365" s="39" t="s">
        <v>32209</v>
      </c>
      <c r="AB365">
        <v>0</v>
      </c>
      <c r="AD365" s="39" t="s">
        <v>32178</v>
      </c>
      <c r="AE365">
        <v>1</v>
      </c>
      <c r="AG365" s="39" t="s">
        <v>32179</v>
      </c>
      <c r="AH365">
        <v>1</v>
      </c>
      <c r="AJ365" s="39" t="s">
        <v>32180</v>
      </c>
      <c r="AK365">
        <v>1</v>
      </c>
    </row>
    <row r="366" spans="1:37" x14ac:dyDescent="0.3">
      <c r="A366">
        <v>365</v>
      </c>
      <c r="B366" s="1">
        <v>45911.401203703703</v>
      </c>
      <c r="C366" s="1">
        <v>45911.402581018519</v>
      </c>
      <c r="D366" s="39" t="s">
        <v>1085</v>
      </c>
      <c r="E366" s="39" t="s">
        <v>1086</v>
      </c>
      <c r="F366">
        <v>8</v>
      </c>
      <c r="I366" s="39" t="s">
        <v>16918</v>
      </c>
      <c r="J366">
        <v>1</v>
      </c>
      <c r="L366" s="39" t="s">
        <v>32239</v>
      </c>
      <c r="M366">
        <v>1</v>
      </c>
      <c r="O366" s="39" t="s">
        <v>32173</v>
      </c>
      <c r="P366">
        <v>1</v>
      </c>
      <c r="R366" s="39" t="s">
        <v>32174</v>
      </c>
      <c r="S366">
        <v>1</v>
      </c>
      <c r="U366" s="39" t="s">
        <v>32252</v>
      </c>
      <c r="V366">
        <v>0</v>
      </c>
      <c r="X366" s="39" t="s">
        <v>32176</v>
      </c>
      <c r="Y366">
        <v>1</v>
      </c>
      <c r="AA366" s="39" t="s">
        <v>32209</v>
      </c>
      <c r="AB366">
        <v>0</v>
      </c>
      <c r="AD366" s="39" t="s">
        <v>32178</v>
      </c>
      <c r="AE366">
        <v>1</v>
      </c>
      <c r="AG366" s="39" t="s">
        <v>32179</v>
      </c>
      <c r="AH366">
        <v>1</v>
      </c>
      <c r="AJ366" s="39" t="s">
        <v>32180</v>
      </c>
      <c r="AK366">
        <v>1</v>
      </c>
    </row>
    <row r="367" spans="1:37" x14ac:dyDescent="0.3">
      <c r="A367">
        <v>366</v>
      </c>
      <c r="B367" s="1">
        <v>45911.404305555552</v>
      </c>
      <c r="C367" s="1">
        <v>45911.406655092593</v>
      </c>
      <c r="D367" s="39" t="s">
        <v>928</v>
      </c>
      <c r="E367" s="39" t="s">
        <v>929</v>
      </c>
      <c r="F367">
        <v>9</v>
      </c>
      <c r="I367" s="39" t="s">
        <v>16918</v>
      </c>
      <c r="J367">
        <v>1</v>
      </c>
      <c r="L367" s="39" t="s">
        <v>32239</v>
      </c>
      <c r="M367">
        <v>1</v>
      </c>
      <c r="O367" s="39" t="s">
        <v>32173</v>
      </c>
      <c r="P367">
        <v>1</v>
      </c>
      <c r="R367" s="39" t="s">
        <v>32174</v>
      </c>
      <c r="S367">
        <v>1</v>
      </c>
      <c r="U367" s="39" t="s">
        <v>32258</v>
      </c>
      <c r="V367">
        <v>0</v>
      </c>
      <c r="X367" s="39" t="s">
        <v>32176</v>
      </c>
      <c r="Y367">
        <v>1</v>
      </c>
      <c r="AA367" s="39" t="s">
        <v>32182</v>
      </c>
      <c r="AB367">
        <v>1</v>
      </c>
      <c r="AD367" s="39" t="s">
        <v>32178</v>
      </c>
      <c r="AE367">
        <v>1</v>
      </c>
      <c r="AG367" s="39" t="s">
        <v>32179</v>
      </c>
      <c r="AH367">
        <v>1</v>
      </c>
      <c r="AJ367" s="39" t="s">
        <v>32180</v>
      </c>
      <c r="AK367">
        <v>1</v>
      </c>
    </row>
    <row r="368" spans="1:37" x14ac:dyDescent="0.3">
      <c r="A368">
        <v>367</v>
      </c>
      <c r="B368" s="1">
        <v>45911.410902777781</v>
      </c>
      <c r="C368" s="1">
        <v>45911.415289351855</v>
      </c>
      <c r="D368" s="39" t="s">
        <v>921</v>
      </c>
      <c r="E368" s="39" t="s">
        <v>922</v>
      </c>
      <c r="F368">
        <v>5</v>
      </c>
      <c r="I368" s="39" t="s">
        <v>16918</v>
      </c>
      <c r="J368">
        <v>1</v>
      </c>
      <c r="L368" s="39" t="s">
        <v>32239</v>
      </c>
      <c r="M368">
        <v>1</v>
      </c>
      <c r="O368" s="39" t="s">
        <v>32196</v>
      </c>
      <c r="P368">
        <v>0</v>
      </c>
      <c r="R368" s="39" t="s">
        <v>32174</v>
      </c>
      <c r="S368">
        <v>1</v>
      </c>
      <c r="U368" s="39" t="s">
        <v>32264</v>
      </c>
      <c r="V368">
        <v>0</v>
      </c>
      <c r="X368" s="39" t="s">
        <v>32176</v>
      </c>
      <c r="Y368">
        <v>1</v>
      </c>
      <c r="AA368" s="39" t="s">
        <v>32209</v>
      </c>
      <c r="AB368">
        <v>0</v>
      </c>
      <c r="AD368" s="39" t="s">
        <v>32178</v>
      </c>
      <c r="AE368">
        <v>1</v>
      </c>
      <c r="AG368" s="39" t="s">
        <v>32230</v>
      </c>
      <c r="AH368">
        <v>0</v>
      </c>
      <c r="AJ368" s="39" t="s">
        <v>32226</v>
      </c>
      <c r="AK368">
        <v>0</v>
      </c>
    </row>
    <row r="369" spans="1:37" x14ac:dyDescent="0.3">
      <c r="A369">
        <v>368</v>
      </c>
      <c r="B369" s="1">
        <v>45911.403622685182</v>
      </c>
      <c r="C369" s="1">
        <v>45911.441562499997</v>
      </c>
      <c r="D369" s="39" t="s">
        <v>885</v>
      </c>
      <c r="E369" s="39" t="s">
        <v>886</v>
      </c>
      <c r="F369">
        <v>6</v>
      </c>
      <c r="I369" s="39" t="s">
        <v>16918</v>
      </c>
      <c r="J369">
        <v>1</v>
      </c>
      <c r="L369" s="39" t="s">
        <v>32253</v>
      </c>
      <c r="M369">
        <v>0</v>
      </c>
      <c r="O369" s="39" t="s">
        <v>32184</v>
      </c>
      <c r="P369">
        <v>0</v>
      </c>
      <c r="R369" s="39" t="s">
        <v>16837</v>
      </c>
      <c r="S369">
        <v>0</v>
      </c>
      <c r="U369" s="39" t="s">
        <v>32252</v>
      </c>
      <c r="V369">
        <v>0</v>
      </c>
      <c r="X369" s="39" t="s">
        <v>32176</v>
      </c>
      <c r="Y369">
        <v>1</v>
      </c>
      <c r="AA369" s="39" t="s">
        <v>32182</v>
      </c>
      <c r="AB369">
        <v>1</v>
      </c>
      <c r="AD369" s="39" t="s">
        <v>32178</v>
      </c>
      <c r="AE369">
        <v>1</v>
      </c>
      <c r="AG369" s="39" t="s">
        <v>32179</v>
      </c>
      <c r="AH369">
        <v>1</v>
      </c>
      <c r="AJ369" s="39" t="s">
        <v>32180</v>
      </c>
      <c r="AK369">
        <v>1</v>
      </c>
    </row>
    <row r="370" spans="1:37" x14ac:dyDescent="0.3">
      <c r="A370">
        <v>369</v>
      </c>
      <c r="B370" s="1">
        <v>45911.476435185185</v>
      </c>
      <c r="C370" s="1">
        <v>45911.483611111114</v>
      </c>
      <c r="D370" s="39" t="s">
        <v>904</v>
      </c>
      <c r="E370" s="39" t="s">
        <v>905</v>
      </c>
      <c r="F370">
        <v>10</v>
      </c>
      <c r="I370" s="39" t="s">
        <v>16918</v>
      </c>
      <c r="J370">
        <v>1</v>
      </c>
      <c r="L370" s="39" t="s">
        <v>32239</v>
      </c>
      <c r="M370">
        <v>1</v>
      </c>
      <c r="O370" s="39" t="s">
        <v>32173</v>
      </c>
      <c r="P370">
        <v>1</v>
      </c>
      <c r="R370" s="39" t="s">
        <v>32174</v>
      </c>
      <c r="S370">
        <v>1</v>
      </c>
      <c r="U370" s="39" t="s">
        <v>32241</v>
      </c>
      <c r="V370">
        <v>1</v>
      </c>
      <c r="X370" s="39" t="s">
        <v>32176</v>
      </c>
      <c r="Y370">
        <v>1</v>
      </c>
      <c r="AA370" s="39" t="s">
        <v>32182</v>
      </c>
      <c r="AB370">
        <v>1</v>
      </c>
      <c r="AD370" s="39" t="s">
        <v>32178</v>
      </c>
      <c r="AE370">
        <v>1</v>
      </c>
      <c r="AG370" s="39" t="s">
        <v>32179</v>
      </c>
      <c r="AH370">
        <v>1</v>
      </c>
      <c r="AJ370" s="39" t="s">
        <v>32180</v>
      </c>
      <c r="AK370">
        <v>1</v>
      </c>
    </row>
    <row r="371" spans="1:37" x14ac:dyDescent="0.3">
      <c r="A371">
        <v>370</v>
      </c>
      <c r="B371" s="1">
        <v>45911.48300925926</v>
      </c>
      <c r="C371" s="1">
        <v>45911.484560185185</v>
      </c>
      <c r="D371" s="39" t="s">
        <v>4188</v>
      </c>
      <c r="E371" s="39" t="s">
        <v>4189</v>
      </c>
      <c r="F371">
        <v>5</v>
      </c>
      <c r="I371" s="39" t="s">
        <v>16918</v>
      </c>
      <c r="J371">
        <v>1</v>
      </c>
      <c r="L371" s="39" t="s">
        <v>32253</v>
      </c>
      <c r="M371">
        <v>0</v>
      </c>
      <c r="O371" s="39" t="s">
        <v>32184</v>
      </c>
      <c r="P371">
        <v>0</v>
      </c>
      <c r="R371" s="39" t="s">
        <v>16837</v>
      </c>
      <c r="S371">
        <v>0</v>
      </c>
      <c r="U371" s="39" t="s">
        <v>32252</v>
      </c>
      <c r="V371">
        <v>0</v>
      </c>
      <c r="X371" s="39" t="s">
        <v>32176</v>
      </c>
      <c r="Y371">
        <v>1</v>
      </c>
      <c r="AA371" s="39" t="s">
        <v>32177</v>
      </c>
      <c r="AB371">
        <v>0</v>
      </c>
      <c r="AD371" s="39" t="s">
        <v>32178</v>
      </c>
      <c r="AE371">
        <v>1</v>
      </c>
      <c r="AG371" s="39" t="s">
        <v>32179</v>
      </c>
      <c r="AH371">
        <v>1</v>
      </c>
      <c r="AJ371" s="39" t="s">
        <v>32180</v>
      </c>
      <c r="AK371">
        <v>1</v>
      </c>
    </row>
    <row r="372" spans="1:37" x14ac:dyDescent="0.3">
      <c r="A372">
        <v>371</v>
      </c>
      <c r="B372" s="1">
        <v>45911.49486111111</v>
      </c>
      <c r="C372" s="1">
        <v>45911.501238425924</v>
      </c>
      <c r="D372" s="39" t="s">
        <v>5514</v>
      </c>
      <c r="E372" s="39" t="s">
        <v>5515</v>
      </c>
      <c r="F372">
        <v>5</v>
      </c>
      <c r="I372" s="39" t="s">
        <v>16918</v>
      </c>
      <c r="J372">
        <v>1</v>
      </c>
      <c r="L372" s="39" t="s">
        <v>32289</v>
      </c>
      <c r="M372">
        <v>0</v>
      </c>
      <c r="O372" s="39" t="s">
        <v>32204</v>
      </c>
      <c r="P372">
        <v>0</v>
      </c>
      <c r="R372" s="39" t="s">
        <v>16837</v>
      </c>
      <c r="S372">
        <v>0</v>
      </c>
      <c r="U372" s="39" t="s">
        <v>32268</v>
      </c>
      <c r="V372">
        <v>0</v>
      </c>
      <c r="X372" s="39" t="s">
        <v>32176</v>
      </c>
      <c r="Y372">
        <v>1</v>
      </c>
      <c r="AA372" s="39" t="s">
        <v>32182</v>
      </c>
      <c r="AB372">
        <v>1</v>
      </c>
      <c r="AD372" s="39" t="s">
        <v>32178</v>
      </c>
      <c r="AE372">
        <v>1</v>
      </c>
      <c r="AG372" s="39" t="s">
        <v>32179</v>
      </c>
      <c r="AH372">
        <v>1</v>
      </c>
      <c r="AJ372" s="39" t="s">
        <v>32183</v>
      </c>
      <c r="AK372">
        <v>0</v>
      </c>
    </row>
    <row r="373" spans="1:37" x14ac:dyDescent="0.3">
      <c r="A373">
        <v>372</v>
      </c>
      <c r="B373" s="1">
        <v>45911.505740740744</v>
      </c>
      <c r="C373" s="1">
        <v>45911.507418981484</v>
      </c>
      <c r="D373" s="39" t="s">
        <v>1075</v>
      </c>
      <c r="E373" s="39" t="s">
        <v>1076</v>
      </c>
      <c r="F373">
        <v>6</v>
      </c>
      <c r="I373" s="39" t="s">
        <v>16918</v>
      </c>
      <c r="J373">
        <v>1</v>
      </c>
      <c r="L373" s="39" t="s">
        <v>32239</v>
      </c>
      <c r="M373">
        <v>1</v>
      </c>
      <c r="O373" s="39" t="s">
        <v>32184</v>
      </c>
      <c r="P373">
        <v>0</v>
      </c>
      <c r="R373" s="39" t="s">
        <v>16837</v>
      </c>
      <c r="S373">
        <v>0</v>
      </c>
      <c r="U373" s="39" t="s">
        <v>32260</v>
      </c>
      <c r="V373">
        <v>0</v>
      </c>
      <c r="X373" s="39" t="s">
        <v>32176</v>
      </c>
      <c r="Y373">
        <v>1</v>
      </c>
      <c r="AA373" s="39" t="s">
        <v>32177</v>
      </c>
      <c r="AB373">
        <v>0</v>
      </c>
      <c r="AD373" s="39" t="s">
        <v>32178</v>
      </c>
      <c r="AE373">
        <v>1</v>
      </c>
      <c r="AG373" s="39" t="s">
        <v>32179</v>
      </c>
      <c r="AH373">
        <v>1</v>
      </c>
      <c r="AJ373" s="39" t="s">
        <v>32180</v>
      </c>
      <c r="AK373">
        <v>1</v>
      </c>
    </row>
    <row r="374" spans="1:37" x14ac:dyDescent="0.3">
      <c r="A374">
        <v>373</v>
      </c>
      <c r="B374" s="1">
        <v>45911.566527777781</v>
      </c>
      <c r="C374" s="1">
        <v>45911.569675925923</v>
      </c>
      <c r="D374" s="39" t="s">
        <v>3018</v>
      </c>
      <c r="E374" s="39" t="s">
        <v>3019</v>
      </c>
      <c r="F374">
        <v>6</v>
      </c>
      <c r="I374" s="39" t="s">
        <v>16918</v>
      </c>
      <c r="J374">
        <v>1</v>
      </c>
      <c r="L374" s="39" t="s">
        <v>32239</v>
      </c>
      <c r="M374">
        <v>1</v>
      </c>
      <c r="O374" s="39" t="s">
        <v>32184</v>
      </c>
      <c r="P374">
        <v>0</v>
      </c>
      <c r="R374" s="39" t="s">
        <v>16837</v>
      </c>
      <c r="S374">
        <v>0</v>
      </c>
      <c r="U374" s="39" t="s">
        <v>32285</v>
      </c>
      <c r="V374">
        <v>0</v>
      </c>
      <c r="X374" s="39" t="s">
        <v>32176</v>
      </c>
      <c r="Y374">
        <v>1</v>
      </c>
      <c r="AA374" s="39" t="s">
        <v>32182</v>
      </c>
      <c r="AB374">
        <v>1</v>
      </c>
      <c r="AD374" s="39" t="s">
        <v>32178</v>
      </c>
      <c r="AE374">
        <v>1</v>
      </c>
      <c r="AG374" s="39" t="s">
        <v>32179</v>
      </c>
      <c r="AH374">
        <v>1</v>
      </c>
      <c r="AJ374" s="39" t="s">
        <v>32183</v>
      </c>
      <c r="AK374">
        <v>0</v>
      </c>
    </row>
    <row r="375" spans="1:37" x14ac:dyDescent="0.3">
      <c r="A375">
        <v>374</v>
      </c>
      <c r="B375" s="1">
        <v>45911.567164351851</v>
      </c>
      <c r="C375" s="1">
        <v>45911.5702662037</v>
      </c>
      <c r="D375" s="39" t="s">
        <v>4100</v>
      </c>
      <c r="E375" s="39" t="s">
        <v>4101</v>
      </c>
      <c r="F375">
        <v>7</v>
      </c>
      <c r="I375" s="39" t="s">
        <v>16918</v>
      </c>
      <c r="J375">
        <v>1</v>
      </c>
      <c r="L375" s="39" t="s">
        <v>32239</v>
      </c>
      <c r="M375">
        <v>1</v>
      </c>
      <c r="O375" s="39" t="s">
        <v>32184</v>
      </c>
      <c r="P375">
        <v>0</v>
      </c>
      <c r="R375" s="39" t="s">
        <v>32197</v>
      </c>
      <c r="S375">
        <v>0</v>
      </c>
      <c r="U375" s="39" t="s">
        <v>32263</v>
      </c>
      <c r="V375">
        <v>0</v>
      </c>
      <c r="X375" s="39" t="s">
        <v>32176</v>
      </c>
      <c r="Y375">
        <v>1</v>
      </c>
      <c r="AA375" s="39" t="s">
        <v>32182</v>
      </c>
      <c r="AB375">
        <v>1</v>
      </c>
      <c r="AD375" s="39" t="s">
        <v>32178</v>
      </c>
      <c r="AE375">
        <v>1</v>
      </c>
      <c r="AG375" s="39" t="s">
        <v>32179</v>
      </c>
      <c r="AH375">
        <v>1</v>
      </c>
      <c r="AJ375" s="39" t="s">
        <v>32180</v>
      </c>
      <c r="AK375">
        <v>1</v>
      </c>
    </row>
    <row r="376" spans="1:37" x14ac:dyDescent="0.3">
      <c r="A376">
        <v>375</v>
      </c>
      <c r="B376" s="1">
        <v>45911.631064814814</v>
      </c>
      <c r="C376" s="1">
        <v>45911.631388888891</v>
      </c>
      <c r="D376" s="39" t="s">
        <v>1848</v>
      </c>
      <c r="E376" s="39" t="s">
        <v>1849</v>
      </c>
      <c r="F376">
        <v>3</v>
      </c>
      <c r="I376" s="39" t="s">
        <v>35588</v>
      </c>
      <c r="J376">
        <v>0</v>
      </c>
      <c r="L376" s="39" t="s">
        <v>46186</v>
      </c>
      <c r="M376">
        <v>0</v>
      </c>
      <c r="O376" s="39" t="s">
        <v>32173</v>
      </c>
      <c r="P376">
        <v>1</v>
      </c>
      <c r="R376" s="39" t="s">
        <v>32174</v>
      </c>
      <c r="S376">
        <v>1</v>
      </c>
      <c r="U376" s="39" t="s">
        <v>32252</v>
      </c>
      <c r="V376">
        <v>0</v>
      </c>
      <c r="X376" s="39" t="s">
        <v>32212</v>
      </c>
      <c r="Y376">
        <v>0</v>
      </c>
      <c r="AA376" s="39" t="s">
        <v>32177</v>
      </c>
      <c r="AB376">
        <v>0</v>
      </c>
      <c r="AD376" s="39" t="s">
        <v>32178</v>
      </c>
      <c r="AE376">
        <v>1</v>
      </c>
      <c r="AG376" s="39" t="s">
        <v>32230</v>
      </c>
      <c r="AH376">
        <v>0</v>
      </c>
      <c r="AJ376" s="39" t="s">
        <v>32186</v>
      </c>
      <c r="AK376">
        <v>0</v>
      </c>
    </row>
    <row r="377" spans="1:37" x14ac:dyDescent="0.3">
      <c r="A377">
        <v>376</v>
      </c>
      <c r="B377" s="1">
        <v>45911.628993055558</v>
      </c>
      <c r="C377" s="1">
        <v>45911.631863425922</v>
      </c>
      <c r="D377" s="39" t="s">
        <v>1538</v>
      </c>
      <c r="E377" s="39" t="s">
        <v>1539</v>
      </c>
      <c r="F377">
        <v>6</v>
      </c>
      <c r="I377" s="39" t="s">
        <v>16918</v>
      </c>
      <c r="J377">
        <v>1</v>
      </c>
      <c r="L377" s="39" t="s">
        <v>32239</v>
      </c>
      <c r="M377">
        <v>1</v>
      </c>
      <c r="O377" s="39" t="s">
        <v>32184</v>
      </c>
      <c r="P377">
        <v>0</v>
      </c>
      <c r="R377" s="39" t="s">
        <v>16837</v>
      </c>
      <c r="S377">
        <v>0</v>
      </c>
      <c r="U377" s="39" t="s">
        <v>32252</v>
      </c>
      <c r="V377">
        <v>0</v>
      </c>
      <c r="X377" s="39" t="s">
        <v>32176</v>
      </c>
      <c r="Y377">
        <v>1</v>
      </c>
      <c r="AA377" s="39" t="s">
        <v>32182</v>
      </c>
      <c r="AB377">
        <v>1</v>
      </c>
      <c r="AD377" s="39" t="s">
        <v>32178</v>
      </c>
      <c r="AE377">
        <v>1</v>
      </c>
      <c r="AG377" s="39" t="s">
        <v>32179</v>
      </c>
      <c r="AH377">
        <v>1</v>
      </c>
      <c r="AJ377" s="39" t="s">
        <v>32183</v>
      </c>
      <c r="AK377">
        <v>0</v>
      </c>
    </row>
    <row r="378" spans="1:37" x14ac:dyDescent="0.3">
      <c r="A378">
        <v>377</v>
      </c>
      <c r="B378" s="1">
        <v>45911.629374999997</v>
      </c>
      <c r="C378" s="1">
        <v>45911.633634259262</v>
      </c>
      <c r="D378" s="39" t="s">
        <v>1735</v>
      </c>
      <c r="E378" s="39" t="s">
        <v>1736</v>
      </c>
      <c r="F378">
        <v>6</v>
      </c>
      <c r="I378" s="39" t="s">
        <v>16918</v>
      </c>
      <c r="J378">
        <v>1</v>
      </c>
      <c r="L378" s="39" t="s">
        <v>32239</v>
      </c>
      <c r="M378">
        <v>1</v>
      </c>
      <c r="O378" s="39" t="s">
        <v>32184</v>
      </c>
      <c r="P378">
        <v>0</v>
      </c>
      <c r="R378" s="39" t="s">
        <v>32174</v>
      </c>
      <c r="S378">
        <v>1</v>
      </c>
      <c r="U378" s="39" t="s">
        <v>32247</v>
      </c>
      <c r="V378">
        <v>0</v>
      </c>
      <c r="X378" s="39" t="s">
        <v>32215</v>
      </c>
      <c r="Y378">
        <v>0</v>
      </c>
      <c r="AA378" s="39" t="s">
        <v>32177</v>
      </c>
      <c r="AB378">
        <v>0</v>
      </c>
      <c r="AD378" s="39" t="s">
        <v>32178</v>
      </c>
      <c r="AE378">
        <v>1</v>
      </c>
      <c r="AG378" s="39" t="s">
        <v>32179</v>
      </c>
      <c r="AH378">
        <v>1</v>
      </c>
      <c r="AJ378" s="39" t="s">
        <v>32180</v>
      </c>
      <c r="AK378">
        <v>1</v>
      </c>
    </row>
    <row r="379" spans="1:37" x14ac:dyDescent="0.3">
      <c r="A379">
        <v>378</v>
      </c>
      <c r="B379" s="1">
        <v>45911.631249999999</v>
      </c>
      <c r="C379" s="1">
        <v>45911.634039351855</v>
      </c>
      <c r="D379" s="39" t="s">
        <v>1506</v>
      </c>
      <c r="E379" s="39" t="s">
        <v>1507</v>
      </c>
      <c r="F379">
        <v>4</v>
      </c>
      <c r="I379" s="39" t="s">
        <v>16918</v>
      </c>
      <c r="J379">
        <v>1</v>
      </c>
      <c r="L379" s="39" t="s">
        <v>32290</v>
      </c>
      <c r="M379">
        <v>0</v>
      </c>
      <c r="O379" s="39" t="s">
        <v>32184</v>
      </c>
      <c r="P379">
        <v>0</v>
      </c>
      <c r="R379" s="39" t="s">
        <v>16837</v>
      </c>
      <c r="S379">
        <v>0</v>
      </c>
      <c r="U379" s="39" t="s">
        <v>32266</v>
      </c>
      <c r="V379">
        <v>0</v>
      </c>
      <c r="X379" s="39" t="s">
        <v>32176</v>
      </c>
      <c r="Y379">
        <v>1</v>
      </c>
      <c r="AA379" s="39" t="s">
        <v>32182</v>
      </c>
      <c r="AB379">
        <v>1</v>
      </c>
      <c r="AD379" s="39" t="s">
        <v>32178</v>
      </c>
      <c r="AE379">
        <v>1</v>
      </c>
      <c r="AG379" s="39" t="s">
        <v>32249</v>
      </c>
      <c r="AH379">
        <v>0</v>
      </c>
      <c r="AJ379" s="39" t="s">
        <v>32183</v>
      </c>
      <c r="AK379">
        <v>0</v>
      </c>
    </row>
    <row r="380" spans="1:37" x14ac:dyDescent="0.3">
      <c r="A380">
        <v>379</v>
      </c>
      <c r="B380" s="1">
        <v>45911.636331018519</v>
      </c>
      <c r="C380" s="1">
        <v>45911.639282407406</v>
      </c>
      <c r="D380" s="39" t="s">
        <v>1548</v>
      </c>
      <c r="E380" s="39" t="s">
        <v>1549</v>
      </c>
      <c r="F380">
        <v>5</v>
      </c>
      <c r="I380" s="39" t="s">
        <v>16918</v>
      </c>
      <c r="J380">
        <v>1</v>
      </c>
      <c r="L380" s="39" t="s">
        <v>32253</v>
      </c>
      <c r="M380">
        <v>0</v>
      </c>
      <c r="O380" s="39" t="s">
        <v>32184</v>
      </c>
      <c r="P380">
        <v>0</v>
      </c>
      <c r="R380" s="39" t="s">
        <v>16837</v>
      </c>
      <c r="S380">
        <v>0</v>
      </c>
      <c r="U380" s="39" t="s">
        <v>32259</v>
      </c>
      <c r="V380">
        <v>0</v>
      </c>
      <c r="X380" s="39" t="s">
        <v>32176</v>
      </c>
      <c r="Y380">
        <v>1</v>
      </c>
      <c r="AA380" s="39" t="s">
        <v>32182</v>
      </c>
      <c r="AB380">
        <v>1</v>
      </c>
      <c r="AD380" s="39" t="s">
        <v>32178</v>
      </c>
      <c r="AE380">
        <v>1</v>
      </c>
      <c r="AG380" s="39" t="s">
        <v>32179</v>
      </c>
      <c r="AH380">
        <v>1</v>
      </c>
      <c r="AJ380" s="39" t="s">
        <v>32183</v>
      </c>
      <c r="AK380">
        <v>0</v>
      </c>
    </row>
    <row r="381" spans="1:37" x14ac:dyDescent="0.3">
      <c r="A381">
        <v>380</v>
      </c>
      <c r="B381" s="1">
        <v>45911.640335648146</v>
      </c>
      <c r="C381" s="1">
        <v>45911.64502314815</v>
      </c>
      <c r="D381" s="39" t="s">
        <v>1757</v>
      </c>
      <c r="E381" s="39" t="s">
        <v>1758</v>
      </c>
      <c r="F381">
        <v>4</v>
      </c>
      <c r="I381" s="39" t="s">
        <v>16918</v>
      </c>
      <c r="J381">
        <v>1</v>
      </c>
      <c r="L381" s="39" t="s">
        <v>32253</v>
      </c>
      <c r="M381">
        <v>0</v>
      </c>
      <c r="O381" s="39" t="s">
        <v>32173</v>
      </c>
      <c r="P381">
        <v>1</v>
      </c>
      <c r="R381" s="39" t="s">
        <v>16837</v>
      </c>
      <c r="S381">
        <v>0</v>
      </c>
      <c r="U381" s="39" t="s">
        <v>49313</v>
      </c>
      <c r="V381">
        <v>0</v>
      </c>
      <c r="X381" s="39" t="s">
        <v>32215</v>
      </c>
      <c r="Y381">
        <v>0</v>
      </c>
      <c r="AA381" s="39" t="s">
        <v>32177</v>
      </c>
      <c r="AB381">
        <v>0</v>
      </c>
      <c r="AD381" s="39" t="s">
        <v>32213</v>
      </c>
      <c r="AE381">
        <v>0</v>
      </c>
      <c r="AG381" s="39" t="s">
        <v>32179</v>
      </c>
      <c r="AH381">
        <v>1</v>
      </c>
      <c r="AJ381" s="39" t="s">
        <v>32180</v>
      </c>
      <c r="AK381">
        <v>1</v>
      </c>
    </row>
    <row r="382" spans="1:37" x14ac:dyDescent="0.3">
      <c r="A382">
        <v>381</v>
      </c>
      <c r="B382" s="1">
        <v>45911.646469907406</v>
      </c>
      <c r="C382" s="1">
        <v>45911.646631944444</v>
      </c>
      <c r="D382" s="39" t="s">
        <v>1883</v>
      </c>
      <c r="E382" s="39" t="s">
        <v>1884</v>
      </c>
      <c r="F382">
        <v>2</v>
      </c>
      <c r="I382" s="39" t="s">
        <v>35588</v>
      </c>
      <c r="J382">
        <v>0</v>
      </c>
      <c r="L382" s="39" t="s">
        <v>32239</v>
      </c>
      <c r="M382">
        <v>1</v>
      </c>
      <c r="O382" s="39" t="s">
        <v>32184</v>
      </c>
      <c r="P382">
        <v>0</v>
      </c>
      <c r="R382" s="39" t="s">
        <v>32189</v>
      </c>
      <c r="S382">
        <v>0</v>
      </c>
      <c r="U382" s="39" t="s">
        <v>32252</v>
      </c>
      <c r="V382">
        <v>0</v>
      </c>
      <c r="X382" s="39" t="s">
        <v>32212</v>
      </c>
      <c r="Y382">
        <v>0</v>
      </c>
      <c r="AA382" s="39" t="s">
        <v>32209</v>
      </c>
      <c r="AB382">
        <v>0</v>
      </c>
      <c r="AD382" s="39" t="s">
        <v>32234</v>
      </c>
      <c r="AE382">
        <v>0</v>
      </c>
      <c r="AG382" s="39" t="s">
        <v>32179</v>
      </c>
      <c r="AH382">
        <v>1</v>
      </c>
      <c r="AJ382" s="39" t="s">
        <v>32183</v>
      </c>
      <c r="AK382">
        <v>0</v>
      </c>
    </row>
    <row r="383" spans="1:37" x14ac:dyDescent="0.3">
      <c r="A383">
        <v>382</v>
      </c>
      <c r="B383" s="1">
        <v>45911.643101851849</v>
      </c>
      <c r="C383" s="1">
        <v>45911.647916666669</v>
      </c>
      <c r="D383" s="39" t="s">
        <v>1683</v>
      </c>
      <c r="E383" s="39" t="s">
        <v>1684</v>
      </c>
      <c r="F383">
        <v>8</v>
      </c>
      <c r="I383" s="39" t="s">
        <v>16918</v>
      </c>
      <c r="J383">
        <v>1</v>
      </c>
      <c r="L383" s="39" t="s">
        <v>32239</v>
      </c>
      <c r="M383">
        <v>1</v>
      </c>
      <c r="O383" s="39" t="s">
        <v>32173</v>
      </c>
      <c r="P383">
        <v>1</v>
      </c>
      <c r="R383" s="39" t="s">
        <v>32174</v>
      </c>
      <c r="S383">
        <v>1</v>
      </c>
      <c r="U383" s="39" t="s">
        <v>32252</v>
      </c>
      <c r="V383">
        <v>0</v>
      </c>
      <c r="X383" s="39" t="s">
        <v>32212</v>
      </c>
      <c r="Y383">
        <v>0</v>
      </c>
      <c r="AA383" s="39" t="s">
        <v>32182</v>
      </c>
      <c r="AB383">
        <v>1</v>
      </c>
      <c r="AD383" s="39" t="s">
        <v>32178</v>
      </c>
      <c r="AE383">
        <v>1</v>
      </c>
      <c r="AG383" s="39" t="s">
        <v>32179</v>
      </c>
      <c r="AH383">
        <v>1</v>
      </c>
      <c r="AJ383" s="39" t="s">
        <v>32180</v>
      </c>
      <c r="AK383">
        <v>1</v>
      </c>
    </row>
    <row r="384" spans="1:37" x14ac:dyDescent="0.3">
      <c r="A384">
        <v>383</v>
      </c>
      <c r="B384" s="1">
        <v>45911.651273148149</v>
      </c>
      <c r="C384" s="1">
        <v>45911.654374999998</v>
      </c>
      <c r="D384" s="39" t="s">
        <v>1606</v>
      </c>
      <c r="E384" s="39" t="s">
        <v>1607</v>
      </c>
      <c r="F384">
        <v>7</v>
      </c>
      <c r="I384" s="39" t="s">
        <v>16918</v>
      </c>
      <c r="J384">
        <v>1</v>
      </c>
      <c r="L384" s="39" t="s">
        <v>32239</v>
      </c>
      <c r="M384">
        <v>1</v>
      </c>
      <c r="O384" s="39" t="s">
        <v>32184</v>
      </c>
      <c r="P384">
        <v>0</v>
      </c>
      <c r="R384" s="39" t="s">
        <v>16837</v>
      </c>
      <c r="S384">
        <v>0</v>
      </c>
      <c r="U384" s="39" t="s">
        <v>32240</v>
      </c>
      <c r="V384">
        <v>1</v>
      </c>
      <c r="X384" s="39" t="s">
        <v>32176</v>
      </c>
      <c r="Y384">
        <v>1</v>
      </c>
      <c r="AA384" s="39" t="s">
        <v>32182</v>
      </c>
      <c r="AB384">
        <v>1</v>
      </c>
      <c r="AD384" s="39" t="s">
        <v>32178</v>
      </c>
      <c r="AE384">
        <v>1</v>
      </c>
      <c r="AG384" s="39" t="s">
        <v>32179</v>
      </c>
      <c r="AH384">
        <v>1</v>
      </c>
      <c r="AJ384" s="39" t="s">
        <v>32183</v>
      </c>
      <c r="AK384">
        <v>0</v>
      </c>
    </row>
    <row r="385" spans="1:37" x14ac:dyDescent="0.3">
      <c r="A385">
        <v>384</v>
      </c>
      <c r="B385" s="1">
        <v>45911.655266203707</v>
      </c>
      <c r="C385" s="1">
        <v>45911.657083333332</v>
      </c>
      <c r="D385" s="39" t="s">
        <v>1617</v>
      </c>
      <c r="E385" s="39" t="s">
        <v>1618</v>
      </c>
      <c r="F385">
        <v>5</v>
      </c>
      <c r="I385" s="39" t="s">
        <v>16918</v>
      </c>
      <c r="J385">
        <v>1</v>
      </c>
      <c r="L385" s="39" t="s">
        <v>49314</v>
      </c>
      <c r="M385">
        <v>0</v>
      </c>
      <c r="O385" s="39" t="s">
        <v>32184</v>
      </c>
      <c r="P385">
        <v>0</v>
      </c>
      <c r="R385" s="39" t="s">
        <v>32197</v>
      </c>
      <c r="S385">
        <v>0</v>
      </c>
      <c r="U385" s="39" t="s">
        <v>32259</v>
      </c>
      <c r="V385">
        <v>0</v>
      </c>
      <c r="X385" s="39" t="s">
        <v>32176</v>
      </c>
      <c r="Y385">
        <v>1</v>
      </c>
      <c r="AA385" s="39" t="s">
        <v>32182</v>
      </c>
      <c r="AB385">
        <v>1</v>
      </c>
      <c r="AD385" s="39" t="s">
        <v>32178</v>
      </c>
      <c r="AE385">
        <v>1</v>
      </c>
      <c r="AG385" s="39" t="s">
        <v>32179</v>
      </c>
      <c r="AH385">
        <v>1</v>
      </c>
      <c r="AJ385" s="39" t="s">
        <v>32193</v>
      </c>
      <c r="AK385">
        <v>0</v>
      </c>
    </row>
    <row r="386" spans="1:37" x14ac:dyDescent="0.3">
      <c r="A386">
        <v>385</v>
      </c>
      <c r="B386" s="1">
        <v>45911.661550925928</v>
      </c>
      <c r="C386" s="1">
        <v>45911.665381944447</v>
      </c>
      <c r="D386" s="39" t="s">
        <v>1803</v>
      </c>
      <c r="E386" s="39" t="s">
        <v>1804</v>
      </c>
      <c r="F386">
        <v>6</v>
      </c>
      <c r="I386" s="39" t="s">
        <v>16918</v>
      </c>
      <c r="J386">
        <v>1</v>
      </c>
      <c r="L386" s="39" t="s">
        <v>32253</v>
      </c>
      <c r="M386">
        <v>0</v>
      </c>
      <c r="O386" s="39" t="s">
        <v>32184</v>
      </c>
      <c r="P386">
        <v>0</v>
      </c>
      <c r="R386" s="39" t="s">
        <v>32174</v>
      </c>
      <c r="S386">
        <v>1</v>
      </c>
      <c r="U386" s="39" t="s">
        <v>32259</v>
      </c>
      <c r="V386">
        <v>0</v>
      </c>
      <c r="X386" s="39" t="s">
        <v>32176</v>
      </c>
      <c r="Y386">
        <v>1</v>
      </c>
      <c r="AA386" s="39" t="s">
        <v>32177</v>
      </c>
      <c r="AB386">
        <v>0</v>
      </c>
      <c r="AD386" s="39" t="s">
        <v>32178</v>
      </c>
      <c r="AE386">
        <v>1</v>
      </c>
      <c r="AG386" s="39" t="s">
        <v>32179</v>
      </c>
      <c r="AH386">
        <v>1</v>
      </c>
      <c r="AJ386" s="39" t="s">
        <v>32180</v>
      </c>
      <c r="AK386">
        <v>1</v>
      </c>
    </row>
    <row r="387" spans="1:37" x14ac:dyDescent="0.3">
      <c r="A387">
        <v>386</v>
      </c>
      <c r="B387" s="1">
        <v>45911.665173611109</v>
      </c>
      <c r="C387" s="1">
        <v>45911.669791666667</v>
      </c>
      <c r="D387" s="39" t="s">
        <v>6957</v>
      </c>
      <c r="E387" s="39" t="s">
        <v>6958</v>
      </c>
      <c r="F387">
        <v>5</v>
      </c>
      <c r="I387" s="39" t="s">
        <v>16918</v>
      </c>
      <c r="J387">
        <v>1</v>
      </c>
      <c r="L387" s="39" t="s">
        <v>32239</v>
      </c>
      <c r="M387">
        <v>1</v>
      </c>
      <c r="O387" s="39" t="s">
        <v>32184</v>
      </c>
      <c r="P387">
        <v>0</v>
      </c>
      <c r="R387" s="39" t="s">
        <v>16837</v>
      </c>
      <c r="S387">
        <v>0</v>
      </c>
      <c r="U387" s="39" t="s">
        <v>32259</v>
      </c>
      <c r="V387">
        <v>0</v>
      </c>
      <c r="X387" s="39" t="s">
        <v>32176</v>
      </c>
      <c r="Y387">
        <v>1</v>
      </c>
      <c r="AA387" s="39" t="s">
        <v>32177</v>
      </c>
      <c r="AB387">
        <v>0</v>
      </c>
      <c r="AD387" s="39" t="s">
        <v>32178</v>
      </c>
      <c r="AE387">
        <v>1</v>
      </c>
      <c r="AG387" s="39" t="s">
        <v>32179</v>
      </c>
      <c r="AH387">
        <v>1</v>
      </c>
      <c r="AJ387" s="39" t="s">
        <v>32183</v>
      </c>
      <c r="AK387">
        <v>0</v>
      </c>
    </row>
    <row r="388" spans="1:37" x14ac:dyDescent="0.3">
      <c r="A388">
        <v>387</v>
      </c>
      <c r="B388" s="1">
        <v>45911.681747685187</v>
      </c>
      <c r="C388" s="1">
        <v>45911.683321759258</v>
      </c>
      <c r="D388" s="39" t="s">
        <v>583</v>
      </c>
      <c r="E388" s="39" t="s">
        <v>584</v>
      </c>
      <c r="F388">
        <v>9</v>
      </c>
      <c r="I388" s="39" t="s">
        <v>16918</v>
      </c>
      <c r="J388">
        <v>1</v>
      </c>
      <c r="L388" s="39" t="s">
        <v>32239</v>
      </c>
      <c r="M388">
        <v>1</v>
      </c>
      <c r="O388" s="39" t="s">
        <v>32173</v>
      </c>
      <c r="P388">
        <v>1</v>
      </c>
      <c r="R388" s="39" t="s">
        <v>32174</v>
      </c>
      <c r="S388">
        <v>1</v>
      </c>
      <c r="U388" s="39" t="s">
        <v>32250</v>
      </c>
      <c r="V388">
        <v>0</v>
      </c>
      <c r="X388" s="39" t="s">
        <v>32176</v>
      </c>
      <c r="Y388">
        <v>1</v>
      </c>
      <c r="AA388" s="39" t="s">
        <v>32182</v>
      </c>
      <c r="AB388">
        <v>1</v>
      </c>
      <c r="AD388" s="39" t="s">
        <v>32178</v>
      </c>
      <c r="AE388">
        <v>1</v>
      </c>
      <c r="AG388" s="39" t="s">
        <v>32179</v>
      </c>
      <c r="AH388">
        <v>1</v>
      </c>
      <c r="AJ388" s="39" t="s">
        <v>32180</v>
      </c>
      <c r="AK388">
        <v>1</v>
      </c>
    </row>
    <row r="389" spans="1:37" x14ac:dyDescent="0.3">
      <c r="A389">
        <v>388</v>
      </c>
      <c r="B389" s="1">
        <v>45911.745925925927</v>
      </c>
      <c r="C389" s="1">
        <v>45911.747476851851</v>
      </c>
      <c r="D389" s="39" t="s">
        <v>4124</v>
      </c>
      <c r="E389" s="39" t="s">
        <v>4125</v>
      </c>
      <c r="F389">
        <v>5</v>
      </c>
      <c r="I389" s="39" t="s">
        <v>16918</v>
      </c>
      <c r="J389">
        <v>1</v>
      </c>
      <c r="L389" s="39" t="s">
        <v>32276</v>
      </c>
      <c r="M389">
        <v>0</v>
      </c>
      <c r="O389" s="39" t="s">
        <v>32196</v>
      </c>
      <c r="P389">
        <v>0</v>
      </c>
      <c r="R389" s="39" t="s">
        <v>32174</v>
      </c>
      <c r="S389">
        <v>1</v>
      </c>
      <c r="U389" s="39" t="s">
        <v>32241</v>
      </c>
      <c r="V389">
        <v>1</v>
      </c>
      <c r="X389" s="39" t="s">
        <v>32176</v>
      </c>
      <c r="Y389">
        <v>1</v>
      </c>
      <c r="AA389" s="39" t="s">
        <v>32177</v>
      </c>
      <c r="AB389">
        <v>0</v>
      </c>
      <c r="AD389" s="39" t="s">
        <v>32178</v>
      </c>
      <c r="AE389">
        <v>1</v>
      </c>
      <c r="AG389" s="39" t="s">
        <v>32249</v>
      </c>
      <c r="AH389">
        <v>0</v>
      </c>
      <c r="AJ389" s="39" t="s">
        <v>32183</v>
      </c>
      <c r="AK389">
        <v>0</v>
      </c>
    </row>
    <row r="390" spans="1:37" x14ac:dyDescent="0.3">
      <c r="A390">
        <v>389</v>
      </c>
      <c r="B390" s="1">
        <v>45911.757291666669</v>
      </c>
      <c r="C390" s="1">
        <v>45911.759398148148</v>
      </c>
      <c r="D390" s="39" t="s">
        <v>1780</v>
      </c>
      <c r="E390" s="39" t="s">
        <v>1781</v>
      </c>
      <c r="F390">
        <v>6</v>
      </c>
      <c r="I390" s="39" t="s">
        <v>16918</v>
      </c>
      <c r="J390">
        <v>1</v>
      </c>
      <c r="L390" s="39" t="s">
        <v>32239</v>
      </c>
      <c r="M390">
        <v>1</v>
      </c>
      <c r="O390" s="39" t="s">
        <v>32184</v>
      </c>
      <c r="P390">
        <v>0</v>
      </c>
      <c r="R390" s="39" t="s">
        <v>32174</v>
      </c>
      <c r="S390">
        <v>1</v>
      </c>
      <c r="U390" s="39" t="s">
        <v>32245</v>
      </c>
      <c r="V390">
        <v>0</v>
      </c>
      <c r="X390" s="39" t="s">
        <v>32176</v>
      </c>
      <c r="Y390">
        <v>1</v>
      </c>
      <c r="AA390" s="39" t="s">
        <v>32209</v>
      </c>
      <c r="AB390">
        <v>0</v>
      </c>
      <c r="AD390" s="39" t="s">
        <v>32178</v>
      </c>
      <c r="AE390">
        <v>1</v>
      </c>
      <c r="AG390" s="39" t="s">
        <v>32179</v>
      </c>
      <c r="AH390">
        <v>1</v>
      </c>
      <c r="AJ390" s="39" t="s">
        <v>32183</v>
      </c>
      <c r="AK390">
        <v>0</v>
      </c>
    </row>
    <row r="391" spans="1:37" x14ac:dyDescent="0.3">
      <c r="A391">
        <v>390</v>
      </c>
      <c r="B391" s="1">
        <v>45911.76803240741</v>
      </c>
      <c r="C391" s="1">
        <v>45911.769201388888</v>
      </c>
      <c r="D391" s="39" t="s">
        <v>2402</v>
      </c>
      <c r="E391" s="39" t="s">
        <v>2403</v>
      </c>
      <c r="F391">
        <v>6</v>
      </c>
      <c r="I391" s="39" t="s">
        <v>16918</v>
      </c>
      <c r="J391">
        <v>1</v>
      </c>
      <c r="L391" s="39" t="s">
        <v>32239</v>
      </c>
      <c r="M391">
        <v>1</v>
      </c>
      <c r="O391" s="39" t="s">
        <v>32184</v>
      </c>
      <c r="P391">
        <v>0</v>
      </c>
      <c r="R391" s="39" t="s">
        <v>32174</v>
      </c>
      <c r="S391">
        <v>1</v>
      </c>
      <c r="U391" s="39" t="s">
        <v>32252</v>
      </c>
      <c r="V391">
        <v>0</v>
      </c>
      <c r="X391" s="39" t="s">
        <v>32176</v>
      </c>
      <c r="Y391">
        <v>1</v>
      </c>
      <c r="AA391" s="39" t="s">
        <v>32177</v>
      </c>
      <c r="AB391">
        <v>0</v>
      </c>
      <c r="AD391" s="39" t="s">
        <v>32178</v>
      </c>
      <c r="AE391">
        <v>1</v>
      </c>
      <c r="AG391" s="39" t="s">
        <v>32179</v>
      </c>
      <c r="AH391">
        <v>1</v>
      </c>
      <c r="AJ391" s="39" t="s">
        <v>32226</v>
      </c>
      <c r="AK391">
        <v>0</v>
      </c>
    </row>
    <row r="392" spans="1:37" x14ac:dyDescent="0.3">
      <c r="A392">
        <v>391</v>
      </c>
      <c r="B392" s="1">
        <v>45911.7809837963</v>
      </c>
      <c r="C392" s="1">
        <v>45911.783263888887</v>
      </c>
      <c r="D392" s="39" t="s">
        <v>1705</v>
      </c>
      <c r="E392" s="39" t="s">
        <v>1706</v>
      </c>
      <c r="F392">
        <v>7</v>
      </c>
      <c r="I392" s="39" t="s">
        <v>16918</v>
      </c>
      <c r="J392">
        <v>1</v>
      </c>
      <c r="L392" s="39" t="s">
        <v>32239</v>
      </c>
      <c r="M392">
        <v>1</v>
      </c>
      <c r="O392" s="39" t="s">
        <v>32173</v>
      </c>
      <c r="P392">
        <v>1</v>
      </c>
      <c r="R392" s="39" t="s">
        <v>16837</v>
      </c>
      <c r="S392">
        <v>0</v>
      </c>
      <c r="U392" s="39" t="s">
        <v>32280</v>
      </c>
      <c r="V392">
        <v>0</v>
      </c>
      <c r="X392" s="39" t="s">
        <v>32176</v>
      </c>
      <c r="Y392">
        <v>1</v>
      </c>
      <c r="AA392" s="39" t="s">
        <v>32182</v>
      </c>
      <c r="AB392">
        <v>1</v>
      </c>
      <c r="AD392" s="39" t="s">
        <v>32178</v>
      </c>
      <c r="AE392">
        <v>1</v>
      </c>
      <c r="AG392" s="39" t="s">
        <v>32179</v>
      </c>
      <c r="AH392">
        <v>1</v>
      </c>
      <c r="AJ392" s="39" t="s">
        <v>32183</v>
      </c>
      <c r="AK392">
        <v>0</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7C196-00F1-4BDA-87A0-DABFCE485B32}">
  <dimension ref="A1"/>
  <sheetViews>
    <sheetView workbookViewId="0"/>
  </sheetViews>
  <sheetFormatPr defaultRowHeight="16.5"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6A5AD03-1A95-47B4-95A7-AC73BBCF438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SUMMARY</vt:lpstr>
      <vt:lpstr>Quiz 5</vt:lpstr>
      <vt:lpstr>ท้ายบท 5</vt:lpstr>
      <vt:lpstr>แบบฝึก 52</vt:lpstr>
      <vt:lpstr>แบบฝึก 51</vt:lpstr>
      <vt:lpstr>Quiz 4</vt:lpstr>
      <vt:lpstr>ท้ายบท 4</vt:lpstr>
      <vt:lpstr>แบบฝึก 41</vt:lpstr>
      <vt:lpstr>กิจกรรม 11</vt:lpstr>
      <vt:lpstr>แบบฝึก 11 (2)</vt:lpstr>
      <vt:lpstr>แบบฝึก 11</vt:lpstr>
      <vt:lpstr>แบบฝึก 12</vt:lpstr>
      <vt:lpstr>ท้ายบท 1</vt:lpstr>
      <vt:lpstr>แบบฝึก 21</vt:lpstr>
      <vt:lpstr>แบบฝึก 22</vt:lpstr>
      <vt:lpstr>ท้ายบท 2</vt:lpstr>
      <vt:lpstr>แบบฝึก 31</vt:lpstr>
      <vt:lpstr>ท้ายบท 3</vt:lpstr>
      <vt:lpstr>Quiz 1</vt:lpstr>
      <vt:lpstr>Quiz 2</vt:lpstr>
      <vt:lpstr>Quiz 3</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Taweerak Thunphuttha</dc:creator>
  <cp:keywords/>
  <dc:description/>
  <cp:lastModifiedBy>Taweerak Thunphuttha</cp:lastModifiedBy>
  <cp:revision/>
  <dcterms:created xsi:type="dcterms:W3CDTF">2025-07-14T08:13:48Z</dcterms:created>
  <dcterms:modified xsi:type="dcterms:W3CDTF">2025-09-11T12:35:09Z</dcterms:modified>
  <cp:category/>
  <cp:contentStatus/>
</cp:coreProperties>
</file>